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gif" ContentType="image/gif"/>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tables/table1.xml" ContentType="application/vnd.openxmlformats-officedocument.spreadsheetml.tab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5" windowWidth="19035" windowHeight="12015" firstSheet="30" activeTab="38"/>
  </bookViews>
  <sheets>
    <sheet name="классы" sheetId="1" r:id="rId1"/>
    <sheet name="судьи" sheetId="2" r:id="rId2"/>
    <sheet name="зрители" sheetId="3" r:id="rId3"/>
    <sheet name="Исх-фото" sheetId="4" r:id="rId4"/>
    <sheet name="Исх-видео" sheetId="5" r:id="rId5"/>
    <sheet name="Исх-увл.отчёт" sheetId="6" r:id="rId6"/>
    <sheet name="№" sheetId="8" r:id="rId7"/>
    <sheet name="фото" sheetId="7" r:id="rId8"/>
    <sheet name="Видео" sheetId="10" r:id="rId9"/>
    <sheet name="Увл.отчёт" sheetId="11" r:id="rId10"/>
    <sheet name="РЕЗ-зритель" sheetId="39" r:id="rId11"/>
    <sheet name="Луч.зритель" sheetId="9" r:id="rId12"/>
    <sheet name="РЕЗ-Луч.зрит." sheetId="40" r:id="rId13"/>
    <sheet name="Исходный" sheetId="12" r:id="rId14"/>
    <sheet name="Сл-кп" sheetId="13" r:id="rId15"/>
    <sheet name="Мар-кп" sheetId="14" r:id="rId16"/>
    <sheet name="От-кп" sheetId="15" r:id="rId17"/>
    <sheet name="Сл-вп" sheetId="16" r:id="rId18"/>
    <sheet name="Мар-вп" sheetId="17" r:id="rId19"/>
    <sheet name="От-вп" sheetId="18" r:id="rId20"/>
    <sheet name="Сл-дп" sheetId="19" r:id="rId21"/>
    <sheet name="Мар-дп" sheetId="20" r:id="rId22"/>
    <sheet name="От-дп" sheetId="21" r:id="rId23"/>
    <sheet name="Сл-пут" sheetId="23" r:id="rId24"/>
    <sheet name="Мар-пут" sheetId="24" r:id="rId25"/>
    <sheet name="От-пут" sheetId="25" r:id="rId26"/>
    <sheet name="Луч. судья" sheetId="26" r:id="rId27"/>
    <sheet name="РЕЗ-Луч.судья" sheetId="27" r:id="rId28"/>
    <sheet name="_votes_exp" sheetId="29" r:id="rId29"/>
    <sheet name="позн." sheetId="28" r:id="rId30"/>
    <sheet name="авт." sheetId="30" r:id="rId31"/>
    <sheet name="необ." sheetId="31" r:id="rId32"/>
    <sheet name="дети" sheetId="32" r:id="rId33"/>
    <sheet name="прикл." sheetId="33" r:id="rId34"/>
    <sheet name="РЕЗ-эксперт" sheetId="34" r:id="rId35"/>
    <sheet name="ПЗС" sheetId="35" r:id="rId36"/>
    <sheet name="РЕЗ-судейские" sheetId="37" r:id="rId37"/>
    <sheet name="Итог" sheetId="41" r:id="rId38"/>
    <sheet name="РЕЗ-итог" sheetId="42" r:id="rId39"/>
    <sheet name="дебют" sheetId="43" r:id="rId40"/>
  </sheets>
  <externalReferences>
    <externalReference r:id="rId41"/>
    <externalReference r:id="rId42"/>
  </externalReferences>
  <calcPr calcId="125725"/>
</workbook>
</file>

<file path=xl/calcChain.xml><?xml version="1.0" encoding="utf-8"?>
<calcChain xmlns="http://schemas.openxmlformats.org/spreadsheetml/2006/main">
  <c r="O10" i="1"/>
  <c r="BJ65" i="3"/>
  <c r="BI65"/>
  <c r="BH65"/>
  <c r="BG65"/>
  <c r="BF65"/>
  <c r="BE65"/>
  <c r="BD65"/>
  <c r="BC65"/>
  <c r="BB65"/>
  <c r="BA65"/>
  <c r="AZ65"/>
  <c r="AY65"/>
  <c r="AX65"/>
  <c r="AW65"/>
  <c r="AV65"/>
  <c r="AU65"/>
  <c r="AT65"/>
  <c r="AS65"/>
  <c r="AR65"/>
  <c r="AQ65"/>
  <c r="AP65"/>
  <c r="AO65"/>
  <c r="AN65"/>
  <c r="AM65"/>
  <c r="AL65"/>
  <c r="AK65"/>
  <c r="AJ65"/>
  <c r="AI65"/>
  <c r="AH65"/>
  <c r="AG65"/>
  <c r="AF65"/>
  <c r="AE65"/>
  <c r="AD65"/>
  <c r="AC65"/>
  <c r="AB65"/>
  <c r="AA65"/>
  <c r="Z65"/>
  <c r="Y65"/>
  <c r="X65"/>
  <c r="W65"/>
  <c r="V65"/>
  <c r="U65"/>
  <c r="T65"/>
  <c r="S65"/>
  <c r="R65"/>
  <c r="Q65"/>
  <c r="P65"/>
  <c r="O65"/>
  <c r="N65"/>
  <c r="M65"/>
  <c r="L65"/>
  <c r="K65"/>
  <c r="J65"/>
  <c r="I65"/>
  <c r="H65"/>
  <c r="G65"/>
  <c r="F65"/>
  <c r="E65"/>
  <c r="B60" i="9"/>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B7"/>
  <c r="B6"/>
  <c r="B5"/>
  <c r="B4"/>
  <c r="B3"/>
  <c r="AE60"/>
  <c r="AE59"/>
  <c r="AE58"/>
  <c r="AE57"/>
  <c r="AE56"/>
  <c r="AE55"/>
  <c r="AE54"/>
  <c r="AE53"/>
  <c r="AE52"/>
  <c r="AE51"/>
  <c r="AE50"/>
  <c r="AE49"/>
  <c r="AE48"/>
  <c r="AE47"/>
  <c r="AE46"/>
  <c r="AE45"/>
  <c r="AE44"/>
  <c r="AE43"/>
  <c r="AE42"/>
  <c r="AE41"/>
  <c r="AE40"/>
  <c r="AE39"/>
  <c r="AE38"/>
  <c r="AE37"/>
  <c r="AE36"/>
  <c r="AE35"/>
  <c r="AE34"/>
  <c r="AE33"/>
  <c r="AE32"/>
  <c r="AE31"/>
  <c r="AE30"/>
  <c r="AE29"/>
  <c r="AE28"/>
  <c r="AE27"/>
  <c r="AE26"/>
  <c r="AE25"/>
  <c r="AE24"/>
  <c r="AE23"/>
  <c r="AE22"/>
  <c r="AE21"/>
  <c r="AE20"/>
  <c r="AE19"/>
  <c r="AE18"/>
  <c r="AE17"/>
  <c r="AE16"/>
  <c r="AE15"/>
  <c r="AE14"/>
  <c r="AE13"/>
  <c r="AE12"/>
  <c r="AE11"/>
  <c r="AE10"/>
  <c r="AE9"/>
  <c r="AE8"/>
  <c r="AE7"/>
  <c r="AE6"/>
  <c r="AE5"/>
  <c r="AE4"/>
  <c r="A140" i="34"/>
  <c r="A139"/>
  <c r="A105"/>
  <c r="A25" i="43"/>
  <c r="A24"/>
  <c r="A23"/>
  <c r="A22"/>
  <c r="A21"/>
  <c r="A20"/>
  <c r="A19"/>
  <c r="A18"/>
  <c r="A17"/>
  <c r="A16"/>
  <c r="A15"/>
  <c r="A14"/>
  <c r="A13"/>
  <c r="A12"/>
  <c r="A11"/>
  <c r="A10"/>
  <c r="A9"/>
  <c r="A8"/>
  <c r="A7"/>
  <c r="A6"/>
  <c r="A5"/>
  <c r="A4"/>
  <c r="A3"/>
  <c r="V2"/>
  <c r="U2"/>
  <c r="T2"/>
  <c r="S2"/>
  <c r="R2"/>
  <c r="Q2"/>
  <c r="P2"/>
  <c r="O2"/>
  <c r="N2"/>
  <c r="M2"/>
  <c r="L2"/>
  <c r="K2"/>
  <c r="R20" i="26"/>
  <c r="I80" i="1"/>
  <c r="I175"/>
  <c r="H175"/>
  <c r="F175"/>
  <c r="D175"/>
  <c r="C175"/>
  <c r="B175"/>
  <c r="A175"/>
  <c r="B174"/>
  <c r="B173"/>
  <c r="B172"/>
  <c r="B171"/>
  <c r="B170"/>
  <c r="B169"/>
  <c r="B168"/>
  <c r="B167"/>
  <c r="B166"/>
  <c r="B165"/>
  <c r="B164"/>
  <c r="B163"/>
  <c r="B162"/>
  <c r="B161"/>
  <c r="B160"/>
  <c r="B159"/>
  <c r="B158"/>
  <c r="B157"/>
  <c r="B156"/>
  <c r="B155"/>
  <c r="B154"/>
  <c r="B153"/>
  <c r="B152"/>
  <c r="B151"/>
  <c r="B150"/>
  <c r="B149"/>
  <c r="B148"/>
  <c r="B147"/>
  <c r="B146"/>
  <c r="B145"/>
  <c r="B144"/>
  <c r="B143"/>
  <c r="B142"/>
  <c r="B141"/>
  <c r="B140"/>
  <c r="B139"/>
  <c r="B138"/>
  <c r="B137"/>
  <c r="B136"/>
  <c r="B135"/>
  <c r="B134"/>
  <c r="B133"/>
  <c r="B132"/>
  <c r="B131"/>
  <c r="B130"/>
  <c r="B129"/>
  <c r="B128"/>
  <c r="B127"/>
  <c r="B126"/>
  <c r="B125"/>
  <c r="B124"/>
  <c r="B123"/>
  <c r="B122"/>
  <c r="B121"/>
  <c r="B120"/>
  <c r="B119"/>
  <c r="B118"/>
  <c r="B117"/>
  <c r="B116"/>
  <c r="B115"/>
  <c r="B114"/>
  <c r="B113"/>
  <c r="B112"/>
  <c r="B111"/>
  <c r="B110"/>
  <c r="B109"/>
  <c r="B108"/>
  <c r="B107"/>
  <c r="B106"/>
  <c r="B105"/>
  <c r="B104"/>
  <c r="B103"/>
  <c r="B102"/>
  <c r="B101"/>
  <c r="B100"/>
  <c r="A100"/>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I174"/>
  <c r="H174"/>
  <c r="F174"/>
  <c r="D174"/>
  <c r="C174"/>
  <c r="I173"/>
  <c r="H173"/>
  <c r="F173"/>
  <c r="D173"/>
  <c r="C173"/>
  <c r="I172"/>
  <c r="H172"/>
  <c r="F172"/>
  <c r="D172"/>
  <c r="C172"/>
  <c r="I171"/>
  <c r="H171"/>
  <c r="F171"/>
  <c r="D171"/>
  <c r="C171"/>
  <c r="I170"/>
  <c r="H170"/>
  <c r="F170"/>
  <c r="D170"/>
  <c r="C170"/>
  <c r="I169"/>
  <c r="H169"/>
  <c r="F169"/>
  <c r="D169"/>
  <c r="C169"/>
  <c r="I168"/>
  <c r="H168"/>
  <c r="F168"/>
  <c r="D168"/>
  <c r="C168"/>
  <c r="I167"/>
  <c r="H167"/>
  <c r="F167"/>
  <c r="D167"/>
  <c r="C167"/>
  <c r="I166"/>
  <c r="H166"/>
  <c r="F166"/>
  <c r="D166"/>
  <c r="C166"/>
  <c r="I165"/>
  <c r="H165"/>
  <c r="F165"/>
  <c r="D165"/>
  <c r="C165"/>
  <c r="I164"/>
  <c r="H164"/>
  <c r="F164"/>
  <c r="D164"/>
  <c r="C164"/>
  <c r="I163"/>
  <c r="H163"/>
  <c r="F163"/>
  <c r="D163"/>
  <c r="C163"/>
  <c r="I162"/>
  <c r="H162"/>
  <c r="F162"/>
  <c r="D162"/>
  <c r="C162"/>
  <c r="I161"/>
  <c r="H161"/>
  <c r="F161"/>
  <c r="D161"/>
  <c r="C161"/>
  <c r="I160"/>
  <c r="H160"/>
  <c r="F160"/>
  <c r="D160"/>
  <c r="C160"/>
  <c r="I159"/>
  <c r="H159"/>
  <c r="F159"/>
  <c r="D159"/>
  <c r="C159"/>
  <c r="I158"/>
  <c r="H158"/>
  <c r="F158"/>
  <c r="D158"/>
  <c r="C158"/>
  <c r="I157"/>
  <c r="H157"/>
  <c r="F157"/>
  <c r="D157"/>
  <c r="C157"/>
  <c r="I156"/>
  <c r="H156"/>
  <c r="F156"/>
  <c r="D156"/>
  <c r="C156"/>
  <c r="I155"/>
  <c r="H155"/>
  <c r="F155"/>
  <c r="D155"/>
  <c r="C155"/>
  <c r="I154"/>
  <c r="H154"/>
  <c r="F154"/>
  <c r="D154"/>
  <c r="C154"/>
  <c r="I153"/>
  <c r="H153"/>
  <c r="F153"/>
  <c r="D153"/>
  <c r="C153"/>
  <c r="I152"/>
  <c r="H152"/>
  <c r="F152"/>
  <c r="D152"/>
  <c r="C152"/>
  <c r="I151"/>
  <c r="H151"/>
  <c r="F151"/>
  <c r="D151"/>
  <c r="C151"/>
  <c r="I150"/>
  <c r="H150"/>
  <c r="F150"/>
  <c r="D150"/>
  <c r="C150"/>
  <c r="I149"/>
  <c r="H149"/>
  <c r="F149"/>
  <c r="D149"/>
  <c r="C149"/>
  <c r="I148"/>
  <c r="H148"/>
  <c r="F148"/>
  <c r="D148"/>
  <c r="C148"/>
  <c r="I147"/>
  <c r="H147"/>
  <c r="F147"/>
  <c r="D147"/>
  <c r="C147"/>
  <c r="I146"/>
  <c r="H146"/>
  <c r="F146"/>
  <c r="D146"/>
  <c r="C146"/>
  <c r="I145"/>
  <c r="H145"/>
  <c r="F145"/>
  <c r="D145"/>
  <c r="C145"/>
  <c r="I144"/>
  <c r="H144"/>
  <c r="F144"/>
  <c r="D144"/>
  <c r="C144"/>
  <c r="I143"/>
  <c r="H143"/>
  <c r="F143"/>
  <c r="D143"/>
  <c r="C143"/>
  <c r="I142"/>
  <c r="H142"/>
  <c r="F142"/>
  <c r="D142"/>
  <c r="C142"/>
  <c r="I141"/>
  <c r="H141"/>
  <c r="F141"/>
  <c r="D141"/>
  <c r="C141"/>
  <c r="I140"/>
  <c r="H140"/>
  <c r="F140"/>
  <c r="D140"/>
  <c r="C140"/>
  <c r="I139"/>
  <c r="H139"/>
  <c r="F139"/>
  <c r="D139"/>
  <c r="C139"/>
  <c r="I138"/>
  <c r="H138"/>
  <c r="F138"/>
  <c r="D138"/>
  <c r="C138"/>
  <c r="I137"/>
  <c r="H137"/>
  <c r="F137"/>
  <c r="D137"/>
  <c r="C137"/>
  <c r="I136"/>
  <c r="H136"/>
  <c r="F136"/>
  <c r="D136"/>
  <c r="C136"/>
  <c r="I135"/>
  <c r="H135"/>
  <c r="F135"/>
  <c r="D135"/>
  <c r="C135"/>
  <c r="I134"/>
  <c r="H134"/>
  <c r="F134"/>
  <c r="D134"/>
  <c r="C134"/>
  <c r="I133"/>
  <c r="H133"/>
  <c r="F133"/>
  <c r="D133"/>
  <c r="C133"/>
  <c r="I132"/>
  <c r="H132"/>
  <c r="F132"/>
  <c r="D132"/>
  <c r="C132"/>
  <c r="I131"/>
  <c r="H131"/>
  <c r="F131"/>
  <c r="D131"/>
  <c r="C131"/>
  <c r="I130"/>
  <c r="H130"/>
  <c r="F130"/>
  <c r="D130"/>
  <c r="C130"/>
  <c r="I129"/>
  <c r="H129"/>
  <c r="F129"/>
  <c r="D129"/>
  <c r="C129"/>
  <c r="I128"/>
  <c r="H128"/>
  <c r="F128"/>
  <c r="D128"/>
  <c r="C128"/>
  <c r="I127"/>
  <c r="H127"/>
  <c r="F127"/>
  <c r="D127"/>
  <c r="C127"/>
  <c r="I126"/>
  <c r="H126"/>
  <c r="F126"/>
  <c r="D126"/>
  <c r="C126"/>
  <c r="I125"/>
  <c r="H125"/>
  <c r="F125"/>
  <c r="D125"/>
  <c r="C125"/>
  <c r="I124"/>
  <c r="H124"/>
  <c r="F124"/>
  <c r="D124"/>
  <c r="C124"/>
  <c r="I123"/>
  <c r="H123"/>
  <c r="F123"/>
  <c r="D123"/>
  <c r="C123"/>
  <c r="I122"/>
  <c r="H122"/>
  <c r="F122"/>
  <c r="D122"/>
  <c r="C122"/>
  <c r="I121"/>
  <c r="H121"/>
  <c r="F121"/>
  <c r="D121"/>
  <c r="C121"/>
  <c r="I120"/>
  <c r="H120"/>
  <c r="F120"/>
  <c r="D120"/>
  <c r="C120"/>
  <c r="I119"/>
  <c r="H119"/>
  <c r="F119"/>
  <c r="D119"/>
  <c r="C119"/>
  <c r="I118"/>
  <c r="H118"/>
  <c r="F118"/>
  <c r="D118"/>
  <c r="C118"/>
  <c r="I117"/>
  <c r="H117"/>
  <c r="F117"/>
  <c r="D117"/>
  <c r="C117"/>
  <c r="I116"/>
  <c r="H116"/>
  <c r="F116"/>
  <c r="D116"/>
  <c r="C116"/>
  <c r="I115"/>
  <c r="H115"/>
  <c r="F115"/>
  <c r="D115"/>
  <c r="C115"/>
  <c r="I114"/>
  <c r="H114"/>
  <c r="F114"/>
  <c r="D114"/>
  <c r="C114"/>
  <c r="I113"/>
  <c r="H113"/>
  <c r="F113"/>
  <c r="D113"/>
  <c r="C113"/>
  <c r="I112"/>
  <c r="H112"/>
  <c r="F112"/>
  <c r="D112"/>
  <c r="C112"/>
  <c r="I111"/>
  <c r="H111"/>
  <c r="F111"/>
  <c r="D111"/>
  <c r="C111"/>
  <c r="I110"/>
  <c r="H110"/>
  <c r="F110"/>
  <c r="D110"/>
  <c r="C110"/>
  <c r="I109"/>
  <c r="H109"/>
  <c r="F109"/>
  <c r="D109"/>
  <c r="C109"/>
  <c r="I108"/>
  <c r="H108"/>
  <c r="F108"/>
  <c r="D108"/>
  <c r="C108"/>
  <c r="I107"/>
  <c r="H107"/>
  <c r="F107"/>
  <c r="D107"/>
  <c r="C107"/>
  <c r="I106"/>
  <c r="H106"/>
  <c r="F106"/>
  <c r="D106"/>
  <c r="C106"/>
  <c r="I105"/>
  <c r="H105"/>
  <c r="F105"/>
  <c r="D105"/>
  <c r="C105"/>
  <c r="I104"/>
  <c r="H104"/>
  <c r="F104"/>
  <c r="D104"/>
  <c r="C104"/>
  <c r="I103"/>
  <c r="H103"/>
  <c r="F103"/>
  <c r="D103"/>
  <c r="C103"/>
  <c r="I102"/>
  <c r="H102"/>
  <c r="F102"/>
  <c r="D102"/>
  <c r="C102"/>
  <c r="I101"/>
  <c r="H101"/>
  <c r="F101"/>
  <c r="D101"/>
  <c r="C101"/>
  <c r="I100"/>
  <c r="H100"/>
  <c r="F100"/>
  <c r="D100"/>
  <c r="C100"/>
  <c r="H629" i="12"/>
  <c r="H615"/>
  <c r="A79" i="1"/>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B79" i="41"/>
  <c r="B78"/>
  <c r="B77"/>
  <c r="B76"/>
  <c r="B75"/>
  <c r="B74"/>
  <c r="B73"/>
  <c r="B72"/>
  <c r="B71"/>
  <c r="B70"/>
  <c r="B69"/>
  <c r="B68"/>
  <c r="B67"/>
  <c r="B66"/>
  <c r="B65"/>
  <c r="B64"/>
  <c r="B63"/>
  <c r="B62"/>
  <c r="B61"/>
  <c r="B60"/>
  <c r="B59"/>
  <c r="B58"/>
  <c r="B57"/>
  <c r="B56"/>
  <c r="B55"/>
  <c r="B54"/>
  <c r="B53"/>
  <c r="B52"/>
  <c r="B51"/>
  <c r="B50"/>
  <c r="B49"/>
  <c r="B48"/>
  <c r="B47"/>
  <c r="B46"/>
  <c r="B45"/>
  <c r="B44"/>
  <c r="B43"/>
  <c r="B42"/>
  <c r="B41"/>
  <c r="B40"/>
  <c r="B39"/>
  <c r="B38"/>
  <c r="B37"/>
  <c r="B36"/>
  <c r="B35"/>
  <c r="B34"/>
  <c r="B33"/>
  <c r="B32"/>
  <c r="B31"/>
  <c r="B30"/>
  <c r="B29"/>
  <c r="B28"/>
  <c r="B27"/>
  <c r="B26"/>
  <c r="B25"/>
  <c r="B24"/>
  <c r="B23"/>
  <c r="B22"/>
  <c r="B21"/>
  <c r="B20"/>
  <c r="B19"/>
  <c r="B18"/>
  <c r="B17"/>
  <c r="B16"/>
  <c r="B15"/>
  <c r="B14"/>
  <c r="B13"/>
  <c r="B12"/>
  <c r="B11"/>
  <c r="B10"/>
  <c r="B9"/>
  <c r="B8"/>
  <c r="B7"/>
  <c r="B6"/>
  <c r="B5"/>
  <c r="B4"/>
  <c r="A61" i="40"/>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N79" i="1"/>
  <c r="M79"/>
  <c r="L79"/>
  <c r="N78"/>
  <c r="M78"/>
  <c r="L78"/>
  <c r="N77"/>
  <c r="M77"/>
  <c r="L77"/>
  <c r="N76"/>
  <c r="M76"/>
  <c r="L76"/>
  <c r="N75"/>
  <c r="M75"/>
  <c r="L75"/>
  <c r="N74"/>
  <c r="M74"/>
  <c r="L74"/>
  <c r="N73"/>
  <c r="M73"/>
  <c r="L73"/>
  <c r="N72"/>
  <c r="M72"/>
  <c r="L72"/>
  <c r="N71"/>
  <c r="M71"/>
  <c r="L71"/>
  <c r="N70"/>
  <c r="M70"/>
  <c r="L70"/>
  <c r="N69"/>
  <c r="M69"/>
  <c r="L69"/>
  <c r="N68"/>
  <c r="M68"/>
  <c r="L68"/>
  <c r="N67"/>
  <c r="M67"/>
  <c r="L67"/>
  <c r="N66"/>
  <c r="M66"/>
  <c r="L66"/>
  <c r="N65"/>
  <c r="M65"/>
  <c r="L65"/>
  <c r="N64"/>
  <c r="M64"/>
  <c r="L64"/>
  <c r="N63"/>
  <c r="M63"/>
  <c r="L63"/>
  <c r="N62"/>
  <c r="M62"/>
  <c r="L62"/>
  <c r="N61"/>
  <c r="M61"/>
  <c r="L61"/>
  <c r="N60"/>
  <c r="M60"/>
  <c r="L60"/>
  <c r="N59"/>
  <c r="M59"/>
  <c r="L59"/>
  <c r="N58"/>
  <c r="M58"/>
  <c r="L58"/>
  <c r="N57"/>
  <c r="M57"/>
  <c r="L57"/>
  <c r="N56"/>
  <c r="M56"/>
  <c r="L56"/>
  <c r="N55"/>
  <c r="M55"/>
  <c r="L55"/>
  <c r="N54"/>
  <c r="M54"/>
  <c r="L54"/>
  <c r="N53"/>
  <c r="M53"/>
  <c r="L53"/>
  <c r="N52"/>
  <c r="M52"/>
  <c r="L52"/>
  <c r="N51"/>
  <c r="M51"/>
  <c r="L51"/>
  <c r="N50"/>
  <c r="M50"/>
  <c r="L50"/>
  <c r="N49"/>
  <c r="M49"/>
  <c r="L49"/>
  <c r="N48"/>
  <c r="M48"/>
  <c r="L48"/>
  <c r="N47"/>
  <c r="M47"/>
  <c r="L47"/>
  <c r="N46"/>
  <c r="M46"/>
  <c r="L46"/>
  <c r="N45"/>
  <c r="M45"/>
  <c r="L45"/>
  <c r="N44"/>
  <c r="M44"/>
  <c r="L44"/>
  <c r="N43"/>
  <c r="M43"/>
  <c r="L43"/>
  <c r="N42"/>
  <c r="M42"/>
  <c r="L42"/>
  <c r="N41"/>
  <c r="M41"/>
  <c r="L41"/>
  <c r="N40"/>
  <c r="M40"/>
  <c r="L40"/>
  <c r="N39"/>
  <c r="M39"/>
  <c r="L39"/>
  <c r="N38"/>
  <c r="M38"/>
  <c r="L38"/>
  <c r="N37"/>
  <c r="M37"/>
  <c r="L37"/>
  <c r="N36"/>
  <c r="M36"/>
  <c r="L36"/>
  <c r="N35"/>
  <c r="M35"/>
  <c r="L35"/>
  <c r="N34"/>
  <c r="M34"/>
  <c r="L34"/>
  <c r="N33"/>
  <c r="M33"/>
  <c r="L33"/>
  <c r="N32"/>
  <c r="M32"/>
  <c r="L32"/>
  <c r="N31"/>
  <c r="M31"/>
  <c r="L31"/>
  <c r="N30"/>
  <c r="M30"/>
  <c r="L30"/>
  <c r="N29"/>
  <c r="M29"/>
  <c r="L29"/>
  <c r="N28"/>
  <c r="M28"/>
  <c r="L28"/>
  <c r="N27"/>
  <c r="M27"/>
  <c r="L27"/>
  <c r="N26"/>
  <c r="M26"/>
  <c r="L26"/>
  <c r="N25"/>
  <c r="M25"/>
  <c r="L25"/>
  <c r="N24"/>
  <c r="M24"/>
  <c r="L24"/>
  <c r="N23"/>
  <c r="M23"/>
  <c r="L23"/>
  <c r="N22"/>
  <c r="M22"/>
  <c r="L22"/>
  <c r="N21"/>
  <c r="M21"/>
  <c r="L21"/>
  <c r="N20"/>
  <c r="M20"/>
  <c r="L20"/>
  <c r="N19"/>
  <c r="M19"/>
  <c r="L19"/>
  <c r="N18"/>
  <c r="M18"/>
  <c r="L18"/>
  <c r="N17"/>
  <c r="M17"/>
  <c r="L17"/>
  <c r="N16"/>
  <c r="M16"/>
  <c r="L16"/>
  <c r="N15"/>
  <c r="M15"/>
  <c r="L15"/>
  <c r="N14"/>
  <c r="M14"/>
  <c r="L14"/>
  <c r="N13"/>
  <c r="M13"/>
  <c r="L13"/>
  <c r="N12"/>
  <c r="M12"/>
  <c r="L12"/>
  <c r="N11"/>
  <c r="M11"/>
  <c r="L11"/>
  <c r="N10"/>
  <c r="M10"/>
  <c r="L10"/>
  <c r="N9"/>
  <c r="M9"/>
  <c r="L9"/>
  <c r="N8"/>
  <c r="M8"/>
  <c r="L8"/>
  <c r="N7"/>
  <c r="M7"/>
  <c r="L7"/>
  <c r="N6"/>
  <c r="M6"/>
  <c r="L6"/>
  <c r="N5"/>
  <c r="M5"/>
  <c r="L5"/>
  <c r="N4"/>
  <c r="M4"/>
  <c r="L4"/>
  <c r="J79"/>
  <c r="O79" s="1"/>
  <c r="J78"/>
  <c r="P78" s="1"/>
  <c r="J77"/>
  <c r="O77" s="1"/>
  <c r="J76"/>
  <c r="P76" s="1"/>
  <c r="J75"/>
  <c r="O75" s="1"/>
  <c r="J74"/>
  <c r="P74" s="1"/>
  <c r="J73"/>
  <c r="O73" s="1"/>
  <c r="J72"/>
  <c r="P72" s="1"/>
  <c r="J71"/>
  <c r="O71" s="1"/>
  <c r="J70"/>
  <c r="P70" s="1"/>
  <c r="J69"/>
  <c r="O69" s="1"/>
  <c r="J68"/>
  <c r="P68" s="1"/>
  <c r="J67"/>
  <c r="O67" s="1"/>
  <c r="J66"/>
  <c r="P66" s="1"/>
  <c r="J65"/>
  <c r="O65" s="1"/>
  <c r="J64"/>
  <c r="P64" s="1"/>
  <c r="J63"/>
  <c r="O63" s="1"/>
  <c r="J62"/>
  <c r="P62" s="1"/>
  <c r="J61"/>
  <c r="O61" s="1"/>
  <c r="J60"/>
  <c r="P60" s="1"/>
  <c r="J59"/>
  <c r="O59" s="1"/>
  <c r="J58"/>
  <c r="P58" s="1"/>
  <c r="J57"/>
  <c r="O57" s="1"/>
  <c r="J56"/>
  <c r="P56" s="1"/>
  <c r="J55"/>
  <c r="O55" s="1"/>
  <c r="J54"/>
  <c r="P54" s="1"/>
  <c r="J53"/>
  <c r="O53" s="1"/>
  <c r="J52"/>
  <c r="P52" s="1"/>
  <c r="J51"/>
  <c r="O51" s="1"/>
  <c r="J50"/>
  <c r="P50" s="1"/>
  <c r="J49"/>
  <c r="O49" s="1"/>
  <c r="J48"/>
  <c r="P48" s="1"/>
  <c r="J47"/>
  <c r="O47" s="1"/>
  <c r="J46"/>
  <c r="P46" s="1"/>
  <c r="J45"/>
  <c r="O45" s="1"/>
  <c r="J44"/>
  <c r="P44" s="1"/>
  <c r="J43"/>
  <c r="O43" s="1"/>
  <c r="J42"/>
  <c r="P42" s="1"/>
  <c r="J41"/>
  <c r="O41" s="1"/>
  <c r="J40"/>
  <c r="P40" s="1"/>
  <c r="J39"/>
  <c r="O39" s="1"/>
  <c r="J38"/>
  <c r="P38" s="1"/>
  <c r="J37"/>
  <c r="O37" s="1"/>
  <c r="J36"/>
  <c r="P36" s="1"/>
  <c r="J35"/>
  <c r="O35" s="1"/>
  <c r="J34"/>
  <c r="P34" s="1"/>
  <c r="J33"/>
  <c r="O33" s="1"/>
  <c r="J32"/>
  <c r="P32" s="1"/>
  <c r="J31"/>
  <c r="O31" s="1"/>
  <c r="J30"/>
  <c r="P30" s="1"/>
  <c r="J29"/>
  <c r="O29" s="1"/>
  <c r="J28"/>
  <c r="P28" s="1"/>
  <c r="J27"/>
  <c r="O27" s="1"/>
  <c r="J26"/>
  <c r="P26" s="1"/>
  <c r="J25"/>
  <c r="O25" s="1"/>
  <c r="J24"/>
  <c r="P24" s="1"/>
  <c r="J23"/>
  <c r="O23" s="1"/>
  <c r="J22"/>
  <c r="P22" s="1"/>
  <c r="J21"/>
  <c r="O21" s="1"/>
  <c r="J20"/>
  <c r="P20" s="1"/>
  <c r="J19"/>
  <c r="O19" s="1"/>
  <c r="J18"/>
  <c r="P18" s="1"/>
  <c r="J17"/>
  <c r="O17" s="1"/>
  <c r="J16"/>
  <c r="P16" s="1"/>
  <c r="J15"/>
  <c r="O15" s="1"/>
  <c r="J14"/>
  <c r="P14" s="1"/>
  <c r="J13"/>
  <c r="O13" s="1"/>
  <c r="J12"/>
  <c r="P12" s="1"/>
  <c r="J11"/>
  <c r="O11" s="1"/>
  <c r="J10"/>
  <c r="J9"/>
  <c r="O9" s="1"/>
  <c r="J8"/>
  <c r="P8" s="1"/>
  <c r="J7"/>
  <c r="O7" s="1"/>
  <c r="J6"/>
  <c r="P6" s="1"/>
  <c r="J5"/>
  <c r="O5" s="1"/>
  <c r="J4"/>
  <c r="P4" s="1"/>
  <c r="J3"/>
  <c r="A60" i="9"/>
  <c r="A59"/>
  <c r="W59" s="1"/>
  <c r="A58"/>
  <c r="W58" s="1"/>
  <c r="A57"/>
  <c r="W57" s="1"/>
  <c r="F60" i="3"/>
  <c r="S60" i="9" s="1"/>
  <c r="AB60" s="1"/>
  <c r="F59" i="3"/>
  <c r="S59" i="9" s="1"/>
  <c r="AB59" s="1"/>
  <c r="F58" i="3"/>
  <c r="S58" i="9" s="1"/>
  <c r="AB58" s="1"/>
  <c r="F55" i="3"/>
  <c r="S55" i="9" s="1"/>
  <c r="F54" i="3"/>
  <c r="S54" i="9" s="1"/>
  <c r="F53" i="3"/>
  <c r="S53" i="9" s="1"/>
  <c r="F52" i="3"/>
  <c r="S52" i="9" s="1"/>
  <c r="F51" i="3"/>
  <c r="S51" i="9" s="1"/>
  <c r="F50" i="3"/>
  <c r="S50" i="9" s="1"/>
  <c r="F49" i="3"/>
  <c r="S49" i="9" s="1"/>
  <c r="AB49" s="1"/>
  <c r="F48" i="3"/>
  <c r="S48" i="9" s="1"/>
  <c r="AB48" s="1"/>
  <c r="F47" i="3"/>
  <c r="S47" i="9" s="1"/>
  <c r="AB47" s="1"/>
  <c r="F45" i="3"/>
  <c r="S45" i="9" s="1"/>
  <c r="AB45" s="1"/>
  <c r="F43" i="3"/>
  <c r="S43" i="9" s="1"/>
  <c r="F42" i="3"/>
  <c r="S42" i="9" s="1"/>
  <c r="AB42" s="1"/>
  <c r="F41" i="3"/>
  <c r="S41" i="9" s="1"/>
  <c r="AB41" s="1"/>
  <c r="F40" i="3"/>
  <c r="S40" i="9" s="1"/>
  <c r="AB40" s="1"/>
  <c r="F39" i="3"/>
  <c r="S39" i="9" s="1"/>
  <c r="AB39" s="1"/>
  <c r="F38" i="3"/>
  <c r="S38" i="9" s="1"/>
  <c r="AB38" s="1"/>
  <c r="F35" i="3"/>
  <c r="S35" i="9" s="1"/>
  <c r="AB35" s="1"/>
  <c r="F34" i="3"/>
  <c r="S34" i="9" s="1"/>
  <c r="AB34" s="1"/>
  <c r="F33" i="3"/>
  <c r="S33" i="9" s="1"/>
  <c r="AB33" s="1"/>
  <c r="F32" i="3"/>
  <c r="S32" i="9" s="1"/>
  <c r="F31" i="3"/>
  <c r="S31" i="9" s="1"/>
  <c r="F30" i="3"/>
  <c r="S30" i="9" s="1"/>
  <c r="F29" i="3"/>
  <c r="S29" i="9" s="1"/>
  <c r="F28" i="3"/>
  <c r="S28" i="9" s="1"/>
  <c r="F26" i="3"/>
  <c r="S26" i="9" s="1"/>
  <c r="F25" i="3"/>
  <c r="S25" i="9" s="1"/>
  <c r="F24" i="3"/>
  <c r="S24" i="9" s="1"/>
  <c r="F23" i="3"/>
  <c r="S23" i="9" s="1"/>
  <c r="F22" i="3"/>
  <c r="S22" i="9" s="1"/>
  <c r="F21" i="3"/>
  <c r="S21" i="9" s="1"/>
  <c r="F19" i="3"/>
  <c r="S19" i="9" s="1"/>
  <c r="F18" i="3"/>
  <c r="S18" i="9" s="1"/>
  <c r="F17" i="3"/>
  <c r="S17" i="9" s="1"/>
  <c r="F16" i="3"/>
  <c r="S16" i="9" s="1"/>
  <c r="F15" i="3"/>
  <c r="S15" i="9" s="1"/>
  <c r="F14" i="3"/>
  <c r="S14" i="9" s="1"/>
  <c r="F13" i="3"/>
  <c r="S13" i="9" s="1"/>
  <c r="F12" i="3"/>
  <c r="S12" i="9" s="1"/>
  <c r="F11" i="3"/>
  <c r="S11" i="9" s="1"/>
  <c r="F9" i="3"/>
  <c r="S9" i="9" s="1"/>
  <c r="F8" i="3"/>
  <c r="S8" i="9" s="1"/>
  <c r="F7" i="3"/>
  <c r="S7" i="9" s="1"/>
  <c r="F6" i="3"/>
  <c r="S6" i="9" s="1"/>
  <c r="F5" i="3"/>
  <c r="S5" i="9" s="1"/>
  <c r="F4" i="3"/>
  <c r="S4" i="9" s="1"/>
  <c r="F3" i="3"/>
  <c r="S3" i="9" s="1"/>
  <c r="A56"/>
  <c r="A55"/>
  <c r="A54"/>
  <c r="A53"/>
  <c r="A52"/>
  <c r="A51"/>
  <c r="A50"/>
  <c r="A49"/>
  <c r="A48"/>
  <c r="A47"/>
  <c r="A46"/>
  <c r="A45"/>
  <c r="A44"/>
  <c r="A43"/>
  <c r="A42"/>
  <c r="A41"/>
  <c r="A40"/>
  <c r="A39"/>
  <c r="A38"/>
  <c r="A37"/>
  <c r="A36"/>
  <c r="A35"/>
  <c r="A34"/>
  <c r="A33"/>
  <c r="A32"/>
  <c r="A31"/>
  <c r="A30"/>
  <c r="A29"/>
  <c r="A28"/>
  <c r="W49"/>
  <c r="W48"/>
  <c r="W47"/>
  <c r="W46"/>
  <c r="W45"/>
  <c r="W44"/>
  <c r="AN195" i="11"/>
  <c r="AM195"/>
  <c r="AL195"/>
  <c r="AK195"/>
  <c r="AJ195"/>
  <c r="AI195"/>
  <c r="AH195"/>
  <c r="AG195"/>
  <c r="AF195"/>
  <c r="AE195"/>
  <c r="AD195"/>
  <c r="AC195"/>
  <c r="AB195"/>
  <c r="AA195"/>
  <c r="Z195"/>
  <c r="Y195"/>
  <c r="X195"/>
  <c r="W195"/>
  <c r="AN194"/>
  <c r="AM194"/>
  <c r="AL194"/>
  <c r="AK194"/>
  <c r="AJ194"/>
  <c r="AI194"/>
  <c r="AH194"/>
  <c r="AG194"/>
  <c r="AF194"/>
  <c r="AE194"/>
  <c r="AD194"/>
  <c r="AC194"/>
  <c r="AB194"/>
  <c r="AA194"/>
  <c r="Z194"/>
  <c r="Y194"/>
  <c r="X194"/>
  <c r="W194"/>
  <c r="AN193"/>
  <c r="AM193"/>
  <c r="AL193"/>
  <c r="AK193"/>
  <c r="AJ193"/>
  <c r="AI193"/>
  <c r="AH193"/>
  <c r="AG193"/>
  <c r="AF193"/>
  <c r="AE193"/>
  <c r="AD193"/>
  <c r="AC193"/>
  <c r="AB193"/>
  <c r="AA193"/>
  <c r="Z193"/>
  <c r="Y193"/>
  <c r="X193"/>
  <c r="W193"/>
  <c r="AN192"/>
  <c r="AM192"/>
  <c r="AL192"/>
  <c r="AK192"/>
  <c r="AJ192"/>
  <c r="AI192"/>
  <c r="AH192"/>
  <c r="AG192"/>
  <c r="AF192"/>
  <c r="AE192"/>
  <c r="AD192"/>
  <c r="AC192"/>
  <c r="AB192"/>
  <c r="AA192"/>
  <c r="Z192"/>
  <c r="Y192"/>
  <c r="X192"/>
  <c r="W192"/>
  <c r="AN191"/>
  <c r="AM191"/>
  <c r="AL191"/>
  <c r="AK191"/>
  <c r="AJ191"/>
  <c r="AI191"/>
  <c r="AH191"/>
  <c r="AG191"/>
  <c r="AF191"/>
  <c r="AE191"/>
  <c r="AD191"/>
  <c r="AC191"/>
  <c r="AB191"/>
  <c r="AA191"/>
  <c r="Z191"/>
  <c r="Y191"/>
  <c r="X191"/>
  <c r="W191"/>
  <c r="AN190"/>
  <c r="AM190"/>
  <c r="AL190"/>
  <c r="AK190"/>
  <c r="AJ190"/>
  <c r="AI190"/>
  <c r="AH190"/>
  <c r="AG190"/>
  <c r="AF190"/>
  <c r="AE190"/>
  <c r="AD190"/>
  <c r="AC190"/>
  <c r="AB190"/>
  <c r="AA190"/>
  <c r="Z190"/>
  <c r="Y190"/>
  <c r="X190"/>
  <c r="W190"/>
  <c r="AN189"/>
  <c r="AM189"/>
  <c r="AL189"/>
  <c r="AK189"/>
  <c r="AJ189"/>
  <c r="AI189"/>
  <c r="AH189"/>
  <c r="AG189"/>
  <c r="AF189"/>
  <c r="AE189"/>
  <c r="AD189"/>
  <c r="AC189"/>
  <c r="AB189"/>
  <c r="AA189"/>
  <c r="Z189"/>
  <c r="Y189"/>
  <c r="X189"/>
  <c r="W189"/>
  <c r="AN188"/>
  <c r="AM188"/>
  <c r="AL188"/>
  <c r="AK188"/>
  <c r="AJ188"/>
  <c r="AI188"/>
  <c r="AH188"/>
  <c r="AG188"/>
  <c r="AF188"/>
  <c r="AE188"/>
  <c r="AD188"/>
  <c r="AC188"/>
  <c r="AB188"/>
  <c r="AA188"/>
  <c r="Z188"/>
  <c r="Y188"/>
  <c r="X188"/>
  <c r="W188"/>
  <c r="AN187"/>
  <c r="AM187"/>
  <c r="AL187"/>
  <c r="AK187"/>
  <c r="AJ187"/>
  <c r="AI187"/>
  <c r="AH187"/>
  <c r="AG187"/>
  <c r="AF187"/>
  <c r="AE187"/>
  <c r="AD187"/>
  <c r="AC187"/>
  <c r="AB187"/>
  <c r="AA187"/>
  <c r="Z187"/>
  <c r="Y187"/>
  <c r="X187"/>
  <c r="W187"/>
  <c r="AN186"/>
  <c r="AM186"/>
  <c r="AL186"/>
  <c r="AK186"/>
  <c r="AJ186"/>
  <c r="AI186"/>
  <c r="AH186"/>
  <c r="AG186"/>
  <c r="AF186"/>
  <c r="AE186"/>
  <c r="AD186"/>
  <c r="AC186"/>
  <c r="AB186"/>
  <c r="AA186"/>
  <c r="Z186"/>
  <c r="Y186"/>
  <c r="X186"/>
  <c r="W186"/>
  <c r="AN185"/>
  <c r="AM185"/>
  <c r="AL185"/>
  <c r="AK185"/>
  <c r="AJ185"/>
  <c r="AI185"/>
  <c r="AH185"/>
  <c r="AG185"/>
  <c r="AF185"/>
  <c r="AE185"/>
  <c r="AD185"/>
  <c r="AC185"/>
  <c r="AB185"/>
  <c r="AA185"/>
  <c r="Z185"/>
  <c r="Y185"/>
  <c r="X185"/>
  <c r="W185"/>
  <c r="AN184"/>
  <c r="AM184"/>
  <c r="AL184"/>
  <c r="AK184"/>
  <c r="AJ184"/>
  <c r="AI184"/>
  <c r="AH184"/>
  <c r="AG184"/>
  <c r="AF184"/>
  <c r="AE184"/>
  <c r="AD184"/>
  <c r="AC184"/>
  <c r="AB184"/>
  <c r="AA184"/>
  <c r="Z184"/>
  <c r="Y184"/>
  <c r="X184"/>
  <c r="W184"/>
  <c r="AN183"/>
  <c r="AM183"/>
  <c r="AL183"/>
  <c r="AK183"/>
  <c r="AJ183"/>
  <c r="AI183"/>
  <c r="AH183"/>
  <c r="AG183"/>
  <c r="AF183"/>
  <c r="AE183"/>
  <c r="AD183"/>
  <c r="AC183"/>
  <c r="AB183"/>
  <c r="AA183"/>
  <c r="Z183"/>
  <c r="Y183"/>
  <c r="X183"/>
  <c r="W183"/>
  <c r="AN182"/>
  <c r="AM182"/>
  <c r="AL182"/>
  <c r="AK182"/>
  <c r="AJ182"/>
  <c r="AI182"/>
  <c r="AH182"/>
  <c r="AG182"/>
  <c r="AF182"/>
  <c r="AE182"/>
  <c r="AD182"/>
  <c r="AC182"/>
  <c r="AB182"/>
  <c r="AA182"/>
  <c r="Z182"/>
  <c r="Y182"/>
  <c r="X182"/>
  <c r="W182"/>
  <c r="AN181"/>
  <c r="AM181"/>
  <c r="AL181"/>
  <c r="AK181"/>
  <c r="AJ181"/>
  <c r="AI181"/>
  <c r="AH181"/>
  <c r="AG181"/>
  <c r="AF181"/>
  <c r="AE181"/>
  <c r="AD181"/>
  <c r="AC181"/>
  <c r="AB181"/>
  <c r="AA181"/>
  <c r="Z181"/>
  <c r="Y181"/>
  <c r="X181"/>
  <c r="W181"/>
  <c r="AN180"/>
  <c r="AM180"/>
  <c r="AL180"/>
  <c r="AK180"/>
  <c r="AJ180"/>
  <c r="AI180"/>
  <c r="AH180"/>
  <c r="AG180"/>
  <c r="AF180"/>
  <c r="AE180"/>
  <c r="AD180"/>
  <c r="AC180"/>
  <c r="AB180"/>
  <c r="AA180"/>
  <c r="Z180"/>
  <c r="Y180"/>
  <c r="X180"/>
  <c r="W180"/>
  <c r="AN179"/>
  <c r="AM179"/>
  <c r="AL179"/>
  <c r="AK179"/>
  <c r="AJ179"/>
  <c r="AI179"/>
  <c r="AH179"/>
  <c r="AG179"/>
  <c r="AF179"/>
  <c r="AE179"/>
  <c r="AD179"/>
  <c r="AC179"/>
  <c r="AB179"/>
  <c r="AA179"/>
  <c r="Z179"/>
  <c r="Y179"/>
  <c r="X179"/>
  <c r="W179"/>
  <c r="AN178"/>
  <c r="AM178"/>
  <c r="AL178"/>
  <c r="AK178"/>
  <c r="AJ178"/>
  <c r="AI178"/>
  <c r="AH178"/>
  <c r="AG178"/>
  <c r="AF178"/>
  <c r="AE178"/>
  <c r="AD178"/>
  <c r="AC178"/>
  <c r="AB178"/>
  <c r="AA178"/>
  <c r="Z178"/>
  <c r="Y178"/>
  <c r="X178"/>
  <c r="W178"/>
  <c r="AN177"/>
  <c r="AM177"/>
  <c r="AL177"/>
  <c r="AK177"/>
  <c r="AJ177"/>
  <c r="AI177"/>
  <c r="AH177"/>
  <c r="AG177"/>
  <c r="AF177"/>
  <c r="AE177"/>
  <c r="AD177"/>
  <c r="AC177"/>
  <c r="AB177"/>
  <c r="AA177"/>
  <c r="Z177"/>
  <c r="Y177"/>
  <c r="X177"/>
  <c r="W177"/>
  <c r="AN176"/>
  <c r="AM176"/>
  <c r="AL176"/>
  <c r="AK176"/>
  <c r="AJ176"/>
  <c r="AI176"/>
  <c r="AH176"/>
  <c r="AG176"/>
  <c r="AF176"/>
  <c r="AE176"/>
  <c r="AD176"/>
  <c r="AC176"/>
  <c r="AB176"/>
  <c r="AA176"/>
  <c r="Z176"/>
  <c r="Y176"/>
  <c r="X176"/>
  <c r="W176"/>
  <c r="AN175"/>
  <c r="AM175"/>
  <c r="AL175"/>
  <c r="AK175"/>
  <c r="AJ175"/>
  <c r="AI175"/>
  <c r="AH175"/>
  <c r="AG175"/>
  <c r="AF175"/>
  <c r="AE175"/>
  <c r="AD175"/>
  <c r="AC175"/>
  <c r="AB175"/>
  <c r="AA175"/>
  <c r="Z175"/>
  <c r="Y175"/>
  <c r="X175"/>
  <c r="W175"/>
  <c r="AN174"/>
  <c r="AM174"/>
  <c r="AL174"/>
  <c r="AK174"/>
  <c r="AJ174"/>
  <c r="AI174"/>
  <c r="AH174"/>
  <c r="AG174"/>
  <c r="AF174"/>
  <c r="AE174"/>
  <c r="AD174"/>
  <c r="AC174"/>
  <c r="AB174"/>
  <c r="AA174"/>
  <c r="Z174"/>
  <c r="Y174"/>
  <c r="X174"/>
  <c r="W174"/>
  <c r="AN173"/>
  <c r="AM173"/>
  <c r="AL173"/>
  <c r="AK173"/>
  <c r="AJ173"/>
  <c r="AI173"/>
  <c r="AH173"/>
  <c r="AG173"/>
  <c r="AF173"/>
  <c r="AE173"/>
  <c r="AD173"/>
  <c r="AC173"/>
  <c r="AB173"/>
  <c r="AA173"/>
  <c r="Z173"/>
  <c r="Y173"/>
  <c r="X173"/>
  <c r="W173"/>
  <c r="AN172"/>
  <c r="AM172"/>
  <c r="AL172"/>
  <c r="AK172"/>
  <c r="AJ172"/>
  <c r="AI172"/>
  <c r="AH172"/>
  <c r="AG172"/>
  <c r="AF172"/>
  <c r="AE172"/>
  <c r="AD172"/>
  <c r="AC172"/>
  <c r="AB172"/>
  <c r="AA172"/>
  <c r="Z172"/>
  <c r="Y172"/>
  <c r="X172"/>
  <c r="W172"/>
  <c r="AN171"/>
  <c r="AM171"/>
  <c r="AL171"/>
  <c r="AK171"/>
  <c r="AJ171"/>
  <c r="AI171"/>
  <c r="AH171"/>
  <c r="AG171"/>
  <c r="AF171"/>
  <c r="AE171"/>
  <c r="AD171"/>
  <c r="AC171"/>
  <c r="AB171"/>
  <c r="AA171"/>
  <c r="Z171"/>
  <c r="Y171"/>
  <c r="X171"/>
  <c r="W171"/>
  <c r="AN170"/>
  <c r="AM170"/>
  <c r="AL170"/>
  <c r="AK170"/>
  <c r="AJ170"/>
  <c r="AI170"/>
  <c r="AH170"/>
  <c r="AG170"/>
  <c r="AF170"/>
  <c r="AE170"/>
  <c r="AD170"/>
  <c r="AC170"/>
  <c r="AB170"/>
  <c r="AA170"/>
  <c r="Z170"/>
  <c r="Y170"/>
  <c r="X170"/>
  <c r="W170"/>
  <c r="AN169"/>
  <c r="AM169"/>
  <c r="AL169"/>
  <c r="AK169"/>
  <c r="AJ169"/>
  <c r="AI169"/>
  <c r="AH169"/>
  <c r="AG169"/>
  <c r="AF169"/>
  <c r="AE169"/>
  <c r="AD169"/>
  <c r="AC169"/>
  <c r="AB169"/>
  <c r="AA169"/>
  <c r="Z169"/>
  <c r="Y169"/>
  <c r="X169"/>
  <c r="W169"/>
  <c r="AN168"/>
  <c r="AM168"/>
  <c r="AL168"/>
  <c r="AK168"/>
  <c r="AJ168"/>
  <c r="AI168"/>
  <c r="AH168"/>
  <c r="AG168"/>
  <c r="AF168"/>
  <c r="AE168"/>
  <c r="AD168"/>
  <c r="AC168"/>
  <c r="AB168"/>
  <c r="AA168"/>
  <c r="Z168"/>
  <c r="Y168"/>
  <c r="X168"/>
  <c r="W168"/>
  <c r="AN167"/>
  <c r="AM167"/>
  <c r="AL167"/>
  <c r="AK167"/>
  <c r="AJ167"/>
  <c r="AI167"/>
  <c r="AH167"/>
  <c r="AG167"/>
  <c r="AF167"/>
  <c r="AE167"/>
  <c r="AD167"/>
  <c r="AC167"/>
  <c r="AB167"/>
  <c r="AA167"/>
  <c r="Z167"/>
  <c r="Y167"/>
  <c r="X167"/>
  <c r="W167"/>
  <c r="AN166"/>
  <c r="AM166"/>
  <c r="AL166"/>
  <c r="AK166"/>
  <c r="AJ166"/>
  <c r="AI166"/>
  <c r="AH166"/>
  <c r="AG166"/>
  <c r="AF166"/>
  <c r="AE166"/>
  <c r="AD166"/>
  <c r="AC166"/>
  <c r="AB166"/>
  <c r="AA166"/>
  <c r="Z166"/>
  <c r="Y166"/>
  <c r="X166"/>
  <c r="W166"/>
  <c r="AN165"/>
  <c r="AM165"/>
  <c r="AL165"/>
  <c r="AK165"/>
  <c r="AJ165"/>
  <c r="AI165"/>
  <c r="AH165"/>
  <c r="AG165"/>
  <c r="AF165"/>
  <c r="AE165"/>
  <c r="AD165"/>
  <c r="AC165"/>
  <c r="AB165"/>
  <c r="AA165"/>
  <c r="Z165"/>
  <c r="Y165"/>
  <c r="X165"/>
  <c r="W165"/>
  <c r="AN164"/>
  <c r="AM164"/>
  <c r="AL164"/>
  <c r="AK164"/>
  <c r="AJ164"/>
  <c r="AI164"/>
  <c r="AH164"/>
  <c r="AG164"/>
  <c r="AF164"/>
  <c r="AE164"/>
  <c r="AD164"/>
  <c r="AC164"/>
  <c r="AB164"/>
  <c r="AA164"/>
  <c r="Z164"/>
  <c r="Y164"/>
  <c r="X164"/>
  <c r="W164"/>
  <c r="AN163"/>
  <c r="AM163"/>
  <c r="AL163"/>
  <c r="AK163"/>
  <c r="AJ163"/>
  <c r="AI163"/>
  <c r="AH163"/>
  <c r="AG163"/>
  <c r="AF163"/>
  <c r="AE163"/>
  <c r="AD163"/>
  <c r="AC163"/>
  <c r="AB163"/>
  <c r="AA163"/>
  <c r="Z163"/>
  <c r="Y163"/>
  <c r="X163"/>
  <c r="W163"/>
  <c r="AN162"/>
  <c r="AM162"/>
  <c r="AL162"/>
  <c r="AK162"/>
  <c r="AJ162"/>
  <c r="AI162"/>
  <c r="AH162"/>
  <c r="AG162"/>
  <c r="AF162"/>
  <c r="AE162"/>
  <c r="AD162"/>
  <c r="AC162"/>
  <c r="AB162"/>
  <c r="AA162"/>
  <c r="Z162"/>
  <c r="Y162"/>
  <c r="X162"/>
  <c r="W162"/>
  <c r="AN161"/>
  <c r="AM161"/>
  <c r="AL161"/>
  <c r="AK161"/>
  <c r="AJ161"/>
  <c r="AI161"/>
  <c r="AH161"/>
  <c r="AG161"/>
  <c r="AF161"/>
  <c r="AE161"/>
  <c r="AD161"/>
  <c r="AC161"/>
  <c r="AB161"/>
  <c r="AA161"/>
  <c r="Z161"/>
  <c r="Y161"/>
  <c r="X161"/>
  <c r="W161"/>
  <c r="AN160"/>
  <c r="AM160"/>
  <c r="AL160"/>
  <c r="AK160"/>
  <c r="AJ160"/>
  <c r="AI160"/>
  <c r="AH160"/>
  <c r="AG160"/>
  <c r="AF160"/>
  <c r="AE160"/>
  <c r="AD160"/>
  <c r="AC160"/>
  <c r="AB160"/>
  <c r="AA160"/>
  <c r="Z160"/>
  <c r="Y160"/>
  <c r="X160"/>
  <c r="W160"/>
  <c r="AN159"/>
  <c r="AM159"/>
  <c r="AL159"/>
  <c r="AK159"/>
  <c r="AJ159"/>
  <c r="AI159"/>
  <c r="AH159"/>
  <c r="AG159"/>
  <c r="AF159"/>
  <c r="AE159"/>
  <c r="AD159"/>
  <c r="AC159"/>
  <c r="AB159"/>
  <c r="AA159"/>
  <c r="Z159"/>
  <c r="Y159"/>
  <c r="X159"/>
  <c r="W159"/>
  <c r="AN158"/>
  <c r="AM158"/>
  <c r="AL158"/>
  <c r="AK158"/>
  <c r="AJ158"/>
  <c r="AI158"/>
  <c r="AH158"/>
  <c r="AG158"/>
  <c r="AF158"/>
  <c r="AE158"/>
  <c r="AD158"/>
  <c r="AC158"/>
  <c r="AB158"/>
  <c r="AA158"/>
  <c r="Z158"/>
  <c r="Y158"/>
  <c r="X158"/>
  <c r="W158"/>
  <c r="AN157"/>
  <c r="AM157"/>
  <c r="AL157"/>
  <c r="AK157"/>
  <c r="AJ157"/>
  <c r="AI157"/>
  <c r="AH157"/>
  <c r="AG157"/>
  <c r="AF157"/>
  <c r="AE157"/>
  <c r="AD157"/>
  <c r="AC157"/>
  <c r="AB157"/>
  <c r="AA157"/>
  <c r="Z157"/>
  <c r="Y157"/>
  <c r="X157"/>
  <c r="W157"/>
  <c r="AN156"/>
  <c r="AM156"/>
  <c r="AL156"/>
  <c r="AK156"/>
  <c r="AJ156"/>
  <c r="AI156"/>
  <c r="AH156"/>
  <c r="AG156"/>
  <c r="AF156"/>
  <c r="AE156"/>
  <c r="AD156"/>
  <c r="AC156"/>
  <c r="AB156"/>
  <c r="AA156"/>
  <c r="Z156"/>
  <c r="Y156"/>
  <c r="X156"/>
  <c r="W156"/>
  <c r="AN155"/>
  <c r="AM155"/>
  <c r="AL155"/>
  <c r="AK155"/>
  <c r="AJ155"/>
  <c r="AI155"/>
  <c r="AH155"/>
  <c r="AG155"/>
  <c r="AF155"/>
  <c r="AE155"/>
  <c r="AD155"/>
  <c r="AC155"/>
  <c r="AB155"/>
  <c r="AA155"/>
  <c r="Z155"/>
  <c r="Y155"/>
  <c r="X155"/>
  <c r="W155"/>
  <c r="AN154"/>
  <c r="AM154"/>
  <c r="AL154"/>
  <c r="AK154"/>
  <c r="AJ154"/>
  <c r="AI154"/>
  <c r="AH154"/>
  <c r="AG154"/>
  <c r="AF154"/>
  <c r="AE154"/>
  <c r="AD154"/>
  <c r="AC154"/>
  <c r="AB154"/>
  <c r="AA154"/>
  <c r="Z154"/>
  <c r="Y154"/>
  <c r="X154"/>
  <c r="W154"/>
  <c r="AN153"/>
  <c r="AM153"/>
  <c r="AL153"/>
  <c r="AK153"/>
  <c r="AJ153"/>
  <c r="AI153"/>
  <c r="AH153"/>
  <c r="AG153"/>
  <c r="AF153"/>
  <c r="AE153"/>
  <c r="AD153"/>
  <c r="AC153"/>
  <c r="AB153"/>
  <c r="AA153"/>
  <c r="Z153"/>
  <c r="Y153"/>
  <c r="X153"/>
  <c r="W153"/>
  <c r="AN152"/>
  <c r="AM152"/>
  <c r="AL152"/>
  <c r="AK152"/>
  <c r="AJ152"/>
  <c r="AI152"/>
  <c r="AH152"/>
  <c r="AG152"/>
  <c r="AF152"/>
  <c r="AE152"/>
  <c r="AD152"/>
  <c r="AC152"/>
  <c r="AB152"/>
  <c r="AA152"/>
  <c r="Z152"/>
  <c r="Y152"/>
  <c r="X152"/>
  <c r="W152"/>
  <c r="AN151"/>
  <c r="AM151"/>
  <c r="AL151"/>
  <c r="AK151"/>
  <c r="AJ151"/>
  <c r="AI151"/>
  <c r="AH151"/>
  <c r="AG151"/>
  <c r="AF151"/>
  <c r="AE151"/>
  <c r="AD151"/>
  <c r="AC151"/>
  <c r="AB151"/>
  <c r="AA151"/>
  <c r="Z151"/>
  <c r="Y151"/>
  <c r="X151"/>
  <c r="W151"/>
  <c r="AN150"/>
  <c r="AM150"/>
  <c r="AL150"/>
  <c r="AK150"/>
  <c r="AJ150"/>
  <c r="AI150"/>
  <c r="AH150"/>
  <c r="AG150"/>
  <c r="AF150"/>
  <c r="AE150"/>
  <c r="AD150"/>
  <c r="AC150"/>
  <c r="AB150"/>
  <c r="AA150"/>
  <c r="Z150"/>
  <c r="Y150"/>
  <c r="X150"/>
  <c r="W150"/>
  <c r="AN149"/>
  <c r="AM149"/>
  <c r="AL149"/>
  <c r="AK149"/>
  <c r="AJ149"/>
  <c r="AI149"/>
  <c r="AH149"/>
  <c r="AG149"/>
  <c r="AF149"/>
  <c r="AE149"/>
  <c r="AD149"/>
  <c r="AC149"/>
  <c r="AB149"/>
  <c r="AA149"/>
  <c r="Z149"/>
  <c r="Y149"/>
  <c r="X149"/>
  <c r="W149"/>
  <c r="AN148"/>
  <c r="AM148"/>
  <c r="AL148"/>
  <c r="AK148"/>
  <c r="AJ148"/>
  <c r="AI148"/>
  <c r="AH148"/>
  <c r="AG148"/>
  <c r="AF148"/>
  <c r="AE148"/>
  <c r="AD148"/>
  <c r="AC148"/>
  <c r="AB148"/>
  <c r="AA148"/>
  <c r="Z148"/>
  <c r="Y148"/>
  <c r="X148"/>
  <c r="W148"/>
  <c r="AN147"/>
  <c r="AM147"/>
  <c r="AL147"/>
  <c r="AK147"/>
  <c r="AJ147"/>
  <c r="AI147"/>
  <c r="AH147"/>
  <c r="AG147"/>
  <c r="AF147"/>
  <c r="AE147"/>
  <c r="AD147"/>
  <c r="AC147"/>
  <c r="AB147"/>
  <c r="AA147"/>
  <c r="Z147"/>
  <c r="Y147"/>
  <c r="X147"/>
  <c r="W147"/>
  <c r="AN146"/>
  <c r="AM146"/>
  <c r="AL146"/>
  <c r="AK146"/>
  <c r="AJ146"/>
  <c r="AI146"/>
  <c r="AH146"/>
  <c r="AG146"/>
  <c r="AF146"/>
  <c r="AE146"/>
  <c r="AD146"/>
  <c r="AC146"/>
  <c r="AB146"/>
  <c r="AA146"/>
  <c r="Z146"/>
  <c r="Y146"/>
  <c r="X146"/>
  <c r="W146"/>
  <c r="AN145"/>
  <c r="AM145"/>
  <c r="AL145"/>
  <c r="AK145"/>
  <c r="AJ145"/>
  <c r="AI145"/>
  <c r="AH145"/>
  <c r="AG145"/>
  <c r="AF145"/>
  <c r="AE145"/>
  <c r="AD145"/>
  <c r="AC145"/>
  <c r="AB145"/>
  <c r="AA145"/>
  <c r="Z145"/>
  <c r="Y145"/>
  <c r="X145"/>
  <c r="W145"/>
  <c r="AN144"/>
  <c r="AM144"/>
  <c r="AL144"/>
  <c r="AK144"/>
  <c r="AJ144"/>
  <c r="AI144"/>
  <c r="AH144"/>
  <c r="AG144"/>
  <c r="AF144"/>
  <c r="AE144"/>
  <c r="AD144"/>
  <c r="AC144"/>
  <c r="AB144"/>
  <c r="AA144"/>
  <c r="Z144"/>
  <c r="Y144"/>
  <c r="X144"/>
  <c r="W144"/>
  <c r="AN143"/>
  <c r="AM143"/>
  <c r="AL143"/>
  <c r="AK143"/>
  <c r="AJ143"/>
  <c r="AI143"/>
  <c r="AH143"/>
  <c r="AG143"/>
  <c r="AF143"/>
  <c r="AE143"/>
  <c r="AD143"/>
  <c r="AC143"/>
  <c r="AB143"/>
  <c r="AA143"/>
  <c r="Z143"/>
  <c r="Y143"/>
  <c r="X143"/>
  <c r="W143"/>
  <c r="AN142"/>
  <c r="AM142"/>
  <c r="AL142"/>
  <c r="AK142"/>
  <c r="AJ142"/>
  <c r="AI142"/>
  <c r="AH142"/>
  <c r="AG142"/>
  <c r="AF142"/>
  <c r="AE142"/>
  <c r="AD142"/>
  <c r="AC142"/>
  <c r="AB142"/>
  <c r="AA142"/>
  <c r="Z142"/>
  <c r="Y142"/>
  <c r="X142"/>
  <c r="W142"/>
  <c r="AN141"/>
  <c r="AM141"/>
  <c r="AL141"/>
  <c r="AK141"/>
  <c r="AJ141"/>
  <c r="AI141"/>
  <c r="AH141"/>
  <c r="AG141"/>
  <c r="AF141"/>
  <c r="AE141"/>
  <c r="AD141"/>
  <c r="AC141"/>
  <c r="AB141"/>
  <c r="AA141"/>
  <c r="Z141"/>
  <c r="Y141"/>
  <c r="X141"/>
  <c r="W141"/>
  <c r="AN140"/>
  <c r="AM140"/>
  <c r="AL140"/>
  <c r="AK140"/>
  <c r="AJ140"/>
  <c r="AI140"/>
  <c r="AH140"/>
  <c r="AG140"/>
  <c r="AF140"/>
  <c r="AE140"/>
  <c r="AD140"/>
  <c r="AC140"/>
  <c r="AB140"/>
  <c r="AA140"/>
  <c r="Z140"/>
  <c r="Y140"/>
  <c r="X140"/>
  <c r="W140"/>
  <c r="AN139"/>
  <c r="AM139"/>
  <c r="AL139"/>
  <c r="AK139"/>
  <c r="AJ139"/>
  <c r="AI139"/>
  <c r="AH139"/>
  <c r="AG139"/>
  <c r="AF139"/>
  <c r="AE139"/>
  <c r="AD139"/>
  <c r="AC139"/>
  <c r="AB139"/>
  <c r="AA139"/>
  <c r="Z139"/>
  <c r="Y139"/>
  <c r="X139"/>
  <c r="W139"/>
  <c r="AN138"/>
  <c r="AM138"/>
  <c r="AL138"/>
  <c r="AK138"/>
  <c r="AJ138"/>
  <c r="AI138"/>
  <c r="AH138"/>
  <c r="AG138"/>
  <c r="AF138"/>
  <c r="AE138"/>
  <c r="AD138"/>
  <c r="AC138"/>
  <c r="AB138"/>
  <c r="AA138"/>
  <c r="Z138"/>
  <c r="Y138"/>
  <c r="X138"/>
  <c r="W138"/>
  <c r="AN137"/>
  <c r="AM137"/>
  <c r="AL137"/>
  <c r="AK137"/>
  <c r="AJ137"/>
  <c r="AI137"/>
  <c r="AH137"/>
  <c r="AG137"/>
  <c r="AF137"/>
  <c r="AE137"/>
  <c r="AD137"/>
  <c r="AC137"/>
  <c r="AB137"/>
  <c r="AA137"/>
  <c r="Z137"/>
  <c r="Y137"/>
  <c r="X137"/>
  <c r="W137"/>
  <c r="AN136"/>
  <c r="AM136"/>
  <c r="AL136"/>
  <c r="AK136"/>
  <c r="AJ136"/>
  <c r="AI136"/>
  <c r="AH136"/>
  <c r="AG136"/>
  <c r="AF136"/>
  <c r="AE136"/>
  <c r="AD136"/>
  <c r="AC136"/>
  <c r="AB136"/>
  <c r="AA136"/>
  <c r="Z136"/>
  <c r="Y136"/>
  <c r="X136"/>
  <c r="W136"/>
  <c r="AN135"/>
  <c r="AM135"/>
  <c r="AL135"/>
  <c r="AK135"/>
  <c r="AJ135"/>
  <c r="AI135"/>
  <c r="AH135"/>
  <c r="AG135"/>
  <c r="AF135"/>
  <c r="AE135"/>
  <c r="AD135"/>
  <c r="AC135"/>
  <c r="AB135"/>
  <c r="AA135"/>
  <c r="Z135"/>
  <c r="Y135"/>
  <c r="X135"/>
  <c r="W135"/>
  <c r="AN134"/>
  <c r="AM134"/>
  <c r="AL134"/>
  <c r="AK134"/>
  <c r="AJ134"/>
  <c r="AI134"/>
  <c r="AH134"/>
  <c r="AG134"/>
  <c r="AF134"/>
  <c r="AE134"/>
  <c r="AD134"/>
  <c r="AC134"/>
  <c r="AB134"/>
  <c r="AA134"/>
  <c r="Z134"/>
  <c r="Y134"/>
  <c r="X134"/>
  <c r="W134"/>
  <c r="AN133"/>
  <c r="AM133"/>
  <c r="AL133"/>
  <c r="AK133"/>
  <c r="AJ133"/>
  <c r="AI133"/>
  <c r="AH133"/>
  <c r="AG133"/>
  <c r="AF133"/>
  <c r="AE133"/>
  <c r="AD133"/>
  <c r="AC133"/>
  <c r="AB133"/>
  <c r="AA133"/>
  <c r="Z133"/>
  <c r="Y133"/>
  <c r="X133"/>
  <c r="W133"/>
  <c r="AN132"/>
  <c r="AM132"/>
  <c r="AL132"/>
  <c r="AK132"/>
  <c r="AJ132"/>
  <c r="AI132"/>
  <c r="AH132"/>
  <c r="AG132"/>
  <c r="AF132"/>
  <c r="AE132"/>
  <c r="AD132"/>
  <c r="AC132"/>
  <c r="AB132"/>
  <c r="AA132"/>
  <c r="Z132"/>
  <c r="Y132"/>
  <c r="X132"/>
  <c r="W132"/>
  <c r="AN131"/>
  <c r="AM131"/>
  <c r="AL131"/>
  <c r="AK131"/>
  <c r="AJ131"/>
  <c r="AI131"/>
  <c r="AH131"/>
  <c r="AG131"/>
  <c r="AF131"/>
  <c r="AE131"/>
  <c r="AD131"/>
  <c r="AC131"/>
  <c r="AB131"/>
  <c r="AA131"/>
  <c r="Z131"/>
  <c r="Y131"/>
  <c r="X131"/>
  <c r="W131"/>
  <c r="AN130"/>
  <c r="AM130"/>
  <c r="AL130"/>
  <c r="AK130"/>
  <c r="AJ130"/>
  <c r="AI130"/>
  <c r="AH130"/>
  <c r="AG130"/>
  <c r="AF130"/>
  <c r="AE130"/>
  <c r="AD130"/>
  <c r="AC130"/>
  <c r="AB130"/>
  <c r="AA130"/>
  <c r="Z130"/>
  <c r="Y130"/>
  <c r="X130"/>
  <c r="W130"/>
  <c r="AN129"/>
  <c r="AM129"/>
  <c r="AL129"/>
  <c r="AK129"/>
  <c r="AJ129"/>
  <c r="AI129"/>
  <c r="AH129"/>
  <c r="AG129"/>
  <c r="AF129"/>
  <c r="AE129"/>
  <c r="AD129"/>
  <c r="AC129"/>
  <c r="AB129"/>
  <c r="AA129"/>
  <c r="Z129"/>
  <c r="Y129"/>
  <c r="X129"/>
  <c r="W129"/>
  <c r="AN128"/>
  <c r="AM128"/>
  <c r="AL128"/>
  <c r="AK128"/>
  <c r="AJ128"/>
  <c r="AI128"/>
  <c r="AH128"/>
  <c r="AG128"/>
  <c r="AF128"/>
  <c r="AE128"/>
  <c r="AD128"/>
  <c r="AC128"/>
  <c r="AB128"/>
  <c r="AA128"/>
  <c r="Z128"/>
  <c r="Y128"/>
  <c r="X128"/>
  <c r="W128"/>
  <c r="AN127"/>
  <c r="AM127"/>
  <c r="AL127"/>
  <c r="AK127"/>
  <c r="AJ127"/>
  <c r="AI127"/>
  <c r="AH127"/>
  <c r="AG127"/>
  <c r="AF127"/>
  <c r="AE127"/>
  <c r="AD127"/>
  <c r="AC127"/>
  <c r="AB127"/>
  <c r="AA127"/>
  <c r="Z127"/>
  <c r="Y127"/>
  <c r="X127"/>
  <c r="W127"/>
  <c r="AN126"/>
  <c r="AM126"/>
  <c r="AL126"/>
  <c r="AK126"/>
  <c r="AJ126"/>
  <c r="AI126"/>
  <c r="AH126"/>
  <c r="AG126"/>
  <c r="AF126"/>
  <c r="AE126"/>
  <c r="AD126"/>
  <c r="AC126"/>
  <c r="AB126"/>
  <c r="AA126"/>
  <c r="Z126"/>
  <c r="Y126"/>
  <c r="X126"/>
  <c r="W126"/>
  <c r="AN125"/>
  <c r="AM125"/>
  <c r="AL125"/>
  <c r="AK125"/>
  <c r="AJ125"/>
  <c r="AI125"/>
  <c r="AH125"/>
  <c r="AG125"/>
  <c r="AF125"/>
  <c r="AE125"/>
  <c r="AD125"/>
  <c r="AC125"/>
  <c r="AB125"/>
  <c r="AA125"/>
  <c r="Z125"/>
  <c r="Y125"/>
  <c r="X125"/>
  <c r="W125"/>
  <c r="AN124"/>
  <c r="AM124"/>
  <c r="AL124"/>
  <c r="AK124"/>
  <c r="AJ124"/>
  <c r="AI124"/>
  <c r="AH124"/>
  <c r="AG124"/>
  <c r="AF124"/>
  <c r="AE124"/>
  <c r="AD124"/>
  <c r="AC124"/>
  <c r="AB124"/>
  <c r="AA124"/>
  <c r="Z124"/>
  <c r="Y124"/>
  <c r="X124"/>
  <c r="W124"/>
  <c r="AN123"/>
  <c r="AM123"/>
  <c r="AL123"/>
  <c r="AK123"/>
  <c r="AJ123"/>
  <c r="AI123"/>
  <c r="AH123"/>
  <c r="AG123"/>
  <c r="AF123"/>
  <c r="AE123"/>
  <c r="AD123"/>
  <c r="AC123"/>
  <c r="AB123"/>
  <c r="AA123"/>
  <c r="Z123"/>
  <c r="Y123"/>
  <c r="X123"/>
  <c r="W123"/>
  <c r="AN122"/>
  <c r="AM122"/>
  <c r="AL122"/>
  <c r="AK122"/>
  <c r="AJ122"/>
  <c r="AI122"/>
  <c r="AH122"/>
  <c r="AG122"/>
  <c r="AF122"/>
  <c r="AE122"/>
  <c r="AD122"/>
  <c r="AC122"/>
  <c r="AB122"/>
  <c r="AA122"/>
  <c r="Z122"/>
  <c r="Y122"/>
  <c r="X122"/>
  <c r="W122"/>
  <c r="AN121"/>
  <c r="AM121"/>
  <c r="AL121"/>
  <c r="AK121"/>
  <c r="AJ121"/>
  <c r="AI121"/>
  <c r="AH121"/>
  <c r="AG121"/>
  <c r="AF121"/>
  <c r="AE121"/>
  <c r="AD121"/>
  <c r="AC121"/>
  <c r="AB121"/>
  <c r="AA121"/>
  <c r="Z121"/>
  <c r="Y121"/>
  <c r="X121"/>
  <c r="W121"/>
  <c r="AN120"/>
  <c r="AM120"/>
  <c r="AL120"/>
  <c r="AK120"/>
  <c r="AJ120"/>
  <c r="AI120"/>
  <c r="AH120"/>
  <c r="AG120"/>
  <c r="AF120"/>
  <c r="AE120"/>
  <c r="AD120"/>
  <c r="AC120"/>
  <c r="AB120"/>
  <c r="AA120"/>
  <c r="Z120"/>
  <c r="Y120"/>
  <c r="X120"/>
  <c r="W120"/>
  <c r="AN119"/>
  <c r="AM119"/>
  <c r="AL119"/>
  <c r="AK119"/>
  <c r="AJ119"/>
  <c r="AI119"/>
  <c r="AH119"/>
  <c r="AG119"/>
  <c r="AF119"/>
  <c r="AE119"/>
  <c r="AD119"/>
  <c r="AC119"/>
  <c r="AB119"/>
  <c r="AA119"/>
  <c r="Z119"/>
  <c r="Y119"/>
  <c r="X119"/>
  <c r="W119"/>
  <c r="AN118"/>
  <c r="AM118"/>
  <c r="AL118"/>
  <c r="AK118"/>
  <c r="AJ118"/>
  <c r="AI118"/>
  <c r="AH118"/>
  <c r="AG118"/>
  <c r="AF118"/>
  <c r="AE118"/>
  <c r="AD118"/>
  <c r="AC118"/>
  <c r="AB118"/>
  <c r="AA118"/>
  <c r="Z118"/>
  <c r="Y118"/>
  <c r="X118"/>
  <c r="W118"/>
  <c r="AN117"/>
  <c r="AM117"/>
  <c r="AL117"/>
  <c r="AK117"/>
  <c r="AJ117"/>
  <c r="AI117"/>
  <c r="AH117"/>
  <c r="AG117"/>
  <c r="AF117"/>
  <c r="AE117"/>
  <c r="AD117"/>
  <c r="AC117"/>
  <c r="AB117"/>
  <c r="AA117"/>
  <c r="Z117"/>
  <c r="Y117"/>
  <c r="X117"/>
  <c r="W117"/>
  <c r="AN116"/>
  <c r="AM116"/>
  <c r="AL116"/>
  <c r="AK116"/>
  <c r="AJ116"/>
  <c r="AI116"/>
  <c r="AH116"/>
  <c r="AG116"/>
  <c r="AF116"/>
  <c r="AE116"/>
  <c r="AD116"/>
  <c r="AC116"/>
  <c r="AB116"/>
  <c r="AA116"/>
  <c r="Z116"/>
  <c r="Y116"/>
  <c r="X116"/>
  <c r="W116"/>
  <c r="AN115"/>
  <c r="AM115"/>
  <c r="AL115"/>
  <c r="AK115"/>
  <c r="AJ115"/>
  <c r="AI115"/>
  <c r="AH115"/>
  <c r="AG115"/>
  <c r="AF115"/>
  <c r="AE115"/>
  <c r="AD115"/>
  <c r="AC115"/>
  <c r="AB115"/>
  <c r="AA115"/>
  <c r="Z115"/>
  <c r="Y115"/>
  <c r="X115"/>
  <c r="W115"/>
  <c r="AN114"/>
  <c r="AM114"/>
  <c r="AL114"/>
  <c r="AK114"/>
  <c r="AJ114"/>
  <c r="AI114"/>
  <c r="AH114"/>
  <c r="AG114"/>
  <c r="AF114"/>
  <c r="AE114"/>
  <c r="AD114"/>
  <c r="AC114"/>
  <c r="AB114"/>
  <c r="AA114"/>
  <c r="Z114"/>
  <c r="Y114"/>
  <c r="X114"/>
  <c r="W114"/>
  <c r="AN113"/>
  <c r="AM113"/>
  <c r="AL113"/>
  <c r="AK113"/>
  <c r="AJ113"/>
  <c r="AI113"/>
  <c r="AH113"/>
  <c r="AG113"/>
  <c r="AF113"/>
  <c r="AE113"/>
  <c r="AD113"/>
  <c r="AC113"/>
  <c r="AB113"/>
  <c r="AA113"/>
  <c r="Z113"/>
  <c r="Y113"/>
  <c r="X113"/>
  <c r="W113"/>
  <c r="AN112"/>
  <c r="AM112"/>
  <c r="AL112"/>
  <c r="AK112"/>
  <c r="AJ112"/>
  <c r="AI112"/>
  <c r="AH112"/>
  <c r="AG112"/>
  <c r="AF112"/>
  <c r="AE112"/>
  <c r="AD112"/>
  <c r="AC112"/>
  <c r="AB112"/>
  <c r="AA112"/>
  <c r="Z112"/>
  <c r="Y112"/>
  <c r="X112"/>
  <c r="W112"/>
  <c r="AN111"/>
  <c r="AM111"/>
  <c r="AL111"/>
  <c r="AK111"/>
  <c r="AJ111"/>
  <c r="AI111"/>
  <c r="AH111"/>
  <c r="AG111"/>
  <c r="AF111"/>
  <c r="AE111"/>
  <c r="AD111"/>
  <c r="AC111"/>
  <c r="AB111"/>
  <c r="AA111"/>
  <c r="Z111"/>
  <c r="Y111"/>
  <c r="X111"/>
  <c r="W111"/>
  <c r="AN110"/>
  <c r="AM110"/>
  <c r="AL110"/>
  <c r="AK110"/>
  <c r="AJ110"/>
  <c r="AI110"/>
  <c r="AH110"/>
  <c r="AG110"/>
  <c r="AF110"/>
  <c r="AE110"/>
  <c r="AD110"/>
  <c r="AC110"/>
  <c r="AB110"/>
  <c r="AA110"/>
  <c r="Z110"/>
  <c r="Y110"/>
  <c r="X110"/>
  <c r="W110"/>
  <c r="AN109"/>
  <c r="AM109"/>
  <c r="AL109"/>
  <c r="AK109"/>
  <c r="AJ109"/>
  <c r="AI109"/>
  <c r="AH109"/>
  <c r="AG109"/>
  <c r="AF109"/>
  <c r="AE109"/>
  <c r="AD109"/>
  <c r="AC109"/>
  <c r="AB109"/>
  <c r="AA109"/>
  <c r="Z109"/>
  <c r="Y109"/>
  <c r="X109"/>
  <c r="W109"/>
  <c r="AN108"/>
  <c r="AM108"/>
  <c r="AL108"/>
  <c r="AK108"/>
  <c r="AJ108"/>
  <c r="AI108"/>
  <c r="AH108"/>
  <c r="AG108"/>
  <c r="AF108"/>
  <c r="AE108"/>
  <c r="AD108"/>
  <c r="AC108"/>
  <c r="AB108"/>
  <c r="AA108"/>
  <c r="Z108"/>
  <c r="Y108"/>
  <c r="X108"/>
  <c r="W108"/>
  <c r="AN107"/>
  <c r="AM107"/>
  <c r="AL107"/>
  <c r="AK107"/>
  <c r="AJ107"/>
  <c r="AI107"/>
  <c r="AH107"/>
  <c r="AG107"/>
  <c r="AF107"/>
  <c r="AE107"/>
  <c r="AD107"/>
  <c r="AC107"/>
  <c r="AB107"/>
  <c r="AA107"/>
  <c r="Z107"/>
  <c r="Y107"/>
  <c r="X107"/>
  <c r="W107"/>
  <c r="AN106"/>
  <c r="AM106"/>
  <c r="AL106"/>
  <c r="AK106"/>
  <c r="AJ106"/>
  <c r="AI106"/>
  <c r="AH106"/>
  <c r="AG106"/>
  <c r="AF106"/>
  <c r="AE106"/>
  <c r="AD106"/>
  <c r="AC106"/>
  <c r="AB106"/>
  <c r="AA106"/>
  <c r="Z106"/>
  <c r="Y106"/>
  <c r="X106"/>
  <c r="W106"/>
  <c r="AN105"/>
  <c r="AM105"/>
  <c r="AL105"/>
  <c r="AK105"/>
  <c r="AJ105"/>
  <c r="AI105"/>
  <c r="AH105"/>
  <c r="AG105"/>
  <c r="AF105"/>
  <c r="AE105"/>
  <c r="AD105"/>
  <c r="AC105"/>
  <c r="AB105"/>
  <c r="AA105"/>
  <c r="Z105"/>
  <c r="Y105"/>
  <c r="X105"/>
  <c r="W105"/>
  <c r="AN104"/>
  <c r="AM104"/>
  <c r="AL104"/>
  <c r="AK104"/>
  <c r="AJ104"/>
  <c r="AI104"/>
  <c r="AH104"/>
  <c r="AG104"/>
  <c r="AF104"/>
  <c r="AE104"/>
  <c r="AD104"/>
  <c r="AC104"/>
  <c r="AB104"/>
  <c r="AA104"/>
  <c r="Z104"/>
  <c r="Y104"/>
  <c r="X104"/>
  <c r="W104"/>
  <c r="AN103"/>
  <c r="AM103"/>
  <c r="AL103"/>
  <c r="AK103"/>
  <c r="AJ103"/>
  <c r="AI103"/>
  <c r="AH103"/>
  <c r="AG103"/>
  <c r="AF103"/>
  <c r="AE103"/>
  <c r="AD103"/>
  <c r="AC103"/>
  <c r="AB103"/>
  <c r="AA103"/>
  <c r="Z103"/>
  <c r="Y103"/>
  <c r="X103"/>
  <c r="W103"/>
  <c r="AN102"/>
  <c r="AN196" s="1"/>
  <c r="AM102"/>
  <c r="AM196" s="1"/>
  <c r="AL102"/>
  <c r="AL196" s="1"/>
  <c r="AK102"/>
  <c r="AK196" s="1"/>
  <c r="AJ102"/>
  <c r="AJ196" s="1"/>
  <c r="AI102"/>
  <c r="AI196" s="1"/>
  <c r="AH102"/>
  <c r="AH196" s="1"/>
  <c r="AG102"/>
  <c r="AG196" s="1"/>
  <c r="AF102"/>
  <c r="AF196" s="1"/>
  <c r="AE102"/>
  <c r="AE196" s="1"/>
  <c r="AD102"/>
  <c r="AD196" s="1"/>
  <c r="AC102"/>
  <c r="AC196" s="1"/>
  <c r="AB102"/>
  <c r="AB196" s="1"/>
  <c r="AA102"/>
  <c r="AA196" s="1"/>
  <c r="Z102"/>
  <c r="Z196" s="1"/>
  <c r="Y102"/>
  <c r="Y196" s="1"/>
  <c r="X102"/>
  <c r="X196" s="1"/>
  <c r="W102"/>
  <c r="W196" s="1"/>
  <c r="AN10"/>
  <c r="AN206" s="1"/>
  <c r="AM10"/>
  <c r="AM206" s="1"/>
  <c r="AL10"/>
  <c r="AL206" s="1"/>
  <c r="AK10"/>
  <c r="AK206" s="1"/>
  <c r="AJ10"/>
  <c r="AJ206" s="1"/>
  <c r="AI10"/>
  <c r="AI206" s="1"/>
  <c r="AH10"/>
  <c r="AH206" s="1"/>
  <c r="AG10"/>
  <c r="AG206" s="1"/>
  <c r="AF10"/>
  <c r="AF206" s="1"/>
  <c r="AE10"/>
  <c r="AE206" s="1"/>
  <c r="AD10"/>
  <c r="AD206" s="1"/>
  <c r="AC10"/>
  <c r="AC206" s="1"/>
  <c r="AB10"/>
  <c r="AB206" s="1"/>
  <c r="AA10"/>
  <c r="AA206" s="1"/>
  <c r="Z10"/>
  <c r="Z206" s="1"/>
  <c r="Y10"/>
  <c r="Y206" s="1"/>
  <c r="X10"/>
  <c r="X206" s="1"/>
  <c r="W10"/>
  <c r="W206" s="1"/>
  <c r="AN9"/>
  <c r="AN205" s="1"/>
  <c r="AM9"/>
  <c r="AM205" s="1"/>
  <c r="AL9"/>
  <c r="AL205" s="1"/>
  <c r="AK9"/>
  <c r="AK205" s="1"/>
  <c r="AJ9"/>
  <c r="AJ205" s="1"/>
  <c r="AI9"/>
  <c r="AI205" s="1"/>
  <c r="AH9"/>
  <c r="AH205" s="1"/>
  <c r="AG9"/>
  <c r="AG205" s="1"/>
  <c r="AF9"/>
  <c r="AF205" s="1"/>
  <c r="AE9"/>
  <c r="AE205" s="1"/>
  <c r="AD9"/>
  <c r="AD205" s="1"/>
  <c r="AC9"/>
  <c r="AC205" s="1"/>
  <c r="AB9"/>
  <c r="AB205" s="1"/>
  <c r="AA9"/>
  <c r="AA205" s="1"/>
  <c r="Z9"/>
  <c r="Z205" s="1"/>
  <c r="Y9"/>
  <c r="Y205" s="1"/>
  <c r="X9"/>
  <c r="X205" s="1"/>
  <c r="W9"/>
  <c r="W205" s="1"/>
  <c r="AN8"/>
  <c r="AN204" s="1"/>
  <c r="AM8"/>
  <c r="AM204" s="1"/>
  <c r="AL8"/>
  <c r="AL204" s="1"/>
  <c r="AK8"/>
  <c r="AK204" s="1"/>
  <c r="AJ8"/>
  <c r="AJ204" s="1"/>
  <c r="AI8"/>
  <c r="AI204" s="1"/>
  <c r="AH8"/>
  <c r="AH204" s="1"/>
  <c r="AG8"/>
  <c r="AG204" s="1"/>
  <c r="AF8"/>
  <c r="AF204" s="1"/>
  <c r="AE8"/>
  <c r="AE204" s="1"/>
  <c r="AD8"/>
  <c r="AD204" s="1"/>
  <c r="AC8"/>
  <c r="AC204" s="1"/>
  <c r="AB8"/>
  <c r="AB204" s="1"/>
  <c r="AA8"/>
  <c r="AA204" s="1"/>
  <c r="Z8"/>
  <c r="Z204" s="1"/>
  <c r="Y8"/>
  <c r="Y204" s="1"/>
  <c r="X8"/>
  <c r="X204" s="1"/>
  <c r="W8"/>
  <c r="W204" s="1"/>
  <c r="AN7"/>
  <c r="AN203" s="1"/>
  <c r="AM7"/>
  <c r="AM203" s="1"/>
  <c r="AL7"/>
  <c r="AL203" s="1"/>
  <c r="AK7"/>
  <c r="AK203" s="1"/>
  <c r="AJ7"/>
  <c r="AJ203" s="1"/>
  <c r="AI7"/>
  <c r="AI203" s="1"/>
  <c r="AH7"/>
  <c r="AH203" s="1"/>
  <c r="AG7"/>
  <c r="AG203" s="1"/>
  <c r="AF7"/>
  <c r="AF203" s="1"/>
  <c r="AE7"/>
  <c r="AE203" s="1"/>
  <c r="AD7"/>
  <c r="AD203" s="1"/>
  <c r="AC7"/>
  <c r="AC203" s="1"/>
  <c r="AB7"/>
  <c r="AB203" s="1"/>
  <c r="AA7"/>
  <c r="AA203" s="1"/>
  <c r="Z7"/>
  <c r="Z203" s="1"/>
  <c r="Y7"/>
  <c r="Y203" s="1"/>
  <c r="X7"/>
  <c r="X203" s="1"/>
  <c r="W7"/>
  <c r="W203" s="1"/>
  <c r="AN6"/>
  <c r="AN202" s="1"/>
  <c r="AM6"/>
  <c r="AM202" s="1"/>
  <c r="AL6"/>
  <c r="AL202" s="1"/>
  <c r="AK6"/>
  <c r="AK202" s="1"/>
  <c r="AJ6"/>
  <c r="AJ202" s="1"/>
  <c r="AI6"/>
  <c r="AI202" s="1"/>
  <c r="AH6"/>
  <c r="AH202" s="1"/>
  <c r="AG6"/>
  <c r="AG202" s="1"/>
  <c r="AF6"/>
  <c r="AF202" s="1"/>
  <c r="AE6"/>
  <c r="AE202" s="1"/>
  <c r="AD6"/>
  <c r="AD202" s="1"/>
  <c r="AC6"/>
  <c r="AC202" s="1"/>
  <c r="AB6"/>
  <c r="AB202" s="1"/>
  <c r="AA6"/>
  <c r="AA202" s="1"/>
  <c r="Z6"/>
  <c r="Z202" s="1"/>
  <c r="Y6"/>
  <c r="Y202" s="1"/>
  <c r="X6"/>
  <c r="X202" s="1"/>
  <c r="W6"/>
  <c r="W202" s="1"/>
  <c r="AN5"/>
  <c r="AN201" s="1"/>
  <c r="AM5"/>
  <c r="AM201" s="1"/>
  <c r="AL5"/>
  <c r="AL201" s="1"/>
  <c r="AK5"/>
  <c r="AK201" s="1"/>
  <c r="AJ5"/>
  <c r="AJ201" s="1"/>
  <c r="AI5"/>
  <c r="AI201" s="1"/>
  <c r="AH5"/>
  <c r="AH201" s="1"/>
  <c r="AG5"/>
  <c r="AG201" s="1"/>
  <c r="AF5"/>
  <c r="AF201" s="1"/>
  <c r="AE5"/>
  <c r="AE201" s="1"/>
  <c r="AD5"/>
  <c r="AD201" s="1"/>
  <c r="AC5"/>
  <c r="AC201" s="1"/>
  <c r="AB5"/>
  <c r="AB201" s="1"/>
  <c r="AA5"/>
  <c r="AA201" s="1"/>
  <c r="Z5"/>
  <c r="Z201" s="1"/>
  <c r="Y5"/>
  <c r="Y201" s="1"/>
  <c r="X5"/>
  <c r="X201" s="1"/>
  <c r="W5"/>
  <c r="W201" s="1"/>
  <c r="AN4"/>
  <c r="AN200" s="1"/>
  <c r="AM4"/>
  <c r="AM200" s="1"/>
  <c r="AL4"/>
  <c r="AL200" s="1"/>
  <c r="AK4"/>
  <c r="AK200" s="1"/>
  <c r="AJ4"/>
  <c r="AJ200" s="1"/>
  <c r="AI4"/>
  <c r="AI200" s="1"/>
  <c r="AH4"/>
  <c r="AH200" s="1"/>
  <c r="AG4"/>
  <c r="AG200" s="1"/>
  <c r="AF4"/>
  <c r="AF200" s="1"/>
  <c r="AE4"/>
  <c r="AE200" s="1"/>
  <c r="AD4"/>
  <c r="AD200" s="1"/>
  <c r="AC4"/>
  <c r="AC200" s="1"/>
  <c r="AB4"/>
  <c r="AB200" s="1"/>
  <c r="AA4"/>
  <c r="AA200" s="1"/>
  <c r="Z4"/>
  <c r="Z200" s="1"/>
  <c r="Y4"/>
  <c r="Y200" s="1"/>
  <c r="X4"/>
  <c r="X200" s="1"/>
  <c r="W4"/>
  <c r="W200" s="1"/>
  <c r="AN3"/>
  <c r="AN199" s="1"/>
  <c r="AM3"/>
  <c r="AM199" s="1"/>
  <c r="AL3"/>
  <c r="AL199" s="1"/>
  <c r="AK3"/>
  <c r="AK199" s="1"/>
  <c r="AJ3"/>
  <c r="AJ199" s="1"/>
  <c r="AI3"/>
  <c r="AI199" s="1"/>
  <c r="AH3"/>
  <c r="AH199" s="1"/>
  <c r="AG3"/>
  <c r="AG199" s="1"/>
  <c r="AF3"/>
  <c r="AF199" s="1"/>
  <c r="AE3"/>
  <c r="AE199" s="1"/>
  <c r="AD3"/>
  <c r="AD199" s="1"/>
  <c r="AC3"/>
  <c r="AC199" s="1"/>
  <c r="AB3"/>
  <c r="AB199" s="1"/>
  <c r="AA3"/>
  <c r="AA199" s="1"/>
  <c r="Z3"/>
  <c r="Z199" s="1"/>
  <c r="Y3"/>
  <c r="Y199" s="1"/>
  <c r="X3"/>
  <c r="X199" s="1"/>
  <c r="W3"/>
  <c r="W199" s="1"/>
  <c r="AX195" i="10"/>
  <c r="AW195"/>
  <c r="AV195"/>
  <c r="AU195"/>
  <c r="AT195"/>
  <c r="AS195"/>
  <c r="AR195"/>
  <c r="AQ195"/>
  <c r="AP195"/>
  <c r="AX194"/>
  <c r="AW194"/>
  <c r="AV194"/>
  <c r="AU194"/>
  <c r="AT194"/>
  <c r="AS194"/>
  <c r="AR194"/>
  <c r="AQ194"/>
  <c r="AP194"/>
  <c r="AX193"/>
  <c r="AW193"/>
  <c r="AV193"/>
  <c r="AU193"/>
  <c r="AT193"/>
  <c r="AS193"/>
  <c r="AR193"/>
  <c r="AQ193"/>
  <c r="AP193"/>
  <c r="AX192"/>
  <c r="AW192"/>
  <c r="AV192"/>
  <c r="AU192"/>
  <c r="AT192"/>
  <c r="AS192"/>
  <c r="AR192"/>
  <c r="AQ192"/>
  <c r="AP192"/>
  <c r="AX191"/>
  <c r="AW191"/>
  <c r="AV191"/>
  <c r="AU191"/>
  <c r="AT191"/>
  <c r="AS191"/>
  <c r="AR191"/>
  <c r="AQ191"/>
  <c r="AP191"/>
  <c r="AX190"/>
  <c r="AW190"/>
  <c r="AV190"/>
  <c r="AU190"/>
  <c r="AT190"/>
  <c r="AS190"/>
  <c r="AR190"/>
  <c r="AQ190"/>
  <c r="AP190"/>
  <c r="AX189"/>
  <c r="AW189"/>
  <c r="AV189"/>
  <c r="AU189"/>
  <c r="AT189"/>
  <c r="AS189"/>
  <c r="AR189"/>
  <c r="AQ189"/>
  <c r="AP189"/>
  <c r="AX188"/>
  <c r="AW188"/>
  <c r="AV188"/>
  <c r="AU188"/>
  <c r="AT188"/>
  <c r="AS188"/>
  <c r="AR188"/>
  <c r="AQ188"/>
  <c r="AP188"/>
  <c r="AX187"/>
  <c r="AW187"/>
  <c r="AV187"/>
  <c r="AU187"/>
  <c r="AT187"/>
  <c r="AS187"/>
  <c r="AR187"/>
  <c r="AQ187"/>
  <c r="AP187"/>
  <c r="AX186"/>
  <c r="AW186"/>
  <c r="AV186"/>
  <c r="AU186"/>
  <c r="AT186"/>
  <c r="AS186"/>
  <c r="AR186"/>
  <c r="AQ186"/>
  <c r="AP186"/>
  <c r="AX185"/>
  <c r="AW185"/>
  <c r="AV185"/>
  <c r="AU185"/>
  <c r="AT185"/>
  <c r="AS185"/>
  <c r="AR185"/>
  <c r="AQ185"/>
  <c r="AP185"/>
  <c r="AX184"/>
  <c r="AW184"/>
  <c r="AV184"/>
  <c r="AU184"/>
  <c r="AT184"/>
  <c r="AS184"/>
  <c r="AR184"/>
  <c r="AQ184"/>
  <c r="AP184"/>
  <c r="AX183"/>
  <c r="AW183"/>
  <c r="AV183"/>
  <c r="AU183"/>
  <c r="AT183"/>
  <c r="AS183"/>
  <c r="AR183"/>
  <c r="AQ183"/>
  <c r="AP183"/>
  <c r="AX182"/>
  <c r="AW182"/>
  <c r="AV182"/>
  <c r="AU182"/>
  <c r="AT182"/>
  <c r="AS182"/>
  <c r="AR182"/>
  <c r="AQ182"/>
  <c r="AP182"/>
  <c r="AX181"/>
  <c r="AW181"/>
  <c r="AV181"/>
  <c r="AU181"/>
  <c r="AT181"/>
  <c r="AS181"/>
  <c r="AR181"/>
  <c r="AQ181"/>
  <c r="AP181"/>
  <c r="AX180"/>
  <c r="AW180"/>
  <c r="AV180"/>
  <c r="AU180"/>
  <c r="AT180"/>
  <c r="AS180"/>
  <c r="AR180"/>
  <c r="AQ180"/>
  <c r="AP180"/>
  <c r="AX179"/>
  <c r="AW179"/>
  <c r="AV179"/>
  <c r="AU179"/>
  <c r="AT179"/>
  <c r="AS179"/>
  <c r="AR179"/>
  <c r="AQ179"/>
  <c r="AP179"/>
  <c r="AX178"/>
  <c r="AW178"/>
  <c r="AV178"/>
  <c r="AU178"/>
  <c r="AT178"/>
  <c r="AS178"/>
  <c r="AR178"/>
  <c r="AQ178"/>
  <c r="AP178"/>
  <c r="AX177"/>
  <c r="AW177"/>
  <c r="AV177"/>
  <c r="AU177"/>
  <c r="AT177"/>
  <c r="AS177"/>
  <c r="AR177"/>
  <c r="AQ177"/>
  <c r="AP177"/>
  <c r="AX176"/>
  <c r="AW176"/>
  <c r="AV176"/>
  <c r="AU176"/>
  <c r="AT176"/>
  <c r="AS176"/>
  <c r="AR176"/>
  <c r="AQ176"/>
  <c r="AP176"/>
  <c r="AX175"/>
  <c r="AW175"/>
  <c r="AV175"/>
  <c r="AU175"/>
  <c r="AT175"/>
  <c r="AS175"/>
  <c r="AR175"/>
  <c r="AQ175"/>
  <c r="AP175"/>
  <c r="AX174"/>
  <c r="AW174"/>
  <c r="AV174"/>
  <c r="AU174"/>
  <c r="AT174"/>
  <c r="AS174"/>
  <c r="AR174"/>
  <c r="AQ174"/>
  <c r="AP174"/>
  <c r="AX173"/>
  <c r="AW173"/>
  <c r="AV173"/>
  <c r="AU173"/>
  <c r="AT173"/>
  <c r="AS173"/>
  <c r="AR173"/>
  <c r="AQ173"/>
  <c r="AP173"/>
  <c r="AX172"/>
  <c r="AW172"/>
  <c r="AV172"/>
  <c r="AU172"/>
  <c r="AT172"/>
  <c r="AS172"/>
  <c r="AR172"/>
  <c r="AQ172"/>
  <c r="AP172"/>
  <c r="AX171"/>
  <c r="AW171"/>
  <c r="AV171"/>
  <c r="AU171"/>
  <c r="AT171"/>
  <c r="AS171"/>
  <c r="AR171"/>
  <c r="AQ171"/>
  <c r="AP171"/>
  <c r="AX170"/>
  <c r="AW170"/>
  <c r="AV170"/>
  <c r="AU170"/>
  <c r="AT170"/>
  <c r="AS170"/>
  <c r="AR170"/>
  <c r="AQ170"/>
  <c r="AP170"/>
  <c r="AX169"/>
  <c r="AW169"/>
  <c r="AV169"/>
  <c r="AU169"/>
  <c r="AT169"/>
  <c r="AS169"/>
  <c r="AR169"/>
  <c r="AQ169"/>
  <c r="AP169"/>
  <c r="AX168"/>
  <c r="AW168"/>
  <c r="AV168"/>
  <c r="AU168"/>
  <c r="AT168"/>
  <c r="AS168"/>
  <c r="AR168"/>
  <c r="AQ168"/>
  <c r="AP168"/>
  <c r="AX167"/>
  <c r="AW167"/>
  <c r="AV167"/>
  <c r="AU167"/>
  <c r="AT167"/>
  <c r="AS167"/>
  <c r="AR167"/>
  <c r="AQ167"/>
  <c r="AP167"/>
  <c r="AX166"/>
  <c r="AW166"/>
  <c r="AV166"/>
  <c r="AU166"/>
  <c r="AT166"/>
  <c r="AS166"/>
  <c r="AR166"/>
  <c r="AQ166"/>
  <c r="AP166"/>
  <c r="AX165"/>
  <c r="AW165"/>
  <c r="AV165"/>
  <c r="AU165"/>
  <c r="AT165"/>
  <c r="AS165"/>
  <c r="AR165"/>
  <c r="AQ165"/>
  <c r="AP165"/>
  <c r="AX164"/>
  <c r="AW164"/>
  <c r="AV164"/>
  <c r="AU164"/>
  <c r="AT164"/>
  <c r="AS164"/>
  <c r="AR164"/>
  <c r="AQ164"/>
  <c r="AP164"/>
  <c r="AX163"/>
  <c r="AW163"/>
  <c r="AV163"/>
  <c r="AU163"/>
  <c r="AT163"/>
  <c r="AS163"/>
  <c r="AR163"/>
  <c r="AQ163"/>
  <c r="AP163"/>
  <c r="AX162"/>
  <c r="AW162"/>
  <c r="AV162"/>
  <c r="AU162"/>
  <c r="AT162"/>
  <c r="AS162"/>
  <c r="AR162"/>
  <c r="AQ162"/>
  <c r="AP162"/>
  <c r="AX161"/>
  <c r="AW161"/>
  <c r="AV161"/>
  <c r="AU161"/>
  <c r="AT161"/>
  <c r="AS161"/>
  <c r="AR161"/>
  <c r="AQ161"/>
  <c r="AP161"/>
  <c r="AX160"/>
  <c r="AW160"/>
  <c r="AV160"/>
  <c r="AU160"/>
  <c r="AT160"/>
  <c r="AS160"/>
  <c r="AR160"/>
  <c r="AQ160"/>
  <c r="AP160"/>
  <c r="AX159"/>
  <c r="AW159"/>
  <c r="AV159"/>
  <c r="AU159"/>
  <c r="AT159"/>
  <c r="AS159"/>
  <c r="AR159"/>
  <c r="AQ159"/>
  <c r="AP159"/>
  <c r="AX158"/>
  <c r="AW158"/>
  <c r="AV158"/>
  <c r="AU158"/>
  <c r="AT158"/>
  <c r="AS158"/>
  <c r="AR158"/>
  <c r="AQ158"/>
  <c r="AP158"/>
  <c r="AX157"/>
  <c r="AW157"/>
  <c r="AV157"/>
  <c r="AU157"/>
  <c r="AT157"/>
  <c r="AS157"/>
  <c r="AR157"/>
  <c r="AQ157"/>
  <c r="AP157"/>
  <c r="AX156"/>
  <c r="AW156"/>
  <c r="AV156"/>
  <c r="AU156"/>
  <c r="AT156"/>
  <c r="AS156"/>
  <c r="AR156"/>
  <c r="AQ156"/>
  <c r="AP156"/>
  <c r="AX155"/>
  <c r="AW155"/>
  <c r="AV155"/>
  <c r="AU155"/>
  <c r="AT155"/>
  <c r="AS155"/>
  <c r="AR155"/>
  <c r="AQ155"/>
  <c r="AP155"/>
  <c r="AX154"/>
  <c r="AW154"/>
  <c r="AV154"/>
  <c r="AU154"/>
  <c r="AT154"/>
  <c r="AS154"/>
  <c r="AR154"/>
  <c r="AQ154"/>
  <c r="AP154"/>
  <c r="AX153"/>
  <c r="AW153"/>
  <c r="AV153"/>
  <c r="AU153"/>
  <c r="AT153"/>
  <c r="AS153"/>
  <c r="AR153"/>
  <c r="AQ153"/>
  <c r="AP153"/>
  <c r="AX152"/>
  <c r="AW152"/>
  <c r="AV152"/>
  <c r="AU152"/>
  <c r="AT152"/>
  <c r="AS152"/>
  <c r="AR152"/>
  <c r="AQ152"/>
  <c r="AP152"/>
  <c r="AX151"/>
  <c r="AW151"/>
  <c r="AV151"/>
  <c r="AU151"/>
  <c r="AT151"/>
  <c r="AS151"/>
  <c r="AR151"/>
  <c r="AQ151"/>
  <c r="AP151"/>
  <c r="AX150"/>
  <c r="AW150"/>
  <c r="AV150"/>
  <c r="AU150"/>
  <c r="AT150"/>
  <c r="AS150"/>
  <c r="AR150"/>
  <c r="AQ150"/>
  <c r="AP150"/>
  <c r="AX149"/>
  <c r="AW149"/>
  <c r="AV149"/>
  <c r="AU149"/>
  <c r="AT149"/>
  <c r="AS149"/>
  <c r="AR149"/>
  <c r="AQ149"/>
  <c r="AP149"/>
  <c r="AX148"/>
  <c r="AW148"/>
  <c r="AV148"/>
  <c r="AU148"/>
  <c r="AT148"/>
  <c r="AS148"/>
  <c r="AR148"/>
  <c r="AQ148"/>
  <c r="AP148"/>
  <c r="AX147"/>
  <c r="AW147"/>
  <c r="AV147"/>
  <c r="AU147"/>
  <c r="AT147"/>
  <c r="AS147"/>
  <c r="AR147"/>
  <c r="AQ147"/>
  <c r="AP147"/>
  <c r="AX146"/>
  <c r="AW146"/>
  <c r="AV146"/>
  <c r="AU146"/>
  <c r="AT146"/>
  <c r="AS146"/>
  <c r="AR146"/>
  <c r="AQ146"/>
  <c r="AP146"/>
  <c r="AX145"/>
  <c r="AW145"/>
  <c r="AV145"/>
  <c r="AU145"/>
  <c r="AT145"/>
  <c r="AS145"/>
  <c r="AR145"/>
  <c r="AQ145"/>
  <c r="AP145"/>
  <c r="AX144"/>
  <c r="AW144"/>
  <c r="AV144"/>
  <c r="AU144"/>
  <c r="AT144"/>
  <c r="AS144"/>
  <c r="AR144"/>
  <c r="AQ144"/>
  <c r="AP144"/>
  <c r="AX143"/>
  <c r="AW143"/>
  <c r="AV143"/>
  <c r="AU143"/>
  <c r="AT143"/>
  <c r="AS143"/>
  <c r="AR143"/>
  <c r="AQ143"/>
  <c r="AP143"/>
  <c r="AX142"/>
  <c r="AW142"/>
  <c r="AV142"/>
  <c r="AU142"/>
  <c r="AT142"/>
  <c r="AS142"/>
  <c r="AR142"/>
  <c r="AQ142"/>
  <c r="AP142"/>
  <c r="AX141"/>
  <c r="AW141"/>
  <c r="AV141"/>
  <c r="AU141"/>
  <c r="AT141"/>
  <c r="AS141"/>
  <c r="AR141"/>
  <c r="AQ141"/>
  <c r="AP141"/>
  <c r="AX140"/>
  <c r="AW140"/>
  <c r="AV140"/>
  <c r="AU140"/>
  <c r="AT140"/>
  <c r="AS140"/>
  <c r="AR140"/>
  <c r="AQ140"/>
  <c r="AP140"/>
  <c r="AX139"/>
  <c r="AW139"/>
  <c r="AV139"/>
  <c r="AU139"/>
  <c r="AT139"/>
  <c r="AS139"/>
  <c r="AR139"/>
  <c r="AQ139"/>
  <c r="AP139"/>
  <c r="AX138"/>
  <c r="AW138"/>
  <c r="AV138"/>
  <c r="AU138"/>
  <c r="AT138"/>
  <c r="AS138"/>
  <c r="AR138"/>
  <c r="AQ138"/>
  <c r="AP138"/>
  <c r="AX137"/>
  <c r="AW137"/>
  <c r="AV137"/>
  <c r="AU137"/>
  <c r="AT137"/>
  <c r="AS137"/>
  <c r="AR137"/>
  <c r="AQ137"/>
  <c r="AP137"/>
  <c r="AX136"/>
  <c r="AW136"/>
  <c r="AV136"/>
  <c r="AU136"/>
  <c r="AT136"/>
  <c r="AS136"/>
  <c r="AR136"/>
  <c r="AQ136"/>
  <c r="AP136"/>
  <c r="AX135"/>
  <c r="AW135"/>
  <c r="AV135"/>
  <c r="AU135"/>
  <c r="AT135"/>
  <c r="AS135"/>
  <c r="AR135"/>
  <c r="AQ135"/>
  <c r="AP135"/>
  <c r="AX134"/>
  <c r="AW134"/>
  <c r="AV134"/>
  <c r="AU134"/>
  <c r="AT134"/>
  <c r="AS134"/>
  <c r="AR134"/>
  <c r="AQ134"/>
  <c r="AP134"/>
  <c r="AX133"/>
  <c r="AW133"/>
  <c r="AV133"/>
  <c r="AU133"/>
  <c r="AT133"/>
  <c r="AS133"/>
  <c r="AR133"/>
  <c r="AQ133"/>
  <c r="AP133"/>
  <c r="AX132"/>
  <c r="AW132"/>
  <c r="AV132"/>
  <c r="AU132"/>
  <c r="AT132"/>
  <c r="AS132"/>
  <c r="AR132"/>
  <c r="AQ132"/>
  <c r="AP132"/>
  <c r="AX131"/>
  <c r="AW131"/>
  <c r="AV131"/>
  <c r="AU131"/>
  <c r="AT131"/>
  <c r="AS131"/>
  <c r="AR131"/>
  <c r="AQ131"/>
  <c r="AP131"/>
  <c r="AX130"/>
  <c r="AW130"/>
  <c r="AV130"/>
  <c r="AU130"/>
  <c r="AT130"/>
  <c r="AS130"/>
  <c r="AR130"/>
  <c r="AQ130"/>
  <c r="AP130"/>
  <c r="AX129"/>
  <c r="AW129"/>
  <c r="AV129"/>
  <c r="AU129"/>
  <c r="AT129"/>
  <c r="AS129"/>
  <c r="AR129"/>
  <c r="AQ129"/>
  <c r="AP129"/>
  <c r="AX128"/>
  <c r="AW128"/>
  <c r="AV128"/>
  <c r="AU128"/>
  <c r="AT128"/>
  <c r="AS128"/>
  <c r="AR128"/>
  <c r="AQ128"/>
  <c r="AP128"/>
  <c r="AX127"/>
  <c r="AW127"/>
  <c r="AV127"/>
  <c r="AU127"/>
  <c r="AT127"/>
  <c r="AS127"/>
  <c r="AR127"/>
  <c r="AQ127"/>
  <c r="AP127"/>
  <c r="AX126"/>
  <c r="AW126"/>
  <c r="AV126"/>
  <c r="AU126"/>
  <c r="AT126"/>
  <c r="AS126"/>
  <c r="AR126"/>
  <c r="AQ126"/>
  <c r="AP126"/>
  <c r="AX125"/>
  <c r="AW125"/>
  <c r="AV125"/>
  <c r="AU125"/>
  <c r="AT125"/>
  <c r="AS125"/>
  <c r="AR125"/>
  <c r="AQ125"/>
  <c r="AP125"/>
  <c r="AX124"/>
  <c r="AW124"/>
  <c r="AV124"/>
  <c r="AU124"/>
  <c r="AT124"/>
  <c r="AS124"/>
  <c r="AR124"/>
  <c r="AQ124"/>
  <c r="AP124"/>
  <c r="AX123"/>
  <c r="AW123"/>
  <c r="AV123"/>
  <c r="AU123"/>
  <c r="AT123"/>
  <c r="AS123"/>
  <c r="AR123"/>
  <c r="AQ123"/>
  <c r="AP123"/>
  <c r="AX122"/>
  <c r="AW122"/>
  <c r="AV122"/>
  <c r="AU122"/>
  <c r="AT122"/>
  <c r="AS122"/>
  <c r="AR122"/>
  <c r="AQ122"/>
  <c r="AP122"/>
  <c r="AX121"/>
  <c r="AW121"/>
  <c r="AV121"/>
  <c r="AU121"/>
  <c r="AT121"/>
  <c r="AS121"/>
  <c r="AR121"/>
  <c r="AQ121"/>
  <c r="AP121"/>
  <c r="AX120"/>
  <c r="AW120"/>
  <c r="AV120"/>
  <c r="AU120"/>
  <c r="AT120"/>
  <c r="AS120"/>
  <c r="AR120"/>
  <c r="AQ120"/>
  <c r="AP120"/>
  <c r="AX119"/>
  <c r="AW119"/>
  <c r="AV119"/>
  <c r="AU119"/>
  <c r="AT119"/>
  <c r="AS119"/>
  <c r="AR119"/>
  <c r="AQ119"/>
  <c r="AP119"/>
  <c r="AX118"/>
  <c r="AW118"/>
  <c r="AV118"/>
  <c r="AU118"/>
  <c r="AT118"/>
  <c r="AS118"/>
  <c r="AR118"/>
  <c r="AQ118"/>
  <c r="AP118"/>
  <c r="AX117"/>
  <c r="AW117"/>
  <c r="AV117"/>
  <c r="AU117"/>
  <c r="AT117"/>
  <c r="AS117"/>
  <c r="AR117"/>
  <c r="AQ117"/>
  <c r="AP117"/>
  <c r="AX116"/>
  <c r="AW116"/>
  <c r="AV116"/>
  <c r="AU116"/>
  <c r="AT116"/>
  <c r="AS116"/>
  <c r="AR116"/>
  <c r="AQ116"/>
  <c r="AP116"/>
  <c r="AX115"/>
  <c r="AW115"/>
  <c r="AV115"/>
  <c r="AU115"/>
  <c r="AT115"/>
  <c r="AS115"/>
  <c r="AR115"/>
  <c r="AQ115"/>
  <c r="AP115"/>
  <c r="AX114"/>
  <c r="AW114"/>
  <c r="AV114"/>
  <c r="AU114"/>
  <c r="AT114"/>
  <c r="AS114"/>
  <c r="AR114"/>
  <c r="AQ114"/>
  <c r="AP114"/>
  <c r="AX113"/>
  <c r="AW113"/>
  <c r="AV113"/>
  <c r="AU113"/>
  <c r="AT113"/>
  <c r="AS113"/>
  <c r="AR113"/>
  <c r="AQ113"/>
  <c r="AP113"/>
  <c r="AX112"/>
  <c r="AW112"/>
  <c r="AV112"/>
  <c r="AU112"/>
  <c r="AT112"/>
  <c r="AS112"/>
  <c r="AR112"/>
  <c r="AQ112"/>
  <c r="AP112"/>
  <c r="AX111"/>
  <c r="AW111"/>
  <c r="AV111"/>
  <c r="AU111"/>
  <c r="AT111"/>
  <c r="AS111"/>
  <c r="AR111"/>
  <c r="AQ111"/>
  <c r="AP111"/>
  <c r="AX110"/>
  <c r="AW110"/>
  <c r="AV110"/>
  <c r="AU110"/>
  <c r="AT110"/>
  <c r="AS110"/>
  <c r="AR110"/>
  <c r="AQ110"/>
  <c r="AP110"/>
  <c r="AX109"/>
  <c r="AW109"/>
  <c r="AV109"/>
  <c r="AU109"/>
  <c r="AT109"/>
  <c r="AS109"/>
  <c r="AR109"/>
  <c r="AQ109"/>
  <c r="AP109"/>
  <c r="AX108"/>
  <c r="AW108"/>
  <c r="AV108"/>
  <c r="AU108"/>
  <c r="AT108"/>
  <c r="AS108"/>
  <c r="AR108"/>
  <c r="AQ108"/>
  <c r="AP108"/>
  <c r="AX107"/>
  <c r="AW107"/>
  <c r="AV107"/>
  <c r="AU107"/>
  <c r="AT107"/>
  <c r="AS107"/>
  <c r="AR107"/>
  <c r="AQ107"/>
  <c r="AP107"/>
  <c r="AX106"/>
  <c r="AW106"/>
  <c r="AV106"/>
  <c r="AU106"/>
  <c r="AT106"/>
  <c r="AS106"/>
  <c r="AR106"/>
  <c r="AQ106"/>
  <c r="AP106"/>
  <c r="AX105"/>
  <c r="AW105"/>
  <c r="AV105"/>
  <c r="AU105"/>
  <c r="AT105"/>
  <c r="AS105"/>
  <c r="AR105"/>
  <c r="AQ105"/>
  <c r="AP105"/>
  <c r="AX104"/>
  <c r="AW104"/>
  <c r="AV104"/>
  <c r="AU104"/>
  <c r="AT104"/>
  <c r="AS104"/>
  <c r="AR104"/>
  <c r="AQ104"/>
  <c r="AP104"/>
  <c r="AX103"/>
  <c r="AW103"/>
  <c r="AV103"/>
  <c r="AU103"/>
  <c r="AT103"/>
  <c r="AS103"/>
  <c r="AR103"/>
  <c r="AQ103"/>
  <c r="AP103"/>
  <c r="AX102"/>
  <c r="AX196" s="1"/>
  <c r="AW102"/>
  <c r="AV102"/>
  <c r="AV196" s="1"/>
  <c r="J49" i="9" s="1"/>
  <c r="AU102" i="10"/>
  <c r="AT102"/>
  <c r="AT196" s="1"/>
  <c r="J47" i="9" s="1"/>
  <c r="AS102" i="10"/>
  <c r="AR102"/>
  <c r="AR196" s="1"/>
  <c r="J45" i="9" s="1"/>
  <c r="AQ102" i="10"/>
  <c r="AP102"/>
  <c r="AP196" s="1"/>
  <c r="AX10"/>
  <c r="AX206" s="1"/>
  <c r="AW10"/>
  <c r="AW206" s="1"/>
  <c r="AV10"/>
  <c r="AV206" s="1"/>
  <c r="AU10"/>
  <c r="AU206" s="1"/>
  <c r="AT10"/>
  <c r="AT206" s="1"/>
  <c r="AS10"/>
  <c r="AS206" s="1"/>
  <c r="AR10"/>
  <c r="AR206" s="1"/>
  <c r="AQ10"/>
  <c r="AQ206" s="1"/>
  <c r="AP10"/>
  <c r="AP206" s="1"/>
  <c r="AX9"/>
  <c r="AX205" s="1"/>
  <c r="AW9"/>
  <c r="AW205" s="1"/>
  <c r="AV9"/>
  <c r="AV205" s="1"/>
  <c r="AU9"/>
  <c r="AU205" s="1"/>
  <c r="AT9"/>
  <c r="AT205" s="1"/>
  <c r="AS9"/>
  <c r="AS205" s="1"/>
  <c r="AR9"/>
  <c r="AR205" s="1"/>
  <c r="AQ9"/>
  <c r="AQ205" s="1"/>
  <c r="AP9"/>
  <c r="AP205" s="1"/>
  <c r="AX8"/>
  <c r="AX204" s="1"/>
  <c r="AW8"/>
  <c r="AW204" s="1"/>
  <c r="AV8"/>
  <c r="AV204" s="1"/>
  <c r="AU8"/>
  <c r="AU204" s="1"/>
  <c r="AT8"/>
  <c r="AT204" s="1"/>
  <c r="AS8"/>
  <c r="AS204" s="1"/>
  <c r="AR8"/>
  <c r="AR204" s="1"/>
  <c r="AQ8"/>
  <c r="AQ204" s="1"/>
  <c r="AP8"/>
  <c r="AP204" s="1"/>
  <c r="AX7"/>
  <c r="AX203" s="1"/>
  <c r="AW7"/>
  <c r="AW203" s="1"/>
  <c r="AV7"/>
  <c r="AV203" s="1"/>
  <c r="AU7"/>
  <c r="AU203" s="1"/>
  <c r="AT7"/>
  <c r="AT203" s="1"/>
  <c r="AS7"/>
  <c r="AS203" s="1"/>
  <c r="AR7"/>
  <c r="AR203" s="1"/>
  <c r="AQ7"/>
  <c r="AQ203" s="1"/>
  <c r="AP7"/>
  <c r="AP203" s="1"/>
  <c r="AX6"/>
  <c r="AX202" s="1"/>
  <c r="AW6"/>
  <c r="AW202" s="1"/>
  <c r="AV6"/>
  <c r="AV202" s="1"/>
  <c r="AU6"/>
  <c r="AU202" s="1"/>
  <c r="AT6"/>
  <c r="AT202" s="1"/>
  <c r="AS6"/>
  <c r="AS202" s="1"/>
  <c r="AR6"/>
  <c r="AR202" s="1"/>
  <c r="AQ6"/>
  <c r="AQ202" s="1"/>
  <c r="AP6"/>
  <c r="AP202" s="1"/>
  <c r="AX5"/>
  <c r="AX201" s="1"/>
  <c r="AW5"/>
  <c r="AW201" s="1"/>
  <c r="AV5"/>
  <c r="AV201" s="1"/>
  <c r="AU5"/>
  <c r="AU201" s="1"/>
  <c r="AT5"/>
  <c r="AT201" s="1"/>
  <c r="AS5"/>
  <c r="AS201" s="1"/>
  <c r="AR5"/>
  <c r="AR201" s="1"/>
  <c r="AQ5"/>
  <c r="AQ201" s="1"/>
  <c r="AP5"/>
  <c r="AP201" s="1"/>
  <c r="AX4"/>
  <c r="AX200" s="1"/>
  <c r="AW4"/>
  <c r="AW200" s="1"/>
  <c r="AV4"/>
  <c r="AV200" s="1"/>
  <c r="AU4"/>
  <c r="AU200" s="1"/>
  <c r="AT4"/>
  <c r="AT200" s="1"/>
  <c r="AS4"/>
  <c r="AS200" s="1"/>
  <c r="AR4"/>
  <c r="AR200" s="1"/>
  <c r="AQ4"/>
  <c r="AQ200" s="1"/>
  <c r="AP4"/>
  <c r="AP200" s="1"/>
  <c r="AX3"/>
  <c r="AX199" s="1"/>
  <c r="AW3"/>
  <c r="AW199" s="1"/>
  <c r="AV3"/>
  <c r="AV199" s="1"/>
  <c r="AU3"/>
  <c r="AU199" s="1"/>
  <c r="AT3"/>
  <c r="AT199" s="1"/>
  <c r="AS3"/>
  <c r="AS199" s="1"/>
  <c r="AR3"/>
  <c r="AR199" s="1"/>
  <c r="AQ3"/>
  <c r="AQ199" s="1"/>
  <c r="AP3"/>
  <c r="AP199" s="1"/>
  <c r="AY200" i="7"/>
  <c r="AX200"/>
  <c r="AW200"/>
  <c r="AV200"/>
  <c r="AU200"/>
  <c r="AT200"/>
  <c r="AS200"/>
  <c r="AR200"/>
  <c r="AQ200"/>
  <c r="AP200"/>
  <c r="AY3"/>
  <c r="AY395" s="1"/>
  <c r="AX3"/>
  <c r="AX395" s="1"/>
  <c r="AW3"/>
  <c r="AW395" s="1"/>
  <c r="AV3"/>
  <c r="AV395" s="1"/>
  <c r="AU3"/>
  <c r="AU395" s="1"/>
  <c r="AT3"/>
  <c r="AT395" s="1"/>
  <c r="AS3"/>
  <c r="AS395" s="1"/>
  <c r="AR3"/>
  <c r="AR395" s="1"/>
  <c r="AQ3"/>
  <c r="AQ395" s="1"/>
  <c r="AP3"/>
  <c r="AP395" s="1"/>
  <c r="AO3"/>
  <c r="A3" i="9"/>
  <c r="A4"/>
  <c r="A5"/>
  <c r="A6"/>
  <c r="A7"/>
  <c r="A8"/>
  <c r="A9"/>
  <c r="A10"/>
  <c r="A11"/>
  <c r="A12"/>
  <c r="A13"/>
  <c r="A14"/>
  <c r="A15"/>
  <c r="A16"/>
  <c r="A17"/>
  <c r="A18"/>
  <c r="A19"/>
  <c r="A20"/>
  <c r="A21"/>
  <c r="A22"/>
  <c r="A23"/>
  <c r="A24"/>
  <c r="A25"/>
  <c r="A26"/>
  <c r="A27"/>
  <c r="BI200" i="7"/>
  <c r="BH200"/>
  <c r="BG200"/>
  <c r="BF200"/>
  <c r="BE200"/>
  <c r="BD200"/>
  <c r="BC200"/>
  <c r="BB200"/>
  <c r="BA200"/>
  <c r="AZ200"/>
  <c r="AO200"/>
  <c r="AN200"/>
  <c r="AM200"/>
  <c r="AL200"/>
  <c r="AK200"/>
  <c r="AJ200"/>
  <c r="AI200"/>
  <c r="AH200"/>
  <c r="AG200"/>
  <c r="AF200"/>
  <c r="AE200"/>
  <c r="AD200"/>
  <c r="AC200"/>
  <c r="AB200"/>
  <c r="AA200"/>
  <c r="Z200"/>
  <c r="Y200"/>
  <c r="X200"/>
  <c r="W200"/>
  <c r="V200"/>
  <c r="U200"/>
  <c r="T200"/>
  <c r="S200"/>
  <c r="R200"/>
  <c r="Q200"/>
  <c r="P200"/>
  <c r="O200"/>
  <c r="N200"/>
  <c r="M200"/>
  <c r="L200"/>
  <c r="K200"/>
  <c r="J200"/>
  <c r="I200"/>
  <c r="H200"/>
  <c r="G200"/>
  <c r="F200"/>
  <c r="E200"/>
  <c r="D200"/>
  <c r="BI3"/>
  <c r="BH3"/>
  <c r="BG3"/>
  <c r="BF3"/>
  <c r="BE3"/>
  <c r="BD3"/>
  <c r="BC3"/>
  <c r="BB3"/>
  <c r="BA3"/>
  <c r="BA395" s="1"/>
  <c r="AZ3"/>
  <c r="AZ395" s="1"/>
  <c r="AO395"/>
  <c r="AN3"/>
  <c r="AN395" s="1"/>
  <c r="AM3"/>
  <c r="AM395" s="1"/>
  <c r="AL3"/>
  <c r="AL395" s="1"/>
  <c r="AK3"/>
  <c r="AK395" s="1"/>
  <c r="AJ3"/>
  <c r="AJ395" s="1"/>
  <c r="AI3"/>
  <c r="AI395" s="1"/>
  <c r="AH3"/>
  <c r="AG3"/>
  <c r="AF3"/>
  <c r="AE3"/>
  <c r="AD3"/>
  <c r="AC3"/>
  <c r="AB3"/>
  <c r="AA3"/>
  <c r="Z3"/>
  <c r="Y3"/>
  <c r="X3"/>
  <c r="W3"/>
  <c r="V3"/>
  <c r="U3"/>
  <c r="T3"/>
  <c r="S3"/>
  <c r="R3"/>
  <c r="Q3"/>
  <c r="P3"/>
  <c r="O3"/>
  <c r="N3"/>
  <c r="M3"/>
  <c r="L3"/>
  <c r="K3"/>
  <c r="J3"/>
  <c r="I3"/>
  <c r="H3"/>
  <c r="G3"/>
  <c r="F3"/>
  <c r="E3"/>
  <c r="D3"/>
  <c r="A3110" i="4"/>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F3106"/>
  <c r="F3105"/>
  <c r="F3104"/>
  <c r="F3103"/>
  <c r="F3102"/>
  <c r="F3101"/>
  <c r="F3100"/>
  <c r="F3099"/>
  <c r="F3098"/>
  <c r="F3097"/>
  <c r="F3096"/>
  <c r="F3095"/>
  <c r="F3094"/>
  <c r="F3093"/>
  <c r="F3092"/>
  <c r="F3091"/>
  <c r="F3090"/>
  <c r="F3089"/>
  <c r="F3088"/>
  <c r="F3087"/>
  <c r="F3086"/>
  <c r="F3085"/>
  <c r="F3084"/>
  <c r="F3083"/>
  <c r="F3082"/>
  <c r="F3081"/>
  <c r="F3080"/>
  <c r="F3079"/>
  <c r="F3078"/>
  <c r="F3077"/>
  <c r="F3076"/>
  <c r="F3075"/>
  <c r="F3074"/>
  <c r="F3073"/>
  <c r="F3072"/>
  <c r="F3071"/>
  <c r="F3070"/>
  <c r="F3069"/>
  <c r="F3068"/>
  <c r="F3067"/>
  <c r="F3066"/>
  <c r="F3065"/>
  <c r="F3064"/>
  <c r="F3063"/>
  <c r="F3062"/>
  <c r="F3061"/>
  <c r="F3060"/>
  <c r="F3059"/>
  <c r="F3058"/>
  <c r="F3057"/>
  <c r="F3056"/>
  <c r="F3055"/>
  <c r="F3054"/>
  <c r="F3053"/>
  <c r="F3052"/>
  <c r="F3051"/>
  <c r="F3050"/>
  <c r="F3049"/>
  <c r="F3048"/>
  <c r="F3047"/>
  <c r="F3046"/>
  <c r="F3045"/>
  <c r="F3044"/>
  <c r="F3043"/>
  <c r="F3042"/>
  <c r="F3041"/>
  <c r="F3040"/>
  <c r="F3039"/>
  <c r="F3038"/>
  <c r="F3037"/>
  <c r="F3036"/>
  <c r="F3035"/>
  <c r="F3034"/>
  <c r="F3033"/>
  <c r="F3032"/>
  <c r="F3031"/>
  <c r="F3030"/>
  <c r="F3029"/>
  <c r="F3028"/>
  <c r="F3027"/>
  <c r="F3026"/>
  <c r="F3025"/>
  <c r="F3024"/>
  <c r="F3023"/>
  <c r="F3022"/>
  <c r="F3021"/>
  <c r="F3020"/>
  <c r="F3019"/>
  <c r="F3018"/>
  <c r="F3017"/>
  <c r="F3016"/>
  <c r="F3015"/>
  <c r="F3014"/>
  <c r="F3013"/>
  <c r="F3012"/>
  <c r="F3011"/>
  <c r="F3010"/>
  <c r="F3009"/>
  <c r="F3008"/>
  <c r="F3007"/>
  <c r="A16" i="27"/>
  <c r="A17" s="1"/>
  <c r="A15"/>
  <c r="Q21" i="26"/>
  <c r="P21"/>
  <c r="O21"/>
  <c r="N21"/>
  <c r="M21"/>
  <c r="L21"/>
  <c r="K21"/>
  <c r="J21"/>
  <c r="I21"/>
  <c r="H21"/>
  <c r="G21"/>
  <c r="F21"/>
  <c r="E21"/>
  <c r="D21"/>
  <c r="C21"/>
  <c r="C37" s="1"/>
  <c r="B21"/>
  <c r="R21" s="1"/>
  <c r="N38" i="2"/>
  <c r="L2" i="33" s="1"/>
  <c r="M38" i="2"/>
  <c r="K2" i="32" s="1"/>
  <c r="L38" i="2"/>
  <c r="J2" i="33" s="1"/>
  <c r="K38" i="2"/>
  <c r="I2" i="32" s="1"/>
  <c r="J38" i="2"/>
  <c r="H2" i="33" s="1"/>
  <c r="I38" i="2"/>
  <c r="G2" i="32" s="1"/>
  <c r="H38" i="2"/>
  <c r="F2" i="33" s="1"/>
  <c r="G38" i="2"/>
  <c r="E2" i="32" s="1"/>
  <c r="F38" i="2"/>
  <c r="D2" i="33" s="1"/>
  <c r="E38" i="2"/>
  <c r="A266" i="29"/>
  <c r="A265"/>
  <c r="A264"/>
  <c r="A263"/>
  <c r="A262"/>
  <c r="A261"/>
  <c r="A260"/>
  <c r="A259"/>
  <c r="A258"/>
  <c r="A257"/>
  <c r="A256"/>
  <c r="A255"/>
  <c r="A254"/>
  <c r="A253"/>
  <c r="A252"/>
  <c r="A251"/>
  <c r="A250"/>
  <c r="A249"/>
  <c r="A248"/>
  <c r="A247"/>
  <c r="A246"/>
  <c r="A245"/>
  <c r="A244"/>
  <c r="A243"/>
  <c r="A242"/>
  <c r="A241"/>
  <c r="A240"/>
  <c r="A239"/>
  <c r="A238"/>
  <c r="A7" i="27"/>
  <c r="A8" s="1"/>
  <c r="A9" s="1"/>
  <c r="A10" s="1"/>
  <c r="A11" s="1"/>
  <c r="A12" s="1"/>
  <c r="A13" s="1"/>
  <c r="A14" s="1"/>
  <c r="Q37" i="26"/>
  <c r="P37"/>
  <c r="O37"/>
  <c r="N37"/>
  <c r="M37"/>
  <c r="L37"/>
  <c r="K37"/>
  <c r="J37"/>
  <c r="I37"/>
  <c r="H37"/>
  <c r="G37"/>
  <c r="F37"/>
  <c r="E37"/>
  <c r="Q36"/>
  <c r="P36"/>
  <c r="O36"/>
  <c r="N36"/>
  <c r="M36"/>
  <c r="L36"/>
  <c r="K36"/>
  <c r="J36"/>
  <c r="I36"/>
  <c r="H36"/>
  <c r="G36"/>
  <c r="F36"/>
  <c r="E36"/>
  <c r="D36"/>
  <c r="C36"/>
  <c r="T22" i="2"/>
  <c r="R2" i="25" s="1"/>
  <c r="S22" i="2"/>
  <c r="P2" i="26" s="1"/>
  <c r="P31" s="1"/>
  <c r="R22" i="2"/>
  <c r="P2" i="25" s="1"/>
  <c r="Q22" i="2"/>
  <c r="N2" i="26" s="1"/>
  <c r="N31" s="1"/>
  <c r="P22" i="2"/>
  <c r="N2" i="25" s="1"/>
  <c r="O22" i="2"/>
  <c r="L2" i="26" s="1"/>
  <c r="L31" s="1"/>
  <c r="N22" i="2"/>
  <c r="L2" i="25" s="1"/>
  <c r="M22" i="2"/>
  <c r="J2" i="26" s="1"/>
  <c r="J31" s="1"/>
  <c r="L22" i="2"/>
  <c r="J2" i="25" s="1"/>
  <c r="K22" i="2"/>
  <c r="H2" i="26" s="1"/>
  <c r="H31" s="1"/>
  <c r="J22" i="2"/>
  <c r="H2" i="25" s="1"/>
  <c r="I22" i="2"/>
  <c r="F2" i="26" s="1"/>
  <c r="F31" s="1"/>
  <c r="H22" i="2"/>
  <c r="F2" i="25" s="1"/>
  <c r="G22" i="2"/>
  <c r="D2" i="26" s="1"/>
  <c r="D31" s="1"/>
  <c r="F22" i="2"/>
  <c r="D2" i="25" s="1"/>
  <c r="E22" i="2"/>
  <c r="R21"/>
  <c r="S21" s="1"/>
  <c r="Q21"/>
  <c r="P21"/>
  <c r="A151" i="8"/>
  <c r="C161" i="7"/>
  <c r="B161"/>
  <c r="C160"/>
  <c r="B160"/>
  <c r="C159"/>
  <c r="B159"/>
  <c r="C158"/>
  <c r="B158"/>
  <c r="C157"/>
  <c r="B157"/>
  <c r="C156"/>
  <c r="B156"/>
  <c r="C155"/>
  <c r="B155"/>
  <c r="C154"/>
  <c r="B154"/>
  <c r="C153"/>
  <c r="B153"/>
  <c r="C152"/>
  <c r="B152"/>
  <c r="C151"/>
  <c r="B151"/>
  <c r="C150"/>
  <c r="B150"/>
  <c r="C149"/>
  <c r="B149"/>
  <c r="C148"/>
  <c r="B148"/>
  <c r="C147"/>
  <c r="B147"/>
  <c r="C146"/>
  <c r="B146"/>
  <c r="C145"/>
  <c r="B145"/>
  <c r="C144"/>
  <c r="B144"/>
  <c r="C143"/>
  <c r="B143"/>
  <c r="C142"/>
  <c r="B142"/>
  <c r="C141"/>
  <c r="B141"/>
  <c r="C140"/>
  <c r="B140"/>
  <c r="C139"/>
  <c r="B139"/>
  <c r="C138"/>
  <c r="B138"/>
  <c r="C137"/>
  <c r="B137"/>
  <c r="C136"/>
  <c r="B136"/>
  <c r="C135"/>
  <c r="B135"/>
  <c r="C134"/>
  <c r="B134"/>
  <c r="A10" i="8"/>
  <c r="A18"/>
  <c r="A46"/>
  <c r="A81"/>
  <c r="A133"/>
  <c r="A150"/>
  <c r="A52"/>
  <c r="A128"/>
  <c r="A77"/>
  <c r="A95"/>
  <c r="A93"/>
  <c r="A125"/>
  <c r="A56"/>
  <c r="A91"/>
  <c r="A43"/>
  <c r="A64"/>
  <c r="A104"/>
  <c r="A11"/>
  <c r="A42"/>
  <c r="A23"/>
  <c r="A96"/>
  <c r="A149"/>
  <c r="A41"/>
  <c r="A59"/>
  <c r="A31"/>
  <c r="A65"/>
  <c r="A44"/>
  <c r="F3006" i="4"/>
  <c r="F3005"/>
  <c r="F3004"/>
  <c r="F3003"/>
  <c r="F3002"/>
  <c r="F3001"/>
  <c r="F3000"/>
  <c r="F2999"/>
  <c r="F2998"/>
  <c r="F2997"/>
  <c r="F2996"/>
  <c r="F2995"/>
  <c r="F2994"/>
  <c r="F2993"/>
  <c r="F2992"/>
  <c r="F2991"/>
  <c r="F2990"/>
  <c r="F2989"/>
  <c r="F2988"/>
  <c r="F2987"/>
  <c r="F2986"/>
  <c r="F2985"/>
  <c r="F2984"/>
  <c r="F2983"/>
  <c r="F2982"/>
  <c r="F2981"/>
  <c r="F2980"/>
  <c r="F2979"/>
  <c r="F2978"/>
  <c r="F2977"/>
  <c r="F2976"/>
  <c r="F2975"/>
  <c r="F2974"/>
  <c r="F2973"/>
  <c r="F2972"/>
  <c r="F2971"/>
  <c r="F2970"/>
  <c r="F2969"/>
  <c r="F2968"/>
  <c r="F2967"/>
  <c r="F2966"/>
  <c r="F2965"/>
  <c r="F2964"/>
  <c r="F2963"/>
  <c r="F2962"/>
  <c r="F2961"/>
  <c r="F2960"/>
  <c r="F2959"/>
  <c r="F2958"/>
  <c r="F2957"/>
  <c r="F2956"/>
  <c r="F2955"/>
  <c r="F2954"/>
  <c r="F2953"/>
  <c r="F2952"/>
  <c r="F2951"/>
  <c r="F2950"/>
  <c r="F2949"/>
  <c r="F2948"/>
  <c r="F2947"/>
  <c r="F2946"/>
  <c r="F2945"/>
  <c r="F2944"/>
  <c r="F2943"/>
  <c r="F2942"/>
  <c r="F2941"/>
  <c r="F2940"/>
  <c r="F2939"/>
  <c r="F2938"/>
  <c r="F2937"/>
  <c r="F2936"/>
  <c r="F2935"/>
  <c r="F2934"/>
  <c r="F2933"/>
  <c r="F2932"/>
  <c r="F2931"/>
  <c r="F2930"/>
  <c r="F2929"/>
  <c r="F2928"/>
  <c r="F2927"/>
  <c r="F2926"/>
  <c r="F2925"/>
  <c r="F2924"/>
  <c r="F2923"/>
  <c r="F2922"/>
  <c r="F2921"/>
  <c r="F2920"/>
  <c r="F2919"/>
  <c r="F2918"/>
  <c r="F2917"/>
  <c r="F2916"/>
  <c r="F2915"/>
  <c r="F2914"/>
  <c r="F2913"/>
  <c r="F2912"/>
  <c r="F2911"/>
  <c r="F2910"/>
  <c r="F2909"/>
  <c r="F2908"/>
  <c r="F2907"/>
  <c r="F2906"/>
  <c r="F2905"/>
  <c r="F2904"/>
  <c r="F2903"/>
  <c r="F2902"/>
  <c r="F2901"/>
  <c r="F2900"/>
  <c r="F2899"/>
  <c r="F2898"/>
  <c r="F2897"/>
  <c r="F2896"/>
  <c r="F2895"/>
  <c r="F2894"/>
  <c r="F2893"/>
  <c r="F2892"/>
  <c r="F2891"/>
  <c r="F2890"/>
  <c r="F2889"/>
  <c r="F2888"/>
  <c r="F2887"/>
  <c r="F2886"/>
  <c r="F2885"/>
  <c r="F2884"/>
  <c r="F2883"/>
  <c r="F2882"/>
  <c r="F2881"/>
  <c r="F2880"/>
  <c r="F2879"/>
  <c r="F2878"/>
  <c r="F2877"/>
  <c r="F2876"/>
  <c r="F2875"/>
  <c r="F2874"/>
  <c r="F2873"/>
  <c r="F2872"/>
  <c r="F2871"/>
  <c r="F2870"/>
  <c r="F2869"/>
  <c r="F2868"/>
  <c r="F2867"/>
  <c r="F2866"/>
  <c r="F2865"/>
  <c r="F2864"/>
  <c r="F2863"/>
  <c r="F2862"/>
  <c r="F2861"/>
  <c r="F2860"/>
  <c r="F2859"/>
  <c r="F2858"/>
  <c r="F2857"/>
  <c r="F2856"/>
  <c r="F2855"/>
  <c r="F2854"/>
  <c r="F2853"/>
  <c r="F2852"/>
  <c r="F2851"/>
  <c r="F2850"/>
  <c r="F2849"/>
  <c r="F2848"/>
  <c r="F2847"/>
  <c r="F2846"/>
  <c r="F2845"/>
  <c r="F2844"/>
  <c r="F2843"/>
  <c r="F2842"/>
  <c r="F2841"/>
  <c r="F2840"/>
  <c r="F2839"/>
  <c r="F2838"/>
  <c r="F2837"/>
  <c r="F2836"/>
  <c r="F2835"/>
  <c r="F2834"/>
  <c r="F2833"/>
  <c r="F2832"/>
  <c r="F2831"/>
  <c r="F2830"/>
  <c r="F2829"/>
  <c r="F2828"/>
  <c r="F2827"/>
  <c r="F2826"/>
  <c r="F2825"/>
  <c r="F2824"/>
  <c r="F2823"/>
  <c r="F2822"/>
  <c r="F2821"/>
  <c r="F2820"/>
  <c r="F2819"/>
  <c r="F2818"/>
  <c r="F2817"/>
  <c r="F2816"/>
  <c r="F2815"/>
  <c r="F2814"/>
  <c r="F2813"/>
  <c r="F2812"/>
  <c r="F2811"/>
  <c r="F2810"/>
  <c r="F2809"/>
  <c r="F2808"/>
  <c r="F2807"/>
  <c r="F2806"/>
  <c r="F2805"/>
  <c r="F2804"/>
  <c r="F2803"/>
  <c r="F2802"/>
  <c r="F2801"/>
  <c r="F2800"/>
  <c r="F2799"/>
  <c r="F2798"/>
  <c r="F2797"/>
  <c r="F2796"/>
  <c r="F2795"/>
  <c r="F2794"/>
  <c r="F2793"/>
  <c r="F2792"/>
  <c r="F2791"/>
  <c r="F2790"/>
  <c r="F2789"/>
  <c r="F2788"/>
  <c r="F2787"/>
  <c r="F2786"/>
  <c r="F2785"/>
  <c r="F2784"/>
  <c r="F2783"/>
  <c r="F2782"/>
  <c r="F2781"/>
  <c r="F2780"/>
  <c r="F2779"/>
  <c r="F2778"/>
  <c r="F2777"/>
  <c r="F2776"/>
  <c r="F2775"/>
  <c r="F2774"/>
  <c r="F2773"/>
  <c r="F2772"/>
  <c r="F2771"/>
  <c r="F2770"/>
  <c r="F2769"/>
  <c r="F2768"/>
  <c r="F2767"/>
  <c r="F2766"/>
  <c r="F2765"/>
  <c r="F2764"/>
  <c r="F2763"/>
  <c r="F2762"/>
  <c r="F2761"/>
  <c r="F2760"/>
  <c r="F2759"/>
  <c r="F2758"/>
  <c r="F2757"/>
  <c r="F2756"/>
  <c r="F2755"/>
  <c r="F2754"/>
  <c r="F2753"/>
  <c r="F2752"/>
  <c r="F2751"/>
  <c r="F2750"/>
  <c r="F2749"/>
  <c r="F2748"/>
  <c r="F2747"/>
  <c r="F2746"/>
  <c r="F2745"/>
  <c r="F2744"/>
  <c r="F2743"/>
  <c r="F2742"/>
  <c r="F2741"/>
  <c r="F2740"/>
  <c r="F2739"/>
  <c r="F2738"/>
  <c r="F2737"/>
  <c r="F2736"/>
  <c r="F2735"/>
  <c r="F2734"/>
  <c r="F2733"/>
  <c r="F2732"/>
  <c r="F2731"/>
  <c r="F2730"/>
  <c r="F2729"/>
  <c r="F2728"/>
  <c r="F2727"/>
  <c r="F2726"/>
  <c r="F2725"/>
  <c r="F2724"/>
  <c r="F2723"/>
  <c r="F2722"/>
  <c r="F2721"/>
  <c r="F2720"/>
  <c r="F2719"/>
  <c r="F2718"/>
  <c r="F2717"/>
  <c r="F2716"/>
  <c r="F2715"/>
  <c r="F2714"/>
  <c r="F2713"/>
  <c r="F2712"/>
  <c r="F2711"/>
  <c r="F2710"/>
  <c r="F2709"/>
  <c r="F2708"/>
  <c r="F2707"/>
  <c r="F2706"/>
  <c r="F2705"/>
  <c r="F2704"/>
  <c r="F2703"/>
  <c r="F2702"/>
  <c r="F2701"/>
  <c r="F2700"/>
  <c r="F2699"/>
  <c r="F2698"/>
  <c r="F2697"/>
  <c r="F2696"/>
  <c r="F2695"/>
  <c r="F2694"/>
  <c r="F2693"/>
  <c r="F2692"/>
  <c r="F2691"/>
  <c r="F2690"/>
  <c r="F2689"/>
  <c r="F2688"/>
  <c r="F2687"/>
  <c r="F2686"/>
  <c r="F2685"/>
  <c r="F2684"/>
  <c r="F2683"/>
  <c r="F2682"/>
  <c r="F2681"/>
  <c r="F2680"/>
  <c r="F2679"/>
  <c r="F2678"/>
  <c r="F2677"/>
  <c r="F2676"/>
  <c r="F2675"/>
  <c r="F2674"/>
  <c r="F2673"/>
  <c r="F2672"/>
  <c r="F2671"/>
  <c r="F2670"/>
  <c r="F2669"/>
  <c r="F2668"/>
  <c r="F2667"/>
  <c r="F2666"/>
  <c r="F2665"/>
  <c r="F2664"/>
  <c r="F2663"/>
  <c r="F2662"/>
  <c r="F2661"/>
  <c r="F2660"/>
  <c r="F2659"/>
  <c r="F2658"/>
  <c r="F2657"/>
  <c r="F2656"/>
  <c r="F2655"/>
  <c r="F2654"/>
  <c r="F2653"/>
  <c r="F2652"/>
  <c r="F2651"/>
  <c r="F2650"/>
  <c r="F2649"/>
  <c r="F2648"/>
  <c r="F2647"/>
  <c r="F2646"/>
  <c r="F2645"/>
  <c r="F2644"/>
  <c r="F2643"/>
  <c r="F2642"/>
  <c r="F2641"/>
  <c r="F2640"/>
  <c r="F2639"/>
  <c r="F2638"/>
  <c r="F2637"/>
  <c r="F2636"/>
  <c r="F2635"/>
  <c r="F2634"/>
  <c r="F2633"/>
  <c r="F2632"/>
  <c r="F2631"/>
  <c r="F2630"/>
  <c r="F2629"/>
  <c r="F2628"/>
  <c r="F2627"/>
  <c r="F2626"/>
  <c r="F2625"/>
  <c r="F2624"/>
  <c r="F2623"/>
  <c r="F2622"/>
  <c r="F2621"/>
  <c r="F2620"/>
  <c r="F2619"/>
  <c r="F2618"/>
  <c r="F2617"/>
  <c r="F2616"/>
  <c r="F2615"/>
  <c r="F2614"/>
  <c r="F2613"/>
  <c r="F2612"/>
  <c r="F2611"/>
  <c r="F2610"/>
  <c r="F2609"/>
  <c r="F2608"/>
  <c r="F2607"/>
  <c r="F2606"/>
  <c r="F2605"/>
  <c r="F2604"/>
  <c r="F2603"/>
  <c r="F2602"/>
  <c r="F2601"/>
  <c r="F2600"/>
  <c r="F2599"/>
  <c r="F2598"/>
  <c r="F2597"/>
  <c r="F2596"/>
  <c r="F2595"/>
  <c r="F2594"/>
  <c r="F2593"/>
  <c r="F2592"/>
  <c r="F2591"/>
  <c r="F2590"/>
  <c r="F2589"/>
  <c r="F2588"/>
  <c r="F2587"/>
  <c r="F2586"/>
  <c r="F2585"/>
  <c r="F2584"/>
  <c r="F2583"/>
  <c r="F2582"/>
  <c r="F2581"/>
  <c r="F2580"/>
  <c r="F2579"/>
  <c r="F2578"/>
  <c r="F2577"/>
  <c r="F2576"/>
  <c r="F2575"/>
  <c r="F2574"/>
  <c r="F2573"/>
  <c r="F2572"/>
  <c r="F2571"/>
  <c r="F2570"/>
  <c r="F2569"/>
  <c r="F2568"/>
  <c r="F2567"/>
  <c r="F2566"/>
  <c r="F2565"/>
  <c r="F2564"/>
  <c r="F2563"/>
  <c r="F2562"/>
  <c r="F2561"/>
  <c r="F2560"/>
  <c r="F2559"/>
  <c r="F2558"/>
  <c r="F2557"/>
  <c r="F2556"/>
  <c r="F2555"/>
  <c r="F2554"/>
  <c r="F2553"/>
  <c r="F2552"/>
  <c r="F2551"/>
  <c r="F2550"/>
  <c r="F2549"/>
  <c r="F2548"/>
  <c r="F2547"/>
  <c r="F2546"/>
  <c r="F2545"/>
  <c r="F2544"/>
  <c r="F2543"/>
  <c r="F2542"/>
  <c r="F2541"/>
  <c r="F2540"/>
  <c r="F2539"/>
  <c r="F2538"/>
  <c r="F2537"/>
  <c r="F2536"/>
  <c r="F2535"/>
  <c r="F2534"/>
  <c r="F2533"/>
  <c r="F2532"/>
  <c r="F2531"/>
  <c r="F2530"/>
  <c r="F2529"/>
  <c r="F2528"/>
  <c r="F2527"/>
  <c r="F2526"/>
  <c r="F2525"/>
  <c r="F2524"/>
  <c r="F2523"/>
  <c r="F2522"/>
  <c r="F2521"/>
  <c r="F2520"/>
  <c r="F2519"/>
  <c r="F2518"/>
  <c r="F2517"/>
  <c r="F2516"/>
  <c r="F2515"/>
  <c r="F2514"/>
  <c r="F2513"/>
  <c r="F2512"/>
  <c r="F2511"/>
  <c r="F2510"/>
  <c r="F2509"/>
  <c r="F2508"/>
  <c r="F2507"/>
  <c r="F2506"/>
  <c r="F2505"/>
  <c r="F2504"/>
  <c r="F2503"/>
  <c r="F2502"/>
  <c r="F2501"/>
  <c r="F2500"/>
  <c r="F2499"/>
  <c r="F2498"/>
  <c r="F2497"/>
  <c r="F2496"/>
  <c r="F2495"/>
  <c r="F2494"/>
  <c r="F2493"/>
  <c r="F2492"/>
  <c r="F2491"/>
  <c r="F2490"/>
  <c r="F2489"/>
  <c r="F2488"/>
  <c r="F2487"/>
  <c r="F2486"/>
  <c r="F2485"/>
  <c r="F2484"/>
  <c r="F2483"/>
  <c r="F2482"/>
  <c r="F2481"/>
  <c r="F2480"/>
  <c r="F2479"/>
  <c r="F2478"/>
  <c r="F2477"/>
  <c r="F2476"/>
  <c r="F2475"/>
  <c r="F2474"/>
  <c r="F2473"/>
  <c r="F2472"/>
  <c r="F2471"/>
  <c r="F2470"/>
  <c r="F2469"/>
  <c r="F2468"/>
  <c r="F2467"/>
  <c r="F2466"/>
  <c r="F2465"/>
  <c r="F2464"/>
  <c r="F2463"/>
  <c r="F2462"/>
  <c r="F2461"/>
  <c r="F2460"/>
  <c r="F2459"/>
  <c r="F2458"/>
  <c r="F2457"/>
  <c r="F2456"/>
  <c r="F2455"/>
  <c r="F2454"/>
  <c r="F2453"/>
  <c r="F2452"/>
  <c r="F2451"/>
  <c r="F2450"/>
  <c r="F2449"/>
  <c r="F2448"/>
  <c r="F2447"/>
  <c r="F2446"/>
  <c r="F2445"/>
  <c r="F2444"/>
  <c r="F2443"/>
  <c r="F2442"/>
  <c r="F2441"/>
  <c r="F2440"/>
  <c r="F2439"/>
  <c r="F2438"/>
  <c r="F2437"/>
  <c r="F2436"/>
  <c r="F2435"/>
  <c r="F2434"/>
  <c r="F2433"/>
  <c r="F2432"/>
  <c r="F2431"/>
  <c r="F2430"/>
  <c r="F2429"/>
  <c r="F2428"/>
  <c r="F2427"/>
  <c r="F2426"/>
  <c r="F2425"/>
  <c r="F2424"/>
  <c r="F2423"/>
  <c r="F2422"/>
  <c r="F2421"/>
  <c r="F2420"/>
  <c r="F2419"/>
  <c r="F2418"/>
  <c r="F2417"/>
  <c r="F2416"/>
  <c r="F2415"/>
  <c r="F2414"/>
  <c r="F2413"/>
  <c r="F2412"/>
  <c r="F2411"/>
  <c r="F2410"/>
  <c r="F2409"/>
  <c r="F2408"/>
  <c r="F2407"/>
  <c r="F2406"/>
  <c r="F2405"/>
  <c r="F2404"/>
  <c r="F2403"/>
  <c r="F2402"/>
  <c r="F2401"/>
  <c r="F2400"/>
  <c r="F2399"/>
  <c r="F2398"/>
  <c r="F2397"/>
  <c r="F2396"/>
  <c r="F2395"/>
  <c r="F2394"/>
  <c r="F2393"/>
  <c r="F2392"/>
  <c r="F2391"/>
  <c r="F2390"/>
  <c r="F2389"/>
  <c r="F2388"/>
  <c r="F2387"/>
  <c r="F2386"/>
  <c r="F2385"/>
  <c r="F2384"/>
  <c r="F2383"/>
  <c r="F2382"/>
  <c r="F2381"/>
  <c r="F2380"/>
  <c r="F2379"/>
  <c r="F2378"/>
  <c r="F2377"/>
  <c r="F2376"/>
  <c r="F2375"/>
  <c r="F2374"/>
  <c r="F2373"/>
  <c r="F2372"/>
  <c r="F2371"/>
  <c r="F2370"/>
  <c r="F2369"/>
  <c r="F2368"/>
  <c r="F2367"/>
  <c r="F2366"/>
  <c r="F2365"/>
  <c r="F2364"/>
  <c r="F2363"/>
  <c r="F2362"/>
  <c r="F2361"/>
  <c r="F2360"/>
  <c r="F2359"/>
  <c r="F2358"/>
  <c r="F2357"/>
  <c r="F2356"/>
  <c r="F2355"/>
  <c r="F2354"/>
  <c r="F2353"/>
  <c r="F2352"/>
  <c r="F2351"/>
  <c r="F2350"/>
  <c r="F2349"/>
  <c r="F2348"/>
  <c r="F2347"/>
  <c r="F2346"/>
  <c r="F2345"/>
  <c r="F2344"/>
  <c r="F2343"/>
  <c r="F2342"/>
  <c r="F2341"/>
  <c r="F2340"/>
  <c r="F2339"/>
  <c r="F2338"/>
  <c r="F2337"/>
  <c r="F2336"/>
  <c r="F2335"/>
  <c r="F2334"/>
  <c r="F2333"/>
  <c r="F2332"/>
  <c r="F2331"/>
  <c r="F2330"/>
  <c r="F2329"/>
  <c r="F2328"/>
  <c r="F2327"/>
  <c r="F2326"/>
  <c r="F2325"/>
  <c r="F2324"/>
  <c r="F2323"/>
  <c r="F2322"/>
  <c r="F2321"/>
  <c r="F2320"/>
  <c r="F2319"/>
  <c r="F2318"/>
  <c r="F2317"/>
  <c r="F2316"/>
  <c r="F2315"/>
  <c r="F2314"/>
  <c r="F2313"/>
  <c r="F2312"/>
  <c r="F2311"/>
  <c r="F2310"/>
  <c r="F2309"/>
  <c r="F2308"/>
  <c r="F2307"/>
  <c r="F2306"/>
  <c r="F2305"/>
  <c r="F2304"/>
  <c r="F2303"/>
  <c r="F2302"/>
  <c r="F2301"/>
  <c r="F2300"/>
  <c r="F2299"/>
  <c r="F2298"/>
  <c r="F2297"/>
  <c r="F2296"/>
  <c r="F2295"/>
  <c r="F2294"/>
  <c r="F2293"/>
  <c r="F2292"/>
  <c r="F2291"/>
  <c r="F2290"/>
  <c r="F2289"/>
  <c r="F2288"/>
  <c r="F2287"/>
  <c r="F2286"/>
  <c r="F2285"/>
  <c r="F2284"/>
  <c r="F2283"/>
  <c r="F2282"/>
  <c r="F2281"/>
  <c r="F2280"/>
  <c r="F2279"/>
  <c r="F2278"/>
  <c r="F2277"/>
  <c r="F2276"/>
  <c r="F2275"/>
  <c r="F2274"/>
  <c r="F2273"/>
  <c r="F2272"/>
  <c r="F2271"/>
  <c r="F2270"/>
  <c r="F2269"/>
  <c r="F2268"/>
  <c r="F2267"/>
  <c r="F2266"/>
  <c r="F2265"/>
  <c r="F2264"/>
  <c r="F2263"/>
  <c r="F2262"/>
  <c r="F2261"/>
  <c r="F2260"/>
  <c r="F2259"/>
  <c r="F2258"/>
  <c r="F2257"/>
  <c r="F2256"/>
  <c r="F2255"/>
  <c r="F2254"/>
  <c r="F2253"/>
  <c r="F2252"/>
  <c r="F2251"/>
  <c r="F2250"/>
  <c r="F2249"/>
  <c r="F2248"/>
  <c r="F2247"/>
  <c r="F2246"/>
  <c r="F2245"/>
  <c r="F2244"/>
  <c r="F2243"/>
  <c r="F2242"/>
  <c r="F2241"/>
  <c r="F2240"/>
  <c r="F2239"/>
  <c r="F2238"/>
  <c r="F2237"/>
  <c r="F2236"/>
  <c r="F2235"/>
  <c r="F2234"/>
  <c r="F2233"/>
  <c r="F2232"/>
  <c r="F2231"/>
  <c r="F2230"/>
  <c r="F2229"/>
  <c r="F2228"/>
  <c r="F2227"/>
  <c r="F2226"/>
  <c r="F2225"/>
  <c r="F2224"/>
  <c r="F2223"/>
  <c r="F2222"/>
  <c r="F2221"/>
  <c r="F2220"/>
  <c r="F2219"/>
  <c r="F2218"/>
  <c r="F2217"/>
  <c r="F2216"/>
  <c r="F2215"/>
  <c r="F2214"/>
  <c r="F2213"/>
  <c r="F2212"/>
  <c r="F2211"/>
  <c r="F2210"/>
  <c r="F2209"/>
  <c r="F2208"/>
  <c r="F2207"/>
  <c r="F2206"/>
  <c r="F2205"/>
  <c r="F2204"/>
  <c r="F2203"/>
  <c r="F2202"/>
  <c r="F2201"/>
  <c r="F2200"/>
  <c r="F2199"/>
  <c r="F2198"/>
  <c r="F2197"/>
  <c r="F2196"/>
  <c r="F2195"/>
  <c r="F2194"/>
  <c r="F2193"/>
  <c r="F2192"/>
  <c r="F2191"/>
  <c r="F2190"/>
  <c r="F2189"/>
  <c r="F2188"/>
  <c r="F2187"/>
  <c r="F2186"/>
  <c r="F2185"/>
  <c r="F2184"/>
  <c r="F2183"/>
  <c r="F2182"/>
  <c r="F2181"/>
  <c r="F2180"/>
  <c r="F2179"/>
  <c r="F2178"/>
  <c r="F2177"/>
  <c r="F2176"/>
  <c r="F2175"/>
  <c r="F2174"/>
  <c r="F2173"/>
  <c r="F2172"/>
  <c r="F2171"/>
  <c r="F2170"/>
  <c r="F2169"/>
  <c r="F2168"/>
  <c r="F2167"/>
  <c r="F2166"/>
  <c r="F2165"/>
  <c r="F2164"/>
  <c r="F2163"/>
  <c r="F2162"/>
  <c r="F2161"/>
  <c r="F2160"/>
  <c r="F2159"/>
  <c r="F2158"/>
  <c r="F2157"/>
  <c r="F2156"/>
  <c r="F2155"/>
  <c r="F2154"/>
  <c r="F2153"/>
  <c r="F2152"/>
  <c r="F2151"/>
  <c r="F2150"/>
  <c r="F2149"/>
  <c r="F2148"/>
  <c r="F2147"/>
  <c r="F2146"/>
  <c r="F2145"/>
  <c r="F2144"/>
  <c r="F2143"/>
  <c r="F2142"/>
  <c r="F2141"/>
  <c r="F2140"/>
  <c r="F2139"/>
  <c r="F2138"/>
  <c r="F2137"/>
  <c r="F2136"/>
  <c r="F2135"/>
  <c r="F2134"/>
  <c r="F2133"/>
  <c r="F2132"/>
  <c r="F2131"/>
  <c r="F2130"/>
  <c r="F2129"/>
  <c r="F2128"/>
  <c r="F2127"/>
  <c r="F2126"/>
  <c r="F2125"/>
  <c r="F2124"/>
  <c r="F2123"/>
  <c r="F2122"/>
  <c r="F2121"/>
  <c r="F2120"/>
  <c r="F2119"/>
  <c r="F2118"/>
  <c r="F2117"/>
  <c r="F2116"/>
  <c r="F2115"/>
  <c r="F2114"/>
  <c r="F2113"/>
  <c r="F2112"/>
  <c r="F2111"/>
  <c r="F2110"/>
  <c r="F2109"/>
  <c r="F2108"/>
  <c r="F2107"/>
  <c r="F2106"/>
  <c r="F2105"/>
  <c r="F2104"/>
  <c r="F2103"/>
  <c r="F2102"/>
  <c r="F2101"/>
  <c r="F2100"/>
  <c r="F2099"/>
  <c r="F2098"/>
  <c r="F2097"/>
  <c r="F2096"/>
  <c r="F2095"/>
  <c r="F2094"/>
  <c r="F2093"/>
  <c r="F2092"/>
  <c r="F2091"/>
  <c r="F2090"/>
  <c r="F2089"/>
  <c r="F2088"/>
  <c r="F2087"/>
  <c r="F2086"/>
  <c r="F2085"/>
  <c r="F2084"/>
  <c r="F2083"/>
  <c r="F2082"/>
  <c r="F2081"/>
  <c r="F2080"/>
  <c r="F2079"/>
  <c r="F2078"/>
  <c r="F2077"/>
  <c r="F2076"/>
  <c r="F2075"/>
  <c r="F2074"/>
  <c r="F2073"/>
  <c r="F2072"/>
  <c r="F2071"/>
  <c r="F2070"/>
  <c r="F2069"/>
  <c r="F2068"/>
  <c r="F2067"/>
  <c r="F2066"/>
  <c r="F2065"/>
  <c r="F2064"/>
  <c r="F2063"/>
  <c r="F2062"/>
  <c r="F2061"/>
  <c r="F2060"/>
  <c r="F2059"/>
  <c r="F2058"/>
  <c r="F2057"/>
  <c r="F2056"/>
  <c r="F2055"/>
  <c r="F2054"/>
  <c r="F2053"/>
  <c r="F2052"/>
  <c r="F2051"/>
  <c r="F2050"/>
  <c r="F2049"/>
  <c r="F2048"/>
  <c r="F2047"/>
  <c r="F2046"/>
  <c r="F2045"/>
  <c r="F2044"/>
  <c r="F2043"/>
  <c r="F2042"/>
  <c r="F2041"/>
  <c r="F2040"/>
  <c r="F2039"/>
  <c r="F2038"/>
  <c r="F2037"/>
  <c r="F2036"/>
  <c r="F2035"/>
  <c r="F2034"/>
  <c r="F2033"/>
  <c r="F2032"/>
  <c r="F2031"/>
  <c r="F2030"/>
  <c r="F2029"/>
  <c r="F2028"/>
  <c r="F2027"/>
  <c r="F2026"/>
  <c r="F2025"/>
  <c r="F2024"/>
  <c r="F2023"/>
  <c r="F2022"/>
  <c r="F2021"/>
  <c r="W42" i="9"/>
  <c r="W41"/>
  <c r="W40"/>
  <c r="W39"/>
  <c r="W38"/>
  <c r="W37"/>
  <c r="W36"/>
  <c r="W35"/>
  <c r="W34"/>
  <c r="W33"/>
  <c r="F2" i="4"/>
  <c r="F3"/>
  <c r="F4"/>
  <c r="F5"/>
  <c r="F6"/>
  <c r="F7"/>
  <c r="F8"/>
  <c r="F9"/>
  <c r="F10"/>
  <c r="F11"/>
  <c r="F12"/>
  <c r="F13"/>
  <c r="F14"/>
  <c r="F15"/>
  <c r="F16"/>
  <c r="F17"/>
  <c r="F18"/>
  <c r="F19"/>
  <c r="F20"/>
  <c r="F21"/>
  <c r="F22"/>
  <c r="F23"/>
  <c r="F24"/>
  <c r="F25"/>
  <c r="F26"/>
  <c r="F27"/>
  <c r="F28"/>
  <c r="F29"/>
  <c r="F30"/>
  <c r="F31"/>
  <c r="F32"/>
  <c r="F33"/>
  <c r="F34"/>
  <c r="F35"/>
  <c r="F36"/>
  <c r="F37"/>
  <c r="F38"/>
  <c r="F39"/>
  <c r="F40"/>
  <c r="F41"/>
  <c r="F42"/>
  <c r="F43"/>
  <c r="F44"/>
  <c r="F45"/>
  <c r="F46"/>
  <c r="F47"/>
  <c r="F48"/>
  <c r="F49"/>
  <c r="F50"/>
  <c r="F51"/>
  <c r="F52"/>
  <c r="F53"/>
  <c r="F54"/>
  <c r="F55"/>
  <c r="F56"/>
  <c r="F57"/>
  <c r="F58"/>
  <c r="F59"/>
  <c r="F60"/>
  <c r="F61"/>
  <c r="F62"/>
  <c r="F63"/>
  <c r="F64"/>
  <c r="F65"/>
  <c r="F66"/>
  <c r="F67"/>
  <c r="F68"/>
  <c r="F69"/>
  <c r="F70"/>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F145"/>
  <c r="F146"/>
  <c r="F147"/>
  <c r="F148"/>
  <c r="F149"/>
  <c r="F150"/>
  <c r="F151"/>
  <c r="F152"/>
  <c r="F153"/>
  <c r="F154"/>
  <c r="F155"/>
  <c r="F156"/>
  <c r="F157"/>
  <c r="F158"/>
  <c r="F159"/>
  <c r="F160"/>
  <c r="F161"/>
  <c r="F162"/>
  <c r="F163"/>
  <c r="F164"/>
  <c r="F165"/>
  <c r="F166"/>
  <c r="F167"/>
  <c r="F168"/>
  <c r="F169"/>
  <c r="F170"/>
  <c r="F171"/>
  <c r="F172"/>
  <c r="F173"/>
  <c r="F174"/>
  <c r="F175"/>
  <c r="F176"/>
  <c r="F177"/>
  <c r="F178"/>
  <c r="F179"/>
  <c r="F180"/>
  <c r="F181"/>
  <c r="F182"/>
  <c r="F183"/>
  <c r="F184"/>
  <c r="F185"/>
  <c r="F186"/>
  <c r="F187"/>
  <c r="F188"/>
  <c r="F189"/>
  <c r="F190"/>
  <c r="F191"/>
  <c r="F192"/>
  <c r="F193"/>
  <c r="F194"/>
  <c r="F195"/>
  <c r="F196"/>
  <c r="F197"/>
  <c r="F198"/>
  <c r="F199"/>
  <c r="F200"/>
  <c r="F201"/>
  <c r="F202"/>
  <c r="F203"/>
  <c r="F204"/>
  <c r="F205"/>
  <c r="F206"/>
  <c r="F207"/>
  <c r="F208"/>
  <c r="F209"/>
  <c r="F210"/>
  <c r="F211"/>
  <c r="F212"/>
  <c r="F213"/>
  <c r="F214"/>
  <c r="F215"/>
  <c r="F216"/>
  <c r="F217"/>
  <c r="F218"/>
  <c r="F219"/>
  <c r="F220"/>
  <c r="F221"/>
  <c r="F222"/>
  <c r="F223"/>
  <c r="F224"/>
  <c r="F225"/>
  <c r="F226"/>
  <c r="F227"/>
  <c r="F228"/>
  <c r="F229"/>
  <c r="F230"/>
  <c r="F231"/>
  <c r="F232"/>
  <c r="F233"/>
  <c r="F234"/>
  <c r="F235"/>
  <c r="F236"/>
  <c r="F237"/>
  <c r="F238"/>
  <c r="F239"/>
  <c r="F240"/>
  <c r="F241"/>
  <c r="F242"/>
  <c r="F243"/>
  <c r="F244"/>
  <c r="F245"/>
  <c r="F246"/>
  <c r="F247"/>
  <c r="F248"/>
  <c r="F249"/>
  <c r="F250"/>
  <c r="F251"/>
  <c r="F252"/>
  <c r="F253"/>
  <c r="F254"/>
  <c r="F255"/>
  <c r="F256"/>
  <c r="F257"/>
  <c r="F258"/>
  <c r="F259"/>
  <c r="F260"/>
  <c r="F261"/>
  <c r="F262"/>
  <c r="F263"/>
  <c r="F264"/>
  <c r="F265"/>
  <c r="F266"/>
  <c r="F267"/>
  <c r="F268"/>
  <c r="F269"/>
  <c r="F270"/>
  <c r="F271"/>
  <c r="F272"/>
  <c r="F273"/>
  <c r="F274"/>
  <c r="F275"/>
  <c r="F276"/>
  <c r="F277"/>
  <c r="F278"/>
  <c r="F279"/>
  <c r="F280"/>
  <c r="F281"/>
  <c r="F282"/>
  <c r="F283"/>
  <c r="F284"/>
  <c r="F285"/>
  <c r="F286"/>
  <c r="F287"/>
  <c r="F288"/>
  <c r="F289"/>
  <c r="F290"/>
  <c r="F291"/>
  <c r="F292"/>
  <c r="F293"/>
  <c r="F294"/>
  <c r="F295"/>
  <c r="F296"/>
  <c r="F297"/>
  <c r="F298"/>
  <c r="F299"/>
  <c r="F300"/>
  <c r="F301"/>
  <c r="F302"/>
  <c r="F303"/>
  <c r="F304"/>
  <c r="F305"/>
  <c r="F306"/>
  <c r="F307"/>
  <c r="F308"/>
  <c r="F309"/>
  <c r="F310"/>
  <c r="F311"/>
  <c r="F312"/>
  <c r="F313"/>
  <c r="F314"/>
  <c r="F315"/>
  <c r="F316"/>
  <c r="F317"/>
  <c r="F318"/>
  <c r="F319"/>
  <c r="F320"/>
  <c r="F321"/>
  <c r="F322"/>
  <c r="F323"/>
  <c r="F324"/>
  <c r="F325"/>
  <c r="F326"/>
  <c r="F327"/>
  <c r="F328"/>
  <c r="F329"/>
  <c r="F330"/>
  <c r="F331"/>
  <c r="F332"/>
  <c r="F333"/>
  <c r="F334"/>
  <c r="F335"/>
  <c r="F336"/>
  <c r="F337"/>
  <c r="F338"/>
  <c r="F339"/>
  <c r="F340"/>
  <c r="F341"/>
  <c r="F342"/>
  <c r="F343"/>
  <c r="F344"/>
  <c r="F345"/>
  <c r="F346"/>
  <c r="F347"/>
  <c r="F348"/>
  <c r="F349"/>
  <c r="F350"/>
  <c r="F351"/>
  <c r="F352"/>
  <c r="F353"/>
  <c r="F354"/>
  <c r="F355"/>
  <c r="F356"/>
  <c r="F357"/>
  <c r="F358"/>
  <c r="F359"/>
  <c r="F360"/>
  <c r="F361"/>
  <c r="F362"/>
  <c r="F363"/>
  <c r="F364"/>
  <c r="F365"/>
  <c r="F366"/>
  <c r="F367"/>
  <c r="F368"/>
  <c r="F369"/>
  <c r="F370"/>
  <c r="F371"/>
  <c r="F372"/>
  <c r="F373"/>
  <c r="F374"/>
  <c r="F375"/>
  <c r="F376"/>
  <c r="F377"/>
  <c r="F378"/>
  <c r="F379"/>
  <c r="F380"/>
  <c r="F381"/>
  <c r="F382"/>
  <c r="F383"/>
  <c r="F384"/>
  <c r="F385"/>
  <c r="F386"/>
  <c r="F387"/>
  <c r="F388"/>
  <c r="F389"/>
  <c r="F390"/>
  <c r="F391"/>
  <c r="F392"/>
  <c r="F393"/>
  <c r="F394"/>
  <c r="F395"/>
  <c r="F396"/>
  <c r="F397"/>
  <c r="F398"/>
  <c r="F399"/>
  <c r="F400"/>
  <c r="F401"/>
  <c r="F402"/>
  <c r="F403"/>
  <c r="F404"/>
  <c r="F405"/>
  <c r="F406"/>
  <c r="F407"/>
  <c r="F408"/>
  <c r="F409"/>
  <c r="F410"/>
  <c r="F411"/>
  <c r="F412"/>
  <c r="F413"/>
  <c r="F414"/>
  <c r="F415"/>
  <c r="F416"/>
  <c r="F417"/>
  <c r="F418"/>
  <c r="F419"/>
  <c r="F420"/>
  <c r="F421"/>
  <c r="F422"/>
  <c r="F423"/>
  <c r="F424"/>
  <c r="F425"/>
  <c r="F426"/>
  <c r="F427"/>
  <c r="F428"/>
  <c r="F429"/>
  <c r="F430"/>
  <c r="F431"/>
  <c r="F432"/>
  <c r="F433"/>
  <c r="F434"/>
  <c r="F435"/>
  <c r="F436"/>
  <c r="F437"/>
  <c r="F438"/>
  <c r="F439"/>
  <c r="F440"/>
  <c r="F441"/>
  <c r="F442"/>
  <c r="F443"/>
  <c r="F444"/>
  <c r="F445"/>
  <c r="F446"/>
  <c r="F447"/>
  <c r="F448"/>
  <c r="F449"/>
  <c r="F450"/>
  <c r="F451"/>
  <c r="F452"/>
  <c r="F453"/>
  <c r="F454"/>
  <c r="F455"/>
  <c r="F456"/>
  <c r="F457"/>
  <c r="F458"/>
  <c r="F459"/>
  <c r="F460"/>
  <c r="F461"/>
  <c r="F462"/>
  <c r="F463"/>
  <c r="F464"/>
  <c r="F465"/>
  <c r="F466"/>
  <c r="F467"/>
  <c r="F468"/>
  <c r="F469"/>
  <c r="F470"/>
  <c r="F471"/>
  <c r="F472"/>
  <c r="F473"/>
  <c r="F474"/>
  <c r="F475"/>
  <c r="F476"/>
  <c r="F477"/>
  <c r="F478"/>
  <c r="F479"/>
  <c r="F480"/>
  <c r="F481"/>
  <c r="F482"/>
  <c r="F483"/>
  <c r="F484"/>
  <c r="F485"/>
  <c r="F486"/>
  <c r="F487"/>
  <c r="F488"/>
  <c r="F489"/>
  <c r="F490"/>
  <c r="F491"/>
  <c r="F492"/>
  <c r="F493"/>
  <c r="F494"/>
  <c r="F495"/>
  <c r="F496"/>
  <c r="F497"/>
  <c r="F498"/>
  <c r="F499"/>
  <c r="F500"/>
  <c r="F501"/>
  <c r="F502"/>
  <c r="F503"/>
  <c r="F504"/>
  <c r="F505"/>
  <c r="F506"/>
  <c r="F507"/>
  <c r="F508"/>
  <c r="F509"/>
  <c r="F510"/>
  <c r="F511"/>
  <c r="F512"/>
  <c r="F513"/>
  <c r="F514"/>
  <c r="F515"/>
  <c r="F516"/>
  <c r="F517"/>
  <c r="F518"/>
  <c r="F519"/>
  <c r="F520"/>
  <c r="F521"/>
  <c r="F522"/>
  <c r="F523"/>
  <c r="F524"/>
  <c r="F525"/>
  <c r="F526"/>
  <c r="F527"/>
  <c r="F528"/>
  <c r="F529"/>
  <c r="F530"/>
  <c r="F531"/>
  <c r="F532"/>
  <c r="F533"/>
  <c r="F534"/>
  <c r="F535"/>
  <c r="F536"/>
  <c r="F537"/>
  <c r="F538"/>
  <c r="F539"/>
  <c r="F540"/>
  <c r="F541"/>
  <c r="F542"/>
  <c r="F543"/>
  <c r="F544"/>
  <c r="F545"/>
  <c r="F546"/>
  <c r="F547"/>
  <c r="F548"/>
  <c r="F549"/>
  <c r="F550"/>
  <c r="F551"/>
  <c r="F552"/>
  <c r="F553"/>
  <c r="F554"/>
  <c r="F555"/>
  <c r="F556"/>
  <c r="F557"/>
  <c r="F558"/>
  <c r="F559"/>
  <c r="F560"/>
  <c r="F561"/>
  <c r="F562"/>
  <c r="F563"/>
  <c r="F564"/>
  <c r="F565"/>
  <c r="F566"/>
  <c r="F567"/>
  <c r="F568"/>
  <c r="F569"/>
  <c r="F570"/>
  <c r="F571"/>
  <c r="F572"/>
  <c r="F573"/>
  <c r="F574"/>
  <c r="F575"/>
  <c r="F576"/>
  <c r="F577"/>
  <c r="F578"/>
  <c r="F579"/>
  <c r="F580"/>
  <c r="F581"/>
  <c r="F582"/>
  <c r="F583"/>
  <c r="F584"/>
  <c r="F585"/>
  <c r="F586"/>
  <c r="F587"/>
  <c r="F588"/>
  <c r="F589"/>
  <c r="F590"/>
  <c r="F591"/>
  <c r="F592"/>
  <c r="F593"/>
  <c r="F594"/>
  <c r="F595"/>
  <c r="F596"/>
  <c r="F597"/>
  <c r="F598"/>
  <c r="F599"/>
  <c r="F600"/>
  <c r="F601"/>
  <c r="F602"/>
  <c r="F603"/>
  <c r="F604"/>
  <c r="F605"/>
  <c r="F606"/>
  <c r="F607"/>
  <c r="F608"/>
  <c r="F609"/>
  <c r="F610"/>
  <c r="F611"/>
  <c r="F612"/>
  <c r="F613"/>
  <c r="F614"/>
  <c r="F615"/>
  <c r="F616"/>
  <c r="F617"/>
  <c r="F618"/>
  <c r="F619"/>
  <c r="F620"/>
  <c r="F621"/>
  <c r="F622"/>
  <c r="F623"/>
  <c r="F624"/>
  <c r="F625"/>
  <c r="F626"/>
  <c r="F627"/>
  <c r="F628"/>
  <c r="F629"/>
  <c r="F630"/>
  <c r="F631"/>
  <c r="F632"/>
  <c r="F633"/>
  <c r="F634"/>
  <c r="F635"/>
  <c r="F636"/>
  <c r="F637"/>
  <c r="F638"/>
  <c r="F639"/>
  <c r="F640"/>
  <c r="F641"/>
  <c r="F642"/>
  <c r="F643"/>
  <c r="F644"/>
  <c r="F645"/>
  <c r="F646"/>
  <c r="F647"/>
  <c r="F648"/>
  <c r="F649"/>
  <c r="F650"/>
  <c r="F651"/>
  <c r="F652"/>
  <c r="F653"/>
  <c r="F654"/>
  <c r="F655"/>
  <c r="F656"/>
  <c r="F657"/>
  <c r="F658"/>
  <c r="F659"/>
  <c r="F660"/>
  <c r="F661"/>
  <c r="F662"/>
  <c r="F663"/>
  <c r="F664"/>
  <c r="F665"/>
  <c r="F666"/>
  <c r="F667"/>
  <c r="F668"/>
  <c r="F669"/>
  <c r="F670"/>
  <c r="F671"/>
  <c r="F672"/>
  <c r="F673"/>
  <c r="F674"/>
  <c r="F675"/>
  <c r="F676"/>
  <c r="F677"/>
  <c r="F678"/>
  <c r="F679"/>
  <c r="F680"/>
  <c r="F681"/>
  <c r="F682"/>
  <c r="F683"/>
  <c r="F684"/>
  <c r="F685"/>
  <c r="F686"/>
  <c r="F687"/>
  <c r="F688"/>
  <c r="F689"/>
  <c r="F690"/>
  <c r="F691"/>
  <c r="F692"/>
  <c r="F693"/>
  <c r="F694"/>
  <c r="F695"/>
  <c r="F696"/>
  <c r="F697"/>
  <c r="F698"/>
  <c r="F699"/>
  <c r="F700"/>
  <c r="F701"/>
  <c r="F702"/>
  <c r="F703"/>
  <c r="F704"/>
  <c r="F705"/>
  <c r="F706"/>
  <c r="F707"/>
  <c r="F708"/>
  <c r="F709"/>
  <c r="F710"/>
  <c r="F711"/>
  <c r="F712"/>
  <c r="F713"/>
  <c r="F714"/>
  <c r="F715"/>
  <c r="F716"/>
  <c r="F717"/>
  <c r="F718"/>
  <c r="F719"/>
  <c r="F720"/>
  <c r="F721"/>
  <c r="F722"/>
  <c r="F723"/>
  <c r="F724"/>
  <c r="F725"/>
  <c r="F726"/>
  <c r="F727"/>
  <c r="F728"/>
  <c r="F729"/>
  <c r="F730"/>
  <c r="F731"/>
  <c r="F732"/>
  <c r="F733"/>
  <c r="F734"/>
  <c r="F735"/>
  <c r="F736"/>
  <c r="F737"/>
  <c r="F738"/>
  <c r="F739"/>
  <c r="F740"/>
  <c r="F741"/>
  <c r="F742"/>
  <c r="F743"/>
  <c r="F744"/>
  <c r="F745"/>
  <c r="F746"/>
  <c r="F747"/>
  <c r="F748"/>
  <c r="F749"/>
  <c r="F750"/>
  <c r="F751"/>
  <c r="F752"/>
  <c r="F753"/>
  <c r="F754"/>
  <c r="F755"/>
  <c r="F756"/>
  <c r="F757"/>
  <c r="F758"/>
  <c r="F759"/>
  <c r="F760"/>
  <c r="F761"/>
  <c r="F762"/>
  <c r="F763"/>
  <c r="F764"/>
  <c r="F765"/>
  <c r="F766"/>
  <c r="F767"/>
  <c r="F768"/>
  <c r="F769"/>
  <c r="F770"/>
  <c r="F771"/>
  <c r="F772"/>
  <c r="F773"/>
  <c r="F774"/>
  <c r="F775"/>
  <c r="F776"/>
  <c r="F777"/>
  <c r="F778"/>
  <c r="F779"/>
  <c r="F780"/>
  <c r="F781"/>
  <c r="F782"/>
  <c r="F783"/>
  <c r="F784"/>
  <c r="F785"/>
  <c r="F786"/>
  <c r="F787"/>
  <c r="F788"/>
  <c r="F789"/>
  <c r="F790"/>
  <c r="F791"/>
  <c r="F792"/>
  <c r="F793"/>
  <c r="F794"/>
  <c r="F795"/>
  <c r="F796"/>
  <c r="F797"/>
  <c r="F798"/>
  <c r="F799"/>
  <c r="F800"/>
  <c r="F801"/>
  <c r="F802"/>
  <c r="F803"/>
  <c r="F804"/>
  <c r="F805"/>
  <c r="F806"/>
  <c r="F807"/>
  <c r="F808"/>
  <c r="F809"/>
  <c r="F810"/>
  <c r="F811"/>
  <c r="F812"/>
  <c r="F813"/>
  <c r="F814"/>
  <c r="F815"/>
  <c r="F816"/>
  <c r="F817"/>
  <c r="F818"/>
  <c r="F819"/>
  <c r="F820"/>
  <c r="F821"/>
  <c r="F822"/>
  <c r="F823"/>
  <c r="F824"/>
  <c r="F825"/>
  <c r="F826"/>
  <c r="F827"/>
  <c r="F828"/>
  <c r="F829"/>
  <c r="F830"/>
  <c r="F831"/>
  <c r="F832"/>
  <c r="F833"/>
  <c r="F834"/>
  <c r="F835"/>
  <c r="F836"/>
  <c r="F837"/>
  <c r="F838"/>
  <c r="F839"/>
  <c r="F840"/>
  <c r="F841"/>
  <c r="F842"/>
  <c r="F843"/>
  <c r="F844"/>
  <c r="F845"/>
  <c r="F846"/>
  <c r="F847"/>
  <c r="F848"/>
  <c r="F849"/>
  <c r="F850"/>
  <c r="F851"/>
  <c r="F852"/>
  <c r="F853"/>
  <c r="F854"/>
  <c r="F855"/>
  <c r="F856"/>
  <c r="F857"/>
  <c r="F858"/>
  <c r="F859"/>
  <c r="F860"/>
  <c r="F861"/>
  <c r="F862"/>
  <c r="F863"/>
  <c r="F864"/>
  <c r="F865"/>
  <c r="F866"/>
  <c r="F867"/>
  <c r="F868"/>
  <c r="F869"/>
  <c r="F870"/>
  <c r="F871"/>
  <c r="F872"/>
  <c r="F873"/>
  <c r="F874"/>
  <c r="F875"/>
  <c r="F876"/>
  <c r="F877"/>
  <c r="F878"/>
  <c r="F879"/>
  <c r="F880"/>
  <c r="F881"/>
  <c r="F882"/>
  <c r="F883"/>
  <c r="F884"/>
  <c r="F885"/>
  <c r="F886"/>
  <c r="F887"/>
  <c r="F888"/>
  <c r="F889"/>
  <c r="F890"/>
  <c r="F891"/>
  <c r="F892"/>
  <c r="F893"/>
  <c r="F894"/>
  <c r="F895"/>
  <c r="F896"/>
  <c r="F897"/>
  <c r="F898"/>
  <c r="F899"/>
  <c r="F900"/>
  <c r="F901"/>
  <c r="F902"/>
  <c r="F903"/>
  <c r="F904"/>
  <c r="F905"/>
  <c r="F906"/>
  <c r="F907"/>
  <c r="F908"/>
  <c r="F909"/>
  <c r="F910"/>
  <c r="F911"/>
  <c r="F912"/>
  <c r="F913"/>
  <c r="F914"/>
  <c r="F915"/>
  <c r="F916"/>
  <c r="F917"/>
  <c r="F918"/>
  <c r="F919"/>
  <c r="F920"/>
  <c r="F921"/>
  <c r="F922"/>
  <c r="F923"/>
  <c r="F924"/>
  <c r="F925"/>
  <c r="F926"/>
  <c r="F927"/>
  <c r="F928"/>
  <c r="F929"/>
  <c r="F930"/>
  <c r="F931"/>
  <c r="F932"/>
  <c r="F933"/>
  <c r="F934"/>
  <c r="F935"/>
  <c r="F936"/>
  <c r="F937"/>
  <c r="F938"/>
  <c r="F939"/>
  <c r="F940"/>
  <c r="F941"/>
  <c r="F942"/>
  <c r="F943"/>
  <c r="F944"/>
  <c r="F945"/>
  <c r="F946"/>
  <c r="F947"/>
  <c r="F948"/>
  <c r="F949"/>
  <c r="F950"/>
  <c r="F951"/>
  <c r="F952"/>
  <c r="F953"/>
  <c r="F954"/>
  <c r="F955"/>
  <c r="F956"/>
  <c r="F957"/>
  <c r="F958"/>
  <c r="F959"/>
  <c r="F960"/>
  <c r="F961"/>
  <c r="F962"/>
  <c r="F963"/>
  <c r="F964"/>
  <c r="F965"/>
  <c r="F966"/>
  <c r="F967"/>
  <c r="F968"/>
  <c r="F969"/>
  <c r="F970"/>
  <c r="F971"/>
  <c r="F972"/>
  <c r="F973"/>
  <c r="F974"/>
  <c r="F975"/>
  <c r="F976"/>
  <c r="F977"/>
  <c r="F978"/>
  <c r="F979"/>
  <c r="F980"/>
  <c r="F981"/>
  <c r="F982"/>
  <c r="F983"/>
  <c r="F984"/>
  <c r="F985"/>
  <c r="F986"/>
  <c r="F987"/>
  <c r="F988"/>
  <c r="F989"/>
  <c r="F990"/>
  <c r="F991"/>
  <c r="F992"/>
  <c r="F993"/>
  <c r="F994"/>
  <c r="F995"/>
  <c r="F996"/>
  <c r="F997"/>
  <c r="F998"/>
  <c r="F999"/>
  <c r="F1000"/>
  <c r="F1001"/>
  <c r="F1002"/>
  <c r="F1003"/>
  <c r="F1004"/>
  <c r="F1005"/>
  <c r="F1006"/>
  <c r="F1007"/>
  <c r="F1008"/>
  <c r="F1009"/>
  <c r="F1010"/>
  <c r="F1011"/>
  <c r="F1012"/>
  <c r="F1013"/>
  <c r="F1014"/>
  <c r="F1015"/>
  <c r="F1016"/>
  <c r="F1017"/>
  <c r="F1018"/>
  <c r="F1019"/>
  <c r="F1020"/>
  <c r="F1021"/>
  <c r="F1022"/>
  <c r="F1023"/>
  <c r="F1024"/>
  <c r="F1025"/>
  <c r="F1026"/>
  <c r="F1027"/>
  <c r="F1028"/>
  <c r="F1029"/>
  <c r="F1030"/>
  <c r="F1031"/>
  <c r="F1032"/>
  <c r="F1033"/>
  <c r="F1034"/>
  <c r="F1035"/>
  <c r="F1036"/>
  <c r="F1037"/>
  <c r="F1038"/>
  <c r="F1039"/>
  <c r="F1040"/>
  <c r="F1041"/>
  <c r="F1042"/>
  <c r="F1043"/>
  <c r="F1044"/>
  <c r="F1045"/>
  <c r="F1046"/>
  <c r="F1047"/>
  <c r="F1048"/>
  <c r="F1049"/>
  <c r="F1050"/>
  <c r="F1051"/>
  <c r="F1052"/>
  <c r="F1053"/>
  <c r="F1054"/>
  <c r="F1055"/>
  <c r="F1056"/>
  <c r="F1057"/>
  <c r="F1058"/>
  <c r="F1059"/>
  <c r="F1060"/>
  <c r="F1061"/>
  <c r="F1062"/>
  <c r="F1063"/>
  <c r="F1064"/>
  <c r="F1065"/>
  <c r="F1066"/>
  <c r="F1067"/>
  <c r="F1068"/>
  <c r="F1069"/>
  <c r="F1070"/>
  <c r="F1071"/>
  <c r="F1072"/>
  <c r="F1073"/>
  <c r="F1074"/>
  <c r="F1075"/>
  <c r="F1076"/>
  <c r="F1077"/>
  <c r="F1078"/>
  <c r="F1079"/>
  <c r="F1080"/>
  <c r="F1081"/>
  <c r="F1082"/>
  <c r="F1083"/>
  <c r="F1084"/>
  <c r="F1085"/>
  <c r="F1086"/>
  <c r="F1087"/>
  <c r="F1088"/>
  <c r="F1089"/>
  <c r="F1090"/>
  <c r="F1091"/>
  <c r="F1092"/>
  <c r="F1093"/>
  <c r="F1094"/>
  <c r="F1095"/>
  <c r="F1096"/>
  <c r="F1097"/>
  <c r="F1098"/>
  <c r="F1099"/>
  <c r="F1100"/>
  <c r="F1101"/>
  <c r="F1102"/>
  <c r="F1103"/>
  <c r="F1104"/>
  <c r="F1105"/>
  <c r="F1106"/>
  <c r="F1107"/>
  <c r="F1108"/>
  <c r="F1109"/>
  <c r="F1110"/>
  <c r="F1111"/>
  <c r="F1112"/>
  <c r="F1113"/>
  <c r="F1114"/>
  <c r="F1115"/>
  <c r="F1116"/>
  <c r="F1117"/>
  <c r="F1118"/>
  <c r="F1119"/>
  <c r="F1120"/>
  <c r="F1121"/>
  <c r="F1122"/>
  <c r="F1123"/>
  <c r="F1124"/>
  <c r="F1125"/>
  <c r="F1126"/>
  <c r="F1127"/>
  <c r="F1128"/>
  <c r="F1129"/>
  <c r="F1130"/>
  <c r="F1131"/>
  <c r="F1132"/>
  <c r="F1133"/>
  <c r="F1134"/>
  <c r="F1135"/>
  <c r="F1136"/>
  <c r="F1137"/>
  <c r="F1138"/>
  <c r="F1139"/>
  <c r="F1140"/>
  <c r="F1141"/>
  <c r="F1142"/>
  <c r="F1143"/>
  <c r="F1144"/>
  <c r="F1145"/>
  <c r="F1146"/>
  <c r="F1147"/>
  <c r="F1148"/>
  <c r="F1149"/>
  <c r="F1150"/>
  <c r="F1151"/>
  <c r="F1152"/>
  <c r="F1153"/>
  <c r="F1154"/>
  <c r="F1155"/>
  <c r="F1156"/>
  <c r="F1157"/>
  <c r="F1158"/>
  <c r="F1159"/>
  <c r="F1160"/>
  <c r="F1161"/>
  <c r="F1162"/>
  <c r="F1163"/>
  <c r="F1164"/>
  <c r="F1165"/>
  <c r="F1166"/>
  <c r="F1167"/>
  <c r="F1168"/>
  <c r="F1169"/>
  <c r="F1170"/>
  <c r="F1171"/>
  <c r="F1172"/>
  <c r="F1173"/>
  <c r="F1174"/>
  <c r="F1175"/>
  <c r="F1176"/>
  <c r="F1177"/>
  <c r="F1178"/>
  <c r="F1179"/>
  <c r="F1180"/>
  <c r="F1181"/>
  <c r="F1182"/>
  <c r="F1183"/>
  <c r="F1184"/>
  <c r="F1185"/>
  <c r="F1186"/>
  <c r="F1187"/>
  <c r="F1188"/>
  <c r="F1189"/>
  <c r="F1190"/>
  <c r="F1191"/>
  <c r="F1192"/>
  <c r="F1193"/>
  <c r="F1194"/>
  <c r="F1195"/>
  <c r="F1196"/>
  <c r="F1197"/>
  <c r="F1198"/>
  <c r="F1199"/>
  <c r="F1200"/>
  <c r="F1201"/>
  <c r="F1202"/>
  <c r="F1203"/>
  <c r="F1204"/>
  <c r="F1205"/>
  <c r="F1206"/>
  <c r="F1207"/>
  <c r="F1208"/>
  <c r="F1209"/>
  <c r="F1210"/>
  <c r="F1211"/>
  <c r="F1212"/>
  <c r="F1213"/>
  <c r="F1214"/>
  <c r="F1215"/>
  <c r="F1216"/>
  <c r="F1217"/>
  <c r="F1218"/>
  <c r="F1219"/>
  <c r="F1220"/>
  <c r="F1221"/>
  <c r="F1222"/>
  <c r="F1223"/>
  <c r="F1224"/>
  <c r="F1225"/>
  <c r="F1226"/>
  <c r="F1227"/>
  <c r="F1228"/>
  <c r="F1229"/>
  <c r="F1230"/>
  <c r="F1231"/>
  <c r="F1232"/>
  <c r="F1233"/>
  <c r="F1234"/>
  <c r="F1235"/>
  <c r="F1236"/>
  <c r="F1237"/>
  <c r="F1238"/>
  <c r="F1239"/>
  <c r="F1240"/>
  <c r="F1241"/>
  <c r="F1242"/>
  <c r="F1243"/>
  <c r="F1244"/>
  <c r="F1245"/>
  <c r="F1246"/>
  <c r="F1247"/>
  <c r="F1248"/>
  <c r="F1249"/>
  <c r="F1250"/>
  <c r="F1251"/>
  <c r="F1252"/>
  <c r="F1253"/>
  <c r="F1254"/>
  <c r="F1255"/>
  <c r="F1256"/>
  <c r="F1257"/>
  <c r="F1258"/>
  <c r="F1259"/>
  <c r="F1260"/>
  <c r="F1261"/>
  <c r="F1262"/>
  <c r="F1263"/>
  <c r="F1264"/>
  <c r="F1265"/>
  <c r="F1266"/>
  <c r="F1267"/>
  <c r="F1268"/>
  <c r="F1269"/>
  <c r="F1270"/>
  <c r="F1271"/>
  <c r="F1272"/>
  <c r="F1273"/>
  <c r="F1274"/>
  <c r="F1275"/>
  <c r="F1276"/>
  <c r="F1277"/>
  <c r="F1278"/>
  <c r="F1279"/>
  <c r="F1280"/>
  <c r="F1281"/>
  <c r="F1282"/>
  <c r="F1283"/>
  <c r="F1284"/>
  <c r="F1285"/>
  <c r="F1286"/>
  <c r="F1287"/>
  <c r="F1288"/>
  <c r="F1289"/>
  <c r="F1290"/>
  <c r="F1291"/>
  <c r="F1292"/>
  <c r="F1293"/>
  <c r="F1294"/>
  <c r="F1295"/>
  <c r="F1296"/>
  <c r="F1297"/>
  <c r="F1298"/>
  <c r="F1299"/>
  <c r="F1300"/>
  <c r="F1301"/>
  <c r="F1302"/>
  <c r="F1303"/>
  <c r="F1304"/>
  <c r="F1305"/>
  <c r="F1306"/>
  <c r="F1307"/>
  <c r="F1308"/>
  <c r="F1309"/>
  <c r="F1310"/>
  <c r="F1311"/>
  <c r="F1312"/>
  <c r="F1313"/>
  <c r="F1314"/>
  <c r="F1315"/>
  <c r="F1316"/>
  <c r="F1317"/>
  <c r="F1318"/>
  <c r="F1319"/>
  <c r="F1320"/>
  <c r="F1321"/>
  <c r="F1322"/>
  <c r="F1323"/>
  <c r="F1324"/>
  <c r="F1325"/>
  <c r="F1326"/>
  <c r="F1327"/>
  <c r="F1328"/>
  <c r="F1329"/>
  <c r="F1330"/>
  <c r="F1331"/>
  <c r="F1332"/>
  <c r="F1333"/>
  <c r="F1334"/>
  <c r="F1335"/>
  <c r="F1336"/>
  <c r="F1337"/>
  <c r="F1338"/>
  <c r="F1339"/>
  <c r="F1340"/>
  <c r="F1341"/>
  <c r="F1342"/>
  <c r="F1343"/>
  <c r="F1344"/>
  <c r="F1345"/>
  <c r="F1346"/>
  <c r="F1347"/>
  <c r="F1348"/>
  <c r="F1349"/>
  <c r="F1350"/>
  <c r="F1351"/>
  <c r="F1352"/>
  <c r="F1353"/>
  <c r="F1354"/>
  <c r="F1355"/>
  <c r="F1356"/>
  <c r="F1357"/>
  <c r="F1358"/>
  <c r="F1359"/>
  <c r="F1360"/>
  <c r="F1361"/>
  <c r="F1362"/>
  <c r="F1363"/>
  <c r="F1364"/>
  <c r="F1365"/>
  <c r="F1366"/>
  <c r="F1367"/>
  <c r="F1368"/>
  <c r="F1369"/>
  <c r="F1370"/>
  <c r="F1371"/>
  <c r="F1372"/>
  <c r="F1373"/>
  <c r="F1374"/>
  <c r="F1375"/>
  <c r="F1376"/>
  <c r="F1377"/>
  <c r="F1378"/>
  <c r="F1379"/>
  <c r="F1380"/>
  <c r="F1381"/>
  <c r="F1382"/>
  <c r="F1383"/>
  <c r="F1384"/>
  <c r="F1385"/>
  <c r="F1386"/>
  <c r="F1387"/>
  <c r="F1388"/>
  <c r="F1389"/>
  <c r="F1390"/>
  <c r="F1391"/>
  <c r="F1392"/>
  <c r="F1393"/>
  <c r="F1394"/>
  <c r="F1395"/>
  <c r="F1396"/>
  <c r="F1397"/>
  <c r="F1398"/>
  <c r="F1399"/>
  <c r="F1400"/>
  <c r="F1401"/>
  <c r="F1402"/>
  <c r="F1403"/>
  <c r="F1404"/>
  <c r="F1405"/>
  <c r="F1406"/>
  <c r="F1407"/>
  <c r="F1408"/>
  <c r="F1409"/>
  <c r="F1410"/>
  <c r="F1411"/>
  <c r="F1412"/>
  <c r="F1413"/>
  <c r="F1414"/>
  <c r="F1415"/>
  <c r="F1416"/>
  <c r="F1417"/>
  <c r="F1418"/>
  <c r="F1419"/>
  <c r="F1420"/>
  <c r="F1421"/>
  <c r="F1422"/>
  <c r="F1423"/>
  <c r="F1424"/>
  <c r="F1425"/>
  <c r="F1426"/>
  <c r="F1427"/>
  <c r="F21" i="2"/>
  <c r="G21" s="1"/>
  <c r="H21" s="1"/>
  <c r="V2" i="42"/>
  <c r="U2"/>
  <c r="T2"/>
  <c r="S2"/>
  <c r="R2"/>
  <c r="Q2"/>
  <c r="P2"/>
  <c r="O2"/>
  <c r="N2"/>
  <c r="M2"/>
  <c r="L2"/>
  <c r="K2"/>
  <c r="AE3" i="9" l="1"/>
  <c r="A106" i="34"/>
  <c r="AQ196" i="10"/>
  <c r="J44" i="9" s="1"/>
  <c r="AS196" i="10"/>
  <c r="J46" i="9" s="1"/>
  <c r="AU196" i="10"/>
  <c r="J48" i="9" s="1"/>
  <c r="AW196" i="10"/>
  <c r="O4" i="1"/>
  <c r="P5"/>
  <c r="O6"/>
  <c r="P7"/>
  <c r="O8"/>
  <c r="P9"/>
  <c r="P11"/>
  <c r="O12"/>
  <c r="P13"/>
  <c r="O14"/>
  <c r="P15"/>
  <c r="O16"/>
  <c r="P17"/>
  <c r="O18"/>
  <c r="P19"/>
  <c r="O20"/>
  <c r="P21"/>
  <c r="O22"/>
  <c r="P23"/>
  <c r="O24"/>
  <c r="P25"/>
  <c r="O26"/>
  <c r="P27"/>
  <c r="O28"/>
  <c r="P29"/>
  <c r="O30"/>
  <c r="P31"/>
  <c r="O32"/>
  <c r="P33"/>
  <c r="O34"/>
  <c r="P35"/>
  <c r="O36"/>
  <c r="P37"/>
  <c r="O38"/>
  <c r="P39"/>
  <c r="O40"/>
  <c r="P41"/>
  <c r="O42"/>
  <c r="P43"/>
  <c r="O44"/>
  <c r="P45"/>
  <c r="O46"/>
  <c r="P47"/>
  <c r="O48"/>
  <c r="P49"/>
  <c r="O50"/>
  <c r="P51"/>
  <c r="O52"/>
  <c r="P53"/>
  <c r="O54"/>
  <c r="P55"/>
  <c r="O56"/>
  <c r="P57"/>
  <c r="O58"/>
  <c r="P59"/>
  <c r="O60"/>
  <c r="P61"/>
  <c r="O62"/>
  <c r="P63"/>
  <c r="O64"/>
  <c r="P65"/>
  <c r="O66"/>
  <c r="P67"/>
  <c r="O68"/>
  <c r="P69"/>
  <c r="O70"/>
  <c r="P71"/>
  <c r="O72"/>
  <c r="P73"/>
  <c r="O74"/>
  <c r="P75"/>
  <c r="O76"/>
  <c r="P77"/>
  <c r="O78"/>
  <c r="P79"/>
  <c r="D2" i="13"/>
  <c r="F2"/>
  <c r="H2"/>
  <c r="J2"/>
  <c r="L2"/>
  <c r="N2"/>
  <c r="P2"/>
  <c r="R2"/>
  <c r="E2" i="14"/>
  <c r="G2"/>
  <c r="I2"/>
  <c r="K2"/>
  <c r="M2"/>
  <c r="O2"/>
  <c r="Q2"/>
  <c r="D2" i="15"/>
  <c r="F2"/>
  <c r="H2"/>
  <c r="J2"/>
  <c r="L2"/>
  <c r="N2"/>
  <c r="P2"/>
  <c r="R2"/>
  <c r="E2" i="16"/>
  <c r="G2"/>
  <c r="I2"/>
  <c r="K2"/>
  <c r="M2"/>
  <c r="O2"/>
  <c r="Q2"/>
  <c r="D2" i="17"/>
  <c r="F2"/>
  <c r="H2"/>
  <c r="J2"/>
  <c r="L2"/>
  <c r="N2"/>
  <c r="P2"/>
  <c r="R2"/>
  <c r="E2" i="18"/>
  <c r="G2"/>
  <c r="I2"/>
  <c r="K2"/>
  <c r="M2"/>
  <c r="O2"/>
  <c r="Q2"/>
  <c r="D2" i="19"/>
  <c r="F2"/>
  <c r="H2"/>
  <c r="J2"/>
  <c r="L2"/>
  <c r="N2"/>
  <c r="P2"/>
  <c r="R2"/>
  <c r="E2" i="20"/>
  <c r="G2"/>
  <c r="I2"/>
  <c r="K2"/>
  <c r="M2"/>
  <c r="O2"/>
  <c r="Q2"/>
  <c r="D2" i="21"/>
  <c r="F2"/>
  <c r="H2"/>
  <c r="J2"/>
  <c r="L2"/>
  <c r="N2"/>
  <c r="P2"/>
  <c r="R2"/>
  <c r="E2" i="23"/>
  <c r="G2"/>
  <c r="I2"/>
  <c r="K2"/>
  <c r="M2"/>
  <c r="O2"/>
  <c r="Q2"/>
  <c r="D2" i="24"/>
  <c r="F2"/>
  <c r="H2"/>
  <c r="J2"/>
  <c r="L2"/>
  <c r="N2"/>
  <c r="P2"/>
  <c r="R2"/>
  <c r="E2" i="25"/>
  <c r="G2"/>
  <c r="I2"/>
  <c r="K2"/>
  <c r="M2"/>
  <c r="O2"/>
  <c r="Q2"/>
  <c r="C2" i="26"/>
  <c r="C31" s="1"/>
  <c r="E2"/>
  <c r="E31" s="1"/>
  <c r="G2"/>
  <c r="G31" s="1"/>
  <c r="I2"/>
  <c r="I31" s="1"/>
  <c r="K2"/>
  <c r="K31" s="1"/>
  <c r="M2"/>
  <c r="M31" s="1"/>
  <c r="O2"/>
  <c r="O31" s="1"/>
  <c r="Q2"/>
  <c r="Q31" s="1"/>
  <c r="E2" i="13"/>
  <c r="G2"/>
  <c r="I2"/>
  <c r="K2"/>
  <c r="M2"/>
  <c r="O2"/>
  <c r="Q2"/>
  <c r="D2" i="14"/>
  <c r="F2"/>
  <c r="H2"/>
  <c r="J2"/>
  <c r="L2"/>
  <c r="N2"/>
  <c r="P2"/>
  <c r="R2"/>
  <c r="E2" i="15"/>
  <c r="G2"/>
  <c r="I2"/>
  <c r="K2"/>
  <c r="M2"/>
  <c r="O2"/>
  <c r="Q2"/>
  <c r="D2" i="16"/>
  <c r="F2"/>
  <c r="H2"/>
  <c r="J2"/>
  <c r="L2"/>
  <c r="N2"/>
  <c r="P2"/>
  <c r="R2"/>
  <c r="E2" i="17"/>
  <c r="G2"/>
  <c r="I2"/>
  <c r="K2"/>
  <c r="M2"/>
  <c r="O2"/>
  <c r="Q2"/>
  <c r="D2" i="18"/>
  <c r="F2"/>
  <c r="H2"/>
  <c r="J2"/>
  <c r="L2"/>
  <c r="N2"/>
  <c r="P2"/>
  <c r="R2"/>
  <c r="E2" i="19"/>
  <c r="G2"/>
  <c r="I2"/>
  <c r="K2"/>
  <c r="M2"/>
  <c r="O2"/>
  <c r="Q2"/>
  <c r="D2" i="20"/>
  <c r="F2"/>
  <c r="H2"/>
  <c r="J2"/>
  <c r="L2"/>
  <c r="N2"/>
  <c r="P2"/>
  <c r="R2"/>
  <c r="E2" i="21"/>
  <c r="G2"/>
  <c r="I2"/>
  <c r="K2"/>
  <c r="M2"/>
  <c r="O2"/>
  <c r="Q2"/>
  <c r="D2" i="23"/>
  <c r="F2"/>
  <c r="H2"/>
  <c r="J2"/>
  <c r="L2"/>
  <c r="N2"/>
  <c r="P2"/>
  <c r="R2"/>
  <c r="E2" i="24"/>
  <c r="G2"/>
  <c r="I2"/>
  <c r="K2"/>
  <c r="M2"/>
  <c r="O2"/>
  <c r="Q2"/>
  <c r="W60" i="9"/>
  <c r="E2" i="28"/>
  <c r="G2"/>
  <c r="I2"/>
  <c r="K2"/>
  <c r="D2" i="30"/>
  <c r="F2"/>
  <c r="H2"/>
  <c r="J2"/>
  <c r="L2"/>
  <c r="E2" i="31"/>
  <c r="G2"/>
  <c r="I2"/>
  <c r="K2"/>
  <c r="D2" i="32"/>
  <c r="F2"/>
  <c r="H2"/>
  <c r="J2"/>
  <c r="L2"/>
  <c r="E2" i="33"/>
  <c r="G2"/>
  <c r="I2"/>
  <c r="K2"/>
  <c r="H3" i="2"/>
  <c r="H6"/>
  <c r="H11"/>
  <c r="H17"/>
  <c r="I3"/>
  <c r="K3"/>
  <c r="I5"/>
  <c r="K5"/>
  <c r="I6"/>
  <c r="K6"/>
  <c r="I7"/>
  <c r="K7"/>
  <c r="I11"/>
  <c r="K11"/>
  <c r="I13"/>
  <c r="K13"/>
  <c r="I17"/>
  <c r="K17"/>
  <c r="I18"/>
  <c r="K18"/>
  <c r="D2" i="28"/>
  <c r="F2"/>
  <c r="H2"/>
  <c r="J2"/>
  <c r="L2"/>
  <c r="E2" i="30"/>
  <c r="G2"/>
  <c r="I2"/>
  <c r="K2"/>
  <c r="D2" i="31"/>
  <c r="F2"/>
  <c r="H2"/>
  <c r="J2"/>
  <c r="L2"/>
  <c r="H5" i="2"/>
  <c r="H7"/>
  <c r="H13"/>
  <c r="H18"/>
  <c r="J3"/>
  <c r="L3"/>
  <c r="J5"/>
  <c r="L5"/>
  <c r="J6"/>
  <c r="L6"/>
  <c r="J7"/>
  <c r="L7"/>
  <c r="J11"/>
  <c r="L11"/>
  <c r="J13"/>
  <c r="L13"/>
  <c r="J17"/>
  <c r="L17"/>
  <c r="J18"/>
  <c r="L18"/>
  <c r="A18" i="27"/>
  <c r="T21" i="2"/>
  <c r="I21"/>
  <c r="A44" i="42"/>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107" i="34" l="1"/>
  <c r="N13" i="2"/>
  <c r="N5"/>
  <c r="N17"/>
  <c r="N6"/>
  <c r="N18"/>
  <c r="N7"/>
  <c r="N11"/>
  <c r="N3"/>
  <c r="AL195" i="10"/>
  <c r="AL193"/>
  <c r="AL191"/>
  <c r="AL189"/>
  <c r="AL187"/>
  <c r="AL185"/>
  <c r="AL183"/>
  <c r="AL181"/>
  <c r="AL179"/>
  <c r="AL177"/>
  <c r="AL175"/>
  <c r="AL173"/>
  <c r="AL171"/>
  <c r="AL169"/>
  <c r="AL167"/>
  <c r="AL165"/>
  <c r="AL163"/>
  <c r="AL161"/>
  <c r="AL159"/>
  <c r="AL157"/>
  <c r="AL155"/>
  <c r="AL153"/>
  <c r="AL151"/>
  <c r="AL149"/>
  <c r="AL194"/>
  <c r="AL192"/>
  <c r="AL190"/>
  <c r="AL188"/>
  <c r="AL186"/>
  <c r="AL184"/>
  <c r="AL182"/>
  <c r="AL180"/>
  <c r="AL178"/>
  <c r="AL176"/>
  <c r="AL174"/>
  <c r="AL172"/>
  <c r="AL170"/>
  <c r="AL168"/>
  <c r="AL166"/>
  <c r="AL164"/>
  <c r="AL162"/>
  <c r="AL160"/>
  <c r="AL158"/>
  <c r="AL156"/>
  <c r="AL154"/>
  <c r="AL152"/>
  <c r="AL150"/>
  <c r="AL148"/>
  <c r="AL146"/>
  <c r="AL144"/>
  <c r="AL142"/>
  <c r="AL140"/>
  <c r="AL138"/>
  <c r="AL136"/>
  <c r="AL134"/>
  <c r="AL132"/>
  <c r="AL130"/>
  <c r="AL128"/>
  <c r="AL126"/>
  <c r="AL124"/>
  <c r="AL122"/>
  <c r="AL120"/>
  <c r="AL118"/>
  <c r="AL116"/>
  <c r="AL114"/>
  <c r="AL112"/>
  <c r="AL110"/>
  <c r="AL108"/>
  <c r="AL106"/>
  <c r="AL104"/>
  <c r="AL102"/>
  <c r="AL9"/>
  <c r="AL205" s="1"/>
  <c r="AL7"/>
  <c r="AL203" s="1"/>
  <c r="AL5"/>
  <c r="AL201" s="1"/>
  <c r="AL3"/>
  <c r="AL199" s="1"/>
  <c r="AL147"/>
  <c r="AL145"/>
  <c r="AL143"/>
  <c r="AL141"/>
  <c r="AL139"/>
  <c r="AL137"/>
  <c r="AL135"/>
  <c r="AL133"/>
  <c r="AL131"/>
  <c r="AL129"/>
  <c r="AL127"/>
  <c r="AL125"/>
  <c r="AL123"/>
  <c r="AL121"/>
  <c r="AL119"/>
  <c r="AL117"/>
  <c r="AL115"/>
  <c r="AL113"/>
  <c r="AL111"/>
  <c r="AL109"/>
  <c r="AL107"/>
  <c r="AL105"/>
  <c r="AL103"/>
  <c r="AL10"/>
  <c r="AL206" s="1"/>
  <c r="AL8"/>
  <c r="AL204" s="1"/>
  <c r="AL6"/>
  <c r="AL202" s="1"/>
  <c r="AL4"/>
  <c r="AL200" s="1"/>
  <c r="AH195"/>
  <c r="AH193"/>
  <c r="AH191"/>
  <c r="AH189"/>
  <c r="AH187"/>
  <c r="AH185"/>
  <c r="AH183"/>
  <c r="AH181"/>
  <c r="AH179"/>
  <c r="AH177"/>
  <c r="AH175"/>
  <c r="AH173"/>
  <c r="AH171"/>
  <c r="AH169"/>
  <c r="AH167"/>
  <c r="AH165"/>
  <c r="AH163"/>
  <c r="AH161"/>
  <c r="AH159"/>
  <c r="AH157"/>
  <c r="AH155"/>
  <c r="AH153"/>
  <c r="AH151"/>
  <c r="AH149"/>
  <c r="AH194"/>
  <c r="AH192"/>
  <c r="AH190"/>
  <c r="AH188"/>
  <c r="AH186"/>
  <c r="AH184"/>
  <c r="AH182"/>
  <c r="AH180"/>
  <c r="AH178"/>
  <c r="AH176"/>
  <c r="AH174"/>
  <c r="AH172"/>
  <c r="AH170"/>
  <c r="AH168"/>
  <c r="AH166"/>
  <c r="AH164"/>
  <c r="AH162"/>
  <c r="AH160"/>
  <c r="AH158"/>
  <c r="AH156"/>
  <c r="AH154"/>
  <c r="AH152"/>
  <c r="AH150"/>
  <c r="AH148"/>
  <c r="AH146"/>
  <c r="AH144"/>
  <c r="AH142"/>
  <c r="AH140"/>
  <c r="AH138"/>
  <c r="AH136"/>
  <c r="AH134"/>
  <c r="AH132"/>
  <c r="AH130"/>
  <c r="AH128"/>
  <c r="AH126"/>
  <c r="AH124"/>
  <c r="AH122"/>
  <c r="AH120"/>
  <c r="AH118"/>
  <c r="AH116"/>
  <c r="AH114"/>
  <c r="AH112"/>
  <c r="AH110"/>
  <c r="AH108"/>
  <c r="AH106"/>
  <c r="AH104"/>
  <c r="AH102"/>
  <c r="AH9"/>
  <c r="AH205" s="1"/>
  <c r="AH7"/>
  <c r="AH203" s="1"/>
  <c r="AH5"/>
  <c r="AH201" s="1"/>
  <c r="AH3"/>
  <c r="AH199" s="1"/>
  <c r="AH147"/>
  <c r="AH145"/>
  <c r="AH143"/>
  <c r="AH141"/>
  <c r="AH139"/>
  <c r="AH137"/>
  <c r="AH135"/>
  <c r="AH133"/>
  <c r="AH131"/>
  <c r="AH129"/>
  <c r="AH127"/>
  <c r="AH125"/>
  <c r="AH123"/>
  <c r="AH121"/>
  <c r="AH119"/>
  <c r="AH117"/>
  <c r="AH115"/>
  <c r="AH113"/>
  <c r="AH111"/>
  <c r="AH109"/>
  <c r="AH107"/>
  <c r="AH105"/>
  <c r="AH103"/>
  <c r="AH10"/>
  <c r="AH206" s="1"/>
  <c r="AH8"/>
  <c r="AH204" s="1"/>
  <c r="AH6"/>
  <c r="AH202" s="1"/>
  <c r="AH4"/>
  <c r="AH200" s="1"/>
  <c r="AM194"/>
  <c r="AM192"/>
  <c r="AM190"/>
  <c r="AM188"/>
  <c r="AM186"/>
  <c r="AM184"/>
  <c r="AM182"/>
  <c r="AM180"/>
  <c r="AM178"/>
  <c r="AM176"/>
  <c r="AM174"/>
  <c r="AM172"/>
  <c r="AM170"/>
  <c r="AM168"/>
  <c r="AM166"/>
  <c r="AM164"/>
  <c r="AM162"/>
  <c r="AM160"/>
  <c r="AM158"/>
  <c r="AM156"/>
  <c r="AM154"/>
  <c r="AM152"/>
  <c r="AM150"/>
  <c r="AM195"/>
  <c r="AM193"/>
  <c r="AM191"/>
  <c r="AM189"/>
  <c r="AM187"/>
  <c r="AM185"/>
  <c r="AM183"/>
  <c r="AM181"/>
  <c r="AM179"/>
  <c r="AM177"/>
  <c r="AM175"/>
  <c r="AM173"/>
  <c r="AM171"/>
  <c r="AM169"/>
  <c r="AM167"/>
  <c r="AM165"/>
  <c r="AM163"/>
  <c r="AM161"/>
  <c r="AM159"/>
  <c r="AM157"/>
  <c r="AM155"/>
  <c r="AM153"/>
  <c r="AM151"/>
  <c r="AM149"/>
  <c r="AM148"/>
  <c r="AM147"/>
  <c r="AM145"/>
  <c r="AM143"/>
  <c r="AM141"/>
  <c r="AM139"/>
  <c r="AM137"/>
  <c r="AM135"/>
  <c r="AM133"/>
  <c r="AM131"/>
  <c r="AM129"/>
  <c r="AM127"/>
  <c r="AM125"/>
  <c r="AM123"/>
  <c r="AM121"/>
  <c r="AM119"/>
  <c r="AM117"/>
  <c r="AM115"/>
  <c r="AM113"/>
  <c r="AM111"/>
  <c r="AM109"/>
  <c r="AM107"/>
  <c r="AM105"/>
  <c r="AM103"/>
  <c r="AM10"/>
  <c r="AM206" s="1"/>
  <c r="AM8"/>
  <c r="AM204" s="1"/>
  <c r="AM6"/>
  <c r="AM202" s="1"/>
  <c r="AM4"/>
  <c r="AM200" s="1"/>
  <c r="AM146"/>
  <c r="AM144"/>
  <c r="AM142"/>
  <c r="AM140"/>
  <c r="AM138"/>
  <c r="AM136"/>
  <c r="AM134"/>
  <c r="AM132"/>
  <c r="AM130"/>
  <c r="AM128"/>
  <c r="AM126"/>
  <c r="AM124"/>
  <c r="AM122"/>
  <c r="AM120"/>
  <c r="AM118"/>
  <c r="AM116"/>
  <c r="AM114"/>
  <c r="AM112"/>
  <c r="AM110"/>
  <c r="AM108"/>
  <c r="AM106"/>
  <c r="AM104"/>
  <c r="AM102"/>
  <c r="AM9"/>
  <c r="AM205" s="1"/>
  <c r="AM7"/>
  <c r="AM203" s="1"/>
  <c r="AM5"/>
  <c r="AM201" s="1"/>
  <c r="AM3"/>
  <c r="AM199" s="1"/>
  <c r="AK194"/>
  <c r="AK192"/>
  <c r="AK190"/>
  <c r="AK188"/>
  <c r="AK186"/>
  <c r="AK184"/>
  <c r="AK182"/>
  <c r="AK180"/>
  <c r="AK178"/>
  <c r="AK176"/>
  <c r="AK174"/>
  <c r="AK172"/>
  <c r="AK170"/>
  <c r="AK168"/>
  <c r="AK166"/>
  <c r="AK164"/>
  <c r="AK162"/>
  <c r="AK160"/>
  <c r="AK158"/>
  <c r="AK156"/>
  <c r="AK154"/>
  <c r="AK152"/>
  <c r="AK150"/>
  <c r="AK195"/>
  <c r="AK193"/>
  <c r="AK191"/>
  <c r="AK189"/>
  <c r="AK187"/>
  <c r="AK185"/>
  <c r="AK183"/>
  <c r="AK181"/>
  <c r="AK179"/>
  <c r="AK177"/>
  <c r="AK175"/>
  <c r="AK173"/>
  <c r="AK171"/>
  <c r="AK169"/>
  <c r="AK167"/>
  <c r="AK165"/>
  <c r="AK163"/>
  <c r="AK161"/>
  <c r="AK159"/>
  <c r="AK157"/>
  <c r="AK155"/>
  <c r="AK153"/>
  <c r="AK151"/>
  <c r="AK149"/>
  <c r="AK147"/>
  <c r="AK145"/>
  <c r="AK143"/>
  <c r="AK141"/>
  <c r="AK139"/>
  <c r="AK137"/>
  <c r="AK135"/>
  <c r="AK133"/>
  <c r="AK131"/>
  <c r="AK129"/>
  <c r="AK127"/>
  <c r="AK125"/>
  <c r="AK123"/>
  <c r="AK121"/>
  <c r="AK119"/>
  <c r="AK117"/>
  <c r="AK115"/>
  <c r="AK113"/>
  <c r="AK111"/>
  <c r="AK109"/>
  <c r="AK107"/>
  <c r="AK105"/>
  <c r="AK103"/>
  <c r="AK10"/>
  <c r="AK206" s="1"/>
  <c r="AK8"/>
  <c r="AK204" s="1"/>
  <c r="AK6"/>
  <c r="AK202" s="1"/>
  <c r="AK4"/>
  <c r="AK200" s="1"/>
  <c r="AK148"/>
  <c r="AK146"/>
  <c r="AK144"/>
  <c r="AK142"/>
  <c r="AK140"/>
  <c r="AK138"/>
  <c r="AK136"/>
  <c r="AK134"/>
  <c r="AK132"/>
  <c r="AK130"/>
  <c r="AK128"/>
  <c r="AK126"/>
  <c r="AK124"/>
  <c r="AK122"/>
  <c r="AK120"/>
  <c r="AK118"/>
  <c r="AK116"/>
  <c r="AK114"/>
  <c r="AK112"/>
  <c r="AK110"/>
  <c r="AK108"/>
  <c r="AK106"/>
  <c r="AK104"/>
  <c r="AK102"/>
  <c r="AK9"/>
  <c r="AK205" s="1"/>
  <c r="AK7"/>
  <c r="AK203" s="1"/>
  <c r="AK5"/>
  <c r="AK201" s="1"/>
  <c r="AK3"/>
  <c r="AK199" s="1"/>
  <c r="AN195"/>
  <c r="AN193"/>
  <c r="AN191"/>
  <c r="AN189"/>
  <c r="AN187"/>
  <c r="AN185"/>
  <c r="AN183"/>
  <c r="AN181"/>
  <c r="AN179"/>
  <c r="AN177"/>
  <c r="AN175"/>
  <c r="AN173"/>
  <c r="AN171"/>
  <c r="AN169"/>
  <c r="AN167"/>
  <c r="AN165"/>
  <c r="AN163"/>
  <c r="AN161"/>
  <c r="AN159"/>
  <c r="AN157"/>
  <c r="AN155"/>
  <c r="AN153"/>
  <c r="AN151"/>
  <c r="AN149"/>
  <c r="AN194"/>
  <c r="AN192"/>
  <c r="AN190"/>
  <c r="AN188"/>
  <c r="AN186"/>
  <c r="AN184"/>
  <c r="AN182"/>
  <c r="AN180"/>
  <c r="AN178"/>
  <c r="AN176"/>
  <c r="AN174"/>
  <c r="AN172"/>
  <c r="AN170"/>
  <c r="AN168"/>
  <c r="AN166"/>
  <c r="AN164"/>
  <c r="AN162"/>
  <c r="AN160"/>
  <c r="AN158"/>
  <c r="AN156"/>
  <c r="AN154"/>
  <c r="AN152"/>
  <c r="AN150"/>
  <c r="AN148"/>
  <c r="AN146"/>
  <c r="AN144"/>
  <c r="AN142"/>
  <c r="AN140"/>
  <c r="AN138"/>
  <c r="AN136"/>
  <c r="AN134"/>
  <c r="AN132"/>
  <c r="AN130"/>
  <c r="AN128"/>
  <c r="AN126"/>
  <c r="AN124"/>
  <c r="AN122"/>
  <c r="AN120"/>
  <c r="AN118"/>
  <c r="AN116"/>
  <c r="AN114"/>
  <c r="AN112"/>
  <c r="AN110"/>
  <c r="AN108"/>
  <c r="AN106"/>
  <c r="AN104"/>
  <c r="AN102"/>
  <c r="AN9"/>
  <c r="AN205" s="1"/>
  <c r="AN7"/>
  <c r="AN203" s="1"/>
  <c r="AN5"/>
  <c r="AN201" s="1"/>
  <c r="AN3"/>
  <c r="AN199" s="1"/>
  <c r="AN147"/>
  <c r="AN145"/>
  <c r="AN143"/>
  <c r="AN141"/>
  <c r="AN139"/>
  <c r="AN137"/>
  <c r="AN135"/>
  <c r="AN133"/>
  <c r="AN131"/>
  <c r="AN129"/>
  <c r="AN127"/>
  <c r="AN125"/>
  <c r="AN123"/>
  <c r="AN121"/>
  <c r="AN119"/>
  <c r="AN117"/>
  <c r="AN115"/>
  <c r="AN113"/>
  <c r="AN111"/>
  <c r="AN109"/>
  <c r="AN107"/>
  <c r="AN105"/>
  <c r="AN103"/>
  <c r="AN10"/>
  <c r="AN206" s="1"/>
  <c r="AN8"/>
  <c r="AN204" s="1"/>
  <c r="AN6"/>
  <c r="AN202" s="1"/>
  <c r="AN4"/>
  <c r="AN200" s="1"/>
  <c r="AJ195"/>
  <c r="AJ193"/>
  <c r="AJ191"/>
  <c r="AJ189"/>
  <c r="AJ187"/>
  <c r="AJ185"/>
  <c r="AJ183"/>
  <c r="AJ181"/>
  <c r="AJ179"/>
  <c r="AJ177"/>
  <c r="AJ175"/>
  <c r="AJ173"/>
  <c r="AJ171"/>
  <c r="AJ169"/>
  <c r="AJ167"/>
  <c r="AJ165"/>
  <c r="AJ163"/>
  <c r="AJ161"/>
  <c r="AJ159"/>
  <c r="AJ157"/>
  <c r="AJ155"/>
  <c r="AJ153"/>
  <c r="AJ151"/>
  <c r="AJ149"/>
  <c r="AJ194"/>
  <c r="AJ192"/>
  <c r="AJ190"/>
  <c r="AJ188"/>
  <c r="AJ186"/>
  <c r="AJ184"/>
  <c r="AJ182"/>
  <c r="AJ180"/>
  <c r="AJ178"/>
  <c r="AJ176"/>
  <c r="AJ174"/>
  <c r="AJ172"/>
  <c r="AJ170"/>
  <c r="AJ168"/>
  <c r="AJ166"/>
  <c r="AJ164"/>
  <c r="AJ162"/>
  <c r="AJ160"/>
  <c r="AJ158"/>
  <c r="AJ156"/>
  <c r="AJ154"/>
  <c r="AJ152"/>
  <c r="AJ150"/>
  <c r="AJ148"/>
  <c r="AJ146"/>
  <c r="AJ144"/>
  <c r="AJ142"/>
  <c r="AJ140"/>
  <c r="AJ138"/>
  <c r="AJ136"/>
  <c r="AJ134"/>
  <c r="AJ132"/>
  <c r="AJ130"/>
  <c r="AJ128"/>
  <c r="AJ126"/>
  <c r="AJ124"/>
  <c r="AJ122"/>
  <c r="AJ120"/>
  <c r="AJ118"/>
  <c r="AJ116"/>
  <c r="AJ114"/>
  <c r="AJ112"/>
  <c r="AJ110"/>
  <c r="AJ108"/>
  <c r="AJ106"/>
  <c r="AJ104"/>
  <c r="AJ102"/>
  <c r="AJ9"/>
  <c r="AJ205" s="1"/>
  <c r="AJ7"/>
  <c r="AJ203" s="1"/>
  <c r="AJ5"/>
  <c r="AJ201" s="1"/>
  <c r="AJ3"/>
  <c r="AJ199" s="1"/>
  <c r="AJ147"/>
  <c r="AJ145"/>
  <c r="AJ143"/>
  <c r="AJ141"/>
  <c r="AJ139"/>
  <c r="AJ137"/>
  <c r="AJ135"/>
  <c r="AJ133"/>
  <c r="AJ131"/>
  <c r="AJ129"/>
  <c r="AJ127"/>
  <c r="AJ125"/>
  <c r="AJ123"/>
  <c r="AJ121"/>
  <c r="AJ119"/>
  <c r="AJ117"/>
  <c r="AJ115"/>
  <c r="AJ113"/>
  <c r="AJ111"/>
  <c r="AJ109"/>
  <c r="AJ107"/>
  <c r="AJ105"/>
  <c r="AJ103"/>
  <c r="AJ10"/>
  <c r="AJ206" s="1"/>
  <c r="AJ8"/>
  <c r="AJ204" s="1"/>
  <c r="AJ6"/>
  <c r="AJ202" s="1"/>
  <c r="AJ4"/>
  <c r="AJ200" s="1"/>
  <c r="AF195"/>
  <c r="AF193"/>
  <c r="AF191"/>
  <c r="AF189"/>
  <c r="AF187"/>
  <c r="AF185"/>
  <c r="AF183"/>
  <c r="AF181"/>
  <c r="AF179"/>
  <c r="AF177"/>
  <c r="AF175"/>
  <c r="AF173"/>
  <c r="AF171"/>
  <c r="AF169"/>
  <c r="AF167"/>
  <c r="AF165"/>
  <c r="AF163"/>
  <c r="AF161"/>
  <c r="AF159"/>
  <c r="AF157"/>
  <c r="AF155"/>
  <c r="AF153"/>
  <c r="AF151"/>
  <c r="AF194"/>
  <c r="AF192"/>
  <c r="AF190"/>
  <c r="AF188"/>
  <c r="AF186"/>
  <c r="AF184"/>
  <c r="AF182"/>
  <c r="AF180"/>
  <c r="AF178"/>
  <c r="AF176"/>
  <c r="AF174"/>
  <c r="AF172"/>
  <c r="AF170"/>
  <c r="AF168"/>
  <c r="AF166"/>
  <c r="AF164"/>
  <c r="AF162"/>
  <c r="AF160"/>
  <c r="AF158"/>
  <c r="AF156"/>
  <c r="AF154"/>
  <c r="AF152"/>
  <c r="AF150"/>
  <c r="AF148"/>
  <c r="AF146"/>
  <c r="AF144"/>
  <c r="AF142"/>
  <c r="AF140"/>
  <c r="AF138"/>
  <c r="AF136"/>
  <c r="AF134"/>
  <c r="AF132"/>
  <c r="AF130"/>
  <c r="AF128"/>
  <c r="AF126"/>
  <c r="AF124"/>
  <c r="AF122"/>
  <c r="AF120"/>
  <c r="AF118"/>
  <c r="AF116"/>
  <c r="AF114"/>
  <c r="AF112"/>
  <c r="AF110"/>
  <c r="AF108"/>
  <c r="AF106"/>
  <c r="AF104"/>
  <c r="AF102"/>
  <c r="AF9"/>
  <c r="AF205" s="1"/>
  <c r="AF7"/>
  <c r="AF203" s="1"/>
  <c r="AF5"/>
  <c r="AF201" s="1"/>
  <c r="AF3"/>
  <c r="AF199" s="1"/>
  <c r="AF149"/>
  <c r="AF147"/>
  <c r="AF145"/>
  <c r="AF143"/>
  <c r="AF141"/>
  <c r="AF139"/>
  <c r="AF137"/>
  <c r="AF135"/>
  <c r="AF133"/>
  <c r="AF131"/>
  <c r="AF129"/>
  <c r="AF127"/>
  <c r="AF125"/>
  <c r="AF123"/>
  <c r="AF121"/>
  <c r="AF119"/>
  <c r="AF117"/>
  <c r="AF115"/>
  <c r="AF113"/>
  <c r="AF111"/>
  <c r="AF109"/>
  <c r="AF107"/>
  <c r="AF105"/>
  <c r="AF103"/>
  <c r="AF10"/>
  <c r="AF206" s="1"/>
  <c r="AF8"/>
  <c r="AF204" s="1"/>
  <c r="AF6"/>
  <c r="AF202" s="1"/>
  <c r="AF4"/>
  <c r="AF200" s="1"/>
  <c r="AG194"/>
  <c r="AG192"/>
  <c r="AG190"/>
  <c r="AG188"/>
  <c r="AG186"/>
  <c r="AG184"/>
  <c r="AG182"/>
  <c r="AG180"/>
  <c r="AG178"/>
  <c r="AG176"/>
  <c r="AG174"/>
  <c r="AG172"/>
  <c r="AG170"/>
  <c r="AG168"/>
  <c r="AG166"/>
  <c r="AG164"/>
  <c r="AG162"/>
  <c r="AG160"/>
  <c r="AG158"/>
  <c r="AG156"/>
  <c r="AG154"/>
  <c r="AG152"/>
  <c r="AG150"/>
  <c r="AG195"/>
  <c r="AG193"/>
  <c r="AG191"/>
  <c r="AG189"/>
  <c r="AG187"/>
  <c r="AG185"/>
  <c r="AG183"/>
  <c r="AG181"/>
  <c r="AG179"/>
  <c r="AG177"/>
  <c r="AG175"/>
  <c r="AG173"/>
  <c r="AG171"/>
  <c r="AG169"/>
  <c r="AG167"/>
  <c r="AG165"/>
  <c r="AG163"/>
  <c r="AG161"/>
  <c r="AG159"/>
  <c r="AG157"/>
  <c r="AG155"/>
  <c r="AG153"/>
  <c r="AG151"/>
  <c r="AG149"/>
  <c r="AG147"/>
  <c r="AG145"/>
  <c r="AG143"/>
  <c r="AG141"/>
  <c r="AG139"/>
  <c r="AG137"/>
  <c r="AG135"/>
  <c r="AG133"/>
  <c r="AG131"/>
  <c r="AG129"/>
  <c r="AG127"/>
  <c r="AG125"/>
  <c r="AG123"/>
  <c r="AG121"/>
  <c r="AG119"/>
  <c r="AG117"/>
  <c r="AG115"/>
  <c r="AG113"/>
  <c r="AG111"/>
  <c r="AG109"/>
  <c r="AG107"/>
  <c r="AG105"/>
  <c r="AG103"/>
  <c r="AG10"/>
  <c r="AG206" s="1"/>
  <c r="AG8"/>
  <c r="AG204" s="1"/>
  <c r="AG6"/>
  <c r="AG202" s="1"/>
  <c r="AG4"/>
  <c r="AG200" s="1"/>
  <c r="AG148"/>
  <c r="AG146"/>
  <c r="AG144"/>
  <c r="AG142"/>
  <c r="AG140"/>
  <c r="AG138"/>
  <c r="AG136"/>
  <c r="AG134"/>
  <c r="AG132"/>
  <c r="AG130"/>
  <c r="AG128"/>
  <c r="AG126"/>
  <c r="AG124"/>
  <c r="AG122"/>
  <c r="AG120"/>
  <c r="AG118"/>
  <c r="AG116"/>
  <c r="AG114"/>
  <c r="AG112"/>
  <c r="AG110"/>
  <c r="AG108"/>
  <c r="AG106"/>
  <c r="AG104"/>
  <c r="AG102"/>
  <c r="AG9"/>
  <c r="AG205" s="1"/>
  <c r="AG7"/>
  <c r="AG203" s="1"/>
  <c r="AG5"/>
  <c r="AG201" s="1"/>
  <c r="AG3"/>
  <c r="AG199" s="1"/>
  <c r="AI194"/>
  <c r="AI192"/>
  <c r="AI190"/>
  <c r="AI188"/>
  <c r="AI186"/>
  <c r="AI184"/>
  <c r="AI182"/>
  <c r="AI180"/>
  <c r="AI178"/>
  <c r="AI176"/>
  <c r="AI174"/>
  <c r="AI172"/>
  <c r="AI170"/>
  <c r="AI168"/>
  <c r="AI166"/>
  <c r="AI164"/>
  <c r="AI162"/>
  <c r="AI160"/>
  <c r="AI158"/>
  <c r="AI156"/>
  <c r="AI154"/>
  <c r="AI152"/>
  <c r="AI150"/>
  <c r="AI195"/>
  <c r="AI193"/>
  <c r="AI191"/>
  <c r="AI189"/>
  <c r="AI187"/>
  <c r="AI185"/>
  <c r="AI183"/>
  <c r="AI181"/>
  <c r="AI179"/>
  <c r="AI177"/>
  <c r="AI175"/>
  <c r="AI173"/>
  <c r="AI171"/>
  <c r="AI169"/>
  <c r="AI167"/>
  <c r="AI165"/>
  <c r="AI163"/>
  <c r="AI161"/>
  <c r="AI159"/>
  <c r="AI157"/>
  <c r="AI155"/>
  <c r="AI153"/>
  <c r="AI151"/>
  <c r="AI149"/>
  <c r="AI148"/>
  <c r="AI147"/>
  <c r="AI145"/>
  <c r="AI143"/>
  <c r="AI141"/>
  <c r="AI139"/>
  <c r="AI137"/>
  <c r="AI135"/>
  <c r="AI133"/>
  <c r="AI131"/>
  <c r="AI129"/>
  <c r="AI127"/>
  <c r="AI125"/>
  <c r="AI123"/>
  <c r="AI121"/>
  <c r="AI119"/>
  <c r="AI117"/>
  <c r="AI115"/>
  <c r="AI113"/>
  <c r="AI111"/>
  <c r="AI109"/>
  <c r="AI107"/>
  <c r="AI105"/>
  <c r="AI103"/>
  <c r="AI10"/>
  <c r="AI206" s="1"/>
  <c r="AI8"/>
  <c r="AI204" s="1"/>
  <c r="AI6"/>
  <c r="AI202" s="1"/>
  <c r="AI4"/>
  <c r="AI200" s="1"/>
  <c r="AI146"/>
  <c r="AI144"/>
  <c r="AI142"/>
  <c r="AI140"/>
  <c r="AI138"/>
  <c r="AI136"/>
  <c r="AI134"/>
  <c r="AI132"/>
  <c r="AI130"/>
  <c r="AI128"/>
  <c r="AI126"/>
  <c r="AI124"/>
  <c r="AI122"/>
  <c r="AI120"/>
  <c r="AI118"/>
  <c r="AI116"/>
  <c r="AI114"/>
  <c r="AI112"/>
  <c r="AI110"/>
  <c r="AI108"/>
  <c r="AI106"/>
  <c r="AI104"/>
  <c r="AI102"/>
  <c r="AI9"/>
  <c r="AI205" s="1"/>
  <c r="AI7"/>
  <c r="AI203" s="1"/>
  <c r="AI5"/>
  <c r="AI201" s="1"/>
  <c r="AI3"/>
  <c r="AI199" s="1"/>
  <c r="J21" i="2"/>
  <c r="B88" i="41"/>
  <c r="B87"/>
  <c r="B86"/>
  <c r="B85"/>
  <c r="B84"/>
  <c r="B83"/>
  <c r="B82"/>
  <c r="B81"/>
  <c r="B80"/>
  <c r="B3"/>
  <c r="A88"/>
  <c r="AA88" s="1"/>
  <c r="A87"/>
  <c r="A86"/>
  <c r="AA86" s="1"/>
  <c r="A85"/>
  <c r="A84"/>
  <c r="AA84" s="1"/>
  <c r="A83"/>
  <c r="A82"/>
  <c r="AA82" s="1"/>
  <c r="A81"/>
  <c r="A80"/>
  <c r="A79"/>
  <c r="A78"/>
  <c r="A77"/>
  <c r="A76"/>
  <c r="A75"/>
  <c r="A74"/>
  <c r="A73"/>
  <c r="A72"/>
  <c r="A71"/>
  <c r="A70"/>
  <c r="A69"/>
  <c r="A68"/>
  <c r="A67"/>
  <c r="A66"/>
  <c r="A65"/>
  <c r="Z64"/>
  <c r="A64"/>
  <c r="AA64" s="1"/>
  <c r="A63"/>
  <c r="A62"/>
  <c r="AA62" s="1"/>
  <c r="A61"/>
  <c r="A60"/>
  <c r="AA60" s="1"/>
  <c r="A59"/>
  <c r="A58"/>
  <c r="AA58" s="1"/>
  <c r="A57"/>
  <c r="A56"/>
  <c r="AA56" s="1"/>
  <c r="A55"/>
  <c r="A54"/>
  <c r="AA54" s="1"/>
  <c r="A53"/>
  <c r="A52"/>
  <c r="AA52" s="1"/>
  <c r="A51"/>
  <c r="A50"/>
  <c r="AA50" s="1"/>
  <c r="A49"/>
  <c r="A48"/>
  <c r="AA48" s="1"/>
  <c r="A47"/>
  <c r="A46"/>
  <c r="AA46" s="1"/>
  <c r="A45"/>
  <c r="A44"/>
  <c r="AA44" s="1"/>
  <c r="A43"/>
  <c r="A42"/>
  <c r="AA42" s="1"/>
  <c r="A41"/>
  <c r="A40"/>
  <c r="AA40" s="1"/>
  <c r="A39"/>
  <c r="A38"/>
  <c r="AA38" s="1"/>
  <c r="A37"/>
  <c r="A36"/>
  <c r="AA36" s="1"/>
  <c r="A35"/>
  <c r="A34"/>
  <c r="AA34" s="1"/>
  <c r="A33"/>
  <c r="A32"/>
  <c r="AA32" s="1"/>
  <c r="A31"/>
  <c r="A30"/>
  <c r="AA30" s="1"/>
  <c r="A29"/>
  <c r="A28"/>
  <c r="AA28" s="1"/>
  <c r="A27"/>
  <c r="A26"/>
  <c r="AA26" s="1"/>
  <c r="A25"/>
  <c r="A24"/>
  <c r="AA24" s="1"/>
  <c r="A23"/>
  <c r="A22"/>
  <c r="AA22" s="1"/>
  <c r="A21"/>
  <c r="A20"/>
  <c r="AA20" s="1"/>
  <c r="A19"/>
  <c r="A18"/>
  <c r="AA18" s="1"/>
  <c r="A17"/>
  <c r="A16"/>
  <c r="AA16" s="1"/>
  <c r="A15"/>
  <c r="A14"/>
  <c r="AA14" s="1"/>
  <c r="A13"/>
  <c r="A12"/>
  <c r="AA12" s="1"/>
  <c r="A11"/>
  <c r="A10"/>
  <c r="A9"/>
  <c r="A8"/>
  <c r="AA8" s="1"/>
  <c r="A7"/>
  <c r="A6"/>
  <c r="AA6" s="1"/>
  <c r="A5"/>
  <c r="A4"/>
  <c r="A3"/>
  <c r="AR2"/>
  <c r="AQ2"/>
  <c r="AP2"/>
  <c r="A108" i="34" l="1"/>
  <c r="AA7" i="41"/>
  <c r="AA15"/>
  <c r="AA19"/>
  <c r="AA23"/>
  <c r="AA29"/>
  <c r="AA35"/>
  <c r="AA3"/>
  <c r="AA5"/>
  <c r="AA9"/>
  <c r="AA17"/>
  <c r="AA21"/>
  <c r="AA25"/>
  <c r="AA27"/>
  <c r="AA31"/>
  <c r="AA33"/>
  <c r="AA37"/>
  <c r="AA39"/>
  <c r="AA43"/>
  <c r="AA49"/>
  <c r="AA51"/>
  <c r="AA53"/>
  <c r="AA55"/>
  <c r="AA57"/>
  <c r="AA59"/>
  <c r="AA61"/>
  <c r="AA63"/>
  <c r="AA83"/>
  <c r="AA85"/>
  <c r="AA87"/>
  <c r="AA41"/>
  <c r="AA47"/>
  <c r="AI196" i="10"/>
  <c r="AG196"/>
  <c r="AK196"/>
  <c r="AM196"/>
  <c r="AJ196"/>
  <c r="AN196"/>
  <c r="AH196"/>
  <c r="AL196"/>
  <c r="AF196"/>
  <c r="K21" i="2"/>
  <c r="L21" s="1"/>
  <c r="M21" s="1"/>
  <c r="N21" s="1"/>
  <c r="O21" s="1"/>
  <c r="AA4" i="41"/>
  <c r="AA10"/>
  <c r="AA11"/>
  <c r="AA13"/>
  <c r="AA45"/>
  <c r="AA65"/>
  <c r="AA67"/>
  <c r="AA69"/>
  <c r="AA70"/>
  <c r="AA66"/>
  <c r="AA68"/>
  <c r="AA76"/>
  <c r="AA72"/>
  <c r="AA74"/>
  <c r="AA71"/>
  <c r="AA73"/>
  <c r="AA75"/>
  <c r="AA77"/>
  <c r="AA78"/>
  <c r="AA79"/>
  <c r="AA80"/>
  <c r="AA81"/>
  <c r="A11" i="40" l="1"/>
  <c r="A10"/>
  <c r="A9"/>
  <c r="A8"/>
  <c r="A7"/>
  <c r="A6"/>
  <c r="A5"/>
  <c r="A4"/>
  <c r="BL585" i="11"/>
  <c r="BL584"/>
  <c r="BL583"/>
  <c r="BL582"/>
  <c r="BL581"/>
  <c r="BL580"/>
  <c r="BL579"/>
  <c r="BL578"/>
  <c r="BL577"/>
  <c r="BL576"/>
  <c r="BL575"/>
  <c r="BL574"/>
  <c r="BL573"/>
  <c r="BL572"/>
  <c r="BL571"/>
  <c r="BL570"/>
  <c r="BL569"/>
  <c r="BL568"/>
  <c r="BL567"/>
  <c r="BL566"/>
  <c r="BL565"/>
  <c r="BL564"/>
  <c r="BL563"/>
  <c r="BL562"/>
  <c r="BL561"/>
  <c r="BL560"/>
  <c r="BL559"/>
  <c r="BL558"/>
  <c r="BL557"/>
  <c r="BL556"/>
  <c r="BL555"/>
  <c r="BL554"/>
  <c r="BL553"/>
  <c r="BL552"/>
  <c r="BL551"/>
  <c r="BL550"/>
  <c r="BL549"/>
  <c r="BL548"/>
  <c r="BL547"/>
  <c r="BL546"/>
  <c r="BL545"/>
  <c r="BL544"/>
  <c r="BL543"/>
  <c r="BL542"/>
  <c r="BL541"/>
  <c r="BL540"/>
  <c r="BL539"/>
  <c r="BL538"/>
  <c r="BL537"/>
  <c r="BL536"/>
  <c r="BL535"/>
  <c r="BL534"/>
  <c r="BL533"/>
  <c r="BL532"/>
  <c r="BL531"/>
  <c r="BL530"/>
  <c r="BL529"/>
  <c r="BL528"/>
  <c r="BL527"/>
  <c r="BL526"/>
  <c r="BL525"/>
  <c r="BL524"/>
  <c r="BL523"/>
  <c r="BL522"/>
  <c r="BL521"/>
  <c r="BL520"/>
  <c r="BL519"/>
  <c r="BL518"/>
  <c r="BL517"/>
  <c r="BL516"/>
  <c r="BL515"/>
  <c r="BL514"/>
  <c r="BL513"/>
  <c r="BL512"/>
  <c r="BL511"/>
  <c r="BL510"/>
  <c r="BL509"/>
  <c r="BL508"/>
  <c r="BL507"/>
  <c r="BL506"/>
  <c r="BL505"/>
  <c r="BL504"/>
  <c r="BL503"/>
  <c r="BL502"/>
  <c r="BL501"/>
  <c r="BL500"/>
  <c r="BL499"/>
  <c r="BL498"/>
  <c r="BL497"/>
  <c r="BL496"/>
  <c r="BL495"/>
  <c r="BL494"/>
  <c r="BL493"/>
  <c r="BL492"/>
  <c r="A494"/>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493"/>
  <c r="A219" i="39"/>
  <c r="A257"/>
  <c r="A256"/>
  <c r="A255"/>
  <c r="A254"/>
  <c r="A253"/>
  <c r="A252"/>
  <c r="A251"/>
  <c r="A250"/>
  <c r="A249"/>
  <c r="A248"/>
  <c r="A247"/>
  <c r="A246"/>
  <c r="A245"/>
  <c r="A244"/>
  <c r="A243"/>
  <c r="A242"/>
  <c r="A241"/>
  <c r="A240"/>
  <c r="A239"/>
  <c r="A238"/>
  <c r="A237"/>
  <c r="A236"/>
  <c r="A235"/>
  <c r="A234"/>
  <c r="A233"/>
  <c r="A232"/>
  <c r="A231"/>
  <c r="A230"/>
  <c r="A229"/>
  <c r="A228"/>
  <c r="A218"/>
  <c r="A217"/>
  <c r="A216"/>
  <c r="A215"/>
  <c r="A214"/>
  <c r="A213"/>
  <c r="A212"/>
  <c r="A211"/>
  <c r="A210"/>
  <c r="A209"/>
  <c r="A208"/>
  <c r="A207"/>
  <c r="A206"/>
  <c r="A205"/>
  <c r="A204"/>
  <c r="A203"/>
  <c r="A202"/>
  <c r="A201"/>
  <c r="A200"/>
  <c r="A199"/>
  <c r="A198"/>
  <c r="A197"/>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O63" i="9" l="1"/>
  <c r="K63"/>
  <c r="G63"/>
  <c r="C63"/>
  <c r="C133" i="7"/>
  <c r="B133"/>
  <c r="C132"/>
  <c r="B132"/>
  <c r="C131"/>
  <c r="B131"/>
  <c r="C130"/>
  <c r="B130"/>
  <c r="C129"/>
  <c r="B129"/>
  <c r="C128"/>
  <c r="B128"/>
  <c r="C127"/>
  <c r="B127"/>
  <c r="C126"/>
  <c r="B126"/>
  <c r="C125"/>
  <c r="B125"/>
  <c r="C124"/>
  <c r="B124"/>
  <c r="C123"/>
  <c r="B123"/>
  <c r="C122"/>
  <c r="B122"/>
  <c r="C121"/>
  <c r="B121"/>
  <c r="C120"/>
  <c r="B120"/>
  <c r="C119"/>
  <c r="B119"/>
  <c r="C118"/>
  <c r="B118"/>
  <c r="C117"/>
  <c r="B117"/>
  <c r="C116"/>
  <c r="B116"/>
  <c r="C115"/>
  <c r="B115"/>
  <c r="C114"/>
  <c r="B114"/>
  <c r="C113"/>
  <c r="B113"/>
  <c r="C112"/>
  <c r="B112"/>
  <c r="C111"/>
  <c r="B111"/>
  <c r="C110"/>
  <c r="B110"/>
  <c r="C109"/>
  <c r="B109"/>
  <c r="C108"/>
  <c r="B108"/>
  <c r="C107"/>
  <c r="B107"/>
  <c r="C106"/>
  <c r="B106"/>
  <c r="C105"/>
  <c r="B105"/>
  <c r="C104"/>
  <c r="B104"/>
  <c r="C103"/>
  <c r="B103"/>
  <c r="C102"/>
  <c r="B102"/>
  <c r="C101"/>
  <c r="B101"/>
  <c r="C100"/>
  <c r="B100"/>
  <c r="C99"/>
  <c r="B99"/>
  <c r="C98"/>
  <c r="B98"/>
  <c r="C97"/>
  <c r="B97"/>
  <c r="C96"/>
  <c r="B96"/>
  <c r="C95"/>
  <c r="B95"/>
  <c r="C94"/>
  <c r="B94"/>
  <c r="C93"/>
  <c r="B93"/>
  <c r="C92"/>
  <c r="B92"/>
  <c r="C91"/>
  <c r="B91"/>
  <c r="C90"/>
  <c r="B90"/>
  <c r="C89"/>
  <c r="B89"/>
  <c r="C88"/>
  <c r="B88"/>
  <c r="C87"/>
  <c r="B87"/>
  <c r="C86"/>
  <c r="B86"/>
  <c r="C85"/>
  <c r="B85"/>
  <c r="C84"/>
  <c r="B84"/>
  <c r="C83"/>
  <c r="B83"/>
  <c r="C82"/>
  <c r="B82"/>
  <c r="C81"/>
  <c r="B81"/>
  <c r="C80"/>
  <c r="B80"/>
  <c r="C79"/>
  <c r="B79"/>
  <c r="C78"/>
  <c r="B78"/>
  <c r="C77"/>
  <c r="B77"/>
  <c r="C76"/>
  <c r="B76"/>
  <c r="C75"/>
  <c r="B75"/>
  <c r="C74"/>
  <c r="B74"/>
  <c r="C73"/>
  <c r="B73"/>
  <c r="C72"/>
  <c r="B72"/>
  <c r="C71"/>
  <c r="B71"/>
  <c r="C70"/>
  <c r="B70"/>
  <c r="C69"/>
  <c r="B69"/>
  <c r="C68"/>
  <c r="B68"/>
  <c r="C67"/>
  <c r="B67"/>
  <c r="C66"/>
  <c r="B66"/>
  <c r="C65"/>
  <c r="B65"/>
  <c r="C64"/>
  <c r="B64"/>
  <c r="C63"/>
  <c r="B63"/>
  <c r="C62"/>
  <c r="B62"/>
  <c r="C61"/>
  <c r="B61"/>
  <c r="C60"/>
  <c r="B60"/>
  <c r="C59"/>
  <c r="B59"/>
  <c r="C58"/>
  <c r="B58"/>
  <c r="C57"/>
  <c r="B57"/>
  <c r="C56"/>
  <c r="B56"/>
  <c r="C55"/>
  <c r="B55"/>
  <c r="C54"/>
  <c r="B54"/>
  <c r="C53"/>
  <c r="B53"/>
  <c r="C52"/>
  <c r="B52"/>
  <c r="C51"/>
  <c r="B51"/>
  <c r="C50"/>
  <c r="B50"/>
  <c r="C49"/>
  <c r="B49"/>
  <c r="C48"/>
  <c r="B48"/>
  <c r="C47"/>
  <c r="B47"/>
  <c r="C46"/>
  <c r="B46"/>
  <c r="C45"/>
  <c r="B45"/>
  <c r="C44"/>
  <c r="B44"/>
  <c r="C43"/>
  <c r="B43"/>
  <c r="C42"/>
  <c r="B42"/>
  <c r="C41"/>
  <c r="B41"/>
  <c r="C40"/>
  <c r="B40"/>
  <c r="C39"/>
  <c r="B39"/>
  <c r="C38"/>
  <c r="B38"/>
  <c r="C37"/>
  <c r="B37"/>
  <c r="C36"/>
  <c r="B36"/>
  <c r="C35"/>
  <c r="B35"/>
  <c r="C34"/>
  <c r="B34"/>
  <c r="C33"/>
  <c r="B33"/>
  <c r="C32"/>
  <c r="B32"/>
  <c r="C31"/>
  <c r="B31"/>
  <c r="C30"/>
  <c r="B30"/>
  <c r="C29"/>
  <c r="B29"/>
  <c r="C28"/>
  <c r="B28"/>
  <c r="C27"/>
  <c r="B27"/>
  <c r="C26"/>
  <c r="B26"/>
  <c r="C25"/>
  <c r="B25"/>
  <c r="C24"/>
  <c r="B24"/>
  <c r="C23"/>
  <c r="B23"/>
  <c r="C22"/>
  <c r="B22"/>
  <c r="C21"/>
  <c r="B21"/>
  <c r="C20"/>
  <c r="B20"/>
  <c r="C19"/>
  <c r="B19"/>
  <c r="C18"/>
  <c r="B18"/>
  <c r="C17"/>
  <c r="B17"/>
  <c r="C16"/>
  <c r="B16"/>
  <c r="C15"/>
  <c r="B15"/>
  <c r="C14"/>
  <c r="B14"/>
  <c r="C13"/>
  <c r="B13"/>
  <c r="C12"/>
  <c r="B12"/>
  <c r="C11"/>
  <c r="B11"/>
  <c r="C10"/>
  <c r="B10"/>
  <c r="C9"/>
  <c r="B9"/>
  <c r="C8"/>
  <c r="B8"/>
  <c r="C7"/>
  <c r="B7"/>
  <c r="C6"/>
  <c r="B6"/>
  <c r="C5"/>
  <c r="B5"/>
  <c r="C4"/>
  <c r="B4"/>
  <c r="C3"/>
  <c r="B3"/>
  <c r="A82" i="8"/>
  <c r="A98"/>
  <c r="A12"/>
  <c r="A94"/>
  <c r="A129"/>
  <c r="A33"/>
  <c r="A120"/>
  <c r="A147"/>
  <c r="A102"/>
  <c r="A9"/>
  <c r="A134"/>
  <c r="A16"/>
  <c r="A54"/>
  <c r="A153"/>
  <c r="A63"/>
  <c r="A105"/>
  <c r="A62"/>
  <c r="A53"/>
  <c r="A126"/>
  <c r="A97"/>
  <c r="A58"/>
  <c r="A85"/>
  <c r="A8"/>
  <c r="A3"/>
  <c r="A45"/>
  <c r="A47"/>
  <c r="A6"/>
  <c r="A67"/>
  <c r="A51"/>
  <c r="A124"/>
  <c r="A137"/>
  <c r="A22"/>
  <c r="A127"/>
  <c r="A55"/>
  <c r="A76"/>
  <c r="A24"/>
  <c r="A48"/>
  <c r="A119"/>
  <c r="A117"/>
  <c r="A68"/>
  <c r="A17"/>
  <c r="A26"/>
  <c r="A135"/>
  <c r="A66"/>
  <c r="A103"/>
  <c r="A90"/>
  <c r="A15"/>
  <c r="A92"/>
  <c r="A131"/>
  <c r="A160"/>
  <c r="A112"/>
  <c r="A152"/>
  <c r="A61"/>
  <c r="A154"/>
  <c r="A40"/>
  <c r="A122"/>
  <c r="A50"/>
  <c r="A130"/>
  <c r="A148"/>
  <c r="A123"/>
  <c r="A38"/>
  <c r="A83"/>
  <c r="A115"/>
  <c r="A35"/>
  <c r="A156"/>
  <c r="A75"/>
  <c r="A138"/>
  <c r="A114"/>
  <c r="A139"/>
  <c r="A116"/>
  <c r="A14"/>
  <c r="A157"/>
  <c r="A57"/>
  <c r="A132"/>
  <c r="A86"/>
  <c r="A49"/>
  <c r="A113"/>
  <c r="A146"/>
  <c r="A121"/>
  <c r="A89"/>
  <c r="A32"/>
  <c r="A36"/>
  <c r="A100"/>
  <c r="A39"/>
  <c r="A87"/>
  <c r="A107"/>
  <c r="A27"/>
  <c r="A13"/>
  <c r="A88"/>
  <c r="A30"/>
  <c r="A106"/>
  <c r="A37"/>
  <c r="A29"/>
  <c r="A69"/>
  <c r="A60"/>
  <c r="A144"/>
  <c r="A34"/>
  <c r="A118"/>
  <c r="A2"/>
  <c r="A7"/>
  <c r="A140"/>
  <c r="A145"/>
  <c r="A141"/>
  <c r="A84"/>
  <c r="A155"/>
  <c r="A4"/>
  <c r="A70"/>
  <c r="A99"/>
  <c r="A72"/>
  <c r="A158"/>
  <c r="A80"/>
  <c r="A79"/>
  <c r="A74"/>
  <c r="A19"/>
  <c r="A73"/>
  <c r="A109"/>
  <c r="A25"/>
  <c r="A71"/>
  <c r="A159"/>
  <c r="A136"/>
  <c r="A28"/>
  <c r="A110"/>
  <c r="A108"/>
  <c r="A111"/>
  <c r="A78"/>
  <c r="A101"/>
  <c r="A20"/>
  <c r="A142"/>
  <c r="A21"/>
  <c r="A5"/>
  <c r="A1"/>
  <c r="A143"/>
  <c r="A37" i="26"/>
  <c r="A36"/>
  <c r="A35"/>
  <c r="A34"/>
  <c r="A33"/>
  <c r="X27" i="37"/>
  <c r="V27"/>
  <c r="T27"/>
  <c r="W27"/>
  <c r="U27"/>
  <c r="S27"/>
  <c r="U26"/>
  <c r="S26"/>
  <c r="X26"/>
  <c r="W26"/>
  <c r="V26"/>
  <c r="T26"/>
  <c r="X25"/>
  <c r="V25"/>
  <c r="T25"/>
  <c r="W25"/>
  <c r="U25"/>
  <c r="S25"/>
  <c r="H206" i="12" l="1"/>
  <c r="O2" i="1" l="1"/>
  <c r="N2"/>
  <c r="M2"/>
  <c r="L2"/>
  <c r="P88"/>
  <c r="P87"/>
  <c r="P86"/>
  <c r="I86" i="41" s="1"/>
  <c r="AG86" s="1"/>
  <c r="P85" i="1"/>
  <c r="P84"/>
  <c r="P83"/>
  <c r="P82"/>
  <c r="P81"/>
  <c r="P80"/>
  <c r="N88"/>
  <c r="M88"/>
  <c r="L88"/>
  <c r="N87"/>
  <c r="M87"/>
  <c r="L87"/>
  <c r="N86"/>
  <c r="M86"/>
  <c r="L86"/>
  <c r="N85"/>
  <c r="M85"/>
  <c r="L85"/>
  <c r="N84"/>
  <c r="M84"/>
  <c r="L84"/>
  <c r="N83"/>
  <c r="M83"/>
  <c r="L83"/>
  <c r="N82"/>
  <c r="M82"/>
  <c r="L82"/>
  <c r="N81"/>
  <c r="M81"/>
  <c r="L81"/>
  <c r="N80"/>
  <c r="M80"/>
  <c r="L80"/>
  <c r="N3"/>
  <c r="M3"/>
  <c r="L3"/>
  <c r="D5" i="35"/>
  <c r="D6" s="1"/>
  <c r="D7" s="1"/>
  <c r="D8" s="1"/>
  <c r="D9" s="1"/>
  <c r="D10" s="1"/>
  <c r="D11" s="1"/>
  <c r="D12" s="1"/>
  <c r="D13" s="1"/>
  <c r="D14" s="1"/>
  <c r="D15" s="1"/>
  <c r="D16" s="1"/>
  <c r="D17" s="1"/>
  <c r="D18" s="1"/>
  <c r="D19" s="1"/>
  <c r="D20" s="1"/>
  <c r="D21" s="1"/>
  <c r="D22" s="1"/>
  <c r="D23" s="1"/>
  <c r="D24" s="1"/>
  <c r="D25" s="1"/>
  <c r="D26" s="1"/>
  <c r="D27" s="1"/>
  <c r="D28" s="1"/>
  <c r="D29" s="1"/>
  <c r="D30" s="1"/>
  <c r="D31" s="1"/>
  <c r="D32" s="1"/>
  <c r="D33" s="1"/>
  <c r="D34" s="1"/>
  <c r="D35" s="1"/>
  <c r="D36" s="1"/>
  <c r="D37" s="1"/>
  <c r="D38" s="1"/>
  <c r="D39" s="1"/>
  <c r="D40" s="1"/>
  <c r="D41" s="1"/>
  <c r="D42" s="1"/>
  <c r="D43" s="1"/>
  <c r="D44" s="1"/>
  <c r="D45" s="1"/>
  <c r="D46" s="1"/>
  <c r="D47" s="1"/>
  <c r="D48" s="1"/>
  <c r="D49" s="1"/>
  <c r="D50" s="1"/>
  <c r="D51" s="1"/>
  <c r="D52" s="1"/>
  <c r="D53" s="1"/>
  <c r="D54" s="1"/>
  <c r="D55" s="1"/>
  <c r="D56" s="1"/>
  <c r="D57" s="1"/>
  <c r="D58" s="1"/>
  <c r="D59" s="1"/>
  <c r="D60" s="1"/>
  <c r="D61" s="1"/>
  <c r="D62" s="1"/>
  <c r="D63" s="1"/>
  <c r="D64" s="1"/>
  <c r="D65" s="1"/>
  <c r="D66" s="1"/>
  <c r="D67" s="1"/>
  <c r="D68" s="1"/>
  <c r="D69" s="1"/>
  <c r="D70" s="1"/>
  <c r="D71" s="1"/>
  <c r="D72" s="1"/>
  <c r="D73" s="1"/>
  <c r="D74" s="1"/>
  <c r="D75" s="1"/>
  <c r="D76" s="1"/>
  <c r="D77" s="1"/>
  <c r="D78" s="1"/>
  <c r="D79" s="1"/>
  <c r="D4"/>
  <c r="A115" i="34"/>
  <c r="A116" s="1"/>
  <c r="A95"/>
  <c r="A70"/>
  <c r="A71" s="1"/>
  <c r="A53"/>
  <c r="A4"/>
  <c r="A5" s="1"/>
  <c r="B78" i="33"/>
  <c r="Q78" s="1"/>
  <c r="A78"/>
  <c r="B77"/>
  <c r="Q77" s="1"/>
  <c r="A77"/>
  <c r="B76"/>
  <c r="Q76" s="1"/>
  <c r="A76"/>
  <c r="B75"/>
  <c r="Q75" s="1"/>
  <c r="A75"/>
  <c r="B74"/>
  <c r="Q74" s="1"/>
  <c r="A74"/>
  <c r="B73"/>
  <c r="Q73" s="1"/>
  <c r="A73"/>
  <c r="B72"/>
  <c r="Q72" s="1"/>
  <c r="A72"/>
  <c r="B71"/>
  <c r="Q71" s="1"/>
  <c r="A71"/>
  <c r="B70"/>
  <c r="Q70" s="1"/>
  <c r="A70"/>
  <c r="B69"/>
  <c r="Q69" s="1"/>
  <c r="A69"/>
  <c r="B68"/>
  <c r="Q68" s="1"/>
  <c r="A68"/>
  <c r="B67"/>
  <c r="Q67" s="1"/>
  <c r="A67"/>
  <c r="B66"/>
  <c r="Q66" s="1"/>
  <c r="A66"/>
  <c r="B65"/>
  <c r="Q65" s="1"/>
  <c r="A65"/>
  <c r="B64"/>
  <c r="Q64" s="1"/>
  <c r="A64"/>
  <c r="B63"/>
  <c r="Q63" s="1"/>
  <c r="A63"/>
  <c r="B62"/>
  <c r="Q62" s="1"/>
  <c r="A62"/>
  <c r="B61"/>
  <c r="Q61" s="1"/>
  <c r="A61"/>
  <c r="B60"/>
  <c r="Q60" s="1"/>
  <c r="A60"/>
  <c r="B59"/>
  <c r="Q59" s="1"/>
  <c r="A59"/>
  <c r="B58"/>
  <c r="Q58" s="1"/>
  <c r="A58"/>
  <c r="B57"/>
  <c r="Q57" s="1"/>
  <c r="A57"/>
  <c r="B56"/>
  <c r="Q56" s="1"/>
  <c r="A56"/>
  <c r="B55"/>
  <c r="Q55" s="1"/>
  <c r="A55"/>
  <c r="B54"/>
  <c r="Q54" s="1"/>
  <c r="A54"/>
  <c r="B53"/>
  <c r="Q53" s="1"/>
  <c r="A53"/>
  <c r="B52"/>
  <c r="Q52" s="1"/>
  <c r="A52"/>
  <c r="B51"/>
  <c r="Q51" s="1"/>
  <c r="A51"/>
  <c r="B50"/>
  <c r="Q50" s="1"/>
  <c r="A50"/>
  <c r="B49"/>
  <c r="Q49" s="1"/>
  <c r="A49"/>
  <c r="B48"/>
  <c r="Q48" s="1"/>
  <c r="A48"/>
  <c r="B47"/>
  <c r="Q47" s="1"/>
  <c r="A47"/>
  <c r="B46"/>
  <c r="Q46" s="1"/>
  <c r="A46"/>
  <c r="B45"/>
  <c r="Q45" s="1"/>
  <c r="A45"/>
  <c r="B44"/>
  <c r="Q44" s="1"/>
  <c r="A44"/>
  <c r="B43"/>
  <c r="Q43" s="1"/>
  <c r="A43"/>
  <c r="B42"/>
  <c r="Q42" s="1"/>
  <c r="A42"/>
  <c r="B41"/>
  <c r="Q41" s="1"/>
  <c r="A41"/>
  <c r="B40"/>
  <c r="Q40" s="1"/>
  <c r="A40"/>
  <c r="B39"/>
  <c r="Q39" s="1"/>
  <c r="A39"/>
  <c r="B38"/>
  <c r="Q38" s="1"/>
  <c r="A38"/>
  <c r="B37"/>
  <c r="Q37" s="1"/>
  <c r="A37"/>
  <c r="B36"/>
  <c r="Q36" s="1"/>
  <c r="A36"/>
  <c r="B35"/>
  <c r="Q35" s="1"/>
  <c r="A35"/>
  <c r="B34"/>
  <c r="Q34" s="1"/>
  <c r="A34"/>
  <c r="B33"/>
  <c r="Q33" s="1"/>
  <c r="A33"/>
  <c r="B32"/>
  <c r="Q32" s="1"/>
  <c r="A32"/>
  <c r="B31"/>
  <c r="Q31" s="1"/>
  <c r="A31"/>
  <c r="B30"/>
  <c r="Q30" s="1"/>
  <c r="A30"/>
  <c r="B29"/>
  <c r="Q29" s="1"/>
  <c r="A29"/>
  <c r="B28"/>
  <c r="Q28" s="1"/>
  <c r="A28"/>
  <c r="B27"/>
  <c r="Q27" s="1"/>
  <c r="A27"/>
  <c r="B26"/>
  <c r="Q26" s="1"/>
  <c r="A26"/>
  <c r="B25"/>
  <c r="Q25" s="1"/>
  <c r="A25"/>
  <c r="B24"/>
  <c r="Q24" s="1"/>
  <c r="A24"/>
  <c r="B23"/>
  <c r="Q23" s="1"/>
  <c r="A23"/>
  <c r="B22"/>
  <c r="Q22" s="1"/>
  <c r="A22"/>
  <c r="B21"/>
  <c r="Q21" s="1"/>
  <c r="A21"/>
  <c r="B20"/>
  <c r="Q20" s="1"/>
  <c r="A20"/>
  <c r="B19"/>
  <c r="Q19" s="1"/>
  <c r="A19"/>
  <c r="B18"/>
  <c r="Q18" s="1"/>
  <c r="A18"/>
  <c r="B17"/>
  <c r="Q17" s="1"/>
  <c r="A17"/>
  <c r="B16"/>
  <c r="Q16" s="1"/>
  <c r="A16"/>
  <c r="B15"/>
  <c r="Q15" s="1"/>
  <c r="A15"/>
  <c r="B14"/>
  <c r="Q14" s="1"/>
  <c r="A14"/>
  <c r="B13"/>
  <c r="Q13" s="1"/>
  <c r="A13"/>
  <c r="B12"/>
  <c r="Q12" s="1"/>
  <c r="A12"/>
  <c r="B11"/>
  <c r="Q11" s="1"/>
  <c r="A11"/>
  <c r="B10"/>
  <c r="Q10" s="1"/>
  <c r="A10"/>
  <c r="B9"/>
  <c r="Q9" s="1"/>
  <c r="A9"/>
  <c r="B8"/>
  <c r="Q8" s="1"/>
  <c r="A8"/>
  <c r="B7"/>
  <c r="Q7" s="1"/>
  <c r="A7"/>
  <c r="B6"/>
  <c r="Q6" s="1"/>
  <c r="A6"/>
  <c r="B5"/>
  <c r="Q5" s="1"/>
  <c r="A5"/>
  <c r="B4"/>
  <c r="Q4" s="1"/>
  <c r="A4"/>
  <c r="B3"/>
  <c r="Q3" s="1"/>
  <c r="A3"/>
  <c r="B78" i="32"/>
  <c r="Q78" s="1"/>
  <c r="A78"/>
  <c r="B77"/>
  <c r="Q77" s="1"/>
  <c r="A77"/>
  <c r="B76"/>
  <c r="Q76" s="1"/>
  <c r="A76"/>
  <c r="B75"/>
  <c r="Q75" s="1"/>
  <c r="A75"/>
  <c r="B74"/>
  <c r="Q74" s="1"/>
  <c r="A74"/>
  <c r="B73"/>
  <c r="Q73" s="1"/>
  <c r="A73"/>
  <c r="B72"/>
  <c r="Q72" s="1"/>
  <c r="A72"/>
  <c r="B71"/>
  <c r="Q71" s="1"/>
  <c r="A71"/>
  <c r="B70"/>
  <c r="Q70" s="1"/>
  <c r="A70"/>
  <c r="B69"/>
  <c r="Q69" s="1"/>
  <c r="A69"/>
  <c r="B68"/>
  <c r="Q68" s="1"/>
  <c r="A68"/>
  <c r="B67"/>
  <c r="Q67" s="1"/>
  <c r="A67"/>
  <c r="B66"/>
  <c r="Q66" s="1"/>
  <c r="A66"/>
  <c r="B65"/>
  <c r="Q65" s="1"/>
  <c r="A65"/>
  <c r="B64"/>
  <c r="Q64" s="1"/>
  <c r="A64"/>
  <c r="B63"/>
  <c r="Q63" s="1"/>
  <c r="A63"/>
  <c r="B62"/>
  <c r="Q62" s="1"/>
  <c r="A62"/>
  <c r="B61"/>
  <c r="Q61" s="1"/>
  <c r="A61"/>
  <c r="B60"/>
  <c r="Q60" s="1"/>
  <c r="A60"/>
  <c r="B59"/>
  <c r="Q59" s="1"/>
  <c r="A59"/>
  <c r="B58"/>
  <c r="Q58" s="1"/>
  <c r="A58"/>
  <c r="B57"/>
  <c r="Q57" s="1"/>
  <c r="A57"/>
  <c r="B56"/>
  <c r="Q56" s="1"/>
  <c r="A56"/>
  <c r="B55"/>
  <c r="Q55" s="1"/>
  <c r="A55"/>
  <c r="B54"/>
  <c r="Q54" s="1"/>
  <c r="A54"/>
  <c r="B53"/>
  <c r="Q53" s="1"/>
  <c r="A53"/>
  <c r="B52"/>
  <c r="Q52" s="1"/>
  <c r="A52"/>
  <c r="B51"/>
  <c r="Q51" s="1"/>
  <c r="A51"/>
  <c r="B50"/>
  <c r="Q50" s="1"/>
  <c r="A50"/>
  <c r="B49"/>
  <c r="Q49" s="1"/>
  <c r="A49"/>
  <c r="B48"/>
  <c r="Q48" s="1"/>
  <c r="A48"/>
  <c r="B47"/>
  <c r="Q47" s="1"/>
  <c r="A47"/>
  <c r="B46"/>
  <c r="Q46" s="1"/>
  <c r="A46"/>
  <c r="B45"/>
  <c r="Q45" s="1"/>
  <c r="A45"/>
  <c r="B44"/>
  <c r="Q44" s="1"/>
  <c r="A44"/>
  <c r="B43"/>
  <c r="Q43" s="1"/>
  <c r="A43"/>
  <c r="B42"/>
  <c r="Q42" s="1"/>
  <c r="A42"/>
  <c r="B41"/>
  <c r="Q41" s="1"/>
  <c r="A41"/>
  <c r="B40"/>
  <c r="Q40" s="1"/>
  <c r="A40"/>
  <c r="B39"/>
  <c r="Q39" s="1"/>
  <c r="A39"/>
  <c r="B38"/>
  <c r="Q38" s="1"/>
  <c r="A38"/>
  <c r="B37"/>
  <c r="Q37" s="1"/>
  <c r="A37"/>
  <c r="B36"/>
  <c r="Q36" s="1"/>
  <c r="A36"/>
  <c r="B35"/>
  <c r="Q35" s="1"/>
  <c r="A35"/>
  <c r="B34"/>
  <c r="Q34" s="1"/>
  <c r="A34"/>
  <c r="B33"/>
  <c r="Q33" s="1"/>
  <c r="A33"/>
  <c r="B32"/>
  <c r="Q32" s="1"/>
  <c r="A32"/>
  <c r="B31"/>
  <c r="Q31" s="1"/>
  <c r="A31"/>
  <c r="B30"/>
  <c r="Q30" s="1"/>
  <c r="A30"/>
  <c r="B29"/>
  <c r="Q29" s="1"/>
  <c r="A29"/>
  <c r="B28"/>
  <c r="Q28" s="1"/>
  <c r="A28"/>
  <c r="B27"/>
  <c r="Q27" s="1"/>
  <c r="A27"/>
  <c r="B26"/>
  <c r="Q26" s="1"/>
  <c r="A26"/>
  <c r="B25"/>
  <c r="Q25" s="1"/>
  <c r="A25"/>
  <c r="B24"/>
  <c r="Q24" s="1"/>
  <c r="A24"/>
  <c r="B23"/>
  <c r="Q23" s="1"/>
  <c r="A23"/>
  <c r="B22"/>
  <c r="Q22" s="1"/>
  <c r="A22"/>
  <c r="B21"/>
  <c r="Q21" s="1"/>
  <c r="A21"/>
  <c r="B20"/>
  <c r="Q20" s="1"/>
  <c r="A20"/>
  <c r="B19"/>
  <c r="Q19" s="1"/>
  <c r="A19"/>
  <c r="B18"/>
  <c r="Q18" s="1"/>
  <c r="A18"/>
  <c r="B17"/>
  <c r="Q17" s="1"/>
  <c r="A17"/>
  <c r="B16"/>
  <c r="Q16" s="1"/>
  <c r="A16"/>
  <c r="B15"/>
  <c r="Q15" s="1"/>
  <c r="A15"/>
  <c r="B14"/>
  <c r="Q14" s="1"/>
  <c r="A14"/>
  <c r="B13"/>
  <c r="Q13" s="1"/>
  <c r="A13"/>
  <c r="B12"/>
  <c r="Q12" s="1"/>
  <c r="A12"/>
  <c r="B11"/>
  <c r="Q11" s="1"/>
  <c r="A11"/>
  <c r="B10"/>
  <c r="Q10" s="1"/>
  <c r="A10"/>
  <c r="B9"/>
  <c r="Q9" s="1"/>
  <c r="A9"/>
  <c r="B8"/>
  <c r="Q8" s="1"/>
  <c r="A8"/>
  <c r="B7"/>
  <c r="Q7" s="1"/>
  <c r="A7"/>
  <c r="B6"/>
  <c r="Q6" s="1"/>
  <c r="A6"/>
  <c r="B5"/>
  <c r="Q5" s="1"/>
  <c r="A5"/>
  <c r="B4"/>
  <c r="Q4" s="1"/>
  <c r="A4"/>
  <c r="B3"/>
  <c r="Q3" s="1"/>
  <c r="A3"/>
  <c r="B78" i="31"/>
  <c r="Q78" s="1"/>
  <c r="A78"/>
  <c r="B77"/>
  <c r="Q77" s="1"/>
  <c r="A77"/>
  <c r="B76"/>
  <c r="Q76" s="1"/>
  <c r="A76"/>
  <c r="B75"/>
  <c r="Q75" s="1"/>
  <c r="A75"/>
  <c r="B74"/>
  <c r="Q74" s="1"/>
  <c r="A74"/>
  <c r="B73"/>
  <c r="Q73" s="1"/>
  <c r="A73"/>
  <c r="B72"/>
  <c r="Q72" s="1"/>
  <c r="A72"/>
  <c r="B71"/>
  <c r="Q71" s="1"/>
  <c r="A71"/>
  <c r="B70"/>
  <c r="Q70" s="1"/>
  <c r="A70"/>
  <c r="B69"/>
  <c r="Q69" s="1"/>
  <c r="A69"/>
  <c r="B68"/>
  <c r="Q68" s="1"/>
  <c r="A68"/>
  <c r="B67"/>
  <c r="Q67" s="1"/>
  <c r="A67"/>
  <c r="B66"/>
  <c r="Q66" s="1"/>
  <c r="A66"/>
  <c r="B65"/>
  <c r="Q65" s="1"/>
  <c r="A65"/>
  <c r="B64"/>
  <c r="Q64" s="1"/>
  <c r="A64"/>
  <c r="B63"/>
  <c r="Q63" s="1"/>
  <c r="A63"/>
  <c r="B62"/>
  <c r="Q62" s="1"/>
  <c r="A62"/>
  <c r="B61"/>
  <c r="Q61" s="1"/>
  <c r="A61"/>
  <c r="B60"/>
  <c r="Q60" s="1"/>
  <c r="A60"/>
  <c r="B59"/>
  <c r="Q59" s="1"/>
  <c r="A59"/>
  <c r="B58"/>
  <c r="Q58" s="1"/>
  <c r="A58"/>
  <c r="B57"/>
  <c r="Q57" s="1"/>
  <c r="A57"/>
  <c r="B56"/>
  <c r="Q56" s="1"/>
  <c r="A56"/>
  <c r="B55"/>
  <c r="Q55" s="1"/>
  <c r="A55"/>
  <c r="B54"/>
  <c r="Q54" s="1"/>
  <c r="A54"/>
  <c r="B53"/>
  <c r="Q53" s="1"/>
  <c r="A53"/>
  <c r="B52"/>
  <c r="Q52" s="1"/>
  <c r="A52"/>
  <c r="B51"/>
  <c r="Q51" s="1"/>
  <c r="A51"/>
  <c r="B50"/>
  <c r="Q50" s="1"/>
  <c r="A50"/>
  <c r="B49"/>
  <c r="Q49" s="1"/>
  <c r="A49"/>
  <c r="B48"/>
  <c r="Q48" s="1"/>
  <c r="A48"/>
  <c r="B47"/>
  <c r="Q47" s="1"/>
  <c r="A47"/>
  <c r="B46"/>
  <c r="Q46" s="1"/>
  <c r="A46"/>
  <c r="B45"/>
  <c r="Q45" s="1"/>
  <c r="A45"/>
  <c r="B44"/>
  <c r="Q44" s="1"/>
  <c r="A44"/>
  <c r="B43"/>
  <c r="Q43" s="1"/>
  <c r="A43"/>
  <c r="B42"/>
  <c r="Q42" s="1"/>
  <c r="A42"/>
  <c r="B41"/>
  <c r="Q41" s="1"/>
  <c r="A41"/>
  <c r="B40"/>
  <c r="Q40" s="1"/>
  <c r="A40"/>
  <c r="B39"/>
  <c r="Q39" s="1"/>
  <c r="A39"/>
  <c r="B38"/>
  <c r="Q38" s="1"/>
  <c r="A38"/>
  <c r="B37"/>
  <c r="Q37" s="1"/>
  <c r="A37"/>
  <c r="B36"/>
  <c r="Q36" s="1"/>
  <c r="A36"/>
  <c r="B35"/>
  <c r="Q35" s="1"/>
  <c r="A35"/>
  <c r="B34"/>
  <c r="Q34" s="1"/>
  <c r="A34"/>
  <c r="B33"/>
  <c r="Q33" s="1"/>
  <c r="A33"/>
  <c r="B32"/>
  <c r="Q32" s="1"/>
  <c r="A32"/>
  <c r="B31"/>
  <c r="Q31" s="1"/>
  <c r="A31"/>
  <c r="B30"/>
  <c r="Q30" s="1"/>
  <c r="A30"/>
  <c r="B29"/>
  <c r="Q29" s="1"/>
  <c r="A29"/>
  <c r="B28"/>
  <c r="Q28" s="1"/>
  <c r="A28"/>
  <c r="B27"/>
  <c r="Q27" s="1"/>
  <c r="A27"/>
  <c r="B26"/>
  <c r="Q26" s="1"/>
  <c r="A26"/>
  <c r="B25"/>
  <c r="Q25" s="1"/>
  <c r="A25"/>
  <c r="B24"/>
  <c r="Q24" s="1"/>
  <c r="A24"/>
  <c r="B23"/>
  <c r="Q23" s="1"/>
  <c r="A23"/>
  <c r="B22"/>
  <c r="Q22" s="1"/>
  <c r="A22"/>
  <c r="B21"/>
  <c r="Q21" s="1"/>
  <c r="A21"/>
  <c r="B20"/>
  <c r="Q20" s="1"/>
  <c r="A20"/>
  <c r="B19"/>
  <c r="Q19" s="1"/>
  <c r="A19"/>
  <c r="B18"/>
  <c r="Q18" s="1"/>
  <c r="A18"/>
  <c r="B17"/>
  <c r="Q17" s="1"/>
  <c r="A17"/>
  <c r="B16"/>
  <c r="Q16" s="1"/>
  <c r="A16"/>
  <c r="B15"/>
  <c r="Q15" s="1"/>
  <c r="A15"/>
  <c r="B14"/>
  <c r="Q14" s="1"/>
  <c r="A14"/>
  <c r="B13"/>
  <c r="Q13" s="1"/>
  <c r="A13"/>
  <c r="B12"/>
  <c r="Q12" s="1"/>
  <c r="A12"/>
  <c r="B11"/>
  <c r="Q11" s="1"/>
  <c r="A11"/>
  <c r="B10"/>
  <c r="Q10" s="1"/>
  <c r="A10"/>
  <c r="B9"/>
  <c r="Q9" s="1"/>
  <c r="A9"/>
  <c r="B8"/>
  <c r="Q8" s="1"/>
  <c r="A8"/>
  <c r="B7"/>
  <c r="Q7" s="1"/>
  <c r="A7"/>
  <c r="B6"/>
  <c r="Q6" s="1"/>
  <c r="A6"/>
  <c r="B5"/>
  <c r="Q5" s="1"/>
  <c r="A5"/>
  <c r="B4"/>
  <c r="Q4" s="1"/>
  <c r="A4"/>
  <c r="B3"/>
  <c r="Q3" s="1"/>
  <c r="A3"/>
  <c r="B78" i="30"/>
  <c r="Q78" s="1"/>
  <c r="A78"/>
  <c r="B77"/>
  <c r="Q77" s="1"/>
  <c r="A77"/>
  <c r="B76"/>
  <c r="Q76" s="1"/>
  <c r="A76"/>
  <c r="B75"/>
  <c r="Q75" s="1"/>
  <c r="A75"/>
  <c r="B74"/>
  <c r="Q74" s="1"/>
  <c r="A74"/>
  <c r="B73"/>
  <c r="Q73" s="1"/>
  <c r="A73"/>
  <c r="B72"/>
  <c r="Q72" s="1"/>
  <c r="A72"/>
  <c r="B71"/>
  <c r="Q71" s="1"/>
  <c r="A71"/>
  <c r="B70"/>
  <c r="Q70" s="1"/>
  <c r="A70"/>
  <c r="B69"/>
  <c r="Q69" s="1"/>
  <c r="A69"/>
  <c r="B68"/>
  <c r="Q68" s="1"/>
  <c r="A68"/>
  <c r="B67"/>
  <c r="Q67" s="1"/>
  <c r="A67"/>
  <c r="B66"/>
  <c r="Q66" s="1"/>
  <c r="A66"/>
  <c r="B65"/>
  <c r="Q65" s="1"/>
  <c r="A65"/>
  <c r="B64"/>
  <c r="Q64" s="1"/>
  <c r="A64"/>
  <c r="B63"/>
  <c r="Q63" s="1"/>
  <c r="A63"/>
  <c r="B62"/>
  <c r="Q62" s="1"/>
  <c r="A62"/>
  <c r="B61"/>
  <c r="Q61" s="1"/>
  <c r="A61"/>
  <c r="B60"/>
  <c r="Q60" s="1"/>
  <c r="A60"/>
  <c r="B59"/>
  <c r="Q59" s="1"/>
  <c r="A59"/>
  <c r="B58"/>
  <c r="Q58" s="1"/>
  <c r="A58"/>
  <c r="B57"/>
  <c r="Q57" s="1"/>
  <c r="A57"/>
  <c r="B56"/>
  <c r="Q56" s="1"/>
  <c r="A56"/>
  <c r="B55"/>
  <c r="Q55" s="1"/>
  <c r="A55"/>
  <c r="B54"/>
  <c r="Q54" s="1"/>
  <c r="A54"/>
  <c r="B53"/>
  <c r="Q53" s="1"/>
  <c r="A53"/>
  <c r="B52"/>
  <c r="Q52" s="1"/>
  <c r="A52"/>
  <c r="B51"/>
  <c r="Q51" s="1"/>
  <c r="A51"/>
  <c r="B50"/>
  <c r="Q50" s="1"/>
  <c r="A50"/>
  <c r="B49"/>
  <c r="Q49" s="1"/>
  <c r="A49"/>
  <c r="B48"/>
  <c r="Q48" s="1"/>
  <c r="A48"/>
  <c r="B47"/>
  <c r="Q47" s="1"/>
  <c r="A47"/>
  <c r="B46"/>
  <c r="Q46" s="1"/>
  <c r="A46"/>
  <c r="B45"/>
  <c r="Q45" s="1"/>
  <c r="A45"/>
  <c r="B44"/>
  <c r="Q44" s="1"/>
  <c r="A44"/>
  <c r="B43"/>
  <c r="Q43" s="1"/>
  <c r="A43"/>
  <c r="B42"/>
  <c r="Q42" s="1"/>
  <c r="A42"/>
  <c r="B41"/>
  <c r="Q41" s="1"/>
  <c r="A41"/>
  <c r="B40"/>
  <c r="Q40" s="1"/>
  <c r="A40"/>
  <c r="B39"/>
  <c r="Q39" s="1"/>
  <c r="A39"/>
  <c r="B38"/>
  <c r="Q38" s="1"/>
  <c r="A38"/>
  <c r="B37"/>
  <c r="Q37" s="1"/>
  <c r="A37"/>
  <c r="B36"/>
  <c r="Q36" s="1"/>
  <c r="A36"/>
  <c r="B35"/>
  <c r="Q35" s="1"/>
  <c r="A35"/>
  <c r="B34"/>
  <c r="Q34" s="1"/>
  <c r="A34"/>
  <c r="B33"/>
  <c r="Q33" s="1"/>
  <c r="A33"/>
  <c r="B32"/>
  <c r="Q32" s="1"/>
  <c r="A32"/>
  <c r="B31"/>
  <c r="Q31" s="1"/>
  <c r="A31"/>
  <c r="B30"/>
  <c r="Q30" s="1"/>
  <c r="A30"/>
  <c r="B29"/>
  <c r="Q29" s="1"/>
  <c r="A29"/>
  <c r="B28"/>
  <c r="Q28" s="1"/>
  <c r="A28"/>
  <c r="B27"/>
  <c r="Q27" s="1"/>
  <c r="A27"/>
  <c r="B26"/>
  <c r="Q26" s="1"/>
  <c r="A26"/>
  <c r="B25"/>
  <c r="Q25" s="1"/>
  <c r="A25"/>
  <c r="B24"/>
  <c r="Q24" s="1"/>
  <c r="A24"/>
  <c r="B23"/>
  <c r="Q23" s="1"/>
  <c r="A23"/>
  <c r="B22"/>
  <c r="Q22" s="1"/>
  <c r="A22"/>
  <c r="B21"/>
  <c r="Q21" s="1"/>
  <c r="A21"/>
  <c r="B20"/>
  <c r="Q20" s="1"/>
  <c r="A20"/>
  <c r="B19"/>
  <c r="Q19" s="1"/>
  <c r="A19"/>
  <c r="B18"/>
  <c r="Q18" s="1"/>
  <c r="A18"/>
  <c r="B17"/>
  <c r="Q17" s="1"/>
  <c r="A17"/>
  <c r="B16"/>
  <c r="Q16" s="1"/>
  <c r="A16"/>
  <c r="B15"/>
  <c r="Q15" s="1"/>
  <c r="A15"/>
  <c r="B14"/>
  <c r="Q14" s="1"/>
  <c r="A14"/>
  <c r="B13"/>
  <c r="Q13" s="1"/>
  <c r="A13"/>
  <c r="B12"/>
  <c r="Q12" s="1"/>
  <c r="A12"/>
  <c r="B11"/>
  <c r="Q11" s="1"/>
  <c r="A11"/>
  <c r="B10"/>
  <c r="Q10" s="1"/>
  <c r="A10"/>
  <c r="B9"/>
  <c r="Q9" s="1"/>
  <c r="A9"/>
  <c r="B8"/>
  <c r="Q8" s="1"/>
  <c r="A8"/>
  <c r="B7"/>
  <c r="Q7" s="1"/>
  <c r="A7"/>
  <c r="B6"/>
  <c r="Q6" s="1"/>
  <c r="A6"/>
  <c r="B5"/>
  <c r="Q5" s="1"/>
  <c r="A5"/>
  <c r="B4"/>
  <c r="Q4" s="1"/>
  <c r="A4"/>
  <c r="B3"/>
  <c r="Q3" s="1"/>
  <c r="A3"/>
  <c r="A237" i="29"/>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B78" i="28"/>
  <c r="A78"/>
  <c r="B77"/>
  <c r="Q77" s="1"/>
  <c r="A77"/>
  <c r="B76"/>
  <c r="Q76" s="1"/>
  <c r="A76"/>
  <c r="B75"/>
  <c r="Q75" s="1"/>
  <c r="A75"/>
  <c r="B74"/>
  <c r="Q74" s="1"/>
  <c r="A74"/>
  <c r="B73"/>
  <c r="Q73" s="1"/>
  <c r="A73"/>
  <c r="B72"/>
  <c r="Q72" s="1"/>
  <c r="A72"/>
  <c r="B71"/>
  <c r="Q71" s="1"/>
  <c r="A71"/>
  <c r="B70"/>
  <c r="Q70" s="1"/>
  <c r="A70"/>
  <c r="B69"/>
  <c r="Q69" s="1"/>
  <c r="A69"/>
  <c r="B68"/>
  <c r="Q68" s="1"/>
  <c r="A68"/>
  <c r="B67"/>
  <c r="Q67" s="1"/>
  <c r="A67"/>
  <c r="B66"/>
  <c r="Q66" s="1"/>
  <c r="A66"/>
  <c r="B65"/>
  <c r="Q65" s="1"/>
  <c r="A65"/>
  <c r="B64"/>
  <c r="Q64" s="1"/>
  <c r="A64"/>
  <c r="B63"/>
  <c r="Q63" s="1"/>
  <c r="A63"/>
  <c r="B62"/>
  <c r="Q62" s="1"/>
  <c r="A62"/>
  <c r="B61"/>
  <c r="Q61" s="1"/>
  <c r="A61"/>
  <c r="B60"/>
  <c r="Q60" s="1"/>
  <c r="A60"/>
  <c r="B59"/>
  <c r="Q59" s="1"/>
  <c r="A59"/>
  <c r="B58"/>
  <c r="Q58" s="1"/>
  <c r="A58"/>
  <c r="B57"/>
  <c r="Q57" s="1"/>
  <c r="A57"/>
  <c r="B56"/>
  <c r="Q56" s="1"/>
  <c r="A56"/>
  <c r="B55"/>
  <c r="Q55" s="1"/>
  <c r="A55"/>
  <c r="B54"/>
  <c r="Q54" s="1"/>
  <c r="A54"/>
  <c r="B53"/>
  <c r="Q53" s="1"/>
  <c r="A53"/>
  <c r="B52"/>
  <c r="Q52" s="1"/>
  <c r="A52"/>
  <c r="B51"/>
  <c r="Q51" s="1"/>
  <c r="A51"/>
  <c r="B50"/>
  <c r="Q50" s="1"/>
  <c r="A50"/>
  <c r="B49"/>
  <c r="Q49" s="1"/>
  <c r="A49"/>
  <c r="B48"/>
  <c r="Q48" s="1"/>
  <c r="A48"/>
  <c r="B47"/>
  <c r="Q47" s="1"/>
  <c r="A47"/>
  <c r="B46"/>
  <c r="Q46" s="1"/>
  <c r="A46"/>
  <c r="B45"/>
  <c r="Q45" s="1"/>
  <c r="A45"/>
  <c r="B44"/>
  <c r="Q44" s="1"/>
  <c r="A44"/>
  <c r="B43"/>
  <c r="Q43" s="1"/>
  <c r="A43"/>
  <c r="B42"/>
  <c r="Q42" s="1"/>
  <c r="A42"/>
  <c r="B41"/>
  <c r="Q41" s="1"/>
  <c r="A41"/>
  <c r="B40"/>
  <c r="Q40" s="1"/>
  <c r="A40"/>
  <c r="B39"/>
  <c r="Q39" s="1"/>
  <c r="A39"/>
  <c r="B38"/>
  <c r="Q38" s="1"/>
  <c r="A38"/>
  <c r="B37"/>
  <c r="Q37" s="1"/>
  <c r="A37"/>
  <c r="B36"/>
  <c r="Q36" s="1"/>
  <c r="A36"/>
  <c r="B35"/>
  <c r="Q35" s="1"/>
  <c r="A35"/>
  <c r="B34"/>
  <c r="Q34" s="1"/>
  <c r="A34"/>
  <c r="B33"/>
  <c r="Q33" s="1"/>
  <c r="A33"/>
  <c r="B32"/>
  <c r="Q32" s="1"/>
  <c r="A32"/>
  <c r="B31"/>
  <c r="Q31" s="1"/>
  <c r="A31"/>
  <c r="B30"/>
  <c r="Q30" s="1"/>
  <c r="A30"/>
  <c r="B29"/>
  <c r="Q29" s="1"/>
  <c r="A29"/>
  <c r="B28"/>
  <c r="Q28" s="1"/>
  <c r="A28"/>
  <c r="B27"/>
  <c r="Q27" s="1"/>
  <c r="A27"/>
  <c r="B26"/>
  <c r="Q26" s="1"/>
  <c r="A26"/>
  <c r="B25"/>
  <c r="Q25" s="1"/>
  <c r="A25"/>
  <c r="B24"/>
  <c r="Q24" s="1"/>
  <c r="A24"/>
  <c r="B23"/>
  <c r="Q23" s="1"/>
  <c r="A23"/>
  <c r="B22"/>
  <c r="Q22" s="1"/>
  <c r="A22"/>
  <c r="B21"/>
  <c r="Q21" s="1"/>
  <c r="A21"/>
  <c r="B20"/>
  <c r="Q20" s="1"/>
  <c r="A20"/>
  <c r="B19"/>
  <c r="Q19" s="1"/>
  <c r="A19"/>
  <c r="B18"/>
  <c r="Q18" s="1"/>
  <c r="A18"/>
  <c r="B17"/>
  <c r="Q17" s="1"/>
  <c r="A17"/>
  <c r="B16"/>
  <c r="Q16" s="1"/>
  <c r="A16"/>
  <c r="B15"/>
  <c r="Q15" s="1"/>
  <c r="A15"/>
  <c r="B14"/>
  <c r="Q14" s="1"/>
  <c r="A14"/>
  <c r="B13"/>
  <c r="Q13" s="1"/>
  <c r="A13"/>
  <c r="B12"/>
  <c r="Q12" s="1"/>
  <c r="A12"/>
  <c r="B11"/>
  <c r="Q11" s="1"/>
  <c r="A11"/>
  <c r="B10"/>
  <c r="Q10" s="1"/>
  <c r="A10"/>
  <c r="B9"/>
  <c r="Q9" s="1"/>
  <c r="A9"/>
  <c r="B8"/>
  <c r="Q8" s="1"/>
  <c r="A8"/>
  <c r="B7"/>
  <c r="Q7" s="1"/>
  <c r="A7"/>
  <c r="B6"/>
  <c r="Q6" s="1"/>
  <c r="A6"/>
  <c r="B5"/>
  <c r="Q5" s="1"/>
  <c r="A5"/>
  <c r="B4"/>
  <c r="Q4" s="1"/>
  <c r="A4"/>
  <c r="A3"/>
  <c r="B3"/>
  <c r="Q3" s="1"/>
  <c r="Q78"/>
  <c r="C2"/>
  <c r="E3" i="30" l="1"/>
  <c r="I3"/>
  <c r="F3"/>
  <c r="J3"/>
  <c r="K3"/>
  <c r="H3"/>
  <c r="G3"/>
  <c r="D3"/>
  <c r="L3"/>
  <c r="P4"/>
  <c r="E4"/>
  <c r="I4"/>
  <c r="D4"/>
  <c r="H4"/>
  <c r="L4"/>
  <c r="K4"/>
  <c r="F4"/>
  <c r="G4"/>
  <c r="J4"/>
  <c r="E5"/>
  <c r="I5"/>
  <c r="F5"/>
  <c r="J5"/>
  <c r="K5"/>
  <c r="D5"/>
  <c r="L5"/>
  <c r="G5"/>
  <c r="H5"/>
  <c r="P6"/>
  <c r="E6"/>
  <c r="I6"/>
  <c r="D6"/>
  <c r="H6"/>
  <c r="L6"/>
  <c r="K6"/>
  <c r="J6"/>
  <c r="G6"/>
  <c r="F6"/>
  <c r="E7"/>
  <c r="I7"/>
  <c r="F7"/>
  <c r="J7"/>
  <c r="K7"/>
  <c r="H7"/>
  <c r="G7"/>
  <c r="D7"/>
  <c r="L7"/>
  <c r="P8"/>
  <c r="E8"/>
  <c r="I8"/>
  <c r="D8"/>
  <c r="H8"/>
  <c r="L8"/>
  <c r="K8"/>
  <c r="F8"/>
  <c r="G8"/>
  <c r="J8"/>
  <c r="E9"/>
  <c r="I9"/>
  <c r="F9"/>
  <c r="J9"/>
  <c r="K9"/>
  <c r="D9"/>
  <c r="L9"/>
  <c r="G9"/>
  <c r="H9"/>
  <c r="P10"/>
  <c r="E10"/>
  <c r="I10"/>
  <c r="D10"/>
  <c r="H10"/>
  <c r="L10"/>
  <c r="K10"/>
  <c r="J10"/>
  <c r="G10"/>
  <c r="F10"/>
  <c r="E11"/>
  <c r="I11"/>
  <c r="F11"/>
  <c r="K11"/>
  <c r="H11"/>
  <c r="L11"/>
  <c r="G11"/>
  <c r="D11"/>
  <c r="J11"/>
  <c r="P12"/>
  <c r="E12"/>
  <c r="L12"/>
  <c r="G12"/>
  <c r="K12"/>
  <c r="F12"/>
  <c r="I12"/>
  <c r="H12"/>
  <c r="D12"/>
  <c r="J12"/>
  <c r="G13"/>
  <c r="I13"/>
  <c r="K13"/>
  <c r="J13"/>
  <c r="F13"/>
  <c r="D13"/>
  <c r="L13"/>
  <c r="E13"/>
  <c r="H13"/>
  <c r="P14"/>
  <c r="E14"/>
  <c r="H14"/>
  <c r="I14"/>
  <c r="L14"/>
  <c r="J14"/>
  <c r="G14"/>
  <c r="K14"/>
  <c r="D14"/>
  <c r="F14"/>
  <c r="G15"/>
  <c r="I15"/>
  <c r="K15"/>
  <c r="F15"/>
  <c r="E15"/>
  <c r="H15"/>
  <c r="J15"/>
  <c r="D15"/>
  <c r="L15"/>
  <c r="P16"/>
  <c r="E16"/>
  <c r="D16"/>
  <c r="G16"/>
  <c r="K16"/>
  <c r="F16"/>
  <c r="I16"/>
  <c r="J16"/>
  <c r="H16"/>
  <c r="L16"/>
  <c r="G17"/>
  <c r="I17"/>
  <c r="K17"/>
  <c r="D17"/>
  <c r="L17"/>
  <c r="E17"/>
  <c r="H17"/>
  <c r="F17"/>
  <c r="J17"/>
  <c r="P18"/>
  <c r="E18"/>
  <c r="H18"/>
  <c r="J18"/>
  <c r="L18"/>
  <c r="I18"/>
  <c r="G18"/>
  <c r="K18"/>
  <c r="F18"/>
  <c r="D18"/>
  <c r="G19"/>
  <c r="I19"/>
  <c r="K19"/>
  <c r="F19"/>
  <c r="E19"/>
  <c r="H19"/>
  <c r="J19"/>
  <c r="L19"/>
  <c r="D19"/>
  <c r="P20"/>
  <c r="E20"/>
  <c r="D20"/>
  <c r="H20"/>
  <c r="J20"/>
  <c r="L20"/>
  <c r="G20"/>
  <c r="K20"/>
  <c r="F20"/>
  <c r="I20"/>
  <c r="G21"/>
  <c r="I21"/>
  <c r="K21"/>
  <c r="F21"/>
  <c r="D21"/>
  <c r="E21"/>
  <c r="H21"/>
  <c r="J21"/>
  <c r="L21"/>
  <c r="P22"/>
  <c r="E22"/>
  <c r="D22"/>
  <c r="H22"/>
  <c r="J22"/>
  <c r="L22"/>
  <c r="I22"/>
  <c r="G22"/>
  <c r="K22"/>
  <c r="F22"/>
  <c r="G23"/>
  <c r="I23"/>
  <c r="K23"/>
  <c r="F23"/>
  <c r="E23"/>
  <c r="H23"/>
  <c r="J23"/>
  <c r="L23"/>
  <c r="D23"/>
  <c r="P24"/>
  <c r="E24"/>
  <c r="D24"/>
  <c r="H24"/>
  <c r="J24"/>
  <c r="L24"/>
  <c r="G24"/>
  <c r="K24"/>
  <c r="F24"/>
  <c r="I24"/>
  <c r="G25"/>
  <c r="I25"/>
  <c r="K25"/>
  <c r="F25"/>
  <c r="D25"/>
  <c r="E25"/>
  <c r="H25"/>
  <c r="J25"/>
  <c r="L25"/>
  <c r="P26"/>
  <c r="E26"/>
  <c r="D26"/>
  <c r="H26"/>
  <c r="J26"/>
  <c r="L26"/>
  <c r="I26"/>
  <c r="G26"/>
  <c r="K26"/>
  <c r="F26"/>
  <c r="G27"/>
  <c r="I27"/>
  <c r="K27"/>
  <c r="F27"/>
  <c r="E27"/>
  <c r="H27"/>
  <c r="J27"/>
  <c r="L27"/>
  <c r="D27"/>
  <c r="P28"/>
  <c r="E28"/>
  <c r="D28"/>
  <c r="H28"/>
  <c r="J28"/>
  <c r="L28"/>
  <c r="G28"/>
  <c r="K28"/>
  <c r="F28"/>
  <c r="I28"/>
  <c r="G29"/>
  <c r="I29"/>
  <c r="K29"/>
  <c r="F29"/>
  <c r="D29"/>
  <c r="E29"/>
  <c r="H29"/>
  <c r="J29"/>
  <c r="L29"/>
  <c r="P30"/>
  <c r="E30"/>
  <c r="D30"/>
  <c r="H30"/>
  <c r="J30"/>
  <c r="L30"/>
  <c r="I30"/>
  <c r="G30"/>
  <c r="K30"/>
  <c r="F30"/>
  <c r="G31"/>
  <c r="I31"/>
  <c r="K31"/>
  <c r="F31"/>
  <c r="E31"/>
  <c r="H31"/>
  <c r="J31"/>
  <c r="L31"/>
  <c r="D31"/>
  <c r="P32"/>
  <c r="E32"/>
  <c r="D32"/>
  <c r="H32"/>
  <c r="J32"/>
  <c r="L32"/>
  <c r="G32"/>
  <c r="K32"/>
  <c r="F32"/>
  <c r="I32"/>
  <c r="G33"/>
  <c r="I33"/>
  <c r="K33"/>
  <c r="F33"/>
  <c r="D33"/>
  <c r="E33"/>
  <c r="H33"/>
  <c r="J33"/>
  <c r="L33"/>
  <c r="P34"/>
  <c r="E34"/>
  <c r="D34"/>
  <c r="H34"/>
  <c r="J34"/>
  <c r="L34"/>
  <c r="I34"/>
  <c r="G34"/>
  <c r="K34"/>
  <c r="F34"/>
  <c r="P36"/>
  <c r="G36"/>
  <c r="I36"/>
  <c r="K36"/>
  <c r="F36"/>
  <c r="E36"/>
  <c r="H36"/>
  <c r="J36"/>
  <c r="L36"/>
  <c r="D36"/>
  <c r="E37"/>
  <c r="D37"/>
  <c r="H37"/>
  <c r="J37"/>
  <c r="L37"/>
  <c r="G37"/>
  <c r="K37"/>
  <c r="F37"/>
  <c r="I37"/>
  <c r="P38"/>
  <c r="G38"/>
  <c r="I38"/>
  <c r="K38"/>
  <c r="F38"/>
  <c r="D38"/>
  <c r="E38"/>
  <c r="H38"/>
  <c r="J38"/>
  <c r="L38"/>
  <c r="E39"/>
  <c r="D39"/>
  <c r="H39"/>
  <c r="J39"/>
  <c r="L39"/>
  <c r="I39"/>
  <c r="G39"/>
  <c r="K39"/>
  <c r="F39"/>
  <c r="G40"/>
  <c r="I40"/>
  <c r="K40"/>
  <c r="F40"/>
  <c r="E40"/>
  <c r="H40"/>
  <c r="J40"/>
  <c r="L40"/>
  <c r="D40"/>
  <c r="E41"/>
  <c r="D41"/>
  <c r="H41"/>
  <c r="J41"/>
  <c r="L41"/>
  <c r="G41"/>
  <c r="K41"/>
  <c r="F41"/>
  <c r="I41"/>
  <c r="P42"/>
  <c r="G42"/>
  <c r="I42"/>
  <c r="K42"/>
  <c r="F42"/>
  <c r="D42"/>
  <c r="E42"/>
  <c r="H42"/>
  <c r="J42"/>
  <c r="L42"/>
  <c r="E43"/>
  <c r="D43"/>
  <c r="H43"/>
  <c r="J43"/>
  <c r="L43"/>
  <c r="I43"/>
  <c r="G43"/>
  <c r="K43"/>
  <c r="F43"/>
  <c r="P44"/>
  <c r="G44"/>
  <c r="I44"/>
  <c r="K44"/>
  <c r="F44"/>
  <c r="E44"/>
  <c r="H44"/>
  <c r="J44"/>
  <c r="L44"/>
  <c r="D44"/>
  <c r="P45"/>
  <c r="E45"/>
  <c r="D45"/>
  <c r="H45"/>
  <c r="J45"/>
  <c r="L45"/>
  <c r="G45"/>
  <c r="K45"/>
  <c r="F45"/>
  <c r="I45"/>
  <c r="P46"/>
  <c r="G46"/>
  <c r="I46"/>
  <c r="K46"/>
  <c r="F46"/>
  <c r="D46"/>
  <c r="E46"/>
  <c r="H46"/>
  <c r="J46"/>
  <c r="L46"/>
  <c r="P47"/>
  <c r="E47"/>
  <c r="D47"/>
  <c r="H47"/>
  <c r="J47"/>
  <c r="L47"/>
  <c r="I47"/>
  <c r="G47"/>
  <c r="K47"/>
  <c r="F47"/>
  <c r="P48"/>
  <c r="G48"/>
  <c r="I48"/>
  <c r="K48"/>
  <c r="F48"/>
  <c r="E48"/>
  <c r="H48"/>
  <c r="J48"/>
  <c r="L48"/>
  <c r="D48"/>
  <c r="P49"/>
  <c r="E49"/>
  <c r="D49"/>
  <c r="H49"/>
  <c r="J49"/>
  <c r="L49"/>
  <c r="G49"/>
  <c r="K49"/>
  <c r="F49"/>
  <c r="I49"/>
  <c r="P50"/>
  <c r="G50"/>
  <c r="I50"/>
  <c r="K50"/>
  <c r="F50"/>
  <c r="D50"/>
  <c r="E50"/>
  <c r="H50"/>
  <c r="J50"/>
  <c r="L50"/>
  <c r="P51"/>
  <c r="E51"/>
  <c r="D51"/>
  <c r="H51"/>
  <c r="J51"/>
  <c r="L51"/>
  <c r="I51"/>
  <c r="G51"/>
  <c r="K51"/>
  <c r="F51"/>
  <c r="P52"/>
  <c r="G52"/>
  <c r="I52"/>
  <c r="K52"/>
  <c r="F52"/>
  <c r="E52"/>
  <c r="H52"/>
  <c r="J52"/>
  <c r="L52"/>
  <c r="D52"/>
  <c r="P53"/>
  <c r="E53"/>
  <c r="D53"/>
  <c r="H53"/>
  <c r="J53"/>
  <c r="L53"/>
  <c r="G53"/>
  <c r="K53"/>
  <c r="F53"/>
  <c r="I53"/>
  <c r="P54"/>
  <c r="G54"/>
  <c r="I54"/>
  <c r="K54"/>
  <c r="F54"/>
  <c r="D54"/>
  <c r="E54"/>
  <c r="H54"/>
  <c r="J54"/>
  <c r="L54"/>
  <c r="P55"/>
  <c r="E55"/>
  <c r="D55"/>
  <c r="H55"/>
  <c r="J55"/>
  <c r="L55"/>
  <c r="I55"/>
  <c r="G55"/>
  <c r="K55"/>
  <c r="F55"/>
  <c r="P56"/>
  <c r="G56"/>
  <c r="I56"/>
  <c r="K56"/>
  <c r="F56"/>
  <c r="E56"/>
  <c r="H56"/>
  <c r="J56"/>
  <c r="L56"/>
  <c r="D56"/>
  <c r="P57"/>
  <c r="E57"/>
  <c r="D57"/>
  <c r="H57"/>
  <c r="J57"/>
  <c r="L57"/>
  <c r="G57"/>
  <c r="K57"/>
  <c r="F57"/>
  <c r="I57"/>
  <c r="P58"/>
  <c r="G58"/>
  <c r="I58"/>
  <c r="K58"/>
  <c r="F58"/>
  <c r="D58"/>
  <c r="E58"/>
  <c r="H58"/>
  <c r="J58"/>
  <c r="L58"/>
  <c r="P59"/>
  <c r="E59"/>
  <c r="D59"/>
  <c r="H59"/>
  <c r="J59"/>
  <c r="L59"/>
  <c r="I59"/>
  <c r="G59"/>
  <c r="K59"/>
  <c r="F59"/>
  <c r="P60"/>
  <c r="G60"/>
  <c r="I60"/>
  <c r="K60"/>
  <c r="F60"/>
  <c r="E60"/>
  <c r="H60"/>
  <c r="J60"/>
  <c r="L60"/>
  <c r="D60"/>
  <c r="P61"/>
  <c r="E61"/>
  <c r="D61"/>
  <c r="H61"/>
  <c r="J61"/>
  <c r="L61"/>
  <c r="G61"/>
  <c r="K61"/>
  <c r="F61"/>
  <c r="I61"/>
  <c r="P62"/>
  <c r="G62"/>
  <c r="I62"/>
  <c r="K62"/>
  <c r="F62"/>
  <c r="D62"/>
  <c r="E62"/>
  <c r="H62"/>
  <c r="J62"/>
  <c r="L62"/>
  <c r="P63"/>
  <c r="E63"/>
  <c r="D63"/>
  <c r="H63"/>
  <c r="J63"/>
  <c r="L63"/>
  <c r="I63"/>
  <c r="G63"/>
  <c r="K63"/>
  <c r="F63"/>
  <c r="P64"/>
  <c r="G64"/>
  <c r="I64"/>
  <c r="K64"/>
  <c r="F64"/>
  <c r="E64"/>
  <c r="H64"/>
  <c r="J64"/>
  <c r="L64"/>
  <c r="D64"/>
  <c r="P65"/>
  <c r="E65"/>
  <c r="D65"/>
  <c r="H65"/>
  <c r="J65"/>
  <c r="L65"/>
  <c r="G65"/>
  <c r="K65"/>
  <c r="F65"/>
  <c r="I65"/>
  <c r="P66"/>
  <c r="G66"/>
  <c r="I66"/>
  <c r="K66"/>
  <c r="F66"/>
  <c r="D66"/>
  <c r="E66"/>
  <c r="H66"/>
  <c r="J66"/>
  <c r="L66"/>
  <c r="P67"/>
  <c r="E67"/>
  <c r="D67"/>
  <c r="H67"/>
  <c r="J67"/>
  <c r="L67"/>
  <c r="I67"/>
  <c r="G67"/>
  <c r="K67"/>
  <c r="F67"/>
  <c r="P68"/>
  <c r="G68"/>
  <c r="I68"/>
  <c r="K68"/>
  <c r="F68"/>
  <c r="E68"/>
  <c r="H68"/>
  <c r="J68"/>
  <c r="L68"/>
  <c r="D68"/>
  <c r="P69"/>
  <c r="E69"/>
  <c r="D69"/>
  <c r="H69"/>
  <c r="J69"/>
  <c r="L69"/>
  <c r="G69"/>
  <c r="K69"/>
  <c r="F69"/>
  <c r="I69"/>
  <c r="P70"/>
  <c r="G70"/>
  <c r="I70"/>
  <c r="K70"/>
  <c r="F70"/>
  <c r="D70"/>
  <c r="E70"/>
  <c r="H70"/>
  <c r="J70"/>
  <c r="L70"/>
  <c r="P71"/>
  <c r="E71"/>
  <c r="D71"/>
  <c r="H71"/>
  <c r="J71"/>
  <c r="L71"/>
  <c r="I71"/>
  <c r="G71"/>
  <c r="K71"/>
  <c r="F71"/>
  <c r="P72"/>
  <c r="G72"/>
  <c r="I72"/>
  <c r="K72"/>
  <c r="F72"/>
  <c r="E72"/>
  <c r="H72"/>
  <c r="J72"/>
  <c r="L72"/>
  <c r="D72"/>
  <c r="P73"/>
  <c r="E73"/>
  <c r="D73"/>
  <c r="H73"/>
  <c r="J73"/>
  <c r="L73"/>
  <c r="G73"/>
  <c r="K73"/>
  <c r="F73"/>
  <c r="I73"/>
  <c r="P74"/>
  <c r="G74"/>
  <c r="I74"/>
  <c r="K74"/>
  <c r="F74"/>
  <c r="D74"/>
  <c r="E74"/>
  <c r="H74"/>
  <c r="J74"/>
  <c r="L74"/>
  <c r="P75"/>
  <c r="E75"/>
  <c r="D75"/>
  <c r="H75"/>
  <c r="J75"/>
  <c r="L75"/>
  <c r="I75"/>
  <c r="G75"/>
  <c r="K75"/>
  <c r="F75"/>
  <c r="P76"/>
  <c r="G76"/>
  <c r="I76"/>
  <c r="K76"/>
  <c r="F76"/>
  <c r="E76"/>
  <c r="H76"/>
  <c r="J76"/>
  <c r="L76"/>
  <c r="D76"/>
  <c r="P77"/>
  <c r="E77"/>
  <c r="D77"/>
  <c r="H77"/>
  <c r="J77"/>
  <c r="L77"/>
  <c r="G77"/>
  <c r="K77"/>
  <c r="F77"/>
  <c r="I77"/>
  <c r="P78"/>
  <c r="G78"/>
  <c r="I78"/>
  <c r="K78"/>
  <c r="F78"/>
  <c r="D78"/>
  <c r="E78"/>
  <c r="H78"/>
  <c r="J78"/>
  <c r="L78"/>
  <c r="F3" i="32"/>
  <c r="J3"/>
  <c r="D3"/>
  <c r="H3"/>
  <c r="L3"/>
  <c r="G3"/>
  <c r="K3"/>
  <c r="E3"/>
  <c r="I3"/>
  <c r="D4"/>
  <c r="H4"/>
  <c r="L4"/>
  <c r="F4"/>
  <c r="J4"/>
  <c r="G4"/>
  <c r="K4"/>
  <c r="E4"/>
  <c r="I4"/>
  <c r="F5"/>
  <c r="J5"/>
  <c r="D5"/>
  <c r="H5"/>
  <c r="L5"/>
  <c r="G5"/>
  <c r="K5"/>
  <c r="E5"/>
  <c r="I5"/>
  <c r="D6"/>
  <c r="H6"/>
  <c r="L6"/>
  <c r="F6"/>
  <c r="J6"/>
  <c r="G6"/>
  <c r="K6"/>
  <c r="E6"/>
  <c r="I6"/>
  <c r="F7"/>
  <c r="J7"/>
  <c r="D7"/>
  <c r="H7"/>
  <c r="L7"/>
  <c r="G7"/>
  <c r="K7"/>
  <c r="E7"/>
  <c r="I7"/>
  <c r="D8"/>
  <c r="H8"/>
  <c r="L8"/>
  <c r="F8"/>
  <c r="J8"/>
  <c r="G8"/>
  <c r="K8"/>
  <c r="E8"/>
  <c r="I8"/>
  <c r="F9"/>
  <c r="J9"/>
  <c r="D9"/>
  <c r="H9"/>
  <c r="L9"/>
  <c r="G9"/>
  <c r="K9"/>
  <c r="E9"/>
  <c r="I9"/>
  <c r="D10"/>
  <c r="H10"/>
  <c r="L10"/>
  <c r="F10"/>
  <c r="J10"/>
  <c r="G10"/>
  <c r="K10"/>
  <c r="E10"/>
  <c r="I10"/>
  <c r="F11"/>
  <c r="J11"/>
  <c r="D11"/>
  <c r="H11"/>
  <c r="L11"/>
  <c r="G11"/>
  <c r="K11"/>
  <c r="E11"/>
  <c r="I11"/>
  <c r="D12"/>
  <c r="H12"/>
  <c r="L12"/>
  <c r="F12"/>
  <c r="J12"/>
  <c r="G12"/>
  <c r="K12"/>
  <c r="E12"/>
  <c r="I12"/>
  <c r="F13"/>
  <c r="J13"/>
  <c r="D13"/>
  <c r="H13"/>
  <c r="L13"/>
  <c r="G13"/>
  <c r="K13"/>
  <c r="E13"/>
  <c r="I13"/>
  <c r="D14"/>
  <c r="H14"/>
  <c r="L14"/>
  <c r="F14"/>
  <c r="J14"/>
  <c r="G14"/>
  <c r="K14"/>
  <c r="E14"/>
  <c r="I14"/>
  <c r="F15"/>
  <c r="J15"/>
  <c r="D15"/>
  <c r="H15"/>
  <c r="L15"/>
  <c r="G15"/>
  <c r="K15"/>
  <c r="E15"/>
  <c r="I15"/>
  <c r="D16"/>
  <c r="H16"/>
  <c r="L16"/>
  <c r="F16"/>
  <c r="J16"/>
  <c r="G16"/>
  <c r="K16"/>
  <c r="E16"/>
  <c r="I16"/>
  <c r="F17"/>
  <c r="J17"/>
  <c r="D17"/>
  <c r="H17"/>
  <c r="L17"/>
  <c r="G17"/>
  <c r="K17"/>
  <c r="E17"/>
  <c r="I17"/>
  <c r="D18"/>
  <c r="H18"/>
  <c r="L18"/>
  <c r="F18"/>
  <c r="J18"/>
  <c r="G18"/>
  <c r="K18"/>
  <c r="E18"/>
  <c r="I18"/>
  <c r="F19"/>
  <c r="J19"/>
  <c r="D19"/>
  <c r="H19"/>
  <c r="L19"/>
  <c r="G19"/>
  <c r="K19"/>
  <c r="E19"/>
  <c r="I19"/>
  <c r="D20"/>
  <c r="H20"/>
  <c r="L20"/>
  <c r="F20"/>
  <c r="J20"/>
  <c r="G20"/>
  <c r="K20"/>
  <c r="E20"/>
  <c r="I20"/>
  <c r="F21"/>
  <c r="J21"/>
  <c r="D21"/>
  <c r="H21"/>
  <c r="L21"/>
  <c r="G21"/>
  <c r="K21"/>
  <c r="E21"/>
  <c r="I21"/>
  <c r="D22"/>
  <c r="H22"/>
  <c r="L22"/>
  <c r="F22"/>
  <c r="J22"/>
  <c r="G22"/>
  <c r="K22"/>
  <c r="E22"/>
  <c r="I22"/>
  <c r="F23"/>
  <c r="J23"/>
  <c r="D23"/>
  <c r="H23"/>
  <c r="L23"/>
  <c r="G23"/>
  <c r="K23"/>
  <c r="E23"/>
  <c r="I23"/>
  <c r="D24"/>
  <c r="H24"/>
  <c r="L24"/>
  <c r="F24"/>
  <c r="J24"/>
  <c r="G24"/>
  <c r="K24"/>
  <c r="E24"/>
  <c r="I24"/>
  <c r="F25"/>
  <c r="J25"/>
  <c r="D25"/>
  <c r="H25"/>
  <c r="L25"/>
  <c r="G25"/>
  <c r="K25"/>
  <c r="E25"/>
  <c r="I25"/>
  <c r="D26"/>
  <c r="H26"/>
  <c r="L26"/>
  <c r="F26"/>
  <c r="J26"/>
  <c r="G26"/>
  <c r="K26"/>
  <c r="E26"/>
  <c r="I26"/>
  <c r="F27"/>
  <c r="J27"/>
  <c r="D27"/>
  <c r="H27"/>
  <c r="L27"/>
  <c r="G27"/>
  <c r="K27"/>
  <c r="E27"/>
  <c r="I27"/>
  <c r="D28"/>
  <c r="H28"/>
  <c r="L28"/>
  <c r="F28"/>
  <c r="J28"/>
  <c r="G28"/>
  <c r="K28"/>
  <c r="E28"/>
  <c r="I28"/>
  <c r="F29"/>
  <c r="J29"/>
  <c r="D29"/>
  <c r="H29"/>
  <c r="L29"/>
  <c r="G29"/>
  <c r="K29"/>
  <c r="E29"/>
  <c r="I29"/>
  <c r="D30"/>
  <c r="H30"/>
  <c r="L30"/>
  <c r="F30"/>
  <c r="J30"/>
  <c r="G30"/>
  <c r="K30"/>
  <c r="E30"/>
  <c r="I30"/>
  <c r="F31"/>
  <c r="J31"/>
  <c r="D31"/>
  <c r="H31"/>
  <c r="L31"/>
  <c r="G31"/>
  <c r="K31"/>
  <c r="E31"/>
  <c r="I31"/>
  <c r="D32"/>
  <c r="H32"/>
  <c r="L32"/>
  <c r="F32"/>
  <c r="J32"/>
  <c r="G32"/>
  <c r="K32"/>
  <c r="E32"/>
  <c r="I32"/>
  <c r="F33"/>
  <c r="J33"/>
  <c r="D33"/>
  <c r="H33"/>
  <c r="L33"/>
  <c r="G33"/>
  <c r="K33"/>
  <c r="E33"/>
  <c r="I33"/>
  <c r="D34"/>
  <c r="H34"/>
  <c r="L34"/>
  <c r="F34"/>
  <c r="J34"/>
  <c r="G34"/>
  <c r="K34"/>
  <c r="E34"/>
  <c r="I34"/>
  <c r="F36"/>
  <c r="J36"/>
  <c r="D36"/>
  <c r="H36"/>
  <c r="L36"/>
  <c r="G36"/>
  <c r="K36"/>
  <c r="E36"/>
  <c r="I36"/>
  <c r="D37"/>
  <c r="H37"/>
  <c r="L37"/>
  <c r="F37"/>
  <c r="J37"/>
  <c r="G37"/>
  <c r="K37"/>
  <c r="E37"/>
  <c r="I37"/>
  <c r="H38"/>
  <c r="E38"/>
  <c r="D38"/>
  <c r="L38"/>
  <c r="G38"/>
  <c r="K38"/>
  <c r="J38"/>
  <c r="F38"/>
  <c r="I38"/>
  <c r="F39"/>
  <c r="H39"/>
  <c r="J39"/>
  <c r="L39"/>
  <c r="G39"/>
  <c r="E39"/>
  <c r="I39"/>
  <c r="K39"/>
  <c r="D39"/>
  <c r="D40"/>
  <c r="E40"/>
  <c r="I40"/>
  <c r="F40"/>
  <c r="H40"/>
  <c r="J40"/>
  <c r="L40"/>
  <c r="G40"/>
  <c r="K40"/>
  <c r="F41"/>
  <c r="H41"/>
  <c r="J41"/>
  <c r="L41"/>
  <c r="G41"/>
  <c r="D41"/>
  <c r="E41"/>
  <c r="I41"/>
  <c r="K41"/>
  <c r="D42"/>
  <c r="E42"/>
  <c r="I42"/>
  <c r="F42"/>
  <c r="H42"/>
  <c r="J42"/>
  <c r="L42"/>
  <c r="G42"/>
  <c r="K42"/>
  <c r="F43"/>
  <c r="H43"/>
  <c r="J43"/>
  <c r="L43"/>
  <c r="G43"/>
  <c r="D43"/>
  <c r="E43"/>
  <c r="I43"/>
  <c r="K43"/>
  <c r="D44"/>
  <c r="E44"/>
  <c r="I44"/>
  <c r="F44"/>
  <c r="H44"/>
  <c r="J44"/>
  <c r="L44"/>
  <c r="G44"/>
  <c r="K44"/>
  <c r="F45"/>
  <c r="H45"/>
  <c r="J45"/>
  <c r="L45"/>
  <c r="G45"/>
  <c r="D45"/>
  <c r="E45"/>
  <c r="I45"/>
  <c r="K45"/>
  <c r="D46"/>
  <c r="E46"/>
  <c r="I46"/>
  <c r="F46"/>
  <c r="H46"/>
  <c r="J46"/>
  <c r="L46"/>
  <c r="G46"/>
  <c r="K46"/>
  <c r="F47"/>
  <c r="H47"/>
  <c r="J47"/>
  <c r="L47"/>
  <c r="G47"/>
  <c r="D47"/>
  <c r="E47"/>
  <c r="I47"/>
  <c r="K47"/>
  <c r="D48"/>
  <c r="E48"/>
  <c r="I48"/>
  <c r="F48"/>
  <c r="H48"/>
  <c r="J48"/>
  <c r="L48"/>
  <c r="G48"/>
  <c r="K48"/>
  <c r="F49"/>
  <c r="H49"/>
  <c r="J49"/>
  <c r="L49"/>
  <c r="G49"/>
  <c r="D49"/>
  <c r="E49"/>
  <c r="I49"/>
  <c r="K49"/>
  <c r="D50"/>
  <c r="E50"/>
  <c r="I50"/>
  <c r="F50"/>
  <c r="H50"/>
  <c r="J50"/>
  <c r="L50"/>
  <c r="G50"/>
  <c r="K50"/>
  <c r="F51"/>
  <c r="H51"/>
  <c r="J51"/>
  <c r="L51"/>
  <c r="G51"/>
  <c r="D51"/>
  <c r="E51"/>
  <c r="I51"/>
  <c r="K51"/>
  <c r="D52"/>
  <c r="E52"/>
  <c r="I52"/>
  <c r="F52"/>
  <c r="H52"/>
  <c r="J52"/>
  <c r="L52"/>
  <c r="G52"/>
  <c r="K52"/>
  <c r="F53"/>
  <c r="H53"/>
  <c r="J53"/>
  <c r="L53"/>
  <c r="G53"/>
  <c r="D53"/>
  <c r="E53"/>
  <c r="I53"/>
  <c r="K53"/>
  <c r="D54"/>
  <c r="E54"/>
  <c r="I54"/>
  <c r="F54"/>
  <c r="H54"/>
  <c r="J54"/>
  <c r="L54"/>
  <c r="G54"/>
  <c r="K54"/>
  <c r="F55"/>
  <c r="H55"/>
  <c r="J55"/>
  <c r="L55"/>
  <c r="G55"/>
  <c r="D55"/>
  <c r="E55"/>
  <c r="I55"/>
  <c r="K55"/>
  <c r="D56"/>
  <c r="E56"/>
  <c r="I56"/>
  <c r="F56"/>
  <c r="H56"/>
  <c r="J56"/>
  <c r="L56"/>
  <c r="G56"/>
  <c r="K56"/>
  <c r="F57"/>
  <c r="H57"/>
  <c r="J57"/>
  <c r="L57"/>
  <c r="G57"/>
  <c r="D57"/>
  <c r="E57"/>
  <c r="I57"/>
  <c r="K57"/>
  <c r="D58"/>
  <c r="E58"/>
  <c r="I58"/>
  <c r="F58"/>
  <c r="H58"/>
  <c r="J58"/>
  <c r="L58"/>
  <c r="G58"/>
  <c r="K58"/>
  <c r="F59"/>
  <c r="H59"/>
  <c r="J59"/>
  <c r="L59"/>
  <c r="G59"/>
  <c r="D59"/>
  <c r="E59"/>
  <c r="I59"/>
  <c r="K59"/>
  <c r="D60"/>
  <c r="E60"/>
  <c r="I60"/>
  <c r="F60"/>
  <c r="H60"/>
  <c r="J60"/>
  <c r="L60"/>
  <c r="G60"/>
  <c r="K60"/>
  <c r="F61"/>
  <c r="H61"/>
  <c r="J61"/>
  <c r="L61"/>
  <c r="G61"/>
  <c r="D61"/>
  <c r="E61"/>
  <c r="I61"/>
  <c r="K61"/>
  <c r="D62"/>
  <c r="E62"/>
  <c r="I62"/>
  <c r="F62"/>
  <c r="H62"/>
  <c r="J62"/>
  <c r="L62"/>
  <c r="G62"/>
  <c r="K62"/>
  <c r="F63"/>
  <c r="H63"/>
  <c r="J63"/>
  <c r="L63"/>
  <c r="G63"/>
  <c r="D63"/>
  <c r="E63"/>
  <c r="I63"/>
  <c r="K63"/>
  <c r="D64"/>
  <c r="E64"/>
  <c r="I64"/>
  <c r="F64"/>
  <c r="H64"/>
  <c r="J64"/>
  <c r="L64"/>
  <c r="G64"/>
  <c r="K64"/>
  <c r="F65"/>
  <c r="H65"/>
  <c r="J65"/>
  <c r="L65"/>
  <c r="G65"/>
  <c r="D65"/>
  <c r="E65"/>
  <c r="I65"/>
  <c r="K65"/>
  <c r="D66"/>
  <c r="E66"/>
  <c r="I66"/>
  <c r="F66"/>
  <c r="H66"/>
  <c r="J66"/>
  <c r="L66"/>
  <c r="G66"/>
  <c r="K66"/>
  <c r="F67"/>
  <c r="H67"/>
  <c r="J67"/>
  <c r="L67"/>
  <c r="G67"/>
  <c r="D67"/>
  <c r="E67"/>
  <c r="I67"/>
  <c r="K67"/>
  <c r="D68"/>
  <c r="E68"/>
  <c r="I68"/>
  <c r="F68"/>
  <c r="H68"/>
  <c r="J68"/>
  <c r="L68"/>
  <c r="G68"/>
  <c r="K68"/>
  <c r="F69"/>
  <c r="H69"/>
  <c r="J69"/>
  <c r="L69"/>
  <c r="G69"/>
  <c r="D69"/>
  <c r="E69"/>
  <c r="I69"/>
  <c r="K69"/>
  <c r="D70"/>
  <c r="E70"/>
  <c r="I70"/>
  <c r="F70"/>
  <c r="H70"/>
  <c r="J70"/>
  <c r="L70"/>
  <c r="G70"/>
  <c r="K70"/>
  <c r="F71"/>
  <c r="H71"/>
  <c r="J71"/>
  <c r="L71"/>
  <c r="G71"/>
  <c r="D71"/>
  <c r="E71"/>
  <c r="I71"/>
  <c r="K71"/>
  <c r="D72"/>
  <c r="E72"/>
  <c r="I72"/>
  <c r="F72"/>
  <c r="H72"/>
  <c r="J72"/>
  <c r="L72"/>
  <c r="G72"/>
  <c r="K72"/>
  <c r="F73"/>
  <c r="H73"/>
  <c r="J73"/>
  <c r="L73"/>
  <c r="G73"/>
  <c r="D73"/>
  <c r="E73"/>
  <c r="I73"/>
  <c r="K73"/>
  <c r="D74"/>
  <c r="E74"/>
  <c r="I74"/>
  <c r="F74"/>
  <c r="H74"/>
  <c r="J74"/>
  <c r="L74"/>
  <c r="G74"/>
  <c r="K74"/>
  <c r="F75"/>
  <c r="H75"/>
  <c r="J75"/>
  <c r="L75"/>
  <c r="G75"/>
  <c r="D75"/>
  <c r="E75"/>
  <c r="I75"/>
  <c r="K75"/>
  <c r="D76"/>
  <c r="E76"/>
  <c r="I76"/>
  <c r="F76"/>
  <c r="H76"/>
  <c r="J76"/>
  <c r="L76"/>
  <c r="G76"/>
  <c r="K76"/>
  <c r="F77"/>
  <c r="H77"/>
  <c r="J77"/>
  <c r="L77"/>
  <c r="G77"/>
  <c r="D77"/>
  <c r="E77"/>
  <c r="I77"/>
  <c r="K77"/>
  <c r="D78"/>
  <c r="E78"/>
  <c r="I78"/>
  <c r="F78"/>
  <c r="H78"/>
  <c r="J78"/>
  <c r="L78"/>
  <c r="G78"/>
  <c r="K78"/>
  <c r="P3" i="28"/>
  <c r="J3"/>
  <c r="H3"/>
  <c r="F3"/>
  <c r="D3"/>
  <c r="K3"/>
  <c r="I3"/>
  <c r="G3"/>
  <c r="E3"/>
  <c r="P4"/>
  <c r="K4"/>
  <c r="I4"/>
  <c r="G4"/>
  <c r="E4"/>
  <c r="C4"/>
  <c r="J4"/>
  <c r="H4"/>
  <c r="F4"/>
  <c r="D4"/>
  <c r="J5"/>
  <c r="H5"/>
  <c r="F5"/>
  <c r="D5"/>
  <c r="K5"/>
  <c r="I5"/>
  <c r="G5"/>
  <c r="E5"/>
  <c r="C5"/>
  <c r="K6"/>
  <c r="I6"/>
  <c r="G6"/>
  <c r="E6"/>
  <c r="C6"/>
  <c r="J6"/>
  <c r="H6"/>
  <c r="F6"/>
  <c r="D6"/>
  <c r="J7"/>
  <c r="H7"/>
  <c r="F7"/>
  <c r="D7"/>
  <c r="K7"/>
  <c r="I7"/>
  <c r="G7"/>
  <c r="E7"/>
  <c r="C7"/>
  <c r="K8"/>
  <c r="I8"/>
  <c r="G8"/>
  <c r="E8"/>
  <c r="C8"/>
  <c r="J8"/>
  <c r="H8"/>
  <c r="F8"/>
  <c r="D8"/>
  <c r="J9"/>
  <c r="H9"/>
  <c r="F9"/>
  <c r="D9"/>
  <c r="K9"/>
  <c r="I9"/>
  <c r="G9"/>
  <c r="E9"/>
  <c r="C9"/>
  <c r="K10"/>
  <c r="I10"/>
  <c r="G10"/>
  <c r="E10"/>
  <c r="C10"/>
  <c r="J10"/>
  <c r="H10"/>
  <c r="F10"/>
  <c r="D10"/>
  <c r="L11"/>
  <c r="J11"/>
  <c r="H11"/>
  <c r="F11"/>
  <c r="D11"/>
  <c r="K11"/>
  <c r="I11"/>
  <c r="G11"/>
  <c r="E11"/>
  <c r="C11"/>
  <c r="T11" s="1"/>
  <c r="L12"/>
  <c r="J12"/>
  <c r="H12"/>
  <c r="F12"/>
  <c r="D12"/>
  <c r="K12"/>
  <c r="I12"/>
  <c r="G12"/>
  <c r="E12"/>
  <c r="C12"/>
  <c r="T12" s="1"/>
  <c r="L13"/>
  <c r="J13"/>
  <c r="H13"/>
  <c r="F13"/>
  <c r="D13"/>
  <c r="K13"/>
  <c r="I13"/>
  <c r="G13"/>
  <c r="E13"/>
  <c r="C13"/>
  <c r="T13" s="1"/>
  <c r="L14"/>
  <c r="J14"/>
  <c r="H14"/>
  <c r="F14"/>
  <c r="D14"/>
  <c r="K14"/>
  <c r="I14"/>
  <c r="G14"/>
  <c r="E14"/>
  <c r="C14"/>
  <c r="T14" s="1"/>
  <c r="L15"/>
  <c r="J15"/>
  <c r="H15"/>
  <c r="F15"/>
  <c r="D15"/>
  <c r="K15"/>
  <c r="I15"/>
  <c r="G15"/>
  <c r="E15"/>
  <c r="C15"/>
  <c r="T15" s="1"/>
  <c r="L16"/>
  <c r="J16"/>
  <c r="H16"/>
  <c r="F16"/>
  <c r="D16"/>
  <c r="K16"/>
  <c r="I16"/>
  <c r="G16"/>
  <c r="E16"/>
  <c r="C16"/>
  <c r="T16" s="1"/>
  <c r="L17"/>
  <c r="J17"/>
  <c r="H17"/>
  <c r="F17"/>
  <c r="D17"/>
  <c r="K17"/>
  <c r="I17"/>
  <c r="G17"/>
  <c r="E17"/>
  <c r="C17"/>
  <c r="T17" s="1"/>
  <c r="L18"/>
  <c r="J18"/>
  <c r="H18"/>
  <c r="F18"/>
  <c r="D18"/>
  <c r="K18"/>
  <c r="I18"/>
  <c r="G18"/>
  <c r="E18"/>
  <c r="C18"/>
  <c r="T18" s="1"/>
  <c r="L19"/>
  <c r="J19"/>
  <c r="H19"/>
  <c r="F19"/>
  <c r="D19"/>
  <c r="K19"/>
  <c r="I19"/>
  <c r="G19"/>
  <c r="E19"/>
  <c r="C19"/>
  <c r="T19" s="1"/>
  <c r="L20"/>
  <c r="J20"/>
  <c r="H20"/>
  <c r="F20"/>
  <c r="D20"/>
  <c r="K20"/>
  <c r="I20"/>
  <c r="G20"/>
  <c r="E20"/>
  <c r="C20"/>
  <c r="T20" s="1"/>
  <c r="L21"/>
  <c r="J21"/>
  <c r="H21"/>
  <c r="F21"/>
  <c r="D21"/>
  <c r="K21"/>
  <c r="I21"/>
  <c r="G21"/>
  <c r="E21"/>
  <c r="C21"/>
  <c r="T21" s="1"/>
  <c r="L22"/>
  <c r="J22"/>
  <c r="H22"/>
  <c r="F22"/>
  <c r="D22"/>
  <c r="K22"/>
  <c r="I22"/>
  <c r="G22"/>
  <c r="E22"/>
  <c r="C22"/>
  <c r="T22" s="1"/>
  <c r="L23"/>
  <c r="J23"/>
  <c r="H23"/>
  <c r="F23"/>
  <c r="D23"/>
  <c r="K23"/>
  <c r="I23"/>
  <c r="G23"/>
  <c r="E23"/>
  <c r="C23"/>
  <c r="T23" s="1"/>
  <c r="L24"/>
  <c r="J24"/>
  <c r="H24"/>
  <c r="F24"/>
  <c r="D24"/>
  <c r="K24"/>
  <c r="I24"/>
  <c r="G24"/>
  <c r="E24"/>
  <c r="C24"/>
  <c r="T24" s="1"/>
  <c r="L25"/>
  <c r="J25"/>
  <c r="H25"/>
  <c r="F25"/>
  <c r="D25"/>
  <c r="K25"/>
  <c r="I25"/>
  <c r="G25"/>
  <c r="E25"/>
  <c r="C25"/>
  <c r="T25" s="1"/>
  <c r="L26"/>
  <c r="J26"/>
  <c r="H26"/>
  <c r="F26"/>
  <c r="D26"/>
  <c r="K26"/>
  <c r="I26"/>
  <c r="G26"/>
  <c r="E26"/>
  <c r="C26"/>
  <c r="T26" s="1"/>
  <c r="K27"/>
  <c r="J27"/>
  <c r="H27"/>
  <c r="F27"/>
  <c r="D27"/>
  <c r="L27"/>
  <c r="I27"/>
  <c r="G27"/>
  <c r="E27"/>
  <c r="C27"/>
  <c r="T27" s="1"/>
  <c r="K28"/>
  <c r="I28"/>
  <c r="G28"/>
  <c r="E28"/>
  <c r="C28"/>
  <c r="L28"/>
  <c r="H28"/>
  <c r="D28"/>
  <c r="J28"/>
  <c r="F28"/>
  <c r="K29"/>
  <c r="I29"/>
  <c r="G29"/>
  <c r="E29"/>
  <c r="C29"/>
  <c r="J29"/>
  <c r="F29"/>
  <c r="L29"/>
  <c r="H29"/>
  <c r="D29"/>
  <c r="K30"/>
  <c r="I30"/>
  <c r="G30"/>
  <c r="E30"/>
  <c r="C30"/>
  <c r="L30"/>
  <c r="H30"/>
  <c r="D30"/>
  <c r="J30"/>
  <c r="F30"/>
  <c r="K31"/>
  <c r="I31"/>
  <c r="G31"/>
  <c r="E31"/>
  <c r="C31"/>
  <c r="J31"/>
  <c r="F31"/>
  <c r="L31"/>
  <c r="H31"/>
  <c r="D31"/>
  <c r="K32"/>
  <c r="I32"/>
  <c r="G32"/>
  <c r="E32"/>
  <c r="C32"/>
  <c r="L32"/>
  <c r="H32"/>
  <c r="D32"/>
  <c r="J32"/>
  <c r="F32"/>
  <c r="K33"/>
  <c r="I33"/>
  <c r="G33"/>
  <c r="E33"/>
  <c r="C33"/>
  <c r="J33"/>
  <c r="F33"/>
  <c r="L33"/>
  <c r="H33"/>
  <c r="D33"/>
  <c r="K34"/>
  <c r="I34"/>
  <c r="G34"/>
  <c r="E34"/>
  <c r="C34"/>
  <c r="L34"/>
  <c r="H34"/>
  <c r="D34"/>
  <c r="J34"/>
  <c r="F34"/>
  <c r="K36"/>
  <c r="I36"/>
  <c r="G36"/>
  <c r="E36"/>
  <c r="C36"/>
  <c r="J36"/>
  <c r="F36"/>
  <c r="L36"/>
  <c r="H36"/>
  <c r="D36"/>
  <c r="K37"/>
  <c r="I37"/>
  <c r="G37"/>
  <c r="E37"/>
  <c r="C37"/>
  <c r="L37"/>
  <c r="H37"/>
  <c r="D37"/>
  <c r="J37"/>
  <c r="F37"/>
  <c r="K38"/>
  <c r="I38"/>
  <c r="G38"/>
  <c r="E38"/>
  <c r="C38"/>
  <c r="J38"/>
  <c r="F38"/>
  <c r="L38"/>
  <c r="H38"/>
  <c r="D38"/>
  <c r="K39"/>
  <c r="I39"/>
  <c r="G39"/>
  <c r="E39"/>
  <c r="C39"/>
  <c r="L39"/>
  <c r="H39"/>
  <c r="D39"/>
  <c r="J39"/>
  <c r="F39"/>
  <c r="K40"/>
  <c r="I40"/>
  <c r="G40"/>
  <c r="E40"/>
  <c r="C40"/>
  <c r="J40"/>
  <c r="F40"/>
  <c r="L40"/>
  <c r="H40"/>
  <c r="D40"/>
  <c r="K41"/>
  <c r="I41"/>
  <c r="G41"/>
  <c r="E41"/>
  <c r="C41"/>
  <c r="L41"/>
  <c r="H41"/>
  <c r="D41"/>
  <c r="J41"/>
  <c r="F41"/>
  <c r="K42"/>
  <c r="I42"/>
  <c r="G42"/>
  <c r="E42"/>
  <c r="C42"/>
  <c r="J42"/>
  <c r="F42"/>
  <c r="L42"/>
  <c r="H42"/>
  <c r="D42"/>
  <c r="K43"/>
  <c r="I43"/>
  <c r="G43"/>
  <c r="E43"/>
  <c r="C43"/>
  <c r="L43"/>
  <c r="H43"/>
  <c r="D43"/>
  <c r="J43"/>
  <c r="F43"/>
  <c r="K44"/>
  <c r="I44"/>
  <c r="G44"/>
  <c r="E44"/>
  <c r="C44"/>
  <c r="J44"/>
  <c r="F44"/>
  <c r="L44"/>
  <c r="H44"/>
  <c r="D44"/>
  <c r="K45"/>
  <c r="I45"/>
  <c r="G45"/>
  <c r="E45"/>
  <c r="C45"/>
  <c r="L45"/>
  <c r="J45"/>
  <c r="H45"/>
  <c r="D45"/>
  <c r="F45"/>
  <c r="K46"/>
  <c r="I46"/>
  <c r="G46"/>
  <c r="E46"/>
  <c r="C46"/>
  <c r="L46"/>
  <c r="J46"/>
  <c r="H46"/>
  <c r="F46"/>
  <c r="D46"/>
  <c r="K47"/>
  <c r="I47"/>
  <c r="G47"/>
  <c r="E47"/>
  <c r="C47"/>
  <c r="L47"/>
  <c r="J47"/>
  <c r="H47"/>
  <c r="F47"/>
  <c r="D47"/>
  <c r="K48"/>
  <c r="I48"/>
  <c r="G48"/>
  <c r="E48"/>
  <c r="C48"/>
  <c r="L48"/>
  <c r="J48"/>
  <c r="H48"/>
  <c r="F48"/>
  <c r="D48"/>
  <c r="K49"/>
  <c r="I49"/>
  <c r="G49"/>
  <c r="E49"/>
  <c r="C49"/>
  <c r="L49"/>
  <c r="J49"/>
  <c r="H49"/>
  <c r="F49"/>
  <c r="D49"/>
  <c r="K50"/>
  <c r="I50"/>
  <c r="G50"/>
  <c r="E50"/>
  <c r="C50"/>
  <c r="L50"/>
  <c r="J50"/>
  <c r="H50"/>
  <c r="F50"/>
  <c r="D50"/>
  <c r="K51"/>
  <c r="I51"/>
  <c r="G51"/>
  <c r="E51"/>
  <c r="C51"/>
  <c r="L51"/>
  <c r="J51"/>
  <c r="H51"/>
  <c r="F51"/>
  <c r="D51"/>
  <c r="K52"/>
  <c r="I52"/>
  <c r="G52"/>
  <c r="E52"/>
  <c r="C52"/>
  <c r="L52"/>
  <c r="J52"/>
  <c r="H52"/>
  <c r="F52"/>
  <c r="D52"/>
  <c r="K53"/>
  <c r="I53"/>
  <c r="G53"/>
  <c r="E53"/>
  <c r="C53"/>
  <c r="L53"/>
  <c r="J53"/>
  <c r="H53"/>
  <c r="F53"/>
  <c r="D53"/>
  <c r="K54"/>
  <c r="I54"/>
  <c r="G54"/>
  <c r="E54"/>
  <c r="C54"/>
  <c r="L54"/>
  <c r="J54"/>
  <c r="H54"/>
  <c r="F54"/>
  <c r="D54"/>
  <c r="K55"/>
  <c r="I55"/>
  <c r="G55"/>
  <c r="E55"/>
  <c r="C55"/>
  <c r="L55"/>
  <c r="J55"/>
  <c r="H55"/>
  <c r="F55"/>
  <c r="D55"/>
  <c r="K56"/>
  <c r="I56"/>
  <c r="G56"/>
  <c r="E56"/>
  <c r="C56"/>
  <c r="L56"/>
  <c r="J56"/>
  <c r="H56"/>
  <c r="F56"/>
  <c r="D56"/>
  <c r="K57"/>
  <c r="I57"/>
  <c r="G57"/>
  <c r="E57"/>
  <c r="C57"/>
  <c r="L57"/>
  <c r="J57"/>
  <c r="H57"/>
  <c r="F57"/>
  <c r="D57"/>
  <c r="K58"/>
  <c r="I58"/>
  <c r="G58"/>
  <c r="E58"/>
  <c r="C58"/>
  <c r="L58"/>
  <c r="J58"/>
  <c r="H58"/>
  <c r="F58"/>
  <c r="D58"/>
  <c r="K59"/>
  <c r="I59"/>
  <c r="G59"/>
  <c r="E59"/>
  <c r="C59"/>
  <c r="L59"/>
  <c r="J59"/>
  <c r="H59"/>
  <c r="F59"/>
  <c r="D59"/>
  <c r="K60"/>
  <c r="I60"/>
  <c r="G60"/>
  <c r="E60"/>
  <c r="C60"/>
  <c r="L60"/>
  <c r="J60"/>
  <c r="H60"/>
  <c r="F60"/>
  <c r="D60"/>
  <c r="K61"/>
  <c r="I61"/>
  <c r="G61"/>
  <c r="E61"/>
  <c r="C61"/>
  <c r="L61"/>
  <c r="J61"/>
  <c r="H61"/>
  <c r="F61"/>
  <c r="D61"/>
  <c r="K62"/>
  <c r="I62"/>
  <c r="G62"/>
  <c r="E62"/>
  <c r="C62"/>
  <c r="L62"/>
  <c r="J62"/>
  <c r="H62"/>
  <c r="F62"/>
  <c r="D62"/>
  <c r="K63"/>
  <c r="I63"/>
  <c r="G63"/>
  <c r="E63"/>
  <c r="C63"/>
  <c r="L63"/>
  <c r="J63"/>
  <c r="H63"/>
  <c r="F63"/>
  <c r="D63"/>
  <c r="K64"/>
  <c r="I64"/>
  <c r="G64"/>
  <c r="E64"/>
  <c r="C64"/>
  <c r="L64"/>
  <c r="J64"/>
  <c r="H64"/>
  <c r="F64"/>
  <c r="D64"/>
  <c r="K65"/>
  <c r="I65"/>
  <c r="G65"/>
  <c r="E65"/>
  <c r="C65"/>
  <c r="L65"/>
  <c r="J65"/>
  <c r="H65"/>
  <c r="F65"/>
  <c r="D65"/>
  <c r="K66"/>
  <c r="I66"/>
  <c r="G66"/>
  <c r="E66"/>
  <c r="C66"/>
  <c r="L66"/>
  <c r="J66"/>
  <c r="H66"/>
  <c r="F66"/>
  <c r="D66"/>
  <c r="K67"/>
  <c r="I67"/>
  <c r="G67"/>
  <c r="E67"/>
  <c r="C67"/>
  <c r="L67"/>
  <c r="J67"/>
  <c r="H67"/>
  <c r="F67"/>
  <c r="D67"/>
  <c r="K68"/>
  <c r="I68"/>
  <c r="G68"/>
  <c r="E68"/>
  <c r="C68"/>
  <c r="L68"/>
  <c r="J68"/>
  <c r="H68"/>
  <c r="F68"/>
  <c r="D68"/>
  <c r="K69"/>
  <c r="I69"/>
  <c r="G69"/>
  <c r="E69"/>
  <c r="C69"/>
  <c r="L69"/>
  <c r="J69"/>
  <c r="H69"/>
  <c r="F69"/>
  <c r="D69"/>
  <c r="K70"/>
  <c r="I70"/>
  <c r="G70"/>
  <c r="E70"/>
  <c r="C70"/>
  <c r="L70"/>
  <c r="J70"/>
  <c r="H70"/>
  <c r="F70"/>
  <c r="D70"/>
  <c r="K71"/>
  <c r="I71"/>
  <c r="G71"/>
  <c r="E71"/>
  <c r="C71"/>
  <c r="L71"/>
  <c r="J71"/>
  <c r="H71"/>
  <c r="F71"/>
  <c r="D71"/>
  <c r="K72"/>
  <c r="I72"/>
  <c r="G72"/>
  <c r="E72"/>
  <c r="C72"/>
  <c r="L72"/>
  <c r="J72"/>
  <c r="H72"/>
  <c r="F72"/>
  <c r="D72"/>
  <c r="K73"/>
  <c r="I73"/>
  <c r="G73"/>
  <c r="E73"/>
  <c r="C73"/>
  <c r="L73"/>
  <c r="J73"/>
  <c r="H73"/>
  <c r="F73"/>
  <c r="D73"/>
  <c r="K74"/>
  <c r="I74"/>
  <c r="G74"/>
  <c r="E74"/>
  <c r="C74"/>
  <c r="L74"/>
  <c r="J74"/>
  <c r="H74"/>
  <c r="F74"/>
  <c r="D74"/>
  <c r="K75"/>
  <c r="I75"/>
  <c r="G75"/>
  <c r="E75"/>
  <c r="C75"/>
  <c r="L75"/>
  <c r="J75"/>
  <c r="H75"/>
  <c r="F75"/>
  <c r="D75"/>
  <c r="K76"/>
  <c r="I76"/>
  <c r="G76"/>
  <c r="E76"/>
  <c r="C76"/>
  <c r="L76"/>
  <c r="J76"/>
  <c r="H76"/>
  <c r="F76"/>
  <c r="D76"/>
  <c r="K77"/>
  <c r="I77"/>
  <c r="G77"/>
  <c r="E77"/>
  <c r="C77"/>
  <c r="L77"/>
  <c r="J77"/>
  <c r="H77"/>
  <c r="F77"/>
  <c r="D77"/>
  <c r="K78"/>
  <c r="I78"/>
  <c r="G78"/>
  <c r="E78"/>
  <c r="C78"/>
  <c r="L78"/>
  <c r="J78"/>
  <c r="H78"/>
  <c r="F78"/>
  <c r="D78"/>
  <c r="K3" i="33"/>
  <c r="I3"/>
  <c r="G3"/>
  <c r="E3"/>
  <c r="L3"/>
  <c r="J3"/>
  <c r="H3"/>
  <c r="F3"/>
  <c r="D3"/>
  <c r="P4"/>
  <c r="K4"/>
  <c r="I4"/>
  <c r="G4"/>
  <c r="E4"/>
  <c r="L4"/>
  <c r="J4"/>
  <c r="H4"/>
  <c r="F4"/>
  <c r="D4"/>
  <c r="K5"/>
  <c r="I5"/>
  <c r="G5"/>
  <c r="E5"/>
  <c r="L5"/>
  <c r="J5"/>
  <c r="H5"/>
  <c r="F5"/>
  <c r="D5"/>
  <c r="P6"/>
  <c r="K6"/>
  <c r="I6"/>
  <c r="G6"/>
  <c r="E6"/>
  <c r="L6"/>
  <c r="J6"/>
  <c r="H6"/>
  <c r="F6"/>
  <c r="D6"/>
  <c r="K7"/>
  <c r="I7"/>
  <c r="G7"/>
  <c r="E7"/>
  <c r="L7"/>
  <c r="J7"/>
  <c r="H7"/>
  <c r="F7"/>
  <c r="D7"/>
  <c r="P8"/>
  <c r="K8"/>
  <c r="I8"/>
  <c r="G8"/>
  <c r="E8"/>
  <c r="L8"/>
  <c r="J8"/>
  <c r="H8"/>
  <c r="F8"/>
  <c r="D8"/>
  <c r="K9"/>
  <c r="I9"/>
  <c r="G9"/>
  <c r="E9"/>
  <c r="L9"/>
  <c r="J9"/>
  <c r="H9"/>
  <c r="F9"/>
  <c r="D9"/>
  <c r="P10"/>
  <c r="K10"/>
  <c r="I10"/>
  <c r="G10"/>
  <c r="E10"/>
  <c r="L10"/>
  <c r="J10"/>
  <c r="H10"/>
  <c r="F10"/>
  <c r="D10"/>
  <c r="K11"/>
  <c r="I11"/>
  <c r="G11"/>
  <c r="E11"/>
  <c r="L11"/>
  <c r="J11"/>
  <c r="H11"/>
  <c r="F11"/>
  <c r="D11"/>
  <c r="P12"/>
  <c r="K12"/>
  <c r="I12"/>
  <c r="G12"/>
  <c r="E12"/>
  <c r="L12"/>
  <c r="J12"/>
  <c r="H12"/>
  <c r="F12"/>
  <c r="D12"/>
  <c r="K13"/>
  <c r="I13"/>
  <c r="G13"/>
  <c r="E13"/>
  <c r="L13"/>
  <c r="J13"/>
  <c r="H13"/>
  <c r="F13"/>
  <c r="D13"/>
  <c r="P14"/>
  <c r="K14"/>
  <c r="I14"/>
  <c r="G14"/>
  <c r="E14"/>
  <c r="L14"/>
  <c r="J14"/>
  <c r="H14"/>
  <c r="F14"/>
  <c r="D14"/>
  <c r="K15"/>
  <c r="I15"/>
  <c r="G15"/>
  <c r="E15"/>
  <c r="L15"/>
  <c r="J15"/>
  <c r="H15"/>
  <c r="F15"/>
  <c r="D15"/>
  <c r="P16"/>
  <c r="K16"/>
  <c r="I16"/>
  <c r="G16"/>
  <c r="E16"/>
  <c r="L16"/>
  <c r="J16"/>
  <c r="H16"/>
  <c r="F16"/>
  <c r="D16"/>
  <c r="K17"/>
  <c r="I17"/>
  <c r="G17"/>
  <c r="E17"/>
  <c r="L17"/>
  <c r="J17"/>
  <c r="H17"/>
  <c r="F17"/>
  <c r="D17"/>
  <c r="P18"/>
  <c r="K18"/>
  <c r="I18"/>
  <c r="G18"/>
  <c r="E18"/>
  <c r="L18"/>
  <c r="J18"/>
  <c r="H18"/>
  <c r="F18"/>
  <c r="D18"/>
  <c r="K19"/>
  <c r="I19"/>
  <c r="G19"/>
  <c r="E19"/>
  <c r="L19"/>
  <c r="J19"/>
  <c r="H19"/>
  <c r="F19"/>
  <c r="D19"/>
  <c r="P20"/>
  <c r="K20"/>
  <c r="I20"/>
  <c r="G20"/>
  <c r="E20"/>
  <c r="L20"/>
  <c r="J20"/>
  <c r="H20"/>
  <c r="F20"/>
  <c r="D20"/>
  <c r="K21"/>
  <c r="I21"/>
  <c r="G21"/>
  <c r="E21"/>
  <c r="L21"/>
  <c r="J21"/>
  <c r="H21"/>
  <c r="F21"/>
  <c r="D21"/>
  <c r="P22"/>
  <c r="K22"/>
  <c r="I22"/>
  <c r="G22"/>
  <c r="E22"/>
  <c r="L22"/>
  <c r="J22"/>
  <c r="H22"/>
  <c r="F22"/>
  <c r="D22"/>
  <c r="K23"/>
  <c r="I23"/>
  <c r="G23"/>
  <c r="E23"/>
  <c r="L23"/>
  <c r="J23"/>
  <c r="H23"/>
  <c r="F23"/>
  <c r="D23"/>
  <c r="P24"/>
  <c r="K24"/>
  <c r="I24"/>
  <c r="G24"/>
  <c r="E24"/>
  <c r="L24"/>
  <c r="J24"/>
  <c r="H24"/>
  <c r="F24"/>
  <c r="D24"/>
  <c r="K25"/>
  <c r="I25"/>
  <c r="G25"/>
  <c r="E25"/>
  <c r="L25"/>
  <c r="J25"/>
  <c r="H25"/>
  <c r="F25"/>
  <c r="D25"/>
  <c r="P26"/>
  <c r="L26"/>
  <c r="K26"/>
  <c r="I26"/>
  <c r="G26"/>
  <c r="E26"/>
  <c r="J26"/>
  <c r="H26"/>
  <c r="F26"/>
  <c r="D26"/>
  <c r="L27"/>
  <c r="J27"/>
  <c r="H27"/>
  <c r="F27"/>
  <c r="D27"/>
  <c r="I27"/>
  <c r="E27"/>
  <c r="K27"/>
  <c r="G27"/>
  <c r="P28"/>
  <c r="K28"/>
  <c r="I28"/>
  <c r="G28"/>
  <c r="E28"/>
  <c r="L28"/>
  <c r="J28"/>
  <c r="H28"/>
  <c r="F28"/>
  <c r="D28"/>
  <c r="K29"/>
  <c r="I29"/>
  <c r="G29"/>
  <c r="E29"/>
  <c r="L29"/>
  <c r="J29"/>
  <c r="H29"/>
  <c r="F29"/>
  <c r="D29"/>
  <c r="P30"/>
  <c r="K30"/>
  <c r="I30"/>
  <c r="G30"/>
  <c r="E30"/>
  <c r="L30"/>
  <c r="J30"/>
  <c r="H30"/>
  <c r="F30"/>
  <c r="D30"/>
  <c r="K31"/>
  <c r="I31"/>
  <c r="G31"/>
  <c r="E31"/>
  <c r="L31"/>
  <c r="J31"/>
  <c r="H31"/>
  <c r="F31"/>
  <c r="D31"/>
  <c r="P32"/>
  <c r="K32"/>
  <c r="I32"/>
  <c r="G32"/>
  <c r="E32"/>
  <c r="L32"/>
  <c r="J32"/>
  <c r="H32"/>
  <c r="F32"/>
  <c r="D32"/>
  <c r="K33"/>
  <c r="I33"/>
  <c r="G33"/>
  <c r="E33"/>
  <c r="L33"/>
  <c r="J33"/>
  <c r="H33"/>
  <c r="F33"/>
  <c r="D33"/>
  <c r="P34"/>
  <c r="K34"/>
  <c r="I34"/>
  <c r="G34"/>
  <c r="E34"/>
  <c r="L34"/>
  <c r="J34"/>
  <c r="H34"/>
  <c r="F34"/>
  <c r="D34"/>
  <c r="P36"/>
  <c r="K36"/>
  <c r="I36"/>
  <c r="G36"/>
  <c r="E36"/>
  <c r="L36"/>
  <c r="J36"/>
  <c r="H36"/>
  <c r="F36"/>
  <c r="D36"/>
  <c r="K37"/>
  <c r="I37"/>
  <c r="G37"/>
  <c r="E37"/>
  <c r="L37"/>
  <c r="J37"/>
  <c r="H37"/>
  <c r="F37"/>
  <c r="D37"/>
  <c r="P38"/>
  <c r="K38"/>
  <c r="I38"/>
  <c r="G38"/>
  <c r="E38"/>
  <c r="L38"/>
  <c r="J38"/>
  <c r="H38"/>
  <c r="F38"/>
  <c r="D38"/>
  <c r="K39"/>
  <c r="I39"/>
  <c r="G39"/>
  <c r="E39"/>
  <c r="L39"/>
  <c r="J39"/>
  <c r="H39"/>
  <c r="F39"/>
  <c r="D39"/>
  <c r="K40"/>
  <c r="I40"/>
  <c r="G40"/>
  <c r="E40"/>
  <c r="L40"/>
  <c r="J40"/>
  <c r="H40"/>
  <c r="F40"/>
  <c r="D40"/>
  <c r="K41"/>
  <c r="I41"/>
  <c r="G41"/>
  <c r="E41"/>
  <c r="L41"/>
  <c r="J41"/>
  <c r="H41"/>
  <c r="F41"/>
  <c r="D41"/>
  <c r="P42"/>
  <c r="K42"/>
  <c r="I42"/>
  <c r="G42"/>
  <c r="E42"/>
  <c r="L42"/>
  <c r="J42"/>
  <c r="H42"/>
  <c r="F42"/>
  <c r="D42"/>
  <c r="P43"/>
  <c r="K43"/>
  <c r="I43"/>
  <c r="G43"/>
  <c r="E43"/>
  <c r="L43"/>
  <c r="J43"/>
  <c r="H43"/>
  <c r="F43"/>
  <c r="D43"/>
  <c r="K44"/>
  <c r="I44"/>
  <c r="G44"/>
  <c r="E44"/>
  <c r="L44"/>
  <c r="J44"/>
  <c r="H44"/>
  <c r="F44"/>
  <c r="D44"/>
  <c r="P45"/>
  <c r="K45"/>
  <c r="I45"/>
  <c r="G45"/>
  <c r="E45"/>
  <c r="L45"/>
  <c r="J45"/>
  <c r="H45"/>
  <c r="F45"/>
  <c r="D45"/>
  <c r="K46"/>
  <c r="I46"/>
  <c r="G46"/>
  <c r="E46"/>
  <c r="L46"/>
  <c r="J46"/>
  <c r="H46"/>
  <c r="F46"/>
  <c r="D46"/>
  <c r="P47"/>
  <c r="K47"/>
  <c r="I47"/>
  <c r="G47"/>
  <c r="E47"/>
  <c r="L47"/>
  <c r="J47"/>
  <c r="H47"/>
  <c r="F47"/>
  <c r="D47"/>
  <c r="K48"/>
  <c r="I48"/>
  <c r="G48"/>
  <c r="E48"/>
  <c r="L48"/>
  <c r="J48"/>
  <c r="H48"/>
  <c r="F48"/>
  <c r="D48"/>
  <c r="P49"/>
  <c r="K49"/>
  <c r="I49"/>
  <c r="G49"/>
  <c r="E49"/>
  <c r="L49"/>
  <c r="J49"/>
  <c r="H49"/>
  <c r="F49"/>
  <c r="D49"/>
  <c r="K50"/>
  <c r="I50"/>
  <c r="G50"/>
  <c r="E50"/>
  <c r="L50"/>
  <c r="J50"/>
  <c r="H50"/>
  <c r="F50"/>
  <c r="D50"/>
  <c r="P51"/>
  <c r="K51"/>
  <c r="I51"/>
  <c r="G51"/>
  <c r="E51"/>
  <c r="L51"/>
  <c r="J51"/>
  <c r="H51"/>
  <c r="F51"/>
  <c r="D51"/>
  <c r="K52"/>
  <c r="I52"/>
  <c r="G52"/>
  <c r="E52"/>
  <c r="L52"/>
  <c r="J52"/>
  <c r="H52"/>
  <c r="F52"/>
  <c r="D52"/>
  <c r="P53"/>
  <c r="K53"/>
  <c r="I53"/>
  <c r="G53"/>
  <c r="E53"/>
  <c r="L53"/>
  <c r="J53"/>
  <c r="H53"/>
  <c r="F53"/>
  <c r="D53"/>
  <c r="K54"/>
  <c r="I54"/>
  <c r="G54"/>
  <c r="E54"/>
  <c r="L54"/>
  <c r="J54"/>
  <c r="H54"/>
  <c r="F54"/>
  <c r="D54"/>
  <c r="P55"/>
  <c r="K55"/>
  <c r="I55"/>
  <c r="G55"/>
  <c r="E55"/>
  <c r="L55"/>
  <c r="J55"/>
  <c r="H55"/>
  <c r="F55"/>
  <c r="D55"/>
  <c r="K56"/>
  <c r="I56"/>
  <c r="G56"/>
  <c r="E56"/>
  <c r="L56"/>
  <c r="J56"/>
  <c r="H56"/>
  <c r="F56"/>
  <c r="D56"/>
  <c r="P57"/>
  <c r="K57"/>
  <c r="I57"/>
  <c r="G57"/>
  <c r="E57"/>
  <c r="L57"/>
  <c r="J57"/>
  <c r="H57"/>
  <c r="F57"/>
  <c r="D57"/>
  <c r="K58"/>
  <c r="I58"/>
  <c r="G58"/>
  <c r="E58"/>
  <c r="L58"/>
  <c r="J58"/>
  <c r="H58"/>
  <c r="F58"/>
  <c r="D58"/>
  <c r="P59"/>
  <c r="K59"/>
  <c r="I59"/>
  <c r="G59"/>
  <c r="E59"/>
  <c r="L59"/>
  <c r="J59"/>
  <c r="H59"/>
  <c r="F59"/>
  <c r="D59"/>
  <c r="K60"/>
  <c r="I60"/>
  <c r="G60"/>
  <c r="E60"/>
  <c r="L60"/>
  <c r="J60"/>
  <c r="H60"/>
  <c r="F60"/>
  <c r="D60"/>
  <c r="P61"/>
  <c r="K61"/>
  <c r="I61"/>
  <c r="G61"/>
  <c r="E61"/>
  <c r="L61"/>
  <c r="J61"/>
  <c r="H61"/>
  <c r="F61"/>
  <c r="D61"/>
  <c r="K62"/>
  <c r="I62"/>
  <c r="G62"/>
  <c r="E62"/>
  <c r="L62"/>
  <c r="J62"/>
  <c r="H62"/>
  <c r="F62"/>
  <c r="D62"/>
  <c r="P63"/>
  <c r="K63"/>
  <c r="I63"/>
  <c r="G63"/>
  <c r="E63"/>
  <c r="L63"/>
  <c r="J63"/>
  <c r="H63"/>
  <c r="F63"/>
  <c r="D63"/>
  <c r="K64"/>
  <c r="I64"/>
  <c r="G64"/>
  <c r="E64"/>
  <c r="L64"/>
  <c r="J64"/>
  <c r="H64"/>
  <c r="F64"/>
  <c r="D64"/>
  <c r="P65"/>
  <c r="K65"/>
  <c r="I65"/>
  <c r="G65"/>
  <c r="E65"/>
  <c r="L65"/>
  <c r="J65"/>
  <c r="H65"/>
  <c r="F65"/>
  <c r="D65"/>
  <c r="K66"/>
  <c r="I66"/>
  <c r="G66"/>
  <c r="E66"/>
  <c r="L66"/>
  <c r="J66"/>
  <c r="H66"/>
  <c r="F66"/>
  <c r="D66"/>
  <c r="P67"/>
  <c r="K67"/>
  <c r="I67"/>
  <c r="G67"/>
  <c r="E67"/>
  <c r="L67"/>
  <c r="J67"/>
  <c r="H67"/>
  <c r="F67"/>
  <c r="D67"/>
  <c r="K68"/>
  <c r="I68"/>
  <c r="G68"/>
  <c r="E68"/>
  <c r="L68"/>
  <c r="J68"/>
  <c r="H68"/>
  <c r="F68"/>
  <c r="D68"/>
  <c r="P69"/>
  <c r="K69"/>
  <c r="I69"/>
  <c r="G69"/>
  <c r="E69"/>
  <c r="L69"/>
  <c r="J69"/>
  <c r="H69"/>
  <c r="F69"/>
  <c r="D69"/>
  <c r="K70"/>
  <c r="I70"/>
  <c r="G70"/>
  <c r="E70"/>
  <c r="L70"/>
  <c r="J70"/>
  <c r="H70"/>
  <c r="F70"/>
  <c r="D70"/>
  <c r="P71"/>
  <c r="K71"/>
  <c r="I71"/>
  <c r="G71"/>
  <c r="E71"/>
  <c r="L71"/>
  <c r="J71"/>
  <c r="H71"/>
  <c r="F71"/>
  <c r="D71"/>
  <c r="K72"/>
  <c r="I72"/>
  <c r="G72"/>
  <c r="E72"/>
  <c r="L72"/>
  <c r="J72"/>
  <c r="H72"/>
  <c r="F72"/>
  <c r="D72"/>
  <c r="P73"/>
  <c r="K73"/>
  <c r="I73"/>
  <c r="G73"/>
  <c r="E73"/>
  <c r="L73"/>
  <c r="J73"/>
  <c r="H73"/>
  <c r="F73"/>
  <c r="D73"/>
  <c r="K74"/>
  <c r="I74"/>
  <c r="G74"/>
  <c r="E74"/>
  <c r="L74"/>
  <c r="J74"/>
  <c r="H74"/>
  <c r="F74"/>
  <c r="D74"/>
  <c r="P75"/>
  <c r="K75"/>
  <c r="I75"/>
  <c r="G75"/>
  <c r="E75"/>
  <c r="L75"/>
  <c r="J75"/>
  <c r="H75"/>
  <c r="F75"/>
  <c r="D75"/>
  <c r="K76"/>
  <c r="I76"/>
  <c r="G76"/>
  <c r="E76"/>
  <c r="L76"/>
  <c r="J76"/>
  <c r="H76"/>
  <c r="F76"/>
  <c r="D76"/>
  <c r="P77"/>
  <c r="K77"/>
  <c r="I77"/>
  <c r="G77"/>
  <c r="E77"/>
  <c r="L77"/>
  <c r="J77"/>
  <c r="H77"/>
  <c r="F77"/>
  <c r="D77"/>
  <c r="K78"/>
  <c r="I78"/>
  <c r="G78"/>
  <c r="E78"/>
  <c r="L78"/>
  <c r="J78"/>
  <c r="H78"/>
  <c r="F78"/>
  <c r="D78"/>
  <c r="K35"/>
  <c r="I35"/>
  <c r="G35"/>
  <c r="E35"/>
  <c r="L35"/>
  <c r="J35"/>
  <c r="H35"/>
  <c r="F35"/>
  <c r="D35"/>
  <c r="K35" i="32"/>
  <c r="K79" s="1"/>
  <c r="M42" i="2" s="1"/>
  <c r="I35" i="32"/>
  <c r="G35"/>
  <c r="G79" s="1"/>
  <c r="I42" i="2" s="1"/>
  <c r="E35" i="32"/>
  <c r="E79" s="1"/>
  <c r="G42" i="2" s="1"/>
  <c r="K28" s="1"/>
  <c r="L35" i="32"/>
  <c r="L79" s="1"/>
  <c r="N42" i="2" s="1"/>
  <c r="J35" i="32"/>
  <c r="H35"/>
  <c r="H79" s="1"/>
  <c r="J42" i="2" s="1"/>
  <c r="F35" i="32"/>
  <c r="F79" s="1"/>
  <c r="H42" i="2" s="1"/>
  <c r="K29" s="1"/>
  <c r="D35" i="32"/>
  <c r="D79" s="1"/>
  <c r="F42" i="2" s="1"/>
  <c r="P3" i="32"/>
  <c r="P5"/>
  <c r="P7"/>
  <c r="P9"/>
  <c r="P11"/>
  <c r="P13"/>
  <c r="P15"/>
  <c r="P17"/>
  <c r="P19"/>
  <c r="P21"/>
  <c r="P23"/>
  <c r="P25"/>
  <c r="P27"/>
  <c r="P29"/>
  <c r="P31"/>
  <c r="P33"/>
  <c r="P37"/>
  <c r="P39"/>
  <c r="P41"/>
  <c r="P42"/>
  <c r="P44"/>
  <c r="P45"/>
  <c r="P46"/>
  <c r="P47"/>
  <c r="P48"/>
  <c r="P49"/>
  <c r="P50"/>
  <c r="P51"/>
  <c r="P52"/>
  <c r="P53"/>
  <c r="P54"/>
  <c r="P55"/>
  <c r="P56"/>
  <c r="P57"/>
  <c r="P58"/>
  <c r="P59"/>
  <c r="P60"/>
  <c r="P61"/>
  <c r="P62"/>
  <c r="P63"/>
  <c r="P64"/>
  <c r="P65"/>
  <c r="P66"/>
  <c r="P67"/>
  <c r="P68"/>
  <c r="P69"/>
  <c r="P70"/>
  <c r="P71"/>
  <c r="P72"/>
  <c r="P73"/>
  <c r="P74"/>
  <c r="P75"/>
  <c r="P76"/>
  <c r="P77"/>
  <c r="P78"/>
  <c r="P35"/>
  <c r="I79"/>
  <c r="K42" i="2" s="1"/>
  <c r="J79" i="32"/>
  <c r="L42" i="2" s="1"/>
  <c r="P3" i="31"/>
  <c r="L3"/>
  <c r="J3"/>
  <c r="H3"/>
  <c r="F3"/>
  <c r="D3"/>
  <c r="K3"/>
  <c r="I3"/>
  <c r="G3"/>
  <c r="E3"/>
  <c r="L4"/>
  <c r="J4"/>
  <c r="H4"/>
  <c r="F4"/>
  <c r="D4"/>
  <c r="K4"/>
  <c r="I4"/>
  <c r="G4"/>
  <c r="E4"/>
  <c r="P5"/>
  <c r="L5"/>
  <c r="J5"/>
  <c r="H5"/>
  <c r="F5"/>
  <c r="D5"/>
  <c r="K5"/>
  <c r="I5"/>
  <c r="G5"/>
  <c r="E5"/>
  <c r="L6"/>
  <c r="J6"/>
  <c r="H6"/>
  <c r="F6"/>
  <c r="D6"/>
  <c r="K6"/>
  <c r="I6"/>
  <c r="G6"/>
  <c r="E6"/>
  <c r="P7"/>
  <c r="L7"/>
  <c r="J7"/>
  <c r="H7"/>
  <c r="F7"/>
  <c r="D7"/>
  <c r="K7"/>
  <c r="I7"/>
  <c r="G7"/>
  <c r="E7"/>
  <c r="L8"/>
  <c r="J8"/>
  <c r="H8"/>
  <c r="F8"/>
  <c r="D8"/>
  <c r="K8"/>
  <c r="I8"/>
  <c r="G8"/>
  <c r="E8"/>
  <c r="P9"/>
  <c r="L9"/>
  <c r="J9"/>
  <c r="H9"/>
  <c r="F9"/>
  <c r="D9"/>
  <c r="K9"/>
  <c r="I9"/>
  <c r="G9"/>
  <c r="E9"/>
  <c r="L10"/>
  <c r="J10"/>
  <c r="H10"/>
  <c r="F10"/>
  <c r="D10"/>
  <c r="K10"/>
  <c r="I10"/>
  <c r="G10"/>
  <c r="E10"/>
  <c r="P11"/>
  <c r="L11"/>
  <c r="J11"/>
  <c r="H11"/>
  <c r="F11"/>
  <c r="D11"/>
  <c r="K11"/>
  <c r="I11"/>
  <c r="G11"/>
  <c r="E11"/>
  <c r="L12"/>
  <c r="J12"/>
  <c r="H12"/>
  <c r="F12"/>
  <c r="D12"/>
  <c r="K12"/>
  <c r="I12"/>
  <c r="G12"/>
  <c r="E12"/>
  <c r="P13"/>
  <c r="L13"/>
  <c r="J13"/>
  <c r="H13"/>
  <c r="F13"/>
  <c r="D13"/>
  <c r="K13"/>
  <c r="I13"/>
  <c r="G13"/>
  <c r="E13"/>
  <c r="L14"/>
  <c r="J14"/>
  <c r="H14"/>
  <c r="F14"/>
  <c r="D14"/>
  <c r="K14"/>
  <c r="I14"/>
  <c r="G14"/>
  <c r="E14"/>
  <c r="P15"/>
  <c r="L15"/>
  <c r="J15"/>
  <c r="H15"/>
  <c r="F15"/>
  <c r="D15"/>
  <c r="K15"/>
  <c r="I15"/>
  <c r="G15"/>
  <c r="E15"/>
  <c r="L16"/>
  <c r="J16"/>
  <c r="H16"/>
  <c r="F16"/>
  <c r="D16"/>
  <c r="K16"/>
  <c r="I16"/>
  <c r="G16"/>
  <c r="E16"/>
  <c r="P17"/>
  <c r="L17"/>
  <c r="J17"/>
  <c r="H17"/>
  <c r="F17"/>
  <c r="D17"/>
  <c r="K17"/>
  <c r="I17"/>
  <c r="G17"/>
  <c r="E17"/>
  <c r="L18"/>
  <c r="J18"/>
  <c r="H18"/>
  <c r="F18"/>
  <c r="D18"/>
  <c r="K18"/>
  <c r="I18"/>
  <c r="G18"/>
  <c r="E18"/>
  <c r="P19"/>
  <c r="L19"/>
  <c r="J19"/>
  <c r="H19"/>
  <c r="F19"/>
  <c r="D19"/>
  <c r="K19"/>
  <c r="I19"/>
  <c r="G19"/>
  <c r="E19"/>
  <c r="L20"/>
  <c r="J20"/>
  <c r="H20"/>
  <c r="F20"/>
  <c r="D20"/>
  <c r="K20"/>
  <c r="I20"/>
  <c r="G20"/>
  <c r="E20"/>
  <c r="P21"/>
  <c r="L21"/>
  <c r="J21"/>
  <c r="H21"/>
  <c r="F21"/>
  <c r="D21"/>
  <c r="K21"/>
  <c r="I21"/>
  <c r="G21"/>
  <c r="E21"/>
  <c r="L22"/>
  <c r="J22"/>
  <c r="H22"/>
  <c r="F22"/>
  <c r="D22"/>
  <c r="K22"/>
  <c r="I22"/>
  <c r="G22"/>
  <c r="E22"/>
  <c r="P23"/>
  <c r="L23"/>
  <c r="J23"/>
  <c r="H23"/>
  <c r="F23"/>
  <c r="D23"/>
  <c r="K23"/>
  <c r="I23"/>
  <c r="G23"/>
  <c r="E23"/>
  <c r="L24"/>
  <c r="J24"/>
  <c r="H24"/>
  <c r="F24"/>
  <c r="D24"/>
  <c r="K24"/>
  <c r="I24"/>
  <c r="G24"/>
  <c r="E24"/>
  <c r="P25"/>
  <c r="L25"/>
  <c r="J25"/>
  <c r="H25"/>
  <c r="F25"/>
  <c r="D25"/>
  <c r="K25"/>
  <c r="I25"/>
  <c r="G25"/>
  <c r="E25"/>
  <c r="L26"/>
  <c r="J26"/>
  <c r="H26"/>
  <c r="F26"/>
  <c r="D26"/>
  <c r="K26"/>
  <c r="I26"/>
  <c r="G26"/>
  <c r="E26"/>
  <c r="P27"/>
  <c r="L27"/>
  <c r="J27"/>
  <c r="H27"/>
  <c r="F27"/>
  <c r="D27"/>
  <c r="K27"/>
  <c r="G27"/>
  <c r="I27"/>
  <c r="E27"/>
  <c r="K28"/>
  <c r="I28"/>
  <c r="L28"/>
  <c r="J28"/>
  <c r="H28"/>
  <c r="F28"/>
  <c r="D28"/>
  <c r="E28"/>
  <c r="G28"/>
  <c r="P29"/>
  <c r="K29"/>
  <c r="I29"/>
  <c r="G29"/>
  <c r="E29"/>
  <c r="L29"/>
  <c r="J29"/>
  <c r="H29"/>
  <c r="F29"/>
  <c r="D29"/>
  <c r="K30"/>
  <c r="I30"/>
  <c r="G30"/>
  <c r="E30"/>
  <c r="L30"/>
  <c r="J30"/>
  <c r="H30"/>
  <c r="F30"/>
  <c r="D30"/>
  <c r="P31"/>
  <c r="K31"/>
  <c r="I31"/>
  <c r="G31"/>
  <c r="E31"/>
  <c r="L31"/>
  <c r="J31"/>
  <c r="H31"/>
  <c r="F31"/>
  <c r="D31"/>
  <c r="K32"/>
  <c r="I32"/>
  <c r="G32"/>
  <c r="E32"/>
  <c r="L32"/>
  <c r="J32"/>
  <c r="H32"/>
  <c r="F32"/>
  <c r="D32"/>
  <c r="P33"/>
  <c r="K33"/>
  <c r="I33"/>
  <c r="G33"/>
  <c r="E33"/>
  <c r="L33"/>
  <c r="J33"/>
  <c r="H33"/>
  <c r="F33"/>
  <c r="D33"/>
  <c r="K34"/>
  <c r="I34"/>
  <c r="G34"/>
  <c r="E34"/>
  <c r="L34"/>
  <c r="J34"/>
  <c r="H34"/>
  <c r="F34"/>
  <c r="D34"/>
  <c r="K36"/>
  <c r="I36"/>
  <c r="G36"/>
  <c r="E36"/>
  <c r="L36"/>
  <c r="J36"/>
  <c r="H36"/>
  <c r="F36"/>
  <c r="D36"/>
  <c r="P37"/>
  <c r="K37"/>
  <c r="I37"/>
  <c r="G37"/>
  <c r="E37"/>
  <c r="L37"/>
  <c r="J37"/>
  <c r="H37"/>
  <c r="F37"/>
  <c r="D37"/>
  <c r="K38"/>
  <c r="I38"/>
  <c r="G38"/>
  <c r="E38"/>
  <c r="L38"/>
  <c r="J38"/>
  <c r="H38"/>
  <c r="F38"/>
  <c r="D38"/>
  <c r="P39"/>
  <c r="K39"/>
  <c r="I39"/>
  <c r="G39"/>
  <c r="E39"/>
  <c r="L39"/>
  <c r="J39"/>
  <c r="H39"/>
  <c r="F39"/>
  <c r="D39"/>
  <c r="K40"/>
  <c r="I40"/>
  <c r="G40"/>
  <c r="E40"/>
  <c r="L40"/>
  <c r="J40"/>
  <c r="H40"/>
  <c r="F40"/>
  <c r="D40"/>
  <c r="P41"/>
  <c r="K41"/>
  <c r="I41"/>
  <c r="G41"/>
  <c r="E41"/>
  <c r="L41"/>
  <c r="J41"/>
  <c r="H41"/>
  <c r="F41"/>
  <c r="D41"/>
  <c r="P42"/>
  <c r="K42"/>
  <c r="I42"/>
  <c r="G42"/>
  <c r="E42"/>
  <c r="L42"/>
  <c r="J42"/>
  <c r="H42"/>
  <c r="F42"/>
  <c r="D42"/>
  <c r="K43"/>
  <c r="I43"/>
  <c r="G43"/>
  <c r="E43"/>
  <c r="L43"/>
  <c r="J43"/>
  <c r="H43"/>
  <c r="F43"/>
  <c r="D43"/>
  <c r="P44"/>
  <c r="K44"/>
  <c r="I44"/>
  <c r="G44"/>
  <c r="E44"/>
  <c r="L44"/>
  <c r="J44"/>
  <c r="H44"/>
  <c r="F44"/>
  <c r="D44"/>
  <c r="P45"/>
  <c r="K45"/>
  <c r="I45"/>
  <c r="G45"/>
  <c r="E45"/>
  <c r="L45"/>
  <c r="J45"/>
  <c r="H45"/>
  <c r="F45"/>
  <c r="D45"/>
  <c r="P46"/>
  <c r="K46"/>
  <c r="I46"/>
  <c r="G46"/>
  <c r="E46"/>
  <c r="L46"/>
  <c r="J46"/>
  <c r="H46"/>
  <c r="F46"/>
  <c r="D46"/>
  <c r="P47"/>
  <c r="K47"/>
  <c r="I47"/>
  <c r="G47"/>
  <c r="E47"/>
  <c r="L47"/>
  <c r="J47"/>
  <c r="H47"/>
  <c r="F47"/>
  <c r="D47"/>
  <c r="P48"/>
  <c r="K48"/>
  <c r="I48"/>
  <c r="G48"/>
  <c r="E48"/>
  <c r="L48"/>
  <c r="J48"/>
  <c r="H48"/>
  <c r="F48"/>
  <c r="D48"/>
  <c r="P49"/>
  <c r="K49"/>
  <c r="I49"/>
  <c r="G49"/>
  <c r="E49"/>
  <c r="L49"/>
  <c r="J49"/>
  <c r="H49"/>
  <c r="F49"/>
  <c r="D49"/>
  <c r="P50"/>
  <c r="K50"/>
  <c r="I50"/>
  <c r="G50"/>
  <c r="E50"/>
  <c r="L50"/>
  <c r="J50"/>
  <c r="H50"/>
  <c r="F50"/>
  <c r="D50"/>
  <c r="P51"/>
  <c r="K51"/>
  <c r="I51"/>
  <c r="G51"/>
  <c r="E51"/>
  <c r="L51"/>
  <c r="J51"/>
  <c r="H51"/>
  <c r="F51"/>
  <c r="D51"/>
  <c r="P52"/>
  <c r="K52"/>
  <c r="I52"/>
  <c r="G52"/>
  <c r="E52"/>
  <c r="L52"/>
  <c r="J52"/>
  <c r="H52"/>
  <c r="F52"/>
  <c r="D52"/>
  <c r="P53"/>
  <c r="K53"/>
  <c r="I53"/>
  <c r="G53"/>
  <c r="E53"/>
  <c r="L53"/>
  <c r="J53"/>
  <c r="H53"/>
  <c r="F53"/>
  <c r="D53"/>
  <c r="P54"/>
  <c r="K54"/>
  <c r="I54"/>
  <c r="G54"/>
  <c r="E54"/>
  <c r="L54"/>
  <c r="J54"/>
  <c r="H54"/>
  <c r="F54"/>
  <c r="D54"/>
  <c r="P55"/>
  <c r="K55"/>
  <c r="I55"/>
  <c r="G55"/>
  <c r="E55"/>
  <c r="L55"/>
  <c r="J55"/>
  <c r="H55"/>
  <c r="F55"/>
  <c r="D55"/>
  <c r="P56"/>
  <c r="K56"/>
  <c r="I56"/>
  <c r="G56"/>
  <c r="E56"/>
  <c r="L56"/>
  <c r="J56"/>
  <c r="H56"/>
  <c r="F56"/>
  <c r="D56"/>
  <c r="P57"/>
  <c r="K57"/>
  <c r="I57"/>
  <c r="G57"/>
  <c r="E57"/>
  <c r="L57"/>
  <c r="J57"/>
  <c r="H57"/>
  <c r="F57"/>
  <c r="D57"/>
  <c r="P58"/>
  <c r="K58"/>
  <c r="I58"/>
  <c r="G58"/>
  <c r="E58"/>
  <c r="L58"/>
  <c r="J58"/>
  <c r="H58"/>
  <c r="F58"/>
  <c r="D58"/>
  <c r="P59"/>
  <c r="K59"/>
  <c r="I59"/>
  <c r="G59"/>
  <c r="E59"/>
  <c r="L59"/>
  <c r="J59"/>
  <c r="H59"/>
  <c r="F59"/>
  <c r="D59"/>
  <c r="P60"/>
  <c r="K60"/>
  <c r="I60"/>
  <c r="G60"/>
  <c r="E60"/>
  <c r="L60"/>
  <c r="J60"/>
  <c r="H60"/>
  <c r="F60"/>
  <c r="D60"/>
  <c r="P61"/>
  <c r="K61"/>
  <c r="I61"/>
  <c r="G61"/>
  <c r="E61"/>
  <c r="L61"/>
  <c r="J61"/>
  <c r="H61"/>
  <c r="F61"/>
  <c r="D61"/>
  <c r="P62"/>
  <c r="K62"/>
  <c r="I62"/>
  <c r="G62"/>
  <c r="E62"/>
  <c r="L62"/>
  <c r="J62"/>
  <c r="H62"/>
  <c r="F62"/>
  <c r="D62"/>
  <c r="P63"/>
  <c r="K63"/>
  <c r="I63"/>
  <c r="G63"/>
  <c r="E63"/>
  <c r="L63"/>
  <c r="J63"/>
  <c r="H63"/>
  <c r="F63"/>
  <c r="D63"/>
  <c r="P64"/>
  <c r="K64"/>
  <c r="I64"/>
  <c r="G64"/>
  <c r="E64"/>
  <c r="L64"/>
  <c r="J64"/>
  <c r="H64"/>
  <c r="F64"/>
  <c r="D64"/>
  <c r="P65"/>
  <c r="K65"/>
  <c r="I65"/>
  <c r="G65"/>
  <c r="E65"/>
  <c r="L65"/>
  <c r="J65"/>
  <c r="H65"/>
  <c r="F65"/>
  <c r="D65"/>
  <c r="P66"/>
  <c r="K66"/>
  <c r="I66"/>
  <c r="G66"/>
  <c r="E66"/>
  <c r="L66"/>
  <c r="J66"/>
  <c r="H66"/>
  <c r="F66"/>
  <c r="D66"/>
  <c r="P67"/>
  <c r="K67"/>
  <c r="I67"/>
  <c r="G67"/>
  <c r="E67"/>
  <c r="L67"/>
  <c r="J67"/>
  <c r="H67"/>
  <c r="F67"/>
  <c r="D67"/>
  <c r="P68"/>
  <c r="K68"/>
  <c r="I68"/>
  <c r="G68"/>
  <c r="E68"/>
  <c r="L68"/>
  <c r="J68"/>
  <c r="H68"/>
  <c r="F68"/>
  <c r="D68"/>
  <c r="P69"/>
  <c r="K69"/>
  <c r="I69"/>
  <c r="G69"/>
  <c r="E69"/>
  <c r="L69"/>
  <c r="J69"/>
  <c r="H69"/>
  <c r="F69"/>
  <c r="D69"/>
  <c r="P70"/>
  <c r="K70"/>
  <c r="I70"/>
  <c r="G70"/>
  <c r="E70"/>
  <c r="L70"/>
  <c r="J70"/>
  <c r="H70"/>
  <c r="F70"/>
  <c r="D70"/>
  <c r="P71"/>
  <c r="K71"/>
  <c r="I71"/>
  <c r="G71"/>
  <c r="E71"/>
  <c r="L71"/>
  <c r="J71"/>
  <c r="H71"/>
  <c r="F71"/>
  <c r="D71"/>
  <c r="P72"/>
  <c r="K72"/>
  <c r="I72"/>
  <c r="G72"/>
  <c r="E72"/>
  <c r="L72"/>
  <c r="J72"/>
  <c r="H72"/>
  <c r="F72"/>
  <c r="D72"/>
  <c r="P73"/>
  <c r="K73"/>
  <c r="I73"/>
  <c r="G73"/>
  <c r="E73"/>
  <c r="L73"/>
  <c r="J73"/>
  <c r="H73"/>
  <c r="F73"/>
  <c r="D73"/>
  <c r="P74"/>
  <c r="K74"/>
  <c r="I74"/>
  <c r="G74"/>
  <c r="E74"/>
  <c r="L74"/>
  <c r="J74"/>
  <c r="H74"/>
  <c r="F74"/>
  <c r="D74"/>
  <c r="P75"/>
  <c r="K75"/>
  <c r="I75"/>
  <c r="G75"/>
  <c r="E75"/>
  <c r="L75"/>
  <c r="J75"/>
  <c r="H75"/>
  <c r="F75"/>
  <c r="D75"/>
  <c r="P76"/>
  <c r="K76"/>
  <c r="I76"/>
  <c r="G76"/>
  <c r="E76"/>
  <c r="L76"/>
  <c r="J76"/>
  <c r="H76"/>
  <c r="F76"/>
  <c r="D76"/>
  <c r="P77"/>
  <c r="K77"/>
  <c r="I77"/>
  <c r="G77"/>
  <c r="E77"/>
  <c r="L77"/>
  <c r="J77"/>
  <c r="H77"/>
  <c r="F77"/>
  <c r="D77"/>
  <c r="P78"/>
  <c r="K78"/>
  <c r="I78"/>
  <c r="G78"/>
  <c r="E78"/>
  <c r="L78"/>
  <c r="J78"/>
  <c r="H78"/>
  <c r="F78"/>
  <c r="D78"/>
  <c r="P35"/>
  <c r="K35"/>
  <c r="I35"/>
  <c r="G35"/>
  <c r="E35"/>
  <c r="L35"/>
  <c r="J35"/>
  <c r="H35"/>
  <c r="F35"/>
  <c r="D35"/>
  <c r="K35" i="30"/>
  <c r="K79" s="1"/>
  <c r="M40" i="2" s="1"/>
  <c r="I35" i="30"/>
  <c r="I79" s="1"/>
  <c r="K40" i="2" s="1"/>
  <c r="G35" i="30"/>
  <c r="G79" s="1"/>
  <c r="I40" i="2" s="1"/>
  <c r="E35" i="30"/>
  <c r="E79" s="1"/>
  <c r="G40" i="2" s="1"/>
  <c r="I28" s="1"/>
  <c r="L35" i="30"/>
  <c r="L79" s="1"/>
  <c r="N40" i="2" s="1"/>
  <c r="J35" i="30"/>
  <c r="J79" s="1"/>
  <c r="L40" i="2" s="1"/>
  <c r="H35" i="30"/>
  <c r="H79" s="1"/>
  <c r="J40" i="2" s="1"/>
  <c r="F35" i="30"/>
  <c r="F79" s="1"/>
  <c r="H40" i="2" s="1"/>
  <c r="I29" s="1"/>
  <c r="D35" i="30"/>
  <c r="D79" s="1"/>
  <c r="F40" i="2" s="1"/>
  <c r="K35" i="28"/>
  <c r="I35"/>
  <c r="G35"/>
  <c r="E35"/>
  <c r="C35"/>
  <c r="L35"/>
  <c r="J35"/>
  <c r="H35"/>
  <c r="F35"/>
  <c r="D35"/>
  <c r="J89" i="1"/>
  <c r="P3"/>
  <c r="O3"/>
  <c r="O81"/>
  <c r="O83"/>
  <c r="O85"/>
  <c r="O87"/>
  <c r="K6"/>
  <c r="K8"/>
  <c r="K10"/>
  <c r="O80"/>
  <c r="O82"/>
  <c r="O84"/>
  <c r="O86"/>
  <c r="O88"/>
  <c r="K238" i="29"/>
  <c r="K3" i="1"/>
  <c r="K5"/>
  <c r="K7"/>
  <c r="K9"/>
  <c r="K11"/>
  <c r="K13"/>
  <c r="K15"/>
  <c r="K17"/>
  <c r="K19"/>
  <c r="K21"/>
  <c r="K23"/>
  <c r="K25"/>
  <c r="K27"/>
  <c r="K29"/>
  <c r="K31"/>
  <c r="K33"/>
  <c r="K35"/>
  <c r="K37"/>
  <c r="K39"/>
  <c r="K41"/>
  <c r="K43"/>
  <c r="K45"/>
  <c r="K47"/>
  <c r="K49"/>
  <c r="K51"/>
  <c r="K53"/>
  <c r="K55"/>
  <c r="K57"/>
  <c r="K59"/>
  <c r="K61"/>
  <c r="K63"/>
  <c r="K65"/>
  <c r="K67"/>
  <c r="K69"/>
  <c r="K71"/>
  <c r="K73"/>
  <c r="K75"/>
  <c r="K77"/>
  <c r="K79"/>
  <c r="K4"/>
  <c r="K12"/>
  <c r="K14"/>
  <c r="K16"/>
  <c r="K18"/>
  <c r="K20"/>
  <c r="K22"/>
  <c r="K24"/>
  <c r="K26"/>
  <c r="K28"/>
  <c r="K30"/>
  <c r="K32"/>
  <c r="K34"/>
  <c r="K36"/>
  <c r="K38"/>
  <c r="K40"/>
  <c r="K42"/>
  <c r="K44"/>
  <c r="K46"/>
  <c r="K48"/>
  <c r="K50"/>
  <c r="K52"/>
  <c r="K54"/>
  <c r="K56"/>
  <c r="K58"/>
  <c r="K60"/>
  <c r="K62"/>
  <c r="K64"/>
  <c r="K66"/>
  <c r="K68"/>
  <c r="K70"/>
  <c r="K72"/>
  <c r="K74"/>
  <c r="K76"/>
  <c r="K78"/>
  <c r="F33" i="35"/>
  <c r="C2" i="30"/>
  <c r="C2" i="31"/>
  <c r="C5" s="1"/>
  <c r="T5" s="1"/>
  <c r="C2" i="32"/>
  <c r="C2" i="33"/>
  <c r="C4" s="1"/>
  <c r="T4" s="1"/>
  <c r="P40" i="30"/>
  <c r="P40" i="33"/>
  <c r="A6" i="34"/>
  <c r="A72"/>
  <c r="A117"/>
  <c r="A54"/>
  <c r="A96"/>
  <c r="P3" i="33"/>
  <c r="P5"/>
  <c r="P7"/>
  <c r="P9"/>
  <c r="P11"/>
  <c r="P13"/>
  <c r="P15"/>
  <c r="P17"/>
  <c r="P19"/>
  <c r="P21"/>
  <c r="P23"/>
  <c r="P25"/>
  <c r="P27"/>
  <c r="P29"/>
  <c r="P31"/>
  <c r="P33"/>
  <c r="P35"/>
  <c r="P37"/>
  <c r="P39"/>
  <c r="P41"/>
  <c r="P44"/>
  <c r="P46"/>
  <c r="P48"/>
  <c r="P50"/>
  <c r="P52"/>
  <c r="P54"/>
  <c r="P56"/>
  <c r="P58"/>
  <c r="P60"/>
  <c r="P62"/>
  <c r="P64"/>
  <c r="P66"/>
  <c r="P68"/>
  <c r="P70"/>
  <c r="P72"/>
  <c r="P74"/>
  <c r="P76"/>
  <c r="P78"/>
  <c r="P8" i="32"/>
  <c r="P10"/>
  <c r="P12"/>
  <c r="P14"/>
  <c r="P16"/>
  <c r="P18"/>
  <c r="P20"/>
  <c r="P22"/>
  <c r="P24"/>
  <c r="P26"/>
  <c r="P28"/>
  <c r="P30"/>
  <c r="P32"/>
  <c r="P34"/>
  <c r="P36"/>
  <c r="P38"/>
  <c r="P40"/>
  <c r="P4"/>
  <c r="P6"/>
  <c r="P43"/>
  <c r="P8" i="31"/>
  <c r="P10"/>
  <c r="P12"/>
  <c r="P14"/>
  <c r="P16"/>
  <c r="P18"/>
  <c r="P20"/>
  <c r="P22"/>
  <c r="P24"/>
  <c r="P26"/>
  <c r="P28"/>
  <c r="P30"/>
  <c r="P32"/>
  <c r="P34"/>
  <c r="P36"/>
  <c r="P38"/>
  <c r="P40"/>
  <c r="P4"/>
  <c r="P6"/>
  <c r="P43"/>
  <c r="P3" i="30"/>
  <c r="P5"/>
  <c r="P7"/>
  <c r="P9"/>
  <c r="P11"/>
  <c r="P13"/>
  <c r="P15"/>
  <c r="P17"/>
  <c r="P19"/>
  <c r="P21"/>
  <c r="P23"/>
  <c r="P25"/>
  <c r="P27"/>
  <c r="P29"/>
  <c r="P31"/>
  <c r="P33"/>
  <c r="P35"/>
  <c r="P37"/>
  <c r="P39"/>
  <c r="P41"/>
  <c r="P43"/>
  <c r="C3" i="28"/>
  <c r="E76" i="35" l="1"/>
  <c r="T78" i="28"/>
  <c r="T77"/>
  <c r="T76"/>
  <c r="T75"/>
  <c r="T74"/>
  <c r="T73"/>
  <c r="T72"/>
  <c r="T71"/>
  <c r="T70"/>
  <c r="T69"/>
  <c r="T68"/>
  <c r="T67"/>
  <c r="T66"/>
  <c r="T65"/>
  <c r="T64"/>
  <c r="T63"/>
  <c r="T62"/>
  <c r="T61"/>
  <c r="T60"/>
  <c r="T59"/>
  <c r="T58"/>
  <c r="T57"/>
  <c r="T56"/>
  <c r="T55"/>
  <c r="T54"/>
  <c r="T53"/>
  <c r="T52"/>
  <c r="T51"/>
  <c r="T50"/>
  <c r="T49"/>
  <c r="T48"/>
  <c r="T47"/>
  <c r="T46"/>
  <c r="T45"/>
  <c r="T44"/>
  <c r="T43"/>
  <c r="T42"/>
  <c r="T41"/>
  <c r="T40"/>
  <c r="T39"/>
  <c r="T38"/>
  <c r="T37"/>
  <c r="T36"/>
  <c r="T34"/>
  <c r="T33"/>
  <c r="T32"/>
  <c r="T31"/>
  <c r="T30"/>
  <c r="T29"/>
  <c r="T28"/>
  <c r="T35"/>
  <c r="E44" i="35"/>
  <c r="G54"/>
  <c r="F65"/>
  <c r="G22"/>
  <c r="G70"/>
  <c r="E60"/>
  <c r="F49"/>
  <c r="G38"/>
  <c r="F73"/>
  <c r="G30"/>
  <c r="G78"/>
  <c r="E68"/>
  <c r="G62"/>
  <c r="F57"/>
  <c r="E52"/>
  <c r="G46"/>
  <c r="F41"/>
  <c r="E36"/>
  <c r="G74"/>
  <c r="F69"/>
  <c r="F61"/>
  <c r="E56"/>
  <c r="G50"/>
  <c r="F17"/>
  <c r="F77"/>
  <c r="E72"/>
  <c r="G66"/>
  <c r="E64"/>
  <c r="G58"/>
  <c r="F53"/>
  <c r="E48"/>
  <c r="F45"/>
  <c r="G42"/>
  <c r="E40"/>
  <c r="F37"/>
  <c r="G34"/>
  <c r="E32"/>
  <c r="E28"/>
  <c r="F25"/>
  <c r="E20"/>
  <c r="G10"/>
  <c r="G26"/>
  <c r="E24"/>
  <c r="F21"/>
  <c r="G18"/>
  <c r="E16"/>
  <c r="F29"/>
  <c r="E8"/>
  <c r="E77"/>
  <c r="I14" i="2"/>
  <c r="I33"/>
  <c r="I12"/>
  <c r="I32"/>
  <c r="K8"/>
  <c r="K27"/>
  <c r="K10"/>
  <c r="K31"/>
  <c r="K16"/>
  <c r="K35"/>
  <c r="K9"/>
  <c r="K30"/>
  <c r="K15"/>
  <c r="K34"/>
  <c r="F70" i="35"/>
  <c r="F79"/>
  <c r="E78"/>
  <c r="G76"/>
  <c r="F75"/>
  <c r="E74"/>
  <c r="G72"/>
  <c r="F71"/>
  <c r="E70"/>
  <c r="G68"/>
  <c r="F67"/>
  <c r="E66"/>
  <c r="G64"/>
  <c r="F63"/>
  <c r="E62"/>
  <c r="G60"/>
  <c r="F59"/>
  <c r="E58"/>
  <c r="G56"/>
  <c r="F55"/>
  <c r="E54"/>
  <c r="G52"/>
  <c r="F51"/>
  <c r="E50"/>
  <c r="G48"/>
  <c r="F47"/>
  <c r="E46"/>
  <c r="G44"/>
  <c r="F43"/>
  <c r="E42"/>
  <c r="G40"/>
  <c r="F39"/>
  <c r="E38"/>
  <c r="G36"/>
  <c r="F35"/>
  <c r="E34"/>
  <c r="G32"/>
  <c r="F31"/>
  <c r="E30"/>
  <c r="G28"/>
  <c r="F27"/>
  <c r="E26"/>
  <c r="G24"/>
  <c r="F23"/>
  <c r="E22"/>
  <c r="G20"/>
  <c r="F19"/>
  <c r="E18"/>
  <c r="G16"/>
  <c r="G14"/>
  <c r="F5"/>
  <c r="I8" i="2"/>
  <c r="I27"/>
  <c r="I10"/>
  <c r="I31"/>
  <c r="I16"/>
  <c r="I35"/>
  <c r="I9"/>
  <c r="I30"/>
  <c r="I15"/>
  <c r="I34"/>
  <c r="K14"/>
  <c r="K33"/>
  <c r="K12"/>
  <c r="K32"/>
  <c r="C78" i="32"/>
  <c r="T78" s="1"/>
  <c r="C77"/>
  <c r="T77" s="1"/>
  <c r="C76"/>
  <c r="T76" s="1"/>
  <c r="C75"/>
  <c r="T75" s="1"/>
  <c r="C74"/>
  <c r="T74" s="1"/>
  <c r="C73"/>
  <c r="T73" s="1"/>
  <c r="C72"/>
  <c r="T72" s="1"/>
  <c r="C71"/>
  <c r="T71" s="1"/>
  <c r="C70"/>
  <c r="T70" s="1"/>
  <c r="C69"/>
  <c r="T69" s="1"/>
  <c r="C68"/>
  <c r="T68" s="1"/>
  <c r="C67"/>
  <c r="T67" s="1"/>
  <c r="C66"/>
  <c r="T66" s="1"/>
  <c r="C65"/>
  <c r="T65" s="1"/>
  <c r="C64"/>
  <c r="T64" s="1"/>
  <c r="C63"/>
  <c r="T63" s="1"/>
  <c r="C62"/>
  <c r="T62" s="1"/>
  <c r="C61"/>
  <c r="T61" s="1"/>
  <c r="C60"/>
  <c r="T60" s="1"/>
  <c r="C59"/>
  <c r="T59" s="1"/>
  <c r="C58"/>
  <c r="T58" s="1"/>
  <c r="C57"/>
  <c r="T57" s="1"/>
  <c r="C56"/>
  <c r="T56" s="1"/>
  <c r="C55"/>
  <c r="T55" s="1"/>
  <c r="C54"/>
  <c r="T54" s="1"/>
  <c r="C53"/>
  <c r="T53" s="1"/>
  <c r="C52"/>
  <c r="T52" s="1"/>
  <c r="C51"/>
  <c r="T51" s="1"/>
  <c r="C50"/>
  <c r="T50" s="1"/>
  <c r="C49"/>
  <c r="T49" s="1"/>
  <c r="C48"/>
  <c r="T48" s="1"/>
  <c r="C47"/>
  <c r="T47" s="1"/>
  <c r="C46"/>
  <c r="T46" s="1"/>
  <c r="C45"/>
  <c r="T45" s="1"/>
  <c r="C44"/>
  <c r="T44" s="1"/>
  <c r="C43"/>
  <c r="T43" s="1"/>
  <c r="C42"/>
  <c r="T42" s="1"/>
  <c r="C41"/>
  <c r="T41" s="1"/>
  <c r="C40"/>
  <c r="T40" s="1"/>
  <c r="C39"/>
  <c r="T39" s="1"/>
  <c r="C38"/>
  <c r="T38" s="1"/>
  <c r="C37"/>
  <c r="T37" s="1"/>
  <c r="C36"/>
  <c r="T36" s="1"/>
  <c r="C34"/>
  <c r="T34" s="1"/>
  <c r="C33"/>
  <c r="T33" s="1"/>
  <c r="C32"/>
  <c r="T32" s="1"/>
  <c r="C31"/>
  <c r="T31" s="1"/>
  <c r="C30"/>
  <c r="T30" s="1"/>
  <c r="C29"/>
  <c r="T29" s="1"/>
  <c r="C28"/>
  <c r="T28" s="1"/>
  <c r="C27"/>
  <c r="T27" s="1"/>
  <c r="C26"/>
  <c r="T26" s="1"/>
  <c r="C25"/>
  <c r="T25" s="1"/>
  <c r="C24"/>
  <c r="T24" s="1"/>
  <c r="C23"/>
  <c r="T23" s="1"/>
  <c r="C22"/>
  <c r="T22" s="1"/>
  <c r="C21"/>
  <c r="T21" s="1"/>
  <c r="C20"/>
  <c r="T20" s="1"/>
  <c r="C19"/>
  <c r="T19" s="1"/>
  <c r="C18"/>
  <c r="T18" s="1"/>
  <c r="C17"/>
  <c r="T17" s="1"/>
  <c r="C16"/>
  <c r="T16" s="1"/>
  <c r="C15"/>
  <c r="T15" s="1"/>
  <c r="C14"/>
  <c r="T14" s="1"/>
  <c r="C13"/>
  <c r="T13" s="1"/>
  <c r="C12"/>
  <c r="T12" s="1"/>
  <c r="C11"/>
  <c r="T11" s="1"/>
  <c r="C10"/>
  <c r="T10" s="1"/>
  <c r="C9"/>
  <c r="T9" s="1"/>
  <c r="C8"/>
  <c r="T8" s="1"/>
  <c r="C7"/>
  <c r="T7" s="1"/>
  <c r="C6"/>
  <c r="T6" s="1"/>
  <c r="C5"/>
  <c r="T5" s="1"/>
  <c r="C4"/>
  <c r="T4" s="1"/>
  <c r="C3"/>
  <c r="T3" s="1"/>
  <c r="C78" i="30"/>
  <c r="T78" s="1"/>
  <c r="C77"/>
  <c r="T77" s="1"/>
  <c r="C76"/>
  <c r="T76" s="1"/>
  <c r="C75"/>
  <c r="T75" s="1"/>
  <c r="C74"/>
  <c r="T74" s="1"/>
  <c r="C73"/>
  <c r="T73" s="1"/>
  <c r="C72"/>
  <c r="T72" s="1"/>
  <c r="C71"/>
  <c r="T71" s="1"/>
  <c r="C70"/>
  <c r="T70" s="1"/>
  <c r="C69"/>
  <c r="T69" s="1"/>
  <c r="C68"/>
  <c r="T68" s="1"/>
  <c r="C67"/>
  <c r="T67" s="1"/>
  <c r="C66"/>
  <c r="T66" s="1"/>
  <c r="C65"/>
  <c r="T65" s="1"/>
  <c r="C64"/>
  <c r="T64" s="1"/>
  <c r="C63"/>
  <c r="T63" s="1"/>
  <c r="C62"/>
  <c r="T62" s="1"/>
  <c r="C61"/>
  <c r="T61" s="1"/>
  <c r="C60"/>
  <c r="T60" s="1"/>
  <c r="C59"/>
  <c r="T59" s="1"/>
  <c r="C58"/>
  <c r="T58" s="1"/>
  <c r="C57"/>
  <c r="T57" s="1"/>
  <c r="C56"/>
  <c r="T56" s="1"/>
  <c r="C55"/>
  <c r="T55" s="1"/>
  <c r="C54"/>
  <c r="T54" s="1"/>
  <c r="C53"/>
  <c r="T53" s="1"/>
  <c r="C52"/>
  <c r="T52" s="1"/>
  <c r="C51"/>
  <c r="T51" s="1"/>
  <c r="C50"/>
  <c r="T50" s="1"/>
  <c r="C49"/>
  <c r="T49" s="1"/>
  <c r="C48"/>
  <c r="T48" s="1"/>
  <c r="C47"/>
  <c r="T47" s="1"/>
  <c r="C46"/>
  <c r="T46" s="1"/>
  <c r="C45"/>
  <c r="T45" s="1"/>
  <c r="C44"/>
  <c r="T44" s="1"/>
  <c r="C43"/>
  <c r="T43" s="1"/>
  <c r="C42"/>
  <c r="T42" s="1"/>
  <c r="C41"/>
  <c r="T41" s="1"/>
  <c r="C40"/>
  <c r="T40" s="1"/>
  <c r="C39"/>
  <c r="T39" s="1"/>
  <c r="C38"/>
  <c r="T38" s="1"/>
  <c r="C37"/>
  <c r="T37" s="1"/>
  <c r="C36"/>
  <c r="T36" s="1"/>
  <c r="C34"/>
  <c r="T34" s="1"/>
  <c r="C33"/>
  <c r="T33" s="1"/>
  <c r="C32"/>
  <c r="T32" s="1"/>
  <c r="C31"/>
  <c r="T31" s="1"/>
  <c r="C30"/>
  <c r="T30" s="1"/>
  <c r="C29"/>
  <c r="T29" s="1"/>
  <c r="C28"/>
  <c r="T28" s="1"/>
  <c r="C27"/>
  <c r="T27" s="1"/>
  <c r="C26"/>
  <c r="T26" s="1"/>
  <c r="C25"/>
  <c r="T25" s="1"/>
  <c r="C24"/>
  <c r="T24" s="1"/>
  <c r="C23"/>
  <c r="T23" s="1"/>
  <c r="C22"/>
  <c r="T22" s="1"/>
  <c r="C21"/>
  <c r="T21" s="1"/>
  <c r="C20"/>
  <c r="T20" s="1"/>
  <c r="C19"/>
  <c r="T19" s="1"/>
  <c r="C18"/>
  <c r="T18" s="1"/>
  <c r="C17"/>
  <c r="T17" s="1"/>
  <c r="C16"/>
  <c r="T16" s="1"/>
  <c r="C15"/>
  <c r="T15" s="1"/>
  <c r="C14"/>
  <c r="T14" s="1"/>
  <c r="C13"/>
  <c r="T13" s="1"/>
  <c r="C12"/>
  <c r="T12" s="1"/>
  <c r="C11"/>
  <c r="T11" s="1"/>
  <c r="C10"/>
  <c r="T10" s="1"/>
  <c r="C9"/>
  <c r="T9" s="1"/>
  <c r="C8"/>
  <c r="T8" s="1"/>
  <c r="C7"/>
  <c r="T7" s="1"/>
  <c r="C6"/>
  <c r="T6" s="1"/>
  <c r="C5"/>
  <c r="T5" s="1"/>
  <c r="C4"/>
  <c r="T4" s="1"/>
  <c r="C3"/>
  <c r="T3" s="1"/>
  <c r="E79" i="31"/>
  <c r="G41" i="2" s="1"/>
  <c r="J28" s="1"/>
  <c r="I79" i="31"/>
  <c r="K41" i="2" s="1"/>
  <c r="D79" i="31"/>
  <c r="F41" i="2" s="1"/>
  <c r="H79" i="31"/>
  <c r="J41" i="2" s="1"/>
  <c r="L79" i="31"/>
  <c r="N41" i="2" s="1"/>
  <c r="C35" i="32"/>
  <c r="F79" i="33"/>
  <c r="H43" i="2" s="1"/>
  <c r="L29" s="1"/>
  <c r="J79" i="33"/>
  <c r="L43" i="2" s="1"/>
  <c r="E79" i="33"/>
  <c r="G43" i="2" s="1"/>
  <c r="L28" s="1"/>
  <c r="I79" i="33"/>
  <c r="K43" i="2" s="1"/>
  <c r="C35" i="30"/>
  <c r="G79" i="31"/>
  <c r="I41" i="2" s="1"/>
  <c r="K79" i="31"/>
  <c r="M41" i="2" s="1"/>
  <c r="F79" i="31"/>
  <c r="H41" i="2" s="1"/>
  <c r="J29" s="1"/>
  <c r="J79" i="31"/>
  <c r="L41" i="2" s="1"/>
  <c r="D79" i="33"/>
  <c r="F43" i="2" s="1"/>
  <c r="H79" i="33"/>
  <c r="J43" i="2" s="1"/>
  <c r="L79" i="33"/>
  <c r="N43" i="2" s="1"/>
  <c r="G79" i="33"/>
  <c r="I43" i="2" s="1"/>
  <c r="K79" i="33"/>
  <c r="M43" i="2" s="1"/>
  <c r="E79" i="28"/>
  <c r="G39" i="2" s="1"/>
  <c r="I79" i="28"/>
  <c r="K39" i="2" s="1"/>
  <c r="H32" s="1"/>
  <c r="D79" i="28"/>
  <c r="F39" i="2" s="1"/>
  <c r="H27" s="1"/>
  <c r="H79" i="28"/>
  <c r="J39" i="2" s="1"/>
  <c r="H31" s="1"/>
  <c r="G79" i="28"/>
  <c r="I39" i="2" s="1"/>
  <c r="H30" s="1"/>
  <c r="K79" i="28"/>
  <c r="M39" i="2" s="1"/>
  <c r="H34" s="1"/>
  <c r="F79" i="28"/>
  <c r="H39" i="2" s="1"/>
  <c r="H29" s="1"/>
  <c r="J79" i="28"/>
  <c r="L39" i="2" s="1"/>
  <c r="H33" s="1"/>
  <c r="C78" i="33"/>
  <c r="T78" s="1"/>
  <c r="C77"/>
  <c r="T77" s="1"/>
  <c r="C76"/>
  <c r="T76" s="1"/>
  <c r="C75"/>
  <c r="T75" s="1"/>
  <c r="C72"/>
  <c r="T72" s="1"/>
  <c r="C71"/>
  <c r="T71" s="1"/>
  <c r="C68"/>
  <c r="T68" s="1"/>
  <c r="C67"/>
  <c r="T67" s="1"/>
  <c r="C64"/>
  <c r="T64" s="1"/>
  <c r="C63"/>
  <c r="T63" s="1"/>
  <c r="C60"/>
  <c r="T60" s="1"/>
  <c r="C59"/>
  <c r="T59" s="1"/>
  <c r="C56"/>
  <c r="T56" s="1"/>
  <c r="C55"/>
  <c r="T55" s="1"/>
  <c r="C52"/>
  <c r="T52" s="1"/>
  <c r="C51"/>
  <c r="T51" s="1"/>
  <c r="C48"/>
  <c r="T48" s="1"/>
  <c r="C47"/>
  <c r="T47" s="1"/>
  <c r="C44"/>
  <c r="T44" s="1"/>
  <c r="C43"/>
  <c r="T43" s="1"/>
  <c r="C41"/>
  <c r="T41" s="1"/>
  <c r="C40"/>
  <c r="T40" s="1"/>
  <c r="C39"/>
  <c r="T39" s="1"/>
  <c r="C38"/>
  <c r="T38" s="1"/>
  <c r="C34"/>
  <c r="T34" s="1"/>
  <c r="C31"/>
  <c r="T31" s="1"/>
  <c r="C30"/>
  <c r="T30" s="1"/>
  <c r="C23"/>
  <c r="T23" s="1"/>
  <c r="C22"/>
  <c r="T22" s="1"/>
  <c r="C19"/>
  <c r="T19" s="1"/>
  <c r="C18"/>
  <c r="T18" s="1"/>
  <c r="C15"/>
  <c r="T15" s="1"/>
  <c r="C14"/>
  <c r="T14" s="1"/>
  <c r="C11"/>
  <c r="T11" s="1"/>
  <c r="C10"/>
  <c r="T10" s="1"/>
  <c r="C7"/>
  <c r="T7" s="1"/>
  <c r="C6"/>
  <c r="T6" s="1"/>
  <c r="C3"/>
  <c r="T3" s="1"/>
  <c r="C35"/>
  <c r="C74"/>
  <c r="T74" s="1"/>
  <c r="C73"/>
  <c r="T73" s="1"/>
  <c r="C70"/>
  <c r="T70" s="1"/>
  <c r="C69"/>
  <c r="T69" s="1"/>
  <c r="C66"/>
  <c r="T66" s="1"/>
  <c r="C65"/>
  <c r="T65" s="1"/>
  <c r="C62"/>
  <c r="T62" s="1"/>
  <c r="C61"/>
  <c r="T61" s="1"/>
  <c r="C58"/>
  <c r="T58" s="1"/>
  <c r="C57"/>
  <c r="T57" s="1"/>
  <c r="C54"/>
  <c r="T54" s="1"/>
  <c r="C53"/>
  <c r="T53" s="1"/>
  <c r="C50"/>
  <c r="T50" s="1"/>
  <c r="C49"/>
  <c r="T49" s="1"/>
  <c r="C46"/>
  <c r="T46" s="1"/>
  <c r="C45"/>
  <c r="T45" s="1"/>
  <c r="C42"/>
  <c r="T42" s="1"/>
  <c r="C37"/>
  <c r="T37" s="1"/>
  <c r="C36"/>
  <c r="T36" s="1"/>
  <c r="C33"/>
  <c r="T33" s="1"/>
  <c r="C32"/>
  <c r="T32" s="1"/>
  <c r="C29"/>
  <c r="T29" s="1"/>
  <c r="C28"/>
  <c r="T28" s="1"/>
  <c r="C27"/>
  <c r="T27" s="1"/>
  <c r="C26"/>
  <c r="T26" s="1"/>
  <c r="C25"/>
  <c r="T25" s="1"/>
  <c r="C24"/>
  <c r="T24" s="1"/>
  <c r="C21"/>
  <c r="T21" s="1"/>
  <c r="C20"/>
  <c r="T20" s="1"/>
  <c r="C17"/>
  <c r="T17" s="1"/>
  <c r="C16"/>
  <c r="T16" s="1"/>
  <c r="C13"/>
  <c r="T13" s="1"/>
  <c r="C12"/>
  <c r="T12" s="1"/>
  <c r="C9"/>
  <c r="T9" s="1"/>
  <c r="C8"/>
  <c r="T8" s="1"/>
  <c r="C5"/>
  <c r="T5" s="1"/>
  <c r="C76" i="31"/>
  <c r="T76" s="1"/>
  <c r="C35"/>
  <c r="C77"/>
  <c r="T77" s="1"/>
  <c r="C75"/>
  <c r="T75" s="1"/>
  <c r="C73"/>
  <c r="T73" s="1"/>
  <c r="C71"/>
  <c r="T71" s="1"/>
  <c r="C69"/>
  <c r="T69" s="1"/>
  <c r="C67"/>
  <c r="T67" s="1"/>
  <c r="C65"/>
  <c r="T65" s="1"/>
  <c r="C63"/>
  <c r="T63" s="1"/>
  <c r="C61"/>
  <c r="T61" s="1"/>
  <c r="C59"/>
  <c r="T59" s="1"/>
  <c r="C57"/>
  <c r="T57" s="1"/>
  <c r="C55"/>
  <c r="T55" s="1"/>
  <c r="C53"/>
  <c r="T53" s="1"/>
  <c r="C51"/>
  <c r="T51" s="1"/>
  <c r="C49"/>
  <c r="T49" s="1"/>
  <c r="C47"/>
  <c r="T47" s="1"/>
  <c r="C45"/>
  <c r="T45" s="1"/>
  <c r="C43"/>
  <c r="T43" s="1"/>
  <c r="C42"/>
  <c r="T42" s="1"/>
  <c r="C40"/>
  <c r="T40" s="1"/>
  <c r="C39"/>
  <c r="T39" s="1"/>
  <c r="C36"/>
  <c r="T36" s="1"/>
  <c r="C34"/>
  <c r="T34" s="1"/>
  <c r="C33"/>
  <c r="T33" s="1"/>
  <c r="C30"/>
  <c r="T30" s="1"/>
  <c r="C29"/>
  <c r="T29" s="1"/>
  <c r="C28"/>
  <c r="T28" s="1"/>
  <c r="C27"/>
  <c r="T27" s="1"/>
  <c r="C24"/>
  <c r="T24" s="1"/>
  <c r="C23"/>
  <c r="T23" s="1"/>
  <c r="C20"/>
  <c r="T20" s="1"/>
  <c r="C19"/>
  <c r="T19" s="1"/>
  <c r="C16"/>
  <c r="T16" s="1"/>
  <c r="C15"/>
  <c r="T15" s="1"/>
  <c r="C12"/>
  <c r="T12" s="1"/>
  <c r="C11"/>
  <c r="T11" s="1"/>
  <c r="C8"/>
  <c r="T8" s="1"/>
  <c r="C7"/>
  <c r="T7" s="1"/>
  <c r="C4"/>
  <c r="T4" s="1"/>
  <c r="C3"/>
  <c r="T3" s="1"/>
  <c r="C78"/>
  <c r="T78" s="1"/>
  <c r="C74"/>
  <c r="T74" s="1"/>
  <c r="C72"/>
  <c r="T72" s="1"/>
  <c r="C70"/>
  <c r="T70" s="1"/>
  <c r="C68"/>
  <c r="T68" s="1"/>
  <c r="C66"/>
  <c r="T66" s="1"/>
  <c r="C64"/>
  <c r="T64" s="1"/>
  <c r="C62"/>
  <c r="T62" s="1"/>
  <c r="C60"/>
  <c r="T60" s="1"/>
  <c r="C58"/>
  <c r="T58" s="1"/>
  <c r="C56"/>
  <c r="T56" s="1"/>
  <c r="C54"/>
  <c r="T54" s="1"/>
  <c r="C52"/>
  <c r="T52" s="1"/>
  <c r="C50"/>
  <c r="T50" s="1"/>
  <c r="C48"/>
  <c r="T48" s="1"/>
  <c r="C46"/>
  <c r="T46" s="1"/>
  <c r="C44"/>
  <c r="T44" s="1"/>
  <c r="C41"/>
  <c r="T41" s="1"/>
  <c r="C38"/>
  <c r="T38" s="1"/>
  <c r="C37"/>
  <c r="T37" s="1"/>
  <c r="C32"/>
  <c r="T32" s="1"/>
  <c r="C31"/>
  <c r="T31" s="1"/>
  <c r="C26"/>
  <c r="T26" s="1"/>
  <c r="C25"/>
  <c r="T25" s="1"/>
  <c r="C22"/>
  <c r="T22" s="1"/>
  <c r="C21"/>
  <c r="T21" s="1"/>
  <c r="C18"/>
  <c r="T18" s="1"/>
  <c r="C17"/>
  <c r="T17" s="1"/>
  <c r="C14"/>
  <c r="T14" s="1"/>
  <c r="C13"/>
  <c r="T13" s="1"/>
  <c r="C10"/>
  <c r="T10" s="1"/>
  <c r="C9"/>
  <c r="T9" s="1"/>
  <c r="C6"/>
  <c r="T6" s="1"/>
  <c r="F13" i="35"/>
  <c r="E12"/>
  <c r="G6"/>
  <c r="G79"/>
  <c r="E65"/>
  <c r="F9"/>
  <c r="E4"/>
  <c r="F74"/>
  <c r="F11"/>
  <c r="E10"/>
  <c r="G8"/>
  <c r="E6"/>
  <c r="G4"/>
  <c r="F3"/>
  <c r="F78"/>
  <c r="E73"/>
  <c r="G67"/>
  <c r="F56"/>
  <c r="G71"/>
  <c r="F15"/>
  <c r="E14"/>
  <c r="G12"/>
  <c r="F7"/>
  <c r="G75"/>
  <c r="E79"/>
  <c r="G77"/>
  <c r="F76"/>
  <c r="E75"/>
  <c r="F72"/>
  <c r="E71"/>
  <c r="G69"/>
  <c r="E67"/>
  <c r="G65"/>
  <c r="E59"/>
  <c r="E51"/>
  <c r="F32"/>
  <c r="E69"/>
  <c r="F66"/>
  <c r="G61"/>
  <c r="G43"/>
  <c r="E63"/>
  <c r="G73"/>
  <c r="F68"/>
  <c r="F64"/>
  <c r="E55"/>
  <c r="F52"/>
  <c r="G49"/>
  <c r="F46"/>
  <c r="E41"/>
  <c r="F26"/>
  <c r="G3"/>
  <c r="F60"/>
  <c r="G57"/>
  <c r="G53"/>
  <c r="F48"/>
  <c r="F38"/>
  <c r="G15"/>
  <c r="G35"/>
  <c r="G63"/>
  <c r="E61"/>
  <c r="G59"/>
  <c r="E57"/>
  <c r="G39"/>
  <c r="F34"/>
  <c r="E21"/>
  <c r="G9"/>
  <c r="F62"/>
  <c r="F58"/>
  <c r="G55"/>
  <c r="F54"/>
  <c r="E53"/>
  <c r="G51"/>
  <c r="F50"/>
  <c r="E49"/>
  <c r="G47"/>
  <c r="E45"/>
  <c r="F42"/>
  <c r="E37"/>
  <c r="G29"/>
  <c r="E47"/>
  <c r="G45"/>
  <c r="E43"/>
  <c r="F28"/>
  <c r="F18"/>
  <c r="E13"/>
  <c r="E7"/>
  <c r="F44"/>
  <c r="G41"/>
  <c r="F40"/>
  <c r="E39"/>
  <c r="G37"/>
  <c r="F36"/>
  <c r="E35"/>
  <c r="G33"/>
  <c r="E31"/>
  <c r="G23"/>
  <c r="F30"/>
  <c r="G11"/>
  <c r="F8"/>
  <c r="E5"/>
  <c r="E33"/>
  <c r="G31"/>
  <c r="E29"/>
  <c r="G27"/>
  <c r="E25"/>
  <c r="F22"/>
  <c r="G19"/>
  <c r="E17"/>
  <c r="F14"/>
  <c r="F16"/>
  <c r="F4"/>
  <c r="E27"/>
  <c r="G25"/>
  <c r="F24"/>
  <c r="E23"/>
  <c r="G21"/>
  <c r="F20"/>
  <c r="E19"/>
  <c r="G17"/>
  <c r="E15"/>
  <c r="G13"/>
  <c r="F12"/>
  <c r="F10"/>
  <c r="E9"/>
  <c r="G7"/>
  <c r="F6"/>
  <c r="E3"/>
  <c r="H78"/>
  <c r="H76"/>
  <c r="H74"/>
  <c r="H72"/>
  <c r="H70"/>
  <c r="H68"/>
  <c r="H66"/>
  <c r="H64"/>
  <c r="H62"/>
  <c r="H60"/>
  <c r="H58"/>
  <c r="H56"/>
  <c r="H54"/>
  <c r="H52"/>
  <c r="H50"/>
  <c r="H48"/>
  <c r="H46"/>
  <c r="H44"/>
  <c r="H42"/>
  <c r="H40"/>
  <c r="H38"/>
  <c r="H36"/>
  <c r="H34"/>
  <c r="H32"/>
  <c r="H30"/>
  <c r="H28"/>
  <c r="H26"/>
  <c r="H24"/>
  <c r="H22"/>
  <c r="H20"/>
  <c r="H18"/>
  <c r="H16"/>
  <c r="H14"/>
  <c r="H12"/>
  <c r="H10"/>
  <c r="H8"/>
  <c r="H6"/>
  <c r="H4"/>
  <c r="H79"/>
  <c r="H77"/>
  <c r="H75"/>
  <c r="H73"/>
  <c r="H71"/>
  <c r="H69"/>
  <c r="H67"/>
  <c r="H65"/>
  <c r="H63"/>
  <c r="H61"/>
  <c r="H59"/>
  <c r="H57"/>
  <c r="H55"/>
  <c r="H53"/>
  <c r="H51"/>
  <c r="H49"/>
  <c r="H47"/>
  <c r="H45"/>
  <c r="H43"/>
  <c r="H41"/>
  <c r="H39"/>
  <c r="H37"/>
  <c r="H35"/>
  <c r="H33"/>
  <c r="H31"/>
  <c r="H29"/>
  <c r="H27"/>
  <c r="H25"/>
  <c r="H23"/>
  <c r="H21"/>
  <c r="H19"/>
  <c r="H17"/>
  <c r="H15"/>
  <c r="H13"/>
  <c r="H11"/>
  <c r="H9"/>
  <c r="H7"/>
  <c r="H5"/>
  <c r="H3"/>
  <c r="E11"/>
  <c r="G5"/>
  <c r="C79" i="28"/>
  <c r="E39" i="2" s="1"/>
  <c r="H26" s="1"/>
  <c r="A118" i="34"/>
  <c r="A73"/>
  <c r="A7"/>
  <c r="A97"/>
  <c r="A55"/>
  <c r="P5" i="28"/>
  <c r="T35" i="33" l="1"/>
  <c r="T35" i="32"/>
  <c r="T35" i="31"/>
  <c r="T35" i="30"/>
  <c r="Q88" i="1"/>
  <c r="I88" i="41" s="1"/>
  <c r="AG88" s="1"/>
  <c r="Q6" i="1"/>
  <c r="I6" i="41" s="1"/>
  <c r="AG6" s="1"/>
  <c r="Q10" i="1"/>
  <c r="I10" i="41" s="1"/>
  <c r="AG10" s="1"/>
  <c r="Q14" i="1"/>
  <c r="I14" i="41" s="1"/>
  <c r="AG14" s="1"/>
  <c r="Q18" i="1"/>
  <c r="Q22"/>
  <c r="Q26"/>
  <c r="Q30"/>
  <c r="I30" i="41" s="1"/>
  <c r="AG30" s="1"/>
  <c r="Q34" i="1"/>
  <c r="Q38"/>
  <c r="I38" i="41" s="1"/>
  <c r="AG38" s="1"/>
  <c r="Q42" i="1"/>
  <c r="I42" i="41" s="1"/>
  <c r="AG42" s="1"/>
  <c r="Q46" i="1"/>
  <c r="I46" i="41" s="1"/>
  <c r="AG46" s="1"/>
  <c r="Q50" i="1"/>
  <c r="Q54"/>
  <c r="Q58"/>
  <c r="Q62"/>
  <c r="I62" i="41" s="1"/>
  <c r="AG62" s="1"/>
  <c r="Q66" i="1"/>
  <c r="Q70"/>
  <c r="I70" i="41" s="1"/>
  <c r="AG70" s="1"/>
  <c r="Q74" i="1"/>
  <c r="I74" i="41" s="1"/>
  <c r="AG74" s="1"/>
  <c r="Q78" i="1"/>
  <c r="I78" i="41" s="1"/>
  <c r="AG78" s="1"/>
  <c r="Q7" i="1"/>
  <c r="Q11"/>
  <c r="I11" i="41" s="1"/>
  <c r="AG11" s="1"/>
  <c r="Q15" i="1"/>
  <c r="I15" i="41" s="1"/>
  <c r="AG15" s="1"/>
  <c r="Q19" i="1"/>
  <c r="Q23"/>
  <c r="Q27"/>
  <c r="Q31"/>
  <c r="I31" i="41" s="1"/>
  <c r="AG31" s="1"/>
  <c r="Q35" i="1"/>
  <c r="Q39"/>
  <c r="Q43"/>
  <c r="I43" i="41" s="1"/>
  <c r="AG43" s="1"/>
  <c r="Q47" i="1"/>
  <c r="I47" i="41" s="1"/>
  <c r="AG47" s="1"/>
  <c r="Q51" i="1"/>
  <c r="Q55"/>
  <c r="Q59"/>
  <c r="Q63"/>
  <c r="I63" i="41" s="1"/>
  <c r="AG63" s="1"/>
  <c r="Q67" i="1"/>
  <c r="I67" i="41" s="1"/>
  <c r="AG67" s="1"/>
  <c r="Q71" i="1"/>
  <c r="Q75"/>
  <c r="Q79"/>
  <c r="Q4"/>
  <c r="I4" i="41" s="1"/>
  <c r="AG4" s="1"/>
  <c r="Q8" i="1"/>
  <c r="I8" i="41" s="1"/>
  <c r="AG8" s="1"/>
  <c r="Q12" i="1"/>
  <c r="Q16"/>
  <c r="Q20"/>
  <c r="Q24"/>
  <c r="Q28"/>
  <c r="Q32"/>
  <c r="Q36"/>
  <c r="I36" i="41" s="1"/>
  <c r="AG36" s="1"/>
  <c r="Q40" i="1"/>
  <c r="I40" i="41" s="1"/>
  <c r="AG40" s="1"/>
  <c r="Q44" i="1"/>
  <c r="Q48"/>
  <c r="Q52"/>
  <c r="I52" i="41" s="1"/>
  <c r="AG52" s="1"/>
  <c r="Q56" i="1"/>
  <c r="I56" i="41" s="1"/>
  <c r="AG56" s="1"/>
  <c r="Q60" i="1"/>
  <c r="Q64"/>
  <c r="Q68"/>
  <c r="I68" i="41" s="1"/>
  <c r="AG68" s="1"/>
  <c r="Q72" i="1"/>
  <c r="Q76"/>
  <c r="Q5"/>
  <c r="I5" i="41" s="1"/>
  <c r="AG5" s="1"/>
  <c r="Q9" i="1"/>
  <c r="Q13"/>
  <c r="Q17"/>
  <c r="I17" i="41" s="1"/>
  <c r="AG17" s="1"/>
  <c r="Q21" i="1"/>
  <c r="I21" i="41" s="1"/>
  <c r="AG21" s="1"/>
  <c r="Q25" i="1"/>
  <c r="I25" i="41" s="1"/>
  <c r="AG25" s="1"/>
  <c r="Q29" i="1"/>
  <c r="Q33"/>
  <c r="Q37"/>
  <c r="Q41"/>
  <c r="I41" i="41" s="1"/>
  <c r="AG41" s="1"/>
  <c r="Q45" i="1"/>
  <c r="Q49"/>
  <c r="Q53"/>
  <c r="I53" i="41" s="1"/>
  <c r="AG53" s="1"/>
  <c r="Q57" i="1"/>
  <c r="Q61"/>
  <c r="I61" i="41" s="1"/>
  <c r="AG61" s="1"/>
  <c r="Q65" i="1"/>
  <c r="Q69"/>
  <c r="I69" i="41" s="1"/>
  <c r="AG69" s="1"/>
  <c r="Q73" i="1"/>
  <c r="Q77"/>
  <c r="N29" i="2"/>
  <c r="F36" i="3" s="1"/>
  <c r="S36" i="9" s="1"/>
  <c r="AB36" s="1"/>
  <c r="L9" i="2"/>
  <c r="L30"/>
  <c r="L10"/>
  <c r="L31"/>
  <c r="J14"/>
  <c r="J33"/>
  <c r="J15"/>
  <c r="J34"/>
  <c r="J16"/>
  <c r="J35"/>
  <c r="J8"/>
  <c r="J27"/>
  <c r="L15"/>
  <c r="L34"/>
  <c r="L16"/>
  <c r="L35"/>
  <c r="L8"/>
  <c r="L27"/>
  <c r="N27" s="1"/>
  <c r="F46" i="3" s="1"/>
  <c r="S46" i="9" s="1"/>
  <c r="AB46" s="1"/>
  <c r="J9" i="2"/>
  <c r="J30"/>
  <c r="N30" s="1"/>
  <c r="F44" i="3" s="1"/>
  <c r="S44" i="9" s="1"/>
  <c r="AB44" s="1"/>
  <c r="L12" i="2"/>
  <c r="L32"/>
  <c r="L14"/>
  <c r="L33"/>
  <c r="N33" s="1"/>
  <c r="F10" i="3" s="1"/>
  <c r="S10" i="9" s="1"/>
  <c r="J10" i="2"/>
  <c r="J31"/>
  <c r="N31" s="1"/>
  <c r="F20" i="3" s="1"/>
  <c r="S20" i="9" s="1"/>
  <c r="J12" i="2"/>
  <c r="J32"/>
  <c r="N32" s="1"/>
  <c r="F56" i="3" s="1"/>
  <c r="S56" i="9" s="1"/>
  <c r="C79" i="31"/>
  <c r="E41" i="2" s="1"/>
  <c r="N34"/>
  <c r="F37" i="3" s="1"/>
  <c r="S37" i="9" s="1"/>
  <c r="AB37" s="1"/>
  <c r="G44" i="2"/>
  <c r="H28"/>
  <c r="N28" s="1"/>
  <c r="F27" i="3" s="1"/>
  <c r="S27" i="9" s="1"/>
  <c r="H9" i="2"/>
  <c r="N9" s="1"/>
  <c r="I44"/>
  <c r="H8"/>
  <c r="N8" s="1"/>
  <c r="F44"/>
  <c r="H44"/>
  <c r="H4"/>
  <c r="H14"/>
  <c r="N14" s="1"/>
  <c r="L44"/>
  <c r="H15"/>
  <c r="N15" s="1"/>
  <c r="M44"/>
  <c r="H10"/>
  <c r="N10" s="1"/>
  <c r="J44"/>
  <c r="K44"/>
  <c r="H12"/>
  <c r="C79" i="30"/>
  <c r="E40" i="2" s="1"/>
  <c r="C79" i="32"/>
  <c r="E42" i="2" s="1"/>
  <c r="C79" i="33"/>
  <c r="E43" i="2" s="1"/>
  <c r="I66" i="41"/>
  <c r="AG66" s="1"/>
  <c r="Q85" i="1"/>
  <c r="I85" i="41" s="1"/>
  <c r="AG85" s="1"/>
  <c r="I28"/>
  <c r="AG28" s="1"/>
  <c r="I34"/>
  <c r="AG34" s="1"/>
  <c r="I75"/>
  <c r="AG75" s="1"/>
  <c r="I60"/>
  <c r="AG60" s="1"/>
  <c r="I37"/>
  <c r="AG37" s="1"/>
  <c r="I18"/>
  <c r="AG18" s="1"/>
  <c r="I50"/>
  <c r="AG50" s="1"/>
  <c r="Q82" i="1"/>
  <c r="I82" i="41" s="1"/>
  <c r="AG82" s="1"/>
  <c r="I27"/>
  <c r="AG27" s="1"/>
  <c r="I59"/>
  <c r="AG59" s="1"/>
  <c r="I12"/>
  <c r="AG12" s="1"/>
  <c r="I44"/>
  <c r="AG44" s="1"/>
  <c r="I76"/>
  <c r="AG76" s="1"/>
  <c r="I13"/>
  <c r="AG13" s="1"/>
  <c r="I29"/>
  <c r="AG29" s="1"/>
  <c r="I45"/>
  <c r="AG45" s="1"/>
  <c r="I77"/>
  <c r="AG77" s="1"/>
  <c r="I26"/>
  <c r="AG26" s="1"/>
  <c r="I58"/>
  <c r="AG58" s="1"/>
  <c r="Q3" i="1"/>
  <c r="I3" i="41" s="1"/>
  <c r="I19"/>
  <c r="AG19" s="1"/>
  <c r="I35"/>
  <c r="AG35" s="1"/>
  <c r="I51"/>
  <c r="AG51" s="1"/>
  <c r="Q83" i="1"/>
  <c r="I83" i="41" s="1"/>
  <c r="AG83" s="1"/>
  <c r="I20"/>
  <c r="AG20" s="1"/>
  <c r="Q84" i="1"/>
  <c r="I84" i="41" s="1"/>
  <c r="AG84" s="1"/>
  <c r="AG3"/>
  <c r="I9"/>
  <c r="AG9" s="1"/>
  <c r="I33"/>
  <c r="AG33" s="1"/>
  <c r="I49"/>
  <c r="AG49" s="1"/>
  <c r="I57"/>
  <c r="AG57" s="1"/>
  <c r="I65"/>
  <c r="AG65" s="1"/>
  <c r="I73"/>
  <c r="AG73" s="1"/>
  <c r="Q81" i="1"/>
  <c r="I81" i="41" s="1"/>
  <c r="AG81" s="1"/>
  <c r="I22"/>
  <c r="AG22" s="1"/>
  <c r="I54"/>
  <c r="AG54" s="1"/>
  <c r="Q86" i="1"/>
  <c r="I7" i="41"/>
  <c r="AG7" s="1"/>
  <c r="I23"/>
  <c r="AG23" s="1"/>
  <c r="I39"/>
  <c r="AG39" s="1"/>
  <c r="I55"/>
  <c r="AG55" s="1"/>
  <c r="I71"/>
  <c r="AG71" s="1"/>
  <c r="I79"/>
  <c r="AG79" s="1"/>
  <c r="Q87" i="1"/>
  <c r="I87" i="41" s="1"/>
  <c r="AG87" s="1"/>
  <c r="I16"/>
  <c r="AG16" s="1"/>
  <c r="I24"/>
  <c r="AG24" s="1"/>
  <c r="I32"/>
  <c r="AG32" s="1"/>
  <c r="I48"/>
  <c r="AG48" s="1"/>
  <c r="I64"/>
  <c r="AG64" s="1"/>
  <c r="I72"/>
  <c r="AG72" s="1"/>
  <c r="Q80" i="1"/>
  <c r="I80" i="41" s="1"/>
  <c r="AG80" s="1"/>
  <c r="I5" i="35"/>
  <c r="I9"/>
  <c r="I13"/>
  <c r="I17"/>
  <c r="I21"/>
  <c r="I25"/>
  <c r="I29"/>
  <c r="I33"/>
  <c r="I37"/>
  <c r="I41"/>
  <c r="I45"/>
  <c r="I49"/>
  <c r="I53"/>
  <c r="I57"/>
  <c r="I61"/>
  <c r="I65"/>
  <c r="I69"/>
  <c r="I73"/>
  <c r="I77"/>
  <c r="I4"/>
  <c r="I8"/>
  <c r="I12"/>
  <c r="I16"/>
  <c r="I20"/>
  <c r="I24"/>
  <c r="I28"/>
  <c r="I32"/>
  <c r="I36"/>
  <c r="I40"/>
  <c r="I44"/>
  <c r="I48"/>
  <c r="I52"/>
  <c r="I56"/>
  <c r="I60"/>
  <c r="I64"/>
  <c r="I68"/>
  <c r="I72"/>
  <c r="I76"/>
  <c r="I3"/>
  <c r="I7"/>
  <c r="I11"/>
  <c r="I15"/>
  <c r="I19"/>
  <c r="I23"/>
  <c r="I27"/>
  <c r="I31"/>
  <c r="I35"/>
  <c r="I39"/>
  <c r="I43"/>
  <c r="I47"/>
  <c r="I51"/>
  <c r="I55"/>
  <c r="I59"/>
  <c r="I63"/>
  <c r="I67"/>
  <c r="I71"/>
  <c r="I75"/>
  <c r="I79"/>
  <c r="I6"/>
  <c r="I10"/>
  <c r="I14"/>
  <c r="I18"/>
  <c r="I22"/>
  <c r="I26"/>
  <c r="I30"/>
  <c r="I34"/>
  <c r="I38"/>
  <c r="I42"/>
  <c r="I46"/>
  <c r="I50"/>
  <c r="I54"/>
  <c r="I58"/>
  <c r="I62"/>
  <c r="I66"/>
  <c r="I70"/>
  <c r="I74"/>
  <c r="I78"/>
  <c r="A56" i="34"/>
  <c r="A98"/>
  <c r="A8"/>
  <c r="A74"/>
  <c r="A119"/>
  <c r="P6" i="28"/>
  <c r="N12" i="2" l="1"/>
  <c r="L4"/>
  <c r="L26"/>
  <c r="I4"/>
  <c r="I26"/>
  <c r="K4"/>
  <c r="K26"/>
  <c r="J4"/>
  <c r="N4" s="1"/>
  <c r="J26"/>
  <c r="E44"/>
  <c r="I89" i="41"/>
  <c r="I90" s="1"/>
  <c r="A120" i="34"/>
  <c r="A75"/>
  <c r="A9"/>
  <c r="A99"/>
  <c r="A100" s="1"/>
  <c r="A101" s="1"/>
  <c r="A102" s="1"/>
  <c r="A103" s="1"/>
  <c r="A104" s="1"/>
  <c r="A57"/>
  <c r="P7" i="28"/>
  <c r="N26" i="2" l="1"/>
  <c r="F57" i="3" s="1"/>
  <c r="S57" i="9" s="1"/>
  <c r="AB57" s="1"/>
  <c r="A58" i="34"/>
  <c r="A10"/>
  <c r="A76"/>
  <c r="A121"/>
  <c r="P8" i="28"/>
  <c r="A122" i="34" l="1"/>
  <c r="A77"/>
  <c r="A11"/>
  <c r="A59"/>
  <c r="P9" i="28"/>
  <c r="A12" i="34" l="1"/>
  <c r="A78"/>
  <c r="A123"/>
  <c r="P10" i="28"/>
  <c r="A124" i="34" l="1"/>
  <c r="A79"/>
  <c r="A13"/>
  <c r="P11" i="28"/>
  <c r="A14" i="34" l="1"/>
  <c r="A80"/>
  <c r="A125"/>
  <c r="P12" i="28"/>
  <c r="A126" i="34" l="1"/>
  <c r="A81"/>
  <c r="A15"/>
  <c r="P13" i="28"/>
  <c r="A16" i="34" l="1"/>
  <c r="A82"/>
  <c r="A127"/>
  <c r="P14" i="28"/>
  <c r="A128" i="34" l="1"/>
  <c r="A83"/>
  <c r="A17"/>
  <c r="P15" i="28"/>
  <c r="A18" i="34" l="1"/>
  <c r="A84"/>
  <c r="A129"/>
  <c r="P16" i="28"/>
  <c r="A130" i="34" l="1"/>
  <c r="A85"/>
  <c r="A19"/>
  <c r="P17" i="28"/>
  <c r="A20" i="34" l="1"/>
  <c r="A131"/>
  <c r="P18" i="28"/>
  <c r="A132" i="34" l="1"/>
  <c r="A21"/>
  <c r="P19" i="28"/>
  <c r="A22" i="34" l="1"/>
  <c r="A133"/>
  <c r="P20" i="28"/>
  <c r="A134" i="34" l="1"/>
  <c r="A23"/>
  <c r="P21" i="28"/>
  <c r="A24" i="34" l="1"/>
  <c r="A135"/>
  <c r="A136" s="1"/>
  <c r="P22" i="28"/>
  <c r="A137" i="34" l="1"/>
  <c r="A25"/>
  <c r="P23" i="28"/>
  <c r="A138" i="34" l="1"/>
  <c r="A26"/>
  <c r="P24" i="28"/>
  <c r="A27" i="34" l="1"/>
  <c r="P25" i="28"/>
  <c r="A28" i="34" l="1"/>
  <c r="P26" i="28"/>
  <c r="A29" i="34" l="1"/>
  <c r="P27" i="28"/>
  <c r="A30" i="34" l="1"/>
  <c r="P28" i="28"/>
  <c r="A31" i="34" l="1"/>
  <c r="P29" i="28"/>
  <c r="A32" i="34" l="1"/>
  <c r="P30" i="28"/>
  <c r="A33" i="34" l="1"/>
  <c r="P31" i="28"/>
  <c r="A34" i="34" l="1"/>
  <c r="P32" i="28"/>
  <c r="A35" i="34" l="1"/>
  <c r="P33" i="28"/>
  <c r="A36" i="34" l="1"/>
  <c r="P34" i="28"/>
  <c r="P35" l="1"/>
  <c r="P36" l="1"/>
  <c r="P37" l="1"/>
  <c r="P38" l="1"/>
  <c r="P39" l="1"/>
  <c r="P40" l="1"/>
  <c r="P41" l="1"/>
  <c r="P73" l="1"/>
  <c r="P42"/>
  <c r="P74" l="1"/>
  <c r="P43"/>
  <c r="P75" l="1"/>
  <c r="P44"/>
  <c r="P76" l="1"/>
  <c r="P45"/>
  <c r="P77" l="1"/>
  <c r="P46"/>
  <c r="P78" l="1"/>
  <c r="P47"/>
  <c r="P48" l="1"/>
  <c r="P49" l="1"/>
  <c r="P50" l="1"/>
  <c r="P51" l="1"/>
  <c r="P52" l="1"/>
  <c r="P53" l="1"/>
  <c r="P54" l="1"/>
  <c r="P55" l="1"/>
  <c r="P56" l="1"/>
  <c r="P57" l="1"/>
  <c r="P58" l="1"/>
  <c r="P59" l="1"/>
  <c r="P60" l="1"/>
  <c r="P61" l="1"/>
  <c r="P62" l="1"/>
  <c r="P63" l="1"/>
  <c r="P64" l="1"/>
  <c r="P65" l="1"/>
  <c r="P66" l="1"/>
  <c r="P67" l="1"/>
  <c r="P68" l="1"/>
  <c r="P69" l="1"/>
  <c r="P70" l="1"/>
  <c r="P71" l="1"/>
  <c r="P72" l="1"/>
  <c r="L22" i="26" l="1"/>
  <c r="J22"/>
  <c r="H22"/>
  <c r="A4" i="27" l="1"/>
  <c r="A5" s="1"/>
  <c r="B37" i="26"/>
  <c r="B36"/>
  <c r="Q30"/>
  <c r="P30"/>
  <c r="M30"/>
  <c r="L30"/>
  <c r="K30"/>
  <c r="J30"/>
  <c r="I30"/>
  <c r="H30"/>
  <c r="G30"/>
  <c r="F30"/>
  <c r="E30"/>
  <c r="D30"/>
  <c r="C30"/>
  <c r="B30"/>
  <c r="E22"/>
  <c r="C22"/>
  <c r="A3000" i="12"/>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H403"/>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6" i="27" l="1"/>
  <c r="A395" i="11" l="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394"/>
  <c r="A297"/>
  <c r="A298" s="1"/>
  <c r="BL296"/>
  <c r="A200"/>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104"/>
  <c r="A105" s="1"/>
  <c r="A103"/>
  <c r="A5"/>
  <c r="A6" s="1"/>
  <c r="BL493" i="10"/>
  <c r="BL494" s="1"/>
  <c r="BL495" s="1"/>
  <c r="BL496" s="1"/>
  <c r="BL497" s="1"/>
  <c r="BL498" s="1"/>
  <c r="BL499" s="1"/>
  <c r="BL500" s="1"/>
  <c r="BL501" s="1"/>
  <c r="BL502" s="1"/>
  <c r="BL503" s="1"/>
  <c r="BL504" s="1"/>
  <c r="BL505" s="1"/>
  <c r="BL506" s="1"/>
  <c r="BL507" s="1"/>
  <c r="BL508" s="1"/>
  <c r="BL509" s="1"/>
  <c r="BL510" s="1"/>
  <c r="BL511" s="1"/>
  <c r="BL512" s="1"/>
  <c r="BL513" s="1"/>
  <c r="BL514" s="1"/>
  <c r="BL515" s="1"/>
  <c r="BL516" s="1"/>
  <c r="BL517" s="1"/>
  <c r="BL518" s="1"/>
  <c r="BL519" s="1"/>
  <c r="BL520" s="1"/>
  <c r="BL521" s="1"/>
  <c r="BL522" s="1"/>
  <c r="BL523" s="1"/>
  <c r="BL524" s="1"/>
  <c r="BL525" s="1"/>
  <c r="BL526" s="1"/>
  <c r="BL527" s="1"/>
  <c r="BL528" s="1"/>
  <c r="BL529" s="1"/>
  <c r="BL530" s="1"/>
  <c r="BL531" s="1"/>
  <c r="BL532" s="1"/>
  <c r="BL533" s="1"/>
  <c r="BL534" s="1"/>
  <c r="BL535" s="1"/>
  <c r="BL536" s="1"/>
  <c r="BL537" s="1"/>
  <c r="BL538" s="1"/>
  <c r="BL539" s="1"/>
  <c r="BL540" s="1"/>
  <c r="BL541" s="1"/>
  <c r="BL542" s="1"/>
  <c r="BL543" s="1"/>
  <c r="BL544" s="1"/>
  <c r="BL545" s="1"/>
  <c r="BL546" s="1"/>
  <c r="BL547" s="1"/>
  <c r="BL548" s="1"/>
  <c r="BL549" s="1"/>
  <c r="BL550" s="1"/>
  <c r="BL551" s="1"/>
  <c r="BL552" s="1"/>
  <c r="BL553" s="1"/>
  <c r="BL554" s="1"/>
  <c r="BL555" s="1"/>
  <c r="BL556" s="1"/>
  <c r="BL557" s="1"/>
  <c r="BL558" s="1"/>
  <c r="BL559" s="1"/>
  <c r="BL560" s="1"/>
  <c r="BL561" s="1"/>
  <c r="BL562" s="1"/>
  <c r="BL563" s="1"/>
  <c r="BL564" s="1"/>
  <c r="BL565" s="1"/>
  <c r="BL566" s="1"/>
  <c r="BL567" s="1"/>
  <c r="BL568" s="1"/>
  <c r="BL569" s="1"/>
  <c r="BL570" s="1"/>
  <c r="BL571" s="1"/>
  <c r="BL572" s="1"/>
  <c r="BL573" s="1"/>
  <c r="BL574" s="1"/>
  <c r="BL575" s="1"/>
  <c r="BL576" s="1"/>
  <c r="BL577" s="1"/>
  <c r="BL578" s="1"/>
  <c r="BL579" s="1"/>
  <c r="BL580" s="1"/>
  <c r="BL581" s="1"/>
  <c r="BL582" s="1"/>
  <c r="BL583" s="1"/>
  <c r="BL584" s="1"/>
  <c r="BL585" s="1"/>
  <c r="A493"/>
  <c r="A494" s="1"/>
  <c r="A395"/>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394"/>
  <c r="BL297"/>
  <c r="BL298" s="1"/>
  <c r="BL299" s="1"/>
  <c r="BL300" s="1"/>
  <c r="BL301" s="1"/>
  <c r="BL302" s="1"/>
  <c r="BL303" s="1"/>
  <c r="BL304" s="1"/>
  <c r="BL305" s="1"/>
  <c r="BL306" s="1"/>
  <c r="BL307" s="1"/>
  <c r="BL308" s="1"/>
  <c r="BL309" s="1"/>
  <c r="BL310" s="1"/>
  <c r="BL311" s="1"/>
  <c r="BL312" s="1"/>
  <c r="BL313" s="1"/>
  <c r="BL314" s="1"/>
  <c r="BL315" s="1"/>
  <c r="BL316" s="1"/>
  <c r="BL317" s="1"/>
  <c r="BL318" s="1"/>
  <c r="BL319" s="1"/>
  <c r="BL320" s="1"/>
  <c r="BL321" s="1"/>
  <c r="BL322" s="1"/>
  <c r="BL323" s="1"/>
  <c r="BL324" s="1"/>
  <c r="BL325" s="1"/>
  <c r="BL326" s="1"/>
  <c r="BL327" s="1"/>
  <c r="BL328" s="1"/>
  <c r="BL329" s="1"/>
  <c r="BL330" s="1"/>
  <c r="BL331" s="1"/>
  <c r="BL332" s="1"/>
  <c r="BL333" s="1"/>
  <c r="BL334" s="1"/>
  <c r="BL335" s="1"/>
  <c r="BL336" s="1"/>
  <c r="BL337" s="1"/>
  <c r="BL338" s="1"/>
  <c r="BL339" s="1"/>
  <c r="BL340" s="1"/>
  <c r="BL341" s="1"/>
  <c r="BL342" s="1"/>
  <c r="BL343" s="1"/>
  <c r="BL344" s="1"/>
  <c r="BL345" s="1"/>
  <c r="BL346" s="1"/>
  <c r="BL347" s="1"/>
  <c r="BL348" s="1"/>
  <c r="BL349" s="1"/>
  <c r="BL350" s="1"/>
  <c r="BL351" s="1"/>
  <c r="BL352" s="1"/>
  <c r="BL353" s="1"/>
  <c r="BL354" s="1"/>
  <c r="BL355" s="1"/>
  <c r="BL356" s="1"/>
  <c r="BL357" s="1"/>
  <c r="BL358" s="1"/>
  <c r="BL359" s="1"/>
  <c r="BL360" s="1"/>
  <c r="BL361" s="1"/>
  <c r="BL362" s="1"/>
  <c r="BL363" s="1"/>
  <c r="BL364" s="1"/>
  <c r="BL365" s="1"/>
  <c r="BL366" s="1"/>
  <c r="BL367" s="1"/>
  <c r="BL368" s="1"/>
  <c r="BL369" s="1"/>
  <c r="BL370" s="1"/>
  <c r="BL371" s="1"/>
  <c r="BL372" s="1"/>
  <c r="BL373" s="1"/>
  <c r="BL374" s="1"/>
  <c r="BL375" s="1"/>
  <c r="BL376" s="1"/>
  <c r="BL377" s="1"/>
  <c r="BL378" s="1"/>
  <c r="BL379" s="1"/>
  <c r="BL380" s="1"/>
  <c r="BL381" s="1"/>
  <c r="BL382" s="1"/>
  <c r="BL383" s="1"/>
  <c r="BL384" s="1"/>
  <c r="BL385" s="1"/>
  <c r="BL386" s="1"/>
  <c r="BL387" s="1"/>
  <c r="BL388" s="1"/>
  <c r="BL389" s="1"/>
  <c r="A297"/>
  <c r="A298" s="1"/>
  <c r="A20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00"/>
  <c r="A104"/>
  <c r="A105" s="1"/>
  <c r="A103"/>
  <c r="A6"/>
  <c r="A7" s="1"/>
  <c r="A5"/>
  <c r="BG5" s="1"/>
  <c r="BG4"/>
  <c r="BG3"/>
  <c r="K68" i="9"/>
  <c r="AB56"/>
  <c r="W56"/>
  <c r="AB55"/>
  <c r="W55"/>
  <c r="AB54"/>
  <c r="W54"/>
  <c r="AB53"/>
  <c r="W53"/>
  <c r="AB52"/>
  <c r="W52"/>
  <c r="AB51"/>
  <c r="W51"/>
  <c r="AB50"/>
  <c r="W50"/>
  <c r="AB43"/>
  <c r="W43"/>
  <c r="AB32"/>
  <c r="W32"/>
  <c r="AB31"/>
  <c r="W31"/>
  <c r="AB30"/>
  <c r="W30"/>
  <c r="AB29"/>
  <c r="W29"/>
  <c r="AB28"/>
  <c r="W28"/>
  <c r="AB27"/>
  <c r="W27"/>
  <c r="W26"/>
  <c r="AB25"/>
  <c r="W25"/>
  <c r="AB24"/>
  <c r="W24"/>
  <c r="AB23"/>
  <c r="W23"/>
  <c r="AB22"/>
  <c r="W22"/>
  <c r="AB21"/>
  <c r="W21"/>
  <c r="AB20"/>
  <c r="W20"/>
  <c r="AB19"/>
  <c r="W19"/>
  <c r="AB18"/>
  <c r="W18"/>
  <c r="AB17"/>
  <c r="W17"/>
  <c r="AB16"/>
  <c r="W16"/>
  <c r="AB15"/>
  <c r="W15"/>
  <c r="AB14"/>
  <c r="W14"/>
  <c r="AB13"/>
  <c r="W13"/>
  <c r="W12"/>
  <c r="W11"/>
  <c r="AB10"/>
  <c r="W10"/>
  <c r="AB9"/>
  <c r="W9"/>
  <c r="AB8"/>
  <c r="W8"/>
  <c r="AB7"/>
  <c r="W7"/>
  <c r="AB6"/>
  <c r="W6"/>
  <c r="AB5"/>
  <c r="W5"/>
  <c r="AB4"/>
  <c r="W4"/>
  <c r="AB3"/>
  <c r="W3"/>
  <c r="BU1173" i="7"/>
  <c r="BU1172"/>
  <c r="BU1171"/>
  <c r="BU1170"/>
  <c r="BU1169"/>
  <c r="BU1168"/>
  <c r="BU1167"/>
  <c r="BU1166"/>
  <c r="BU1165"/>
  <c r="BU1164"/>
  <c r="BU1163"/>
  <c r="BU1162"/>
  <c r="BU1161"/>
  <c r="BU1160"/>
  <c r="BU1159"/>
  <c r="BU1158"/>
  <c r="BU1157"/>
  <c r="BU1156"/>
  <c r="BU1155"/>
  <c r="BU1154"/>
  <c r="BU1153"/>
  <c r="BU1152"/>
  <c r="BU1151"/>
  <c r="BU1150"/>
  <c r="BU1149"/>
  <c r="BU1148"/>
  <c r="BU1147"/>
  <c r="BU1146"/>
  <c r="BU1145"/>
  <c r="BU1144"/>
  <c r="BU1143"/>
  <c r="BU1142"/>
  <c r="BU1141"/>
  <c r="BU1140"/>
  <c r="BU1139"/>
  <c r="BU1138"/>
  <c r="BU1137"/>
  <c r="BU1136"/>
  <c r="BU1135"/>
  <c r="BU1134"/>
  <c r="BU1133"/>
  <c r="BU1132"/>
  <c r="BU1131"/>
  <c r="BU1130"/>
  <c r="BU1129"/>
  <c r="BU1128"/>
  <c r="BU1127"/>
  <c r="BU1126"/>
  <c r="BU1125"/>
  <c r="BU1124"/>
  <c r="BU1123"/>
  <c r="BU1122"/>
  <c r="BU1121"/>
  <c r="BU1120"/>
  <c r="BU1119"/>
  <c r="BU1118"/>
  <c r="BU1117"/>
  <c r="BU1116"/>
  <c r="BU1115"/>
  <c r="BU1114"/>
  <c r="BU1113"/>
  <c r="BU1112"/>
  <c r="BU1111"/>
  <c r="BU1110"/>
  <c r="BU1109"/>
  <c r="BU1108"/>
  <c r="BU1107"/>
  <c r="BU1106"/>
  <c r="BU1105"/>
  <c r="BU1104"/>
  <c r="BU1103"/>
  <c r="BU1102"/>
  <c r="BU1101"/>
  <c r="BU1100"/>
  <c r="BU1099"/>
  <c r="BU1098"/>
  <c r="BU1097"/>
  <c r="BU1096"/>
  <c r="BU1095"/>
  <c r="BU1094"/>
  <c r="BU1093"/>
  <c r="BU1092"/>
  <c r="BU1091"/>
  <c r="BU1090"/>
  <c r="BU1089"/>
  <c r="BU1088"/>
  <c r="BU1087"/>
  <c r="BU1086"/>
  <c r="BU1085"/>
  <c r="BU1084"/>
  <c r="BU1083"/>
  <c r="BU1082"/>
  <c r="BU1081"/>
  <c r="BU1080"/>
  <c r="BU1079"/>
  <c r="BU1078"/>
  <c r="BU1077"/>
  <c r="BU1076"/>
  <c r="BU1075"/>
  <c r="BU1074"/>
  <c r="BU1073"/>
  <c r="BU1072"/>
  <c r="BU1071"/>
  <c r="BU1070"/>
  <c r="BU1069"/>
  <c r="BU1068"/>
  <c r="BU1067"/>
  <c r="BU1066"/>
  <c r="BU1065"/>
  <c r="BU1064"/>
  <c r="BU1063"/>
  <c r="BU1062"/>
  <c r="BU1061"/>
  <c r="BU1060"/>
  <c r="BU1059"/>
  <c r="BU1058"/>
  <c r="BU1057"/>
  <c r="BU1056"/>
  <c r="BU1055"/>
  <c r="BU1054"/>
  <c r="BU1053"/>
  <c r="BU1052"/>
  <c r="BU1051"/>
  <c r="BU1050"/>
  <c r="BU1049"/>
  <c r="BU1048"/>
  <c r="BU1047"/>
  <c r="BU1046"/>
  <c r="BU1045"/>
  <c r="BU1044"/>
  <c r="BU1043"/>
  <c r="BU1042"/>
  <c r="BU1041"/>
  <c r="BU1040"/>
  <c r="BU1039"/>
  <c r="BU1038"/>
  <c r="BU1037"/>
  <c r="BU1036"/>
  <c r="BU1035"/>
  <c r="BU1034"/>
  <c r="BU1033"/>
  <c r="BU1032"/>
  <c r="BU1031"/>
  <c r="BU1030"/>
  <c r="BU1029"/>
  <c r="BU1028"/>
  <c r="BU1027"/>
  <c r="BU1026"/>
  <c r="BU1025"/>
  <c r="BU1024"/>
  <c r="BU1023"/>
  <c r="BU1022"/>
  <c r="BU1021"/>
  <c r="BU1020"/>
  <c r="BU1019"/>
  <c r="BU1018"/>
  <c r="BU1017"/>
  <c r="BU1016"/>
  <c r="BU1015"/>
  <c r="BU1014"/>
  <c r="BU1013"/>
  <c r="BU1012"/>
  <c r="BU1011"/>
  <c r="BU1010"/>
  <c r="BU1009"/>
  <c r="BU1008"/>
  <c r="BU1007"/>
  <c r="BU1006"/>
  <c r="BU1005"/>
  <c r="BU1004"/>
  <c r="BU1003"/>
  <c r="BU1002"/>
  <c r="BU1001"/>
  <c r="BU1000"/>
  <c r="BU999"/>
  <c r="BU998"/>
  <c r="BU997"/>
  <c r="BU996"/>
  <c r="BU995"/>
  <c r="BU994"/>
  <c r="BU993"/>
  <c r="BU992"/>
  <c r="BU991"/>
  <c r="BU990"/>
  <c r="BU989"/>
  <c r="BU988"/>
  <c r="BU987"/>
  <c r="BU986"/>
  <c r="BU985"/>
  <c r="BU984"/>
  <c r="BU983"/>
  <c r="BN983"/>
  <c r="BN984" s="1"/>
  <c r="BN985" s="1"/>
  <c r="BN986" s="1"/>
  <c r="BN987" s="1"/>
  <c r="BN988" s="1"/>
  <c r="BN989" s="1"/>
  <c r="BN990" s="1"/>
  <c r="BN991" s="1"/>
  <c r="BN992" s="1"/>
  <c r="BN993" s="1"/>
  <c r="BN994" s="1"/>
  <c r="BN995" s="1"/>
  <c r="BN996" s="1"/>
  <c r="BN997" s="1"/>
  <c r="BN998" s="1"/>
  <c r="BN999" s="1"/>
  <c r="BN1000" s="1"/>
  <c r="BN1001" s="1"/>
  <c r="BN1002" s="1"/>
  <c r="BN1003" s="1"/>
  <c r="BN1004" s="1"/>
  <c r="BN1005" s="1"/>
  <c r="BN1006" s="1"/>
  <c r="BN1007" s="1"/>
  <c r="BN1008" s="1"/>
  <c r="BN1009" s="1"/>
  <c r="BN1010" s="1"/>
  <c r="BN1011" s="1"/>
  <c r="BN1012" s="1"/>
  <c r="BN1013" s="1"/>
  <c r="BN1014" s="1"/>
  <c r="BN1015" s="1"/>
  <c r="BN1016" s="1"/>
  <c r="BN1017" s="1"/>
  <c r="BN1018" s="1"/>
  <c r="BN1019" s="1"/>
  <c r="BN1020" s="1"/>
  <c r="BN1021" s="1"/>
  <c r="BN1022" s="1"/>
  <c r="BN1023" s="1"/>
  <c r="BN1024" s="1"/>
  <c r="BN1025" s="1"/>
  <c r="BN1026" s="1"/>
  <c r="BN1027" s="1"/>
  <c r="BN1028" s="1"/>
  <c r="BN1029" s="1"/>
  <c r="BN1030" s="1"/>
  <c r="BN1031" s="1"/>
  <c r="BN1032" s="1"/>
  <c r="BN1033" s="1"/>
  <c r="BN1034" s="1"/>
  <c r="BN1035" s="1"/>
  <c r="BN1036" s="1"/>
  <c r="BN1037" s="1"/>
  <c r="BN1038" s="1"/>
  <c r="BN1039" s="1"/>
  <c r="BN1040" s="1"/>
  <c r="BN1041" s="1"/>
  <c r="BN1042" s="1"/>
  <c r="BN1043" s="1"/>
  <c r="BN1044" s="1"/>
  <c r="BN1045" s="1"/>
  <c r="BN1046" s="1"/>
  <c r="BN1047" s="1"/>
  <c r="BN1048" s="1"/>
  <c r="BN1049" s="1"/>
  <c r="BN1050" s="1"/>
  <c r="BN1051" s="1"/>
  <c r="BN1052" s="1"/>
  <c r="BN1053" s="1"/>
  <c r="BN1054" s="1"/>
  <c r="BN1055" s="1"/>
  <c r="BN1056" s="1"/>
  <c r="BN1057" s="1"/>
  <c r="BN1058" s="1"/>
  <c r="BN1059" s="1"/>
  <c r="BN1060" s="1"/>
  <c r="BN1061" s="1"/>
  <c r="BN1062" s="1"/>
  <c r="BN1063" s="1"/>
  <c r="BN1064" s="1"/>
  <c r="BN1065" s="1"/>
  <c r="BN1066" s="1"/>
  <c r="BN1067" s="1"/>
  <c r="BN1068" s="1"/>
  <c r="BN1069" s="1"/>
  <c r="BN1070" s="1"/>
  <c r="BN1071" s="1"/>
  <c r="BN1072" s="1"/>
  <c r="BN1073" s="1"/>
  <c r="BN1074" s="1"/>
  <c r="BN1075" s="1"/>
  <c r="BN1076" s="1"/>
  <c r="BN1077" s="1"/>
  <c r="BN1078" s="1"/>
  <c r="BN1079" s="1"/>
  <c r="BN1080" s="1"/>
  <c r="BN1081" s="1"/>
  <c r="BN1082" s="1"/>
  <c r="BN1083" s="1"/>
  <c r="BN1084" s="1"/>
  <c r="BN1085" s="1"/>
  <c r="BN1086" s="1"/>
  <c r="BN1087" s="1"/>
  <c r="BN1088" s="1"/>
  <c r="BN1089" s="1"/>
  <c r="BN1090" s="1"/>
  <c r="BN1091" s="1"/>
  <c r="BN1092" s="1"/>
  <c r="BN1093" s="1"/>
  <c r="BN1094" s="1"/>
  <c r="BN1095" s="1"/>
  <c r="BN1096" s="1"/>
  <c r="BN1097" s="1"/>
  <c r="BN1098" s="1"/>
  <c r="BN1099" s="1"/>
  <c r="BN1100" s="1"/>
  <c r="BN1101" s="1"/>
  <c r="BN1102" s="1"/>
  <c r="BN1103" s="1"/>
  <c r="BN1104" s="1"/>
  <c r="BN1105" s="1"/>
  <c r="BN1106" s="1"/>
  <c r="BN1107" s="1"/>
  <c r="BN1108" s="1"/>
  <c r="BN1109" s="1"/>
  <c r="BN1110" s="1"/>
  <c r="BN1111" s="1"/>
  <c r="BN1112" s="1"/>
  <c r="BN1113" s="1"/>
  <c r="BN1114" s="1"/>
  <c r="BN1115" s="1"/>
  <c r="BN1116" s="1"/>
  <c r="BN1117" s="1"/>
  <c r="BN1118" s="1"/>
  <c r="BN1119" s="1"/>
  <c r="BN1120" s="1"/>
  <c r="BN1121" s="1"/>
  <c r="BN1122" s="1"/>
  <c r="BN1123" s="1"/>
  <c r="BN1124" s="1"/>
  <c r="BN1125" s="1"/>
  <c r="BN1126" s="1"/>
  <c r="BN1127" s="1"/>
  <c r="BN1128" s="1"/>
  <c r="BN1129" s="1"/>
  <c r="BN1130" s="1"/>
  <c r="BN1131" s="1"/>
  <c r="BN1132" s="1"/>
  <c r="BN1133" s="1"/>
  <c r="BN1134" s="1"/>
  <c r="BN1135" s="1"/>
  <c r="BN1136" s="1"/>
  <c r="BN1137" s="1"/>
  <c r="BN1138" s="1"/>
  <c r="BN1139" s="1"/>
  <c r="BN1140" s="1"/>
  <c r="BN1141" s="1"/>
  <c r="BN1142" s="1"/>
  <c r="BN1143" s="1"/>
  <c r="BN1144" s="1"/>
  <c r="BN1145" s="1"/>
  <c r="BN1146" s="1"/>
  <c r="BN1147" s="1"/>
  <c r="BN1148" s="1"/>
  <c r="BN1149" s="1"/>
  <c r="BN1150" s="1"/>
  <c r="BN1151" s="1"/>
  <c r="BN1152" s="1"/>
  <c r="BN1153" s="1"/>
  <c r="BN1154" s="1"/>
  <c r="BN1155" s="1"/>
  <c r="BN1156" s="1"/>
  <c r="BN1157" s="1"/>
  <c r="BN1158" s="1"/>
  <c r="BN1159" s="1"/>
  <c r="BN1160" s="1"/>
  <c r="BN1161" s="1"/>
  <c r="BN1162" s="1"/>
  <c r="BN1163" s="1"/>
  <c r="BN1164" s="1"/>
  <c r="BN1165" s="1"/>
  <c r="BN1166" s="1"/>
  <c r="BN1167" s="1"/>
  <c r="BN1168" s="1"/>
  <c r="BN1169" s="1"/>
  <c r="BN1170" s="1"/>
  <c r="BN1171" s="1"/>
  <c r="BN1172" s="1"/>
  <c r="BN1173" s="1"/>
  <c r="A983"/>
  <c r="BU982"/>
  <c r="A786"/>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BN591"/>
  <c r="BN592" s="1"/>
  <c r="BN593" s="1"/>
  <c r="BN594" s="1"/>
  <c r="BN595" s="1"/>
  <c r="BN596" s="1"/>
  <c r="BN597" s="1"/>
  <c r="BN598" s="1"/>
  <c r="BN599" s="1"/>
  <c r="BN600" s="1"/>
  <c r="BN601" s="1"/>
  <c r="BN602" s="1"/>
  <c r="BN603" s="1"/>
  <c r="BN604" s="1"/>
  <c r="BN605" s="1"/>
  <c r="BN606" s="1"/>
  <c r="BN607" s="1"/>
  <c r="BN608" s="1"/>
  <c r="BN609" s="1"/>
  <c r="BN610" s="1"/>
  <c r="BN611" s="1"/>
  <c r="BN612" s="1"/>
  <c r="BN613" s="1"/>
  <c r="BN614" s="1"/>
  <c r="BN615" s="1"/>
  <c r="BN616" s="1"/>
  <c r="BN617" s="1"/>
  <c r="BN618" s="1"/>
  <c r="BN619" s="1"/>
  <c r="BN620" s="1"/>
  <c r="BN621" s="1"/>
  <c r="BN622" s="1"/>
  <c r="BN623" s="1"/>
  <c r="BN624" s="1"/>
  <c r="BN625" s="1"/>
  <c r="BN626" s="1"/>
  <c r="BN627" s="1"/>
  <c r="BN628" s="1"/>
  <c r="BN629" s="1"/>
  <c r="BN630" s="1"/>
  <c r="BN631" s="1"/>
  <c r="BN632" s="1"/>
  <c r="BN633" s="1"/>
  <c r="BN634" s="1"/>
  <c r="BN635" s="1"/>
  <c r="BN636" s="1"/>
  <c r="BN637" s="1"/>
  <c r="BN638" s="1"/>
  <c r="BN639" s="1"/>
  <c r="BN640" s="1"/>
  <c r="BN641" s="1"/>
  <c r="BN642" s="1"/>
  <c r="BN643" s="1"/>
  <c r="BN644" s="1"/>
  <c r="BN645" s="1"/>
  <c r="BN646" s="1"/>
  <c r="BN647" s="1"/>
  <c r="BN648" s="1"/>
  <c r="BN649" s="1"/>
  <c r="BN650" s="1"/>
  <c r="BN651" s="1"/>
  <c r="BN652" s="1"/>
  <c r="BN653" s="1"/>
  <c r="BN654" s="1"/>
  <c r="BN655" s="1"/>
  <c r="BN656" s="1"/>
  <c r="BN657" s="1"/>
  <c r="BN658" s="1"/>
  <c r="BN659" s="1"/>
  <c r="BN660" s="1"/>
  <c r="BN661" s="1"/>
  <c r="BN662" s="1"/>
  <c r="BN663" s="1"/>
  <c r="BN664" s="1"/>
  <c r="BN665" s="1"/>
  <c r="BN666" s="1"/>
  <c r="BN667" s="1"/>
  <c r="BN668" s="1"/>
  <c r="BN669" s="1"/>
  <c r="BN670" s="1"/>
  <c r="BN671" s="1"/>
  <c r="BN672" s="1"/>
  <c r="BN673" s="1"/>
  <c r="BN674" s="1"/>
  <c r="BN675" s="1"/>
  <c r="BN676" s="1"/>
  <c r="BN677" s="1"/>
  <c r="BN678" s="1"/>
  <c r="BN679" s="1"/>
  <c r="BN680" s="1"/>
  <c r="BN681" s="1"/>
  <c r="BN682" s="1"/>
  <c r="BN683" s="1"/>
  <c r="BN684" s="1"/>
  <c r="BN685" s="1"/>
  <c r="BN686" s="1"/>
  <c r="BN687" s="1"/>
  <c r="BN688" s="1"/>
  <c r="BN689" s="1"/>
  <c r="BN690" s="1"/>
  <c r="BN691" s="1"/>
  <c r="BN692" s="1"/>
  <c r="BN693" s="1"/>
  <c r="BN694" s="1"/>
  <c r="BN695" s="1"/>
  <c r="BN696" s="1"/>
  <c r="BN697" s="1"/>
  <c r="BN698" s="1"/>
  <c r="BN699" s="1"/>
  <c r="BN700" s="1"/>
  <c r="BN701" s="1"/>
  <c r="BN702" s="1"/>
  <c r="BN703" s="1"/>
  <c r="BN704" s="1"/>
  <c r="BN705" s="1"/>
  <c r="BN706" s="1"/>
  <c r="BN707" s="1"/>
  <c r="BN708" s="1"/>
  <c r="BN709" s="1"/>
  <c r="BN710" s="1"/>
  <c r="BN711" s="1"/>
  <c r="BN712" s="1"/>
  <c r="BN713" s="1"/>
  <c r="BN714" s="1"/>
  <c r="BN715" s="1"/>
  <c r="BN716" s="1"/>
  <c r="BN717" s="1"/>
  <c r="BN718" s="1"/>
  <c r="BN719" s="1"/>
  <c r="BN720" s="1"/>
  <c r="BN721" s="1"/>
  <c r="BN722" s="1"/>
  <c r="BN723" s="1"/>
  <c r="BN724" s="1"/>
  <c r="BN725" s="1"/>
  <c r="BN726" s="1"/>
  <c r="BN727" s="1"/>
  <c r="BN728" s="1"/>
  <c r="BN729" s="1"/>
  <c r="BN730" s="1"/>
  <c r="A591"/>
  <c r="A592" s="1"/>
  <c r="A396"/>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201"/>
  <c r="C391"/>
  <c r="C389"/>
  <c r="C387"/>
  <c r="C385"/>
  <c r="C383"/>
  <c r="C381"/>
  <c r="C379"/>
  <c r="C377"/>
  <c r="C375"/>
  <c r="C373"/>
  <c r="C371"/>
  <c r="C369"/>
  <c r="C367"/>
  <c r="C365"/>
  <c r="C363"/>
  <c r="C361"/>
  <c r="C359"/>
  <c r="C357"/>
  <c r="C355"/>
  <c r="C353"/>
  <c r="C351"/>
  <c r="C349"/>
  <c r="C347"/>
  <c r="C345"/>
  <c r="C343"/>
  <c r="C341"/>
  <c r="C339"/>
  <c r="C337"/>
  <c r="C335"/>
  <c r="C333"/>
  <c r="C331"/>
  <c r="C329"/>
  <c r="C327"/>
  <c r="C325"/>
  <c r="C323"/>
  <c r="C321"/>
  <c r="C319"/>
  <c r="C317"/>
  <c r="C315"/>
  <c r="C313"/>
  <c r="C311"/>
  <c r="C309"/>
  <c r="C307"/>
  <c r="C305"/>
  <c r="C303"/>
  <c r="C301"/>
  <c r="C299"/>
  <c r="C297"/>
  <c r="C295"/>
  <c r="C293"/>
  <c r="C291"/>
  <c r="C289"/>
  <c r="C287"/>
  <c r="C285"/>
  <c r="C283"/>
  <c r="C281"/>
  <c r="C279"/>
  <c r="C277"/>
  <c r="C275"/>
  <c r="C273"/>
  <c r="C271"/>
  <c r="C269"/>
  <c r="C267"/>
  <c r="C265"/>
  <c r="C263"/>
  <c r="C261"/>
  <c r="C259"/>
  <c r="C257"/>
  <c r="C255"/>
  <c r="C253"/>
  <c r="C251"/>
  <c r="C249"/>
  <c r="C247"/>
  <c r="C245"/>
  <c r="C243"/>
  <c r="C241"/>
  <c r="C239"/>
  <c r="C237"/>
  <c r="C235"/>
  <c r="C233"/>
  <c r="C231"/>
  <c r="C229"/>
  <c r="C227"/>
  <c r="C225"/>
  <c r="C223"/>
  <c r="C221"/>
  <c r="C219"/>
  <c r="C217"/>
  <c r="C215"/>
  <c r="C213"/>
  <c r="C211"/>
  <c r="C209"/>
  <c r="C597"/>
  <c r="C595"/>
  <c r="C593"/>
  <c r="C201"/>
  <c r="B586"/>
  <c r="B584"/>
  <c r="B582"/>
  <c r="B580"/>
  <c r="B578"/>
  <c r="B576"/>
  <c r="B574"/>
  <c r="B572"/>
  <c r="B570"/>
  <c r="B568"/>
  <c r="B566"/>
  <c r="B564"/>
  <c r="B562"/>
  <c r="B560"/>
  <c r="B558"/>
  <c r="B556"/>
  <c r="B554"/>
  <c r="B552"/>
  <c r="B550"/>
  <c r="B548"/>
  <c r="B546"/>
  <c r="B544"/>
  <c r="B542"/>
  <c r="B540"/>
  <c r="B538"/>
  <c r="B536"/>
  <c r="B534"/>
  <c r="B532"/>
  <c r="B530"/>
  <c r="B528"/>
  <c r="B526"/>
  <c r="B524"/>
  <c r="B522"/>
  <c r="B520"/>
  <c r="B518"/>
  <c r="B516"/>
  <c r="B514"/>
  <c r="B512"/>
  <c r="B510"/>
  <c r="B508"/>
  <c r="B506"/>
  <c r="B504"/>
  <c r="B502"/>
  <c r="B500"/>
  <c r="B498"/>
  <c r="B496"/>
  <c r="B494"/>
  <c r="B492"/>
  <c r="B490"/>
  <c r="B488"/>
  <c r="B486"/>
  <c r="B484"/>
  <c r="B482"/>
  <c r="B480"/>
  <c r="B478"/>
  <c r="B476"/>
  <c r="B474"/>
  <c r="B472"/>
  <c r="B470"/>
  <c r="B468"/>
  <c r="B466"/>
  <c r="B464"/>
  <c r="B462"/>
  <c r="B460"/>
  <c r="B458"/>
  <c r="B456"/>
  <c r="B454"/>
  <c r="B452"/>
  <c r="B450"/>
  <c r="B448"/>
  <c r="B446"/>
  <c r="B444"/>
  <c r="B442"/>
  <c r="B440"/>
  <c r="B438"/>
  <c r="B436"/>
  <c r="B434"/>
  <c r="B432"/>
  <c r="B430"/>
  <c r="B428"/>
  <c r="B426"/>
  <c r="B424"/>
  <c r="B422"/>
  <c r="B420"/>
  <c r="B418"/>
  <c r="B416"/>
  <c r="B414"/>
  <c r="B412"/>
  <c r="B410"/>
  <c r="B408"/>
  <c r="B406"/>
  <c r="B404"/>
  <c r="BR597"/>
  <c r="BR595"/>
  <c r="BR593"/>
  <c r="BR591"/>
  <c r="A4"/>
  <c r="F2022" i="6"/>
  <c r="F2021"/>
  <c r="F2020"/>
  <c r="F2019"/>
  <c r="F2018"/>
  <c r="F2017"/>
  <c r="F2016"/>
  <c r="F2015"/>
  <c r="F2014"/>
  <c r="F2013"/>
  <c r="F2012"/>
  <c r="F2011"/>
  <c r="F2010"/>
  <c r="F2009"/>
  <c r="F2008"/>
  <c r="F2007"/>
  <c r="F2006"/>
  <c r="F2005"/>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A1609"/>
  <c r="F1608"/>
  <c r="A1608"/>
  <c r="F1607"/>
  <c r="A1607"/>
  <c r="F1606"/>
  <c r="A1606"/>
  <c r="F1605"/>
  <c r="A1605"/>
  <c r="F1604"/>
  <c r="A1604"/>
  <c r="F1603"/>
  <c r="A1603"/>
  <c r="F1602"/>
  <c r="A1602"/>
  <c r="F1601"/>
  <c r="A1601"/>
  <c r="F1600"/>
  <c r="A1600"/>
  <c r="F1599"/>
  <c r="A1599"/>
  <c r="F1598"/>
  <c r="A1598"/>
  <c r="F1597"/>
  <c r="A1597"/>
  <c r="F1596"/>
  <c r="A1596"/>
  <c r="F1595"/>
  <c r="A1595"/>
  <c r="F1594"/>
  <c r="A1594"/>
  <c r="F1593"/>
  <c r="A1593"/>
  <c r="F1592"/>
  <c r="A1592"/>
  <c r="F1591"/>
  <c r="A1591"/>
  <c r="F1590"/>
  <c r="A1590"/>
  <c r="F1589"/>
  <c r="A1589"/>
  <c r="F1588"/>
  <c r="A1588"/>
  <c r="F1587"/>
  <c r="A1587"/>
  <c r="F1586"/>
  <c r="A1586"/>
  <c r="F1585"/>
  <c r="A1585"/>
  <c r="F1584"/>
  <c r="A1584"/>
  <c r="F1583"/>
  <c r="A1583"/>
  <c r="F1582"/>
  <c r="A1582"/>
  <c r="F1581"/>
  <c r="A1581"/>
  <c r="F1580"/>
  <c r="A1580"/>
  <c r="F1579"/>
  <c r="A1579"/>
  <c r="F1578"/>
  <c r="A1578"/>
  <c r="F1577"/>
  <c r="A1577"/>
  <c r="F1576"/>
  <c r="A1576"/>
  <c r="F1575"/>
  <c r="A1575"/>
  <c r="F1574"/>
  <c r="A1574"/>
  <c r="F1573"/>
  <c r="A1573"/>
  <c r="F1572"/>
  <c r="A1572"/>
  <c r="F1571"/>
  <c r="A1571"/>
  <c r="F1570"/>
  <c r="A1570"/>
  <c r="F1569"/>
  <c r="A1569"/>
  <c r="F1568"/>
  <c r="A1568"/>
  <c r="F1567"/>
  <c r="A1567"/>
  <c r="F1566"/>
  <c r="A1566"/>
  <c r="F1565"/>
  <c r="A1565"/>
  <c r="F1564"/>
  <c r="A1564"/>
  <c r="F1563"/>
  <c r="A1563"/>
  <c r="F1562"/>
  <c r="A1562"/>
  <c r="F1561"/>
  <c r="A1561"/>
  <c r="F1560"/>
  <c r="A1560"/>
  <c r="F1559"/>
  <c r="A1559"/>
  <c r="F1558"/>
  <c r="A1558"/>
  <c r="F1557"/>
  <c r="A1557"/>
  <c r="F1556"/>
  <c r="A1556"/>
  <c r="F1555"/>
  <c r="A1555"/>
  <c r="F1554"/>
  <c r="A1554"/>
  <c r="F1553"/>
  <c r="A1553"/>
  <c r="F1552"/>
  <c r="A1552"/>
  <c r="F1551"/>
  <c r="A1551"/>
  <c r="F1550"/>
  <c r="A1550"/>
  <c r="F1549"/>
  <c r="A1549"/>
  <c r="F1548"/>
  <c r="A1548"/>
  <c r="F1547"/>
  <c r="A1547"/>
  <c r="F1546"/>
  <c r="A1546"/>
  <c r="F1545"/>
  <c r="A1545"/>
  <c r="F1544"/>
  <c r="A1544"/>
  <c r="F1543"/>
  <c r="A1543"/>
  <c r="F1542"/>
  <c r="A1542"/>
  <c r="F1541"/>
  <c r="A1541"/>
  <c r="F1540"/>
  <c r="A1540"/>
  <c r="F1539"/>
  <c r="A1539"/>
  <c r="F1538"/>
  <c r="A1538"/>
  <c r="F1537"/>
  <c r="A1537"/>
  <c r="F1536"/>
  <c r="A1536"/>
  <c r="F1535"/>
  <c r="A1535"/>
  <c r="F1534"/>
  <c r="A1534"/>
  <c r="F1533"/>
  <c r="A1533"/>
  <c r="F1532"/>
  <c r="A1532"/>
  <c r="F1531"/>
  <c r="A1531"/>
  <c r="F1530"/>
  <c r="A1530"/>
  <c r="F1529"/>
  <c r="A1529"/>
  <c r="F1528"/>
  <c r="A1528"/>
  <c r="F1527"/>
  <c r="A1527"/>
  <c r="F1526"/>
  <c r="A1526"/>
  <c r="F1525"/>
  <c r="A1525"/>
  <c r="F1524"/>
  <c r="A1524"/>
  <c r="F1523"/>
  <c r="A1523"/>
  <c r="F1522"/>
  <c r="A1522"/>
  <c r="F1521"/>
  <c r="A1521"/>
  <c r="F1520"/>
  <c r="A1520"/>
  <c r="F1519"/>
  <c r="A1519"/>
  <c r="F1518"/>
  <c r="A1518"/>
  <c r="F1517"/>
  <c r="A1517"/>
  <c r="F1516"/>
  <c r="A1516"/>
  <c r="F1515"/>
  <c r="A1515"/>
  <c r="F1514"/>
  <c r="A1514"/>
  <c r="F1513"/>
  <c r="A1513"/>
  <c r="F1512"/>
  <c r="A1512"/>
  <c r="F1511"/>
  <c r="A1511"/>
  <c r="F1510"/>
  <c r="A1510"/>
  <c r="F1509"/>
  <c r="A1509"/>
  <c r="F1508"/>
  <c r="A1508"/>
  <c r="F1507"/>
  <c r="A1507"/>
  <c r="F1506"/>
  <c r="A1506"/>
  <c r="F1505"/>
  <c r="A1505"/>
  <c r="F1504"/>
  <c r="A1504"/>
  <c r="F1503"/>
  <c r="A1503"/>
  <c r="F1502"/>
  <c r="A1502"/>
  <c r="F1501"/>
  <c r="A1501"/>
  <c r="F1500"/>
  <c r="A1500"/>
  <c r="F1499"/>
  <c r="A1499"/>
  <c r="F1498"/>
  <c r="A1498"/>
  <c r="F1497"/>
  <c r="A1497"/>
  <c r="F1496"/>
  <c r="A1496"/>
  <c r="F1495"/>
  <c r="A1495"/>
  <c r="F1494"/>
  <c r="A1494"/>
  <c r="F1493"/>
  <c r="A1493"/>
  <c r="F1492"/>
  <c r="A1492"/>
  <c r="F1491"/>
  <c r="A1491"/>
  <c r="F1490"/>
  <c r="A1490"/>
  <c r="F1489"/>
  <c r="A1489"/>
  <c r="F1488"/>
  <c r="A1488"/>
  <c r="F1487"/>
  <c r="A1487"/>
  <c r="F1486"/>
  <c r="A1486"/>
  <c r="F1485"/>
  <c r="A1485"/>
  <c r="F1484"/>
  <c r="A1484"/>
  <c r="F1483"/>
  <c r="A1483"/>
  <c r="F1482"/>
  <c r="A1482"/>
  <c r="F1481"/>
  <c r="A1481"/>
  <c r="F1480"/>
  <c r="A1480"/>
  <c r="F1479"/>
  <c r="A1479"/>
  <c r="F1478"/>
  <c r="A1478"/>
  <c r="F1477"/>
  <c r="A1477"/>
  <c r="F1476"/>
  <c r="A1476"/>
  <c r="F1475"/>
  <c r="A1475"/>
  <c r="F1474"/>
  <c r="A1474"/>
  <c r="F1473"/>
  <c r="A1473"/>
  <c r="F1472"/>
  <c r="A1472"/>
  <c r="F1471"/>
  <c r="A1471"/>
  <c r="F1470"/>
  <c r="A1470"/>
  <c r="F1469"/>
  <c r="A1469"/>
  <c r="F1468"/>
  <c r="A1468"/>
  <c r="F1467"/>
  <c r="A1467"/>
  <c r="F1466"/>
  <c r="A1466"/>
  <c r="F1465"/>
  <c r="A1465"/>
  <c r="F1464"/>
  <c r="A1464"/>
  <c r="F1463"/>
  <c r="A1463"/>
  <c r="F1462"/>
  <c r="A1462"/>
  <c r="F1461"/>
  <c r="A1461"/>
  <c r="F1460"/>
  <c r="A1460"/>
  <c r="F1459"/>
  <c r="A1459"/>
  <c r="F1458"/>
  <c r="A1458"/>
  <c r="F1457"/>
  <c r="A1457"/>
  <c r="F1456"/>
  <c r="A1456"/>
  <c r="F1455"/>
  <c r="A1455"/>
  <c r="F1454"/>
  <c r="A1454"/>
  <c r="F1453"/>
  <c r="A1453"/>
  <c r="F1452"/>
  <c r="A1452"/>
  <c r="F1451"/>
  <c r="A1451"/>
  <c r="F1450"/>
  <c r="A1450"/>
  <c r="F1449"/>
  <c r="A1449"/>
  <c r="F1448"/>
  <c r="A1448"/>
  <c r="F1447"/>
  <c r="A1447"/>
  <c r="F1446"/>
  <c r="A1446"/>
  <c r="F1445"/>
  <c r="A1445"/>
  <c r="F1444"/>
  <c r="A1444"/>
  <c r="F1443"/>
  <c r="A1443"/>
  <c r="F1442"/>
  <c r="A1442"/>
  <c r="F1441"/>
  <c r="A1441"/>
  <c r="F1440"/>
  <c r="A1440"/>
  <c r="F1439"/>
  <c r="A1439"/>
  <c r="F1438"/>
  <c r="A1438"/>
  <c r="F1437"/>
  <c r="A1437"/>
  <c r="F1436"/>
  <c r="A1436"/>
  <c r="F1435"/>
  <c r="A1435"/>
  <c r="F1434"/>
  <c r="A1434"/>
  <c r="F1433"/>
  <c r="A1433"/>
  <c r="F1432"/>
  <c r="A1432"/>
  <c r="F1431"/>
  <c r="A1431"/>
  <c r="F1430"/>
  <c r="A1430"/>
  <c r="F1429"/>
  <c r="A1429"/>
  <c r="F1428"/>
  <c r="A1428"/>
  <c r="F1427"/>
  <c r="A1427"/>
  <c r="F1426"/>
  <c r="A1426"/>
  <c r="F1425"/>
  <c r="A1425"/>
  <c r="F1424"/>
  <c r="A1424"/>
  <c r="F1423"/>
  <c r="A1423"/>
  <c r="F1422"/>
  <c r="A1422"/>
  <c r="F1421"/>
  <c r="A1421"/>
  <c r="F1420"/>
  <c r="A1420"/>
  <c r="F1419"/>
  <c r="A1419"/>
  <c r="F1418"/>
  <c r="A1418"/>
  <c r="F1417"/>
  <c r="A1417"/>
  <c r="F1416"/>
  <c r="A1416"/>
  <c r="F1415"/>
  <c r="A1415"/>
  <c r="F1414"/>
  <c r="A1414"/>
  <c r="F1413"/>
  <c r="A1413"/>
  <c r="F1412"/>
  <c r="A1412"/>
  <c r="F1411"/>
  <c r="A1411"/>
  <c r="F1410"/>
  <c r="A1410"/>
  <c r="F1409"/>
  <c r="A1409"/>
  <c r="F1408"/>
  <c r="A1408"/>
  <c r="F1407"/>
  <c r="A1407"/>
  <c r="F1406"/>
  <c r="A1406"/>
  <c r="F1405"/>
  <c r="A1405"/>
  <c r="F1404"/>
  <c r="A1404"/>
  <c r="F1403"/>
  <c r="A1403"/>
  <c r="F1402"/>
  <c r="A1402"/>
  <c r="F1401"/>
  <c r="A1401"/>
  <c r="F1400"/>
  <c r="A1400"/>
  <c r="F1399"/>
  <c r="A1399"/>
  <c r="F1398"/>
  <c r="A1398"/>
  <c r="F1397"/>
  <c r="A1397"/>
  <c r="F1396"/>
  <c r="A1396"/>
  <c r="F1395"/>
  <c r="A1395"/>
  <c r="F1394"/>
  <c r="A1394"/>
  <c r="F1393"/>
  <c r="A1393"/>
  <c r="F1392"/>
  <c r="A1392"/>
  <c r="F1391"/>
  <c r="A1391"/>
  <c r="F1390"/>
  <c r="A1390"/>
  <c r="F1389"/>
  <c r="A1389"/>
  <c r="F1388"/>
  <c r="A1388"/>
  <c r="F1387"/>
  <c r="A1387"/>
  <c r="F1386"/>
  <c r="A1386"/>
  <c r="F1385"/>
  <c r="A1385"/>
  <c r="F1384"/>
  <c r="A1384"/>
  <c r="F1383"/>
  <c r="A1383"/>
  <c r="F1382"/>
  <c r="A1382"/>
  <c r="F1381"/>
  <c r="A1381"/>
  <c r="F1380"/>
  <c r="A1380"/>
  <c r="F1379"/>
  <c r="A1379"/>
  <c r="F1378"/>
  <c r="A1378"/>
  <c r="F1377"/>
  <c r="A1377"/>
  <c r="F1376"/>
  <c r="A1376"/>
  <c r="F1375"/>
  <c r="A1375"/>
  <c r="F1374"/>
  <c r="A1374"/>
  <c r="F1373"/>
  <c r="A1373"/>
  <c r="F1372"/>
  <c r="A1372"/>
  <c r="F1371"/>
  <c r="A1371"/>
  <c r="F1370"/>
  <c r="A1370"/>
  <c r="F1369"/>
  <c r="A1369"/>
  <c r="F1368"/>
  <c r="A1368"/>
  <c r="F1367"/>
  <c r="A1367"/>
  <c r="F1366"/>
  <c r="A1366"/>
  <c r="F1365"/>
  <c r="A1365"/>
  <c r="F1364"/>
  <c r="A1364"/>
  <c r="F1363"/>
  <c r="A1363"/>
  <c r="F1362"/>
  <c r="A1362"/>
  <c r="F1361"/>
  <c r="A1361"/>
  <c r="F1360"/>
  <c r="A1360"/>
  <c r="F1359"/>
  <c r="A1359"/>
  <c r="F1358"/>
  <c r="A1358"/>
  <c r="F1357"/>
  <c r="A1357"/>
  <c r="F1356"/>
  <c r="A1356"/>
  <c r="F1355"/>
  <c r="A1355"/>
  <c r="F1354"/>
  <c r="A1354"/>
  <c r="F1353"/>
  <c r="A1353"/>
  <c r="F1352"/>
  <c r="A1352"/>
  <c r="F1351"/>
  <c r="A1351"/>
  <c r="F1350"/>
  <c r="A1350"/>
  <c r="F1349"/>
  <c r="A1349"/>
  <c r="F1348"/>
  <c r="A1348"/>
  <c r="F1347"/>
  <c r="A1347"/>
  <c r="F1346"/>
  <c r="A1346"/>
  <c r="F1345"/>
  <c r="A1345"/>
  <c r="F1344"/>
  <c r="A1344"/>
  <c r="F1343"/>
  <c r="A1343"/>
  <c r="F1342"/>
  <c r="A1342"/>
  <c r="F1341"/>
  <c r="A1341"/>
  <c r="F1340"/>
  <c r="A1340"/>
  <c r="F1339"/>
  <c r="A1339"/>
  <c r="F1338"/>
  <c r="A1338"/>
  <c r="F1337"/>
  <c r="A1337"/>
  <c r="F1336"/>
  <c r="A1336"/>
  <c r="F1335"/>
  <c r="A1335"/>
  <c r="F1334"/>
  <c r="A1334"/>
  <c r="F1333"/>
  <c r="A1333"/>
  <c r="F1332"/>
  <c r="A1332"/>
  <c r="F1331"/>
  <c r="A1331"/>
  <c r="F1330"/>
  <c r="A1330"/>
  <c r="F1329"/>
  <c r="A1329"/>
  <c r="F1328"/>
  <c r="A1328"/>
  <c r="F1327"/>
  <c r="A1327"/>
  <c r="F1326"/>
  <c r="A1326"/>
  <c r="F1325"/>
  <c r="A1325"/>
  <c r="F1324"/>
  <c r="A1324"/>
  <c r="F1323"/>
  <c r="A1323"/>
  <c r="F1322"/>
  <c r="A1322"/>
  <c r="F1321"/>
  <c r="A1321"/>
  <c r="F1320"/>
  <c r="A1320"/>
  <c r="F1319"/>
  <c r="A1319"/>
  <c r="F1318"/>
  <c r="A1318"/>
  <c r="F1317"/>
  <c r="A1317"/>
  <c r="F1316"/>
  <c r="A1316"/>
  <c r="F1315"/>
  <c r="A1315"/>
  <c r="F1314"/>
  <c r="A1314"/>
  <c r="F1313"/>
  <c r="A1313"/>
  <c r="F1312"/>
  <c r="A1312"/>
  <c r="F1311"/>
  <c r="A1311"/>
  <c r="F1310"/>
  <c r="A1310"/>
  <c r="F1309"/>
  <c r="A1309"/>
  <c r="F1308"/>
  <c r="A1308"/>
  <c r="F1307"/>
  <c r="A1307"/>
  <c r="F1306"/>
  <c r="A1306"/>
  <c r="F1305"/>
  <c r="A1305"/>
  <c r="F1304"/>
  <c r="A1304"/>
  <c r="F1303"/>
  <c r="A1303"/>
  <c r="F1302"/>
  <c r="A1302"/>
  <c r="F1301"/>
  <c r="A1301"/>
  <c r="F1300"/>
  <c r="A1300"/>
  <c r="F1299"/>
  <c r="A1299"/>
  <c r="F1298"/>
  <c r="A1298"/>
  <c r="F1297"/>
  <c r="A1297"/>
  <c r="F1296"/>
  <c r="A1296"/>
  <c r="F1295"/>
  <c r="A1295"/>
  <c r="F1294"/>
  <c r="A1294"/>
  <c r="F1293"/>
  <c r="A1293"/>
  <c r="F1292"/>
  <c r="A1292"/>
  <c r="F1291"/>
  <c r="A1291"/>
  <c r="F1290"/>
  <c r="A1290"/>
  <c r="F1289"/>
  <c r="A1289"/>
  <c r="F1288"/>
  <c r="A1288"/>
  <c r="F1287"/>
  <c r="A1287"/>
  <c r="F1286"/>
  <c r="A1286"/>
  <c r="F1285"/>
  <c r="A1285"/>
  <c r="F1284"/>
  <c r="A1284"/>
  <c r="F1283"/>
  <c r="A1283"/>
  <c r="F1282"/>
  <c r="A1282"/>
  <c r="F1281"/>
  <c r="A1281"/>
  <c r="F1280"/>
  <c r="A1280"/>
  <c r="F1279"/>
  <c r="A1279"/>
  <c r="F1278"/>
  <c r="A1278"/>
  <c r="F1277"/>
  <c r="A1277"/>
  <c r="F1276"/>
  <c r="A1276"/>
  <c r="F1275"/>
  <c r="A1275"/>
  <c r="F1274"/>
  <c r="A1274"/>
  <c r="F1273"/>
  <c r="A1273"/>
  <c r="F1272"/>
  <c r="A1272"/>
  <c r="F1271"/>
  <c r="A1271"/>
  <c r="F1270"/>
  <c r="A1270"/>
  <c r="F1269"/>
  <c r="A1269"/>
  <c r="F1268"/>
  <c r="A1268"/>
  <c r="F1267"/>
  <c r="A1267"/>
  <c r="F1266"/>
  <c r="A1266"/>
  <c r="F1265"/>
  <c r="A1265"/>
  <c r="F1264"/>
  <c r="A1264"/>
  <c r="F1263"/>
  <c r="A1263"/>
  <c r="F1262"/>
  <c r="A1262"/>
  <c r="F1261"/>
  <c r="A1261"/>
  <c r="F1260"/>
  <c r="A1260"/>
  <c r="F1259"/>
  <c r="A1259"/>
  <c r="F1258"/>
  <c r="A1258"/>
  <c r="F1257"/>
  <c r="A1257"/>
  <c r="F1256"/>
  <c r="A1256"/>
  <c r="F1255"/>
  <c r="A1255"/>
  <c r="F1254"/>
  <c r="A1254"/>
  <c r="F1253"/>
  <c r="A1253"/>
  <c r="F1252"/>
  <c r="A1252"/>
  <c r="F1251"/>
  <c r="A1251"/>
  <c r="F1250"/>
  <c r="A1250"/>
  <c r="F1249"/>
  <c r="A1249"/>
  <c r="F1248"/>
  <c r="A1248"/>
  <c r="F1247"/>
  <c r="A1247"/>
  <c r="F1246"/>
  <c r="A1246"/>
  <c r="F1245"/>
  <c r="A1245"/>
  <c r="F1244"/>
  <c r="A1244"/>
  <c r="F1243"/>
  <c r="A1243"/>
  <c r="F1242"/>
  <c r="A1242"/>
  <c r="F1241"/>
  <c r="A1241"/>
  <c r="F1240"/>
  <c r="A1240"/>
  <c r="F1239"/>
  <c r="A1239"/>
  <c r="F1238"/>
  <c r="A1238"/>
  <c r="F1237"/>
  <c r="A1237"/>
  <c r="F1236"/>
  <c r="A1236"/>
  <c r="F1235"/>
  <c r="A1235"/>
  <c r="F1234"/>
  <c r="A1234"/>
  <c r="F1233"/>
  <c r="A1233"/>
  <c r="F1232"/>
  <c r="A1232"/>
  <c r="F1231"/>
  <c r="A1231"/>
  <c r="F1230"/>
  <c r="A1230"/>
  <c r="F1229"/>
  <c r="A1229"/>
  <c r="F1228"/>
  <c r="A1228"/>
  <c r="F1227"/>
  <c r="A1227"/>
  <c r="F1226"/>
  <c r="A1226"/>
  <c r="F1225"/>
  <c r="A1225"/>
  <c r="F1224"/>
  <c r="A1224"/>
  <c r="F1223"/>
  <c r="A1223"/>
  <c r="F1222"/>
  <c r="A1222"/>
  <c r="F1221"/>
  <c r="A1221"/>
  <c r="F1220"/>
  <c r="A1220"/>
  <c r="F1219"/>
  <c r="A1219"/>
  <c r="F1218"/>
  <c r="A1218"/>
  <c r="F1217"/>
  <c r="A1217"/>
  <c r="F1216"/>
  <c r="A1216"/>
  <c r="F1215"/>
  <c r="A1215"/>
  <c r="F1214"/>
  <c r="A1214"/>
  <c r="F1213"/>
  <c r="A1213"/>
  <c r="F1212"/>
  <c r="A1212"/>
  <c r="F1211"/>
  <c r="A1211"/>
  <c r="F1210"/>
  <c r="A1210"/>
  <c r="F1209"/>
  <c r="A1209"/>
  <c r="F1208"/>
  <c r="A1208"/>
  <c r="F1207"/>
  <c r="A1207"/>
  <c r="F1206"/>
  <c r="A1206"/>
  <c r="F1205"/>
  <c r="A1205"/>
  <c r="F1204"/>
  <c r="A1204"/>
  <c r="F1203"/>
  <c r="A1203"/>
  <c r="F1202"/>
  <c r="A1202"/>
  <c r="F1201"/>
  <c r="A1201"/>
  <c r="F1200"/>
  <c r="A1200"/>
  <c r="F1199"/>
  <c r="A1199"/>
  <c r="F1198"/>
  <c r="A1198"/>
  <c r="F1197"/>
  <c r="A1197"/>
  <c r="F1196"/>
  <c r="A1196"/>
  <c r="F1195"/>
  <c r="A1195"/>
  <c r="F1194"/>
  <c r="A1194"/>
  <c r="F1193"/>
  <c r="A1193"/>
  <c r="F1192"/>
  <c r="A1192"/>
  <c r="F1191"/>
  <c r="A1191"/>
  <c r="F1190"/>
  <c r="A1190"/>
  <c r="F1189"/>
  <c r="A1189"/>
  <c r="F1188"/>
  <c r="A1188"/>
  <c r="F1187"/>
  <c r="A1187"/>
  <c r="F1186"/>
  <c r="A1186"/>
  <c r="F1185"/>
  <c r="A1185"/>
  <c r="F1184"/>
  <c r="A1184"/>
  <c r="F1183"/>
  <c r="A1183"/>
  <c r="F1182"/>
  <c r="A1182"/>
  <c r="F1181"/>
  <c r="A1181"/>
  <c r="F1180"/>
  <c r="A1180"/>
  <c r="F1179"/>
  <c r="A1179"/>
  <c r="F1178"/>
  <c r="A1178"/>
  <c r="F1177"/>
  <c r="A1177"/>
  <c r="F1176"/>
  <c r="A1176"/>
  <c r="F1175"/>
  <c r="A1175"/>
  <c r="F1174"/>
  <c r="A1174"/>
  <c r="F1173"/>
  <c r="A1173"/>
  <c r="F1172"/>
  <c r="A1172"/>
  <c r="F1171"/>
  <c r="A1171"/>
  <c r="F1170"/>
  <c r="A1170"/>
  <c r="F1169"/>
  <c r="A1169"/>
  <c r="F1168"/>
  <c r="A1168"/>
  <c r="F1167"/>
  <c r="A1167"/>
  <c r="F1166"/>
  <c r="A1166"/>
  <c r="F1165"/>
  <c r="A1165"/>
  <c r="F1164"/>
  <c r="A1164"/>
  <c r="F1163"/>
  <c r="A1163"/>
  <c r="F1162"/>
  <c r="A1162"/>
  <c r="F1161"/>
  <c r="A1161"/>
  <c r="F1160"/>
  <c r="A1160"/>
  <c r="F1159"/>
  <c r="A1159"/>
  <c r="F1158"/>
  <c r="A1158"/>
  <c r="F1157"/>
  <c r="A1157"/>
  <c r="F1156"/>
  <c r="A1156"/>
  <c r="F1155"/>
  <c r="A1155"/>
  <c r="F1154"/>
  <c r="A1154"/>
  <c r="F1153"/>
  <c r="A1153"/>
  <c r="F1152"/>
  <c r="A1152"/>
  <c r="F1151"/>
  <c r="A1151"/>
  <c r="F1150"/>
  <c r="A1150"/>
  <c r="F1149"/>
  <c r="A1149"/>
  <c r="F1148"/>
  <c r="A1148"/>
  <c r="F1147"/>
  <c r="A1147"/>
  <c r="F1146"/>
  <c r="A1146"/>
  <c r="F1145"/>
  <c r="A1145"/>
  <c r="F1144"/>
  <c r="A1144"/>
  <c r="F1143"/>
  <c r="A1143"/>
  <c r="F1142"/>
  <c r="A1142"/>
  <c r="F1141"/>
  <c r="A1141"/>
  <c r="F1140"/>
  <c r="A1140"/>
  <c r="F1139"/>
  <c r="A1139"/>
  <c r="F1138"/>
  <c r="A1138"/>
  <c r="F1137"/>
  <c r="A1137"/>
  <c r="F1136"/>
  <c r="A1136"/>
  <c r="F1135"/>
  <c r="A1135"/>
  <c r="F1134"/>
  <c r="A1134"/>
  <c r="F1133"/>
  <c r="A1133"/>
  <c r="F1132"/>
  <c r="A1132"/>
  <c r="F1131"/>
  <c r="A1131"/>
  <c r="F1130"/>
  <c r="A1130"/>
  <c r="F1129"/>
  <c r="A1129"/>
  <c r="F1128"/>
  <c r="A1128"/>
  <c r="F1127"/>
  <c r="A1127"/>
  <c r="F1126"/>
  <c r="A1126"/>
  <c r="F1125"/>
  <c r="A1125"/>
  <c r="F1124"/>
  <c r="A1124"/>
  <c r="F1123"/>
  <c r="A1123"/>
  <c r="F1122"/>
  <c r="A1122"/>
  <c r="F1121"/>
  <c r="A1121"/>
  <c r="F1120"/>
  <c r="A1120"/>
  <c r="F1119"/>
  <c r="A1119"/>
  <c r="F1118"/>
  <c r="A1118"/>
  <c r="F1117"/>
  <c r="A1117"/>
  <c r="F1116"/>
  <c r="A1116"/>
  <c r="F1115"/>
  <c r="A1115"/>
  <c r="F1114"/>
  <c r="A1114"/>
  <c r="F1113"/>
  <c r="A1113"/>
  <c r="F1112"/>
  <c r="A1112"/>
  <c r="F1111"/>
  <c r="A1111"/>
  <c r="F1110"/>
  <c r="A1110"/>
  <c r="F1109"/>
  <c r="A1109"/>
  <c r="F1108"/>
  <c r="A1108"/>
  <c r="F1107"/>
  <c r="A1107"/>
  <c r="F1106"/>
  <c r="A1106"/>
  <c r="F1105"/>
  <c r="A1105"/>
  <c r="F1104"/>
  <c r="A1104"/>
  <c r="F1103"/>
  <c r="A1103"/>
  <c r="F1102"/>
  <c r="A1102"/>
  <c r="F1101"/>
  <c r="A1101"/>
  <c r="F1100"/>
  <c r="A1100"/>
  <c r="F1099"/>
  <c r="A1099"/>
  <c r="F1098"/>
  <c r="A1098"/>
  <c r="F1097"/>
  <c r="A1097"/>
  <c r="F1096"/>
  <c r="A1096"/>
  <c r="F1095"/>
  <c r="A1095"/>
  <c r="F1094"/>
  <c r="A1094"/>
  <c r="F1093"/>
  <c r="A1093"/>
  <c r="F1092"/>
  <c r="A1092"/>
  <c r="F1091"/>
  <c r="A1091"/>
  <c r="F1090"/>
  <c r="A1090"/>
  <c r="F1089"/>
  <c r="A1089"/>
  <c r="F1088"/>
  <c r="A1088"/>
  <c r="F1087"/>
  <c r="A1087"/>
  <c r="F1086"/>
  <c r="A1086"/>
  <c r="F1085"/>
  <c r="A1085"/>
  <c r="F1084"/>
  <c r="A1084"/>
  <c r="F1083"/>
  <c r="A1083"/>
  <c r="F1082"/>
  <c r="A1082"/>
  <c r="F1081"/>
  <c r="A1081"/>
  <c r="F1080"/>
  <c r="A1080"/>
  <c r="F1079"/>
  <c r="A1079"/>
  <c r="F1078"/>
  <c r="A1078"/>
  <c r="F1077"/>
  <c r="A1077"/>
  <c r="F1076"/>
  <c r="A1076"/>
  <c r="F1075"/>
  <c r="A1075"/>
  <c r="F1074"/>
  <c r="A1074"/>
  <c r="F1073"/>
  <c r="A1073"/>
  <c r="F1072"/>
  <c r="A1072"/>
  <c r="F1071"/>
  <c r="A1071"/>
  <c r="F1070"/>
  <c r="A1070"/>
  <c r="F1069"/>
  <c r="A1069"/>
  <c r="F1068"/>
  <c r="A1068"/>
  <c r="F1067"/>
  <c r="A1067"/>
  <c r="F1066"/>
  <c r="A1066"/>
  <c r="F1065"/>
  <c r="A1065"/>
  <c r="F1064"/>
  <c r="A1064"/>
  <c r="F1063"/>
  <c r="A1063"/>
  <c r="F1062"/>
  <c r="A1062"/>
  <c r="F1061"/>
  <c r="A1061"/>
  <c r="F1060"/>
  <c r="A1060"/>
  <c r="F1059"/>
  <c r="A1059"/>
  <c r="F1058"/>
  <c r="A1058"/>
  <c r="F1057"/>
  <c r="A1057"/>
  <c r="F1056"/>
  <c r="A1056"/>
  <c r="F1055"/>
  <c r="A1055"/>
  <c r="F1054"/>
  <c r="A1054"/>
  <c r="F1053"/>
  <c r="A1053"/>
  <c r="F1052"/>
  <c r="A1052"/>
  <c r="F1051"/>
  <c r="A1051"/>
  <c r="F1050"/>
  <c r="A1050"/>
  <c r="F1049"/>
  <c r="A1049"/>
  <c r="F1048"/>
  <c r="A1048"/>
  <c r="F1047"/>
  <c r="A1047"/>
  <c r="F1046"/>
  <c r="A1046"/>
  <c r="F1045"/>
  <c r="A1045"/>
  <c r="F1044"/>
  <c r="A1044"/>
  <c r="F1043"/>
  <c r="A1043"/>
  <c r="F1042"/>
  <c r="A1042"/>
  <c r="F1041"/>
  <c r="A1041"/>
  <c r="F1040"/>
  <c r="A1040"/>
  <c r="F1039"/>
  <c r="A1039"/>
  <c r="F1038"/>
  <c r="A1038"/>
  <c r="F1037"/>
  <c r="A1037"/>
  <c r="F1036"/>
  <c r="A1036"/>
  <c r="F1035"/>
  <c r="A1035"/>
  <c r="F1034"/>
  <c r="A1034"/>
  <c r="F1033"/>
  <c r="A1033"/>
  <c r="F1032"/>
  <c r="A1032"/>
  <c r="F1031"/>
  <c r="A1031"/>
  <c r="F1030"/>
  <c r="A1030"/>
  <c r="F1029"/>
  <c r="A1029"/>
  <c r="F1028"/>
  <c r="A1028"/>
  <c r="F1027"/>
  <c r="A1027"/>
  <c r="F1026"/>
  <c r="A1026"/>
  <c r="F1025"/>
  <c r="A1025"/>
  <c r="F1024"/>
  <c r="A1024"/>
  <c r="F1023"/>
  <c r="A1023"/>
  <c r="F1022"/>
  <c r="A1022"/>
  <c r="F1021"/>
  <c r="A1021"/>
  <c r="F1020"/>
  <c r="A1020"/>
  <c r="F1019"/>
  <c r="A1019"/>
  <c r="F1018"/>
  <c r="A1018"/>
  <c r="F1017"/>
  <c r="A1017"/>
  <c r="F1016"/>
  <c r="A1016"/>
  <c r="F1015"/>
  <c r="A1015"/>
  <c r="F1014"/>
  <c r="A1014"/>
  <c r="F1013"/>
  <c r="A1013"/>
  <c r="F1012"/>
  <c r="A1012"/>
  <c r="F1011"/>
  <c r="A1011"/>
  <c r="F1010"/>
  <c r="A1010"/>
  <c r="F1009"/>
  <c r="A1009"/>
  <c r="F1008"/>
  <c r="A1008"/>
  <c r="F1007"/>
  <c r="A1007"/>
  <c r="F1006"/>
  <c r="A1006"/>
  <c r="F1005"/>
  <c r="A1005"/>
  <c r="F1004"/>
  <c r="A1004"/>
  <c r="F1003"/>
  <c r="A1003"/>
  <c r="F1002"/>
  <c r="A1002"/>
  <c r="F1001"/>
  <c r="A1001"/>
  <c r="F1000"/>
  <c r="A1000"/>
  <c r="F999"/>
  <c r="A999"/>
  <c r="F998"/>
  <c r="A998"/>
  <c r="F997"/>
  <c r="A997"/>
  <c r="F996"/>
  <c r="A996"/>
  <c r="F995"/>
  <c r="A995"/>
  <c r="F994"/>
  <c r="A994"/>
  <c r="F993"/>
  <c r="A993"/>
  <c r="F992"/>
  <c r="A992"/>
  <c r="F991"/>
  <c r="A991"/>
  <c r="F990"/>
  <c r="A990"/>
  <c r="F989"/>
  <c r="A989"/>
  <c r="F988"/>
  <c r="A988"/>
  <c r="F987"/>
  <c r="A987"/>
  <c r="F986"/>
  <c r="A986"/>
  <c r="F985"/>
  <c r="A985"/>
  <c r="F984"/>
  <c r="A984"/>
  <c r="F983"/>
  <c r="A983"/>
  <c r="F982"/>
  <c r="A982"/>
  <c r="F981"/>
  <c r="A981"/>
  <c r="F980"/>
  <c r="A980"/>
  <c r="F979"/>
  <c r="A979"/>
  <c r="F978"/>
  <c r="A978"/>
  <c r="F977"/>
  <c r="A977"/>
  <c r="F976"/>
  <c r="A976"/>
  <c r="F975"/>
  <c r="A975"/>
  <c r="F974"/>
  <c r="A974"/>
  <c r="F973"/>
  <c r="A973"/>
  <c r="F972"/>
  <c r="A972"/>
  <c r="F971"/>
  <c r="A971"/>
  <c r="F970"/>
  <c r="A970"/>
  <c r="F969"/>
  <c r="A969"/>
  <c r="F968"/>
  <c r="A968"/>
  <c r="F967"/>
  <c r="A967"/>
  <c r="F966"/>
  <c r="A966"/>
  <c r="F965"/>
  <c r="A965"/>
  <c r="F964"/>
  <c r="A964"/>
  <c r="F963"/>
  <c r="A963"/>
  <c r="F962"/>
  <c r="A962"/>
  <c r="F961"/>
  <c r="A961"/>
  <c r="F960"/>
  <c r="A960"/>
  <c r="F959"/>
  <c r="A959"/>
  <c r="F958"/>
  <c r="A958"/>
  <c r="F957"/>
  <c r="A957"/>
  <c r="F956"/>
  <c r="A956"/>
  <c r="F955"/>
  <c r="A955"/>
  <c r="F954"/>
  <c r="A954"/>
  <c r="F953"/>
  <c r="A953"/>
  <c r="F952"/>
  <c r="A952"/>
  <c r="F951"/>
  <c r="A951"/>
  <c r="F950"/>
  <c r="A950"/>
  <c r="F949"/>
  <c r="A949"/>
  <c r="F948"/>
  <c r="A948"/>
  <c r="F947"/>
  <c r="A947"/>
  <c r="F946"/>
  <c r="A946"/>
  <c r="F945"/>
  <c r="A945"/>
  <c r="F944"/>
  <c r="A944"/>
  <c r="F943"/>
  <c r="A943"/>
  <c r="F942"/>
  <c r="A942"/>
  <c r="F941"/>
  <c r="A941"/>
  <c r="F940"/>
  <c r="A940"/>
  <c r="F939"/>
  <c r="A939"/>
  <c r="F938"/>
  <c r="A938"/>
  <c r="F937"/>
  <c r="A937"/>
  <c r="F936"/>
  <c r="A936"/>
  <c r="F935"/>
  <c r="A935"/>
  <c r="F934"/>
  <c r="A934"/>
  <c r="F933"/>
  <c r="A933"/>
  <c r="F932"/>
  <c r="A932"/>
  <c r="F931"/>
  <c r="A931"/>
  <c r="F930"/>
  <c r="A930"/>
  <c r="F929"/>
  <c r="A929"/>
  <c r="F928"/>
  <c r="A928"/>
  <c r="F927"/>
  <c r="A927"/>
  <c r="F926"/>
  <c r="A926"/>
  <c r="F925"/>
  <c r="A925"/>
  <c r="F924"/>
  <c r="A924"/>
  <c r="F923"/>
  <c r="A923"/>
  <c r="F922"/>
  <c r="A922"/>
  <c r="F921"/>
  <c r="A921"/>
  <c r="F920"/>
  <c r="A920"/>
  <c r="F919"/>
  <c r="A919"/>
  <c r="F918"/>
  <c r="A918"/>
  <c r="F917"/>
  <c r="A917"/>
  <c r="F916"/>
  <c r="A916"/>
  <c r="F915"/>
  <c r="A915"/>
  <c r="F914"/>
  <c r="A914"/>
  <c r="F913"/>
  <c r="A913"/>
  <c r="F912"/>
  <c r="A912"/>
  <c r="F911"/>
  <c r="A911"/>
  <c r="F910"/>
  <c r="A910"/>
  <c r="F909"/>
  <c r="A909"/>
  <c r="F908"/>
  <c r="A908"/>
  <c r="F907"/>
  <c r="A907"/>
  <c r="F906"/>
  <c r="A906"/>
  <c r="F905"/>
  <c r="A905"/>
  <c r="F904"/>
  <c r="A904"/>
  <c r="F903"/>
  <c r="A903"/>
  <c r="F902"/>
  <c r="A902"/>
  <c r="F901"/>
  <c r="A901"/>
  <c r="F900"/>
  <c r="A900"/>
  <c r="F899"/>
  <c r="A899"/>
  <c r="F898"/>
  <c r="A898"/>
  <c r="F897"/>
  <c r="A897"/>
  <c r="F896"/>
  <c r="A896"/>
  <c r="F895"/>
  <c r="A895"/>
  <c r="F894"/>
  <c r="A894"/>
  <c r="F893"/>
  <c r="A893"/>
  <c r="F892"/>
  <c r="A892"/>
  <c r="F891"/>
  <c r="A891"/>
  <c r="F890"/>
  <c r="A890"/>
  <c r="F889"/>
  <c r="A889"/>
  <c r="F888"/>
  <c r="A888"/>
  <c r="F887"/>
  <c r="A887"/>
  <c r="F886"/>
  <c r="A886"/>
  <c r="F885"/>
  <c r="A885"/>
  <c r="F884"/>
  <c r="A884"/>
  <c r="F883"/>
  <c r="A883"/>
  <c r="F882"/>
  <c r="A882"/>
  <c r="F881"/>
  <c r="A881"/>
  <c r="F880"/>
  <c r="A880"/>
  <c r="F879"/>
  <c r="A879"/>
  <c r="F878"/>
  <c r="A878"/>
  <c r="F877"/>
  <c r="A877"/>
  <c r="F876"/>
  <c r="A876"/>
  <c r="F875"/>
  <c r="A875"/>
  <c r="F874"/>
  <c r="A874"/>
  <c r="F873"/>
  <c r="A873"/>
  <c r="F872"/>
  <c r="A872"/>
  <c r="F871"/>
  <c r="A871"/>
  <c r="F870"/>
  <c r="A870"/>
  <c r="F869"/>
  <c r="A869"/>
  <c r="F868"/>
  <c r="A868"/>
  <c r="F867"/>
  <c r="A867"/>
  <c r="F866"/>
  <c r="A866"/>
  <c r="F865"/>
  <c r="A865"/>
  <c r="F864"/>
  <c r="A864"/>
  <c r="F863"/>
  <c r="A863"/>
  <c r="F862"/>
  <c r="A862"/>
  <c r="F861"/>
  <c r="A861"/>
  <c r="F860"/>
  <c r="A860"/>
  <c r="F859"/>
  <c r="A859"/>
  <c r="F858"/>
  <c r="A858"/>
  <c r="F857"/>
  <c r="A857"/>
  <c r="F856"/>
  <c r="A856"/>
  <c r="F855"/>
  <c r="A855"/>
  <c r="F854"/>
  <c r="A854"/>
  <c r="F853"/>
  <c r="A853"/>
  <c r="F852"/>
  <c r="A852"/>
  <c r="F851"/>
  <c r="A851"/>
  <c r="F850"/>
  <c r="A850"/>
  <c r="F849"/>
  <c r="A849"/>
  <c r="F848"/>
  <c r="A848"/>
  <c r="F847"/>
  <c r="A847"/>
  <c r="F846"/>
  <c r="A846"/>
  <c r="F845"/>
  <c r="A845"/>
  <c r="F844"/>
  <c r="A844"/>
  <c r="F843"/>
  <c r="A843"/>
  <c r="F842"/>
  <c r="A842"/>
  <c r="F841"/>
  <c r="A841"/>
  <c r="F840"/>
  <c r="A840"/>
  <c r="F839"/>
  <c r="A839"/>
  <c r="F838"/>
  <c r="A838"/>
  <c r="F837"/>
  <c r="A837"/>
  <c r="F836"/>
  <c r="A836"/>
  <c r="F835"/>
  <c r="A835"/>
  <c r="F834"/>
  <c r="A834"/>
  <c r="F833"/>
  <c r="A833"/>
  <c r="F832"/>
  <c r="A832"/>
  <c r="F831"/>
  <c r="A831"/>
  <c r="F830"/>
  <c r="A830"/>
  <c r="F829"/>
  <c r="A829"/>
  <c r="F828"/>
  <c r="A828"/>
  <c r="F827"/>
  <c r="A827"/>
  <c r="F826"/>
  <c r="A826"/>
  <c r="F825"/>
  <c r="A825"/>
  <c r="F824"/>
  <c r="A824"/>
  <c r="F823"/>
  <c r="A823"/>
  <c r="F822"/>
  <c r="A822"/>
  <c r="F821"/>
  <c r="A821"/>
  <c r="F820"/>
  <c r="A820"/>
  <c r="F819"/>
  <c r="A819"/>
  <c r="F818"/>
  <c r="A818"/>
  <c r="F817"/>
  <c r="A817"/>
  <c r="F816"/>
  <c r="A816"/>
  <c r="F815"/>
  <c r="A815"/>
  <c r="F814"/>
  <c r="A814"/>
  <c r="F813"/>
  <c r="A813"/>
  <c r="F812"/>
  <c r="A812"/>
  <c r="F811"/>
  <c r="A811"/>
  <c r="F810"/>
  <c r="A810"/>
  <c r="F809"/>
  <c r="A809"/>
  <c r="F808"/>
  <c r="A808"/>
  <c r="F807"/>
  <c r="A807"/>
  <c r="F806"/>
  <c r="A806"/>
  <c r="F805"/>
  <c r="A805"/>
  <c r="F804"/>
  <c r="A804"/>
  <c r="F803"/>
  <c r="A803"/>
  <c r="F802"/>
  <c r="A802"/>
  <c r="F801"/>
  <c r="A801"/>
  <c r="F800"/>
  <c r="A800"/>
  <c r="F799"/>
  <c r="A799"/>
  <c r="F798"/>
  <c r="A798"/>
  <c r="F797"/>
  <c r="A797"/>
  <c r="F796"/>
  <c r="A796"/>
  <c r="F795"/>
  <c r="A795"/>
  <c r="F794"/>
  <c r="A794"/>
  <c r="F793"/>
  <c r="A793"/>
  <c r="F792"/>
  <c r="A792"/>
  <c r="F791"/>
  <c r="A791"/>
  <c r="F790"/>
  <c r="A790"/>
  <c r="F789"/>
  <c r="A789"/>
  <c r="F788"/>
  <c r="A788"/>
  <c r="F787"/>
  <c r="A787"/>
  <c r="F786"/>
  <c r="A786"/>
  <c r="F785"/>
  <c r="A785"/>
  <c r="F784"/>
  <c r="A784"/>
  <c r="F783"/>
  <c r="A783"/>
  <c r="F782"/>
  <c r="A782"/>
  <c r="F781"/>
  <c r="A781"/>
  <c r="F780"/>
  <c r="A780"/>
  <c r="F779"/>
  <c r="A779"/>
  <c r="F778"/>
  <c r="A778"/>
  <c r="F777"/>
  <c r="A777"/>
  <c r="F776"/>
  <c r="A776"/>
  <c r="F775"/>
  <c r="A775"/>
  <c r="F774"/>
  <c r="A774"/>
  <c r="F773"/>
  <c r="A773"/>
  <c r="F772"/>
  <c r="A772"/>
  <c r="F771"/>
  <c r="A771"/>
  <c r="F770"/>
  <c r="A770"/>
  <c r="F769"/>
  <c r="A769"/>
  <c r="F768"/>
  <c r="A768"/>
  <c r="F767"/>
  <c r="A767"/>
  <c r="F766"/>
  <c r="A766"/>
  <c r="F765"/>
  <c r="A765"/>
  <c r="F764"/>
  <c r="A764"/>
  <c r="F763"/>
  <c r="A763"/>
  <c r="F762"/>
  <c r="A762"/>
  <c r="F761"/>
  <c r="A761"/>
  <c r="F760"/>
  <c r="A760"/>
  <c r="F759"/>
  <c r="A759"/>
  <c r="F758"/>
  <c r="A758"/>
  <c r="F757"/>
  <c r="A757"/>
  <c r="F756"/>
  <c r="A756"/>
  <c r="F755"/>
  <c r="A755"/>
  <c r="F754"/>
  <c r="A754"/>
  <c r="F753"/>
  <c r="A753"/>
  <c r="F752"/>
  <c r="A752"/>
  <c r="F751"/>
  <c r="A751"/>
  <c r="F750"/>
  <c r="A750"/>
  <c r="F749"/>
  <c r="A749"/>
  <c r="F748"/>
  <c r="A748"/>
  <c r="F747"/>
  <c r="A747"/>
  <c r="F746"/>
  <c r="A746"/>
  <c r="F745"/>
  <c r="A745"/>
  <c r="F744"/>
  <c r="A744"/>
  <c r="F743"/>
  <c r="A743"/>
  <c r="F742"/>
  <c r="A742"/>
  <c r="F741"/>
  <c r="A741"/>
  <c r="F740"/>
  <c r="A740"/>
  <c r="F739"/>
  <c r="A739"/>
  <c r="F738"/>
  <c r="A738"/>
  <c r="F737"/>
  <c r="A737"/>
  <c r="F736"/>
  <c r="A736"/>
  <c r="F735"/>
  <c r="A735"/>
  <c r="F734"/>
  <c r="A734"/>
  <c r="F733"/>
  <c r="A733"/>
  <c r="F732"/>
  <c r="A732"/>
  <c r="F731"/>
  <c r="A731"/>
  <c r="F730"/>
  <c r="A730"/>
  <c r="F729"/>
  <c r="A729"/>
  <c r="F728"/>
  <c r="A728"/>
  <c r="F727"/>
  <c r="A727"/>
  <c r="F726"/>
  <c r="A726"/>
  <c r="F725"/>
  <c r="A725"/>
  <c r="F724"/>
  <c r="A724"/>
  <c r="F723"/>
  <c r="A723"/>
  <c r="F722"/>
  <c r="A722"/>
  <c r="F721"/>
  <c r="A721"/>
  <c r="F720"/>
  <c r="A720"/>
  <c r="F719"/>
  <c r="A719"/>
  <c r="F718"/>
  <c r="A718"/>
  <c r="F717"/>
  <c r="A717"/>
  <c r="F716"/>
  <c r="A716"/>
  <c r="F715"/>
  <c r="A715"/>
  <c r="F714"/>
  <c r="A714"/>
  <c r="F713"/>
  <c r="A713"/>
  <c r="F712"/>
  <c r="A712"/>
  <c r="F711"/>
  <c r="A711"/>
  <c r="F710"/>
  <c r="A710"/>
  <c r="F709"/>
  <c r="A709"/>
  <c r="F708"/>
  <c r="A708"/>
  <c r="F707"/>
  <c r="A707"/>
  <c r="F706"/>
  <c r="A706"/>
  <c r="F705"/>
  <c r="A705"/>
  <c r="F704"/>
  <c r="A704"/>
  <c r="F703"/>
  <c r="A703"/>
  <c r="F702"/>
  <c r="A702"/>
  <c r="F701"/>
  <c r="A701"/>
  <c r="F700"/>
  <c r="A700"/>
  <c r="F699"/>
  <c r="A699"/>
  <c r="F698"/>
  <c r="A698"/>
  <c r="F697"/>
  <c r="A697"/>
  <c r="F696"/>
  <c r="A696"/>
  <c r="F695"/>
  <c r="A695"/>
  <c r="F694"/>
  <c r="A694"/>
  <c r="F693"/>
  <c r="A693"/>
  <c r="F692"/>
  <c r="A692"/>
  <c r="F691"/>
  <c r="A691"/>
  <c r="F690"/>
  <c r="A690"/>
  <c r="F689"/>
  <c r="A689"/>
  <c r="F688"/>
  <c r="A688"/>
  <c r="F687"/>
  <c r="A687"/>
  <c r="F686"/>
  <c r="A686"/>
  <c r="F685"/>
  <c r="A685"/>
  <c r="F684"/>
  <c r="A684"/>
  <c r="F683"/>
  <c r="A683"/>
  <c r="F682"/>
  <c r="A682"/>
  <c r="F681"/>
  <c r="A681"/>
  <c r="F680"/>
  <c r="A680"/>
  <c r="F679"/>
  <c r="A679"/>
  <c r="F678"/>
  <c r="A678"/>
  <c r="F677"/>
  <c r="A677"/>
  <c r="F676"/>
  <c r="A676"/>
  <c r="F675"/>
  <c r="A675"/>
  <c r="F674"/>
  <c r="A674"/>
  <c r="F673"/>
  <c r="A673"/>
  <c r="F672"/>
  <c r="A672"/>
  <c r="F671"/>
  <c r="A671"/>
  <c r="F670"/>
  <c r="A670"/>
  <c r="F669"/>
  <c r="A669"/>
  <c r="F668"/>
  <c r="A668"/>
  <c r="F667"/>
  <c r="A667"/>
  <c r="F666"/>
  <c r="A666"/>
  <c r="F665"/>
  <c r="A665"/>
  <c r="F664"/>
  <c r="A664"/>
  <c r="F663"/>
  <c r="A663"/>
  <c r="F662"/>
  <c r="A662"/>
  <c r="F661"/>
  <c r="A661"/>
  <c r="F660"/>
  <c r="A660"/>
  <c r="F659"/>
  <c r="A659"/>
  <c r="F658"/>
  <c r="A658"/>
  <c r="F657"/>
  <c r="A657"/>
  <c r="F656"/>
  <c r="A656"/>
  <c r="F655"/>
  <c r="A655"/>
  <c r="F654"/>
  <c r="A654"/>
  <c r="F653"/>
  <c r="A653"/>
  <c r="F652"/>
  <c r="A652"/>
  <c r="F651"/>
  <c r="A651"/>
  <c r="F650"/>
  <c r="A650"/>
  <c r="F649"/>
  <c r="A649"/>
  <c r="F648"/>
  <c r="A648"/>
  <c r="F647"/>
  <c r="A647"/>
  <c r="F646"/>
  <c r="A646"/>
  <c r="F645"/>
  <c r="A645"/>
  <c r="F644"/>
  <c r="A644"/>
  <c r="F643"/>
  <c r="A643"/>
  <c r="F642"/>
  <c r="A642"/>
  <c r="F641"/>
  <c r="A641"/>
  <c r="F640"/>
  <c r="A640"/>
  <c r="F639"/>
  <c r="A639"/>
  <c r="F638"/>
  <c r="A638"/>
  <c r="F637"/>
  <c r="A637"/>
  <c r="F636"/>
  <c r="A636"/>
  <c r="F635"/>
  <c r="A635"/>
  <c r="F634"/>
  <c r="A634"/>
  <c r="F633"/>
  <c r="A633"/>
  <c r="F632"/>
  <c r="A632"/>
  <c r="F631"/>
  <c r="A631"/>
  <c r="F630"/>
  <c r="A630"/>
  <c r="F629"/>
  <c r="A629"/>
  <c r="F628"/>
  <c r="A628"/>
  <c r="F627"/>
  <c r="A627"/>
  <c r="F626"/>
  <c r="A626"/>
  <c r="F625"/>
  <c r="A625"/>
  <c r="F624"/>
  <c r="A624"/>
  <c r="F623"/>
  <c r="A623"/>
  <c r="F622"/>
  <c r="A622"/>
  <c r="F621"/>
  <c r="A621"/>
  <c r="F620"/>
  <c r="A620"/>
  <c r="F619"/>
  <c r="A619"/>
  <c r="F618"/>
  <c r="A618"/>
  <c r="F617"/>
  <c r="A617"/>
  <c r="F616"/>
  <c r="A616"/>
  <c r="F615"/>
  <c r="A615"/>
  <c r="F614"/>
  <c r="A614"/>
  <c r="F613"/>
  <c r="A613"/>
  <c r="F612"/>
  <c r="A612"/>
  <c r="F611"/>
  <c r="A611"/>
  <c r="F610"/>
  <c r="A610"/>
  <c r="F609"/>
  <c r="A609"/>
  <c r="F608"/>
  <c r="A608"/>
  <c r="F607"/>
  <c r="A607"/>
  <c r="F606"/>
  <c r="A606"/>
  <c r="F605"/>
  <c r="A605"/>
  <c r="F604"/>
  <c r="A604"/>
  <c r="F603"/>
  <c r="A603"/>
  <c r="F602"/>
  <c r="A602"/>
  <c r="F601"/>
  <c r="A601"/>
  <c r="F600"/>
  <c r="A600"/>
  <c r="F599"/>
  <c r="A599"/>
  <c r="F598"/>
  <c r="A598"/>
  <c r="F597"/>
  <c r="A597"/>
  <c r="F596"/>
  <c r="A596"/>
  <c r="F595"/>
  <c r="A595"/>
  <c r="F594"/>
  <c r="A594"/>
  <c r="F593"/>
  <c r="A593"/>
  <c r="F592"/>
  <c r="A592"/>
  <c r="F591"/>
  <c r="A591"/>
  <c r="F590"/>
  <c r="A590"/>
  <c r="F589"/>
  <c r="A589"/>
  <c r="F588"/>
  <c r="A588"/>
  <c r="F587"/>
  <c r="A587"/>
  <c r="F586"/>
  <c r="A586"/>
  <c r="F585"/>
  <c r="A585"/>
  <c r="F584"/>
  <c r="A584"/>
  <c r="F583"/>
  <c r="A583"/>
  <c r="F582"/>
  <c r="A582"/>
  <c r="F581"/>
  <c r="A581"/>
  <c r="F580"/>
  <c r="A580"/>
  <c r="F579"/>
  <c r="A579"/>
  <c r="F578"/>
  <c r="A578"/>
  <c r="F577"/>
  <c r="A577"/>
  <c r="F576"/>
  <c r="A576"/>
  <c r="F575"/>
  <c r="A575"/>
  <c r="F574"/>
  <c r="A574"/>
  <c r="F573"/>
  <c r="A573"/>
  <c r="F572"/>
  <c r="A572"/>
  <c r="F571"/>
  <c r="A571"/>
  <c r="F570"/>
  <c r="A570"/>
  <c r="F569"/>
  <c r="A569"/>
  <c r="F568"/>
  <c r="A568"/>
  <c r="F567"/>
  <c r="A567"/>
  <c r="F566"/>
  <c r="A566"/>
  <c r="F565"/>
  <c r="A565"/>
  <c r="F564"/>
  <c r="A564"/>
  <c r="F563"/>
  <c r="A563"/>
  <c r="F562"/>
  <c r="A562"/>
  <c r="F561"/>
  <c r="A561"/>
  <c r="F560"/>
  <c r="A560"/>
  <c r="F559"/>
  <c r="A559"/>
  <c r="F558"/>
  <c r="A558"/>
  <c r="F557"/>
  <c r="A557"/>
  <c r="F556"/>
  <c r="A556"/>
  <c r="F555"/>
  <c r="A555"/>
  <c r="F554"/>
  <c r="A554"/>
  <c r="F553"/>
  <c r="A553"/>
  <c r="F552"/>
  <c r="A552"/>
  <c r="F551"/>
  <c r="A551"/>
  <c r="F550"/>
  <c r="A550"/>
  <c r="F549"/>
  <c r="A549"/>
  <c r="F548"/>
  <c r="A548"/>
  <c r="F547"/>
  <c r="A547"/>
  <c r="F546"/>
  <c r="A546"/>
  <c r="F545"/>
  <c r="A545"/>
  <c r="F544"/>
  <c r="A544"/>
  <c r="F543"/>
  <c r="A543"/>
  <c r="F542"/>
  <c r="A542"/>
  <c r="F541"/>
  <c r="A541"/>
  <c r="F540"/>
  <c r="A540"/>
  <c r="F539"/>
  <c r="A539"/>
  <c r="F538"/>
  <c r="A538"/>
  <c r="F537"/>
  <c r="A537"/>
  <c r="F536"/>
  <c r="A536"/>
  <c r="F535"/>
  <c r="A535"/>
  <c r="F534"/>
  <c r="A534"/>
  <c r="F533"/>
  <c r="A533"/>
  <c r="F532"/>
  <c r="A532"/>
  <c r="F531"/>
  <c r="A531"/>
  <c r="F530"/>
  <c r="A530"/>
  <c r="F529"/>
  <c r="A529"/>
  <c r="F528"/>
  <c r="A528"/>
  <c r="F527"/>
  <c r="A527"/>
  <c r="F526"/>
  <c r="A526"/>
  <c r="F525"/>
  <c r="A525"/>
  <c r="F524"/>
  <c r="A524"/>
  <c r="F523"/>
  <c r="A523"/>
  <c r="F522"/>
  <c r="A522"/>
  <c r="F521"/>
  <c r="A521"/>
  <c r="F520"/>
  <c r="A520"/>
  <c r="F519"/>
  <c r="A519"/>
  <c r="F518"/>
  <c r="A518"/>
  <c r="F517"/>
  <c r="A517"/>
  <c r="F516"/>
  <c r="A516"/>
  <c r="F515"/>
  <c r="A515"/>
  <c r="F514"/>
  <c r="A514"/>
  <c r="F513"/>
  <c r="A513"/>
  <c r="F512"/>
  <c r="A512"/>
  <c r="F511"/>
  <c r="A511"/>
  <c r="F510"/>
  <c r="A510"/>
  <c r="F509"/>
  <c r="A509"/>
  <c r="F508"/>
  <c r="A508"/>
  <c r="F507"/>
  <c r="A507"/>
  <c r="F506"/>
  <c r="A506"/>
  <c r="F505"/>
  <c r="A505"/>
  <c r="F504"/>
  <c r="A504"/>
  <c r="F503"/>
  <c r="A503"/>
  <c r="F502"/>
  <c r="A502"/>
  <c r="F501"/>
  <c r="A501"/>
  <c r="F500"/>
  <c r="A500"/>
  <c r="F499"/>
  <c r="A499"/>
  <c r="F498"/>
  <c r="A498"/>
  <c r="F497"/>
  <c r="A497"/>
  <c r="F496"/>
  <c r="A496"/>
  <c r="F495"/>
  <c r="A495"/>
  <c r="F494"/>
  <c r="A494"/>
  <c r="F493"/>
  <c r="A493"/>
  <c r="F492"/>
  <c r="A492"/>
  <c r="F491"/>
  <c r="A491"/>
  <c r="F490"/>
  <c r="A490"/>
  <c r="F489"/>
  <c r="A489"/>
  <c r="F488"/>
  <c r="A488"/>
  <c r="F487"/>
  <c r="A487"/>
  <c r="F486"/>
  <c r="A486"/>
  <c r="F485"/>
  <c r="A485"/>
  <c r="F484"/>
  <c r="A484"/>
  <c r="F483"/>
  <c r="A483"/>
  <c r="F482"/>
  <c r="A482"/>
  <c r="F481"/>
  <c r="A481"/>
  <c r="F480"/>
  <c r="A480"/>
  <c r="F479"/>
  <c r="A479"/>
  <c r="F478"/>
  <c r="A478"/>
  <c r="F477"/>
  <c r="A477"/>
  <c r="F476"/>
  <c r="A476"/>
  <c r="F475"/>
  <c r="A475"/>
  <c r="F474"/>
  <c r="A474"/>
  <c r="F473"/>
  <c r="A473"/>
  <c r="F472"/>
  <c r="A472"/>
  <c r="F471"/>
  <c r="A471"/>
  <c r="F470"/>
  <c r="A470"/>
  <c r="F469"/>
  <c r="A469"/>
  <c r="F468"/>
  <c r="A468"/>
  <c r="F467"/>
  <c r="A467"/>
  <c r="F466"/>
  <c r="A466"/>
  <c r="F465"/>
  <c r="A465"/>
  <c r="F464"/>
  <c r="A464"/>
  <c r="F463"/>
  <c r="A463"/>
  <c r="F462"/>
  <c r="A462"/>
  <c r="F461"/>
  <c r="A461"/>
  <c r="F460"/>
  <c r="A460"/>
  <c r="F459"/>
  <c r="A459"/>
  <c r="F458"/>
  <c r="A458"/>
  <c r="F457"/>
  <c r="A457"/>
  <c r="F456"/>
  <c r="A456"/>
  <c r="F455"/>
  <c r="A455"/>
  <c r="F454"/>
  <c r="A454"/>
  <c r="F453"/>
  <c r="A453"/>
  <c r="F452"/>
  <c r="A452"/>
  <c r="F451"/>
  <c r="A451"/>
  <c r="F450"/>
  <c r="A450"/>
  <c r="F449"/>
  <c r="A449"/>
  <c r="F448"/>
  <c r="A448"/>
  <c r="F447"/>
  <c r="A447"/>
  <c r="F446"/>
  <c r="A446"/>
  <c r="F445"/>
  <c r="A445"/>
  <c r="F444"/>
  <c r="A444"/>
  <c r="F443"/>
  <c r="A443"/>
  <c r="F442"/>
  <c r="A442"/>
  <c r="F441"/>
  <c r="A441"/>
  <c r="F440"/>
  <c r="A440"/>
  <c r="F439"/>
  <c r="A439"/>
  <c r="F438"/>
  <c r="A438"/>
  <c r="F437"/>
  <c r="A437"/>
  <c r="F436"/>
  <c r="A436"/>
  <c r="F435"/>
  <c r="A435"/>
  <c r="F434"/>
  <c r="A434"/>
  <c r="F433"/>
  <c r="A433"/>
  <c r="F432"/>
  <c r="A432"/>
  <c r="F431"/>
  <c r="A431"/>
  <c r="F430"/>
  <c r="A430"/>
  <c r="F429"/>
  <c r="A429"/>
  <c r="F428"/>
  <c r="A428"/>
  <c r="F427"/>
  <c r="A427"/>
  <c r="F426"/>
  <c r="A426"/>
  <c r="F425"/>
  <c r="A425"/>
  <c r="F424"/>
  <c r="A424"/>
  <c r="F423"/>
  <c r="A423"/>
  <c r="F422"/>
  <c r="A422"/>
  <c r="F421"/>
  <c r="A421"/>
  <c r="F420"/>
  <c r="A420"/>
  <c r="F419"/>
  <c r="A419"/>
  <c r="F418"/>
  <c r="A418"/>
  <c r="F417"/>
  <c r="A417"/>
  <c r="F416"/>
  <c r="A416"/>
  <c r="F415"/>
  <c r="A415"/>
  <c r="F414"/>
  <c r="A414"/>
  <c r="F413"/>
  <c r="A413"/>
  <c r="F412"/>
  <c r="A412"/>
  <c r="F411"/>
  <c r="A411"/>
  <c r="F410"/>
  <c r="A410"/>
  <c r="F409"/>
  <c r="A409"/>
  <c r="F408"/>
  <c r="A408"/>
  <c r="F407"/>
  <c r="A407"/>
  <c r="F406"/>
  <c r="A406"/>
  <c r="F405"/>
  <c r="A405"/>
  <c r="F404"/>
  <c r="A404"/>
  <c r="F403"/>
  <c r="A403"/>
  <c r="F402"/>
  <c r="A402"/>
  <c r="F401"/>
  <c r="A401"/>
  <c r="F400"/>
  <c r="A400"/>
  <c r="F399"/>
  <c r="A399"/>
  <c r="F398"/>
  <c r="A398"/>
  <c r="F397"/>
  <c r="A397"/>
  <c r="F396"/>
  <c r="A396"/>
  <c r="F395"/>
  <c r="A395"/>
  <c r="F394"/>
  <c r="A394"/>
  <c r="F393"/>
  <c r="A393"/>
  <c r="F392"/>
  <c r="A392"/>
  <c r="F391"/>
  <c r="A391"/>
  <c r="F390"/>
  <c r="A390"/>
  <c r="F389"/>
  <c r="A389"/>
  <c r="F388"/>
  <c r="A388"/>
  <c r="F387"/>
  <c r="A387"/>
  <c r="F386"/>
  <c r="A386"/>
  <c r="F385"/>
  <c r="A385"/>
  <c r="F384"/>
  <c r="A384"/>
  <c r="F383"/>
  <c r="A383"/>
  <c r="F382"/>
  <c r="A382"/>
  <c r="F381"/>
  <c r="A381"/>
  <c r="F380"/>
  <c r="A380"/>
  <c r="F379"/>
  <c r="A379"/>
  <c r="F378"/>
  <c r="A378"/>
  <c r="F377"/>
  <c r="A377"/>
  <c r="F376"/>
  <c r="A376"/>
  <c r="F375"/>
  <c r="A375"/>
  <c r="F374"/>
  <c r="A374"/>
  <c r="F373"/>
  <c r="A373"/>
  <c r="F372"/>
  <c r="A372"/>
  <c r="F371"/>
  <c r="A371"/>
  <c r="F370"/>
  <c r="A370"/>
  <c r="F369"/>
  <c r="A369"/>
  <c r="F368"/>
  <c r="A368"/>
  <c r="F367"/>
  <c r="A367"/>
  <c r="F366"/>
  <c r="A366"/>
  <c r="F365"/>
  <c r="A365"/>
  <c r="F364"/>
  <c r="A364"/>
  <c r="F363"/>
  <c r="A363"/>
  <c r="F362"/>
  <c r="A362"/>
  <c r="F361"/>
  <c r="A361"/>
  <c r="F360"/>
  <c r="A360"/>
  <c r="F359"/>
  <c r="A359"/>
  <c r="F358"/>
  <c r="A358"/>
  <c r="F357"/>
  <c r="A357"/>
  <c r="F356"/>
  <c r="A356"/>
  <c r="F355"/>
  <c r="A355"/>
  <c r="F354"/>
  <c r="A354"/>
  <c r="F353"/>
  <c r="A353"/>
  <c r="F352"/>
  <c r="A352"/>
  <c r="F351"/>
  <c r="A351"/>
  <c r="F350"/>
  <c r="A350"/>
  <c r="F349"/>
  <c r="A349"/>
  <c r="F348"/>
  <c r="A348"/>
  <c r="F347"/>
  <c r="A347"/>
  <c r="F346"/>
  <c r="A346"/>
  <c r="F345"/>
  <c r="A345"/>
  <c r="F344"/>
  <c r="A344"/>
  <c r="F343"/>
  <c r="A343"/>
  <c r="F342"/>
  <c r="A342"/>
  <c r="F341"/>
  <c r="A341"/>
  <c r="F340"/>
  <c r="A340"/>
  <c r="F339"/>
  <c r="A339"/>
  <c r="F338"/>
  <c r="A338"/>
  <c r="F337"/>
  <c r="A337"/>
  <c r="F336"/>
  <c r="A336"/>
  <c r="F335"/>
  <c r="A335"/>
  <c r="F334"/>
  <c r="A334"/>
  <c r="F333"/>
  <c r="A333"/>
  <c r="F332"/>
  <c r="A332"/>
  <c r="F331"/>
  <c r="A331"/>
  <c r="F330"/>
  <c r="A330"/>
  <c r="F329"/>
  <c r="A329"/>
  <c r="F328"/>
  <c r="A328"/>
  <c r="F327"/>
  <c r="A327"/>
  <c r="F326"/>
  <c r="A326"/>
  <c r="F325"/>
  <c r="A325"/>
  <c r="F324"/>
  <c r="A324"/>
  <c r="F323"/>
  <c r="A323"/>
  <c r="F322"/>
  <c r="A322"/>
  <c r="F321"/>
  <c r="A321"/>
  <c r="F320"/>
  <c r="A320"/>
  <c r="F319"/>
  <c r="A319"/>
  <c r="F318"/>
  <c r="A318"/>
  <c r="F317"/>
  <c r="A317"/>
  <c r="F316"/>
  <c r="A316"/>
  <c r="F315"/>
  <c r="A315"/>
  <c r="F314"/>
  <c r="A314"/>
  <c r="F313"/>
  <c r="A313"/>
  <c r="F312"/>
  <c r="A312"/>
  <c r="F311"/>
  <c r="A311"/>
  <c r="F310"/>
  <c r="A310"/>
  <c r="F309"/>
  <c r="A309"/>
  <c r="F308"/>
  <c r="A308"/>
  <c r="F307"/>
  <c r="A307"/>
  <c r="F306"/>
  <c r="A306"/>
  <c r="F305"/>
  <c r="A305"/>
  <c r="F304"/>
  <c r="A304"/>
  <c r="F303"/>
  <c r="A303"/>
  <c r="F302"/>
  <c r="A302"/>
  <c r="F301"/>
  <c r="A301"/>
  <c r="F300"/>
  <c r="A300"/>
  <c r="F299"/>
  <c r="A299"/>
  <c r="F298"/>
  <c r="A298"/>
  <c r="F297"/>
  <c r="A297"/>
  <c r="F296"/>
  <c r="A296"/>
  <c r="F295"/>
  <c r="A295"/>
  <c r="F294"/>
  <c r="A294"/>
  <c r="F293"/>
  <c r="A293"/>
  <c r="F292"/>
  <c r="A292"/>
  <c r="F291"/>
  <c r="A291"/>
  <c r="F290"/>
  <c r="A290"/>
  <c r="F289"/>
  <c r="A289"/>
  <c r="F288"/>
  <c r="A288"/>
  <c r="F287"/>
  <c r="A287"/>
  <c r="F286"/>
  <c r="A286"/>
  <c r="F285"/>
  <c r="A285"/>
  <c r="F284"/>
  <c r="A284"/>
  <c r="F283"/>
  <c r="A283"/>
  <c r="F282"/>
  <c r="A282"/>
  <c r="F281"/>
  <c r="A281"/>
  <c r="F280"/>
  <c r="A280"/>
  <c r="F279"/>
  <c r="A279"/>
  <c r="F278"/>
  <c r="A278"/>
  <c r="F277"/>
  <c r="A277"/>
  <c r="F276"/>
  <c r="A276"/>
  <c r="F275"/>
  <c r="A275"/>
  <c r="F274"/>
  <c r="A274"/>
  <c r="F273"/>
  <c r="A273"/>
  <c r="F272"/>
  <c r="A272"/>
  <c r="F271"/>
  <c r="A271"/>
  <c r="F270"/>
  <c r="A270"/>
  <c r="F269"/>
  <c r="A269"/>
  <c r="F268"/>
  <c r="A268"/>
  <c r="F267"/>
  <c r="A267"/>
  <c r="F266"/>
  <c r="A266"/>
  <c r="F265"/>
  <c r="A265"/>
  <c r="F264"/>
  <c r="A264"/>
  <c r="F263"/>
  <c r="A263"/>
  <c r="F262"/>
  <c r="A262"/>
  <c r="F261"/>
  <c r="A261"/>
  <c r="F260"/>
  <c r="A260"/>
  <c r="F259"/>
  <c r="A259"/>
  <c r="F258"/>
  <c r="A258"/>
  <c r="F257"/>
  <c r="A257"/>
  <c r="F256"/>
  <c r="A256"/>
  <c r="F255"/>
  <c r="A255"/>
  <c r="F254"/>
  <c r="A254"/>
  <c r="F253"/>
  <c r="A253"/>
  <c r="F252"/>
  <c r="A252"/>
  <c r="F251"/>
  <c r="A251"/>
  <c r="F250"/>
  <c r="A250"/>
  <c r="F249"/>
  <c r="A249"/>
  <c r="F248"/>
  <c r="A248"/>
  <c r="F247"/>
  <c r="A247"/>
  <c r="F246"/>
  <c r="A246"/>
  <c r="F245"/>
  <c r="A245"/>
  <c r="F244"/>
  <c r="A244"/>
  <c r="F243"/>
  <c r="A243"/>
  <c r="F242"/>
  <c r="A242"/>
  <c r="F241"/>
  <c r="A241"/>
  <c r="F240"/>
  <c r="A240"/>
  <c r="F239"/>
  <c r="A239"/>
  <c r="F238"/>
  <c r="A238"/>
  <c r="F237"/>
  <c r="A237"/>
  <c r="F236"/>
  <c r="A236"/>
  <c r="F235"/>
  <c r="A235"/>
  <c r="F234"/>
  <c r="A234"/>
  <c r="F233"/>
  <c r="A233"/>
  <c r="F232"/>
  <c r="A232"/>
  <c r="F231"/>
  <c r="A231"/>
  <c r="F230"/>
  <c r="A230"/>
  <c r="F229"/>
  <c r="A229"/>
  <c r="F228"/>
  <c r="A228"/>
  <c r="F227"/>
  <c r="A227"/>
  <c r="F226"/>
  <c r="A226"/>
  <c r="F225"/>
  <c r="A225"/>
  <c r="F224"/>
  <c r="A224"/>
  <c r="F223"/>
  <c r="A223"/>
  <c r="F222"/>
  <c r="A222"/>
  <c r="F221"/>
  <c r="A221"/>
  <c r="F220"/>
  <c r="A220"/>
  <c r="F219"/>
  <c r="A219"/>
  <c r="F218"/>
  <c r="A218"/>
  <c r="F217"/>
  <c r="A217"/>
  <c r="F216"/>
  <c r="A216"/>
  <c r="F215"/>
  <c r="A215"/>
  <c r="F214"/>
  <c r="A214"/>
  <c r="F213"/>
  <c r="A213"/>
  <c r="F212"/>
  <c r="A212"/>
  <c r="F211"/>
  <c r="A211"/>
  <c r="F210"/>
  <c r="A210"/>
  <c r="F209"/>
  <c r="A209"/>
  <c r="F208"/>
  <c r="A208"/>
  <c r="F207"/>
  <c r="A207"/>
  <c r="F206"/>
  <c r="A206"/>
  <c r="F205"/>
  <c r="A205"/>
  <c r="F204"/>
  <c r="A204"/>
  <c r="F203"/>
  <c r="A203"/>
  <c r="F202"/>
  <c r="A202"/>
  <c r="F201"/>
  <c r="A201"/>
  <c r="F200"/>
  <c r="A200"/>
  <c r="F199"/>
  <c r="A199"/>
  <c r="F198"/>
  <c r="A198"/>
  <c r="F197"/>
  <c r="A197"/>
  <c r="F196"/>
  <c r="A196"/>
  <c r="F195"/>
  <c r="A195"/>
  <c r="F194"/>
  <c r="A194"/>
  <c r="F193"/>
  <c r="A193"/>
  <c r="F192"/>
  <c r="A192"/>
  <c r="F191"/>
  <c r="A191"/>
  <c r="F190"/>
  <c r="A190"/>
  <c r="F189"/>
  <c r="A189"/>
  <c r="F188"/>
  <c r="A188"/>
  <c r="F187"/>
  <c r="A187"/>
  <c r="F186"/>
  <c r="A186"/>
  <c r="F185"/>
  <c r="A185"/>
  <c r="F184"/>
  <c r="A184"/>
  <c r="F183"/>
  <c r="A183"/>
  <c r="F182"/>
  <c r="A182"/>
  <c r="F181"/>
  <c r="A181"/>
  <c r="F180"/>
  <c r="A180"/>
  <c r="F179"/>
  <c r="A179"/>
  <c r="F178"/>
  <c r="A178"/>
  <c r="F177"/>
  <c r="A177"/>
  <c r="F176"/>
  <c r="A176"/>
  <c r="F175"/>
  <c r="A175"/>
  <c r="F174"/>
  <c r="A174"/>
  <c r="F173"/>
  <c r="A173"/>
  <c r="F172"/>
  <c r="A172"/>
  <c r="F171"/>
  <c r="A171"/>
  <c r="F170"/>
  <c r="A170"/>
  <c r="F169"/>
  <c r="A169"/>
  <c r="F168"/>
  <c r="A168"/>
  <c r="F167"/>
  <c r="A167"/>
  <c r="F166"/>
  <c r="A166"/>
  <c r="F165"/>
  <c r="A165"/>
  <c r="F164"/>
  <c r="A164"/>
  <c r="F163"/>
  <c r="A163"/>
  <c r="F162"/>
  <c r="A162"/>
  <c r="F161"/>
  <c r="A161"/>
  <c r="F160"/>
  <c r="A160"/>
  <c r="F159"/>
  <c r="A159"/>
  <c r="F158"/>
  <c r="A158"/>
  <c r="F157"/>
  <c r="A157"/>
  <c r="F156"/>
  <c r="A156"/>
  <c r="F155"/>
  <c r="A155"/>
  <c r="F154"/>
  <c r="A154"/>
  <c r="F153"/>
  <c r="A153"/>
  <c r="F152"/>
  <c r="A152"/>
  <c r="F151"/>
  <c r="A151"/>
  <c r="F150"/>
  <c r="A150"/>
  <c r="F149"/>
  <c r="A149"/>
  <c r="F148"/>
  <c r="A148"/>
  <c r="F147"/>
  <c r="A147"/>
  <c r="F146"/>
  <c r="A146"/>
  <c r="F145"/>
  <c r="A145"/>
  <c r="F144"/>
  <c r="A144"/>
  <c r="F143"/>
  <c r="A143"/>
  <c r="F142"/>
  <c r="A142"/>
  <c r="F141"/>
  <c r="A141"/>
  <c r="F140"/>
  <c r="A140"/>
  <c r="F139"/>
  <c r="A139"/>
  <c r="F138"/>
  <c r="A138"/>
  <c r="F137"/>
  <c r="A137"/>
  <c r="F136"/>
  <c r="A136"/>
  <c r="F135"/>
  <c r="A135"/>
  <c r="F134"/>
  <c r="A134"/>
  <c r="F133"/>
  <c r="A133"/>
  <c r="F132"/>
  <c r="A132"/>
  <c r="F131"/>
  <c r="A131"/>
  <c r="F130"/>
  <c r="A130"/>
  <c r="F129"/>
  <c r="A129"/>
  <c r="F128"/>
  <c r="A128"/>
  <c r="F127"/>
  <c r="A127"/>
  <c r="F126"/>
  <c r="A126"/>
  <c r="F125"/>
  <c r="A125"/>
  <c r="F124"/>
  <c r="A124"/>
  <c r="F123"/>
  <c r="A123"/>
  <c r="F122"/>
  <c r="A122"/>
  <c r="F121"/>
  <c r="A121"/>
  <c r="F120"/>
  <c r="A120"/>
  <c r="F119"/>
  <c r="A119"/>
  <c r="F118"/>
  <c r="A118"/>
  <c r="F117"/>
  <c r="A117"/>
  <c r="F116"/>
  <c r="A116"/>
  <c r="F115"/>
  <c r="A115"/>
  <c r="F114"/>
  <c r="A114"/>
  <c r="F113"/>
  <c r="A113"/>
  <c r="F112"/>
  <c r="A112"/>
  <c r="F111"/>
  <c r="A111"/>
  <c r="F110"/>
  <c r="A110"/>
  <c r="F109"/>
  <c r="A109"/>
  <c r="F108"/>
  <c r="A108"/>
  <c r="F107"/>
  <c r="A107"/>
  <c r="F106"/>
  <c r="A106"/>
  <c r="F105"/>
  <c r="A105"/>
  <c r="F104"/>
  <c r="A104"/>
  <c r="F103"/>
  <c r="A103"/>
  <c r="F102"/>
  <c r="A102"/>
  <c r="F101"/>
  <c r="A101"/>
  <c r="F100"/>
  <c r="A100"/>
  <c r="F99"/>
  <c r="A99"/>
  <c r="F98"/>
  <c r="A98"/>
  <c r="F97"/>
  <c r="A97"/>
  <c r="F96"/>
  <c r="A96"/>
  <c r="F95"/>
  <c r="A95"/>
  <c r="F94"/>
  <c r="A94"/>
  <c r="F93"/>
  <c r="A93"/>
  <c r="F92"/>
  <c r="A92"/>
  <c r="F91"/>
  <c r="A91"/>
  <c r="F90"/>
  <c r="A90"/>
  <c r="F89"/>
  <c r="A89"/>
  <c r="F88"/>
  <c r="A88"/>
  <c r="F87"/>
  <c r="A87"/>
  <c r="F86"/>
  <c r="A86"/>
  <c r="F85"/>
  <c r="A85"/>
  <c r="F84"/>
  <c r="A84"/>
  <c r="F83"/>
  <c r="A83"/>
  <c r="F82"/>
  <c r="A82"/>
  <c r="F81"/>
  <c r="A81"/>
  <c r="F80"/>
  <c r="A80"/>
  <c r="F79"/>
  <c r="A79"/>
  <c r="F78"/>
  <c r="A78"/>
  <c r="F77"/>
  <c r="A77"/>
  <c r="F76"/>
  <c r="A76"/>
  <c r="F75"/>
  <c r="A75"/>
  <c r="F74"/>
  <c r="A74"/>
  <c r="F73"/>
  <c r="A73"/>
  <c r="F72"/>
  <c r="A72"/>
  <c r="F71"/>
  <c r="A71"/>
  <c r="F70"/>
  <c r="A70"/>
  <c r="F69"/>
  <c r="A69"/>
  <c r="F68"/>
  <c r="A68"/>
  <c r="F67"/>
  <c r="A67"/>
  <c r="F66"/>
  <c r="A66"/>
  <c r="F65"/>
  <c r="A65"/>
  <c r="F64"/>
  <c r="A64"/>
  <c r="F63"/>
  <c r="A63"/>
  <c r="F62"/>
  <c r="A62"/>
  <c r="F61"/>
  <c r="A61"/>
  <c r="F60"/>
  <c r="A60"/>
  <c r="F59"/>
  <c r="A59"/>
  <c r="F58"/>
  <c r="A58"/>
  <c r="F57"/>
  <c r="A57"/>
  <c r="F56"/>
  <c r="A56"/>
  <c r="F55"/>
  <c r="A55"/>
  <c r="F54"/>
  <c r="A54"/>
  <c r="F53"/>
  <c r="A53"/>
  <c r="F52"/>
  <c r="A52"/>
  <c r="F51"/>
  <c r="A51"/>
  <c r="F50"/>
  <c r="A50"/>
  <c r="F49"/>
  <c r="A49"/>
  <c r="F48"/>
  <c r="A48"/>
  <c r="F47"/>
  <c r="A47"/>
  <c r="F46"/>
  <c r="A46"/>
  <c r="F45"/>
  <c r="A45"/>
  <c r="F44"/>
  <c r="A44"/>
  <c r="F43"/>
  <c r="A43"/>
  <c r="F42"/>
  <c r="A42"/>
  <c r="F41"/>
  <c r="A41"/>
  <c r="F40"/>
  <c r="A40"/>
  <c r="F39"/>
  <c r="A39"/>
  <c r="F38"/>
  <c r="A38"/>
  <c r="F37"/>
  <c r="A37"/>
  <c r="F36"/>
  <c r="A36"/>
  <c r="F35"/>
  <c r="A35"/>
  <c r="F34"/>
  <c r="A34"/>
  <c r="F33"/>
  <c r="A33"/>
  <c r="F32"/>
  <c r="A32"/>
  <c r="F31"/>
  <c r="A31"/>
  <c r="F30"/>
  <c r="A30"/>
  <c r="F29"/>
  <c r="A29"/>
  <c r="F28"/>
  <c r="A28"/>
  <c r="F27"/>
  <c r="A27"/>
  <c r="F26"/>
  <c r="A26"/>
  <c r="F25"/>
  <c r="A25"/>
  <c r="F24"/>
  <c r="A24"/>
  <c r="F23"/>
  <c r="A23"/>
  <c r="F22"/>
  <c r="A22"/>
  <c r="F21"/>
  <c r="A21"/>
  <c r="F20"/>
  <c r="A20"/>
  <c r="F19"/>
  <c r="A19"/>
  <c r="F18"/>
  <c r="A18"/>
  <c r="F17"/>
  <c r="A17"/>
  <c r="F16"/>
  <c r="A16"/>
  <c r="F15"/>
  <c r="A15"/>
  <c r="F14"/>
  <c r="A14"/>
  <c r="F13"/>
  <c r="A13"/>
  <c r="F12"/>
  <c r="A12"/>
  <c r="F11"/>
  <c r="A11"/>
  <c r="F10"/>
  <c r="A10"/>
  <c r="F9"/>
  <c r="A9"/>
  <c r="F8"/>
  <c r="A8"/>
  <c r="F7"/>
  <c r="A7"/>
  <c r="F6"/>
  <c r="A6"/>
  <c r="F5"/>
  <c r="A5"/>
  <c r="F4"/>
  <c r="A4"/>
  <c r="F3"/>
  <c r="A3"/>
  <c r="F2"/>
  <c r="A2"/>
  <c r="F2022" i="5"/>
  <c r="F2021"/>
  <c r="F2020"/>
  <c r="F2019"/>
  <c r="F2018"/>
  <c r="F2017"/>
  <c r="F2016"/>
  <c r="F2015"/>
  <c r="F2014"/>
  <c r="F2013"/>
  <c r="F2012"/>
  <c r="F2011"/>
  <c r="F2010"/>
  <c r="F2009"/>
  <c r="F2008"/>
  <c r="F2007"/>
  <c r="F2006"/>
  <c r="F2005"/>
  <c r="F2004"/>
  <c r="F2003"/>
  <c r="F2002"/>
  <c r="F2001"/>
  <c r="F2000"/>
  <c r="F1999"/>
  <c r="F1998"/>
  <c r="F1997"/>
  <c r="F1996"/>
  <c r="F1995"/>
  <c r="F1994"/>
  <c r="F1993"/>
  <c r="F1992"/>
  <c r="F1991"/>
  <c r="F1990"/>
  <c r="F1989"/>
  <c r="F1988"/>
  <c r="F1987"/>
  <c r="F1986"/>
  <c r="F1985"/>
  <c r="F1984"/>
  <c r="F1983"/>
  <c r="F1982"/>
  <c r="F1981"/>
  <c r="F1980"/>
  <c r="F1979"/>
  <c r="F1978"/>
  <c r="F1977"/>
  <c r="F1976"/>
  <c r="F1975"/>
  <c r="F1974"/>
  <c r="F1973"/>
  <c r="F1972"/>
  <c r="F1971"/>
  <c r="F1970"/>
  <c r="F1969"/>
  <c r="F1968"/>
  <c r="F1967"/>
  <c r="F1966"/>
  <c r="F1965"/>
  <c r="F1964"/>
  <c r="F1963"/>
  <c r="F1962"/>
  <c r="F1961"/>
  <c r="F1960"/>
  <c r="F1959"/>
  <c r="F1958"/>
  <c r="F1957"/>
  <c r="F1956"/>
  <c r="F1955"/>
  <c r="F1954"/>
  <c r="F1953"/>
  <c r="F1952"/>
  <c r="F1951"/>
  <c r="F1950"/>
  <c r="F1949"/>
  <c r="F1948"/>
  <c r="F1947"/>
  <c r="F1946"/>
  <c r="F1945"/>
  <c r="F1944"/>
  <c r="F1943"/>
  <c r="F1942"/>
  <c r="F1941"/>
  <c r="F1940"/>
  <c r="F1939"/>
  <c r="F1938"/>
  <c r="F1937"/>
  <c r="F1936"/>
  <c r="F1935"/>
  <c r="F1934"/>
  <c r="F1933"/>
  <c r="F1932"/>
  <c r="F1931"/>
  <c r="F1930"/>
  <c r="F1929"/>
  <c r="F1928"/>
  <c r="F1927"/>
  <c r="F1926"/>
  <c r="F1925"/>
  <c r="F1924"/>
  <c r="F1923"/>
  <c r="F1922"/>
  <c r="F1921"/>
  <c r="F1920"/>
  <c r="F1919"/>
  <c r="F1918"/>
  <c r="F1917"/>
  <c r="F1916"/>
  <c r="F1915"/>
  <c r="F1914"/>
  <c r="F1913"/>
  <c r="F1912"/>
  <c r="F1911"/>
  <c r="F1910"/>
  <c r="F1909"/>
  <c r="F1908"/>
  <c r="F1907"/>
  <c r="F1906"/>
  <c r="F1905"/>
  <c r="F1904"/>
  <c r="F1903"/>
  <c r="F1902"/>
  <c r="F1901"/>
  <c r="F1900"/>
  <c r="F1899"/>
  <c r="F1898"/>
  <c r="F1897"/>
  <c r="F1896"/>
  <c r="F1895"/>
  <c r="F1894"/>
  <c r="F1893"/>
  <c r="F1892"/>
  <c r="F1891"/>
  <c r="F1890"/>
  <c r="F1889"/>
  <c r="F1888"/>
  <c r="F1887"/>
  <c r="F1886"/>
  <c r="F1885"/>
  <c r="F1884"/>
  <c r="F1883"/>
  <c r="F1882"/>
  <c r="F1881"/>
  <c r="F1880"/>
  <c r="F1879"/>
  <c r="F1878"/>
  <c r="F1877"/>
  <c r="F1876"/>
  <c r="F1875"/>
  <c r="F1874"/>
  <c r="F1873"/>
  <c r="F1872"/>
  <c r="F1871"/>
  <c r="F1870"/>
  <c r="F1869"/>
  <c r="F1868"/>
  <c r="F1867"/>
  <c r="F1866"/>
  <c r="F1865"/>
  <c r="F1864"/>
  <c r="F1863"/>
  <c r="F1862"/>
  <c r="F1861"/>
  <c r="F1860"/>
  <c r="F1859"/>
  <c r="F1858"/>
  <c r="F1857"/>
  <c r="F1856"/>
  <c r="F1855"/>
  <c r="F1854"/>
  <c r="F1853"/>
  <c r="F1852"/>
  <c r="F1851"/>
  <c r="F1850"/>
  <c r="F1849"/>
  <c r="F1848"/>
  <c r="F1847"/>
  <c r="F1846"/>
  <c r="F1845"/>
  <c r="F1844"/>
  <c r="F1843"/>
  <c r="F1842"/>
  <c r="F1841"/>
  <c r="F1840"/>
  <c r="F1839"/>
  <c r="F1838"/>
  <c r="F1837"/>
  <c r="F1836"/>
  <c r="F1835"/>
  <c r="F1834"/>
  <c r="F1833"/>
  <c r="F1832"/>
  <c r="F1831"/>
  <c r="F1830"/>
  <c r="F1829"/>
  <c r="F1828"/>
  <c r="F1827"/>
  <c r="F1826"/>
  <c r="F1825"/>
  <c r="F1824"/>
  <c r="F1823"/>
  <c r="F1822"/>
  <c r="F1821"/>
  <c r="F1820"/>
  <c r="F1819"/>
  <c r="F1818"/>
  <c r="F1817"/>
  <c r="F1816"/>
  <c r="F1815"/>
  <c r="F1814"/>
  <c r="F1813"/>
  <c r="F1812"/>
  <c r="F1811"/>
  <c r="F1810"/>
  <c r="F1809"/>
  <c r="F1808"/>
  <c r="F1807"/>
  <c r="F1806"/>
  <c r="F1805"/>
  <c r="F1804"/>
  <c r="F1803"/>
  <c r="F1802"/>
  <c r="F1801"/>
  <c r="F1800"/>
  <c r="F1799"/>
  <c r="F1798"/>
  <c r="F1797"/>
  <c r="F1796"/>
  <c r="F1795"/>
  <c r="F1794"/>
  <c r="F1793"/>
  <c r="F1792"/>
  <c r="F1791"/>
  <c r="F1790"/>
  <c r="F1789"/>
  <c r="F1788"/>
  <c r="F1787"/>
  <c r="F1786"/>
  <c r="F1785"/>
  <c r="F1784"/>
  <c r="F1783"/>
  <c r="F1782"/>
  <c r="F1781"/>
  <c r="F1780"/>
  <c r="F1779"/>
  <c r="F1778"/>
  <c r="F1777"/>
  <c r="F1776"/>
  <c r="F1775"/>
  <c r="F1774"/>
  <c r="F1773"/>
  <c r="F1772"/>
  <c r="F1771"/>
  <c r="F1770"/>
  <c r="F1769"/>
  <c r="F1768"/>
  <c r="F1767"/>
  <c r="F1766"/>
  <c r="F1765"/>
  <c r="F1764"/>
  <c r="F1763"/>
  <c r="F1762"/>
  <c r="F1761"/>
  <c r="F1760"/>
  <c r="F1759"/>
  <c r="F1758"/>
  <c r="F1757"/>
  <c r="F1756"/>
  <c r="F1755"/>
  <c r="F1754"/>
  <c r="F1753"/>
  <c r="F1752"/>
  <c r="F1751"/>
  <c r="F1750"/>
  <c r="F1749"/>
  <c r="F1748"/>
  <c r="F1747"/>
  <c r="F1746"/>
  <c r="F1745"/>
  <c r="F1744"/>
  <c r="F1743"/>
  <c r="F1742"/>
  <c r="F1741"/>
  <c r="F1740"/>
  <c r="F1739"/>
  <c r="F1738"/>
  <c r="F1737"/>
  <c r="F1736"/>
  <c r="F1735"/>
  <c r="F1734"/>
  <c r="F1733"/>
  <c r="F1732"/>
  <c r="F1731"/>
  <c r="F1730"/>
  <c r="F1729"/>
  <c r="F1728"/>
  <c r="F1727"/>
  <c r="F1726"/>
  <c r="F1725"/>
  <c r="F1724"/>
  <c r="F1723"/>
  <c r="F1722"/>
  <c r="F1721"/>
  <c r="F1720"/>
  <c r="F1719"/>
  <c r="F1718"/>
  <c r="F1717"/>
  <c r="F1716"/>
  <c r="F1715"/>
  <c r="F1714"/>
  <c r="F1713"/>
  <c r="F1712"/>
  <c r="F1711"/>
  <c r="F1710"/>
  <c r="F1709"/>
  <c r="F1708"/>
  <c r="F1707"/>
  <c r="F1706"/>
  <c r="F1705"/>
  <c r="F1704"/>
  <c r="F1703"/>
  <c r="F1702"/>
  <c r="F1701"/>
  <c r="F1700"/>
  <c r="F1699"/>
  <c r="F1698"/>
  <c r="F1697"/>
  <c r="F1696"/>
  <c r="F1695"/>
  <c r="F1694"/>
  <c r="F1693"/>
  <c r="F1692"/>
  <c r="F1691"/>
  <c r="F1690"/>
  <c r="F1689"/>
  <c r="F1688"/>
  <c r="F1687"/>
  <c r="F1686"/>
  <c r="F1685"/>
  <c r="F1684"/>
  <c r="F1683"/>
  <c r="F1682"/>
  <c r="F1681"/>
  <c r="F1680"/>
  <c r="F1679"/>
  <c r="F1678"/>
  <c r="F1677"/>
  <c r="F1676"/>
  <c r="F1675"/>
  <c r="F1674"/>
  <c r="F1673"/>
  <c r="F1672"/>
  <c r="F1671"/>
  <c r="F1670"/>
  <c r="F1669"/>
  <c r="F1668"/>
  <c r="F1667"/>
  <c r="F1666"/>
  <c r="F1665"/>
  <c r="F1664"/>
  <c r="F1663"/>
  <c r="F1662"/>
  <c r="F1661"/>
  <c r="F1660"/>
  <c r="F1659"/>
  <c r="F1658"/>
  <c r="F1657"/>
  <c r="F1656"/>
  <c r="F1655"/>
  <c r="F1654"/>
  <c r="F1653"/>
  <c r="F1652"/>
  <c r="F1651"/>
  <c r="F1650"/>
  <c r="F1649"/>
  <c r="F1648"/>
  <c r="F1647"/>
  <c r="F1646"/>
  <c r="F1645"/>
  <c r="F1644"/>
  <c r="F1643"/>
  <c r="F1642"/>
  <c r="F1641"/>
  <c r="F1640"/>
  <c r="F1639"/>
  <c r="F1638"/>
  <c r="F1637"/>
  <c r="F1636"/>
  <c r="F1635"/>
  <c r="F1634"/>
  <c r="F1633"/>
  <c r="F1632"/>
  <c r="F1631"/>
  <c r="F1630"/>
  <c r="F1629"/>
  <c r="F1628"/>
  <c r="F1627"/>
  <c r="F1626"/>
  <c r="F1625"/>
  <c r="F1624"/>
  <c r="F1623"/>
  <c r="F1622"/>
  <c r="F1621"/>
  <c r="F1620"/>
  <c r="F1619"/>
  <c r="F1618"/>
  <c r="F1617"/>
  <c r="F1616"/>
  <c r="F1615"/>
  <c r="F1614"/>
  <c r="F1613"/>
  <c r="F1612"/>
  <c r="F1611"/>
  <c r="F1610"/>
  <c r="F1609"/>
  <c r="A1609"/>
  <c r="F1608"/>
  <c r="A1608"/>
  <c r="F1607"/>
  <c r="A1607"/>
  <c r="F1606"/>
  <c r="A1606"/>
  <c r="F1605"/>
  <c r="A1605"/>
  <c r="F1604"/>
  <c r="A1604"/>
  <c r="F1603"/>
  <c r="A1603"/>
  <c r="F1602"/>
  <c r="A1602"/>
  <c r="F1601"/>
  <c r="A1601"/>
  <c r="F1600"/>
  <c r="A1600"/>
  <c r="F1599"/>
  <c r="A1599"/>
  <c r="F1598"/>
  <c r="A1598"/>
  <c r="F1597"/>
  <c r="A1597"/>
  <c r="F1596"/>
  <c r="A1596"/>
  <c r="F1595"/>
  <c r="A1595"/>
  <c r="F1594"/>
  <c r="A1594"/>
  <c r="F1593"/>
  <c r="A1593"/>
  <c r="F1592"/>
  <c r="A1592"/>
  <c r="F1591"/>
  <c r="A1591"/>
  <c r="F1590"/>
  <c r="A1590"/>
  <c r="F1589"/>
  <c r="A1589"/>
  <c r="F1588"/>
  <c r="A1588"/>
  <c r="F1587"/>
  <c r="A1587"/>
  <c r="F1586"/>
  <c r="A1586"/>
  <c r="F1585"/>
  <c r="A1585"/>
  <c r="F1584"/>
  <c r="A1584"/>
  <c r="F1583"/>
  <c r="A1583"/>
  <c r="F1582"/>
  <c r="A1582"/>
  <c r="F1581"/>
  <c r="A1581"/>
  <c r="F1580"/>
  <c r="A1580"/>
  <c r="F1579"/>
  <c r="A1579"/>
  <c r="F1578"/>
  <c r="A1578"/>
  <c r="F1577"/>
  <c r="A1577"/>
  <c r="F1576"/>
  <c r="A1576"/>
  <c r="F1575"/>
  <c r="A1575"/>
  <c r="F1574"/>
  <c r="A1574"/>
  <c r="F1573"/>
  <c r="A1573"/>
  <c r="F1572"/>
  <c r="A1572"/>
  <c r="F1571"/>
  <c r="A1571"/>
  <c r="F1570"/>
  <c r="A1570"/>
  <c r="F1569"/>
  <c r="A1569"/>
  <c r="F1568"/>
  <c r="A1568"/>
  <c r="F1567"/>
  <c r="A1567"/>
  <c r="F1566"/>
  <c r="A1566"/>
  <c r="F1565"/>
  <c r="A1565"/>
  <c r="F1564"/>
  <c r="A1564"/>
  <c r="F1563"/>
  <c r="A1563"/>
  <c r="F1562"/>
  <c r="A1562"/>
  <c r="F1561"/>
  <c r="A1561"/>
  <c r="F1560"/>
  <c r="A1560"/>
  <c r="F1559"/>
  <c r="A1559"/>
  <c r="F1558"/>
  <c r="A1558"/>
  <c r="F1557"/>
  <c r="A1557"/>
  <c r="F1556"/>
  <c r="A1556"/>
  <c r="F1555"/>
  <c r="A1555"/>
  <c r="F1554"/>
  <c r="A1554"/>
  <c r="F1553"/>
  <c r="A1553"/>
  <c r="F1552"/>
  <c r="A1552"/>
  <c r="F1551"/>
  <c r="A1551"/>
  <c r="F1550"/>
  <c r="A1550"/>
  <c r="F1549"/>
  <c r="A1549"/>
  <c r="F1548"/>
  <c r="A1548"/>
  <c r="F1547"/>
  <c r="A1547"/>
  <c r="F1546"/>
  <c r="A1546"/>
  <c r="F1545"/>
  <c r="A1545"/>
  <c r="F1544"/>
  <c r="A1544"/>
  <c r="F1543"/>
  <c r="A1543"/>
  <c r="F1542"/>
  <c r="A1542"/>
  <c r="F1541"/>
  <c r="A1541"/>
  <c r="F1540"/>
  <c r="A1540"/>
  <c r="F1539"/>
  <c r="A1539"/>
  <c r="F1538"/>
  <c r="A1538"/>
  <c r="F1537"/>
  <c r="A1537"/>
  <c r="F1536"/>
  <c r="A1536"/>
  <c r="F1535"/>
  <c r="A1535"/>
  <c r="F1534"/>
  <c r="A1534"/>
  <c r="F1533"/>
  <c r="A1533"/>
  <c r="F1532"/>
  <c r="A1532"/>
  <c r="F1531"/>
  <c r="A1531"/>
  <c r="F1530"/>
  <c r="A1530"/>
  <c r="F1529"/>
  <c r="A1529"/>
  <c r="F1528"/>
  <c r="A1528"/>
  <c r="F1527"/>
  <c r="A1527"/>
  <c r="F1526"/>
  <c r="A1526"/>
  <c r="F1525"/>
  <c r="A1525"/>
  <c r="F1524"/>
  <c r="A1524"/>
  <c r="F1523"/>
  <c r="A1523"/>
  <c r="F1522"/>
  <c r="A1522"/>
  <c r="F1521"/>
  <c r="A1521"/>
  <c r="F1520"/>
  <c r="A1520"/>
  <c r="F1519"/>
  <c r="A1519"/>
  <c r="F1518"/>
  <c r="A1518"/>
  <c r="F1517"/>
  <c r="A1517"/>
  <c r="F1516"/>
  <c r="A1516"/>
  <c r="F1515"/>
  <c r="A1515"/>
  <c r="F1514"/>
  <c r="A1514"/>
  <c r="F1513"/>
  <c r="A1513"/>
  <c r="F1512"/>
  <c r="A1512"/>
  <c r="F1511"/>
  <c r="A1511"/>
  <c r="F1510"/>
  <c r="A1510"/>
  <c r="F1509"/>
  <c r="A1509"/>
  <c r="F1508"/>
  <c r="A1508"/>
  <c r="F1507"/>
  <c r="A1507"/>
  <c r="F1506"/>
  <c r="A1506"/>
  <c r="F1505"/>
  <c r="A1505"/>
  <c r="F1504"/>
  <c r="A1504"/>
  <c r="F1503"/>
  <c r="A1503"/>
  <c r="F1502"/>
  <c r="A1502"/>
  <c r="F1501"/>
  <c r="A1501"/>
  <c r="F1500"/>
  <c r="A1500"/>
  <c r="F1499"/>
  <c r="A1499"/>
  <c r="F1498"/>
  <c r="A1498"/>
  <c r="F1497"/>
  <c r="A1497"/>
  <c r="F1496"/>
  <c r="A1496"/>
  <c r="F1495"/>
  <c r="A1495"/>
  <c r="F1494"/>
  <c r="A1494"/>
  <c r="F1493"/>
  <c r="A1493"/>
  <c r="F1492"/>
  <c r="A1492"/>
  <c r="F1491"/>
  <c r="A1491"/>
  <c r="F1490"/>
  <c r="A1490"/>
  <c r="F1489"/>
  <c r="A1489"/>
  <c r="F1488"/>
  <c r="A1488"/>
  <c r="F1487"/>
  <c r="A1487"/>
  <c r="F1486"/>
  <c r="A1486"/>
  <c r="F1485"/>
  <c r="A1485"/>
  <c r="F1484"/>
  <c r="A1484"/>
  <c r="F1483"/>
  <c r="A1483"/>
  <c r="F1482"/>
  <c r="A1482"/>
  <c r="F1481"/>
  <c r="A1481"/>
  <c r="F1480"/>
  <c r="A1480"/>
  <c r="F1479"/>
  <c r="A1479"/>
  <c r="F1478"/>
  <c r="A1478"/>
  <c r="F1477"/>
  <c r="A1477"/>
  <c r="F1476"/>
  <c r="A1476"/>
  <c r="F1475"/>
  <c r="A1475"/>
  <c r="F1474"/>
  <c r="A1474"/>
  <c r="F1473"/>
  <c r="A1473"/>
  <c r="F1472"/>
  <c r="A1472"/>
  <c r="F1471"/>
  <c r="A1471"/>
  <c r="F1470"/>
  <c r="A1470"/>
  <c r="F1469"/>
  <c r="A1469"/>
  <c r="F1468"/>
  <c r="A1468"/>
  <c r="F1467"/>
  <c r="A1467"/>
  <c r="F1466"/>
  <c r="A1466"/>
  <c r="F1465"/>
  <c r="A1465"/>
  <c r="F1464"/>
  <c r="A1464"/>
  <c r="F1463"/>
  <c r="A1463"/>
  <c r="F1462"/>
  <c r="A1462"/>
  <c r="F1461"/>
  <c r="A1461"/>
  <c r="F1460"/>
  <c r="A1460"/>
  <c r="F1459"/>
  <c r="A1459"/>
  <c r="F1458"/>
  <c r="A1458"/>
  <c r="F1457"/>
  <c r="A1457"/>
  <c r="F1456"/>
  <c r="A1456"/>
  <c r="F1455"/>
  <c r="A1455"/>
  <c r="F1454"/>
  <c r="A1454"/>
  <c r="F1453"/>
  <c r="A1453"/>
  <c r="F1452"/>
  <c r="A1452"/>
  <c r="F1451"/>
  <c r="A1451"/>
  <c r="F1450"/>
  <c r="A1450"/>
  <c r="F1449"/>
  <c r="A1449"/>
  <c r="F1448"/>
  <c r="A1448"/>
  <c r="F1447"/>
  <c r="A1447"/>
  <c r="F1446"/>
  <c r="A1446"/>
  <c r="F1445"/>
  <c r="A1445"/>
  <c r="F1444"/>
  <c r="A1444"/>
  <c r="F1443"/>
  <c r="A1443"/>
  <c r="F1442"/>
  <c r="A1442"/>
  <c r="F1441"/>
  <c r="A1441"/>
  <c r="F1440"/>
  <c r="A1440"/>
  <c r="F1439"/>
  <c r="A1439"/>
  <c r="F1438"/>
  <c r="A1438"/>
  <c r="F1437"/>
  <c r="A1437"/>
  <c r="F1436"/>
  <c r="A1436"/>
  <c r="F1435"/>
  <c r="A1435"/>
  <c r="F1434"/>
  <c r="A1434"/>
  <c r="F1433"/>
  <c r="A1433"/>
  <c r="F1432"/>
  <c r="A1432"/>
  <c r="F1431"/>
  <c r="A1431"/>
  <c r="F1430"/>
  <c r="A1430"/>
  <c r="F1429"/>
  <c r="A1429"/>
  <c r="F1428"/>
  <c r="A1428"/>
  <c r="F1427"/>
  <c r="A1427"/>
  <c r="F1426"/>
  <c r="A1426"/>
  <c r="F1425"/>
  <c r="A1425"/>
  <c r="F1424"/>
  <c r="A1424"/>
  <c r="F1423"/>
  <c r="A1423"/>
  <c r="F1422"/>
  <c r="A1422"/>
  <c r="F1421"/>
  <c r="A1421"/>
  <c r="F1420"/>
  <c r="A1420"/>
  <c r="F1419"/>
  <c r="A1419"/>
  <c r="F1418"/>
  <c r="A1418"/>
  <c r="F1417"/>
  <c r="A1417"/>
  <c r="F1416"/>
  <c r="A1416"/>
  <c r="F1415"/>
  <c r="A1415"/>
  <c r="F1414"/>
  <c r="A1414"/>
  <c r="F1413"/>
  <c r="A1413"/>
  <c r="F1412"/>
  <c r="A1412"/>
  <c r="F1411"/>
  <c r="A1411"/>
  <c r="F1410"/>
  <c r="A1410"/>
  <c r="F1409"/>
  <c r="A1409"/>
  <c r="F1408"/>
  <c r="A1408"/>
  <c r="F1407"/>
  <c r="A1407"/>
  <c r="F1406"/>
  <c r="A1406"/>
  <c r="F1405"/>
  <c r="A1405"/>
  <c r="F1404"/>
  <c r="A1404"/>
  <c r="F1403"/>
  <c r="A1403"/>
  <c r="F1402"/>
  <c r="A1402"/>
  <c r="F1401"/>
  <c r="A1401"/>
  <c r="F1400"/>
  <c r="A1400"/>
  <c r="F1399"/>
  <c r="A1399"/>
  <c r="F1398"/>
  <c r="A1398"/>
  <c r="F1397"/>
  <c r="A1397"/>
  <c r="F1396"/>
  <c r="A1396"/>
  <c r="F1395"/>
  <c r="A1395"/>
  <c r="F1394"/>
  <c r="A1394"/>
  <c r="F1393"/>
  <c r="A1393"/>
  <c r="F1392"/>
  <c r="A1392"/>
  <c r="F1391"/>
  <c r="A1391"/>
  <c r="F1390"/>
  <c r="A1390"/>
  <c r="F1389"/>
  <c r="A1389"/>
  <c r="F1388"/>
  <c r="A1388"/>
  <c r="F1387"/>
  <c r="A1387"/>
  <c r="F1386"/>
  <c r="A1386"/>
  <c r="F1385"/>
  <c r="A1385"/>
  <c r="F1384"/>
  <c r="A1384"/>
  <c r="F1383"/>
  <c r="A1383"/>
  <c r="F1382"/>
  <c r="A1382"/>
  <c r="F1381"/>
  <c r="A1381"/>
  <c r="F1380"/>
  <c r="A1380"/>
  <c r="F1379"/>
  <c r="A1379"/>
  <c r="F1378"/>
  <c r="A1378"/>
  <c r="F1377"/>
  <c r="A1377"/>
  <c r="F1376"/>
  <c r="A1376"/>
  <c r="F1375"/>
  <c r="A1375"/>
  <c r="F1374"/>
  <c r="A1374"/>
  <c r="F1373"/>
  <c r="A1373"/>
  <c r="F1372"/>
  <c r="A1372"/>
  <c r="F1371"/>
  <c r="A1371"/>
  <c r="F1370"/>
  <c r="A1370"/>
  <c r="F1369"/>
  <c r="A1369"/>
  <c r="F1368"/>
  <c r="A1368"/>
  <c r="F1367"/>
  <c r="A1367"/>
  <c r="F1366"/>
  <c r="A1366"/>
  <c r="F1365"/>
  <c r="A1365"/>
  <c r="F1364"/>
  <c r="A1364"/>
  <c r="F1363"/>
  <c r="A1363"/>
  <c r="F1362"/>
  <c r="A1362"/>
  <c r="F1361"/>
  <c r="A1361"/>
  <c r="F1360"/>
  <c r="A1360"/>
  <c r="F1359"/>
  <c r="A1359"/>
  <c r="F1358"/>
  <c r="A1358"/>
  <c r="F1357"/>
  <c r="A1357"/>
  <c r="F1356"/>
  <c r="A1356"/>
  <c r="F1355"/>
  <c r="A1355"/>
  <c r="F1354"/>
  <c r="A1354"/>
  <c r="F1353"/>
  <c r="A1353"/>
  <c r="F1352"/>
  <c r="A1352"/>
  <c r="F1351"/>
  <c r="A1351"/>
  <c r="F1350"/>
  <c r="A1350"/>
  <c r="F1349"/>
  <c r="A1349"/>
  <c r="F1348"/>
  <c r="A1348"/>
  <c r="F1347"/>
  <c r="A1347"/>
  <c r="F1346"/>
  <c r="A1346"/>
  <c r="F1345"/>
  <c r="A1345"/>
  <c r="F1344"/>
  <c r="A1344"/>
  <c r="F1343"/>
  <c r="A1343"/>
  <c r="F1342"/>
  <c r="A1342"/>
  <c r="F1341"/>
  <c r="A1341"/>
  <c r="F1340"/>
  <c r="A1340"/>
  <c r="F1339"/>
  <c r="A1339"/>
  <c r="F1338"/>
  <c r="A1338"/>
  <c r="F1337"/>
  <c r="A1337"/>
  <c r="F1336"/>
  <c r="A1336"/>
  <c r="F1335"/>
  <c r="A1335"/>
  <c r="F1334"/>
  <c r="A1334"/>
  <c r="F1333"/>
  <c r="A1333"/>
  <c r="F1332"/>
  <c r="A1332"/>
  <c r="F1331"/>
  <c r="A1331"/>
  <c r="F1330"/>
  <c r="A1330"/>
  <c r="F1329"/>
  <c r="A1329"/>
  <c r="F1328"/>
  <c r="A1328"/>
  <c r="F1327"/>
  <c r="A1327"/>
  <c r="F1326"/>
  <c r="A1326"/>
  <c r="F1325"/>
  <c r="A1325"/>
  <c r="F1324"/>
  <c r="A1324"/>
  <c r="F1323"/>
  <c r="A1323"/>
  <c r="F1322"/>
  <c r="A1322"/>
  <c r="F1321"/>
  <c r="A1321"/>
  <c r="F1320"/>
  <c r="A1320"/>
  <c r="F1319"/>
  <c r="A1319"/>
  <c r="F1318"/>
  <c r="A1318"/>
  <c r="F1317"/>
  <c r="A1317"/>
  <c r="F1316"/>
  <c r="A1316"/>
  <c r="F1315"/>
  <c r="A1315"/>
  <c r="F1314"/>
  <c r="A1314"/>
  <c r="F1313"/>
  <c r="A1313"/>
  <c r="F1312"/>
  <c r="A1312"/>
  <c r="F1311"/>
  <c r="A1311"/>
  <c r="F1310"/>
  <c r="A1310"/>
  <c r="F1309"/>
  <c r="A1309"/>
  <c r="F1308"/>
  <c r="A1308"/>
  <c r="F1307"/>
  <c r="A1307"/>
  <c r="F1306"/>
  <c r="A1306"/>
  <c r="F1305"/>
  <c r="A1305"/>
  <c r="F1304"/>
  <c r="A1304"/>
  <c r="F1303"/>
  <c r="A1303"/>
  <c r="F1302"/>
  <c r="A1302"/>
  <c r="F1301"/>
  <c r="A1301"/>
  <c r="F1300"/>
  <c r="A1300"/>
  <c r="F1299"/>
  <c r="A1299"/>
  <c r="F1298"/>
  <c r="A1298"/>
  <c r="F1297"/>
  <c r="A1297"/>
  <c r="F1296"/>
  <c r="A1296"/>
  <c r="F1295"/>
  <c r="A1295"/>
  <c r="F1294"/>
  <c r="A1294"/>
  <c r="F1293"/>
  <c r="A1293"/>
  <c r="F1292"/>
  <c r="A1292"/>
  <c r="F1291"/>
  <c r="A1291"/>
  <c r="F1290"/>
  <c r="A1290"/>
  <c r="F1289"/>
  <c r="A1289"/>
  <c r="F1288"/>
  <c r="A1288"/>
  <c r="F1287"/>
  <c r="A1287"/>
  <c r="F1286"/>
  <c r="A1286"/>
  <c r="F1285"/>
  <c r="A1285"/>
  <c r="F1284"/>
  <c r="A1284"/>
  <c r="F1283"/>
  <c r="A1283"/>
  <c r="F1282"/>
  <c r="A1282"/>
  <c r="F1281"/>
  <c r="A1281"/>
  <c r="F1280"/>
  <c r="A1280"/>
  <c r="F1279"/>
  <c r="A1279"/>
  <c r="F1278"/>
  <c r="A1278"/>
  <c r="F1277"/>
  <c r="A1277"/>
  <c r="F1276"/>
  <c r="A1276"/>
  <c r="F1275"/>
  <c r="A1275"/>
  <c r="F1274"/>
  <c r="A1274"/>
  <c r="F1273"/>
  <c r="A1273"/>
  <c r="F1272"/>
  <c r="A1272"/>
  <c r="F1271"/>
  <c r="A1271"/>
  <c r="F1270"/>
  <c r="A1270"/>
  <c r="F1269"/>
  <c r="A1269"/>
  <c r="F1268"/>
  <c r="A1268"/>
  <c r="F1267"/>
  <c r="A1267"/>
  <c r="F1266"/>
  <c r="A1266"/>
  <c r="F1265"/>
  <c r="A1265"/>
  <c r="F1264"/>
  <c r="A1264"/>
  <c r="F1263"/>
  <c r="A1263"/>
  <c r="F1262"/>
  <c r="A1262"/>
  <c r="F1261"/>
  <c r="A1261"/>
  <c r="F1260"/>
  <c r="A1260"/>
  <c r="F1259"/>
  <c r="A1259"/>
  <c r="F1258"/>
  <c r="A1258"/>
  <c r="F1257"/>
  <c r="A1257"/>
  <c r="F1256"/>
  <c r="A1256"/>
  <c r="F1255"/>
  <c r="A1255"/>
  <c r="F1254"/>
  <c r="A1254"/>
  <c r="F1253"/>
  <c r="A1253"/>
  <c r="F1252"/>
  <c r="A1252"/>
  <c r="F1251"/>
  <c r="A1251"/>
  <c r="F1250"/>
  <c r="A1250"/>
  <c r="F1249"/>
  <c r="A1249"/>
  <c r="F1248"/>
  <c r="A1248"/>
  <c r="F1247"/>
  <c r="A1247"/>
  <c r="F1246"/>
  <c r="A1246"/>
  <c r="F1245"/>
  <c r="A1245"/>
  <c r="F1244"/>
  <c r="A1244"/>
  <c r="F1243"/>
  <c r="A1243"/>
  <c r="F1242"/>
  <c r="A1242"/>
  <c r="F1241"/>
  <c r="A1241"/>
  <c r="F1240"/>
  <c r="A1240"/>
  <c r="F1239"/>
  <c r="A1239"/>
  <c r="F1238"/>
  <c r="A1238"/>
  <c r="F1237"/>
  <c r="A1237"/>
  <c r="F1236"/>
  <c r="A1236"/>
  <c r="F1235"/>
  <c r="A1235"/>
  <c r="F1234"/>
  <c r="A1234"/>
  <c r="F1233"/>
  <c r="A1233"/>
  <c r="F1232"/>
  <c r="A1232"/>
  <c r="F1231"/>
  <c r="A1231"/>
  <c r="F1230"/>
  <c r="A1230"/>
  <c r="F1229"/>
  <c r="A1229"/>
  <c r="F1228"/>
  <c r="A1228"/>
  <c r="F1227"/>
  <c r="A1227"/>
  <c r="F1226"/>
  <c r="A1226"/>
  <c r="F1225"/>
  <c r="A1225"/>
  <c r="F1224"/>
  <c r="A1224"/>
  <c r="F1223"/>
  <c r="A1223"/>
  <c r="F1222"/>
  <c r="A1222"/>
  <c r="F1221"/>
  <c r="A1221"/>
  <c r="F1220"/>
  <c r="A1220"/>
  <c r="F1219"/>
  <c r="A1219"/>
  <c r="F1218"/>
  <c r="A1218"/>
  <c r="F1217"/>
  <c r="A1217"/>
  <c r="F1216"/>
  <c r="A1216"/>
  <c r="F1215"/>
  <c r="A1215"/>
  <c r="F1214"/>
  <c r="A1214"/>
  <c r="F1213"/>
  <c r="A1213"/>
  <c r="F1212"/>
  <c r="A1212"/>
  <c r="F1211"/>
  <c r="A1211"/>
  <c r="F1210"/>
  <c r="A1210"/>
  <c r="F1209"/>
  <c r="A1209"/>
  <c r="F1208"/>
  <c r="A1208"/>
  <c r="F1207"/>
  <c r="A1207"/>
  <c r="F1206"/>
  <c r="A1206"/>
  <c r="F1205"/>
  <c r="A1205"/>
  <c r="F1204"/>
  <c r="A1204"/>
  <c r="F1203"/>
  <c r="A1203"/>
  <c r="F1202"/>
  <c r="A1202"/>
  <c r="F1201"/>
  <c r="A1201"/>
  <c r="F1200"/>
  <c r="A1200"/>
  <c r="F1199"/>
  <c r="A1199"/>
  <c r="F1198"/>
  <c r="A1198"/>
  <c r="F1197"/>
  <c r="A1197"/>
  <c r="F1196"/>
  <c r="A1196"/>
  <c r="F1195"/>
  <c r="A1195"/>
  <c r="F1194"/>
  <c r="A1194"/>
  <c r="F1193"/>
  <c r="A1193"/>
  <c r="F1192"/>
  <c r="A1192"/>
  <c r="F1191"/>
  <c r="A1191"/>
  <c r="F1190"/>
  <c r="A1190"/>
  <c r="F1189"/>
  <c r="A1189"/>
  <c r="F1188"/>
  <c r="A1188"/>
  <c r="F1187"/>
  <c r="A1187"/>
  <c r="F1186"/>
  <c r="A1186"/>
  <c r="F1185"/>
  <c r="A1185"/>
  <c r="F1184"/>
  <c r="A1184"/>
  <c r="F1183"/>
  <c r="A1183"/>
  <c r="F1182"/>
  <c r="A1182"/>
  <c r="F1181"/>
  <c r="A1181"/>
  <c r="F1180"/>
  <c r="A1180"/>
  <c r="F1179"/>
  <c r="A1179"/>
  <c r="F1178"/>
  <c r="A1178"/>
  <c r="F1177"/>
  <c r="A1177"/>
  <c r="F1176"/>
  <c r="A1176"/>
  <c r="F1175"/>
  <c r="A1175"/>
  <c r="F1174"/>
  <c r="A1174"/>
  <c r="F1173"/>
  <c r="A1173"/>
  <c r="F1172"/>
  <c r="A1172"/>
  <c r="F1171"/>
  <c r="A1171"/>
  <c r="F1170"/>
  <c r="A1170"/>
  <c r="F1169"/>
  <c r="A1169"/>
  <c r="F1168"/>
  <c r="A1168"/>
  <c r="F1167"/>
  <c r="A1167"/>
  <c r="F1166"/>
  <c r="A1166"/>
  <c r="F1165"/>
  <c r="A1165"/>
  <c r="F1164"/>
  <c r="A1164"/>
  <c r="F1163"/>
  <c r="A1163"/>
  <c r="F1162"/>
  <c r="A1162"/>
  <c r="F1161"/>
  <c r="A1161"/>
  <c r="F1160"/>
  <c r="A1160"/>
  <c r="F1159"/>
  <c r="A1159"/>
  <c r="F1158"/>
  <c r="A1158"/>
  <c r="F1157"/>
  <c r="A1157"/>
  <c r="F1156"/>
  <c r="A1156"/>
  <c r="F1155"/>
  <c r="A1155"/>
  <c r="F1154"/>
  <c r="A1154"/>
  <c r="F1153"/>
  <c r="A1153"/>
  <c r="F1152"/>
  <c r="A1152"/>
  <c r="F1151"/>
  <c r="A1151"/>
  <c r="F1150"/>
  <c r="A1150"/>
  <c r="F1149"/>
  <c r="A1149"/>
  <c r="F1148"/>
  <c r="A1148"/>
  <c r="F1147"/>
  <c r="A1147"/>
  <c r="F1146"/>
  <c r="A1146"/>
  <c r="F1145"/>
  <c r="A1145"/>
  <c r="F1144"/>
  <c r="A1144"/>
  <c r="F1143"/>
  <c r="A1143"/>
  <c r="F1142"/>
  <c r="A1142"/>
  <c r="F1141"/>
  <c r="A1141"/>
  <c r="F1140"/>
  <c r="A1140"/>
  <c r="F1139"/>
  <c r="A1139"/>
  <c r="F1138"/>
  <c r="A1138"/>
  <c r="F1137"/>
  <c r="A1137"/>
  <c r="F1136"/>
  <c r="A1136"/>
  <c r="F1135"/>
  <c r="A1135"/>
  <c r="F1134"/>
  <c r="A1134"/>
  <c r="F1133"/>
  <c r="A1133"/>
  <c r="F1132"/>
  <c r="A1132"/>
  <c r="F1131"/>
  <c r="A1131"/>
  <c r="F1130"/>
  <c r="A1130"/>
  <c r="F1129"/>
  <c r="A1129"/>
  <c r="F1128"/>
  <c r="A1128"/>
  <c r="F1127"/>
  <c r="A1127"/>
  <c r="F1126"/>
  <c r="A1126"/>
  <c r="F1125"/>
  <c r="A1125"/>
  <c r="F1124"/>
  <c r="A1124"/>
  <c r="F1123"/>
  <c r="A1123"/>
  <c r="F1122"/>
  <c r="A1122"/>
  <c r="F1121"/>
  <c r="A1121"/>
  <c r="F1120"/>
  <c r="A1120"/>
  <c r="F1119"/>
  <c r="A1119"/>
  <c r="F1118"/>
  <c r="A1118"/>
  <c r="F1117"/>
  <c r="A1117"/>
  <c r="F1116"/>
  <c r="A1116"/>
  <c r="F1115"/>
  <c r="A1115"/>
  <c r="F1114"/>
  <c r="A1114"/>
  <c r="F1113"/>
  <c r="A1113"/>
  <c r="F1112"/>
  <c r="A1112"/>
  <c r="F1111"/>
  <c r="A1111"/>
  <c r="F1110"/>
  <c r="A1110"/>
  <c r="F1109"/>
  <c r="A1109"/>
  <c r="F1108"/>
  <c r="A1108"/>
  <c r="F1107"/>
  <c r="A1107"/>
  <c r="F1106"/>
  <c r="A1106"/>
  <c r="F1105"/>
  <c r="A1105"/>
  <c r="F1104"/>
  <c r="A1104"/>
  <c r="F1103"/>
  <c r="A1103"/>
  <c r="F1102"/>
  <c r="A1102"/>
  <c r="F1101"/>
  <c r="A1101"/>
  <c r="F1100"/>
  <c r="A1100"/>
  <c r="F1099"/>
  <c r="A1099"/>
  <c r="F1098"/>
  <c r="A1098"/>
  <c r="F1097"/>
  <c r="A1097"/>
  <c r="F1096"/>
  <c r="A1096"/>
  <c r="F1095"/>
  <c r="A1095"/>
  <c r="F1094"/>
  <c r="A1094"/>
  <c r="F1093"/>
  <c r="A1093"/>
  <c r="F1092"/>
  <c r="A1092"/>
  <c r="F1091"/>
  <c r="A1091"/>
  <c r="F1090"/>
  <c r="A1090"/>
  <c r="F1089"/>
  <c r="A1089"/>
  <c r="F1088"/>
  <c r="A1088"/>
  <c r="F1087"/>
  <c r="A1087"/>
  <c r="F1086"/>
  <c r="A1086"/>
  <c r="F1085"/>
  <c r="A1085"/>
  <c r="F1084"/>
  <c r="A1084"/>
  <c r="F1083"/>
  <c r="A1083"/>
  <c r="F1082"/>
  <c r="A1082"/>
  <c r="F1081"/>
  <c r="A1081"/>
  <c r="F1080"/>
  <c r="A1080"/>
  <c r="F1079"/>
  <c r="A1079"/>
  <c r="F1078"/>
  <c r="A1078"/>
  <c r="F1077"/>
  <c r="A1077"/>
  <c r="F1076"/>
  <c r="A1076"/>
  <c r="F1075"/>
  <c r="A1075"/>
  <c r="F1074"/>
  <c r="A1074"/>
  <c r="F1073"/>
  <c r="A1073"/>
  <c r="F1072"/>
  <c r="A1072"/>
  <c r="F1071"/>
  <c r="A1071"/>
  <c r="F1070"/>
  <c r="A1070"/>
  <c r="F1069"/>
  <c r="A1069"/>
  <c r="F1068"/>
  <c r="A1068"/>
  <c r="F1067"/>
  <c r="A1067"/>
  <c r="F1066"/>
  <c r="A1066"/>
  <c r="F1065"/>
  <c r="A1065"/>
  <c r="F1064"/>
  <c r="A1064"/>
  <c r="F1063"/>
  <c r="A1063"/>
  <c r="F1062"/>
  <c r="A1062"/>
  <c r="F1061"/>
  <c r="A1061"/>
  <c r="F1060"/>
  <c r="A1060"/>
  <c r="F1059"/>
  <c r="A1059"/>
  <c r="F1058"/>
  <c r="A1058"/>
  <c r="F1057"/>
  <c r="A1057"/>
  <c r="F1056"/>
  <c r="A1056"/>
  <c r="F1055"/>
  <c r="A1055"/>
  <c r="F1054"/>
  <c r="A1054"/>
  <c r="F1053"/>
  <c r="A1053"/>
  <c r="F1052"/>
  <c r="A1052"/>
  <c r="F1051"/>
  <c r="A1051"/>
  <c r="F1050"/>
  <c r="A1050"/>
  <c r="F1049"/>
  <c r="A1049"/>
  <c r="F1048"/>
  <c r="A1048"/>
  <c r="F1047"/>
  <c r="A1047"/>
  <c r="F1046"/>
  <c r="A1046"/>
  <c r="F1045"/>
  <c r="A1045"/>
  <c r="F1044"/>
  <c r="A1044"/>
  <c r="F1043"/>
  <c r="A1043"/>
  <c r="F1042"/>
  <c r="A1042"/>
  <c r="F1041"/>
  <c r="A1041"/>
  <c r="F1040"/>
  <c r="A1040"/>
  <c r="F1039"/>
  <c r="A1039"/>
  <c r="F1038"/>
  <c r="A1038"/>
  <c r="F1037"/>
  <c r="A1037"/>
  <c r="F1036"/>
  <c r="A1036"/>
  <c r="F1035"/>
  <c r="A1035"/>
  <c r="F1034"/>
  <c r="A1034"/>
  <c r="F1033"/>
  <c r="A1033"/>
  <c r="F1032"/>
  <c r="A1032"/>
  <c r="F1031"/>
  <c r="A1031"/>
  <c r="F1030"/>
  <c r="A1030"/>
  <c r="F1029"/>
  <c r="A1029"/>
  <c r="F1028"/>
  <c r="A1028"/>
  <c r="F1027"/>
  <c r="A1027"/>
  <c r="F1026"/>
  <c r="A1026"/>
  <c r="F1025"/>
  <c r="A1025"/>
  <c r="F1024"/>
  <c r="A1024"/>
  <c r="F1023"/>
  <c r="A1023"/>
  <c r="F1022"/>
  <c r="A1022"/>
  <c r="F1021"/>
  <c r="A1021"/>
  <c r="F1020"/>
  <c r="A1020"/>
  <c r="F1019"/>
  <c r="A1019"/>
  <c r="F1018"/>
  <c r="A1018"/>
  <c r="F1017"/>
  <c r="A1017"/>
  <c r="F1016"/>
  <c r="A1016"/>
  <c r="F1015"/>
  <c r="A1015"/>
  <c r="F1014"/>
  <c r="A1014"/>
  <c r="F1013"/>
  <c r="A1013"/>
  <c r="F1012"/>
  <c r="A1012"/>
  <c r="F1011"/>
  <c r="A1011"/>
  <c r="F1010"/>
  <c r="A1010"/>
  <c r="F1009"/>
  <c r="A1009"/>
  <c r="F1008"/>
  <c r="A1008"/>
  <c r="F1007"/>
  <c r="A1007"/>
  <c r="F1006"/>
  <c r="A1006"/>
  <c r="F1005"/>
  <c r="A1005"/>
  <c r="F1004"/>
  <c r="A1004"/>
  <c r="F1003"/>
  <c r="A1003"/>
  <c r="F1002"/>
  <c r="A1002"/>
  <c r="F1001"/>
  <c r="A1001"/>
  <c r="F1000"/>
  <c r="A1000"/>
  <c r="F999"/>
  <c r="A999"/>
  <c r="F998"/>
  <c r="A998"/>
  <c r="F997"/>
  <c r="A997"/>
  <c r="F996"/>
  <c r="A996"/>
  <c r="F995"/>
  <c r="A995"/>
  <c r="F994"/>
  <c r="A994"/>
  <c r="F993"/>
  <c r="A993"/>
  <c r="F992"/>
  <c r="A992"/>
  <c r="F991"/>
  <c r="A991"/>
  <c r="F990"/>
  <c r="A990"/>
  <c r="F989"/>
  <c r="A989"/>
  <c r="F988"/>
  <c r="A988"/>
  <c r="F987"/>
  <c r="A987"/>
  <c r="F986"/>
  <c r="A986"/>
  <c r="F985"/>
  <c r="A985"/>
  <c r="F984"/>
  <c r="A984"/>
  <c r="F983"/>
  <c r="A983"/>
  <c r="F982"/>
  <c r="A982"/>
  <c r="F981"/>
  <c r="A981"/>
  <c r="F980"/>
  <c r="A980"/>
  <c r="F979"/>
  <c r="A979"/>
  <c r="F978"/>
  <c r="A978"/>
  <c r="F977"/>
  <c r="A977"/>
  <c r="F976"/>
  <c r="A976"/>
  <c r="F975"/>
  <c r="A975"/>
  <c r="F974"/>
  <c r="A974"/>
  <c r="F973"/>
  <c r="A973"/>
  <c r="F972"/>
  <c r="A972"/>
  <c r="F971"/>
  <c r="A971"/>
  <c r="F970"/>
  <c r="A970"/>
  <c r="F969"/>
  <c r="A969"/>
  <c r="F968"/>
  <c r="A968"/>
  <c r="F967"/>
  <c r="A967"/>
  <c r="F966"/>
  <c r="A966"/>
  <c r="F965"/>
  <c r="A965"/>
  <c r="F964"/>
  <c r="A964"/>
  <c r="F963"/>
  <c r="A963"/>
  <c r="F962"/>
  <c r="A962"/>
  <c r="F961"/>
  <c r="A961"/>
  <c r="F960"/>
  <c r="A960"/>
  <c r="F959"/>
  <c r="A959"/>
  <c r="F958"/>
  <c r="A958"/>
  <c r="F957"/>
  <c r="A957"/>
  <c r="F956"/>
  <c r="A956"/>
  <c r="F955"/>
  <c r="A955"/>
  <c r="F954"/>
  <c r="A954"/>
  <c r="F953"/>
  <c r="A953"/>
  <c r="F952"/>
  <c r="A952"/>
  <c r="F951"/>
  <c r="A951"/>
  <c r="F950"/>
  <c r="A950"/>
  <c r="F949"/>
  <c r="A949"/>
  <c r="F948"/>
  <c r="A948"/>
  <c r="F947"/>
  <c r="A947"/>
  <c r="F946"/>
  <c r="A946"/>
  <c r="F945"/>
  <c r="A945"/>
  <c r="F944"/>
  <c r="A944"/>
  <c r="F943"/>
  <c r="A943"/>
  <c r="F942"/>
  <c r="A942"/>
  <c r="F941"/>
  <c r="A941"/>
  <c r="F940"/>
  <c r="A940"/>
  <c r="F939"/>
  <c r="A939"/>
  <c r="F938"/>
  <c r="A938"/>
  <c r="F937"/>
  <c r="A937"/>
  <c r="F936"/>
  <c r="A936"/>
  <c r="F935"/>
  <c r="A935"/>
  <c r="F934"/>
  <c r="A934"/>
  <c r="F933"/>
  <c r="A933"/>
  <c r="F932"/>
  <c r="A932"/>
  <c r="F931"/>
  <c r="A931"/>
  <c r="F930"/>
  <c r="A930"/>
  <c r="F929"/>
  <c r="A929"/>
  <c r="F928"/>
  <c r="A928"/>
  <c r="F927"/>
  <c r="A927"/>
  <c r="F926"/>
  <c r="A926"/>
  <c r="F925"/>
  <c r="A925"/>
  <c r="F924"/>
  <c r="A924"/>
  <c r="F923"/>
  <c r="A923"/>
  <c r="F922"/>
  <c r="A922"/>
  <c r="F921"/>
  <c r="A921"/>
  <c r="F920"/>
  <c r="A920"/>
  <c r="F919"/>
  <c r="A919"/>
  <c r="F918"/>
  <c r="A918"/>
  <c r="F917"/>
  <c r="A917"/>
  <c r="F916"/>
  <c r="A916"/>
  <c r="F915"/>
  <c r="A915"/>
  <c r="F914"/>
  <c r="A914"/>
  <c r="F913"/>
  <c r="A913"/>
  <c r="F912"/>
  <c r="A912"/>
  <c r="F911"/>
  <c r="A911"/>
  <c r="F910"/>
  <c r="A910"/>
  <c r="F909"/>
  <c r="A909"/>
  <c r="F908"/>
  <c r="A908"/>
  <c r="F907"/>
  <c r="A907"/>
  <c r="F906"/>
  <c r="A906"/>
  <c r="F905"/>
  <c r="A905"/>
  <c r="F904"/>
  <c r="A904"/>
  <c r="F903"/>
  <c r="A903"/>
  <c r="F902"/>
  <c r="A902"/>
  <c r="F901"/>
  <c r="A901"/>
  <c r="F900"/>
  <c r="A900"/>
  <c r="F899"/>
  <c r="A899"/>
  <c r="F898"/>
  <c r="A898"/>
  <c r="F897"/>
  <c r="A897"/>
  <c r="F896"/>
  <c r="A896"/>
  <c r="F895"/>
  <c r="A895"/>
  <c r="F894"/>
  <c r="A894"/>
  <c r="F893"/>
  <c r="A893"/>
  <c r="F892"/>
  <c r="A892"/>
  <c r="F891"/>
  <c r="A891"/>
  <c r="F890"/>
  <c r="A890"/>
  <c r="F889"/>
  <c r="A889"/>
  <c r="F888"/>
  <c r="A888"/>
  <c r="F887"/>
  <c r="A887"/>
  <c r="F886"/>
  <c r="A886"/>
  <c r="F885"/>
  <c r="A885"/>
  <c r="F884"/>
  <c r="A884"/>
  <c r="F883"/>
  <c r="A883"/>
  <c r="F882"/>
  <c r="A882"/>
  <c r="F881"/>
  <c r="A881"/>
  <c r="F880"/>
  <c r="A880"/>
  <c r="F879"/>
  <c r="A879"/>
  <c r="F878"/>
  <c r="A878"/>
  <c r="F877"/>
  <c r="A877"/>
  <c r="F876"/>
  <c r="A876"/>
  <c r="F875"/>
  <c r="A875"/>
  <c r="F874"/>
  <c r="A874"/>
  <c r="F873"/>
  <c r="A873"/>
  <c r="F872"/>
  <c r="A872"/>
  <c r="F871"/>
  <c r="A871"/>
  <c r="F870"/>
  <c r="A870"/>
  <c r="F869"/>
  <c r="A869"/>
  <c r="F868"/>
  <c r="A868"/>
  <c r="F867"/>
  <c r="A867"/>
  <c r="F866"/>
  <c r="A866"/>
  <c r="F865"/>
  <c r="A865"/>
  <c r="F864"/>
  <c r="A864"/>
  <c r="F863"/>
  <c r="A863"/>
  <c r="F862"/>
  <c r="A862"/>
  <c r="F861"/>
  <c r="A861"/>
  <c r="F860"/>
  <c r="A860"/>
  <c r="F859"/>
  <c r="A859"/>
  <c r="F858"/>
  <c r="A858"/>
  <c r="F857"/>
  <c r="A857"/>
  <c r="F856"/>
  <c r="A856"/>
  <c r="F855"/>
  <c r="A855"/>
  <c r="F854"/>
  <c r="A854"/>
  <c r="F853"/>
  <c r="A853"/>
  <c r="F852"/>
  <c r="A852"/>
  <c r="F851"/>
  <c r="A851"/>
  <c r="F850"/>
  <c r="A850"/>
  <c r="F849"/>
  <c r="A849"/>
  <c r="F848"/>
  <c r="A848"/>
  <c r="F847"/>
  <c r="A847"/>
  <c r="F846"/>
  <c r="A846"/>
  <c r="F845"/>
  <c r="A845"/>
  <c r="F844"/>
  <c r="A844"/>
  <c r="F843"/>
  <c r="A843"/>
  <c r="F842"/>
  <c r="A842"/>
  <c r="F841"/>
  <c r="A841"/>
  <c r="F840"/>
  <c r="A840"/>
  <c r="F839"/>
  <c r="A839"/>
  <c r="F838"/>
  <c r="A838"/>
  <c r="F837"/>
  <c r="A837"/>
  <c r="F836"/>
  <c r="A836"/>
  <c r="F835"/>
  <c r="A835"/>
  <c r="F834"/>
  <c r="A834"/>
  <c r="F833"/>
  <c r="A833"/>
  <c r="F832"/>
  <c r="A832"/>
  <c r="F831"/>
  <c r="A831"/>
  <c r="F830"/>
  <c r="A830"/>
  <c r="F829"/>
  <c r="A829"/>
  <c r="F828"/>
  <c r="A828"/>
  <c r="F827"/>
  <c r="A827"/>
  <c r="F826"/>
  <c r="A826"/>
  <c r="F825"/>
  <c r="A825"/>
  <c r="F824"/>
  <c r="A824"/>
  <c r="F823"/>
  <c r="A823"/>
  <c r="F822"/>
  <c r="A822"/>
  <c r="F821"/>
  <c r="A821"/>
  <c r="F820"/>
  <c r="A820"/>
  <c r="F819"/>
  <c r="A819"/>
  <c r="F818"/>
  <c r="A818"/>
  <c r="F817"/>
  <c r="A817"/>
  <c r="F816"/>
  <c r="A816"/>
  <c r="F815"/>
  <c r="A815"/>
  <c r="F814"/>
  <c r="A814"/>
  <c r="F813"/>
  <c r="A813"/>
  <c r="F812"/>
  <c r="A812"/>
  <c r="F811"/>
  <c r="A811"/>
  <c r="F810"/>
  <c r="A810"/>
  <c r="F809"/>
  <c r="A809"/>
  <c r="F808"/>
  <c r="A808"/>
  <c r="F807"/>
  <c r="A807"/>
  <c r="F806"/>
  <c r="A806"/>
  <c r="F805"/>
  <c r="A805"/>
  <c r="F804"/>
  <c r="A804"/>
  <c r="F803"/>
  <c r="A803"/>
  <c r="F802"/>
  <c r="A802"/>
  <c r="F801"/>
  <c r="A801"/>
  <c r="F800"/>
  <c r="A800"/>
  <c r="F799"/>
  <c r="A799"/>
  <c r="F798"/>
  <c r="A798"/>
  <c r="F797"/>
  <c r="A797"/>
  <c r="F796"/>
  <c r="A796"/>
  <c r="F795"/>
  <c r="A795"/>
  <c r="F794"/>
  <c r="A794"/>
  <c r="F793"/>
  <c r="A793"/>
  <c r="F792"/>
  <c r="A792"/>
  <c r="F791"/>
  <c r="A791"/>
  <c r="F790"/>
  <c r="A790"/>
  <c r="F789"/>
  <c r="A789"/>
  <c r="F788"/>
  <c r="A788"/>
  <c r="F787"/>
  <c r="A787"/>
  <c r="F786"/>
  <c r="A786"/>
  <c r="F785"/>
  <c r="A785"/>
  <c r="F784"/>
  <c r="A784"/>
  <c r="F783"/>
  <c r="A783"/>
  <c r="F782"/>
  <c r="A782"/>
  <c r="F781"/>
  <c r="A781"/>
  <c r="F780"/>
  <c r="A780"/>
  <c r="F779"/>
  <c r="A779"/>
  <c r="F778"/>
  <c r="A778"/>
  <c r="F777"/>
  <c r="A777"/>
  <c r="F776"/>
  <c r="A776"/>
  <c r="F775"/>
  <c r="A775"/>
  <c r="F774"/>
  <c r="A774"/>
  <c r="F773"/>
  <c r="A773"/>
  <c r="F772"/>
  <c r="A772"/>
  <c r="F771"/>
  <c r="A771"/>
  <c r="F770"/>
  <c r="A770"/>
  <c r="F769"/>
  <c r="A769"/>
  <c r="F768"/>
  <c r="A768"/>
  <c r="F767"/>
  <c r="A767"/>
  <c r="F766"/>
  <c r="A766"/>
  <c r="F765"/>
  <c r="A765"/>
  <c r="F764"/>
  <c r="A764"/>
  <c r="F763"/>
  <c r="A763"/>
  <c r="F762"/>
  <c r="A762"/>
  <c r="F761"/>
  <c r="A761"/>
  <c r="F760"/>
  <c r="A760"/>
  <c r="F759"/>
  <c r="A759"/>
  <c r="F758"/>
  <c r="A758"/>
  <c r="F757"/>
  <c r="A757"/>
  <c r="F756"/>
  <c r="A756"/>
  <c r="F755"/>
  <c r="A755"/>
  <c r="F754"/>
  <c r="A754"/>
  <c r="F753"/>
  <c r="A753"/>
  <c r="F752"/>
  <c r="A752"/>
  <c r="F751"/>
  <c r="A751"/>
  <c r="F750"/>
  <c r="A750"/>
  <c r="F749"/>
  <c r="A749"/>
  <c r="F748"/>
  <c r="A748"/>
  <c r="F747"/>
  <c r="A747"/>
  <c r="F746"/>
  <c r="A746"/>
  <c r="F745"/>
  <c r="A745"/>
  <c r="F744"/>
  <c r="A744"/>
  <c r="F743"/>
  <c r="A743"/>
  <c r="F742"/>
  <c r="A742"/>
  <c r="F741"/>
  <c r="A741"/>
  <c r="F740"/>
  <c r="A740"/>
  <c r="F739"/>
  <c r="A739"/>
  <c r="F738"/>
  <c r="A738"/>
  <c r="F737"/>
  <c r="A737"/>
  <c r="F736"/>
  <c r="A736"/>
  <c r="F735"/>
  <c r="A735"/>
  <c r="F734"/>
  <c r="A734"/>
  <c r="F733"/>
  <c r="A733"/>
  <c r="F732"/>
  <c r="A732"/>
  <c r="F731"/>
  <c r="A731"/>
  <c r="F730"/>
  <c r="A730"/>
  <c r="F729"/>
  <c r="A729"/>
  <c r="F728"/>
  <c r="A728"/>
  <c r="F727"/>
  <c r="A727"/>
  <c r="F726"/>
  <c r="A726"/>
  <c r="F725"/>
  <c r="A725"/>
  <c r="F724"/>
  <c r="A724"/>
  <c r="F723"/>
  <c r="A723"/>
  <c r="F722"/>
  <c r="A722"/>
  <c r="F721"/>
  <c r="A721"/>
  <c r="F720"/>
  <c r="A720"/>
  <c r="F719"/>
  <c r="A719"/>
  <c r="F718"/>
  <c r="A718"/>
  <c r="F717"/>
  <c r="A717"/>
  <c r="F716"/>
  <c r="A716"/>
  <c r="F715"/>
  <c r="A715"/>
  <c r="F714"/>
  <c r="A714"/>
  <c r="F713"/>
  <c r="A713"/>
  <c r="F712"/>
  <c r="A712"/>
  <c r="F711"/>
  <c r="A711"/>
  <c r="F710"/>
  <c r="A710"/>
  <c r="F709"/>
  <c r="A709"/>
  <c r="F708"/>
  <c r="A708"/>
  <c r="F707"/>
  <c r="A707"/>
  <c r="F706"/>
  <c r="A706"/>
  <c r="F705"/>
  <c r="A705"/>
  <c r="F704"/>
  <c r="A704"/>
  <c r="F703"/>
  <c r="A703"/>
  <c r="F702"/>
  <c r="A702"/>
  <c r="F701"/>
  <c r="A701"/>
  <c r="F700"/>
  <c r="A700"/>
  <c r="F699"/>
  <c r="A699"/>
  <c r="F698"/>
  <c r="A698"/>
  <c r="F697"/>
  <c r="A697"/>
  <c r="F696"/>
  <c r="A696"/>
  <c r="F695"/>
  <c r="A695"/>
  <c r="F694"/>
  <c r="A694"/>
  <c r="F693"/>
  <c r="A693"/>
  <c r="F692"/>
  <c r="A692"/>
  <c r="F691"/>
  <c r="A691"/>
  <c r="F690"/>
  <c r="A690"/>
  <c r="F689"/>
  <c r="A689"/>
  <c r="F688"/>
  <c r="A688"/>
  <c r="F687"/>
  <c r="A687"/>
  <c r="F686"/>
  <c r="A686"/>
  <c r="F685"/>
  <c r="A685"/>
  <c r="F684"/>
  <c r="A684"/>
  <c r="F683"/>
  <c r="A683"/>
  <c r="F682"/>
  <c r="A682"/>
  <c r="F681"/>
  <c r="A681"/>
  <c r="F680"/>
  <c r="A680"/>
  <c r="F679"/>
  <c r="A679"/>
  <c r="F678"/>
  <c r="A678"/>
  <c r="F677"/>
  <c r="A677"/>
  <c r="F676"/>
  <c r="A676"/>
  <c r="F675"/>
  <c r="A675"/>
  <c r="F674"/>
  <c r="A674"/>
  <c r="F673"/>
  <c r="A673"/>
  <c r="F672"/>
  <c r="A672"/>
  <c r="F671"/>
  <c r="A671"/>
  <c r="F670"/>
  <c r="A670"/>
  <c r="F669"/>
  <c r="A669"/>
  <c r="F668"/>
  <c r="A668"/>
  <c r="F667"/>
  <c r="A667"/>
  <c r="F666"/>
  <c r="A666"/>
  <c r="F665"/>
  <c r="A665"/>
  <c r="F664"/>
  <c r="A664"/>
  <c r="F663"/>
  <c r="A663"/>
  <c r="F662"/>
  <c r="A662"/>
  <c r="F661"/>
  <c r="A661"/>
  <c r="F660"/>
  <c r="A660"/>
  <c r="F659"/>
  <c r="A659"/>
  <c r="F658"/>
  <c r="A658"/>
  <c r="F657"/>
  <c r="A657"/>
  <c r="F656"/>
  <c r="A656"/>
  <c r="F655"/>
  <c r="A655"/>
  <c r="F654"/>
  <c r="A654"/>
  <c r="F653"/>
  <c r="A653"/>
  <c r="F652"/>
  <c r="A652"/>
  <c r="F651"/>
  <c r="A651"/>
  <c r="F650"/>
  <c r="A650"/>
  <c r="F649"/>
  <c r="A649"/>
  <c r="F648"/>
  <c r="A648"/>
  <c r="F647"/>
  <c r="A647"/>
  <c r="F646"/>
  <c r="A646"/>
  <c r="F645"/>
  <c r="A645"/>
  <c r="F644"/>
  <c r="A644"/>
  <c r="F643"/>
  <c r="A643"/>
  <c r="F642"/>
  <c r="A642"/>
  <c r="F641"/>
  <c r="A641"/>
  <c r="F640"/>
  <c r="A640"/>
  <c r="F639"/>
  <c r="A639"/>
  <c r="F638"/>
  <c r="A638"/>
  <c r="F637"/>
  <c r="A637"/>
  <c r="F636"/>
  <c r="A636"/>
  <c r="F635"/>
  <c r="A635"/>
  <c r="F634"/>
  <c r="A634"/>
  <c r="F633"/>
  <c r="A633"/>
  <c r="F632"/>
  <c r="A632"/>
  <c r="F631"/>
  <c r="A631"/>
  <c r="F630"/>
  <c r="A630"/>
  <c r="F629"/>
  <c r="A629"/>
  <c r="F628"/>
  <c r="A628"/>
  <c r="F627"/>
  <c r="A627"/>
  <c r="F626"/>
  <c r="A626"/>
  <c r="F625"/>
  <c r="A625"/>
  <c r="F624"/>
  <c r="A624"/>
  <c r="F623"/>
  <c r="A623"/>
  <c r="F622"/>
  <c r="A622"/>
  <c r="F621"/>
  <c r="A621"/>
  <c r="F620"/>
  <c r="A620"/>
  <c r="F619"/>
  <c r="A619"/>
  <c r="F618"/>
  <c r="A618"/>
  <c r="F617"/>
  <c r="A617"/>
  <c r="F616"/>
  <c r="A616"/>
  <c r="F615"/>
  <c r="A615"/>
  <c r="F614"/>
  <c r="A614"/>
  <c r="F613"/>
  <c r="A613"/>
  <c r="F612"/>
  <c r="A612"/>
  <c r="F611"/>
  <c r="A611"/>
  <c r="F610"/>
  <c r="A610"/>
  <c r="F609"/>
  <c r="A609"/>
  <c r="F608"/>
  <c r="A608"/>
  <c r="F607"/>
  <c r="A607"/>
  <c r="F606"/>
  <c r="A606"/>
  <c r="F605"/>
  <c r="A605"/>
  <c r="F604"/>
  <c r="A604"/>
  <c r="F603"/>
  <c r="A603"/>
  <c r="F602"/>
  <c r="A602"/>
  <c r="F601"/>
  <c r="A601"/>
  <c r="F600"/>
  <c r="A600"/>
  <c r="F599"/>
  <c r="A599"/>
  <c r="F598"/>
  <c r="A598"/>
  <c r="F597"/>
  <c r="A597"/>
  <c r="F596"/>
  <c r="A596"/>
  <c r="F595"/>
  <c r="A595"/>
  <c r="F594"/>
  <c r="A594"/>
  <c r="F593"/>
  <c r="A593"/>
  <c r="F592"/>
  <c r="A592"/>
  <c r="F591"/>
  <c r="A591"/>
  <c r="F590"/>
  <c r="A590"/>
  <c r="F589"/>
  <c r="A589"/>
  <c r="F588"/>
  <c r="A588"/>
  <c r="F587"/>
  <c r="A587"/>
  <c r="F586"/>
  <c r="A586"/>
  <c r="F585"/>
  <c r="A585"/>
  <c r="F584"/>
  <c r="A584"/>
  <c r="F583"/>
  <c r="A583"/>
  <c r="F582"/>
  <c r="A582"/>
  <c r="F581"/>
  <c r="A581"/>
  <c r="F580"/>
  <c r="A580"/>
  <c r="F579"/>
  <c r="A579"/>
  <c r="F578"/>
  <c r="A578"/>
  <c r="F577"/>
  <c r="A577"/>
  <c r="F576"/>
  <c r="A576"/>
  <c r="F575"/>
  <c r="A575"/>
  <c r="F574"/>
  <c r="A574"/>
  <c r="F573"/>
  <c r="A573"/>
  <c r="F572"/>
  <c r="A572"/>
  <c r="F571"/>
  <c r="A571"/>
  <c r="F570"/>
  <c r="A570"/>
  <c r="F569"/>
  <c r="A569"/>
  <c r="F568"/>
  <c r="A568"/>
  <c r="F567"/>
  <c r="A567"/>
  <c r="F566"/>
  <c r="A566"/>
  <c r="F565"/>
  <c r="A565"/>
  <c r="F564"/>
  <c r="A564"/>
  <c r="F563"/>
  <c r="A563"/>
  <c r="F562"/>
  <c r="A562"/>
  <c r="F561"/>
  <c r="A561"/>
  <c r="F560"/>
  <c r="A560"/>
  <c r="F559"/>
  <c r="A559"/>
  <c r="F558"/>
  <c r="A558"/>
  <c r="F557"/>
  <c r="A557"/>
  <c r="F556"/>
  <c r="A556"/>
  <c r="F555"/>
  <c r="A555"/>
  <c r="F554"/>
  <c r="A554"/>
  <c r="F553"/>
  <c r="A553"/>
  <c r="F552"/>
  <c r="A552"/>
  <c r="F551"/>
  <c r="A551"/>
  <c r="F550"/>
  <c r="A550"/>
  <c r="F549"/>
  <c r="A549"/>
  <c r="F548"/>
  <c r="A548"/>
  <c r="F547"/>
  <c r="A547"/>
  <c r="F546"/>
  <c r="A546"/>
  <c r="F545"/>
  <c r="A545"/>
  <c r="F544"/>
  <c r="A544"/>
  <c r="F543"/>
  <c r="A543"/>
  <c r="F542"/>
  <c r="A542"/>
  <c r="F541"/>
  <c r="A541"/>
  <c r="F540"/>
  <c r="A540"/>
  <c r="F539"/>
  <c r="A539"/>
  <c r="F538"/>
  <c r="A538"/>
  <c r="F537"/>
  <c r="A537"/>
  <c r="F536"/>
  <c r="A536"/>
  <c r="F535"/>
  <c r="A535"/>
  <c r="F534"/>
  <c r="A534"/>
  <c r="F533"/>
  <c r="A533"/>
  <c r="F532"/>
  <c r="A532"/>
  <c r="F531"/>
  <c r="A531"/>
  <c r="F530"/>
  <c r="A530"/>
  <c r="F529"/>
  <c r="A529"/>
  <c r="F528"/>
  <c r="A528"/>
  <c r="F527"/>
  <c r="A527"/>
  <c r="F526"/>
  <c r="A526"/>
  <c r="F525"/>
  <c r="A525"/>
  <c r="F524"/>
  <c r="A524"/>
  <c r="F523"/>
  <c r="A523"/>
  <c r="F522"/>
  <c r="A522"/>
  <c r="F521"/>
  <c r="A521"/>
  <c r="F520"/>
  <c r="A520"/>
  <c r="F519"/>
  <c r="A519"/>
  <c r="F518"/>
  <c r="A518"/>
  <c r="F517"/>
  <c r="A517"/>
  <c r="F516"/>
  <c r="A516"/>
  <c r="F515"/>
  <c r="A515"/>
  <c r="F514"/>
  <c r="A514"/>
  <c r="F513"/>
  <c r="A513"/>
  <c r="F512"/>
  <c r="A512"/>
  <c r="F511"/>
  <c r="A511"/>
  <c r="F510"/>
  <c r="A510"/>
  <c r="F509"/>
  <c r="A509"/>
  <c r="F508"/>
  <c r="A508"/>
  <c r="F507"/>
  <c r="A507"/>
  <c r="F506"/>
  <c r="A506"/>
  <c r="F505"/>
  <c r="A505"/>
  <c r="F504"/>
  <c r="A504"/>
  <c r="F503"/>
  <c r="A503"/>
  <c r="F502"/>
  <c r="A502"/>
  <c r="F501"/>
  <c r="A501"/>
  <c r="F500"/>
  <c r="A500"/>
  <c r="F499"/>
  <c r="A499"/>
  <c r="F498"/>
  <c r="A498"/>
  <c r="F497"/>
  <c r="A497"/>
  <c r="F496"/>
  <c r="A496"/>
  <c r="F495"/>
  <c r="A495"/>
  <c r="F494"/>
  <c r="A494"/>
  <c r="F493"/>
  <c r="A493"/>
  <c r="F492"/>
  <c r="A492"/>
  <c r="F491"/>
  <c r="A491"/>
  <c r="F490"/>
  <c r="A490"/>
  <c r="F489"/>
  <c r="A489"/>
  <c r="F488"/>
  <c r="A488"/>
  <c r="F487"/>
  <c r="A487"/>
  <c r="F486"/>
  <c r="A486"/>
  <c r="F485"/>
  <c r="A485"/>
  <c r="F484"/>
  <c r="A484"/>
  <c r="F483"/>
  <c r="A483"/>
  <c r="F482"/>
  <c r="A482"/>
  <c r="F481"/>
  <c r="A481"/>
  <c r="F480"/>
  <c r="A480"/>
  <c r="F479"/>
  <c r="A479"/>
  <c r="F478"/>
  <c r="A478"/>
  <c r="F477"/>
  <c r="A477"/>
  <c r="F476"/>
  <c r="A476"/>
  <c r="F475"/>
  <c r="A475"/>
  <c r="F474"/>
  <c r="A474"/>
  <c r="F473"/>
  <c r="A473"/>
  <c r="F472"/>
  <c r="A472"/>
  <c r="F471"/>
  <c r="A471"/>
  <c r="F470"/>
  <c r="A470"/>
  <c r="F469"/>
  <c r="A469"/>
  <c r="F468"/>
  <c r="A468"/>
  <c r="F467"/>
  <c r="A467"/>
  <c r="F466"/>
  <c r="A466"/>
  <c r="F465"/>
  <c r="A465"/>
  <c r="F464"/>
  <c r="A464"/>
  <c r="F463"/>
  <c r="A463"/>
  <c r="F462"/>
  <c r="A462"/>
  <c r="F461"/>
  <c r="A461"/>
  <c r="F460"/>
  <c r="A460"/>
  <c r="F459"/>
  <c r="A459"/>
  <c r="F458"/>
  <c r="A458"/>
  <c r="F457"/>
  <c r="A457"/>
  <c r="F456"/>
  <c r="A456"/>
  <c r="F455"/>
  <c r="A455"/>
  <c r="F454"/>
  <c r="A454"/>
  <c r="F453"/>
  <c r="A453"/>
  <c r="F452"/>
  <c r="A452"/>
  <c r="F451"/>
  <c r="A451"/>
  <c r="F450"/>
  <c r="A450"/>
  <c r="F449"/>
  <c r="A449"/>
  <c r="F448"/>
  <c r="A448"/>
  <c r="F447"/>
  <c r="A447"/>
  <c r="F446"/>
  <c r="A446"/>
  <c r="F445"/>
  <c r="A445"/>
  <c r="F444"/>
  <c r="A444"/>
  <c r="F443"/>
  <c r="A443"/>
  <c r="F442"/>
  <c r="A442"/>
  <c r="F441"/>
  <c r="A441"/>
  <c r="F440"/>
  <c r="A440"/>
  <c r="F439"/>
  <c r="A439"/>
  <c r="F438"/>
  <c r="A438"/>
  <c r="F437"/>
  <c r="A437"/>
  <c r="F436"/>
  <c r="A436"/>
  <c r="F435"/>
  <c r="A435"/>
  <c r="F434"/>
  <c r="A434"/>
  <c r="F433"/>
  <c r="A433"/>
  <c r="F432"/>
  <c r="A432"/>
  <c r="F431"/>
  <c r="A431"/>
  <c r="F430"/>
  <c r="A430"/>
  <c r="F429"/>
  <c r="A429"/>
  <c r="F428"/>
  <c r="A428"/>
  <c r="F427"/>
  <c r="A427"/>
  <c r="F426"/>
  <c r="A426"/>
  <c r="F425"/>
  <c r="A425"/>
  <c r="F424"/>
  <c r="A424"/>
  <c r="F423"/>
  <c r="A423"/>
  <c r="F422"/>
  <c r="A422"/>
  <c r="F421"/>
  <c r="A421"/>
  <c r="F420"/>
  <c r="A420"/>
  <c r="F419"/>
  <c r="A419"/>
  <c r="F418"/>
  <c r="A418"/>
  <c r="F417"/>
  <c r="A417"/>
  <c r="F416"/>
  <c r="A416"/>
  <c r="F415"/>
  <c r="A415"/>
  <c r="F414"/>
  <c r="A414"/>
  <c r="F413"/>
  <c r="A413"/>
  <c r="F412"/>
  <c r="A412"/>
  <c r="F411"/>
  <c r="A411"/>
  <c r="F410"/>
  <c r="A410"/>
  <c r="F409"/>
  <c r="A409"/>
  <c r="F408"/>
  <c r="A408"/>
  <c r="F407"/>
  <c r="A407"/>
  <c r="F406"/>
  <c r="A406"/>
  <c r="F405"/>
  <c r="A405"/>
  <c r="F404"/>
  <c r="A404"/>
  <c r="F403"/>
  <c r="A403"/>
  <c r="F402"/>
  <c r="A402"/>
  <c r="F401"/>
  <c r="A401"/>
  <c r="F400"/>
  <c r="A400"/>
  <c r="F399"/>
  <c r="A399"/>
  <c r="F398"/>
  <c r="A398"/>
  <c r="F397"/>
  <c r="A397"/>
  <c r="F396"/>
  <c r="A396"/>
  <c r="F395"/>
  <c r="A395"/>
  <c r="F394"/>
  <c r="A394"/>
  <c r="F393"/>
  <c r="A393"/>
  <c r="F392"/>
  <c r="A392"/>
  <c r="F391"/>
  <c r="A391"/>
  <c r="F390"/>
  <c r="A390"/>
  <c r="F389"/>
  <c r="A389"/>
  <c r="F388"/>
  <c r="A388"/>
  <c r="F387"/>
  <c r="A387"/>
  <c r="F386"/>
  <c r="A386"/>
  <c r="F385"/>
  <c r="A385"/>
  <c r="F384"/>
  <c r="A384"/>
  <c r="F383"/>
  <c r="A383"/>
  <c r="F382"/>
  <c r="A382"/>
  <c r="F381"/>
  <c r="A381"/>
  <c r="F380"/>
  <c r="A380"/>
  <c r="F379"/>
  <c r="A379"/>
  <c r="F378"/>
  <c r="A378"/>
  <c r="F377"/>
  <c r="A377"/>
  <c r="F376"/>
  <c r="A376"/>
  <c r="F375"/>
  <c r="A375"/>
  <c r="F374"/>
  <c r="A374"/>
  <c r="F373"/>
  <c r="A373"/>
  <c r="F372"/>
  <c r="A372"/>
  <c r="F371"/>
  <c r="A371"/>
  <c r="F370"/>
  <c r="A370"/>
  <c r="F369"/>
  <c r="A369"/>
  <c r="F368"/>
  <c r="A368"/>
  <c r="F367"/>
  <c r="A367"/>
  <c r="F366"/>
  <c r="A366"/>
  <c r="F365"/>
  <c r="A365"/>
  <c r="F364"/>
  <c r="A364"/>
  <c r="F363"/>
  <c r="A363"/>
  <c r="F362"/>
  <c r="A362"/>
  <c r="F361"/>
  <c r="A361"/>
  <c r="F360"/>
  <c r="A360"/>
  <c r="F359"/>
  <c r="A359"/>
  <c r="F358"/>
  <c r="A358"/>
  <c r="F357"/>
  <c r="A357"/>
  <c r="F356"/>
  <c r="A356"/>
  <c r="F355"/>
  <c r="A355"/>
  <c r="F354"/>
  <c r="A354"/>
  <c r="F353"/>
  <c r="A353"/>
  <c r="F352"/>
  <c r="A352"/>
  <c r="F351"/>
  <c r="A351"/>
  <c r="F350"/>
  <c r="A350"/>
  <c r="F349"/>
  <c r="A349"/>
  <c r="F348"/>
  <c r="A348"/>
  <c r="F347"/>
  <c r="A347"/>
  <c r="F346"/>
  <c r="A346"/>
  <c r="F345"/>
  <c r="A345"/>
  <c r="F344"/>
  <c r="A344"/>
  <c r="F343"/>
  <c r="A343"/>
  <c r="F342"/>
  <c r="A342"/>
  <c r="F341"/>
  <c r="A341"/>
  <c r="F340"/>
  <c r="A340"/>
  <c r="F339"/>
  <c r="A339"/>
  <c r="F338"/>
  <c r="A338"/>
  <c r="F337"/>
  <c r="A337"/>
  <c r="F336"/>
  <c r="A336"/>
  <c r="F335"/>
  <c r="A335"/>
  <c r="F334"/>
  <c r="A334"/>
  <c r="F333"/>
  <c r="A333"/>
  <c r="F332"/>
  <c r="A332"/>
  <c r="F331"/>
  <c r="A331"/>
  <c r="F330"/>
  <c r="A330"/>
  <c r="F329"/>
  <c r="A329"/>
  <c r="F328"/>
  <c r="A328"/>
  <c r="F327"/>
  <c r="A327"/>
  <c r="F326"/>
  <c r="A326"/>
  <c r="F325"/>
  <c r="A325"/>
  <c r="F324"/>
  <c r="A324"/>
  <c r="F323"/>
  <c r="A323"/>
  <c r="F322"/>
  <c r="A322"/>
  <c r="F321"/>
  <c r="A321"/>
  <c r="F320"/>
  <c r="A320"/>
  <c r="F319"/>
  <c r="A319"/>
  <c r="F318"/>
  <c r="A318"/>
  <c r="F317"/>
  <c r="A317"/>
  <c r="F316"/>
  <c r="A316"/>
  <c r="F315"/>
  <c r="A315"/>
  <c r="F314"/>
  <c r="A314"/>
  <c r="F313"/>
  <c r="A313"/>
  <c r="F312"/>
  <c r="A312"/>
  <c r="F311"/>
  <c r="A311"/>
  <c r="F310"/>
  <c r="A310"/>
  <c r="F309"/>
  <c r="A309"/>
  <c r="F308"/>
  <c r="A308"/>
  <c r="F307"/>
  <c r="A307"/>
  <c r="F306"/>
  <c r="A306"/>
  <c r="F305"/>
  <c r="A305"/>
  <c r="F304"/>
  <c r="A304"/>
  <c r="F303"/>
  <c r="A303"/>
  <c r="F302"/>
  <c r="A302"/>
  <c r="F301"/>
  <c r="A301"/>
  <c r="F300"/>
  <c r="A300"/>
  <c r="F299"/>
  <c r="A299"/>
  <c r="F298"/>
  <c r="A298"/>
  <c r="F297"/>
  <c r="A297"/>
  <c r="F296"/>
  <c r="A296"/>
  <c r="F295"/>
  <c r="A295"/>
  <c r="F294"/>
  <c r="A294"/>
  <c r="F293"/>
  <c r="A293"/>
  <c r="F292"/>
  <c r="A292"/>
  <c r="F291"/>
  <c r="A291"/>
  <c r="F290"/>
  <c r="A290"/>
  <c r="F289"/>
  <c r="A289"/>
  <c r="F288"/>
  <c r="A288"/>
  <c r="F287"/>
  <c r="A287"/>
  <c r="F286"/>
  <c r="A286"/>
  <c r="F285"/>
  <c r="A285"/>
  <c r="F284"/>
  <c r="A284"/>
  <c r="F283"/>
  <c r="A283"/>
  <c r="F282"/>
  <c r="A282"/>
  <c r="F281"/>
  <c r="A281"/>
  <c r="F280"/>
  <c r="A280"/>
  <c r="F279"/>
  <c r="A279"/>
  <c r="F278"/>
  <c r="A278"/>
  <c r="F277"/>
  <c r="A277"/>
  <c r="F276"/>
  <c r="A276"/>
  <c r="F275"/>
  <c r="A275"/>
  <c r="F274"/>
  <c r="A274"/>
  <c r="F273"/>
  <c r="A273"/>
  <c r="F272"/>
  <c r="A272"/>
  <c r="F271"/>
  <c r="A271"/>
  <c r="F270"/>
  <c r="A270"/>
  <c r="F269"/>
  <c r="A269"/>
  <c r="F268"/>
  <c r="A268"/>
  <c r="F267"/>
  <c r="A267"/>
  <c r="F266"/>
  <c r="A266"/>
  <c r="F265"/>
  <c r="A265"/>
  <c r="F264"/>
  <c r="A264"/>
  <c r="F263"/>
  <c r="A263"/>
  <c r="F262"/>
  <c r="A262"/>
  <c r="F261"/>
  <c r="A261"/>
  <c r="F260"/>
  <c r="A260"/>
  <c r="F259"/>
  <c r="A259"/>
  <c r="F258"/>
  <c r="A258"/>
  <c r="F257"/>
  <c r="A257"/>
  <c r="F256"/>
  <c r="A256"/>
  <c r="F255"/>
  <c r="A255"/>
  <c r="F254"/>
  <c r="A254"/>
  <c r="F253"/>
  <c r="A253"/>
  <c r="F252"/>
  <c r="A252"/>
  <c r="F251"/>
  <c r="A251"/>
  <c r="F250"/>
  <c r="A250"/>
  <c r="F249"/>
  <c r="A249"/>
  <c r="F248"/>
  <c r="A248"/>
  <c r="F247"/>
  <c r="A247"/>
  <c r="F246"/>
  <c r="A246"/>
  <c r="F245"/>
  <c r="A245"/>
  <c r="F244"/>
  <c r="A244"/>
  <c r="F243"/>
  <c r="A243"/>
  <c r="F242"/>
  <c r="A242"/>
  <c r="F241"/>
  <c r="A241"/>
  <c r="F240"/>
  <c r="A240"/>
  <c r="F239"/>
  <c r="A239"/>
  <c r="F238"/>
  <c r="A238"/>
  <c r="F237"/>
  <c r="A237"/>
  <c r="F236"/>
  <c r="A236"/>
  <c r="F235"/>
  <c r="A235"/>
  <c r="F234"/>
  <c r="A234"/>
  <c r="F233"/>
  <c r="A233"/>
  <c r="F232"/>
  <c r="A232"/>
  <c r="F231"/>
  <c r="A231"/>
  <c r="F230"/>
  <c r="A230"/>
  <c r="F229"/>
  <c r="A229"/>
  <c r="F228"/>
  <c r="A228"/>
  <c r="F227"/>
  <c r="A227"/>
  <c r="F226"/>
  <c r="A226"/>
  <c r="F225"/>
  <c r="A225"/>
  <c r="F224"/>
  <c r="A224"/>
  <c r="F223"/>
  <c r="A223"/>
  <c r="F222"/>
  <c r="A222"/>
  <c r="F221"/>
  <c r="A221"/>
  <c r="F220"/>
  <c r="A220"/>
  <c r="F219"/>
  <c r="A219"/>
  <c r="F218"/>
  <c r="A218"/>
  <c r="F217"/>
  <c r="A217"/>
  <c r="F216"/>
  <c r="A216"/>
  <c r="F215"/>
  <c r="A215"/>
  <c r="F214"/>
  <c r="A214"/>
  <c r="F213"/>
  <c r="A213"/>
  <c r="F212"/>
  <c r="A212"/>
  <c r="F211"/>
  <c r="A211"/>
  <c r="F210"/>
  <c r="A210"/>
  <c r="F209"/>
  <c r="A209"/>
  <c r="F208"/>
  <c r="A208"/>
  <c r="F207"/>
  <c r="A207"/>
  <c r="F206"/>
  <c r="A206"/>
  <c r="F205"/>
  <c r="A205"/>
  <c r="F204"/>
  <c r="A204"/>
  <c r="F203"/>
  <c r="A203"/>
  <c r="F202"/>
  <c r="A202"/>
  <c r="F201"/>
  <c r="A201"/>
  <c r="F200"/>
  <c r="A200"/>
  <c r="F199"/>
  <c r="A199"/>
  <c r="F198"/>
  <c r="A198"/>
  <c r="F197"/>
  <c r="A197"/>
  <c r="F196"/>
  <c r="A196"/>
  <c r="F195"/>
  <c r="A195"/>
  <c r="F194"/>
  <c r="A194"/>
  <c r="F193"/>
  <c r="A193"/>
  <c r="F192"/>
  <c r="A192"/>
  <c r="F191"/>
  <c r="A191"/>
  <c r="F190"/>
  <c r="A190"/>
  <c r="F189"/>
  <c r="A189"/>
  <c r="F188"/>
  <c r="A188"/>
  <c r="F187"/>
  <c r="A187"/>
  <c r="F186"/>
  <c r="A186"/>
  <c r="F185"/>
  <c r="A185"/>
  <c r="F184"/>
  <c r="A184"/>
  <c r="F183"/>
  <c r="A183"/>
  <c r="F182"/>
  <c r="A182"/>
  <c r="F181"/>
  <c r="A181"/>
  <c r="F180"/>
  <c r="A180"/>
  <c r="F179"/>
  <c r="A179"/>
  <c r="F178"/>
  <c r="A178"/>
  <c r="F177"/>
  <c r="A177"/>
  <c r="F176"/>
  <c r="A176"/>
  <c r="F175"/>
  <c r="A175"/>
  <c r="F174"/>
  <c r="A174"/>
  <c r="F173"/>
  <c r="A173"/>
  <c r="F172"/>
  <c r="A172"/>
  <c r="F171"/>
  <c r="A171"/>
  <c r="F170"/>
  <c r="A170"/>
  <c r="F169"/>
  <c r="A169"/>
  <c r="F168"/>
  <c r="A168"/>
  <c r="F167"/>
  <c r="A167"/>
  <c r="F166"/>
  <c r="A166"/>
  <c r="F165"/>
  <c r="A165"/>
  <c r="F164"/>
  <c r="A164"/>
  <c r="F163"/>
  <c r="A163"/>
  <c r="F162"/>
  <c r="A162"/>
  <c r="F161"/>
  <c r="A161"/>
  <c r="F160"/>
  <c r="A160"/>
  <c r="F159"/>
  <c r="A159"/>
  <c r="F158"/>
  <c r="A158"/>
  <c r="F157"/>
  <c r="A157"/>
  <c r="F156"/>
  <c r="A156"/>
  <c r="F155"/>
  <c r="A155"/>
  <c r="F154"/>
  <c r="A154"/>
  <c r="F153"/>
  <c r="A153"/>
  <c r="F152"/>
  <c r="A152"/>
  <c r="F151"/>
  <c r="A151"/>
  <c r="F150"/>
  <c r="A150"/>
  <c r="F149"/>
  <c r="A149"/>
  <c r="F148"/>
  <c r="A148"/>
  <c r="F147"/>
  <c r="A147"/>
  <c r="F146"/>
  <c r="A146"/>
  <c r="F145"/>
  <c r="A145"/>
  <c r="F144"/>
  <c r="A144"/>
  <c r="F143"/>
  <c r="A143"/>
  <c r="F142"/>
  <c r="A142"/>
  <c r="F141"/>
  <c r="A141"/>
  <c r="F140"/>
  <c r="A140"/>
  <c r="F139"/>
  <c r="A139"/>
  <c r="F138"/>
  <c r="A138"/>
  <c r="F137"/>
  <c r="A137"/>
  <c r="F136"/>
  <c r="A136"/>
  <c r="F135"/>
  <c r="A135"/>
  <c r="F134"/>
  <c r="A134"/>
  <c r="F133"/>
  <c r="A133"/>
  <c r="F132"/>
  <c r="A132"/>
  <c r="F131"/>
  <c r="A131"/>
  <c r="F130"/>
  <c r="A130"/>
  <c r="F129"/>
  <c r="A129"/>
  <c r="F128"/>
  <c r="A128"/>
  <c r="F127"/>
  <c r="A127"/>
  <c r="F126"/>
  <c r="A126"/>
  <c r="F125"/>
  <c r="A125"/>
  <c r="F124"/>
  <c r="A124"/>
  <c r="F123"/>
  <c r="A123"/>
  <c r="F122"/>
  <c r="A122"/>
  <c r="F121"/>
  <c r="A121"/>
  <c r="F120"/>
  <c r="A120"/>
  <c r="F119"/>
  <c r="A119"/>
  <c r="F118"/>
  <c r="A118"/>
  <c r="F117"/>
  <c r="A117"/>
  <c r="F116"/>
  <c r="A116"/>
  <c r="F115"/>
  <c r="A115"/>
  <c r="F114"/>
  <c r="A114"/>
  <c r="F113"/>
  <c r="A113"/>
  <c r="F112"/>
  <c r="A112"/>
  <c r="F111"/>
  <c r="A111"/>
  <c r="F110"/>
  <c r="A110"/>
  <c r="F109"/>
  <c r="A109"/>
  <c r="F108"/>
  <c r="A108"/>
  <c r="F107"/>
  <c r="A107"/>
  <c r="F106"/>
  <c r="A106"/>
  <c r="F105"/>
  <c r="A105"/>
  <c r="F104"/>
  <c r="A104"/>
  <c r="F103"/>
  <c r="A103"/>
  <c r="F102"/>
  <c r="A102"/>
  <c r="F101"/>
  <c r="A101"/>
  <c r="F100"/>
  <c r="A100"/>
  <c r="F99"/>
  <c r="A99"/>
  <c r="F98"/>
  <c r="A98"/>
  <c r="F97"/>
  <c r="A97"/>
  <c r="F96"/>
  <c r="A96"/>
  <c r="F95"/>
  <c r="A95"/>
  <c r="F94"/>
  <c r="A94"/>
  <c r="F93"/>
  <c r="A93"/>
  <c r="F92"/>
  <c r="A92"/>
  <c r="F91"/>
  <c r="A91"/>
  <c r="F90"/>
  <c r="A90"/>
  <c r="F89"/>
  <c r="A89"/>
  <c r="F88"/>
  <c r="A88"/>
  <c r="F87"/>
  <c r="A87"/>
  <c r="F86"/>
  <c r="A86"/>
  <c r="F85"/>
  <c r="A85"/>
  <c r="F84"/>
  <c r="A84"/>
  <c r="F83"/>
  <c r="A83"/>
  <c r="F82"/>
  <c r="A82"/>
  <c r="F81"/>
  <c r="A81"/>
  <c r="F80"/>
  <c r="A80"/>
  <c r="F79"/>
  <c r="A79"/>
  <c r="F78"/>
  <c r="A78"/>
  <c r="F77"/>
  <c r="A77"/>
  <c r="F76"/>
  <c r="A76"/>
  <c r="F75"/>
  <c r="A75"/>
  <c r="F74"/>
  <c r="A74"/>
  <c r="F73"/>
  <c r="A73"/>
  <c r="F72"/>
  <c r="A72"/>
  <c r="F71"/>
  <c r="A71"/>
  <c r="F70"/>
  <c r="A70"/>
  <c r="F69"/>
  <c r="A69"/>
  <c r="F68"/>
  <c r="A68"/>
  <c r="F67"/>
  <c r="A67"/>
  <c r="F66"/>
  <c r="A66"/>
  <c r="F65"/>
  <c r="A65"/>
  <c r="F64"/>
  <c r="A64"/>
  <c r="F63"/>
  <c r="A63"/>
  <c r="F62"/>
  <c r="A62"/>
  <c r="F61"/>
  <c r="A61"/>
  <c r="F60"/>
  <c r="A60"/>
  <c r="F59"/>
  <c r="A59"/>
  <c r="F58"/>
  <c r="A58"/>
  <c r="F57"/>
  <c r="A57"/>
  <c r="F56"/>
  <c r="A56"/>
  <c r="F55"/>
  <c r="A55"/>
  <c r="F54"/>
  <c r="A54"/>
  <c r="F53"/>
  <c r="A53"/>
  <c r="F52"/>
  <c r="A52"/>
  <c r="F51"/>
  <c r="A51"/>
  <c r="F50"/>
  <c r="A50"/>
  <c r="F49"/>
  <c r="A49"/>
  <c r="F48"/>
  <c r="A48"/>
  <c r="F47"/>
  <c r="A47"/>
  <c r="F46"/>
  <c r="A46"/>
  <c r="F45"/>
  <c r="A45"/>
  <c r="F44"/>
  <c r="A44"/>
  <c r="F43"/>
  <c r="A43"/>
  <c r="F42"/>
  <c r="A42"/>
  <c r="F41"/>
  <c r="A41"/>
  <c r="F40"/>
  <c r="A40"/>
  <c r="F39"/>
  <c r="A39"/>
  <c r="F38"/>
  <c r="A38"/>
  <c r="F37"/>
  <c r="A37"/>
  <c r="F36"/>
  <c r="A36"/>
  <c r="F35"/>
  <c r="A35"/>
  <c r="F34"/>
  <c r="A34"/>
  <c r="F33"/>
  <c r="A33"/>
  <c r="F32"/>
  <c r="A32"/>
  <c r="F31"/>
  <c r="A31"/>
  <c r="F30"/>
  <c r="A30"/>
  <c r="F29"/>
  <c r="A29"/>
  <c r="F28"/>
  <c r="A28"/>
  <c r="F27"/>
  <c r="A27"/>
  <c r="F26"/>
  <c r="A26"/>
  <c r="F25"/>
  <c r="A25"/>
  <c r="F24"/>
  <c r="A24"/>
  <c r="F23"/>
  <c r="A23"/>
  <c r="F22"/>
  <c r="A22"/>
  <c r="F21"/>
  <c r="A21"/>
  <c r="F20"/>
  <c r="A20"/>
  <c r="F19"/>
  <c r="A19"/>
  <c r="F18"/>
  <c r="A18"/>
  <c r="F17"/>
  <c r="A17"/>
  <c r="F16"/>
  <c r="A16"/>
  <c r="F15"/>
  <c r="A15"/>
  <c r="F14"/>
  <c r="A14"/>
  <c r="F13"/>
  <c r="A13"/>
  <c r="F12"/>
  <c r="A12"/>
  <c r="F11"/>
  <c r="A11"/>
  <c r="F10"/>
  <c r="A10"/>
  <c r="F9"/>
  <c r="A9"/>
  <c r="F8"/>
  <c r="A8"/>
  <c r="F7"/>
  <c r="A7"/>
  <c r="F6"/>
  <c r="A6"/>
  <c r="F5"/>
  <c r="A5"/>
  <c r="F4"/>
  <c r="A4"/>
  <c r="F3"/>
  <c r="A3"/>
  <c r="F2"/>
  <c r="A2"/>
  <c r="A3006" i="4"/>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F2020"/>
  <c r="A2020"/>
  <c r="F2019"/>
  <c r="A2019"/>
  <c r="F2018"/>
  <c r="A2018"/>
  <c r="F2017"/>
  <c r="A2017"/>
  <c r="F2016"/>
  <c r="A2016"/>
  <c r="F2015"/>
  <c r="A2015"/>
  <c r="F2014"/>
  <c r="A2014"/>
  <c r="F2013"/>
  <c r="A2013"/>
  <c r="F2012"/>
  <c r="A2012"/>
  <c r="F2011"/>
  <c r="A2011"/>
  <c r="F2010"/>
  <c r="A2010"/>
  <c r="F2009"/>
  <c r="A2009"/>
  <c r="F2008"/>
  <c r="A2008"/>
  <c r="F2007"/>
  <c r="A2007"/>
  <c r="F2006"/>
  <c r="A2006"/>
  <c r="F2005"/>
  <c r="A2005"/>
  <c r="F2004"/>
  <c r="A2004"/>
  <c r="F2003"/>
  <c r="A2003"/>
  <c r="F2002"/>
  <c r="A2002"/>
  <c r="F2001"/>
  <c r="A2001"/>
  <c r="F2000"/>
  <c r="A2000"/>
  <c r="F1999"/>
  <c r="A1999"/>
  <c r="F1998"/>
  <c r="A1998"/>
  <c r="F1997"/>
  <c r="A1997"/>
  <c r="F1996"/>
  <c r="A1996"/>
  <c r="F1995"/>
  <c r="A1995"/>
  <c r="F1994"/>
  <c r="A1994"/>
  <c r="F1993"/>
  <c r="A1993"/>
  <c r="F1992"/>
  <c r="A1992"/>
  <c r="F1991"/>
  <c r="A1991"/>
  <c r="F1990"/>
  <c r="A1990"/>
  <c r="F1989"/>
  <c r="A1989"/>
  <c r="F1988"/>
  <c r="A1988"/>
  <c r="F1987"/>
  <c r="A1987"/>
  <c r="F1986"/>
  <c r="A1986"/>
  <c r="F1985"/>
  <c r="A1985"/>
  <c r="F1984"/>
  <c r="A1984"/>
  <c r="F1983"/>
  <c r="A1983"/>
  <c r="F1982"/>
  <c r="A1982"/>
  <c r="F1981"/>
  <c r="A1981"/>
  <c r="F1980"/>
  <c r="A1980"/>
  <c r="F1979"/>
  <c r="A1979"/>
  <c r="F1978"/>
  <c r="A1978"/>
  <c r="F1977"/>
  <c r="A1977"/>
  <c r="F1976"/>
  <c r="A1976"/>
  <c r="F1975"/>
  <c r="A1975"/>
  <c r="F1974"/>
  <c r="A1974"/>
  <c r="F1973"/>
  <c r="A1973"/>
  <c r="F1972"/>
  <c r="A1972"/>
  <c r="F1971"/>
  <c r="A1971"/>
  <c r="F1970"/>
  <c r="A1970"/>
  <c r="F1969"/>
  <c r="A1969"/>
  <c r="F1968"/>
  <c r="A1968"/>
  <c r="F1967"/>
  <c r="A1967"/>
  <c r="F1966"/>
  <c r="A1966"/>
  <c r="F1965"/>
  <c r="A1965"/>
  <c r="F1964"/>
  <c r="A1964"/>
  <c r="F1963"/>
  <c r="A1963"/>
  <c r="F1962"/>
  <c r="A1962"/>
  <c r="F1961"/>
  <c r="A1961"/>
  <c r="F1960"/>
  <c r="A1960"/>
  <c r="F1959"/>
  <c r="A1959"/>
  <c r="F1958"/>
  <c r="A1958"/>
  <c r="F1957"/>
  <c r="A1957"/>
  <c r="F1956"/>
  <c r="A1956"/>
  <c r="F1955"/>
  <c r="A1955"/>
  <c r="F1954"/>
  <c r="A1954"/>
  <c r="F1953"/>
  <c r="A1953"/>
  <c r="F1952"/>
  <c r="A1952"/>
  <c r="F1951"/>
  <c r="A1951"/>
  <c r="F1950"/>
  <c r="A1950"/>
  <c r="F1949"/>
  <c r="A1949"/>
  <c r="F1948"/>
  <c r="A1948"/>
  <c r="F1947"/>
  <c r="A1947"/>
  <c r="F1946"/>
  <c r="A1946"/>
  <c r="F1945"/>
  <c r="A1945"/>
  <c r="F1944"/>
  <c r="A1944"/>
  <c r="F1943"/>
  <c r="A1943"/>
  <c r="F1942"/>
  <c r="A1942"/>
  <c r="F1941"/>
  <c r="A1941"/>
  <c r="F1940"/>
  <c r="A1940"/>
  <c r="F1939"/>
  <c r="A1939"/>
  <c r="F1938"/>
  <c r="A1938"/>
  <c r="F1937"/>
  <c r="A1937"/>
  <c r="F1936"/>
  <c r="A1936"/>
  <c r="F1935"/>
  <c r="A1935"/>
  <c r="F1934"/>
  <c r="A1934"/>
  <c r="F1933"/>
  <c r="A1933"/>
  <c r="F1932"/>
  <c r="A1932"/>
  <c r="F1931"/>
  <c r="A1931"/>
  <c r="F1930"/>
  <c r="A1930"/>
  <c r="F1929"/>
  <c r="A1929"/>
  <c r="F1928"/>
  <c r="A1928"/>
  <c r="F1927"/>
  <c r="A1927"/>
  <c r="F1926"/>
  <c r="A1926"/>
  <c r="F1925"/>
  <c r="A1925"/>
  <c r="F1924"/>
  <c r="A1924"/>
  <c r="F1923"/>
  <c r="A1923"/>
  <c r="F1922"/>
  <c r="A1922"/>
  <c r="F1921"/>
  <c r="A1921"/>
  <c r="F1920"/>
  <c r="A1920"/>
  <c r="F1919"/>
  <c r="A1919"/>
  <c r="F1918"/>
  <c r="A1918"/>
  <c r="F1917"/>
  <c r="A1917"/>
  <c r="F1916"/>
  <c r="A1916"/>
  <c r="F1915"/>
  <c r="A1915"/>
  <c r="F1914"/>
  <c r="A1914"/>
  <c r="F1913"/>
  <c r="A1913"/>
  <c r="F1912"/>
  <c r="A1912"/>
  <c r="F1911"/>
  <c r="A1911"/>
  <c r="F1910"/>
  <c r="A1910"/>
  <c r="F1909"/>
  <c r="A1909"/>
  <c r="F1908"/>
  <c r="A1908"/>
  <c r="F1907"/>
  <c r="A1907"/>
  <c r="F1906"/>
  <c r="A1906"/>
  <c r="F1905"/>
  <c r="A1905"/>
  <c r="F1904"/>
  <c r="A1904"/>
  <c r="F1903"/>
  <c r="A1903"/>
  <c r="F1902"/>
  <c r="A1902"/>
  <c r="F1901"/>
  <c r="A1901"/>
  <c r="F1900"/>
  <c r="A1900"/>
  <c r="F1899"/>
  <c r="A1899"/>
  <c r="F1898"/>
  <c r="A1898"/>
  <c r="F1897"/>
  <c r="A1897"/>
  <c r="F1896"/>
  <c r="A1896"/>
  <c r="F1895"/>
  <c r="A1895"/>
  <c r="F1894"/>
  <c r="A1894"/>
  <c r="F1893"/>
  <c r="A1893"/>
  <c r="F1892"/>
  <c r="A1892"/>
  <c r="F1891"/>
  <c r="A1891"/>
  <c r="F1890"/>
  <c r="A1890"/>
  <c r="F1889"/>
  <c r="A1889"/>
  <c r="F1888"/>
  <c r="A1888"/>
  <c r="F1887"/>
  <c r="A1887"/>
  <c r="F1886"/>
  <c r="A1886"/>
  <c r="F1885"/>
  <c r="A1885"/>
  <c r="F1884"/>
  <c r="A1884"/>
  <c r="F1883"/>
  <c r="A1883"/>
  <c r="F1882"/>
  <c r="A1882"/>
  <c r="F1881"/>
  <c r="A1881"/>
  <c r="F1880"/>
  <c r="A1880"/>
  <c r="F1879"/>
  <c r="A1879"/>
  <c r="F1878"/>
  <c r="A1878"/>
  <c r="F1877"/>
  <c r="A1877"/>
  <c r="F1876"/>
  <c r="A1876"/>
  <c r="F1875"/>
  <c r="A1875"/>
  <c r="F1874"/>
  <c r="A1874"/>
  <c r="F1873"/>
  <c r="A1873"/>
  <c r="F1872"/>
  <c r="A1872"/>
  <c r="F1871"/>
  <c r="A1871"/>
  <c r="F1870"/>
  <c r="A1870"/>
  <c r="F1869"/>
  <c r="A1869"/>
  <c r="F1868"/>
  <c r="A1868"/>
  <c r="F1867"/>
  <c r="A1867"/>
  <c r="F1866"/>
  <c r="A1866"/>
  <c r="F1865"/>
  <c r="A1865"/>
  <c r="F1864"/>
  <c r="A1864"/>
  <c r="F1863"/>
  <c r="A1863"/>
  <c r="F1862"/>
  <c r="A1862"/>
  <c r="F1861"/>
  <c r="A1861"/>
  <c r="F1860"/>
  <c r="A1860"/>
  <c r="F1859"/>
  <c r="A1859"/>
  <c r="F1858"/>
  <c r="A1858"/>
  <c r="F1857"/>
  <c r="A1857"/>
  <c r="F1856"/>
  <c r="A1856"/>
  <c r="F1855"/>
  <c r="A1855"/>
  <c r="F1854"/>
  <c r="A1854"/>
  <c r="F1853"/>
  <c r="A1853"/>
  <c r="F1852"/>
  <c r="A1852"/>
  <c r="F1851"/>
  <c r="A1851"/>
  <c r="F1850"/>
  <c r="A1850"/>
  <c r="F1849"/>
  <c r="A1849"/>
  <c r="F1848"/>
  <c r="A1848"/>
  <c r="F1847"/>
  <c r="A1847"/>
  <c r="F1846"/>
  <c r="A1846"/>
  <c r="F1845"/>
  <c r="A1845"/>
  <c r="F1844"/>
  <c r="A1844"/>
  <c r="F1843"/>
  <c r="A1843"/>
  <c r="F1842"/>
  <c r="A1842"/>
  <c r="F1841"/>
  <c r="A1841"/>
  <c r="F1840"/>
  <c r="A1840"/>
  <c r="F1839"/>
  <c r="A1839"/>
  <c r="F1838"/>
  <c r="A1838"/>
  <c r="F1837"/>
  <c r="A1837"/>
  <c r="F1836"/>
  <c r="A1836"/>
  <c r="F1835"/>
  <c r="A1835"/>
  <c r="F1834"/>
  <c r="A1834"/>
  <c r="F1833"/>
  <c r="A1833"/>
  <c r="F1832"/>
  <c r="A1832"/>
  <c r="F1831"/>
  <c r="A1831"/>
  <c r="F1830"/>
  <c r="A1830"/>
  <c r="F1829"/>
  <c r="A1829"/>
  <c r="F1828"/>
  <c r="A1828"/>
  <c r="F1827"/>
  <c r="A1827"/>
  <c r="F1826"/>
  <c r="A1826"/>
  <c r="F1825"/>
  <c r="A1825"/>
  <c r="F1824"/>
  <c r="A1824"/>
  <c r="F1823"/>
  <c r="A1823"/>
  <c r="F1822"/>
  <c r="A1822"/>
  <c r="F1821"/>
  <c r="A1821"/>
  <c r="F1820"/>
  <c r="A1820"/>
  <c r="F1819"/>
  <c r="A1819"/>
  <c r="F1818"/>
  <c r="A1818"/>
  <c r="F1817"/>
  <c r="A1817"/>
  <c r="F1816"/>
  <c r="A1816"/>
  <c r="F1815"/>
  <c r="A1815"/>
  <c r="F1814"/>
  <c r="A1814"/>
  <c r="F1813"/>
  <c r="A1813"/>
  <c r="F1812"/>
  <c r="A1812"/>
  <c r="F1811"/>
  <c r="A1811"/>
  <c r="F1810"/>
  <c r="A1810"/>
  <c r="F1809"/>
  <c r="A1809"/>
  <c r="F1808"/>
  <c r="A1808"/>
  <c r="F1807"/>
  <c r="A1807"/>
  <c r="F1806"/>
  <c r="A1806"/>
  <c r="F1805"/>
  <c r="A1805"/>
  <c r="F1804"/>
  <c r="A1804"/>
  <c r="F1803"/>
  <c r="A1803"/>
  <c r="F1802"/>
  <c r="A1802"/>
  <c r="F1801"/>
  <c r="A1801"/>
  <c r="F1800"/>
  <c r="A1800"/>
  <c r="F1799"/>
  <c r="A1799"/>
  <c r="F1798"/>
  <c r="A1798"/>
  <c r="F1797"/>
  <c r="A1797"/>
  <c r="F1796"/>
  <c r="A1796"/>
  <c r="F1795"/>
  <c r="A1795"/>
  <c r="F1794"/>
  <c r="A1794"/>
  <c r="F1793"/>
  <c r="A1793"/>
  <c r="F1792"/>
  <c r="A1792"/>
  <c r="F1791"/>
  <c r="A1791"/>
  <c r="F1790"/>
  <c r="A1790"/>
  <c r="F1789"/>
  <c r="A1789"/>
  <c r="F1788"/>
  <c r="A1788"/>
  <c r="F1787"/>
  <c r="A1787"/>
  <c r="F1786"/>
  <c r="A1786"/>
  <c r="F1785"/>
  <c r="A1785"/>
  <c r="F1784"/>
  <c r="A1784"/>
  <c r="F1783"/>
  <c r="A1783"/>
  <c r="F1782"/>
  <c r="A1782"/>
  <c r="F1781"/>
  <c r="A1781"/>
  <c r="F1780"/>
  <c r="A1780"/>
  <c r="F1779"/>
  <c r="A1779"/>
  <c r="F1778"/>
  <c r="A1778"/>
  <c r="F1777"/>
  <c r="A1777"/>
  <c r="F1776"/>
  <c r="A1776"/>
  <c r="F1775"/>
  <c r="A1775"/>
  <c r="F1774"/>
  <c r="A1774"/>
  <c r="F1773"/>
  <c r="A1773"/>
  <c r="F1772"/>
  <c r="A1772"/>
  <c r="F1771"/>
  <c r="A1771"/>
  <c r="F1770"/>
  <c r="A1770"/>
  <c r="F1769"/>
  <c r="A1769"/>
  <c r="F1768"/>
  <c r="A1768"/>
  <c r="F1767"/>
  <c r="A1767"/>
  <c r="F1766"/>
  <c r="A1766"/>
  <c r="F1765"/>
  <c r="A1765"/>
  <c r="F1764"/>
  <c r="A1764"/>
  <c r="F1763"/>
  <c r="A1763"/>
  <c r="F1762"/>
  <c r="A1762"/>
  <c r="F1761"/>
  <c r="A1761"/>
  <c r="F1760"/>
  <c r="A1760"/>
  <c r="F1759"/>
  <c r="A1759"/>
  <c r="F1758"/>
  <c r="A1758"/>
  <c r="F1757"/>
  <c r="A1757"/>
  <c r="F1756"/>
  <c r="A1756"/>
  <c r="F1755"/>
  <c r="A1755"/>
  <c r="F1754"/>
  <c r="A1754"/>
  <c r="F1753"/>
  <c r="A1753"/>
  <c r="F1752"/>
  <c r="A1752"/>
  <c r="F1751"/>
  <c r="A1751"/>
  <c r="F1750"/>
  <c r="A1750"/>
  <c r="F1749"/>
  <c r="A1749"/>
  <c r="F1748"/>
  <c r="A1748"/>
  <c r="F1747"/>
  <c r="A1747"/>
  <c r="F1746"/>
  <c r="A1746"/>
  <c r="F1745"/>
  <c r="A1745"/>
  <c r="F1744"/>
  <c r="A1744"/>
  <c r="F1743"/>
  <c r="A1743"/>
  <c r="F1742"/>
  <c r="A1742"/>
  <c r="F1741"/>
  <c r="A1741"/>
  <c r="F1740"/>
  <c r="A1740"/>
  <c r="F1739"/>
  <c r="A1739"/>
  <c r="F1738"/>
  <c r="A1738"/>
  <c r="F1737"/>
  <c r="A1737"/>
  <c r="F1736"/>
  <c r="A1736"/>
  <c r="F1735"/>
  <c r="A1735"/>
  <c r="F1734"/>
  <c r="A1734"/>
  <c r="F1733"/>
  <c r="A1733"/>
  <c r="F1732"/>
  <c r="A1732"/>
  <c r="F1731"/>
  <c r="A1731"/>
  <c r="F1730"/>
  <c r="A1730"/>
  <c r="F1729"/>
  <c r="A1729"/>
  <c r="F1728"/>
  <c r="A1728"/>
  <c r="F1727"/>
  <c r="A1727"/>
  <c r="F1726"/>
  <c r="A1726"/>
  <c r="F1725"/>
  <c r="A1725"/>
  <c r="F1724"/>
  <c r="A1724"/>
  <c r="F1723"/>
  <c r="A1723"/>
  <c r="F1722"/>
  <c r="A1722"/>
  <c r="F1721"/>
  <c r="A1721"/>
  <c r="F1720"/>
  <c r="A1720"/>
  <c r="F1719"/>
  <c r="A1719"/>
  <c r="F1718"/>
  <c r="A1718"/>
  <c r="F1717"/>
  <c r="A1717"/>
  <c r="F1716"/>
  <c r="A1716"/>
  <c r="F1715"/>
  <c r="A1715"/>
  <c r="F1714"/>
  <c r="A1714"/>
  <c r="F1713"/>
  <c r="A1713"/>
  <c r="F1712"/>
  <c r="A1712"/>
  <c r="F1711"/>
  <c r="A1711"/>
  <c r="F1710"/>
  <c r="A1710"/>
  <c r="F1709"/>
  <c r="A1709"/>
  <c r="F1708"/>
  <c r="A1708"/>
  <c r="F1707"/>
  <c r="A1707"/>
  <c r="F1706"/>
  <c r="A1706"/>
  <c r="F1705"/>
  <c r="A1705"/>
  <c r="F1704"/>
  <c r="A1704"/>
  <c r="F1703"/>
  <c r="A1703"/>
  <c r="F1702"/>
  <c r="A1702"/>
  <c r="F1701"/>
  <c r="A1701"/>
  <c r="F1700"/>
  <c r="A1700"/>
  <c r="F1699"/>
  <c r="A1699"/>
  <c r="F1698"/>
  <c r="A1698"/>
  <c r="F1697"/>
  <c r="A1697"/>
  <c r="F1696"/>
  <c r="A1696"/>
  <c r="F1695"/>
  <c r="A1695"/>
  <c r="F1694"/>
  <c r="A1694"/>
  <c r="F1693"/>
  <c r="A1693"/>
  <c r="F1692"/>
  <c r="A1692"/>
  <c r="F1691"/>
  <c r="A1691"/>
  <c r="F1690"/>
  <c r="A1690"/>
  <c r="F1689"/>
  <c r="A1689"/>
  <c r="F1688"/>
  <c r="A1688"/>
  <c r="F1687"/>
  <c r="A1687"/>
  <c r="F1686"/>
  <c r="A1686"/>
  <c r="F1685"/>
  <c r="A1685"/>
  <c r="F1684"/>
  <c r="A1684"/>
  <c r="F1683"/>
  <c r="A1683"/>
  <c r="F1682"/>
  <c r="A1682"/>
  <c r="F1681"/>
  <c r="A1681"/>
  <c r="F1680"/>
  <c r="A1680"/>
  <c r="F1679"/>
  <c r="A1679"/>
  <c r="F1678"/>
  <c r="A1678"/>
  <c r="F1677"/>
  <c r="A1677"/>
  <c r="F1676"/>
  <c r="A1676"/>
  <c r="F1675"/>
  <c r="A1675"/>
  <c r="F1674"/>
  <c r="A1674"/>
  <c r="F1673"/>
  <c r="A1673"/>
  <c r="F1672"/>
  <c r="A1672"/>
  <c r="F1671"/>
  <c r="A1671"/>
  <c r="F1670"/>
  <c r="A1670"/>
  <c r="F1669"/>
  <c r="A1669"/>
  <c r="F1668"/>
  <c r="A1668"/>
  <c r="F1667"/>
  <c r="A1667"/>
  <c r="F1666"/>
  <c r="A1666"/>
  <c r="F1665"/>
  <c r="A1665"/>
  <c r="F1664"/>
  <c r="A1664"/>
  <c r="F1663"/>
  <c r="A1663"/>
  <c r="F1662"/>
  <c r="A1662"/>
  <c r="F1661"/>
  <c r="A1661"/>
  <c r="F1660"/>
  <c r="A1660"/>
  <c r="F1659"/>
  <c r="A1659"/>
  <c r="F1658"/>
  <c r="A1658"/>
  <c r="F1657"/>
  <c r="A1657"/>
  <c r="F1656"/>
  <c r="A1656"/>
  <c r="F1655"/>
  <c r="A1655"/>
  <c r="F1654"/>
  <c r="A1654"/>
  <c r="F1653"/>
  <c r="A1653"/>
  <c r="F1652"/>
  <c r="A1652"/>
  <c r="F1651"/>
  <c r="A1651"/>
  <c r="F1650"/>
  <c r="A1650"/>
  <c r="F1649"/>
  <c r="A1649"/>
  <c r="F1648"/>
  <c r="A1648"/>
  <c r="F1647"/>
  <c r="A1647"/>
  <c r="F1646"/>
  <c r="A1646"/>
  <c r="F1645"/>
  <c r="A1645"/>
  <c r="F1644"/>
  <c r="A1644"/>
  <c r="F1643"/>
  <c r="A1643"/>
  <c r="F1642"/>
  <c r="A1642"/>
  <c r="F1641"/>
  <c r="A1641"/>
  <c r="F1640"/>
  <c r="A1640"/>
  <c r="F1639"/>
  <c r="A1639"/>
  <c r="F1638"/>
  <c r="A1638"/>
  <c r="F1637"/>
  <c r="A1637"/>
  <c r="F1636"/>
  <c r="A1636"/>
  <c r="F1635"/>
  <c r="A1635"/>
  <c r="F1634"/>
  <c r="A1634"/>
  <c r="F1633"/>
  <c r="A1633"/>
  <c r="F1632"/>
  <c r="A1632"/>
  <c r="F1631"/>
  <c r="A1631"/>
  <c r="F1630"/>
  <c r="A1630"/>
  <c r="F1629"/>
  <c r="A1629"/>
  <c r="F1628"/>
  <c r="A1628"/>
  <c r="F1627"/>
  <c r="A1627"/>
  <c r="F1626"/>
  <c r="A1626"/>
  <c r="F1625"/>
  <c r="A1625"/>
  <c r="F1624"/>
  <c r="A1624"/>
  <c r="F1623"/>
  <c r="A1623"/>
  <c r="F1622"/>
  <c r="A1622"/>
  <c r="F1621"/>
  <c r="A1621"/>
  <c r="F1620"/>
  <c r="A1620"/>
  <c r="F1619"/>
  <c r="A1619"/>
  <c r="F1618"/>
  <c r="A1618"/>
  <c r="F1617"/>
  <c r="A1617"/>
  <c r="F1616"/>
  <c r="A1616"/>
  <c r="F1615"/>
  <c r="A1615"/>
  <c r="F1614"/>
  <c r="A1614"/>
  <c r="F1613"/>
  <c r="A1613"/>
  <c r="F1612"/>
  <c r="A1612"/>
  <c r="F1611"/>
  <c r="A1611"/>
  <c r="F1610"/>
  <c r="A1610"/>
  <c r="F1609"/>
  <c r="A1609"/>
  <c r="F1608"/>
  <c r="A1608"/>
  <c r="F1607"/>
  <c r="A1607"/>
  <c r="F1606"/>
  <c r="A1606"/>
  <c r="F1605"/>
  <c r="A1605"/>
  <c r="F1604"/>
  <c r="A1604"/>
  <c r="F1603"/>
  <c r="A1603"/>
  <c r="F1602"/>
  <c r="A1602"/>
  <c r="F1601"/>
  <c r="A1601"/>
  <c r="F1600"/>
  <c r="A1600"/>
  <c r="F1599"/>
  <c r="A1599"/>
  <c r="F1598"/>
  <c r="A1598"/>
  <c r="F1597"/>
  <c r="A1597"/>
  <c r="F1596"/>
  <c r="A1596"/>
  <c r="F1595"/>
  <c r="A1595"/>
  <c r="F1594"/>
  <c r="A1594"/>
  <c r="F1593"/>
  <c r="A1593"/>
  <c r="F1592"/>
  <c r="A1592"/>
  <c r="F1591"/>
  <c r="A1591"/>
  <c r="F1590"/>
  <c r="A1590"/>
  <c r="F1589"/>
  <c r="A1589"/>
  <c r="F1588"/>
  <c r="A1588"/>
  <c r="F1587"/>
  <c r="A1587"/>
  <c r="F1586"/>
  <c r="A1586"/>
  <c r="F1585"/>
  <c r="A1585"/>
  <c r="F1584"/>
  <c r="A1584"/>
  <c r="F1583"/>
  <c r="A1583"/>
  <c r="F1582"/>
  <c r="A1582"/>
  <c r="F1581"/>
  <c r="A1581"/>
  <c r="F1580"/>
  <c r="A1580"/>
  <c r="F1579"/>
  <c r="A1579"/>
  <c r="F1578"/>
  <c r="A1578"/>
  <c r="F1577"/>
  <c r="A1577"/>
  <c r="F1576"/>
  <c r="A1576"/>
  <c r="F1575"/>
  <c r="A1575"/>
  <c r="F1574"/>
  <c r="A1574"/>
  <c r="F1573"/>
  <c r="A1573"/>
  <c r="F1572"/>
  <c r="A1572"/>
  <c r="F1571"/>
  <c r="A1571"/>
  <c r="F1570"/>
  <c r="A1570"/>
  <c r="F1569"/>
  <c r="A1569"/>
  <c r="F1568"/>
  <c r="A1568"/>
  <c r="F1567"/>
  <c r="A1567"/>
  <c r="F1566"/>
  <c r="A1566"/>
  <c r="F1565"/>
  <c r="A1565"/>
  <c r="F1564"/>
  <c r="A1564"/>
  <c r="F1563"/>
  <c r="A1563"/>
  <c r="F1562"/>
  <c r="A1562"/>
  <c r="F1561"/>
  <c r="A1561"/>
  <c r="F1560"/>
  <c r="A1560"/>
  <c r="F1559"/>
  <c r="A1559"/>
  <c r="F1558"/>
  <c r="A1558"/>
  <c r="F1557"/>
  <c r="A1557"/>
  <c r="F1556"/>
  <c r="A1556"/>
  <c r="F1555"/>
  <c r="A1555"/>
  <c r="F1554"/>
  <c r="A1554"/>
  <c r="F1553"/>
  <c r="A1553"/>
  <c r="F1552"/>
  <c r="A1552"/>
  <c r="F1551"/>
  <c r="A1551"/>
  <c r="F1550"/>
  <c r="A1550"/>
  <c r="F1549"/>
  <c r="A1549"/>
  <c r="F1548"/>
  <c r="A1548"/>
  <c r="F1547"/>
  <c r="A1547"/>
  <c r="F1546"/>
  <c r="A1546"/>
  <c r="F1545"/>
  <c r="A1545"/>
  <c r="F1544"/>
  <c r="A1544"/>
  <c r="F1543"/>
  <c r="A1543"/>
  <c r="F1542"/>
  <c r="A1542"/>
  <c r="F1541"/>
  <c r="A1541"/>
  <c r="F1540"/>
  <c r="A1540"/>
  <c r="F1539"/>
  <c r="A1539"/>
  <c r="F1538"/>
  <c r="A1538"/>
  <c r="F1537"/>
  <c r="A1537"/>
  <c r="F1536"/>
  <c r="A1536"/>
  <c r="F1535"/>
  <c r="A1535"/>
  <c r="F1534"/>
  <c r="A1534"/>
  <c r="F1533"/>
  <c r="A1533"/>
  <c r="F1532"/>
  <c r="A1532"/>
  <c r="F1531"/>
  <c r="A1531"/>
  <c r="F1530"/>
  <c r="A1530"/>
  <c r="F1529"/>
  <c r="A1529"/>
  <c r="F1528"/>
  <c r="A1528"/>
  <c r="F1527"/>
  <c r="A1527"/>
  <c r="F1526"/>
  <c r="A1526"/>
  <c r="F1525"/>
  <c r="A1525"/>
  <c r="F1524"/>
  <c r="A1524"/>
  <c r="F1523"/>
  <c r="A1523"/>
  <c r="F1522"/>
  <c r="A1522"/>
  <c r="F1521"/>
  <c r="A1521"/>
  <c r="F1520"/>
  <c r="A1520"/>
  <c r="F1519"/>
  <c r="A1519"/>
  <c r="F1518"/>
  <c r="A1518"/>
  <c r="F1517"/>
  <c r="A1517"/>
  <c r="F1516"/>
  <c r="A1516"/>
  <c r="F1515"/>
  <c r="A1515"/>
  <c r="F1514"/>
  <c r="A1514"/>
  <c r="F1513"/>
  <c r="A1513"/>
  <c r="F1512"/>
  <c r="A1512"/>
  <c r="F1511"/>
  <c r="A1511"/>
  <c r="F1510"/>
  <c r="A1510"/>
  <c r="F1509"/>
  <c r="A1509"/>
  <c r="F1508"/>
  <c r="A1508"/>
  <c r="F1507"/>
  <c r="A1507"/>
  <c r="F1506"/>
  <c r="A1506"/>
  <c r="F1505"/>
  <c r="A1505"/>
  <c r="F1504"/>
  <c r="A1504"/>
  <c r="F1503"/>
  <c r="A1503"/>
  <c r="F1502"/>
  <c r="A1502"/>
  <c r="F1501"/>
  <c r="A1501"/>
  <c r="F1500"/>
  <c r="A1500"/>
  <c r="F1499"/>
  <c r="A1499"/>
  <c r="F1498"/>
  <c r="A1498"/>
  <c r="F1497"/>
  <c r="A1497"/>
  <c r="F1496"/>
  <c r="A1496"/>
  <c r="F1495"/>
  <c r="A1495"/>
  <c r="F1494"/>
  <c r="A1494"/>
  <c r="F1493"/>
  <c r="A1493"/>
  <c r="F1492"/>
  <c r="A1492"/>
  <c r="F1491"/>
  <c r="A1491"/>
  <c r="F1490"/>
  <c r="A1490"/>
  <c r="F1489"/>
  <c r="A1489"/>
  <c r="F1488"/>
  <c r="A1488"/>
  <c r="F1487"/>
  <c r="A1487"/>
  <c r="F1486"/>
  <c r="A1486"/>
  <c r="F1485"/>
  <c r="A1485"/>
  <c r="F1484"/>
  <c r="A1484"/>
  <c r="F1483"/>
  <c r="A1483"/>
  <c r="F1482"/>
  <c r="A1482"/>
  <c r="F1481"/>
  <c r="A1481"/>
  <c r="F1480"/>
  <c r="A1480"/>
  <c r="F1479"/>
  <c r="A1479"/>
  <c r="F1478"/>
  <c r="A1478"/>
  <c r="F1477"/>
  <c r="A1477"/>
  <c r="F1476"/>
  <c r="A1476"/>
  <c r="F1475"/>
  <c r="A1475"/>
  <c r="F1474"/>
  <c r="A1474"/>
  <c r="F1473"/>
  <c r="A1473"/>
  <c r="F1472"/>
  <c r="A1472"/>
  <c r="F1471"/>
  <c r="A1471"/>
  <c r="F1470"/>
  <c r="A1470"/>
  <c r="F1469"/>
  <c r="A1469"/>
  <c r="F1468"/>
  <c r="A1468"/>
  <c r="F1467"/>
  <c r="A1467"/>
  <c r="F1466"/>
  <c r="A1466"/>
  <c r="F1465"/>
  <c r="A1465"/>
  <c r="F1464"/>
  <c r="A1464"/>
  <c r="F1463"/>
  <c r="A1463"/>
  <c r="F1462"/>
  <c r="A1462"/>
  <c r="F1461"/>
  <c r="A1461"/>
  <c r="F1460"/>
  <c r="A1460"/>
  <c r="F1459"/>
  <c r="A1459"/>
  <c r="F1458"/>
  <c r="A1458"/>
  <c r="F1457"/>
  <c r="A1457"/>
  <c r="F1456"/>
  <c r="A1456"/>
  <c r="F1455"/>
  <c r="A1455"/>
  <c r="F1454"/>
  <c r="A1454"/>
  <c r="F1453"/>
  <c r="A1453"/>
  <c r="F1452"/>
  <c r="A1452"/>
  <c r="F1451"/>
  <c r="A1451"/>
  <c r="F1450"/>
  <c r="A1450"/>
  <c r="F1449"/>
  <c r="A1449"/>
  <c r="F1448"/>
  <c r="A1448"/>
  <c r="F1447"/>
  <c r="A1447"/>
  <c r="F1446"/>
  <c r="A1446"/>
  <c r="F1445"/>
  <c r="A1445"/>
  <c r="F1444"/>
  <c r="A1444"/>
  <c r="F1443"/>
  <c r="A1443"/>
  <c r="F1442"/>
  <c r="A1442"/>
  <c r="F1441"/>
  <c r="A1441"/>
  <c r="F1440"/>
  <c r="A1440"/>
  <c r="F1439"/>
  <c r="A1439"/>
  <c r="F1438"/>
  <c r="A1438"/>
  <c r="F1437"/>
  <c r="A1437"/>
  <c r="F1436"/>
  <c r="A1436"/>
  <c r="F1435"/>
  <c r="A1435"/>
  <c r="F1434"/>
  <c r="A1434"/>
  <c r="F1433"/>
  <c r="A1433"/>
  <c r="F1432"/>
  <c r="A1432"/>
  <c r="F1431"/>
  <c r="A1431"/>
  <c r="F1430"/>
  <c r="A1430"/>
  <c r="F1429"/>
  <c r="A1429"/>
  <c r="F1428"/>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AY201" i="7" l="1"/>
  <c r="AW201"/>
  <c r="AU201"/>
  <c r="AS201"/>
  <c r="AQ201"/>
  <c r="AX201"/>
  <c r="AV201"/>
  <c r="AT201"/>
  <c r="AR201"/>
  <c r="AP201"/>
  <c r="BI201"/>
  <c r="BG201"/>
  <c r="BE201"/>
  <c r="BC201"/>
  <c r="BA201"/>
  <c r="AO201"/>
  <c r="AM201"/>
  <c r="AK201"/>
  <c r="AI201"/>
  <c r="AG201"/>
  <c r="AE201"/>
  <c r="AC201"/>
  <c r="AA201"/>
  <c r="Y201"/>
  <c r="W201"/>
  <c r="U201"/>
  <c r="S201"/>
  <c r="Q201"/>
  <c r="O201"/>
  <c r="M201"/>
  <c r="K201"/>
  <c r="I201"/>
  <c r="G201"/>
  <c r="E201"/>
  <c r="BH201"/>
  <c r="BF201"/>
  <c r="BD201"/>
  <c r="BB201"/>
  <c r="AZ201"/>
  <c r="AN201"/>
  <c r="AL201"/>
  <c r="AJ201"/>
  <c r="AH201"/>
  <c r="AF201"/>
  <c r="AD201"/>
  <c r="AB201"/>
  <c r="Z201"/>
  <c r="X201"/>
  <c r="V201"/>
  <c r="T201"/>
  <c r="R201"/>
  <c r="P201"/>
  <c r="N201"/>
  <c r="L201"/>
  <c r="J201"/>
  <c r="H201"/>
  <c r="F201"/>
  <c r="D201"/>
  <c r="A5"/>
  <c r="AY4"/>
  <c r="AY396" s="1"/>
  <c r="AW4"/>
  <c r="AW396" s="1"/>
  <c r="AU4"/>
  <c r="AU396" s="1"/>
  <c r="AS4"/>
  <c r="AS396" s="1"/>
  <c r="AQ4"/>
  <c r="AQ396" s="1"/>
  <c r="AO4"/>
  <c r="AO396" s="1"/>
  <c r="AX4"/>
  <c r="AX396" s="1"/>
  <c r="AV4"/>
  <c r="AV396" s="1"/>
  <c r="AT4"/>
  <c r="AT396" s="1"/>
  <c r="AR4"/>
  <c r="AR396" s="1"/>
  <c r="AP4"/>
  <c r="AP396" s="1"/>
  <c r="BI4"/>
  <c r="BG4"/>
  <c r="BE4"/>
  <c r="BC4"/>
  <c r="BA4"/>
  <c r="BA396" s="1"/>
  <c r="AM4"/>
  <c r="AM396" s="1"/>
  <c r="AK4"/>
  <c r="AK396" s="1"/>
  <c r="AI4"/>
  <c r="AI396" s="1"/>
  <c r="AG4"/>
  <c r="AE4"/>
  <c r="AC4"/>
  <c r="AA4"/>
  <c r="Y4"/>
  <c r="W4"/>
  <c r="U4"/>
  <c r="S4"/>
  <c r="Q4"/>
  <c r="O4"/>
  <c r="M4"/>
  <c r="K4"/>
  <c r="I4"/>
  <c r="G4"/>
  <c r="E4"/>
  <c r="BH4"/>
  <c r="BF4"/>
  <c r="BD4"/>
  <c r="BB4"/>
  <c r="AZ4"/>
  <c r="AZ396" s="1"/>
  <c r="AN4"/>
  <c r="AN396" s="1"/>
  <c r="AL4"/>
  <c r="AL396" s="1"/>
  <c r="AJ4"/>
  <c r="AJ396" s="1"/>
  <c r="AH4"/>
  <c r="AF4"/>
  <c r="AD4"/>
  <c r="AB4"/>
  <c r="Z4"/>
  <c r="X4"/>
  <c r="V4"/>
  <c r="T4"/>
  <c r="R4"/>
  <c r="P4"/>
  <c r="N4"/>
  <c r="L4"/>
  <c r="J4"/>
  <c r="H4"/>
  <c r="F4"/>
  <c r="D4"/>
  <c r="D396" s="1"/>
  <c r="B190" i="11"/>
  <c r="B188"/>
  <c r="B186"/>
  <c r="B184"/>
  <c r="B182"/>
  <c r="B180"/>
  <c r="B178"/>
  <c r="B176"/>
  <c r="B174"/>
  <c r="B172"/>
  <c r="B170"/>
  <c r="B168"/>
  <c r="B166"/>
  <c r="B164"/>
  <c r="B162"/>
  <c r="B160"/>
  <c r="B158"/>
  <c r="B156"/>
  <c r="B154"/>
  <c r="B152"/>
  <c r="B150"/>
  <c r="B148"/>
  <c r="B146"/>
  <c r="B144"/>
  <c r="B142"/>
  <c r="B140"/>
  <c r="B138"/>
  <c r="B136"/>
  <c r="B134"/>
  <c r="B132"/>
  <c r="B130"/>
  <c r="B128"/>
  <c r="B126"/>
  <c r="B124"/>
  <c r="B122"/>
  <c r="B120"/>
  <c r="B118"/>
  <c r="B116"/>
  <c r="B114"/>
  <c r="B112"/>
  <c r="B110"/>
  <c r="B108"/>
  <c r="B106"/>
  <c r="B104"/>
  <c r="B102"/>
  <c r="D190"/>
  <c r="D188"/>
  <c r="D186"/>
  <c r="D184"/>
  <c r="D182"/>
  <c r="D180"/>
  <c r="D178"/>
  <c r="D176"/>
  <c r="D174"/>
  <c r="D169"/>
  <c r="D167"/>
  <c r="D165"/>
  <c r="D163"/>
  <c r="D161"/>
  <c r="D159"/>
  <c r="D157"/>
  <c r="D155"/>
  <c r="D153"/>
  <c r="D151"/>
  <c r="D149"/>
  <c r="D147"/>
  <c r="D172"/>
  <c r="D146"/>
  <c r="D144"/>
  <c r="D142"/>
  <c r="D140"/>
  <c r="D138"/>
  <c r="D136"/>
  <c r="D134"/>
  <c r="D132"/>
  <c r="D130"/>
  <c r="D128"/>
  <c r="D126"/>
  <c r="D124"/>
  <c r="D122"/>
  <c r="D120"/>
  <c r="D118"/>
  <c r="D116"/>
  <c r="D114"/>
  <c r="D112"/>
  <c r="D110"/>
  <c r="D108"/>
  <c r="D106"/>
  <c r="D104"/>
  <c r="D102"/>
  <c r="F190"/>
  <c r="F188"/>
  <c r="F186"/>
  <c r="F184"/>
  <c r="F182"/>
  <c r="F180"/>
  <c r="F178"/>
  <c r="F176"/>
  <c r="F174"/>
  <c r="F172"/>
  <c r="F170"/>
  <c r="F168"/>
  <c r="F166"/>
  <c r="F164"/>
  <c r="F162"/>
  <c r="F160"/>
  <c r="F158"/>
  <c r="F156"/>
  <c r="F154"/>
  <c r="F152"/>
  <c r="F150"/>
  <c r="F148"/>
  <c r="F146"/>
  <c r="F144"/>
  <c r="F142"/>
  <c r="F140"/>
  <c r="F138"/>
  <c r="F136"/>
  <c r="F134"/>
  <c r="F132"/>
  <c r="F130"/>
  <c r="F128"/>
  <c r="F126"/>
  <c r="F124"/>
  <c r="F122"/>
  <c r="F120"/>
  <c r="F118"/>
  <c r="F116"/>
  <c r="F114"/>
  <c r="F112"/>
  <c r="F110"/>
  <c r="F108"/>
  <c r="F106"/>
  <c r="F104"/>
  <c r="F102"/>
  <c r="H190"/>
  <c r="H188"/>
  <c r="H186"/>
  <c r="H184"/>
  <c r="H182"/>
  <c r="H180"/>
  <c r="H178"/>
  <c r="H176"/>
  <c r="H174"/>
  <c r="H169"/>
  <c r="H167"/>
  <c r="H165"/>
  <c r="H163"/>
  <c r="H161"/>
  <c r="H159"/>
  <c r="H157"/>
  <c r="H155"/>
  <c r="H153"/>
  <c r="H151"/>
  <c r="H149"/>
  <c r="H147"/>
  <c r="H172"/>
  <c r="H146"/>
  <c r="H144"/>
  <c r="H142"/>
  <c r="H140"/>
  <c r="H138"/>
  <c r="H136"/>
  <c r="H134"/>
  <c r="H132"/>
  <c r="H130"/>
  <c r="H128"/>
  <c r="H126"/>
  <c r="H124"/>
  <c r="H122"/>
  <c r="H120"/>
  <c r="H118"/>
  <c r="H116"/>
  <c r="H114"/>
  <c r="H112"/>
  <c r="H110"/>
  <c r="H108"/>
  <c r="H106"/>
  <c r="H104"/>
  <c r="H102"/>
  <c r="J190"/>
  <c r="J188"/>
  <c r="J186"/>
  <c r="J184"/>
  <c r="J182"/>
  <c r="J180"/>
  <c r="J178"/>
  <c r="J176"/>
  <c r="J174"/>
  <c r="J172"/>
  <c r="J170"/>
  <c r="J168"/>
  <c r="J166"/>
  <c r="J164"/>
  <c r="J162"/>
  <c r="J160"/>
  <c r="J158"/>
  <c r="J156"/>
  <c r="J154"/>
  <c r="J152"/>
  <c r="J150"/>
  <c r="J148"/>
  <c r="J146"/>
  <c r="J144"/>
  <c r="J142"/>
  <c r="J140"/>
  <c r="J138"/>
  <c r="J136"/>
  <c r="J134"/>
  <c r="J132"/>
  <c r="J130"/>
  <c r="J128"/>
  <c r="J126"/>
  <c r="J124"/>
  <c r="J122"/>
  <c r="J120"/>
  <c r="J118"/>
  <c r="J116"/>
  <c r="J114"/>
  <c r="J112"/>
  <c r="J110"/>
  <c r="J108"/>
  <c r="J106"/>
  <c r="J104"/>
  <c r="J102"/>
  <c r="L190"/>
  <c r="L188"/>
  <c r="L186"/>
  <c r="L184"/>
  <c r="L182"/>
  <c r="L180"/>
  <c r="L178"/>
  <c r="L176"/>
  <c r="L174"/>
  <c r="L169"/>
  <c r="L167"/>
  <c r="L165"/>
  <c r="L163"/>
  <c r="L161"/>
  <c r="L159"/>
  <c r="L157"/>
  <c r="L155"/>
  <c r="L153"/>
  <c r="L151"/>
  <c r="L149"/>
  <c r="L147"/>
  <c r="L172"/>
  <c r="L146"/>
  <c r="L144"/>
  <c r="L142"/>
  <c r="L140"/>
  <c r="L138"/>
  <c r="L136"/>
  <c r="L134"/>
  <c r="L132"/>
  <c r="L130"/>
  <c r="B191"/>
  <c r="B189"/>
  <c r="B187"/>
  <c r="B185"/>
  <c r="B183"/>
  <c r="B181"/>
  <c r="B179"/>
  <c r="B177"/>
  <c r="B175"/>
  <c r="B173"/>
  <c r="B171"/>
  <c r="B169"/>
  <c r="B167"/>
  <c r="B165"/>
  <c r="B163"/>
  <c r="B161"/>
  <c r="B159"/>
  <c r="B157"/>
  <c r="B155"/>
  <c r="B153"/>
  <c r="B151"/>
  <c r="B149"/>
  <c r="B147"/>
  <c r="B145"/>
  <c r="B143"/>
  <c r="B141"/>
  <c r="B139"/>
  <c r="B137"/>
  <c r="B135"/>
  <c r="B133"/>
  <c r="B131"/>
  <c r="B129"/>
  <c r="B127"/>
  <c r="B125"/>
  <c r="B123"/>
  <c r="B121"/>
  <c r="B119"/>
  <c r="B117"/>
  <c r="B115"/>
  <c r="B113"/>
  <c r="B111"/>
  <c r="B109"/>
  <c r="B107"/>
  <c r="B105"/>
  <c r="B103"/>
  <c r="D191"/>
  <c r="D189"/>
  <c r="D187"/>
  <c r="D185"/>
  <c r="D183"/>
  <c r="D181"/>
  <c r="D179"/>
  <c r="D177"/>
  <c r="D175"/>
  <c r="D170"/>
  <c r="D168"/>
  <c r="D166"/>
  <c r="D164"/>
  <c r="D162"/>
  <c r="D160"/>
  <c r="D158"/>
  <c r="D156"/>
  <c r="D154"/>
  <c r="D152"/>
  <c r="D150"/>
  <c r="D148"/>
  <c r="D173"/>
  <c r="D171"/>
  <c r="D145"/>
  <c r="D143"/>
  <c r="D141"/>
  <c r="D139"/>
  <c r="D137"/>
  <c r="D135"/>
  <c r="D133"/>
  <c r="D131"/>
  <c r="D129"/>
  <c r="D127"/>
  <c r="D125"/>
  <c r="D123"/>
  <c r="D121"/>
  <c r="D119"/>
  <c r="D117"/>
  <c r="D115"/>
  <c r="D113"/>
  <c r="D111"/>
  <c r="D109"/>
  <c r="D107"/>
  <c r="D105"/>
  <c r="D103"/>
  <c r="F191"/>
  <c r="F189"/>
  <c r="F187"/>
  <c r="F185"/>
  <c r="F183"/>
  <c r="F181"/>
  <c r="F179"/>
  <c r="F177"/>
  <c r="F175"/>
  <c r="F173"/>
  <c r="F171"/>
  <c r="F169"/>
  <c r="F167"/>
  <c r="F165"/>
  <c r="F163"/>
  <c r="F161"/>
  <c r="F159"/>
  <c r="F157"/>
  <c r="F155"/>
  <c r="F153"/>
  <c r="F151"/>
  <c r="F149"/>
  <c r="F147"/>
  <c r="F145"/>
  <c r="F143"/>
  <c r="F141"/>
  <c r="F139"/>
  <c r="F137"/>
  <c r="F135"/>
  <c r="F133"/>
  <c r="F131"/>
  <c r="F129"/>
  <c r="F127"/>
  <c r="F125"/>
  <c r="F123"/>
  <c r="F121"/>
  <c r="F119"/>
  <c r="F117"/>
  <c r="F115"/>
  <c r="F113"/>
  <c r="F111"/>
  <c r="F109"/>
  <c r="F107"/>
  <c r="F105"/>
  <c r="F103"/>
  <c r="H191"/>
  <c r="H189"/>
  <c r="H187"/>
  <c r="H185"/>
  <c r="H183"/>
  <c r="H181"/>
  <c r="H179"/>
  <c r="H177"/>
  <c r="H175"/>
  <c r="H170"/>
  <c r="H168"/>
  <c r="H166"/>
  <c r="H164"/>
  <c r="H162"/>
  <c r="H160"/>
  <c r="H158"/>
  <c r="H156"/>
  <c r="H154"/>
  <c r="H152"/>
  <c r="H150"/>
  <c r="H148"/>
  <c r="H173"/>
  <c r="H171"/>
  <c r="H145"/>
  <c r="H143"/>
  <c r="H141"/>
  <c r="H139"/>
  <c r="H137"/>
  <c r="H135"/>
  <c r="H133"/>
  <c r="H131"/>
  <c r="H129"/>
  <c r="H127"/>
  <c r="H125"/>
  <c r="H123"/>
  <c r="H121"/>
  <c r="H119"/>
  <c r="H117"/>
  <c r="H115"/>
  <c r="H113"/>
  <c r="H111"/>
  <c r="H109"/>
  <c r="H107"/>
  <c r="H105"/>
  <c r="H103"/>
  <c r="J191"/>
  <c r="J189"/>
  <c r="J187"/>
  <c r="J185"/>
  <c r="J183"/>
  <c r="J181"/>
  <c r="J179"/>
  <c r="J177"/>
  <c r="J175"/>
  <c r="J173"/>
  <c r="J171"/>
  <c r="J169"/>
  <c r="J167"/>
  <c r="J165"/>
  <c r="J163"/>
  <c r="J161"/>
  <c r="J159"/>
  <c r="J157"/>
  <c r="J155"/>
  <c r="J153"/>
  <c r="J151"/>
  <c r="J149"/>
  <c r="J147"/>
  <c r="J145"/>
  <c r="J143"/>
  <c r="J141"/>
  <c r="J139"/>
  <c r="J137"/>
  <c r="J135"/>
  <c r="J133"/>
  <c r="J131"/>
  <c r="J129"/>
  <c r="J127"/>
  <c r="J125"/>
  <c r="J123"/>
  <c r="J121"/>
  <c r="J119"/>
  <c r="J117"/>
  <c r="J115"/>
  <c r="J113"/>
  <c r="J111"/>
  <c r="J109"/>
  <c r="J107"/>
  <c r="J105"/>
  <c r="J103"/>
  <c r="L191"/>
  <c r="L189"/>
  <c r="L187"/>
  <c r="L185"/>
  <c r="L183"/>
  <c r="L181"/>
  <c r="L179"/>
  <c r="L177"/>
  <c r="L175"/>
  <c r="L170"/>
  <c r="L168"/>
  <c r="L166"/>
  <c r="L164"/>
  <c r="L162"/>
  <c r="L160"/>
  <c r="L158"/>
  <c r="L156"/>
  <c r="L154"/>
  <c r="L152"/>
  <c r="L150"/>
  <c r="L148"/>
  <c r="L173"/>
  <c r="L171"/>
  <c r="L145"/>
  <c r="L141"/>
  <c r="L137"/>
  <c r="L133"/>
  <c r="L129"/>
  <c r="L127"/>
  <c r="L125"/>
  <c r="L123"/>
  <c r="L121"/>
  <c r="L119"/>
  <c r="L117"/>
  <c r="L115"/>
  <c r="L113"/>
  <c r="L111"/>
  <c r="L109"/>
  <c r="L107"/>
  <c r="L105"/>
  <c r="L103"/>
  <c r="N191"/>
  <c r="N189"/>
  <c r="N187"/>
  <c r="N185"/>
  <c r="N183"/>
  <c r="N181"/>
  <c r="N179"/>
  <c r="N177"/>
  <c r="N175"/>
  <c r="N173"/>
  <c r="N171"/>
  <c r="N169"/>
  <c r="N167"/>
  <c r="N165"/>
  <c r="N163"/>
  <c r="N161"/>
  <c r="N159"/>
  <c r="N157"/>
  <c r="N155"/>
  <c r="N153"/>
  <c r="N151"/>
  <c r="N149"/>
  <c r="N147"/>
  <c r="N145"/>
  <c r="N143"/>
  <c r="N141"/>
  <c r="N139"/>
  <c r="N137"/>
  <c r="N135"/>
  <c r="N133"/>
  <c r="N131"/>
  <c r="N129"/>
  <c r="N127"/>
  <c r="N125"/>
  <c r="N123"/>
  <c r="N121"/>
  <c r="N119"/>
  <c r="N117"/>
  <c r="N115"/>
  <c r="N113"/>
  <c r="N111"/>
  <c r="N109"/>
  <c r="N107"/>
  <c r="N105"/>
  <c r="N103"/>
  <c r="P191"/>
  <c r="P189"/>
  <c r="P187"/>
  <c r="P185"/>
  <c r="P183"/>
  <c r="P181"/>
  <c r="P179"/>
  <c r="P177"/>
  <c r="P175"/>
  <c r="P170"/>
  <c r="P168"/>
  <c r="P166"/>
  <c r="P164"/>
  <c r="P162"/>
  <c r="P160"/>
  <c r="P158"/>
  <c r="P156"/>
  <c r="P154"/>
  <c r="P152"/>
  <c r="P150"/>
  <c r="P148"/>
  <c r="P173"/>
  <c r="P171"/>
  <c r="P145"/>
  <c r="P143"/>
  <c r="P141"/>
  <c r="P139"/>
  <c r="P137"/>
  <c r="P135"/>
  <c r="P133"/>
  <c r="P131"/>
  <c r="P129"/>
  <c r="P127"/>
  <c r="P125"/>
  <c r="P123"/>
  <c r="P121"/>
  <c r="P119"/>
  <c r="P117"/>
  <c r="P115"/>
  <c r="P113"/>
  <c r="P111"/>
  <c r="P109"/>
  <c r="P107"/>
  <c r="P105"/>
  <c r="P103"/>
  <c r="R191"/>
  <c r="R189"/>
  <c r="R187"/>
  <c r="R185"/>
  <c r="R183"/>
  <c r="R181"/>
  <c r="R179"/>
  <c r="R177"/>
  <c r="R175"/>
  <c r="R173"/>
  <c r="R171"/>
  <c r="R169"/>
  <c r="R167"/>
  <c r="R165"/>
  <c r="R163"/>
  <c r="R161"/>
  <c r="R159"/>
  <c r="R157"/>
  <c r="R155"/>
  <c r="R153"/>
  <c r="R151"/>
  <c r="R149"/>
  <c r="R147"/>
  <c r="R145"/>
  <c r="R143"/>
  <c r="R141"/>
  <c r="R139"/>
  <c r="R137"/>
  <c r="R135"/>
  <c r="R133"/>
  <c r="R131"/>
  <c r="R129"/>
  <c r="R127"/>
  <c r="R125"/>
  <c r="R123"/>
  <c r="R121"/>
  <c r="R119"/>
  <c r="R117"/>
  <c r="R115"/>
  <c r="R113"/>
  <c r="R111"/>
  <c r="R109"/>
  <c r="R107"/>
  <c r="R105"/>
  <c r="R103"/>
  <c r="T191"/>
  <c r="T189"/>
  <c r="T187"/>
  <c r="T185"/>
  <c r="T183"/>
  <c r="T181"/>
  <c r="T179"/>
  <c r="T177"/>
  <c r="T175"/>
  <c r="T169"/>
  <c r="T167"/>
  <c r="T165"/>
  <c r="T163"/>
  <c r="T161"/>
  <c r="T159"/>
  <c r="T157"/>
  <c r="T155"/>
  <c r="T153"/>
  <c r="T151"/>
  <c r="T149"/>
  <c r="T147"/>
  <c r="T173"/>
  <c r="T171"/>
  <c r="T145"/>
  <c r="T143"/>
  <c r="T141"/>
  <c r="T139"/>
  <c r="T137"/>
  <c r="T135"/>
  <c r="T133"/>
  <c r="T131"/>
  <c r="T129"/>
  <c r="T127"/>
  <c r="T125"/>
  <c r="T123"/>
  <c r="T121"/>
  <c r="T119"/>
  <c r="T117"/>
  <c r="T115"/>
  <c r="T113"/>
  <c r="T111"/>
  <c r="T109"/>
  <c r="T107"/>
  <c r="T105"/>
  <c r="T103"/>
  <c r="V191"/>
  <c r="V189"/>
  <c r="V187"/>
  <c r="V185"/>
  <c r="V183"/>
  <c r="V181"/>
  <c r="V179"/>
  <c r="V177"/>
  <c r="V175"/>
  <c r="V173"/>
  <c r="V171"/>
  <c r="V169"/>
  <c r="V167"/>
  <c r="V165"/>
  <c r="V163"/>
  <c r="V161"/>
  <c r="V159"/>
  <c r="V157"/>
  <c r="V155"/>
  <c r="V153"/>
  <c r="V151"/>
  <c r="V149"/>
  <c r="V147"/>
  <c r="V145"/>
  <c r="V143"/>
  <c r="V141"/>
  <c r="V139"/>
  <c r="V137"/>
  <c r="V135"/>
  <c r="V133"/>
  <c r="V131"/>
  <c r="V129"/>
  <c r="V127"/>
  <c r="V125"/>
  <c r="V123"/>
  <c r="V121"/>
  <c r="V119"/>
  <c r="V117"/>
  <c r="V115"/>
  <c r="V113"/>
  <c r="V111"/>
  <c r="L143"/>
  <c r="L139"/>
  <c r="L135"/>
  <c r="L131"/>
  <c r="L128"/>
  <c r="L126"/>
  <c r="L124"/>
  <c r="L122"/>
  <c r="L120"/>
  <c r="L118"/>
  <c r="L116"/>
  <c r="L114"/>
  <c r="L112"/>
  <c r="L110"/>
  <c r="L108"/>
  <c r="L106"/>
  <c r="L104"/>
  <c r="L102"/>
  <c r="N190"/>
  <c r="N188"/>
  <c r="N186"/>
  <c r="N184"/>
  <c r="N182"/>
  <c r="N180"/>
  <c r="N178"/>
  <c r="N176"/>
  <c r="N174"/>
  <c r="N172"/>
  <c r="N170"/>
  <c r="N168"/>
  <c r="N166"/>
  <c r="N164"/>
  <c r="N162"/>
  <c r="N160"/>
  <c r="N158"/>
  <c r="N156"/>
  <c r="N154"/>
  <c r="N152"/>
  <c r="N150"/>
  <c r="N148"/>
  <c r="N146"/>
  <c r="N144"/>
  <c r="N142"/>
  <c r="N140"/>
  <c r="N138"/>
  <c r="N136"/>
  <c r="N134"/>
  <c r="N132"/>
  <c r="N130"/>
  <c r="N128"/>
  <c r="N126"/>
  <c r="N124"/>
  <c r="N122"/>
  <c r="N120"/>
  <c r="N118"/>
  <c r="N116"/>
  <c r="N114"/>
  <c r="N112"/>
  <c r="N110"/>
  <c r="N108"/>
  <c r="N106"/>
  <c r="N104"/>
  <c r="N102"/>
  <c r="P190"/>
  <c r="P188"/>
  <c r="P186"/>
  <c r="P184"/>
  <c r="P182"/>
  <c r="P180"/>
  <c r="P178"/>
  <c r="P176"/>
  <c r="P174"/>
  <c r="P169"/>
  <c r="P167"/>
  <c r="P165"/>
  <c r="P163"/>
  <c r="P161"/>
  <c r="P159"/>
  <c r="P157"/>
  <c r="P155"/>
  <c r="P153"/>
  <c r="P151"/>
  <c r="P149"/>
  <c r="P147"/>
  <c r="P172"/>
  <c r="P146"/>
  <c r="P144"/>
  <c r="P142"/>
  <c r="P140"/>
  <c r="P138"/>
  <c r="P136"/>
  <c r="P134"/>
  <c r="P132"/>
  <c r="P130"/>
  <c r="P128"/>
  <c r="P126"/>
  <c r="P124"/>
  <c r="P122"/>
  <c r="P120"/>
  <c r="P118"/>
  <c r="P116"/>
  <c r="P114"/>
  <c r="P112"/>
  <c r="P110"/>
  <c r="P108"/>
  <c r="P106"/>
  <c r="P104"/>
  <c r="P102"/>
  <c r="R190"/>
  <c r="R188"/>
  <c r="R186"/>
  <c r="R184"/>
  <c r="R182"/>
  <c r="R180"/>
  <c r="R178"/>
  <c r="R176"/>
  <c r="R174"/>
  <c r="R172"/>
  <c r="R170"/>
  <c r="R168"/>
  <c r="R166"/>
  <c r="R164"/>
  <c r="R162"/>
  <c r="R160"/>
  <c r="R158"/>
  <c r="R156"/>
  <c r="R154"/>
  <c r="R152"/>
  <c r="R150"/>
  <c r="R148"/>
  <c r="R146"/>
  <c r="R144"/>
  <c r="R142"/>
  <c r="R140"/>
  <c r="R138"/>
  <c r="R136"/>
  <c r="R134"/>
  <c r="R132"/>
  <c r="R130"/>
  <c r="R128"/>
  <c r="R126"/>
  <c r="R124"/>
  <c r="R122"/>
  <c r="R120"/>
  <c r="R118"/>
  <c r="R116"/>
  <c r="R114"/>
  <c r="R112"/>
  <c r="R110"/>
  <c r="R108"/>
  <c r="R106"/>
  <c r="R104"/>
  <c r="R102"/>
  <c r="T190"/>
  <c r="T188"/>
  <c r="T186"/>
  <c r="T184"/>
  <c r="T182"/>
  <c r="T180"/>
  <c r="T178"/>
  <c r="T176"/>
  <c r="T174"/>
  <c r="T168"/>
  <c r="T166"/>
  <c r="T164"/>
  <c r="T162"/>
  <c r="T160"/>
  <c r="T158"/>
  <c r="T156"/>
  <c r="T154"/>
  <c r="T152"/>
  <c r="T150"/>
  <c r="T148"/>
  <c r="T146"/>
  <c r="T172"/>
  <c r="T170"/>
  <c r="T144"/>
  <c r="T142"/>
  <c r="T140"/>
  <c r="T138"/>
  <c r="T136"/>
  <c r="T134"/>
  <c r="T132"/>
  <c r="T130"/>
  <c r="T128"/>
  <c r="T126"/>
  <c r="T124"/>
  <c r="T122"/>
  <c r="T120"/>
  <c r="T118"/>
  <c r="T116"/>
  <c r="T114"/>
  <c r="T112"/>
  <c r="T110"/>
  <c r="T108"/>
  <c r="T106"/>
  <c r="T104"/>
  <c r="T102"/>
  <c r="V190"/>
  <c r="V188"/>
  <c r="V186"/>
  <c r="V184"/>
  <c r="V182"/>
  <c r="V180"/>
  <c r="V178"/>
  <c r="V176"/>
  <c r="V174"/>
  <c r="V172"/>
  <c r="V170"/>
  <c r="V168"/>
  <c r="V166"/>
  <c r="V164"/>
  <c r="V162"/>
  <c r="V160"/>
  <c r="V158"/>
  <c r="V156"/>
  <c r="V154"/>
  <c r="V152"/>
  <c r="V150"/>
  <c r="V148"/>
  <c r="V146"/>
  <c r="V144"/>
  <c r="V142"/>
  <c r="V140"/>
  <c r="V138"/>
  <c r="V136"/>
  <c r="V134"/>
  <c r="V132"/>
  <c r="V130"/>
  <c r="V128"/>
  <c r="V126"/>
  <c r="V124"/>
  <c r="V122"/>
  <c r="V120"/>
  <c r="V118"/>
  <c r="V116"/>
  <c r="V114"/>
  <c r="V112"/>
  <c r="V110"/>
  <c r="V108"/>
  <c r="V106"/>
  <c r="V104"/>
  <c r="V102"/>
  <c r="AP190"/>
  <c r="AP188"/>
  <c r="AP186"/>
  <c r="AP184"/>
  <c r="AP182"/>
  <c r="AP180"/>
  <c r="AP178"/>
  <c r="AP176"/>
  <c r="AP174"/>
  <c r="AP168"/>
  <c r="AP166"/>
  <c r="AP164"/>
  <c r="AP162"/>
  <c r="V107"/>
  <c r="V103"/>
  <c r="AP189"/>
  <c r="AP185"/>
  <c r="AP181"/>
  <c r="AP177"/>
  <c r="AP169"/>
  <c r="AP165"/>
  <c r="AP161"/>
  <c r="AP159"/>
  <c r="AP157"/>
  <c r="AP155"/>
  <c r="AP153"/>
  <c r="AP151"/>
  <c r="AP149"/>
  <c r="AP147"/>
  <c r="AP173"/>
  <c r="AP171"/>
  <c r="AP145"/>
  <c r="AP143"/>
  <c r="AP141"/>
  <c r="AP139"/>
  <c r="AP137"/>
  <c r="AP135"/>
  <c r="AP133"/>
  <c r="AP131"/>
  <c r="AP129"/>
  <c r="AP127"/>
  <c r="AP125"/>
  <c r="AP123"/>
  <c r="AP121"/>
  <c r="AP119"/>
  <c r="AP117"/>
  <c r="AP115"/>
  <c r="AP113"/>
  <c r="AP111"/>
  <c r="AP109"/>
  <c r="AP107"/>
  <c r="AP105"/>
  <c r="AP103"/>
  <c r="AR191"/>
  <c r="AR189"/>
  <c r="AR187"/>
  <c r="AR185"/>
  <c r="AR183"/>
  <c r="AR181"/>
  <c r="AR179"/>
  <c r="AR177"/>
  <c r="AR175"/>
  <c r="AR173"/>
  <c r="AR171"/>
  <c r="AR169"/>
  <c r="AR167"/>
  <c r="AR165"/>
  <c r="AR163"/>
  <c r="AR161"/>
  <c r="AR159"/>
  <c r="AR157"/>
  <c r="AR155"/>
  <c r="AR153"/>
  <c r="AR151"/>
  <c r="AR149"/>
  <c r="AR147"/>
  <c r="AR145"/>
  <c r="AR143"/>
  <c r="AR141"/>
  <c r="AR139"/>
  <c r="AR137"/>
  <c r="AR135"/>
  <c r="AR133"/>
  <c r="AR131"/>
  <c r="AR129"/>
  <c r="AR127"/>
  <c r="AR125"/>
  <c r="AR123"/>
  <c r="AR121"/>
  <c r="AR119"/>
  <c r="AR117"/>
  <c r="AR115"/>
  <c r="AR113"/>
  <c r="AR111"/>
  <c r="AR109"/>
  <c r="AR107"/>
  <c r="AR105"/>
  <c r="AR103"/>
  <c r="AT191"/>
  <c r="AT189"/>
  <c r="AT187"/>
  <c r="AT185"/>
  <c r="AT183"/>
  <c r="AT181"/>
  <c r="AT179"/>
  <c r="AT177"/>
  <c r="AT175"/>
  <c r="AT169"/>
  <c r="AT167"/>
  <c r="AT165"/>
  <c r="AT163"/>
  <c r="AT161"/>
  <c r="AT159"/>
  <c r="AT157"/>
  <c r="AT155"/>
  <c r="AT153"/>
  <c r="AT151"/>
  <c r="AT149"/>
  <c r="AT147"/>
  <c r="AT173"/>
  <c r="AT171"/>
  <c r="AT145"/>
  <c r="AT143"/>
  <c r="AT141"/>
  <c r="AT139"/>
  <c r="AT137"/>
  <c r="AT135"/>
  <c r="AT133"/>
  <c r="AT131"/>
  <c r="AT129"/>
  <c r="AT127"/>
  <c r="AT125"/>
  <c r="AT123"/>
  <c r="AT121"/>
  <c r="AT119"/>
  <c r="AT117"/>
  <c r="AT115"/>
  <c r="AT113"/>
  <c r="AT111"/>
  <c r="AT109"/>
  <c r="AT107"/>
  <c r="AT105"/>
  <c r="AT103"/>
  <c r="AV191"/>
  <c r="AV189"/>
  <c r="AV187"/>
  <c r="AV185"/>
  <c r="AV183"/>
  <c r="AV181"/>
  <c r="AV179"/>
  <c r="AV177"/>
  <c r="AV175"/>
  <c r="AV173"/>
  <c r="AV171"/>
  <c r="AV169"/>
  <c r="AV167"/>
  <c r="AV165"/>
  <c r="AV163"/>
  <c r="AV161"/>
  <c r="AV159"/>
  <c r="AV157"/>
  <c r="AV155"/>
  <c r="AV153"/>
  <c r="AV151"/>
  <c r="AV149"/>
  <c r="AV147"/>
  <c r="AV145"/>
  <c r="AV143"/>
  <c r="AV141"/>
  <c r="AV139"/>
  <c r="AV137"/>
  <c r="AV135"/>
  <c r="AV133"/>
  <c r="AV131"/>
  <c r="AV129"/>
  <c r="AV127"/>
  <c r="AV125"/>
  <c r="AV123"/>
  <c r="AV121"/>
  <c r="AV119"/>
  <c r="AV117"/>
  <c r="AV115"/>
  <c r="AV113"/>
  <c r="AV111"/>
  <c r="AV109"/>
  <c r="AV107"/>
  <c r="AV105"/>
  <c r="AV103"/>
  <c r="AX191"/>
  <c r="AX189"/>
  <c r="AX187"/>
  <c r="AX185"/>
  <c r="AX183"/>
  <c r="AX181"/>
  <c r="AX179"/>
  <c r="AX177"/>
  <c r="AX175"/>
  <c r="AX173"/>
  <c r="AX168"/>
  <c r="AX166"/>
  <c r="AX164"/>
  <c r="AX162"/>
  <c r="AX160"/>
  <c r="AX158"/>
  <c r="AX156"/>
  <c r="AX154"/>
  <c r="AX152"/>
  <c r="AX150"/>
  <c r="AX148"/>
  <c r="AX146"/>
  <c r="AX171"/>
  <c r="AX145"/>
  <c r="AX143"/>
  <c r="AX141"/>
  <c r="AX139"/>
  <c r="AX137"/>
  <c r="AX135"/>
  <c r="AX133"/>
  <c r="AX131"/>
  <c r="AX129"/>
  <c r="AX127"/>
  <c r="AX125"/>
  <c r="AX123"/>
  <c r="AX121"/>
  <c r="AX119"/>
  <c r="AX117"/>
  <c r="AX115"/>
  <c r="AX113"/>
  <c r="AX111"/>
  <c r="AX109"/>
  <c r="AX107"/>
  <c r="AX105"/>
  <c r="AX103"/>
  <c r="AZ191"/>
  <c r="AZ189"/>
  <c r="AZ187"/>
  <c r="AZ185"/>
  <c r="AZ183"/>
  <c r="AZ181"/>
  <c r="AZ179"/>
  <c r="AZ177"/>
  <c r="AZ175"/>
  <c r="AZ173"/>
  <c r="AZ171"/>
  <c r="AZ169"/>
  <c r="AZ167"/>
  <c r="AZ165"/>
  <c r="AZ163"/>
  <c r="AZ161"/>
  <c r="AZ159"/>
  <c r="AZ157"/>
  <c r="AZ155"/>
  <c r="AZ153"/>
  <c r="AZ151"/>
  <c r="AZ149"/>
  <c r="AZ147"/>
  <c r="AZ145"/>
  <c r="AZ143"/>
  <c r="AZ141"/>
  <c r="AZ139"/>
  <c r="AZ137"/>
  <c r="AZ135"/>
  <c r="AZ133"/>
  <c r="AZ131"/>
  <c r="AZ129"/>
  <c r="AZ127"/>
  <c r="AZ125"/>
  <c r="AZ123"/>
  <c r="AZ121"/>
  <c r="AZ119"/>
  <c r="AZ117"/>
  <c r="AZ115"/>
  <c r="AZ113"/>
  <c r="AZ111"/>
  <c r="AZ109"/>
  <c r="AZ107"/>
  <c r="AZ105"/>
  <c r="AZ103"/>
  <c r="BB191"/>
  <c r="BB189"/>
  <c r="BB187"/>
  <c r="BB185"/>
  <c r="BB183"/>
  <c r="BB181"/>
  <c r="BB179"/>
  <c r="BB177"/>
  <c r="BB175"/>
  <c r="BB173"/>
  <c r="BB168"/>
  <c r="BB166"/>
  <c r="BB164"/>
  <c r="BB162"/>
  <c r="BB160"/>
  <c r="BB158"/>
  <c r="BB156"/>
  <c r="BB154"/>
  <c r="BB152"/>
  <c r="BB150"/>
  <c r="BB148"/>
  <c r="BB146"/>
  <c r="BB171"/>
  <c r="BB145"/>
  <c r="BB143"/>
  <c r="BB141"/>
  <c r="BB139"/>
  <c r="BB137"/>
  <c r="BB135"/>
  <c r="BB133"/>
  <c r="BB131"/>
  <c r="BB129"/>
  <c r="BB127"/>
  <c r="BB125"/>
  <c r="BB123"/>
  <c r="BB121"/>
  <c r="BB119"/>
  <c r="BB117"/>
  <c r="BB115"/>
  <c r="BB113"/>
  <c r="BB111"/>
  <c r="BB109"/>
  <c r="BB107"/>
  <c r="BB105"/>
  <c r="BB103"/>
  <c r="BD191"/>
  <c r="BD189"/>
  <c r="BD187"/>
  <c r="BD185"/>
  <c r="BD183"/>
  <c r="BD181"/>
  <c r="BD179"/>
  <c r="BD177"/>
  <c r="BD175"/>
  <c r="BD173"/>
  <c r="BD171"/>
  <c r="BD169"/>
  <c r="BD167"/>
  <c r="BD165"/>
  <c r="BD163"/>
  <c r="BD161"/>
  <c r="BD159"/>
  <c r="BD157"/>
  <c r="BD155"/>
  <c r="BD153"/>
  <c r="BD151"/>
  <c r="BD149"/>
  <c r="BD147"/>
  <c r="BD145"/>
  <c r="BD143"/>
  <c r="BD141"/>
  <c r="BD139"/>
  <c r="BD137"/>
  <c r="BD135"/>
  <c r="BD133"/>
  <c r="BD131"/>
  <c r="BD129"/>
  <c r="BD127"/>
  <c r="BD125"/>
  <c r="BD123"/>
  <c r="BD121"/>
  <c r="BD119"/>
  <c r="BD117"/>
  <c r="BD115"/>
  <c r="BD113"/>
  <c r="BD111"/>
  <c r="BD109"/>
  <c r="BD107"/>
  <c r="BD105"/>
  <c r="BD103"/>
  <c r="BF191"/>
  <c r="BF189"/>
  <c r="BF187"/>
  <c r="BF185"/>
  <c r="BF183"/>
  <c r="BF181"/>
  <c r="BF179"/>
  <c r="BF177"/>
  <c r="BF175"/>
  <c r="BF173"/>
  <c r="BF168"/>
  <c r="BF166"/>
  <c r="BF164"/>
  <c r="BF162"/>
  <c r="BF160"/>
  <c r="BF158"/>
  <c r="BF156"/>
  <c r="BF154"/>
  <c r="BF152"/>
  <c r="BF150"/>
  <c r="BF148"/>
  <c r="BF146"/>
  <c r="BF171"/>
  <c r="BF145"/>
  <c r="BF143"/>
  <c r="BF141"/>
  <c r="BF139"/>
  <c r="BF137"/>
  <c r="BF135"/>
  <c r="BF133"/>
  <c r="BF131"/>
  <c r="BF129"/>
  <c r="BF127"/>
  <c r="BF125"/>
  <c r="BF123"/>
  <c r="BF121"/>
  <c r="BF119"/>
  <c r="BF117"/>
  <c r="BF115"/>
  <c r="BF113"/>
  <c r="BF111"/>
  <c r="BF109"/>
  <c r="BF107"/>
  <c r="BF105"/>
  <c r="BF103"/>
  <c r="C191"/>
  <c r="C189"/>
  <c r="C187"/>
  <c r="C185"/>
  <c r="C183"/>
  <c r="C181"/>
  <c r="C179"/>
  <c r="C177"/>
  <c r="C175"/>
  <c r="C173"/>
  <c r="C171"/>
  <c r="C169"/>
  <c r="C167"/>
  <c r="C165"/>
  <c r="C163"/>
  <c r="C161"/>
  <c r="C159"/>
  <c r="C157"/>
  <c r="C155"/>
  <c r="C153"/>
  <c r="C151"/>
  <c r="C149"/>
  <c r="C147"/>
  <c r="C145"/>
  <c r="C143"/>
  <c r="C141"/>
  <c r="C139"/>
  <c r="C137"/>
  <c r="C135"/>
  <c r="C133"/>
  <c r="C131"/>
  <c r="C129"/>
  <c r="C127"/>
  <c r="C125"/>
  <c r="C123"/>
  <c r="C121"/>
  <c r="C119"/>
  <c r="C117"/>
  <c r="C115"/>
  <c r="C113"/>
  <c r="C111"/>
  <c r="C109"/>
  <c r="C107"/>
  <c r="C105"/>
  <c r="C103"/>
  <c r="E191"/>
  <c r="E189"/>
  <c r="E187"/>
  <c r="E185"/>
  <c r="E183"/>
  <c r="E181"/>
  <c r="E179"/>
  <c r="E177"/>
  <c r="E175"/>
  <c r="E173"/>
  <c r="E171"/>
  <c r="E169"/>
  <c r="E167"/>
  <c r="E165"/>
  <c r="E163"/>
  <c r="E161"/>
  <c r="E159"/>
  <c r="E157"/>
  <c r="E155"/>
  <c r="E153"/>
  <c r="E151"/>
  <c r="E149"/>
  <c r="E147"/>
  <c r="E145"/>
  <c r="E143"/>
  <c r="E141"/>
  <c r="E139"/>
  <c r="E137"/>
  <c r="E135"/>
  <c r="E133"/>
  <c r="E131"/>
  <c r="E129"/>
  <c r="E127"/>
  <c r="E125"/>
  <c r="E123"/>
  <c r="E121"/>
  <c r="E119"/>
  <c r="E117"/>
  <c r="E115"/>
  <c r="E113"/>
  <c r="E111"/>
  <c r="E109"/>
  <c r="E107"/>
  <c r="E105"/>
  <c r="E103"/>
  <c r="G191"/>
  <c r="G189"/>
  <c r="G187"/>
  <c r="G185"/>
  <c r="G183"/>
  <c r="G181"/>
  <c r="G179"/>
  <c r="G177"/>
  <c r="G175"/>
  <c r="G173"/>
  <c r="G171"/>
  <c r="G169"/>
  <c r="G167"/>
  <c r="G165"/>
  <c r="G163"/>
  <c r="G161"/>
  <c r="G159"/>
  <c r="G157"/>
  <c r="G155"/>
  <c r="G153"/>
  <c r="G151"/>
  <c r="G149"/>
  <c r="V109"/>
  <c r="V105"/>
  <c r="AP191"/>
  <c r="AP187"/>
  <c r="AP183"/>
  <c r="AP179"/>
  <c r="AP175"/>
  <c r="AP167"/>
  <c r="AP163"/>
  <c r="AP160"/>
  <c r="AP158"/>
  <c r="AP156"/>
  <c r="AP154"/>
  <c r="AP152"/>
  <c r="AP150"/>
  <c r="AP148"/>
  <c r="AP146"/>
  <c r="AP172"/>
  <c r="AP170"/>
  <c r="AP144"/>
  <c r="AP142"/>
  <c r="AP140"/>
  <c r="AP138"/>
  <c r="AP136"/>
  <c r="AP134"/>
  <c r="AP132"/>
  <c r="AP130"/>
  <c r="AP128"/>
  <c r="AP126"/>
  <c r="AP124"/>
  <c r="AP122"/>
  <c r="AP120"/>
  <c r="AP118"/>
  <c r="AP116"/>
  <c r="AP114"/>
  <c r="AP112"/>
  <c r="AP110"/>
  <c r="AP108"/>
  <c r="AP106"/>
  <c r="AP104"/>
  <c r="AP102"/>
  <c r="AR190"/>
  <c r="AR188"/>
  <c r="AR186"/>
  <c r="AR184"/>
  <c r="AR182"/>
  <c r="AR180"/>
  <c r="AR178"/>
  <c r="AR176"/>
  <c r="AR174"/>
  <c r="AR172"/>
  <c r="AR170"/>
  <c r="AR168"/>
  <c r="AR166"/>
  <c r="AR164"/>
  <c r="AR162"/>
  <c r="AR160"/>
  <c r="AR158"/>
  <c r="AR156"/>
  <c r="AR154"/>
  <c r="AR152"/>
  <c r="AR150"/>
  <c r="AR148"/>
  <c r="AR146"/>
  <c r="AR144"/>
  <c r="AR142"/>
  <c r="AR140"/>
  <c r="AR138"/>
  <c r="AR136"/>
  <c r="AR134"/>
  <c r="AR132"/>
  <c r="AR130"/>
  <c r="AR128"/>
  <c r="AR126"/>
  <c r="AR124"/>
  <c r="AR122"/>
  <c r="AR120"/>
  <c r="AR118"/>
  <c r="AR116"/>
  <c r="AR114"/>
  <c r="AR112"/>
  <c r="AR110"/>
  <c r="AR108"/>
  <c r="AR106"/>
  <c r="AR104"/>
  <c r="AR102"/>
  <c r="AT190"/>
  <c r="AT188"/>
  <c r="AT186"/>
  <c r="AT184"/>
  <c r="AT182"/>
  <c r="AT180"/>
  <c r="AT178"/>
  <c r="AT176"/>
  <c r="AT174"/>
  <c r="AT168"/>
  <c r="AT166"/>
  <c r="AT164"/>
  <c r="AT162"/>
  <c r="AT160"/>
  <c r="AT158"/>
  <c r="AT156"/>
  <c r="AT154"/>
  <c r="AT152"/>
  <c r="AT150"/>
  <c r="AT148"/>
  <c r="AT146"/>
  <c r="AT172"/>
  <c r="AT170"/>
  <c r="AT144"/>
  <c r="AT142"/>
  <c r="AT140"/>
  <c r="AT138"/>
  <c r="AT136"/>
  <c r="AT134"/>
  <c r="AT132"/>
  <c r="AT130"/>
  <c r="AT128"/>
  <c r="AT126"/>
  <c r="AT124"/>
  <c r="AT122"/>
  <c r="AT120"/>
  <c r="AT118"/>
  <c r="AT116"/>
  <c r="AT114"/>
  <c r="AT112"/>
  <c r="AT110"/>
  <c r="AT108"/>
  <c r="AT106"/>
  <c r="AT104"/>
  <c r="AT102"/>
  <c r="AV190"/>
  <c r="AV188"/>
  <c r="AV186"/>
  <c r="AV184"/>
  <c r="AV182"/>
  <c r="AV180"/>
  <c r="AV178"/>
  <c r="AV176"/>
  <c r="AV174"/>
  <c r="AV172"/>
  <c r="AV170"/>
  <c r="AV168"/>
  <c r="AV166"/>
  <c r="AV164"/>
  <c r="AV162"/>
  <c r="AV160"/>
  <c r="AV158"/>
  <c r="AV156"/>
  <c r="AV154"/>
  <c r="AV152"/>
  <c r="AV150"/>
  <c r="AV148"/>
  <c r="AV146"/>
  <c r="AV144"/>
  <c r="AV142"/>
  <c r="AV140"/>
  <c r="AV138"/>
  <c r="AV136"/>
  <c r="AV134"/>
  <c r="AV132"/>
  <c r="AV130"/>
  <c r="AV128"/>
  <c r="AV126"/>
  <c r="AV124"/>
  <c r="AV122"/>
  <c r="AV120"/>
  <c r="AV118"/>
  <c r="AV116"/>
  <c r="AV114"/>
  <c r="AV112"/>
  <c r="AV110"/>
  <c r="AV108"/>
  <c r="AV106"/>
  <c r="AV104"/>
  <c r="AV102"/>
  <c r="AX190"/>
  <c r="AX188"/>
  <c r="AX186"/>
  <c r="AX184"/>
  <c r="AX182"/>
  <c r="AX180"/>
  <c r="AX178"/>
  <c r="AX176"/>
  <c r="AX174"/>
  <c r="AX169"/>
  <c r="AX167"/>
  <c r="AX165"/>
  <c r="AX163"/>
  <c r="AX161"/>
  <c r="AX159"/>
  <c r="AX157"/>
  <c r="AX155"/>
  <c r="AX153"/>
  <c r="AX151"/>
  <c r="AX149"/>
  <c r="AX147"/>
  <c r="AX172"/>
  <c r="AX170"/>
  <c r="AX144"/>
  <c r="AX142"/>
  <c r="AX140"/>
  <c r="AX138"/>
  <c r="AX136"/>
  <c r="AX134"/>
  <c r="AX132"/>
  <c r="AX130"/>
  <c r="AX128"/>
  <c r="AX126"/>
  <c r="AX124"/>
  <c r="AX122"/>
  <c r="AX120"/>
  <c r="AX118"/>
  <c r="AX116"/>
  <c r="AX114"/>
  <c r="AX112"/>
  <c r="AX110"/>
  <c r="AX108"/>
  <c r="AX106"/>
  <c r="AX104"/>
  <c r="AX102"/>
  <c r="AZ190"/>
  <c r="AZ188"/>
  <c r="AZ186"/>
  <c r="AZ184"/>
  <c r="AZ182"/>
  <c r="AZ180"/>
  <c r="AZ178"/>
  <c r="AZ176"/>
  <c r="AZ174"/>
  <c r="AZ172"/>
  <c r="AZ170"/>
  <c r="AZ168"/>
  <c r="AZ166"/>
  <c r="AZ164"/>
  <c r="AZ162"/>
  <c r="AZ160"/>
  <c r="AZ158"/>
  <c r="AZ156"/>
  <c r="AZ154"/>
  <c r="AZ152"/>
  <c r="AZ150"/>
  <c r="AZ148"/>
  <c r="AZ146"/>
  <c r="AZ144"/>
  <c r="AZ142"/>
  <c r="AZ140"/>
  <c r="AZ138"/>
  <c r="AZ136"/>
  <c r="AZ134"/>
  <c r="AZ132"/>
  <c r="AZ130"/>
  <c r="AZ128"/>
  <c r="AZ126"/>
  <c r="AZ124"/>
  <c r="AZ122"/>
  <c r="AZ120"/>
  <c r="AZ118"/>
  <c r="AZ116"/>
  <c r="AZ114"/>
  <c r="AZ112"/>
  <c r="AZ110"/>
  <c r="AZ108"/>
  <c r="AZ106"/>
  <c r="AZ104"/>
  <c r="AZ102"/>
  <c r="BB190"/>
  <c r="BB188"/>
  <c r="BB186"/>
  <c r="BB184"/>
  <c r="BB182"/>
  <c r="BB180"/>
  <c r="BB178"/>
  <c r="BB176"/>
  <c r="BB174"/>
  <c r="BB169"/>
  <c r="BB167"/>
  <c r="BB165"/>
  <c r="BB163"/>
  <c r="BB161"/>
  <c r="BB159"/>
  <c r="BB157"/>
  <c r="BB155"/>
  <c r="BB153"/>
  <c r="BB151"/>
  <c r="BB149"/>
  <c r="BB147"/>
  <c r="BB172"/>
  <c r="BB170"/>
  <c r="BB144"/>
  <c r="BB142"/>
  <c r="BB140"/>
  <c r="BB138"/>
  <c r="BB136"/>
  <c r="BB134"/>
  <c r="BB132"/>
  <c r="BB130"/>
  <c r="BB128"/>
  <c r="BB126"/>
  <c r="BB124"/>
  <c r="BB122"/>
  <c r="BB120"/>
  <c r="BB118"/>
  <c r="BB116"/>
  <c r="BB114"/>
  <c r="BB112"/>
  <c r="BB110"/>
  <c r="BB108"/>
  <c r="BB106"/>
  <c r="BB104"/>
  <c r="BB102"/>
  <c r="BD190"/>
  <c r="BD188"/>
  <c r="BD186"/>
  <c r="BD184"/>
  <c r="BD182"/>
  <c r="BD180"/>
  <c r="BD178"/>
  <c r="BD176"/>
  <c r="BD174"/>
  <c r="BD172"/>
  <c r="BD170"/>
  <c r="BD168"/>
  <c r="BD166"/>
  <c r="BD164"/>
  <c r="BD162"/>
  <c r="BD160"/>
  <c r="BD158"/>
  <c r="BD156"/>
  <c r="BD154"/>
  <c r="BD152"/>
  <c r="BD150"/>
  <c r="BD148"/>
  <c r="BD146"/>
  <c r="BD144"/>
  <c r="BD142"/>
  <c r="BD140"/>
  <c r="BD138"/>
  <c r="BD136"/>
  <c r="BD134"/>
  <c r="BD132"/>
  <c r="BD130"/>
  <c r="BD128"/>
  <c r="BD126"/>
  <c r="BD124"/>
  <c r="BD122"/>
  <c r="BD120"/>
  <c r="BD118"/>
  <c r="BD116"/>
  <c r="BD114"/>
  <c r="BD112"/>
  <c r="BD110"/>
  <c r="BD108"/>
  <c r="BD106"/>
  <c r="BD104"/>
  <c r="BD102"/>
  <c r="BF190"/>
  <c r="BF188"/>
  <c r="BF186"/>
  <c r="BF184"/>
  <c r="BF182"/>
  <c r="BF180"/>
  <c r="BF178"/>
  <c r="BF176"/>
  <c r="BF174"/>
  <c r="BF169"/>
  <c r="BF167"/>
  <c r="BF165"/>
  <c r="BF163"/>
  <c r="BF161"/>
  <c r="BF159"/>
  <c r="BF157"/>
  <c r="BF155"/>
  <c r="BF153"/>
  <c r="BF151"/>
  <c r="BF149"/>
  <c r="BF147"/>
  <c r="BF172"/>
  <c r="BF170"/>
  <c r="BF144"/>
  <c r="BF142"/>
  <c r="BF140"/>
  <c r="BF138"/>
  <c r="BF136"/>
  <c r="BF134"/>
  <c r="BF132"/>
  <c r="BF130"/>
  <c r="BF128"/>
  <c r="BF126"/>
  <c r="BF124"/>
  <c r="BF122"/>
  <c r="BF120"/>
  <c r="BF118"/>
  <c r="BF116"/>
  <c r="BF114"/>
  <c r="BF112"/>
  <c r="BF110"/>
  <c r="BF108"/>
  <c r="BF106"/>
  <c r="BF104"/>
  <c r="BF102"/>
  <c r="C190"/>
  <c r="C188"/>
  <c r="C186"/>
  <c r="C184"/>
  <c r="C182"/>
  <c r="C180"/>
  <c r="C178"/>
  <c r="C176"/>
  <c r="C174"/>
  <c r="C172"/>
  <c r="C170"/>
  <c r="C168"/>
  <c r="C166"/>
  <c r="C164"/>
  <c r="C162"/>
  <c r="C160"/>
  <c r="C158"/>
  <c r="C156"/>
  <c r="C154"/>
  <c r="C152"/>
  <c r="C150"/>
  <c r="C148"/>
  <c r="C146"/>
  <c r="C144"/>
  <c r="C142"/>
  <c r="C140"/>
  <c r="C138"/>
  <c r="C136"/>
  <c r="C134"/>
  <c r="C132"/>
  <c r="C130"/>
  <c r="C128"/>
  <c r="C126"/>
  <c r="C124"/>
  <c r="C122"/>
  <c r="C120"/>
  <c r="C118"/>
  <c r="C116"/>
  <c r="C114"/>
  <c r="C112"/>
  <c r="C110"/>
  <c r="C108"/>
  <c r="C106"/>
  <c r="C104"/>
  <c r="C102"/>
  <c r="E190"/>
  <c r="E188"/>
  <c r="E186"/>
  <c r="E184"/>
  <c r="E182"/>
  <c r="E180"/>
  <c r="E178"/>
  <c r="E176"/>
  <c r="E174"/>
  <c r="E172"/>
  <c r="E170"/>
  <c r="E168"/>
  <c r="E166"/>
  <c r="E164"/>
  <c r="E162"/>
  <c r="E160"/>
  <c r="E158"/>
  <c r="E156"/>
  <c r="E154"/>
  <c r="E152"/>
  <c r="E150"/>
  <c r="E148"/>
  <c r="E146"/>
  <c r="E144"/>
  <c r="E142"/>
  <c r="E140"/>
  <c r="E138"/>
  <c r="E136"/>
  <c r="E134"/>
  <c r="E132"/>
  <c r="E130"/>
  <c r="E128"/>
  <c r="E126"/>
  <c r="E124"/>
  <c r="E122"/>
  <c r="E120"/>
  <c r="E118"/>
  <c r="E116"/>
  <c r="E114"/>
  <c r="E112"/>
  <c r="E110"/>
  <c r="E108"/>
  <c r="E106"/>
  <c r="E104"/>
  <c r="E102"/>
  <c r="G190"/>
  <c r="G188"/>
  <c r="G186"/>
  <c r="G184"/>
  <c r="G182"/>
  <c r="G178"/>
  <c r="G174"/>
  <c r="G170"/>
  <c r="G166"/>
  <c r="G162"/>
  <c r="G158"/>
  <c r="G154"/>
  <c r="G150"/>
  <c r="G147"/>
  <c r="G145"/>
  <c r="G143"/>
  <c r="G141"/>
  <c r="G139"/>
  <c r="G137"/>
  <c r="G135"/>
  <c r="G133"/>
  <c r="G131"/>
  <c r="G129"/>
  <c r="G127"/>
  <c r="G125"/>
  <c r="G123"/>
  <c r="G121"/>
  <c r="G119"/>
  <c r="G117"/>
  <c r="G115"/>
  <c r="G113"/>
  <c r="G111"/>
  <c r="G109"/>
  <c r="G107"/>
  <c r="G105"/>
  <c r="G103"/>
  <c r="I191"/>
  <c r="I189"/>
  <c r="I187"/>
  <c r="I185"/>
  <c r="I183"/>
  <c r="I181"/>
  <c r="I179"/>
  <c r="I177"/>
  <c r="I175"/>
  <c r="I173"/>
  <c r="I171"/>
  <c r="I169"/>
  <c r="I167"/>
  <c r="I165"/>
  <c r="I163"/>
  <c r="I161"/>
  <c r="I159"/>
  <c r="I157"/>
  <c r="I155"/>
  <c r="I153"/>
  <c r="I151"/>
  <c r="I149"/>
  <c r="I147"/>
  <c r="I145"/>
  <c r="I143"/>
  <c r="I141"/>
  <c r="I139"/>
  <c r="I137"/>
  <c r="I135"/>
  <c r="I133"/>
  <c r="I131"/>
  <c r="I129"/>
  <c r="I127"/>
  <c r="I125"/>
  <c r="I123"/>
  <c r="I121"/>
  <c r="I119"/>
  <c r="I117"/>
  <c r="I115"/>
  <c r="I113"/>
  <c r="I111"/>
  <c r="I109"/>
  <c r="I107"/>
  <c r="I105"/>
  <c r="I103"/>
  <c r="K191"/>
  <c r="K189"/>
  <c r="K187"/>
  <c r="K185"/>
  <c r="K183"/>
  <c r="K181"/>
  <c r="K179"/>
  <c r="K177"/>
  <c r="K175"/>
  <c r="K173"/>
  <c r="K171"/>
  <c r="K169"/>
  <c r="K167"/>
  <c r="K165"/>
  <c r="K163"/>
  <c r="K161"/>
  <c r="K159"/>
  <c r="K157"/>
  <c r="K155"/>
  <c r="K153"/>
  <c r="K151"/>
  <c r="K149"/>
  <c r="K147"/>
  <c r="K145"/>
  <c r="K143"/>
  <c r="K141"/>
  <c r="K139"/>
  <c r="K137"/>
  <c r="K135"/>
  <c r="K133"/>
  <c r="K131"/>
  <c r="K129"/>
  <c r="K127"/>
  <c r="K125"/>
  <c r="K123"/>
  <c r="K121"/>
  <c r="K119"/>
  <c r="K117"/>
  <c r="K115"/>
  <c r="K113"/>
  <c r="K111"/>
  <c r="K109"/>
  <c r="K107"/>
  <c r="K105"/>
  <c r="K103"/>
  <c r="M191"/>
  <c r="M189"/>
  <c r="M187"/>
  <c r="M185"/>
  <c r="M183"/>
  <c r="M181"/>
  <c r="M179"/>
  <c r="M177"/>
  <c r="M175"/>
  <c r="M173"/>
  <c r="M171"/>
  <c r="M169"/>
  <c r="M167"/>
  <c r="M165"/>
  <c r="M163"/>
  <c r="M161"/>
  <c r="M159"/>
  <c r="M157"/>
  <c r="M155"/>
  <c r="M153"/>
  <c r="M151"/>
  <c r="M149"/>
  <c r="M147"/>
  <c r="M145"/>
  <c r="M143"/>
  <c r="M141"/>
  <c r="M139"/>
  <c r="M137"/>
  <c r="M135"/>
  <c r="M133"/>
  <c r="M131"/>
  <c r="M129"/>
  <c r="M127"/>
  <c r="M125"/>
  <c r="M123"/>
  <c r="M121"/>
  <c r="M119"/>
  <c r="M117"/>
  <c r="M115"/>
  <c r="M113"/>
  <c r="M111"/>
  <c r="M109"/>
  <c r="M107"/>
  <c r="M105"/>
  <c r="M103"/>
  <c r="O191"/>
  <c r="O189"/>
  <c r="O187"/>
  <c r="O185"/>
  <c r="O183"/>
  <c r="O181"/>
  <c r="O179"/>
  <c r="O177"/>
  <c r="O175"/>
  <c r="O173"/>
  <c r="O171"/>
  <c r="O169"/>
  <c r="O167"/>
  <c r="O165"/>
  <c r="O163"/>
  <c r="O161"/>
  <c r="O159"/>
  <c r="O157"/>
  <c r="O155"/>
  <c r="O153"/>
  <c r="O151"/>
  <c r="O149"/>
  <c r="O147"/>
  <c r="O145"/>
  <c r="O143"/>
  <c r="O141"/>
  <c r="O139"/>
  <c r="O137"/>
  <c r="O135"/>
  <c r="O133"/>
  <c r="O131"/>
  <c r="O129"/>
  <c r="O127"/>
  <c r="O125"/>
  <c r="O123"/>
  <c r="O121"/>
  <c r="O119"/>
  <c r="O117"/>
  <c r="O115"/>
  <c r="O113"/>
  <c r="O111"/>
  <c r="O109"/>
  <c r="O107"/>
  <c r="O105"/>
  <c r="O103"/>
  <c r="Q191"/>
  <c r="Q189"/>
  <c r="Q187"/>
  <c r="Q185"/>
  <c r="Q183"/>
  <c r="Q181"/>
  <c r="Q179"/>
  <c r="Q177"/>
  <c r="Q175"/>
  <c r="Q173"/>
  <c r="Q171"/>
  <c r="Q169"/>
  <c r="Q167"/>
  <c r="Q165"/>
  <c r="Q163"/>
  <c r="Q161"/>
  <c r="Q159"/>
  <c r="Q157"/>
  <c r="Q155"/>
  <c r="Q153"/>
  <c r="Q151"/>
  <c r="Q149"/>
  <c r="Q147"/>
  <c r="Q145"/>
  <c r="Q143"/>
  <c r="Q141"/>
  <c r="Q139"/>
  <c r="Q137"/>
  <c r="Q135"/>
  <c r="Q133"/>
  <c r="Q131"/>
  <c r="Q129"/>
  <c r="Q127"/>
  <c r="Q125"/>
  <c r="Q123"/>
  <c r="Q121"/>
  <c r="Q119"/>
  <c r="Q117"/>
  <c r="Q115"/>
  <c r="Q113"/>
  <c r="Q111"/>
  <c r="Q109"/>
  <c r="Q107"/>
  <c r="Q105"/>
  <c r="Q10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121"/>
  <c r="S119"/>
  <c r="S117"/>
  <c r="S115"/>
  <c r="S113"/>
  <c r="S111"/>
  <c r="S109"/>
  <c r="S107"/>
  <c r="S105"/>
  <c r="S103"/>
  <c r="U191"/>
  <c r="U189"/>
  <c r="U187"/>
  <c r="U185"/>
  <c r="U183"/>
  <c r="U181"/>
  <c r="U179"/>
  <c r="U177"/>
  <c r="U175"/>
  <c r="U173"/>
  <c r="U171"/>
  <c r="U169"/>
  <c r="U167"/>
  <c r="U165"/>
  <c r="U163"/>
  <c r="U161"/>
  <c r="U159"/>
  <c r="U157"/>
  <c r="U155"/>
  <c r="U153"/>
  <c r="U151"/>
  <c r="U149"/>
  <c r="U147"/>
  <c r="U145"/>
  <c r="U143"/>
  <c r="U141"/>
  <c r="U139"/>
  <c r="U137"/>
  <c r="U135"/>
  <c r="U133"/>
  <c r="U131"/>
  <c r="U129"/>
  <c r="U127"/>
  <c r="U125"/>
  <c r="U123"/>
  <c r="U121"/>
  <c r="U119"/>
  <c r="U117"/>
  <c r="U115"/>
  <c r="U113"/>
  <c r="U111"/>
  <c r="U109"/>
  <c r="U107"/>
  <c r="U105"/>
  <c r="U103"/>
  <c r="AO191"/>
  <c r="AO189"/>
  <c r="AO187"/>
  <c r="AO185"/>
  <c r="AO183"/>
  <c r="AO181"/>
  <c r="AO179"/>
  <c r="AO177"/>
  <c r="AO175"/>
  <c r="AO173"/>
  <c r="AO171"/>
  <c r="AO169"/>
  <c r="AO167"/>
  <c r="AO165"/>
  <c r="AO163"/>
  <c r="AO161"/>
  <c r="AO159"/>
  <c r="AO157"/>
  <c r="AO155"/>
  <c r="AO153"/>
  <c r="AO151"/>
  <c r="AO149"/>
  <c r="AO147"/>
  <c r="AO145"/>
  <c r="AO143"/>
  <c r="AO141"/>
  <c r="AO139"/>
  <c r="AO137"/>
  <c r="AO135"/>
  <c r="AO133"/>
  <c r="AO131"/>
  <c r="AO129"/>
  <c r="AO127"/>
  <c r="AO125"/>
  <c r="AO123"/>
  <c r="AO121"/>
  <c r="AO119"/>
  <c r="AO117"/>
  <c r="AO115"/>
  <c r="AO113"/>
  <c r="AO111"/>
  <c r="AO109"/>
  <c r="AO107"/>
  <c r="AO105"/>
  <c r="AO103"/>
  <c r="AQ191"/>
  <c r="AQ189"/>
  <c r="AQ187"/>
  <c r="AQ185"/>
  <c r="AQ183"/>
  <c r="AQ181"/>
  <c r="AQ179"/>
  <c r="AQ177"/>
  <c r="AQ175"/>
  <c r="AQ173"/>
  <c r="AQ171"/>
  <c r="AQ169"/>
  <c r="AQ167"/>
  <c r="AQ165"/>
  <c r="AQ163"/>
  <c r="AQ161"/>
  <c r="AQ159"/>
  <c r="AQ157"/>
  <c r="AQ155"/>
  <c r="AQ153"/>
  <c r="AQ151"/>
  <c r="AQ149"/>
  <c r="AQ147"/>
  <c r="AQ145"/>
  <c r="AQ143"/>
  <c r="AQ141"/>
  <c r="AQ139"/>
  <c r="AQ137"/>
  <c r="AQ135"/>
  <c r="AQ133"/>
  <c r="AQ131"/>
  <c r="AQ129"/>
  <c r="AQ127"/>
  <c r="AQ125"/>
  <c r="AQ123"/>
  <c r="AQ121"/>
  <c r="AQ119"/>
  <c r="AQ117"/>
  <c r="AQ115"/>
  <c r="AQ113"/>
  <c r="AQ111"/>
  <c r="AQ109"/>
  <c r="AQ107"/>
  <c r="AQ105"/>
  <c r="AQ103"/>
  <c r="AS191"/>
  <c r="AS189"/>
  <c r="AS187"/>
  <c r="AS185"/>
  <c r="AS183"/>
  <c r="AS181"/>
  <c r="AS179"/>
  <c r="AS177"/>
  <c r="AS175"/>
  <c r="AS173"/>
  <c r="AS171"/>
  <c r="AS169"/>
  <c r="AS167"/>
  <c r="AS165"/>
  <c r="AS163"/>
  <c r="AS161"/>
  <c r="AS159"/>
  <c r="AS157"/>
  <c r="AS155"/>
  <c r="AS153"/>
  <c r="AS151"/>
  <c r="AS149"/>
  <c r="AS147"/>
  <c r="AS145"/>
  <c r="AS143"/>
  <c r="AS141"/>
  <c r="AS139"/>
  <c r="AS137"/>
  <c r="AS135"/>
  <c r="AS133"/>
  <c r="AS131"/>
  <c r="AS129"/>
  <c r="AS127"/>
  <c r="AS125"/>
  <c r="AS123"/>
  <c r="AS121"/>
  <c r="AS119"/>
  <c r="AS117"/>
  <c r="AS115"/>
  <c r="AS113"/>
  <c r="AS111"/>
  <c r="AS109"/>
  <c r="AS107"/>
  <c r="AS105"/>
  <c r="AS103"/>
  <c r="AU191"/>
  <c r="AU189"/>
  <c r="AU187"/>
  <c r="AU185"/>
  <c r="AU183"/>
  <c r="AU181"/>
  <c r="AU179"/>
  <c r="AU177"/>
  <c r="AU175"/>
  <c r="AU173"/>
  <c r="G180"/>
  <c r="G176"/>
  <c r="G172"/>
  <c r="G168"/>
  <c r="G164"/>
  <c r="G160"/>
  <c r="G156"/>
  <c r="G152"/>
  <c r="G148"/>
  <c r="G146"/>
  <c r="G144"/>
  <c r="G142"/>
  <c r="G140"/>
  <c r="G138"/>
  <c r="G136"/>
  <c r="G134"/>
  <c r="G132"/>
  <c r="G130"/>
  <c r="G128"/>
  <c r="G126"/>
  <c r="G124"/>
  <c r="G122"/>
  <c r="G120"/>
  <c r="G118"/>
  <c r="G116"/>
  <c r="G114"/>
  <c r="G112"/>
  <c r="G110"/>
  <c r="G108"/>
  <c r="G106"/>
  <c r="G104"/>
  <c r="G102"/>
  <c r="I190"/>
  <c r="I188"/>
  <c r="I186"/>
  <c r="I184"/>
  <c r="I182"/>
  <c r="I180"/>
  <c r="I178"/>
  <c r="I176"/>
  <c r="I174"/>
  <c r="I172"/>
  <c r="I170"/>
  <c r="I168"/>
  <c r="I166"/>
  <c r="I164"/>
  <c r="I162"/>
  <c r="I160"/>
  <c r="I158"/>
  <c r="I156"/>
  <c r="I154"/>
  <c r="I152"/>
  <c r="I150"/>
  <c r="I148"/>
  <c r="I146"/>
  <c r="I144"/>
  <c r="I142"/>
  <c r="I140"/>
  <c r="I138"/>
  <c r="I136"/>
  <c r="I134"/>
  <c r="I132"/>
  <c r="I130"/>
  <c r="I128"/>
  <c r="I126"/>
  <c r="I124"/>
  <c r="I122"/>
  <c r="I120"/>
  <c r="I118"/>
  <c r="I116"/>
  <c r="I114"/>
  <c r="I112"/>
  <c r="I110"/>
  <c r="I108"/>
  <c r="I106"/>
  <c r="I104"/>
  <c r="I102"/>
  <c r="K190"/>
  <c r="K188"/>
  <c r="K186"/>
  <c r="K184"/>
  <c r="K182"/>
  <c r="K180"/>
  <c r="K178"/>
  <c r="K176"/>
  <c r="K174"/>
  <c r="K172"/>
  <c r="K170"/>
  <c r="K168"/>
  <c r="K166"/>
  <c r="K164"/>
  <c r="K162"/>
  <c r="K160"/>
  <c r="K158"/>
  <c r="K156"/>
  <c r="K154"/>
  <c r="K152"/>
  <c r="K150"/>
  <c r="K148"/>
  <c r="K146"/>
  <c r="K144"/>
  <c r="K142"/>
  <c r="K140"/>
  <c r="K138"/>
  <c r="K136"/>
  <c r="K134"/>
  <c r="K132"/>
  <c r="K130"/>
  <c r="K128"/>
  <c r="K126"/>
  <c r="K124"/>
  <c r="K122"/>
  <c r="K120"/>
  <c r="K118"/>
  <c r="K116"/>
  <c r="K114"/>
  <c r="K112"/>
  <c r="K110"/>
  <c r="K108"/>
  <c r="K106"/>
  <c r="K104"/>
  <c r="K102"/>
  <c r="M190"/>
  <c r="M188"/>
  <c r="M186"/>
  <c r="M184"/>
  <c r="M182"/>
  <c r="M180"/>
  <c r="M178"/>
  <c r="M176"/>
  <c r="M174"/>
  <c r="M172"/>
  <c r="M170"/>
  <c r="M168"/>
  <c r="M166"/>
  <c r="M164"/>
  <c r="M162"/>
  <c r="M160"/>
  <c r="M158"/>
  <c r="M156"/>
  <c r="M154"/>
  <c r="M152"/>
  <c r="M150"/>
  <c r="M148"/>
  <c r="M146"/>
  <c r="M144"/>
  <c r="M142"/>
  <c r="M140"/>
  <c r="M138"/>
  <c r="M136"/>
  <c r="M134"/>
  <c r="M132"/>
  <c r="M130"/>
  <c r="M128"/>
  <c r="M126"/>
  <c r="M124"/>
  <c r="M122"/>
  <c r="M120"/>
  <c r="M118"/>
  <c r="M116"/>
  <c r="M114"/>
  <c r="M112"/>
  <c r="M110"/>
  <c r="M108"/>
  <c r="M106"/>
  <c r="M104"/>
  <c r="M102"/>
  <c r="O190"/>
  <c r="O188"/>
  <c r="O186"/>
  <c r="O184"/>
  <c r="O182"/>
  <c r="O180"/>
  <c r="O178"/>
  <c r="O176"/>
  <c r="O174"/>
  <c r="O172"/>
  <c r="O170"/>
  <c r="O168"/>
  <c r="O166"/>
  <c r="O164"/>
  <c r="O162"/>
  <c r="O160"/>
  <c r="O158"/>
  <c r="O156"/>
  <c r="O154"/>
  <c r="O152"/>
  <c r="O150"/>
  <c r="O148"/>
  <c r="O146"/>
  <c r="O144"/>
  <c r="O142"/>
  <c r="O140"/>
  <c r="O138"/>
  <c r="O136"/>
  <c r="O134"/>
  <c r="O132"/>
  <c r="O130"/>
  <c r="O128"/>
  <c r="O126"/>
  <c r="O124"/>
  <c r="O122"/>
  <c r="O120"/>
  <c r="O118"/>
  <c r="O116"/>
  <c r="O114"/>
  <c r="O112"/>
  <c r="O110"/>
  <c r="O108"/>
  <c r="O106"/>
  <c r="O104"/>
  <c r="O102"/>
  <c r="Q190"/>
  <c r="Q188"/>
  <c r="Q186"/>
  <c r="Q184"/>
  <c r="Q182"/>
  <c r="Q180"/>
  <c r="Q178"/>
  <c r="Q176"/>
  <c r="Q174"/>
  <c r="Q172"/>
  <c r="Q170"/>
  <c r="Q168"/>
  <c r="Q166"/>
  <c r="Q164"/>
  <c r="Q162"/>
  <c r="Q160"/>
  <c r="Q158"/>
  <c r="Q156"/>
  <c r="Q154"/>
  <c r="Q152"/>
  <c r="Q150"/>
  <c r="Q148"/>
  <c r="Q146"/>
  <c r="Q144"/>
  <c r="Q142"/>
  <c r="Q140"/>
  <c r="Q138"/>
  <c r="Q136"/>
  <c r="Q134"/>
  <c r="Q132"/>
  <c r="Q130"/>
  <c r="Q128"/>
  <c r="Q126"/>
  <c r="Q124"/>
  <c r="Q122"/>
  <c r="Q120"/>
  <c r="Q118"/>
  <c r="Q116"/>
  <c r="Q114"/>
  <c r="Q112"/>
  <c r="Q110"/>
  <c r="Q108"/>
  <c r="Q106"/>
  <c r="Q104"/>
  <c r="Q102"/>
  <c r="S190"/>
  <c r="S188"/>
  <c r="S186"/>
  <c r="S184"/>
  <c r="S182"/>
  <c r="S180"/>
  <c r="S178"/>
  <c r="S176"/>
  <c r="S174"/>
  <c r="S172"/>
  <c r="S170"/>
  <c r="S168"/>
  <c r="S166"/>
  <c r="S164"/>
  <c r="S162"/>
  <c r="S160"/>
  <c r="S158"/>
  <c r="S156"/>
  <c r="S154"/>
  <c r="S152"/>
  <c r="S150"/>
  <c r="S148"/>
  <c r="S146"/>
  <c r="S144"/>
  <c r="S142"/>
  <c r="S140"/>
  <c r="S138"/>
  <c r="S136"/>
  <c r="S134"/>
  <c r="S132"/>
  <c r="S130"/>
  <c r="S128"/>
  <c r="S126"/>
  <c r="S124"/>
  <c r="S122"/>
  <c r="S120"/>
  <c r="S118"/>
  <c r="S116"/>
  <c r="S114"/>
  <c r="S112"/>
  <c r="S110"/>
  <c r="S108"/>
  <c r="S106"/>
  <c r="S104"/>
  <c r="S102"/>
  <c r="U190"/>
  <c r="U188"/>
  <c r="U186"/>
  <c r="U184"/>
  <c r="U182"/>
  <c r="U180"/>
  <c r="U178"/>
  <c r="U176"/>
  <c r="U174"/>
  <c r="U172"/>
  <c r="U170"/>
  <c r="U168"/>
  <c r="U166"/>
  <c r="U164"/>
  <c r="U162"/>
  <c r="U160"/>
  <c r="U158"/>
  <c r="U156"/>
  <c r="U154"/>
  <c r="U152"/>
  <c r="U150"/>
  <c r="U148"/>
  <c r="U146"/>
  <c r="U144"/>
  <c r="U142"/>
  <c r="U140"/>
  <c r="U138"/>
  <c r="U136"/>
  <c r="U134"/>
  <c r="U132"/>
  <c r="U130"/>
  <c r="U128"/>
  <c r="U126"/>
  <c r="U124"/>
  <c r="U122"/>
  <c r="U120"/>
  <c r="U118"/>
  <c r="U116"/>
  <c r="U114"/>
  <c r="U112"/>
  <c r="U110"/>
  <c r="U108"/>
  <c r="U106"/>
  <c r="U104"/>
  <c r="U102"/>
  <c r="AO190"/>
  <c r="AO188"/>
  <c r="AO186"/>
  <c r="AO184"/>
  <c r="AO182"/>
  <c r="AO180"/>
  <c r="AO178"/>
  <c r="AO176"/>
  <c r="AO174"/>
  <c r="AO172"/>
  <c r="AO170"/>
  <c r="AO168"/>
  <c r="AO166"/>
  <c r="AO164"/>
  <c r="AO162"/>
  <c r="AO160"/>
  <c r="AO158"/>
  <c r="AO156"/>
  <c r="AO154"/>
  <c r="AO152"/>
  <c r="AO150"/>
  <c r="AO148"/>
  <c r="AO146"/>
  <c r="AO144"/>
  <c r="AO142"/>
  <c r="AO140"/>
  <c r="AO138"/>
  <c r="AO136"/>
  <c r="AO134"/>
  <c r="AO132"/>
  <c r="AO130"/>
  <c r="AO128"/>
  <c r="AO126"/>
  <c r="AO124"/>
  <c r="AO122"/>
  <c r="AO120"/>
  <c r="AO118"/>
  <c r="AO116"/>
  <c r="AO114"/>
  <c r="AO112"/>
  <c r="AO110"/>
  <c r="AO108"/>
  <c r="AO106"/>
  <c r="AO104"/>
  <c r="AO102"/>
  <c r="AQ190"/>
  <c r="AQ188"/>
  <c r="AQ186"/>
  <c r="AQ184"/>
  <c r="AQ182"/>
  <c r="AQ180"/>
  <c r="AQ178"/>
  <c r="AQ176"/>
  <c r="AQ174"/>
  <c r="AQ172"/>
  <c r="AQ170"/>
  <c r="AQ168"/>
  <c r="AQ166"/>
  <c r="AQ164"/>
  <c r="AQ162"/>
  <c r="AQ160"/>
  <c r="AQ158"/>
  <c r="AQ156"/>
  <c r="AQ154"/>
  <c r="AQ152"/>
  <c r="AQ150"/>
  <c r="AQ148"/>
  <c r="AQ146"/>
  <c r="AQ144"/>
  <c r="AQ142"/>
  <c r="AQ140"/>
  <c r="AQ138"/>
  <c r="AQ136"/>
  <c r="AQ134"/>
  <c r="AQ132"/>
  <c r="AQ130"/>
  <c r="AQ128"/>
  <c r="AQ126"/>
  <c r="AQ124"/>
  <c r="AQ122"/>
  <c r="AQ120"/>
  <c r="AQ118"/>
  <c r="AQ116"/>
  <c r="AQ114"/>
  <c r="AQ112"/>
  <c r="AQ110"/>
  <c r="AQ108"/>
  <c r="AQ106"/>
  <c r="AQ104"/>
  <c r="AQ102"/>
  <c r="AS190"/>
  <c r="AS188"/>
  <c r="AS186"/>
  <c r="AS184"/>
  <c r="AS182"/>
  <c r="AS180"/>
  <c r="AS178"/>
  <c r="AS176"/>
  <c r="AS174"/>
  <c r="AS172"/>
  <c r="AS170"/>
  <c r="AS168"/>
  <c r="AS166"/>
  <c r="AS164"/>
  <c r="AS162"/>
  <c r="AS160"/>
  <c r="AS158"/>
  <c r="AS156"/>
  <c r="AS154"/>
  <c r="AS152"/>
  <c r="AS150"/>
  <c r="AS148"/>
  <c r="AS146"/>
  <c r="AS144"/>
  <c r="AS142"/>
  <c r="AS140"/>
  <c r="AS138"/>
  <c r="AS136"/>
  <c r="AS134"/>
  <c r="AS132"/>
  <c r="AS130"/>
  <c r="AS128"/>
  <c r="AS126"/>
  <c r="AS124"/>
  <c r="AS122"/>
  <c r="AS120"/>
  <c r="AS118"/>
  <c r="AS116"/>
  <c r="AS114"/>
  <c r="AS112"/>
  <c r="AS110"/>
  <c r="AS108"/>
  <c r="AS106"/>
  <c r="AS104"/>
  <c r="AS102"/>
  <c r="AU190"/>
  <c r="AU188"/>
  <c r="AU186"/>
  <c r="AU184"/>
  <c r="AU182"/>
  <c r="AU180"/>
  <c r="AU178"/>
  <c r="AU176"/>
  <c r="AU174"/>
  <c r="AU172"/>
  <c r="AU170"/>
  <c r="AU168"/>
  <c r="AU166"/>
  <c r="AU164"/>
  <c r="AU162"/>
  <c r="AU160"/>
  <c r="AU158"/>
  <c r="AU156"/>
  <c r="AU154"/>
  <c r="AU152"/>
  <c r="AU150"/>
  <c r="AU148"/>
  <c r="AU146"/>
  <c r="AU144"/>
  <c r="AU142"/>
  <c r="AU140"/>
  <c r="AU138"/>
  <c r="AU136"/>
  <c r="AU134"/>
  <c r="AU132"/>
  <c r="AU169"/>
  <c r="AU165"/>
  <c r="AU161"/>
  <c r="AU157"/>
  <c r="AU153"/>
  <c r="AU149"/>
  <c r="AU145"/>
  <c r="AU141"/>
  <c r="AU137"/>
  <c r="AU133"/>
  <c r="AU130"/>
  <c r="AU128"/>
  <c r="AU126"/>
  <c r="AU124"/>
  <c r="AU122"/>
  <c r="AU120"/>
  <c r="AU118"/>
  <c r="AU116"/>
  <c r="AU114"/>
  <c r="AU112"/>
  <c r="AU110"/>
  <c r="AU108"/>
  <c r="AU106"/>
  <c r="AU104"/>
  <c r="AU102"/>
  <c r="AW190"/>
  <c r="AW188"/>
  <c r="AW186"/>
  <c r="AW184"/>
  <c r="AW182"/>
  <c r="AW180"/>
  <c r="AW178"/>
  <c r="AW176"/>
  <c r="AW174"/>
  <c r="AW172"/>
  <c r="AW170"/>
  <c r="AW168"/>
  <c r="AW166"/>
  <c r="AW164"/>
  <c r="AW162"/>
  <c r="AW160"/>
  <c r="AW158"/>
  <c r="AW156"/>
  <c r="AW154"/>
  <c r="AW152"/>
  <c r="AW150"/>
  <c r="AW148"/>
  <c r="AW146"/>
  <c r="AW144"/>
  <c r="AW142"/>
  <c r="AW140"/>
  <c r="AW138"/>
  <c r="AW136"/>
  <c r="AW134"/>
  <c r="AW132"/>
  <c r="AW130"/>
  <c r="AW128"/>
  <c r="AW126"/>
  <c r="AW124"/>
  <c r="AW122"/>
  <c r="AW120"/>
  <c r="AW118"/>
  <c r="AW116"/>
  <c r="AW114"/>
  <c r="AW112"/>
  <c r="AW110"/>
  <c r="AW108"/>
  <c r="AW106"/>
  <c r="AW104"/>
  <c r="AW102"/>
  <c r="AY190"/>
  <c r="AY188"/>
  <c r="AY186"/>
  <c r="AY184"/>
  <c r="AY182"/>
  <c r="AY180"/>
  <c r="AY178"/>
  <c r="AY176"/>
  <c r="AY174"/>
  <c r="AY172"/>
  <c r="AY170"/>
  <c r="AY168"/>
  <c r="AY166"/>
  <c r="AY164"/>
  <c r="AY162"/>
  <c r="AY160"/>
  <c r="AY158"/>
  <c r="AY156"/>
  <c r="AY154"/>
  <c r="AY152"/>
  <c r="AY150"/>
  <c r="AY148"/>
  <c r="AY146"/>
  <c r="AY144"/>
  <c r="AY142"/>
  <c r="AY140"/>
  <c r="AY138"/>
  <c r="AY136"/>
  <c r="AY134"/>
  <c r="AY132"/>
  <c r="AY130"/>
  <c r="AY128"/>
  <c r="AY126"/>
  <c r="AY124"/>
  <c r="AY122"/>
  <c r="AY120"/>
  <c r="AY118"/>
  <c r="AY116"/>
  <c r="AY114"/>
  <c r="AY112"/>
  <c r="AY110"/>
  <c r="AY108"/>
  <c r="AY106"/>
  <c r="AY104"/>
  <c r="AY102"/>
  <c r="BA190"/>
  <c r="BA188"/>
  <c r="BA186"/>
  <c r="BA184"/>
  <c r="BA182"/>
  <c r="BA180"/>
  <c r="BA178"/>
  <c r="BA176"/>
  <c r="BA174"/>
  <c r="BA172"/>
  <c r="BA170"/>
  <c r="BA168"/>
  <c r="BA166"/>
  <c r="BA164"/>
  <c r="BA162"/>
  <c r="BA160"/>
  <c r="BA158"/>
  <c r="BA156"/>
  <c r="BA154"/>
  <c r="BA152"/>
  <c r="BA150"/>
  <c r="BA148"/>
  <c r="BA146"/>
  <c r="BA144"/>
  <c r="BA142"/>
  <c r="BA140"/>
  <c r="BA138"/>
  <c r="BA136"/>
  <c r="BA134"/>
  <c r="BA132"/>
  <c r="BA130"/>
  <c r="BA128"/>
  <c r="BA126"/>
  <c r="BA124"/>
  <c r="BA122"/>
  <c r="BA120"/>
  <c r="BA118"/>
  <c r="BA116"/>
  <c r="BA114"/>
  <c r="BA112"/>
  <c r="BA110"/>
  <c r="BA108"/>
  <c r="BA106"/>
  <c r="BA104"/>
  <c r="BA102"/>
  <c r="BC190"/>
  <c r="BC188"/>
  <c r="BC186"/>
  <c r="BC184"/>
  <c r="BC182"/>
  <c r="BC180"/>
  <c r="BC178"/>
  <c r="BC176"/>
  <c r="BC174"/>
  <c r="BC172"/>
  <c r="BC170"/>
  <c r="BC168"/>
  <c r="BC166"/>
  <c r="BC164"/>
  <c r="BC162"/>
  <c r="BC160"/>
  <c r="BC158"/>
  <c r="BC156"/>
  <c r="BC154"/>
  <c r="BC152"/>
  <c r="BC150"/>
  <c r="BC148"/>
  <c r="BC146"/>
  <c r="BC144"/>
  <c r="BC142"/>
  <c r="BC140"/>
  <c r="BC138"/>
  <c r="BC136"/>
  <c r="BC134"/>
  <c r="BC132"/>
  <c r="BC130"/>
  <c r="BC128"/>
  <c r="BC126"/>
  <c r="BC124"/>
  <c r="BC122"/>
  <c r="BC120"/>
  <c r="BC118"/>
  <c r="BC116"/>
  <c r="BC114"/>
  <c r="BC112"/>
  <c r="BC110"/>
  <c r="BC108"/>
  <c r="BC106"/>
  <c r="BC104"/>
  <c r="BC102"/>
  <c r="BE190"/>
  <c r="BE188"/>
  <c r="BE186"/>
  <c r="BE184"/>
  <c r="BE182"/>
  <c r="BE180"/>
  <c r="BE178"/>
  <c r="BE176"/>
  <c r="BE174"/>
  <c r="BE172"/>
  <c r="BE170"/>
  <c r="BE168"/>
  <c r="BE166"/>
  <c r="BE164"/>
  <c r="BE162"/>
  <c r="BE160"/>
  <c r="BE158"/>
  <c r="BE156"/>
  <c r="BE154"/>
  <c r="BE152"/>
  <c r="BE150"/>
  <c r="BE148"/>
  <c r="BE146"/>
  <c r="BE144"/>
  <c r="BE142"/>
  <c r="BE140"/>
  <c r="BE138"/>
  <c r="BE136"/>
  <c r="BE134"/>
  <c r="BE132"/>
  <c r="BE130"/>
  <c r="BE128"/>
  <c r="BE126"/>
  <c r="BE124"/>
  <c r="BE122"/>
  <c r="BE120"/>
  <c r="BE118"/>
  <c r="BE116"/>
  <c r="BE114"/>
  <c r="BE112"/>
  <c r="BE110"/>
  <c r="BE108"/>
  <c r="BE106"/>
  <c r="BE104"/>
  <c r="BE102"/>
  <c r="BG190"/>
  <c r="BG188"/>
  <c r="BG186"/>
  <c r="BG184"/>
  <c r="BG182"/>
  <c r="BG180"/>
  <c r="BG178"/>
  <c r="BG176"/>
  <c r="BG174"/>
  <c r="BG172"/>
  <c r="BG170"/>
  <c r="BG168"/>
  <c r="BG166"/>
  <c r="BG164"/>
  <c r="BG160"/>
  <c r="BG158"/>
  <c r="BG154"/>
  <c r="BG150"/>
  <c r="BG146"/>
  <c r="BG142"/>
  <c r="BG138"/>
  <c r="BG134"/>
  <c r="BG128"/>
  <c r="BG124"/>
  <c r="BG120"/>
  <c r="BG114"/>
  <c r="BG110"/>
  <c r="BG106"/>
  <c r="BG102"/>
  <c r="AU171"/>
  <c r="AU167"/>
  <c r="AU163"/>
  <c r="AU159"/>
  <c r="AU155"/>
  <c r="AU151"/>
  <c r="AU147"/>
  <c r="AU143"/>
  <c r="AU139"/>
  <c r="AU135"/>
  <c r="AU131"/>
  <c r="AU129"/>
  <c r="AU127"/>
  <c r="AU125"/>
  <c r="AU123"/>
  <c r="AU121"/>
  <c r="AU119"/>
  <c r="AU117"/>
  <c r="AU115"/>
  <c r="AU113"/>
  <c r="AU111"/>
  <c r="AU109"/>
  <c r="AU107"/>
  <c r="AU105"/>
  <c r="AU103"/>
  <c r="AW191"/>
  <c r="AW189"/>
  <c r="AW187"/>
  <c r="AW185"/>
  <c r="AW183"/>
  <c r="AW181"/>
  <c r="AW179"/>
  <c r="AW177"/>
  <c r="AW175"/>
  <c r="AW173"/>
  <c r="AW171"/>
  <c r="AW169"/>
  <c r="AW167"/>
  <c r="AW165"/>
  <c r="AW163"/>
  <c r="AW161"/>
  <c r="AW159"/>
  <c r="AW157"/>
  <c r="AW155"/>
  <c r="AW153"/>
  <c r="AW151"/>
  <c r="AW149"/>
  <c r="AW147"/>
  <c r="AW145"/>
  <c r="AW143"/>
  <c r="AW141"/>
  <c r="AW139"/>
  <c r="AW137"/>
  <c r="AW135"/>
  <c r="AW133"/>
  <c r="AW131"/>
  <c r="AW129"/>
  <c r="AW127"/>
  <c r="AW125"/>
  <c r="AW123"/>
  <c r="AW121"/>
  <c r="AW119"/>
  <c r="AW117"/>
  <c r="AW115"/>
  <c r="AW113"/>
  <c r="AW111"/>
  <c r="AW109"/>
  <c r="AW107"/>
  <c r="AW105"/>
  <c r="AW103"/>
  <c r="AY191"/>
  <c r="AY189"/>
  <c r="AY187"/>
  <c r="AY185"/>
  <c r="AY183"/>
  <c r="AY181"/>
  <c r="AY179"/>
  <c r="AY177"/>
  <c r="AY175"/>
  <c r="AY173"/>
  <c r="AY171"/>
  <c r="AY169"/>
  <c r="AY167"/>
  <c r="AY165"/>
  <c r="AY163"/>
  <c r="AY161"/>
  <c r="AY159"/>
  <c r="AY157"/>
  <c r="AY155"/>
  <c r="AY153"/>
  <c r="AY151"/>
  <c r="AY149"/>
  <c r="AY147"/>
  <c r="AY145"/>
  <c r="AY143"/>
  <c r="AY141"/>
  <c r="AY139"/>
  <c r="AY137"/>
  <c r="AY135"/>
  <c r="AY133"/>
  <c r="AY131"/>
  <c r="AY129"/>
  <c r="AY127"/>
  <c r="AY125"/>
  <c r="AY123"/>
  <c r="AY121"/>
  <c r="AY119"/>
  <c r="AY117"/>
  <c r="AY115"/>
  <c r="AY113"/>
  <c r="AY111"/>
  <c r="AY109"/>
  <c r="AY107"/>
  <c r="AY105"/>
  <c r="AY103"/>
  <c r="BA191"/>
  <c r="BA189"/>
  <c r="BA187"/>
  <c r="BA185"/>
  <c r="BA183"/>
  <c r="BA181"/>
  <c r="BA179"/>
  <c r="BA177"/>
  <c r="BA175"/>
  <c r="BA173"/>
  <c r="BA171"/>
  <c r="BA169"/>
  <c r="BA167"/>
  <c r="BA165"/>
  <c r="BA163"/>
  <c r="BA161"/>
  <c r="BA159"/>
  <c r="BA157"/>
  <c r="BA155"/>
  <c r="BA153"/>
  <c r="BA151"/>
  <c r="BA149"/>
  <c r="BA147"/>
  <c r="BA145"/>
  <c r="BA143"/>
  <c r="BA141"/>
  <c r="BA139"/>
  <c r="BA137"/>
  <c r="BA135"/>
  <c r="BA133"/>
  <c r="BA131"/>
  <c r="BA129"/>
  <c r="BA127"/>
  <c r="BA125"/>
  <c r="BA123"/>
  <c r="BA121"/>
  <c r="BA119"/>
  <c r="BA117"/>
  <c r="BA115"/>
  <c r="BA113"/>
  <c r="BA111"/>
  <c r="BA109"/>
  <c r="BA107"/>
  <c r="BA105"/>
  <c r="BA103"/>
  <c r="BC191"/>
  <c r="BC189"/>
  <c r="BC187"/>
  <c r="BC185"/>
  <c r="BC183"/>
  <c r="BC181"/>
  <c r="BC179"/>
  <c r="BC177"/>
  <c r="BC175"/>
  <c r="BC173"/>
  <c r="BC171"/>
  <c r="BC169"/>
  <c r="BC167"/>
  <c r="BC165"/>
  <c r="BC163"/>
  <c r="BC161"/>
  <c r="BC159"/>
  <c r="BC157"/>
  <c r="BC155"/>
  <c r="BC153"/>
  <c r="BC151"/>
  <c r="BC149"/>
  <c r="BC147"/>
  <c r="BC145"/>
  <c r="BC143"/>
  <c r="BC141"/>
  <c r="BC139"/>
  <c r="BC137"/>
  <c r="BC135"/>
  <c r="BC133"/>
  <c r="BC131"/>
  <c r="BC129"/>
  <c r="BC127"/>
  <c r="BC125"/>
  <c r="BC123"/>
  <c r="BC121"/>
  <c r="BC119"/>
  <c r="BC117"/>
  <c r="BC115"/>
  <c r="BC113"/>
  <c r="BC111"/>
  <c r="BC109"/>
  <c r="BC107"/>
  <c r="BC105"/>
  <c r="BC103"/>
  <c r="BE191"/>
  <c r="BE189"/>
  <c r="BE187"/>
  <c r="BE185"/>
  <c r="BE183"/>
  <c r="BE181"/>
  <c r="BE179"/>
  <c r="BE177"/>
  <c r="BE175"/>
  <c r="BE173"/>
  <c r="BE171"/>
  <c r="BE169"/>
  <c r="BE167"/>
  <c r="BE165"/>
  <c r="BE163"/>
  <c r="BE161"/>
  <c r="BE159"/>
  <c r="BE157"/>
  <c r="BE155"/>
  <c r="BE153"/>
  <c r="BE151"/>
  <c r="BE149"/>
  <c r="BE147"/>
  <c r="BE145"/>
  <c r="BE143"/>
  <c r="BE141"/>
  <c r="BE139"/>
  <c r="BE137"/>
  <c r="BE135"/>
  <c r="BE133"/>
  <c r="BE131"/>
  <c r="BE129"/>
  <c r="BE127"/>
  <c r="BE125"/>
  <c r="BE123"/>
  <c r="BE121"/>
  <c r="BE119"/>
  <c r="BE117"/>
  <c r="BE115"/>
  <c r="BE113"/>
  <c r="BE111"/>
  <c r="BE109"/>
  <c r="BE107"/>
  <c r="BE105"/>
  <c r="BE103"/>
  <c r="BG191"/>
  <c r="BG189"/>
  <c r="BG187"/>
  <c r="BG185"/>
  <c r="BG183"/>
  <c r="BG181"/>
  <c r="BG179"/>
  <c r="BG177"/>
  <c r="BG175"/>
  <c r="BG173"/>
  <c r="BG171"/>
  <c r="BG169"/>
  <c r="BG167"/>
  <c r="BG165"/>
  <c r="BG163"/>
  <c r="BG161"/>
  <c r="BG159"/>
  <c r="BG157"/>
  <c r="BG155"/>
  <c r="BG153"/>
  <c r="BG151"/>
  <c r="BG149"/>
  <c r="BG147"/>
  <c r="BG145"/>
  <c r="BG143"/>
  <c r="BG141"/>
  <c r="BG139"/>
  <c r="BG137"/>
  <c r="BG135"/>
  <c r="BG133"/>
  <c r="BG131"/>
  <c r="BG129"/>
  <c r="BG127"/>
  <c r="BG125"/>
  <c r="BG123"/>
  <c r="BG121"/>
  <c r="BG119"/>
  <c r="BG117"/>
  <c r="BG115"/>
  <c r="BG113"/>
  <c r="BG111"/>
  <c r="BG109"/>
  <c r="BG107"/>
  <c r="BG105"/>
  <c r="BG103"/>
  <c r="BG162"/>
  <c r="BG156"/>
  <c r="BG152"/>
  <c r="BG148"/>
  <c r="BG144"/>
  <c r="BG140"/>
  <c r="BG136"/>
  <c r="BG132"/>
  <c r="BG130"/>
  <c r="BG126"/>
  <c r="BG122"/>
  <c r="BG118"/>
  <c r="BG116"/>
  <c r="BG112"/>
  <c r="BG108"/>
  <c r="BG104"/>
  <c r="B175" i="10"/>
  <c r="B151"/>
  <c r="D188"/>
  <c r="D184"/>
  <c r="D180"/>
  <c r="D176"/>
  <c r="D172"/>
  <c r="D168"/>
  <c r="D164"/>
  <c r="D160"/>
  <c r="D156"/>
  <c r="D152"/>
  <c r="D148"/>
  <c r="F189"/>
  <c r="F185"/>
  <c r="F181"/>
  <c r="F177"/>
  <c r="F173"/>
  <c r="F169"/>
  <c r="F165"/>
  <c r="F161"/>
  <c r="F157"/>
  <c r="F153"/>
  <c r="F149"/>
  <c r="H190"/>
  <c r="H188"/>
  <c r="H186"/>
  <c r="H184"/>
  <c r="H182"/>
  <c r="H180"/>
  <c r="H178"/>
  <c r="H176"/>
  <c r="H174"/>
  <c r="H172"/>
  <c r="H170"/>
  <c r="H168"/>
  <c r="H166"/>
  <c r="H164"/>
  <c r="H162"/>
  <c r="H160"/>
  <c r="H158"/>
  <c r="H156"/>
  <c r="H154"/>
  <c r="H152"/>
  <c r="H150"/>
  <c r="H148"/>
  <c r="J189"/>
  <c r="J185"/>
  <c r="J181"/>
  <c r="J177"/>
  <c r="J173"/>
  <c r="J169"/>
  <c r="J165"/>
  <c r="J161"/>
  <c r="J157"/>
  <c r="J153"/>
  <c r="J149"/>
  <c r="L190"/>
  <c r="L188"/>
  <c r="L186"/>
  <c r="L184"/>
  <c r="L182"/>
  <c r="L180"/>
  <c r="L178"/>
  <c r="L176"/>
  <c r="L174"/>
  <c r="L172"/>
  <c r="L170"/>
  <c r="L168"/>
  <c r="L166"/>
  <c r="L164"/>
  <c r="L162"/>
  <c r="L160"/>
  <c r="L158"/>
  <c r="L156"/>
  <c r="L154"/>
  <c r="L152"/>
  <c r="L150"/>
  <c r="L148"/>
  <c r="N189"/>
  <c r="N185"/>
  <c r="N181"/>
  <c r="N177"/>
  <c r="N173"/>
  <c r="N169"/>
  <c r="N165"/>
  <c r="N161"/>
  <c r="N157"/>
  <c r="N153"/>
  <c r="N149"/>
  <c r="P190"/>
  <c r="P188"/>
  <c r="P186"/>
  <c r="P184"/>
  <c r="P182"/>
  <c r="P180"/>
  <c r="P178"/>
  <c r="P176"/>
  <c r="P174"/>
  <c r="P172"/>
  <c r="P170"/>
  <c r="P168"/>
  <c r="P166"/>
  <c r="P164"/>
  <c r="P162"/>
  <c r="P160"/>
  <c r="P158"/>
  <c r="P156"/>
  <c r="P154"/>
  <c r="P152"/>
  <c r="P150"/>
  <c r="P148"/>
  <c r="R189"/>
  <c r="R185"/>
  <c r="R181"/>
  <c r="R177"/>
  <c r="R173"/>
  <c r="R169"/>
  <c r="R165"/>
  <c r="R161"/>
  <c r="R157"/>
  <c r="R153"/>
  <c r="R149"/>
  <c r="T190"/>
  <c r="T188"/>
  <c r="T186"/>
  <c r="T184"/>
  <c r="T182"/>
  <c r="T180"/>
  <c r="T178"/>
  <c r="T176"/>
  <c r="T174"/>
  <c r="T172"/>
  <c r="T170"/>
  <c r="T168"/>
  <c r="T166"/>
  <c r="T164"/>
  <c r="T162"/>
  <c r="T160"/>
  <c r="T158"/>
  <c r="T156"/>
  <c r="T154"/>
  <c r="T152"/>
  <c r="T150"/>
  <c r="T148"/>
  <c r="V189"/>
  <c r="V185"/>
  <c r="V181"/>
  <c r="V177"/>
  <c r="V173"/>
  <c r="V169"/>
  <c r="V165"/>
  <c r="V161"/>
  <c r="V157"/>
  <c r="V153"/>
  <c r="V149"/>
  <c r="X190"/>
  <c r="X188"/>
  <c r="X186"/>
  <c r="X184"/>
  <c r="X182"/>
  <c r="X180"/>
  <c r="X178"/>
  <c r="X176"/>
  <c r="X174"/>
  <c r="X172"/>
  <c r="X170"/>
  <c r="X168"/>
  <c r="X166"/>
  <c r="X164"/>
  <c r="X162"/>
  <c r="X160"/>
  <c r="X158"/>
  <c r="X156"/>
  <c r="X154"/>
  <c r="X152"/>
  <c r="X150"/>
  <c r="X148"/>
  <c r="Z190"/>
  <c r="Z188"/>
  <c r="Z186"/>
  <c r="Z184"/>
  <c r="Z182"/>
  <c r="Z180"/>
  <c r="Z178"/>
  <c r="Z176"/>
  <c r="Z174"/>
  <c r="Z172"/>
  <c r="Z170"/>
  <c r="Z168"/>
  <c r="Z166"/>
  <c r="Z164"/>
  <c r="Z162"/>
  <c r="Z160"/>
  <c r="Z158"/>
  <c r="Z156"/>
  <c r="Z154"/>
  <c r="Z152"/>
  <c r="Z150"/>
  <c r="Z148"/>
  <c r="AB190"/>
  <c r="AB188"/>
  <c r="AB186"/>
  <c r="AB184"/>
  <c r="AB182"/>
  <c r="AB180"/>
  <c r="AB178"/>
  <c r="AB176"/>
  <c r="AB174"/>
  <c r="AB172"/>
  <c r="AB170"/>
  <c r="AB168"/>
  <c r="AB166"/>
  <c r="AB164"/>
  <c r="AB162"/>
  <c r="AB160"/>
  <c r="AB158"/>
  <c r="AB156"/>
  <c r="AB154"/>
  <c r="AB152"/>
  <c r="AB150"/>
  <c r="AB148"/>
  <c r="AD190"/>
  <c r="AD188"/>
  <c r="AD186"/>
  <c r="AD184"/>
  <c r="AD182"/>
  <c r="AD180"/>
  <c r="AD178"/>
  <c r="AD176"/>
  <c r="AD174"/>
  <c r="AD172"/>
  <c r="AD170"/>
  <c r="AD168"/>
  <c r="AD166"/>
  <c r="AD164"/>
  <c r="AD162"/>
  <c r="AD160"/>
  <c r="AD158"/>
  <c r="AD156"/>
  <c r="AD154"/>
  <c r="AD152"/>
  <c r="AD150"/>
  <c r="AD148"/>
  <c r="AO190"/>
  <c r="AO188"/>
  <c r="B191"/>
  <c r="B159"/>
  <c r="D190"/>
  <c r="D186"/>
  <c r="D182"/>
  <c r="D178"/>
  <c r="D174"/>
  <c r="D170"/>
  <c r="D166"/>
  <c r="D162"/>
  <c r="D158"/>
  <c r="D154"/>
  <c r="D150"/>
  <c r="F191"/>
  <c r="F187"/>
  <c r="F183"/>
  <c r="F179"/>
  <c r="F175"/>
  <c r="F171"/>
  <c r="F167"/>
  <c r="F163"/>
  <c r="F159"/>
  <c r="F155"/>
  <c r="F151"/>
  <c r="H191"/>
  <c r="H189"/>
  <c r="H187"/>
  <c r="H185"/>
  <c r="H183"/>
  <c r="H181"/>
  <c r="H179"/>
  <c r="H177"/>
  <c r="H175"/>
  <c r="H173"/>
  <c r="H171"/>
  <c r="H169"/>
  <c r="H167"/>
  <c r="H165"/>
  <c r="H163"/>
  <c r="H161"/>
  <c r="H159"/>
  <c r="H157"/>
  <c r="H155"/>
  <c r="H153"/>
  <c r="H151"/>
  <c r="H149"/>
  <c r="J191"/>
  <c r="J187"/>
  <c r="J183"/>
  <c r="J179"/>
  <c r="J175"/>
  <c r="J171"/>
  <c r="J167"/>
  <c r="J163"/>
  <c r="J159"/>
  <c r="J155"/>
  <c r="J151"/>
  <c r="L191"/>
  <c r="L189"/>
  <c r="L187"/>
  <c r="L185"/>
  <c r="L183"/>
  <c r="L181"/>
  <c r="L179"/>
  <c r="L177"/>
  <c r="L175"/>
  <c r="L173"/>
  <c r="L171"/>
  <c r="L169"/>
  <c r="L167"/>
  <c r="L165"/>
  <c r="L163"/>
  <c r="L161"/>
  <c r="L159"/>
  <c r="L157"/>
  <c r="L155"/>
  <c r="L153"/>
  <c r="L151"/>
  <c r="L149"/>
  <c r="N191"/>
  <c r="N187"/>
  <c r="N183"/>
  <c r="N179"/>
  <c r="N175"/>
  <c r="N171"/>
  <c r="N167"/>
  <c r="N163"/>
  <c r="N159"/>
  <c r="N155"/>
  <c r="N151"/>
  <c r="P191"/>
  <c r="P189"/>
  <c r="P187"/>
  <c r="P185"/>
  <c r="P183"/>
  <c r="P181"/>
  <c r="P179"/>
  <c r="P177"/>
  <c r="P175"/>
  <c r="P173"/>
  <c r="P171"/>
  <c r="P169"/>
  <c r="P167"/>
  <c r="P165"/>
  <c r="P163"/>
  <c r="P161"/>
  <c r="P159"/>
  <c r="P157"/>
  <c r="P155"/>
  <c r="P153"/>
  <c r="P151"/>
  <c r="P149"/>
  <c r="R191"/>
  <c r="R187"/>
  <c r="R183"/>
  <c r="R179"/>
  <c r="R175"/>
  <c r="R171"/>
  <c r="R167"/>
  <c r="R163"/>
  <c r="R159"/>
  <c r="R155"/>
  <c r="R151"/>
  <c r="T191"/>
  <c r="T189"/>
  <c r="T187"/>
  <c r="T185"/>
  <c r="T183"/>
  <c r="T181"/>
  <c r="T179"/>
  <c r="T177"/>
  <c r="T175"/>
  <c r="T173"/>
  <c r="T171"/>
  <c r="T169"/>
  <c r="T167"/>
  <c r="T165"/>
  <c r="T163"/>
  <c r="T161"/>
  <c r="T159"/>
  <c r="T157"/>
  <c r="T155"/>
  <c r="T153"/>
  <c r="T151"/>
  <c r="T149"/>
  <c r="V191"/>
  <c r="V187"/>
  <c r="V183"/>
  <c r="V179"/>
  <c r="V175"/>
  <c r="V171"/>
  <c r="V167"/>
  <c r="V163"/>
  <c r="V159"/>
  <c r="V155"/>
  <c r="V151"/>
  <c r="X191"/>
  <c r="X189"/>
  <c r="X187"/>
  <c r="X185"/>
  <c r="X183"/>
  <c r="X181"/>
  <c r="X179"/>
  <c r="X177"/>
  <c r="X175"/>
  <c r="X173"/>
  <c r="X171"/>
  <c r="X169"/>
  <c r="X167"/>
  <c r="X165"/>
  <c r="X163"/>
  <c r="X161"/>
  <c r="X159"/>
  <c r="X157"/>
  <c r="X155"/>
  <c r="X153"/>
  <c r="X151"/>
  <c r="X149"/>
  <c r="Z191"/>
  <c r="Z189"/>
  <c r="Z187"/>
  <c r="Z185"/>
  <c r="Z183"/>
  <c r="Z181"/>
  <c r="Z179"/>
  <c r="Z177"/>
  <c r="Z175"/>
  <c r="Z173"/>
  <c r="Z171"/>
  <c r="Z169"/>
  <c r="Z167"/>
  <c r="Z165"/>
  <c r="Z163"/>
  <c r="Z161"/>
  <c r="Z159"/>
  <c r="Z157"/>
  <c r="Z155"/>
  <c r="Z153"/>
  <c r="Z151"/>
  <c r="Z149"/>
  <c r="AB191"/>
  <c r="AB189"/>
  <c r="AB187"/>
  <c r="AB185"/>
  <c r="AB183"/>
  <c r="AB181"/>
  <c r="AB179"/>
  <c r="AB177"/>
  <c r="AB175"/>
  <c r="AB173"/>
  <c r="AB171"/>
  <c r="AB169"/>
  <c r="AB167"/>
  <c r="AB165"/>
  <c r="AB163"/>
  <c r="AB161"/>
  <c r="AB159"/>
  <c r="AB157"/>
  <c r="AB155"/>
  <c r="AB153"/>
  <c r="AB151"/>
  <c r="AB149"/>
  <c r="AD191"/>
  <c r="AD189"/>
  <c r="AD187"/>
  <c r="AD185"/>
  <c r="AD183"/>
  <c r="AD181"/>
  <c r="AD179"/>
  <c r="AD177"/>
  <c r="AD175"/>
  <c r="AD173"/>
  <c r="AD171"/>
  <c r="AD169"/>
  <c r="AD167"/>
  <c r="AD165"/>
  <c r="AD163"/>
  <c r="AD161"/>
  <c r="AD159"/>
  <c r="AD157"/>
  <c r="AD155"/>
  <c r="AD153"/>
  <c r="AD151"/>
  <c r="AD149"/>
  <c r="AO191"/>
  <c r="AO189"/>
  <c r="AO187"/>
  <c r="AO185"/>
  <c r="AO183"/>
  <c r="AO181"/>
  <c r="AO184"/>
  <c r="AO180"/>
  <c r="AO178"/>
  <c r="AO176"/>
  <c r="AO174"/>
  <c r="AO172"/>
  <c r="AO170"/>
  <c r="AO168"/>
  <c r="AO166"/>
  <c r="AO164"/>
  <c r="AO162"/>
  <c r="AO160"/>
  <c r="AO158"/>
  <c r="AO156"/>
  <c r="AO154"/>
  <c r="AO152"/>
  <c r="AO150"/>
  <c r="AO148"/>
  <c r="AZ190"/>
  <c r="AZ188"/>
  <c r="AZ186"/>
  <c r="AZ184"/>
  <c r="AZ182"/>
  <c r="AZ180"/>
  <c r="AZ178"/>
  <c r="AZ176"/>
  <c r="AZ174"/>
  <c r="AZ172"/>
  <c r="AZ170"/>
  <c r="AZ168"/>
  <c r="AZ166"/>
  <c r="AZ164"/>
  <c r="AZ162"/>
  <c r="AZ160"/>
  <c r="AZ158"/>
  <c r="AZ156"/>
  <c r="AZ154"/>
  <c r="AZ152"/>
  <c r="AZ150"/>
  <c r="AZ148"/>
  <c r="BB190"/>
  <c r="BB188"/>
  <c r="BB186"/>
  <c r="BB184"/>
  <c r="BB182"/>
  <c r="BB180"/>
  <c r="BB178"/>
  <c r="BB176"/>
  <c r="BB174"/>
  <c r="BB172"/>
  <c r="BB170"/>
  <c r="BB168"/>
  <c r="BB166"/>
  <c r="BB164"/>
  <c r="BB162"/>
  <c r="BB160"/>
  <c r="BB158"/>
  <c r="BB156"/>
  <c r="BB154"/>
  <c r="BB152"/>
  <c r="BB150"/>
  <c r="BB148"/>
  <c r="BD190"/>
  <c r="BD188"/>
  <c r="BD186"/>
  <c r="BD184"/>
  <c r="BD182"/>
  <c r="BD180"/>
  <c r="BD178"/>
  <c r="BD176"/>
  <c r="BD174"/>
  <c r="BD172"/>
  <c r="BD170"/>
  <c r="BD168"/>
  <c r="BD166"/>
  <c r="BD164"/>
  <c r="BD162"/>
  <c r="BD160"/>
  <c r="BD158"/>
  <c r="BD156"/>
  <c r="BD154"/>
  <c r="BD152"/>
  <c r="BD150"/>
  <c r="BD148"/>
  <c r="BF190"/>
  <c r="BF188"/>
  <c r="BF186"/>
  <c r="BF184"/>
  <c r="BF182"/>
  <c r="BF180"/>
  <c r="BF178"/>
  <c r="BF176"/>
  <c r="BF174"/>
  <c r="BF172"/>
  <c r="BF170"/>
  <c r="BF168"/>
  <c r="BF166"/>
  <c r="BF164"/>
  <c r="BF162"/>
  <c r="BF160"/>
  <c r="BF158"/>
  <c r="BF156"/>
  <c r="BF154"/>
  <c r="BF152"/>
  <c r="BF150"/>
  <c r="BF148"/>
  <c r="B102"/>
  <c r="F102"/>
  <c r="J102"/>
  <c r="N102"/>
  <c r="R102"/>
  <c r="V102"/>
  <c r="Z102"/>
  <c r="AD102"/>
  <c r="AZ102"/>
  <c r="BD102"/>
  <c r="B103"/>
  <c r="F103"/>
  <c r="J103"/>
  <c r="N103"/>
  <c r="R103"/>
  <c r="V103"/>
  <c r="Z103"/>
  <c r="AD103"/>
  <c r="AZ103"/>
  <c r="BD103"/>
  <c r="B104"/>
  <c r="F104"/>
  <c r="J104"/>
  <c r="N104"/>
  <c r="R104"/>
  <c r="V104"/>
  <c r="Z104"/>
  <c r="AD104"/>
  <c r="AZ104"/>
  <c r="BD104"/>
  <c r="B105"/>
  <c r="F105"/>
  <c r="J105"/>
  <c r="N105"/>
  <c r="R105"/>
  <c r="V105"/>
  <c r="Z105"/>
  <c r="AD105"/>
  <c r="AZ105"/>
  <c r="BD105"/>
  <c r="B106"/>
  <c r="F106"/>
  <c r="J106"/>
  <c r="N106"/>
  <c r="R106"/>
  <c r="V106"/>
  <c r="Z106"/>
  <c r="AD106"/>
  <c r="AZ106"/>
  <c r="BD106"/>
  <c r="B107"/>
  <c r="F107"/>
  <c r="J107"/>
  <c r="N107"/>
  <c r="R107"/>
  <c r="V107"/>
  <c r="Z107"/>
  <c r="AD107"/>
  <c r="AZ107"/>
  <c r="BD107"/>
  <c r="B108"/>
  <c r="F108"/>
  <c r="J108"/>
  <c r="N108"/>
  <c r="R108"/>
  <c r="V108"/>
  <c r="Z108"/>
  <c r="AD108"/>
  <c r="AZ108"/>
  <c r="BD108"/>
  <c r="B109"/>
  <c r="F109"/>
  <c r="J109"/>
  <c r="N109"/>
  <c r="R109"/>
  <c r="V109"/>
  <c r="Z109"/>
  <c r="AD109"/>
  <c r="AZ109"/>
  <c r="BD109"/>
  <c r="B110"/>
  <c r="F110"/>
  <c r="J110"/>
  <c r="N110"/>
  <c r="R110"/>
  <c r="V110"/>
  <c r="Z110"/>
  <c r="AD110"/>
  <c r="AZ110"/>
  <c r="BD110"/>
  <c r="B111"/>
  <c r="F111"/>
  <c r="J111"/>
  <c r="N111"/>
  <c r="R111"/>
  <c r="V111"/>
  <c r="Z111"/>
  <c r="AD111"/>
  <c r="AZ111"/>
  <c r="BD111"/>
  <c r="B112"/>
  <c r="F112"/>
  <c r="J112"/>
  <c r="N112"/>
  <c r="R112"/>
  <c r="V112"/>
  <c r="Z112"/>
  <c r="AD112"/>
  <c r="AZ112"/>
  <c r="BD112"/>
  <c r="B113"/>
  <c r="F113"/>
  <c r="J113"/>
  <c r="N113"/>
  <c r="R113"/>
  <c r="V113"/>
  <c r="Z113"/>
  <c r="AD113"/>
  <c r="AZ113"/>
  <c r="BD113"/>
  <c r="B114"/>
  <c r="F114"/>
  <c r="J114"/>
  <c r="N114"/>
  <c r="R114"/>
  <c r="V114"/>
  <c r="Z114"/>
  <c r="AD114"/>
  <c r="AZ114"/>
  <c r="BD114"/>
  <c r="B115"/>
  <c r="F115"/>
  <c r="J115"/>
  <c r="N115"/>
  <c r="R115"/>
  <c r="V115"/>
  <c r="Z115"/>
  <c r="AD115"/>
  <c r="AZ115"/>
  <c r="BD115"/>
  <c r="B116"/>
  <c r="F116"/>
  <c r="J116"/>
  <c r="N116"/>
  <c r="R116"/>
  <c r="V116"/>
  <c r="Z116"/>
  <c r="AD116"/>
  <c r="AZ116"/>
  <c r="BD116"/>
  <c r="AO186"/>
  <c r="AO182"/>
  <c r="AO179"/>
  <c r="AO177"/>
  <c r="AO175"/>
  <c r="AO173"/>
  <c r="AO171"/>
  <c r="AO169"/>
  <c r="AO167"/>
  <c r="AO165"/>
  <c r="AO163"/>
  <c r="AO161"/>
  <c r="AO159"/>
  <c r="AO157"/>
  <c r="AO155"/>
  <c r="AO153"/>
  <c r="AO151"/>
  <c r="AO149"/>
  <c r="AZ191"/>
  <c r="AZ189"/>
  <c r="AZ187"/>
  <c r="AZ185"/>
  <c r="AZ183"/>
  <c r="AZ181"/>
  <c r="AZ179"/>
  <c r="AZ177"/>
  <c r="AZ175"/>
  <c r="AZ173"/>
  <c r="AZ171"/>
  <c r="AZ169"/>
  <c r="AZ167"/>
  <c r="AZ165"/>
  <c r="AZ163"/>
  <c r="AZ161"/>
  <c r="AZ159"/>
  <c r="AZ157"/>
  <c r="AZ155"/>
  <c r="AZ153"/>
  <c r="AZ151"/>
  <c r="AZ149"/>
  <c r="BB191"/>
  <c r="BB189"/>
  <c r="BB187"/>
  <c r="BB185"/>
  <c r="BB183"/>
  <c r="BB181"/>
  <c r="BB179"/>
  <c r="BB177"/>
  <c r="BB175"/>
  <c r="BB173"/>
  <c r="BB171"/>
  <c r="BB169"/>
  <c r="BB167"/>
  <c r="BB165"/>
  <c r="BB163"/>
  <c r="BB161"/>
  <c r="BB159"/>
  <c r="BB157"/>
  <c r="BB155"/>
  <c r="BB153"/>
  <c r="BB151"/>
  <c r="BB149"/>
  <c r="BD191"/>
  <c r="BD189"/>
  <c r="BD187"/>
  <c r="BD185"/>
  <c r="BD183"/>
  <c r="BD181"/>
  <c r="BD179"/>
  <c r="BD177"/>
  <c r="BD175"/>
  <c r="BD173"/>
  <c r="BD171"/>
  <c r="BD169"/>
  <c r="BD167"/>
  <c r="BD165"/>
  <c r="BD163"/>
  <c r="BD161"/>
  <c r="BD159"/>
  <c r="BD157"/>
  <c r="BD155"/>
  <c r="BD153"/>
  <c r="BD151"/>
  <c r="BD149"/>
  <c r="BF191"/>
  <c r="BF189"/>
  <c r="BF187"/>
  <c r="BF185"/>
  <c r="BF183"/>
  <c r="BF181"/>
  <c r="BF179"/>
  <c r="BF177"/>
  <c r="BF175"/>
  <c r="BF173"/>
  <c r="BF171"/>
  <c r="BF169"/>
  <c r="BF167"/>
  <c r="BF165"/>
  <c r="BF163"/>
  <c r="BF161"/>
  <c r="BF159"/>
  <c r="BF157"/>
  <c r="BF155"/>
  <c r="BF153"/>
  <c r="BF151"/>
  <c r="BF149"/>
  <c r="BF147"/>
  <c r="D102"/>
  <c r="H102"/>
  <c r="L102"/>
  <c r="P102"/>
  <c r="T102"/>
  <c r="X102"/>
  <c r="AB102"/>
  <c r="AO102"/>
  <c r="BB102"/>
  <c r="BF102"/>
  <c r="D103"/>
  <c r="H103"/>
  <c r="L103"/>
  <c r="P103"/>
  <c r="T103"/>
  <c r="X103"/>
  <c r="AB103"/>
  <c r="AO103"/>
  <c r="BB103"/>
  <c r="BF103"/>
  <c r="D104"/>
  <c r="H104"/>
  <c r="L104"/>
  <c r="P104"/>
  <c r="T104"/>
  <c r="X104"/>
  <c r="AB104"/>
  <c r="AO104"/>
  <c r="BB104"/>
  <c r="BF104"/>
  <c r="D105"/>
  <c r="H105"/>
  <c r="L105"/>
  <c r="P105"/>
  <c r="T105"/>
  <c r="X105"/>
  <c r="AB105"/>
  <c r="AO105"/>
  <c r="BB105"/>
  <c r="BF105"/>
  <c r="D106"/>
  <c r="H106"/>
  <c r="L106"/>
  <c r="P106"/>
  <c r="T106"/>
  <c r="X106"/>
  <c r="AB106"/>
  <c r="AO106"/>
  <c r="BB106"/>
  <c r="BF106"/>
  <c r="D107"/>
  <c r="H107"/>
  <c r="L107"/>
  <c r="P107"/>
  <c r="T107"/>
  <c r="X107"/>
  <c r="AB107"/>
  <c r="AO107"/>
  <c r="BB107"/>
  <c r="BF107"/>
  <c r="D108"/>
  <c r="H108"/>
  <c r="L108"/>
  <c r="P108"/>
  <c r="T108"/>
  <c r="X108"/>
  <c r="AB108"/>
  <c r="AO108"/>
  <c r="BB108"/>
  <c r="BF108"/>
  <c r="D109"/>
  <c r="H109"/>
  <c r="L109"/>
  <c r="P109"/>
  <c r="T109"/>
  <c r="X109"/>
  <c r="AB109"/>
  <c r="AO109"/>
  <c r="BB109"/>
  <c r="BF109"/>
  <c r="D110"/>
  <c r="H110"/>
  <c r="L110"/>
  <c r="P110"/>
  <c r="T110"/>
  <c r="X110"/>
  <c r="AB110"/>
  <c r="AO110"/>
  <c r="BB110"/>
  <c r="BF110"/>
  <c r="D111"/>
  <c r="H111"/>
  <c r="L111"/>
  <c r="P111"/>
  <c r="T111"/>
  <c r="X111"/>
  <c r="AB111"/>
  <c r="AO111"/>
  <c r="BB111"/>
  <c r="BF111"/>
  <c r="D112"/>
  <c r="H112"/>
  <c r="L112"/>
  <c r="P112"/>
  <c r="T112"/>
  <c r="X112"/>
  <c r="AB112"/>
  <c r="AO112"/>
  <c r="BB112"/>
  <c r="BF112"/>
  <c r="D113"/>
  <c r="H113"/>
  <c r="L113"/>
  <c r="P113"/>
  <c r="T113"/>
  <c r="X113"/>
  <c r="AB113"/>
  <c r="AO113"/>
  <c r="BB113"/>
  <c r="BF113"/>
  <c r="D114"/>
  <c r="H114"/>
  <c r="L114"/>
  <c r="P114"/>
  <c r="T114"/>
  <c r="X114"/>
  <c r="AB114"/>
  <c r="AO114"/>
  <c r="BB114"/>
  <c r="BF114"/>
  <c r="D115"/>
  <c r="H115"/>
  <c r="L115"/>
  <c r="P115"/>
  <c r="T115"/>
  <c r="X115"/>
  <c r="AB115"/>
  <c r="AO115"/>
  <c r="BB115"/>
  <c r="BF115"/>
  <c r="D116"/>
  <c r="H116"/>
  <c r="L116"/>
  <c r="P116"/>
  <c r="T116"/>
  <c r="X116"/>
  <c r="AB116"/>
  <c r="AO116"/>
  <c r="BB116"/>
  <c r="BF116"/>
  <c r="D117"/>
  <c r="H117"/>
  <c r="L117"/>
  <c r="P117"/>
  <c r="T117"/>
  <c r="X117"/>
  <c r="AB117"/>
  <c r="AO117"/>
  <c r="BB117"/>
  <c r="BF117"/>
  <c r="F117"/>
  <c r="N117"/>
  <c r="V117"/>
  <c r="AD117"/>
  <c r="BD117"/>
  <c r="D118"/>
  <c r="H118"/>
  <c r="L118"/>
  <c r="P118"/>
  <c r="T118"/>
  <c r="X118"/>
  <c r="AB118"/>
  <c r="AO118"/>
  <c r="BB118"/>
  <c r="BF118"/>
  <c r="D119"/>
  <c r="H119"/>
  <c r="L119"/>
  <c r="P119"/>
  <c r="T119"/>
  <c r="X119"/>
  <c r="AB119"/>
  <c r="AO119"/>
  <c r="BB119"/>
  <c r="BF119"/>
  <c r="D120"/>
  <c r="H120"/>
  <c r="L120"/>
  <c r="P120"/>
  <c r="T120"/>
  <c r="X120"/>
  <c r="AB120"/>
  <c r="AO120"/>
  <c r="BB120"/>
  <c r="BF120"/>
  <c r="D121"/>
  <c r="H121"/>
  <c r="L121"/>
  <c r="P121"/>
  <c r="T121"/>
  <c r="X121"/>
  <c r="AB121"/>
  <c r="AO121"/>
  <c r="BB121"/>
  <c r="BF121"/>
  <c r="D122"/>
  <c r="H122"/>
  <c r="L122"/>
  <c r="P122"/>
  <c r="T122"/>
  <c r="X122"/>
  <c r="AB122"/>
  <c r="AO122"/>
  <c r="BB122"/>
  <c r="BF122"/>
  <c r="D123"/>
  <c r="H123"/>
  <c r="L123"/>
  <c r="P123"/>
  <c r="T123"/>
  <c r="X123"/>
  <c r="AB123"/>
  <c r="AO123"/>
  <c r="BB123"/>
  <c r="BF123"/>
  <c r="D124"/>
  <c r="H124"/>
  <c r="L124"/>
  <c r="P124"/>
  <c r="T124"/>
  <c r="X124"/>
  <c r="AB124"/>
  <c r="AO124"/>
  <c r="BB124"/>
  <c r="BF124"/>
  <c r="D125"/>
  <c r="H125"/>
  <c r="L125"/>
  <c r="P125"/>
  <c r="T125"/>
  <c r="X125"/>
  <c r="AB125"/>
  <c r="AO125"/>
  <c r="BB125"/>
  <c r="BF125"/>
  <c r="D126"/>
  <c r="H126"/>
  <c r="L126"/>
  <c r="P126"/>
  <c r="T126"/>
  <c r="X126"/>
  <c r="AB126"/>
  <c r="AO126"/>
  <c r="BB126"/>
  <c r="BF126"/>
  <c r="D127"/>
  <c r="H127"/>
  <c r="L127"/>
  <c r="P127"/>
  <c r="T127"/>
  <c r="X127"/>
  <c r="AB127"/>
  <c r="AO127"/>
  <c r="BB127"/>
  <c r="BF127"/>
  <c r="D128"/>
  <c r="H128"/>
  <c r="L128"/>
  <c r="P128"/>
  <c r="T128"/>
  <c r="X128"/>
  <c r="AB128"/>
  <c r="AO128"/>
  <c r="BB128"/>
  <c r="BF128"/>
  <c r="D129"/>
  <c r="H129"/>
  <c r="L129"/>
  <c r="P129"/>
  <c r="T129"/>
  <c r="X129"/>
  <c r="AB129"/>
  <c r="AO129"/>
  <c r="BB129"/>
  <c r="BF129"/>
  <c r="D130"/>
  <c r="H130"/>
  <c r="L130"/>
  <c r="P130"/>
  <c r="T130"/>
  <c r="X130"/>
  <c r="AB130"/>
  <c r="AO130"/>
  <c r="BB130"/>
  <c r="BF130"/>
  <c r="D131"/>
  <c r="H131"/>
  <c r="L131"/>
  <c r="P131"/>
  <c r="T131"/>
  <c r="X131"/>
  <c r="AB131"/>
  <c r="AO131"/>
  <c r="BB131"/>
  <c r="BF131"/>
  <c r="D132"/>
  <c r="H132"/>
  <c r="L132"/>
  <c r="P132"/>
  <c r="T132"/>
  <c r="X132"/>
  <c r="AB132"/>
  <c r="AO132"/>
  <c r="BB132"/>
  <c r="BF132"/>
  <c r="D133"/>
  <c r="H133"/>
  <c r="L133"/>
  <c r="P133"/>
  <c r="T133"/>
  <c r="X133"/>
  <c r="AB133"/>
  <c r="AO133"/>
  <c r="BB133"/>
  <c r="BF133"/>
  <c r="D134"/>
  <c r="H134"/>
  <c r="L134"/>
  <c r="P134"/>
  <c r="T134"/>
  <c r="X134"/>
  <c r="AB134"/>
  <c r="AO134"/>
  <c r="BB134"/>
  <c r="BF134"/>
  <c r="D135"/>
  <c r="H135"/>
  <c r="L135"/>
  <c r="P135"/>
  <c r="T135"/>
  <c r="X135"/>
  <c r="AB135"/>
  <c r="AO135"/>
  <c r="BB135"/>
  <c r="BF135"/>
  <c r="D136"/>
  <c r="H136"/>
  <c r="L136"/>
  <c r="P136"/>
  <c r="T136"/>
  <c r="X136"/>
  <c r="AB136"/>
  <c r="AO136"/>
  <c r="BB136"/>
  <c r="BF136"/>
  <c r="D137"/>
  <c r="H137"/>
  <c r="L137"/>
  <c r="P137"/>
  <c r="T137"/>
  <c r="X137"/>
  <c r="AB137"/>
  <c r="AO137"/>
  <c r="BB137"/>
  <c r="BF137"/>
  <c r="D138"/>
  <c r="H138"/>
  <c r="L138"/>
  <c r="P138"/>
  <c r="T138"/>
  <c r="X138"/>
  <c r="AB138"/>
  <c r="AO138"/>
  <c r="BB138"/>
  <c r="BF138"/>
  <c r="D139"/>
  <c r="H139"/>
  <c r="L139"/>
  <c r="P139"/>
  <c r="T139"/>
  <c r="X139"/>
  <c r="AB139"/>
  <c r="AO139"/>
  <c r="BB139"/>
  <c r="BF139"/>
  <c r="D140"/>
  <c r="H140"/>
  <c r="L140"/>
  <c r="P140"/>
  <c r="T140"/>
  <c r="X140"/>
  <c r="AB140"/>
  <c r="AO140"/>
  <c r="BB140"/>
  <c r="BF140"/>
  <c r="D141"/>
  <c r="H141"/>
  <c r="L141"/>
  <c r="P141"/>
  <c r="T141"/>
  <c r="X141"/>
  <c r="AB141"/>
  <c r="AO141"/>
  <c r="BB141"/>
  <c r="BF141"/>
  <c r="F142"/>
  <c r="N142"/>
  <c r="V142"/>
  <c r="AD142"/>
  <c r="BD142"/>
  <c r="F143"/>
  <c r="N143"/>
  <c r="V143"/>
  <c r="AD143"/>
  <c r="BD143"/>
  <c r="F144"/>
  <c r="N144"/>
  <c r="V144"/>
  <c r="AD144"/>
  <c r="BD144"/>
  <c r="F145"/>
  <c r="N145"/>
  <c r="V145"/>
  <c r="AD145"/>
  <c r="BD145"/>
  <c r="F146"/>
  <c r="N146"/>
  <c r="V146"/>
  <c r="AD146"/>
  <c r="BD146"/>
  <c r="F147"/>
  <c r="N147"/>
  <c r="V147"/>
  <c r="AD147"/>
  <c r="BD147"/>
  <c r="C190"/>
  <c r="C188"/>
  <c r="C186"/>
  <c r="C184"/>
  <c r="C182"/>
  <c r="C180"/>
  <c r="C178"/>
  <c r="C176"/>
  <c r="C174"/>
  <c r="C172"/>
  <c r="C170"/>
  <c r="C168"/>
  <c r="C166"/>
  <c r="C164"/>
  <c r="C162"/>
  <c r="C160"/>
  <c r="C158"/>
  <c r="C156"/>
  <c r="C154"/>
  <c r="C152"/>
  <c r="C150"/>
  <c r="C148"/>
  <c r="C146"/>
  <c r="C144"/>
  <c r="C142"/>
  <c r="E190"/>
  <c r="E188"/>
  <c r="E186"/>
  <c r="E184"/>
  <c r="E182"/>
  <c r="E180"/>
  <c r="E178"/>
  <c r="E176"/>
  <c r="E174"/>
  <c r="E172"/>
  <c r="E170"/>
  <c r="E168"/>
  <c r="E166"/>
  <c r="E164"/>
  <c r="E162"/>
  <c r="E160"/>
  <c r="E158"/>
  <c r="E156"/>
  <c r="E154"/>
  <c r="E152"/>
  <c r="E150"/>
  <c r="E148"/>
  <c r="E146"/>
  <c r="E144"/>
  <c r="E142"/>
  <c r="G190"/>
  <c r="G188"/>
  <c r="G186"/>
  <c r="G184"/>
  <c r="G182"/>
  <c r="G180"/>
  <c r="G178"/>
  <c r="G176"/>
  <c r="G174"/>
  <c r="G172"/>
  <c r="G170"/>
  <c r="G168"/>
  <c r="G166"/>
  <c r="G164"/>
  <c r="G162"/>
  <c r="G160"/>
  <c r="G158"/>
  <c r="G156"/>
  <c r="G154"/>
  <c r="G152"/>
  <c r="G150"/>
  <c r="G148"/>
  <c r="G146"/>
  <c r="G144"/>
  <c r="G142"/>
  <c r="I190"/>
  <c r="I188"/>
  <c r="I186"/>
  <c r="I184"/>
  <c r="I182"/>
  <c r="I180"/>
  <c r="I178"/>
  <c r="I176"/>
  <c r="I174"/>
  <c r="I172"/>
  <c r="I170"/>
  <c r="I168"/>
  <c r="I166"/>
  <c r="I164"/>
  <c r="I162"/>
  <c r="I160"/>
  <c r="I158"/>
  <c r="I156"/>
  <c r="I154"/>
  <c r="I152"/>
  <c r="I150"/>
  <c r="I148"/>
  <c r="I146"/>
  <c r="I144"/>
  <c r="I142"/>
  <c r="K190"/>
  <c r="K188"/>
  <c r="K186"/>
  <c r="K184"/>
  <c r="K182"/>
  <c r="K180"/>
  <c r="K178"/>
  <c r="K176"/>
  <c r="K174"/>
  <c r="K172"/>
  <c r="K170"/>
  <c r="K168"/>
  <c r="K166"/>
  <c r="K164"/>
  <c r="K162"/>
  <c r="K160"/>
  <c r="K158"/>
  <c r="K156"/>
  <c r="K154"/>
  <c r="K152"/>
  <c r="K150"/>
  <c r="K148"/>
  <c r="K146"/>
  <c r="K144"/>
  <c r="K142"/>
  <c r="M190"/>
  <c r="M188"/>
  <c r="M186"/>
  <c r="M184"/>
  <c r="M182"/>
  <c r="M180"/>
  <c r="M178"/>
  <c r="M176"/>
  <c r="M174"/>
  <c r="M172"/>
  <c r="M170"/>
  <c r="M168"/>
  <c r="M166"/>
  <c r="M164"/>
  <c r="M162"/>
  <c r="M160"/>
  <c r="M158"/>
  <c r="M156"/>
  <c r="M154"/>
  <c r="M152"/>
  <c r="M150"/>
  <c r="M148"/>
  <c r="M146"/>
  <c r="M144"/>
  <c r="M142"/>
  <c r="O190"/>
  <c r="O188"/>
  <c r="O186"/>
  <c r="O184"/>
  <c r="O182"/>
  <c r="O180"/>
  <c r="O178"/>
  <c r="O176"/>
  <c r="O174"/>
  <c r="O172"/>
  <c r="O170"/>
  <c r="O168"/>
  <c r="O166"/>
  <c r="O164"/>
  <c r="O162"/>
  <c r="O160"/>
  <c r="O158"/>
  <c r="O156"/>
  <c r="O154"/>
  <c r="O152"/>
  <c r="O150"/>
  <c r="O148"/>
  <c r="O146"/>
  <c r="O144"/>
  <c r="O142"/>
  <c r="Q190"/>
  <c r="Q188"/>
  <c r="Q186"/>
  <c r="Q184"/>
  <c r="Q182"/>
  <c r="Q180"/>
  <c r="Q178"/>
  <c r="Q176"/>
  <c r="Q174"/>
  <c r="Q172"/>
  <c r="Q170"/>
  <c r="Q168"/>
  <c r="Q166"/>
  <c r="Q164"/>
  <c r="Q162"/>
  <c r="Q160"/>
  <c r="Q158"/>
  <c r="Q156"/>
  <c r="Q154"/>
  <c r="Q152"/>
  <c r="Q150"/>
  <c r="Q148"/>
  <c r="Q146"/>
  <c r="Q144"/>
  <c r="Q142"/>
  <c r="S190"/>
  <c r="S188"/>
  <c r="S186"/>
  <c r="S184"/>
  <c r="S182"/>
  <c r="S180"/>
  <c r="S178"/>
  <c r="S176"/>
  <c r="S174"/>
  <c r="S172"/>
  <c r="S170"/>
  <c r="S168"/>
  <c r="S166"/>
  <c r="S164"/>
  <c r="S162"/>
  <c r="S160"/>
  <c r="S158"/>
  <c r="S156"/>
  <c r="S154"/>
  <c r="S152"/>
  <c r="S150"/>
  <c r="S148"/>
  <c r="S146"/>
  <c r="S144"/>
  <c r="S142"/>
  <c r="U190"/>
  <c r="U188"/>
  <c r="U186"/>
  <c r="U184"/>
  <c r="U182"/>
  <c r="U180"/>
  <c r="U178"/>
  <c r="U176"/>
  <c r="U174"/>
  <c r="U172"/>
  <c r="U170"/>
  <c r="U168"/>
  <c r="B117"/>
  <c r="J117"/>
  <c r="R117"/>
  <c r="Z117"/>
  <c r="AZ117"/>
  <c r="B118"/>
  <c r="F118"/>
  <c r="J118"/>
  <c r="N118"/>
  <c r="R118"/>
  <c r="V118"/>
  <c r="Z118"/>
  <c r="AD118"/>
  <c r="AZ118"/>
  <c r="BD118"/>
  <c r="B119"/>
  <c r="F119"/>
  <c r="J119"/>
  <c r="N119"/>
  <c r="R119"/>
  <c r="V119"/>
  <c r="Z119"/>
  <c r="AD119"/>
  <c r="AZ119"/>
  <c r="BD119"/>
  <c r="B120"/>
  <c r="F120"/>
  <c r="J120"/>
  <c r="N120"/>
  <c r="R120"/>
  <c r="V120"/>
  <c r="Z120"/>
  <c r="AD120"/>
  <c r="AZ120"/>
  <c r="BD120"/>
  <c r="B121"/>
  <c r="F121"/>
  <c r="J121"/>
  <c r="N121"/>
  <c r="R121"/>
  <c r="V121"/>
  <c r="Z121"/>
  <c r="AD121"/>
  <c r="AZ121"/>
  <c r="BD121"/>
  <c r="B122"/>
  <c r="F122"/>
  <c r="J122"/>
  <c r="N122"/>
  <c r="R122"/>
  <c r="V122"/>
  <c r="Z122"/>
  <c r="AD122"/>
  <c r="AZ122"/>
  <c r="BD122"/>
  <c r="B123"/>
  <c r="F123"/>
  <c r="J123"/>
  <c r="N123"/>
  <c r="R123"/>
  <c r="V123"/>
  <c r="Z123"/>
  <c r="AD123"/>
  <c r="AZ123"/>
  <c r="BD123"/>
  <c r="B124"/>
  <c r="F124"/>
  <c r="J124"/>
  <c r="N124"/>
  <c r="R124"/>
  <c r="V124"/>
  <c r="Z124"/>
  <c r="AD124"/>
  <c r="AZ124"/>
  <c r="BD124"/>
  <c r="B125"/>
  <c r="F125"/>
  <c r="J125"/>
  <c r="N125"/>
  <c r="R125"/>
  <c r="V125"/>
  <c r="Z125"/>
  <c r="AD125"/>
  <c r="AZ125"/>
  <c r="BD125"/>
  <c r="B126"/>
  <c r="F126"/>
  <c r="J126"/>
  <c r="N126"/>
  <c r="R126"/>
  <c r="V126"/>
  <c r="Z126"/>
  <c r="AD126"/>
  <c r="AZ126"/>
  <c r="BD126"/>
  <c r="B127"/>
  <c r="F127"/>
  <c r="J127"/>
  <c r="N127"/>
  <c r="R127"/>
  <c r="V127"/>
  <c r="Z127"/>
  <c r="AD127"/>
  <c r="AZ127"/>
  <c r="BD127"/>
  <c r="B128"/>
  <c r="F128"/>
  <c r="J128"/>
  <c r="N128"/>
  <c r="R128"/>
  <c r="V128"/>
  <c r="Z128"/>
  <c r="AD128"/>
  <c r="AZ128"/>
  <c r="BD128"/>
  <c r="B129"/>
  <c r="F129"/>
  <c r="J129"/>
  <c r="N129"/>
  <c r="R129"/>
  <c r="V129"/>
  <c r="Z129"/>
  <c r="AD129"/>
  <c r="AZ129"/>
  <c r="BD129"/>
  <c r="B130"/>
  <c r="F130"/>
  <c r="J130"/>
  <c r="N130"/>
  <c r="R130"/>
  <c r="V130"/>
  <c r="Z130"/>
  <c r="AD130"/>
  <c r="AZ130"/>
  <c r="BD130"/>
  <c r="B131"/>
  <c r="F131"/>
  <c r="J131"/>
  <c r="N131"/>
  <c r="R131"/>
  <c r="V131"/>
  <c r="Z131"/>
  <c r="AD131"/>
  <c r="AZ131"/>
  <c r="BD131"/>
  <c r="B132"/>
  <c r="F132"/>
  <c r="J132"/>
  <c r="N132"/>
  <c r="R132"/>
  <c r="V132"/>
  <c r="Z132"/>
  <c r="AD132"/>
  <c r="AZ132"/>
  <c r="BD132"/>
  <c r="B133"/>
  <c r="F133"/>
  <c r="J133"/>
  <c r="N133"/>
  <c r="R133"/>
  <c r="V133"/>
  <c r="Z133"/>
  <c r="AD133"/>
  <c r="AZ133"/>
  <c r="BD133"/>
  <c r="B134"/>
  <c r="F134"/>
  <c r="J134"/>
  <c r="N134"/>
  <c r="R134"/>
  <c r="V134"/>
  <c r="Z134"/>
  <c r="AD134"/>
  <c r="AZ134"/>
  <c r="BD134"/>
  <c r="B135"/>
  <c r="F135"/>
  <c r="J135"/>
  <c r="N135"/>
  <c r="R135"/>
  <c r="V135"/>
  <c r="Z135"/>
  <c r="AD135"/>
  <c r="AZ135"/>
  <c r="BD135"/>
  <c r="B136"/>
  <c r="F136"/>
  <c r="J136"/>
  <c r="N136"/>
  <c r="R136"/>
  <c r="V136"/>
  <c r="Z136"/>
  <c r="AD136"/>
  <c r="AZ136"/>
  <c r="BD136"/>
  <c r="B137"/>
  <c r="F137"/>
  <c r="J137"/>
  <c r="N137"/>
  <c r="R137"/>
  <c r="V137"/>
  <c r="Z137"/>
  <c r="AD137"/>
  <c r="AZ137"/>
  <c r="BD137"/>
  <c r="B138"/>
  <c r="F138"/>
  <c r="J138"/>
  <c r="N138"/>
  <c r="R138"/>
  <c r="V138"/>
  <c r="Z138"/>
  <c r="AD138"/>
  <c r="AZ138"/>
  <c r="BD138"/>
  <c r="B139"/>
  <c r="F139"/>
  <c r="J139"/>
  <c r="N139"/>
  <c r="R139"/>
  <c r="V139"/>
  <c r="Z139"/>
  <c r="AD139"/>
  <c r="AZ139"/>
  <c r="BD139"/>
  <c r="B140"/>
  <c r="F140"/>
  <c r="J140"/>
  <c r="N140"/>
  <c r="R140"/>
  <c r="V140"/>
  <c r="Z140"/>
  <c r="AD140"/>
  <c r="AZ140"/>
  <c r="BD140"/>
  <c r="B141"/>
  <c r="F141"/>
  <c r="J141"/>
  <c r="N141"/>
  <c r="R141"/>
  <c r="V141"/>
  <c r="Z141"/>
  <c r="AD141"/>
  <c r="AZ141"/>
  <c r="BD141"/>
  <c r="B142"/>
  <c r="J142"/>
  <c r="R142"/>
  <c r="Z142"/>
  <c r="AZ142"/>
  <c r="B143"/>
  <c r="J143"/>
  <c r="R143"/>
  <c r="Z143"/>
  <c r="AZ143"/>
  <c r="B144"/>
  <c r="J144"/>
  <c r="R144"/>
  <c r="Z144"/>
  <c r="AZ144"/>
  <c r="B145"/>
  <c r="J145"/>
  <c r="R145"/>
  <c r="Z145"/>
  <c r="AZ145"/>
  <c r="B146"/>
  <c r="J146"/>
  <c r="R146"/>
  <c r="Z146"/>
  <c r="AZ146"/>
  <c r="B147"/>
  <c r="J147"/>
  <c r="R147"/>
  <c r="Z147"/>
  <c r="AZ147"/>
  <c r="C191"/>
  <c r="C189"/>
  <c r="C187"/>
  <c r="C185"/>
  <c r="C183"/>
  <c r="C181"/>
  <c r="C179"/>
  <c r="C177"/>
  <c r="C175"/>
  <c r="C173"/>
  <c r="C171"/>
  <c r="C169"/>
  <c r="C167"/>
  <c r="C165"/>
  <c r="C163"/>
  <c r="C161"/>
  <c r="C159"/>
  <c r="C157"/>
  <c r="C155"/>
  <c r="C153"/>
  <c r="C151"/>
  <c r="C149"/>
  <c r="C147"/>
  <c r="C145"/>
  <c r="C143"/>
  <c r="E191"/>
  <c r="E189"/>
  <c r="E187"/>
  <c r="E185"/>
  <c r="E183"/>
  <c r="E181"/>
  <c r="E179"/>
  <c r="E177"/>
  <c r="E175"/>
  <c r="E173"/>
  <c r="E171"/>
  <c r="E169"/>
  <c r="E167"/>
  <c r="E165"/>
  <c r="E163"/>
  <c r="E161"/>
  <c r="E159"/>
  <c r="E157"/>
  <c r="E155"/>
  <c r="E153"/>
  <c r="E151"/>
  <c r="E149"/>
  <c r="E147"/>
  <c r="E145"/>
  <c r="E143"/>
  <c r="G191"/>
  <c r="G189"/>
  <c r="G187"/>
  <c r="G185"/>
  <c r="G183"/>
  <c r="G181"/>
  <c r="G179"/>
  <c r="G177"/>
  <c r="G175"/>
  <c r="G173"/>
  <c r="G171"/>
  <c r="G169"/>
  <c r="G167"/>
  <c r="G165"/>
  <c r="G163"/>
  <c r="G161"/>
  <c r="G159"/>
  <c r="G157"/>
  <c r="G155"/>
  <c r="G153"/>
  <c r="G151"/>
  <c r="G149"/>
  <c r="G147"/>
  <c r="G145"/>
  <c r="G143"/>
  <c r="I191"/>
  <c r="I189"/>
  <c r="I187"/>
  <c r="I185"/>
  <c r="I183"/>
  <c r="I181"/>
  <c r="I179"/>
  <c r="I177"/>
  <c r="I175"/>
  <c r="I173"/>
  <c r="I171"/>
  <c r="I169"/>
  <c r="I167"/>
  <c r="I165"/>
  <c r="I163"/>
  <c r="I161"/>
  <c r="I159"/>
  <c r="I157"/>
  <c r="I155"/>
  <c r="I153"/>
  <c r="I151"/>
  <c r="I149"/>
  <c r="I147"/>
  <c r="I145"/>
  <c r="I143"/>
  <c r="K191"/>
  <c r="K189"/>
  <c r="K187"/>
  <c r="K185"/>
  <c r="K183"/>
  <c r="K181"/>
  <c r="K179"/>
  <c r="K177"/>
  <c r="K175"/>
  <c r="K173"/>
  <c r="K171"/>
  <c r="K169"/>
  <c r="K167"/>
  <c r="K165"/>
  <c r="K163"/>
  <c r="K161"/>
  <c r="K159"/>
  <c r="K157"/>
  <c r="K155"/>
  <c r="K153"/>
  <c r="K151"/>
  <c r="K149"/>
  <c r="K147"/>
  <c r="K145"/>
  <c r="K143"/>
  <c r="M191"/>
  <c r="M189"/>
  <c r="M187"/>
  <c r="M185"/>
  <c r="M183"/>
  <c r="M181"/>
  <c r="M179"/>
  <c r="M177"/>
  <c r="M175"/>
  <c r="M173"/>
  <c r="M171"/>
  <c r="M169"/>
  <c r="M167"/>
  <c r="M165"/>
  <c r="M163"/>
  <c r="M161"/>
  <c r="M159"/>
  <c r="M157"/>
  <c r="M155"/>
  <c r="M153"/>
  <c r="M151"/>
  <c r="M149"/>
  <c r="M147"/>
  <c r="M145"/>
  <c r="M143"/>
  <c r="O191"/>
  <c r="O189"/>
  <c r="O187"/>
  <c r="O185"/>
  <c r="O183"/>
  <c r="O181"/>
  <c r="O179"/>
  <c r="O177"/>
  <c r="O175"/>
  <c r="O173"/>
  <c r="O171"/>
  <c r="O169"/>
  <c r="O167"/>
  <c r="O165"/>
  <c r="O163"/>
  <c r="O161"/>
  <c r="O159"/>
  <c r="O157"/>
  <c r="O155"/>
  <c r="O153"/>
  <c r="O151"/>
  <c r="O149"/>
  <c r="O147"/>
  <c r="O145"/>
  <c r="O143"/>
  <c r="Q191"/>
  <c r="Q189"/>
  <c r="Q187"/>
  <c r="Q185"/>
  <c r="Q183"/>
  <c r="Q181"/>
  <c r="Q179"/>
  <c r="Q177"/>
  <c r="Q175"/>
  <c r="Q173"/>
  <c r="Q171"/>
  <c r="Q169"/>
  <c r="Q167"/>
  <c r="Q165"/>
  <c r="Q163"/>
  <c r="Q161"/>
  <c r="Q159"/>
  <c r="Q157"/>
  <c r="Q155"/>
  <c r="Q153"/>
  <c r="Q151"/>
  <c r="Q149"/>
  <c r="Q147"/>
  <c r="Q145"/>
  <c r="Q143"/>
  <c r="S191"/>
  <c r="S189"/>
  <c r="S185"/>
  <c r="S181"/>
  <c r="S177"/>
  <c r="S173"/>
  <c r="S169"/>
  <c r="S165"/>
  <c r="S161"/>
  <c r="S157"/>
  <c r="S153"/>
  <c r="S149"/>
  <c r="S145"/>
  <c r="U191"/>
  <c r="U187"/>
  <c r="U183"/>
  <c r="U179"/>
  <c r="U175"/>
  <c r="U171"/>
  <c r="U167"/>
  <c r="U165"/>
  <c r="U163"/>
  <c r="U161"/>
  <c r="U159"/>
  <c r="U157"/>
  <c r="U155"/>
  <c r="U153"/>
  <c r="U151"/>
  <c r="U149"/>
  <c r="U147"/>
  <c r="U145"/>
  <c r="U143"/>
  <c r="W191"/>
  <c r="W189"/>
  <c r="W187"/>
  <c r="W185"/>
  <c r="W183"/>
  <c r="W181"/>
  <c r="W179"/>
  <c r="W177"/>
  <c r="W175"/>
  <c r="W173"/>
  <c r="W171"/>
  <c r="W169"/>
  <c r="W167"/>
  <c r="W165"/>
  <c r="W163"/>
  <c r="W161"/>
  <c r="W159"/>
  <c r="W157"/>
  <c r="W155"/>
  <c r="W153"/>
  <c r="W151"/>
  <c r="W149"/>
  <c r="W147"/>
  <c r="W145"/>
  <c r="W143"/>
  <c r="Y191"/>
  <c r="Y189"/>
  <c r="Y187"/>
  <c r="Y185"/>
  <c r="Y183"/>
  <c r="Y181"/>
  <c r="Y179"/>
  <c r="Y177"/>
  <c r="Y175"/>
  <c r="Y173"/>
  <c r="Y171"/>
  <c r="Y169"/>
  <c r="Y167"/>
  <c r="Y165"/>
  <c r="Y163"/>
  <c r="Y161"/>
  <c r="Y159"/>
  <c r="Y157"/>
  <c r="Y155"/>
  <c r="Y153"/>
  <c r="Y151"/>
  <c r="Y149"/>
  <c r="Y147"/>
  <c r="Y145"/>
  <c r="Y143"/>
  <c r="AA191"/>
  <c r="AA189"/>
  <c r="AA187"/>
  <c r="AA185"/>
  <c r="AA183"/>
  <c r="AA181"/>
  <c r="AA179"/>
  <c r="AA177"/>
  <c r="AA175"/>
  <c r="AA173"/>
  <c r="AA171"/>
  <c r="AA169"/>
  <c r="AA167"/>
  <c r="AA165"/>
  <c r="AA163"/>
  <c r="AA161"/>
  <c r="AA159"/>
  <c r="AA157"/>
  <c r="AA155"/>
  <c r="AA153"/>
  <c r="AA151"/>
  <c r="AA149"/>
  <c r="AA147"/>
  <c r="AA145"/>
  <c r="AA143"/>
  <c r="AC191"/>
  <c r="AC189"/>
  <c r="AC187"/>
  <c r="AC185"/>
  <c r="AC183"/>
  <c r="AC181"/>
  <c r="AC179"/>
  <c r="AC177"/>
  <c r="AC175"/>
  <c r="AC173"/>
  <c r="AC171"/>
  <c r="AC169"/>
  <c r="AC167"/>
  <c r="AC165"/>
  <c r="AC163"/>
  <c r="AC161"/>
  <c r="AC159"/>
  <c r="AC157"/>
  <c r="AC155"/>
  <c r="AC153"/>
  <c r="AC151"/>
  <c r="AC149"/>
  <c r="AC147"/>
  <c r="AC145"/>
  <c r="AC143"/>
  <c r="AE191"/>
  <c r="AE189"/>
  <c r="AE187"/>
  <c r="AE185"/>
  <c r="AE183"/>
  <c r="AE181"/>
  <c r="AE179"/>
  <c r="AE177"/>
  <c r="AE175"/>
  <c r="AE173"/>
  <c r="AE171"/>
  <c r="AE169"/>
  <c r="AE167"/>
  <c r="AE165"/>
  <c r="AE163"/>
  <c r="AE161"/>
  <c r="AE159"/>
  <c r="AE157"/>
  <c r="AE155"/>
  <c r="AE153"/>
  <c r="AE151"/>
  <c r="AE149"/>
  <c r="AE147"/>
  <c r="AE145"/>
  <c r="AE143"/>
  <c r="AY191"/>
  <c r="AY189"/>
  <c r="AY187"/>
  <c r="AY185"/>
  <c r="AY183"/>
  <c r="AY181"/>
  <c r="AY179"/>
  <c r="AY177"/>
  <c r="AY175"/>
  <c r="AY173"/>
  <c r="AY171"/>
  <c r="AY169"/>
  <c r="AY167"/>
  <c r="AY165"/>
  <c r="AY163"/>
  <c r="AY161"/>
  <c r="AY159"/>
  <c r="AY157"/>
  <c r="AY155"/>
  <c r="AY153"/>
  <c r="AY151"/>
  <c r="AY149"/>
  <c r="AY147"/>
  <c r="AY145"/>
  <c r="AY143"/>
  <c r="BA191"/>
  <c r="BA189"/>
  <c r="BA187"/>
  <c r="BA185"/>
  <c r="BA183"/>
  <c r="BA181"/>
  <c r="BA179"/>
  <c r="BA177"/>
  <c r="BA175"/>
  <c r="BA173"/>
  <c r="BA171"/>
  <c r="BA169"/>
  <c r="BA167"/>
  <c r="BA165"/>
  <c r="BA163"/>
  <c r="BA161"/>
  <c r="BA159"/>
  <c r="BA157"/>
  <c r="BA155"/>
  <c r="BA153"/>
  <c r="BA151"/>
  <c r="BA149"/>
  <c r="BA147"/>
  <c r="BA145"/>
  <c r="BA143"/>
  <c r="BC191"/>
  <c r="BC189"/>
  <c r="BC187"/>
  <c r="BC185"/>
  <c r="BC183"/>
  <c r="BC181"/>
  <c r="BC179"/>
  <c r="BC177"/>
  <c r="BC175"/>
  <c r="BC173"/>
  <c r="BC171"/>
  <c r="BC169"/>
  <c r="BC167"/>
  <c r="BC165"/>
  <c r="BC163"/>
  <c r="BC161"/>
  <c r="BC159"/>
  <c r="BC157"/>
  <c r="BC155"/>
  <c r="BC153"/>
  <c r="BC151"/>
  <c r="BC149"/>
  <c r="BC147"/>
  <c r="BC145"/>
  <c r="BC143"/>
  <c r="BE191"/>
  <c r="BE189"/>
  <c r="BE187"/>
  <c r="BE185"/>
  <c r="BE183"/>
  <c r="BE181"/>
  <c r="BE179"/>
  <c r="BE177"/>
  <c r="BE175"/>
  <c r="BE173"/>
  <c r="BE171"/>
  <c r="BE169"/>
  <c r="BE167"/>
  <c r="BE165"/>
  <c r="BE163"/>
  <c r="BE161"/>
  <c r="BE159"/>
  <c r="BE157"/>
  <c r="BE155"/>
  <c r="BE153"/>
  <c r="BE151"/>
  <c r="BE149"/>
  <c r="BE147"/>
  <c r="BE145"/>
  <c r="BE143"/>
  <c r="BG191"/>
  <c r="BG189"/>
  <c r="BG187"/>
  <c r="BG185"/>
  <c r="BG183"/>
  <c r="BG181"/>
  <c r="BG179"/>
  <c r="BG177"/>
  <c r="BG175"/>
  <c r="BG173"/>
  <c r="BG171"/>
  <c r="BG169"/>
  <c r="BG167"/>
  <c r="BG165"/>
  <c r="BG163"/>
  <c r="BG161"/>
  <c r="BG159"/>
  <c r="BG157"/>
  <c r="BG155"/>
  <c r="BG153"/>
  <c r="BG151"/>
  <c r="BG149"/>
  <c r="BG147"/>
  <c r="BG145"/>
  <c r="BG143"/>
  <c r="C102"/>
  <c r="G102"/>
  <c r="K102"/>
  <c r="O102"/>
  <c r="S102"/>
  <c r="W102"/>
  <c r="AA102"/>
  <c r="AE102"/>
  <c r="BA102"/>
  <c r="BE102"/>
  <c r="C103"/>
  <c r="G103"/>
  <c r="K103"/>
  <c r="O103"/>
  <c r="S103"/>
  <c r="W103"/>
  <c r="AA103"/>
  <c r="AE103"/>
  <c r="BA103"/>
  <c r="BE103"/>
  <c r="C104"/>
  <c r="G104"/>
  <c r="K104"/>
  <c r="O104"/>
  <c r="S104"/>
  <c r="W104"/>
  <c r="AA104"/>
  <c r="AE104"/>
  <c r="BA104"/>
  <c r="BE104"/>
  <c r="C105"/>
  <c r="G105"/>
  <c r="K105"/>
  <c r="O105"/>
  <c r="S105"/>
  <c r="W105"/>
  <c r="AA105"/>
  <c r="AE105"/>
  <c r="BA105"/>
  <c r="BE105"/>
  <c r="C106"/>
  <c r="G106"/>
  <c r="K106"/>
  <c r="O106"/>
  <c r="S106"/>
  <c r="W106"/>
  <c r="AA106"/>
  <c r="AE106"/>
  <c r="BA106"/>
  <c r="BE106"/>
  <c r="C107"/>
  <c r="G107"/>
  <c r="K107"/>
  <c r="O107"/>
  <c r="S107"/>
  <c r="W107"/>
  <c r="AA107"/>
  <c r="AE107"/>
  <c r="BA107"/>
  <c r="BE107"/>
  <c r="C108"/>
  <c r="G108"/>
  <c r="K108"/>
  <c r="O108"/>
  <c r="S108"/>
  <c r="W108"/>
  <c r="AA108"/>
  <c r="AE108"/>
  <c r="BA108"/>
  <c r="BE108"/>
  <c r="C109"/>
  <c r="G109"/>
  <c r="K109"/>
  <c r="O109"/>
  <c r="S109"/>
  <c r="W109"/>
  <c r="AA109"/>
  <c r="AE109"/>
  <c r="BA109"/>
  <c r="BE109"/>
  <c r="C110"/>
  <c r="G110"/>
  <c r="K110"/>
  <c r="O110"/>
  <c r="S110"/>
  <c r="W110"/>
  <c r="AA110"/>
  <c r="AE110"/>
  <c r="BA110"/>
  <c r="BE110"/>
  <c r="C111"/>
  <c r="G111"/>
  <c r="K111"/>
  <c r="O111"/>
  <c r="S111"/>
  <c r="W111"/>
  <c r="AA111"/>
  <c r="AE111"/>
  <c r="BA111"/>
  <c r="BE111"/>
  <c r="C112"/>
  <c r="G112"/>
  <c r="K112"/>
  <c r="O112"/>
  <c r="S112"/>
  <c r="W112"/>
  <c r="AA112"/>
  <c r="AE112"/>
  <c r="BA112"/>
  <c r="BE112"/>
  <c r="C113"/>
  <c r="G113"/>
  <c r="K113"/>
  <c r="O113"/>
  <c r="S113"/>
  <c r="W113"/>
  <c r="AA113"/>
  <c r="AE113"/>
  <c r="BA113"/>
  <c r="BE113"/>
  <c r="C114"/>
  <c r="G114"/>
  <c r="K114"/>
  <c r="O114"/>
  <c r="S114"/>
  <c r="W114"/>
  <c r="AA114"/>
  <c r="AE114"/>
  <c r="BA114"/>
  <c r="BE114"/>
  <c r="C115"/>
  <c r="G115"/>
  <c r="K115"/>
  <c r="O115"/>
  <c r="S115"/>
  <c r="W115"/>
  <c r="AA115"/>
  <c r="AE115"/>
  <c r="BA115"/>
  <c r="BE115"/>
  <c r="C116"/>
  <c r="G116"/>
  <c r="K116"/>
  <c r="O116"/>
  <c r="S116"/>
  <c r="W116"/>
  <c r="AA116"/>
  <c r="AE116"/>
  <c r="BA116"/>
  <c r="BE116"/>
  <c r="C117"/>
  <c r="G117"/>
  <c r="K117"/>
  <c r="O117"/>
  <c r="S117"/>
  <c r="W117"/>
  <c r="AA117"/>
  <c r="AE117"/>
  <c r="BA117"/>
  <c r="BE117"/>
  <c r="C118"/>
  <c r="G118"/>
  <c r="K118"/>
  <c r="O118"/>
  <c r="S118"/>
  <c r="W118"/>
  <c r="AA118"/>
  <c r="AE118"/>
  <c r="BA118"/>
  <c r="BE118"/>
  <c r="C119"/>
  <c r="G119"/>
  <c r="K119"/>
  <c r="O119"/>
  <c r="S119"/>
  <c r="W119"/>
  <c r="AA119"/>
  <c r="AE119"/>
  <c r="BA119"/>
  <c r="BE119"/>
  <c r="C120"/>
  <c r="G120"/>
  <c r="K120"/>
  <c r="O120"/>
  <c r="S120"/>
  <c r="W120"/>
  <c r="AA120"/>
  <c r="AE120"/>
  <c r="BA120"/>
  <c r="BE120"/>
  <c r="C121"/>
  <c r="G121"/>
  <c r="K121"/>
  <c r="O121"/>
  <c r="S121"/>
  <c r="W121"/>
  <c r="AA121"/>
  <c r="AE121"/>
  <c r="BA121"/>
  <c r="BE121"/>
  <c r="C122"/>
  <c r="G122"/>
  <c r="K122"/>
  <c r="O122"/>
  <c r="S122"/>
  <c r="W122"/>
  <c r="AA122"/>
  <c r="AE122"/>
  <c r="BA122"/>
  <c r="BE122"/>
  <c r="C123"/>
  <c r="G123"/>
  <c r="K123"/>
  <c r="O123"/>
  <c r="S123"/>
  <c r="W123"/>
  <c r="AA123"/>
  <c r="AE123"/>
  <c r="BA123"/>
  <c r="BE123"/>
  <c r="C124"/>
  <c r="G124"/>
  <c r="K124"/>
  <c r="O124"/>
  <c r="S124"/>
  <c r="W124"/>
  <c r="AA124"/>
  <c r="S187"/>
  <c r="S183"/>
  <c r="S179"/>
  <c r="S175"/>
  <c r="S171"/>
  <c r="S167"/>
  <c r="S163"/>
  <c r="S159"/>
  <c r="S155"/>
  <c r="S151"/>
  <c r="S147"/>
  <c r="S143"/>
  <c r="U189"/>
  <c r="U185"/>
  <c r="U181"/>
  <c r="U177"/>
  <c r="U173"/>
  <c r="U169"/>
  <c r="U166"/>
  <c r="U164"/>
  <c r="U162"/>
  <c r="U160"/>
  <c r="U158"/>
  <c r="U156"/>
  <c r="U154"/>
  <c r="U152"/>
  <c r="U150"/>
  <c r="U148"/>
  <c r="U146"/>
  <c r="U144"/>
  <c r="U142"/>
  <c r="W190"/>
  <c r="W188"/>
  <c r="W186"/>
  <c r="W184"/>
  <c r="W182"/>
  <c r="W180"/>
  <c r="W178"/>
  <c r="W176"/>
  <c r="W174"/>
  <c r="W172"/>
  <c r="W170"/>
  <c r="W168"/>
  <c r="W166"/>
  <c r="W164"/>
  <c r="W162"/>
  <c r="W160"/>
  <c r="W158"/>
  <c r="W156"/>
  <c r="W154"/>
  <c r="W152"/>
  <c r="W150"/>
  <c r="W148"/>
  <c r="W146"/>
  <c r="W144"/>
  <c r="W142"/>
  <c r="Y190"/>
  <c r="Y188"/>
  <c r="Y186"/>
  <c r="Y184"/>
  <c r="Y182"/>
  <c r="Y180"/>
  <c r="Y178"/>
  <c r="Y176"/>
  <c r="Y174"/>
  <c r="Y172"/>
  <c r="Y170"/>
  <c r="Y168"/>
  <c r="Y166"/>
  <c r="Y164"/>
  <c r="Y162"/>
  <c r="Y160"/>
  <c r="Y158"/>
  <c r="Y156"/>
  <c r="Y154"/>
  <c r="Y152"/>
  <c r="Y150"/>
  <c r="Y148"/>
  <c r="Y146"/>
  <c r="Y144"/>
  <c r="Y142"/>
  <c r="AA190"/>
  <c r="AA188"/>
  <c r="AA186"/>
  <c r="AA184"/>
  <c r="AA182"/>
  <c r="AA180"/>
  <c r="AA178"/>
  <c r="AA176"/>
  <c r="AA174"/>
  <c r="AA172"/>
  <c r="AA170"/>
  <c r="AA168"/>
  <c r="AA166"/>
  <c r="AA164"/>
  <c r="AA162"/>
  <c r="AA160"/>
  <c r="AA158"/>
  <c r="AA156"/>
  <c r="AA154"/>
  <c r="AA152"/>
  <c r="AA150"/>
  <c r="AA148"/>
  <c r="AA146"/>
  <c r="AA144"/>
  <c r="AA142"/>
  <c r="AC190"/>
  <c r="AC188"/>
  <c r="AC186"/>
  <c r="AC184"/>
  <c r="AC182"/>
  <c r="AC180"/>
  <c r="AC178"/>
  <c r="AC176"/>
  <c r="AC174"/>
  <c r="AC172"/>
  <c r="AC170"/>
  <c r="AC168"/>
  <c r="AC166"/>
  <c r="AC164"/>
  <c r="AC162"/>
  <c r="AC160"/>
  <c r="AC158"/>
  <c r="AC156"/>
  <c r="AC154"/>
  <c r="AC152"/>
  <c r="AC150"/>
  <c r="AC148"/>
  <c r="AC146"/>
  <c r="AC144"/>
  <c r="AC142"/>
  <c r="AE190"/>
  <c r="AE188"/>
  <c r="AE186"/>
  <c r="AE184"/>
  <c r="AE182"/>
  <c r="AE180"/>
  <c r="AE178"/>
  <c r="AE176"/>
  <c r="AE174"/>
  <c r="AE172"/>
  <c r="AE170"/>
  <c r="AE168"/>
  <c r="AE166"/>
  <c r="AE164"/>
  <c r="AE162"/>
  <c r="AE160"/>
  <c r="AE158"/>
  <c r="AE156"/>
  <c r="AE154"/>
  <c r="AE152"/>
  <c r="AE150"/>
  <c r="AE148"/>
  <c r="AE146"/>
  <c r="AE144"/>
  <c r="AE142"/>
  <c r="AY190"/>
  <c r="AY188"/>
  <c r="AY186"/>
  <c r="AY184"/>
  <c r="AY182"/>
  <c r="AY180"/>
  <c r="AY178"/>
  <c r="AY176"/>
  <c r="AY174"/>
  <c r="AY172"/>
  <c r="AY170"/>
  <c r="AY168"/>
  <c r="AY166"/>
  <c r="AY164"/>
  <c r="AY162"/>
  <c r="AY160"/>
  <c r="AY158"/>
  <c r="AY156"/>
  <c r="AY154"/>
  <c r="AY152"/>
  <c r="AY150"/>
  <c r="AY148"/>
  <c r="AY146"/>
  <c r="AY144"/>
  <c r="AY142"/>
  <c r="BA190"/>
  <c r="BA188"/>
  <c r="BA186"/>
  <c r="BA184"/>
  <c r="BA182"/>
  <c r="BA180"/>
  <c r="BA178"/>
  <c r="BA176"/>
  <c r="BA174"/>
  <c r="BA172"/>
  <c r="BA170"/>
  <c r="BA168"/>
  <c r="BA166"/>
  <c r="BA164"/>
  <c r="BA162"/>
  <c r="BA160"/>
  <c r="BA158"/>
  <c r="BA156"/>
  <c r="BA154"/>
  <c r="BA152"/>
  <c r="BA150"/>
  <c r="BA148"/>
  <c r="BA146"/>
  <c r="BA144"/>
  <c r="BA142"/>
  <c r="BC190"/>
  <c r="BC188"/>
  <c r="BC186"/>
  <c r="BC184"/>
  <c r="BC182"/>
  <c r="BC180"/>
  <c r="BC178"/>
  <c r="BC176"/>
  <c r="BC174"/>
  <c r="BC172"/>
  <c r="BC170"/>
  <c r="BC168"/>
  <c r="BC166"/>
  <c r="BC164"/>
  <c r="BC162"/>
  <c r="BC160"/>
  <c r="BC158"/>
  <c r="BC156"/>
  <c r="BC154"/>
  <c r="BC152"/>
  <c r="BC150"/>
  <c r="BC148"/>
  <c r="BC146"/>
  <c r="BC144"/>
  <c r="BC142"/>
  <c r="BE190"/>
  <c r="BE188"/>
  <c r="BE186"/>
  <c r="BE184"/>
  <c r="BE182"/>
  <c r="BE180"/>
  <c r="BE178"/>
  <c r="BE176"/>
  <c r="BE174"/>
  <c r="BE172"/>
  <c r="BE170"/>
  <c r="BE168"/>
  <c r="BE166"/>
  <c r="BE164"/>
  <c r="BE162"/>
  <c r="BE160"/>
  <c r="BE158"/>
  <c r="BE156"/>
  <c r="BE154"/>
  <c r="BE152"/>
  <c r="BE150"/>
  <c r="BE148"/>
  <c r="BE146"/>
  <c r="BE144"/>
  <c r="BE142"/>
  <c r="BG190"/>
  <c r="BG188"/>
  <c r="BG186"/>
  <c r="BG184"/>
  <c r="BG182"/>
  <c r="BG180"/>
  <c r="BG178"/>
  <c r="BG176"/>
  <c r="BG174"/>
  <c r="BG172"/>
  <c r="BG170"/>
  <c r="BG168"/>
  <c r="BG166"/>
  <c r="BG164"/>
  <c r="BG162"/>
  <c r="BG160"/>
  <c r="BG158"/>
  <c r="BG156"/>
  <c r="BG154"/>
  <c r="BG152"/>
  <c r="BG150"/>
  <c r="BG148"/>
  <c r="BG146"/>
  <c r="BG144"/>
  <c r="BG142"/>
  <c r="E102"/>
  <c r="I102"/>
  <c r="M102"/>
  <c r="Q102"/>
  <c r="U102"/>
  <c r="Y102"/>
  <c r="AC102"/>
  <c r="AY102"/>
  <c r="BC102"/>
  <c r="BG102"/>
  <c r="E103"/>
  <c r="I103"/>
  <c r="M103"/>
  <c r="Q103"/>
  <c r="U103"/>
  <c r="Y103"/>
  <c r="AC103"/>
  <c r="AY103"/>
  <c r="BC103"/>
  <c r="BG103"/>
  <c r="BG200" s="1"/>
  <c r="E104"/>
  <c r="I104"/>
  <c r="M104"/>
  <c r="Q104"/>
  <c r="U104"/>
  <c r="Y104"/>
  <c r="AC104"/>
  <c r="AY104"/>
  <c r="BC104"/>
  <c r="BG104"/>
  <c r="E105"/>
  <c r="I105"/>
  <c r="M105"/>
  <c r="Q105"/>
  <c r="U105"/>
  <c r="Y105"/>
  <c r="AC105"/>
  <c r="AY105"/>
  <c r="BC105"/>
  <c r="BG105"/>
  <c r="E106"/>
  <c r="I106"/>
  <c r="M106"/>
  <c r="Q106"/>
  <c r="U106"/>
  <c r="Y106"/>
  <c r="AC106"/>
  <c r="AY106"/>
  <c r="BC106"/>
  <c r="BG106"/>
  <c r="E107"/>
  <c r="I107"/>
  <c r="M107"/>
  <c r="Q107"/>
  <c r="U107"/>
  <c r="Y107"/>
  <c r="AC107"/>
  <c r="AY107"/>
  <c r="BC107"/>
  <c r="BG107"/>
  <c r="E108"/>
  <c r="I108"/>
  <c r="M108"/>
  <c r="Q108"/>
  <c r="U108"/>
  <c r="Y108"/>
  <c r="AC108"/>
  <c r="AY108"/>
  <c r="BC108"/>
  <c r="BG108"/>
  <c r="E109"/>
  <c r="I109"/>
  <c r="M109"/>
  <c r="Q109"/>
  <c r="U109"/>
  <c r="Y109"/>
  <c r="AC109"/>
  <c r="AY109"/>
  <c r="BC109"/>
  <c r="BG109"/>
  <c r="E110"/>
  <c r="I110"/>
  <c r="M110"/>
  <c r="Q110"/>
  <c r="U110"/>
  <c r="Y110"/>
  <c r="AC110"/>
  <c r="AY110"/>
  <c r="BC110"/>
  <c r="BG110"/>
  <c r="E111"/>
  <c r="I111"/>
  <c r="M111"/>
  <c r="Q111"/>
  <c r="U111"/>
  <c r="Y111"/>
  <c r="AC111"/>
  <c r="AY111"/>
  <c r="BC111"/>
  <c r="BG111"/>
  <c r="E112"/>
  <c r="I112"/>
  <c r="M112"/>
  <c r="Q112"/>
  <c r="U112"/>
  <c r="Y112"/>
  <c r="AC112"/>
  <c r="AY112"/>
  <c r="BC112"/>
  <c r="BG112"/>
  <c r="E113"/>
  <c r="I113"/>
  <c r="M113"/>
  <c r="Q113"/>
  <c r="U113"/>
  <c r="Y113"/>
  <c r="AC113"/>
  <c r="AY113"/>
  <c r="BC113"/>
  <c r="BG113"/>
  <c r="E114"/>
  <c r="I114"/>
  <c r="M114"/>
  <c r="Q114"/>
  <c r="U114"/>
  <c r="Y114"/>
  <c r="AC114"/>
  <c r="AY114"/>
  <c r="BC114"/>
  <c r="BG114"/>
  <c r="E115"/>
  <c r="I115"/>
  <c r="M115"/>
  <c r="Q115"/>
  <c r="U115"/>
  <c r="Y115"/>
  <c r="AC115"/>
  <c r="AY115"/>
  <c r="BC115"/>
  <c r="BG115"/>
  <c r="E116"/>
  <c r="I116"/>
  <c r="M116"/>
  <c r="Q116"/>
  <c r="U116"/>
  <c r="Y116"/>
  <c r="AC116"/>
  <c r="AY116"/>
  <c r="BC116"/>
  <c r="BG116"/>
  <c r="E117"/>
  <c r="I117"/>
  <c r="M117"/>
  <c r="Q117"/>
  <c r="U117"/>
  <c r="Y117"/>
  <c r="AC117"/>
  <c r="AY117"/>
  <c r="BC117"/>
  <c r="BG117"/>
  <c r="E118"/>
  <c r="I118"/>
  <c r="M118"/>
  <c r="Q118"/>
  <c r="U118"/>
  <c r="Y118"/>
  <c r="AC118"/>
  <c r="AY118"/>
  <c r="BC118"/>
  <c r="BG118"/>
  <c r="E119"/>
  <c r="I119"/>
  <c r="M119"/>
  <c r="Q119"/>
  <c r="U119"/>
  <c r="Y119"/>
  <c r="AC119"/>
  <c r="AY119"/>
  <c r="BC119"/>
  <c r="BG119"/>
  <c r="E120"/>
  <c r="I120"/>
  <c r="M120"/>
  <c r="Q120"/>
  <c r="U120"/>
  <c r="Y120"/>
  <c r="AC120"/>
  <c r="AY120"/>
  <c r="BC120"/>
  <c r="BG120"/>
  <c r="E121"/>
  <c r="I121"/>
  <c r="M121"/>
  <c r="Q121"/>
  <c r="U121"/>
  <c r="Y121"/>
  <c r="AC121"/>
  <c r="AY121"/>
  <c r="BC121"/>
  <c r="BG121"/>
  <c r="E122"/>
  <c r="I122"/>
  <c r="M122"/>
  <c r="Q122"/>
  <c r="U122"/>
  <c r="Y122"/>
  <c r="AC122"/>
  <c r="AY122"/>
  <c r="BC122"/>
  <c r="BG122"/>
  <c r="E123"/>
  <c r="I123"/>
  <c r="M123"/>
  <c r="Q123"/>
  <c r="U123"/>
  <c r="Y123"/>
  <c r="AC123"/>
  <c r="AY123"/>
  <c r="BC123"/>
  <c r="BG123"/>
  <c r="E124"/>
  <c r="I124"/>
  <c r="M124"/>
  <c r="Q124"/>
  <c r="U124"/>
  <c r="Y124"/>
  <c r="AC124"/>
  <c r="AY124"/>
  <c r="BC124"/>
  <c r="BG124"/>
  <c r="E125"/>
  <c r="BA124"/>
  <c r="C125"/>
  <c r="I125"/>
  <c r="M125"/>
  <c r="Q125"/>
  <c r="U125"/>
  <c r="Y125"/>
  <c r="AC125"/>
  <c r="AY125"/>
  <c r="BC125"/>
  <c r="BG125"/>
  <c r="E126"/>
  <c r="I126"/>
  <c r="M126"/>
  <c r="Q126"/>
  <c r="U126"/>
  <c r="Y126"/>
  <c r="AC126"/>
  <c r="AY126"/>
  <c r="BC126"/>
  <c r="BG126"/>
  <c r="E127"/>
  <c r="I127"/>
  <c r="M127"/>
  <c r="Q127"/>
  <c r="U127"/>
  <c r="Y127"/>
  <c r="AC127"/>
  <c r="AY127"/>
  <c r="BC127"/>
  <c r="BG127"/>
  <c r="E128"/>
  <c r="I128"/>
  <c r="M128"/>
  <c r="Q128"/>
  <c r="U128"/>
  <c r="Y128"/>
  <c r="AC128"/>
  <c r="AY128"/>
  <c r="BC128"/>
  <c r="BG128"/>
  <c r="E129"/>
  <c r="I129"/>
  <c r="M129"/>
  <c r="Q129"/>
  <c r="U129"/>
  <c r="Y129"/>
  <c r="AC129"/>
  <c r="AY129"/>
  <c r="BC129"/>
  <c r="BG129"/>
  <c r="E130"/>
  <c r="I130"/>
  <c r="M130"/>
  <c r="Q130"/>
  <c r="U130"/>
  <c r="Y130"/>
  <c r="AC130"/>
  <c r="AY130"/>
  <c r="BC130"/>
  <c r="BG130"/>
  <c r="E131"/>
  <c r="I131"/>
  <c r="M131"/>
  <c r="Q131"/>
  <c r="U131"/>
  <c r="Y131"/>
  <c r="AC131"/>
  <c r="AY131"/>
  <c r="BC131"/>
  <c r="BG131"/>
  <c r="E132"/>
  <c r="I132"/>
  <c r="M132"/>
  <c r="Q132"/>
  <c r="U132"/>
  <c r="Y132"/>
  <c r="AC132"/>
  <c r="AY132"/>
  <c r="BC132"/>
  <c r="BG132"/>
  <c r="E133"/>
  <c r="I133"/>
  <c r="M133"/>
  <c r="Q133"/>
  <c r="U133"/>
  <c r="Y133"/>
  <c r="AC133"/>
  <c r="AY133"/>
  <c r="BC133"/>
  <c r="BG133"/>
  <c r="E134"/>
  <c r="I134"/>
  <c r="M134"/>
  <c r="Q134"/>
  <c r="U134"/>
  <c r="Y134"/>
  <c r="AC134"/>
  <c r="AY134"/>
  <c r="BC134"/>
  <c r="BG134"/>
  <c r="E135"/>
  <c r="I135"/>
  <c r="M135"/>
  <c r="Q135"/>
  <c r="U135"/>
  <c r="Y135"/>
  <c r="AC135"/>
  <c r="AY135"/>
  <c r="BC135"/>
  <c r="BG135"/>
  <c r="E136"/>
  <c r="I136"/>
  <c r="M136"/>
  <c r="Q136"/>
  <c r="U136"/>
  <c r="Y136"/>
  <c r="AC136"/>
  <c r="AY136"/>
  <c r="BC136"/>
  <c r="BG136"/>
  <c r="E137"/>
  <c r="I137"/>
  <c r="M137"/>
  <c r="Q137"/>
  <c r="U137"/>
  <c r="Y137"/>
  <c r="AC137"/>
  <c r="AY137"/>
  <c r="BC137"/>
  <c r="BG137"/>
  <c r="E138"/>
  <c r="I138"/>
  <c r="M138"/>
  <c r="Q138"/>
  <c r="U138"/>
  <c r="Y138"/>
  <c r="AC138"/>
  <c r="AY138"/>
  <c r="BC138"/>
  <c r="BG138"/>
  <c r="E139"/>
  <c r="I139"/>
  <c r="M139"/>
  <c r="Q139"/>
  <c r="U139"/>
  <c r="Y139"/>
  <c r="AC139"/>
  <c r="AY139"/>
  <c r="BC139"/>
  <c r="BG139"/>
  <c r="E140"/>
  <c r="I140"/>
  <c r="M140"/>
  <c r="Q140"/>
  <c r="U140"/>
  <c r="Y140"/>
  <c r="AC140"/>
  <c r="AY140"/>
  <c r="BC140"/>
  <c r="BG140"/>
  <c r="E141"/>
  <c r="I141"/>
  <c r="M141"/>
  <c r="Q141"/>
  <c r="U141"/>
  <c r="Y141"/>
  <c r="AC141"/>
  <c r="AY141"/>
  <c r="BC141"/>
  <c r="BG141"/>
  <c r="H142"/>
  <c r="P142"/>
  <c r="X142"/>
  <c r="AO142"/>
  <c r="BF142"/>
  <c r="H143"/>
  <c r="P143"/>
  <c r="X143"/>
  <c r="AO143"/>
  <c r="BF143"/>
  <c r="H144"/>
  <c r="P144"/>
  <c r="X144"/>
  <c r="AO144"/>
  <c r="BF144"/>
  <c r="H145"/>
  <c r="P145"/>
  <c r="X145"/>
  <c r="AO145"/>
  <c r="BF145"/>
  <c r="H146"/>
  <c r="P146"/>
  <c r="X146"/>
  <c r="AO146"/>
  <c r="BF146"/>
  <c r="H147"/>
  <c r="P147"/>
  <c r="AO147"/>
  <c r="AE124"/>
  <c r="BE124"/>
  <c r="G125"/>
  <c r="K125"/>
  <c r="O125"/>
  <c r="S125"/>
  <c r="W125"/>
  <c r="AA125"/>
  <c r="AE125"/>
  <c r="BA125"/>
  <c r="BE125"/>
  <c r="C126"/>
  <c r="G126"/>
  <c r="K126"/>
  <c r="O126"/>
  <c r="S126"/>
  <c r="W126"/>
  <c r="AA126"/>
  <c r="AE126"/>
  <c r="BA126"/>
  <c r="BE126"/>
  <c r="C127"/>
  <c r="G127"/>
  <c r="K127"/>
  <c r="O127"/>
  <c r="S127"/>
  <c r="W127"/>
  <c r="AA127"/>
  <c r="AE127"/>
  <c r="BA127"/>
  <c r="BE127"/>
  <c r="C128"/>
  <c r="G128"/>
  <c r="K128"/>
  <c r="O128"/>
  <c r="S128"/>
  <c r="W128"/>
  <c r="AA128"/>
  <c r="AE128"/>
  <c r="BA128"/>
  <c r="BE128"/>
  <c r="C129"/>
  <c r="G129"/>
  <c r="K129"/>
  <c r="O129"/>
  <c r="S129"/>
  <c r="W129"/>
  <c r="AA129"/>
  <c r="AE129"/>
  <c r="BA129"/>
  <c r="BE129"/>
  <c r="C130"/>
  <c r="G130"/>
  <c r="K130"/>
  <c r="O130"/>
  <c r="S130"/>
  <c r="W130"/>
  <c r="AA130"/>
  <c r="AE130"/>
  <c r="BA130"/>
  <c r="BE130"/>
  <c r="C131"/>
  <c r="G131"/>
  <c r="K131"/>
  <c r="O131"/>
  <c r="S131"/>
  <c r="W131"/>
  <c r="AA131"/>
  <c r="AE131"/>
  <c r="BA131"/>
  <c r="BE131"/>
  <c r="C132"/>
  <c r="G132"/>
  <c r="K132"/>
  <c r="O132"/>
  <c r="S132"/>
  <c r="W132"/>
  <c r="AA132"/>
  <c r="AE132"/>
  <c r="BA132"/>
  <c r="BE132"/>
  <c r="C133"/>
  <c r="G133"/>
  <c r="K133"/>
  <c r="O133"/>
  <c r="S133"/>
  <c r="W133"/>
  <c r="AA133"/>
  <c r="AE133"/>
  <c r="BA133"/>
  <c r="BE133"/>
  <c r="C134"/>
  <c r="G134"/>
  <c r="K134"/>
  <c r="O134"/>
  <c r="S134"/>
  <c r="W134"/>
  <c r="AA134"/>
  <c r="AE134"/>
  <c r="BA134"/>
  <c r="BE134"/>
  <c r="C135"/>
  <c r="G135"/>
  <c r="K135"/>
  <c r="O135"/>
  <c r="S135"/>
  <c r="W135"/>
  <c r="AA135"/>
  <c r="AE135"/>
  <c r="BA135"/>
  <c r="BE135"/>
  <c r="C136"/>
  <c r="G136"/>
  <c r="K136"/>
  <c r="O136"/>
  <c r="S136"/>
  <c r="W136"/>
  <c r="AA136"/>
  <c r="AE136"/>
  <c r="BA136"/>
  <c r="BE136"/>
  <c r="C137"/>
  <c r="G137"/>
  <c r="K137"/>
  <c r="O137"/>
  <c r="S137"/>
  <c r="W137"/>
  <c r="AA137"/>
  <c r="AE137"/>
  <c r="BA137"/>
  <c r="BE137"/>
  <c r="C138"/>
  <c r="G138"/>
  <c r="K138"/>
  <c r="O138"/>
  <c r="S138"/>
  <c r="W138"/>
  <c r="AA138"/>
  <c r="AE138"/>
  <c r="BA138"/>
  <c r="BE138"/>
  <c r="C139"/>
  <c r="G139"/>
  <c r="K139"/>
  <c r="O139"/>
  <c r="S139"/>
  <c r="W139"/>
  <c r="AA139"/>
  <c r="AE139"/>
  <c r="BA139"/>
  <c r="BE139"/>
  <c r="C140"/>
  <c r="G140"/>
  <c r="K140"/>
  <c r="O140"/>
  <c r="S140"/>
  <c r="W140"/>
  <c r="AA140"/>
  <c r="AE140"/>
  <c r="BA140"/>
  <c r="BE140"/>
  <c r="C141"/>
  <c r="G141"/>
  <c r="K141"/>
  <c r="O141"/>
  <c r="S141"/>
  <c r="W141"/>
  <c r="AA141"/>
  <c r="AE141"/>
  <c r="BA141"/>
  <c r="BE141"/>
  <c r="D142"/>
  <c r="L142"/>
  <c r="T142"/>
  <c r="AB142"/>
  <c r="BB142"/>
  <c r="D143"/>
  <c r="L143"/>
  <c r="T143"/>
  <c r="AB143"/>
  <c r="BB143"/>
  <c r="D144"/>
  <c r="L144"/>
  <c r="T144"/>
  <c r="AB144"/>
  <c r="BB144"/>
  <c r="D145"/>
  <c r="L145"/>
  <c r="T145"/>
  <c r="AB145"/>
  <c r="BB145"/>
  <c r="D146"/>
  <c r="L146"/>
  <c r="T146"/>
  <c r="AB146"/>
  <c r="BB146"/>
  <c r="D147"/>
  <c r="L147"/>
  <c r="T147"/>
  <c r="AB147"/>
  <c r="BB147"/>
  <c r="X147"/>
  <c r="R190"/>
  <c r="J190"/>
  <c r="B190"/>
  <c r="B155"/>
  <c r="B183"/>
  <c r="B171"/>
  <c r="B187"/>
  <c r="V150"/>
  <c r="V154"/>
  <c r="V158"/>
  <c r="V162"/>
  <c r="V166"/>
  <c r="V170"/>
  <c r="V174"/>
  <c r="V178"/>
  <c r="V182"/>
  <c r="V186"/>
  <c r="R148"/>
  <c r="R152"/>
  <c r="R156"/>
  <c r="R160"/>
  <c r="R164"/>
  <c r="R168"/>
  <c r="R172"/>
  <c r="R176"/>
  <c r="R180"/>
  <c r="R184"/>
  <c r="R188"/>
  <c r="N150"/>
  <c r="N154"/>
  <c r="N158"/>
  <c r="N162"/>
  <c r="N166"/>
  <c r="N170"/>
  <c r="N174"/>
  <c r="N178"/>
  <c r="N182"/>
  <c r="N186"/>
  <c r="J148"/>
  <c r="J152"/>
  <c r="J156"/>
  <c r="J160"/>
  <c r="J164"/>
  <c r="J168"/>
  <c r="J172"/>
  <c r="J176"/>
  <c r="J180"/>
  <c r="J184"/>
  <c r="J188"/>
  <c r="F150"/>
  <c r="F154"/>
  <c r="F158"/>
  <c r="F162"/>
  <c r="F166"/>
  <c r="F170"/>
  <c r="F174"/>
  <c r="F178"/>
  <c r="F182"/>
  <c r="F186"/>
  <c r="B149"/>
  <c r="B157"/>
  <c r="B165"/>
  <c r="B173"/>
  <c r="B181"/>
  <c r="B189"/>
  <c r="B150"/>
  <c r="B154"/>
  <c r="B158"/>
  <c r="B162"/>
  <c r="B166"/>
  <c r="B170"/>
  <c r="B174"/>
  <c r="B178"/>
  <c r="B182"/>
  <c r="B186"/>
  <c r="D149"/>
  <c r="D153"/>
  <c r="D157"/>
  <c r="D161"/>
  <c r="D165"/>
  <c r="D169"/>
  <c r="D173"/>
  <c r="D177"/>
  <c r="D181"/>
  <c r="D185"/>
  <c r="D189"/>
  <c r="V190"/>
  <c r="N190"/>
  <c r="F190"/>
  <c r="D191"/>
  <c r="B167"/>
  <c r="B163"/>
  <c r="B179"/>
  <c r="V148"/>
  <c r="V152"/>
  <c r="V156"/>
  <c r="V160"/>
  <c r="V164"/>
  <c r="V168"/>
  <c r="V172"/>
  <c r="V176"/>
  <c r="V180"/>
  <c r="V184"/>
  <c r="V188"/>
  <c r="R150"/>
  <c r="R154"/>
  <c r="R158"/>
  <c r="R162"/>
  <c r="R166"/>
  <c r="R170"/>
  <c r="R174"/>
  <c r="R178"/>
  <c r="R182"/>
  <c r="R186"/>
  <c r="N148"/>
  <c r="N152"/>
  <c r="N156"/>
  <c r="N160"/>
  <c r="N164"/>
  <c r="N168"/>
  <c r="N172"/>
  <c r="N176"/>
  <c r="N180"/>
  <c r="N184"/>
  <c r="N188"/>
  <c r="J150"/>
  <c r="J154"/>
  <c r="J158"/>
  <c r="J162"/>
  <c r="J166"/>
  <c r="J170"/>
  <c r="J174"/>
  <c r="J178"/>
  <c r="J182"/>
  <c r="J186"/>
  <c r="F148"/>
  <c r="F152"/>
  <c r="F156"/>
  <c r="F160"/>
  <c r="F164"/>
  <c r="F168"/>
  <c r="F172"/>
  <c r="F176"/>
  <c r="F180"/>
  <c r="F184"/>
  <c r="F188"/>
  <c r="B153"/>
  <c r="B161"/>
  <c r="B169"/>
  <c r="B177"/>
  <c r="B185"/>
  <c r="B148"/>
  <c r="B152"/>
  <c r="B156"/>
  <c r="B160"/>
  <c r="B164"/>
  <c r="B168"/>
  <c r="B172"/>
  <c r="B176"/>
  <c r="B180"/>
  <c r="B184"/>
  <c r="B188"/>
  <c r="D151"/>
  <c r="D155"/>
  <c r="D159"/>
  <c r="D163"/>
  <c r="D167"/>
  <c r="D171"/>
  <c r="D175"/>
  <c r="D179"/>
  <c r="D183"/>
  <c r="D187"/>
  <c r="BF8" i="11"/>
  <c r="BD8"/>
  <c r="BB8"/>
  <c r="AZ8"/>
  <c r="AX8"/>
  <c r="AV8"/>
  <c r="AT8"/>
  <c r="AR8"/>
  <c r="AP8"/>
  <c r="V8"/>
  <c r="T8"/>
  <c r="R8"/>
  <c r="P8"/>
  <c r="N8"/>
  <c r="L8"/>
  <c r="J8"/>
  <c r="H8"/>
  <c r="F8"/>
  <c r="D8"/>
  <c r="B8"/>
  <c r="BF7"/>
  <c r="BD7"/>
  <c r="BB7"/>
  <c r="AZ7"/>
  <c r="AX7"/>
  <c r="AV7"/>
  <c r="AT7"/>
  <c r="AR7"/>
  <c r="AP7"/>
  <c r="V7"/>
  <c r="T7"/>
  <c r="R7"/>
  <c r="P7"/>
  <c r="N7"/>
  <c r="L7"/>
  <c r="J7"/>
  <c r="H7"/>
  <c r="F7"/>
  <c r="D7"/>
  <c r="B7"/>
  <c r="BF6"/>
  <c r="BD6"/>
  <c r="BB6"/>
  <c r="AZ6"/>
  <c r="AX6"/>
  <c r="AV6"/>
  <c r="AT6"/>
  <c r="AR6"/>
  <c r="AP6"/>
  <c r="V6"/>
  <c r="T6"/>
  <c r="R6"/>
  <c r="P6"/>
  <c r="N6"/>
  <c r="L6"/>
  <c r="J6"/>
  <c r="H6"/>
  <c r="F6"/>
  <c r="D6"/>
  <c r="B6"/>
  <c r="BF5"/>
  <c r="BD5"/>
  <c r="BB5"/>
  <c r="AZ5"/>
  <c r="AX5"/>
  <c r="AV5"/>
  <c r="AT5"/>
  <c r="AR5"/>
  <c r="AP5"/>
  <c r="V5"/>
  <c r="T5"/>
  <c r="R5"/>
  <c r="P5"/>
  <c r="N5"/>
  <c r="L5"/>
  <c r="J5"/>
  <c r="H5"/>
  <c r="F5"/>
  <c r="D5"/>
  <c r="B5"/>
  <c r="BF4"/>
  <c r="BF200" s="1"/>
  <c r="BD4"/>
  <c r="BD200" s="1"/>
  <c r="BB4"/>
  <c r="BB200" s="1"/>
  <c r="AZ4"/>
  <c r="AZ200" s="1"/>
  <c r="AX4"/>
  <c r="AX200" s="1"/>
  <c r="AV4"/>
  <c r="AV200" s="1"/>
  <c r="AT4"/>
  <c r="AT200" s="1"/>
  <c r="AR4"/>
  <c r="AR200" s="1"/>
  <c r="AP4"/>
  <c r="AP200" s="1"/>
  <c r="V4"/>
  <c r="V200" s="1"/>
  <c r="T4"/>
  <c r="T200" s="1"/>
  <c r="R4"/>
  <c r="R200" s="1"/>
  <c r="P4"/>
  <c r="P200" s="1"/>
  <c r="N4"/>
  <c r="N200" s="1"/>
  <c r="L4"/>
  <c r="L200" s="1"/>
  <c r="J4"/>
  <c r="J200" s="1"/>
  <c r="H4"/>
  <c r="H200" s="1"/>
  <c r="F4"/>
  <c r="F200" s="1"/>
  <c r="D4"/>
  <c r="D200" s="1"/>
  <c r="B4"/>
  <c r="B200" s="1"/>
  <c r="BF3"/>
  <c r="BF199" s="1"/>
  <c r="BD3"/>
  <c r="BD199" s="1"/>
  <c r="BB3"/>
  <c r="BB199" s="1"/>
  <c r="AZ3"/>
  <c r="AZ199" s="1"/>
  <c r="AX3"/>
  <c r="AX199" s="1"/>
  <c r="AV3"/>
  <c r="AV199" s="1"/>
  <c r="AT3"/>
  <c r="AT199" s="1"/>
  <c r="AR3"/>
  <c r="AR199" s="1"/>
  <c r="AP3"/>
  <c r="AP199" s="1"/>
  <c r="V3"/>
  <c r="V199" s="1"/>
  <c r="T3"/>
  <c r="T199" s="1"/>
  <c r="R3"/>
  <c r="R199" s="1"/>
  <c r="P3"/>
  <c r="P199" s="1"/>
  <c r="N3"/>
  <c r="N199" s="1"/>
  <c r="L3"/>
  <c r="L199" s="1"/>
  <c r="J3"/>
  <c r="J199" s="1"/>
  <c r="H3"/>
  <c r="H199" s="1"/>
  <c r="F3"/>
  <c r="F199" s="1"/>
  <c r="D3"/>
  <c r="D199" s="1"/>
  <c r="B3"/>
  <c r="B199" s="1"/>
  <c r="BG8"/>
  <c r="BE8"/>
  <c r="BC8"/>
  <c r="BA8"/>
  <c r="AY8"/>
  <c r="AW8"/>
  <c r="AU8"/>
  <c r="AS8"/>
  <c r="AQ8"/>
  <c r="AO8"/>
  <c r="U8"/>
  <c r="S8"/>
  <c r="Q8"/>
  <c r="O8"/>
  <c r="M8"/>
  <c r="K8"/>
  <c r="I8"/>
  <c r="G8"/>
  <c r="E8"/>
  <c r="C8"/>
  <c r="BG7"/>
  <c r="BE7"/>
  <c r="BC7"/>
  <c r="BA7"/>
  <c r="AY7"/>
  <c r="AW7"/>
  <c r="AU7"/>
  <c r="AS7"/>
  <c r="AQ7"/>
  <c r="AO7"/>
  <c r="U7"/>
  <c r="S7"/>
  <c r="Q7"/>
  <c r="O7"/>
  <c r="M7"/>
  <c r="K7"/>
  <c r="I7"/>
  <c r="G7"/>
  <c r="E7"/>
  <c r="C7"/>
  <c r="BG6"/>
  <c r="BE6"/>
  <c r="BC6"/>
  <c r="BA6"/>
  <c r="AY6"/>
  <c r="AW6"/>
  <c r="AU6"/>
  <c r="AS6"/>
  <c r="AQ6"/>
  <c r="AO6"/>
  <c r="U6"/>
  <c r="S6"/>
  <c r="Q6"/>
  <c r="O6"/>
  <c r="M6"/>
  <c r="K6"/>
  <c r="I6"/>
  <c r="G6"/>
  <c r="E6"/>
  <c r="C6"/>
  <c r="BG5"/>
  <c r="BE5"/>
  <c r="BC5"/>
  <c r="BA5"/>
  <c r="AY5"/>
  <c r="AW5"/>
  <c r="AU5"/>
  <c r="AS5"/>
  <c r="AQ5"/>
  <c r="AO5"/>
  <c r="U5"/>
  <c r="S5"/>
  <c r="Q5"/>
  <c r="O5"/>
  <c r="M5"/>
  <c r="K5"/>
  <c r="I5"/>
  <c r="G5"/>
  <c r="E5"/>
  <c r="C5"/>
  <c r="BG4"/>
  <c r="BG200" s="1"/>
  <c r="BE4"/>
  <c r="BC4"/>
  <c r="BA4"/>
  <c r="AY4"/>
  <c r="AW4"/>
  <c r="AU4"/>
  <c r="AS4"/>
  <c r="AQ4"/>
  <c r="AO4"/>
  <c r="U4"/>
  <c r="S4"/>
  <c r="Q4"/>
  <c r="O4"/>
  <c r="M4"/>
  <c r="K4"/>
  <c r="I4"/>
  <c r="G4"/>
  <c r="E4"/>
  <c r="C4"/>
  <c r="BG3"/>
  <c r="BG199" s="1"/>
  <c r="BE3"/>
  <c r="BE199" s="1"/>
  <c r="BC3"/>
  <c r="BC199" s="1"/>
  <c r="BA3"/>
  <c r="BA199" s="1"/>
  <c r="AY3"/>
  <c r="AY199" s="1"/>
  <c r="AW3"/>
  <c r="AW199" s="1"/>
  <c r="AU3"/>
  <c r="AU199" s="1"/>
  <c r="AS3"/>
  <c r="AS199" s="1"/>
  <c r="AQ3"/>
  <c r="AQ199" s="1"/>
  <c r="AO3"/>
  <c r="AO199" s="1"/>
  <c r="U3"/>
  <c r="U199" s="1"/>
  <c r="S3"/>
  <c r="S199" s="1"/>
  <c r="Q3"/>
  <c r="Q199" s="1"/>
  <c r="O3"/>
  <c r="O199" s="1"/>
  <c r="M3"/>
  <c r="M199" s="1"/>
  <c r="K3"/>
  <c r="K199" s="1"/>
  <c r="I3"/>
  <c r="I199" s="1"/>
  <c r="G3"/>
  <c r="G199" s="1"/>
  <c r="E3"/>
  <c r="E199" s="1"/>
  <c r="C3"/>
  <c r="C199" s="1"/>
  <c r="BF8" i="10"/>
  <c r="B3"/>
  <c r="B199" s="1"/>
  <c r="D3"/>
  <c r="D199" s="1"/>
  <c r="F3"/>
  <c r="F199" s="1"/>
  <c r="H3"/>
  <c r="H199" s="1"/>
  <c r="J3"/>
  <c r="J199" s="1"/>
  <c r="L3"/>
  <c r="L199" s="1"/>
  <c r="N3"/>
  <c r="N199" s="1"/>
  <c r="P3"/>
  <c r="P199" s="1"/>
  <c r="R3"/>
  <c r="R199" s="1"/>
  <c r="T3"/>
  <c r="T199" s="1"/>
  <c r="V3"/>
  <c r="V199" s="1"/>
  <c r="X3"/>
  <c r="X199" s="1"/>
  <c r="Z3"/>
  <c r="Z199" s="1"/>
  <c r="AB3"/>
  <c r="AB199" s="1"/>
  <c r="AD3"/>
  <c r="AD199" s="1"/>
  <c r="AO3"/>
  <c r="AO199" s="1"/>
  <c r="AZ3"/>
  <c r="AZ199" s="1"/>
  <c r="BB3"/>
  <c r="BB199" s="1"/>
  <c r="BD3"/>
  <c r="BD199" s="1"/>
  <c r="BF3"/>
  <c r="BF199" s="1"/>
  <c r="C4"/>
  <c r="C200" s="1"/>
  <c r="E4"/>
  <c r="E200" s="1"/>
  <c r="G4"/>
  <c r="I4"/>
  <c r="K4"/>
  <c r="K200" s="1"/>
  <c r="M4"/>
  <c r="O4"/>
  <c r="O200" s="1"/>
  <c r="Q4"/>
  <c r="S4"/>
  <c r="S200" s="1"/>
  <c r="U4"/>
  <c r="W4"/>
  <c r="Y4"/>
  <c r="AA4"/>
  <c r="AA200" s="1"/>
  <c r="AC4"/>
  <c r="AE4"/>
  <c r="AE200" s="1"/>
  <c r="AY4"/>
  <c r="BA4"/>
  <c r="BA200" s="1"/>
  <c r="BC4"/>
  <c r="BE4"/>
  <c r="B5"/>
  <c r="D5"/>
  <c r="F5"/>
  <c r="H5"/>
  <c r="J5"/>
  <c r="L5"/>
  <c r="N5"/>
  <c r="P5"/>
  <c r="R5"/>
  <c r="T5"/>
  <c r="V5"/>
  <c r="X5"/>
  <c r="Z5"/>
  <c r="AB5"/>
  <c r="AD5"/>
  <c r="AO5"/>
  <c r="AZ5"/>
  <c r="BB5"/>
  <c r="BD5"/>
  <c r="BF5"/>
  <c r="BF201" s="1"/>
  <c r="C6"/>
  <c r="C202" s="1"/>
  <c r="E6"/>
  <c r="E202" s="1"/>
  <c r="G6"/>
  <c r="G202" s="1"/>
  <c r="I6"/>
  <c r="I202" s="1"/>
  <c r="K6"/>
  <c r="K202" s="1"/>
  <c r="M6"/>
  <c r="M202" s="1"/>
  <c r="O6"/>
  <c r="Q6"/>
  <c r="Q202" s="1"/>
  <c r="S6"/>
  <c r="S202" s="1"/>
  <c r="U6"/>
  <c r="U202" s="1"/>
  <c r="W6"/>
  <c r="W202" s="1"/>
  <c r="Y6"/>
  <c r="Y202" s="1"/>
  <c r="AA6"/>
  <c r="AA202" s="1"/>
  <c r="AC6"/>
  <c r="AC202" s="1"/>
  <c r="AE6"/>
  <c r="AE202" s="1"/>
  <c r="AY6"/>
  <c r="AY202" s="1"/>
  <c r="BA6"/>
  <c r="BA202" s="1"/>
  <c r="BC6"/>
  <c r="BC202" s="1"/>
  <c r="BE6"/>
  <c r="B7"/>
  <c r="D7"/>
  <c r="F7"/>
  <c r="H7"/>
  <c r="J7"/>
  <c r="L7"/>
  <c r="N7"/>
  <c r="P7"/>
  <c r="R7"/>
  <c r="T7"/>
  <c r="V7"/>
  <c r="X7"/>
  <c r="Z7"/>
  <c r="AB7"/>
  <c r="AD7"/>
  <c r="AO7"/>
  <c r="AZ7"/>
  <c r="BB7"/>
  <c r="BD7"/>
  <c r="BF7"/>
  <c r="C8"/>
  <c r="E8"/>
  <c r="G8"/>
  <c r="I8"/>
  <c r="K8"/>
  <c r="M8"/>
  <c r="O8"/>
  <c r="Q8"/>
  <c r="S8"/>
  <c r="U8"/>
  <c r="W8"/>
  <c r="Y8"/>
  <c r="AA8"/>
  <c r="AC8"/>
  <c r="AE8"/>
  <c r="AY8"/>
  <c r="BA8"/>
  <c r="BC8"/>
  <c r="BE8"/>
  <c r="C3"/>
  <c r="C199" s="1"/>
  <c r="E3"/>
  <c r="G3"/>
  <c r="G199" s="1"/>
  <c r="I3"/>
  <c r="I199" s="1"/>
  <c r="K3"/>
  <c r="K199" s="1"/>
  <c r="M3"/>
  <c r="M199" s="1"/>
  <c r="O3"/>
  <c r="Q3"/>
  <c r="Q199" s="1"/>
  <c r="S3"/>
  <c r="S199" s="1"/>
  <c r="U3"/>
  <c r="U199" s="1"/>
  <c r="W3"/>
  <c r="W199" s="1"/>
  <c r="Y3"/>
  <c r="Y199" s="1"/>
  <c r="AA3"/>
  <c r="AA199" s="1"/>
  <c r="AC3"/>
  <c r="AC199" s="1"/>
  <c r="AE3"/>
  <c r="AE199" s="1"/>
  <c r="AY3"/>
  <c r="AY199" s="1"/>
  <c r="BA3"/>
  <c r="BA199" s="1"/>
  <c r="BC3"/>
  <c r="BC199" s="1"/>
  <c r="BE3"/>
  <c r="B4"/>
  <c r="B200" s="1"/>
  <c r="D4"/>
  <c r="D200" s="1"/>
  <c r="F4"/>
  <c r="F200" s="1"/>
  <c r="H4"/>
  <c r="H200" s="1"/>
  <c r="J4"/>
  <c r="J200" s="1"/>
  <c r="L4"/>
  <c r="L200" s="1"/>
  <c r="N4"/>
  <c r="N200" s="1"/>
  <c r="P4"/>
  <c r="P200" s="1"/>
  <c r="R4"/>
  <c r="R200" s="1"/>
  <c r="T4"/>
  <c r="T200" s="1"/>
  <c r="V4"/>
  <c r="V200" s="1"/>
  <c r="X4"/>
  <c r="X200" s="1"/>
  <c r="Z4"/>
  <c r="Z200" s="1"/>
  <c r="AB4"/>
  <c r="AB200" s="1"/>
  <c r="AD4"/>
  <c r="AD200" s="1"/>
  <c r="AO4"/>
  <c r="AO200" s="1"/>
  <c r="AZ4"/>
  <c r="AZ200" s="1"/>
  <c r="BB4"/>
  <c r="BB200" s="1"/>
  <c r="BD4"/>
  <c r="BD200" s="1"/>
  <c r="BF4"/>
  <c r="BF200" s="1"/>
  <c r="C5"/>
  <c r="E5"/>
  <c r="G5"/>
  <c r="I5"/>
  <c r="K5"/>
  <c r="M5"/>
  <c r="O5"/>
  <c r="Q5"/>
  <c r="S5"/>
  <c r="U5"/>
  <c r="W5"/>
  <c r="Y5"/>
  <c r="AA5"/>
  <c r="AC5"/>
  <c r="AE5"/>
  <c r="AY5"/>
  <c r="BA5"/>
  <c r="BC5"/>
  <c r="BE5"/>
  <c r="B6"/>
  <c r="D6"/>
  <c r="D202" s="1"/>
  <c r="F6"/>
  <c r="F202" s="1"/>
  <c r="H6"/>
  <c r="H202" s="1"/>
  <c r="J6"/>
  <c r="J202" s="1"/>
  <c r="L6"/>
  <c r="L202" s="1"/>
  <c r="N6"/>
  <c r="N202" s="1"/>
  <c r="P6"/>
  <c r="P202" s="1"/>
  <c r="R6"/>
  <c r="R202" s="1"/>
  <c r="T6"/>
  <c r="T202" s="1"/>
  <c r="V6"/>
  <c r="V202" s="1"/>
  <c r="X6"/>
  <c r="X202" s="1"/>
  <c r="Z6"/>
  <c r="Z202" s="1"/>
  <c r="AB6"/>
  <c r="AB202" s="1"/>
  <c r="AD6"/>
  <c r="AD202" s="1"/>
  <c r="AO6"/>
  <c r="AO202" s="1"/>
  <c r="AZ6"/>
  <c r="AZ202" s="1"/>
  <c r="BB6"/>
  <c r="BB202" s="1"/>
  <c r="BD6"/>
  <c r="BD202" s="1"/>
  <c r="BF6"/>
  <c r="BF202" s="1"/>
  <c r="C7"/>
  <c r="E7"/>
  <c r="G7"/>
  <c r="I7"/>
  <c r="K7"/>
  <c r="M7"/>
  <c r="O7"/>
  <c r="Q7"/>
  <c r="S7"/>
  <c r="U7"/>
  <c r="W7"/>
  <c r="Y7"/>
  <c r="AA7"/>
  <c r="AC7"/>
  <c r="AE7"/>
  <c r="AY7"/>
  <c r="BA7"/>
  <c r="BC7"/>
  <c r="BE7"/>
  <c r="B8"/>
  <c r="D8"/>
  <c r="F8"/>
  <c r="H8"/>
  <c r="J8"/>
  <c r="L8"/>
  <c r="N8"/>
  <c r="P8"/>
  <c r="R8"/>
  <c r="T8"/>
  <c r="V8"/>
  <c r="X8"/>
  <c r="Z8"/>
  <c r="AB8"/>
  <c r="AD8"/>
  <c r="AO8"/>
  <c r="AZ8"/>
  <c r="BB8"/>
  <c r="BD8"/>
  <c r="E395" i="7"/>
  <c r="I395"/>
  <c r="M395"/>
  <c r="Q395"/>
  <c r="U395"/>
  <c r="Y395"/>
  <c r="AC395"/>
  <c r="AG395"/>
  <c r="BD395"/>
  <c r="BH395"/>
  <c r="E396"/>
  <c r="I396"/>
  <c r="M396"/>
  <c r="Q396"/>
  <c r="U396"/>
  <c r="Y396"/>
  <c r="AC396"/>
  <c r="AG396"/>
  <c r="BD396"/>
  <c r="BH396"/>
  <c r="B982"/>
  <c r="BR982"/>
  <c r="B785"/>
  <c r="B984"/>
  <c r="BR984"/>
  <c r="B787"/>
  <c r="BR986"/>
  <c r="B986"/>
  <c r="B789"/>
  <c r="BR988"/>
  <c r="B988"/>
  <c r="B791"/>
  <c r="B990"/>
  <c r="BR990"/>
  <c r="B793"/>
  <c r="BR992"/>
  <c r="B992"/>
  <c r="B795"/>
  <c r="BR600"/>
  <c r="BR994"/>
  <c r="B994"/>
  <c r="B797"/>
  <c r="BR602"/>
  <c r="B996"/>
  <c r="BR996"/>
  <c r="B799"/>
  <c r="BR604"/>
  <c r="BR998"/>
  <c r="B998"/>
  <c r="B801"/>
  <c r="BR606"/>
  <c r="BR1000"/>
  <c r="B1000"/>
  <c r="B803"/>
  <c r="BR608"/>
  <c r="B1002"/>
  <c r="BR1002"/>
  <c r="B805"/>
  <c r="BR610"/>
  <c r="BR1004"/>
  <c r="B1004"/>
  <c r="B807"/>
  <c r="BR612"/>
  <c r="BR1006"/>
  <c r="B1006"/>
  <c r="B809"/>
  <c r="BR614"/>
  <c r="B1008"/>
  <c r="BR1008"/>
  <c r="B811"/>
  <c r="BR616"/>
  <c r="BR1010"/>
  <c r="B1010"/>
  <c r="B813"/>
  <c r="BR618"/>
  <c r="BR1012"/>
  <c r="B1012"/>
  <c r="B815"/>
  <c r="BR620"/>
  <c r="B1014"/>
  <c r="BR1014"/>
  <c r="B817"/>
  <c r="BR622"/>
  <c r="BR1016"/>
  <c r="B1016"/>
  <c r="B819"/>
  <c r="BR624"/>
  <c r="BR1018"/>
  <c r="B1018"/>
  <c r="B821"/>
  <c r="BR626"/>
  <c r="B1020"/>
  <c r="BR1020"/>
  <c r="B823"/>
  <c r="BR628"/>
  <c r="BR1022"/>
  <c r="B1022"/>
  <c r="B825"/>
  <c r="BR630"/>
  <c r="BR1024"/>
  <c r="B1024"/>
  <c r="B827"/>
  <c r="BR632"/>
  <c r="B1026"/>
  <c r="BR1026"/>
  <c r="B829"/>
  <c r="BR634"/>
  <c r="BR1028"/>
  <c r="B1028"/>
  <c r="B831"/>
  <c r="BR636"/>
  <c r="BR1030"/>
  <c r="B1030"/>
  <c r="B833"/>
  <c r="BR638"/>
  <c r="B1032"/>
  <c r="BR1032"/>
  <c r="B835"/>
  <c r="BR640"/>
  <c r="BR1034"/>
  <c r="B1034"/>
  <c r="B837"/>
  <c r="BR642"/>
  <c r="BR1036"/>
  <c r="B1036"/>
  <c r="B839"/>
  <c r="BR644"/>
  <c r="B1038"/>
  <c r="BR1038"/>
  <c r="B841"/>
  <c r="BR646"/>
  <c r="BR1040"/>
  <c r="B1040"/>
  <c r="B843"/>
  <c r="BR648"/>
  <c r="B1042"/>
  <c r="BR1042"/>
  <c r="B845"/>
  <c r="BR650"/>
  <c r="BR1044"/>
  <c r="B1044"/>
  <c r="B847"/>
  <c r="BR652"/>
  <c r="B1046"/>
  <c r="BR1046"/>
  <c r="B849"/>
  <c r="BR654"/>
  <c r="B1048"/>
  <c r="BR1048"/>
  <c r="B851"/>
  <c r="BR656"/>
  <c r="BR1050"/>
  <c r="B1050"/>
  <c r="B853"/>
  <c r="BR658"/>
  <c r="B1052"/>
  <c r="BR1052"/>
  <c r="B855"/>
  <c r="BR660"/>
  <c r="BR1054"/>
  <c r="B1054"/>
  <c r="B857"/>
  <c r="BR662"/>
  <c r="BR1056"/>
  <c r="B1056"/>
  <c r="B859"/>
  <c r="BR664"/>
  <c r="B1058"/>
  <c r="BR1058"/>
  <c r="B861"/>
  <c r="BR666"/>
  <c r="BR1060"/>
  <c r="B1060"/>
  <c r="B863"/>
  <c r="BR668"/>
  <c r="BR1062"/>
  <c r="B1062"/>
  <c r="B865"/>
  <c r="BR670"/>
  <c r="B1064"/>
  <c r="BR1064"/>
  <c r="B867"/>
  <c r="BR672"/>
  <c r="BR1066"/>
  <c r="B1066"/>
  <c r="B869"/>
  <c r="BR674"/>
  <c r="BR1068"/>
  <c r="B1068"/>
  <c r="B871"/>
  <c r="BR676"/>
  <c r="B1070"/>
  <c r="BR1070"/>
  <c r="B873"/>
  <c r="BR678"/>
  <c r="BR1072"/>
  <c r="B1072"/>
  <c r="B875"/>
  <c r="BR680"/>
  <c r="BR1074"/>
  <c r="B1074"/>
  <c r="B877"/>
  <c r="BR682"/>
  <c r="BR1076"/>
  <c r="B1076"/>
  <c r="B684"/>
  <c r="B879"/>
  <c r="BR684"/>
  <c r="BR1078"/>
  <c r="B1078"/>
  <c r="B686"/>
  <c r="B881"/>
  <c r="BR686"/>
  <c r="B1080"/>
  <c r="BR1080"/>
  <c r="B688"/>
  <c r="B883"/>
  <c r="BR688"/>
  <c r="B1082"/>
  <c r="BR1082"/>
  <c r="B690"/>
  <c r="B885"/>
  <c r="BR690"/>
  <c r="BR1084"/>
  <c r="B1084"/>
  <c r="B692"/>
  <c r="B887"/>
  <c r="BR692"/>
  <c r="B1086"/>
  <c r="BR1086"/>
  <c r="B694"/>
  <c r="B889"/>
  <c r="BR694"/>
  <c r="B1088"/>
  <c r="BR1088"/>
  <c r="B891"/>
  <c r="B696"/>
  <c r="BR696"/>
  <c r="BR1090"/>
  <c r="B1090"/>
  <c r="B893"/>
  <c r="B698"/>
  <c r="BR698"/>
  <c r="B1092"/>
  <c r="BR1092"/>
  <c r="B895"/>
  <c r="B700"/>
  <c r="BR700"/>
  <c r="B1094"/>
  <c r="BR1094"/>
  <c r="B897"/>
  <c r="B702"/>
  <c r="BR702"/>
  <c r="BR1096"/>
  <c r="B1096"/>
  <c r="B899"/>
  <c r="B704"/>
  <c r="BR704"/>
  <c r="BR1098"/>
  <c r="B1098"/>
  <c r="B901"/>
  <c r="B706"/>
  <c r="BR706"/>
  <c r="B1100"/>
  <c r="BR1100"/>
  <c r="B903"/>
  <c r="B708"/>
  <c r="BR708"/>
  <c r="BR1102"/>
  <c r="B1102"/>
  <c r="B905"/>
  <c r="B710"/>
  <c r="BR710"/>
  <c r="BR1104"/>
  <c r="B1104"/>
  <c r="B907"/>
  <c r="B712"/>
  <c r="BR712"/>
  <c r="B1106"/>
  <c r="BR1106"/>
  <c r="B909"/>
  <c r="B714"/>
  <c r="BR714"/>
  <c r="BR1108"/>
  <c r="B1108"/>
  <c r="B911"/>
  <c r="B716"/>
  <c r="BR716"/>
  <c r="B1110"/>
  <c r="BR1110"/>
  <c r="B913"/>
  <c r="B718"/>
  <c r="BR718"/>
  <c r="BR1112"/>
  <c r="B1112"/>
  <c r="B915"/>
  <c r="B720"/>
  <c r="BR720"/>
  <c r="BR1114"/>
  <c r="B1114"/>
  <c r="B917"/>
  <c r="B722"/>
  <c r="BR722"/>
  <c r="BR1116"/>
  <c r="B1116"/>
  <c r="B919"/>
  <c r="B724"/>
  <c r="BR724"/>
  <c r="BR1118"/>
  <c r="B1118"/>
  <c r="B921"/>
  <c r="B726"/>
  <c r="BR726"/>
  <c r="BR1120"/>
  <c r="B1120"/>
  <c r="B923"/>
  <c r="B728"/>
  <c r="BR728"/>
  <c r="BR1122"/>
  <c r="B1122"/>
  <c r="B925"/>
  <c r="B730"/>
  <c r="BR730"/>
  <c r="B1124"/>
  <c r="BR1124"/>
  <c r="B927"/>
  <c r="B732"/>
  <c r="BR732"/>
  <c r="B1126"/>
  <c r="BR1126"/>
  <c r="B929"/>
  <c r="B734"/>
  <c r="BR734"/>
  <c r="BR1128"/>
  <c r="B1128"/>
  <c r="B931"/>
  <c r="B736"/>
  <c r="BR736"/>
  <c r="B1130"/>
  <c r="BR1130"/>
  <c r="B933"/>
  <c r="B738"/>
  <c r="BR738"/>
  <c r="B1132"/>
  <c r="BR1132"/>
  <c r="B935"/>
  <c r="B740"/>
  <c r="BR740"/>
  <c r="B1134"/>
  <c r="BR1134"/>
  <c r="B937"/>
  <c r="B742"/>
  <c r="BR742"/>
  <c r="B1136"/>
  <c r="BR1136"/>
  <c r="B939"/>
  <c r="B744"/>
  <c r="BR744"/>
  <c r="B1138"/>
  <c r="BR1138"/>
  <c r="B941"/>
  <c r="B746"/>
  <c r="BR746"/>
  <c r="BR1140"/>
  <c r="B1140"/>
  <c r="B943"/>
  <c r="B748"/>
  <c r="BR748"/>
  <c r="B1142"/>
  <c r="BR1142"/>
  <c r="B945"/>
  <c r="B750"/>
  <c r="BR750"/>
  <c r="BR1144"/>
  <c r="B1144"/>
  <c r="B947"/>
  <c r="B752"/>
  <c r="BR752"/>
  <c r="BR1146"/>
  <c r="B1146"/>
  <c r="B949"/>
  <c r="B754"/>
  <c r="BR754"/>
  <c r="BR1148"/>
  <c r="B1148"/>
  <c r="B951"/>
  <c r="B756"/>
  <c r="BR756"/>
  <c r="BR1150"/>
  <c r="B1150"/>
  <c r="B953"/>
  <c r="B758"/>
  <c r="BR758"/>
  <c r="BR1152"/>
  <c r="B1152"/>
  <c r="B955"/>
  <c r="B760"/>
  <c r="BR760"/>
  <c r="BR1154"/>
  <c r="B1154"/>
  <c r="B957"/>
  <c r="B762"/>
  <c r="BR762"/>
  <c r="BR1156"/>
  <c r="B1156"/>
  <c r="B959"/>
  <c r="B764"/>
  <c r="BR764"/>
  <c r="B1158"/>
  <c r="BR1158"/>
  <c r="B961"/>
  <c r="B766"/>
  <c r="BR766"/>
  <c r="BR1160"/>
  <c r="B1160"/>
  <c r="B963"/>
  <c r="B768"/>
  <c r="BR768"/>
  <c r="B1162"/>
  <c r="BR1162"/>
  <c r="B965"/>
  <c r="B770"/>
  <c r="BR770"/>
  <c r="B1164"/>
  <c r="BR1164"/>
  <c r="B967"/>
  <c r="B772"/>
  <c r="BR772"/>
  <c r="B1166"/>
  <c r="BR1166"/>
  <c r="B969"/>
  <c r="B774"/>
  <c r="BR774"/>
  <c r="B1168"/>
  <c r="BR1168"/>
  <c r="B971"/>
  <c r="B776"/>
  <c r="BR776"/>
  <c r="BR1170"/>
  <c r="B1170"/>
  <c r="B973"/>
  <c r="B778"/>
  <c r="BR778"/>
  <c r="B1172"/>
  <c r="BR1172"/>
  <c r="B975"/>
  <c r="B780"/>
  <c r="BR780"/>
  <c r="BS982"/>
  <c r="C982"/>
  <c r="BX982" s="1"/>
  <c r="C785"/>
  <c r="BS984"/>
  <c r="C984"/>
  <c r="C787"/>
  <c r="C986"/>
  <c r="BS986"/>
  <c r="C789"/>
  <c r="C988"/>
  <c r="BS988"/>
  <c r="C791"/>
  <c r="BS990"/>
  <c r="C990"/>
  <c r="C793"/>
  <c r="C992"/>
  <c r="BS992"/>
  <c r="C795"/>
  <c r="C600"/>
  <c r="C994"/>
  <c r="BS994"/>
  <c r="C797"/>
  <c r="C602"/>
  <c r="BS996"/>
  <c r="C996"/>
  <c r="C799"/>
  <c r="C604"/>
  <c r="C998"/>
  <c r="BS998"/>
  <c r="C801"/>
  <c r="C606"/>
  <c r="C1000"/>
  <c r="BS1000"/>
  <c r="C803"/>
  <c r="C608"/>
  <c r="BS1002"/>
  <c r="C1002"/>
  <c r="C805"/>
  <c r="C610"/>
  <c r="C1004"/>
  <c r="BS1004"/>
  <c r="C807"/>
  <c r="C612"/>
  <c r="C1006"/>
  <c r="BS1006"/>
  <c r="C809"/>
  <c r="C614"/>
  <c r="BS1008"/>
  <c r="C1008"/>
  <c r="C811"/>
  <c r="C616"/>
  <c r="C1010"/>
  <c r="BS1010"/>
  <c r="C813"/>
  <c r="C618"/>
  <c r="C1012"/>
  <c r="BS1012"/>
  <c r="C815"/>
  <c r="C620"/>
  <c r="BS1014"/>
  <c r="C1014"/>
  <c r="C817"/>
  <c r="C622"/>
  <c r="C1016"/>
  <c r="BS1016"/>
  <c r="C819"/>
  <c r="C624"/>
  <c r="C1018"/>
  <c r="BS1018"/>
  <c r="C821"/>
  <c r="C626"/>
  <c r="BS1020"/>
  <c r="C1020"/>
  <c r="C823"/>
  <c r="C628"/>
  <c r="C1022"/>
  <c r="BS1022"/>
  <c r="C825"/>
  <c r="C630"/>
  <c r="C1024"/>
  <c r="BS1024"/>
  <c r="C827"/>
  <c r="C632"/>
  <c r="BS1026"/>
  <c r="C1026"/>
  <c r="C829"/>
  <c r="C634"/>
  <c r="C1028"/>
  <c r="BS1028"/>
  <c r="C831"/>
  <c r="C636"/>
  <c r="C1030"/>
  <c r="BS1030"/>
  <c r="C833"/>
  <c r="C638"/>
  <c r="BS1032"/>
  <c r="C1032"/>
  <c r="C835"/>
  <c r="C640"/>
  <c r="C1034"/>
  <c r="BS1034"/>
  <c r="C837"/>
  <c r="C642"/>
  <c r="C1036"/>
  <c r="BS1036"/>
  <c r="C839"/>
  <c r="C644"/>
  <c r="BS1038"/>
  <c r="C1038"/>
  <c r="C841"/>
  <c r="C646"/>
  <c r="C1040"/>
  <c r="BS1040"/>
  <c r="C843"/>
  <c r="C648"/>
  <c r="BS1042"/>
  <c r="C1042"/>
  <c r="C845"/>
  <c r="C650"/>
  <c r="C1044"/>
  <c r="BS1044"/>
  <c r="C847"/>
  <c r="C652"/>
  <c r="BS1046"/>
  <c r="C1046"/>
  <c r="BW1046" s="1"/>
  <c r="C849"/>
  <c r="C654"/>
  <c r="BS1048"/>
  <c r="C1048"/>
  <c r="C851"/>
  <c r="C656"/>
  <c r="C1050"/>
  <c r="BS1050"/>
  <c r="C853"/>
  <c r="C658"/>
  <c r="BS1052"/>
  <c r="C1052"/>
  <c r="C855"/>
  <c r="C660"/>
  <c r="C1054"/>
  <c r="BS1054"/>
  <c r="C857"/>
  <c r="C662"/>
  <c r="C1056"/>
  <c r="BS1056"/>
  <c r="C859"/>
  <c r="C664"/>
  <c r="BS1058"/>
  <c r="C1058"/>
  <c r="C861"/>
  <c r="C666"/>
  <c r="C1060"/>
  <c r="BS1060"/>
  <c r="C863"/>
  <c r="C668"/>
  <c r="C1062"/>
  <c r="BS1062"/>
  <c r="C865"/>
  <c r="C670"/>
  <c r="BS1064"/>
  <c r="C1064"/>
  <c r="C867"/>
  <c r="C672"/>
  <c r="C1066"/>
  <c r="BS1066"/>
  <c r="C869"/>
  <c r="C674"/>
  <c r="C1068"/>
  <c r="BS1068"/>
  <c r="C871"/>
  <c r="C676"/>
  <c r="BS1070"/>
  <c r="C1070"/>
  <c r="C873"/>
  <c r="C678"/>
  <c r="C1072"/>
  <c r="BS1072"/>
  <c r="C875"/>
  <c r="C680"/>
  <c r="C1074"/>
  <c r="BS1074"/>
  <c r="C877"/>
  <c r="C682"/>
  <c r="C1076"/>
  <c r="BS1076"/>
  <c r="C879"/>
  <c r="BS684"/>
  <c r="C684"/>
  <c r="C1078"/>
  <c r="BS1078"/>
  <c r="C881"/>
  <c r="BS686"/>
  <c r="C686"/>
  <c r="BS1080"/>
  <c r="C1080"/>
  <c r="C883"/>
  <c r="BS688"/>
  <c r="C688"/>
  <c r="BS1082"/>
  <c r="C1082"/>
  <c r="C885"/>
  <c r="BS690"/>
  <c r="C690"/>
  <c r="C1084"/>
  <c r="BS1084"/>
  <c r="C887"/>
  <c r="BS692"/>
  <c r="C692"/>
  <c r="BS1086"/>
  <c r="C1086"/>
  <c r="C889"/>
  <c r="BS694"/>
  <c r="C694"/>
  <c r="BS1088"/>
  <c r="C1088"/>
  <c r="C891"/>
  <c r="BS696"/>
  <c r="C696"/>
  <c r="C1090"/>
  <c r="BS1090"/>
  <c r="C893"/>
  <c r="BS698"/>
  <c r="C698"/>
  <c r="BS1092"/>
  <c r="C1092"/>
  <c r="C895"/>
  <c r="BS700"/>
  <c r="C700"/>
  <c r="BS1094"/>
  <c r="C1094"/>
  <c r="C897"/>
  <c r="BS702"/>
  <c r="C702"/>
  <c r="C1096"/>
  <c r="BS1096"/>
  <c r="C899"/>
  <c r="BS704"/>
  <c r="C704"/>
  <c r="C1098"/>
  <c r="BS1098"/>
  <c r="C901"/>
  <c r="BS706"/>
  <c r="C706"/>
  <c r="BS1100"/>
  <c r="C1100"/>
  <c r="C903"/>
  <c r="BS708"/>
  <c r="C708"/>
  <c r="C1102"/>
  <c r="BS1102"/>
  <c r="C905"/>
  <c r="BS710"/>
  <c r="C710"/>
  <c r="C1104"/>
  <c r="BS1104"/>
  <c r="C907"/>
  <c r="BS712"/>
  <c r="C712"/>
  <c r="BS1106"/>
  <c r="C1106"/>
  <c r="C909"/>
  <c r="BS714"/>
  <c r="C714"/>
  <c r="C1108"/>
  <c r="BS1108"/>
  <c r="C911"/>
  <c r="BS716"/>
  <c r="C716"/>
  <c r="BS1110"/>
  <c r="C1110"/>
  <c r="C913"/>
  <c r="BS718"/>
  <c r="C718"/>
  <c r="C1112"/>
  <c r="BS1112"/>
  <c r="C915"/>
  <c r="BS720"/>
  <c r="C720"/>
  <c r="C1114"/>
  <c r="BX1114" s="1"/>
  <c r="BS1114"/>
  <c r="C917"/>
  <c r="BS722"/>
  <c r="C722"/>
  <c r="C1116"/>
  <c r="BS1116"/>
  <c r="C919"/>
  <c r="BS724"/>
  <c r="C724"/>
  <c r="C1118"/>
  <c r="BS1118"/>
  <c r="C921"/>
  <c r="BS726"/>
  <c r="C726"/>
  <c r="BS1120"/>
  <c r="C1120"/>
  <c r="C923"/>
  <c r="BS728"/>
  <c r="C728"/>
  <c r="C1122"/>
  <c r="BS1122"/>
  <c r="C925"/>
  <c r="BS730"/>
  <c r="C730"/>
  <c r="BS1124"/>
  <c r="C1124"/>
  <c r="C927"/>
  <c r="BS732"/>
  <c r="C732"/>
  <c r="BS1126"/>
  <c r="C1126"/>
  <c r="C929"/>
  <c r="BS734"/>
  <c r="C734"/>
  <c r="C1128"/>
  <c r="BS1128"/>
  <c r="C931"/>
  <c r="BS736"/>
  <c r="C736"/>
  <c r="BS1130"/>
  <c r="C1130"/>
  <c r="C933"/>
  <c r="BS738"/>
  <c r="C738"/>
  <c r="BS1132"/>
  <c r="C1132"/>
  <c r="BX1132" s="1"/>
  <c r="C935"/>
  <c r="BS740"/>
  <c r="C740"/>
  <c r="BS1134"/>
  <c r="C1134"/>
  <c r="BV1134" s="1"/>
  <c r="C937"/>
  <c r="BS742"/>
  <c r="C742"/>
  <c r="BS1136"/>
  <c r="C1136"/>
  <c r="BX1136" s="1"/>
  <c r="C939"/>
  <c r="BS744"/>
  <c r="C744"/>
  <c r="BS1138"/>
  <c r="C1138"/>
  <c r="C941"/>
  <c r="BS746"/>
  <c r="C746"/>
  <c r="C1140"/>
  <c r="BS1140"/>
  <c r="C943"/>
  <c r="BS748"/>
  <c r="C748"/>
  <c r="BS1142"/>
  <c r="C1142"/>
  <c r="C945"/>
  <c r="BS750"/>
  <c r="C750"/>
  <c r="C1144"/>
  <c r="BS1144"/>
  <c r="C947"/>
  <c r="BS752"/>
  <c r="C752"/>
  <c r="C1146"/>
  <c r="BX1146" s="1"/>
  <c r="BS1146"/>
  <c r="C949"/>
  <c r="BS754"/>
  <c r="C754"/>
  <c r="C1148"/>
  <c r="BX1148" s="1"/>
  <c r="BS1148"/>
  <c r="C951"/>
  <c r="BS756"/>
  <c r="C756"/>
  <c r="C1150"/>
  <c r="BX1150" s="1"/>
  <c r="BS1150"/>
  <c r="C953"/>
  <c r="BS758"/>
  <c r="C758"/>
  <c r="C1152"/>
  <c r="BX1152" s="1"/>
  <c r="BS1152"/>
  <c r="C955"/>
  <c r="BS760"/>
  <c r="C760"/>
  <c r="C1154"/>
  <c r="BX1154" s="1"/>
  <c r="BS1154"/>
  <c r="C957"/>
  <c r="BS762"/>
  <c r="C762"/>
  <c r="C1156"/>
  <c r="BW1156" s="1"/>
  <c r="BS1156"/>
  <c r="C959"/>
  <c r="BS764"/>
  <c r="C764"/>
  <c r="BS1158"/>
  <c r="C1158"/>
  <c r="BX1158" s="1"/>
  <c r="C961"/>
  <c r="BS766"/>
  <c r="C766"/>
  <c r="C1160"/>
  <c r="BX1160" s="1"/>
  <c r="BS1160"/>
  <c r="C963"/>
  <c r="BS768"/>
  <c r="C768"/>
  <c r="BS1162"/>
  <c r="C1162"/>
  <c r="BX1162" s="1"/>
  <c r="C965"/>
  <c r="BS770"/>
  <c r="C770"/>
  <c r="BS1164"/>
  <c r="C1164"/>
  <c r="BW1164" s="1"/>
  <c r="C967"/>
  <c r="BS772"/>
  <c r="C772"/>
  <c r="BS1166"/>
  <c r="C1166"/>
  <c r="C969"/>
  <c r="BS774"/>
  <c r="C774"/>
  <c r="BS1168"/>
  <c r="C1168"/>
  <c r="C971"/>
  <c r="BS776"/>
  <c r="C776"/>
  <c r="C1170"/>
  <c r="BS1170"/>
  <c r="C973"/>
  <c r="BS778"/>
  <c r="C778"/>
  <c r="BS1172"/>
  <c r="C1172"/>
  <c r="C975"/>
  <c r="BS780"/>
  <c r="C780"/>
  <c r="B200"/>
  <c r="C202"/>
  <c r="C203"/>
  <c r="C204"/>
  <c r="C205"/>
  <c r="C206"/>
  <c r="C207"/>
  <c r="C208"/>
  <c r="C210"/>
  <c r="C212"/>
  <c r="C214"/>
  <c r="C216"/>
  <c r="C218"/>
  <c r="C220"/>
  <c r="C222"/>
  <c r="C224"/>
  <c r="C226"/>
  <c r="C228"/>
  <c r="C230"/>
  <c r="C232"/>
  <c r="C234"/>
  <c r="C236"/>
  <c r="C238"/>
  <c r="C240"/>
  <c r="C242"/>
  <c r="C244"/>
  <c r="C246"/>
  <c r="C248"/>
  <c r="C250"/>
  <c r="C252"/>
  <c r="C254"/>
  <c r="C256"/>
  <c r="C258"/>
  <c r="C260"/>
  <c r="C262"/>
  <c r="C264"/>
  <c r="C266"/>
  <c r="C268"/>
  <c r="C270"/>
  <c r="C272"/>
  <c r="C274"/>
  <c r="C276"/>
  <c r="C278"/>
  <c r="C280"/>
  <c r="C282"/>
  <c r="C284"/>
  <c r="C286"/>
  <c r="C288"/>
  <c r="C290"/>
  <c r="C292"/>
  <c r="C294"/>
  <c r="C296"/>
  <c r="C298"/>
  <c r="C300"/>
  <c r="C302"/>
  <c r="C304"/>
  <c r="C306"/>
  <c r="C308"/>
  <c r="C310"/>
  <c r="C312"/>
  <c r="C314"/>
  <c r="C316"/>
  <c r="C318"/>
  <c r="C320"/>
  <c r="C322"/>
  <c r="C324"/>
  <c r="C326"/>
  <c r="C328"/>
  <c r="C330"/>
  <c r="C332"/>
  <c r="C334"/>
  <c r="C336"/>
  <c r="C338"/>
  <c r="C340"/>
  <c r="C342"/>
  <c r="C344"/>
  <c r="C346"/>
  <c r="C348"/>
  <c r="C350"/>
  <c r="C352"/>
  <c r="C354"/>
  <c r="C356"/>
  <c r="C358"/>
  <c r="C360"/>
  <c r="C362"/>
  <c r="C364"/>
  <c r="C366"/>
  <c r="C368"/>
  <c r="C370"/>
  <c r="C372"/>
  <c r="C374"/>
  <c r="C376"/>
  <c r="C378"/>
  <c r="C380"/>
  <c r="C382"/>
  <c r="C384"/>
  <c r="C386"/>
  <c r="C388"/>
  <c r="C390"/>
  <c r="C395"/>
  <c r="B396"/>
  <c r="B397"/>
  <c r="B398"/>
  <c r="B399"/>
  <c r="B400"/>
  <c r="B401"/>
  <c r="B402"/>
  <c r="B403"/>
  <c r="B405"/>
  <c r="B407"/>
  <c r="B409"/>
  <c r="B411"/>
  <c r="B413"/>
  <c r="B415"/>
  <c r="B417"/>
  <c r="B419"/>
  <c r="B421"/>
  <c r="B423"/>
  <c r="B425"/>
  <c r="B427"/>
  <c r="B429"/>
  <c r="B431"/>
  <c r="B433"/>
  <c r="B435"/>
  <c r="B437"/>
  <c r="B439"/>
  <c r="B441"/>
  <c r="B443"/>
  <c r="B445"/>
  <c r="B447"/>
  <c r="B449"/>
  <c r="B451"/>
  <c r="B453"/>
  <c r="B455"/>
  <c r="B457"/>
  <c r="B459"/>
  <c r="B461"/>
  <c r="B463"/>
  <c r="B465"/>
  <c r="B467"/>
  <c r="B469"/>
  <c r="B471"/>
  <c r="B473"/>
  <c r="B475"/>
  <c r="B477"/>
  <c r="B479"/>
  <c r="B481"/>
  <c r="B483"/>
  <c r="B485"/>
  <c r="B487"/>
  <c r="B489"/>
  <c r="B491"/>
  <c r="B493"/>
  <c r="B495"/>
  <c r="B497"/>
  <c r="B499"/>
  <c r="B501"/>
  <c r="B503"/>
  <c r="B505"/>
  <c r="B507"/>
  <c r="B509"/>
  <c r="B511"/>
  <c r="B513"/>
  <c r="B515"/>
  <c r="B517"/>
  <c r="B519"/>
  <c r="B521"/>
  <c r="B523"/>
  <c r="B525"/>
  <c r="B527"/>
  <c r="B529"/>
  <c r="B531"/>
  <c r="B533"/>
  <c r="B535"/>
  <c r="B537"/>
  <c r="B539"/>
  <c r="B541"/>
  <c r="B543"/>
  <c r="B545"/>
  <c r="B547"/>
  <c r="B549"/>
  <c r="B551"/>
  <c r="B553"/>
  <c r="B555"/>
  <c r="B557"/>
  <c r="B559"/>
  <c r="B561"/>
  <c r="B563"/>
  <c r="B565"/>
  <c r="B567"/>
  <c r="B569"/>
  <c r="B571"/>
  <c r="B573"/>
  <c r="B575"/>
  <c r="B577"/>
  <c r="B579"/>
  <c r="B581"/>
  <c r="B583"/>
  <c r="B585"/>
  <c r="B590"/>
  <c r="BS590"/>
  <c r="B591"/>
  <c r="B592"/>
  <c r="BS592"/>
  <c r="B594"/>
  <c r="BS594"/>
  <c r="B596"/>
  <c r="BS596"/>
  <c r="B598"/>
  <c r="BS598"/>
  <c r="B600"/>
  <c r="BS600"/>
  <c r="B602"/>
  <c r="BS602"/>
  <c r="B604"/>
  <c r="BS604"/>
  <c r="B606"/>
  <c r="BS606"/>
  <c r="B608"/>
  <c r="BS608"/>
  <c r="B610"/>
  <c r="BS610"/>
  <c r="B612"/>
  <c r="BS612"/>
  <c r="B614"/>
  <c r="BS614"/>
  <c r="B616"/>
  <c r="BS616"/>
  <c r="B618"/>
  <c r="BS618"/>
  <c r="B620"/>
  <c r="BS620"/>
  <c r="B622"/>
  <c r="BS622"/>
  <c r="B624"/>
  <c r="BS624"/>
  <c r="B626"/>
  <c r="BS626"/>
  <c r="B628"/>
  <c r="BS628"/>
  <c r="B630"/>
  <c r="BS630"/>
  <c r="B632"/>
  <c r="BS632"/>
  <c r="B634"/>
  <c r="BS634"/>
  <c r="B636"/>
  <c r="BS636"/>
  <c r="B638"/>
  <c r="BS638"/>
  <c r="B640"/>
  <c r="BS640"/>
  <c r="B642"/>
  <c r="BS642"/>
  <c r="B644"/>
  <c r="BS644"/>
  <c r="B646"/>
  <c r="BS646"/>
  <c r="B648"/>
  <c r="BS648"/>
  <c r="B650"/>
  <c r="BS650"/>
  <c r="B652"/>
  <c r="BS652"/>
  <c r="B654"/>
  <c r="BS654"/>
  <c r="B656"/>
  <c r="BS656"/>
  <c r="B658"/>
  <c r="BS658"/>
  <c r="B660"/>
  <c r="BS660"/>
  <c r="B662"/>
  <c r="BS662"/>
  <c r="B664"/>
  <c r="BS664"/>
  <c r="B666"/>
  <c r="BS666"/>
  <c r="B668"/>
  <c r="BS668"/>
  <c r="B670"/>
  <c r="BS670"/>
  <c r="B672"/>
  <c r="BS672"/>
  <c r="B674"/>
  <c r="BS674"/>
  <c r="B676"/>
  <c r="BS676"/>
  <c r="B678"/>
  <c r="BS678"/>
  <c r="B680"/>
  <c r="BS680"/>
  <c r="B682"/>
  <c r="BS682"/>
  <c r="BR983"/>
  <c r="B983"/>
  <c r="B786"/>
  <c r="BR985"/>
  <c r="B985"/>
  <c r="B788"/>
  <c r="BR987"/>
  <c r="B987"/>
  <c r="B790"/>
  <c r="B989"/>
  <c r="BR989"/>
  <c r="B792"/>
  <c r="BR991"/>
  <c r="B991"/>
  <c r="B794"/>
  <c r="B599"/>
  <c r="BR993"/>
  <c r="B993"/>
  <c r="B796"/>
  <c r="B601"/>
  <c r="B995"/>
  <c r="BR995"/>
  <c r="B798"/>
  <c r="B603"/>
  <c r="BR997"/>
  <c r="B997"/>
  <c r="B800"/>
  <c r="B605"/>
  <c r="BR999"/>
  <c r="B999"/>
  <c r="B802"/>
  <c r="B607"/>
  <c r="B1001"/>
  <c r="BR1001"/>
  <c r="B804"/>
  <c r="B609"/>
  <c r="BR1003"/>
  <c r="B1003"/>
  <c r="B806"/>
  <c r="B611"/>
  <c r="BR1005"/>
  <c r="B1005"/>
  <c r="B808"/>
  <c r="B613"/>
  <c r="B1007"/>
  <c r="BR1007"/>
  <c r="B810"/>
  <c r="B615"/>
  <c r="BR1009"/>
  <c r="B1009"/>
  <c r="B812"/>
  <c r="B617"/>
  <c r="BR1011"/>
  <c r="B1011"/>
  <c r="B814"/>
  <c r="B619"/>
  <c r="B1013"/>
  <c r="BR1013"/>
  <c r="B816"/>
  <c r="B621"/>
  <c r="BR1015"/>
  <c r="B1015"/>
  <c r="B818"/>
  <c r="B623"/>
  <c r="BR1017"/>
  <c r="B1017"/>
  <c r="B820"/>
  <c r="B625"/>
  <c r="B1019"/>
  <c r="BR1019"/>
  <c r="B822"/>
  <c r="B627"/>
  <c r="BR1021"/>
  <c r="B1021"/>
  <c r="B824"/>
  <c r="B629"/>
  <c r="BR1023"/>
  <c r="B1023"/>
  <c r="B826"/>
  <c r="B631"/>
  <c r="B1025"/>
  <c r="BR1025"/>
  <c r="B828"/>
  <c r="B633"/>
  <c r="BR1027"/>
  <c r="B1027"/>
  <c r="B830"/>
  <c r="B635"/>
  <c r="BR1029"/>
  <c r="B1029"/>
  <c r="B832"/>
  <c r="B637"/>
  <c r="B1031"/>
  <c r="BR1031"/>
  <c r="B834"/>
  <c r="B639"/>
  <c r="BR1033"/>
  <c r="B1033"/>
  <c r="B836"/>
  <c r="B641"/>
  <c r="BR1035"/>
  <c r="B1035"/>
  <c r="B838"/>
  <c r="B643"/>
  <c r="B1037"/>
  <c r="BR1037"/>
  <c r="B840"/>
  <c r="B645"/>
  <c r="BR1039"/>
  <c r="B1039"/>
  <c r="B842"/>
  <c r="B647"/>
  <c r="BR1041"/>
  <c r="B1041"/>
  <c r="B844"/>
  <c r="B649"/>
  <c r="BR1043"/>
  <c r="B1043"/>
  <c r="B846"/>
  <c r="B651"/>
  <c r="BR1045"/>
  <c r="B1045"/>
  <c r="B848"/>
  <c r="B653"/>
  <c r="B1047"/>
  <c r="BR1047"/>
  <c r="B850"/>
  <c r="B655"/>
  <c r="BR1049"/>
  <c r="B1049"/>
  <c r="B852"/>
  <c r="B657"/>
  <c r="B1051"/>
  <c r="BR1051"/>
  <c r="B854"/>
  <c r="B659"/>
  <c r="BR1053"/>
  <c r="B1053"/>
  <c r="B856"/>
  <c r="B661"/>
  <c r="BR1055"/>
  <c r="B1055"/>
  <c r="B858"/>
  <c r="B663"/>
  <c r="B1057"/>
  <c r="BR1057"/>
  <c r="B860"/>
  <c r="B665"/>
  <c r="BR1059"/>
  <c r="B1059"/>
  <c r="B862"/>
  <c r="B667"/>
  <c r="BR1061"/>
  <c r="B1061"/>
  <c r="B864"/>
  <c r="B669"/>
  <c r="B1063"/>
  <c r="BR1063"/>
  <c r="B866"/>
  <c r="B671"/>
  <c r="BR1065"/>
  <c r="B1065"/>
  <c r="B868"/>
  <c r="B673"/>
  <c r="BR1067"/>
  <c r="B1067"/>
  <c r="B870"/>
  <c r="B675"/>
  <c r="B1069"/>
  <c r="BR1069"/>
  <c r="B872"/>
  <c r="B677"/>
  <c r="BR1071"/>
  <c r="B1071"/>
  <c r="B874"/>
  <c r="B679"/>
  <c r="BR1073"/>
  <c r="B1073"/>
  <c r="B876"/>
  <c r="B681"/>
  <c r="BR1075"/>
  <c r="B1075"/>
  <c r="B878"/>
  <c r="B683"/>
  <c r="B1077"/>
  <c r="BR1077"/>
  <c r="BR685"/>
  <c r="B880"/>
  <c r="B685"/>
  <c r="B1079"/>
  <c r="BR1079"/>
  <c r="BR687"/>
  <c r="B882"/>
  <c r="B687"/>
  <c r="B1081"/>
  <c r="BR1081"/>
  <c r="BR689"/>
  <c r="B884"/>
  <c r="B689"/>
  <c r="BR1083"/>
  <c r="B1083"/>
  <c r="BR691"/>
  <c r="B886"/>
  <c r="B691"/>
  <c r="B1085"/>
  <c r="BR1085"/>
  <c r="BR693"/>
  <c r="B888"/>
  <c r="B693"/>
  <c r="B1087"/>
  <c r="BR1087"/>
  <c r="BR695"/>
  <c r="B890"/>
  <c r="B695"/>
  <c r="BR1089"/>
  <c r="B1089"/>
  <c r="BR697"/>
  <c r="B892"/>
  <c r="B697"/>
  <c r="B1091"/>
  <c r="BR1091"/>
  <c r="BR699"/>
  <c r="B894"/>
  <c r="B699"/>
  <c r="B1093"/>
  <c r="BR1093"/>
  <c r="BR701"/>
  <c r="B896"/>
  <c r="B701"/>
  <c r="BR1095"/>
  <c r="B1095"/>
  <c r="BR703"/>
  <c r="B898"/>
  <c r="B703"/>
  <c r="BR1097"/>
  <c r="B1097"/>
  <c r="BR705"/>
  <c r="B900"/>
  <c r="B705"/>
  <c r="B1099"/>
  <c r="BR1099"/>
  <c r="BR707"/>
  <c r="B902"/>
  <c r="B707"/>
  <c r="BR1101"/>
  <c r="B1101"/>
  <c r="BR709"/>
  <c r="B904"/>
  <c r="B709"/>
  <c r="BR1103"/>
  <c r="B1103"/>
  <c r="BR711"/>
  <c r="B906"/>
  <c r="B711"/>
  <c r="B1105"/>
  <c r="BR1105"/>
  <c r="BR713"/>
  <c r="B908"/>
  <c r="B713"/>
  <c r="BR1107"/>
  <c r="B1107"/>
  <c r="BR715"/>
  <c r="B910"/>
  <c r="B715"/>
  <c r="B1109"/>
  <c r="BR1109"/>
  <c r="BR717"/>
  <c r="B912"/>
  <c r="B717"/>
  <c r="BR1111"/>
  <c r="B1111"/>
  <c r="BR719"/>
  <c r="B914"/>
  <c r="B719"/>
  <c r="BR1113"/>
  <c r="B1113"/>
  <c r="BR721"/>
  <c r="B916"/>
  <c r="B721"/>
  <c r="BR1115"/>
  <c r="B1115"/>
  <c r="BR723"/>
  <c r="B918"/>
  <c r="B723"/>
  <c r="BR1117"/>
  <c r="B1117"/>
  <c r="BR725"/>
  <c r="B920"/>
  <c r="B725"/>
  <c r="BR1119"/>
  <c r="B1119"/>
  <c r="BR727"/>
  <c r="B922"/>
  <c r="B727"/>
  <c r="BR1121"/>
  <c r="B1121"/>
  <c r="BR729"/>
  <c r="B924"/>
  <c r="B729"/>
  <c r="B1123"/>
  <c r="BR1123"/>
  <c r="BR731"/>
  <c r="B926"/>
  <c r="B731"/>
  <c r="B1125"/>
  <c r="BR1125"/>
  <c r="BR733"/>
  <c r="B928"/>
  <c r="B733"/>
  <c r="BR1127"/>
  <c r="B1127"/>
  <c r="BR735"/>
  <c r="B930"/>
  <c r="B735"/>
  <c r="B1129"/>
  <c r="BR1129"/>
  <c r="BR737"/>
  <c r="B932"/>
  <c r="B737"/>
  <c r="B1131"/>
  <c r="BR1131"/>
  <c r="BR739"/>
  <c r="B934"/>
  <c r="B739"/>
  <c r="B1133"/>
  <c r="BR1133"/>
  <c r="BR741"/>
  <c r="B936"/>
  <c r="B741"/>
  <c r="B1135"/>
  <c r="BR1135"/>
  <c r="BR743"/>
  <c r="B938"/>
  <c r="B743"/>
  <c r="B1137"/>
  <c r="BR1137"/>
  <c r="BR745"/>
  <c r="B940"/>
  <c r="B745"/>
  <c r="BR1139"/>
  <c r="B1139"/>
  <c r="BR747"/>
  <c r="B942"/>
  <c r="B747"/>
  <c r="B1141"/>
  <c r="BR1141"/>
  <c r="BR749"/>
  <c r="B944"/>
  <c r="B749"/>
  <c r="BR1143"/>
  <c r="B1143"/>
  <c r="BR751"/>
  <c r="B946"/>
  <c r="B751"/>
  <c r="BR1145"/>
  <c r="B1145"/>
  <c r="BR753"/>
  <c r="B948"/>
  <c r="B753"/>
  <c r="BR1147"/>
  <c r="B1147"/>
  <c r="BR755"/>
  <c r="B950"/>
  <c r="B755"/>
  <c r="BR1149"/>
  <c r="B1149"/>
  <c r="BR757"/>
  <c r="B952"/>
  <c r="B757"/>
  <c r="BR1151"/>
  <c r="B1151"/>
  <c r="BR759"/>
  <c r="B954"/>
  <c r="B759"/>
  <c r="BR1153"/>
  <c r="B1153"/>
  <c r="BR761"/>
  <c r="B956"/>
  <c r="B761"/>
  <c r="BR1155"/>
  <c r="B1155"/>
  <c r="BR763"/>
  <c r="B958"/>
  <c r="B763"/>
  <c r="B1157"/>
  <c r="BR1157"/>
  <c r="BR765"/>
  <c r="B960"/>
  <c r="B765"/>
  <c r="B1159"/>
  <c r="BR1159"/>
  <c r="BR767"/>
  <c r="B962"/>
  <c r="B767"/>
  <c r="BR1161"/>
  <c r="B1161"/>
  <c r="BR769"/>
  <c r="B964"/>
  <c r="B769"/>
  <c r="B1163"/>
  <c r="BR1163"/>
  <c r="BR771"/>
  <c r="B966"/>
  <c r="B771"/>
  <c r="B1165"/>
  <c r="BR1165"/>
  <c r="BR773"/>
  <c r="B968"/>
  <c r="B773"/>
  <c r="B1167"/>
  <c r="BR1167"/>
  <c r="BR775"/>
  <c r="B970"/>
  <c r="B775"/>
  <c r="BR1169"/>
  <c r="B1169"/>
  <c r="B972"/>
  <c r="BR777"/>
  <c r="B777"/>
  <c r="B1171"/>
  <c r="BR1171"/>
  <c r="B974"/>
  <c r="BR779"/>
  <c r="B779"/>
  <c r="B1173"/>
  <c r="BR1173"/>
  <c r="B976"/>
  <c r="BR781"/>
  <c r="B781"/>
  <c r="BS983"/>
  <c r="C983"/>
  <c r="BV983" s="1"/>
  <c r="C786"/>
  <c r="C985"/>
  <c r="BW985" s="1"/>
  <c r="BS985"/>
  <c r="C788"/>
  <c r="C987"/>
  <c r="BW987" s="1"/>
  <c r="BS987"/>
  <c r="C790"/>
  <c r="BS989"/>
  <c r="C989"/>
  <c r="BW989" s="1"/>
  <c r="C792"/>
  <c r="C991"/>
  <c r="BW991" s="1"/>
  <c r="BS991"/>
  <c r="C794"/>
  <c r="BS599"/>
  <c r="C993"/>
  <c r="BW993" s="1"/>
  <c r="BS993"/>
  <c r="C796"/>
  <c r="BS601"/>
  <c r="BS995"/>
  <c r="C995"/>
  <c r="BW995" s="1"/>
  <c r="C798"/>
  <c r="BS603"/>
  <c r="C997"/>
  <c r="BW997" s="1"/>
  <c r="BS997"/>
  <c r="C800"/>
  <c r="BS605"/>
  <c r="C999"/>
  <c r="BW999" s="1"/>
  <c r="BS999"/>
  <c r="C802"/>
  <c r="BS607"/>
  <c r="BS1001"/>
  <c r="C1001"/>
  <c r="BW1001" s="1"/>
  <c r="C804"/>
  <c r="BS609"/>
  <c r="C1003"/>
  <c r="BW1003" s="1"/>
  <c r="BS1003"/>
  <c r="C806"/>
  <c r="BS611"/>
  <c r="C1005"/>
  <c r="BW1005" s="1"/>
  <c r="BS1005"/>
  <c r="C808"/>
  <c r="BS613"/>
  <c r="BS1007"/>
  <c r="C1007"/>
  <c r="BW1007" s="1"/>
  <c r="C810"/>
  <c r="BS615"/>
  <c r="C1009"/>
  <c r="BW1009" s="1"/>
  <c r="BS1009"/>
  <c r="C812"/>
  <c r="BS617"/>
  <c r="C1011"/>
  <c r="BW1011" s="1"/>
  <c r="BS1011"/>
  <c r="C814"/>
  <c r="BS619"/>
  <c r="BS1013"/>
  <c r="C1013"/>
  <c r="BW1013" s="1"/>
  <c r="C816"/>
  <c r="BS621"/>
  <c r="C1015"/>
  <c r="BW1015" s="1"/>
  <c r="BS1015"/>
  <c r="C818"/>
  <c r="BS623"/>
  <c r="C1017"/>
  <c r="BW1017" s="1"/>
  <c r="BS1017"/>
  <c r="C820"/>
  <c r="BS625"/>
  <c r="BS1019"/>
  <c r="C1019"/>
  <c r="BW1019" s="1"/>
  <c r="C822"/>
  <c r="BS627"/>
  <c r="C1021"/>
  <c r="BW1021" s="1"/>
  <c r="BS1021"/>
  <c r="C824"/>
  <c r="BS629"/>
  <c r="C1023"/>
  <c r="BW1023" s="1"/>
  <c r="BS1023"/>
  <c r="C826"/>
  <c r="BS631"/>
  <c r="BS1025"/>
  <c r="C1025"/>
  <c r="BW1025" s="1"/>
  <c r="C828"/>
  <c r="BS633"/>
  <c r="C1027"/>
  <c r="BW1027" s="1"/>
  <c r="BS1027"/>
  <c r="C830"/>
  <c r="BS635"/>
  <c r="C1029"/>
  <c r="BW1029" s="1"/>
  <c r="BS1029"/>
  <c r="C832"/>
  <c r="BS637"/>
  <c r="BS1031"/>
  <c r="C1031"/>
  <c r="BW1031" s="1"/>
  <c r="C834"/>
  <c r="BS639"/>
  <c r="C1033"/>
  <c r="BW1033" s="1"/>
  <c r="BS1033"/>
  <c r="C836"/>
  <c r="BS641"/>
  <c r="C1035"/>
  <c r="BW1035" s="1"/>
  <c r="BS1035"/>
  <c r="C838"/>
  <c r="BS643"/>
  <c r="BS1037"/>
  <c r="C1037"/>
  <c r="BW1037" s="1"/>
  <c r="C840"/>
  <c r="BS645"/>
  <c r="C1039"/>
  <c r="BW1039" s="1"/>
  <c r="BS1039"/>
  <c r="C842"/>
  <c r="BS647"/>
  <c r="C1041"/>
  <c r="BW1041" s="1"/>
  <c r="BS1041"/>
  <c r="C844"/>
  <c r="BS649"/>
  <c r="C1043"/>
  <c r="BW1043" s="1"/>
  <c r="BS1043"/>
  <c r="C846"/>
  <c r="BS651"/>
  <c r="C1045"/>
  <c r="BW1045" s="1"/>
  <c r="BS1045"/>
  <c r="C848"/>
  <c r="BS653"/>
  <c r="BS1047"/>
  <c r="C1047"/>
  <c r="BW1047" s="1"/>
  <c r="C850"/>
  <c r="BS655"/>
  <c r="C1049"/>
  <c r="BV1049" s="1"/>
  <c r="BS1049"/>
  <c r="C852"/>
  <c r="BS657"/>
  <c r="BS1051"/>
  <c r="C1051"/>
  <c r="BX1051" s="1"/>
  <c r="C854"/>
  <c r="BS659"/>
  <c r="C1053"/>
  <c r="BX1053" s="1"/>
  <c r="BS1053"/>
  <c r="C856"/>
  <c r="BS661"/>
  <c r="C1055"/>
  <c r="BX1055" s="1"/>
  <c r="BS1055"/>
  <c r="C858"/>
  <c r="BS663"/>
  <c r="BS1057"/>
  <c r="C1057"/>
  <c r="BX1057" s="1"/>
  <c r="C860"/>
  <c r="BS665"/>
  <c r="C1059"/>
  <c r="BX1059" s="1"/>
  <c r="BS1059"/>
  <c r="C862"/>
  <c r="BS667"/>
  <c r="C1061"/>
  <c r="BX1061" s="1"/>
  <c r="BS1061"/>
  <c r="C864"/>
  <c r="BS669"/>
  <c r="BS1063"/>
  <c r="C1063"/>
  <c r="BX1063" s="1"/>
  <c r="C866"/>
  <c r="BS671"/>
  <c r="C1065"/>
  <c r="BX1065" s="1"/>
  <c r="BS1065"/>
  <c r="C868"/>
  <c r="BS673"/>
  <c r="C1067"/>
  <c r="BX1067" s="1"/>
  <c r="BS1067"/>
  <c r="C870"/>
  <c r="BS675"/>
  <c r="BS1069"/>
  <c r="C1069"/>
  <c r="BX1069" s="1"/>
  <c r="C872"/>
  <c r="BS677"/>
  <c r="C1071"/>
  <c r="BX1071" s="1"/>
  <c r="BS1071"/>
  <c r="C874"/>
  <c r="BS679"/>
  <c r="C1073"/>
  <c r="BX1073" s="1"/>
  <c r="BS1073"/>
  <c r="C876"/>
  <c r="BS681"/>
  <c r="C1075"/>
  <c r="BX1075" s="1"/>
  <c r="BS1075"/>
  <c r="C878"/>
  <c r="BS683"/>
  <c r="BS1077"/>
  <c r="C1077"/>
  <c r="BW1077" s="1"/>
  <c r="C880"/>
  <c r="C685"/>
  <c r="BS685"/>
  <c r="BS1079"/>
  <c r="C1079"/>
  <c r="BX1079" s="1"/>
  <c r="C882"/>
  <c r="C687"/>
  <c r="BS687"/>
  <c r="BS1081"/>
  <c r="C1081"/>
  <c r="BX1081" s="1"/>
  <c r="C884"/>
  <c r="C689"/>
  <c r="BS689"/>
  <c r="C1083"/>
  <c r="BW1083" s="1"/>
  <c r="BS1083"/>
  <c r="C886"/>
  <c r="C691"/>
  <c r="BS691"/>
  <c r="BS1085"/>
  <c r="C1085"/>
  <c r="BW1085" s="1"/>
  <c r="C888"/>
  <c r="C693"/>
  <c r="BS693"/>
  <c r="BS1087"/>
  <c r="C1087"/>
  <c r="BW1087" s="1"/>
  <c r="C890"/>
  <c r="C695"/>
  <c r="BS695"/>
  <c r="C1089"/>
  <c r="BW1089" s="1"/>
  <c r="BS1089"/>
  <c r="C892"/>
  <c r="C697"/>
  <c r="BS697"/>
  <c r="BS1091"/>
  <c r="C1091"/>
  <c r="BW1091" s="1"/>
  <c r="C894"/>
  <c r="C699"/>
  <c r="BS699"/>
  <c r="BS1093"/>
  <c r="C1093"/>
  <c r="BW1093" s="1"/>
  <c r="C896"/>
  <c r="C701"/>
  <c r="BS701"/>
  <c r="C1095"/>
  <c r="BW1095" s="1"/>
  <c r="BS1095"/>
  <c r="C898"/>
  <c r="C703"/>
  <c r="BS703"/>
  <c r="C1097"/>
  <c r="BW1097" s="1"/>
  <c r="BS1097"/>
  <c r="C900"/>
  <c r="C705"/>
  <c r="BS705"/>
  <c r="BS1099"/>
  <c r="C1099"/>
  <c r="BW1099" s="1"/>
  <c r="C902"/>
  <c r="C707"/>
  <c r="BS707"/>
  <c r="C1101"/>
  <c r="BW1101" s="1"/>
  <c r="BS1101"/>
  <c r="C904"/>
  <c r="C709"/>
  <c r="BS709"/>
  <c r="C1103"/>
  <c r="BW1103" s="1"/>
  <c r="BS1103"/>
  <c r="C906"/>
  <c r="C711"/>
  <c r="BS711"/>
  <c r="BS1105"/>
  <c r="C1105"/>
  <c r="BW1105" s="1"/>
  <c r="C908"/>
  <c r="C713"/>
  <c r="BS713"/>
  <c r="C1107"/>
  <c r="BW1107" s="1"/>
  <c r="BS1107"/>
  <c r="C910"/>
  <c r="C715"/>
  <c r="BS715"/>
  <c r="BS1109"/>
  <c r="C1109"/>
  <c r="BW1109" s="1"/>
  <c r="C912"/>
  <c r="C717"/>
  <c r="BS717"/>
  <c r="C1111"/>
  <c r="BW1111" s="1"/>
  <c r="BS1111"/>
  <c r="C914"/>
  <c r="C719"/>
  <c r="BS719"/>
  <c r="C1113"/>
  <c r="BW1113" s="1"/>
  <c r="BS1113"/>
  <c r="C916"/>
  <c r="C721"/>
  <c r="BS721"/>
  <c r="C1115"/>
  <c r="BW1115" s="1"/>
  <c r="BS1115"/>
  <c r="C918"/>
  <c r="C723"/>
  <c r="BS723"/>
  <c r="C1117"/>
  <c r="BX1117" s="1"/>
  <c r="BS1117"/>
  <c r="C920"/>
  <c r="C725"/>
  <c r="BS725"/>
  <c r="C1119"/>
  <c r="BW1119" s="1"/>
  <c r="BS1119"/>
  <c r="C922"/>
  <c r="C727"/>
  <c r="BS727"/>
  <c r="C1121"/>
  <c r="BW1121" s="1"/>
  <c r="BS1121"/>
  <c r="C924"/>
  <c r="C729"/>
  <c r="BS729"/>
  <c r="BS1123"/>
  <c r="C1123"/>
  <c r="BW1123" s="1"/>
  <c r="C926"/>
  <c r="C731"/>
  <c r="BS731"/>
  <c r="BS1125"/>
  <c r="C1125"/>
  <c r="BW1125" s="1"/>
  <c r="C928"/>
  <c r="C733"/>
  <c r="BS733"/>
  <c r="C1127"/>
  <c r="BW1127" s="1"/>
  <c r="BS1127"/>
  <c r="C930"/>
  <c r="C735"/>
  <c r="BS735"/>
  <c r="BS1129"/>
  <c r="C1129"/>
  <c r="BW1129" s="1"/>
  <c r="C932"/>
  <c r="C737"/>
  <c r="BS737"/>
  <c r="BS1131"/>
  <c r="C1131"/>
  <c r="BW1131" s="1"/>
  <c r="C934"/>
  <c r="C739"/>
  <c r="BS739"/>
  <c r="BS1133"/>
  <c r="C1133"/>
  <c r="BW1133" s="1"/>
  <c r="C936"/>
  <c r="C741"/>
  <c r="BS741"/>
  <c r="BS1135"/>
  <c r="C1135"/>
  <c r="BW1135" s="1"/>
  <c r="C938"/>
  <c r="C743"/>
  <c r="BS743"/>
  <c r="BS1137"/>
  <c r="C1137"/>
  <c r="BW1137" s="1"/>
  <c r="C940"/>
  <c r="C745"/>
  <c r="BS745"/>
  <c r="C1139"/>
  <c r="BW1139" s="1"/>
  <c r="BS1139"/>
  <c r="C942"/>
  <c r="C747"/>
  <c r="BS747"/>
  <c r="BS1141"/>
  <c r="C1141"/>
  <c r="BW1141" s="1"/>
  <c r="C944"/>
  <c r="C749"/>
  <c r="BS749"/>
  <c r="C1143"/>
  <c r="BW1143" s="1"/>
  <c r="BS1143"/>
  <c r="C946"/>
  <c r="C751"/>
  <c r="BS751"/>
  <c r="C1145"/>
  <c r="BW1145" s="1"/>
  <c r="BS1145"/>
  <c r="C948"/>
  <c r="C753"/>
  <c r="BS753"/>
  <c r="C1147"/>
  <c r="BW1147" s="1"/>
  <c r="BS1147"/>
  <c r="C950"/>
  <c r="C755"/>
  <c r="BS755"/>
  <c r="C1149"/>
  <c r="BW1149" s="1"/>
  <c r="BS1149"/>
  <c r="C952"/>
  <c r="C757"/>
  <c r="BS757"/>
  <c r="C1151"/>
  <c r="BW1151" s="1"/>
  <c r="BS1151"/>
  <c r="C954"/>
  <c r="C759"/>
  <c r="BS759"/>
  <c r="C1153"/>
  <c r="BW1153" s="1"/>
  <c r="BS1153"/>
  <c r="C956"/>
  <c r="C761"/>
  <c r="BS761"/>
  <c r="C1155"/>
  <c r="BW1155" s="1"/>
  <c r="BS1155"/>
  <c r="C958"/>
  <c r="C763"/>
  <c r="BS763"/>
  <c r="BS1157"/>
  <c r="C1157"/>
  <c r="BW1157" s="1"/>
  <c r="C960"/>
  <c r="C765"/>
  <c r="BS765"/>
  <c r="BS1159"/>
  <c r="C1159"/>
  <c r="C962"/>
  <c r="C767"/>
  <c r="BS767"/>
  <c r="C1161"/>
  <c r="BS1161"/>
  <c r="C964"/>
  <c r="C769"/>
  <c r="BS769"/>
  <c r="BS1163"/>
  <c r="C1163"/>
  <c r="BW1163" s="1"/>
  <c r="C966"/>
  <c r="C771"/>
  <c r="BS771"/>
  <c r="BS1165"/>
  <c r="C1165"/>
  <c r="BV1165" s="1"/>
  <c r="C968"/>
  <c r="C773"/>
  <c r="BS773"/>
  <c r="BS1167"/>
  <c r="C1167"/>
  <c r="C970"/>
  <c r="C775"/>
  <c r="BS775"/>
  <c r="C1169"/>
  <c r="BW1169" s="1"/>
  <c r="BS1169"/>
  <c r="C972"/>
  <c r="C777"/>
  <c r="BS777"/>
  <c r="BS1171"/>
  <c r="C1171"/>
  <c r="BW1171" s="1"/>
  <c r="C974"/>
  <c r="C779"/>
  <c r="BS779"/>
  <c r="BS1173"/>
  <c r="C1173"/>
  <c r="BW1173" s="1"/>
  <c r="C976"/>
  <c r="C781"/>
  <c r="BS781"/>
  <c r="C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90"/>
  <c r="BR590"/>
  <c r="C591"/>
  <c r="BS591"/>
  <c r="C592"/>
  <c r="BR592"/>
  <c r="B593"/>
  <c r="BS593"/>
  <c r="C594"/>
  <c r="BR594"/>
  <c r="B595"/>
  <c r="BS595"/>
  <c r="C596"/>
  <c r="BR596"/>
  <c r="B597"/>
  <c r="BS597"/>
  <c r="C598"/>
  <c r="BR598"/>
  <c r="C599"/>
  <c r="BR599"/>
  <c r="C601"/>
  <c r="BR601"/>
  <c r="C603"/>
  <c r="BR603"/>
  <c r="C605"/>
  <c r="BR605"/>
  <c r="C607"/>
  <c r="BR607"/>
  <c r="C609"/>
  <c r="BR609"/>
  <c r="C611"/>
  <c r="BR611"/>
  <c r="C613"/>
  <c r="BR613"/>
  <c r="C615"/>
  <c r="BR615"/>
  <c r="C617"/>
  <c r="BR617"/>
  <c r="C619"/>
  <c r="BR619"/>
  <c r="C621"/>
  <c r="BR621"/>
  <c r="C623"/>
  <c r="BR623"/>
  <c r="C625"/>
  <c r="BR625"/>
  <c r="C627"/>
  <c r="BR627"/>
  <c r="C629"/>
  <c r="BR629"/>
  <c r="C631"/>
  <c r="BR631"/>
  <c r="C633"/>
  <c r="BR633"/>
  <c r="C635"/>
  <c r="BR635"/>
  <c r="C637"/>
  <c r="BR637"/>
  <c r="C639"/>
  <c r="BR639"/>
  <c r="C641"/>
  <c r="BR641"/>
  <c r="C643"/>
  <c r="BR643"/>
  <c r="C645"/>
  <c r="BR645"/>
  <c r="C647"/>
  <c r="BR647"/>
  <c r="C649"/>
  <c r="BR649"/>
  <c r="C651"/>
  <c r="BR651"/>
  <c r="C653"/>
  <c r="BR653"/>
  <c r="C655"/>
  <c r="BR655"/>
  <c r="C657"/>
  <c r="BR657"/>
  <c r="C659"/>
  <c r="BR659"/>
  <c r="C661"/>
  <c r="BR661"/>
  <c r="C663"/>
  <c r="BR663"/>
  <c r="C665"/>
  <c r="BR665"/>
  <c r="C667"/>
  <c r="BR667"/>
  <c r="C669"/>
  <c r="BR669"/>
  <c r="C671"/>
  <c r="BR671"/>
  <c r="C673"/>
  <c r="BR673"/>
  <c r="C675"/>
  <c r="BR675"/>
  <c r="C677"/>
  <c r="BR677"/>
  <c r="C679"/>
  <c r="BR679"/>
  <c r="C681"/>
  <c r="BR681"/>
  <c r="C683"/>
  <c r="BR683"/>
  <c r="A7" i="11"/>
  <c r="A106"/>
  <c r="A299"/>
  <c r="BL298"/>
  <c r="BL297"/>
  <c r="BG7" i="10"/>
  <c r="A8"/>
  <c r="BE199"/>
  <c r="BG199"/>
  <c r="A106"/>
  <c r="O202"/>
  <c r="BE202"/>
  <c r="BG6"/>
  <c r="BG202" s="1"/>
  <c r="O199"/>
  <c r="A299"/>
  <c r="BG201"/>
  <c r="W200"/>
  <c r="BE200"/>
  <c r="B201"/>
  <c r="D201"/>
  <c r="F201"/>
  <c r="H201"/>
  <c r="J201"/>
  <c r="L201"/>
  <c r="N201"/>
  <c r="P201"/>
  <c r="R201"/>
  <c r="T201"/>
  <c r="V201"/>
  <c r="X201"/>
  <c r="Z201"/>
  <c r="AB201"/>
  <c r="AD201"/>
  <c r="AO201"/>
  <c r="AZ201"/>
  <c r="BB201"/>
  <c r="BD201"/>
  <c r="A495"/>
  <c r="A593" i="7"/>
  <c r="F396"/>
  <c r="H396"/>
  <c r="J396"/>
  <c r="L396"/>
  <c r="N396"/>
  <c r="P396"/>
  <c r="R396"/>
  <c r="T396"/>
  <c r="V396"/>
  <c r="X396"/>
  <c r="Z396"/>
  <c r="AB396"/>
  <c r="AD396"/>
  <c r="AF396"/>
  <c r="AH396"/>
  <c r="BC396"/>
  <c r="BE396"/>
  <c r="BG396"/>
  <c r="BI396"/>
  <c r="A202"/>
  <c r="G395"/>
  <c r="O395"/>
  <c r="W395"/>
  <c r="AE395"/>
  <c r="BF395"/>
  <c r="BN781"/>
  <c r="BN731"/>
  <c r="BN732" s="1"/>
  <c r="BN733" s="1"/>
  <c r="BN734" s="1"/>
  <c r="BN735" s="1"/>
  <c r="BN736" s="1"/>
  <c r="BN737" s="1"/>
  <c r="BN738" s="1"/>
  <c r="BN739" s="1"/>
  <c r="BN740" s="1"/>
  <c r="BN741" s="1"/>
  <c r="BN742" s="1"/>
  <c r="BN743" s="1"/>
  <c r="BN744" s="1"/>
  <c r="BN745" s="1"/>
  <c r="BN746" s="1"/>
  <c r="BN747" s="1"/>
  <c r="BN748" s="1"/>
  <c r="BN749" s="1"/>
  <c r="BN750" s="1"/>
  <c r="BN751" s="1"/>
  <c r="BN752" s="1"/>
  <c r="BN753" s="1"/>
  <c r="BN754" s="1"/>
  <c r="BN755" s="1"/>
  <c r="BN756" s="1"/>
  <c r="BN757" s="1"/>
  <c r="BN758" s="1"/>
  <c r="BN759" s="1"/>
  <c r="BN760" s="1"/>
  <c r="BN761" s="1"/>
  <c r="BN762" s="1"/>
  <c r="BN763" s="1"/>
  <c r="BN764" s="1"/>
  <c r="BN765" s="1"/>
  <c r="BN766" s="1"/>
  <c r="BN767" s="1"/>
  <c r="BN768" s="1"/>
  <c r="BN769" s="1"/>
  <c r="BN770" s="1"/>
  <c r="BN771" s="1"/>
  <c r="BN772" s="1"/>
  <c r="BN773" s="1"/>
  <c r="BN774" s="1"/>
  <c r="BN775" s="1"/>
  <c r="BN776" s="1"/>
  <c r="BN777" s="1"/>
  <c r="BN778" s="1"/>
  <c r="BN779" s="1"/>
  <c r="BN780" s="1"/>
  <c r="G396"/>
  <c r="O396"/>
  <c r="W396"/>
  <c r="AE396"/>
  <c r="BF396"/>
  <c r="BX1041"/>
  <c r="A984"/>
  <c r="BX993"/>
  <c r="BX1017"/>
  <c r="BX1019"/>
  <c r="BV1021"/>
  <c r="BV1075"/>
  <c r="BV1061"/>
  <c r="BX1089"/>
  <c r="BV1123"/>
  <c r="BW1134"/>
  <c r="BV1137"/>
  <c r="BX1156"/>
  <c r="BV1156"/>
  <c r="BV1141"/>
  <c r="BV1143"/>
  <c r="BV1145"/>
  <c r="BX1145"/>
  <c r="BW1146"/>
  <c r="BX1147"/>
  <c r="BW1148"/>
  <c r="BV1149"/>
  <c r="BX1149"/>
  <c r="BW1150"/>
  <c r="BX1151"/>
  <c r="BW1152"/>
  <c r="BV1153"/>
  <c r="BX1153"/>
  <c r="BW1154"/>
  <c r="BX1155"/>
  <c r="BV1148"/>
  <c r="BV1152"/>
  <c r="BX1165"/>
  <c r="BW1158"/>
  <c r="BW1160"/>
  <c r="BW1162"/>
  <c r="BV1163"/>
  <c r="BX1163"/>
  <c r="BW1167"/>
  <c r="BX1167"/>
  <c r="BV1167"/>
  <c r="BV1158"/>
  <c r="BV1160"/>
  <c r="BV1162"/>
  <c r="BX1164"/>
  <c r="BV1169"/>
  <c r="BX1169"/>
  <c r="BV1171"/>
  <c r="BX1171"/>
  <c r="BV1173"/>
  <c r="A6"/>
  <c r="BW1063" l="1"/>
  <c r="BX1131"/>
  <c r="BX1101"/>
  <c r="BW1117"/>
  <c r="BV1033"/>
  <c r="BX1005"/>
  <c r="BX1127"/>
  <c r="BV1115"/>
  <c r="AY202"/>
  <c r="AW202"/>
  <c r="AU202"/>
  <c r="AS202"/>
  <c r="AQ202"/>
  <c r="AX202"/>
  <c r="AV202"/>
  <c r="AT202"/>
  <c r="AR202"/>
  <c r="AP202"/>
  <c r="BI202"/>
  <c r="BG202"/>
  <c r="BE202"/>
  <c r="BC202"/>
  <c r="BA202"/>
  <c r="AO202"/>
  <c r="AM202"/>
  <c r="AK202"/>
  <c r="AI202"/>
  <c r="AG202"/>
  <c r="AE202"/>
  <c r="AC202"/>
  <c r="AA202"/>
  <c r="Y202"/>
  <c r="W202"/>
  <c r="U202"/>
  <c r="S202"/>
  <c r="Q202"/>
  <c r="O202"/>
  <c r="M202"/>
  <c r="K202"/>
  <c r="I202"/>
  <c r="G202"/>
  <c r="E202"/>
  <c r="BH202"/>
  <c r="BF202"/>
  <c r="BD202"/>
  <c r="BB202"/>
  <c r="AZ202"/>
  <c r="AN202"/>
  <c r="AL202"/>
  <c r="AJ202"/>
  <c r="AH202"/>
  <c r="AF202"/>
  <c r="AD202"/>
  <c r="AB202"/>
  <c r="Z202"/>
  <c r="X202"/>
  <c r="V202"/>
  <c r="T202"/>
  <c r="R202"/>
  <c r="P202"/>
  <c r="N202"/>
  <c r="L202"/>
  <c r="J202"/>
  <c r="H202"/>
  <c r="F202"/>
  <c r="D202"/>
  <c r="AX5"/>
  <c r="AX397" s="1"/>
  <c r="AV5"/>
  <c r="AV397" s="1"/>
  <c r="AT5"/>
  <c r="AT397" s="1"/>
  <c r="AR5"/>
  <c r="AR397" s="1"/>
  <c r="AP5"/>
  <c r="AP397" s="1"/>
  <c r="AY5"/>
  <c r="AY397" s="1"/>
  <c r="AW5"/>
  <c r="AW397" s="1"/>
  <c r="AU5"/>
  <c r="AU397" s="1"/>
  <c r="AS5"/>
  <c r="AS397" s="1"/>
  <c r="AQ5"/>
  <c r="AQ397" s="1"/>
  <c r="AO5"/>
  <c r="AO397" s="1"/>
  <c r="BI5"/>
  <c r="BG5"/>
  <c r="BE5"/>
  <c r="BC5"/>
  <c r="BA5"/>
  <c r="BA397" s="1"/>
  <c r="AM5"/>
  <c r="AM397" s="1"/>
  <c r="AK5"/>
  <c r="AK397" s="1"/>
  <c r="AI5"/>
  <c r="AI397" s="1"/>
  <c r="AG5"/>
  <c r="AE5"/>
  <c r="AC5"/>
  <c r="AA5"/>
  <c r="Y5"/>
  <c r="W5"/>
  <c r="U5"/>
  <c r="S5"/>
  <c r="Q5"/>
  <c r="O5"/>
  <c r="M5"/>
  <c r="K5"/>
  <c r="I5"/>
  <c r="G5"/>
  <c r="E5"/>
  <c r="BH5"/>
  <c r="BF5"/>
  <c r="BD5"/>
  <c r="BB5"/>
  <c r="AZ5"/>
  <c r="AZ397" s="1"/>
  <c r="AN5"/>
  <c r="AN397" s="1"/>
  <c r="AL5"/>
  <c r="AL397" s="1"/>
  <c r="AJ5"/>
  <c r="AJ397" s="1"/>
  <c r="AH5"/>
  <c r="AF5"/>
  <c r="AD5"/>
  <c r="AB5"/>
  <c r="Z5"/>
  <c r="X5"/>
  <c r="V5"/>
  <c r="T5"/>
  <c r="R5"/>
  <c r="P5"/>
  <c r="N5"/>
  <c r="L5"/>
  <c r="J5"/>
  <c r="H5"/>
  <c r="F5"/>
  <c r="D5"/>
  <c r="AY6"/>
  <c r="AW6"/>
  <c r="AU6"/>
  <c r="AS6"/>
  <c r="AQ6"/>
  <c r="AO6"/>
  <c r="AX6"/>
  <c r="AV6"/>
  <c r="AT6"/>
  <c r="AR6"/>
  <c r="AP6"/>
  <c r="BI6"/>
  <c r="BG6"/>
  <c r="BE6"/>
  <c r="BC6"/>
  <c r="BA6"/>
  <c r="AM6"/>
  <c r="AK6"/>
  <c r="AI6"/>
  <c r="AG6"/>
  <c r="AE6"/>
  <c r="AC6"/>
  <c r="AA6"/>
  <c r="Y6"/>
  <c r="W6"/>
  <c r="U6"/>
  <c r="S6"/>
  <c r="Q6"/>
  <c r="O6"/>
  <c r="M6"/>
  <c r="K6"/>
  <c r="I6"/>
  <c r="G6"/>
  <c r="E6"/>
  <c r="BH6"/>
  <c r="BF6"/>
  <c r="BD6"/>
  <c r="BB6"/>
  <c r="AZ6"/>
  <c r="AN6"/>
  <c r="AL6"/>
  <c r="AJ6"/>
  <c r="AH6"/>
  <c r="AF6"/>
  <c r="AD6"/>
  <c r="AB6"/>
  <c r="Z6"/>
  <c r="X6"/>
  <c r="V6"/>
  <c r="T6"/>
  <c r="R6"/>
  <c r="P6"/>
  <c r="N6"/>
  <c r="L6"/>
  <c r="J6"/>
  <c r="H6"/>
  <c r="F6"/>
  <c r="BK6" s="1"/>
  <c r="D6"/>
  <c r="BX1173"/>
  <c r="BW1165"/>
  <c r="BV1164"/>
  <c r="BV1154"/>
  <c r="BV1150"/>
  <c r="BV1155"/>
  <c r="BV1151"/>
  <c r="BV1147"/>
  <c r="BX1143"/>
  <c r="BX1141"/>
  <c r="BV1139"/>
  <c r="BV1133"/>
  <c r="BX1129"/>
  <c r="BX1125"/>
  <c r="BX1119"/>
  <c r="BX1135"/>
  <c r="BV1121"/>
  <c r="BX1113"/>
  <c r="BX1097"/>
  <c r="BV1117"/>
  <c r="BV1071"/>
  <c r="BW1073"/>
  <c r="BW1053"/>
  <c r="BV1039"/>
  <c r="BX1027"/>
  <c r="BV1011"/>
  <c r="BV999"/>
  <c r="BX989"/>
  <c r="BX1049"/>
  <c r="BV1135"/>
  <c r="BV1131"/>
  <c r="BX1123"/>
  <c r="BX1121"/>
  <c r="BV1113"/>
  <c r="BX1099"/>
  <c r="BX1091"/>
  <c r="BX1087"/>
  <c r="BW1075"/>
  <c r="BV1067"/>
  <c r="BV1053"/>
  <c r="BW1067"/>
  <c r="BW1059"/>
  <c r="BV1079"/>
  <c r="BV1043"/>
  <c r="BV1035"/>
  <c r="BX1029"/>
  <c r="BV1023"/>
  <c r="BX1015"/>
  <c r="BV1009"/>
  <c r="BX1003"/>
  <c r="BV997"/>
  <c r="BX991"/>
  <c r="BX987"/>
  <c r="BW1049"/>
  <c r="BX1045"/>
  <c r="BW1136"/>
  <c r="BW1114"/>
  <c r="BI4" i="10"/>
  <c r="BH3"/>
  <c r="BN296" s="1"/>
  <c r="BX1139" i="7"/>
  <c r="BV1136"/>
  <c r="BV1132"/>
  <c r="BX1137"/>
  <c r="BX1133"/>
  <c r="BW1132"/>
  <c r="BV1129"/>
  <c r="BV1127"/>
  <c r="BV1125"/>
  <c r="BV1119"/>
  <c r="BX1115"/>
  <c r="BV1107"/>
  <c r="BX995"/>
  <c r="BX1134"/>
  <c r="BH4" i="11"/>
  <c r="BN297" s="1"/>
  <c r="BI3" i="10"/>
  <c r="BV982" i="7"/>
  <c r="BI4" i="11"/>
  <c r="BH4" i="10"/>
  <c r="BN297" s="1"/>
  <c r="E199"/>
  <c r="BV1111" i="7"/>
  <c r="BV1103"/>
  <c r="BV1095"/>
  <c r="BV1083"/>
  <c r="BV1069"/>
  <c r="BW1081"/>
  <c r="BX1031"/>
  <c r="BX1007"/>
  <c r="BV1109"/>
  <c r="BV1105"/>
  <c r="BV1093"/>
  <c r="BV1085"/>
  <c r="BV1057"/>
  <c r="BV1081"/>
  <c r="BX1077"/>
  <c r="BW1051"/>
  <c r="BV1047"/>
  <c r="BX1037"/>
  <c r="BX1025"/>
  <c r="BX1013"/>
  <c r="BX1001"/>
  <c r="BX985"/>
  <c r="BX1038"/>
  <c r="BV1101"/>
  <c r="BV1099"/>
  <c r="BV1097"/>
  <c r="BV1091"/>
  <c r="BV1089"/>
  <c r="BV1087"/>
  <c r="BW1079"/>
  <c r="BV1073"/>
  <c r="BV1065"/>
  <c r="BV1059"/>
  <c r="BV1055"/>
  <c r="BW1071"/>
  <c r="BW1065"/>
  <c r="BW1061"/>
  <c r="BW1055"/>
  <c r="BX1043"/>
  <c r="BX1039"/>
  <c r="BX1035"/>
  <c r="BX1033"/>
  <c r="BV1029"/>
  <c r="BV1027"/>
  <c r="BX1023"/>
  <c r="BX1021"/>
  <c r="BV1017"/>
  <c r="BV1015"/>
  <c r="BX1011"/>
  <c r="BX1009"/>
  <c r="BV1005"/>
  <c r="BV1003"/>
  <c r="BX999"/>
  <c r="BX997"/>
  <c r="BV993"/>
  <c r="BV991"/>
  <c r="BV989"/>
  <c r="BV987"/>
  <c r="BW982"/>
  <c r="BV1045"/>
  <c r="BV1041"/>
  <c r="BW983"/>
  <c r="K395"/>
  <c r="S395"/>
  <c r="AA395"/>
  <c r="BB395"/>
  <c r="K396"/>
  <c r="S396"/>
  <c r="AA396"/>
  <c r="BB396"/>
  <c r="BK5"/>
  <c r="BK4"/>
  <c r="BK3"/>
  <c r="BI3" i="11"/>
  <c r="BH3"/>
  <c r="BN492" s="1"/>
  <c r="BX1111" i="7"/>
  <c r="BX1109"/>
  <c r="BX1107"/>
  <c r="BX1105"/>
  <c r="BX1103"/>
  <c r="BX1095"/>
  <c r="BX1093"/>
  <c r="BX1085"/>
  <c r="BX1083"/>
  <c r="BV1063"/>
  <c r="BV1051"/>
  <c r="BV1077"/>
  <c r="BW1069"/>
  <c r="BW1057"/>
  <c r="BX1047"/>
  <c r="BV1037"/>
  <c r="BV1031"/>
  <c r="BV1025"/>
  <c r="BV1019"/>
  <c r="BV1013"/>
  <c r="BV1007"/>
  <c r="BV1001"/>
  <c r="BV995"/>
  <c r="BV985"/>
  <c r="BX983"/>
  <c r="BJ3"/>
  <c r="BP590" s="1"/>
  <c r="BG395"/>
  <c r="BC395"/>
  <c r="AF395"/>
  <c r="AB395"/>
  <c r="X395"/>
  <c r="T395"/>
  <c r="P395"/>
  <c r="L395"/>
  <c r="H395"/>
  <c r="D395"/>
  <c r="BI395"/>
  <c r="BE395"/>
  <c r="AH395"/>
  <c r="AD395"/>
  <c r="Z395"/>
  <c r="V395"/>
  <c r="R395"/>
  <c r="N395"/>
  <c r="J395"/>
  <c r="F395"/>
  <c r="BV1157"/>
  <c r="BX1157"/>
  <c r="BW1172"/>
  <c r="BV1172"/>
  <c r="BX1172"/>
  <c r="BW1170"/>
  <c r="BV1170"/>
  <c r="BW1168"/>
  <c r="BX1168"/>
  <c r="BW1124"/>
  <c r="BV1124"/>
  <c r="BX1124"/>
  <c r="BW1122"/>
  <c r="BV1122"/>
  <c r="BW1120"/>
  <c r="BX1120"/>
  <c r="BW1118"/>
  <c r="BX1118"/>
  <c r="BV1118"/>
  <c r="BW1102"/>
  <c r="BX1102"/>
  <c r="BV1102"/>
  <c r="BW1100"/>
  <c r="BV1100"/>
  <c r="BW1098"/>
  <c r="BX1098"/>
  <c r="BW1092"/>
  <c r="BV1092"/>
  <c r="BX1092"/>
  <c r="BW1090"/>
  <c r="BV1090"/>
  <c r="BW1088"/>
  <c r="BX1088"/>
  <c r="BW1080"/>
  <c r="BV1080"/>
  <c r="BX1080"/>
  <c r="BW1078"/>
  <c r="BV1078"/>
  <c r="BW1070"/>
  <c r="BV1070"/>
  <c r="BW1064"/>
  <c r="BV1064"/>
  <c r="BW1058"/>
  <c r="BV1058"/>
  <c r="BW1052"/>
  <c r="BV1052"/>
  <c r="BW1048"/>
  <c r="BX1048"/>
  <c r="BV1046"/>
  <c r="BX1046"/>
  <c r="BW1042"/>
  <c r="BX1042"/>
  <c r="BW1038"/>
  <c r="BV1038"/>
  <c r="BW1032"/>
  <c r="BV1032"/>
  <c r="BW1026"/>
  <c r="BV1026"/>
  <c r="BW1020"/>
  <c r="BV1020"/>
  <c r="BW1014"/>
  <c r="BV1014"/>
  <c r="BW1008"/>
  <c r="BV1008"/>
  <c r="BW1002"/>
  <c r="BV1002"/>
  <c r="BW996"/>
  <c r="BV996"/>
  <c r="BW986"/>
  <c r="BX986"/>
  <c r="BV986"/>
  <c r="BW984"/>
  <c r="BV984"/>
  <c r="BX1142"/>
  <c r="BV1140"/>
  <c r="BV1138"/>
  <c r="BX1128"/>
  <c r="BV1126"/>
  <c r="BV1120"/>
  <c r="BX1110"/>
  <c r="BV1108"/>
  <c r="BX1106"/>
  <c r="BV1104"/>
  <c r="BV1094"/>
  <c r="BX1084"/>
  <c r="BV1082"/>
  <c r="BV1076"/>
  <c r="BV1068"/>
  <c r="BV1062"/>
  <c r="BV1056"/>
  <c r="BV1050"/>
  <c r="BV1036"/>
  <c r="BV1030"/>
  <c r="BV1024"/>
  <c r="BV1018"/>
  <c r="BV1012"/>
  <c r="BV1006"/>
  <c r="BV1000"/>
  <c r="BV994"/>
  <c r="BX990"/>
  <c r="BV988"/>
  <c r="BW1161"/>
  <c r="BV1161"/>
  <c r="BW1159"/>
  <c r="BX1159"/>
  <c r="BW1166"/>
  <c r="BV1166"/>
  <c r="BX1166"/>
  <c r="BW1144"/>
  <c r="BX1144"/>
  <c r="BV1144"/>
  <c r="BW1142"/>
  <c r="BV1142"/>
  <c r="BW1140"/>
  <c r="BX1140"/>
  <c r="BW1138"/>
  <c r="BX1138"/>
  <c r="BW1130"/>
  <c r="BV1130"/>
  <c r="BX1130"/>
  <c r="BW1128"/>
  <c r="BV1128"/>
  <c r="BW1126"/>
  <c r="BX1126"/>
  <c r="BW1116"/>
  <c r="BX1116"/>
  <c r="BV1116"/>
  <c r="BW1112"/>
  <c r="BX1112"/>
  <c r="BV1112"/>
  <c r="BW1110"/>
  <c r="BV1110"/>
  <c r="BW1108"/>
  <c r="BX1108"/>
  <c r="BW1106"/>
  <c r="BV1106"/>
  <c r="BW1104"/>
  <c r="BX1104"/>
  <c r="BW1096"/>
  <c r="BX1096"/>
  <c r="BV1096"/>
  <c r="BW1094"/>
  <c r="BX1094"/>
  <c r="BW1086"/>
  <c r="BV1086"/>
  <c r="BX1086"/>
  <c r="BW1084"/>
  <c r="BV1084"/>
  <c r="BW1082"/>
  <c r="BX1082"/>
  <c r="BW1076"/>
  <c r="BX1076"/>
  <c r="BW1074"/>
  <c r="BX1074"/>
  <c r="BV1074"/>
  <c r="BW1072"/>
  <c r="BX1072"/>
  <c r="BV1072"/>
  <c r="BW1068"/>
  <c r="BX1068"/>
  <c r="BW1066"/>
  <c r="BX1066"/>
  <c r="BV1066"/>
  <c r="BW1062"/>
  <c r="BX1062"/>
  <c r="BW1060"/>
  <c r="BX1060"/>
  <c r="BV1060"/>
  <c r="BW1056"/>
  <c r="BX1056"/>
  <c r="BW1054"/>
  <c r="BX1054"/>
  <c r="BV1054"/>
  <c r="BW1050"/>
  <c r="BX1050"/>
  <c r="BW1044"/>
  <c r="BX1044"/>
  <c r="BV1044"/>
  <c r="BW1040"/>
  <c r="BX1040"/>
  <c r="BV1040"/>
  <c r="BW1036"/>
  <c r="BX1036"/>
  <c r="BW1034"/>
  <c r="BX1034"/>
  <c r="BV1034"/>
  <c r="BW1030"/>
  <c r="BX1030"/>
  <c r="BW1028"/>
  <c r="BX1028"/>
  <c r="BV1028"/>
  <c r="BW1024"/>
  <c r="BX1024"/>
  <c r="BW1022"/>
  <c r="BX1022"/>
  <c r="BV1022"/>
  <c r="BW1018"/>
  <c r="BX1018"/>
  <c r="BW1016"/>
  <c r="BX1016"/>
  <c r="BV1016"/>
  <c r="BW1012"/>
  <c r="BX1012"/>
  <c r="BW1010"/>
  <c r="BX1010"/>
  <c r="BV1010"/>
  <c r="BW1006"/>
  <c r="BX1006"/>
  <c r="BW1004"/>
  <c r="BX1004"/>
  <c r="BV1004"/>
  <c r="BW1000"/>
  <c r="BX1000"/>
  <c r="BW998"/>
  <c r="BX998"/>
  <c r="BV998"/>
  <c r="BW994"/>
  <c r="BX994"/>
  <c r="BW992"/>
  <c r="BX992"/>
  <c r="BV992"/>
  <c r="BW990"/>
  <c r="BV990"/>
  <c r="BW988"/>
  <c r="BX988"/>
  <c r="BX1161"/>
  <c r="BV1159"/>
  <c r="BX1170"/>
  <c r="BV1168"/>
  <c r="BV1146"/>
  <c r="BX1122"/>
  <c r="BV1114"/>
  <c r="BX1100"/>
  <c r="BV1098"/>
  <c r="BX1090"/>
  <c r="BV1088"/>
  <c r="BX1078"/>
  <c r="BX1070"/>
  <c r="BX1064"/>
  <c r="BX1058"/>
  <c r="BX1052"/>
  <c r="BV1048"/>
  <c r="BV1042"/>
  <c r="BX1032"/>
  <c r="BX1026"/>
  <c r="BX1020"/>
  <c r="BX1014"/>
  <c r="BX1008"/>
  <c r="BX1002"/>
  <c r="BX996"/>
  <c r="BX984"/>
  <c r="A300" i="11"/>
  <c r="BL299"/>
  <c r="B201"/>
  <c r="BH5"/>
  <c r="BI5"/>
  <c r="B202"/>
  <c r="BI6"/>
  <c r="BH6"/>
  <c r="A8"/>
  <c r="BD201"/>
  <c r="AZ201"/>
  <c r="AV201"/>
  <c r="AR201"/>
  <c r="V201"/>
  <c r="R201"/>
  <c r="N201"/>
  <c r="J201"/>
  <c r="F201"/>
  <c r="BC200"/>
  <c r="AY200"/>
  <c r="AU200"/>
  <c r="AQ200"/>
  <c r="U200"/>
  <c r="Q200"/>
  <c r="M200"/>
  <c r="I200"/>
  <c r="E200"/>
  <c r="BG201"/>
  <c r="BC201"/>
  <c r="AY201"/>
  <c r="AU201"/>
  <c r="AQ201"/>
  <c r="U201"/>
  <c r="Q201"/>
  <c r="M201"/>
  <c r="I201"/>
  <c r="E201"/>
  <c r="F202"/>
  <c r="J202"/>
  <c r="N202"/>
  <c r="R202"/>
  <c r="V202"/>
  <c r="AR202"/>
  <c r="AV202"/>
  <c r="AZ202"/>
  <c r="BD202"/>
  <c r="E202"/>
  <c r="I202"/>
  <c r="M202"/>
  <c r="Q202"/>
  <c r="U202"/>
  <c r="AQ202"/>
  <c r="AU202"/>
  <c r="AY202"/>
  <c r="BC202"/>
  <c r="BG202"/>
  <c r="BN296"/>
  <c r="A107"/>
  <c r="BF201"/>
  <c r="BB201"/>
  <c r="AX201"/>
  <c r="AT201"/>
  <c r="AP201"/>
  <c r="T201"/>
  <c r="P201"/>
  <c r="L201"/>
  <c r="H201"/>
  <c r="D201"/>
  <c r="BE200"/>
  <c r="BA200"/>
  <c r="AW200"/>
  <c r="AS200"/>
  <c r="AO200"/>
  <c r="S200"/>
  <c r="O200"/>
  <c r="K200"/>
  <c r="G200"/>
  <c r="C200"/>
  <c r="BE201"/>
  <c r="BA201"/>
  <c r="AW201"/>
  <c r="AS201"/>
  <c r="AO201"/>
  <c r="S201"/>
  <c r="O201"/>
  <c r="K201"/>
  <c r="G201"/>
  <c r="C201"/>
  <c r="D202"/>
  <c r="H202"/>
  <c r="L202"/>
  <c r="P202"/>
  <c r="T202"/>
  <c r="AP202"/>
  <c r="AT202"/>
  <c r="AX202"/>
  <c r="BB202"/>
  <c r="BF202"/>
  <c r="C202"/>
  <c r="G202"/>
  <c r="K202"/>
  <c r="O202"/>
  <c r="S202"/>
  <c r="AO202"/>
  <c r="AS202"/>
  <c r="AW202"/>
  <c r="BA202"/>
  <c r="BE202"/>
  <c r="A496" i="10"/>
  <c r="A300"/>
  <c r="A107"/>
  <c r="B203"/>
  <c r="BI7"/>
  <c r="BH7"/>
  <c r="A9"/>
  <c r="BG8"/>
  <c r="BI5"/>
  <c r="BC201"/>
  <c r="AY201"/>
  <c r="AC201"/>
  <c r="Y201"/>
  <c r="U201"/>
  <c r="Q201"/>
  <c r="M201"/>
  <c r="I201"/>
  <c r="E201"/>
  <c r="G200"/>
  <c r="BC200"/>
  <c r="AY200"/>
  <c r="AC200"/>
  <c r="Y200"/>
  <c r="U200"/>
  <c r="Q200"/>
  <c r="M200"/>
  <c r="I200"/>
  <c r="F203"/>
  <c r="J203"/>
  <c r="N203"/>
  <c r="R203"/>
  <c r="V203"/>
  <c r="Z203"/>
  <c r="AD203"/>
  <c r="AZ203"/>
  <c r="BD203"/>
  <c r="E203"/>
  <c r="I203"/>
  <c r="M203"/>
  <c r="Q203"/>
  <c r="U203"/>
  <c r="Y203"/>
  <c r="AC203"/>
  <c r="AY203"/>
  <c r="BC203"/>
  <c r="BG203"/>
  <c r="B202"/>
  <c r="BH6"/>
  <c r="BI6"/>
  <c r="BN492"/>
  <c r="BE201"/>
  <c r="BA201"/>
  <c r="AE201"/>
  <c r="AA201"/>
  <c r="W201"/>
  <c r="S201"/>
  <c r="O201"/>
  <c r="K201"/>
  <c r="G201"/>
  <c r="C201"/>
  <c r="BH5"/>
  <c r="D203"/>
  <c r="H203"/>
  <c r="L203"/>
  <c r="P203"/>
  <c r="T203"/>
  <c r="X203"/>
  <c r="AB203"/>
  <c r="AO203"/>
  <c r="BB203"/>
  <c r="BF203"/>
  <c r="C203"/>
  <c r="G203"/>
  <c r="K203"/>
  <c r="O203"/>
  <c r="S203"/>
  <c r="W203"/>
  <c r="AA203"/>
  <c r="AE203"/>
  <c r="BA203"/>
  <c r="BE203"/>
  <c r="A203" i="7"/>
  <c r="BG397"/>
  <c r="BC397"/>
  <c r="BH397"/>
  <c r="BF397"/>
  <c r="BD397"/>
  <c r="BB397"/>
  <c r="AG397"/>
  <c r="AE397"/>
  <c r="AC397"/>
  <c r="AA397"/>
  <c r="Y397"/>
  <c r="W397"/>
  <c r="U397"/>
  <c r="S397"/>
  <c r="Q397"/>
  <c r="O397"/>
  <c r="M397"/>
  <c r="K397"/>
  <c r="I397"/>
  <c r="G397"/>
  <c r="E397"/>
  <c r="A594"/>
  <c r="A985"/>
  <c r="BJ5"/>
  <c r="A7"/>
  <c r="BJ4"/>
  <c r="BN493" i="10" l="1"/>
  <c r="AX7" i="7"/>
  <c r="AV7"/>
  <c r="AT7"/>
  <c r="AR7"/>
  <c r="AP7"/>
  <c r="AY7"/>
  <c r="AW7"/>
  <c r="AU7"/>
  <c r="AS7"/>
  <c r="AQ7"/>
  <c r="AO7"/>
  <c r="BI7"/>
  <c r="BG7"/>
  <c r="BE7"/>
  <c r="BC7"/>
  <c r="BA7"/>
  <c r="AM7"/>
  <c r="AK7"/>
  <c r="AI7"/>
  <c r="AG7"/>
  <c r="AE7"/>
  <c r="AC7"/>
  <c r="AA7"/>
  <c r="Y7"/>
  <c r="W7"/>
  <c r="U7"/>
  <c r="S7"/>
  <c r="Q7"/>
  <c r="O7"/>
  <c r="M7"/>
  <c r="K7"/>
  <c r="I7"/>
  <c r="G7"/>
  <c r="E7"/>
  <c r="BH7"/>
  <c r="BF7"/>
  <c r="BD7"/>
  <c r="BB7"/>
  <c r="AZ7"/>
  <c r="AN7"/>
  <c r="AL7"/>
  <c r="AJ7"/>
  <c r="AH7"/>
  <c r="AF7"/>
  <c r="AD7"/>
  <c r="AB7"/>
  <c r="Z7"/>
  <c r="X7"/>
  <c r="V7"/>
  <c r="T7"/>
  <c r="R7"/>
  <c r="P7"/>
  <c r="N7"/>
  <c r="L7"/>
  <c r="J7"/>
  <c r="H7"/>
  <c r="F7"/>
  <c r="D7"/>
  <c r="AY203"/>
  <c r="AY398" s="1"/>
  <c r="AW203"/>
  <c r="AU203"/>
  <c r="AS203"/>
  <c r="AQ203"/>
  <c r="AQ398" s="1"/>
  <c r="AX203"/>
  <c r="AV203"/>
  <c r="AT203"/>
  <c r="AR203"/>
  <c r="AP203"/>
  <c r="BI203"/>
  <c r="BG203"/>
  <c r="BE203"/>
  <c r="BC203"/>
  <c r="BA203"/>
  <c r="AO203"/>
  <c r="AM203"/>
  <c r="AM398" s="1"/>
  <c r="AK203"/>
  <c r="AI203"/>
  <c r="AG203"/>
  <c r="AE203"/>
  <c r="AC203"/>
  <c r="AA203"/>
  <c r="Y203"/>
  <c r="W203"/>
  <c r="U203"/>
  <c r="S203"/>
  <c r="Q203"/>
  <c r="O203"/>
  <c r="M203"/>
  <c r="K203"/>
  <c r="I203"/>
  <c r="G203"/>
  <c r="E203"/>
  <c r="BH203"/>
  <c r="BF203"/>
  <c r="BD203"/>
  <c r="BB203"/>
  <c r="AZ203"/>
  <c r="AN203"/>
  <c r="AL203"/>
  <c r="AL398" s="1"/>
  <c r="AJ203"/>
  <c r="AH203"/>
  <c r="AF203"/>
  <c r="AD203"/>
  <c r="AB203"/>
  <c r="Z203"/>
  <c r="X203"/>
  <c r="V203"/>
  <c r="T203"/>
  <c r="R203"/>
  <c r="P203"/>
  <c r="N203"/>
  <c r="L203"/>
  <c r="J203"/>
  <c r="H203"/>
  <c r="F203"/>
  <c r="D203"/>
  <c r="AZ398"/>
  <c r="AJ398"/>
  <c r="AN398"/>
  <c r="AK398"/>
  <c r="BA398"/>
  <c r="AR398"/>
  <c r="AV398"/>
  <c r="AO398"/>
  <c r="AS398"/>
  <c r="AW398"/>
  <c r="BN493" i="11"/>
  <c r="C85" i="41"/>
  <c r="E87"/>
  <c r="AR87" s="1"/>
  <c r="BP982" i="7"/>
  <c r="E33" i="41"/>
  <c r="AR33" s="1"/>
  <c r="E22"/>
  <c r="AR22" s="1"/>
  <c r="E81"/>
  <c r="AR81" s="1"/>
  <c r="E86"/>
  <c r="AR86" s="1"/>
  <c r="E85"/>
  <c r="AR85" s="1"/>
  <c r="C18"/>
  <c r="C45"/>
  <c r="C56"/>
  <c r="C22"/>
  <c r="C62"/>
  <c r="C81"/>
  <c r="C86"/>
  <c r="C83"/>
  <c r="C87"/>
  <c r="BN299" i="11"/>
  <c r="BN495"/>
  <c r="BN298"/>
  <c r="BN494"/>
  <c r="D88" i="41"/>
  <c r="AQ88" s="1"/>
  <c r="D86"/>
  <c r="AQ86" s="1"/>
  <c r="D84"/>
  <c r="AQ84" s="1"/>
  <c r="D81"/>
  <c r="AQ81" s="1"/>
  <c r="D62"/>
  <c r="AQ62" s="1"/>
  <c r="D87"/>
  <c r="AQ87" s="1"/>
  <c r="D85"/>
  <c r="D83"/>
  <c r="AQ83" s="1"/>
  <c r="D66"/>
  <c r="AQ66" s="1"/>
  <c r="D56"/>
  <c r="AQ56" s="1"/>
  <c r="D45"/>
  <c r="AQ45" s="1"/>
  <c r="D33"/>
  <c r="AQ33" s="1"/>
  <c r="D18"/>
  <c r="AQ18" s="1"/>
  <c r="D41"/>
  <c r="AQ41" s="1"/>
  <c r="D22"/>
  <c r="AQ22" s="1"/>
  <c r="E12"/>
  <c r="AR12" s="1"/>
  <c r="E18"/>
  <c r="AR18" s="1"/>
  <c r="E45"/>
  <c r="AR45" s="1"/>
  <c r="E16"/>
  <c r="AR16" s="1"/>
  <c r="E41"/>
  <c r="AR41" s="1"/>
  <c r="E56"/>
  <c r="AR56" s="1"/>
  <c r="E62"/>
  <c r="AR62" s="1"/>
  <c r="E84"/>
  <c r="AR84" s="1"/>
  <c r="E88"/>
  <c r="AR88" s="1"/>
  <c r="E66"/>
  <c r="AR66" s="1"/>
  <c r="E83"/>
  <c r="AR83" s="1"/>
  <c r="C33"/>
  <c r="F33" s="1"/>
  <c r="C41"/>
  <c r="F41" s="1"/>
  <c r="C84"/>
  <c r="F84" s="1"/>
  <c r="C88"/>
  <c r="BP984" i="7"/>
  <c r="BP592"/>
  <c r="BP983"/>
  <c r="BP591"/>
  <c r="BE9" i="10"/>
  <c r="BC9"/>
  <c r="BA9"/>
  <c r="AY9"/>
  <c r="AE9"/>
  <c r="AC9"/>
  <c r="AA9"/>
  <c r="Y9"/>
  <c r="W9"/>
  <c r="U9"/>
  <c r="S9"/>
  <c r="Q9"/>
  <c r="O9"/>
  <c r="M9"/>
  <c r="K9"/>
  <c r="I9"/>
  <c r="G9"/>
  <c r="E9"/>
  <c r="C9"/>
  <c r="BF9"/>
  <c r="BD9"/>
  <c r="BB9"/>
  <c r="AZ9"/>
  <c r="AO9"/>
  <c r="AD9"/>
  <c r="AB9"/>
  <c r="Z9"/>
  <c r="X9"/>
  <c r="V9"/>
  <c r="T9"/>
  <c r="R9"/>
  <c r="P9"/>
  <c r="N9"/>
  <c r="L9"/>
  <c r="J9"/>
  <c r="H9"/>
  <c r="F9"/>
  <c r="D9"/>
  <c r="B9"/>
  <c r="E203" i="11"/>
  <c r="I203"/>
  <c r="M203"/>
  <c r="Q203"/>
  <c r="U203"/>
  <c r="AQ203"/>
  <c r="AU203"/>
  <c r="AY203"/>
  <c r="BC203"/>
  <c r="BG203"/>
  <c r="A301"/>
  <c r="BL300"/>
  <c r="D203"/>
  <c r="H203"/>
  <c r="L203"/>
  <c r="P203"/>
  <c r="T203"/>
  <c r="AP203"/>
  <c r="AT203"/>
  <c r="AX203"/>
  <c r="BB203"/>
  <c r="BF203"/>
  <c r="A108"/>
  <c r="C203"/>
  <c r="G203"/>
  <c r="K203"/>
  <c r="O203"/>
  <c r="S203"/>
  <c r="AO203"/>
  <c r="AS203"/>
  <c r="AW203"/>
  <c r="BA203"/>
  <c r="BE203"/>
  <c r="B203"/>
  <c r="BH7"/>
  <c r="BN496" s="1"/>
  <c r="BI7"/>
  <c r="BG204"/>
  <c r="BE204"/>
  <c r="BC204"/>
  <c r="BA204"/>
  <c r="AY204"/>
  <c r="AW204"/>
  <c r="AU204"/>
  <c r="AS204"/>
  <c r="AQ204"/>
  <c r="AO204"/>
  <c r="U204"/>
  <c r="S204"/>
  <c r="Q204"/>
  <c r="O204"/>
  <c r="M204"/>
  <c r="K204"/>
  <c r="I204"/>
  <c r="G204"/>
  <c r="E204"/>
  <c r="C204"/>
  <c r="A9"/>
  <c r="BF204"/>
  <c r="BB204"/>
  <c r="AX204"/>
  <c r="AT204"/>
  <c r="AP204"/>
  <c r="T204"/>
  <c r="P204"/>
  <c r="L204"/>
  <c r="H204"/>
  <c r="D204"/>
  <c r="F203"/>
  <c r="J203"/>
  <c r="N203"/>
  <c r="R203"/>
  <c r="V203"/>
  <c r="AR203"/>
  <c r="AV203"/>
  <c r="AZ203"/>
  <c r="BD203"/>
  <c r="BN494" i="10"/>
  <c r="BN298"/>
  <c r="BN495"/>
  <c r="BN299"/>
  <c r="BN496"/>
  <c r="BN300"/>
  <c r="BH8"/>
  <c r="BI8"/>
  <c r="BG9"/>
  <c r="A10"/>
  <c r="BC204"/>
  <c r="AY204"/>
  <c r="AC204"/>
  <c r="Y204"/>
  <c r="U204"/>
  <c r="Q204"/>
  <c r="M204"/>
  <c r="I204"/>
  <c r="E204"/>
  <c r="A108"/>
  <c r="AZ204"/>
  <c r="Z204"/>
  <c r="R204"/>
  <c r="N204"/>
  <c r="J204"/>
  <c r="F204"/>
  <c r="B204"/>
  <c r="A301"/>
  <c r="A497"/>
  <c r="C204"/>
  <c r="G204"/>
  <c r="K204"/>
  <c r="O204"/>
  <c r="S204"/>
  <c r="W204"/>
  <c r="AA204"/>
  <c r="AE204"/>
  <c r="BA204"/>
  <c r="BE204"/>
  <c r="V204"/>
  <c r="AD204"/>
  <c r="BD204"/>
  <c r="D397" i="7"/>
  <c r="H397"/>
  <c r="L397"/>
  <c r="P397"/>
  <c r="T397"/>
  <c r="X397"/>
  <c r="AB397"/>
  <c r="AF397"/>
  <c r="M398"/>
  <c r="E398"/>
  <c r="A204"/>
  <c r="BI398"/>
  <c r="BE398"/>
  <c r="AH398"/>
  <c r="AF398"/>
  <c r="AD398"/>
  <c r="AB398"/>
  <c r="Z398"/>
  <c r="X398"/>
  <c r="V398"/>
  <c r="T398"/>
  <c r="R398"/>
  <c r="P398"/>
  <c r="N398"/>
  <c r="L398"/>
  <c r="J398"/>
  <c r="H398"/>
  <c r="F398"/>
  <c r="D398"/>
  <c r="A986"/>
  <c r="A595"/>
  <c r="F397"/>
  <c r="J397"/>
  <c r="N397"/>
  <c r="R397"/>
  <c r="V397"/>
  <c r="Z397"/>
  <c r="AD397"/>
  <c r="AH397"/>
  <c r="BE397"/>
  <c r="BI397"/>
  <c r="BJ6"/>
  <c r="A8"/>
  <c r="AP88" i="41" l="1"/>
  <c r="F88"/>
  <c r="AD88" s="1"/>
  <c r="AP86"/>
  <c r="F86"/>
  <c r="F62"/>
  <c r="AD62" s="1"/>
  <c r="F56"/>
  <c r="AD56" s="1"/>
  <c r="F18"/>
  <c r="AD18" s="1"/>
  <c r="F22"/>
  <c r="F81"/>
  <c r="AD81" s="1"/>
  <c r="F87"/>
  <c r="AD87" s="1"/>
  <c r="F85"/>
  <c r="F83"/>
  <c r="AD83" s="1"/>
  <c r="F45"/>
  <c r="AP87"/>
  <c r="AP85"/>
  <c r="AP83"/>
  <c r="AD45"/>
  <c r="AY8" i="7"/>
  <c r="AW8"/>
  <c r="AU8"/>
  <c r="AS8"/>
  <c r="AQ8"/>
  <c r="AO8"/>
  <c r="AX8"/>
  <c r="AV8"/>
  <c r="AT8"/>
  <c r="AR8"/>
  <c r="AP8"/>
  <c r="BI8"/>
  <c r="BG8"/>
  <c r="BE8"/>
  <c r="BC8"/>
  <c r="BA8"/>
  <c r="AM8"/>
  <c r="AK8"/>
  <c r="AI8"/>
  <c r="AG8"/>
  <c r="AE8"/>
  <c r="AC8"/>
  <c r="AA8"/>
  <c r="Y8"/>
  <c r="W8"/>
  <c r="U8"/>
  <c r="S8"/>
  <c r="Q8"/>
  <c r="O8"/>
  <c r="M8"/>
  <c r="K8"/>
  <c r="I8"/>
  <c r="G8"/>
  <c r="E8"/>
  <c r="BH8"/>
  <c r="BF8"/>
  <c r="BD8"/>
  <c r="BB8"/>
  <c r="AZ8"/>
  <c r="AN8"/>
  <c r="AL8"/>
  <c r="AJ8"/>
  <c r="AH8"/>
  <c r="AF8"/>
  <c r="AD8"/>
  <c r="AB8"/>
  <c r="Z8"/>
  <c r="X8"/>
  <c r="V8"/>
  <c r="T8"/>
  <c r="R8"/>
  <c r="P8"/>
  <c r="N8"/>
  <c r="L8"/>
  <c r="J8"/>
  <c r="H8"/>
  <c r="F8"/>
  <c r="D8"/>
  <c r="AY204"/>
  <c r="AW204"/>
  <c r="AU204"/>
  <c r="AS204"/>
  <c r="AQ204"/>
  <c r="AX204"/>
  <c r="AV204"/>
  <c r="AT204"/>
  <c r="AR204"/>
  <c r="AP204"/>
  <c r="BI204"/>
  <c r="BG204"/>
  <c r="BE204"/>
  <c r="BC204"/>
  <c r="BA204"/>
  <c r="AO204"/>
  <c r="AM204"/>
  <c r="AK204"/>
  <c r="AI204"/>
  <c r="AG204"/>
  <c r="AE204"/>
  <c r="AC204"/>
  <c r="AA204"/>
  <c r="Y204"/>
  <c r="W204"/>
  <c r="U204"/>
  <c r="S204"/>
  <c r="Q204"/>
  <c r="O204"/>
  <c r="M204"/>
  <c r="K204"/>
  <c r="I204"/>
  <c r="G204"/>
  <c r="E204"/>
  <c r="BH204"/>
  <c r="BF204"/>
  <c r="BD204"/>
  <c r="BB204"/>
  <c r="AZ204"/>
  <c r="AZ399" s="1"/>
  <c r="AN204"/>
  <c r="AN399" s="1"/>
  <c r="AL204"/>
  <c r="AJ204"/>
  <c r="AH204"/>
  <c r="AF204"/>
  <c r="AD204"/>
  <c r="AB204"/>
  <c r="Z204"/>
  <c r="X204"/>
  <c r="V204"/>
  <c r="T204"/>
  <c r="R204"/>
  <c r="P204"/>
  <c r="N204"/>
  <c r="L204"/>
  <c r="J204"/>
  <c r="H204"/>
  <c r="F204"/>
  <c r="D204"/>
  <c r="AT398"/>
  <c r="AL399"/>
  <c r="AI399"/>
  <c r="AM399"/>
  <c r="AO399"/>
  <c r="AS399"/>
  <c r="AW399"/>
  <c r="AP399"/>
  <c r="AT399"/>
  <c r="AX399"/>
  <c r="AU398"/>
  <c r="AX398"/>
  <c r="AP398"/>
  <c r="AI398"/>
  <c r="BK7"/>
  <c r="AJ399"/>
  <c r="AK399"/>
  <c r="BA399"/>
  <c r="AQ399"/>
  <c r="AU399"/>
  <c r="AY399"/>
  <c r="AR399"/>
  <c r="AV399"/>
  <c r="AD84" i="41"/>
  <c r="AP84"/>
  <c r="AD85"/>
  <c r="AQ85"/>
  <c r="AD41"/>
  <c r="AP41"/>
  <c r="AP81"/>
  <c r="AP45"/>
  <c r="AD33"/>
  <c r="AP33"/>
  <c r="AP62"/>
  <c r="AD22"/>
  <c r="AP22"/>
  <c r="AP56"/>
  <c r="AP18"/>
  <c r="AD86"/>
  <c r="BF9" i="11"/>
  <c r="BD9"/>
  <c r="BB9"/>
  <c r="AZ9"/>
  <c r="AX9"/>
  <c r="AV9"/>
  <c r="AT9"/>
  <c r="AR9"/>
  <c r="AP9"/>
  <c r="V9"/>
  <c r="T9"/>
  <c r="R9"/>
  <c r="P9"/>
  <c r="N9"/>
  <c r="L9"/>
  <c r="J9"/>
  <c r="H9"/>
  <c r="F9"/>
  <c r="D9"/>
  <c r="B9"/>
  <c r="BG9"/>
  <c r="BE9"/>
  <c r="BC9"/>
  <c r="BA9"/>
  <c r="AY9"/>
  <c r="AW9"/>
  <c r="AU9"/>
  <c r="AS9"/>
  <c r="AQ9"/>
  <c r="AO9"/>
  <c r="U9"/>
  <c r="S9"/>
  <c r="Q9"/>
  <c r="O9"/>
  <c r="M9"/>
  <c r="K9"/>
  <c r="I9"/>
  <c r="G9"/>
  <c r="E9"/>
  <c r="C9"/>
  <c r="BP985" i="7"/>
  <c r="BP593"/>
  <c r="BF10" i="10"/>
  <c r="BD10"/>
  <c r="BB10"/>
  <c r="AZ10"/>
  <c r="AO10"/>
  <c r="AD10"/>
  <c r="AB10"/>
  <c r="Z10"/>
  <c r="X10"/>
  <c r="V10"/>
  <c r="T10"/>
  <c r="R10"/>
  <c r="P10"/>
  <c r="N10"/>
  <c r="L10"/>
  <c r="J10"/>
  <c r="H10"/>
  <c r="F10"/>
  <c r="D10"/>
  <c r="B10"/>
  <c r="BE10"/>
  <c r="BC10"/>
  <c r="BA10"/>
  <c r="AY10"/>
  <c r="AE10"/>
  <c r="AC10"/>
  <c r="AA10"/>
  <c r="Y10"/>
  <c r="W10"/>
  <c r="U10"/>
  <c r="S10"/>
  <c r="Q10"/>
  <c r="O10"/>
  <c r="M10"/>
  <c r="K10"/>
  <c r="I10"/>
  <c r="G10"/>
  <c r="E10"/>
  <c r="C10"/>
  <c r="B204" i="11"/>
  <c r="BI8"/>
  <c r="BH8"/>
  <c r="F204"/>
  <c r="J204"/>
  <c r="N204"/>
  <c r="R204"/>
  <c r="V204"/>
  <c r="AR204"/>
  <c r="AV204"/>
  <c r="AZ204"/>
  <c r="BD204"/>
  <c r="A10"/>
  <c r="BN300"/>
  <c r="A109"/>
  <c r="A302"/>
  <c r="BL301"/>
  <c r="BI9" i="10"/>
  <c r="BH9"/>
  <c r="A11"/>
  <c r="BG10"/>
  <c r="BB204"/>
  <c r="AB204"/>
  <c r="T204"/>
  <c r="L204"/>
  <c r="D204"/>
  <c r="A498"/>
  <c r="A302"/>
  <c r="A109"/>
  <c r="BD205"/>
  <c r="AZ205"/>
  <c r="AD205"/>
  <c r="Z205"/>
  <c r="V205"/>
  <c r="R205"/>
  <c r="N205"/>
  <c r="J205"/>
  <c r="F205"/>
  <c r="B205"/>
  <c r="BG205"/>
  <c r="BC205"/>
  <c r="AY205"/>
  <c r="AC205"/>
  <c r="Y205"/>
  <c r="U205"/>
  <c r="Q205"/>
  <c r="M205"/>
  <c r="I205"/>
  <c r="E205"/>
  <c r="D205"/>
  <c r="H205"/>
  <c r="L205"/>
  <c r="P205"/>
  <c r="T205"/>
  <c r="X205"/>
  <c r="AB205"/>
  <c r="AO205"/>
  <c r="BB205"/>
  <c r="BF205"/>
  <c r="BN497"/>
  <c r="BN301"/>
  <c r="C205"/>
  <c r="G205"/>
  <c r="K205"/>
  <c r="O205"/>
  <c r="S205"/>
  <c r="W205"/>
  <c r="AA205"/>
  <c r="AE205"/>
  <c r="BA205"/>
  <c r="BE205"/>
  <c r="BF204"/>
  <c r="AO204"/>
  <c r="X204"/>
  <c r="P204"/>
  <c r="H204"/>
  <c r="BG204"/>
  <c r="BC398" i="7"/>
  <c r="BG398"/>
  <c r="A205"/>
  <c r="BG399"/>
  <c r="BC399"/>
  <c r="AF399"/>
  <c r="AB399"/>
  <c r="X399"/>
  <c r="T399"/>
  <c r="P399"/>
  <c r="L399"/>
  <c r="H399"/>
  <c r="D399"/>
  <c r="BH399"/>
  <c r="BF399"/>
  <c r="BD399"/>
  <c r="BB399"/>
  <c r="AG399"/>
  <c r="AE399"/>
  <c r="AC399"/>
  <c r="AA399"/>
  <c r="Y399"/>
  <c r="W399"/>
  <c r="U399"/>
  <c r="S399"/>
  <c r="Q399"/>
  <c r="O399"/>
  <c r="K399"/>
  <c r="I399"/>
  <c r="G399"/>
  <c r="G398"/>
  <c r="K398"/>
  <c r="O398"/>
  <c r="S398"/>
  <c r="W398"/>
  <c r="AA398"/>
  <c r="AE398"/>
  <c r="BB398"/>
  <c r="BF398"/>
  <c r="A987"/>
  <c r="A596"/>
  <c r="I398"/>
  <c r="Q398"/>
  <c r="U398"/>
  <c r="Y398"/>
  <c r="AC398"/>
  <c r="AG398"/>
  <c r="BD398"/>
  <c r="BH398"/>
  <c r="BJ7"/>
  <c r="A9"/>
  <c r="AX11" i="10" l="1"/>
  <c r="AV11"/>
  <c r="AT11"/>
  <c r="AR11"/>
  <c r="AP11"/>
  <c r="AW11"/>
  <c r="AU11"/>
  <c r="AS11"/>
  <c r="AQ11"/>
  <c r="AX9" i="7"/>
  <c r="AV9"/>
  <c r="AT9"/>
  <c r="AR9"/>
  <c r="AP9"/>
  <c r="AY9"/>
  <c r="AW9"/>
  <c r="AU9"/>
  <c r="AS9"/>
  <c r="AQ9"/>
  <c r="AO9"/>
  <c r="BI9"/>
  <c r="BG9"/>
  <c r="BE9"/>
  <c r="BC9"/>
  <c r="BA9"/>
  <c r="AM9"/>
  <c r="AK9"/>
  <c r="AI9"/>
  <c r="AG9"/>
  <c r="AE9"/>
  <c r="AC9"/>
  <c r="AA9"/>
  <c r="Y9"/>
  <c r="W9"/>
  <c r="U9"/>
  <c r="S9"/>
  <c r="Q9"/>
  <c r="O9"/>
  <c r="M9"/>
  <c r="K9"/>
  <c r="I9"/>
  <c r="G9"/>
  <c r="E9"/>
  <c r="BH9"/>
  <c r="BF9"/>
  <c r="BD9"/>
  <c r="BB9"/>
  <c r="AZ9"/>
  <c r="AN9"/>
  <c r="AL9"/>
  <c r="AJ9"/>
  <c r="AH9"/>
  <c r="AF9"/>
  <c r="AD9"/>
  <c r="AB9"/>
  <c r="Z9"/>
  <c r="X9"/>
  <c r="V9"/>
  <c r="T9"/>
  <c r="R9"/>
  <c r="P9"/>
  <c r="N9"/>
  <c r="L9"/>
  <c r="J9"/>
  <c r="H9"/>
  <c r="F9"/>
  <c r="D9"/>
  <c r="AY205"/>
  <c r="AY400" s="1"/>
  <c r="AW205"/>
  <c r="AU205"/>
  <c r="AU400" s="1"/>
  <c r="AS205"/>
  <c r="AQ205"/>
  <c r="AQ400" s="1"/>
  <c r="AX205"/>
  <c r="AX400" s="1"/>
  <c r="AV205"/>
  <c r="AT205"/>
  <c r="AT400" s="1"/>
  <c r="AR205"/>
  <c r="AP205"/>
  <c r="AP400" s="1"/>
  <c r="BI205"/>
  <c r="BG205"/>
  <c r="BE205"/>
  <c r="BC205"/>
  <c r="BA205"/>
  <c r="AO205"/>
  <c r="AM205"/>
  <c r="AK205"/>
  <c r="AI205"/>
  <c r="AG205"/>
  <c r="AE205"/>
  <c r="AC205"/>
  <c r="AA205"/>
  <c r="Y205"/>
  <c r="W205"/>
  <c r="U205"/>
  <c r="S205"/>
  <c r="Q205"/>
  <c r="O205"/>
  <c r="M205"/>
  <c r="K205"/>
  <c r="I205"/>
  <c r="G205"/>
  <c r="E205"/>
  <c r="BH205"/>
  <c r="BF205"/>
  <c r="BD205"/>
  <c r="BB205"/>
  <c r="AZ205"/>
  <c r="AZ400" s="1"/>
  <c r="AN205"/>
  <c r="AL205"/>
  <c r="AJ205"/>
  <c r="AH205"/>
  <c r="AH400" s="1"/>
  <c r="AF205"/>
  <c r="AD205"/>
  <c r="AB205"/>
  <c r="Z205"/>
  <c r="Z400" s="1"/>
  <c r="X205"/>
  <c r="V205"/>
  <c r="T205"/>
  <c r="R205"/>
  <c r="R400" s="1"/>
  <c r="P205"/>
  <c r="N205"/>
  <c r="L205"/>
  <c r="J205"/>
  <c r="J400" s="1"/>
  <c r="H205"/>
  <c r="F205"/>
  <c r="F400" s="1"/>
  <c r="D205"/>
  <c r="BK8"/>
  <c r="AJ400"/>
  <c r="AN400"/>
  <c r="AK400"/>
  <c r="BA400"/>
  <c r="AR400"/>
  <c r="AV400"/>
  <c r="AO400"/>
  <c r="AS400"/>
  <c r="AW400"/>
  <c r="AM11" i="10"/>
  <c r="AK11"/>
  <c r="AI11"/>
  <c r="AG11"/>
  <c r="AN11"/>
  <c r="AL11"/>
  <c r="AJ11"/>
  <c r="AH11"/>
  <c r="AF11"/>
  <c r="BN301" i="11"/>
  <c r="BN497"/>
  <c r="BF10"/>
  <c r="BD10"/>
  <c r="BB10"/>
  <c r="AZ10"/>
  <c r="AX10"/>
  <c r="AV10"/>
  <c r="AT10"/>
  <c r="AR10"/>
  <c r="AP10"/>
  <c r="V10"/>
  <c r="T10"/>
  <c r="R10"/>
  <c r="P10"/>
  <c r="N10"/>
  <c r="L10"/>
  <c r="J10"/>
  <c r="H10"/>
  <c r="F10"/>
  <c r="D10"/>
  <c r="B10"/>
  <c r="BG10"/>
  <c r="BE10"/>
  <c r="BC10"/>
  <c r="BA10"/>
  <c r="AY10"/>
  <c r="AW10"/>
  <c r="AU10"/>
  <c r="AS10"/>
  <c r="AQ10"/>
  <c r="AO10"/>
  <c r="U10"/>
  <c r="S10"/>
  <c r="Q10"/>
  <c r="O10"/>
  <c r="M10"/>
  <c r="K10"/>
  <c r="I10"/>
  <c r="G10"/>
  <c r="E10"/>
  <c r="C10"/>
  <c r="BP986" i="7"/>
  <c r="BP594"/>
  <c r="BE11" i="10"/>
  <c r="BC11"/>
  <c r="BA11"/>
  <c r="AY11"/>
  <c r="AE11"/>
  <c r="AC11"/>
  <c r="AA11"/>
  <c r="Y11"/>
  <c r="W11"/>
  <c r="U11"/>
  <c r="S11"/>
  <c r="Q11"/>
  <c r="O11"/>
  <c r="M11"/>
  <c r="K11"/>
  <c r="I11"/>
  <c r="G11"/>
  <c r="E11"/>
  <c r="C11"/>
  <c r="BF11"/>
  <c r="BD11"/>
  <c r="BB11"/>
  <c r="AZ11"/>
  <c r="AO11"/>
  <c r="AD11"/>
  <c r="AB11"/>
  <c r="Z11"/>
  <c r="X11"/>
  <c r="V11"/>
  <c r="T11"/>
  <c r="R11"/>
  <c r="P11"/>
  <c r="N11"/>
  <c r="L11"/>
  <c r="J11"/>
  <c r="H11"/>
  <c r="F11"/>
  <c r="D11"/>
  <c r="B11"/>
  <c r="A303" i="11"/>
  <c r="BL302"/>
  <c r="B205"/>
  <c r="BH9"/>
  <c r="BN498" s="1"/>
  <c r="BI9"/>
  <c r="A11"/>
  <c r="C205"/>
  <c r="G205"/>
  <c r="K205"/>
  <c r="O205"/>
  <c r="S205"/>
  <c r="AO205"/>
  <c r="AS205"/>
  <c r="AW205"/>
  <c r="BA205"/>
  <c r="BE205"/>
  <c r="F205"/>
  <c r="J205"/>
  <c r="N205"/>
  <c r="R205"/>
  <c r="V205"/>
  <c r="AR205"/>
  <c r="AV205"/>
  <c r="AZ205"/>
  <c r="BD205"/>
  <c r="A110"/>
  <c r="P205"/>
  <c r="AX205"/>
  <c r="BF205"/>
  <c r="E205"/>
  <c r="I205"/>
  <c r="M205"/>
  <c r="Q205"/>
  <c r="U205"/>
  <c r="AQ205"/>
  <c r="AU205"/>
  <c r="AY205"/>
  <c r="BC205"/>
  <c r="BG205"/>
  <c r="D205"/>
  <c r="H205"/>
  <c r="L205"/>
  <c r="T205"/>
  <c r="AP205"/>
  <c r="AT205"/>
  <c r="BB205"/>
  <c r="A110" i="10"/>
  <c r="D206"/>
  <c r="A303"/>
  <c r="A499"/>
  <c r="BN498"/>
  <c r="BN302"/>
  <c r="E206"/>
  <c r="I206"/>
  <c r="M206"/>
  <c r="Q206"/>
  <c r="U206"/>
  <c r="Y206"/>
  <c r="AC206"/>
  <c r="AY206"/>
  <c r="BC206"/>
  <c r="BG206"/>
  <c r="H206"/>
  <c r="L206"/>
  <c r="P206"/>
  <c r="T206"/>
  <c r="X206"/>
  <c r="AB206"/>
  <c r="AO206"/>
  <c r="BB206"/>
  <c r="BF206"/>
  <c r="G206"/>
  <c r="O206"/>
  <c r="W206"/>
  <c r="AE206"/>
  <c r="BE206"/>
  <c r="B206"/>
  <c r="BH10"/>
  <c r="BI10"/>
  <c r="BG11"/>
  <c r="A12"/>
  <c r="C206"/>
  <c r="K206"/>
  <c r="S206"/>
  <c r="AA206"/>
  <c r="BA206"/>
  <c r="F206"/>
  <c r="J206"/>
  <c r="N206"/>
  <c r="R206"/>
  <c r="V206"/>
  <c r="Z206"/>
  <c r="AD206"/>
  <c r="AZ206"/>
  <c r="BD206"/>
  <c r="A597" i="7"/>
  <c r="A988"/>
  <c r="M399"/>
  <c r="M400"/>
  <c r="I400"/>
  <c r="E400"/>
  <c r="A206"/>
  <c r="BI400"/>
  <c r="BG400"/>
  <c r="BE400"/>
  <c r="BC400"/>
  <c r="AD400"/>
  <c r="V400"/>
  <c r="N400"/>
  <c r="E399"/>
  <c r="F399"/>
  <c r="J399"/>
  <c r="N399"/>
  <c r="R399"/>
  <c r="V399"/>
  <c r="Z399"/>
  <c r="AD399"/>
  <c r="AH399"/>
  <c r="BE399"/>
  <c r="BI399"/>
  <c r="BJ8"/>
  <c r="A10"/>
  <c r="AM11" i="11" l="1"/>
  <c r="AM207" s="1"/>
  <c r="AK11"/>
  <c r="AK207" s="1"/>
  <c r="AI11"/>
  <c r="AI207" s="1"/>
  <c r="AG11"/>
  <c r="AG207" s="1"/>
  <c r="AE11"/>
  <c r="AE207" s="1"/>
  <c r="AC11"/>
  <c r="AC207" s="1"/>
  <c r="AA11"/>
  <c r="AA207" s="1"/>
  <c r="Y11"/>
  <c r="Y207" s="1"/>
  <c r="W11"/>
  <c r="W207" s="1"/>
  <c r="AN11"/>
  <c r="AN207" s="1"/>
  <c r="AL11"/>
  <c r="AL207" s="1"/>
  <c r="AJ11"/>
  <c r="AJ207" s="1"/>
  <c r="AH11"/>
  <c r="AH207" s="1"/>
  <c r="AF11"/>
  <c r="AF207" s="1"/>
  <c r="AD11"/>
  <c r="AD207" s="1"/>
  <c r="AB11"/>
  <c r="AB207" s="1"/>
  <c r="Z11"/>
  <c r="Z207" s="1"/>
  <c r="X11"/>
  <c r="X207" s="1"/>
  <c r="AH207" i="10"/>
  <c r="AL207"/>
  <c r="AG207"/>
  <c r="AK207"/>
  <c r="AQ207"/>
  <c r="AU207"/>
  <c r="AP207"/>
  <c r="AT207"/>
  <c r="AX207"/>
  <c r="AF207"/>
  <c r="AJ207"/>
  <c r="AN207"/>
  <c r="AI207"/>
  <c r="AM207"/>
  <c r="AS207"/>
  <c r="AW207"/>
  <c r="AR207"/>
  <c r="AV207"/>
  <c r="AW12"/>
  <c r="AW208" s="1"/>
  <c r="AU12"/>
  <c r="AU208" s="1"/>
  <c r="AS12"/>
  <c r="AS208" s="1"/>
  <c r="AQ12"/>
  <c r="AQ208" s="1"/>
  <c r="AX12"/>
  <c r="AX208" s="1"/>
  <c r="AV12"/>
  <c r="AV208" s="1"/>
  <c r="AT12"/>
  <c r="AT208" s="1"/>
  <c r="AR12"/>
  <c r="AR208" s="1"/>
  <c r="AP12"/>
  <c r="AP208" s="1"/>
  <c r="AY206" i="7"/>
  <c r="AW206"/>
  <c r="AU206"/>
  <c r="AS206"/>
  <c r="AQ206"/>
  <c r="AX206"/>
  <c r="AV206"/>
  <c r="AT206"/>
  <c r="AR206"/>
  <c r="AP206"/>
  <c r="BI206"/>
  <c r="BG206"/>
  <c r="BE206"/>
  <c r="BC206"/>
  <c r="BA206"/>
  <c r="AO206"/>
  <c r="AM206"/>
  <c r="AK206"/>
  <c r="AI206"/>
  <c r="AG206"/>
  <c r="AE206"/>
  <c r="AC206"/>
  <c r="AA206"/>
  <c r="Y206"/>
  <c r="W206"/>
  <c r="U206"/>
  <c r="S206"/>
  <c r="Q206"/>
  <c r="O206"/>
  <c r="M206"/>
  <c r="K206"/>
  <c r="I206"/>
  <c r="G206"/>
  <c r="E206"/>
  <c r="BH206"/>
  <c r="BF206"/>
  <c r="BD206"/>
  <c r="BB206"/>
  <c r="AZ206"/>
  <c r="AN206"/>
  <c r="AL206"/>
  <c r="AJ206"/>
  <c r="AH206"/>
  <c r="AF206"/>
  <c r="AD206"/>
  <c r="AB206"/>
  <c r="Z206"/>
  <c r="X206"/>
  <c r="V206"/>
  <c r="T206"/>
  <c r="R206"/>
  <c r="P206"/>
  <c r="N206"/>
  <c r="L206"/>
  <c r="J206"/>
  <c r="H206"/>
  <c r="F206"/>
  <c r="D206"/>
  <c r="AL401"/>
  <c r="AZ401"/>
  <c r="AI401"/>
  <c r="AM401"/>
  <c r="AO401"/>
  <c r="AS401"/>
  <c r="AW401"/>
  <c r="AP401"/>
  <c r="AT401"/>
  <c r="AX401"/>
  <c r="AI400"/>
  <c r="AL400"/>
  <c r="AY10"/>
  <c r="AW10"/>
  <c r="AU10"/>
  <c r="AS10"/>
  <c r="AQ10"/>
  <c r="AO10"/>
  <c r="AX10"/>
  <c r="AV10"/>
  <c r="AT10"/>
  <c r="AR10"/>
  <c r="AP10"/>
  <c r="BI10"/>
  <c r="BG10"/>
  <c r="BE10"/>
  <c r="BC10"/>
  <c r="BA10"/>
  <c r="AM10"/>
  <c r="AK10"/>
  <c r="AI10"/>
  <c r="AG10"/>
  <c r="AE10"/>
  <c r="AC10"/>
  <c r="AA10"/>
  <c r="Y10"/>
  <c r="W10"/>
  <c r="U10"/>
  <c r="S10"/>
  <c r="Q10"/>
  <c r="O10"/>
  <c r="M10"/>
  <c r="K10"/>
  <c r="I10"/>
  <c r="G10"/>
  <c r="E10"/>
  <c r="BH10"/>
  <c r="BF10"/>
  <c r="BD10"/>
  <c r="BB10"/>
  <c r="AZ10"/>
  <c r="AN10"/>
  <c r="AL10"/>
  <c r="AJ10"/>
  <c r="AH10"/>
  <c r="AF10"/>
  <c r="AD10"/>
  <c r="AB10"/>
  <c r="Z10"/>
  <c r="X10"/>
  <c r="V10"/>
  <c r="T10"/>
  <c r="R10"/>
  <c r="P10"/>
  <c r="N10"/>
  <c r="L10"/>
  <c r="J10"/>
  <c r="H10"/>
  <c r="F10"/>
  <c r="D10"/>
  <c r="AJ401"/>
  <c r="AN401"/>
  <c r="AK401"/>
  <c r="BA401"/>
  <c r="AQ401"/>
  <c r="AU401"/>
  <c r="AY401"/>
  <c r="AR401"/>
  <c r="AV401"/>
  <c r="AM400"/>
  <c r="AN12" i="10"/>
  <c r="AN208" s="1"/>
  <c r="AL12"/>
  <c r="AL208" s="1"/>
  <c r="AJ12"/>
  <c r="AJ208" s="1"/>
  <c r="AH12"/>
  <c r="AH208" s="1"/>
  <c r="AF12"/>
  <c r="AF208" s="1"/>
  <c r="AM12"/>
  <c r="AM208" s="1"/>
  <c r="AK12"/>
  <c r="AK208" s="1"/>
  <c r="AI12"/>
  <c r="AI208" s="1"/>
  <c r="AG12"/>
  <c r="AG208" s="1"/>
  <c r="BF11" i="11"/>
  <c r="BD11"/>
  <c r="BB11"/>
  <c r="AZ11"/>
  <c r="AX11"/>
  <c r="AV11"/>
  <c r="AT11"/>
  <c r="AR11"/>
  <c r="AP11"/>
  <c r="V11"/>
  <c r="T11"/>
  <c r="R11"/>
  <c r="P11"/>
  <c r="N11"/>
  <c r="L11"/>
  <c r="J11"/>
  <c r="H11"/>
  <c r="F11"/>
  <c r="D11"/>
  <c r="B11"/>
  <c r="BG11"/>
  <c r="BE11"/>
  <c r="BC11"/>
  <c r="BA11"/>
  <c r="AY11"/>
  <c r="AW11"/>
  <c r="AU11"/>
  <c r="AS11"/>
  <c r="AQ11"/>
  <c r="AO11"/>
  <c r="U11"/>
  <c r="S11"/>
  <c r="Q11"/>
  <c r="O11"/>
  <c r="M11"/>
  <c r="K11"/>
  <c r="I11"/>
  <c r="G11"/>
  <c r="E11"/>
  <c r="C11"/>
  <c r="BK9" i="7"/>
  <c r="BP987"/>
  <c r="BP595"/>
  <c r="BF12" i="10"/>
  <c r="BD12"/>
  <c r="BB12"/>
  <c r="AZ12"/>
  <c r="AO12"/>
  <c r="AD12"/>
  <c r="AB12"/>
  <c r="Z12"/>
  <c r="X12"/>
  <c r="V12"/>
  <c r="T12"/>
  <c r="R12"/>
  <c r="P12"/>
  <c r="N12"/>
  <c r="L12"/>
  <c r="J12"/>
  <c r="H12"/>
  <c r="F12"/>
  <c r="D12"/>
  <c r="B12"/>
  <c r="BE12"/>
  <c r="BC12"/>
  <c r="BA12"/>
  <c r="AY12"/>
  <c r="AE12"/>
  <c r="AC12"/>
  <c r="AA12"/>
  <c r="Y12"/>
  <c r="W12"/>
  <c r="U12"/>
  <c r="S12"/>
  <c r="Q12"/>
  <c r="O12"/>
  <c r="M12"/>
  <c r="K12"/>
  <c r="I12"/>
  <c r="G12"/>
  <c r="E12"/>
  <c r="C12"/>
  <c r="B206" i="11"/>
  <c r="BI10"/>
  <c r="BH10"/>
  <c r="A12"/>
  <c r="E206"/>
  <c r="I206"/>
  <c r="M206"/>
  <c r="Q206"/>
  <c r="U206"/>
  <c r="AQ206"/>
  <c r="AU206"/>
  <c r="AY206"/>
  <c r="BC206"/>
  <c r="BG206"/>
  <c r="BN302"/>
  <c r="A304"/>
  <c r="BL303"/>
  <c r="F206"/>
  <c r="J206"/>
  <c r="N206"/>
  <c r="R206"/>
  <c r="V206"/>
  <c r="AR206"/>
  <c r="AV206"/>
  <c r="AZ206"/>
  <c r="BD206"/>
  <c r="A111"/>
  <c r="C206"/>
  <c r="G206"/>
  <c r="K206"/>
  <c r="O206"/>
  <c r="S206"/>
  <c r="AO206"/>
  <c r="AS206"/>
  <c r="AW206"/>
  <c r="BA206"/>
  <c r="BE206"/>
  <c r="D206"/>
  <c r="H206"/>
  <c r="L206"/>
  <c r="P206"/>
  <c r="T206"/>
  <c r="AP206"/>
  <c r="AT206"/>
  <c r="AX206"/>
  <c r="BB206"/>
  <c r="BF206"/>
  <c r="BI11" i="10"/>
  <c r="BH11"/>
  <c r="A13"/>
  <c r="BG12"/>
  <c r="BN499"/>
  <c r="BN303"/>
  <c r="A500"/>
  <c r="A304"/>
  <c r="A111"/>
  <c r="BF207"/>
  <c r="BD207"/>
  <c r="BB207"/>
  <c r="AZ207"/>
  <c r="AO207"/>
  <c r="AD207"/>
  <c r="AB207"/>
  <c r="Z207"/>
  <c r="X207"/>
  <c r="V207"/>
  <c r="T207"/>
  <c r="R207"/>
  <c r="P207"/>
  <c r="N207"/>
  <c r="L207"/>
  <c r="J207"/>
  <c r="H207"/>
  <c r="F207"/>
  <c r="D207"/>
  <c r="B207"/>
  <c r="BG207"/>
  <c r="BC207"/>
  <c r="AY207"/>
  <c r="AC207"/>
  <c r="Y207"/>
  <c r="U207"/>
  <c r="Q207"/>
  <c r="M207"/>
  <c r="I207"/>
  <c r="E207"/>
  <c r="C207"/>
  <c r="G207"/>
  <c r="K207"/>
  <c r="O207"/>
  <c r="S207"/>
  <c r="W207"/>
  <c r="AA207"/>
  <c r="AE207"/>
  <c r="BA207"/>
  <c r="BE207"/>
  <c r="L400" i="7"/>
  <c r="Q400"/>
  <c r="U400"/>
  <c r="Y400"/>
  <c r="AC400"/>
  <c r="AG400"/>
  <c r="BD400"/>
  <c r="BH400"/>
  <c r="A598"/>
  <c r="D400"/>
  <c r="H400"/>
  <c r="P400"/>
  <c r="T400"/>
  <c r="X400"/>
  <c r="AB400"/>
  <c r="AF400"/>
  <c r="A207"/>
  <c r="AF401"/>
  <c r="AB401"/>
  <c r="X401"/>
  <c r="T401"/>
  <c r="P401"/>
  <c r="L401"/>
  <c r="H401"/>
  <c r="D401"/>
  <c r="BH401"/>
  <c r="BF401"/>
  <c r="BD401"/>
  <c r="BB401"/>
  <c r="AG401"/>
  <c r="AE401"/>
  <c r="AC401"/>
  <c r="AA401"/>
  <c r="Y401"/>
  <c r="W401"/>
  <c r="U401"/>
  <c r="S401"/>
  <c r="Q401"/>
  <c r="O401"/>
  <c r="M401"/>
  <c r="K401"/>
  <c r="I401"/>
  <c r="G401"/>
  <c r="E401"/>
  <c r="G400"/>
  <c r="K400"/>
  <c r="O400"/>
  <c r="S400"/>
  <c r="W400"/>
  <c r="AA400"/>
  <c r="AE400"/>
  <c r="BB400"/>
  <c r="BF400"/>
  <c r="A989"/>
  <c r="BJ9"/>
  <c r="A11"/>
  <c r="AM12" i="11" l="1"/>
  <c r="AM208" s="1"/>
  <c r="AK12"/>
  <c r="AK208" s="1"/>
  <c r="AI12"/>
  <c r="AI208" s="1"/>
  <c r="AG12"/>
  <c r="AG208" s="1"/>
  <c r="AE12"/>
  <c r="AE208" s="1"/>
  <c r="AC12"/>
  <c r="AC208" s="1"/>
  <c r="AA12"/>
  <c r="AA208" s="1"/>
  <c r="Y12"/>
  <c r="Y208" s="1"/>
  <c r="W12"/>
  <c r="W208" s="1"/>
  <c r="AN12"/>
  <c r="AN208" s="1"/>
  <c r="AL12"/>
  <c r="AL208" s="1"/>
  <c r="AJ12"/>
  <c r="AJ208" s="1"/>
  <c r="AH12"/>
  <c r="AH208" s="1"/>
  <c r="AF12"/>
  <c r="AF208" s="1"/>
  <c r="AD12"/>
  <c r="AD208" s="1"/>
  <c r="AB12"/>
  <c r="AB208" s="1"/>
  <c r="Z12"/>
  <c r="Z208" s="1"/>
  <c r="X12"/>
  <c r="X208" s="1"/>
  <c r="AX13" i="10"/>
  <c r="AX209" s="1"/>
  <c r="AV13"/>
  <c r="AT13"/>
  <c r="AT209" s="1"/>
  <c r="AR13"/>
  <c r="AP13"/>
  <c r="AP209" s="1"/>
  <c r="AW13"/>
  <c r="AW209" s="1"/>
  <c r="AU13"/>
  <c r="AS13"/>
  <c r="AS209" s="1"/>
  <c r="AQ13"/>
  <c r="AY207" i="7"/>
  <c r="AY402" s="1"/>
  <c r="AW207"/>
  <c r="AU207"/>
  <c r="AU402" s="1"/>
  <c r="AS207"/>
  <c r="AQ207"/>
  <c r="AQ402" s="1"/>
  <c r="AX207"/>
  <c r="AX402" s="1"/>
  <c r="AV207"/>
  <c r="AT207"/>
  <c r="AT402" s="1"/>
  <c r="AR207"/>
  <c r="AP207"/>
  <c r="AP402" s="1"/>
  <c r="BI207"/>
  <c r="BG207"/>
  <c r="BE207"/>
  <c r="BC207"/>
  <c r="BA207"/>
  <c r="AO207"/>
  <c r="AM207"/>
  <c r="AM402" s="1"/>
  <c r="AK207"/>
  <c r="AI207"/>
  <c r="AI402" s="1"/>
  <c r="AG207"/>
  <c r="AE207"/>
  <c r="AC207"/>
  <c r="AA207"/>
  <c r="Y207"/>
  <c r="W207"/>
  <c r="U207"/>
  <c r="S207"/>
  <c r="Q207"/>
  <c r="O207"/>
  <c r="M207"/>
  <c r="K207"/>
  <c r="I207"/>
  <c r="G207"/>
  <c r="E207"/>
  <c r="BH207"/>
  <c r="BF207"/>
  <c r="BD207"/>
  <c r="BB207"/>
  <c r="AZ207"/>
  <c r="AZ402" s="1"/>
  <c r="AN207"/>
  <c r="AL207"/>
  <c r="AJ207"/>
  <c r="AH207"/>
  <c r="AF207"/>
  <c r="AD207"/>
  <c r="AB207"/>
  <c r="Z207"/>
  <c r="X207"/>
  <c r="V207"/>
  <c r="T207"/>
  <c r="R207"/>
  <c r="P207"/>
  <c r="N207"/>
  <c r="L207"/>
  <c r="J207"/>
  <c r="H207"/>
  <c r="F207"/>
  <c r="D207"/>
  <c r="AL402"/>
  <c r="AJ402"/>
  <c r="AN402"/>
  <c r="AK402"/>
  <c r="BA402"/>
  <c r="AR402"/>
  <c r="AV402"/>
  <c r="AO402"/>
  <c r="AS402"/>
  <c r="AW402"/>
  <c r="AX11"/>
  <c r="AV11"/>
  <c r="AT11"/>
  <c r="AR11"/>
  <c r="AP11"/>
  <c r="AY11"/>
  <c r="AW11"/>
  <c r="AU11"/>
  <c r="AS11"/>
  <c r="AQ11"/>
  <c r="AO11"/>
  <c r="AM13" i="10"/>
  <c r="AM209" s="1"/>
  <c r="AK13"/>
  <c r="AI13"/>
  <c r="AI209" s="1"/>
  <c r="AG13"/>
  <c r="AN13"/>
  <c r="AL13"/>
  <c r="AL209" s="1"/>
  <c r="AJ13"/>
  <c r="AH13"/>
  <c r="AH209" s="1"/>
  <c r="AF13"/>
  <c r="BI11" i="7"/>
  <c r="BG11"/>
  <c r="BE11"/>
  <c r="BC11"/>
  <c r="BA11"/>
  <c r="AM11"/>
  <c r="AK11"/>
  <c r="AI11"/>
  <c r="AG11"/>
  <c r="AE11"/>
  <c r="AC11"/>
  <c r="AA11"/>
  <c r="Y11"/>
  <c r="W11"/>
  <c r="U11"/>
  <c r="S11"/>
  <c r="Q11"/>
  <c r="O11"/>
  <c r="M11"/>
  <c r="K11"/>
  <c r="I11"/>
  <c r="G11"/>
  <c r="E11"/>
  <c r="BH11"/>
  <c r="BF11"/>
  <c r="BD11"/>
  <c r="BB11"/>
  <c r="AZ11"/>
  <c r="AN11"/>
  <c r="AL11"/>
  <c r="AJ11"/>
  <c r="AH11"/>
  <c r="AF11"/>
  <c r="AD11"/>
  <c r="AB11"/>
  <c r="Z11"/>
  <c r="X11"/>
  <c r="V11"/>
  <c r="T11"/>
  <c r="R11"/>
  <c r="P11"/>
  <c r="N11"/>
  <c r="L11"/>
  <c r="J11"/>
  <c r="H11"/>
  <c r="F11"/>
  <c r="D11"/>
  <c r="BN303" i="11"/>
  <c r="BN499"/>
  <c r="BF12"/>
  <c r="BD12"/>
  <c r="BB12"/>
  <c r="AZ12"/>
  <c r="AX12"/>
  <c r="AV12"/>
  <c r="AT12"/>
  <c r="AR12"/>
  <c r="AP12"/>
  <c r="V12"/>
  <c r="T12"/>
  <c r="R12"/>
  <c r="P12"/>
  <c r="N12"/>
  <c r="L12"/>
  <c r="J12"/>
  <c r="H12"/>
  <c r="F12"/>
  <c r="D12"/>
  <c r="B12"/>
  <c r="BG12"/>
  <c r="BE12"/>
  <c r="BC12"/>
  <c r="BA12"/>
  <c r="AY12"/>
  <c r="AW12"/>
  <c r="AU12"/>
  <c r="AS12"/>
  <c r="AQ12"/>
  <c r="AO12"/>
  <c r="U12"/>
  <c r="S12"/>
  <c r="Q12"/>
  <c r="O12"/>
  <c r="M12"/>
  <c r="K12"/>
  <c r="I12"/>
  <c r="G12"/>
  <c r="E12"/>
  <c r="C12"/>
  <c r="BK10" i="7"/>
  <c r="BP988"/>
  <c r="BP596"/>
  <c r="BE13" i="10"/>
  <c r="BC13"/>
  <c r="BA13"/>
  <c r="AY13"/>
  <c r="AE13"/>
  <c r="AC13"/>
  <c r="AA13"/>
  <c r="Y13"/>
  <c r="W13"/>
  <c r="U13"/>
  <c r="S13"/>
  <c r="Q13"/>
  <c r="O13"/>
  <c r="M13"/>
  <c r="K13"/>
  <c r="I13"/>
  <c r="G13"/>
  <c r="E13"/>
  <c r="C13"/>
  <c r="BF13"/>
  <c r="BD13"/>
  <c r="BB13"/>
  <c r="AZ13"/>
  <c r="AO13"/>
  <c r="AD13"/>
  <c r="AB13"/>
  <c r="Z13"/>
  <c r="X13"/>
  <c r="V13"/>
  <c r="T13"/>
  <c r="R13"/>
  <c r="P13"/>
  <c r="N13"/>
  <c r="L13"/>
  <c r="J13"/>
  <c r="H13"/>
  <c r="F13"/>
  <c r="D13"/>
  <c r="B13"/>
  <c r="AR208" i="11"/>
  <c r="AT208"/>
  <c r="AV208"/>
  <c r="AZ208"/>
  <c r="BB208"/>
  <c r="BD208"/>
  <c r="BF208"/>
  <c r="A305"/>
  <c r="BL304"/>
  <c r="E207"/>
  <c r="I207"/>
  <c r="M207"/>
  <c r="Q207"/>
  <c r="U207"/>
  <c r="AQ207"/>
  <c r="AU207"/>
  <c r="AY207"/>
  <c r="BC207"/>
  <c r="BG207"/>
  <c r="D207"/>
  <c r="H207"/>
  <c r="L207"/>
  <c r="P207"/>
  <c r="T207"/>
  <c r="AP207"/>
  <c r="AT207"/>
  <c r="AX207"/>
  <c r="BB207"/>
  <c r="BF207"/>
  <c r="A112"/>
  <c r="B207"/>
  <c r="BH11"/>
  <c r="BN500" s="1"/>
  <c r="BI11"/>
  <c r="F207"/>
  <c r="J207"/>
  <c r="N207"/>
  <c r="R207"/>
  <c r="V207"/>
  <c r="AR207"/>
  <c r="AV207"/>
  <c r="AZ207"/>
  <c r="BD207"/>
  <c r="A13"/>
  <c r="AX208"/>
  <c r="AP208"/>
  <c r="V208"/>
  <c r="T208"/>
  <c r="R208"/>
  <c r="P208"/>
  <c r="N208"/>
  <c r="L208"/>
  <c r="J208"/>
  <c r="H208"/>
  <c r="F208"/>
  <c r="D208"/>
  <c r="C207"/>
  <c r="G207"/>
  <c r="K207"/>
  <c r="O207"/>
  <c r="S207"/>
  <c r="AO207"/>
  <c r="AS207"/>
  <c r="AW207"/>
  <c r="BA207"/>
  <c r="BE207"/>
  <c r="A112" i="10"/>
  <c r="E208"/>
  <c r="I208"/>
  <c r="M208"/>
  <c r="Q208"/>
  <c r="U208"/>
  <c r="Y208"/>
  <c r="AC208"/>
  <c r="AY208"/>
  <c r="BC208"/>
  <c r="BG208"/>
  <c r="D208"/>
  <c r="H208"/>
  <c r="L208"/>
  <c r="P208"/>
  <c r="T208"/>
  <c r="X208"/>
  <c r="AB208"/>
  <c r="AO208"/>
  <c r="BB208"/>
  <c r="BF208"/>
  <c r="A305"/>
  <c r="A501"/>
  <c r="B208"/>
  <c r="BH12"/>
  <c r="BI12"/>
  <c r="BG13"/>
  <c r="A14"/>
  <c r="BN500"/>
  <c r="BN304"/>
  <c r="C208"/>
  <c r="G208"/>
  <c r="K208"/>
  <c r="O208"/>
  <c r="S208"/>
  <c r="W208"/>
  <c r="AA208"/>
  <c r="AE208"/>
  <c r="BA208"/>
  <c r="BE208"/>
  <c r="F208"/>
  <c r="J208"/>
  <c r="N208"/>
  <c r="R208"/>
  <c r="V208"/>
  <c r="Z208"/>
  <c r="AD208"/>
  <c r="AZ208"/>
  <c r="BD208"/>
  <c r="A990" i="7"/>
  <c r="F401"/>
  <c r="J401"/>
  <c r="N401"/>
  <c r="R401"/>
  <c r="V401"/>
  <c r="Z401"/>
  <c r="AD401"/>
  <c r="AH401"/>
  <c r="BE401"/>
  <c r="BI401"/>
  <c r="BC401"/>
  <c r="BG401"/>
  <c r="BH402"/>
  <c r="BF402"/>
  <c r="BD402"/>
  <c r="BB402"/>
  <c r="AG402"/>
  <c r="AE402"/>
  <c r="AC402"/>
  <c r="AA402"/>
  <c r="Y402"/>
  <c r="W402"/>
  <c r="U402"/>
  <c r="S402"/>
  <c r="Q402"/>
  <c r="O402"/>
  <c r="M402"/>
  <c r="K402"/>
  <c r="I402"/>
  <c r="G402"/>
  <c r="E402"/>
  <c r="A208"/>
  <c r="BI402"/>
  <c r="BG402"/>
  <c r="BE402"/>
  <c r="BC402"/>
  <c r="AH402"/>
  <c r="AF402"/>
  <c r="AD402"/>
  <c r="AB402"/>
  <c r="Z402"/>
  <c r="X402"/>
  <c r="V402"/>
  <c r="T402"/>
  <c r="R402"/>
  <c r="P402"/>
  <c r="N402"/>
  <c r="L402"/>
  <c r="J402"/>
  <c r="H402"/>
  <c r="F402"/>
  <c r="D402"/>
  <c r="A599"/>
  <c r="BJ10"/>
  <c r="A12"/>
  <c r="AM13" i="11" l="1"/>
  <c r="AM209" s="1"/>
  <c r="AK13"/>
  <c r="AK209" s="1"/>
  <c r="AI13"/>
  <c r="AI209" s="1"/>
  <c r="AG13"/>
  <c r="AG209" s="1"/>
  <c r="AE13"/>
  <c r="AE209" s="1"/>
  <c r="AC13"/>
  <c r="AC209" s="1"/>
  <c r="AA13"/>
  <c r="AA209" s="1"/>
  <c r="Y13"/>
  <c r="Y209" s="1"/>
  <c r="W13"/>
  <c r="W209" s="1"/>
  <c r="AN13"/>
  <c r="AN209" s="1"/>
  <c r="AL13"/>
  <c r="AL209" s="1"/>
  <c r="AJ13"/>
  <c r="AJ209" s="1"/>
  <c r="AH13"/>
  <c r="AH209" s="1"/>
  <c r="AF13"/>
  <c r="AF209" s="1"/>
  <c r="AD13"/>
  <c r="AD209" s="1"/>
  <c r="AB13"/>
  <c r="AB209" s="1"/>
  <c r="Z13"/>
  <c r="Z209" s="1"/>
  <c r="X13"/>
  <c r="X209" s="1"/>
  <c r="AF209" i="10"/>
  <c r="AJ209"/>
  <c r="AN209"/>
  <c r="AQ209"/>
  <c r="AU209"/>
  <c r="AG209"/>
  <c r="AK209"/>
  <c r="AR209"/>
  <c r="AV209"/>
  <c r="AW14"/>
  <c r="AW210" s="1"/>
  <c r="AU14"/>
  <c r="AU210" s="1"/>
  <c r="AS14"/>
  <c r="AS210" s="1"/>
  <c r="AQ14"/>
  <c r="AQ210" s="1"/>
  <c r="AX14"/>
  <c r="AX210" s="1"/>
  <c r="AV14"/>
  <c r="AV210" s="1"/>
  <c r="AT14"/>
  <c r="AT210" s="1"/>
  <c r="AR14"/>
  <c r="AR210" s="1"/>
  <c r="AP14"/>
  <c r="AP210" s="1"/>
  <c r="AY208" i="7"/>
  <c r="AW208"/>
  <c r="AU208"/>
  <c r="AS208"/>
  <c r="AQ208"/>
  <c r="AX208"/>
  <c r="AV208"/>
  <c r="AT208"/>
  <c r="AR208"/>
  <c r="AP208"/>
  <c r="BI208"/>
  <c r="BG208"/>
  <c r="BE208"/>
  <c r="BC208"/>
  <c r="BA208"/>
  <c r="AO208"/>
  <c r="AM208"/>
  <c r="AK208"/>
  <c r="AI208"/>
  <c r="AG208"/>
  <c r="AE208"/>
  <c r="AC208"/>
  <c r="AA208"/>
  <c r="Y208"/>
  <c r="W208"/>
  <c r="U208"/>
  <c r="S208"/>
  <c r="Q208"/>
  <c r="O208"/>
  <c r="M208"/>
  <c r="K208"/>
  <c r="I208"/>
  <c r="G208"/>
  <c r="E208"/>
  <c r="BH208"/>
  <c r="BF208"/>
  <c r="BD208"/>
  <c r="BB208"/>
  <c r="AZ208"/>
  <c r="AZ403" s="1"/>
  <c r="AN208"/>
  <c r="AL208"/>
  <c r="AJ208"/>
  <c r="AH208"/>
  <c r="AF208"/>
  <c r="AD208"/>
  <c r="AB208"/>
  <c r="Z208"/>
  <c r="X208"/>
  <c r="V208"/>
  <c r="T208"/>
  <c r="R208"/>
  <c r="P208"/>
  <c r="N208"/>
  <c r="L208"/>
  <c r="J208"/>
  <c r="H208"/>
  <c r="F208"/>
  <c r="D208"/>
  <c r="AL403"/>
  <c r="AI403"/>
  <c r="AM403"/>
  <c r="AQ403"/>
  <c r="AU403"/>
  <c r="AY403"/>
  <c r="AR403"/>
  <c r="AV403"/>
  <c r="AJ403"/>
  <c r="AN403"/>
  <c r="AK403"/>
  <c r="BA403"/>
  <c r="AO403"/>
  <c r="AS403"/>
  <c r="AW403"/>
  <c r="AP403"/>
  <c r="AT403"/>
  <c r="AX403"/>
  <c r="AY12"/>
  <c r="AW12"/>
  <c r="AU12"/>
  <c r="AS12"/>
  <c r="AQ12"/>
  <c r="AO12"/>
  <c r="AX12"/>
  <c r="AV12"/>
  <c r="AT12"/>
  <c r="AR12"/>
  <c r="AP12"/>
  <c r="AN14" i="10"/>
  <c r="AN210" s="1"/>
  <c r="AL14"/>
  <c r="AL210" s="1"/>
  <c r="AJ14"/>
  <c r="AJ210" s="1"/>
  <c r="AH14"/>
  <c r="AH210" s="1"/>
  <c r="AF14"/>
  <c r="AF210" s="1"/>
  <c r="AM14"/>
  <c r="AM210" s="1"/>
  <c r="AK14"/>
  <c r="AK210" s="1"/>
  <c r="AI14"/>
  <c r="AI210" s="1"/>
  <c r="AG14"/>
  <c r="AG210" s="1"/>
  <c r="BH12" i="7"/>
  <c r="BF12"/>
  <c r="BD12"/>
  <c r="BB12"/>
  <c r="AZ12"/>
  <c r="AN12"/>
  <c r="AL12"/>
  <c r="AJ12"/>
  <c r="AH12"/>
  <c r="AF12"/>
  <c r="AD12"/>
  <c r="AB12"/>
  <c r="Z12"/>
  <c r="X12"/>
  <c r="V12"/>
  <c r="T12"/>
  <c r="R12"/>
  <c r="P12"/>
  <c r="N12"/>
  <c r="L12"/>
  <c r="J12"/>
  <c r="H12"/>
  <c r="F12"/>
  <c r="D12"/>
  <c r="BI12"/>
  <c r="BG12"/>
  <c r="BE12"/>
  <c r="BC12"/>
  <c r="BA12"/>
  <c r="AM12"/>
  <c r="AK12"/>
  <c r="AI12"/>
  <c r="AG12"/>
  <c r="AE12"/>
  <c r="AC12"/>
  <c r="AA12"/>
  <c r="Y12"/>
  <c r="W12"/>
  <c r="U12"/>
  <c r="S12"/>
  <c r="Q12"/>
  <c r="O12"/>
  <c r="M12"/>
  <c r="K12"/>
  <c r="I12"/>
  <c r="G12"/>
  <c r="E12"/>
  <c r="BF13" i="11"/>
  <c r="BD13"/>
  <c r="BB13"/>
  <c r="AZ13"/>
  <c r="AX13"/>
  <c r="AV13"/>
  <c r="AT13"/>
  <c r="AR13"/>
  <c r="AP13"/>
  <c r="V13"/>
  <c r="T13"/>
  <c r="R13"/>
  <c r="P13"/>
  <c r="N13"/>
  <c r="L13"/>
  <c r="J13"/>
  <c r="H13"/>
  <c r="F13"/>
  <c r="D13"/>
  <c r="B13"/>
  <c r="BG13"/>
  <c r="BE13"/>
  <c r="BC13"/>
  <c r="BA13"/>
  <c r="AY13"/>
  <c r="AW13"/>
  <c r="AU13"/>
  <c r="AS13"/>
  <c r="AQ13"/>
  <c r="AO13"/>
  <c r="U13"/>
  <c r="S13"/>
  <c r="Q13"/>
  <c r="O13"/>
  <c r="M13"/>
  <c r="K13"/>
  <c r="I13"/>
  <c r="G13"/>
  <c r="E13"/>
  <c r="C13"/>
  <c r="BK11" i="7"/>
  <c r="BP989"/>
  <c r="BP597"/>
  <c r="BF14" i="10"/>
  <c r="BD14"/>
  <c r="BB14"/>
  <c r="AZ14"/>
  <c r="AO14"/>
  <c r="AD14"/>
  <c r="AB14"/>
  <c r="Z14"/>
  <c r="X14"/>
  <c r="V14"/>
  <c r="T14"/>
  <c r="R14"/>
  <c r="P14"/>
  <c r="N14"/>
  <c r="L14"/>
  <c r="J14"/>
  <c r="H14"/>
  <c r="F14"/>
  <c r="D14"/>
  <c r="B14"/>
  <c r="BE14"/>
  <c r="BC14"/>
  <c r="BA14"/>
  <c r="AY14"/>
  <c r="AE14"/>
  <c r="AC14"/>
  <c r="AA14"/>
  <c r="Y14"/>
  <c r="W14"/>
  <c r="U14"/>
  <c r="S14"/>
  <c r="Q14"/>
  <c r="O14"/>
  <c r="M14"/>
  <c r="K14"/>
  <c r="I14"/>
  <c r="G14"/>
  <c r="E14"/>
  <c r="C14"/>
  <c r="B208" i="11"/>
  <c r="BI12"/>
  <c r="BH12"/>
  <c r="A14"/>
  <c r="E208"/>
  <c r="I208"/>
  <c r="M208"/>
  <c r="Q208"/>
  <c r="U208"/>
  <c r="AQ208"/>
  <c r="AU208"/>
  <c r="AY208"/>
  <c r="BC208"/>
  <c r="BG208"/>
  <c r="A306"/>
  <c r="BL305"/>
  <c r="C208"/>
  <c r="G208"/>
  <c r="K208"/>
  <c r="O208"/>
  <c r="S208"/>
  <c r="AO208"/>
  <c r="AS208"/>
  <c r="AW208"/>
  <c r="BA208"/>
  <c r="BE208"/>
  <c r="BN304"/>
  <c r="A113"/>
  <c r="A502" i="10"/>
  <c r="A306"/>
  <c r="BI13"/>
  <c r="BH13"/>
  <c r="A15"/>
  <c r="BG14"/>
  <c r="BN501"/>
  <c r="BN305"/>
  <c r="A113"/>
  <c r="BF209"/>
  <c r="BB209"/>
  <c r="AO209"/>
  <c r="AB209"/>
  <c r="X209"/>
  <c r="T209"/>
  <c r="P209"/>
  <c r="L209"/>
  <c r="H209"/>
  <c r="D209"/>
  <c r="B209"/>
  <c r="BG209"/>
  <c r="BE209"/>
  <c r="BC209"/>
  <c r="BA209"/>
  <c r="AY209"/>
  <c r="AE209"/>
  <c r="AC209"/>
  <c r="AA209"/>
  <c r="Y209"/>
  <c r="W209"/>
  <c r="U209"/>
  <c r="S209"/>
  <c r="Q209"/>
  <c r="O209"/>
  <c r="M209"/>
  <c r="K209"/>
  <c r="I209"/>
  <c r="G209"/>
  <c r="E209"/>
  <c r="C209"/>
  <c r="F209"/>
  <c r="J209"/>
  <c r="N209"/>
  <c r="R209"/>
  <c r="V209"/>
  <c r="Z209"/>
  <c r="AD209"/>
  <c r="AZ209"/>
  <c r="BD209"/>
  <c r="A600" i="7"/>
  <c r="A209"/>
  <c r="BI403"/>
  <c r="BG403"/>
  <c r="BE403"/>
  <c r="BC403"/>
  <c r="AH403"/>
  <c r="AF403"/>
  <c r="AD403"/>
  <c r="AB403"/>
  <c r="Z403"/>
  <c r="X403"/>
  <c r="V403"/>
  <c r="T403"/>
  <c r="R403"/>
  <c r="P403"/>
  <c r="N403"/>
  <c r="L403"/>
  <c r="J403"/>
  <c r="H403"/>
  <c r="F403"/>
  <c r="D403"/>
  <c r="BH403"/>
  <c r="BF403"/>
  <c r="BD403"/>
  <c r="BB403"/>
  <c r="AG403"/>
  <c r="AE403"/>
  <c r="AC403"/>
  <c r="AA403"/>
  <c r="Y403"/>
  <c r="W403"/>
  <c r="U403"/>
  <c r="S403"/>
  <c r="Q403"/>
  <c r="O403"/>
  <c r="M403"/>
  <c r="K403"/>
  <c r="I403"/>
  <c r="G403"/>
  <c r="E403"/>
  <c r="A991"/>
  <c r="BJ11"/>
  <c r="A13"/>
  <c r="AM14" i="11" l="1"/>
  <c r="AM210" s="1"/>
  <c r="AK14"/>
  <c r="AK210" s="1"/>
  <c r="AI14"/>
  <c r="AI210" s="1"/>
  <c r="AG14"/>
  <c r="AG210" s="1"/>
  <c r="AE14"/>
  <c r="AE210" s="1"/>
  <c r="AC14"/>
  <c r="AC210" s="1"/>
  <c r="AA14"/>
  <c r="AA210" s="1"/>
  <c r="Y14"/>
  <c r="Y210" s="1"/>
  <c r="W14"/>
  <c r="W210" s="1"/>
  <c r="AN14"/>
  <c r="AN210" s="1"/>
  <c r="AL14"/>
  <c r="AL210" s="1"/>
  <c r="AJ14"/>
  <c r="AJ210" s="1"/>
  <c r="AH14"/>
  <c r="AH210" s="1"/>
  <c r="AF14"/>
  <c r="AF210" s="1"/>
  <c r="AD14"/>
  <c r="AD210" s="1"/>
  <c r="AB14"/>
  <c r="AB210" s="1"/>
  <c r="Z14"/>
  <c r="Z210" s="1"/>
  <c r="X14"/>
  <c r="X210" s="1"/>
  <c r="AX15" i="10"/>
  <c r="AX211" s="1"/>
  <c r="AV15"/>
  <c r="AV211" s="1"/>
  <c r="AT15"/>
  <c r="AT211" s="1"/>
  <c r="AR15"/>
  <c r="AR211" s="1"/>
  <c r="AP15"/>
  <c r="AP211" s="1"/>
  <c r="AW15"/>
  <c r="AW211" s="1"/>
  <c r="AU15"/>
  <c r="AU211" s="1"/>
  <c r="AS15"/>
  <c r="AS211" s="1"/>
  <c r="AQ15"/>
  <c r="AQ211" s="1"/>
  <c r="AY209" i="7"/>
  <c r="AW209"/>
  <c r="AW404" s="1"/>
  <c r="AU209"/>
  <c r="AS209"/>
  <c r="AS404" s="1"/>
  <c r="AQ209"/>
  <c r="AX209"/>
  <c r="AV209"/>
  <c r="AV404" s="1"/>
  <c r="AT209"/>
  <c r="AR209"/>
  <c r="AR404" s="1"/>
  <c r="AP209"/>
  <c r="BI209"/>
  <c r="BG209"/>
  <c r="BE209"/>
  <c r="BC209"/>
  <c r="BA209"/>
  <c r="AO209"/>
  <c r="AO404" s="1"/>
  <c r="AM209"/>
  <c r="AK209"/>
  <c r="AK404" s="1"/>
  <c r="AI209"/>
  <c r="AG209"/>
  <c r="AE209"/>
  <c r="AC209"/>
  <c r="AA209"/>
  <c r="Y209"/>
  <c r="W209"/>
  <c r="U209"/>
  <c r="S209"/>
  <c r="Q209"/>
  <c r="O209"/>
  <c r="M209"/>
  <c r="K209"/>
  <c r="I209"/>
  <c r="G209"/>
  <c r="E209"/>
  <c r="BH209"/>
  <c r="BF209"/>
  <c r="BD209"/>
  <c r="BB209"/>
  <c r="AZ209"/>
  <c r="AN209"/>
  <c r="AN404" s="1"/>
  <c r="AL209"/>
  <c r="AJ209"/>
  <c r="AJ404" s="1"/>
  <c r="AH209"/>
  <c r="AF209"/>
  <c r="AD209"/>
  <c r="AB209"/>
  <c r="Z209"/>
  <c r="X209"/>
  <c r="V209"/>
  <c r="T209"/>
  <c r="R209"/>
  <c r="P209"/>
  <c r="N209"/>
  <c r="L209"/>
  <c r="J209"/>
  <c r="H209"/>
  <c r="F209"/>
  <c r="D209"/>
  <c r="AI404"/>
  <c r="AM404"/>
  <c r="BA404"/>
  <c r="AL404"/>
  <c r="AZ404"/>
  <c r="AP404"/>
  <c r="AT404"/>
  <c r="AX404"/>
  <c r="AQ404"/>
  <c r="AU404"/>
  <c r="AY404"/>
  <c r="AX13"/>
  <c r="AV13"/>
  <c r="AT13"/>
  <c r="AR13"/>
  <c r="AP13"/>
  <c r="AY13"/>
  <c r="AW13"/>
  <c r="AU13"/>
  <c r="AS13"/>
  <c r="AQ13"/>
  <c r="AO13"/>
  <c r="AM15" i="10"/>
  <c r="AM211" s="1"/>
  <c r="AK15"/>
  <c r="AK211" s="1"/>
  <c r="AI15"/>
  <c r="AI211" s="1"/>
  <c r="AG15"/>
  <c r="AG211" s="1"/>
  <c r="AN15"/>
  <c r="AN211" s="1"/>
  <c r="AL15"/>
  <c r="AL211" s="1"/>
  <c r="AJ15"/>
  <c r="AJ211" s="1"/>
  <c r="AH15"/>
  <c r="AH211" s="1"/>
  <c r="AF15"/>
  <c r="AF211" s="1"/>
  <c r="BI13" i="7"/>
  <c r="BG13"/>
  <c r="BE13"/>
  <c r="BC13"/>
  <c r="BA13"/>
  <c r="AM13"/>
  <c r="AK13"/>
  <c r="AI13"/>
  <c r="AG13"/>
  <c r="AE13"/>
  <c r="AC13"/>
  <c r="AA13"/>
  <c r="Y13"/>
  <c r="W13"/>
  <c r="U13"/>
  <c r="S13"/>
  <c r="Q13"/>
  <c r="O13"/>
  <c r="M13"/>
  <c r="K13"/>
  <c r="I13"/>
  <c r="G13"/>
  <c r="E13"/>
  <c r="BH13"/>
  <c r="BF13"/>
  <c r="BD13"/>
  <c r="BB13"/>
  <c r="AZ13"/>
  <c r="AN13"/>
  <c r="AL13"/>
  <c r="AJ13"/>
  <c r="AH13"/>
  <c r="AF13"/>
  <c r="AD13"/>
  <c r="AB13"/>
  <c r="Z13"/>
  <c r="X13"/>
  <c r="V13"/>
  <c r="T13"/>
  <c r="R13"/>
  <c r="P13"/>
  <c r="N13"/>
  <c r="L13"/>
  <c r="J13"/>
  <c r="H13"/>
  <c r="F13"/>
  <c r="D13"/>
  <c r="BN305" i="11"/>
  <c r="BN501"/>
  <c r="BF14"/>
  <c r="BD14"/>
  <c r="BB14"/>
  <c r="AZ14"/>
  <c r="AX14"/>
  <c r="AV14"/>
  <c r="AT14"/>
  <c r="AR14"/>
  <c r="AR210" s="1"/>
  <c r="AP14"/>
  <c r="V14"/>
  <c r="V210" s="1"/>
  <c r="T14"/>
  <c r="R14"/>
  <c r="R210" s="1"/>
  <c r="P14"/>
  <c r="P210" s="1"/>
  <c r="N14"/>
  <c r="L14"/>
  <c r="L210" s="1"/>
  <c r="J14"/>
  <c r="J210" s="1"/>
  <c r="H14"/>
  <c r="H210" s="1"/>
  <c r="F14"/>
  <c r="D14"/>
  <c r="D210" s="1"/>
  <c r="B14"/>
  <c r="BG14"/>
  <c r="BE14"/>
  <c r="BC14"/>
  <c r="BA14"/>
  <c r="AY14"/>
  <c r="AW14"/>
  <c r="AU14"/>
  <c r="AS14"/>
  <c r="AQ14"/>
  <c r="AO14"/>
  <c r="U14"/>
  <c r="S14"/>
  <c r="Q14"/>
  <c r="O14"/>
  <c r="M14"/>
  <c r="K14"/>
  <c r="I14"/>
  <c r="G14"/>
  <c r="E14"/>
  <c r="E210" s="1"/>
  <c r="C14"/>
  <c r="C210" s="1"/>
  <c r="BK12" i="7"/>
  <c r="BP990"/>
  <c r="BP598"/>
  <c r="AZ210" i="11"/>
  <c r="BD210"/>
  <c r="BE15" i="10"/>
  <c r="BC15"/>
  <c r="BA15"/>
  <c r="AY15"/>
  <c r="AE15"/>
  <c r="AC15"/>
  <c r="AA15"/>
  <c r="Y15"/>
  <c r="W15"/>
  <c r="U15"/>
  <c r="S15"/>
  <c r="Q15"/>
  <c r="O15"/>
  <c r="M15"/>
  <c r="K15"/>
  <c r="I15"/>
  <c r="G15"/>
  <c r="E15"/>
  <c r="C15"/>
  <c r="BF15"/>
  <c r="BD15"/>
  <c r="BB15"/>
  <c r="AZ15"/>
  <c r="AO15"/>
  <c r="AD15"/>
  <c r="AB15"/>
  <c r="Z15"/>
  <c r="X15"/>
  <c r="V15"/>
  <c r="T15"/>
  <c r="R15"/>
  <c r="P15"/>
  <c r="N15"/>
  <c r="L15"/>
  <c r="J15"/>
  <c r="H15"/>
  <c r="F15"/>
  <c r="D15"/>
  <c r="B15"/>
  <c r="A307" i="11"/>
  <c r="BL306"/>
  <c r="E209"/>
  <c r="I209"/>
  <c r="M209"/>
  <c r="Q209"/>
  <c r="U209"/>
  <c r="AQ209"/>
  <c r="AU209"/>
  <c r="AY209"/>
  <c r="BC209"/>
  <c r="BG209"/>
  <c r="D209"/>
  <c r="H209"/>
  <c r="L209"/>
  <c r="P209"/>
  <c r="T209"/>
  <c r="AP209"/>
  <c r="AT209"/>
  <c r="AX209"/>
  <c r="BB209"/>
  <c r="BF209"/>
  <c r="A114"/>
  <c r="B209"/>
  <c r="BH13"/>
  <c r="BN502" s="1"/>
  <c r="BI13"/>
  <c r="BG210"/>
  <c r="BE210"/>
  <c r="BC210"/>
  <c r="BA210"/>
  <c r="AY210"/>
  <c r="AW210"/>
  <c r="AU210"/>
  <c r="AS210"/>
  <c r="AQ210"/>
  <c r="AO210"/>
  <c r="U210"/>
  <c r="S210"/>
  <c r="Q210"/>
  <c r="O210"/>
  <c r="M210"/>
  <c r="K210"/>
  <c r="I210"/>
  <c r="G210"/>
  <c r="A15"/>
  <c r="BF210"/>
  <c r="BB210"/>
  <c r="AX210"/>
  <c r="AV210"/>
  <c r="AT210"/>
  <c r="AP210"/>
  <c r="T210"/>
  <c r="N210"/>
  <c r="F210"/>
  <c r="C209"/>
  <c r="G209"/>
  <c r="K209"/>
  <c r="O209"/>
  <c r="S209"/>
  <c r="AO209"/>
  <c r="AS209"/>
  <c r="AW209"/>
  <c r="BA209"/>
  <c r="BE209"/>
  <c r="F209"/>
  <c r="J209"/>
  <c r="N209"/>
  <c r="R209"/>
  <c r="V209"/>
  <c r="AR209"/>
  <c r="AV209"/>
  <c r="AZ209"/>
  <c r="BD209"/>
  <c r="BN502" i="10"/>
  <c r="BN306"/>
  <c r="A307"/>
  <c r="A503"/>
  <c r="BG210"/>
  <c r="BC210"/>
  <c r="AY210"/>
  <c r="AC210"/>
  <c r="Y210"/>
  <c r="U210"/>
  <c r="Q210"/>
  <c r="M210"/>
  <c r="I210"/>
  <c r="E210"/>
  <c r="A114"/>
  <c r="BF210"/>
  <c r="BB210"/>
  <c r="AO210"/>
  <c r="AB210"/>
  <c r="X210"/>
  <c r="T210"/>
  <c r="P210"/>
  <c r="L210"/>
  <c r="H210"/>
  <c r="D210"/>
  <c r="B210"/>
  <c r="BH14"/>
  <c r="BI14"/>
  <c r="BG15"/>
  <c r="A16"/>
  <c r="C210"/>
  <c r="G210"/>
  <c r="K210"/>
  <c r="O210"/>
  <c r="S210"/>
  <c r="W210"/>
  <c r="AA210"/>
  <c r="AE210"/>
  <c r="BA210"/>
  <c r="BE210"/>
  <c r="F210"/>
  <c r="J210"/>
  <c r="N210"/>
  <c r="R210"/>
  <c r="V210"/>
  <c r="Z210"/>
  <c r="AD210"/>
  <c r="AZ210"/>
  <c r="BD210"/>
  <c r="A992" i="7"/>
  <c r="BH404"/>
  <c r="BF404"/>
  <c r="BD404"/>
  <c r="BB404"/>
  <c r="AG404"/>
  <c r="AE404"/>
  <c r="AC404"/>
  <c r="AA404"/>
  <c r="Y404"/>
  <c r="W404"/>
  <c r="U404"/>
  <c r="S404"/>
  <c r="Q404"/>
  <c r="O404"/>
  <c r="M404"/>
  <c r="K404"/>
  <c r="I404"/>
  <c r="G404"/>
  <c r="E404"/>
  <c r="A210"/>
  <c r="BI404"/>
  <c r="BG404"/>
  <c r="BE404"/>
  <c r="BC404"/>
  <c r="AH404"/>
  <c r="AF404"/>
  <c r="AD404"/>
  <c r="AB404"/>
  <c r="Z404"/>
  <c r="X404"/>
  <c r="V404"/>
  <c r="T404"/>
  <c r="R404"/>
  <c r="P404"/>
  <c r="N404"/>
  <c r="L404"/>
  <c r="J404"/>
  <c r="H404"/>
  <c r="F404"/>
  <c r="D404"/>
  <c r="A601"/>
  <c r="A14"/>
  <c r="BJ12"/>
  <c r="AM15" i="11" l="1"/>
  <c r="AM211" s="1"/>
  <c r="AK15"/>
  <c r="AK211" s="1"/>
  <c r="AI15"/>
  <c r="AI211" s="1"/>
  <c r="AG15"/>
  <c r="AG211" s="1"/>
  <c r="AE15"/>
  <c r="AE211" s="1"/>
  <c r="AC15"/>
  <c r="AC211" s="1"/>
  <c r="AA15"/>
  <c r="AA211" s="1"/>
  <c r="Y15"/>
  <c r="Y211" s="1"/>
  <c r="W15"/>
  <c r="W211" s="1"/>
  <c r="AN15"/>
  <c r="AN211" s="1"/>
  <c r="AL15"/>
  <c r="AL211" s="1"/>
  <c r="AJ15"/>
  <c r="AJ211" s="1"/>
  <c r="AH15"/>
  <c r="AH211" s="1"/>
  <c r="AF15"/>
  <c r="AF211" s="1"/>
  <c r="AD15"/>
  <c r="AD211" s="1"/>
  <c r="AB15"/>
  <c r="AB211" s="1"/>
  <c r="Z15"/>
  <c r="Z211" s="1"/>
  <c r="X15"/>
  <c r="X211" s="1"/>
  <c r="AW16" i="10"/>
  <c r="AW212" s="1"/>
  <c r="AU16"/>
  <c r="AU212" s="1"/>
  <c r="AS16"/>
  <c r="AS212" s="1"/>
  <c r="AQ16"/>
  <c r="AQ212" s="1"/>
  <c r="AX16"/>
  <c r="AX212" s="1"/>
  <c r="AV16"/>
  <c r="AV212" s="1"/>
  <c r="AT16"/>
  <c r="AT212" s="1"/>
  <c r="AR16"/>
  <c r="AR212" s="1"/>
  <c r="AP16"/>
  <c r="AP212" s="1"/>
  <c r="AY210" i="7"/>
  <c r="AW210"/>
  <c r="AW405" s="1"/>
  <c r="AU210"/>
  <c r="AS210"/>
  <c r="AS405" s="1"/>
  <c r="AQ210"/>
  <c r="AX210"/>
  <c r="AX405" s="1"/>
  <c r="AV210"/>
  <c r="AT210"/>
  <c r="AT405" s="1"/>
  <c r="AR210"/>
  <c r="AP210"/>
  <c r="AP405" s="1"/>
  <c r="BI210"/>
  <c r="BG210"/>
  <c r="BE210"/>
  <c r="BC210"/>
  <c r="BA210"/>
  <c r="BA405" s="1"/>
  <c r="AO210"/>
  <c r="AO405" s="1"/>
  <c r="AM210"/>
  <c r="AK210"/>
  <c r="AK405" s="1"/>
  <c r="AI210"/>
  <c r="AG210"/>
  <c r="AE210"/>
  <c r="AC210"/>
  <c r="AA210"/>
  <c r="Y210"/>
  <c r="W210"/>
  <c r="U210"/>
  <c r="S210"/>
  <c r="Q210"/>
  <c r="O210"/>
  <c r="M210"/>
  <c r="K210"/>
  <c r="I210"/>
  <c r="G210"/>
  <c r="E210"/>
  <c r="BH210"/>
  <c r="BF210"/>
  <c r="BD210"/>
  <c r="BB210"/>
  <c r="AZ210"/>
  <c r="AN210"/>
  <c r="AN405" s="1"/>
  <c r="AL210"/>
  <c r="AJ210"/>
  <c r="AJ405" s="1"/>
  <c r="AH210"/>
  <c r="AF210"/>
  <c r="AD210"/>
  <c r="AB210"/>
  <c r="Z210"/>
  <c r="X210"/>
  <c r="V210"/>
  <c r="T210"/>
  <c r="R210"/>
  <c r="P210"/>
  <c r="N210"/>
  <c r="L210"/>
  <c r="J210"/>
  <c r="H210"/>
  <c r="F210"/>
  <c r="D210"/>
  <c r="AL405"/>
  <c r="AZ405"/>
  <c r="AI405"/>
  <c r="AM405"/>
  <c r="AQ405"/>
  <c r="AU405"/>
  <c r="AY405"/>
  <c r="AR405"/>
  <c r="AV405"/>
  <c r="AY14"/>
  <c r="AW14"/>
  <c r="AU14"/>
  <c r="AS14"/>
  <c r="AQ14"/>
  <c r="AO14"/>
  <c r="AX14"/>
  <c r="AV14"/>
  <c r="AT14"/>
  <c r="AR14"/>
  <c r="AP14"/>
  <c r="AN16" i="10"/>
  <c r="AN212" s="1"/>
  <c r="AL16"/>
  <c r="AL212" s="1"/>
  <c r="AJ16"/>
  <c r="AJ212" s="1"/>
  <c r="AH16"/>
  <c r="AH212" s="1"/>
  <c r="AF16"/>
  <c r="AF212" s="1"/>
  <c r="AM16"/>
  <c r="AM212" s="1"/>
  <c r="AK16"/>
  <c r="AK212" s="1"/>
  <c r="AI16"/>
  <c r="AI212" s="1"/>
  <c r="AG16"/>
  <c r="AG212" s="1"/>
  <c r="BH14" i="7"/>
  <c r="BF14"/>
  <c r="BD14"/>
  <c r="BB14"/>
  <c r="AZ14"/>
  <c r="AN14"/>
  <c r="AL14"/>
  <c r="AJ14"/>
  <c r="AH14"/>
  <c r="AF14"/>
  <c r="AD14"/>
  <c r="AB14"/>
  <c r="Z14"/>
  <c r="X14"/>
  <c r="V14"/>
  <c r="T14"/>
  <c r="R14"/>
  <c r="P14"/>
  <c r="N14"/>
  <c r="L14"/>
  <c r="J14"/>
  <c r="H14"/>
  <c r="F14"/>
  <c r="D14"/>
  <c r="BI14"/>
  <c r="BG14"/>
  <c r="BE14"/>
  <c r="BC14"/>
  <c r="BA14"/>
  <c r="AM14"/>
  <c r="AK14"/>
  <c r="AI14"/>
  <c r="AG14"/>
  <c r="AE14"/>
  <c r="AC14"/>
  <c r="AA14"/>
  <c r="Y14"/>
  <c r="W14"/>
  <c r="U14"/>
  <c r="S14"/>
  <c r="Q14"/>
  <c r="O14"/>
  <c r="M14"/>
  <c r="K14"/>
  <c r="I14"/>
  <c r="G14"/>
  <c r="E14"/>
  <c r="BF15" i="11"/>
  <c r="BD15"/>
  <c r="BB15"/>
  <c r="AZ15"/>
  <c r="AX15"/>
  <c r="AV15"/>
  <c r="AT15"/>
  <c r="AR15"/>
  <c r="AP15"/>
  <c r="V15"/>
  <c r="T15"/>
  <c r="R15"/>
  <c r="P15"/>
  <c r="N15"/>
  <c r="L15"/>
  <c r="J15"/>
  <c r="H15"/>
  <c r="F15"/>
  <c r="D15"/>
  <c r="B15"/>
  <c r="BG15"/>
  <c r="BE15"/>
  <c r="BC15"/>
  <c r="BA15"/>
  <c r="AY15"/>
  <c r="AW15"/>
  <c r="AU15"/>
  <c r="AS15"/>
  <c r="AQ15"/>
  <c r="AO15"/>
  <c r="U15"/>
  <c r="S15"/>
  <c r="Q15"/>
  <c r="O15"/>
  <c r="M15"/>
  <c r="K15"/>
  <c r="I15"/>
  <c r="G15"/>
  <c r="E15"/>
  <c r="C15"/>
  <c r="BK13" i="7"/>
  <c r="BP991"/>
  <c r="BP599"/>
  <c r="BF16" i="10"/>
  <c r="BD16"/>
  <c r="BB16"/>
  <c r="AZ16"/>
  <c r="AO16"/>
  <c r="AD16"/>
  <c r="AB16"/>
  <c r="Z16"/>
  <c r="X16"/>
  <c r="V16"/>
  <c r="T16"/>
  <c r="R16"/>
  <c r="P16"/>
  <c r="N16"/>
  <c r="L16"/>
  <c r="J16"/>
  <c r="H16"/>
  <c r="F16"/>
  <c r="D16"/>
  <c r="B16"/>
  <c r="BE16"/>
  <c r="BC16"/>
  <c r="BA16"/>
  <c r="AY16"/>
  <c r="AE16"/>
  <c r="AC16"/>
  <c r="AA16"/>
  <c r="Y16"/>
  <c r="W16"/>
  <c r="U16"/>
  <c r="S16"/>
  <c r="Q16"/>
  <c r="O16"/>
  <c r="M16"/>
  <c r="K16"/>
  <c r="I16"/>
  <c r="G16"/>
  <c r="E16"/>
  <c r="C16"/>
  <c r="A308" i="11"/>
  <c r="BL307"/>
  <c r="B210"/>
  <c r="BI14"/>
  <c r="BH14"/>
  <c r="A16"/>
  <c r="BN306"/>
  <c r="A115"/>
  <c r="A17" i="10"/>
  <c r="BG16"/>
  <c r="BN503"/>
  <c r="BN307"/>
  <c r="A115"/>
  <c r="Q211"/>
  <c r="I211"/>
  <c r="E211"/>
  <c r="A504"/>
  <c r="A308"/>
  <c r="R211"/>
  <c r="V211"/>
  <c r="Z211"/>
  <c r="AD211"/>
  <c r="AZ211"/>
  <c r="BD211"/>
  <c r="M211"/>
  <c r="U211"/>
  <c r="Y211"/>
  <c r="AC211"/>
  <c r="AY211"/>
  <c r="BC211"/>
  <c r="BG211"/>
  <c r="B211"/>
  <c r="BI15"/>
  <c r="BH15"/>
  <c r="F211"/>
  <c r="J211"/>
  <c r="N211"/>
  <c r="D211"/>
  <c r="H211"/>
  <c r="L211"/>
  <c r="P211"/>
  <c r="T211"/>
  <c r="X211"/>
  <c r="AB211"/>
  <c r="AO211"/>
  <c r="BB211"/>
  <c r="BF211"/>
  <c r="C211"/>
  <c r="G211"/>
  <c r="K211"/>
  <c r="O211"/>
  <c r="S211"/>
  <c r="W211"/>
  <c r="AA211"/>
  <c r="AE211"/>
  <c r="BA211"/>
  <c r="BE211"/>
  <c r="A602" i="7"/>
  <c r="A211"/>
  <c r="BI405"/>
  <c r="BG405"/>
  <c r="BE405"/>
  <c r="BC405"/>
  <c r="AH405"/>
  <c r="AF405"/>
  <c r="AD405"/>
  <c r="AB405"/>
  <c r="Z405"/>
  <c r="X405"/>
  <c r="V405"/>
  <c r="T405"/>
  <c r="R405"/>
  <c r="P405"/>
  <c r="N405"/>
  <c r="L405"/>
  <c r="J405"/>
  <c r="H405"/>
  <c r="F405"/>
  <c r="D405"/>
  <c r="BH405"/>
  <c r="BF405"/>
  <c r="BD405"/>
  <c r="BB405"/>
  <c r="AG405"/>
  <c r="AE405"/>
  <c r="AC405"/>
  <c r="AA405"/>
  <c r="Y405"/>
  <c r="W405"/>
  <c r="U405"/>
  <c r="S405"/>
  <c r="Q405"/>
  <c r="O405"/>
  <c r="M405"/>
  <c r="K405"/>
  <c r="I405"/>
  <c r="G405"/>
  <c r="E405"/>
  <c r="A993"/>
  <c r="BJ13"/>
  <c r="A15"/>
  <c r="AM16" i="11" l="1"/>
  <c r="AM212" s="1"/>
  <c r="AK16"/>
  <c r="AK212" s="1"/>
  <c r="AI16"/>
  <c r="AI212" s="1"/>
  <c r="AG16"/>
  <c r="AG212" s="1"/>
  <c r="AE16"/>
  <c r="AE212" s="1"/>
  <c r="AC16"/>
  <c r="AC212" s="1"/>
  <c r="AA16"/>
  <c r="AA212" s="1"/>
  <c r="Y16"/>
  <c r="Y212" s="1"/>
  <c r="W16"/>
  <c r="W212" s="1"/>
  <c r="AN16"/>
  <c r="AN212" s="1"/>
  <c r="AL16"/>
  <c r="AL212" s="1"/>
  <c r="AJ16"/>
  <c r="AJ212" s="1"/>
  <c r="AH16"/>
  <c r="AH212" s="1"/>
  <c r="AF16"/>
  <c r="AF212" s="1"/>
  <c r="AD16"/>
  <c r="AD212" s="1"/>
  <c r="AB16"/>
  <c r="AB212" s="1"/>
  <c r="Z16"/>
  <c r="Z212" s="1"/>
  <c r="X16"/>
  <c r="X212" s="1"/>
  <c r="AX17" i="10"/>
  <c r="AX213" s="1"/>
  <c r="AV17"/>
  <c r="AV213" s="1"/>
  <c r="AT17"/>
  <c r="AT213" s="1"/>
  <c r="AR17"/>
  <c r="AR213" s="1"/>
  <c r="AP17"/>
  <c r="AP213" s="1"/>
  <c r="AW17"/>
  <c r="AW213" s="1"/>
  <c r="AU17"/>
  <c r="AU213" s="1"/>
  <c r="AS17"/>
  <c r="AS213" s="1"/>
  <c r="AQ17"/>
  <c r="AQ213" s="1"/>
  <c r="AY211" i="7"/>
  <c r="AW211"/>
  <c r="AW406" s="1"/>
  <c r="AU211"/>
  <c r="AS211"/>
  <c r="AS406" s="1"/>
  <c r="AQ211"/>
  <c r="AX211"/>
  <c r="AV211"/>
  <c r="AV406" s="1"/>
  <c r="AT211"/>
  <c r="AR211"/>
  <c r="AR406" s="1"/>
  <c r="AP211"/>
  <c r="BI211"/>
  <c r="BG211"/>
  <c r="BE211"/>
  <c r="BC211"/>
  <c r="BA211"/>
  <c r="AO211"/>
  <c r="AO406" s="1"/>
  <c r="AM211"/>
  <c r="AK211"/>
  <c r="AK406" s="1"/>
  <c r="AI211"/>
  <c r="AG211"/>
  <c r="AE211"/>
  <c r="AC211"/>
  <c r="AA211"/>
  <c r="Y211"/>
  <c r="W211"/>
  <c r="U211"/>
  <c r="S211"/>
  <c r="Q211"/>
  <c r="O211"/>
  <c r="M211"/>
  <c r="K211"/>
  <c r="I211"/>
  <c r="G211"/>
  <c r="E211"/>
  <c r="BH211"/>
  <c r="BF211"/>
  <c r="BD211"/>
  <c r="BB211"/>
  <c r="AZ211"/>
  <c r="AN211"/>
  <c r="AN406" s="1"/>
  <c r="AL211"/>
  <c r="AJ211"/>
  <c r="AJ406" s="1"/>
  <c r="AH211"/>
  <c r="AF211"/>
  <c r="AD211"/>
  <c r="AB211"/>
  <c r="Z211"/>
  <c r="X211"/>
  <c r="V211"/>
  <c r="T211"/>
  <c r="R211"/>
  <c r="P211"/>
  <c r="N211"/>
  <c r="L211"/>
  <c r="J211"/>
  <c r="H211"/>
  <c r="F211"/>
  <c r="D211"/>
  <c r="AI406"/>
  <c r="AM406"/>
  <c r="BA406"/>
  <c r="AL406"/>
  <c r="AZ406"/>
  <c r="AP406"/>
  <c r="AT406"/>
  <c r="AX406"/>
  <c r="AQ406"/>
  <c r="AU406"/>
  <c r="AY406"/>
  <c r="AX15"/>
  <c r="AV15"/>
  <c r="AT15"/>
  <c r="AR15"/>
  <c r="AP15"/>
  <c r="AY15"/>
  <c r="AW15"/>
  <c r="AU15"/>
  <c r="AS15"/>
  <c r="AQ15"/>
  <c r="AO15"/>
  <c r="AM17" i="10"/>
  <c r="AM213" s="1"/>
  <c r="AK17"/>
  <c r="AK213" s="1"/>
  <c r="AI17"/>
  <c r="AI213" s="1"/>
  <c r="AG17"/>
  <c r="AG213" s="1"/>
  <c r="AN17"/>
  <c r="AN213" s="1"/>
  <c r="AL17"/>
  <c r="AL213" s="1"/>
  <c r="AJ17"/>
  <c r="AJ213" s="1"/>
  <c r="AH17"/>
  <c r="AH213" s="1"/>
  <c r="AF17"/>
  <c r="AF213" s="1"/>
  <c r="BI15" i="7"/>
  <c r="BG15"/>
  <c r="BE15"/>
  <c r="BC15"/>
  <c r="BA15"/>
  <c r="AM15"/>
  <c r="AK15"/>
  <c r="AI15"/>
  <c r="AG15"/>
  <c r="AE15"/>
  <c r="AC15"/>
  <c r="AA15"/>
  <c r="Y15"/>
  <c r="W15"/>
  <c r="U15"/>
  <c r="S15"/>
  <c r="Q15"/>
  <c r="O15"/>
  <c r="M15"/>
  <c r="K15"/>
  <c r="I15"/>
  <c r="G15"/>
  <c r="E15"/>
  <c r="BH15"/>
  <c r="BF15"/>
  <c r="BD15"/>
  <c r="BB15"/>
  <c r="AZ15"/>
  <c r="AN15"/>
  <c r="AL15"/>
  <c r="AJ15"/>
  <c r="AH15"/>
  <c r="AF15"/>
  <c r="AD15"/>
  <c r="AB15"/>
  <c r="Z15"/>
  <c r="X15"/>
  <c r="V15"/>
  <c r="T15"/>
  <c r="R15"/>
  <c r="P15"/>
  <c r="N15"/>
  <c r="L15"/>
  <c r="J15"/>
  <c r="H15"/>
  <c r="F15"/>
  <c r="D15"/>
  <c r="BN307" i="11"/>
  <c r="BN503"/>
  <c r="BF16"/>
  <c r="BD16"/>
  <c r="BB16"/>
  <c r="AZ16"/>
  <c r="AX16"/>
  <c r="AV16"/>
  <c r="AT16"/>
  <c r="AR16"/>
  <c r="AP16"/>
  <c r="V16"/>
  <c r="T16"/>
  <c r="R16"/>
  <c r="P16"/>
  <c r="N16"/>
  <c r="L16"/>
  <c r="J16"/>
  <c r="H16"/>
  <c r="F16"/>
  <c r="D16"/>
  <c r="B16"/>
  <c r="BG16"/>
  <c r="BE16"/>
  <c r="BC16"/>
  <c r="BA16"/>
  <c r="AY16"/>
  <c r="AW16"/>
  <c r="AU16"/>
  <c r="AS16"/>
  <c r="AQ16"/>
  <c r="AO16"/>
  <c r="U16"/>
  <c r="S16"/>
  <c r="Q16"/>
  <c r="O16"/>
  <c r="M16"/>
  <c r="K16"/>
  <c r="I16"/>
  <c r="G16"/>
  <c r="E16"/>
  <c r="C16"/>
  <c r="BK14" i="7"/>
  <c r="BP992"/>
  <c r="BP600"/>
  <c r="BE17" i="10"/>
  <c r="BC17"/>
  <c r="BA17"/>
  <c r="AY17"/>
  <c r="AE17"/>
  <c r="AC17"/>
  <c r="AA17"/>
  <c r="Y17"/>
  <c r="W17"/>
  <c r="U17"/>
  <c r="S17"/>
  <c r="Q17"/>
  <c r="O17"/>
  <c r="M17"/>
  <c r="K17"/>
  <c r="I17"/>
  <c r="G17"/>
  <c r="E17"/>
  <c r="C17"/>
  <c r="BF17"/>
  <c r="BD17"/>
  <c r="BB17"/>
  <c r="AZ17"/>
  <c r="AO17"/>
  <c r="AD17"/>
  <c r="AB17"/>
  <c r="Z17"/>
  <c r="X17"/>
  <c r="V17"/>
  <c r="T17"/>
  <c r="R17"/>
  <c r="P17"/>
  <c r="N17"/>
  <c r="L17"/>
  <c r="J17"/>
  <c r="H17"/>
  <c r="F17"/>
  <c r="D17"/>
  <c r="B17"/>
  <c r="B211" i="11"/>
  <c r="BH15"/>
  <c r="BI15"/>
  <c r="A17"/>
  <c r="A309"/>
  <c r="BL308"/>
  <c r="C211"/>
  <c r="G211"/>
  <c r="K211"/>
  <c r="O211"/>
  <c r="S211"/>
  <c r="AO211"/>
  <c r="AS211"/>
  <c r="AW211"/>
  <c r="BA211"/>
  <c r="BE211"/>
  <c r="F211"/>
  <c r="J211"/>
  <c r="N211"/>
  <c r="R211"/>
  <c r="V211"/>
  <c r="AR211"/>
  <c r="AV211"/>
  <c r="AZ211"/>
  <c r="BD211"/>
  <c r="A116"/>
  <c r="E211"/>
  <c r="I211"/>
  <c r="M211"/>
  <c r="Q211"/>
  <c r="U211"/>
  <c r="AQ211"/>
  <c r="AU211"/>
  <c r="AY211"/>
  <c r="BC211"/>
  <c r="BG211"/>
  <c r="D211"/>
  <c r="H211"/>
  <c r="L211"/>
  <c r="P211"/>
  <c r="T211"/>
  <c r="AP211"/>
  <c r="AT211"/>
  <c r="AX211"/>
  <c r="BB211"/>
  <c r="BF211"/>
  <c r="BH16" i="10"/>
  <c r="BI16"/>
  <c r="BG17"/>
  <c r="A18"/>
  <c r="BN504"/>
  <c r="BN308"/>
  <c r="A309"/>
  <c r="A505"/>
  <c r="BE212"/>
  <c r="BA212"/>
  <c r="AE212"/>
  <c r="AA212"/>
  <c r="W212"/>
  <c r="S212"/>
  <c r="O212"/>
  <c r="K212"/>
  <c r="G212"/>
  <c r="C212"/>
  <c r="A116"/>
  <c r="BD212"/>
  <c r="AZ212"/>
  <c r="AD212"/>
  <c r="Z212"/>
  <c r="V212"/>
  <c r="R212"/>
  <c r="N212"/>
  <c r="J212"/>
  <c r="F212"/>
  <c r="B212"/>
  <c r="E212"/>
  <c r="I212"/>
  <c r="M212"/>
  <c r="Q212"/>
  <c r="U212"/>
  <c r="Y212"/>
  <c r="AC212"/>
  <c r="AY212"/>
  <c r="BC212"/>
  <c r="BG212"/>
  <c r="D212"/>
  <c r="H212"/>
  <c r="L212"/>
  <c r="P212"/>
  <c r="T212"/>
  <c r="X212"/>
  <c r="AB212"/>
  <c r="AO212"/>
  <c r="BB212"/>
  <c r="BF212"/>
  <c r="BH406" i="7"/>
  <c r="BF406"/>
  <c r="BD406"/>
  <c r="BB406"/>
  <c r="AG406"/>
  <c r="AE406"/>
  <c r="AC406"/>
  <c r="AA406"/>
  <c r="Y406"/>
  <c r="W406"/>
  <c r="U406"/>
  <c r="S406"/>
  <c r="Q406"/>
  <c r="O406"/>
  <c r="M406"/>
  <c r="K406"/>
  <c r="I406"/>
  <c r="G406"/>
  <c r="E406"/>
  <c r="A212"/>
  <c r="BI406"/>
  <c r="BG406"/>
  <c r="BE406"/>
  <c r="BC406"/>
  <c r="AH406"/>
  <c r="AF406"/>
  <c r="AD406"/>
  <c r="AB406"/>
  <c r="Z406"/>
  <c r="X406"/>
  <c r="V406"/>
  <c r="T406"/>
  <c r="R406"/>
  <c r="P406"/>
  <c r="N406"/>
  <c r="L406"/>
  <c r="J406"/>
  <c r="H406"/>
  <c r="F406"/>
  <c r="D406"/>
  <c r="A603"/>
  <c r="A994"/>
  <c r="A16"/>
  <c r="BJ14"/>
  <c r="AM17" i="11" l="1"/>
  <c r="AM213" s="1"/>
  <c r="AK17"/>
  <c r="AK213" s="1"/>
  <c r="AI17"/>
  <c r="AI213" s="1"/>
  <c r="AG17"/>
  <c r="AG213" s="1"/>
  <c r="AE17"/>
  <c r="AE213" s="1"/>
  <c r="AC17"/>
  <c r="AC213" s="1"/>
  <c r="AA17"/>
  <c r="AA213" s="1"/>
  <c r="Y17"/>
  <c r="Y213" s="1"/>
  <c r="W17"/>
  <c r="W213" s="1"/>
  <c r="AN17"/>
  <c r="AN213" s="1"/>
  <c r="AL17"/>
  <c r="AL213" s="1"/>
  <c r="AJ17"/>
  <c r="AJ213" s="1"/>
  <c r="AH17"/>
  <c r="AH213" s="1"/>
  <c r="AF17"/>
  <c r="AF213" s="1"/>
  <c r="AD17"/>
  <c r="AD213" s="1"/>
  <c r="AB17"/>
  <c r="AB213" s="1"/>
  <c r="Z17"/>
  <c r="Z213" s="1"/>
  <c r="X17"/>
  <c r="X213" s="1"/>
  <c r="AW18" i="10"/>
  <c r="AW214" s="1"/>
  <c r="AU18"/>
  <c r="AU214" s="1"/>
  <c r="AS18"/>
  <c r="AS214" s="1"/>
  <c r="AQ18"/>
  <c r="AQ214" s="1"/>
  <c r="AX18"/>
  <c r="AX214" s="1"/>
  <c r="AV18"/>
  <c r="AV214" s="1"/>
  <c r="AT18"/>
  <c r="AT214" s="1"/>
  <c r="AR18"/>
  <c r="AR214" s="1"/>
  <c r="AP18"/>
  <c r="AP214" s="1"/>
  <c r="AY212" i="7"/>
  <c r="AW212"/>
  <c r="AU212"/>
  <c r="AS212"/>
  <c r="AQ212"/>
  <c r="AX212"/>
  <c r="AV212"/>
  <c r="AT212"/>
  <c r="AR212"/>
  <c r="AP212"/>
  <c r="BI212"/>
  <c r="BG212"/>
  <c r="BE212"/>
  <c r="BC212"/>
  <c r="BA212"/>
  <c r="AO212"/>
  <c r="AO407" s="1"/>
  <c r="AM212"/>
  <c r="AK212"/>
  <c r="AI212"/>
  <c r="AG212"/>
  <c r="AE212"/>
  <c r="AC212"/>
  <c r="AA212"/>
  <c r="Y212"/>
  <c r="W212"/>
  <c r="U212"/>
  <c r="S212"/>
  <c r="Q212"/>
  <c r="O212"/>
  <c r="M212"/>
  <c r="K212"/>
  <c r="I212"/>
  <c r="G212"/>
  <c r="E212"/>
  <c r="BH212"/>
  <c r="BF212"/>
  <c r="BD212"/>
  <c r="BB212"/>
  <c r="AZ212"/>
  <c r="AN212"/>
  <c r="AL212"/>
  <c r="AJ212"/>
  <c r="AH212"/>
  <c r="AF212"/>
  <c r="AD212"/>
  <c r="AB212"/>
  <c r="Z212"/>
  <c r="X212"/>
  <c r="V212"/>
  <c r="T212"/>
  <c r="R212"/>
  <c r="P212"/>
  <c r="N212"/>
  <c r="L212"/>
  <c r="J212"/>
  <c r="H212"/>
  <c r="F212"/>
  <c r="D212"/>
  <c r="AL407"/>
  <c r="AZ407"/>
  <c r="AI407"/>
  <c r="AM407"/>
  <c r="BA407"/>
  <c r="AS407"/>
  <c r="AW407"/>
  <c r="AP407"/>
  <c r="AT407"/>
  <c r="AX407"/>
  <c r="AJ407"/>
  <c r="AN407"/>
  <c r="AK407"/>
  <c r="AQ407"/>
  <c r="AU407"/>
  <c r="AY407"/>
  <c r="AR407"/>
  <c r="AV407"/>
  <c r="AY16"/>
  <c r="AW16"/>
  <c r="AU16"/>
  <c r="AS16"/>
  <c r="AQ16"/>
  <c r="AO16"/>
  <c r="AX16"/>
  <c r="AV16"/>
  <c r="AT16"/>
  <c r="AR16"/>
  <c r="AP16"/>
  <c r="AN18" i="10"/>
  <c r="AN214" s="1"/>
  <c r="AL18"/>
  <c r="AL214" s="1"/>
  <c r="AJ18"/>
  <c r="AJ214" s="1"/>
  <c r="AH18"/>
  <c r="AH214" s="1"/>
  <c r="AF18"/>
  <c r="AF214" s="1"/>
  <c r="AM18"/>
  <c r="AM214" s="1"/>
  <c r="AK18"/>
  <c r="AK214" s="1"/>
  <c r="AI18"/>
  <c r="AI214" s="1"/>
  <c r="AG18"/>
  <c r="AG214" s="1"/>
  <c r="BH16" i="7"/>
  <c r="BF16"/>
  <c r="BD16"/>
  <c r="BB16"/>
  <c r="AZ16"/>
  <c r="AN16"/>
  <c r="AL16"/>
  <c r="AJ16"/>
  <c r="AH16"/>
  <c r="AF16"/>
  <c r="AD16"/>
  <c r="AB16"/>
  <c r="Z16"/>
  <c r="X16"/>
  <c r="V16"/>
  <c r="T16"/>
  <c r="R16"/>
  <c r="P16"/>
  <c r="N16"/>
  <c r="L16"/>
  <c r="J16"/>
  <c r="H16"/>
  <c r="F16"/>
  <c r="D16"/>
  <c r="BI16"/>
  <c r="BG16"/>
  <c r="BE16"/>
  <c r="BC16"/>
  <c r="BA16"/>
  <c r="AM16"/>
  <c r="AK16"/>
  <c r="AI16"/>
  <c r="AG16"/>
  <c r="AE16"/>
  <c r="AC16"/>
  <c r="AA16"/>
  <c r="Y16"/>
  <c r="W16"/>
  <c r="U16"/>
  <c r="S16"/>
  <c r="Q16"/>
  <c r="O16"/>
  <c r="M16"/>
  <c r="K16"/>
  <c r="I16"/>
  <c r="G16"/>
  <c r="E16"/>
  <c r="BN308" i="11"/>
  <c r="BN504"/>
  <c r="BF17"/>
  <c r="BD17"/>
  <c r="BB17"/>
  <c r="AZ17"/>
  <c r="AX17"/>
  <c r="AV17"/>
  <c r="AT17"/>
  <c r="AR17"/>
  <c r="AP17"/>
  <c r="AP213" s="1"/>
  <c r="V17"/>
  <c r="T17"/>
  <c r="T213" s="1"/>
  <c r="R17"/>
  <c r="P17"/>
  <c r="P213" s="1"/>
  <c r="N17"/>
  <c r="L17"/>
  <c r="L213" s="1"/>
  <c r="J17"/>
  <c r="J213" s="1"/>
  <c r="H17"/>
  <c r="H213" s="1"/>
  <c r="F17"/>
  <c r="D17"/>
  <c r="D213" s="1"/>
  <c r="B17"/>
  <c r="BG17"/>
  <c r="BE17"/>
  <c r="BC17"/>
  <c r="BA17"/>
  <c r="BA213" s="1"/>
  <c r="AY17"/>
  <c r="AW17"/>
  <c r="AW213" s="1"/>
  <c r="AU17"/>
  <c r="AS17"/>
  <c r="AS213" s="1"/>
  <c r="AQ17"/>
  <c r="AO17"/>
  <c r="AO213" s="1"/>
  <c r="U17"/>
  <c r="S17"/>
  <c r="S213" s="1"/>
  <c r="Q17"/>
  <c r="O17"/>
  <c r="O213" s="1"/>
  <c r="M17"/>
  <c r="K17"/>
  <c r="K213" s="1"/>
  <c r="I17"/>
  <c r="G17"/>
  <c r="G213" s="1"/>
  <c r="E17"/>
  <c r="E213" s="1"/>
  <c r="C17"/>
  <c r="C213" s="1"/>
  <c r="BK15" i="7"/>
  <c r="BP993"/>
  <c r="BP601"/>
  <c r="BE18" i="10"/>
  <c r="BC18"/>
  <c r="BA18"/>
  <c r="AY18"/>
  <c r="AE18"/>
  <c r="AC18"/>
  <c r="AA18"/>
  <c r="Y18"/>
  <c r="W18"/>
  <c r="U18"/>
  <c r="S18"/>
  <c r="Q18"/>
  <c r="O18"/>
  <c r="M18"/>
  <c r="K18"/>
  <c r="I18"/>
  <c r="BF18"/>
  <c r="BB18"/>
  <c r="AO18"/>
  <c r="AB18"/>
  <c r="X18"/>
  <c r="T18"/>
  <c r="P18"/>
  <c r="L18"/>
  <c r="H18"/>
  <c r="F18"/>
  <c r="D18"/>
  <c r="B18"/>
  <c r="BD18"/>
  <c r="AZ18"/>
  <c r="AD18"/>
  <c r="Z18"/>
  <c r="V18"/>
  <c r="R18"/>
  <c r="N18"/>
  <c r="J18"/>
  <c r="G18"/>
  <c r="E18"/>
  <c r="C18"/>
  <c r="BD213" i="11"/>
  <c r="BF213"/>
  <c r="A117"/>
  <c r="A310"/>
  <c r="BL309"/>
  <c r="D212"/>
  <c r="H212"/>
  <c r="L212"/>
  <c r="P212"/>
  <c r="T212"/>
  <c r="AP212"/>
  <c r="AT212"/>
  <c r="AX212"/>
  <c r="BB212"/>
  <c r="BF212"/>
  <c r="C212"/>
  <c r="G212"/>
  <c r="K212"/>
  <c r="O212"/>
  <c r="S212"/>
  <c r="AO212"/>
  <c r="AS212"/>
  <c r="AW212"/>
  <c r="BA212"/>
  <c r="BE212"/>
  <c r="B212"/>
  <c r="BI16"/>
  <c r="BH16"/>
  <c r="A18"/>
  <c r="BB213"/>
  <c r="AZ213"/>
  <c r="AX213"/>
  <c r="AV213"/>
  <c r="AT213"/>
  <c r="AR213"/>
  <c r="V213"/>
  <c r="R213"/>
  <c r="N213"/>
  <c r="F213"/>
  <c r="BG213"/>
  <c r="BE213"/>
  <c r="BC213"/>
  <c r="AY213"/>
  <c r="AU213"/>
  <c r="AQ213"/>
  <c r="U213"/>
  <c r="Q213"/>
  <c r="M213"/>
  <c r="I213"/>
  <c r="F212"/>
  <c r="J212"/>
  <c r="N212"/>
  <c r="R212"/>
  <c r="V212"/>
  <c r="AR212"/>
  <c r="AV212"/>
  <c r="AZ212"/>
  <c r="BD212"/>
  <c r="E212"/>
  <c r="I212"/>
  <c r="M212"/>
  <c r="Q212"/>
  <c r="U212"/>
  <c r="AQ212"/>
  <c r="AU212"/>
  <c r="AY212"/>
  <c r="BC212"/>
  <c r="BG212"/>
  <c r="A117" i="10"/>
  <c r="BF213"/>
  <c r="BB213"/>
  <c r="AO213"/>
  <c r="AB213"/>
  <c r="X213"/>
  <c r="T213"/>
  <c r="P213"/>
  <c r="L213"/>
  <c r="H213"/>
  <c r="D213"/>
  <c r="BE213"/>
  <c r="BA213"/>
  <c r="AE213"/>
  <c r="AA213"/>
  <c r="W213"/>
  <c r="S213"/>
  <c r="O213"/>
  <c r="K213"/>
  <c r="G213"/>
  <c r="C213"/>
  <c r="A506"/>
  <c r="A310"/>
  <c r="B213"/>
  <c r="BI17"/>
  <c r="BH17"/>
  <c r="A19"/>
  <c r="BG18"/>
  <c r="BN505"/>
  <c r="BN309"/>
  <c r="F213"/>
  <c r="J213"/>
  <c r="N213"/>
  <c r="R213"/>
  <c r="V213"/>
  <c r="Z213"/>
  <c r="AD213"/>
  <c r="AZ213"/>
  <c r="BD213"/>
  <c r="E213"/>
  <c r="I213"/>
  <c r="M213"/>
  <c r="Q213"/>
  <c r="U213"/>
  <c r="Y213"/>
  <c r="AC213"/>
  <c r="AY213"/>
  <c r="BC213"/>
  <c r="BG213"/>
  <c r="A995" i="7"/>
  <c r="A604"/>
  <c r="A213"/>
  <c r="BI407"/>
  <c r="BG407"/>
  <c r="BE407"/>
  <c r="BC407"/>
  <c r="AH407"/>
  <c r="AF407"/>
  <c r="AD407"/>
  <c r="AB407"/>
  <c r="Z407"/>
  <c r="X407"/>
  <c r="V407"/>
  <c r="T407"/>
  <c r="R407"/>
  <c r="P407"/>
  <c r="N407"/>
  <c r="L407"/>
  <c r="J407"/>
  <c r="H407"/>
  <c r="F407"/>
  <c r="D407"/>
  <c r="BH407"/>
  <c r="BF407"/>
  <c r="BD407"/>
  <c r="BB407"/>
  <c r="AG407"/>
  <c r="AE407"/>
  <c r="AC407"/>
  <c r="AA407"/>
  <c r="Y407"/>
  <c r="W407"/>
  <c r="U407"/>
  <c r="S407"/>
  <c r="Q407"/>
  <c r="O407"/>
  <c r="M407"/>
  <c r="K407"/>
  <c r="I407"/>
  <c r="G407"/>
  <c r="E407"/>
  <c r="BJ15"/>
  <c r="A17"/>
  <c r="AM18" i="11" l="1"/>
  <c r="AM214" s="1"/>
  <c r="AK18"/>
  <c r="AK214" s="1"/>
  <c r="AI18"/>
  <c r="AI214" s="1"/>
  <c r="AG18"/>
  <c r="AG214" s="1"/>
  <c r="AE18"/>
  <c r="AE214" s="1"/>
  <c r="AC18"/>
  <c r="AC214" s="1"/>
  <c r="AA18"/>
  <c r="AA214" s="1"/>
  <c r="Y18"/>
  <c r="Y214" s="1"/>
  <c r="W18"/>
  <c r="W214" s="1"/>
  <c r="AN18"/>
  <c r="AN214" s="1"/>
  <c r="AL18"/>
  <c r="AL214" s="1"/>
  <c r="AJ18"/>
  <c r="AJ214" s="1"/>
  <c r="AH18"/>
  <c r="AH214" s="1"/>
  <c r="AF18"/>
  <c r="AF214" s="1"/>
  <c r="AD18"/>
  <c r="AD214" s="1"/>
  <c r="AB18"/>
  <c r="AB214" s="1"/>
  <c r="Z18"/>
  <c r="Z214" s="1"/>
  <c r="X18"/>
  <c r="X214" s="1"/>
  <c r="AX19" i="10"/>
  <c r="AX215" s="1"/>
  <c r="AV19"/>
  <c r="AV215" s="1"/>
  <c r="AT19"/>
  <c r="AT215" s="1"/>
  <c r="AR19"/>
  <c r="AR215" s="1"/>
  <c r="AP19"/>
  <c r="AP215" s="1"/>
  <c r="AW19"/>
  <c r="AW215" s="1"/>
  <c r="AU19"/>
  <c r="AU215" s="1"/>
  <c r="AS19"/>
  <c r="AS215" s="1"/>
  <c r="AQ19"/>
  <c r="AQ215" s="1"/>
  <c r="AY213" i="7"/>
  <c r="AW213"/>
  <c r="AU213"/>
  <c r="AS213"/>
  <c r="AQ213"/>
  <c r="AX213"/>
  <c r="AV213"/>
  <c r="AT213"/>
  <c r="AR213"/>
  <c r="AP213"/>
  <c r="BI213"/>
  <c r="BG213"/>
  <c r="BE213"/>
  <c r="BC213"/>
  <c r="BA213"/>
  <c r="AO213"/>
  <c r="AO408" s="1"/>
  <c r="AM213"/>
  <c r="AK213"/>
  <c r="AI213"/>
  <c r="AG213"/>
  <c r="AE213"/>
  <c r="AC213"/>
  <c r="AA213"/>
  <c r="Y213"/>
  <c r="W213"/>
  <c r="U213"/>
  <c r="S213"/>
  <c r="Q213"/>
  <c r="O213"/>
  <c r="M213"/>
  <c r="K213"/>
  <c r="I213"/>
  <c r="G213"/>
  <c r="E213"/>
  <c r="BH213"/>
  <c r="BF213"/>
  <c r="BD213"/>
  <c r="BB213"/>
  <c r="AZ213"/>
  <c r="AN213"/>
  <c r="AL213"/>
  <c r="AJ213"/>
  <c r="AH213"/>
  <c r="AF213"/>
  <c r="AD213"/>
  <c r="AB213"/>
  <c r="Z213"/>
  <c r="X213"/>
  <c r="V213"/>
  <c r="T213"/>
  <c r="R213"/>
  <c r="P213"/>
  <c r="N213"/>
  <c r="L213"/>
  <c r="J213"/>
  <c r="H213"/>
  <c r="F213"/>
  <c r="D213"/>
  <c r="AI408"/>
  <c r="BA408"/>
  <c r="AL408"/>
  <c r="AZ408"/>
  <c r="AP408"/>
  <c r="AT408"/>
  <c r="AX408"/>
  <c r="AQ408"/>
  <c r="AU408"/>
  <c r="AY408"/>
  <c r="AM408"/>
  <c r="AK408"/>
  <c r="AJ408"/>
  <c r="AN408"/>
  <c r="AR408"/>
  <c r="AV408"/>
  <c r="AS408"/>
  <c r="AW408"/>
  <c r="AX17"/>
  <c r="AV17"/>
  <c r="AT17"/>
  <c r="AR17"/>
  <c r="AP17"/>
  <c r="AY17"/>
  <c r="AW17"/>
  <c r="AU17"/>
  <c r="AS17"/>
  <c r="AQ17"/>
  <c r="AO17"/>
  <c r="AM19" i="10"/>
  <c r="AM215" s="1"/>
  <c r="AK19"/>
  <c r="AK215" s="1"/>
  <c r="AI19"/>
  <c r="AI215" s="1"/>
  <c r="AG19"/>
  <c r="AG215" s="1"/>
  <c r="AN19"/>
  <c r="AN215" s="1"/>
  <c r="AL19"/>
  <c r="AL215" s="1"/>
  <c r="AJ19"/>
  <c r="AJ215" s="1"/>
  <c r="AH19"/>
  <c r="AH215" s="1"/>
  <c r="AF19"/>
  <c r="AF215" s="1"/>
  <c r="BI17" i="7"/>
  <c r="BG17"/>
  <c r="BE17"/>
  <c r="BC17"/>
  <c r="BA17"/>
  <c r="AM17"/>
  <c r="AK17"/>
  <c r="AI17"/>
  <c r="AG17"/>
  <c r="AE17"/>
  <c r="AC17"/>
  <c r="AA17"/>
  <c r="Y17"/>
  <c r="W17"/>
  <c r="U17"/>
  <c r="S17"/>
  <c r="Q17"/>
  <c r="O17"/>
  <c r="M17"/>
  <c r="K17"/>
  <c r="I17"/>
  <c r="G17"/>
  <c r="E17"/>
  <c r="BH17"/>
  <c r="BF17"/>
  <c r="BD17"/>
  <c r="BB17"/>
  <c r="AZ17"/>
  <c r="AN17"/>
  <c r="AL17"/>
  <c r="AJ17"/>
  <c r="AH17"/>
  <c r="AF17"/>
  <c r="AD17"/>
  <c r="AB17"/>
  <c r="Z17"/>
  <c r="X17"/>
  <c r="V17"/>
  <c r="T17"/>
  <c r="R17"/>
  <c r="P17"/>
  <c r="N17"/>
  <c r="L17"/>
  <c r="J17"/>
  <c r="H17"/>
  <c r="F17"/>
  <c r="D17"/>
  <c r="BN309" i="11"/>
  <c r="BN505"/>
  <c r="BG18"/>
  <c r="BE18"/>
  <c r="BC18"/>
  <c r="BA18"/>
  <c r="AY18"/>
  <c r="AY214" s="1"/>
  <c r="AW18"/>
  <c r="BD18"/>
  <c r="AZ18"/>
  <c r="AV18"/>
  <c r="AT18"/>
  <c r="AR18"/>
  <c r="AP18"/>
  <c r="V18"/>
  <c r="T18"/>
  <c r="R18"/>
  <c r="P18"/>
  <c r="N18"/>
  <c r="L18"/>
  <c r="J18"/>
  <c r="H18"/>
  <c r="F18"/>
  <c r="D18"/>
  <c r="B18"/>
  <c r="BF18"/>
  <c r="BB18"/>
  <c r="BB214" s="1"/>
  <c r="AX18"/>
  <c r="AU18"/>
  <c r="AU214" s="1"/>
  <c r="AS18"/>
  <c r="AS214" s="1"/>
  <c r="AQ18"/>
  <c r="AQ214" s="1"/>
  <c r="AO18"/>
  <c r="AO214" s="1"/>
  <c r="U18"/>
  <c r="U214" s="1"/>
  <c r="S18"/>
  <c r="S214" s="1"/>
  <c r="Q18"/>
  <c r="Q214" s="1"/>
  <c r="O18"/>
  <c r="O214" s="1"/>
  <c r="M18"/>
  <c r="K18"/>
  <c r="K214" s="1"/>
  <c r="I18"/>
  <c r="I214" s="1"/>
  <c r="G18"/>
  <c r="G214" s="1"/>
  <c r="E18"/>
  <c r="E214" s="1"/>
  <c r="C18"/>
  <c r="C214" s="1"/>
  <c r="BK16" i="7"/>
  <c r="BP994"/>
  <c r="BP602"/>
  <c r="BF214" i="11"/>
  <c r="BF19" i="10"/>
  <c r="BD19"/>
  <c r="BB19"/>
  <c r="AZ19"/>
  <c r="AO19"/>
  <c r="AD19"/>
  <c r="AB19"/>
  <c r="Z19"/>
  <c r="X19"/>
  <c r="V19"/>
  <c r="T19"/>
  <c r="R19"/>
  <c r="P19"/>
  <c r="N19"/>
  <c r="L19"/>
  <c r="J19"/>
  <c r="H19"/>
  <c r="F19"/>
  <c r="D19"/>
  <c r="B19"/>
  <c r="BC19"/>
  <c r="AY19"/>
  <c r="AC19"/>
  <c r="Y19"/>
  <c r="U19"/>
  <c r="Q19"/>
  <c r="M19"/>
  <c r="I19"/>
  <c r="E19"/>
  <c r="BE19"/>
  <c r="BA19"/>
  <c r="AE19"/>
  <c r="AA19"/>
  <c r="W19"/>
  <c r="S19"/>
  <c r="O19"/>
  <c r="K19"/>
  <c r="G19"/>
  <c r="C19"/>
  <c r="A118" i="11"/>
  <c r="B213"/>
  <c r="BH17"/>
  <c r="BI17"/>
  <c r="BG214"/>
  <c r="BE214"/>
  <c r="BC214"/>
  <c r="BA214"/>
  <c r="AW214"/>
  <c r="M214"/>
  <c r="A19"/>
  <c r="BD214"/>
  <c r="AZ214"/>
  <c r="AX214"/>
  <c r="AV214"/>
  <c r="AT214"/>
  <c r="AR214"/>
  <c r="AP214"/>
  <c r="V214"/>
  <c r="T214"/>
  <c r="R214"/>
  <c r="P214"/>
  <c r="N214"/>
  <c r="L214"/>
  <c r="J214"/>
  <c r="H214"/>
  <c r="F214"/>
  <c r="D214"/>
  <c r="A311"/>
  <c r="BL310"/>
  <c r="BH18" i="10"/>
  <c r="BI18"/>
  <c r="BG19"/>
  <c r="A20"/>
  <c r="A118"/>
  <c r="B214"/>
  <c r="C214"/>
  <c r="G214"/>
  <c r="K214"/>
  <c r="O214"/>
  <c r="S214"/>
  <c r="W214"/>
  <c r="AA214"/>
  <c r="AE214"/>
  <c r="BA214"/>
  <c r="BE214"/>
  <c r="F214"/>
  <c r="J214"/>
  <c r="N214"/>
  <c r="R214"/>
  <c r="V214"/>
  <c r="Z214"/>
  <c r="AD214"/>
  <c r="AZ214"/>
  <c r="BD214"/>
  <c r="BN506"/>
  <c r="BN310"/>
  <c r="A311"/>
  <c r="A507"/>
  <c r="E214"/>
  <c r="I214"/>
  <c r="M214"/>
  <c r="Q214"/>
  <c r="U214"/>
  <c r="Y214"/>
  <c r="AC214"/>
  <c r="AY214"/>
  <c r="BC214"/>
  <c r="BG214"/>
  <c r="D214"/>
  <c r="H214"/>
  <c r="L214"/>
  <c r="P214"/>
  <c r="T214"/>
  <c r="X214"/>
  <c r="AB214"/>
  <c r="AO214"/>
  <c r="BB214"/>
  <c r="BF214"/>
  <c r="BH408" i="7"/>
  <c r="BF408"/>
  <c r="BD408"/>
  <c r="BB408"/>
  <c r="AG408"/>
  <c r="AE408"/>
  <c r="AC408"/>
  <c r="AA408"/>
  <c r="Y408"/>
  <c r="W408"/>
  <c r="U408"/>
  <c r="S408"/>
  <c r="Q408"/>
  <c r="O408"/>
  <c r="M408"/>
  <c r="K408"/>
  <c r="I408"/>
  <c r="G408"/>
  <c r="E408"/>
  <c r="A214"/>
  <c r="BI408"/>
  <c r="BG408"/>
  <c r="BE408"/>
  <c r="BC408"/>
  <c r="AH408"/>
  <c r="AF408"/>
  <c r="AD408"/>
  <c r="AB408"/>
  <c r="Z408"/>
  <c r="X408"/>
  <c r="V408"/>
  <c r="T408"/>
  <c r="R408"/>
  <c r="P408"/>
  <c r="N408"/>
  <c r="L408"/>
  <c r="J408"/>
  <c r="H408"/>
  <c r="F408"/>
  <c r="D408"/>
  <c r="A605"/>
  <c r="A996"/>
  <c r="A18"/>
  <c r="BJ16"/>
  <c r="AM19" i="11" l="1"/>
  <c r="AM215" s="1"/>
  <c r="AK19"/>
  <c r="AK215" s="1"/>
  <c r="AI19"/>
  <c r="AI215" s="1"/>
  <c r="AG19"/>
  <c r="AG215" s="1"/>
  <c r="AE19"/>
  <c r="AE215" s="1"/>
  <c r="AC19"/>
  <c r="AC215" s="1"/>
  <c r="AA19"/>
  <c r="AA215" s="1"/>
  <c r="Y19"/>
  <c r="Y215" s="1"/>
  <c r="W19"/>
  <c r="W215" s="1"/>
  <c r="AN19"/>
  <c r="AN215" s="1"/>
  <c r="AL19"/>
  <c r="AL215" s="1"/>
  <c r="AJ19"/>
  <c r="AJ215" s="1"/>
  <c r="AH19"/>
  <c r="AH215" s="1"/>
  <c r="AF19"/>
  <c r="AF215" s="1"/>
  <c r="AD19"/>
  <c r="AD215" s="1"/>
  <c r="AB19"/>
  <c r="AB215" s="1"/>
  <c r="Z19"/>
  <c r="Z215" s="1"/>
  <c r="X19"/>
  <c r="X215" s="1"/>
  <c r="AW20" i="10"/>
  <c r="AW216" s="1"/>
  <c r="AU20"/>
  <c r="AU216" s="1"/>
  <c r="AS20"/>
  <c r="AS216" s="1"/>
  <c r="AQ20"/>
  <c r="AQ216" s="1"/>
  <c r="AX20"/>
  <c r="AX216" s="1"/>
  <c r="AV20"/>
  <c r="AV216" s="1"/>
  <c r="AT20"/>
  <c r="AT216" s="1"/>
  <c r="AR20"/>
  <c r="AR216" s="1"/>
  <c r="AP20"/>
  <c r="AP216" s="1"/>
  <c r="AY214" i="7"/>
  <c r="AW214"/>
  <c r="AW409" s="1"/>
  <c r="AU214"/>
  <c r="AS214"/>
  <c r="AS409" s="1"/>
  <c r="AQ214"/>
  <c r="AX214"/>
  <c r="AX409" s="1"/>
  <c r="AV214"/>
  <c r="AT214"/>
  <c r="AT409" s="1"/>
  <c r="AR214"/>
  <c r="AP214"/>
  <c r="AP409" s="1"/>
  <c r="BI214"/>
  <c r="BG214"/>
  <c r="BE214"/>
  <c r="BC214"/>
  <c r="BA214"/>
  <c r="BA409" s="1"/>
  <c r="AO214"/>
  <c r="AO409" s="1"/>
  <c r="AM214"/>
  <c r="AK214"/>
  <c r="AK409" s="1"/>
  <c r="AI214"/>
  <c r="AG214"/>
  <c r="AE214"/>
  <c r="AC214"/>
  <c r="AA214"/>
  <c r="Y214"/>
  <c r="W214"/>
  <c r="U214"/>
  <c r="S214"/>
  <c r="Q214"/>
  <c r="O214"/>
  <c r="M214"/>
  <c r="K214"/>
  <c r="I214"/>
  <c r="G214"/>
  <c r="E214"/>
  <c r="BH214"/>
  <c r="BF214"/>
  <c r="BD214"/>
  <c r="BB214"/>
  <c r="AZ214"/>
  <c r="AN214"/>
  <c r="AN409" s="1"/>
  <c r="AL214"/>
  <c r="AJ214"/>
  <c r="AJ409" s="1"/>
  <c r="AH214"/>
  <c r="AF214"/>
  <c r="AD214"/>
  <c r="AB214"/>
  <c r="Z214"/>
  <c r="X214"/>
  <c r="V214"/>
  <c r="T214"/>
  <c r="R214"/>
  <c r="P214"/>
  <c r="N214"/>
  <c r="L214"/>
  <c r="J214"/>
  <c r="H214"/>
  <c r="F214"/>
  <c r="D214"/>
  <c r="AL409"/>
  <c r="AZ409"/>
  <c r="AI409"/>
  <c r="AM409"/>
  <c r="AQ409"/>
  <c r="AU409"/>
  <c r="AY409"/>
  <c r="AR409"/>
  <c r="AV409"/>
  <c r="AY18"/>
  <c r="AW18"/>
  <c r="AU18"/>
  <c r="AS18"/>
  <c r="AQ18"/>
  <c r="AO18"/>
  <c r="AX18"/>
  <c r="AV18"/>
  <c r="AT18"/>
  <c r="AR18"/>
  <c r="AP18"/>
  <c r="AN20" i="10"/>
  <c r="AN216" s="1"/>
  <c r="AL20"/>
  <c r="AL216" s="1"/>
  <c r="AJ20"/>
  <c r="AJ216" s="1"/>
  <c r="AH20"/>
  <c r="AH216" s="1"/>
  <c r="AF20"/>
  <c r="AF216" s="1"/>
  <c r="AM20"/>
  <c r="AM216" s="1"/>
  <c r="AK20"/>
  <c r="AK216" s="1"/>
  <c r="AI20"/>
  <c r="AI216" s="1"/>
  <c r="AG20"/>
  <c r="AG216" s="1"/>
  <c r="BH18" i="7"/>
  <c r="BF18"/>
  <c r="BD18"/>
  <c r="BB18"/>
  <c r="AZ18"/>
  <c r="AN18"/>
  <c r="AL18"/>
  <c r="AJ18"/>
  <c r="AH18"/>
  <c r="AF18"/>
  <c r="AD18"/>
  <c r="AB18"/>
  <c r="Z18"/>
  <c r="X18"/>
  <c r="V18"/>
  <c r="T18"/>
  <c r="R18"/>
  <c r="P18"/>
  <c r="N18"/>
  <c r="L18"/>
  <c r="J18"/>
  <c r="H18"/>
  <c r="F18"/>
  <c r="D18"/>
  <c r="BI18"/>
  <c r="BG18"/>
  <c r="BE18"/>
  <c r="BC18"/>
  <c r="BA18"/>
  <c r="AM18"/>
  <c r="AK18"/>
  <c r="AI18"/>
  <c r="AG18"/>
  <c r="AE18"/>
  <c r="AC18"/>
  <c r="AA18"/>
  <c r="Y18"/>
  <c r="W18"/>
  <c r="U18"/>
  <c r="S18"/>
  <c r="Q18"/>
  <c r="O18"/>
  <c r="M18"/>
  <c r="K18"/>
  <c r="I18"/>
  <c r="G18"/>
  <c r="E18"/>
  <c r="BN310" i="11"/>
  <c r="BN506"/>
  <c r="BG19"/>
  <c r="BE19"/>
  <c r="BC19"/>
  <c r="BA19"/>
  <c r="AY19"/>
  <c r="AW19"/>
  <c r="AU19"/>
  <c r="AS19"/>
  <c r="AQ19"/>
  <c r="AO19"/>
  <c r="U19"/>
  <c r="S19"/>
  <c r="Q19"/>
  <c r="O19"/>
  <c r="M19"/>
  <c r="K19"/>
  <c r="I19"/>
  <c r="G19"/>
  <c r="E19"/>
  <c r="C19"/>
  <c r="BD19"/>
  <c r="AZ19"/>
  <c r="AV19"/>
  <c r="AR19"/>
  <c r="V19"/>
  <c r="R19"/>
  <c r="N19"/>
  <c r="J19"/>
  <c r="F19"/>
  <c r="B19"/>
  <c r="BF19"/>
  <c r="BB19"/>
  <c r="AX19"/>
  <c r="AT19"/>
  <c r="AP19"/>
  <c r="T19"/>
  <c r="P19"/>
  <c r="L19"/>
  <c r="H19"/>
  <c r="D19"/>
  <c r="BK17" i="7"/>
  <c r="BP995"/>
  <c r="BP603"/>
  <c r="BE20" i="10"/>
  <c r="BC20"/>
  <c r="BA20"/>
  <c r="AY20"/>
  <c r="AE20"/>
  <c r="AC20"/>
  <c r="AA20"/>
  <c r="Y20"/>
  <c r="W20"/>
  <c r="U20"/>
  <c r="S20"/>
  <c r="Q20"/>
  <c r="O20"/>
  <c r="M20"/>
  <c r="K20"/>
  <c r="I20"/>
  <c r="G20"/>
  <c r="E20"/>
  <c r="C20"/>
  <c r="BD20"/>
  <c r="AZ20"/>
  <c r="AD20"/>
  <c r="Z20"/>
  <c r="X20"/>
  <c r="V20"/>
  <c r="R20"/>
  <c r="P20"/>
  <c r="L20"/>
  <c r="H20"/>
  <c r="D20"/>
  <c r="BF20"/>
  <c r="BB20"/>
  <c r="AO20"/>
  <c r="AB20"/>
  <c r="T20"/>
  <c r="N20"/>
  <c r="J20"/>
  <c r="F20"/>
  <c r="B20"/>
  <c r="B214" i="11"/>
  <c r="BI18"/>
  <c r="BH18"/>
  <c r="A20"/>
  <c r="A119"/>
  <c r="A312"/>
  <c r="BL311"/>
  <c r="A508" i="10"/>
  <c r="A312"/>
  <c r="A119"/>
  <c r="C215"/>
  <c r="D215"/>
  <c r="H215"/>
  <c r="L215"/>
  <c r="P215"/>
  <c r="T215"/>
  <c r="X215"/>
  <c r="AB215"/>
  <c r="AO215"/>
  <c r="BB215"/>
  <c r="BF215"/>
  <c r="G215"/>
  <c r="K215"/>
  <c r="O215"/>
  <c r="S215"/>
  <c r="W215"/>
  <c r="AA215"/>
  <c r="AE215"/>
  <c r="BA215"/>
  <c r="BE215"/>
  <c r="B215"/>
  <c r="BI19"/>
  <c r="BH19"/>
  <c r="A21"/>
  <c r="BG20"/>
  <c r="BN507"/>
  <c r="BN311"/>
  <c r="F215"/>
  <c r="J215"/>
  <c r="N215"/>
  <c r="R215"/>
  <c r="V215"/>
  <c r="Z215"/>
  <c r="AD215"/>
  <c r="AZ215"/>
  <c r="BD215"/>
  <c r="E215"/>
  <c r="I215"/>
  <c r="M215"/>
  <c r="Q215"/>
  <c r="U215"/>
  <c r="Y215"/>
  <c r="AC215"/>
  <c r="AY215"/>
  <c r="BC215"/>
  <c r="BG215"/>
  <c r="A215" i="7"/>
  <c r="BI409"/>
  <c r="BG409"/>
  <c r="BE409"/>
  <c r="BC409"/>
  <c r="AH409"/>
  <c r="AF409"/>
  <c r="AD409"/>
  <c r="AB409"/>
  <c r="Z409"/>
  <c r="X409"/>
  <c r="V409"/>
  <c r="T409"/>
  <c r="R409"/>
  <c r="P409"/>
  <c r="N409"/>
  <c r="L409"/>
  <c r="J409"/>
  <c r="H409"/>
  <c r="F409"/>
  <c r="D409"/>
  <c r="BH409"/>
  <c r="BF409"/>
  <c r="BD409"/>
  <c r="BB409"/>
  <c r="AG409"/>
  <c r="AE409"/>
  <c r="AC409"/>
  <c r="AA409"/>
  <c r="Y409"/>
  <c r="W409"/>
  <c r="U409"/>
  <c r="S409"/>
  <c r="Q409"/>
  <c r="O409"/>
  <c r="M409"/>
  <c r="K409"/>
  <c r="I409"/>
  <c r="G409"/>
  <c r="E409"/>
  <c r="A997"/>
  <c r="A606"/>
  <c r="BJ17"/>
  <c r="A19"/>
  <c r="AM20" i="11" l="1"/>
  <c r="AM216" s="1"/>
  <c r="AK20"/>
  <c r="AK216" s="1"/>
  <c r="AI20"/>
  <c r="AI216" s="1"/>
  <c r="AG20"/>
  <c r="AG216" s="1"/>
  <c r="AE20"/>
  <c r="AE216" s="1"/>
  <c r="AC20"/>
  <c r="AC216" s="1"/>
  <c r="AA20"/>
  <c r="AA216" s="1"/>
  <c r="Y20"/>
  <c r="Y216" s="1"/>
  <c r="W20"/>
  <c r="W216" s="1"/>
  <c r="AN20"/>
  <c r="AN216" s="1"/>
  <c r="AL20"/>
  <c r="AL216" s="1"/>
  <c r="AJ20"/>
  <c r="AJ216" s="1"/>
  <c r="AH20"/>
  <c r="AH216" s="1"/>
  <c r="AF20"/>
  <c r="AF216" s="1"/>
  <c r="AD20"/>
  <c r="AD216" s="1"/>
  <c r="AB20"/>
  <c r="AB216" s="1"/>
  <c r="Z20"/>
  <c r="Z216" s="1"/>
  <c r="X20"/>
  <c r="X216" s="1"/>
  <c r="AX21" i="10"/>
  <c r="AX217" s="1"/>
  <c r="AV21"/>
  <c r="AV217" s="1"/>
  <c r="AT21"/>
  <c r="AT217" s="1"/>
  <c r="AR21"/>
  <c r="AR217" s="1"/>
  <c r="AP21"/>
  <c r="AP217" s="1"/>
  <c r="AW21"/>
  <c r="AW217" s="1"/>
  <c r="AU21"/>
  <c r="AU217" s="1"/>
  <c r="AS21"/>
  <c r="AS217" s="1"/>
  <c r="AQ21"/>
  <c r="AQ217" s="1"/>
  <c r="AY215" i="7"/>
  <c r="AW215"/>
  <c r="AU215"/>
  <c r="AS215"/>
  <c r="AQ215"/>
  <c r="AX215"/>
  <c r="AV215"/>
  <c r="AT215"/>
  <c r="AR215"/>
  <c r="AP215"/>
  <c r="BI215"/>
  <c r="BG215"/>
  <c r="BE215"/>
  <c r="BC215"/>
  <c r="BA215"/>
  <c r="AO215"/>
  <c r="AO410" s="1"/>
  <c r="AM215"/>
  <c r="AK215"/>
  <c r="AI215"/>
  <c r="AG215"/>
  <c r="AE215"/>
  <c r="AC215"/>
  <c r="AA215"/>
  <c r="Y215"/>
  <c r="W215"/>
  <c r="U215"/>
  <c r="S215"/>
  <c r="Q215"/>
  <c r="O215"/>
  <c r="M215"/>
  <c r="K215"/>
  <c r="I215"/>
  <c r="G215"/>
  <c r="E215"/>
  <c r="BH215"/>
  <c r="BF215"/>
  <c r="BD215"/>
  <c r="BB215"/>
  <c r="AZ215"/>
  <c r="AN215"/>
  <c r="AL215"/>
  <c r="AJ215"/>
  <c r="AH215"/>
  <c r="AF215"/>
  <c r="AD215"/>
  <c r="AB215"/>
  <c r="Z215"/>
  <c r="X215"/>
  <c r="V215"/>
  <c r="T215"/>
  <c r="R215"/>
  <c r="P215"/>
  <c r="N215"/>
  <c r="L215"/>
  <c r="J215"/>
  <c r="H215"/>
  <c r="F215"/>
  <c r="D215"/>
  <c r="AK410"/>
  <c r="AJ410"/>
  <c r="AN410"/>
  <c r="AR410"/>
  <c r="AV410"/>
  <c r="AS410"/>
  <c r="AW410"/>
  <c r="AI410"/>
  <c r="AM410"/>
  <c r="BA410"/>
  <c r="AL410"/>
  <c r="AZ410"/>
  <c r="AP410"/>
  <c r="AT410"/>
  <c r="AX410"/>
  <c r="AQ410"/>
  <c r="AU410"/>
  <c r="AY410"/>
  <c r="AX19"/>
  <c r="AV19"/>
  <c r="AT19"/>
  <c r="AR19"/>
  <c r="AP19"/>
  <c r="AY19"/>
  <c r="AW19"/>
  <c r="AU19"/>
  <c r="AS19"/>
  <c r="AQ19"/>
  <c r="AO19"/>
  <c r="AM21" i="10"/>
  <c r="AM217" s="1"/>
  <c r="AK21"/>
  <c r="AK217" s="1"/>
  <c r="AI21"/>
  <c r="AI217" s="1"/>
  <c r="AG21"/>
  <c r="AG217" s="1"/>
  <c r="AN21"/>
  <c r="AN217" s="1"/>
  <c r="AL21"/>
  <c r="AL217" s="1"/>
  <c r="AJ21"/>
  <c r="AJ217" s="1"/>
  <c r="AH21"/>
  <c r="AH217" s="1"/>
  <c r="AF21"/>
  <c r="AF217" s="1"/>
  <c r="BI19" i="7"/>
  <c r="BG19"/>
  <c r="BE19"/>
  <c r="BC19"/>
  <c r="BA19"/>
  <c r="AM19"/>
  <c r="AK19"/>
  <c r="AI19"/>
  <c r="AG19"/>
  <c r="AE19"/>
  <c r="AC19"/>
  <c r="AA19"/>
  <c r="Y19"/>
  <c r="W19"/>
  <c r="U19"/>
  <c r="S19"/>
  <c r="Q19"/>
  <c r="O19"/>
  <c r="M19"/>
  <c r="K19"/>
  <c r="I19"/>
  <c r="G19"/>
  <c r="E19"/>
  <c r="BH19"/>
  <c r="BF19"/>
  <c r="BD19"/>
  <c r="BB19"/>
  <c r="AZ19"/>
  <c r="AN19"/>
  <c r="AL19"/>
  <c r="AJ19"/>
  <c r="AH19"/>
  <c r="AF19"/>
  <c r="AD19"/>
  <c r="AB19"/>
  <c r="Z19"/>
  <c r="X19"/>
  <c r="V19"/>
  <c r="T19"/>
  <c r="R19"/>
  <c r="P19"/>
  <c r="N19"/>
  <c r="L19"/>
  <c r="J19"/>
  <c r="H19"/>
  <c r="F19"/>
  <c r="D19"/>
  <c r="BN311" i="11"/>
  <c r="BN507"/>
  <c r="BF20"/>
  <c r="BD20"/>
  <c r="BB20"/>
  <c r="BB216" s="1"/>
  <c r="AZ20"/>
  <c r="AX20"/>
  <c r="AX216" s="1"/>
  <c r="AV20"/>
  <c r="AV216" s="1"/>
  <c r="AT20"/>
  <c r="AR20"/>
  <c r="AR216" s="1"/>
  <c r="BG20"/>
  <c r="BG216" s="1"/>
  <c r="BE20"/>
  <c r="BE216" s="1"/>
  <c r="BC20"/>
  <c r="BA20"/>
  <c r="BA216" s="1"/>
  <c r="AY20"/>
  <c r="AY216" s="1"/>
  <c r="AW20"/>
  <c r="AW216" s="1"/>
  <c r="AU20"/>
  <c r="AS20"/>
  <c r="AS216" s="1"/>
  <c r="AQ20"/>
  <c r="AQ216" s="1"/>
  <c r="AO20"/>
  <c r="AO216" s="1"/>
  <c r="U20"/>
  <c r="S20"/>
  <c r="S216" s="1"/>
  <c r="Q20"/>
  <c r="Q216" s="1"/>
  <c r="O20"/>
  <c r="O216" s="1"/>
  <c r="M20"/>
  <c r="K20"/>
  <c r="K216" s="1"/>
  <c r="I20"/>
  <c r="I216" s="1"/>
  <c r="G20"/>
  <c r="G216" s="1"/>
  <c r="E20"/>
  <c r="C20"/>
  <c r="C216" s="1"/>
  <c r="V20"/>
  <c r="R20"/>
  <c r="R216" s="1"/>
  <c r="N20"/>
  <c r="J20"/>
  <c r="F20"/>
  <c r="B20"/>
  <c r="AP20"/>
  <c r="AP216" s="1"/>
  <c r="T20"/>
  <c r="P20"/>
  <c r="P216" s="1"/>
  <c r="L20"/>
  <c r="L216" s="1"/>
  <c r="H20"/>
  <c r="H216" s="1"/>
  <c r="D20"/>
  <c r="D216" s="1"/>
  <c r="BK18" i="7"/>
  <c r="BP996"/>
  <c r="BP604"/>
  <c r="BF21" i="10"/>
  <c r="BD21"/>
  <c r="BB21"/>
  <c r="AZ21"/>
  <c r="AO21"/>
  <c r="AD21"/>
  <c r="AB21"/>
  <c r="Z21"/>
  <c r="X21"/>
  <c r="V21"/>
  <c r="T21"/>
  <c r="R21"/>
  <c r="P21"/>
  <c r="N21"/>
  <c r="L21"/>
  <c r="J21"/>
  <c r="H21"/>
  <c r="F21"/>
  <c r="D21"/>
  <c r="B21"/>
  <c r="BC21"/>
  <c r="AY21"/>
  <c r="AC21"/>
  <c r="Y21"/>
  <c r="W21"/>
  <c r="S21"/>
  <c r="Q21"/>
  <c r="M21"/>
  <c r="I21"/>
  <c r="C21"/>
  <c r="BE21"/>
  <c r="BA21"/>
  <c r="AE21"/>
  <c r="AA21"/>
  <c r="U21"/>
  <c r="O21"/>
  <c r="K21"/>
  <c r="G21"/>
  <c r="E21"/>
  <c r="BD216" i="11"/>
  <c r="A313"/>
  <c r="BL312"/>
  <c r="A120"/>
  <c r="E215"/>
  <c r="I215"/>
  <c r="M215"/>
  <c r="Q215"/>
  <c r="U215"/>
  <c r="AQ215"/>
  <c r="AU215"/>
  <c r="AY215"/>
  <c r="BC215"/>
  <c r="BG215"/>
  <c r="D215"/>
  <c r="H215"/>
  <c r="L215"/>
  <c r="P215"/>
  <c r="T215"/>
  <c r="AP215"/>
  <c r="AT215"/>
  <c r="AX215"/>
  <c r="BB215"/>
  <c r="BF215"/>
  <c r="B215"/>
  <c r="BH19"/>
  <c r="BI19"/>
  <c r="BC216"/>
  <c r="AU216"/>
  <c r="U216"/>
  <c r="M216"/>
  <c r="E216"/>
  <c r="A21"/>
  <c r="BF216"/>
  <c r="AZ216"/>
  <c r="AT216"/>
  <c r="V216"/>
  <c r="T216"/>
  <c r="N216"/>
  <c r="J216"/>
  <c r="F216"/>
  <c r="C215"/>
  <c r="G215"/>
  <c r="K215"/>
  <c r="O215"/>
  <c r="S215"/>
  <c r="AO215"/>
  <c r="AS215"/>
  <c r="AW215"/>
  <c r="BA215"/>
  <c r="BE215"/>
  <c r="F215"/>
  <c r="J215"/>
  <c r="N215"/>
  <c r="R215"/>
  <c r="V215"/>
  <c r="AR215"/>
  <c r="AV215"/>
  <c r="AZ215"/>
  <c r="BD215"/>
  <c r="BH20" i="10"/>
  <c r="BI20"/>
  <c r="BG21"/>
  <c r="A22"/>
  <c r="A120"/>
  <c r="D216"/>
  <c r="B216"/>
  <c r="A313"/>
  <c r="A509"/>
  <c r="C216"/>
  <c r="G216"/>
  <c r="K216"/>
  <c r="O216"/>
  <c r="S216"/>
  <c r="W216"/>
  <c r="AA216"/>
  <c r="AE216"/>
  <c r="BA216"/>
  <c r="BE216"/>
  <c r="F216"/>
  <c r="J216"/>
  <c r="N216"/>
  <c r="R216"/>
  <c r="V216"/>
  <c r="Z216"/>
  <c r="AD216"/>
  <c r="AZ216"/>
  <c r="BD216"/>
  <c r="BN508"/>
  <c r="BN312"/>
  <c r="E216"/>
  <c r="I216"/>
  <c r="M216"/>
  <c r="Q216"/>
  <c r="U216"/>
  <c r="Y216"/>
  <c r="AC216"/>
  <c r="AY216"/>
  <c r="BC216"/>
  <c r="BG216"/>
  <c r="H216"/>
  <c r="L216"/>
  <c r="P216"/>
  <c r="T216"/>
  <c r="X216"/>
  <c r="AB216"/>
  <c r="AO216"/>
  <c r="BB216"/>
  <c r="BF216"/>
  <c r="BH410" i="7"/>
  <c r="BF410"/>
  <c r="BD410"/>
  <c r="BB410"/>
  <c r="AG410"/>
  <c r="AE410"/>
  <c r="AC410"/>
  <c r="AA410"/>
  <c r="Y410"/>
  <c r="W410"/>
  <c r="U410"/>
  <c r="S410"/>
  <c r="Q410"/>
  <c r="O410"/>
  <c r="M410"/>
  <c r="K410"/>
  <c r="I410"/>
  <c r="G410"/>
  <c r="E410"/>
  <c r="A216"/>
  <c r="BI410"/>
  <c r="BG410"/>
  <c r="BE410"/>
  <c r="BC410"/>
  <c r="AH410"/>
  <c r="AF410"/>
  <c r="AD410"/>
  <c r="AB410"/>
  <c r="Z410"/>
  <c r="X410"/>
  <c r="V410"/>
  <c r="T410"/>
  <c r="R410"/>
  <c r="P410"/>
  <c r="N410"/>
  <c r="L410"/>
  <c r="J410"/>
  <c r="H410"/>
  <c r="F410"/>
  <c r="D410"/>
  <c r="A607"/>
  <c r="A998"/>
  <c r="A20"/>
  <c r="BJ18"/>
  <c r="AM21" i="11" l="1"/>
  <c r="AM217" s="1"/>
  <c r="AK21"/>
  <c r="AK217" s="1"/>
  <c r="AI21"/>
  <c r="AI217" s="1"/>
  <c r="AG21"/>
  <c r="AG217" s="1"/>
  <c r="AE21"/>
  <c r="AE217" s="1"/>
  <c r="AC21"/>
  <c r="AC217" s="1"/>
  <c r="AA21"/>
  <c r="AA217" s="1"/>
  <c r="Y21"/>
  <c r="Y217" s="1"/>
  <c r="W21"/>
  <c r="W217" s="1"/>
  <c r="AN21"/>
  <c r="AN217" s="1"/>
  <c r="AL21"/>
  <c r="AL217" s="1"/>
  <c r="AJ21"/>
  <c r="AJ217" s="1"/>
  <c r="AH21"/>
  <c r="AH217" s="1"/>
  <c r="AF21"/>
  <c r="AF217" s="1"/>
  <c r="AD21"/>
  <c r="AD217" s="1"/>
  <c r="AB21"/>
  <c r="AB217" s="1"/>
  <c r="Z21"/>
  <c r="Z217" s="1"/>
  <c r="X21"/>
  <c r="X217" s="1"/>
  <c r="AW22" i="10"/>
  <c r="AW218" s="1"/>
  <c r="AU22"/>
  <c r="AU218" s="1"/>
  <c r="AS22"/>
  <c r="AS218" s="1"/>
  <c r="AQ22"/>
  <c r="AQ218" s="1"/>
  <c r="AX22"/>
  <c r="AX218" s="1"/>
  <c r="AV22"/>
  <c r="AV218" s="1"/>
  <c r="AT22"/>
  <c r="AT218" s="1"/>
  <c r="AR22"/>
  <c r="AR218" s="1"/>
  <c r="AP22"/>
  <c r="AP218" s="1"/>
  <c r="AY216" i="7"/>
  <c r="AW216"/>
  <c r="AW411" s="1"/>
  <c r="AU216"/>
  <c r="AS216"/>
  <c r="AS411" s="1"/>
  <c r="AQ216"/>
  <c r="AX216"/>
  <c r="AX411" s="1"/>
  <c r="AV216"/>
  <c r="AT216"/>
  <c r="AT411" s="1"/>
  <c r="AR216"/>
  <c r="AP216"/>
  <c r="AP411" s="1"/>
  <c r="BI216"/>
  <c r="BG216"/>
  <c r="BE216"/>
  <c r="BC216"/>
  <c r="BA216"/>
  <c r="BA411" s="1"/>
  <c r="AO216"/>
  <c r="AO411" s="1"/>
  <c r="AM216"/>
  <c r="AM411" s="1"/>
  <c r="AK216"/>
  <c r="AI216"/>
  <c r="AI411" s="1"/>
  <c r="AG216"/>
  <c r="AE216"/>
  <c r="AC216"/>
  <c r="AA216"/>
  <c r="Y216"/>
  <c r="W216"/>
  <c r="U216"/>
  <c r="S216"/>
  <c r="Q216"/>
  <c r="O216"/>
  <c r="M216"/>
  <c r="K216"/>
  <c r="I216"/>
  <c r="G216"/>
  <c r="E216"/>
  <c r="BH216"/>
  <c r="BF216"/>
  <c r="BD216"/>
  <c r="BB216"/>
  <c r="AZ216"/>
  <c r="AZ411" s="1"/>
  <c r="AN216"/>
  <c r="AL216"/>
  <c r="AL411" s="1"/>
  <c r="AJ216"/>
  <c r="AH216"/>
  <c r="AF216"/>
  <c r="AD216"/>
  <c r="AB216"/>
  <c r="Z216"/>
  <c r="X216"/>
  <c r="V216"/>
  <c r="T216"/>
  <c r="R216"/>
  <c r="P216"/>
  <c r="N216"/>
  <c r="L216"/>
  <c r="J216"/>
  <c r="H216"/>
  <c r="F216"/>
  <c r="D216"/>
  <c r="AJ411"/>
  <c r="AN411"/>
  <c r="AK411"/>
  <c r="AQ411"/>
  <c r="AU411"/>
  <c r="AY411"/>
  <c r="AR411"/>
  <c r="AV411"/>
  <c r="AY20"/>
  <c r="AW20"/>
  <c r="AU20"/>
  <c r="AS20"/>
  <c r="AQ20"/>
  <c r="AO20"/>
  <c r="AX20"/>
  <c r="AV20"/>
  <c r="AT20"/>
  <c r="AR20"/>
  <c r="AP20"/>
  <c r="AN22" i="10"/>
  <c r="AN218" s="1"/>
  <c r="AL22"/>
  <c r="AL218" s="1"/>
  <c r="AJ22"/>
  <c r="AJ218" s="1"/>
  <c r="AH22"/>
  <c r="AH218" s="1"/>
  <c r="AF22"/>
  <c r="AF218" s="1"/>
  <c r="AM22"/>
  <c r="AM218" s="1"/>
  <c r="AK22"/>
  <c r="AK218" s="1"/>
  <c r="AI22"/>
  <c r="AI218" s="1"/>
  <c r="AG22"/>
  <c r="AG218" s="1"/>
  <c r="BH20" i="7"/>
  <c r="BF20"/>
  <c r="BD20"/>
  <c r="BB20"/>
  <c r="AZ20"/>
  <c r="AN20"/>
  <c r="AL20"/>
  <c r="AJ20"/>
  <c r="AH20"/>
  <c r="AF20"/>
  <c r="AD20"/>
  <c r="AB20"/>
  <c r="Z20"/>
  <c r="X20"/>
  <c r="V20"/>
  <c r="T20"/>
  <c r="R20"/>
  <c r="P20"/>
  <c r="N20"/>
  <c r="L20"/>
  <c r="J20"/>
  <c r="H20"/>
  <c r="F20"/>
  <c r="D20"/>
  <c r="BI20"/>
  <c r="BG20"/>
  <c r="BE20"/>
  <c r="BC20"/>
  <c r="BA20"/>
  <c r="AM20"/>
  <c r="AK20"/>
  <c r="AI20"/>
  <c r="AG20"/>
  <c r="AE20"/>
  <c r="AC20"/>
  <c r="AA20"/>
  <c r="Y20"/>
  <c r="W20"/>
  <c r="U20"/>
  <c r="S20"/>
  <c r="Q20"/>
  <c r="O20"/>
  <c r="M20"/>
  <c r="K20"/>
  <c r="I20"/>
  <c r="G20"/>
  <c r="E20"/>
  <c r="BN312" i="11"/>
  <c r="BN508"/>
  <c r="BF21"/>
  <c r="BD21"/>
  <c r="BB21"/>
  <c r="AZ21"/>
  <c r="AX21"/>
  <c r="AV21"/>
  <c r="AT21"/>
  <c r="AR21"/>
  <c r="AP21"/>
  <c r="V21"/>
  <c r="T21"/>
  <c r="R21"/>
  <c r="P21"/>
  <c r="N21"/>
  <c r="L21"/>
  <c r="J21"/>
  <c r="H21"/>
  <c r="F21"/>
  <c r="D21"/>
  <c r="B21"/>
  <c r="BG21"/>
  <c r="BE21"/>
  <c r="BC21"/>
  <c r="BA21"/>
  <c r="AY21"/>
  <c r="AW21"/>
  <c r="AU21"/>
  <c r="AS21"/>
  <c r="AQ21"/>
  <c r="AO21"/>
  <c r="U21"/>
  <c r="S21"/>
  <c r="Q21"/>
  <c r="O21"/>
  <c r="M21"/>
  <c r="K21"/>
  <c r="I21"/>
  <c r="G21"/>
  <c r="E21"/>
  <c r="C21"/>
  <c r="BK19" i="7"/>
  <c r="BP997"/>
  <c r="BP605"/>
  <c r="BE22" i="10"/>
  <c r="BC22"/>
  <c r="BA22"/>
  <c r="AY22"/>
  <c r="AE22"/>
  <c r="AC22"/>
  <c r="AA22"/>
  <c r="Y22"/>
  <c r="W22"/>
  <c r="U22"/>
  <c r="S22"/>
  <c r="Q22"/>
  <c r="O22"/>
  <c r="M22"/>
  <c r="K22"/>
  <c r="I22"/>
  <c r="G22"/>
  <c r="E22"/>
  <c r="C22"/>
  <c r="BD22"/>
  <c r="AZ22"/>
  <c r="AD22"/>
  <c r="Z22"/>
  <c r="V22"/>
  <c r="T22"/>
  <c r="P22"/>
  <c r="N22"/>
  <c r="J22"/>
  <c r="F22"/>
  <c r="B22"/>
  <c r="BF22"/>
  <c r="BB22"/>
  <c r="AO22"/>
  <c r="AB22"/>
  <c r="X22"/>
  <c r="R22"/>
  <c r="L22"/>
  <c r="H22"/>
  <c r="D22"/>
  <c r="A314" i="11"/>
  <c r="BL313"/>
  <c r="B216"/>
  <c r="BI20"/>
  <c r="BH20"/>
  <c r="A22"/>
  <c r="A121"/>
  <c r="A510" i="10"/>
  <c r="A314"/>
  <c r="A121"/>
  <c r="C217"/>
  <c r="D217"/>
  <c r="H217"/>
  <c r="L217"/>
  <c r="P217"/>
  <c r="T217"/>
  <c r="X217"/>
  <c r="AB217"/>
  <c r="AO217"/>
  <c r="BB217"/>
  <c r="BF217"/>
  <c r="G217"/>
  <c r="K217"/>
  <c r="O217"/>
  <c r="S217"/>
  <c r="W217"/>
  <c r="AA217"/>
  <c r="AE217"/>
  <c r="BA217"/>
  <c r="BE217"/>
  <c r="B217"/>
  <c r="BI21"/>
  <c r="BH21"/>
  <c r="A23"/>
  <c r="BG22"/>
  <c r="BN509"/>
  <c r="BN313"/>
  <c r="F217"/>
  <c r="J217"/>
  <c r="N217"/>
  <c r="R217"/>
  <c r="V217"/>
  <c r="Z217"/>
  <c r="AD217"/>
  <c r="AZ217"/>
  <c r="BD217"/>
  <c r="E217"/>
  <c r="I217"/>
  <c r="M217"/>
  <c r="Q217"/>
  <c r="U217"/>
  <c r="Y217"/>
  <c r="AC217"/>
  <c r="AY217"/>
  <c r="BC217"/>
  <c r="BG217"/>
  <c r="A999" i="7"/>
  <c r="A608"/>
  <c r="A217"/>
  <c r="BI411"/>
  <c r="BG411"/>
  <c r="BE411"/>
  <c r="BC411"/>
  <c r="AH411"/>
  <c r="AF411"/>
  <c r="AD411"/>
  <c r="AB411"/>
  <c r="Z411"/>
  <c r="X411"/>
  <c r="V411"/>
  <c r="T411"/>
  <c r="R411"/>
  <c r="P411"/>
  <c r="N411"/>
  <c r="L411"/>
  <c r="J411"/>
  <c r="H411"/>
  <c r="F411"/>
  <c r="D411"/>
  <c r="BH411"/>
  <c r="BF411"/>
  <c r="BD411"/>
  <c r="BB411"/>
  <c r="AG411"/>
  <c r="AE411"/>
  <c r="AC411"/>
  <c r="AA411"/>
  <c r="Y411"/>
  <c r="W411"/>
  <c r="U411"/>
  <c r="S411"/>
  <c r="Q411"/>
  <c r="O411"/>
  <c r="M411"/>
  <c r="K411"/>
  <c r="I411"/>
  <c r="G411"/>
  <c r="E411"/>
  <c r="A21"/>
  <c r="BJ19"/>
  <c r="AM22" i="11" l="1"/>
  <c r="AM218" s="1"/>
  <c r="AK22"/>
  <c r="AK218" s="1"/>
  <c r="AI22"/>
  <c r="AI218" s="1"/>
  <c r="AG22"/>
  <c r="AG218" s="1"/>
  <c r="AE22"/>
  <c r="AE218" s="1"/>
  <c r="AC22"/>
  <c r="AC218" s="1"/>
  <c r="AA22"/>
  <c r="AA218" s="1"/>
  <c r="Y22"/>
  <c r="Y218" s="1"/>
  <c r="W22"/>
  <c r="W218" s="1"/>
  <c r="AN22"/>
  <c r="AN218" s="1"/>
  <c r="AL22"/>
  <c r="AL218" s="1"/>
  <c r="AJ22"/>
  <c r="AJ218" s="1"/>
  <c r="AH22"/>
  <c r="AH218" s="1"/>
  <c r="AF22"/>
  <c r="AF218" s="1"/>
  <c r="AD22"/>
  <c r="AD218" s="1"/>
  <c r="AB22"/>
  <c r="AB218" s="1"/>
  <c r="Z22"/>
  <c r="Z218" s="1"/>
  <c r="X22"/>
  <c r="X218" s="1"/>
  <c r="AX23" i="10"/>
  <c r="AX219" s="1"/>
  <c r="AV23"/>
  <c r="AV219" s="1"/>
  <c r="AT23"/>
  <c r="AT219" s="1"/>
  <c r="AR23"/>
  <c r="AR219" s="1"/>
  <c r="AP23"/>
  <c r="AP219" s="1"/>
  <c r="AW23"/>
  <c r="AW219" s="1"/>
  <c r="AU23"/>
  <c r="AU219" s="1"/>
  <c r="AS23"/>
  <c r="AS219" s="1"/>
  <c r="AQ23"/>
  <c r="AQ219" s="1"/>
  <c r="AY217" i="7"/>
  <c r="AW217"/>
  <c r="AW412" s="1"/>
  <c r="AU217"/>
  <c r="AS217"/>
  <c r="AS412" s="1"/>
  <c r="AQ217"/>
  <c r="AX217"/>
  <c r="AV217"/>
  <c r="AV412" s="1"/>
  <c r="AT217"/>
  <c r="AR217"/>
  <c r="AR412" s="1"/>
  <c r="AP217"/>
  <c r="BI217"/>
  <c r="BG217"/>
  <c r="BE217"/>
  <c r="BC217"/>
  <c r="BA217"/>
  <c r="AO217"/>
  <c r="AO412" s="1"/>
  <c r="AM217"/>
  <c r="AK217"/>
  <c r="AK412" s="1"/>
  <c r="AI217"/>
  <c r="AG217"/>
  <c r="AE217"/>
  <c r="AC217"/>
  <c r="AA217"/>
  <c r="Y217"/>
  <c r="W217"/>
  <c r="U217"/>
  <c r="S217"/>
  <c r="Q217"/>
  <c r="O217"/>
  <c r="M217"/>
  <c r="K217"/>
  <c r="I217"/>
  <c r="G217"/>
  <c r="E217"/>
  <c r="BH217"/>
  <c r="BF217"/>
  <c r="BD217"/>
  <c r="BB217"/>
  <c r="AZ217"/>
  <c r="AN217"/>
  <c r="AN412" s="1"/>
  <c r="AL217"/>
  <c r="AL412" s="1"/>
  <c r="AJ217"/>
  <c r="AJ412" s="1"/>
  <c r="AH217"/>
  <c r="AF217"/>
  <c r="AD217"/>
  <c r="AB217"/>
  <c r="Z217"/>
  <c r="X217"/>
  <c r="V217"/>
  <c r="T217"/>
  <c r="R217"/>
  <c r="P217"/>
  <c r="N217"/>
  <c r="L217"/>
  <c r="J217"/>
  <c r="H217"/>
  <c r="F217"/>
  <c r="D217"/>
  <c r="AI412"/>
  <c r="AM412"/>
  <c r="BA412"/>
  <c r="AZ412"/>
  <c r="AP412"/>
  <c r="AT412"/>
  <c r="AX412"/>
  <c r="AQ412"/>
  <c r="AU412"/>
  <c r="AY412"/>
  <c r="AX21"/>
  <c r="AV21"/>
  <c r="AT21"/>
  <c r="AR21"/>
  <c r="AP21"/>
  <c r="AY21"/>
  <c r="AW21"/>
  <c r="AU21"/>
  <c r="AS21"/>
  <c r="AQ21"/>
  <c r="AO21"/>
  <c r="AM23" i="10"/>
  <c r="AM219" s="1"/>
  <c r="AK23"/>
  <c r="AK219" s="1"/>
  <c r="AI23"/>
  <c r="AI219" s="1"/>
  <c r="AG23"/>
  <c r="AG219" s="1"/>
  <c r="AN23"/>
  <c r="AN219" s="1"/>
  <c r="AL23"/>
  <c r="AL219" s="1"/>
  <c r="AJ23"/>
  <c r="AJ219" s="1"/>
  <c r="AH23"/>
  <c r="AH219" s="1"/>
  <c r="AF23"/>
  <c r="AF219" s="1"/>
  <c r="BI21" i="7"/>
  <c r="BG21"/>
  <c r="BE21"/>
  <c r="BC21"/>
  <c r="BA21"/>
  <c r="AM21"/>
  <c r="AK21"/>
  <c r="AI21"/>
  <c r="AG21"/>
  <c r="AE21"/>
  <c r="AC21"/>
  <c r="AA21"/>
  <c r="Y21"/>
  <c r="W21"/>
  <c r="U21"/>
  <c r="S21"/>
  <c r="Q21"/>
  <c r="O21"/>
  <c r="M21"/>
  <c r="K21"/>
  <c r="I21"/>
  <c r="G21"/>
  <c r="E21"/>
  <c r="BH21"/>
  <c r="BF21"/>
  <c r="BD21"/>
  <c r="BB21"/>
  <c r="AZ21"/>
  <c r="AN21"/>
  <c r="AL21"/>
  <c r="AJ21"/>
  <c r="AH21"/>
  <c r="AF21"/>
  <c r="AD21"/>
  <c r="AB21"/>
  <c r="Z21"/>
  <c r="X21"/>
  <c r="V21"/>
  <c r="T21"/>
  <c r="R21"/>
  <c r="P21"/>
  <c r="N21"/>
  <c r="L21"/>
  <c r="J21"/>
  <c r="H21"/>
  <c r="F21"/>
  <c r="D21"/>
  <c r="BN313" i="11"/>
  <c r="BN509"/>
  <c r="BF22"/>
  <c r="BD22"/>
  <c r="BB22"/>
  <c r="AZ22"/>
  <c r="AX22"/>
  <c r="AV22"/>
  <c r="AT22"/>
  <c r="AR22"/>
  <c r="AP22"/>
  <c r="V22"/>
  <c r="T22"/>
  <c r="R22"/>
  <c r="P22"/>
  <c r="N22"/>
  <c r="L22"/>
  <c r="J22"/>
  <c r="H22"/>
  <c r="F22"/>
  <c r="D22"/>
  <c r="B22"/>
  <c r="BG22"/>
  <c r="BE22"/>
  <c r="BC22"/>
  <c r="BA22"/>
  <c r="AY22"/>
  <c r="AW22"/>
  <c r="AU22"/>
  <c r="AS22"/>
  <c r="AQ22"/>
  <c r="AO22"/>
  <c r="U22"/>
  <c r="S22"/>
  <c r="Q22"/>
  <c r="O22"/>
  <c r="M22"/>
  <c r="K22"/>
  <c r="I22"/>
  <c r="G22"/>
  <c r="E22"/>
  <c r="C22"/>
  <c r="BK20" i="7"/>
  <c r="BP998"/>
  <c r="BP606"/>
  <c r="BF23" i="10"/>
  <c r="BD23"/>
  <c r="BB23"/>
  <c r="AZ23"/>
  <c r="AO23"/>
  <c r="AD23"/>
  <c r="AB23"/>
  <c r="Z23"/>
  <c r="X23"/>
  <c r="V23"/>
  <c r="T23"/>
  <c r="R23"/>
  <c r="P23"/>
  <c r="N23"/>
  <c r="L23"/>
  <c r="J23"/>
  <c r="H23"/>
  <c r="F23"/>
  <c r="D23"/>
  <c r="B23"/>
  <c r="BE23"/>
  <c r="BA23"/>
  <c r="AE23"/>
  <c r="AA23"/>
  <c r="W23"/>
  <c r="S23"/>
  <c r="Q23"/>
  <c r="M23"/>
  <c r="K23"/>
  <c r="G23"/>
  <c r="C23"/>
  <c r="BC23"/>
  <c r="AY23"/>
  <c r="AC23"/>
  <c r="Y23"/>
  <c r="U23"/>
  <c r="O23"/>
  <c r="I23"/>
  <c r="E23"/>
  <c r="B217" i="11"/>
  <c r="BH21"/>
  <c r="BI21"/>
  <c r="A23"/>
  <c r="A315"/>
  <c r="BL314"/>
  <c r="C217"/>
  <c r="G217"/>
  <c r="K217"/>
  <c r="O217"/>
  <c r="S217"/>
  <c r="AO217"/>
  <c r="AS217"/>
  <c r="AW217"/>
  <c r="BA217"/>
  <c r="BE217"/>
  <c r="F217"/>
  <c r="J217"/>
  <c r="N217"/>
  <c r="R217"/>
  <c r="V217"/>
  <c r="AR217"/>
  <c r="AV217"/>
  <c r="AZ217"/>
  <c r="BD217"/>
  <c r="A122"/>
  <c r="E217"/>
  <c r="I217"/>
  <c r="M217"/>
  <c r="Q217"/>
  <c r="U217"/>
  <c r="AQ217"/>
  <c r="AU217"/>
  <c r="AY217"/>
  <c r="BC217"/>
  <c r="BG217"/>
  <c r="D217"/>
  <c r="H217"/>
  <c r="L217"/>
  <c r="P217"/>
  <c r="T217"/>
  <c r="AP217"/>
  <c r="AT217"/>
  <c r="AX217"/>
  <c r="BB217"/>
  <c r="BF217"/>
  <c r="BH22" i="10"/>
  <c r="BI22"/>
  <c r="BG23"/>
  <c r="A24"/>
  <c r="A122"/>
  <c r="B218"/>
  <c r="A315"/>
  <c r="A511"/>
  <c r="C218"/>
  <c r="G218"/>
  <c r="K218"/>
  <c r="O218"/>
  <c r="S218"/>
  <c r="W218"/>
  <c r="AA218"/>
  <c r="AE218"/>
  <c r="BA218"/>
  <c r="BE218"/>
  <c r="F218"/>
  <c r="J218"/>
  <c r="N218"/>
  <c r="R218"/>
  <c r="V218"/>
  <c r="Z218"/>
  <c r="AD218"/>
  <c r="AZ218"/>
  <c r="BD218"/>
  <c r="BN510"/>
  <c r="BN314"/>
  <c r="E218"/>
  <c r="I218"/>
  <c r="M218"/>
  <c r="Q218"/>
  <c r="U218"/>
  <c r="Y218"/>
  <c r="AC218"/>
  <c r="AY218"/>
  <c r="BC218"/>
  <c r="BG218"/>
  <c r="D218"/>
  <c r="H218"/>
  <c r="L218"/>
  <c r="P218"/>
  <c r="T218"/>
  <c r="X218"/>
  <c r="AB218"/>
  <c r="AO218"/>
  <c r="BB218"/>
  <c r="BF218"/>
  <c r="BH412" i="7"/>
  <c r="BF412"/>
  <c r="BD412"/>
  <c r="BB412"/>
  <c r="AG412"/>
  <c r="AE412"/>
  <c r="AC412"/>
  <c r="AA412"/>
  <c r="Y412"/>
  <c r="W412"/>
  <c r="U412"/>
  <c r="S412"/>
  <c r="Q412"/>
  <c r="O412"/>
  <c r="M412"/>
  <c r="K412"/>
  <c r="I412"/>
  <c r="G412"/>
  <c r="E412"/>
  <c r="A218"/>
  <c r="BI412"/>
  <c r="BG412"/>
  <c r="BE412"/>
  <c r="BC412"/>
  <c r="AH412"/>
  <c r="AF412"/>
  <c r="AD412"/>
  <c r="AB412"/>
  <c r="Z412"/>
  <c r="X412"/>
  <c r="V412"/>
  <c r="T412"/>
  <c r="R412"/>
  <c r="P412"/>
  <c r="N412"/>
  <c r="L412"/>
  <c r="J412"/>
  <c r="H412"/>
  <c r="F412"/>
  <c r="D412"/>
  <c r="A609"/>
  <c r="A1000"/>
  <c r="A22"/>
  <c r="BJ20"/>
  <c r="AM23" i="11" l="1"/>
  <c r="AM219" s="1"/>
  <c r="AK23"/>
  <c r="AK219" s="1"/>
  <c r="AI23"/>
  <c r="AI219" s="1"/>
  <c r="AG23"/>
  <c r="AG219" s="1"/>
  <c r="AE23"/>
  <c r="AE219" s="1"/>
  <c r="AC23"/>
  <c r="AC219" s="1"/>
  <c r="AA23"/>
  <c r="AA219" s="1"/>
  <c r="Y23"/>
  <c r="Y219" s="1"/>
  <c r="W23"/>
  <c r="W219" s="1"/>
  <c r="AN23"/>
  <c r="AN219" s="1"/>
  <c r="AL23"/>
  <c r="AL219" s="1"/>
  <c r="AJ23"/>
  <c r="AJ219" s="1"/>
  <c r="AH23"/>
  <c r="AH219" s="1"/>
  <c r="AF23"/>
  <c r="AF219" s="1"/>
  <c r="AD23"/>
  <c r="AD219" s="1"/>
  <c r="AB23"/>
  <c r="AB219" s="1"/>
  <c r="Z23"/>
  <c r="Z219" s="1"/>
  <c r="X23"/>
  <c r="X219" s="1"/>
  <c r="AW24" i="10"/>
  <c r="AW220" s="1"/>
  <c r="AU24"/>
  <c r="AU220" s="1"/>
  <c r="AS24"/>
  <c r="AS220" s="1"/>
  <c r="AQ24"/>
  <c r="AQ220" s="1"/>
  <c r="AX24"/>
  <c r="AX220" s="1"/>
  <c r="AV24"/>
  <c r="AV220" s="1"/>
  <c r="AT24"/>
  <c r="AT220" s="1"/>
  <c r="AR24"/>
  <c r="AR220" s="1"/>
  <c r="AP24"/>
  <c r="AP220" s="1"/>
  <c r="AY218" i="7"/>
  <c r="AW218"/>
  <c r="AW413" s="1"/>
  <c r="AU218"/>
  <c r="AS218"/>
  <c r="AS413" s="1"/>
  <c r="AQ218"/>
  <c r="AX218"/>
  <c r="AX413" s="1"/>
  <c r="AV218"/>
  <c r="AT218"/>
  <c r="AT413" s="1"/>
  <c r="AR218"/>
  <c r="AP218"/>
  <c r="AP413" s="1"/>
  <c r="BI218"/>
  <c r="BG218"/>
  <c r="BE218"/>
  <c r="BC218"/>
  <c r="BA218"/>
  <c r="BA413" s="1"/>
  <c r="AO218"/>
  <c r="AO413" s="1"/>
  <c r="AM218"/>
  <c r="AM413" s="1"/>
  <c r="AK218"/>
  <c r="AI218"/>
  <c r="AI413" s="1"/>
  <c r="AG218"/>
  <c r="AE218"/>
  <c r="AC218"/>
  <c r="AA218"/>
  <c r="Y218"/>
  <c r="W218"/>
  <c r="U218"/>
  <c r="S218"/>
  <c r="Q218"/>
  <c r="O218"/>
  <c r="M218"/>
  <c r="K218"/>
  <c r="I218"/>
  <c r="G218"/>
  <c r="E218"/>
  <c r="BH218"/>
  <c r="BF218"/>
  <c r="BD218"/>
  <c r="BB218"/>
  <c r="AZ218"/>
  <c r="AZ413" s="1"/>
  <c r="AN218"/>
  <c r="AL218"/>
  <c r="AL413" s="1"/>
  <c r="AJ218"/>
  <c r="AH218"/>
  <c r="AF218"/>
  <c r="AD218"/>
  <c r="AB218"/>
  <c r="Z218"/>
  <c r="X218"/>
  <c r="V218"/>
  <c r="T218"/>
  <c r="R218"/>
  <c r="P218"/>
  <c r="N218"/>
  <c r="L218"/>
  <c r="J218"/>
  <c r="H218"/>
  <c r="F218"/>
  <c r="D218"/>
  <c r="AJ413"/>
  <c r="AN413"/>
  <c r="AK413"/>
  <c r="AQ413"/>
  <c r="AU413"/>
  <c r="AY413"/>
  <c r="AR413"/>
  <c r="AV413"/>
  <c r="AY22"/>
  <c r="AW22"/>
  <c r="AU22"/>
  <c r="AS22"/>
  <c r="AQ22"/>
  <c r="AO22"/>
  <c r="AX22"/>
  <c r="AV22"/>
  <c r="AT22"/>
  <c r="AR22"/>
  <c r="AP22"/>
  <c r="AN24" i="10"/>
  <c r="AN220" s="1"/>
  <c r="AL24"/>
  <c r="AL220" s="1"/>
  <c r="AJ24"/>
  <c r="AJ220" s="1"/>
  <c r="AH24"/>
  <c r="AH220" s="1"/>
  <c r="AF24"/>
  <c r="AF220" s="1"/>
  <c r="AM24"/>
  <c r="AM220" s="1"/>
  <c r="AK24"/>
  <c r="AK220" s="1"/>
  <c r="AI24"/>
  <c r="AI220" s="1"/>
  <c r="AG24"/>
  <c r="AG220" s="1"/>
  <c r="BH22" i="7"/>
  <c r="BF22"/>
  <c r="BD22"/>
  <c r="BB22"/>
  <c r="AZ22"/>
  <c r="AN22"/>
  <c r="AL22"/>
  <c r="AJ22"/>
  <c r="AH22"/>
  <c r="AF22"/>
  <c r="AD22"/>
  <c r="AB22"/>
  <c r="Z22"/>
  <c r="X22"/>
  <c r="V22"/>
  <c r="T22"/>
  <c r="R22"/>
  <c r="P22"/>
  <c r="N22"/>
  <c r="L22"/>
  <c r="J22"/>
  <c r="H22"/>
  <c r="F22"/>
  <c r="D22"/>
  <c r="BI22"/>
  <c r="BG22"/>
  <c r="BE22"/>
  <c r="BC22"/>
  <c r="BA22"/>
  <c r="AM22"/>
  <c r="AK22"/>
  <c r="AI22"/>
  <c r="AG22"/>
  <c r="AE22"/>
  <c r="AC22"/>
  <c r="AA22"/>
  <c r="Y22"/>
  <c r="W22"/>
  <c r="U22"/>
  <c r="S22"/>
  <c r="Q22"/>
  <c r="O22"/>
  <c r="M22"/>
  <c r="K22"/>
  <c r="I22"/>
  <c r="G22"/>
  <c r="E22"/>
  <c r="BN314" i="11"/>
  <c r="BN510"/>
  <c r="BF23"/>
  <c r="BD23"/>
  <c r="BB23"/>
  <c r="AZ23"/>
  <c r="AX23"/>
  <c r="AV23"/>
  <c r="AV219" s="1"/>
  <c r="AT23"/>
  <c r="AR23"/>
  <c r="AP23"/>
  <c r="V23"/>
  <c r="V219" s="1"/>
  <c r="T23"/>
  <c r="T219" s="1"/>
  <c r="R23"/>
  <c r="R219" s="1"/>
  <c r="P23"/>
  <c r="N23"/>
  <c r="N219" s="1"/>
  <c r="L23"/>
  <c r="J23"/>
  <c r="H23"/>
  <c r="H219" s="1"/>
  <c r="F23"/>
  <c r="F219" s="1"/>
  <c r="D23"/>
  <c r="D219" s="1"/>
  <c r="B23"/>
  <c r="BG23"/>
  <c r="BE23"/>
  <c r="BE219" s="1"/>
  <c r="BC23"/>
  <c r="BC219" s="1"/>
  <c r="BA23"/>
  <c r="AY23"/>
  <c r="AW23"/>
  <c r="AU23"/>
  <c r="AS23"/>
  <c r="AQ23"/>
  <c r="AO23"/>
  <c r="U23"/>
  <c r="S23"/>
  <c r="Q23"/>
  <c r="O23"/>
  <c r="M23"/>
  <c r="K23"/>
  <c r="I23"/>
  <c r="G23"/>
  <c r="E23"/>
  <c r="E219" s="1"/>
  <c r="C23"/>
  <c r="C219" s="1"/>
  <c r="BK21" i="7"/>
  <c r="BP999"/>
  <c r="BP607"/>
  <c r="BE24" i="10"/>
  <c r="BC24"/>
  <c r="BA24"/>
  <c r="AY24"/>
  <c r="AE24"/>
  <c r="AC24"/>
  <c r="AA24"/>
  <c r="Y24"/>
  <c r="W24"/>
  <c r="U24"/>
  <c r="S24"/>
  <c r="Q24"/>
  <c r="O24"/>
  <c r="M24"/>
  <c r="K24"/>
  <c r="I24"/>
  <c r="G24"/>
  <c r="E24"/>
  <c r="C24"/>
  <c r="BD24"/>
  <c r="AZ24"/>
  <c r="AD24"/>
  <c r="Z24"/>
  <c r="V24"/>
  <c r="R24"/>
  <c r="N24"/>
  <c r="J24"/>
  <c r="H24"/>
  <c r="D24"/>
  <c r="BF24"/>
  <c r="BB24"/>
  <c r="AO24"/>
  <c r="AB24"/>
  <c r="X24"/>
  <c r="T24"/>
  <c r="P24"/>
  <c r="L24"/>
  <c r="F24"/>
  <c r="B24"/>
  <c r="BB219" i="11"/>
  <c r="J219"/>
  <c r="AR219"/>
  <c r="AZ219"/>
  <c r="BD219"/>
  <c r="A123"/>
  <c r="A316"/>
  <c r="BL315"/>
  <c r="D218"/>
  <c r="H218"/>
  <c r="L218"/>
  <c r="P218"/>
  <c r="T218"/>
  <c r="AP218"/>
  <c r="AT218"/>
  <c r="AX218"/>
  <c r="BB218"/>
  <c r="BF218"/>
  <c r="C218"/>
  <c r="G218"/>
  <c r="K218"/>
  <c r="O218"/>
  <c r="S218"/>
  <c r="AO218"/>
  <c r="AS218"/>
  <c r="AW218"/>
  <c r="BA218"/>
  <c r="BE218"/>
  <c r="B218"/>
  <c r="BI22"/>
  <c r="BH22"/>
  <c r="A24"/>
  <c r="BF219"/>
  <c r="AX219"/>
  <c r="AT219"/>
  <c r="AP219"/>
  <c r="P219"/>
  <c r="L219"/>
  <c r="BG219"/>
  <c r="BA219"/>
  <c r="AY219"/>
  <c r="AW219"/>
  <c r="AU219"/>
  <c r="AS219"/>
  <c r="AQ219"/>
  <c r="AO219"/>
  <c r="U219"/>
  <c r="S219"/>
  <c r="Q219"/>
  <c r="O219"/>
  <c r="M219"/>
  <c r="K219"/>
  <c r="I219"/>
  <c r="G219"/>
  <c r="F218"/>
  <c r="J218"/>
  <c r="N218"/>
  <c r="R218"/>
  <c r="V218"/>
  <c r="AR218"/>
  <c r="AV218"/>
  <c r="AZ218"/>
  <c r="BD218"/>
  <c r="E218"/>
  <c r="I218"/>
  <c r="M218"/>
  <c r="Q218"/>
  <c r="U218"/>
  <c r="AQ218"/>
  <c r="AU218"/>
  <c r="AY218"/>
  <c r="BC218"/>
  <c r="BG218"/>
  <c r="A123" i="10"/>
  <c r="C219"/>
  <c r="D219"/>
  <c r="H219"/>
  <c r="L219"/>
  <c r="P219"/>
  <c r="T219"/>
  <c r="X219"/>
  <c r="AB219"/>
  <c r="AO219"/>
  <c r="BB219"/>
  <c r="BF219"/>
  <c r="G219"/>
  <c r="K219"/>
  <c r="O219"/>
  <c r="S219"/>
  <c r="W219"/>
  <c r="AA219"/>
  <c r="AE219"/>
  <c r="BA219"/>
  <c r="BE219"/>
  <c r="A512"/>
  <c r="A316"/>
  <c r="B219"/>
  <c r="BI23"/>
  <c r="BH23"/>
  <c r="A25"/>
  <c r="BG24"/>
  <c r="BN511"/>
  <c r="BN315"/>
  <c r="F219"/>
  <c r="J219"/>
  <c r="N219"/>
  <c r="R219"/>
  <c r="V219"/>
  <c r="Z219"/>
  <c r="AD219"/>
  <c r="AZ219"/>
  <c r="BD219"/>
  <c r="E219"/>
  <c r="I219"/>
  <c r="M219"/>
  <c r="Q219"/>
  <c r="U219"/>
  <c r="Y219"/>
  <c r="AC219"/>
  <c r="AY219"/>
  <c r="BC219"/>
  <c r="BG219"/>
  <c r="A1001" i="7"/>
  <c r="A219"/>
  <c r="BI413"/>
  <c r="BG413"/>
  <c r="BE413"/>
  <c r="BC413"/>
  <c r="AH413"/>
  <c r="AF413"/>
  <c r="AD413"/>
  <c r="AB413"/>
  <c r="Z413"/>
  <c r="X413"/>
  <c r="V413"/>
  <c r="T413"/>
  <c r="R413"/>
  <c r="P413"/>
  <c r="N413"/>
  <c r="L413"/>
  <c r="J413"/>
  <c r="H413"/>
  <c r="F413"/>
  <c r="D413"/>
  <c r="BH413"/>
  <c r="BF413"/>
  <c r="BD413"/>
  <c r="BB413"/>
  <c r="AG413"/>
  <c r="AE413"/>
  <c r="AC413"/>
  <c r="AA413"/>
  <c r="Y413"/>
  <c r="W413"/>
  <c r="U413"/>
  <c r="S413"/>
  <c r="Q413"/>
  <c r="O413"/>
  <c r="M413"/>
  <c r="K413"/>
  <c r="I413"/>
  <c r="G413"/>
  <c r="E413"/>
  <c r="A610"/>
  <c r="BJ21"/>
  <c r="A23"/>
  <c r="AM24" i="11" l="1"/>
  <c r="AM220" s="1"/>
  <c r="AK24"/>
  <c r="AK220" s="1"/>
  <c r="AI24"/>
  <c r="AI220" s="1"/>
  <c r="AG24"/>
  <c r="AG220" s="1"/>
  <c r="AE24"/>
  <c r="AE220" s="1"/>
  <c r="AC24"/>
  <c r="AC220" s="1"/>
  <c r="AA24"/>
  <c r="AA220" s="1"/>
  <c r="Y24"/>
  <c r="Y220" s="1"/>
  <c r="W24"/>
  <c r="W220" s="1"/>
  <c r="AN24"/>
  <c r="AN220" s="1"/>
  <c r="AL24"/>
  <c r="AL220" s="1"/>
  <c r="AJ24"/>
  <c r="AJ220" s="1"/>
  <c r="AH24"/>
  <c r="AH220" s="1"/>
  <c r="AF24"/>
  <c r="AF220" s="1"/>
  <c r="AD24"/>
  <c r="AD220" s="1"/>
  <c r="AB24"/>
  <c r="AB220" s="1"/>
  <c r="Z24"/>
  <c r="Z220" s="1"/>
  <c r="X24"/>
  <c r="X220" s="1"/>
  <c r="AX25" i="10"/>
  <c r="AX221" s="1"/>
  <c r="AV25"/>
  <c r="AV221" s="1"/>
  <c r="AT25"/>
  <c r="AT221" s="1"/>
  <c r="AR25"/>
  <c r="AR221" s="1"/>
  <c r="AP25"/>
  <c r="AP221" s="1"/>
  <c r="AW25"/>
  <c r="AW221" s="1"/>
  <c r="AU25"/>
  <c r="AU221" s="1"/>
  <c r="AS25"/>
  <c r="AS221" s="1"/>
  <c r="AQ25"/>
  <c r="AQ221" s="1"/>
  <c r="AY219" i="7"/>
  <c r="AY414" s="1"/>
  <c r="AW219"/>
  <c r="AU219"/>
  <c r="AU414" s="1"/>
  <c r="AS219"/>
  <c r="AQ219"/>
  <c r="AQ414" s="1"/>
  <c r="AX219"/>
  <c r="AX414" s="1"/>
  <c r="AV219"/>
  <c r="AT219"/>
  <c r="AT414" s="1"/>
  <c r="AR219"/>
  <c r="AP219"/>
  <c r="AP414" s="1"/>
  <c r="BI219"/>
  <c r="BG219"/>
  <c r="BE219"/>
  <c r="BC219"/>
  <c r="BA219"/>
  <c r="BA414" s="1"/>
  <c r="AO219"/>
  <c r="AO414" s="1"/>
  <c r="AM219"/>
  <c r="AK219"/>
  <c r="AI219"/>
  <c r="AI414" s="1"/>
  <c r="AG219"/>
  <c r="AE219"/>
  <c r="AC219"/>
  <c r="AA219"/>
  <c r="Y219"/>
  <c r="W219"/>
  <c r="U219"/>
  <c r="S219"/>
  <c r="Q219"/>
  <c r="O219"/>
  <c r="M219"/>
  <c r="K219"/>
  <c r="I219"/>
  <c r="G219"/>
  <c r="E219"/>
  <c r="BH219"/>
  <c r="BF219"/>
  <c r="BD219"/>
  <c r="BB219"/>
  <c r="AZ219"/>
  <c r="AZ414" s="1"/>
  <c r="AN219"/>
  <c r="AL219"/>
  <c r="AL414" s="1"/>
  <c r="AJ219"/>
  <c r="AH219"/>
  <c r="AF219"/>
  <c r="AD219"/>
  <c r="AB219"/>
  <c r="Z219"/>
  <c r="X219"/>
  <c r="V219"/>
  <c r="T219"/>
  <c r="R219"/>
  <c r="P219"/>
  <c r="N219"/>
  <c r="L219"/>
  <c r="J219"/>
  <c r="H219"/>
  <c r="F219"/>
  <c r="D219"/>
  <c r="AM414"/>
  <c r="AK414"/>
  <c r="AJ414"/>
  <c r="AN414"/>
  <c r="AR414"/>
  <c r="AV414"/>
  <c r="AS414"/>
  <c r="AW414"/>
  <c r="AX23"/>
  <c r="AV23"/>
  <c r="AT23"/>
  <c r="AR23"/>
  <c r="AP23"/>
  <c r="AY23"/>
  <c r="AW23"/>
  <c r="AU23"/>
  <c r="AS23"/>
  <c r="AQ23"/>
  <c r="AO23"/>
  <c r="AM25" i="10"/>
  <c r="AM221" s="1"/>
  <c r="AK25"/>
  <c r="AK221" s="1"/>
  <c r="AI25"/>
  <c r="AI221" s="1"/>
  <c r="AG25"/>
  <c r="AG221" s="1"/>
  <c r="AN25"/>
  <c r="AN221" s="1"/>
  <c r="AL25"/>
  <c r="AL221" s="1"/>
  <c r="AJ25"/>
  <c r="AJ221" s="1"/>
  <c r="AH25"/>
  <c r="AH221" s="1"/>
  <c r="AF25"/>
  <c r="AF221" s="1"/>
  <c r="BI23" i="7"/>
  <c r="BG23"/>
  <c r="BE23"/>
  <c r="BC23"/>
  <c r="BA23"/>
  <c r="AM23"/>
  <c r="AK23"/>
  <c r="AI23"/>
  <c r="AG23"/>
  <c r="AE23"/>
  <c r="AC23"/>
  <c r="AA23"/>
  <c r="Y23"/>
  <c r="W23"/>
  <c r="U23"/>
  <c r="S23"/>
  <c r="Q23"/>
  <c r="O23"/>
  <c r="M23"/>
  <c r="K23"/>
  <c r="I23"/>
  <c r="G23"/>
  <c r="E23"/>
  <c r="BH23"/>
  <c r="BF23"/>
  <c r="BD23"/>
  <c r="BB23"/>
  <c r="AZ23"/>
  <c r="AN23"/>
  <c r="AL23"/>
  <c r="AJ23"/>
  <c r="AH23"/>
  <c r="AF23"/>
  <c r="AD23"/>
  <c r="AB23"/>
  <c r="Z23"/>
  <c r="X23"/>
  <c r="V23"/>
  <c r="T23"/>
  <c r="R23"/>
  <c r="P23"/>
  <c r="N23"/>
  <c r="L23"/>
  <c r="J23"/>
  <c r="H23"/>
  <c r="F23"/>
  <c r="D23"/>
  <c r="BF414"/>
  <c r="W414"/>
  <c r="G414"/>
  <c r="BN315" i="11"/>
  <c r="BN511"/>
  <c r="BK22" i="7"/>
  <c r="BF24" i="11"/>
  <c r="BD24"/>
  <c r="BB24"/>
  <c r="AZ24"/>
  <c r="AZ220" s="1"/>
  <c r="AX24"/>
  <c r="AV24"/>
  <c r="AT24"/>
  <c r="AR24"/>
  <c r="AR220" s="1"/>
  <c r="AP24"/>
  <c r="V24"/>
  <c r="T24"/>
  <c r="R24"/>
  <c r="R220" s="1"/>
  <c r="P24"/>
  <c r="N24"/>
  <c r="L24"/>
  <c r="J24"/>
  <c r="H24"/>
  <c r="F24"/>
  <c r="D24"/>
  <c r="B24"/>
  <c r="BG24"/>
  <c r="BE24"/>
  <c r="BC24"/>
  <c r="BA24"/>
  <c r="AY24"/>
  <c r="AW24"/>
  <c r="AU24"/>
  <c r="AS24"/>
  <c r="AQ24"/>
  <c r="AO24"/>
  <c r="U24"/>
  <c r="S24"/>
  <c r="Q24"/>
  <c r="O24"/>
  <c r="M24"/>
  <c r="K24"/>
  <c r="I24"/>
  <c r="G24"/>
  <c r="E24"/>
  <c r="E220" s="1"/>
  <c r="C24"/>
  <c r="C220" s="1"/>
  <c r="BP1000" i="7"/>
  <c r="BP608"/>
  <c r="AT220" i="11"/>
  <c r="J220"/>
  <c r="BD220"/>
  <c r="BF220"/>
  <c r="BF25" i="10"/>
  <c r="BD25"/>
  <c r="BB25"/>
  <c r="AZ25"/>
  <c r="AO25"/>
  <c r="AD25"/>
  <c r="AB25"/>
  <c r="Z25"/>
  <c r="X25"/>
  <c r="V25"/>
  <c r="T25"/>
  <c r="R25"/>
  <c r="P25"/>
  <c r="N25"/>
  <c r="L25"/>
  <c r="J25"/>
  <c r="H25"/>
  <c r="F25"/>
  <c r="D25"/>
  <c r="B25"/>
  <c r="BC25"/>
  <c r="BA25"/>
  <c r="AE25"/>
  <c r="AA25"/>
  <c r="W25"/>
  <c r="S25"/>
  <c r="O25"/>
  <c r="K25"/>
  <c r="I25"/>
  <c r="E25"/>
  <c r="C25"/>
  <c r="BE25"/>
  <c r="AY25"/>
  <c r="AC25"/>
  <c r="Y25"/>
  <c r="U25"/>
  <c r="Q25"/>
  <c r="M25"/>
  <c r="G25"/>
  <c r="A124" i="11"/>
  <c r="B219"/>
  <c r="BH23"/>
  <c r="BI23"/>
  <c r="BG220"/>
  <c r="BE220"/>
  <c r="BC220"/>
  <c r="BA220"/>
  <c r="AY220"/>
  <c r="AW220"/>
  <c r="AU220"/>
  <c r="AS220"/>
  <c r="AQ220"/>
  <c r="AO220"/>
  <c r="U220"/>
  <c r="S220"/>
  <c r="Q220"/>
  <c r="O220"/>
  <c r="M220"/>
  <c r="K220"/>
  <c r="I220"/>
  <c r="G220"/>
  <c r="A25"/>
  <c r="BB220"/>
  <c r="AX220"/>
  <c r="AV220"/>
  <c r="AP220"/>
  <c r="V220"/>
  <c r="T220"/>
  <c r="P220"/>
  <c r="N220"/>
  <c r="L220"/>
  <c r="H220"/>
  <c r="F220"/>
  <c r="D220"/>
  <c r="A317"/>
  <c r="BL316"/>
  <c r="BH24" i="10"/>
  <c r="BI24"/>
  <c r="BG25"/>
  <c r="A26"/>
  <c r="A124"/>
  <c r="B220"/>
  <c r="G220"/>
  <c r="K220"/>
  <c r="O220"/>
  <c r="S220"/>
  <c r="W220"/>
  <c r="AA220"/>
  <c r="AE220"/>
  <c r="BA220"/>
  <c r="BE220"/>
  <c r="F220"/>
  <c r="J220"/>
  <c r="N220"/>
  <c r="R220"/>
  <c r="V220"/>
  <c r="Z220"/>
  <c r="AD220"/>
  <c r="AZ220"/>
  <c r="BD220"/>
  <c r="BN512"/>
  <c r="BN316"/>
  <c r="A317"/>
  <c r="A513"/>
  <c r="C220"/>
  <c r="E220"/>
  <c r="I220"/>
  <c r="M220"/>
  <c r="Q220"/>
  <c r="U220"/>
  <c r="Y220"/>
  <c r="AC220"/>
  <c r="AY220"/>
  <c r="BC220"/>
  <c r="BG220"/>
  <c r="D220"/>
  <c r="H220"/>
  <c r="L220"/>
  <c r="P220"/>
  <c r="T220"/>
  <c r="X220"/>
  <c r="AB220"/>
  <c r="AO220"/>
  <c r="BB220"/>
  <c r="BF220"/>
  <c r="A611" i="7"/>
  <c r="BH414"/>
  <c r="BD414"/>
  <c r="BB414"/>
  <c r="AG414"/>
  <c r="AE414"/>
  <c r="AC414"/>
  <c r="AA414"/>
  <c r="Y414"/>
  <c r="U414"/>
  <c r="S414"/>
  <c r="Q414"/>
  <c r="O414"/>
  <c r="M414"/>
  <c r="K414"/>
  <c r="I414"/>
  <c r="E414"/>
  <c r="A220"/>
  <c r="BI414"/>
  <c r="BG414"/>
  <c r="BE414"/>
  <c r="BC414"/>
  <c r="AH414"/>
  <c r="AF414"/>
  <c r="AD414"/>
  <c r="AB414"/>
  <c r="Z414"/>
  <c r="X414"/>
  <c r="V414"/>
  <c r="T414"/>
  <c r="R414"/>
  <c r="P414"/>
  <c r="N414"/>
  <c r="L414"/>
  <c r="J414"/>
  <c r="H414"/>
  <c r="F414"/>
  <c r="D414"/>
  <c r="A1002"/>
  <c r="BJ22"/>
  <c r="A24"/>
  <c r="AM25" i="11" l="1"/>
  <c r="AM221" s="1"/>
  <c r="AK25"/>
  <c r="AK221" s="1"/>
  <c r="AI25"/>
  <c r="AI221" s="1"/>
  <c r="AG25"/>
  <c r="AG221" s="1"/>
  <c r="AE25"/>
  <c r="AE221" s="1"/>
  <c r="AC25"/>
  <c r="AC221" s="1"/>
  <c r="AA25"/>
  <c r="AA221" s="1"/>
  <c r="Y25"/>
  <c r="Y221" s="1"/>
  <c r="W25"/>
  <c r="W221" s="1"/>
  <c r="AN25"/>
  <c r="AN221" s="1"/>
  <c r="AL25"/>
  <c r="AL221" s="1"/>
  <c r="AJ25"/>
  <c r="AJ221" s="1"/>
  <c r="AH25"/>
  <c r="AH221" s="1"/>
  <c r="AF25"/>
  <c r="AF221" s="1"/>
  <c r="AD25"/>
  <c r="AD221" s="1"/>
  <c r="AB25"/>
  <c r="AB221" s="1"/>
  <c r="Z25"/>
  <c r="Z221" s="1"/>
  <c r="X25"/>
  <c r="X221" s="1"/>
  <c r="AW26" i="10"/>
  <c r="AW222" s="1"/>
  <c r="AU26"/>
  <c r="AU222" s="1"/>
  <c r="AS26"/>
  <c r="AS222" s="1"/>
  <c r="AQ26"/>
  <c r="AQ222" s="1"/>
  <c r="AX26"/>
  <c r="AX222" s="1"/>
  <c r="AV26"/>
  <c r="AV222" s="1"/>
  <c r="AT26"/>
  <c r="AT222" s="1"/>
  <c r="AR26"/>
  <c r="AR222" s="1"/>
  <c r="AP26"/>
  <c r="AP222" s="1"/>
  <c r="AY220" i="7"/>
  <c r="AW220"/>
  <c r="AU220"/>
  <c r="AS220"/>
  <c r="AQ220"/>
  <c r="AX220"/>
  <c r="AV220"/>
  <c r="AT220"/>
  <c r="AR220"/>
  <c r="AP220"/>
  <c r="BI220"/>
  <c r="BG220"/>
  <c r="BE220"/>
  <c r="BC220"/>
  <c r="BA220"/>
  <c r="AO220"/>
  <c r="AM220"/>
  <c r="AK220"/>
  <c r="AI220"/>
  <c r="AG220"/>
  <c r="AE220"/>
  <c r="AC220"/>
  <c r="AA220"/>
  <c r="Y220"/>
  <c r="W220"/>
  <c r="U220"/>
  <c r="S220"/>
  <c r="Q220"/>
  <c r="O220"/>
  <c r="M220"/>
  <c r="K220"/>
  <c r="I220"/>
  <c r="G220"/>
  <c r="E220"/>
  <c r="BH220"/>
  <c r="BF220"/>
  <c r="BD220"/>
  <c r="BB220"/>
  <c r="AZ220"/>
  <c r="AZ415" s="1"/>
  <c r="AN220"/>
  <c r="AL220"/>
  <c r="AJ220"/>
  <c r="AH220"/>
  <c r="AF220"/>
  <c r="AD220"/>
  <c r="AB220"/>
  <c r="Z220"/>
  <c r="X220"/>
  <c r="V220"/>
  <c r="T220"/>
  <c r="R220"/>
  <c r="P220"/>
  <c r="N220"/>
  <c r="L220"/>
  <c r="J220"/>
  <c r="H220"/>
  <c r="F220"/>
  <c r="D220"/>
  <c r="AJ415"/>
  <c r="AN415"/>
  <c r="AK415"/>
  <c r="BA415"/>
  <c r="AO415"/>
  <c r="AS415"/>
  <c r="AW415"/>
  <c r="AP415"/>
  <c r="AT415"/>
  <c r="AX415"/>
  <c r="AL415"/>
  <c r="AI415"/>
  <c r="AM415"/>
  <c r="AQ415"/>
  <c r="AU415"/>
  <c r="AY415"/>
  <c r="AR415"/>
  <c r="AV415"/>
  <c r="AY24"/>
  <c r="AW24"/>
  <c r="AU24"/>
  <c r="AS24"/>
  <c r="AQ24"/>
  <c r="AO24"/>
  <c r="AX24"/>
  <c r="AV24"/>
  <c r="AT24"/>
  <c r="AR24"/>
  <c r="AP24"/>
  <c r="AN26" i="10"/>
  <c r="AN222" s="1"/>
  <c r="AL26"/>
  <c r="AL222" s="1"/>
  <c r="AJ26"/>
  <c r="AJ222" s="1"/>
  <c r="AH26"/>
  <c r="AH222" s="1"/>
  <c r="AF26"/>
  <c r="AF222" s="1"/>
  <c r="AM26"/>
  <c r="AM222" s="1"/>
  <c r="AK26"/>
  <c r="AK222" s="1"/>
  <c r="AI26"/>
  <c r="AI222" s="1"/>
  <c r="AG26"/>
  <c r="AG222" s="1"/>
  <c r="BH24" i="7"/>
  <c r="BF24"/>
  <c r="BD24"/>
  <c r="BB24"/>
  <c r="AZ24"/>
  <c r="AN24"/>
  <c r="AL24"/>
  <c r="AJ24"/>
  <c r="AH24"/>
  <c r="AF24"/>
  <c r="AD24"/>
  <c r="AB24"/>
  <c r="Z24"/>
  <c r="X24"/>
  <c r="V24"/>
  <c r="T24"/>
  <c r="R24"/>
  <c r="P24"/>
  <c r="N24"/>
  <c r="L24"/>
  <c r="J24"/>
  <c r="H24"/>
  <c r="F24"/>
  <c r="D24"/>
  <c r="BI24"/>
  <c r="BG24"/>
  <c r="BE24"/>
  <c r="BC24"/>
  <c r="BA24"/>
  <c r="AM24"/>
  <c r="AK24"/>
  <c r="AI24"/>
  <c r="AG24"/>
  <c r="AE24"/>
  <c r="AC24"/>
  <c r="AA24"/>
  <c r="Y24"/>
  <c r="W24"/>
  <c r="U24"/>
  <c r="S24"/>
  <c r="Q24"/>
  <c r="O24"/>
  <c r="M24"/>
  <c r="K24"/>
  <c r="I24"/>
  <c r="G24"/>
  <c r="E24"/>
  <c r="K415"/>
  <c r="BF415"/>
  <c r="W415"/>
  <c r="G415"/>
  <c r="BN316" i="11"/>
  <c r="BN512"/>
  <c r="BF25"/>
  <c r="BD25"/>
  <c r="BB25"/>
  <c r="AZ25"/>
  <c r="AX25"/>
  <c r="AV25"/>
  <c r="AT25"/>
  <c r="AR25"/>
  <c r="AP25"/>
  <c r="V25"/>
  <c r="T25"/>
  <c r="R25"/>
  <c r="P25"/>
  <c r="N25"/>
  <c r="L25"/>
  <c r="J25"/>
  <c r="H25"/>
  <c r="F25"/>
  <c r="D25"/>
  <c r="B25"/>
  <c r="BG25"/>
  <c r="BE25"/>
  <c r="BC25"/>
  <c r="BA25"/>
  <c r="AY25"/>
  <c r="AW25"/>
  <c r="AU25"/>
  <c r="AS25"/>
  <c r="AQ25"/>
  <c r="AO25"/>
  <c r="U25"/>
  <c r="S25"/>
  <c r="Q25"/>
  <c r="O25"/>
  <c r="M25"/>
  <c r="K25"/>
  <c r="I25"/>
  <c r="G25"/>
  <c r="E25"/>
  <c r="C25"/>
  <c r="BK23" i="7"/>
  <c r="BP1001"/>
  <c r="BP609"/>
  <c r="BE26" i="10"/>
  <c r="BC26"/>
  <c r="BA26"/>
  <c r="AY26"/>
  <c r="AE26"/>
  <c r="AC26"/>
  <c r="AA26"/>
  <c r="Y26"/>
  <c r="W26"/>
  <c r="U26"/>
  <c r="S26"/>
  <c r="Q26"/>
  <c r="O26"/>
  <c r="M26"/>
  <c r="K26"/>
  <c r="I26"/>
  <c r="G26"/>
  <c r="E26"/>
  <c r="C26"/>
  <c r="BF26"/>
  <c r="BB26"/>
  <c r="AZ26"/>
  <c r="AD26"/>
  <c r="Z26"/>
  <c r="V26"/>
  <c r="R26"/>
  <c r="N26"/>
  <c r="J26"/>
  <c r="H26"/>
  <c r="D26"/>
  <c r="B26"/>
  <c r="BD26"/>
  <c r="AO26"/>
  <c r="AB26"/>
  <c r="X26"/>
  <c r="T26"/>
  <c r="P26"/>
  <c r="L26"/>
  <c r="F26"/>
  <c r="A318" i="11"/>
  <c r="BL317"/>
  <c r="B220"/>
  <c r="BI24"/>
  <c r="BH24"/>
  <c r="A26"/>
  <c r="A125"/>
  <c r="A125" i="10"/>
  <c r="C221"/>
  <c r="D221"/>
  <c r="H221"/>
  <c r="L221"/>
  <c r="P221"/>
  <c r="T221"/>
  <c r="X221"/>
  <c r="AB221"/>
  <c r="AO221"/>
  <c r="BB221"/>
  <c r="BF221"/>
  <c r="G221"/>
  <c r="K221"/>
  <c r="O221"/>
  <c r="S221"/>
  <c r="W221"/>
  <c r="AA221"/>
  <c r="AE221"/>
  <c r="BA221"/>
  <c r="BE221"/>
  <c r="A514"/>
  <c r="A318"/>
  <c r="B221"/>
  <c r="BI25"/>
  <c r="BH25"/>
  <c r="A27"/>
  <c r="BG26"/>
  <c r="BN513"/>
  <c r="BN317"/>
  <c r="F221"/>
  <c r="J221"/>
  <c r="N221"/>
  <c r="R221"/>
  <c r="V221"/>
  <c r="Z221"/>
  <c r="AD221"/>
  <c r="AZ221"/>
  <c r="BD221"/>
  <c r="E221"/>
  <c r="I221"/>
  <c r="M221"/>
  <c r="Q221"/>
  <c r="U221"/>
  <c r="Y221"/>
  <c r="AC221"/>
  <c r="AY221"/>
  <c r="BC221"/>
  <c r="BG221"/>
  <c r="A1003" i="7"/>
  <c r="A221"/>
  <c r="BI415"/>
  <c r="BG415"/>
  <c r="BE415"/>
  <c r="BC415"/>
  <c r="AH415"/>
  <c r="AF415"/>
  <c r="AD415"/>
  <c r="AB415"/>
  <c r="Z415"/>
  <c r="X415"/>
  <c r="V415"/>
  <c r="T415"/>
  <c r="R415"/>
  <c r="P415"/>
  <c r="N415"/>
  <c r="L415"/>
  <c r="J415"/>
  <c r="H415"/>
  <c r="F415"/>
  <c r="D415"/>
  <c r="BH415"/>
  <c r="BD415"/>
  <c r="BB415"/>
  <c r="AG415"/>
  <c r="AE415"/>
  <c r="AC415"/>
  <c r="AA415"/>
  <c r="Y415"/>
  <c r="U415"/>
  <c r="S415"/>
  <c r="Q415"/>
  <c r="O415"/>
  <c r="M415"/>
  <c r="I415"/>
  <c r="E415"/>
  <c r="A612"/>
  <c r="BJ23"/>
  <c r="A25"/>
  <c r="AM26" i="11" l="1"/>
  <c r="AM222" s="1"/>
  <c r="AK26"/>
  <c r="AK222" s="1"/>
  <c r="AI26"/>
  <c r="AI222" s="1"/>
  <c r="AG26"/>
  <c r="AG222" s="1"/>
  <c r="AE26"/>
  <c r="AE222" s="1"/>
  <c r="AC26"/>
  <c r="AC222" s="1"/>
  <c r="AA26"/>
  <c r="AA222" s="1"/>
  <c r="Y26"/>
  <c r="Y222" s="1"/>
  <c r="W26"/>
  <c r="W222" s="1"/>
  <c r="AN26"/>
  <c r="AN222" s="1"/>
  <c r="AL26"/>
  <c r="AL222" s="1"/>
  <c r="AJ26"/>
  <c r="AJ222" s="1"/>
  <c r="AH26"/>
  <c r="AH222" s="1"/>
  <c r="AF26"/>
  <c r="AF222" s="1"/>
  <c r="AD26"/>
  <c r="AD222" s="1"/>
  <c r="AB26"/>
  <c r="AB222" s="1"/>
  <c r="Z26"/>
  <c r="Z222" s="1"/>
  <c r="X26"/>
  <c r="X222" s="1"/>
  <c r="AX27" i="10"/>
  <c r="AX223" s="1"/>
  <c r="AV27"/>
  <c r="AV223" s="1"/>
  <c r="AT27"/>
  <c r="AT223" s="1"/>
  <c r="AR27"/>
  <c r="AR223" s="1"/>
  <c r="AP27"/>
  <c r="AP223" s="1"/>
  <c r="AW27"/>
  <c r="AW223" s="1"/>
  <c r="AU27"/>
  <c r="AU223" s="1"/>
  <c r="AS27"/>
  <c r="AS223" s="1"/>
  <c r="AQ27"/>
  <c r="AQ223" s="1"/>
  <c r="AY221" i="7"/>
  <c r="AW221"/>
  <c r="AU221"/>
  <c r="AS221"/>
  <c r="AQ221"/>
  <c r="AX221"/>
  <c r="AV221"/>
  <c r="AT221"/>
  <c r="AR221"/>
  <c r="AP221"/>
  <c r="BI221"/>
  <c r="BG221"/>
  <c r="BE221"/>
  <c r="BC221"/>
  <c r="BA221"/>
  <c r="AO221"/>
  <c r="AO416" s="1"/>
  <c r="AM221"/>
  <c r="AK221"/>
  <c r="AI221"/>
  <c r="AG221"/>
  <c r="AE221"/>
  <c r="AC221"/>
  <c r="AA221"/>
  <c r="Y221"/>
  <c r="W221"/>
  <c r="U221"/>
  <c r="S221"/>
  <c r="Q221"/>
  <c r="O221"/>
  <c r="M221"/>
  <c r="K221"/>
  <c r="I221"/>
  <c r="G221"/>
  <c r="E221"/>
  <c r="BH221"/>
  <c r="BF221"/>
  <c r="BD221"/>
  <c r="BB221"/>
  <c r="AZ221"/>
  <c r="AZ416" s="1"/>
  <c r="AN221"/>
  <c r="AL221"/>
  <c r="AJ221"/>
  <c r="AH221"/>
  <c r="AF221"/>
  <c r="AD221"/>
  <c r="AB221"/>
  <c r="Z221"/>
  <c r="X221"/>
  <c r="V221"/>
  <c r="T221"/>
  <c r="R221"/>
  <c r="P221"/>
  <c r="N221"/>
  <c r="L221"/>
  <c r="J221"/>
  <c r="H221"/>
  <c r="F221"/>
  <c r="D221"/>
  <c r="AK416"/>
  <c r="AJ416"/>
  <c r="AN416"/>
  <c r="AR416"/>
  <c r="AV416"/>
  <c r="AS416"/>
  <c r="AW416"/>
  <c r="AI416"/>
  <c r="AM416"/>
  <c r="BA416"/>
  <c r="AL416"/>
  <c r="AP416"/>
  <c r="AT416"/>
  <c r="AX416"/>
  <c r="AQ416"/>
  <c r="AU416"/>
  <c r="AY416"/>
  <c r="AX25"/>
  <c r="AV25"/>
  <c r="AT25"/>
  <c r="AR25"/>
  <c r="AP25"/>
  <c r="AY25"/>
  <c r="AW25"/>
  <c r="AU25"/>
  <c r="AS25"/>
  <c r="AQ25"/>
  <c r="AO25"/>
  <c r="AM27" i="10"/>
  <c r="AM223" s="1"/>
  <c r="AK27"/>
  <c r="AK223" s="1"/>
  <c r="AI27"/>
  <c r="AI223" s="1"/>
  <c r="AG27"/>
  <c r="AG223" s="1"/>
  <c r="AN27"/>
  <c r="AN223" s="1"/>
  <c r="AL27"/>
  <c r="AL223" s="1"/>
  <c r="AJ27"/>
  <c r="AJ223" s="1"/>
  <c r="AH27"/>
  <c r="AH223" s="1"/>
  <c r="AF27"/>
  <c r="AF223" s="1"/>
  <c r="BI25" i="7"/>
  <c r="BG25"/>
  <c r="BE25"/>
  <c r="BC25"/>
  <c r="BA25"/>
  <c r="AM25"/>
  <c r="AK25"/>
  <c r="AI25"/>
  <c r="AG25"/>
  <c r="AE25"/>
  <c r="AC25"/>
  <c r="AA25"/>
  <c r="Y25"/>
  <c r="W25"/>
  <c r="U25"/>
  <c r="S25"/>
  <c r="Q25"/>
  <c r="O25"/>
  <c r="M25"/>
  <c r="K25"/>
  <c r="I25"/>
  <c r="G25"/>
  <c r="E25"/>
  <c r="BH25"/>
  <c r="BF25"/>
  <c r="BD25"/>
  <c r="BB25"/>
  <c r="AZ25"/>
  <c r="AN25"/>
  <c r="AL25"/>
  <c r="AJ25"/>
  <c r="AH25"/>
  <c r="AF25"/>
  <c r="AD25"/>
  <c r="AB25"/>
  <c r="Z25"/>
  <c r="X25"/>
  <c r="V25"/>
  <c r="T25"/>
  <c r="R25"/>
  <c r="P25"/>
  <c r="N25"/>
  <c r="L25"/>
  <c r="J25"/>
  <c r="H25"/>
  <c r="F25"/>
  <c r="D25"/>
  <c r="BK24"/>
  <c r="AE416"/>
  <c r="O416"/>
  <c r="BN317" i="11"/>
  <c r="BN513"/>
  <c r="BF26"/>
  <c r="BD26"/>
  <c r="BB26"/>
  <c r="AZ26"/>
  <c r="AX26"/>
  <c r="AV26"/>
  <c r="AT26"/>
  <c r="AR26"/>
  <c r="AP26"/>
  <c r="V26"/>
  <c r="T26"/>
  <c r="R26"/>
  <c r="P26"/>
  <c r="N26"/>
  <c r="L26"/>
  <c r="J26"/>
  <c r="H26"/>
  <c r="F26"/>
  <c r="D26"/>
  <c r="B26"/>
  <c r="BG26"/>
  <c r="BE26"/>
  <c r="BC26"/>
  <c r="BA26"/>
  <c r="AY26"/>
  <c r="AW26"/>
  <c r="AU26"/>
  <c r="AS26"/>
  <c r="AQ26"/>
  <c r="AO26"/>
  <c r="U26"/>
  <c r="S26"/>
  <c r="Q26"/>
  <c r="O26"/>
  <c r="M26"/>
  <c r="K26"/>
  <c r="I26"/>
  <c r="G26"/>
  <c r="E26"/>
  <c r="C26"/>
  <c r="BP1002" i="7"/>
  <c r="BP610"/>
  <c r="BF27" i="10"/>
  <c r="BD27"/>
  <c r="BB27"/>
  <c r="AZ27"/>
  <c r="AO27"/>
  <c r="AD27"/>
  <c r="AB27"/>
  <c r="Z27"/>
  <c r="X27"/>
  <c r="V27"/>
  <c r="T27"/>
  <c r="R27"/>
  <c r="P27"/>
  <c r="N27"/>
  <c r="L27"/>
  <c r="J27"/>
  <c r="H27"/>
  <c r="F27"/>
  <c r="D27"/>
  <c r="B27"/>
  <c r="BC27"/>
  <c r="BA27"/>
  <c r="AE27"/>
  <c r="AA27"/>
  <c r="W27"/>
  <c r="S27"/>
  <c r="O27"/>
  <c r="K27"/>
  <c r="G27"/>
  <c r="C27"/>
  <c r="BE27"/>
  <c r="AY27"/>
  <c r="AC27"/>
  <c r="Y27"/>
  <c r="U27"/>
  <c r="Q27"/>
  <c r="M27"/>
  <c r="I27"/>
  <c r="E27"/>
  <c r="B221" i="11"/>
  <c r="BH25"/>
  <c r="BI25"/>
  <c r="A27"/>
  <c r="A319"/>
  <c r="BL318"/>
  <c r="C221"/>
  <c r="G221"/>
  <c r="K221"/>
  <c r="O221"/>
  <c r="S221"/>
  <c r="AO221"/>
  <c r="AS221"/>
  <c r="AW221"/>
  <c r="BA221"/>
  <c r="BE221"/>
  <c r="F221"/>
  <c r="J221"/>
  <c r="N221"/>
  <c r="R221"/>
  <c r="V221"/>
  <c r="AR221"/>
  <c r="AV221"/>
  <c r="AZ221"/>
  <c r="BD221"/>
  <c r="A126"/>
  <c r="E221"/>
  <c r="I221"/>
  <c r="M221"/>
  <c r="Q221"/>
  <c r="U221"/>
  <c r="AQ221"/>
  <c r="AU221"/>
  <c r="AY221"/>
  <c r="BC221"/>
  <c r="BG221"/>
  <c r="D221"/>
  <c r="H221"/>
  <c r="L221"/>
  <c r="P221"/>
  <c r="T221"/>
  <c r="AP221"/>
  <c r="AT221"/>
  <c r="AX221"/>
  <c r="BB221"/>
  <c r="BF221"/>
  <c r="BH26" i="10"/>
  <c r="BI26"/>
  <c r="BG27"/>
  <c r="A28"/>
  <c r="A126"/>
  <c r="B222"/>
  <c r="G222"/>
  <c r="K222"/>
  <c r="O222"/>
  <c r="S222"/>
  <c r="W222"/>
  <c r="AA222"/>
  <c r="AE222"/>
  <c r="BA222"/>
  <c r="BE222"/>
  <c r="F222"/>
  <c r="J222"/>
  <c r="N222"/>
  <c r="R222"/>
  <c r="V222"/>
  <c r="Z222"/>
  <c r="AD222"/>
  <c r="AZ222"/>
  <c r="BD222"/>
  <c r="BN514"/>
  <c r="BN318"/>
  <c r="A319"/>
  <c r="A515"/>
  <c r="C222"/>
  <c r="E222"/>
  <c r="I222"/>
  <c r="M222"/>
  <c r="Q222"/>
  <c r="U222"/>
  <c r="Y222"/>
  <c r="AC222"/>
  <c r="AY222"/>
  <c r="BC222"/>
  <c r="BG222"/>
  <c r="D222"/>
  <c r="H222"/>
  <c r="L222"/>
  <c r="P222"/>
  <c r="T222"/>
  <c r="X222"/>
  <c r="AB222"/>
  <c r="AO222"/>
  <c r="BB222"/>
  <c r="BF222"/>
  <c r="A613" i="7"/>
  <c r="BH416"/>
  <c r="BF416"/>
  <c r="BD416"/>
  <c r="BB416"/>
  <c r="AG416"/>
  <c r="AC416"/>
  <c r="AA416"/>
  <c r="Y416"/>
  <c r="W416"/>
  <c r="U416"/>
  <c r="S416"/>
  <c r="Q416"/>
  <c r="M416"/>
  <c r="K416"/>
  <c r="I416"/>
  <c r="G416"/>
  <c r="E416"/>
  <c r="A222"/>
  <c r="BI416"/>
  <c r="BG416"/>
  <c r="BE416"/>
  <c r="BC416"/>
  <c r="AH416"/>
  <c r="AF416"/>
  <c r="AD416"/>
  <c r="AB416"/>
  <c r="Z416"/>
  <c r="X416"/>
  <c r="V416"/>
  <c r="T416"/>
  <c r="R416"/>
  <c r="P416"/>
  <c r="N416"/>
  <c r="L416"/>
  <c r="J416"/>
  <c r="H416"/>
  <c r="F416"/>
  <c r="D416"/>
  <c r="A1004"/>
  <c r="BJ24"/>
  <c r="A26"/>
  <c r="AM27" i="11" l="1"/>
  <c r="AM223" s="1"/>
  <c r="AK27"/>
  <c r="AK223" s="1"/>
  <c r="AI27"/>
  <c r="AI223" s="1"/>
  <c r="AG27"/>
  <c r="AG223" s="1"/>
  <c r="AE27"/>
  <c r="AE223" s="1"/>
  <c r="AC27"/>
  <c r="AC223" s="1"/>
  <c r="AA27"/>
  <c r="AA223" s="1"/>
  <c r="Y27"/>
  <c r="Y223" s="1"/>
  <c r="W27"/>
  <c r="W223" s="1"/>
  <c r="AN27"/>
  <c r="AN223" s="1"/>
  <c r="AL27"/>
  <c r="AL223" s="1"/>
  <c r="AJ27"/>
  <c r="AJ223" s="1"/>
  <c r="AH27"/>
  <c r="AH223" s="1"/>
  <c r="AF27"/>
  <c r="AF223" s="1"/>
  <c r="AD27"/>
  <c r="AD223" s="1"/>
  <c r="AB27"/>
  <c r="AB223" s="1"/>
  <c r="Z27"/>
  <c r="Z223" s="1"/>
  <c r="X27"/>
  <c r="X223" s="1"/>
  <c r="AW28" i="10"/>
  <c r="AW224" s="1"/>
  <c r="AU28"/>
  <c r="AU224" s="1"/>
  <c r="AS28"/>
  <c r="AS224" s="1"/>
  <c r="AQ28"/>
  <c r="AQ224" s="1"/>
  <c r="AX28"/>
  <c r="AX224" s="1"/>
  <c r="AV28"/>
  <c r="AV224" s="1"/>
  <c r="AT28"/>
  <c r="AT224" s="1"/>
  <c r="AR28"/>
  <c r="AR224" s="1"/>
  <c r="AP28"/>
  <c r="AP224" s="1"/>
  <c r="AY222" i="7"/>
  <c r="AW222"/>
  <c r="AU222"/>
  <c r="AS222"/>
  <c r="AQ222"/>
  <c r="AX222"/>
  <c r="AV222"/>
  <c r="AT222"/>
  <c r="AR222"/>
  <c r="AP222"/>
  <c r="BI222"/>
  <c r="BG222"/>
  <c r="BE222"/>
  <c r="BC222"/>
  <c r="BA222"/>
  <c r="AO222"/>
  <c r="AM222"/>
  <c r="AK222"/>
  <c r="AI222"/>
  <c r="AG222"/>
  <c r="AE222"/>
  <c r="AC222"/>
  <c r="AA222"/>
  <c r="Y222"/>
  <c r="W222"/>
  <c r="U222"/>
  <c r="S222"/>
  <c r="Q222"/>
  <c r="O222"/>
  <c r="M222"/>
  <c r="K222"/>
  <c r="I222"/>
  <c r="G222"/>
  <c r="E222"/>
  <c r="BH222"/>
  <c r="BF222"/>
  <c r="BD222"/>
  <c r="BB222"/>
  <c r="AZ222"/>
  <c r="AN222"/>
  <c r="AL222"/>
  <c r="AJ222"/>
  <c r="AH222"/>
  <c r="AF222"/>
  <c r="AD222"/>
  <c r="AB222"/>
  <c r="Z222"/>
  <c r="X222"/>
  <c r="V222"/>
  <c r="T222"/>
  <c r="R222"/>
  <c r="P222"/>
  <c r="N222"/>
  <c r="L222"/>
  <c r="J222"/>
  <c r="H222"/>
  <c r="F222"/>
  <c r="D222"/>
  <c r="AJ417"/>
  <c r="AN417"/>
  <c r="AK417"/>
  <c r="BA417"/>
  <c r="AO417"/>
  <c r="AS417"/>
  <c r="AW417"/>
  <c r="AP417"/>
  <c r="AT417"/>
  <c r="AX417"/>
  <c r="AL417"/>
  <c r="AZ417"/>
  <c r="AI417"/>
  <c r="AM417"/>
  <c r="AQ417"/>
  <c r="AU417"/>
  <c r="AY417"/>
  <c r="AR417"/>
  <c r="AV417"/>
  <c r="AY26"/>
  <c r="AW26"/>
  <c r="AU26"/>
  <c r="AS26"/>
  <c r="AQ26"/>
  <c r="AO26"/>
  <c r="AX26"/>
  <c r="AV26"/>
  <c r="AT26"/>
  <c r="AR26"/>
  <c r="AP26"/>
  <c r="AN28" i="10"/>
  <c r="AN224" s="1"/>
  <c r="AL28"/>
  <c r="AL224" s="1"/>
  <c r="AJ28"/>
  <c r="AJ224" s="1"/>
  <c r="AH28"/>
  <c r="AH224" s="1"/>
  <c r="AF28"/>
  <c r="AF224" s="1"/>
  <c r="AM28"/>
  <c r="AM224" s="1"/>
  <c r="AK28"/>
  <c r="AK224" s="1"/>
  <c r="AI28"/>
  <c r="AI224" s="1"/>
  <c r="AG28"/>
  <c r="AG224" s="1"/>
  <c r="BH26" i="7"/>
  <c r="BF26"/>
  <c r="BD26"/>
  <c r="BB26"/>
  <c r="AZ26"/>
  <c r="AN26"/>
  <c r="AL26"/>
  <c r="AJ26"/>
  <c r="AH26"/>
  <c r="AF26"/>
  <c r="AD26"/>
  <c r="AB26"/>
  <c r="Z26"/>
  <c r="X26"/>
  <c r="V26"/>
  <c r="T26"/>
  <c r="R26"/>
  <c r="P26"/>
  <c r="N26"/>
  <c r="L26"/>
  <c r="J26"/>
  <c r="H26"/>
  <c r="F26"/>
  <c r="D26"/>
  <c r="BI26"/>
  <c r="BG26"/>
  <c r="BE26"/>
  <c r="BC26"/>
  <c r="BA26"/>
  <c r="AM26"/>
  <c r="AK26"/>
  <c r="AI26"/>
  <c r="AG26"/>
  <c r="AE26"/>
  <c r="AC26"/>
  <c r="AA26"/>
  <c r="Y26"/>
  <c r="W26"/>
  <c r="U26"/>
  <c r="S26"/>
  <c r="Q26"/>
  <c r="O26"/>
  <c r="M26"/>
  <c r="K26"/>
  <c r="I26"/>
  <c r="G26"/>
  <c r="E26"/>
  <c r="BG417"/>
  <c r="AF417"/>
  <c r="X417"/>
  <c r="P417"/>
  <c r="H417"/>
  <c r="BH417"/>
  <c r="Y417"/>
  <c r="I417"/>
  <c r="BD417"/>
  <c r="U417"/>
  <c r="E417"/>
  <c r="G417"/>
  <c r="BK25"/>
  <c r="BN318" i="11"/>
  <c r="BN514"/>
  <c r="BF27"/>
  <c r="BD27"/>
  <c r="BB27"/>
  <c r="AZ27"/>
  <c r="AX27"/>
  <c r="AV27"/>
  <c r="AT27"/>
  <c r="AR27"/>
  <c r="AP27"/>
  <c r="V27"/>
  <c r="V223" s="1"/>
  <c r="T27"/>
  <c r="R27"/>
  <c r="P27"/>
  <c r="N27"/>
  <c r="L27"/>
  <c r="J27"/>
  <c r="J223" s="1"/>
  <c r="H27"/>
  <c r="F27"/>
  <c r="F223" s="1"/>
  <c r="D27"/>
  <c r="B27"/>
  <c r="BG27"/>
  <c r="BE27"/>
  <c r="BE223" s="1"/>
  <c r="BC27"/>
  <c r="BA27"/>
  <c r="BA223" s="1"/>
  <c r="AY27"/>
  <c r="AW27"/>
  <c r="AW223" s="1"/>
  <c r="AU27"/>
  <c r="AS27"/>
  <c r="AS223" s="1"/>
  <c r="AQ27"/>
  <c r="AO27"/>
  <c r="AO223" s="1"/>
  <c r="U27"/>
  <c r="S27"/>
  <c r="S223" s="1"/>
  <c r="Q27"/>
  <c r="O27"/>
  <c r="O223" s="1"/>
  <c r="M27"/>
  <c r="M223" s="1"/>
  <c r="K27"/>
  <c r="K223" s="1"/>
  <c r="I27"/>
  <c r="I223" s="1"/>
  <c r="G27"/>
  <c r="G223" s="1"/>
  <c r="E27"/>
  <c r="E223" s="1"/>
  <c r="C27"/>
  <c r="C223" s="1"/>
  <c r="BP1003" i="7"/>
  <c r="BP611"/>
  <c r="BE28" i="10"/>
  <c r="BC28"/>
  <c r="BA28"/>
  <c r="AY28"/>
  <c r="AE28"/>
  <c r="AC28"/>
  <c r="AA28"/>
  <c r="Y28"/>
  <c r="W28"/>
  <c r="U28"/>
  <c r="S28"/>
  <c r="Q28"/>
  <c r="O28"/>
  <c r="M28"/>
  <c r="K28"/>
  <c r="I28"/>
  <c r="G28"/>
  <c r="E28"/>
  <c r="C28"/>
  <c r="BF28"/>
  <c r="BD28"/>
  <c r="AZ28"/>
  <c r="AO28"/>
  <c r="AB28"/>
  <c r="X28"/>
  <c r="T28"/>
  <c r="P28"/>
  <c r="L28"/>
  <c r="H28"/>
  <c r="D28"/>
  <c r="B28"/>
  <c r="BB28"/>
  <c r="AD28"/>
  <c r="Z28"/>
  <c r="V28"/>
  <c r="R28"/>
  <c r="N28"/>
  <c r="J28"/>
  <c r="F28"/>
  <c r="R223" i="11"/>
  <c r="AR223"/>
  <c r="AV223"/>
  <c r="AZ223"/>
  <c r="BD223"/>
  <c r="A127"/>
  <c r="A320"/>
  <c r="BL319"/>
  <c r="D222"/>
  <c r="H222"/>
  <c r="L222"/>
  <c r="P222"/>
  <c r="T222"/>
  <c r="AP222"/>
  <c r="AT222"/>
  <c r="AX222"/>
  <c r="BB222"/>
  <c r="BF222"/>
  <c r="C222"/>
  <c r="G222"/>
  <c r="K222"/>
  <c r="O222"/>
  <c r="S222"/>
  <c r="AO222"/>
  <c r="AS222"/>
  <c r="AW222"/>
  <c r="BA222"/>
  <c r="BE222"/>
  <c r="B222"/>
  <c r="BI26"/>
  <c r="BH26"/>
  <c r="A28"/>
  <c r="BF223"/>
  <c r="BB223"/>
  <c r="AX223"/>
  <c r="AT223"/>
  <c r="AP223"/>
  <c r="T223"/>
  <c r="P223"/>
  <c r="N223"/>
  <c r="L223"/>
  <c r="H223"/>
  <c r="D223"/>
  <c r="BG223"/>
  <c r="BC223"/>
  <c r="AY223"/>
  <c r="AU223"/>
  <c r="AQ223"/>
  <c r="U223"/>
  <c r="Q223"/>
  <c r="F222"/>
  <c r="J222"/>
  <c r="N222"/>
  <c r="R222"/>
  <c r="V222"/>
  <c r="AR222"/>
  <c r="AV222"/>
  <c r="AZ222"/>
  <c r="BD222"/>
  <c r="E222"/>
  <c r="I222"/>
  <c r="M222"/>
  <c r="Q222"/>
  <c r="U222"/>
  <c r="AQ222"/>
  <c r="AU222"/>
  <c r="AY222"/>
  <c r="BC222"/>
  <c r="BG222"/>
  <c r="A127" i="10"/>
  <c r="C223"/>
  <c r="D223"/>
  <c r="H223"/>
  <c r="L223"/>
  <c r="P223"/>
  <c r="T223"/>
  <c r="X223"/>
  <c r="AB223"/>
  <c r="AO223"/>
  <c r="BB223"/>
  <c r="BF223"/>
  <c r="G223"/>
  <c r="K223"/>
  <c r="O223"/>
  <c r="S223"/>
  <c r="W223"/>
  <c r="AA223"/>
  <c r="AE223"/>
  <c r="BA223"/>
  <c r="BE223"/>
  <c r="A516"/>
  <c r="A320"/>
  <c r="B223"/>
  <c r="BI27"/>
  <c r="BH27"/>
  <c r="A29"/>
  <c r="BG28"/>
  <c r="BN515"/>
  <c r="BN319"/>
  <c r="F223"/>
  <c r="J223"/>
  <c r="N223"/>
  <c r="R223"/>
  <c r="V223"/>
  <c r="Z223"/>
  <c r="AD223"/>
  <c r="AZ223"/>
  <c r="BD223"/>
  <c r="E223"/>
  <c r="I223"/>
  <c r="M223"/>
  <c r="Q223"/>
  <c r="U223"/>
  <c r="Y223"/>
  <c r="AC223"/>
  <c r="AY223"/>
  <c r="BC223"/>
  <c r="BG223"/>
  <c r="A614" i="7"/>
  <c r="A1005"/>
  <c r="A223"/>
  <c r="BI417"/>
  <c r="BE417"/>
  <c r="BC417"/>
  <c r="AH417"/>
  <c r="AD417"/>
  <c r="AB417"/>
  <c r="Z417"/>
  <c r="V417"/>
  <c r="T417"/>
  <c r="R417"/>
  <c r="N417"/>
  <c r="L417"/>
  <c r="J417"/>
  <c r="F417"/>
  <c r="D417"/>
  <c r="BF417"/>
  <c r="BB417"/>
  <c r="AG417"/>
  <c r="AE417"/>
  <c r="AC417"/>
  <c r="AA417"/>
  <c r="W417"/>
  <c r="S417"/>
  <c r="Q417"/>
  <c r="O417"/>
  <c r="M417"/>
  <c r="K417"/>
  <c r="A27"/>
  <c r="BJ25"/>
  <c r="AM28" i="11" l="1"/>
  <c r="AM224" s="1"/>
  <c r="AK28"/>
  <c r="AK224" s="1"/>
  <c r="AI28"/>
  <c r="AI224" s="1"/>
  <c r="AG28"/>
  <c r="AG224" s="1"/>
  <c r="AE28"/>
  <c r="AE224" s="1"/>
  <c r="AC28"/>
  <c r="AC224" s="1"/>
  <c r="AA28"/>
  <c r="AA224" s="1"/>
  <c r="Y28"/>
  <c r="Y224" s="1"/>
  <c r="W28"/>
  <c r="W224" s="1"/>
  <c r="AN28"/>
  <c r="AN224" s="1"/>
  <c r="AL28"/>
  <c r="AL224" s="1"/>
  <c r="AJ28"/>
  <c r="AJ224" s="1"/>
  <c r="AH28"/>
  <c r="AH224" s="1"/>
  <c r="AF28"/>
  <c r="AF224" s="1"/>
  <c r="AD28"/>
  <c r="AD224" s="1"/>
  <c r="AB28"/>
  <c r="AB224" s="1"/>
  <c r="Z28"/>
  <c r="Z224" s="1"/>
  <c r="X28"/>
  <c r="X224" s="1"/>
  <c r="AX29" i="10"/>
  <c r="AX225" s="1"/>
  <c r="AV29"/>
  <c r="AV225" s="1"/>
  <c r="AT29"/>
  <c r="AT225" s="1"/>
  <c r="AR29"/>
  <c r="AR225" s="1"/>
  <c r="AP29"/>
  <c r="AP225" s="1"/>
  <c r="AW29"/>
  <c r="AW225" s="1"/>
  <c r="AU29"/>
  <c r="AU225" s="1"/>
  <c r="AS29"/>
  <c r="AS225" s="1"/>
  <c r="AQ29"/>
  <c r="AQ225" s="1"/>
  <c r="AY223" i="7"/>
  <c r="AW223"/>
  <c r="AU223"/>
  <c r="AS223"/>
  <c r="AQ223"/>
  <c r="AX223"/>
  <c r="AV223"/>
  <c r="AT223"/>
  <c r="AR223"/>
  <c r="AP223"/>
  <c r="BI223"/>
  <c r="BG223"/>
  <c r="BE223"/>
  <c r="BC223"/>
  <c r="BA223"/>
  <c r="AO223"/>
  <c r="AO418" s="1"/>
  <c r="AM223"/>
  <c r="AK223"/>
  <c r="AI223"/>
  <c r="AG223"/>
  <c r="AE223"/>
  <c r="AC223"/>
  <c r="AA223"/>
  <c r="Y223"/>
  <c r="W223"/>
  <c r="U223"/>
  <c r="S223"/>
  <c r="Q223"/>
  <c r="O223"/>
  <c r="M223"/>
  <c r="K223"/>
  <c r="I223"/>
  <c r="G223"/>
  <c r="E223"/>
  <c r="BH223"/>
  <c r="BF223"/>
  <c r="BD223"/>
  <c r="BB223"/>
  <c r="AZ223"/>
  <c r="AN223"/>
  <c r="AL223"/>
  <c r="AJ223"/>
  <c r="AH223"/>
  <c r="AF223"/>
  <c r="AD223"/>
  <c r="AB223"/>
  <c r="Z223"/>
  <c r="X223"/>
  <c r="V223"/>
  <c r="T223"/>
  <c r="R223"/>
  <c r="P223"/>
  <c r="N223"/>
  <c r="L223"/>
  <c r="J223"/>
  <c r="H223"/>
  <c r="F223"/>
  <c r="D223"/>
  <c r="AK418"/>
  <c r="AJ418"/>
  <c r="AN418"/>
  <c r="AR418"/>
  <c r="AV418"/>
  <c r="AS418"/>
  <c r="AW418"/>
  <c r="AI418"/>
  <c r="AM418"/>
  <c r="BA418"/>
  <c r="AL418"/>
  <c r="AZ418"/>
  <c r="AP418"/>
  <c r="AT418"/>
  <c r="AX418"/>
  <c r="AQ418"/>
  <c r="AU418"/>
  <c r="AY418"/>
  <c r="AX27"/>
  <c r="AV27"/>
  <c r="AT27"/>
  <c r="AR27"/>
  <c r="AP27"/>
  <c r="AY27"/>
  <c r="AW27"/>
  <c r="AU27"/>
  <c r="AS27"/>
  <c r="AQ27"/>
  <c r="AO27"/>
  <c r="AM29" i="10"/>
  <c r="AM225" s="1"/>
  <c r="AK29"/>
  <c r="AK225" s="1"/>
  <c r="AI29"/>
  <c r="AI225" s="1"/>
  <c r="AG29"/>
  <c r="AG225" s="1"/>
  <c r="AN29"/>
  <c r="AN225" s="1"/>
  <c r="AL29"/>
  <c r="AL225" s="1"/>
  <c r="AJ29"/>
  <c r="AJ225" s="1"/>
  <c r="AH29"/>
  <c r="AH225" s="1"/>
  <c r="AF29"/>
  <c r="AF225" s="1"/>
  <c r="BI27" i="7"/>
  <c r="BG27"/>
  <c r="BE27"/>
  <c r="BC27"/>
  <c r="BA27"/>
  <c r="AM27"/>
  <c r="AK27"/>
  <c r="AI27"/>
  <c r="AG27"/>
  <c r="AE27"/>
  <c r="AC27"/>
  <c r="AA27"/>
  <c r="Y27"/>
  <c r="W27"/>
  <c r="U27"/>
  <c r="S27"/>
  <c r="Q27"/>
  <c r="O27"/>
  <c r="M27"/>
  <c r="K27"/>
  <c r="I27"/>
  <c r="G27"/>
  <c r="E27"/>
  <c r="BH27"/>
  <c r="BF27"/>
  <c r="BD27"/>
  <c r="BB27"/>
  <c r="AZ27"/>
  <c r="AN27"/>
  <c r="AL27"/>
  <c r="AJ27"/>
  <c r="AH27"/>
  <c r="AF27"/>
  <c r="AD27"/>
  <c r="AB27"/>
  <c r="Z27"/>
  <c r="X27"/>
  <c r="V27"/>
  <c r="T27"/>
  <c r="R27"/>
  <c r="P27"/>
  <c r="N27"/>
  <c r="L27"/>
  <c r="J27"/>
  <c r="H27"/>
  <c r="F27"/>
  <c r="D27"/>
  <c r="BG418"/>
  <c r="AF418"/>
  <c r="X418"/>
  <c r="P418"/>
  <c r="H418"/>
  <c r="BB418"/>
  <c r="S418"/>
  <c r="AC418"/>
  <c r="M418"/>
  <c r="AE418"/>
  <c r="O418"/>
  <c r="G418"/>
  <c r="BN319" i="11"/>
  <c r="BN515"/>
  <c r="BK26" i="7"/>
  <c r="BF28" i="11"/>
  <c r="BD28"/>
  <c r="BB28"/>
  <c r="AZ28"/>
  <c r="AX28"/>
  <c r="AV28"/>
  <c r="AT28"/>
  <c r="AR28"/>
  <c r="AP28"/>
  <c r="V28"/>
  <c r="T28"/>
  <c r="R28"/>
  <c r="P28"/>
  <c r="N28"/>
  <c r="L28"/>
  <c r="J28"/>
  <c r="H28"/>
  <c r="F28"/>
  <c r="D28"/>
  <c r="D224" s="1"/>
  <c r="B28"/>
  <c r="BG28"/>
  <c r="BG224" s="1"/>
  <c r="BE28"/>
  <c r="BC28"/>
  <c r="BC224" s="1"/>
  <c r="BA28"/>
  <c r="AY28"/>
  <c r="AY224" s="1"/>
  <c r="AW28"/>
  <c r="AU28"/>
  <c r="AU224" s="1"/>
  <c r="AS28"/>
  <c r="AQ28"/>
  <c r="AQ224" s="1"/>
  <c r="AO28"/>
  <c r="AO224" s="1"/>
  <c r="U28"/>
  <c r="U224" s="1"/>
  <c r="S28"/>
  <c r="S224" s="1"/>
  <c r="Q28"/>
  <c r="O28"/>
  <c r="O224" s="1"/>
  <c r="M28"/>
  <c r="M224" s="1"/>
  <c r="K28"/>
  <c r="K224" s="1"/>
  <c r="I28"/>
  <c r="I224" s="1"/>
  <c r="G28"/>
  <c r="G224" s="1"/>
  <c r="E28"/>
  <c r="E224" s="1"/>
  <c r="C28"/>
  <c r="C224" s="1"/>
  <c r="BP1004" i="7"/>
  <c r="BP612"/>
  <c r="AX224" i="11"/>
  <c r="AZ224"/>
  <c r="BD224"/>
  <c r="BF224"/>
  <c r="BF29" i="10"/>
  <c r="BD29"/>
  <c r="BB29"/>
  <c r="AZ29"/>
  <c r="AO29"/>
  <c r="AD29"/>
  <c r="AB29"/>
  <c r="Z29"/>
  <c r="X29"/>
  <c r="V29"/>
  <c r="T29"/>
  <c r="R29"/>
  <c r="P29"/>
  <c r="N29"/>
  <c r="L29"/>
  <c r="J29"/>
  <c r="H29"/>
  <c r="F29"/>
  <c r="D29"/>
  <c r="B29"/>
  <c r="BE29"/>
  <c r="BA29"/>
  <c r="AY29"/>
  <c r="AC29"/>
  <c r="AA29"/>
  <c r="W29"/>
  <c r="S29"/>
  <c r="Q29"/>
  <c r="M29"/>
  <c r="I29"/>
  <c r="E29"/>
  <c r="BC29"/>
  <c r="AE29"/>
  <c r="Y29"/>
  <c r="U29"/>
  <c r="O29"/>
  <c r="K29"/>
  <c r="G29"/>
  <c r="C29"/>
  <c r="A128" i="11"/>
  <c r="B223"/>
  <c r="BH27"/>
  <c r="BI27"/>
  <c r="BE224"/>
  <c r="BA224"/>
  <c r="AW224"/>
  <c r="AS224"/>
  <c r="Q224"/>
  <c r="A29"/>
  <c r="BB224"/>
  <c r="AV224"/>
  <c r="AT224"/>
  <c r="AR224"/>
  <c r="AP224"/>
  <c r="V224"/>
  <c r="T224"/>
  <c r="R224"/>
  <c r="P224"/>
  <c r="N224"/>
  <c r="L224"/>
  <c r="J224"/>
  <c r="H224"/>
  <c r="F224"/>
  <c r="A321"/>
  <c r="BL320"/>
  <c r="BH28" i="10"/>
  <c r="BI28"/>
  <c r="BG29"/>
  <c r="A30"/>
  <c r="A128"/>
  <c r="L224"/>
  <c r="H224"/>
  <c r="D224"/>
  <c r="B224"/>
  <c r="G224"/>
  <c r="S224"/>
  <c r="W224"/>
  <c r="AA224"/>
  <c r="AE224"/>
  <c r="BA224"/>
  <c r="BE224"/>
  <c r="F224"/>
  <c r="J224"/>
  <c r="N224"/>
  <c r="R224"/>
  <c r="V224"/>
  <c r="Z224"/>
  <c r="AD224"/>
  <c r="AZ224"/>
  <c r="BD224"/>
  <c r="BN516"/>
  <c r="BN320"/>
  <c r="A321"/>
  <c r="A517"/>
  <c r="C224"/>
  <c r="K224"/>
  <c r="O224"/>
  <c r="E224"/>
  <c r="I224"/>
  <c r="M224"/>
  <c r="Q224"/>
  <c r="U224"/>
  <c r="Y224"/>
  <c r="AC224"/>
  <c r="AY224"/>
  <c r="BC224"/>
  <c r="BG224"/>
  <c r="P224"/>
  <c r="T224"/>
  <c r="X224"/>
  <c r="AB224"/>
  <c r="AO224"/>
  <c r="BB224"/>
  <c r="BF224"/>
  <c r="BH418" i="7"/>
  <c r="BF418"/>
  <c r="BD418"/>
  <c r="AG418"/>
  <c r="AA418"/>
  <c r="Y418"/>
  <c r="W418"/>
  <c r="U418"/>
  <c r="Q418"/>
  <c r="K418"/>
  <c r="I418"/>
  <c r="E418"/>
  <c r="A224"/>
  <c r="BI418"/>
  <c r="BE418"/>
  <c r="BC418"/>
  <c r="AH418"/>
  <c r="AD418"/>
  <c r="AB418"/>
  <c r="Z418"/>
  <c r="V418"/>
  <c r="T418"/>
  <c r="R418"/>
  <c r="N418"/>
  <c r="L418"/>
  <c r="J418"/>
  <c r="F418"/>
  <c r="D418"/>
  <c r="A1006"/>
  <c r="A615"/>
  <c r="BJ26"/>
  <c r="A28"/>
  <c r="AM29" i="11" l="1"/>
  <c r="AM225" s="1"/>
  <c r="AK29"/>
  <c r="AK225" s="1"/>
  <c r="AI29"/>
  <c r="AI225" s="1"/>
  <c r="AG29"/>
  <c r="AG225" s="1"/>
  <c r="AE29"/>
  <c r="AE225" s="1"/>
  <c r="AC29"/>
  <c r="AC225" s="1"/>
  <c r="AA29"/>
  <c r="AA225" s="1"/>
  <c r="Y29"/>
  <c r="Y225" s="1"/>
  <c r="W29"/>
  <c r="W225" s="1"/>
  <c r="AN29"/>
  <c r="AN225" s="1"/>
  <c r="AL29"/>
  <c r="AL225" s="1"/>
  <c r="AJ29"/>
  <c r="AJ225" s="1"/>
  <c r="AH29"/>
  <c r="AH225" s="1"/>
  <c r="AF29"/>
  <c r="AF225" s="1"/>
  <c r="AD29"/>
  <c r="AD225" s="1"/>
  <c r="AB29"/>
  <c r="AB225" s="1"/>
  <c r="Z29"/>
  <c r="Z225" s="1"/>
  <c r="X29"/>
  <c r="X225" s="1"/>
  <c r="AW30" i="10"/>
  <c r="AW226" s="1"/>
  <c r="AU30"/>
  <c r="AU226" s="1"/>
  <c r="AS30"/>
  <c r="AS226" s="1"/>
  <c r="AQ30"/>
  <c r="AQ226" s="1"/>
  <c r="AX30"/>
  <c r="AX226" s="1"/>
  <c r="AV30"/>
  <c r="AV226" s="1"/>
  <c r="AT30"/>
  <c r="AT226" s="1"/>
  <c r="AR30"/>
  <c r="AR226" s="1"/>
  <c r="AP30"/>
  <c r="AP226" s="1"/>
  <c r="AY224" i="7"/>
  <c r="AW224"/>
  <c r="AU224"/>
  <c r="AS224"/>
  <c r="AQ224"/>
  <c r="AX224"/>
  <c r="AV224"/>
  <c r="AT224"/>
  <c r="AR224"/>
  <c r="AP224"/>
  <c r="BI224"/>
  <c r="BG224"/>
  <c r="BE224"/>
  <c r="BC224"/>
  <c r="BA224"/>
  <c r="AO224"/>
  <c r="AM224"/>
  <c r="AK224"/>
  <c r="AI224"/>
  <c r="AG224"/>
  <c r="AE224"/>
  <c r="AC224"/>
  <c r="AA224"/>
  <c r="Y224"/>
  <c r="W224"/>
  <c r="U224"/>
  <c r="S224"/>
  <c r="Q224"/>
  <c r="O224"/>
  <c r="M224"/>
  <c r="K224"/>
  <c r="I224"/>
  <c r="G224"/>
  <c r="E224"/>
  <c r="BH224"/>
  <c r="BF224"/>
  <c r="BD224"/>
  <c r="BB224"/>
  <c r="AZ224"/>
  <c r="AN224"/>
  <c r="AL224"/>
  <c r="AJ224"/>
  <c r="AH224"/>
  <c r="AF224"/>
  <c r="AD224"/>
  <c r="AB224"/>
  <c r="Z224"/>
  <c r="X224"/>
  <c r="V224"/>
  <c r="T224"/>
  <c r="R224"/>
  <c r="P224"/>
  <c r="N224"/>
  <c r="L224"/>
  <c r="J224"/>
  <c r="H224"/>
  <c r="F224"/>
  <c r="D224"/>
  <c r="AJ419"/>
  <c r="AN419"/>
  <c r="AK419"/>
  <c r="BA419"/>
  <c r="AO419"/>
  <c r="AS419"/>
  <c r="AW419"/>
  <c r="AP419"/>
  <c r="AT419"/>
  <c r="AX419"/>
  <c r="AL419"/>
  <c r="AZ419"/>
  <c r="AI419"/>
  <c r="AM419"/>
  <c r="AQ419"/>
  <c r="AU419"/>
  <c r="AY419"/>
  <c r="AR419"/>
  <c r="AV419"/>
  <c r="AY28"/>
  <c r="AW28"/>
  <c r="AU28"/>
  <c r="AS28"/>
  <c r="AQ28"/>
  <c r="AO28"/>
  <c r="AX28"/>
  <c r="AV28"/>
  <c r="AT28"/>
  <c r="AR28"/>
  <c r="AP28"/>
  <c r="AN30" i="10"/>
  <c r="AN226" s="1"/>
  <c r="AL30"/>
  <c r="AL226" s="1"/>
  <c r="AJ30"/>
  <c r="AJ226" s="1"/>
  <c r="AH30"/>
  <c r="AH226" s="1"/>
  <c r="AF30"/>
  <c r="AF226" s="1"/>
  <c r="AM30"/>
  <c r="AM226" s="1"/>
  <c r="AK30"/>
  <c r="AK226" s="1"/>
  <c r="AI30"/>
  <c r="AI226" s="1"/>
  <c r="AG30"/>
  <c r="AG226" s="1"/>
  <c r="BH28" i="7"/>
  <c r="BF28"/>
  <c r="BD28"/>
  <c r="BB28"/>
  <c r="AZ28"/>
  <c r="AN28"/>
  <c r="AL28"/>
  <c r="AJ28"/>
  <c r="AH28"/>
  <c r="AF28"/>
  <c r="AD28"/>
  <c r="AB28"/>
  <c r="Z28"/>
  <c r="X28"/>
  <c r="V28"/>
  <c r="T28"/>
  <c r="R28"/>
  <c r="P28"/>
  <c r="N28"/>
  <c r="L28"/>
  <c r="J28"/>
  <c r="H28"/>
  <c r="F28"/>
  <c r="D28"/>
  <c r="BI28"/>
  <c r="BG28"/>
  <c r="BE28"/>
  <c r="BC28"/>
  <c r="BA28"/>
  <c r="AM28"/>
  <c r="AK28"/>
  <c r="AI28"/>
  <c r="AG28"/>
  <c r="AE28"/>
  <c r="AC28"/>
  <c r="AA28"/>
  <c r="Y28"/>
  <c r="W28"/>
  <c r="U28"/>
  <c r="S28"/>
  <c r="Q28"/>
  <c r="O28"/>
  <c r="M28"/>
  <c r="K28"/>
  <c r="I28"/>
  <c r="G28"/>
  <c r="E28"/>
  <c r="BN320" i="11"/>
  <c r="BN516"/>
  <c r="BF29"/>
  <c r="BD29"/>
  <c r="BB29"/>
  <c r="AZ29"/>
  <c r="AX29"/>
  <c r="AV29"/>
  <c r="AT29"/>
  <c r="AR29"/>
  <c r="AP29"/>
  <c r="V29"/>
  <c r="T29"/>
  <c r="R29"/>
  <c r="P29"/>
  <c r="N29"/>
  <c r="L29"/>
  <c r="J29"/>
  <c r="H29"/>
  <c r="F29"/>
  <c r="D29"/>
  <c r="B29"/>
  <c r="BG29"/>
  <c r="BE29"/>
  <c r="BC29"/>
  <c r="BA29"/>
  <c r="AY29"/>
  <c r="AW29"/>
  <c r="AU29"/>
  <c r="AS29"/>
  <c r="AQ29"/>
  <c r="AO29"/>
  <c r="U29"/>
  <c r="S29"/>
  <c r="Q29"/>
  <c r="O29"/>
  <c r="M29"/>
  <c r="K29"/>
  <c r="I29"/>
  <c r="G29"/>
  <c r="E29"/>
  <c r="C29"/>
  <c r="BK27" i="7"/>
  <c r="BP1005"/>
  <c r="BP613"/>
  <c r="BE30" i="10"/>
  <c r="BC30"/>
  <c r="BA30"/>
  <c r="AY30"/>
  <c r="AE30"/>
  <c r="AC30"/>
  <c r="AA30"/>
  <c r="Y30"/>
  <c r="W30"/>
  <c r="U30"/>
  <c r="S30"/>
  <c r="Q30"/>
  <c r="O30"/>
  <c r="M30"/>
  <c r="K30"/>
  <c r="I30"/>
  <c r="G30"/>
  <c r="E30"/>
  <c r="C30"/>
  <c r="BF30"/>
  <c r="BB30"/>
  <c r="AO30"/>
  <c r="AD30"/>
  <c r="Z30"/>
  <c r="X30"/>
  <c r="T30"/>
  <c r="P30"/>
  <c r="L30"/>
  <c r="H30"/>
  <c r="D30"/>
  <c r="BD30"/>
  <c r="AZ30"/>
  <c r="AB30"/>
  <c r="V30"/>
  <c r="R30"/>
  <c r="N30"/>
  <c r="J30"/>
  <c r="F30"/>
  <c r="B30"/>
  <c r="B224" i="11"/>
  <c r="BI28"/>
  <c r="BH28"/>
  <c r="A30"/>
  <c r="A129"/>
  <c r="A322"/>
  <c r="BL321"/>
  <c r="A518" i="10"/>
  <c r="A322"/>
  <c r="A129"/>
  <c r="C225"/>
  <c r="D225"/>
  <c r="H225"/>
  <c r="L225"/>
  <c r="P225"/>
  <c r="T225"/>
  <c r="X225"/>
  <c r="AB225"/>
  <c r="AO225"/>
  <c r="BB225"/>
  <c r="BF225"/>
  <c r="G225"/>
  <c r="K225"/>
  <c r="O225"/>
  <c r="S225"/>
  <c r="W225"/>
  <c r="AA225"/>
  <c r="AE225"/>
  <c r="BA225"/>
  <c r="BE225"/>
  <c r="B225"/>
  <c r="BI29"/>
  <c r="BH29"/>
  <c r="A31"/>
  <c r="BG30"/>
  <c r="BN517"/>
  <c r="BN321"/>
  <c r="F225"/>
  <c r="J225"/>
  <c r="N225"/>
  <c r="R225"/>
  <c r="V225"/>
  <c r="Z225"/>
  <c r="AD225"/>
  <c r="AZ225"/>
  <c r="BD225"/>
  <c r="E225"/>
  <c r="I225"/>
  <c r="M225"/>
  <c r="Q225"/>
  <c r="U225"/>
  <c r="Y225"/>
  <c r="AC225"/>
  <c r="AY225"/>
  <c r="BC225"/>
  <c r="BG225"/>
  <c r="A616" i="7"/>
  <c r="A1007"/>
  <c r="A225"/>
  <c r="BI419"/>
  <c r="BG419"/>
  <c r="BE419"/>
  <c r="BC419"/>
  <c r="AH419"/>
  <c r="AF419"/>
  <c r="AD419"/>
  <c r="AB419"/>
  <c r="Z419"/>
  <c r="X419"/>
  <c r="V419"/>
  <c r="T419"/>
  <c r="R419"/>
  <c r="P419"/>
  <c r="N419"/>
  <c r="L419"/>
  <c r="J419"/>
  <c r="H419"/>
  <c r="F419"/>
  <c r="D419"/>
  <c r="BH419"/>
  <c r="BF419"/>
  <c r="BD419"/>
  <c r="BB419"/>
  <c r="AG419"/>
  <c r="AE419"/>
  <c r="AC419"/>
  <c r="AA419"/>
  <c r="Y419"/>
  <c r="W419"/>
  <c r="U419"/>
  <c r="S419"/>
  <c r="Q419"/>
  <c r="O419"/>
  <c r="M419"/>
  <c r="K419"/>
  <c r="I419"/>
  <c r="G419"/>
  <c r="E419"/>
  <c r="BJ27"/>
  <c r="A29"/>
  <c r="AM30" i="11" l="1"/>
  <c r="AM226" s="1"/>
  <c r="AK30"/>
  <c r="AK226" s="1"/>
  <c r="AI30"/>
  <c r="AI226" s="1"/>
  <c r="AG30"/>
  <c r="AG226" s="1"/>
  <c r="AE30"/>
  <c r="AE226" s="1"/>
  <c r="AC30"/>
  <c r="AC226" s="1"/>
  <c r="AA30"/>
  <c r="AA226" s="1"/>
  <c r="Y30"/>
  <c r="Y226" s="1"/>
  <c r="W30"/>
  <c r="W226" s="1"/>
  <c r="AN30"/>
  <c r="AN226" s="1"/>
  <c r="AL30"/>
  <c r="AL226" s="1"/>
  <c r="AJ30"/>
  <c r="AJ226" s="1"/>
  <c r="AH30"/>
  <c r="AH226" s="1"/>
  <c r="AF30"/>
  <c r="AF226" s="1"/>
  <c r="AD30"/>
  <c r="AD226" s="1"/>
  <c r="AB30"/>
  <c r="AB226" s="1"/>
  <c r="Z30"/>
  <c r="Z226" s="1"/>
  <c r="X30"/>
  <c r="X226" s="1"/>
  <c r="AX31" i="10"/>
  <c r="AX227" s="1"/>
  <c r="AV31"/>
  <c r="AV227" s="1"/>
  <c r="AT31"/>
  <c r="AT227" s="1"/>
  <c r="AR31"/>
  <c r="AR227" s="1"/>
  <c r="AP31"/>
  <c r="AP227" s="1"/>
  <c r="AW31"/>
  <c r="AW227" s="1"/>
  <c r="AU31"/>
  <c r="AU227" s="1"/>
  <c r="AS31"/>
  <c r="AS227" s="1"/>
  <c r="AQ31"/>
  <c r="AQ227" s="1"/>
  <c r="AY225" i="7"/>
  <c r="AW225"/>
  <c r="AW420" s="1"/>
  <c r="AU225"/>
  <c r="AS225"/>
  <c r="AS420" s="1"/>
  <c r="AQ225"/>
  <c r="AX225"/>
  <c r="AV225"/>
  <c r="AV420" s="1"/>
  <c r="AT225"/>
  <c r="AR225"/>
  <c r="AR420" s="1"/>
  <c r="AP225"/>
  <c r="BI225"/>
  <c r="BG225"/>
  <c r="BE225"/>
  <c r="BC225"/>
  <c r="BA225"/>
  <c r="AO225"/>
  <c r="AO420" s="1"/>
  <c r="AM225"/>
  <c r="AK225"/>
  <c r="AK420" s="1"/>
  <c r="AI225"/>
  <c r="AG225"/>
  <c r="AE225"/>
  <c r="AC225"/>
  <c r="AA225"/>
  <c r="Y225"/>
  <c r="W225"/>
  <c r="U225"/>
  <c r="S225"/>
  <c r="Q225"/>
  <c r="O225"/>
  <c r="M225"/>
  <c r="K225"/>
  <c r="I225"/>
  <c r="G225"/>
  <c r="E225"/>
  <c r="BH225"/>
  <c r="BF225"/>
  <c r="BD225"/>
  <c r="BB225"/>
  <c r="AZ225"/>
  <c r="AN225"/>
  <c r="AN420" s="1"/>
  <c r="AL225"/>
  <c r="AL420" s="1"/>
  <c r="AJ225"/>
  <c r="AJ420" s="1"/>
  <c r="AH225"/>
  <c r="AF225"/>
  <c r="AD225"/>
  <c r="AB225"/>
  <c r="Z225"/>
  <c r="X225"/>
  <c r="V225"/>
  <c r="T225"/>
  <c r="R225"/>
  <c r="P225"/>
  <c r="N225"/>
  <c r="L225"/>
  <c r="J225"/>
  <c r="H225"/>
  <c r="F225"/>
  <c r="D225"/>
  <c r="AI420"/>
  <c r="AM420"/>
  <c r="BA420"/>
  <c r="AZ420"/>
  <c r="AP420"/>
  <c r="AT420"/>
  <c r="AX420"/>
  <c r="AQ420"/>
  <c r="AU420"/>
  <c r="AY420"/>
  <c r="AX29"/>
  <c r="AV29"/>
  <c r="AT29"/>
  <c r="AR29"/>
  <c r="AP29"/>
  <c r="AY29"/>
  <c r="AW29"/>
  <c r="AU29"/>
  <c r="AS29"/>
  <c r="AQ29"/>
  <c r="AO29"/>
  <c r="AM31" i="10"/>
  <c r="AM227" s="1"/>
  <c r="AK31"/>
  <c r="AK227" s="1"/>
  <c r="AI31"/>
  <c r="AI227" s="1"/>
  <c r="AG31"/>
  <c r="AG227" s="1"/>
  <c r="AN31"/>
  <c r="AN227" s="1"/>
  <c r="AL31"/>
  <c r="AL227" s="1"/>
  <c r="AJ31"/>
  <c r="AJ227" s="1"/>
  <c r="AH31"/>
  <c r="AH227" s="1"/>
  <c r="AF31"/>
  <c r="AF227" s="1"/>
  <c r="BI29" i="7"/>
  <c r="BG29"/>
  <c r="BE29"/>
  <c r="BC29"/>
  <c r="BA29"/>
  <c r="AM29"/>
  <c r="AK29"/>
  <c r="AI29"/>
  <c r="AG29"/>
  <c r="AE29"/>
  <c r="AC29"/>
  <c r="AA29"/>
  <c r="Y29"/>
  <c r="W29"/>
  <c r="U29"/>
  <c r="S29"/>
  <c r="Q29"/>
  <c r="O29"/>
  <c r="M29"/>
  <c r="K29"/>
  <c r="I29"/>
  <c r="G29"/>
  <c r="E29"/>
  <c r="BH29"/>
  <c r="BF29"/>
  <c r="BD29"/>
  <c r="BB29"/>
  <c r="AZ29"/>
  <c r="AN29"/>
  <c r="AL29"/>
  <c r="AJ29"/>
  <c r="AH29"/>
  <c r="AF29"/>
  <c r="AD29"/>
  <c r="AB29"/>
  <c r="Z29"/>
  <c r="X29"/>
  <c r="V29"/>
  <c r="T29"/>
  <c r="R29"/>
  <c r="P29"/>
  <c r="N29"/>
  <c r="L29"/>
  <c r="J29"/>
  <c r="H29"/>
  <c r="F29"/>
  <c r="D29"/>
  <c r="BF420"/>
  <c r="W420"/>
  <c r="G420"/>
  <c r="BK28"/>
  <c r="BN321" i="11"/>
  <c r="BN517"/>
  <c r="BF30"/>
  <c r="BF226" s="1"/>
  <c r="BD30"/>
  <c r="BB30"/>
  <c r="BB226" s="1"/>
  <c r="AZ30"/>
  <c r="AX30"/>
  <c r="AX226" s="1"/>
  <c r="AV30"/>
  <c r="AT30"/>
  <c r="AR30"/>
  <c r="AP30"/>
  <c r="V30"/>
  <c r="T30"/>
  <c r="R30"/>
  <c r="P30"/>
  <c r="N30"/>
  <c r="L30"/>
  <c r="J30"/>
  <c r="H30"/>
  <c r="F30"/>
  <c r="D30"/>
  <c r="B30"/>
  <c r="BG30"/>
  <c r="BE30"/>
  <c r="BC30"/>
  <c r="BA30"/>
  <c r="AY30"/>
  <c r="AW30"/>
  <c r="AU30"/>
  <c r="AS30"/>
  <c r="AQ30"/>
  <c r="AO30"/>
  <c r="U30"/>
  <c r="S30"/>
  <c r="Q30"/>
  <c r="O30"/>
  <c r="O226" s="1"/>
  <c r="M30"/>
  <c r="M226" s="1"/>
  <c r="K30"/>
  <c r="K226" s="1"/>
  <c r="I30"/>
  <c r="I226" s="1"/>
  <c r="G30"/>
  <c r="E30"/>
  <c r="E226" s="1"/>
  <c r="C30"/>
  <c r="C226" s="1"/>
  <c r="BP1006" i="7"/>
  <c r="BP614"/>
  <c r="BF31" i="10"/>
  <c r="BD31"/>
  <c r="BB31"/>
  <c r="AZ31"/>
  <c r="AO31"/>
  <c r="AD31"/>
  <c r="AB31"/>
  <c r="Z31"/>
  <c r="X31"/>
  <c r="V31"/>
  <c r="T31"/>
  <c r="R31"/>
  <c r="P31"/>
  <c r="N31"/>
  <c r="L31"/>
  <c r="J31"/>
  <c r="H31"/>
  <c r="F31"/>
  <c r="D31"/>
  <c r="B31"/>
  <c r="BC31"/>
  <c r="AY31"/>
  <c r="AC31"/>
  <c r="Y31"/>
  <c r="W31"/>
  <c r="S31"/>
  <c r="Q31"/>
  <c r="M31"/>
  <c r="I31"/>
  <c r="E31"/>
  <c r="BE31"/>
  <c r="BA31"/>
  <c r="AE31"/>
  <c r="AA31"/>
  <c r="U31"/>
  <c r="O31"/>
  <c r="K31"/>
  <c r="G31"/>
  <c r="C31"/>
  <c r="AV226" i="11"/>
  <c r="AZ226"/>
  <c r="BD226"/>
  <c r="A130"/>
  <c r="E225"/>
  <c r="I225"/>
  <c r="M225"/>
  <c r="Q225"/>
  <c r="U225"/>
  <c r="AQ225"/>
  <c r="AU225"/>
  <c r="AY225"/>
  <c r="BC225"/>
  <c r="BG225"/>
  <c r="D225"/>
  <c r="H225"/>
  <c r="L225"/>
  <c r="P225"/>
  <c r="T225"/>
  <c r="AP225"/>
  <c r="AT225"/>
  <c r="AX225"/>
  <c r="BB225"/>
  <c r="BF225"/>
  <c r="A323"/>
  <c r="BL322"/>
  <c r="B225"/>
  <c r="BH29"/>
  <c r="BI29"/>
  <c r="BG226"/>
  <c r="BE226"/>
  <c r="BC226"/>
  <c r="BA226"/>
  <c r="AY226"/>
  <c r="AW226"/>
  <c r="AU226"/>
  <c r="AS226"/>
  <c r="AQ226"/>
  <c r="AO226"/>
  <c r="U226"/>
  <c r="S226"/>
  <c r="Q226"/>
  <c r="G226"/>
  <c r="A31"/>
  <c r="AT226"/>
  <c r="AR226"/>
  <c r="AP226"/>
  <c r="V226"/>
  <c r="T226"/>
  <c r="R226"/>
  <c r="P226"/>
  <c r="N226"/>
  <c r="L226"/>
  <c r="J226"/>
  <c r="H226"/>
  <c r="F226"/>
  <c r="D226"/>
  <c r="C225"/>
  <c r="G225"/>
  <c r="K225"/>
  <c r="O225"/>
  <c r="S225"/>
  <c r="AO225"/>
  <c r="AS225"/>
  <c r="AW225"/>
  <c r="BA225"/>
  <c r="BE225"/>
  <c r="F225"/>
  <c r="J225"/>
  <c r="N225"/>
  <c r="R225"/>
  <c r="V225"/>
  <c r="AR225"/>
  <c r="AV225"/>
  <c r="AZ225"/>
  <c r="BD225"/>
  <c r="BH30" i="10"/>
  <c r="BI30"/>
  <c r="BG31"/>
  <c r="A32"/>
  <c r="A130"/>
  <c r="B226"/>
  <c r="A323"/>
  <c r="A519"/>
  <c r="C226"/>
  <c r="K226"/>
  <c r="O226"/>
  <c r="S226"/>
  <c r="W226"/>
  <c r="AA226"/>
  <c r="AE226"/>
  <c r="BA226"/>
  <c r="BE226"/>
  <c r="F226"/>
  <c r="J226"/>
  <c r="N226"/>
  <c r="R226"/>
  <c r="V226"/>
  <c r="Z226"/>
  <c r="AD226"/>
  <c r="AZ226"/>
  <c r="BD226"/>
  <c r="BN518"/>
  <c r="BN322"/>
  <c r="G226"/>
  <c r="E226"/>
  <c r="I226"/>
  <c r="M226"/>
  <c r="Q226"/>
  <c r="U226"/>
  <c r="Y226"/>
  <c r="AC226"/>
  <c r="AY226"/>
  <c r="BC226"/>
  <c r="BG226"/>
  <c r="D226"/>
  <c r="H226"/>
  <c r="L226"/>
  <c r="P226"/>
  <c r="T226"/>
  <c r="X226"/>
  <c r="AB226"/>
  <c r="AO226"/>
  <c r="BB226"/>
  <c r="BF226"/>
  <c r="BH420" i="7"/>
  <c r="BD420"/>
  <c r="BB420"/>
  <c r="AG420"/>
  <c r="AE420"/>
  <c r="AC420"/>
  <c r="AA420"/>
  <c r="Y420"/>
  <c r="U420"/>
  <c r="S420"/>
  <c r="Q420"/>
  <c r="O420"/>
  <c r="M420"/>
  <c r="K420"/>
  <c r="I420"/>
  <c r="E420"/>
  <c r="A226"/>
  <c r="BI420"/>
  <c r="BG420"/>
  <c r="BE420"/>
  <c r="BC420"/>
  <c r="AH420"/>
  <c r="AF420"/>
  <c r="AD420"/>
  <c r="AB420"/>
  <c r="Z420"/>
  <c r="X420"/>
  <c r="V420"/>
  <c r="T420"/>
  <c r="R420"/>
  <c r="P420"/>
  <c r="N420"/>
  <c r="L420"/>
  <c r="J420"/>
  <c r="H420"/>
  <c r="F420"/>
  <c r="D420"/>
  <c r="A1008"/>
  <c r="A617"/>
  <c r="BJ28"/>
  <c r="A30"/>
  <c r="AM31" i="11" l="1"/>
  <c r="AM227" s="1"/>
  <c r="AK31"/>
  <c r="AK227" s="1"/>
  <c r="AI31"/>
  <c r="AI227" s="1"/>
  <c r="AG31"/>
  <c r="AG227" s="1"/>
  <c r="AE31"/>
  <c r="AE227" s="1"/>
  <c r="AC31"/>
  <c r="AC227" s="1"/>
  <c r="AA31"/>
  <c r="AA227" s="1"/>
  <c r="Y31"/>
  <c r="Y227" s="1"/>
  <c r="W31"/>
  <c r="W227" s="1"/>
  <c r="AN31"/>
  <c r="AN227" s="1"/>
  <c r="AL31"/>
  <c r="AL227" s="1"/>
  <c r="AJ31"/>
  <c r="AJ227" s="1"/>
  <c r="AH31"/>
  <c r="AH227" s="1"/>
  <c r="AF31"/>
  <c r="AF227" s="1"/>
  <c r="AD31"/>
  <c r="AD227" s="1"/>
  <c r="AB31"/>
  <c r="AB227" s="1"/>
  <c r="Z31"/>
  <c r="Z227" s="1"/>
  <c r="X31"/>
  <c r="X227" s="1"/>
  <c r="AW32" i="10"/>
  <c r="AW228" s="1"/>
  <c r="AU32"/>
  <c r="AU228" s="1"/>
  <c r="AS32"/>
  <c r="AS228" s="1"/>
  <c r="AQ32"/>
  <c r="AQ228" s="1"/>
  <c r="AX32"/>
  <c r="AX228" s="1"/>
  <c r="AV32"/>
  <c r="AV228" s="1"/>
  <c r="AT32"/>
  <c r="AT228" s="1"/>
  <c r="AR32"/>
  <c r="AR228" s="1"/>
  <c r="AP32"/>
  <c r="AP228" s="1"/>
  <c r="AY226" i="7"/>
  <c r="AW226"/>
  <c r="AU226"/>
  <c r="AS226"/>
  <c r="AQ226"/>
  <c r="AX226"/>
  <c r="AV226"/>
  <c r="AT226"/>
  <c r="AR226"/>
  <c r="AP226"/>
  <c r="BI226"/>
  <c r="BG226"/>
  <c r="BE226"/>
  <c r="BC226"/>
  <c r="BA226"/>
  <c r="AO226"/>
  <c r="AM226"/>
  <c r="AK226"/>
  <c r="AI226"/>
  <c r="AG226"/>
  <c r="AE226"/>
  <c r="AC226"/>
  <c r="AA226"/>
  <c r="Y226"/>
  <c r="W226"/>
  <c r="U226"/>
  <c r="S226"/>
  <c r="Q226"/>
  <c r="O226"/>
  <c r="M226"/>
  <c r="K226"/>
  <c r="I226"/>
  <c r="G226"/>
  <c r="E226"/>
  <c r="BH226"/>
  <c r="BF226"/>
  <c r="BD226"/>
  <c r="BB226"/>
  <c r="AZ226"/>
  <c r="AN226"/>
  <c r="AL226"/>
  <c r="AJ226"/>
  <c r="AH226"/>
  <c r="AF226"/>
  <c r="AD226"/>
  <c r="AB226"/>
  <c r="Z226"/>
  <c r="X226"/>
  <c r="V226"/>
  <c r="T226"/>
  <c r="R226"/>
  <c r="P226"/>
  <c r="N226"/>
  <c r="L226"/>
  <c r="J226"/>
  <c r="H226"/>
  <c r="F226"/>
  <c r="D226"/>
  <c r="AL421"/>
  <c r="AJ421"/>
  <c r="AN421"/>
  <c r="AK421"/>
  <c r="BA421"/>
  <c r="AO421"/>
  <c r="AS421"/>
  <c r="AW421"/>
  <c r="AP421"/>
  <c r="AT421"/>
  <c r="AX421"/>
  <c r="AZ421"/>
  <c r="AI421"/>
  <c r="AM421"/>
  <c r="AQ421"/>
  <c r="AU421"/>
  <c r="AY421"/>
  <c r="AR421"/>
  <c r="AV421"/>
  <c r="AY30"/>
  <c r="AW30"/>
  <c r="AU30"/>
  <c r="AS30"/>
  <c r="AQ30"/>
  <c r="AO30"/>
  <c r="AX30"/>
  <c r="AV30"/>
  <c r="AT30"/>
  <c r="AR30"/>
  <c r="AP30"/>
  <c r="AN32" i="10"/>
  <c r="AN228" s="1"/>
  <c r="AL32"/>
  <c r="AL228" s="1"/>
  <c r="AJ32"/>
  <c r="AJ228" s="1"/>
  <c r="AH32"/>
  <c r="AH228" s="1"/>
  <c r="AF32"/>
  <c r="AF228" s="1"/>
  <c r="AM32"/>
  <c r="AM228" s="1"/>
  <c r="AK32"/>
  <c r="AK228" s="1"/>
  <c r="AI32"/>
  <c r="AI228" s="1"/>
  <c r="AG32"/>
  <c r="AG228" s="1"/>
  <c r="BH30" i="7"/>
  <c r="BF30"/>
  <c r="BD30"/>
  <c r="BB30"/>
  <c r="AZ30"/>
  <c r="AN30"/>
  <c r="AL30"/>
  <c r="AJ30"/>
  <c r="AH30"/>
  <c r="AF30"/>
  <c r="AD30"/>
  <c r="AB30"/>
  <c r="Z30"/>
  <c r="X30"/>
  <c r="V30"/>
  <c r="T30"/>
  <c r="R30"/>
  <c r="P30"/>
  <c r="N30"/>
  <c r="L30"/>
  <c r="J30"/>
  <c r="H30"/>
  <c r="F30"/>
  <c r="D30"/>
  <c r="BI30"/>
  <c r="BG30"/>
  <c r="BE30"/>
  <c r="BC30"/>
  <c r="BA30"/>
  <c r="AM30"/>
  <c r="AK30"/>
  <c r="AI30"/>
  <c r="AG30"/>
  <c r="AE30"/>
  <c r="AC30"/>
  <c r="AA30"/>
  <c r="Y30"/>
  <c r="W30"/>
  <c r="U30"/>
  <c r="S30"/>
  <c r="Q30"/>
  <c r="O30"/>
  <c r="M30"/>
  <c r="K30"/>
  <c r="I30"/>
  <c r="G30"/>
  <c r="E30"/>
  <c r="BK29"/>
  <c r="BC421"/>
  <c r="AB421"/>
  <c r="T421"/>
  <c r="L421"/>
  <c r="D421"/>
  <c r="AG421"/>
  <c r="Q421"/>
  <c r="AC421"/>
  <c r="M421"/>
  <c r="G421"/>
  <c r="BN322" i="11"/>
  <c r="BN518"/>
  <c r="BF31"/>
  <c r="BD31"/>
  <c r="BB31"/>
  <c r="AZ31"/>
  <c r="AX31"/>
  <c r="AV31"/>
  <c r="AT31"/>
  <c r="AT227" s="1"/>
  <c r="AR31"/>
  <c r="AP31"/>
  <c r="V31"/>
  <c r="V227" s="1"/>
  <c r="T31"/>
  <c r="T227" s="1"/>
  <c r="R31"/>
  <c r="P31"/>
  <c r="N31"/>
  <c r="N227" s="1"/>
  <c r="L31"/>
  <c r="L227" s="1"/>
  <c r="J31"/>
  <c r="J227" s="1"/>
  <c r="H31"/>
  <c r="F31"/>
  <c r="F227" s="1"/>
  <c r="D31"/>
  <c r="D227" s="1"/>
  <c r="B31"/>
  <c r="BG31"/>
  <c r="BG227" s="1"/>
  <c r="BE31"/>
  <c r="BE227" s="1"/>
  <c r="BC31"/>
  <c r="BA31"/>
  <c r="BA227" s="1"/>
  <c r="AY31"/>
  <c r="AY227" s="1"/>
  <c r="AW31"/>
  <c r="AW227" s="1"/>
  <c r="AU31"/>
  <c r="AU227" s="1"/>
  <c r="AS31"/>
  <c r="AS227" s="1"/>
  <c r="AQ31"/>
  <c r="AQ227" s="1"/>
  <c r="AO31"/>
  <c r="AO227" s="1"/>
  <c r="U31"/>
  <c r="S31"/>
  <c r="S227" s="1"/>
  <c r="Q31"/>
  <c r="Q227" s="1"/>
  <c r="O31"/>
  <c r="O227" s="1"/>
  <c r="M31"/>
  <c r="M227" s="1"/>
  <c r="K31"/>
  <c r="K227" s="1"/>
  <c r="I31"/>
  <c r="I227" s="1"/>
  <c r="G31"/>
  <c r="G227" s="1"/>
  <c r="E31"/>
  <c r="E227" s="1"/>
  <c r="C31"/>
  <c r="C227" s="1"/>
  <c r="BP1007" i="7"/>
  <c r="BP615"/>
  <c r="BE32" i="10"/>
  <c r="BC32"/>
  <c r="BA32"/>
  <c r="AY32"/>
  <c r="AE32"/>
  <c r="AC32"/>
  <c r="AA32"/>
  <c r="Y32"/>
  <c r="W32"/>
  <c r="U32"/>
  <c r="S32"/>
  <c r="Q32"/>
  <c r="O32"/>
  <c r="M32"/>
  <c r="K32"/>
  <c r="I32"/>
  <c r="G32"/>
  <c r="E32"/>
  <c r="C32"/>
  <c r="BF32"/>
  <c r="BB32"/>
  <c r="AO32"/>
  <c r="AB32"/>
  <c r="Z32"/>
  <c r="V32"/>
  <c r="T32"/>
  <c r="P32"/>
  <c r="N32"/>
  <c r="J32"/>
  <c r="F32"/>
  <c r="B32"/>
  <c r="BD32"/>
  <c r="AZ32"/>
  <c r="AD32"/>
  <c r="X32"/>
  <c r="R32"/>
  <c r="L32"/>
  <c r="H32"/>
  <c r="D32"/>
  <c r="H227" i="11"/>
  <c r="P227"/>
  <c r="AP227"/>
  <c r="AX227"/>
  <c r="AZ227"/>
  <c r="BB227"/>
  <c r="BD227"/>
  <c r="BF227"/>
  <c r="A131"/>
  <c r="B226"/>
  <c r="BI30"/>
  <c r="BH30"/>
  <c r="A32"/>
  <c r="AV227"/>
  <c r="AR227"/>
  <c r="R227"/>
  <c r="BC227"/>
  <c r="U227"/>
  <c r="A324"/>
  <c r="BL323"/>
  <c r="A131" i="10"/>
  <c r="C227"/>
  <c r="D227"/>
  <c r="H227"/>
  <c r="L227"/>
  <c r="P227"/>
  <c r="T227"/>
  <c r="X227"/>
  <c r="AB227"/>
  <c r="AO227"/>
  <c r="BB227"/>
  <c r="BF227"/>
  <c r="G227"/>
  <c r="K227"/>
  <c r="O227"/>
  <c r="S227"/>
  <c r="W227"/>
  <c r="AA227"/>
  <c r="AE227"/>
  <c r="BA227"/>
  <c r="BE227"/>
  <c r="A520"/>
  <c r="A324"/>
  <c r="B227"/>
  <c r="BI31"/>
  <c r="BH31"/>
  <c r="A33"/>
  <c r="BG32"/>
  <c r="BN519"/>
  <c r="BN323"/>
  <c r="F227"/>
  <c r="J227"/>
  <c r="N227"/>
  <c r="R227"/>
  <c r="V227"/>
  <c r="Z227"/>
  <c r="AD227"/>
  <c r="AZ227"/>
  <c r="BD227"/>
  <c r="E227"/>
  <c r="I227"/>
  <c r="M227"/>
  <c r="Q227"/>
  <c r="U227"/>
  <c r="Y227"/>
  <c r="AC227"/>
  <c r="AY227"/>
  <c r="BC227"/>
  <c r="BG227"/>
  <c r="A227" i="7"/>
  <c r="BI421"/>
  <c r="BG421"/>
  <c r="BE421"/>
  <c r="AH421"/>
  <c r="AF421"/>
  <c r="AD421"/>
  <c r="Z421"/>
  <c r="X421"/>
  <c r="V421"/>
  <c r="R421"/>
  <c r="P421"/>
  <c r="N421"/>
  <c r="J421"/>
  <c r="H421"/>
  <c r="F421"/>
  <c r="BH421"/>
  <c r="BF421"/>
  <c r="BD421"/>
  <c r="BB421"/>
  <c r="AE421"/>
  <c r="AA421"/>
  <c r="Y421"/>
  <c r="W421"/>
  <c r="U421"/>
  <c r="S421"/>
  <c r="O421"/>
  <c r="K421"/>
  <c r="I421"/>
  <c r="E421"/>
  <c r="A1009"/>
  <c r="A618"/>
  <c r="A31"/>
  <c r="BJ29"/>
  <c r="AM32" i="11" l="1"/>
  <c r="AM228" s="1"/>
  <c r="AK32"/>
  <c r="AK228" s="1"/>
  <c r="AI32"/>
  <c r="AI228" s="1"/>
  <c r="AG32"/>
  <c r="AG228" s="1"/>
  <c r="AE32"/>
  <c r="AE228" s="1"/>
  <c r="AC32"/>
  <c r="AC228" s="1"/>
  <c r="AA32"/>
  <c r="AA228" s="1"/>
  <c r="Y32"/>
  <c r="Y228" s="1"/>
  <c r="W32"/>
  <c r="W228" s="1"/>
  <c r="AN32"/>
  <c r="AN228" s="1"/>
  <c r="AL32"/>
  <c r="AL228" s="1"/>
  <c r="AJ32"/>
  <c r="AJ228" s="1"/>
  <c r="AH32"/>
  <c r="AH228" s="1"/>
  <c r="AF32"/>
  <c r="AF228" s="1"/>
  <c r="AD32"/>
  <c r="AD228" s="1"/>
  <c r="AB32"/>
  <c r="AB228" s="1"/>
  <c r="Z32"/>
  <c r="Z228" s="1"/>
  <c r="X32"/>
  <c r="X228" s="1"/>
  <c r="AX33" i="10"/>
  <c r="AX229" s="1"/>
  <c r="AV33"/>
  <c r="AV229" s="1"/>
  <c r="AT33"/>
  <c r="AT229" s="1"/>
  <c r="AR33"/>
  <c r="AR229" s="1"/>
  <c r="AP33"/>
  <c r="AP229" s="1"/>
  <c r="AW33"/>
  <c r="AW229" s="1"/>
  <c r="AU33"/>
  <c r="AU229" s="1"/>
  <c r="AS33"/>
  <c r="AS229" s="1"/>
  <c r="AQ33"/>
  <c r="AQ229" s="1"/>
  <c r="AY227" i="7"/>
  <c r="AW227"/>
  <c r="AU227"/>
  <c r="AS227"/>
  <c r="AQ227"/>
  <c r="AX227"/>
  <c r="AV227"/>
  <c r="AT227"/>
  <c r="AR227"/>
  <c r="AP227"/>
  <c r="BI227"/>
  <c r="BG227"/>
  <c r="BE227"/>
  <c r="BC227"/>
  <c r="BA227"/>
  <c r="AO227"/>
  <c r="AO422" s="1"/>
  <c r="AM227"/>
  <c r="AK227"/>
  <c r="AI227"/>
  <c r="AG227"/>
  <c r="AE227"/>
  <c r="AC227"/>
  <c r="AA227"/>
  <c r="Y227"/>
  <c r="W227"/>
  <c r="U227"/>
  <c r="S227"/>
  <c r="Q227"/>
  <c r="O227"/>
  <c r="M227"/>
  <c r="K227"/>
  <c r="I227"/>
  <c r="G227"/>
  <c r="E227"/>
  <c r="BH227"/>
  <c r="BF227"/>
  <c r="BD227"/>
  <c r="BB227"/>
  <c r="AZ227"/>
  <c r="AN227"/>
  <c r="AL227"/>
  <c r="AJ227"/>
  <c r="AH227"/>
  <c r="AF227"/>
  <c r="AD227"/>
  <c r="AB227"/>
  <c r="Z227"/>
  <c r="X227"/>
  <c r="V227"/>
  <c r="T227"/>
  <c r="R227"/>
  <c r="P227"/>
  <c r="N227"/>
  <c r="L227"/>
  <c r="J227"/>
  <c r="H227"/>
  <c r="F227"/>
  <c r="D227"/>
  <c r="AK422"/>
  <c r="AJ422"/>
  <c r="AN422"/>
  <c r="AR422"/>
  <c r="AV422"/>
  <c r="AS422"/>
  <c r="AW422"/>
  <c r="AI422"/>
  <c r="AM422"/>
  <c r="BA422"/>
  <c r="AL422"/>
  <c r="AZ422"/>
  <c r="AP422"/>
  <c r="AT422"/>
  <c r="AX422"/>
  <c r="AQ422"/>
  <c r="AU422"/>
  <c r="AY422"/>
  <c r="AX31"/>
  <c r="AV31"/>
  <c r="AT31"/>
  <c r="AR31"/>
  <c r="AP31"/>
  <c r="AY31"/>
  <c r="AW31"/>
  <c r="AU31"/>
  <c r="AS31"/>
  <c r="AQ31"/>
  <c r="AO31"/>
  <c r="AM33" i="10"/>
  <c r="AM229" s="1"/>
  <c r="AK33"/>
  <c r="AK229" s="1"/>
  <c r="AI33"/>
  <c r="AI229" s="1"/>
  <c r="AG33"/>
  <c r="AG229" s="1"/>
  <c r="AN33"/>
  <c r="AN229" s="1"/>
  <c r="AL33"/>
  <c r="AL229" s="1"/>
  <c r="AJ33"/>
  <c r="AJ229" s="1"/>
  <c r="AH33"/>
  <c r="AH229" s="1"/>
  <c r="AF33"/>
  <c r="AF229" s="1"/>
  <c r="BI31" i="7"/>
  <c r="BG31"/>
  <c r="BE31"/>
  <c r="BC31"/>
  <c r="BA31"/>
  <c r="AM31"/>
  <c r="AK31"/>
  <c r="AI31"/>
  <c r="AG31"/>
  <c r="AE31"/>
  <c r="AC31"/>
  <c r="AA31"/>
  <c r="Y31"/>
  <c r="W31"/>
  <c r="U31"/>
  <c r="S31"/>
  <c r="Q31"/>
  <c r="O31"/>
  <c r="M31"/>
  <c r="K31"/>
  <c r="I31"/>
  <c r="G31"/>
  <c r="E31"/>
  <c r="BH31"/>
  <c r="BF31"/>
  <c r="BD31"/>
  <c r="BB31"/>
  <c r="AZ31"/>
  <c r="AN31"/>
  <c r="AL31"/>
  <c r="AJ31"/>
  <c r="AH31"/>
  <c r="AF31"/>
  <c r="AD31"/>
  <c r="AB31"/>
  <c r="Z31"/>
  <c r="X31"/>
  <c r="V31"/>
  <c r="T31"/>
  <c r="R31"/>
  <c r="P31"/>
  <c r="N31"/>
  <c r="L31"/>
  <c r="J31"/>
  <c r="H31"/>
  <c r="F31"/>
  <c r="D31"/>
  <c r="W422"/>
  <c r="G422"/>
  <c r="BN323" i="11"/>
  <c r="BN519"/>
  <c r="BF32"/>
  <c r="BD32"/>
  <c r="BB32"/>
  <c r="AZ32"/>
  <c r="AX32"/>
  <c r="AV32"/>
  <c r="AT32"/>
  <c r="AR32"/>
  <c r="AP32"/>
  <c r="V32"/>
  <c r="T32"/>
  <c r="R32"/>
  <c r="P32"/>
  <c r="N32"/>
  <c r="L32"/>
  <c r="J32"/>
  <c r="H32"/>
  <c r="F32"/>
  <c r="D32"/>
  <c r="B32"/>
  <c r="BG32"/>
  <c r="BE32"/>
  <c r="BC32"/>
  <c r="BA32"/>
  <c r="AY32"/>
  <c r="AW32"/>
  <c r="AU32"/>
  <c r="AS32"/>
  <c r="AQ32"/>
  <c r="AO32"/>
  <c r="U32"/>
  <c r="S32"/>
  <c r="Q32"/>
  <c r="O32"/>
  <c r="M32"/>
  <c r="K32"/>
  <c r="I32"/>
  <c r="G32"/>
  <c r="E32"/>
  <c r="C32"/>
  <c r="BK30" i="7"/>
  <c r="BP1008"/>
  <c r="BP616"/>
  <c r="BF33" i="10"/>
  <c r="BD33"/>
  <c r="BB33"/>
  <c r="AZ33"/>
  <c r="AO33"/>
  <c r="AD33"/>
  <c r="AB33"/>
  <c r="Z33"/>
  <c r="X33"/>
  <c r="V33"/>
  <c r="T33"/>
  <c r="R33"/>
  <c r="P33"/>
  <c r="N33"/>
  <c r="L33"/>
  <c r="J33"/>
  <c r="H33"/>
  <c r="F33"/>
  <c r="D33"/>
  <c r="B33"/>
  <c r="BC33"/>
  <c r="AY33"/>
  <c r="AC33"/>
  <c r="Y33"/>
  <c r="W33"/>
  <c r="S33"/>
  <c r="O33"/>
  <c r="M33"/>
  <c r="I33"/>
  <c r="E33"/>
  <c r="BE33"/>
  <c r="BA33"/>
  <c r="AE33"/>
  <c r="AA33"/>
  <c r="U33"/>
  <c r="Q33"/>
  <c r="K33"/>
  <c r="G33"/>
  <c r="C33"/>
  <c r="A325" i="11"/>
  <c r="BL324"/>
  <c r="B227"/>
  <c r="BH31"/>
  <c r="BI31"/>
  <c r="A33"/>
  <c r="A132"/>
  <c r="BH32" i="10"/>
  <c r="BI32"/>
  <c r="BG33"/>
  <c r="A34"/>
  <c r="A132"/>
  <c r="L228"/>
  <c r="D228"/>
  <c r="B228"/>
  <c r="C228"/>
  <c r="K228"/>
  <c r="O228"/>
  <c r="S228"/>
  <c r="W228"/>
  <c r="AA228"/>
  <c r="AE228"/>
  <c r="BA228"/>
  <c r="BE228"/>
  <c r="F228"/>
  <c r="J228"/>
  <c r="N228"/>
  <c r="R228"/>
  <c r="V228"/>
  <c r="Z228"/>
  <c r="AD228"/>
  <c r="AZ228"/>
  <c r="BD228"/>
  <c r="BN520"/>
  <c r="BN324"/>
  <c r="A325"/>
  <c r="A521"/>
  <c r="G228"/>
  <c r="E228"/>
  <c r="I228"/>
  <c r="M228"/>
  <c r="Q228"/>
  <c r="U228"/>
  <c r="Y228"/>
  <c r="AC228"/>
  <c r="AY228"/>
  <c r="BC228"/>
  <c r="BG228"/>
  <c r="H228"/>
  <c r="P228"/>
  <c r="T228"/>
  <c r="X228"/>
  <c r="AB228"/>
  <c r="AO228"/>
  <c r="BB228"/>
  <c r="BF228"/>
  <c r="A619" i="7"/>
  <c r="A1010"/>
  <c r="BH422"/>
  <c r="BF422"/>
  <c r="BD422"/>
  <c r="BB422"/>
  <c r="AG422"/>
  <c r="AE422"/>
  <c r="AC422"/>
  <c r="AA422"/>
  <c r="Y422"/>
  <c r="U422"/>
  <c r="S422"/>
  <c r="Q422"/>
  <c r="O422"/>
  <c r="M422"/>
  <c r="K422"/>
  <c r="I422"/>
  <c r="E422"/>
  <c r="A228"/>
  <c r="BI422"/>
  <c r="BG422"/>
  <c r="BE422"/>
  <c r="BC422"/>
  <c r="AH422"/>
  <c r="AF422"/>
  <c r="AD422"/>
  <c r="AB422"/>
  <c r="Z422"/>
  <c r="X422"/>
  <c r="V422"/>
  <c r="T422"/>
  <c r="R422"/>
  <c r="P422"/>
  <c r="N422"/>
  <c r="L422"/>
  <c r="J422"/>
  <c r="H422"/>
  <c r="F422"/>
  <c r="D422"/>
  <c r="BJ30"/>
  <c r="A32"/>
  <c r="AM33" i="11" l="1"/>
  <c r="AM229" s="1"/>
  <c r="AK33"/>
  <c r="AK229" s="1"/>
  <c r="AI33"/>
  <c r="AI229" s="1"/>
  <c r="AG33"/>
  <c r="AG229" s="1"/>
  <c r="AE33"/>
  <c r="AE229" s="1"/>
  <c r="AC33"/>
  <c r="AC229" s="1"/>
  <c r="AA33"/>
  <c r="AA229" s="1"/>
  <c r="Y33"/>
  <c r="Y229" s="1"/>
  <c r="W33"/>
  <c r="W229" s="1"/>
  <c r="AN33"/>
  <c r="AN229" s="1"/>
  <c r="AL33"/>
  <c r="AL229" s="1"/>
  <c r="AJ33"/>
  <c r="AJ229" s="1"/>
  <c r="AH33"/>
  <c r="AH229" s="1"/>
  <c r="AF33"/>
  <c r="AF229" s="1"/>
  <c r="AD33"/>
  <c r="AD229" s="1"/>
  <c r="AB33"/>
  <c r="AB229" s="1"/>
  <c r="Z33"/>
  <c r="Z229" s="1"/>
  <c r="X33"/>
  <c r="X229" s="1"/>
  <c r="AW34" i="10"/>
  <c r="AW230" s="1"/>
  <c r="AU34"/>
  <c r="AU230" s="1"/>
  <c r="AS34"/>
  <c r="AS230" s="1"/>
  <c r="AQ34"/>
  <c r="AQ230" s="1"/>
  <c r="AX34"/>
  <c r="AX230" s="1"/>
  <c r="AV34"/>
  <c r="AV230" s="1"/>
  <c r="AT34"/>
  <c r="AT230" s="1"/>
  <c r="AR34"/>
  <c r="AR230" s="1"/>
  <c r="AP34"/>
  <c r="AP230" s="1"/>
  <c r="AY228" i="7"/>
  <c r="AW228"/>
  <c r="AU228"/>
  <c r="AS228"/>
  <c r="AQ228"/>
  <c r="AX228"/>
  <c r="AV228"/>
  <c r="AT228"/>
  <c r="AR228"/>
  <c r="AP228"/>
  <c r="BI228"/>
  <c r="BG228"/>
  <c r="BE228"/>
  <c r="BC228"/>
  <c r="BA228"/>
  <c r="AO228"/>
  <c r="AM228"/>
  <c r="AK228"/>
  <c r="AI228"/>
  <c r="AG228"/>
  <c r="AE228"/>
  <c r="AC228"/>
  <c r="AA228"/>
  <c r="Y228"/>
  <c r="W228"/>
  <c r="U228"/>
  <c r="S228"/>
  <c r="Q228"/>
  <c r="O228"/>
  <c r="M228"/>
  <c r="K228"/>
  <c r="I228"/>
  <c r="G228"/>
  <c r="E228"/>
  <c r="BH228"/>
  <c r="BF228"/>
  <c r="BD228"/>
  <c r="BB228"/>
  <c r="AZ228"/>
  <c r="AN228"/>
  <c r="AL228"/>
  <c r="AJ228"/>
  <c r="AH228"/>
  <c r="AF228"/>
  <c r="AD228"/>
  <c r="AB228"/>
  <c r="Z228"/>
  <c r="X228"/>
  <c r="V228"/>
  <c r="T228"/>
  <c r="R228"/>
  <c r="P228"/>
  <c r="N228"/>
  <c r="L228"/>
  <c r="J228"/>
  <c r="H228"/>
  <c r="F228"/>
  <c r="D228"/>
  <c r="AJ423"/>
  <c r="AN423"/>
  <c r="AK423"/>
  <c r="BA423"/>
  <c r="AO423"/>
  <c r="AS423"/>
  <c r="AW423"/>
  <c r="AP423"/>
  <c r="AT423"/>
  <c r="AX423"/>
  <c r="AL423"/>
  <c r="AZ423"/>
  <c r="AI423"/>
  <c r="AM423"/>
  <c r="AQ423"/>
  <c r="AU423"/>
  <c r="AY423"/>
  <c r="AR423"/>
  <c r="AV423"/>
  <c r="AY32"/>
  <c r="AW32"/>
  <c r="AU32"/>
  <c r="AS32"/>
  <c r="AQ32"/>
  <c r="AO32"/>
  <c r="AX32"/>
  <c r="AV32"/>
  <c r="AT32"/>
  <c r="AR32"/>
  <c r="AP32"/>
  <c r="AN34" i="10"/>
  <c r="AN230" s="1"/>
  <c r="AL34"/>
  <c r="AL230" s="1"/>
  <c r="AJ34"/>
  <c r="AJ230" s="1"/>
  <c r="AH34"/>
  <c r="AH230" s="1"/>
  <c r="AF34"/>
  <c r="AF230" s="1"/>
  <c r="AM34"/>
  <c r="AM230" s="1"/>
  <c r="AK34"/>
  <c r="AK230" s="1"/>
  <c r="AI34"/>
  <c r="AI230" s="1"/>
  <c r="AG34"/>
  <c r="AG230" s="1"/>
  <c r="BH32" i="7"/>
  <c r="BF32"/>
  <c r="BD32"/>
  <c r="BB32"/>
  <c r="AZ32"/>
  <c r="AN32"/>
  <c r="AL32"/>
  <c r="AJ32"/>
  <c r="AH32"/>
  <c r="AF32"/>
  <c r="AD32"/>
  <c r="AB32"/>
  <c r="Z32"/>
  <c r="X32"/>
  <c r="V32"/>
  <c r="T32"/>
  <c r="R32"/>
  <c r="P32"/>
  <c r="N32"/>
  <c r="L32"/>
  <c r="J32"/>
  <c r="H32"/>
  <c r="F32"/>
  <c r="D32"/>
  <c r="BI32"/>
  <c r="BG32"/>
  <c r="BE32"/>
  <c r="BC32"/>
  <c r="BA32"/>
  <c r="AM32"/>
  <c r="AK32"/>
  <c r="AI32"/>
  <c r="AG32"/>
  <c r="AE32"/>
  <c r="AC32"/>
  <c r="AA32"/>
  <c r="Y32"/>
  <c r="W32"/>
  <c r="U32"/>
  <c r="S32"/>
  <c r="Q32"/>
  <c r="O32"/>
  <c r="M32"/>
  <c r="K32"/>
  <c r="I32"/>
  <c r="G32"/>
  <c r="E32"/>
  <c r="M423"/>
  <c r="AE423"/>
  <c r="W423"/>
  <c r="O423"/>
  <c r="G423"/>
  <c r="BN324" i="11"/>
  <c r="BN520"/>
  <c r="BF33"/>
  <c r="BD33"/>
  <c r="BB33"/>
  <c r="AZ33"/>
  <c r="AX33"/>
  <c r="AV33"/>
  <c r="AT33"/>
  <c r="AR33"/>
  <c r="AP33"/>
  <c r="V33"/>
  <c r="T33"/>
  <c r="R33"/>
  <c r="P33"/>
  <c r="N33"/>
  <c r="L33"/>
  <c r="J33"/>
  <c r="H33"/>
  <c r="F33"/>
  <c r="D33"/>
  <c r="B33"/>
  <c r="BG33"/>
  <c r="BE33"/>
  <c r="BC33"/>
  <c r="BA33"/>
  <c r="AY33"/>
  <c r="AW33"/>
  <c r="AU33"/>
  <c r="AS33"/>
  <c r="AQ33"/>
  <c r="AO33"/>
  <c r="U33"/>
  <c r="S33"/>
  <c r="Q33"/>
  <c r="O33"/>
  <c r="M33"/>
  <c r="K33"/>
  <c r="I33"/>
  <c r="G33"/>
  <c r="E33"/>
  <c r="C33"/>
  <c r="BK31" i="7"/>
  <c r="BP1009"/>
  <c r="BP617"/>
  <c r="BE34" i="10"/>
  <c r="BC34"/>
  <c r="BA34"/>
  <c r="AY34"/>
  <c r="AE34"/>
  <c r="AC34"/>
  <c r="AA34"/>
  <c r="Y34"/>
  <c r="W34"/>
  <c r="U34"/>
  <c r="S34"/>
  <c r="Q34"/>
  <c r="O34"/>
  <c r="M34"/>
  <c r="K34"/>
  <c r="I34"/>
  <c r="G34"/>
  <c r="E34"/>
  <c r="C34"/>
  <c r="BF34"/>
  <c r="BB34"/>
  <c r="AO34"/>
  <c r="AB34"/>
  <c r="X34"/>
  <c r="T34"/>
  <c r="R34"/>
  <c r="N34"/>
  <c r="J34"/>
  <c r="F34"/>
  <c r="B34"/>
  <c r="BD34"/>
  <c r="AZ34"/>
  <c r="AD34"/>
  <c r="Z34"/>
  <c r="V34"/>
  <c r="P34"/>
  <c r="L34"/>
  <c r="H34"/>
  <c r="D34"/>
  <c r="B228" i="11"/>
  <c r="BI32"/>
  <c r="BH32"/>
  <c r="A34"/>
  <c r="A326"/>
  <c r="BL325"/>
  <c r="F228"/>
  <c r="J228"/>
  <c r="N228"/>
  <c r="R228"/>
  <c r="V228"/>
  <c r="AR228"/>
  <c r="AV228"/>
  <c r="AZ228"/>
  <c r="BD228"/>
  <c r="E228"/>
  <c r="I228"/>
  <c r="M228"/>
  <c r="Q228"/>
  <c r="U228"/>
  <c r="AQ228"/>
  <c r="AU228"/>
  <c r="AY228"/>
  <c r="BC228"/>
  <c r="BG228"/>
  <c r="A133"/>
  <c r="D228"/>
  <c r="H228"/>
  <c r="L228"/>
  <c r="P228"/>
  <c r="T228"/>
  <c r="AP228"/>
  <c r="AT228"/>
  <c r="AX228"/>
  <c r="BB228"/>
  <c r="BF228"/>
  <c r="C228"/>
  <c r="G228"/>
  <c r="K228"/>
  <c r="O228"/>
  <c r="S228"/>
  <c r="AO228"/>
  <c r="AS228"/>
  <c r="AW228"/>
  <c r="BA228"/>
  <c r="BE228"/>
  <c r="A522" i="10"/>
  <c r="A326"/>
  <c r="A133"/>
  <c r="C229"/>
  <c r="D229"/>
  <c r="H229"/>
  <c r="L229"/>
  <c r="P229"/>
  <c r="T229"/>
  <c r="X229"/>
  <c r="AB229"/>
  <c r="AO229"/>
  <c r="BB229"/>
  <c r="BF229"/>
  <c r="G229"/>
  <c r="K229"/>
  <c r="O229"/>
  <c r="S229"/>
  <c r="W229"/>
  <c r="AA229"/>
  <c r="AE229"/>
  <c r="BA229"/>
  <c r="BE229"/>
  <c r="B229"/>
  <c r="BI33"/>
  <c r="BH33"/>
  <c r="A35"/>
  <c r="BG34"/>
  <c r="BN521"/>
  <c r="BN325"/>
  <c r="F229"/>
  <c r="J229"/>
  <c r="N229"/>
  <c r="R229"/>
  <c r="V229"/>
  <c r="Z229"/>
  <c r="AD229"/>
  <c r="AZ229"/>
  <c r="BD229"/>
  <c r="E229"/>
  <c r="I229"/>
  <c r="M229"/>
  <c r="Q229"/>
  <c r="U229"/>
  <c r="Y229"/>
  <c r="AC229"/>
  <c r="AY229"/>
  <c r="BC229"/>
  <c r="BG229"/>
  <c r="A620" i="7"/>
  <c r="A229"/>
  <c r="BI423"/>
  <c r="BG423"/>
  <c r="BE423"/>
  <c r="BC423"/>
  <c r="AH423"/>
  <c r="AF423"/>
  <c r="AD423"/>
  <c r="AB423"/>
  <c r="Z423"/>
  <c r="X423"/>
  <c r="V423"/>
  <c r="T423"/>
  <c r="R423"/>
  <c r="P423"/>
  <c r="N423"/>
  <c r="L423"/>
  <c r="J423"/>
  <c r="H423"/>
  <c r="F423"/>
  <c r="D423"/>
  <c r="BH423"/>
  <c r="BF423"/>
  <c r="BD423"/>
  <c r="BB423"/>
  <c r="AG423"/>
  <c r="AC423"/>
  <c r="AA423"/>
  <c r="Y423"/>
  <c r="U423"/>
  <c r="S423"/>
  <c r="Q423"/>
  <c r="K423"/>
  <c r="I423"/>
  <c r="E423"/>
  <c r="A1011"/>
  <c r="BJ31"/>
  <c r="A33"/>
  <c r="AM34" i="11" l="1"/>
  <c r="AM230" s="1"/>
  <c r="AK34"/>
  <c r="AK230" s="1"/>
  <c r="AI34"/>
  <c r="AI230" s="1"/>
  <c r="AG34"/>
  <c r="AG230" s="1"/>
  <c r="AE34"/>
  <c r="AE230" s="1"/>
  <c r="AC34"/>
  <c r="AC230" s="1"/>
  <c r="AA34"/>
  <c r="AA230" s="1"/>
  <c r="Y34"/>
  <c r="Y230" s="1"/>
  <c r="W34"/>
  <c r="W230" s="1"/>
  <c r="AN34"/>
  <c r="AN230" s="1"/>
  <c r="AL34"/>
  <c r="AL230" s="1"/>
  <c r="AJ34"/>
  <c r="AJ230" s="1"/>
  <c r="AH34"/>
  <c r="AH230" s="1"/>
  <c r="AF34"/>
  <c r="AF230" s="1"/>
  <c r="AD34"/>
  <c r="AD230" s="1"/>
  <c r="AB34"/>
  <c r="AB230" s="1"/>
  <c r="Z34"/>
  <c r="Z230" s="1"/>
  <c r="X34"/>
  <c r="X230" s="1"/>
  <c r="AX35" i="10"/>
  <c r="AX231" s="1"/>
  <c r="AV35"/>
  <c r="AV231" s="1"/>
  <c r="AT35"/>
  <c r="AT231" s="1"/>
  <c r="AR35"/>
  <c r="AR231" s="1"/>
  <c r="AP35"/>
  <c r="AP231" s="1"/>
  <c r="AW35"/>
  <c r="AW231" s="1"/>
  <c r="AU35"/>
  <c r="AU231" s="1"/>
  <c r="AS35"/>
  <c r="AS231" s="1"/>
  <c r="AQ35"/>
  <c r="AQ231" s="1"/>
  <c r="AY229" i="7"/>
  <c r="AW229"/>
  <c r="AU229"/>
  <c r="AS229"/>
  <c r="AQ229"/>
  <c r="AX229"/>
  <c r="AV229"/>
  <c r="AT229"/>
  <c r="AR229"/>
  <c r="AP229"/>
  <c r="BI229"/>
  <c r="BG229"/>
  <c r="BE229"/>
  <c r="BC229"/>
  <c r="BA229"/>
  <c r="AO229"/>
  <c r="AO424" s="1"/>
  <c r="AM229"/>
  <c r="AK229"/>
  <c r="AI229"/>
  <c r="AG229"/>
  <c r="AE229"/>
  <c r="AC229"/>
  <c r="AA229"/>
  <c r="Y229"/>
  <c r="W229"/>
  <c r="U229"/>
  <c r="S229"/>
  <c r="Q229"/>
  <c r="O229"/>
  <c r="M229"/>
  <c r="K229"/>
  <c r="I229"/>
  <c r="G229"/>
  <c r="E229"/>
  <c r="BH229"/>
  <c r="BF229"/>
  <c r="BD229"/>
  <c r="BB229"/>
  <c r="AZ229"/>
  <c r="AN229"/>
  <c r="AL229"/>
  <c r="AJ229"/>
  <c r="AH229"/>
  <c r="AF229"/>
  <c r="AD229"/>
  <c r="AB229"/>
  <c r="Z229"/>
  <c r="X229"/>
  <c r="V229"/>
  <c r="T229"/>
  <c r="R229"/>
  <c r="P229"/>
  <c r="N229"/>
  <c r="L229"/>
  <c r="J229"/>
  <c r="H229"/>
  <c r="F229"/>
  <c r="D229"/>
  <c r="AK424"/>
  <c r="AJ424"/>
  <c r="AN424"/>
  <c r="AR424"/>
  <c r="AV424"/>
  <c r="AS424"/>
  <c r="AW424"/>
  <c r="AI424"/>
  <c r="AM424"/>
  <c r="BA424"/>
  <c r="AL424"/>
  <c r="AZ424"/>
  <c r="AP424"/>
  <c r="AT424"/>
  <c r="AX424"/>
  <c r="AQ424"/>
  <c r="AU424"/>
  <c r="AY424"/>
  <c r="AX33"/>
  <c r="AV33"/>
  <c r="AT33"/>
  <c r="AR33"/>
  <c r="AP33"/>
  <c r="AY33"/>
  <c r="AW33"/>
  <c r="AU33"/>
  <c r="AS33"/>
  <c r="AQ33"/>
  <c r="AO33"/>
  <c r="AM35" i="10"/>
  <c r="AM231" s="1"/>
  <c r="AK35"/>
  <c r="AK231" s="1"/>
  <c r="AI35"/>
  <c r="AI231" s="1"/>
  <c r="AG35"/>
  <c r="AG231" s="1"/>
  <c r="AN35"/>
  <c r="AN231" s="1"/>
  <c r="AL35"/>
  <c r="AL231" s="1"/>
  <c r="AJ35"/>
  <c r="AJ231" s="1"/>
  <c r="AH35"/>
  <c r="AH231" s="1"/>
  <c r="AF35"/>
  <c r="AF231" s="1"/>
  <c r="BH33" i="7"/>
  <c r="BF33"/>
  <c r="BD33"/>
  <c r="BB33"/>
  <c r="AZ33"/>
  <c r="AN33"/>
  <c r="AL33"/>
  <c r="AJ33"/>
  <c r="AH33"/>
  <c r="BG33"/>
  <c r="BC33"/>
  <c r="AK33"/>
  <c r="AG33"/>
  <c r="AE33"/>
  <c r="AC33"/>
  <c r="AA33"/>
  <c r="Y33"/>
  <c r="W33"/>
  <c r="U33"/>
  <c r="S33"/>
  <c r="Q33"/>
  <c r="O33"/>
  <c r="M33"/>
  <c r="K33"/>
  <c r="I33"/>
  <c r="G33"/>
  <c r="E33"/>
  <c r="BI33"/>
  <c r="BE33"/>
  <c r="BA33"/>
  <c r="AM33"/>
  <c r="AI33"/>
  <c r="AF33"/>
  <c r="AD33"/>
  <c r="AB33"/>
  <c r="Z33"/>
  <c r="X33"/>
  <c r="V33"/>
  <c r="T33"/>
  <c r="R33"/>
  <c r="P33"/>
  <c r="N33"/>
  <c r="L33"/>
  <c r="J33"/>
  <c r="H33"/>
  <c r="F33"/>
  <c r="D33"/>
  <c r="F424"/>
  <c r="AG424"/>
  <c r="Q424"/>
  <c r="AC424"/>
  <c r="M424"/>
  <c r="G424"/>
  <c r="BN325" i="11"/>
  <c r="BN521"/>
  <c r="BF34"/>
  <c r="BD34"/>
  <c r="BB34"/>
  <c r="AZ34"/>
  <c r="AX34"/>
  <c r="AV34"/>
  <c r="AT34"/>
  <c r="AR34"/>
  <c r="AP34"/>
  <c r="V34"/>
  <c r="V230" s="1"/>
  <c r="T34"/>
  <c r="T230" s="1"/>
  <c r="R34"/>
  <c r="R230" s="1"/>
  <c r="P34"/>
  <c r="N34"/>
  <c r="N230" s="1"/>
  <c r="L34"/>
  <c r="L230" s="1"/>
  <c r="J34"/>
  <c r="J230" s="1"/>
  <c r="H34"/>
  <c r="F34"/>
  <c r="F230" s="1"/>
  <c r="D34"/>
  <c r="D230" s="1"/>
  <c r="B34"/>
  <c r="BG34"/>
  <c r="BG230" s="1"/>
  <c r="BE34"/>
  <c r="BE230" s="1"/>
  <c r="BC34"/>
  <c r="BC230" s="1"/>
  <c r="BA34"/>
  <c r="AY34"/>
  <c r="AW34"/>
  <c r="AW230" s="1"/>
  <c r="AU34"/>
  <c r="AU230" s="1"/>
  <c r="AS34"/>
  <c r="AS230" s="1"/>
  <c r="AQ34"/>
  <c r="AO34"/>
  <c r="AO230" s="1"/>
  <c r="U34"/>
  <c r="U230" s="1"/>
  <c r="S34"/>
  <c r="S230" s="1"/>
  <c r="Q34"/>
  <c r="Q230" s="1"/>
  <c r="O34"/>
  <c r="O230" s="1"/>
  <c r="M34"/>
  <c r="M230" s="1"/>
  <c r="K34"/>
  <c r="I34"/>
  <c r="I230" s="1"/>
  <c r="G34"/>
  <c r="G230" s="1"/>
  <c r="E34"/>
  <c r="E230" s="1"/>
  <c r="C34"/>
  <c r="C230" s="1"/>
  <c r="BK32" i="7"/>
  <c r="BP1010"/>
  <c r="BP618"/>
  <c r="BA230" i="11"/>
  <c r="BF35" i="10"/>
  <c r="BD35"/>
  <c r="BB35"/>
  <c r="AZ35"/>
  <c r="AO35"/>
  <c r="AD35"/>
  <c r="AB35"/>
  <c r="Z35"/>
  <c r="X35"/>
  <c r="V35"/>
  <c r="T35"/>
  <c r="R35"/>
  <c r="P35"/>
  <c r="N35"/>
  <c r="L35"/>
  <c r="J35"/>
  <c r="H35"/>
  <c r="F35"/>
  <c r="D35"/>
  <c r="B35"/>
  <c r="BC35"/>
  <c r="AY35"/>
  <c r="AC35"/>
  <c r="Y35"/>
  <c r="U35"/>
  <c r="Q35"/>
  <c r="O35"/>
  <c r="K35"/>
  <c r="I35"/>
  <c r="E35"/>
  <c r="BE35"/>
  <c r="BA35"/>
  <c r="AE35"/>
  <c r="AA35"/>
  <c r="W35"/>
  <c r="S35"/>
  <c r="M35"/>
  <c r="G35"/>
  <c r="C35"/>
  <c r="A134" i="11"/>
  <c r="A327"/>
  <c r="BL326"/>
  <c r="E229"/>
  <c r="I229"/>
  <c r="M229"/>
  <c r="Q229"/>
  <c r="U229"/>
  <c r="AQ229"/>
  <c r="AU229"/>
  <c r="AY229"/>
  <c r="BC229"/>
  <c r="BG229"/>
  <c r="D229"/>
  <c r="H229"/>
  <c r="L229"/>
  <c r="P229"/>
  <c r="T229"/>
  <c r="AP229"/>
  <c r="AT229"/>
  <c r="AX229"/>
  <c r="BB229"/>
  <c r="BF229"/>
  <c r="B229"/>
  <c r="BH33"/>
  <c r="BI33"/>
  <c r="AY230"/>
  <c r="AQ230"/>
  <c r="K230"/>
  <c r="A35"/>
  <c r="BF230"/>
  <c r="BD230"/>
  <c r="BB230"/>
  <c r="AZ230"/>
  <c r="AX230"/>
  <c r="AV230"/>
  <c r="AT230"/>
  <c r="AR230"/>
  <c r="AP230"/>
  <c r="P230"/>
  <c r="H230"/>
  <c r="C229"/>
  <c r="G229"/>
  <c r="K229"/>
  <c r="O229"/>
  <c r="S229"/>
  <c r="AO229"/>
  <c r="AS229"/>
  <c r="AW229"/>
  <c r="BA229"/>
  <c r="BE229"/>
  <c r="F229"/>
  <c r="J229"/>
  <c r="N229"/>
  <c r="R229"/>
  <c r="V229"/>
  <c r="AR229"/>
  <c r="AV229"/>
  <c r="AZ229"/>
  <c r="BD229"/>
  <c r="BH34" i="10"/>
  <c r="BI34"/>
  <c r="BG35"/>
  <c r="A36"/>
  <c r="A134"/>
  <c r="D230"/>
  <c r="B230"/>
  <c r="A327"/>
  <c r="A523"/>
  <c r="C230"/>
  <c r="G230"/>
  <c r="K230"/>
  <c r="O230"/>
  <c r="S230"/>
  <c r="W230"/>
  <c r="AA230"/>
  <c r="AE230"/>
  <c r="BA230"/>
  <c r="BE230"/>
  <c r="F230"/>
  <c r="J230"/>
  <c r="N230"/>
  <c r="R230"/>
  <c r="V230"/>
  <c r="Z230"/>
  <c r="AD230"/>
  <c r="AZ230"/>
  <c r="BD230"/>
  <c r="BN522"/>
  <c r="BN326"/>
  <c r="E230"/>
  <c r="I230"/>
  <c r="M230"/>
  <c r="Q230"/>
  <c r="U230"/>
  <c r="Y230"/>
  <c r="AC230"/>
  <c r="AY230"/>
  <c r="BC230"/>
  <c r="BG230"/>
  <c r="H230"/>
  <c r="L230"/>
  <c r="P230"/>
  <c r="T230"/>
  <c r="X230"/>
  <c r="AB230"/>
  <c r="AO230"/>
  <c r="BB230"/>
  <c r="BF230"/>
  <c r="A1012" i="7"/>
  <c r="BH424"/>
  <c r="BF424"/>
  <c r="BD424"/>
  <c r="BB424"/>
  <c r="AE424"/>
  <c r="AA424"/>
  <c r="Y424"/>
  <c r="W424"/>
  <c r="U424"/>
  <c r="S424"/>
  <c r="O424"/>
  <c r="K424"/>
  <c r="I424"/>
  <c r="E424"/>
  <c r="A230"/>
  <c r="BI424"/>
  <c r="BG424"/>
  <c r="BE424"/>
  <c r="BC424"/>
  <c r="AH424"/>
  <c r="AF424"/>
  <c r="AD424"/>
  <c r="AB424"/>
  <c r="Z424"/>
  <c r="X424"/>
  <c r="V424"/>
  <c r="T424"/>
  <c r="R424"/>
  <c r="P424"/>
  <c r="N424"/>
  <c r="L424"/>
  <c r="J424"/>
  <c r="H424"/>
  <c r="D424"/>
  <c r="A621"/>
  <c r="A34"/>
  <c r="BJ32"/>
  <c r="AM35" i="11" l="1"/>
  <c r="AM231" s="1"/>
  <c r="AK35"/>
  <c r="AK231" s="1"/>
  <c r="AI35"/>
  <c r="AI231" s="1"/>
  <c r="AG35"/>
  <c r="AG231" s="1"/>
  <c r="AE35"/>
  <c r="AE231" s="1"/>
  <c r="AC35"/>
  <c r="AC231" s="1"/>
  <c r="AA35"/>
  <c r="AA231" s="1"/>
  <c r="Y35"/>
  <c r="Y231" s="1"/>
  <c r="W35"/>
  <c r="W231" s="1"/>
  <c r="AN35"/>
  <c r="AN231" s="1"/>
  <c r="AL35"/>
  <c r="AL231" s="1"/>
  <c r="AJ35"/>
  <c r="AJ231" s="1"/>
  <c r="AH35"/>
  <c r="AH231" s="1"/>
  <c r="AF35"/>
  <c r="AF231" s="1"/>
  <c r="AD35"/>
  <c r="AD231" s="1"/>
  <c r="AB35"/>
  <c r="AB231" s="1"/>
  <c r="Z35"/>
  <c r="Z231" s="1"/>
  <c r="X35"/>
  <c r="X231" s="1"/>
  <c r="AW36" i="10"/>
  <c r="AW232" s="1"/>
  <c r="AU36"/>
  <c r="AU232" s="1"/>
  <c r="AS36"/>
  <c r="AS232" s="1"/>
  <c r="AQ36"/>
  <c r="AQ232" s="1"/>
  <c r="AX36"/>
  <c r="AX232" s="1"/>
  <c r="AV36"/>
  <c r="AV232" s="1"/>
  <c r="AT36"/>
  <c r="AT232" s="1"/>
  <c r="AR36"/>
  <c r="AR232" s="1"/>
  <c r="AP36"/>
  <c r="AP232" s="1"/>
  <c r="AY230" i="7"/>
  <c r="AW230"/>
  <c r="AW425" s="1"/>
  <c r="AU230"/>
  <c r="AS230"/>
  <c r="AS425" s="1"/>
  <c r="AQ230"/>
  <c r="AX230"/>
  <c r="AX425" s="1"/>
  <c r="AV230"/>
  <c r="AT230"/>
  <c r="AT425" s="1"/>
  <c r="AR230"/>
  <c r="AP230"/>
  <c r="AP425" s="1"/>
  <c r="BI230"/>
  <c r="BG230"/>
  <c r="BE230"/>
  <c r="BC230"/>
  <c r="BA230"/>
  <c r="AO230"/>
  <c r="AO425" s="1"/>
  <c r="AM230"/>
  <c r="AK230"/>
  <c r="AK425" s="1"/>
  <c r="AI230"/>
  <c r="AI425" s="1"/>
  <c r="AG230"/>
  <c r="AE230"/>
  <c r="AC230"/>
  <c r="AA230"/>
  <c r="Y230"/>
  <c r="W230"/>
  <c r="U230"/>
  <c r="S230"/>
  <c r="Q230"/>
  <c r="O230"/>
  <c r="M230"/>
  <c r="K230"/>
  <c r="I230"/>
  <c r="G230"/>
  <c r="E230"/>
  <c r="BH230"/>
  <c r="BF230"/>
  <c r="BD230"/>
  <c r="BB230"/>
  <c r="AZ230"/>
  <c r="AZ425" s="1"/>
  <c r="AN230"/>
  <c r="AL230"/>
  <c r="AL425" s="1"/>
  <c r="AJ230"/>
  <c r="AH230"/>
  <c r="AF230"/>
  <c r="AD230"/>
  <c r="AB230"/>
  <c r="Z230"/>
  <c r="X230"/>
  <c r="V230"/>
  <c r="T230"/>
  <c r="R230"/>
  <c r="P230"/>
  <c r="N230"/>
  <c r="L230"/>
  <c r="J230"/>
  <c r="H230"/>
  <c r="F230"/>
  <c r="D230"/>
  <c r="BA425"/>
  <c r="AM425"/>
  <c r="AJ425"/>
  <c r="AN425"/>
  <c r="AQ425"/>
  <c r="AU425"/>
  <c r="AY425"/>
  <c r="AR425"/>
  <c r="AV425"/>
  <c r="AY34"/>
  <c r="AW34"/>
  <c r="AU34"/>
  <c r="AS34"/>
  <c r="AQ34"/>
  <c r="AO34"/>
  <c r="AX34"/>
  <c r="AV34"/>
  <c r="AT34"/>
  <c r="AR34"/>
  <c r="AP34"/>
  <c r="AN36" i="10"/>
  <c r="AN232" s="1"/>
  <c r="AL36"/>
  <c r="AL232" s="1"/>
  <c r="AJ36"/>
  <c r="AJ232" s="1"/>
  <c r="AH36"/>
  <c r="AH232" s="1"/>
  <c r="AF36"/>
  <c r="AF232" s="1"/>
  <c r="AM36"/>
  <c r="AM232" s="1"/>
  <c r="AK36"/>
  <c r="AK232" s="1"/>
  <c r="AI36"/>
  <c r="AI232" s="1"/>
  <c r="AG36"/>
  <c r="AG232" s="1"/>
  <c r="BI34" i="7"/>
  <c r="BG34"/>
  <c r="BE34"/>
  <c r="BC34"/>
  <c r="BA34"/>
  <c r="AM34"/>
  <c r="AK34"/>
  <c r="AI34"/>
  <c r="AG34"/>
  <c r="AE34"/>
  <c r="AC34"/>
  <c r="AA34"/>
  <c r="Y34"/>
  <c r="W34"/>
  <c r="U34"/>
  <c r="S34"/>
  <c r="Q34"/>
  <c r="O34"/>
  <c r="M34"/>
  <c r="K34"/>
  <c r="I34"/>
  <c r="G34"/>
  <c r="E34"/>
  <c r="BF34"/>
  <c r="BB34"/>
  <c r="AN34"/>
  <c r="AJ34"/>
  <c r="AF34"/>
  <c r="AB34"/>
  <c r="X34"/>
  <c r="T34"/>
  <c r="P34"/>
  <c r="L34"/>
  <c r="H34"/>
  <c r="D34"/>
  <c r="BH34"/>
  <c r="BD34"/>
  <c r="AZ34"/>
  <c r="AL34"/>
  <c r="AH34"/>
  <c r="AD34"/>
  <c r="Z34"/>
  <c r="V34"/>
  <c r="R34"/>
  <c r="N34"/>
  <c r="J34"/>
  <c r="F34"/>
  <c r="G425"/>
  <c r="BN326" i="11"/>
  <c r="BN522"/>
  <c r="BF35"/>
  <c r="BD35"/>
  <c r="BB35"/>
  <c r="AZ35"/>
  <c r="AX35"/>
  <c r="AV35"/>
  <c r="AT35"/>
  <c r="AR35"/>
  <c r="AP35"/>
  <c r="V35"/>
  <c r="T35"/>
  <c r="R35"/>
  <c r="P35"/>
  <c r="N35"/>
  <c r="L35"/>
  <c r="J35"/>
  <c r="H35"/>
  <c r="F35"/>
  <c r="D35"/>
  <c r="B35"/>
  <c r="BG35"/>
  <c r="BE35"/>
  <c r="BC35"/>
  <c r="BA35"/>
  <c r="AY35"/>
  <c r="AW35"/>
  <c r="AU35"/>
  <c r="AS35"/>
  <c r="AQ35"/>
  <c r="AO35"/>
  <c r="U35"/>
  <c r="S35"/>
  <c r="Q35"/>
  <c r="O35"/>
  <c r="M35"/>
  <c r="K35"/>
  <c r="I35"/>
  <c r="G35"/>
  <c r="E35"/>
  <c r="E231" s="1"/>
  <c r="C35"/>
  <c r="C231" s="1"/>
  <c r="BK33" i="7"/>
  <c r="BP1011"/>
  <c r="BP619"/>
  <c r="BE36" i="10"/>
  <c r="BC36"/>
  <c r="BA36"/>
  <c r="AY36"/>
  <c r="AE36"/>
  <c r="AC36"/>
  <c r="AA36"/>
  <c r="Y36"/>
  <c r="W36"/>
  <c r="U36"/>
  <c r="S36"/>
  <c r="Q36"/>
  <c r="O36"/>
  <c r="M36"/>
  <c r="K36"/>
  <c r="I36"/>
  <c r="G36"/>
  <c r="E36"/>
  <c r="C36"/>
  <c r="BD36"/>
  <c r="AZ36"/>
  <c r="AD36"/>
  <c r="Z36"/>
  <c r="V36"/>
  <c r="R36"/>
  <c r="N36"/>
  <c r="L36"/>
  <c r="H36"/>
  <c r="F36"/>
  <c r="B36"/>
  <c r="BF36"/>
  <c r="BB36"/>
  <c r="AO36"/>
  <c r="AB36"/>
  <c r="X36"/>
  <c r="T36"/>
  <c r="P36"/>
  <c r="J36"/>
  <c r="D36"/>
  <c r="BD231" i="11"/>
  <c r="BF231"/>
  <c r="A135"/>
  <c r="B230"/>
  <c r="BI34"/>
  <c r="BH34"/>
  <c r="A36"/>
  <c r="BB231"/>
  <c r="AZ231"/>
  <c r="AX231"/>
  <c r="AV231"/>
  <c r="AT231"/>
  <c r="AR231"/>
  <c r="AP231"/>
  <c r="V231"/>
  <c r="T231"/>
  <c r="R231"/>
  <c r="P231"/>
  <c r="N231"/>
  <c r="L231"/>
  <c r="J231"/>
  <c r="H231"/>
  <c r="F231"/>
  <c r="D231"/>
  <c r="BG231"/>
  <c r="BE231"/>
  <c r="BC231"/>
  <c r="BA231"/>
  <c r="AY231"/>
  <c r="AW231"/>
  <c r="AU231"/>
  <c r="AS231"/>
  <c r="AQ231"/>
  <c r="AO231"/>
  <c r="U231"/>
  <c r="S231"/>
  <c r="Q231"/>
  <c r="O231"/>
  <c r="M231"/>
  <c r="K231"/>
  <c r="I231"/>
  <c r="G231"/>
  <c r="A328"/>
  <c r="BL327"/>
  <c r="A524" i="10"/>
  <c r="A328"/>
  <c r="A135"/>
  <c r="C231"/>
  <c r="D231"/>
  <c r="H231"/>
  <c r="L231"/>
  <c r="P231"/>
  <c r="T231"/>
  <c r="X231"/>
  <c r="AB231"/>
  <c r="AO231"/>
  <c r="BB231"/>
  <c r="BF231"/>
  <c r="G231"/>
  <c r="K231"/>
  <c r="O231"/>
  <c r="S231"/>
  <c r="W231"/>
  <c r="AA231"/>
  <c r="AE231"/>
  <c r="BA231"/>
  <c r="BE231"/>
  <c r="B231"/>
  <c r="BI35"/>
  <c r="BH35"/>
  <c r="A37"/>
  <c r="BG36"/>
  <c r="BN523"/>
  <c r="BN327"/>
  <c r="F231"/>
  <c r="J231"/>
  <c r="N231"/>
  <c r="R231"/>
  <c r="V231"/>
  <c r="Z231"/>
  <c r="AD231"/>
  <c r="AZ231"/>
  <c r="BD231"/>
  <c r="E231"/>
  <c r="I231"/>
  <c r="M231"/>
  <c r="Q231"/>
  <c r="U231"/>
  <c r="Y231"/>
  <c r="AC231"/>
  <c r="AY231"/>
  <c r="BC231"/>
  <c r="BG231"/>
  <c r="A622" i="7"/>
  <c r="A231"/>
  <c r="BI425"/>
  <c r="BG425"/>
  <c r="BE425"/>
  <c r="BC425"/>
  <c r="AH425"/>
  <c r="AF425"/>
  <c r="AD425"/>
  <c r="AB425"/>
  <c r="Z425"/>
  <c r="X425"/>
  <c r="V425"/>
  <c r="T425"/>
  <c r="R425"/>
  <c r="P425"/>
  <c r="N425"/>
  <c r="L425"/>
  <c r="J425"/>
  <c r="H425"/>
  <c r="F425"/>
  <c r="D425"/>
  <c r="BH425"/>
  <c r="BF425"/>
  <c r="BD425"/>
  <c r="BB425"/>
  <c r="AG425"/>
  <c r="AE425"/>
  <c r="AC425"/>
  <c r="AA425"/>
  <c r="Y425"/>
  <c r="W425"/>
  <c r="U425"/>
  <c r="S425"/>
  <c r="Q425"/>
  <c r="O425"/>
  <c r="M425"/>
  <c r="K425"/>
  <c r="I425"/>
  <c r="E425"/>
  <c r="A1013"/>
  <c r="BJ33"/>
  <c r="A35"/>
  <c r="AM36" i="11" l="1"/>
  <c r="AM232" s="1"/>
  <c r="AK36"/>
  <c r="AK232" s="1"/>
  <c r="AI36"/>
  <c r="AI232" s="1"/>
  <c r="AG36"/>
  <c r="AG232" s="1"/>
  <c r="AE36"/>
  <c r="AE232" s="1"/>
  <c r="AC36"/>
  <c r="AC232" s="1"/>
  <c r="AA36"/>
  <c r="AA232" s="1"/>
  <c r="Y36"/>
  <c r="Y232" s="1"/>
  <c r="W36"/>
  <c r="W232" s="1"/>
  <c r="AN36"/>
  <c r="AN232" s="1"/>
  <c r="AL36"/>
  <c r="AL232" s="1"/>
  <c r="AJ36"/>
  <c r="AJ232" s="1"/>
  <c r="AH36"/>
  <c r="AH232" s="1"/>
  <c r="AF36"/>
  <c r="AF232" s="1"/>
  <c r="AD36"/>
  <c r="AD232" s="1"/>
  <c r="AB36"/>
  <c r="AB232" s="1"/>
  <c r="Z36"/>
  <c r="Z232" s="1"/>
  <c r="X36"/>
  <c r="X232" s="1"/>
  <c r="AX37" i="10"/>
  <c r="AX233" s="1"/>
  <c r="AV37"/>
  <c r="AV233" s="1"/>
  <c r="AT37"/>
  <c r="AT233" s="1"/>
  <c r="AR37"/>
  <c r="AR233" s="1"/>
  <c r="AP37"/>
  <c r="AP233" s="1"/>
  <c r="AW37"/>
  <c r="AW233" s="1"/>
  <c r="AU37"/>
  <c r="AU233" s="1"/>
  <c r="AS37"/>
  <c r="AS233" s="1"/>
  <c r="AQ37"/>
  <c r="AQ233" s="1"/>
  <c r="AY231" i="7"/>
  <c r="AW231"/>
  <c r="AW426" s="1"/>
  <c r="AU231"/>
  <c r="AS231"/>
  <c r="AS426" s="1"/>
  <c r="AQ231"/>
  <c r="AX231"/>
  <c r="AV231"/>
  <c r="AV426" s="1"/>
  <c r="AT231"/>
  <c r="AR231"/>
  <c r="AR426" s="1"/>
  <c r="AP231"/>
  <c r="BI231"/>
  <c r="BG231"/>
  <c r="BE231"/>
  <c r="BC231"/>
  <c r="BA231"/>
  <c r="AO231"/>
  <c r="AO426" s="1"/>
  <c r="AM231"/>
  <c r="AK231"/>
  <c r="AK426" s="1"/>
  <c r="AI231"/>
  <c r="AG231"/>
  <c r="AE231"/>
  <c r="AC231"/>
  <c r="AA231"/>
  <c r="Y231"/>
  <c r="W231"/>
  <c r="U231"/>
  <c r="S231"/>
  <c r="Q231"/>
  <c r="O231"/>
  <c r="M231"/>
  <c r="K231"/>
  <c r="I231"/>
  <c r="G231"/>
  <c r="E231"/>
  <c r="BH231"/>
  <c r="BF231"/>
  <c r="BD231"/>
  <c r="BB231"/>
  <c r="AZ231"/>
  <c r="AN231"/>
  <c r="AL231"/>
  <c r="AL426" s="1"/>
  <c r="AJ231"/>
  <c r="AJ426" s="1"/>
  <c r="AH231"/>
  <c r="AF231"/>
  <c r="AD231"/>
  <c r="AB231"/>
  <c r="Z231"/>
  <c r="X231"/>
  <c r="V231"/>
  <c r="T231"/>
  <c r="R231"/>
  <c r="P231"/>
  <c r="N231"/>
  <c r="L231"/>
  <c r="J231"/>
  <c r="H231"/>
  <c r="F231"/>
  <c r="D231"/>
  <c r="AZ426"/>
  <c r="AN426"/>
  <c r="AI426"/>
  <c r="AM426"/>
  <c r="BA426"/>
  <c r="AP426"/>
  <c r="AT426"/>
  <c r="AX426"/>
  <c r="AQ426"/>
  <c r="AU426"/>
  <c r="AY426"/>
  <c r="AX35"/>
  <c r="AV35"/>
  <c r="AT35"/>
  <c r="AR35"/>
  <c r="AP35"/>
  <c r="AY35"/>
  <c r="AW35"/>
  <c r="AU35"/>
  <c r="AS35"/>
  <c r="AQ35"/>
  <c r="AO35"/>
  <c r="AM37" i="10"/>
  <c r="AM233" s="1"/>
  <c r="AK37"/>
  <c r="AK233" s="1"/>
  <c r="AI37"/>
  <c r="AI233" s="1"/>
  <c r="AG37"/>
  <c r="AG233" s="1"/>
  <c r="AN37"/>
  <c r="AN233" s="1"/>
  <c r="AL37"/>
  <c r="AL233" s="1"/>
  <c r="AJ37"/>
  <c r="AJ233" s="1"/>
  <c r="AH37"/>
  <c r="AH233" s="1"/>
  <c r="AF37"/>
  <c r="AF233" s="1"/>
  <c r="BH35" i="7"/>
  <c r="BF35"/>
  <c r="BD35"/>
  <c r="BB35"/>
  <c r="AZ35"/>
  <c r="AN35"/>
  <c r="AL35"/>
  <c r="AJ35"/>
  <c r="AH35"/>
  <c r="AF35"/>
  <c r="AD35"/>
  <c r="AB35"/>
  <c r="Z35"/>
  <c r="X35"/>
  <c r="V35"/>
  <c r="T35"/>
  <c r="R35"/>
  <c r="P35"/>
  <c r="N35"/>
  <c r="L35"/>
  <c r="J35"/>
  <c r="H35"/>
  <c r="F35"/>
  <c r="D35"/>
  <c r="BI35"/>
  <c r="BE35"/>
  <c r="BA35"/>
  <c r="AM35"/>
  <c r="AI35"/>
  <c r="AE35"/>
  <c r="AA35"/>
  <c r="W35"/>
  <c r="S35"/>
  <c r="O35"/>
  <c r="K35"/>
  <c r="G35"/>
  <c r="BG35"/>
  <c r="BC35"/>
  <c r="AK35"/>
  <c r="AG35"/>
  <c r="AC35"/>
  <c r="Y35"/>
  <c r="U35"/>
  <c r="Q35"/>
  <c r="M35"/>
  <c r="I35"/>
  <c r="E35"/>
  <c r="BF426"/>
  <c r="W426"/>
  <c r="G426"/>
  <c r="BN327" i="11"/>
  <c r="BN523"/>
  <c r="BF36"/>
  <c r="BD36"/>
  <c r="BB36"/>
  <c r="AZ36"/>
  <c r="AX36"/>
  <c r="AV36"/>
  <c r="AT36"/>
  <c r="AR36"/>
  <c r="AP36"/>
  <c r="V36"/>
  <c r="T36"/>
  <c r="R36"/>
  <c r="P36"/>
  <c r="N36"/>
  <c r="L36"/>
  <c r="J36"/>
  <c r="H36"/>
  <c r="F36"/>
  <c r="D36"/>
  <c r="B36"/>
  <c r="BG36"/>
  <c r="BE36"/>
  <c r="BC36"/>
  <c r="BA36"/>
  <c r="AY36"/>
  <c r="AW36"/>
  <c r="AU36"/>
  <c r="AS36"/>
  <c r="AQ36"/>
  <c r="AO36"/>
  <c r="U36"/>
  <c r="S36"/>
  <c r="Q36"/>
  <c r="O36"/>
  <c r="M36"/>
  <c r="K36"/>
  <c r="I36"/>
  <c r="G36"/>
  <c r="E36"/>
  <c r="C36"/>
  <c r="BK34" i="7"/>
  <c r="BP1012"/>
  <c r="BP620"/>
  <c r="BF37" i="10"/>
  <c r="BD37"/>
  <c r="BB37"/>
  <c r="AZ37"/>
  <c r="AO37"/>
  <c r="AD37"/>
  <c r="AB37"/>
  <c r="Z37"/>
  <c r="X37"/>
  <c r="V37"/>
  <c r="T37"/>
  <c r="R37"/>
  <c r="P37"/>
  <c r="N37"/>
  <c r="L37"/>
  <c r="J37"/>
  <c r="H37"/>
  <c r="F37"/>
  <c r="D37"/>
  <c r="B37"/>
  <c r="BC37"/>
  <c r="AY37"/>
  <c r="AC37"/>
  <c r="Y37"/>
  <c r="U37"/>
  <c r="Q37"/>
  <c r="M37"/>
  <c r="I37"/>
  <c r="E37"/>
  <c r="C37"/>
  <c r="BE37"/>
  <c r="BA37"/>
  <c r="AE37"/>
  <c r="AA37"/>
  <c r="W37"/>
  <c r="S37"/>
  <c r="O37"/>
  <c r="K37"/>
  <c r="G37"/>
  <c r="B231" i="11"/>
  <c r="BH35"/>
  <c r="BI35"/>
  <c r="A37"/>
  <c r="A136"/>
  <c r="A329"/>
  <c r="BL328"/>
  <c r="BH36" i="10"/>
  <c r="BI36"/>
  <c r="BG37"/>
  <c r="A38"/>
  <c r="A136"/>
  <c r="L232"/>
  <c r="H232"/>
  <c r="D232"/>
  <c r="B232"/>
  <c r="A329"/>
  <c r="A525"/>
  <c r="C232"/>
  <c r="K232"/>
  <c r="O232"/>
  <c r="S232"/>
  <c r="W232"/>
  <c r="AA232"/>
  <c r="AE232"/>
  <c r="BA232"/>
  <c r="BE232"/>
  <c r="F232"/>
  <c r="J232"/>
  <c r="N232"/>
  <c r="R232"/>
  <c r="V232"/>
  <c r="Z232"/>
  <c r="AD232"/>
  <c r="AZ232"/>
  <c r="BD232"/>
  <c r="BN524"/>
  <c r="BN328"/>
  <c r="G232"/>
  <c r="E232"/>
  <c r="I232"/>
  <c r="M232"/>
  <c r="Q232"/>
  <c r="U232"/>
  <c r="Y232"/>
  <c r="AC232"/>
  <c r="AY232"/>
  <c r="BC232"/>
  <c r="BG232"/>
  <c r="P232"/>
  <c r="T232"/>
  <c r="X232"/>
  <c r="AB232"/>
  <c r="AO232"/>
  <c r="BB232"/>
  <c r="BF232"/>
  <c r="BH426" i="7"/>
  <c r="BD426"/>
  <c r="BB426"/>
  <c r="AG426"/>
  <c r="AE426"/>
  <c r="AC426"/>
  <c r="AA426"/>
  <c r="Y426"/>
  <c r="U426"/>
  <c r="S426"/>
  <c r="Q426"/>
  <c r="O426"/>
  <c r="M426"/>
  <c r="K426"/>
  <c r="I426"/>
  <c r="E426"/>
  <c r="A232"/>
  <c r="BI426"/>
  <c r="BG426"/>
  <c r="BE426"/>
  <c r="BC426"/>
  <c r="AH426"/>
  <c r="AF426"/>
  <c r="AD426"/>
  <c r="AB426"/>
  <c r="Z426"/>
  <c r="X426"/>
  <c r="V426"/>
  <c r="T426"/>
  <c r="R426"/>
  <c r="P426"/>
  <c r="N426"/>
  <c r="L426"/>
  <c r="J426"/>
  <c r="H426"/>
  <c r="F426"/>
  <c r="D426"/>
  <c r="A623"/>
  <c r="A1014"/>
  <c r="BJ34"/>
  <c r="A36"/>
  <c r="AM37" i="11" l="1"/>
  <c r="AM233" s="1"/>
  <c r="AK37"/>
  <c r="AK233" s="1"/>
  <c r="AI37"/>
  <c r="AI233" s="1"/>
  <c r="AG37"/>
  <c r="AG233" s="1"/>
  <c r="AE37"/>
  <c r="AE233" s="1"/>
  <c r="AC37"/>
  <c r="AC233" s="1"/>
  <c r="AA37"/>
  <c r="AA233" s="1"/>
  <c r="Y37"/>
  <c r="Y233" s="1"/>
  <c r="W37"/>
  <c r="W233" s="1"/>
  <c r="AN37"/>
  <c r="AN233" s="1"/>
  <c r="AL37"/>
  <c r="AL233" s="1"/>
  <c r="AJ37"/>
  <c r="AJ233" s="1"/>
  <c r="AH37"/>
  <c r="AH233" s="1"/>
  <c r="AF37"/>
  <c r="AF233" s="1"/>
  <c r="AD37"/>
  <c r="AD233" s="1"/>
  <c r="AB37"/>
  <c r="AB233" s="1"/>
  <c r="Z37"/>
  <c r="Z233" s="1"/>
  <c r="X37"/>
  <c r="X233" s="1"/>
  <c r="AW38" i="10"/>
  <c r="AW234" s="1"/>
  <c r="AU38"/>
  <c r="AU234" s="1"/>
  <c r="AS38"/>
  <c r="AS234" s="1"/>
  <c r="AQ38"/>
  <c r="AQ234" s="1"/>
  <c r="AX38"/>
  <c r="AX234" s="1"/>
  <c r="AV38"/>
  <c r="AV234" s="1"/>
  <c r="AT38"/>
  <c r="AT234" s="1"/>
  <c r="AR38"/>
  <c r="AR234" s="1"/>
  <c r="AP38"/>
  <c r="AP234" s="1"/>
  <c r="AY232" i="7"/>
  <c r="AW232"/>
  <c r="AU232"/>
  <c r="AS232"/>
  <c r="AQ232"/>
  <c r="AX232"/>
  <c r="AV232"/>
  <c r="AT232"/>
  <c r="AR232"/>
  <c r="AP232"/>
  <c r="BI232"/>
  <c r="BG232"/>
  <c r="BE232"/>
  <c r="BC232"/>
  <c r="BA232"/>
  <c r="AO232"/>
  <c r="AO427" s="1"/>
  <c r="AM232"/>
  <c r="AK232"/>
  <c r="AI232"/>
  <c r="AG232"/>
  <c r="AE232"/>
  <c r="AC232"/>
  <c r="AA232"/>
  <c r="Y232"/>
  <c r="W232"/>
  <c r="U232"/>
  <c r="S232"/>
  <c r="Q232"/>
  <c r="O232"/>
  <c r="M232"/>
  <c r="K232"/>
  <c r="I232"/>
  <c r="G232"/>
  <c r="E232"/>
  <c r="BH232"/>
  <c r="BF232"/>
  <c r="BD232"/>
  <c r="BB232"/>
  <c r="AZ232"/>
  <c r="AZ427" s="1"/>
  <c r="AN232"/>
  <c r="AL232"/>
  <c r="AJ232"/>
  <c r="AH232"/>
  <c r="AF232"/>
  <c r="AD232"/>
  <c r="AB232"/>
  <c r="Z232"/>
  <c r="X232"/>
  <c r="V232"/>
  <c r="T232"/>
  <c r="R232"/>
  <c r="P232"/>
  <c r="N232"/>
  <c r="L232"/>
  <c r="J232"/>
  <c r="H232"/>
  <c r="F232"/>
  <c r="D232"/>
  <c r="AI427"/>
  <c r="BA427"/>
  <c r="AL427"/>
  <c r="AS427"/>
  <c r="AW427"/>
  <c r="AP427"/>
  <c r="AT427"/>
  <c r="AX427"/>
  <c r="AK427"/>
  <c r="AM427"/>
  <c r="AJ427"/>
  <c r="AN427"/>
  <c r="AQ427"/>
  <c r="AU427"/>
  <c r="AY427"/>
  <c r="AR427"/>
  <c r="AV427"/>
  <c r="AY36"/>
  <c r="AW36"/>
  <c r="AU36"/>
  <c r="AS36"/>
  <c r="AQ36"/>
  <c r="AO36"/>
  <c r="AX36"/>
  <c r="AV36"/>
  <c r="AT36"/>
  <c r="AR36"/>
  <c r="AP36"/>
  <c r="AN38" i="10"/>
  <c r="AN234" s="1"/>
  <c r="AL38"/>
  <c r="AL234" s="1"/>
  <c r="AJ38"/>
  <c r="AJ234" s="1"/>
  <c r="AH38"/>
  <c r="AH234" s="1"/>
  <c r="AF38"/>
  <c r="AF234" s="1"/>
  <c r="AM38"/>
  <c r="AM234" s="1"/>
  <c r="AK38"/>
  <c r="AK234" s="1"/>
  <c r="AI38"/>
  <c r="AI234" s="1"/>
  <c r="AG38"/>
  <c r="AG234" s="1"/>
  <c r="BI36" i="7"/>
  <c r="BG36"/>
  <c r="BE36"/>
  <c r="BC36"/>
  <c r="BA36"/>
  <c r="AM36"/>
  <c r="AK36"/>
  <c r="AI36"/>
  <c r="AG36"/>
  <c r="AE36"/>
  <c r="AC36"/>
  <c r="AA36"/>
  <c r="Y36"/>
  <c r="W36"/>
  <c r="U36"/>
  <c r="S36"/>
  <c r="Q36"/>
  <c r="O36"/>
  <c r="M36"/>
  <c r="K36"/>
  <c r="I36"/>
  <c r="G36"/>
  <c r="E36"/>
  <c r="BH36"/>
  <c r="BF36"/>
  <c r="BD36"/>
  <c r="BB36"/>
  <c r="AZ36"/>
  <c r="AN36"/>
  <c r="AL36"/>
  <c r="AJ36"/>
  <c r="AH36"/>
  <c r="AF36"/>
  <c r="AD36"/>
  <c r="AB36"/>
  <c r="Z36"/>
  <c r="V36"/>
  <c r="R36"/>
  <c r="N36"/>
  <c r="J36"/>
  <c r="F36"/>
  <c r="X36"/>
  <c r="T36"/>
  <c r="P36"/>
  <c r="L36"/>
  <c r="H36"/>
  <c r="D36"/>
  <c r="BB427"/>
  <c r="S427"/>
  <c r="AE427"/>
  <c r="O427"/>
  <c r="G427"/>
  <c r="BN328" i="11"/>
  <c r="BN524"/>
  <c r="BF37"/>
  <c r="BD37"/>
  <c r="BB37"/>
  <c r="BB233" s="1"/>
  <c r="AZ37"/>
  <c r="AX37"/>
  <c r="AX233" s="1"/>
  <c r="AV37"/>
  <c r="AV233" s="1"/>
  <c r="AT37"/>
  <c r="AT233" s="1"/>
  <c r="AR37"/>
  <c r="AP37"/>
  <c r="AP233" s="1"/>
  <c r="V37"/>
  <c r="V233" s="1"/>
  <c r="T37"/>
  <c r="T233" s="1"/>
  <c r="R37"/>
  <c r="P37"/>
  <c r="P233" s="1"/>
  <c r="N37"/>
  <c r="N233" s="1"/>
  <c r="L37"/>
  <c r="L233" s="1"/>
  <c r="J37"/>
  <c r="H37"/>
  <c r="H233" s="1"/>
  <c r="F37"/>
  <c r="F233" s="1"/>
  <c r="D37"/>
  <c r="D233" s="1"/>
  <c r="B37"/>
  <c r="BG37"/>
  <c r="BE37"/>
  <c r="BE233" s="1"/>
  <c r="BC37"/>
  <c r="BA37"/>
  <c r="BA233" s="1"/>
  <c r="AY37"/>
  <c r="AW37"/>
  <c r="AW233" s="1"/>
  <c r="AU37"/>
  <c r="AS37"/>
  <c r="AS233" s="1"/>
  <c r="AQ37"/>
  <c r="AQ233" s="1"/>
  <c r="AO37"/>
  <c r="U37"/>
  <c r="U233" s="1"/>
  <c r="S37"/>
  <c r="S233" s="1"/>
  <c r="Q37"/>
  <c r="Q233" s="1"/>
  <c r="O37"/>
  <c r="M37"/>
  <c r="M233" s="1"/>
  <c r="K37"/>
  <c r="K233" s="1"/>
  <c r="I37"/>
  <c r="I233" s="1"/>
  <c r="G37"/>
  <c r="G233" s="1"/>
  <c r="E37"/>
  <c r="E233" s="1"/>
  <c r="C37"/>
  <c r="C233" s="1"/>
  <c r="BK35" i="7"/>
  <c r="BP1013"/>
  <c r="BP621"/>
  <c r="BD233" i="11"/>
  <c r="BE38" i="10"/>
  <c r="BC38"/>
  <c r="BA38"/>
  <c r="AY38"/>
  <c r="AE38"/>
  <c r="AC38"/>
  <c r="AA38"/>
  <c r="Y38"/>
  <c r="W38"/>
  <c r="U38"/>
  <c r="S38"/>
  <c r="Q38"/>
  <c r="O38"/>
  <c r="M38"/>
  <c r="K38"/>
  <c r="I38"/>
  <c r="G38"/>
  <c r="E38"/>
  <c r="C38"/>
  <c r="BD38"/>
  <c r="BB38"/>
  <c r="AO38"/>
  <c r="AB38"/>
  <c r="X38"/>
  <c r="T38"/>
  <c r="P38"/>
  <c r="L38"/>
  <c r="H38"/>
  <c r="F38"/>
  <c r="B38"/>
  <c r="BF38"/>
  <c r="AZ38"/>
  <c r="AD38"/>
  <c r="Z38"/>
  <c r="V38"/>
  <c r="R38"/>
  <c r="N38"/>
  <c r="J38"/>
  <c r="D38"/>
  <c r="A330" i="11"/>
  <c r="BL329"/>
  <c r="A137"/>
  <c r="D232"/>
  <c r="H232"/>
  <c r="L232"/>
  <c r="P232"/>
  <c r="T232"/>
  <c r="AP232"/>
  <c r="AT232"/>
  <c r="AX232"/>
  <c r="BB232"/>
  <c r="BF232"/>
  <c r="C232"/>
  <c r="G232"/>
  <c r="K232"/>
  <c r="O232"/>
  <c r="S232"/>
  <c r="AO232"/>
  <c r="AS232"/>
  <c r="AW232"/>
  <c r="BA232"/>
  <c r="BE232"/>
  <c r="B232"/>
  <c r="BI36"/>
  <c r="BH36"/>
  <c r="A38"/>
  <c r="BF233"/>
  <c r="AZ233"/>
  <c r="AR233"/>
  <c r="R233"/>
  <c r="J233"/>
  <c r="BG233"/>
  <c r="BC233"/>
  <c r="AY233"/>
  <c r="AU233"/>
  <c r="AO233"/>
  <c r="O233"/>
  <c r="F232"/>
  <c r="J232"/>
  <c r="N232"/>
  <c r="R232"/>
  <c r="V232"/>
  <c r="AR232"/>
  <c r="AV232"/>
  <c r="AZ232"/>
  <c r="BD232"/>
  <c r="E232"/>
  <c r="I232"/>
  <c r="M232"/>
  <c r="Q232"/>
  <c r="U232"/>
  <c r="AQ232"/>
  <c r="AU232"/>
  <c r="AY232"/>
  <c r="BC232"/>
  <c r="BG232"/>
  <c r="A137" i="10"/>
  <c r="C233"/>
  <c r="D233"/>
  <c r="H233"/>
  <c r="L233"/>
  <c r="P233"/>
  <c r="T233"/>
  <c r="X233"/>
  <c r="AB233"/>
  <c r="AO233"/>
  <c r="BB233"/>
  <c r="BF233"/>
  <c r="G233"/>
  <c r="K233"/>
  <c r="O233"/>
  <c r="S233"/>
  <c r="W233"/>
  <c r="AA233"/>
  <c r="AE233"/>
  <c r="BA233"/>
  <c r="BE233"/>
  <c r="A526"/>
  <c r="A330"/>
  <c r="B233"/>
  <c r="BI37"/>
  <c r="BH37"/>
  <c r="A39"/>
  <c r="BG38"/>
  <c r="BN525"/>
  <c r="BN329"/>
  <c r="F233"/>
  <c r="J233"/>
  <c r="N233"/>
  <c r="R233"/>
  <c r="V233"/>
  <c r="Z233"/>
  <c r="AD233"/>
  <c r="AZ233"/>
  <c r="BD233"/>
  <c r="E233"/>
  <c r="I233"/>
  <c r="M233"/>
  <c r="Q233"/>
  <c r="U233"/>
  <c r="Y233"/>
  <c r="AC233"/>
  <c r="AY233"/>
  <c r="BC233"/>
  <c r="BG233"/>
  <c r="A1015" i="7"/>
  <c r="A624"/>
  <c r="A233"/>
  <c r="BI427"/>
  <c r="BG427"/>
  <c r="BE427"/>
  <c r="BC427"/>
  <c r="AH427"/>
  <c r="AF427"/>
  <c r="AD427"/>
  <c r="AB427"/>
  <c r="Z427"/>
  <c r="X427"/>
  <c r="V427"/>
  <c r="T427"/>
  <c r="R427"/>
  <c r="P427"/>
  <c r="N427"/>
  <c r="L427"/>
  <c r="J427"/>
  <c r="H427"/>
  <c r="F427"/>
  <c r="D427"/>
  <c r="BH427"/>
  <c r="BF427"/>
  <c r="BD427"/>
  <c r="AG427"/>
  <c r="AC427"/>
  <c r="AA427"/>
  <c r="Y427"/>
  <c r="W427"/>
  <c r="U427"/>
  <c r="Q427"/>
  <c r="M427"/>
  <c r="K427"/>
  <c r="I427"/>
  <c r="E427"/>
  <c r="BJ35"/>
  <c r="A37"/>
  <c r="AN38" i="11" l="1"/>
  <c r="AN234" s="1"/>
  <c r="AL38"/>
  <c r="AL234" s="1"/>
  <c r="AK38"/>
  <c r="AK234" s="1"/>
  <c r="AI38"/>
  <c r="AI234" s="1"/>
  <c r="AG38"/>
  <c r="AG234" s="1"/>
  <c r="AE38"/>
  <c r="AE234" s="1"/>
  <c r="AC38"/>
  <c r="AC234" s="1"/>
  <c r="AA38"/>
  <c r="AA234" s="1"/>
  <c r="Y38"/>
  <c r="Y234" s="1"/>
  <c r="W38"/>
  <c r="W234" s="1"/>
  <c r="AM38"/>
  <c r="AM234" s="1"/>
  <c r="AJ38"/>
  <c r="AJ234" s="1"/>
  <c r="AH38"/>
  <c r="AH234" s="1"/>
  <c r="AF38"/>
  <c r="AF234" s="1"/>
  <c r="AD38"/>
  <c r="AD234" s="1"/>
  <c r="AB38"/>
  <c r="AB234" s="1"/>
  <c r="Z38"/>
  <c r="Z234" s="1"/>
  <c r="X38"/>
  <c r="X234" s="1"/>
  <c r="AX39" i="10"/>
  <c r="AX235" s="1"/>
  <c r="AV39"/>
  <c r="AV235" s="1"/>
  <c r="AT39"/>
  <c r="AT235" s="1"/>
  <c r="AR39"/>
  <c r="AR235" s="1"/>
  <c r="AP39"/>
  <c r="AP235" s="1"/>
  <c r="AW39"/>
  <c r="AW235" s="1"/>
  <c r="AU39"/>
  <c r="AU235" s="1"/>
  <c r="AS39"/>
  <c r="AS235" s="1"/>
  <c r="AQ39"/>
  <c r="AQ235" s="1"/>
  <c r="AY233" i="7"/>
  <c r="AY428" s="1"/>
  <c r="AW233"/>
  <c r="AU233"/>
  <c r="AU428" s="1"/>
  <c r="AS233"/>
  <c r="AQ233"/>
  <c r="AQ428" s="1"/>
  <c r="AX233"/>
  <c r="AX428" s="1"/>
  <c r="AV233"/>
  <c r="AT233"/>
  <c r="AT428" s="1"/>
  <c r="AR233"/>
  <c r="AP233"/>
  <c r="AP428" s="1"/>
  <c r="BI233"/>
  <c r="BG233"/>
  <c r="BE233"/>
  <c r="BC233"/>
  <c r="BA233"/>
  <c r="BA428" s="1"/>
  <c r="AO233"/>
  <c r="AO428" s="1"/>
  <c r="AM233"/>
  <c r="AM428" s="1"/>
  <c r="AK233"/>
  <c r="AI233"/>
  <c r="AI428" s="1"/>
  <c r="AG233"/>
  <c r="AE233"/>
  <c r="AC233"/>
  <c r="AA233"/>
  <c r="Y233"/>
  <c r="W233"/>
  <c r="U233"/>
  <c r="S233"/>
  <c r="Q233"/>
  <c r="O233"/>
  <c r="M233"/>
  <c r="K233"/>
  <c r="I233"/>
  <c r="G233"/>
  <c r="E233"/>
  <c r="BH233"/>
  <c r="BF233"/>
  <c r="BD233"/>
  <c r="BB233"/>
  <c r="AZ233"/>
  <c r="AN233"/>
  <c r="AL233"/>
  <c r="AL428" s="1"/>
  <c r="AJ233"/>
  <c r="AH233"/>
  <c r="AF233"/>
  <c r="AD233"/>
  <c r="AB233"/>
  <c r="Z233"/>
  <c r="X233"/>
  <c r="V233"/>
  <c r="T233"/>
  <c r="R233"/>
  <c r="P233"/>
  <c r="N233"/>
  <c r="L233"/>
  <c r="J233"/>
  <c r="H233"/>
  <c r="F233"/>
  <c r="D233"/>
  <c r="AZ428"/>
  <c r="AJ428"/>
  <c r="AN428"/>
  <c r="AK428"/>
  <c r="AR428"/>
  <c r="AV428"/>
  <c r="AS428"/>
  <c r="AW428"/>
  <c r="AX37"/>
  <c r="AV37"/>
  <c r="AT37"/>
  <c r="AR37"/>
  <c r="AP37"/>
  <c r="AY37"/>
  <c r="AW37"/>
  <c r="AU37"/>
  <c r="AS37"/>
  <c r="AQ37"/>
  <c r="AO37"/>
  <c r="AM39" i="10"/>
  <c r="AM235" s="1"/>
  <c r="AK39"/>
  <c r="AK235" s="1"/>
  <c r="AI39"/>
  <c r="AI235" s="1"/>
  <c r="AG39"/>
  <c r="AG235" s="1"/>
  <c r="AN39"/>
  <c r="AN235" s="1"/>
  <c r="AL39"/>
  <c r="AL235" s="1"/>
  <c r="AJ39"/>
  <c r="AJ235" s="1"/>
  <c r="AH39"/>
  <c r="AH235" s="1"/>
  <c r="AF39"/>
  <c r="AF235" s="1"/>
  <c r="BH37" i="7"/>
  <c r="BF37"/>
  <c r="BD37"/>
  <c r="BB37"/>
  <c r="AZ37"/>
  <c r="AN37"/>
  <c r="AL37"/>
  <c r="AJ37"/>
  <c r="AH37"/>
  <c r="AF37"/>
  <c r="AD37"/>
  <c r="AB37"/>
  <c r="Z37"/>
  <c r="X37"/>
  <c r="V37"/>
  <c r="T37"/>
  <c r="R37"/>
  <c r="P37"/>
  <c r="N37"/>
  <c r="L37"/>
  <c r="J37"/>
  <c r="H37"/>
  <c r="F37"/>
  <c r="D37"/>
  <c r="BI37"/>
  <c r="BG37"/>
  <c r="BE37"/>
  <c r="BC37"/>
  <c r="BA37"/>
  <c r="AM37"/>
  <c r="AK37"/>
  <c r="AI37"/>
  <c r="AG37"/>
  <c r="AE37"/>
  <c r="AC37"/>
  <c r="AA37"/>
  <c r="Y37"/>
  <c r="W37"/>
  <c r="U37"/>
  <c r="S37"/>
  <c r="Q37"/>
  <c r="O37"/>
  <c r="M37"/>
  <c r="K37"/>
  <c r="I37"/>
  <c r="G37"/>
  <c r="E37"/>
  <c r="BF428"/>
  <c r="W428"/>
  <c r="G428"/>
  <c r="BN329" i="11"/>
  <c r="BN525"/>
  <c r="BF38"/>
  <c r="BD38"/>
  <c r="BB38"/>
  <c r="AZ38"/>
  <c r="AX38"/>
  <c r="AV38"/>
  <c r="AT38"/>
  <c r="AR38"/>
  <c r="AP38"/>
  <c r="V38"/>
  <c r="T38"/>
  <c r="R38"/>
  <c r="P38"/>
  <c r="N38"/>
  <c r="L38"/>
  <c r="J38"/>
  <c r="H38"/>
  <c r="F38"/>
  <c r="D38"/>
  <c r="B38"/>
  <c r="BG38"/>
  <c r="BE38"/>
  <c r="BC38"/>
  <c r="BA38"/>
  <c r="AY38"/>
  <c r="AW38"/>
  <c r="AU38"/>
  <c r="AS38"/>
  <c r="AQ38"/>
  <c r="AO38"/>
  <c r="U38"/>
  <c r="S38"/>
  <c r="Q38"/>
  <c r="O38"/>
  <c r="M38"/>
  <c r="K38"/>
  <c r="I38"/>
  <c r="G38"/>
  <c r="E38"/>
  <c r="C38"/>
  <c r="BK36" i="7"/>
  <c r="BP1014"/>
  <c r="BP622"/>
  <c r="BF39" i="10"/>
  <c r="BD39"/>
  <c r="BB39"/>
  <c r="AZ39"/>
  <c r="AO39"/>
  <c r="AD39"/>
  <c r="AB39"/>
  <c r="Z39"/>
  <c r="X39"/>
  <c r="V39"/>
  <c r="T39"/>
  <c r="R39"/>
  <c r="P39"/>
  <c r="N39"/>
  <c r="L39"/>
  <c r="J39"/>
  <c r="H39"/>
  <c r="F39"/>
  <c r="D39"/>
  <c r="B39"/>
  <c r="BC39"/>
  <c r="AY39"/>
  <c r="AC39"/>
  <c r="Y39"/>
  <c r="U39"/>
  <c r="Q39"/>
  <c r="M39"/>
  <c r="I39"/>
  <c r="E39"/>
  <c r="C39"/>
  <c r="BE39"/>
  <c r="BA39"/>
  <c r="AE39"/>
  <c r="AA39"/>
  <c r="W39"/>
  <c r="S39"/>
  <c r="O39"/>
  <c r="K39"/>
  <c r="G39"/>
  <c r="A331" i="11"/>
  <c r="BL330"/>
  <c r="B233"/>
  <c r="BH37"/>
  <c r="BI37"/>
  <c r="A39"/>
  <c r="A138"/>
  <c r="BH38" i="10"/>
  <c r="BI38"/>
  <c r="BG39"/>
  <c r="A40"/>
  <c r="A138"/>
  <c r="F234"/>
  <c r="B234"/>
  <c r="C234"/>
  <c r="G234"/>
  <c r="K234"/>
  <c r="O234"/>
  <c r="S234"/>
  <c r="W234"/>
  <c r="AA234"/>
  <c r="AE234"/>
  <c r="BA234"/>
  <c r="BE234"/>
  <c r="J234"/>
  <c r="N234"/>
  <c r="R234"/>
  <c r="V234"/>
  <c r="Z234"/>
  <c r="AD234"/>
  <c r="AZ234"/>
  <c r="BD234"/>
  <c r="BN526"/>
  <c r="BN330"/>
  <c r="A331"/>
  <c r="A527"/>
  <c r="E234"/>
  <c r="I234"/>
  <c r="M234"/>
  <c r="Q234"/>
  <c r="U234"/>
  <c r="Y234"/>
  <c r="AC234"/>
  <c r="AY234"/>
  <c r="BC234"/>
  <c r="BG234"/>
  <c r="D234"/>
  <c r="H234"/>
  <c r="L234"/>
  <c r="P234"/>
  <c r="T234"/>
  <c r="X234"/>
  <c r="AB234"/>
  <c r="AO234"/>
  <c r="BB234"/>
  <c r="BF234"/>
  <c r="BH428" i="7"/>
  <c r="BD428"/>
  <c r="BB428"/>
  <c r="AG428"/>
  <c r="AE428"/>
  <c r="AC428"/>
  <c r="AA428"/>
  <c r="Y428"/>
  <c r="U428"/>
  <c r="S428"/>
  <c r="Q428"/>
  <c r="O428"/>
  <c r="M428"/>
  <c r="K428"/>
  <c r="I428"/>
  <c r="E428"/>
  <c r="A234"/>
  <c r="BI428"/>
  <c r="BG428"/>
  <c r="BE428"/>
  <c r="BC428"/>
  <c r="AH428"/>
  <c r="AF428"/>
  <c r="AD428"/>
  <c r="AB428"/>
  <c r="Z428"/>
  <c r="X428"/>
  <c r="V428"/>
  <c r="T428"/>
  <c r="R428"/>
  <c r="P428"/>
  <c r="N428"/>
  <c r="L428"/>
  <c r="J428"/>
  <c r="H428"/>
  <c r="F428"/>
  <c r="D428"/>
  <c r="A625"/>
  <c r="A1016"/>
  <c r="A38"/>
  <c r="BJ36"/>
  <c r="AN39" i="11" l="1"/>
  <c r="AN235" s="1"/>
  <c r="AL39"/>
  <c r="AL235" s="1"/>
  <c r="AJ39"/>
  <c r="AJ235" s="1"/>
  <c r="AH39"/>
  <c r="AH235" s="1"/>
  <c r="AF39"/>
  <c r="AF235" s="1"/>
  <c r="AD39"/>
  <c r="AD235" s="1"/>
  <c r="AB39"/>
  <c r="AB235" s="1"/>
  <c r="Z39"/>
  <c r="Z235" s="1"/>
  <c r="X39"/>
  <c r="X235" s="1"/>
  <c r="AM39"/>
  <c r="AM235" s="1"/>
  <c r="AI39"/>
  <c r="AI235" s="1"/>
  <c r="AE39"/>
  <c r="AE235" s="1"/>
  <c r="AA39"/>
  <c r="AA235" s="1"/>
  <c r="W39"/>
  <c r="W235" s="1"/>
  <c r="AK39"/>
  <c r="AK235" s="1"/>
  <c r="AG39"/>
  <c r="AG235" s="1"/>
  <c r="AC39"/>
  <c r="AC235" s="1"/>
  <c r="Y39"/>
  <c r="Y235" s="1"/>
  <c r="AW40" i="10"/>
  <c r="AW236" s="1"/>
  <c r="AU40"/>
  <c r="AU236" s="1"/>
  <c r="AS40"/>
  <c r="AS236" s="1"/>
  <c r="AQ40"/>
  <c r="AQ236" s="1"/>
  <c r="AV40"/>
  <c r="AV236" s="1"/>
  <c r="AR40"/>
  <c r="AR236" s="1"/>
  <c r="AX40"/>
  <c r="AX236" s="1"/>
  <c r="AT40"/>
  <c r="AT236" s="1"/>
  <c r="AP40"/>
  <c r="AP236" s="1"/>
  <c r="AY234" i="7"/>
  <c r="AW234"/>
  <c r="AW429" s="1"/>
  <c r="AU234"/>
  <c r="AS234"/>
  <c r="AS429" s="1"/>
  <c r="AQ234"/>
  <c r="AX234"/>
  <c r="AX429" s="1"/>
  <c r="AV234"/>
  <c r="AT234"/>
  <c r="AT429" s="1"/>
  <c r="AR234"/>
  <c r="AP234"/>
  <c r="AP429" s="1"/>
  <c r="BI234"/>
  <c r="BG234"/>
  <c r="BE234"/>
  <c r="BC234"/>
  <c r="BA234"/>
  <c r="BA429" s="1"/>
  <c r="AO234"/>
  <c r="AO429" s="1"/>
  <c r="AM234"/>
  <c r="AM429" s="1"/>
  <c r="AK234"/>
  <c r="AI234"/>
  <c r="AI429" s="1"/>
  <c r="AG234"/>
  <c r="AE234"/>
  <c r="AC234"/>
  <c r="AA234"/>
  <c r="Y234"/>
  <c r="W234"/>
  <c r="U234"/>
  <c r="S234"/>
  <c r="Q234"/>
  <c r="O234"/>
  <c r="M234"/>
  <c r="K234"/>
  <c r="I234"/>
  <c r="G234"/>
  <c r="E234"/>
  <c r="BH234"/>
  <c r="BF234"/>
  <c r="BD234"/>
  <c r="BB234"/>
  <c r="AZ234"/>
  <c r="AZ429" s="1"/>
  <c r="AN234"/>
  <c r="AL234"/>
  <c r="AL429" s="1"/>
  <c r="AJ234"/>
  <c r="AH234"/>
  <c r="AF234"/>
  <c r="AD234"/>
  <c r="AB234"/>
  <c r="Z234"/>
  <c r="X234"/>
  <c r="V234"/>
  <c r="T234"/>
  <c r="R234"/>
  <c r="P234"/>
  <c r="N234"/>
  <c r="L234"/>
  <c r="J234"/>
  <c r="H234"/>
  <c r="F234"/>
  <c r="D234"/>
  <c r="AK429"/>
  <c r="AJ429"/>
  <c r="AN429"/>
  <c r="AQ429"/>
  <c r="AU429"/>
  <c r="AY429"/>
  <c r="AR429"/>
  <c r="AV429"/>
  <c r="AY38"/>
  <c r="AW38"/>
  <c r="AU38"/>
  <c r="AS38"/>
  <c r="AQ38"/>
  <c r="AO38"/>
  <c r="AX38"/>
  <c r="AV38"/>
  <c r="AT38"/>
  <c r="AR38"/>
  <c r="AP38"/>
  <c r="AM40" i="10"/>
  <c r="AM236" s="1"/>
  <c r="AK40"/>
  <c r="AK236" s="1"/>
  <c r="AI40"/>
  <c r="AI236" s="1"/>
  <c r="AG40"/>
  <c r="AG236" s="1"/>
  <c r="AN40"/>
  <c r="AN236" s="1"/>
  <c r="AL40"/>
  <c r="AL236" s="1"/>
  <c r="AJ40"/>
  <c r="AJ236" s="1"/>
  <c r="AF40"/>
  <c r="AF236" s="1"/>
  <c r="AH40"/>
  <c r="AH236" s="1"/>
  <c r="BI38" i="7"/>
  <c r="BG38"/>
  <c r="BE38"/>
  <c r="BC38"/>
  <c r="BA38"/>
  <c r="AM38"/>
  <c r="AK38"/>
  <c r="AI38"/>
  <c r="AG38"/>
  <c r="AE38"/>
  <c r="AC38"/>
  <c r="AA38"/>
  <c r="Y38"/>
  <c r="W38"/>
  <c r="U38"/>
  <c r="S38"/>
  <c r="Q38"/>
  <c r="O38"/>
  <c r="M38"/>
  <c r="K38"/>
  <c r="I38"/>
  <c r="G38"/>
  <c r="E38"/>
  <c r="BH38"/>
  <c r="BF38"/>
  <c r="BD38"/>
  <c r="BB38"/>
  <c r="AZ38"/>
  <c r="AN38"/>
  <c r="AL38"/>
  <c r="AJ38"/>
  <c r="AH38"/>
  <c r="AF38"/>
  <c r="AD38"/>
  <c r="AB38"/>
  <c r="Z38"/>
  <c r="X38"/>
  <c r="V38"/>
  <c r="T38"/>
  <c r="R38"/>
  <c r="P38"/>
  <c r="N38"/>
  <c r="L38"/>
  <c r="J38"/>
  <c r="H38"/>
  <c r="F38"/>
  <c r="D38"/>
  <c r="G429"/>
  <c r="BN330" i="11"/>
  <c r="BN526"/>
  <c r="BF39"/>
  <c r="BD39"/>
  <c r="BB39"/>
  <c r="AZ39"/>
  <c r="AX39"/>
  <c r="AV39"/>
  <c r="AT39"/>
  <c r="AR39"/>
  <c r="AP39"/>
  <c r="V39"/>
  <c r="T39"/>
  <c r="R39"/>
  <c r="P39"/>
  <c r="N39"/>
  <c r="L39"/>
  <c r="J39"/>
  <c r="H39"/>
  <c r="F39"/>
  <c r="D39"/>
  <c r="B39"/>
  <c r="BG39"/>
  <c r="BE39"/>
  <c r="BC39"/>
  <c r="BA39"/>
  <c r="AY39"/>
  <c r="AW39"/>
  <c r="AU39"/>
  <c r="AS39"/>
  <c r="AQ39"/>
  <c r="AO39"/>
  <c r="U39"/>
  <c r="S39"/>
  <c r="Q39"/>
  <c r="O39"/>
  <c r="M39"/>
  <c r="K39"/>
  <c r="I39"/>
  <c r="G39"/>
  <c r="E39"/>
  <c r="C39"/>
  <c r="BK37" i="7"/>
  <c r="BP1015"/>
  <c r="BP623"/>
  <c r="BE40" i="10"/>
  <c r="BC40"/>
  <c r="BA40"/>
  <c r="AY40"/>
  <c r="AE40"/>
  <c r="AC40"/>
  <c r="AA40"/>
  <c r="Y40"/>
  <c r="W40"/>
  <c r="U40"/>
  <c r="S40"/>
  <c r="Q40"/>
  <c r="O40"/>
  <c r="M40"/>
  <c r="K40"/>
  <c r="I40"/>
  <c r="G40"/>
  <c r="E40"/>
  <c r="C40"/>
  <c r="BF40"/>
  <c r="BB40"/>
  <c r="AZ40"/>
  <c r="AO40"/>
  <c r="AB40"/>
  <c r="X40"/>
  <c r="T40"/>
  <c r="P40"/>
  <c r="L40"/>
  <c r="H40"/>
  <c r="D40"/>
  <c r="B40"/>
  <c r="BD40"/>
  <c r="AD40"/>
  <c r="Z40"/>
  <c r="V40"/>
  <c r="R40"/>
  <c r="N40"/>
  <c r="J40"/>
  <c r="F40"/>
  <c r="B234" i="11"/>
  <c r="BI38"/>
  <c r="BH38"/>
  <c r="A40"/>
  <c r="A332"/>
  <c r="BL331"/>
  <c r="F234"/>
  <c r="J234"/>
  <c r="N234"/>
  <c r="R234"/>
  <c r="V234"/>
  <c r="AR234"/>
  <c r="AV234"/>
  <c r="AZ234"/>
  <c r="BD234"/>
  <c r="E234"/>
  <c r="I234"/>
  <c r="M234"/>
  <c r="Q234"/>
  <c r="U234"/>
  <c r="AQ234"/>
  <c r="AU234"/>
  <c r="AY234"/>
  <c r="BC234"/>
  <c r="BG234"/>
  <c r="A139"/>
  <c r="D234"/>
  <c r="H234"/>
  <c r="L234"/>
  <c r="P234"/>
  <c r="T234"/>
  <c r="AP234"/>
  <c r="AT234"/>
  <c r="AX234"/>
  <c r="BB234"/>
  <c r="BF234"/>
  <c r="C234"/>
  <c r="G234"/>
  <c r="K234"/>
  <c r="O234"/>
  <c r="S234"/>
  <c r="AO234"/>
  <c r="AS234"/>
  <c r="AW234"/>
  <c r="BA234"/>
  <c r="BE234"/>
  <c r="A528" i="10"/>
  <c r="A332"/>
  <c r="A139"/>
  <c r="C235"/>
  <c r="D235"/>
  <c r="H235"/>
  <c r="L235"/>
  <c r="P235"/>
  <c r="T235"/>
  <c r="X235"/>
  <c r="AB235"/>
  <c r="AO235"/>
  <c r="BB235"/>
  <c r="BF235"/>
  <c r="G235"/>
  <c r="K235"/>
  <c r="O235"/>
  <c r="S235"/>
  <c r="W235"/>
  <c r="AA235"/>
  <c r="AE235"/>
  <c r="BA235"/>
  <c r="BE235"/>
  <c r="B235"/>
  <c r="BI39"/>
  <c r="BH39"/>
  <c r="A41"/>
  <c r="BG40"/>
  <c r="BN527"/>
  <c r="BN331"/>
  <c r="F235"/>
  <c r="J235"/>
  <c r="N235"/>
  <c r="R235"/>
  <c r="V235"/>
  <c r="Z235"/>
  <c r="AD235"/>
  <c r="AZ235"/>
  <c r="BD235"/>
  <c r="E235"/>
  <c r="I235"/>
  <c r="M235"/>
  <c r="Q235"/>
  <c r="U235"/>
  <c r="Y235"/>
  <c r="AC235"/>
  <c r="AY235"/>
  <c r="BC235"/>
  <c r="BG235"/>
  <c r="A1017" i="7"/>
  <c r="A235"/>
  <c r="BI429"/>
  <c r="BG429"/>
  <c r="BE429"/>
  <c r="BC429"/>
  <c r="AH429"/>
  <c r="AF429"/>
  <c r="AD429"/>
  <c r="AB429"/>
  <c r="Z429"/>
  <c r="X429"/>
  <c r="V429"/>
  <c r="T429"/>
  <c r="R429"/>
  <c r="P429"/>
  <c r="N429"/>
  <c r="L429"/>
  <c r="J429"/>
  <c r="H429"/>
  <c r="F429"/>
  <c r="D429"/>
  <c r="BH429"/>
  <c r="BF429"/>
  <c r="BD429"/>
  <c r="BB429"/>
  <c r="AG429"/>
  <c r="AE429"/>
  <c r="AC429"/>
  <c r="AA429"/>
  <c r="Y429"/>
  <c r="W429"/>
  <c r="U429"/>
  <c r="S429"/>
  <c r="Q429"/>
  <c r="O429"/>
  <c r="M429"/>
  <c r="K429"/>
  <c r="I429"/>
  <c r="E429"/>
  <c r="A626"/>
  <c r="BJ37"/>
  <c r="A39"/>
  <c r="AM40" i="11" l="1"/>
  <c r="AM236" s="1"/>
  <c r="AK40"/>
  <c r="AK236" s="1"/>
  <c r="AI40"/>
  <c r="AI236" s="1"/>
  <c r="AG40"/>
  <c r="AG236" s="1"/>
  <c r="AE40"/>
  <c r="AE236" s="1"/>
  <c r="AC40"/>
  <c r="AC236" s="1"/>
  <c r="AN40"/>
  <c r="AN236" s="1"/>
  <c r="AL40"/>
  <c r="AL236" s="1"/>
  <c r="AJ40"/>
  <c r="AJ236" s="1"/>
  <c r="AH40"/>
  <c r="AH236" s="1"/>
  <c r="AF40"/>
  <c r="AF236" s="1"/>
  <c r="AD40"/>
  <c r="AD236" s="1"/>
  <c r="AB40"/>
  <c r="AB236" s="1"/>
  <c r="Z40"/>
  <c r="Z236" s="1"/>
  <c r="X40"/>
  <c r="X236" s="1"/>
  <c r="Y40"/>
  <c r="Y236" s="1"/>
  <c r="AA40"/>
  <c r="AA236" s="1"/>
  <c r="W40"/>
  <c r="W236" s="1"/>
  <c r="AX41" i="10"/>
  <c r="AX237" s="1"/>
  <c r="AV41"/>
  <c r="AV237" s="1"/>
  <c r="AT41"/>
  <c r="AT237" s="1"/>
  <c r="AR41"/>
  <c r="AR237" s="1"/>
  <c r="AP41"/>
  <c r="AP237" s="1"/>
  <c r="AW41"/>
  <c r="AW237" s="1"/>
  <c r="AU41"/>
  <c r="AU237" s="1"/>
  <c r="AQ41"/>
  <c r="AQ237" s="1"/>
  <c r="AS41"/>
  <c r="AS237" s="1"/>
  <c r="AY235" i="7"/>
  <c r="AY430" s="1"/>
  <c r="AW235"/>
  <c r="AU235"/>
  <c r="AU430" s="1"/>
  <c r="AS235"/>
  <c r="AQ235"/>
  <c r="AQ430" s="1"/>
  <c r="AX235"/>
  <c r="AX430" s="1"/>
  <c r="AV235"/>
  <c r="AT235"/>
  <c r="AT430" s="1"/>
  <c r="AR235"/>
  <c r="AP235"/>
  <c r="AP430" s="1"/>
  <c r="BI235"/>
  <c r="BG235"/>
  <c r="BE235"/>
  <c r="BC235"/>
  <c r="BA235"/>
  <c r="BA430" s="1"/>
  <c r="AO235"/>
  <c r="AO430" s="1"/>
  <c r="AM235"/>
  <c r="AM430" s="1"/>
  <c r="AK235"/>
  <c r="AI235"/>
  <c r="AI430" s="1"/>
  <c r="AG235"/>
  <c r="AE235"/>
  <c r="AC235"/>
  <c r="AA235"/>
  <c r="Y235"/>
  <c r="W235"/>
  <c r="U235"/>
  <c r="S235"/>
  <c r="Q235"/>
  <c r="O235"/>
  <c r="M235"/>
  <c r="K235"/>
  <c r="I235"/>
  <c r="G235"/>
  <c r="E235"/>
  <c r="BH235"/>
  <c r="BF235"/>
  <c r="BD235"/>
  <c r="BB235"/>
  <c r="AZ235"/>
  <c r="AZ430" s="1"/>
  <c r="AN235"/>
  <c r="AL235"/>
  <c r="AJ235"/>
  <c r="AH235"/>
  <c r="AF235"/>
  <c r="AD235"/>
  <c r="AB235"/>
  <c r="Z235"/>
  <c r="X235"/>
  <c r="V235"/>
  <c r="T235"/>
  <c r="R235"/>
  <c r="P235"/>
  <c r="N235"/>
  <c r="L235"/>
  <c r="J235"/>
  <c r="H235"/>
  <c r="F235"/>
  <c r="D235"/>
  <c r="AL430"/>
  <c r="AJ430"/>
  <c r="AN430"/>
  <c r="AK430"/>
  <c r="AR430"/>
  <c r="AV430"/>
  <c r="AS430"/>
  <c r="AW430"/>
  <c r="AX39"/>
  <c r="AV39"/>
  <c r="AT39"/>
  <c r="AR39"/>
  <c r="AP39"/>
  <c r="AY39"/>
  <c r="AW39"/>
  <c r="AU39"/>
  <c r="AS39"/>
  <c r="AQ39"/>
  <c r="AO39"/>
  <c r="AN41" i="10"/>
  <c r="AN237" s="1"/>
  <c r="AL41"/>
  <c r="AL237" s="1"/>
  <c r="AJ41"/>
  <c r="AJ237" s="1"/>
  <c r="AH41"/>
  <c r="AH237" s="1"/>
  <c r="AF41"/>
  <c r="AF237" s="1"/>
  <c r="AM41"/>
  <c r="AM237" s="1"/>
  <c r="AK41"/>
  <c r="AK237" s="1"/>
  <c r="AI41"/>
  <c r="AI237" s="1"/>
  <c r="AG41"/>
  <c r="AG237" s="1"/>
  <c r="BH39" i="7"/>
  <c r="BF39"/>
  <c r="BD39"/>
  <c r="BB39"/>
  <c r="AZ39"/>
  <c r="AN39"/>
  <c r="AL39"/>
  <c r="AJ39"/>
  <c r="AH39"/>
  <c r="AF39"/>
  <c r="AD39"/>
  <c r="AB39"/>
  <c r="Z39"/>
  <c r="X39"/>
  <c r="V39"/>
  <c r="T39"/>
  <c r="R39"/>
  <c r="P39"/>
  <c r="N39"/>
  <c r="L39"/>
  <c r="J39"/>
  <c r="H39"/>
  <c r="F39"/>
  <c r="D39"/>
  <c r="BI39"/>
  <c r="BG39"/>
  <c r="BE39"/>
  <c r="BC39"/>
  <c r="BA39"/>
  <c r="AM39"/>
  <c r="AK39"/>
  <c r="AI39"/>
  <c r="AG39"/>
  <c r="AE39"/>
  <c r="AC39"/>
  <c r="AA39"/>
  <c r="Y39"/>
  <c r="W39"/>
  <c r="U39"/>
  <c r="S39"/>
  <c r="Q39"/>
  <c r="O39"/>
  <c r="M39"/>
  <c r="K39"/>
  <c r="I39"/>
  <c r="G39"/>
  <c r="E39"/>
  <c r="BF430"/>
  <c r="W430"/>
  <c r="G430"/>
  <c r="BN331" i="11"/>
  <c r="BN527"/>
  <c r="BF40"/>
  <c r="BD40"/>
  <c r="BB40"/>
  <c r="AZ40"/>
  <c r="AX40"/>
  <c r="AV40"/>
  <c r="AT40"/>
  <c r="AR40"/>
  <c r="AP40"/>
  <c r="V40"/>
  <c r="T40"/>
  <c r="R40"/>
  <c r="P40"/>
  <c r="N40"/>
  <c r="L40"/>
  <c r="J40"/>
  <c r="H40"/>
  <c r="F40"/>
  <c r="D40"/>
  <c r="B40"/>
  <c r="BG40"/>
  <c r="BE40"/>
  <c r="BC40"/>
  <c r="BA40"/>
  <c r="AY40"/>
  <c r="AW40"/>
  <c r="AU40"/>
  <c r="AS40"/>
  <c r="AQ40"/>
  <c r="AO40"/>
  <c r="U40"/>
  <c r="S40"/>
  <c r="Q40"/>
  <c r="O40"/>
  <c r="M40"/>
  <c r="K40"/>
  <c r="I40"/>
  <c r="G40"/>
  <c r="E40"/>
  <c r="C40"/>
  <c r="C236" s="1"/>
  <c r="BK38" i="7"/>
  <c r="BP1016"/>
  <c r="BP624"/>
  <c r="BD236" i="11"/>
  <c r="BF236"/>
  <c r="BF41" i="10"/>
  <c r="BD41"/>
  <c r="BB41"/>
  <c r="AZ41"/>
  <c r="AO41"/>
  <c r="AD41"/>
  <c r="AB41"/>
  <c r="Z41"/>
  <c r="X41"/>
  <c r="V41"/>
  <c r="T41"/>
  <c r="R41"/>
  <c r="P41"/>
  <c r="N41"/>
  <c r="L41"/>
  <c r="J41"/>
  <c r="H41"/>
  <c r="F41"/>
  <c r="D41"/>
  <c r="B41"/>
  <c r="BC41"/>
  <c r="AY41"/>
  <c r="AC41"/>
  <c r="Y41"/>
  <c r="U41"/>
  <c r="Q41"/>
  <c r="M41"/>
  <c r="I41"/>
  <c r="E41"/>
  <c r="BE41"/>
  <c r="BA41"/>
  <c r="AE41"/>
  <c r="AA41"/>
  <c r="W41"/>
  <c r="S41"/>
  <c r="O41"/>
  <c r="K41"/>
  <c r="G41"/>
  <c r="C41"/>
  <c r="A140" i="11"/>
  <c r="A333"/>
  <c r="BL332"/>
  <c r="E235"/>
  <c r="I235"/>
  <c r="M235"/>
  <c r="Q235"/>
  <c r="U235"/>
  <c r="AQ235"/>
  <c r="AU235"/>
  <c r="AY235"/>
  <c r="BC235"/>
  <c r="BG235"/>
  <c r="D235"/>
  <c r="H235"/>
  <c r="L235"/>
  <c r="P235"/>
  <c r="T235"/>
  <c r="AP235"/>
  <c r="AT235"/>
  <c r="AX235"/>
  <c r="BB235"/>
  <c r="BF235"/>
  <c r="B235"/>
  <c r="BH39"/>
  <c r="BI39"/>
  <c r="BG236"/>
  <c r="BE236"/>
  <c r="BC236"/>
  <c r="BA236"/>
  <c r="AY236"/>
  <c r="AW236"/>
  <c r="AU236"/>
  <c r="AS236"/>
  <c r="AQ236"/>
  <c r="AO236"/>
  <c r="U236"/>
  <c r="S236"/>
  <c r="Q236"/>
  <c r="O236"/>
  <c r="M236"/>
  <c r="K236"/>
  <c r="I236"/>
  <c r="G236"/>
  <c r="E236"/>
  <c r="A41"/>
  <c r="BB236"/>
  <c r="AZ236"/>
  <c r="AX236"/>
  <c r="AV236"/>
  <c r="AT236"/>
  <c r="AR236"/>
  <c r="AP236"/>
  <c r="V236"/>
  <c r="T236"/>
  <c r="R236"/>
  <c r="P236"/>
  <c r="N236"/>
  <c r="L236"/>
  <c r="J236"/>
  <c r="H236"/>
  <c r="F236"/>
  <c r="D236"/>
  <c r="C235"/>
  <c r="G235"/>
  <c r="K235"/>
  <c r="O235"/>
  <c r="S235"/>
  <c r="AO235"/>
  <c r="AS235"/>
  <c r="AW235"/>
  <c r="BA235"/>
  <c r="BE235"/>
  <c r="F235"/>
  <c r="J235"/>
  <c r="N235"/>
  <c r="R235"/>
  <c r="V235"/>
  <c r="AR235"/>
  <c r="AV235"/>
  <c r="AZ235"/>
  <c r="BD235"/>
  <c r="BH40" i="10"/>
  <c r="BI40"/>
  <c r="BG41"/>
  <c r="A42"/>
  <c r="A140"/>
  <c r="D236"/>
  <c r="B236"/>
  <c r="A333"/>
  <c r="A529"/>
  <c r="G236"/>
  <c r="K236"/>
  <c r="O236"/>
  <c r="S236"/>
  <c r="W236"/>
  <c r="AA236"/>
  <c r="AE236"/>
  <c r="BA236"/>
  <c r="BE236"/>
  <c r="F236"/>
  <c r="J236"/>
  <c r="N236"/>
  <c r="R236"/>
  <c r="V236"/>
  <c r="Z236"/>
  <c r="AD236"/>
  <c r="AZ236"/>
  <c r="BD236"/>
  <c r="BN528"/>
  <c r="BN332"/>
  <c r="C236"/>
  <c r="E236"/>
  <c r="I236"/>
  <c r="M236"/>
  <c r="Q236"/>
  <c r="U236"/>
  <c r="Y236"/>
  <c r="AC236"/>
  <c r="AY236"/>
  <c r="BC236"/>
  <c r="BG236"/>
  <c r="H236"/>
  <c r="L236"/>
  <c r="P236"/>
  <c r="T236"/>
  <c r="X236"/>
  <c r="AB236"/>
  <c r="AO236"/>
  <c r="BB236"/>
  <c r="BF236"/>
  <c r="A627" i="7"/>
  <c r="BH430"/>
  <c r="BD430"/>
  <c r="BB430"/>
  <c r="AG430"/>
  <c r="AE430"/>
  <c r="AC430"/>
  <c r="AA430"/>
  <c r="Y430"/>
  <c r="U430"/>
  <c r="S430"/>
  <c r="Q430"/>
  <c r="O430"/>
  <c r="M430"/>
  <c r="K430"/>
  <c r="I430"/>
  <c r="E430"/>
  <c r="A236"/>
  <c r="BI430"/>
  <c r="BG430"/>
  <c r="BE430"/>
  <c r="BC430"/>
  <c r="AH430"/>
  <c r="AF430"/>
  <c r="AD430"/>
  <c r="AB430"/>
  <c r="Z430"/>
  <c r="X430"/>
  <c r="V430"/>
  <c r="T430"/>
  <c r="R430"/>
  <c r="P430"/>
  <c r="N430"/>
  <c r="L430"/>
  <c r="J430"/>
  <c r="H430"/>
  <c r="F430"/>
  <c r="D430"/>
  <c r="A1018"/>
  <c r="A40"/>
  <c r="BJ38"/>
  <c r="AM41" i="11" l="1"/>
  <c r="AM237" s="1"/>
  <c r="AK41"/>
  <c r="AK237" s="1"/>
  <c r="AI41"/>
  <c r="AI237" s="1"/>
  <c r="AG41"/>
  <c r="AG237" s="1"/>
  <c r="AE41"/>
  <c r="AE237" s="1"/>
  <c r="AC41"/>
  <c r="AC237" s="1"/>
  <c r="AA41"/>
  <c r="AA237" s="1"/>
  <c r="Y41"/>
  <c r="Y237" s="1"/>
  <c r="W41"/>
  <c r="W237" s="1"/>
  <c r="AN41"/>
  <c r="AN237" s="1"/>
  <c r="AL41"/>
  <c r="AL237" s="1"/>
  <c r="AJ41"/>
  <c r="AJ237" s="1"/>
  <c r="AH41"/>
  <c r="AH237" s="1"/>
  <c r="AF41"/>
  <c r="AF237" s="1"/>
  <c r="AD41"/>
  <c r="AD237" s="1"/>
  <c r="AB41"/>
  <c r="AB237" s="1"/>
  <c r="Z41"/>
  <c r="Z237" s="1"/>
  <c r="X41"/>
  <c r="X237" s="1"/>
  <c r="AW42" i="10"/>
  <c r="AW238" s="1"/>
  <c r="AU42"/>
  <c r="AU238" s="1"/>
  <c r="AS42"/>
  <c r="AS238" s="1"/>
  <c r="AQ42"/>
  <c r="AQ238" s="1"/>
  <c r="AX42"/>
  <c r="AX238" s="1"/>
  <c r="AV42"/>
  <c r="AV238" s="1"/>
  <c r="AT42"/>
  <c r="AT238" s="1"/>
  <c r="AR42"/>
  <c r="AR238" s="1"/>
  <c r="AP42"/>
  <c r="AP238" s="1"/>
  <c r="AY236" i="7"/>
  <c r="AW236"/>
  <c r="AW431" s="1"/>
  <c r="AU236"/>
  <c r="AS236"/>
  <c r="AS431" s="1"/>
  <c r="AQ236"/>
  <c r="AX236"/>
  <c r="AX431" s="1"/>
  <c r="AV236"/>
  <c r="AT236"/>
  <c r="AT431" s="1"/>
  <c r="AR236"/>
  <c r="AP236"/>
  <c r="AP431" s="1"/>
  <c r="BI236"/>
  <c r="BG236"/>
  <c r="BE236"/>
  <c r="BC236"/>
  <c r="BA236"/>
  <c r="BA431" s="1"/>
  <c r="AO236"/>
  <c r="AO431" s="1"/>
  <c r="AM236"/>
  <c r="AK236"/>
  <c r="AI236"/>
  <c r="AG236"/>
  <c r="AE236"/>
  <c r="AC236"/>
  <c r="AA236"/>
  <c r="Y236"/>
  <c r="W236"/>
  <c r="U236"/>
  <c r="S236"/>
  <c r="Q236"/>
  <c r="O236"/>
  <c r="M236"/>
  <c r="K236"/>
  <c r="I236"/>
  <c r="G236"/>
  <c r="E236"/>
  <c r="BH236"/>
  <c r="BF236"/>
  <c r="BD236"/>
  <c r="BB236"/>
  <c r="AZ236"/>
  <c r="AZ431" s="1"/>
  <c r="AN236"/>
  <c r="AL236"/>
  <c r="AL431" s="1"/>
  <c r="AJ236"/>
  <c r="AH236"/>
  <c r="AF236"/>
  <c r="AD236"/>
  <c r="AB236"/>
  <c r="Z236"/>
  <c r="X236"/>
  <c r="V236"/>
  <c r="T236"/>
  <c r="R236"/>
  <c r="P236"/>
  <c r="N236"/>
  <c r="L236"/>
  <c r="J236"/>
  <c r="H236"/>
  <c r="F236"/>
  <c r="D236"/>
  <c r="AI431"/>
  <c r="AM431"/>
  <c r="AK431"/>
  <c r="AJ431"/>
  <c r="AN431"/>
  <c r="AQ431"/>
  <c r="AU431"/>
  <c r="AY431"/>
  <c r="AR431"/>
  <c r="AV431"/>
  <c r="AY40"/>
  <c r="AW40"/>
  <c r="AU40"/>
  <c r="AS40"/>
  <c r="AQ40"/>
  <c r="AO40"/>
  <c r="AX40"/>
  <c r="AV40"/>
  <c r="AT40"/>
  <c r="AR40"/>
  <c r="AP40"/>
  <c r="AM42" i="10"/>
  <c r="AM238" s="1"/>
  <c r="AK42"/>
  <c r="AK238" s="1"/>
  <c r="AI42"/>
  <c r="AI238" s="1"/>
  <c r="AG42"/>
  <c r="AG238" s="1"/>
  <c r="AN42"/>
  <c r="AN238" s="1"/>
  <c r="AL42"/>
  <c r="AL238" s="1"/>
  <c r="AJ42"/>
  <c r="AJ238" s="1"/>
  <c r="AH42"/>
  <c r="AH238" s="1"/>
  <c r="AF42"/>
  <c r="AF238" s="1"/>
  <c r="BI40" i="7"/>
  <c r="BG40"/>
  <c r="BE40"/>
  <c r="BC40"/>
  <c r="BA40"/>
  <c r="AM40"/>
  <c r="AK40"/>
  <c r="AI40"/>
  <c r="AG40"/>
  <c r="AE40"/>
  <c r="AC40"/>
  <c r="AA40"/>
  <c r="Y40"/>
  <c r="W40"/>
  <c r="U40"/>
  <c r="S40"/>
  <c r="Q40"/>
  <c r="O40"/>
  <c r="M40"/>
  <c r="K40"/>
  <c r="I40"/>
  <c r="G40"/>
  <c r="E40"/>
  <c r="BH40"/>
  <c r="BF40"/>
  <c r="BD40"/>
  <c r="BB40"/>
  <c r="AZ40"/>
  <c r="AN40"/>
  <c r="AL40"/>
  <c r="AJ40"/>
  <c r="AH40"/>
  <c r="AF40"/>
  <c r="AD40"/>
  <c r="AB40"/>
  <c r="Z40"/>
  <c r="X40"/>
  <c r="V40"/>
  <c r="T40"/>
  <c r="R40"/>
  <c r="P40"/>
  <c r="N40"/>
  <c r="L40"/>
  <c r="J40"/>
  <c r="H40"/>
  <c r="F40"/>
  <c r="D40"/>
  <c r="X431"/>
  <c r="P431"/>
  <c r="H431"/>
  <c r="BH431"/>
  <c r="Y431"/>
  <c r="I431"/>
  <c r="K431"/>
  <c r="BD431"/>
  <c r="U431"/>
  <c r="E431"/>
  <c r="G431"/>
  <c r="BN332" i="11"/>
  <c r="BN528"/>
  <c r="BF41"/>
  <c r="BD41"/>
  <c r="BB41"/>
  <c r="AZ41"/>
  <c r="AX41"/>
  <c r="AV41"/>
  <c r="AT41"/>
  <c r="AR41"/>
  <c r="AP41"/>
  <c r="AP237" s="1"/>
  <c r="V41"/>
  <c r="T41"/>
  <c r="T237" s="1"/>
  <c r="R41"/>
  <c r="P41"/>
  <c r="P237" s="1"/>
  <c r="N41"/>
  <c r="L41"/>
  <c r="L237" s="1"/>
  <c r="J41"/>
  <c r="H41"/>
  <c r="H237" s="1"/>
  <c r="F41"/>
  <c r="F237" s="1"/>
  <c r="D41"/>
  <c r="B41"/>
  <c r="BG41"/>
  <c r="BE41"/>
  <c r="BC41"/>
  <c r="BA41"/>
  <c r="AY41"/>
  <c r="AW41"/>
  <c r="AU41"/>
  <c r="AS41"/>
  <c r="AQ41"/>
  <c r="AQ237" s="1"/>
  <c r="AO41"/>
  <c r="U41"/>
  <c r="U237" s="1"/>
  <c r="S41"/>
  <c r="Q41"/>
  <c r="Q237" s="1"/>
  <c r="O41"/>
  <c r="O237" s="1"/>
  <c r="M41"/>
  <c r="K41"/>
  <c r="K237" s="1"/>
  <c r="I41"/>
  <c r="I237" s="1"/>
  <c r="G41"/>
  <c r="G237" s="1"/>
  <c r="E41"/>
  <c r="E237" s="1"/>
  <c r="C41"/>
  <c r="C237" s="1"/>
  <c r="BK39" i="7"/>
  <c r="BP1017"/>
  <c r="BP625"/>
  <c r="BE42" i="10"/>
  <c r="BC42"/>
  <c r="BA42"/>
  <c r="AY42"/>
  <c r="AE42"/>
  <c r="AC42"/>
  <c r="AA42"/>
  <c r="Y42"/>
  <c r="W42"/>
  <c r="U42"/>
  <c r="S42"/>
  <c r="Q42"/>
  <c r="O42"/>
  <c r="M42"/>
  <c r="K42"/>
  <c r="I42"/>
  <c r="G42"/>
  <c r="E42"/>
  <c r="C42"/>
  <c r="BF42"/>
  <c r="BB42"/>
  <c r="AZ42"/>
  <c r="AD42"/>
  <c r="AB42"/>
  <c r="X42"/>
  <c r="V42"/>
  <c r="R42"/>
  <c r="N42"/>
  <c r="J42"/>
  <c r="F42"/>
  <c r="B42"/>
  <c r="BD42"/>
  <c r="AO42"/>
  <c r="Z42"/>
  <c r="T42"/>
  <c r="P42"/>
  <c r="L42"/>
  <c r="H42"/>
  <c r="D42"/>
  <c r="AR237" i="11"/>
  <c r="AV237"/>
  <c r="AZ237"/>
  <c r="BB237"/>
  <c r="BD237"/>
  <c r="BF237"/>
  <c r="A141"/>
  <c r="B236"/>
  <c r="BI40"/>
  <c r="BH40"/>
  <c r="A42"/>
  <c r="AX237"/>
  <c r="AT237"/>
  <c r="V237"/>
  <c r="R237"/>
  <c r="N237"/>
  <c r="J237"/>
  <c r="D237"/>
  <c r="BG237"/>
  <c r="BE237"/>
  <c r="BC237"/>
  <c r="BA237"/>
  <c r="AY237"/>
  <c r="AW237"/>
  <c r="AU237"/>
  <c r="AS237"/>
  <c r="AO237"/>
  <c r="S237"/>
  <c r="M237"/>
  <c r="A334"/>
  <c r="BL333"/>
  <c r="A141" i="10"/>
  <c r="C237"/>
  <c r="D237"/>
  <c r="H237"/>
  <c r="L237"/>
  <c r="P237"/>
  <c r="T237"/>
  <c r="X237"/>
  <c r="AB237"/>
  <c r="AO237"/>
  <c r="BB237"/>
  <c r="BF237"/>
  <c r="G237"/>
  <c r="K237"/>
  <c r="O237"/>
  <c r="S237"/>
  <c r="W237"/>
  <c r="AA237"/>
  <c r="AE237"/>
  <c r="BA237"/>
  <c r="BE237"/>
  <c r="A530"/>
  <c r="A334"/>
  <c r="B237"/>
  <c r="BI41"/>
  <c r="BH41"/>
  <c r="A43"/>
  <c r="BG42"/>
  <c r="BN529"/>
  <c r="BN333"/>
  <c r="F237"/>
  <c r="J237"/>
  <c r="N237"/>
  <c r="R237"/>
  <c r="V237"/>
  <c r="Z237"/>
  <c r="AD237"/>
  <c r="AZ237"/>
  <c r="BD237"/>
  <c r="E237"/>
  <c r="I237"/>
  <c r="M237"/>
  <c r="Q237"/>
  <c r="U237"/>
  <c r="Y237"/>
  <c r="AC237"/>
  <c r="AY237"/>
  <c r="BC237"/>
  <c r="BG237"/>
  <c r="A237" i="7"/>
  <c r="BI431"/>
  <c r="BG431"/>
  <c r="BE431"/>
  <c r="BC431"/>
  <c r="AH431"/>
  <c r="AF431"/>
  <c r="AD431"/>
  <c r="AB431"/>
  <c r="Z431"/>
  <c r="V431"/>
  <c r="T431"/>
  <c r="R431"/>
  <c r="N431"/>
  <c r="L431"/>
  <c r="J431"/>
  <c r="F431"/>
  <c r="D431"/>
  <c r="BF431"/>
  <c r="BB431"/>
  <c r="AG431"/>
  <c r="AE431"/>
  <c r="AC431"/>
  <c r="AA431"/>
  <c r="W431"/>
  <c r="S431"/>
  <c r="Q431"/>
  <c r="O431"/>
  <c r="M431"/>
  <c r="A1019"/>
  <c r="A628"/>
  <c r="BJ39"/>
  <c r="A41"/>
  <c r="AM42" i="11" l="1"/>
  <c r="AM238" s="1"/>
  <c r="AK42"/>
  <c r="AK238" s="1"/>
  <c r="AI42"/>
  <c r="AI238" s="1"/>
  <c r="AG42"/>
  <c r="AG238" s="1"/>
  <c r="AE42"/>
  <c r="AE238" s="1"/>
  <c r="AC42"/>
  <c r="AC238" s="1"/>
  <c r="AA42"/>
  <c r="AA238" s="1"/>
  <c r="Y42"/>
  <c r="Y238" s="1"/>
  <c r="W42"/>
  <c r="W238" s="1"/>
  <c r="AN42"/>
  <c r="AN238" s="1"/>
  <c r="AL42"/>
  <c r="AL238" s="1"/>
  <c r="AJ42"/>
  <c r="AJ238" s="1"/>
  <c r="AH42"/>
  <c r="AH238" s="1"/>
  <c r="AF42"/>
  <c r="AF238" s="1"/>
  <c r="AD42"/>
  <c r="AD238" s="1"/>
  <c r="AB42"/>
  <c r="AB238" s="1"/>
  <c r="Z42"/>
  <c r="Z238" s="1"/>
  <c r="X42"/>
  <c r="X238" s="1"/>
  <c r="AX43" i="10"/>
  <c r="AX239" s="1"/>
  <c r="AV43"/>
  <c r="AV239" s="1"/>
  <c r="AT43"/>
  <c r="AT239" s="1"/>
  <c r="AR43"/>
  <c r="AR239" s="1"/>
  <c r="AP43"/>
  <c r="AP239" s="1"/>
  <c r="AW43"/>
  <c r="AW239" s="1"/>
  <c r="AU43"/>
  <c r="AU239" s="1"/>
  <c r="AS43"/>
  <c r="AS239" s="1"/>
  <c r="AQ43"/>
  <c r="AQ239" s="1"/>
  <c r="AY237" i="7"/>
  <c r="AY432" s="1"/>
  <c r="AW237"/>
  <c r="AU237"/>
  <c r="AU432" s="1"/>
  <c r="AS237"/>
  <c r="AQ237"/>
  <c r="AQ432" s="1"/>
  <c r="AX237"/>
  <c r="AX432" s="1"/>
  <c r="AV237"/>
  <c r="AT237"/>
  <c r="AT432" s="1"/>
  <c r="AR237"/>
  <c r="AP237"/>
  <c r="AP432" s="1"/>
  <c r="BI237"/>
  <c r="BG237"/>
  <c r="BE237"/>
  <c r="BC237"/>
  <c r="BA237"/>
  <c r="BA432" s="1"/>
  <c r="AO237"/>
  <c r="AO432" s="1"/>
  <c r="AM237"/>
  <c r="AM432" s="1"/>
  <c r="AK237"/>
  <c r="AI237"/>
  <c r="AI432" s="1"/>
  <c r="AG237"/>
  <c r="AE237"/>
  <c r="AC237"/>
  <c r="AA237"/>
  <c r="Y237"/>
  <c r="W237"/>
  <c r="U237"/>
  <c r="S237"/>
  <c r="Q237"/>
  <c r="O237"/>
  <c r="M237"/>
  <c r="K237"/>
  <c r="I237"/>
  <c r="G237"/>
  <c r="E237"/>
  <c r="BH237"/>
  <c r="BF237"/>
  <c r="BD237"/>
  <c r="BB237"/>
  <c r="AZ237"/>
  <c r="AN237"/>
  <c r="AL237"/>
  <c r="AL432" s="1"/>
  <c r="AJ237"/>
  <c r="AH237"/>
  <c r="AF237"/>
  <c r="AD237"/>
  <c r="AB237"/>
  <c r="Z237"/>
  <c r="X237"/>
  <c r="V237"/>
  <c r="T237"/>
  <c r="R237"/>
  <c r="P237"/>
  <c r="N237"/>
  <c r="L237"/>
  <c r="J237"/>
  <c r="H237"/>
  <c r="F237"/>
  <c r="D237"/>
  <c r="AZ432"/>
  <c r="AJ432"/>
  <c r="AN432"/>
  <c r="AK432"/>
  <c r="AR432"/>
  <c r="AV432"/>
  <c r="AS432"/>
  <c r="AW432"/>
  <c r="AX41"/>
  <c r="AV41"/>
  <c r="AT41"/>
  <c r="AR41"/>
  <c r="AP41"/>
  <c r="AY41"/>
  <c r="AW41"/>
  <c r="AU41"/>
  <c r="AS41"/>
  <c r="AQ41"/>
  <c r="AO41"/>
  <c r="AN43" i="10"/>
  <c r="AN239" s="1"/>
  <c r="AL43"/>
  <c r="AL239" s="1"/>
  <c r="AJ43"/>
  <c r="AJ239" s="1"/>
  <c r="AH43"/>
  <c r="AH239" s="1"/>
  <c r="AF43"/>
  <c r="AF239" s="1"/>
  <c r="AM43"/>
  <c r="AM239" s="1"/>
  <c r="AK43"/>
  <c r="AK239" s="1"/>
  <c r="AI43"/>
  <c r="AI239" s="1"/>
  <c r="AG43"/>
  <c r="AG239" s="1"/>
  <c r="BH41" i="7"/>
  <c r="BF41"/>
  <c r="BD41"/>
  <c r="BB41"/>
  <c r="AZ41"/>
  <c r="AN41"/>
  <c r="AL41"/>
  <c r="AJ41"/>
  <c r="AH41"/>
  <c r="AF41"/>
  <c r="AD41"/>
  <c r="AB41"/>
  <c r="Z41"/>
  <c r="X41"/>
  <c r="V41"/>
  <c r="T41"/>
  <c r="R41"/>
  <c r="P41"/>
  <c r="N41"/>
  <c r="L41"/>
  <c r="J41"/>
  <c r="H41"/>
  <c r="F41"/>
  <c r="D41"/>
  <c r="BI41"/>
  <c r="BG41"/>
  <c r="BE41"/>
  <c r="BC41"/>
  <c r="BA41"/>
  <c r="AM41"/>
  <c r="AK41"/>
  <c r="AI41"/>
  <c r="AG41"/>
  <c r="AE41"/>
  <c r="AC41"/>
  <c r="AA41"/>
  <c r="Y41"/>
  <c r="W41"/>
  <c r="U41"/>
  <c r="S41"/>
  <c r="Q41"/>
  <c r="O41"/>
  <c r="M41"/>
  <c r="K41"/>
  <c r="I41"/>
  <c r="G41"/>
  <c r="E41"/>
  <c r="D432"/>
  <c r="AA432"/>
  <c r="K432"/>
  <c r="BF432"/>
  <c r="W432"/>
  <c r="G432"/>
  <c r="BN333" i="11"/>
  <c r="BN529"/>
  <c r="BF42"/>
  <c r="BD42"/>
  <c r="BB42"/>
  <c r="AZ42"/>
  <c r="AX42"/>
  <c r="AV42"/>
  <c r="AT42"/>
  <c r="AR42"/>
  <c r="AP42"/>
  <c r="V42"/>
  <c r="T42"/>
  <c r="R42"/>
  <c r="P42"/>
  <c r="N42"/>
  <c r="L42"/>
  <c r="J42"/>
  <c r="H42"/>
  <c r="F42"/>
  <c r="D42"/>
  <c r="B42"/>
  <c r="BG42"/>
  <c r="BE42"/>
  <c r="BC42"/>
  <c r="BA42"/>
  <c r="AY42"/>
  <c r="AW42"/>
  <c r="AU42"/>
  <c r="AS42"/>
  <c r="AQ42"/>
  <c r="AO42"/>
  <c r="U42"/>
  <c r="S42"/>
  <c r="Q42"/>
  <c r="O42"/>
  <c r="M42"/>
  <c r="K42"/>
  <c r="I42"/>
  <c r="G42"/>
  <c r="E42"/>
  <c r="C42"/>
  <c r="BK40" i="7"/>
  <c r="BP1018"/>
  <c r="BP626"/>
  <c r="BF43" i="10"/>
  <c r="BD43"/>
  <c r="BB43"/>
  <c r="AZ43"/>
  <c r="AO43"/>
  <c r="AD43"/>
  <c r="AB43"/>
  <c r="Z43"/>
  <c r="X43"/>
  <c r="V43"/>
  <c r="T43"/>
  <c r="R43"/>
  <c r="P43"/>
  <c r="N43"/>
  <c r="L43"/>
  <c r="J43"/>
  <c r="H43"/>
  <c r="F43"/>
  <c r="D43"/>
  <c r="B43"/>
  <c r="BC43"/>
  <c r="AY43"/>
  <c r="AC43"/>
  <c r="AA43"/>
  <c r="W43"/>
  <c r="U43"/>
  <c r="Q43"/>
  <c r="M43"/>
  <c r="I43"/>
  <c r="E43"/>
  <c r="BE43"/>
  <c r="BA43"/>
  <c r="AE43"/>
  <c r="Y43"/>
  <c r="S43"/>
  <c r="O43"/>
  <c r="K43"/>
  <c r="G43"/>
  <c r="C43"/>
  <c r="B237" i="11"/>
  <c r="BH41"/>
  <c r="BI41"/>
  <c r="A43"/>
  <c r="A142"/>
  <c r="A335"/>
  <c r="BL334"/>
  <c r="BH42" i="10"/>
  <c r="BI42"/>
  <c r="BG43"/>
  <c r="A44"/>
  <c r="A142"/>
  <c r="L238"/>
  <c r="D238"/>
  <c r="B238"/>
  <c r="C238"/>
  <c r="G238"/>
  <c r="K238"/>
  <c r="O238"/>
  <c r="S238"/>
  <c r="W238"/>
  <c r="AA238"/>
  <c r="AE238"/>
  <c r="BA238"/>
  <c r="BE238"/>
  <c r="F238"/>
  <c r="J238"/>
  <c r="N238"/>
  <c r="R238"/>
  <c r="V238"/>
  <c r="Z238"/>
  <c r="AD238"/>
  <c r="AZ238"/>
  <c r="BD238"/>
  <c r="BN530"/>
  <c r="BN334"/>
  <c r="A335"/>
  <c r="A531"/>
  <c r="E238"/>
  <c r="I238"/>
  <c r="M238"/>
  <c r="Q238"/>
  <c r="U238"/>
  <c r="Y238"/>
  <c r="AC238"/>
  <c r="AY238"/>
  <c r="BC238"/>
  <c r="BG238"/>
  <c r="H238"/>
  <c r="P238"/>
  <c r="T238"/>
  <c r="X238"/>
  <c r="AB238"/>
  <c r="AO238"/>
  <c r="BB238"/>
  <c r="BF238"/>
  <c r="A629" i="7"/>
  <c r="A1020"/>
  <c r="BH432"/>
  <c r="BD432"/>
  <c r="BB432"/>
  <c r="AG432"/>
  <c r="AE432"/>
  <c r="AC432"/>
  <c r="Y432"/>
  <c r="U432"/>
  <c r="S432"/>
  <c r="Q432"/>
  <c r="O432"/>
  <c r="M432"/>
  <c r="I432"/>
  <c r="E432"/>
  <c r="A238"/>
  <c r="BI432"/>
  <c r="BG432"/>
  <c r="BE432"/>
  <c r="BC432"/>
  <c r="AH432"/>
  <c r="AF432"/>
  <c r="AD432"/>
  <c r="AB432"/>
  <c r="Z432"/>
  <c r="X432"/>
  <c r="V432"/>
  <c r="T432"/>
  <c r="R432"/>
  <c r="P432"/>
  <c r="N432"/>
  <c r="L432"/>
  <c r="J432"/>
  <c r="H432"/>
  <c r="F432"/>
  <c r="BJ40"/>
  <c r="A42"/>
  <c r="AM43" i="11" l="1"/>
  <c r="AM239" s="1"/>
  <c r="AK43"/>
  <c r="AK239" s="1"/>
  <c r="AI43"/>
  <c r="AI239" s="1"/>
  <c r="AG43"/>
  <c r="AG239" s="1"/>
  <c r="AE43"/>
  <c r="AE239" s="1"/>
  <c r="AC43"/>
  <c r="AC239" s="1"/>
  <c r="AA43"/>
  <c r="AA239" s="1"/>
  <c r="Y43"/>
  <c r="Y239" s="1"/>
  <c r="W43"/>
  <c r="W239" s="1"/>
  <c r="AN43"/>
  <c r="AN239" s="1"/>
  <c r="AL43"/>
  <c r="AL239" s="1"/>
  <c r="AJ43"/>
  <c r="AJ239" s="1"/>
  <c r="AH43"/>
  <c r="AH239" s="1"/>
  <c r="AF43"/>
  <c r="AF239" s="1"/>
  <c r="AD43"/>
  <c r="AD239" s="1"/>
  <c r="AB43"/>
  <c r="AB239" s="1"/>
  <c r="Z43"/>
  <c r="Z239" s="1"/>
  <c r="X43"/>
  <c r="X239" s="1"/>
  <c r="AW44" i="10"/>
  <c r="AW240" s="1"/>
  <c r="AU44"/>
  <c r="AU240" s="1"/>
  <c r="AS44"/>
  <c r="AS240" s="1"/>
  <c r="AQ44"/>
  <c r="AQ240" s="1"/>
  <c r="AX44"/>
  <c r="AX240" s="1"/>
  <c r="AV44"/>
  <c r="AV240" s="1"/>
  <c r="AT44"/>
  <c r="AT240" s="1"/>
  <c r="AR44"/>
  <c r="AR240" s="1"/>
  <c r="AP44"/>
  <c r="AP240" s="1"/>
  <c r="AY238" i="7"/>
  <c r="AW238"/>
  <c r="AU238"/>
  <c r="AS238"/>
  <c r="AQ238"/>
  <c r="AX238"/>
  <c r="AV238"/>
  <c r="AT238"/>
  <c r="AR238"/>
  <c r="AP238"/>
  <c r="BI238"/>
  <c r="BG238"/>
  <c r="BE238"/>
  <c r="BC238"/>
  <c r="BA238"/>
  <c r="AO238"/>
  <c r="AO433" s="1"/>
  <c r="AM238"/>
  <c r="AK238"/>
  <c r="AI238"/>
  <c r="AG238"/>
  <c r="AE238"/>
  <c r="AC238"/>
  <c r="AA238"/>
  <c r="Y238"/>
  <c r="W238"/>
  <c r="U238"/>
  <c r="S238"/>
  <c r="Q238"/>
  <c r="O238"/>
  <c r="M238"/>
  <c r="K238"/>
  <c r="I238"/>
  <c r="G238"/>
  <c r="E238"/>
  <c r="BH238"/>
  <c r="BF238"/>
  <c r="BD238"/>
  <c r="BB238"/>
  <c r="AZ238"/>
  <c r="AN238"/>
  <c r="AL238"/>
  <c r="AL433" s="1"/>
  <c r="AJ238"/>
  <c r="AH238"/>
  <c r="AF238"/>
  <c r="AD238"/>
  <c r="AB238"/>
  <c r="Z238"/>
  <c r="X238"/>
  <c r="V238"/>
  <c r="T238"/>
  <c r="R238"/>
  <c r="P238"/>
  <c r="N238"/>
  <c r="L238"/>
  <c r="J238"/>
  <c r="H238"/>
  <c r="F238"/>
  <c r="D238"/>
  <c r="AI433"/>
  <c r="AM433"/>
  <c r="BA433"/>
  <c r="AZ433"/>
  <c r="AS433"/>
  <c r="AW433"/>
  <c r="AP433"/>
  <c r="AT433"/>
  <c r="AX433"/>
  <c r="AK433"/>
  <c r="AJ433"/>
  <c r="AN433"/>
  <c r="AQ433"/>
  <c r="AU433"/>
  <c r="AY433"/>
  <c r="AR433"/>
  <c r="AV433"/>
  <c r="AY42"/>
  <c r="AW42"/>
  <c r="AU42"/>
  <c r="AS42"/>
  <c r="AQ42"/>
  <c r="AO42"/>
  <c r="AX42"/>
  <c r="AV42"/>
  <c r="AT42"/>
  <c r="AR42"/>
  <c r="AP42"/>
  <c r="AM44" i="10"/>
  <c r="AM240" s="1"/>
  <c r="AK44"/>
  <c r="AK240" s="1"/>
  <c r="AI44"/>
  <c r="AI240" s="1"/>
  <c r="AG44"/>
  <c r="AG240" s="1"/>
  <c r="AN44"/>
  <c r="AN240" s="1"/>
  <c r="AL44"/>
  <c r="AL240" s="1"/>
  <c r="AJ44"/>
  <c r="AJ240" s="1"/>
  <c r="AH44"/>
  <c r="AH240" s="1"/>
  <c r="AF44"/>
  <c r="AF240" s="1"/>
  <c r="BI42" i="7"/>
  <c r="BG42"/>
  <c r="BE42"/>
  <c r="BC42"/>
  <c r="BA42"/>
  <c r="AM42"/>
  <c r="AK42"/>
  <c r="AI42"/>
  <c r="AG42"/>
  <c r="AE42"/>
  <c r="AC42"/>
  <c r="AA42"/>
  <c r="Y42"/>
  <c r="W42"/>
  <c r="U42"/>
  <c r="S42"/>
  <c r="Q42"/>
  <c r="O42"/>
  <c r="M42"/>
  <c r="K42"/>
  <c r="I42"/>
  <c r="G42"/>
  <c r="E42"/>
  <c r="BH42"/>
  <c r="BF42"/>
  <c r="BD42"/>
  <c r="BB42"/>
  <c r="AZ42"/>
  <c r="AN42"/>
  <c r="AL42"/>
  <c r="AJ42"/>
  <c r="AH42"/>
  <c r="AF42"/>
  <c r="AD42"/>
  <c r="AB42"/>
  <c r="Z42"/>
  <c r="X42"/>
  <c r="V42"/>
  <c r="T42"/>
  <c r="R42"/>
  <c r="P42"/>
  <c r="N42"/>
  <c r="L42"/>
  <c r="J42"/>
  <c r="H42"/>
  <c r="F42"/>
  <c r="D42"/>
  <c r="BF433"/>
  <c r="W433"/>
  <c r="G433"/>
  <c r="BN334" i="11"/>
  <c r="BN530"/>
  <c r="BF43"/>
  <c r="BD43"/>
  <c r="BB43"/>
  <c r="AZ43"/>
  <c r="AX43"/>
  <c r="AV43"/>
  <c r="AT43"/>
  <c r="AR43"/>
  <c r="AP43"/>
  <c r="V43"/>
  <c r="T43"/>
  <c r="R43"/>
  <c r="P43"/>
  <c r="N43"/>
  <c r="L43"/>
  <c r="J43"/>
  <c r="H43"/>
  <c r="F43"/>
  <c r="D43"/>
  <c r="B43"/>
  <c r="BG43"/>
  <c r="BE43"/>
  <c r="BC43"/>
  <c r="BA43"/>
  <c r="AY43"/>
  <c r="AW43"/>
  <c r="AU43"/>
  <c r="AS43"/>
  <c r="AS239" s="1"/>
  <c r="AQ43"/>
  <c r="AQ239" s="1"/>
  <c r="AO43"/>
  <c r="AO239" s="1"/>
  <c r="U43"/>
  <c r="U239" s="1"/>
  <c r="S43"/>
  <c r="Q43"/>
  <c r="Q239" s="1"/>
  <c r="O43"/>
  <c r="O239" s="1"/>
  <c r="M43"/>
  <c r="M239" s="1"/>
  <c r="K43"/>
  <c r="K239" s="1"/>
  <c r="I43"/>
  <c r="I239" s="1"/>
  <c r="G43"/>
  <c r="G239" s="1"/>
  <c r="E43"/>
  <c r="E239" s="1"/>
  <c r="C43"/>
  <c r="C239" s="1"/>
  <c r="BK41" i="7"/>
  <c r="BP1019"/>
  <c r="BP627"/>
  <c r="BB239" i="11"/>
  <c r="BD239"/>
  <c r="BF239"/>
  <c r="BE44" i="10"/>
  <c r="BC44"/>
  <c r="BA44"/>
  <c r="AY44"/>
  <c r="AE44"/>
  <c r="AC44"/>
  <c r="AA44"/>
  <c r="Y44"/>
  <c r="W44"/>
  <c r="U44"/>
  <c r="S44"/>
  <c r="Q44"/>
  <c r="O44"/>
  <c r="M44"/>
  <c r="K44"/>
  <c r="I44"/>
  <c r="G44"/>
  <c r="E44"/>
  <c r="C44"/>
  <c r="BD44"/>
  <c r="AZ44"/>
  <c r="AD44"/>
  <c r="Z44"/>
  <c r="X44"/>
  <c r="T44"/>
  <c r="R44"/>
  <c r="N44"/>
  <c r="J44"/>
  <c r="F44"/>
  <c r="B44"/>
  <c r="BF44"/>
  <c r="BB44"/>
  <c r="AO44"/>
  <c r="AB44"/>
  <c r="V44"/>
  <c r="P44"/>
  <c r="L44"/>
  <c r="H44"/>
  <c r="D44"/>
  <c r="A143" i="11"/>
  <c r="D238"/>
  <c r="H238"/>
  <c r="L238"/>
  <c r="P238"/>
  <c r="T238"/>
  <c r="AP238"/>
  <c r="AT238"/>
  <c r="AX238"/>
  <c r="BB238"/>
  <c r="BF238"/>
  <c r="C238"/>
  <c r="G238"/>
  <c r="K238"/>
  <c r="O238"/>
  <c r="S238"/>
  <c r="AO238"/>
  <c r="AS238"/>
  <c r="AW238"/>
  <c r="BA238"/>
  <c r="BE238"/>
  <c r="A336"/>
  <c r="BL335"/>
  <c r="B238"/>
  <c r="BI42"/>
  <c r="BH42"/>
  <c r="A44"/>
  <c r="AZ239"/>
  <c r="AX239"/>
  <c r="AV239"/>
  <c r="AT239"/>
  <c r="AR239"/>
  <c r="AP239"/>
  <c r="V239"/>
  <c r="T239"/>
  <c r="R239"/>
  <c r="P239"/>
  <c r="N239"/>
  <c r="L239"/>
  <c r="J239"/>
  <c r="H239"/>
  <c r="F239"/>
  <c r="D239"/>
  <c r="BG239"/>
  <c r="BE239"/>
  <c r="BC239"/>
  <c r="BA239"/>
  <c r="AY239"/>
  <c r="AW239"/>
  <c r="AU239"/>
  <c r="S239"/>
  <c r="F238"/>
  <c r="J238"/>
  <c r="N238"/>
  <c r="R238"/>
  <c r="V238"/>
  <c r="AR238"/>
  <c r="AV238"/>
  <c r="AZ238"/>
  <c r="BD238"/>
  <c r="E238"/>
  <c r="I238"/>
  <c r="M238"/>
  <c r="Q238"/>
  <c r="U238"/>
  <c r="AQ238"/>
  <c r="AU238"/>
  <c r="AY238"/>
  <c r="BC238"/>
  <c r="BG238"/>
  <c r="A532" i="10"/>
  <c r="A336"/>
  <c r="A143"/>
  <c r="C239"/>
  <c r="D239"/>
  <c r="H239"/>
  <c r="L239"/>
  <c r="P239"/>
  <c r="T239"/>
  <c r="X239"/>
  <c r="AB239"/>
  <c r="AO239"/>
  <c r="BB239"/>
  <c r="BF239"/>
  <c r="G239"/>
  <c r="K239"/>
  <c r="O239"/>
  <c r="S239"/>
  <c r="W239"/>
  <c r="AA239"/>
  <c r="AE239"/>
  <c r="BA239"/>
  <c r="BE239"/>
  <c r="B239"/>
  <c r="BI43"/>
  <c r="BH43"/>
  <c r="A45"/>
  <c r="BG44"/>
  <c r="BN531"/>
  <c r="BN335"/>
  <c r="F239"/>
  <c r="J239"/>
  <c r="N239"/>
  <c r="R239"/>
  <c r="V239"/>
  <c r="Z239"/>
  <c r="AD239"/>
  <c r="AZ239"/>
  <c r="BD239"/>
  <c r="E239"/>
  <c r="I239"/>
  <c r="M239"/>
  <c r="Q239"/>
  <c r="U239"/>
  <c r="Y239"/>
  <c r="AC239"/>
  <c r="AY239"/>
  <c r="BC239"/>
  <c r="BG239"/>
  <c r="A239" i="7"/>
  <c r="BI433"/>
  <c r="BG433"/>
  <c r="BE433"/>
  <c r="BC433"/>
  <c r="AH433"/>
  <c r="AF433"/>
  <c r="AD433"/>
  <c r="AB433"/>
  <c r="Z433"/>
  <c r="X433"/>
  <c r="V433"/>
  <c r="T433"/>
  <c r="R433"/>
  <c r="P433"/>
  <c r="N433"/>
  <c r="L433"/>
  <c r="J433"/>
  <c r="H433"/>
  <c r="F433"/>
  <c r="D433"/>
  <c r="BH433"/>
  <c r="BD433"/>
  <c r="BB433"/>
  <c r="AG433"/>
  <c r="AE433"/>
  <c r="AC433"/>
  <c r="AA433"/>
  <c r="Y433"/>
  <c r="U433"/>
  <c r="S433"/>
  <c r="Q433"/>
  <c r="O433"/>
  <c r="M433"/>
  <c r="K433"/>
  <c r="I433"/>
  <c r="E433"/>
  <c r="A1021"/>
  <c r="A630"/>
  <c r="BJ41"/>
  <c r="A43"/>
  <c r="AM44" i="11" l="1"/>
  <c r="AM240" s="1"/>
  <c r="AK44"/>
  <c r="AK240" s="1"/>
  <c r="AI44"/>
  <c r="AI240" s="1"/>
  <c r="AG44"/>
  <c r="AG240" s="1"/>
  <c r="AE44"/>
  <c r="AE240" s="1"/>
  <c r="AC44"/>
  <c r="AC240" s="1"/>
  <c r="AA44"/>
  <c r="AA240" s="1"/>
  <c r="Y44"/>
  <c r="Y240" s="1"/>
  <c r="W44"/>
  <c r="W240" s="1"/>
  <c r="AN44"/>
  <c r="AN240" s="1"/>
  <c r="AL44"/>
  <c r="AL240" s="1"/>
  <c r="AJ44"/>
  <c r="AJ240" s="1"/>
  <c r="AH44"/>
  <c r="AH240" s="1"/>
  <c r="AF44"/>
  <c r="AF240" s="1"/>
  <c r="AD44"/>
  <c r="AD240" s="1"/>
  <c r="AB44"/>
  <c r="AB240" s="1"/>
  <c r="Z44"/>
  <c r="Z240" s="1"/>
  <c r="X44"/>
  <c r="X240" s="1"/>
  <c r="AX45" i="10"/>
  <c r="AX241" s="1"/>
  <c r="AV45"/>
  <c r="AV241" s="1"/>
  <c r="AT45"/>
  <c r="AT241" s="1"/>
  <c r="AR45"/>
  <c r="AR241" s="1"/>
  <c r="AP45"/>
  <c r="AP241" s="1"/>
  <c r="AW45"/>
  <c r="AW241" s="1"/>
  <c r="AU45"/>
  <c r="AU241" s="1"/>
  <c r="AS45"/>
  <c r="AS241" s="1"/>
  <c r="AQ45"/>
  <c r="AQ241" s="1"/>
  <c r="AY239" i="7"/>
  <c r="AW239"/>
  <c r="AU239"/>
  <c r="AS239"/>
  <c r="AQ239"/>
  <c r="AX239"/>
  <c r="AV239"/>
  <c r="AT239"/>
  <c r="AR239"/>
  <c r="AP239"/>
  <c r="BI239"/>
  <c r="BG239"/>
  <c r="BE239"/>
  <c r="BC239"/>
  <c r="BA239"/>
  <c r="AO239"/>
  <c r="AO434" s="1"/>
  <c r="AM239"/>
  <c r="AK239"/>
  <c r="AI239"/>
  <c r="AG239"/>
  <c r="AE239"/>
  <c r="AC239"/>
  <c r="AA239"/>
  <c r="Y239"/>
  <c r="W239"/>
  <c r="U239"/>
  <c r="S239"/>
  <c r="Q239"/>
  <c r="O239"/>
  <c r="M239"/>
  <c r="K239"/>
  <c r="I239"/>
  <c r="G239"/>
  <c r="E239"/>
  <c r="BH239"/>
  <c r="BF239"/>
  <c r="BD239"/>
  <c r="BB239"/>
  <c r="AZ239"/>
  <c r="AN239"/>
  <c r="AL239"/>
  <c r="AJ239"/>
  <c r="AH239"/>
  <c r="AF239"/>
  <c r="AD239"/>
  <c r="AB239"/>
  <c r="Z239"/>
  <c r="X239"/>
  <c r="V239"/>
  <c r="T239"/>
  <c r="R239"/>
  <c r="P239"/>
  <c r="N239"/>
  <c r="L239"/>
  <c r="J239"/>
  <c r="H239"/>
  <c r="F239"/>
  <c r="D239"/>
  <c r="AL434"/>
  <c r="AI434"/>
  <c r="AM434"/>
  <c r="BA434"/>
  <c r="AP434"/>
  <c r="AT434"/>
  <c r="AX434"/>
  <c r="AQ434"/>
  <c r="AU434"/>
  <c r="AY434"/>
  <c r="AZ434"/>
  <c r="AJ434"/>
  <c r="AN434"/>
  <c r="AK434"/>
  <c r="AR434"/>
  <c r="AV434"/>
  <c r="AS434"/>
  <c r="AW434"/>
  <c r="AX43"/>
  <c r="AV43"/>
  <c r="AT43"/>
  <c r="AR43"/>
  <c r="AP43"/>
  <c r="AY43"/>
  <c r="AW43"/>
  <c r="AU43"/>
  <c r="AS43"/>
  <c r="AQ43"/>
  <c r="AO43"/>
  <c r="AN45" i="10"/>
  <c r="AN241" s="1"/>
  <c r="AL45"/>
  <c r="AL241" s="1"/>
  <c r="AJ45"/>
  <c r="AJ241" s="1"/>
  <c r="AH45"/>
  <c r="AH241" s="1"/>
  <c r="AF45"/>
  <c r="AF241" s="1"/>
  <c r="AM45"/>
  <c r="AM241" s="1"/>
  <c r="AK45"/>
  <c r="AK241" s="1"/>
  <c r="AI45"/>
  <c r="AI241" s="1"/>
  <c r="AG45"/>
  <c r="AG241" s="1"/>
  <c r="BH43" i="7"/>
  <c r="BF43"/>
  <c r="BD43"/>
  <c r="BB43"/>
  <c r="AZ43"/>
  <c r="AN43"/>
  <c r="AL43"/>
  <c r="AJ43"/>
  <c r="AH43"/>
  <c r="AF43"/>
  <c r="AD43"/>
  <c r="AB43"/>
  <c r="Z43"/>
  <c r="X43"/>
  <c r="V43"/>
  <c r="T43"/>
  <c r="R43"/>
  <c r="P43"/>
  <c r="N43"/>
  <c r="L43"/>
  <c r="J43"/>
  <c r="H43"/>
  <c r="F43"/>
  <c r="D43"/>
  <c r="BI43"/>
  <c r="BG43"/>
  <c r="BE43"/>
  <c r="BC43"/>
  <c r="BA43"/>
  <c r="AM43"/>
  <c r="AK43"/>
  <c r="AI43"/>
  <c r="AG43"/>
  <c r="AE43"/>
  <c r="AC43"/>
  <c r="AA43"/>
  <c r="Y43"/>
  <c r="W43"/>
  <c r="U43"/>
  <c r="S43"/>
  <c r="Q43"/>
  <c r="O43"/>
  <c r="M43"/>
  <c r="K43"/>
  <c r="I43"/>
  <c r="G43"/>
  <c r="E43"/>
  <c r="BF434"/>
  <c r="W434"/>
  <c r="G434"/>
  <c r="BN335" i="11"/>
  <c r="BN531"/>
  <c r="BF44"/>
  <c r="BF240" s="1"/>
  <c r="BD44"/>
  <c r="BB44"/>
  <c r="BB240" s="1"/>
  <c r="AZ44"/>
  <c r="AX44"/>
  <c r="AV44"/>
  <c r="AT44"/>
  <c r="AR44"/>
  <c r="AP44"/>
  <c r="V44"/>
  <c r="T44"/>
  <c r="R44"/>
  <c r="P44"/>
  <c r="N44"/>
  <c r="L44"/>
  <c r="J44"/>
  <c r="H44"/>
  <c r="F44"/>
  <c r="D44"/>
  <c r="B44"/>
  <c r="BG44"/>
  <c r="BE44"/>
  <c r="BC44"/>
  <c r="BA44"/>
  <c r="AY44"/>
  <c r="AW44"/>
  <c r="AU44"/>
  <c r="AS44"/>
  <c r="AQ44"/>
  <c r="AO44"/>
  <c r="U44"/>
  <c r="S44"/>
  <c r="Q44"/>
  <c r="O44"/>
  <c r="M44"/>
  <c r="K44"/>
  <c r="I44"/>
  <c r="G44"/>
  <c r="G240" s="1"/>
  <c r="E44"/>
  <c r="E240" s="1"/>
  <c r="C44"/>
  <c r="C240" s="1"/>
  <c r="BK42" i="7"/>
  <c r="BP1020"/>
  <c r="BP628"/>
  <c r="BF45" i="10"/>
  <c r="BD45"/>
  <c r="BB45"/>
  <c r="AZ45"/>
  <c r="AO45"/>
  <c r="AD45"/>
  <c r="AB45"/>
  <c r="Z45"/>
  <c r="X45"/>
  <c r="V45"/>
  <c r="T45"/>
  <c r="R45"/>
  <c r="P45"/>
  <c r="N45"/>
  <c r="L45"/>
  <c r="J45"/>
  <c r="H45"/>
  <c r="F45"/>
  <c r="D45"/>
  <c r="B45"/>
  <c r="BE45"/>
  <c r="BA45"/>
  <c r="AE45"/>
  <c r="AA45"/>
  <c r="W45"/>
  <c r="U45"/>
  <c r="Q45"/>
  <c r="O45"/>
  <c r="K45"/>
  <c r="G45"/>
  <c r="C45"/>
  <c r="BC45"/>
  <c r="AY45"/>
  <c r="AC45"/>
  <c r="Y45"/>
  <c r="S45"/>
  <c r="M45"/>
  <c r="I45"/>
  <c r="E45"/>
  <c r="AZ240" i="11"/>
  <c r="BD240"/>
  <c r="A144"/>
  <c r="B239"/>
  <c r="BH43"/>
  <c r="BI43"/>
  <c r="BG240"/>
  <c r="BE240"/>
  <c r="BC240"/>
  <c r="BA240"/>
  <c r="AY240"/>
  <c r="AW240"/>
  <c r="AU240"/>
  <c r="AS240"/>
  <c r="AQ240"/>
  <c r="AO240"/>
  <c r="U240"/>
  <c r="S240"/>
  <c r="Q240"/>
  <c r="O240"/>
  <c r="M240"/>
  <c r="K240"/>
  <c r="I240"/>
  <c r="A45"/>
  <c r="AX240"/>
  <c r="AV240"/>
  <c r="AT240"/>
  <c r="AR240"/>
  <c r="AP240"/>
  <c r="V240"/>
  <c r="T240"/>
  <c r="R240"/>
  <c r="P240"/>
  <c r="N240"/>
  <c r="L240"/>
  <c r="J240"/>
  <c r="H240"/>
  <c r="F240"/>
  <c r="D240"/>
  <c r="A337"/>
  <c r="BL336"/>
  <c r="BH44" i="10"/>
  <c r="BI44"/>
  <c r="BG45"/>
  <c r="A46"/>
  <c r="A144"/>
  <c r="T240"/>
  <c r="L240"/>
  <c r="D240"/>
  <c r="B240"/>
  <c r="A337"/>
  <c r="A533"/>
  <c r="C240"/>
  <c r="G240"/>
  <c r="K240"/>
  <c r="O240"/>
  <c r="S240"/>
  <c r="W240"/>
  <c r="AA240"/>
  <c r="AE240"/>
  <c r="BA240"/>
  <c r="BE240"/>
  <c r="F240"/>
  <c r="J240"/>
  <c r="N240"/>
  <c r="R240"/>
  <c r="V240"/>
  <c r="Z240"/>
  <c r="AD240"/>
  <c r="AZ240"/>
  <c r="BD240"/>
  <c r="BN532"/>
  <c r="BN336"/>
  <c r="E240"/>
  <c r="I240"/>
  <c r="M240"/>
  <c r="Q240"/>
  <c r="U240"/>
  <c r="Y240"/>
  <c r="AC240"/>
  <c r="AY240"/>
  <c r="BC240"/>
  <c r="BG240"/>
  <c r="H240"/>
  <c r="P240"/>
  <c r="X240"/>
  <c r="AB240"/>
  <c r="AO240"/>
  <c r="BB240"/>
  <c r="BF240"/>
  <c r="BH434" i="7"/>
  <c r="BD434"/>
  <c r="BB434"/>
  <c r="AG434"/>
  <c r="AE434"/>
  <c r="AC434"/>
  <c r="AA434"/>
  <c r="Y434"/>
  <c r="U434"/>
  <c r="S434"/>
  <c r="Q434"/>
  <c r="O434"/>
  <c r="M434"/>
  <c r="K434"/>
  <c r="I434"/>
  <c r="E434"/>
  <c r="A240"/>
  <c r="BI434"/>
  <c r="BG434"/>
  <c r="BE434"/>
  <c r="BC434"/>
  <c r="AH434"/>
  <c r="AF434"/>
  <c r="AD434"/>
  <c r="AB434"/>
  <c r="Z434"/>
  <c r="X434"/>
  <c r="V434"/>
  <c r="T434"/>
  <c r="R434"/>
  <c r="P434"/>
  <c r="N434"/>
  <c r="L434"/>
  <c r="J434"/>
  <c r="H434"/>
  <c r="F434"/>
  <c r="D434"/>
  <c r="A631"/>
  <c r="A1022"/>
  <c r="BJ42"/>
  <c r="A44"/>
  <c r="AM45" i="11" l="1"/>
  <c r="AM241" s="1"/>
  <c r="AK45"/>
  <c r="AK241" s="1"/>
  <c r="AI45"/>
  <c r="AI241" s="1"/>
  <c r="AG45"/>
  <c r="AG241" s="1"/>
  <c r="AE45"/>
  <c r="AE241" s="1"/>
  <c r="AC45"/>
  <c r="AC241" s="1"/>
  <c r="AA45"/>
  <c r="AA241" s="1"/>
  <c r="Y45"/>
  <c r="Y241" s="1"/>
  <c r="W45"/>
  <c r="W241" s="1"/>
  <c r="AN45"/>
  <c r="AN241" s="1"/>
  <c r="AL45"/>
  <c r="AL241" s="1"/>
  <c r="AJ45"/>
  <c r="AJ241" s="1"/>
  <c r="AH45"/>
  <c r="AH241" s="1"/>
  <c r="AF45"/>
  <c r="AF241" s="1"/>
  <c r="AD45"/>
  <c r="AD241" s="1"/>
  <c r="AB45"/>
  <c r="AB241" s="1"/>
  <c r="Z45"/>
  <c r="Z241" s="1"/>
  <c r="X45"/>
  <c r="X241" s="1"/>
  <c r="AW46" i="10"/>
  <c r="AW242" s="1"/>
  <c r="AU46"/>
  <c r="AU242" s="1"/>
  <c r="AS46"/>
  <c r="AS242" s="1"/>
  <c r="AQ46"/>
  <c r="AQ242" s="1"/>
  <c r="AX46"/>
  <c r="AX242" s="1"/>
  <c r="AV46"/>
  <c r="AV242" s="1"/>
  <c r="AT46"/>
  <c r="AT242" s="1"/>
  <c r="AR46"/>
  <c r="AR242" s="1"/>
  <c r="AP46"/>
  <c r="AP242" s="1"/>
  <c r="AY240" i="7"/>
  <c r="AW240"/>
  <c r="AW435" s="1"/>
  <c r="AU240"/>
  <c r="AS240"/>
  <c r="AS435" s="1"/>
  <c r="AQ240"/>
  <c r="AX240"/>
  <c r="AX435" s="1"/>
  <c r="AV240"/>
  <c r="AT240"/>
  <c r="AT435" s="1"/>
  <c r="AR240"/>
  <c r="AP240"/>
  <c r="AP435" s="1"/>
  <c r="BI240"/>
  <c r="BG240"/>
  <c r="BE240"/>
  <c r="BC240"/>
  <c r="BA240"/>
  <c r="BA435" s="1"/>
  <c r="AO240"/>
  <c r="AO435" s="1"/>
  <c r="AM240"/>
  <c r="AK240"/>
  <c r="AI240"/>
  <c r="AI435" s="1"/>
  <c r="AG240"/>
  <c r="AE240"/>
  <c r="AC240"/>
  <c r="AA240"/>
  <c r="Y240"/>
  <c r="W240"/>
  <c r="U240"/>
  <c r="S240"/>
  <c r="Q240"/>
  <c r="O240"/>
  <c r="M240"/>
  <c r="K240"/>
  <c r="I240"/>
  <c r="G240"/>
  <c r="E240"/>
  <c r="BH240"/>
  <c r="BF240"/>
  <c r="BD240"/>
  <c r="BB240"/>
  <c r="AZ240"/>
  <c r="AZ435" s="1"/>
  <c r="AN240"/>
  <c r="AL240"/>
  <c r="AL435" s="1"/>
  <c r="AJ240"/>
  <c r="AH240"/>
  <c r="AF240"/>
  <c r="AD240"/>
  <c r="AB240"/>
  <c r="Z240"/>
  <c r="X240"/>
  <c r="V240"/>
  <c r="T240"/>
  <c r="R240"/>
  <c r="P240"/>
  <c r="N240"/>
  <c r="L240"/>
  <c r="J240"/>
  <c r="H240"/>
  <c r="F240"/>
  <c r="D240"/>
  <c r="AM435"/>
  <c r="AK435"/>
  <c r="AJ435"/>
  <c r="AN435"/>
  <c r="AQ435"/>
  <c r="AU435"/>
  <c r="AY435"/>
  <c r="AR435"/>
  <c r="AV435"/>
  <c r="AY44"/>
  <c r="AW44"/>
  <c r="AU44"/>
  <c r="AS44"/>
  <c r="AQ44"/>
  <c r="AO44"/>
  <c r="AX44"/>
  <c r="AV44"/>
  <c r="AT44"/>
  <c r="AR44"/>
  <c r="AP44"/>
  <c r="AM46" i="10"/>
  <c r="AM242" s="1"/>
  <c r="AK46"/>
  <c r="AK242" s="1"/>
  <c r="AI46"/>
  <c r="AI242" s="1"/>
  <c r="AG46"/>
  <c r="AG242" s="1"/>
  <c r="AN46"/>
  <c r="AN242" s="1"/>
  <c r="AL46"/>
  <c r="AL242" s="1"/>
  <c r="AJ46"/>
  <c r="AJ242" s="1"/>
  <c r="AH46"/>
  <c r="AH242" s="1"/>
  <c r="AF46"/>
  <c r="AF242" s="1"/>
  <c r="BI44" i="7"/>
  <c r="BG44"/>
  <c r="BE44"/>
  <c r="BC44"/>
  <c r="BA44"/>
  <c r="AM44"/>
  <c r="AK44"/>
  <c r="AI44"/>
  <c r="AG44"/>
  <c r="AE44"/>
  <c r="AC44"/>
  <c r="AA44"/>
  <c r="Y44"/>
  <c r="W44"/>
  <c r="U44"/>
  <c r="S44"/>
  <c r="Q44"/>
  <c r="O44"/>
  <c r="M44"/>
  <c r="K44"/>
  <c r="I44"/>
  <c r="G44"/>
  <c r="E44"/>
  <c r="BH44"/>
  <c r="BF44"/>
  <c r="BD44"/>
  <c r="BB44"/>
  <c r="AZ44"/>
  <c r="AN44"/>
  <c r="AL44"/>
  <c r="AJ44"/>
  <c r="AH44"/>
  <c r="AF44"/>
  <c r="AD44"/>
  <c r="AB44"/>
  <c r="Z44"/>
  <c r="X44"/>
  <c r="V44"/>
  <c r="T44"/>
  <c r="R44"/>
  <c r="P44"/>
  <c r="N44"/>
  <c r="L44"/>
  <c r="J44"/>
  <c r="H44"/>
  <c r="F44"/>
  <c r="D44"/>
  <c r="G435"/>
  <c r="BN336" i="11"/>
  <c r="BN532"/>
  <c r="BG45"/>
  <c r="BE45"/>
  <c r="BC45"/>
  <c r="BA45"/>
  <c r="BD45"/>
  <c r="AZ45"/>
  <c r="AX45"/>
  <c r="AV45"/>
  <c r="AT45"/>
  <c r="AR45"/>
  <c r="AP45"/>
  <c r="V45"/>
  <c r="T45"/>
  <c r="R45"/>
  <c r="P45"/>
  <c r="N45"/>
  <c r="L45"/>
  <c r="J45"/>
  <c r="H45"/>
  <c r="F45"/>
  <c r="D45"/>
  <c r="B45"/>
  <c r="BF45"/>
  <c r="BB45"/>
  <c r="AY45"/>
  <c r="AW45"/>
  <c r="AU45"/>
  <c r="AS45"/>
  <c r="AQ45"/>
  <c r="AO45"/>
  <c r="U45"/>
  <c r="S45"/>
  <c r="Q45"/>
  <c r="O45"/>
  <c r="M45"/>
  <c r="K45"/>
  <c r="I45"/>
  <c r="G45"/>
  <c r="E45"/>
  <c r="C45"/>
  <c r="BK43" i="7"/>
  <c r="BP1021"/>
  <c r="BP629"/>
  <c r="BE46" i="10"/>
  <c r="BC46"/>
  <c r="BA46"/>
  <c r="AY46"/>
  <c r="AE46"/>
  <c r="AC46"/>
  <c r="AA46"/>
  <c r="Y46"/>
  <c r="W46"/>
  <c r="U46"/>
  <c r="S46"/>
  <c r="Q46"/>
  <c r="O46"/>
  <c r="M46"/>
  <c r="K46"/>
  <c r="I46"/>
  <c r="G46"/>
  <c r="E46"/>
  <c r="C46"/>
  <c r="BF46"/>
  <c r="BB46"/>
  <c r="AO46"/>
  <c r="AB46"/>
  <c r="X46"/>
  <c r="T46"/>
  <c r="R46"/>
  <c r="N46"/>
  <c r="L46"/>
  <c r="H46"/>
  <c r="D46"/>
  <c r="BD46"/>
  <c r="AZ46"/>
  <c r="AD46"/>
  <c r="Z46"/>
  <c r="V46"/>
  <c r="P46"/>
  <c r="J46"/>
  <c r="F46"/>
  <c r="B46"/>
  <c r="B240" i="11"/>
  <c r="BI44"/>
  <c r="BH44"/>
  <c r="A46"/>
  <c r="A145"/>
  <c r="A338"/>
  <c r="BL337"/>
  <c r="A534" i="10"/>
  <c r="A338"/>
  <c r="A145"/>
  <c r="D241"/>
  <c r="H241"/>
  <c r="L241"/>
  <c r="P241"/>
  <c r="T241"/>
  <c r="X241"/>
  <c r="AB241"/>
  <c r="AO241"/>
  <c r="BB241"/>
  <c r="BF241"/>
  <c r="C241"/>
  <c r="G241"/>
  <c r="K241"/>
  <c r="O241"/>
  <c r="S241"/>
  <c r="W241"/>
  <c r="AA241"/>
  <c r="AE241"/>
  <c r="BA241"/>
  <c r="BE241"/>
  <c r="B241"/>
  <c r="BI45"/>
  <c r="BH45"/>
  <c r="A47"/>
  <c r="BG46"/>
  <c r="BN533"/>
  <c r="BN337"/>
  <c r="F241"/>
  <c r="J241"/>
  <c r="N241"/>
  <c r="R241"/>
  <c r="V241"/>
  <c r="Z241"/>
  <c r="AD241"/>
  <c r="AZ241"/>
  <c r="BD241"/>
  <c r="E241"/>
  <c r="I241"/>
  <c r="M241"/>
  <c r="Q241"/>
  <c r="U241"/>
  <c r="Y241"/>
  <c r="AC241"/>
  <c r="AY241"/>
  <c r="BC241"/>
  <c r="BG241"/>
  <c r="A1023" i="7"/>
  <c r="A632"/>
  <c r="A241"/>
  <c r="BI435"/>
  <c r="BG435"/>
  <c r="BE435"/>
  <c r="BC435"/>
  <c r="AH435"/>
  <c r="AF435"/>
  <c r="AD435"/>
  <c r="AB435"/>
  <c r="Z435"/>
  <c r="X435"/>
  <c r="V435"/>
  <c r="T435"/>
  <c r="R435"/>
  <c r="P435"/>
  <c r="N435"/>
  <c r="L435"/>
  <c r="J435"/>
  <c r="H435"/>
  <c r="F435"/>
  <c r="D435"/>
  <c r="BH435"/>
  <c r="BF435"/>
  <c r="BD435"/>
  <c r="BB435"/>
  <c r="AG435"/>
  <c r="AE435"/>
  <c r="AC435"/>
  <c r="AA435"/>
  <c r="Y435"/>
  <c r="W435"/>
  <c r="U435"/>
  <c r="S435"/>
  <c r="Q435"/>
  <c r="O435"/>
  <c r="M435"/>
  <c r="K435"/>
  <c r="I435"/>
  <c r="E435"/>
  <c r="A45"/>
  <c r="BJ43"/>
  <c r="AM46" i="11" l="1"/>
  <c r="AM242" s="1"/>
  <c r="AK46"/>
  <c r="AK242" s="1"/>
  <c r="AI46"/>
  <c r="AI242" s="1"/>
  <c r="AG46"/>
  <c r="AG242" s="1"/>
  <c r="AE46"/>
  <c r="AE242" s="1"/>
  <c r="AC46"/>
  <c r="AC242" s="1"/>
  <c r="AA46"/>
  <c r="AA242" s="1"/>
  <c r="Y46"/>
  <c r="Y242" s="1"/>
  <c r="W46"/>
  <c r="W242" s="1"/>
  <c r="AN46"/>
  <c r="AN242" s="1"/>
  <c r="AL46"/>
  <c r="AL242" s="1"/>
  <c r="AJ46"/>
  <c r="AJ242" s="1"/>
  <c r="AH46"/>
  <c r="AH242" s="1"/>
  <c r="AF46"/>
  <c r="AF242" s="1"/>
  <c r="AD46"/>
  <c r="AD242" s="1"/>
  <c r="AB46"/>
  <c r="AB242" s="1"/>
  <c r="Z46"/>
  <c r="Z242" s="1"/>
  <c r="X46"/>
  <c r="X242" s="1"/>
  <c r="AX47" i="10"/>
  <c r="AX243" s="1"/>
  <c r="AV47"/>
  <c r="AV243" s="1"/>
  <c r="AT47"/>
  <c r="AT243" s="1"/>
  <c r="AR47"/>
  <c r="AR243" s="1"/>
  <c r="AP47"/>
  <c r="AP243" s="1"/>
  <c r="AW47"/>
  <c r="AW243" s="1"/>
  <c r="AU47"/>
  <c r="AU243" s="1"/>
  <c r="AS47"/>
  <c r="AS243" s="1"/>
  <c r="AQ47"/>
  <c r="AQ243" s="1"/>
  <c r="AY241" i="7"/>
  <c r="AY436" s="1"/>
  <c r="AW241"/>
  <c r="AU241"/>
  <c r="AU436" s="1"/>
  <c r="AS241"/>
  <c r="AQ241"/>
  <c r="AQ436" s="1"/>
  <c r="AX241"/>
  <c r="AX436" s="1"/>
  <c r="AV241"/>
  <c r="AT241"/>
  <c r="AT436" s="1"/>
  <c r="AR241"/>
  <c r="AP241"/>
  <c r="AP436" s="1"/>
  <c r="BI241"/>
  <c r="BG241"/>
  <c r="BE241"/>
  <c r="BC241"/>
  <c r="BA241"/>
  <c r="BA436" s="1"/>
  <c r="AO241"/>
  <c r="AO436" s="1"/>
  <c r="AM241"/>
  <c r="AM436" s="1"/>
  <c r="AK241"/>
  <c r="AI241"/>
  <c r="AI436" s="1"/>
  <c r="AG241"/>
  <c r="AE241"/>
  <c r="AC241"/>
  <c r="AA241"/>
  <c r="Y241"/>
  <c r="W241"/>
  <c r="U241"/>
  <c r="S241"/>
  <c r="Q241"/>
  <c r="O241"/>
  <c r="M241"/>
  <c r="K241"/>
  <c r="I241"/>
  <c r="G241"/>
  <c r="E241"/>
  <c r="BH241"/>
  <c r="BF241"/>
  <c r="BD241"/>
  <c r="BB241"/>
  <c r="AZ241"/>
  <c r="AZ436" s="1"/>
  <c r="AN241"/>
  <c r="AL241"/>
  <c r="AL436" s="1"/>
  <c r="AJ241"/>
  <c r="AH241"/>
  <c r="AF241"/>
  <c r="AD241"/>
  <c r="AB241"/>
  <c r="Z241"/>
  <c r="X241"/>
  <c r="V241"/>
  <c r="T241"/>
  <c r="R241"/>
  <c r="P241"/>
  <c r="N241"/>
  <c r="L241"/>
  <c r="J241"/>
  <c r="H241"/>
  <c r="F241"/>
  <c r="D241"/>
  <c r="AJ436"/>
  <c r="AN436"/>
  <c r="AK436"/>
  <c r="AR436"/>
  <c r="AV436"/>
  <c r="AS436"/>
  <c r="AW436"/>
  <c r="AX45"/>
  <c r="AV45"/>
  <c r="AT45"/>
  <c r="AR45"/>
  <c r="AP45"/>
  <c r="AY45"/>
  <c r="AW45"/>
  <c r="AU45"/>
  <c r="AS45"/>
  <c r="AQ45"/>
  <c r="AO45"/>
  <c r="AN47" i="10"/>
  <c r="AN243" s="1"/>
  <c r="AL47"/>
  <c r="AL243" s="1"/>
  <c r="AJ47"/>
  <c r="AJ243" s="1"/>
  <c r="AH47"/>
  <c r="AH243" s="1"/>
  <c r="AF47"/>
  <c r="AF243" s="1"/>
  <c r="AM47"/>
  <c r="AM243" s="1"/>
  <c r="AK47"/>
  <c r="AK243" s="1"/>
  <c r="AI47"/>
  <c r="AI243" s="1"/>
  <c r="AG47"/>
  <c r="AG243" s="1"/>
  <c r="BH45" i="7"/>
  <c r="BF45"/>
  <c r="BD45"/>
  <c r="BB45"/>
  <c r="AZ45"/>
  <c r="AN45"/>
  <c r="AL45"/>
  <c r="AJ45"/>
  <c r="AH45"/>
  <c r="AF45"/>
  <c r="AD45"/>
  <c r="AB45"/>
  <c r="Z45"/>
  <c r="X45"/>
  <c r="V45"/>
  <c r="T45"/>
  <c r="R45"/>
  <c r="P45"/>
  <c r="N45"/>
  <c r="L45"/>
  <c r="J45"/>
  <c r="H45"/>
  <c r="F45"/>
  <c r="D45"/>
  <c r="BI45"/>
  <c r="BG45"/>
  <c r="BE45"/>
  <c r="BC45"/>
  <c r="BA45"/>
  <c r="AM45"/>
  <c r="AK45"/>
  <c r="AI45"/>
  <c r="AG45"/>
  <c r="AE45"/>
  <c r="AC45"/>
  <c r="AA45"/>
  <c r="Y45"/>
  <c r="W45"/>
  <c r="U45"/>
  <c r="S45"/>
  <c r="Q45"/>
  <c r="O45"/>
  <c r="M45"/>
  <c r="K45"/>
  <c r="I45"/>
  <c r="G45"/>
  <c r="E45"/>
  <c r="BI436"/>
  <c r="AH436"/>
  <c r="Z436"/>
  <c r="R436"/>
  <c r="J436"/>
  <c r="Y436"/>
  <c r="Q436"/>
  <c r="I436"/>
  <c r="BB436"/>
  <c r="AC436"/>
  <c r="U436"/>
  <c r="M436"/>
  <c r="E436"/>
  <c r="AE436"/>
  <c r="O436"/>
  <c r="G436"/>
  <c r="BN337" i="11"/>
  <c r="BN533"/>
  <c r="BF46"/>
  <c r="BD46"/>
  <c r="BB46"/>
  <c r="AZ46"/>
  <c r="AX46"/>
  <c r="AV46"/>
  <c r="AT46"/>
  <c r="AR46"/>
  <c r="AR242" s="1"/>
  <c r="BG46"/>
  <c r="BE46"/>
  <c r="BC46"/>
  <c r="BA46"/>
  <c r="AY46"/>
  <c r="AW46"/>
  <c r="AU46"/>
  <c r="AS46"/>
  <c r="AQ46"/>
  <c r="AO46"/>
  <c r="U46"/>
  <c r="S46"/>
  <c r="Q46"/>
  <c r="O46"/>
  <c r="M46"/>
  <c r="K46"/>
  <c r="I46"/>
  <c r="G46"/>
  <c r="E46"/>
  <c r="C46"/>
  <c r="V46"/>
  <c r="V242" s="1"/>
  <c r="R46"/>
  <c r="R242" s="1"/>
  <c r="N46"/>
  <c r="J46"/>
  <c r="J242" s="1"/>
  <c r="F46"/>
  <c r="B46"/>
  <c r="AP46"/>
  <c r="T46"/>
  <c r="P46"/>
  <c r="P242" s="1"/>
  <c r="L46"/>
  <c r="H46"/>
  <c r="H242" s="1"/>
  <c r="D46"/>
  <c r="D242" s="1"/>
  <c r="BK44" i="7"/>
  <c r="BP1022"/>
  <c r="BP630"/>
  <c r="BF47" i="10"/>
  <c r="BD47"/>
  <c r="BB47"/>
  <c r="AZ47"/>
  <c r="AO47"/>
  <c r="AD47"/>
  <c r="AB47"/>
  <c r="Z47"/>
  <c r="X47"/>
  <c r="V47"/>
  <c r="T47"/>
  <c r="R47"/>
  <c r="P47"/>
  <c r="N47"/>
  <c r="L47"/>
  <c r="J47"/>
  <c r="H47"/>
  <c r="F47"/>
  <c r="D47"/>
  <c r="B47"/>
  <c r="BC47"/>
  <c r="BA47"/>
  <c r="AE47"/>
  <c r="AA47"/>
  <c r="W47"/>
  <c r="S47"/>
  <c r="Q47"/>
  <c r="M47"/>
  <c r="K47"/>
  <c r="G47"/>
  <c r="E47"/>
  <c r="BE47"/>
  <c r="AY47"/>
  <c r="AC47"/>
  <c r="Y47"/>
  <c r="U47"/>
  <c r="O47"/>
  <c r="I47"/>
  <c r="C47"/>
  <c r="AT242" i="11"/>
  <c r="AX242"/>
  <c r="BB242"/>
  <c r="BF242"/>
  <c r="A339"/>
  <c r="BL338"/>
  <c r="A146"/>
  <c r="E241"/>
  <c r="I241"/>
  <c r="M241"/>
  <c r="Q241"/>
  <c r="U241"/>
  <c r="AQ241"/>
  <c r="AU241"/>
  <c r="AY241"/>
  <c r="BC241"/>
  <c r="BG241"/>
  <c r="D241"/>
  <c r="H241"/>
  <c r="L241"/>
  <c r="P241"/>
  <c r="T241"/>
  <c r="AP241"/>
  <c r="AT241"/>
  <c r="AX241"/>
  <c r="BB241"/>
  <c r="BF241"/>
  <c r="B241"/>
  <c r="BH45"/>
  <c r="BI45"/>
  <c r="BG242"/>
  <c r="BE242"/>
  <c r="BC242"/>
  <c r="BA242"/>
  <c r="AY242"/>
  <c r="AW242"/>
  <c r="AU242"/>
  <c r="AS242"/>
  <c r="AQ242"/>
  <c r="AO242"/>
  <c r="U242"/>
  <c r="S242"/>
  <c r="Q242"/>
  <c r="O242"/>
  <c r="M242"/>
  <c r="K242"/>
  <c r="I242"/>
  <c r="G242"/>
  <c r="E242"/>
  <c r="C242"/>
  <c r="A47"/>
  <c r="BD242"/>
  <c r="AZ242"/>
  <c r="AV242"/>
  <c r="AP242"/>
  <c r="T242"/>
  <c r="N242"/>
  <c r="L242"/>
  <c r="F242"/>
  <c r="C241"/>
  <c r="G241"/>
  <c r="K241"/>
  <c r="O241"/>
  <c r="S241"/>
  <c r="AO241"/>
  <c r="AS241"/>
  <c r="AW241"/>
  <c r="BA241"/>
  <c r="BE241"/>
  <c r="F241"/>
  <c r="J241"/>
  <c r="N241"/>
  <c r="R241"/>
  <c r="V241"/>
  <c r="AR241"/>
  <c r="AV241"/>
  <c r="AZ241"/>
  <c r="BD241"/>
  <c r="BH46" i="10"/>
  <c r="BI46"/>
  <c r="BG47"/>
  <c r="A48"/>
  <c r="A146"/>
  <c r="B242"/>
  <c r="A339"/>
  <c r="A535"/>
  <c r="C242"/>
  <c r="G242"/>
  <c r="K242"/>
  <c r="O242"/>
  <c r="S242"/>
  <c r="W242"/>
  <c r="AA242"/>
  <c r="AE242"/>
  <c r="BA242"/>
  <c r="BE242"/>
  <c r="F242"/>
  <c r="J242"/>
  <c r="N242"/>
  <c r="R242"/>
  <c r="V242"/>
  <c r="Z242"/>
  <c r="AD242"/>
  <c r="AZ242"/>
  <c r="BD242"/>
  <c r="BN534"/>
  <c r="BN338"/>
  <c r="E242"/>
  <c r="I242"/>
  <c r="M242"/>
  <c r="Q242"/>
  <c r="U242"/>
  <c r="Y242"/>
  <c r="AC242"/>
  <c r="AY242"/>
  <c r="BC242"/>
  <c r="BG242"/>
  <c r="D242"/>
  <c r="H242"/>
  <c r="L242"/>
  <c r="P242"/>
  <c r="T242"/>
  <c r="X242"/>
  <c r="AB242"/>
  <c r="AO242"/>
  <c r="BB242"/>
  <c r="BF242"/>
  <c r="A633" i="7"/>
  <c r="A1024"/>
  <c r="BH436"/>
  <c r="BF436"/>
  <c r="BD436"/>
  <c r="AG436"/>
  <c r="AA436"/>
  <c r="W436"/>
  <c r="S436"/>
  <c r="K436"/>
  <c r="A242"/>
  <c r="BG436"/>
  <c r="BE436"/>
  <c r="BC436"/>
  <c r="AF436"/>
  <c r="AD436"/>
  <c r="AB436"/>
  <c r="X436"/>
  <c r="V436"/>
  <c r="T436"/>
  <c r="P436"/>
  <c r="N436"/>
  <c r="L436"/>
  <c r="H436"/>
  <c r="F436"/>
  <c r="D436"/>
  <c r="BJ44"/>
  <c r="A46"/>
  <c r="AM47" i="11" l="1"/>
  <c r="AM243" s="1"/>
  <c r="AK47"/>
  <c r="AK243" s="1"/>
  <c r="AI47"/>
  <c r="AI243" s="1"/>
  <c r="AG47"/>
  <c r="AG243" s="1"/>
  <c r="AE47"/>
  <c r="AE243" s="1"/>
  <c r="AC47"/>
  <c r="AC243" s="1"/>
  <c r="AA47"/>
  <c r="AA243" s="1"/>
  <c r="Y47"/>
  <c r="Y243" s="1"/>
  <c r="W47"/>
  <c r="W243" s="1"/>
  <c r="AN47"/>
  <c r="AN243" s="1"/>
  <c r="AL47"/>
  <c r="AL243" s="1"/>
  <c r="AJ47"/>
  <c r="AJ243" s="1"/>
  <c r="AH47"/>
  <c r="AH243" s="1"/>
  <c r="AF47"/>
  <c r="AF243" s="1"/>
  <c r="AD47"/>
  <c r="AD243" s="1"/>
  <c r="AB47"/>
  <c r="AB243" s="1"/>
  <c r="Z47"/>
  <c r="Z243" s="1"/>
  <c r="X47"/>
  <c r="X243" s="1"/>
  <c r="AW48" i="10"/>
  <c r="AW244" s="1"/>
  <c r="AU48"/>
  <c r="AU244" s="1"/>
  <c r="AS48"/>
  <c r="AS244" s="1"/>
  <c r="AQ48"/>
  <c r="AQ244" s="1"/>
  <c r="AX48"/>
  <c r="AX244" s="1"/>
  <c r="AV48"/>
  <c r="AV244" s="1"/>
  <c r="AT48"/>
  <c r="AT244" s="1"/>
  <c r="AR48"/>
  <c r="AR244" s="1"/>
  <c r="AP48"/>
  <c r="AP244" s="1"/>
  <c r="AY242" i="7"/>
  <c r="AW242"/>
  <c r="AW437" s="1"/>
  <c r="AU242"/>
  <c r="AS242"/>
  <c r="AS437" s="1"/>
  <c r="AQ242"/>
  <c r="AX242"/>
  <c r="AX437" s="1"/>
  <c r="AV242"/>
  <c r="AT242"/>
  <c r="AT437" s="1"/>
  <c r="AR242"/>
  <c r="AP242"/>
  <c r="AP437" s="1"/>
  <c r="BI242"/>
  <c r="BG242"/>
  <c r="BE242"/>
  <c r="BC242"/>
  <c r="BA242"/>
  <c r="BA437" s="1"/>
  <c r="AO242"/>
  <c r="AO437" s="1"/>
  <c r="AM242"/>
  <c r="AM437" s="1"/>
  <c r="AK242"/>
  <c r="AI242"/>
  <c r="AI437" s="1"/>
  <c r="AG242"/>
  <c r="AE242"/>
  <c r="AC242"/>
  <c r="AA242"/>
  <c r="Y242"/>
  <c r="W242"/>
  <c r="U242"/>
  <c r="S242"/>
  <c r="Q242"/>
  <c r="O242"/>
  <c r="M242"/>
  <c r="K242"/>
  <c r="I242"/>
  <c r="G242"/>
  <c r="E242"/>
  <c r="BH242"/>
  <c r="BF242"/>
  <c r="BD242"/>
  <c r="BB242"/>
  <c r="AZ242"/>
  <c r="AZ437" s="1"/>
  <c r="AN242"/>
  <c r="AL242"/>
  <c r="AL437" s="1"/>
  <c r="AJ242"/>
  <c r="AH242"/>
  <c r="AF242"/>
  <c r="AD242"/>
  <c r="AB242"/>
  <c r="Z242"/>
  <c r="X242"/>
  <c r="V242"/>
  <c r="T242"/>
  <c r="R242"/>
  <c r="P242"/>
  <c r="N242"/>
  <c r="L242"/>
  <c r="J242"/>
  <c r="H242"/>
  <c r="F242"/>
  <c r="D242"/>
  <c r="AK437"/>
  <c r="AJ437"/>
  <c r="AN437"/>
  <c r="AQ437"/>
  <c r="AU437"/>
  <c r="AY437"/>
  <c r="AR437"/>
  <c r="AV437"/>
  <c r="AY46"/>
  <c r="AW46"/>
  <c r="AU46"/>
  <c r="AS46"/>
  <c r="AQ46"/>
  <c r="AO46"/>
  <c r="AX46"/>
  <c r="AV46"/>
  <c r="AT46"/>
  <c r="AR46"/>
  <c r="AP46"/>
  <c r="AM48" i="10"/>
  <c r="AM244" s="1"/>
  <c r="AK48"/>
  <c r="AK244" s="1"/>
  <c r="AI48"/>
  <c r="AI244" s="1"/>
  <c r="AG48"/>
  <c r="AG244" s="1"/>
  <c r="AN48"/>
  <c r="AN244" s="1"/>
  <c r="AL48"/>
  <c r="AL244" s="1"/>
  <c r="AJ48"/>
  <c r="AJ244" s="1"/>
  <c r="AH48"/>
  <c r="AH244" s="1"/>
  <c r="AF48"/>
  <c r="AF244" s="1"/>
  <c r="BI46" i="7"/>
  <c r="BG46"/>
  <c r="BE46"/>
  <c r="BC46"/>
  <c r="BA46"/>
  <c r="AM46"/>
  <c r="AK46"/>
  <c r="AI46"/>
  <c r="AG46"/>
  <c r="AE46"/>
  <c r="AC46"/>
  <c r="AA46"/>
  <c r="Y46"/>
  <c r="W46"/>
  <c r="U46"/>
  <c r="S46"/>
  <c r="Q46"/>
  <c r="O46"/>
  <c r="M46"/>
  <c r="K46"/>
  <c r="I46"/>
  <c r="G46"/>
  <c r="E46"/>
  <c r="BH46"/>
  <c r="BF46"/>
  <c r="BD46"/>
  <c r="BB46"/>
  <c r="AZ46"/>
  <c r="AN46"/>
  <c r="AL46"/>
  <c r="AJ46"/>
  <c r="AH46"/>
  <c r="AF46"/>
  <c r="AD46"/>
  <c r="AB46"/>
  <c r="Z46"/>
  <c r="X46"/>
  <c r="V46"/>
  <c r="T46"/>
  <c r="R46"/>
  <c r="P46"/>
  <c r="N46"/>
  <c r="L46"/>
  <c r="J46"/>
  <c r="H46"/>
  <c r="F46"/>
  <c r="D46"/>
  <c r="G437"/>
  <c r="BN338" i="11"/>
  <c r="BN534"/>
  <c r="BF47"/>
  <c r="BD47"/>
  <c r="BB47"/>
  <c r="AZ47"/>
  <c r="AX47"/>
  <c r="AV47"/>
  <c r="AT47"/>
  <c r="AR47"/>
  <c r="AP47"/>
  <c r="V47"/>
  <c r="T47"/>
  <c r="R47"/>
  <c r="P47"/>
  <c r="N47"/>
  <c r="L47"/>
  <c r="J47"/>
  <c r="H47"/>
  <c r="F47"/>
  <c r="D47"/>
  <c r="B47"/>
  <c r="BG47"/>
  <c r="BE47"/>
  <c r="BC47"/>
  <c r="BA47"/>
  <c r="AY47"/>
  <c r="AW47"/>
  <c r="AU47"/>
  <c r="AS47"/>
  <c r="AQ47"/>
  <c r="AO47"/>
  <c r="U47"/>
  <c r="S47"/>
  <c r="Q47"/>
  <c r="O47"/>
  <c r="M47"/>
  <c r="K47"/>
  <c r="I47"/>
  <c r="G47"/>
  <c r="E47"/>
  <c r="C47"/>
  <c r="BK45" i="7"/>
  <c r="BP1023"/>
  <c r="BP631"/>
  <c r="BE48" i="10"/>
  <c r="BC48"/>
  <c r="BA48"/>
  <c r="AY48"/>
  <c r="AE48"/>
  <c r="AC48"/>
  <c r="AA48"/>
  <c r="Y48"/>
  <c r="W48"/>
  <c r="U48"/>
  <c r="S48"/>
  <c r="Q48"/>
  <c r="O48"/>
  <c r="M48"/>
  <c r="K48"/>
  <c r="I48"/>
  <c r="G48"/>
  <c r="E48"/>
  <c r="C48"/>
  <c r="BD48"/>
  <c r="AZ48"/>
  <c r="AD48"/>
  <c r="Z48"/>
  <c r="V48"/>
  <c r="R48"/>
  <c r="N48"/>
  <c r="L48"/>
  <c r="H48"/>
  <c r="F48"/>
  <c r="B48"/>
  <c r="BF48"/>
  <c r="BB48"/>
  <c r="AO48"/>
  <c r="AB48"/>
  <c r="X48"/>
  <c r="T48"/>
  <c r="P48"/>
  <c r="J48"/>
  <c r="D48"/>
  <c r="A340" i="11"/>
  <c r="BL339"/>
  <c r="B242"/>
  <c r="BI46"/>
  <c r="BH46"/>
  <c r="A48"/>
  <c r="A147"/>
  <c r="A147" i="10"/>
  <c r="C243"/>
  <c r="D243"/>
  <c r="H243"/>
  <c r="L243"/>
  <c r="P243"/>
  <c r="T243"/>
  <c r="X243"/>
  <c r="AB243"/>
  <c r="AO243"/>
  <c r="BB243"/>
  <c r="BF243"/>
  <c r="G243"/>
  <c r="K243"/>
  <c r="O243"/>
  <c r="S243"/>
  <c r="W243"/>
  <c r="AA243"/>
  <c r="AE243"/>
  <c r="BA243"/>
  <c r="BE243"/>
  <c r="A536"/>
  <c r="A340"/>
  <c r="B243"/>
  <c r="BI47"/>
  <c r="BH47"/>
  <c r="A49"/>
  <c r="BG48"/>
  <c r="BN535"/>
  <c r="BN339"/>
  <c r="F243"/>
  <c r="J243"/>
  <c r="N243"/>
  <c r="R243"/>
  <c r="V243"/>
  <c r="Z243"/>
  <c r="AD243"/>
  <c r="AZ243"/>
  <c r="BD243"/>
  <c r="E243"/>
  <c r="I243"/>
  <c r="M243"/>
  <c r="Q243"/>
  <c r="U243"/>
  <c r="Y243"/>
  <c r="AC243"/>
  <c r="AY243"/>
  <c r="BC243"/>
  <c r="BG243"/>
  <c r="A243" i="7"/>
  <c r="BI437"/>
  <c r="BG437"/>
  <c r="BE437"/>
  <c r="BC437"/>
  <c r="AH437"/>
  <c r="AF437"/>
  <c r="AD437"/>
  <c r="AB437"/>
  <c r="Z437"/>
  <c r="X437"/>
  <c r="V437"/>
  <c r="T437"/>
  <c r="R437"/>
  <c r="P437"/>
  <c r="N437"/>
  <c r="L437"/>
  <c r="J437"/>
  <c r="H437"/>
  <c r="F437"/>
  <c r="D437"/>
  <c r="BH437"/>
  <c r="BF437"/>
  <c r="BD437"/>
  <c r="BB437"/>
  <c r="AG437"/>
  <c r="AE437"/>
  <c r="AC437"/>
  <c r="AA437"/>
  <c r="Y437"/>
  <c r="W437"/>
  <c r="U437"/>
  <c r="S437"/>
  <c r="Q437"/>
  <c r="O437"/>
  <c r="M437"/>
  <c r="K437"/>
  <c r="I437"/>
  <c r="E437"/>
  <c r="A1025"/>
  <c r="A634"/>
  <c r="BJ45"/>
  <c r="A47"/>
  <c r="AM48" i="11" l="1"/>
  <c r="AM244" s="1"/>
  <c r="AK48"/>
  <c r="AK244" s="1"/>
  <c r="AI48"/>
  <c r="AI244" s="1"/>
  <c r="AG48"/>
  <c r="AG244" s="1"/>
  <c r="AE48"/>
  <c r="AE244" s="1"/>
  <c r="AC48"/>
  <c r="AC244" s="1"/>
  <c r="AA48"/>
  <c r="AA244" s="1"/>
  <c r="Y48"/>
  <c r="Y244" s="1"/>
  <c r="W48"/>
  <c r="W244" s="1"/>
  <c r="AN48"/>
  <c r="AN244" s="1"/>
  <c r="AL48"/>
  <c r="AL244" s="1"/>
  <c r="AJ48"/>
  <c r="AJ244" s="1"/>
  <c r="AH48"/>
  <c r="AH244" s="1"/>
  <c r="AF48"/>
  <c r="AF244" s="1"/>
  <c r="AD48"/>
  <c r="AD244" s="1"/>
  <c r="AB48"/>
  <c r="AB244" s="1"/>
  <c r="Z48"/>
  <c r="Z244" s="1"/>
  <c r="X48"/>
  <c r="X244" s="1"/>
  <c r="AX49" i="10"/>
  <c r="AX245" s="1"/>
  <c r="AV49"/>
  <c r="AV245" s="1"/>
  <c r="AT49"/>
  <c r="AT245" s="1"/>
  <c r="AR49"/>
  <c r="AR245" s="1"/>
  <c r="AP49"/>
  <c r="AP245" s="1"/>
  <c r="AW49"/>
  <c r="AW245" s="1"/>
  <c r="AU49"/>
  <c r="AU245" s="1"/>
  <c r="AS49"/>
  <c r="AS245" s="1"/>
  <c r="AQ49"/>
  <c r="AQ245" s="1"/>
  <c r="AY243" i="7"/>
  <c r="AY438" s="1"/>
  <c r="AW243"/>
  <c r="AU243"/>
  <c r="AU438" s="1"/>
  <c r="AS243"/>
  <c r="AQ243"/>
  <c r="AQ438" s="1"/>
  <c r="AX243"/>
  <c r="AX438" s="1"/>
  <c r="AV243"/>
  <c r="AT243"/>
  <c r="AT438" s="1"/>
  <c r="AR243"/>
  <c r="AP243"/>
  <c r="AP438" s="1"/>
  <c r="BI243"/>
  <c r="BG243"/>
  <c r="BE243"/>
  <c r="BC243"/>
  <c r="BA243"/>
  <c r="BA438" s="1"/>
  <c r="AO243"/>
  <c r="AO438" s="1"/>
  <c r="AM243"/>
  <c r="AM438" s="1"/>
  <c r="AK243"/>
  <c r="AI243"/>
  <c r="AI438" s="1"/>
  <c r="AG243"/>
  <c r="AE243"/>
  <c r="AC243"/>
  <c r="AA243"/>
  <c r="Y243"/>
  <c r="W243"/>
  <c r="U243"/>
  <c r="S243"/>
  <c r="Q243"/>
  <c r="O243"/>
  <c r="M243"/>
  <c r="K243"/>
  <c r="I243"/>
  <c r="G243"/>
  <c r="E243"/>
  <c r="BH243"/>
  <c r="BF243"/>
  <c r="BD243"/>
  <c r="BB243"/>
  <c r="AZ243"/>
  <c r="AN243"/>
  <c r="AL243"/>
  <c r="AL438" s="1"/>
  <c r="AJ243"/>
  <c r="AH243"/>
  <c r="AF243"/>
  <c r="AD243"/>
  <c r="AB243"/>
  <c r="Z243"/>
  <c r="X243"/>
  <c r="V243"/>
  <c r="T243"/>
  <c r="R243"/>
  <c r="P243"/>
  <c r="N243"/>
  <c r="L243"/>
  <c r="J243"/>
  <c r="H243"/>
  <c r="F243"/>
  <c r="D243"/>
  <c r="AZ438"/>
  <c r="AJ438"/>
  <c r="AN438"/>
  <c r="AK438"/>
  <c r="AR438"/>
  <c r="AV438"/>
  <c r="AS438"/>
  <c r="AW438"/>
  <c r="AX47"/>
  <c r="AV47"/>
  <c r="AT47"/>
  <c r="AR47"/>
  <c r="AP47"/>
  <c r="AY47"/>
  <c r="AW47"/>
  <c r="AU47"/>
  <c r="AS47"/>
  <c r="AQ47"/>
  <c r="AO47"/>
  <c r="AN49" i="10"/>
  <c r="AN245" s="1"/>
  <c r="AL49"/>
  <c r="AL245" s="1"/>
  <c r="AJ49"/>
  <c r="AJ245" s="1"/>
  <c r="AH49"/>
  <c r="AH245" s="1"/>
  <c r="AF49"/>
  <c r="AF245" s="1"/>
  <c r="AM49"/>
  <c r="AM245" s="1"/>
  <c r="AK49"/>
  <c r="AK245" s="1"/>
  <c r="AI49"/>
  <c r="AI245" s="1"/>
  <c r="AG49"/>
  <c r="AG245" s="1"/>
  <c r="BH47" i="7"/>
  <c r="BF47"/>
  <c r="BD47"/>
  <c r="BB47"/>
  <c r="AZ47"/>
  <c r="AN47"/>
  <c r="AL47"/>
  <c r="AJ47"/>
  <c r="AH47"/>
  <c r="AF47"/>
  <c r="AD47"/>
  <c r="AB47"/>
  <c r="Z47"/>
  <c r="X47"/>
  <c r="V47"/>
  <c r="T47"/>
  <c r="R47"/>
  <c r="P47"/>
  <c r="N47"/>
  <c r="L47"/>
  <c r="J47"/>
  <c r="H47"/>
  <c r="F47"/>
  <c r="D47"/>
  <c r="BI47"/>
  <c r="BG47"/>
  <c r="BE47"/>
  <c r="BC47"/>
  <c r="BA47"/>
  <c r="AM47"/>
  <c r="AK47"/>
  <c r="AI47"/>
  <c r="AG47"/>
  <c r="AE47"/>
  <c r="AC47"/>
  <c r="AA47"/>
  <c r="Y47"/>
  <c r="W47"/>
  <c r="U47"/>
  <c r="S47"/>
  <c r="Q47"/>
  <c r="O47"/>
  <c r="M47"/>
  <c r="K47"/>
  <c r="I47"/>
  <c r="G47"/>
  <c r="E47"/>
  <c r="G438"/>
  <c r="BN339" i="11"/>
  <c r="BN535"/>
  <c r="BF48"/>
  <c r="BD48"/>
  <c r="BB48"/>
  <c r="AZ48"/>
  <c r="AX48"/>
  <c r="AV48"/>
  <c r="AT48"/>
  <c r="AR48"/>
  <c r="AP48"/>
  <c r="V48"/>
  <c r="T48"/>
  <c r="R48"/>
  <c r="P48"/>
  <c r="N48"/>
  <c r="L48"/>
  <c r="J48"/>
  <c r="H48"/>
  <c r="F48"/>
  <c r="D48"/>
  <c r="B48"/>
  <c r="BG48"/>
  <c r="BE48"/>
  <c r="BC48"/>
  <c r="BA48"/>
  <c r="AY48"/>
  <c r="AW48"/>
  <c r="AU48"/>
  <c r="AS48"/>
  <c r="AQ48"/>
  <c r="AO48"/>
  <c r="U48"/>
  <c r="S48"/>
  <c r="Q48"/>
  <c r="O48"/>
  <c r="M48"/>
  <c r="K48"/>
  <c r="I48"/>
  <c r="G48"/>
  <c r="E48"/>
  <c r="C48"/>
  <c r="BK46" i="7"/>
  <c r="BP1024"/>
  <c r="BP632"/>
  <c r="BF49" i="10"/>
  <c r="BD49"/>
  <c r="BB49"/>
  <c r="AZ49"/>
  <c r="AO49"/>
  <c r="AD49"/>
  <c r="AB49"/>
  <c r="Z49"/>
  <c r="X49"/>
  <c r="V49"/>
  <c r="T49"/>
  <c r="R49"/>
  <c r="P49"/>
  <c r="N49"/>
  <c r="L49"/>
  <c r="J49"/>
  <c r="H49"/>
  <c r="F49"/>
  <c r="D49"/>
  <c r="B49"/>
  <c r="BC49"/>
  <c r="BA49"/>
  <c r="AE49"/>
  <c r="AA49"/>
  <c r="W49"/>
  <c r="S49"/>
  <c r="O49"/>
  <c r="K49"/>
  <c r="I49"/>
  <c r="E49"/>
  <c r="C49"/>
  <c r="BE49"/>
  <c r="AY49"/>
  <c r="AC49"/>
  <c r="Y49"/>
  <c r="U49"/>
  <c r="Q49"/>
  <c r="M49"/>
  <c r="G49"/>
  <c r="B243" i="11"/>
  <c r="BH47"/>
  <c r="BI47"/>
  <c r="A49"/>
  <c r="A341"/>
  <c r="BL340"/>
  <c r="C243"/>
  <c r="G243"/>
  <c r="K243"/>
  <c r="O243"/>
  <c r="S243"/>
  <c r="AO243"/>
  <c r="AS243"/>
  <c r="AW243"/>
  <c r="BA243"/>
  <c r="BE243"/>
  <c r="F243"/>
  <c r="J243"/>
  <c r="N243"/>
  <c r="R243"/>
  <c r="V243"/>
  <c r="AR243"/>
  <c r="AV243"/>
  <c r="AZ243"/>
  <c r="BD243"/>
  <c r="A148"/>
  <c r="E243"/>
  <c r="I243"/>
  <c r="M243"/>
  <c r="Q243"/>
  <c r="U243"/>
  <c r="AQ243"/>
  <c r="AU243"/>
  <c r="AY243"/>
  <c r="BC243"/>
  <c r="BG243"/>
  <c r="D243"/>
  <c r="H243"/>
  <c r="L243"/>
  <c r="P243"/>
  <c r="T243"/>
  <c r="AP243"/>
  <c r="AT243"/>
  <c r="AX243"/>
  <c r="BB243"/>
  <c r="BF243"/>
  <c r="BH48" i="10"/>
  <c r="BI48"/>
  <c r="BG49"/>
  <c r="A50"/>
  <c r="A148"/>
  <c r="AB244"/>
  <c r="T244"/>
  <c r="L244"/>
  <c r="D244"/>
  <c r="B244"/>
  <c r="C244"/>
  <c r="G244"/>
  <c r="K244"/>
  <c r="O244"/>
  <c r="S244"/>
  <c r="W244"/>
  <c r="AA244"/>
  <c r="AE244"/>
  <c r="BA244"/>
  <c r="BE244"/>
  <c r="F244"/>
  <c r="J244"/>
  <c r="N244"/>
  <c r="R244"/>
  <c r="V244"/>
  <c r="Z244"/>
  <c r="AD244"/>
  <c r="AZ244"/>
  <c r="BD244"/>
  <c r="BN536"/>
  <c r="BN340"/>
  <c r="A341"/>
  <c r="A537"/>
  <c r="E244"/>
  <c r="I244"/>
  <c r="M244"/>
  <c r="Q244"/>
  <c r="U244"/>
  <c r="Y244"/>
  <c r="AC244"/>
  <c r="AY244"/>
  <c r="BC244"/>
  <c r="BG244"/>
  <c r="H244"/>
  <c r="P244"/>
  <c r="X244"/>
  <c r="AO244"/>
  <c r="BB244"/>
  <c r="BF244"/>
  <c r="A1026" i="7"/>
  <c r="A635"/>
  <c r="BH438"/>
  <c r="BF438"/>
  <c r="BD438"/>
  <c r="BB438"/>
  <c r="AG438"/>
  <c r="AE438"/>
  <c r="AC438"/>
  <c r="AA438"/>
  <c r="Y438"/>
  <c r="W438"/>
  <c r="U438"/>
  <c r="S438"/>
  <c r="Q438"/>
  <c r="O438"/>
  <c r="M438"/>
  <c r="K438"/>
  <c r="I438"/>
  <c r="E438"/>
  <c r="A244"/>
  <c r="BI438"/>
  <c r="BG438"/>
  <c r="BE438"/>
  <c r="BC438"/>
  <c r="AH438"/>
  <c r="AF438"/>
  <c r="AD438"/>
  <c r="AB438"/>
  <c r="Z438"/>
  <c r="X438"/>
  <c r="V438"/>
  <c r="T438"/>
  <c r="R438"/>
  <c r="P438"/>
  <c r="N438"/>
  <c r="L438"/>
  <c r="J438"/>
  <c r="H438"/>
  <c r="F438"/>
  <c r="D438"/>
  <c r="BJ46"/>
  <c r="A48"/>
  <c r="AM49" i="11" l="1"/>
  <c r="AM245" s="1"/>
  <c r="AK49"/>
  <c r="AK245" s="1"/>
  <c r="AI49"/>
  <c r="AI245" s="1"/>
  <c r="AG49"/>
  <c r="AG245" s="1"/>
  <c r="AE49"/>
  <c r="AE245" s="1"/>
  <c r="AC49"/>
  <c r="AC245" s="1"/>
  <c r="AA49"/>
  <c r="AA245" s="1"/>
  <c r="Y49"/>
  <c r="Y245" s="1"/>
  <c r="W49"/>
  <c r="W245" s="1"/>
  <c r="AN49"/>
  <c r="AN245" s="1"/>
  <c r="AL49"/>
  <c r="AL245" s="1"/>
  <c r="AJ49"/>
  <c r="AJ245" s="1"/>
  <c r="AH49"/>
  <c r="AH245" s="1"/>
  <c r="AF49"/>
  <c r="AF245" s="1"/>
  <c r="AD49"/>
  <c r="AD245" s="1"/>
  <c r="AB49"/>
  <c r="AB245" s="1"/>
  <c r="Z49"/>
  <c r="Z245" s="1"/>
  <c r="X49"/>
  <c r="X245" s="1"/>
  <c r="AW50" i="10"/>
  <c r="AW246" s="1"/>
  <c r="AU50"/>
  <c r="AU246" s="1"/>
  <c r="AS50"/>
  <c r="AS246" s="1"/>
  <c r="AQ50"/>
  <c r="AQ246" s="1"/>
  <c r="AX50"/>
  <c r="AX246" s="1"/>
  <c r="AV50"/>
  <c r="AV246" s="1"/>
  <c r="AT50"/>
  <c r="AT246" s="1"/>
  <c r="AR50"/>
  <c r="AR246" s="1"/>
  <c r="AP50"/>
  <c r="AP246" s="1"/>
  <c r="AY244" i="7"/>
  <c r="AW244"/>
  <c r="AW439" s="1"/>
  <c r="AU244"/>
  <c r="AS244"/>
  <c r="AS439" s="1"/>
  <c r="AQ244"/>
  <c r="AX244"/>
  <c r="AX439" s="1"/>
  <c r="AV244"/>
  <c r="AT244"/>
  <c r="AT439" s="1"/>
  <c r="AR244"/>
  <c r="AP244"/>
  <c r="AP439" s="1"/>
  <c r="BH244"/>
  <c r="BF244"/>
  <c r="BD244"/>
  <c r="BB244"/>
  <c r="AZ244"/>
  <c r="AZ439" s="1"/>
  <c r="AN244"/>
  <c r="AL244"/>
  <c r="AL439" s="1"/>
  <c r="AJ244"/>
  <c r="AH244"/>
  <c r="AF244"/>
  <c r="AD244"/>
  <c r="AB244"/>
  <c r="Z244"/>
  <c r="X244"/>
  <c r="V244"/>
  <c r="T244"/>
  <c r="R244"/>
  <c r="P244"/>
  <c r="BI244"/>
  <c r="BE244"/>
  <c r="BA244"/>
  <c r="BA439" s="1"/>
  <c r="AM244"/>
  <c r="AI244"/>
  <c r="AI439" s="1"/>
  <c r="AE244"/>
  <c r="AA244"/>
  <c r="W244"/>
  <c r="S244"/>
  <c r="O244"/>
  <c r="M244"/>
  <c r="K244"/>
  <c r="I244"/>
  <c r="G244"/>
  <c r="E244"/>
  <c r="BG244"/>
  <c r="BC244"/>
  <c r="AO244"/>
  <c r="AO439" s="1"/>
  <c r="AK244"/>
  <c r="AK439" s="1"/>
  <c r="AG244"/>
  <c r="AC244"/>
  <c r="Y244"/>
  <c r="U244"/>
  <c r="Q244"/>
  <c r="N244"/>
  <c r="L244"/>
  <c r="J244"/>
  <c r="H244"/>
  <c r="F244"/>
  <c r="D244"/>
  <c r="AM439"/>
  <c r="AJ439"/>
  <c r="AN439"/>
  <c r="AQ439"/>
  <c r="AU439"/>
  <c r="AY439"/>
  <c r="AR439"/>
  <c r="AV439"/>
  <c r="AY48"/>
  <c r="AW48"/>
  <c r="AU48"/>
  <c r="AS48"/>
  <c r="AQ48"/>
  <c r="AO48"/>
  <c r="AX48"/>
  <c r="AV48"/>
  <c r="AT48"/>
  <c r="AR48"/>
  <c r="AP48"/>
  <c r="AM50" i="10"/>
  <c r="AM246" s="1"/>
  <c r="AK50"/>
  <c r="AK246" s="1"/>
  <c r="AI50"/>
  <c r="AI246" s="1"/>
  <c r="AG50"/>
  <c r="AG246" s="1"/>
  <c r="AN50"/>
  <c r="AN246" s="1"/>
  <c r="AL50"/>
  <c r="AL246" s="1"/>
  <c r="AJ50"/>
  <c r="AJ246" s="1"/>
  <c r="AH50"/>
  <c r="AH246" s="1"/>
  <c r="AF50"/>
  <c r="AF246" s="1"/>
  <c r="BI48" i="7"/>
  <c r="BG48"/>
  <c r="BE48"/>
  <c r="BC48"/>
  <c r="BA48"/>
  <c r="AM48"/>
  <c r="AK48"/>
  <c r="AI48"/>
  <c r="AG48"/>
  <c r="AE48"/>
  <c r="AC48"/>
  <c r="AA48"/>
  <c r="Y48"/>
  <c r="W48"/>
  <c r="U48"/>
  <c r="S48"/>
  <c r="Q48"/>
  <c r="O48"/>
  <c r="M48"/>
  <c r="K48"/>
  <c r="I48"/>
  <c r="G48"/>
  <c r="E48"/>
  <c r="BH48"/>
  <c r="BF48"/>
  <c r="BD48"/>
  <c r="BB48"/>
  <c r="AZ48"/>
  <c r="AN48"/>
  <c r="AL48"/>
  <c r="AJ48"/>
  <c r="AH48"/>
  <c r="AF48"/>
  <c r="AD48"/>
  <c r="AB48"/>
  <c r="Z48"/>
  <c r="X48"/>
  <c r="V48"/>
  <c r="T48"/>
  <c r="R48"/>
  <c r="P48"/>
  <c r="N48"/>
  <c r="L48"/>
  <c r="J48"/>
  <c r="H48"/>
  <c r="F48"/>
  <c r="D48"/>
  <c r="BB439"/>
  <c r="S439"/>
  <c r="BF439"/>
  <c r="W439"/>
  <c r="G439"/>
  <c r="BN340" i="11"/>
  <c r="BN536"/>
  <c r="BF49"/>
  <c r="BD49"/>
  <c r="BB49"/>
  <c r="BB245" s="1"/>
  <c r="AZ49"/>
  <c r="AX49"/>
  <c r="AV49"/>
  <c r="AV245" s="1"/>
  <c r="AT49"/>
  <c r="AT245" s="1"/>
  <c r="AR49"/>
  <c r="AP49"/>
  <c r="V49"/>
  <c r="V245" s="1"/>
  <c r="T49"/>
  <c r="T245" s="1"/>
  <c r="R49"/>
  <c r="P49"/>
  <c r="N49"/>
  <c r="N245" s="1"/>
  <c r="L49"/>
  <c r="L245" s="1"/>
  <c r="J49"/>
  <c r="H49"/>
  <c r="F49"/>
  <c r="F245" s="1"/>
  <c r="D49"/>
  <c r="D245" s="1"/>
  <c r="B49"/>
  <c r="BG49"/>
  <c r="BE49"/>
  <c r="BE245" s="1"/>
  <c r="BC49"/>
  <c r="BA49"/>
  <c r="BA245" s="1"/>
  <c r="AY49"/>
  <c r="AW49"/>
  <c r="AW245" s="1"/>
  <c r="AU49"/>
  <c r="AS49"/>
  <c r="AS245" s="1"/>
  <c r="AQ49"/>
  <c r="AO49"/>
  <c r="AO245" s="1"/>
  <c r="U49"/>
  <c r="S49"/>
  <c r="S245" s="1"/>
  <c r="Q49"/>
  <c r="O49"/>
  <c r="O245" s="1"/>
  <c r="M49"/>
  <c r="M245" s="1"/>
  <c r="K49"/>
  <c r="K245" s="1"/>
  <c r="I49"/>
  <c r="G49"/>
  <c r="G245" s="1"/>
  <c r="E49"/>
  <c r="E245" s="1"/>
  <c r="C49"/>
  <c r="C245" s="1"/>
  <c r="BK47" i="7"/>
  <c r="BP1025"/>
  <c r="BP633"/>
  <c r="BE50" i="10"/>
  <c r="BC50"/>
  <c r="BA50"/>
  <c r="AY50"/>
  <c r="AE50"/>
  <c r="AC50"/>
  <c r="AA50"/>
  <c r="Y50"/>
  <c r="W50"/>
  <c r="U50"/>
  <c r="S50"/>
  <c r="Q50"/>
  <c r="O50"/>
  <c r="M50"/>
  <c r="K50"/>
  <c r="I50"/>
  <c r="G50"/>
  <c r="E50"/>
  <c r="C50"/>
  <c r="BF50"/>
  <c r="BB50"/>
  <c r="AZ50"/>
  <c r="AD50"/>
  <c r="Z50"/>
  <c r="V50"/>
  <c r="R50"/>
  <c r="N50"/>
  <c r="J50"/>
  <c r="H50"/>
  <c r="D50"/>
  <c r="B50"/>
  <c r="BD50"/>
  <c r="AO50"/>
  <c r="AB50"/>
  <c r="X50"/>
  <c r="T50"/>
  <c r="P50"/>
  <c r="L50"/>
  <c r="F50"/>
  <c r="H245" i="11"/>
  <c r="P245"/>
  <c r="AP245"/>
  <c r="AX245"/>
  <c r="BF245"/>
  <c r="A149"/>
  <c r="A342"/>
  <c r="BL341"/>
  <c r="D244"/>
  <c r="H244"/>
  <c r="L244"/>
  <c r="P244"/>
  <c r="T244"/>
  <c r="AP244"/>
  <c r="AT244"/>
  <c r="AX244"/>
  <c r="BB244"/>
  <c r="BF244"/>
  <c r="C244"/>
  <c r="G244"/>
  <c r="K244"/>
  <c r="O244"/>
  <c r="S244"/>
  <c r="AO244"/>
  <c r="AS244"/>
  <c r="AW244"/>
  <c r="BA244"/>
  <c r="BE244"/>
  <c r="B244"/>
  <c r="BI48"/>
  <c r="BH48"/>
  <c r="A50"/>
  <c r="BD245"/>
  <c r="AZ245"/>
  <c r="AR245"/>
  <c r="R245"/>
  <c r="J245"/>
  <c r="BG245"/>
  <c r="BC245"/>
  <c r="AY245"/>
  <c r="AU245"/>
  <c r="AQ245"/>
  <c r="U245"/>
  <c r="Q245"/>
  <c r="I245"/>
  <c r="F244"/>
  <c r="J244"/>
  <c r="N244"/>
  <c r="R244"/>
  <c r="V244"/>
  <c r="AR244"/>
  <c r="AV244"/>
  <c r="AZ244"/>
  <c r="BD244"/>
  <c r="E244"/>
  <c r="I244"/>
  <c r="M244"/>
  <c r="Q244"/>
  <c r="U244"/>
  <c r="AQ244"/>
  <c r="AU244"/>
  <c r="AY244"/>
  <c r="BC244"/>
  <c r="BG244"/>
  <c r="A538" i="10"/>
  <c r="A342"/>
  <c r="A149"/>
  <c r="D245"/>
  <c r="H245"/>
  <c r="L245"/>
  <c r="P245"/>
  <c r="T245"/>
  <c r="X245"/>
  <c r="AB245"/>
  <c r="AO245"/>
  <c r="BB245"/>
  <c r="BF245"/>
  <c r="C245"/>
  <c r="G245"/>
  <c r="K245"/>
  <c r="O245"/>
  <c r="S245"/>
  <c r="W245"/>
  <c r="AA245"/>
  <c r="AE245"/>
  <c r="BA245"/>
  <c r="BE245"/>
  <c r="B245"/>
  <c r="BI49"/>
  <c r="BH49"/>
  <c r="A51"/>
  <c r="BG50"/>
  <c r="BN537"/>
  <c r="BN341"/>
  <c r="F245"/>
  <c r="J245"/>
  <c r="N245"/>
  <c r="R245"/>
  <c r="V245"/>
  <c r="Z245"/>
  <c r="AD245"/>
  <c r="AZ245"/>
  <c r="BD245"/>
  <c r="E245"/>
  <c r="I245"/>
  <c r="M245"/>
  <c r="Q245"/>
  <c r="U245"/>
  <c r="Y245"/>
  <c r="AC245"/>
  <c r="AY245"/>
  <c r="BC245"/>
  <c r="BG245"/>
  <c r="A245" i="7"/>
  <c r="BI439"/>
  <c r="BG439"/>
  <c r="BE439"/>
  <c r="BC439"/>
  <c r="AH439"/>
  <c r="AF439"/>
  <c r="AD439"/>
  <c r="AB439"/>
  <c r="Z439"/>
  <c r="X439"/>
  <c r="V439"/>
  <c r="T439"/>
  <c r="R439"/>
  <c r="P439"/>
  <c r="N439"/>
  <c r="L439"/>
  <c r="J439"/>
  <c r="H439"/>
  <c r="F439"/>
  <c r="D439"/>
  <c r="BH439"/>
  <c r="BD439"/>
  <c r="AG439"/>
  <c r="AE439"/>
  <c r="AC439"/>
  <c r="AA439"/>
  <c r="Y439"/>
  <c r="U439"/>
  <c r="Q439"/>
  <c r="O439"/>
  <c r="M439"/>
  <c r="K439"/>
  <c r="I439"/>
  <c r="E439"/>
  <c r="A636"/>
  <c r="A1027"/>
  <c r="BJ47"/>
  <c r="A49"/>
  <c r="AM50" i="11" l="1"/>
  <c r="AM246" s="1"/>
  <c r="AK50"/>
  <c r="AK246" s="1"/>
  <c r="AI50"/>
  <c r="AI246" s="1"/>
  <c r="AG50"/>
  <c r="AG246" s="1"/>
  <c r="AE50"/>
  <c r="AE246" s="1"/>
  <c r="AC50"/>
  <c r="AC246" s="1"/>
  <c r="AA50"/>
  <c r="AA246" s="1"/>
  <c r="Y50"/>
  <c r="Y246" s="1"/>
  <c r="W50"/>
  <c r="W246" s="1"/>
  <c r="AN50"/>
  <c r="AN246" s="1"/>
  <c r="AL50"/>
  <c r="AL246" s="1"/>
  <c r="AJ50"/>
  <c r="AJ246" s="1"/>
  <c r="AH50"/>
  <c r="AH246" s="1"/>
  <c r="AF50"/>
  <c r="AF246" s="1"/>
  <c r="AD50"/>
  <c r="AD246" s="1"/>
  <c r="AB50"/>
  <c r="AB246" s="1"/>
  <c r="Z50"/>
  <c r="Z246" s="1"/>
  <c r="X50"/>
  <c r="X246" s="1"/>
  <c r="AX51" i="10"/>
  <c r="AX247" s="1"/>
  <c r="AV51"/>
  <c r="AV247" s="1"/>
  <c r="AT51"/>
  <c r="AT247" s="1"/>
  <c r="AR51"/>
  <c r="AR247" s="1"/>
  <c r="AP51"/>
  <c r="AP247" s="1"/>
  <c r="AW51"/>
  <c r="AW247" s="1"/>
  <c r="AU51"/>
  <c r="AU247" s="1"/>
  <c r="AS51"/>
  <c r="AS247" s="1"/>
  <c r="AQ51"/>
  <c r="AQ247" s="1"/>
  <c r="AY245" i="7"/>
  <c r="AY440" s="1"/>
  <c r="AW245"/>
  <c r="AU245"/>
  <c r="AU440" s="1"/>
  <c r="AS245"/>
  <c r="AQ245"/>
  <c r="AQ440" s="1"/>
  <c r="AX245"/>
  <c r="AX440" s="1"/>
  <c r="AV245"/>
  <c r="AT245"/>
  <c r="AT440" s="1"/>
  <c r="AR245"/>
  <c r="AP245"/>
  <c r="AP440" s="1"/>
  <c r="BH245"/>
  <c r="BF245"/>
  <c r="BD245"/>
  <c r="BB245"/>
  <c r="AZ245"/>
  <c r="AZ440" s="1"/>
  <c r="AN245"/>
  <c r="AL245"/>
  <c r="AL440" s="1"/>
  <c r="AJ245"/>
  <c r="AH245"/>
  <c r="AF245"/>
  <c r="AD245"/>
  <c r="AB245"/>
  <c r="Z245"/>
  <c r="X245"/>
  <c r="V245"/>
  <c r="T245"/>
  <c r="R245"/>
  <c r="P245"/>
  <c r="N245"/>
  <c r="L245"/>
  <c r="J245"/>
  <c r="H245"/>
  <c r="F245"/>
  <c r="D245"/>
  <c r="BI245"/>
  <c r="BE245"/>
  <c r="BA245"/>
  <c r="BA440" s="1"/>
  <c r="AM245"/>
  <c r="AM440" s="1"/>
  <c r="AI245"/>
  <c r="AI440" s="1"/>
  <c r="AE245"/>
  <c r="AA245"/>
  <c r="W245"/>
  <c r="S245"/>
  <c r="O245"/>
  <c r="K245"/>
  <c r="G245"/>
  <c r="BG245"/>
  <c r="BC245"/>
  <c r="AO245"/>
  <c r="AO440" s="1"/>
  <c r="AK245"/>
  <c r="AG245"/>
  <c r="AC245"/>
  <c r="Y245"/>
  <c r="U245"/>
  <c r="Q245"/>
  <c r="M245"/>
  <c r="I245"/>
  <c r="E245"/>
  <c r="AJ440"/>
  <c r="AN440"/>
  <c r="AK440"/>
  <c r="AR440"/>
  <c r="AV440"/>
  <c r="AS440"/>
  <c r="AW440"/>
  <c r="AX49"/>
  <c r="AV49"/>
  <c r="AT49"/>
  <c r="AR49"/>
  <c r="AP49"/>
  <c r="AY49"/>
  <c r="AW49"/>
  <c r="AU49"/>
  <c r="AS49"/>
  <c r="AQ49"/>
  <c r="AO49"/>
  <c r="AN51" i="10"/>
  <c r="AN247" s="1"/>
  <c r="AL51"/>
  <c r="AL247" s="1"/>
  <c r="AJ51"/>
  <c r="AJ247" s="1"/>
  <c r="AH51"/>
  <c r="AH247" s="1"/>
  <c r="AF51"/>
  <c r="AF247" s="1"/>
  <c r="AM51"/>
  <c r="AM247" s="1"/>
  <c r="AK51"/>
  <c r="AK247" s="1"/>
  <c r="AI51"/>
  <c r="AI247" s="1"/>
  <c r="AG51"/>
  <c r="AG247" s="1"/>
  <c r="BH49" i="7"/>
  <c r="BF49"/>
  <c r="BD49"/>
  <c r="BB49"/>
  <c r="AZ49"/>
  <c r="AN49"/>
  <c r="AL49"/>
  <c r="AJ49"/>
  <c r="AH49"/>
  <c r="AF49"/>
  <c r="AD49"/>
  <c r="AB49"/>
  <c r="Z49"/>
  <c r="X49"/>
  <c r="V49"/>
  <c r="T49"/>
  <c r="R49"/>
  <c r="P49"/>
  <c r="N49"/>
  <c r="L49"/>
  <c r="J49"/>
  <c r="H49"/>
  <c r="F49"/>
  <c r="D49"/>
  <c r="BI49"/>
  <c r="BG49"/>
  <c r="BE49"/>
  <c r="BC49"/>
  <c r="BA49"/>
  <c r="AM49"/>
  <c r="AK49"/>
  <c r="AI49"/>
  <c r="AG49"/>
  <c r="AE49"/>
  <c r="AC49"/>
  <c r="AA49"/>
  <c r="Y49"/>
  <c r="W49"/>
  <c r="U49"/>
  <c r="S49"/>
  <c r="Q49"/>
  <c r="O49"/>
  <c r="M49"/>
  <c r="K49"/>
  <c r="I49"/>
  <c r="G49"/>
  <c r="E49"/>
  <c r="G440"/>
  <c r="BN341" i="11"/>
  <c r="BN537"/>
  <c r="BF50"/>
  <c r="BD50"/>
  <c r="BB50"/>
  <c r="AZ50"/>
  <c r="AX50"/>
  <c r="AV50"/>
  <c r="AT50"/>
  <c r="AR50"/>
  <c r="AP50"/>
  <c r="V50"/>
  <c r="T50"/>
  <c r="R50"/>
  <c r="P50"/>
  <c r="N50"/>
  <c r="L50"/>
  <c r="J50"/>
  <c r="H50"/>
  <c r="F50"/>
  <c r="D50"/>
  <c r="B50"/>
  <c r="BG50"/>
  <c r="BE50"/>
  <c r="BC50"/>
  <c r="BA50"/>
  <c r="AY50"/>
  <c r="AW50"/>
  <c r="AU50"/>
  <c r="AS50"/>
  <c r="AQ50"/>
  <c r="AO50"/>
  <c r="U50"/>
  <c r="S50"/>
  <c r="Q50"/>
  <c r="O50"/>
  <c r="M50"/>
  <c r="K50"/>
  <c r="I50"/>
  <c r="G50"/>
  <c r="E50"/>
  <c r="C50"/>
  <c r="BK48" i="7"/>
  <c r="BP1026"/>
  <c r="BP634"/>
  <c r="BF51" i="10"/>
  <c r="BD51"/>
  <c r="BB51"/>
  <c r="AZ51"/>
  <c r="AO51"/>
  <c r="AD51"/>
  <c r="AB51"/>
  <c r="Z51"/>
  <c r="X51"/>
  <c r="V51"/>
  <c r="T51"/>
  <c r="R51"/>
  <c r="P51"/>
  <c r="N51"/>
  <c r="L51"/>
  <c r="J51"/>
  <c r="H51"/>
  <c r="F51"/>
  <c r="D51"/>
  <c r="B51"/>
  <c r="BC51"/>
  <c r="BA51"/>
  <c r="AE51"/>
  <c r="AA51"/>
  <c r="W51"/>
  <c r="S51"/>
  <c r="O51"/>
  <c r="K51"/>
  <c r="G51"/>
  <c r="E51"/>
  <c r="BE51"/>
  <c r="AY51"/>
  <c r="AC51"/>
  <c r="Y51"/>
  <c r="U51"/>
  <c r="Q51"/>
  <c r="M51"/>
  <c r="I51"/>
  <c r="C51"/>
  <c r="B245" i="11"/>
  <c r="BH49"/>
  <c r="BI49"/>
  <c r="A51"/>
  <c r="A343"/>
  <c r="BL342"/>
  <c r="A150"/>
  <c r="BH50" i="10"/>
  <c r="BI50"/>
  <c r="BG51"/>
  <c r="A52"/>
  <c r="A150"/>
  <c r="D246"/>
  <c r="B246"/>
  <c r="A343"/>
  <c r="A539"/>
  <c r="C246"/>
  <c r="G246"/>
  <c r="K246"/>
  <c r="O246"/>
  <c r="S246"/>
  <c r="W246"/>
  <c r="AA246"/>
  <c r="AE246"/>
  <c r="BA246"/>
  <c r="BE246"/>
  <c r="F246"/>
  <c r="J246"/>
  <c r="N246"/>
  <c r="R246"/>
  <c r="V246"/>
  <c r="Z246"/>
  <c r="AD246"/>
  <c r="AZ246"/>
  <c r="BD246"/>
  <c r="BN538"/>
  <c r="BN342"/>
  <c r="E246"/>
  <c r="I246"/>
  <c r="M246"/>
  <c r="Q246"/>
  <c r="U246"/>
  <c r="Y246"/>
  <c r="AC246"/>
  <c r="AY246"/>
  <c r="BC246"/>
  <c r="BG246"/>
  <c r="H246"/>
  <c r="L246"/>
  <c r="P246"/>
  <c r="T246"/>
  <c r="X246"/>
  <c r="AB246"/>
  <c r="AO246"/>
  <c r="BB246"/>
  <c r="BF246"/>
  <c r="BH440" i="7"/>
  <c r="BF440"/>
  <c r="BD440"/>
  <c r="BB440"/>
  <c r="AG440"/>
  <c r="AE440"/>
  <c r="AC440"/>
  <c r="AA440"/>
  <c r="Y440"/>
  <c r="W440"/>
  <c r="U440"/>
  <c r="S440"/>
  <c r="Q440"/>
  <c r="O440"/>
  <c r="M440"/>
  <c r="K440"/>
  <c r="I440"/>
  <c r="E440"/>
  <c r="A246"/>
  <c r="BI440"/>
  <c r="BG440"/>
  <c r="BE440"/>
  <c r="BC440"/>
  <c r="AH440"/>
  <c r="AF440"/>
  <c r="AD440"/>
  <c r="AB440"/>
  <c r="Z440"/>
  <c r="X440"/>
  <c r="V440"/>
  <c r="T440"/>
  <c r="R440"/>
  <c r="P440"/>
  <c r="N440"/>
  <c r="L440"/>
  <c r="J440"/>
  <c r="H440"/>
  <c r="F440"/>
  <c r="D440"/>
  <c r="A1028"/>
  <c r="A637"/>
  <c r="A50"/>
  <c r="BJ48"/>
  <c r="AM51" i="11" l="1"/>
  <c r="AM247" s="1"/>
  <c r="AK51"/>
  <c r="AK247" s="1"/>
  <c r="AI51"/>
  <c r="AI247" s="1"/>
  <c r="AG51"/>
  <c r="AG247" s="1"/>
  <c r="AE51"/>
  <c r="AE247" s="1"/>
  <c r="AC51"/>
  <c r="AC247" s="1"/>
  <c r="AA51"/>
  <c r="AA247" s="1"/>
  <c r="Y51"/>
  <c r="Y247" s="1"/>
  <c r="W51"/>
  <c r="W247" s="1"/>
  <c r="AN51"/>
  <c r="AN247" s="1"/>
  <c r="AL51"/>
  <c r="AL247" s="1"/>
  <c r="AJ51"/>
  <c r="AJ247" s="1"/>
  <c r="AH51"/>
  <c r="AH247" s="1"/>
  <c r="AF51"/>
  <c r="AF247" s="1"/>
  <c r="AD51"/>
  <c r="AD247" s="1"/>
  <c r="AB51"/>
  <c r="AB247" s="1"/>
  <c r="Z51"/>
  <c r="Z247" s="1"/>
  <c r="X51"/>
  <c r="X247" s="1"/>
  <c r="AW52" i="10"/>
  <c r="AW248" s="1"/>
  <c r="AU52"/>
  <c r="AU248" s="1"/>
  <c r="AS52"/>
  <c r="AS248" s="1"/>
  <c r="AQ52"/>
  <c r="AQ248" s="1"/>
  <c r="AX52"/>
  <c r="AX248" s="1"/>
  <c r="AV52"/>
  <c r="AV248" s="1"/>
  <c r="AT52"/>
  <c r="AT248" s="1"/>
  <c r="AR52"/>
  <c r="AR248" s="1"/>
  <c r="AP52"/>
  <c r="AP248" s="1"/>
  <c r="AY246" i="7"/>
  <c r="AW246"/>
  <c r="AW441" s="1"/>
  <c r="AU246"/>
  <c r="AS246"/>
  <c r="AS441" s="1"/>
  <c r="AQ246"/>
  <c r="AX246"/>
  <c r="AX441" s="1"/>
  <c r="AV246"/>
  <c r="AT246"/>
  <c r="AT441" s="1"/>
  <c r="AR246"/>
  <c r="AP246"/>
  <c r="AP441" s="1"/>
  <c r="BH246"/>
  <c r="BF246"/>
  <c r="BD246"/>
  <c r="BB246"/>
  <c r="AZ246"/>
  <c r="AZ441" s="1"/>
  <c r="AN246"/>
  <c r="AL246"/>
  <c r="AL441" s="1"/>
  <c r="AJ246"/>
  <c r="AH246"/>
  <c r="AF246"/>
  <c r="AD246"/>
  <c r="AB246"/>
  <c r="Z246"/>
  <c r="X246"/>
  <c r="V246"/>
  <c r="T246"/>
  <c r="R246"/>
  <c r="P246"/>
  <c r="N246"/>
  <c r="L246"/>
  <c r="J246"/>
  <c r="H246"/>
  <c r="F246"/>
  <c r="D246"/>
  <c r="BI246"/>
  <c r="BE246"/>
  <c r="BA246"/>
  <c r="BA441" s="1"/>
  <c r="AM246"/>
  <c r="AM441" s="1"/>
  <c r="AI246"/>
  <c r="AI441" s="1"/>
  <c r="AE246"/>
  <c r="AA246"/>
  <c r="W246"/>
  <c r="S246"/>
  <c r="O246"/>
  <c r="K246"/>
  <c r="G246"/>
  <c r="BG246"/>
  <c r="BC246"/>
  <c r="AO246"/>
  <c r="AO441" s="1"/>
  <c r="AK246"/>
  <c r="AK441" s="1"/>
  <c r="AG246"/>
  <c r="AC246"/>
  <c r="Y246"/>
  <c r="U246"/>
  <c r="Q246"/>
  <c r="M246"/>
  <c r="I246"/>
  <c r="E246"/>
  <c r="AJ441"/>
  <c r="AN441"/>
  <c r="AQ441"/>
  <c r="AU441"/>
  <c r="AY441"/>
  <c r="AR441"/>
  <c r="AV441"/>
  <c r="AY50"/>
  <c r="AW50"/>
  <c r="AU50"/>
  <c r="AS50"/>
  <c r="AQ50"/>
  <c r="AO50"/>
  <c r="AX50"/>
  <c r="AV50"/>
  <c r="AT50"/>
  <c r="AR50"/>
  <c r="AP50"/>
  <c r="AM52" i="10"/>
  <c r="AM248" s="1"/>
  <c r="AK52"/>
  <c r="AK248" s="1"/>
  <c r="AI52"/>
  <c r="AI248" s="1"/>
  <c r="AG52"/>
  <c r="AG248" s="1"/>
  <c r="AN52"/>
  <c r="AN248" s="1"/>
  <c r="AL52"/>
  <c r="AL248" s="1"/>
  <c r="AJ52"/>
  <c r="AJ248" s="1"/>
  <c r="AH52"/>
  <c r="AH248" s="1"/>
  <c r="AF52"/>
  <c r="AF248" s="1"/>
  <c r="BI50" i="7"/>
  <c r="BG50"/>
  <c r="BE50"/>
  <c r="BC50"/>
  <c r="BA50"/>
  <c r="AM50"/>
  <c r="AK50"/>
  <c r="AI50"/>
  <c r="AG50"/>
  <c r="AE50"/>
  <c r="AC50"/>
  <c r="AA50"/>
  <c r="Y50"/>
  <c r="W50"/>
  <c r="U50"/>
  <c r="S50"/>
  <c r="Q50"/>
  <c r="O50"/>
  <c r="M50"/>
  <c r="K50"/>
  <c r="I50"/>
  <c r="G50"/>
  <c r="E50"/>
  <c r="BH50"/>
  <c r="BF50"/>
  <c r="BD50"/>
  <c r="BB50"/>
  <c r="AZ50"/>
  <c r="AN50"/>
  <c r="AL50"/>
  <c r="AJ50"/>
  <c r="AH50"/>
  <c r="AF50"/>
  <c r="AD50"/>
  <c r="AB50"/>
  <c r="Z50"/>
  <c r="X50"/>
  <c r="V50"/>
  <c r="T50"/>
  <c r="R50"/>
  <c r="P50"/>
  <c r="N50"/>
  <c r="L50"/>
  <c r="J50"/>
  <c r="H50"/>
  <c r="F50"/>
  <c r="D50"/>
  <c r="D441"/>
  <c r="BN342" i="11"/>
  <c r="BN538"/>
  <c r="BF51"/>
  <c r="BF247" s="1"/>
  <c r="BD51"/>
  <c r="BB51"/>
  <c r="BB247" s="1"/>
  <c r="AZ51"/>
  <c r="AX51"/>
  <c r="AV51"/>
  <c r="AT51"/>
  <c r="AT247" s="1"/>
  <c r="AR51"/>
  <c r="AP51"/>
  <c r="AP247" s="1"/>
  <c r="V51"/>
  <c r="T51"/>
  <c r="T247" s="1"/>
  <c r="R51"/>
  <c r="P51"/>
  <c r="P247" s="1"/>
  <c r="N51"/>
  <c r="L51"/>
  <c r="L247" s="1"/>
  <c r="J51"/>
  <c r="H51"/>
  <c r="H247" s="1"/>
  <c r="F51"/>
  <c r="F247" s="1"/>
  <c r="D51"/>
  <c r="D247" s="1"/>
  <c r="B51"/>
  <c r="BG51"/>
  <c r="BE51"/>
  <c r="BE247" s="1"/>
  <c r="BC51"/>
  <c r="BC247" s="1"/>
  <c r="BA51"/>
  <c r="BA247" s="1"/>
  <c r="AY51"/>
  <c r="AW51"/>
  <c r="AW247" s="1"/>
  <c r="AU51"/>
  <c r="AU247" s="1"/>
  <c r="AS51"/>
  <c r="AS247" s="1"/>
  <c r="AQ51"/>
  <c r="AO51"/>
  <c r="AO247" s="1"/>
  <c r="U51"/>
  <c r="U247" s="1"/>
  <c r="S51"/>
  <c r="S247" s="1"/>
  <c r="Q51"/>
  <c r="Q247" s="1"/>
  <c r="O51"/>
  <c r="O247" s="1"/>
  <c r="M51"/>
  <c r="M247" s="1"/>
  <c r="K51"/>
  <c r="K247" s="1"/>
  <c r="I51"/>
  <c r="I247" s="1"/>
  <c r="G51"/>
  <c r="G247" s="1"/>
  <c r="E51"/>
  <c r="E247" s="1"/>
  <c r="C51"/>
  <c r="C247" s="1"/>
  <c r="BK49" i="7"/>
  <c r="BP1027"/>
  <c r="BP635"/>
  <c r="BE52" i="10"/>
  <c r="BC52"/>
  <c r="BA52"/>
  <c r="AY52"/>
  <c r="AE52"/>
  <c r="AC52"/>
  <c r="AA52"/>
  <c r="Y52"/>
  <c r="W52"/>
  <c r="U52"/>
  <c r="S52"/>
  <c r="Q52"/>
  <c r="O52"/>
  <c r="M52"/>
  <c r="K52"/>
  <c r="I52"/>
  <c r="G52"/>
  <c r="E52"/>
  <c r="C52"/>
  <c r="BF52"/>
  <c r="BB52"/>
  <c r="AZ52"/>
  <c r="AO52"/>
  <c r="AB52"/>
  <c r="X52"/>
  <c r="T52"/>
  <c r="P52"/>
  <c r="L52"/>
  <c r="H52"/>
  <c r="D52"/>
  <c r="B52"/>
  <c r="BD52"/>
  <c r="AD52"/>
  <c r="Z52"/>
  <c r="V52"/>
  <c r="R52"/>
  <c r="N52"/>
  <c r="J52"/>
  <c r="F52"/>
  <c r="AX247" i="11"/>
  <c r="BD247"/>
  <c r="A344"/>
  <c r="BL343"/>
  <c r="D246"/>
  <c r="H246"/>
  <c r="L246"/>
  <c r="P246"/>
  <c r="T246"/>
  <c r="AP246"/>
  <c r="AT246"/>
  <c r="AX246"/>
  <c r="BB246"/>
  <c r="BF246"/>
  <c r="C246"/>
  <c r="G246"/>
  <c r="K246"/>
  <c r="O246"/>
  <c r="S246"/>
  <c r="AO246"/>
  <c r="AS246"/>
  <c r="AW246"/>
  <c r="BA246"/>
  <c r="BE246"/>
  <c r="A151"/>
  <c r="B246"/>
  <c r="BI50"/>
  <c r="BH50"/>
  <c r="A52"/>
  <c r="AZ247"/>
  <c r="AV247"/>
  <c r="AR247"/>
  <c r="V247"/>
  <c r="R247"/>
  <c r="N247"/>
  <c r="J247"/>
  <c r="BG247"/>
  <c r="AY247"/>
  <c r="AQ247"/>
  <c r="F246"/>
  <c r="J246"/>
  <c r="N246"/>
  <c r="R246"/>
  <c r="V246"/>
  <c r="AR246"/>
  <c r="AV246"/>
  <c r="AZ246"/>
  <c r="BD246"/>
  <c r="E246"/>
  <c r="I246"/>
  <c r="M246"/>
  <c r="Q246"/>
  <c r="U246"/>
  <c r="AQ246"/>
  <c r="AU246"/>
  <c r="AY246"/>
  <c r="BC246"/>
  <c r="BG246"/>
  <c r="A540" i="10"/>
  <c r="A344"/>
  <c r="A151"/>
  <c r="D247"/>
  <c r="H247"/>
  <c r="L247"/>
  <c r="P247"/>
  <c r="T247"/>
  <c r="X247"/>
  <c r="AB247"/>
  <c r="AO247"/>
  <c r="BB247"/>
  <c r="BF247"/>
  <c r="C247"/>
  <c r="G247"/>
  <c r="K247"/>
  <c r="O247"/>
  <c r="S247"/>
  <c r="W247"/>
  <c r="AA247"/>
  <c r="AE247"/>
  <c r="BA247"/>
  <c r="BE247"/>
  <c r="B247"/>
  <c r="BI51"/>
  <c r="BH51"/>
  <c r="A53"/>
  <c r="BG52"/>
  <c r="BN539"/>
  <c r="BN343"/>
  <c r="F247"/>
  <c r="J247"/>
  <c r="N247"/>
  <c r="R247"/>
  <c r="V247"/>
  <c r="Z247"/>
  <c r="AD247"/>
  <c r="AZ247"/>
  <c r="BD247"/>
  <c r="E247"/>
  <c r="I247"/>
  <c r="M247"/>
  <c r="Q247"/>
  <c r="U247"/>
  <c r="Y247"/>
  <c r="AC247"/>
  <c r="AY247"/>
  <c r="BC247"/>
  <c r="BG247"/>
  <c r="A638" i="7"/>
  <c r="A1029"/>
  <c r="A247"/>
  <c r="BI441"/>
  <c r="BG441"/>
  <c r="BE441"/>
  <c r="BC441"/>
  <c r="AH441"/>
  <c r="AF441"/>
  <c r="AD441"/>
  <c r="AB441"/>
  <c r="Z441"/>
  <c r="X441"/>
  <c r="V441"/>
  <c r="T441"/>
  <c r="R441"/>
  <c r="P441"/>
  <c r="N441"/>
  <c r="L441"/>
  <c r="J441"/>
  <c r="H441"/>
  <c r="F441"/>
  <c r="BH441"/>
  <c r="BF441"/>
  <c r="BD441"/>
  <c r="BB441"/>
  <c r="AG441"/>
  <c r="AE441"/>
  <c r="AC441"/>
  <c r="AA441"/>
  <c r="Y441"/>
  <c r="W441"/>
  <c r="U441"/>
  <c r="S441"/>
  <c r="Q441"/>
  <c r="O441"/>
  <c r="M441"/>
  <c r="K441"/>
  <c r="I441"/>
  <c r="G441"/>
  <c r="E441"/>
  <c r="A51"/>
  <c r="BJ49"/>
  <c r="AM52" i="11" l="1"/>
  <c r="AM248" s="1"/>
  <c r="AK52"/>
  <c r="AK248" s="1"/>
  <c r="AI52"/>
  <c r="AI248" s="1"/>
  <c r="AG52"/>
  <c r="AG248" s="1"/>
  <c r="AE52"/>
  <c r="AE248" s="1"/>
  <c r="AC52"/>
  <c r="AC248" s="1"/>
  <c r="AA52"/>
  <c r="AA248" s="1"/>
  <c r="Y52"/>
  <c r="Y248" s="1"/>
  <c r="W52"/>
  <c r="W248" s="1"/>
  <c r="AN52"/>
  <c r="AN248" s="1"/>
  <c r="AL52"/>
  <c r="AL248" s="1"/>
  <c r="AJ52"/>
  <c r="AJ248" s="1"/>
  <c r="AH52"/>
  <c r="AH248" s="1"/>
  <c r="AF52"/>
  <c r="AF248" s="1"/>
  <c r="AD52"/>
  <c r="AD248" s="1"/>
  <c r="AB52"/>
  <c r="AB248" s="1"/>
  <c r="Z52"/>
  <c r="Z248" s="1"/>
  <c r="X52"/>
  <c r="X248" s="1"/>
  <c r="AX53" i="10"/>
  <c r="AX249" s="1"/>
  <c r="AV53"/>
  <c r="AV249" s="1"/>
  <c r="AT53"/>
  <c r="AT249" s="1"/>
  <c r="AR53"/>
  <c r="AR249" s="1"/>
  <c r="AP53"/>
  <c r="AP249" s="1"/>
  <c r="AW53"/>
  <c r="AW249" s="1"/>
  <c r="AU53"/>
  <c r="AU249" s="1"/>
  <c r="AS53"/>
  <c r="AS249" s="1"/>
  <c r="AQ53"/>
  <c r="AQ249" s="1"/>
  <c r="AY247" i="7"/>
  <c r="AY442" s="1"/>
  <c r="AW247"/>
  <c r="AU247"/>
  <c r="AU442" s="1"/>
  <c r="AS247"/>
  <c r="AQ247"/>
  <c r="AQ442" s="1"/>
  <c r="AX247"/>
  <c r="AX442" s="1"/>
  <c r="AV247"/>
  <c r="AT247"/>
  <c r="AT442" s="1"/>
  <c r="AR247"/>
  <c r="AP247"/>
  <c r="AP442" s="1"/>
  <c r="BH247"/>
  <c r="BF247"/>
  <c r="BD247"/>
  <c r="BB247"/>
  <c r="AZ247"/>
  <c r="AN247"/>
  <c r="AL247"/>
  <c r="AJ247"/>
  <c r="AH247"/>
  <c r="AF247"/>
  <c r="AD247"/>
  <c r="AB247"/>
  <c r="Z247"/>
  <c r="X247"/>
  <c r="V247"/>
  <c r="T247"/>
  <c r="R247"/>
  <c r="P247"/>
  <c r="N247"/>
  <c r="L247"/>
  <c r="J247"/>
  <c r="H247"/>
  <c r="F247"/>
  <c r="D247"/>
  <c r="BI247"/>
  <c r="BE247"/>
  <c r="BA247"/>
  <c r="BA442" s="1"/>
  <c r="AM247"/>
  <c r="AM442" s="1"/>
  <c r="AI247"/>
  <c r="AI442" s="1"/>
  <c r="AE247"/>
  <c r="AA247"/>
  <c r="W247"/>
  <c r="S247"/>
  <c r="O247"/>
  <c r="K247"/>
  <c r="G247"/>
  <c r="BG247"/>
  <c r="BC247"/>
  <c r="AO247"/>
  <c r="AO442" s="1"/>
  <c r="AK247"/>
  <c r="AG247"/>
  <c r="AC247"/>
  <c r="Y247"/>
  <c r="U247"/>
  <c r="Q247"/>
  <c r="M247"/>
  <c r="I247"/>
  <c r="E247"/>
  <c r="AL442"/>
  <c r="AZ442"/>
  <c r="AJ442"/>
  <c r="AN442"/>
  <c r="AK442"/>
  <c r="AR442"/>
  <c r="AV442"/>
  <c r="AS442"/>
  <c r="AW442"/>
  <c r="AX51"/>
  <c r="AV51"/>
  <c r="AT51"/>
  <c r="AR51"/>
  <c r="AP51"/>
  <c r="AY51"/>
  <c r="AW51"/>
  <c r="AU51"/>
  <c r="AS51"/>
  <c r="AQ51"/>
  <c r="AO51"/>
  <c r="AN53" i="10"/>
  <c r="AN249" s="1"/>
  <c r="AL53"/>
  <c r="AL249" s="1"/>
  <c r="AJ53"/>
  <c r="AJ249" s="1"/>
  <c r="AH53"/>
  <c r="AH249" s="1"/>
  <c r="AF53"/>
  <c r="AF249" s="1"/>
  <c r="AM53"/>
  <c r="AM249" s="1"/>
  <c r="AK53"/>
  <c r="AK249" s="1"/>
  <c r="AI53"/>
  <c r="AI249" s="1"/>
  <c r="AG53"/>
  <c r="AG249" s="1"/>
  <c r="BH51" i="7"/>
  <c r="BF51"/>
  <c r="BD51"/>
  <c r="BB51"/>
  <c r="AZ51"/>
  <c r="AN51"/>
  <c r="AL51"/>
  <c r="AJ51"/>
  <c r="AH51"/>
  <c r="AF51"/>
  <c r="AD51"/>
  <c r="AB51"/>
  <c r="Z51"/>
  <c r="X51"/>
  <c r="V51"/>
  <c r="T51"/>
  <c r="R51"/>
  <c r="P51"/>
  <c r="N51"/>
  <c r="L51"/>
  <c r="J51"/>
  <c r="H51"/>
  <c r="F51"/>
  <c r="D51"/>
  <c r="BI51"/>
  <c r="BG51"/>
  <c r="BE51"/>
  <c r="BC51"/>
  <c r="BA51"/>
  <c r="AM51"/>
  <c r="AK51"/>
  <c r="AI51"/>
  <c r="AG51"/>
  <c r="AE51"/>
  <c r="AC51"/>
  <c r="AA51"/>
  <c r="Y51"/>
  <c r="W51"/>
  <c r="U51"/>
  <c r="S51"/>
  <c r="Q51"/>
  <c r="O51"/>
  <c r="M51"/>
  <c r="K51"/>
  <c r="I51"/>
  <c r="G51"/>
  <c r="E51"/>
  <c r="D442"/>
  <c r="BN343" i="11"/>
  <c r="BN539"/>
  <c r="BF52"/>
  <c r="BD52"/>
  <c r="BB52"/>
  <c r="AZ52"/>
  <c r="AX52"/>
  <c r="AV52"/>
  <c r="AT52"/>
  <c r="AR52"/>
  <c r="AP52"/>
  <c r="V52"/>
  <c r="T52"/>
  <c r="R52"/>
  <c r="P52"/>
  <c r="N52"/>
  <c r="L52"/>
  <c r="J52"/>
  <c r="H52"/>
  <c r="F52"/>
  <c r="D52"/>
  <c r="B52"/>
  <c r="BG52"/>
  <c r="BE52"/>
  <c r="BC52"/>
  <c r="BA52"/>
  <c r="AY52"/>
  <c r="AW52"/>
  <c r="AU52"/>
  <c r="AS52"/>
  <c r="AQ52"/>
  <c r="AO52"/>
  <c r="U52"/>
  <c r="S52"/>
  <c r="Q52"/>
  <c r="O52"/>
  <c r="M52"/>
  <c r="K52"/>
  <c r="I52"/>
  <c r="G52"/>
  <c r="E52"/>
  <c r="C52"/>
  <c r="BK50" i="7"/>
  <c r="BP1028"/>
  <c r="BP636"/>
  <c r="BF53" i="10"/>
  <c r="BD53"/>
  <c r="BB53"/>
  <c r="AZ53"/>
  <c r="AO53"/>
  <c r="AD53"/>
  <c r="AB53"/>
  <c r="Z53"/>
  <c r="X53"/>
  <c r="V53"/>
  <c r="T53"/>
  <c r="R53"/>
  <c r="P53"/>
  <c r="N53"/>
  <c r="L53"/>
  <c r="J53"/>
  <c r="H53"/>
  <c r="F53"/>
  <c r="D53"/>
  <c r="B53"/>
  <c r="BC53"/>
  <c r="BA53"/>
  <c r="AE53"/>
  <c r="AC53"/>
  <c r="Y53"/>
  <c r="U53"/>
  <c r="Q53"/>
  <c r="M53"/>
  <c r="I53"/>
  <c r="E53"/>
  <c r="BE53"/>
  <c r="AY53"/>
  <c r="AA53"/>
  <c r="W53"/>
  <c r="S53"/>
  <c r="O53"/>
  <c r="K53"/>
  <c r="G53"/>
  <c r="C53"/>
  <c r="A345" i="11"/>
  <c r="BL344"/>
  <c r="B247"/>
  <c r="BH51"/>
  <c r="BI51"/>
  <c r="A53"/>
  <c r="A152"/>
  <c r="BH52" i="10"/>
  <c r="BI52"/>
  <c r="BG53"/>
  <c r="A54"/>
  <c r="A152"/>
  <c r="B248"/>
  <c r="A345"/>
  <c r="A541"/>
  <c r="C248"/>
  <c r="G248"/>
  <c r="K248"/>
  <c r="O248"/>
  <c r="S248"/>
  <c r="W248"/>
  <c r="AA248"/>
  <c r="AE248"/>
  <c r="BA248"/>
  <c r="BE248"/>
  <c r="F248"/>
  <c r="J248"/>
  <c r="N248"/>
  <c r="R248"/>
  <c r="V248"/>
  <c r="Z248"/>
  <c r="AD248"/>
  <c r="AZ248"/>
  <c r="BD248"/>
  <c r="BN540"/>
  <c r="BN344"/>
  <c r="E248"/>
  <c r="I248"/>
  <c r="M248"/>
  <c r="Q248"/>
  <c r="U248"/>
  <c r="Y248"/>
  <c r="AC248"/>
  <c r="AY248"/>
  <c r="BC248"/>
  <c r="BG248"/>
  <c r="D248"/>
  <c r="H248"/>
  <c r="L248"/>
  <c r="P248"/>
  <c r="T248"/>
  <c r="X248"/>
  <c r="AB248"/>
  <c r="AO248"/>
  <c r="BB248"/>
  <c r="BF248"/>
  <c r="BH442" i="7"/>
  <c r="BF442"/>
  <c r="BD442"/>
  <c r="BB442"/>
  <c r="AG442"/>
  <c r="AE442"/>
  <c r="AC442"/>
  <c r="AA442"/>
  <c r="Y442"/>
  <c r="W442"/>
  <c r="U442"/>
  <c r="S442"/>
  <c r="Q442"/>
  <c r="O442"/>
  <c r="M442"/>
  <c r="K442"/>
  <c r="I442"/>
  <c r="G442"/>
  <c r="E442"/>
  <c r="A248"/>
  <c r="BI442"/>
  <c r="BG442"/>
  <c r="BE442"/>
  <c r="BC442"/>
  <c r="AH442"/>
  <c r="AF442"/>
  <c r="AD442"/>
  <c r="AB442"/>
  <c r="Z442"/>
  <c r="X442"/>
  <c r="V442"/>
  <c r="T442"/>
  <c r="R442"/>
  <c r="P442"/>
  <c r="N442"/>
  <c r="L442"/>
  <c r="J442"/>
  <c r="H442"/>
  <c r="F442"/>
  <c r="A1030"/>
  <c r="A639"/>
  <c r="BJ50"/>
  <c r="A52"/>
  <c r="AM53" i="11" l="1"/>
  <c r="AM249" s="1"/>
  <c r="AK53"/>
  <c r="AK249" s="1"/>
  <c r="AI53"/>
  <c r="AI249" s="1"/>
  <c r="AG53"/>
  <c r="AG249" s="1"/>
  <c r="AE53"/>
  <c r="AE249" s="1"/>
  <c r="AC53"/>
  <c r="AC249" s="1"/>
  <c r="AA53"/>
  <c r="AA249" s="1"/>
  <c r="Y53"/>
  <c r="Y249" s="1"/>
  <c r="W53"/>
  <c r="W249" s="1"/>
  <c r="AN53"/>
  <c r="AN249" s="1"/>
  <c r="AL53"/>
  <c r="AL249" s="1"/>
  <c r="AJ53"/>
  <c r="AJ249" s="1"/>
  <c r="AH53"/>
  <c r="AH249" s="1"/>
  <c r="AF53"/>
  <c r="AF249" s="1"/>
  <c r="AD53"/>
  <c r="AD249" s="1"/>
  <c r="AB53"/>
  <c r="AB249" s="1"/>
  <c r="Z53"/>
  <c r="Z249" s="1"/>
  <c r="X53"/>
  <c r="X249" s="1"/>
  <c r="AW54" i="10"/>
  <c r="AW250" s="1"/>
  <c r="AU54"/>
  <c r="AU250" s="1"/>
  <c r="AS54"/>
  <c r="AS250" s="1"/>
  <c r="AQ54"/>
  <c r="AQ250" s="1"/>
  <c r="AX54"/>
  <c r="AX250" s="1"/>
  <c r="AV54"/>
  <c r="AV250" s="1"/>
  <c r="AT54"/>
  <c r="AT250" s="1"/>
  <c r="AR54"/>
  <c r="AR250" s="1"/>
  <c r="AP54"/>
  <c r="AP250" s="1"/>
  <c r="AY248" i="7"/>
  <c r="AW248"/>
  <c r="AU248"/>
  <c r="AS248"/>
  <c r="AQ248"/>
  <c r="AX248"/>
  <c r="AV248"/>
  <c r="AT248"/>
  <c r="AR248"/>
  <c r="AP248"/>
  <c r="BH248"/>
  <c r="BF248"/>
  <c r="BD248"/>
  <c r="BB248"/>
  <c r="AZ248"/>
  <c r="AN248"/>
  <c r="AL248"/>
  <c r="AJ248"/>
  <c r="AH248"/>
  <c r="AF248"/>
  <c r="AD248"/>
  <c r="AB248"/>
  <c r="Z248"/>
  <c r="X248"/>
  <c r="V248"/>
  <c r="T248"/>
  <c r="R248"/>
  <c r="P248"/>
  <c r="N248"/>
  <c r="L248"/>
  <c r="J248"/>
  <c r="H248"/>
  <c r="F248"/>
  <c r="D248"/>
  <c r="BI248"/>
  <c r="BE248"/>
  <c r="BA248"/>
  <c r="AM248"/>
  <c r="AI248"/>
  <c r="AE248"/>
  <c r="AA248"/>
  <c r="W248"/>
  <c r="S248"/>
  <c r="O248"/>
  <c r="K248"/>
  <c r="G248"/>
  <c r="BG248"/>
  <c r="BC248"/>
  <c r="AO248"/>
  <c r="AO443" s="1"/>
  <c r="AK248"/>
  <c r="AG248"/>
  <c r="AC248"/>
  <c r="Y248"/>
  <c r="U248"/>
  <c r="Q248"/>
  <c r="M248"/>
  <c r="I248"/>
  <c r="E248"/>
  <c r="AI443"/>
  <c r="AM443"/>
  <c r="BA443"/>
  <c r="AL443"/>
  <c r="AZ443"/>
  <c r="AS443"/>
  <c r="AW443"/>
  <c r="AP443"/>
  <c r="AT443"/>
  <c r="AX443"/>
  <c r="AK443"/>
  <c r="AJ443"/>
  <c r="AN443"/>
  <c r="AQ443"/>
  <c r="AU443"/>
  <c r="AY443"/>
  <c r="AR443"/>
  <c r="AV443"/>
  <c r="AY52"/>
  <c r="AW52"/>
  <c r="AU52"/>
  <c r="AS52"/>
  <c r="AQ52"/>
  <c r="AO52"/>
  <c r="AX52"/>
  <c r="AV52"/>
  <c r="AT52"/>
  <c r="AR52"/>
  <c r="AP52"/>
  <c r="AM54" i="10"/>
  <c r="AM250" s="1"/>
  <c r="AK54"/>
  <c r="AK250" s="1"/>
  <c r="AI54"/>
  <c r="AI250" s="1"/>
  <c r="AG54"/>
  <c r="AG250" s="1"/>
  <c r="AN54"/>
  <c r="AN250" s="1"/>
  <c r="AL54"/>
  <c r="AL250" s="1"/>
  <c r="AJ54"/>
  <c r="AJ250" s="1"/>
  <c r="AH54"/>
  <c r="AH250" s="1"/>
  <c r="AF54"/>
  <c r="AF250" s="1"/>
  <c r="BI52" i="7"/>
  <c r="BG52"/>
  <c r="BE52"/>
  <c r="BC52"/>
  <c r="BA52"/>
  <c r="AM52"/>
  <c r="AK52"/>
  <c r="AI52"/>
  <c r="AG52"/>
  <c r="AE52"/>
  <c r="AC52"/>
  <c r="AA52"/>
  <c r="Y52"/>
  <c r="W52"/>
  <c r="U52"/>
  <c r="S52"/>
  <c r="Q52"/>
  <c r="O52"/>
  <c r="M52"/>
  <c r="K52"/>
  <c r="I52"/>
  <c r="G52"/>
  <c r="E52"/>
  <c r="BH52"/>
  <c r="BF52"/>
  <c r="BD52"/>
  <c r="BB52"/>
  <c r="AZ52"/>
  <c r="AN52"/>
  <c r="AL52"/>
  <c r="AJ52"/>
  <c r="AH52"/>
  <c r="AF52"/>
  <c r="AD52"/>
  <c r="AB52"/>
  <c r="Z52"/>
  <c r="X52"/>
  <c r="V52"/>
  <c r="T52"/>
  <c r="R52"/>
  <c r="P52"/>
  <c r="N52"/>
  <c r="L52"/>
  <c r="J52"/>
  <c r="H52"/>
  <c r="F52"/>
  <c r="D52"/>
  <c r="W443"/>
  <c r="O443"/>
  <c r="G443"/>
  <c r="L443"/>
  <c r="BN344" i="11"/>
  <c r="BN540"/>
  <c r="BF53"/>
  <c r="BD53"/>
  <c r="BB53"/>
  <c r="AZ53"/>
  <c r="AX53"/>
  <c r="AV53"/>
  <c r="AT53"/>
  <c r="AR53"/>
  <c r="AP53"/>
  <c r="V53"/>
  <c r="T53"/>
  <c r="R53"/>
  <c r="P53"/>
  <c r="N53"/>
  <c r="L53"/>
  <c r="J53"/>
  <c r="H53"/>
  <c r="F53"/>
  <c r="D53"/>
  <c r="B53"/>
  <c r="BG53"/>
  <c r="BE53"/>
  <c r="BC53"/>
  <c r="BA53"/>
  <c r="AY53"/>
  <c r="AW53"/>
  <c r="AU53"/>
  <c r="AS53"/>
  <c r="AQ53"/>
  <c r="AO53"/>
  <c r="U53"/>
  <c r="S53"/>
  <c r="Q53"/>
  <c r="O53"/>
  <c r="M53"/>
  <c r="K53"/>
  <c r="I53"/>
  <c r="G53"/>
  <c r="E53"/>
  <c r="C53"/>
  <c r="BK51" i="7"/>
  <c r="BP1029"/>
  <c r="BP637"/>
  <c r="BE54" i="10"/>
  <c r="BC54"/>
  <c r="BA54"/>
  <c r="AY54"/>
  <c r="AE54"/>
  <c r="AC54"/>
  <c r="AA54"/>
  <c r="Y54"/>
  <c r="W54"/>
  <c r="U54"/>
  <c r="S54"/>
  <c r="Q54"/>
  <c r="O54"/>
  <c r="M54"/>
  <c r="K54"/>
  <c r="I54"/>
  <c r="G54"/>
  <c r="E54"/>
  <c r="C54"/>
  <c r="BF54"/>
  <c r="BB54"/>
  <c r="AO54"/>
  <c r="AD54"/>
  <c r="Z54"/>
  <c r="V54"/>
  <c r="R54"/>
  <c r="N54"/>
  <c r="J54"/>
  <c r="F54"/>
  <c r="B54"/>
  <c r="BD54"/>
  <c r="AZ54"/>
  <c r="AB54"/>
  <c r="X54"/>
  <c r="T54"/>
  <c r="P54"/>
  <c r="L54"/>
  <c r="H54"/>
  <c r="D54"/>
  <c r="B248" i="11"/>
  <c r="BI52"/>
  <c r="BH52"/>
  <c r="A54"/>
  <c r="A346"/>
  <c r="BL345"/>
  <c r="F248"/>
  <c r="J248"/>
  <c r="N248"/>
  <c r="R248"/>
  <c r="V248"/>
  <c r="AR248"/>
  <c r="AV248"/>
  <c r="AZ248"/>
  <c r="BD248"/>
  <c r="E248"/>
  <c r="I248"/>
  <c r="M248"/>
  <c r="Q248"/>
  <c r="U248"/>
  <c r="AQ248"/>
  <c r="AU248"/>
  <c r="AY248"/>
  <c r="BC248"/>
  <c r="BG248"/>
  <c r="A153"/>
  <c r="D248"/>
  <c r="H248"/>
  <c r="L248"/>
  <c r="P248"/>
  <c r="T248"/>
  <c r="AP248"/>
  <c r="AT248"/>
  <c r="AX248"/>
  <c r="BB248"/>
  <c r="BF248"/>
  <c r="C248"/>
  <c r="G248"/>
  <c r="K248"/>
  <c r="O248"/>
  <c r="S248"/>
  <c r="AO248"/>
  <c r="AS248"/>
  <c r="AW248"/>
  <c r="BA248"/>
  <c r="BE248"/>
  <c r="A153" i="10"/>
  <c r="D249"/>
  <c r="H249"/>
  <c r="L249"/>
  <c r="P249"/>
  <c r="T249"/>
  <c r="X249"/>
  <c r="AB249"/>
  <c r="AO249"/>
  <c r="BB249"/>
  <c r="BF249"/>
  <c r="C249"/>
  <c r="G249"/>
  <c r="K249"/>
  <c r="O249"/>
  <c r="S249"/>
  <c r="W249"/>
  <c r="AA249"/>
  <c r="AE249"/>
  <c r="BA249"/>
  <c r="BE249"/>
  <c r="A542"/>
  <c r="A346"/>
  <c r="B249"/>
  <c r="BI53"/>
  <c r="BH53"/>
  <c r="A55"/>
  <c r="BG54"/>
  <c r="BN541"/>
  <c r="BN345"/>
  <c r="F249"/>
  <c r="J249"/>
  <c r="N249"/>
  <c r="R249"/>
  <c r="V249"/>
  <c r="Z249"/>
  <c r="AD249"/>
  <c r="AZ249"/>
  <c r="BD249"/>
  <c r="E249"/>
  <c r="I249"/>
  <c r="M249"/>
  <c r="Q249"/>
  <c r="U249"/>
  <c r="Y249"/>
  <c r="AC249"/>
  <c r="AY249"/>
  <c r="BC249"/>
  <c r="BG249"/>
  <c r="A640" i="7"/>
  <c r="A1031"/>
  <c r="A249"/>
  <c r="BI443"/>
  <c r="BG443"/>
  <c r="BE443"/>
  <c r="BC443"/>
  <c r="AH443"/>
  <c r="AF443"/>
  <c r="AD443"/>
  <c r="AB443"/>
  <c r="Z443"/>
  <c r="X443"/>
  <c r="V443"/>
  <c r="T443"/>
  <c r="R443"/>
  <c r="P443"/>
  <c r="N443"/>
  <c r="J443"/>
  <c r="H443"/>
  <c r="F443"/>
  <c r="D443"/>
  <c r="BH443"/>
  <c r="BF443"/>
  <c r="BD443"/>
  <c r="BB443"/>
  <c r="AG443"/>
  <c r="AE443"/>
  <c r="AC443"/>
  <c r="AA443"/>
  <c r="Y443"/>
  <c r="U443"/>
  <c r="S443"/>
  <c r="Q443"/>
  <c r="M443"/>
  <c r="K443"/>
  <c r="I443"/>
  <c r="E443"/>
  <c r="BJ51"/>
  <c r="A53"/>
  <c r="AM54" i="11" l="1"/>
  <c r="AM250" s="1"/>
  <c r="AK54"/>
  <c r="AK250" s="1"/>
  <c r="AI54"/>
  <c r="AI250" s="1"/>
  <c r="AG54"/>
  <c r="AG250" s="1"/>
  <c r="AE54"/>
  <c r="AE250" s="1"/>
  <c r="AC54"/>
  <c r="AC250" s="1"/>
  <c r="AA54"/>
  <c r="AA250" s="1"/>
  <c r="Y54"/>
  <c r="Y250" s="1"/>
  <c r="W54"/>
  <c r="W250" s="1"/>
  <c r="AN54"/>
  <c r="AN250" s="1"/>
  <c r="AL54"/>
  <c r="AL250" s="1"/>
  <c r="AJ54"/>
  <c r="AJ250" s="1"/>
  <c r="AH54"/>
  <c r="AH250" s="1"/>
  <c r="AF54"/>
  <c r="AF250" s="1"/>
  <c r="AD54"/>
  <c r="AD250" s="1"/>
  <c r="AB54"/>
  <c r="AB250" s="1"/>
  <c r="Z54"/>
  <c r="Z250" s="1"/>
  <c r="X54"/>
  <c r="X250" s="1"/>
  <c r="AX55" i="10"/>
  <c r="AX251" s="1"/>
  <c r="AV55"/>
  <c r="AV251" s="1"/>
  <c r="AT55"/>
  <c r="AT251" s="1"/>
  <c r="AR55"/>
  <c r="AR251" s="1"/>
  <c r="AP55"/>
  <c r="AP251" s="1"/>
  <c r="AW55"/>
  <c r="AW251" s="1"/>
  <c r="AU55"/>
  <c r="AU251" s="1"/>
  <c r="AS55"/>
  <c r="AS251" s="1"/>
  <c r="AQ55"/>
  <c r="AQ251" s="1"/>
  <c r="AY249" i="7"/>
  <c r="AY444" s="1"/>
  <c r="AW249"/>
  <c r="AU249"/>
  <c r="AU444" s="1"/>
  <c r="AS249"/>
  <c r="AQ249"/>
  <c r="AQ444" s="1"/>
  <c r="AX249"/>
  <c r="AX444" s="1"/>
  <c r="AV249"/>
  <c r="AT249"/>
  <c r="AT444" s="1"/>
  <c r="AR249"/>
  <c r="AP249"/>
  <c r="AP444" s="1"/>
  <c r="BH249"/>
  <c r="BF249"/>
  <c r="BD249"/>
  <c r="BB249"/>
  <c r="AZ249"/>
  <c r="AN249"/>
  <c r="AL249"/>
  <c r="AL444" s="1"/>
  <c r="AJ249"/>
  <c r="AH249"/>
  <c r="AF249"/>
  <c r="AD249"/>
  <c r="AB249"/>
  <c r="Z249"/>
  <c r="X249"/>
  <c r="V249"/>
  <c r="T249"/>
  <c r="R249"/>
  <c r="P249"/>
  <c r="N249"/>
  <c r="L249"/>
  <c r="J249"/>
  <c r="H249"/>
  <c r="F249"/>
  <c r="D249"/>
  <c r="BI249"/>
  <c r="BE249"/>
  <c r="BA249"/>
  <c r="BA444" s="1"/>
  <c r="AM249"/>
  <c r="AM444" s="1"/>
  <c r="AI249"/>
  <c r="AI444" s="1"/>
  <c r="AE249"/>
  <c r="AA249"/>
  <c r="W249"/>
  <c r="S249"/>
  <c r="O249"/>
  <c r="K249"/>
  <c r="G249"/>
  <c r="BG249"/>
  <c r="BC249"/>
  <c r="AO249"/>
  <c r="AO444" s="1"/>
  <c r="AK249"/>
  <c r="AG249"/>
  <c r="AC249"/>
  <c r="Y249"/>
  <c r="U249"/>
  <c r="Q249"/>
  <c r="M249"/>
  <c r="I249"/>
  <c r="E249"/>
  <c r="AZ444"/>
  <c r="AJ444"/>
  <c r="AN444"/>
  <c r="AK444"/>
  <c r="AR444"/>
  <c r="AV444"/>
  <c r="AS444"/>
  <c r="AW444"/>
  <c r="AX53"/>
  <c r="AV53"/>
  <c r="AT53"/>
  <c r="AR53"/>
  <c r="AP53"/>
  <c r="AY53"/>
  <c r="AW53"/>
  <c r="AU53"/>
  <c r="AS53"/>
  <c r="AQ53"/>
  <c r="AO53"/>
  <c r="AN55" i="10"/>
  <c r="AN251" s="1"/>
  <c r="AL55"/>
  <c r="AL251" s="1"/>
  <c r="AJ55"/>
  <c r="AJ251" s="1"/>
  <c r="AH55"/>
  <c r="AH251" s="1"/>
  <c r="AF55"/>
  <c r="AF251" s="1"/>
  <c r="AM55"/>
  <c r="AM251" s="1"/>
  <c r="AK55"/>
  <c r="AK251" s="1"/>
  <c r="AI55"/>
  <c r="AI251" s="1"/>
  <c r="AG55"/>
  <c r="AG251" s="1"/>
  <c r="BH53" i="7"/>
  <c r="BF53"/>
  <c r="BD53"/>
  <c r="BB53"/>
  <c r="AZ53"/>
  <c r="AN53"/>
  <c r="AL53"/>
  <c r="AJ53"/>
  <c r="AH53"/>
  <c r="AF53"/>
  <c r="AD53"/>
  <c r="AB53"/>
  <c r="Z53"/>
  <c r="X53"/>
  <c r="V53"/>
  <c r="T53"/>
  <c r="R53"/>
  <c r="P53"/>
  <c r="N53"/>
  <c r="L53"/>
  <c r="J53"/>
  <c r="H53"/>
  <c r="F53"/>
  <c r="D53"/>
  <c r="BI53"/>
  <c r="BG53"/>
  <c r="BE53"/>
  <c r="BC53"/>
  <c r="BA53"/>
  <c r="AM53"/>
  <c r="AK53"/>
  <c r="AI53"/>
  <c r="AG53"/>
  <c r="AE53"/>
  <c r="AC53"/>
  <c r="AA53"/>
  <c r="Y53"/>
  <c r="W53"/>
  <c r="U53"/>
  <c r="S53"/>
  <c r="Q53"/>
  <c r="O53"/>
  <c r="M53"/>
  <c r="K53"/>
  <c r="I53"/>
  <c r="G53"/>
  <c r="E53"/>
  <c r="D444"/>
  <c r="BN345" i="11"/>
  <c r="BN541"/>
  <c r="BF54"/>
  <c r="BD54"/>
  <c r="BB54"/>
  <c r="AZ54"/>
  <c r="AX54"/>
  <c r="AV54"/>
  <c r="AT54"/>
  <c r="AR54"/>
  <c r="AP54"/>
  <c r="AP250" s="1"/>
  <c r="V54"/>
  <c r="T54"/>
  <c r="R54"/>
  <c r="P54"/>
  <c r="P250" s="1"/>
  <c r="N54"/>
  <c r="L54"/>
  <c r="L250" s="1"/>
  <c r="J54"/>
  <c r="H54"/>
  <c r="H250" s="1"/>
  <c r="F54"/>
  <c r="D54"/>
  <c r="D250" s="1"/>
  <c r="B54"/>
  <c r="BG54"/>
  <c r="BE54"/>
  <c r="BC54"/>
  <c r="BA54"/>
  <c r="AY54"/>
  <c r="AW54"/>
  <c r="AU54"/>
  <c r="AS54"/>
  <c r="AQ54"/>
  <c r="AO54"/>
  <c r="U54"/>
  <c r="S54"/>
  <c r="Q54"/>
  <c r="O54"/>
  <c r="M54"/>
  <c r="K54"/>
  <c r="I54"/>
  <c r="G54"/>
  <c r="E54"/>
  <c r="E250" s="1"/>
  <c r="C54"/>
  <c r="C250" s="1"/>
  <c r="BK52" i="7"/>
  <c r="BP1030"/>
  <c r="BP638"/>
  <c r="R250" i="11"/>
  <c r="V250"/>
  <c r="AR250"/>
  <c r="AV250"/>
  <c r="AZ250"/>
  <c r="BD250"/>
  <c r="BF55" i="10"/>
  <c r="BD55"/>
  <c r="BB55"/>
  <c r="AZ55"/>
  <c r="AO55"/>
  <c r="AD55"/>
  <c r="AB55"/>
  <c r="Z55"/>
  <c r="X55"/>
  <c r="V55"/>
  <c r="T55"/>
  <c r="R55"/>
  <c r="P55"/>
  <c r="N55"/>
  <c r="L55"/>
  <c r="J55"/>
  <c r="H55"/>
  <c r="F55"/>
  <c r="D55"/>
  <c r="B55"/>
  <c r="BC55"/>
  <c r="AY55"/>
  <c r="AC55"/>
  <c r="AA55"/>
  <c r="W55"/>
  <c r="U55"/>
  <c r="Q55"/>
  <c r="M55"/>
  <c r="I55"/>
  <c r="E55"/>
  <c r="BE55"/>
  <c r="BA55"/>
  <c r="AE55"/>
  <c r="Y55"/>
  <c r="S55"/>
  <c r="O55"/>
  <c r="K55"/>
  <c r="G55"/>
  <c r="C55"/>
  <c r="A154" i="11"/>
  <c r="A347"/>
  <c r="BL346"/>
  <c r="E249"/>
  <c r="I249"/>
  <c r="M249"/>
  <c r="Q249"/>
  <c r="U249"/>
  <c r="AQ249"/>
  <c r="AU249"/>
  <c r="AY249"/>
  <c r="BC249"/>
  <c r="BG249"/>
  <c r="D249"/>
  <c r="H249"/>
  <c r="L249"/>
  <c r="P249"/>
  <c r="T249"/>
  <c r="AP249"/>
  <c r="AT249"/>
  <c r="AX249"/>
  <c r="BB249"/>
  <c r="BF249"/>
  <c r="B249"/>
  <c r="BH53"/>
  <c r="BI53"/>
  <c r="BG250"/>
  <c r="BE250"/>
  <c r="BC250"/>
  <c r="BA250"/>
  <c r="AY250"/>
  <c r="AW250"/>
  <c r="AU250"/>
  <c r="AS250"/>
  <c r="AQ250"/>
  <c r="AO250"/>
  <c r="U250"/>
  <c r="S250"/>
  <c r="Q250"/>
  <c r="O250"/>
  <c r="M250"/>
  <c r="K250"/>
  <c r="I250"/>
  <c r="G250"/>
  <c r="A55"/>
  <c r="BF250"/>
  <c r="BB250"/>
  <c r="AX250"/>
  <c r="AT250"/>
  <c r="T250"/>
  <c r="N250"/>
  <c r="J250"/>
  <c r="F250"/>
  <c r="C249"/>
  <c r="G249"/>
  <c r="K249"/>
  <c r="O249"/>
  <c r="S249"/>
  <c r="AO249"/>
  <c r="AS249"/>
  <c r="AW249"/>
  <c r="BA249"/>
  <c r="BE249"/>
  <c r="F249"/>
  <c r="J249"/>
  <c r="N249"/>
  <c r="R249"/>
  <c r="V249"/>
  <c r="AR249"/>
  <c r="AV249"/>
  <c r="AZ249"/>
  <c r="BD249"/>
  <c r="BH54" i="10"/>
  <c r="BI54"/>
  <c r="BG55"/>
  <c r="A56"/>
  <c r="A154"/>
  <c r="D250"/>
  <c r="B250"/>
  <c r="C250"/>
  <c r="G250"/>
  <c r="K250"/>
  <c r="O250"/>
  <c r="S250"/>
  <c r="W250"/>
  <c r="AA250"/>
  <c r="AE250"/>
  <c r="BA250"/>
  <c r="BE250"/>
  <c r="F250"/>
  <c r="J250"/>
  <c r="N250"/>
  <c r="R250"/>
  <c r="V250"/>
  <c r="Z250"/>
  <c r="AD250"/>
  <c r="AZ250"/>
  <c r="BD250"/>
  <c r="BN542"/>
  <c r="BN346"/>
  <c r="A347"/>
  <c r="A543"/>
  <c r="E250"/>
  <c r="I250"/>
  <c r="M250"/>
  <c r="Q250"/>
  <c r="U250"/>
  <c r="Y250"/>
  <c r="AC250"/>
  <c r="AY250"/>
  <c r="BC250"/>
  <c r="BG250"/>
  <c r="H250"/>
  <c r="L250"/>
  <c r="P250"/>
  <c r="T250"/>
  <c r="X250"/>
  <c r="AB250"/>
  <c r="AO250"/>
  <c r="BB250"/>
  <c r="BF250"/>
  <c r="BH444" i="7"/>
  <c r="BF444"/>
  <c r="BD444"/>
  <c r="BB444"/>
  <c r="AG444"/>
  <c r="AE444"/>
  <c r="AC444"/>
  <c r="AA444"/>
  <c r="Y444"/>
  <c r="W444"/>
  <c r="U444"/>
  <c r="S444"/>
  <c r="Q444"/>
  <c r="O444"/>
  <c r="M444"/>
  <c r="K444"/>
  <c r="I444"/>
  <c r="G444"/>
  <c r="E444"/>
  <c r="A250"/>
  <c r="BI444"/>
  <c r="BG444"/>
  <c r="BE444"/>
  <c r="BC444"/>
  <c r="AH444"/>
  <c r="AF444"/>
  <c r="AD444"/>
  <c r="AB444"/>
  <c r="Z444"/>
  <c r="X444"/>
  <c r="V444"/>
  <c r="T444"/>
  <c r="R444"/>
  <c r="P444"/>
  <c r="N444"/>
  <c r="L444"/>
  <c r="J444"/>
  <c r="H444"/>
  <c r="F444"/>
  <c r="A1032"/>
  <c r="A641"/>
  <c r="BJ52"/>
  <c r="A54"/>
  <c r="AM55" i="11" l="1"/>
  <c r="AM251" s="1"/>
  <c r="AK55"/>
  <c r="AK251" s="1"/>
  <c r="AI55"/>
  <c r="AI251" s="1"/>
  <c r="AG55"/>
  <c r="AG251" s="1"/>
  <c r="AE55"/>
  <c r="AE251" s="1"/>
  <c r="AC55"/>
  <c r="AC251" s="1"/>
  <c r="AA55"/>
  <c r="AA251" s="1"/>
  <c r="Y55"/>
  <c r="Y251" s="1"/>
  <c r="W55"/>
  <c r="W251" s="1"/>
  <c r="AN55"/>
  <c r="AN251" s="1"/>
  <c r="AL55"/>
  <c r="AL251" s="1"/>
  <c r="AJ55"/>
  <c r="AJ251" s="1"/>
  <c r="AH55"/>
  <c r="AH251" s="1"/>
  <c r="AF55"/>
  <c r="AF251" s="1"/>
  <c r="AD55"/>
  <c r="AD251" s="1"/>
  <c r="AB55"/>
  <c r="AB251" s="1"/>
  <c r="Z55"/>
  <c r="Z251" s="1"/>
  <c r="X55"/>
  <c r="X251" s="1"/>
  <c r="AW56" i="10"/>
  <c r="AW252" s="1"/>
  <c r="AU56"/>
  <c r="AU252" s="1"/>
  <c r="AS56"/>
  <c r="AS252" s="1"/>
  <c r="AQ56"/>
  <c r="AQ252" s="1"/>
  <c r="AX56"/>
  <c r="AX252" s="1"/>
  <c r="AV56"/>
  <c r="AV252" s="1"/>
  <c r="AT56"/>
  <c r="AT252" s="1"/>
  <c r="AR56"/>
  <c r="AR252" s="1"/>
  <c r="AP56"/>
  <c r="AP252" s="1"/>
  <c r="AY250" i="7"/>
  <c r="AW250"/>
  <c r="AW445" s="1"/>
  <c r="AU250"/>
  <c r="AS250"/>
  <c r="AS445" s="1"/>
  <c r="AQ250"/>
  <c r="AX250"/>
  <c r="AX445" s="1"/>
  <c r="AV250"/>
  <c r="AT250"/>
  <c r="AT445" s="1"/>
  <c r="AR250"/>
  <c r="AP250"/>
  <c r="AP445" s="1"/>
  <c r="BH250"/>
  <c r="BF250"/>
  <c r="BD250"/>
  <c r="BB250"/>
  <c r="AZ250"/>
  <c r="AZ445" s="1"/>
  <c r="AN250"/>
  <c r="AL250"/>
  <c r="AL445" s="1"/>
  <c r="AJ250"/>
  <c r="AH250"/>
  <c r="AF250"/>
  <c r="AD250"/>
  <c r="AB250"/>
  <c r="Z250"/>
  <c r="X250"/>
  <c r="V250"/>
  <c r="T250"/>
  <c r="R250"/>
  <c r="P250"/>
  <c r="N250"/>
  <c r="L250"/>
  <c r="J250"/>
  <c r="H250"/>
  <c r="F250"/>
  <c r="D250"/>
  <c r="BI250"/>
  <c r="BE250"/>
  <c r="BA250"/>
  <c r="BA445" s="1"/>
  <c r="AM250"/>
  <c r="AM445" s="1"/>
  <c r="AI250"/>
  <c r="AE250"/>
  <c r="AA250"/>
  <c r="W250"/>
  <c r="S250"/>
  <c r="O250"/>
  <c r="K250"/>
  <c r="G250"/>
  <c r="BG250"/>
  <c r="BC250"/>
  <c r="AO250"/>
  <c r="AO445" s="1"/>
  <c r="AK250"/>
  <c r="AG250"/>
  <c r="AC250"/>
  <c r="Y250"/>
  <c r="U250"/>
  <c r="Q250"/>
  <c r="M250"/>
  <c r="I250"/>
  <c r="E250"/>
  <c r="AI445"/>
  <c r="AK445"/>
  <c r="AJ445"/>
  <c r="AN445"/>
  <c r="AQ445"/>
  <c r="AU445"/>
  <c r="AY445"/>
  <c r="AR445"/>
  <c r="AV445"/>
  <c r="AY54"/>
  <c r="AW54"/>
  <c r="AU54"/>
  <c r="AS54"/>
  <c r="AQ54"/>
  <c r="AO54"/>
  <c r="AX54"/>
  <c r="AV54"/>
  <c r="AT54"/>
  <c r="AR54"/>
  <c r="AP54"/>
  <c r="AM56" i="10"/>
  <c r="AM252" s="1"/>
  <c r="AK56"/>
  <c r="AK252" s="1"/>
  <c r="AI56"/>
  <c r="AI252" s="1"/>
  <c r="AG56"/>
  <c r="AG252" s="1"/>
  <c r="AN56"/>
  <c r="AN252" s="1"/>
  <c r="AL56"/>
  <c r="AL252" s="1"/>
  <c r="AJ56"/>
  <c r="AJ252" s="1"/>
  <c r="AH56"/>
  <c r="AH252" s="1"/>
  <c r="AF56"/>
  <c r="AF252" s="1"/>
  <c r="BI54" i="7"/>
  <c r="BG54"/>
  <c r="BE54"/>
  <c r="BC54"/>
  <c r="BA54"/>
  <c r="AM54"/>
  <c r="AK54"/>
  <c r="AI54"/>
  <c r="AG54"/>
  <c r="AE54"/>
  <c r="AC54"/>
  <c r="AA54"/>
  <c r="Y54"/>
  <c r="W54"/>
  <c r="U54"/>
  <c r="S54"/>
  <c r="Q54"/>
  <c r="O54"/>
  <c r="M54"/>
  <c r="K54"/>
  <c r="I54"/>
  <c r="G54"/>
  <c r="E54"/>
  <c r="BH54"/>
  <c r="BF54"/>
  <c r="BD54"/>
  <c r="BB54"/>
  <c r="AZ54"/>
  <c r="AN54"/>
  <c r="AL54"/>
  <c r="AJ54"/>
  <c r="AH54"/>
  <c r="AF54"/>
  <c r="AD54"/>
  <c r="AB54"/>
  <c r="Z54"/>
  <c r="X54"/>
  <c r="V54"/>
  <c r="T54"/>
  <c r="R54"/>
  <c r="P54"/>
  <c r="N54"/>
  <c r="L54"/>
  <c r="J54"/>
  <c r="H54"/>
  <c r="F54"/>
  <c r="D54"/>
  <c r="D445"/>
  <c r="BN346" i="11"/>
  <c r="BN542"/>
  <c r="BF55"/>
  <c r="BD55"/>
  <c r="BB55"/>
  <c r="AZ55"/>
  <c r="AX55"/>
  <c r="AV55"/>
  <c r="AV251" s="1"/>
  <c r="AT55"/>
  <c r="AT251" s="1"/>
  <c r="AR55"/>
  <c r="AP55"/>
  <c r="V55"/>
  <c r="V251" s="1"/>
  <c r="T55"/>
  <c r="T251" s="1"/>
  <c r="R55"/>
  <c r="R251" s="1"/>
  <c r="P55"/>
  <c r="P251" s="1"/>
  <c r="N55"/>
  <c r="L55"/>
  <c r="L251" s="1"/>
  <c r="J55"/>
  <c r="J251" s="1"/>
  <c r="H55"/>
  <c r="H251" s="1"/>
  <c r="F55"/>
  <c r="D55"/>
  <c r="D251" s="1"/>
  <c r="B55"/>
  <c r="BG55"/>
  <c r="BE55"/>
  <c r="BC55"/>
  <c r="BA55"/>
  <c r="AY55"/>
  <c r="AW55"/>
  <c r="AU55"/>
  <c r="AS55"/>
  <c r="AQ55"/>
  <c r="AO55"/>
  <c r="U55"/>
  <c r="S55"/>
  <c r="Q55"/>
  <c r="O55"/>
  <c r="M55"/>
  <c r="K55"/>
  <c r="I55"/>
  <c r="G55"/>
  <c r="E55"/>
  <c r="E251" s="1"/>
  <c r="C55"/>
  <c r="C251" s="1"/>
  <c r="BK53" i="7"/>
  <c r="BP1031"/>
  <c r="BP639"/>
  <c r="BE56" i="10"/>
  <c r="BC56"/>
  <c r="BA56"/>
  <c r="AY56"/>
  <c r="AE56"/>
  <c r="AC56"/>
  <c r="AA56"/>
  <c r="Y56"/>
  <c r="W56"/>
  <c r="U56"/>
  <c r="S56"/>
  <c r="Q56"/>
  <c r="O56"/>
  <c r="M56"/>
  <c r="K56"/>
  <c r="I56"/>
  <c r="G56"/>
  <c r="E56"/>
  <c r="C56"/>
  <c r="BD56"/>
  <c r="AZ56"/>
  <c r="AD56"/>
  <c r="Z56"/>
  <c r="X56"/>
  <c r="T56"/>
  <c r="R56"/>
  <c r="N56"/>
  <c r="J56"/>
  <c r="F56"/>
  <c r="B56"/>
  <c r="BF56"/>
  <c r="BB56"/>
  <c r="AO56"/>
  <c r="AB56"/>
  <c r="V56"/>
  <c r="P56"/>
  <c r="L56"/>
  <c r="H56"/>
  <c r="D56"/>
  <c r="AR251" i="11"/>
  <c r="AZ251"/>
  <c r="BB251"/>
  <c r="BD251"/>
  <c r="BF251"/>
  <c r="B250"/>
  <c r="BI54"/>
  <c r="BH54"/>
  <c r="A155"/>
  <c r="A56"/>
  <c r="AX251"/>
  <c r="AP251"/>
  <c r="N251"/>
  <c r="F251"/>
  <c r="BG251"/>
  <c r="BE251"/>
  <c r="BC251"/>
  <c r="BA251"/>
  <c r="AY251"/>
  <c r="AW251"/>
  <c r="AU251"/>
  <c r="AS251"/>
  <c r="AQ251"/>
  <c r="AO251"/>
  <c r="U251"/>
  <c r="S251"/>
  <c r="Q251"/>
  <c r="O251"/>
  <c r="M251"/>
  <c r="K251"/>
  <c r="I251"/>
  <c r="G251"/>
  <c r="A348"/>
  <c r="BL347"/>
  <c r="A544" i="10"/>
  <c r="A348"/>
  <c r="A155"/>
  <c r="D251"/>
  <c r="H251"/>
  <c r="L251"/>
  <c r="P251"/>
  <c r="T251"/>
  <c r="X251"/>
  <c r="AB251"/>
  <c r="AO251"/>
  <c r="BB251"/>
  <c r="BF251"/>
  <c r="C251"/>
  <c r="G251"/>
  <c r="K251"/>
  <c r="O251"/>
  <c r="S251"/>
  <c r="W251"/>
  <c r="AA251"/>
  <c r="AE251"/>
  <c r="BA251"/>
  <c r="BE251"/>
  <c r="B251"/>
  <c r="BI55"/>
  <c r="BH55"/>
  <c r="A57"/>
  <c r="BG56"/>
  <c r="BN543"/>
  <c r="BN347"/>
  <c r="F251"/>
  <c r="J251"/>
  <c r="N251"/>
  <c r="R251"/>
  <c r="V251"/>
  <c r="Z251"/>
  <c r="AD251"/>
  <c r="AZ251"/>
  <c r="BD251"/>
  <c r="E251"/>
  <c r="I251"/>
  <c r="M251"/>
  <c r="Q251"/>
  <c r="U251"/>
  <c r="Y251"/>
  <c r="AC251"/>
  <c r="AY251"/>
  <c r="BC251"/>
  <c r="BG251"/>
  <c r="A251" i="7"/>
  <c r="BI445"/>
  <c r="BG445"/>
  <c r="BE445"/>
  <c r="BC445"/>
  <c r="AH445"/>
  <c r="AF445"/>
  <c r="AD445"/>
  <c r="AB445"/>
  <c r="Z445"/>
  <c r="X445"/>
  <c r="V445"/>
  <c r="T445"/>
  <c r="R445"/>
  <c r="P445"/>
  <c r="N445"/>
  <c r="L445"/>
  <c r="J445"/>
  <c r="H445"/>
  <c r="F445"/>
  <c r="BH445"/>
  <c r="BF445"/>
  <c r="BD445"/>
  <c r="BB445"/>
  <c r="AG445"/>
  <c r="AE445"/>
  <c r="AC445"/>
  <c r="AA445"/>
  <c r="Y445"/>
  <c r="W445"/>
  <c r="U445"/>
  <c r="S445"/>
  <c r="Q445"/>
  <c r="O445"/>
  <c r="M445"/>
  <c r="K445"/>
  <c r="I445"/>
  <c r="G445"/>
  <c r="E445"/>
  <c r="A1033"/>
  <c r="A642"/>
  <c r="BJ53"/>
  <c r="A55"/>
  <c r="AM56" i="11" l="1"/>
  <c r="AM252" s="1"/>
  <c r="AK56"/>
  <c r="AK252" s="1"/>
  <c r="AI56"/>
  <c r="AI252" s="1"/>
  <c r="AG56"/>
  <c r="AG252" s="1"/>
  <c r="AE56"/>
  <c r="AE252" s="1"/>
  <c r="AC56"/>
  <c r="AC252" s="1"/>
  <c r="AA56"/>
  <c r="AA252" s="1"/>
  <c r="Y56"/>
  <c r="Y252" s="1"/>
  <c r="W56"/>
  <c r="W252" s="1"/>
  <c r="AN56"/>
  <c r="AN252" s="1"/>
  <c r="AL56"/>
  <c r="AL252" s="1"/>
  <c r="AJ56"/>
  <c r="AJ252" s="1"/>
  <c r="AH56"/>
  <c r="AH252" s="1"/>
  <c r="AF56"/>
  <c r="AF252" s="1"/>
  <c r="AD56"/>
  <c r="AD252" s="1"/>
  <c r="AB56"/>
  <c r="AB252" s="1"/>
  <c r="Z56"/>
  <c r="Z252" s="1"/>
  <c r="X56"/>
  <c r="X252" s="1"/>
  <c r="AX57" i="10"/>
  <c r="AX253" s="1"/>
  <c r="AV57"/>
  <c r="AV253" s="1"/>
  <c r="AT57"/>
  <c r="AT253" s="1"/>
  <c r="AR57"/>
  <c r="AR253" s="1"/>
  <c r="AP57"/>
  <c r="AP253" s="1"/>
  <c r="AW57"/>
  <c r="AW253" s="1"/>
  <c r="AU57"/>
  <c r="AU253" s="1"/>
  <c r="AS57"/>
  <c r="AS253" s="1"/>
  <c r="AQ57"/>
  <c r="AQ253" s="1"/>
  <c r="AY251" i="7"/>
  <c r="AY446" s="1"/>
  <c r="AW251"/>
  <c r="AU251"/>
  <c r="AU446" s="1"/>
  <c r="AS251"/>
  <c r="AQ251"/>
  <c r="AQ446" s="1"/>
  <c r="AX251"/>
  <c r="AX446" s="1"/>
  <c r="AV251"/>
  <c r="AT251"/>
  <c r="AT446" s="1"/>
  <c r="AR251"/>
  <c r="AP251"/>
  <c r="AP446" s="1"/>
  <c r="BH251"/>
  <c r="BF251"/>
  <c r="BD251"/>
  <c r="BB251"/>
  <c r="AZ251"/>
  <c r="AZ446" s="1"/>
  <c r="AN251"/>
  <c r="AL251"/>
  <c r="AL446" s="1"/>
  <c r="AJ251"/>
  <c r="AH251"/>
  <c r="AF251"/>
  <c r="AD251"/>
  <c r="AB251"/>
  <c r="Z251"/>
  <c r="X251"/>
  <c r="V251"/>
  <c r="T251"/>
  <c r="R251"/>
  <c r="P251"/>
  <c r="N251"/>
  <c r="L251"/>
  <c r="J251"/>
  <c r="H251"/>
  <c r="F251"/>
  <c r="D251"/>
  <c r="BI251"/>
  <c r="BE251"/>
  <c r="BA251"/>
  <c r="BA446" s="1"/>
  <c r="AM251"/>
  <c r="AM446" s="1"/>
  <c r="AI251"/>
  <c r="AI446" s="1"/>
  <c r="AE251"/>
  <c r="AA251"/>
  <c r="W251"/>
  <c r="S251"/>
  <c r="O251"/>
  <c r="K251"/>
  <c r="G251"/>
  <c r="BG251"/>
  <c r="BC251"/>
  <c r="AO251"/>
  <c r="AO446" s="1"/>
  <c r="AK251"/>
  <c r="AG251"/>
  <c r="AC251"/>
  <c r="Y251"/>
  <c r="U251"/>
  <c r="Q251"/>
  <c r="M251"/>
  <c r="I251"/>
  <c r="E251"/>
  <c r="AJ446"/>
  <c r="AN446"/>
  <c r="AK446"/>
  <c r="AR446"/>
  <c r="AV446"/>
  <c r="AS446"/>
  <c r="AW446"/>
  <c r="AX55"/>
  <c r="AV55"/>
  <c r="AT55"/>
  <c r="AR55"/>
  <c r="AP55"/>
  <c r="AY55"/>
  <c r="AW55"/>
  <c r="AU55"/>
  <c r="AS55"/>
  <c r="AQ55"/>
  <c r="AO55"/>
  <c r="AN57" i="10"/>
  <c r="AN253" s="1"/>
  <c r="AL57"/>
  <c r="AL253" s="1"/>
  <c r="AJ57"/>
  <c r="AJ253" s="1"/>
  <c r="AH57"/>
  <c r="AH253" s="1"/>
  <c r="AF57"/>
  <c r="AF253" s="1"/>
  <c r="AM57"/>
  <c r="AM253" s="1"/>
  <c r="AK57"/>
  <c r="AK253" s="1"/>
  <c r="AI57"/>
  <c r="AI253" s="1"/>
  <c r="AG57"/>
  <c r="AG253" s="1"/>
  <c r="BH55" i="7"/>
  <c r="BF55"/>
  <c r="BD55"/>
  <c r="BB55"/>
  <c r="AZ55"/>
  <c r="AN55"/>
  <c r="AL55"/>
  <c r="AJ55"/>
  <c r="AH55"/>
  <c r="AF55"/>
  <c r="AD55"/>
  <c r="AB55"/>
  <c r="Z55"/>
  <c r="X55"/>
  <c r="V55"/>
  <c r="T55"/>
  <c r="R55"/>
  <c r="P55"/>
  <c r="N55"/>
  <c r="L55"/>
  <c r="J55"/>
  <c r="H55"/>
  <c r="F55"/>
  <c r="D55"/>
  <c r="BI55"/>
  <c r="BG55"/>
  <c r="BE55"/>
  <c r="BC55"/>
  <c r="BA55"/>
  <c r="AM55"/>
  <c r="AK55"/>
  <c r="AI55"/>
  <c r="AG55"/>
  <c r="AE55"/>
  <c r="AC55"/>
  <c r="AA55"/>
  <c r="Y55"/>
  <c r="W55"/>
  <c r="U55"/>
  <c r="S55"/>
  <c r="Q55"/>
  <c r="O55"/>
  <c r="M55"/>
  <c r="K55"/>
  <c r="I55"/>
  <c r="G55"/>
  <c r="E55"/>
  <c r="L446"/>
  <c r="D446"/>
  <c r="BN347" i="11"/>
  <c r="BN543"/>
  <c r="BF56"/>
  <c r="BD56"/>
  <c r="BB56"/>
  <c r="AZ56"/>
  <c r="AX56"/>
  <c r="AV56"/>
  <c r="AT56"/>
  <c r="AR56"/>
  <c r="AP56"/>
  <c r="V56"/>
  <c r="T56"/>
  <c r="R56"/>
  <c r="P56"/>
  <c r="N56"/>
  <c r="L56"/>
  <c r="J56"/>
  <c r="H56"/>
  <c r="F56"/>
  <c r="D56"/>
  <c r="B56"/>
  <c r="BG56"/>
  <c r="BE56"/>
  <c r="BC56"/>
  <c r="BA56"/>
  <c r="AY56"/>
  <c r="AW56"/>
  <c r="AU56"/>
  <c r="AS56"/>
  <c r="AQ56"/>
  <c r="AO56"/>
  <c r="U56"/>
  <c r="S56"/>
  <c r="Q56"/>
  <c r="O56"/>
  <c r="M56"/>
  <c r="K56"/>
  <c r="I56"/>
  <c r="G56"/>
  <c r="E56"/>
  <c r="C56"/>
  <c r="BK54" i="7"/>
  <c r="BP1032"/>
  <c r="BP640"/>
  <c r="BF57" i="10"/>
  <c r="BD57"/>
  <c r="BB57"/>
  <c r="AZ57"/>
  <c r="AO57"/>
  <c r="AD57"/>
  <c r="AB57"/>
  <c r="Z57"/>
  <c r="X57"/>
  <c r="V57"/>
  <c r="T57"/>
  <c r="R57"/>
  <c r="P57"/>
  <c r="N57"/>
  <c r="L57"/>
  <c r="J57"/>
  <c r="H57"/>
  <c r="F57"/>
  <c r="D57"/>
  <c r="B57"/>
  <c r="BE57"/>
  <c r="BA57"/>
  <c r="AE57"/>
  <c r="AA57"/>
  <c r="W57"/>
  <c r="U57"/>
  <c r="Q57"/>
  <c r="O57"/>
  <c r="K57"/>
  <c r="G57"/>
  <c r="C57"/>
  <c r="BC57"/>
  <c r="AY57"/>
  <c r="AC57"/>
  <c r="Y57"/>
  <c r="S57"/>
  <c r="M57"/>
  <c r="I57"/>
  <c r="E57"/>
  <c r="B251" i="11"/>
  <c r="BH55"/>
  <c r="BI55"/>
  <c r="A57"/>
  <c r="A349"/>
  <c r="BL348"/>
  <c r="A156"/>
  <c r="BH56" i="10"/>
  <c r="BI56"/>
  <c r="BG57"/>
  <c r="A58"/>
  <c r="A156"/>
  <c r="D252"/>
  <c r="B252"/>
  <c r="A349"/>
  <c r="A545"/>
  <c r="C252"/>
  <c r="G252"/>
  <c r="K252"/>
  <c r="O252"/>
  <c r="S252"/>
  <c r="W252"/>
  <c r="AA252"/>
  <c r="AE252"/>
  <c r="BA252"/>
  <c r="BE252"/>
  <c r="F252"/>
  <c r="J252"/>
  <c r="N252"/>
  <c r="R252"/>
  <c r="V252"/>
  <c r="Z252"/>
  <c r="AD252"/>
  <c r="AZ252"/>
  <c r="BD252"/>
  <c r="BN544"/>
  <c r="BN348"/>
  <c r="E252"/>
  <c r="I252"/>
  <c r="M252"/>
  <c r="Q252"/>
  <c r="U252"/>
  <c r="Y252"/>
  <c r="AC252"/>
  <c r="AY252"/>
  <c r="BC252"/>
  <c r="BG252"/>
  <c r="H252"/>
  <c r="L252"/>
  <c r="P252"/>
  <c r="T252"/>
  <c r="X252"/>
  <c r="AB252"/>
  <c r="AO252"/>
  <c r="BB252"/>
  <c r="BF252"/>
  <c r="A643" i="7"/>
  <c r="A1034"/>
  <c r="BH446"/>
  <c r="BF446"/>
  <c r="BD446"/>
  <c r="BB446"/>
  <c r="AG446"/>
  <c r="AE446"/>
  <c r="AC446"/>
  <c r="AA446"/>
  <c r="Y446"/>
  <c r="W446"/>
  <c r="U446"/>
  <c r="S446"/>
  <c r="Q446"/>
  <c r="O446"/>
  <c r="M446"/>
  <c r="K446"/>
  <c r="I446"/>
  <c r="G446"/>
  <c r="E446"/>
  <c r="A252"/>
  <c r="BI446"/>
  <c r="BG446"/>
  <c r="BE446"/>
  <c r="BC446"/>
  <c r="AH446"/>
  <c r="AF446"/>
  <c r="AD446"/>
  <c r="AB446"/>
  <c r="Z446"/>
  <c r="X446"/>
  <c r="V446"/>
  <c r="T446"/>
  <c r="R446"/>
  <c r="P446"/>
  <c r="N446"/>
  <c r="J446"/>
  <c r="H446"/>
  <c r="F446"/>
  <c r="BJ54"/>
  <c r="A56"/>
  <c r="AM57" i="11" l="1"/>
  <c r="AM253" s="1"/>
  <c r="AK57"/>
  <c r="AK253" s="1"/>
  <c r="AI57"/>
  <c r="AI253" s="1"/>
  <c r="AG57"/>
  <c r="AG253" s="1"/>
  <c r="AE57"/>
  <c r="AE253" s="1"/>
  <c r="AC57"/>
  <c r="AC253" s="1"/>
  <c r="AA57"/>
  <c r="AA253" s="1"/>
  <c r="Y57"/>
  <c r="Y253" s="1"/>
  <c r="W57"/>
  <c r="W253" s="1"/>
  <c r="AN57"/>
  <c r="AN253" s="1"/>
  <c r="AL57"/>
  <c r="AL253" s="1"/>
  <c r="AJ57"/>
  <c r="AJ253" s="1"/>
  <c r="AH57"/>
  <c r="AH253" s="1"/>
  <c r="AF57"/>
  <c r="AF253" s="1"/>
  <c r="AD57"/>
  <c r="AD253" s="1"/>
  <c r="AB57"/>
  <c r="AB253" s="1"/>
  <c r="Z57"/>
  <c r="Z253" s="1"/>
  <c r="X57"/>
  <c r="X253" s="1"/>
  <c r="AW58" i="10"/>
  <c r="AW254" s="1"/>
  <c r="AU58"/>
  <c r="AU254" s="1"/>
  <c r="AS58"/>
  <c r="AS254" s="1"/>
  <c r="AQ58"/>
  <c r="AQ254" s="1"/>
  <c r="AX58"/>
  <c r="AX254" s="1"/>
  <c r="AV58"/>
  <c r="AV254" s="1"/>
  <c r="AT58"/>
  <c r="AT254" s="1"/>
  <c r="AR58"/>
  <c r="AR254" s="1"/>
  <c r="AP58"/>
  <c r="AP254" s="1"/>
  <c r="AY252" i="7"/>
  <c r="AW252"/>
  <c r="AU252"/>
  <c r="AS252"/>
  <c r="AQ252"/>
  <c r="AX252"/>
  <c r="AV252"/>
  <c r="AT252"/>
  <c r="AR252"/>
  <c r="AP252"/>
  <c r="BH252"/>
  <c r="BF252"/>
  <c r="BD252"/>
  <c r="BB252"/>
  <c r="AZ252"/>
  <c r="AN252"/>
  <c r="AL252"/>
  <c r="AJ252"/>
  <c r="AH252"/>
  <c r="AF252"/>
  <c r="AD252"/>
  <c r="AB252"/>
  <c r="Z252"/>
  <c r="X252"/>
  <c r="V252"/>
  <c r="T252"/>
  <c r="R252"/>
  <c r="P252"/>
  <c r="N252"/>
  <c r="L252"/>
  <c r="J252"/>
  <c r="H252"/>
  <c r="F252"/>
  <c r="D252"/>
  <c r="BI252"/>
  <c r="BE252"/>
  <c r="BA252"/>
  <c r="AM252"/>
  <c r="AI252"/>
  <c r="AE252"/>
  <c r="AA252"/>
  <c r="W252"/>
  <c r="S252"/>
  <c r="O252"/>
  <c r="K252"/>
  <c r="G252"/>
  <c r="BG252"/>
  <c r="BC252"/>
  <c r="AO252"/>
  <c r="AO447" s="1"/>
  <c r="AK252"/>
  <c r="AG252"/>
  <c r="AC252"/>
  <c r="Y252"/>
  <c r="U252"/>
  <c r="Q252"/>
  <c r="M252"/>
  <c r="I252"/>
  <c r="E252"/>
  <c r="AI447"/>
  <c r="AM447"/>
  <c r="BA447"/>
  <c r="AL447"/>
  <c r="AZ447"/>
  <c r="AS447"/>
  <c r="AW447"/>
  <c r="AP447"/>
  <c r="AT447"/>
  <c r="AX447"/>
  <c r="AK447"/>
  <c r="AJ447"/>
  <c r="AN447"/>
  <c r="AQ447"/>
  <c r="AU447"/>
  <c r="AY447"/>
  <c r="AR447"/>
  <c r="AV447"/>
  <c r="AY56"/>
  <c r="AW56"/>
  <c r="AU56"/>
  <c r="AS56"/>
  <c r="AQ56"/>
  <c r="AO56"/>
  <c r="AX56"/>
  <c r="AV56"/>
  <c r="AT56"/>
  <c r="AR56"/>
  <c r="AP56"/>
  <c r="AM58" i="10"/>
  <c r="AM254" s="1"/>
  <c r="AK58"/>
  <c r="AK254" s="1"/>
  <c r="AI58"/>
  <c r="AI254" s="1"/>
  <c r="AG58"/>
  <c r="AG254" s="1"/>
  <c r="AN58"/>
  <c r="AN254" s="1"/>
  <c r="AL58"/>
  <c r="AL254" s="1"/>
  <c r="AJ58"/>
  <c r="AJ254" s="1"/>
  <c r="AH58"/>
  <c r="AH254" s="1"/>
  <c r="AF58"/>
  <c r="AF254" s="1"/>
  <c r="BI56" i="7"/>
  <c r="BG56"/>
  <c r="BE56"/>
  <c r="BC56"/>
  <c r="BA56"/>
  <c r="AM56"/>
  <c r="AK56"/>
  <c r="AI56"/>
  <c r="AG56"/>
  <c r="AE56"/>
  <c r="AC56"/>
  <c r="AA56"/>
  <c r="Y56"/>
  <c r="W56"/>
  <c r="U56"/>
  <c r="S56"/>
  <c r="Q56"/>
  <c r="O56"/>
  <c r="M56"/>
  <c r="K56"/>
  <c r="I56"/>
  <c r="G56"/>
  <c r="E56"/>
  <c r="BH56"/>
  <c r="BF56"/>
  <c r="BD56"/>
  <c r="BB56"/>
  <c r="AZ56"/>
  <c r="AN56"/>
  <c r="AL56"/>
  <c r="AJ56"/>
  <c r="AH56"/>
  <c r="AF56"/>
  <c r="AD56"/>
  <c r="AB56"/>
  <c r="Z56"/>
  <c r="X56"/>
  <c r="V56"/>
  <c r="T56"/>
  <c r="R56"/>
  <c r="P56"/>
  <c r="N56"/>
  <c r="L56"/>
  <c r="J56"/>
  <c r="H56"/>
  <c r="F56"/>
  <c r="D56"/>
  <c r="W447"/>
  <c r="O447"/>
  <c r="G447"/>
  <c r="L447"/>
  <c r="BN348" i="11"/>
  <c r="BN544"/>
  <c r="BF57"/>
  <c r="BD57"/>
  <c r="BB57"/>
  <c r="AZ57"/>
  <c r="AX57"/>
  <c r="AV57"/>
  <c r="AT57"/>
  <c r="AR57"/>
  <c r="AP57"/>
  <c r="V57"/>
  <c r="V253" s="1"/>
  <c r="T57"/>
  <c r="R57"/>
  <c r="R253" s="1"/>
  <c r="P57"/>
  <c r="N57"/>
  <c r="N253" s="1"/>
  <c r="L57"/>
  <c r="J57"/>
  <c r="J253" s="1"/>
  <c r="H57"/>
  <c r="F57"/>
  <c r="F253" s="1"/>
  <c r="D57"/>
  <c r="B57"/>
  <c r="BG57"/>
  <c r="BE57"/>
  <c r="BC57"/>
  <c r="BA57"/>
  <c r="AY57"/>
  <c r="AW57"/>
  <c r="AU57"/>
  <c r="AS57"/>
  <c r="AQ57"/>
  <c r="AO57"/>
  <c r="U57"/>
  <c r="S57"/>
  <c r="Q57"/>
  <c r="O57"/>
  <c r="M57"/>
  <c r="K57"/>
  <c r="K253" s="1"/>
  <c r="I57"/>
  <c r="G57"/>
  <c r="G253" s="1"/>
  <c r="E57"/>
  <c r="E253" s="1"/>
  <c r="C57"/>
  <c r="C253" s="1"/>
  <c r="BK55" i="7"/>
  <c r="BP1033"/>
  <c r="BP641"/>
  <c r="AZ253" i="11"/>
  <c r="BD253"/>
  <c r="BF253"/>
  <c r="BE58" i="10"/>
  <c r="BC58"/>
  <c r="BA58"/>
  <c r="AY58"/>
  <c r="AE58"/>
  <c r="AC58"/>
  <c r="AA58"/>
  <c r="Y58"/>
  <c r="W58"/>
  <c r="U58"/>
  <c r="S58"/>
  <c r="Q58"/>
  <c r="O58"/>
  <c r="M58"/>
  <c r="K58"/>
  <c r="I58"/>
  <c r="G58"/>
  <c r="E58"/>
  <c r="C58"/>
  <c r="BF58"/>
  <c r="BB58"/>
  <c r="AO58"/>
  <c r="AB58"/>
  <c r="X58"/>
  <c r="T58"/>
  <c r="R58"/>
  <c r="N58"/>
  <c r="L58"/>
  <c r="H58"/>
  <c r="D58"/>
  <c r="BD58"/>
  <c r="AZ58"/>
  <c r="AD58"/>
  <c r="Z58"/>
  <c r="V58"/>
  <c r="P58"/>
  <c r="J58"/>
  <c r="F58"/>
  <c r="B58"/>
  <c r="A350" i="11"/>
  <c r="BL349"/>
  <c r="D252"/>
  <c r="H252"/>
  <c r="L252"/>
  <c r="P252"/>
  <c r="T252"/>
  <c r="AP252"/>
  <c r="AT252"/>
  <c r="AX252"/>
  <c r="BB252"/>
  <c r="BF252"/>
  <c r="C252"/>
  <c r="G252"/>
  <c r="K252"/>
  <c r="O252"/>
  <c r="S252"/>
  <c r="AO252"/>
  <c r="AS252"/>
  <c r="AW252"/>
  <c r="BA252"/>
  <c r="BE252"/>
  <c r="A157"/>
  <c r="B252"/>
  <c r="BI56"/>
  <c r="BH56"/>
  <c r="A58"/>
  <c r="BB253"/>
  <c r="AX253"/>
  <c r="AV253"/>
  <c r="AT253"/>
  <c r="AR253"/>
  <c r="AP253"/>
  <c r="T253"/>
  <c r="P253"/>
  <c r="L253"/>
  <c r="H253"/>
  <c r="D253"/>
  <c r="BG253"/>
  <c r="BE253"/>
  <c r="BC253"/>
  <c r="BA253"/>
  <c r="AY253"/>
  <c r="AW253"/>
  <c r="AU253"/>
  <c r="AS253"/>
  <c r="AQ253"/>
  <c r="AO253"/>
  <c r="U253"/>
  <c r="S253"/>
  <c r="Q253"/>
  <c r="O253"/>
  <c r="M253"/>
  <c r="I253"/>
  <c r="F252"/>
  <c r="J252"/>
  <c r="N252"/>
  <c r="R252"/>
  <c r="V252"/>
  <c r="AR252"/>
  <c r="AV252"/>
  <c r="AZ252"/>
  <c r="BD252"/>
  <c r="E252"/>
  <c r="I252"/>
  <c r="M252"/>
  <c r="Q252"/>
  <c r="U252"/>
  <c r="AQ252"/>
  <c r="AU252"/>
  <c r="AY252"/>
  <c r="BC252"/>
  <c r="BG252"/>
  <c r="A546" i="10"/>
  <c r="A350"/>
  <c r="A157"/>
  <c r="C253"/>
  <c r="D253"/>
  <c r="H253"/>
  <c r="L253"/>
  <c r="P253"/>
  <c r="T253"/>
  <c r="X253"/>
  <c r="AB253"/>
  <c r="AO253"/>
  <c r="BB253"/>
  <c r="BF253"/>
  <c r="G253"/>
  <c r="K253"/>
  <c r="O253"/>
  <c r="S253"/>
  <c r="W253"/>
  <c r="AA253"/>
  <c r="AE253"/>
  <c r="BA253"/>
  <c r="BE253"/>
  <c r="B253"/>
  <c r="BI57"/>
  <c r="BH57"/>
  <c r="A59"/>
  <c r="BG58"/>
  <c r="BN545"/>
  <c r="BN349"/>
  <c r="F253"/>
  <c r="J253"/>
  <c r="N253"/>
  <c r="R253"/>
  <c r="V253"/>
  <c r="Z253"/>
  <c r="AD253"/>
  <c r="AZ253"/>
  <c r="BD253"/>
  <c r="E253"/>
  <c r="I253"/>
  <c r="M253"/>
  <c r="Q253"/>
  <c r="U253"/>
  <c r="Y253"/>
  <c r="AC253"/>
  <c r="AY253"/>
  <c r="BC253"/>
  <c r="BG253"/>
  <c r="A644" i="7"/>
  <c r="A253"/>
  <c r="BI447"/>
  <c r="BG447"/>
  <c r="BE447"/>
  <c r="BC447"/>
  <c r="AH447"/>
  <c r="AF447"/>
  <c r="AD447"/>
  <c r="AB447"/>
  <c r="Z447"/>
  <c r="X447"/>
  <c r="V447"/>
  <c r="T447"/>
  <c r="R447"/>
  <c r="P447"/>
  <c r="N447"/>
  <c r="J447"/>
  <c r="H447"/>
  <c r="F447"/>
  <c r="D447"/>
  <c r="BH447"/>
  <c r="BF447"/>
  <c r="BD447"/>
  <c r="BB447"/>
  <c r="AG447"/>
  <c r="AE447"/>
  <c r="AC447"/>
  <c r="AA447"/>
  <c r="Y447"/>
  <c r="U447"/>
  <c r="S447"/>
  <c r="Q447"/>
  <c r="M447"/>
  <c r="K447"/>
  <c r="I447"/>
  <c r="E447"/>
  <c r="A1035"/>
  <c r="A57"/>
  <c r="BJ55"/>
  <c r="AM58" i="11" l="1"/>
  <c r="AM254" s="1"/>
  <c r="AK58"/>
  <c r="AK254" s="1"/>
  <c r="AI58"/>
  <c r="AI254" s="1"/>
  <c r="AG58"/>
  <c r="AG254" s="1"/>
  <c r="AE58"/>
  <c r="AE254" s="1"/>
  <c r="AC58"/>
  <c r="AC254" s="1"/>
  <c r="AA58"/>
  <c r="AA254" s="1"/>
  <c r="Y58"/>
  <c r="Y254" s="1"/>
  <c r="W58"/>
  <c r="W254" s="1"/>
  <c r="AN58"/>
  <c r="AN254" s="1"/>
  <c r="AL58"/>
  <c r="AL254" s="1"/>
  <c r="AJ58"/>
  <c r="AJ254" s="1"/>
  <c r="AH58"/>
  <c r="AH254" s="1"/>
  <c r="AF58"/>
  <c r="AF254" s="1"/>
  <c r="AD58"/>
  <c r="AD254" s="1"/>
  <c r="AB58"/>
  <c r="AB254" s="1"/>
  <c r="Z58"/>
  <c r="Z254" s="1"/>
  <c r="X58"/>
  <c r="X254" s="1"/>
  <c r="AX59" i="10"/>
  <c r="AX255" s="1"/>
  <c r="AV59"/>
  <c r="AV255" s="1"/>
  <c r="AT59"/>
  <c r="AT255" s="1"/>
  <c r="AR59"/>
  <c r="AR255" s="1"/>
  <c r="AP59"/>
  <c r="AP255" s="1"/>
  <c r="AW59"/>
  <c r="AW255" s="1"/>
  <c r="AU59"/>
  <c r="AU255" s="1"/>
  <c r="AS59"/>
  <c r="AS255" s="1"/>
  <c r="AQ59"/>
  <c r="AQ255" s="1"/>
  <c r="AY253" i="7"/>
  <c r="AY448" s="1"/>
  <c r="AW253"/>
  <c r="AU253"/>
  <c r="AU448" s="1"/>
  <c r="AS253"/>
  <c r="AQ253"/>
  <c r="AQ448" s="1"/>
  <c r="AX253"/>
  <c r="AX448" s="1"/>
  <c r="AV253"/>
  <c r="AT253"/>
  <c r="AT448" s="1"/>
  <c r="AR253"/>
  <c r="AP253"/>
  <c r="AP448" s="1"/>
  <c r="BH253"/>
  <c r="BF253"/>
  <c r="BD253"/>
  <c r="BB253"/>
  <c r="AZ253"/>
  <c r="AZ448" s="1"/>
  <c r="AN253"/>
  <c r="AL253"/>
  <c r="AL448" s="1"/>
  <c r="AJ253"/>
  <c r="AH253"/>
  <c r="AF253"/>
  <c r="AD253"/>
  <c r="AB253"/>
  <c r="Z253"/>
  <c r="X253"/>
  <c r="V253"/>
  <c r="T253"/>
  <c r="R253"/>
  <c r="P253"/>
  <c r="N253"/>
  <c r="L253"/>
  <c r="J253"/>
  <c r="H253"/>
  <c r="F253"/>
  <c r="D253"/>
  <c r="BI253"/>
  <c r="BE253"/>
  <c r="BA253"/>
  <c r="BA448" s="1"/>
  <c r="AM253"/>
  <c r="AM448" s="1"/>
  <c r="AI253"/>
  <c r="AI448" s="1"/>
  <c r="AE253"/>
  <c r="AA253"/>
  <c r="W253"/>
  <c r="S253"/>
  <c r="O253"/>
  <c r="K253"/>
  <c r="G253"/>
  <c r="BG253"/>
  <c r="BC253"/>
  <c r="AO253"/>
  <c r="AO448" s="1"/>
  <c r="AK253"/>
  <c r="AG253"/>
  <c r="AC253"/>
  <c r="Y253"/>
  <c r="U253"/>
  <c r="Q253"/>
  <c r="M253"/>
  <c r="I253"/>
  <c r="E253"/>
  <c r="AJ448"/>
  <c r="AN448"/>
  <c r="AK448"/>
  <c r="AR448"/>
  <c r="AV448"/>
  <c r="AS448"/>
  <c r="AW448"/>
  <c r="AX57"/>
  <c r="AV57"/>
  <c r="AT57"/>
  <c r="AR57"/>
  <c r="AP57"/>
  <c r="AY57"/>
  <c r="AW57"/>
  <c r="AU57"/>
  <c r="AS57"/>
  <c r="AQ57"/>
  <c r="AO57"/>
  <c r="AN59" i="10"/>
  <c r="AN255" s="1"/>
  <c r="AL59"/>
  <c r="AL255" s="1"/>
  <c r="AJ59"/>
  <c r="AJ255" s="1"/>
  <c r="AH59"/>
  <c r="AH255" s="1"/>
  <c r="AF59"/>
  <c r="AF255" s="1"/>
  <c r="AM59"/>
  <c r="AM255" s="1"/>
  <c r="AK59"/>
  <c r="AK255" s="1"/>
  <c r="AI59"/>
  <c r="AI255" s="1"/>
  <c r="AG59"/>
  <c r="AG255" s="1"/>
  <c r="BH57" i="7"/>
  <c r="BF57"/>
  <c r="BD57"/>
  <c r="BB57"/>
  <c r="AZ57"/>
  <c r="AN57"/>
  <c r="AL57"/>
  <c r="AJ57"/>
  <c r="AH57"/>
  <c r="AF57"/>
  <c r="AD57"/>
  <c r="AB57"/>
  <c r="Z57"/>
  <c r="X57"/>
  <c r="V57"/>
  <c r="T57"/>
  <c r="R57"/>
  <c r="P57"/>
  <c r="N57"/>
  <c r="L57"/>
  <c r="J57"/>
  <c r="H57"/>
  <c r="F57"/>
  <c r="D57"/>
  <c r="BI57"/>
  <c r="BG57"/>
  <c r="BE57"/>
  <c r="BC57"/>
  <c r="BA57"/>
  <c r="AM57"/>
  <c r="AK57"/>
  <c r="AI57"/>
  <c r="AG57"/>
  <c r="AE57"/>
  <c r="AC57"/>
  <c r="AA57"/>
  <c r="Y57"/>
  <c r="W57"/>
  <c r="U57"/>
  <c r="S57"/>
  <c r="Q57"/>
  <c r="O57"/>
  <c r="M57"/>
  <c r="K57"/>
  <c r="I57"/>
  <c r="G57"/>
  <c r="E57"/>
  <c r="BH448"/>
  <c r="AG448"/>
  <c r="Y448"/>
  <c r="Q448"/>
  <c r="I448"/>
  <c r="BI448"/>
  <c r="AH448"/>
  <c r="Z448"/>
  <c r="R448"/>
  <c r="J448"/>
  <c r="D448"/>
  <c r="BN349" i="11"/>
  <c r="BN545"/>
  <c r="BF58"/>
  <c r="BD58"/>
  <c r="BB58"/>
  <c r="AZ58"/>
  <c r="AX58"/>
  <c r="AV58"/>
  <c r="AT58"/>
  <c r="AR58"/>
  <c r="AP58"/>
  <c r="V58"/>
  <c r="T58"/>
  <c r="R58"/>
  <c r="P58"/>
  <c r="N58"/>
  <c r="L58"/>
  <c r="J58"/>
  <c r="H58"/>
  <c r="F58"/>
  <c r="D58"/>
  <c r="B58"/>
  <c r="BG58"/>
  <c r="BE58"/>
  <c r="BC58"/>
  <c r="BA58"/>
  <c r="AY58"/>
  <c r="AW58"/>
  <c r="AU58"/>
  <c r="AS58"/>
  <c r="AQ58"/>
  <c r="AO58"/>
  <c r="U58"/>
  <c r="S58"/>
  <c r="Q58"/>
  <c r="O58"/>
  <c r="M58"/>
  <c r="K58"/>
  <c r="I58"/>
  <c r="G58"/>
  <c r="E58"/>
  <c r="C58"/>
  <c r="BK56" i="7"/>
  <c r="BP1034"/>
  <c r="BP642"/>
  <c r="BF59" i="10"/>
  <c r="BD59"/>
  <c r="BB59"/>
  <c r="AZ59"/>
  <c r="AO59"/>
  <c r="AD59"/>
  <c r="AB59"/>
  <c r="Z59"/>
  <c r="X59"/>
  <c r="V59"/>
  <c r="T59"/>
  <c r="R59"/>
  <c r="P59"/>
  <c r="N59"/>
  <c r="L59"/>
  <c r="J59"/>
  <c r="H59"/>
  <c r="F59"/>
  <c r="D59"/>
  <c r="B59"/>
  <c r="BC59"/>
  <c r="AY59"/>
  <c r="AC59"/>
  <c r="Y59"/>
  <c r="U59"/>
  <c r="Q59"/>
  <c r="O59"/>
  <c r="K59"/>
  <c r="I59"/>
  <c r="E59"/>
  <c r="BE59"/>
  <c r="BA59"/>
  <c r="AE59"/>
  <c r="AA59"/>
  <c r="W59"/>
  <c r="S59"/>
  <c r="M59"/>
  <c r="G59"/>
  <c r="C59"/>
  <c r="A351" i="11"/>
  <c r="BL350"/>
  <c r="B253"/>
  <c r="BH57"/>
  <c r="BI57"/>
  <c r="A59"/>
  <c r="A158"/>
  <c r="BH58" i="10"/>
  <c r="BI58"/>
  <c r="BG59"/>
  <c r="A60"/>
  <c r="A158"/>
  <c r="D254"/>
  <c r="B254"/>
  <c r="A351"/>
  <c r="A547"/>
  <c r="C254"/>
  <c r="G254"/>
  <c r="K254"/>
  <c r="O254"/>
  <c r="S254"/>
  <c r="W254"/>
  <c r="AA254"/>
  <c r="AE254"/>
  <c r="BA254"/>
  <c r="BE254"/>
  <c r="F254"/>
  <c r="J254"/>
  <c r="N254"/>
  <c r="R254"/>
  <c r="V254"/>
  <c r="Z254"/>
  <c r="AD254"/>
  <c r="AZ254"/>
  <c r="BD254"/>
  <c r="BN546"/>
  <c r="BN350"/>
  <c r="E254"/>
  <c r="I254"/>
  <c r="M254"/>
  <c r="Q254"/>
  <c r="U254"/>
  <c r="Y254"/>
  <c r="AC254"/>
  <c r="AY254"/>
  <c r="BC254"/>
  <c r="BG254"/>
  <c r="H254"/>
  <c r="L254"/>
  <c r="P254"/>
  <c r="T254"/>
  <c r="X254"/>
  <c r="AB254"/>
  <c r="AO254"/>
  <c r="BB254"/>
  <c r="BF254"/>
  <c r="BF448" i="7"/>
  <c r="BD448"/>
  <c r="BB448"/>
  <c r="AE448"/>
  <c r="AC448"/>
  <c r="AA448"/>
  <c r="W448"/>
  <c r="U448"/>
  <c r="S448"/>
  <c r="O448"/>
  <c r="M448"/>
  <c r="K448"/>
  <c r="G448"/>
  <c r="E448"/>
  <c r="A254"/>
  <c r="BG448"/>
  <c r="BE448"/>
  <c r="BC448"/>
  <c r="AF448"/>
  <c r="AD448"/>
  <c r="AB448"/>
  <c r="X448"/>
  <c r="V448"/>
  <c r="T448"/>
  <c r="P448"/>
  <c r="N448"/>
  <c r="L448"/>
  <c r="H448"/>
  <c r="F448"/>
  <c r="A645"/>
  <c r="A1036"/>
  <c r="BJ56"/>
  <c r="A58"/>
  <c r="AM59" i="11" l="1"/>
  <c r="AM255" s="1"/>
  <c r="AK59"/>
  <c r="AK255" s="1"/>
  <c r="AI59"/>
  <c r="AI255" s="1"/>
  <c r="AG59"/>
  <c r="AG255" s="1"/>
  <c r="AE59"/>
  <c r="AE255" s="1"/>
  <c r="AC59"/>
  <c r="AC255" s="1"/>
  <c r="AA59"/>
  <c r="AA255" s="1"/>
  <c r="Y59"/>
  <c r="Y255" s="1"/>
  <c r="W59"/>
  <c r="W255" s="1"/>
  <c r="AN59"/>
  <c r="AN255" s="1"/>
  <c r="AL59"/>
  <c r="AL255" s="1"/>
  <c r="AJ59"/>
  <c r="AJ255" s="1"/>
  <c r="AH59"/>
  <c r="AH255" s="1"/>
  <c r="AF59"/>
  <c r="AF255" s="1"/>
  <c r="AD59"/>
  <c r="AD255" s="1"/>
  <c r="AB59"/>
  <c r="AB255" s="1"/>
  <c r="Z59"/>
  <c r="Z255" s="1"/>
  <c r="X59"/>
  <c r="X255" s="1"/>
  <c r="AW60" i="10"/>
  <c r="AW256" s="1"/>
  <c r="AU60"/>
  <c r="AU256" s="1"/>
  <c r="AS60"/>
  <c r="AS256" s="1"/>
  <c r="AQ60"/>
  <c r="AQ256" s="1"/>
  <c r="AX60"/>
  <c r="AX256" s="1"/>
  <c r="AV60"/>
  <c r="AV256" s="1"/>
  <c r="AT60"/>
  <c r="AT256" s="1"/>
  <c r="AR60"/>
  <c r="AR256" s="1"/>
  <c r="AP60"/>
  <c r="AP256" s="1"/>
  <c r="AY254" i="7"/>
  <c r="AW254"/>
  <c r="AW449" s="1"/>
  <c r="AU254"/>
  <c r="AS254"/>
  <c r="AS449" s="1"/>
  <c r="AQ254"/>
  <c r="AX254"/>
  <c r="AX449" s="1"/>
  <c r="AV254"/>
  <c r="AT254"/>
  <c r="AT449" s="1"/>
  <c r="AR254"/>
  <c r="AP254"/>
  <c r="AP449" s="1"/>
  <c r="BH254"/>
  <c r="BF254"/>
  <c r="BD254"/>
  <c r="BB254"/>
  <c r="AZ254"/>
  <c r="AZ449" s="1"/>
  <c r="AN254"/>
  <c r="AL254"/>
  <c r="AL449" s="1"/>
  <c r="AJ254"/>
  <c r="AH254"/>
  <c r="AF254"/>
  <c r="AD254"/>
  <c r="AB254"/>
  <c r="Z254"/>
  <c r="X254"/>
  <c r="V254"/>
  <c r="T254"/>
  <c r="R254"/>
  <c r="P254"/>
  <c r="N254"/>
  <c r="L254"/>
  <c r="J254"/>
  <c r="H254"/>
  <c r="F254"/>
  <c r="D254"/>
  <c r="BI254"/>
  <c r="BE254"/>
  <c r="BA254"/>
  <c r="BA449" s="1"/>
  <c r="AM254"/>
  <c r="AM449" s="1"/>
  <c r="AI254"/>
  <c r="AI449" s="1"/>
  <c r="AE254"/>
  <c r="AA254"/>
  <c r="W254"/>
  <c r="S254"/>
  <c r="O254"/>
  <c r="K254"/>
  <c r="G254"/>
  <c r="BG254"/>
  <c r="BC254"/>
  <c r="AO254"/>
  <c r="AO449" s="1"/>
  <c r="AK254"/>
  <c r="AG254"/>
  <c r="AC254"/>
  <c r="Y254"/>
  <c r="U254"/>
  <c r="Q254"/>
  <c r="M254"/>
  <c r="I254"/>
  <c r="E254"/>
  <c r="AK449"/>
  <c r="AJ449"/>
  <c r="AN449"/>
  <c r="AQ449"/>
  <c r="AU449"/>
  <c r="AY449"/>
  <c r="AR449"/>
  <c r="AV449"/>
  <c r="AY58"/>
  <c r="AW58"/>
  <c r="AU58"/>
  <c r="AS58"/>
  <c r="AQ58"/>
  <c r="AO58"/>
  <c r="AX58"/>
  <c r="AV58"/>
  <c r="AT58"/>
  <c r="AR58"/>
  <c r="AP58"/>
  <c r="AM60" i="10"/>
  <c r="AM256" s="1"/>
  <c r="AK60"/>
  <c r="AK256" s="1"/>
  <c r="AI60"/>
  <c r="AI256" s="1"/>
  <c r="AG60"/>
  <c r="AG256" s="1"/>
  <c r="AN60"/>
  <c r="AN256" s="1"/>
  <c r="AL60"/>
  <c r="AL256" s="1"/>
  <c r="AJ60"/>
  <c r="AJ256" s="1"/>
  <c r="AH60"/>
  <c r="AH256" s="1"/>
  <c r="AF60"/>
  <c r="AF256" s="1"/>
  <c r="BI58" i="7"/>
  <c r="BG58"/>
  <c r="BE58"/>
  <c r="BC58"/>
  <c r="BA58"/>
  <c r="AM58"/>
  <c r="AK58"/>
  <c r="AI58"/>
  <c r="AG58"/>
  <c r="AE58"/>
  <c r="AC58"/>
  <c r="AA58"/>
  <c r="Y58"/>
  <c r="W58"/>
  <c r="U58"/>
  <c r="S58"/>
  <c r="Q58"/>
  <c r="O58"/>
  <c r="M58"/>
  <c r="K58"/>
  <c r="I58"/>
  <c r="G58"/>
  <c r="E58"/>
  <c r="BH58"/>
  <c r="BF58"/>
  <c r="BD58"/>
  <c r="BB58"/>
  <c r="AZ58"/>
  <c r="AN58"/>
  <c r="AL58"/>
  <c r="AJ58"/>
  <c r="AH58"/>
  <c r="AF58"/>
  <c r="AD58"/>
  <c r="AB58"/>
  <c r="Z58"/>
  <c r="X58"/>
  <c r="V58"/>
  <c r="T58"/>
  <c r="R58"/>
  <c r="P58"/>
  <c r="N58"/>
  <c r="L58"/>
  <c r="J58"/>
  <c r="H58"/>
  <c r="F58"/>
  <c r="D58"/>
  <c r="D449"/>
  <c r="BN350" i="11"/>
  <c r="BN546"/>
  <c r="BF59"/>
  <c r="BD59"/>
  <c r="BB59"/>
  <c r="AZ59"/>
  <c r="AX59"/>
  <c r="AV59"/>
  <c r="AT59"/>
  <c r="AR59"/>
  <c r="AP59"/>
  <c r="V59"/>
  <c r="T59"/>
  <c r="R59"/>
  <c r="P59"/>
  <c r="N59"/>
  <c r="L59"/>
  <c r="J59"/>
  <c r="H59"/>
  <c r="F59"/>
  <c r="D59"/>
  <c r="B59"/>
  <c r="BG59"/>
  <c r="BE59"/>
  <c r="BC59"/>
  <c r="BA59"/>
  <c r="AY59"/>
  <c r="AW59"/>
  <c r="AU59"/>
  <c r="AS59"/>
  <c r="AQ59"/>
  <c r="AO59"/>
  <c r="U59"/>
  <c r="S59"/>
  <c r="Q59"/>
  <c r="O59"/>
  <c r="M59"/>
  <c r="K59"/>
  <c r="I59"/>
  <c r="G59"/>
  <c r="E59"/>
  <c r="C59"/>
  <c r="BK57" i="7"/>
  <c r="BP1035"/>
  <c r="BP643"/>
  <c r="BE60" i="10"/>
  <c r="BC60"/>
  <c r="BA60"/>
  <c r="AY60"/>
  <c r="AE60"/>
  <c r="AC60"/>
  <c r="AA60"/>
  <c r="Y60"/>
  <c r="W60"/>
  <c r="U60"/>
  <c r="S60"/>
  <c r="Q60"/>
  <c r="O60"/>
  <c r="M60"/>
  <c r="K60"/>
  <c r="I60"/>
  <c r="G60"/>
  <c r="E60"/>
  <c r="C60"/>
  <c r="BD60"/>
  <c r="BB60"/>
  <c r="AO60"/>
  <c r="AB60"/>
  <c r="X60"/>
  <c r="T60"/>
  <c r="P60"/>
  <c r="N60"/>
  <c r="J60"/>
  <c r="H60"/>
  <c r="D60"/>
  <c r="B60"/>
  <c r="BF60"/>
  <c r="AZ60"/>
  <c r="AD60"/>
  <c r="Z60"/>
  <c r="V60"/>
  <c r="R60"/>
  <c r="L60"/>
  <c r="F60"/>
  <c r="B254" i="11"/>
  <c r="BI58"/>
  <c r="BH58"/>
  <c r="A60"/>
  <c r="A352"/>
  <c r="BL351"/>
  <c r="F254"/>
  <c r="J254"/>
  <c r="N254"/>
  <c r="R254"/>
  <c r="V254"/>
  <c r="AR254"/>
  <c r="AV254"/>
  <c r="AZ254"/>
  <c r="BD254"/>
  <c r="E254"/>
  <c r="I254"/>
  <c r="M254"/>
  <c r="Q254"/>
  <c r="U254"/>
  <c r="AQ254"/>
  <c r="AU254"/>
  <c r="AY254"/>
  <c r="BC254"/>
  <c r="BG254"/>
  <c r="A159"/>
  <c r="D254"/>
  <c r="H254"/>
  <c r="L254"/>
  <c r="P254"/>
  <c r="T254"/>
  <c r="AP254"/>
  <c r="AT254"/>
  <c r="AX254"/>
  <c r="BB254"/>
  <c r="BF254"/>
  <c r="C254"/>
  <c r="G254"/>
  <c r="K254"/>
  <c r="O254"/>
  <c r="S254"/>
  <c r="AO254"/>
  <c r="AS254"/>
  <c r="AW254"/>
  <c r="BA254"/>
  <c r="BE254"/>
  <c r="A548" i="10"/>
  <c r="A352"/>
  <c r="A159"/>
  <c r="D255"/>
  <c r="H255"/>
  <c r="L255"/>
  <c r="P255"/>
  <c r="T255"/>
  <c r="X255"/>
  <c r="AB255"/>
  <c r="AO255"/>
  <c r="BB255"/>
  <c r="BF255"/>
  <c r="C255"/>
  <c r="G255"/>
  <c r="K255"/>
  <c r="O255"/>
  <c r="S255"/>
  <c r="W255"/>
  <c r="AA255"/>
  <c r="AE255"/>
  <c r="BA255"/>
  <c r="BE255"/>
  <c r="B255"/>
  <c r="BI59"/>
  <c r="BH59"/>
  <c r="A61"/>
  <c r="BG60"/>
  <c r="BN547"/>
  <c r="BN351"/>
  <c r="F255"/>
  <c r="J255"/>
  <c r="N255"/>
  <c r="R255"/>
  <c r="V255"/>
  <c r="Z255"/>
  <c r="AD255"/>
  <c r="AZ255"/>
  <c r="BD255"/>
  <c r="E255"/>
  <c r="I255"/>
  <c r="M255"/>
  <c r="Q255"/>
  <c r="U255"/>
  <c r="Y255"/>
  <c r="AC255"/>
  <c r="AY255"/>
  <c r="BC255"/>
  <c r="BG255"/>
  <c r="A1037" i="7"/>
  <c r="A646"/>
  <c r="A255"/>
  <c r="BI449"/>
  <c r="BG449"/>
  <c r="BE449"/>
  <c r="BC449"/>
  <c r="AH449"/>
  <c r="AF449"/>
  <c r="AD449"/>
  <c r="AB449"/>
  <c r="Z449"/>
  <c r="X449"/>
  <c r="V449"/>
  <c r="T449"/>
  <c r="R449"/>
  <c r="P449"/>
  <c r="N449"/>
  <c r="L449"/>
  <c r="J449"/>
  <c r="H449"/>
  <c r="F449"/>
  <c r="BH449"/>
  <c r="BF449"/>
  <c r="BD449"/>
  <c r="BB449"/>
  <c r="AG449"/>
  <c r="AE449"/>
  <c r="AC449"/>
  <c r="AA449"/>
  <c r="Y449"/>
  <c r="W449"/>
  <c r="U449"/>
  <c r="S449"/>
  <c r="Q449"/>
  <c r="O449"/>
  <c r="M449"/>
  <c r="K449"/>
  <c r="I449"/>
  <c r="G449"/>
  <c r="E449"/>
  <c r="BJ57"/>
  <c r="A59"/>
  <c r="AM60" i="11" l="1"/>
  <c r="AM256" s="1"/>
  <c r="AK60"/>
  <c r="AK256" s="1"/>
  <c r="AI60"/>
  <c r="AI256" s="1"/>
  <c r="AG60"/>
  <c r="AG256" s="1"/>
  <c r="AE60"/>
  <c r="AE256" s="1"/>
  <c r="AC60"/>
  <c r="AC256" s="1"/>
  <c r="AA60"/>
  <c r="AA256" s="1"/>
  <c r="Y60"/>
  <c r="Y256" s="1"/>
  <c r="W60"/>
  <c r="W256" s="1"/>
  <c r="AN60"/>
  <c r="AN256" s="1"/>
  <c r="AL60"/>
  <c r="AL256" s="1"/>
  <c r="AJ60"/>
  <c r="AJ256" s="1"/>
  <c r="AH60"/>
  <c r="AH256" s="1"/>
  <c r="AF60"/>
  <c r="AF256" s="1"/>
  <c r="AD60"/>
  <c r="AD256" s="1"/>
  <c r="AB60"/>
  <c r="AB256" s="1"/>
  <c r="Z60"/>
  <c r="Z256" s="1"/>
  <c r="X60"/>
  <c r="X256" s="1"/>
  <c r="AX61" i="10"/>
  <c r="AX257" s="1"/>
  <c r="AV61"/>
  <c r="AV257" s="1"/>
  <c r="AT61"/>
  <c r="AT257" s="1"/>
  <c r="AR61"/>
  <c r="AR257" s="1"/>
  <c r="AP61"/>
  <c r="AP257" s="1"/>
  <c r="AW61"/>
  <c r="AW257" s="1"/>
  <c r="AU61"/>
  <c r="AU257" s="1"/>
  <c r="AS61"/>
  <c r="AS257" s="1"/>
  <c r="AQ61"/>
  <c r="AQ257" s="1"/>
  <c r="AY255" i="7"/>
  <c r="AW255"/>
  <c r="AU255"/>
  <c r="AS255"/>
  <c r="AQ255"/>
  <c r="AX255"/>
  <c r="AV255"/>
  <c r="AT255"/>
  <c r="AR255"/>
  <c r="AP255"/>
  <c r="BH255"/>
  <c r="BF255"/>
  <c r="BD255"/>
  <c r="BB255"/>
  <c r="AZ255"/>
  <c r="AN255"/>
  <c r="AL255"/>
  <c r="AJ255"/>
  <c r="AH255"/>
  <c r="AF255"/>
  <c r="AD255"/>
  <c r="AB255"/>
  <c r="Z255"/>
  <c r="X255"/>
  <c r="V255"/>
  <c r="T255"/>
  <c r="R255"/>
  <c r="P255"/>
  <c r="N255"/>
  <c r="L255"/>
  <c r="J255"/>
  <c r="H255"/>
  <c r="F255"/>
  <c r="D255"/>
  <c r="BI255"/>
  <c r="BE255"/>
  <c r="BA255"/>
  <c r="AM255"/>
  <c r="AI255"/>
  <c r="AE255"/>
  <c r="AA255"/>
  <c r="W255"/>
  <c r="S255"/>
  <c r="O255"/>
  <c r="K255"/>
  <c r="G255"/>
  <c r="BG255"/>
  <c r="BC255"/>
  <c r="AO255"/>
  <c r="AO450" s="1"/>
  <c r="AK255"/>
  <c r="AG255"/>
  <c r="AC255"/>
  <c r="Y255"/>
  <c r="U255"/>
  <c r="Q255"/>
  <c r="M255"/>
  <c r="I255"/>
  <c r="E255"/>
  <c r="AL450"/>
  <c r="AI450"/>
  <c r="AM450"/>
  <c r="BA450"/>
  <c r="AP450"/>
  <c r="AT450"/>
  <c r="AX450"/>
  <c r="AQ450"/>
  <c r="AU450"/>
  <c r="AY450"/>
  <c r="AZ450"/>
  <c r="AJ450"/>
  <c r="AN450"/>
  <c r="AK450"/>
  <c r="AR450"/>
  <c r="AV450"/>
  <c r="AS450"/>
  <c r="AW450"/>
  <c r="AX59"/>
  <c r="AV59"/>
  <c r="AT59"/>
  <c r="AR59"/>
  <c r="AP59"/>
  <c r="AY59"/>
  <c r="AW59"/>
  <c r="AU59"/>
  <c r="AS59"/>
  <c r="AQ59"/>
  <c r="AO59"/>
  <c r="AN61" i="10"/>
  <c r="AN257" s="1"/>
  <c r="AL61"/>
  <c r="AL257" s="1"/>
  <c r="AJ61"/>
  <c r="AJ257" s="1"/>
  <c r="AH61"/>
  <c r="AH257" s="1"/>
  <c r="AF61"/>
  <c r="AF257" s="1"/>
  <c r="AM61"/>
  <c r="AM257" s="1"/>
  <c r="AK61"/>
  <c r="AK257" s="1"/>
  <c r="AI61"/>
  <c r="AI257" s="1"/>
  <c r="AG61"/>
  <c r="AG257" s="1"/>
  <c r="BH59" i="7"/>
  <c r="BF59"/>
  <c r="BD59"/>
  <c r="BB59"/>
  <c r="AZ59"/>
  <c r="AN59"/>
  <c r="AL59"/>
  <c r="AJ59"/>
  <c r="AH59"/>
  <c r="AF59"/>
  <c r="AD59"/>
  <c r="AB59"/>
  <c r="Z59"/>
  <c r="X59"/>
  <c r="V59"/>
  <c r="T59"/>
  <c r="R59"/>
  <c r="P59"/>
  <c r="N59"/>
  <c r="L59"/>
  <c r="J59"/>
  <c r="H59"/>
  <c r="F59"/>
  <c r="D59"/>
  <c r="BI59"/>
  <c r="BG59"/>
  <c r="BE59"/>
  <c r="BC59"/>
  <c r="BA59"/>
  <c r="AM59"/>
  <c r="AK59"/>
  <c r="AI59"/>
  <c r="AG59"/>
  <c r="AE59"/>
  <c r="AC59"/>
  <c r="AA59"/>
  <c r="Y59"/>
  <c r="W59"/>
  <c r="U59"/>
  <c r="S59"/>
  <c r="Q59"/>
  <c r="O59"/>
  <c r="M59"/>
  <c r="K59"/>
  <c r="I59"/>
  <c r="G59"/>
  <c r="E59"/>
  <c r="L450"/>
  <c r="BN351" i="11"/>
  <c r="BN547"/>
  <c r="BF60"/>
  <c r="BF256" s="1"/>
  <c r="BD60"/>
  <c r="BB60"/>
  <c r="BB256" s="1"/>
  <c r="AZ60"/>
  <c r="AX60"/>
  <c r="AV60"/>
  <c r="AT60"/>
  <c r="AT256" s="1"/>
  <c r="AR60"/>
  <c r="AP60"/>
  <c r="AP256" s="1"/>
  <c r="V60"/>
  <c r="T60"/>
  <c r="T256" s="1"/>
  <c r="R60"/>
  <c r="P60"/>
  <c r="P256" s="1"/>
  <c r="N60"/>
  <c r="L60"/>
  <c r="L256" s="1"/>
  <c r="J60"/>
  <c r="H60"/>
  <c r="H256" s="1"/>
  <c r="F60"/>
  <c r="D60"/>
  <c r="D256" s="1"/>
  <c r="B60"/>
  <c r="BG60"/>
  <c r="BG256" s="1"/>
  <c r="BE60"/>
  <c r="BC60"/>
  <c r="BC256" s="1"/>
  <c r="BA60"/>
  <c r="AY60"/>
  <c r="AY256" s="1"/>
  <c r="AW60"/>
  <c r="AU60"/>
  <c r="AU256" s="1"/>
  <c r="AS60"/>
  <c r="AQ60"/>
  <c r="AQ256" s="1"/>
  <c r="AO60"/>
  <c r="U60"/>
  <c r="U256" s="1"/>
  <c r="S60"/>
  <c r="Q60"/>
  <c r="Q256" s="1"/>
  <c r="O60"/>
  <c r="M60"/>
  <c r="M256" s="1"/>
  <c r="K60"/>
  <c r="I60"/>
  <c r="I256" s="1"/>
  <c r="G60"/>
  <c r="E60"/>
  <c r="E256" s="1"/>
  <c r="C60"/>
  <c r="C256" s="1"/>
  <c r="BK58" i="7"/>
  <c r="BP1036"/>
  <c r="BP644"/>
  <c r="AR256" i="11"/>
  <c r="AV256"/>
  <c r="AZ256"/>
  <c r="BD256"/>
  <c r="BF61" i="10"/>
  <c r="BD61"/>
  <c r="BB61"/>
  <c r="AZ61"/>
  <c r="AO61"/>
  <c r="AD61"/>
  <c r="AB61"/>
  <c r="Z61"/>
  <c r="X61"/>
  <c r="V61"/>
  <c r="T61"/>
  <c r="R61"/>
  <c r="P61"/>
  <c r="N61"/>
  <c r="L61"/>
  <c r="J61"/>
  <c r="H61"/>
  <c r="F61"/>
  <c r="D61"/>
  <c r="B61"/>
  <c r="BE61"/>
  <c r="BA61"/>
  <c r="AY61"/>
  <c r="AC61"/>
  <c r="Y61"/>
  <c r="U61"/>
  <c r="Q61"/>
  <c r="M61"/>
  <c r="I61"/>
  <c r="E61"/>
  <c r="C61"/>
  <c r="BC61"/>
  <c r="AE61"/>
  <c r="AA61"/>
  <c r="W61"/>
  <c r="S61"/>
  <c r="O61"/>
  <c r="K61"/>
  <c r="G61"/>
  <c r="A160" i="11"/>
  <c r="A353"/>
  <c r="BL352"/>
  <c r="E255"/>
  <c r="I255"/>
  <c r="M255"/>
  <c r="Q255"/>
  <c r="U255"/>
  <c r="AQ255"/>
  <c r="AU255"/>
  <c r="AY255"/>
  <c r="BC255"/>
  <c r="BG255"/>
  <c r="D255"/>
  <c r="H255"/>
  <c r="L255"/>
  <c r="P255"/>
  <c r="T255"/>
  <c r="AP255"/>
  <c r="AT255"/>
  <c r="AX255"/>
  <c r="BB255"/>
  <c r="BF255"/>
  <c r="B255"/>
  <c r="BH59"/>
  <c r="BI59"/>
  <c r="BE256"/>
  <c r="BA256"/>
  <c r="AW256"/>
  <c r="AS256"/>
  <c r="AO256"/>
  <c r="S256"/>
  <c r="O256"/>
  <c r="K256"/>
  <c r="G256"/>
  <c r="A61"/>
  <c r="AX256"/>
  <c r="V256"/>
  <c r="R256"/>
  <c r="N256"/>
  <c r="J256"/>
  <c r="F256"/>
  <c r="C255"/>
  <c r="G255"/>
  <c r="K255"/>
  <c r="O255"/>
  <c r="S255"/>
  <c r="AO255"/>
  <c r="AS255"/>
  <c r="AW255"/>
  <c r="BA255"/>
  <c r="BE255"/>
  <c r="F255"/>
  <c r="J255"/>
  <c r="N255"/>
  <c r="R255"/>
  <c r="V255"/>
  <c r="AR255"/>
  <c r="AV255"/>
  <c r="AZ255"/>
  <c r="BD255"/>
  <c r="BH60" i="10"/>
  <c r="BI60"/>
  <c r="BG61"/>
  <c r="A62"/>
  <c r="A160"/>
  <c r="D256"/>
  <c r="B256"/>
  <c r="A353"/>
  <c r="A549"/>
  <c r="C256"/>
  <c r="G256"/>
  <c r="K256"/>
  <c r="O256"/>
  <c r="S256"/>
  <c r="W256"/>
  <c r="AA256"/>
  <c r="AE256"/>
  <c r="BA256"/>
  <c r="BE256"/>
  <c r="F256"/>
  <c r="J256"/>
  <c r="N256"/>
  <c r="R256"/>
  <c r="V256"/>
  <c r="Z256"/>
  <c r="AD256"/>
  <c r="AZ256"/>
  <c r="BD256"/>
  <c r="BN548"/>
  <c r="BN352"/>
  <c r="E256"/>
  <c r="I256"/>
  <c r="M256"/>
  <c r="Q256"/>
  <c r="U256"/>
  <c r="Y256"/>
  <c r="AC256"/>
  <c r="AY256"/>
  <c r="BC256"/>
  <c r="BG256"/>
  <c r="H256"/>
  <c r="L256"/>
  <c r="P256"/>
  <c r="T256"/>
  <c r="X256"/>
  <c r="AB256"/>
  <c r="AO256"/>
  <c r="BB256"/>
  <c r="BF256"/>
  <c r="A647" i="7"/>
  <c r="A1038"/>
  <c r="BH450"/>
  <c r="BF450"/>
  <c r="BD450"/>
  <c r="BB450"/>
  <c r="AG450"/>
  <c r="AE450"/>
  <c r="AC450"/>
  <c r="AA450"/>
  <c r="Y450"/>
  <c r="W450"/>
  <c r="U450"/>
  <c r="S450"/>
  <c r="Q450"/>
  <c r="O450"/>
  <c r="M450"/>
  <c r="K450"/>
  <c r="I450"/>
  <c r="G450"/>
  <c r="E450"/>
  <c r="A256"/>
  <c r="BI450"/>
  <c r="BG450"/>
  <c r="BE450"/>
  <c r="BC450"/>
  <c r="AH450"/>
  <c r="AF450"/>
  <c r="AD450"/>
  <c r="AB450"/>
  <c r="Z450"/>
  <c r="X450"/>
  <c r="V450"/>
  <c r="T450"/>
  <c r="R450"/>
  <c r="P450"/>
  <c r="N450"/>
  <c r="J450"/>
  <c r="H450"/>
  <c r="F450"/>
  <c r="D450"/>
  <c r="BJ58"/>
  <c r="A60"/>
  <c r="AM61" i="11" l="1"/>
  <c r="AM257" s="1"/>
  <c r="AK61"/>
  <c r="AK257" s="1"/>
  <c r="AI61"/>
  <c r="AI257" s="1"/>
  <c r="AG61"/>
  <c r="AG257" s="1"/>
  <c r="AE61"/>
  <c r="AE257" s="1"/>
  <c r="AC61"/>
  <c r="AC257" s="1"/>
  <c r="AA61"/>
  <c r="AA257" s="1"/>
  <c r="Y61"/>
  <c r="Y257" s="1"/>
  <c r="W61"/>
  <c r="W257" s="1"/>
  <c r="AN61"/>
  <c r="AN257" s="1"/>
  <c r="AL61"/>
  <c r="AL257" s="1"/>
  <c r="AJ61"/>
  <c r="AJ257" s="1"/>
  <c r="AH61"/>
  <c r="AH257" s="1"/>
  <c r="AF61"/>
  <c r="AF257" s="1"/>
  <c r="AD61"/>
  <c r="AD257" s="1"/>
  <c r="AB61"/>
  <c r="AB257" s="1"/>
  <c r="Z61"/>
  <c r="Z257" s="1"/>
  <c r="X61"/>
  <c r="X257" s="1"/>
  <c r="AW62" i="10"/>
  <c r="AW258" s="1"/>
  <c r="AU62"/>
  <c r="AU258" s="1"/>
  <c r="AS62"/>
  <c r="AS258" s="1"/>
  <c r="AQ62"/>
  <c r="AQ258" s="1"/>
  <c r="AX62"/>
  <c r="AX258" s="1"/>
  <c r="AV62"/>
  <c r="AV258" s="1"/>
  <c r="AT62"/>
  <c r="AT258" s="1"/>
  <c r="AR62"/>
  <c r="AR258" s="1"/>
  <c r="AP62"/>
  <c r="AP258" s="1"/>
  <c r="AY256" i="7"/>
  <c r="AW256"/>
  <c r="AW451" s="1"/>
  <c r="AU256"/>
  <c r="AS256"/>
  <c r="AS451" s="1"/>
  <c r="AQ256"/>
  <c r="AX256"/>
  <c r="AX451" s="1"/>
  <c r="AV256"/>
  <c r="AT256"/>
  <c r="AT451" s="1"/>
  <c r="AR256"/>
  <c r="AP256"/>
  <c r="AP451" s="1"/>
  <c r="BH256"/>
  <c r="BF256"/>
  <c r="BD256"/>
  <c r="BB256"/>
  <c r="AZ256"/>
  <c r="AZ451" s="1"/>
  <c r="AN256"/>
  <c r="AL256"/>
  <c r="AL451" s="1"/>
  <c r="AJ256"/>
  <c r="AH256"/>
  <c r="AF256"/>
  <c r="AD256"/>
  <c r="AB256"/>
  <c r="Z256"/>
  <c r="X256"/>
  <c r="V256"/>
  <c r="T256"/>
  <c r="R256"/>
  <c r="P256"/>
  <c r="N256"/>
  <c r="L256"/>
  <c r="J256"/>
  <c r="H256"/>
  <c r="F256"/>
  <c r="D256"/>
  <c r="BI256"/>
  <c r="BE256"/>
  <c r="BA256"/>
  <c r="BA451" s="1"/>
  <c r="AM256"/>
  <c r="AM451" s="1"/>
  <c r="AI256"/>
  <c r="AI451" s="1"/>
  <c r="AE256"/>
  <c r="AA256"/>
  <c r="W256"/>
  <c r="S256"/>
  <c r="O256"/>
  <c r="K256"/>
  <c r="G256"/>
  <c r="BG256"/>
  <c r="BC256"/>
  <c r="AO256"/>
  <c r="AO451" s="1"/>
  <c r="AK256"/>
  <c r="AG256"/>
  <c r="AC256"/>
  <c r="Y256"/>
  <c r="U256"/>
  <c r="Q256"/>
  <c r="M256"/>
  <c r="I256"/>
  <c r="E256"/>
  <c r="AK451"/>
  <c r="AJ451"/>
  <c r="AN451"/>
  <c r="AQ451"/>
  <c r="AU451"/>
  <c r="AY451"/>
  <c r="AR451"/>
  <c r="AV451"/>
  <c r="AY60"/>
  <c r="AW60"/>
  <c r="AU60"/>
  <c r="AS60"/>
  <c r="AQ60"/>
  <c r="AO60"/>
  <c r="AX60"/>
  <c r="AV60"/>
  <c r="AT60"/>
  <c r="AR60"/>
  <c r="AP60"/>
  <c r="AM62" i="10"/>
  <c r="AM258" s="1"/>
  <c r="AK62"/>
  <c r="AK258" s="1"/>
  <c r="AI62"/>
  <c r="AI258" s="1"/>
  <c r="AG62"/>
  <c r="AG258" s="1"/>
  <c r="AN62"/>
  <c r="AN258" s="1"/>
  <c r="AL62"/>
  <c r="AL258" s="1"/>
  <c r="AJ62"/>
  <c r="AJ258" s="1"/>
  <c r="AH62"/>
  <c r="AH258" s="1"/>
  <c r="AF62"/>
  <c r="AF258" s="1"/>
  <c r="BI60" i="7"/>
  <c r="BG60"/>
  <c r="BE60"/>
  <c r="BC60"/>
  <c r="BA60"/>
  <c r="AM60"/>
  <c r="AK60"/>
  <c r="AI60"/>
  <c r="AG60"/>
  <c r="AE60"/>
  <c r="AC60"/>
  <c r="AA60"/>
  <c r="Y60"/>
  <c r="W60"/>
  <c r="U60"/>
  <c r="S60"/>
  <c r="Q60"/>
  <c r="O60"/>
  <c r="M60"/>
  <c r="K60"/>
  <c r="I60"/>
  <c r="G60"/>
  <c r="E60"/>
  <c r="BH60"/>
  <c r="BF60"/>
  <c r="BD60"/>
  <c r="BB60"/>
  <c r="AZ60"/>
  <c r="AN60"/>
  <c r="AL60"/>
  <c r="AJ60"/>
  <c r="AH60"/>
  <c r="AF60"/>
  <c r="AD60"/>
  <c r="AB60"/>
  <c r="Z60"/>
  <c r="X60"/>
  <c r="V60"/>
  <c r="T60"/>
  <c r="R60"/>
  <c r="P60"/>
  <c r="N60"/>
  <c r="L60"/>
  <c r="J60"/>
  <c r="H60"/>
  <c r="F60"/>
  <c r="D60"/>
  <c r="L451"/>
  <c r="D451"/>
  <c r="BN352" i="11"/>
  <c r="BN548"/>
  <c r="BF61"/>
  <c r="BD61"/>
  <c r="BD257" s="1"/>
  <c r="BB61"/>
  <c r="AZ61"/>
  <c r="AZ257" s="1"/>
  <c r="AX61"/>
  <c r="AV61"/>
  <c r="AV257" s="1"/>
  <c r="AT61"/>
  <c r="AR61"/>
  <c r="AR257" s="1"/>
  <c r="AP61"/>
  <c r="V61"/>
  <c r="V257" s="1"/>
  <c r="T61"/>
  <c r="R61"/>
  <c r="R257" s="1"/>
  <c r="P61"/>
  <c r="N61"/>
  <c r="N257" s="1"/>
  <c r="L61"/>
  <c r="J61"/>
  <c r="J257" s="1"/>
  <c r="H61"/>
  <c r="F61"/>
  <c r="F257" s="1"/>
  <c r="D61"/>
  <c r="B61"/>
  <c r="BG61"/>
  <c r="BE61"/>
  <c r="BC61"/>
  <c r="BA61"/>
  <c r="AY61"/>
  <c r="AW61"/>
  <c r="AU61"/>
  <c r="AS61"/>
  <c r="AQ61"/>
  <c r="AO61"/>
  <c r="U61"/>
  <c r="S61"/>
  <c r="Q61"/>
  <c r="Q257" s="1"/>
  <c r="O61"/>
  <c r="M61"/>
  <c r="M257" s="1"/>
  <c r="K61"/>
  <c r="K257" s="1"/>
  <c r="I61"/>
  <c r="I257" s="1"/>
  <c r="G61"/>
  <c r="G257" s="1"/>
  <c r="E61"/>
  <c r="E257" s="1"/>
  <c r="C61"/>
  <c r="C257" s="1"/>
  <c r="BK59" i="7"/>
  <c r="BP1037"/>
  <c r="BP645"/>
  <c r="BE62" i="10"/>
  <c r="BC62"/>
  <c r="BA62"/>
  <c r="AY62"/>
  <c r="AE62"/>
  <c r="AC62"/>
  <c r="AA62"/>
  <c r="Y62"/>
  <c r="W62"/>
  <c r="U62"/>
  <c r="S62"/>
  <c r="Q62"/>
  <c r="O62"/>
  <c r="M62"/>
  <c r="K62"/>
  <c r="I62"/>
  <c r="G62"/>
  <c r="E62"/>
  <c r="C62"/>
  <c r="BF62"/>
  <c r="BB62"/>
  <c r="AZ62"/>
  <c r="AD62"/>
  <c r="AB62"/>
  <c r="X62"/>
  <c r="T62"/>
  <c r="P62"/>
  <c r="L62"/>
  <c r="H62"/>
  <c r="F62"/>
  <c r="B62"/>
  <c r="BD62"/>
  <c r="AO62"/>
  <c r="Z62"/>
  <c r="V62"/>
  <c r="R62"/>
  <c r="N62"/>
  <c r="J62"/>
  <c r="D62"/>
  <c r="BF257" i="11"/>
  <c r="A161"/>
  <c r="B256"/>
  <c r="BI60"/>
  <c r="BH60"/>
  <c r="A62"/>
  <c r="BB257"/>
  <c r="AX257"/>
  <c r="AT257"/>
  <c r="AP257"/>
  <c r="T257"/>
  <c r="P257"/>
  <c r="L257"/>
  <c r="H257"/>
  <c r="D257"/>
  <c r="BG257"/>
  <c r="BE257"/>
  <c r="BC257"/>
  <c r="BA257"/>
  <c r="AY257"/>
  <c r="AW257"/>
  <c r="AU257"/>
  <c r="AS257"/>
  <c r="AQ257"/>
  <c r="AO257"/>
  <c r="U257"/>
  <c r="S257"/>
  <c r="O257"/>
  <c r="A354"/>
  <c r="BL353"/>
  <c r="A161" i="10"/>
  <c r="C257"/>
  <c r="D257"/>
  <c r="H257"/>
  <c r="L257"/>
  <c r="P257"/>
  <c r="T257"/>
  <c r="X257"/>
  <c r="AB257"/>
  <c r="AO257"/>
  <c r="BB257"/>
  <c r="BF257"/>
  <c r="G257"/>
  <c r="K257"/>
  <c r="O257"/>
  <c r="S257"/>
  <c r="W257"/>
  <c r="AA257"/>
  <c r="AE257"/>
  <c r="BA257"/>
  <c r="BE257"/>
  <c r="A550"/>
  <c r="A354"/>
  <c r="B257"/>
  <c r="BI61"/>
  <c r="BH61"/>
  <c r="A63"/>
  <c r="BG62"/>
  <c r="BN549"/>
  <c r="BN353"/>
  <c r="F257"/>
  <c r="J257"/>
  <c r="N257"/>
  <c r="R257"/>
  <c r="V257"/>
  <c r="Z257"/>
  <c r="AD257"/>
  <c r="AZ257"/>
  <c r="BD257"/>
  <c r="E257"/>
  <c r="I257"/>
  <c r="M257"/>
  <c r="Q257"/>
  <c r="U257"/>
  <c r="Y257"/>
  <c r="AC257"/>
  <c r="AY257"/>
  <c r="BC257"/>
  <c r="BG257"/>
  <c r="A648" i="7"/>
  <c r="A257"/>
  <c r="BI451"/>
  <c r="BG451"/>
  <c r="BE451"/>
  <c r="BC451"/>
  <c r="AH451"/>
  <c r="AF451"/>
  <c r="AD451"/>
  <c r="AB451"/>
  <c r="Z451"/>
  <c r="X451"/>
  <c r="V451"/>
  <c r="T451"/>
  <c r="R451"/>
  <c r="P451"/>
  <c r="N451"/>
  <c r="J451"/>
  <c r="H451"/>
  <c r="F451"/>
  <c r="BH451"/>
  <c r="BF451"/>
  <c r="BD451"/>
  <c r="BB451"/>
  <c r="AG451"/>
  <c r="AE451"/>
  <c r="AC451"/>
  <c r="AA451"/>
  <c r="Y451"/>
  <c r="W451"/>
  <c r="U451"/>
  <c r="S451"/>
  <c r="Q451"/>
  <c r="O451"/>
  <c r="M451"/>
  <c r="K451"/>
  <c r="I451"/>
  <c r="G451"/>
  <c r="E451"/>
  <c r="A1039"/>
  <c r="A61"/>
  <c r="BJ59"/>
  <c r="AM62" i="11" l="1"/>
  <c r="AM258" s="1"/>
  <c r="AK62"/>
  <c r="AK258" s="1"/>
  <c r="AI62"/>
  <c r="AI258" s="1"/>
  <c r="AG62"/>
  <c r="AG258" s="1"/>
  <c r="AE62"/>
  <c r="AE258" s="1"/>
  <c r="AC62"/>
  <c r="AC258" s="1"/>
  <c r="AA62"/>
  <c r="AA258" s="1"/>
  <c r="Y62"/>
  <c r="Y258" s="1"/>
  <c r="W62"/>
  <c r="W258" s="1"/>
  <c r="AN62"/>
  <c r="AN258" s="1"/>
  <c r="AL62"/>
  <c r="AL258" s="1"/>
  <c r="AJ62"/>
  <c r="AJ258" s="1"/>
  <c r="AH62"/>
  <c r="AH258" s="1"/>
  <c r="AF62"/>
  <c r="AF258" s="1"/>
  <c r="AD62"/>
  <c r="AD258" s="1"/>
  <c r="AB62"/>
  <c r="AB258" s="1"/>
  <c r="Z62"/>
  <c r="Z258" s="1"/>
  <c r="X62"/>
  <c r="X258" s="1"/>
  <c r="AX63" i="10"/>
  <c r="AX259" s="1"/>
  <c r="AV63"/>
  <c r="AV259" s="1"/>
  <c r="AT63"/>
  <c r="AT259" s="1"/>
  <c r="AR63"/>
  <c r="AR259" s="1"/>
  <c r="AP63"/>
  <c r="AP259" s="1"/>
  <c r="AW63"/>
  <c r="AW259" s="1"/>
  <c r="AU63"/>
  <c r="AU259" s="1"/>
  <c r="AS63"/>
  <c r="AS259" s="1"/>
  <c r="AQ63"/>
  <c r="AQ259" s="1"/>
  <c r="AY257" i="7"/>
  <c r="AY452" s="1"/>
  <c r="AW257"/>
  <c r="AU257"/>
  <c r="AU452" s="1"/>
  <c r="AS257"/>
  <c r="AQ257"/>
  <c r="AQ452" s="1"/>
  <c r="AX257"/>
  <c r="AX452" s="1"/>
  <c r="AV257"/>
  <c r="AT257"/>
  <c r="AT452" s="1"/>
  <c r="AR257"/>
  <c r="AP257"/>
  <c r="AP452" s="1"/>
  <c r="BH257"/>
  <c r="BF257"/>
  <c r="BD257"/>
  <c r="BB257"/>
  <c r="AZ257"/>
  <c r="AZ452" s="1"/>
  <c r="AN257"/>
  <c r="AL257"/>
  <c r="AJ257"/>
  <c r="AH257"/>
  <c r="AF257"/>
  <c r="AD257"/>
  <c r="AB257"/>
  <c r="Z257"/>
  <c r="X257"/>
  <c r="V257"/>
  <c r="T257"/>
  <c r="R257"/>
  <c r="P257"/>
  <c r="N257"/>
  <c r="L257"/>
  <c r="J257"/>
  <c r="H257"/>
  <c r="F257"/>
  <c r="D257"/>
  <c r="BI257"/>
  <c r="BE257"/>
  <c r="BA257"/>
  <c r="BA452" s="1"/>
  <c r="AM257"/>
  <c r="AM452" s="1"/>
  <c r="AI257"/>
  <c r="AI452" s="1"/>
  <c r="AE257"/>
  <c r="AA257"/>
  <c r="W257"/>
  <c r="S257"/>
  <c r="O257"/>
  <c r="K257"/>
  <c r="G257"/>
  <c r="BG257"/>
  <c r="BC257"/>
  <c r="AO257"/>
  <c r="AO452" s="1"/>
  <c r="AK257"/>
  <c r="AG257"/>
  <c r="AC257"/>
  <c r="Y257"/>
  <c r="U257"/>
  <c r="Q257"/>
  <c r="M257"/>
  <c r="I257"/>
  <c r="E257"/>
  <c r="AL452"/>
  <c r="AJ452"/>
  <c r="AN452"/>
  <c r="AK452"/>
  <c r="AR452"/>
  <c r="AV452"/>
  <c r="AS452"/>
  <c r="AW452"/>
  <c r="AX61"/>
  <c r="AV61"/>
  <c r="AT61"/>
  <c r="AR61"/>
  <c r="AP61"/>
  <c r="AY61"/>
  <c r="AW61"/>
  <c r="AU61"/>
  <c r="AS61"/>
  <c r="AQ61"/>
  <c r="AO61"/>
  <c r="AN63" i="10"/>
  <c r="AN259" s="1"/>
  <c r="AL63"/>
  <c r="AL259" s="1"/>
  <c r="AJ63"/>
  <c r="AJ259" s="1"/>
  <c r="AH63"/>
  <c r="AH259" s="1"/>
  <c r="AF63"/>
  <c r="AF259" s="1"/>
  <c r="AM63"/>
  <c r="AM259" s="1"/>
  <c r="AK63"/>
  <c r="AK259" s="1"/>
  <c r="AI63"/>
  <c r="AI259" s="1"/>
  <c r="AG63"/>
  <c r="AG259" s="1"/>
  <c r="BH61" i="7"/>
  <c r="BF61"/>
  <c r="BD61"/>
  <c r="BB61"/>
  <c r="AZ61"/>
  <c r="AN61"/>
  <c r="AL61"/>
  <c r="AJ61"/>
  <c r="AH61"/>
  <c r="AF61"/>
  <c r="AD61"/>
  <c r="AB61"/>
  <c r="Z61"/>
  <c r="X61"/>
  <c r="V61"/>
  <c r="T61"/>
  <c r="R61"/>
  <c r="P61"/>
  <c r="N61"/>
  <c r="L61"/>
  <c r="J61"/>
  <c r="H61"/>
  <c r="F61"/>
  <c r="D61"/>
  <c r="BI61"/>
  <c r="BG61"/>
  <c r="BE61"/>
  <c r="BC61"/>
  <c r="BA61"/>
  <c r="AM61"/>
  <c r="AK61"/>
  <c r="AI61"/>
  <c r="AG61"/>
  <c r="AE61"/>
  <c r="AC61"/>
  <c r="AA61"/>
  <c r="Y61"/>
  <c r="W61"/>
  <c r="U61"/>
  <c r="S61"/>
  <c r="Q61"/>
  <c r="O61"/>
  <c r="M61"/>
  <c r="K61"/>
  <c r="I61"/>
  <c r="G61"/>
  <c r="E61"/>
  <c r="H452"/>
  <c r="BN353" i="11"/>
  <c r="BN549"/>
  <c r="BF62"/>
  <c r="BD62"/>
  <c r="BB62"/>
  <c r="AZ62"/>
  <c r="AX62"/>
  <c r="AV62"/>
  <c r="AT62"/>
  <c r="AR62"/>
  <c r="AP62"/>
  <c r="V62"/>
  <c r="T62"/>
  <c r="R62"/>
  <c r="P62"/>
  <c r="N62"/>
  <c r="L62"/>
  <c r="J62"/>
  <c r="H62"/>
  <c r="F62"/>
  <c r="D62"/>
  <c r="B62"/>
  <c r="BG62"/>
  <c r="BE62"/>
  <c r="BC62"/>
  <c r="BA62"/>
  <c r="AY62"/>
  <c r="AW62"/>
  <c r="AU62"/>
  <c r="AS62"/>
  <c r="AQ62"/>
  <c r="AO62"/>
  <c r="U62"/>
  <c r="S62"/>
  <c r="Q62"/>
  <c r="O62"/>
  <c r="M62"/>
  <c r="K62"/>
  <c r="I62"/>
  <c r="G62"/>
  <c r="E62"/>
  <c r="C62"/>
  <c r="BK60" i="7"/>
  <c r="BP1038"/>
  <c r="BP646"/>
  <c r="BF63" i="10"/>
  <c r="BD63"/>
  <c r="BB63"/>
  <c r="AZ63"/>
  <c r="AO63"/>
  <c r="AD63"/>
  <c r="AB63"/>
  <c r="Z63"/>
  <c r="X63"/>
  <c r="V63"/>
  <c r="T63"/>
  <c r="R63"/>
  <c r="P63"/>
  <c r="N63"/>
  <c r="L63"/>
  <c r="J63"/>
  <c r="H63"/>
  <c r="F63"/>
  <c r="D63"/>
  <c r="B63"/>
  <c r="BE63"/>
  <c r="BA63"/>
  <c r="AY63"/>
  <c r="AC63"/>
  <c r="AA63"/>
  <c r="W63"/>
  <c r="S63"/>
  <c r="O63"/>
  <c r="K63"/>
  <c r="G63"/>
  <c r="E63"/>
  <c r="BC63"/>
  <c r="AE63"/>
  <c r="Y63"/>
  <c r="U63"/>
  <c r="Q63"/>
  <c r="M63"/>
  <c r="I63"/>
  <c r="C63"/>
  <c r="B257" i="11"/>
  <c r="BH61"/>
  <c r="BI61"/>
  <c r="A63"/>
  <c r="A162"/>
  <c r="A355"/>
  <c r="BL354"/>
  <c r="BH62" i="10"/>
  <c r="BI62"/>
  <c r="BG63"/>
  <c r="A64"/>
  <c r="A162"/>
  <c r="L258"/>
  <c r="D258"/>
  <c r="B258"/>
  <c r="C258"/>
  <c r="G258"/>
  <c r="K258"/>
  <c r="O258"/>
  <c r="S258"/>
  <c r="W258"/>
  <c r="AA258"/>
  <c r="AE258"/>
  <c r="BA258"/>
  <c r="BE258"/>
  <c r="F258"/>
  <c r="J258"/>
  <c r="N258"/>
  <c r="R258"/>
  <c r="V258"/>
  <c r="Z258"/>
  <c r="AD258"/>
  <c r="AZ258"/>
  <c r="BD258"/>
  <c r="BN550"/>
  <c r="BN354"/>
  <c r="A355"/>
  <c r="A551"/>
  <c r="E258"/>
  <c r="I258"/>
  <c r="M258"/>
  <c r="Q258"/>
  <c r="U258"/>
  <c r="Y258"/>
  <c r="AC258"/>
  <c r="AY258"/>
  <c r="BC258"/>
  <c r="BG258"/>
  <c r="H258"/>
  <c r="P258"/>
  <c r="T258"/>
  <c r="X258"/>
  <c r="AB258"/>
  <c r="AO258"/>
  <c r="BB258"/>
  <c r="BF258"/>
  <c r="A1040" i="7"/>
  <c r="BH452"/>
  <c r="BF452"/>
  <c r="BD452"/>
  <c r="BB452"/>
  <c r="AG452"/>
  <c r="AE452"/>
  <c r="AC452"/>
  <c r="AA452"/>
  <c r="Y452"/>
  <c r="W452"/>
  <c r="U452"/>
  <c r="S452"/>
  <c r="Q452"/>
  <c r="O452"/>
  <c r="M452"/>
  <c r="K452"/>
  <c r="I452"/>
  <c r="G452"/>
  <c r="E452"/>
  <c r="A258"/>
  <c r="BI452"/>
  <c r="BG452"/>
  <c r="BE452"/>
  <c r="BC452"/>
  <c r="AH452"/>
  <c r="AF452"/>
  <c r="AD452"/>
  <c r="AB452"/>
  <c r="Z452"/>
  <c r="X452"/>
  <c r="V452"/>
  <c r="T452"/>
  <c r="R452"/>
  <c r="P452"/>
  <c r="N452"/>
  <c r="L452"/>
  <c r="J452"/>
  <c r="F452"/>
  <c r="D452"/>
  <c r="A649"/>
  <c r="BJ60"/>
  <c r="A62"/>
  <c r="AM63" i="11" l="1"/>
  <c r="AM259" s="1"/>
  <c r="AK63"/>
  <c r="AK259" s="1"/>
  <c r="AI63"/>
  <c r="AI259" s="1"/>
  <c r="AG63"/>
  <c r="AG259" s="1"/>
  <c r="AE63"/>
  <c r="AE259" s="1"/>
  <c r="AC63"/>
  <c r="AC259" s="1"/>
  <c r="AA63"/>
  <c r="AA259" s="1"/>
  <c r="Y63"/>
  <c r="Y259" s="1"/>
  <c r="W63"/>
  <c r="W259" s="1"/>
  <c r="AN63"/>
  <c r="AN259" s="1"/>
  <c r="AL63"/>
  <c r="AL259" s="1"/>
  <c r="AJ63"/>
  <c r="AJ259" s="1"/>
  <c r="AH63"/>
  <c r="AH259" s="1"/>
  <c r="AF63"/>
  <c r="AF259" s="1"/>
  <c r="AD63"/>
  <c r="AD259" s="1"/>
  <c r="AB63"/>
  <c r="AB259" s="1"/>
  <c r="Z63"/>
  <c r="Z259" s="1"/>
  <c r="X63"/>
  <c r="X259" s="1"/>
  <c r="AW64" i="10"/>
  <c r="AW260" s="1"/>
  <c r="AU64"/>
  <c r="AU260" s="1"/>
  <c r="AS64"/>
  <c r="AS260" s="1"/>
  <c r="AQ64"/>
  <c r="AQ260" s="1"/>
  <c r="AX64"/>
  <c r="AX260" s="1"/>
  <c r="AV64"/>
  <c r="AV260" s="1"/>
  <c r="AT64"/>
  <c r="AT260" s="1"/>
  <c r="AR64"/>
  <c r="AR260" s="1"/>
  <c r="AP64"/>
  <c r="AP260" s="1"/>
  <c r="AY258" i="7"/>
  <c r="AW258"/>
  <c r="AW453" s="1"/>
  <c r="AU258"/>
  <c r="AS258"/>
  <c r="AS453" s="1"/>
  <c r="AQ258"/>
  <c r="AX258"/>
  <c r="AX453" s="1"/>
  <c r="AV258"/>
  <c r="AT258"/>
  <c r="AT453" s="1"/>
  <c r="AR258"/>
  <c r="AP258"/>
  <c r="AP453" s="1"/>
  <c r="BH258"/>
  <c r="BF258"/>
  <c r="BD258"/>
  <c r="BB258"/>
  <c r="AZ258"/>
  <c r="AZ453" s="1"/>
  <c r="AN258"/>
  <c r="AL258"/>
  <c r="AL453" s="1"/>
  <c r="AJ258"/>
  <c r="AH258"/>
  <c r="AF258"/>
  <c r="AD258"/>
  <c r="AB258"/>
  <c r="Z258"/>
  <c r="X258"/>
  <c r="V258"/>
  <c r="T258"/>
  <c r="R258"/>
  <c r="P258"/>
  <c r="N258"/>
  <c r="L258"/>
  <c r="J258"/>
  <c r="H258"/>
  <c r="F258"/>
  <c r="D258"/>
  <c r="BI258"/>
  <c r="BE258"/>
  <c r="BA258"/>
  <c r="BA453" s="1"/>
  <c r="AM258"/>
  <c r="AM453" s="1"/>
  <c r="AI258"/>
  <c r="AI453" s="1"/>
  <c r="AE258"/>
  <c r="AA258"/>
  <c r="W258"/>
  <c r="S258"/>
  <c r="O258"/>
  <c r="K258"/>
  <c r="G258"/>
  <c r="BG258"/>
  <c r="BC258"/>
  <c r="AO258"/>
  <c r="AO453" s="1"/>
  <c r="AK258"/>
  <c r="AG258"/>
  <c r="AC258"/>
  <c r="Y258"/>
  <c r="U258"/>
  <c r="Q258"/>
  <c r="M258"/>
  <c r="I258"/>
  <c r="E258"/>
  <c r="AK453"/>
  <c r="AJ453"/>
  <c r="AN453"/>
  <c r="AQ453"/>
  <c r="AU453"/>
  <c r="AY453"/>
  <c r="AR453"/>
  <c r="AV453"/>
  <c r="AY62"/>
  <c r="AW62"/>
  <c r="AU62"/>
  <c r="AS62"/>
  <c r="AQ62"/>
  <c r="AO62"/>
  <c r="AX62"/>
  <c r="AV62"/>
  <c r="AT62"/>
  <c r="AR62"/>
  <c r="AP62"/>
  <c r="AM64" i="10"/>
  <c r="AM260" s="1"/>
  <c r="AK64"/>
  <c r="AK260" s="1"/>
  <c r="AI64"/>
  <c r="AI260" s="1"/>
  <c r="AG64"/>
  <c r="AG260" s="1"/>
  <c r="AN64"/>
  <c r="AN260" s="1"/>
  <c r="AL64"/>
  <c r="AL260" s="1"/>
  <c r="AJ64"/>
  <c r="AJ260" s="1"/>
  <c r="AH64"/>
  <c r="AH260" s="1"/>
  <c r="AF64"/>
  <c r="AF260" s="1"/>
  <c r="BI62" i="7"/>
  <c r="BG62"/>
  <c r="BE62"/>
  <c r="BC62"/>
  <c r="BA62"/>
  <c r="AM62"/>
  <c r="AK62"/>
  <c r="AI62"/>
  <c r="AG62"/>
  <c r="AE62"/>
  <c r="AC62"/>
  <c r="AA62"/>
  <c r="Y62"/>
  <c r="W62"/>
  <c r="U62"/>
  <c r="S62"/>
  <c r="Q62"/>
  <c r="O62"/>
  <c r="M62"/>
  <c r="K62"/>
  <c r="I62"/>
  <c r="G62"/>
  <c r="E62"/>
  <c r="BH62"/>
  <c r="BF62"/>
  <c r="BD62"/>
  <c r="BB62"/>
  <c r="AZ62"/>
  <c r="AN62"/>
  <c r="AL62"/>
  <c r="AJ62"/>
  <c r="AH62"/>
  <c r="AF62"/>
  <c r="AD62"/>
  <c r="AB62"/>
  <c r="Z62"/>
  <c r="X62"/>
  <c r="V62"/>
  <c r="T62"/>
  <c r="R62"/>
  <c r="P62"/>
  <c r="N62"/>
  <c r="L62"/>
  <c r="J62"/>
  <c r="H62"/>
  <c r="F62"/>
  <c r="D62"/>
  <c r="T453"/>
  <c r="L453"/>
  <c r="D453"/>
  <c r="BN354" i="11"/>
  <c r="BN550"/>
  <c r="BF63"/>
  <c r="BD63"/>
  <c r="BB63"/>
  <c r="AZ63"/>
  <c r="AZ259" s="1"/>
  <c r="AX63"/>
  <c r="AV63"/>
  <c r="AT63"/>
  <c r="AR63"/>
  <c r="AR259" s="1"/>
  <c r="AP63"/>
  <c r="V63"/>
  <c r="V259" s="1"/>
  <c r="T63"/>
  <c r="R63"/>
  <c r="R259" s="1"/>
  <c r="P63"/>
  <c r="P259" s="1"/>
  <c r="N63"/>
  <c r="N259" s="1"/>
  <c r="L63"/>
  <c r="J63"/>
  <c r="J259" s="1"/>
  <c r="H63"/>
  <c r="H259" s="1"/>
  <c r="F63"/>
  <c r="F259" s="1"/>
  <c r="D63"/>
  <c r="B63"/>
  <c r="BG63"/>
  <c r="BG259" s="1"/>
  <c r="BE63"/>
  <c r="BC63"/>
  <c r="BC259" s="1"/>
  <c r="BA63"/>
  <c r="AY63"/>
  <c r="AY259" s="1"/>
  <c r="AW63"/>
  <c r="AU63"/>
  <c r="AU259" s="1"/>
  <c r="AS63"/>
  <c r="AS259" s="1"/>
  <c r="AQ63"/>
  <c r="AO63"/>
  <c r="AO259" s="1"/>
  <c r="U63"/>
  <c r="U259" s="1"/>
  <c r="S63"/>
  <c r="S259" s="1"/>
  <c r="Q63"/>
  <c r="O63"/>
  <c r="O259" s="1"/>
  <c r="M63"/>
  <c r="M259" s="1"/>
  <c r="K63"/>
  <c r="K259" s="1"/>
  <c r="I63"/>
  <c r="G63"/>
  <c r="G259" s="1"/>
  <c r="E63"/>
  <c r="E259" s="1"/>
  <c r="C63"/>
  <c r="C259" s="1"/>
  <c r="BK61" i="7"/>
  <c r="BP1039"/>
  <c r="BP647"/>
  <c r="AV259" i="11"/>
  <c r="BD259"/>
  <c r="BF259"/>
  <c r="BE64" i="10"/>
  <c r="BC64"/>
  <c r="BA64"/>
  <c r="AY64"/>
  <c r="AE64"/>
  <c r="AC64"/>
  <c r="AA64"/>
  <c r="Y64"/>
  <c r="W64"/>
  <c r="U64"/>
  <c r="S64"/>
  <c r="Q64"/>
  <c r="O64"/>
  <c r="M64"/>
  <c r="K64"/>
  <c r="I64"/>
  <c r="G64"/>
  <c r="E64"/>
  <c r="C64"/>
  <c r="BF64"/>
  <c r="BB64"/>
  <c r="AZ64"/>
  <c r="AD64"/>
  <c r="AB64"/>
  <c r="X64"/>
  <c r="T64"/>
  <c r="R64"/>
  <c r="N64"/>
  <c r="J64"/>
  <c r="F64"/>
  <c r="B64"/>
  <c r="BD64"/>
  <c r="AO64"/>
  <c r="Z64"/>
  <c r="V64"/>
  <c r="P64"/>
  <c r="L64"/>
  <c r="H64"/>
  <c r="D64"/>
  <c r="A356" i="11"/>
  <c r="BL355"/>
  <c r="A163"/>
  <c r="D258"/>
  <c r="H258"/>
  <c r="L258"/>
  <c r="P258"/>
  <c r="T258"/>
  <c r="AP258"/>
  <c r="AT258"/>
  <c r="AX258"/>
  <c r="BB258"/>
  <c r="BF258"/>
  <c r="C258"/>
  <c r="G258"/>
  <c r="K258"/>
  <c r="O258"/>
  <c r="S258"/>
  <c r="AO258"/>
  <c r="AS258"/>
  <c r="AW258"/>
  <c r="BA258"/>
  <c r="BE258"/>
  <c r="B258"/>
  <c r="BI62"/>
  <c r="BH62"/>
  <c r="A64"/>
  <c r="BB259"/>
  <c r="AX259"/>
  <c r="AT259"/>
  <c r="AP259"/>
  <c r="T259"/>
  <c r="L259"/>
  <c r="D259"/>
  <c r="BE259"/>
  <c r="BA259"/>
  <c r="AW259"/>
  <c r="AQ259"/>
  <c r="Q259"/>
  <c r="I259"/>
  <c r="F258"/>
  <c r="J258"/>
  <c r="N258"/>
  <c r="R258"/>
  <c r="V258"/>
  <c r="AR258"/>
  <c r="AV258"/>
  <c r="AZ258"/>
  <c r="BD258"/>
  <c r="E258"/>
  <c r="I258"/>
  <c r="M258"/>
  <c r="Q258"/>
  <c r="U258"/>
  <c r="AQ258"/>
  <c r="AU258"/>
  <c r="AY258"/>
  <c r="BC258"/>
  <c r="BG258"/>
  <c r="A552" i="10"/>
  <c r="A356"/>
  <c r="A163"/>
  <c r="D259"/>
  <c r="H259"/>
  <c r="L259"/>
  <c r="P259"/>
  <c r="T259"/>
  <c r="X259"/>
  <c r="AB259"/>
  <c r="AO259"/>
  <c r="BB259"/>
  <c r="BF259"/>
  <c r="C259"/>
  <c r="G259"/>
  <c r="K259"/>
  <c r="O259"/>
  <c r="S259"/>
  <c r="W259"/>
  <c r="AA259"/>
  <c r="AE259"/>
  <c r="BA259"/>
  <c r="BE259"/>
  <c r="B259"/>
  <c r="BI63"/>
  <c r="BH63"/>
  <c r="A65"/>
  <c r="BG64"/>
  <c r="BN551"/>
  <c r="BN355"/>
  <c r="F259"/>
  <c r="J259"/>
  <c r="N259"/>
  <c r="R259"/>
  <c r="V259"/>
  <c r="Z259"/>
  <c r="AD259"/>
  <c r="AZ259"/>
  <c r="BD259"/>
  <c r="E259"/>
  <c r="I259"/>
  <c r="M259"/>
  <c r="Q259"/>
  <c r="U259"/>
  <c r="Y259"/>
  <c r="AC259"/>
  <c r="AY259"/>
  <c r="BC259"/>
  <c r="BG259"/>
  <c r="A1041" i="7"/>
  <c r="A650"/>
  <c r="A259"/>
  <c r="BI453"/>
  <c r="BG453"/>
  <c r="BE453"/>
  <c r="BC453"/>
  <c r="AH453"/>
  <c r="AF453"/>
  <c r="AD453"/>
  <c r="AB453"/>
  <c r="Z453"/>
  <c r="X453"/>
  <c r="V453"/>
  <c r="R453"/>
  <c r="P453"/>
  <c r="N453"/>
  <c r="J453"/>
  <c r="H453"/>
  <c r="F453"/>
  <c r="BH453"/>
  <c r="BF453"/>
  <c r="BD453"/>
  <c r="BB453"/>
  <c r="AG453"/>
  <c r="AE453"/>
  <c r="AC453"/>
  <c r="AA453"/>
  <c r="Y453"/>
  <c r="W453"/>
  <c r="U453"/>
  <c r="S453"/>
  <c r="Q453"/>
  <c r="O453"/>
  <c r="M453"/>
  <c r="K453"/>
  <c r="I453"/>
  <c r="G453"/>
  <c r="E453"/>
  <c r="BJ61"/>
  <c r="A63"/>
  <c r="AM64" i="11" l="1"/>
  <c r="AM260" s="1"/>
  <c r="AK64"/>
  <c r="AK260" s="1"/>
  <c r="AI64"/>
  <c r="AI260" s="1"/>
  <c r="AG64"/>
  <c r="AG260" s="1"/>
  <c r="AE64"/>
  <c r="AE260" s="1"/>
  <c r="AC64"/>
  <c r="AC260" s="1"/>
  <c r="AA64"/>
  <c r="AA260" s="1"/>
  <c r="Y64"/>
  <c r="Y260" s="1"/>
  <c r="W64"/>
  <c r="W260" s="1"/>
  <c r="AN64"/>
  <c r="AN260" s="1"/>
  <c r="AL64"/>
  <c r="AL260" s="1"/>
  <c r="AJ64"/>
  <c r="AJ260" s="1"/>
  <c r="AH64"/>
  <c r="AH260" s="1"/>
  <c r="AF64"/>
  <c r="AF260" s="1"/>
  <c r="AD64"/>
  <c r="AD260" s="1"/>
  <c r="AB64"/>
  <c r="AB260" s="1"/>
  <c r="Z64"/>
  <c r="Z260" s="1"/>
  <c r="X64"/>
  <c r="X260" s="1"/>
  <c r="AX65" i="10"/>
  <c r="AX261" s="1"/>
  <c r="AV65"/>
  <c r="AV261" s="1"/>
  <c r="AT65"/>
  <c r="AT261" s="1"/>
  <c r="AR65"/>
  <c r="AR261" s="1"/>
  <c r="AP65"/>
  <c r="AP261" s="1"/>
  <c r="AW65"/>
  <c r="AW261" s="1"/>
  <c r="AU65"/>
  <c r="AU261" s="1"/>
  <c r="AS65"/>
  <c r="AS261" s="1"/>
  <c r="AQ65"/>
  <c r="AQ261" s="1"/>
  <c r="AY259" i="7"/>
  <c r="AY454" s="1"/>
  <c r="AW259"/>
  <c r="AU259"/>
  <c r="AU454" s="1"/>
  <c r="AS259"/>
  <c r="AQ259"/>
  <c r="AQ454" s="1"/>
  <c r="AX259"/>
  <c r="AX454" s="1"/>
  <c r="AV259"/>
  <c r="AT259"/>
  <c r="AT454" s="1"/>
  <c r="AR259"/>
  <c r="AP259"/>
  <c r="AP454" s="1"/>
  <c r="BH259"/>
  <c r="BF259"/>
  <c r="BD259"/>
  <c r="BB259"/>
  <c r="AZ259"/>
  <c r="AN259"/>
  <c r="AL259"/>
  <c r="AL454" s="1"/>
  <c r="AJ259"/>
  <c r="AH259"/>
  <c r="AF259"/>
  <c r="AD259"/>
  <c r="AB259"/>
  <c r="Z259"/>
  <c r="X259"/>
  <c r="V259"/>
  <c r="T259"/>
  <c r="R259"/>
  <c r="P259"/>
  <c r="N259"/>
  <c r="L259"/>
  <c r="J259"/>
  <c r="H259"/>
  <c r="F259"/>
  <c r="D259"/>
  <c r="BI259"/>
  <c r="BE259"/>
  <c r="BA259"/>
  <c r="BA454" s="1"/>
  <c r="AM259"/>
  <c r="AM454" s="1"/>
  <c r="AI259"/>
  <c r="AI454" s="1"/>
  <c r="AE259"/>
  <c r="AA259"/>
  <c r="W259"/>
  <c r="S259"/>
  <c r="O259"/>
  <c r="K259"/>
  <c r="G259"/>
  <c r="BG259"/>
  <c r="BC259"/>
  <c r="AO259"/>
  <c r="AO454" s="1"/>
  <c r="AK259"/>
  <c r="AG259"/>
  <c r="AC259"/>
  <c r="Y259"/>
  <c r="U259"/>
  <c r="Q259"/>
  <c r="M259"/>
  <c r="I259"/>
  <c r="E259"/>
  <c r="AZ454"/>
  <c r="AJ454"/>
  <c r="AN454"/>
  <c r="AK454"/>
  <c r="AR454"/>
  <c r="AV454"/>
  <c r="AS454"/>
  <c r="AW454"/>
  <c r="AX63"/>
  <c r="AV63"/>
  <c r="AT63"/>
  <c r="AR63"/>
  <c r="AP63"/>
  <c r="AY63"/>
  <c r="AW63"/>
  <c r="AU63"/>
  <c r="AS63"/>
  <c r="AQ63"/>
  <c r="AO63"/>
  <c r="AN65" i="10"/>
  <c r="AN261" s="1"/>
  <c r="AL65"/>
  <c r="AL261" s="1"/>
  <c r="AJ65"/>
  <c r="AJ261" s="1"/>
  <c r="AH65"/>
  <c r="AH261" s="1"/>
  <c r="AF65"/>
  <c r="AF261" s="1"/>
  <c r="AM65"/>
  <c r="AM261" s="1"/>
  <c r="AK65"/>
  <c r="AK261" s="1"/>
  <c r="AI65"/>
  <c r="AI261" s="1"/>
  <c r="AG65"/>
  <c r="AG261" s="1"/>
  <c r="BH63" i="7"/>
  <c r="BF63"/>
  <c r="BD63"/>
  <c r="BB63"/>
  <c r="AZ63"/>
  <c r="AN63"/>
  <c r="AL63"/>
  <c r="AJ63"/>
  <c r="AH63"/>
  <c r="AF63"/>
  <c r="AD63"/>
  <c r="AB63"/>
  <c r="Z63"/>
  <c r="X63"/>
  <c r="V63"/>
  <c r="T63"/>
  <c r="R63"/>
  <c r="P63"/>
  <c r="N63"/>
  <c r="L63"/>
  <c r="J63"/>
  <c r="H63"/>
  <c r="F63"/>
  <c r="D63"/>
  <c r="BI63"/>
  <c r="BG63"/>
  <c r="BE63"/>
  <c r="BC63"/>
  <c r="BA63"/>
  <c r="AM63"/>
  <c r="AK63"/>
  <c r="AI63"/>
  <c r="AG63"/>
  <c r="AE63"/>
  <c r="AC63"/>
  <c r="AA63"/>
  <c r="Y63"/>
  <c r="W63"/>
  <c r="U63"/>
  <c r="S63"/>
  <c r="Q63"/>
  <c r="O63"/>
  <c r="M63"/>
  <c r="K63"/>
  <c r="I63"/>
  <c r="G63"/>
  <c r="E63"/>
  <c r="BN355" i="11"/>
  <c r="BN551"/>
  <c r="BF64"/>
  <c r="BD64"/>
  <c r="BB64"/>
  <c r="AZ64"/>
  <c r="AX64"/>
  <c r="AV64"/>
  <c r="AT64"/>
  <c r="AR64"/>
  <c r="AP64"/>
  <c r="V64"/>
  <c r="T64"/>
  <c r="R64"/>
  <c r="P64"/>
  <c r="N64"/>
  <c r="L64"/>
  <c r="J64"/>
  <c r="H64"/>
  <c r="F64"/>
  <c r="D64"/>
  <c r="B64"/>
  <c r="BG64"/>
  <c r="BE64"/>
  <c r="BC64"/>
  <c r="BA64"/>
  <c r="AY64"/>
  <c r="AW64"/>
  <c r="AU64"/>
  <c r="AS64"/>
  <c r="AQ64"/>
  <c r="AO64"/>
  <c r="U64"/>
  <c r="S64"/>
  <c r="Q64"/>
  <c r="O64"/>
  <c r="M64"/>
  <c r="K64"/>
  <c r="I64"/>
  <c r="G64"/>
  <c r="E64"/>
  <c r="C64"/>
  <c r="BK62" i="7"/>
  <c r="BP1040"/>
  <c r="BP648"/>
  <c r="BF65" i="10"/>
  <c r="BD65"/>
  <c r="BB65"/>
  <c r="AZ65"/>
  <c r="AO65"/>
  <c r="AD65"/>
  <c r="AB65"/>
  <c r="Z65"/>
  <c r="X65"/>
  <c r="V65"/>
  <c r="T65"/>
  <c r="R65"/>
  <c r="P65"/>
  <c r="N65"/>
  <c r="L65"/>
  <c r="J65"/>
  <c r="H65"/>
  <c r="F65"/>
  <c r="D65"/>
  <c r="B65"/>
  <c r="BE65"/>
  <c r="BA65"/>
  <c r="AE65"/>
  <c r="AC65"/>
  <c r="Y65"/>
  <c r="U65"/>
  <c r="Q65"/>
  <c r="M65"/>
  <c r="I65"/>
  <c r="E65"/>
  <c r="BC65"/>
  <c r="AY65"/>
  <c r="AA65"/>
  <c r="W65"/>
  <c r="S65"/>
  <c r="O65"/>
  <c r="K65"/>
  <c r="G65"/>
  <c r="C65"/>
  <c r="A357" i="11"/>
  <c r="BL356"/>
  <c r="B259"/>
  <c r="BH63"/>
  <c r="BI63"/>
  <c r="A65"/>
  <c r="A164"/>
  <c r="BH64" i="10"/>
  <c r="BI64"/>
  <c r="BG65"/>
  <c r="A66"/>
  <c r="A164"/>
  <c r="T260"/>
  <c r="L260"/>
  <c r="D260"/>
  <c r="B260"/>
  <c r="A357"/>
  <c r="A553"/>
  <c r="I260"/>
  <c r="M260"/>
  <c r="C260"/>
  <c r="G260"/>
  <c r="K260"/>
  <c r="O260"/>
  <c r="S260"/>
  <c r="W260"/>
  <c r="AA260"/>
  <c r="AE260"/>
  <c r="BA260"/>
  <c r="BE260"/>
  <c r="F260"/>
  <c r="J260"/>
  <c r="N260"/>
  <c r="R260"/>
  <c r="V260"/>
  <c r="Z260"/>
  <c r="AD260"/>
  <c r="AZ260"/>
  <c r="BD260"/>
  <c r="BN552"/>
  <c r="BN356"/>
  <c r="E260"/>
  <c r="Q260"/>
  <c r="U260"/>
  <c r="Y260"/>
  <c r="AC260"/>
  <c r="AY260"/>
  <c r="BC260"/>
  <c r="BG260"/>
  <c r="H260"/>
  <c r="P260"/>
  <c r="X260"/>
  <c r="AB260"/>
  <c r="AO260"/>
  <c r="BB260"/>
  <c r="BF260"/>
  <c r="A1042" i="7"/>
  <c r="BH454"/>
  <c r="BF454"/>
  <c r="BD454"/>
  <c r="BB454"/>
  <c r="AG454"/>
  <c r="AE454"/>
  <c r="AC454"/>
  <c r="AA454"/>
  <c r="Y454"/>
  <c r="W454"/>
  <c r="U454"/>
  <c r="S454"/>
  <c r="Q454"/>
  <c r="O454"/>
  <c r="M454"/>
  <c r="K454"/>
  <c r="I454"/>
  <c r="G454"/>
  <c r="E454"/>
  <c r="A260"/>
  <c r="BI454"/>
  <c r="BG454"/>
  <c r="BE454"/>
  <c r="BC454"/>
  <c r="AH454"/>
  <c r="AF454"/>
  <c r="AD454"/>
  <c r="AB454"/>
  <c r="Z454"/>
  <c r="X454"/>
  <c r="V454"/>
  <c r="T454"/>
  <c r="R454"/>
  <c r="P454"/>
  <c r="N454"/>
  <c r="L454"/>
  <c r="J454"/>
  <c r="H454"/>
  <c r="F454"/>
  <c r="D454"/>
  <c r="A651"/>
  <c r="BJ62"/>
  <c r="A64"/>
  <c r="AM65" i="11" l="1"/>
  <c r="AM261" s="1"/>
  <c r="AK65"/>
  <c r="AK261" s="1"/>
  <c r="AI65"/>
  <c r="AI261" s="1"/>
  <c r="AG65"/>
  <c r="AG261" s="1"/>
  <c r="AE65"/>
  <c r="AE261" s="1"/>
  <c r="AC65"/>
  <c r="AC261" s="1"/>
  <c r="AA65"/>
  <c r="AA261" s="1"/>
  <c r="Y65"/>
  <c r="Y261" s="1"/>
  <c r="W65"/>
  <c r="W261" s="1"/>
  <c r="AN65"/>
  <c r="AN261" s="1"/>
  <c r="AL65"/>
  <c r="AL261" s="1"/>
  <c r="AJ65"/>
  <c r="AJ261" s="1"/>
  <c r="AH65"/>
  <c r="AH261" s="1"/>
  <c r="AF65"/>
  <c r="AF261" s="1"/>
  <c r="AD65"/>
  <c r="AD261" s="1"/>
  <c r="AB65"/>
  <c r="AB261" s="1"/>
  <c r="Z65"/>
  <c r="Z261" s="1"/>
  <c r="X65"/>
  <c r="X261" s="1"/>
  <c r="AW66" i="10"/>
  <c r="AW262" s="1"/>
  <c r="AU66"/>
  <c r="AU262" s="1"/>
  <c r="AS66"/>
  <c r="AS262" s="1"/>
  <c r="AQ66"/>
  <c r="AQ262" s="1"/>
  <c r="AX66"/>
  <c r="AX262" s="1"/>
  <c r="AV66"/>
  <c r="AV262" s="1"/>
  <c r="AT66"/>
  <c r="AT262" s="1"/>
  <c r="AR66"/>
  <c r="AR262" s="1"/>
  <c r="AP66"/>
  <c r="AP262" s="1"/>
  <c r="AY260" i="7"/>
  <c r="AW260"/>
  <c r="AU260"/>
  <c r="AS260"/>
  <c r="AQ260"/>
  <c r="AX260"/>
  <c r="AV260"/>
  <c r="AT260"/>
  <c r="AR260"/>
  <c r="AP260"/>
  <c r="BH260"/>
  <c r="BF260"/>
  <c r="BD260"/>
  <c r="BB260"/>
  <c r="AZ260"/>
  <c r="AN260"/>
  <c r="AL260"/>
  <c r="AJ260"/>
  <c r="AH260"/>
  <c r="AF260"/>
  <c r="AD260"/>
  <c r="AB260"/>
  <c r="Z260"/>
  <c r="X260"/>
  <c r="V260"/>
  <c r="T260"/>
  <c r="R260"/>
  <c r="P260"/>
  <c r="N260"/>
  <c r="L260"/>
  <c r="J260"/>
  <c r="H260"/>
  <c r="F260"/>
  <c r="D260"/>
  <c r="BI260"/>
  <c r="BE260"/>
  <c r="BA260"/>
  <c r="AM260"/>
  <c r="AI260"/>
  <c r="AE260"/>
  <c r="AA260"/>
  <c r="W260"/>
  <c r="S260"/>
  <c r="O260"/>
  <c r="K260"/>
  <c r="G260"/>
  <c r="BG260"/>
  <c r="BC260"/>
  <c r="AO260"/>
  <c r="AO455" s="1"/>
  <c r="AK260"/>
  <c r="AG260"/>
  <c r="AC260"/>
  <c r="Y260"/>
  <c r="U260"/>
  <c r="Q260"/>
  <c r="M260"/>
  <c r="I260"/>
  <c r="E260"/>
  <c r="AI455"/>
  <c r="AM455"/>
  <c r="AL455"/>
  <c r="AZ455"/>
  <c r="AS455"/>
  <c r="AW455"/>
  <c r="AP455"/>
  <c r="AT455"/>
  <c r="AX455"/>
  <c r="BA455"/>
  <c r="AK455"/>
  <c r="AJ455"/>
  <c r="AN455"/>
  <c r="AQ455"/>
  <c r="AU455"/>
  <c r="AY455"/>
  <c r="AR455"/>
  <c r="AV455"/>
  <c r="AY64"/>
  <c r="AW64"/>
  <c r="AU64"/>
  <c r="AS64"/>
  <c r="AQ64"/>
  <c r="AO64"/>
  <c r="AX64"/>
  <c r="AV64"/>
  <c r="AT64"/>
  <c r="AR64"/>
  <c r="AP64"/>
  <c r="AM66" i="10"/>
  <c r="AM262" s="1"/>
  <c r="AK66"/>
  <c r="AK262" s="1"/>
  <c r="AI66"/>
  <c r="AI262" s="1"/>
  <c r="AG66"/>
  <c r="AG262" s="1"/>
  <c r="AN66"/>
  <c r="AN262" s="1"/>
  <c r="AL66"/>
  <c r="AL262" s="1"/>
  <c r="AJ66"/>
  <c r="AJ262" s="1"/>
  <c r="AH66"/>
  <c r="AH262" s="1"/>
  <c r="AF66"/>
  <c r="AF262" s="1"/>
  <c r="BI64" i="7"/>
  <c r="BG64"/>
  <c r="BE64"/>
  <c r="BC64"/>
  <c r="BA64"/>
  <c r="AM64"/>
  <c r="AK64"/>
  <c r="AI64"/>
  <c r="AG64"/>
  <c r="AE64"/>
  <c r="AC64"/>
  <c r="AA64"/>
  <c r="Y64"/>
  <c r="W64"/>
  <c r="U64"/>
  <c r="S64"/>
  <c r="Q64"/>
  <c r="O64"/>
  <c r="M64"/>
  <c r="K64"/>
  <c r="I64"/>
  <c r="G64"/>
  <c r="E64"/>
  <c r="BH64"/>
  <c r="BF64"/>
  <c r="BD64"/>
  <c r="BB64"/>
  <c r="AZ64"/>
  <c r="AN64"/>
  <c r="AL64"/>
  <c r="AJ64"/>
  <c r="AH64"/>
  <c r="AF64"/>
  <c r="AD64"/>
  <c r="AB64"/>
  <c r="Z64"/>
  <c r="X64"/>
  <c r="V64"/>
  <c r="T64"/>
  <c r="R64"/>
  <c r="P64"/>
  <c r="N64"/>
  <c r="L64"/>
  <c r="J64"/>
  <c r="H64"/>
  <c r="F64"/>
  <c r="D64"/>
  <c r="D455"/>
  <c r="BN356" i="11"/>
  <c r="BN552"/>
  <c r="BF65"/>
  <c r="BD65"/>
  <c r="BB65"/>
  <c r="AZ65"/>
  <c r="AX65"/>
  <c r="AV65"/>
  <c r="AT65"/>
  <c r="AR65"/>
  <c r="AP65"/>
  <c r="V65"/>
  <c r="T65"/>
  <c r="R65"/>
  <c r="P65"/>
  <c r="N65"/>
  <c r="L65"/>
  <c r="J65"/>
  <c r="H65"/>
  <c r="F65"/>
  <c r="D65"/>
  <c r="B65"/>
  <c r="BG65"/>
  <c r="BE65"/>
  <c r="BC65"/>
  <c r="BA65"/>
  <c r="AY65"/>
  <c r="AW65"/>
  <c r="AU65"/>
  <c r="AS65"/>
  <c r="AQ65"/>
  <c r="AO65"/>
  <c r="U65"/>
  <c r="S65"/>
  <c r="Q65"/>
  <c r="O65"/>
  <c r="M65"/>
  <c r="K65"/>
  <c r="I65"/>
  <c r="G65"/>
  <c r="E65"/>
  <c r="C65"/>
  <c r="BK63" i="7"/>
  <c r="BP1041"/>
  <c r="BP649"/>
  <c r="BE66" i="10"/>
  <c r="BC66"/>
  <c r="BA66"/>
  <c r="AY66"/>
  <c r="AE66"/>
  <c r="AC66"/>
  <c r="AA66"/>
  <c r="Y66"/>
  <c r="W66"/>
  <c r="U66"/>
  <c r="S66"/>
  <c r="Q66"/>
  <c r="O66"/>
  <c r="M66"/>
  <c r="K66"/>
  <c r="I66"/>
  <c r="G66"/>
  <c r="E66"/>
  <c r="C66"/>
  <c r="BF66"/>
  <c r="BB66"/>
  <c r="AO66"/>
  <c r="AD66"/>
  <c r="Z66"/>
  <c r="X66"/>
  <c r="T66"/>
  <c r="P66"/>
  <c r="L66"/>
  <c r="H66"/>
  <c r="D66"/>
  <c r="BD66"/>
  <c r="AZ66"/>
  <c r="AB66"/>
  <c r="V66"/>
  <c r="R66"/>
  <c r="N66"/>
  <c r="J66"/>
  <c r="F66"/>
  <c r="B66"/>
  <c r="B260" i="11"/>
  <c r="BI64"/>
  <c r="BH64"/>
  <c r="A66"/>
  <c r="A358"/>
  <c r="BL357"/>
  <c r="F260"/>
  <c r="J260"/>
  <c r="N260"/>
  <c r="R260"/>
  <c r="V260"/>
  <c r="AR260"/>
  <c r="AV260"/>
  <c r="AZ260"/>
  <c r="BD260"/>
  <c r="E260"/>
  <c r="I260"/>
  <c r="M260"/>
  <c r="Q260"/>
  <c r="U260"/>
  <c r="AQ260"/>
  <c r="AU260"/>
  <c r="AY260"/>
  <c r="BC260"/>
  <c r="BG260"/>
  <c r="A165"/>
  <c r="D260"/>
  <c r="H260"/>
  <c r="L260"/>
  <c r="P260"/>
  <c r="T260"/>
  <c r="AP260"/>
  <c r="AT260"/>
  <c r="AX260"/>
  <c r="BB260"/>
  <c r="BF260"/>
  <c r="C260"/>
  <c r="G260"/>
  <c r="K260"/>
  <c r="O260"/>
  <c r="S260"/>
  <c r="AO260"/>
  <c r="AS260"/>
  <c r="AW260"/>
  <c r="BA260"/>
  <c r="BE260"/>
  <c r="A554" i="10"/>
  <c r="A358"/>
  <c r="A165"/>
  <c r="D261"/>
  <c r="H261"/>
  <c r="L261"/>
  <c r="P261"/>
  <c r="T261"/>
  <c r="X261"/>
  <c r="AB261"/>
  <c r="AO261"/>
  <c r="BB261"/>
  <c r="BF261"/>
  <c r="C261"/>
  <c r="G261"/>
  <c r="K261"/>
  <c r="O261"/>
  <c r="S261"/>
  <c r="W261"/>
  <c r="AA261"/>
  <c r="AE261"/>
  <c r="BA261"/>
  <c r="BE261"/>
  <c r="B261"/>
  <c r="BI65"/>
  <c r="BH65"/>
  <c r="A67"/>
  <c r="BG66"/>
  <c r="BN553"/>
  <c r="BN357"/>
  <c r="F261"/>
  <c r="J261"/>
  <c r="N261"/>
  <c r="R261"/>
  <c r="V261"/>
  <c r="Z261"/>
  <c r="AD261"/>
  <c r="AZ261"/>
  <c r="BD261"/>
  <c r="E261"/>
  <c r="I261"/>
  <c r="M261"/>
  <c r="Q261"/>
  <c r="U261"/>
  <c r="Y261"/>
  <c r="AC261"/>
  <c r="AY261"/>
  <c r="BC261"/>
  <c r="BG261"/>
  <c r="A261" i="7"/>
  <c r="BI455"/>
  <c r="BG455"/>
  <c r="BE455"/>
  <c r="BC455"/>
  <c r="AH455"/>
  <c r="AF455"/>
  <c r="AD455"/>
  <c r="AB455"/>
  <c r="Z455"/>
  <c r="X455"/>
  <c r="V455"/>
  <c r="T455"/>
  <c r="R455"/>
  <c r="P455"/>
  <c r="N455"/>
  <c r="L455"/>
  <c r="J455"/>
  <c r="H455"/>
  <c r="F455"/>
  <c r="BH455"/>
  <c r="BF455"/>
  <c r="BD455"/>
  <c r="BB455"/>
  <c r="AG455"/>
  <c r="AE455"/>
  <c r="AC455"/>
  <c r="AA455"/>
  <c r="Y455"/>
  <c r="W455"/>
  <c r="U455"/>
  <c r="S455"/>
  <c r="Q455"/>
  <c r="O455"/>
  <c r="M455"/>
  <c r="K455"/>
  <c r="I455"/>
  <c r="G455"/>
  <c r="E455"/>
  <c r="A1043"/>
  <c r="A652"/>
  <c r="BJ63"/>
  <c r="A65"/>
  <c r="AM66" i="11" l="1"/>
  <c r="AM262" s="1"/>
  <c r="AK66"/>
  <c r="AK262" s="1"/>
  <c r="AI66"/>
  <c r="AI262" s="1"/>
  <c r="AG66"/>
  <c r="AG262" s="1"/>
  <c r="AE66"/>
  <c r="AE262" s="1"/>
  <c r="AC66"/>
  <c r="AC262" s="1"/>
  <c r="AA66"/>
  <c r="AA262" s="1"/>
  <c r="Y66"/>
  <c r="Y262" s="1"/>
  <c r="W66"/>
  <c r="W262" s="1"/>
  <c r="AN66"/>
  <c r="AN262" s="1"/>
  <c r="AL66"/>
  <c r="AL262" s="1"/>
  <c r="AJ66"/>
  <c r="AJ262" s="1"/>
  <c r="AH66"/>
  <c r="AH262" s="1"/>
  <c r="AF66"/>
  <c r="AF262" s="1"/>
  <c r="AD66"/>
  <c r="AD262" s="1"/>
  <c r="AB66"/>
  <c r="AB262" s="1"/>
  <c r="Z66"/>
  <c r="Z262" s="1"/>
  <c r="X66"/>
  <c r="X262" s="1"/>
  <c r="AX67" i="10"/>
  <c r="AX263" s="1"/>
  <c r="AV67"/>
  <c r="AV263" s="1"/>
  <c r="AT67"/>
  <c r="AT263" s="1"/>
  <c r="AR67"/>
  <c r="AR263" s="1"/>
  <c r="AP67"/>
  <c r="AP263" s="1"/>
  <c r="AW67"/>
  <c r="AW263" s="1"/>
  <c r="AU67"/>
  <c r="AU263" s="1"/>
  <c r="AS67"/>
  <c r="AS263" s="1"/>
  <c r="AQ67"/>
  <c r="AQ263" s="1"/>
  <c r="AY261" i="7"/>
  <c r="AY456" s="1"/>
  <c r="AW261"/>
  <c r="AU261"/>
  <c r="AU456" s="1"/>
  <c r="AS261"/>
  <c r="AQ261"/>
  <c r="AQ456" s="1"/>
  <c r="AX261"/>
  <c r="AX456" s="1"/>
  <c r="AV261"/>
  <c r="AT261"/>
  <c r="AT456" s="1"/>
  <c r="AR261"/>
  <c r="AP261"/>
  <c r="AP456" s="1"/>
  <c r="BH261"/>
  <c r="BF261"/>
  <c r="BD261"/>
  <c r="BB261"/>
  <c r="AZ261"/>
  <c r="AZ456" s="1"/>
  <c r="AN261"/>
  <c r="AL261"/>
  <c r="AL456" s="1"/>
  <c r="AJ261"/>
  <c r="AH261"/>
  <c r="AF261"/>
  <c r="AD261"/>
  <c r="AB261"/>
  <c r="Z261"/>
  <c r="X261"/>
  <c r="V261"/>
  <c r="T261"/>
  <c r="R261"/>
  <c r="P261"/>
  <c r="N261"/>
  <c r="L261"/>
  <c r="J261"/>
  <c r="H261"/>
  <c r="F261"/>
  <c r="D261"/>
  <c r="BI261"/>
  <c r="BE261"/>
  <c r="BA261"/>
  <c r="BA456" s="1"/>
  <c r="AM261"/>
  <c r="AM456" s="1"/>
  <c r="AI261"/>
  <c r="AI456" s="1"/>
  <c r="AE261"/>
  <c r="AA261"/>
  <c r="W261"/>
  <c r="S261"/>
  <c r="O261"/>
  <c r="K261"/>
  <c r="G261"/>
  <c r="BG261"/>
  <c r="BC261"/>
  <c r="AO261"/>
  <c r="AO456" s="1"/>
  <c r="AK261"/>
  <c r="AG261"/>
  <c r="AC261"/>
  <c r="Y261"/>
  <c r="U261"/>
  <c r="Q261"/>
  <c r="M261"/>
  <c r="I261"/>
  <c r="E261"/>
  <c r="AJ456"/>
  <c r="AN456"/>
  <c r="AK456"/>
  <c r="AR456"/>
  <c r="AV456"/>
  <c r="AS456"/>
  <c r="AW456"/>
  <c r="AX65"/>
  <c r="AV65"/>
  <c r="AT65"/>
  <c r="AR65"/>
  <c r="AP65"/>
  <c r="AY65"/>
  <c r="AW65"/>
  <c r="AU65"/>
  <c r="AS65"/>
  <c r="AQ65"/>
  <c r="AO65"/>
  <c r="AN67" i="10"/>
  <c r="AN263" s="1"/>
  <c r="AL67"/>
  <c r="AL263" s="1"/>
  <c r="AJ67"/>
  <c r="AJ263" s="1"/>
  <c r="AH67"/>
  <c r="AH263" s="1"/>
  <c r="AF67"/>
  <c r="AF263" s="1"/>
  <c r="AM67"/>
  <c r="AM263" s="1"/>
  <c r="AK67"/>
  <c r="AK263" s="1"/>
  <c r="AI67"/>
  <c r="AI263" s="1"/>
  <c r="AG67"/>
  <c r="AG263" s="1"/>
  <c r="BH65" i="7"/>
  <c r="BF65"/>
  <c r="BD65"/>
  <c r="BB65"/>
  <c r="AZ65"/>
  <c r="AN65"/>
  <c r="AL65"/>
  <c r="AJ65"/>
  <c r="AH65"/>
  <c r="AF65"/>
  <c r="AD65"/>
  <c r="AB65"/>
  <c r="Z65"/>
  <c r="X65"/>
  <c r="V65"/>
  <c r="T65"/>
  <c r="R65"/>
  <c r="P65"/>
  <c r="N65"/>
  <c r="L65"/>
  <c r="J65"/>
  <c r="H65"/>
  <c r="F65"/>
  <c r="D65"/>
  <c r="BI65"/>
  <c r="BG65"/>
  <c r="BE65"/>
  <c r="BC65"/>
  <c r="BA65"/>
  <c r="AM65"/>
  <c r="AK65"/>
  <c r="AI65"/>
  <c r="AG65"/>
  <c r="AE65"/>
  <c r="AC65"/>
  <c r="AA65"/>
  <c r="Y65"/>
  <c r="W65"/>
  <c r="U65"/>
  <c r="S65"/>
  <c r="Q65"/>
  <c r="O65"/>
  <c r="M65"/>
  <c r="K65"/>
  <c r="I65"/>
  <c r="G65"/>
  <c r="E65"/>
  <c r="L456"/>
  <c r="D456"/>
  <c r="BN357" i="11"/>
  <c r="BN553"/>
  <c r="BF66"/>
  <c r="BD66"/>
  <c r="BB66"/>
  <c r="AZ66"/>
  <c r="AX66"/>
  <c r="AV66"/>
  <c r="AV262" s="1"/>
  <c r="AT66"/>
  <c r="AR66"/>
  <c r="AR262" s="1"/>
  <c r="AP66"/>
  <c r="V66"/>
  <c r="V262" s="1"/>
  <c r="T66"/>
  <c r="R66"/>
  <c r="R262" s="1"/>
  <c r="P66"/>
  <c r="P262" s="1"/>
  <c r="N66"/>
  <c r="N262" s="1"/>
  <c r="L66"/>
  <c r="J66"/>
  <c r="J262" s="1"/>
  <c r="H66"/>
  <c r="H262" s="1"/>
  <c r="F66"/>
  <c r="F262" s="1"/>
  <c r="D66"/>
  <c r="B66"/>
  <c r="BG66"/>
  <c r="BE66"/>
  <c r="BC66"/>
  <c r="BA66"/>
  <c r="AY66"/>
  <c r="AW66"/>
  <c r="AU66"/>
  <c r="AS66"/>
  <c r="AQ66"/>
  <c r="AO66"/>
  <c r="U66"/>
  <c r="S66"/>
  <c r="Q66"/>
  <c r="O66"/>
  <c r="M66"/>
  <c r="K66"/>
  <c r="I66"/>
  <c r="G66"/>
  <c r="E66"/>
  <c r="E262" s="1"/>
  <c r="C66"/>
  <c r="C262" s="1"/>
  <c r="BK64" i="7"/>
  <c r="BP1042"/>
  <c r="BP650"/>
  <c r="AZ262" i="11"/>
  <c r="BB262"/>
  <c r="BD262"/>
  <c r="BF262"/>
  <c r="BF67" i="10"/>
  <c r="BD67"/>
  <c r="BB67"/>
  <c r="AZ67"/>
  <c r="AO67"/>
  <c r="AD67"/>
  <c r="AB67"/>
  <c r="Z67"/>
  <c r="X67"/>
  <c r="V67"/>
  <c r="T67"/>
  <c r="R67"/>
  <c r="P67"/>
  <c r="N67"/>
  <c r="L67"/>
  <c r="J67"/>
  <c r="H67"/>
  <c r="F67"/>
  <c r="D67"/>
  <c r="B67"/>
  <c r="BC67"/>
  <c r="AY67"/>
  <c r="AC67"/>
  <c r="AA67"/>
  <c r="W67"/>
  <c r="U67"/>
  <c r="Q67"/>
  <c r="M67"/>
  <c r="I67"/>
  <c r="E67"/>
  <c r="BE67"/>
  <c r="BA67"/>
  <c r="AE67"/>
  <c r="Y67"/>
  <c r="S67"/>
  <c r="O67"/>
  <c r="K67"/>
  <c r="G67"/>
  <c r="C67"/>
  <c r="A166" i="11"/>
  <c r="A359"/>
  <c r="BL358"/>
  <c r="E261"/>
  <c r="I261"/>
  <c r="M261"/>
  <c r="Q261"/>
  <c r="U261"/>
  <c r="AQ261"/>
  <c r="AU261"/>
  <c r="AY261"/>
  <c r="BC261"/>
  <c r="BG261"/>
  <c r="D261"/>
  <c r="H261"/>
  <c r="L261"/>
  <c r="P261"/>
  <c r="T261"/>
  <c r="AP261"/>
  <c r="AT261"/>
  <c r="AX261"/>
  <c r="BB261"/>
  <c r="BF261"/>
  <c r="B261"/>
  <c r="BH65"/>
  <c r="BI65"/>
  <c r="BG262"/>
  <c r="BE262"/>
  <c r="BC262"/>
  <c r="BA262"/>
  <c r="AY262"/>
  <c r="AW262"/>
  <c r="AU262"/>
  <c r="AS262"/>
  <c r="AQ262"/>
  <c r="AO262"/>
  <c r="U262"/>
  <c r="S262"/>
  <c r="Q262"/>
  <c r="O262"/>
  <c r="M262"/>
  <c r="K262"/>
  <c r="I262"/>
  <c r="G262"/>
  <c r="A67"/>
  <c r="AX262"/>
  <c r="AT262"/>
  <c r="AP262"/>
  <c r="T262"/>
  <c r="L262"/>
  <c r="D262"/>
  <c r="C261"/>
  <c r="G261"/>
  <c r="K261"/>
  <c r="O261"/>
  <c r="S261"/>
  <c r="AO261"/>
  <c r="AS261"/>
  <c r="AW261"/>
  <c r="BA261"/>
  <c r="BE261"/>
  <c r="F261"/>
  <c r="J261"/>
  <c r="N261"/>
  <c r="R261"/>
  <c r="V261"/>
  <c r="AR261"/>
  <c r="AV261"/>
  <c r="AZ261"/>
  <c r="BD261"/>
  <c r="BH66" i="10"/>
  <c r="BI66"/>
  <c r="BG67"/>
  <c r="A68"/>
  <c r="A166"/>
  <c r="T262"/>
  <c r="L262"/>
  <c r="D262"/>
  <c r="B262"/>
  <c r="A359"/>
  <c r="A555"/>
  <c r="E262"/>
  <c r="M262"/>
  <c r="C262"/>
  <c r="G262"/>
  <c r="K262"/>
  <c r="O262"/>
  <c r="S262"/>
  <c r="W262"/>
  <c r="AA262"/>
  <c r="AE262"/>
  <c r="BA262"/>
  <c r="BE262"/>
  <c r="F262"/>
  <c r="J262"/>
  <c r="N262"/>
  <c r="R262"/>
  <c r="V262"/>
  <c r="Z262"/>
  <c r="AD262"/>
  <c r="AZ262"/>
  <c r="BD262"/>
  <c r="BN554"/>
  <c r="BN358"/>
  <c r="I262"/>
  <c r="Q262"/>
  <c r="U262"/>
  <c r="Y262"/>
  <c r="AC262"/>
  <c r="AY262"/>
  <c r="BC262"/>
  <c r="BG262"/>
  <c r="H262"/>
  <c r="P262"/>
  <c r="X262"/>
  <c r="AB262"/>
  <c r="AO262"/>
  <c r="BB262"/>
  <c r="BF262"/>
  <c r="A653" i="7"/>
  <c r="A1044"/>
  <c r="BH456"/>
  <c r="BF456"/>
  <c r="BD456"/>
  <c r="BB456"/>
  <c r="AG456"/>
  <c r="AE456"/>
  <c r="AC456"/>
  <c r="AA456"/>
  <c r="Y456"/>
  <c r="W456"/>
  <c r="U456"/>
  <c r="S456"/>
  <c r="Q456"/>
  <c r="O456"/>
  <c r="M456"/>
  <c r="K456"/>
  <c r="I456"/>
  <c r="G456"/>
  <c r="E456"/>
  <c r="A262"/>
  <c r="BI456"/>
  <c r="BG456"/>
  <c r="BE456"/>
  <c r="BC456"/>
  <c r="AH456"/>
  <c r="AF456"/>
  <c r="AD456"/>
  <c r="AB456"/>
  <c r="Z456"/>
  <c r="X456"/>
  <c r="V456"/>
  <c r="T456"/>
  <c r="R456"/>
  <c r="P456"/>
  <c r="N456"/>
  <c r="J456"/>
  <c r="H456"/>
  <c r="F456"/>
  <c r="BJ64"/>
  <c r="A66"/>
  <c r="AM67" i="11" l="1"/>
  <c r="AM263" s="1"/>
  <c r="AK67"/>
  <c r="AK263" s="1"/>
  <c r="AI67"/>
  <c r="AI263" s="1"/>
  <c r="AG67"/>
  <c r="AG263" s="1"/>
  <c r="AE67"/>
  <c r="AE263" s="1"/>
  <c r="AC67"/>
  <c r="AC263" s="1"/>
  <c r="AA67"/>
  <c r="AA263" s="1"/>
  <c r="Y67"/>
  <c r="Y263" s="1"/>
  <c r="W67"/>
  <c r="W263" s="1"/>
  <c r="AN67"/>
  <c r="AN263" s="1"/>
  <c r="AL67"/>
  <c r="AL263" s="1"/>
  <c r="AJ67"/>
  <c r="AJ263" s="1"/>
  <c r="AH67"/>
  <c r="AH263" s="1"/>
  <c r="AF67"/>
  <c r="AF263" s="1"/>
  <c r="AD67"/>
  <c r="AD263" s="1"/>
  <c r="AB67"/>
  <c r="AB263" s="1"/>
  <c r="Z67"/>
  <c r="Z263" s="1"/>
  <c r="X67"/>
  <c r="X263" s="1"/>
  <c r="AW68" i="10"/>
  <c r="AW264" s="1"/>
  <c r="AU68"/>
  <c r="AU264" s="1"/>
  <c r="AS68"/>
  <c r="AS264" s="1"/>
  <c r="AQ68"/>
  <c r="AQ264" s="1"/>
  <c r="AX68"/>
  <c r="AX264" s="1"/>
  <c r="AV68"/>
  <c r="AV264" s="1"/>
  <c r="AT68"/>
  <c r="AT264" s="1"/>
  <c r="AR68"/>
  <c r="AR264" s="1"/>
  <c r="AP68"/>
  <c r="AP264" s="1"/>
  <c r="AY262" i="7"/>
  <c r="AW262"/>
  <c r="AW457" s="1"/>
  <c r="AU262"/>
  <c r="AS262"/>
  <c r="AS457" s="1"/>
  <c r="AQ262"/>
  <c r="AX262"/>
  <c r="AX457" s="1"/>
  <c r="AV262"/>
  <c r="AT262"/>
  <c r="AT457" s="1"/>
  <c r="AR262"/>
  <c r="AP262"/>
  <c r="AP457" s="1"/>
  <c r="BH262"/>
  <c r="BF262"/>
  <c r="BD262"/>
  <c r="BB262"/>
  <c r="AZ262"/>
  <c r="AZ457" s="1"/>
  <c r="AN262"/>
  <c r="AL262"/>
  <c r="AL457" s="1"/>
  <c r="AJ262"/>
  <c r="AH262"/>
  <c r="AF262"/>
  <c r="AD262"/>
  <c r="AB262"/>
  <c r="Z262"/>
  <c r="X262"/>
  <c r="V262"/>
  <c r="T262"/>
  <c r="R262"/>
  <c r="P262"/>
  <c r="N262"/>
  <c r="L262"/>
  <c r="J262"/>
  <c r="H262"/>
  <c r="F262"/>
  <c r="D262"/>
  <c r="BI262"/>
  <c r="BE262"/>
  <c r="BA262"/>
  <c r="BA457" s="1"/>
  <c r="AM262"/>
  <c r="AM457" s="1"/>
  <c r="AI262"/>
  <c r="AI457" s="1"/>
  <c r="AE262"/>
  <c r="AA262"/>
  <c r="W262"/>
  <c r="S262"/>
  <c r="O262"/>
  <c r="K262"/>
  <c r="G262"/>
  <c r="BG262"/>
  <c r="BC262"/>
  <c r="AO262"/>
  <c r="AO457" s="1"/>
  <c r="AK262"/>
  <c r="AG262"/>
  <c r="AC262"/>
  <c r="Y262"/>
  <c r="U262"/>
  <c r="Q262"/>
  <c r="M262"/>
  <c r="I262"/>
  <c r="E262"/>
  <c r="AK457"/>
  <c r="AJ457"/>
  <c r="AN457"/>
  <c r="AQ457"/>
  <c r="AU457"/>
  <c r="AY457"/>
  <c r="AR457"/>
  <c r="AV457"/>
  <c r="AY66"/>
  <c r="AW66"/>
  <c r="AU66"/>
  <c r="AS66"/>
  <c r="AQ66"/>
  <c r="AO66"/>
  <c r="AX66"/>
  <c r="AV66"/>
  <c r="AT66"/>
  <c r="AR66"/>
  <c r="AP66"/>
  <c r="AM68" i="10"/>
  <c r="AM264" s="1"/>
  <c r="AK68"/>
  <c r="AK264" s="1"/>
  <c r="AI68"/>
  <c r="AI264" s="1"/>
  <c r="AG68"/>
  <c r="AG264" s="1"/>
  <c r="AN68"/>
  <c r="AN264" s="1"/>
  <c r="AL68"/>
  <c r="AL264" s="1"/>
  <c r="AJ68"/>
  <c r="AJ264" s="1"/>
  <c r="AH68"/>
  <c r="AH264" s="1"/>
  <c r="AF68"/>
  <c r="AF264" s="1"/>
  <c r="BI66" i="7"/>
  <c r="BG66"/>
  <c r="BE66"/>
  <c r="BC66"/>
  <c r="BA66"/>
  <c r="AM66"/>
  <c r="AK66"/>
  <c r="AI66"/>
  <c r="AG66"/>
  <c r="AE66"/>
  <c r="AC66"/>
  <c r="AA66"/>
  <c r="Y66"/>
  <c r="W66"/>
  <c r="U66"/>
  <c r="S66"/>
  <c r="Q66"/>
  <c r="O66"/>
  <c r="M66"/>
  <c r="K66"/>
  <c r="I66"/>
  <c r="G66"/>
  <c r="E66"/>
  <c r="BH66"/>
  <c r="BF66"/>
  <c r="BD66"/>
  <c r="BB66"/>
  <c r="AZ66"/>
  <c r="AN66"/>
  <c r="AL66"/>
  <c r="AJ66"/>
  <c r="AH66"/>
  <c r="AF66"/>
  <c r="AD66"/>
  <c r="AB66"/>
  <c r="Z66"/>
  <c r="X66"/>
  <c r="V66"/>
  <c r="T66"/>
  <c r="R66"/>
  <c r="P66"/>
  <c r="N66"/>
  <c r="L66"/>
  <c r="J66"/>
  <c r="H66"/>
  <c r="F66"/>
  <c r="D66"/>
  <c r="BI457"/>
  <c r="AH457"/>
  <c r="Z457"/>
  <c r="R457"/>
  <c r="J457"/>
  <c r="BB457"/>
  <c r="AA457"/>
  <c r="S457"/>
  <c r="K457"/>
  <c r="L457"/>
  <c r="D457"/>
  <c r="BN358" i="11"/>
  <c r="BN554"/>
  <c r="BF67"/>
  <c r="BD67"/>
  <c r="BB67"/>
  <c r="AZ67"/>
  <c r="AX67"/>
  <c r="AV67"/>
  <c r="AT67"/>
  <c r="AR67"/>
  <c r="AP67"/>
  <c r="AP263" s="1"/>
  <c r="V67"/>
  <c r="T67"/>
  <c r="T263" s="1"/>
  <c r="R67"/>
  <c r="P67"/>
  <c r="P263" s="1"/>
  <c r="N67"/>
  <c r="L67"/>
  <c r="L263" s="1"/>
  <c r="J67"/>
  <c r="H67"/>
  <c r="H263" s="1"/>
  <c r="F67"/>
  <c r="F263" s="1"/>
  <c r="D67"/>
  <c r="B67"/>
  <c r="BG67"/>
  <c r="BE67"/>
  <c r="BC67"/>
  <c r="BA67"/>
  <c r="AY67"/>
  <c r="AW67"/>
  <c r="AW263" s="1"/>
  <c r="AU67"/>
  <c r="AS67"/>
  <c r="AS263" s="1"/>
  <c r="AQ67"/>
  <c r="AQ263" s="1"/>
  <c r="AO67"/>
  <c r="AO263" s="1"/>
  <c r="U67"/>
  <c r="S67"/>
  <c r="S263" s="1"/>
  <c r="Q67"/>
  <c r="Q263" s="1"/>
  <c r="O67"/>
  <c r="O263" s="1"/>
  <c r="M67"/>
  <c r="M263" s="1"/>
  <c r="K67"/>
  <c r="K263" s="1"/>
  <c r="I67"/>
  <c r="I263" s="1"/>
  <c r="G67"/>
  <c r="G263" s="1"/>
  <c r="E67"/>
  <c r="E263" s="1"/>
  <c r="C67"/>
  <c r="C263" s="1"/>
  <c r="BK65" i="7"/>
  <c r="BP1043"/>
  <c r="BP651"/>
  <c r="BE68" i="10"/>
  <c r="BC68"/>
  <c r="BA68"/>
  <c r="AY68"/>
  <c r="AE68"/>
  <c r="AC68"/>
  <c r="AA68"/>
  <c r="Y68"/>
  <c r="W68"/>
  <c r="U68"/>
  <c r="S68"/>
  <c r="Q68"/>
  <c r="O68"/>
  <c r="M68"/>
  <c r="K68"/>
  <c r="I68"/>
  <c r="G68"/>
  <c r="E68"/>
  <c r="C68"/>
  <c r="BD68"/>
  <c r="AZ68"/>
  <c r="AD68"/>
  <c r="Z68"/>
  <c r="X68"/>
  <c r="T68"/>
  <c r="R68"/>
  <c r="N68"/>
  <c r="J68"/>
  <c r="F68"/>
  <c r="B68"/>
  <c r="BF68"/>
  <c r="BB68"/>
  <c r="AO68"/>
  <c r="AB68"/>
  <c r="V68"/>
  <c r="P68"/>
  <c r="L68"/>
  <c r="H68"/>
  <c r="D68"/>
  <c r="AZ263" i="11"/>
  <c r="BD263"/>
  <c r="A167"/>
  <c r="B262"/>
  <c r="BI66"/>
  <c r="BH66"/>
  <c r="A68"/>
  <c r="BF263"/>
  <c r="BB263"/>
  <c r="AX263"/>
  <c r="AV263"/>
  <c r="AT263"/>
  <c r="AR263"/>
  <c r="V263"/>
  <c r="R263"/>
  <c r="N263"/>
  <c r="J263"/>
  <c r="D263"/>
  <c r="BG263"/>
  <c r="BE263"/>
  <c r="BC263"/>
  <c r="BA263"/>
  <c r="AY263"/>
  <c r="AU263"/>
  <c r="U263"/>
  <c r="A360"/>
  <c r="BL359"/>
  <c r="A167" i="10"/>
  <c r="D263"/>
  <c r="H263"/>
  <c r="L263"/>
  <c r="P263"/>
  <c r="T263"/>
  <c r="X263"/>
  <c r="AB263"/>
  <c r="AO263"/>
  <c r="BB263"/>
  <c r="BF263"/>
  <c r="C263"/>
  <c r="G263"/>
  <c r="K263"/>
  <c r="O263"/>
  <c r="S263"/>
  <c r="W263"/>
  <c r="AA263"/>
  <c r="AE263"/>
  <c r="BA263"/>
  <c r="BE263"/>
  <c r="A556"/>
  <c r="A360"/>
  <c r="B263"/>
  <c r="BI67"/>
  <c r="BH67"/>
  <c r="A69"/>
  <c r="BG68"/>
  <c r="BN555"/>
  <c r="BN359"/>
  <c r="F263"/>
  <c r="J263"/>
  <c r="N263"/>
  <c r="R263"/>
  <c r="V263"/>
  <c r="Z263"/>
  <c r="AD263"/>
  <c r="AZ263"/>
  <c r="BD263"/>
  <c r="E263"/>
  <c r="I263"/>
  <c r="M263"/>
  <c r="Q263"/>
  <c r="U263"/>
  <c r="Y263"/>
  <c r="AC263"/>
  <c r="AY263"/>
  <c r="BC263"/>
  <c r="BG263"/>
  <c r="A263" i="7"/>
  <c r="BG457"/>
  <c r="BE457"/>
  <c r="BC457"/>
  <c r="AF457"/>
  <c r="AD457"/>
  <c r="AB457"/>
  <c r="X457"/>
  <c r="V457"/>
  <c r="T457"/>
  <c r="P457"/>
  <c r="N457"/>
  <c r="H457"/>
  <c r="F457"/>
  <c r="BH457"/>
  <c r="BF457"/>
  <c r="BD457"/>
  <c r="AG457"/>
  <c r="AE457"/>
  <c r="AC457"/>
  <c r="Y457"/>
  <c r="W457"/>
  <c r="U457"/>
  <c r="Q457"/>
  <c r="O457"/>
  <c r="M457"/>
  <c r="I457"/>
  <c r="G457"/>
  <c r="E457"/>
  <c r="A1045"/>
  <c r="A654"/>
  <c r="A67"/>
  <c r="BJ65"/>
  <c r="AN68" i="11" l="1"/>
  <c r="AN264" s="1"/>
  <c r="AL68"/>
  <c r="AL264" s="1"/>
  <c r="AJ68"/>
  <c r="AJ264" s="1"/>
  <c r="AH68"/>
  <c r="AH264" s="1"/>
  <c r="AK68"/>
  <c r="AK264" s="1"/>
  <c r="AG68"/>
  <c r="AG264" s="1"/>
  <c r="AE68"/>
  <c r="AE264" s="1"/>
  <c r="AC68"/>
  <c r="AC264" s="1"/>
  <c r="AA68"/>
  <c r="AA264" s="1"/>
  <c r="Y68"/>
  <c r="Y264" s="1"/>
  <c r="W68"/>
  <c r="W264" s="1"/>
  <c r="AM68"/>
  <c r="AM264" s="1"/>
  <c r="AI68"/>
  <c r="AI264" s="1"/>
  <c r="AF68"/>
  <c r="AF264" s="1"/>
  <c r="AD68"/>
  <c r="AD264" s="1"/>
  <c r="AB68"/>
  <c r="AB264" s="1"/>
  <c r="Z68"/>
  <c r="Z264" s="1"/>
  <c r="X68"/>
  <c r="X264" s="1"/>
  <c r="AX69" i="10"/>
  <c r="AX265" s="1"/>
  <c r="AV69"/>
  <c r="AV265" s="1"/>
  <c r="AT69"/>
  <c r="AT265" s="1"/>
  <c r="AR69"/>
  <c r="AR265" s="1"/>
  <c r="AP69"/>
  <c r="AP265" s="1"/>
  <c r="AW69"/>
  <c r="AW265" s="1"/>
  <c r="AU69"/>
  <c r="AU265" s="1"/>
  <c r="AS69"/>
  <c r="AS265" s="1"/>
  <c r="AQ69"/>
  <c r="AQ265" s="1"/>
  <c r="AY263" i="7"/>
  <c r="AY458" s="1"/>
  <c r="AW263"/>
  <c r="AU263"/>
  <c r="AU458" s="1"/>
  <c r="AS263"/>
  <c r="AQ263"/>
  <c r="AQ458" s="1"/>
  <c r="AX263"/>
  <c r="AX458" s="1"/>
  <c r="AV263"/>
  <c r="AT263"/>
  <c r="AT458" s="1"/>
  <c r="AR263"/>
  <c r="AP263"/>
  <c r="AP458" s="1"/>
  <c r="BH263"/>
  <c r="BF263"/>
  <c r="BD263"/>
  <c r="BB263"/>
  <c r="AZ263"/>
  <c r="BI263"/>
  <c r="BE263"/>
  <c r="BA263"/>
  <c r="BA458" s="1"/>
  <c r="AN263"/>
  <c r="AL263"/>
  <c r="AJ263"/>
  <c r="AH263"/>
  <c r="AF263"/>
  <c r="AD263"/>
  <c r="AB263"/>
  <c r="Z263"/>
  <c r="X263"/>
  <c r="V263"/>
  <c r="T263"/>
  <c r="R263"/>
  <c r="P263"/>
  <c r="N263"/>
  <c r="L263"/>
  <c r="J263"/>
  <c r="H263"/>
  <c r="F263"/>
  <c r="D263"/>
  <c r="BG263"/>
  <c r="BC263"/>
  <c r="AO263"/>
  <c r="AO458" s="1"/>
  <c r="AM263"/>
  <c r="AM458" s="1"/>
  <c r="AI263"/>
  <c r="AI458" s="1"/>
  <c r="AE263"/>
  <c r="AA263"/>
  <c r="W263"/>
  <c r="S263"/>
  <c r="O263"/>
  <c r="K263"/>
  <c r="G263"/>
  <c r="AK263"/>
  <c r="AK458" s="1"/>
  <c r="AG263"/>
  <c r="AC263"/>
  <c r="Y263"/>
  <c r="U263"/>
  <c r="Q263"/>
  <c r="M263"/>
  <c r="I263"/>
  <c r="E263"/>
  <c r="AL458"/>
  <c r="AZ458"/>
  <c r="AJ458"/>
  <c r="AN458"/>
  <c r="AR458"/>
  <c r="AV458"/>
  <c r="AS458"/>
  <c r="AW458"/>
  <c r="AX67"/>
  <c r="AV67"/>
  <c r="AT67"/>
  <c r="AR67"/>
  <c r="AP67"/>
  <c r="AY67"/>
  <c r="AW67"/>
  <c r="AU67"/>
  <c r="AS67"/>
  <c r="AQ67"/>
  <c r="AO67"/>
  <c r="AN69" i="10"/>
  <c r="AN265" s="1"/>
  <c r="AL69"/>
  <c r="AL265" s="1"/>
  <c r="AJ69"/>
  <c r="AJ265" s="1"/>
  <c r="AH69"/>
  <c r="AH265" s="1"/>
  <c r="AF69"/>
  <c r="AF265" s="1"/>
  <c r="AM69"/>
  <c r="AM265" s="1"/>
  <c r="AK69"/>
  <c r="AK265" s="1"/>
  <c r="AI69"/>
  <c r="AI265" s="1"/>
  <c r="AG69"/>
  <c r="AG265" s="1"/>
  <c r="BH67" i="7"/>
  <c r="BF67"/>
  <c r="BD67"/>
  <c r="BB67"/>
  <c r="AZ67"/>
  <c r="AN67"/>
  <c r="AL67"/>
  <c r="AJ67"/>
  <c r="AH67"/>
  <c r="AF67"/>
  <c r="AD67"/>
  <c r="AB67"/>
  <c r="Z67"/>
  <c r="X67"/>
  <c r="V67"/>
  <c r="T67"/>
  <c r="R67"/>
  <c r="P67"/>
  <c r="N67"/>
  <c r="L67"/>
  <c r="J67"/>
  <c r="H67"/>
  <c r="F67"/>
  <c r="D67"/>
  <c r="BI67"/>
  <c r="BG67"/>
  <c r="BE67"/>
  <c r="BC67"/>
  <c r="BA67"/>
  <c r="AM67"/>
  <c r="AK67"/>
  <c r="AI67"/>
  <c r="AG67"/>
  <c r="AE67"/>
  <c r="AC67"/>
  <c r="AA67"/>
  <c r="Y67"/>
  <c r="W67"/>
  <c r="U67"/>
  <c r="S67"/>
  <c r="Q67"/>
  <c r="O67"/>
  <c r="M67"/>
  <c r="K67"/>
  <c r="I67"/>
  <c r="G67"/>
  <c r="E67"/>
  <c r="D458"/>
  <c r="BN359" i="11"/>
  <c r="BN555"/>
  <c r="BF68"/>
  <c r="BD68"/>
  <c r="BB68"/>
  <c r="AZ68"/>
  <c r="AX68"/>
  <c r="AV68"/>
  <c r="AT68"/>
  <c r="AR68"/>
  <c r="AP68"/>
  <c r="V68"/>
  <c r="T68"/>
  <c r="R68"/>
  <c r="P68"/>
  <c r="N68"/>
  <c r="L68"/>
  <c r="J68"/>
  <c r="H68"/>
  <c r="F68"/>
  <c r="D68"/>
  <c r="B68"/>
  <c r="BG68"/>
  <c r="BE68"/>
  <c r="BC68"/>
  <c r="BA68"/>
  <c r="AY68"/>
  <c r="AW68"/>
  <c r="AU68"/>
  <c r="AS68"/>
  <c r="AQ68"/>
  <c r="AO68"/>
  <c r="U68"/>
  <c r="S68"/>
  <c r="Q68"/>
  <c r="O68"/>
  <c r="M68"/>
  <c r="K68"/>
  <c r="I68"/>
  <c r="G68"/>
  <c r="E68"/>
  <c r="C68"/>
  <c r="BK66" i="7"/>
  <c r="BP1044"/>
  <c r="BP652"/>
  <c r="BF69" i="10"/>
  <c r="BD69"/>
  <c r="BB69"/>
  <c r="AZ69"/>
  <c r="AO69"/>
  <c r="AD69"/>
  <c r="AB69"/>
  <c r="Z69"/>
  <c r="X69"/>
  <c r="V69"/>
  <c r="T69"/>
  <c r="R69"/>
  <c r="P69"/>
  <c r="N69"/>
  <c r="L69"/>
  <c r="J69"/>
  <c r="H69"/>
  <c r="F69"/>
  <c r="D69"/>
  <c r="B69"/>
  <c r="BC69"/>
  <c r="AE69"/>
  <c r="AA69"/>
  <c r="W69"/>
  <c r="U69"/>
  <c r="Q69"/>
  <c r="O69"/>
  <c r="K69"/>
  <c r="G69"/>
  <c r="C69"/>
  <c r="BE69"/>
  <c r="BA69"/>
  <c r="AY69"/>
  <c r="AC69"/>
  <c r="Y69"/>
  <c r="S69"/>
  <c r="M69"/>
  <c r="I69"/>
  <c r="E69"/>
  <c r="B263" i="11"/>
  <c r="BH67"/>
  <c r="BI67"/>
  <c r="A69"/>
  <c r="A168"/>
  <c r="A361"/>
  <c r="BL360"/>
  <c r="BH68" i="10"/>
  <c r="BI68"/>
  <c r="BG69"/>
  <c r="A70"/>
  <c r="A168"/>
  <c r="H264"/>
  <c r="D264"/>
  <c r="B264"/>
  <c r="U264"/>
  <c r="AC264"/>
  <c r="C264"/>
  <c r="G264"/>
  <c r="K264"/>
  <c r="O264"/>
  <c r="S264"/>
  <c r="W264"/>
  <c r="AA264"/>
  <c r="AE264"/>
  <c r="BA264"/>
  <c r="BE264"/>
  <c r="F264"/>
  <c r="J264"/>
  <c r="N264"/>
  <c r="R264"/>
  <c r="V264"/>
  <c r="Z264"/>
  <c r="AD264"/>
  <c r="AZ264"/>
  <c r="BD264"/>
  <c r="BN556"/>
  <c r="BN360"/>
  <c r="A361"/>
  <c r="A557"/>
  <c r="E264"/>
  <c r="I264"/>
  <c r="M264"/>
  <c r="Q264"/>
  <c r="Y264"/>
  <c r="AY264"/>
  <c r="BC264"/>
  <c r="BG264"/>
  <c r="L264"/>
  <c r="P264"/>
  <c r="T264"/>
  <c r="X264"/>
  <c r="AB264"/>
  <c r="AO264"/>
  <c r="BB264"/>
  <c r="BF264"/>
  <c r="A1046" i="7"/>
  <c r="A655"/>
  <c r="BH458"/>
  <c r="BF458"/>
  <c r="BD458"/>
  <c r="BB458"/>
  <c r="AG458"/>
  <c r="AE458"/>
  <c r="AC458"/>
  <c r="AA458"/>
  <c r="Y458"/>
  <c r="W458"/>
  <c r="U458"/>
  <c r="S458"/>
  <c r="Q458"/>
  <c r="O458"/>
  <c r="M458"/>
  <c r="K458"/>
  <c r="I458"/>
  <c r="G458"/>
  <c r="E458"/>
  <c r="A264"/>
  <c r="BI458"/>
  <c r="BG458"/>
  <c r="BE458"/>
  <c r="BC458"/>
  <c r="AH458"/>
  <c r="AF458"/>
  <c r="AD458"/>
  <c r="AB458"/>
  <c r="Z458"/>
  <c r="X458"/>
  <c r="V458"/>
  <c r="T458"/>
  <c r="R458"/>
  <c r="P458"/>
  <c r="N458"/>
  <c r="L458"/>
  <c r="J458"/>
  <c r="H458"/>
  <c r="F458"/>
  <c r="BJ66"/>
  <c r="A68"/>
  <c r="AM69" i="11" l="1"/>
  <c r="AM265" s="1"/>
  <c r="AK69"/>
  <c r="AK265" s="1"/>
  <c r="AI69"/>
  <c r="AI265" s="1"/>
  <c r="AG69"/>
  <c r="AG265" s="1"/>
  <c r="AE69"/>
  <c r="AE265" s="1"/>
  <c r="AC69"/>
  <c r="AC265" s="1"/>
  <c r="AA69"/>
  <c r="AA265" s="1"/>
  <c r="Y69"/>
  <c r="Y265" s="1"/>
  <c r="W69"/>
  <c r="W265" s="1"/>
  <c r="AN69"/>
  <c r="AN265" s="1"/>
  <c r="AL69"/>
  <c r="AL265" s="1"/>
  <c r="AJ69"/>
  <c r="AJ265" s="1"/>
  <c r="AH69"/>
  <c r="AH265" s="1"/>
  <c r="AF69"/>
  <c r="AF265" s="1"/>
  <c r="AD69"/>
  <c r="AD265" s="1"/>
  <c r="AB69"/>
  <c r="AB265" s="1"/>
  <c r="Z69"/>
  <c r="Z265" s="1"/>
  <c r="X69"/>
  <c r="X265" s="1"/>
  <c r="AW70" i="10"/>
  <c r="AW266" s="1"/>
  <c r="AU70"/>
  <c r="AU266" s="1"/>
  <c r="AS70"/>
  <c r="AS266" s="1"/>
  <c r="AQ70"/>
  <c r="AQ266" s="1"/>
  <c r="AX70"/>
  <c r="AX266" s="1"/>
  <c r="AV70"/>
  <c r="AV266" s="1"/>
  <c r="AT70"/>
  <c r="AT266" s="1"/>
  <c r="AR70"/>
  <c r="AR266" s="1"/>
  <c r="AP70"/>
  <c r="AP266" s="1"/>
  <c r="AY264" i="7"/>
  <c r="AW264"/>
  <c r="AW459" s="1"/>
  <c r="AU264"/>
  <c r="AS264"/>
  <c r="AS459" s="1"/>
  <c r="AQ264"/>
  <c r="AX264"/>
  <c r="AX459" s="1"/>
  <c r="AV264"/>
  <c r="AT264"/>
  <c r="AT459" s="1"/>
  <c r="AR264"/>
  <c r="AP264"/>
  <c r="AP459" s="1"/>
  <c r="BH264"/>
  <c r="BF264"/>
  <c r="BD264"/>
  <c r="BB264"/>
  <c r="AZ264"/>
  <c r="AZ459" s="1"/>
  <c r="AN264"/>
  <c r="AL264"/>
  <c r="AL459" s="1"/>
  <c r="AJ264"/>
  <c r="AH264"/>
  <c r="AF264"/>
  <c r="AD264"/>
  <c r="AB264"/>
  <c r="Z264"/>
  <c r="X264"/>
  <c r="V264"/>
  <c r="T264"/>
  <c r="R264"/>
  <c r="P264"/>
  <c r="N264"/>
  <c r="L264"/>
  <c r="J264"/>
  <c r="H264"/>
  <c r="F264"/>
  <c r="D264"/>
  <c r="BI264"/>
  <c r="BE264"/>
  <c r="BA264"/>
  <c r="BA459" s="1"/>
  <c r="AM264"/>
  <c r="AM459" s="1"/>
  <c r="AI264"/>
  <c r="AI459" s="1"/>
  <c r="AE264"/>
  <c r="AA264"/>
  <c r="W264"/>
  <c r="S264"/>
  <c r="O264"/>
  <c r="K264"/>
  <c r="G264"/>
  <c r="BG264"/>
  <c r="BC264"/>
  <c r="AO264"/>
  <c r="AO459" s="1"/>
  <c r="AK264"/>
  <c r="AG264"/>
  <c r="AC264"/>
  <c r="Y264"/>
  <c r="U264"/>
  <c r="Q264"/>
  <c r="M264"/>
  <c r="I264"/>
  <c r="E264"/>
  <c r="AK459"/>
  <c r="AJ459"/>
  <c r="AN459"/>
  <c r="AQ459"/>
  <c r="AU459"/>
  <c r="AY459"/>
  <c r="AR459"/>
  <c r="AV459"/>
  <c r="AY68"/>
  <c r="AW68"/>
  <c r="AU68"/>
  <c r="AS68"/>
  <c r="AQ68"/>
  <c r="AO68"/>
  <c r="AX68"/>
  <c r="AV68"/>
  <c r="AT68"/>
  <c r="AR68"/>
  <c r="AP68"/>
  <c r="AM70" i="10"/>
  <c r="AM266" s="1"/>
  <c r="AK70"/>
  <c r="AK266" s="1"/>
  <c r="AI70"/>
  <c r="AI266" s="1"/>
  <c r="AG70"/>
  <c r="AG266" s="1"/>
  <c r="AN70"/>
  <c r="AN266" s="1"/>
  <c r="AL70"/>
  <c r="AL266" s="1"/>
  <c r="AJ70"/>
  <c r="AJ266" s="1"/>
  <c r="AH70"/>
  <c r="AH266" s="1"/>
  <c r="AF70"/>
  <c r="AF266" s="1"/>
  <c r="BI68" i="7"/>
  <c r="BG68"/>
  <c r="BE68"/>
  <c r="BC68"/>
  <c r="BA68"/>
  <c r="AM68"/>
  <c r="AK68"/>
  <c r="AI68"/>
  <c r="AG68"/>
  <c r="AE68"/>
  <c r="AC68"/>
  <c r="AA68"/>
  <c r="Y68"/>
  <c r="W68"/>
  <c r="U68"/>
  <c r="S68"/>
  <c r="Q68"/>
  <c r="O68"/>
  <c r="M68"/>
  <c r="K68"/>
  <c r="I68"/>
  <c r="G68"/>
  <c r="E68"/>
  <c r="BH68"/>
  <c r="BF68"/>
  <c r="BD68"/>
  <c r="BB68"/>
  <c r="AZ68"/>
  <c r="AN68"/>
  <c r="AL68"/>
  <c r="AJ68"/>
  <c r="AH68"/>
  <c r="AF68"/>
  <c r="AD68"/>
  <c r="AB68"/>
  <c r="Z68"/>
  <c r="X68"/>
  <c r="V68"/>
  <c r="T68"/>
  <c r="R68"/>
  <c r="P68"/>
  <c r="N68"/>
  <c r="L68"/>
  <c r="J68"/>
  <c r="H68"/>
  <c r="F68"/>
  <c r="D68"/>
  <c r="K459"/>
  <c r="L459"/>
  <c r="D459"/>
  <c r="BN360" i="11"/>
  <c r="BN556"/>
  <c r="BF69"/>
  <c r="BD69"/>
  <c r="BB69"/>
  <c r="AZ69"/>
  <c r="AX69"/>
  <c r="AV69"/>
  <c r="AT69"/>
  <c r="AR69"/>
  <c r="AP69"/>
  <c r="AP265" s="1"/>
  <c r="V69"/>
  <c r="T69"/>
  <c r="T265" s="1"/>
  <c r="R69"/>
  <c r="P69"/>
  <c r="P265" s="1"/>
  <c r="N69"/>
  <c r="L69"/>
  <c r="L265" s="1"/>
  <c r="J69"/>
  <c r="H69"/>
  <c r="H265" s="1"/>
  <c r="F69"/>
  <c r="D69"/>
  <c r="D265" s="1"/>
  <c r="B69"/>
  <c r="BG69"/>
  <c r="BE69"/>
  <c r="BC69"/>
  <c r="BA69"/>
  <c r="AY69"/>
  <c r="AW69"/>
  <c r="AU69"/>
  <c r="AS69"/>
  <c r="AQ69"/>
  <c r="AO69"/>
  <c r="U69"/>
  <c r="S69"/>
  <c r="Q69"/>
  <c r="O69"/>
  <c r="M69"/>
  <c r="K69"/>
  <c r="I69"/>
  <c r="G69"/>
  <c r="E69"/>
  <c r="E265" s="1"/>
  <c r="C69"/>
  <c r="C265" s="1"/>
  <c r="BK67" i="7"/>
  <c r="BP1045"/>
  <c r="BP653"/>
  <c r="AX265" i="11"/>
  <c r="BB265"/>
  <c r="BF265"/>
  <c r="BE70" i="10"/>
  <c r="BC70"/>
  <c r="BA70"/>
  <c r="AY70"/>
  <c r="AE70"/>
  <c r="AC70"/>
  <c r="AA70"/>
  <c r="Y70"/>
  <c r="W70"/>
  <c r="U70"/>
  <c r="S70"/>
  <c r="Q70"/>
  <c r="O70"/>
  <c r="M70"/>
  <c r="K70"/>
  <c r="I70"/>
  <c r="G70"/>
  <c r="E70"/>
  <c r="C70"/>
  <c r="BD70"/>
  <c r="AZ70"/>
  <c r="AD70"/>
  <c r="Z70"/>
  <c r="V70"/>
  <c r="T70"/>
  <c r="P70"/>
  <c r="N70"/>
  <c r="J70"/>
  <c r="F70"/>
  <c r="B70"/>
  <c r="BF70"/>
  <c r="BB70"/>
  <c r="AO70"/>
  <c r="AB70"/>
  <c r="X70"/>
  <c r="R70"/>
  <c r="L70"/>
  <c r="H70"/>
  <c r="D70"/>
  <c r="A169" i="11"/>
  <c r="D264"/>
  <c r="H264"/>
  <c r="L264"/>
  <c r="P264"/>
  <c r="T264"/>
  <c r="AP264"/>
  <c r="AT264"/>
  <c r="AX264"/>
  <c r="BB264"/>
  <c r="BF264"/>
  <c r="C264"/>
  <c r="G264"/>
  <c r="K264"/>
  <c r="O264"/>
  <c r="S264"/>
  <c r="AO264"/>
  <c r="AS264"/>
  <c r="AW264"/>
  <c r="BA264"/>
  <c r="BE264"/>
  <c r="A362"/>
  <c r="BL361"/>
  <c r="B264"/>
  <c r="BI68"/>
  <c r="BH68"/>
  <c r="A70"/>
  <c r="BD265"/>
  <c r="AZ265"/>
  <c r="AV265"/>
  <c r="AT265"/>
  <c r="AR265"/>
  <c r="V265"/>
  <c r="R265"/>
  <c r="N265"/>
  <c r="J265"/>
  <c r="F265"/>
  <c r="BG265"/>
  <c r="BE265"/>
  <c r="BC265"/>
  <c r="BA265"/>
  <c r="AY265"/>
  <c r="AW265"/>
  <c r="AU265"/>
  <c r="AS265"/>
  <c r="AQ265"/>
  <c r="AO265"/>
  <c r="U265"/>
  <c r="S265"/>
  <c r="Q265"/>
  <c r="O265"/>
  <c r="M265"/>
  <c r="K265"/>
  <c r="I265"/>
  <c r="G265"/>
  <c r="F264"/>
  <c r="J264"/>
  <c r="N264"/>
  <c r="R264"/>
  <c r="V264"/>
  <c r="AR264"/>
  <c r="AV264"/>
  <c r="AZ264"/>
  <c r="BD264"/>
  <c r="E264"/>
  <c r="I264"/>
  <c r="M264"/>
  <c r="Q264"/>
  <c r="U264"/>
  <c r="AQ264"/>
  <c r="AU264"/>
  <c r="AY264"/>
  <c r="BC264"/>
  <c r="BG264"/>
  <c r="A558" i="10"/>
  <c r="A362"/>
  <c r="A169"/>
  <c r="D265"/>
  <c r="H265"/>
  <c r="L265"/>
  <c r="P265"/>
  <c r="T265"/>
  <c r="X265"/>
  <c r="AB265"/>
  <c r="AO265"/>
  <c r="BB265"/>
  <c r="BF265"/>
  <c r="C265"/>
  <c r="G265"/>
  <c r="K265"/>
  <c r="O265"/>
  <c r="S265"/>
  <c r="W265"/>
  <c r="AA265"/>
  <c r="AE265"/>
  <c r="BA265"/>
  <c r="BE265"/>
  <c r="B265"/>
  <c r="BI69"/>
  <c r="BH69"/>
  <c r="A71"/>
  <c r="BG70"/>
  <c r="BN557"/>
  <c r="BN361"/>
  <c r="F265"/>
  <c r="J265"/>
  <c r="N265"/>
  <c r="R265"/>
  <c r="V265"/>
  <c r="Z265"/>
  <c r="AD265"/>
  <c r="AZ265"/>
  <c r="BD265"/>
  <c r="E265"/>
  <c r="I265"/>
  <c r="M265"/>
  <c r="Q265"/>
  <c r="U265"/>
  <c r="Y265"/>
  <c r="AC265"/>
  <c r="AY265"/>
  <c r="BC265"/>
  <c r="BG265"/>
  <c r="A656" i="7"/>
  <c r="A1047"/>
  <c r="A265"/>
  <c r="BI459"/>
  <c r="BG459"/>
  <c r="BE459"/>
  <c r="BC459"/>
  <c r="AH459"/>
  <c r="AF459"/>
  <c r="AD459"/>
  <c r="AB459"/>
  <c r="Z459"/>
  <c r="X459"/>
  <c r="V459"/>
  <c r="T459"/>
  <c r="R459"/>
  <c r="P459"/>
  <c r="N459"/>
  <c r="J459"/>
  <c r="H459"/>
  <c r="F459"/>
  <c r="BH459"/>
  <c r="BF459"/>
  <c r="BD459"/>
  <c r="BB459"/>
  <c r="AG459"/>
  <c r="AE459"/>
  <c r="AC459"/>
  <c r="AA459"/>
  <c r="Y459"/>
  <c r="W459"/>
  <c r="U459"/>
  <c r="S459"/>
  <c r="Q459"/>
  <c r="O459"/>
  <c r="M459"/>
  <c r="I459"/>
  <c r="G459"/>
  <c r="E459"/>
  <c r="A69"/>
  <c r="BJ67"/>
  <c r="AM70" i="11" l="1"/>
  <c r="AM266" s="1"/>
  <c r="AK70"/>
  <c r="AK266" s="1"/>
  <c r="AI70"/>
  <c r="AI266" s="1"/>
  <c r="AG70"/>
  <c r="AG266" s="1"/>
  <c r="AE70"/>
  <c r="AE266" s="1"/>
  <c r="AC70"/>
  <c r="AC266" s="1"/>
  <c r="AA70"/>
  <c r="AA266" s="1"/>
  <c r="Y70"/>
  <c r="Y266" s="1"/>
  <c r="W70"/>
  <c r="W266" s="1"/>
  <c r="AN70"/>
  <c r="AN266" s="1"/>
  <c r="AL70"/>
  <c r="AL266" s="1"/>
  <c r="AJ70"/>
  <c r="AJ266" s="1"/>
  <c r="AH70"/>
  <c r="AH266" s="1"/>
  <c r="AF70"/>
  <c r="AF266" s="1"/>
  <c r="AD70"/>
  <c r="AD266" s="1"/>
  <c r="AB70"/>
  <c r="AB266" s="1"/>
  <c r="Z70"/>
  <c r="Z266" s="1"/>
  <c r="X70"/>
  <c r="X266" s="1"/>
  <c r="AX71" i="10"/>
  <c r="AX267" s="1"/>
  <c r="AV71"/>
  <c r="AV267" s="1"/>
  <c r="AT71"/>
  <c r="AT267" s="1"/>
  <c r="AR71"/>
  <c r="AR267" s="1"/>
  <c r="AP71"/>
  <c r="AP267" s="1"/>
  <c r="AW71"/>
  <c r="AW267" s="1"/>
  <c r="AU71"/>
  <c r="AU267" s="1"/>
  <c r="AS71"/>
  <c r="AS267" s="1"/>
  <c r="AQ71"/>
  <c r="AQ267" s="1"/>
  <c r="AY265" i="7"/>
  <c r="AY460" s="1"/>
  <c r="AW265"/>
  <c r="AU265"/>
  <c r="AU460" s="1"/>
  <c r="AS265"/>
  <c r="AQ265"/>
  <c r="AQ460" s="1"/>
  <c r="AX265"/>
  <c r="AX460" s="1"/>
  <c r="AV265"/>
  <c r="AT265"/>
  <c r="AT460" s="1"/>
  <c r="AR265"/>
  <c r="AP265"/>
  <c r="AP460" s="1"/>
  <c r="BH265"/>
  <c r="BF265"/>
  <c r="BD265"/>
  <c r="BB265"/>
  <c r="AZ265"/>
  <c r="AZ460" s="1"/>
  <c r="AN265"/>
  <c r="AL265"/>
  <c r="AL460" s="1"/>
  <c r="AJ265"/>
  <c r="AH265"/>
  <c r="AF265"/>
  <c r="AD265"/>
  <c r="AB265"/>
  <c r="Z265"/>
  <c r="X265"/>
  <c r="V265"/>
  <c r="T265"/>
  <c r="R265"/>
  <c r="P265"/>
  <c r="N265"/>
  <c r="L265"/>
  <c r="J265"/>
  <c r="H265"/>
  <c r="F265"/>
  <c r="D265"/>
  <c r="BI265"/>
  <c r="BE265"/>
  <c r="BA265"/>
  <c r="BA460" s="1"/>
  <c r="AM265"/>
  <c r="AM460" s="1"/>
  <c r="AI265"/>
  <c r="AI460" s="1"/>
  <c r="AE265"/>
  <c r="AA265"/>
  <c r="W265"/>
  <c r="S265"/>
  <c r="O265"/>
  <c r="K265"/>
  <c r="G265"/>
  <c r="BG265"/>
  <c r="BC265"/>
  <c r="AO265"/>
  <c r="AO460" s="1"/>
  <c r="AK265"/>
  <c r="AG265"/>
  <c r="AC265"/>
  <c r="Y265"/>
  <c r="U265"/>
  <c r="Q265"/>
  <c r="M265"/>
  <c r="I265"/>
  <c r="E265"/>
  <c r="AJ460"/>
  <c r="AN460"/>
  <c r="AK460"/>
  <c r="AR460"/>
  <c r="AV460"/>
  <c r="AS460"/>
  <c r="AW460"/>
  <c r="AX69"/>
  <c r="AV69"/>
  <c r="AT69"/>
  <c r="AR69"/>
  <c r="AP69"/>
  <c r="AY69"/>
  <c r="AW69"/>
  <c r="AU69"/>
  <c r="AS69"/>
  <c r="AQ69"/>
  <c r="AO69"/>
  <c r="AN71" i="10"/>
  <c r="AN267" s="1"/>
  <c r="AL71"/>
  <c r="AL267" s="1"/>
  <c r="AJ71"/>
  <c r="AJ267" s="1"/>
  <c r="AH71"/>
  <c r="AH267" s="1"/>
  <c r="AF71"/>
  <c r="AF267" s="1"/>
  <c r="AM71"/>
  <c r="AM267" s="1"/>
  <c r="AK71"/>
  <c r="AK267" s="1"/>
  <c r="AI71"/>
  <c r="AI267" s="1"/>
  <c r="AG71"/>
  <c r="AG267" s="1"/>
  <c r="BH69" i="7"/>
  <c r="BF69"/>
  <c r="BD69"/>
  <c r="BB69"/>
  <c r="AZ69"/>
  <c r="AN69"/>
  <c r="BG69"/>
  <c r="BC69"/>
  <c r="AL69"/>
  <c r="AJ69"/>
  <c r="AH69"/>
  <c r="AF69"/>
  <c r="AD69"/>
  <c r="AB69"/>
  <c r="Z69"/>
  <c r="X69"/>
  <c r="V69"/>
  <c r="T69"/>
  <c r="R69"/>
  <c r="P69"/>
  <c r="N69"/>
  <c r="L69"/>
  <c r="J69"/>
  <c r="H69"/>
  <c r="F69"/>
  <c r="D69"/>
  <c r="BI69"/>
  <c r="BE69"/>
  <c r="BA69"/>
  <c r="AM69"/>
  <c r="AK69"/>
  <c r="AI69"/>
  <c r="AG69"/>
  <c r="AE69"/>
  <c r="AC69"/>
  <c r="AA69"/>
  <c r="Y69"/>
  <c r="W69"/>
  <c r="U69"/>
  <c r="S69"/>
  <c r="Q69"/>
  <c r="O69"/>
  <c r="M69"/>
  <c r="K69"/>
  <c r="I69"/>
  <c r="G69"/>
  <c r="E69"/>
  <c r="AB460"/>
  <c r="T460"/>
  <c r="L460"/>
  <c r="D460"/>
  <c r="BN361" i="11"/>
  <c r="BN557"/>
  <c r="BF70"/>
  <c r="BD70"/>
  <c r="BB70"/>
  <c r="AZ70"/>
  <c r="AX70"/>
  <c r="AV70"/>
  <c r="AT70"/>
  <c r="AR70"/>
  <c r="AP70"/>
  <c r="V70"/>
  <c r="T70"/>
  <c r="R70"/>
  <c r="P70"/>
  <c r="N70"/>
  <c r="L70"/>
  <c r="J70"/>
  <c r="H70"/>
  <c r="F70"/>
  <c r="D70"/>
  <c r="B70"/>
  <c r="BG70"/>
  <c r="BE70"/>
  <c r="BE266" s="1"/>
  <c r="BC70"/>
  <c r="BA70"/>
  <c r="BA266" s="1"/>
  <c r="AY70"/>
  <c r="AW70"/>
  <c r="AW266" s="1"/>
  <c r="AU70"/>
  <c r="AS70"/>
  <c r="AS266" s="1"/>
  <c r="AQ70"/>
  <c r="AO70"/>
  <c r="AO266" s="1"/>
  <c r="U70"/>
  <c r="S70"/>
  <c r="S266" s="1"/>
  <c r="Q70"/>
  <c r="O70"/>
  <c r="O266" s="1"/>
  <c r="M70"/>
  <c r="K70"/>
  <c r="K266" s="1"/>
  <c r="I70"/>
  <c r="I266" s="1"/>
  <c r="G70"/>
  <c r="G266" s="1"/>
  <c r="E70"/>
  <c r="E266" s="1"/>
  <c r="C70"/>
  <c r="C266" s="1"/>
  <c r="BK68" i="7"/>
  <c r="BP1046"/>
  <c r="BP654"/>
  <c r="BF71" i="10"/>
  <c r="BD71"/>
  <c r="BB71"/>
  <c r="AZ71"/>
  <c r="AO71"/>
  <c r="AD71"/>
  <c r="AB71"/>
  <c r="Z71"/>
  <c r="X71"/>
  <c r="V71"/>
  <c r="T71"/>
  <c r="R71"/>
  <c r="P71"/>
  <c r="N71"/>
  <c r="L71"/>
  <c r="J71"/>
  <c r="H71"/>
  <c r="F71"/>
  <c r="D71"/>
  <c r="B71"/>
  <c r="BE71"/>
  <c r="BA71"/>
  <c r="AE71"/>
  <c r="AA71"/>
  <c r="W71"/>
  <c r="S71"/>
  <c r="Q71"/>
  <c r="M71"/>
  <c r="I71"/>
  <c r="G71"/>
  <c r="C71"/>
  <c r="BC71"/>
  <c r="AY71"/>
  <c r="AC71"/>
  <c r="Y71"/>
  <c r="U71"/>
  <c r="O71"/>
  <c r="K71"/>
  <c r="E71"/>
  <c r="BB266" i="11"/>
  <c r="BD266"/>
  <c r="BF266"/>
  <c r="A170"/>
  <c r="B265"/>
  <c r="BH69"/>
  <c r="BI69"/>
  <c r="BG266"/>
  <c r="BC266"/>
  <c r="AY266"/>
  <c r="AU266"/>
  <c r="AQ266"/>
  <c r="U266"/>
  <c r="Q266"/>
  <c r="M266"/>
  <c r="A71"/>
  <c r="AZ266"/>
  <c r="AX266"/>
  <c r="AV266"/>
  <c r="AT266"/>
  <c r="AR266"/>
  <c r="AP266"/>
  <c r="V266"/>
  <c r="T266"/>
  <c r="R266"/>
  <c r="P266"/>
  <c r="N266"/>
  <c r="L266"/>
  <c r="J266"/>
  <c r="H266"/>
  <c r="F266"/>
  <c r="D266"/>
  <c r="A363"/>
  <c r="BL362"/>
  <c r="BH70" i="10"/>
  <c r="BI70"/>
  <c r="BG71"/>
  <c r="A72"/>
  <c r="A170"/>
  <c r="T266"/>
  <c r="L266"/>
  <c r="D266"/>
  <c r="B266"/>
  <c r="A363"/>
  <c r="A559"/>
  <c r="C266"/>
  <c r="G266"/>
  <c r="K266"/>
  <c r="O266"/>
  <c r="S266"/>
  <c r="W266"/>
  <c r="AA266"/>
  <c r="AE266"/>
  <c r="BA266"/>
  <c r="BE266"/>
  <c r="F266"/>
  <c r="J266"/>
  <c r="N266"/>
  <c r="R266"/>
  <c r="V266"/>
  <c r="Z266"/>
  <c r="AD266"/>
  <c r="AZ266"/>
  <c r="BD266"/>
  <c r="BN558"/>
  <c r="BN362"/>
  <c r="E266"/>
  <c r="I266"/>
  <c r="M266"/>
  <c r="Q266"/>
  <c r="U266"/>
  <c r="Y266"/>
  <c r="AC266"/>
  <c r="AY266"/>
  <c r="BC266"/>
  <c r="BG266"/>
  <c r="H266"/>
  <c r="P266"/>
  <c r="X266"/>
  <c r="AB266"/>
  <c r="AO266"/>
  <c r="BB266"/>
  <c r="BF266"/>
  <c r="BH460" i="7"/>
  <c r="BF460"/>
  <c r="BD460"/>
  <c r="BB460"/>
  <c r="AG460"/>
  <c r="AE460"/>
  <c r="AC460"/>
  <c r="AA460"/>
  <c r="Y460"/>
  <c r="W460"/>
  <c r="U460"/>
  <c r="S460"/>
  <c r="Q460"/>
  <c r="O460"/>
  <c r="M460"/>
  <c r="K460"/>
  <c r="I460"/>
  <c r="G460"/>
  <c r="E460"/>
  <c r="A266"/>
  <c r="BI460"/>
  <c r="BG460"/>
  <c r="BE460"/>
  <c r="BC460"/>
  <c r="AH460"/>
  <c r="AF460"/>
  <c r="AD460"/>
  <c r="Z460"/>
  <c r="X460"/>
  <c r="V460"/>
  <c r="R460"/>
  <c r="P460"/>
  <c r="N460"/>
  <c r="J460"/>
  <c r="H460"/>
  <c r="F460"/>
  <c r="A1048"/>
  <c r="A657"/>
  <c r="BJ68"/>
  <c r="A70"/>
  <c r="AM71" i="11" l="1"/>
  <c r="AM267" s="1"/>
  <c r="AK71"/>
  <c r="AK267" s="1"/>
  <c r="AI71"/>
  <c r="AI267" s="1"/>
  <c r="AG71"/>
  <c r="AG267" s="1"/>
  <c r="AE71"/>
  <c r="AE267" s="1"/>
  <c r="AC71"/>
  <c r="AC267" s="1"/>
  <c r="AA71"/>
  <c r="AA267" s="1"/>
  <c r="Y71"/>
  <c r="Y267" s="1"/>
  <c r="W71"/>
  <c r="W267" s="1"/>
  <c r="AN71"/>
  <c r="AN267" s="1"/>
  <c r="AL71"/>
  <c r="AL267" s="1"/>
  <c r="AJ71"/>
  <c r="AJ267" s="1"/>
  <c r="AH71"/>
  <c r="AH267" s="1"/>
  <c r="AF71"/>
  <c r="AF267" s="1"/>
  <c r="AD71"/>
  <c r="AD267" s="1"/>
  <c r="AB71"/>
  <c r="AB267" s="1"/>
  <c r="Z71"/>
  <c r="Z267" s="1"/>
  <c r="X71"/>
  <c r="X267" s="1"/>
  <c r="AW72" i="10"/>
  <c r="AW268" s="1"/>
  <c r="AU72"/>
  <c r="AU268" s="1"/>
  <c r="AS72"/>
  <c r="AS268" s="1"/>
  <c r="AQ72"/>
  <c r="AQ268" s="1"/>
  <c r="AX72"/>
  <c r="AX268" s="1"/>
  <c r="AV72"/>
  <c r="AV268" s="1"/>
  <c r="AT72"/>
  <c r="AT268" s="1"/>
  <c r="AR72"/>
  <c r="AR268" s="1"/>
  <c r="AP72"/>
  <c r="AP268" s="1"/>
  <c r="AY266" i="7"/>
  <c r="AW266"/>
  <c r="AU266"/>
  <c r="AS266"/>
  <c r="AQ266"/>
  <c r="AX266"/>
  <c r="AV266"/>
  <c r="AT266"/>
  <c r="AR266"/>
  <c r="AP266"/>
  <c r="BH266"/>
  <c r="BF266"/>
  <c r="BD266"/>
  <c r="BB266"/>
  <c r="AZ266"/>
  <c r="AN266"/>
  <c r="AL266"/>
  <c r="AJ266"/>
  <c r="AH266"/>
  <c r="AF266"/>
  <c r="AD266"/>
  <c r="AB266"/>
  <c r="Z266"/>
  <c r="X266"/>
  <c r="V266"/>
  <c r="T266"/>
  <c r="R266"/>
  <c r="P266"/>
  <c r="N266"/>
  <c r="L266"/>
  <c r="J266"/>
  <c r="H266"/>
  <c r="F266"/>
  <c r="D266"/>
  <c r="BI266"/>
  <c r="BE266"/>
  <c r="BA266"/>
  <c r="AM266"/>
  <c r="AI266"/>
  <c r="AE266"/>
  <c r="AA266"/>
  <c r="W266"/>
  <c r="S266"/>
  <c r="O266"/>
  <c r="K266"/>
  <c r="G266"/>
  <c r="BG266"/>
  <c r="BC266"/>
  <c r="AO266"/>
  <c r="AK266"/>
  <c r="AG266"/>
  <c r="AC266"/>
  <c r="Y266"/>
  <c r="U266"/>
  <c r="Q266"/>
  <c r="M266"/>
  <c r="I266"/>
  <c r="E266"/>
  <c r="AK461"/>
  <c r="BA461"/>
  <c r="AL461"/>
  <c r="AZ461"/>
  <c r="AO461"/>
  <c r="AS461"/>
  <c r="AW461"/>
  <c r="AP461"/>
  <c r="AT461"/>
  <c r="AX461"/>
  <c r="AI461"/>
  <c r="AM461"/>
  <c r="AJ461"/>
  <c r="AN461"/>
  <c r="AQ461"/>
  <c r="AU461"/>
  <c r="AY461"/>
  <c r="AR461"/>
  <c r="AV461"/>
  <c r="AY70"/>
  <c r="AW70"/>
  <c r="AU70"/>
  <c r="AS70"/>
  <c r="AQ70"/>
  <c r="AO70"/>
  <c r="AX70"/>
  <c r="AV70"/>
  <c r="AT70"/>
  <c r="AR70"/>
  <c r="AP70"/>
  <c r="AM72" i="10"/>
  <c r="AM268" s="1"/>
  <c r="AK72"/>
  <c r="AK268" s="1"/>
  <c r="AI72"/>
  <c r="AI268" s="1"/>
  <c r="AG72"/>
  <c r="AG268" s="1"/>
  <c r="AN72"/>
  <c r="AN268" s="1"/>
  <c r="AL72"/>
  <c r="AL268" s="1"/>
  <c r="AJ72"/>
  <c r="AJ268" s="1"/>
  <c r="AH72"/>
  <c r="AH268" s="1"/>
  <c r="AF72"/>
  <c r="AF268" s="1"/>
  <c r="BI70" i="7"/>
  <c r="BG70"/>
  <c r="BE70"/>
  <c r="BC70"/>
  <c r="BA70"/>
  <c r="AM70"/>
  <c r="AK70"/>
  <c r="AI70"/>
  <c r="AG70"/>
  <c r="AE70"/>
  <c r="AC70"/>
  <c r="AA70"/>
  <c r="Y70"/>
  <c r="W70"/>
  <c r="U70"/>
  <c r="S70"/>
  <c r="Q70"/>
  <c r="O70"/>
  <c r="M70"/>
  <c r="K70"/>
  <c r="I70"/>
  <c r="G70"/>
  <c r="E70"/>
  <c r="BF70"/>
  <c r="BB70"/>
  <c r="AN70"/>
  <c r="AJ70"/>
  <c r="AF70"/>
  <c r="AB70"/>
  <c r="X70"/>
  <c r="T70"/>
  <c r="P70"/>
  <c r="L70"/>
  <c r="H70"/>
  <c r="D70"/>
  <c r="BH70"/>
  <c r="BD70"/>
  <c r="AZ70"/>
  <c r="AL70"/>
  <c r="AH70"/>
  <c r="AD70"/>
  <c r="Z70"/>
  <c r="V70"/>
  <c r="R70"/>
  <c r="N70"/>
  <c r="J70"/>
  <c r="F70"/>
  <c r="AB461"/>
  <c r="T461"/>
  <c r="L461"/>
  <c r="D461"/>
  <c r="BN362" i="11"/>
  <c r="BN558"/>
  <c r="BF71"/>
  <c r="BD71"/>
  <c r="BB71"/>
  <c r="AZ71"/>
  <c r="AX71"/>
  <c r="AV71"/>
  <c r="AT71"/>
  <c r="AR71"/>
  <c r="BG71"/>
  <c r="BE71"/>
  <c r="BC71"/>
  <c r="BA71"/>
  <c r="AY71"/>
  <c r="AW71"/>
  <c r="AU71"/>
  <c r="AS71"/>
  <c r="AQ71"/>
  <c r="AO71"/>
  <c r="U71"/>
  <c r="S71"/>
  <c r="Q71"/>
  <c r="O71"/>
  <c r="M71"/>
  <c r="K71"/>
  <c r="V71"/>
  <c r="R71"/>
  <c r="N71"/>
  <c r="J71"/>
  <c r="H71"/>
  <c r="F71"/>
  <c r="D71"/>
  <c r="B71"/>
  <c r="AP71"/>
  <c r="T71"/>
  <c r="P71"/>
  <c r="L71"/>
  <c r="I71"/>
  <c r="G71"/>
  <c r="E71"/>
  <c r="C71"/>
  <c r="BK69" i="7"/>
  <c r="BP1047"/>
  <c r="BP655"/>
  <c r="BE72" i="10"/>
  <c r="BC72"/>
  <c r="BA72"/>
  <c r="AY72"/>
  <c r="AE72"/>
  <c r="AC72"/>
  <c r="AA72"/>
  <c r="Y72"/>
  <c r="W72"/>
  <c r="U72"/>
  <c r="S72"/>
  <c r="Q72"/>
  <c r="O72"/>
  <c r="M72"/>
  <c r="K72"/>
  <c r="I72"/>
  <c r="G72"/>
  <c r="E72"/>
  <c r="C72"/>
  <c r="BD72"/>
  <c r="BB72"/>
  <c r="AO72"/>
  <c r="AB72"/>
  <c r="X72"/>
  <c r="T72"/>
  <c r="P72"/>
  <c r="N72"/>
  <c r="J72"/>
  <c r="H72"/>
  <c r="D72"/>
  <c r="BF72"/>
  <c r="AZ72"/>
  <c r="AD72"/>
  <c r="Z72"/>
  <c r="V72"/>
  <c r="R72"/>
  <c r="L72"/>
  <c r="F72"/>
  <c r="B72"/>
  <c r="A364" i="11"/>
  <c r="BL363"/>
  <c r="B266"/>
  <c r="BI70"/>
  <c r="BH70"/>
  <c r="A72"/>
  <c r="A171"/>
  <c r="A560" i="10"/>
  <c r="A364"/>
  <c r="A171"/>
  <c r="D267"/>
  <c r="H267"/>
  <c r="L267"/>
  <c r="P267"/>
  <c r="T267"/>
  <c r="X267"/>
  <c r="AB267"/>
  <c r="AO267"/>
  <c r="BB267"/>
  <c r="BF267"/>
  <c r="C267"/>
  <c r="G267"/>
  <c r="K267"/>
  <c r="O267"/>
  <c r="S267"/>
  <c r="W267"/>
  <c r="AA267"/>
  <c r="AE267"/>
  <c r="BA267"/>
  <c r="BE267"/>
  <c r="B267"/>
  <c r="BI71"/>
  <c r="BH71"/>
  <c r="A73"/>
  <c r="BG72"/>
  <c r="BN559"/>
  <c r="BN363"/>
  <c r="F267"/>
  <c r="J267"/>
  <c r="N267"/>
  <c r="R267"/>
  <c r="V267"/>
  <c r="Z267"/>
  <c r="AD267"/>
  <c r="AZ267"/>
  <c r="BD267"/>
  <c r="E267"/>
  <c r="I267"/>
  <c r="M267"/>
  <c r="Q267"/>
  <c r="U267"/>
  <c r="Y267"/>
  <c r="AC267"/>
  <c r="AY267"/>
  <c r="BC267"/>
  <c r="BG267"/>
  <c r="A658" i="7"/>
  <c r="A1049"/>
  <c r="A267"/>
  <c r="BI461"/>
  <c r="BG461"/>
  <c r="BE461"/>
  <c r="BC461"/>
  <c r="AH461"/>
  <c r="AF461"/>
  <c r="AD461"/>
  <c r="Z461"/>
  <c r="X461"/>
  <c r="V461"/>
  <c r="R461"/>
  <c r="P461"/>
  <c r="N461"/>
  <c r="J461"/>
  <c r="H461"/>
  <c r="F461"/>
  <c r="BH461"/>
  <c r="BF461"/>
  <c r="BD461"/>
  <c r="BB461"/>
  <c r="AG461"/>
  <c r="AE461"/>
  <c r="AC461"/>
  <c r="AA461"/>
  <c r="Y461"/>
  <c r="W461"/>
  <c r="U461"/>
  <c r="S461"/>
  <c r="Q461"/>
  <c r="O461"/>
  <c r="M461"/>
  <c r="K461"/>
  <c r="I461"/>
  <c r="G461"/>
  <c r="E461"/>
  <c r="BJ69"/>
  <c r="A71"/>
  <c r="AM72" i="11" l="1"/>
  <c r="AM268" s="1"/>
  <c r="AK72"/>
  <c r="AK268" s="1"/>
  <c r="AI72"/>
  <c r="AI268" s="1"/>
  <c r="AG72"/>
  <c r="AG268" s="1"/>
  <c r="AE72"/>
  <c r="AE268" s="1"/>
  <c r="AC72"/>
  <c r="AC268" s="1"/>
  <c r="AA72"/>
  <c r="AA268" s="1"/>
  <c r="Y72"/>
  <c r="Y268" s="1"/>
  <c r="W72"/>
  <c r="W268" s="1"/>
  <c r="AN72"/>
  <c r="AN268" s="1"/>
  <c r="AL72"/>
  <c r="AL268" s="1"/>
  <c r="AJ72"/>
  <c r="AJ268" s="1"/>
  <c r="AH72"/>
  <c r="AH268" s="1"/>
  <c r="AF72"/>
  <c r="AF268" s="1"/>
  <c r="AD72"/>
  <c r="AD268" s="1"/>
  <c r="AB72"/>
  <c r="AB268" s="1"/>
  <c r="Z72"/>
  <c r="Z268" s="1"/>
  <c r="X72"/>
  <c r="X268" s="1"/>
  <c r="AX73" i="10"/>
  <c r="AX269" s="1"/>
  <c r="AV73"/>
  <c r="AV269" s="1"/>
  <c r="AT73"/>
  <c r="AT269" s="1"/>
  <c r="AR73"/>
  <c r="AR269" s="1"/>
  <c r="AP73"/>
  <c r="AP269" s="1"/>
  <c r="AW73"/>
  <c r="AW269" s="1"/>
  <c r="AU73"/>
  <c r="AU269" s="1"/>
  <c r="AS73"/>
  <c r="AS269" s="1"/>
  <c r="AQ73"/>
  <c r="AQ269" s="1"/>
  <c r="AY267" i="7"/>
  <c r="AW267"/>
  <c r="AU267"/>
  <c r="AS267"/>
  <c r="AQ267"/>
  <c r="AX267"/>
  <c r="AV267"/>
  <c r="AT267"/>
  <c r="AR267"/>
  <c r="AP267"/>
  <c r="BH267"/>
  <c r="BF267"/>
  <c r="BD267"/>
  <c r="BB267"/>
  <c r="AZ267"/>
  <c r="AN267"/>
  <c r="AL267"/>
  <c r="AJ267"/>
  <c r="AH267"/>
  <c r="AF267"/>
  <c r="AD267"/>
  <c r="AB267"/>
  <c r="Z267"/>
  <c r="X267"/>
  <c r="V267"/>
  <c r="T267"/>
  <c r="R267"/>
  <c r="P267"/>
  <c r="N267"/>
  <c r="L267"/>
  <c r="J267"/>
  <c r="H267"/>
  <c r="F267"/>
  <c r="D267"/>
  <c r="BI267"/>
  <c r="BE267"/>
  <c r="BA267"/>
  <c r="BA462" s="1"/>
  <c r="AM267"/>
  <c r="AI267"/>
  <c r="AI462" s="1"/>
  <c r="AE267"/>
  <c r="AA267"/>
  <c r="W267"/>
  <c r="S267"/>
  <c r="O267"/>
  <c r="K267"/>
  <c r="G267"/>
  <c r="BG267"/>
  <c r="BC267"/>
  <c r="AO267"/>
  <c r="AO462" s="1"/>
  <c r="AK267"/>
  <c r="AG267"/>
  <c r="AC267"/>
  <c r="Y267"/>
  <c r="U267"/>
  <c r="Q267"/>
  <c r="M267"/>
  <c r="I267"/>
  <c r="E267"/>
  <c r="AL462"/>
  <c r="AJ462"/>
  <c r="AK462"/>
  <c r="AR462"/>
  <c r="AV462"/>
  <c r="AS462"/>
  <c r="AW462"/>
  <c r="AZ462"/>
  <c r="AN462"/>
  <c r="AM462"/>
  <c r="AP462"/>
  <c r="AT462"/>
  <c r="AX462"/>
  <c r="AQ462"/>
  <c r="AU462"/>
  <c r="AY462"/>
  <c r="AX71"/>
  <c r="AV71"/>
  <c r="AT71"/>
  <c r="AR71"/>
  <c r="AP71"/>
  <c r="AY71"/>
  <c r="AW71"/>
  <c r="AU71"/>
  <c r="AS71"/>
  <c r="AQ71"/>
  <c r="AO71"/>
  <c r="AN73" i="10"/>
  <c r="AN269" s="1"/>
  <c r="AL73"/>
  <c r="AL269" s="1"/>
  <c r="AJ73"/>
  <c r="AJ269" s="1"/>
  <c r="AH73"/>
  <c r="AH269" s="1"/>
  <c r="AF73"/>
  <c r="AF269" s="1"/>
  <c r="AM73"/>
  <c r="AM269" s="1"/>
  <c r="AK73"/>
  <c r="AK269" s="1"/>
  <c r="AI73"/>
  <c r="AI269" s="1"/>
  <c r="AG73"/>
  <c r="AG269" s="1"/>
  <c r="BH71" i="7"/>
  <c r="BF71"/>
  <c r="BD71"/>
  <c r="BB71"/>
  <c r="AZ71"/>
  <c r="AN71"/>
  <c r="AL71"/>
  <c r="AJ71"/>
  <c r="AH71"/>
  <c r="AF71"/>
  <c r="AD71"/>
  <c r="AB71"/>
  <c r="Z71"/>
  <c r="X71"/>
  <c r="V71"/>
  <c r="T71"/>
  <c r="R71"/>
  <c r="P71"/>
  <c r="N71"/>
  <c r="L71"/>
  <c r="J71"/>
  <c r="H71"/>
  <c r="F71"/>
  <c r="D71"/>
  <c r="BI71"/>
  <c r="BE71"/>
  <c r="BA71"/>
  <c r="AM71"/>
  <c r="AI71"/>
  <c r="AE71"/>
  <c r="AA71"/>
  <c r="W71"/>
  <c r="S71"/>
  <c r="O71"/>
  <c r="K71"/>
  <c r="G71"/>
  <c r="BG71"/>
  <c r="BC71"/>
  <c r="AK71"/>
  <c r="AG71"/>
  <c r="AC71"/>
  <c r="Y71"/>
  <c r="U71"/>
  <c r="Q71"/>
  <c r="M71"/>
  <c r="I71"/>
  <c r="E71"/>
  <c r="L462"/>
  <c r="D462"/>
  <c r="BN363" i="11"/>
  <c r="BN559"/>
  <c r="BF72"/>
  <c r="BD72"/>
  <c r="BB72"/>
  <c r="AZ72"/>
  <c r="AX72"/>
  <c r="AV72"/>
  <c r="AT72"/>
  <c r="AR72"/>
  <c r="AP72"/>
  <c r="V72"/>
  <c r="T72"/>
  <c r="R72"/>
  <c r="P72"/>
  <c r="N72"/>
  <c r="L72"/>
  <c r="J72"/>
  <c r="H72"/>
  <c r="F72"/>
  <c r="D72"/>
  <c r="B72"/>
  <c r="BG72"/>
  <c r="BE72"/>
  <c r="BC72"/>
  <c r="BA72"/>
  <c r="AY72"/>
  <c r="AW72"/>
  <c r="AU72"/>
  <c r="AS72"/>
  <c r="AQ72"/>
  <c r="AO72"/>
  <c r="U72"/>
  <c r="S72"/>
  <c r="Q72"/>
  <c r="O72"/>
  <c r="M72"/>
  <c r="K72"/>
  <c r="I72"/>
  <c r="G72"/>
  <c r="E72"/>
  <c r="C72"/>
  <c r="BK70" i="7"/>
  <c r="BP1048"/>
  <c r="BP656"/>
  <c r="BF73" i="10"/>
  <c r="BD73"/>
  <c r="BB73"/>
  <c r="AZ73"/>
  <c r="AO73"/>
  <c r="AD73"/>
  <c r="AB73"/>
  <c r="Z73"/>
  <c r="X73"/>
  <c r="V73"/>
  <c r="T73"/>
  <c r="R73"/>
  <c r="P73"/>
  <c r="N73"/>
  <c r="L73"/>
  <c r="J73"/>
  <c r="H73"/>
  <c r="F73"/>
  <c r="D73"/>
  <c r="B73"/>
  <c r="BE73"/>
  <c r="AY73"/>
  <c r="AC73"/>
  <c r="Y73"/>
  <c r="U73"/>
  <c r="Q73"/>
  <c r="M73"/>
  <c r="K73"/>
  <c r="G73"/>
  <c r="E73"/>
  <c r="C73"/>
  <c r="BC73"/>
  <c r="BA73"/>
  <c r="AE73"/>
  <c r="AA73"/>
  <c r="W73"/>
  <c r="S73"/>
  <c r="O73"/>
  <c r="I73"/>
  <c r="B267" i="11"/>
  <c r="BH71"/>
  <c r="BI71"/>
  <c r="A73"/>
  <c r="A365"/>
  <c r="BL364"/>
  <c r="C267"/>
  <c r="G267"/>
  <c r="K267"/>
  <c r="O267"/>
  <c r="S267"/>
  <c r="AO267"/>
  <c r="AS267"/>
  <c r="AW267"/>
  <c r="BA267"/>
  <c r="BE267"/>
  <c r="F267"/>
  <c r="J267"/>
  <c r="N267"/>
  <c r="R267"/>
  <c r="V267"/>
  <c r="AR267"/>
  <c r="AV267"/>
  <c r="AZ267"/>
  <c r="BD267"/>
  <c r="A172"/>
  <c r="E267"/>
  <c r="I267"/>
  <c r="M267"/>
  <c r="Q267"/>
  <c r="U267"/>
  <c r="AQ267"/>
  <c r="AU267"/>
  <c r="AY267"/>
  <c r="BC267"/>
  <c r="BG267"/>
  <c r="D267"/>
  <c r="H267"/>
  <c r="L267"/>
  <c r="P267"/>
  <c r="T267"/>
  <c r="AP267"/>
  <c r="AT267"/>
  <c r="AX267"/>
  <c r="BB267"/>
  <c r="BF267"/>
  <c r="BH72" i="10"/>
  <c r="BI72"/>
  <c r="BG73"/>
  <c r="A74"/>
  <c r="A172"/>
  <c r="D268"/>
  <c r="B268"/>
  <c r="A365"/>
  <c r="A561"/>
  <c r="I268"/>
  <c r="Q268"/>
  <c r="C268"/>
  <c r="G268"/>
  <c r="K268"/>
  <c r="O268"/>
  <c r="S268"/>
  <c r="W268"/>
  <c r="AA268"/>
  <c r="AE268"/>
  <c r="BA268"/>
  <c r="BE268"/>
  <c r="F268"/>
  <c r="J268"/>
  <c r="N268"/>
  <c r="R268"/>
  <c r="V268"/>
  <c r="Z268"/>
  <c r="AD268"/>
  <c r="AZ268"/>
  <c r="BD268"/>
  <c r="BN560"/>
  <c r="BN364"/>
  <c r="E268"/>
  <c r="M268"/>
  <c r="U268"/>
  <c r="Y268"/>
  <c r="AC268"/>
  <c r="AY268"/>
  <c r="BC268"/>
  <c r="BG268"/>
  <c r="H268"/>
  <c r="L268"/>
  <c r="P268"/>
  <c r="T268"/>
  <c r="X268"/>
  <c r="AB268"/>
  <c r="AO268"/>
  <c r="BB268"/>
  <c r="BF268"/>
  <c r="A1050" i="7"/>
  <c r="BH462"/>
  <c r="BF462"/>
  <c r="BD462"/>
  <c r="BB462"/>
  <c r="AG462"/>
  <c r="AE462"/>
  <c r="AC462"/>
  <c r="AA462"/>
  <c r="Y462"/>
  <c r="W462"/>
  <c r="U462"/>
  <c r="S462"/>
  <c r="Q462"/>
  <c r="O462"/>
  <c r="M462"/>
  <c r="K462"/>
  <c r="I462"/>
  <c r="G462"/>
  <c r="E462"/>
  <c r="A268"/>
  <c r="BI462"/>
  <c r="BG462"/>
  <c r="BE462"/>
  <c r="BC462"/>
  <c r="AH462"/>
  <c r="AF462"/>
  <c r="AD462"/>
  <c r="AB462"/>
  <c r="Z462"/>
  <c r="X462"/>
  <c r="V462"/>
  <c r="T462"/>
  <c r="R462"/>
  <c r="P462"/>
  <c r="N462"/>
  <c r="J462"/>
  <c r="H462"/>
  <c r="F462"/>
  <c r="A659"/>
  <c r="BJ70"/>
  <c r="A72"/>
  <c r="AM73" i="11" l="1"/>
  <c r="AM269" s="1"/>
  <c r="AK73"/>
  <c r="AK269" s="1"/>
  <c r="AI73"/>
  <c r="AI269" s="1"/>
  <c r="AG73"/>
  <c r="AG269" s="1"/>
  <c r="AE73"/>
  <c r="AE269" s="1"/>
  <c r="AC73"/>
  <c r="AC269" s="1"/>
  <c r="AA73"/>
  <c r="AA269" s="1"/>
  <c r="Y73"/>
  <c r="Y269" s="1"/>
  <c r="W73"/>
  <c r="W269" s="1"/>
  <c r="AN73"/>
  <c r="AN269" s="1"/>
  <c r="AL73"/>
  <c r="AL269" s="1"/>
  <c r="AJ73"/>
  <c r="AJ269" s="1"/>
  <c r="AH73"/>
  <c r="AH269" s="1"/>
  <c r="AF73"/>
  <c r="AF269" s="1"/>
  <c r="AD73"/>
  <c r="AD269" s="1"/>
  <c r="AB73"/>
  <c r="AB269" s="1"/>
  <c r="Z73"/>
  <c r="Z269" s="1"/>
  <c r="X73"/>
  <c r="X269" s="1"/>
  <c r="AW74" i="10"/>
  <c r="AW270" s="1"/>
  <c r="AU74"/>
  <c r="AU270" s="1"/>
  <c r="AS74"/>
  <c r="AS270" s="1"/>
  <c r="AQ74"/>
  <c r="AQ270" s="1"/>
  <c r="AX74"/>
  <c r="AX270" s="1"/>
  <c r="AV74"/>
  <c r="AV270" s="1"/>
  <c r="AT74"/>
  <c r="AT270" s="1"/>
  <c r="AR74"/>
  <c r="AR270" s="1"/>
  <c r="AP74"/>
  <c r="AP270" s="1"/>
  <c r="AY268" i="7"/>
  <c r="AW268"/>
  <c r="AW463" s="1"/>
  <c r="AU268"/>
  <c r="AS268"/>
  <c r="AS463" s="1"/>
  <c r="AQ268"/>
  <c r="AX268"/>
  <c r="AX463" s="1"/>
  <c r="AV268"/>
  <c r="AT268"/>
  <c r="AT463" s="1"/>
  <c r="AR268"/>
  <c r="AP268"/>
  <c r="AP463" s="1"/>
  <c r="BH268"/>
  <c r="BF268"/>
  <c r="BD268"/>
  <c r="BB268"/>
  <c r="AZ268"/>
  <c r="AZ463" s="1"/>
  <c r="AN268"/>
  <c r="AL268"/>
  <c r="AL463" s="1"/>
  <c r="AJ268"/>
  <c r="AH268"/>
  <c r="AF268"/>
  <c r="AD268"/>
  <c r="AB268"/>
  <c r="Z268"/>
  <c r="X268"/>
  <c r="V268"/>
  <c r="T268"/>
  <c r="R268"/>
  <c r="P268"/>
  <c r="N268"/>
  <c r="L268"/>
  <c r="J268"/>
  <c r="H268"/>
  <c r="F268"/>
  <c r="D268"/>
  <c r="BI268"/>
  <c r="BE268"/>
  <c r="BA268"/>
  <c r="BA463" s="1"/>
  <c r="AM268"/>
  <c r="AI268"/>
  <c r="AI463" s="1"/>
  <c r="AE268"/>
  <c r="AA268"/>
  <c r="W268"/>
  <c r="S268"/>
  <c r="O268"/>
  <c r="K268"/>
  <c r="G268"/>
  <c r="BG268"/>
  <c r="BC268"/>
  <c r="AO268"/>
  <c r="AO463" s="1"/>
  <c r="AK268"/>
  <c r="AG268"/>
  <c r="AC268"/>
  <c r="Y268"/>
  <c r="U268"/>
  <c r="Q268"/>
  <c r="M268"/>
  <c r="I268"/>
  <c r="E268"/>
  <c r="AK463"/>
  <c r="AM463"/>
  <c r="AJ463"/>
  <c r="AN463"/>
  <c r="AQ463"/>
  <c r="AU463"/>
  <c r="AY463"/>
  <c r="AR463"/>
  <c r="AV463"/>
  <c r="AY72"/>
  <c r="AW72"/>
  <c r="AU72"/>
  <c r="AS72"/>
  <c r="AQ72"/>
  <c r="AO72"/>
  <c r="AX72"/>
  <c r="AV72"/>
  <c r="AT72"/>
  <c r="AR72"/>
  <c r="AP72"/>
  <c r="AM74" i="10"/>
  <c r="AM270" s="1"/>
  <c r="AK74"/>
  <c r="AK270" s="1"/>
  <c r="AI74"/>
  <c r="AI270" s="1"/>
  <c r="AG74"/>
  <c r="AG270" s="1"/>
  <c r="AN74"/>
  <c r="AN270" s="1"/>
  <c r="AL74"/>
  <c r="AL270" s="1"/>
  <c r="AJ74"/>
  <c r="AJ270" s="1"/>
  <c r="AH74"/>
  <c r="AH270" s="1"/>
  <c r="AF74"/>
  <c r="AF270" s="1"/>
  <c r="BI72" i="7"/>
  <c r="BG72"/>
  <c r="BE72"/>
  <c r="BC72"/>
  <c r="BA72"/>
  <c r="AM72"/>
  <c r="AK72"/>
  <c r="AI72"/>
  <c r="AG72"/>
  <c r="AE72"/>
  <c r="AC72"/>
  <c r="AA72"/>
  <c r="Y72"/>
  <c r="W72"/>
  <c r="U72"/>
  <c r="S72"/>
  <c r="Q72"/>
  <c r="O72"/>
  <c r="M72"/>
  <c r="K72"/>
  <c r="I72"/>
  <c r="G72"/>
  <c r="E72"/>
  <c r="BH72"/>
  <c r="BD72"/>
  <c r="AZ72"/>
  <c r="AL72"/>
  <c r="AH72"/>
  <c r="AD72"/>
  <c r="Z72"/>
  <c r="V72"/>
  <c r="R72"/>
  <c r="N72"/>
  <c r="J72"/>
  <c r="F72"/>
  <c r="BF72"/>
  <c r="BB72"/>
  <c r="AN72"/>
  <c r="AJ72"/>
  <c r="AF72"/>
  <c r="AB72"/>
  <c r="X72"/>
  <c r="T72"/>
  <c r="P72"/>
  <c r="L72"/>
  <c r="H72"/>
  <c r="D72"/>
  <c r="AB463"/>
  <c r="T463"/>
  <c r="L463"/>
  <c r="D463"/>
  <c r="BN364" i="11"/>
  <c r="BN560"/>
  <c r="BF73"/>
  <c r="BD73"/>
  <c r="BB73"/>
  <c r="AZ73"/>
  <c r="AX73"/>
  <c r="AV73"/>
  <c r="AT73"/>
  <c r="AR73"/>
  <c r="AP73"/>
  <c r="V73"/>
  <c r="T73"/>
  <c r="R73"/>
  <c r="P73"/>
  <c r="N73"/>
  <c r="L73"/>
  <c r="J73"/>
  <c r="H73"/>
  <c r="F73"/>
  <c r="D73"/>
  <c r="B73"/>
  <c r="BG73"/>
  <c r="BE73"/>
  <c r="BC73"/>
  <c r="BA73"/>
  <c r="AY73"/>
  <c r="AW73"/>
  <c r="AU73"/>
  <c r="AS73"/>
  <c r="AQ73"/>
  <c r="AO73"/>
  <c r="U73"/>
  <c r="S73"/>
  <c r="Q73"/>
  <c r="O73"/>
  <c r="M73"/>
  <c r="K73"/>
  <c r="I73"/>
  <c r="G73"/>
  <c r="E73"/>
  <c r="E269" s="1"/>
  <c r="C73"/>
  <c r="C269" s="1"/>
  <c r="BK71" i="7"/>
  <c r="BP1049"/>
  <c r="BP657"/>
  <c r="BE74" i="10"/>
  <c r="BC74"/>
  <c r="BA74"/>
  <c r="AY74"/>
  <c r="AE74"/>
  <c r="AC74"/>
  <c r="AA74"/>
  <c r="Y74"/>
  <c r="W74"/>
  <c r="U74"/>
  <c r="S74"/>
  <c r="Q74"/>
  <c r="O74"/>
  <c r="M74"/>
  <c r="K74"/>
  <c r="I74"/>
  <c r="G74"/>
  <c r="E74"/>
  <c r="C74"/>
  <c r="N74"/>
  <c r="D74"/>
  <c r="BF74"/>
  <c r="BD74"/>
  <c r="BB74"/>
  <c r="AZ74"/>
  <c r="AO74"/>
  <c r="AD74"/>
  <c r="AB74"/>
  <c r="Z74"/>
  <c r="X74"/>
  <c r="V74"/>
  <c r="T74"/>
  <c r="R74"/>
  <c r="P74"/>
  <c r="L74"/>
  <c r="J74"/>
  <c r="H74"/>
  <c r="F74"/>
  <c r="B74"/>
  <c r="AZ269" i="11"/>
  <c r="BD269"/>
  <c r="A173"/>
  <c r="A366"/>
  <c r="BL365"/>
  <c r="D268"/>
  <c r="H268"/>
  <c r="L268"/>
  <c r="P268"/>
  <c r="T268"/>
  <c r="AP268"/>
  <c r="AT268"/>
  <c r="AX268"/>
  <c r="BB268"/>
  <c r="BF268"/>
  <c r="C268"/>
  <c r="G268"/>
  <c r="K268"/>
  <c r="O268"/>
  <c r="S268"/>
  <c r="AO268"/>
  <c r="AS268"/>
  <c r="AW268"/>
  <c r="BA268"/>
  <c r="BE268"/>
  <c r="B268"/>
  <c r="BI72"/>
  <c r="BH72"/>
  <c r="A74"/>
  <c r="BF269"/>
  <c r="BB269"/>
  <c r="AX269"/>
  <c r="AV269"/>
  <c r="AT269"/>
  <c r="AR269"/>
  <c r="AP269"/>
  <c r="V269"/>
  <c r="T269"/>
  <c r="R269"/>
  <c r="P269"/>
  <c r="N269"/>
  <c r="L269"/>
  <c r="J269"/>
  <c r="H269"/>
  <c r="F269"/>
  <c r="D269"/>
  <c r="BG269"/>
  <c r="BE269"/>
  <c r="BC269"/>
  <c r="BA269"/>
  <c r="AY269"/>
  <c r="AW269"/>
  <c r="AU269"/>
  <c r="AS269"/>
  <c r="AQ269"/>
  <c r="AO269"/>
  <c r="U269"/>
  <c r="S269"/>
  <c r="Q269"/>
  <c r="O269"/>
  <c r="M269"/>
  <c r="K269"/>
  <c r="I269"/>
  <c r="G269"/>
  <c r="F268"/>
  <c r="J268"/>
  <c r="N268"/>
  <c r="R268"/>
  <c r="V268"/>
  <c r="AR268"/>
  <c r="AV268"/>
  <c r="AZ268"/>
  <c r="BD268"/>
  <c r="E268"/>
  <c r="I268"/>
  <c r="M268"/>
  <c r="Q268"/>
  <c r="U268"/>
  <c r="AQ268"/>
  <c r="AU268"/>
  <c r="AY268"/>
  <c r="BC268"/>
  <c r="BG268"/>
  <c r="A173" i="10"/>
  <c r="D269"/>
  <c r="H269"/>
  <c r="L269"/>
  <c r="P269"/>
  <c r="T269"/>
  <c r="X269"/>
  <c r="AB269"/>
  <c r="AO269"/>
  <c r="BB269"/>
  <c r="BF269"/>
  <c r="C269"/>
  <c r="G269"/>
  <c r="K269"/>
  <c r="O269"/>
  <c r="S269"/>
  <c r="W269"/>
  <c r="AA269"/>
  <c r="AE269"/>
  <c r="BA269"/>
  <c r="BE269"/>
  <c r="A562"/>
  <c r="A366"/>
  <c r="B269"/>
  <c r="BI73"/>
  <c r="BH73"/>
  <c r="A75"/>
  <c r="BG74"/>
  <c r="BN561"/>
  <c r="BN365"/>
  <c r="F269"/>
  <c r="J269"/>
  <c r="N269"/>
  <c r="R269"/>
  <c r="V269"/>
  <c r="Z269"/>
  <c r="AD269"/>
  <c r="AZ269"/>
  <c r="BD269"/>
  <c r="E269"/>
  <c r="I269"/>
  <c r="M269"/>
  <c r="Q269"/>
  <c r="U269"/>
  <c r="Y269"/>
  <c r="AC269"/>
  <c r="AY269"/>
  <c r="BC269"/>
  <c r="BG269"/>
  <c r="A269" i="7"/>
  <c r="BI463"/>
  <c r="BG463"/>
  <c r="BE463"/>
  <c r="BC463"/>
  <c r="AH463"/>
  <c r="AF463"/>
  <c r="AD463"/>
  <c r="Z463"/>
  <c r="X463"/>
  <c r="V463"/>
  <c r="R463"/>
  <c r="P463"/>
  <c r="N463"/>
  <c r="J463"/>
  <c r="H463"/>
  <c r="F463"/>
  <c r="BH463"/>
  <c r="BF463"/>
  <c r="BD463"/>
  <c r="BB463"/>
  <c r="AG463"/>
  <c r="AE463"/>
  <c r="AC463"/>
  <c r="AA463"/>
  <c r="Y463"/>
  <c r="W463"/>
  <c r="U463"/>
  <c r="S463"/>
  <c r="Q463"/>
  <c r="O463"/>
  <c r="M463"/>
  <c r="K463"/>
  <c r="I463"/>
  <c r="G463"/>
  <c r="E463"/>
  <c r="A1051"/>
  <c r="A660"/>
  <c r="BJ71"/>
  <c r="A73"/>
  <c r="AM74" i="11" l="1"/>
  <c r="AM270" s="1"/>
  <c r="AK74"/>
  <c r="AK270" s="1"/>
  <c r="AI74"/>
  <c r="AI270" s="1"/>
  <c r="AG74"/>
  <c r="AG270" s="1"/>
  <c r="AE74"/>
  <c r="AE270" s="1"/>
  <c r="AC74"/>
  <c r="AC270" s="1"/>
  <c r="AA74"/>
  <c r="AA270" s="1"/>
  <c r="Y74"/>
  <c r="Y270" s="1"/>
  <c r="W74"/>
  <c r="W270" s="1"/>
  <c r="AN74"/>
  <c r="AN270" s="1"/>
  <c r="AL74"/>
  <c r="AL270" s="1"/>
  <c r="AJ74"/>
  <c r="AJ270" s="1"/>
  <c r="AH74"/>
  <c r="AH270" s="1"/>
  <c r="AF74"/>
  <c r="AF270" s="1"/>
  <c r="AD74"/>
  <c r="AD270" s="1"/>
  <c r="AB74"/>
  <c r="AB270" s="1"/>
  <c r="Z74"/>
  <c r="Z270" s="1"/>
  <c r="X74"/>
  <c r="X270" s="1"/>
  <c r="AX75" i="10"/>
  <c r="AX271" s="1"/>
  <c r="AV75"/>
  <c r="AV271" s="1"/>
  <c r="AT75"/>
  <c r="AT271" s="1"/>
  <c r="AR75"/>
  <c r="AR271" s="1"/>
  <c r="AP75"/>
  <c r="AP271" s="1"/>
  <c r="AW75"/>
  <c r="AW271" s="1"/>
  <c r="AU75"/>
  <c r="AU271" s="1"/>
  <c r="AS75"/>
  <c r="AS271" s="1"/>
  <c r="AQ75"/>
  <c r="AQ271" s="1"/>
  <c r="AY269" i="7"/>
  <c r="AW269"/>
  <c r="AU269"/>
  <c r="AS269"/>
  <c r="AQ269"/>
  <c r="AX269"/>
  <c r="AV269"/>
  <c r="AT269"/>
  <c r="AR269"/>
  <c r="AP269"/>
  <c r="BH269"/>
  <c r="BF269"/>
  <c r="BD269"/>
  <c r="BB269"/>
  <c r="AZ269"/>
  <c r="AN269"/>
  <c r="AL269"/>
  <c r="AJ269"/>
  <c r="AH269"/>
  <c r="AF269"/>
  <c r="AD269"/>
  <c r="AB269"/>
  <c r="Z269"/>
  <c r="X269"/>
  <c r="V269"/>
  <c r="T269"/>
  <c r="R269"/>
  <c r="P269"/>
  <c r="N269"/>
  <c r="L269"/>
  <c r="J269"/>
  <c r="H269"/>
  <c r="F269"/>
  <c r="D269"/>
  <c r="BI269"/>
  <c r="BE269"/>
  <c r="BA269"/>
  <c r="AM269"/>
  <c r="AI269"/>
  <c r="AE269"/>
  <c r="AA269"/>
  <c r="W269"/>
  <c r="S269"/>
  <c r="O269"/>
  <c r="K269"/>
  <c r="G269"/>
  <c r="BG269"/>
  <c r="BC269"/>
  <c r="AO269"/>
  <c r="AO464" s="1"/>
  <c r="AK269"/>
  <c r="AG269"/>
  <c r="AC269"/>
  <c r="Y269"/>
  <c r="U269"/>
  <c r="Q269"/>
  <c r="M269"/>
  <c r="I269"/>
  <c r="E269"/>
  <c r="AN464"/>
  <c r="AZ464"/>
  <c r="AI464"/>
  <c r="AM464"/>
  <c r="BA464"/>
  <c r="AP464"/>
  <c r="AT464"/>
  <c r="AX464"/>
  <c r="AQ464"/>
  <c r="AU464"/>
  <c r="AY464"/>
  <c r="AJ464"/>
  <c r="AL464"/>
  <c r="AK464"/>
  <c r="AR464"/>
  <c r="AV464"/>
  <c r="AS464"/>
  <c r="AW464"/>
  <c r="AX73"/>
  <c r="AV73"/>
  <c r="AT73"/>
  <c r="AR73"/>
  <c r="AP73"/>
  <c r="AY73"/>
  <c r="AW73"/>
  <c r="AU73"/>
  <c r="AS73"/>
  <c r="AQ73"/>
  <c r="AO73"/>
  <c r="AN75" i="10"/>
  <c r="AN271" s="1"/>
  <c r="AL75"/>
  <c r="AL271" s="1"/>
  <c r="AJ75"/>
  <c r="AJ271" s="1"/>
  <c r="AH75"/>
  <c r="AH271" s="1"/>
  <c r="AF75"/>
  <c r="AF271" s="1"/>
  <c r="AM75"/>
  <c r="AM271" s="1"/>
  <c r="AK75"/>
  <c r="AK271" s="1"/>
  <c r="AI75"/>
  <c r="AI271" s="1"/>
  <c r="AG75"/>
  <c r="AG271" s="1"/>
  <c r="BH73" i="7"/>
  <c r="BF73"/>
  <c r="BD73"/>
  <c r="BB73"/>
  <c r="AZ73"/>
  <c r="AN73"/>
  <c r="AL73"/>
  <c r="AJ73"/>
  <c r="AH73"/>
  <c r="AF73"/>
  <c r="AD73"/>
  <c r="AB73"/>
  <c r="Z73"/>
  <c r="X73"/>
  <c r="V73"/>
  <c r="T73"/>
  <c r="R73"/>
  <c r="P73"/>
  <c r="N73"/>
  <c r="L73"/>
  <c r="J73"/>
  <c r="H73"/>
  <c r="F73"/>
  <c r="D73"/>
  <c r="BG73"/>
  <c r="BC73"/>
  <c r="AK73"/>
  <c r="AG73"/>
  <c r="AC73"/>
  <c r="Y73"/>
  <c r="U73"/>
  <c r="Q73"/>
  <c r="M73"/>
  <c r="I73"/>
  <c r="E73"/>
  <c r="BI73"/>
  <c r="BE73"/>
  <c r="BA73"/>
  <c r="AM73"/>
  <c r="AI73"/>
  <c r="AE73"/>
  <c r="AA73"/>
  <c r="W73"/>
  <c r="S73"/>
  <c r="O73"/>
  <c r="K73"/>
  <c r="G73"/>
  <c r="L464"/>
  <c r="D464"/>
  <c r="BN365" i="11"/>
  <c r="BN561"/>
  <c r="BF74"/>
  <c r="BD74"/>
  <c r="BB74"/>
  <c r="AZ74"/>
  <c r="AZ270" s="1"/>
  <c r="AX74"/>
  <c r="AV74"/>
  <c r="AT74"/>
  <c r="AR74"/>
  <c r="AP74"/>
  <c r="V74"/>
  <c r="T74"/>
  <c r="R74"/>
  <c r="P74"/>
  <c r="N74"/>
  <c r="L74"/>
  <c r="J74"/>
  <c r="J270" s="1"/>
  <c r="H74"/>
  <c r="F74"/>
  <c r="F270" s="1"/>
  <c r="D74"/>
  <c r="B74"/>
  <c r="BG74"/>
  <c r="BE74"/>
  <c r="BC74"/>
  <c r="BA74"/>
  <c r="AY74"/>
  <c r="AW74"/>
  <c r="AU74"/>
  <c r="AS74"/>
  <c r="AQ74"/>
  <c r="AO74"/>
  <c r="U74"/>
  <c r="S74"/>
  <c r="S270" s="1"/>
  <c r="Q74"/>
  <c r="O74"/>
  <c r="O270" s="1"/>
  <c r="M74"/>
  <c r="K74"/>
  <c r="K270" s="1"/>
  <c r="I74"/>
  <c r="G74"/>
  <c r="G270" s="1"/>
  <c r="E74"/>
  <c r="E270" s="1"/>
  <c r="C74"/>
  <c r="C270" s="1"/>
  <c r="BK72" i="7"/>
  <c r="BP1050"/>
  <c r="BP658"/>
  <c r="AX270" i="11"/>
  <c r="BD270"/>
  <c r="BF270"/>
  <c r="BF75" i="10"/>
  <c r="BD75"/>
  <c r="BB75"/>
  <c r="AZ75"/>
  <c r="AO75"/>
  <c r="AD75"/>
  <c r="AB75"/>
  <c r="Z75"/>
  <c r="X75"/>
  <c r="V75"/>
  <c r="T75"/>
  <c r="R75"/>
  <c r="P75"/>
  <c r="N75"/>
  <c r="L75"/>
  <c r="J75"/>
  <c r="H75"/>
  <c r="F75"/>
  <c r="D75"/>
  <c r="B75"/>
  <c r="BE75"/>
  <c r="BC75"/>
  <c r="BA75"/>
  <c r="AY75"/>
  <c r="AE75"/>
  <c r="AC75"/>
  <c r="AA75"/>
  <c r="Y75"/>
  <c r="W75"/>
  <c r="U75"/>
  <c r="S75"/>
  <c r="Q75"/>
  <c r="O75"/>
  <c r="M75"/>
  <c r="K75"/>
  <c r="I75"/>
  <c r="G75"/>
  <c r="E75"/>
  <c r="C75"/>
  <c r="A174" i="11"/>
  <c r="B269"/>
  <c r="BH73"/>
  <c r="BI73"/>
  <c r="BG270"/>
  <c r="BE270"/>
  <c r="BC270"/>
  <c r="BA270"/>
  <c r="AY270"/>
  <c r="AW270"/>
  <c r="AU270"/>
  <c r="AS270"/>
  <c r="AQ270"/>
  <c r="AO270"/>
  <c r="U270"/>
  <c r="Q270"/>
  <c r="M270"/>
  <c r="I270"/>
  <c r="A75"/>
  <c r="BB270"/>
  <c r="AV270"/>
  <c r="AT270"/>
  <c r="AR270"/>
  <c r="AP270"/>
  <c r="V270"/>
  <c r="T270"/>
  <c r="R270"/>
  <c r="P270"/>
  <c r="N270"/>
  <c r="L270"/>
  <c r="H270"/>
  <c r="D270"/>
  <c r="A367"/>
  <c r="BL366"/>
  <c r="BH74" i="10"/>
  <c r="BI74"/>
  <c r="BG75"/>
  <c r="A76"/>
  <c r="A174"/>
  <c r="H270"/>
  <c r="D270"/>
  <c r="B270"/>
  <c r="E270"/>
  <c r="I270"/>
  <c r="M270"/>
  <c r="Q270"/>
  <c r="C270"/>
  <c r="G270"/>
  <c r="K270"/>
  <c r="O270"/>
  <c r="S270"/>
  <c r="W270"/>
  <c r="AA270"/>
  <c r="AE270"/>
  <c r="BA270"/>
  <c r="BE270"/>
  <c r="F270"/>
  <c r="J270"/>
  <c r="N270"/>
  <c r="R270"/>
  <c r="V270"/>
  <c r="Z270"/>
  <c r="AD270"/>
  <c r="AZ270"/>
  <c r="BD270"/>
  <c r="BN562"/>
  <c r="BN366"/>
  <c r="A367"/>
  <c r="A563"/>
  <c r="U270"/>
  <c r="Y270"/>
  <c r="AC270"/>
  <c r="AY270"/>
  <c r="BC270"/>
  <c r="BG270"/>
  <c r="L270"/>
  <c r="P270"/>
  <c r="T270"/>
  <c r="X270"/>
  <c r="AB270"/>
  <c r="AO270"/>
  <c r="BB270"/>
  <c r="BF270"/>
  <c r="A661" i="7"/>
  <c r="A1052"/>
  <c r="BH464"/>
  <c r="BF464"/>
  <c r="BD464"/>
  <c r="BB464"/>
  <c r="AG464"/>
  <c r="AE464"/>
  <c r="AC464"/>
  <c r="AA464"/>
  <c r="Y464"/>
  <c r="W464"/>
  <c r="U464"/>
  <c r="S464"/>
  <c r="Q464"/>
  <c r="O464"/>
  <c r="M464"/>
  <c r="K464"/>
  <c r="I464"/>
  <c r="G464"/>
  <c r="E464"/>
  <c r="A270"/>
  <c r="BI464"/>
  <c r="BG464"/>
  <c r="BE464"/>
  <c r="BC464"/>
  <c r="AH464"/>
  <c r="AF464"/>
  <c r="AD464"/>
  <c r="AB464"/>
  <c r="Z464"/>
  <c r="X464"/>
  <c r="V464"/>
  <c r="T464"/>
  <c r="R464"/>
  <c r="P464"/>
  <c r="N464"/>
  <c r="J464"/>
  <c r="H464"/>
  <c r="F464"/>
  <c r="BJ72"/>
  <c r="A74"/>
  <c r="AM75" i="11" l="1"/>
  <c r="AM271" s="1"/>
  <c r="AK75"/>
  <c r="AK271" s="1"/>
  <c r="AI75"/>
  <c r="AI271" s="1"/>
  <c r="AG75"/>
  <c r="AG271" s="1"/>
  <c r="AE75"/>
  <c r="AE271" s="1"/>
  <c r="AC75"/>
  <c r="AC271" s="1"/>
  <c r="AA75"/>
  <c r="AA271" s="1"/>
  <c r="Y75"/>
  <c r="Y271" s="1"/>
  <c r="W75"/>
  <c r="W271" s="1"/>
  <c r="AN75"/>
  <c r="AN271" s="1"/>
  <c r="AL75"/>
  <c r="AL271" s="1"/>
  <c r="AJ75"/>
  <c r="AJ271" s="1"/>
  <c r="AH75"/>
  <c r="AH271" s="1"/>
  <c r="AF75"/>
  <c r="AF271" s="1"/>
  <c r="AD75"/>
  <c r="AD271" s="1"/>
  <c r="AB75"/>
  <c r="AB271" s="1"/>
  <c r="Z75"/>
  <c r="Z271" s="1"/>
  <c r="X75"/>
  <c r="X271" s="1"/>
  <c r="AW76" i="10"/>
  <c r="AW272" s="1"/>
  <c r="AU76"/>
  <c r="AU272" s="1"/>
  <c r="AS76"/>
  <c r="AS272" s="1"/>
  <c r="AQ76"/>
  <c r="AQ272" s="1"/>
  <c r="AX76"/>
  <c r="AX272" s="1"/>
  <c r="AV76"/>
  <c r="AV272" s="1"/>
  <c r="AT76"/>
  <c r="AT272" s="1"/>
  <c r="AR76"/>
  <c r="AR272" s="1"/>
  <c r="AP76"/>
  <c r="AP272" s="1"/>
  <c r="AY270" i="7"/>
  <c r="AW270"/>
  <c r="AW465" s="1"/>
  <c r="AU270"/>
  <c r="AS270"/>
  <c r="AS465" s="1"/>
  <c r="AQ270"/>
  <c r="AX270"/>
  <c r="AX465" s="1"/>
  <c r="AV270"/>
  <c r="AT270"/>
  <c r="AT465" s="1"/>
  <c r="AR270"/>
  <c r="AP270"/>
  <c r="AP465" s="1"/>
  <c r="BH270"/>
  <c r="BF270"/>
  <c r="BD270"/>
  <c r="BB270"/>
  <c r="AZ270"/>
  <c r="AZ465" s="1"/>
  <c r="AN270"/>
  <c r="AL270"/>
  <c r="AL465" s="1"/>
  <c r="AJ270"/>
  <c r="AH270"/>
  <c r="AF270"/>
  <c r="AD270"/>
  <c r="AB270"/>
  <c r="Z270"/>
  <c r="X270"/>
  <c r="V270"/>
  <c r="T270"/>
  <c r="R270"/>
  <c r="P270"/>
  <c r="N270"/>
  <c r="L270"/>
  <c r="J270"/>
  <c r="H270"/>
  <c r="F270"/>
  <c r="D270"/>
  <c r="BI270"/>
  <c r="BE270"/>
  <c r="BA270"/>
  <c r="BA465" s="1"/>
  <c r="AM270"/>
  <c r="AI270"/>
  <c r="AE270"/>
  <c r="AA270"/>
  <c r="W270"/>
  <c r="S270"/>
  <c r="O270"/>
  <c r="K270"/>
  <c r="G270"/>
  <c r="BG270"/>
  <c r="BC270"/>
  <c r="AO270"/>
  <c r="AO465" s="1"/>
  <c r="AK270"/>
  <c r="AK465" s="1"/>
  <c r="AG270"/>
  <c r="AC270"/>
  <c r="Y270"/>
  <c r="U270"/>
  <c r="Q270"/>
  <c r="M270"/>
  <c r="I270"/>
  <c r="E270"/>
  <c r="AI465"/>
  <c r="AM465"/>
  <c r="AJ465"/>
  <c r="AN465"/>
  <c r="AQ465"/>
  <c r="AU465"/>
  <c r="AY465"/>
  <c r="AR465"/>
  <c r="AV465"/>
  <c r="AY74"/>
  <c r="AW74"/>
  <c r="AU74"/>
  <c r="AS74"/>
  <c r="AQ74"/>
  <c r="AO74"/>
  <c r="AX74"/>
  <c r="AV74"/>
  <c r="AT74"/>
  <c r="AR74"/>
  <c r="AP74"/>
  <c r="AM76" i="10"/>
  <c r="AM272" s="1"/>
  <c r="AK76"/>
  <c r="AK272" s="1"/>
  <c r="AI76"/>
  <c r="AI272" s="1"/>
  <c r="AG76"/>
  <c r="AG272" s="1"/>
  <c r="AN76"/>
  <c r="AN272" s="1"/>
  <c r="AL76"/>
  <c r="AL272" s="1"/>
  <c r="AJ76"/>
  <c r="AJ272" s="1"/>
  <c r="AH76"/>
  <c r="AH272" s="1"/>
  <c r="AF76"/>
  <c r="AF272" s="1"/>
  <c r="BI74" i="7"/>
  <c r="BG74"/>
  <c r="BE74"/>
  <c r="BC74"/>
  <c r="BA74"/>
  <c r="AM74"/>
  <c r="AK74"/>
  <c r="AI74"/>
  <c r="AG74"/>
  <c r="AE74"/>
  <c r="AC74"/>
  <c r="AA74"/>
  <c r="Y74"/>
  <c r="W74"/>
  <c r="U74"/>
  <c r="S74"/>
  <c r="Q74"/>
  <c r="O74"/>
  <c r="M74"/>
  <c r="K74"/>
  <c r="I74"/>
  <c r="G74"/>
  <c r="E74"/>
  <c r="BF74"/>
  <c r="BB74"/>
  <c r="AN74"/>
  <c r="AJ74"/>
  <c r="AF74"/>
  <c r="AB74"/>
  <c r="X74"/>
  <c r="T74"/>
  <c r="P74"/>
  <c r="L74"/>
  <c r="H74"/>
  <c r="D74"/>
  <c r="BH74"/>
  <c r="BD74"/>
  <c r="AZ74"/>
  <c r="AL74"/>
  <c r="AH74"/>
  <c r="AD74"/>
  <c r="Z74"/>
  <c r="V74"/>
  <c r="R74"/>
  <c r="N74"/>
  <c r="J74"/>
  <c r="F74"/>
  <c r="H465"/>
  <c r="BN366" i="11"/>
  <c r="BN562"/>
  <c r="BF75"/>
  <c r="BD75"/>
  <c r="BB75"/>
  <c r="AZ75"/>
  <c r="AX75"/>
  <c r="AV75"/>
  <c r="AT75"/>
  <c r="AR75"/>
  <c r="AP75"/>
  <c r="V75"/>
  <c r="T75"/>
  <c r="R75"/>
  <c r="P75"/>
  <c r="N75"/>
  <c r="L75"/>
  <c r="J75"/>
  <c r="H75"/>
  <c r="F75"/>
  <c r="D75"/>
  <c r="B75"/>
  <c r="BG75"/>
  <c r="BE75"/>
  <c r="BC75"/>
  <c r="BA75"/>
  <c r="AY75"/>
  <c r="AW75"/>
  <c r="AU75"/>
  <c r="AS75"/>
  <c r="AQ75"/>
  <c r="AO75"/>
  <c r="U75"/>
  <c r="S75"/>
  <c r="Q75"/>
  <c r="O75"/>
  <c r="M75"/>
  <c r="K75"/>
  <c r="I75"/>
  <c r="G75"/>
  <c r="E75"/>
  <c r="C75"/>
  <c r="BK73" i="7"/>
  <c r="BP1051"/>
  <c r="BP659"/>
  <c r="BE76" i="10"/>
  <c r="BC76"/>
  <c r="BA76"/>
  <c r="AY76"/>
  <c r="AE76"/>
  <c r="AC76"/>
  <c r="AA76"/>
  <c r="Y76"/>
  <c r="W76"/>
  <c r="U76"/>
  <c r="S76"/>
  <c r="Q76"/>
  <c r="O76"/>
  <c r="M76"/>
  <c r="K76"/>
  <c r="I76"/>
  <c r="G76"/>
  <c r="E76"/>
  <c r="C76"/>
  <c r="P76"/>
  <c r="BF76"/>
  <c r="BD76"/>
  <c r="BB76"/>
  <c r="AZ76"/>
  <c r="AO76"/>
  <c r="AD76"/>
  <c r="AB76"/>
  <c r="Z76"/>
  <c r="X76"/>
  <c r="V76"/>
  <c r="T76"/>
  <c r="R76"/>
  <c r="N76"/>
  <c r="L76"/>
  <c r="J76"/>
  <c r="H76"/>
  <c r="F76"/>
  <c r="D76"/>
  <c r="B76"/>
  <c r="B270" i="11"/>
  <c r="BI74"/>
  <c r="BH74"/>
  <c r="A76"/>
  <c r="A175"/>
  <c r="A368"/>
  <c r="BL367"/>
  <c r="A564" i="10"/>
  <c r="A368"/>
  <c r="A175"/>
  <c r="C271"/>
  <c r="D271"/>
  <c r="H271"/>
  <c r="L271"/>
  <c r="P271"/>
  <c r="T271"/>
  <c r="X271"/>
  <c r="AB271"/>
  <c r="AO271"/>
  <c r="BB271"/>
  <c r="BF271"/>
  <c r="G271"/>
  <c r="K271"/>
  <c r="O271"/>
  <c r="S271"/>
  <c r="W271"/>
  <c r="AA271"/>
  <c r="AE271"/>
  <c r="BA271"/>
  <c r="BE271"/>
  <c r="B271"/>
  <c r="BI75"/>
  <c r="BH75"/>
  <c r="A77"/>
  <c r="BG76"/>
  <c r="BN563"/>
  <c r="BN367"/>
  <c r="F271"/>
  <c r="J271"/>
  <c r="N271"/>
  <c r="R271"/>
  <c r="V271"/>
  <c r="Z271"/>
  <c r="AD271"/>
  <c r="AZ271"/>
  <c r="BD271"/>
  <c r="E271"/>
  <c r="I271"/>
  <c r="M271"/>
  <c r="Q271"/>
  <c r="U271"/>
  <c r="Y271"/>
  <c r="AC271"/>
  <c r="AY271"/>
  <c r="BC271"/>
  <c r="BG271"/>
  <c r="A1053" i="7"/>
  <c r="A662"/>
  <c r="A271"/>
  <c r="BI465"/>
  <c r="BG465"/>
  <c r="BE465"/>
  <c r="BC465"/>
  <c r="AH465"/>
  <c r="AF465"/>
  <c r="AD465"/>
  <c r="AB465"/>
  <c r="Z465"/>
  <c r="X465"/>
  <c r="V465"/>
  <c r="T465"/>
  <c r="R465"/>
  <c r="P465"/>
  <c r="N465"/>
  <c r="L465"/>
  <c r="J465"/>
  <c r="F465"/>
  <c r="D465"/>
  <c r="BH465"/>
  <c r="BF465"/>
  <c r="BD465"/>
  <c r="BB465"/>
  <c r="AG465"/>
  <c r="AE465"/>
  <c r="AC465"/>
  <c r="AA465"/>
  <c r="Y465"/>
  <c r="W465"/>
  <c r="U465"/>
  <c r="S465"/>
  <c r="Q465"/>
  <c r="O465"/>
  <c r="M465"/>
  <c r="K465"/>
  <c r="I465"/>
  <c r="G465"/>
  <c r="E465"/>
  <c r="BJ73"/>
  <c r="A75"/>
  <c r="AM76" i="11" l="1"/>
  <c r="AM272" s="1"/>
  <c r="AK76"/>
  <c r="AK272" s="1"/>
  <c r="AI76"/>
  <c r="AI272" s="1"/>
  <c r="AG76"/>
  <c r="AG272" s="1"/>
  <c r="AE76"/>
  <c r="AE272" s="1"/>
  <c r="AC76"/>
  <c r="AC272" s="1"/>
  <c r="AA76"/>
  <c r="AA272" s="1"/>
  <c r="Y76"/>
  <c r="Y272" s="1"/>
  <c r="W76"/>
  <c r="W272" s="1"/>
  <c r="AN76"/>
  <c r="AN272" s="1"/>
  <c r="AL76"/>
  <c r="AL272" s="1"/>
  <c r="AJ76"/>
  <c r="AJ272" s="1"/>
  <c r="AH76"/>
  <c r="AH272" s="1"/>
  <c r="AF76"/>
  <c r="AF272" s="1"/>
  <c r="AD76"/>
  <c r="AD272" s="1"/>
  <c r="AB76"/>
  <c r="AB272" s="1"/>
  <c r="Z76"/>
  <c r="Z272" s="1"/>
  <c r="X76"/>
  <c r="X272" s="1"/>
  <c r="AX77" i="10"/>
  <c r="AX273" s="1"/>
  <c r="AV77"/>
  <c r="AV273" s="1"/>
  <c r="AT77"/>
  <c r="AT273" s="1"/>
  <c r="AR77"/>
  <c r="AR273" s="1"/>
  <c r="AP77"/>
  <c r="AP273" s="1"/>
  <c r="AW77"/>
  <c r="AW273" s="1"/>
  <c r="AU77"/>
  <c r="AU273" s="1"/>
  <c r="AS77"/>
  <c r="AS273" s="1"/>
  <c r="AQ77"/>
  <c r="AQ273" s="1"/>
  <c r="AY271" i="7"/>
  <c r="AY466" s="1"/>
  <c r="AW271"/>
  <c r="AU271"/>
  <c r="AU466" s="1"/>
  <c r="AS271"/>
  <c r="AQ271"/>
  <c r="AQ466" s="1"/>
  <c r="AX271"/>
  <c r="AX466" s="1"/>
  <c r="AV271"/>
  <c r="AT271"/>
  <c r="AT466" s="1"/>
  <c r="AR271"/>
  <c r="AP271"/>
  <c r="AP466" s="1"/>
  <c r="BH271"/>
  <c r="BF271"/>
  <c r="BD271"/>
  <c r="BB271"/>
  <c r="AZ271"/>
  <c r="AZ466" s="1"/>
  <c r="AN271"/>
  <c r="AN466" s="1"/>
  <c r="AL271"/>
  <c r="AJ271"/>
  <c r="AH271"/>
  <c r="AF271"/>
  <c r="AD271"/>
  <c r="AB271"/>
  <c r="Z271"/>
  <c r="X271"/>
  <c r="V271"/>
  <c r="T271"/>
  <c r="R271"/>
  <c r="P271"/>
  <c r="N271"/>
  <c r="L271"/>
  <c r="J271"/>
  <c r="H271"/>
  <c r="F271"/>
  <c r="D271"/>
  <c r="BI271"/>
  <c r="BE271"/>
  <c r="BA271"/>
  <c r="BA466" s="1"/>
  <c r="AM271"/>
  <c r="AM466" s="1"/>
  <c r="AI271"/>
  <c r="AI466" s="1"/>
  <c r="AE271"/>
  <c r="AA271"/>
  <c r="W271"/>
  <c r="S271"/>
  <c r="O271"/>
  <c r="K271"/>
  <c r="G271"/>
  <c r="BG271"/>
  <c r="BC271"/>
  <c r="AO271"/>
  <c r="AO466" s="1"/>
  <c r="AK271"/>
  <c r="AG271"/>
  <c r="AC271"/>
  <c r="Y271"/>
  <c r="U271"/>
  <c r="Q271"/>
  <c r="M271"/>
  <c r="I271"/>
  <c r="E271"/>
  <c r="AL466"/>
  <c r="AJ466"/>
  <c r="AK466"/>
  <c r="AR466"/>
  <c r="AV466"/>
  <c r="AS466"/>
  <c r="AW466"/>
  <c r="AX75"/>
  <c r="AV75"/>
  <c r="AT75"/>
  <c r="AR75"/>
  <c r="AP75"/>
  <c r="AY75"/>
  <c r="AW75"/>
  <c r="AU75"/>
  <c r="AS75"/>
  <c r="AQ75"/>
  <c r="AO75"/>
  <c r="AN77" i="10"/>
  <c r="AN273" s="1"/>
  <c r="AL77"/>
  <c r="AL273" s="1"/>
  <c r="AJ77"/>
  <c r="AJ273" s="1"/>
  <c r="AH77"/>
  <c r="AH273" s="1"/>
  <c r="AF77"/>
  <c r="AF273" s="1"/>
  <c r="AM77"/>
  <c r="AM273" s="1"/>
  <c r="AK77"/>
  <c r="AK273" s="1"/>
  <c r="AI77"/>
  <c r="AI273" s="1"/>
  <c r="AG77"/>
  <c r="AG273" s="1"/>
  <c r="BH75" i="7"/>
  <c r="BF75"/>
  <c r="BD75"/>
  <c r="BB75"/>
  <c r="AZ75"/>
  <c r="AN75"/>
  <c r="AL75"/>
  <c r="AJ75"/>
  <c r="AH75"/>
  <c r="AF75"/>
  <c r="AD75"/>
  <c r="AB75"/>
  <c r="Z75"/>
  <c r="X75"/>
  <c r="V75"/>
  <c r="T75"/>
  <c r="R75"/>
  <c r="P75"/>
  <c r="N75"/>
  <c r="L75"/>
  <c r="J75"/>
  <c r="H75"/>
  <c r="F75"/>
  <c r="D75"/>
  <c r="BI75"/>
  <c r="BE75"/>
  <c r="BA75"/>
  <c r="AM75"/>
  <c r="AI75"/>
  <c r="AE75"/>
  <c r="AA75"/>
  <c r="W75"/>
  <c r="S75"/>
  <c r="O75"/>
  <c r="K75"/>
  <c r="G75"/>
  <c r="BG75"/>
  <c r="BC75"/>
  <c r="AK75"/>
  <c r="AG75"/>
  <c r="AC75"/>
  <c r="Y75"/>
  <c r="U75"/>
  <c r="Q75"/>
  <c r="M75"/>
  <c r="I75"/>
  <c r="E75"/>
  <c r="BE466"/>
  <c r="V466"/>
  <c r="H466"/>
  <c r="D466"/>
  <c r="BN367" i="11"/>
  <c r="BN563"/>
  <c r="BF76"/>
  <c r="BD76"/>
  <c r="BB76"/>
  <c r="AZ76"/>
  <c r="AX76"/>
  <c r="AV76"/>
  <c r="AT76"/>
  <c r="AR76"/>
  <c r="AP76"/>
  <c r="V76"/>
  <c r="T76"/>
  <c r="R76"/>
  <c r="P76"/>
  <c r="N76"/>
  <c r="L76"/>
  <c r="J76"/>
  <c r="H76"/>
  <c r="F76"/>
  <c r="D76"/>
  <c r="B76"/>
  <c r="BG76"/>
  <c r="BE76"/>
  <c r="BC76"/>
  <c r="BA76"/>
  <c r="AY76"/>
  <c r="AW76"/>
  <c r="AU76"/>
  <c r="AS76"/>
  <c r="AQ76"/>
  <c r="AO76"/>
  <c r="U76"/>
  <c r="S76"/>
  <c r="Q76"/>
  <c r="O76"/>
  <c r="M76"/>
  <c r="K76"/>
  <c r="I76"/>
  <c r="G76"/>
  <c r="E76"/>
  <c r="E272" s="1"/>
  <c r="C76"/>
  <c r="C272" s="1"/>
  <c r="BK74" i="7"/>
  <c r="BP1052"/>
  <c r="BP660"/>
  <c r="BF77" i="10"/>
  <c r="BD77"/>
  <c r="BB77"/>
  <c r="AZ77"/>
  <c r="AO77"/>
  <c r="AD77"/>
  <c r="AB77"/>
  <c r="Z77"/>
  <c r="X77"/>
  <c r="V77"/>
  <c r="T77"/>
  <c r="R77"/>
  <c r="P77"/>
  <c r="N77"/>
  <c r="L77"/>
  <c r="J77"/>
  <c r="H77"/>
  <c r="F77"/>
  <c r="D77"/>
  <c r="B77"/>
  <c r="BE77"/>
  <c r="BC77"/>
  <c r="BA77"/>
  <c r="AY77"/>
  <c r="AE77"/>
  <c r="AC77"/>
  <c r="AA77"/>
  <c r="Y77"/>
  <c r="W77"/>
  <c r="U77"/>
  <c r="S77"/>
  <c r="Q77"/>
  <c r="O77"/>
  <c r="M77"/>
  <c r="K77"/>
  <c r="I77"/>
  <c r="G77"/>
  <c r="E77"/>
  <c r="C77"/>
  <c r="BD272" i="11"/>
  <c r="BF272"/>
  <c r="A176"/>
  <c r="E271"/>
  <c r="I271"/>
  <c r="M271"/>
  <c r="Q271"/>
  <c r="U271"/>
  <c r="AQ271"/>
  <c r="AU271"/>
  <c r="AY271"/>
  <c r="BC271"/>
  <c r="BG271"/>
  <c r="D271"/>
  <c r="H271"/>
  <c r="L271"/>
  <c r="P271"/>
  <c r="T271"/>
  <c r="AP271"/>
  <c r="AT271"/>
  <c r="AX271"/>
  <c r="BB271"/>
  <c r="BF271"/>
  <c r="A369"/>
  <c r="BL368"/>
  <c r="B271"/>
  <c r="BH75"/>
  <c r="BI75"/>
  <c r="BG272"/>
  <c r="BE272"/>
  <c r="BC272"/>
  <c r="BA272"/>
  <c r="AY272"/>
  <c r="AW272"/>
  <c r="AU272"/>
  <c r="AS272"/>
  <c r="AQ272"/>
  <c r="AO272"/>
  <c r="U272"/>
  <c r="S272"/>
  <c r="Q272"/>
  <c r="O272"/>
  <c r="M272"/>
  <c r="K272"/>
  <c r="I272"/>
  <c r="G272"/>
  <c r="A77"/>
  <c r="BB272"/>
  <c r="AZ272"/>
  <c r="AX272"/>
  <c r="AV272"/>
  <c r="AT272"/>
  <c r="AR272"/>
  <c r="AP272"/>
  <c r="V272"/>
  <c r="T272"/>
  <c r="R272"/>
  <c r="P272"/>
  <c r="N272"/>
  <c r="L272"/>
  <c r="J272"/>
  <c r="H272"/>
  <c r="F272"/>
  <c r="D272"/>
  <c r="C271"/>
  <c r="G271"/>
  <c r="K271"/>
  <c r="O271"/>
  <c r="S271"/>
  <c r="AO271"/>
  <c r="AS271"/>
  <c r="AW271"/>
  <c r="BA271"/>
  <c r="BE271"/>
  <c r="F271"/>
  <c r="J271"/>
  <c r="N271"/>
  <c r="R271"/>
  <c r="V271"/>
  <c r="AR271"/>
  <c r="AV271"/>
  <c r="AZ271"/>
  <c r="BD271"/>
  <c r="BH76" i="10"/>
  <c r="BI76"/>
  <c r="BG77"/>
  <c r="A78"/>
  <c r="A176"/>
  <c r="L272"/>
  <c r="D272"/>
  <c r="B272"/>
  <c r="A369"/>
  <c r="A565"/>
  <c r="C272"/>
  <c r="K272"/>
  <c r="O272"/>
  <c r="S272"/>
  <c r="W272"/>
  <c r="AA272"/>
  <c r="AE272"/>
  <c r="BA272"/>
  <c r="BE272"/>
  <c r="F272"/>
  <c r="J272"/>
  <c r="N272"/>
  <c r="R272"/>
  <c r="V272"/>
  <c r="Z272"/>
  <c r="AD272"/>
  <c r="AZ272"/>
  <c r="BD272"/>
  <c r="BN564"/>
  <c r="BN368"/>
  <c r="G272"/>
  <c r="E272"/>
  <c r="I272"/>
  <c r="M272"/>
  <c r="Q272"/>
  <c r="U272"/>
  <c r="Y272"/>
  <c r="AC272"/>
  <c r="AY272"/>
  <c r="BC272"/>
  <c r="BG272"/>
  <c r="H272"/>
  <c r="P272"/>
  <c r="T272"/>
  <c r="X272"/>
  <c r="AB272"/>
  <c r="AO272"/>
  <c r="BB272"/>
  <c r="BF272"/>
  <c r="A1054" i="7"/>
  <c r="BH466"/>
  <c r="BF466"/>
  <c r="BD466"/>
  <c r="BB466"/>
  <c r="AG466"/>
  <c r="AE466"/>
  <c r="AC466"/>
  <c r="AA466"/>
  <c r="Y466"/>
  <c r="W466"/>
  <c r="U466"/>
  <c r="S466"/>
  <c r="Q466"/>
  <c r="O466"/>
  <c r="M466"/>
  <c r="K466"/>
  <c r="I466"/>
  <c r="G466"/>
  <c r="E466"/>
  <c r="A272"/>
  <c r="BI466"/>
  <c r="BG466"/>
  <c r="BC466"/>
  <c r="AH466"/>
  <c r="AF466"/>
  <c r="AD466"/>
  <c r="AB466"/>
  <c r="Z466"/>
  <c r="X466"/>
  <c r="T466"/>
  <c r="R466"/>
  <c r="P466"/>
  <c r="N466"/>
  <c r="L466"/>
  <c r="J466"/>
  <c r="F466"/>
  <c r="A663"/>
  <c r="BJ74"/>
  <c r="A76"/>
  <c r="AM77" i="11" l="1"/>
  <c r="AM273" s="1"/>
  <c r="AK77"/>
  <c r="AK273" s="1"/>
  <c r="AI77"/>
  <c r="AI273" s="1"/>
  <c r="AG77"/>
  <c r="AG273" s="1"/>
  <c r="AE77"/>
  <c r="AE273" s="1"/>
  <c r="AC77"/>
  <c r="AC273" s="1"/>
  <c r="AA77"/>
  <c r="AA273" s="1"/>
  <c r="Y77"/>
  <c r="Y273" s="1"/>
  <c r="W77"/>
  <c r="W273" s="1"/>
  <c r="AN77"/>
  <c r="AN273" s="1"/>
  <c r="AL77"/>
  <c r="AL273" s="1"/>
  <c r="AJ77"/>
  <c r="AJ273" s="1"/>
  <c r="AH77"/>
  <c r="AH273" s="1"/>
  <c r="AF77"/>
  <c r="AF273" s="1"/>
  <c r="AD77"/>
  <c r="AD273" s="1"/>
  <c r="AB77"/>
  <c r="AB273" s="1"/>
  <c r="Z77"/>
  <c r="Z273" s="1"/>
  <c r="X77"/>
  <c r="X273" s="1"/>
  <c r="AW78" i="10"/>
  <c r="AW274" s="1"/>
  <c r="AU78"/>
  <c r="AU274" s="1"/>
  <c r="AS78"/>
  <c r="AS274" s="1"/>
  <c r="AQ78"/>
  <c r="AQ274" s="1"/>
  <c r="AX78"/>
  <c r="AX274" s="1"/>
  <c r="AV78"/>
  <c r="AV274" s="1"/>
  <c r="AT78"/>
  <c r="AT274" s="1"/>
  <c r="AR78"/>
  <c r="AR274" s="1"/>
  <c r="AP78"/>
  <c r="AP274" s="1"/>
  <c r="AY272" i="7"/>
  <c r="AW272"/>
  <c r="AW467" s="1"/>
  <c r="AU272"/>
  <c r="AS272"/>
  <c r="AS467" s="1"/>
  <c r="AQ272"/>
  <c r="AX272"/>
  <c r="AX467" s="1"/>
  <c r="AV272"/>
  <c r="AT272"/>
  <c r="AT467" s="1"/>
  <c r="AR272"/>
  <c r="AP272"/>
  <c r="AP467" s="1"/>
  <c r="BH272"/>
  <c r="BF272"/>
  <c r="BD272"/>
  <c r="BB272"/>
  <c r="AZ272"/>
  <c r="AZ467" s="1"/>
  <c r="AN272"/>
  <c r="AL272"/>
  <c r="AL467" s="1"/>
  <c r="AJ272"/>
  <c r="AH272"/>
  <c r="AF272"/>
  <c r="AD272"/>
  <c r="AB272"/>
  <c r="Z272"/>
  <c r="X272"/>
  <c r="V272"/>
  <c r="T272"/>
  <c r="R272"/>
  <c r="P272"/>
  <c r="N272"/>
  <c r="L272"/>
  <c r="J272"/>
  <c r="H272"/>
  <c r="F272"/>
  <c r="D272"/>
  <c r="BI272"/>
  <c r="BE272"/>
  <c r="BA272"/>
  <c r="BA467" s="1"/>
  <c r="AM272"/>
  <c r="AI272"/>
  <c r="AI467" s="1"/>
  <c r="AE272"/>
  <c r="AA272"/>
  <c r="W272"/>
  <c r="S272"/>
  <c r="O272"/>
  <c r="K272"/>
  <c r="G272"/>
  <c r="BG272"/>
  <c r="BC272"/>
  <c r="AO272"/>
  <c r="AO467" s="1"/>
  <c r="AK272"/>
  <c r="AG272"/>
  <c r="AC272"/>
  <c r="Y272"/>
  <c r="U272"/>
  <c r="Q272"/>
  <c r="M272"/>
  <c r="I272"/>
  <c r="E272"/>
  <c r="AK467"/>
  <c r="AM467"/>
  <c r="AJ467"/>
  <c r="AN467"/>
  <c r="AQ467"/>
  <c r="AU467"/>
  <c r="AY467"/>
  <c r="AR467"/>
  <c r="AV467"/>
  <c r="AY76"/>
  <c r="AW76"/>
  <c r="AU76"/>
  <c r="AS76"/>
  <c r="AQ76"/>
  <c r="AO76"/>
  <c r="AX76"/>
  <c r="AV76"/>
  <c r="AT76"/>
  <c r="AR76"/>
  <c r="AP76"/>
  <c r="AM78" i="10"/>
  <c r="AM274" s="1"/>
  <c r="AK78"/>
  <c r="AK274" s="1"/>
  <c r="AI78"/>
  <c r="AI274" s="1"/>
  <c r="AG78"/>
  <c r="AG274" s="1"/>
  <c r="AN78"/>
  <c r="AN274" s="1"/>
  <c r="AL78"/>
  <c r="AL274" s="1"/>
  <c r="AJ78"/>
  <c r="AJ274" s="1"/>
  <c r="AH78"/>
  <c r="AH274" s="1"/>
  <c r="AF78"/>
  <c r="AF274" s="1"/>
  <c r="BI76" i="7"/>
  <c r="BG76"/>
  <c r="BE76"/>
  <c r="BC76"/>
  <c r="BA76"/>
  <c r="AM76"/>
  <c r="AK76"/>
  <c r="AI76"/>
  <c r="AG76"/>
  <c r="AE76"/>
  <c r="AC76"/>
  <c r="AA76"/>
  <c r="Y76"/>
  <c r="W76"/>
  <c r="U76"/>
  <c r="S76"/>
  <c r="Q76"/>
  <c r="O76"/>
  <c r="M76"/>
  <c r="K76"/>
  <c r="I76"/>
  <c r="G76"/>
  <c r="E76"/>
  <c r="BH76"/>
  <c r="BD76"/>
  <c r="AZ76"/>
  <c r="AL76"/>
  <c r="AH76"/>
  <c r="AD76"/>
  <c r="Z76"/>
  <c r="V76"/>
  <c r="R76"/>
  <c r="N76"/>
  <c r="J76"/>
  <c r="F76"/>
  <c r="BF76"/>
  <c r="BB76"/>
  <c r="AN76"/>
  <c r="AJ76"/>
  <c r="AF76"/>
  <c r="AB76"/>
  <c r="X76"/>
  <c r="T76"/>
  <c r="P76"/>
  <c r="L76"/>
  <c r="H76"/>
  <c r="D76"/>
  <c r="K467"/>
  <c r="AH467"/>
  <c r="R467"/>
  <c r="AD467"/>
  <c r="N467"/>
  <c r="BN368" i="11"/>
  <c r="BN564"/>
  <c r="BF77"/>
  <c r="BD77"/>
  <c r="BD273" s="1"/>
  <c r="BB77"/>
  <c r="AZ77"/>
  <c r="AZ273" s="1"/>
  <c r="AX77"/>
  <c r="AV77"/>
  <c r="AV273" s="1"/>
  <c r="AT77"/>
  <c r="AR77"/>
  <c r="AR273" s="1"/>
  <c r="AP77"/>
  <c r="V77"/>
  <c r="V273" s="1"/>
  <c r="T77"/>
  <c r="T273" s="1"/>
  <c r="R77"/>
  <c r="R273" s="1"/>
  <c r="P77"/>
  <c r="N77"/>
  <c r="N273" s="1"/>
  <c r="L77"/>
  <c r="L273" s="1"/>
  <c r="J77"/>
  <c r="J273" s="1"/>
  <c r="H77"/>
  <c r="F77"/>
  <c r="F273" s="1"/>
  <c r="D77"/>
  <c r="D273" s="1"/>
  <c r="B77"/>
  <c r="BG77"/>
  <c r="BE77"/>
  <c r="BE273" s="1"/>
  <c r="BC77"/>
  <c r="BA77"/>
  <c r="BA273" s="1"/>
  <c r="AY77"/>
  <c r="AW77"/>
  <c r="AW273" s="1"/>
  <c r="AU77"/>
  <c r="AS77"/>
  <c r="AS273" s="1"/>
  <c r="AQ77"/>
  <c r="AO77"/>
  <c r="AO273" s="1"/>
  <c r="U77"/>
  <c r="S77"/>
  <c r="S273" s="1"/>
  <c r="Q77"/>
  <c r="O77"/>
  <c r="O273" s="1"/>
  <c r="M77"/>
  <c r="K77"/>
  <c r="K273" s="1"/>
  <c r="I77"/>
  <c r="G77"/>
  <c r="G273" s="1"/>
  <c r="E77"/>
  <c r="E273" s="1"/>
  <c r="C77"/>
  <c r="C273" s="1"/>
  <c r="BK75" i="7"/>
  <c r="BP1053"/>
  <c r="BP661"/>
  <c r="BE78" i="10"/>
  <c r="BC78"/>
  <c r="BA78"/>
  <c r="AY78"/>
  <c r="AE78"/>
  <c r="AC78"/>
  <c r="AA78"/>
  <c r="Y78"/>
  <c r="W78"/>
  <c r="U78"/>
  <c r="S78"/>
  <c r="Q78"/>
  <c r="O78"/>
  <c r="M78"/>
  <c r="K78"/>
  <c r="I78"/>
  <c r="G78"/>
  <c r="E78"/>
  <c r="C78"/>
  <c r="BF78"/>
  <c r="BD78"/>
  <c r="BB78"/>
  <c r="AZ78"/>
  <c r="AO78"/>
  <c r="AD78"/>
  <c r="AB78"/>
  <c r="Z78"/>
  <c r="X78"/>
  <c r="V78"/>
  <c r="T78"/>
  <c r="R78"/>
  <c r="P78"/>
  <c r="N78"/>
  <c r="L78"/>
  <c r="J78"/>
  <c r="H78"/>
  <c r="F78"/>
  <c r="D78"/>
  <c r="B78"/>
  <c r="BF273" i="11"/>
  <c r="B272"/>
  <c r="BI76"/>
  <c r="BH76"/>
  <c r="A177"/>
  <c r="A78"/>
  <c r="BB273"/>
  <c r="AX273"/>
  <c r="AT273"/>
  <c r="AP273"/>
  <c r="P273"/>
  <c r="H273"/>
  <c r="BG273"/>
  <c r="BC273"/>
  <c r="AY273"/>
  <c r="AU273"/>
  <c r="AQ273"/>
  <c r="U273"/>
  <c r="Q273"/>
  <c r="M273"/>
  <c r="I273"/>
  <c r="A370"/>
  <c r="BL369"/>
  <c r="A177" i="10"/>
  <c r="D273"/>
  <c r="H273"/>
  <c r="L273"/>
  <c r="P273"/>
  <c r="T273"/>
  <c r="X273"/>
  <c r="AB273"/>
  <c r="AO273"/>
  <c r="BB273"/>
  <c r="BF273"/>
  <c r="C273"/>
  <c r="G273"/>
  <c r="K273"/>
  <c r="O273"/>
  <c r="S273"/>
  <c r="W273"/>
  <c r="AA273"/>
  <c r="AE273"/>
  <c r="BA273"/>
  <c r="BE273"/>
  <c r="A566"/>
  <c r="A370"/>
  <c r="B273"/>
  <c r="BI77"/>
  <c r="BH77"/>
  <c r="A79"/>
  <c r="BG78"/>
  <c r="BN565"/>
  <c r="BN369"/>
  <c r="F273"/>
  <c r="J273"/>
  <c r="N273"/>
  <c r="R273"/>
  <c r="V273"/>
  <c r="Z273"/>
  <c r="AD273"/>
  <c r="AZ273"/>
  <c r="BD273"/>
  <c r="E273"/>
  <c r="I273"/>
  <c r="M273"/>
  <c r="Q273"/>
  <c r="U273"/>
  <c r="Y273"/>
  <c r="AC273"/>
  <c r="AY273"/>
  <c r="BC273"/>
  <c r="BG273"/>
  <c r="A664" i="7"/>
  <c r="A1055"/>
  <c r="A273"/>
  <c r="BI467"/>
  <c r="BG467"/>
  <c r="BE467"/>
  <c r="BC467"/>
  <c r="AF467"/>
  <c r="AB467"/>
  <c r="Z467"/>
  <c r="X467"/>
  <c r="V467"/>
  <c r="T467"/>
  <c r="P467"/>
  <c r="L467"/>
  <c r="J467"/>
  <c r="H467"/>
  <c r="F467"/>
  <c r="D467"/>
  <c r="BH467"/>
  <c r="BF467"/>
  <c r="BD467"/>
  <c r="BB467"/>
  <c r="AG467"/>
  <c r="AE467"/>
  <c r="AC467"/>
  <c r="AA467"/>
  <c r="Y467"/>
  <c r="W467"/>
  <c r="U467"/>
  <c r="S467"/>
  <c r="Q467"/>
  <c r="O467"/>
  <c r="M467"/>
  <c r="I467"/>
  <c r="G467"/>
  <c r="E467"/>
  <c r="BJ75"/>
  <c r="A77"/>
  <c r="AM78" i="11" l="1"/>
  <c r="AM274" s="1"/>
  <c r="AK78"/>
  <c r="AK274" s="1"/>
  <c r="AI78"/>
  <c r="AI274" s="1"/>
  <c r="AG78"/>
  <c r="AG274" s="1"/>
  <c r="AE78"/>
  <c r="AE274" s="1"/>
  <c r="AC78"/>
  <c r="AC274" s="1"/>
  <c r="AA78"/>
  <c r="AA274" s="1"/>
  <c r="Y78"/>
  <c r="Y274" s="1"/>
  <c r="W78"/>
  <c r="W274" s="1"/>
  <c r="AN78"/>
  <c r="AN274" s="1"/>
  <c r="AL78"/>
  <c r="AL274" s="1"/>
  <c r="AJ78"/>
  <c r="AJ274" s="1"/>
  <c r="AH78"/>
  <c r="AH274" s="1"/>
  <c r="AF78"/>
  <c r="AF274" s="1"/>
  <c r="AD78"/>
  <c r="AD274" s="1"/>
  <c r="AB78"/>
  <c r="AB274" s="1"/>
  <c r="Z78"/>
  <c r="Z274" s="1"/>
  <c r="X78"/>
  <c r="X274" s="1"/>
  <c r="AX79" i="10"/>
  <c r="AX275" s="1"/>
  <c r="AV79"/>
  <c r="AV275" s="1"/>
  <c r="AT79"/>
  <c r="AT275" s="1"/>
  <c r="AR79"/>
  <c r="AR275" s="1"/>
  <c r="AP79"/>
  <c r="AP275" s="1"/>
  <c r="AW79"/>
  <c r="AW275" s="1"/>
  <c r="AU79"/>
  <c r="AU275" s="1"/>
  <c r="AS79"/>
  <c r="AS275" s="1"/>
  <c r="AQ79"/>
  <c r="AQ275" s="1"/>
  <c r="AY273" i="7"/>
  <c r="AY468" s="1"/>
  <c r="AW273"/>
  <c r="AU273"/>
  <c r="AU468" s="1"/>
  <c r="AS273"/>
  <c r="AQ273"/>
  <c r="AQ468" s="1"/>
  <c r="AX273"/>
  <c r="AX468" s="1"/>
  <c r="AV273"/>
  <c r="AT273"/>
  <c r="AT468" s="1"/>
  <c r="AR273"/>
  <c r="AP273"/>
  <c r="AP468" s="1"/>
  <c r="BH273"/>
  <c r="BF273"/>
  <c r="BD273"/>
  <c r="BB273"/>
  <c r="AZ273"/>
  <c r="AZ468" s="1"/>
  <c r="AN273"/>
  <c r="AN468" s="1"/>
  <c r="AL273"/>
  <c r="AJ273"/>
  <c r="AH273"/>
  <c r="AF273"/>
  <c r="AD273"/>
  <c r="AB273"/>
  <c r="Z273"/>
  <c r="X273"/>
  <c r="V273"/>
  <c r="T273"/>
  <c r="R273"/>
  <c r="P273"/>
  <c r="N273"/>
  <c r="L273"/>
  <c r="J273"/>
  <c r="H273"/>
  <c r="F273"/>
  <c r="D273"/>
  <c r="BI273"/>
  <c r="BE273"/>
  <c r="BA273"/>
  <c r="BA468" s="1"/>
  <c r="AM273"/>
  <c r="AM468" s="1"/>
  <c r="AI273"/>
  <c r="AI468" s="1"/>
  <c r="AE273"/>
  <c r="AA273"/>
  <c r="W273"/>
  <c r="S273"/>
  <c r="O273"/>
  <c r="K273"/>
  <c r="G273"/>
  <c r="BG273"/>
  <c r="BC273"/>
  <c r="AO273"/>
  <c r="AO468" s="1"/>
  <c r="AK273"/>
  <c r="AG273"/>
  <c r="AC273"/>
  <c r="Y273"/>
  <c r="U273"/>
  <c r="Q273"/>
  <c r="M273"/>
  <c r="I273"/>
  <c r="E273"/>
  <c r="AJ468"/>
  <c r="AL468"/>
  <c r="AK468"/>
  <c r="AR468"/>
  <c r="AV468"/>
  <c r="AS468"/>
  <c r="AW468"/>
  <c r="AX77"/>
  <c r="AV77"/>
  <c r="AT77"/>
  <c r="AR77"/>
  <c r="AP77"/>
  <c r="AY77"/>
  <c r="AW77"/>
  <c r="AU77"/>
  <c r="AS77"/>
  <c r="AQ77"/>
  <c r="AO77"/>
  <c r="AN79" i="10"/>
  <c r="AN275" s="1"/>
  <c r="AL79"/>
  <c r="AL275" s="1"/>
  <c r="AJ79"/>
  <c r="AJ275" s="1"/>
  <c r="AH79"/>
  <c r="AH275" s="1"/>
  <c r="AF79"/>
  <c r="AF275" s="1"/>
  <c r="AM79"/>
  <c r="AM275" s="1"/>
  <c r="AK79"/>
  <c r="AK275" s="1"/>
  <c r="AI79"/>
  <c r="AI275" s="1"/>
  <c r="AG79"/>
  <c r="AG275" s="1"/>
  <c r="BH77" i="7"/>
  <c r="BF77"/>
  <c r="BD77"/>
  <c r="BB77"/>
  <c r="AZ77"/>
  <c r="AN77"/>
  <c r="AL77"/>
  <c r="AJ77"/>
  <c r="AH77"/>
  <c r="AF77"/>
  <c r="AD77"/>
  <c r="AB77"/>
  <c r="Z77"/>
  <c r="X77"/>
  <c r="V77"/>
  <c r="T77"/>
  <c r="R77"/>
  <c r="P77"/>
  <c r="N77"/>
  <c r="L77"/>
  <c r="J77"/>
  <c r="H77"/>
  <c r="F77"/>
  <c r="D77"/>
  <c r="BG77"/>
  <c r="BC77"/>
  <c r="AK77"/>
  <c r="AG77"/>
  <c r="AC77"/>
  <c r="Y77"/>
  <c r="U77"/>
  <c r="Q77"/>
  <c r="M77"/>
  <c r="I77"/>
  <c r="E77"/>
  <c r="BI77"/>
  <c r="BE77"/>
  <c r="BA77"/>
  <c r="AM77"/>
  <c r="AI77"/>
  <c r="AE77"/>
  <c r="AA77"/>
  <c r="W77"/>
  <c r="S77"/>
  <c r="O77"/>
  <c r="K77"/>
  <c r="G77"/>
  <c r="L468"/>
  <c r="F468"/>
  <c r="BN369" i="11"/>
  <c r="BN565"/>
  <c r="BF78"/>
  <c r="BD78"/>
  <c r="BB78"/>
  <c r="AZ78"/>
  <c r="AX78"/>
  <c r="AV78"/>
  <c r="AT78"/>
  <c r="AR78"/>
  <c r="AP78"/>
  <c r="V78"/>
  <c r="T78"/>
  <c r="R78"/>
  <c r="P78"/>
  <c r="N78"/>
  <c r="L78"/>
  <c r="J78"/>
  <c r="H78"/>
  <c r="F78"/>
  <c r="D78"/>
  <c r="B78"/>
  <c r="BG78"/>
  <c r="BE78"/>
  <c r="BC78"/>
  <c r="BA78"/>
  <c r="AY78"/>
  <c r="AW78"/>
  <c r="AU78"/>
  <c r="AS78"/>
  <c r="AQ78"/>
  <c r="AO78"/>
  <c r="U78"/>
  <c r="S78"/>
  <c r="Q78"/>
  <c r="O78"/>
  <c r="M78"/>
  <c r="K78"/>
  <c r="I78"/>
  <c r="G78"/>
  <c r="E78"/>
  <c r="C78"/>
  <c r="BK76" i="7"/>
  <c r="BP1054"/>
  <c r="BP662"/>
  <c r="BF79" i="10"/>
  <c r="BD79"/>
  <c r="BB79"/>
  <c r="AZ79"/>
  <c r="AO79"/>
  <c r="AD79"/>
  <c r="AB79"/>
  <c r="Z79"/>
  <c r="X79"/>
  <c r="V79"/>
  <c r="T79"/>
  <c r="R79"/>
  <c r="P79"/>
  <c r="N79"/>
  <c r="L79"/>
  <c r="J79"/>
  <c r="H79"/>
  <c r="F79"/>
  <c r="D79"/>
  <c r="B79"/>
  <c r="BE79"/>
  <c r="BC79"/>
  <c r="BA79"/>
  <c r="AY79"/>
  <c r="AE79"/>
  <c r="AC79"/>
  <c r="AA79"/>
  <c r="Y79"/>
  <c r="W79"/>
  <c r="U79"/>
  <c r="S79"/>
  <c r="Q79"/>
  <c r="O79"/>
  <c r="M79"/>
  <c r="K79"/>
  <c r="I79"/>
  <c r="G79"/>
  <c r="E79"/>
  <c r="C79"/>
  <c r="B273" i="11"/>
  <c r="BH77"/>
  <c r="BI77"/>
  <c r="A79"/>
  <c r="A371"/>
  <c r="BL370"/>
  <c r="A178"/>
  <c r="BH78" i="10"/>
  <c r="BI78"/>
  <c r="BG79"/>
  <c r="A80"/>
  <c r="A178"/>
  <c r="T274"/>
  <c r="L274"/>
  <c r="D274"/>
  <c r="B274"/>
  <c r="E274"/>
  <c r="Q274"/>
  <c r="C274"/>
  <c r="G274"/>
  <c r="K274"/>
  <c r="O274"/>
  <c r="S274"/>
  <c r="W274"/>
  <c r="AA274"/>
  <c r="AE274"/>
  <c r="BA274"/>
  <c r="BE274"/>
  <c r="F274"/>
  <c r="J274"/>
  <c r="N274"/>
  <c r="R274"/>
  <c r="V274"/>
  <c r="Z274"/>
  <c r="AD274"/>
  <c r="AZ274"/>
  <c r="BD274"/>
  <c r="BN566"/>
  <c r="BN370"/>
  <c r="A371"/>
  <c r="A567"/>
  <c r="I274"/>
  <c r="M274"/>
  <c r="U274"/>
  <c r="Y274"/>
  <c r="AC274"/>
  <c r="AY274"/>
  <c r="BC274"/>
  <c r="BG274"/>
  <c r="H274"/>
  <c r="P274"/>
  <c r="X274"/>
  <c r="AB274"/>
  <c r="AO274"/>
  <c r="BB274"/>
  <c r="BF274"/>
  <c r="BH468" i="7"/>
  <c r="BF468"/>
  <c r="BD468"/>
  <c r="BB468"/>
  <c r="AG468"/>
  <c r="AE468"/>
  <c r="AC468"/>
  <c r="AA468"/>
  <c r="Y468"/>
  <c r="W468"/>
  <c r="U468"/>
  <c r="S468"/>
  <c r="Q468"/>
  <c r="O468"/>
  <c r="M468"/>
  <c r="K468"/>
  <c r="I468"/>
  <c r="G468"/>
  <c r="E468"/>
  <c r="A274"/>
  <c r="BI468"/>
  <c r="BG468"/>
  <c r="BE468"/>
  <c r="BC468"/>
  <c r="AH468"/>
  <c r="AF468"/>
  <c r="AD468"/>
  <c r="AB468"/>
  <c r="Z468"/>
  <c r="X468"/>
  <c r="V468"/>
  <c r="T468"/>
  <c r="R468"/>
  <c r="P468"/>
  <c r="N468"/>
  <c r="J468"/>
  <c r="H468"/>
  <c r="D468"/>
  <c r="A1056"/>
  <c r="A665"/>
  <c r="BJ76"/>
  <c r="A78"/>
  <c r="AM79" i="11" l="1"/>
  <c r="AM275" s="1"/>
  <c r="AK79"/>
  <c r="AK275" s="1"/>
  <c r="AI79"/>
  <c r="AI275" s="1"/>
  <c r="AG79"/>
  <c r="AG275" s="1"/>
  <c r="AE79"/>
  <c r="AE275" s="1"/>
  <c r="AC79"/>
  <c r="AC275" s="1"/>
  <c r="AA79"/>
  <c r="AA275" s="1"/>
  <c r="Y79"/>
  <c r="Y275" s="1"/>
  <c r="W79"/>
  <c r="W275" s="1"/>
  <c r="AN79"/>
  <c r="AN275" s="1"/>
  <c r="AL79"/>
  <c r="AL275" s="1"/>
  <c r="AJ79"/>
  <c r="AJ275" s="1"/>
  <c r="AH79"/>
  <c r="AH275" s="1"/>
  <c r="AF79"/>
  <c r="AF275" s="1"/>
  <c r="AD79"/>
  <c r="AD275" s="1"/>
  <c r="AB79"/>
  <c r="AB275" s="1"/>
  <c r="Z79"/>
  <c r="Z275" s="1"/>
  <c r="X79"/>
  <c r="X275" s="1"/>
  <c r="AW80" i="10"/>
  <c r="AW276" s="1"/>
  <c r="AU80"/>
  <c r="AU276" s="1"/>
  <c r="AS80"/>
  <c r="AS276" s="1"/>
  <c r="AQ80"/>
  <c r="AQ276" s="1"/>
  <c r="AX80"/>
  <c r="AX276" s="1"/>
  <c r="AV80"/>
  <c r="AV276" s="1"/>
  <c r="AT80"/>
  <c r="AT276" s="1"/>
  <c r="AR80"/>
  <c r="AR276" s="1"/>
  <c r="AP80"/>
  <c r="AP276" s="1"/>
  <c r="AY274" i="7"/>
  <c r="AW274"/>
  <c r="AU274"/>
  <c r="AS274"/>
  <c r="AQ274"/>
  <c r="AX274"/>
  <c r="AV274"/>
  <c r="AT274"/>
  <c r="AR274"/>
  <c r="AP274"/>
  <c r="BH274"/>
  <c r="BF274"/>
  <c r="BD274"/>
  <c r="BB274"/>
  <c r="AZ274"/>
  <c r="AN274"/>
  <c r="AL274"/>
  <c r="AJ274"/>
  <c r="AH274"/>
  <c r="AF274"/>
  <c r="AD274"/>
  <c r="AB274"/>
  <c r="Z274"/>
  <c r="X274"/>
  <c r="V274"/>
  <c r="T274"/>
  <c r="R274"/>
  <c r="P274"/>
  <c r="N274"/>
  <c r="L274"/>
  <c r="J274"/>
  <c r="H274"/>
  <c r="F274"/>
  <c r="D274"/>
  <c r="BI274"/>
  <c r="BE274"/>
  <c r="BA274"/>
  <c r="AM274"/>
  <c r="AI274"/>
  <c r="AE274"/>
  <c r="AA274"/>
  <c r="W274"/>
  <c r="S274"/>
  <c r="O274"/>
  <c r="K274"/>
  <c r="G274"/>
  <c r="BG274"/>
  <c r="BC274"/>
  <c r="AO274"/>
  <c r="AO469" s="1"/>
  <c r="AK274"/>
  <c r="AG274"/>
  <c r="AC274"/>
  <c r="Y274"/>
  <c r="U274"/>
  <c r="Q274"/>
  <c r="M274"/>
  <c r="I274"/>
  <c r="E274"/>
  <c r="AI469"/>
  <c r="BA469"/>
  <c r="AL469"/>
  <c r="AZ469"/>
  <c r="AS469"/>
  <c r="AW469"/>
  <c r="AP469"/>
  <c r="AT469"/>
  <c r="AX469"/>
  <c r="AM469"/>
  <c r="AK469"/>
  <c r="AJ469"/>
  <c r="AN469"/>
  <c r="AQ469"/>
  <c r="AU469"/>
  <c r="AY469"/>
  <c r="AR469"/>
  <c r="AV469"/>
  <c r="AY78"/>
  <c r="AW78"/>
  <c r="AU78"/>
  <c r="AS78"/>
  <c r="AQ78"/>
  <c r="AO78"/>
  <c r="AX78"/>
  <c r="AV78"/>
  <c r="AT78"/>
  <c r="AR78"/>
  <c r="AP78"/>
  <c r="AM80" i="10"/>
  <c r="AM276" s="1"/>
  <c r="AK80"/>
  <c r="AK276" s="1"/>
  <c r="AI80"/>
  <c r="AI276" s="1"/>
  <c r="AG80"/>
  <c r="AG276" s="1"/>
  <c r="AN80"/>
  <c r="AN276" s="1"/>
  <c r="AL80"/>
  <c r="AL276" s="1"/>
  <c r="AJ80"/>
  <c r="AJ276" s="1"/>
  <c r="AH80"/>
  <c r="AH276" s="1"/>
  <c r="AF80"/>
  <c r="AF276" s="1"/>
  <c r="BI78" i="7"/>
  <c r="BG78"/>
  <c r="BE78"/>
  <c r="BC78"/>
  <c r="BA78"/>
  <c r="AM78"/>
  <c r="AK78"/>
  <c r="AI78"/>
  <c r="AG78"/>
  <c r="AE78"/>
  <c r="AC78"/>
  <c r="AA78"/>
  <c r="Y78"/>
  <c r="W78"/>
  <c r="U78"/>
  <c r="S78"/>
  <c r="Q78"/>
  <c r="O78"/>
  <c r="M78"/>
  <c r="K78"/>
  <c r="I78"/>
  <c r="G78"/>
  <c r="E78"/>
  <c r="BF78"/>
  <c r="BB78"/>
  <c r="AN78"/>
  <c r="AJ78"/>
  <c r="AF78"/>
  <c r="AB78"/>
  <c r="X78"/>
  <c r="T78"/>
  <c r="P78"/>
  <c r="L78"/>
  <c r="H78"/>
  <c r="D78"/>
  <c r="BH78"/>
  <c r="BD78"/>
  <c r="AZ78"/>
  <c r="AL78"/>
  <c r="AH78"/>
  <c r="AD78"/>
  <c r="Z78"/>
  <c r="V78"/>
  <c r="R78"/>
  <c r="N78"/>
  <c r="J78"/>
  <c r="F78"/>
  <c r="BE469"/>
  <c r="V469"/>
  <c r="F469"/>
  <c r="BN370" i="11"/>
  <c r="BN566"/>
  <c r="BF79"/>
  <c r="BD79"/>
  <c r="BB79"/>
  <c r="AZ79"/>
  <c r="AX79"/>
  <c r="AV79"/>
  <c r="AT79"/>
  <c r="AR79"/>
  <c r="AP79"/>
  <c r="V79"/>
  <c r="V275" s="1"/>
  <c r="T79"/>
  <c r="R79"/>
  <c r="R275" s="1"/>
  <c r="P79"/>
  <c r="N79"/>
  <c r="N275" s="1"/>
  <c r="L79"/>
  <c r="J79"/>
  <c r="J275" s="1"/>
  <c r="H79"/>
  <c r="F79"/>
  <c r="F275" s="1"/>
  <c r="D79"/>
  <c r="B79"/>
  <c r="BG79"/>
  <c r="BE79"/>
  <c r="BC79"/>
  <c r="BA79"/>
  <c r="AY79"/>
  <c r="AW79"/>
  <c r="AU79"/>
  <c r="AS79"/>
  <c r="AQ79"/>
  <c r="AO79"/>
  <c r="AO275" s="1"/>
  <c r="U79"/>
  <c r="S79"/>
  <c r="S275" s="1"/>
  <c r="Q79"/>
  <c r="O79"/>
  <c r="O275" s="1"/>
  <c r="M79"/>
  <c r="K79"/>
  <c r="K275" s="1"/>
  <c r="I79"/>
  <c r="I275" s="1"/>
  <c r="G79"/>
  <c r="G275" s="1"/>
  <c r="E79"/>
  <c r="E275" s="1"/>
  <c r="C79"/>
  <c r="C275" s="1"/>
  <c r="BK77" i="7"/>
  <c r="BP1055"/>
  <c r="BP663"/>
  <c r="BD275" i="11"/>
  <c r="BE80" i="10"/>
  <c r="BC80"/>
  <c r="BA80"/>
  <c r="AY80"/>
  <c r="AE80"/>
  <c r="AC80"/>
  <c r="AA80"/>
  <c r="Y80"/>
  <c r="W80"/>
  <c r="U80"/>
  <c r="S80"/>
  <c r="Q80"/>
  <c r="O80"/>
  <c r="M80"/>
  <c r="K80"/>
  <c r="I80"/>
  <c r="G80"/>
  <c r="E80"/>
  <c r="C80"/>
  <c r="BF80"/>
  <c r="BD80"/>
  <c r="BB80"/>
  <c r="AZ80"/>
  <c r="AO80"/>
  <c r="AD80"/>
  <c r="AB80"/>
  <c r="Z80"/>
  <c r="X80"/>
  <c r="V80"/>
  <c r="T80"/>
  <c r="R80"/>
  <c r="P80"/>
  <c r="N80"/>
  <c r="L80"/>
  <c r="J80"/>
  <c r="H80"/>
  <c r="F80"/>
  <c r="D80"/>
  <c r="B80"/>
  <c r="A372" i="11"/>
  <c r="BL371"/>
  <c r="D274"/>
  <c r="H274"/>
  <c r="L274"/>
  <c r="P274"/>
  <c r="T274"/>
  <c r="AP274"/>
  <c r="AT274"/>
  <c r="AX274"/>
  <c r="BB274"/>
  <c r="BF274"/>
  <c r="C274"/>
  <c r="G274"/>
  <c r="K274"/>
  <c r="O274"/>
  <c r="S274"/>
  <c r="AO274"/>
  <c r="AS274"/>
  <c r="AW274"/>
  <c r="BA274"/>
  <c r="BE274"/>
  <c r="A179"/>
  <c r="B274"/>
  <c r="BI78"/>
  <c r="BH78"/>
  <c r="A80"/>
  <c r="BF275"/>
  <c r="BB275"/>
  <c r="AZ275"/>
  <c r="AX275"/>
  <c r="AV275"/>
  <c r="AT275"/>
  <c r="AR275"/>
  <c r="AP275"/>
  <c r="T275"/>
  <c r="P275"/>
  <c r="L275"/>
  <c r="H275"/>
  <c r="D275"/>
  <c r="BG275"/>
  <c r="BE275"/>
  <c r="BC275"/>
  <c r="BA275"/>
  <c r="AY275"/>
  <c r="AW275"/>
  <c r="AU275"/>
  <c r="AS275"/>
  <c r="AQ275"/>
  <c r="U275"/>
  <c r="Q275"/>
  <c r="M275"/>
  <c r="F274"/>
  <c r="J274"/>
  <c r="N274"/>
  <c r="R274"/>
  <c r="V274"/>
  <c r="AR274"/>
  <c r="AV274"/>
  <c r="AZ274"/>
  <c r="BD274"/>
  <c r="E274"/>
  <c r="I274"/>
  <c r="M274"/>
  <c r="Q274"/>
  <c r="U274"/>
  <c r="AQ274"/>
  <c r="AU274"/>
  <c r="AY274"/>
  <c r="BC274"/>
  <c r="BG274"/>
  <c r="A568" i="10"/>
  <c r="A372"/>
  <c r="A179"/>
  <c r="C275"/>
  <c r="D275"/>
  <c r="H275"/>
  <c r="L275"/>
  <c r="P275"/>
  <c r="T275"/>
  <c r="X275"/>
  <c r="AB275"/>
  <c r="AO275"/>
  <c r="BB275"/>
  <c r="BF275"/>
  <c r="G275"/>
  <c r="K275"/>
  <c r="O275"/>
  <c r="S275"/>
  <c r="W275"/>
  <c r="AA275"/>
  <c r="AE275"/>
  <c r="BA275"/>
  <c r="BE275"/>
  <c r="B275"/>
  <c r="BI79"/>
  <c r="BH79"/>
  <c r="A81"/>
  <c r="BG80"/>
  <c r="BN567"/>
  <c r="BN371"/>
  <c r="F275"/>
  <c r="J275"/>
  <c r="N275"/>
  <c r="R275"/>
  <c r="V275"/>
  <c r="Z275"/>
  <c r="AD275"/>
  <c r="AZ275"/>
  <c r="BD275"/>
  <c r="E275"/>
  <c r="I275"/>
  <c r="M275"/>
  <c r="Q275"/>
  <c r="U275"/>
  <c r="Y275"/>
  <c r="AC275"/>
  <c r="AY275"/>
  <c r="BC275"/>
  <c r="BG275"/>
  <c r="A275" i="7"/>
  <c r="BI469"/>
  <c r="BG469"/>
  <c r="BC469"/>
  <c r="AH469"/>
  <c r="AF469"/>
  <c r="AD469"/>
  <c r="AB469"/>
  <c r="Z469"/>
  <c r="X469"/>
  <c r="T469"/>
  <c r="R469"/>
  <c r="P469"/>
  <c r="N469"/>
  <c r="L469"/>
  <c r="J469"/>
  <c r="H469"/>
  <c r="D469"/>
  <c r="BH469"/>
  <c r="BF469"/>
  <c r="BD469"/>
  <c r="BB469"/>
  <c r="AG469"/>
  <c r="AE469"/>
  <c r="AC469"/>
  <c r="AA469"/>
  <c r="Y469"/>
  <c r="W469"/>
  <c r="U469"/>
  <c r="S469"/>
  <c r="Q469"/>
  <c r="O469"/>
  <c r="M469"/>
  <c r="K469"/>
  <c r="I469"/>
  <c r="G469"/>
  <c r="E469"/>
  <c r="A666"/>
  <c r="A1057"/>
  <c r="BJ77"/>
  <c r="A79"/>
  <c r="AM80" i="11" l="1"/>
  <c r="AM276" s="1"/>
  <c r="AK80"/>
  <c r="AK276" s="1"/>
  <c r="AI80"/>
  <c r="AI276" s="1"/>
  <c r="AG80"/>
  <c r="AG276" s="1"/>
  <c r="AE80"/>
  <c r="AE276" s="1"/>
  <c r="AC80"/>
  <c r="AC276" s="1"/>
  <c r="AA80"/>
  <c r="AA276" s="1"/>
  <c r="Y80"/>
  <c r="Y276" s="1"/>
  <c r="W80"/>
  <c r="W276" s="1"/>
  <c r="AN80"/>
  <c r="AN276" s="1"/>
  <c r="AL80"/>
  <c r="AL276" s="1"/>
  <c r="AJ80"/>
  <c r="AJ276" s="1"/>
  <c r="AH80"/>
  <c r="AH276" s="1"/>
  <c r="AF80"/>
  <c r="AF276" s="1"/>
  <c r="AD80"/>
  <c r="AD276" s="1"/>
  <c r="AB80"/>
  <c r="AB276" s="1"/>
  <c r="Z80"/>
  <c r="Z276" s="1"/>
  <c r="X80"/>
  <c r="X276" s="1"/>
  <c r="AX81" i="10"/>
  <c r="AX277" s="1"/>
  <c r="AV81"/>
  <c r="AV277" s="1"/>
  <c r="AT81"/>
  <c r="AT277" s="1"/>
  <c r="AR81"/>
  <c r="AR277" s="1"/>
  <c r="AP81"/>
  <c r="AP277" s="1"/>
  <c r="AW81"/>
  <c r="AW277" s="1"/>
  <c r="AU81"/>
  <c r="AU277" s="1"/>
  <c r="AS81"/>
  <c r="AS277" s="1"/>
  <c r="AQ81"/>
  <c r="AQ277" s="1"/>
  <c r="AY275" i="7"/>
  <c r="AW275"/>
  <c r="AU275"/>
  <c r="AS275"/>
  <c r="AQ275"/>
  <c r="AX275"/>
  <c r="AV275"/>
  <c r="AT275"/>
  <c r="AR275"/>
  <c r="AP275"/>
  <c r="BH275"/>
  <c r="BF275"/>
  <c r="BD275"/>
  <c r="BB275"/>
  <c r="AZ275"/>
  <c r="AN275"/>
  <c r="AL275"/>
  <c r="AJ275"/>
  <c r="AH275"/>
  <c r="AF275"/>
  <c r="AD275"/>
  <c r="AB275"/>
  <c r="Z275"/>
  <c r="X275"/>
  <c r="V275"/>
  <c r="T275"/>
  <c r="R275"/>
  <c r="P275"/>
  <c r="N275"/>
  <c r="L275"/>
  <c r="J275"/>
  <c r="H275"/>
  <c r="F275"/>
  <c r="D275"/>
  <c r="BI275"/>
  <c r="BE275"/>
  <c r="BA275"/>
  <c r="AM275"/>
  <c r="AI275"/>
  <c r="AE275"/>
  <c r="AA275"/>
  <c r="W275"/>
  <c r="S275"/>
  <c r="O275"/>
  <c r="K275"/>
  <c r="G275"/>
  <c r="BG275"/>
  <c r="BC275"/>
  <c r="AO275"/>
  <c r="AO470" s="1"/>
  <c r="AK275"/>
  <c r="AG275"/>
  <c r="AC275"/>
  <c r="Y275"/>
  <c r="U275"/>
  <c r="Q275"/>
  <c r="M275"/>
  <c r="I275"/>
  <c r="E275"/>
  <c r="AZ470"/>
  <c r="AN470"/>
  <c r="AI470"/>
  <c r="AM470"/>
  <c r="BA470"/>
  <c r="AP470"/>
  <c r="AT470"/>
  <c r="AX470"/>
  <c r="AQ470"/>
  <c r="AU470"/>
  <c r="AY470"/>
  <c r="AL470"/>
  <c r="AJ470"/>
  <c r="AK470"/>
  <c r="AR470"/>
  <c r="AV470"/>
  <c r="AS470"/>
  <c r="AW470"/>
  <c r="AX79"/>
  <c r="AV79"/>
  <c r="AT79"/>
  <c r="AR79"/>
  <c r="AP79"/>
  <c r="AY79"/>
  <c r="AW79"/>
  <c r="AU79"/>
  <c r="AS79"/>
  <c r="AQ79"/>
  <c r="AO79"/>
  <c r="AN81" i="10"/>
  <c r="AN277" s="1"/>
  <c r="AL81"/>
  <c r="AL277" s="1"/>
  <c r="AJ81"/>
  <c r="AJ277" s="1"/>
  <c r="AH81"/>
  <c r="AH277" s="1"/>
  <c r="AF81"/>
  <c r="AF277" s="1"/>
  <c r="AM81"/>
  <c r="AM277" s="1"/>
  <c r="AK81"/>
  <c r="AK277" s="1"/>
  <c r="AI81"/>
  <c r="AI277" s="1"/>
  <c r="AG81"/>
  <c r="AG277" s="1"/>
  <c r="BH79" i="7"/>
  <c r="BF79"/>
  <c r="BD79"/>
  <c r="BB79"/>
  <c r="AZ79"/>
  <c r="AN79"/>
  <c r="AL79"/>
  <c r="AJ79"/>
  <c r="AH79"/>
  <c r="AF79"/>
  <c r="AD79"/>
  <c r="AB79"/>
  <c r="Z79"/>
  <c r="X79"/>
  <c r="V79"/>
  <c r="T79"/>
  <c r="R79"/>
  <c r="P79"/>
  <c r="N79"/>
  <c r="L79"/>
  <c r="J79"/>
  <c r="H79"/>
  <c r="F79"/>
  <c r="D79"/>
  <c r="BI79"/>
  <c r="BE79"/>
  <c r="BA79"/>
  <c r="AM79"/>
  <c r="AI79"/>
  <c r="AE79"/>
  <c r="AA79"/>
  <c r="W79"/>
  <c r="S79"/>
  <c r="O79"/>
  <c r="K79"/>
  <c r="G79"/>
  <c r="BG79"/>
  <c r="BC79"/>
  <c r="AK79"/>
  <c r="AG79"/>
  <c r="AC79"/>
  <c r="Y79"/>
  <c r="U79"/>
  <c r="Q79"/>
  <c r="M79"/>
  <c r="I79"/>
  <c r="E79"/>
  <c r="F470"/>
  <c r="BN371" i="11"/>
  <c r="BN567"/>
  <c r="BF80"/>
  <c r="BD80"/>
  <c r="BB80"/>
  <c r="AZ80"/>
  <c r="AX80"/>
  <c r="AV80"/>
  <c r="AT80"/>
  <c r="AR80"/>
  <c r="AP80"/>
  <c r="V80"/>
  <c r="T80"/>
  <c r="R80"/>
  <c r="P80"/>
  <c r="N80"/>
  <c r="L80"/>
  <c r="J80"/>
  <c r="H80"/>
  <c r="F80"/>
  <c r="D80"/>
  <c r="B80"/>
  <c r="BG80"/>
  <c r="BE80"/>
  <c r="BC80"/>
  <c r="BA80"/>
  <c r="AY80"/>
  <c r="AW80"/>
  <c r="AU80"/>
  <c r="AS80"/>
  <c r="AQ80"/>
  <c r="AO80"/>
  <c r="U80"/>
  <c r="S80"/>
  <c r="Q80"/>
  <c r="O80"/>
  <c r="M80"/>
  <c r="K80"/>
  <c r="I80"/>
  <c r="G80"/>
  <c r="E80"/>
  <c r="C80"/>
  <c r="BK78" i="7"/>
  <c r="BP1056"/>
  <c r="BP664"/>
  <c r="BF81" i="10"/>
  <c r="BD81"/>
  <c r="BB81"/>
  <c r="AZ81"/>
  <c r="BE81"/>
  <c r="BA81"/>
  <c r="AO81"/>
  <c r="AD81"/>
  <c r="AB81"/>
  <c r="Z81"/>
  <c r="X81"/>
  <c r="V81"/>
  <c r="T81"/>
  <c r="R81"/>
  <c r="P81"/>
  <c r="N81"/>
  <c r="L81"/>
  <c r="J81"/>
  <c r="H81"/>
  <c r="F81"/>
  <c r="D81"/>
  <c r="B81"/>
  <c r="BC81"/>
  <c r="AY81"/>
  <c r="AE81"/>
  <c r="AC81"/>
  <c r="AA81"/>
  <c r="Y81"/>
  <c r="W81"/>
  <c r="U81"/>
  <c r="S81"/>
  <c r="Q81"/>
  <c r="O81"/>
  <c r="M81"/>
  <c r="K81"/>
  <c r="I81"/>
  <c r="G81"/>
  <c r="E81"/>
  <c r="C81"/>
  <c r="A373" i="11"/>
  <c r="BL372"/>
  <c r="B275"/>
  <c r="BH79"/>
  <c r="BI79"/>
  <c r="A81"/>
  <c r="A180"/>
  <c r="BH80" i="10"/>
  <c r="BI80"/>
  <c r="BG81"/>
  <c r="A82"/>
  <c r="A180"/>
  <c r="L276"/>
  <c r="D276"/>
  <c r="B276"/>
  <c r="A373"/>
  <c r="A569"/>
  <c r="C276"/>
  <c r="G276"/>
  <c r="K276"/>
  <c r="O276"/>
  <c r="S276"/>
  <c r="W276"/>
  <c r="AA276"/>
  <c r="AE276"/>
  <c r="BA276"/>
  <c r="BE276"/>
  <c r="F276"/>
  <c r="J276"/>
  <c r="N276"/>
  <c r="R276"/>
  <c r="V276"/>
  <c r="Z276"/>
  <c r="AD276"/>
  <c r="AZ276"/>
  <c r="BD276"/>
  <c r="BN568"/>
  <c r="BN372"/>
  <c r="E276"/>
  <c r="I276"/>
  <c r="M276"/>
  <c r="Q276"/>
  <c r="U276"/>
  <c r="Y276"/>
  <c r="AC276"/>
  <c r="AY276"/>
  <c r="BC276"/>
  <c r="BG276"/>
  <c r="H276"/>
  <c r="P276"/>
  <c r="T276"/>
  <c r="X276"/>
  <c r="AB276"/>
  <c r="AO276"/>
  <c r="BB276"/>
  <c r="BF276"/>
  <c r="A1058" i="7"/>
  <c r="BH470"/>
  <c r="BF470"/>
  <c r="BD470"/>
  <c r="BB470"/>
  <c r="AG470"/>
  <c r="AE470"/>
  <c r="AC470"/>
  <c r="AA470"/>
  <c r="Y470"/>
  <c r="W470"/>
  <c r="U470"/>
  <c r="S470"/>
  <c r="Q470"/>
  <c r="O470"/>
  <c r="M470"/>
  <c r="K470"/>
  <c r="I470"/>
  <c r="G470"/>
  <c r="E470"/>
  <c r="A276"/>
  <c r="BI470"/>
  <c r="BG470"/>
  <c r="BE470"/>
  <c r="BC470"/>
  <c r="AH470"/>
  <c r="AF470"/>
  <c r="AD470"/>
  <c r="AB470"/>
  <c r="Z470"/>
  <c r="X470"/>
  <c r="V470"/>
  <c r="T470"/>
  <c r="R470"/>
  <c r="P470"/>
  <c r="N470"/>
  <c r="L470"/>
  <c r="J470"/>
  <c r="H470"/>
  <c r="D470"/>
  <c r="A667"/>
  <c r="A80"/>
  <c r="BJ78"/>
  <c r="AM81" i="11" l="1"/>
  <c r="AM277" s="1"/>
  <c r="AK81"/>
  <c r="AK277" s="1"/>
  <c r="AI81"/>
  <c r="AI277" s="1"/>
  <c r="AG81"/>
  <c r="AG277" s="1"/>
  <c r="AE81"/>
  <c r="AE277" s="1"/>
  <c r="AC81"/>
  <c r="AC277" s="1"/>
  <c r="AA81"/>
  <c r="AA277" s="1"/>
  <c r="Y81"/>
  <c r="Y277" s="1"/>
  <c r="W81"/>
  <c r="W277" s="1"/>
  <c r="AN81"/>
  <c r="AN277" s="1"/>
  <c r="AL81"/>
  <c r="AL277" s="1"/>
  <c r="AJ81"/>
  <c r="AJ277" s="1"/>
  <c r="AH81"/>
  <c r="AH277" s="1"/>
  <c r="AF81"/>
  <c r="AF277" s="1"/>
  <c r="AD81"/>
  <c r="AD277" s="1"/>
  <c r="AB81"/>
  <c r="AB277" s="1"/>
  <c r="Z81"/>
  <c r="Z277" s="1"/>
  <c r="X81"/>
  <c r="X277" s="1"/>
  <c r="AW82" i="10"/>
  <c r="AW278" s="1"/>
  <c r="AU82"/>
  <c r="AU278" s="1"/>
  <c r="AS82"/>
  <c r="AS278" s="1"/>
  <c r="AQ82"/>
  <c r="AQ278" s="1"/>
  <c r="AX82"/>
  <c r="AX278" s="1"/>
  <c r="AV82"/>
  <c r="AV278" s="1"/>
  <c r="AT82"/>
  <c r="AT278" s="1"/>
  <c r="AR82"/>
  <c r="AR278" s="1"/>
  <c r="AP82"/>
  <c r="AP278" s="1"/>
  <c r="AY276" i="7"/>
  <c r="AW276"/>
  <c r="AW471" s="1"/>
  <c r="AU276"/>
  <c r="AS276"/>
  <c r="AS471" s="1"/>
  <c r="AQ276"/>
  <c r="AX276"/>
  <c r="AX471" s="1"/>
  <c r="AV276"/>
  <c r="AT276"/>
  <c r="AT471" s="1"/>
  <c r="AR276"/>
  <c r="AP276"/>
  <c r="AP471" s="1"/>
  <c r="BH276"/>
  <c r="BF276"/>
  <c r="BD276"/>
  <c r="BB276"/>
  <c r="AZ276"/>
  <c r="AZ471" s="1"/>
  <c r="AN276"/>
  <c r="AL276"/>
  <c r="AL471" s="1"/>
  <c r="AJ276"/>
  <c r="AH276"/>
  <c r="AF276"/>
  <c r="AD276"/>
  <c r="AB276"/>
  <c r="Z276"/>
  <c r="X276"/>
  <c r="V276"/>
  <c r="T276"/>
  <c r="R276"/>
  <c r="P276"/>
  <c r="N276"/>
  <c r="L276"/>
  <c r="J276"/>
  <c r="H276"/>
  <c r="F276"/>
  <c r="D276"/>
  <c r="BI276"/>
  <c r="BE276"/>
  <c r="BA276"/>
  <c r="BA471" s="1"/>
  <c r="AM276"/>
  <c r="AI276"/>
  <c r="AI471" s="1"/>
  <c r="AE276"/>
  <c r="AA276"/>
  <c r="W276"/>
  <c r="S276"/>
  <c r="O276"/>
  <c r="K276"/>
  <c r="G276"/>
  <c r="BG276"/>
  <c r="BC276"/>
  <c r="AO276"/>
  <c r="AO471" s="1"/>
  <c r="AK276"/>
  <c r="AG276"/>
  <c r="AC276"/>
  <c r="Y276"/>
  <c r="U276"/>
  <c r="Q276"/>
  <c r="M276"/>
  <c r="I276"/>
  <c r="E276"/>
  <c r="AK471"/>
  <c r="AM471"/>
  <c r="AJ471"/>
  <c r="AN471"/>
  <c r="AQ471"/>
  <c r="AU471"/>
  <c r="AY471"/>
  <c r="AR471"/>
  <c r="AV471"/>
  <c r="AY80"/>
  <c r="AW80"/>
  <c r="AU80"/>
  <c r="AS80"/>
  <c r="AQ80"/>
  <c r="AO80"/>
  <c r="AX80"/>
  <c r="AV80"/>
  <c r="AT80"/>
  <c r="AR80"/>
  <c r="AP80"/>
  <c r="AM82" i="10"/>
  <c r="AM278" s="1"/>
  <c r="AK82"/>
  <c r="AK278" s="1"/>
  <c r="AI82"/>
  <c r="AI278" s="1"/>
  <c r="AG82"/>
  <c r="AG278" s="1"/>
  <c r="AN82"/>
  <c r="AN278" s="1"/>
  <c r="AL82"/>
  <c r="AL278" s="1"/>
  <c r="AJ82"/>
  <c r="AJ278" s="1"/>
  <c r="AH82"/>
  <c r="AH278" s="1"/>
  <c r="AF82"/>
  <c r="AF278" s="1"/>
  <c r="BI80" i="7"/>
  <c r="BG80"/>
  <c r="BE80"/>
  <c r="BC80"/>
  <c r="BA80"/>
  <c r="AM80"/>
  <c r="AK80"/>
  <c r="AI80"/>
  <c r="AG80"/>
  <c r="AE80"/>
  <c r="AC80"/>
  <c r="AA80"/>
  <c r="Y80"/>
  <c r="W80"/>
  <c r="U80"/>
  <c r="S80"/>
  <c r="Q80"/>
  <c r="O80"/>
  <c r="M80"/>
  <c r="K80"/>
  <c r="I80"/>
  <c r="G80"/>
  <c r="E80"/>
  <c r="BH80"/>
  <c r="BD80"/>
  <c r="AZ80"/>
  <c r="AL80"/>
  <c r="AH80"/>
  <c r="AD80"/>
  <c r="Z80"/>
  <c r="V80"/>
  <c r="R80"/>
  <c r="N80"/>
  <c r="J80"/>
  <c r="F80"/>
  <c r="BF80"/>
  <c r="BB80"/>
  <c r="AN80"/>
  <c r="AJ80"/>
  <c r="AF80"/>
  <c r="AB80"/>
  <c r="X80"/>
  <c r="T80"/>
  <c r="P80"/>
  <c r="L80"/>
  <c r="H80"/>
  <c r="D80"/>
  <c r="BN372" i="11"/>
  <c r="BN568"/>
  <c r="BF81"/>
  <c r="BD81"/>
  <c r="BB81"/>
  <c r="AZ81"/>
  <c r="AX81"/>
  <c r="AV81"/>
  <c r="AT81"/>
  <c r="AR81"/>
  <c r="AP81"/>
  <c r="V81"/>
  <c r="T81"/>
  <c r="R81"/>
  <c r="P81"/>
  <c r="N81"/>
  <c r="L81"/>
  <c r="J81"/>
  <c r="H81"/>
  <c r="F81"/>
  <c r="D81"/>
  <c r="B81"/>
  <c r="BG81"/>
  <c r="BE81"/>
  <c r="BC81"/>
  <c r="BA81"/>
  <c r="AY81"/>
  <c r="AW81"/>
  <c r="AU81"/>
  <c r="AS81"/>
  <c r="AQ81"/>
  <c r="AO81"/>
  <c r="U81"/>
  <c r="S81"/>
  <c r="Q81"/>
  <c r="O81"/>
  <c r="M81"/>
  <c r="K81"/>
  <c r="I81"/>
  <c r="G81"/>
  <c r="E81"/>
  <c r="C81"/>
  <c r="BK79" i="7"/>
  <c r="BP1057"/>
  <c r="BP665"/>
  <c r="BE82" i="10"/>
  <c r="BC82"/>
  <c r="BA82"/>
  <c r="AY82"/>
  <c r="AE82"/>
  <c r="AC82"/>
  <c r="AA82"/>
  <c r="Y82"/>
  <c r="W82"/>
  <c r="U82"/>
  <c r="S82"/>
  <c r="Q82"/>
  <c r="O82"/>
  <c r="M82"/>
  <c r="K82"/>
  <c r="I82"/>
  <c r="G82"/>
  <c r="E82"/>
  <c r="C82"/>
  <c r="BF82"/>
  <c r="BB82"/>
  <c r="AO82"/>
  <c r="AB82"/>
  <c r="X82"/>
  <c r="T82"/>
  <c r="P82"/>
  <c r="L82"/>
  <c r="H82"/>
  <c r="D82"/>
  <c r="BD82"/>
  <c r="AZ82"/>
  <c r="AD82"/>
  <c r="Z82"/>
  <c r="V82"/>
  <c r="R82"/>
  <c r="N82"/>
  <c r="J82"/>
  <c r="F82"/>
  <c r="B82"/>
  <c r="B276" i="11"/>
  <c r="BI80"/>
  <c r="BH80"/>
  <c r="A82"/>
  <c r="A374"/>
  <c r="BL373"/>
  <c r="F276"/>
  <c r="J276"/>
  <c r="N276"/>
  <c r="R276"/>
  <c r="V276"/>
  <c r="AR276"/>
  <c r="AV276"/>
  <c r="AZ276"/>
  <c r="BD276"/>
  <c r="E276"/>
  <c r="I276"/>
  <c r="M276"/>
  <c r="Q276"/>
  <c r="U276"/>
  <c r="AQ276"/>
  <c r="AU276"/>
  <c r="AY276"/>
  <c r="BC276"/>
  <c r="BG276"/>
  <c r="A181"/>
  <c r="D276"/>
  <c r="H276"/>
  <c r="L276"/>
  <c r="P276"/>
  <c r="T276"/>
  <c r="AP276"/>
  <c r="AT276"/>
  <c r="AX276"/>
  <c r="BB276"/>
  <c r="BF276"/>
  <c r="C276"/>
  <c r="G276"/>
  <c r="K276"/>
  <c r="O276"/>
  <c r="S276"/>
  <c r="AO276"/>
  <c r="AS276"/>
  <c r="AW276"/>
  <c r="BA276"/>
  <c r="BE276"/>
  <c r="A570" i="10"/>
  <c r="A374"/>
  <c r="A181"/>
  <c r="D277"/>
  <c r="H277"/>
  <c r="L277"/>
  <c r="P277"/>
  <c r="T277"/>
  <c r="X277"/>
  <c r="AB277"/>
  <c r="AO277"/>
  <c r="BB277"/>
  <c r="BF277"/>
  <c r="C277"/>
  <c r="G277"/>
  <c r="K277"/>
  <c r="O277"/>
  <c r="S277"/>
  <c r="W277"/>
  <c r="AA277"/>
  <c r="AE277"/>
  <c r="BA277"/>
  <c r="BE277"/>
  <c r="B277"/>
  <c r="BI81"/>
  <c r="BH81"/>
  <c r="A83"/>
  <c r="BG82"/>
  <c r="BN569"/>
  <c r="BN373"/>
  <c r="F277"/>
  <c r="J277"/>
  <c r="N277"/>
  <c r="R277"/>
  <c r="V277"/>
  <c r="Z277"/>
  <c r="AD277"/>
  <c r="AZ277"/>
  <c r="BD277"/>
  <c r="E277"/>
  <c r="I277"/>
  <c r="M277"/>
  <c r="Q277"/>
  <c r="U277"/>
  <c r="Y277"/>
  <c r="AC277"/>
  <c r="AY277"/>
  <c r="BC277"/>
  <c r="BG277"/>
  <c r="A1059" i="7"/>
  <c r="A668"/>
  <c r="A277"/>
  <c r="BI471"/>
  <c r="BG471"/>
  <c r="BE471"/>
  <c r="BC471"/>
  <c r="AH471"/>
  <c r="AF471"/>
  <c r="AD471"/>
  <c r="AB471"/>
  <c r="Z471"/>
  <c r="X471"/>
  <c r="V471"/>
  <c r="T471"/>
  <c r="R471"/>
  <c r="P471"/>
  <c r="N471"/>
  <c r="L471"/>
  <c r="J471"/>
  <c r="H471"/>
  <c r="F471"/>
  <c r="D471"/>
  <c r="BH471"/>
  <c r="BF471"/>
  <c r="BD471"/>
  <c r="BB471"/>
  <c r="AG471"/>
  <c r="AE471"/>
  <c r="AC471"/>
  <c r="AA471"/>
  <c r="Y471"/>
  <c r="W471"/>
  <c r="U471"/>
  <c r="S471"/>
  <c r="Q471"/>
  <c r="O471"/>
  <c r="M471"/>
  <c r="K471"/>
  <c r="I471"/>
  <c r="G471"/>
  <c r="E471"/>
  <c r="BJ79"/>
  <c r="A81"/>
  <c r="AM82" i="11" l="1"/>
  <c r="AM278" s="1"/>
  <c r="AK82"/>
  <c r="AK278" s="1"/>
  <c r="AI82"/>
  <c r="AI278" s="1"/>
  <c r="AG82"/>
  <c r="AG278" s="1"/>
  <c r="AE82"/>
  <c r="AE278" s="1"/>
  <c r="AC82"/>
  <c r="AC278" s="1"/>
  <c r="AA82"/>
  <c r="AA278" s="1"/>
  <c r="Y82"/>
  <c r="Y278" s="1"/>
  <c r="W82"/>
  <c r="W278" s="1"/>
  <c r="AN82"/>
  <c r="AN278" s="1"/>
  <c r="AL82"/>
  <c r="AL278" s="1"/>
  <c r="AJ82"/>
  <c r="AJ278" s="1"/>
  <c r="AH82"/>
  <c r="AH278" s="1"/>
  <c r="AF82"/>
  <c r="AF278" s="1"/>
  <c r="AD82"/>
  <c r="AD278" s="1"/>
  <c r="AB82"/>
  <c r="AB278" s="1"/>
  <c r="Z82"/>
  <c r="Z278" s="1"/>
  <c r="X82"/>
  <c r="X278" s="1"/>
  <c r="AX83" i="10"/>
  <c r="AX279" s="1"/>
  <c r="AV83"/>
  <c r="AV279" s="1"/>
  <c r="AT83"/>
  <c r="AT279" s="1"/>
  <c r="AR83"/>
  <c r="AR279" s="1"/>
  <c r="AP83"/>
  <c r="AP279" s="1"/>
  <c r="AW83"/>
  <c r="AW279" s="1"/>
  <c r="AU83"/>
  <c r="AU279" s="1"/>
  <c r="AS83"/>
  <c r="AS279" s="1"/>
  <c r="AQ83"/>
  <c r="AQ279" s="1"/>
  <c r="AY277" i="7"/>
  <c r="AW277"/>
  <c r="AU277"/>
  <c r="AS277"/>
  <c r="AQ277"/>
  <c r="AX277"/>
  <c r="AV277"/>
  <c r="AT277"/>
  <c r="AR277"/>
  <c r="AP277"/>
  <c r="BH277"/>
  <c r="BF277"/>
  <c r="BD277"/>
  <c r="BB277"/>
  <c r="AZ277"/>
  <c r="AN277"/>
  <c r="AL277"/>
  <c r="AJ277"/>
  <c r="AH277"/>
  <c r="AF277"/>
  <c r="AD277"/>
  <c r="AB277"/>
  <c r="Z277"/>
  <c r="X277"/>
  <c r="V277"/>
  <c r="T277"/>
  <c r="R277"/>
  <c r="P277"/>
  <c r="N277"/>
  <c r="L277"/>
  <c r="J277"/>
  <c r="H277"/>
  <c r="F277"/>
  <c r="D277"/>
  <c r="BI277"/>
  <c r="BE277"/>
  <c r="BA277"/>
  <c r="AM277"/>
  <c r="AI277"/>
  <c r="AE277"/>
  <c r="AA277"/>
  <c r="W277"/>
  <c r="S277"/>
  <c r="O277"/>
  <c r="K277"/>
  <c r="G277"/>
  <c r="BG277"/>
  <c r="BC277"/>
  <c r="AO277"/>
  <c r="AO472" s="1"/>
  <c r="AK277"/>
  <c r="AG277"/>
  <c r="AC277"/>
  <c r="Y277"/>
  <c r="U277"/>
  <c r="Q277"/>
  <c r="M277"/>
  <c r="I277"/>
  <c r="E277"/>
  <c r="AN472"/>
  <c r="AZ472"/>
  <c r="AI472"/>
  <c r="AM472"/>
  <c r="BA472"/>
  <c r="AP472"/>
  <c r="AT472"/>
  <c r="AX472"/>
  <c r="AQ472"/>
  <c r="AU472"/>
  <c r="AY472"/>
  <c r="AJ472"/>
  <c r="AL472"/>
  <c r="AK472"/>
  <c r="AR472"/>
  <c r="AV472"/>
  <c r="AS472"/>
  <c r="AW472"/>
  <c r="AX81"/>
  <c r="AV81"/>
  <c r="AT81"/>
  <c r="AR81"/>
  <c r="AP81"/>
  <c r="AY81"/>
  <c r="AW81"/>
  <c r="AU81"/>
  <c r="AS81"/>
  <c r="AQ81"/>
  <c r="AO81"/>
  <c r="AN83" i="10"/>
  <c r="AN279" s="1"/>
  <c r="AL83"/>
  <c r="AL279" s="1"/>
  <c r="AJ83"/>
  <c r="AJ279" s="1"/>
  <c r="AH83"/>
  <c r="AH279" s="1"/>
  <c r="AF83"/>
  <c r="AF279" s="1"/>
  <c r="AM83"/>
  <c r="AM279" s="1"/>
  <c r="AK83"/>
  <c r="AK279" s="1"/>
  <c r="AI83"/>
  <c r="AI279" s="1"/>
  <c r="AG83"/>
  <c r="AG279" s="1"/>
  <c r="BH81" i="7"/>
  <c r="BF81"/>
  <c r="BD81"/>
  <c r="BB81"/>
  <c r="AZ81"/>
  <c r="AN81"/>
  <c r="AL81"/>
  <c r="AJ81"/>
  <c r="AH81"/>
  <c r="AF81"/>
  <c r="AD81"/>
  <c r="AB81"/>
  <c r="Z81"/>
  <c r="X81"/>
  <c r="V81"/>
  <c r="T81"/>
  <c r="R81"/>
  <c r="P81"/>
  <c r="N81"/>
  <c r="L81"/>
  <c r="J81"/>
  <c r="H81"/>
  <c r="F81"/>
  <c r="D81"/>
  <c r="BG81"/>
  <c r="BC81"/>
  <c r="AK81"/>
  <c r="AG81"/>
  <c r="AC81"/>
  <c r="Y81"/>
  <c r="U81"/>
  <c r="Q81"/>
  <c r="M81"/>
  <c r="I81"/>
  <c r="E81"/>
  <c r="BI81"/>
  <c r="BE81"/>
  <c r="BA81"/>
  <c r="AM81"/>
  <c r="AI81"/>
  <c r="AE81"/>
  <c r="AA81"/>
  <c r="W81"/>
  <c r="S81"/>
  <c r="O81"/>
  <c r="K81"/>
  <c r="G81"/>
  <c r="BN373" i="11"/>
  <c r="BN569"/>
  <c r="BF82"/>
  <c r="BD82"/>
  <c r="BB82"/>
  <c r="AZ82"/>
  <c r="AX82"/>
  <c r="AV82"/>
  <c r="AT82"/>
  <c r="AR82"/>
  <c r="AP82"/>
  <c r="V82"/>
  <c r="T82"/>
  <c r="R82"/>
  <c r="P82"/>
  <c r="N82"/>
  <c r="L82"/>
  <c r="J82"/>
  <c r="H82"/>
  <c r="F82"/>
  <c r="D82"/>
  <c r="B82"/>
  <c r="BG82"/>
  <c r="BE82"/>
  <c r="BC82"/>
  <c r="BA82"/>
  <c r="AY82"/>
  <c r="AW82"/>
  <c r="AU82"/>
  <c r="AU278" s="1"/>
  <c r="AS82"/>
  <c r="AQ82"/>
  <c r="AQ278" s="1"/>
  <c r="AO82"/>
  <c r="U82"/>
  <c r="U278" s="1"/>
  <c r="S82"/>
  <c r="Q82"/>
  <c r="Q278" s="1"/>
  <c r="O82"/>
  <c r="O278" s="1"/>
  <c r="M82"/>
  <c r="M278" s="1"/>
  <c r="K82"/>
  <c r="I82"/>
  <c r="I278" s="1"/>
  <c r="G82"/>
  <c r="G278" s="1"/>
  <c r="E82"/>
  <c r="E278" s="1"/>
  <c r="C82"/>
  <c r="C278" s="1"/>
  <c r="BK80" i="7"/>
  <c r="BP1058"/>
  <c r="BP666"/>
  <c r="BD278" i="11"/>
  <c r="BF83" i="10"/>
  <c r="BD83"/>
  <c r="BB83"/>
  <c r="AZ83"/>
  <c r="AO83"/>
  <c r="AD83"/>
  <c r="AB83"/>
  <c r="Z83"/>
  <c r="X83"/>
  <c r="V83"/>
  <c r="T83"/>
  <c r="R83"/>
  <c r="P83"/>
  <c r="N83"/>
  <c r="L83"/>
  <c r="J83"/>
  <c r="H83"/>
  <c r="F83"/>
  <c r="D83"/>
  <c r="B83"/>
  <c r="BC83"/>
  <c r="AY83"/>
  <c r="AC83"/>
  <c r="Y83"/>
  <c r="U83"/>
  <c r="Q83"/>
  <c r="M83"/>
  <c r="I83"/>
  <c r="E83"/>
  <c r="BE83"/>
  <c r="BA83"/>
  <c r="AE83"/>
  <c r="AA83"/>
  <c r="W83"/>
  <c r="S83"/>
  <c r="O83"/>
  <c r="K83"/>
  <c r="G83"/>
  <c r="C83"/>
  <c r="A182" i="11"/>
  <c r="A375"/>
  <c r="BL374"/>
  <c r="E277"/>
  <c r="I277"/>
  <c r="M277"/>
  <c r="Q277"/>
  <c r="U277"/>
  <c r="AQ277"/>
  <c r="AU277"/>
  <c r="AY277"/>
  <c r="BC277"/>
  <c r="BG277"/>
  <c r="D277"/>
  <c r="H277"/>
  <c r="L277"/>
  <c r="P277"/>
  <c r="T277"/>
  <c r="AP277"/>
  <c r="AT277"/>
  <c r="AX277"/>
  <c r="BB277"/>
  <c r="BF277"/>
  <c r="B277"/>
  <c r="BH81"/>
  <c r="BI81"/>
  <c r="BG278"/>
  <c r="BE278"/>
  <c r="BC278"/>
  <c r="BA278"/>
  <c r="AY278"/>
  <c r="AW278"/>
  <c r="AS278"/>
  <c r="AO278"/>
  <c r="S278"/>
  <c r="K278"/>
  <c r="A83"/>
  <c r="BF278"/>
  <c r="BB278"/>
  <c r="AZ278"/>
  <c r="AX278"/>
  <c r="AV278"/>
  <c r="AT278"/>
  <c r="AR278"/>
  <c r="AP278"/>
  <c r="V278"/>
  <c r="T278"/>
  <c r="R278"/>
  <c r="P278"/>
  <c r="N278"/>
  <c r="L278"/>
  <c r="J278"/>
  <c r="H278"/>
  <c r="F278"/>
  <c r="D278"/>
  <c r="C277"/>
  <c r="G277"/>
  <c r="K277"/>
  <c r="O277"/>
  <c r="S277"/>
  <c r="AO277"/>
  <c r="AS277"/>
  <c r="AW277"/>
  <c r="BA277"/>
  <c r="BE277"/>
  <c r="F277"/>
  <c r="J277"/>
  <c r="N277"/>
  <c r="R277"/>
  <c r="V277"/>
  <c r="AR277"/>
  <c r="AV277"/>
  <c r="AZ277"/>
  <c r="BD277"/>
  <c r="BH82" i="10"/>
  <c r="BI82"/>
  <c r="BG83"/>
  <c r="A84"/>
  <c r="A182"/>
  <c r="T278"/>
  <c r="L278"/>
  <c r="D278"/>
  <c r="B278"/>
  <c r="A375"/>
  <c r="A571"/>
  <c r="I278"/>
  <c r="Q278"/>
  <c r="C278"/>
  <c r="G278"/>
  <c r="K278"/>
  <c r="O278"/>
  <c r="S278"/>
  <c r="W278"/>
  <c r="AA278"/>
  <c r="AE278"/>
  <c r="BA278"/>
  <c r="BE278"/>
  <c r="F278"/>
  <c r="J278"/>
  <c r="N278"/>
  <c r="R278"/>
  <c r="V278"/>
  <c r="Z278"/>
  <c r="AD278"/>
  <c r="AZ278"/>
  <c r="BD278"/>
  <c r="BN570"/>
  <c r="BN374"/>
  <c r="E278"/>
  <c r="M278"/>
  <c r="U278"/>
  <c r="Y278"/>
  <c r="AC278"/>
  <c r="AY278"/>
  <c r="BC278"/>
  <c r="BG278"/>
  <c r="H278"/>
  <c r="P278"/>
  <c r="X278"/>
  <c r="AB278"/>
  <c r="AO278"/>
  <c r="BB278"/>
  <c r="BF278"/>
  <c r="BH472" i="7"/>
  <c r="BF472"/>
  <c r="BD472"/>
  <c r="BB472"/>
  <c r="AG472"/>
  <c r="AE472"/>
  <c r="AC472"/>
  <c r="AA472"/>
  <c r="Y472"/>
  <c r="W472"/>
  <c r="U472"/>
  <c r="S472"/>
  <c r="Q472"/>
  <c r="O472"/>
  <c r="M472"/>
  <c r="K472"/>
  <c r="I472"/>
  <c r="G472"/>
  <c r="E472"/>
  <c r="A278"/>
  <c r="BI472"/>
  <c r="BG472"/>
  <c r="BE472"/>
  <c r="BC472"/>
  <c r="AH472"/>
  <c r="AF472"/>
  <c r="AD472"/>
  <c r="AB472"/>
  <c r="Z472"/>
  <c r="X472"/>
  <c r="V472"/>
  <c r="T472"/>
  <c r="R472"/>
  <c r="P472"/>
  <c r="N472"/>
  <c r="L472"/>
  <c r="J472"/>
  <c r="H472"/>
  <c r="F472"/>
  <c r="D472"/>
  <c r="A669"/>
  <c r="A1060"/>
  <c r="BJ80"/>
  <c r="A82"/>
  <c r="AM83" i="11" l="1"/>
  <c r="AM279" s="1"/>
  <c r="AK83"/>
  <c r="AK279" s="1"/>
  <c r="AI83"/>
  <c r="AI279" s="1"/>
  <c r="AG83"/>
  <c r="AG279" s="1"/>
  <c r="AE83"/>
  <c r="AE279" s="1"/>
  <c r="AC83"/>
  <c r="AC279" s="1"/>
  <c r="AA83"/>
  <c r="AA279" s="1"/>
  <c r="Y83"/>
  <c r="Y279" s="1"/>
  <c r="W83"/>
  <c r="W279" s="1"/>
  <c r="AN83"/>
  <c r="AN279" s="1"/>
  <c r="AL83"/>
  <c r="AL279" s="1"/>
  <c r="AJ83"/>
  <c r="AJ279" s="1"/>
  <c r="AH83"/>
  <c r="AH279" s="1"/>
  <c r="AF83"/>
  <c r="AF279" s="1"/>
  <c r="AD83"/>
  <c r="AD279" s="1"/>
  <c r="AB83"/>
  <c r="AB279" s="1"/>
  <c r="Z83"/>
  <c r="Z279" s="1"/>
  <c r="X83"/>
  <c r="X279" s="1"/>
  <c r="AW84" i="10"/>
  <c r="AW280" s="1"/>
  <c r="AU84"/>
  <c r="AU280" s="1"/>
  <c r="AS84"/>
  <c r="AS280" s="1"/>
  <c r="AQ84"/>
  <c r="AQ280" s="1"/>
  <c r="AX84"/>
  <c r="AX280" s="1"/>
  <c r="AV84"/>
  <c r="AV280" s="1"/>
  <c r="AT84"/>
  <c r="AT280" s="1"/>
  <c r="AR84"/>
  <c r="AR280" s="1"/>
  <c r="AP84"/>
  <c r="AP280" s="1"/>
  <c r="AY278" i="7"/>
  <c r="AW278"/>
  <c r="AW473" s="1"/>
  <c r="AU278"/>
  <c r="AS278"/>
  <c r="AS473" s="1"/>
  <c r="AQ278"/>
  <c r="AX278"/>
  <c r="AX473" s="1"/>
  <c r="AV278"/>
  <c r="AT278"/>
  <c r="AT473" s="1"/>
  <c r="AR278"/>
  <c r="AP278"/>
  <c r="AP473" s="1"/>
  <c r="BH278"/>
  <c r="BF278"/>
  <c r="BD278"/>
  <c r="BB278"/>
  <c r="AZ278"/>
  <c r="AZ473" s="1"/>
  <c r="AN278"/>
  <c r="AL278"/>
  <c r="AL473" s="1"/>
  <c r="AJ278"/>
  <c r="AH278"/>
  <c r="AF278"/>
  <c r="AD278"/>
  <c r="AB278"/>
  <c r="Z278"/>
  <c r="X278"/>
  <c r="V278"/>
  <c r="T278"/>
  <c r="R278"/>
  <c r="P278"/>
  <c r="N278"/>
  <c r="L278"/>
  <c r="J278"/>
  <c r="H278"/>
  <c r="F278"/>
  <c r="D278"/>
  <c r="BI278"/>
  <c r="BE278"/>
  <c r="BA278"/>
  <c r="BA473" s="1"/>
  <c r="AM278"/>
  <c r="AI278"/>
  <c r="AE278"/>
  <c r="AA278"/>
  <c r="W278"/>
  <c r="S278"/>
  <c r="O278"/>
  <c r="K278"/>
  <c r="G278"/>
  <c r="BG278"/>
  <c r="BC278"/>
  <c r="AO278"/>
  <c r="AO473" s="1"/>
  <c r="AK278"/>
  <c r="AG278"/>
  <c r="AC278"/>
  <c r="Y278"/>
  <c r="U278"/>
  <c r="Q278"/>
  <c r="M278"/>
  <c r="I278"/>
  <c r="E278"/>
  <c r="AI473"/>
  <c r="AM473"/>
  <c r="AK473"/>
  <c r="AJ473"/>
  <c r="AN473"/>
  <c r="AQ473"/>
  <c r="AU473"/>
  <c r="AY473"/>
  <c r="AR473"/>
  <c r="AV473"/>
  <c r="AY82"/>
  <c r="AW82"/>
  <c r="AU82"/>
  <c r="AS82"/>
  <c r="AQ82"/>
  <c r="AO82"/>
  <c r="AX82"/>
  <c r="AV82"/>
  <c r="AT82"/>
  <c r="AR82"/>
  <c r="AP82"/>
  <c r="AM84" i="10"/>
  <c r="AM280" s="1"/>
  <c r="AK84"/>
  <c r="AK280" s="1"/>
  <c r="AI84"/>
  <c r="AI280" s="1"/>
  <c r="AG84"/>
  <c r="AG280" s="1"/>
  <c r="AN84"/>
  <c r="AN280" s="1"/>
  <c r="AL84"/>
  <c r="AL280" s="1"/>
  <c r="AJ84"/>
  <c r="AJ280" s="1"/>
  <c r="AH84"/>
  <c r="AH280" s="1"/>
  <c r="AF84"/>
  <c r="AF280" s="1"/>
  <c r="BI82" i="7"/>
  <c r="BG82"/>
  <c r="BE82"/>
  <c r="BC82"/>
  <c r="BA82"/>
  <c r="AM82"/>
  <c r="AK82"/>
  <c r="AI82"/>
  <c r="AG82"/>
  <c r="AE82"/>
  <c r="AC82"/>
  <c r="AA82"/>
  <c r="Y82"/>
  <c r="W82"/>
  <c r="U82"/>
  <c r="S82"/>
  <c r="Q82"/>
  <c r="O82"/>
  <c r="M82"/>
  <c r="K82"/>
  <c r="I82"/>
  <c r="G82"/>
  <c r="E82"/>
  <c r="BF82"/>
  <c r="BB82"/>
  <c r="AN82"/>
  <c r="AJ82"/>
  <c r="AF82"/>
  <c r="AB82"/>
  <c r="X82"/>
  <c r="T82"/>
  <c r="P82"/>
  <c r="L82"/>
  <c r="H82"/>
  <c r="D82"/>
  <c r="BH82"/>
  <c r="BD82"/>
  <c r="AZ82"/>
  <c r="AL82"/>
  <c r="AH82"/>
  <c r="AD82"/>
  <c r="Z82"/>
  <c r="V82"/>
  <c r="R82"/>
  <c r="N82"/>
  <c r="J82"/>
  <c r="F82"/>
  <c r="N473"/>
  <c r="BN374" i="11"/>
  <c r="BN570"/>
  <c r="BK81" i="7"/>
  <c r="BF83" i="11"/>
  <c r="BD83"/>
  <c r="BB83"/>
  <c r="AZ83"/>
  <c r="AX83"/>
  <c r="AV83"/>
  <c r="AT83"/>
  <c r="AR83"/>
  <c r="AP83"/>
  <c r="V83"/>
  <c r="T83"/>
  <c r="R83"/>
  <c r="P83"/>
  <c r="N83"/>
  <c r="L83"/>
  <c r="J83"/>
  <c r="H83"/>
  <c r="F83"/>
  <c r="D83"/>
  <c r="B83"/>
  <c r="BG83"/>
  <c r="BG279" s="1"/>
  <c r="BE83"/>
  <c r="BC83"/>
  <c r="BC279" s="1"/>
  <c r="BA83"/>
  <c r="BA279" s="1"/>
  <c r="AY83"/>
  <c r="AY279" s="1"/>
  <c r="AW83"/>
  <c r="AU83"/>
  <c r="AU279" s="1"/>
  <c r="AS83"/>
  <c r="AS279" s="1"/>
  <c r="AQ83"/>
  <c r="AQ279" s="1"/>
  <c r="AO83"/>
  <c r="U83"/>
  <c r="U279" s="1"/>
  <c r="S83"/>
  <c r="S279" s="1"/>
  <c r="Q83"/>
  <c r="Q279" s="1"/>
  <c r="O83"/>
  <c r="O279" s="1"/>
  <c r="M83"/>
  <c r="M279" s="1"/>
  <c r="K83"/>
  <c r="K279" s="1"/>
  <c r="I83"/>
  <c r="I279" s="1"/>
  <c r="G83"/>
  <c r="G279" s="1"/>
  <c r="E83"/>
  <c r="E279" s="1"/>
  <c r="C83"/>
  <c r="C279" s="1"/>
  <c r="BP1059" i="7"/>
  <c r="BP667"/>
  <c r="BE84" i="10"/>
  <c r="BC84"/>
  <c r="BA84"/>
  <c r="AY84"/>
  <c r="AE84"/>
  <c r="AC84"/>
  <c r="AA84"/>
  <c r="Y84"/>
  <c r="W84"/>
  <c r="U84"/>
  <c r="S84"/>
  <c r="Q84"/>
  <c r="O84"/>
  <c r="M84"/>
  <c r="K84"/>
  <c r="I84"/>
  <c r="G84"/>
  <c r="E84"/>
  <c r="C84"/>
  <c r="BD84"/>
  <c r="AZ84"/>
  <c r="AD84"/>
  <c r="Z84"/>
  <c r="V84"/>
  <c r="R84"/>
  <c r="N84"/>
  <c r="J84"/>
  <c r="F84"/>
  <c r="B84"/>
  <c r="BF84"/>
  <c r="BB84"/>
  <c r="AO84"/>
  <c r="AB84"/>
  <c r="X84"/>
  <c r="T84"/>
  <c r="P84"/>
  <c r="L84"/>
  <c r="H84"/>
  <c r="D84"/>
  <c r="BD279" i="11"/>
  <c r="BF279"/>
  <c r="A183"/>
  <c r="B278"/>
  <c r="BI82"/>
  <c r="BH82"/>
  <c r="A84"/>
  <c r="BB279"/>
  <c r="AZ279"/>
  <c r="AX279"/>
  <c r="AV279"/>
  <c r="AT279"/>
  <c r="AR279"/>
  <c r="AP279"/>
  <c r="V279"/>
  <c r="T279"/>
  <c r="R279"/>
  <c r="P279"/>
  <c r="N279"/>
  <c r="L279"/>
  <c r="J279"/>
  <c r="H279"/>
  <c r="F279"/>
  <c r="D279"/>
  <c r="BE279"/>
  <c r="AW279"/>
  <c r="AO279"/>
  <c r="A376"/>
  <c r="BL375"/>
  <c r="A183" i="10"/>
  <c r="D279"/>
  <c r="H279"/>
  <c r="L279"/>
  <c r="P279"/>
  <c r="T279"/>
  <c r="X279"/>
  <c r="AB279"/>
  <c r="AO279"/>
  <c r="BB279"/>
  <c r="BF279"/>
  <c r="C279"/>
  <c r="G279"/>
  <c r="K279"/>
  <c r="O279"/>
  <c r="S279"/>
  <c r="W279"/>
  <c r="AA279"/>
  <c r="AE279"/>
  <c r="BA279"/>
  <c r="BE279"/>
  <c r="A572"/>
  <c r="A376"/>
  <c r="B279"/>
  <c r="BI83"/>
  <c r="BH83"/>
  <c r="A85"/>
  <c r="BG84"/>
  <c r="BN571"/>
  <c r="BN375"/>
  <c r="F279"/>
  <c r="J279"/>
  <c r="N279"/>
  <c r="R279"/>
  <c r="V279"/>
  <c r="Z279"/>
  <c r="AD279"/>
  <c r="AZ279"/>
  <c r="BD279"/>
  <c r="E279"/>
  <c r="I279"/>
  <c r="M279"/>
  <c r="Q279"/>
  <c r="U279"/>
  <c r="Y279"/>
  <c r="AC279"/>
  <c r="AY279"/>
  <c r="BC279"/>
  <c r="BG279"/>
  <c r="A1061" i="7"/>
  <c r="A670"/>
  <c r="A279"/>
  <c r="BI473"/>
  <c r="BG473"/>
  <c r="BE473"/>
  <c r="BC473"/>
  <c r="AH473"/>
  <c r="AF473"/>
  <c r="AD473"/>
  <c r="AB473"/>
  <c r="Z473"/>
  <c r="X473"/>
  <c r="V473"/>
  <c r="T473"/>
  <c r="R473"/>
  <c r="P473"/>
  <c r="L473"/>
  <c r="J473"/>
  <c r="H473"/>
  <c r="F473"/>
  <c r="D473"/>
  <c r="BH473"/>
  <c r="BF473"/>
  <c r="BD473"/>
  <c r="BB473"/>
  <c r="AG473"/>
  <c r="AE473"/>
  <c r="AC473"/>
  <c r="AA473"/>
  <c r="Y473"/>
  <c r="W473"/>
  <c r="U473"/>
  <c r="S473"/>
  <c r="Q473"/>
  <c r="O473"/>
  <c r="M473"/>
  <c r="K473"/>
  <c r="I473"/>
  <c r="G473"/>
  <c r="E473"/>
  <c r="BJ81"/>
  <c r="A83"/>
  <c r="AM84" i="11" l="1"/>
  <c r="AM280" s="1"/>
  <c r="AK84"/>
  <c r="AK280" s="1"/>
  <c r="AI84"/>
  <c r="AI280" s="1"/>
  <c r="AG84"/>
  <c r="AG280" s="1"/>
  <c r="AE84"/>
  <c r="AE280" s="1"/>
  <c r="AC84"/>
  <c r="AC280" s="1"/>
  <c r="AA84"/>
  <c r="AA280" s="1"/>
  <c r="Y84"/>
  <c r="Y280" s="1"/>
  <c r="W84"/>
  <c r="W280" s="1"/>
  <c r="AN84"/>
  <c r="AN280" s="1"/>
  <c r="AL84"/>
  <c r="AL280" s="1"/>
  <c r="AJ84"/>
  <c r="AJ280" s="1"/>
  <c r="AH84"/>
  <c r="AH280" s="1"/>
  <c r="AF84"/>
  <c r="AF280" s="1"/>
  <c r="AD84"/>
  <c r="AD280" s="1"/>
  <c r="AB84"/>
  <c r="AB280" s="1"/>
  <c r="Z84"/>
  <c r="Z280" s="1"/>
  <c r="X84"/>
  <c r="X280" s="1"/>
  <c r="AX85" i="10"/>
  <c r="AX281" s="1"/>
  <c r="AV85"/>
  <c r="AV281" s="1"/>
  <c r="AT85"/>
  <c r="AT281" s="1"/>
  <c r="AR85"/>
  <c r="AR281" s="1"/>
  <c r="AP85"/>
  <c r="AP281" s="1"/>
  <c r="AW85"/>
  <c r="AW281" s="1"/>
  <c r="AU85"/>
  <c r="AU281" s="1"/>
  <c r="AS85"/>
  <c r="AS281" s="1"/>
  <c r="AQ85"/>
  <c r="AQ281" s="1"/>
  <c r="AY279" i="7"/>
  <c r="AY474" s="1"/>
  <c r="AW279"/>
  <c r="AU279"/>
  <c r="AU474" s="1"/>
  <c r="AS279"/>
  <c r="AQ279"/>
  <c r="AQ474" s="1"/>
  <c r="AX279"/>
  <c r="AX474" s="1"/>
  <c r="AV279"/>
  <c r="AT279"/>
  <c r="AT474" s="1"/>
  <c r="AR279"/>
  <c r="AP279"/>
  <c r="AP474" s="1"/>
  <c r="BH279"/>
  <c r="BF279"/>
  <c r="BD279"/>
  <c r="BB279"/>
  <c r="AZ279"/>
  <c r="AN279"/>
  <c r="AL279"/>
  <c r="AJ279"/>
  <c r="AH279"/>
  <c r="AF279"/>
  <c r="AD279"/>
  <c r="AB279"/>
  <c r="Z279"/>
  <c r="X279"/>
  <c r="V279"/>
  <c r="T279"/>
  <c r="R279"/>
  <c r="P279"/>
  <c r="N279"/>
  <c r="L279"/>
  <c r="J279"/>
  <c r="H279"/>
  <c r="F279"/>
  <c r="D279"/>
  <c r="BI279"/>
  <c r="BE279"/>
  <c r="BA279"/>
  <c r="BA474" s="1"/>
  <c r="AM279"/>
  <c r="AM474" s="1"/>
  <c r="AI279"/>
  <c r="AI474" s="1"/>
  <c r="AE279"/>
  <c r="AA279"/>
  <c r="W279"/>
  <c r="S279"/>
  <c r="O279"/>
  <c r="K279"/>
  <c r="G279"/>
  <c r="BG279"/>
  <c r="BC279"/>
  <c r="AO279"/>
  <c r="AO474" s="1"/>
  <c r="AK279"/>
  <c r="AG279"/>
  <c r="AC279"/>
  <c r="Y279"/>
  <c r="U279"/>
  <c r="Q279"/>
  <c r="M279"/>
  <c r="I279"/>
  <c r="E279"/>
  <c r="AZ474"/>
  <c r="AN474"/>
  <c r="AL474"/>
  <c r="AJ474"/>
  <c r="AK474"/>
  <c r="AR474"/>
  <c r="AV474"/>
  <c r="AS474"/>
  <c r="AW474"/>
  <c r="AX83"/>
  <c r="AV83"/>
  <c r="AT83"/>
  <c r="AR83"/>
  <c r="AP83"/>
  <c r="AY83"/>
  <c r="AW83"/>
  <c r="AU83"/>
  <c r="AS83"/>
  <c r="AQ83"/>
  <c r="AO83"/>
  <c r="AN85" i="10"/>
  <c r="AN281" s="1"/>
  <c r="AL85"/>
  <c r="AL281" s="1"/>
  <c r="AJ85"/>
  <c r="AJ281" s="1"/>
  <c r="AH85"/>
  <c r="AH281" s="1"/>
  <c r="AF85"/>
  <c r="AF281" s="1"/>
  <c r="AM85"/>
  <c r="AM281" s="1"/>
  <c r="AK85"/>
  <c r="AK281" s="1"/>
  <c r="AI85"/>
  <c r="AI281" s="1"/>
  <c r="AG85"/>
  <c r="AG281" s="1"/>
  <c r="BH83" i="7"/>
  <c r="BF83"/>
  <c r="BD83"/>
  <c r="BB83"/>
  <c r="AZ83"/>
  <c r="AN83"/>
  <c r="AL83"/>
  <c r="AJ83"/>
  <c r="AH83"/>
  <c r="AF83"/>
  <c r="AD83"/>
  <c r="AB83"/>
  <c r="Z83"/>
  <c r="X83"/>
  <c r="V83"/>
  <c r="T83"/>
  <c r="R83"/>
  <c r="P83"/>
  <c r="N83"/>
  <c r="L83"/>
  <c r="J83"/>
  <c r="H83"/>
  <c r="F83"/>
  <c r="D83"/>
  <c r="BI83"/>
  <c r="BE83"/>
  <c r="BA83"/>
  <c r="AM83"/>
  <c r="AI83"/>
  <c r="AE83"/>
  <c r="AA83"/>
  <c r="W83"/>
  <c r="BG83"/>
  <c r="AG83"/>
  <c r="Y83"/>
  <c r="S83"/>
  <c r="O83"/>
  <c r="K83"/>
  <c r="G83"/>
  <c r="BC83"/>
  <c r="AK83"/>
  <c r="AC83"/>
  <c r="U83"/>
  <c r="Q83"/>
  <c r="M83"/>
  <c r="I83"/>
  <c r="E83"/>
  <c r="BE474"/>
  <c r="V474"/>
  <c r="F474"/>
  <c r="BN375" i="11"/>
  <c r="BN571"/>
  <c r="BK82" i="7"/>
  <c r="BF84" i="11"/>
  <c r="BD84"/>
  <c r="BB84"/>
  <c r="AZ84"/>
  <c r="AX84"/>
  <c r="AV84"/>
  <c r="AT84"/>
  <c r="AR84"/>
  <c r="BG84"/>
  <c r="BE84"/>
  <c r="BC84"/>
  <c r="BA84"/>
  <c r="AY84"/>
  <c r="AW84"/>
  <c r="AU84"/>
  <c r="AS84"/>
  <c r="AQ84"/>
  <c r="AO84"/>
  <c r="U84"/>
  <c r="S84"/>
  <c r="Q84"/>
  <c r="O84"/>
  <c r="M84"/>
  <c r="K84"/>
  <c r="V84"/>
  <c r="R84"/>
  <c r="N84"/>
  <c r="J84"/>
  <c r="H84"/>
  <c r="F84"/>
  <c r="D84"/>
  <c r="B84"/>
  <c r="AP84"/>
  <c r="T84"/>
  <c r="P84"/>
  <c r="L84"/>
  <c r="I84"/>
  <c r="G84"/>
  <c r="E84"/>
  <c r="C84"/>
  <c r="BP1060" i="7"/>
  <c r="BP668"/>
  <c r="BF85" i="10"/>
  <c r="BD85"/>
  <c r="BB85"/>
  <c r="AZ85"/>
  <c r="AO85"/>
  <c r="AD85"/>
  <c r="AB85"/>
  <c r="Z85"/>
  <c r="X85"/>
  <c r="V85"/>
  <c r="T85"/>
  <c r="R85"/>
  <c r="P85"/>
  <c r="N85"/>
  <c r="L85"/>
  <c r="J85"/>
  <c r="H85"/>
  <c r="F85"/>
  <c r="D85"/>
  <c r="B85"/>
  <c r="BE85"/>
  <c r="BA85"/>
  <c r="AE85"/>
  <c r="AA85"/>
  <c r="W85"/>
  <c r="S85"/>
  <c r="O85"/>
  <c r="K85"/>
  <c r="G85"/>
  <c r="C85"/>
  <c r="BC85"/>
  <c r="AY85"/>
  <c r="AC85"/>
  <c r="Y85"/>
  <c r="U85"/>
  <c r="Q85"/>
  <c r="M85"/>
  <c r="I85"/>
  <c r="E85"/>
  <c r="A377" i="11"/>
  <c r="BL376"/>
  <c r="B279"/>
  <c r="BH83"/>
  <c r="BI83"/>
  <c r="A85"/>
  <c r="A184"/>
  <c r="BH84" i="10"/>
  <c r="BI84"/>
  <c r="BG85"/>
  <c r="A86"/>
  <c r="A184"/>
  <c r="L280"/>
  <c r="D280"/>
  <c r="B280"/>
  <c r="I280"/>
  <c r="M280"/>
  <c r="C280"/>
  <c r="G280"/>
  <c r="K280"/>
  <c r="O280"/>
  <c r="S280"/>
  <c r="W280"/>
  <c r="AA280"/>
  <c r="AE280"/>
  <c r="BA280"/>
  <c r="BE280"/>
  <c r="F280"/>
  <c r="J280"/>
  <c r="N280"/>
  <c r="R280"/>
  <c r="V280"/>
  <c r="Z280"/>
  <c r="AD280"/>
  <c r="AZ280"/>
  <c r="BD280"/>
  <c r="BN572"/>
  <c r="BN376"/>
  <c r="A377"/>
  <c r="A573"/>
  <c r="E280"/>
  <c r="Q280"/>
  <c r="U280"/>
  <c r="Y280"/>
  <c r="AC280"/>
  <c r="AY280"/>
  <c r="BC280"/>
  <c r="BG280"/>
  <c r="H280"/>
  <c r="P280"/>
  <c r="T280"/>
  <c r="X280"/>
  <c r="AB280"/>
  <c r="AO280"/>
  <c r="BB280"/>
  <c r="BF280"/>
  <c r="A1062" i="7"/>
  <c r="BH474"/>
  <c r="BF474"/>
  <c r="BD474"/>
  <c r="BB474"/>
  <c r="AG474"/>
  <c r="AE474"/>
  <c r="AC474"/>
  <c r="AA474"/>
  <c r="Y474"/>
  <c r="W474"/>
  <c r="U474"/>
  <c r="S474"/>
  <c r="Q474"/>
  <c r="O474"/>
  <c r="M474"/>
  <c r="K474"/>
  <c r="I474"/>
  <c r="G474"/>
  <c r="E474"/>
  <c r="A280"/>
  <c r="BI474"/>
  <c r="BG474"/>
  <c r="BC474"/>
  <c r="AH474"/>
  <c r="AF474"/>
  <c r="AD474"/>
  <c r="AB474"/>
  <c r="Z474"/>
  <c r="X474"/>
  <c r="T474"/>
  <c r="R474"/>
  <c r="P474"/>
  <c r="N474"/>
  <c r="L474"/>
  <c r="J474"/>
  <c r="H474"/>
  <c r="D474"/>
  <c r="A671"/>
  <c r="BJ82"/>
  <c r="A84"/>
  <c r="AM85" i="11" l="1"/>
  <c r="AM281" s="1"/>
  <c r="AK85"/>
  <c r="AK281" s="1"/>
  <c r="AI85"/>
  <c r="AI281" s="1"/>
  <c r="AG85"/>
  <c r="AG281" s="1"/>
  <c r="AE85"/>
  <c r="AE281" s="1"/>
  <c r="AC85"/>
  <c r="AC281" s="1"/>
  <c r="AA85"/>
  <c r="AA281" s="1"/>
  <c r="Y85"/>
  <c r="Y281" s="1"/>
  <c r="W85"/>
  <c r="W281" s="1"/>
  <c r="AN85"/>
  <c r="AN281" s="1"/>
  <c r="AL85"/>
  <c r="AL281" s="1"/>
  <c r="AJ85"/>
  <c r="AJ281" s="1"/>
  <c r="AH85"/>
  <c r="AH281" s="1"/>
  <c r="AF85"/>
  <c r="AF281" s="1"/>
  <c r="AD85"/>
  <c r="AD281" s="1"/>
  <c r="AB85"/>
  <c r="AB281" s="1"/>
  <c r="Z85"/>
  <c r="Z281" s="1"/>
  <c r="X85"/>
  <c r="X281" s="1"/>
  <c r="AW86" i="10"/>
  <c r="AW282" s="1"/>
  <c r="AU86"/>
  <c r="AU282" s="1"/>
  <c r="AS86"/>
  <c r="AS282" s="1"/>
  <c r="AQ86"/>
  <c r="AQ282" s="1"/>
  <c r="AX86"/>
  <c r="AX282" s="1"/>
  <c r="AV86"/>
  <c r="AV282" s="1"/>
  <c r="AT86"/>
  <c r="AT282" s="1"/>
  <c r="AR86"/>
  <c r="AR282" s="1"/>
  <c r="AP86"/>
  <c r="AP282" s="1"/>
  <c r="AY280" i="7"/>
  <c r="AW280"/>
  <c r="AW475" s="1"/>
  <c r="AU280"/>
  <c r="AS280"/>
  <c r="AS475" s="1"/>
  <c r="AQ280"/>
  <c r="AX280"/>
  <c r="AX475" s="1"/>
  <c r="AV280"/>
  <c r="AT280"/>
  <c r="AT475" s="1"/>
  <c r="AR280"/>
  <c r="AP280"/>
  <c r="AP475" s="1"/>
  <c r="BH280"/>
  <c r="BF280"/>
  <c r="BD280"/>
  <c r="BB280"/>
  <c r="AZ280"/>
  <c r="AZ475" s="1"/>
  <c r="AN280"/>
  <c r="AL280"/>
  <c r="AL475" s="1"/>
  <c r="AJ280"/>
  <c r="AH280"/>
  <c r="AF280"/>
  <c r="AD280"/>
  <c r="AB280"/>
  <c r="Z280"/>
  <c r="X280"/>
  <c r="V280"/>
  <c r="T280"/>
  <c r="R280"/>
  <c r="P280"/>
  <c r="N280"/>
  <c r="L280"/>
  <c r="J280"/>
  <c r="H280"/>
  <c r="F280"/>
  <c r="D280"/>
  <c r="BI280"/>
  <c r="BE280"/>
  <c r="BA280"/>
  <c r="BA475" s="1"/>
  <c r="AM280"/>
  <c r="AI280"/>
  <c r="AI475" s="1"/>
  <c r="AE280"/>
  <c r="AA280"/>
  <c r="W280"/>
  <c r="S280"/>
  <c r="O280"/>
  <c r="K280"/>
  <c r="G280"/>
  <c r="BG280"/>
  <c r="BC280"/>
  <c r="AO280"/>
  <c r="AO475" s="1"/>
  <c r="AK280"/>
  <c r="AK475" s="1"/>
  <c r="AG280"/>
  <c r="AC280"/>
  <c r="Y280"/>
  <c r="U280"/>
  <c r="Q280"/>
  <c r="M280"/>
  <c r="I280"/>
  <c r="E280"/>
  <c r="AM475"/>
  <c r="AJ475"/>
  <c r="AN475"/>
  <c r="AQ475"/>
  <c r="AU475"/>
  <c r="AY475"/>
  <c r="AR475"/>
  <c r="AV475"/>
  <c r="AY84"/>
  <c r="AW84"/>
  <c r="AU84"/>
  <c r="AS84"/>
  <c r="AQ84"/>
  <c r="AO84"/>
  <c r="AX84"/>
  <c r="AV84"/>
  <c r="AT84"/>
  <c r="AR84"/>
  <c r="AP84"/>
  <c r="AM86" i="10"/>
  <c r="AM282" s="1"/>
  <c r="AK86"/>
  <c r="AK282" s="1"/>
  <c r="AI86"/>
  <c r="AI282" s="1"/>
  <c r="AG86"/>
  <c r="AG282" s="1"/>
  <c r="AN86"/>
  <c r="AN282" s="1"/>
  <c r="AL86"/>
  <c r="AL282" s="1"/>
  <c r="AJ86"/>
  <c r="AJ282" s="1"/>
  <c r="AH86"/>
  <c r="AH282" s="1"/>
  <c r="AF86"/>
  <c r="AF282" s="1"/>
  <c r="BI84" i="7"/>
  <c r="BG84"/>
  <c r="BE84"/>
  <c r="BC84"/>
  <c r="BA84"/>
  <c r="AM84"/>
  <c r="AK84"/>
  <c r="AI84"/>
  <c r="AG84"/>
  <c r="AE84"/>
  <c r="AC84"/>
  <c r="AA84"/>
  <c r="Y84"/>
  <c r="W84"/>
  <c r="U84"/>
  <c r="S84"/>
  <c r="Q84"/>
  <c r="O84"/>
  <c r="M84"/>
  <c r="K84"/>
  <c r="I84"/>
  <c r="G84"/>
  <c r="E84"/>
  <c r="BH84"/>
  <c r="BD84"/>
  <c r="AZ84"/>
  <c r="AL84"/>
  <c r="AH84"/>
  <c r="AD84"/>
  <c r="Z84"/>
  <c r="V84"/>
  <c r="R84"/>
  <c r="N84"/>
  <c r="J84"/>
  <c r="F84"/>
  <c r="BF84"/>
  <c r="AN84"/>
  <c r="AF84"/>
  <c r="X84"/>
  <c r="P84"/>
  <c r="H84"/>
  <c r="BB84"/>
  <c r="AJ84"/>
  <c r="AB84"/>
  <c r="T84"/>
  <c r="L84"/>
  <c r="D84"/>
  <c r="F475"/>
  <c r="BN376" i="11"/>
  <c r="BN572"/>
  <c r="BF85"/>
  <c r="BD85"/>
  <c r="BB85"/>
  <c r="AZ85"/>
  <c r="AX85"/>
  <c r="AV85"/>
  <c r="AT85"/>
  <c r="AR85"/>
  <c r="AP85"/>
  <c r="V85"/>
  <c r="T85"/>
  <c r="R85"/>
  <c r="P85"/>
  <c r="N85"/>
  <c r="L85"/>
  <c r="J85"/>
  <c r="H85"/>
  <c r="F85"/>
  <c r="D85"/>
  <c r="B85"/>
  <c r="BG85"/>
  <c r="BE85"/>
  <c r="BC85"/>
  <c r="BA85"/>
  <c r="AY85"/>
  <c r="AW85"/>
  <c r="AU85"/>
  <c r="AS85"/>
  <c r="AQ85"/>
  <c r="AO85"/>
  <c r="U85"/>
  <c r="S85"/>
  <c r="Q85"/>
  <c r="O85"/>
  <c r="M85"/>
  <c r="K85"/>
  <c r="I85"/>
  <c r="G85"/>
  <c r="E85"/>
  <c r="C85"/>
  <c r="BK83" i="7"/>
  <c r="BP1061"/>
  <c r="BP669"/>
  <c r="BE86" i="10"/>
  <c r="BC86"/>
  <c r="BA86"/>
  <c r="AY86"/>
  <c r="AE86"/>
  <c r="AC86"/>
  <c r="AA86"/>
  <c r="Y86"/>
  <c r="W86"/>
  <c r="U86"/>
  <c r="S86"/>
  <c r="Q86"/>
  <c r="O86"/>
  <c r="M86"/>
  <c r="K86"/>
  <c r="I86"/>
  <c r="G86"/>
  <c r="E86"/>
  <c r="C86"/>
  <c r="BF86"/>
  <c r="BB86"/>
  <c r="AO86"/>
  <c r="AB86"/>
  <c r="X86"/>
  <c r="T86"/>
  <c r="P86"/>
  <c r="L86"/>
  <c r="H86"/>
  <c r="D86"/>
  <c r="BD86"/>
  <c r="AZ86"/>
  <c r="AD86"/>
  <c r="Z86"/>
  <c r="V86"/>
  <c r="R86"/>
  <c r="N86"/>
  <c r="J86"/>
  <c r="F86"/>
  <c r="B86"/>
  <c r="B280" i="11"/>
  <c r="BI84"/>
  <c r="BH84"/>
  <c r="A86"/>
  <c r="A378"/>
  <c r="BL377"/>
  <c r="F280"/>
  <c r="J280"/>
  <c r="N280"/>
  <c r="R280"/>
  <c r="V280"/>
  <c r="AR280"/>
  <c r="AV280"/>
  <c r="AZ280"/>
  <c r="BD280"/>
  <c r="E280"/>
  <c r="I280"/>
  <c r="M280"/>
  <c r="Q280"/>
  <c r="U280"/>
  <c r="AQ280"/>
  <c r="AU280"/>
  <c r="AY280"/>
  <c r="BC280"/>
  <c r="BG280"/>
  <c r="A185"/>
  <c r="D280"/>
  <c r="H280"/>
  <c r="L280"/>
  <c r="P280"/>
  <c r="T280"/>
  <c r="AP280"/>
  <c r="AT280"/>
  <c r="AX280"/>
  <c r="BB280"/>
  <c r="BF280"/>
  <c r="C280"/>
  <c r="G280"/>
  <c r="K280"/>
  <c r="O280"/>
  <c r="S280"/>
  <c r="AO280"/>
  <c r="AS280"/>
  <c r="AW280"/>
  <c r="BA280"/>
  <c r="BE280"/>
  <c r="A574" i="10"/>
  <c r="A378"/>
  <c r="A185"/>
  <c r="D281"/>
  <c r="H281"/>
  <c r="L281"/>
  <c r="P281"/>
  <c r="T281"/>
  <c r="X281"/>
  <c r="AB281"/>
  <c r="AO281"/>
  <c r="BB281"/>
  <c r="BF281"/>
  <c r="C281"/>
  <c r="G281"/>
  <c r="K281"/>
  <c r="O281"/>
  <c r="S281"/>
  <c r="W281"/>
  <c r="AA281"/>
  <c r="AE281"/>
  <c r="BA281"/>
  <c r="BE281"/>
  <c r="B281"/>
  <c r="BI85"/>
  <c r="BH85"/>
  <c r="A87"/>
  <c r="BG86"/>
  <c r="BN573"/>
  <c r="BN377"/>
  <c r="F281"/>
  <c r="J281"/>
  <c r="N281"/>
  <c r="R281"/>
  <c r="V281"/>
  <c r="Z281"/>
  <c r="AD281"/>
  <c r="AZ281"/>
  <c r="BD281"/>
  <c r="E281"/>
  <c r="I281"/>
  <c r="M281"/>
  <c r="Q281"/>
  <c r="U281"/>
  <c r="Y281"/>
  <c r="AC281"/>
  <c r="AY281"/>
  <c r="BC281"/>
  <c r="BG281"/>
  <c r="A672" i="7"/>
  <c r="A1063"/>
  <c r="A281"/>
  <c r="BI475"/>
  <c r="BG475"/>
  <c r="BE475"/>
  <c r="BC475"/>
  <c r="AH475"/>
  <c r="AF475"/>
  <c r="AD475"/>
  <c r="AB475"/>
  <c r="Z475"/>
  <c r="X475"/>
  <c r="V475"/>
  <c r="T475"/>
  <c r="R475"/>
  <c r="P475"/>
  <c r="N475"/>
  <c r="L475"/>
  <c r="J475"/>
  <c r="H475"/>
  <c r="D475"/>
  <c r="BH475"/>
  <c r="BF475"/>
  <c r="BD475"/>
  <c r="BB475"/>
  <c r="AG475"/>
  <c r="AE475"/>
  <c r="AC475"/>
  <c r="AA475"/>
  <c r="Y475"/>
  <c r="W475"/>
  <c r="U475"/>
  <c r="S475"/>
  <c r="Q475"/>
  <c r="O475"/>
  <c r="M475"/>
  <c r="K475"/>
  <c r="I475"/>
  <c r="G475"/>
  <c r="E475"/>
  <c r="BJ83"/>
  <c r="A85"/>
  <c r="AM86" i="11" l="1"/>
  <c r="AM282" s="1"/>
  <c r="AK86"/>
  <c r="AK282" s="1"/>
  <c r="AI86"/>
  <c r="AI282" s="1"/>
  <c r="AG86"/>
  <c r="AG282" s="1"/>
  <c r="AE86"/>
  <c r="AE282" s="1"/>
  <c r="AC86"/>
  <c r="AC282" s="1"/>
  <c r="AA86"/>
  <c r="AA282" s="1"/>
  <c r="Y86"/>
  <c r="Y282" s="1"/>
  <c r="W86"/>
  <c r="W282" s="1"/>
  <c r="AN86"/>
  <c r="AN282" s="1"/>
  <c r="AL86"/>
  <c r="AL282" s="1"/>
  <c r="AJ86"/>
  <c r="AJ282" s="1"/>
  <c r="AH86"/>
  <c r="AH282" s="1"/>
  <c r="AF86"/>
  <c r="AF282" s="1"/>
  <c r="AD86"/>
  <c r="AD282" s="1"/>
  <c r="AB86"/>
  <c r="AB282" s="1"/>
  <c r="Z86"/>
  <c r="Z282" s="1"/>
  <c r="X86"/>
  <c r="X282" s="1"/>
  <c r="AX87" i="10"/>
  <c r="AX283" s="1"/>
  <c r="AV87"/>
  <c r="AV283" s="1"/>
  <c r="AT87"/>
  <c r="AT283" s="1"/>
  <c r="AR87"/>
  <c r="AR283" s="1"/>
  <c r="AP87"/>
  <c r="AP283" s="1"/>
  <c r="AW87"/>
  <c r="AW283" s="1"/>
  <c r="AU87"/>
  <c r="AU283" s="1"/>
  <c r="AS87"/>
  <c r="AS283" s="1"/>
  <c r="AQ87"/>
  <c r="AQ283" s="1"/>
  <c r="AY281" i="7"/>
  <c r="AW281"/>
  <c r="AU281"/>
  <c r="AS281"/>
  <c r="AQ281"/>
  <c r="AX281"/>
  <c r="AV281"/>
  <c r="AT281"/>
  <c r="AR281"/>
  <c r="AP281"/>
  <c r="BH281"/>
  <c r="BF281"/>
  <c r="BD281"/>
  <c r="BB281"/>
  <c r="AZ281"/>
  <c r="AN281"/>
  <c r="AL281"/>
  <c r="AJ281"/>
  <c r="AH281"/>
  <c r="AF281"/>
  <c r="AD281"/>
  <c r="AB281"/>
  <c r="Z281"/>
  <c r="X281"/>
  <c r="V281"/>
  <c r="T281"/>
  <c r="R281"/>
  <c r="P281"/>
  <c r="N281"/>
  <c r="L281"/>
  <c r="J281"/>
  <c r="H281"/>
  <c r="F281"/>
  <c r="D281"/>
  <c r="BI281"/>
  <c r="BE281"/>
  <c r="BA281"/>
  <c r="AM281"/>
  <c r="AI281"/>
  <c r="AE281"/>
  <c r="AA281"/>
  <c r="W281"/>
  <c r="S281"/>
  <c r="O281"/>
  <c r="K281"/>
  <c r="G281"/>
  <c r="BG281"/>
  <c r="BC281"/>
  <c r="AO281"/>
  <c r="AO476" s="1"/>
  <c r="AK281"/>
  <c r="AG281"/>
  <c r="AC281"/>
  <c r="Y281"/>
  <c r="U281"/>
  <c r="Q281"/>
  <c r="M281"/>
  <c r="I281"/>
  <c r="E281"/>
  <c r="AZ476"/>
  <c r="AI476"/>
  <c r="AM476"/>
  <c r="BA476"/>
  <c r="AP476"/>
  <c r="AT476"/>
  <c r="AX476"/>
  <c r="AQ476"/>
  <c r="AU476"/>
  <c r="AY476"/>
  <c r="AJ476"/>
  <c r="AN476"/>
  <c r="AL476"/>
  <c r="AK476"/>
  <c r="AR476"/>
  <c r="AV476"/>
  <c r="AS476"/>
  <c r="AW476"/>
  <c r="AX85"/>
  <c r="AV85"/>
  <c r="AT85"/>
  <c r="AR85"/>
  <c r="AP85"/>
  <c r="AY85"/>
  <c r="AW85"/>
  <c r="AU85"/>
  <c r="AS85"/>
  <c r="AQ85"/>
  <c r="AO85"/>
  <c r="AN87" i="10"/>
  <c r="AN283" s="1"/>
  <c r="AL87"/>
  <c r="AL283" s="1"/>
  <c r="AJ87"/>
  <c r="AJ283" s="1"/>
  <c r="AH87"/>
  <c r="AH283" s="1"/>
  <c r="AF87"/>
  <c r="AF283" s="1"/>
  <c r="AM87"/>
  <c r="AM283" s="1"/>
  <c r="AK87"/>
  <c r="AK283" s="1"/>
  <c r="AI87"/>
  <c r="AI283" s="1"/>
  <c r="AG87"/>
  <c r="AG283" s="1"/>
  <c r="BH85" i="7"/>
  <c r="BF85"/>
  <c r="BD85"/>
  <c r="BB85"/>
  <c r="AZ85"/>
  <c r="AN85"/>
  <c r="AL85"/>
  <c r="AJ85"/>
  <c r="AH85"/>
  <c r="AF85"/>
  <c r="AD85"/>
  <c r="AB85"/>
  <c r="Z85"/>
  <c r="X85"/>
  <c r="V85"/>
  <c r="T85"/>
  <c r="R85"/>
  <c r="P85"/>
  <c r="N85"/>
  <c r="L85"/>
  <c r="J85"/>
  <c r="H85"/>
  <c r="F85"/>
  <c r="D85"/>
  <c r="BG85"/>
  <c r="BC85"/>
  <c r="AK85"/>
  <c r="AG85"/>
  <c r="AC85"/>
  <c r="Y85"/>
  <c r="U85"/>
  <c r="Q85"/>
  <c r="M85"/>
  <c r="I85"/>
  <c r="E85"/>
  <c r="BE85"/>
  <c r="AM85"/>
  <c r="AE85"/>
  <c r="W85"/>
  <c r="O85"/>
  <c r="G85"/>
  <c r="BI85"/>
  <c r="BA85"/>
  <c r="AI85"/>
  <c r="AA85"/>
  <c r="S85"/>
  <c r="K85"/>
  <c r="BG476"/>
  <c r="AF476"/>
  <c r="X476"/>
  <c r="P476"/>
  <c r="H476"/>
  <c r="BB476"/>
  <c r="AA476"/>
  <c r="S476"/>
  <c r="K476"/>
  <c r="Y476"/>
  <c r="I476"/>
  <c r="E476"/>
  <c r="BN377" i="11"/>
  <c r="BN573"/>
  <c r="BF86"/>
  <c r="BD86"/>
  <c r="BB86"/>
  <c r="AZ86"/>
  <c r="AX86"/>
  <c r="AV86"/>
  <c r="AT86"/>
  <c r="AR86"/>
  <c r="AP86"/>
  <c r="V86"/>
  <c r="T86"/>
  <c r="R86"/>
  <c r="P86"/>
  <c r="N86"/>
  <c r="L86"/>
  <c r="J86"/>
  <c r="H86"/>
  <c r="F86"/>
  <c r="D86"/>
  <c r="B86"/>
  <c r="BG86"/>
  <c r="BE86"/>
  <c r="BC86"/>
  <c r="BA86"/>
  <c r="AY86"/>
  <c r="AW86"/>
  <c r="AU86"/>
  <c r="AS86"/>
  <c r="AQ86"/>
  <c r="AO86"/>
  <c r="U86"/>
  <c r="S86"/>
  <c r="Q86"/>
  <c r="O86"/>
  <c r="M86"/>
  <c r="K86"/>
  <c r="I86"/>
  <c r="G86"/>
  <c r="E86"/>
  <c r="E282" s="1"/>
  <c r="C86"/>
  <c r="C282" s="1"/>
  <c r="BK84" i="7"/>
  <c r="BP1062"/>
  <c r="BP670"/>
  <c r="BD282" i="11"/>
  <c r="BF282"/>
  <c r="BF87" i="10"/>
  <c r="BD87"/>
  <c r="BB87"/>
  <c r="AZ87"/>
  <c r="AO87"/>
  <c r="AD87"/>
  <c r="AB87"/>
  <c r="Z87"/>
  <c r="X87"/>
  <c r="V87"/>
  <c r="T87"/>
  <c r="R87"/>
  <c r="P87"/>
  <c r="N87"/>
  <c r="L87"/>
  <c r="J87"/>
  <c r="H87"/>
  <c r="F87"/>
  <c r="D87"/>
  <c r="B87"/>
  <c r="BC87"/>
  <c r="AY87"/>
  <c r="AC87"/>
  <c r="Y87"/>
  <c r="U87"/>
  <c r="Q87"/>
  <c r="M87"/>
  <c r="I87"/>
  <c r="E87"/>
  <c r="BE87"/>
  <c r="BA87"/>
  <c r="AE87"/>
  <c r="AA87"/>
  <c r="W87"/>
  <c r="S87"/>
  <c r="O87"/>
  <c r="K87"/>
  <c r="G87"/>
  <c r="C87"/>
  <c r="A186" i="11"/>
  <c r="A379"/>
  <c r="BL378"/>
  <c r="E281"/>
  <c r="I281"/>
  <c r="M281"/>
  <c r="Q281"/>
  <c r="U281"/>
  <c r="AQ281"/>
  <c r="AU281"/>
  <c r="AY281"/>
  <c r="BC281"/>
  <c r="BG281"/>
  <c r="D281"/>
  <c r="H281"/>
  <c r="L281"/>
  <c r="P281"/>
  <c r="T281"/>
  <c r="AP281"/>
  <c r="AT281"/>
  <c r="AX281"/>
  <c r="BB281"/>
  <c r="BF281"/>
  <c r="B281"/>
  <c r="BH85"/>
  <c r="BI85"/>
  <c r="BG282"/>
  <c r="BE282"/>
  <c r="BC282"/>
  <c r="BA282"/>
  <c r="AY282"/>
  <c r="AW282"/>
  <c r="AU282"/>
  <c r="AS282"/>
  <c r="AQ282"/>
  <c r="AO282"/>
  <c r="U282"/>
  <c r="S282"/>
  <c r="Q282"/>
  <c r="O282"/>
  <c r="M282"/>
  <c r="K282"/>
  <c r="I282"/>
  <c r="G282"/>
  <c r="A87"/>
  <c r="BB282"/>
  <c r="AZ282"/>
  <c r="AX282"/>
  <c r="AV282"/>
  <c r="AT282"/>
  <c r="AR282"/>
  <c r="AP282"/>
  <c r="V282"/>
  <c r="T282"/>
  <c r="R282"/>
  <c r="P282"/>
  <c r="N282"/>
  <c r="L282"/>
  <c r="J282"/>
  <c r="H282"/>
  <c r="F282"/>
  <c r="D282"/>
  <c r="C281"/>
  <c r="G281"/>
  <c r="K281"/>
  <c r="O281"/>
  <c r="S281"/>
  <c r="AO281"/>
  <c r="AS281"/>
  <c r="AW281"/>
  <c r="BA281"/>
  <c r="BE281"/>
  <c r="F281"/>
  <c r="J281"/>
  <c r="N281"/>
  <c r="R281"/>
  <c r="V281"/>
  <c r="AR281"/>
  <c r="AV281"/>
  <c r="AZ281"/>
  <c r="BD281"/>
  <c r="BH86" i="10"/>
  <c r="BI86"/>
  <c r="BG87"/>
  <c r="A88"/>
  <c r="A186"/>
  <c r="D282"/>
  <c r="B282"/>
  <c r="A379"/>
  <c r="A575"/>
  <c r="E282"/>
  <c r="C282"/>
  <c r="G282"/>
  <c r="K282"/>
  <c r="O282"/>
  <c r="S282"/>
  <c r="W282"/>
  <c r="AA282"/>
  <c r="AE282"/>
  <c r="BA282"/>
  <c r="BE282"/>
  <c r="F282"/>
  <c r="J282"/>
  <c r="N282"/>
  <c r="R282"/>
  <c r="V282"/>
  <c r="Z282"/>
  <c r="AD282"/>
  <c r="AZ282"/>
  <c r="BD282"/>
  <c r="BN574"/>
  <c r="BN378"/>
  <c r="I282"/>
  <c r="M282"/>
  <c r="Q282"/>
  <c r="U282"/>
  <c r="Y282"/>
  <c r="AC282"/>
  <c r="AY282"/>
  <c r="BC282"/>
  <c r="BG282"/>
  <c r="H282"/>
  <c r="L282"/>
  <c r="P282"/>
  <c r="T282"/>
  <c r="X282"/>
  <c r="AB282"/>
  <c r="AO282"/>
  <c r="BB282"/>
  <c r="BF282"/>
  <c r="BH476" i="7"/>
  <c r="BF476"/>
  <c r="BD476"/>
  <c r="AG476"/>
  <c r="AE476"/>
  <c r="AC476"/>
  <c r="W476"/>
  <c r="U476"/>
  <c r="Q476"/>
  <c r="O476"/>
  <c r="M476"/>
  <c r="G476"/>
  <c r="A282"/>
  <c r="BI476"/>
  <c r="BE476"/>
  <c r="BC476"/>
  <c r="AH476"/>
  <c r="AD476"/>
  <c r="AB476"/>
  <c r="Z476"/>
  <c r="V476"/>
  <c r="T476"/>
  <c r="R476"/>
  <c r="N476"/>
  <c r="L476"/>
  <c r="J476"/>
  <c r="F476"/>
  <c r="D476"/>
  <c r="A1064"/>
  <c r="A673"/>
  <c r="BJ84"/>
  <c r="A86"/>
  <c r="AM87" i="11" l="1"/>
  <c r="AM283" s="1"/>
  <c r="AK87"/>
  <c r="AK283" s="1"/>
  <c r="AI87"/>
  <c r="AI283" s="1"/>
  <c r="AG87"/>
  <c r="AG283" s="1"/>
  <c r="AE87"/>
  <c r="AE283" s="1"/>
  <c r="AC87"/>
  <c r="AC283" s="1"/>
  <c r="AA87"/>
  <c r="AA283" s="1"/>
  <c r="Y87"/>
  <c r="Y283" s="1"/>
  <c r="W87"/>
  <c r="W283" s="1"/>
  <c r="AN87"/>
  <c r="AN283" s="1"/>
  <c r="AL87"/>
  <c r="AL283" s="1"/>
  <c r="AJ87"/>
  <c r="AJ283" s="1"/>
  <c r="AH87"/>
  <c r="AH283" s="1"/>
  <c r="AF87"/>
  <c r="AF283" s="1"/>
  <c r="AD87"/>
  <c r="AD283" s="1"/>
  <c r="AB87"/>
  <c r="AB283" s="1"/>
  <c r="Z87"/>
  <c r="Z283" s="1"/>
  <c r="X87"/>
  <c r="X283" s="1"/>
  <c r="AW88" i="10"/>
  <c r="AW284" s="1"/>
  <c r="AU88"/>
  <c r="AU284" s="1"/>
  <c r="AS88"/>
  <c r="AS284" s="1"/>
  <c r="AQ88"/>
  <c r="AQ284" s="1"/>
  <c r="AX88"/>
  <c r="AX284" s="1"/>
  <c r="AV88"/>
  <c r="AV284" s="1"/>
  <c r="AT88"/>
  <c r="AT284" s="1"/>
  <c r="AR88"/>
  <c r="AR284" s="1"/>
  <c r="AP88"/>
  <c r="AP284" s="1"/>
  <c r="AY282" i="7"/>
  <c r="AW282"/>
  <c r="AW477" s="1"/>
  <c r="AU282"/>
  <c r="AS282"/>
  <c r="AS477" s="1"/>
  <c r="AQ282"/>
  <c r="AX282"/>
  <c r="AX477" s="1"/>
  <c r="AV282"/>
  <c r="AT282"/>
  <c r="AT477" s="1"/>
  <c r="AR282"/>
  <c r="AP282"/>
  <c r="AP477" s="1"/>
  <c r="BH282"/>
  <c r="BF282"/>
  <c r="BD282"/>
  <c r="BB282"/>
  <c r="AZ282"/>
  <c r="AZ477" s="1"/>
  <c r="AN282"/>
  <c r="AL282"/>
  <c r="AL477" s="1"/>
  <c r="AJ282"/>
  <c r="AH282"/>
  <c r="AF282"/>
  <c r="AD282"/>
  <c r="AB282"/>
  <c r="Z282"/>
  <c r="X282"/>
  <c r="V282"/>
  <c r="T282"/>
  <c r="R282"/>
  <c r="P282"/>
  <c r="N282"/>
  <c r="L282"/>
  <c r="J282"/>
  <c r="H282"/>
  <c r="F282"/>
  <c r="D282"/>
  <c r="BI282"/>
  <c r="BE282"/>
  <c r="BA282"/>
  <c r="AM282"/>
  <c r="AI282"/>
  <c r="AE282"/>
  <c r="AA282"/>
  <c r="W282"/>
  <c r="S282"/>
  <c r="O282"/>
  <c r="K282"/>
  <c r="G282"/>
  <c r="BG282"/>
  <c r="BC282"/>
  <c r="AO282"/>
  <c r="AO477" s="1"/>
  <c r="AK282"/>
  <c r="AG282"/>
  <c r="AC282"/>
  <c r="Y282"/>
  <c r="U282"/>
  <c r="Q282"/>
  <c r="M282"/>
  <c r="I282"/>
  <c r="E282"/>
  <c r="AI477"/>
  <c r="BA477"/>
  <c r="AM477"/>
  <c r="AK477"/>
  <c r="AJ477"/>
  <c r="AN477"/>
  <c r="AQ477"/>
  <c r="AU477"/>
  <c r="AY477"/>
  <c r="AR477"/>
  <c r="AV477"/>
  <c r="AY86"/>
  <c r="AW86"/>
  <c r="AU86"/>
  <c r="AS86"/>
  <c r="AQ86"/>
  <c r="AO86"/>
  <c r="AX86"/>
  <c r="AV86"/>
  <c r="AT86"/>
  <c r="AR86"/>
  <c r="AP86"/>
  <c r="AM88" i="10"/>
  <c r="AM284" s="1"/>
  <c r="AK88"/>
  <c r="AK284" s="1"/>
  <c r="AI88"/>
  <c r="AI284" s="1"/>
  <c r="AG88"/>
  <c r="AG284" s="1"/>
  <c r="AN88"/>
  <c r="AN284" s="1"/>
  <c r="AL88"/>
  <c r="AL284" s="1"/>
  <c r="AJ88"/>
  <c r="AJ284" s="1"/>
  <c r="AH88"/>
  <c r="AH284" s="1"/>
  <c r="AF88"/>
  <c r="AF284" s="1"/>
  <c r="BI86" i="7"/>
  <c r="BG86"/>
  <c r="BE86"/>
  <c r="BC86"/>
  <c r="BA86"/>
  <c r="AM86"/>
  <c r="AK86"/>
  <c r="AI86"/>
  <c r="AG86"/>
  <c r="AE86"/>
  <c r="AC86"/>
  <c r="AA86"/>
  <c r="Y86"/>
  <c r="W86"/>
  <c r="U86"/>
  <c r="S86"/>
  <c r="Q86"/>
  <c r="O86"/>
  <c r="M86"/>
  <c r="K86"/>
  <c r="I86"/>
  <c r="G86"/>
  <c r="E86"/>
  <c r="BF86"/>
  <c r="BB86"/>
  <c r="AN86"/>
  <c r="AJ86"/>
  <c r="AF86"/>
  <c r="AB86"/>
  <c r="X86"/>
  <c r="T86"/>
  <c r="P86"/>
  <c r="L86"/>
  <c r="H86"/>
  <c r="D86"/>
  <c r="BD86"/>
  <c r="AL86"/>
  <c r="AD86"/>
  <c r="V86"/>
  <c r="N86"/>
  <c r="F86"/>
  <c r="BH86"/>
  <c r="AZ86"/>
  <c r="AH86"/>
  <c r="Z86"/>
  <c r="R86"/>
  <c r="J86"/>
  <c r="BN378" i="11"/>
  <c r="BN574"/>
  <c r="BF87"/>
  <c r="BD87"/>
  <c r="BB87"/>
  <c r="AZ87"/>
  <c r="AX87"/>
  <c r="AV87"/>
  <c r="AT87"/>
  <c r="AR87"/>
  <c r="AP87"/>
  <c r="V87"/>
  <c r="T87"/>
  <c r="R87"/>
  <c r="P87"/>
  <c r="N87"/>
  <c r="L87"/>
  <c r="J87"/>
  <c r="H87"/>
  <c r="F87"/>
  <c r="D87"/>
  <c r="B87"/>
  <c r="BG87"/>
  <c r="BE87"/>
  <c r="BC87"/>
  <c r="BA87"/>
  <c r="AY87"/>
  <c r="AW87"/>
  <c r="AU87"/>
  <c r="AS87"/>
  <c r="AQ87"/>
  <c r="AO87"/>
  <c r="U87"/>
  <c r="S87"/>
  <c r="Q87"/>
  <c r="O87"/>
  <c r="M87"/>
  <c r="K87"/>
  <c r="I87"/>
  <c r="G87"/>
  <c r="E87"/>
  <c r="E283" s="1"/>
  <c r="C87"/>
  <c r="C283" s="1"/>
  <c r="BK85" i="7"/>
  <c r="BP1063"/>
  <c r="BP671"/>
  <c r="BE88" i="10"/>
  <c r="BC88"/>
  <c r="BA88"/>
  <c r="AY88"/>
  <c r="AE88"/>
  <c r="AC88"/>
  <c r="AA88"/>
  <c r="Y88"/>
  <c r="W88"/>
  <c r="U88"/>
  <c r="S88"/>
  <c r="Q88"/>
  <c r="O88"/>
  <c r="M88"/>
  <c r="K88"/>
  <c r="I88"/>
  <c r="G88"/>
  <c r="E88"/>
  <c r="C88"/>
  <c r="BD88"/>
  <c r="AZ88"/>
  <c r="AD88"/>
  <c r="Z88"/>
  <c r="V88"/>
  <c r="R88"/>
  <c r="N88"/>
  <c r="J88"/>
  <c r="F88"/>
  <c r="B88"/>
  <c r="BF88"/>
  <c r="BB88"/>
  <c r="AO88"/>
  <c r="AB88"/>
  <c r="X88"/>
  <c r="T88"/>
  <c r="P88"/>
  <c r="L88"/>
  <c r="H88"/>
  <c r="D88"/>
  <c r="AT283" i="11"/>
  <c r="AX283"/>
  <c r="BB283"/>
  <c r="BF283"/>
  <c r="A187"/>
  <c r="B282"/>
  <c r="BI86"/>
  <c r="BH86"/>
  <c r="A88"/>
  <c r="BD283"/>
  <c r="AZ283"/>
  <c r="AV283"/>
  <c r="AR283"/>
  <c r="AP283"/>
  <c r="V283"/>
  <c r="T283"/>
  <c r="R283"/>
  <c r="P283"/>
  <c r="N283"/>
  <c r="L283"/>
  <c r="J283"/>
  <c r="H283"/>
  <c r="F283"/>
  <c r="D283"/>
  <c r="BG283"/>
  <c r="BE283"/>
  <c r="BC283"/>
  <c r="BA283"/>
  <c r="AY283"/>
  <c r="AW283"/>
  <c r="AU283"/>
  <c r="AS283"/>
  <c r="AQ283"/>
  <c r="AO283"/>
  <c r="U283"/>
  <c r="S283"/>
  <c r="Q283"/>
  <c r="O283"/>
  <c r="M283"/>
  <c r="K283"/>
  <c r="I283"/>
  <c r="G283"/>
  <c r="A380"/>
  <c r="BL379"/>
  <c r="A576" i="10"/>
  <c r="A380"/>
  <c r="A187"/>
  <c r="D283"/>
  <c r="H283"/>
  <c r="L283"/>
  <c r="P283"/>
  <c r="T283"/>
  <c r="X283"/>
  <c r="AB283"/>
  <c r="AO283"/>
  <c r="BB283"/>
  <c r="BF283"/>
  <c r="C283"/>
  <c r="G283"/>
  <c r="K283"/>
  <c r="O283"/>
  <c r="S283"/>
  <c r="W283"/>
  <c r="AA283"/>
  <c r="AE283"/>
  <c r="BA283"/>
  <c r="BE283"/>
  <c r="B283"/>
  <c r="BI87"/>
  <c r="BH87"/>
  <c r="A89"/>
  <c r="BG88"/>
  <c r="BN575"/>
  <c r="BN379"/>
  <c r="F283"/>
  <c r="J283"/>
  <c r="N283"/>
  <c r="R283"/>
  <c r="V283"/>
  <c r="Z283"/>
  <c r="AD283"/>
  <c r="AZ283"/>
  <c r="BD283"/>
  <c r="E283"/>
  <c r="I283"/>
  <c r="M283"/>
  <c r="Q283"/>
  <c r="U283"/>
  <c r="Y283"/>
  <c r="AC283"/>
  <c r="AY283"/>
  <c r="BC283"/>
  <c r="BG283"/>
  <c r="A674" i="7"/>
  <c r="A1065"/>
  <c r="A283"/>
  <c r="BI477"/>
  <c r="BG477"/>
  <c r="BE477"/>
  <c r="BC477"/>
  <c r="AH477"/>
  <c r="AF477"/>
  <c r="AD477"/>
  <c r="AB477"/>
  <c r="Z477"/>
  <c r="X477"/>
  <c r="V477"/>
  <c r="T477"/>
  <c r="R477"/>
  <c r="P477"/>
  <c r="N477"/>
  <c r="L477"/>
  <c r="J477"/>
  <c r="H477"/>
  <c r="F477"/>
  <c r="D477"/>
  <c r="BH477"/>
  <c r="BF477"/>
  <c r="BD477"/>
  <c r="BB477"/>
  <c r="AG477"/>
  <c r="AE477"/>
  <c r="AC477"/>
  <c r="AA477"/>
  <c r="Y477"/>
  <c r="W477"/>
  <c r="U477"/>
  <c r="S477"/>
  <c r="Q477"/>
  <c r="O477"/>
  <c r="M477"/>
  <c r="K477"/>
  <c r="I477"/>
  <c r="G477"/>
  <c r="E477"/>
  <c r="BJ85"/>
  <c r="A87"/>
  <c r="AM88" i="11" l="1"/>
  <c r="AM284" s="1"/>
  <c r="AK88"/>
  <c r="AK284" s="1"/>
  <c r="AI88"/>
  <c r="AI284" s="1"/>
  <c r="AG88"/>
  <c r="AG284" s="1"/>
  <c r="AE88"/>
  <c r="AE284" s="1"/>
  <c r="AC88"/>
  <c r="AC284" s="1"/>
  <c r="AA88"/>
  <c r="AA284" s="1"/>
  <c r="Y88"/>
  <c r="Y284" s="1"/>
  <c r="W88"/>
  <c r="W284" s="1"/>
  <c r="AN88"/>
  <c r="AN284" s="1"/>
  <c r="AL88"/>
  <c r="AL284" s="1"/>
  <c r="AJ88"/>
  <c r="AJ284" s="1"/>
  <c r="AH88"/>
  <c r="AH284" s="1"/>
  <c r="AF88"/>
  <c r="AF284" s="1"/>
  <c r="AD88"/>
  <c r="AD284" s="1"/>
  <c r="AB88"/>
  <c r="AB284" s="1"/>
  <c r="Z88"/>
  <c r="Z284" s="1"/>
  <c r="X88"/>
  <c r="X284" s="1"/>
  <c r="AX89" i="10"/>
  <c r="AX285" s="1"/>
  <c r="AV89"/>
  <c r="AV285" s="1"/>
  <c r="AT89"/>
  <c r="AT285" s="1"/>
  <c r="AR89"/>
  <c r="AR285" s="1"/>
  <c r="AP89"/>
  <c r="AP285" s="1"/>
  <c r="AW89"/>
  <c r="AW285" s="1"/>
  <c r="AU89"/>
  <c r="AU285" s="1"/>
  <c r="AS89"/>
  <c r="AS285" s="1"/>
  <c r="AQ89"/>
  <c r="AQ285" s="1"/>
  <c r="AY283" i="7"/>
  <c r="AY478" s="1"/>
  <c r="AW283"/>
  <c r="AU283"/>
  <c r="AU478" s="1"/>
  <c r="AS283"/>
  <c r="AQ283"/>
  <c r="AQ478" s="1"/>
  <c r="AX283"/>
  <c r="AX478" s="1"/>
  <c r="AV283"/>
  <c r="AT283"/>
  <c r="AT478" s="1"/>
  <c r="AR283"/>
  <c r="AP283"/>
  <c r="AP478" s="1"/>
  <c r="BH283"/>
  <c r="BF283"/>
  <c r="BD283"/>
  <c r="BB283"/>
  <c r="AZ283"/>
  <c r="AN283"/>
  <c r="AN478" s="1"/>
  <c r="AL283"/>
  <c r="AJ283"/>
  <c r="AH283"/>
  <c r="AF283"/>
  <c r="AD283"/>
  <c r="AB283"/>
  <c r="Z283"/>
  <c r="X283"/>
  <c r="V283"/>
  <c r="T283"/>
  <c r="R283"/>
  <c r="P283"/>
  <c r="N283"/>
  <c r="L283"/>
  <c r="J283"/>
  <c r="H283"/>
  <c r="F283"/>
  <c r="D283"/>
  <c r="BI283"/>
  <c r="BE283"/>
  <c r="BA283"/>
  <c r="BA478" s="1"/>
  <c r="AM283"/>
  <c r="AM478" s="1"/>
  <c r="AI283"/>
  <c r="AI478" s="1"/>
  <c r="AE283"/>
  <c r="AA283"/>
  <c r="W283"/>
  <c r="S283"/>
  <c r="O283"/>
  <c r="K283"/>
  <c r="G283"/>
  <c r="BG283"/>
  <c r="BC283"/>
  <c r="AO283"/>
  <c r="AO478" s="1"/>
  <c r="AK283"/>
  <c r="AG283"/>
  <c r="AC283"/>
  <c r="Y283"/>
  <c r="U283"/>
  <c r="Q283"/>
  <c r="M283"/>
  <c r="I283"/>
  <c r="E283"/>
  <c r="AZ478"/>
  <c r="AL478"/>
  <c r="AJ478"/>
  <c r="AK478"/>
  <c r="AR478"/>
  <c r="AV478"/>
  <c r="AS478"/>
  <c r="AW478"/>
  <c r="AX87"/>
  <c r="AV87"/>
  <c r="AT87"/>
  <c r="AR87"/>
  <c r="AP87"/>
  <c r="AY87"/>
  <c r="AW87"/>
  <c r="AU87"/>
  <c r="AS87"/>
  <c r="AQ87"/>
  <c r="AO87"/>
  <c r="AN89" i="10"/>
  <c r="AN285" s="1"/>
  <c r="AL89"/>
  <c r="AL285" s="1"/>
  <c r="AJ89"/>
  <c r="AJ285" s="1"/>
  <c r="AH89"/>
  <c r="AH285" s="1"/>
  <c r="AF89"/>
  <c r="AF285" s="1"/>
  <c r="AM89"/>
  <c r="AM285" s="1"/>
  <c r="AK89"/>
  <c r="AK285" s="1"/>
  <c r="AI89"/>
  <c r="AI285" s="1"/>
  <c r="AG89"/>
  <c r="AG285" s="1"/>
  <c r="BH87" i="7"/>
  <c r="BF87"/>
  <c r="BD87"/>
  <c r="BB87"/>
  <c r="AZ87"/>
  <c r="AN87"/>
  <c r="AL87"/>
  <c r="AJ87"/>
  <c r="AH87"/>
  <c r="AF87"/>
  <c r="AD87"/>
  <c r="AB87"/>
  <c r="Z87"/>
  <c r="X87"/>
  <c r="V87"/>
  <c r="T87"/>
  <c r="R87"/>
  <c r="P87"/>
  <c r="N87"/>
  <c r="L87"/>
  <c r="J87"/>
  <c r="H87"/>
  <c r="F87"/>
  <c r="D87"/>
  <c r="BI87"/>
  <c r="BE87"/>
  <c r="BA87"/>
  <c r="AM87"/>
  <c r="AI87"/>
  <c r="AE87"/>
  <c r="AA87"/>
  <c r="W87"/>
  <c r="S87"/>
  <c r="O87"/>
  <c r="K87"/>
  <c r="G87"/>
  <c r="BC87"/>
  <c r="AK87"/>
  <c r="AC87"/>
  <c r="U87"/>
  <c r="M87"/>
  <c r="E87"/>
  <c r="BG87"/>
  <c r="AG87"/>
  <c r="Y87"/>
  <c r="Q87"/>
  <c r="I87"/>
  <c r="E478"/>
  <c r="BN379" i="11"/>
  <c r="BN575"/>
  <c r="BF88"/>
  <c r="BD88"/>
  <c r="BB88"/>
  <c r="AZ88"/>
  <c r="AX88"/>
  <c r="AV88"/>
  <c r="AT88"/>
  <c r="AR88"/>
  <c r="AP88"/>
  <c r="V88"/>
  <c r="T88"/>
  <c r="R88"/>
  <c r="P88"/>
  <c r="N88"/>
  <c r="L88"/>
  <c r="J88"/>
  <c r="H88"/>
  <c r="F88"/>
  <c r="D88"/>
  <c r="B88"/>
  <c r="BG88"/>
  <c r="BE88"/>
  <c r="BC88"/>
  <c r="BA88"/>
  <c r="AY88"/>
  <c r="AW88"/>
  <c r="AU88"/>
  <c r="AS88"/>
  <c r="AQ88"/>
  <c r="AO88"/>
  <c r="U88"/>
  <c r="S88"/>
  <c r="Q88"/>
  <c r="O88"/>
  <c r="M88"/>
  <c r="K88"/>
  <c r="I88"/>
  <c r="G88"/>
  <c r="E88"/>
  <c r="C88"/>
  <c r="BK86" i="7"/>
  <c r="BP1064"/>
  <c r="BP672"/>
  <c r="BF89" i="10"/>
  <c r="BD89"/>
  <c r="BB89"/>
  <c r="AZ89"/>
  <c r="AO89"/>
  <c r="AD89"/>
  <c r="AB89"/>
  <c r="Z89"/>
  <c r="X89"/>
  <c r="V89"/>
  <c r="T89"/>
  <c r="R89"/>
  <c r="P89"/>
  <c r="N89"/>
  <c r="L89"/>
  <c r="J89"/>
  <c r="H89"/>
  <c r="F89"/>
  <c r="D89"/>
  <c r="B89"/>
  <c r="BE89"/>
  <c r="BA89"/>
  <c r="AE89"/>
  <c r="AA89"/>
  <c r="W89"/>
  <c r="S89"/>
  <c r="O89"/>
  <c r="K89"/>
  <c r="G89"/>
  <c r="C89"/>
  <c r="BC89"/>
  <c r="AY89"/>
  <c r="AC89"/>
  <c r="Y89"/>
  <c r="U89"/>
  <c r="Q89"/>
  <c r="M89"/>
  <c r="I89"/>
  <c r="E89"/>
  <c r="B283" i="11"/>
  <c r="BH87"/>
  <c r="BI87"/>
  <c r="A89"/>
  <c r="A188"/>
  <c r="A381"/>
  <c r="BL380"/>
  <c r="BH88" i="10"/>
  <c r="BI88"/>
  <c r="BG89"/>
  <c r="A90"/>
  <c r="A188"/>
  <c r="D284"/>
  <c r="B284"/>
  <c r="A381"/>
  <c r="A577"/>
  <c r="G284"/>
  <c r="O284"/>
  <c r="S284"/>
  <c r="W284"/>
  <c r="AA284"/>
  <c r="AE284"/>
  <c r="BA284"/>
  <c r="BE284"/>
  <c r="F284"/>
  <c r="J284"/>
  <c r="N284"/>
  <c r="R284"/>
  <c r="V284"/>
  <c r="Z284"/>
  <c r="AD284"/>
  <c r="AZ284"/>
  <c r="BD284"/>
  <c r="BN576"/>
  <c r="BN380"/>
  <c r="C284"/>
  <c r="K284"/>
  <c r="E284"/>
  <c r="I284"/>
  <c r="M284"/>
  <c r="Q284"/>
  <c r="U284"/>
  <c r="Y284"/>
  <c r="AC284"/>
  <c r="AY284"/>
  <c r="BC284"/>
  <c r="BG284"/>
  <c r="H284"/>
  <c r="L284"/>
  <c r="P284"/>
  <c r="T284"/>
  <c r="X284"/>
  <c r="AB284"/>
  <c r="AO284"/>
  <c r="BB284"/>
  <c r="BF284"/>
  <c r="BH478" i="7"/>
  <c r="BF478"/>
  <c r="BD478"/>
  <c r="BB478"/>
  <c r="AG478"/>
  <c r="AE478"/>
  <c r="AC478"/>
  <c r="AA478"/>
  <c r="Y478"/>
  <c r="W478"/>
  <c r="U478"/>
  <c r="S478"/>
  <c r="Q478"/>
  <c r="O478"/>
  <c r="M478"/>
  <c r="K478"/>
  <c r="I478"/>
  <c r="G478"/>
  <c r="A284"/>
  <c r="BI478"/>
  <c r="BG478"/>
  <c r="BE478"/>
  <c r="BC478"/>
  <c r="AH478"/>
  <c r="AF478"/>
  <c r="AD478"/>
  <c r="AB478"/>
  <c r="Z478"/>
  <c r="X478"/>
  <c r="V478"/>
  <c r="T478"/>
  <c r="R478"/>
  <c r="P478"/>
  <c r="N478"/>
  <c r="L478"/>
  <c r="J478"/>
  <c r="H478"/>
  <c r="F478"/>
  <c r="D478"/>
  <c r="A1066"/>
  <c r="A675"/>
  <c r="BJ86"/>
  <c r="A88"/>
  <c r="AM89" i="11" l="1"/>
  <c r="AM285" s="1"/>
  <c r="AK89"/>
  <c r="AK285" s="1"/>
  <c r="AI89"/>
  <c r="AI285" s="1"/>
  <c r="AG89"/>
  <c r="AG285" s="1"/>
  <c r="AE89"/>
  <c r="AE285" s="1"/>
  <c r="AC89"/>
  <c r="AC285" s="1"/>
  <c r="AA89"/>
  <c r="AA285" s="1"/>
  <c r="Y89"/>
  <c r="Y285" s="1"/>
  <c r="W89"/>
  <c r="W285" s="1"/>
  <c r="AN89"/>
  <c r="AN285" s="1"/>
  <c r="AL89"/>
  <c r="AL285" s="1"/>
  <c r="AJ89"/>
  <c r="AJ285" s="1"/>
  <c r="AH89"/>
  <c r="AH285" s="1"/>
  <c r="AF89"/>
  <c r="AF285" s="1"/>
  <c r="AD89"/>
  <c r="AD285" s="1"/>
  <c r="AB89"/>
  <c r="AB285" s="1"/>
  <c r="Z89"/>
  <c r="Z285" s="1"/>
  <c r="X89"/>
  <c r="X285" s="1"/>
  <c r="AW90" i="10"/>
  <c r="AW286" s="1"/>
  <c r="AU90"/>
  <c r="AU286" s="1"/>
  <c r="AS90"/>
  <c r="AS286" s="1"/>
  <c r="AQ90"/>
  <c r="AQ286" s="1"/>
  <c r="AX90"/>
  <c r="AX286" s="1"/>
  <c r="AV90"/>
  <c r="AV286" s="1"/>
  <c r="AT90"/>
  <c r="AT286" s="1"/>
  <c r="AR90"/>
  <c r="AR286" s="1"/>
  <c r="AP90"/>
  <c r="AP286" s="1"/>
  <c r="AY284" i="7"/>
  <c r="AW284"/>
  <c r="AW479" s="1"/>
  <c r="AU284"/>
  <c r="AS284"/>
  <c r="AS479" s="1"/>
  <c r="AQ284"/>
  <c r="AX284"/>
  <c r="AX479" s="1"/>
  <c r="AV284"/>
  <c r="AT284"/>
  <c r="AT479" s="1"/>
  <c r="AR284"/>
  <c r="AP284"/>
  <c r="AP479" s="1"/>
  <c r="BH284"/>
  <c r="BF284"/>
  <c r="BD284"/>
  <c r="BB284"/>
  <c r="AZ284"/>
  <c r="AZ479" s="1"/>
  <c r="AN284"/>
  <c r="AL284"/>
  <c r="AL479" s="1"/>
  <c r="AJ284"/>
  <c r="AH284"/>
  <c r="AF284"/>
  <c r="AD284"/>
  <c r="AB284"/>
  <c r="Z284"/>
  <c r="X284"/>
  <c r="V284"/>
  <c r="T284"/>
  <c r="R284"/>
  <c r="P284"/>
  <c r="N284"/>
  <c r="L284"/>
  <c r="J284"/>
  <c r="H284"/>
  <c r="F284"/>
  <c r="D284"/>
  <c r="BI284"/>
  <c r="BE284"/>
  <c r="BA284"/>
  <c r="BA479" s="1"/>
  <c r="AM284"/>
  <c r="AI284"/>
  <c r="AI479" s="1"/>
  <c r="AE284"/>
  <c r="AA284"/>
  <c r="W284"/>
  <c r="S284"/>
  <c r="O284"/>
  <c r="K284"/>
  <c r="G284"/>
  <c r="BG284"/>
  <c r="BC284"/>
  <c r="AO284"/>
  <c r="AO479" s="1"/>
  <c r="AK284"/>
  <c r="AG284"/>
  <c r="AC284"/>
  <c r="Y284"/>
  <c r="U284"/>
  <c r="Q284"/>
  <c r="M284"/>
  <c r="I284"/>
  <c r="E284"/>
  <c r="AK479"/>
  <c r="AM479"/>
  <c r="AJ479"/>
  <c r="AN479"/>
  <c r="AQ479"/>
  <c r="AU479"/>
  <c r="AY479"/>
  <c r="AR479"/>
  <c r="AV479"/>
  <c r="AY88"/>
  <c r="AW88"/>
  <c r="AU88"/>
  <c r="AS88"/>
  <c r="AQ88"/>
  <c r="AO88"/>
  <c r="AX88"/>
  <c r="AV88"/>
  <c r="AT88"/>
  <c r="AR88"/>
  <c r="AP88"/>
  <c r="AM90" i="10"/>
  <c r="AM286" s="1"/>
  <c r="AK90"/>
  <c r="AK286" s="1"/>
  <c r="AI90"/>
  <c r="AI286" s="1"/>
  <c r="AG90"/>
  <c r="AG286" s="1"/>
  <c r="AN90"/>
  <c r="AN286" s="1"/>
  <c r="AL90"/>
  <c r="AL286" s="1"/>
  <c r="AJ90"/>
  <c r="AJ286" s="1"/>
  <c r="AH90"/>
  <c r="AH286" s="1"/>
  <c r="AF90"/>
  <c r="AF286" s="1"/>
  <c r="BI88" i="7"/>
  <c r="BG88"/>
  <c r="BE88"/>
  <c r="BC88"/>
  <c r="BA88"/>
  <c r="AM88"/>
  <c r="AK88"/>
  <c r="AI88"/>
  <c r="AG88"/>
  <c r="AE88"/>
  <c r="AC88"/>
  <c r="AA88"/>
  <c r="Y88"/>
  <c r="W88"/>
  <c r="U88"/>
  <c r="S88"/>
  <c r="Q88"/>
  <c r="O88"/>
  <c r="M88"/>
  <c r="K88"/>
  <c r="I88"/>
  <c r="G88"/>
  <c r="E88"/>
  <c r="BH88"/>
  <c r="BD88"/>
  <c r="AZ88"/>
  <c r="AL88"/>
  <c r="AH88"/>
  <c r="AD88"/>
  <c r="Z88"/>
  <c r="V88"/>
  <c r="R88"/>
  <c r="N88"/>
  <c r="J88"/>
  <c r="F88"/>
  <c r="BB88"/>
  <c r="AJ88"/>
  <c r="AB88"/>
  <c r="T88"/>
  <c r="L88"/>
  <c r="D88"/>
  <c r="BF88"/>
  <c r="AN88"/>
  <c r="AF88"/>
  <c r="X88"/>
  <c r="P88"/>
  <c r="H88"/>
  <c r="AA479"/>
  <c r="K479"/>
  <c r="BN380" i="11"/>
  <c r="BN576"/>
  <c r="BF89"/>
  <c r="BD89"/>
  <c r="BB89"/>
  <c r="AZ89"/>
  <c r="AX89"/>
  <c r="AV89"/>
  <c r="AT89"/>
  <c r="AR89"/>
  <c r="AP89"/>
  <c r="V89"/>
  <c r="T89"/>
  <c r="R89"/>
  <c r="P89"/>
  <c r="N89"/>
  <c r="L89"/>
  <c r="J89"/>
  <c r="H89"/>
  <c r="F89"/>
  <c r="D89"/>
  <c r="B89"/>
  <c r="BG89"/>
  <c r="BE89"/>
  <c r="BC89"/>
  <c r="BA89"/>
  <c r="AY89"/>
  <c r="AW89"/>
  <c r="AU89"/>
  <c r="AS89"/>
  <c r="AQ89"/>
  <c r="AO89"/>
  <c r="U89"/>
  <c r="S89"/>
  <c r="Q89"/>
  <c r="O89"/>
  <c r="M89"/>
  <c r="K89"/>
  <c r="I89"/>
  <c r="G89"/>
  <c r="E89"/>
  <c r="E285" s="1"/>
  <c r="C89"/>
  <c r="C285" s="1"/>
  <c r="BK87" i="7"/>
  <c r="BP1065"/>
  <c r="BP673"/>
  <c r="BF285" i="11"/>
  <c r="BE90" i="10"/>
  <c r="BC90"/>
  <c r="BA90"/>
  <c r="AY90"/>
  <c r="AE90"/>
  <c r="AC90"/>
  <c r="AA90"/>
  <c r="Y90"/>
  <c r="W90"/>
  <c r="U90"/>
  <c r="S90"/>
  <c r="Q90"/>
  <c r="O90"/>
  <c r="M90"/>
  <c r="K90"/>
  <c r="I90"/>
  <c r="G90"/>
  <c r="E90"/>
  <c r="C90"/>
  <c r="BF90"/>
  <c r="BB90"/>
  <c r="AO90"/>
  <c r="AB90"/>
  <c r="X90"/>
  <c r="T90"/>
  <c r="P90"/>
  <c r="L90"/>
  <c r="H90"/>
  <c r="D90"/>
  <c r="BD90"/>
  <c r="AZ90"/>
  <c r="AD90"/>
  <c r="Z90"/>
  <c r="V90"/>
  <c r="R90"/>
  <c r="N90"/>
  <c r="J90"/>
  <c r="F90"/>
  <c r="B90"/>
  <c r="A189" i="11"/>
  <c r="D284"/>
  <c r="H284"/>
  <c r="L284"/>
  <c r="P284"/>
  <c r="T284"/>
  <c r="AP284"/>
  <c r="AT284"/>
  <c r="AX284"/>
  <c r="BB284"/>
  <c r="BF284"/>
  <c r="C284"/>
  <c r="G284"/>
  <c r="K284"/>
  <c r="O284"/>
  <c r="S284"/>
  <c r="AO284"/>
  <c r="AS284"/>
  <c r="AW284"/>
  <c r="BA284"/>
  <c r="BE284"/>
  <c r="A382"/>
  <c r="BL381"/>
  <c r="B284"/>
  <c r="BI88"/>
  <c r="BH88"/>
  <c r="A90"/>
  <c r="BD285"/>
  <c r="BB285"/>
  <c r="AZ285"/>
  <c r="AX285"/>
  <c r="AV285"/>
  <c r="AT285"/>
  <c r="AR285"/>
  <c r="AP285"/>
  <c r="V285"/>
  <c r="T285"/>
  <c r="R285"/>
  <c r="P285"/>
  <c r="N285"/>
  <c r="L285"/>
  <c r="J285"/>
  <c r="H285"/>
  <c r="F285"/>
  <c r="D285"/>
  <c r="BG285"/>
  <c r="BE285"/>
  <c r="BC285"/>
  <c r="BA285"/>
  <c r="AY285"/>
  <c r="AW285"/>
  <c r="AU285"/>
  <c r="AS285"/>
  <c r="AQ285"/>
  <c r="AO285"/>
  <c r="U285"/>
  <c r="S285"/>
  <c r="Q285"/>
  <c r="O285"/>
  <c r="M285"/>
  <c r="K285"/>
  <c r="I285"/>
  <c r="G285"/>
  <c r="F284"/>
  <c r="J284"/>
  <c r="N284"/>
  <c r="R284"/>
  <c r="V284"/>
  <c r="AR284"/>
  <c r="AV284"/>
  <c r="AZ284"/>
  <c r="BD284"/>
  <c r="E284"/>
  <c r="I284"/>
  <c r="M284"/>
  <c r="Q284"/>
  <c r="U284"/>
  <c r="AQ284"/>
  <c r="AU284"/>
  <c r="AY284"/>
  <c r="BC284"/>
  <c r="BG284"/>
  <c r="A578" i="10"/>
  <c r="A382"/>
  <c r="A189"/>
  <c r="C285"/>
  <c r="D285"/>
  <c r="H285"/>
  <c r="L285"/>
  <c r="P285"/>
  <c r="T285"/>
  <c r="X285"/>
  <c r="AB285"/>
  <c r="AO285"/>
  <c r="BB285"/>
  <c r="BF285"/>
  <c r="G285"/>
  <c r="K285"/>
  <c r="O285"/>
  <c r="S285"/>
  <c r="W285"/>
  <c r="AA285"/>
  <c r="AE285"/>
  <c r="BA285"/>
  <c r="BE285"/>
  <c r="B285"/>
  <c r="BI89"/>
  <c r="BH89"/>
  <c r="A91"/>
  <c r="BG90"/>
  <c r="BN577"/>
  <c r="BN381"/>
  <c r="F285"/>
  <c r="J285"/>
  <c r="N285"/>
  <c r="R285"/>
  <c r="V285"/>
  <c r="Z285"/>
  <c r="AD285"/>
  <c r="AZ285"/>
  <c r="BD285"/>
  <c r="E285"/>
  <c r="I285"/>
  <c r="M285"/>
  <c r="Q285"/>
  <c r="U285"/>
  <c r="Y285"/>
  <c r="AC285"/>
  <c r="AY285"/>
  <c r="BC285"/>
  <c r="BG285"/>
  <c r="A1067" i="7"/>
  <c r="A676"/>
  <c r="A285"/>
  <c r="BI479"/>
  <c r="BG479"/>
  <c r="BE479"/>
  <c r="BC479"/>
  <c r="AH479"/>
  <c r="AF479"/>
  <c r="AD479"/>
  <c r="AB479"/>
  <c r="Z479"/>
  <c r="X479"/>
  <c r="V479"/>
  <c r="T479"/>
  <c r="R479"/>
  <c r="P479"/>
  <c r="N479"/>
  <c r="L479"/>
  <c r="J479"/>
  <c r="H479"/>
  <c r="F479"/>
  <c r="D479"/>
  <c r="BH479"/>
  <c r="BF479"/>
  <c r="BD479"/>
  <c r="BB479"/>
  <c r="AG479"/>
  <c r="AE479"/>
  <c r="AC479"/>
  <c r="Y479"/>
  <c r="W479"/>
  <c r="U479"/>
  <c r="S479"/>
  <c r="Q479"/>
  <c r="O479"/>
  <c r="M479"/>
  <c r="I479"/>
  <c r="G479"/>
  <c r="E479"/>
  <c r="BJ87"/>
  <c r="A89"/>
  <c r="AM90" i="11" l="1"/>
  <c r="AM286" s="1"/>
  <c r="AK90"/>
  <c r="AK286" s="1"/>
  <c r="AI90"/>
  <c r="AI286" s="1"/>
  <c r="AG90"/>
  <c r="AG286" s="1"/>
  <c r="AE90"/>
  <c r="AE286" s="1"/>
  <c r="AC90"/>
  <c r="AC286" s="1"/>
  <c r="AA90"/>
  <c r="AA286" s="1"/>
  <c r="Y90"/>
  <c r="Y286" s="1"/>
  <c r="W90"/>
  <c r="W286" s="1"/>
  <c r="AN90"/>
  <c r="AN286" s="1"/>
  <c r="AL90"/>
  <c r="AL286" s="1"/>
  <c r="AJ90"/>
  <c r="AJ286" s="1"/>
  <c r="AH90"/>
  <c r="AH286" s="1"/>
  <c r="AF90"/>
  <c r="AF286" s="1"/>
  <c r="AD90"/>
  <c r="AD286" s="1"/>
  <c r="AB90"/>
  <c r="AB286" s="1"/>
  <c r="Z90"/>
  <c r="Z286" s="1"/>
  <c r="X90"/>
  <c r="X286" s="1"/>
  <c r="AX91" i="10"/>
  <c r="AX287" s="1"/>
  <c r="AV91"/>
  <c r="AV287" s="1"/>
  <c r="AT91"/>
  <c r="AT287" s="1"/>
  <c r="AR91"/>
  <c r="AR287" s="1"/>
  <c r="AP91"/>
  <c r="AP287" s="1"/>
  <c r="AW91"/>
  <c r="AW287" s="1"/>
  <c r="AU91"/>
  <c r="AU287" s="1"/>
  <c r="AS91"/>
  <c r="AS287" s="1"/>
  <c r="AQ91"/>
  <c r="AQ287" s="1"/>
  <c r="AY285" i="7"/>
  <c r="AY480" s="1"/>
  <c r="AW285"/>
  <c r="AU285"/>
  <c r="AU480" s="1"/>
  <c r="AS285"/>
  <c r="AQ285"/>
  <c r="AQ480" s="1"/>
  <c r="AX285"/>
  <c r="AX480" s="1"/>
  <c r="AV285"/>
  <c r="AT285"/>
  <c r="AT480" s="1"/>
  <c r="AR285"/>
  <c r="AP285"/>
  <c r="AP480" s="1"/>
  <c r="BH285"/>
  <c r="BF285"/>
  <c r="BD285"/>
  <c r="BB285"/>
  <c r="AZ285"/>
  <c r="AZ480" s="1"/>
  <c r="AN285"/>
  <c r="AL285"/>
  <c r="AJ285"/>
  <c r="AH285"/>
  <c r="AF285"/>
  <c r="AD285"/>
  <c r="AB285"/>
  <c r="Z285"/>
  <c r="X285"/>
  <c r="V285"/>
  <c r="T285"/>
  <c r="R285"/>
  <c r="P285"/>
  <c r="N285"/>
  <c r="L285"/>
  <c r="J285"/>
  <c r="H285"/>
  <c r="F285"/>
  <c r="D285"/>
  <c r="BI285"/>
  <c r="BE285"/>
  <c r="BA285"/>
  <c r="BA480" s="1"/>
  <c r="AM285"/>
  <c r="AM480" s="1"/>
  <c r="AI285"/>
  <c r="AI480" s="1"/>
  <c r="AE285"/>
  <c r="AA285"/>
  <c r="W285"/>
  <c r="S285"/>
  <c r="O285"/>
  <c r="K285"/>
  <c r="G285"/>
  <c r="BG285"/>
  <c r="BC285"/>
  <c r="AO285"/>
  <c r="AO480" s="1"/>
  <c r="AK285"/>
  <c r="AG285"/>
  <c r="AC285"/>
  <c r="Y285"/>
  <c r="U285"/>
  <c r="Q285"/>
  <c r="M285"/>
  <c r="I285"/>
  <c r="E285"/>
  <c r="AN480"/>
  <c r="AJ480"/>
  <c r="AL480"/>
  <c r="AK480"/>
  <c r="AR480"/>
  <c r="AV480"/>
  <c r="AS480"/>
  <c r="AW480"/>
  <c r="AX89"/>
  <c r="AV89"/>
  <c r="AT89"/>
  <c r="AR89"/>
  <c r="AP89"/>
  <c r="AY89"/>
  <c r="AW89"/>
  <c r="AU89"/>
  <c r="AS89"/>
  <c r="AQ89"/>
  <c r="AO89"/>
  <c r="AN91" i="10"/>
  <c r="AN287" s="1"/>
  <c r="AL91"/>
  <c r="AL287" s="1"/>
  <c r="AJ91"/>
  <c r="AJ287" s="1"/>
  <c r="AH91"/>
  <c r="AH287" s="1"/>
  <c r="AF91"/>
  <c r="AF287" s="1"/>
  <c r="AM91"/>
  <c r="AM287" s="1"/>
  <c r="AK91"/>
  <c r="AK287" s="1"/>
  <c r="AI91"/>
  <c r="AI287" s="1"/>
  <c r="AG91"/>
  <c r="AG287" s="1"/>
  <c r="BH89" i="7"/>
  <c r="BF89"/>
  <c r="BD89"/>
  <c r="BB89"/>
  <c r="AZ89"/>
  <c r="AN89"/>
  <c r="AL89"/>
  <c r="AJ89"/>
  <c r="AH89"/>
  <c r="AF89"/>
  <c r="AD89"/>
  <c r="AB89"/>
  <c r="Z89"/>
  <c r="X89"/>
  <c r="V89"/>
  <c r="T89"/>
  <c r="R89"/>
  <c r="P89"/>
  <c r="N89"/>
  <c r="L89"/>
  <c r="J89"/>
  <c r="H89"/>
  <c r="F89"/>
  <c r="D89"/>
  <c r="BG89"/>
  <c r="BC89"/>
  <c r="AK89"/>
  <c r="AG89"/>
  <c r="AC89"/>
  <c r="Y89"/>
  <c r="U89"/>
  <c r="Q89"/>
  <c r="M89"/>
  <c r="I89"/>
  <c r="E89"/>
  <c r="BI89"/>
  <c r="BA89"/>
  <c r="AI89"/>
  <c r="AA89"/>
  <c r="S89"/>
  <c r="K89"/>
  <c r="BE89"/>
  <c r="AM89"/>
  <c r="AE89"/>
  <c r="W89"/>
  <c r="O89"/>
  <c r="G89"/>
  <c r="AE480"/>
  <c r="O480"/>
  <c r="AA480"/>
  <c r="K480"/>
  <c r="BN381" i="11"/>
  <c r="BN577"/>
  <c r="BF90"/>
  <c r="BD90"/>
  <c r="BB90"/>
  <c r="AZ90"/>
  <c r="AZ286" s="1"/>
  <c r="AX90"/>
  <c r="AV90"/>
  <c r="AT90"/>
  <c r="AR90"/>
  <c r="AP90"/>
  <c r="V90"/>
  <c r="T90"/>
  <c r="R90"/>
  <c r="P90"/>
  <c r="N90"/>
  <c r="L90"/>
  <c r="J90"/>
  <c r="H90"/>
  <c r="F90"/>
  <c r="D90"/>
  <c r="B90"/>
  <c r="BG90"/>
  <c r="BE90"/>
  <c r="BE286" s="1"/>
  <c r="BC90"/>
  <c r="BC286" s="1"/>
  <c r="BA90"/>
  <c r="AY90"/>
  <c r="AY286" s="1"/>
  <c r="AW90"/>
  <c r="AW286" s="1"/>
  <c r="AU90"/>
  <c r="AU286" s="1"/>
  <c r="AS90"/>
  <c r="AQ90"/>
  <c r="AQ286" s="1"/>
  <c r="AO90"/>
  <c r="AO286" s="1"/>
  <c r="U90"/>
  <c r="U286" s="1"/>
  <c r="S90"/>
  <c r="Q90"/>
  <c r="Q286" s="1"/>
  <c r="O90"/>
  <c r="O286" s="1"/>
  <c r="M90"/>
  <c r="M286" s="1"/>
  <c r="K90"/>
  <c r="I90"/>
  <c r="I286" s="1"/>
  <c r="G90"/>
  <c r="G286" s="1"/>
  <c r="E90"/>
  <c r="E286" s="1"/>
  <c r="C90"/>
  <c r="C286" s="1"/>
  <c r="BK88" i="7"/>
  <c r="BP1066"/>
  <c r="BP674"/>
  <c r="BF91" i="10"/>
  <c r="BD91"/>
  <c r="BB91"/>
  <c r="AZ91"/>
  <c r="AO91"/>
  <c r="AD91"/>
  <c r="AB91"/>
  <c r="Z91"/>
  <c r="X91"/>
  <c r="V91"/>
  <c r="T91"/>
  <c r="R91"/>
  <c r="P91"/>
  <c r="N91"/>
  <c r="L91"/>
  <c r="J91"/>
  <c r="H91"/>
  <c r="F91"/>
  <c r="D91"/>
  <c r="B91"/>
  <c r="BC91"/>
  <c r="AY91"/>
  <c r="AC91"/>
  <c r="Y91"/>
  <c r="U91"/>
  <c r="Q91"/>
  <c r="M91"/>
  <c r="I91"/>
  <c r="E91"/>
  <c r="BE91"/>
  <c r="BA91"/>
  <c r="AE91"/>
  <c r="AA91"/>
  <c r="W91"/>
  <c r="S91"/>
  <c r="O91"/>
  <c r="K91"/>
  <c r="G91"/>
  <c r="C91"/>
  <c r="AX286" i="11"/>
  <c r="BB286"/>
  <c r="BF286"/>
  <c r="A190"/>
  <c r="B285"/>
  <c r="BH89"/>
  <c r="BI89"/>
  <c r="BG286"/>
  <c r="BA286"/>
  <c r="AS286"/>
  <c r="S286"/>
  <c r="K286"/>
  <c r="A91"/>
  <c r="BD286"/>
  <c r="AV286"/>
  <c r="AT286"/>
  <c r="AR286"/>
  <c r="AP286"/>
  <c r="V286"/>
  <c r="T286"/>
  <c r="R286"/>
  <c r="P286"/>
  <c r="N286"/>
  <c r="L286"/>
  <c r="J286"/>
  <c r="H286"/>
  <c r="F286"/>
  <c r="D286"/>
  <c r="A383"/>
  <c r="BL382"/>
  <c r="A92" i="10"/>
  <c r="BG91"/>
  <c r="A190"/>
  <c r="D286"/>
  <c r="A383"/>
  <c r="A579"/>
  <c r="C286"/>
  <c r="G286"/>
  <c r="K286"/>
  <c r="O286"/>
  <c r="S286"/>
  <c r="W286"/>
  <c r="AA286"/>
  <c r="AE286"/>
  <c r="BA286"/>
  <c r="BE286"/>
  <c r="H286"/>
  <c r="L286"/>
  <c r="P286"/>
  <c r="T286"/>
  <c r="X286"/>
  <c r="AB286"/>
  <c r="AO286"/>
  <c r="BB286"/>
  <c r="BF286"/>
  <c r="BI90"/>
  <c r="B286"/>
  <c r="BH90"/>
  <c r="BN578"/>
  <c r="BN382"/>
  <c r="E286"/>
  <c r="I286"/>
  <c r="M286"/>
  <c r="Q286"/>
  <c r="U286"/>
  <c r="Y286"/>
  <c r="AC286"/>
  <c r="AY286"/>
  <c r="BC286"/>
  <c r="BG286"/>
  <c r="F286"/>
  <c r="J286"/>
  <c r="N286"/>
  <c r="R286"/>
  <c r="V286"/>
  <c r="Z286"/>
  <c r="AD286"/>
  <c r="AZ286"/>
  <c r="BD286"/>
  <c r="BH480" i="7"/>
  <c r="BF480"/>
  <c r="BD480"/>
  <c r="BB480"/>
  <c r="AG480"/>
  <c r="AC480"/>
  <c r="Y480"/>
  <c r="W480"/>
  <c r="U480"/>
  <c r="S480"/>
  <c r="Q480"/>
  <c r="M480"/>
  <c r="I480"/>
  <c r="G480"/>
  <c r="E480"/>
  <c r="A286"/>
  <c r="BI480"/>
  <c r="BG480"/>
  <c r="BE480"/>
  <c r="BC480"/>
  <c r="AH480"/>
  <c r="AF480"/>
  <c r="AD480"/>
  <c r="AB480"/>
  <c r="Z480"/>
  <c r="X480"/>
  <c r="V480"/>
  <c r="T480"/>
  <c r="R480"/>
  <c r="P480"/>
  <c r="N480"/>
  <c r="L480"/>
  <c r="J480"/>
  <c r="H480"/>
  <c r="F480"/>
  <c r="D480"/>
  <c r="A677"/>
  <c r="A1068"/>
  <c r="BJ88"/>
  <c r="A90"/>
  <c r="AM91" i="11" l="1"/>
  <c r="AM287" s="1"/>
  <c r="AK91"/>
  <c r="AK287" s="1"/>
  <c r="AI91"/>
  <c r="AI287" s="1"/>
  <c r="AG91"/>
  <c r="AG287" s="1"/>
  <c r="AE91"/>
  <c r="AE287" s="1"/>
  <c r="AC91"/>
  <c r="AC287" s="1"/>
  <c r="AA91"/>
  <c r="AA287" s="1"/>
  <c r="Y91"/>
  <c r="Y287" s="1"/>
  <c r="W91"/>
  <c r="W287" s="1"/>
  <c r="AN91"/>
  <c r="AN287" s="1"/>
  <c r="AL91"/>
  <c r="AL287" s="1"/>
  <c r="AJ91"/>
  <c r="AJ287" s="1"/>
  <c r="AH91"/>
  <c r="AH287" s="1"/>
  <c r="AF91"/>
  <c r="AF287" s="1"/>
  <c r="AD91"/>
  <c r="AD287" s="1"/>
  <c r="AB91"/>
  <c r="AB287" s="1"/>
  <c r="Z91"/>
  <c r="Z287" s="1"/>
  <c r="X91"/>
  <c r="X287" s="1"/>
  <c r="AW92" i="10"/>
  <c r="AW288" s="1"/>
  <c r="AU92"/>
  <c r="AU288" s="1"/>
  <c r="AS92"/>
  <c r="AS288" s="1"/>
  <c r="AQ92"/>
  <c r="AQ288" s="1"/>
  <c r="AX92"/>
  <c r="AX288" s="1"/>
  <c r="AV92"/>
  <c r="AV288" s="1"/>
  <c r="AT92"/>
  <c r="AT288" s="1"/>
  <c r="AR92"/>
  <c r="AR288" s="1"/>
  <c r="AP92"/>
  <c r="AP288" s="1"/>
  <c r="AY286" i="7"/>
  <c r="AW286"/>
  <c r="AW481" s="1"/>
  <c r="AU286"/>
  <c r="AS286"/>
  <c r="AS481" s="1"/>
  <c r="AQ286"/>
  <c r="AX286"/>
  <c r="AX481" s="1"/>
  <c r="AV286"/>
  <c r="AT286"/>
  <c r="AT481" s="1"/>
  <c r="AR286"/>
  <c r="AP286"/>
  <c r="AP481" s="1"/>
  <c r="BH286"/>
  <c r="BF286"/>
  <c r="BD286"/>
  <c r="BB286"/>
  <c r="AZ286"/>
  <c r="AZ481" s="1"/>
  <c r="AN286"/>
  <c r="AL286"/>
  <c r="AL481" s="1"/>
  <c r="AJ286"/>
  <c r="AH286"/>
  <c r="AF286"/>
  <c r="AD286"/>
  <c r="AB286"/>
  <c r="Z286"/>
  <c r="X286"/>
  <c r="V286"/>
  <c r="T286"/>
  <c r="R286"/>
  <c r="P286"/>
  <c r="N286"/>
  <c r="L286"/>
  <c r="J286"/>
  <c r="H286"/>
  <c r="F286"/>
  <c r="D286"/>
  <c r="BI286"/>
  <c r="BE286"/>
  <c r="BA286"/>
  <c r="BA481" s="1"/>
  <c r="AM286"/>
  <c r="AI286"/>
  <c r="AI481" s="1"/>
  <c r="AE286"/>
  <c r="AA286"/>
  <c r="W286"/>
  <c r="S286"/>
  <c r="O286"/>
  <c r="K286"/>
  <c r="G286"/>
  <c r="BG286"/>
  <c r="BC286"/>
  <c r="AO286"/>
  <c r="AO481" s="1"/>
  <c r="AK286"/>
  <c r="AG286"/>
  <c r="AC286"/>
  <c r="Y286"/>
  <c r="U286"/>
  <c r="Q286"/>
  <c r="M286"/>
  <c r="I286"/>
  <c r="E286"/>
  <c r="AM481"/>
  <c r="AK481"/>
  <c r="AJ481"/>
  <c r="AN481"/>
  <c r="AQ481"/>
  <c r="AU481"/>
  <c r="AY481"/>
  <c r="AR481"/>
  <c r="AV481"/>
  <c r="AY90"/>
  <c r="AW90"/>
  <c r="AU90"/>
  <c r="AS90"/>
  <c r="AQ90"/>
  <c r="AO90"/>
  <c r="AX90"/>
  <c r="AV90"/>
  <c r="AT90"/>
  <c r="AR90"/>
  <c r="AP90"/>
  <c r="AM92" i="10"/>
  <c r="AM288" s="1"/>
  <c r="AK92"/>
  <c r="AK288" s="1"/>
  <c r="AI92"/>
  <c r="AI288" s="1"/>
  <c r="AG92"/>
  <c r="AG288" s="1"/>
  <c r="AN92"/>
  <c r="AN288" s="1"/>
  <c r="AL92"/>
  <c r="AL288" s="1"/>
  <c r="AJ92"/>
  <c r="AJ288" s="1"/>
  <c r="AH92"/>
  <c r="AH288" s="1"/>
  <c r="AF92"/>
  <c r="AF288" s="1"/>
  <c r="BI90" i="7"/>
  <c r="BG90"/>
  <c r="BE90"/>
  <c r="BC90"/>
  <c r="BA90"/>
  <c r="AM90"/>
  <c r="AK90"/>
  <c r="AI90"/>
  <c r="AG90"/>
  <c r="AE90"/>
  <c r="AC90"/>
  <c r="AA90"/>
  <c r="Y90"/>
  <c r="W90"/>
  <c r="U90"/>
  <c r="S90"/>
  <c r="Q90"/>
  <c r="O90"/>
  <c r="M90"/>
  <c r="K90"/>
  <c r="I90"/>
  <c r="G90"/>
  <c r="E90"/>
  <c r="BH90"/>
  <c r="BD90"/>
  <c r="AZ90"/>
  <c r="AL90"/>
  <c r="AH90"/>
  <c r="AD90"/>
  <c r="Z90"/>
  <c r="V90"/>
  <c r="R90"/>
  <c r="N90"/>
  <c r="J90"/>
  <c r="BF90"/>
  <c r="BB90"/>
  <c r="AN90"/>
  <c r="AJ90"/>
  <c r="AF90"/>
  <c r="AB90"/>
  <c r="X90"/>
  <c r="T90"/>
  <c r="P90"/>
  <c r="L90"/>
  <c r="H90"/>
  <c r="D90"/>
  <c r="F90"/>
  <c r="BI481"/>
  <c r="AH481"/>
  <c r="Z481"/>
  <c r="R481"/>
  <c r="J481"/>
  <c r="BF481"/>
  <c r="W481"/>
  <c r="G481"/>
  <c r="BB481"/>
  <c r="S481"/>
  <c r="BN382" i="11"/>
  <c r="BN578"/>
  <c r="BF91"/>
  <c r="BD91"/>
  <c r="BB91"/>
  <c r="AZ91"/>
  <c r="AX91"/>
  <c r="AV91"/>
  <c r="AT91"/>
  <c r="AR91"/>
  <c r="AP91"/>
  <c r="V91"/>
  <c r="T91"/>
  <c r="R91"/>
  <c r="P91"/>
  <c r="N91"/>
  <c r="L91"/>
  <c r="J91"/>
  <c r="H91"/>
  <c r="F91"/>
  <c r="D91"/>
  <c r="B91"/>
  <c r="BG91"/>
  <c r="BE91"/>
  <c r="BC91"/>
  <c r="BA91"/>
  <c r="AY91"/>
  <c r="AW91"/>
  <c r="AU91"/>
  <c r="AS91"/>
  <c r="AQ91"/>
  <c r="AO91"/>
  <c r="U91"/>
  <c r="S91"/>
  <c r="Q91"/>
  <c r="O91"/>
  <c r="M91"/>
  <c r="K91"/>
  <c r="I91"/>
  <c r="G91"/>
  <c r="E91"/>
  <c r="C91"/>
  <c r="BK89" i="7"/>
  <c r="BP1067"/>
  <c r="BP675"/>
  <c r="BE92" i="10"/>
  <c r="BC92"/>
  <c r="BA92"/>
  <c r="AY92"/>
  <c r="AE92"/>
  <c r="AC92"/>
  <c r="AA92"/>
  <c r="Y92"/>
  <c r="W92"/>
  <c r="U92"/>
  <c r="S92"/>
  <c r="Q92"/>
  <c r="O92"/>
  <c r="M92"/>
  <c r="K92"/>
  <c r="I92"/>
  <c r="G92"/>
  <c r="E92"/>
  <c r="C92"/>
  <c r="BD92"/>
  <c r="AZ92"/>
  <c r="AD92"/>
  <c r="Z92"/>
  <c r="V92"/>
  <c r="R92"/>
  <c r="N92"/>
  <c r="J92"/>
  <c r="F92"/>
  <c r="B92"/>
  <c r="BF92"/>
  <c r="BB92"/>
  <c r="AO92"/>
  <c r="AB92"/>
  <c r="X92"/>
  <c r="T92"/>
  <c r="P92"/>
  <c r="L92"/>
  <c r="H92"/>
  <c r="D92"/>
  <c r="A92" i="11"/>
  <c r="A191"/>
  <c r="B286"/>
  <c r="BI90"/>
  <c r="BH90"/>
  <c r="A384"/>
  <c r="BL383"/>
  <c r="BH91" i="10"/>
  <c r="BI91"/>
  <c r="BG92"/>
  <c r="A93"/>
  <c r="BN579"/>
  <c r="BN383"/>
  <c r="A580"/>
  <c r="A384"/>
  <c r="A191"/>
  <c r="BD287"/>
  <c r="AZ287"/>
  <c r="AD287"/>
  <c r="Z287"/>
  <c r="V287"/>
  <c r="R287"/>
  <c r="N287"/>
  <c r="J287"/>
  <c r="F287"/>
  <c r="B287"/>
  <c r="BC287"/>
  <c r="BA287"/>
  <c r="AC287"/>
  <c r="AA287"/>
  <c r="U287"/>
  <c r="S287"/>
  <c r="O287"/>
  <c r="M287"/>
  <c r="K287"/>
  <c r="E287"/>
  <c r="C287"/>
  <c r="I287"/>
  <c r="Q287"/>
  <c r="Y287"/>
  <c r="AY287"/>
  <c r="BG287"/>
  <c r="G287"/>
  <c r="W287"/>
  <c r="AE287"/>
  <c r="BE287"/>
  <c r="D287"/>
  <c r="H287"/>
  <c r="L287"/>
  <c r="P287"/>
  <c r="T287"/>
  <c r="X287"/>
  <c r="AB287"/>
  <c r="AO287"/>
  <c r="BB287"/>
  <c r="BF287"/>
  <c r="A1069" i="7"/>
  <c r="A678"/>
  <c r="A287"/>
  <c r="BG481"/>
  <c r="BE481"/>
  <c r="BC481"/>
  <c r="AF481"/>
  <c r="AD481"/>
  <c r="AB481"/>
  <c r="X481"/>
  <c r="V481"/>
  <c r="T481"/>
  <c r="P481"/>
  <c r="N481"/>
  <c r="L481"/>
  <c r="H481"/>
  <c r="F481"/>
  <c r="D481"/>
  <c r="BH481"/>
  <c r="BD481"/>
  <c r="AG481"/>
  <c r="AE481"/>
  <c r="AC481"/>
  <c r="AA481"/>
  <c r="Y481"/>
  <c r="U481"/>
  <c r="Q481"/>
  <c r="O481"/>
  <c r="M481"/>
  <c r="K481"/>
  <c r="I481"/>
  <c r="E481"/>
  <c r="BJ89"/>
  <c r="A91"/>
  <c r="AM92" i="11" l="1"/>
  <c r="AM288" s="1"/>
  <c r="AK92"/>
  <c r="AK288" s="1"/>
  <c r="AI92"/>
  <c r="AI288" s="1"/>
  <c r="AG92"/>
  <c r="AG288" s="1"/>
  <c r="AE92"/>
  <c r="AE288" s="1"/>
  <c r="AC92"/>
  <c r="AC288" s="1"/>
  <c r="AA92"/>
  <c r="AA288" s="1"/>
  <c r="Y92"/>
  <c r="Y288" s="1"/>
  <c r="W92"/>
  <c r="W288" s="1"/>
  <c r="AN92"/>
  <c r="AN288" s="1"/>
  <c r="AL92"/>
  <c r="AL288" s="1"/>
  <c r="AJ92"/>
  <c r="AJ288" s="1"/>
  <c r="AH92"/>
  <c r="AH288" s="1"/>
  <c r="AF92"/>
  <c r="AF288" s="1"/>
  <c r="AD92"/>
  <c r="AD288" s="1"/>
  <c r="AB92"/>
  <c r="AB288" s="1"/>
  <c r="Z92"/>
  <c r="Z288" s="1"/>
  <c r="X92"/>
  <c r="X288" s="1"/>
  <c r="AX93" i="10"/>
  <c r="AX289" s="1"/>
  <c r="AV93"/>
  <c r="AV289" s="1"/>
  <c r="AT93"/>
  <c r="AT289" s="1"/>
  <c r="AR93"/>
  <c r="AR289" s="1"/>
  <c r="AP93"/>
  <c r="AP289" s="1"/>
  <c r="AW93"/>
  <c r="AW289" s="1"/>
  <c r="AU93"/>
  <c r="AU289" s="1"/>
  <c r="AS93"/>
  <c r="AS289" s="1"/>
  <c r="AQ93"/>
  <c r="AQ289" s="1"/>
  <c r="AY287" i="7"/>
  <c r="AY482" s="1"/>
  <c r="AW287"/>
  <c r="AU287"/>
  <c r="AU482" s="1"/>
  <c r="AS287"/>
  <c r="AQ287"/>
  <c r="AQ482" s="1"/>
  <c r="AX287"/>
  <c r="AX482" s="1"/>
  <c r="AV287"/>
  <c r="AT287"/>
  <c r="AT482" s="1"/>
  <c r="AR287"/>
  <c r="AP287"/>
  <c r="AP482" s="1"/>
  <c r="BH287"/>
  <c r="BF287"/>
  <c r="BD287"/>
  <c r="BB287"/>
  <c r="AZ287"/>
  <c r="AZ482" s="1"/>
  <c r="AN287"/>
  <c r="AL287"/>
  <c r="AJ287"/>
  <c r="AJ482" s="1"/>
  <c r="AH287"/>
  <c r="AF287"/>
  <c r="AD287"/>
  <c r="AB287"/>
  <c r="Z287"/>
  <c r="X287"/>
  <c r="V287"/>
  <c r="T287"/>
  <c r="R287"/>
  <c r="P287"/>
  <c r="N287"/>
  <c r="L287"/>
  <c r="J287"/>
  <c r="H287"/>
  <c r="F287"/>
  <c r="D287"/>
  <c r="BI287"/>
  <c r="BE287"/>
  <c r="BA287"/>
  <c r="BA482" s="1"/>
  <c r="AM287"/>
  <c r="AM482" s="1"/>
  <c r="AI287"/>
  <c r="AI482" s="1"/>
  <c r="AE287"/>
  <c r="AA287"/>
  <c r="W287"/>
  <c r="S287"/>
  <c r="O287"/>
  <c r="K287"/>
  <c r="G287"/>
  <c r="BG287"/>
  <c r="BC287"/>
  <c r="AO287"/>
  <c r="AO482" s="1"/>
  <c r="AK287"/>
  <c r="AG287"/>
  <c r="AC287"/>
  <c r="Y287"/>
  <c r="U287"/>
  <c r="Q287"/>
  <c r="M287"/>
  <c r="I287"/>
  <c r="E287"/>
  <c r="AN482"/>
  <c r="AL482"/>
  <c r="AK482"/>
  <c r="AR482"/>
  <c r="AV482"/>
  <c r="AS482"/>
  <c r="AW482"/>
  <c r="AX91"/>
  <c r="AV91"/>
  <c r="AT91"/>
  <c r="AR91"/>
  <c r="AP91"/>
  <c r="AY91"/>
  <c r="AW91"/>
  <c r="AU91"/>
  <c r="AS91"/>
  <c r="AQ91"/>
  <c r="AO91"/>
  <c r="AN93" i="10"/>
  <c r="AN289" s="1"/>
  <c r="AL93"/>
  <c r="AL289" s="1"/>
  <c r="AJ93"/>
  <c r="AJ289" s="1"/>
  <c r="AH93"/>
  <c r="AH289" s="1"/>
  <c r="AF93"/>
  <c r="AF289" s="1"/>
  <c r="AM93"/>
  <c r="AM289" s="1"/>
  <c r="AK93"/>
  <c r="AK289" s="1"/>
  <c r="AI93"/>
  <c r="AI289" s="1"/>
  <c r="AG93"/>
  <c r="AG289" s="1"/>
  <c r="BH91" i="7"/>
  <c r="BF91"/>
  <c r="BD91"/>
  <c r="BB91"/>
  <c r="AZ91"/>
  <c r="AN91"/>
  <c r="AL91"/>
  <c r="AJ91"/>
  <c r="AH91"/>
  <c r="AF91"/>
  <c r="AD91"/>
  <c r="AB91"/>
  <c r="Z91"/>
  <c r="X91"/>
  <c r="V91"/>
  <c r="T91"/>
  <c r="R91"/>
  <c r="P91"/>
  <c r="N91"/>
  <c r="L91"/>
  <c r="J91"/>
  <c r="H91"/>
  <c r="F91"/>
  <c r="D91"/>
  <c r="BG91"/>
  <c r="BC91"/>
  <c r="AK91"/>
  <c r="AG91"/>
  <c r="AC91"/>
  <c r="Y91"/>
  <c r="U91"/>
  <c r="Q91"/>
  <c r="M91"/>
  <c r="I91"/>
  <c r="E91"/>
  <c r="BI91"/>
  <c r="BE91"/>
  <c r="BA91"/>
  <c r="AM91"/>
  <c r="AI91"/>
  <c r="AE91"/>
  <c r="AA91"/>
  <c r="W91"/>
  <c r="S91"/>
  <c r="O91"/>
  <c r="K91"/>
  <c r="G91"/>
  <c r="BI482"/>
  <c r="AH482"/>
  <c r="Z482"/>
  <c r="R482"/>
  <c r="J482"/>
  <c r="BH482"/>
  <c r="AG482"/>
  <c r="Y482"/>
  <c r="Q482"/>
  <c r="I482"/>
  <c r="O482"/>
  <c r="AA482"/>
  <c r="K482"/>
  <c r="BN383" i="11"/>
  <c r="BN579"/>
  <c r="BF92"/>
  <c r="BD92"/>
  <c r="BB92"/>
  <c r="AZ92"/>
  <c r="AX92"/>
  <c r="AV92"/>
  <c r="AT92"/>
  <c r="AR92"/>
  <c r="AP92"/>
  <c r="V92"/>
  <c r="T92"/>
  <c r="R92"/>
  <c r="P92"/>
  <c r="N92"/>
  <c r="L92"/>
  <c r="J92"/>
  <c r="H92"/>
  <c r="F92"/>
  <c r="D92"/>
  <c r="B92"/>
  <c r="BG92"/>
  <c r="BE92"/>
  <c r="BC92"/>
  <c r="BA92"/>
  <c r="AY92"/>
  <c r="AW92"/>
  <c r="AU92"/>
  <c r="AS92"/>
  <c r="AQ92"/>
  <c r="AO92"/>
  <c r="U92"/>
  <c r="S92"/>
  <c r="Q92"/>
  <c r="O92"/>
  <c r="M92"/>
  <c r="K92"/>
  <c r="I92"/>
  <c r="G92"/>
  <c r="E92"/>
  <c r="C92"/>
  <c r="BK90" i="7"/>
  <c r="BP1068"/>
  <c r="BP676"/>
  <c r="BF93" i="10"/>
  <c r="BD93"/>
  <c r="BB93"/>
  <c r="AZ93"/>
  <c r="AO93"/>
  <c r="AD93"/>
  <c r="AB93"/>
  <c r="Z93"/>
  <c r="X93"/>
  <c r="V93"/>
  <c r="T93"/>
  <c r="R93"/>
  <c r="P93"/>
  <c r="N93"/>
  <c r="L93"/>
  <c r="J93"/>
  <c r="H93"/>
  <c r="F93"/>
  <c r="D93"/>
  <c r="B93"/>
  <c r="BE93"/>
  <c r="BA93"/>
  <c r="AE93"/>
  <c r="AA93"/>
  <c r="W93"/>
  <c r="S93"/>
  <c r="O93"/>
  <c r="K93"/>
  <c r="G93"/>
  <c r="C93"/>
  <c r="BC93"/>
  <c r="AY93"/>
  <c r="AC93"/>
  <c r="Y93"/>
  <c r="U93"/>
  <c r="Q93"/>
  <c r="M93"/>
  <c r="I93"/>
  <c r="E93"/>
  <c r="B287" i="11"/>
  <c r="BH91"/>
  <c r="BI91"/>
  <c r="A93"/>
  <c r="C287"/>
  <c r="G287"/>
  <c r="K287"/>
  <c r="O287"/>
  <c r="S287"/>
  <c r="AO287"/>
  <c r="AS287"/>
  <c r="AW287"/>
  <c r="BA287"/>
  <c r="BE287"/>
  <c r="F287"/>
  <c r="J287"/>
  <c r="N287"/>
  <c r="R287"/>
  <c r="V287"/>
  <c r="AR287"/>
  <c r="AV287"/>
  <c r="AZ287"/>
  <c r="BD287"/>
  <c r="A385"/>
  <c r="BL384"/>
  <c r="A192"/>
  <c r="E287"/>
  <c r="I287"/>
  <c r="M287"/>
  <c r="Q287"/>
  <c r="U287"/>
  <c r="AQ287"/>
  <c r="AU287"/>
  <c r="AY287"/>
  <c r="BC287"/>
  <c r="BG287"/>
  <c r="D287"/>
  <c r="H287"/>
  <c r="L287"/>
  <c r="P287"/>
  <c r="T287"/>
  <c r="AP287"/>
  <c r="AT287"/>
  <c r="AX287"/>
  <c r="BB287"/>
  <c r="BF287"/>
  <c r="BE288" i="10"/>
  <c r="BA288"/>
  <c r="AE288"/>
  <c r="AA288"/>
  <c r="W288"/>
  <c r="S288"/>
  <c r="O288"/>
  <c r="K288"/>
  <c r="G288"/>
  <c r="C288"/>
  <c r="A192"/>
  <c r="BF288"/>
  <c r="BD288"/>
  <c r="AO288"/>
  <c r="AD288"/>
  <c r="X288"/>
  <c r="V288"/>
  <c r="P288"/>
  <c r="N288"/>
  <c r="H288"/>
  <c r="F288"/>
  <c r="A385"/>
  <c r="A581"/>
  <c r="BI92"/>
  <c r="B288"/>
  <c r="BH92"/>
  <c r="A94"/>
  <c r="BG93"/>
  <c r="BN580"/>
  <c r="BN384"/>
  <c r="J288"/>
  <c r="R288"/>
  <c r="Z288"/>
  <c r="AZ288"/>
  <c r="D288"/>
  <c r="L288"/>
  <c r="T288"/>
  <c r="AB288"/>
  <c r="BB288"/>
  <c r="E288"/>
  <c r="I288"/>
  <c r="M288"/>
  <c r="Q288"/>
  <c r="U288"/>
  <c r="Y288"/>
  <c r="AC288"/>
  <c r="AY288"/>
  <c r="BC288"/>
  <c r="BG288"/>
  <c r="A679" i="7"/>
  <c r="BF482"/>
  <c r="BD482"/>
  <c r="BB482"/>
  <c r="AE482"/>
  <c r="AC482"/>
  <c r="W482"/>
  <c r="U482"/>
  <c r="S482"/>
  <c r="M482"/>
  <c r="G482"/>
  <c r="E482"/>
  <c r="A288"/>
  <c r="BG482"/>
  <c r="BE482"/>
  <c r="BC482"/>
  <c r="AF482"/>
  <c r="AD482"/>
  <c r="AB482"/>
  <c r="X482"/>
  <c r="V482"/>
  <c r="T482"/>
  <c r="P482"/>
  <c r="N482"/>
  <c r="L482"/>
  <c r="H482"/>
  <c r="F482"/>
  <c r="D482"/>
  <c r="A1070"/>
  <c r="BJ90"/>
  <c r="A92"/>
  <c r="AM93" i="11" l="1"/>
  <c r="AM289" s="1"/>
  <c r="AK93"/>
  <c r="AK289" s="1"/>
  <c r="AI93"/>
  <c r="AI289" s="1"/>
  <c r="AG93"/>
  <c r="AG289" s="1"/>
  <c r="AE93"/>
  <c r="AE289" s="1"/>
  <c r="AC93"/>
  <c r="AC289" s="1"/>
  <c r="AA93"/>
  <c r="AA289" s="1"/>
  <c r="Y93"/>
  <c r="Y289" s="1"/>
  <c r="W93"/>
  <c r="W289" s="1"/>
  <c r="AN93"/>
  <c r="AN289" s="1"/>
  <c r="AL93"/>
  <c r="AL289" s="1"/>
  <c r="AJ93"/>
  <c r="AJ289" s="1"/>
  <c r="AH93"/>
  <c r="AH289" s="1"/>
  <c r="AF93"/>
  <c r="AF289" s="1"/>
  <c r="AD93"/>
  <c r="AD289" s="1"/>
  <c r="AB93"/>
  <c r="AB289" s="1"/>
  <c r="Z93"/>
  <c r="Z289" s="1"/>
  <c r="X93"/>
  <c r="X289" s="1"/>
  <c r="AW94" i="10"/>
  <c r="AW290" s="1"/>
  <c r="AU94"/>
  <c r="AU290" s="1"/>
  <c r="AS94"/>
  <c r="AS290" s="1"/>
  <c r="AQ94"/>
  <c r="AQ290" s="1"/>
  <c r="AX94"/>
  <c r="AX290" s="1"/>
  <c r="AV94"/>
  <c r="AV290" s="1"/>
  <c r="AT94"/>
  <c r="AT290" s="1"/>
  <c r="AR94"/>
  <c r="AR290" s="1"/>
  <c r="AP94"/>
  <c r="AP290" s="1"/>
  <c r="AX288" i="7"/>
  <c r="AX483" s="1"/>
  <c r="AW288"/>
  <c r="AW483" s="1"/>
  <c r="AU288"/>
  <c r="AS288"/>
  <c r="AS483" s="1"/>
  <c r="AQ288"/>
  <c r="AY288"/>
  <c r="AV288"/>
  <c r="AT288"/>
  <c r="AT483" s="1"/>
  <c r="AR288"/>
  <c r="AP288"/>
  <c r="AP483" s="1"/>
  <c r="BH288"/>
  <c r="BF288"/>
  <c r="BD288"/>
  <c r="BB288"/>
  <c r="AZ288"/>
  <c r="AZ483" s="1"/>
  <c r="AN288"/>
  <c r="AL288"/>
  <c r="AL483" s="1"/>
  <c r="AJ288"/>
  <c r="AH288"/>
  <c r="AF288"/>
  <c r="AD288"/>
  <c r="AB288"/>
  <c r="Z288"/>
  <c r="X288"/>
  <c r="V288"/>
  <c r="T288"/>
  <c r="R288"/>
  <c r="P288"/>
  <c r="N288"/>
  <c r="L288"/>
  <c r="J288"/>
  <c r="H288"/>
  <c r="F288"/>
  <c r="D288"/>
  <c r="BI288"/>
  <c r="BE288"/>
  <c r="BA288"/>
  <c r="AM288"/>
  <c r="AM483" s="1"/>
  <c r="AI288"/>
  <c r="AE288"/>
  <c r="AA288"/>
  <c r="W288"/>
  <c r="S288"/>
  <c r="O288"/>
  <c r="K288"/>
  <c r="G288"/>
  <c r="BG288"/>
  <c r="BC288"/>
  <c r="AO288"/>
  <c r="AO483" s="1"/>
  <c r="AK288"/>
  <c r="AK483" s="1"/>
  <c r="AG288"/>
  <c r="AC288"/>
  <c r="Y288"/>
  <c r="U288"/>
  <c r="Q288"/>
  <c r="M288"/>
  <c r="I288"/>
  <c r="E288"/>
  <c r="AI483"/>
  <c r="BA483"/>
  <c r="AJ483"/>
  <c r="AN483"/>
  <c r="AQ483"/>
  <c r="AU483"/>
  <c r="AY483"/>
  <c r="AR483"/>
  <c r="AV483"/>
  <c r="AY92"/>
  <c r="AW92"/>
  <c r="AU92"/>
  <c r="AS92"/>
  <c r="AQ92"/>
  <c r="AO92"/>
  <c r="AX92"/>
  <c r="AV92"/>
  <c r="AT92"/>
  <c r="AR92"/>
  <c r="AP92"/>
  <c r="AM94" i="10"/>
  <c r="AM290" s="1"/>
  <c r="AK94"/>
  <c r="AK290" s="1"/>
  <c r="AI94"/>
  <c r="AI290" s="1"/>
  <c r="AG94"/>
  <c r="AG290" s="1"/>
  <c r="AN94"/>
  <c r="AN290" s="1"/>
  <c r="AL94"/>
  <c r="AL290" s="1"/>
  <c r="AJ94"/>
  <c r="AJ290" s="1"/>
  <c r="AH94"/>
  <c r="AH290" s="1"/>
  <c r="AF94"/>
  <c r="AF290" s="1"/>
  <c r="BI92" i="7"/>
  <c r="BG92"/>
  <c r="BE92"/>
  <c r="BC92"/>
  <c r="BA92"/>
  <c r="AM92"/>
  <c r="AK92"/>
  <c r="AI92"/>
  <c r="AG92"/>
  <c r="AE92"/>
  <c r="AC92"/>
  <c r="AA92"/>
  <c r="Y92"/>
  <c r="W92"/>
  <c r="U92"/>
  <c r="S92"/>
  <c r="Q92"/>
  <c r="O92"/>
  <c r="M92"/>
  <c r="K92"/>
  <c r="I92"/>
  <c r="G92"/>
  <c r="E92"/>
  <c r="BF92"/>
  <c r="BB92"/>
  <c r="AN92"/>
  <c r="AJ92"/>
  <c r="AF92"/>
  <c r="AB92"/>
  <c r="X92"/>
  <c r="T92"/>
  <c r="P92"/>
  <c r="L92"/>
  <c r="H92"/>
  <c r="D92"/>
  <c r="BH92"/>
  <c r="BD92"/>
  <c r="AZ92"/>
  <c r="AL92"/>
  <c r="AH92"/>
  <c r="AD92"/>
  <c r="Z92"/>
  <c r="V92"/>
  <c r="R92"/>
  <c r="N92"/>
  <c r="J92"/>
  <c r="F92"/>
  <c r="S483"/>
  <c r="B192" i="10"/>
  <c r="D192"/>
  <c r="F192"/>
  <c r="H192"/>
  <c r="J192"/>
  <c r="L192"/>
  <c r="N192"/>
  <c r="P192"/>
  <c r="R192"/>
  <c r="T192"/>
  <c r="V192"/>
  <c r="X192"/>
  <c r="Z192"/>
  <c r="AB192"/>
  <c r="AD192"/>
  <c r="AO192"/>
  <c r="AZ192"/>
  <c r="BB192"/>
  <c r="BD192"/>
  <c r="BF192"/>
  <c r="C192"/>
  <c r="E192"/>
  <c r="G192"/>
  <c r="I192"/>
  <c r="K192"/>
  <c r="M192"/>
  <c r="O192"/>
  <c r="Q192"/>
  <c r="S192"/>
  <c r="U192"/>
  <c r="W192"/>
  <c r="Y192"/>
  <c r="AA192"/>
  <c r="AC192"/>
  <c r="AE192"/>
  <c r="AY192"/>
  <c r="BA192"/>
  <c r="BC192"/>
  <c r="BE192"/>
  <c r="BG192"/>
  <c r="C192" i="11"/>
  <c r="E192"/>
  <c r="G192"/>
  <c r="I192"/>
  <c r="K192"/>
  <c r="M192"/>
  <c r="O192"/>
  <c r="Q192"/>
  <c r="S192"/>
  <c r="U192"/>
  <c r="AO192"/>
  <c r="AQ192"/>
  <c r="AS192"/>
  <c r="AU192"/>
  <c r="AW192"/>
  <c r="AY192"/>
  <c r="BA192"/>
  <c r="BC192"/>
  <c r="BE192"/>
  <c r="BG192"/>
  <c r="B192"/>
  <c r="D192"/>
  <c r="F192"/>
  <c r="H192"/>
  <c r="J192"/>
  <c r="L192"/>
  <c r="N192"/>
  <c r="P192"/>
  <c r="R192"/>
  <c r="T192"/>
  <c r="V192"/>
  <c r="AP192"/>
  <c r="AR192"/>
  <c r="AT192"/>
  <c r="AV192"/>
  <c r="AX192"/>
  <c r="AZ192"/>
  <c r="BB192"/>
  <c r="BD192"/>
  <c r="BF192"/>
  <c r="BN384"/>
  <c r="BN580"/>
  <c r="BK91" i="7"/>
  <c r="BF93" i="11"/>
  <c r="BD93"/>
  <c r="BB93"/>
  <c r="AZ93"/>
  <c r="AX93"/>
  <c r="AV93"/>
  <c r="AT93"/>
  <c r="AR93"/>
  <c r="AP93"/>
  <c r="V93"/>
  <c r="T93"/>
  <c r="R93"/>
  <c r="P93"/>
  <c r="N93"/>
  <c r="L93"/>
  <c r="J93"/>
  <c r="H93"/>
  <c r="F93"/>
  <c r="D93"/>
  <c r="B93"/>
  <c r="BG93"/>
  <c r="BE93"/>
  <c r="BC93"/>
  <c r="BA93"/>
  <c r="AY93"/>
  <c r="AW93"/>
  <c r="AU93"/>
  <c r="AS93"/>
  <c r="AQ93"/>
  <c r="AQ289" s="1"/>
  <c r="AO93"/>
  <c r="AO289" s="1"/>
  <c r="U93"/>
  <c r="S93"/>
  <c r="S289" s="1"/>
  <c r="Q93"/>
  <c r="Q289" s="1"/>
  <c r="O93"/>
  <c r="O289" s="1"/>
  <c r="M93"/>
  <c r="M289" s="1"/>
  <c r="K93"/>
  <c r="K289" s="1"/>
  <c r="I93"/>
  <c r="I289" s="1"/>
  <c r="G93"/>
  <c r="G289" s="1"/>
  <c r="E93"/>
  <c r="E289" s="1"/>
  <c r="C93"/>
  <c r="C289" s="1"/>
  <c r="BP1069" i="7"/>
  <c r="BP677"/>
  <c r="BB289" i="11"/>
  <c r="BD289"/>
  <c r="BF289"/>
  <c r="BE94" i="10"/>
  <c r="BC94"/>
  <c r="BA94"/>
  <c r="AY94"/>
  <c r="AE94"/>
  <c r="AC94"/>
  <c r="AA94"/>
  <c r="Y94"/>
  <c r="W94"/>
  <c r="U94"/>
  <c r="S94"/>
  <c r="Q94"/>
  <c r="O94"/>
  <c r="M94"/>
  <c r="K94"/>
  <c r="I94"/>
  <c r="G94"/>
  <c r="E94"/>
  <c r="C94"/>
  <c r="BF94"/>
  <c r="BB94"/>
  <c r="AO94"/>
  <c r="AB94"/>
  <c r="X94"/>
  <c r="T94"/>
  <c r="P94"/>
  <c r="L94"/>
  <c r="H94"/>
  <c r="D94"/>
  <c r="BD94"/>
  <c r="AZ94"/>
  <c r="AD94"/>
  <c r="Z94"/>
  <c r="V94"/>
  <c r="R94"/>
  <c r="N94"/>
  <c r="J94"/>
  <c r="F94"/>
  <c r="B94"/>
  <c r="A193" i="11"/>
  <c r="D288"/>
  <c r="H288"/>
  <c r="L288"/>
  <c r="P288"/>
  <c r="T288"/>
  <c r="AP288"/>
  <c r="AT288"/>
  <c r="AX288"/>
  <c r="BB288"/>
  <c r="BF288"/>
  <c r="C288"/>
  <c r="G288"/>
  <c r="K288"/>
  <c r="O288"/>
  <c r="S288"/>
  <c r="AO288"/>
  <c r="AS288"/>
  <c r="AW288"/>
  <c r="BA288"/>
  <c r="BE288"/>
  <c r="A386"/>
  <c r="BL385"/>
  <c r="B288"/>
  <c r="BI92"/>
  <c r="BH92"/>
  <c r="A94"/>
  <c r="AZ289"/>
  <c r="AX289"/>
  <c r="AV289"/>
  <c r="AT289"/>
  <c r="AR289"/>
  <c r="AP289"/>
  <c r="V289"/>
  <c r="T289"/>
  <c r="R289"/>
  <c r="P289"/>
  <c r="N289"/>
  <c r="L289"/>
  <c r="J289"/>
  <c r="H289"/>
  <c r="F289"/>
  <c r="D289"/>
  <c r="BG289"/>
  <c r="BE289"/>
  <c r="BC289"/>
  <c r="BA289"/>
  <c r="AY289"/>
  <c r="AW289"/>
  <c r="AU289"/>
  <c r="AS289"/>
  <c r="U289"/>
  <c r="F288"/>
  <c r="J288"/>
  <c r="N288"/>
  <c r="R288"/>
  <c r="V288"/>
  <c r="AR288"/>
  <c r="AV288"/>
  <c r="AZ288"/>
  <c r="BD288"/>
  <c r="E288"/>
  <c r="I288"/>
  <c r="M288"/>
  <c r="Q288"/>
  <c r="U288"/>
  <c r="AQ288"/>
  <c r="AU288"/>
  <c r="AY288"/>
  <c r="BC288"/>
  <c r="BG288"/>
  <c r="BH93" i="10"/>
  <c r="BI93"/>
  <c r="BG94"/>
  <c r="A95"/>
  <c r="A193"/>
  <c r="B289"/>
  <c r="Q289"/>
  <c r="M289"/>
  <c r="E289"/>
  <c r="O289"/>
  <c r="C289"/>
  <c r="K289"/>
  <c r="S289"/>
  <c r="AA289"/>
  <c r="BA289"/>
  <c r="U289"/>
  <c r="AC289"/>
  <c r="BC289"/>
  <c r="F289"/>
  <c r="J289"/>
  <c r="N289"/>
  <c r="R289"/>
  <c r="V289"/>
  <c r="Z289"/>
  <c r="AD289"/>
  <c r="AZ289"/>
  <c r="BD289"/>
  <c r="BN581"/>
  <c r="BN385"/>
  <c r="A582"/>
  <c r="A386"/>
  <c r="G289"/>
  <c r="W289"/>
  <c r="AE289"/>
  <c r="BE289"/>
  <c r="I289"/>
  <c r="Y289"/>
  <c r="AY289"/>
  <c r="BG289"/>
  <c r="D289"/>
  <c r="H289"/>
  <c r="L289"/>
  <c r="P289"/>
  <c r="T289"/>
  <c r="X289"/>
  <c r="AB289"/>
  <c r="AO289"/>
  <c r="BB289"/>
  <c r="BF289"/>
  <c r="A1071" i="7"/>
  <c r="A289"/>
  <c r="BI483"/>
  <c r="BG483"/>
  <c r="BE483"/>
  <c r="BC483"/>
  <c r="AH483"/>
  <c r="AF483"/>
  <c r="AD483"/>
  <c r="AB483"/>
  <c r="Z483"/>
  <c r="X483"/>
  <c r="V483"/>
  <c r="T483"/>
  <c r="R483"/>
  <c r="P483"/>
  <c r="N483"/>
  <c r="L483"/>
  <c r="J483"/>
  <c r="H483"/>
  <c r="F483"/>
  <c r="D483"/>
  <c r="BH483"/>
  <c r="BF483"/>
  <c r="BD483"/>
  <c r="BB483"/>
  <c r="AG483"/>
  <c r="AE483"/>
  <c r="AC483"/>
  <c r="AA483"/>
  <c r="Y483"/>
  <c r="W483"/>
  <c r="U483"/>
  <c r="Q483"/>
  <c r="O483"/>
  <c r="M483"/>
  <c r="K483"/>
  <c r="I483"/>
  <c r="G483"/>
  <c r="E483"/>
  <c r="A680"/>
  <c r="BJ91"/>
  <c r="A93"/>
  <c r="AM94" i="11" l="1"/>
  <c r="AM290" s="1"/>
  <c r="AK94"/>
  <c r="AK290" s="1"/>
  <c r="AI94"/>
  <c r="AI290" s="1"/>
  <c r="AG94"/>
  <c r="AG290" s="1"/>
  <c r="AE94"/>
  <c r="AE290" s="1"/>
  <c r="AC94"/>
  <c r="AC290" s="1"/>
  <c r="AA94"/>
  <c r="AA290" s="1"/>
  <c r="Y94"/>
  <c r="Y290" s="1"/>
  <c r="W94"/>
  <c r="W290" s="1"/>
  <c r="AN94"/>
  <c r="AN290" s="1"/>
  <c r="AL94"/>
  <c r="AL290" s="1"/>
  <c r="AJ94"/>
  <c r="AJ290" s="1"/>
  <c r="AH94"/>
  <c r="AH290" s="1"/>
  <c r="AF94"/>
  <c r="AF290" s="1"/>
  <c r="AD94"/>
  <c r="AD290" s="1"/>
  <c r="AB94"/>
  <c r="AB290" s="1"/>
  <c r="Z94"/>
  <c r="Z290" s="1"/>
  <c r="X94"/>
  <c r="X290" s="1"/>
  <c r="AX95" i="10"/>
  <c r="AX291" s="1"/>
  <c r="AV95"/>
  <c r="AV291" s="1"/>
  <c r="AT95"/>
  <c r="AT291" s="1"/>
  <c r="AR95"/>
  <c r="AR291" s="1"/>
  <c r="AP95"/>
  <c r="AP291" s="1"/>
  <c r="AW95"/>
  <c r="AW291" s="1"/>
  <c r="AU95"/>
  <c r="AU291" s="1"/>
  <c r="AS95"/>
  <c r="AS291" s="1"/>
  <c r="AQ95"/>
  <c r="AQ291" s="1"/>
  <c r="AX289" i="7"/>
  <c r="AV289"/>
  <c r="AT289"/>
  <c r="AR289"/>
  <c r="AP289"/>
  <c r="AY289"/>
  <c r="AU289"/>
  <c r="AQ289"/>
  <c r="AW289"/>
  <c r="AS289"/>
  <c r="BH289"/>
  <c r="BF289"/>
  <c r="BD289"/>
  <c r="BB289"/>
  <c r="AZ289"/>
  <c r="AN289"/>
  <c r="AL289"/>
  <c r="AJ289"/>
  <c r="AH289"/>
  <c r="AF289"/>
  <c r="AD289"/>
  <c r="AB289"/>
  <c r="Z289"/>
  <c r="X289"/>
  <c r="V289"/>
  <c r="T289"/>
  <c r="R289"/>
  <c r="P289"/>
  <c r="N289"/>
  <c r="L289"/>
  <c r="J289"/>
  <c r="H289"/>
  <c r="F289"/>
  <c r="D289"/>
  <c r="BI289"/>
  <c r="BE289"/>
  <c r="BA289"/>
  <c r="AM289"/>
  <c r="AI289"/>
  <c r="AE289"/>
  <c r="AA289"/>
  <c r="W289"/>
  <c r="S289"/>
  <c r="O289"/>
  <c r="K289"/>
  <c r="G289"/>
  <c r="BG289"/>
  <c r="BC289"/>
  <c r="AO289"/>
  <c r="AO484" s="1"/>
  <c r="AK289"/>
  <c r="AG289"/>
  <c r="AC289"/>
  <c r="Y289"/>
  <c r="U289"/>
  <c r="Q289"/>
  <c r="M289"/>
  <c r="I289"/>
  <c r="E289"/>
  <c r="AL484"/>
  <c r="AJ484"/>
  <c r="AK484"/>
  <c r="AR484"/>
  <c r="AV484"/>
  <c r="AS484"/>
  <c r="AW484"/>
  <c r="AZ484"/>
  <c r="AN484"/>
  <c r="AI484"/>
  <c r="AM484"/>
  <c r="BA484"/>
  <c r="AP484"/>
  <c r="AT484"/>
  <c r="AX484"/>
  <c r="AQ484"/>
  <c r="AU484"/>
  <c r="AY484"/>
  <c r="AX93"/>
  <c r="AV93"/>
  <c r="AT93"/>
  <c r="AR93"/>
  <c r="AP93"/>
  <c r="AY93"/>
  <c r="AW93"/>
  <c r="AU93"/>
  <c r="AS93"/>
  <c r="AQ93"/>
  <c r="AO93"/>
  <c r="AN95" i="10"/>
  <c r="AN291" s="1"/>
  <c r="AL95"/>
  <c r="AL291" s="1"/>
  <c r="AJ95"/>
  <c r="AJ291" s="1"/>
  <c r="AH95"/>
  <c r="AH291" s="1"/>
  <c r="AF95"/>
  <c r="AF291" s="1"/>
  <c r="AM95"/>
  <c r="AM291" s="1"/>
  <c r="AK95"/>
  <c r="AK291" s="1"/>
  <c r="AI95"/>
  <c r="AI291" s="1"/>
  <c r="AG95"/>
  <c r="AG291" s="1"/>
  <c r="BH93" i="7"/>
  <c r="BF93"/>
  <c r="BD93"/>
  <c r="BB93"/>
  <c r="AZ93"/>
  <c r="AN93"/>
  <c r="AL93"/>
  <c r="AJ93"/>
  <c r="AH93"/>
  <c r="AF93"/>
  <c r="AD93"/>
  <c r="AB93"/>
  <c r="Z93"/>
  <c r="X93"/>
  <c r="V93"/>
  <c r="T93"/>
  <c r="R93"/>
  <c r="P93"/>
  <c r="N93"/>
  <c r="L93"/>
  <c r="J93"/>
  <c r="H93"/>
  <c r="F93"/>
  <c r="D93"/>
  <c r="BI93"/>
  <c r="BE93"/>
  <c r="BA93"/>
  <c r="AM93"/>
  <c r="AI93"/>
  <c r="AE93"/>
  <c r="AA93"/>
  <c r="W93"/>
  <c r="S93"/>
  <c r="O93"/>
  <c r="K93"/>
  <c r="G93"/>
  <c r="BG93"/>
  <c r="BC93"/>
  <c r="AK93"/>
  <c r="AG93"/>
  <c r="AC93"/>
  <c r="Y93"/>
  <c r="U93"/>
  <c r="Q93"/>
  <c r="M93"/>
  <c r="I93"/>
  <c r="E93"/>
  <c r="M484"/>
  <c r="E484"/>
  <c r="B193" i="10"/>
  <c r="D193"/>
  <c r="F193"/>
  <c r="H193"/>
  <c r="H290" s="1"/>
  <c r="J193"/>
  <c r="L193"/>
  <c r="L290" s="1"/>
  <c r="N193"/>
  <c r="P193"/>
  <c r="R193"/>
  <c r="T193"/>
  <c r="V193"/>
  <c r="X193"/>
  <c r="X290" s="1"/>
  <c r="Z193"/>
  <c r="AB193"/>
  <c r="AB290" s="1"/>
  <c r="AD193"/>
  <c r="AO193"/>
  <c r="AZ193"/>
  <c r="BB193"/>
  <c r="BD193"/>
  <c r="BF193"/>
  <c r="BF290" s="1"/>
  <c r="C193"/>
  <c r="E193"/>
  <c r="G193"/>
  <c r="I193"/>
  <c r="I290" s="1"/>
  <c r="K193"/>
  <c r="M193"/>
  <c r="O193"/>
  <c r="O290" s="1"/>
  <c r="Q193"/>
  <c r="Q290" s="1"/>
  <c r="S193"/>
  <c r="U193"/>
  <c r="W193"/>
  <c r="W290" s="1"/>
  <c r="Y193"/>
  <c r="Y290" s="1"/>
  <c r="AA193"/>
  <c r="AC193"/>
  <c r="AE193"/>
  <c r="AE290" s="1"/>
  <c r="AY193"/>
  <c r="AY290" s="1"/>
  <c r="BA193"/>
  <c r="BC193"/>
  <c r="BE193"/>
  <c r="BE290" s="1"/>
  <c r="BG193"/>
  <c r="BG290" s="1"/>
  <c r="B193" i="11"/>
  <c r="D193"/>
  <c r="F193"/>
  <c r="H193"/>
  <c r="J193"/>
  <c r="L193"/>
  <c r="N193"/>
  <c r="P193"/>
  <c r="R193"/>
  <c r="T193"/>
  <c r="V193"/>
  <c r="AP193"/>
  <c r="AR193"/>
  <c r="AT193"/>
  <c r="AV193"/>
  <c r="AX193"/>
  <c r="AZ193"/>
  <c r="BB193"/>
  <c r="BD193"/>
  <c r="BF193"/>
  <c r="C193"/>
  <c r="E193"/>
  <c r="G193"/>
  <c r="I193"/>
  <c r="K193"/>
  <c r="M193"/>
  <c r="O193"/>
  <c r="Q193"/>
  <c r="S193"/>
  <c r="U193"/>
  <c r="AO193"/>
  <c r="AQ193"/>
  <c r="AS193"/>
  <c r="AU193"/>
  <c r="AW193"/>
  <c r="AY193"/>
  <c r="BA193"/>
  <c r="BC193"/>
  <c r="BE193"/>
  <c r="BG193"/>
  <c r="BN385"/>
  <c r="BN581"/>
  <c r="BF94"/>
  <c r="BD94"/>
  <c r="BB94"/>
  <c r="AZ94"/>
  <c r="AX94"/>
  <c r="AV94"/>
  <c r="AT94"/>
  <c r="AR94"/>
  <c r="AP94"/>
  <c r="V94"/>
  <c r="T94"/>
  <c r="R94"/>
  <c r="P94"/>
  <c r="N94"/>
  <c r="L94"/>
  <c r="J94"/>
  <c r="H94"/>
  <c r="F94"/>
  <c r="D94"/>
  <c r="D290" s="1"/>
  <c r="B94"/>
  <c r="BG94"/>
  <c r="BE94"/>
  <c r="BC94"/>
  <c r="BA94"/>
  <c r="AY94"/>
  <c r="AW94"/>
  <c r="AU94"/>
  <c r="AS94"/>
  <c r="AQ94"/>
  <c r="AO94"/>
  <c r="U94"/>
  <c r="S94"/>
  <c r="Q94"/>
  <c r="O94"/>
  <c r="M94"/>
  <c r="K94"/>
  <c r="I94"/>
  <c r="G94"/>
  <c r="G290" s="1"/>
  <c r="E94"/>
  <c r="E290" s="1"/>
  <c r="C94"/>
  <c r="C290" s="1"/>
  <c r="BK92" i="7"/>
  <c r="BP1070"/>
  <c r="BP678"/>
  <c r="BF95" i="10"/>
  <c r="BD95"/>
  <c r="BB95"/>
  <c r="AZ95"/>
  <c r="AO95"/>
  <c r="AD95"/>
  <c r="AB95"/>
  <c r="Z95"/>
  <c r="X95"/>
  <c r="V95"/>
  <c r="T95"/>
  <c r="R95"/>
  <c r="P95"/>
  <c r="N95"/>
  <c r="L95"/>
  <c r="J95"/>
  <c r="H95"/>
  <c r="F95"/>
  <c r="D95"/>
  <c r="B95"/>
  <c r="BC95"/>
  <c r="AY95"/>
  <c r="AC95"/>
  <c r="Y95"/>
  <c r="U95"/>
  <c r="Q95"/>
  <c r="M95"/>
  <c r="I95"/>
  <c r="E95"/>
  <c r="BE95"/>
  <c r="BA95"/>
  <c r="AE95"/>
  <c r="AA95"/>
  <c r="W95"/>
  <c r="S95"/>
  <c r="O95"/>
  <c r="K95"/>
  <c r="G95"/>
  <c r="C95"/>
  <c r="AX290" i="11"/>
  <c r="BB290"/>
  <c r="BD290"/>
  <c r="BF290"/>
  <c r="A194"/>
  <c r="B289"/>
  <c r="BH93"/>
  <c r="BI93"/>
  <c r="BG290"/>
  <c r="BE290"/>
  <c r="BC290"/>
  <c r="BA290"/>
  <c r="AY290"/>
  <c r="AW290"/>
  <c r="AU290"/>
  <c r="AS290"/>
  <c r="AQ290"/>
  <c r="AO290"/>
  <c r="U290"/>
  <c r="S290"/>
  <c r="Q290"/>
  <c r="O290"/>
  <c r="M290"/>
  <c r="K290"/>
  <c r="I290"/>
  <c r="A95"/>
  <c r="AZ290"/>
  <c r="AV290"/>
  <c r="AT290"/>
  <c r="AR290"/>
  <c r="AP290"/>
  <c r="V290"/>
  <c r="T290"/>
  <c r="R290"/>
  <c r="P290"/>
  <c r="N290"/>
  <c r="L290"/>
  <c r="J290"/>
  <c r="H290"/>
  <c r="F290"/>
  <c r="A387"/>
  <c r="BL386"/>
  <c r="A387" i="10"/>
  <c r="A583"/>
  <c r="A194"/>
  <c r="BI94"/>
  <c r="B290"/>
  <c r="BH94"/>
  <c r="P290"/>
  <c r="AO290"/>
  <c r="J290"/>
  <c r="R290"/>
  <c r="Z290"/>
  <c r="AZ290"/>
  <c r="C290"/>
  <c r="G290"/>
  <c r="K290"/>
  <c r="S290"/>
  <c r="AA290"/>
  <c r="BA290"/>
  <c r="A96"/>
  <c r="BG95"/>
  <c r="BN582"/>
  <c r="BN386"/>
  <c r="D290"/>
  <c r="T290"/>
  <c r="BB290"/>
  <c r="F290"/>
  <c r="N290"/>
  <c r="V290"/>
  <c r="AD290"/>
  <c r="BD290"/>
  <c r="E290"/>
  <c r="M290"/>
  <c r="U290"/>
  <c r="AC290"/>
  <c r="BC290"/>
  <c r="BH484" i="7"/>
  <c r="BF484"/>
  <c r="BD484"/>
  <c r="BB484"/>
  <c r="AG484"/>
  <c r="AE484"/>
  <c r="AC484"/>
  <c r="AA484"/>
  <c r="Y484"/>
  <c r="W484"/>
  <c r="U484"/>
  <c r="S484"/>
  <c r="Q484"/>
  <c r="O484"/>
  <c r="K484"/>
  <c r="I484"/>
  <c r="G484"/>
  <c r="A290"/>
  <c r="BI484"/>
  <c r="BG484"/>
  <c r="BE484"/>
  <c r="BC484"/>
  <c r="AH484"/>
  <c r="AF484"/>
  <c r="AD484"/>
  <c r="AB484"/>
  <c r="Z484"/>
  <c r="X484"/>
  <c r="V484"/>
  <c r="T484"/>
  <c r="R484"/>
  <c r="P484"/>
  <c r="N484"/>
  <c r="L484"/>
  <c r="J484"/>
  <c r="H484"/>
  <c r="F484"/>
  <c r="D484"/>
  <c r="A1072"/>
  <c r="A681"/>
  <c r="BJ92"/>
  <c r="A94"/>
  <c r="AM95" i="11" l="1"/>
  <c r="AM291" s="1"/>
  <c r="AK95"/>
  <c r="AK291" s="1"/>
  <c r="AI95"/>
  <c r="AI291" s="1"/>
  <c r="AG95"/>
  <c r="AG291" s="1"/>
  <c r="AE95"/>
  <c r="AE291" s="1"/>
  <c r="AC95"/>
  <c r="AC291" s="1"/>
  <c r="AA95"/>
  <c r="AA291" s="1"/>
  <c r="Y95"/>
  <c r="Y291" s="1"/>
  <c r="W95"/>
  <c r="W291" s="1"/>
  <c r="AN95"/>
  <c r="AN291" s="1"/>
  <c r="AL95"/>
  <c r="AL291" s="1"/>
  <c r="AJ95"/>
  <c r="AJ291" s="1"/>
  <c r="AH95"/>
  <c r="AH291" s="1"/>
  <c r="AF95"/>
  <c r="AF291" s="1"/>
  <c r="AD95"/>
  <c r="AD291" s="1"/>
  <c r="AB95"/>
  <c r="AB291" s="1"/>
  <c r="Z95"/>
  <c r="Z291" s="1"/>
  <c r="X95"/>
  <c r="X291" s="1"/>
  <c r="AW96" i="10"/>
  <c r="AW97" s="1"/>
  <c r="AU96"/>
  <c r="AU97" s="1"/>
  <c r="G48" i="9" s="1"/>
  <c r="AS96" i="10"/>
  <c r="AS97" s="1"/>
  <c r="G46" i="9" s="1"/>
  <c r="AQ96" i="10"/>
  <c r="AQ97" s="1"/>
  <c r="G44" i="9" s="1"/>
  <c r="AX96" i="10"/>
  <c r="AX97" s="1"/>
  <c r="AV96"/>
  <c r="AV97" s="1"/>
  <c r="G49" i="9" s="1"/>
  <c r="AT96" i="10"/>
  <c r="AT97" s="1"/>
  <c r="G47" i="9" s="1"/>
  <c r="AR96" i="10"/>
  <c r="AR97" s="1"/>
  <c r="G45" i="9" s="1"/>
  <c r="AP96" i="10"/>
  <c r="AP97" s="1"/>
  <c r="AX290" i="7"/>
  <c r="AX485" s="1"/>
  <c r="AV290"/>
  <c r="AT290"/>
  <c r="AT485" s="1"/>
  <c r="AR290"/>
  <c r="AP290"/>
  <c r="AP485" s="1"/>
  <c r="AW290"/>
  <c r="AW485" s="1"/>
  <c r="AS290"/>
  <c r="AS485" s="1"/>
  <c r="AY290"/>
  <c r="AU290"/>
  <c r="AQ290"/>
  <c r="BH290"/>
  <c r="BF290"/>
  <c r="BD290"/>
  <c r="BB290"/>
  <c r="AZ290"/>
  <c r="AZ485" s="1"/>
  <c r="AN290"/>
  <c r="AL290"/>
  <c r="AL485" s="1"/>
  <c r="AJ290"/>
  <c r="AH290"/>
  <c r="AF290"/>
  <c r="AD290"/>
  <c r="AB290"/>
  <c r="Z290"/>
  <c r="X290"/>
  <c r="V290"/>
  <c r="T290"/>
  <c r="R290"/>
  <c r="P290"/>
  <c r="N290"/>
  <c r="L290"/>
  <c r="J290"/>
  <c r="H290"/>
  <c r="F290"/>
  <c r="D290"/>
  <c r="BI290"/>
  <c r="BE290"/>
  <c r="BA290"/>
  <c r="BA485" s="1"/>
  <c r="AM290"/>
  <c r="AI290"/>
  <c r="AI485" s="1"/>
  <c r="AE290"/>
  <c r="AA290"/>
  <c r="W290"/>
  <c r="S290"/>
  <c r="O290"/>
  <c r="K290"/>
  <c r="G290"/>
  <c r="BG290"/>
  <c r="BC290"/>
  <c r="AO290"/>
  <c r="AO485" s="1"/>
  <c r="AK290"/>
  <c r="AG290"/>
  <c r="AC290"/>
  <c r="Y290"/>
  <c r="U290"/>
  <c r="Q290"/>
  <c r="M290"/>
  <c r="I290"/>
  <c r="E290"/>
  <c r="AK485"/>
  <c r="AM485"/>
  <c r="AJ485"/>
  <c r="AN485"/>
  <c r="AQ485"/>
  <c r="AU485"/>
  <c r="AY485"/>
  <c r="AR485"/>
  <c r="AV485"/>
  <c r="AY94"/>
  <c r="AW94"/>
  <c r="AU94"/>
  <c r="AS94"/>
  <c r="AQ94"/>
  <c r="AO94"/>
  <c r="AX94"/>
  <c r="AV94"/>
  <c r="AT94"/>
  <c r="AR94"/>
  <c r="AP94"/>
  <c r="AM96" i="10"/>
  <c r="AM97" s="1"/>
  <c r="AK96"/>
  <c r="AK97" s="1"/>
  <c r="AI96"/>
  <c r="AI97" s="1"/>
  <c r="AG96"/>
  <c r="AG97" s="1"/>
  <c r="AN96"/>
  <c r="AN97" s="1"/>
  <c r="AL96"/>
  <c r="AL97" s="1"/>
  <c r="AJ96"/>
  <c r="AJ97" s="1"/>
  <c r="AH96"/>
  <c r="AH97" s="1"/>
  <c r="AF96"/>
  <c r="AF97" s="1"/>
  <c r="BI94" i="7"/>
  <c r="BG94"/>
  <c r="BE94"/>
  <c r="BC94"/>
  <c r="BA94"/>
  <c r="AM94"/>
  <c r="AK94"/>
  <c r="AI94"/>
  <c r="AG94"/>
  <c r="AE94"/>
  <c r="AC94"/>
  <c r="AA94"/>
  <c r="Y94"/>
  <c r="W94"/>
  <c r="U94"/>
  <c r="S94"/>
  <c r="Q94"/>
  <c r="O94"/>
  <c r="M94"/>
  <c r="K94"/>
  <c r="I94"/>
  <c r="G94"/>
  <c r="E94"/>
  <c r="BH94"/>
  <c r="BD94"/>
  <c r="AZ94"/>
  <c r="AL94"/>
  <c r="AH94"/>
  <c r="AD94"/>
  <c r="Z94"/>
  <c r="V94"/>
  <c r="R94"/>
  <c r="N94"/>
  <c r="J94"/>
  <c r="F94"/>
  <c r="BF94"/>
  <c r="BB94"/>
  <c r="AN94"/>
  <c r="AJ94"/>
  <c r="AF94"/>
  <c r="AB94"/>
  <c r="X94"/>
  <c r="T94"/>
  <c r="P94"/>
  <c r="L94"/>
  <c r="H94"/>
  <c r="D94"/>
  <c r="B194" i="10"/>
  <c r="D194"/>
  <c r="F194"/>
  <c r="H194"/>
  <c r="J194"/>
  <c r="J291" s="1"/>
  <c r="L194"/>
  <c r="N194"/>
  <c r="P194"/>
  <c r="R194"/>
  <c r="R291" s="1"/>
  <c r="T194"/>
  <c r="V194"/>
  <c r="X194"/>
  <c r="Z194"/>
  <c r="Z291" s="1"/>
  <c r="AB194"/>
  <c r="AD194"/>
  <c r="AO194"/>
  <c r="AZ194"/>
  <c r="AZ291" s="1"/>
  <c r="BB194"/>
  <c r="BD194"/>
  <c r="BF194"/>
  <c r="C194"/>
  <c r="E194"/>
  <c r="G194"/>
  <c r="G291" s="1"/>
  <c r="I194"/>
  <c r="K194"/>
  <c r="K291" s="1"/>
  <c r="M194"/>
  <c r="O194"/>
  <c r="O291" s="1"/>
  <c r="Q194"/>
  <c r="S194"/>
  <c r="S291" s="1"/>
  <c r="U194"/>
  <c r="W194"/>
  <c r="W291" s="1"/>
  <c r="Y194"/>
  <c r="AA194"/>
  <c r="AA291" s="1"/>
  <c r="AC194"/>
  <c r="AE194"/>
  <c r="AE291" s="1"/>
  <c r="AY194"/>
  <c r="BA194"/>
  <c r="BA291" s="1"/>
  <c r="BC194"/>
  <c r="BE194"/>
  <c r="BE291" s="1"/>
  <c r="BG194"/>
  <c r="C194" i="11"/>
  <c r="E194"/>
  <c r="G194"/>
  <c r="I194"/>
  <c r="K194"/>
  <c r="M194"/>
  <c r="O194"/>
  <c r="Q194"/>
  <c r="S194"/>
  <c r="U194"/>
  <c r="AO194"/>
  <c r="AQ194"/>
  <c r="AS194"/>
  <c r="AU194"/>
  <c r="AW194"/>
  <c r="AY194"/>
  <c r="BA194"/>
  <c r="BC194"/>
  <c r="BE194"/>
  <c r="BG194"/>
  <c r="B194"/>
  <c r="D194"/>
  <c r="F194"/>
  <c r="H194"/>
  <c r="J194"/>
  <c r="L194"/>
  <c r="N194"/>
  <c r="P194"/>
  <c r="R194"/>
  <c r="T194"/>
  <c r="V194"/>
  <c r="AP194"/>
  <c r="AR194"/>
  <c r="AT194"/>
  <c r="AV194"/>
  <c r="AX194"/>
  <c r="AZ194"/>
  <c r="BB194"/>
  <c r="BD194"/>
  <c r="BF194"/>
  <c r="E485" i="7"/>
  <c r="BN386" i="11"/>
  <c r="BN582"/>
  <c r="BF95"/>
  <c r="BD95"/>
  <c r="BB95"/>
  <c r="AZ95"/>
  <c r="AX95"/>
  <c r="AV95"/>
  <c r="AT95"/>
  <c r="AR95"/>
  <c r="AP95"/>
  <c r="V95"/>
  <c r="T95"/>
  <c r="R95"/>
  <c r="P95"/>
  <c r="N95"/>
  <c r="L95"/>
  <c r="J95"/>
  <c r="H95"/>
  <c r="F95"/>
  <c r="D95"/>
  <c r="B95"/>
  <c r="BG95"/>
  <c r="BE95"/>
  <c r="BC95"/>
  <c r="BA95"/>
  <c r="AY95"/>
  <c r="AW95"/>
  <c r="AU95"/>
  <c r="AS95"/>
  <c r="AQ95"/>
  <c r="AO95"/>
  <c r="U95"/>
  <c r="S95"/>
  <c r="Q95"/>
  <c r="O95"/>
  <c r="M95"/>
  <c r="K95"/>
  <c r="I95"/>
  <c r="G95"/>
  <c r="E95"/>
  <c r="C95"/>
  <c r="BK93" i="7"/>
  <c r="BP1071"/>
  <c r="BP679"/>
  <c r="BE96" i="10"/>
  <c r="BE97" s="1"/>
  <c r="G58" i="9" s="1"/>
  <c r="BC96" i="10"/>
  <c r="BC97" s="1"/>
  <c r="BA96"/>
  <c r="BA97" s="1"/>
  <c r="AY96"/>
  <c r="AY97" s="1"/>
  <c r="AE96"/>
  <c r="AE97" s="1"/>
  <c r="AC96"/>
  <c r="AC97" s="1"/>
  <c r="AA96"/>
  <c r="AA97" s="1"/>
  <c r="Y96"/>
  <c r="Y97" s="1"/>
  <c r="W96"/>
  <c r="W97" s="1"/>
  <c r="U96"/>
  <c r="U97" s="1"/>
  <c r="S96"/>
  <c r="S97" s="1"/>
  <c r="Q96"/>
  <c r="Q97" s="1"/>
  <c r="O96"/>
  <c r="O97" s="1"/>
  <c r="M96"/>
  <c r="M97" s="1"/>
  <c r="K96"/>
  <c r="K97" s="1"/>
  <c r="I96"/>
  <c r="I97" s="1"/>
  <c r="G96"/>
  <c r="G97" s="1"/>
  <c r="E96"/>
  <c r="E97" s="1"/>
  <c r="C96"/>
  <c r="C97" s="1"/>
  <c r="BD96"/>
  <c r="BD97" s="1"/>
  <c r="G57" i="9" s="1"/>
  <c r="AZ96" i="10"/>
  <c r="AZ97" s="1"/>
  <c r="AD96"/>
  <c r="AD97" s="1"/>
  <c r="Z96"/>
  <c r="Z97" s="1"/>
  <c r="V96"/>
  <c r="V97" s="1"/>
  <c r="R96"/>
  <c r="R97" s="1"/>
  <c r="N96"/>
  <c r="N97" s="1"/>
  <c r="J96"/>
  <c r="J97" s="1"/>
  <c r="F96"/>
  <c r="F97" s="1"/>
  <c r="B96"/>
  <c r="BF96"/>
  <c r="BF97" s="1"/>
  <c r="G59" i="9" s="1"/>
  <c r="BB96" i="10"/>
  <c r="BB97" s="1"/>
  <c r="AO96"/>
  <c r="AO97" s="1"/>
  <c r="AB96"/>
  <c r="AB97" s="1"/>
  <c r="X96"/>
  <c r="X97" s="1"/>
  <c r="T96"/>
  <c r="T97" s="1"/>
  <c r="P96"/>
  <c r="P97" s="1"/>
  <c r="L96"/>
  <c r="L97" s="1"/>
  <c r="H96"/>
  <c r="H97" s="1"/>
  <c r="D96"/>
  <c r="D97" s="1"/>
  <c r="A96" i="11"/>
  <c r="A195"/>
  <c r="B290"/>
  <c r="BI94"/>
  <c r="BH94"/>
  <c r="A388"/>
  <c r="BL387"/>
  <c r="A195" i="10"/>
  <c r="A584"/>
  <c r="A388"/>
  <c r="M291"/>
  <c r="I291"/>
  <c r="Q291"/>
  <c r="Y291"/>
  <c r="AY291"/>
  <c r="BG291"/>
  <c r="D291"/>
  <c r="H291"/>
  <c r="L291"/>
  <c r="P291"/>
  <c r="T291"/>
  <c r="X291"/>
  <c r="AB291"/>
  <c r="AO291"/>
  <c r="BB291"/>
  <c r="BF291"/>
  <c r="B291"/>
  <c r="BH95"/>
  <c r="BI95"/>
  <c r="BG96"/>
  <c r="BG97" s="1"/>
  <c r="G60" i="9" s="1"/>
  <c r="BN583" i="10"/>
  <c r="BN387"/>
  <c r="E291"/>
  <c r="U291"/>
  <c r="AC291"/>
  <c r="BC291"/>
  <c r="C291"/>
  <c r="F291"/>
  <c r="N291"/>
  <c r="V291"/>
  <c r="AD291"/>
  <c r="BD291"/>
  <c r="A682" i="7"/>
  <c r="A1073"/>
  <c r="A291"/>
  <c r="BI485"/>
  <c r="BG485"/>
  <c r="BE485"/>
  <c r="BC485"/>
  <c r="AH485"/>
  <c r="AF485"/>
  <c r="AD485"/>
  <c r="AB485"/>
  <c r="Z485"/>
  <c r="X485"/>
  <c r="V485"/>
  <c r="T485"/>
  <c r="R485"/>
  <c r="P485"/>
  <c r="N485"/>
  <c r="L485"/>
  <c r="J485"/>
  <c r="H485"/>
  <c r="F485"/>
  <c r="D485"/>
  <c r="BH485"/>
  <c r="BF485"/>
  <c r="BD485"/>
  <c r="BB485"/>
  <c r="AG485"/>
  <c r="AE485"/>
  <c r="AC485"/>
  <c r="AA485"/>
  <c r="Y485"/>
  <c r="W485"/>
  <c r="U485"/>
  <c r="S485"/>
  <c r="Q485"/>
  <c r="O485"/>
  <c r="M485"/>
  <c r="K485"/>
  <c r="I485"/>
  <c r="G485"/>
  <c r="BJ93"/>
  <c r="A95"/>
  <c r="AM96" i="11" l="1"/>
  <c r="AK96"/>
  <c r="AI96"/>
  <c r="AG96"/>
  <c r="AE96"/>
  <c r="AC96"/>
  <c r="AA96"/>
  <c r="Y96"/>
  <c r="W96"/>
  <c r="AN96"/>
  <c r="AL96"/>
  <c r="AJ96"/>
  <c r="AH96"/>
  <c r="AF96"/>
  <c r="AD96"/>
  <c r="AB96"/>
  <c r="Z96"/>
  <c r="X96"/>
  <c r="AP98" i="10"/>
  <c r="AP292"/>
  <c r="AP293" s="1"/>
  <c r="AT98"/>
  <c r="AT292"/>
  <c r="AT293" s="1"/>
  <c r="AX98"/>
  <c r="AX292"/>
  <c r="AX293" s="1"/>
  <c r="AS98"/>
  <c r="AS292"/>
  <c r="AS293" s="1"/>
  <c r="AW98"/>
  <c r="AW292"/>
  <c r="AW293" s="1"/>
  <c r="AR98"/>
  <c r="AR292"/>
  <c r="AR293" s="1"/>
  <c r="AV98"/>
  <c r="AV292"/>
  <c r="AV293" s="1"/>
  <c r="AQ98"/>
  <c r="AQ292"/>
  <c r="AQ293" s="1"/>
  <c r="AU98"/>
  <c r="AU292"/>
  <c r="AU293" s="1"/>
  <c r="AY291" i="7"/>
  <c r="AY486" s="1"/>
  <c r="AX291"/>
  <c r="AX486" s="1"/>
  <c r="AV291"/>
  <c r="AT291"/>
  <c r="AT486" s="1"/>
  <c r="AR291"/>
  <c r="AP291"/>
  <c r="AP486" s="1"/>
  <c r="AU291"/>
  <c r="AU486" s="1"/>
  <c r="AQ291"/>
  <c r="AQ486" s="1"/>
  <c r="AW291"/>
  <c r="AS291"/>
  <c r="BH291"/>
  <c r="BF291"/>
  <c r="BD291"/>
  <c r="BB291"/>
  <c r="AZ291"/>
  <c r="AZ486" s="1"/>
  <c r="AN291"/>
  <c r="AL291"/>
  <c r="AJ291"/>
  <c r="AH291"/>
  <c r="AF291"/>
  <c r="AD291"/>
  <c r="AB291"/>
  <c r="Z291"/>
  <c r="X291"/>
  <c r="V291"/>
  <c r="T291"/>
  <c r="R291"/>
  <c r="P291"/>
  <c r="N291"/>
  <c r="L291"/>
  <c r="J291"/>
  <c r="H291"/>
  <c r="F291"/>
  <c r="D291"/>
  <c r="BI291"/>
  <c r="BE291"/>
  <c r="BA291"/>
  <c r="BA486" s="1"/>
  <c r="AM291"/>
  <c r="AM486" s="1"/>
  <c r="AI291"/>
  <c r="AI486" s="1"/>
  <c r="AE291"/>
  <c r="AA291"/>
  <c r="W291"/>
  <c r="S291"/>
  <c r="O291"/>
  <c r="K291"/>
  <c r="G291"/>
  <c r="BG291"/>
  <c r="BC291"/>
  <c r="AO291"/>
  <c r="AO486" s="1"/>
  <c r="AK291"/>
  <c r="AG291"/>
  <c r="AC291"/>
  <c r="Y291"/>
  <c r="U291"/>
  <c r="Q291"/>
  <c r="M291"/>
  <c r="I291"/>
  <c r="E291"/>
  <c r="AN486"/>
  <c r="AJ486"/>
  <c r="AL486"/>
  <c r="AK486"/>
  <c r="AR486"/>
  <c r="AV486"/>
  <c r="AS486"/>
  <c r="AW486"/>
  <c r="AX95"/>
  <c r="AV95"/>
  <c r="AT95"/>
  <c r="AR95"/>
  <c r="AP95"/>
  <c r="AY95"/>
  <c r="AW95"/>
  <c r="AU95"/>
  <c r="AS95"/>
  <c r="AQ95"/>
  <c r="AO95"/>
  <c r="AF98" i="10"/>
  <c r="AF292"/>
  <c r="AF293" s="1"/>
  <c r="AJ98"/>
  <c r="AJ292"/>
  <c r="AJ293" s="1"/>
  <c r="AN98"/>
  <c r="AN292"/>
  <c r="AN293" s="1"/>
  <c r="AI98"/>
  <c r="AI292"/>
  <c r="AI293" s="1"/>
  <c r="AM98"/>
  <c r="AM292"/>
  <c r="AM293" s="1"/>
  <c r="AH98"/>
  <c r="AH292"/>
  <c r="AH293" s="1"/>
  <c r="AL98"/>
  <c r="AL292"/>
  <c r="AL293" s="1"/>
  <c r="AG98"/>
  <c r="AG292"/>
  <c r="AG293" s="1"/>
  <c r="AK98"/>
  <c r="AK292"/>
  <c r="AK293" s="1"/>
  <c r="BH95" i="7"/>
  <c r="BF95"/>
  <c r="BD95"/>
  <c r="BB95"/>
  <c r="AZ95"/>
  <c r="AN95"/>
  <c r="AL95"/>
  <c r="AJ95"/>
  <c r="AH95"/>
  <c r="AF95"/>
  <c r="AD95"/>
  <c r="AB95"/>
  <c r="Z95"/>
  <c r="X95"/>
  <c r="V95"/>
  <c r="T95"/>
  <c r="R95"/>
  <c r="P95"/>
  <c r="N95"/>
  <c r="L95"/>
  <c r="J95"/>
  <c r="H95"/>
  <c r="F95"/>
  <c r="D95"/>
  <c r="BG95"/>
  <c r="BC95"/>
  <c r="AK95"/>
  <c r="AG95"/>
  <c r="AC95"/>
  <c r="Y95"/>
  <c r="U95"/>
  <c r="Q95"/>
  <c r="M95"/>
  <c r="I95"/>
  <c r="E95"/>
  <c r="BI95"/>
  <c r="BE95"/>
  <c r="BA95"/>
  <c r="AM95"/>
  <c r="AI95"/>
  <c r="AE95"/>
  <c r="AA95"/>
  <c r="W95"/>
  <c r="S95"/>
  <c r="O95"/>
  <c r="K95"/>
  <c r="G95"/>
  <c r="B195" i="10"/>
  <c r="B196" s="1"/>
  <c r="J3" i="9" s="1"/>
  <c r="D195" i="10"/>
  <c r="F195"/>
  <c r="F196" s="1"/>
  <c r="H195"/>
  <c r="J195"/>
  <c r="J196" s="1"/>
  <c r="L195"/>
  <c r="L196" s="1"/>
  <c r="N195"/>
  <c r="P195"/>
  <c r="P196" s="1"/>
  <c r="R195"/>
  <c r="R196" s="1"/>
  <c r="T195"/>
  <c r="T196" s="1"/>
  <c r="V195"/>
  <c r="V292" s="1"/>
  <c r="V293" s="1"/>
  <c r="X195"/>
  <c r="X196" s="1"/>
  <c r="Z195"/>
  <c r="Z196" s="1"/>
  <c r="AB195"/>
  <c r="AB196" s="1"/>
  <c r="AD195"/>
  <c r="AD292" s="1"/>
  <c r="AD293" s="1"/>
  <c r="AO195"/>
  <c r="AO196" s="1"/>
  <c r="J33" i="9" s="1"/>
  <c r="AZ195" i="10"/>
  <c r="AZ196" s="1"/>
  <c r="J35" i="9" s="1"/>
  <c r="BB195" i="10"/>
  <c r="BB196" s="1"/>
  <c r="J37" i="9" s="1"/>
  <c r="BD195" i="10"/>
  <c r="BD292" s="1"/>
  <c r="BD293" s="1"/>
  <c r="BF195"/>
  <c r="BF196" s="1"/>
  <c r="C195"/>
  <c r="C196" s="1"/>
  <c r="E195"/>
  <c r="E196" s="1"/>
  <c r="G195"/>
  <c r="I195"/>
  <c r="I196" s="1"/>
  <c r="K195"/>
  <c r="K196" s="1"/>
  <c r="M195"/>
  <c r="M196" s="1"/>
  <c r="O195"/>
  <c r="Q195"/>
  <c r="Q196" s="1"/>
  <c r="S195"/>
  <c r="S196" s="1"/>
  <c r="U195"/>
  <c r="U196" s="1"/>
  <c r="W195"/>
  <c r="Y195"/>
  <c r="Y196" s="1"/>
  <c r="AA195"/>
  <c r="AA196" s="1"/>
  <c r="AC195"/>
  <c r="AC196" s="1"/>
  <c r="AE195"/>
  <c r="AY195"/>
  <c r="AY196" s="1"/>
  <c r="J34" i="9" s="1"/>
  <c r="BA195" i="10"/>
  <c r="BA196" s="1"/>
  <c r="J36" i="9" s="1"/>
  <c r="BC195" i="10"/>
  <c r="BC196" s="1"/>
  <c r="J38" i="9" s="1"/>
  <c r="BE195" i="10"/>
  <c r="BG195"/>
  <c r="BG196" s="1"/>
  <c r="B195" i="11"/>
  <c r="D195"/>
  <c r="F195"/>
  <c r="H195"/>
  <c r="J195"/>
  <c r="L195"/>
  <c r="N195"/>
  <c r="P195"/>
  <c r="R195"/>
  <c r="T195"/>
  <c r="V195"/>
  <c r="AP195"/>
  <c r="AR195"/>
  <c r="AT195"/>
  <c r="AV195"/>
  <c r="AX195"/>
  <c r="AZ195"/>
  <c r="BB195"/>
  <c r="BD195"/>
  <c r="BF195"/>
  <c r="C195"/>
  <c r="E195"/>
  <c r="G195"/>
  <c r="I195"/>
  <c r="K195"/>
  <c r="M195"/>
  <c r="O195"/>
  <c r="Q195"/>
  <c r="S195"/>
  <c r="U195"/>
  <c r="AO195"/>
  <c r="AQ195"/>
  <c r="AS195"/>
  <c r="AU195"/>
  <c r="AW195"/>
  <c r="AY195"/>
  <c r="BA195"/>
  <c r="BC195"/>
  <c r="BE195"/>
  <c r="BG195"/>
  <c r="BN387"/>
  <c r="BN583"/>
  <c r="BF96"/>
  <c r="BD96"/>
  <c r="BB96"/>
  <c r="AZ96"/>
  <c r="AX96"/>
  <c r="AV96"/>
  <c r="AT96"/>
  <c r="AR96"/>
  <c r="AP96"/>
  <c r="V96"/>
  <c r="T96"/>
  <c r="R96"/>
  <c r="P96"/>
  <c r="N96"/>
  <c r="L96"/>
  <c r="J96"/>
  <c r="H96"/>
  <c r="F96"/>
  <c r="D96"/>
  <c r="B96"/>
  <c r="BG96"/>
  <c r="BE96"/>
  <c r="BC96"/>
  <c r="BA96"/>
  <c r="AY96"/>
  <c r="AW96"/>
  <c r="AU96"/>
  <c r="AS96"/>
  <c r="AQ96"/>
  <c r="AO96"/>
  <c r="U96"/>
  <c r="S96"/>
  <c r="Q96"/>
  <c r="O96"/>
  <c r="M96"/>
  <c r="K96"/>
  <c r="I96"/>
  <c r="G96"/>
  <c r="E96"/>
  <c r="C96"/>
  <c r="BK94" i="7"/>
  <c r="BP1072"/>
  <c r="BP680"/>
  <c r="B291" i="11"/>
  <c r="BH95"/>
  <c r="BI95"/>
  <c r="C291"/>
  <c r="G291"/>
  <c r="K291"/>
  <c r="O291"/>
  <c r="S291"/>
  <c r="AO291"/>
  <c r="AS291"/>
  <c r="AW291"/>
  <c r="BA291"/>
  <c r="BE291"/>
  <c r="F291"/>
  <c r="J291"/>
  <c r="N291"/>
  <c r="R291"/>
  <c r="V291"/>
  <c r="AR291"/>
  <c r="AV291"/>
  <c r="AZ291"/>
  <c r="BD291"/>
  <c r="A389"/>
  <c r="BL388"/>
  <c r="BF196"/>
  <c r="N59" i="9" s="1"/>
  <c r="BD196" i="11"/>
  <c r="BB196"/>
  <c r="N37" i="9" s="1"/>
  <c r="AZ196" i="11"/>
  <c r="N35" i="9" s="1"/>
  <c r="AX196" i="11"/>
  <c r="N33" i="9" s="1"/>
  <c r="AV196" i="11"/>
  <c r="N49" i="9" s="1"/>
  <c r="AT196" i="11"/>
  <c r="N47" i="9" s="1"/>
  <c r="AR196" i="11"/>
  <c r="N45" i="9" s="1"/>
  <c r="AP196" i="11"/>
  <c r="V196"/>
  <c r="T196"/>
  <c r="R196"/>
  <c r="P196"/>
  <c r="N196"/>
  <c r="L196"/>
  <c r="J196"/>
  <c r="H196"/>
  <c r="F196"/>
  <c r="D196"/>
  <c r="B196"/>
  <c r="N3" i="9" s="1"/>
  <c r="BG196" i="11"/>
  <c r="N60" i="9" s="1"/>
  <c r="BE196" i="11"/>
  <c r="N58" i="9" s="1"/>
  <c r="BC196" i="11"/>
  <c r="N38" i="9" s="1"/>
  <c r="BA196" i="11"/>
  <c r="AY196"/>
  <c r="N34" i="9" s="1"/>
  <c r="AW196" i="11"/>
  <c r="AU196"/>
  <c r="N48" i="9" s="1"/>
  <c r="AS196" i="11"/>
  <c r="N46" i="9" s="1"/>
  <c r="AQ196" i="11"/>
  <c r="N44" i="9" s="1"/>
  <c r="AO196" i="11"/>
  <c r="N24" i="9" s="1"/>
  <c r="U196" i="11"/>
  <c r="S196"/>
  <c r="N20" i="9" s="1"/>
  <c r="Q196" i="11"/>
  <c r="O196"/>
  <c r="N16" i="9" s="1"/>
  <c r="M196" i="11"/>
  <c r="K196"/>
  <c r="N12" i="9" s="1"/>
  <c r="I196" i="11"/>
  <c r="G196"/>
  <c r="N8" i="9" s="1"/>
  <c r="E196" i="11"/>
  <c r="C196"/>
  <c r="N4" i="9" s="1"/>
  <c r="E291" i="11"/>
  <c r="I291"/>
  <c r="M291"/>
  <c r="Q291"/>
  <c r="U291"/>
  <c r="AQ291"/>
  <c r="AU291"/>
  <c r="AY291"/>
  <c r="BC291"/>
  <c r="BG291"/>
  <c r="D291"/>
  <c r="H291"/>
  <c r="L291"/>
  <c r="P291"/>
  <c r="T291"/>
  <c r="AP291"/>
  <c r="AT291"/>
  <c r="AX291"/>
  <c r="BB291"/>
  <c r="BF291"/>
  <c r="N98" i="10"/>
  <c r="BI96"/>
  <c r="BH96"/>
  <c r="B97"/>
  <c r="B98" s="1"/>
  <c r="J98"/>
  <c r="R98"/>
  <c r="Z98"/>
  <c r="D98"/>
  <c r="L98"/>
  <c r="T98"/>
  <c r="AB98"/>
  <c r="C98"/>
  <c r="G98"/>
  <c r="K98"/>
  <c r="O98"/>
  <c r="S98"/>
  <c r="W98"/>
  <c r="AA98"/>
  <c r="AE98"/>
  <c r="BE196"/>
  <c r="AE196"/>
  <c r="W196"/>
  <c r="O196"/>
  <c r="G196"/>
  <c r="BD196"/>
  <c r="AD196"/>
  <c r="V196"/>
  <c r="N196"/>
  <c r="H196"/>
  <c r="D196"/>
  <c r="F98"/>
  <c r="V98"/>
  <c r="AD98"/>
  <c r="H292"/>
  <c r="H293" s="1"/>
  <c r="H98"/>
  <c r="P292"/>
  <c r="P293" s="1"/>
  <c r="P98"/>
  <c r="X292"/>
  <c r="X293" s="1"/>
  <c r="X98"/>
  <c r="AO292"/>
  <c r="AO293" s="1"/>
  <c r="BF292"/>
  <c r="BF293" s="1"/>
  <c r="E292"/>
  <c r="E293" s="1"/>
  <c r="E98"/>
  <c r="I292"/>
  <c r="I293" s="1"/>
  <c r="I98"/>
  <c r="M292"/>
  <c r="M293" s="1"/>
  <c r="M98"/>
  <c r="Q292"/>
  <c r="Q293" s="1"/>
  <c r="Q98"/>
  <c r="U292"/>
  <c r="U293" s="1"/>
  <c r="U98"/>
  <c r="Y292"/>
  <c r="Y293" s="1"/>
  <c r="Y98"/>
  <c r="AC292"/>
  <c r="AC293" s="1"/>
  <c r="AC98"/>
  <c r="AY292"/>
  <c r="AY293" s="1"/>
  <c r="BC292"/>
  <c r="BC293" s="1"/>
  <c r="BG292"/>
  <c r="BG293" s="1"/>
  <c r="BN584"/>
  <c r="BN388"/>
  <c r="A389"/>
  <c r="A585"/>
  <c r="A683" i="7"/>
  <c r="BH486"/>
  <c r="BF486"/>
  <c r="BD486"/>
  <c r="BB486"/>
  <c r="AG486"/>
  <c r="AE486"/>
  <c r="AC486"/>
  <c r="AA486"/>
  <c r="Y486"/>
  <c r="W486"/>
  <c r="U486"/>
  <c r="S486"/>
  <c r="Q486"/>
  <c r="O486"/>
  <c r="M486"/>
  <c r="K486"/>
  <c r="I486"/>
  <c r="G486"/>
  <c r="E486"/>
  <c r="A292"/>
  <c r="BI486"/>
  <c r="BG486"/>
  <c r="BE486"/>
  <c r="BC486"/>
  <c r="AH486"/>
  <c r="AF486"/>
  <c r="AD486"/>
  <c r="AB486"/>
  <c r="Z486"/>
  <c r="X486"/>
  <c r="V486"/>
  <c r="T486"/>
  <c r="R486"/>
  <c r="P486"/>
  <c r="N486"/>
  <c r="L486"/>
  <c r="J486"/>
  <c r="H486"/>
  <c r="F486"/>
  <c r="D486"/>
  <c r="A1074"/>
  <c r="BJ94"/>
  <c r="A96"/>
  <c r="J40" i="9" l="1"/>
  <c r="J58"/>
  <c r="N39"/>
  <c r="N57"/>
  <c r="J39"/>
  <c r="J57"/>
  <c r="J42"/>
  <c r="J60"/>
  <c r="J41"/>
  <c r="J59"/>
  <c r="Z97" i="11"/>
  <c r="Z98" s="1"/>
  <c r="Z292"/>
  <c r="Z293" s="1"/>
  <c r="AD97"/>
  <c r="AD98" s="1"/>
  <c r="AD292"/>
  <c r="AD293" s="1"/>
  <c r="AH97"/>
  <c r="AH98" s="1"/>
  <c r="AH292"/>
  <c r="AH293" s="1"/>
  <c r="AL97"/>
  <c r="AL98" s="1"/>
  <c r="AL292"/>
  <c r="AL293" s="1"/>
  <c r="W97"/>
  <c r="W98" s="1"/>
  <c r="W292"/>
  <c r="W293" s="1"/>
  <c r="AA97"/>
  <c r="AA98" s="1"/>
  <c r="AA292"/>
  <c r="AA293" s="1"/>
  <c r="AE97"/>
  <c r="AE98" s="1"/>
  <c r="AE292"/>
  <c r="AE293" s="1"/>
  <c r="AI97"/>
  <c r="AI98" s="1"/>
  <c r="AI292"/>
  <c r="AI293" s="1"/>
  <c r="AM97"/>
  <c r="AM98" s="1"/>
  <c r="AM292"/>
  <c r="AM293" s="1"/>
  <c r="X97"/>
  <c r="X98" s="1"/>
  <c r="X292"/>
  <c r="X293" s="1"/>
  <c r="AB97"/>
  <c r="AB98" s="1"/>
  <c r="AB292"/>
  <c r="AB293" s="1"/>
  <c r="AF97"/>
  <c r="AF98" s="1"/>
  <c r="AF292"/>
  <c r="AF293" s="1"/>
  <c r="AJ97"/>
  <c r="AJ98" s="1"/>
  <c r="AJ292"/>
  <c r="AJ293" s="1"/>
  <c r="AN97"/>
  <c r="AN98" s="1"/>
  <c r="AN292"/>
  <c r="AN293" s="1"/>
  <c r="Y97"/>
  <c r="Y98" s="1"/>
  <c r="Y292"/>
  <c r="Y293" s="1"/>
  <c r="AC97"/>
  <c r="AC98" s="1"/>
  <c r="AC292"/>
  <c r="AC293" s="1"/>
  <c r="AG97"/>
  <c r="AG98" s="1"/>
  <c r="AG292"/>
  <c r="AG293" s="1"/>
  <c r="AK97"/>
  <c r="AK98" s="1"/>
  <c r="AK292"/>
  <c r="AK293" s="1"/>
  <c r="N40" i="9"/>
  <c r="N42"/>
  <c r="N41"/>
  <c r="AU99" i="10"/>
  <c r="AU389"/>
  <c r="AU486" s="1"/>
  <c r="AU387"/>
  <c r="AU484" s="1"/>
  <c r="AU385"/>
  <c r="AU482" s="1"/>
  <c r="AU383"/>
  <c r="AU480" s="1"/>
  <c r="AU381"/>
  <c r="AU478" s="1"/>
  <c r="AU379"/>
  <c r="AU476" s="1"/>
  <c r="AU377"/>
  <c r="AU474" s="1"/>
  <c r="AU375"/>
  <c r="AU472" s="1"/>
  <c r="AU373"/>
  <c r="AU470" s="1"/>
  <c r="AU371"/>
  <c r="AU468" s="1"/>
  <c r="AU369"/>
  <c r="AU466" s="1"/>
  <c r="AU367"/>
  <c r="AU464" s="1"/>
  <c r="AU365"/>
  <c r="AU462" s="1"/>
  <c r="AU363"/>
  <c r="AU460" s="1"/>
  <c r="AU361"/>
  <c r="AU458" s="1"/>
  <c r="AU359"/>
  <c r="AU456" s="1"/>
  <c r="AU357"/>
  <c r="AU454" s="1"/>
  <c r="AU355"/>
  <c r="AU452" s="1"/>
  <c r="AU353"/>
  <c r="AU450" s="1"/>
  <c r="AU351"/>
  <c r="AU448" s="1"/>
  <c r="AU349"/>
  <c r="AU446" s="1"/>
  <c r="AU347"/>
  <c r="AU444" s="1"/>
  <c r="AU345"/>
  <c r="AU442" s="1"/>
  <c r="AU343"/>
  <c r="AU440" s="1"/>
  <c r="AU341"/>
  <c r="AU438" s="1"/>
  <c r="AU339"/>
  <c r="AU436" s="1"/>
  <c r="AU337"/>
  <c r="AU434" s="1"/>
  <c r="AU335"/>
  <c r="AU432" s="1"/>
  <c r="AU333"/>
  <c r="AU430" s="1"/>
  <c r="AU388"/>
  <c r="AU485" s="1"/>
  <c r="AU386"/>
  <c r="AU483" s="1"/>
  <c r="AU384"/>
  <c r="AU481" s="1"/>
  <c r="AU382"/>
  <c r="AU479" s="1"/>
  <c r="AU380"/>
  <c r="AU477" s="1"/>
  <c r="AU378"/>
  <c r="AU475" s="1"/>
  <c r="AU376"/>
  <c r="AU473" s="1"/>
  <c r="AU374"/>
  <c r="AU471" s="1"/>
  <c r="AU372"/>
  <c r="AU469" s="1"/>
  <c r="AU370"/>
  <c r="AU467" s="1"/>
  <c r="AU368"/>
  <c r="AU465" s="1"/>
  <c r="AU366"/>
  <c r="AU463" s="1"/>
  <c r="AU364"/>
  <c r="AU461" s="1"/>
  <c r="AU362"/>
  <c r="AU459" s="1"/>
  <c r="AU360"/>
  <c r="AU457" s="1"/>
  <c r="AU358"/>
  <c r="AU455" s="1"/>
  <c r="AU356"/>
  <c r="AU453" s="1"/>
  <c r="AU354"/>
  <c r="AU451" s="1"/>
  <c r="AU352"/>
  <c r="AU449" s="1"/>
  <c r="AU350"/>
  <c r="AU447" s="1"/>
  <c r="AU348"/>
  <c r="AU445" s="1"/>
  <c r="AU346"/>
  <c r="AU443" s="1"/>
  <c r="AU344"/>
  <c r="AU441" s="1"/>
  <c r="AU342"/>
  <c r="AU439" s="1"/>
  <c r="AU340"/>
  <c r="AU437" s="1"/>
  <c r="AU338"/>
  <c r="AU435" s="1"/>
  <c r="AU336"/>
  <c r="AU433" s="1"/>
  <c r="AU334"/>
  <c r="AU431" s="1"/>
  <c r="AU332"/>
  <c r="AU429" s="1"/>
  <c r="AU330"/>
  <c r="AU427" s="1"/>
  <c r="AU328"/>
  <c r="AU425" s="1"/>
  <c r="AU326"/>
  <c r="AU423" s="1"/>
  <c r="AU324"/>
  <c r="AU421" s="1"/>
  <c r="AU322"/>
  <c r="AU419" s="1"/>
  <c r="AU320"/>
  <c r="AU417" s="1"/>
  <c r="AU318"/>
  <c r="AU415" s="1"/>
  <c r="AU316"/>
  <c r="AU413" s="1"/>
  <c r="AU314"/>
  <c r="AU411" s="1"/>
  <c r="AU312"/>
  <c r="AU409" s="1"/>
  <c r="AU310"/>
  <c r="AU407" s="1"/>
  <c r="AU308"/>
  <c r="AU405" s="1"/>
  <c r="AU306"/>
  <c r="AU403" s="1"/>
  <c r="AU304"/>
  <c r="AU401" s="1"/>
  <c r="AU302"/>
  <c r="AU399" s="1"/>
  <c r="AU300"/>
  <c r="AU397" s="1"/>
  <c r="AU298"/>
  <c r="AU395" s="1"/>
  <c r="AU296"/>
  <c r="AU393" s="1"/>
  <c r="AU331"/>
  <c r="AU428" s="1"/>
  <c r="AU329"/>
  <c r="AU426" s="1"/>
  <c r="AU327"/>
  <c r="AU424" s="1"/>
  <c r="AU325"/>
  <c r="AU422" s="1"/>
  <c r="AU323"/>
  <c r="AU420" s="1"/>
  <c r="AU321"/>
  <c r="AU418" s="1"/>
  <c r="AU319"/>
  <c r="AU416" s="1"/>
  <c r="AU317"/>
  <c r="AU414" s="1"/>
  <c r="AU315"/>
  <c r="AU412" s="1"/>
  <c r="AU313"/>
  <c r="AU410" s="1"/>
  <c r="AU311"/>
  <c r="AU408" s="1"/>
  <c r="AU309"/>
  <c r="AU406" s="1"/>
  <c r="AU307"/>
  <c r="AU404" s="1"/>
  <c r="AU305"/>
  <c r="AU402" s="1"/>
  <c r="AU303"/>
  <c r="AU400" s="1"/>
  <c r="AU301"/>
  <c r="AU398" s="1"/>
  <c r="AU299"/>
  <c r="AU396" s="1"/>
  <c r="AU297"/>
  <c r="AU394" s="1"/>
  <c r="AQ99"/>
  <c r="AQ389"/>
  <c r="AQ486" s="1"/>
  <c r="AQ387"/>
  <c r="AQ484" s="1"/>
  <c r="AQ385"/>
  <c r="AQ482" s="1"/>
  <c r="AQ383"/>
  <c r="AQ480" s="1"/>
  <c r="AQ381"/>
  <c r="AQ478" s="1"/>
  <c r="AQ379"/>
  <c r="AQ476" s="1"/>
  <c r="AQ377"/>
  <c r="AQ474" s="1"/>
  <c r="AQ375"/>
  <c r="AQ472" s="1"/>
  <c r="AQ373"/>
  <c r="AQ470" s="1"/>
  <c r="AQ371"/>
  <c r="AQ468" s="1"/>
  <c r="AQ369"/>
  <c r="AQ466" s="1"/>
  <c r="AQ367"/>
  <c r="AQ464" s="1"/>
  <c r="AQ365"/>
  <c r="AQ462" s="1"/>
  <c r="AQ363"/>
  <c r="AQ460" s="1"/>
  <c r="AQ361"/>
  <c r="AQ458" s="1"/>
  <c r="AQ359"/>
  <c r="AQ456" s="1"/>
  <c r="AQ357"/>
  <c r="AQ454" s="1"/>
  <c r="AQ355"/>
  <c r="AQ452" s="1"/>
  <c r="AQ353"/>
  <c r="AQ450" s="1"/>
  <c r="AQ351"/>
  <c r="AQ448" s="1"/>
  <c r="AQ349"/>
  <c r="AQ446" s="1"/>
  <c r="AQ347"/>
  <c r="AQ444" s="1"/>
  <c r="AQ345"/>
  <c r="AQ442" s="1"/>
  <c r="AQ343"/>
  <c r="AQ440" s="1"/>
  <c r="AQ341"/>
  <c r="AQ438" s="1"/>
  <c r="AQ339"/>
  <c r="AQ436" s="1"/>
  <c r="AQ337"/>
  <c r="AQ434" s="1"/>
  <c r="AQ335"/>
  <c r="AQ432" s="1"/>
  <c r="AQ333"/>
  <c r="AQ430" s="1"/>
  <c r="AQ388"/>
  <c r="AQ485" s="1"/>
  <c r="AQ386"/>
  <c r="AQ483" s="1"/>
  <c r="AQ384"/>
  <c r="AQ481" s="1"/>
  <c r="AQ382"/>
  <c r="AQ479" s="1"/>
  <c r="AQ380"/>
  <c r="AQ477" s="1"/>
  <c r="AQ378"/>
  <c r="AQ475" s="1"/>
  <c r="AQ376"/>
  <c r="AQ473" s="1"/>
  <c r="AQ374"/>
  <c r="AQ471" s="1"/>
  <c r="AQ372"/>
  <c r="AQ469" s="1"/>
  <c r="AQ370"/>
  <c r="AQ467" s="1"/>
  <c r="AQ368"/>
  <c r="AQ465" s="1"/>
  <c r="AQ366"/>
  <c r="AQ463" s="1"/>
  <c r="AQ364"/>
  <c r="AQ461" s="1"/>
  <c r="AQ362"/>
  <c r="AQ459" s="1"/>
  <c r="AQ360"/>
  <c r="AQ457" s="1"/>
  <c r="AQ358"/>
  <c r="AQ455" s="1"/>
  <c r="AQ356"/>
  <c r="AQ453" s="1"/>
  <c r="AQ354"/>
  <c r="AQ451" s="1"/>
  <c r="AQ352"/>
  <c r="AQ449" s="1"/>
  <c r="AQ350"/>
  <c r="AQ447" s="1"/>
  <c r="AQ348"/>
  <c r="AQ445" s="1"/>
  <c r="AQ346"/>
  <c r="AQ443" s="1"/>
  <c r="AQ344"/>
  <c r="AQ441" s="1"/>
  <c r="AQ342"/>
  <c r="AQ439" s="1"/>
  <c r="AQ340"/>
  <c r="AQ437" s="1"/>
  <c r="AQ338"/>
  <c r="AQ435" s="1"/>
  <c r="AQ336"/>
  <c r="AQ433" s="1"/>
  <c r="AQ334"/>
  <c r="AQ431" s="1"/>
  <c r="AQ332"/>
  <c r="AQ429" s="1"/>
  <c r="AQ330"/>
  <c r="AQ427" s="1"/>
  <c r="AQ328"/>
  <c r="AQ425" s="1"/>
  <c r="AQ326"/>
  <c r="AQ423" s="1"/>
  <c r="AQ324"/>
  <c r="AQ421" s="1"/>
  <c r="AQ322"/>
  <c r="AQ419" s="1"/>
  <c r="AQ320"/>
  <c r="AQ417" s="1"/>
  <c r="AQ318"/>
  <c r="AQ415" s="1"/>
  <c r="AQ316"/>
  <c r="AQ413" s="1"/>
  <c r="AQ314"/>
  <c r="AQ411" s="1"/>
  <c r="AQ312"/>
  <c r="AQ409" s="1"/>
  <c r="AQ310"/>
  <c r="AQ407" s="1"/>
  <c r="AQ308"/>
  <c r="AQ405" s="1"/>
  <c r="AQ306"/>
  <c r="AQ403" s="1"/>
  <c r="AQ304"/>
  <c r="AQ401" s="1"/>
  <c r="AQ302"/>
  <c r="AQ399" s="1"/>
  <c r="AQ300"/>
  <c r="AQ397" s="1"/>
  <c r="AQ298"/>
  <c r="AQ395" s="1"/>
  <c r="AQ296"/>
  <c r="AQ393" s="1"/>
  <c r="AQ331"/>
  <c r="AQ428" s="1"/>
  <c r="AQ329"/>
  <c r="AQ426" s="1"/>
  <c r="AQ327"/>
  <c r="AQ424" s="1"/>
  <c r="AQ325"/>
  <c r="AQ422" s="1"/>
  <c r="AQ323"/>
  <c r="AQ420" s="1"/>
  <c r="AQ321"/>
  <c r="AQ418" s="1"/>
  <c r="AQ319"/>
  <c r="AQ416" s="1"/>
  <c r="AQ317"/>
  <c r="AQ414" s="1"/>
  <c r="AQ315"/>
  <c r="AQ412" s="1"/>
  <c r="AQ313"/>
  <c r="AQ410" s="1"/>
  <c r="AQ311"/>
  <c r="AQ408" s="1"/>
  <c r="AQ309"/>
  <c r="AQ406" s="1"/>
  <c r="AQ307"/>
  <c r="AQ404" s="1"/>
  <c r="AQ305"/>
  <c r="AQ402" s="1"/>
  <c r="AQ303"/>
  <c r="AQ400" s="1"/>
  <c r="AQ301"/>
  <c r="AQ398" s="1"/>
  <c r="AQ299"/>
  <c r="AQ396" s="1"/>
  <c r="AQ297"/>
  <c r="AQ394" s="1"/>
  <c r="AV99"/>
  <c r="AV388"/>
  <c r="AV485" s="1"/>
  <c r="AV386"/>
  <c r="AV483" s="1"/>
  <c r="AV384"/>
  <c r="AV481" s="1"/>
  <c r="AV382"/>
  <c r="AV479" s="1"/>
  <c r="AV380"/>
  <c r="AV477" s="1"/>
  <c r="AV378"/>
  <c r="AV475" s="1"/>
  <c r="AV376"/>
  <c r="AV473" s="1"/>
  <c r="AV374"/>
  <c r="AV471" s="1"/>
  <c r="AV372"/>
  <c r="AV469" s="1"/>
  <c r="AV370"/>
  <c r="AV467" s="1"/>
  <c r="AV368"/>
  <c r="AV465" s="1"/>
  <c r="AV366"/>
  <c r="AV463" s="1"/>
  <c r="AV364"/>
  <c r="AV461" s="1"/>
  <c r="AV362"/>
  <c r="AV459" s="1"/>
  <c r="AV360"/>
  <c r="AV457" s="1"/>
  <c r="AV358"/>
  <c r="AV455" s="1"/>
  <c r="AV356"/>
  <c r="AV453" s="1"/>
  <c r="AV354"/>
  <c r="AV451" s="1"/>
  <c r="AV352"/>
  <c r="AV449" s="1"/>
  <c r="AV350"/>
  <c r="AV447" s="1"/>
  <c r="AV348"/>
  <c r="AV445" s="1"/>
  <c r="AV346"/>
  <c r="AV443" s="1"/>
  <c r="AV344"/>
  <c r="AV441" s="1"/>
  <c r="AV342"/>
  <c r="AV439" s="1"/>
  <c r="AV340"/>
  <c r="AV437" s="1"/>
  <c r="AV338"/>
  <c r="AV435" s="1"/>
  <c r="AV336"/>
  <c r="AV433" s="1"/>
  <c r="AV334"/>
  <c r="AV431" s="1"/>
  <c r="AV389"/>
  <c r="AV486" s="1"/>
  <c r="AV387"/>
  <c r="AV484" s="1"/>
  <c r="AV385"/>
  <c r="AV482" s="1"/>
  <c r="AV383"/>
  <c r="AV480" s="1"/>
  <c r="AV381"/>
  <c r="AV478" s="1"/>
  <c r="AV379"/>
  <c r="AV476" s="1"/>
  <c r="AV377"/>
  <c r="AV474" s="1"/>
  <c r="AV375"/>
  <c r="AV472" s="1"/>
  <c r="AV373"/>
  <c r="AV470" s="1"/>
  <c r="AV371"/>
  <c r="AV468" s="1"/>
  <c r="AV369"/>
  <c r="AV466" s="1"/>
  <c r="AV367"/>
  <c r="AV464" s="1"/>
  <c r="AV365"/>
  <c r="AV462" s="1"/>
  <c r="AV363"/>
  <c r="AV460" s="1"/>
  <c r="AV361"/>
  <c r="AV458" s="1"/>
  <c r="AV359"/>
  <c r="AV456" s="1"/>
  <c r="AV357"/>
  <c r="AV454" s="1"/>
  <c r="AV355"/>
  <c r="AV452" s="1"/>
  <c r="AV353"/>
  <c r="AV450" s="1"/>
  <c r="AV351"/>
  <c r="AV448" s="1"/>
  <c r="AV349"/>
  <c r="AV446" s="1"/>
  <c r="AV347"/>
  <c r="AV444" s="1"/>
  <c r="AV345"/>
  <c r="AV442" s="1"/>
  <c r="AV343"/>
  <c r="AV440" s="1"/>
  <c r="AV341"/>
  <c r="AV438" s="1"/>
  <c r="AV339"/>
  <c r="AV436" s="1"/>
  <c r="AV337"/>
  <c r="AV434" s="1"/>
  <c r="AV335"/>
  <c r="AV432" s="1"/>
  <c r="AV333"/>
  <c r="AV430" s="1"/>
  <c r="AV331"/>
  <c r="AV428" s="1"/>
  <c r="AV329"/>
  <c r="AV426" s="1"/>
  <c r="AV327"/>
  <c r="AV424" s="1"/>
  <c r="AV325"/>
  <c r="AV422" s="1"/>
  <c r="AV323"/>
  <c r="AV420" s="1"/>
  <c r="AV321"/>
  <c r="AV418" s="1"/>
  <c r="AV319"/>
  <c r="AV416" s="1"/>
  <c r="AV317"/>
  <c r="AV414" s="1"/>
  <c r="AV315"/>
  <c r="AV412" s="1"/>
  <c r="AV313"/>
  <c r="AV410" s="1"/>
  <c r="AV311"/>
  <c r="AV408" s="1"/>
  <c r="AV309"/>
  <c r="AV406" s="1"/>
  <c r="AV307"/>
  <c r="AV404" s="1"/>
  <c r="AV305"/>
  <c r="AV402" s="1"/>
  <c r="AV303"/>
  <c r="AV400" s="1"/>
  <c r="AV301"/>
  <c r="AV398" s="1"/>
  <c r="AV299"/>
  <c r="AV396" s="1"/>
  <c r="AV297"/>
  <c r="AV394" s="1"/>
  <c r="AV332"/>
  <c r="AV429" s="1"/>
  <c r="AV330"/>
  <c r="AV427" s="1"/>
  <c r="AV328"/>
  <c r="AV425" s="1"/>
  <c r="AV326"/>
  <c r="AV423" s="1"/>
  <c r="AV324"/>
  <c r="AV421" s="1"/>
  <c r="AV322"/>
  <c r="AV419" s="1"/>
  <c r="AV320"/>
  <c r="AV417" s="1"/>
  <c r="AV318"/>
  <c r="AV415" s="1"/>
  <c r="AV316"/>
  <c r="AV413" s="1"/>
  <c r="AV314"/>
  <c r="AV411" s="1"/>
  <c r="AV312"/>
  <c r="AV409" s="1"/>
  <c r="AV310"/>
  <c r="AV407" s="1"/>
  <c r="AV308"/>
  <c r="AV405" s="1"/>
  <c r="AV306"/>
  <c r="AV403" s="1"/>
  <c r="AV304"/>
  <c r="AV401" s="1"/>
  <c r="AV302"/>
  <c r="AV399" s="1"/>
  <c r="AV300"/>
  <c r="AV397" s="1"/>
  <c r="AV298"/>
  <c r="AV395" s="1"/>
  <c r="AV296"/>
  <c r="AR99"/>
  <c r="AR388"/>
  <c r="AR485" s="1"/>
  <c r="AR386"/>
  <c r="AR483" s="1"/>
  <c r="AR384"/>
  <c r="AR481" s="1"/>
  <c r="AR382"/>
  <c r="AR479" s="1"/>
  <c r="AR380"/>
  <c r="AR477" s="1"/>
  <c r="AR378"/>
  <c r="AR475" s="1"/>
  <c r="AR376"/>
  <c r="AR473" s="1"/>
  <c r="AR374"/>
  <c r="AR471" s="1"/>
  <c r="AR372"/>
  <c r="AR469" s="1"/>
  <c r="AR370"/>
  <c r="AR467" s="1"/>
  <c r="AR368"/>
  <c r="AR465" s="1"/>
  <c r="AR366"/>
  <c r="AR463" s="1"/>
  <c r="AR364"/>
  <c r="AR461" s="1"/>
  <c r="AR362"/>
  <c r="AR459" s="1"/>
  <c r="AR360"/>
  <c r="AR457" s="1"/>
  <c r="AR358"/>
  <c r="AR455" s="1"/>
  <c r="AR356"/>
  <c r="AR453" s="1"/>
  <c r="AR354"/>
  <c r="AR451" s="1"/>
  <c r="AR352"/>
  <c r="AR449" s="1"/>
  <c r="AR350"/>
  <c r="AR447" s="1"/>
  <c r="AR348"/>
  <c r="AR445" s="1"/>
  <c r="AR346"/>
  <c r="AR443" s="1"/>
  <c r="AR344"/>
  <c r="AR441" s="1"/>
  <c r="AR342"/>
  <c r="AR439" s="1"/>
  <c r="AR340"/>
  <c r="AR437" s="1"/>
  <c r="AR338"/>
  <c r="AR435" s="1"/>
  <c r="AR336"/>
  <c r="AR433" s="1"/>
  <c r="AR334"/>
  <c r="AR431" s="1"/>
  <c r="AR389"/>
  <c r="AR486" s="1"/>
  <c r="AR387"/>
  <c r="AR484" s="1"/>
  <c r="AR385"/>
  <c r="AR482" s="1"/>
  <c r="AR383"/>
  <c r="AR480" s="1"/>
  <c r="AR381"/>
  <c r="AR478" s="1"/>
  <c r="AR379"/>
  <c r="AR476" s="1"/>
  <c r="AR377"/>
  <c r="AR474" s="1"/>
  <c r="AR375"/>
  <c r="AR472" s="1"/>
  <c r="AR373"/>
  <c r="AR470" s="1"/>
  <c r="AR371"/>
  <c r="AR468" s="1"/>
  <c r="AR369"/>
  <c r="AR466" s="1"/>
  <c r="AR367"/>
  <c r="AR464" s="1"/>
  <c r="AR365"/>
  <c r="AR462" s="1"/>
  <c r="AR363"/>
  <c r="AR460" s="1"/>
  <c r="AR361"/>
  <c r="AR458" s="1"/>
  <c r="AR359"/>
  <c r="AR456" s="1"/>
  <c r="AR357"/>
  <c r="AR454" s="1"/>
  <c r="AR355"/>
  <c r="AR452" s="1"/>
  <c r="AR353"/>
  <c r="AR450" s="1"/>
  <c r="AR351"/>
  <c r="AR448" s="1"/>
  <c r="AR349"/>
  <c r="AR446" s="1"/>
  <c r="AR347"/>
  <c r="AR444" s="1"/>
  <c r="AR345"/>
  <c r="AR442" s="1"/>
  <c r="AR343"/>
  <c r="AR440" s="1"/>
  <c r="AR341"/>
  <c r="AR438" s="1"/>
  <c r="AR339"/>
  <c r="AR436" s="1"/>
  <c r="AR337"/>
  <c r="AR434" s="1"/>
  <c r="AR335"/>
  <c r="AR432" s="1"/>
  <c r="AR331"/>
  <c r="AR428" s="1"/>
  <c r="AR329"/>
  <c r="AR426" s="1"/>
  <c r="AR327"/>
  <c r="AR424" s="1"/>
  <c r="AR325"/>
  <c r="AR422" s="1"/>
  <c r="AR323"/>
  <c r="AR420" s="1"/>
  <c r="AR321"/>
  <c r="AR418" s="1"/>
  <c r="AR319"/>
  <c r="AR416" s="1"/>
  <c r="AR317"/>
  <c r="AR414" s="1"/>
  <c r="AR315"/>
  <c r="AR412" s="1"/>
  <c r="AR313"/>
  <c r="AR410" s="1"/>
  <c r="AR311"/>
  <c r="AR408" s="1"/>
  <c r="AR309"/>
  <c r="AR406" s="1"/>
  <c r="AR307"/>
  <c r="AR404" s="1"/>
  <c r="AR305"/>
  <c r="AR402" s="1"/>
  <c r="AR303"/>
  <c r="AR400" s="1"/>
  <c r="AR301"/>
  <c r="AR398" s="1"/>
  <c r="AR299"/>
  <c r="AR396" s="1"/>
  <c r="AR297"/>
  <c r="AR394" s="1"/>
  <c r="AR333"/>
  <c r="AR430" s="1"/>
  <c r="AR332"/>
  <c r="AR429" s="1"/>
  <c r="AR330"/>
  <c r="AR427" s="1"/>
  <c r="AR328"/>
  <c r="AR425" s="1"/>
  <c r="AR326"/>
  <c r="AR423" s="1"/>
  <c r="AR324"/>
  <c r="AR421" s="1"/>
  <c r="AR322"/>
  <c r="AR419" s="1"/>
  <c r="AR320"/>
  <c r="AR417" s="1"/>
  <c r="AR318"/>
  <c r="AR415" s="1"/>
  <c r="AR316"/>
  <c r="AR413" s="1"/>
  <c r="AR314"/>
  <c r="AR411" s="1"/>
  <c r="AR312"/>
  <c r="AR409" s="1"/>
  <c r="AR310"/>
  <c r="AR407" s="1"/>
  <c r="AR308"/>
  <c r="AR405" s="1"/>
  <c r="AR306"/>
  <c r="AR403" s="1"/>
  <c r="AR304"/>
  <c r="AR401" s="1"/>
  <c r="AR302"/>
  <c r="AR399" s="1"/>
  <c r="AR300"/>
  <c r="AR397" s="1"/>
  <c r="AR298"/>
  <c r="AR395" s="1"/>
  <c r="AR296"/>
  <c r="AR393" s="1"/>
  <c r="AW99"/>
  <c r="AW389"/>
  <c r="AW486" s="1"/>
  <c r="AW387"/>
  <c r="AW484" s="1"/>
  <c r="AW385"/>
  <c r="AW482" s="1"/>
  <c r="AW383"/>
  <c r="AW480" s="1"/>
  <c r="AW381"/>
  <c r="AW478" s="1"/>
  <c r="AW379"/>
  <c r="AW476" s="1"/>
  <c r="AW377"/>
  <c r="AW474" s="1"/>
  <c r="AW375"/>
  <c r="AW472" s="1"/>
  <c r="AW373"/>
  <c r="AW470" s="1"/>
  <c r="AW371"/>
  <c r="AW468" s="1"/>
  <c r="AW369"/>
  <c r="AW466" s="1"/>
  <c r="AW367"/>
  <c r="AW464" s="1"/>
  <c r="AW365"/>
  <c r="AW462" s="1"/>
  <c r="AW363"/>
  <c r="AW460" s="1"/>
  <c r="AW361"/>
  <c r="AW458" s="1"/>
  <c r="AW359"/>
  <c r="AW456" s="1"/>
  <c r="AW357"/>
  <c r="AW454" s="1"/>
  <c r="AW355"/>
  <c r="AW452" s="1"/>
  <c r="AW353"/>
  <c r="AW450" s="1"/>
  <c r="AW351"/>
  <c r="AW448" s="1"/>
  <c r="AW349"/>
  <c r="AW446" s="1"/>
  <c r="AW347"/>
  <c r="AW444" s="1"/>
  <c r="AW345"/>
  <c r="AW442" s="1"/>
  <c r="AW343"/>
  <c r="AW440" s="1"/>
  <c r="AW341"/>
  <c r="AW438" s="1"/>
  <c r="AW339"/>
  <c r="AW436" s="1"/>
  <c r="AW337"/>
  <c r="AW434" s="1"/>
  <c r="AW335"/>
  <c r="AW432" s="1"/>
  <c r="AW333"/>
  <c r="AW430" s="1"/>
  <c r="AW388"/>
  <c r="AW485" s="1"/>
  <c r="AW386"/>
  <c r="AW483" s="1"/>
  <c r="AW384"/>
  <c r="AW481" s="1"/>
  <c r="AW382"/>
  <c r="AW479" s="1"/>
  <c r="AW380"/>
  <c r="AW477" s="1"/>
  <c r="AW378"/>
  <c r="AW475" s="1"/>
  <c r="AW376"/>
  <c r="AW473" s="1"/>
  <c r="AW374"/>
  <c r="AW471" s="1"/>
  <c r="AW372"/>
  <c r="AW469" s="1"/>
  <c r="AW370"/>
  <c r="AW467" s="1"/>
  <c r="AW368"/>
  <c r="AW465" s="1"/>
  <c r="AW366"/>
  <c r="AW463" s="1"/>
  <c r="AW364"/>
  <c r="AW461" s="1"/>
  <c r="AW362"/>
  <c r="AW459" s="1"/>
  <c r="AW360"/>
  <c r="AW457" s="1"/>
  <c r="AW358"/>
  <c r="AW455" s="1"/>
  <c r="AW356"/>
  <c r="AW453" s="1"/>
  <c r="AW354"/>
  <c r="AW451" s="1"/>
  <c r="AW352"/>
  <c r="AW449" s="1"/>
  <c r="AW350"/>
  <c r="AW447" s="1"/>
  <c r="AW348"/>
  <c r="AW445" s="1"/>
  <c r="AW346"/>
  <c r="AW443" s="1"/>
  <c r="AW344"/>
  <c r="AW441" s="1"/>
  <c r="AW342"/>
  <c r="AW439" s="1"/>
  <c r="AW340"/>
  <c r="AW437" s="1"/>
  <c r="AW338"/>
  <c r="AW435" s="1"/>
  <c r="AW336"/>
  <c r="AW433" s="1"/>
  <c r="AW334"/>
  <c r="AW431" s="1"/>
  <c r="AW332"/>
  <c r="AW429" s="1"/>
  <c r="AW330"/>
  <c r="AW427" s="1"/>
  <c r="AW328"/>
  <c r="AW425" s="1"/>
  <c r="AW326"/>
  <c r="AW423" s="1"/>
  <c r="AW324"/>
  <c r="AW421" s="1"/>
  <c r="AW322"/>
  <c r="AW419" s="1"/>
  <c r="AW320"/>
  <c r="AW417" s="1"/>
  <c r="AW318"/>
  <c r="AW415" s="1"/>
  <c r="AW316"/>
  <c r="AW413" s="1"/>
  <c r="AW314"/>
  <c r="AW411" s="1"/>
  <c r="AW312"/>
  <c r="AW409" s="1"/>
  <c r="AW310"/>
  <c r="AW407" s="1"/>
  <c r="AW308"/>
  <c r="AW405" s="1"/>
  <c r="AW306"/>
  <c r="AW403" s="1"/>
  <c r="AW304"/>
  <c r="AW401" s="1"/>
  <c r="AW302"/>
  <c r="AW399" s="1"/>
  <c r="AW300"/>
  <c r="AW397" s="1"/>
  <c r="AW298"/>
  <c r="AW395" s="1"/>
  <c r="AW296"/>
  <c r="AW393" s="1"/>
  <c r="AW331"/>
  <c r="AW428" s="1"/>
  <c r="AW329"/>
  <c r="AW426" s="1"/>
  <c r="AW327"/>
  <c r="AW424" s="1"/>
  <c r="AW325"/>
  <c r="AW422" s="1"/>
  <c r="AW323"/>
  <c r="AW420" s="1"/>
  <c r="AW321"/>
  <c r="AW418" s="1"/>
  <c r="AW319"/>
  <c r="AW416" s="1"/>
  <c r="AW317"/>
  <c r="AW414" s="1"/>
  <c r="AW315"/>
  <c r="AW412" s="1"/>
  <c r="AW313"/>
  <c r="AW410" s="1"/>
  <c r="AW311"/>
  <c r="AW408" s="1"/>
  <c r="AW309"/>
  <c r="AW406" s="1"/>
  <c r="AW307"/>
  <c r="AW404" s="1"/>
  <c r="AW305"/>
  <c r="AW402" s="1"/>
  <c r="AW303"/>
  <c r="AW400" s="1"/>
  <c r="AW301"/>
  <c r="AW398" s="1"/>
  <c r="AW299"/>
  <c r="AW396" s="1"/>
  <c r="AW297"/>
  <c r="AW394" s="1"/>
  <c r="AS99"/>
  <c r="AS389"/>
  <c r="AS486" s="1"/>
  <c r="AS387"/>
  <c r="AS484" s="1"/>
  <c r="AS385"/>
  <c r="AS482" s="1"/>
  <c r="AS383"/>
  <c r="AS480" s="1"/>
  <c r="AS381"/>
  <c r="AS478" s="1"/>
  <c r="AS379"/>
  <c r="AS476" s="1"/>
  <c r="AS377"/>
  <c r="AS474" s="1"/>
  <c r="AS375"/>
  <c r="AS472" s="1"/>
  <c r="AS373"/>
  <c r="AS470" s="1"/>
  <c r="AS371"/>
  <c r="AS468" s="1"/>
  <c r="AS369"/>
  <c r="AS466" s="1"/>
  <c r="AS367"/>
  <c r="AS464" s="1"/>
  <c r="AS365"/>
  <c r="AS462" s="1"/>
  <c r="AS363"/>
  <c r="AS460" s="1"/>
  <c r="AS361"/>
  <c r="AS458" s="1"/>
  <c r="AS359"/>
  <c r="AS357"/>
  <c r="AS454" s="1"/>
  <c r="AS355"/>
  <c r="AS452" s="1"/>
  <c r="AS353"/>
  <c r="AS450" s="1"/>
  <c r="AS351"/>
  <c r="AS448" s="1"/>
  <c r="AS349"/>
  <c r="AS446" s="1"/>
  <c r="AS347"/>
  <c r="AS444" s="1"/>
  <c r="AS345"/>
  <c r="AS343"/>
  <c r="AS440" s="1"/>
  <c r="AS341"/>
  <c r="AS438" s="1"/>
  <c r="AS339"/>
  <c r="AS436" s="1"/>
  <c r="AS337"/>
  <c r="AS434" s="1"/>
  <c r="AS335"/>
  <c r="AS432" s="1"/>
  <c r="AS333"/>
  <c r="AS430" s="1"/>
  <c r="AS388"/>
  <c r="AS485" s="1"/>
  <c r="AS386"/>
  <c r="AS483" s="1"/>
  <c r="AS384"/>
  <c r="AS481" s="1"/>
  <c r="AS382"/>
  <c r="AS479" s="1"/>
  <c r="AS380"/>
  <c r="AS477" s="1"/>
  <c r="AS378"/>
  <c r="AS475" s="1"/>
  <c r="AS376"/>
  <c r="AS473" s="1"/>
  <c r="AS374"/>
  <c r="AS471" s="1"/>
  <c r="AS372"/>
  <c r="AS469" s="1"/>
  <c r="AS370"/>
  <c r="AS467" s="1"/>
  <c r="AS368"/>
  <c r="AS465" s="1"/>
  <c r="AS366"/>
  <c r="AS463" s="1"/>
  <c r="AS364"/>
  <c r="AS461" s="1"/>
  <c r="AS362"/>
  <c r="AS459" s="1"/>
  <c r="AS360"/>
  <c r="AS358"/>
  <c r="AS455" s="1"/>
  <c r="AS356"/>
  <c r="AS453" s="1"/>
  <c r="AS354"/>
  <c r="AS451" s="1"/>
  <c r="AS352"/>
  <c r="AS449" s="1"/>
  <c r="AS350"/>
  <c r="AS447" s="1"/>
  <c r="AS348"/>
  <c r="AS445" s="1"/>
  <c r="AS346"/>
  <c r="AS443" s="1"/>
  <c r="AS344"/>
  <c r="AS441" s="1"/>
  <c r="AS342"/>
  <c r="AS439" s="1"/>
  <c r="AS340"/>
  <c r="AS437" s="1"/>
  <c r="AS338"/>
  <c r="AS435" s="1"/>
  <c r="AS336"/>
  <c r="AS433" s="1"/>
  <c r="AS334"/>
  <c r="AS431" s="1"/>
  <c r="AS332"/>
  <c r="AS429" s="1"/>
  <c r="AS330"/>
  <c r="AS427" s="1"/>
  <c r="AS328"/>
  <c r="AS425" s="1"/>
  <c r="AS326"/>
  <c r="AS423" s="1"/>
  <c r="AS324"/>
  <c r="AS421" s="1"/>
  <c r="AS322"/>
  <c r="AS419" s="1"/>
  <c r="AS320"/>
  <c r="AS318"/>
  <c r="AS415" s="1"/>
  <c r="AS316"/>
  <c r="AS413" s="1"/>
  <c r="AS314"/>
  <c r="AS411" s="1"/>
  <c r="AS312"/>
  <c r="AS409" s="1"/>
  <c r="AS310"/>
  <c r="AS407" s="1"/>
  <c r="AS308"/>
  <c r="AS405" s="1"/>
  <c r="AS306"/>
  <c r="AS304"/>
  <c r="AS401" s="1"/>
  <c r="AS302"/>
  <c r="AS399" s="1"/>
  <c r="AS300"/>
  <c r="AS397" s="1"/>
  <c r="AS298"/>
  <c r="AS395" s="1"/>
  <c r="AS296"/>
  <c r="AS331"/>
  <c r="AS428" s="1"/>
  <c r="AS329"/>
  <c r="AS426" s="1"/>
  <c r="AS327"/>
  <c r="AS424" s="1"/>
  <c r="AS325"/>
  <c r="AS422" s="1"/>
  <c r="AS323"/>
  <c r="AS420" s="1"/>
  <c r="AS321"/>
  <c r="AS418" s="1"/>
  <c r="AS319"/>
  <c r="AS416" s="1"/>
  <c r="AS317"/>
  <c r="AS414" s="1"/>
  <c r="AS315"/>
  <c r="AS412" s="1"/>
  <c r="AS313"/>
  <c r="AS410" s="1"/>
  <c r="AS311"/>
  <c r="AS408" s="1"/>
  <c r="AS309"/>
  <c r="AS406" s="1"/>
  <c r="AS307"/>
  <c r="AS404" s="1"/>
  <c r="AS305"/>
  <c r="AS402" s="1"/>
  <c r="AS303"/>
  <c r="AS301"/>
  <c r="AS398" s="1"/>
  <c r="AS299"/>
  <c r="AS396" s="1"/>
  <c r="AS297"/>
  <c r="AS394" s="1"/>
  <c r="AX99"/>
  <c r="AX388"/>
  <c r="AX485" s="1"/>
  <c r="AX386"/>
  <c r="AX483" s="1"/>
  <c r="AX384"/>
  <c r="AX481" s="1"/>
  <c r="AX382"/>
  <c r="AX479" s="1"/>
  <c r="AX380"/>
  <c r="AX477" s="1"/>
  <c r="AX378"/>
  <c r="AX475" s="1"/>
  <c r="AX376"/>
  <c r="AX473" s="1"/>
  <c r="AX374"/>
  <c r="AX471" s="1"/>
  <c r="AX372"/>
  <c r="AX469" s="1"/>
  <c r="AX370"/>
  <c r="AX467" s="1"/>
  <c r="AX368"/>
  <c r="AX465" s="1"/>
  <c r="AX366"/>
  <c r="AX463" s="1"/>
  <c r="AX364"/>
  <c r="AX461" s="1"/>
  <c r="AX362"/>
  <c r="AX459" s="1"/>
  <c r="AX360"/>
  <c r="AX457" s="1"/>
  <c r="AX358"/>
  <c r="AX455" s="1"/>
  <c r="AX356"/>
  <c r="AX453" s="1"/>
  <c r="AX354"/>
  <c r="AX451" s="1"/>
  <c r="AX352"/>
  <c r="AX449" s="1"/>
  <c r="AX350"/>
  <c r="AX447" s="1"/>
  <c r="AX348"/>
  <c r="AX445" s="1"/>
  <c r="AX346"/>
  <c r="AX443" s="1"/>
  <c r="AX344"/>
  <c r="AX441" s="1"/>
  <c r="AX342"/>
  <c r="AX439" s="1"/>
  <c r="AX340"/>
  <c r="AX437" s="1"/>
  <c r="AX338"/>
  <c r="AX435" s="1"/>
  <c r="AX336"/>
  <c r="AX433" s="1"/>
  <c r="AX334"/>
  <c r="AX431" s="1"/>
  <c r="AX389"/>
  <c r="AX486" s="1"/>
  <c r="AX387"/>
  <c r="AX484" s="1"/>
  <c r="AX385"/>
  <c r="AX482" s="1"/>
  <c r="AX383"/>
  <c r="AX480" s="1"/>
  <c r="AX381"/>
  <c r="AX478" s="1"/>
  <c r="AX379"/>
  <c r="AX476" s="1"/>
  <c r="AX377"/>
  <c r="AX474" s="1"/>
  <c r="AX375"/>
  <c r="AX472" s="1"/>
  <c r="AX373"/>
  <c r="AX470" s="1"/>
  <c r="AX371"/>
  <c r="AX468" s="1"/>
  <c r="AX369"/>
  <c r="AX466" s="1"/>
  <c r="AX367"/>
  <c r="AX464" s="1"/>
  <c r="AX365"/>
  <c r="AX462" s="1"/>
  <c r="AX363"/>
  <c r="AX460" s="1"/>
  <c r="AX361"/>
  <c r="AX458" s="1"/>
  <c r="AX359"/>
  <c r="AX456" s="1"/>
  <c r="AX357"/>
  <c r="AX454" s="1"/>
  <c r="AX355"/>
  <c r="AX452" s="1"/>
  <c r="AX353"/>
  <c r="AX450" s="1"/>
  <c r="AX351"/>
  <c r="AX448" s="1"/>
  <c r="AX349"/>
  <c r="AX446" s="1"/>
  <c r="AX347"/>
  <c r="AX444" s="1"/>
  <c r="AX345"/>
  <c r="AX442" s="1"/>
  <c r="AX343"/>
  <c r="AX440" s="1"/>
  <c r="AX341"/>
  <c r="AX438" s="1"/>
  <c r="AX339"/>
  <c r="AX436" s="1"/>
  <c r="AX337"/>
  <c r="AX434" s="1"/>
  <c r="AX335"/>
  <c r="AX432" s="1"/>
  <c r="AX333"/>
  <c r="AX430" s="1"/>
  <c r="AX331"/>
  <c r="AX428" s="1"/>
  <c r="AX329"/>
  <c r="AX426" s="1"/>
  <c r="AX327"/>
  <c r="AX424" s="1"/>
  <c r="AX325"/>
  <c r="AX422" s="1"/>
  <c r="AX323"/>
  <c r="AX420" s="1"/>
  <c r="AX321"/>
  <c r="AX418" s="1"/>
  <c r="AX319"/>
  <c r="AX416" s="1"/>
  <c r="AX317"/>
  <c r="AX414" s="1"/>
  <c r="AX315"/>
  <c r="AX412" s="1"/>
  <c r="AX313"/>
  <c r="AX410" s="1"/>
  <c r="AX311"/>
  <c r="AX408" s="1"/>
  <c r="AX309"/>
  <c r="AX406" s="1"/>
  <c r="AX307"/>
  <c r="AX404" s="1"/>
  <c r="AX305"/>
  <c r="AX402" s="1"/>
  <c r="AX303"/>
  <c r="AX400" s="1"/>
  <c r="AX301"/>
  <c r="AX398" s="1"/>
  <c r="AX299"/>
  <c r="AX396" s="1"/>
  <c r="AX297"/>
  <c r="AX394" s="1"/>
  <c r="AX332"/>
  <c r="AX429" s="1"/>
  <c r="AX330"/>
  <c r="AX427" s="1"/>
  <c r="AX328"/>
  <c r="AX425" s="1"/>
  <c r="AX326"/>
  <c r="AX423" s="1"/>
  <c r="AX324"/>
  <c r="AX421" s="1"/>
  <c r="AX322"/>
  <c r="AX419" s="1"/>
  <c r="AX320"/>
  <c r="AX417" s="1"/>
  <c r="AX318"/>
  <c r="AX415" s="1"/>
  <c r="AX316"/>
  <c r="AX413" s="1"/>
  <c r="AX314"/>
  <c r="AX411" s="1"/>
  <c r="AX312"/>
  <c r="AX409" s="1"/>
  <c r="AX310"/>
  <c r="AX407" s="1"/>
  <c r="AX308"/>
  <c r="AX405" s="1"/>
  <c r="AX306"/>
  <c r="AX403" s="1"/>
  <c r="AX304"/>
  <c r="AX401" s="1"/>
  <c r="AX302"/>
  <c r="AX399" s="1"/>
  <c r="AX300"/>
  <c r="AX397" s="1"/>
  <c r="AX298"/>
  <c r="AX395" s="1"/>
  <c r="AX296"/>
  <c r="AT99"/>
  <c r="AT388"/>
  <c r="AT485" s="1"/>
  <c r="AT386"/>
  <c r="AT483" s="1"/>
  <c r="AT384"/>
  <c r="AT481" s="1"/>
  <c r="AT382"/>
  <c r="AT479" s="1"/>
  <c r="AT380"/>
  <c r="AT477" s="1"/>
  <c r="AT378"/>
  <c r="AT475" s="1"/>
  <c r="AT376"/>
  <c r="AT473" s="1"/>
  <c r="AT374"/>
  <c r="AT471" s="1"/>
  <c r="AT372"/>
  <c r="AT469" s="1"/>
  <c r="AT370"/>
  <c r="AT467" s="1"/>
  <c r="AT368"/>
  <c r="AT465" s="1"/>
  <c r="AT366"/>
  <c r="AT463" s="1"/>
  <c r="AT364"/>
  <c r="AT461" s="1"/>
  <c r="AT362"/>
  <c r="AT459" s="1"/>
  <c r="AT360"/>
  <c r="AT457" s="1"/>
  <c r="AT358"/>
  <c r="AT455" s="1"/>
  <c r="AT356"/>
  <c r="AT453" s="1"/>
  <c r="AT354"/>
  <c r="AT451" s="1"/>
  <c r="AT352"/>
  <c r="AT449" s="1"/>
  <c r="AT350"/>
  <c r="AT447" s="1"/>
  <c r="AT348"/>
  <c r="AT445" s="1"/>
  <c r="AT346"/>
  <c r="AT443" s="1"/>
  <c r="AT344"/>
  <c r="AT441" s="1"/>
  <c r="AT342"/>
  <c r="AT439" s="1"/>
  <c r="AT340"/>
  <c r="AT437" s="1"/>
  <c r="AT338"/>
  <c r="AT435" s="1"/>
  <c r="AT336"/>
  <c r="AT433" s="1"/>
  <c r="AT334"/>
  <c r="AT431" s="1"/>
  <c r="AT389"/>
  <c r="AT486" s="1"/>
  <c r="AT387"/>
  <c r="AT484" s="1"/>
  <c r="AT385"/>
  <c r="AT482" s="1"/>
  <c r="AT383"/>
  <c r="AT480" s="1"/>
  <c r="AT381"/>
  <c r="AT478" s="1"/>
  <c r="AT379"/>
  <c r="AT476" s="1"/>
  <c r="AT377"/>
  <c r="AT474" s="1"/>
  <c r="AT375"/>
  <c r="AT472" s="1"/>
  <c r="AT373"/>
  <c r="AT470" s="1"/>
  <c r="AT371"/>
  <c r="AT468" s="1"/>
  <c r="AT369"/>
  <c r="AT466" s="1"/>
  <c r="AT367"/>
  <c r="AT464" s="1"/>
  <c r="AT365"/>
  <c r="AT462" s="1"/>
  <c r="AT363"/>
  <c r="AT460" s="1"/>
  <c r="AT361"/>
  <c r="AT458" s="1"/>
  <c r="AT359"/>
  <c r="AT456" s="1"/>
  <c r="AT357"/>
  <c r="AT454" s="1"/>
  <c r="AT355"/>
  <c r="AT452" s="1"/>
  <c r="AT353"/>
  <c r="AT450" s="1"/>
  <c r="AT351"/>
  <c r="AT448" s="1"/>
  <c r="AT349"/>
  <c r="AT446" s="1"/>
  <c r="AT347"/>
  <c r="AT444" s="1"/>
  <c r="AT345"/>
  <c r="AT442" s="1"/>
  <c r="AT343"/>
  <c r="AT440" s="1"/>
  <c r="AT341"/>
  <c r="AT438" s="1"/>
  <c r="AT339"/>
  <c r="AT436" s="1"/>
  <c r="AT337"/>
  <c r="AT434" s="1"/>
  <c r="AT335"/>
  <c r="AT432" s="1"/>
  <c r="AT333"/>
  <c r="AT430" s="1"/>
  <c r="AT331"/>
  <c r="AT428" s="1"/>
  <c r="AT329"/>
  <c r="AT426" s="1"/>
  <c r="AT327"/>
  <c r="AT424" s="1"/>
  <c r="AT325"/>
  <c r="AT422" s="1"/>
  <c r="AT323"/>
  <c r="AT420" s="1"/>
  <c r="AT321"/>
  <c r="AT418" s="1"/>
  <c r="AT319"/>
  <c r="AT416" s="1"/>
  <c r="AT317"/>
  <c r="AT414" s="1"/>
  <c r="AT315"/>
  <c r="AT412" s="1"/>
  <c r="AT313"/>
  <c r="AT410" s="1"/>
  <c r="AT311"/>
  <c r="AT408" s="1"/>
  <c r="AT309"/>
  <c r="AT406" s="1"/>
  <c r="AT307"/>
  <c r="AT404" s="1"/>
  <c r="AT305"/>
  <c r="AT402" s="1"/>
  <c r="AT303"/>
  <c r="AT400" s="1"/>
  <c r="AT301"/>
  <c r="AT398" s="1"/>
  <c r="AT299"/>
  <c r="AT396" s="1"/>
  <c r="AT297"/>
  <c r="AT394" s="1"/>
  <c r="AT332"/>
  <c r="AT429" s="1"/>
  <c r="AT330"/>
  <c r="AT427" s="1"/>
  <c r="AT328"/>
  <c r="AT425" s="1"/>
  <c r="AT326"/>
  <c r="AT423" s="1"/>
  <c r="AT324"/>
  <c r="AT421" s="1"/>
  <c r="AT322"/>
  <c r="AT419" s="1"/>
  <c r="AT320"/>
  <c r="AT417" s="1"/>
  <c r="AT318"/>
  <c r="AT415" s="1"/>
  <c r="AT316"/>
  <c r="AT413" s="1"/>
  <c r="AT314"/>
  <c r="AT411" s="1"/>
  <c r="AT312"/>
  <c r="AT409" s="1"/>
  <c r="AT310"/>
  <c r="AT407" s="1"/>
  <c r="AT308"/>
  <c r="AT405" s="1"/>
  <c r="AT306"/>
  <c r="AT403" s="1"/>
  <c r="AT304"/>
  <c r="AT401" s="1"/>
  <c r="AT302"/>
  <c r="AT399" s="1"/>
  <c r="AT300"/>
  <c r="AT397" s="1"/>
  <c r="AT298"/>
  <c r="AT395" s="1"/>
  <c r="AT296"/>
  <c r="AT393" s="1"/>
  <c r="AP99"/>
  <c r="AP388"/>
  <c r="AP485" s="1"/>
  <c r="AP386"/>
  <c r="AP483" s="1"/>
  <c r="AP384"/>
  <c r="AP481" s="1"/>
  <c r="AP382"/>
  <c r="AP479" s="1"/>
  <c r="AP380"/>
  <c r="AP477" s="1"/>
  <c r="AP378"/>
  <c r="AP475" s="1"/>
  <c r="AP376"/>
  <c r="AP473" s="1"/>
  <c r="AP374"/>
  <c r="AP471" s="1"/>
  <c r="AP372"/>
  <c r="AP469" s="1"/>
  <c r="AP370"/>
  <c r="AP467" s="1"/>
  <c r="AP368"/>
  <c r="AP465" s="1"/>
  <c r="AP366"/>
  <c r="AP463" s="1"/>
  <c r="AP364"/>
  <c r="AP461" s="1"/>
  <c r="AP362"/>
  <c r="AP459" s="1"/>
  <c r="AP360"/>
  <c r="AP457" s="1"/>
  <c r="AP358"/>
  <c r="AP455" s="1"/>
  <c r="AP356"/>
  <c r="AP453" s="1"/>
  <c r="AP354"/>
  <c r="AP451" s="1"/>
  <c r="AP352"/>
  <c r="AP449" s="1"/>
  <c r="AP350"/>
  <c r="AP447" s="1"/>
  <c r="AP348"/>
  <c r="AP445" s="1"/>
  <c r="AP346"/>
  <c r="AP443" s="1"/>
  <c r="AP344"/>
  <c r="AP441" s="1"/>
  <c r="AP342"/>
  <c r="AP439" s="1"/>
  <c r="AP340"/>
  <c r="AP437" s="1"/>
  <c r="AP338"/>
  <c r="AP435" s="1"/>
  <c r="AP336"/>
  <c r="AP433" s="1"/>
  <c r="AP334"/>
  <c r="AP431" s="1"/>
  <c r="AP389"/>
  <c r="AP486" s="1"/>
  <c r="AP387"/>
  <c r="AP484" s="1"/>
  <c r="AP385"/>
  <c r="AP482" s="1"/>
  <c r="AP383"/>
  <c r="AP480" s="1"/>
  <c r="AP381"/>
  <c r="AP478" s="1"/>
  <c r="AP379"/>
  <c r="AP476" s="1"/>
  <c r="AP377"/>
  <c r="AP474" s="1"/>
  <c r="AP375"/>
  <c r="AP472" s="1"/>
  <c r="AP373"/>
  <c r="AP470" s="1"/>
  <c r="AP371"/>
  <c r="AP468" s="1"/>
  <c r="AP369"/>
  <c r="AP466" s="1"/>
  <c r="AP367"/>
  <c r="AP464" s="1"/>
  <c r="AP365"/>
  <c r="AP462" s="1"/>
  <c r="AP363"/>
  <c r="AP460" s="1"/>
  <c r="AP361"/>
  <c r="AP458" s="1"/>
  <c r="AP359"/>
  <c r="AP456" s="1"/>
  <c r="AP357"/>
  <c r="AP454" s="1"/>
  <c r="AP355"/>
  <c r="AP452" s="1"/>
  <c r="AP353"/>
  <c r="AP450" s="1"/>
  <c r="AP351"/>
  <c r="AP448" s="1"/>
  <c r="AP349"/>
  <c r="AP446" s="1"/>
  <c r="AP347"/>
  <c r="AP444" s="1"/>
  <c r="AP345"/>
  <c r="AP442" s="1"/>
  <c r="AP343"/>
  <c r="AP440" s="1"/>
  <c r="AP341"/>
  <c r="AP438" s="1"/>
  <c r="AP339"/>
  <c r="AP436" s="1"/>
  <c r="AP337"/>
  <c r="AP434" s="1"/>
  <c r="AP335"/>
  <c r="AP432" s="1"/>
  <c r="AP333"/>
  <c r="AP430" s="1"/>
  <c r="AP331"/>
  <c r="AP428" s="1"/>
  <c r="AP329"/>
  <c r="AP426" s="1"/>
  <c r="AP327"/>
  <c r="AP424" s="1"/>
  <c r="AP325"/>
  <c r="AP422" s="1"/>
  <c r="AP323"/>
  <c r="AP420" s="1"/>
  <c r="AP321"/>
  <c r="AP418" s="1"/>
  <c r="AP319"/>
  <c r="AP416" s="1"/>
  <c r="AP317"/>
  <c r="AP414" s="1"/>
  <c r="AP315"/>
  <c r="AP412" s="1"/>
  <c r="AP313"/>
  <c r="AP410" s="1"/>
  <c r="AP311"/>
  <c r="AP408" s="1"/>
  <c r="AP309"/>
  <c r="AP406" s="1"/>
  <c r="AP307"/>
  <c r="AP404" s="1"/>
  <c r="AP305"/>
  <c r="AP402" s="1"/>
  <c r="AP303"/>
  <c r="AP400" s="1"/>
  <c r="AP301"/>
  <c r="AP398" s="1"/>
  <c r="AP299"/>
  <c r="AP396" s="1"/>
  <c r="AP297"/>
  <c r="AP394" s="1"/>
  <c r="AP332"/>
  <c r="AP429" s="1"/>
  <c r="AP330"/>
  <c r="AP427" s="1"/>
  <c r="AP328"/>
  <c r="AP425" s="1"/>
  <c r="AP326"/>
  <c r="AP423" s="1"/>
  <c r="AP324"/>
  <c r="AP421" s="1"/>
  <c r="AP322"/>
  <c r="AP419" s="1"/>
  <c r="AP320"/>
  <c r="AP417" s="1"/>
  <c r="AP318"/>
  <c r="AP415" s="1"/>
  <c r="AP316"/>
  <c r="AP413" s="1"/>
  <c r="AP314"/>
  <c r="AP411" s="1"/>
  <c r="AP312"/>
  <c r="AP409" s="1"/>
  <c r="AP310"/>
  <c r="AP407" s="1"/>
  <c r="AP308"/>
  <c r="AP405" s="1"/>
  <c r="AP306"/>
  <c r="AP403" s="1"/>
  <c r="AP304"/>
  <c r="AP401" s="1"/>
  <c r="AP302"/>
  <c r="AP399" s="1"/>
  <c r="AP300"/>
  <c r="AP397" s="1"/>
  <c r="AP298"/>
  <c r="AP395" s="1"/>
  <c r="AP296"/>
  <c r="AY292" i="7"/>
  <c r="AW292"/>
  <c r="AW487" s="1"/>
  <c r="AU292"/>
  <c r="AS292"/>
  <c r="AS487" s="1"/>
  <c r="AQ292"/>
  <c r="AX292"/>
  <c r="AX487" s="1"/>
  <c r="AV292"/>
  <c r="AT292"/>
  <c r="AT487" s="1"/>
  <c r="AR292"/>
  <c r="AP292"/>
  <c r="AP487" s="1"/>
  <c r="BH292"/>
  <c r="BF292"/>
  <c r="BD292"/>
  <c r="BB292"/>
  <c r="AZ292"/>
  <c r="AN292"/>
  <c r="AN487" s="1"/>
  <c r="AL292"/>
  <c r="AJ292"/>
  <c r="AJ487" s="1"/>
  <c r="AH292"/>
  <c r="AF292"/>
  <c r="AD292"/>
  <c r="AB292"/>
  <c r="Z292"/>
  <c r="X292"/>
  <c r="V292"/>
  <c r="T292"/>
  <c r="R292"/>
  <c r="P292"/>
  <c r="N292"/>
  <c r="L292"/>
  <c r="J292"/>
  <c r="H292"/>
  <c r="F292"/>
  <c r="D292"/>
  <c r="BI292"/>
  <c r="BE292"/>
  <c r="BA292"/>
  <c r="AM292"/>
  <c r="AM487" s="1"/>
  <c r="AI292"/>
  <c r="AE292"/>
  <c r="AA292"/>
  <c r="W292"/>
  <c r="S292"/>
  <c r="O292"/>
  <c r="K292"/>
  <c r="G292"/>
  <c r="BG292"/>
  <c r="BC292"/>
  <c r="AO292"/>
  <c r="AO487" s="1"/>
  <c r="AK292"/>
  <c r="AK487" s="1"/>
  <c r="AG292"/>
  <c r="AC292"/>
  <c r="Y292"/>
  <c r="U292"/>
  <c r="Q292"/>
  <c r="M292"/>
  <c r="I292"/>
  <c r="E292"/>
  <c r="AI487"/>
  <c r="BA487"/>
  <c r="AL487"/>
  <c r="AZ487"/>
  <c r="AQ487"/>
  <c r="AU487"/>
  <c r="AY487"/>
  <c r="AR487"/>
  <c r="AV487"/>
  <c r="AY96"/>
  <c r="AW96"/>
  <c r="AU96"/>
  <c r="AS96"/>
  <c r="AQ96"/>
  <c r="AO96"/>
  <c r="AX96"/>
  <c r="AV96"/>
  <c r="AT96"/>
  <c r="AR96"/>
  <c r="AP96"/>
  <c r="AK99" i="10"/>
  <c r="AK389"/>
  <c r="AK486" s="1"/>
  <c r="AK387"/>
  <c r="AK484" s="1"/>
  <c r="AK385"/>
  <c r="AK482" s="1"/>
  <c r="AK383"/>
  <c r="AK480" s="1"/>
  <c r="AK381"/>
  <c r="AK478" s="1"/>
  <c r="AK379"/>
  <c r="AK476" s="1"/>
  <c r="AK377"/>
  <c r="AK474" s="1"/>
  <c r="AK375"/>
  <c r="AK472" s="1"/>
  <c r="AK373"/>
  <c r="AK470" s="1"/>
  <c r="AK371"/>
  <c r="AK468" s="1"/>
  <c r="AK369"/>
  <c r="AK466" s="1"/>
  <c r="AK367"/>
  <c r="AK365"/>
  <c r="AK462" s="1"/>
  <c r="AK363"/>
  <c r="AK460" s="1"/>
  <c r="AK361"/>
  <c r="AK458" s="1"/>
  <c r="AK359"/>
  <c r="AK357"/>
  <c r="AK355"/>
  <c r="AK452" s="1"/>
  <c r="AK353"/>
  <c r="AK351"/>
  <c r="AK448" s="1"/>
  <c r="AK349"/>
  <c r="AK347"/>
  <c r="AK444" s="1"/>
  <c r="AK345"/>
  <c r="AK343"/>
  <c r="AK341"/>
  <c r="AK339"/>
  <c r="AK436" s="1"/>
  <c r="AK337"/>
  <c r="AK434" s="1"/>
  <c r="AK388"/>
  <c r="AK485" s="1"/>
  <c r="AK386"/>
  <c r="AK483" s="1"/>
  <c r="AK384"/>
  <c r="AK481" s="1"/>
  <c r="AK382"/>
  <c r="AK479" s="1"/>
  <c r="AK380"/>
  <c r="AK477" s="1"/>
  <c r="AK378"/>
  <c r="AK475" s="1"/>
  <c r="AK376"/>
  <c r="AK473" s="1"/>
  <c r="AK374"/>
  <c r="AK471" s="1"/>
  <c r="AK372"/>
  <c r="AK469" s="1"/>
  <c r="AK370"/>
  <c r="AK467" s="1"/>
  <c r="AK368"/>
  <c r="AK465" s="1"/>
  <c r="AK366"/>
  <c r="AK463" s="1"/>
  <c r="AK364"/>
  <c r="AK362"/>
  <c r="AK459" s="1"/>
  <c r="AK360"/>
  <c r="AK358"/>
  <c r="AK455" s="1"/>
  <c r="AK356"/>
  <c r="AK354"/>
  <c r="AK451" s="1"/>
  <c r="AK352"/>
  <c r="AK449" s="1"/>
  <c r="AK350"/>
  <c r="AK447" s="1"/>
  <c r="AK348"/>
  <c r="AK445" s="1"/>
  <c r="AK346"/>
  <c r="AK344"/>
  <c r="AK342"/>
  <c r="AK439" s="1"/>
  <c r="AK340"/>
  <c r="AK437" s="1"/>
  <c r="AK338"/>
  <c r="AK435" s="1"/>
  <c r="AK336"/>
  <c r="AK334"/>
  <c r="AK431" s="1"/>
  <c r="AK335"/>
  <c r="AK432" s="1"/>
  <c r="AK332"/>
  <c r="AK429" s="1"/>
  <c r="AK330"/>
  <c r="AK427" s="1"/>
  <c r="AK328"/>
  <c r="AK425" s="1"/>
  <c r="AK326"/>
  <c r="AK423" s="1"/>
  <c r="AK324"/>
  <c r="AK421" s="1"/>
  <c r="AK322"/>
  <c r="AK419" s="1"/>
  <c r="AK320"/>
  <c r="AK318"/>
  <c r="AK415" s="1"/>
  <c r="AK316"/>
  <c r="AK413" s="1"/>
  <c r="AK314"/>
  <c r="AK411" s="1"/>
  <c r="AK312"/>
  <c r="AK409" s="1"/>
  <c r="AK310"/>
  <c r="AK308"/>
  <c r="AK405" s="1"/>
  <c r="AK306"/>
  <c r="AK304"/>
  <c r="AK401" s="1"/>
  <c r="AK302"/>
  <c r="AK399" s="1"/>
  <c r="AK300"/>
  <c r="AK397" s="1"/>
  <c r="AK298"/>
  <c r="AK395" s="1"/>
  <c r="AK296"/>
  <c r="AK333"/>
  <c r="AK430" s="1"/>
  <c r="AK331"/>
  <c r="AK428" s="1"/>
  <c r="AK329"/>
  <c r="AK327"/>
  <c r="AK424" s="1"/>
  <c r="AK325"/>
  <c r="AK422" s="1"/>
  <c r="AK323"/>
  <c r="AK321"/>
  <c r="AK418" s="1"/>
  <c r="AK319"/>
  <c r="AK416" s="1"/>
  <c r="AK317"/>
  <c r="AK414" s="1"/>
  <c r="AK315"/>
  <c r="AK412" s="1"/>
  <c r="AK313"/>
  <c r="AK410" s="1"/>
  <c r="AK311"/>
  <c r="AK309"/>
  <c r="AK406" s="1"/>
  <c r="AK307"/>
  <c r="AK404" s="1"/>
  <c r="AK305"/>
  <c r="AK303"/>
  <c r="AK301"/>
  <c r="AK398" s="1"/>
  <c r="AK299"/>
  <c r="AK396" s="1"/>
  <c r="AK297"/>
  <c r="AK394" s="1"/>
  <c r="AG99"/>
  <c r="AG389"/>
  <c r="AG486" s="1"/>
  <c r="AG387"/>
  <c r="AG484" s="1"/>
  <c r="AG385"/>
  <c r="AG482" s="1"/>
  <c r="AG383"/>
  <c r="AG480" s="1"/>
  <c r="AG381"/>
  <c r="AG478" s="1"/>
  <c r="AG379"/>
  <c r="AG476" s="1"/>
  <c r="AG377"/>
  <c r="AG474" s="1"/>
  <c r="AG375"/>
  <c r="AG472" s="1"/>
  <c r="AG373"/>
  <c r="AG470" s="1"/>
  <c r="AG371"/>
  <c r="AG468" s="1"/>
  <c r="AG369"/>
  <c r="AG367"/>
  <c r="AG365"/>
  <c r="AG462" s="1"/>
  <c r="AG363"/>
  <c r="AG460" s="1"/>
  <c r="AG361"/>
  <c r="AG458" s="1"/>
  <c r="AG359"/>
  <c r="AG357"/>
  <c r="AG454" s="1"/>
  <c r="AG355"/>
  <c r="AG452" s="1"/>
  <c r="AG353"/>
  <c r="AG351"/>
  <c r="AG448" s="1"/>
  <c r="AG349"/>
  <c r="AG347"/>
  <c r="AG444" s="1"/>
  <c r="AG345"/>
  <c r="AG343"/>
  <c r="AG341"/>
  <c r="AG339"/>
  <c r="AG436" s="1"/>
  <c r="AG337"/>
  <c r="AG434" s="1"/>
  <c r="AG388"/>
  <c r="AG485" s="1"/>
  <c r="AG386"/>
  <c r="AG483" s="1"/>
  <c r="AG384"/>
  <c r="AG481" s="1"/>
  <c r="AG382"/>
  <c r="AG479" s="1"/>
  <c r="AG380"/>
  <c r="AG477" s="1"/>
  <c r="AG378"/>
  <c r="AG475" s="1"/>
  <c r="AG376"/>
  <c r="AG473" s="1"/>
  <c r="AG374"/>
  <c r="AG471" s="1"/>
  <c r="AG372"/>
  <c r="AG469" s="1"/>
  <c r="AG370"/>
  <c r="AG467" s="1"/>
  <c r="AG368"/>
  <c r="AG465" s="1"/>
  <c r="AG366"/>
  <c r="AG463" s="1"/>
  <c r="AG364"/>
  <c r="AG362"/>
  <c r="AG459" s="1"/>
  <c r="AG360"/>
  <c r="AG457" s="1"/>
  <c r="AG358"/>
  <c r="AG455" s="1"/>
  <c r="AG356"/>
  <c r="AG354"/>
  <c r="AG451" s="1"/>
  <c r="AG352"/>
  <c r="AG449" s="1"/>
  <c r="AG350"/>
  <c r="AG447" s="1"/>
  <c r="AG348"/>
  <c r="AG445" s="1"/>
  <c r="AG346"/>
  <c r="AG344"/>
  <c r="AG342"/>
  <c r="AG439" s="1"/>
  <c r="AG340"/>
  <c r="AG437" s="1"/>
  <c r="AG338"/>
  <c r="AG435" s="1"/>
  <c r="AG336"/>
  <c r="AG334"/>
  <c r="AG431" s="1"/>
  <c r="AG335"/>
  <c r="AG432" s="1"/>
  <c r="AG332"/>
  <c r="AG429" s="1"/>
  <c r="AG330"/>
  <c r="AG427" s="1"/>
  <c r="AG328"/>
  <c r="AG425" s="1"/>
  <c r="AG326"/>
  <c r="AG423" s="1"/>
  <c r="AG324"/>
  <c r="AG421" s="1"/>
  <c r="AG322"/>
  <c r="AG419" s="1"/>
  <c r="AG320"/>
  <c r="AG318"/>
  <c r="AG415" s="1"/>
  <c r="AG316"/>
  <c r="AG413" s="1"/>
  <c r="AG314"/>
  <c r="AG411" s="1"/>
  <c r="AG312"/>
  <c r="AG409" s="1"/>
  <c r="AG310"/>
  <c r="AG308"/>
  <c r="AG405" s="1"/>
  <c r="AG306"/>
  <c r="AG304"/>
  <c r="AG401" s="1"/>
  <c r="AG302"/>
  <c r="AG399" s="1"/>
  <c r="AG300"/>
  <c r="AG397" s="1"/>
  <c r="AG298"/>
  <c r="AG395" s="1"/>
  <c r="AG296"/>
  <c r="AG333"/>
  <c r="AG430" s="1"/>
  <c r="AG331"/>
  <c r="AG428" s="1"/>
  <c r="AG329"/>
  <c r="AG327"/>
  <c r="AG424" s="1"/>
  <c r="AG325"/>
  <c r="AG422" s="1"/>
  <c r="AG323"/>
  <c r="AG321"/>
  <c r="AG418" s="1"/>
  <c r="AG319"/>
  <c r="AG416" s="1"/>
  <c r="AG317"/>
  <c r="AG414" s="1"/>
  <c r="AG315"/>
  <c r="AG412" s="1"/>
  <c r="AG313"/>
  <c r="AG410" s="1"/>
  <c r="AG311"/>
  <c r="AG309"/>
  <c r="AG406" s="1"/>
  <c r="AG307"/>
  <c r="AG404" s="1"/>
  <c r="AG305"/>
  <c r="AG303"/>
  <c r="AG400" s="1"/>
  <c r="AG301"/>
  <c r="AG398" s="1"/>
  <c r="AG299"/>
  <c r="AG396" s="1"/>
  <c r="AG297"/>
  <c r="AG394" s="1"/>
  <c r="AL99"/>
  <c r="AL388"/>
  <c r="AL485" s="1"/>
  <c r="AL386"/>
  <c r="AL483" s="1"/>
  <c r="AL384"/>
  <c r="AL481" s="1"/>
  <c r="AL382"/>
  <c r="AL479" s="1"/>
  <c r="AL380"/>
  <c r="AL477" s="1"/>
  <c r="AL378"/>
  <c r="AL475" s="1"/>
  <c r="AL376"/>
  <c r="AL473" s="1"/>
  <c r="AL374"/>
  <c r="AL471" s="1"/>
  <c r="AL372"/>
  <c r="AL469" s="1"/>
  <c r="AL370"/>
  <c r="AL467" s="1"/>
  <c r="AL368"/>
  <c r="AL465" s="1"/>
  <c r="AL366"/>
  <c r="AL463" s="1"/>
  <c r="AL364"/>
  <c r="AL362"/>
  <c r="AL459" s="1"/>
  <c r="AL360"/>
  <c r="AL457" s="1"/>
  <c r="AL358"/>
  <c r="AL455" s="1"/>
  <c r="AL356"/>
  <c r="AL354"/>
  <c r="AL451" s="1"/>
  <c r="AL352"/>
  <c r="AL449" s="1"/>
  <c r="AL350"/>
  <c r="AL447" s="1"/>
  <c r="AL348"/>
  <c r="AL445" s="1"/>
  <c r="AL346"/>
  <c r="AL344"/>
  <c r="AL342"/>
  <c r="AL439" s="1"/>
  <c r="AL340"/>
  <c r="AL437" s="1"/>
  <c r="AL338"/>
  <c r="AL435" s="1"/>
  <c r="AL336"/>
  <c r="AL389"/>
  <c r="AL486" s="1"/>
  <c r="AL387"/>
  <c r="AL484" s="1"/>
  <c r="AL385"/>
  <c r="AL482" s="1"/>
  <c r="AL383"/>
  <c r="AL480" s="1"/>
  <c r="AL381"/>
  <c r="AL478" s="1"/>
  <c r="AL379"/>
  <c r="AL476" s="1"/>
  <c r="AL377"/>
  <c r="AL474" s="1"/>
  <c r="AL375"/>
  <c r="AL472" s="1"/>
  <c r="AL373"/>
  <c r="AL470" s="1"/>
  <c r="AL371"/>
  <c r="AL468" s="1"/>
  <c r="AL369"/>
  <c r="AL367"/>
  <c r="AL365"/>
  <c r="AL462" s="1"/>
  <c r="AL363"/>
  <c r="AL460" s="1"/>
  <c r="AL361"/>
  <c r="AL458" s="1"/>
  <c r="AL359"/>
  <c r="AL357"/>
  <c r="AL454" s="1"/>
  <c r="AL355"/>
  <c r="AL452" s="1"/>
  <c r="AL353"/>
  <c r="AL351"/>
  <c r="AL448" s="1"/>
  <c r="AL349"/>
  <c r="AL347"/>
  <c r="AL444" s="1"/>
  <c r="AL345"/>
  <c r="AL343"/>
  <c r="AL341"/>
  <c r="AL339"/>
  <c r="AL436" s="1"/>
  <c r="AL337"/>
  <c r="AL434" s="1"/>
  <c r="AL335"/>
  <c r="AL432" s="1"/>
  <c r="AL333"/>
  <c r="AL430" s="1"/>
  <c r="AL334"/>
  <c r="AL431" s="1"/>
  <c r="AL331"/>
  <c r="AL428" s="1"/>
  <c r="AL329"/>
  <c r="AL327"/>
  <c r="AL424" s="1"/>
  <c r="AL325"/>
  <c r="AL422" s="1"/>
  <c r="AL323"/>
  <c r="AL321"/>
  <c r="AL418" s="1"/>
  <c r="AL319"/>
  <c r="AL416" s="1"/>
  <c r="AL317"/>
  <c r="AL414" s="1"/>
  <c r="AL315"/>
  <c r="AL412" s="1"/>
  <c r="AL313"/>
  <c r="AL410" s="1"/>
  <c r="AL311"/>
  <c r="AL309"/>
  <c r="AL406" s="1"/>
  <c r="AL307"/>
  <c r="AL404" s="1"/>
  <c r="AL305"/>
  <c r="AL303"/>
  <c r="AL400" s="1"/>
  <c r="AL301"/>
  <c r="AL398" s="1"/>
  <c r="AL299"/>
  <c r="AL396" s="1"/>
  <c r="AL297"/>
  <c r="AL394" s="1"/>
  <c r="AL332"/>
  <c r="AL429" s="1"/>
  <c r="AL330"/>
  <c r="AL427" s="1"/>
  <c r="AL328"/>
  <c r="AL425" s="1"/>
  <c r="AL326"/>
  <c r="AL423" s="1"/>
  <c r="AL324"/>
  <c r="AL421" s="1"/>
  <c r="AL322"/>
  <c r="AL419" s="1"/>
  <c r="AL320"/>
  <c r="AL318"/>
  <c r="AL415" s="1"/>
  <c r="AL316"/>
  <c r="AL413" s="1"/>
  <c r="AL314"/>
  <c r="AL411" s="1"/>
  <c r="AL312"/>
  <c r="AL409" s="1"/>
  <c r="AL310"/>
  <c r="AL308"/>
  <c r="AL405" s="1"/>
  <c r="AL306"/>
  <c r="AL304"/>
  <c r="AL401" s="1"/>
  <c r="AL302"/>
  <c r="AL399" s="1"/>
  <c r="AL300"/>
  <c r="AL397" s="1"/>
  <c r="AL298"/>
  <c r="AL395" s="1"/>
  <c r="AL296"/>
  <c r="AH99"/>
  <c r="AH388"/>
  <c r="AH485" s="1"/>
  <c r="AH386"/>
  <c r="AH483" s="1"/>
  <c r="AH384"/>
  <c r="AH481" s="1"/>
  <c r="AH382"/>
  <c r="AH479" s="1"/>
  <c r="AH380"/>
  <c r="AH477" s="1"/>
  <c r="AH378"/>
  <c r="AH475" s="1"/>
  <c r="AH376"/>
  <c r="AH473" s="1"/>
  <c r="AH374"/>
  <c r="AH471" s="1"/>
  <c r="AH372"/>
  <c r="AH469" s="1"/>
  <c r="AH370"/>
  <c r="AH467" s="1"/>
  <c r="AH368"/>
  <c r="AH465" s="1"/>
  <c r="AH366"/>
  <c r="AH463" s="1"/>
  <c r="AH364"/>
  <c r="AH461" s="1"/>
  <c r="AH362"/>
  <c r="AH459" s="1"/>
  <c r="AH360"/>
  <c r="AH457" s="1"/>
  <c r="AH358"/>
  <c r="AH455" s="1"/>
  <c r="AH356"/>
  <c r="AH453" s="1"/>
  <c r="AH354"/>
  <c r="AH451" s="1"/>
  <c r="AH352"/>
  <c r="AH449" s="1"/>
  <c r="AH350"/>
  <c r="AH447" s="1"/>
  <c r="AH348"/>
  <c r="AH445" s="1"/>
  <c r="AH346"/>
  <c r="AH443" s="1"/>
  <c r="AH344"/>
  <c r="AH441" s="1"/>
  <c r="AH342"/>
  <c r="AH439" s="1"/>
  <c r="AH340"/>
  <c r="AH437" s="1"/>
  <c r="AH338"/>
  <c r="AH435" s="1"/>
  <c r="AH389"/>
  <c r="AH486" s="1"/>
  <c r="AH387"/>
  <c r="AH484" s="1"/>
  <c r="AH385"/>
  <c r="AH482" s="1"/>
  <c r="AH383"/>
  <c r="AH480" s="1"/>
  <c r="AH381"/>
  <c r="AH478" s="1"/>
  <c r="AH379"/>
  <c r="AH476" s="1"/>
  <c r="AH377"/>
  <c r="AH474" s="1"/>
  <c r="AH375"/>
  <c r="AH472" s="1"/>
  <c r="AH373"/>
  <c r="AH470" s="1"/>
  <c r="AH371"/>
  <c r="AH468" s="1"/>
  <c r="AH369"/>
  <c r="AH466" s="1"/>
  <c r="AH367"/>
  <c r="AH464" s="1"/>
  <c r="AH365"/>
  <c r="AH462" s="1"/>
  <c r="AH363"/>
  <c r="AH460" s="1"/>
  <c r="AH361"/>
  <c r="AH458" s="1"/>
  <c r="AH359"/>
  <c r="AH456" s="1"/>
  <c r="AH357"/>
  <c r="AH454" s="1"/>
  <c r="AH355"/>
  <c r="AH452" s="1"/>
  <c r="AH353"/>
  <c r="AH450" s="1"/>
  <c r="AH351"/>
  <c r="AH448" s="1"/>
  <c r="AH349"/>
  <c r="AH446" s="1"/>
  <c r="AH347"/>
  <c r="AH444" s="1"/>
  <c r="AH345"/>
  <c r="AH442" s="1"/>
  <c r="AH343"/>
  <c r="AH440" s="1"/>
  <c r="AH341"/>
  <c r="AH438" s="1"/>
  <c r="AH339"/>
  <c r="AH436" s="1"/>
  <c r="AH337"/>
  <c r="AH434" s="1"/>
  <c r="AH335"/>
  <c r="AH432" s="1"/>
  <c r="AH333"/>
  <c r="AH430" s="1"/>
  <c r="AH334"/>
  <c r="AH431" s="1"/>
  <c r="AH331"/>
  <c r="AH428" s="1"/>
  <c r="AH329"/>
  <c r="AH426" s="1"/>
  <c r="AH327"/>
  <c r="AH424" s="1"/>
  <c r="AH325"/>
  <c r="AH422" s="1"/>
  <c r="AH323"/>
  <c r="AH420" s="1"/>
  <c r="AH321"/>
  <c r="AH418" s="1"/>
  <c r="AH319"/>
  <c r="AH416" s="1"/>
  <c r="AH317"/>
  <c r="AH414" s="1"/>
  <c r="AH315"/>
  <c r="AH412" s="1"/>
  <c r="AH313"/>
  <c r="AH410" s="1"/>
  <c r="AH311"/>
  <c r="AH408" s="1"/>
  <c r="AH309"/>
  <c r="AH406" s="1"/>
  <c r="AH307"/>
  <c r="AH404" s="1"/>
  <c r="AH305"/>
  <c r="AH402" s="1"/>
  <c r="AH303"/>
  <c r="AH400" s="1"/>
  <c r="AH301"/>
  <c r="AH398" s="1"/>
  <c r="AH299"/>
  <c r="AH396" s="1"/>
  <c r="AH297"/>
  <c r="AH394" s="1"/>
  <c r="AH336"/>
  <c r="AH433" s="1"/>
  <c r="AH332"/>
  <c r="AH429" s="1"/>
  <c r="AH330"/>
  <c r="AH427" s="1"/>
  <c r="AH328"/>
  <c r="AH425" s="1"/>
  <c r="AH326"/>
  <c r="AH423" s="1"/>
  <c r="AH324"/>
  <c r="AH421" s="1"/>
  <c r="AH322"/>
  <c r="AH419" s="1"/>
  <c r="AH320"/>
  <c r="AH417" s="1"/>
  <c r="AH318"/>
  <c r="AH415" s="1"/>
  <c r="AH316"/>
  <c r="AH413" s="1"/>
  <c r="AH314"/>
  <c r="AH411" s="1"/>
  <c r="AH312"/>
  <c r="AH409" s="1"/>
  <c r="AH310"/>
  <c r="AH407" s="1"/>
  <c r="AH308"/>
  <c r="AH405" s="1"/>
  <c r="AH306"/>
  <c r="AH403" s="1"/>
  <c r="AH304"/>
  <c r="AH401" s="1"/>
  <c r="AH302"/>
  <c r="AH399" s="1"/>
  <c r="AH300"/>
  <c r="AH397" s="1"/>
  <c r="AH298"/>
  <c r="AH395" s="1"/>
  <c r="AH296"/>
  <c r="AM99"/>
  <c r="AM389"/>
  <c r="AM486" s="1"/>
  <c r="AM387"/>
  <c r="AM484" s="1"/>
  <c r="AM385"/>
  <c r="AM482" s="1"/>
  <c r="AM383"/>
  <c r="AM480" s="1"/>
  <c r="AM381"/>
  <c r="AM478" s="1"/>
  <c r="AM379"/>
  <c r="AM476" s="1"/>
  <c r="AM377"/>
  <c r="AM474" s="1"/>
  <c r="AM375"/>
  <c r="AM472" s="1"/>
  <c r="AM373"/>
  <c r="AM470" s="1"/>
  <c r="AM371"/>
  <c r="AM468" s="1"/>
  <c r="AM369"/>
  <c r="AM466" s="1"/>
  <c r="AM367"/>
  <c r="AM464" s="1"/>
  <c r="AM365"/>
  <c r="AM462" s="1"/>
  <c r="AM363"/>
  <c r="AM460" s="1"/>
  <c r="AM361"/>
  <c r="AM458" s="1"/>
  <c r="AM359"/>
  <c r="AM456" s="1"/>
  <c r="AM357"/>
  <c r="AM454" s="1"/>
  <c r="AM355"/>
  <c r="AM452" s="1"/>
  <c r="AM353"/>
  <c r="AM450" s="1"/>
  <c r="AM351"/>
  <c r="AM448" s="1"/>
  <c r="AM349"/>
  <c r="AM446" s="1"/>
  <c r="AM347"/>
  <c r="AM444" s="1"/>
  <c r="AM345"/>
  <c r="AM442" s="1"/>
  <c r="AM343"/>
  <c r="AM440" s="1"/>
  <c r="AM341"/>
  <c r="AM438" s="1"/>
  <c r="AM339"/>
  <c r="AM436" s="1"/>
  <c r="AM337"/>
  <c r="AM434" s="1"/>
  <c r="AM388"/>
  <c r="AM485" s="1"/>
  <c r="AM386"/>
  <c r="AM483" s="1"/>
  <c r="AM384"/>
  <c r="AM481" s="1"/>
  <c r="AM382"/>
  <c r="AM479" s="1"/>
  <c r="AM380"/>
  <c r="AM477" s="1"/>
  <c r="AM378"/>
  <c r="AM475" s="1"/>
  <c r="AM376"/>
  <c r="AM473" s="1"/>
  <c r="AM374"/>
  <c r="AM471" s="1"/>
  <c r="AM372"/>
  <c r="AM469" s="1"/>
  <c r="AM370"/>
  <c r="AM467" s="1"/>
  <c r="AM368"/>
  <c r="AM465" s="1"/>
  <c r="AM366"/>
  <c r="AM463" s="1"/>
  <c r="AM364"/>
  <c r="AM461" s="1"/>
  <c r="AM362"/>
  <c r="AM459" s="1"/>
  <c r="AM360"/>
  <c r="AM457" s="1"/>
  <c r="AM358"/>
  <c r="AM455" s="1"/>
  <c r="AM356"/>
  <c r="AM453" s="1"/>
  <c r="AM354"/>
  <c r="AM451" s="1"/>
  <c r="AM352"/>
  <c r="AM449" s="1"/>
  <c r="AM350"/>
  <c r="AM447" s="1"/>
  <c r="AM348"/>
  <c r="AM445" s="1"/>
  <c r="AM346"/>
  <c r="AM443" s="1"/>
  <c r="AM344"/>
  <c r="AM441" s="1"/>
  <c r="AM342"/>
  <c r="AM439" s="1"/>
  <c r="AM340"/>
  <c r="AM437" s="1"/>
  <c r="AM338"/>
  <c r="AM435" s="1"/>
  <c r="AM336"/>
  <c r="AM433" s="1"/>
  <c r="AM334"/>
  <c r="AM431" s="1"/>
  <c r="AM333"/>
  <c r="AM430" s="1"/>
  <c r="AM332"/>
  <c r="AM429" s="1"/>
  <c r="AM330"/>
  <c r="AM427" s="1"/>
  <c r="AM328"/>
  <c r="AM425" s="1"/>
  <c r="AM326"/>
  <c r="AM423" s="1"/>
  <c r="AM324"/>
  <c r="AM421" s="1"/>
  <c r="AM322"/>
  <c r="AM419" s="1"/>
  <c r="AM320"/>
  <c r="AM417" s="1"/>
  <c r="AM318"/>
  <c r="AM415" s="1"/>
  <c r="AM316"/>
  <c r="AM413" s="1"/>
  <c r="AM314"/>
  <c r="AM411" s="1"/>
  <c r="AM312"/>
  <c r="AM409" s="1"/>
  <c r="AM310"/>
  <c r="AM407" s="1"/>
  <c r="AM308"/>
  <c r="AM405" s="1"/>
  <c r="AM306"/>
  <c r="AM403" s="1"/>
  <c r="AM304"/>
  <c r="AM401" s="1"/>
  <c r="AM302"/>
  <c r="AM399" s="1"/>
  <c r="AM300"/>
  <c r="AM397" s="1"/>
  <c r="AM298"/>
  <c r="AM395" s="1"/>
  <c r="AM296"/>
  <c r="AM393" s="1"/>
  <c r="AM335"/>
  <c r="AM432" s="1"/>
  <c r="AM331"/>
  <c r="AM428" s="1"/>
  <c r="AM329"/>
  <c r="AM426" s="1"/>
  <c r="AM327"/>
  <c r="AM424" s="1"/>
  <c r="AM325"/>
  <c r="AM422" s="1"/>
  <c r="AM323"/>
  <c r="AM420" s="1"/>
  <c r="AM321"/>
  <c r="AM418" s="1"/>
  <c r="AM319"/>
  <c r="AM416" s="1"/>
  <c r="AM317"/>
  <c r="AM414" s="1"/>
  <c r="AM315"/>
  <c r="AM412" s="1"/>
  <c r="AM313"/>
  <c r="AM410" s="1"/>
  <c r="AM311"/>
  <c r="AM408" s="1"/>
  <c r="AM309"/>
  <c r="AM406" s="1"/>
  <c r="AM307"/>
  <c r="AM404" s="1"/>
  <c r="AM305"/>
  <c r="AM402" s="1"/>
  <c r="AM303"/>
  <c r="AM400" s="1"/>
  <c r="AM301"/>
  <c r="AM398" s="1"/>
  <c r="AM299"/>
  <c r="AM396" s="1"/>
  <c r="AM297"/>
  <c r="AM394" s="1"/>
  <c r="AI99"/>
  <c r="AI389"/>
  <c r="AI486" s="1"/>
  <c r="AI387"/>
  <c r="AI484" s="1"/>
  <c r="AI385"/>
  <c r="AI482" s="1"/>
  <c r="AI383"/>
  <c r="AI480" s="1"/>
  <c r="AI381"/>
  <c r="AI478" s="1"/>
  <c r="AI379"/>
  <c r="AI476" s="1"/>
  <c r="AI377"/>
  <c r="AI474" s="1"/>
  <c r="AI375"/>
  <c r="AI472" s="1"/>
  <c r="AI373"/>
  <c r="AI470" s="1"/>
  <c r="AI371"/>
  <c r="AI468" s="1"/>
  <c r="AI369"/>
  <c r="AI466" s="1"/>
  <c r="AI367"/>
  <c r="AI365"/>
  <c r="AI462" s="1"/>
  <c r="AI363"/>
  <c r="AI460" s="1"/>
  <c r="AI361"/>
  <c r="AI458" s="1"/>
  <c r="AI359"/>
  <c r="AI357"/>
  <c r="AI454" s="1"/>
  <c r="AI355"/>
  <c r="AI452" s="1"/>
  <c r="AI353"/>
  <c r="AI450" s="1"/>
  <c r="AI351"/>
  <c r="AI448" s="1"/>
  <c r="AI349"/>
  <c r="AI347"/>
  <c r="AI444" s="1"/>
  <c r="AI345"/>
  <c r="AI343"/>
  <c r="AI341"/>
  <c r="AI339"/>
  <c r="AI436" s="1"/>
  <c r="AI337"/>
  <c r="AI434" s="1"/>
  <c r="AI388"/>
  <c r="AI485" s="1"/>
  <c r="AI386"/>
  <c r="AI483" s="1"/>
  <c r="AI384"/>
  <c r="AI481" s="1"/>
  <c r="AI382"/>
  <c r="AI479" s="1"/>
  <c r="AI380"/>
  <c r="AI477" s="1"/>
  <c r="AI378"/>
  <c r="AI475" s="1"/>
  <c r="AI376"/>
  <c r="AI473" s="1"/>
  <c r="AI374"/>
  <c r="AI471" s="1"/>
  <c r="AI372"/>
  <c r="AI469" s="1"/>
  <c r="AI370"/>
  <c r="AI467" s="1"/>
  <c r="AI368"/>
  <c r="AI465" s="1"/>
  <c r="AI366"/>
  <c r="AI463" s="1"/>
  <c r="AI364"/>
  <c r="AI362"/>
  <c r="AI459" s="1"/>
  <c r="AI360"/>
  <c r="AI358"/>
  <c r="AI455" s="1"/>
  <c r="AI356"/>
  <c r="AI354"/>
  <c r="AI451" s="1"/>
  <c r="AI352"/>
  <c r="AI449" s="1"/>
  <c r="AI350"/>
  <c r="AI447" s="1"/>
  <c r="AI348"/>
  <c r="AI445" s="1"/>
  <c r="AI346"/>
  <c r="AI344"/>
  <c r="AI342"/>
  <c r="AI439" s="1"/>
  <c r="AI340"/>
  <c r="AI437" s="1"/>
  <c r="AI338"/>
  <c r="AI435" s="1"/>
  <c r="AI336"/>
  <c r="AI334"/>
  <c r="AI431" s="1"/>
  <c r="AI333"/>
  <c r="AI430" s="1"/>
  <c r="AI332"/>
  <c r="AI429" s="1"/>
  <c r="AI330"/>
  <c r="AI427" s="1"/>
  <c r="AI328"/>
  <c r="AI425" s="1"/>
  <c r="AI326"/>
  <c r="AI423" s="1"/>
  <c r="AI324"/>
  <c r="AI421" s="1"/>
  <c r="AI322"/>
  <c r="AI419" s="1"/>
  <c r="AI320"/>
  <c r="AI318"/>
  <c r="AI415" s="1"/>
  <c r="AI316"/>
  <c r="AI413" s="1"/>
  <c r="AI314"/>
  <c r="AI411" s="1"/>
  <c r="AI312"/>
  <c r="AI409" s="1"/>
  <c r="AI310"/>
  <c r="AI308"/>
  <c r="AI405" s="1"/>
  <c r="AI306"/>
  <c r="AI304"/>
  <c r="AI401" s="1"/>
  <c r="AI302"/>
  <c r="AI399" s="1"/>
  <c r="AI300"/>
  <c r="AI397" s="1"/>
  <c r="AI298"/>
  <c r="AI395" s="1"/>
  <c r="AI296"/>
  <c r="AI393" s="1"/>
  <c r="AI335"/>
  <c r="AI432" s="1"/>
  <c r="AI331"/>
  <c r="AI428" s="1"/>
  <c r="AI329"/>
  <c r="AI327"/>
  <c r="AI424" s="1"/>
  <c r="AI325"/>
  <c r="AI422" s="1"/>
  <c r="AI323"/>
  <c r="AI321"/>
  <c r="AI418" s="1"/>
  <c r="AI319"/>
  <c r="AI416" s="1"/>
  <c r="AI317"/>
  <c r="AI414" s="1"/>
  <c r="AI315"/>
  <c r="AI412" s="1"/>
  <c r="AI313"/>
  <c r="AI410" s="1"/>
  <c r="AI311"/>
  <c r="AI309"/>
  <c r="AI406" s="1"/>
  <c r="AI307"/>
  <c r="AI404" s="1"/>
  <c r="AI305"/>
  <c r="AI303"/>
  <c r="AI301"/>
  <c r="AI398" s="1"/>
  <c r="AI299"/>
  <c r="AI396" s="1"/>
  <c r="AI297"/>
  <c r="AI394" s="1"/>
  <c r="AN99"/>
  <c r="AN388"/>
  <c r="AN485" s="1"/>
  <c r="AN386"/>
  <c r="AN483" s="1"/>
  <c r="AN384"/>
  <c r="AN481" s="1"/>
  <c r="AN382"/>
  <c r="AN479" s="1"/>
  <c r="AN380"/>
  <c r="AN477" s="1"/>
  <c r="AN378"/>
  <c r="AN475" s="1"/>
  <c r="AN376"/>
  <c r="AN473" s="1"/>
  <c r="AN374"/>
  <c r="AN471" s="1"/>
  <c r="AN372"/>
  <c r="AN469" s="1"/>
  <c r="AN370"/>
  <c r="AN467" s="1"/>
  <c r="AN368"/>
  <c r="AN465" s="1"/>
  <c r="AN366"/>
  <c r="AN463" s="1"/>
  <c r="AN364"/>
  <c r="AN362"/>
  <c r="AN459" s="1"/>
  <c r="AN360"/>
  <c r="AN358"/>
  <c r="AN455" s="1"/>
  <c r="AN356"/>
  <c r="AN354"/>
  <c r="AN451" s="1"/>
  <c r="AN352"/>
  <c r="AN449" s="1"/>
  <c r="AN350"/>
  <c r="AN447" s="1"/>
  <c r="AN348"/>
  <c r="AN445" s="1"/>
  <c r="AN346"/>
  <c r="AN344"/>
  <c r="AN342"/>
  <c r="AN439" s="1"/>
  <c r="AN340"/>
  <c r="AN437" s="1"/>
  <c r="AN338"/>
  <c r="AN435" s="1"/>
  <c r="AN336"/>
  <c r="AN389"/>
  <c r="AN486" s="1"/>
  <c r="AN387"/>
  <c r="AN484" s="1"/>
  <c r="AN385"/>
  <c r="AN482" s="1"/>
  <c r="AN383"/>
  <c r="AN480" s="1"/>
  <c r="AN381"/>
  <c r="AN478" s="1"/>
  <c r="AN379"/>
  <c r="AN476" s="1"/>
  <c r="AN377"/>
  <c r="AN474" s="1"/>
  <c r="AN375"/>
  <c r="AN472" s="1"/>
  <c r="AN373"/>
  <c r="AN470" s="1"/>
  <c r="AN371"/>
  <c r="AN468" s="1"/>
  <c r="AN369"/>
  <c r="AN466" s="1"/>
  <c r="AN367"/>
  <c r="AN365"/>
  <c r="AN462" s="1"/>
  <c r="AN363"/>
  <c r="AN460" s="1"/>
  <c r="AN361"/>
  <c r="AN458" s="1"/>
  <c r="AN359"/>
  <c r="AN357"/>
  <c r="AN454" s="1"/>
  <c r="AN355"/>
  <c r="AN452" s="1"/>
  <c r="AN353"/>
  <c r="AN450" s="1"/>
  <c r="AN351"/>
  <c r="AN448" s="1"/>
  <c r="AN349"/>
  <c r="AN347"/>
  <c r="AN444" s="1"/>
  <c r="AN345"/>
  <c r="AN343"/>
  <c r="AN341"/>
  <c r="AN339"/>
  <c r="AN436" s="1"/>
  <c r="AN337"/>
  <c r="AN434" s="1"/>
  <c r="AN335"/>
  <c r="AN432" s="1"/>
  <c r="AN333"/>
  <c r="AN430" s="1"/>
  <c r="AN331"/>
  <c r="AN428" s="1"/>
  <c r="AN329"/>
  <c r="AN327"/>
  <c r="AN424" s="1"/>
  <c r="AN325"/>
  <c r="AN422" s="1"/>
  <c r="AN323"/>
  <c r="AN321"/>
  <c r="AN418" s="1"/>
  <c r="AN319"/>
  <c r="AN416" s="1"/>
  <c r="AN317"/>
  <c r="AN414" s="1"/>
  <c r="AN315"/>
  <c r="AN412" s="1"/>
  <c r="AN313"/>
  <c r="AN410" s="1"/>
  <c r="AN311"/>
  <c r="AN309"/>
  <c r="AN406" s="1"/>
  <c r="AN307"/>
  <c r="AN404" s="1"/>
  <c r="AN305"/>
  <c r="AN303"/>
  <c r="AN301"/>
  <c r="AN398" s="1"/>
  <c r="AN299"/>
  <c r="AN396" s="1"/>
  <c r="AN297"/>
  <c r="AN394" s="1"/>
  <c r="AN334"/>
  <c r="AN431" s="1"/>
  <c r="AN332"/>
  <c r="AN429" s="1"/>
  <c r="AN330"/>
  <c r="AN427" s="1"/>
  <c r="AN328"/>
  <c r="AN425" s="1"/>
  <c r="AN326"/>
  <c r="AN423" s="1"/>
  <c r="AN324"/>
  <c r="AN421" s="1"/>
  <c r="AN322"/>
  <c r="AN419" s="1"/>
  <c r="AN320"/>
  <c r="AN318"/>
  <c r="AN415" s="1"/>
  <c r="AN316"/>
  <c r="AN413" s="1"/>
  <c r="AN314"/>
  <c r="AN411" s="1"/>
  <c r="AN312"/>
  <c r="AN409" s="1"/>
  <c r="AN310"/>
  <c r="AN308"/>
  <c r="AN405" s="1"/>
  <c r="AN306"/>
  <c r="AN304"/>
  <c r="AN401" s="1"/>
  <c r="AN302"/>
  <c r="AN399" s="1"/>
  <c r="AN300"/>
  <c r="AN397" s="1"/>
  <c r="AN298"/>
  <c r="AN395" s="1"/>
  <c r="AN296"/>
  <c r="AN393" s="1"/>
  <c r="AJ99"/>
  <c r="AJ388"/>
  <c r="AJ485" s="1"/>
  <c r="AJ386"/>
  <c r="AJ483" s="1"/>
  <c r="AJ384"/>
  <c r="AJ481" s="1"/>
  <c r="AJ382"/>
  <c r="AJ479" s="1"/>
  <c r="AJ380"/>
  <c r="AJ477" s="1"/>
  <c r="AJ378"/>
  <c r="AJ475" s="1"/>
  <c r="AJ376"/>
  <c r="AJ473" s="1"/>
  <c r="AJ374"/>
  <c r="AJ471" s="1"/>
  <c r="AJ372"/>
  <c r="AJ469" s="1"/>
  <c r="AJ370"/>
  <c r="AJ467" s="1"/>
  <c r="AJ368"/>
  <c r="AJ465" s="1"/>
  <c r="AJ366"/>
  <c r="AJ463" s="1"/>
  <c r="AJ364"/>
  <c r="AJ362"/>
  <c r="AJ459" s="1"/>
  <c r="AJ360"/>
  <c r="AJ358"/>
  <c r="AJ455" s="1"/>
  <c r="AJ356"/>
  <c r="AJ354"/>
  <c r="AJ451" s="1"/>
  <c r="AJ352"/>
  <c r="AJ449" s="1"/>
  <c r="AJ350"/>
  <c r="AJ447" s="1"/>
  <c r="AJ348"/>
  <c r="AJ445" s="1"/>
  <c r="AJ346"/>
  <c r="AJ443" s="1"/>
  <c r="AJ344"/>
  <c r="AJ441" s="1"/>
  <c r="AJ342"/>
  <c r="AJ439" s="1"/>
  <c r="AJ340"/>
  <c r="AJ437" s="1"/>
  <c r="AJ338"/>
  <c r="AJ435" s="1"/>
  <c r="AJ336"/>
  <c r="AJ389"/>
  <c r="AJ486" s="1"/>
  <c r="AJ387"/>
  <c r="AJ484" s="1"/>
  <c r="AJ385"/>
  <c r="AJ482" s="1"/>
  <c r="AJ383"/>
  <c r="AJ480" s="1"/>
  <c r="AJ381"/>
  <c r="AJ478" s="1"/>
  <c r="AJ379"/>
  <c r="AJ476" s="1"/>
  <c r="AJ377"/>
  <c r="AJ474" s="1"/>
  <c r="AJ375"/>
  <c r="AJ472" s="1"/>
  <c r="AJ373"/>
  <c r="AJ470" s="1"/>
  <c r="AJ371"/>
  <c r="AJ468" s="1"/>
  <c r="AJ369"/>
  <c r="AJ466" s="1"/>
  <c r="AJ367"/>
  <c r="AJ365"/>
  <c r="AJ462" s="1"/>
  <c r="AJ363"/>
  <c r="AJ361"/>
  <c r="AJ458" s="1"/>
  <c r="AJ359"/>
  <c r="AJ456" s="1"/>
  <c r="AJ357"/>
  <c r="AJ454" s="1"/>
  <c r="AJ355"/>
  <c r="AJ452" s="1"/>
  <c r="AJ353"/>
  <c r="AJ450" s="1"/>
  <c r="AJ351"/>
  <c r="AJ448" s="1"/>
  <c r="AJ349"/>
  <c r="AJ446" s="1"/>
  <c r="AJ347"/>
  <c r="AJ444" s="1"/>
  <c r="AJ345"/>
  <c r="AJ442" s="1"/>
  <c r="AJ343"/>
  <c r="AJ341"/>
  <c r="AJ339"/>
  <c r="AJ436" s="1"/>
  <c r="AJ337"/>
  <c r="AJ434" s="1"/>
  <c r="AJ335"/>
  <c r="AJ432" s="1"/>
  <c r="AJ333"/>
  <c r="AJ430" s="1"/>
  <c r="AJ331"/>
  <c r="AJ428" s="1"/>
  <c r="AJ329"/>
  <c r="AJ327"/>
  <c r="AJ424" s="1"/>
  <c r="AJ325"/>
  <c r="AJ422" s="1"/>
  <c r="AJ323"/>
  <c r="AJ420" s="1"/>
  <c r="AJ321"/>
  <c r="AJ418" s="1"/>
  <c r="AJ319"/>
  <c r="AJ416" s="1"/>
  <c r="AJ317"/>
  <c r="AJ414" s="1"/>
  <c r="AJ315"/>
  <c r="AJ412" s="1"/>
  <c r="AJ313"/>
  <c r="AJ410" s="1"/>
  <c r="AJ311"/>
  <c r="AJ309"/>
  <c r="AJ406" s="1"/>
  <c r="AJ307"/>
  <c r="AJ404" s="1"/>
  <c r="AJ305"/>
  <c r="AJ303"/>
  <c r="AJ301"/>
  <c r="AJ398" s="1"/>
  <c r="AJ299"/>
  <c r="AJ396" s="1"/>
  <c r="AJ297"/>
  <c r="AJ394" s="1"/>
  <c r="AJ334"/>
  <c r="AJ431" s="1"/>
  <c r="AJ332"/>
  <c r="AJ429" s="1"/>
  <c r="AJ330"/>
  <c r="AJ427" s="1"/>
  <c r="AJ328"/>
  <c r="AJ425" s="1"/>
  <c r="AJ326"/>
  <c r="AJ423" s="1"/>
  <c r="AJ324"/>
  <c r="AJ421" s="1"/>
  <c r="AJ322"/>
  <c r="AJ419" s="1"/>
  <c r="AJ320"/>
  <c r="AJ417" s="1"/>
  <c r="AJ318"/>
  <c r="AJ415" s="1"/>
  <c r="AJ316"/>
  <c r="AJ413" s="1"/>
  <c r="AJ314"/>
  <c r="AJ411" s="1"/>
  <c r="AJ312"/>
  <c r="AJ409" s="1"/>
  <c r="AJ310"/>
  <c r="AJ308"/>
  <c r="AJ405" s="1"/>
  <c r="AJ306"/>
  <c r="AJ304"/>
  <c r="AJ401" s="1"/>
  <c r="AJ302"/>
  <c r="AJ399" s="1"/>
  <c r="AJ300"/>
  <c r="AJ397" s="1"/>
  <c r="AJ298"/>
  <c r="AJ395" s="1"/>
  <c r="AJ296"/>
  <c r="AF99"/>
  <c r="AF388"/>
  <c r="AF485" s="1"/>
  <c r="AF386"/>
  <c r="AF483" s="1"/>
  <c r="AF384"/>
  <c r="AF481" s="1"/>
  <c r="AF382"/>
  <c r="AF479" s="1"/>
  <c r="AF380"/>
  <c r="AF477" s="1"/>
  <c r="AF378"/>
  <c r="AF475" s="1"/>
  <c r="AF376"/>
  <c r="AF473" s="1"/>
  <c r="AF374"/>
  <c r="AF471" s="1"/>
  <c r="AF372"/>
  <c r="AF469" s="1"/>
  <c r="AF370"/>
  <c r="AF467" s="1"/>
  <c r="AF368"/>
  <c r="AF465" s="1"/>
  <c r="AF366"/>
  <c r="AF463" s="1"/>
  <c r="AF364"/>
  <c r="AF362"/>
  <c r="AF459" s="1"/>
  <c r="AF360"/>
  <c r="AF358"/>
  <c r="AF455" s="1"/>
  <c r="AF356"/>
  <c r="AF354"/>
  <c r="AF451" s="1"/>
  <c r="AF352"/>
  <c r="AF449" s="1"/>
  <c r="AF350"/>
  <c r="AF447" s="1"/>
  <c r="AF348"/>
  <c r="AF445" s="1"/>
  <c r="AF346"/>
  <c r="AF344"/>
  <c r="AF342"/>
  <c r="AF439" s="1"/>
  <c r="AF340"/>
  <c r="AF437" s="1"/>
  <c r="AF338"/>
  <c r="AF435" s="1"/>
  <c r="AF389"/>
  <c r="AF486" s="1"/>
  <c r="AF387"/>
  <c r="AF484" s="1"/>
  <c r="AF385"/>
  <c r="AF482" s="1"/>
  <c r="AF383"/>
  <c r="AF480" s="1"/>
  <c r="AF381"/>
  <c r="AF478" s="1"/>
  <c r="AF379"/>
  <c r="AF476" s="1"/>
  <c r="AF377"/>
  <c r="AF474" s="1"/>
  <c r="AF375"/>
  <c r="AF472" s="1"/>
  <c r="AF373"/>
  <c r="AF470" s="1"/>
  <c r="AF371"/>
  <c r="AF468" s="1"/>
  <c r="AF369"/>
  <c r="AF466" s="1"/>
  <c r="AF367"/>
  <c r="AF365"/>
  <c r="AF462" s="1"/>
  <c r="AF363"/>
  <c r="AF460" s="1"/>
  <c r="AF361"/>
  <c r="AF458" s="1"/>
  <c r="AF359"/>
  <c r="AF357"/>
  <c r="AF355"/>
  <c r="AF452" s="1"/>
  <c r="AF353"/>
  <c r="AF351"/>
  <c r="AF448" s="1"/>
  <c r="AF349"/>
  <c r="AF347"/>
  <c r="AF444" s="1"/>
  <c r="AF345"/>
  <c r="AF343"/>
  <c r="AF341"/>
  <c r="AF339"/>
  <c r="AF436" s="1"/>
  <c r="AF337"/>
  <c r="AF434" s="1"/>
  <c r="AF335"/>
  <c r="AF432" s="1"/>
  <c r="AF336"/>
  <c r="AF333"/>
  <c r="AF430" s="1"/>
  <c r="AF331"/>
  <c r="AF428" s="1"/>
  <c r="AF329"/>
  <c r="AF327"/>
  <c r="AF424" s="1"/>
  <c r="AF325"/>
  <c r="AF422" s="1"/>
  <c r="AF323"/>
  <c r="AF321"/>
  <c r="AF418" s="1"/>
  <c r="AF319"/>
  <c r="AF416" s="1"/>
  <c r="AF317"/>
  <c r="AF414" s="1"/>
  <c r="AF315"/>
  <c r="AF412" s="1"/>
  <c r="AF313"/>
  <c r="AF410" s="1"/>
  <c r="AF311"/>
  <c r="AF309"/>
  <c r="AF406" s="1"/>
  <c r="AF307"/>
  <c r="AF404" s="1"/>
  <c r="AF305"/>
  <c r="AF303"/>
  <c r="AF301"/>
  <c r="AF398" s="1"/>
  <c r="AF299"/>
  <c r="AF396" s="1"/>
  <c r="AF297"/>
  <c r="AF394" s="1"/>
  <c r="AF334"/>
  <c r="AF431" s="1"/>
  <c r="AF332"/>
  <c r="AF429" s="1"/>
  <c r="AF330"/>
  <c r="AF427" s="1"/>
  <c r="AF328"/>
  <c r="AF425" s="1"/>
  <c r="AF326"/>
  <c r="AF423" s="1"/>
  <c r="AF324"/>
  <c r="AF421" s="1"/>
  <c r="AF322"/>
  <c r="AF419" s="1"/>
  <c r="AF320"/>
  <c r="AF318"/>
  <c r="AF415" s="1"/>
  <c r="AF316"/>
  <c r="AF413" s="1"/>
  <c r="AF314"/>
  <c r="AF411" s="1"/>
  <c r="AF312"/>
  <c r="AF409" s="1"/>
  <c r="AF310"/>
  <c r="AF308"/>
  <c r="AF405" s="1"/>
  <c r="AF306"/>
  <c r="AF304"/>
  <c r="AF401" s="1"/>
  <c r="AF302"/>
  <c r="AF399" s="1"/>
  <c r="AF300"/>
  <c r="AF397" s="1"/>
  <c r="AF298"/>
  <c r="AF395" s="1"/>
  <c r="AF296"/>
  <c r="BI96" i="7"/>
  <c r="BG96"/>
  <c r="BE96"/>
  <c r="BC96"/>
  <c r="BA96"/>
  <c r="AM96"/>
  <c r="AK96"/>
  <c r="AI96"/>
  <c r="AG96"/>
  <c r="AE96"/>
  <c r="AC96"/>
  <c r="AA96"/>
  <c r="Y96"/>
  <c r="W96"/>
  <c r="U96"/>
  <c r="S96"/>
  <c r="Q96"/>
  <c r="O96"/>
  <c r="M96"/>
  <c r="K96"/>
  <c r="I96"/>
  <c r="G96"/>
  <c r="E96"/>
  <c r="BF96"/>
  <c r="BB96"/>
  <c r="AN96"/>
  <c r="AJ96"/>
  <c r="AF96"/>
  <c r="AB96"/>
  <c r="X96"/>
  <c r="T96"/>
  <c r="P96"/>
  <c r="L96"/>
  <c r="H96"/>
  <c r="D96"/>
  <c r="BH96"/>
  <c r="BD96"/>
  <c r="AZ96"/>
  <c r="AL96"/>
  <c r="AH96"/>
  <c r="AD96"/>
  <c r="Z96"/>
  <c r="V96"/>
  <c r="R96"/>
  <c r="N96"/>
  <c r="J96"/>
  <c r="F96"/>
  <c r="N52" i="9"/>
  <c r="N36"/>
  <c r="BE98" i="10"/>
  <c r="BE383" s="1"/>
  <c r="BE480" s="1"/>
  <c r="G40" i="9"/>
  <c r="BB98" i="10"/>
  <c r="G37" i="9"/>
  <c r="BG98" i="10"/>
  <c r="BG382" s="1"/>
  <c r="BG479" s="1"/>
  <c r="G42" i="9"/>
  <c r="BC98" i="10"/>
  <c r="BC389" s="1"/>
  <c r="BC486" s="1"/>
  <c r="G38" i="9"/>
  <c r="AY98" i="10"/>
  <c r="AY381" s="1"/>
  <c r="AY478" s="1"/>
  <c r="G34" i="9"/>
  <c r="BF98" i="10"/>
  <c r="BF375" s="1"/>
  <c r="BF472" s="1"/>
  <c r="G41" i="9"/>
  <c r="AO98" i="10"/>
  <c r="AO388" s="1"/>
  <c r="AO485" s="1"/>
  <c r="G33" i="9"/>
  <c r="BD98" i="10"/>
  <c r="BD382" s="1"/>
  <c r="BD479" s="1"/>
  <c r="G39" i="9"/>
  <c r="BA98" i="10"/>
  <c r="BA388" s="1"/>
  <c r="BA485" s="1"/>
  <c r="G36" i="9"/>
  <c r="AZ98" i="10"/>
  <c r="G35" i="9"/>
  <c r="J5"/>
  <c r="J9"/>
  <c r="J15"/>
  <c r="J23"/>
  <c r="J8"/>
  <c r="J16"/>
  <c r="J24"/>
  <c r="N56"/>
  <c r="N7"/>
  <c r="N11"/>
  <c r="N15"/>
  <c r="N19"/>
  <c r="N23"/>
  <c r="N27"/>
  <c r="J7"/>
  <c r="J11"/>
  <c r="J19"/>
  <c r="J27"/>
  <c r="J4"/>
  <c r="J12"/>
  <c r="J20"/>
  <c r="N10"/>
  <c r="N14"/>
  <c r="N22"/>
  <c r="N26"/>
  <c r="N5"/>
  <c r="N9"/>
  <c r="N17"/>
  <c r="N25"/>
  <c r="J26"/>
  <c r="J22"/>
  <c r="J21"/>
  <c r="J17"/>
  <c r="J29"/>
  <c r="J10"/>
  <c r="J43"/>
  <c r="J53"/>
  <c r="J30"/>
  <c r="J50"/>
  <c r="J54"/>
  <c r="N31"/>
  <c r="N51"/>
  <c r="J31"/>
  <c r="J51"/>
  <c r="J55"/>
  <c r="J52"/>
  <c r="J56"/>
  <c r="N30"/>
  <c r="N50"/>
  <c r="N54"/>
  <c r="N29"/>
  <c r="N43"/>
  <c r="N53"/>
  <c r="BN388" i="11"/>
  <c r="BN584"/>
  <c r="N18" i="9"/>
  <c r="N28"/>
  <c r="N32"/>
  <c r="N55"/>
  <c r="N13"/>
  <c r="N21"/>
  <c r="N6"/>
  <c r="J13"/>
  <c r="J25"/>
  <c r="J14"/>
  <c r="J18"/>
  <c r="J28"/>
  <c r="J32"/>
  <c r="J6"/>
  <c r="BK95" i="7"/>
  <c r="BP1073"/>
  <c r="BP681"/>
  <c r="G56" i="9"/>
  <c r="G32"/>
  <c r="G24"/>
  <c r="G16"/>
  <c r="G8"/>
  <c r="G53"/>
  <c r="G21"/>
  <c r="G5"/>
  <c r="G27"/>
  <c r="G11"/>
  <c r="G15"/>
  <c r="G54"/>
  <c r="G50"/>
  <c r="G30"/>
  <c r="G26"/>
  <c r="G22"/>
  <c r="G18"/>
  <c r="G14"/>
  <c r="G10"/>
  <c r="G6"/>
  <c r="G43"/>
  <c r="G25"/>
  <c r="G17"/>
  <c r="G9"/>
  <c r="G55"/>
  <c r="G31"/>
  <c r="G23"/>
  <c r="G7"/>
  <c r="G52"/>
  <c r="G28"/>
  <c r="G20"/>
  <c r="G12"/>
  <c r="G4"/>
  <c r="G29"/>
  <c r="G13"/>
  <c r="G51"/>
  <c r="G19"/>
  <c r="G3"/>
  <c r="BH196" i="10"/>
  <c r="G67" i="9" s="1"/>
  <c r="BL389" i="11"/>
  <c r="B292"/>
  <c r="B293" s="1"/>
  <c r="BI96"/>
  <c r="BH96"/>
  <c r="BN585" s="1"/>
  <c r="B97"/>
  <c r="B98" s="1"/>
  <c r="F292"/>
  <c r="F293" s="1"/>
  <c r="F97"/>
  <c r="F98" s="1"/>
  <c r="J292"/>
  <c r="J293" s="1"/>
  <c r="J97"/>
  <c r="J98" s="1"/>
  <c r="N292"/>
  <c r="N293" s="1"/>
  <c r="N97"/>
  <c r="N98" s="1"/>
  <c r="R292"/>
  <c r="R293" s="1"/>
  <c r="R97"/>
  <c r="R98" s="1"/>
  <c r="V292"/>
  <c r="V293" s="1"/>
  <c r="V97"/>
  <c r="V98" s="1"/>
  <c r="AR292"/>
  <c r="AR293" s="1"/>
  <c r="AR97"/>
  <c r="AV292"/>
  <c r="AV293" s="1"/>
  <c r="AV97"/>
  <c r="AZ292"/>
  <c r="AZ293" s="1"/>
  <c r="AZ97"/>
  <c r="AZ98" s="1"/>
  <c r="BD292"/>
  <c r="BD293" s="1"/>
  <c r="BD97"/>
  <c r="C292"/>
  <c r="C293" s="1"/>
  <c r="C97"/>
  <c r="C98" s="1"/>
  <c r="G292"/>
  <c r="G293" s="1"/>
  <c r="G97"/>
  <c r="G98" s="1"/>
  <c r="K292"/>
  <c r="K293" s="1"/>
  <c r="K97"/>
  <c r="K98" s="1"/>
  <c r="O292"/>
  <c r="O293" s="1"/>
  <c r="O97"/>
  <c r="O98" s="1"/>
  <c r="S292"/>
  <c r="S293" s="1"/>
  <c r="S97"/>
  <c r="S98" s="1"/>
  <c r="AO292"/>
  <c r="AO293" s="1"/>
  <c r="AO97"/>
  <c r="AO98" s="1"/>
  <c r="AS292"/>
  <c r="AS293" s="1"/>
  <c r="AS97"/>
  <c r="AW292"/>
  <c r="AW293" s="1"/>
  <c r="AW97"/>
  <c r="AW98" s="1"/>
  <c r="BA292"/>
  <c r="BA293" s="1"/>
  <c r="BA97"/>
  <c r="BA98" s="1"/>
  <c r="BE292"/>
  <c r="BE293" s="1"/>
  <c r="BE97"/>
  <c r="BH196"/>
  <c r="K67" i="9" s="1"/>
  <c r="D292" i="11"/>
  <c r="D293" s="1"/>
  <c r="D97"/>
  <c r="D98" s="1"/>
  <c r="H292"/>
  <c r="H293" s="1"/>
  <c r="H97"/>
  <c r="H98" s="1"/>
  <c r="L292"/>
  <c r="L293" s="1"/>
  <c r="L97"/>
  <c r="L98" s="1"/>
  <c r="P292"/>
  <c r="P293" s="1"/>
  <c r="P97"/>
  <c r="P98" s="1"/>
  <c r="T292"/>
  <c r="T293" s="1"/>
  <c r="T97"/>
  <c r="T98" s="1"/>
  <c r="AP292"/>
  <c r="AP293" s="1"/>
  <c r="AP97"/>
  <c r="AP98" s="1"/>
  <c r="AT292"/>
  <c r="AT293" s="1"/>
  <c r="AT97"/>
  <c r="AX292"/>
  <c r="AX293" s="1"/>
  <c r="AX97"/>
  <c r="AX98" s="1"/>
  <c r="BB292"/>
  <c r="BB293" s="1"/>
  <c r="BB97"/>
  <c r="BB98" s="1"/>
  <c r="BF292"/>
  <c r="BF293" s="1"/>
  <c r="BF97"/>
  <c r="E292"/>
  <c r="E293" s="1"/>
  <c r="E97"/>
  <c r="E98" s="1"/>
  <c r="I292"/>
  <c r="I293" s="1"/>
  <c r="I97"/>
  <c r="I98" s="1"/>
  <c r="M292"/>
  <c r="M293" s="1"/>
  <c r="M97"/>
  <c r="M98" s="1"/>
  <c r="Q292"/>
  <c r="Q293" s="1"/>
  <c r="Q97"/>
  <c r="Q98" s="1"/>
  <c r="U292"/>
  <c r="U293" s="1"/>
  <c r="U97"/>
  <c r="U98" s="1"/>
  <c r="AQ292"/>
  <c r="AQ293" s="1"/>
  <c r="AQ97"/>
  <c r="AU292"/>
  <c r="AU293" s="1"/>
  <c r="AU97"/>
  <c r="AY292"/>
  <c r="AY293" s="1"/>
  <c r="AY97"/>
  <c r="AY98" s="1"/>
  <c r="BC292"/>
  <c r="BC293" s="1"/>
  <c r="BC97"/>
  <c r="BC98" s="1"/>
  <c r="BG292"/>
  <c r="BG293" s="1"/>
  <c r="BG97"/>
  <c r="Y389" i="10"/>
  <c r="Y486" s="1"/>
  <c r="Y388"/>
  <c r="Y485" s="1"/>
  <c r="Y387"/>
  <c r="Y484" s="1"/>
  <c r="Y386"/>
  <c r="Y483" s="1"/>
  <c r="Y385"/>
  <c r="Y482" s="1"/>
  <c r="Y384"/>
  <c r="Y481" s="1"/>
  <c r="Y383"/>
  <c r="Y480" s="1"/>
  <c r="Y382"/>
  <c r="Y479" s="1"/>
  <c r="Y381"/>
  <c r="Y478" s="1"/>
  <c r="Y380"/>
  <c r="Y477" s="1"/>
  <c r="Y379"/>
  <c r="Y476" s="1"/>
  <c r="Y378"/>
  <c r="Y377"/>
  <c r="Y474" s="1"/>
  <c r="Y376"/>
  <c r="Y473" s="1"/>
  <c r="Y375"/>
  <c r="Y374"/>
  <c r="Y471" s="1"/>
  <c r="Y373"/>
  <c r="Y372"/>
  <c r="Y371"/>
  <c r="Y468" s="1"/>
  <c r="Y370"/>
  <c r="Y467" s="1"/>
  <c r="Y369"/>
  <c r="Y466" s="1"/>
  <c r="Y368"/>
  <c r="Y465" s="1"/>
  <c r="Y367"/>
  <c r="Y366"/>
  <c r="Y365"/>
  <c r="Y462" s="1"/>
  <c r="Y364"/>
  <c r="Y363"/>
  <c r="Y460" s="1"/>
  <c r="Y362"/>
  <c r="Y361"/>
  <c r="Y360"/>
  <c r="Y457" s="1"/>
  <c r="Y359"/>
  <c r="Y358"/>
  <c r="Y357"/>
  <c r="Y454" s="1"/>
  <c r="Y356"/>
  <c r="Y453" s="1"/>
  <c r="Y355"/>
  <c r="Y354"/>
  <c r="Y353"/>
  <c r="Y450" s="1"/>
  <c r="Y352"/>
  <c r="Y449" s="1"/>
  <c r="Y351"/>
  <c r="Y448" s="1"/>
  <c r="Y350"/>
  <c r="Y447" s="1"/>
  <c r="Y349"/>
  <c r="Y348"/>
  <c r="Y445" s="1"/>
  <c r="Y347"/>
  <c r="Y444" s="1"/>
  <c r="Y346"/>
  <c r="Y345"/>
  <c r="Y344"/>
  <c r="Y343"/>
  <c r="Y342"/>
  <c r="Y439" s="1"/>
  <c r="Y341"/>
  <c r="Y340"/>
  <c r="Y339"/>
  <c r="Y436" s="1"/>
  <c r="Y338"/>
  <c r="Y337"/>
  <c r="Y434" s="1"/>
  <c r="Y336"/>
  <c r="Y335"/>
  <c r="Y432" s="1"/>
  <c r="Y334"/>
  <c r="Y431" s="1"/>
  <c r="Y333"/>
  <c r="Y332"/>
  <c r="Y331"/>
  <c r="Y330"/>
  <c r="Y427" s="1"/>
  <c r="Y329"/>
  <c r="Y328"/>
  <c r="Y327"/>
  <c r="Y326"/>
  <c r="Y423" s="1"/>
  <c r="Y325"/>
  <c r="Y324"/>
  <c r="Y323"/>
  <c r="Y420" s="1"/>
  <c r="Y322"/>
  <c r="Y321"/>
  <c r="Y320"/>
  <c r="Y417" s="1"/>
  <c r="Y319"/>
  <c r="Y318"/>
  <c r="Y415" s="1"/>
  <c r="Y317"/>
  <c r="Y414" s="1"/>
  <c r="Y316"/>
  <c r="Y315"/>
  <c r="Y412" s="1"/>
  <c r="Y314"/>
  <c r="Y411" s="1"/>
  <c r="Y313"/>
  <c r="Y312"/>
  <c r="Y311"/>
  <c r="Y408" s="1"/>
  <c r="Y310"/>
  <c r="Y407" s="1"/>
  <c r="Y309"/>
  <c r="Y406" s="1"/>
  <c r="Y308"/>
  <c r="Y307"/>
  <c r="Y306"/>
  <c r="Y403" s="1"/>
  <c r="Y305"/>
  <c r="Y402" s="1"/>
  <c r="Y304"/>
  <c r="Y303"/>
  <c r="Y400" s="1"/>
  <c r="Y302"/>
  <c r="Y301"/>
  <c r="Y300"/>
  <c r="Y397" s="1"/>
  <c r="Y299"/>
  <c r="Y396" s="1"/>
  <c r="Y298"/>
  <c r="Y297"/>
  <c r="Y296"/>
  <c r="Y99"/>
  <c r="Q389"/>
  <c r="Q486" s="1"/>
  <c r="Q388"/>
  <c r="Q485" s="1"/>
  <c r="Q387"/>
  <c r="Q484" s="1"/>
  <c r="Q386"/>
  <c r="Q483" s="1"/>
  <c r="Q385"/>
  <c r="Q482" s="1"/>
  <c r="Q384"/>
  <c r="Q481" s="1"/>
  <c r="Q383"/>
  <c r="Q480" s="1"/>
  <c r="Q382"/>
  <c r="Q479" s="1"/>
  <c r="Q381"/>
  <c r="Q478" s="1"/>
  <c r="Q380"/>
  <c r="Q477" s="1"/>
  <c r="Q379"/>
  <c r="Q476" s="1"/>
  <c r="Q378"/>
  <c r="Q475" s="1"/>
  <c r="Q377"/>
  <c r="Q474" s="1"/>
  <c r="Q376"/>
  <c r="Q473" s="1"/>
  <c r="Q375"/>
  <c r="Q472" s="1"/>
  <c r="Q374"/>
  <c r="Q471" s="1"/>
  <c r="Q373"/>
  <c r="Q470" s="1"/>
  <c r="Q372"/>
  <c r="Q469" s="1"/>
  <c r="Q371"/>
  <c r="Q468" s="1"/>
  <c r="Q370"/>
  <c r="Q467" s="1"/>
  <c r="Q369"/>
  <c r="Q466" s="1"/>
  <c r="Q368"/>
  <c r="Q465" s="1"/>
  <c r="Q367"/>
  <c r="Q366"/>
  <c r="Q365"/>
  <c r="Q462" s="1"/>
  <c r="Q364"/>
  <c r="Q363"/>
  <c r="Q460" s="1"/>
  <c r="Q362"/>
  <c r="Q361"/>
  <c r="Q360"/>
  <c r="Q359"/>
  <c r="Q358"/>
  <c r="Q455" s="1"/>
  <c r="Q357"/>
  <c r="Q356"/>
  <c r="Q355"/>
  <c r="Q452" s="1"/>
  <c r="Q354"/>
  <c r="Q451" s="1"/>
  <c r="Q353"/>
  <c r="Q352"/>
  <c r="Q449" s="1"/>
  <c r="Q351"/>
  <c r="Q448" s="1"/>
  <c r="Q350"/>
  <c r="Q447" s="1"/>
  <c r="Q349"/>
  <c r="Q348"/>
  <c r="Q445" s="1"/>
  <c r="Q347"/>
  <c r="Q444" s="1"/>
  <c r="Q346"/>
  <c r="Q345"/>
  <c r="Q344"/>
  <c r="Q343"/>
  <c r="Q342"/>
  <c r="Q439" s="1"/>
  <c r="Q341"/>
  <c r="Q340"/>
  <c r="Q437" s="1"/>
  <c r="Q339"/>
  <c r="Q436" s="1"/>
  <c r="Q338"/>
  <c r="Q337"/>
  <c r="Q434" s="1"/>
  <c r="Q336"/>
  <c r="Q335"/>
  <c r="Q334"/>
  <c r="Q431" s="1"/>
  <c r="Q333"/>
  <c r="Q332"/>
  <c r="Q331"/>
  <c r="Q428" s="1"/>
  <c r="Q330"/>
  <c r="Q427" s="1"/>
  <c r="Q329"/>
  <c r="Q328"/>
  <c r="Q425" s="1"/>
  <c r="Q327"/>
  <c r="Q424" s="1"/>
  <c r="Q326"/>
  <c r="Q423" s="1"/>
  <c r="Q325"/>
  <c r="Q324"/>
  <c r="Q323"/>
  <c r="Q322"/>
  <c r="Q321"/>
  <c r="Q320"/>
  <c r="Q319"/>
  <c r="Q416" s="1"/>
  <c r="Q318"/>
  <c r="Q415" s="1"/>
  <c r="Q317"/>
  <c r="Q414" s="1"/>
  <c r="Q316"/>
  <c r="Q315"/>
  <c r="Q412" s="1"/>
  <c r="Q314"/>
  <c r="Q411" s="1"/>
  <c r="Q313"/>
  <c r="Q410" s="1"/>
  <c r="Q312"/>
  <c r="Q409" s="1"/>
  <c r="Q311"/>
  <c r="Q310"/>
  <c r="Q309"/>
  <c r="Q406" s="1"/>
  <c r="Q308"/>
  <c r="Q405" s="1"/>
  <c r="Q307"/>
  <c r="Q306"/>
  <c r="Q305"/>
  <c r="Q304"/>
  <c r="Q303"/>
  <c r="Q302"/>
  <c r="Q301"/>
  <c r="Q300"/>
  <c r="Q397" s="1"/>
  <c r="Q299"/>
  <c r="Q396" s="1"/>
  <c r="Q298"/>
  <c r="Q297"/>
  <c r="Q394" s="1"/>
  <c r="Q296"/>
  <c r="Q99"/>
  <c r="I389"/>
  <c r="I486" s="1"/>
  <c r="I388"/>
  <c r="I485" s="1"/>
  <c r="I387"/>
  <c r="I484" s="1"/>
  <c r="I386"/>
  <c r="I483" s="1"/>
  <c r="I385"/>
  <c r="I482" s="1"/>
  <c r="I384"/>
  <c r="I481" s="1"/>
  <c r="I383"/>
  <c r="I480" s="1"/>
  <c r="I382"/>
  <c r="I479" s="1"/>
  <c r="I381"/>
  <c r="I478" s="1"/>
  <c r="I380"/>
  <c r="I477" s="1"/>
  <c r="I379"/>
  <c r="I476" s="1"/>
  <c r="I378"/>
  <c r="I475" s="1"/>
  <c r="I377"/>
  <c r="I474" s="1"/>
  <c r="I376"/>
  <c r="I473" s="1"/>
  <c r="I375"/>
  <c r="I472" s="1"/>
  <c r="I374"/>
  <c r="I471" s="1"/>
  <c r="I373"/>
  <c r="I470" s="1"/>
  <c r="I372"/>
  <c r="I469" s="1"/>
  <c r="I371"/>
  <c r="I468" s="1"/>
  <c r="I370"/>
  <c r="I467" s="1"/>
  <c r="I369"/>
  <c r="I466" s="1"/>
  <c r="I368"/>
  <c r="I465" s="1"/>
  <c r="I367"/>
  <c r="I366"/>
  <c r="I463" s="1"/>
  <c r="I365"/>
  <c r="I462" s="1"/>
  <c r="I364"/>
  <c r="I461" s="1"/>
  <c r="I363"/>
  <c r="I460" s="1"/>
  <c r="I362"/>
  <c r="I459" s="1"/>
  <c r="I361"/>
  <c r="I360"/>
  <c r="I359"/>
  <c r="I358"/>
  <c r="I455" s="1"/>
  <c r="I357"/>
  <c r="I454" s="1"/>
  <c r="I356"/>
  <c r="I355"/>
  <c r="I452" s="1"/>
  <c r="I354"/>
  <c r="I451" s="1"/>
  <c r="I353"/>
  <c r="I352"/>
  <c r="I449" s="1"/>
  <c r="I351"/>
  <c r="I448" s="1"/>
  <c r="I350"/>
  <c r="I447" s="1"/>
  <c r="I349"/>
  <c r="I348"/>
  <c r="I445" s="1"/>
  <c r="I347"/>
  <c r="I444" s="1"/>
  <c r="I346"/>
  <c r="I345"/>
  <c r="I344"/>
  <c r="I343"/>
  <c r="I342"/>
  <c r="I439" s="1"/>
  <c r="I341"/>
  <c r="I340"/>
  <c r="I437" s="1"/>
  <c r="I339"/>
  <c r="I436" s="1"/>
  <c r="I338"/>
  <c r="I337"/>
  <c r="I434" s="1"/>
  <c r="I336"/>
  <c r="I335"/>
  <c r="I334"/>
  <c r="I431" s="1"/>
  <c r="I333"/>
  <c r="I332"/>
  <c r="I331"/>
  <c r="I428" s="1"/>
  <c r="I330"/>
  <c r="I427" s="1"/>
  <c r="I329"/>
  <c r="I328"/>
  <c r="I425" s="1"/>
  <c r="I327"/>
  <c r="I424" s="1"/>
  <c r="I326"/>
  <c r="I423" s="1"/>
  <c r="I325"/>
  <c r="I324"/>
  <c r="I323"/>
  <c r="I322"/>
  <c r="I419" s="1"/>
  <c r="I321"/>
  <c r="I320"/>
  <c r="I417" s="1"/>
  <c r="I319"/>
  <c r="I416" s="1"/>
  <c r="I318"/>
  <c r="I415" s="1"/>
  <c r="I317"/>
  <c r="I414" s="1"/>
  <c r="I316"/>
  <c r="I315"/>
  <c r="I412" s="1"/>
  <c r="I314"/>
  <c r="I411" s="1"/>
  <c r="I313"/>
  <c r="I410" s="1"/>
  <c r="I312"/>
  <c r="I409" s="1"/>
  <c r="I311"/>
  <c r="I310"/>
  <c r="I309"/>
  <c r="I406" s="1"/>
  <c r="I308"/>
  <c r="I307"/>
  <c r="I404" s="1"/>
  <c r="I306"/>
  <c r="I305"/>
  <c r="I304"/>
  <c r="I303"/>
  <c r="I302"/>
  <c r="I301"/>
  <c r="I300"/>
  <c r="I397" s="1"/>
  <c r="I299"/>
  <c r="I396" s="1"/>
  <c r="I298"/>
  <c r="I297"/>
  <c r="I394" s="1"/>
  <c r="I296"/>
  <c r="I99"/>
  <c r="BF351"/>
  <c r="BF448" s="1"/>
  <c r="X389"/>
  <c r="X486" s="1"/>
  <c r="X388"/>
  <c r="X485" s="1"/>
  <c r="X387"/>
  <c r="X484" s="1"/>
  <c r="X386"/>
  <c r="X483" s="1"/>
  <c r="X385"/>
  <c r="X482" s="1"/>
  <c r="X384"/>
  <c r="X481" s="1"/>
  <c r="X383"/>
  <c r="X480" s="1"/>
  <c r="X382"/>
  <c r="X479" s="1"/>
  <c r="X381"/>
  <c r="X478" s="1"/>
  <c r="X380"/>
  <c r="X477" s="1"/>
  <c r="X379"/>
  <c r="X476" s="1"/>
  <c r="X378"/>
  <c r="X377"/>
  <c r="X474" s="1"/>
  <c r="X376"/>
  <c r="X473" s="1"/>
  <c r="X375"/>
  <c r="X374"/>
  <c r="X471" s="1"/>
  <c r="X373"/>
  <c r="X372"/>
  <c r="X371"/>
  <c r="X468" s="1"/>
  <c r="X370"/>
  <c r="X467" s="1"/>
  <c r="X369"/>
  <c r="X466" s="1"/>
  <c r="X368"/>
  <c r="X465" s="1"/>
  <c r="X367"/>
  <c r="X366"/>
  <c r="X365"/>
  <c r="X462" s="1"/>
  <c r="X364"/>
  <c r="X363"/>
  <c r="X460" s="1"/>
  <c r="X362"/>
  <c r="X459" s="1"/>
  <c r="X361"/>
  <c r="X360"/>
  <c r="X359"/>
  <c r="X358"/>
  <c r="X357"/>
  <c r="X356"/>
  <c r="X355"/>
  <c r="X354"/>
  <c r="X353"/>
  <c r="X352"/>
  <c r="X449" s="1"/>
  <c r="X351"/>
  <c r="X448" s="1"/>
  <c r="X350"/>
  <c r="X447" s="1"/>
  <c r="X349"/>
  <c r="X348"/>
  <c r="X445" s="1"/>
  <c r="X347"/>
  <c r="X444" s="1"/>
  <c r="X346"/>
  <c r="X345"/>
  <c r="X344"/>
  <c r="X343"/>
  <c r="X342"/>
  <c r="X439" s="1"/>
  <c r="X341"/>
  <c r="X438" s="1"/>
  <c r="X340"/>
  <c r="X339"/>
  <c r="X436" s="1"/>
  <c r="X338"/>
  <c r="X337"/>
  <c r="X434" s="1"/>
  <c r="X336"/>
  <c r="X335"/>
  <c r="X334"/>
  <c r="X431" s="1"/>
  <c r="X333"/>
  <c r="X430" s="1"/>
  <c r="X332"/>
  <c r="X331"/>
  <c r="X330"/>
  <c r="X427" s="1"/>
  <c r="X329"/>
  <c r="X328"/>
  <c r="X327"/>
  <c r="X326"/>
  <c r="X423" s="1"/>
  <c r="X325"/>
  <c r="X324"/>
  <c r="X323"/>
  <c r="X322"/>
  <c r="X321"/>
  <c r="X320"/>
  <c r="X319"/>
  <c r="X318"/>
  <c r="X415" s="1"/>
  <c r="X317"/>
  <c r="X414" s="1"/>
  <c r="X316"/>
  <c r="X315"/>
  <c r="X412" s="1"/>
  <c r="X314"/>
  <c r="X313"/>
  <c r="X312"/>
  <c r="X311"/>
  <c r="X310"/>
  <c r="X309"/>
  <c r="X406" s="1"/>
  <c r="X308"/>
  <c r="X307"/>
  <c r="X306"/>
  <c r="X305"/>
  <c r="X304"/>
  <c r="X303"/>
  <c r="X302"/>
  <c r="X301"/>
  <c r="X300"/>
  <c r="X397" s="1"/>
  <c r="X299"/>
  <c r="X396" s="1"/>
  <c r="X298"/>
  <c r="X297"/>
  <c r="X296"/>
  <c r="X99"/>
  <c r="P389"/>
  <c r="P486" s="1"/>
  <c r="P388"/>
  <c r="P485" s="1"/>
  <c r="P387"/>
  <c r="P484" s="1"/>
  <c r="P386"/>
  <c r="P483" s="1"/>
  <c r="P385"/>
  <c r="P482" s="1"/>
  <c r="P384"/>
  <c r="P481" s="1"/>
  <c r="P383"/>
  <c r="P480" s="1"/>
  <c r="P382"/>
  <c r="P479" s="1"/>
  <c r="P381"/>
  <c r="P478" s="1"/>
  <c r="P380"/>
  <c r="P477" s="1"/>
  <c r="P379"/>
  <c r="P476" s="1"/>
  <c r="P378"/>
  <c r="P475" s="1"/>
  <c r="P377"/>
  <c r="P474" s="1"/>
  <c r="P376"/>
  <c r="P473" s="1"/>
  <c r="P375"/>
  <c r="P472" s="1"/>
  <c r="P374"/>
  <c r="P471" s="1"/>
  <c r="P373"/>
  <c r="P470" s="1"/>
  <c r="P372"/>
  <c r="P469" s="1"/>
  <c r="P371"/>
  <c r="P468" s="1"/>
  <c r="P370"/>
  <c r="P467" s="1"/>
  <c r="P369"/>
  <c r="P466" s="1"/>
  <c r="P368"/>
  <c r="P465" s="1"/>
  <c r="P367"/>
  <c r="P464" s="1"/>
  <c r="P366"/>
  <c r="P463" s="1"/>
  <c r="P365"/>
  <c r="P462" s="1"/>
  <c r="P364"/>
  <c r="P461" s="1"/>
  <c r="P363"/>
  <c r="P460" s="1"/>
  <c r="P362"/>
  <c r="P459" s="1"/>
  <c r="P361"/>
  <c r="P458" s="1"/>
  <c r="P360"/>
  <c r="P457" s="1"/>
  <c r="P359"/>
  <c r="P456" s="1"/>
  <c r="P358"/>
  <c r="P455" s="1"/>
  <c r="P357"/>
  <c r="P454" s="1"/>
  <c r="P356"/>
  <c r="P453" s="1"/>
  <c r="P355"/>
  <c r="P452" s="1"/>
  <c r="P354"/>
  <c r="P451" s="1"/>
  <c r="P353"/>
  <c r="P450" s="1"/>
  <c r="P352"/>
  <c r="P449" s="1"/>
  <c r="P351"/>
  <c r="P448" s="1"/>
  <c r="P350"/>
  <c r="P447" s="1"/>
  <c r="P349"/>
  <c r="P446" s="1"/>
  <c r="P348"/>
  <c r="P445" s="1"/>
  <c r="P347"/>
  <c r="P444" s="1"/>
  <c r="P346"/>
  <c r="P443" s="1"/>
  <c r="P345"/>
  <c r="P442" s="1"/>
  <c r="P344"/>
  <c r="P441" s="1"/>
  <c r="P343"/>
  <c r="P440" s="1"/>
  <c r="P342"/>
  <c r="P439" s="1"/>
  <c r="P341"/>
  <c r="P438" s="1"/>
  <c r="P340"/>
  <c r="P437" s="1"/>
  <c r="P339"/>
  <c r="P436" s="1"/>
  <c r="P338"/>
  <c r="P435" s="1"/>
  <c r="P337"/>
  <c r="P434" s="1"/>
  <c r="P336"/>
  <c r="P433" s="1"/>
  <c r="P335"/>
  <c r="P432" s="1"/>
  <c r="P334"/>
  <c r="P431" s="1"/>
  <c r="P333"/>
  <c r="P430" s="1"/>
  <c r="P332"/>
  <c r="P429" s="1"/>
  <c r="P331"/>
  <c r="P428" s="1"/>
  <c r="P330"/>
  <c r="P427" s="1"/>
  <c r="P329"/>
  <c r="P426" s="1"/>
  <c r="P328"/>
  <c r="P425" s="1"/>
  <c r="P327"/>
  <c r="P424" s="1"/>
  <c r="P326"/>
  <c r="P423" s="1"/>
  <c r="P325"/>
  <c r="P422" s="1"/>
  <c r="P324"/>
  <c r="P421" s="1"/>
  <c r="P323"/>
  <c r="P420" s="1"/>
  <c r="P322"/>
  <c r="P419" s="1"/>
  <c r="P321"/>
  <c r="P418" s="1"/>
  <c r="P320"/>
  <c r="P417" s="1"/>
  <c r="P319"/>
  <c r="P416" s="1"/>
  <c r="P318"/>
  <c r="P415" s="1"/>
  <c r="P317"/>
  <c r="P414" s="1"/>
  <c r="P316"/>
  <c r="P413" s="1"/>
  <c r="P315"/>
  <c r="P412" s="1"/>
  <c r="P314"/>
  <c r="P411" s="1"/>
  <c r="P313"/>
  <c r="P410" s="1"/>
  <c r="P312"/>
  <c r="P409" s="1"/>
  <c r="P311"/>
  <c r="P408" s="1"/>
  <c r="P310"/>
  <c r="P407" s="1"/>
  <c r="P309"/>
  <c r="P406" s="1"/>
  <c r="P308"/>
  <c r="P405" s="1"/>
  <c r="P307"/>
  <c r="P404" s="1"/>
  <c r="P306"/>
  <c r="P403" s="1"/>
  <c r="P305"/>
  <c r="P402" s="1"/>
  <c r="P304"/>
  <c r="P401" s="1"/>
  <c r="P303"/>
  <c r="P400" s="1"/>
  <c r="P302"/>
  <c r="P399" s="1"/>
  <c r="P301"/>
  <c r="P398" s="1"/>
  <c r="P300"/>
  <c r="P397" s="1"/>
  <c r="P299"/>
  <c r="P396" s="1"/>
  <c r="P298"/>
  <c r="P395" s="1"/>
  <c r="P297"/>
  <c r="P394" s="1"/>
  <c r="P296"/>
  <c r="P99"/>
  <c r="BD338"/>
  <c r="BD435" s="1"/>
  <c r="AD389"/>
  <c r="AD486" s="1"/>
  <c r="AD388"/>
  <c r="AD485" s="1"/>
  <c r="AD387"/>
  <c r="AD484" s="1"/>
  <c r="AD386"/>
  <c r="AD483" s="1"/>
  <c r="AD385"/>
  <c r="AD482" s="1"/>
  <c r="AD384"/>
  <c r="AD481" s="1"/>
  <c r="AD383"/>
  <c r="AD480" s="1"/>
  <c r="AD382"/>
  <c r="AD479" s="1"/>
  <c r="AD381"/>
  <c r="AD478" s="1"/>
  <c r="AD380"/>
  <c r="AD477" s="1"/>
  <c r="AD379"/>
  <c r="AD476" s="1"/>
  <c r="AD378"/>
  <c r="AD475" s="1"/>
  <c r="AD377"/>
  <c r="AD474" s="1"/>
  <c r="AD376"/>
  <c r="AD473" s="1"/>
  <c r="AD375"/>
  <c r="AD472" s="1"/>
  <c r="AD374"/>
  <c r="AD471" s="1"/>
  <c r="AD373"/>
  <c r="AD470" s="1"/>
  <c r="AD372"/>
  <c r="AD469" s="1"/>
  <c r="AD371"/>
  <c r="AD468" s="1"/>
  <c r="AD370"/>
  <c r="AD467" s="1"/>
  <c r="AD369"/>
  <c r="AD466" s="1"/>
  <c r="AD368"/>
  <c r="AD465" s="1"/>
  <c r="AD367"/>
  <c r="AD366"/>
  <c r="AD365"/>
  <c r="AD462" s="1"/>
  <c r="AD364"/>
  <c r="AD461" s="1"/>
  <c r="AD363"/>
  <c r="AD460" s="1"/>
  <c r="AD362"/>
  <c r="AD361"/>
  <c r="AD360"/>
  <c r="AD359"/>
  <c r="AD358"/>
  <c r="AD455" s="1"/>
  <c r="AD357"/>
  <c r="AD356"/>
  <c r="AD355"/>
  <c r="AD452" s="1"/>
  <c r="AD354"/>
  <c r="AD451" s="1"/>
  <c r="AD353"/>
  <c r="AD352"/>
  <c r="AD449" s="1"/>
  <c r="AD351"/>
  <c r="AD448" s="1"/>
  <c r="AD350"/>
  <c r="AD447" s="1"/>
  <c r="AD349"/>
  <c r="AD348"/>
  <c r="AD445" s="1"/>
  <c r="AD347"/>
  <c r="AD444" s="1"/>
  <c r="AD346"/>
  <c r="AD345"/>
  <c r="AD344"/>
  <c r="AD343"/>
  <c r="AD342"/>
  <c r="AD439" s="1"/>
  <c r="AD341"/>
  <c r="AD340"/>
  <c r="AD437" s="1"/>
  <c r="AD339"/>
  <c r="AD436" s="1"/>
  <c r="AD338"/>
  <c r="AD435" s="1"/>
  <c r="AD337"/>
  <c r="AD434" s="1"/>
  <c r="AD336"/>
  <c r="AD335"/>
  <c r="AD334"/>
  <c r="AD431" s="1"/>
  <c r="AD333"/>
  <c r="AD332"/>
  <c r="AD331"/>
  <c r="AD428" s="1"/>
  <c r="AD330"/>
  <c r="AD427" s="1"/>
  <c r="AD329"/>
  <c r="AD328"/>
  <c r="AD425" s="1"/>
  <c r="AD327"/>
  <c r="AD424" s="1"/>
  <c r="AD326"/>
  <c r="AD423" s="1"/>
  <c r="AD325"/>
  <c r="AD324"/>
  <c r="AD323"/>
  <c r="AD322"/>
  <c r="AD321"/>
  <c r="AD320"/>
  <c r="AD319"/>
  <c r="AD416" s="1"/>
  <c r="AD318"/>
  <c r="AD415" s="1"/>
  <c r="AD317"/>
  <c r="AD414" s="1"/>
  <c r="AD316"/>
  <c r="AD315"/>
  <c r="AD412" s="1"/>
  <c r="AD314"/>
  <c r="AD411" s="1"/>
  <c r="AD313"/>
  <c r="AD410" s="1"/>
  <c r="AD312"/>
  <c r="AD409" s="1"/>
  <c r="AD311"/>
  <c r="AD310"/>
  <c r="AD309"/>
  <c r="AD406" s="1"/>
  <c r="AD308"/>
  <c r="AD307"/>
  <c r="AD306"/>
  <c r="AD305"/>
  <c r="AD304"/>
  <c r="AD303"/>
  <c r="AD302"/>
  <c r="AD301"/>
  <c r="AD300"/>
  <c r="AD397" s="1"/>
  <c r="AD299"/>
  <c r="AD396" s="1"/>
  <c r="AD298"/>
  <c r="AD297"/>
  <c r="AD394" s="1"/>
  <c r="AD296"/>
  <c r="AD99"/>
  <c r="V389"/>
  <c r="V486" s="1"/>
  <c r="V388"/>
  <c r="V485" s="1"/>
  <c r="V387"/>
  <c r="V484" s="1"/>
  <c r="V386"/>
  <c r="V483" s="1"/>
  <c r="V385"/>
  <c r="V482" s="1"/>
  <c r="V384"/>
  <c r="V481" s="1"/>
  <c r="V383"/>
  <c r="V480" s="1"/>
  <c r="V382"/>
  <c r="V479" s="1"/>
  <c r="V381"/>
  <c r="V478" s="1"/>
  <c r="V380"/>
  <c r="V477" s="1"/>
  <c r="V379"/>
  <c r="V476" s="1"/>
  <c r="V378"/>
  <c r="V475" s="1"/>
  <c r="V377"/>
  <c r="V474" s="1"/>
  <c r="V376"/>
  <c r="V473" s="1"/>
  <c r="V375"/>
  <c r="V472" s="1"/>
  <c r="V374"/>
  <c r="V471" s="1"/>
  <c r="V373"/>
  <c r="V372"/>
  <c r="V469" s="1"/>
  <c r="V371"/>
  <c r="V468" s="1"/>
  <c r="V370"/>
  <c r="V467" s="1"/>
  <c r="V369"/>
  <c r="V466" s="1"/>
  <c r="V368"/>
  <c r="V465" s="1"/>
  <c r="V367"/>
  <c r="V366"/>
  <c r="V365"/>
  <c r="V462" s="1"/>
  <c r="V364"/>
  <c r="V363"/>
  <c r="V460" s="1"/>
  <c r="V362"/>
  <c r="V459" s="1"/>
  <c r="V361"/>
  <c r="V458" s="1"/>
  <c r="V360"/>
  <c r="V457" s="1"/>
  <c r="V359"/>
  <c r="V358"/>
  <c r="V357"/>
  <c r="V454" s="1"/>
  <c r="V356"/>
  <c r="V453" s="1"/>
  <c r="V355"/>
  <c r="V354"/>
  <c r="V353"/>
  <c r="V352"/>
  <c r="V449" s="1"/>
  <c r="V351"/>
  <c r="V448" s="1"/>
  <c r="V350"/>
  <c r="V447" s="1"/>
  <c r="V349"/>
  <c r="V348"/>
  <c r="V445" s="1"/>
  <c r="V347"/>
  <c r="V444" s="1"/>
  <c r="V346"/>
  <c r="V443" s="1"/>
  <c r="V345"/>
  <c r="V344"/>
  <c r="V343"/>
  <c r="V342"/>
  <c r="V439" s="1"/>
  <c r="V341"/>
  <c r="V438" s="1"/>
  <c r="V340"/>
  <c r="V339"/>
  <c r="V436" s="1"/>
  <c r="V338"/>
  <c r="V435" s="1"/>
  <c r="V337"/>
  <c r="V434" s="1"/>
  <c r="V336"/>
  <c r="V335"/>
  <c r="V432" s="1"/>
  <c r="V334"/>
  <c r="V431" s="1"/>
  <c r="V333"/>
  <c r="V430" s="1"/>
  <c r="V332"/>
  <c r="V429" s="1"/>
  <c r="V331"/>
  <c r="V330"/>
  <c r="V427" s="1"/>
  <c r="V329"/>
  <c r="V328"/>
  <c r="V327"/>
  <c r="V326"/>
  <c r="V423" s="1"/>
  <c r="V325"/>
  <c r="V324"/>
  <c r="V421" s="1"/>
  <c r="V323"/>
  <c r="V322"/>
  <c r="V419" s="1"/>
  <c r="V321"/>
  <c r="V320"/>
  <c r="V319"/>
  <c r="V318"/>
  <c r="V415" s="1"/>
  <c r="V317"/>
  <c r="V414" s="1"/>
  <c r="V316"/>
  <c r="V413" s="1"/>
  <c r="V315"/>
  <c r="V412" s="1"/>
  <c r="V314"/>
  <c r="V313"/>
  <c r="V410" s="1"/>
  <c r="V312"/>
  <c r="V409" s="1"/>
  <c r="V311"/>
  <c r="V310"/>
  <c r="V309"/>
  <c r="V406" s="1"/>
  <c r="V308"/>
  <c r="V307"/>
  <c r="V404" s="1"/>
  <c r="V306"/>
  <c r="V305"/>
  <c r="V304"/>
  <c r="V401" s="1"/>
  <c r="V303"/>
  <c r="V302"/>
  <c r="V399" s="1"/>
  <c r="V301"/>
  <c r="V300"/>
  <c r="V397" s="1"/>
  <c r="V299"/>
  <c r="V396" s="1"/>
  <c r="V298"/>
  <c r="V395" s="1"/>
  <c r="V297"/>
  <c r="V296"/>
  <c r="V99"/>
  <c r="F388"/>
  <c r="F485" s="1"/>
  <c r="F387"/>
  <c r="F484" s="1"/>
  <c r="F386"/>
  <c r="F483" s="1"/>
  <c r="F385"/>
  <c r="F482" s="1"/>
  <c r="F384"/>
  <c r="F481" s="1"/>
  <c r="F383"/>
  <c r="F480" s="1"/>
  <c r="F382"/>
  <c r="F479" s="1"/>
  <c r="F381"/>
  <c r="F478" s="1"/>
  <c r="F380"/>
  <c r="F477" s="1"/>
  <c r="F379"/>
  <c r="F476" s="1"/>
  <c r="F378"/>
  <c r="F475" s="1"/>
  <c r="F377"/>
  <c r="F474" s="1"/>
  <c r="F376"/>
  <c r="F473" s="1"/>
  <c r="F375"/>
  <c r="F472" s="1"/>
  <c r="F374"/>
  <c r="F471" s="1"/>
  <c r="F373"/>
  <c r="F470" s="1"/>
  <c r="F372"/>
  <c r="F469" s="1"/>
  <c r="F371"/>
  <c r="F468" s="1"/>
  <c r="F370"/>
  <c r="F467" s="1"/>
  <c r="F369"/>
  <c r="F466" s="1"/>
  <c r="F368"/>
  <c r="F465" s="1"/>
  <c r="F367"/>
  <c r="F366"/>
  <c r="F365"/>
  <c r="F462" s="1"/>
  <c r="F364"/>
  <c r="F363"/>
  <c r="F460" s="1"/>
  <c r="F362"/>
  <c r="F361"/>
  <c r="F360"/>
  <c r="F457" s="1"/>
  <c r="F359"/>
  <c r="F358"/>
  <c r="F455" s="1"/>
  <c r="F357"/>
  <c r="F454" s="1"/>
  <c r="F356"/>
  <c r="F453" s="1"/>
  <c r="F355"/>
  <c r="F452" s="1"/>
  <c r="F354"/>
  <c r="F451" s="1"/>
  <c r="F353"/>
  <c r="F450" s="1"/>
  <c r="F352"/>
  <c r="F449" s="1"/>
  <c r="F351"/>
  <c r="F448" s="1"/>
  <c r="F350"/>
  <c r="F447" s="1"/>
  <c r="F349"/>
  <c r="F348"/>
  <c r="F445" s="1"/>
  <c r="F347"/>
  <c r="F444" s="1"/>
  <c r="F346"/>
  <c r="F345"/>
  <c r="F344"/>
  <c r="F343"/>
  <c r="F342"/>
  <c r="F439" s="1"/>
  <c r="F341"/>
  <c r="F340"/>
  <c r="F437" s="1"/>
  <c r="F339"/>
  <c r="F436" s="1"/>
  <c r="F338"/>
  <c r="F337"/>
  <c r="F434" s="1"/>
  <c r="F336"/>
  <c r="F433" s="1"/>
  <c r="F335"/>
  <c r="F334"/>
  <c r="F431" s="1"/>
  <c r="F333"/>
  <c r="F332"/>
  <c r="F331"/>
  <c r="F428" s="1"/>
  <c r="F330"/>
  <c r="F427" s="1"/>
  <c r="F329"/>
  <c r="F328"/>
  <c r="F425" s="1"/>
  <c r="F327"/>
  <c r="F424" s="1"/>
  <c r="F326"/>
  <c r="F423" s="1"/>
  <c r="F325"/>
  <c r="F324"/>
  <c r="F323"/>
  <c r="F322"/>
  <c r="F321"/>
  <c r="F320"/>
  <c r="F319"/>
  <c r="F416" s="1"/>
  <c r="F318"/>
  <c r="F415" s="1"/>
  <c r="F317"/>
  <c r="F414" s="1"/>
  <c r="F316"/>
  <c r="F315"/>
  <c r="F412" s="1"/>
  <c r="F314"/>
  <c r="F411" s="1"/>
  <c r="F313"/>
  <c r="F410" s="1"/>
  <c r="F312"/>
  <c r="F409" s="1"/>
  <c r="F311"/>
  <c r="F310"/>
  <c r="F309"/>
  <c r="F406" s="1"/>
  <c r="F308"/>
  <c r="F307"/>
  <c r="F306"/>
  <c r="F305"/>
  <c r="F304"/>
  <c r="F303"/>
  <c r="F302"/>
  <c r="F301"/>
  <c r="F300"/>
  <c r="F397" s="1"/>
  <c r="F299"/>
  <c r="F396" s="1"/>
  <c r="F298"/>
  <c r="F297"/>
  <c r="F394" s="1"/>
  <c r="F296"/>
  <c r="F99"/>
  <c r="BN585"/>
  <c r="BN389"/>
  <c r="BH97"/>
  <c r="F292"/>
  <c r="F293" s="1"/>
  <c r="BE292"/>
  <c r="BE293" s="1"/>
  <c r="BA292"/>
  <c r="BA293" s="1"/>
  <c r="AE292"/>
  <c r="AE293" s="1"/>
  <c r="AA292"/>
  <c r="AA293" s="1"/>
  <c r="W292"/>
  <c r="W293" s="1"/>
  <c r="S292"/>
  <c r="S293" s="1"/>
  <c r="O292"/>
  <c r="O293" s="1"/>
  <c r="K292"/>
  <c r="K293" s="1"/>
  <c r="G292"/>
  <c r="G293" s="1"/>
  <c r="C292"/>
  <c r="C293" s="1"/>
  <c r="BB292"/>
  <c r="BB293" s="1"/>
  <c r="AB292"/>
  <c r="AB293" s="1"/>
  <c r="T292"/>
  <c r="T293" s="1"/>
  <c r="L292"/>
  <c r="L293" s="1"/>
  <c r="D292"/>
  <c r="D293" s="1"/>
  <c r="AZ292"/>
  <c r="AZ293" s="1"/>
  <c r="Z292"/>
  <c r="Z293" s="1"/>
  <c r="R292"/>
  <c r="R293" s="1"/>
  <c r="J292"/>
  <c r="J293" s="1"/>
  <c r="N292"/>
  <c r="N293" s="1"/>
  <c r="BC377"/>
  <c r="BC474" s="1"/>
  <c r="BC345"/>
  <c r="BC313"/>
  <c r="AC389"/>
  <c r="AC486" s="1"/>
  <c r="AC388"/>
  <c r="AC485" s="1"/>
  <c r="AC387"/>
  <c r="AC484" s="1"/>
  <c r="AC386"/>
  <c r="AC483" s="1"/>
  <c r="AC385"/>
  <c r="AC482" s="1"/>
  <c r="AC384"/>
  <c r="AC481" s="1"/>
  <c r="AC383"/>
  <c r="AC480" s="1"/>
  <c r="AC382"/>
  <c r="AC479" s="1"/>
  <c r="AC381"/>
  <c r="AC478" s="1"/>
  <c r="AC380"/>
  <c r="AC477" s="1"/>
  <c r="AC379"/>
  <c r="AC476" s="1"/>
  <c r="AC378"/>
  <c r="AC475" s="1"/>
  <c r="AC377"/>
  <c r="AC474" s="1"/>
  <c r="AC376"/>
  <c r="AC473" s="1"/>
  <c r="AC375"/>
  <c r="AC472" s="1"/>
  <c r="AC374"/>
  <c r="AC471" s="1"/>
  <c r="AC373"/>
  <c r="AC470" s="1"/>
  <c r="AC372"/>
  <c r="AC469" s="1"/>
  <c r="AC371"/>
  <c r="AC468" s="1"/>
  <c r="AC370"/>
  <c r="AC467" s="1"/>
  <c r="AC369"/>
  <c r="AC466" s="1"/>
  <c r="AC368"/>
  <c r="AC465" s="1"/>
  <c r="AC367"/>
  <c r="AC464" s="1"/>
  <c r="AC366"/>
  <c r="AC463" s="1"/>
  <c r="AC365"/>
  <c r="AC462" s="1"/>
  <c r="AC364"/>
  <c r="AC461" s="1"/>
  <c r="AC363"/>
  <c r="AC460" s="1"/>
  <c r="AC362"/>
  <c r="AC459" s="1"/>
  <c r="AC361"/>
  <c r="AC458" s="1"/>
  <c r="AC360"/>
  <c r="AC457" s="1"/>
  <c r="AC359"/>
  <c r="AC456" s="1"/>
  <c r="AC358"/>
  <c r="AC455" s="1"/>
  <c r="AC357"/>
  <c r="AC454" s="1"/>
  <c r="AC356"/>
  <c r="AC453" s="1"/>
  <c r="AC355"/>
  <c r="AC452" s="1"/>
  <c r="AC354"/>
  <c r="AC451" s="1"/>
  <c r="AC353"/>
  <c r="AC450" s="1"/>
  <c r="AC352"/>
  <c r="AC449" s="1"/>
  <c r="AC351"/>
  <c r="AC448" s="1"/>
  <c r="AC350"/>
  <c r="AC447" s="1"/>
  <c r="AC349"/>
  <c r="AC446" s="1"/>
  <c r="AC348"/>
  <c r="AC445" s="1"/>
  <c r="AC347"/>
  <c r="AC444" s="1"/>
  <c r="AC346"/>
  <c r="AC443" s="1"/>
  <c r="AC345"/>
  <c r="AC442" s="1"/>
  <c r="AC344"/>
  <c r="AC441" s="1"/>
  <c r="AC343"/>
  <c r="AC440" s="1"/>
  <c r="AC342"/>
  <c r="AC439" s="1"/>
  <c r="AC341"/>
  <c r="AC438" s="1"/>
  <c r="AC340"/>
  <c r="AC437" s="1"/>
  <c r="AC339"/>
  <c r="AC436" s="1"/>
  <c r="AC338"/>
  <c r="AC435" s="1"/>
  <c r="AC337"/>
  <c r="AC434" s="1"/>
  <c r="AC336"/>
  <c r="AC433" s="1"/>
  <c r="AC335"/>
  <c r="AC432" s="1"/>
  <c r="AC334"/>
  <c r="AC431" s="1"/>
  <c r="AC333"/>
  <c r="AC430" s="1"/>
  <c r="AC332"/>
  <c r="AC429" s="1"/>
  <c r="AC331"/>
  <c r="AC428" s="1"/>
  <c r="AC330"/>
  <c r="AC427" s="1"/>
  <c r="AC329"/>
  <c r="AC426" s="1"/>
  <c r="AC328"/>
  <c r="AC425" s="1"/>
  <c r="AC327"/>
  <c r="AC424" s="1"/>
  <c r="AC326"/>
  <c r="AC423" s="1"/>
  <c r="AC325"/>
  <c r="AC422" s="1"/>
  <c r="AC324"/>
  <c r="AC421" s="1"/>
  <c r="AC323"/>
  <c r="AC420" s="1"/>
  <c r="AC322"/>
  <c r="AC419" s="1"/>
  <c r="AC321"/>
  <c r="AC418" s="1"/>
  <c r="AC320"/>
  <c r="AC417" s="1"/>
  <c r="AC319"/>
  <c r="AC416" s="1"/>
  <c r="AC318"/>
  <c r="AC415" s="1"/>
  <c r="AC317"/>
  <c r="AC414" s="1"/>
  <c r="AC316"/>
  <c r="AC413" s="1"/>
  <c r="AC315"/>
  <c r="AC412" s="1"/>
  <c r="AC314"/>
  <c r="AC411" s="1"/>
  <c r="AC313"/>
  <c r="AC410" s="1"/>
  <c r="AC312"/>
  <c r="AC409" s="1"/>
  <c r="AC311"/>
  <c r="AC408" s="1"/>
  <c r="AC310"/>
  <c r="AC407" s="1"/>
  <c r="AC309"/>
  <c r="AC406" s="1"/>
  <c r="AC308"/>
  <c r="AC405" s="1"/>
  <c r="AC307"/>
  <c r="AC404" s="1"/>
  <c r="AC306"/>
  <c r="AC403" s="1"/>
  <c r="AC305"/>
  <c r="AC402" s="1"/>
  <c r="AC304"/>
  <c r="AC401" s="1"/>
  <c r="AC303"/>
  <c r="AC400" s="1"/>
  <c r="AC302"/>
  <c r="AC399" s="1"/>
  <c r="AC301"/>
  <c r="AC398" s="1"/>
  <c r="AC300"/>
  <c r="AC397" s="1"/>
  <c r="AC299"/>
  <c r="AC396" s="1"/>
  <c r="AC298"/>
  <c r="AC395" s="1"/>
  <c r="AC297"/>
  <c r="AC394" s="1"/>
  <c r="AC296"/>
  <c r="AC99"/>
  <c r="U389"/>
  <c r="U486" s="1"/>
  <c r="U388"/>
  <c r="U485" s="1"/>
  <c r="U387"/>
  <c r="U484" s="1"/>
  <c r="U386"/>
  <c r="U483" s="1"/>
  <c r="U385"/>
  <c r="U482" s="1"/>
  <c r="U384"/>
  <c r="U481" s="1"/>
  <c r="U383"/>
  <c r="U480" s="1"/>
  <c r="U382"/>
  <c r="U479" s="1"/>
  <c r="U381"/>
  <c r="U478" s="1"/>
  <c r="U380"/>
  <c r="U477" s="1"/>
  <c r="U379"/>
  <c r="U476" s="1"/>
  <c r="U378"/>
  <c r="U475" s="1"/>
  <c r="U377"/>
  <c r="U474" s="1"/>
  <c r="U376"/>
  <c r="U473" s="1"/>
  <c r="U375"/>
  <c r="U472" s="1"/>
  <c r="U374"/>
  <c r="U471" s="1"/>
  <c r="U373"/>
  <c r="U470" s="1"/>
  <c r="U372"/>
  <c r="U469" s="1"/>
  <c r="U371"/>
  <c r="U468" s="1"/>
  <c r="U370"/>
  <c r="U467" s="1"/>
  <c r="U369"/>
  <c r="U466" s="1"/>
  <c r="U368"/>
  <c r="U465" s="1"/>
  <c r="U367"/>
  <c r="U366"/>
  <c r="U463" s="1"/>
  <c r="U365"/>
  <c r="U462" s="1"/>
  <c r="U364"/>
  <c r="U461" s="1"/>
  <c r="U363"/>
  <c r="U460" s="1"/>
  <c r="U362"/>
  <c r="U459" s="1"/>
  <c r="U361"/>
  <c r="U458" s="1"/>
  <c r="U360"/>
  <c r="U457" s="1"/>
  <c r="U359"/>
  <c r="U358"/>
  <c r="U455" s="1"/>
  <c r="U357"/>
  <c r="U454" s="1"/>
  <c r="U356"/>
  <c r="U355"/>
  <c r="U452" s="1"/>
  <c r="U354"/>
  <c r="U451" s="1"/>
  <c r="U353"/>
  <c r="U352"/>
  <c r="U449" s="1"/>
  <c r="U351"/>
  <c r="U448" s="1"/>
  <c r="U350"/>
  <c r="U447" s="1"/>
  <c r="U349"/>
  <c r="U348"/>
  <c r="U445" s="1"/>
  <c r="U347"/>
  <c r="U444" s="1"/>
  <c r="U346"/>
  <c r="U345"/>
  <c r="U344"/>
  <c r="U343"/>
  <c r="U342"/>
  <c r="U439" s="1"/>
  <c r="U341"/>
  <c r="U438" s="1"/>
  <c r="U340"/>
  <c r="U437" s="1"/>
  <c r="U339"/>
  <c r="U436" s="1"/>
  <c r="U338"/>
  <c r="U435" s="1"/>
  <c r="U337"/>
  <c r="U434" s="1"/>
  <c r="U336"/>
  <c r="U335"/>
  <c r="U432" s="1"/>
  <c r="U334"/>
  <c r="U431" s="1"/>
  <c r="U333"/>
  <c r="U430" s="1"/>
  <c r="U332"/>
  <c r="U429" s="1"/>
  <c r="U331"/>
  <c r="U428" s="1"/>
  <c r="U330"/>
  <c r="U427" s="1"/>
  <c r="U329"/>
  <c r="U328"/>
  <c r="U425" s="1"/>
  <c r="U327"/>
  <c r="U424" s="1"/>
  <c r="U326"/>
  <c r="U423" s="1"/>
  <c r="U325"/>
  <c r="U422" s="1"/>
  <c r="U324"/>
  <c r="U421" s="1"/>
  <c r="U323"/>
  <c r="U322"/>
  <c r="U419" s="1"/>
  <c r="U321"/>
  <c r="U418" s="1"/>
  <c r="U320"/>
  <c r="U319"/>
  <c r="U416" s="1"/>
  <c r="U318"/>
  <c r="U415" s="1"/>
  <c r="U317"/>
  <c r="U414" s="1"/>
  <c r="U316"/>
  <c r="U413" s="1"/>
  <c r="U315"/>
  <c r="U412" s="1"/>
  <c r="U314"/>
  <c r="U411" s="1"/>
  <c r="U313"/>
  <c r="U410" s="1"/>
  <c r="U312"/>
  <c r="U409" s="1"/>
  <c r="U311"/>
  <c r="U310"/>
  <c r="U309"/>
  <c r="U406" s="1"/>
  <c r="U308"/>
  <c r="U405" s="1"/>
  <c r="U307"/>
  <c r="U404" s="1"/>
  <c r="U306"/>
  <c r="U305"/>
  <c r="U304"/>
  <c r="U401" s="1"/>
  <c r="U303"/>
  <c r="U302"/>
  <c r="U399" s="1"/>
  <c r="U301"/>
  <c r="U398" s="1"/>
  <c r="U300"/>
  <c r="U397" s="1"/>
  <c r="U299"/>
  <c r="U396" s="1"/>
  <c r="U298"/>
  <c r="U395" s="1"/>
  <c r="U297"/>
  <c r="U394" s="1"/>
  <c r="U296"/>
  <c r="U99"/>
  <c r="M389"/>
  <c r="M486" s="1"/>
  <c r="M388"/>
  <c r="M485" s="1"/>
  <c r="M387"/>
  <c r="M484" s="1"/>
  <c r="M386"/>
  <c r="M483" s="1"/>
  <c r="M385"/>
  <c r="M482" s="1"/>
  <c r="M384"/>
  <c r="M481" s="1"/>
  <c r="M383"/>
  <c r="M480" s="1"/>
  <c r="M382"/>
  <c r="M479" s="1"/>
  <c r="M381"/>
  <c r="M478" s="1"/>
  <c r="M380"/>
  <c r="M477" s="1"/>
  <c r="M379"/>
  <c r="M476" s="1"/>
  <c r="M378"/>
  <c r="M377"/>
  <c r="M474" s="1"/>
  <c r="M376"/>
  <c r="M473" s="1"/>
  <c r="M375"/>
  <c r="M374"/>
  <c r="M471" s="1"/>
  <c r="M373"/>
  <c r="M470" s="1"/>
  <c r="M372"/>
  <c r="M371"/>
  <c r="M468" s="1"/>
  <c r="M370"/>
  <c r="M467" s="1"/>
  <c r="M369"/>
  <c r="M466" s="1"/>
  <c r="M368"/>
  <c r="M465" s="1"/>
  <c r="M367"/>
  <c r="M366"/>
  <c r="M365"/>
  <c r="M462" s="1"/>
  <c r="M364"/>
  <c r="M363"/>
  <c r="M460" s="1"/>
  <c r="M362"/>
  <c r="M361"/>
  <c r="M360"/>
  <c r="M457" s="1"/>
  <c r="M359"/>
  <c r="M358"/>
  <c r="M357"/>
  <c r="M454" s="1"/>
  <c r="M356"/>
  <c r="M453" s="1"/>
  <c r="M355"/>
  <c r="M354"/>
  <c r="M353"/>
  <c r="M450" s="1"/>
  <c r="M352"/>
  <c r="M449" s="1"/>
  <c r="M351"/>
  <c r="M448" s="1"/>
  <c r="M350"/>
  <c r="M447" s="1"/>
  <c r="M349"/>
  <c r="M348"/>
  <c r="M445" s="1"/>
  <c r="M347"/>
  <c r="M444" s="1"/>
  <c r="M346"/>
  <c r="M345"/>
  <c r="M344"/>
  <c r="M343"/>
  <c r="M342"/>
  <c r="M439" s="1"/>
  <c r="M341"/>
  <c r="M340"/>
  <c r="M339"/>
  <c r="M436" s="1"/>
  <c r="M338"/>
  <c r="M337"/>
  <c r="M434" s="1"/>
  <c r="M336"/>
  <c r="M335"/>
  <c r="M334"/>
  <c r="M431" s="1"/>
  <c r="M333"/>
  <c r="M332"/>
  <c r="M331"/>
  <c r="M330"/>
  <c r="M427" s="1"/>
  <c r="M329"/>
  <c r="M328"/>
  <c r="M327"/>
  <c r="M326"/>
  <c r="M423" s="1"/>
  <c r="M325"/>
  <c r="M324"/>
  <c r="M323"/>
  <c r="M420" s="1"/>
  <c r="M322"/>
  <c r="M321"/>
  <c r="M320"/>
  <c r="M417" s="1"/>
  <c r="M319"/>
  <c r="M318"/>
  <c r="M415" s="1"/>
  <c r="M317"/>
  <c r="M414" s="1"/>
  <c r="M316"/>
  <c r="M315"/>
  <c r="M412" s="1"/>
  <c r="M314"/>
  <c r="M313"/>
  <c r="M312"/>
  <c r="M311"/>
  <c r="M408" s="1"/>
  <c r="M310"/>
  <c r="M407" s="1"/>
  <c r="M309"/>
  <c r="M406" s="1"/>
  <c r="M308"/>
  <c r="M307"/>
  <c r="M306"/>
  <c r="M305"/>
  <c r="M402" s="1"/>
  <c r="M304"/>
  <c r="M303"/>
  <c r="M400" s="1"/>
  <c r="M302"/>
  <c r="M301"/>
  <c r="M300"/>
  <c r="M397" s="1"/>
  <c r="M299"/>
  <c r="M396" s="1"/>
  <c r="M298"/>
  <c r="M297"/>
  <c r="M296"/>
  <c r="M99"/>
  <c r="E389"/>
  <c r="E486" s="1"/>
  <c r="E388"/>
  <c r="E485" s="1"/>
  <c r="E387"/>
  <c r="E484" s="1"/>
  <c r="E386"/>
  <c r="E483" s="1"/>
  <c r="E385"/>
  <c r="E482" s="1"/>
  <c r="E384"/>
  <c r="E481" s="1"/>
  <c r="E383"/>
  <c r="E480" s="1"/>
  <c r="E382"/>
  <c r="E479" s="1"/>
  <c r="E381"/>
  <c r="E478" s="1"/>
  <c r="E380"/>
  <c r="E477" s="1"/>
  <c r="E379"/>
  <c r="E476" s="1"/>
  <c r="E378"/>
  <c r="E475" s="1"/>
  <c r="E377"/>
  <c r="E474" s="1"/>
  <c r="E376"/>
  <c r="E473" s="1"/>
  <c r="E375"/>
  <c r="E472" s="1"/>
  <c r="E374"/>
  <c r="E471" s="1"/>
  <c r="E373"/>
  <c r="E470" s="1"/>
  <c r="E372"/>
  <c r="E469" s="1"/>
  <c r="E371"/>
  <c r="E468" s="1"/>
  <c r="E370"/>
  <c r="E467" s="1"/>
  <c r="E369"/>
  <c r="E466" s="1"/>
  <c r="E368"/>
  <c r="E465" s="1"/>
  <c r="E367"/>
  <c r="E366"/>
  <c r="E463" s="1"/>
  <c r="E365"/>
  <c r="E462" s="1"/>
  <c r="E364"/>
  <c r="E461" s="1"/>
  <c r="E363"/>
  <c r="E460" s="1"/>
  <c r="E362"/>
  <c r="E361"/>
  <c r="E360"/>
  <c r="E457" s="1"/>
  <c r="E359"/>
  <c r="E358"/>
  <c r="E455" s="1"/>
  <c r="E357"/>
  <c r="E454" s="1"/>
  <c r="E356"/>
  <c r="E355"/>
  <c r="E452" s="1"/>
  <c r="E354"/>
  <c r="E451" s="1"/>
  <c r="E353"/>
  <c r="E352"/>
  <c r="E449" s="1"/>
  <c r="E351"/>
  <c r="E448" s="1"/>
  <c r="E350"/>
  <c r="E447" s="1"/>
  <c r="E349"/>
  <c r="E348"/>
  <c r="E445" s="1"/>
  <c r="E347"/>
  <c r="E444" s="1"/>
  <c r="E346"/>
  <c r="E345"/>
  <c r="E344"/>
  <c r="E343"/>
  <c r="E342"/>
  <c r="E439" s="1"/>
  <c r="E341"/>
  <c r="E438" s="1"/>
  <c r="E340"/>
  <c r="E437" s="1"/>
  <c r="E339"/>
  <c r="E436" s="1"/>
  <c r="E338"/>
  <c r="E435" s="1"/>
  <c r="E337"/>
  <c r="E434" s="1"/>
  <c r="E336"/>
  <c r="E335"/>
  <c r="E432" s="1"/>
  <c r="E334"/>
  <c r="E431" s="1"/>
  <c r="E333"/>
  <c r="E332"/>
  <c r="E331"/>
  <c r="E428" s="1"/>
  <c r="E330"/>
  <c r="E427" s="1"/>
  <c r="E329"/>
  <c r="E328"/>
  <c r="E425" s="1"/>
  <c r="E327"/>
  <c r="E424" s="1"/>
  <c r="E326"/>
  <c r="E423" s="1"/>
  <c r="E325"/>
  <c r="E324"/>
  <c r="E323"/>
  <c r="E322"/>
  <c r="E321"/>
  <c r="E320"/>
  <c r="E319"/>
  <c r="E416" s="1"/>
  <c r="E318"/>
  <c r="E415" s="1"/>
  <c r="E317"/>
  <c r="E414" s="1"/>
  <c r="E316"/>
  <c r="E315"/>
  <c r="E412" s="1"/>
  <c r="E314"/>
  <c r="E411" s="1"/>
  <c r="E313"/>
  <c r="E410" s="1"/>
  <c r="E312"/>
  <c r="E409" s="1"/>
  <c r="E311"/>
  <c r="E310"/>
  <c r="E309"/>
  <c r="E406" s="1"/>
  <c r="E308"/>
  <c r="E405" s="1"/>
  <c r="E307"/>
  <c r="E404" s="1"/>
  <c r="E306"/>
  <c r="E305"/>
  <c r="E304"/>
  <c r="E303"/>
  <c r="E302"/>
  <c r="E301"/>
  <c r="E300"/>
  <c r="E397" s="1"/>
  <c r="E299"/>
  <c r="E396" s="1"/>
  <c r="E298"/>
  <c r="E297"/>
  <c r="E394" s="1"/>
  <c r="E296"/>
  <c r="E99"/>
  <c r="AO384"/>
  <c r="AO481" s="1"/>
  <c r="AO368"/>
  <c r="AO465" s="1"/>
  <c r="AO352"/>
  <c r="AO449" s="1"/>
  <c r="AO336"/>
  <c r="AO320"/>
  <c r="AO304"/>
  <c r="AO401" s="1"/>
  <c r="H389"/>
  <c r="H486" s="1"/>
  <c r="H388"/>
  <c r="H485" s="1"/>
  <c r="H387"/>
  <c r="H484" s="1"/>
  <c r="H386"/>
  <c r="H483" s="1"/>
  <c r="H385"/>
  <c r="H482" s="1"/>
  <c r="H384"/>
  <c r="H481" s="1"/>
  <c r="H383"/>
  <c r="H480" s="1"/>
  <c r="H382"/>
  <c r="H479" s="1"/>
  <c r="H381"/>
  <c r="H478" s="1"/>
  <c r="H380"/>
  <c r="H477" s="1"/>
  <c r="H379"/>
  <c r="H476" s="1"/>
  <c r="H378"/>
  <c r="H377"/>
  <c r="H474" s="1"/>
  <c r="H376"/>
  <c r="H473" s="1"/>
  <c r="H375"/>
  <c r="H374"/>
  <c r="H471" s="1"/>
  <c r="H373"/>
  <c r="H372"/>
  <c r="H371"/>
  <c r="H468" s="1"/>
  <c r="H370"/>
  <c r="H467" s="1"/>
  <c r="H369"/>
  <c r="H466" s="1"/>
  <c r="H368"/>
  <c r="H465" s="1"/>
  <c r="H367"/>
  <c r="H366"/>
  <c r="H365"/>
  <c r="H462" s="1"/>
  <c r="H364"/>
  <c r="H363"/>
  <c r="H460" s="1"/>
  <c r="H362"/>
  <c r="H361"/>
  <c r="H360"/>
  <c r="H359"/>
  <c r="H358"/>
  <c r="H357"/>
  <c r="H454" s="1"/>
  <c r="H356"/>
  <c r="H355"/>
  <c r="H354"/>
  <c r="H353"/>
  <c r="H352"/>
  <c r="H449" s="1"/>
  <c r="H351"/>
  <c r="H448" s="1"/>
  <c r="H350"/>
  <c r="H447" s="1"/>
  <c r="H349"/>
  <c r="H348"/>
  <c r="H445" s="1"/>
  <c r="H347"/>
  <c r="H444" s="1"/>
  <c r="H346"/>
  <c r="H345"/>
  <c r="H344"/>
  <c r="H343"/>
  <c r="H342"/>
  <c r="H439" s="1"/>
  <c r="H341"/>
  <c r="H340"/>
  <c r="H339"/>
  <c r="H436" s="1"/>
  <c r="H338"/>
  <c r="H337"/>
  <c r="H434" s="1"/>
  <c r="H336"/>
  <c r="H335"/>
  <c r="H334"/>
  <c r="H431" s="1"/>
  <c r="H333"/>
  <c r="H332"/>
  <c r="H331"/>
  <c r="H330"/>
  <c r="H427" s="1"/>
  <c r="H329"/>
  <c r="H328"/>
  <c r="H327"/>
  <c r="H326"/>
  <c r="H423" s="1"/>
  <c r="H325"/>
  <c r="H324"/>
  <c r="H323"/>
  <c r="H322"/>
  <c r="H321"/>
  <c r="H320"/>
  <c r="H417" s="1"/>
  <c r="H319"/>
  <c r="H318"/>
  <c r="H415" s="1"/>
  <c r="H317"/>
  <c r="H414" s="1"/>
  <c r="H316"/>
  <c r="H315"/>
  <c r="H412" s="1"/>
  <c r="H314"/>
  <c r="H411" s="1"/>
  <c r="H313"/>
  <c r="H312"/>
  <c r="H311"/>
  <c r="H310"/>
  <c r="H309"/>
  <c r="H406" s="1"/>
  <c r="H308"/>
  <c r="H307"/>
  <c r="H306"/>
  <c r="H305"/>
  <c r="H304"/>
  <c r="H303"/>
  <c r="H302"/>
  <c r="H301"/>
  <c r="H300"/>
  <c r="H397" s="1"/>
  <c r="H299"/>
  <c r="H396" s="1"/>
  <c r="H298"/>
  <c r="H297"/>
  <c r="H296"/>
  <c r="H99"/>
  <c r="BE379"/>
  <c r="BE476" s="1"/>
  <c r="BE363"/>
  <c r="BE460" s="1"/>
  <c r="BE347"/>
  <c r="BE444" s="1"/>
  <c r="BE331"/>
  <c r="BE428" s="1"/>
  <c r="BE315"/>
  <c r="BE412" s="1"/>
  <c r="BE303"/>
  <c r="BE297"/>
  <c r="BE394" s="1"/>
  <c r="BA381"/>
  <c r="BA478" s="1"/>
  <c r="BA373"/>
  <c r="BA470" s="1"/>
  <c r="BA365"/>
  <c r="BA462" s="1"/>
  <c r="BA357"/>
  <c r="BA349"/>
  <c r="BA341"/>
  <c r="BA333"/>
  <c r="BA430" s="1"/>
  <c r="BA325"/>
  <c r="BA422" s="1"/>
  <c r="BA317"/>
  <c r="BA414" s="1"/>
  <c r="BA309"/>
  <c r="BA406" s="1"/>
  <c r="BA301"/>
  <c r="BA398" s="1"/>
  <c r="AE388"/>
  <c r="AE485" s="1"/>
  <c r="AE387"/>
  <c r="AE484" s="1"/>
  <c r="AE386"/>
  <c r="AE483" s="1"/>
  <c r="AE385"/>
  <c r="AE482" s="1"/>
  <c r="AE384"/>
  <c r="AE481" s="1"/>
  <c r="AE383"/>
  <c r="AE480" s="1"/>
  <c r="AE382"/>
  <c r="AE479" s="1"/>
  <c r="AE381"/>
  <c r="AE478" s="1"/>
  <c r="AE380"/>
  <c r="AE477" s="1"/>
  <c r="AE379"/>
  <c r="AE476" s="1"/>
  <c r="AE378"/>
  <c r="AE475" s="1"/>
  <c r="AE377"/>
  <c r="AE474" s="1"/>
  <c r="AE376"/>
  <c r="AE473" s="1"/>
  <c r="AE375"/>
  <c r="AE374"/>
  <c r="AE471" s="1"/>
  <c r="AE373"/>
  <c r="AE470" s="1"/>
  <c r="AE372"/>
  <c r="AE371"/>
  <c r="AE468" s="1"/>
  <c r="AE370"/>
  <c r="AE467" s="1"/>
  <c r="AE369"/>
  <c r="AE466" s="1"/>
  <c r="AE368"/>
  <c r="AE465" s="1"/>
  <c r="AE367"/>
  <c r="AE366"/>
  <c r="AE365"/>
  <c r="AE462" s="1"/>
  <c r="AE364"/>
  <c r="AE363"/>
  <c r="AE362"/>
  <c r="AE459" s="1"/>
  <c r="AE361"/>
  <c r="AE458" s="1"/>
  <c r="AE360"/>
  <c r="AE359"/>
  <c r="AE358"/>
  <c r="AE357"/>
  <c r="AE356"/>
  <c r="AE355"/>
  <c r="AE452" s="1"/>
  <c r="AE354"/>
  <c r="AE353"/>
  <c r="AE352"/>
  <c r="AE449" s="1"/>
  <c r="AE351"/>
  <c r="AE448" s="1"/>
  <c r="AE350"/>
  <c r="AE447" s="1"/>
  <c r="AE349"/>
  <c r="AE348"/>
  <c r="AE445" s="1"/>
  <c r="AE347"/>
  <c r="AE444" s="1"/>
  <c r="AE346"/>
  <c r="AE345"/>
  <c r="AE344"/>
  <c r="AE343"/>
  <c r="AE342"/>
  <c r="AE439" s="1"/>
  <c r="AE341"/>
  <c r="AE340"/>
  <c r="AE339"/>
  <c r="AE436" s="1"/>
  <c r="AE338"/>
  <c r="AE435" s="1"/>
  <c r="AE337"/>
  <c r="AE434" s="1"/>
  <c r="AE336"/>
  <c r="AE335"/>
  <c r="AE432" s="1"/>
  <c r="AE334"/>
  <c r="AE431" s="1"/>
  <c r="AE333"/>
  <c r="AE430" s="1"/>
  <c r="AE332"/>
  <c r="AE429" s="1"/>
  <c r="AE331"/>
  <c r="AE330"/>
  <c r="AE427" s="1"/>
  <c r="AE329"/>
  <c r="AE328"/>
  <c r="AE327"/>
  <c r="AE326"/>
  <c r="AE423" s="1"/>
  <c r="AE325"/>
  <c r="AE324"/>
  <c r="AE421" s="1"/>
  <c r="AE323"/>
  <c r="AE322"/>
  <c r="AE419" s="1"/>
  <c r="AE321"/>
  <c r="AE418" s="1"/>
  <c r="AE320"/>
  <c r="AE319"/>
  <c r="AE318"/>
  <c r="AE415" s="1"/>
  <c r="AE317"/>
  <c r="AE414" s="1"/>
  <c r="AE316"/>
  <c r="AE413" s="1"/>
  <c r="AE315"/>
  <c r="AE412" s="1"/>
  <c r="AE314"/>
  <c r="AE411" s="1"/>
  <c r="AE313"/>
  <c r="AE312"/>
  <c r="AE409" s="1"/>
  <c r="AE311"/>
  <c r="AE310"/>
  <c r="AE309"/>
  <c r="AE406" s="1"/>
  <c r="AE308"/>
  <c r="AE405" s="1"/>
  <c r="AE307"/>
  <c r="AE404" s="1"/>
  <c r="AE306"/>
  <c r="AE305"/>
  <c r="AE304"/>
  <c r="AE401" s="1"/>
  <c r="AE303"/>
  <c r="AE302"/>
  <c r="AE399" s="1"/>
  <c r="AE301"/>
  <c r="AE398" s="1"/>
  <c r="AE300"/>
  <c r="AE397" s="1"/>
  <c r="AE299"/>
  <c r="AE396" s="1"/>
  <c r="AE298"/>
  <c r="AE395" s="1"/>
  <c r="AE296"/>
  <c r="AE99"/>
  <c r="AE297"/>
  <c r="AE394" s="1"/>
  <c r="AA388"/>
  <c r="AA485" s="1"/>
  <c r="AA387"/>
  <c r="AA484" s="1"/>
  <c r="AA386"/>
  <c r="AA483" s="1"/>
  <c r="AA385"/>
  <c r="AA482" s="1"/>
  <c r="AA384"/>
  <c r="AA481" s="1"/>
  <c r="AA383"/>
  <c r="AA480" s="1"/>
  <c r="AA382"/>
  <c r="AA479" s="1"/>
  <c r="AA381"/>
  <c r="AA478" s="1"/>
  <c r="AA380"/>
  <c r="AA477" s="1"/>
  <c r="AA379"/>
  <c r="AA476" s="1"/>
  <c r="AA378"/>
  <c r="AA377"/>
  <c r="AA474" s="1"/>
  <c r="AA376"/>
  <c r="AA473" s="1"/>
  <c r="AA375"/>
  <c r="AA472" s="1"/>
  <c r="AA374"/>
  <c r="AA471" s="1"/>
  <c r="AA373"/>
  <c r="AA470" s="1"/>
  <c r="AA372"/>
  <c r="AA371"/>
  <c r="AA468" s="1"/>
  <c r="AA370"/>
  <c r="AA467" s="1"/>
  <c r="AA369"/>
  <c r="AA466" s="1"/>
  <c r="AA368"/>
  <c r="AA465" s="1"/>
  <c r="AA367"/>
  <c r="AA366"/>
  <c r="AA365"/>
  <c r="AA462" s="1"/>
  <c r="AA364"/>
  <c r="AA363"/>
  <c r="AA460" s="1"/>
  <c r="AA362"/>
  <c r="AA361"/>
  <c r="AA360"/>
  <c r="AA359"/>
  <c r="AA358"/>
  <c r="AA357"/>
  <c r="AA356"/>
  <c r="AA355"/>
  <c r="AA452" s="1"/>
  <c r="AA354"/>
  <c r="AA353"/>
  <c r="AA352"/>
  <c r="AA449" s="1"/>
  <c r="AA351"/>
  <c r="AA448" s="1"/>
  <c r="AA350"/>
  <c r="AA447" s="1"/>
  <c r="AA349"/>
  <c r="AA348"/>
  <c r="AA445" s="1"/>
  <c r="AA347"/>
  <c r="AA444" s="1"/>
  <c r="AA346"/>
  <c r="AA345"/>
  <c r="AA344"/>
  <c r="AA343"/>
  <c r="AA342"/>
  <c r="AA439" s="1"/>
  <c r="AA341"/>
  <c r="AA340"/>
  <c r="AA339"/>
  <c r="AA436" s="1"/>
  <c r="AA338"/>
  <c r="AA337"/>
  <c r="AA434" s="1"/>
  <c r="AA336"/>
  <c r="AA335"/>
  <c r="AA334"/>
  <c r="AA431" s="1"/>
  <c r="AA333"/>
  <c r="AA332"/>
  <c r="AA331"/>
  <c r="AA330"/>
  <c r="AA427" s="1"/>
  <c r="AA329"/>
  <c r="AA328"/>
  <c r="AA327"/>
  <c r="AA326"/>
  <c r="AA423" s="1"/>
  <c r="AA325"/>
  <c r="AA324"/>
  <c r="AA323"/>
  <c r="AA322"/>
  <c r="AA321"/>
  <c r="AA320"/>
  <c r="AA319"/>
  <c r="AA318"/>
  <c r="AA415" s="1"/>
  <c r="AA317"/>
  <c r="AA414" s="1"/>
  <c r="AA316"/>
  <c r="AA315"/>
  <c r="AA412" s="1"/>
  <c r="AA314"/>
  <c r="AA411" s="1"/>
  <c r="AA313"/>
  <c r="AA312"/>
  <c r="AA311"/>
  <c r="AA310"/>
  <c r="AA309"/>
  <c r="AA406" s="1"/>
  <c r="AA308"/>
  <c r="AA307"/>
  <c r="AA306"/>
  <c r="AA305"/>
  <c r="AA304"/>
  <c r="AA303"/>
  <c r="AA302"/>
  <c r="AA399" s="1"/>
  <c r="AA301"/>
  <c r="AA300"/>
  <c r="AA397" s="1"/>
  <c r="AA299"/>
  <c r="AA396" s="1"/>
  <c r="AA298"/>
  <c r="AA296"/>
  <c r="AA99"/>
  <c r="AA297"/>
  <c r="W388"/>
  <c r="W485" s="1"/>
  <c r="W387"/>
  <c r="W484" s="1"/>
  <c r="W386"/>
  <c r="W483" s="1"/>
  <c r="W385"/>
  <c r="W482" s="1"/>
  <c r="W384"/>
  <c r="W481" s="1"/>
  <c r="W383"/>
  <c r="W480" s="1"/>
  <c r="W382"/>
  <c r="W479" s="1"/>
  <c r="W381"/>
  <c r="W478" s="1"/>
  <c r="W380"/>
  <c r="W477" s="1"/>
  <c r="W379"/>
  <c r="W476" s="1"/>
  <c r="W378"/>
  <c r="W475" s="1"/>
  <c r="W377"/>
  <c r="W474" s="1"/>
  <c r="W376"/>
  <c r="W473" s="1"/>
  <c r="W375"/>
  <c r="W472" s="1"/>
  <c r="W374"/>
  <c r="W471" s="1"/>
  <c r="W373"/>
  <c r="W470" s="1"/>
  <c r="W372"/>
  <c r="W469" s="1"/>
  <c r="W371"/>
  <c r="W468" s="1"/>
  <c r="W370"/>
  <c r="W467" s="1"/>
  <c r="W369"/>
  <c r="W466" s="1"/>
  <c r="W368"/>
  <c r="W465" s="1"/>
  <c r="W367"/>
  <c r="W464" s="1"/>
  <c r="W366"/>
  <c r="W463" s="1"/>
  <c r="W365"/>
  <c r="W462" s="1"/>
  <c r="W364"/>
  <c r="W461" s="1"/>
  <c r="W363"/>
  <c r="W460" s="1"/>
  <c r="W362"/>
  <c r="W459" s="1"/>
  <c r="W361"/>
  <c r="W458" s="1"/>
  <c r="W360"/>
  <c r="W457" s="1"/>
  <c r="W359"/>
  <c r="W456" s="1"/>
  <c r="W358"/>
  <c r="W455" s="1"/>
  <c r="W357"/>
  <c r="W454" s="1"/>
  <c r="W356"/>
  <c r="W453" s="1"/>
  <c r="W355"/>
  <c r="W452" s="1"/>
  <c r="W354"/>
  <c r="W451" s="1"/>
  <c r="W353"/>
  <c r="W450" s="1"/>
  <c r="W352"/>
  <c r="W449" s="1"/>
  <c r="W351"/>
  <c r="W448" s="1"/>
  <c r="W350"/>
  <c r="W447" s="1"/>
  <c r="W349"/>
  <c r="W446" s="1"/>
  <c r="W348"/>
  <c r="W445" s="1"/>
  <c r="W347"/>
  <c r="W444" s="1"/>
  <c r="W346"/>
  <c r="W443" s="1"/>
  <c r="W345"/>
  <c r="W442" s="1"/>
  <c r="W344"/>
  <c r="W441" s="1"/>
  <c r="W343"/>
  <c r="W440" s="1"/>
  <c r="W342"/>
  <c r="W439" s="1"/>
  <c r="W341"/>
  <c r="W438" s="1"/>
  <c r="W340"/>
  <c r="W437" s="1"/>
  <c r="W339"/>
  <c r="W436" s="1"/>
  <c r="W338"/>
  <c r="W435" s="1"/>
  <c r="W337"/>
  <c r="W434" s="1"/>
  <c r="W336"/>
  <c r="W433" s="1"/>
  <c r="W335"/>
  <c r="W432" s="1"/>
  <c r="W334"/>
  <c r="W431" s="1"/>
  <c r="W333"/>
  <c r="W430" s="1"/>
  <c r="W332"/>
  <c r="W429" s="1"/>
  <c r="W331"/>
  <c r="W428" s="1"/>
  <c r="W330"/>
  <c r="W427" s="1"/>
  <c r="W329"/>
  <c r="W426" s="1"/>
  <c r="W328"/>
  <c r="W425" s="1"/>
  <c r="W327"/>
  <c r="W424" s="1"/>
  <c r="W326"/>
  <c r="W423" s="1"/>
  <c r="W325"/>
  <c r="W422" s="1"/>
  <c r="W324"/>
  <c r="W421" s="1"/>
  <c r="W323"/>
  <c r="W420" s="1"/>
  <c r="W322"/>
  <c r="W419" s="1"/>
  <c r="W321"/>
  <c r="W418" s="1"/>
  <c r="W320"/>
  <c r="W417" s="1"/>
  <c r="W319"/>
  <c r="W416" s="1"/>
  <c r="W318"/>
  <c r="W415" s="1"/>
  <c r="W317"/>
  <c r="W414" s="1"/>
  <c r="W316"/>
  <c r="W413" s="1"/>
  <c r="W315"/>
  <c r="W412" s="1"/>
  <c r="W314"/>
  <c r="W411" s="1"/>
  <c r="W313"/>
  <c r="W410" s="1"/>
  <c r="W312"/>
  <c r="W409" s="1"/>
  <c r="W311"/>
  <c r="W408" s="1"/>
  <c r="W310"/>
  <c r="W407" s="1"/>
  <c r="W309"/>
  <c r="W406" s="1"/>
  <c r="W308"/>
  <c r="W405" s="1"/>
  <c r="W307"/>
  <c r="W404" s="1"/>
  <c r="W306"/>
  <c r="W403" s="1"/>
  <c r="W305"/>
  <c r="W402" s="1"/>
  <c r="W304"/>
  <c r="W401" s="1"/>
  <c r="W303"/>
  <c r="W400" s="1"/>
  <c r="W302"/>
  <c r="W399" s="1"/>
  <c r="W301"/>
  <c r="W398" s="1"/>
  <c r="W300"/>
  <c r="W397" s="1"/>
  <c r="W299"/>
  <c r="W396" s="1"/>
  <c r="W298"/>
  <c r="W395" s="1"/>
  <c r="W296"/>
  <c r="W99"/>
  <c r="W297"/>
  <c r="W394" s="1"/>
  <c r="S388"/>
  <c r="S485" s="1"/>
  <c r="S387"/>
  <c r="S484" s="1"/>
  <c r="S386"/>
  <c r="S483" s="1"/>
  <c r="S385"/>
  <c r="S482" s="1"/>
  <c r="S384"/>
  <c r="S481" s="1"/>
  <c r="S383"/>
  <c r="S480" s="1"/>
  <c r="S382"/>
  <c r="S479" s="1"/>
  <c r="S381"/>
  <c r="S478" s="1"/>
  <c r="S380"/>
  <c r="S477" s="1"/>
  <c r="S379"/>
  <c r="S476" s="1"/>
  <c r="S378"/>
  <c r="S377"/>
  <c r="S474" s="1"/>
  <c r="S376"/>
  <c r="S473" s="1"/>
  <c r="S375"/>
  <c r="S374"/>
  <c r="S471" s="1"/>
  <c r="S373"/>
  <c r="S372"/>
  <c r="S371"/>
  <c r="S468" s="1"/>
  <c r="S370"/>
  <c r="S467" s="1"/>
  <c r="S369"/>
  <c r="S466" s="1"/>
  <c r="S368"/>
  <c r="S465" s="1"/>
  <c r="S367"/>
  <c r="S366"/>
  <c r="S365"/>
  <c r="S462" s="1"/>
  <c r="S364"/>
  <c r="S363"/>
  <c r="S460" s="1"/>
  <c r="S362"/>
  <c r="S361"/>
  <c r="S360"/>
  <c r="S359"/>
  <c r="S358"/>
  <c r="S357"/>
  <c r="S356"/>
  <c r="S355"/>
  <c r="S354"/>
  <c r="S353"/>
  <c r="S352"/>
  <c r="S449" s="1"/>
  <c r="S351"/>
  <c r="S448" s="1"/>
  <c r="S350"/>
  <c r="S447" s="1"/>
  <c r="S349"/>
  <c r="S348"/>
  <c r="S445" s="1"/>
  <c r="S347"/>
  <c r="S444" s="1"/>
  <c r="S346"/>
  <c r="S345"/>
  <c r="S344"/>
  <c r="S343"/>
  <c r="S342"/>
  <c r="S439" s="1"/>
  <c r="S341"/>
  <c r="S340"/>
  <c r="S339"/>
  <c r="S436" s="1"/>
  <c r="S338"/>
  <c r="S337"/>
  <c r="S434" s="1"/>
  <c r="S336"/>
  <c r="S335"/>
  <c r="S334"/>
  <c r="S431" s="1"/>
  <c r="S333"/>
  <c r="S332"/>
  <c r="S331"/>
  <c r="S428" s="1"/>
  <c r="S330"/>
  <c r="S427" s="1"/>
  <c r="S329"/>
  <c r="S328"/>
  <c r="S327"/>
  <c r="S326"/>
  <c r="S423" s="1"/>
  <c r="S325"/>
  <c r="S324"/>
  <c r="S323"/>
  <c r="S322"/>
  <c r="S321"/>
  <c r="S418" s="1"/>
  <c r="S320"/>
  <c r="S319"/>
  <c r="S318"/>
  <c r="S415" s="1"/>
  <c r="S317"/>
  <c r="S414" s="1"/>
  <c r="S316"/>
  <c r="S315"/>
  <c r="S412" s="1"/>
  <c r="S314"/>
  <c r="S313"/>
  <c r="S312"/>
  <c r="S311"/>
  <c r="S310"/>
  <c r="S309"/>
  <c r="S406" s="1"/>
  <c r="S308"/>
  <c r="S307"/>
  <c r="S306"/>
  <c r="S305"/>
  <c r="S304"/>
  <c r="S303"/>
  <c r="S302"/>
  <c r="S399" s="1"/>
  <c r="S301"/>
  <c r="S300"/>
  <c r="S397" s="1"/>
  <c r="S299"/>
  <c r="S396" s="1"/>
  <c r="S298"/>
  <c r="S296"/>
  <c r="S99"/>
  <c r="S297"/>
  <c r="S394" s="1"/>
  <c r="O388"/>
  <c r="O485" s="1"/>
  <c r="O387"/>
  <c r="O484" s="1"/>
  <c r="O386"/>
  <c r="O483" s="1"/>
  <c r="O385"/>
  <c r="O482" s="1"/>
  <c r="O384"/>
  <c r="O481" s="1"/>
  <c r="O383"/>
  <c r="O480" s="1"/>
  <c r="O382"/>
  <c r="O479" s="1"/>
  <c r="O381"/>
  <c r="O478" s="1"/>
  <c r="O380"/>
  <c r="O477" s="1"/>
  <c r="O379"/>
  <c r="O476" s="1"/>
  <c r="O378"/>
  <c r="O377"/>
  <c r="O474" s="1"/>
  <c r="O376"/>
  <c r="O473" s="1"/>
  <c r="O375"/>
  <c r="O374"/>
  <c r="O471" s="1"/>
  <c r="O373"/>
  <c r="O372"/>
  <c r="O371"/>
  <c r="O468" s="1"/>
  <c r="O370"/>
  <c r="O467" s="1"/>
  <c r="O369"/>
  <c r="O466" s="1"/>
  <c r="O368"/>
  <c r="O465" s="1"/>
  <c r="O367"/>
  <c r="O366"/>
  <c r="O365"/>
  <c r="O462" s="1"/>
  <c r="O364"/>
  <c r="O363"/>
  <c r="O460" s="1"/>
  <c r="O362"/>
  <c r="O361"/>
  <c r="O360"/>
  <c r="O457" s="1"/>
  <c r="O359"/>
  <c r="O358"/>
  <c r="O357"/>
  <c r="O454" s="1"/>
  <c r="O356"/>
  <c r="O453" s="1"/>
  <c r="O355"/>
  <c r="O354"/>
  <c r="O353"/>
  <c r="O450" s="1"/>
  <c r="O352"/>
  <c r="O449" s="1"/>
  <c r="O351"/>
  <c r="O448" s="1"/>
  <c r="O350"/>
  <c r="O447" s="1"/>
  <c r="O349"/>
  <c r="O348"/>
  <c r="O445" s="1"/>
  <c r="O347"/>
  <c r="O444" s="1"/>
  <c r="O346"/>
  <c r="O345"/>
  <c r="O344"/>
  <c r="O343"/>
  <c r="O342"/>
  <c r="O439" s="1"/>
  <c r="O341"/>
  <c r="O340"/>
  <c r="O339"/>
  <c r="O436" s="1"/>
  <c r="O338"/>
  <c r="O337"/>
  <c r="O434" s="1"/>
  <c r="O336"/>
  <c r="O335"/>
  <c r="O334"/>
  <c r="O431" s="1"/>
  <c r="O333"/>
  <c r="O332"/>
  <c r="O331"/>
  <c r="O330"/>
  <c r="O427" s="1"/>
  <c r="O329"/>
  <c r="O426" s="1"/>
  <c r="O328"/>
  <c r="O327"/>
  <c r="O326"/>
  <c r="O423" s="1"/>
  <c r="O325"/>
  <c r="O324"/>
  <c r="O323"/>
  <c r="O420" s="1"/>
  <c r="O322"/>
  <c r="O321"/>
  <c r="O320"/>
  <c r="O417" s="1"/>
  <c r="O319"/>
  <c r="O416" s="1"/>
  <c r="O318"/>
  <c r="O415" s="1"/>
  <c r="O317"/>
  <c r="O414" s="1"/>
  <c r="O316"/>
  <c r="O315"/>
  <c r="O412" s="1"/>
  <c r="O314"/>
  <c r="O411" s="1"/>
  <c r="O313"/>
  <c r="O410" s="1"/>
  <c r="O312"/>
  <c r="O409" s="1"/>
  <c r="O311"/>
  <c r="O408" s="1"/>
  <c r="O310"/>
  <c r="O407" s="1"/>
  <c r="O309"/>
  <c r="O406" s="1"/>
  <c r="O308"/>
  <c r="O307"/>
  <c r="O306"/>
  <c r="O305"/>
  <c r="O402" s="1"/>
  <c r="O304"/>
  <c r="O303"/>
  <c r="O400" s="1"/>
  <c r="O302"/>
  <c r="O301"/>
  <c r="O300"/>
  <c r="O397" s="1"/>
  <c r="O299"/>
  <c r="O396" s="1"/>
  <c r="O298"/>
  <c r="O395" s="1"/>
  <c r="O296"/>
  <c r="O99"/>
  <c r="O297"/>
  <c r="K388"/>
  <c r="K485" s="1"/>
  <c r="K387"/>
  <c r="K484" s="1"/>
  <c r="K386"/>
  <c r="K483" s="1"/>
  <c r="K385"/>
  <c r="K482" s="1"/>
  <c r="K384"/>
  <c r="K481" s="1"/>
  <c r="K383"/>
  <c r="K480" s="1"/>
  <c r="K382"/>
  <c r="K479" s="1"/>
  <c r="K381"/>
  <c r="K478" s="1"/>
  <c r="K380"/>
  <c r="K477" s="1"/>
  <c r="K379"/>
  <c r="K476" s="1"/>
  <c r="K378"/>
  <c r="K475" s="1"/>
  <c r="K377"/>
  <c r="K474" s="1"/>
  <c r="K376"/>
  <c r="K473" s="1"/>
  <c r="K375"/>
  <c r="K472" s="1"/>
  <c r="K374"/>
  <c r="K471" s="1"/>
  <c r="K373"/>
  <c r="K372"/>
  <c r="K469" s="1"/>
  <c r="K371"/>
  <c r="K468" s="1"/>
  <c r="K370"/>
  <c r="K467" s="1"/>
  <c r="K369"/>
  <c r="K466" s="1"/>
  <c r="K368"/>
  <c r="K465" s="1"/>
  <c r="K367"/>
  <c r="K366"/>
  <c r="K365"/>
  <c r="K462" s="1"/>
  <c r="K364"/>
  <c r="K363"/>
  <c r="K460" s="1"/>
  <c r="K362"/>
  <c r="K361"/>
  <c r="K360"/>
  <c r="K457" s="1"/>
  <c r="K359"/>
  <c r="K456" s="1"/>
  <c r="K358"/>
  <c r="K455" s="1"/>
  <c r="K357"/>
  <c r="K454" s="1"/>
  <c r="K356"/>
  <c r="K453" s="1"/>
  <c r="K355"/>
  <c r="K354"/>
  <c r="K353"/>
  <c r="K450" s="1"/>
  <c r="K352"/>
  <c r="K449" s="1"/>
  <c r="K351"/>
  <c r="K448" s="1"/>
  <c r="K350"/>
  <c r="K447" s="1"/>
  <c r="K349"/>
  <c r="K446" s="1"/>
  <c r="K348"/>
  <c r="K445" s="1"/>
  <c r="K347"/>
  <c r="K444" s="1"/>
  <c r="K346"/>
  <c r="K345"/>
  <c r="K442" s="1"/>
  <c r="K344"/>
  <c r="K343"/>
  <c r="K342"/>
  <c r="K439" s="1"/>
  <c r="K341"/>
  <c r="K340"/>
  <c r="K339"/>
  <c r="K436" s="1"/>
  <c r="K338"/>
  <c r="K337"/>
  <c r="K434" s="1"/>
  <c r="K336"/>
  <c r="K335"/>
  <c r="K334"/>
  <c r="K431" s="1"/>
  <c r="K333"/>
  <c r="K332"/>
  <c r="K331"/>
  <c r="K330"/>
  <c r="K427" s="1"/>
  <c r="K329"/>
  <c r="K328"/>
  <c r="K327"/>
  <c r="K326"/>
  <c r="K423" s="1"/>
  <c r="K325"/>
  <c r="K324"/>
  <c r="K323"/>
  <c r="K420" s="1"/>
  <c r="K322"/>
  <c r="K321"/>
  <c r="K320"/>
  <c r="K417" s="1"/>
  <c r="K319"/>
  <c r="K318"/>
  <c r="K415" s="1"/>
  <c r="K317"/>
  <c r="K414" s="1"/>
  <c r="K316"/>
  <c r="K315"/>
  <c r="K412" s="1"/>
  <c r="K314"/>
  <c r="K411" s="1"/>
  <c r="K313"/>
  <c r="K312"/>
  <c r="K311"/>
  <c r="K408" s="1"/>
  <c r="K310"/>
  <c r="K407" s="1"/>
  <c r="K309"/>
  <c r="K406" s="1"/>
  <c r="K308"/>
  <c r="K307"/>
  <c r="K306"/>
  <c r="K305"/>
  <c r="K402" s="1"/>
  <c r="K304"/>
  <c r="K303"/>
  <c r="K400" s="1"/>
  <c r="K302"/>
  <c r="K301"/>
  <c r="K300"/>
  <c r="K397" s="1"/>
  <c r="K299"/>
  <c r="K396" s="1"/>
  <c r="K298"/>
  <c r="K296"/>
  <c r="K99"/>
  <c r="K297"/>
  <c r="G388"/>
  <c r="G485" s="1"/>
  <c r="G387"/>
  <c r="G484" s="1"/>
  <c r="G386"/>
  <c r="G483" s="1"/>
  <c r="G385"/>
  <c r="G482" s="1"/>
  <c r="G384"/>
  <c r="G481" s="1"/>
  <c r="G383"/>
  <c r="G480" s="1"/>
  <c r="G382"/>
  <c r="G479" s="1"/>
  <c r="G381"/>
  <c r="G478" s="1"/>
  <c r="G380"/>
  <c r="G477" s="1"/>
  <c r="G379"/>
  <c r="G476" s="1"/>
  <c r="G378"/>
  <c r="G377"/>
  <c r="G474" s="1"/>
  <c r="G376"/>
  <c r="G473" s="1"/>
  <c r="G375"/>
  <c r="G472" s="1"/>
  <c r="G374"/>
  <c r="G471" s="1"/>
  <c r="G373"/>
  <c r="G372"/>
  <c r="G469" s="1"/>
  <c r="G371"/>
  <c r="G468" s="1"/>
  <c r="G370"/>
  <c r="G467" s="1"/>
  <c r="G369"/>
  <c r="G466" s="1"/>
  <c r="G368"/>
  <c r="G465" s="1"/>
  <c r="G367"/>
  <c r="G366"/>
  <c r="G365"/>
  <c r="G462" s="1"/>
  <c r="G364"/>
  <c r="G363"/>
  <c r="G460" s="1"/>
  <c r="G362"/>
  <c r="G459" s="1"/>
  <c r="G361"/>
  <c r="G458" s="1"/>
  <c r="G360"/>
  <c r="G457" s="1"/>
  <c r="G359"/>
  <c r="G358"/>
  <c r="G357"/>
  <c r="G454" s="1"/>
  <c r="G356"/>
  <c r="G453" s="1"/>
  <c r="G355"/>
  <c r="G354"/>
  <c r="G353"/>
  <c r="G450" s="1"/>
  <c r="G352"/>
  <c r="G449" s="1"/>
  <c r="G351"/>
  <c r="G448" s="1"/>
  <c r="G350"/>
  <c r="G447" s="1"/>
  <c r="G349"/>
  <c r="G446" s="1"/>
  <c r="G348"/>
  <c r="G445" s="1"/>
  <c r="G347"/>
  <c r="G444" s="1"/>
  <c r="G346"/>
  <c r="G443" s="1"/>
  <c r="G345"/>
  <c r="G344"/>
  <c r="G441" s="1"/>
  <c r="G343"/>
  <c r="G440" s="1"/>
  <c r="G342"/>
  <c r="G439" s="1"/>
  <c r="G341"/>
  <c r="G438" s="1"/>
  <c r="G340"/>
  <c r="G437" s="1"/>
  <c r="G339"/>
  <c r="G436" s="1"/>
  <c r="G338"/>
  <c r="G435" s="1"/>
  <c r="G337"/>
  <c r="G434" s="1"/>
  <c r="G336"/>
  <c r="G433" s="1"/>
  <c r="G335"/>
  <c r="G432" s="1"/>
  <c r="G334"/>
  <c r="G431" s="1"/>
  <c r="G333"/>
  <c r="G430" s="1"/>
  <c r="G332"/>
  <c r="G429" s="1"/>
  <c r="G331"/>
  <c r="G428" s="1"/>
  <c r="G330"/>
  <c r="G427" s="1"/>
  <c r="G329"/>
  <c r="G426" s="1"/>
  <c r="G328"/>
  <c r="G425" s="1"/>
  <c r="G327"/>
  <c r="G424" s="1"/>
  <c r="G326"/>
  <c r="G423" s="1"/>
  <c r="G325"/>
  <c r="G422" s="1"/>
  <c r="G324"/>
  <c r="G421" s="1"/>
  <c r="G323"/>
  <c r="G420" s="1"/>
  <c r="G322"/>
  <c r="G419" s="1"/>
  <c r="G321"/>
  <c r="G418" s="1"/>
  <c r="G320"/>
  <c r="G417" s="1"/>
  <c r="G319"/>
  <c r="G416" s="1"/>
  <c r="G318"/>
  <c r="G415" s="1"/>
  <c r="G317"/>
  <c r="G414" s="1"/>
  <c r="G316"/>
  <c r="G413" s="1"/>
  <c r="G315"/>
  <c r="G412" s="1"/>
  <c r="G314"/>
  <c r="G411" s="1"/>
  <c r="G313"/>
  <c r="G410" s="1"/>
  <c r="G312"/>
  <c r="G409" s="1"/>
  <c r="G311"/>
  <c r="G408" s="1"/>
  <c r="G310"/>
  <c r="G407" s="1"/>
  <c r="G309"/>
  <c r="G406" s="1"/>
  <c r="G308"/>
  <c r="G405" s="1"/>
  <c r="G307"/>
  <c r="G404" s="1"/>
  <c r="G306"/>
  <c r="G403" s="1"/>
  <c r="G305"/>
  <c r="G402" s="1"/>
  <c r="G304"/>
  <c r="G401" s="1"/>
  <c r="G303"/>
  <c r="G400" s="1"/>
  <c r="G302"/>
  <c r="G399" s="1"/>
  <c r="G301"/>
  <c r="G398" s="1"/>
  <c r="G300"/>
  <c r="G397" s="1"/>
  <c r="G299"/>
  <c r="G396" s="1"/>
  <c r="G298"/>
  <c r="G395" s="1"/>
  <c r="G296"/>
  <c r="G99"/>
  <c r="G297"/>
  <c r="C388"/>
  <c r="C485" s="1"/>
  <c r="C387"/>
  <c r="C484" s="1"/>
  <c r="C386"/>
  <c r="C483" s="1"/>
  <c r="C385"/>
  <c r="C482" s="1"/>
  <c r="C384"/>
  <c r="C481" s="1"/>
  <c r="C383"/>
  <c r="C480" s="1"/>
  <c r="C382"/>
  <c r="C479" s="1"/>
  <c r="C381"/>
  <c r="C478" s="1"/>
  <c r="C380"/>
  <c r="C477" s="1"/>
  <c r="C379"/>
  <c r="C476" s="1"/>
  <c r="C378"/>
  <c r="C475" s="1"/>
  <c r="C377"/>
  <c r="C474" s="1"/>
  <c r="C376"/>
  <c r="C473" s="1"/>
  <c r="C375"/>
  <c r="C472" s="1"/>
  <c r="C374"/>
  <c r="C471" s="1"/>
  <c r="C373"/>
  <c r="C470" s="1"/>
  <c r="C372"/>
  <c r="C469" s="1"/>
  <c r="C371"/>
  <c r="C468" s="1"/>
  <c r="C370"/>
  <c r="C467" s="1"/>
  <c r="C369"/>
  <c r="C466" s="1"/>
  <c r="C368"/>
  <c r="C465" s="1"/>
  <c r="C367"/>
  <c r="C366"/>
  <c r="C463" s="1"/>
  <c r="C365"/>
  <c r="C462" s="1"/>
  <c r="C364"/>
  <c r="C461" s="1"/>
  <c r="C363"/>
  <c r="C460" s="1"/>
  <c r="C362"/>
  <c r="C361"/>
  <c r="C360"/>
  <c r="C457" s="1"/>
  <c r="C359"/>
  <c r="C456" s="1"/>
  <c r="C358"/>
  <c r="C455" s="1"/>
  <c r="C357"/>
  <c r="C454" s="1"/>
  <c r="C356"/>
  <c r="C453" s="1"/>
  <c r="C355"/>
  <c r="C452" s="1"/>
  <c r="C354"/>
  <c r="C451" s="1"/>
  <c r="C353"/>
  <c r="C450" s="1"/>
  <c r="C352"/>
  <c r="C449" s="1"/>
  <c r="C351"/>
  <c r="C448" s="1"/>
  <c r="C350"/>
  <c r="C447" s="1"/>
  <c r="C349"/>
  <c r="C446" s="1"/>
  <c r="C348"/>
  <c r="C445" s="1"/>
  <c r="C347"/>
  <c r="C444" s="1"/>
  <c r="C346"/>
  <c r="C443" s="1"/>
  <c r="C345"/>
  <c r="C442" s="1"/>
  <c r="C344"/>
  <c r="C441" s="1"/>
  <c r="C343"/>
  <c r="C440" s="1"/>
  <c r="C342"/>
  <c r="C439" s="1"/>
  <c r="C341"/>
  <c r="C438" s="1"/>
  <c r="C340"/>
  <c r="C437" s="1"/>
  <c r="C339"/>
  <c r="C436" s="1"/>
  <c r="C338"/>
  <c r="C337"/>
  <c r="C434" s="1"/>
  <c r="C336"/>
  <c r="C433" s="1"/>
  <c r="C335"/>
  <c r="C432" s="1"/>
  <c r="C334"/>
  <c r="C431" s="1"/>
  <c r="C333"/>
  <c r="C430" s="1"/>
  <c r="C332"/>
  <c r="C429" s="1"/>
  <c r="C331"/>
  <c r="C428" s="1"/>
  <c r="C330"/>
  <c r="C427" s="1"/>
  <c r="C329"/>
  <c r="C426" s="1"/>
  <c r="C328"/>
  <c r="C425" s="1"/>
  <c r="C327"/>
  <c r="C424" s="1"/>
  <c r="C326"/>
  <c r="C423" s="1"/>
  <c r="C325"/>
  <c r="C422" s="1"/>
  <c r="C324"/>
  <c r="C421" s="1"/>
  <c r="C323"/>
  <c r="C420" s="1"/>
  <c r="C322"/>
  <c r="C419" s="1"/>
  <c r="C321"/>
  <c r="C320"/>
  <c r="C417" s="1"/>
  <c r="C319"/>
  <c r="C416" s="1"/>
  <c r="C318"/>
  <c r="C415" s="1"/>
  <c r="C317"/>
  <c r="C414" s="1"/>
  <c r="C316"/>
  <c r="C413" s="1"/>
  <c r="C315"/>
  <c r="C412" s="1"/>
  <c r="C314"/>
  <c r="C411" s="1"/>
  <c r="C313"/>
  <c r="C410" s="1"/>
  <c r="C312"/>
  <c r="C409" s="1"/>
  <c r="C311"/>
  <c r="C408" s="1"/>
  <c r="C310"/>
  <c r="C407" s="1"/>
  <c r="C309"/>
  <c r="C406" s="1"/>
  <c r="C308"/>
  <c r="C307"/>
  <c r="C306"/>
  <c r="C403" s="1"/>
  <c r="C305"/>
  <c r="C402" s="1"/>
  <c r="C304"/>
  <c r="C401" s="1"/>
  <c r="C303"/>
  <c r="C400" s="1"/>
  <c r="C302"/>
  <c r="C301"/>
  <c r="C398" s="1"/>
  <c r="C300"/>
  <c r="C397" s="1"/>
  <c r="C299"/>
  <c r="C396" s="1"/>
  <c r="C296"/>
  <c r="C99"/>
  <c r="C298"/>
  <c r="C395" s="1"/>
  <c r="C297"/>
  <c r="C394" s="1"/>
  <c r="BB388"/>
  <c r="BB485" s="1"/>
  <c r="BB387"/>
  <c r="BB484" s="1"/>
  <c r="BB386"/>
  <c r="BB483" s="1"/>
  <c r="BB385"/>
  <c r="BB482" s="1"/>
  <c r="BB384"/>
  <c r="BB481" s="1"/>
  <c r="BB383"/>
  <c r="BB480" s="1"/>
  <c r="BB382"/>
  <c r="BB479" s="1"/>
  <c r="BB381"/>
  <c r="BB478" s="1"/>
  <c r="BB380"/>
  <c r="BB477" s="1"/>
  <c r="BB379"/>
  <c r="BB476" s="1"/>
  <c r="BB378"/>
  <c r="BB475" s="1"/>
  <c r="BB377"/>
  <c r="BB474" s="1"/>
  <c r="BB376"/>
  <c r="BB473" s="1"/>
  <c r="BB375"/>
  <c r="BB472" s="1"/>
  <c r="BB374"/>
  <c r="BB471" s="1"/>
  <c r="BB373"/>
  <c r="BB470" s="1"/>
  <c r="BB372"/>
  <c r="BB469" s="1"/>
  <c r="BB371"/>
  <c r="BB468" s="1"/>
  <c r="BB370"/>
  <c r="BB467" s="1"/>
  <c r="BB369"/>
  <c r="BB466" s="1"/>
  <c r="BB368"/>
  <c r="BB465" s="1"/>
  <c r="BB367"/>
  <c r="BB366"/>
  <c r="BB463" s="1"/>
  <c r="BB365"/>
  <c r="BB462" s="1"/>
  <c r="BB364"/>
  <c r="BB363"/>
  <c r="BB460" s="1"/>
  <c r="BB362"/>
  <c r="BB459" s="1"/>
  <c r="BB361"/>
  <c r="BB458" s="1"/>
  <c r="BB360"/>
  <c r="BB359"/>
  <c r="BB358"/>
  <c r="BB455" s="1"/>
  <c r="BB357"/>
  <c r="BB356"/>
  <c r="BB355"/>
  <c r="BB452" s="1"/>
  <c r="BB354"/>
  <c r="BB451" s="1"/>
  <c r="BB353"/>
  <c r="BB352"/>
  <c r="BB449" s="1"/>
  <c r="BB351"/>
  <c r="BB448" s="1"/>
  <c r="BB350"/>
  <c r="BB447" s="1"/>
  <c r="BB349"/>
  <c r="BB348"/>
  <c r="BB445" s="1"/>
  <c r="BB347"/>
  <c r="BB444" s="1"/>
  <c r="BB346"/>
  <c r="BB345"/>
  <c r="BB344"/>
  <c r="BB343"/>
  <c r="BB342"/>
  <c r="BB439" s="1"/>
  <c r="BB341"/>
  <c r="BB340"/>
  <c r="BB437" s="1"/>
  <c r="BB339"/>
  <c r="BB436" s="1"/>
  <c r="BB338"/>
  <c r="BB435" s="1"/>
  <c r="BB337"/>
  <c r="BB434" s="1"/>
  <c r="BB336"/>
  <c r="BB335"/>
  <c r="BB432" s="1"/>
  <c r="BB334"/>
  <c r="BB431" s="1"/>
  <c r="BB333"/>
  <c r="BB430" s="1"/>
  <c r="BB332"/>
  <c r="BB429" s="1"/>
  <c r="BB331"/>
  <c r="BB428" s="1"/>
  <c r="BB330"/>
  <c r="BB427" s="1"/>
  <c r="BB329"/>
  <c r="BB328"/>
  <c r="BB425" s="1"/>
  <c r="BB327"/>
  <c r="BB424" s="1"/>
  <c r="BB326"/>
  <c r="BB423" s="1"/>
  <c r="BB325"/>
  <c r="BB422" s="1"/>
  <c r="BB324"/>
  <c r="BB421" s="1"/>
  <c r="BB323"/>
  <c r="BB322"/>
  <c r="BB419" s="1"/>
  <c r="BB321"/>
  <c r="BB418" s="1"/>
  <c r="BB320"/>
  <c r="BB319"/>
  <c r="BB416" s="1"/>
  <c r="BB318"/>
  <c r="BB415" s="1"/>
  <c r="BB317"/>
  <c r="BB414" s="1"/>
  <c r="BB316"/>
  <c r="BB413" s="1"/>
  <c r="BB315"/>
  <c r="BB412" s="1"/>
  <c r="BB314"/>
  <c r="BB411" s="1"/>
  <c r="BB313"/>
  <c r="BB410" s="1"/>
  <c r="BB312"/>
  <c r="BB409" s="1"/>
  <c r="BB311"/>
  <c r="BB310"/>
  <c r="BB309"/>
  <c r="BB406" s="1"/>
  <c r="BB308"/>
  <c r="BB405" s="1"/>
  <c r="BB307"/>
  <c r="BB404" s="1"/>
  <c r="BB306"/>
  <c r="BB305"/>
  <c r="BB304"/>
  <c r="BB401" s="1"/>
  <c r="BB303"/>
  <c r="BB302"/>
  <c r="BB399" s="1"/>
  <c r="BB301"/>
  <c r="BB398" s="1"/>
  <c r="BB300"/>
  <c r="BB397" s="1"/>
  <c r="BB299"/>
  <c r="BB396" s="1"/>
  <c r="BB298"/>
  <c r="BB395" s="1"/>
  <c r="BB297"/>
  <c r="BB394" s="1"/>
  <c r="BB296"/>
  <c r="BB99"/>
  <c r="AB388"/>
  <c r="AB485" s="1"/>
  <c r="AB387"/>
  <c r="AB484" s="1"/>
  <c r="AB386"/>
  <c r="AB483" s="1"/>
  <c r="AB385"/>
  <c r="AB482" s="1"/>
  <c r="AB384"/>
  <c r="AB481" s="1"/>
  <c r="AB383"/>
  <c r="AB480" s="1"/>
  <c r="AB382"/>
  <c r="AB479" s="1"/>
  <c r="AB381"/>
  <c r="AB478" s="1"/>
  <c r="AB380"/>
  <c r="AB477" s="1"/>
  <c r="AB379"/>
  <c r="AB476" s="1"/>
  <c r="AB378"/>
  <c r="AB475" s="1"/>
  <c r="AB377"/>
  <c r="AB474" s="1"/>
  <c r="AB376"/>
  <c r="AB473" s="1"/>
  <c r="AB375"/>
  <c r="AB472" s="1"/>
  <c r="AB374"/>
  <c r="AB471" s="1"/>
  <c r="AB373"/>
  <c r="AB470" s="1"/>
  <c r="AB372"/>
  <c r="AB469" s="1"/>
  <c r="AB371"/>
  <c r="AB468" s="1"/>
  <c r="AB370"/>
  <c r="AB467" s="1"/>
  <c r="AB369"/>
  <c r="AB466" s="1"/>
  <c r="AB368"/>
  <c r="AB465" s="1"/>
  <c r="AB367"/>
  <c r="AB464" s="1"/>
  <c r="AB366"/>
  <c r="AB463" s="1"/>
  <c r="AB365"/>
  <c r="AB462" s="1"/>
  <c r="AB364"/>
  <c r="AB461" s="1"/>
  <c r="AB363"/>
  <c r="AB460" s="1"/>
  <c r="AB362"/>
  <c r="AB459" s="1"/>
  <c r="AB361"/>
  <c r="AB458" s="1"/>
  <c r="AB360"/>
  <c r="AB457" s="1"/>
  <c r="AB359"/>
  <c r="AB456" s="1"/>
  <c r="AB358"/>
  <c r="AB455" s="1"/>
  <c r="AB357"/>
  <c r="AB454" s="1"/>
  <c r="AB356"/>
  <c r="AB453" s="1"/>
  <c r="AB355"/>
  <c r="AB452" s="1"/>
  <c r="AB354"/>
  <c r="AB451" s="1"/>
  <c r="AB353"/>
  <c r="AB450" s="1"/>
  <c r="AB352"/>
  <c r="AB449" s="1"/>
  <c r="AB351"/>
  <c r="AB448" s="1"/>
  <c r="AB350"/>
  <c r="AB447" s="1"/>
  <c r="AB349"/>
  <c r="AB446" s="1"/>
  <c r="AB348"/>
  <c r="AB445" s="1"/>
  <c r="AB347"/>
  <c r="AB444" s="1"/>
  <c r="AB346"/>
  <c r="AB443" s="1"/>
  <c r="AB345"/>
  <c r="AB442" s="1"/>
  <c r="AB344"/>
  <c r="AB441" s="1"/>
  <c r="AB343"/>
  <c r="AB440" s="1"/>
  <c r="AB342"/>
  <c r="AB439" s="1"/>
  <c r="AB341"/>
  <c r="AB438" s="1"/>
  <c r="AB340"/>
  <c r="AB437" s="1"/>
  <c r="AB339"/>
  <c r="AB436" s="1"/>
  <c r="AB338"/>
  <c r="AB435" s="1"/>
  <c r="AB337"/>
  <c r="AB434" s="1"/>
  <c r="AB336"/>
  <c r="AB433" s="1"/>
  <c r="AB335"/>
  <c r="AB432" s="1"/>
  <c r="AB334"/>
  <c r="AB431" s="1"/>
  <c r="AB333"/>
  <c r="AB430" s="1"/>
  <c r="AB332"/>
  <c r="AB429" s="1"/>
  <c r="AB331"/>
  <c r="AB428" s="1"/>
  <c r="AB330"/>
  <c r="AB427" s="1"/>
  <c r="AB329"/>
  <c r="AB426" s="1"/>
  <c r="AB328"/>
  <c r="AB425" s="1"/>
  <c r="AB327"/>
  <c r="AB424" s="1"/>
  <c r="AB326"/>
  <c r="AB423" s="1"/>
  <c r="AB325"/>
  <c r="AB422" s="1"/>
  <c r="AB324"/>
  <c r="AB421" s="1"/>
  <c r="AB323"/>
  <c r="AB420" s="1"/>
  <c r="AB322"/>
  <c r="AB419" s="1"/>
  <c r="AB321"/>
  <c r="AB418" s="1"/>
  <c r="AB320"/>
  <c r="AB417" s="1"/>
  <c r="AB319"/>
  <c r="AB416" s="1"/>
  <c r="AB318"/>
  <c r="AB415" s="1"/>
  <c r="AB317"/>
  <c r="AB414" s="1"/>
  <c r="AB316"/>
  <c r="AB413" s="1"/>
  <c r="AB315"/>
  <c r="AB412" s="1"/>
  <c r="AB314"/>
  <c r="AB411" s="1"/>
  <c r="AB313"/>
  <c r="AB410" s="1"/>
  <c r="AB312"/>
  <c r="AB409" s="1"/>
  <c r="AB311"/>
  <c r="AB408" s="1"/>
  <c r="AB310"/>
  <c r="AB407" s="1"/>
  <c r="AB309"/>
  <c r="AB406" s="1"/>
  <c r="AB308"/>
  <c r="AB405" s="1"/>
  <c r="AB307"/>
  <c r="AB404" s="1"/>
  <c r="AB306"/>
  <c r="AB403" s="1"/>
  <c r="AB305"/>
  <c r="AB402" s="1"/>
  <c r="AB304"/>
  <c r="AB401" s="1"/>
  <c r="AB303"/>
  <c r="AB400" s="1"/>
  <c r="AB302"/>
  <c r="AB399" s="1"/>
  <c r="AB301"/>
  <c r="AB398" s="1"/>
  <c r="AB300"/>
  <c r="AB397" s="1"/>
  <c r="AB299"/>
  <c r="AB396" s="1"/>
  <c r="AB298"/>
  <c r="AB395" s="1"/>
  <c r="AB297"/>
  <c r="AB394" s="1"/>
  <c r="AB296"/>
  <c r="AB99"/>
  <c r="T388"/>
  <c r="T485" s="1"/>
  <c r="T387"/>
  <c r="T484" s="1"/>
  <c r="T386"/>
  <c r="T483" s="1"/>
  <c r="T385"/>
  <c r="T482" s="1"/>
  <c r="T384"/>
  <c r="T481" s="1"/>
  <c r="T383"/>
  <c r="T480" s="1"/>
  <c r="T382"/>
  <c r="T479" s="1"/>
  <c r="T381"/>
  <c r="T478" s="1"/>
  <c r="T380"/>
  <c r="T477" s="1"/>
  <c r="T379"/>
  <c r="T476" s="1"/>
  <c r="T378"/>
  <c r="T475" s="1"/>
  <c r="T377"/>
  <c r="T474" s="1"/>
  <c r="T376"/>
  <c r="T473" s="1"/>
  <c r="T375"/>
  <c r="T472" s="1"/>
  <c r="T374"/>
  <c r="T471" s="1"/>
  <c r="T373"/>
  <c r="T470" s="1"/>
  <c r="T372"/>
  <c r="T469" s="1"/>
  <c r="T371"/>
  <c r="T468" s="1"/>
  <c r="T370"/>
  <c r="T467" s="1"/>
  <c r="T369"/>
  <c r="T466" s="1"/>
  <c r="T368"/>
  <c r="T465" s="1"/>
  <c r="T367"/>
  <c r="T366"/>
  <c r="T365"/>
  <c r="T462" s="1"/>
  <c r="T364"/>
  <c r="T461" s="1"/>
  <c r="T363"/>
  <c r="T460" s="1"/>
  <c r="T362"/>
  <c r="T361"/>
  <c r="T360"/>
  <c r="T359"/>
  <c r="T358"/>
  <c r="T455" s="1"/>
  <c r="T357"/>
  <c r="T454" s="1"/>
  <c r="T356"/>
  <c r="T355"/>
  <c r="T452" s="1"/>
  <c r="T354"/>
  <c r="T451" s="1"/>
  <c r="T353"/>
  <c r="T352"/>
  <c r="T449" s="1"/>
  <c r="T351"/>
  <c r="T448" s="1"/>
  <c r="T350"/>
  <c r="T447" s="1"/>
  <c r="T349"/>
  <c r="T348"/>
  <c r="T445" s="1"/>
  <c r="T347"/>
  <c r="T444" s="1"/>
  <c r="T346"/>
  <c r="T345"/>
  <c r="T344"/>
  <c r="T343"/>
  <c r="T342"/>
  <c r="T439" s="1"/>
  <c r="T341"/>
  <c r="T340"/>
  <c r="T437" s="1"/>
  <c r="T339"/>
  <c r="T436" s="1"/>
  <c r="T338"/>
  <c r="T337"/>
  <c r="T434" s="1"/>
  <c r="T336"/>
  <c r="T335"/>
  <c r="T334"/>
  <c r="T431" s="1"/>
  <c r="T333"/>
  <c r="T332"/>
  <c r="T331"/>
  <c r="T428" s="1"/>
  <c r="T330"/>
  <c r="T427" s="1"/>
  <c r="T329"/>
  <c r="T328"/>
  <c r="T425" s="1"/>
  <c r="T327"/>
  <c r="T424" s="1"/>
  <c r="T326"/>
  <c r="T423" s="1"/>
  <c r="T325"/>
  <c r="T324"/>
  <c r="T323"/>
  <c r="T322"/>
  <c r="T321"/>
  <c r="T320"/>
  <c r="T417" s="1"/>
  <c r="T319"/>
  <c r="T416" s="1"/>
  <c r="T318"/>
  <c r="T415" s="1"/>
  <c r="T317"/>
  <c r="T414" s="1"/>
  <c r="T316"/>
  <c r="T315"/>
  <c r="T412" s="1"/>
  <c r="T314"/>
  <c r="T411" s="1"/>
  <c r="T313"/>
  <c r="T410" s="1"/>
  <c r="T312"/>
  <c r="T409" s="1"/>
  <c r="T311"/>
  <c r="T310"/>
  <c r="T309"/>
  <c r="T406" s="1"/>
  <c r="T308"/>
  <c r="T307"/>
  <c r="T306"/>
  <c r="T305"/>
  <c r="T304"/>
  <c r="T303"/>
  <c r="T302"/>
  <c r="T301"/>
  <c r="T300"/>
  <c r="T397" s="1"/>
  <c r="T299"/>
  <c r="T396" s="1"/>
  <c r="T298"/>
  <c r="T297"/>
  <c r="T394" s="1"/>
  <c r="T296"/>
  <c r="T99"/>
  <c r="L388"/>
  <c r="L485" s="1"/>
  <c r="L387"/>
  <c r="L484" s="1"/>
  <c r="L386"/>
  <c r="L483" s="1"/>
  <c r="L385"/>
  <c r="L482" s="1"/>
  <c r="L384"/>
  <c r="L481" s="1"/>
  <c r="L383"/>
  <c r="L480" s="1"/>
  <c r="L382"/>
  <c r="L479" s="1"/>
  <c r="L381"/>
  <c r="L478" s="1"/>
  <c r="L380"/>
  <c r="L477" s="1"/>
  <c r="L379"/>
  <c r="L476" s="1"/>
  <c r="L378"/>
  <c r="L475" s="1"/>
  <c r="L377"/>
  <c r="L474" s="1"/>
  <c r="L376"/>
  <c r="L473" s="1"/>
  <c r="L375"/>
  <c r="L472" s="1"/>
  <c r="L374"/>
  <c r="L471" s="1"/>
  <c r="L373"/>
  <c r="L470" s="1"/>
  <c r="L372"/>
  <c r="L469" s="1"/>
  <c r="L371"/>
  <c r="L468" s="1"/>
  <c r="L370"/>
  <c r="L467" s="1"/>
  <c r="L369"/>
  <c r="L466" s="1"/>
  <c r="L368"/>
  <c r="L465" s="1"/>
  <c r="L367"/>
  <c r="L366"/>
  <c r="L365"/>
  <c r="L462" s="1"/>
  <c r="L364"/>
  <c r="L461" s="1"/>
  <c r="L363"/>
  <c r="L460" s="1"/>
  <c r="L362"/>
  <c r="L361"/>
  <c r="L360"/>
  <c r="L457" s="1"/>
  <c r="L359"/>
  <c r="L456" s="1"/>
  <c r="L358"/>
  <c r="L455" s="1"/>
  <c r="L357"/>
  <c r="L454" s="1"/>
  <c r="L356"/>
  <c r="L453" s="1"/>
  <c r="L355"/>
  <c r="L452" s="1"/>
  <c r="L354"/>
  <c r="L451" s="1"/>
  <c r="L353"/>
  <c r="L450" s="1"/>
  <c r="L352"/>
  <c r="L449" s="1"/>
  <c r="L351"/>
  <c r="L448" s="1"/>
  <c r="L350"/>
  <c r="L447" s="1"/>
  <c r="L349"/>
  <c r="L446" s="1"/>
  <c r="L348"/>
  <c r="L445" s="1"/>
  <c r="L347"/>
  <c r="L444" s="1"/>
  <c r="L346"/>
  <c r="L345"/>
  <c r="L442" s="1"/>
  <c r="L344"/>
  <c r="L441" s="1"/>
  <c r="L343"/>
  <c r="L440" s="1"/>
  <c r="L342"/>
  <c r="L439" s="1"/>
  <c r="L341"/>
  <c r="L340"/>
  <c r="L437" s="1"/>
  <c r="L339"/>
  <c r="L436" s="1"/>
  <c r="L338"/>
  <c r="L337"/>
  <c r="L434" s="1"/>
  <c r="L336"/>
  <c r="L433" s="1"/>
  <c r="L335"/>
  <c r="L334"/>
  <c r="L431" s="1"/>
  <c r="L333"/>
  <c r="L332"/>
  <c r="L331"/>
  <c r="L428" s="1"/>
  <c r="L330"/>
  <c r="L427" s="1"/>
  <c r="L329"/>
  <c r="L328"/>
  <c r="L425" s="1"/>
  <c r="L327"/>
  <c r="L424" s="1"/>
  <c r="L326"/>
  <c r="L423" s="1"/>
  <c r="L325"/>
  <c r="L324"/>
  <c r="L323"/>
  <c r="L420" s="1"/>
  <c r="L322"/>
  <c r="L321"/>
  <c r="L320"/>
  <c r="L417" s="1"/>
  <c r="L319"/>
  <c r="L416" s="1"/>
  <c r="L318"/>
  <c r="L415" s="1"/>
  <c r="L317"/>
  <c r="L414" s="1"/>
  <c r="L316"/>
  <c r="L315"/>
  <c r="L412" s="1"/>
  <c r="L314"/>
  <c r="L411" s="1"/>
  <c r="L313"/>
  <c r="L410" s="1"/>
  <c r="L312"/>
  <c r="L409" s="1"/>
  <c r="L311"/>
  <c r="L408" s="1"/>
  <c r="L310"/>
  <c r="L407" s="1"/>
  <c r="L309"/>
  <c r="L406" s="1"/>
  <c r="L308"/>
  <c r="L307"/>
  <c r="L306"/>
  <c r="L305"/>
  <c r="L402" s="1"/>
  <c r="L304"/>
  <c r="L303"/>
  <c r="L400" s="1"/>
  <c r="L302"/>
  <c r="L301"/>
  <c r="L300"/>
  <c r="L397" s="1"/>
  <c r="L299"/>
  <c r="L396" s="1"/>
  <c r="L298"/>
  <c r="L297"/>
  <c r="L394" s="1"/>
  <c r="L296"/>
  <c r="L99"/>
  <c r="D388"/>
  <c r="D485" s="1"/>
  <c r="D387"/>
  <c r="D484" s="1"/>
  <c r="D386"/>
  <c r="D483" s="1"/>
  <c r="D385"/>
  <c r="D482" s="1"/>
  <c r="D384"/>
  <c r="D481" s="1"/>
  <c r="D383"/>
  <c r="D480" s="1"/>
  <c r="D382"/>
  <c r="D479" s="1"/>
  <c r="D381"/>
  <c r="D478" s="1"/>
  <c r="D380"/>
  <c r="D477" s="1"/>
  <c r="D379"/>
  <c r="D476" s="1"/>
  <c r="D378"/>
  <c r="D475" s="1"/>
  <c r="D377"/>
  <c r="D474" s="1"/>
  <c r="D376"/>
  <c r="D473" s="1"/>
  <c r="D375"/>
  <c r="D472" s="1"/>
  <c r="D374"/>
  <c r="D471" s="1"/>
  <c r="D373"/>
  <c r="D470" s="1"/>
  <c r="D372"/>
  <c r="D469" s="1"/>
  <c r="D371"/>
  <c r="D468" s="1"/>
  <c r="D370"/>
  <c r="D467" s="1"/>
  <c r="D369"/>
  <c r="D466" s="1"/>
  <c r="D368"/>
  <c r="D465" s="1"/>
  <c r="D367"/>
  <c r="D366"/>
  <c r="D463" s="1"/>
  <c r="D365"/>
  <c r="D462" s="1"/>
  <c r="D364"/>
  <c r="D461" s="1"/>
  <c r="D363"/>
  <c r="D460" s="1"/>
  <c r="D362"/>
  <c r="D361"/>
  <c r="D360"/>
  <c r="D457" s="1"/>
  <c r="D359"/>
  <c r="D456" s="1"/>
  <c r="D358"/>
  <c r="D455" s="1"/>
  <c r="D357"/>
  <c r="D454" s="1"/>
  <c r="D356"/>
  <c r="D453" s="1"/>
  <c r="D355"/>
  <c r="D452" s="1"/>
  <c r="D354"/>
  <c r="D451" s="1"/>
  <c r="D353"/>
  <c r="D450" s="1"/>
  <c r="D352"/>
  <c r="D449" s="1"/>
  <c r="D351"/>
  <c r="D448" s="1"/>
  <c r="D350"/>
  <c r="D447" s="1"/>
  <c r="D349"/>
  <c r="D446" s="1"/>
  <c r="D348"/>
  <c r="D445" s="1"/>
  <c r="D347"/>
  <c r="D444" s="1"/>
  <c r="D346"/>
  <c r="D443" s="1"/>
  <c r="D345"/>
  <c r="D442" s="1"/>
  <c r="D344"/>
  <c r="D441" s="1"/>
  <c r="D343"/>
  <c r="D440" s="1"/>
  <c r="D342"/>
  <c r="D439" s="1"/>
  <c r="D341"/>
  <c r="D438" s="1"/>
  <c r="D340"/>
  <c r="D437" s="1"/>
  <c r="D339"/>
  <c r="D436" s="1"/>
  <c r="D338"/>
  <c r="D435" s="1"/>
  <c r="D337"/>
  <c r="D434" s="1"/>
  <c r="D336"/>
  <c r="D433" s="1"/>
  <c r="D335"/>
  <c r="D432" s="1"/>
  <c r="D334"/>
  <c r="D431" s="1"/>
  <c r="D333"/>
  <c r="D430" s="1"/>
  <c r="D332"/>
  <c r="D429" s="1"/>
  <c r="D331"/>
  <c r="D428" s="1"/>
  <c r="D330"/>
  <c r="D427" s="1"/>
  <c r="D329"/>
  <c r="D328"/>
  <c r="D425" s="1"/>
  <c r="D327"/>
  <c r="D424" s="1"/>
  <c r="D326"/>
  <c r="D423" s="1"/>
  <c r="D325"/>
  <c r="D422" s="1"/>
  <c r="D324"/>
  <c r="D421" s="1"/>
  <c r="D323"/>
  <c r="D420" s="1"/>
  <c r="D322"/>
  <c r="D321"/>
  <c r="D320"/>
  <c r="D417" s="1"/>
  <c r="D319"/>
  <c r="D416" s="1"/>
  <c r="D318"/>
  <c r="D415" s="1"/>
  <c r="D317"/>
  <c r="D414" s="1"/>
  <c r="D316"/>
  <c r="D413" s="1"/>
  <c r="D315"/>
  <c r="D412" s="1"/>
  <c r="D314"/>
  <c r="D411" s="1"/>
  <c r="D313"/>
  <c r="D410" s="1"/>
  <c r="D312"/>
  <c r="D409" s="1"/>
  <c r="D311"/>
  <c r="D408" s="1"/>
  <c r="D310"/>
  <c r="D407" s="1"/>
  <c r="D309"/>
  <c r="D406" s="1"/>
  <c r="D308"/>
  <c r="D307"/>
  <c r="D404" s="1"/>
  <c r="D306"/>
  <c r="D403" s="1"/>
  <c r="D305"/>
  <c r="D402" s="1"/>
  <c r="D304"/>
  <c r="D401" s="1"/>
  <c r="D303"/>
  <c r="D400" s="1"/>
  <c r="D302"/>
  <c r="D399" s="1"/>
  <c r="D301"/>
  <c r="D398" s="1"/>
  <c r="D300"/>
  <c r="D397" s="1"/>
  <c r="D299"/>
  <c r="D396" s="1"/>
  <c r="D298"/>
  <c r="D395" s="1"/>
  <c r="D297"/>
  <c r="D394" s="1"/>
  <c r="D296"/>
  <c r="D99"/>
  <c r="AZ388"/>
  <c r="AZ485" s="1"/>
  <c r="AZ387"/>
  <c r="AZ484" s="1"/>
  <c r="AZ386"/>
  <c r="AZ483" s="1"/>
  <c r="AZ385"/>
  <c r="AZ482" s="1"/>
  <c r="AZ384"/>
  <c r="AZ481" s="1"/>
  <c r="AZ383"/>
  <c r="AZ480" s="1"/>
  <c r="AZ382"/>
  <c r="AZ479" s="1"/>
  <c r="AZ381"/>
  <c r="AZ478" s="1"/>
  <c r="AZ380"/>
  <c r="AZ477" s="1"/>
  <c r="AZ379"/>
  <c r="AZ476" s="1"/>
  <c r="AZ378"/>
  <c r="AZ475" s="1"/>
  <c r="AZ377"/>
  <c r="AZ474" s="1"/>
  <c r="AZ376"/>
  <c r="AZ473" s="1"/>
  <c r="AZ375"/>
  <c r="AZ472" s="1"/>
  <c r="AZ374"/>
  <c r="AZ471" s="1"/>
  <c r="AZ373"/>
  <c r="AZ470" s="1"/>
  <c r="AZ372"/>
  <c r="AZ469" s="1"/>
  <c r="AZ371"/>
  <c r="AZ468" s="1"/>
  <c r="AZ370"/>
  <c r="AZ467" s="1"/>
  <c r="AZ369"/>
  <c r="AZ466" s="1"/>
  <c r="AZ368"/>
  <c r="AZ465" s="1"/>
  <c r="AZ367"/>
  <c r="AZ366"/>
  <c r="AZ463" s="1"/>
  <c r="AZ365"/>
  <c r="AZ462" s="1"/>
  <c r="AZ364"/>
  <c r="AZ363"/>
  <c r="AZ362"/>
  <c r="AZ459" s="1"/>
  <c r="AZ361"/>
  <c r="AZ458" s="1"/>
  <c r="AZ360"/>
  <c r="AZ359"/>
  <c r="AZ358"/>
  <c r="AZ455" s="1"/>
  <c r="AZ357"/>
  <c r="AZ356"/>
  <c r="AZ355"/>
  <c r="AZ452" s="1"/>
  <c r="AZ354"/>
  <c r="AZ451" s="1"/>
  <c r="AZ353"/>
  <c r="AZ352"/>
  <c r="AZ449" s="1"/>
  <c r="AZ351"/>
  <c r="AZ448" s="1"/>
  <c r="AZ350"/>
  <c r="AZ447" s="1"/>
  <c r="AZ349"/>
  <c r="AZ348"/>
  <c r="AZ445" s="1"/>
  <c r="AZ347"/>
  <c r="AZ444" s="1"/>
  <c r="AZ346"/>
  <c r="AZ345"/>
  <c r="AZ344"/>
  <c r="AZ343"/>
  <c r="AZ342"/>
  <c r="AZ439" s="1"/>
  <c r="AZ341"/>
  <c r="AZ340"/>
  <c r="AZ437" s="1"/>
  <c r="AZ339"/>
  <c r="AZ436" s="1"/>
  <c r="AZ338"/>
  <c r="AZ435" s="1"/>
  <c r="AZ337"/>
  <c r="AZ434" s="1"/>
  <c r="AZ336"/>
  <c r="AZ335"/>
  <c r="AZ432" s="1"/>
  <c r="AZ334"/>
  <c r="AZ431" s="1"/>
  <c r="AZ333"/>
  <c r="AZ430" s="1"/>
  <c r="AZ332"/>
  <c r="AZ429" s="1"/>
  <c r="AZ331"/>
  <c r="AZ428" s="1"/>
  <c r="AZ330"/>
  <c r="AZ427" s="1"/>
  <c r="AZ329"/>
  <c r="AZ328"/>
  <c r="AZ425" s="1"/>
  <c r="AZ327"/>
  <c r="AZ424" s="1"/>
  <c r="AZ326"/>
  <c r="AZ423" s="1"/>
  <c r="AZ325"/>
  <c r="AZ422" s="1"/>
  <c r="AZ324"/>
  <c r="AZ421" s="1"/>
  <c r="AZ323"/>
  <c r="AZ322"/>
  <c r="AZ419" s="1"/>
  <c r="AZ321"/>
  <c r="AZ418" s="1"/>
  <c r="AZ320"/>
  <c r="AZ319"/>
  <c r="AZ416" s="1"/>
  <c r="AZ318"/>
  <c r="AZ415" s="1"/>
  <c r="AZ317"/>
  <c r="AZ414" s="1"/>
  <c r="AZ316"/>
  <c r="AZ413" s="1"/>
  <c r="AZ315"/>
  <c r="AZ412" s="1"/>
  <c r="AZ314"/>
  <c r="AZ411" s="1"/>
  <c r="AZ313"/>
  <c r="AZ410" s="1"/>
  <c r="AZ312"/>
  <c r="AZ409" s="1"/>
  <c r="AZ311"/>
  <c r="AZ310"/>
  <c r="AZ309"/>
  <c r="AZ406" s="1"/>
  <c r="AZ308"/>
  <c r="AZ405" s="1"/>
  <c r="AZ307"/>
  <c r="AZ404" s="1"/>
  <c r="AZ306"/>
  <c r="AZ305"/>
  <c r="AZ304"/>
  <c r="AZ401" s="1"/>
  <c r="AZ303"/>
  <c r="AZ302"/>
  <c r="AZ399" s="1"/>
  <c r="AZ301"/>
  <c r="AZ398" s="1"/>
  <c r="AZ300"/>
  <c r="AZ397" s="1"/>
  <c r="AZ299"/>
  <c r="AZ396" s="1"/>
  <c r="AZ298"/>
  <c r="AZ395" s="1"/>
  <c r="AZ297"/>
  <c r="AZ394" s="1"/>
  <c r="AZ296"/>
  <c r="AZ99"/>
  <c r="Z388"/>
  <c r="Z485" s="1"/>
  <c r="Z387"/>
  <c r="Z484" s="1"/>
  <c r="Z386"/>
  <c r="Z483" s="1"/>
  <c r="Z385"/>
  <c r="Z482" s="1"/>
  <c r="Z384"/>
  <c r="Z481" s="1"/>
  <c r="Z383"/>
  <c r="Z480" s="1"/>
  <c r="Z382"/>
  <c r="Z479" s="1"/>
  <c r="Z381"/>
  <c r="Z478" s="1"/>
  <c r="Z380"/>
  <c r="Z477" s="1"/>
  <c r="Z379"/>
  <c r="Z476" s="1"/>
  <c r="Z378"/>
  <c r="Z475" s="1"/>
  <c r="Z377"/>
  <c r="Z474" s="1"/>
  <c r="Z376"/>
  <c r="Z473" s="1"/>
  <c r="Z375"/>
  <c r="Z472" s="1"/>
  <c r="Z374"/>
  <c r="Z471" s="1"/>
  <c r="Z373"/>
  <c r="Z470" s="1"/>
  <c r="Z372"/>
  <c r="Z469" s="1"/>
  <c r="Z371"/>
  <c r="Z468" s="1"/>
  <c r="Z370"/>
  <c r="Z467" s="1"/>
  <c r="Z369"/>
  <c r="Z466" s="1"/>
  <c r="Z368"/>
  <c r="Z465" s="1"/>
  <c r="Z367"/>
  <c r="Z366"/>
  <c r="Z463" s="1"/>
  <c r="Z365"/>
  <c r="Z462" s="1"/>
  <c r="Z364"/>
  <c r="Z461" s="1"/>
  <c r="Z363"/>
  <c r="Z460" s="1"/>
  <c r="Z362"/>
  <c r="Z459" s="1"/>
  <c r="Z361"/>
  <c r="Z458" s="1"/>
  <c r="Z360"/>
  <c r="Z359"/>
  <c r="Z358"/>
  <c r="Z455" s="1"/>
  <c r="Z357"/>
  <c r="Z356"/>
  <c r="Z355"/>
  <c r="Z452" s="1"/>
  <c r="Z354"/>
  <c r="Z451" s="1"/>
  <c r="Z353"/>
  <c r="Z352"/>
  <c r="Z449" s="1"/>
  <c r="Z351"/>
  <c r="Z448" s="1"/>
  <c r="Z350"/>
  <c r="Z447" s="1"/>
  <c r="Z349"/>
  <c r="Z348"/>
  <c r="Z445" s="1"/>
  <c r="Z347"/>
  <c r="Z444" s="1"/>
  <c r="Z346"/>
  <c r="Z345"/>
  <c r="Z344"/>
  <c r="Z343"/>
  <c r="Z342"/>
  <c r="Z439" s="1"/>
  <c r="Z341"/>
  <c r="Z438" s="1"/>
  <c r="Z340"/>
  <c r="Z437" s="1"/>
  <c r="Z339"/>
  <c r="Z436" s="1"/>
  <c r="Z338"/>
  <c r="Z435" s="1"/>
  <c r="Z337"/>
  <c r="Z434" s="1"/>
  <c r="Z336"/>
  <c r="Z335"/>
  <c r="Z432" s="1"/>
  <c r="Z334"/>
  <c r="Z431" s="1"/>
  <c r="Z333"/>
  <c r="Z430" s="1"/>
  <c r="Z332"/>
  <c r="Z429" s="1"/>
  <c r="Z331"/>
  <c r="Z428" s="1"/>
  <c r="Z330"/>
  <c r="Z427" s="1"/>
  <c r="Z329"/>
  <c r="Z328"/>
  <c r="Z425" s="1"/>
  <c r="Z327"/>
  <c r="Z424" s="1"/>
  <c r="Z326"/>
  <c r="Z423" s="1"/>
  <c r="Z325"/>
  <c r="Z422" s="1"/>
  <c r="Z324"/>
  <c r="Z421" s="1"/>
  <c r="Z323"/>
  <c r="Z322"/>
  <c r="Z419" s="1"/>
  <c r="Z321"/>
  <c r="Z418" s="1"/>
  <c r="Z320"/>
  <c r="Z319"/>
  <c r="Z416" s="1"/>
  <c r="Z318"/>
  <c r="Z415" s="1"/>
  <c r="Z317"/>
  <c r="Z414" s="1"/>
  <c r="Z316"/>
  <c r="Z413" s="1"/>
  <c r="Z315"/>
  <c r="Z412" s="1"/>
  <c r="Z314"/>
  <c r="Z411" s="1"/>
  <c r="Z313"/>
  <c r="Z410" s="1"/>
  <c r="Z312"/>
  <c r="Z409" s="1"/>
  <c r="Z311"/>
  <c r="Z310"/>
  <c r="Z309"/>
  <c r="Z406" s="1"/>
  <c r="Z308"/>
  <c r="Z405" s="1"/>
  <c r="Z307"/>
  <c r="Z404" s="1"/>
  <c r="Z306"/>
  <c r="Z305"/>
  <c r="Z304"/>
  <c r="Z401" s="1"/>
  <c r="Z303"/>
  <c r="Z302"/>
  <c r="Z399" s="1"/>
  <c r="Z301"/>
  <c r="Z398" s="1"/>
  <c r="Z300"/>
  <c r="Z397" s="1"/>
  <c r="Z299"/>
  <c r="Z396" s="1"/>
  <c r="Z298"/>
  <c r="Z395" s="1"/>
  <c r="Z297"/>
  <c r="Z394" s="1"/>
  <c r="Z296"/>
  <c r="Z99"/>
  <c r="R388"/>
  <c r="R485" s="1"/>
  <c r="R387"/>
  <c r="R484" s="1"/>
  <c r="R386"/>
  <c r="R483" s="1"/>
  <c r="R385"/>
  <c r="R482" s="1"/>
  <c r="R384"/>
  <c r="R481" s="1"/>
  <c r="R383"/>
  <c r="R480" s="1"/>
  <c r="R382"/>
  <c r="R479" s="1"/>
  <c r="R381"/>
  <c r="R478" s="1"/>
  <c r="R380"/>
  <c r="R477" s="1"/>
  <c r="R379"/>
  <c r="R476" s="1"/>
  <c r="R378"/>
  <c r="R475" s="1"/>
  <c r="R377"/>
  <c r="R474" s="1"/>
  <c r="R376"/>
  <c r="R473" s="1"/>
  <c r="R375"/>
  <c r="R374"/>
  <c r="R471" s="1"/>
  <c r="R373"/>
  <c r="R470" s="1"/>
  <c r="R372"/>
  <c r="R371"/>
  <c r="R468" s="1"/>
  <c r="R370"/>
  <c r="R467" s="1"/>
  <c r="R369"/>
  <c r="R466" s="1"/>
  <c r="R368"/>
  <c r="R465" s="1"/>
  <c r="R367"/>
  <c r="R366"/>
  <c r="R365"/>
  <c r="R462" s="1"/>
  <c r="R364"/>
  <c r="R461" s="1"/>
  <c r="R363"/>
  <c r="R460" s="1"/>
  <c r="R362"/>
  <c r="R459" s="1"/>
  <c r="R361"/>
  <c r="R360"/>
  <c r="R457" s="1"/>
  <c r="R359"/>
  <c r="R456" s="1"/>
  <c r="R358"/>
  <c r="R357"/>
  <c r="R454" s="1"/>
  <c r="R356"/>
  <c r="R453" s="1"/>
  <c r="R355"/>
  <c r="R452" s="1"/>
  <c r="R354"/>
  <c r="R353"/>
  <c r="R450" s="1"/>
  <c r="R352"/>
  <c r="R449" s="1"/>
  <c r="R351"/>
  <c r="R448" s="1"/>
  <c r="R350"/>
  <c r="R447" s="1"/>
  <c r="R349"/>
  <c r="R348"/>
  <c r="R445" s="1"/>
  <c r="R347"/>
  <c r="R444" s="1"/>
  <c r="R346"/>
  <c r="R443" s="1"/>
  <c r="R345"/>
  <c r="R442" s="1"/>
  <c r="R344"/>
  <c r="R343"/>
  <c r="R342"/>
  <c r="R439" s="1"/>
  <c r="R341"/>
  <c r="R438" s="1"/>
  <c r="R340"/>
  <c r="R339"/>
  <c r="R436" s="1"/>
  <c r="R338"/>
  <c r="R337"/>
  <c r="R434" s="1"/>
  <c r="R336"/>
  <c r="R335"/>
  <c r="R334"/>
  <c r="R431" s="1"/>
  <c r="R333"/>
  <c r="R430" s="1"/>
  <c r="R332"/>
  <c r="R331"/>
  <c r="R330"/>
  <c r="R427" s="1"/>
  <c r="R329"/>
  <c r="R426" s="1"/>
  <c r="R328"/>
  <c r="R327"/>
  <c r="R326"/>
  <c r="R423" s="1"/>
  <c r="R325"/>
  <c r="R324"/>
  <c r="R323"/>
  <c r="R420" s="1"/>
  <c r="R322"/>
  <c r="R321"/>
  <c r="R418" s="1"/>
  <c r="R320"/>
  <c r="R417" s="1"/>
  <c r="R319"/>
  <c r="R318"/>
  <c r="R415" s="1"/>
  <c r="R317"/>
  <c r="R414" s="1"/>
  <c r="R316"/>
  <c r="R315"/>
  <c r="R412" s="1"/>
  <c r="R314"/>
  <c r="R411" s="1"/>
  <c r="R313"/>
  <c r="R312"/>
  <c r="R409" s="1"/>
  <c r="R311"/>
  <c r="R408" s="1"/>
  <c r="R310"/>
  <c r="R407" s="1"/>
  <c r="R309"/>
  <c r="R406" s="1"/>
  <c r="R308"/>
  <c r="R405" s="1"/>
  <c r="R307"/>
  <c r="R306"/>
  <c r="R403" s="1"/>
  <c r="R305"/>
  <c r="R402" s="1"/>
  <c r="R304"/>
  <c r="R303"/>
  <c r="R400" s="1"/>
  <c r="R302"/>
  <c r="R301"/>
  <c r="R300"/>
  <c r="R397" s="1"/>
  <c r="R299"/>
  <c r="R396" s="1"/>
  <c r="R298"/>
  <c r="R297"/>
  <c r="R394" s="1"/>
  <c r="R296"/>
  <c r="R99"/>
  <c r="J388"/>
  <c r="J485" s="1"/>
  <c r="J387"/>
  <c r="J484" s="1"/>
  <c r="J386"/>
  <c r="J483" s="1"/>
  <c r="J385"/>
  <c r="J482" s="1"/>
  <c r="J384"/>
  <c r="J481" s="1"/>
  <c r="J383"/>
  <c r="J480" s="1"/>
  <c r="J382"/>
  <c r="J479" s="1"/>
  <c r="J381"/>
  <c r="J478" s="1"/>
  <c r="J380"/>
  <c r="J477" s="1"/>
  <c r="J379"/>
  <c r="J476" s="1"/>
  <c r="J378"/>
  <c r="J377"/>
  <c r="J474" s="1"/>
  <c r="J376"/>
  <c r="J473" s="1"/>
  <c r="J375"/>
  <c r="J472" s="1"/>
  <c r="J374"/>
  <c r="J471" s="1"/>
  <c r="J373"/>
  <c r="J470" s="1"/>
  <c r="J372"/>
  <c r="J371"/>
  <c r="J468" s="1"/>
  <c r="J370"/>
  <c r="J467" s="1"/>
  <c r="J369"/>
  <c r="J466" s="1"/>
  <c r="J368"/>
  <c r="J465" s="1"/>
  <c r="J367"/>
  <c r="J366"/>
  <c r="J365"/>
  <c r="J462" s="1"/>
  <c r="J364"/>
  <c r="J363"/>
  <c r="J460" s="1"/>
  <c r="J362"/>
  <c r="J361"/>
  <c r="J360"/>
  <c r="J457" s="1"/>
  <c r="J359"/>
  <c r="J358"/>
  <c r="J357"/>
  <c r="J454" s="1"/>
  <c r="J356"/>
  <c r="J453" s="1"/>
  <c r="J355"/>
  <c r="J452" s="1"/>
  <c r="J354"/>
  <c r="J353"/>
  <c r="J450" s="1"/>
  <c r="J352"/>
  <c r="J449" s="1"/>
  <c r="J351"/>
  <c r="J448" s="1"/>
  <c r="J350"/>
  <c r="J447" s="1"/>
  <c r="J349"/>
  <c r="J446" s="1"/>
  <c r="J348"/>
  <c r="J445" s="1"/>
  <c r="J347"/>
  <c r="J444" s="1"/>
  <c r="J346"/>
  <c r="J345"/>
  <c r="J442" s="1"/>
  <c r="J344"/>
  <c r="J343"/>
  <c r="J342"/>
  <c r="J439" s="1"/>
  <c r="J341"/>
  <c r="J340"/>
  <c r="J339"/>
  <c r="J436" s="1"/>
  <c r="J338"/>
  <c r="J337"/>
  <c r="J434" s="1"/>
  <c r="J336"/>
  <c r="J433" s="1"/>
  <c r="J335"/>
  <c r="J334"/>
  <c r="J431" s="1"/>
  <c r="J333"/>
  <c r="J332"/>
  <c r="J331"/>
  <c r="J330"/>
  <c r="J427" s="1"/>
  <c r="J329"/>
  <c r="J328"/>
  <c r="J327"/>
  <c r="J326"/>
  <c r="J423" s="1"/>
  <c r="J325"/>
  <c r="J324"/>
  <c r="J323"/>
  <c r="J420" s="1"/>
  <c r="J322"/>
  <c r="J321"/>
  <c r="J320"/>
  <c r="J417" s="1"/>
  <c r="J319"/>
  <c r="J318"/>
  <c r="J415" s="1"/>
  <c r="J317"/>
  <c r="J414" s="1"/>
  <c r="J316"/>
  <c r="J315"/>
  <c r="J412" s="1"/>
  <c r="J314"/>
  <c r="J411" s="1"/>
  <c r="J313"/>
  <c r="J312"/>
  <c r="J311"/>
  <c r="J408" s="1"/>
  <c r="J310"/>
  <c r="J407" s="1"/>
  <c r="J309"/>
  <c r="J406" s="1"/>
  <c r="J308"/>
  <c r="J307"/>
  <c r="J306"/>
  <c r="J305"/>
  <c r="J402" s="1"/>
  <c r="J304"/>
  <c r="J303"/>
  <c r="J400" s="1"/>
  <c r="J302"/>
  <c r="J301"/>
  <c r="J300"/>
  <c r="J397" s="1"/>
  <c r="J299"/>
  <c r="J396" s="1"/>
  <c r="J298"/>
  <c r="J297"/>
  <c r="J296"/>
  <c r="J99"/>
  <c r="B388"/>
  <c r="B387"/>
  <c r="B386"/>
  <c r="B385"/>
  <c r="B384"/>
  <c r="B383"/>
  <c r="B382"/>
  <c r="B381"/>
  <c r="B380"/>
  <c r="B379"/>
  <c r="B378"/>
  <c r="B377"/>
  <c r="B376"/>
  <c r="B375"/>
  <c r="B374"/>
  <c r="B373"/>
  <c r="B372"/>
  <c r="B371"/>
  <c r="B370"/>
  <c r="B369"/>
  <c r="B368"/>
  <c r="B367"/>
  <c r="B366"/>
  <c r="B365"/>
  <c r="B364"/>
  <c r="B363"/>
  <c r="B362"/>
  <c r="B361"/>
  <c r="B360"/>
  <c r="B359"/>
  <c r="B358"/>
  <c r="B357"/>
  <c r="B356"/>
  <c r="B355"/>
  <c r="B354"/>
  <c r="B353"/>
  <c r="B352"/>
  <c r="B351"/>
  <c r="B350"/>
  <c r="B349"/>
  <c r="B348"/>
  <c r="B347"/>
  <c r="B346"/>
  <c r="B345"/>
  <c r="B344"/>
  <c r="B343"/>
  <c r="B342"/>
  <c r="B341"/>
  <c r="B340"/>
  <c r="B339"/>
  <c r="B338"/>
  <c r="B337"/>
  <c r="B336"/>
  <c r="B335"/>
  <c r="B334"/>
  <c r="B333"/>
  <c r="B332"/>
  <c r="B331"/>
  <c r="B330"/>
  <c r="B329"/>
  <c r="B328"/>
  <c r="B327"/>
  <c r="B326"/>
  <c r="B325"/>
  <c r="B324"/>
  <c r="B323"/>
  <c r="B322"/>
  <c r="B321"/>
  <c r="B320"/>
  <c r="B319"/>
  <c r="B318"/>
  <c r="B317"/>
  <c r="B316"/>
  <c r="B315"/>
  <c r="B314"/>
  <c r="B313"/>
  <c r="B312"/>
  <c r="B311"/>
  <c r="B310"/>
  <c r="B309"/>
  <c r="B308"/>
  <c r="B307"/>
  <c r="B306"/>
  <c r="B305"/>
  <c r="B304"/>
  <c r="B303"/>
  <c r="B302"/>
  <c r="B301"/>
  <c r="B300"/>
  <c r="B299"/>
  <c r="B298"/>
  <c r="B297"/>
  <c r="BH98"/>
  <c r="G65" i="9" s="1"/>
  <c r="B296" i="10"/>
  <c r="B99"/>
  <c r="N388"/>
  <c r="N485" s="1"/>
  <c r="N387"/>
  <c r="N484" s="1"/>
  <c r="N386"/>
  <c r="N483" s="1"/>
  <c r="N385"/>
  <c r="N482" s="1"/>
  <c r="N384"/>
  <c r="N481" s="1"/>
  <c r="N383"/>
  <c r="N480" s="1"/>
  <c r="N382"/>
  <c r="N479" s="1"/>
  <c r="N381"/>
  <c r="N478" s="1"/>
  <c r="N380"/>
  <c r="N477" s="1"/>
  <c r="N379"/>
  <c r="N476" s="1"/>
  <c r="N378"/>
  <c r="N475" s="1"/>
  <c r="N377"/>
  <c r="N474" s="1"/>
  <c r="N376"/>
  <c r="N473" s="1"/>
  <c r="N375"/>
  <c r="N472" s="1"/>
  <c r="N374"/>
  <c r="N471" s="1"/>
  <c r="N373"/>
  <c r="N470" s="1"/>
  <c r="N372"/>
  <c r="N469" s="1"/>
  <c r="N371"/>
  <c r="N468" s="1"/>
  <c r="N370"/>
  <c r="N467" s="1"/>
  <c r="N369"/>
  <c r="N466" s="1"/>
  <c r="N368"/>
  <c r="N465" s="1"/>
  <c r="N367"/>
  <c r="N366"/>
  <c r="N365"/>
  <c r="N462" s="1"/>
  <c r="N364"/>
  <c r="N461" s="1"/>
  <c r="N363"/>
  <c r="N460" s="1"/>
  <c r="N362"/>
  <c r="N361"/>
  <c r="N360"/>
  <c r="N457" s="1"/>
  <c r="N359"/>
  <c r="N456" s="1"/>
  <c r="N358"/>
  <c r="N455" s="1"/>
  <c r="N357"/>
  <c r="N454" s="1"/>
  <c r="N356"/>
  <c r="N453" s="1"/>
  <c r="N355"/>
  <c r="N452" s="1"/>
  <c r="N354"/>
  <c r="N451" s="1"/>
  <c r="N353"/>
  <c r="N450" s="1"/>
  <c r="N352"/>
  <c r="N449" s="1"/>
  <c r="N351"/>
  <c r="N448" s="1"/>
  <c r="N350"/>
  <c r="N447" s="1"/>
  <c r="N349"/>
  <c r="N446" s="1"/>
  <c r="N348"/>
  <c r="N445" s="1"/>
  <c r="N347"/>
  <c r="N444" s="1"/>
  <c r="N346"/>
  <c r="N345"/>
  <c r="N442" s="1"/>
  <c r="N344"/>
  <c r="N441" s="1"/>
  <c r="N343"/>
  <c r="N440" s="1"/>
  <c r="N342"/>
  <c r="N439" s="1"/>
  <c r="N341"/>
  <c r="N340"/>
  <c r="N437" s="1"/>
  <c r="N339"/>
  <c r="N436" s="1"/>
  <c r="N338"/>
  <c r="N337"/>
  <c r="N434" s="1"/>
  <c r="N336"/>
  <c r="N433" s="1"/>
  <c r="N335"/>
  <c r="N334"/>
  <c r="N431" s="1"/>
  <c r="N333"/>
  <c r="N332"/>
  <c r="N331"/>
  <c r="N428" s="1"/>
  <c r="N330"/>
  <c r="N427" s="1"/>
  <c r="N329"/>
  <c r="N328"/>
  <c r="N425" s="1"/>
  <c r="N327"/>
  <c r="N424" s="1"/>
  <c r="N326"/>
  <c r="N423" s="1"/>
  <c r="N325"/>
  <c r="N324"/>
  <c r="N323"/>
  <c r="N420" s="1"/>
  <c r="N322"/>
  <c r="N321"/>
  <c r="N320"/>
  <c r="N417" s="1"/>
  <c r="N319"/>
  <c r="N416" s="1"/>
  <c r="N318"/>
  <c r="N415" s="1"/>
  <c r="N317"/>
  <c r="N414" s="1"/>
  <c r="N316"/>
  <c r="N315"/>
  <c r="N412" s="1"/>
  <c r="N314"/>
  <c r="N411" s="1"/>
  <c r="N313"/>
  <c r="N410" s="1"/>
  <c r="N312"/>
  <c r="N409" s="1"/>
  <c r="N311"/>
  <c r="N408" s="1"/>
  <c r="N310"/>
  <c r="N407" s="1"/>
  <c r="N309"/>
  <c r="N406" s="1"/>
  <c r="N308"/>
  <c r="N307"/>
  <c r="N306"/>
  <c r="N305"/>
  <c r="N402" s="1"/>
  <c r="N304"/>
  <c r="N303"/>
  <c r="N400" s="1"/>
  <c r="N302"/>
  <c r="N301"/>
  <c r="N300"/>
  <c r="N397" s="1"/>
  <c r="N299"/>
  <c r="N396" s="1"/>
  <c r="N298"/>
  <c r="N297"/>
  <c r="N394" s="1"/>
  <c r="N296"/>
  <c r="N99"/>
  <c r="B292"/>
  <c r="B293" s="1"/>
  <c r="A1075" i="7"/>
  <c r="A684"/>
  <c r="A293"/>
  <c r="BI487"/>
  <c r="BG487"/>
  <c r="BE487"/>
  <c r="BC487"/>
  <c r="AH487"/>
  <c r="AF487"/>
  <c r="AD487"/>
  <c r="AB487"/>
  <c r="Z487"/>
  <c r="X487"/>
  <c r="V487"/>
  <c r="T487"/>
  <c r="R487"/>
  <c r="P487"/>
  <c r="N487"/>
  <c r="L487"/>
  <c r="J487"/>
  <c r="H487"/>
  <c r="F487"/>
  <c r="D487"/>
  <c r="BH487"/>
  <c r="BF487"/>
  <c r="BD487"/>
  <c r="BB487"/>
  <c r="AG487"/>
  <c r="AE487"/>
  <c r="AC487"/>
  <c r="AA487"/>
  <c r="Y487"/>
  <c r="W487"/>
  <c r="U487"/>
  <c r="S487"/>
  <c r="Q487"/>
  <c r="O487"/>
  <c r="M487"/>
  <c r="K487"/>
  <c r="I487"/>
  <c r="G487"/>
  <c r="E487"/>
  <c r="BJ95"/>
  <c r="A97"/>
  <c r="BA296" i="10" l="1"/>
  <c r="BA305"/>
  <c r="BA313"/>
  <c r="BA410" s="1"/>
  <c r="BA321"/>
  <c r="BA418" s="1"/>
  <c r="BA329"/>
  <c r="BA337"/>
  <c r="BA434" s="1"/>
  <c r="BA345"/>
  <c r="BA353"/>
  <c r="BA361"/>
  <c r="BA369"/>
  <c r="BA466" s="1"/>
  <c r="BA377"/>
  <c r="BA474" s="1"/>
  <c r="BA385"/>
  <c r="BA482" s="1"/>
  <c r="BE299"/>
  <c r="BE396" s="1"/>
  <c r="BE307"/>
  <c r="BE404" s="1"/>
  <c r="BE323"/>
  <c r="BE339"/>
  <c r="BE436" s="1"/>
  <c r="BE355"/>
  <c r="BE452" s="1"/>
  <c r="BE371"/>
  <c r="BE468" s="1"/>
  <c r="BE387"/>
  <c r="BE484" s="1"/>
  <c r="AO296"/>
  <c r="AO312"/>
  <c r="AO409" s="1"/>
  <c r="AO328"/>
  <c r="AO425" s="1"/>
  <c r="AO344"/>
  <c r="AO360"/>
  <c r="AO376"/>
  <c r="AO473" s="1"/>
  <c r="BC297"/>
  <c r="BC394" s="1"/>
  <c r="BC329"/>
  <c r="BC361"/>
  <c r="BC458" s="1"/>
  <c r="BD306"/>
  <c r="BD370"/>
  <c r="BD467" s="1"/>
  <c r="BG98" i="11"/>
  <c r="K60" i="9"/>
  <c r="AU98" i="11"/>
  <c r="K48" i="9"/>
  <c r="AQ98" i="11"/>
  <c r="K44" i="9"/>
  <c r="BF98" i="11"/>
  <c r="K59" i="9"/>
  <c r="AT98" i="11"/>
  <c r="K47" i="9"/>
  <c r="BE98" i="11"/>
  <c r="K58" i="9"/>
  <c r="AS98" i="11"/>
  <c r="K46" i="9"/>
  <c r="BD98" i="11"/>
  <c r="K57" i="9"/>
  <c r="AV98" i="11"/>
  <c r="K49" i="9"/>
  <c r="AR98" i="11"/>
  <c r="K45" i="9"/>
  <c r="BC305" i="10"/>
  <c r="BC321"/>
  <c r="BC418" s="1"/>
  <c r="BC337"/>
  <c r="BC434" s="1"/>
  <c r="BC353"/>
  <c r="BC369"/>
  <c r="BC385"/>
  <c r="BC482" s="1"/>
  <c r="BD322"/>
  <c r="BD419" s="1"/>
  <c r="BD354"/>
  <c r="BD451" s="1"/>
  <c r="BD386"/>
  <c r="BD483" s="1"/>
  <c r="BD298"/>
  <c r="BD395" s="1"/>
  <c r="BD314"/>
  <c r="BD411" s="1"/>
  <c r="BD330"/>
  <c r="BD427" s="1"/>
  <c r="BD346"/>
  <c r="BD362"/>
  <c r="BD459" s="1"/>
  <c r="BD378"/>
  <c r="BD475" s="1"/>
  <c r="BF319"/>
  <c r="BF416" s="1"/>
  <c r="BF383"/>
  <c r="BF480" s="1"/>
  <c r="AY357"/>
  <c r="AY454" s="1"/>
  <c r="AK99" i="11"/>
  <c r="AK389"/>
  <c r="AK486" s="1"/>
  <c r="AK388"/>
  <c r="AK485" s="1"/>
  <c r="AK387"/>
  <c r="AK484" s="1"/>
  <c r="AK386"/>
  <c r="AK483" s="1"/>
  <c r="AK385"/>
  <c r="AK482" s="1"/>
  <c r="AK384"/>
  <c r="AK481" s="1"/>
  <c r="AK383"/>
  <c r="AK480" s="1"/>
  <c r="AK382"/>
  <c r="AK479" s="1"/>
  <c r="AK381"/>
  <c r="AK478" s="1"/>
  <c r="AK380"/>
  <c r="AK477" s="1"/>
  <c r="AK379"/>
  <c r="AK476" s="1"/>
  <c r="AK378"/>
  <c r="AK475" s="1"/>
  <c r="AK377"/>
  <c r="AK474" s="1"/>
  <c r="AK376"/>
  <c r="AK473" s="1"/>
  <c r="AK375"/>
  <c r="AK472" s="1"/>
  <c r="AK374"/>
  <c r="AK471" s="1"/>
  <c r="AK373"/>
  <c r="AK470" s="1"/>
  <c r="AK372"/>
  <c r="AK371"/>
  <c r="AK468" s="1"/>
  <c r="AK370"/>
  <c r="AK467" s="1"/>
  <c r="AK369"/>
  <c r="AK466" s="1"/>
  <c r="AK368"/>
  <c r="AK465" s="1"/>
  <c r="AK367"/>
  <c r="AK464" s="1"/>
  <c r="AK366"/>
  <c r="AK365"/>
  <c r="AK462" s="1"/>
  <c r="AK364"/>
  <c r="AK363"/>
  <c r="AK362"/>
  <c r="AK459" s="1"/>
  <c r="AK361"/>
  <c r="AK360"/>
  <c r="AK359"/>
  <c r="AK358"/>
  <c r="AK357"/>
  <c r="AK454" s="1"/>
  <c r="AK356"/>
  <c r="AK355"/>
  <c r="AK452" s="1"/>
  <c r="AK354"/>
  <c r="AK353"/>
  <c r="AK450" s="1"/>
  <c r="AK352"/>
  <c r="AK351"/>
  <c r="AK448" s="1"/>
  <c r="AK350"/>
  <c r="AK349"/>
  <c r="AK348"/>
  <c r="AK347"/>
  <c r="AK346"/>
  <c r="AK345"/>
  <c r="AK344"/>
  <c r="AK343"/>
  <c r="AK440" s="1"/>
  <c r="AK342"/>
  <c r="AK439" s="1"/>
  <c r="AK341"/>
  <c r="AK340"/>
  <c r="AK339"/>
  <c r="AK338"/>
  <c r="AK337"/>
  <c r="AK434" s="1"/>
  <c r="AK336"/>
  <c r="AK335"/>
  <c r="AK432" s="1"/>
  <c r="AK334"/>
  <c r="AK431" s="1"/>
  <c r="AK333"/>
  <c r="AK332"/>
  <c r="AK331"/>
  <c r="AK330"/>
  <c r="AK329"/>
  <c r="AK328"/>
  <c r="AK327"/>
  <c r="AK424" s="1"/>
  <c r="AK326"/>
  <c r="AK423" s="1"/>
  <c r="AK325"/>
  <c r="AK422" s="1"/>
  <c r="AK324"/>
  <c r="AK323"/>
  <c r="AK420" s="1"/>
  <c r="AK322"/>
  <c r="AK321"/>
  <c r="AK320"/>
  <c r="AK417" s="1"/>
  <c r="AK319"/>
  <c r="AK318"/>
  <c r="AK317"/>
  <c r="AK414" s="1"/>
  <c r="AK316"/>
  <c r="AK413" s="1"/>
  <c r="AK315"/>
  <c r="AK314"/>
  <c r="AK313"/>
  <c r="AK312"/>
  <c r="AK311"/>
  <c r="AK310"/>
  <c r="AK309"/>
  <c r="AK406" s="1"/>
  <c r="AK308"/>
  <c r="AK307"/>
  <c r="AK306"/>
  <c r="AK305"/>
  <c r="AK304"/>
  <c r="AK303"/>
  <c r="AK302"/>
  <c r="AK301"/>
  <c r="AK398" s="1"/>
  <c r="AK300"/>
  <c r="AK299"/>
  <c r="AK298"/>
  <c r="AK395" s="1"/>
  <c r="AK297"/>
  <c r="AK394" s="1"/>
  <c r="AK296"/>
  <c r="AG99"/>
  <c r="AG389"/>
  <c r="AG486" s="1"/>
  <c r="AG388"/>
  <c r="AG485" s="1"/>
  <c r="AG387"/>
  <c r="AG484" s="1"/>
  <c r="AG386"/>
  <c r="AG483" s="1"/>
  <c r="AG385"/>
  <c r="AG482" s="1"/>
  <c r="AG384"/>
  <c r="AG481" s="1"/>
  <c r="AG383"/>
  <c r="AG480" s="1"/>
  <c r="AG382"/>
  <c r="AG479" s="1"/>
  <c r="AG381"/>
  <c r="AG478" s="1"/>
  <c r="AG380"/>
  <c r="AG477" s="1"/>
  <c r="AG379"/>
  <c r="AG476" s="1"/>
  <c r="AG378"/>
  <c r="AG475" s="1"/>
  <c r="AG377"/>
  <c r="AG474" s="1"/>
  <c r="AG376"/>
  <c r="AG473" s="1"/>
  <c r="AG375"/>
  <c r="AG472" s="1"/>
  <c r="AG374"/>
  <c r="AG471" s="1"/>
  <c r="AG373"/>
  <c r="AG470" s="1"/>
  <c r="AG372"/>
  <c r="AG469" s="1"/>
  <c r="AG371"/>
  <c r="AG468" s="1"/>
  <c r="AG370"/>
  <c r="AG467" s="1"/>
  <c r="AG369"/>
  <c r="AG466" s="1"/>
  <c r="AG368"/>
  <c r="AG465" s="1"/>
  <c r="AG367"/>
  <c r="AG464" s="1"/>
  <c r="AG366"/>
  <c r="AG365"/>
  <c r="AG462" s="1"/>
  <c r="AG364"/>
  <c r="AG363"/>
  <c r="AG362"/>
  <c r="AG459" s="1"/>
  <c r="AG361"/>
  <c r="AG458" s="1"/>
  <c r="AG360"/>
  <c r="AG457" s="1"/>
  <c r="AG359"/>
  <c r="AG456" s="1"/>
  <c r="AG358"/>
  <c r="AG357"/>
  <c r="AG454" s="1"/>
  <c r="AG356"/>
  <c r="AG453" s="1"/>
  <c r="AG355"/>
  <c r="AG452" s="1"/>
  <c r="AG354"/>
  <c r="AG353"/>
  <c r="AG450" s="1"/>
  <c r="AG352"/>
  <c r="AG449" s="1"/>
  <c r="AG351"/>
  <c r="AG448" s="1"/>
  <c r="AG350"/>
  <c r="AG447" s="1"/>
  <c r="AG349"/>
  <c r="AG348"/>
  <c r="AG445" s="1"/>
  <c r="AG347"/>
  <c r="AG444" s="1"/>
  <c r="AG346"/>
  <c r="AG443" s="1"/>
  <c r="AG345"/>
  <c r="AG442" s="1"/>
  <c r="AG344"/>
  <c r="AG441" s="1"/>
  <c r="AG343"/>
  <c r="AG440" s="1"/>
  <c r="AG342"/>
  <c r="AG439" s="1"/>
  <c r="AG341"/>
  <c r="AG340"/>
  <c r="AG339"/>
  <c r="AG338"/>
  <c r="AG337"/>
  <c r="AG434" s="1"/>
  <c r="AG336"/>
  <c r="AG433" s="1"/>
  <c r="AG335"/>
  <c r="AG432" s="1"/>
  <c r="AG334"/>
  <c r="AG431" s="1"/>
  <c r="AG333"/>
  <c r="AG332"/>
  <c r="AG331"/>
  <c r="AG330"/>
  <c r="AG329"/>
  <c r="AG426" s="1"/>
  <c r="AG328"/>
  <c r="AG425" s="1"/>
  <c r="AG327"/>
  <c r="AG424" s="1"/>
  <c r="AG326"/>
  <c r="AG423" s="1"/>
  <c r="AG325"/>
  <c r="AG422" s="1"/>
  <c r="AG324"/>
  <c r="AG323"/>
  <c r="AG420" s="1"/>
  <c r="AG322"/>
  <c r="AG321"/>
  <c r="AG418" s="1"/>
  <c r="AG320"/>
  <c r="AG417" s="1"/>
  <c r="AG319"/>
  <c r="AG416" s="1"/>
  <c r="AG318"/>
  <c r="AG415" s="1"/>
  <c r="AG317"/>
  <c r="AG414" s="1"/>
  <c r="AG316"/>
  <c r="AG413" s="1"/>
  <c r="AG315"/>
  <c r="AG314"/>
  <c r="AG313"/>
  <c r="AG410" s="1"/>
  <c r="AG312"/>
  <c r="AG409" s="1"/>
  <c r="AG311"/>
  <c r="AG408" s="1"/>
  <c r="AG310"/>
  <c r="AG309"/>
  <c r="AG406" s="1"/>
  <c r="AG308"/>
  <c r="AG405" s="1"/>
  <c r="AG307"/>
  <c r="AG306"/>
  <c r="AG403" s="1"/>
  <c r="AG305"/>
  <c r="AG402" s="1"/>
  <c r="AG304"/>
  <c r="AG401" s="1"/>
  <c r="AG303"/>
  <c r="AG302"/>
  <c r="AG301"/>
  <c r="AG398" s="1"/>
  <c r="AG300"/>
  <c r="AG397" s="1"/>
  <c r="AG299"/>
  <c r="AG396" s="1"/>
  <c r="AG298"/>
  <c r="AG395" s="1"/>
  <c r="AG297"/>
  <c r="AG394" s="1"/>
  <c r="AG296"/>
  <c r="AG393" s="1"/>
  <c r="AC99"/>
  <c r="AC389"/>
  <c r="AC486" s="1"/>
  <c r="AC388"/>
  <c r="AC485" s="1"/>
  <c r="AC387"/>
  <c r="AC484" s="1"/>
  <c r="AC386"/>
  <c r="AC483" s="1"/>
  <c r="AC385"/>
  <c r="AC482" s="1"/>
  <c r="AC384"/>
  <c r="AC481" s="1"/>
  <c r="AC383"/>
  <c r="AC480" s="1"/>
  <c r="AC382"/>
  <c r="AC479" s="1"/>
  <c r="AC381"/>
  <c r="AC478" s="1"/>
  <c r="AC380"/>
  <c r="AC477" s="1"/>
  <c r="AC379"/>
  <c r="AC476" s="1"/>
  <c r="AC378"/>
  <c r="AC475" s="1"/>
  <c r="AC377"/>
  <c r="AC474" s="1"/>
  <c r="AC376"/>
  <c r="AC473" s="1"/>
  <c r="AC375"/>
  <c r="AC472" s="1"/>
  <c r="AC374"/>
  <c r="AC471" s="1"/>
  <c r="AC373"/>
  <c r="AC470" s="1"/>
  <c r="AC372"/>
  <c r="AC469" s="1"/>
  <c r="AC371"/>
  <c r="AC468" s="1"/>
  <c r="AC370"/>
  <c r="AC467" s="1"/>
  <c r="AC369"/>
  <c r="AC466" s="1"/>
  <c r="AC368"/>
  <c r="AC465" s="1"/>
  <c r="AC367"/>
  <c r="AC464" s="1"/>
  <c r="AC366"/>
  <c r="AC463" s="1"/>
  <c r="AC365"/>
  <c r="AC462" s="1"/>
  <c r="AC364"/>
  <c r="AC461" s="1"/>
  <c r="AC363"/>
  <c r="AC460" s="1"/>
  <c r="AC362"/>
  <c r="AC459" s="1"/>
  <c r="AC361"/>
  <c r="AC458" s="1"/>
  <c r="AC360"/>
  <c r="AC457" s="1"/>
  <c r="AC359"/>
  <c r="AC456" s="1"/>
  <c r="AC358"/>
  <c r="AC455" s="1"/>
  <c r="AC357"/>
  <c r="AC454" s="1"/>
  <c r="AC356"/>
  <c r="AC453" s="1"/>
  <c r="AC355"/>
  <c r="AC452" s="1"/>
  <c r="AC354"/>
  <c r="AC451" s="1"/>
  <c r="AC353"/>
  <c r="AC450" s="1"/>
  <c r="AC352"/>
  <c r="AC449" s="1"/>
  <c r="AC351"/>
  <c r="AC448" s="1"/>
  <c r="AC350"/>
  <c r="AC447" s="1"/>
  <c r="AC349"/>
  <c r="AC446" s="1"/>
  <c r="AC348"/>
  <c r="AC445" s="1"/>
  <c r="AC347"/>
  <c r="AC444" s="1"/>
  <c r="AC346"/>
  <c r="AC443" s="1"/>
  <c r="AC345"/>
  <c r="AC442" s="1"/>
  <c r="AC344"/>
  <c r="AC441" s="1"/>
  <c r="AC343"/>
  <c r="AC440" s="1"/>
  <c r="AC342"/>
  <c r="AC439" s="1"/>
  <c r="AC341"/>
  <c r="AC438" s="1"/>
  <c r="AC340"/>
  <c r="AC437" s="1"/>
  <c r="AC339"/>
  <c r="AC436" s="1"/>
  <c r="AC338"/>
  <c r="AC435" s="1"/>
  <c r="AC337"/>
  <c r="AC434" s="1"/>
  <c r="AC336"/>
  <c r="AC433" s="1"/>
  <c r="AC335"/>
  <c r="AC432" s="1"/>
  <c r="AC334"/>
  <c r="AC431" s="1"/>
  <c r="AC333"/>
  <c r="AC430" s="1"/>
  <c r="AC332"/>
  <c r="AC429" s="1"/>
  <c r="AC331"/>
  <c r="AC428" s="1"/>
  <c r="AC330"/>
  <c r="AC427" s="1"/>
  <c r="AC329"/>
  <c r="AC426" s="1"/>
  <c r="AC328"/>
  <c r="AC425" s="1"/>
  <c r="AC327"/>
  <c r="AC424" s="1"/>
  <c r="AC326"/>
  <c r="AC423" s="1"/>
  <c r="AC325"/>
  <c r="AC422" s="1"/>
  <c r="AC324"/>
  <c r="AC421" s="1"/>
  <c r="AC323"/>
  <c r="AC420" s="1"/>
  <c r="AC322"/>
  <c r="AC419" s="1"/>
  <c r="AC321"/>
  <c r="AC418" s="1"/>
  <c r="AC320"/>
  <c r="AC417" s="1"/>
  <c r="AC319"/>
  <c r="AC416" s="1"/>
  <c r="AC318"/>
  <c r="AC415" s="1"/>
  <c r="AC317"/>
  <c r="AC414" s="1"/>
  <c r="AC316"/>
  <c r="AC413" s="1"/>
  <c r="AC315"/>
  <c r="AC412" s="1"/>
  <c r="AC314"/>
  <c r="AC411" s="1"/>
  <c r="AC313"/>
  <c r="AC410" s="1"/>
  <c r="AC312"/>
  <c r="AC409" s="1"/>
  <c r="AC311"/>
  <c r="AC408" s="1"/>
  <c r="AC310"/>
  <c r="AC407" s="1"/>
  <c r="AC309"/>
  <c r="AC406" s="1"/>
  <c r="AC308"/>
  <c r="AC405" s="1"/>
  <c r="AC307"/>
  <c r="AC404" s="1"/>
  <c r="AC306"/>
  <c r="AC403" s="1"/>
  <c r="AC305"/>
  <c r="AC402" s="1"/>
  <c r="AC304"/>
  <c r="AC401" s="1"/>
  <c r="AC303"/>
  <c r="AC400" s="1"/>
  <c r="AC302"/>
  <c r="AC399" s="1"/>
  <c r="AC301"/>
  <c r="AC398" s="1"/>
  <c r="AC300"/>
  <c r="AC397" s="1"/>
  <c r="AC299"/>
  <c r="AC396" s="1"/>
  <c r="AC298"/>
  <c r="AC395" s="1"/>
  <c r="AC297"/>
  <c r="AC394" s="1"/>
  <c r="AC296"/>
  <c r="Y99"/>
  <c r="Y389"/>
  <c r="Y486" s="1"/>
  <c r="Y388"/>
  <c r="Y485" s="1"/>
  <c r="Y387"/>
  <c r="Y484" s="1"/>
  <c r="Y386"/>
  <c r="Y483" s="1"/>
  <c r="Y385"/>
  <c r="Y482" s="1"/>
  <c r="Y384"/>
  <c r="Y481" s="1"/>
  <c r="Y383"/>
  <c r="Y480" s="1"/>
  <c r="Y382"/>
  <c r="Y479" s="1"/>
  <c r="Y381"/>
  <c r="Y478" s="1"/>
  <c r="Y380"/>
  <c r="Y477" s="1"/>
  <c r="Y379"/>
  <c r="Y476" s="1"/>
  <c r="Y378"/>
  <c r="Y475" s="1"/>
  <c r="Y377"/>
  <c r="Y474" s="1"/>
  <c r="Y376"/>
  <c r="Y473" s="1"/>
  <c r="Y375"/>
  <c r="Y472" s="1"/>
  <c r="Y374"/>
  <c r="Y471" s="1"/>
  <c r="Y373"/>
  <c r="Y470" s="1"/>
  <c r="Y372"/>
  <c r="Y469" s="1"/>
  <c r="Y371"/>
  <c r="Y468" s="1"/>
  <c r="Y370"/>
  <c r="Y467" s="1"/>
  <c r="Y369"/>
  <c r="Y466" s="1"/>
  <c r="Y368"/>
  <c r="Y465" s="1"/>
  <c r="Y367"/>
  <c r="Y464" s="1"/>
  <c r="Y366"/>
  <c r="Y463" s="1"/>
  <c r="Y365"/>
  <c r="Y462" s="1"/>
  <c r="Y364"/>
  <c r="Y461" s="1"/>
  <c r="Y363"/>
  <c r="Y460" s="1"/>
  <c r="Y362"/>
  <c r="Y459" s="1"/>
  <c r="Y361"/>
  <c r="Y458" s="1"/>
  <c r="Y360"/>
  <c r="Y457" s="1"/>
  <c r="Y359"/>
  <c r="Y456" s="1"/>
  <c r="Y358"/>
  <c r="Y455" s="1"/>
  <c r="Y357"/>
  <c r="Y454" s="1"/>
  <c r="Y356"/>
  <c r="Y453" s="1"/>
  <c r="Y355"/>
  <c r="Y452" s="1"/>
  <c r="Y354"/>
  <c r="Y451" s="1"/>
  <c r="Y353"/>
  <c r="Y450" s="1"/>
  <c r="Y352"/>
  <c r="Y449" s="1"/>
  <c r="Y351"/>
  <c r="Y448" s="1"/>
  <c r="Y350"/>
  <c r="Y447" s="1"/>
  <c r="Y349"/>
  <c r="Y446" s="1"/>
  <c r="Y348"/>
  <c r="Y445" s="1"/>
  <c r="Y347"/>
  <c r="Y444" s="1"/>
  <c r="Y346"/>
  <c r="Y443" s="1"/>
  <c r="Y345"/>
  <c r="Y442" s="1"/>
  <c r="Y344"/>
  <c r="Y441" s="1"/>
  <c r="Y343"/>
  <c r="Y440" s="1"/>
  <c r="Y342"/>
  <c r="Y439" s="1"/>
  <c r="Y341"/>
  <c r="Y438" s="1"/>
  <c r="Y340"/>
  <c r="Y437" s="1"/>
  <c r="Y339"/>
  <c r="Y436" s="1"/>
  <c r="Y338"/>
  <c r="Y435" s="1"/>
  <c r="Y337"/>
  <c r="Y434" s="1"/>
  <c r="Y336"/>
  <c r="Y433" s="1"/>
  <c r="Y335"/>
  <c r="Y432" s="1"/>
  <c r="Y334"/>
  <c r="Y431" s="1"/>
  <c r="Y333"/>
  <c r="Y430" s="1"/>
  <c r="Y332"/>
  <c r="Y429" s="1"/>
  <c r="Y331"/>
  <c r="Y428" s="1"/>
  <c r="Y330"/>
  <c r="Y427" s="1"/>
  <c r="Y329"/>
  <c r="Y426" s="1"/>
  <c r="Y328"/>
  <c r="Y425" s="1"/>
  <c r="Y327"/>
  <c r="Y424" s="1"/>
  <c r="Y326"/>
  <c r="Y423" s="1"/>
  <c r="Y325"/>
  <c r="Y422" s="1"/>
  <c r="Y324"/>
  <c r="Y421" s="1"/>
  <c r="Y323"/>
  <c r="Y420" s="1"/>
  <c r="Y322"/>
  <c r="Y419" s="1"/>
  <c r="Y321"/>
  <c r="Y418" s="1"/>
  <c r="Y320"/>
  <c r="Y417" s="1"/>
  <c r="Y319"/>
  <c r="Y416" s="1"/>
  <c r="Y318"/>
  <c r="Y415" s="1"/>
  <c r="Y317"/>
  <c r="Y414" s="1"/>
  <c r="Y316"/>
  <c r="Y413" s="1"/>
  <c r="Y315"/>
  <c r="Y412" s="1"/>
  <c r="Y314"/>
  <c r="Y411" s="1"/>
  <c r="Y313"/>
  <c r="Y410" s="1"/>
  <c r="Y312"/>
  <c r="Y409" s="1"/>
  <c r="Y311"/>
  <c r="Y408" s="1"/>
  <c r="Y310"/>
  <c r="Y407" s="1"/>
  <c r="Y309"/>
  <c r="Y406" s="1"/>
  <c r="Y308"/>
  <c r="Y405" s="1"/>
  <c r="Y307"/>
  <c r="Y404" s="1"/>
  <c r="Y306"/>
  <c r="Y403" s="1"/>
  <c r="Y305"/>
  <c r="Y402" s="1"/>
  <c r="Y304"/>
  <c r="Y401" s="1"/>
  <c r="Y303"/>
  <c r="Y400" s="1"/>
  <c r="Y302"/>
  <c r="Y399" s="1"/>
  <c r="Y301"/>
  <c r="Y398" s="1"/>
  <c r="Y300"/>
  <c r="Y397" s="1"/>
  <c r="Y299"/>
  <c r="Y396" s="1"/>
  <c r="Y298"/>
  <c r="Y395" s="1"/>
  <c r="Y297"/>
  <c r="Y394" s="1"/>
  <c r="Y296"/>
  <c r="Y393" s="1"/>
  <c r="AN99"/>
  <c r="AN389"/>
  <c r="AN486" s="1"/>
  <c r="AN388"/>
  <c r="AN485" s="1"/>
  <c r="AN387"/>
  <c r="AN484" s="1"/>
  <c r="AN386"/>
  <c r="AN483" s="1"/>
  <c r="AN385"/>
  <c r="AN482" s="1"/>
  <c r="AN384"/>
  <c r="AN481" s="1"/>
  <c r="AN383"/>
  <c r="AN480" s="1"/>
  <c r="AN382"/>
  <c r="AN479" s="1"/>
  <c r="AN381"/>
  <c r="AN478" s="1"/>
  <c r="AN380"/>
  <c r="AN477" s="1"/>
  <c r="AN379"/>
  <c r="AN476" s="1"/>
  <c r="AN378"/>
  <c r="AN475" s="1"/>
  <c r="AN377"/>
  <c r="AN474" s="1"/>
  <c r="AN376"/>
  <c r="AN473" s="1"/>
  <c r="AN375"/>
  <c r="AN472" s="1"/>
  <c r="AN374"/>
  <c r="AN471" s="1"/>
  <c r="AN373"/>
  <c r="AN470" s="1"/>
  <c r="AN372"/>
  <c r="AN469" s="1"/>
  <c r="AN371"/>
  <c r="AN468" s="1"/>
  <c r="AN370"/>
  <c r="AN467" s="1"/>
  <c r="AN369"/>
  <c r="AN466" s="1"/>
  <c r="AN368"/>
  <c r="AN465" s="1"/>
  <c r="AN367"/>
  <c r="AN464" s="1"/>
  <c r="AN366"/>
  <c r="AN463" s="1"/>
  <c r="AN365"/>
  <c r="AN462" s="1"/>
  <c r="AN364"/>
  <c r="AN461" s="1"/>
  <c r="AN363"/>
  <c r="AN460" s="1"/>
  <c r="AN362"/>
  <c r="AN459" s="1"/>
  <c r="AN361"/>
  <c r="AN458" s="1"/>
  <c r="AN360"/>
  <c r="AN359"/>
  <c r="AN456" s="1"/>
  <c r="AN358"/>
  <c r="AN455" s="1"/>
  <c r="AN357"/>
  <c r="AN454" s="1"/>
  <c r="AN356"/>
  <c r="AN355"/>
  <c r="AN452" s="1"/>
  <c r="AN354"/>
  <c r="AN353"/>
  <c r="AN450" s="1"/>
  <c r="AN352"/>
  <c r="AN449" s="1"/>
  <c r="AN351"/>
  <c r="AN448" s="1"/>
  <c r="AN350"/>
  <c r="AN447" s="1"/>
  <c r="AN349"/>
  <c r="AN446" s="1"/>
  <c r="AN348"/>
  <c r="AN445" s="1"/>
  <c r="AN347"/>
  <c r="AN346"/>
  <c r="AN345"/>
  <c r="AN344"/>
  <c r="AN441" s="1"/>
  <c r="AN343"/>
  <c r="AN440" s="1"/>
  <c r="AN342"/>
  <c r="AN439" s="1"/>
  <c r="AN341"/>
  <c r="AN438" s="1"/>
  <c r="AN340"/>
  <c r="AN339"/>
  <c r="AN338"/>
  <c r="AN435" s="1"/>
  <c r="AN337"/>
  <c r="AN434" s="1"/>
  <c r="AN336"/>
  <c r="AN335"/>
  <c r="AN432" s="1"/>
  <c r="AN334"/>
  <c r="AN431" s="1"/>
  <c r="AN333"/>
  <c r="AN332"/>
  <c r="AN429" s="1"/>
  <c r="AN331"/>
  <c r="AN428" s="1"/>
  <c r="AN330"/>
  <c r="AN427" s="1"/>
  <c r="AN329"/>
  <c r="AN426" s="1"/>
  <c r="AN328"/>
  <c r="AN425" s="1"/>
  <c r="AN327"/>
  <c r="AN424" s="1"/>
  <c r="AN326"/>
  <c r="AN423" s="1"/>
  <c r="AN325"/>
  <c r="AN422" s="1"/>
  <c r="AN324"/>
  <c r="AN323"/>
  <c r="AN420" s="1"/>
  <c r="AN322"/>
  <c r="AN419" s="1"/>
  <c r="AN321"/>
  <c r="AN418" s="1"/>
  <c r="AN320"/>
  <c r="AN417" s="1"/>
  <c r="AN319"/>
  <c r="AN416" s="1"/>
  <c r="AN318"/>
  <c r="AN415" s="1"/>
  <c r="AN317"/>
  <c r="AN414" s="1"/>
  <c r="AN316"/>
  <c r="AN413" s="1"/>
  <c r="AN315"/>
  <c r="AN412" s="1"/>
  <c r="AN314"/>
  <c r="AN411" s="1"/>
  <c r="AN313"/>
  <c r="AN410" s="1"/>
  <c r="AN312"/>
  <c r="AN409" s="1"/>
  <c r="AN311"/>
  <c r="AN408" s="1"/>
  <c r="AN310"/>
  <c r="AN309"/>
  <c r="AN406" s="1"/>
  <c r="AN308"/>
  <c r="AN405" s="1"/>
  <c r="AN307"/>
  <c r="AN306"/>
  <c r="AN305"/>
  <c r="AN304"/>
  <c r="AN303"/>
  <c r="AN400" s="1"/>
  <c r="AN302"/>
  <c r="AN399" s="1"/>
  <c r="AN301"/>
  <c r="AN398" s="1"/>
  <c r="AN300"/>
  <c r="AN397" s="1"/>
  <c r="AN299"/>
  <c r="AN396" s="1"/>
  <c r="AN298"/>
  <c r="AN395" s="1"/>
  <c r="AN297"/>
  <c r="AN394" s="1"/>
  <c r="AN296"/>
  <c r="AJ99"/>
  <c r="AJ389"/>
  <c r="AJ486" s="1"/>
  <c r="AJ388"/>
  <c r="AJ485" s="1"/>
  <c r="AJ387"/>
  <c r="AJ484" s="1"/>
  <c r="AJ386"/>
  <c r="AJ483" s="1"/>
  <c r="AJ385"/>
  <c r="AJ482" s="1"/>
  <c r="AJ384"/>
  <c r="AJ481" s="1"/>
  <c r="AJ383"/>
  <c r="AJ480" s="1"/>
  <c r="AJ382"/>
  <c r="AJ479" s="1"/>
  <c r="AJ381"/>
  <c r="AJ478" s="1"/>
  <c r="AJ380"/>
  <c r="AJ477" s="1"/>
  <c r="AJ379"/>
  <c r="AJ476" s="1"/>
  <c r="AJ378"/>
  <c r="AJ475" s="1"/>
  <c r="AJ377"/>
  <c r="AJ474" s="1"/>
  <c r="AJ376"/>
  <c r="AJ473" s="1"/>
  <c r="AJ375"/>
  <c r="AJ472" s="1"/>
  <c r="AJ374"/>
  <c r="AJ471" s="1"/>
  <c r="AJ373"/>
  <c r="AJ470" s="1"/>
  <c r="AJ372"/>
  <c r="AJ469" s="1"/>
  <c r="AJ371"/>
  <c r="AJ468" s="1"/>
  <c r="AJ370"/>
  <c r="AJ467" s="1"/>
  <c r="AJ369"/>
  <c r="AJ466" s="1"/>
  <c r="AJ368"/>
  <c r="AJ465" s="1"/>
  <c r="AJ367"/>
  <c r="AJ464" s="1"/>
  <c r="AJ366"/>
  <c r="AJ463" s="1"/>
  <c r="AJ365"/>
  <c r="AJ462" s="1"/>
  <c r="AJ364"/>
  <c r="AJ461" s="1"/>
  <c r="AJ363"/>
  <c r="AJ460" s="1"/>
  <c r="AJ362"/>
  <c r="AJ459" s="1"/>
  <c r="AJ361"/>
  <c r="AJ458" s="1"/>
  <c r="AJ360"/>
  <c r="AJ457" s="1"/>
  <c r="AJ359"/>
  <c r="AJ456" s="1"/>
  <c r="AJ358"/>
  <c r="AJ455" s="1"/>
  <c r="AJ357"/>
  <c r="AJ454" s="1"/>
  <c r="AJ356"/>
  <c r="AJ453" s="1"/>
  <c r="AJ355"/>
  <c r="AJ452" s="1"/>
  <c r="AJ354"/>
  <c r="AJ451" s="1"/>
  <c r="AJ353"/>
  <c r="AJ450" s="1"/>
  <c r="AJ352"/>
  <c r="AJ449" s="1"/>
  <c r="AJ351"/>
  <c r="AJ448" s="1"/>
  <c r="AJ350"/>
  <c r="AJ447" s="1"/>
  <c r="AJ349"/>
  <c r="AJ446" s="1"/>
  <c r="AJ348"/>
  <c r="AJ445" s="1"/>
  <c r="AJ347"/>
  <c r="AJ444" s="1"/>
  <c r="AJ346"/>
  <c r="AJ443" s="1"/>
  <c r="AJ345"/>
  <c r="AJ442" s="1"/>
  <c r="AJ344"/>
  <c r="AJ441" s="1"/>
  <c r="AJ343"/>
  <c r="AJ440" s="1"/>
  <c r="AJ342"/>
  <c r="AJ439" s="1"/>
  <c r="AJ341"/>
  <c r="AJ438" s="1"/>
  <c r="AJ340"/>
  <c r="AJ437" s="1"/>
  <c r="AJ339"/>
  <c r="AJ436" s="1"/>
  <c r="AJ338"/>
  <c r="AJ435" s="1"/>
  <c r="AJ337"/>
  <c r="AJ434" s="1"/>
  <c r="AJ336"/>
  <c r="AJ433" s="1"/>
  <c r="AJ335"/>
  <c r="AJ432" s="1"/>
  <c r="AJ334"/>
  <c r="AJ431" s="1"/>
  <c r="AJ333"/>
  <c r="AJ430" s="1"/>
  <c r="AJ332"/>
  <c r="AJ429" s="1"/>
  <c r="AJ331"/>
  <c r="AJ428" s="1"/>
  <c r="AJ330"/>
  <c r="AJ427" s="1"/>
  <c r="AJ329"/>
  <c r="AJ426" s="1"/>
  <c r="AJ328"/>
  <c r="AJ425" s="1"/>
  <c r="AJ327"/>
  <c r="AJ424" s="1"/>
  <c r="AJ326"/>
  <c r="AJ423" s="1"/>
  <c r="AJ325"/>
  <c r="AJ422" s="1"/>
  <c r="AJ324"/>
  <c r="AJ421" s="1"/>
  <c r="AJ323"/>
  <c r="AJ420" s="1"/>
  <c r="AJ322"/>
  <c r="AJ419" s="1"/>
  <c r="AJ321"/>
  <c r="AJ418" s="1"/>
  <c r="AJ320"/>
  <c r="AJ417" s="1"/>
  <c r="AJ319"/>
  <c r="AJ416" s="1"/>
  <c r="AJ318"/>
  <c r="AJ415" s="1"/>
  <c r="AJ317"/>
  <c r="AJ414" s="1"/>
  <c r="AJ316"/>
  <c r="AJ413" s="1"/>
  <c r="AJ315"/>
  <c r="AJ412" s="1"/>
  <c r="AJ314"/>
  <c r="AJ411" s="1"/>
  <c r="AJ313"/>
  <c r="AJ410" s="1"/>
  <c r="AJ312"/>
  <c r="AJ409" s="1"/>
  <c r="AJ311"/>
  <c r="AJ408" s="1"/>
  <c r="AJ310"/>
  <c r="AJ407" s="1"/>
  <c r="AJ309"/>
  <c r="AJ406" s="1"/>
  <c r="AJ308"/>
  <c r="AJ405" s="1"/>
  <c r="AJ307"/>
  <c r="AJ404" s="1"/>
  <c r="AJ306"/>
  <c r="AJ403" s="1"/>
  <c r="AJ305"/>
  <c r="AJ402" s="1"/>
  <c r="AJ304"/>
  <c r="AJ401" s="1"/>
  <c r="AJ303"/>
  <c r="AJ400" s="1"/>
  <c r="AJ302"/>
  <c r="AJ399" s="1"/>
  <c r="AJ301"/>
  <c r="AJ398" s="1"/>
  <c r="AJ300"/>
  <c r="AJ397" s="1"/>
  <c r="AJ299"/>
  <c r="AJ396" s="1"/>
  <c r="AJ298"/>
  <c r="AJ395" s="1"/>
  <c r="AJ297"/>
  <c r="AJ394" s="1"/>
  <c r="AJ296"/>
  <c r="AJ393" s="1"/>
  <c r="AF99"/>
  <c r="AF389"/>
  <c r="AF486" s="1"/>
  <c r="AF388"/>
  <c r="AF485" s="1"/>
  <c r="AF387"/>
  <c r="AF484" s="1"/>
  <c r="AF386"/>
  <c r="AF483" s="1"/>
  <c r="AF385"/>
  <c r="AF482" s="1"/>
  <c r="AF384"/>
  <c r="AF481" s="1"/>
  <c r="AF383"/>
  <c r="AF480" s="1"/>
  <c r="AF382"/>
  <c r="AF479" s="1"/>
  <c r="AF381"/>
  <c r="AF478" s="1"/>
  <c r="AF380"/>
  <c r="AF477" s="1"/>
  <c r="AF379"/>
  <c r="AF476" s="1"/>
  <c r="AF378"/>
  <c r="AF475" s="1"/>
  <c r="AF377"/>
  <c r="AF474" s="1"/>
  <c r="AF376"/>
  <c r="AF473" s="1"/>
  <c r="AF375"/>
  <c r="AF472" s="1"/>
  <c r="AF374"/>
  <c r="AF471" s="1"/>
  <c r="AF373"/>
  <c r="AF470" s="1"/>
  <c r="AF372"/>
  <c r="AF469" s="1"/>
  <c r="AF371"/>
  <c r="AF468" s="1"/>
  <c r="AF370"/>
  <c r="AF467" s="1"/>
  <c r="AF369"/>
  <c r="AF466" s="1"/>
  <c r="AF368"/>
  <c r="AF465" s="1"/>
  <c r="AF367"/>
  <c r="AF464" s="1"/>
  <c r="AF366"/>
  <c r="AF463" s="1"/>
  <c r="AF365"/>
  <c r="AF462" s="1"/>
  <c r="AF364"/>
  <c r="AF461" s="1"/>
  <c r="AF363"/>
  <c r="AF460" s="1"/>
  <c r="AF362"/>
  <c r="AF459" s="1"/>
  <c r="AF361"/>
  <c r="AF458" s="1"/>
  <c r="AF360"/>
  <c r="AF457" s="1"/>
  <c r="AF359"/>
  <c r="AF456" s="1"/>
  <c r="AF358"/>
  <c r="AF455" s="1"/>
  <c r="AF357"/>
  <c r="AF454" s="1"/>
  <c r="AF356"/>
  <c r="AF453" s="1"/>
  <c r="AF355"/>
  <c r="AF452" s="1"/>
  <c r="AF354"/>
  <c r="AF451" s="1"/>
  <c r="AF353"/>
  <c r="AF450" s="1"/>
  <c r="AF352"/>
  <c r="AF449" s="1"/>
  <c r="AF351"/>
  <c r="AF448" s="1"/>
  <c r="AF350"/>
  <c r="AF447" s="1"/>
  <c r="AF349"/>
  <c r="AF446" s="1"/>
  <c r="AF348"/>
  <c r="AF445" s="1"/>
  <c r="AF347"/>
  <c r="AF444" s="1"/>
  <c r="AF346"/>
  <c r="AF443" s="1"/>
  <c r="AF345"/>
  <c r="AF442" s="1"/>
  <c r="AF344"/>
  <c r="AF441" s="1"/>
  <c r="AF343"/>
  <c r="AF440" s="1"/>
  <c r="AF342"/>
  <c r="AF439" s="1"/>
  <c r="AF341"/>
  <c r="AF438" s="1"/>
  <c r="AF340"/>
  <c r="AF437" s="1"/>
  <c r="AF339"/>
  <c r="AF436" s="1"/>
  <c r="AF338"/>
  <c r="AF435" s="1"/>
  <c r="AF337"/>
  <c r="AF434" s="1"/>
  <c r="AF336"/>
  <c r="AF433" s="1"/>
  <c r="AF335"/>
  <c r="AF432" s="1"/>
  <c r="AF334"/>
  <c r="AF431" s="1"/>
  <c r="AF333"/>
  <c r="AF430" s="1"/>
  <c r="AF332"/>
  <c r="AF429" s="1"/>
  <c r="AF331"/>
  <c r="AF428" s="1"/>
  <c r="AF330"/>
  <c r="AF427" s="1"/>
  <c r="AF329"/>
  <c r="AF426" s="1"/>
  <c r="AF328"/>
  <c r="AF425" s="1"/>
  <c r="AF327"/>
  <c r="AF424" s="1"/>
  <c r="AF326"/>
  <c r="AF423" s="1"/>
  <c r="AF325"/>
  <c r="AF422" s="1"/>
  <c r="AF324"/>
  <c r="AF421" s="1"/>
  <c r="AF323"/>
  <c r="AF420" s="1"/>
  <c r="AF322"/>
  <c r="AF419" s="1"/>
  <c r="AF321"/>
  <c r="AF418" s="1"/>
  <c r="AF320"/>
  <c r="AF417" s="1"/>
  <c r="AF319"/>
  <c r="AF416" s="1"/>
  <c r="AF318"/>
  <c r="AF415" s="1"/>
  <c r="AF317"/>
  <c r="AF414" s="1"/>
  <c r="AF316"/>
  <c r="AF413" s="1"/>
  <c r="AF315"/>
  <c r="AF412" s="1"/>
  <c r="AF314"/>
  <c r="AF411" s="1"/>
  <c r="AF313"/>
  <c r="AF410" s="1"/>
  <c r="AF312"/>
  <c r="AF409" s="1"/>
  <c r="AF311"/>
  <c r="AF408" s="1"/>
  <c r="AF310"/>
  <c r="AF407" s="1"/>
  <c r="AF309"/>
  <c r="AF406" s="1"/>
  <c r="AF308"/>
  <c r="AF405" s="1"/>
  <c r="AF307"/>
  <c r="AF404" s="1"/>
  <c r="AF306"/>
  <c r="AF403" s="1"/>
  <c r="AF305"/>
  <c r="AF402" s="1"/>
  <c r="AF304"/>
  <c r="AF401" s="1"/>
  <c r="AF303"/>
  <c r="AF400" s="1"/>
  <c r="AF302"/>
  <c r="AF399" s="1"/>
  <c r="AF301"/>
  <c r="AF398" s="1"/>
  <c r="AF300"/>
  <c r="AF397" s="1"/>
  <c r="AF299"/>
  <c r="AF396" s="1"/>
  <c r="AF298"/>
  <c r="AF395" s="1"/>
  <c r="AF297"/>
  <c r="AF394" s="1"/>
  <c r="AF296"/>
  <c r="AB99"/>
  <c r="AB389"/>
  <c r="AB486" s="1"/>
  <c r="AB388"/>
  <c r="AB485" s="1"/>
  <c r="AB387"/>
  <c r="AB484" s="1"/>
  <c r="AB386"/>
  <c r="AB483" s="1"/>
  <c r="AB385"/>
  <c r="AB482" s="1"/>
  <c r="AB384"/>
  <c r="AB481" s="1"/>
  <c r="AB383"/>
  <c r="AB480" s="1"/>
  <c r="AB382"/>
  <c r="AB479" s="1"/>
  <c r="AB381"/>
  <c r="AB478" s="1"/>
  <c r="AB380"/>
  <c r="AB477" s="1"/>
  <c r="AB379"/>
  <c r="AB476" s="1"/>
  <c r="AB378"/>
  <c r="AB475" s="1"/>
  <c r="AB377"/>
  <c r="AB474" s="1"/>
  <c r="AB376"/>
  <c r="AB473" s="1"/>
  <c r="AB375"/>
  <c r="AB472" s="1"/>
  <c r="AB374"/>
  <c r="AB471" s="1"/>
  <c r="AB373"/>
  <c r="AB470" s="1"/>
  <c r="AB372"/>
  <c r="AB469" s="1"/>
  <c r="AB371"/>
  <c r="AB468" s="1"/>
  <c r="AB370"/>
  <c r="AB467" s="1"/>
  <c r="AB369"/>
  <c r="AB466" s="1"/>
  <c r="AB368"/>
  <c r="AB465" s="1"/>
  <c r="AB367"/>
  <c r="AB464" s="1"/>
  <c r="AB366"/>
  <c r="AB463" s="1"/>
  <c r="AB365"/>
  <c r="AB462" s="1"/>
  <c r="AB364"/>
  <c r="AB461" s="1"/>
  <c r="AB363"/>
  <c r="AB460" s="1"/>
  <c r="AB362"/>
  <c r="AB459" s="1"/>
  <c r="AB361"/>
  <c r="AB458" s="1"/>
  <c r="AB360"/>
  <c r="AB457" s="1"/>
  <c r="AB359"/>
  <c r="AB456" s="1"/>
  <c r="AB358"/>
  <c r="AB455" s="1"/>
  <c r="AB357"/>
  <c r="AB454" s="1"/>
  <c r="AB356"/>
  <c r="AB453" s="1"/>
  <c r="AB355"/>
  <c r="AB452" s="1"/>
  <c r="AB354"/>
  <c r="AB451" s="1"/>
  <c r="AB353"/>
  <c r="AB450" s="1"/>
  <c r="AB352"/>
  <c r="AB449" s="1"/>
  <c r="AB351"/>
  <c r="AB448" s="1"/>
  <c r="AB350"/>
  <c r="AB447" s="1"/>
  <c r="AB349"/>
  <c r="AB446" s="1"/>
  <c r="AB348"/>
  <c r="AB445" s="1"/>
  <c r="AB347"/>
  <c r="AB444" s="1"/>
  <c r="AB346"/>
  <c r="AB443" s="1"/>
  <c r="AB345"/>
  <c r="AB442" s="1"/>
  <c r="AB344"/>
  <c r="AB441" s="1"/>
  <c r="AB343"/>
  <c r="AB440" s="1"/>
  <c r="AB342"/>
  <c r="AB439" s="1"/>
  <c r="AB341"/>
  <c r="AB438" s="1"/>
  <c r="AB340"/>
  <c r="AB437" s="1"/>
  <c r="AB339"/>
  <c r="AB436" s="1"/>
  <c r="AB338"/>
  <c r="AB435" s="1"/>
  <c r="AB337"/>
  <c r="AB434" s="1"/>
  <c r="AB336"/>
  <c r="AB433" s="1"/>
  <c r="AB335"/>
  <c r="AB432" s="1"/>
  <c r="AB334"/>
  <c r="AB431" s="1"/>
  <c r="AB333"/>
  <c r="AB430" s="1"/>
  <c r="AB332"/>
  <c r="AB429" s="1"/>
  <c r="AB331"/>
  <c r="AB428" s="1"/>
  <c r="AB330"/>
  <c r="AB427" s="1"/>
  <c r="AB329"/>
  <c r="AB426" s="1"/>
  <c r="AB328"/>
  <c r="AB425" s="1"/>
  <c r="AB327"/>
  <c r="AB424" s="1"/>
  <c r="AB326"/>
  <c r="AB423" s="1"/>
  <c r="AB325"/>
  <c r="AB422" s="1"/>
  <c r="AB324"/>
  <c r="AB421" s="1"/>
  <c r="AB323"/>
  <c r="AB420" s="1"/>
  <c r="AB322"/>
  <c r="AB419" s="1"/>
  <c r="AB321"/>
  <c r="AB418" s="1"/>
  <c r="AB320"/>
  <c r="AB417" s="1"/>
  <c r="AB319"/>
  <c r="AB416" s="1"/>
  <c r="AB318"/>
  <c r="AB415" s="1"/>
  <c r="AB317"/>
  <c r="AB414" s="1"/>
  <c r="AB316"/>
  <c r="AB413" s="1"/>
  <c r="AB315"/>
  <c r="AB412" s="1"/>
  <c r="AB314"/>
  <c r="AB411" s="1"/>
  <c r="AB313"/>
  <c r="AB410" s="1"/>
  <c r="AB312"/>
  <c r="AB409" s="1"/>
  <c r="AB311"/>
  <c r="AB408" s="1"/>
  <c r="AB310"/>
  <c r="AB407" s="1"/>
  <c r="AB309"/>
  <c r="AB406" s="1"/>
  <c r="AB308"/>
  <c r="AB405" s="1"/>
  <c r="AB307"/>
  <c r="AB404" s="1"/>
  <c r="AB306"/>
  <c r="AB403" s="1"/>
  <c r="AB305"/>
  <c r="AB402" s="1"/>
  <c r="AB304"/>
  <c r="AB401" s="1"/>
  <c r="AB303"/>
  <c r="AB400" s="1"/>
  <c r="AB302"/>
  <c r="AB399" s="1"/>
  <c r="AB301"/>
  <c r="AB398" s="1"/>
  <c r="AB300"/>
  <c r="AB397" s="1"/>
  <c r="AB299"/>
  <c r="AB396" s="1"/>
  <c r="AB298"/>
  <c r="AB395" s="1"/>
  <c r="AB297"/>
  <c r="AB394" s="1"/>
  <c r="AB296"/>
  <c r="AB393" s="1"/>
  <c r="X99"/>
  <c r="X389"/>
  <c r="X486" s="1"/>
  <c r="X388"/>
  <c r="X485" s="1"/>
  <c r="X387"/>
  <c r="X484" s="1"/>
  <c r="X386"/>
  <c r="X483" s="1"/>
  <c r="X385"/>
  <c r="X482" s="1"/>
  <c r="X384"/>
  <c r="X481" s="1"/>
  <c r="X383"/>
  <c r="X480" s="1"/>
  <c r="X382"/>
  <c r="X479" s="1"/>
  <c r="X381"/>
  <c r="X478" s="1"/>
  <c r="X380"/>
  <c r="X477" s="1"/>
  <c r="X379"/>
  <c r="X476" s="1"/>
  <c r="X378"/>
  <c r="X475" s="1"/>
  <c r="X377"/>
  <c r="X474" s="1"/>
  <c r="X376"/>
  <c r="X473" s="1"/>
  <c r="X375"/>
  <c r="X472" s="1"/>
  <c r="X374"/>
  <c r="X471" s="1"/>
  <c r="X373"/>
  <c r="X470" s="1"/>
  <c r="X372"/>
  <c r="X469" s="1"/>
  <c r="X371"/>
  <c r="X468" s="1"/>
  <c r="X370"/>
  <c r="X467" s="1"/>
  <c r="X369"/>
  <c r="X466" s="1"/>
  <c r="X368"/>
  <c r="X465" s="1"/>
  <c r="X367"/>
  <c r="X464" s="1"/>
  <c r="X366"/>
  <c r="X463" s="1"/>
  <c r="X365"/>
  <c r="X462" s="1"/>
  <c r="X364"/>
  <c r="X461" s="1"/>
  <c r="X363"/>
  <c r="X460" s="1"/>
  <c r="X362"/>
  <c r="X459" s="1"/>
  <c r="X361"/>
  <c r="X458" s="1"/>
  <c r="X360"/>
  <c r="X457" s="1"/>
  <c r="X359"/>
  <c r="X456" s="1"/>
  <c r="X358"/>
  <c r="X455" s="1"/>
  <c r="X357"/>
  <c r="X454" s="1"/>
  <c r="X356"/>
  <c r="X453" s="1"/>
  <c r="X355"/>
  <c r="X452" s="1"/>
  <c r="X354"/>
  <c r="X451" s="1"/>
  <c r="X353"/>
  <c r="X450" s="1"/>
  <c r="X352"/>
  <c r="X449" s="1"/>
  <c r="X351"/>
  <c r="X448" s="1"/>
  <c r="X350"/>
  <c r="X447" s="1"/>
  <c r="X349"/>
  <c r="X446" s="1"/>
  <c r="X348"/>
  <c r="X445" s="1"/>
  <c r="X347"/>
  <c r="X444" s="1"/>
  <c r="X346"/>
  <c r="X443" s="1"/>
  <c r="X345"/>
  <c r="X442" s="1"/>
  <c r="X344"/>
  <c r="X441" s="1"/>
  <c r="X343"/>
  <c r="X440" s="1"/>
  <c r="X342"/>
  <c r="X439" s="1"/>
  <c r="X341"/>
  <c r="X438" s="1"/>
  <c r="X340"/>
  <c r="X437" s="1"/>
  <c r="X339"/>
  <c r="X436" s="1"/>
  <c r="X338"/>
  <c r="X435" s="1"/>
  <c r="X337"/>
  <c r="X434" s="1"/>
  <c r="X336"/>
  <c r="X433" s="1"/>
  <c r="X335"/>
  <c r="X432" s="1"/>
  <c r="X334"/>
  <c r="X431" s="1"/>
  <c r="X333"/>
  <c r="X430" s="1"/>
  <c r="X332"/>
  <c r="X429" s="1"/>
  <c r="X331"/>
  <c r="X428" s="1"/>
  <c r="X330"/>
  <c r="X427" s="1"/>
  <c r="X329"/>
  <c r="X426" s="1"/>
  <c r="X328"/>
  <c r="X425" s="1"/>
  <c r="X327"/>
  <c r="X424" s="1"/>
  <c r="X326"/>
  <c r="X423" s="1"/>
  <c r="X325"/>
  <c r="X422" s="1"/>
  <c r="X324"/>
  <c r="X421" s="1"/>
  <c r="X323"/>
  <c r="X420" s="1"/>
  <c r="X322"/>
  <c r="X419" s="1"/>
  <c r="X321"/>
  <c r="X418" s="1"/>
  <c r="X320"/>
  <c r="X417" s="1"/>
  <c r="X319"/>
  <c r="X416" s="1"/>
  <c r="X318"/>
  <c r="X415" s="1"/>
  <c r="X317"/>
  <c r="X414" s="1"/>
  <c r="X316"/>
  <c r="X413" s="1"/>
  <c r="X315"/>
  <c r="X412" s="1"/>
  <c r="X314"/>
  <c r="X411" s="1"/>
  <c r="X313"/>
  <c r="X410" s="1"/>
  <c r="X312"/>
  <c r="X409" s="1"/>
  <c r="X311"/>
  <c r="X408" s="1"/>
  <c r="X310"/>
  <c r="X407" s="1"/>
  <c r="X309"/>
  <c r="X406" s="1"/>
  <c r="X308"/>
  <c r="X405" s="1"/>
  <c r="X307"/>
  <c r="X404" s="1"/>
  <c r="X306"/>
  <c r="X403" s="1"/>
  <c r="X305"/>
  <c r="X402" s="1"/>
  <c r="X304"/>
  <c r="X401" s="1"/>
  <c r="X303"/>
  <c r="X400" s="1"/>
  <c r="X302"/>
  <c r="X399" s="1"/>
  <c r="X301"/>
  <c r="X398" s="1"/>
  <c r="X300"/>
  <c r="X397" s="1"/>
  <c r="X299"/>
  <c r="X396" s="1"/>
  <c r="X298"/>
  <c r="X395" s="1"/>
  <c r="X297"/>
  <c r="X394" s="1"/>
  <c r="X296"/>
  <c r="AM99"/>
  <c r="AM389"/>
  <c r="AM486" s="1"/>
  <c r="AM388"/>
  <c r="AM485" s="1"/>
  <c r="AM387"/>
  <c r="AM484" s="1"/>
  <c r="AM386"/>
  <c r="AM483" s="1"/>
  <c r="AM385"/>
  <c r="AM482" s="1"/>
  <c r="AM384"/>
  <c r="AM481" s="1"/>
  <c r="AM383"/>
  <c r="AM480" s="1"/>
  <c r="AM382"/>
  <c r="AM479" s="1"/>
  <c r="AM381"/>
  <c r="AM478" s="1"/>
  <c r="AM380"/>
  <c r="AM477" s="1"/>
  <c r="AM379"/>
  <c r="AM476" s="1"/>
  <c r="AM378"/>
  <c r="AM475" s="1"/>
  <c r="AM377"/>
  <c r="AM474" s="1"/>
  <c r="AM376"/>
  <c r="AM473" s="1"/>
  <c r="AM375"/>
  <c r="AM472" s="1"/>
  <c r="AM374"/>
  <c r="AM471" s="1"/>
  <c r="AM373"/>
  <c r="AM470" s="1"/>
  <c r="AM372"/>
  <c r="AM469" s="1"/>
  <c r="AM371"/>
  <c r="AM468" s="1"/>
  <c r="AM370"/>
  <c r="AM467" s="1"/>
  <c r="AM369"/>
  <c r="AM466" s="1"/>
  <c r="AM368"/>
  <c r="AM465" s="1"/>
  <c r="AM367"/>
  <c r="AM464" s="1"/>
  <c r="AM366"/>
  <c r="AM463" s="1"/>
  <c r="AM365"/>
  <c r="AM462" s="1"/>
  <c r="AM364"/>
  <c r="AM461" s="1"/>
  <c r="AM363"/>
  <c r="AM460" s="1"/>
  <c r="AM362"/>
  <c r="AM459" s="1"/>
  <c r="AM361"/>
  <c r="AM458" s="1"/>
  <c r="AM360"/>
  <c r="AM457" s="1"/>
  <c r="AM359"/>
  <c r="AM456" s="1"/>
  <c r="AM358"/>
  <c r="AM455" s="1"/>
  <c r="AM357"/>
  <c r="AM454" s="1"/>
  <c r="AM356"/>
  <c r="AM453" s="1"/>
  <c r="AM355"/>
  <c r="AM452" s="1"/>
  <c r="AM354"/>
  <c r="AM451" s="1"/>
  <c r="AM353"/>
  <c r="AM450" s="1"/>
  <c r="AM352"/>
  <c r="AM449" s="1"/>
  <c r="AM351"/>
  <c r="AM448" s="1"/>
  <c r="AM350"/>
  <c r="AM447" s="1"/>
  <c r="AM349"/>
  <c r="AM446" s="1"/>
  <c r="AM348"/>
  <c r="AM445" s="1"/>
  <c r="AM347"/>
  <c r="AM444" s="1"/>
  <c r="AM346"/>
  <c r="AM443" s="1"/>
  <c r="AM345"/>
  <c r="AM442" s="1"/>
  <c r="AM344"/>
  <c r="AM441" s="1"/>
  <c r="AM343"/>
  <c r="AM440" s="1"/>
  <c r="AM342"/>
  <c r="AM439" s="1"/>
  <c r="AM341"/>
  <c r="AM438" s="1"/>
  <c r="AM340"/>
  <c r="AM437" s="1"/>
  <c r="AM339"/>
  <c r="AM436" s="1"/>
  <c r="AM338"/>
  <c r="AM435" s="1"/>
  <c r="AM337"/>
  <c r="AM434" s="1"/>
  <c r="AM336"/>
  <c r="AM433" s="1"/>
  <c r="AM335"/>
  <c r="AM432" s="1"/>
  <c r="AM334"/>
  <c r="AM431" s="1"/>
  <c r="AM333"/>
  <c r="AM430" s="1"/>
  <c r="AM332"/>
  <c r="AM429" s="1"/>
  <c r="AM331"/>
  <c r="AM428" s="1"/>
  <c r="AM330"/>
  <c r="AM427" s="1"/>
  <c r="AM329"/>
  <c r="AM426" s="1"/>
  <c r="AM328"/>
  <c r="AM425" s="1"/>
  <c r="AM327"/>
  <c r="AM424" s="1"/>
  <c r="AM326"/>
  <c r="AM423" s="1"/>
  <c r="AM325"/>
  <c r="AM422" s="1"/>
  <c r="AM324"/>
  <c r="AM421" s="1"/>
  <c r="AM323"/>
  <c r="AM420" s="1"/>
  <c r="AM322"/>
  <c r="AM419" s="1"/>
  <c r="AM321"/>
  <c r="AM418" s="1"/>
  <c r="AM320"/>
  <c r="AM417" s="1"/>
  <c r="AM319"/>
  <c r="AM416" s="1"/>
  <c r="AM318"/>
  <c r="AM415" s="1"/>
  <c r="AM317"/>
  <c r="AM414" s="1"/>
  <c r="AM316"/>
  <c r="AM413" s="1"/>
  <c r="AM315"/>
  <c r="AM412" s="1"/>
  <c r="AM314"/>
  <c r="AM411" s="1"/>
  <c r="AM313"/>
  <c r="AM410" s="1"/>
  <c r="AM312"/>
  <c r="AM409" s="1"/>
  <c r="AM311"/>
  <c r="AM408" s="1"/>
  <c r="AM310"/>
  <c r="AM407" s="1"/>
  <c r="AM309"/>
  <c r="AM406" s="1"/>
  <c r="AM308"/>
  <c r="AM405" s="1"/>
  <c r="AM307"/>
  <c r="AM404" s="1"/>
  <c r="AM306"/>
  <c r="AM403" s="1"/>
  <c r="AM305"/>
  <c r="AM402" s="1"/>
  <c r="AM304"/>
  <c r="AM401" s="1"/>
  <c r="AM303"/>
  <c r="AM400" s="1"/>
  <c r="AM302"/>
  <c r="AM399" s="1"/>
  <c r="AM301"/>
  <c r="AM398" s="1"/>
  <c r="AM300"/>
  <c r="AM397" s="1"/>
  <c r="AM299"/>
  <c r="AM396" s="1"/>
  <c r="AM298"/>
  <c r="AM395" s="1"/>
  <c r="AM297"/>
  <c r="AM394" s="1"/>
  <c r="AM296"/>
  <c r="AM393" s="1"/>
  <c r="AI99"/>
  <c r="AI389"/>
  <c r="AI486" s="1"/>
  <c r="AI388"/>
  <c r="AI485" s="1"/>
  <c r="AI387"/>
  <c r="AI484" s="1"/>
  <c r="AI386"/>
  <c r="AI483" s="1"/>
  <c r="AI385"/>
  <c r="AI482" s="1"/>
  <c r="AI384"/>
  <c r="AI481" s="1"/>
  <c r="AI383"/>
  <c r="AI480" s="1"/>
  <c r="AI382"/>
  <c r="AI479" s="1"/>
  <c r="AI381"/>
  <c r="AI478" s="1"/>
  <c r="AI380"/>
  <c r="AI477" s="1"/>
  <c r="AI379"/>
  <c r="AI476" s="1"/>
  <c r="AI378"/>
  <c r="AI475" s="1"/>
  <c r="AI377"/>
  <c r="AI474" s="1"/>
  <c r="AI376"/>
  <c r="AI473" s="1"/>
  <c r="AI375"/>
  <c r="AI472" s="1"/>
  <c r="AI374"/>
  <c r="AI471" s="1"/>
  <c r="AI373"/>
  <c r="AI470" s="1"/>
  <c r="AI372"/>
  <c r="AI469" s="1"/>
  <c r="AI371"/>
  <c r="AI468" s="1"/>
  <c r="AI370"/>
  <c r="AI467" s="1"/>
  <c r="AI369"/>
  <c r="AI466" s="1"/>
  <c r="AI368"/>
  <c r="AI465" s="1"/>
  <c r="AI367"/>
  <c r="AI464" s="1"/>
  <c r="AI366"/>
  <c r="AI365"/>
  <c r="AI462" s="1"/>
  <c r="AI364"/>
  <c r="AI461" s="1"/>
  <c r="AI363"/>
  <c r="AI460" s="1"/>
  <c r="AI362"/>
  <c r="AI459" s="1"/>
  <c r="AI361"/>
  <c r="AI360"/>
  <c r="AI359"/>
  <c r="AI358"/>
  <c r="AI455" s="1"/>
  <c r="AI357"/>
  <c r="AI454" s="1"/>
  <c r="AI356"/>
  <c r="AI453" s="1"/>
  <c r="AI355"/>
  <c r="AI452" s="1"/>
  <c r="AI354"/>
  <c r="AI451" s="1"/>
  <c r="AI353"/>
  <c r="AI450" s="1"/>
  <c r="AI352"/>
  <c r="AI449" s="1"/>
  <c r="AI351"/>
  <c r="AI448" s="1"/>
  <c r="AI350"/>
  <c r="AI447" s="1"/>
  <c r="AI349"/>
  <c r="AI446" s="1"/>
  <c r="AI348"/>
  <c r="AI445" s="1"/>
  <c r="AI347"/>
  <c r="AI444" s="1"/>
  <c r="AI346"/>
  <c r="AI443" s="1"/>
  <c r="AI345"/>
  <c r="AI442" s="1"/>
  <c r="AI344"/>
  <c r="AI441" s="1"/>
  <c r="AI343"/>
  <c r="AI440" s="1"/>
  <c r="AI342"/>
  <c r="AI439" s="1"/>
  <c r="AI341"/>
  <c r="AI438" s="1"/>
  <c r="AI340"/>
  <c r="AI437" s="1"/>
  <c r="AI339"/>
  <c r="AI436" s="1"/>
  <c r="AI338"/>
  <c r="AI435" s="1"/>
  <c r="AI337"/>
  <c r="AI434" s="1"/>
  <c r="AI336"/>
  <c r="AI433" s="1"/>
  <c r="AI335"/>
  <c r="AI432" s="1"/>
  <c r="AI334"/>
  <c r="AI431" s="1"/>
  <c r="AI333"/>
  <c r="AI430" s="1"/>
  <c r="AI332"/>
  <c r="AI429" s="1"/>
  <c r="AI331"/>
  <c r="AI428" s="1"/>
  <c r="AI330"/>
  <c r="AI329"/>
  <c r="AI426" s="1"/>
  <c r="AI328"/>
  <c r="AI425" s="1"/>
  <c r="AI327"/>
  <c r="AI424" s="1"/>
  <c r="AI326"/>
  <c r="AI423" s="1"/>
  <c r="AI325"/>
  <c r="AI422" s="1"/>
  <c r="AI324"/>
  <c r="AI421" s="1"/>
  <c r="AI323"/>
  <c r="AI420" s="1"/>
  <c r="AI322"/>
  <c r="AI419" s="1"/>
  <c r="AI321"/>
  <c r="AI320"/>
  <c r="AI417" s="1"/>
  <c r="AI319"/>
  <c r="AI416" s="1"/>
  <c r="AI318"/>
  <c r="AI415" s="1"/>
  <c r="AI317"/>
  <c r="AI414" s="1"/>
  <c r="AI316"/>
  <c r="AI413" s="1"/>
  <c r="AI315"/>
  <c r="AI412" s="1"/>
  <c r="AI314"/>
  <c r="AI411" s="1"/>
  <c r="AI313"/>
  <c r="AI312"/>
  <c r="AI409" s="1"/>
  <c r="AI311"/>
  <c r="AI408" s="1"/>
  <c r="AI310"/>
  <c r="AI407" s="1"/>
  <c r="AI309"/>
  <c r="AI406" s="1"/>
  <c r="AI308"/>
  <c r="AI405" s="1"/>
  <c r="AI307"/>
  <c r="AI306"/>
  <c r="AI403" s="1"/>
  <c r="AI305"/>
  <c r="AI304"/>
  <c r="AI303"/>
  <c r="AI400" s="1"/>
  <c r="AI302"/>
  <c r="AI301"/>
  <c r="AI398" s="1"/>
  <c r="AI300"/>
  <c r="AI299"/>
  <c r="AI298"/>
  <c r="AI395" s="1"/>
  <c r="AI297"/>
  <c r="AI394" s="1"/>
  <c r="AI296"/>
  <c r="AE99"/>
  <c r="AE389"/>
  <c r="AE486" s="1"/>
  <c r="AE388"/>
  <c r="AE485" s="1"/>
  <c r="AE387"/>
  <c r="AE484" s="1"/>
  <c r="AE386"/>
  <c r="AE483" s="1"/>
  <c r="AE385"/>
  <c r="AE482" s="1"/>
  <c r="AE384"/>
  <c r="AE481" s="1"/>
  <c r="AE383"/>
  <c r="AE480" s="1"/>
  <c r="AE382"/>
  <c r="AE479" s="1"/>
  <c r="AE381"/>
  <c r="AE478" s="1"/>
  <c r="AE380"/>
  <c r="AE477" s="1"/>
  <c r="AE379"/>
  <c r="AE476" s="1"/>
  <c r="AE378"/>
  <c r="AE475" s="1"/>
  <c r="AE377"/>
  <c r="AE474" s="1"/>
  <c r="AE376"/>
  <c r="AE473" s="1"/>
  <c r="AE375"/>
  <c r="AE472" s="1"/>
  <c r="AE374"/>
  <c r="AE471" s="1"/>
  <c r="AE373"/>
  <c r="AE470" s="1"/>
  <c r="AE372"/>
  <c r="AE469" s="1"/>
  <c r="AE371"/>
  <c r="AE468" s="1"/>
  <c r="AE370"/>
  <c r="AE467" s="1"/>
  <c r="AE369"/>
  <c r="AE466" s="1"/>
  <c r="AE368"/>
  <c r="AE465" s="1"/>
  <c r="AE367"/>
  <c r="AE464" s="1"/>
  <c r="AE366"/>
  <c r="AE463" s="1"/>
  <c r="AE365"/>
  <c r="AE462" s="1"/>
  <c r="AE364"/>
  <c r="AE461" s="1"/>
  <c r="AE363"/>
  <c r="AE460" s="1"/>
  <c r="AE362"/>
  <c r="AE459" s="1"/>
  <c r="AE361"/>
  <c r="AE458" s="1"/>
  <c r="AE360"/>
  <c r="AE457" s="1"/>
  <c r="AE359"/>
  <c r="AE456" s="1"/>
  <c r="AE358"/>
  <c r="AE455" s="1"/>
  <c r="AE357"/>
  <c r="AE454" s="1"/>
  <c r="AE356"/>
  <c r="AE453" s="1"/>
  <c r="AE355"/>
  <c r="AE452" s="1"/>
  <c r="AE354"/>
  <c r="AE451" s="1"/>
  <c r="AE353"/>
  <c r="AE450" s="1"/>
  <c r="AE352"/>
  <c r="AE449" s="1"/>
  <c r="AE351"/>
  <c r="AE448" s="1"/>
  <c r="AE350"/>
  <c r="AE447" s="1"/>
  <c r="AE349"/>
  <c r="AE446" s="1"/>
  <c r="AE348"/>
  <c r="AE445" s="1"/>
  <c r="AE347"/>
  <c r="AE444" s="1"/>
  <c r="AE346"/>
  <c r="AE443" s="1"/>
  <c r="AE345"/>
  <c r="AE442" s="1"/>
  <c r="AE344"/>
  <c r="AE441" s="1"/>
  <c r="AE343"/>
  <c r="AE440" s="1"/>
  <c r="AE342"/>
  <c r="AE439" s="1"/>
  <c r="AE341"/>
  <c r="AE438" s="1"/>
  <c r="AE340"/>
  <c r="AE437" s="1"/>
  <c r="AE339"/>
  <c r="AE436" s="1"/>
  <c r="AE338"/>
  <c r="AE435" s="1"/>
  <c r="AE337"/>
  <c r="AE434" s="1"/>
  <c r="AE336"/>
  <c r="AE433" s="1"/>
  <c r="AE335"/>
  <c r="AE432" s="1"/>
  <c r="AE334"/>
  <c r="AE431" s="1"/>
  <c r="AE333"/>
  <c r="AE430" s="1"/>
  <c r="AE332"/>
  <c r="AE429" s="1"/>
  <c r="AE331"/>
  <c r="AE428" s="1"/>
  <c r="AE330"/>
  <c r="AE427" s="1"/>
  <c r="AE329"/>
  <c r="AE426" s="1"/>
  <c r="AE328"/>
  <c r="AE425" s="1"/>
  <c r="AE327"/>
  <c r="AE424" s="1"/>
  <c r="AE326"/>
  <c r="AE423" s="1"/>
  <c r="AE325"/>
  <c r="AE422" s="1"/>
  <c r="AE324"/>
  <c r="AE421" s="1"/>
  <c r="AE323"/>
  <c r="AE420" s="1"/>
  <c r="AE322"/>
  <c r="AE419" s="1"/>
  <c r="AE321"/>
  <c r="AE418" s="1"/>
  <c r="AE320"/>
  <c r="AE417" s="1"/>
  <c r="AE319"/>
  <c r="AE416" s="1"/>
  <c r="AE318"/>
  <c r="AE415" s="1"/>
  <c r="AE317"/>
  <c r="AE414" s="1"/>
  <c r="AE316"/>
  <c r="AE413" s="1"/>
  <c r="AE315"/>
  <c r="AE412" s="1"/>
  <c r="AE314"/>
  <c r="AE411" s="1"/>
  <c r="AE313"/>
  <c r="AE410" s="1"/>
  <c r="AE312"/>
  <c r="AE409" s="1"/>
  <c r="AE311"/>
  <c r="AE408" s="1"/>
  <c r="AE310"/>
  <c r="AE407" s="1"/>
  <c r="AE309"/>
  <c r="AE406" s="1"/>
  <c r="AE308"/>
  <c r="AE405" s="1"/>
  <c r="AE307"/>
  <c r="AE404" s="1"/>
  <c r="AE306"/>
  <c r="AE403" s="1"/>
  <c r="AE305"/>
  <c r="AE402" s="1"/>
  <c r="AE304"/>
  <c r="AE401" s="1"/>
  <c r="AE303"/>
  <c r="AE400" s="1"/>
  <c r="AE302"/>
  <c r="AE399" s="1"/>
  <c r="AE301"/>
  <c r="AE398" s="1"/>
  <c r="AE300"/>
  <c r="AE397" s="1"/>
  <c r="AE299"/>
  <c r="AE396" s="1"/>
  <c r="AE298"/>
  <c r="AE395" s="1"/>
  <c r="AE297"/>
  <c r="AE394" s="1"/>
  <c r="AE296"/>
  <c r="AE393" s="1"/>
  <c r="AA99"/>
  <c r="AA389"/>
  <c r="AA486" s="1"/>
  <c r="AA388"/>
  <c r="AA485" s="1"/>
  <c r="AA387"/>
  <c r="AA484" s="1"/>
  <c r="AA386"/>
  <c r="AA483" s="1"/>
  <c r="AA385"/>
  <c r="AA482" s="1"/>
  <c r="AA384"/>
  <c r="AA481" s="1"/>
  <c r="AA383"/>
  <c r="AA480" s="1"/>
  <c r="AA382"/>
  <c r="AA479" s="1"/>
  <c r="AA381"/>
  <c r="AA478" s="1"/>
  <c r="AA380"/>
  <c r="AA477" s="1"/>
  <c r="AA379"/>
  <c r="AA476" s="1"/>
  <c r="AA378"/>
  <c r="AA475" s="1"/>
  <c r="AA377"/>
  <c r="AA474" s="1"/>
  <c r="AA376"/>
  <c r="AA473" s="1"/>
  <c r="AA375"/>
  <c r="AA472" s="1"/>
  <c r="AA374"/>
  <c r="AA471" s="1"/>
  <c r="AA373"/>
  <c r="AA470" s="1"/>
  <c r="AA372"/>
  <c r="AA469" s="1"/>
  <c r="AA371"/>
  <c r="AA468" s="1"/>
  <c r="AA370"/>
  <c r="AA467" s="1"/>
  <c r="AA369"/>
  <c r="AA466" s="1"/>
  <c r="AA368"/>
  <c r="AA465" s="1"/>
  <c r="AA367"/>
  <c r="AA464" s="1"/>
  <c r="AA366"/>
  <c r="AA463" s="1"/>
  <c r="AA365"/>
  <c r="AA462" s="1"/>
  <c r="AA364"/>
  <c r="AA461" s="1"/>
  <c r="AA363"/>
  <c r="AA460" s="1"/>
  <c r="AA362"/>
  <c r="AA459" s="1"/>
  <c r="AA361"/>
  <c r="AA458" s="1"/>
  <c r="AA360"/>
  <c r="AA457" s="1"/>
  <c r="AA359"/>
  <c r="AA456" s="1"/>
  <c r="AA358"/>
  <c r="AA455" s="1"/>
  <c r="AA357"/>
  <c r="AA454" s="1"/>
  <c r="AA356"/>
  <c r="AA453" s="1"/>
  <c r="AA355"/>
  <c r="AA452" s="1"/>
  <c r="AA354"/>
  <c r="AA451" s="1"/>
  <c r="AA353"/>
  <c r="AA450" s="1"/>
  <c r="AA352"/>
  <c r="AA449" s="1"/>
  <c r="AA351"/>
  <c r="AA448" s="1"/>
  <c r="AA350"/>
  <c r="AA447" s="1"/>
  <c r="AA349"/>
  <c r="AA446" s="1"/>
  <c r="AA348"/>
  <c r="AA445" s="1"/>
  <c r="AA347"/>
  <c r="AA444" s="1"/>
  <c r="AA346"/>
  <c r="AA443" s="1"/>
  <c r="AA345"/>
  <c r="AA442" s="1"/>
  <c r="AA344"/>
  <c r="AA441" s="1"/>
  <c r="AA343"/>
  <c r="AA440" s="1"/>
  <c r="AA342"/>
  <c r="AA439" s="1"/>
  <c r="AA341"/>
  <c r="AA438" s="1"/>
  <c r="AA340"/>
  <c r="AA437" s="1"/>
  <c r="AA339"/>
  <c r="AA436" s="1"/>
  <c r="AA338"/>
  <c r="AA435" s="1"/>
  <c r="AA337"/>
  <c r="AA434" s="1"/>
  <c r="AA336"/>
  <c r="AA433" s="1"/>
  <c r="AA335"/>
  <c r="AA432" s="1"/>
  <c r="AA334"/>
  <c r="AA431" s="1"/>
  <c r="AA333"/>
  <c r="AA430" s="1"/>
  <c r="AA332"/>
  <c r="AA429" s="1"/>
  <c r="AA331"/>
  <c r="AA428" s="1"/>
  <c r="AA330"/>
  <c r="AA427" s="1"/>
  <c r="AA329"/>
  <c r="AA426" s="1"/>
  <c r="AA328"/>
  <c r="AA425" s="1"/>
  <c r="AA327"/>
  <c r="AA424" s="1"/>
  <c r="AA326"/>
  <c r="AA423" s="1"/>
  <c r="AA325"/>
  <c r="AA422" s="1"/>
  <c r="AA324"/>
  <c r="AA421" s="1"/>
  <c r="AA323"/>
  <c r="AA420" s="1"/>
  <c r="AA322"/>
  <c r="AA419" s="1"/>
  <c r="AA321"/>
  <c r="AA418" s="1"/>
  <c r="AA320"/>
  <c r="AA417" s="1"/>
  <c r="AA319"/>
  <c r="AA416" s="1"/>
  <c r="AA318"/>
  <c r="AA415" s="1"/>
  <c r="AA317"/>
  <c r="AA414" s="1"/>
  <c r="AA316"/>
  <c r="AA413" s="1"/>
  <c r="AA315"/>
  <c r="AA412" s="1"/>
  <c r="AA314"/>
  <c r="AA411" s="1"/>
  <c r="AA313"/>
  <c r="AA410" s="1"/>
  <c r="AA312"/>
  <c r="AA409" s="1"/>
  <c r="AA311"/>
  <c r="AA408" s="1"/>
  <c r="AA310"/>
  <c r="AA407" s="1"/>
  <c r="AA309"/>
  <c r="AA406" s="1"/>
  <c r="AA308"/>
  <c r="AA405" s="1"/>
  <c r="AA307"/>
  <c r="AA404" s="1"/>
  <c r="AA306"/>
  <c r="AA403" s="1"/>
  <c r="AA305"/>
  <c r="AA402" s="1"/>
  <c r="AA304"/>
  <c r="AA401" s="1"/>
  <c r="AA303"/>
  <c r="AA400" s="1"/>
  <c r="AA302"/>
  <c r="AA399" s="1"/>
  <c r="AA301"/>
  <c r="AA398" s="1"/>
  <c r="AA300"/>
  <c r="AA397" s="1"/>
  <c r="AA299"/>
  <c r="AA396" s="1"/>
  <c r="AA298"/>
  <c r="AA395" s="1"/>
  <c r="AA297"/>
  <c r="AA394" s="1"/>
  <c r="AA296"/>
  <c r="W99"/>
  <c r="W389"/>
  <c r="W486" s="1"/>
  <c r="W388"/>
  <c r="W485" s="1"/>
  <c r="W387"/>
  <c r="W484" s="1"/>
  <c r="W386"/>
  <c r="W483" s="1"/>
  <c r="W385"/>
  <c r="W482" s="1"/>
  <c r="W384"/>
  <c r="W481" s="1"/>
  <c r="W383"/>
  <c r="W480" s="1"/>
  <c r="W382"/>
  <c r="W479" s="1"/>
  <c r="W381"/>
  <c r="W478" s="1"/>
  <c r="W380"/>
  <c r="W477" s="1"/>
  <c r="W379"/>
  <c r="W476" s="1"/>
  <c r="W378"/>
  <c r="W475" s="1"/>
  <c r="W377"/>
  <c r="W474" s="1"/>
  <c r="W376"/>
  <c r="W473" s="1"/>
  <c r="W375"/>
  <c r="W472" s="1"/>
  <c r="W374"/>
  <c r="W471" s="1"/>
  <c r="W373"/>
  <c r="W470" s="1"/>
  <c r="W372"/>
  <c r="W469" s="1"/>
  <c r="W371"/>
  <c r="W468" s="1"/>
  <c r="W370"/>
  <c r="W467" s="1"/>
  <c r="W369"/>
  <c r="W466" s="1"/>
  <c r="W368"/>
  <c r="W465" s="1"/>
  <c r="W367"/>
  <c r="W464" s="1"/>
  <c r="W366"/>
  <c r="W463" s="1"/>
  <c r="W365"/>
  <c r="W462" s="1"/>
  <c r="W364"/>
  <c r="W461" s="1"/>
  <c r="W363"/>
  <c r="W460" s="1"/>
  <c r="W362"/>
  <c r="W459" s="1"/>
  <c r="W361"/>
  <c r="W458" s="1"/>
  <c r="W360"/>
  <c r="W457" s="1"/>
  <c r="W359"/>
  <c r="W456" s="1"/>
  <c r="W358"/>
  <c r="W455" s="1"/>
  <c r="W357"/>
  <c r="W454" s="1"/>
  <c r="W356"/>
  <c r="W453" s="1"/>
  <c r="W355"/>
  <c r="W452" s="1"/>
  <c r="W354"/>
  <c r="W451" s="1"/>
  <c r="W353"/>
  <c r="W450" s="1"/>
  <c r="W352"/>
  <c r="W449" s="1"/>
  <c r="W351"/>
  <c r="W448" s="1"/>
  <c r="W350"/>
  <c r="W447" s="1"/>
  <c r="W349"/>
  <c r="W446" s="1"/>
  <c r="W348"/>
  <c r="W445" s="1"/>
  <c r="W347"/>
  <c r="W444" s="1"/>
  <c r="W346"/>
  <c r="W443" s="1"/>
  <c r="W345"/>
  <c r="W442" s="1"/>
  <c r="W344"/>
  <c r="W441" s="1"/>
  <c r="W343"/>
  <c r="W440" s="1"/>
  <c r="W342"/>
  <c r="W439" s="1"/>
  <c r="W341"/>
  <c r="W438" s="1"/>
  <c r="W340"/>
  <c r="W437" s="1"/>
  <c r="W339"/>
  <c r="W436" s="1"/>
  <c r="W338"/>
  <c r="W435" s="1"/>
  <c r="W337"/>
  <c r="W434" s="1"/>
  <c r="W336"/>
  <c r="W433" s="1"/>
  <c r="W335"/>
  <c r="W432" s="1"/>
  <c r="W334"/>
  <c r="W431" s="1"/>
  <c r="W333"/>
  <c r="W430" s="1"/>
  <c r="W332"/>
  <c r="W429" s="1"/>
  <c r="W331"/>
  <c r="W428" s="1"/>
  <c r="W330"/>
  <c r="W427" s="1"/>
  <c r="W329"/>
  <c r="W426" s="1"/>
  <c r="W328"/>
  <c r="W425" s="1"/>
  <c r="W327"/>
  <c r="W424" s="1"/>
  <c r="W326"/>
  <c r="W423" s="1"/>
  <c r="W325"/>
  <c r="W422" s="1"/>
  <c r="W324"/>
  <c r="W421" s="1"/>
  <c r="W323"/>
  <c r="W420" s="1"/>
  <c r="W322"/>
  <c r="W419" s="1"/>
  <c r="W321"/>
  <c r="W418" s="1"/>
  <c r="W320"/>
  <c r="W417" s="1"/>
  <c r="W319"/>
  <c r="W416" s="1"/>
  <c r="W318"/>
  <c r="W415" s="1"/>
  <c r="W317"/>
  <c r="W414" s="1"/>
  <c r="W316"/>
  <c r="W413" s="1"/>
  <c r="W315"/>
  <c r="W412" s="1"/>
  <c r="W314"/>
  <c r="W411" s="1"/>
  <c r="W313"/>
  <c r="W410" s="1"/>
  <c r="W312"/>
  <c r="W409" s="1"/>
  <c r="W311"/>
  <c r="W408" s="1"/>
  <c r="W310"/>
  <c r="W407" s="1"/>
  <c r="W309"/>
  <c r="W406" s="1"/>
  <c r="W308"/>
  <c r="W405" s="1"/>
  <c r="W307"/>
  <c r="W404" s="1"/>
  <c r="W306"/>
  <c r="W403" s="1"/>
  <c r="W305"/>
  <c r="W402" s="1"/>
  <c r="W304"/>
  <c r="W401" s="1"/>
  <c r="W303"/>
  <c r="W400" s="1"/>
  <c r="W302"/>
  <c r="W399" s="1"/>
  <c r="W301"/>
  <c r="W398" s="1"/>
  <c r="W300"/>
  <c r="W397" s="1"/>
  <c r="W299"/>
  <c r="W396" s="1"/>
  <c r="W298"/>
  <c r="W395" s="1"/>
  <c r="W297"/>
  <c r="W394" s="1"/>
  <c r="W296"/>
  <c r="W393" s="1"/>
  <c r="AL99"/>
  <c r="AL389"/>
  <c r="AL486" s="1"/>
  <c r="AL388"/>
  <c r="AL485" s="1"/>
  <c r="AL387"/>
  <c r="AL484" s="1"/>
  <c r="AL386"/>
  <c r="AL483" s="1"/>
  <c r="AL385"/>
  <c r="AL482" s="1"/>
  <c r="AL384"/>
  <c r="AL481" s="1"/>
  <c r="AL383"/>
  <c r="AL480" s="1"/>
  <c r="AL382"/>
  <c r="AL479" s="1"/>
  <c r="AL381"/>
  <c r="AL478" s="1"/>
  <c r="AL380"/>
  <c r="AL477" s="1"/>
  <c r="AL379"/>
  <c r="AL476" s="1"/>
  <c r="AL378"/>
  <c r="AL475" s="1"/>
  <c r="AL377"/>
  <c r="AL474" s="1"/>
  <c r="AL376"/>
  <c r="AL473" s="1"/>
  <c r="AL375"/>
  <c r="AL472" s="1"/>
  <c r="AL374"/>
  <c r="AL471" s="1"/>
  <c r="AL373"/>
  <c r="AL470" s="1"/>
  <c r="AL372"/>
  <c r="AL371"/>
  <c r="AL468" s="1"/>
  <c r="AL370"/>
  <c r="AL467" s="1"/>
  <c r="AL369"/>
  <c r="AL466" s="1"/>
  <c r="AL368"/>
  <c r="AL465" s="1"/>
  <c r="AL367"/>
  <c r="AL464" s="1"/>
  <c r="AL366"/>
  <c r="AL365"/>
  <c r="AL462" s="1"/>
  <c r="AL364"/>
  <c r="AL461" s="1"/>
  <c r="AL363"/>
  <c r="AL362"/>
  <c r="AL459" s="1"/>
  <c r="AL361"/>
  <c r="AL360"/>
  <c r="AL359"/>
  <c r="AL456" s="1"/>
  <c r="AL358"/>
  <c r="AL455" s="1"/>
  <c r="AL357"/>
  <c r="AL454" s="1"/>
  <c r="AL356"/>
  <c r="AL453" s="1"/>
  <c r="AL355"/>
  <c r="AL452" s="1"/>
  <c r="AL354"/>
  <c r="AL451" s="1"/>
  <c r="AL353"/>
  <c r="AL450" s="1"/>
  <c r="AL352"/>
  <c r="AL449" s="1"/>
  <c r="AL351"/>
  <c r="AL448" s="1"/>
  <c r="AL350"/>
  <c r="AL447" s="1"/>
  <c r="AL349"/>
  <c r="AL446" s="1"/>
  <c r="AL348"/>
  <c r="AL445" s="1"/>
  <c r="AL347"/>
  <c r="AL444" s="1"/>
  <c r="AL346"/>
  <c r="AL443" s="1"/>
  <c r="AL345"/>
  <c r="AL442" s="1"/>
  <c r="AL344"/>
  <c r="AL441" s="1"/>
  <c r="AL343"/>
  <c r="AL440" s="1"/>
  <c r="AL342"/>
  <c r="AL439" s="1"/>
  <c r="AL341"/>
  <c r="AL438" s="1"/>
  <c r="AL340"/>
  <c r="AL437" s="1"/>
  <c r="AL339"/>
  <c r="AL436" s="1"/>
  <c r="AL338"/>
  <c r="AL337"/>
  <c r="AL434" s="1"/>
  <c r="AL336"/>
  <c r="AL433" s="1"/>
  <c r="AL335"/>
  <c r="AL432" s="1"/>
  <c r="AL334"/>
  <c r="AL431" s="1"/>
  <c r="AL333"/>
  <c r="AL332"/>
  <c r="AL429" s="1"/>
  <c r="AL331"/>
  <c r="AL330"/>
  <c r="AL427" s="1"/>
  <c r="AL329"/>
  <c r="AL328"/>
  <c r="AL425" s="1"/>
  <c r="AL327"/>
  <c r="AL424" s="1"/>
  <c r="AL326"/>
  <c r="AL423" s="1"/>
  <c r="AL325"/>
  <c r="AL422" s="1"/>
  <c r="AL324"/>
  <c r="AL421" s="1"/>
  <c r="AL323"/>
  <c r="AL420" s="1"/>
  <c r="AL322"/>
  <c r="AL419" s="1"/>
  <c r="AL321"/>
  <c r="AL320"/>
  <c r="AL417" s="1"/>
  <c r="AL319"/>
  <c r="AL416" s="1"/>
  <c r="AL318"/>
  <c r="AL415" s="1"/>
  <c r="AL317"/>
  <c r="AL414" s="1"/>
  <c r="AL316"/>
  <c r="AL413" s="1"/>
  <c r="AL315"/>
  <c r="AL412" s="1"/>
  <c r="AL314"/>
  <c r="AL411" s="1"/>
  <c r="AL313"/>
  <c r="AL312"/>
  <c r="AL409" s="1"/>
  <c r="AL311"/>
  <c r="AL310"/>
  <c r="AL407" s="1"/>
  <c r="AL309"/>
  <c r="AL406" s="1"/>
  <c r="AL308"/>
  <c r="AL405" s="1"/>
  <c r="AL307"/>
  <c r="AL404" s="1"/>
  <c r="AL306"/>
  <c r="AL305"/>
  <c r="AL402" s="1"/>
  <c r="AL304"/>
  <c r="AL303"/>
  <c r="AL400" s="1"/>
  <c r="AL302"/>
  <c r="AL399" s="1"/>
  <c r="AL301"/>
  <c r="AL398" s="1"/>
  <c r="AL300"/>
  <c r="AL397" s="1"/>
  <c r="AL299"/>
  <c r="AL396" s="1"/>
  <c r="AL298"/>
  <c r="AL395" s="1"/>
  <c r="AL297"/>
  <c r="AL394" s="1"/>
  <c r="AL296"/>
  <c r="AH99"/>
  <c r="AH389"/>
  <c r="AH486" s="1"/>
  <c r="AH388"/>
  <c r="AH485" s="1"/>
  <c r="AH387"/>
  <c r="AH484" s="1"/>
  <c r="AH386"/>
  <c r="AH483" s="1"/>
  <c r="AH385"/>
  <c r="AH482" s="1"/>
  <c r="AH384"/>
  <c r="AH481" s="1"/>
  <c r="AH383"/>
  <c r="AH480" s="1"/>
  <c r="AH382"/>
  <c r="AH479" s="1"/>
  <c r="AH381"/>
  <c r="AH478" s="1"/>
  <c r="AH380"/>
  <c r="AH477" s="1"/>
  <c r="AH379"/>
  <c r="AH476" s="1"/>
  <c r="AH378"/>
  <c r="AH475" s="1"/>
  <c r="AH377"/>
  <c r="AH474" s="1"/>
  <c r="AH376"/>
  <c r="AH473" s="1"/>
  <c r="AH375"/>
  <c r="AH472" s="1"/>
  <c r="AH374"/>
  <c r="AH471" s="1"/>
  <c r="AH373"/>
  <c r="AH470" s="1"/>
  <c r="AH372"/>
  <c r="AH469" s="1"/>
  <c r="AH371"/>
  <c r="AH468" s="1"/>
  <c r="AH370"/>
  <c r="AH467" s="1"/>
  <c r="AH369"/>
  <c r="AH466" s="1"/>
  <c r="AH368"/>
  <c r="AH465" s="1"/>
  <c r="AH367"/>
  <c r="AH464" s="1"/>
  <c r="AH366"/>
  <c r="AH463" s="1"/>
  <c r="AH365"/>
  <c r="AH462" s="1"/>
  <c r="AH364"/>
  <c r="AH461" s="1"/>
  <c r="AH363"/>
  <c r="AH460" s="1"/>
  <c r="AH362"/>
  <c r="AH459" s="1"/>
  <c r="AH361"/>
  <c r="AH458" s="1"/>
  <c r="AH360"/>
  <c r="AH457" s="1"/>
  <c r="AH359"/>
  <c r="AH456" s="1"/>
  <c r="AH358"/>
  <c r="AH455" s="1"/>
  <c r="AH357"/>
  <c r="AH454" s="1"/>
  <c r="AH356"/>
  <c r="AH453" s="1"/>
  <c r="AH355"/>
  <c r="AH452" s="1"/>
  <c r="AH354"/>
  <c r="AH451" s="1"/>
  <c r="AH353"/>
  <c r="AH450" s="1"/>
  <c r="AH352"/>
  <c r="AH449" s="1"/>
  <c r="AH351"/>
  <c r="AH448" s="1"/>
  <c r="AH350"/>
  <c r="AH447" s="1"/>
  <c r="AH349"/>
  <c r="AH446" s="1"/>
  <c r="AH348"/>
  <c r="AH445" s="1"/>
  <c r="AH347"/>
  <c r="AH444" s="1"/>
  <c r="AH346"/>
  <c r="AH443" s="1"/>
  <c r="AH345"/>
  <c r="AH442" s="1"/>
  <c r="AH344"/>
  <c r="AH441" s="1"/>
  <c r="AH343"/>
  <c r="AH440" s="1"/>
  <c r="AH342"/>
  <c r="AH439" s="1"/>
  <c r="AH341"/>
  <c r="AH438" s="1"/>
  <c r="AH340"/>
  <c r="AH437" s="1"/>
  <c r="AH339"/>
  <c r="AH436" s="1"/>
  <c r="AH338"/>
  <c r="AH435" s="1"/>
  <c r="AH337"/>
  <c r="AH434" s="1"/>
  <c r="AH336"/>
  <c r="AH433" s="1"/>
  <c r="AH335"/>
  <c r="AH432" s="1"/>
  <c r="AH334"/>
  <c r="AH431" s="1"/>
  <c r="AH333"/>
  <c r="AH430" s="1"/>
  <c r="AH332"/>
  <c r="AH429" s="1"/>
  <c r="AH331"/>
  <c r="AH428" s="1"/>
  <c r="AH330"/>
  <c r="AH427" s="1"/>
  <c r="AH329"/>
  <c r="AH426" s="1"/>
  <c r="AH328"/>
  <c r="AH425" s="1"/>
  <c r="AH327"/>
  <c r="AH424" s="1"/>
  <c r="AH326"/>
  <c r="AH423" s="1"/>
  <c r="AH325"/>
  <c r="AH422" s="1"/>
  <c r="AH324"/>
  <c r="AH421" s="1"/>
  <c r="AH323"/>
  <c r="AH420" s="1"/>
  <c r="AH322"/>
  <c r="AH419" s="1"/>
  <c r="AH321"/>
  <c r="AH418" s="1"/>
  <c r="AH320"/>
  <c r="AH417" s="1"/>
  <c r="AH319"/>
  <c r="AH416" s="1"/>
  <c r="AH318"/>
  <c r="AH415" s="1"/>
  <c r="AH317"/>
  <c r="AH414" s="1"/>
  <c r="AH316"/>
  <c r="AH413" s="1"/>
  <c r="AH315"/>
  <c r="AH412" s="1"/>
  <c r="AH314"/>
  <c r="AH411" s="1"/>
  <c r="AH313"/>
  <c r="AH410" s="1"/>
  <c r="AH312"/>
  <c r="AH409" s="1"/>
  <c r="AH311"/>
  <c r="AH408" s="1"/>
  <c r="AH310"/>
  <c r="AH407" s="1"/>
  <c r="AH309"/>
  <c r="AH406" s="1"/>
  <c r="AH308"/>
  <c r="AH405" s="1"/>
  <c r="AH307"/>
  <c r="AH404" s="1"/>
  <c r="AH306"/>
  <c r="AH403" s="1"/>
  <c r="AH305"/>
  <c r="AH402" s="1"/>
  <c r="AH304"/>
  <c r="AH401" s="1"/>
  <c r="AH303"/>
  <c r="AH400" s="1"/>
  <c r="AH302"/>
  <c r="AH399" s="1"/>
  <c r="AH301"/>
  <c r="AH398" s="1"/>
  <c r="AH300"/>
  <c r="AH397" s="1"/>
  <c r="AH299"/>
  <c r="AH396" s="1"/>
  <c r="AH298"/>
  <c r="AH395" s="1"/>
  <c r="AH297"/>
  <c r="AH394" s="1"/>
  <c r="AH296"/>
  <c r="AH393" s="1"/>
  <c r="AD99"/>
  <c r="AD389"/>
  <c r="AD486" s="1"/>
  <c r="AD388"/>
  <c r="AD485" s="1"/>
  <c r="AD387"/>
  <c r="AD484" s="1"/>
  <c r="AD386"/>
  <c r="AD483" s="1"/>
  <c r="AD385"/>
  <c r="AD482" s="1"/>
  <c r="AD384"/>
  <c r="AD481" s="1"/>
  <c r="AD383"/>
  <c r="AD480" s="1"/>
  <c r="AD382"/>
  <c r="AD479" s="1"/>
  <c r="AD381"/>
  <c r="AD478" s="1"/>
  <c r="AD380"/>
  <c r="AD477" s="1"/>
  <c r="AD379"/>
  <c r="AD476" s="1"/>
  <c r="AD378"/>
  <c r="AD475" s="1"/>
  <c r="AD377"/>
  <c r="AD474" s="1"/>
  <c r="AD376"/>
  <c r="AD473" s="1"/>
  <c r="AD375"/>
  <c r="AD472" s="1"/>
  <c r="AD374"/>
  <c r="AD471" s="1"/>
  <c r="AD373"/>
  <c r="AD470" s="1"/>
  <c r="AD372"/>
  <c r="AD469" s="1"/>
  <c r="AD371"/>
  <c r="AD468" s="1"/>
  <c r="AD370"/>
  <c r="AD467" s="1"/>
  <c r="AD369"/>
  <c r="AD466" s="1"/>
  <c r="AD368"/>
  <c r="AD465" s="1"/>
  <c r="AD367"/>
  <c r="AD464" s="1"/>
  <c r="AD366"/>
  <c r="AD463" s="1"/>
  <c r="AD365"/>
  <c r="AD462" s="1"/>
  <c r="AD364"/>
  <c r="AD461" s="1"/>
  <c r="AD363"/>
  <c r="AD460" s="1"/>
  <c r="AD362"/>
  <c r="AD459" s="1"/>
  <c r="AD361"/>
  <c r="AD458" s="1"/>
  <c r="AD360"/>
  <c r="AD457" s="1"/>
  <c r="AD359"/>
  <c r="AD456" s="1"/>
  <c r="AD358"/>
  <c r="AD455" s="1"/>
  <c r="AD357"/>
  <c r="AD454" s="1"/>
  <c r="AD356"/>
  <c r="AD453" s="1"/>
  <c r="AD355"/>
  <c r="AD452" s="1"/>
  <c r="AD354"/>
  <c r="AD451" s="1"/>
  <c r="AD353"/>
  <c r="AD450" s="1"/>
  <c r="AD352"/>
  <c r="AD449" s="1"/>
  <c r="AD351"/>
  <c r="AD448" s="1"/>
  <c r="AD350"/>
  <c r="AD447" s="1"/>
  <c r="AD349"/>
  <c r="AD446" s="1"/>
  <c r="AD348"/>
  <c r="AD445" s="1"/>
  <c r="AD347"/>
  <c r="AD444" s="1"/>
  <c r="AD346"/>
  <c r="AD443" s="1"/>
  <c r="AD345"/>
  <c r="AD442" s="1"/>
  <c r="AD344"/>
  <c r="AD441" s="1"/>
  <c r="AD343"/>
  <c r="AD440" s="1"/>
  <c r="AD342"/>
  <c r="AD439" s="1"/>
  <c r="AD341"/>
  <c r="AD438" s="1"/>
  <c r="AD340"/>
  <c r="AD437" s="1"/>
  <c r="AD339"/>
  <c r="AD436" s="1"/>
  <c r="AD338"/>
  <c r="AD435" s="1"/>
  <c r="AD337"/>
  <c r="AD434" s="1"/>
  <c r="AD336"/>
  <c r="AD433" s="1"/>
  <c r="AD335"/>
  <c r="AD432" s="1"/>
  <c r="AD334"/>
  <c r="AD431" s="1"/>
  <c r="AD333"/>
  <c r="AD430" s="1"/>
  <c r="AD332"/>
  <c r="AD429" s="1"/>
  <c r="AD331"/>
  <c r="AD428" s="1"/>
  <c r="AD330"/>
  <c r="AD427" s="1"/>
  <c r="AD329"/>
  <c r="AD426" s="1"/>
  <c r="AD328"/>
  <c r="AD425" s="1"/>
  <c r="AD327"/>
  <c r="AD424" s="1"/>
  <c r="AD326"/>
  <c r="AD423" s="1"/>
  <c r="AD325"/>
  <c r="AD422" s="1"/>
  <c r="AD324"/>
  <c r="AD421" s="1"/>
  <c r="AD323"/>
  <c r="AD420" s="1"/>
  <c r="AD322"/>
  <c r="AD419" s="1"/>
  <c r="AD321"/>
  <c r="AD418" s="1"/>
  <c r="AD320"/>
  <c r="AD417" s="1"/>
  <c r="AD319"/>
  <c r="AD416" s="1"/>
  <c r="AD318"/>
  <c r="AD415" s="1"/>
  <c r="AD317"/>
  <c r="AD414" s="1"/>
  <c r="AD316"/>
  <c r="AD413" s="1"/>
  <c r="AD315"/>
  <c r="AD412" s="1"/>
  <c r="AD314"/>
  <c r="AD411" s="1"/>
  <c r="AD313"/>
  <c r="AD410" s="1"/>
  <c r="AD312"/>
  <c r="AD409" s="1"/>
  <c r="AD311"/>
  <c r="AD408" s="1"/>
  <c r="AD310"/>
  <c r="AD407" s="1"/>
  <c r="AD309"/>
  <c r="AD406" s="1"/>
  <c r="AD308"/>
  <c r="AD405" s="1"/>
  <c r="AD307"/>
  <c r="AD404" s="1"/>
  <c r="AD306"/>
  <c r="AD403" s="1"/>
  <c r="AD305"/>
  <c r="AD402" s="1"/>
  <c r="AD304"/>
  <c r="AD401" s="1"/>
  <c r="AD303"/>
  <c r="AD400" s="1"/>
  <c r="AD302"/>
  <c r="AD399" s="1"/>
  <c r="AD301"/>
  <c r="AD398" s="1"/>
  <c r="AD300"/>
  <c r="AD397" s="1"/>
  <c r="AD299"/>
  <c r="AD396" s="1"/>
  <c r="AD298"/>
  <c r="AD395" s="1"/>
  <c r="AD297"/>
  <c r="AD394" s="1"/>
  <c r="AD296"/>
  <c r="Z99"/>
  <c r="Z389"/>
  <c r="Z486" s="1"/>
  <c r="Z388"/>
  <c r="Z485" s="1"/>
  <c r="Z387"/>
  <c r="Z484" s="1"/>
  <c r="Z386"/>
  <c r="Z483" s="1"/>
  <c r="Z385"/>
  <c r="Z482" s="1"/>
  <c r="Z384"/>
  <c r="Z481" s="1"/>
  <c r="Z383"/>
  <c r="Z480" s="1"/>
  <c r="Z382"/>
  <c r="Z479" s="1"/>
  <c r="Z381"/>
  <c r="Z478" s="1"/>
  <c r="Z380"/>
  <c r="Z477" s="1"/>
  <c r="Z379"/>
  <c r="Z476" s="1"/>
  <c r="Z378"/>
  <c r="Z475" s="1"/>
  <c r="Z377"/>
  <c r="Z474" s="1"/>
  <c r="Z376"/>
  <c r="Z473" s="1"/>
  <c r="Z375"/>
  <c r="Z472" s="1"/>
  <c r="Z374"/>
  <c r="Z471" s="1"/>
  <c r="Z373"/>
  <c r="Z470" s="1"/>
  <c r="Z372"/>
  <c r="Z469" s="1"/>
  <c r="Z371"/>
  <c r="Z468" s="1"/>
  <c r="Z370"/>
  <c r="Z467" s="1"/>
  <c r="Z369"/>
  <c r="Z466" s="1"/>
  <c r="Z368"/>
  <c r="Z465" s="1"/>
  <c r="Z367"/>
  <c r="Z464" s="1"/>
  <c r="Z366"/>
  <c r="Z365"/>
  <c r="Z462" s="1"/>
  <c r="Z364"/>
  <c r="Z461" s="1"/>
  <c r="Z363"/>
  <c r="Z362"/>
  <c r="Z459" s="1"/>
  <c r="Z361"/>
  <c r="Z360"/>
  <c r="Z359"/>
  <c r="Z358"/>
  <c r="Z357"/>
  <c r="Z454" s="1"/>
  <c r="Z356"/>
  <c r="Z453" s="1"/>
  <c r="Z355"/>
  <c r="Z452" s="1"/>
  <c r="Z354"/>
  <c r="Z353"/>
  <c r="Z450" s="1"/>
  <c r="Z352"/>
  <c r="Z449" s="1"/>
  <c r="Z351"/>
  <c r="Z448" s="1"/>
  <c r="Z350"/>
  <c r="Z447" s="1"/>
  <c r="Z349"/>
  <c r="Z348"/>
  <c r="Z445" s="1"/>
  <c r="Z347"/>
  <c r="Z444" s="1"/>
  <c r="Z346"/>
  <c r="Z443" s="1"/>
  <c r="Z345"/>
  <c r="Z442" s="1"/>
  <c r="Z344"/>
  <c r="Z343"/>
  <c r="Z440" s="1"/>
  <c r="Z342"/>
  <c r="Z439" s="1"/>
  <c r="Z341"/>
  <c r="Z438" s="1"/>
  <c r="Z340"/>
  <c r="Z339"/>
  <c r="Z338"/>
  <c r="Z337"/>
  <c r="Z434" s="1"/>
  <c r="Z336"/>
  <c r="Z433" s="1"/>
  <c r="Z335"/>
  <c r="Z432" s="1"/>
  <c r="Z334"/>
  <c r="Z431" s="1"/>
  <c r="Z333"/>
  <c r="Z332"/>
  <c r="Z429" s="1"/>
  <c r="Z331"/>
  <c r="Z330"/>
  <c r="Z329"/>
  <c r="Z426" s="1"/>
  <c r="Z328"/>
  <c r="Z425" s="1"/>
  <c r="Z327"/>
  <c r="Z424" s="1"/>
  <c r="Z326"/>
  <c r="Z423" s="1"/>
  <c r="Z325"/>
  <c r="Z422" s="1"/>
  <c r="Z324"/>
  <c r="Z323"/>
  <c r="Z420" s="1"/>
  <c r="Z322"/>
  <c r="Z419" s="1"/>
  <c r="Z321"/>
  <c r="Z320"/>
  <c r="Z417" s="1"/>
  <c r="Z319"/>
  <c r="Z318"/>
  <c r="Z317"/>
  <c r="Z414" s="1"/>
  <c r="Z316"/>
  <c r="Z413" s="1"/>
  <c r="Z315"/>
  <c r="Z314"/>
  <c r="Z411" s="1"/>
  <c r="Z313"/>
  <c r="Z312"/>
  <c r="Z409" s="1"/>
  <c r="Z311"/>
  <c r="Z310"/>
  <c r="Z309"/>
  <c r="Z406" s="1"/>
  <c r="Z308"/>
  <c r="Z307"/>
  <c r="Z306"/>
  <c r="Z403" s="1"/>
  <c r="Z305"/>
  <c r="Z402" s="1"/>
  <c r="Z304"/>
  <c r="Z303"/>
  <c r="Z302"/>
  <c r="Z301"/>
  <c r="Z398" s="1"/>
  <c r="Z300"/>
  <c r="Z299"/>
  <c r="Z298"/>
  <c r="Z395" s="1"/>
  <c r="Z297"/>
  <c r="Z394" s="1"/>
  <c r="Z296"/>
  <c r="AY301" i="10"/>
  <c r="AY398" s="1"/>
  <c r="BG326"/>
  <c r="BG423" s="1"/>
  <c r="BF303"/>
  <c r="BF400" s="1"/>
  <c r="BF335"/>
  <c r="BF432" s="1"/>
  <c r="BF367"/>
  <c r="AY325"/>
  <c r="AY422" s="1"/>
  <c r="AY389"/>
  <c r="AY486" s="1"/>
  <c r="BG358"/>
  <c r="BG455" s="1"/>
  <c r="N389"/>
  <c r="N486" s="1"/>
  <c r="BA297"/>
  <c r="BA394" s="1"/>
  <c r="BA299"/>
  <c r="BA396" s="1"/>
  <c r="BA303"/>
  <c r="BA307"/>
  <c r="BA404" s="1"/>
  <c r="BA311"/>
  <c r="BA315"/>
  <c r="BA412" s="1"/>
  <c r="BA319"/>
  <c r="BA416" s="1"/>
  <c r="BA323"/>
  <c r="BA327"/>
  <c r="BA424" s="1"/>
  <c r="BA331"/>
  <c r="BA428" s="1"/>
  <c r="BA335"/>
  <c r="BA432" s="1"/>
  <c r="BA339"/>
  <c r="BA436" s="1"/>
  <c r="BA343"/>
  <c r="BA347"/>
  <c r="BA444" s="1"/>
  <c r="BA351"/>
  <c r="BA448" s="1"/>
  <c r="BA355"/>
  <c r="BA452" s="1"/>
  <c r="BA359"/>
  <c r="BA363"/>
  <c r="BA460" s="1"/>
  <c r="BA367"/>
  <c r="BA371"/>
  <c r="BA468" s="1"/>
  <c r="BA375"/>
  <c r="BA472" s="1"/>
  <c r="BA379"/>
  <c r="BA476" s="1"/>
  <c r="BA383"/>
  <c r="BA480" s="1"/>
  <c r="BA387"/>
  <c r="BA484" s="1"/>
  <c r="BE296"/>
  <c r="BE301"/>
  <c r="BE398" s="1"/>
  <c r="BE305"/>
  <c r="BE311"/>
  <c r="BE319"/>
  <c r="BE416" s="1"/>
  <c r="BE327"/>
  <c r="BE424" s="1"/>
  <c r="BE335"/>
  <c r="BE432" s="1"/>
  <c r="BE343"/>
  <c r="BE351"/>
  <c r="BE448" s="1"/>
  <c r="BE359"/>
  <c r="BE367"/>
  <c r="BE375"/>
  <c r="BE472" s="1"/>
  <c r="AO300"/>
  <c r="AO397" s="1"/>
  <c r="AO308"/>
  <c r="AO405" s="1"/>
  <c r="AO316"/>
  <c r="AO413" s="1"/>
  <c r="AO324"/>
  <c r="AO421" s="1"/>
  <c r="AO332"/>
  <c r="AO429" s="1"/>
  <c r="AO340"/>
  <c r="AO437" s="1"/>
  <c r="AO348"/>
  <c r="AO445" s="1"/>
  <c r="AO356"/>
  <c r="AO364"/>
  <c r="AO372"/>
  <c r="AO469" s="1"/>
  <c r="AO380"/>
  <c r="AO477" s="1"/>
  <c r="BC301"/>
  <c r="BC309"/>
  <c r="BC406" s="1"/>
  <c r="BC317"/>
  <c r="BC414" s="1"/>
  <c r="BC325"/>
  <c r="BC333"/>
  <c r="BC430" s="1"/>
  <c r="BC341"/>
  <c r="BC349"/>
  <c r="BC357"/>
  <c r="BC454" s="1"/>
  <c r="BC365"/>
  <c r="BC462" s="1"/>
  <c r="BC373"/>
  <c r="BC381"/>
  <c r="BC478" s="1"/>
  <c r="BD302"/>
  <c r="BD399" s="1"/>
  <c r="BD310"/>
  <c r="BD318"/>
  <c r="BD415" s="1"/>
  <c r="BD326"/>
  <c r="BD423" s="1"/>
  <c r="BD334"/>
  <c r="BD431" s="1"/>
  <c r="BD342"/>
  <c r="BD439" s="1"/>
  <c r="BD350"/>
  <c r="BD447" s="1"/>
  <c r="BD358"/>
  <c r="BD455" s="1"/>
  <c r="BD366"/>
  <c r="BD463" s="1"/>
  <c r="BD374"/>
  <c r="BD471" s="1"/>
  <c r="BF99"/>
  <c r="BF311"/>
  <c r="BF327"/>
  <c r="BF424" s="1"/>
  <c r="BF343"/>
  <c r="BF359"/>
  <c r="BF456" s="1"/>
  <c r="AY309"/>
  <c r="AY406" s="1"/>
  <c r="AY341"/>
  <c r="AY373"/>
  <c r="AY470" s="1"/>
  <c r="BG310"/>
  <c r="BG407" s="1"/>
  <c r="BG342"/>
  <c r="BG439" s="1"/>
  <c r="BG374"/>
  <c r="BG471" s="1"/>
  <c r="AW487"/>
  <c r="AW488" s="1"/>
  <c r="AW489" s="1"/>
  <c r="AU487"/>
  <c r="AU488" s="1"/>
  <c r="AT487"/>
  <c r="AT488" s="1"/>
  <c r="AR487"/>
  <c r="AR488" s="1"/>
  <c r="AQ487"/>
  <c r="AQ488" s="1"/>
  <c r="AP390"/>
  <c r="AP393"/>
  <c r="AX390"/>
  <c r="AX393"/>
  <c r="AV390"/>
  <c r="AV393"/>
  <c r="AW390"/>
  <c r="AU390"/>
  <c r="AT390"/>
  <c r="AS390"/>
  <c r="AR390"/>
  <c r="AQ390"/>
  <c r="AY317"/>
  <c r="AY414" s="1"/>
  <c r="AY333"/>
  <c r="AY430" s="1"/>
  <c r="AY349"/>
  <c r="AY365"/>
  <c r="AY462" s="1"/>
  <c r="BG302"/>
  <c r="BG399" s="1"/>
  <c r="BG318"/>
  <c r="BG415" s="1"/>
  <c r="BG334"/>
  <c r="BG431" s="1"/>
  <c r="BG350"/>
  <c r="BG447" s="1"/>
  <c r="BG366"/>
  <c r="AY293" i="7"/>
  <c r="AW293"/>
  <c r="AU293"/>
  <c r="AS293"/>
  <c r="AQ293"/>
  <c r="AX293"/>
  <c r="AV293"/>
  <c r="AT293"/>
  <c r="AR293"/>
  <c r="AP293"/>
  <c r="BH293"/>
  <c r="BF293"/>
  <c r="BD293"/>
  <c r="BB293"/>
  <c r="AZ293"/>
  <c r="AN293"/>
  <c r="AL293"/>
  <c r="AJ293"/>
  <c r="AH293"/>
  <c r="AF293"/>
  <c r="AD293"/>
  <c r="AB293"/>
  <c r="Z293"/>
  <c r="X293"/>
  <c r="V293"/>
  <c r="T293"/>
  <c r="R293"/>
  <c r="P293"/>
  <c r="N293"/>
  <c r="L293"/>
  <c r="J293"/>
  <c r="H293"/>
  <c r="F293"/>
  <c r="D293"/>
  <c r="BI293"/>
  <c r="BE293"/>
  <c r="BA293"/>
  <c r="AM293"/>
  <c r="AI293"/>
  <c r="AE293"/>
  <c r="AA293"/>
  <c r="W293"/>
  <c r="S293"/>
  <c r="O293"/>
  <c r="K293"/>
  <c r="G293"/>
  <c r="BG293"/>
  <c r="BC293"/>
  <c r="AO293"/>
  <c r="AO488" s="1"/>
  <c r="AK293"/>
  <c r="AG293"/>
  <c r="AC293"/>
  <c r="Y293"/>
  <c r="U293"/>
  <c r="Q293"/>
  <c r="M293"/>
  <c r="I293"/>
  <c r="E293"/>
  <c r="AZ488"/>
  <c r="AN488"/>
  <c r="AI488"/>
  <c r="AM488"/>
  <c r="BA488"/>
  <c r="AP488"/>
  <c r="AT488"/>
  <c r="AX488"/>
  <c r="AQ488"/>
  <c r="AU488"/>
  <c r="AY488"/>
  <c r="AL488"/>
  <c r="AJ488"/>
  <c r="AK488"/>
  <c r="AR488"/>
  <c r="AV488"/>
  <c r="AS488"/>
  <c r="AW488"/>
  <c r="AX97"/>
  <c r="AV97"/>
  <c r="AT97"/>
  <c r="AR97"/>
  <c r="AP97"/>
  <c r="AY97"/>
  <c r="AW97"/>
  <c r="AU97"/>
  <c r="AS97"/>
  <c r="AQ97"/>
  <c r="AO97"/>
  <c r="BD389" i="10"/>
  <c r="BD486" s="1"/>
  <c r="BD387"/>
  <c r="BD484" s="1"/>
  <c r="BD385"/>
  <c r="BD482" s="1"/>
  <c r="BD383"/>
  <c r="BD480" s="1"/>
  <c r="BD381"/>
  <c r="BD478" s="1"/>
  <c r="BD379"/>
  <c r="BD476" s="1"/>
  <c r="BD377"/>
  <c r="BD474" s="1"/>
  <c r="BD375"/>
  <c r="BD472" s="1"/>
  <c r="BD373"/>
  <c r="BD470" s="1"/>
  <c r="BD371"/>
  <c r="BD468" s="1"/>
  <c r="BD369"/>
  <c r="BD466" s="1"/>
  <c r="BD367"/>
  <c r="BD365"/>
  <c r="BD462" s="1"/>
  <c r="BD363"/>
  <c r="BD460" s="1"/>
  <c r="BD361"/>
  <c r="BD458" s="1"/>
  <c r="BD359"/>
  <c r="BD357"/>
  <c r="BD454" s="1"/>
  <c r="BD355"/>
  <c r="BD452" s="1"/>
  <c r="BD353"/>
  <c r="BD351"/>
  <c r="BD448" s="1"/>
  <c r="BD349"/>
  <c r="BD347"/>
  <c r="BD444" s="1"/>
  <c r="BD345"/>
  <c r="BD343"/>
  <c r="BD341"/>
  <c r="BD339"/>
  <c r="BD436" s="1"/>
  <c r="BD337"/>
  <c r="BD434" s="1"/>
  <c r="BD335"/>
  <c r="BD432" s="1"/>
  <c r="BD333"/>
  <c r="BD430" s="1"/>
  <c r="BD331"/>
  <c r="BD428" s="1"/>
  <c r="BD329"/>
  <c r="BD327"/>
  <c r="BD424" s="1"/>
  <c r="BD325"/>
  <c r="BD422" s="1"/>
  <c r="BD323"/>
  <c r="BD321"/>
  <c r="BD418" s="1"/>
  <c r="BD319"/>
  <c r="BD416" s="1"/>
  <c r="BD317"/>
  <c r="BD414" s="1"/>
  <c r="BD315"/>
  <c r="BD412" s="1"/>
  <c r="BD313"/>
  <c r="BD410" s="1"/>
  <c r="BD311"/>
  <c r="BD309"/>
  <c r="BD406" s="1"/>
  <c r="BD307"/>
  <c r="BD404" s="1"/>
  <c r="BD305"/>
  <c r="BD303"/>
  <c r="BD301"/>
  <c r="BD398" s="1"/>
  <c r="BD299"/>
  <c r="BD396" s="1"/>
  <c r="BD297"/>
  <c r="BD394" s="1"/>
  <c r="BD99"/>
  <c r="AO389"/>
  <c r="AO486" s="1"/>
  <c r="AO387"/>
  <c r="AO484" s="1"/>
  <c r="AO385"/>
  <c r="AO482" s="1"/>
  <c r="AO383"/>
  <c r="AO480" s="1"/>
  <c r="AO381"/>
  <c r="AO478" s="1"/>
  <c r="AO379"/>
  <c r="AO476" s="1"/>
  <c r="AO377"/>
  <c r="AO474" s="1"/>
  <c r="AO375"/>
  <c r="AO472" s="1"/>
  <c r="AO373"/>
  <c r="AO470" s="1"/>
  <c r="AO371"/>
  <c r="AO468" s="1"/>
  <c r="AO369"/>
  <c r="AO466" s="1"/>
  <c r="AO367"/>
  <c r="AO365"/>
  <c r="AO462" s="1"/>
  <c r="AO363"/>
  <c r="AO460" s="1"/>
  <c r="AO361"/>
  <c r="AO458" s="1"/>
  <c r="AO359"/>
  <c r="AO357"/>
  <c r="AO355"/>
  <c r="AO452" s="1"/>
  <c r="AO353"/>
  <c r="AO351"/>
  <c r="AO448" s="1"/>
  <c r="AO349"/>
  <c r="AO347"/>
  <c r="AO444" s="1"/>
  <c r="AO345"/>
  <c r="AO343"/>
  <c r="AO341"/>
  <c r="AO339"/>
  <c r="AO436" s="1"/>
  <c r="AO337"/>
  <c r="AO434" s="1"/>
  <c r="AO335"/>
  <c r="AO432" s="1"/>
  <c r="AO333"/>
  <c r="AO430" s="1"/>
  <c r="AO331"/>
  <c r="AO428" s="1"/>
  <c r="AO329"/>
  <c r="AO327"/>
  <c r="AO424" s="1"/>
  <c r="AO325"/>
  <c r="AO422" s="1"/>
  <c r="AO323"/>
  <c r="AO321"/>
  <c r="AO418" s="1"/>
  <c r="AO319"/>
  <c r="AO416" s="1"/>
  <c r="AO317"/>
  <c r="AO414" s="1"/>
  <c r="AO315"/>
  <c r="AO412" s="1"/>
  <c r="AO313"/>
  <c r="AO410" s="1"/>
  <c r="AO311"/>
  <c r="AO309"/>
  <c r="AO406" s="1"/>
  <c r="AO307"/>
  <c r="AO404" s="1"/>
  <c r="AO305"/>
  <c r="AO303"/>
  <c r="AO301"/>
  <c r="AO398" s="1"/>
  <c r="AO299"/>
  <c r="AO396" s="1"/>
  <c r="AO297"/>
  <c r="AO394" s="1"/>
  <c r="AO99"/>
  <c r="BF388"/>
  <c r="BF485" s="1"/>
  <c r="BF389"/>
  <c r="BF486" s="1"/>
  <c r="BF385"/>
  <c r="BF482" s="1"/>
  <c r="BF381"/>
  <c r="BF478" s="1"/>
  <c r="BF377"/>
  <c r="BF474" s="1"/>
  <c r="BF373"/>
  <c r="BF470" s="1"/>
  <c r="BF369"/>
  <c r="BF466" s="1"/>
  <c r="BF365"/>
  <c r="BF462" s="1"/>
  <c r="BF361"/>
  <c r="BF357"/>
  <c r="BF454" s="1"/>
  <c r="BF353"/>
  <c r="BF349"/>
  <c r="BF345"/>
  <c r="BF442" s="1"/>
  <c r="BF341"/>
  <c r="BF337"/>
  <c r="BF434" s="1"/>
  <c r="BF333"/>
  <c r="BF329"/>
  <c r="BF325"/>
  <c r="BF321"/>
  <c r="BF317"/>
  <c r="BF414" s="1"/>
  <c r="BF313"/>
  <c r="BF410" s="1"/>
  <c r="BF309"/>
  <c r="BF406" s="1"/>
  <c r="BF305"/>
  <c r="BF301"/>
  <c r="BF297"/>
  <c r="BF394" s="1"/>
  <c r="AY388"/>
  <c r="AY485" s="1"/>
  <c r="AY387"/>
  <c r="AY484" s="1"/>
  <c r="AY383"/>
  <c r="AY480" s="1"/>
  <c r="AY379"/>
  <c r="AY476" s="1"/>
  <c r="AY375"/>
  <c r="AY472" s="1"/>
  <c r="AY371"/>
  <c r="AY468" s="1"/>
  <c r="AY367"/>
  <c r="AY363"/>
  <c r="AY460" s="1"/>
  <c r="AY359"/>
  <c r="AY355"/>
  <c r="AY452" s="1"/>
  <c r="AY351"/>
  <c r="AY448" s="1"/>
  <c r="AY347"/>
  <c r="AY444" s="1"/>
  <c r="AY343"/>
  <c r="AY339"/>
  <c r="AY436" s="1"/>
  <c r="AY335"/>
  <c r="AY432" s="1"/>
  <c r="AY331"/>
  <c r="AY428" s="1"/>
  <c r="AY327"/>
  <c r="AY424" s="1"/>
  <c r="AY323"/>
  <c r="AY319"/>
  <c r="AY416" s="1"/>
  <c r="AY315"/>
  <c r="AY412" s="1"/>
  <c r="AY311"/>
  <c r="AY307"/>
  <c r="AY404" s="1"/>
  <c r="AY303"/>
  <c r="AY400" s="1"/>
  <c r="AY299"/>
  <c r="AY396" s="1"/>
  <c r="AY99"/>
  <c r="BC388"/>
  <c r="BC485" s="1"/>
  <c r="BC386"/>
  <c r="BC483" s="1"/>
  <c r="BC384"/>
  <c r="BC481" s="1"/>
  <c r="BC382"/>
  <c r="BC479" s="1"/>
  <c r="BC380"/>
  <c r="BC477" s="1"/>
  <c r="BC378"/>
  <c r="BC376"/>
  <c r="BC473" s="1"/>
  <c r="BC374"/>
  <c r="BC471" s="1"/>
  <c r="BC372"/>
  <c r="BC370"/>
  <c r="BC467" s="1"/>
  <c r="BC368"/>
  <c r="BC465" s="1"/>
  <c r="BC366"/>
  <c r="BC364"/>
  <c r="BC362"/>
  <c r="BC459" s="1"/>
  <c r="BC360"/>
  <c r="BC358"/>
  <c r="BC356"/>
  <c r="BC354"/>
  <c r="BC352"/>
  <c r="BC449" s="1"/>
  <c r="BC350"/>
  <c r="BC447" s="1"/>
  <c r="BC348"/>
  <c r="BC445" s="1"/>
  <c r="BC346"/>
  <c r="BC344"/>
  <c r="BC342"/>
  <c r="BC439" s="1"/>
  <c r="BC340"/>
  <c r="BC338"/>
  <c r="BC435" s="1"/>
  <c r="BC336"/>
  <c r="BC334"/>
  <c r="BC431" s="1"/>
  <c r="BC332"/>
  <c r="BC429" s="1"/>
  <c r="BC330"/>
  <c r="BC427" s="1"/>
  <c r="BC328"/>
  <c r="BC326"/>
  <c r="BC423" s="1"/>
  <c r="BC324"/>
  <c r="BC421" s="1"/>
  <c r="BC322"/>
  <c r="BC419" s="1"/>
  <c r="BC320"/>
  <c r="BC318"/>
  <c r="BC415" s="1"/>
  <c r="BC316"/>
  <c r="BC413" s="1"/>
  <c r="BC314"/>
  <c r="BC312"/>
  <c r="BC310"/>
  <c r="BC308"/>
  <c r="BC306"/>
  <c r="BC304"/>
  <c r="BC401" s="1"/>
  <c r="BC302"/>
  <c r="BC399" s="1"/>
  <c r="BC300"/>
  <c r="BC397" s="1"/>
  <c r="BC298"/>
  <c r="BC395" s="1"/>
  <c r="BC296"/>
  <c r="BG388"/>
  <c r="BG485" s="1"/>
  <c r="BG389"/>
  <c r="BG486" s="1"/>
  <c r="BG384"/>
  <c r="BG481" s="1"/>
  <c r="BG380"/>
  <c r="BG477" s="1"/>
  <c r="BG376"/>
  <c r="BG473" s="1"/>
  <c r="BG372"/>
  <c r="BG469" s="1"/>
  <c r="BG368"/>
  <c r="BG465" s="1"/>
  <c r="BG364"/>
  <c r="BG461" s="1"/>
  <c r="BG360"/>
  <c r="BG457" s="1"/>
  <c r="BG356"/>
  <c r="BG453" s="1"/>
  <c r="BG352"/>
  <c r="BG449" s="1"/>
  <c r="BG348"/>
  <c r="BG445" s="1"/>
  <c r="BG344"/>
  <c r="BG441" s="1"/>
  <c r="BG340"/>
  <c r="BG437" s="1"/>
  <c r="BG336"/>
  <c r="BG433" s="1"/>
  <c r="BG332"/>
  <c r="BG328"/>
  <c r="BG425" s="1"/>
  <c r="BG324"/>
  <c r="BG320"/>
  <c r="BG417" s="1"/>
  <c r="BG316"/>
  <c r="BG312"/>
  <c r="BG409" s="1"/>
  <c r="BG308"/>
  <c r="BG304"/>
  <c r="BG300"/>
  <c r="BG397" s="1"/>
  <c r="BG296"/>
  <c r="BE388"/>
  <c r="BE485" s="1"/>
  <c r="BE386"/>
  <c r="BE483" s="1"/>
  <c r="BE384"/>
  <c r="BE481" s="1"/>
  <c r="BE382"/>
  <c r="BE479" s="1"/>
  <c r="BE380"/>
  <c r="BE477" s="1"/>
  <c r="BE378"/>
  <c r="BE475" s="1"/>
  <c r="BE376"/>
  <c r="BE473" s="1"/>
  <c r="BE374"/>
  <c r="BE471" s="1"/>
  <c r="BE372"/>
  <c r="BE469" s="1"/>
  <c r="BE370"/>
  <c r="BE467" s="1"/>
  <c r="BE368"/>
  <c r="BE465" s="1"/>
  <c r="BE366"/>
  <c r="BE463" s="1"/>
  <c r="BE364"/>
  <c r="BE362"/>
  <c r="BE459" s="1"/>
  <c r="BE360"/>
  <c r="BE358"/>
  <c r="BE455" s="1"/>
  <c r="BE356"/>
  <c r="BE354"/>
  <c r="BE451" s="1"/>
  <c r="BE352"/>
  <c r="BE449" s="1"/>
  <c r="BE350"/>
  <c r="BE447" s="1"/>
  <c r="BE348"/>
  <c r="BE445" s="1"/>
  <c r="BE346"/>
  <c r="BE344"/>
  <c r="BE342"/>
  <c r="BE439" s="1"/>
  <c r="BE340"/>
  <c r="BE437" s="1"/>
  <c r="BE338"/>
  <c r="BE435" s="1"/>
  <c r="BE336"/>
  <c r="BE334"/>
  <c r="BE431" s="1"/>
  <c r="BE332"/>
  <c r="BE429" s="1"/>
  <c r="BE330"/>
  <c r="BE427" s="1"/>
  <c r="BE328"/>
  <c r="BE425" s="1"/>
  <c r="BE326"/>
  <c r="BE423" s="1"/>
  <c r="BE324"/>
  <c r="BE421" s="1"/>
  <c r="BE322"/>
  <c r="BE419" s="1"/>
  <c r="BE320"/>
  <c r="BE318"/>
  <c r="BE415" s="1"/>
  <c r="BE316"/>
  <c r="BE413" s="1"/>
  <c r="BE314"/>
  <c r="BE411" s="1"/>
  <c r="BE312"/>
  <c r="BE409" s="1"/>
  <c r="BE310"/>
  <c r="BE308"/>
  <c r="BE405" s="1"/>
  <c r="Z389"/>
  <c r="Z486" s="1"/>
  <c r="BA99"/>
  <c r="BA298"/>
  <c r="BA395" s="1"/>
  <c r="BA300"/>
  <c r="BA397" s="1"/>
  <c r="BA302"/>
  <c r="BA304"/>
  <c r="BA401" s="1"/>
  <c r="BA306"/>
  <c r="BA308"/>
  <c r="BA405" s="1"/>
  <c r="BA310"/>
  <c r="BA312"/>
  <c r="BA409" s="1"/>
  <c r="BA314"/>
  <c r="BA411" s="1"/>
  <c r="BA316"/>
  <c r="BA413" s="1"/>
  <c r="BA318"/>
  <c r="BA415" s="1"/>
  <c r="BA320"/>
  <c r="BA322"/>
  <c r="BA324"/>
  <c r="BA421" s="1"/>
  <c r="BA326"/>
  <c r="BA423" s="1"/>
  <c r="BA328"/>
  <c r="BA425" s="1"/>
  <c r="BA330"/>
  <c r="BA427" s="1"/>
  <c r="BA332"/>
  <c r="BA429" s="1"/>
  <c r="BA334"/>
  <c r="BA431" s="1"/>
  <c r="BA336"/>
  <c r="BA338"/>
  <c r="BA340"/>
  <c r="BA437" s="1"/>
  <c r="BA342"/>
  <c r="BA439" s="1"/>
  <c r="BA344"/>
  <c r="BA346"/>
  <c r="BA348"/>
  <c r="BA445" s="1"/>
  <c r="BA350"/>
  <c r="BA447" s="1"/>
  <c r="BA352"/>
  <c r="BA449" s="1"/>
  <c r="BA354"/>
  <c r="BA451" s="1"/>
  <c r="BA356"/>
  <c r="BA358"/>
  <c r="BA455" s="1"/>
  <c r="BA360"/>
  <c r="BA362"/>
  <c r="BA364"/>
  <c r="BA366"/>
  <c r="BA463" s="1"/>
  <c r="BA368"/>
  <c r="BA465" s="1"/>
  <c r="BA370"/>
  <c r="BA467" s="1"/>
  <c r="BA372"/>
  <c r="BA469" s="1"/>
  <c r="BA374"/>
  <c r="BA471" s="1"/>
  <c r="BA376"/>
  <c r="BA473" s="1"/>
  <c r="BA378"/>
  <c r="BA475" s="1"/>
  <c r="BA380"/>
  <c r="BA477" s="1"/>
  <c r="BA382"/>
  <c r="BA479" s="1"/>
  <c r="BA384"/>
  <c r="BA481" s="1"/>
  <c r="BA386"/>
  <c r="BA483" s="1"/>
  <c r="BE99"/>
  <c r="BE298"/>
  <c r="BE395" s="1"/>
  <c r="BE300"/>
  <c r="BE397" s="1"/>
  <c r="BE302"/>
  <c r="BE399" s="1"/>
  <c r="BE304"/>
  <c r="BE401" s="1"/>
  <c r="BE306"/>
  <c r="BE309"/>
  <c r="BE406" s="1"/>
  <c r="BE313"/>
  <c r="BE410" s="1"/>
  <c r="BE317"/>
  <c r="BE414" s="1"/>
  <c r="BE321"/>
  <c r="BE418" s="1"/>
  <c r="BE325"/>
  <c r="BE422" s="1"/>
  <c r="BE329"/>
  <c r="BE333"/>
  <c r="BE430" s="1"/>
  <c r="BE337"/>
  <c r="BE434" s="1"/>
  <c r="BE341"/>
  <c r="BE345"/>
  <c r="BE349"/>
  <c r="BE353"/>
  <c r="BE357"/>
  <c r="BE454" s="1"/>
  <c r="BE361"/>
  <c r="BE458" s="1"/>
  <c r="BE365"/>
  <c r="BE462" s="1"/>
  <c r="BE369"/>
  <c r="BE466" s="1"/>
  <c r="BE373"/>
  <c r="BE470" s="1"/>
  <c r="BE377"/>
  <c r="BE474" s="1"/>
  <c r="BE381"/>
  <c r="BE478" s="1"/>
  <c r="BE385"/>
  <c r="BE482" s="1"/>
  <c r="AO298"/>
  <c r="AO395" s="1"/>
  <c r="AO302"/>
  <c r="AO399" s="1"/>
  <c r="AO306"/>
  <c r="AO310"/>
  <c r="AO314"/>
  <c r="AO411" s="1"/>
  <c r="AO318"/>
  <c r="AO415" s="1"/>
  <c r="AO322"/>
  <c r="AO419" s="1"/>
  <c r="AO326"/>
  <c r="AO423" s="1"/>
  <c r="AO330"/>
  <c r="AO427" s="1"/>
  <c r="AO334"/>
  <c r="AO431" s="1"/>
  <c r="AO338"/>
  <c r="AO435" s="1"/>
  <c r="AO342"/>
  <c r="AO439" s="1"/>
  <c r="AO346"/>
  <c r="AO350"/>
  <c r="AO447" s="1"/>
  <c r="AO354"/>
  <c r="AO451" s="1"/>
  <c r="AO358"/>
  <c r="AO455" s="1"/>
  <c r="AO362"/>
  <c r="AO459" s="1"/>
  <c r="AO366"/>
  <c r="AO463" s="1"/>
  <c r="AO370"/>
  <c r="AO467" s="1"/>
  <c r="AO374"/>
  <c r="AO471" s="1"/>
  <c r="AO378"/>
  <c r="AO475" s="1"/>
  <c r="AO382"/>
  <c r="AO479" s="1"/>
  <c r="AO386"/>
  <c r="AO483" s="1"/>
  <c r="BC99"/>
  <c r="BC299"/>
  <c r="BC396" s="1"/>
  <c r="BC303"/>
  <c r="BC307"/>
  <c r="BC404" s="1"/>
  <c r="BC311"/>
  <c r="BC315"/>
  <c r="BC412" s="1"/>
  <c r="BC319"/>
  <c r="BC323"/>
  <c r="BC327"/>
  <c r="BC331"/>
  <c r="BC428" s="1"/>
  <c r="BC335"/>
  <c r="BC432" s="1"/>
  <c r="BC339"/>
  <c r="BC436" s="1"/>
  <c r="BC343"/>
  <c r="BC347"/>
  <c r="BC444" s="1"/>
  <c r="BC351"/>
  <c r="BC448" s="1"/>
  <c r="BC355"/>
  <c r="BC359"/>
  <c r="BC363"/>
  <c r="BC460" s="1"/>
  <c r="BC367"/>
  <c r="BC371"/>
  <c r="BC468" s="1"/>
  <c r="BC375"/>
  <c r="BC379"/>
  <c r="BC476" s="1"/>
  <c r="BC383"/>
  <c r="BC480" s="1"/>
  <c r="BC387"/>
  <c r="BC484" s="1"/>
  <c r="BD296"/>
  <c r="BD300"/>
  <c r="BD397" s="1"/>
  <c r="BD304"/>
  <c r="BD401" s="1"/>
  <c r="BD308"/>
  <c r="BD405" s="1"/>
  <c r="BD312"/>
  <c r="BD409" s="1"/>
  <c r="BD316"/>
  <c r="BD413" s="1"/>
  <c r="BD320"/>
  <c r="BD324"/>
  <c r="BD421" s="1"/>
  <c r="BD328"/>
  <c r="BD425" s="1"/>
  <c r="BD332"/>
  <c r="BD429" s="1"/>
  <c r="BD336"/>
  <c r="BD340"/>
  <c r="BD437" s="1"/>
  <c r="BD344"/>
  <c r="BD348"/>
  <c r="BD445" s="1"/>
  <c r="BD352"/>
  <c r="BD449" s="1"/>
  <c r="BD356"/>
  <c r="BD360"/>
  <c r="BD364"/>
  <c r="BD368"/>
  <c r="BD465" s="1"/>
  <c r="BD372"/>
  <c r="BD469" s="1"/>
  <c r="BD376"/>
  <c r="BD473" s="1"/>
  <c r="BD380"/>
  <c r="BD477" s="1"/>
  <c r="BD384"/>
  <c r="BD481" s="1"/>
  <c r="BD388"/>
  <c r="BD485" s="1"/>
  <c r="BF299"/>
  <c r="BF396" s="1"/>
  <c r="BF307"/>
  <c r="BF315"/>
  <c r="BF412" s="1"/>
  <c r="BF323"/>
  <c r="BF331"/>
  <c r="BF428" s="1"/>
  <c r="BF339"/>
  <c r="BF436" s="1"/>
  <c r="BF347"/>
  <c r="BF444" s="1"/>
  <c r="BF355"/>
  <c r="BF452" s="1"/>
  <c r="BF363"/>
  <c r="BF460" s="1"/>
  <c r="BF371"/>
  <c r="BF468" s="1"/>
  <c r="BF379"/>
  <c r="BF476" s="1"/>
  <c r="BF387"/>
  <c r="BF484" s="1"/>
  <c r="AY297"/>
  <c r="AY394" s="1"/>
  <c r="AY305"/>
  <c r="AY313"/>
  <c r="AY410" s="1"/>
  <c r="AY321"/>
  <c r="AY418" s="1"/>
  <c r="AY329"/>
  <c r="AY337"/>
  <c r="AY434" s="1"/>
  <c r="AY345"/>
  <c r="AY353"/>
  <c r="AY361"/>
  <c r="AY458" s="1"/>
  <c r="AY369"/>
  <c r="AY377"/>
  <c r="AY474" s="1"/>
  <c r="AY385"/>
  <c r="AY482" s="1"/>
  <c r="BG298"/>
  <c r="BG306"/>
  <c r="BG314"/>
  <c r="BG411" s="1"/>
  <c r="BG322"/>
  <c r="BG330"/>
  <c r="BG427" s="1"/>
  <c r="BG338"/>
  <c r="BG346"/>
  <c r="BG354"/>
  <c r="BG451" s="1"/>
  <c r="BG362"/>
  <c r="BG370"/>
  <c r="BG467" s="1"/>
  <c r="BG378"/>
  <c r="BG475" s="1"/>
  <c r="BG386"/>
  <c r="BG483" s="1"/>
  <c r="AM487"/>
  <c r="AM488" s="1"/>
  <c r="AM489" s="1"/>
  <c r="AJ390"/>
  <c r="AJ393"/>
  <c r="AH390"/>
  <c r="AH393"/>
  <c r="AF390"/>
  <c r="AN390"/>
  <c r="AI390"/>
  <c r="AL390"/>
  <c r="AG390"/>
  <c r="AM390"/>
  <c r="AK390"/>
  <c r="BH97" i="7"/>
  <c r="BF97"/>
  <c r="BD97"/>
  <c r="BB97"/>
  <c r="AZ97"/>
  <c r="AN97"/>
  <c r="AL97"/>
  <c r="AJ97"/>
  <c r="AH97"/>
  <c r="AF97"/>
  <c r="AD97"/>
  <c r="AB97"/>
  <c r="Z97"/>
  <c r="X97"/>
  <c r="V97"/>
  <c r="T97"/>
  <c r="R97"/>
  <c r="P97"/>
  <c r="N97"/>
  <c r="L97"/>
  <c r="J97"/>
  <c r="H97"/>
  <c r="F97"/>
  <c r="D97"/>
  <c r="BI97"/>
  <c r="BE97"/>
  <c r="BA97"/>
  <c r="AM97"/>
  <c r="AI97"/>
  <c r="AE97"/>
  <c r="AA97"/>
  <c r="W97"/>
  <c r="S97"/>
  <c r="O97"/>
  <c r="K97"/>
  <c r="G97"/>
  <c r="BG97"/>
  <c r="BC97"/>
  <c r="AK97"/>
  <c r="AG97"/>
  <c r="AC97"/>
  <c r="Y97"/>
  <c r="U97"/>
  <c r="Q97"/>
  <c r="M97"/>
  <c r="I97"/>
  <c r="E97"/>
  <c r="BB389" i="10"/>
  <c r="BB486" s="1"/>
  <c r="BG385" i="11"/>
  <c r="BG482" s="1"/>
  <c r="K42" i="9"/>
  <c r="BC384" i="11"/>
  <c r="BC481" s="1"/>
  <c r="K38" i="9"/>
  <c r="AY387" i="11"/>
  <c r="AY484" s="1"/>
  <c r="K34" i="9"/>
  <c r="K41"/>
  <c r="K37"/>
  <c r="K33"/>
  <c r="K40"/>
  <c r="K36"/>
  <c r="K39"/>
  <c r="K35"/>
  <c r="BF296" i="10"/>
  <c r="BF298"/>
  <c r="BF300"/>
  <c r="BF397" s="1"/>
  <c r="BF302"/>
  <c r="BF399" s="1"/>
  <c r="BF304"/>
  <c r="BF306"/>
  <c r="BF308"/>
  <c r="BF310"/>
  <c r="BF407" s="1"/>
  <c r="BF312"/>
  <c r="BF409" s="1"/>
  <c r="BF314"/>
  <c r="BF411" s="1"/>
  <c r="BF316"/>
  <c r="BF318"/>
  <c r="BF415" s="1"/>
  <c r="BF320"/>
  <c r="BF322"/>
  <c r="BF419" s="1"/>
  <c r="BF324"/>
  <c r="BF326"/>
  <c r="BF423" s="1"/>
  <c r="BF328"/>
  <c r="BF425" s="1"/>
  <c r="BF330"/>
  <c r="BF427" s="1"/>
  <c r="BF332"/>
  <c r="BF334"/>
  <c r="BF431" s="1"/>
  <c r="BF336"/>
  <c r="BF338"/>
  <c r="BF435" s="1"/>
  <c r="BF340"/>
  <c r="BF437" s="1"/>
  <c r="BF342"/>
  <c r="BF439" s="1"/>
  <c r="BF344"/>
  <c r="BF441" s="1"/>
  <c r="BF346"/>
  <c r="BF348"/>
  <c r="BF445" s="1"/>
  <c r="BF350"/>
  <c r="BF447" s="1"/>
  <c r="BF352"/>
  <c r="BF449" s="1"/>
  <c r="BF354"/>
  <c r="BF451" s="1"/>
  <c r="BF356"/>
  <c r="BF358"/>
  <c r="BF455" s="1"/>
  <c r="BF360"/>
  <c r="BF457" s="1"/>
  <c r="BF362"/>
  <c r="BF459" s="1"/>
  <c r="BF364"/>
  <c r="BF366"/>
  <c r="BF463" s="1"/>
  <c r="BF368"/>
  <c r="BF465" s="1"/>
  <c r="BF370"/>
  <c r="BF467" s="1"/>
  <c r="BF372"/>
  <c r="BF469" s="1"/>
  <c r="BF374"/>
  <c r="BF471" s="1"/>
  <c r="BF376"/>
  <c r="BF473" s="1"/>
  <c r="BF378"/>
  <c r="BF475" s="1"/>
  <c r="BF380"/>
  <c r="BF477" s="1"/>
  <c r="BF382"/>
  <c r="BF479" s="1"/>
  <c r="BF384"/>
  <c r="BF481" s="1"/>
  <c r="BF386"/>
  <c r="BF483" s="1"/>
  <c r="AY296"/>
  <c r="AY298"/>
  <c r="AY395" s="1"/>
  <c r="AY300"/>
  <c r="AY397" s="1"/>
  <c r="AY302"/>
  <c r="AY399" s="1"/>
  <c r="AY304"/>
  <c r="AY401" s="1"/>
  <c r="AY306"/>
  <c r="AY308"/>
  <c r="AY405" s="1"/>
  <c r="AY310"/>
  <c r="BI310" s="1"/>
  <c r="AN407" s="1"/>
  <c r="AY312"/>
  <c r="AY409" s="1"/>
  <c r="AY314"/>
  <c r="AY411" s="1"/>
  <c r="AY316"/>
  <c r="AY413" s="1"/>
  <c r="AY318"/>
  <c r="AY415" s="1"/>
  <c r="AY320"/>
  <c r="AY322"/>
  <c r="AY419" s="1"/>
  <c r="AY324"/>
  <c r="AY421" s="1"/>
  <c r="AY326"/>
  <c r="AY423" s="1"/>
  <c r="AY328"/>
  <c r="AY425" s="1"/>
  <c r="AY330"/>
  <c r="AY427" s="1"/>
  <c r="AY332"/>
  <c r="AY429" s="1"/>
  <c r="AY334"/>
  <c r="AY431" s="1"/>
  <c r="AY336"/>
  <c r="AY338"/>
  <c r="AY435" s="1"/>
  <c r="AY340"/>
  <c r="AY437" s="1"/>
  <c r="AY342"/>
  <c r="AY439" s="1"/>
  <c r="AY344"/>
  <c r="AY346"/>
  <c r="BI346" s="1"/>
  <c r="AN443" s="1"/>
  <c r="AY348"/>
  <c r="AY445" s="1"/>
  <c r="AY350"/>
  <c r="AY447" s="1"/>
  <c r="AY352"/>
  <c r="AY449" s="1"/>
  <c r="AY354"/>
  <c r="AY451" s="1"/>
  <c r="AY356"/>
  <c r="BI356" s="1"/>
  <c r="BC453" s="1"/>
  <c r="AY358"/>
  <c r="AY455" s="1"/>
  <c r="AY360"/>
  <c r="AY457" s="1"/>
  <c r="AY362"/>
  <c r="AY459" s="1"/>
  <c r="AY364"/>
  <c r="BI364" s="1"/>
  <c r="AA461" s="1"/>
  <c r="AY366"/>
  <c r="AY463" s="1"/>
  <c r="AY368"/>
  <c r="AY465" s="1"/>
  <c r="AY370"/>
  <c r="AY467" s="1"/>
  <c r="AY372"/>
  <c r="AY469" s="1"/>
  <c r="AY374"/>
  <c r="AY471" s="1"/>
  <c r="AY376"/>
  <c r="AY473" s="1"/>
  <c r="AY378"/>
  <c r="AY475" s="1"/>
  <c r="AY380"/>
  <c r="AY477" s="1"/>
  <c r="AY382"/>
  <c r="AY479" s="1"/>
  <c r="AY384"/>
  <c r="AY481" s="1"/>
  <c r="AY386"/>
  <c r="AY483" s="1"/>
  <c r="BG99"/>
  <c r="BG297"/>
  <c r="BG394" s="1"/>
  <c r="BG299"/>
  <c r="BG396" s="1"/>
  <c r="BG301"/>
  <c r="BH301" s="1"/>
  <c r="BO301" s="1"/>
  <c r="BG303"/>
  <c r="BG400" s="1"/>
  <c r="BG305"/>
  <c r="BG402" s="1"/>
  <c r="BG307"/>
  <c r="BI307" s="1"/>
  <c r="BG309"/>
  <c r="BG406" s="1"/>
  <c r="BG311"/>
  <c r="BG408" s="1"/>
  <c r="BG313"/>
  <c r="BG410" s="1"/>
  <c r="BG315"/>
  <c r="BG412" s="1"/>
  <c r="BG317"/>
  <c r="BG414" s="1"/>
  <c r="BG319"/>
  <c r="BG416" s="1"/>
  <c r="BG321"/>
  <c r="BG418" s="1"/>
  <c r="BG323"/>
  <c r="BG420" s="1"/>
  <c r="BG325"/>
  <c r="BI325" s="1"/>
  <c r="V422" s="1"/>
  <c r="BG327"/>
  <c r="BG424" s="1"/>
  <c r="BG329"/>
  <c r="BI329" s="1"/>
  <c r="AN426" s="1"/>
  <c r="BG331"/>
  <c r="BG428" s="1"/>
  <c r="BG333"/>
  <c r="BI333" s="1"/>
  <c r="BG335"/>
  <c r="BI335" s="1"/>
  <c r="BG337"/>
  <c r="BG434" s="1"/>
  <c r="BG339"/>
  <c r="BG436" s="1"/>
  <c r="BG341"/>
  <c r="BI341" s="1"/>
  <c r="AN438" s="1"/>
  <c r="BG343"/>
  <c r="BG440" s="1"/>
  <c r="BG345"/>
  <c r="BG442" s="1"/>
  <c r="BG347"/>
  <c r="BG444" s="1"/>
  <c r="BG349"/>
  <c r="BG446" s="1"/>
  <c r="BG351"/>
  <c r="BG448" s="1"/>
  <c r="BG353"/>
  <c r="BG450" s="1"/>
  <c r="BG355"/>
  <c r="BG452" s="1"/>
  <c r="BG357"/>
  <c r="BG454" s="1"/>
  <c r="BG359"/>
  <c r="BG456" s="1"/>
  <c r="BG361"/>
  <c r="BI361" s="1"/>
  <c r="BG363"/>
  <c r="BG460" s="1"/>
  <c r="BG365"/>
  <c r="BG462" s="1"/>
  <c r="BG367"/>
  <c r="BG369"/>
  <c r="BG466" s="1"/>
  <c r="BG371"/>
  <c r="BG468" s="1"/>
  <c r="BG373"/>
  <c r="BG470" s="1"/>
  <c r="BG375"/>
  <c r="BG472" s="1"/>
  <c r="BG377"/>
  <c r="BG474" s="1"/>
  <c r="BG379"/>
  <c r="BG476" s="1"/>
  <c r="BG381"/>
  <c r="BG478" s="1"/>
  <c r="BG383"/>
  <c r="BG480" s="1"/>
  <c r="BG385"/>
  <c r="BG482" s="1"/>
  <c r="BG387"/>
  <c r="BG484" s="1"/>
  <c r="J389"/>
  <c r="J486" s="1"/>
  <c r="D389"/>
  <c r="D486" s="1"/>
  <c r="O389"/>
  <c r="O486" s="1"/>
  <c r="AE389"/>
  <c r="AE486" s="1"/>
  <c r="T389"/>
  <c r="T486" s="1"/>
  <c r="G389"/>
  <c r="G486" s="1"/>
  <c r="W389"/>
  <c r="W486" s="1"/>
  <c r="BE389"/>
  <c r="BE486" s="1"/>
  <c r="U488" i="7"/>
  <c r="M488"/>
  <c r="E488"/>
  <c r="R389" i="10"/>
  <c r="R486" s="1"/>
  <c r="AZ389"/>
  <c r="AZ486" s="1"/>
  <c r="L389"/>
  <c r="L486" s="1"/>
  <c r="AB389"/>
  <c r="AB486" s="1"/>
  <c r="C389"/>
  <c r="C486" s="1"/>
  <c r="K389"/>
  <c r="K486" s="1"/>
  <c r="S389"/>
  <c r="S486" s="1"/>
  <c r="AA389"/>
  <c r="AA486" s="1"/>
  <c r="BA389"/>
  <c r="BA486" s="1"/>
  <c r="G66" i="9"/>
  <c r="BI299" i="10"/>
  <c r="BI304"/>
  <c r="BG401" s="1"/>
  <c r="BI312"/>
  <c r="AA409" s="1"/>
  <c r="BI320"/>
  <c r="BC417" s="1"/>
  <c r="BI328"/>
  <c r="V425" s="1"/>
  <c r="BI336"/>
  <c r="V433" s="1"/>
  <c r="BI344"/>
  <c r="AE441" s="1"/>
  <c r="BI352"/>
  <c r="BI360"/>
  <c r="BB457" s="1"/>
  <c r="BI368"/>
  <c r="BI376"/>
  <c r="BI384"/>
  <c r="BI323"/>
  <c r="BC420" s="1"/>
  <c r="BI343"/>
  <c r="V440" s="1"/>
  <c r="BI367"/>
  <c r="V464" s="1"/>
  <c r="BI387"/>
  <c r="BK96" i="7"/>
  <c r="BP1074"/>
  <c r="BP682"/>
  <c r="K54" i="9"/>
  <c r="K50"/>
  <c r="K30"/>
  <c r="K26"/>
  <c r="K22"/>
  <c r="K18"/>
  <c r="K14"/>
  <c r="K10"/>
  <c r="K6"/>
  <c r="K53"/>
  <c r="K43"/>
  <c r="K29"/>
  <c r="K25"/>
  <c r="K21"/>
  <c r="K17"/>
  <c r="K13"/>
  <c r="K9"/>
  <c r="K5"/>
  <c r="K56"/>
  <c r="K52"/>
  <c r="K32"/>
  <c r="K28"/>
  <c r="K24"/>
  <c r="K20"/>
  <c r="K16"/>
  <c r="K12"/>
  <c r="K8"/>
  <c r="K4"/>
  <c r="K55"/>
  <c r="K51"/>
  <c r="K31"/>
  <c r="K27"/>
  <c r="K23"/>
  <c r="K19"/>
  <c r="K15"/>
  <c r="K11"/>
  <c r="K7"/>
  <c r="K3"/>
  <c r="BG389" i="11"/>
  <c r="BG486" s="1"/>
  <c r="BG373"/>
  <c r="BG470" s="1"/>
  <c r="BG357"/>
  <c r="BG454" s="1"/>
  <c r="BG341"/>
  <c r="BG438" s="1"/>
  <c r="BG325"/>
  <c r="BG422" s="1"/>
  <c r="BG309"/>
  <c r="BG406" s="1"/>
  <c r="BC388"/>
  <c r="BC485" s="1"/>
  <c r="BC372"/>
  <c r="BC356"/>
  <c r="BC346"/>
  <c r="BC338"/>
  <c r="BC330"/>
  <c r="BC322"/>
  <c r="BC314"/>
  <c r="BC306"/>
  <c r="BC298"/>
  <c r="AY385"/>
  <c r="AY482" s="1"/>
  <c r="AY377"/>
  <c r="AY474" s="1"/>
  <c r="AY369"/>
  <c r="AY466" s="1"/>
  <c r="AY361"/>
  <c r="AY353"/>
  <c r="AY450" s="1"/>
  <c r="AY345"/>
  <c r="AY442" s="1"/>
  <c r="AY337"/>
  <c r="AY434" s="1"/>
  <c r="AY329"/>
  <c r="AY321"/>
  <c r="AY313"/>
  <c r="AY305"/>
  <c r="AY297"/>
  <c r="AY394" s="1"/>
  <c r="AU389"/>
  <c r="AU486" s="1"/>
  <c r="AU388"/>
  <c r="AU485" s="1"/>
  <c r="AU387"/>
  <c r="AU484" s="1"/>
  <c r="AU386"/>
  <c r="AU483" s="1"/>
  <c r="AU385"/>
  <c r="AU482" s="1"/>
  <c r="AU384"/>
  <c r="AU481" s="1"/>
  <c r="AU383"/>
  <c r="AU480" s="1"/>
  <c r="AU382"/>
  <c r="AU479" s="1"/>
  <c r="AU381"/>
  <c r="AU478" s="1"/>
  <c r="AU380"/>
  <c r="AU477" s="1"/>
  <c r="AU379"/>
  <c r="AU476" s="1"/>
  <c r="AU378"/>
  <c r="AU475" s="1"/>
  <c r="AU377"/>
  <c r="AU474" s="1"/>
  <c r="AU376"/>
  <c r="AU473" s="1"/>
  <c r="AU375"/>
  <c r="AU472" s="1"/>
  <c r="AU374"/>
  <c r="AU471" s="1"/>
  <c r="AU373"/>
  <c r="AU470" s="1"/>
  <c r="AU372"/>
  <c r="AU469" s="1"/>
  <c r="AU371"/>
  <c r="AU468" s="1"/>
  <c r="AU370"/>
  <c r="AU467" s="1"/>
  <c r="AU369"/>
  <c r="AU466" s="1"/>
  <c r="AU368"/>
  <c r="AU465" s="1"/>
  <c r="AU367"/>
  <c r="AU464" s="1"/>
  <c r="AU366"/>
  <c r="AU463" s="1"/>
  <c r="AU365"/>
  <c r="AU462" s="1"/>
  <c r="AU364"/>
  <c r="AU461" s="1"/>
  <c r="AU363"/>
  <c r="AU460" s="1"/>
  <c r="AU362"/>
  <c r="AU459" s="1"/>
  <c r="AU361"/>
  <c r="AU458" s="1"/>
  <c r="AU360"/>
  <c r="AU457" s="1"/>
  <c r="AU359"/>
  <c r="AU456" s="1"/>
  <c r="AU358"/>
  <c r="AU455" s="1"/>
  <c r="AU357"/>
  <c r="AU454" s="1"/>
  <c r="AU356"/>
  <c r="AU453" s="1"/>
  <c r="AU355"/>
  <c r="AU452" s="1"/>
  <c r="AU354"/>
  <c r="AU451" s="1"/>
  <c r="AU353"/>
  <c r="AU450" s="1"/>
  <c r="AU352"/>
  <c r="AU449" s="1"/>
  <c r="AU351"/>
  <c r="AU448" s="1"/>
  <c r="AU350"/>
  <c r="AU447" s="1"/>
  <c r="AU349"/>
  <c r="AU446" s="1"/>
  <c r="AU348"/>
  <c r="AU445" s="1"/>
  <c r="AU347"/>
  <c r="AU444" s="1"/>
  <c r="AU346"/>
  <c r="AU443" s="1"/>
  <c r="AU345"/>
  <c r="AU442" s="1"/>
  <c r="AU344"/>
  <c r="AU441" s="1"/>
  <c r="AU343"/>
  <c r="AU440" s="1"/>
  <c r="AU342"/>
  <c r="AU439" s="1"/>
  <c r="AU341"/>
  <c r="AU438" s="1"/>
  <c r="AU340"/>
  <c r="AU437" s="1"/>
  <c r="AU339"/>
  <c r="AU436" s="1"/>
  <c r="AU338"/>
  <c r="AU435" s="1"/>
  <c r="AU337"/>
  <c r="AU434" s="1"/>
  <c r="AU336"/>
  <c r="AU433" s="1"/>
  <c r="AU335"/>
  <c r="AU432" s="1"/>
  <c r="AU334"/>
  <c r="AU431" s="1"/>
  <c r="AU333"/>
  <c r="AU430" s="1"/>
  <c r="AU332"/>
  <c r="AU429" s="1"/>
  <c r="AU331"/>
  <c r="AU428" s="1"/>
  <c r="AU330"/>
  <c r="AU427" s="1"/>
  <c r="AU329"/>
  <c r="AU426" s="1"/>
  <c r="AU328"/>
  <c r="AU425" s="1"/>
  <c r="AU327"/>
  <c r="AU424" s="1"/>
  <c r="AU326"/>
  <c r="AU423" s="1"/>
  <c r="AU325"/>
  <c r="AU422" s="1"/>
  <c r="AU324"/>
  <c r="AU421" s="1"/>
  <c r="AU323"/>
  <c r="AU420" s="1"/>
  <c r="AU322"/>
  <c r="AU419" s="1"/>
  <c r="AU321"/>
  <c r="AU418" s="1"/>
  <c r="AU320"/>
  <c r="AU417" s="1"/>
  <c r="AU319"/>
  <c r="AU416" s="1"/>
  <c r="AU318"/>
  <c r="AU415" s="1"/>
  <c r="AU317"/>
  <c r="AU414" s="1"/>
  <c r="AU316"/>
  <c r="AU413" s="1"/>
  <c r="AU315"/>
  <c r="AU412" s="1"/>
  <c r="AU314"/>
  <c r="AU411" s="1"/>
  <c r="AU313"/>
  <c r="AU410" s="1"/>
  <c r="AU312"/>
  <c r="AU409" s="1"/>
  <c r="AU311"/>
  <c r="AU408" s="1"/>
  <c r="AU310"/>
  <c r="AU407" s="1"/>
  <c r="AU309"/>
  <c r="AU406" s="1"/>
  <c r="AU308"/>
  <c r="AU405" s="1"/>
  <c r="AU307"/>
  <c r="AU404" s="1"/>
  <c r="AU306"/>
  <c r="AU403" s="1"/>
  <c r="AU305"/>
  <c r="AU402" s="1"/>
  <c r="AU304"/>
  <c r="AU401" s="1"/>
  <c r="AU303"/>
  <c r="AU400" s="1"/>
  <c r="AU302"/>
  <c r="AU399" s="1"/>
  <c r="AU301"/>
  <c r="AU398" s="1"/>
  <c r="AU300"/>
  <c r="AU397" s="1"/>
  <c r="AU299"/>
  <c r="AU396" s="1"/>
  <c r="AU298"/>
  <c r="AU395" s="1"/>
  <c r="AU297"/>
  <c r="AU394" s="1"/>
  <c r="AU296"/>
  <c r="AU99"/>
  <c r="AQ389"/>
  <c r="AQ486" s="1"/>
  <c r="AQ388"/>
  <c r="AQ485" s="1"/>
  <c r="AQ387"/>
  <c r="AQ484" s="1"/>
  <c r="AQ386"/>
  <c r="AQ483" s="1"/>
  <c r="AQ385"/>
  <c r="AQ482" s="1"/>
  <c r="AQ384"/>
  <c r="AQ481" s="1"/>
  <c r="AQ383"/>
  <c r="AQ480" s="1"/>
  <c r="AQ382"/>
  <c r="AQ479" s="1"/>
  <c r="AQ381"/>
  <c r="AQ478" s="1"/>
  <c r="AQ380"/>
  <c r="AQ477" s="1"/>
  <c r="AQ379"/>
  <c r="AQ476" s="1"/>
  <c r="AQ378"/>
  <c r="AQ475" s="1"/>
  <c r="AQ377"/>
  <c r="AQ474" s="1"/>
  <c r="AQ376"/>
  <c r="AQ473" s="1"/>
  <c r="AQ375"/>
  <c r="AQ472" s="1"/>
  <c r="AQ374"/>
  <c r="AQ471" s="1"/>
  <c r="AQ373"/>
  <c r="AQ470" s="1"/>
  <c r="AQ372"/>
  <c r="AQ469" s="1"/>
  <c r="AQ371"/>
  <c r="AQ468" s="1"/>
  <c r="AQ370"/>
  <c r="AQ467" s="1"/>
  <c r="AQ369"/>
  <c r="AQ466" s="1"/>
  <c r="AQ368"/>
  <c r="AQ465" s="1"/>
  <c r="AQ367"/>
  <c r="AQ464" s="1"/>
  <c r="AQ366"/>
  <c r="AQ463" s="1"/>
  <c r="AQ365"/>
  <c r="AQ462" s="1"/>
  <c r="AQ364"/>
  <c r="AQ461" s="1"/>
  <c r="AQ363"/>
  <c r="AQ460" s="1"/>
  <c r="AQ362"/>
  <c r="AQ459" s="1"/>
  <c r="AQ361"/>
  <c r="AQ458" s="1"/>
  <c r="AQ360"/>
  <c r="AQ457" s="1"/>
  <c r="AQ359"/>
  <c r="AQ456" s="1"/>
  <c r="AQ358"/>
  <c r="AQ455" s="1"/>
  <c r="AQ357"/>
  <c r="AQ454" s="1"/>
  <c r="AQ356"/>
  <c r="AQ453" s="1"/>
  <c r="AQ355"/>
  <c r="AQ452" s="1"/>
  <c r="AQ354"/>
  <c r="AQ451" s="1"/>
  <c r="AQ353"/>
  <c r="AQ450" s="1"/>
  <c r="AQ352"/>
  <c r="AQ449" s="1"/>
  <c r="AQ351"/>
  <c r="AQ448" s="1"/>
  <c r="AQ350"/>
  <c r="AQ447" s="1"/>
  <c r="AQ349"/>
  <c r="AQ446" s="1"/>
  <c r="AQ348"/>
  <c r="AQ445" s="1"/>
  <c r="AQ347"/>
  <c r="AQ444" s="1"/>
  <c r="AQ346"/>
  <c r="AQ443" s="1"/>
  <c r="AQ345"/>
  <c r="AQ442" s="1"/>
  <c r="AQ344"/>
  <c r="AQ441" s="1"/>
  <c r="AQ343"/>
  <c r="AQ440" s="1"/>
  <c r="AQ342"/>
  <c r="AQ439" s="1"/>
  <c r="AQ341"/>
  <c r="AQ438" s="1"/>
  <c r="AQ340"/>
  <c r="AQ437" s="1"/>
  <c r="AQ339"/>
  <c r="AQ436" s="1"/>
  <c r="AQ338"/>
  <c r="AQ435" s="1"/>
  <c r="AQ337"/>
  <c r="AQ434" s="1"/>
  <c r="AQ336"/>
  <c r="AQ433" s="1"/>
  <c r="AQ335"/>
  <c r="AQ432" s="1"/>
  <c r="AQ334"/>
  <c r="AQ431" s="1"/>
  <c r="AQ333"/>
  <c r="AQ430" s="1"/>
  <c r="AQ332"/>
  <c r="AQ429" s="1"/>
  <c r="AQ331"/>
  <c r="AQ428" s="1"/>
  <c r="AQ330"/>
  <c r="AQ427" s="1"/>
  <c r="AQ329"/>
  <c r="AQ426" s="1"/>
  <c r="AQ328"/>
  <c r="AQ425" s="1"/>
  <c r="AQ327"/>
  <c r="AQ424" s="1"/>
  <c r="AQ326"/>
  <c r="AQ423" s="1"/>
  <c r="AQ325"/>
  <c r="AQ422" s="1"/>
  <c r="AQ324"/>
  <c r="AQ421" s="1"/>
  <c r="AQ323"/>
  <c r="AQ420" s="1"/>
  <c r="AQ322"/>
  <c r="AQ419" s="1"/>
  <c r="AQ321"/>
  <c r="AQ418" s="1"/>
  <c r="AQ320"/>
  <c r="AQ417" s="1"/>
  <c r="AQ319"/>
  <c r="AQ416" s="1"/>
  <c r="AQ318"/>
  <c r="AQ415" s="1"/>
  <c r="AQ317"/>
  <c r="AQ414" s="1"/>
  <c r="AQ316"/>
  <c r="AQ413" s="1"/>
  <c r="AQ315"/>
  <c r="AQ412" s="1"/>
  <c r="AQ314"/>
  <c r="AQ411" s="1"/>
  <c r="AQ313"/>
  <c r="AQ410" s="1"/>
  <c r="AQ312"/>
  <c r="AQ409" s="1"/>
  <c r="AQ311"/>
  <c r="AQ408" s="1"/>
  <c r="AQ310"/>
  <c r="AQ407" s="1"/>
  <c r="AQ309"/>
  <c r="AQ406" s="1"/>
  <c r="AQ308"/>
  <c r="AQ405" s="1"/>
  <c r="AQ307"/>
  <c r="AQ404" s="1"/>
  <c r="AQ306"/>
  <c r="AQ403" s="1"/>
  <c r="AQ305"/>
  <c r="AQ402" s="1"/>
  <c r="AQ304"/>
  <c r="AQ401" s="1"/>
  <c r="AQ303"/>
  <c r="AQ400" s="1"/>
  <c r="AQ302"/>
  <c r="AQ399" s="1"/>
  <c r="AQ301"/>
  <c r="AQ398" s="1"/>
  <c r="AQ300"/>
  <c r="AQ397" s="1"/>
  <c r="AQ299"/>
  <c r="AQ396" s="1"/>
  <c r="AQ298"/>
  <c r="AQ395" s="1"/>
  <c r="AQ297"/>
  <c r="AQ394" s="1"/>
  <c r="AQ296"/>
  <c r="AQ99"/>
  <c r="U389"/>
  <c r="U486" s="1"/>
  <c r="U388"/>
  <c r="U485" s="1"/>
  <c r="U387"/>
  <c r="U484" s="1"/>
  <c r="U386"/>
  <c r="U483" s="1"/>
  <c r="U385"/>
  <c r="U482" s="1"/>
  <c r="U384"/>
  <c r="U481" s="1"/>
  <c r="U383"/>
  <c r="U480" s="1"/>
  <c r="U382"/>
  <c r="U479" s="1"/>
  <c r="U381"/>
  <c r="U478" s="1"/>
  <c r="U380"/>
  <c r="U477" s="1"/>
  <c r="U379"/>
  <c r="U476" s="1"/>
  <c r="U378"/>
  <c r="U475" s="1"/>
  <c r="U377"/>
  <c r="U474" s="1"/>
  <c r="U376"/>
  <c r="U473" s="1"/>
  <c r="U375"/>
  <c r="U472" s="1"/>
  <c r="U374"/>
  <c r="U471" s="1"/>
  <c r="U373"/>
  <c r="U470" s="1"/>
  <c r="U372"/>
  <c r="U371"/>
  <c r="U468" s="1"/>
  <c r="U370"/>
  <c r="U467" s="1"/>
  <c r="U369"/>
  <c r="U466" s="1"/>
  <c r="U368"/>
  <c r="U465" s="1"/>
  <c r="U367"/>
  <c r="U464" s="1"/>
  <c r="U366"/>
  <c r="U463" s="1"/>
  <c r="U365"/>
  <c r="U462" s="1"/>
  <c r="U364"/>
  <c r="U461" s="1"/>
  <c r="U363"/>
  <c r="U460" s="1"/>
  <c r="U362"/>
  <c r="U459" s="1"/>
  <c r="U361"/>
  <c r="U458" s="1"/>
  <c r="U360"/>
  <c r="U359"/>
  <c r="U456" s="1"/>
  <c r="U358"/>
  <c r="U357"/>
  <c r="U454" s="1"/>
  <c r="U356"/>
  <c r="U453" s="1"/>
  <c r="U355"/>
  <c r="U452" s="1"/>
  <c r="U354"/>
  <c r="U451" s="1"/>
  <c r="U353"/>
  <c r="U450" s="1"/>
  <c r="U352"/>
  <c r="U449" s="1"/>
  <c r="U351"/>
  <c r="U448" s="1"/>
  <c r="U350"/>
  <c r="U447" s="1"/>
  <c r="U349"/>
  <c r="U348"/>
  <c r="U347"/>
  <c r="U444" s="1"/>
  <c r="U346"/>
  <c r="U443" s="1"/>
  <c r="U345"/>
  <c r="U344"/>
  <c r="U441" s="1"/>
  <c r="U343"/>
  <c r="U440" s="1"/>
  <c r="U342"/>
  <c r="U439" s="1"/>
  <c r="U341"/>
  <c r="U438" s="1"/>
  <c r="U340"/>
  <c r="U437" s="1"/>
  <c r="U339"/>
  <c r="U436" s="1"/>
  <c r="U338"/>
  <c r="U435" s="1"/>
  <c r="U337"/>
  <c r="U434" s="1"/>
  <c r="U336"/>
  <c r="U433" s="1"/>
  <c r="U335"/>
  <c r="U432" s="1"/>
  <c r="U334"/>
  <c r="U431" s="1"/>
  <c r="U333"/>
  <c r="U430" s="1"/>
  <c r="U332"/>
  <c r="U429" s="1"/>
  <c r="U331"/>
  <c r="U330"/>
  <c r="U427" s="1"/>
  <c r="U329"/>
  <c r="U328"/>
  <c r="U425" s="1"/>
  <c r="U327"/>
  <c r="U424" s="1"/>
  <c r="U326"/>
  <c r="U423" s="1"/>
  <c r="U325"/>
  <c r="U422" s="1"/>
  <c r="U324"/>
  <c r="U421" s="1"/>
  <c r="U323"/>
  <c r="U420" s="1"/>
  <c r="U322"/>
  <c r="U419" s="1"/>
  <c r="U321"/>
  <c r="U320"/>
  <c r="U417" s="1"/>
  <c r="U319"/>
  <c r="U318"/>
  <c r="U415" s="1"/>
  <c r="U317"/>
  <c r="U414" s="1"/>
  <c r="U316"/>
  <c r="U413" s="1"/>
  <c r="U315"/>
  <c r="U412" s="1"/>
  <c r="U314"/>
  <c r="U411" s="1"/>
  <c r="U313"/>
  <c r="U410" s="1"/>
  <c r="U312"/>
  <c r="U311"/>
  <c r="U408" s="1"/>
  <c r="U310"/>
  <c r="U407" s="1"/>
  <c r="U309"/>
  <c r="U406" s="1"/>
  <c r="U308"/>
  <c r="U307"/>
  <c r="U404" s="1"/>
  <c r="U306"/>
  <c r="U403" s="1"/>
  <c r="U305"/>
  <c r="U402" s="1"/>
  <c r="U304"/>
  <c r="U303"/>
  <c r="U400" s="1"/>
  <c r="U302"/>
  <c r="U399" s="1"/>
  <c r="U301"/>
  <c r="U398" s="1"/>
  <c r="U300"/>
  <c r="U299"/>
  <c r="U396" s="1"/>
  <c r="U298"/>
  <c r="U395" s="1"/>
  <c r="U297"/>
  <c r="U394" s="1"/>
  <c r="U296"/>
  <c r="U99"/>
  <c r="Q389"/>
  <c r="Q486" s="1"/>
  <c r="Q388"/>
  <c r="Q485" s="1"/>
  <c r="Q387"/>
  <c r="Q484" s="1"/>
  <c r="Q386"/>
  <c r="Q483" s="1"/>
  <c r="Q385"/>
  <c r="Q482" s="1"/>
  <c r="Q384"/>
  <c r="Q481" s="1"/>
  <c r="Q383"/>
  <c r="Q480" s="1"/>
  <c r="Q382"/>
  <c r="Q479" s="1"/>
  <c r="Q381"/>
  <c r="Q478" s="1"/>
  <c r="Q380"/>
  <c r="Q477" s="1"/>
  <c r="Q379"/>
  <c r="Q476" s="1"/>
  <c r="Q378"/>
  <c r="Q475" s="1"/>
  <c r="Q377"/>
  <c r="Q474" s="1"/>
  <c r="Q376"/>
  <c r="Q473" s="1"/>
  <c r="Q375"/>
  <c r="Q472" s="1"/>
  <c r="Q374"/>
  <c r="Q471" s="1"/>
  <c r="Q373"/>
  <c r="Q470" s="1"/>
  <c r="Q372"/>
  <c r="Q371"/>
  <c r="Q468" s="1"/>
  <c r="Q370"/>
  <c r="Q467" s="1"/>
  <c r="Q369"/>
  <c r="Q368"/>
  <c r="Q367"/>
  <c r="Q464" s="1"/>
  <c r="Q366"/>
  <c r="Q365"/>
  <c r="Q462" s="1"/>
  <c r="Q364"/>
  <c r="Q461" s="1"/>
  <c r="Q363"/>
  <c r="Q362"/>
  <c r="Q459" s="1"/>
  <c r="Q361"/>
  <c r="Q360"/>
  <c r="Q359"/>
  <c r="Q358"/>
  <c r="Q357"/>
  <c r="Q454" s="1"/>
  <c r="Q356"/>
  <c r="Q355"/>
  <c r="Q452" s="1"/>
  <c r="Q354"/>
  <c r="Q353"/>
  <c r="Q450" s="1"/>
  <c r="Q352"/>
  <c r="Q351"/>
  <c r="Q350"/>
  <c r="Q349"/>
  <c r="Q348"/>
  <c r="Q347"/>
  <c r="Q444" s="1"/>
  <c r="Q346"/>
  <c r="Q345"/>
  <c r="Q442" s="1"/>
  <c r="Q344"/>
  <c r="Q441" s="1"/>
  <c r="Q343"/>
  <c r="Q342"/>
  <c r="Q439" s="1"/>
  <c r="Q341"/>
  <c r="Q438" s="1"/>
  <c r="Q340"/>
  <c r="Q437" s="1"/>
  <c r="Q339"/>
  <c r="Q436" s="1"/>
  <c r="Q338"/>
  <c r="Q337"/>
  <c r="Q434" s="1"/>
  <c r="Q336"/>
  <c r="Q335"/>
  <c r="Q432" s="1"/>
  <c r="Q334"/>
  <c r="Q333"/>
  <c r="Q332"/>
  <c r="Q429" s="1"/>
  <c r="Q331"/>
  <c r="Q330"/>
  <c r="Q427" s="1"/>
  <c r="Q329"/>
  <c r="Q426" s="1"/>
  <c r="Q328"/>
  <c r="Q425" s="1"/>
  <c r="Q327"/>
  <c r="Q326"/>
  <c r="Q423" s="1"/>
  <c r="Q325"/>
  <c r="Q324"/>
  <c r="Q421" s="1"/>
  <c r="Q323"/>
  <c r="Q420" s="1"/>
  <c r="Q322"/>
  <c r="Q321"/>
  <c r="Q320"/>
  <c r="Q319"/>
  <c r="Q318"/>
  <c r="Q317"/>
  <c r="Q316"/>
  <c r="Q413" s="1"/>
  <c r="Q315"/>
  <c r="Q412" s="1"/>
  <c r="Q314"/>
  <c r="Q411" s="1"/>
  <c r="Q313"/>
  <c r="Q410" s="1"/>
  <c r="Q312"/>
  <c r="Q409" s="1"/>
  <c r="Q311"/>
  <c r="Q408" s="1"/>
  <c r="Q310"/>
  <c r="Q407" s="1"/>
  <c r="Q309"/>
  <c r="Q406" s="1"/>
  <c r="Q308"/>
  <c r="Q405" s="1"/>
  <c r="Q307"/>
  <c r="Q306"/>
  <c r="Q305"/>
  <c r="Q304"/>
  <c r="Q303"/>
  <c r="Q302"/>
  <c r="Q301"/>
  <c r="Q398" s="1"/>
  <c r="Q300"/>
  <c r="Q397" s="1"/>
  <c r="Q299"/>
  <c r="Q298"/>
  <c r="Q395" s="1"/>
  <c r="Q297"/>
  <c r="Q296"/>
  <c r="Q99"/>
  <c r="M389"/>
  <c r="M486" s="1"/>
  <c r="M388"/>
  <c r="M485" s="1"/>
  <c r="M387"/>
  <c r="M484" s="1"/>
  <c r="M386"/>
  <c r="M483" s="1"/>
  <c r="M385"/>
  <c r="M482" s="1"/>
  <c r="M384"/>
  <c r="M481" s="1"/>
  <c r="M383"/>
  <c r="M480" s="1"/>
  <c r="M382"/>
  <c r="M479" s="1"/>
  <c r="M381"/>
  <c r="M478" s="1"/>
  <c r="M380"/>
  <c r="M477" s="1"/>
  <c r="M379"/>
  <c r="M476" s="1"/>
  <c r="M378"/>
  <c r="M475" s="1"/>
  <c r="M377"/>
  <c r="M474" s="1"/>
  <c r="M376"/>
  <c r="M473" s="1"/>
  <c r="M375"/>
  <c r="M374"/>
  <c r="M471" s="1"/>
  <c r="M373"/>
  <c r="M470" s="1"/>
  <c r="M372"/>
  <c r="M371"/>
  <c r="M468" s="1"/>
  <c r="M370"/>
  <c r="M467" s="1"/>
  <c r="M369"/>
  <c r="M466" s="1"/>
  <c r="M368"/>
  <c r="M465" s="1"/>
  <c r="M367"/>
  <c r="M366"/>
  <c r="M365"/>
  <c r="M462" s="1"/>
  <c r="M364"/>
  <c r="M461" s="1"/>
  <c r="M363"/>
  <c r="M362"/>
  <c r="M459" s="1"/>
  <c r="M361"/>
  <c r="M360"/>
  <c r="M457" s="1"/>
  <c r="M359"/>
  <c r="M456" s="1"/>
  <c r="M358"/>
  <c r="M455" s="1"/>
  <c r="M357"/>
  <c r="M454" s="1"/>
  <c r="M356"/>
  <c r="M453" s="1"/>
  <c r="M355"/>
  <c r="M452" s="1"/>
  <c r="M354"/>
  <c r="M451" s="1"/>
  <c r="M353"/>
  <c r="M352"/>
  <c r="M449" s="1"/>
  <c r="M351"/>
  <c r="M448" s="1"/>
  <c r="M350"/>
  <c r="M447" s="1"/>
  <c r="M349"/>
  <c r="M446" s="1"/>
  <c r="M348"/>
  <c r="M347"/>
  <c r="M346"/>
  <c r="M345"/>
  <c r="M442" s="1"/>
  <c r="M344"/>
  <c r="M343"/>
  <c r="M440" s="1"/>
  <c r="M342"/>
  <c r="M439" s="1"/>
  <c r="M341"/>
  <c r="M340"/>
  <c r="M339"/>
  <c r="M436" s="1"/>
  <c r="M338"/>
  <c r="M337"/>
  <c r="M434" s="1"/>
  <c r="M336"/>
  <c r="M335"/>
  <c r="M432" s="1"/>
  <c r="M334"/>
  <c r="M431" s="1"/>
  <c r="M333"/>
  <c r="M332"/>
  <c r="M429" s="1"/>
  <c r="M331"/>
  <c r="M330"/>
  <c r="M329"/>
  <c r="M328"/>
  <c r="M425" s="1"/>
  <c r="M327"/>
  <c r="M424" s="1"/>
  <c r="M326"/>
  <c r="M423" s="1"/>
  <c r="M325"/>
  <c r="M422" s="1"/>
  <c r="M324"/>
  <c r="M323"/>
  <c r="M420" s="1"/>
  <c r="M322"/>
  <c r="M321"/>
  <c r="M320"/>
  <c r="M417" s="1"/>
  <c r="M319"/>
  <c r="M318"/>
  <c r="M317"/>
  <c r="M414" s="1"/>
  <c r="M316"/>
  <c r="M413" s="1"/>
  <c r="M315"/>
  <c r="M412" s="1"/>
  <c r="M314"/>
  <c r="M313"/>
  <c r="M410" s="1"/>
  <c r="M312"/>
  <c r="M311"/>
  <c r="M408" s="1"/>
  <c r="M310"/>
  <c r="M309"/>
  <c r="M406" s="1"/>
  <c r="M308"/>
  <c r="M307"/>
  <c r="M306"/>
  <c r="M305"/>
  <c r="M304"/>
  <c r="M303"/>
  <c r="M302"/>
  <c r="M301"/>
  <c r="M300"/>
  <c r="M299"/>
  <c r="M298"/>
  <c r="M395" s="1"/>
  <c r="M297"/>
  <c r="M296"/>
  <c r="M99"/>
  <c r="I389"/>
  <c r="I486" s="1"/>
  <c r="I388"/>
  <c r="I485" s="1"/>
  <c r="I387"/>
  <c r="I484" s="1"/>
  <c r="I386"/>
  <c r="I483" s="1"/>
  <c r="I385"/>
  <c r="I482" s="1"/>
  <c r="I384"/>
  <c r="I481" s="1"/>
  <c r="I383"/>
  <c r="I480" s="1"/>
  <c r="I382"/>
  <c r="I479" s="1"/>
  <c r="I381"/>
  <c r="I478" s="1"/>
  <c r="I380"/>
  <c r="I477" s="1"/>
  <c r="I379"/>
  <c r="I476" s="1"/>
  <c r="I378"/>
  <c r="I475" s="1"/>
  <c r="I377"/>
  <c r="I474" s="1"/>
  <c r="I376"/>
  <c r="I473" s="1"/>
  <c r="I375"/>
  <c r="I472" s="1"/>
  <c r="I374"/>
  <c r="I471" s="1"/>
  <c r="I373"/>
  <c r="I470" s="1"/>
  <c r="I372"/>
  <c r="I371"/>
  <c r="I468" s="1"/>
  <c r="I370"/>
  <c r="I467" s="1"/>
  <c r="I369"/>
  <c r="I466" s="1"/>
  <c r="I368"/>
  <c r="I465" s="1"/>
  <c r="I367"/>
  <c r="I464" s="1"/>
  <c r="I366"/>
  <c r="I463" s="1"/>
  <c r="I365"/>
  <c r="I462" s="1"/>
  <c r="I364"/>
  <c r="I461" s="1"/>
  <c r="I363"/>
  <c r="I460" s="1"/>
  <c r="I362"/>
  <c r="I459" s="1"/>
  <c r="I361"/>
  <c r="I458" s="1"/>
  <c r="I360"/>
  <c r="I359"/>
  <c r="I456" s="1"/>
  <c r="I358"/>
  <c r="I357"/>
  <c r="I454" s="1"/>
  <c r="I356"/>
  <c r="I453" s="1"/>
  <c r="I355"/>
  <c r="I452" s="1"/>
  <c r="I354"/>
  <c r="I451" s="1"/>
  <c r="I353"/>
  <c r="I450" s="1"/>
  <c r="I352"/>
  <c r="I449" s="1"/>
  <c r="I351"/>
  <c r="I448" s="1"/>
  <c r="I350"/>
  <c r="I447" s="1"/>
  <c r="I349"/>
  <c r="I348"/>
  <c r="I347"/>
  <c r="I444" s="1"/>
  <c r="I346"/>
  <c r="I443" s="1"/>
  <c r="I345"/>
  <c r="I344"/>
  <c r="I441" s="1"/>
  <c r="I343"/>
  <c r="I440" s="1"/>
  <c r="I342"/>
  <c r="I439" s="1"/>
  <c r="I341"/>
  <c r="I438" s="1"/>
  <c r="I340"/>
  <c r="I437" s="1"/>
  <c r="I339"/>
  <c r="I436" s="1"/>
  <c r="I338"/>
  <c r="I435" s="1"/>
  <c r="I337"/>
  <c r="I434" s="1"/>
  <c r="I336"/>
  <c r="I433" s="1"/>
  <c r="I335"/>
  <c r="I432" s="1"/>
  <c r="I334"/>
  <c r="I431" s="1"/>
  <c r="I333"/>
  <c r="I430" s="1"/>
  <c r="I332"/>
  <c r="I429" s="1"/>
  <c r="I331"/>
  <c r="I330"/>
  <c r="I427" s="1"/>
  <c r="I329"/>
  <c r="I328"/>
  <c r="I425" s="1"/>
  <c r="I327"/>
  <c r="I424" s="1"/>
  <c r="I326"/>
  <c r="I423" s="1"/>
  <c r="I325"/>
  <c r="I422" s="1"/>
  <c r="I324"/>
  <c r="I421" s="1"/>
  <c r="I323"/>
  <c r="I420" s="1"/>
  <c r="I322"/>
  <c r="I419" s="1"/>
  <c r="I321"/>
  <c r="I320"/>
  <c r="I417" s="1"/>
  <c r="I319"/>
  <c r="I318"/>
  <c r="I415" s="1"/>
  <c r="I317"/>
  <c r="I414" s="1"/>
  <c r="I316"/>
  <c r="I413" s="1"/>
  <c r="I315"/>
  <c r="I412" s="1"/>
  <c r="I314"/>
  <c r="I411" s="1"/>
  <c r="I313"/>
  <c r="I410" s="1"/>
  <c r="I312"/>
  <c r="I311"/>
  <c r="I408" s="1"/>
  <c r="I310"/>
  <c r="I407" s="1"/>
  <c r="I309"/>
  <c r="I406" s="1"/>
  <c r="I308"/>
  <c r="I307"/>
  <c r="I404" s="1"/>
  <c r="I306"/>
  <c r="I403" s="1"/>
  <c r="I305"/>
  <c r="I402" s="1"/>
  <c r="I304"/>
  <c r="I303"/>
  <c r="I400" s="1"/>
  <c r="I302"/>
  <c r="I399" s="1"/>
  <c r="I301"/>
  <c r="I398" s="1"/>
  <c r="I300"/>
  <c r="I299"/>
  <c r="I396" s="1"/>
  <c r="I298"/>
  <c r="I395" s="1"/>
  <c r="I297"/>
  <c r="I394" s="1"/>
  <c r="I296"/>
  <c r="I99"/>
  <c r="E389"/>
  <c r="E486" s="1"/>
  <c r="E388"/>
  <c r="E485" s="1"/>
  <c r="E387"/>
  <c r="E484" s="1"/>
  <c r="E386"/>
  <c r="E483" s="1"/>
  <c r="E385"/>
  <c r="E482" s="1"/>
  <c r="E384"/>
  <c r="E481" s="1"/>
  <c r="E383"/>
  <c r="E480" s="1"/>
  <c r="E382"/>
  <c r="E479" s="1"/>
  <c r="E381"/>
  <c r="E478" s="1"/>
  <c r="E380"/>
  <c r="E477" s="1"/>
  <c r="E379"/>
  <c r="E476" s="1"/>
  <c r="E378"/>
  <c r="E475" s="1"/>
  <c r="E377"/>
  <c r="E474" s="1"/>
  <c r="E376"/>
  <c r="E473" s="1"/>
  <c r="E375"/>
  <c r="E472" s="1"/>
  <c r="E374"/>
  <c r="E471" s="1"/>
  <c r="E373"/>
  <c r="E470" s="1"/>
  <c r="E372"/>
  <c r="E469" s="1"/>
  <c r="E371"/>
  <c r="E468" s="1"/>
  <c r="E370"/>
  <c r="E467" s="1"/>
  <c r="E369"/>
  <c r="E466" s="1"/>
  <c r="E368"/>
  <c r="E367"/>
  <c r="E366"/>
  <c r="E463" s="1"/>
  <c r="E365"/>
  <c r="E462" s="1"/>
  <c r="E364"/>
  <c r="E461" s="1"/>
  <c r="E363"/>
  <c r="E460" s="1"/>
  <c r="E362"/>
  <c r="E361"/>
  <c r="E360"/>
  <c r="E457" s="1"/>
  <c r="E359"/>
  <c r="E456" s="1"/>
  <c r="E358"/>
  <c r="E455" s="1"/>
  <c r="E357"/>
  <c r="E454" s="1"/>
  <c r="E356"/>
  <c r="E453" s="1"/>
  <c r="E355"/>
  <c r="E452" s="1"/>
  <c r="E354"/>
  <c r="E451" s="1"/>
  <c r="E353"/>
  <c r="E352"/>
  <c r="E449" s="1"/>
  <c r="E351"/>
  <c r="E448" s="1"/>
  <c r="E350"/>
  <c r="E349"/>
  <c r="E446" s="1"/>
  <c r="E348"/>
  <c r="E445" s="1"/>
  <c r="E347"/>
  <c r="E444" s="1"/>
  <c r="E346"/>
  <c r="E443" s="1"/>
  <c r="E345"/>
  <c r="E442" s="1"/>
  <c r="E344"/>
  <c r="E441" s="1"/>
  <c r="E343"/>
  <c r="E342"/>
  <c r="E439" s="1"/>
  <c r="E341"/>
  <c r="E438" s="1"/>
  <c r="E340"/>
  <c r="E437" s="1"/>
  <c r="E339"/>
  <c r="E436" s="1"/>
  <c r="E338"/>
  <c r="E435" s="1"/>
  <c r="E337"/>
  <c r="E434" s="1"/>
  <c r="E336"/>
  <c r="E335"/>
  <c r="E432" s="1"/>
  <c r="E334"/>
  <c r="E333"/>
  <c r="E430" s="1"/>
  <c r="E332"/>
  <c r="E429" s="1"/>
  <c r="E331"/>
  <c r="E428" s="1"/>
  <c r="E330"/>
  <c r="E427" s="1"/>
  <c r="E329"/>
  <c r="E426" s="1"/>
  <c r="E328"/>
  <c r="E425" s="1"/>
  <c r="E327"/>
  <c r="E424" s="1"/>
  <c r="E326"/>
  <c r="E423" s="1"/>
  <c r="E325"/>
  <c r="E422" s="1"/>
  <c r="E324"/>
  <c r="E421" s="1"/>
  <c r="E323"/>
  <c r="E420" s="1"/>
  <c r="E322"/>
  <c r="E419" s="1"/>
  <c r="E321"/>
  <c r="E418" s="1"/>
  <c r="E320"/>
  <c r="E417" s="1"/>
  <c r="E319"/>
  <c r="E416" s="1"/>
  <c r="E318"/>
  <c r="E415" s="1"/>
  <c r="E317"/>
  <c r="E414" s="1"/>
  <c r="E316"/>
  <c r="E413" s="1"/>
  <c r="E315"/>
  <c r="E412" s="1"/>
  <c r="E314"/>
  <c r="E411" s="1"/>
  <c r="E313"/>
  <c r="E410" s="1"/>
  <c r="E312"/>
  <c r="E409" s="1"/>
  <c r="E311"/>
  <c r="E408" s="1"/>
  <c r="E310"/>
  <c r="E407" s="1"/>
  <c r="E309"/>
  <c r="E308"/>
  <c r="E405" s="1"/>
  <c r="E307"/>
  <c r="E404" s="1"/>
  <c r="E306"/>
  <c r="E403" s="1"/>
  <c r="E305"/>
  <c r="E304"/>
  <c r="E303"/>
  <c r="E302"/>
  <c r="E301"/>
  <c r="E300"/>
  <c r="E299"/>
  <c r="E298"/>
  <c r="E297"/>
  <c r="E296"/>
  <c r="E99"/>
  <c r="BF389"/>
  <c r="BF486" s="1"/>
  <c r="BF387"/>
  <c r="BF484" s="1"/>
  <c r="BF385"/>
  <c r="BF482" s="1"/>
  <c r="BF383"/>
  <c r="BF480" s="1"/>
  <c r="BF381"/>
  <c r="BF478" s="1"/>
  <c r="BF379"/>
  <c r="BF476" s="1"/>
  <c r="BF377"/>
  <c r="BF474" s="1"/>
  <c r="BF375"/>
  <c r="BF472" s="1"/>
  <c r="BF373"/>
  <c r="BF470" s="1"/>
  <c r="BF371"/>
  <c r="BF468" s="1"/>
  <c r="BF369"/>
  <c r="BF466" s="1"/>
  <c r="BF367"/>
  <c r="BF464" s="1"/>
  <c r="BF365"/>
  <c r="BF462" s="1"/>
  <c r="BF363"/>
  <c r="BF361"/>
  <c r="BF458" s="1"/>
  <c r="BF359"/>
  <c r="BF357"/>
  <c r="BF454" s="1"/>
  <c r="BF355"/>
  <c r="BF452" s="1"/>
  <c r="BF353"/>
  <c r="BF450" s="1"/>
  <c r="BF351"/>
  <c r="BF448" s="1"/>
  <c r="BF349"/>
  <c r="BF347"/>
  <c r="BF444" s="1"/>
  <c r="BF345"/>
  <c r="BF335"/>
  <c r="BF432" s="1"/>
  <c r="BF333"/>
  <c r="BF331"/>
  <c r="BF329"/>
  <c r="BF327"/>
  <c r="BF424" s="1"/>
  <c r="BF325"/>
  <c r="BF422" s="1"/>
  <c r="BF323"/>
  <c r="BF420" s="1"/>
  <c r="BF321"/>
  <c r="BF319"/>
  <c r="BF317"/>
  <c r="BF414" s="1"/>
  <c r="BF315"/>
  <c r="BF313"/>
  <c r="BF311"/>
  <c r="BF309"/>
  <c r="BF406" s="1"/>
  <c r="BF307"/>
  <c r="BF305"/>
  <c r="BF303"/>
  <c r="BF301"/>
  <c r="BF398" s="1"/>
  <c r="BF299"/>
  <c r="BF396" s="1"/>
  <c r="BF297"/>
  <c r="BF394" s="1"/>
  <c r="BF344"/>
  <c r="BF441" s="1"/>
  <c r="BF342"/>
  <c r="BF340"/>
  <c r="BF338"/>
  <c r="BF99"/>
  <c r="BB388"/>
  <c r="BB485" s="1"/>
  <c r="BB386"/>
  <c r="BB483" s="1"/>
  <c r="BB384"/>
  <c r="BB481" s="1"/>
  <c r="BB382"/>
  <c r="BB479" s="1"/>
  <c r="BB380"/>
  <c r="BB477" s="1"/>
  <c r="BB378"/>
  <c r="BB475" s="1"/>
  <c r="BB376"/>
  <c r="BB473" s="1"/>
  <c r="BB374"/>
  <c r="BB471" s="1"/>
  <c r="BB372"/>
  <c r="BB469" s="1"/>
  <c r="BB370"/>
  <c r="BB467" s="1"/>
  <c r="BB368"/>
  <c r="BB465" s="1"/>
  <c r="BB366"/>
  <c r="BB364"/>
  <c r="BB362"/>
  <c r="BB459" s="1"/>
  <c r="BB360"/>
  <c r="BB358"/>
  <c r="BB356"/>
  <c r="BB354"/>
  <c r="BB352"/>
  <c r="BB449" s="1"/>
  <c r="BB350"/>
  <c r="BB447" s="1"/>
  <c r="BB348"/>
  <c r="BB445" s="1"/>
  <c r="BB346"/>
  <c r="BB336"/>
  <c r="BB334"/>
  <c r="BB431" s="1"/>
  <c r="BB332"/>
  <c r="BB330"/>
  <c r="BB328"/>
  <c r="BB425" s="1"/>
  <c r="BB326"/>
  <c r="BB423" s="1"/>
  <c r="BB324"/>
  <c r="BB322"/>
  <c r="BB320"/>
  <c r="BB417" s="1"/>
  <c r="BB318"/>
  <c r="BB415" s="1"/>
  <c r="BB316"/>
  <c r="BB413" s="1"/>
  <c r="BB314"/>
  <c r="BB312"/>
  <c r="BB409" s="1"/>
  <c r="BB310"/>
  <c r="BB308"/>
  <c r="BB405" s="1"/>
  <c r="BB306"/>
  <c r="BB304"/>
  <c r="BB302"/>
  <c r="BB300"/>
  <c r="BB397" s="1"/>
  <c r="BB298"/>
  <c r="BB395" s="1"/>
  <c r="BB296"/>
  <c r="BB343"/>
  <c r="BB440" s="1"/>
  <c r="BB341"/>
  <c r="BB339"/>
  <c r="BB337"/>
  <c r="BB434" s="1"/>
  <c r="AX389"/>
  <c r="AX486" s="1"/>
  <c r="AX387"/>
  <c r="AX484" s="1"/>
  <c r="AX385"/>
  <c r="AX482" s="1"/>
  <c r="AX383"/>
  <c r="AX480" s="1"/>
  <c r="AX381"/>
  <c r="AX478" s="1"/>
  <c r="AX379"/>
  <c r="AX476" s="1"/>
  <c r="AX377"/>
  <c r="AX474" s="1"/>
  <c r="AX375"/>
  <c r="AX472" s="1"/>
  <c r="AX373"/>
  <c r="AX470" s="1"/>
  <c r="AX371"/>
  <c r="AX468" s="1"/>
  <c r="AX369"/>
  <c r="AX466" s="1"/>
  <c r="AX367"/>
  <c r="AX464" s="1"/>
  <c r="AX365"/>
  <c r="AX462" s="1"/>
  <c r="AX363"/>
  <c r="AX361"/>
  <c r="AX359"/>
  <c r="AX357"/>
  <c r="AX454" s="1"/>
  <c r="AX355"/>
  <c r="AX452" s="1"/>
  <c r="AX353"/>
  <c r="AX450" s="1"/>
  <c r="AX351"/>
  <c r="AX448" s="1"/>
  <c r="AX349"/>
  <c r="AX347"/>
  <c r="AX345"/>
  <c r="AX335"/>
  <c r="AX432" s="1"/>
  <c r="AX333"/>
  <c r="AX331"/>
  <c r="AX329"/>
  <c r="AX327"/>
  <c r="AX424" s="1"/>
  <c r="AX325"/>
  <c r="AX422" s="1"/>
  <c r="AX323"/>
  <c r="AX420" s="1"/>
  <c r="AX321"/>
  <c r="AX319"/>
  <c r="AX317"/>
  <c r="AX414" s="1"/>
  <c r="AX315"/>
  <c r="AX313"/>
  <c r="AX311"/>
  <c r="AX309"/>
  <c r="AX406" s="1"/>
  <c r="AX307"/>
  <c r="AX305"/>
  <c r="AX303"/>
  <c r="AX301"/>
  <c r="AX398" s="1"/>
  <c r="AX300"/>
  <c r="AX299"/>
  <c r="AX298"/>
  <c r="AX395" s="1"/>
  <c r="AX297"/>
  <c r="AX394" s="1"/>
  <c r="AX296"/>
  <c r="AX344"/>
  <c r="AX343"/>
  <c r="AX440" s="1"/>
  <c r="AX342"/>
  <c r="AX439" s="1"/>
  <c r="AX341"/>
  <c r="AX340"/>
  <c r="AX339"/>
  <c r="AX338"/>
  <c r="AX337"/>
  <c r="AX434" s="1"/>
  <c r="AX99"/>
  <c r="AT389"/>
  <c r="AT486" s="1"/>
  <c r="AT388"/>
  <c r="AT485" s="1"/>
  <c r="AT387"/>
  <c r="AT484" s="1"/>
  <c r="AT386"/>
  <c r="AT483" s="1"/>
  <c r="AT385"/>
  <c r="AT482" s="1"/>
  <c r="AT384"/>
  <c r="AT481" s="1"/>
  <c r="AT383"/>
  <c r="AT480" s="1"/>
  <c r="AT382"/>
  <c r="AT479" s="1"/>
  <c r="AT381"/>
  <c r="AT478" s="1"/>
  <c r="AT380"/>
  <c r="AT477" s="1"/>
  <c r="AT379"/>
  <c r="AT476" s="1"/>
  <c r="AT378"/>
  <c r="AT475" s="1"/>
  <c r="AT377"/>
  <c r="AT474" s="1"/>
  <c r="AT376"/>
  <c r="AT473" s="1"/>
  <c r="AT375"/>
  <c r="AT472" s="1"/>
  <c r="AT374"/>
  <c r="AT471" s="1"/>
  <c r="AT373"/>
  <c r="AT470" s="1"/>
  <c r="AT372"/>
  <c r="AT469" s="1"/>
  <c r="AT371"/>
  <c r="AT468" s="1"/>
  <c r="AT370"/>
  <c r="AT467" s="1"/>
  <c r="AT369"/>
  <c r="AT466" s="1"/>
  <c r="AT368"/>
  <c r="AT465" s="1"/>
  <c r="AT367"/>
  <c r="AT464" s="1"/>
  <c r="AT366"/>
  <c r="AT365"/>
  <c r="AT462" s="1"/>
  <c r="AT364"/>
  <c r="AT363"/>
  <c r="AT362"/>
  <c r="AT459" s="1"/>
  <c r="AT361"/>
  <c r="AT458" s="1"/>
  <c r="AT360"/>
  <c r="AT457" s="1"/>
  <c r="AT359"/>
  <c r="AT456" s="1"/>
  <c r="AT358"/>
  <c r="AT357"/>
  <c r="AT454" s="1"/>
  <c r="AT356"/>
  <c r="AT453" s="1"/>
  <c r="AT355"/>
  <c r="AT452" s="1"/>
  <c r="AT354"/>
  <c r="AT353"/>
  <c r="AT450" s="1"/>
  <c r="AT352"/>
  <c r="AT449" s="1"/>
  <c r="AT351"/>
  <c r="AT448" s="1"/>
  <c r="AT350"/>
  <c r="AT447" s="1"/>
  <c r="AT349"/>
  <c r="AT348"/>
  <c r="AT445" s="1"/>
  <c r="AT347"/>
  <c r="AT444" s="1"/>
  <c r="AT346"/>
  <c r="AT443" s="1"/>
  <c r="AT336"/>
  <c r="AT433" s="1"/>
  <c r="AT335"/>
  <c r="AT432" s="1"/>
  <c r="AT334"/>
  <c r="AT431" s="1"/>
  <c r="AT333"/>
  <c r="AT332"/>
  <c r="AT331"/>
  <c r="AT330"/>
  <c r="AT329"/>
  <c r="AT426" s="1"/>
  <c r="AT328"/>
  <c r="AT425" s="1"/>
  <c r="AT327"/>
  <c r="AT424" s="1"/>
  <c r="AT326"/>
  <c r="AT423" s="1"/>
  <c r="AT325"/>
  <c r="AT422" s="1"/>
  <c r="AT324"/>
  <c r="AT323"/>
  <c r="AT420" s="1"/>
  <c r="AT322"/>
  <c r="AT321"/>
  <c r="AT418" s="1"/>
  <c r="AT320"/>
  <c r="AT417" s="1"/>
  <c r="AT319"/>
  <c r="AT416" s="1"/>
  <c r="AT318"/>
  <c r="AT415" s="1"/>
  <c r="AT317"/>
  <c r="AT414" s="1"/>
  <c r="AT316"/>
  <c r="AT413" s="1"/>
  <c r="AT315"/>
  <c r="AT314"/>
  <c r="AT313"/>
  <c r="AT410" s="1"/>
  <c r="AT312"/>
  <c r="AT409" s="1"/>
  <c r="AT311"/>
  <c r="AT408" s="1"/>
  <c r="AT310"/>
  <c r="AT309"/>
  <c r="AT406" s="1"/>
  <c r="AT308"/>
  <c r="AT405" s="1"/>
  <c r="AT307"/>
  <c r="AT306"/>
  <c r="AT403" s="1"/>
  <c r="AT305"/>
  <c r="AT402" s="1"/>
  <c r="AT304"/>
  <c r="AT401" s="1"/>
  <c r="AT303"/>
  <c r="AT302"/>
  <c r="AT301"/>
  <c r="AT398" s="1"/>
  <c r="AT300"/>
  <c r="AT397" s="1"/>
  <c r="AT299"/>
  <c r="AT396" s="1"/>
  <c r="AT298"/>
  <c r="AT395" s="1"/>
  <c r="AT297"/>
  <c r="AT394" s="1"/>
  <c r="AT296"/>
  <c r="AT345"/>
  <c r="AT442" s="1"/>
  <c r="AT344"/>
  <c r="AT441" s="1"/>
  <c r="AT343"/>
  <c r="AT440" s="1"/>
  <c r="AT342"/>
  <c r="AT439" s="1"/>
  <c r="AT341"/>
  <c r="AT340"/>
  <c r="AT339"/>
  <c r="AT338"/>
  <c r="AT337"/>
  <c r="AT434" s="1"/>
  <c r="AT99"/>
  <c r="AP389"/>
  <c r="AP486" s="1"/>
  <c r="AP388"/>
  <c r="AP485" s="1"/>
  <c r="AP387"/>
  <c r="AP484" s="1"/>
  <c r="AP386"/>
  <c r="AP483" s="1"/>
  <c r="AP385"/>
  <c r="AP482" s="1"/>
  <c r="AP384"/>
  <c r="AP481" s="1"/>
  <c r="AP383"/>
  <c r="AP480" s="1"/>
  <c r="AP382"/>
  <c r="AP479" s="1"/>
  <c r="AP381"/>
  <c r="AP478" s="1"/>
  <c r="AP380"/>
  <c r="AP477" s="1"/>
  <c r="AP379"/>
  <c r="AP378"/>
  <c r="AP377"/>
  <c r="AP474" s="1"/>
  <c r="AP376"/>
  <c r="AP473" s="1"/>
  <c r="AP375"/>
  <c r="AP472" s="1"/>
  <c r="AP374"/>
  <c r="AP471" s="1"/>
  <c r="AP373"/>
  <c r="AP470" s="1"/>
  <c r="AP372"/>
  <c r="AP469" s="1"/>
  <c r="AP371"/>
  <c r="AP468" s="1"/>
  <c r="AP370"/>
  <c r="AP467" s="1"/>
  <c r="AP369"/>
  <c r="AP466" s="1"/>
  <c r="AP368"/>
  <c r="AP465" s="1"/>
  <c r="AP367"/>
  <c r="AP464" s="1"/>
  <c r="AP366"/>
  <c r="AP365"/>
  <c r="AP462" s="1"/>
  <c r="AP364"/>
  <c r="AP461" s="1"/>
  <c r="AP363"/>
  <c r="AP362"/>
  <c r="AP459" s="1"/>
  <c r="AP361"/>
  <c r="AP360"/>
  <c r="AP359"/>
  <c r="AP358"/>
  <c r="AP357"/>
  <c r="AP356"/>
  <c r="AP453" s="1"/>
  <c r="AP355"/>
  <c r="AP452" s="1"/>
  <c r="AP354"/>
  <c r="AP353"/>
  <c r="AP450" s="1"/>
  <c r="AP352"/>
  <c r="AP449" s="1"/>
  <c r="AP351"/>
  <c r="AP448" s="1"/>
  <c r="AP350"/>
  <c r="AP447" s="1"/>
  <c r="AP349"/>
  <c r="AP348"/>
  <c r="AP445" s="1"/>
  <c r="AP347"/>
  <c r="AP444" s="1"/>
  <c r="AP346"/>
  <c r="AP443" s="1"/>
  <c r="AP336"/>
  <c r="AP335"/>
  <c r="AP334"/>
  <c r="AP431" s="1"/>
  <c r="AP333"/>
  <c r="AP332"/>
  <c r="AP429" s="1"/>
  <c r="AP331"/>
  <c r="AP330"/>
  <c r="AP329"/>
  <c r="AP426" s="1"/>
  <c r="AP328"/>
  <c r="AP327"/>
  <c r="AP326"/>
  <c r="AP325"/>
  <c r="AP324"/>
  <c r="AP323"/>
  <c r="AP420" s="1"/>
  <c r="AP322"/>
  <c r="AP321"/>
  <c r="AP320"/>
  <c r="AP417" s="1"/>
  <c r="AP319"/>
  <c r="AP318"/>
  <c r="AP317"/>
  <c r="AP414" s="1"/>
  <c r="AP316"/>
  <c r="AP413" s="1"/>
  <c r="AP315"/>
  <c r="AP314"/>
  <c r="AP411" s="1"/>
  <c r="AP313"/>
  <c r="AP312"/>
  <c r="AP311"/>
  <c r="AP310"/>
  <c r="AP309"/>
  <c r="AP406" s="1"/>
  <c r="AP308"/>
  <c r="AP307"/>
  <c r="AP306"/>
  <c r="AP305"/>
  <c r="AP402" s="1"/>
  <c r="AP304"/>
  <c r="AP303"/>
  <c r="AP302"/>
  <c r="AP301"/>
  <c r="AP398" s="1"/>
  <c r="AP300"/>
  <c r="AP299"/>
  <c r="AP298"/>
  <c r="AP395" s="1"/>
  <c r="AP297"/>
  <c r="AP296"/>
  <c r="AP345"/>
  <c r="AP442" s="1"/>
  <c r="AP344"/>
  <c r="AP343"/>
  <c r="AP440" s="1"/>
  <c r="AP342"/>
  <c r="AP439" s="1"/>
  <c r="AP341"/>
  <c r="AP438" s="1"/>
  <c r="AP340"/>
  <c r="AP339"/>
  <c r="AP338"/>
  <c r="AP337"/>
  <c r="AP434" s="1"/>
  <c r="AP99"/>
  <c r="T389"/>
  <c r="T486" s="1"/>
  <c r="T388"/>
  <c r="T485" s="1"/>
  <c r="T387"/>
  <c r="T484" s="1"/>
  <c r="T386"/>
  <c r="T483" s="1"/>
  <c r="T385"/>
  <c r="T482" s="1"/>
  <c r="T384"/>
  <c r="T481" s="1"/>
  <c r="T383"/>
  <c r="T480" s="1"/>
  <c r="T382"/>
  <c r="T479" s="1"/>
  <c r="T381"/>
  <c r="T478" s="1"/>
  <c r="T380"/>
  <c r="T477" s="1"/>
  <c r="T379"/>
  <c r="T476" s="1"/>
  <c r="T378"/>
  <c r="T475" s="1"/>
  <c r="T377"/>
  <c r="T474" s="1"/>
  <c r="T376"/>
  <c r="T473" s="1"/>
  <c r="T375"/>
  <c r="T472" s="1"/>
  <c r="T374"/>
  <c r="T471" s="1"/>
  <c r="T373"/>
  <c r="T470" s="1"/>
  <c r="T372"/>
  <c r="T371"/>
  <c r="T468" s="1"/>
  <c r="T370"/>
  <c r="T467" s="1"/>
  <c r="T369"/>
  <c r="T466" s="1"/>
  <c r="T368"/>
  <c r="T465" s="1"/>
  <c r="T367"/>
  <c r="T464" s="1"/>
  <c r="T366"/>
  <c r="T463" s="1"/>
  <c r="T365"/>
  <c r="T462" s="1"/>
  <c r="T364"/>
  <c r="T461" s="1"/>
  <c r="T363"/>
  <c r="T460" s="1"/>
  <c r="T362"/>
  <c r="T459" s="1"/>
  <c r="T361"/>
  <c r="T360"/>
  <c r="T457" s="1"/>
  <c r="T359"/>
  <c r="T456" s="1"/>
  <c r="T358"/>
  <c r="T455" s="1"/>
  <c r="T357"/>
  <c r="T454" s="1"/>
  <c r="T356"/>
  <c r="T453" s="1"/>
  <c r="T355"/>
  <c r="T452" s="1"/>
  <c r="T354"/>
  <c r="T451" s="1"/>
  <c r="T353"/>
  <c r="T450" s="1"/>
  <c r="T352"/>
  <c r="T449" s="1"/>
  <c r="T351"/>
  <c r="T448" s="1"/>
  <c r="T350"/>
  <c r="T447" s="1"/>
  <c r="T349"/>
  <c r="T446" s="1"/>
  <c r="T348"/>
  <c r="T445" s="1"/>
  <c r="T347"/>
  <c r="T346"/>
  <c r="T336"/>
  <c r="T433" s="1"/>
  <c r="T335"/>
  <c r="T432" s="1"/>
  <c r="T334"/>
  <c r="T431" s="1"/>
  <c r="T333"/>
  <c r="T332"/>
  <c r="T429" s="1"/>
  <c r="T331"/>
  <c r="T330"/>
  <c r="T329"/>
  <c r="T328"/>
  <c r="T425" s="1"/>
  <c r="T327"/>
  <c r="T424" s="1"/>
  <c r="T326"/>
  <c r="T423" s="1"/>
  <c r="T325"/>
  <c r="T422" s="1"/>
  <c r="T324"/>
  <c r="T421" s="1"/>
  <c r="T323"/>
  <c r="T420" s="1"/>
  <c r="T322"/>
  <c r="T419" s="1"/>
  <c r="T321"/>
  <c r="T418" s="1"/>
  <c r="T320"/>
  <c r="T417" s="1"/>
  <c r="T319"/>
  <c r="T318"/>
  <c r="T415" s="1"/>
  <c r="T317"/>
  <c r="T414" s="1"/>
  <c r="T316"/>
  <c r="T413" s="1"/>
  <c r="T315"/>
  <c r="T412" s="1"/>
  <c r="T314"/>
  <c r="T313"/>
  <c r="T410" s="1"/>
  <c r="T312"/>
  <c r="T311"/>
  <c r="T408" s="1"/>
  <c r="T310"/>
  <c r="T407" s="1"/>
  <c r="T309"/>
  <c r="T406" s="1"/>
  <c r="T308"/>
  <c r="T307"/>
  <c r="T404" s="1"/>
  <c r="T306"/>
  <c r="T403" s="1"/>
  <c r="T305"/>
  <c r="T402" s="1"/>
  <c r="T304"/>
  <c r="T303"/>
  <c r="T400" s="1"/>
  <c r="T302"/>
  <c r="T399" s="1"/>
  <c r="T301"/>
  <c r="T398" s="1"/>
  <c r="T300"/>
  <c r="T397" s="1"/>
  <c r="T299"/>
  <c r="T396" s="1"/>
  <c r="T298"/>
  <c r="T395" s="1"/>
  <c r="T297"/>
  <c r="T394" s="1"/>
  <c r="T296"/>
  <c r="T345"/>
  <c r="T442" s="1"/>
  <c r="T344"/>
  <c r="T343"/>
  <c r="T440" s="1"/>
  <c r="T342"/>
  <c r="T439" s="1"/>
  <c r="T341"/>
  <c r="T438" s="1"/>
  <c r="T340"/>
  <c r="T437" s="1"/>
  <c r="T339"/>
  <c r="T436" s="1"/>
  <c r="T338"/>
  <c r="T435" s="1"/>
  <c r="T337"/>
  <c r="T434" s="1"/>
  <c r="T99"/>
  <c r="P389"/>
  <c r="P486" s="1"/>
  <c r="P388"/>
  <c r="P485" s="1"/>
  <c r="P387"/>
  <c r="P484" s="1"/>
  <c r="P386"/>
  <c r="P483" s="1"/>
  <c r="P385"/>
  <c r="P482" s="1"/>
  <c r="P384"/>
  <c r="P481" s="1"/>
  <c r="P383"/>
  <c r="P480" s="1"/>
  <c r="P382"/>
  <c r="P479" s="1"/>
  <c r="P381"/>
  <c r="P478" s="1"/>
  <c r="P380"/>
  <c r="P477" s="1"/>
  <c r="P379"/>
  <c r="P476" s="1"/>
  <c r="P378"/>
  <c r="P475" s="1"/>
  <c r="P377"/>
  <c r="P474" s="1"/>
  <c r="P376"/>
  <c r="P473" s="1"/>
  <c r="P375"/>
  <c r="P472" s="1"/>
  <c r="P374"/>
  <c r="P471" s="1"/>
  <c r="P373"/>
  <c r="P470" s="1"/>
  <c r="P372"/>
  <c r="P469" s="1"/>
  <c r="P371"/>
  <c r="P468" s="1"/>
  <c r="P370"/>
  <c r="P467" s="1"/>
  <c r="P369"/>
  <c r="P466" s="1"/>
  <c r="P368"/>
  <c r="P465" s="1"/>
  <c r="P367"/>
  <c r="P464" s="1"/>
  <c r="P366"/>
  <c r="P463" s="1"/>
  <c r="P365"/>
  <c r="P462" s="1"/>
  <c r="P364"/>
  <c r="P461" s="1"/>
  <c r="P363"/>
  <c r="P460" s="1"/>
  <c r="P362"/>
  <c r="P459" s="1"/>
  <c r="P361"/>
  <c r="P458" s="1"/>
  <c r="P360"/>
  <c r="P457" s="1"/>
  <c r="P359"/>
  <c r="P456" s="1"/>
  <c r="P358"/>
  <c r="P455" s="1"/>
  <c r="P357"/>
  <c r="P454" s="1"/>
  <c r="P356"/>
  <c r="P453" s="1"/>
  <c r="P355"/>
  <c r="P452" s="1"/>
  <c r="P354"/>
  <c r="P451" s="1"/>
  <c r="P353"/>
  <c r="P450" s="1"/>
  <c r="P352"/>
  <c r="P449" s="1"/>
  <c r="P351"/>
  <c r="P448" s="1"/>
  <c r="P350"/>
  <c r="P447" s="1"/>
  <c r="P349"/>
  <c r="P446" s="1"/>
  <c r="P348"/>
  <c r="P445" s="1"/>
  <c r="P347"/>
  <c r="P444" s="1"/>
  <c r="P346"/>
  <c r="P443" s="1"/>
  <c r="P336"/>
  <c r="P433" s="1"/>
  <c r="P335"/>
  <c r="P432" s="1"/>
  <c r="P334"/>
  <c r="P431" s="1"/>
  <c r="P333"/>
  <c r="P430" s="1"/>
  <c r="P332"/>
  <c r="P429" s="1"/>
  <c r="P331"/>
  <c r="P428" s="1"/>
  <c r="P330"/>
  <c r="P427" s="1"/>
  <c r="P329"/>
  <c r="P426" s="1"/>
  <c r="P328"/>
  <c r="P425" s="1"/>
  <c r="P327"/>
  <c r="P424" s="1"/>
  <c r="P326"/>
  <c r="P423" s="1"/>
  <c r="P325"/>
  <c r="P422" s="1"/>
  <c r="P324"/>
  <c r="P421" s="1"/>
  <c r="P323"/>
  <c r="P420" s="1"/>
  <c r="P322"/>
  <c r="P419" s="1"/>
  <c r="P321"/>
  <c r="P418" s="1"/>
  <c r="P320"/>
  <c r="P417" s="1"/>
  <c r="P319"/>
  <c r="P416" s="1"/>
  <c r="P318"/>
  <c r="P415" s="1"/>
  <c r="P317"/>
  <c r="P414" s="1"/>
  <c r="P316"/>
  <c r="P413" s="1"/>
  <c r="P315"/>
  <c r="P412" s="1"/>
  <c r="P314"/>
  <c r="P411" s="1"/>
  <c r="P313"/>
  <c r="P410" s="1"/>
  <c r="P312"/>
  <c r="P409" s="1"/>
  <c r="P311"/>
  <c r="P408" s="1"/>
  <c r="P310"/>
  <c r="P407" s="1"/>
  <c r="P309"/>
  <c r="P406" s="1"/>
  <c r="P308"/>
  <c r="P405" s="1"/>
  <c r="P307"/>
  <c r="P404" s="1"/>
  <c r="P306"/>
  <c r="P403" s="1"/>
  <c r="P305"/>
  <c r="P402" s="1"/>
  <c r="P304"/>
  <c r="P401" s="1"/>
  <c r="P303"/>
  <c r="P400" s="1"/>
  <c r="P302"/>
  <c r="P399" s="1"/>
  <c r="P301"/>
  <c r="P398" s="1"/>
  <c r="P300"/>
  <c r="P397" s="1"/>
  <c r="P299"/>
  <c r="P396" s="1"/>
  <c r="P298"/>
  <c r="P395" s="1"/>
  <c r="P297"/>
  <c r="P394" s="1"/>
  <c r="P296"/>
  <c r="P345"/>
  <c r="P442" s="1"/>
  <c r="P344"/>
  <c r="P441" s="1"/>
  <c r="P343"/>
  <c r="P440" s="1"/>
  <c r="P342"/>
  <c r="P439" s="1"/>
  <c r="P341"/>
  <c r="P438" s="1"/>
  <c r="P340"/>
  <c r="P437" s="1"/>
  <c r="P339"/>
  <c r="P436" s="1"/>
  <c r="P338"/>
  <c r="P435" s="1"/>
  <c r="P337"/>
  <c r="P434" s="1"/>
  <c r="P99"/>
  <c r="L389"/>
  <c r="L486" s="1"/>
  <c r="L388"/>
  <c r="L485" s="1"/>
  <c r="L387"/>
  <c r="L484" s="1"/>
  <c r="L386"/>
  <c r="L483" s="1"/>
  <c r="L385"/>
  <c r="L482" s="1"/>
  <c r="L384"/>
  <c r="L481" s="1"/>
  <c r="L383"/>
  <c r="L480" s="1"/>
  <c r="L382"/>
  <c r="L479" s="1"/>
  <c r="L381"/>
  <c r="L478" s="1"/>
  <c r="L380"/>
  <c r="L477" s="1"/>
  <c r="L379"/>
  <c r="L476" s="1"/>
  <c r="L378"/>
  <c r="L475" s="1"/>
  <c r="L377"/>
  <c r="L474" s="1"/>
  <c r="L376"/>
  <c r="L473" s="1"/>
  <c r="L375"/>
  <c r="L374"/>
  <c r="L471" s="1"/>
  <c r="L373"/>
  <c r="L470" s="1"/>
  <c r="L372"/>
  <c r="L371"/>
  <c r="L468" s="1"/>
  <c r="L370"/>
  <c r="L369"/>
  <c r="L368"/>
  <c r="L465" s="1"/>
  <c r="L367"/>
  <c r="L366"/>
  <c r="L365"/>
  <c r="L462" s="1"/>
  <c r="L364"/>
  <c r="L461" s="1"/>
  <c r="L363"/>
  <c r="L362"/>
  <c r="L459" s="1"/>
  <c r="L361"/>
  <c r="L360"/>
  <c r="L359"/>
  <c r="L358"/>
  <c r="L357"/>
  <c r="L356"/>
  <c r="L355"/>
  <c r="L452" s="1"/>
  <c r="L354"/>
  <c r="L353"/>
  <c r="L352"/>
  <c r="L351"/>
  <c r="L350"/>
  <c r="L349"/>
  <c r="L348"/>
  <c r="L347"/>
  <c r="L346"/>
  <c r="L336"/>
  <c r="L335"/>
  <c r="L334"/>
  <c r="L333"/>
  <c r="L332"/>
  <c r="L429" s="1"/>
  <c r="L331"/>
  <c r="L330"/>
  <c r="L329"/>
  <c r="L426" s="1"/>
  <c r="L328"/>
  <c r="L425" s="1"/>
  <c r="L327"/>
  <c r="L326"/>
  <c r="L325"/>
  <c r="L324"/>
  <c r="L421" s="1"/>
  <c r="L323"/>
  <c r="L322"/>
  <c r="L419" s="1"/>
  <c r="L321"/>
  <c r="L320"/>
  <c r="L319"/>
  <c r="L416" s="1"/>
  <c r="L318"/>
  <c r="L317"/>
  <c r="L414" s="1"/>
  <c r="L316"/>
  <c r="L413" s="1"/>
  <c r="L315"/>
  <c r="L314"/>
  <c r="L313"/>
  <c r="L410" s="1"/>
  <c r="L312"/>
  <c r="L311"/>
  <c r="L408" s="1"/>
  <c r="L310"/>
  <c r="L407" s="1"/>
  <c r="L309"/>
  <c r="L406" s="1"/>
  <c r="L308"/>
  <c r="L307"/>
  <c r="L306"/>
  <c r="L305"/>
  <c r="L304"/>
  <c r="L303"/>
  <c r="L302"/>
  <c r="L301"/>
  <c r="L398" s="1"/>
  <c r="L300"/>
  <c r="L397" s="1"/>
  <c r="L299"/>
  <c r="L298"/>
  <c r="L395" s="1"/>
  <c r="L297"/>
  <c r="L394" s="1"/>
  <c r="L296"/>
  <c r="L345"/>
  <c r="L442" s="1"/>
  <c r="L344"/>
  <c r="L343"/>
  <c r="L342"/>
  <c r="L439" s="1"/>
  <c r="L341"/>
  <c r="L340"/>
  <c r="L437" s="1"/>
  <c r="L339"/>
  <c r="L436" s="1"/>
  <c r="L338"/>
  <c r="L337"/>
  <c r="L99"/>
  <c r="H389"/>
  <c r="H486" s="1"/>
  <c r="H388"/>
  <c r="H485" s="1"/>
  <c r="H387"/>
  <c r="H484" s="1"/>
  <c r="H386"/>
  <c r="H483" s="1"/>
  <c r="H385"/>
  <c r="H482" s="1"/>
  <c r="H384"/>
  <c r="H481" s="1"/>
  <c r="H383"/>
  <c r="H480" s="1"/>
  <c r="H382"/>
  <c r="H479" s="1"/>
  <c r="H381"/>
  <c r="H478" s="1"/>
  <c r="H380"/>
  <c r="H477" s="1"/>
  <c r="H379"/>
  <c r="H476" s="1"/>
  <c r="H378"/>
  <c r="H475" s="1"/>
  <c r="H377"/>
  <c r="H474" s="1"/>
  <c r="H376"/>
  <c r="H473" s="1"/>
  <c r="H375"/>
  <c r="H374"/>
  <c r="H471" s="1"/>
  <c r="H373"/>
  <c r="H470" s="1"/>
  <c r="H372"/>
  <c r="H371"/>
  <c r="H468" s="1"/>
  <c r="H370"/>
  <c r="H369"/>
  <c r="H368"/>
  <c r="H465" s="1"/>
  <c r="H367"/>
  <c r="H366"/>
  <c r="H365"/>
  <c r="H462" s="1"/>
  <c r="H364"/>
  <c r="H461" s="1"/>
  <c r="H363"/>
  <c r="H460" s="1"/>
  <c r="H362"/>
  <c r="H459" s="1"/>
  <c r="H361"/>
  <c r="H360"/>
  <c r="H457" s="1"/>
  <c r="H359"/>
  <c r="H456" s="1"/>
  <c r="H358"/>
  <c r="H455" s="1"/>
  <c r="H357"/>
  <c r="H356"/>
  <c r="H453" s="1"/>
  <c r="H355"/>
  <c r="H452" s="1"/>
  <c r="H354"/>
  <c r="H353"/>
  <c r="H352"/>
  <c r="H351"/>
  <c r="H350"/>
  <c r="H349"/>
  <c r="H446" s="1"/>
  <c r="H348"/>
  <c r="H347"/>
  <c r="H346"/>
  <c r="H336"/>
  <c r="H335"/>
  <c r="H334"/>
  <c r="H333"/>
  <c r="H430" s="1"/>
  <c r="H332"/>
  <c r="H429" s="1"/>
  <c r="H331"/>
  <c r="H330"/>
  <c r="H329"/>
  <c r="H426" s="1"/>
  <c r="H328"/>
  <c r="H425" s="1"/>
  <c r="H327"/>
  <c r="H326"/>
  <c r="H325"/>
  <c r="H324"/>
  <c r="H421" s="1"/>
  <c r="H323"/>
  <c r="H322"/>
  <c r="H419" s="1"/>
  <c r="H321"/>
  <c r="H320"/>
  <c r="H319"/>
  <c r="H416" s="1"/>
  <c r="H318"/>
  <c r="H317"/>
  <c r="H414" s="1"/>
  <c r="H316"/>
  <c r="H413" s="1"/>
  <c r="H315"/>
  <c r="H314"/>
  <c r="H313"/>
  <c r="H410" s="1"/>
  <c r="H312"/>
  <c r="H311"/>
  <c r="H408" s="1"/>
  <c r="H310"/>
  <c r="H407" s="1"/>
  <c r="H309"/>
  <c r="H406" s="1"/>
  <c r="H308"/>
  <c r="H307"/>
  <c r="H306"/>
  <c r="H305"/>
  <c r="H304"/>
  <c r="H303"/>
  <c r="H400" s="1"/>
  <c r="H302"/>
  <c r="H301"/>
  <c r="H398" s="1"/>
  <c r="H300"/>
  <c r="H397" s="1"/>
  <c r="H299"/>
  <c r="H298"/>
  <c r="H395" s="1"/>
  <c r="H297"/>
  <c r="H394" s="1"/>
  <c r="H296"/>
  <c r="H345"/>
  <c r="H442" s="1"/>
  <c r="H344"/>
  <c r="H343"/>
  <c r="H342"/>
  <c r="H439" s="1"/>
  <c r="H341"/>
  <c r="H340"/>
  <c r="H437" s="1"/>
  <c r="H339"/>
  <c r="H436" s="1"/>
  <c r="H338"/>
  <c r="H435" s="1"/>
  <c r="H337"/>
  <c r="H99"/>
  <c r="D389"/>
  <c r="D486" s="1"/>
  <c r="D388"/>
  <c r="D485" s="1"/>
  <c r="D387"/>
  <c r="D484" s="1"/>
  <c r="D386"/>
  <c r="D483" s="1"/>
  <c r="D385"/>
  <c r="D482" s="1"/>
  <c r="D384"/>
  <c r="D481" s="1"/>
  <c r="D383"/>
  <c r="D480" s="1"/>
  <c r="D382"/>
  <c r="D479" s="1"/>
  <c r="D381"/>
  <c r="D478" s="1"/>
  <c r="D380"/>
  <c r="D477" s="1"/>
  <c r="D379"/>
  <c r="D476" s="1"/>
  <c r="D378"/>
  <c r="D475" s="1"/>
  <c r="D377"/>
  <c r="D474" s="1"/>
  <c r="D376"/>
  <c r="D473" s="1"/>
  <c r="D375"/>
  <c r="D472" s="1"/>
  <c r="D374"/>
  <c r="D471" s="1"/>
  <c r="D373"/>
  <c r="D470" s="1"/>
  <c r="D372"/>
  <c r="D371"/>
  <c r="D468" s="1"/>
  <c r="D370"/>
  <c r="D467" s="1"/>
  <c r="D369"/>
  <c r="D466" s="1"/>
  <c r="D368"/>
  <c r="D465" s="1"/>
  <c r="D367"/>
  <c r="D464" s="1"/>
  <c r="D366"/>
  <c r="D463" s="1"/>
  <c r="D365"/>
  <c r="D462" s="1"/>
  <c r="D364"/>
  <c r="D461" s="1"/>
  <c r="D363"/>
  <c r="D460" s="1"/>
  <c r="D362"/>
  <c r="D459" s="1"/>
  <c r="D361"/>
  <c r="D458" s="1"/>
  <c r="D360"/>
  <c r="D359"/>
  <c r="D456" s="1"/>
  <c r="D358"/>
  <c r="D357"/>
  <c r="D454" s="1"/>
  <c r="D356"/>
  <c r="D453" s="1"/>
  <c r="D355"/>
  <c r="D452" s="1"/>
  <c r="D354"/>
  <c r="D451" s="1"/>
  <c r="D353"/>
  <c r="D450" s="1"/>
  <c r="D352"/>
  <c r="D449" s="1"/>
  <c r="D351"/>
  <c r="D448" s="1"/>
  <c r="D350"/>
  <c r="D447" s="1"/>
  <c r="D349"/>
  <c r="D348"/>
  <c r="D347"/>
  <c r="D444" s="1"/>
  <c r="D346"/>
  <c r="D443" s="1"/>
  <c r="D337"/>
  <c r="D434" s="1"/>
  <c r="D336"/>
  <c r="D433" s="1"/>
  <c r="D335"/>
  <c r="D432" s="1"/>
  <c r="D334"/>
  <c r="D431" s="1"/>
  <c r="D333"/>
  <c r="D430" s="1"/>
  <c r="D332"/>
  <c r="D429" s="1"/>
  <c r="D331"/>
  <c r="D330"/>
  <c r="D427" s="1"/>
  <c r="D329"/>
  <c r="D328"/>
  <c r="D425" s="1"/>
  <c r="D327"/>
  <c r="D424" s="1"/>
  <c r="D326"/>
  <c r="D423" s="1"/>
  <c r="D325"/>
  <c r="D422" s="1"/>
  <c r="D324"/>
  <c r="D421" s="1"/>
  <c r="D323"/>
  <c r="D420" s="1"/>
  <c r="D322"/>
  <c r="D419" s="1"/>
  <c r="D321"/>
  <c r="D320"/>
  <c r="D417" s="1"/>
  <c r="D319"/>
  <c r="D318"/>
  <c r="D415" s="1"/>
  <c r="D317"/>
  <c r="D414" s="1"/>
  <c r="D316"/>
  <c r="D413" s="1"/>
  <c r="D315"/>
  <c r="D412" s="1"/>
  <c r="D314"/>
  <c r="D411" s="1"/>
  <c r="D313"/>
  <c r="D410" s="1"/>
  <c r="D312"/>
  <c r="D311"/>
  <c r="D408" s="1"/>
  <c r="D310"/>
  <c r="D407" s="1"/>
  <c r="D309"/>
  <c r="D406" s="1"/>
  <c r="D308"/>
  <c r="D307"/>
  <c r="D404" s="1"/>
  <c r="D306"/>
  <c r="D403" s="1"/>
  <c r="D305"/>
  <c r="D402" s="1"/>
  <c r="D304"/>
  <c r="D303"/>
  <c r="D400" s="1"/>
  <c r="D302"/>
  <c r="D399" s="1"/>
  <c r="D301"/>
  <c r="D398" s="1"/>
  <c r="D300"/>
  <c r="D299"/>
  <c r="D396" s="1"/>
  <c r="D298"/>
  <c r="D395" s="1"/>
  <c r="D297"/>
  <c r="D394" s="1"/>
  <c r="D296"/>
  <c r="D345"/>
  <c r="D344"/>
  <c r="D441" s="1"/>
  <c r="D343"/>
  <c r="D440" s="1"/>
  <c r="D342"/>
  <c r="D439" s="1"/>
  <c r="D341"/>
  <c r="D438" s="1"/>
  <c r="D340"/>
  <c r="D437" s="1"/>
  <c r="D339"/>
  <c r="D436" s="1"/>
  <c r="D338"/>
  <c r="D435" s="1"/>
  <c r="D99"/>
  <c r="BN389"/>
  <c r="BH97"/>
  <c r="BH293"/>
  <c r="BI293"/>
  <c r="K69" i="9" s="1"/>
  <c r="BE389" i="11"/>
  <c r="BE486" s="1"/>
  <c r="BE388"/>
  <c r="BE485" s="1"/>
  <c r="BE387"/>
  <c r="BE484" s="1"/>
  <c r="BE386"/>
  <c r="BE483" s="1"/>
  <c r="BE385"/>
  <c r="BE482" s="1"/>
  <c r="BE384"/>
  <c r="BE481" s="1"/>
  <c r="BE383"/>
  <c r="BE480" s="1"/>
  <c r="BE382"/>
  <c r="BE479" s="1"/>
  <c r="BE381"/>
  <c r="BE478" s="1"/>
  <c r="BE380"/>
  <c r="BE477" s="1"/>
  <c r="BE378"/>
  <c r="BE475" s="1"/>
  <c r="BE377"/>
  <c r="BE474" s="1"/>
  <c r="BE376"/>
  <c r="BE473" s="1"/>
  <c r="BE375"/>
  <c r="BE472" s="1"/>
  <c r="BE374"/>
  <c r="BE471" s="1"/>
  <c r="BE373"/>
  <c r="BE470" s="1"/>
  <c r="BE372"/>
  <c r="BE371"/>
  <c r="BE468" s="1"/>
  <c r="BE370"/>
  <c r="BE467" s="1"/>
  <c r="BE369"/>
  <c r="BE466" s="1"/>
  <c r="BE368"/>
  <c r="BE465" s="1"/>
  <c r="BE367"/>
  <c r="BE464" s="1"/>
  <c r="BE366"/>
  <c r="BE365"/>
  <c r="BE462" s="1"/>
  <c r="BE364"/>
  <c r="BE461" s="1"/>
  <c r="BE363"/>
  <c r="BE362"/>
  <c r="BE459" s="1"/>
  <c r="BE361"/>
  <c r="BE458" s="1"/>
  <c r="BE360"/>
  <c r="BE359"/>
  <c r="BE456" s="1"/>
  <c r="BE358"/>
  <c r="BE455" s="1"/>
  <c r="BE357"/>
  <c r="BE454" s="1"/>
  <c r="BE356"/>
  <c r="BE355"/>
  <c r="BE452" s="1"/>
  <c r="BE354"/>
  <c r="BE353"/>
  <c r="BE450" s="1"/>
  <c r="BE352"/>
  <c r="BE449" s="1"/>
  <c r="BE351"/>
  <c r="BE448" s="1"/>
  <c r="BE350"/>
  <c r="BE447" s="1"/>
  <c r="BE349"/>
  <c r="BE446" s="1"/>
  <c r="BE348"/>
  <c r="BE445" s="1"/>
  <c r="BE347"/>
  <c r="BE346"/>
  <c r="BE345"/>
  <c r="BE344"/>
  <c r="BE441" s="1"/>
  <c r="BE343"/>
  <c r="BE440" s="1"/>
  <c r="BE342"/>
  <c r="BE439" s="1"/>
  <c r="BE341"/>
  <c r="BE340"/>
  <c r="BE339"/>
  <c r="BE338"/>
  <c r="BE337"/>
  <c r="BE434" s="1"/>
  <c r="BE379"/>
  <c r="BE476" s="1"/>
  <c r="BE336"/>
  <c r="BE335"/>
  <c r="BE432" s="1"/>
  <c r="BE334"/>
  <c r="BE431" s="1"/>
  <c r="BE333"/>
  <c r="BE332"/>
  <c r="BE429" s="1"/>
  <c r="BE331"/>
  <c r="BE330"/>
  <c r="BE329"/>
  <c r="BE328"/>
  <c r="BE425" s="1"/>
  <c r="BE327"/>
  <c r="BE424" s="1"/>
  <c r="BE326"/>
  <c r="BE423" s="1"/>
  <c r="BE325"/>
  <c r="BE422" s="1"/>
  <c r="BE324"/>
  <c r="BE323"/>
  <c r="BE420" s="1"/>
  <c r="BE322"/>
  <c r="BE321"/>
  <c r="BE320"/>
  <c r="BE417" s="1"/>
  <c r="BE319"/>
  <c r="BE318"/>
  <c r="BE415" s="1"/>
  <c r="BE317"/>
  <c r="BE414" s="1"/>
  <c r="BE316"/>
  <c r="BE413" s="1"/>
  <c r="BE315"/>
  <c r="BE412" s="1"/>
  <c r="BE314"/>
  <c r="BE411" s="1"/>
  <c r="BE313"/>
  <c r="BE410" s="1"/>
  <c r="BE312"/>
  <c r="BE409" s="1"/>
  <c r="BE311"/>
  <c r="BE408" s="1"/>
  <c r="BE310"/>
  <c r="BE309"/>
  <c r="BE406" s="1"/>
  <c r="BE308"/>
  <c r="BE307"/>
  <c r="BE306"/>
  <c r="BE305"/>
  <c r="BE304"/>
  <c r="BE303"/>
  <c r="BE302"/>
  <c r="BE301"/>
  <c r="BE398" s="1"/>
  <c r="BE300"/>
  <c r="BE299"/>
  <c r="BE298"/>
  <c r="BE395" s="1"/>
  <c r="BE297"/>
  <c r="BE394" s="1"/>
  <c r="BE296"/>
  <c r="BE99"/>
  <c r="BA389"/>
  <c r="BA486" s="1"/>
  <c r="BA388"/>
  <c r="BA485" s="1"/>
  <c r="BA387"/>
  <c r="BA484" s="1"/>
  <c r="BA386"/>
  <c r="BA483" s="1"/>
  <c r="BA385"/>
  <c r="BA482" s="1"/>
  <c r="BA384"/>
  <c r="BA481" s="1"/>
  <c r="BA383"/>
  <c r="BA480" s="1"/>
  <c r="BA382"/>
  <c r="BA479" s="1"/>
  <c r="BA381"/>
  <c r="BA478" s="1"/>
  <c r="BA378"/>
  <c r="BA475" s="1"/>
  <c r="BA377"/>
  <c r="BA474" s="1"/>
  <c r="BA376"/>
  <c r="BA473" s="1"/>
  <c r="BA375"/>
  <c r="BA472" s="1"/>
  <c r="BA374"/>
  <c r="BA471" s="1"/>
  <c r="BA373"/>
  <c r="BA470" s="1"/>
  <c r="BA372"/>
  <c r="BA469" s="1"/>
  <c r="BA371"/>
  <c r="BA468" s="1"/>
  <c r="BA370"/>
  <c r="BA467" s="1"/>
  <c r="BA369"/>
  <c r="BA466" s="1"/>
  <c r="BA368"/>
  <c r="BA465" s="1"/>
  <c r="BA367"/>
  <c r="BA464" s="1"/>
  <c r="BA366"/>
  <c r="BA365"/>
  <c r="BA462" s="1"/>
  <c r="BA364"/>
  <c r="BA461" s="1"/>
  <c r="BA363"/>
  <c r="BA460" s="1"/>
  <c r="BA362"/>
  <c r="BA459" s="1"/>
  <c r="BA361"/>
  <c r="BA360"/>
  <c r="BA359"/>
  <c r="BA358"/>
  <c r="BA455" s="1"/>
  <c r="BA357"/>
  <c r="BA454" s="1"/>
  <c r="BA356"/>
  <c r="BA355"/>
  <c r="BA452" s="1"/>
  <c r="BA354"/>
  <c r="BA353"/>
  <c r="BA450" s="1"/>
  <c r="BA352"/>
  <c r="BA449" s="1"/>
  <c r="BA351"/>
  <c r="BA448" s="1"/>
  <c r="BA350"/>
  <c r="BA447" s="1"/>
  <c r="BA349"/>
  <c r="BA446" s="1"/>
  <c r="BA348"/>
  <c r="BA445" s="1"/>
  <c r="BA347"/>
  <c r="BA346"/>
  <c r="BA345"/>
  <c r="BA344"/>
  <c r="BA441" s="1"/>
  <c r="BA343"/>
  <c r="BA440" s="1"/>
  <c r="BA342"/>
  <c r="BA439" s="1"/>
  <c r="BA341"/>
  <c r="BA438" s="1"/>
  <c r="BA340"/>
  <c r="BA339"/>
  <c r="BA338"/>
  <c r="BA435" s="1"/>
  <c r="BA337"/>
  <c r="BA434" s="1"/>
  <c r="BA380"/>
  <c r="BA477" s="1"/>
  <c r="BA379"/>
  <c r="BA476" s="1"/>
  <c r="BA336"/>
  <c r="BA335"/>
  <c r="BA432" s="1"/>
  <c r="BA334"/>
  <c r="BA431" s="1"/>
  <c r="BA333"/>
  <c r="BA332"/>
  <c r="BA429" s="1"/>
  <c r="BA331"/>
  <c r="BA428" s="1"/>
  <c r="BA330"/>
  <c r="BA329"/>
  <c r="BA426" s="1"/>
  <c r="BA328"/>
  <c r="BA425" s="1"/>
  <c r="BA327"/>
  <c r="BA424" s="1"/>
  <c r="BA326"/>
  <c r="BA423" s="1"/>
  <c r="BA325"/>
  <c r="BA422" s="1"/>
  <c r="BA324"/>
  <c r="BA323"/>
  <c r="BA420" s="1"/>
  <c r="BA322"/>
  <c r="BA419" s="1"/>
  <c r="BA321"/>
  <c r="BA320"/>
  <c r="BA417" s="1"/>
  <c r="BA319"/>
  <c r="BA416" s="1"/>
  <c r="BA318"/>
  <c r="BA415" s="1"/>
  <c r="BA317"/>
  <c r="BA414" s="1"/>
  <c r="BA316"/>
  <c r="BA413" s="1"/>
  <c r="BA315"/>
  <c r="BA412" s="1"/>
  <c r="BA314"/>
  <c r="BA411" s="1"/>
  <c r="BA313"/>
  <c r="BA312"/>
  <c r="BA409" s="1"/>
  <c r="BA311"/>
  <c r="BA408" s="1"/>
  <c r="BA310"/>
  <c r="BA309"/>
  <c r="BA406" s="1"/>
  <c r="BA308"/>
  <c r="BA405" s="1"/>
  <c r="BA307"/>
  <c r="BA306"/>
  <c r="BA305"/>
  <c r="BA304"/>
  <c r="BA303"/>
  <c r="BA400" s="1"/>
  <c r="BA302"/>
  <c r="BA301"/>
  <c r="BA398" s="1"/>
  <c r="BA300"/>
  <c r="BA299"/>
  <c r="BA298"/>
  <c r="BA395" s="1"/>
  <c r="BA297"/>
  <c r="BA394" s="1"/>
  <c r="BA296"/>
  <c r="BA99"/>
  <c r="AW389"/>
  <c r="AW486" s="1"/>
  <c r="AW388"/>
  <c r="AW485" s="1"/>
  <c r="AW387"/>
  <c r="AW484" s="1"/>
  <c r="AW386"/>
  <c r="AW483" s="1"/>
  <c r="AW385"/>
  <c r="AW482" s="1"/>
  <c r="AW384"/>
  <c r="AW481" s="1"/>
  <c r="AW383"/>
  <c r="AW480" s="1"/>
  <c r="AW382"/>
  <c r="AW479" s="1"/>
  <c r="AW381"/>
  <c r="AW478" s="1"/>
  <c r="AW378"/>
  <c r="AW475" s="1"/>
  <c r="AW377"/>
  <c r="AW474" s="1"/>
  <c r="AW376"/>
  <c r="AW473" s="1"/>
  <c r="AW375"/>
  <c r="AW472" s="1"/>
  <c r="AW374"/>
  <c r="AW471" s="1"/>
  <c r="AW373"/>
  <c r="AW470" s="1"/>
  <c r="AW372"/>
  <c r="AW469" s="1"/>
  <c r="AW371"/>
  <c r="AW468" s="1"/>
  <c r="AW370"/>
  <c r="AW467" s="1"/>
  <c r="AW369"/>
  <c r="AW466" s="1"/>
  <c r="AW368"/>
  <c r="AW465" s="1"/>
  <c r="AW367"/>
  <c r="AW464" s="1"/>
  <c r="AW366"/>
  <c r="AW463" s="1"/>
  <c r="AW365"/>
  <c r="AW462" s="1"/>
  <c r="AW364"/>
  <c r="AW461" s="1"/>
  <c r="AW363"/>
  <c r="AW460" s="1"/>
  <c r="AW362"/>
  <c r="AW459" s="1"/>
  <c r="AW361"/>
  <c r="AW458" s="1"/>
  <c r="AW360"/>
  <c r="AW457" s="1"/>
  <c r="AW359"/>
  <c r="AW456" s="1"/>
  <c r="AW358"/>
  <c r="AW455" s="1"/>
  <c r="AW357"/>
  <c r="AW454" s="1"/>
  <c r="AW356"/>
  <c r="AW453" s="1"/>
  <c r="AW355"/>
  <c r="AW452" s="1"/>
  <c r="AW354"/>
  <c r="AW451" s="1"/>
  <c r="AW353"/>
  <c r="AW450" s="1"/>
  <c r="AW352"/>
  <c r="AW449" s="1"/>
  <c r="AW351"/>
  <c r="AW448" s="1"/>
  <c r="AW350"/>
  <c r="AW447" s="1"/>
  <c r="AW349"/>
  <c r="AW446" s="1"/>
  <c r="AW348"/>
  <c r="AW445" s="1"/>
  <c r="AW347"/>
  <c r="AW444" s="1"/>
  <c r="AW346"/>
  <c r="AW443" s="1"/>
  <c r="AW345"/>
  <c r="AW442" s="1"/>
  <c r="AW344"/>
  <c r="AW441" s="1"/>
  <c r="AW343"/>
  <c r="AW440" s="1"/>
  <c r="AW342"/>
  <c r="AW439" s="1"/>
  <c r="AW341"/>
  <c r="AW438" s="1"/>
  <c r="AW340"/>
  <c r="AW437" s="1"/>
  <c r="AW339"/>
  <c r="AW436" s="1"/>
  <c r="AW338"/>
  <c r="AW435" s="1"/>
  <c r="AW337"/>
  <c r="AW434" s="1"/>
  <c r="AW380"/>
  <c r="AW477" s="1"/>
  <c r="AW379"/>
  <c r="AW476" s="1"/>
  <c r="AW336"/>
  <c r="AW433" s="1"/>
  <c r="AW335"/>
  <c r="AW432" s="1"/>
  <c r="AW334"/>
  <c r="AW431" s="1"/>
  <c r="AW333"/>
  <c r="AW430" s="1"/>
  <c r="AW332"/>
  <c r="AW429" s="1"/>
  <c r="AW331"/>
  <c r="AW428" s="1"/>
  <c r="AW330"/>
  <c r="AW427" s="1"/>
  <c r="AW329"/>
  <c r="AW426" s="1"/>
  <c r="AW328"/>
  <c r="AW425" s="1"/>
  <c r="AW327"/>
  <c r="AW424" s="1"/>
  <c r="AW326"/>
  <c r="AW423" s="1"/>
  <c r="AW325"/>
  <c r="AW422" s="1"/>
  <c r="AW324"/>
  <c r="AW421" s="1"/>
  <c r="AW323"/>
  <c r="AW420" s="1"/>
  <c r="AW322"/>
  <c r="AW419" s="1"/>
  <c r="AW321"/>
  <c r="AW418" s="1"/>
  <c r="AW320"/>
  <c r="AW417" s="1"/>
  <c r="AW319"/>
  <c r="AW416" s="1"/>
  <c r="AW318"/>
  <c r="AW415" s="1"/>
  <c r="AW317"/>
  <c r="AW414" s="1"/>
  <c r="AW316"/>
  <c r="AW413" s="1"/>
  <c r="AW315"/>
  <c r="AW412" s="1"/>
  <c r="AW314"/>
  <c r="AW411" s="1"/>
  <c r="AW313"/>
  <c r="AW410" s="1"/>
  <c r="AW312"/>
  <c r="AW409" s="1"/>
  <c r="AW311"/>
  <c r="AW408" s="1"/>
  <c r="AW310"/>
  <c r="AW407" s="1"/>
  <c r="AW309"/>
  <c r="AW406" s="1"/>
  <c r="AW308"/>
  <c r="AW405" s="1"/>
  <c r="AW307"/>
  <c r="AW404" s="1"/>
  <c r="AW306"/>
  <c r="AW403" s="1"/>
  <c r="AW305"/>
  <c r="AW402" s="1"/>
  <c r="AW304"/>
  <c r="AW401" s="1"/>
  <c r="AW303"/>
  <c r="AW400" s="1"/>
  <c r="AW302"/>
  <c r="AW399" s="1"/>
  <c r="AW301"/>
  <c r="AW398" s="1"/>
  <c r="AW300"/>
  <c r="AW397" s="1"/>
  <c r="AW299"/>
  <c r="AW396" s="1"/>
  <c r="AW298"/>
  <c r="AW395" s="1"/>
  <c r="AW297"/>
  <c r="AW394" s="1"/>
  <c r="AW296"/>
  <c r="AW99"/>
  <c r="AS389"/>
  <c r="AS486" s="1"/>
  <c r="AS388"/>
  <c r="AS485" s="1"/>
  <c r="AS387"/>
  <c r="AS484" s="1"/>
  <c r="AS386"/>
  <c r="AS483" s="1"/>
  <c r="AS385"/>
  <c r="AS482" s="1"/>
  <c r="AS384"/>
  <c r="AS481" s="1"/>
  <c r="AS383"/>
  <c r="AS480" s="1"/>
  <c r="AS382"/>
  <c r="AS479" s="1"/>
  <c r="AS381"/>
  <c r="AS478" s="1"/>
  <c r="AS378"/>
  <c r="AS475" s="1"/>
  <c r="AS377"/>
  <c r="AS474" s="1"/>
  <c r="AS376"/>
  <c r="AS473" s="1"/>
  <c r="AS375"/>
  <c r="AS472" s="1"/>
  <c r="AS374"/>
  <c r="AS471" s="1"/>
  <c r="AS373"/>
  <c r="AS470" s="1"/>
  <c r="AS372"/>
  <c r="AS469" s="1"/>
  <c r="AS371"/>
  <c r="AS468" s="1"/>
  <c r="AS370"/>
  <c r="AS467" s="1"/>
  <c r="AS369"/>
  <c r="AS466" s="1"/>
  <c r="AS368"/>
  <c r="AS465" s="1"/>
  <c r="AS367"/>
  <c r="AS464" s="1"/>
  <c r="AS366"/>
  <c r="AS365"/>
  <c r="AS462" s="1"/>
  <c r="AS364"/>
  <c r="AS461" s="1"/>
  <c r="AS363"/>
  <c r="AS362"/>
  <c r="AS459" s="1"/>
  <c r="AS361"/>
  <c r="AS360"/>
  <c r="AS359"/>
  <c r="AS358"/>
  <c r="AS357"/>
  <c r="AS454" s="1"/>
  <c r="AS356"/>
  <c r="AS453" s="1"/>
  <c r="AS355"/>
  <c r="AS452" s="1"/>
  <c r="AS354"/>
  <c r="AS353"/>
  <c r="AS450" s="1"/>
  <c r="AS352"/>
  <c r="AS449" s="1"/>
  <c r="AS351"/>
  <c r="AS448" s="1"/>
  <c r="AS350"/>
  <c r="AS447" s="1"/>
  <c r="AS349"/>
  <c r="AS348"/>
  <c r="AS445" s="1"/>
  <c r="AS347"/>
  <c r="AS444" s="1"/>
  <c r="AS346"/>
  <c r="AS443" s="1"/>
  <c r="AS345"/>
  <c r="AS442" s="1"/>
  <c r="AS344"/>
  <c r="AS343"/>
  <c r="AS440" s="1"/>
  <c r="AS342"/>
  <c r="AS439" s="1"/>
  <c r="AS341"/>
  <c r="AS438" s="1"/>
  <c r="AS340"/>
  <c r="AS339"/>
  <c r="AS338"/>
  <c r="AS337"/>
  <c r="AS434" s="1"/>
  <c r="AS380"/>
  <c r="AS477" s="1"/>
  <c r="AS379"/>
  <c r="AS476" s="1"/>
  <c r="AS336"/>
  <c r="AS433" s="1"/>
  <c r="AS335"/>
  <c r="AS432" s="1"/>
  <c r="AS334"/>
  <c r="AS431" s="1"/>
  <c r="AS333"/>
  <c r="AS332"/>
  <c r="AS429" s="1"/>
  <c r="AS331"/>
  <c r="AS330"/>
  <c r="AS329"/>
  <c r="AS426" s="1"/>
  <c r="AS328"/>
  <c r="AS425" s="1"/>
  <c r="AS327"/>
  <c r="AS424" s="1"/>
  <c r="AS326"/>
  <c r="AS423" s="1"/>
  <c r="AS325"/>
  <c r="AS422" s="1"/>
  <c r="AS324"/>
  <c r="AS323"/>
  <c r="AS420" s="1"/>
  <c r="AS322"/>
  <c r="AS419" s="1"/>
  <c r="AS321"/>
  <c r="AS320"/>
  <c r="AS417" s="1"/>
  <c r="AS319"/>
  <c r="AS318"/>
  <c r="AS317"/>
  <c r="AS414" s="1"/>
  <c r="AS316"/>
  <c r="AS413" s="1"/>
  <c r="AS315"/>
  <c r="AS314"/>
  <c r="AS411" s="1"/>
  <c r="AS313"/>
  <c r="AS312"/>
  <c r="AS409" s="1"/>
  <c r="AS311"/>
  <c r="AS310"/>
  <c r="AS309"/>
  <c r="AS406" s="1"/>
  <c r="AS308"/>
  <c r="AS307"/>
  <c r="AS306"/>
  <c r="AS403" s="1"/>
  <c r="AS305"/>
  <c r="AS402" s="1"/>
  <c r="AS304"/>
  <c r="AS303"/>
  <c r="AS302"/>
  <c r="AS301"/>
  <c r="AS398" s="1"/>
  <c r="AS300"/>
  <c r="AS299"/>
  <c r="AS298"/>
  <c r="AS395" s="1"/>
  <c r="AS297"/>
  <c r="AS394" s="1"/>
  <c r="AS296"/>
  <c r="AS99"/>
  <c r="AO389"/>
  <c r="AO486" s="1"/>
  <c r="AO388"/>
  <c r="AO485" s="1"/>
  <c r="AO387"/>
  <c r="AO484" s="1"/>
  <c r="AO386"/>
  <c r="AO483" s="1"/>
  <c r="AO385"/>
  <c r="AO482" s="1"/>
  <c r="AO384"/>
  <c r="AO481" s="1"/>
  <c r="AO383"/>
  <c r="AO480" s="1"/>
  <c r="AO382"/>
  <c r="AO479" s="1"/>
  <c r="AO381"/>
  <c r="AO478" s="1"/>
  <c r="AO378"/>
  <c r="AO475" s="1"/>
  <c r="AO377"/>
  <c r="AO474" s="1"/>
  <c r="AO376"/>
  <c r="AO473" s="1"/>
  <c r="AO375"/>
  <c r="AO472" s="1"/>
  <c r="AO374"/>
  <c r="AO471" s="1"/>
  <c r="AO373"/>
  <c r="AO470" s="1"/>
  <c r="AO372"/>
  <c r="AO469" s="1"/>
  <c r="AO371"/>
  <c r="AO468" s="1"/>
  <c r="AO370"/>
  <c r="AO467" s="1"/>
  <c r="AO369"/>
  <c r="AO466" s="1"/>
  <c r="AO368"/>
  <c r="AO465" s="1"/>
  <c r="AO367"/>
  <c r="AO464" s="1"/>
  <c r="AO366"/>
  <c r="AO463" s="1"/>
  <c r="AO365"/>
  <c r="AO462" s="1"/>
  <c r="AO364"/>
  <c r="AO461" s="1"/>
  <c r="AO363"/>
  <c r="AO460" s="1"/>
  <c r="AO362"/>
  <c r="AO459" s="1"/>
  <c r="AO361"/>
  <c r="AO458" s="1"/>
  <c r="AO360"/>
  <c r="AO457" s="1"/>
  <c r="AO359"/>
  <c r="AO456" s="1"/>
  <c r="AO358"/>
  <c r="AO455" s="1"/>
  <c r="AO357"/>
  <c r="AO454" s="1"/>
  <c r="AO356"/>
  <c r="AO453" s="1"/>
  <c r="AO355"/>
  <c r="AO452" s="1"/>
  <c r="AO354"/>
  <c r="AO451" s="1"/>
  <c r="AO353"/>
  <c r="AO450" s="1"/>
  <c r="AO352"/>
  <c r="AO449" s="1"/>
  <c r="AO351"/>
  <c r="AO448" s="1"/>
  <c r="AO350"/>
  <c r="AO447" s="1"/>
  <c r="AO349"/>
  <c r="AO446" s="1"/>
  <c r="AO348"/>
  <c r="AO445" s="1"/>
  <c r="AO347"/>
  <c r="AO444" s="1"/>
  <c r="AO346"/>
  <c r="AO443" s="1"/>
  <c r="AO345"/>
  <c r="AO442" s="1"/>
  <c r="AO344"/>
  <c r="AO441" s="1"/>
  <c r="AO343"/>
  <c r="AO440" s="1"/>
  <c r="AO342"/>
  <c r="AO439" s="1"/>
  <c r="AO341"/>
  <c r="AO438" s="1"/>
  <c r="AO340"/>
  <c r="AO437" s="1"/>
  <c r="AO339"/>
  <c r="AO436" s="1"/>
  <c r="AO338"/>
  <c r="AO435" s="1"/>
  <c r="AO337"/>
  <c r="AO434" s="1"/>
  <c r="AO380"/>
  <c r="AO477" s="1"/>
  <c r="AO379"/>
  <c r="AO476" s="1"/>
  <c r="AO336"/>
  <c r="AO433" s="1"/>
  <c r="AO335"/>
  <c r="AO432" s="1"/>
  <c r="AO334"/>
  <c r="AO431" s="1"/>
  <c r="AO333"/>
  <c r="AO430" s="1"/>
  <c r="AO332"/>
  <c r="AO429" s="1"/>
  <c r="AO331"/>
  <c r="AO428" s="1"/>
  <c r="AO330"/>
  <c r="AO427" s="1"/>
  <c r="AO329"/>
  <c r="AO426" s="1"/>
  <c r="AO328"/>
  <c r="AO425" s="1"/>
  <c r="AO327"/>
  <c r="AO424" s="1"/>
  <c r="AO326"/>
  <c r="AO423" s="1"/>
  <c r="AO325"/>
  <c r="AO422" s="1"/>
  <c r="AO324"/>
  <c r="AO421" s="1"/>
  <c r="AO323"/>
  <c r="AO420" s="1"/>
  <c r="AO322"/>
  <c r="AO419" s="1"/>
  <c r="AO321"/>
  <c r="AO418" s="1"/>
  <c r="AO320"/>
  <c r="AO417" s="1"/>
  <c r="AO319"/>
  <c r="AO416" s="1"/>
  <c r="AO318"/>
  <c r="AO415" s="1"/>
  <c r="AO317"/>
  <c r="AO414" s="1"/>
  <c r="AO316"/>
  <c r="AO413" s="1"/>
  <c r="AO315"/>
  <c r="AO412" s="1"/>
  <c r="AO314"/>
  <c r="AO411" s="1"/>
  <c r="AO313"/>
  <c r="AO410" s="1"/>
  <c r="AO312"/>
  <c r="AO409" s="1"/>
  <c r="AO311"/>
  <c r="AO408" s="1"/>
  <c r="AO310"/>
  <c r="AO407" s="1"/>
  <c r="AO309"/>
  <c r="AO406" s="1"/>
  <c r="AO308"/>
  <c r="AO405" s="1"/>
  <c r="AO307"/>
  <c r="AO404" s="1"/>
  <c r="AO306"/>
  <c r="AO403" s="1"/>
  <c r="AO305"/>
  <c r="AO402" s="1"/>
  <c r="AO304"/>
  <c r="AO401" s="1"/>
  <c r="AO303"/>
  <c r="AO400" s="1"/>
  <c r="AO302"/>
  <c r="AO399" s="1"/>
  <c r="AO301"/>
  <c r="AO398" s="1"/>
  <c r="AO300"/>
  <c r="AO397" s="1"/>
  <c r="AO299"/>
  <c r="AO396" s="1"/>
  <c r="AO298"/>
  <c r="AO395" s="1"/>
  <c r="AO297"/>
  <c r="AO394" s="1"/>
  <c r="AO296"/>
  <c r="AO99"/>
  <c r="S389"/>
  <c r="S486" s="1"/>
  <c r="S388"/>
  <c r="S485" s="1"/>
  <c r="S387"/>
  <c r="S484" s="1"/>
  <c r="S386"/>
  <c r="S483" s="1"/>
  <c r="S385"/>
  <c r="S482" s="1"/>
  <c r="S384"/>
  <c r="S481" s="1"/>
  <c r="S383"/>
  <c r="S480" s="1"/>
  <c r="S382"/>
  <c r="S479" s="1"/>
  <c r="S381"/>
  <c r="S478" s="1"/>
  <c r="S378"/>
  <c r="S475" s="1"/>
  <c r="S377"/>
  <c r="S474" s="1"/>
  <c r="S376"/>
  <c r="S473" s="1"/>
  <c r="S375"/>
  <c r="S472" s="1"/>
  <c r="S374"/>
  <c r="S471" s="1"/>
  <c r="S373"/>
  <c r="S470" s="1"/>
  <c r="S372"/>
  <c r="S371"/>
  <c r="S468" s="1"/>
  <c r="S370"/>
  <c r="S467" s="1"/>
  <c r="S369"/>
  <c r="S466" s="1"/>
  <c r="S368"/>
  <c r="S465" s="1"/>
  <c r="S367"/>
  <c r="S464" s="1"/>
  <c r="S366"/>
  <c r="S463" s="1"/>
  <c r="S365"/>
  <c r="S462" s="1"/>
  <c r="S364"/>
  <c r="S461" s="1"/>
  <c r="S363"/>
  <c r="S460" s="1"/>
  <c r="S362"/>
  <c r="S459" s="1"/>
  <c r="S361"/>
  <c r="S458" s="1"/>
  <c r="S360"/>
  <c r="S359"/>
  <c r="S456" s="1"/>
  <c r="S358"/>
  <c r="S357"/>
  <c r="S454" s="1"/>
  <c r="S356"/>
  <c r="S453" s="1"/>
  <c r="S355"/>
  <c r="S452" s="1"/>
  <c r="S354"/>
  <c r="S451" s="1"/>
  <c r="S353"/>
  <c r="S450" s="1"/>
  <c r="S352"/>
  <c r="S449" s="1"/>
  <c r="S351"/>
  <c r="S448" s="1"/>
  <c r="S350"/>
  <c r="S447" s="1"/>
  <c r="S349"/>
  <c r="S348"/>
  <c r="S347"/>
  <c r="S444" s="1"/>
  <c r="S346"/>
  <c r="S443" s="1"/>
  <c r="S345"/>
  <c r="S344"/>
  <c r="S441" s="1"/>
  <c r="S343"/>
  <c r="S440" s="1"/>
  <c r="S342"/>
  <c r="S439" s="1"/>
  <c r="S341"/>
  <c r="S340"/>
  <c r="S437" s="1"/>
  <c r="S339"/>
  <c r="S436" s="1"/>
  <c r="S338"/>
  <c r="S435" s="1"/>
  <c r="S337"/>
  <c r="S434" s="1"/>
  <c r="S380"/>
  <c r="S477" s="1"/>
  <c r="S379"/>
  <c r="S336"/>
  <c r="S433" s="1"/>
  <c r="S335"/>
  <c r="S432" s="1"/>
  <c r="S334"/>
  <c r="S431" s="1"/>
  <c r="S333"/>
  <c r="S430" s="1"/>
  <c r="S332"/>
  <c r="S429" s="1"/>
  <c r="S331"/>
  <c r="S330"/>
  <c r="S427" s="1"/>
  <c r="S329"/>
  <c r="S328"/>
  <c r="S425" s="1"/>
  <c r="S327"/>
  <c r="S424" s="1"/>
  <c r="S326"/>
  <c r="S325"/>
  <c r="S422" s="1"/>
  <c r="S324"/>
  <c r="S421" s="1"/>
  <c r="S323"/>
  <c r="S420" s="1"/>
  <c r="S322"/>
  <c r="S419" s="1"/>
  <c r="S321"/>
  <c r="S320"/>
  <c r="S417" s="1"/>
  <c r="S319"/>
  <c r="S318"/>
  <c r="S415" s="1"/>
  <c r="S317"/>
  <c r="S414" s="1"/>
  <c r="S316"/>
  <c r="S413" s="1"/>
  <c r="S315"/>
  <c r="S412" s="1"/>
  <c r="S314"/>
  <c r="S411" s="1"/>
  <c r="S313"/>
  <c r="S312"/>
  <c r="S311"/>
  <c r="S408" s="1"/>
  <c r="S310"/>
  <c r="S309"/>
  <c r="S406" s="1"/>
  <c r="S308"/>
  <c r="S307"/>
  <c r="S306"/>
  <c r="S305"/>
  <c r="S402" s="1"/>
  <c r="S304"/>
  <c r="S303"/>
  <c r="S400" s="1"/>
  <c r="S302"/>
  <c r="S399" s="1"/>
  <c r="S301"/>
  <c r="S398" s="1"/>
  <c r="S300"/>
  <c r="S299"/>
  <c r="S396" s="1"/>
  <c r="S298"/>
  <c r="S395" s="1"/>
  <c r="S297"/>
  <c r="S296"/>
  <c r="S99"/>
  <c r="O389"/>
  <c r="O486" s="1"/>
  <c r="O388"/>
  <c r="O485" s="1"/>
  <c r="O387"/>
  <c r="O484" s="1"/>
  <c r="O386"/>
  <c r="O483" s="1"/>
  <c r="O385"/>
  <c r="O482" s="1"/>
  <c r="O384"/>
  <c r="O481" s="1"/>
  <c r="O383"/>
  <c r="O480" s="1"/>
  <c r="O382"/>
  <c r="O479" s="1"/>
  <c r="O381"/>
  <c r="O478" s="1"/>
  <c r="O378"/>
  <c r="O475" s="1"/>
  <c r="O377"/>
  <c r="O474" s="1"/>
  <c r="O376"/>
  <c r="O473" s="1"/>
  <c r="O375"/>
  <c r="O472" s="1"/>
  <c r="O374"/>
  <c r="O471" s="1"/>
  <c r="O373"/>
  <c r="O470" s="1"/>
  <c r="O372"/>
  <c r="O371"/>
  <c r="O468" s="1"/>
  <c r="O370"/>
  <c r="O467" s="1"/>
  <c r="O369"/>
  <c r="O466" s="1"/>
  <c r="O368"/>
  <c r="O465" s="1"/>
  <c r="O367"/>
  <c r="O464" s="1"/>
  <c r="O366"/>
  <c r="O365"/>
  <c r="O462" s="1"/>
  <c r="O364"/>
  <c r="O461" s="1"/>
  <c r="O363"/>
  <c r="O362"/>
  <c r="O459" s="1"/>
  <c r="O361"/>
  <c r="O360"/>
  <c r="O359"/>
  <c r="O358"/>
  <c r="O357"/>
  <c r="O454" s="1"/>
  <c r="O356"/>
  <c r="O355"/>
  <c r="O452" s="1"/>
  <c r="O354"/>
  <c r="O353"/>
  <c r="O450" s="1"/>
  <c r="O352"/>
  <c r="O351"/>
  <c r="O448" s="1"/>
  <c r="O350"/>
  <c r="O349"/>
  <c r="O348"/>
  <c r="O347"/>
  <c r="O346"/>
  <c r="O443" s="1"/>
  <c r="O345"/>
  <c r="O442" s="1"/>
  <c r="O344"/>
  <c r="O441" s="1"/>
  <c r="O343"/>
  <c r="O440" s="1"/>
  <c r="O342"/>
  <c r="O439" s="1"/>
  <c r="O341"/>
  <c r="O340"/>
  <c r="O339"/>
  <c r="O436" s="1"/>
  <c r="O338"/>
  <c r="O337"/>
  <c r="O434" s="1"/>
  <c r="O380"/>
  <c r="O477" s="1"/>
  <c r="O379"/>
  <c r="O476" s="1"/>
  <c r="O336"/>
  <c r="O335"/>
  <c r="O432" s="1"/>
  <c r="O334"/>
  <c r="O431" s="1"/>
  <c r="O333"/>
  <c r="O332"/>
  <c r="O429" s="1"/>
  <c r="O331"/>
  <c r="O330"/>
  <c r="O329"/>
  <c r="O328"/>
  <c r="O425" s="1"/>
  <c r="O327"/>
  <c r="O424" s="1"/>
  <c r="O326"/>
  <c r="O423" s="1"/>
  <c r="O325"/>
  <c r="O422" s="1"/>
  <c r="O324"/>
  <c r="O323"/>
  <c r="O420" s="1"/>
  <c r="O322"/>
  <c r="O321"/>
  <c r="O320"/>
  <c r="O417" s="1"/>
  <c r="O319"/>
  <c r="O318"/>
  <c r="O415" s="1"/>
  <c r="O317"/>
  <c r="O414" s="1"/>
  <c r="O316"/>
  <c r="O413" s="1"/>
  <c r="O315"/>
  <c r="O412" s="1"/>
  <c r="O314"/>
  <c r="O411" s="1"/>
  <c r="O313"/>
  <c r="O410" s="1"/>
  <c r="O312"/>
  <c r="O409" s="1"/>
  <c r="O311"/>
  <c r="O408" s="1"/>
  <c r="O310"/>
  <c r="O309"/>
  <c r="O406" s="1"/>
  <c r="O308"/>
  <c r="O307"/>
  <c r="O306"/>
  <c r="O305"/>
  <c r="O304"/>
  <c r="O303"/>
  <c r="O302"/>
  <c r="O301"/>
  <c r="O398" s="1"/>
  <c r="O300"/>
  <c r="O299"/>
  <c r="O298"/>
  <c r="O395" s="1"/>
  <c r="O297"/>
  <c r="O394" s="1"/>
  <c r="O296"/>
  <c r="O99"/>
  <c r="K389"/>
  <c r="K486" s="1"/>
  <c r="K388"/>
  <c r="K485" s="1"/>
  <c r="K387"/>
  <c r="K484" s="1"/>
  <c r="K386"/>
  <c r="K483" s="1"/>
  <c r="K385"/>
  <c r="K482" s="1"/>
  <c r="K384"/>
  <c r="K481" s="1"/>
  <c r="K383"/>
  <c r="K480" s="1"/>
  <c r="K382"/>
  <c r="K479" s="1"/>
  <c r="K381"/>
  <c r="K478" s="1"/>
  <c r="K378"/>
  <c r="K475" s="1"/>
  <c r="K377"/>
  <c r="K474" s="1"/>
  <c r="K376"/>
  <c r="K473" s="1"/>
  <c r="K375"/>
  <c r="K472" s="1"/>
  <c r="K374"/>
  <c r="K471" s="1"/>
  <c r="K373"/>
  <c r="K470" s="1"/>
  <c r="K372"/>
  <c r="K469" s="1"/>
  <c r="K371"/>
  <c r="K468" s="1"/>
  <c r="K370"/>
  <c r="K467" s="1"/>
  <c r="K369"/>
  <c r="K368"/>
  <c r="K367"/>
  <c r="K464" s="1"/>
  <c r="K366"/>
  <c r="K365"/>
  <c r="K462" s="1"/>
  <c r="K364"/>
  <c r="K461" s="1"/>
  <c r="K363"/>
  <c r="K460" s="1"/>
  <c r="K362"/>
  <c r="K459" s="1"/>
  <c r="K361"/>
  <c r="K360"/>
  <c r="K457" s="1"/>
  <c r="K359"/>
  <c r="K456" s="1"/>
  <c r="K358"/>
  <c r="K455" s="1"/>
  <c r="K357"/>
  <c r="K454" s="1"/>
  <c r="K356"/>
  <c r="K453" s="1"/>
  <c r="K355"/>
  <c r="K452" s="1"/>
  <c r="K354"/>
  <c r="K451" s="1"/>
  <c r="K353"/>
  <c r="K450" s="1"/>
  <c r="K352"/>
  <c r="K449" s="1"/>
  <c r="K351"/>
  <c r="K350"/>
  <c r="K349"/>
  <c r="K446" s="1"/>
  <c r="K348"/>
  <c r="K445" s="1"/>
  <c r="K347"/>
  <c r="K444" s="1"/>
  <c r="K346"/>
  <c r="K345"/>
  <c r="K442" s="1"/>
  <c r="K344"/>
  <c r="K441" s="1"/>
  <c r="K343"/>
  <c r="K342"/>
  <c r="K439" s="1"/>
  <c r="K341"/>
  <c r="K438" s="1"/>
  <c r="K340"/>
  <c r="K437" s="1"/>
  <c r="K339"/>
  <c r="K436" s="1"/>
  <c r="K338"/>
  <c r="K435" s="1"/>
  <c r="K337"/>
  <c r="K434" s="1"/>
  <c r="K380"/>
  <c r="K477" s="1"/>
  <c r="K379"/>
  <c r="K476" s="1"/>
  <c r="K336"/>
  <c r="K335"/>
  <c r="K432" s="1"/>
  <c r="K334"/>
  <c r="K333"/>
  <c r="K430" s="1"/>
  <c r="K332"/>
  <c r="K429" s="1"/>
  <c r="K331"/>
  <c r="K428" s="1"/>
  <c r="K330"/>
  <c r="K427" s="1"/>
  <c r="K329"/>
  <c r="K426" s="1"/>
  <c r="K328"/>
  <c r="K425" s="1"/>
  <c r="K327"/>
  <c r="K326"/>
  <c r="K423" s="1"/>
  <c r="K325"/>
  <c r="K324"/>
  <c r="K421" s="1"/>
  <c r="K323"/>
  <c r="K420" s="1"/>
  <c r="K322"/>
  <c r="K321"/>
  <c r="K320"/>
  <c r="K319"/>
  <c r="K318"/>
  <c r="K317"/>
  <c r="K316"/>
  <c r="K413" s="1"/>
  <c r="K315"/>
  <c r="K412" s="1"/>
  <c r="K314"/>
  <c r="K411" s="1"/>
  <c r="K313"/>
  <c r="K410" s="1"/>
  <c r="K312"/>
  <c r="K409" s="1"/>
  <c r="K311"/>
  <c r="K408" s="1"/>
  <c r="K310"/>
  <c r="K407" s="1"/>
  <c r="K309"/>
  <c r="K406" s="1"/>
  <c r="K308"/>
  <c r="K405" s="1"/>
  <c r="K307"/>
  <c r="K404" s="1"/>
  <c r="K306"/>
  <c r="K403" s="1"/>
  <c r="K305"/>
  <c r="K304"/>
  <c r="K401" s="1"/>
  <c r="K303"/>
  <c r="K400" s="1"/>
  <c r="K302"/>
  <c r="K301"/>
  <c r="K398" s="1"/>
  <c r="K300"/>
  <c r="K397" s="1"/>
  <c r="K299"/>
  <c r="K298"/>
  <c r="K395" s="1"/>
  <c r="K297"/>
  <c r="K296"/>
  <c r="K99"/>
  <c r="G389"/>
  <c r="G486" s="1"/>
  <c r="G388"/>
  <c r="G485" s="1"/>
  <c r="G387"/>
  <c r="G484" s="1"/>
  <c r="G386"/>
  <c r="G483" s="1"/>
  <c r="G385"/>
  <c r="G482" s="1"/>
  <c r="G384"/>
  <c r="G481" s="1"/>
  <c r="G383"/>
  <c r="G480" s="1"/>
  <c r="G382"/>
  <c r="G479" s="1"/>
  <c r="G381"/>
  <c r="G478" s="1"/>
  <c r="G378"/>
  <c r="G475" s="1"/>
  <c r="G377"/>
  <c r="G474" s="1"/>
  <c r="G376"/>
  <c r="G473" s="1"/>
  <c r="G375"/>
  <c r="G472" s="1"/>
  <c r="G374"/>
  <c r="G471" s="1"/>
  <c r="G373"/>
  <c r="G470" s="1"/>
  <c r="G372"/>
  <c r="G469" s="1"/>
  <c r="G371"/>
  <c r="G468" s="1"/>
  <c r="G370"/>
  <c r="G467" s="1"/>
  <c r="G369"/>
  <c r="G466" s="1"/>
  <c r="G368"/>
  <c r="G465" s="1"/>
  <c r="G367"/>
  <c r="G366"/>
  <c r="G365"/>
  <c r="G462" s="1"/>
  <c r="G364"/>
  <c r="G363"/>
  <c r="G460" s="1"/>
  <c r="G362"/>
  <c r="G459" s="1"/>
  <c r="G361"/>
  <c r="G458" s="1"/>
  <c r="G360"/>
  <c r="G457" s="1"/>
  <c r="G359"/>
  <c r="G456" s="1"/>
  <c r="G358"/>
  <c r="G455" s="1"/>
  <c r="G357"/>
  <c r="G356"/>
  <c r="G355"/>
  <c r="G354"/>
  <c r="G451" s="1"/>
  <c r="G353"/>
  <c r="G450" s="1"/>
  <c r="G352"/>
  <c r="G449" s="1"/>
  <c r="G351"/>
  <c r="G448" s="1"/>
  <c r="G350"/>
  <c r="G447" s="1"/>
  <c r="G349"/>
  <c r="G446" s="1"/>
  <c r="G348"/>
  <c r="G445" s="1"/>
  <c r="G347"/>
  <c r="G346"/>
  <c r="G443" s="1"/>
  <c r="G345"/>
  <c r="G442" s="1"/>
  <c r="G344"/>
  <c r="G343"/>
  <c r="G440" s="1"/>
  <c r="G342"/>
  <c r="G439" s="1"/>
  <c r="G341"/>
  <c r="G438" s="1"/>
  <c r="G340"/>
  <c r="G437" s="1"/>
  <c r="G339"/>
  <c r="G436" s="1"/>
  <c r="G338"/>
  <c r="G435" s="1"/>
  <c r="G337"/>
  <c r="G434" s="1"/>
  <c r="G380"/>
  <c r="G477" s="1"/>
  <c r="G379"/>
  <c r="G476" s="1"/>
  <c r="G336"/>
  <c r="G433" s="1"/>
  <c r="G335"/>
  <c r="G432" s="1"/>
  <c r="G334"/>
  <c r="G431" s="1"/>
  <c r="G333"/>
  <c r="G430" s="1"/>
  <c r="G332"/>
  <c r="G429" s="1"/>
  <c r="G331"/>
  <c r="G428" s="1"/>
  <c r="G330"/>
  <c r="G329"/>
  <c r="G426" s="1"/>
  <c r="G328"/>
  <c r="G425" s="1"/>
  <c r="G327"/>
  <c r="G326"/>
  <c r="G423" s="1"/>
  <c r="G325"/>
  <c r="G324"/>
  <c r="G421" s="1"/>
  <c r="G323"/>
  <c r="G420" s="1"/>
  <c r="G322"/>
  <c r="G321"/>
  <c r="G418" s="1"/>
  <c r="G320"/>
  <c r="G417" s="1"/>
  <c r="G319"/>
  <c r="G416" s="1"/>
  <c r="G318"/>
  <c r="G415" s="1"/>
  <c r="G317"/>
  <c r="G414" s="1"/>
  <c r="G316"/>
  <c r="G413" s="1"/>
  <c r="G315"/>
  <c r="G412" s="1"/>
  <c r="G314"/>
  <c r="G411" s="1"/>
  <c r="G313"/>
  <c r="G410" s="1"/>
  <c r="G312"/>
  <c r="G311"/>
  <c r="G408" s="1"/>
  <c r="G310"/>
  <c r="G309"/>
  <c r="G406" s="1"/>
  <c r="G308"/>
  <c r="G307"/>
  <c r="G404" s="1"/>
  <c r="G306"/>
  <c r="G403" s="1"/>
  <c r="G305"/>
  <c r="G402" s="1"/>
  <c r="G304"/>
  <c r="G401" s="1"/>
  <c r="G303"/>
  <c r="G400" s="1"/>
  <c r="G302"/>
  <c r="G399" s="1"/>
  <c r="G301"/>
  <c r="G398" s="1"/>
  <c r="G300"/>
  <c r="G299"/>
  <c r="G396" s="1"/>
  <c r="G298"/>
  <c r="G395" s="1"/>
  <c r="G297"/>
  <c r="G394" s="1"/>
  <c r="G296"/>
  <c r="G99"/>
  <c r="C389"/>
  <c r="C486" s="1"/>
  <c r="C388"/>
  <c r="C485" s="1"/>
  <c r="C387"/>
  <c r="C484" s="1"/>
  <c r="C386"/>
  <c r="C483" s="1"/>
  <c r="C385"/>
  <c r="C482" s="1"/>
  <c r="C384"/>
  <c r="C481" s="1"/>
  <c r="C383"/>
  <c r="C480" s="1"/>
  <c r="C382"/>
  <c r="C479" s="1"/>
  <c r="C381"/>
  <c r="C478" s="1"/>
  <c r="C378"/>
  <c r="C475" s="1"/>
  <c r="C377"/>
  <c r="C474" s="1"/>
  <c r="C376"/>
  <c r="C473" s="1"/>
  <c r="C375"/>
  <c r="C472" s="1"/>
  <c r="C374"/>
  <c r="C471" s="1"/>
  <c r="C373"/>
  <c r="C470" s="1"/>
  <c r="C372"/>
  <c r="C469" s="1"/>
  <c r="C371"/>
  <c r="C468" s="1"/>
  <c r="C370"/>
  <c r="C467" s="1"/>
  <c r="C369"/>
  <c r="C466" s="1"/>
  <c r="C368"/>
  <c r="C465" s="1"/>
  <c r="C367"/>
  <c r="C464" s="1"/>
  <c r="C366"/>
  <c r="C463" s="1"/>
  <c r="C365"/>
  <c r="C462" s="1"/>
  <c r="C364"/>
  <c r="C461" s="1"/>
  <c r="C363"/>
  <c r="C460" s="1"/>
  <c r="C362"/>
  <c r="C459" s="1"/>
  <c r="C361"/>
  <c r="C458" s="1"/>
  <c r="C360"/>
  <c r="C457" s="1"/>
  <c r="C359"/>
  <c r="C456" s="1"/>
  <c r="C358"/>
  <c r="C455" s="1"/>
  <c r="C357"/>
  <c r="C356"/>
  <c r="C355"/>
  <c r="C452" s="1"/>
  <c r="C354"/>
  <c r="C451" s="1"/>
  <c r="C353"/>
  <c r="C450" s="1"/>
  <c r="C352"/>
  <c r="C449" s="1"/>
  <c r="C351"/>
  <c r="C448" s="1"/>
  <c r="C350"/>
  <c r="C447" s="1"/>
  <c r="C349"/>
  <c r="C446" s="1"/>
  <c r="C348"/>
  <c r="C445" s="1"/>
  <c r="C347"/>
  <c r="C444" s="1"/>
  <c r="C346"/>
  <c r="C443" s="1"/>
  <c r="C345"/>
  <c r="C442" s="1"/>
  <c r="C344"/>
  <c r="C441" s="1"/>
  <c r="C343"/>
  <c r="C440" s="1"/>
  <c r="C342"/>
  <c r="C439" s="1"/>
  <c r="C341"/>
  <c r="C340"/>
  <c r="C437" s="1"/>
  <c r="C339"/>
  <c r="C436" s="1"/>
  <c r="C338"/>
  <c r="C435" s="1"/>
  <c r="C380"/>
  <c r="C477" s="1"/>
  <c r="C379"/>
  <c r="C337"/>
  <c r="C434" s="1"/>
  <c r="C336"/>
  <c r="C433" s="1"/>
  <c r="C335"/>
  <c r="C432" s="1"/>
  <c r="C334"/>
  <c r="C431" s="1"/>
  <c r="C333"/>
  <c r="C430" s="1"/>
  <c r="C332"/>
  <c r="C429" s="1"/>
  <c r="C331"/>
  <c r="C428" s="1"/>
  <c r="C330"/>
  <c r="C427" s="1"/>
  <c r="C329"/>
  <c r="C426" s="1"/>
  <c r="C328"/>
  <c r="C327"/>
  <c r="C326"/>
  <c r="C325"/>
  <c r="C422" s="1"/>
  <c r="C324"/>
  <c r="C421" s="1"/>
  <c r="C323"/>
  <c r="C420" s="1"/>
  <c r="C322"/>
  <c r="C419" s="1"/>
  <c r="C321"/>
  <c r="C418" s="1"/>
  <c r="C320"/>
  <c r="C417" s="1"/>
  <c r="C319"/>
  <c r="C318"/>
  <c r="C415" s="1"/>
  <c r="C317"/>
  <c r="C414" s="1"/>
  <c r="C316"/>
  <c r="C413" s="1"/>
  <c r="C315"/>
  <c r="C412" s="1"/>
  <c r="C314"/>
  <c r="C411" s="1"/>
  <c r="C313"/>
  <c r="C312"/>
  <c r="C409" s="1"/>
  <c r="C311"/>
  <c r="C408" s="1"/>
  <c r="C310"/>
  <c r="C309"/>
  <c r="C406" s="1"/>
  <c r="C308"/>
  <c r="C307"/>
  <c r="C306"/>
  <c r="C305"/>
  <c r="C402" s="1"/>
  <c r="C304"/>
  <c r="C401" s="1"/>
  <c r="C303"/>
  <c r="C400" s="1"/>
  <c r="C302"/>
  <c r="C399" s="1"/>
  <c r="C301"/>
  <c r="C398" s="1"/>
  <c r="C300"/>
  <c r="C299"/>
  <c r="C396" s="1"/>
  <c r="C298"/>
  <c r="C395" s="1"/>
  <c r="C297"/>
  <c r="C296"/>
  <c r="C99"/>
  <c r="BD389"/>
  <c r="BD486" s="1"/>
  <c r="BD388"/>
  <c r="BD485" s="1"/>
  <c r="BD387"/>
  <c r="BD484" s="1"/>
  <c r="BD386"/>
  <c r="BD483" s="1"/>
  <c r="BD385"/>
  <c r="BD482" s="1"/>
  <c r="BD384"/>
  <c r="BD481" s="1"/>
  <c r="BD383"/>
  <c r="BD480" s="1"/>
  <c r="BD382"/>
  <c r="BD479" s="1"/>
  <c r="BD381"/>
  <c r="BD478" s="1"/>
  <c r="BD380"/>
  <c r="BD477" s="1"/>
  <c r="BD379"/>
  <c r="BD476" s="1"/>
  <c r="BD378"/>
  <c r="BD475" s="1"/>
  <c r="BD377"/>
  <c r="BD474" s="1"/>
  <c r="BD376"/>
  <c r="BD473" s="1"/>
  <c r="BD375"/>
  <c r="BD472" s="1"/>
  <c r="BD374"/>
  <c r="BD471" s="1"/>
  <c r="BD373"/>
  <c r="BD470" s="1"/>
  <c r="BD372"/>
  <c r="BD371"/>
  <c r="BD468" s="1"/>
  <c r="BD370"/>
  <c r="BD467" s="1"/>
  <c r="BD369"/>
  <c r="BD466" s="1"/>
  <c r="BD368"/>
  <c r="BD465" s="1"/>
  <c r="BD367"/>
  <c r="BD464" s="1"/>
  <c r="BD366"/>
  <c r="BD365"/>
  <c r="BD462" s="1"/>
  <c r="BD364"/>
  <c r="BD461" s="1"/>
  <c r="BD363"/>
  <c r="BD362"/>
  <c r="BD459" s="1"/>
  <c r="BD361"/>
  <c r="BD360"/>
  <c r="BD359"/>
  <c r="BD456" s="1"/>
  <c r="BD358"/>
  <c r="BD455" s="1"/>
  <c r="BD357"/>
  <c r="BD454" s="1"/>
  <c r="BD356"/>
  <c r="BD453" s="1"/>
  <c r="BD355"/>
  <c r="BD452" s="1"/>
  <c r="BD354"/>
  <c r="BD451" s="1"/>
  <c r="BD353"/>
  <c r="BD450" s="1"/>
  <c r="BD352"/>
  <c r="BD449" s="1"/>
  <c r="BD351"/>
  <c r="BD448" s="1"/>
  <c r="BD350"/>
  <c r="BD447" s="1"/>
  <c r="BD349"/>
  <c r="BD446" s="1"/>
  <c r="BD348"/>
  <c r="BD445" s="1"/>
  <c r="BD347"/>
  <c r="BD444" s="1"/>
  <c r="BD346"/>
  <c r="BD443" s="1"/>
  <c r="BD345"/>
  <c r="BD442" s="1"/>
  <c r="BD344"/>
  <c r="BD441" s="1"/>
  <c r="BD343"/>
  <c r="BD440" s="1"/>
  <c r="BD342"/>
  <c r="BD439" s="1"/>
  <c r="BD341"/>
  <c r="BD438" s="1"/>
  <c r="BD340"/>
  <c r="BD437" s="1"/>
  <c r="BD339"/>
  <c r="BD436" s="1"/>
  <c r="BD338"/>
  <c r="BD337"/>
  <c r="BD434" s="1"/>
  <c r="BD336"/>
  <c r="BD433" s="1"/>
  <c r="BD335"/>
  <c r="BD432" s="1"/>
  <c r="BD334"/>
  <c r="BD431" s="1"/>
  <c r="BD333"/>
  <c r="BD332"/>
  <c r="BD429" s="1"/>
  <c r="BD331"/>
  <c r="BD330"/>
  <c r="BD427" s="1"/>
  <c r="BD329"/>
  <c r="BD328"/>
  <c r="BD425" s="1"/>
  <c r="BD327"/>
  <c r="BD424" s="1"/>
  <c r="BD326"/>
  <c r="BD423" s="1"/>
  <c r="BD325"/>
  <c r="BD422" s="1"/>
  <c r="BD324"/>
  <c r="BD421" s="1"/>
  <c r="BD323"/>
  <c r="BD420" s="1"/>
  <c r="BD322"/>
  <c r="BD419" s="1"/>
  <c r="BD321"/>
  <c r="BD320"/>
  <c r="BD417" s="1"/>
  <c r="BD319"/>
  <c r="BD416" s="1"/>
  <c r="BD318"/>
  <c r="BD415" s="1"/>
  <c r="BD317"/>
  <c r="BD414" s="1"/>
  <c r="BD316"/>
  <c r="BD413" s="1"/>
  <c r="BD315"/>
  <c r="BD412" s="1"/>
  <c r="BD314"/>
  <c r="BD411" s="1"/>
  <c r="BD313"/>
  <c r="BD312"/>
  <c r="BD409" s="1"/>
  <c r="BD311"/>
  <c r="BD310"/>
  <c r="BD407" s="1"/>
  <c r="BD309"/>
  <c r="BD406" s="1"/>
  <c r="BD308"/>
  <c r="BD405" s="1"/>
  <c r="BD307"/>
  <c r="BD404" s="1"/>
  <c r="BD306"/>
  <c r="BD305"/>
  <c r="BD402" s="1"/>
  <c r="BD304"/>
  <c r="BD303"/>
  <c r="BD400" s="1"/>
  <c r="BD302"/>
  <c r="BD399" s="1"/>
  <c r="BD301"/>
  <c r="BD398" s="1"/>
  <c r="BD300"/>
  <c r="BD397" s="1"/>
  <c r="BD299"/>
  <c r="BD396" s="1"/>
  <c r="BD298"/>
  <c r="BD395" s="1"/>
  <c r="BD297"/>
  <c r="BD394" s="1"/>
  <c r="BD296"/>
  <c r="BD99"/>
  <c r="AZ389"/>
  <c r="AZ486" s="1"/>
  <c r="AZ388"/>
  <c r="AZ485" s="1"/>
  <c r="AZ387"/>
  <c r="AZ484" s="1"/>
  <c r="AZ386"/>
  <c r="AZ483" s="1"/>
  <c r="AZ385"/>
  <c r="AZ482" s="1"/>
  <c r="AZ384"/>
  <c r="AZ481" s="1"/>
  <c r="AZ383"/>
  <c r="AZ480" s="1"/>
  <c r="AZ382"/>
  <c r="AZ479" s="1"/>
  <c r="AZ381"/>
  <c r="AZ478" s="1"/>
  <c r="AZ380"/>
  <c r="AZ477" s="1"/>
  <c r="AZ379"/>
  <c r="AZ476" s="1"/>
  <c r="AZ378"/>
  <c r="AZ475" s="1"/>
  <c r="AZ377"/>
  <c r="AZ474" s="1"/>
  <c r="AZ376"/>
  <c r="AZ473" s="1"/>
  <c r="AZ375"/>
  <c r="AZ472" s="1"/>
  <c r="AZ374"/>
  <c r="AZ471" s="1"/>
  <c r="AZ373"/>
  <c r="AZ470" s="1"/>
  <c r="AZ372"/>
  <c r="AZ469" s="1"/>
  <c r="AZ371"/>
  <c r="AZ468" s="1"/>
  <c r="AZ370"/>
  <c r="AZ467" s="1"/>
  <c r="AZ369"/>
  <c r="AZ466" s="1"/>
  <c r="AZ368"/>
  <c r="AZ465" s="1"/>
  <c r="AZ367"/>
  <c r="AZ464" s="1"/>
  <c r="AZ366"/>
  <c r="AZ463" s="1"/>
  <c r="AZ365"/>
  <c r="AZ462" s="1"/>
  <c r="AZ364"/>
  <c r="AZ461" s="1"/>
  <c r="AZ363"/>
  <c r="AZ460" s="1"/>
  <c r="AZ362"/>
  <c r="AZ459" s="1"/>
  <c r="AZ361"/>
  <c r="AZ458" s="1"/>
  <c r="AZ360"/>
  <c r="AZ457" s="1"/>
  <c r="AZ359"/>
  <c r="AZ456" s="1"/>
  <c r="AZ358"/>
  <c r="AZ455" s="1"/>
  <c r="AZ357"/>
  <c r="AZ454" s="1"/>
  <c r="AZ356"/>
  <c r="AZ453" s="1"/>
  <c r="AZ355"/>
  <c r="AZ452" s="1"/>
  <c r="AZ354"/>
  <c r="AZ451" s="1"/>
  <c r="AZ353"/>
  <c r="AZ450" s="1"/>
  <c r="AZ352"/>
  <c r="AZ449" s="1"/>
  <c r="AZ351"/>
  <c r="AZ448" s="1"/>
  <c r="AZ350"/>
  <c r="AZ447" s="1"/>
  <c r="AZ349"/>
  <c r="AZ446" s="1"/>
  <c r="AZ348"/>
  <c r="AZ445" s="1"/>
  <c r="AZ347"/>
  <c r="AZ444" s="1"/>
  <c r="AZ346"/>
  <c r="AZ443" s="1"/>
  <c r="AZ345"/>
  <c r="AZ442" s="1"/>
  <c r="AZ344"/>
  <c r="AZ441" s="1"/>
  <c r="AZ343"/>
  <c r="AZ440" s="1"/>
  <c r="AZ342"/>
  <c r="AZ439" s="1"/>
  <c r="AZ341"/>
  <c r="AZ438" s="1"/>
  <c r="AZ340"/>
  <c r="AZ437" s="1"/>
  <c r="AZ339"/>
  <c r="AZ436" s="1"/>
  <c r="AZ338"/>
  <c r="AZ435" s="1"/>
  <c r="AZ337"/>
  <c r="AZ434" s="1"/>
  <c r="AZ336"/>
  <c r="AZ433" s="1"/>
  <c r="AZ335"/>
  <c r="AZ432" s="1"/>
  <c r="AZ334"/>
  <c r="AZ431" s="1"/>
  <c r="AZ333"/>
  <c r="AZ430" s="1"/>
  <c r="AZ332"/>
  <c r="AZ429" s="1"/>
  <c r="AZ331"/>
  <c r="AZ428" s="1"/>
  <c r="AZ330"/>
  <c r="AZ427" s="1"/>
  <c r="AZ329"/>
  <c r="AZ426" s="1"/>
  <c r="AZ328"/>
  <c r="AZ425" s="1"/>
  <c r="AZ327"/>
  <c r="AZ424" s="1"/>
  <c r="AZ326"/>
  <c r="AZ423" s="1"/>
  <c r="AZ325"/>
  <c r="AZ422" s="1"/>
  <c r="AZ324"/>
  <c r="AZ421" s="1"/>
  <c r="AZ323"/>
  <c r="AZ420" s="1"/>
  <c r="AZ322"/>
  <c r="AZ419" s="1"/>
  <c r="AZ321"/>
  <c r="AZ418" s="1"/>
  <c r="AZ320"/>
  <c r="AZ417" s="1"/>
  <c r="AZ319"/>
  <c r="AZ416" s="1"/>
  <c r="AZ318"/>
  <c r="AZ415" s="1"/>
  <c r="AZ317"/>
  <c r="AZ414" s="1"/>
  <c r="AZ316"/>
  <c r="AZ413" s="1"/>
  <c r="AZ315"/>
  <c r="AZ412" s="1"/>
  <c r="AZ314"/>
  <c r="AZ411" s="1"/>
  <c r="AZ313"/>
  <c r="AZ410" s="1"/>
  <c r="AZ312"/>
  <c r="AZ409" s="1"/>
  <c r="AZ311"/>
  <c r="AZ408" s="1"/>
  <c r="AZ310"/>
  <c r="AZ407" s="1"/>
  <c r="AZ309"/>
  <c r="AZ406" s="1"/>
  <c r="AZ308"/>
  <c r="AZ405" s="1"/>
  <c r="AZ307"/>
  <c r="AZ404" s="1"/>
  <c r="AZ306"/>
  <c r="AZ403" s="1"/>
  <c r="AZ305"/>
  <c r="AZ402" s="1"/>
  <c r="AZ304"/>
  <c r="AZ401" s="1"/>
  <c r="AZ303"/>
  <c r="AZ400" s="1"/>
  <c r="AZ302"/>
  <c r="AZ399" s="1"/>
  <c r="AZ301"/>
  <c r="AZ398" s="1"/>
  <c r="AZ300"/>
  <c r="AZ397" s="1"/>
  <c r="AZ299"/>
  <c r="AZ396" s="1"/>
  <c r="AZ298"/>
  <c r="AZ395" s="1"/>
  <c r="AZ297"/>
  <c r="AZ394" s="1"/>
  <c r="AZ296"/>
  <c r="AZ99"/>
  <c r="AV389"/>
  <c r="AV486" s="1"/>
  <c r="AV388"/>
  <c r="AV485" s="1"/>
  <c r="AV387"/>
  <c r="AV484" s="1"/>
  <c r="AV386"/>
  <c r="AV483" s="1"/>
  <c r="AV385"/>
  <c r="AV482" s="1"/>
  <c r="AV384"/>
  <c r="AV481" s="1"/>
  <c r="AV383"/>
  <c r="AV480" s="1"/>
  <c r="AV382"/>
  <c r="AV479" s="1"/>
  <c r="AV381"/>
  <c r="AV478" s="1"/>
  <c r="AV380"/>
  <c r="AV477" s="1"/>
  <c r="AV379"/>
  <c r="AV476" s="1"/>
  <c r="AV378"/>
  <c r="AV475" s="1"/>
  <c r="AV377"/>
  <c r="AV474" s="1"/>
  <c r="AV376"/>
  <c r="AV473" s="1"/>
  <c r="AV375"/>
  <c r="AV472" s="1"/>
  <c r="AV374"/>
  <c r="AV471" s="1"/>
  <c r="AV373"/>
  <c r="AV470" s="1"/>
  <c r="AV372"/>
  <c r="AV469" s="1"/>
  <c r="AV371"/>
  <c r="AV468" s="1"/>
  <c r="AV370"/>
  <c r="AV467" s="1"/>
  <c r="AV369"/>
  <c r="AV466" s="1"/>
  <c r="AV368"/>
  <c r="AV465" s="1"/>
  <c r="AV367"/>
  <c r="AV464" s="1"/>
  <c r="AV366"/>
  <c r="AV365"/>
  <c r="AV462" s="1"/>
  <c r="AV364"/>
  <c r="AV461" s="1"/>
  <c r="AV363"/>
  <c r="AV362"/>
  <c r="AV459" s="1"/>
  <c r="AV361"/>
  <c r="AV360"/>
  <c r="AV359"/>
  <c r="AV358"/>
  <c r="AV357"/>
  <c r="AV454" s="1"/>
  <c r="AV356"/>
  <c r="AV453" s="1"/>
  <c r="AV355"/>
  <c r="AV452" s="1"/>
  <c r="AV354"/>
  <c r="AV353"/>
  <c r="AV450" s="1"/>
  <c r="AV352"/>
  <c r="AV449" s="1"/>
  <c r="AV351"/>
  <c r="AV448" s="1"/>
  <c r="AV350"/>
  <c r="AV447" s="1"/>
  <c r="AV349"/>
  <c r="AV348"/>
  <c r="AV445" s="1"/>
  <c r="AV347"/>
  <c r="AV444" s="1"/>
  <c r="AV346"/>
  <c r="AV443" s="1"/>
  <c r="AV345"/>
  <c r="AV442" s="1"/>
  <c r="AV344"/>
  <c r="AV343"/>
  <c r="AV440" s="1"/>
  <c r="AV342"/>
  <c r="AV439" s="1"/>
  <c r="AV341"/>
  <c r="AV438" s="1"/>
  <c r="AV340"/>
  <c r="AV339"/>
  <c r="AV338"/>
  <c r="AV337"/>
  <c r="AV434" s="1"/>
  <c r="AV336"/>
  <c r="AV433" s="1"/>
  <c r="AV335"/>
  <c r="AV432" s="1"/>
  <c r="AV334"/>
  <c r="AV431" s="1"/>
  <c r="AV333"/>
  <c r="AV332"/>
  <c r="AV429" s="1"/>
  <c r="AV331"/>
  <c r="AV330"/>
  <c r="AV329"/>
  <c r="AV426" s="1"/>
  <c r="AV328"/>
  <c r="AV425" s="1"/>
  <c r="AV327"/>
  <c r="AV424" s="1"/>
  <c r="AV326"/>
  <c r="AV423" s="1"/>
  <c r="AV325"/>
  <c r="AV422" s="1"/>
  <c r="AV324"/>
  <c r="AV323"/>
  <c r="AV420" s="1"/>
  <c r="AV322"/>
  <c r="AV419" s="1"/>
  <c r="AV321"/>
  <c r="AV320"/>
  <c r="AV417" s="1"/>
  <c r="AV319"/>
  <c r="AV318"/>
  <c r="AV317"/>
  <c r="AV414" s="1"/>
  <c r="AV316"/>
  <c r="AV413" s="1"/>
  <c r="AV315"/>
  <c r="AV314"/>
  <c r="AV411" s="1"/>
  <c r="AV313"/>
  <c r="AV312"/>
  <c r="AV409" s="1"/>
  <c r="AV311"/>
  <c r="AV310"/>
  <c r="AV309"/>
  <c r="AV406" s="1"/>
  <c r="AV308"/>
  <c r="AV307"/>
  <c r="AV306"/>
  <c r="AV403" s="1"/>
  <c r="AV305"/>
  <c r="AV304"/>
  <c r="AV303"/>
  <c r="AV302"/>
  <c r="AV301"/>
  <c r="AV398" s="1"/>
  <c r="AV300"/>
  <c r="AV299"/>
  <c r="AV298"/>
  <c r="AV395" s="1"/>
  <c r="AV297"/>
  <c r="AV394" s="1"/>
  <c r="AV296"/>
  <c r="AV99"/>
  <c r="AR389"/>
  <c r="AR486" s="1"/>
  <c r="AR388"/>
  <c r="AR485" s="1"/>
  <c r="AR387"/>
  <c r="AR484" s="1"/>
  <c r="AR386"/>
  <c r="AR483" s="1"/>
  <c r="AR385"/>
  <c r="AR482" s="1"/>
  <c r="AR384"/>
  <c r="AR481" s="1"/>
  <c r="AR383"/>
  <c r="AR480" s="1"/>
  <c r="AR382"/>
  <c r="AR479" s="1"/>
  <c r="AR381"/>
  <c r="AR478" s="1"/>
  <c r="AR380"/>
  <c r="AR477" s="1"/>
  <c r="AR379"/>
  <c r="AR476" s="1"/>
  <c r="AR378"/>
  <c r="AR475" s="1"/>
  <c r="AR377"/>
  <c r="AR474" s="1"/>
  <c r="AR376"/>
  <c r="AR473" s="1"/>
  <c r="AR375"/>
  <c r="AR472" s="1"/>
  <c r="AR374"/>
  <c r="AR471" s="1"/>
  <c r="AR373"/>
  <c r="AR470" s="1"/>
  <c r="AR372"/>
  <c r="AR469" s="1"/>
  <c r="AR371"/>
  <c r="AR468" s="1"/>
  <c r="AR370"/>
  <c r="AR467" s="1"/>
  <c r="AR369"/>
  <c r="AR466" s="1"/>
  <c r="AR368"/>
  <c r="AR465" s="1"/>
  <c r="AR367"/>
  <c r="AR464" s="1"/>
  <c r="AR366"/>
  <c r="AR365"/>
  <c r="AR462" s="1"/>
  <c r="AR364"/>
  <c r="AR461" s="1"/>
  <c r="AR363"/>
  <c r="AR362"/>
  <c r="AR459" s="1"/>
  <c r="AR361"/>
  <c r="AR360"/>
  <c r="AR359"/>
  <c r="AR358"/>
  <c r="AR357"/>
  <c r="AR454" s="1"/>
  <c r="AR356"/>
  <c r="AR453" s="1"/>
  <c r="AR355"/>
  <c r="AR452" s="1"/>
  <c r="AR354"/>
  <c r="AR353"/>
  <c r="AR450" s="1"/>
  <c r="AR352"/>
  <c r="AR449" s="1"/>
  <c r="AR351"/>
  <c r="AR448" s="1"/>
  <c r="AR350"/>
  <c r="AR447" s="1"/>
  <c r="AR349"/>
  <c r="AR348"/>
  <c r="AR445" s="1"/>
  <c r="AR347"/>
  <c r="AR444" s="1"/>
  <c r="AR346"/>
  <c r="AR443" s="1"/>
  <c r="AR345"/>
  <c r="AR442" s="1"/>
  <c r="AR344"/>
  <c r="AR343"/>
  <c r="AR440" s="1"/>
  <c r="AR342"/>
  <c r="AR439" s="1"/>
  <c r="AR341"/>
  <c r="AR438" s="1"/>
  <c r="AR340"/>
  <c r="AR339"/>
  <c r="AR338"/>
  <c r="AR337"/>
  <c r="AR434" s="1"/>
  <c r="AR336"/>
  <c r="AR433" s="1"/>
  <c r="AR335"/>
  <c r="AR432" s="1"/>
  <c r="AR334"/>
  <c r="AR431" s="1"/>
  <c r="AR333"/>
  <c r="AR332"/>
  <c r="AR429" s="1"/>
  <c r="AR331"/>
  <c r="AR330"/>
  <c r="AR329"/>
  <c r="AR426" s="1"/>
  <c r="AR328"/>
  <c r="AR425" s="1"/>
  <c r="AR327"/>
  <c r="AR424" s="1"/>
  <c r="AR326"/>
  <c r="AR423" s="1"/>
  <c r="AR325"/>
  <c r="AR422" s="1"/>
  <c r="AR324"/>
  <c r="AR323"/>
  <c r="AR420" s="1"/>
  <c r="AR322"/>
  <c r="AR419" s="1"/>
  <c r="AR321"/>
  <c r="AR320"/>
  <c r="AR417" s="1"/>
  <c r="AR319"/>
  <c r="AR318"/>
  <c r="AR317"/>
  <c r="AR414" s="1"/>
  <c r="AR316"/>
  <c r="AR413" s="1"/>
  <c r="AR315"/>
  <c r="AR314"/>
  <c r="AR411" s="1"/>
  <c r="AR313"/>
  <c r="AR312"/>
  <c r="AR409" s="1"/>
  <c r="AR311"/>
  <c r="AR310"/>
  <c r="AR309"/>
  <c r="AR406" s="1"/>
  <c r="AR308"/>
  <c r="AR307"/>
  <c r="AR306"/>
  <c r="AR403" s="1"/>
  <c r="AR305"/>
  <c r="AR402" s="1"/>
  <c r="AR304"/>
  <c r="AR303"/>
  <c r="AR302"/>
  <c r="AR301"/>
  <c r="AR398" s="1"/>
  <c r="AR300"/>
  <c r="AR299"/>
  <c r="AR298"/>
  <c r="AR395" s="1"/>
  <c r="AR297"/>
  <c r="AR394" s="1"/>
  <c r="AR296"/>
  <c r="AR99"/>
  <c r="V389"/>
  <c r="V486" s="1"/>
  <c r="V388"/>
  <c r="V485" s="1"/>
  <c r="V387"/>
  <c r="V484" s="1"/>
  <c r="V386"/>
  <c r="V483" s="1"/>
  <c r="V385"/>
  <c r="V482" s="1"/>
  <c r="V384"/>
  <c r="V481" s="1"/>
  <c r="V383"/>
  <c r="V480" s="1"/>
  <c r="V382"/>
  <c r="V479" s="1"/>
  <c r="V381"/>
  <c r="V478" s="1"/>
  <c r="V380"/>
  <c r="V477" s="1"/>
  <c r="V379"/>
  <c r="V378"/>
  <c r="V377"/>
  <c r="V474" s="1"/>
  <c r="V376"/>
  <c r="V473" s="1"/>
  <c r="V375"/>
  <c r="V472" s="1"/>
  <c r="V374"/>
  <c r="V471" s="1"/>
  <c r="V373"/>
  <c r="V470" s="1"/>
  <c r="V372"/>
  <c r="V371"/>
  <c r="V468" s="1"/>
  <c r="V370"/>
  <c r="V467" s="1"/>
  <c r="V369"/>
  <c r="V466" s="1"/>
  <c r="V368"/>
  <c r="V465" s="1"/>
  <c r="V367"/>
  <c r="V464" s="1"/>
  <c r="V366"/>
  <c r="V463" s="1"/>
  <c r="V365"/>
  <c r="V462" s="1"/>
  <c r="V364"/>
  <c r="V461" s="1"/>
  <c r="V363"/>
  <c r="V460" s="1"/>
  <c r="V362"/>
  <c r="V459" s="1"/>
  <c r="V361"/>
  <c r="V360"/>
  <c r="V457" s="1"/>
  <c r="V359"/>
  <c r="V456" s="1"/>
  <c r="V358"/>
  <c r="V455" s="1"/>
  <c r="V357"/>
  <c r="V356"/>
  <c r="V453" s="1"/>
  <c r="V355"/>
  <c r="V452" s="1"/>
  <c r="V354"/>
  <c r="V451" s="1"/>
  <c r="V353"/>
  <c r="V450" s="1"/>
  <c r="V352"/>
  <c r="V449" s="1"/>
  <c r="V351"/>
  <c r="V448" s="1"/>
  <c r="V350"/>
  <c r="V447" s="1"/>
  <c r="V349"/>
  <c r="V446" s="1"/>
  <c r="V348"/>
  <c r="V445" s="1"/>
  <c r="V347"/>
  <c r="V346"/>
  <c r="V345"/>
  <c r="V442" s="1"/>
  <c r="V344"/>
  <c r="V343"/>
  <c r="V440" s="1"/>
  <c r="V342"/>
  <c r="V439" s="1"/>
  <c r="V341"/>
  <c r="V438" s="1"/>
  <c r="V340"/>
  <c r="V437" s="1"/>
  <c r="V339"/>
  <c r="V436" s="1"/>
  <c r="V338"/>
  <c r="V435" s="1"/>
  <c r="V337"/>
  <c r="V434" s="1"/>
  <c r="V336"/>
  <c r="V335"/>
  <c r="V432" s="1"/>
  <c r="V334"/>
  <c r="V431" s="1"/>
  <c r="V333"/>
  <c r="V332"/>
  <c r="V429" s="1"/>
  <c r="V331"/>
  <c r="V330"/>
  <c r="V329"/>
  <c r="V328"/>
  <c r="V327"/>
  <c r="V326"/>
  <c r="V325"/>
  <c r="V324"/>
  <c r="V421" s="1"/>
  <c r="V323"/>
  <c r="V420" s="1"/>
  <c r="V322"/>
  <c r="V321"/>
  <c r="V418" s="1"/>
  <c r="V320"/>
  <c r="V417" s="1"/>
  <c r="V319"/>
  <c r="V318"/>
  <c r="V415" s="1"/>
  <c r="V317"/>
  <c r="V414" s="1"/>
  <c r="V316"/>
  <c r="V413" s="1"/>
  <c r="V315"/>
  <c r="V412" s="1"/>
  <c r="V314"/>
  <c r="V313"/>
  <c r="V410" s="1"/>
  <c r="V312"/>
  <c r="V311"/>
  <c r="V310"/>
  <c r="V407" s="1"/>
  <c r="V309"/>
  <c r="V406" s="1"/>
  <c r="V308"/>
  <c r="V307"/>
  <c r="V404" s="1"/>
  <c r="V306"/>
  <c r="V403" s="1"/>
  <c r="V305"/>
  <c r="V402" s="1"/>
  <c r="V304"/>
  <c r="V303"/>
  <c r="V400" s="1"/>
  <c r="V302"/>
  <c r="V399" s="1"/>
  <c r="V301"/>
  <c r="V398" s="1"/>
  <c r="V300"/>
  <c r="V299"/>
  <c r="V396" s="1"/>
  <c r="V298"/>
  <c r="V395" s="1"/>
  <c r="V297"/>
  <c r="V296"/>
  <c r="V99"/>
  <c r="R389"/>
  <c r="R486" s="1"/>
  <c r="R388"/>
  <c r="R485" s="1"/>
  <c r="R387"/>
  <c r="R484" s="1"/>
  <c r="R386"/>
  <c r="R483" s="1"/>
  <c r="R385"/>
  <c r="R482" s="1"/>
  <c r="R384"/>
  <c r="R481" s="1"/>
  <c r="R383"/>
  <c r="R480" s="1"/>
  <c r="R382"/>
  <c r="R479" s="1"/>
  <c r="R381"/>
  <c r="R478" s="1"/>
  <c r="R380"/>
  <c r="R477" s="1"/>
  <c r="R379"/>
  <c r="R476" s="1"/>
  <c r="R378"/>
  <c r="R475" s="1"/>
  <c r="R377"/>
  <c r="R474" s="1"/>
  <c r="R376"/>
  <c r="R473" s="1"/>
  <c r="R375"/>
  <c r="R472" s="1"/>
  <c r="R374"/>
  <c r="R471" s="1"/>
  <c r="R373"/>
  <c r="R470" s="1"/>
  <c r="R372"/>
  <c r="R469" s="1"/>
  <c r="R371"/>
  <c r="R468" s="1"/>
  <c r="R370"/>
  <c r="R467" s="1"/>
  <c r="R369"/>
  <c r="R466" s="1"/>
  <c r="R368"/>
  <c r="R465" s="1"/>
  <c r="R367"/>
  <c r="R464" s="1"/>
  <c r="R366"/>
  <c r="R463" s="1"/>
  <c r="R365"/>
  <c r="R462" s="1"/>
  <c r="R364"/>
  <c r="R461" s="1"/>
  <c r="R363"/>
  <c r="R460" s="1"/>
  <c r="R362"/>
  <c r="R459" s="1"/>
  <c r="R361"/>
  <c r="R458" s="1"/>
  <c r="R360"/>
  <c r="R457" s="1"/>
  <c r="R359"/>
  <c r="R456" s="1"/>
  <c r="R358"/>
  <c r="R455" s="1"/>
  <c r="R357"/>
  <c r="R454" s="1"/>
  <c r="R356"/>
  <c r="R453" s="1"/>
  <c r="R355"/>
  <c r="R452" s="1"/>
  <c r="R354"/>
  <c r="R451" s="1"/>
  <c r="R353"/>
  <c r="R450" s="1"/>
  <c r="R352"/>
  <c r="R449" s="1"/>
  <c r="R351"/>
  <c r="R448" s="1"/>
  <c r="R350"/>
  <c r="R447" s="1"/>
  <c r="R349"/>
  <c r="R446" s="1"/>
  <c r="R348"/>
  <c r="R445" s="1"/>
  <c r="R347"/>
  <c r="R444" s="1"/>
  <c r="R346"/>
  <c r="R443" s="1"/>
  <c r="R345"/>
  <c r="R442" s="1"/>
  <c r="R344"/>
  <c r="R441" s="1"/>
  <c r="R343"/>
  <c r="R440" s="1"/>
  <c r="R342"/>
  <c r="R439" s="1"/>
  <c r="R341"/>
  <c r="R438" s="1"/>
  <c r="R340"/>
  <c r="R437" s="1"/>
  <c r="R339"/>
  <c r="R436" s="1"/>
  <c r="R338"/>
  <c r="R435" s="1"/>
  <c r="R337"/>
  <c r="R434" s="1"/>
  <c r="R336"/>
  <c r="R433" s="1"/>
  <c r="R335"/>
  <c r="R432" s="1"/>
  <c r="R334"/>
  <c r="R431" s="1"/>
  <c r="R333"/>
  <c r="R430" s="1"/>
  <c r="R332"/>
  <c r="R429" s="1"/>
  <c r="R331"/>
  <c r="R428" s="1"/>
  <c r="R330"/>
  <c r="R427" s="1"/>
  <c r="R329"/>
  <c r="R426" s="1"/>
  <c r="R328"/>
  <c r="R425" s="1"/>
  <c r="R327"/>
  <c r="R424" s="1"/>
  <c r="R326"/>
  <c r="R423" s="1"/>
  <c r="R325"/>
  <c r="R422" s="1"/>
  <c r="R324"/>
  <c r="R421" s="1"/>
  <c r="R323"/>
  <c r="R420" s="1"/>
  <c r="R322"/>
  <c r="R419" s="1"/>
  <c r="R321"/>
  <c r="R418" s="1"/>
  <c r="R320"/>
  <c r="R417" s="1"/>
  <c r="R319"/>
  <c r="R416" s="1"/>
  <c r="R318"/>
  <c r="R415" s="1"/>
  <c r="R317"/>
  <c r="R414" s="1"/>
  <c r="R316"/>
  <c r="R413" s="1"/>
  <c r="R315"/>
  <c r="R412" s="1"/>
  <c r="R314"/>
  <c r="R411" s="1"/>
  <c r="R313"/>
  <c r="R410" s="1"/>
  <c r="R312"/>
  <c r="R409" s="1"/>
  <c r="R311"/>
  <c r="R408" s="1"/>
  <c r="R310"/>
  <c r="R407" s="1"/>
  <c r="R309"/>
  <c r="R406" s="1"/>
  <c r="R308"/>
  <c r="R405" s="1"/>
  <c r="R307"/>
  <c r="R404" s="1"/>
  <c r="R306"/>
  <c r="R403" s="1"/>
  <c r="R305"/>
  <c r="R402" s="1"/>
  <c r="R304"/>
  <c r="R401" s="1"/>
  <c r="R303"/>
  <c r="R400" s="1"/>
  <c r="R302"/>
  <c r="R399" s="1"/>
  <c r="R301"/>
  <c r="R398" s="1"/>
  <c r="R300"/>
  <c r="R397" s="1"/>
  <c r="R299"/>
  <c r="R396" s="1"/>
  <c r="R298"/>
  <c r="R395" s="1"/>
  <c r="R297"/>
  <c r="R394" s="1"/>
  <c r="R296"/>
  <c r="R99"/>
  <c r="N389"/>
  <c r="N486" s="1"/>
  <c r="N388"/>
  <c r="N485" s="1"/>
  <c r="N387"/>
  <c r="N484" s="1"/>
  <c r="N386"/>
  <c r="N483" s="1"/>
  <c r="N385"/>
  <c r="N482" s="1"/>
  <c r="N384"/>
  <c r="N481" s="1"/>
  <c r="N383"/>
  <c r="N480" s="1"/>
  <c r="N382"/>
  <c r="N479" s="1"/>
  <c r="N381"/>
  <c r="N478" s="1"/>
  <c r="N380"/>
  <c r="N477" s="1"/>
  <c r="N379"/>
  <c r="N476" s="1"/>
  <c r="N378"/>
  <c r="N475" s="1"/>
  <c r="N377"/>
  <c r="N474" s="1"/>
  <c r="N376"/>
  <c r="N473" s="1"/>
  <c r="N375"/>
  <c r="N472" s="1"/>
  <c r="N374"/>
  <c r="N471" s="1"/>
  <c r="N373"/>
  <c r="N470" s="1"/>
  <c r="N372"/>
  <c r="N371"/>
  <c r="N468" s="1"/>
  <c r="N370"/>
  <c r="N467" s="1"/>
  <c r="N369"/>
  <c r="N466" s="1"/>
  <c r="N368"/>
  <c r="N465" s="1"/>
  <c r="N367"/>
  <c r="N464" s="1"/>
  <c r="N366"/>
  <c r="N463" s="1"/>
  <c r="N365"/>
  <c r="N462" s="1"/>
  <c r="N364"/>
  <c r="N461" s="1"/>
  <c r="N363"/>
  <c r="N460" s="1"/>
  <c r="N362"/>
  <c r="N459" s="1"/>
  <c r="N361"/>
  <c r="N360"/>
  <c r="N457" s="1"/>
  <c r="N359"/>
  <c r="N456" s="1"/>
  <c r="N358"/>
  <c r="N455" s="1"/>
  <c r="N357"/>
  <c r="N454" s="1"/>
  <c r="N356"/>
  <c r="N453" s="1"/>
  <c r="N355"/>
  <c r="N452" s="1"/>
  <c r="N354"/>
  <c r="N451" s="1"/>
  <c r="N353"/>
  <c r="N450" s="1"/>
  <c r="N352"/>
  <c r="N449" s="1"/>
  <c r="N351"/>
  <c r="N448" s="1"/>
  <c r="N350"/>
  <c r="N447" s="1"/>
  <c r="N349"/>
  <c r="N446" s="1"/>
  <c r="N348"/>
  <c r="N445" s="1"/>
  <c r="N347"/>
  <c r="N346"/>
  <c r="N345"/>
  <c r="N442" s="1"/>
  <c r="N344"/>
  <c r="N343"/>
  <c r="N440" s="1"/>
  <c r="N342"/>
  <c r="N439" s="1"/>
  <c r="N341"/>
  <c r="N438" s="1"/>
  <c r="N340"/>
  <c r="N437" s="1"/>
  <c r="N339"/>
  <c r="N436" s="1"/>
  <c r="N338"/>
  <c r="N435" s="1"/>
  <c r="N337"/>
  <c r="N434" s="1"/>
  <c r="N336"/>
  <c r="N433" s="1"/>
  <c r="N335"/>
  <c r="N432" s="1"/>
  <c r="N334"/>
  <c r="N431" s="1"/>
  <c r="N333"/>
  <c r="N332"/>
  <c r="N429" s="1"/>
  <c r="N331"/>
  <c r="N330"/>
  <c r="N329"/>
  <c r="N328"/>
  <c r="N425" s="1"/>
  <c r="N327"/>
  <c r="N424" s="1"/>
  <c r="N326"/>
  <c r="N423" s="1"/>
  <c r="N325"/>
  <c r="N422" s="1"/>
  <c r="N324"/>
  <c r="N421" s="1"/>
  <c r="N323"/>
  <c r="N420" s="1"/>
  <c r="N322"/>
  <c r="N419" s="1"/>
  <c r="N321"/>
  <c r="N418" s="1"/>
  <c r="N320"/>
  <c r="N417" s="1"/>
  <c r="N319"/>
  <c r="N318"/>
  <c r="N415" s="1"/>
  <c r="N317"/>
  <c r="N414" s="1"/>
  <c r="N316"/>
  <c r="N413" s="1"/>
  <c r="N315"/>
  <c r="N412" s="1"/>
  <c r="N314"/>
  <c r="N313"/>
  <c r="N410" s="1"/>
  <c r="N312"/>
  <c r="N311"/>
  <c r="N408" s="1"/>
  <c r="N310"/>
  <c r="N407" s="1"/>
  <c r="N309"/>
  <c r="N406" s="1"/>
  <c r="N308"/>
  <c r="N307"/>
  <c r="N404" s="1"/>
  <c r="N306"/>
  <c r="N403" s="1"/>
  <c r="N305"/>
  <c r="N402" s="1"/>
  <c r="N304"/>
  <c r="N303"/>
  <c r="N400" s="1"/>
  <c r="N302"/>
  <c r="N399" s="1"/>
  <c r="N301"/>
  <c r="N398" s="1"/>
  <c r="N300"/>
  <c r="N397" s="1"/>
  <c r="N299"/>
  <c r="N396" s="1"/>
  <c r="N298"/>
  <c r="N395" s="1"/>
  <c r="N297"/>
  <c r="N394" s="1"/>
  <c r="N296"/>
  <c r="N99"/>
  <c r="J389"/>
  <c r="J486" s="1"/>
  <c r="J388"/>
  <c r="J485" s="1"/>
  <c r="J387"/>
  <c r="J484" s="1"/>
  <c r="J386"/>
  <c r="J483" s="1"/>
  <c r="J385"/>
  <c r="J482" s="1"/>
  <c r="J384"/>
  <c r="J481" s="1"/>
  <c r="J383"/>
  <c r="J480" s="1"/>
  <c r="J382"/>
  <c r="J479" s="1"/>
  <c r="J381"/>
  <c r="J478" s="1"/>
  <c r="J380"/>
  <c r="J477" s="1"/>
  <c r="J379"/>
  <c r="J476" s="1"/>
  <c r="J378"/>
  <c r="J475" s="1"/>
  <c r="J377"/>
  <c r="J474" s="1"/>
  <c r="J376"/>
  <c r="J473" s="1"/>
  <c r="J375"/>
  <c r="J374"/>
  <c r="J471" s="1"/>
  <c r="J373"/>
  <c r="J470" s="1"/>
  <c r="J372"/>
  <c r="J371"/>
  <c r="J468" s="1"/>
  <c r="J370"/>
  <c r="J467" s="1"/>
  <c r="J369"/>
  <c r="J466" s="1"/>
  <c r="J368"/>
  <c r="J465" s="1"/>
  <c r="J367"/>
  <c r="J366"/>
  <c r="J365"/>
  <c r="J462" s="1"/>
  <c r="J364"/>
  <c r="J461" s="1"/>
  <c r="J363"/>
  <c r="J362"/>
  <c r="J459" s="1"/>
  <c r="J361"/>
  <c r="J360"/>
  <c r="J359"/>
  <c r="J358"/>
  <c r="J357"/>
  <c r="J454" s="1"/>
  <c r="J356"/>
  <c r="J355"/>
  <c r="J452" s="1"/>
  <c r="J354"/>
  <c r="J353"/>
  <c r="J352"/>
  <c r="J351"/>
  <c r="J448" s="1"/>
  <c r="J350"/>
  <c r="J349"/>
  <c r="J348"/>
  <c r="J347"/>
  <c r="J444" s="1"/>
  <c r="J346"/>
  <c r="J443" s="1"/>
  <c r="J345"/>
  <c r="J442" s="1"/>
  <c r="J344"/>
  <c r="J441" s="1"/>
  <c r="J343"/>
  <c r="J440" s="1"/>
  <c r="J342"/>
  <c r="J439" s="1"/>
  <c r="J341"/>
  <c r="J438" s="1"/>
  <c r="J340"/>
  <c r="J437" s="1"/>
  <c r="J339"/>
  <c r="J436" s="1"/>
  <c r="J338"/>
  <c r="J337"/>
  <c r="J434" s="1"/>
  <c r="J336"/>
  <c r="J433" s="1"/>
  <c r="J335"/>
  <c r="J432" s="1"/>
  <c r="J334"/>
  <c r="J431" s="1"/>
  <c r="J333"/>
  <c r="J332"/>
  <c r="J429" s="1"/>
  <c r="J331"/>
  <c r="J330"/>
  <c r="J427" s="1"/>
  <c r="J329"/>
  <c r="J426" s="1"/>
  <c r="J328"/>
  <c r="J425" s="1"/>
  <c r="J327"/>
  <c r="J424" s="1"/>
  <c r="J326"/>
  <c r="J423" s="1"/>
  <c r="J325"/>
  <c r="J422" s="1"/>
  <c r="J324"/>
  <c r="J421" s="1"/>
  <c r="J323"/>
  <c r="J420" s="1"/>
  <c r="J322"/>
  <c r="J321"/>
  <c r="J418" s="1"/>
  <c r="J320"/>
  <c r="J417" s="1"/>
  <c r="J319"/>
  <c r="J318"/>
  <c r="J317"/>
  <c r="J414" s="1"/>
  <c r="J316"/>
  <c r="J413" s="1"/>
  <c r="J315"/>
  <c r="J412" s="1"/>
  <c r="J314"/>
  <c r="J411" s="1"/>
  <c r="J313"/>
  <c r="J410" s="1"/>
  <c r="J312"/>
  <c r="J409" s="1"/>
  <c r="J311"/>
  <c r="J408" s="1"/>
  <c r="J310"/>
  <c r="J407" s="1"/>
  <c r="J309"/>
  <c r="J406" s="1"/>
  <c r="J308"/>
  <c r="J405" s="1"/>
  <c r="J307"/>
  <c r="J306"/>
  <c r="J305"/>
  <c r="J304"/>
  <c r="J303"/>
  <c r="J302"/>
  <c r="J301"/>
  <c r="J300"/>
  <c r="J397" s="1"/>
  <c r="J299"/>
  <c r="J298"/>
  <c r="J395" s="1"/>
  <c r="J297"/>
  <c r="J296"/>
  <c r="J99"/>
  <c r="F389"/>
  <c r="F486" s="1"/>
  <c r="F388"/>
  <c r="F485" s="1"/>
  <c r="F387"/>
  <c r="F484" s="1"/>
  <c r="F386"/>
  <c r="F483" s="1"/>
  <c r="F385"/>
  <c r="F482" s="1"/>
  <c r="F384"/>
  <c r="F481" s="1"/>
  <c r="F383"/>
  <c r="F480" s="1"/>
  <c r="F382"/>
  <c r="F479" s="1"/>
  <c r="F381"/>
  <c r="F478" s="1"/>
  <c r="F380"/>
  <c r="F477" s="1"/>
  <c r="F379"/>
  <c r="F476" s="1"/>
  <c r="F378"/>
  <c r="F475" s="1"/>
  <c r="F377"/>
  <c r="F474" s="1"/>
  <c r="F376"/>
  <c r="F473" s="1"/>
  <c r="F375"/>
  <c r="F374"/>
  <c r="F471" s="1"/>
  <c r="F373"/>
  <c r="F470" s="1"/>
  <c r="F372"/>
  <c r="F371"/>
  <c r="F468" s="1"/>
  <c r="F370"/>
  <c r="F369"/>
  <c r="F368"/>
  <c r="F367"/>
  <c r="F366"/>
  <c r="F365"/>
  <c r="F462" s="1"/>
  <c r="F364"/>
  <c r="F461" s="1"/>
  <c r="F363"/>
  <c r="F362"/>
  <c r="F361"/>
  <c r="F360"/>
  <c r="F457" s="1"/>
  <c r="F359"/>
  <c r="F456" s="1"/>
  <c r="F358"/>
  <c r="F455" s="1"/>
  <c r="F357"/>
  <c r="F356"/>
  <c r="F453" s="1"/>
  <c r="F355"/>
  <c r="F452" s="1"/>
  <c r="F354"/>
  <c r="F353"/>
  <c r="F352"/>
  <c r="F351"/>
  <c r="F350"/>
  <c r="F349"/>
  <c r="F446" s="1"/>
  <c r="F348"/>
  <c r="F347"/>
  <c r="F346"/>
  <c r="F345"/>
  <c r="F442" s="1"/>
  <c r="F344"/>
  <c r="F343"/>
  <c r="F342"/>
  <c r="F439" s="1"/>
  <c r="F341"/>
  <c r="F340"/>
  <c r="F437" s="1"/>
  <c r="F339"/>
  <c r="F436" s="1"/>
  <c r="F338"/>
  <c r="F435" s="1"/>
  <c r="F337"/>
  <c r="F336"/>
  <c r="F335"/>
  <c r="F432" s="1"/>
  <c r="F334"/>
  <c r="F333"/>
  <c r="F332"/>
  <c r="F331"/>
  <c r="F330"/>
  <c r="F329"/>
  <c r="F426" s="1"/>
  <c r="F328"/>
  <c r="F425" s="1"/>
  <c r="F327"/>
  <c r="F326"/>
  <c r="F325"/>
  <c r="F324"/>
  <c r="F421" s="1"/>
  <c r="F323"/>
  <c r="F322"/>
  <c r="F321"/>
  <c r="F320"/>
  <c r="F319"/>
  <c r="F318"/>
  <c r="F317"/>
  <c r="F316"/>
  <c r="F413" s="1"/>
  <c r="F315"/>
  <c r="F314"/>
  <c r="F313"/>
  <c r="F410" s="1"/>
  <c r="F312"/>
  <c r="F311"/>
  <c r="F408" s="1"/>
  <c r="F310"/>
  <c r="F407" s="1"/>
  <c r="F309"/>
  <c r="F308"/>
  <c r="F307"/>
  <c r="F306"/>
  <c r="F403" s="1"/>
  <c r="F305"/>
  <c r="F304"/>
  <c r="F303"/>
  <c r="F302"/>
  <c r="F301"/>
  <c r="F300"/>
  <c r="F299"/>
  <c r="F298"/>
  <c r="F297"/>
  <c r="F296"/>
  <c r="F99"/>
  <c r="B389"/>
  <c r="B388"/>
  <c r="B387"/>
  <c r="B386"/>
  <c r="B385"/>
  <c r="B384"/>
  <c r="B383"/>
  <c r="B382"/>
  <c r="B381"/>
  <c r="B380"/>
  <c r="B379"/>
  <c r="B378"/>
  <c r="B377"/>
  <c r="B376"/>
  <c r="B375"/>
  <c r="B374"/>
  <c r="B373"/>
  <c r="B372"/>
  <c r="B371"/>
  <c r="B370"/>
  <c r="B369"/>
  <c r="B368"/>
  <c r="B367"/>
  <c r="B366"/>
  <c r="B365"/>
  <c r="B364"/>
  <c r="B363"/>
  <c r="B362"/>
  <c r="B361"/>
  <c r="B360"/>
  <c r="B359"/>
  <c r="B358"/>
  <c r="B357"/>
  <c r="B356"/>
  <c r="B355"/>
  <c r="B354"/>
  <c r="B353"/>
  <c r="B352"/>
  <c r="B351"/>
  <c r="B350"/>
  <c r="B349"/>
  <c r="B348"/>
  <c r="B347"/>
  <c r="B346"/>
  <c r="B345"/>
  <c r="B344"/>
  <c r="B343"/>
  <c r="B342"/>
  <c r="B341"/>
  <c r="B340"/>
  <c r="B339"/>
  <c r="B338"/>
  <c r="B337"/>
  <c r="B336"/>
  <c r="B335"/>
  <c r="B334"/>
  <c r="B333"/>
  <c r="B332"/>
  <c r="B331"/>
  <c r="B330"/>
  <c r="B329"/>
  <c r="B328"/>
  <c r="B327"/>
  <c r="B326"/>
  <c r="B325"/>
  <c r="B324"/>
  <c r="B323"/>
  <c r="B322"/>
  <c r="B321"/>
  <c r="B320"/>
  <c r="B319"/>
  <c r="B318"/>
  <c r="B317"/>
  <c r="B316"/>
  <c r="B315"/>
  <c r="B314"/>
  <c r="B313"/>
  <c r="B312"/>
  <c r="B311"/>
  <c r="B310"/>
  <c r="B309"/>
  <c r="B308"/>
  <c r="B307"/>
  <c r="B306"/>
  <c r="B305"/>
  <c r="B304"/>
  <c r="B303"/>
  <c r="B302"/>
  <c r="B301"/>
  <c r="B300"/>
  <c r="B299"/>
  <c r="B298"/>
  <c r="B297"/>
  <c r="B296"/>
  <c r="BH98"/>
  <c r="K65" i="9" s="1"/>
  <c r="B99" i="11"/>
  <c r="BI293" i="10"/>
  <c r="BH293"/>
  <c r="G68" i="9" s="1"/>
  <c r="B395" i="10"/>
  <c r="B399"/>
  <c r="B403"/>
  <c r="BH308"/>
  <c r="BO308" s="1"/>
  <c r="H405"/>
  <c r="B409"/>
  <c r="BH312"/>
  <c r="BO312" s="1"/>
  <c r="J409"/>
  <c r="BH316"/>
  <c r="BO316" s="1"/>
  <c r="B413"/>
  <c r="B417"/>
  <c r="BH320"/>
  <c r="BO320" s="1"/>
  <c r="B419"/>
  <c r="B423"/>
  <c r="B427"/>
  <c r="B431"/>
  <c r="B435"/>
  <c r="Y435"/>
  <c r="B439"/>
  <c r="B443"/>
  <c r="H443"/>
  <c r="B447"/>
  <c r="J451"/>
  <c r="G455"/>
  <c r="B459"/>
  <c r="K463"/>
  <c r="B467"/>
  <c r="B471"/>
  <c r="B475"/>
  <c r="J475"/>
  <c r="B479"/>
  <c r="B481"/>
  <c r="BH384"/>
  <c r="BO384" s="1"/>
  <c r="B485"/>
  <c r="BH388"/>
  <c r="BO388" s="1"/>
  <c r="R393"/>
  <c r="R390"/>
  <c r="B393"/>
  <c r="BH296"/>
  <c r="BO296" s="1"/>
  <c r="K394"/>
  <c r="B396"/>
  <c r="BH299"/>
  <c r="BO299" s="1"/>
  <c r="B398"/>
  <c r="B400"/>
  <c r="BH303"/>
  <c r="BO303" s="1"/>
  <c r="B402"/>
  <c r="B404"/>
  <c r="BH307"/>
  <c r="BO307" s="1"/>
  <c r="R404"/>
  <c r="B406"/>
  <c r="B408"/>
  <c r="BH311"/>
  <c r="BO311" s="1"/>
  <c r="B410"/>
  <c r="S410"/>
  <c r="B412"/>
  <c r="BH315"/>
  <c r="BO315" s="1"/>
  <c r="B414"/>
  <c r="BH319"/>
  <c r="BO319" s="1"/>
  <c r="R416"/>
  <c r="B418"/>
  <c r="B420"/>
  <c r="BH323"/>
  <c r="BO323" s="1"/>
  <c r="B422"/>
  <c r="BH327"/>
  <c r="BO327" s="1"/>
  <c r="J424"/>
  <c r="B426"/>
  <c r="BH331"/>
  <c r="BO331" s="1"/>
  <c r="K428"/>
  <c r="B430"/>
  <c r="B432"/>
  <c r="BH335"/>
  <c r="BO335" s="1"/>
  <c r="K432"/>
  <c r="B434"/>
  <c r="B436"/>
  <c r="BH339"/>
  <c r="BO339" s="1"/>
  <c r="B438"/>
  <c r="BH343"/>
  <c r="BO343" s="1"/>
  <c r="R440"/>
  <c r="B442"/>
  <c r="B444"/>
  <c r="BH347"/>
  <c r="BO347" s="1"/>
  <c r="O446"/>
  <c r="B448"/>
  <c r="BH351"/>
  <c r="BO351" s="1"/>
  <c r="B450"/>
  <c r="BH355"/>
  <c r="BO355" s="1"/>
  <c r="K452"/>
  <c r="B454"/>
  <c r="B456"/>
  <c r="BH359"/>
  <c r="BO359" s="1"/>
  <c r="J456"/>
  <c r="B458"/>
  <c r="B460"/>
  <c r="BH363"/>
  <c r="BO363" s="1"/>
  <c r="B462"/>
  <c r="BH365"/>
  <c r="BO365" s="1"/>
  <c r="BH367"/>
  <c r="BO367" s="1"/>
  <c r="B464"/>
  <c r="B466"/>
  <c r="BH369"/>
  <c r="BO369" s="1"/>
  <c r="B468"/>
  <c r="BH371"/>
  <c r="BO371" s="1"/>
  <c r="S470"/>
  <c r="B472"/>
  <c r="BH375"/>
  <c r="BO375" s="1"/>
  <c r="R472"/>
  <c r="B474"/>
  <c r="BH379"/>
  <c r="BO379" s="1"/>
  <c r="B476"/>
  <c r="BH381"/>
  <c r="BO381" s="1"/>
  <c r="B478"/>
  <c r="B480"/>
  <c r="BH383"/>
  <c r="BO383" s="1"/>
  <c r="B482"/>
  <c r="B484"/>
  <c r="BH387"/>
  <c r="BO387" s="1"/>
  <c r="J393"/>
  <c r="Z390"/>
  <c r="D393"/>
  <c r="D390"/>
  <c r="T393"/>
  <c r="BB393"/>
  <c r="BB390"/>
  <c r="K390"/>
  <c r="K393"/>
  <c r="S390"/>
  <c r="AA393"/>
  <c r="BA390"/>
  <c r="AO393"/>
  <c r="AO390"/>
  <c r="M390"/>
  <c r="M393"/>
  <c r="AC390"/>
  <c r="AC393"/>
  <c r="AC487" s="1"/>
  <c r="AC488" s="1"/>
  <c r="AD393"/>
  <c r="AD390"/>
  <c r="P393"/>
  <c r="P487" s="1"/>
  <c r="P488" s="1"/>
  <c r="P390"/>
  <c r="BF393"/>
  <c r="Q390"/>
  <c r="Q393"/>
  <c r="AY390"/>
  <c r="AY393"/>
  <c r="N403"/>
  <c r="N419"/>
  <c r="N459"/>
  <c r="N463"/>
  <c r="J404"/>
  <c r="J426"/>
  <c r="J430"/>
  <c r="J438"/>
  <c r="N398"/>
  <c r="N404"/>
  <c r="N418"/>
  <c r="N422"/>
  <c r="N426"/>
  <c r="N430"/>
  <c r="N432"/>
  <c r="N438"/>
  <c r="N458"/>
  <c r="N464"/>
  <c r="B389"/>
  <c r="J395"/>
  <c r="J399"/>
  <c r="J403"/>
  <c r="J405"/>
  <c r="J419"/>
  <c r="J435"/>
  <c r="J443"/>
  <c r="J459"/>
  <c r="J463"/>
  <c r="D405"/>
  <c r="D419"/>
  <c r="D459"/>
  <c r="L398"/>
  <c r="L404"/>
  <c r="L418"/>
  <c r="L422"/>
  <c r="L426"/>
  <c r="L430"/>
  <c r="L432"/>
  <c r="L438"/>
  <c r="L458"/>
  <c r="L464"/>
  <c r="T395"/>
  <c r="T399"/>
  <c r="T403"/>
  <c r="T405"/>
  <c r="T413"/>
  <c r="T419"/>
  <c r="T435"/>
  <c r="T443"/>
  <c r="T459"/>
  <c r="T463"/>
  <c r="C404"/>
  <c r="C418"/>
  <c r="C458"/>
  <c r="C464"/>
  <c r="K398"/>
  <c r="K430"/>
  <c r="K458"/>
  <c r="K464"/>
  <c r="O399"/>
  <c r="O403"/>
  <c r="O413"/>
  <c r="O419"/>
  <c r="O435"/>
  <c r="O443"/>
  <c r="O459"/>
  <c r="S458"/>
  <c r="AA398"/>
  <c r="AA404"/>
  <c r="AA422"/>
  <c r="AA426"/>
  <c r="AA430"/>
  <c r="AA432"/>
  <c r="AA438"/>
  <c r="AA458"/>
  <c r="AA464"/>
  <c r="BA458"/>
  <c r="BA464"/>
  <c r="E398"/>
  <c r="E418"/>
  <c r="E422"/>
  <c r="E430"/>
  <c r="E458"/>
  <c r="E464"/>
  <c r="M395"/>
  <c r="M399"/>
  <c r="M403"/>
  <c r="M413"/>
  <c r="M419"/>
  <c r="M435"/>
  <c r="M443"/>
  <c r="M459"/>
  <c r="M463"/>
  <c r="F395"/>
  <c r="F399"/>
  <c r="F405"/>
  <c r="F413"/>
  <c r="F419"/>
  <c r="F435"/>
  <c r="F459"/>
  <c r="F463"/>
  <c r="AD395"/>
  <c r="AD399"/>
  <c r="AD403"/>
  <c r="AD405"/>
  <c r="AD413"/>
  <c r="AD419"/>
  <c r="AD443"/>
  <c r="AD459"/>
  <c r="AD463"/>
  <c r="X398"/>
  <c r="X404"/>
  <c r="X432"/>
  <c r="X458"/>
  <c r="BF395"/>
  <c r="BF405"/>
  <c r="BF413"/>
  <c r="BF443"/>
  <c r="I398"/>
  <c r="I418"/>
  <c r="I422"/>
  <c r="I430"/>
  <c r="I432"/>
  <c r="I458"/>
  <c r="I464"/>
  <c r="Q395"/>
  <c r="Q399"/>
  <c r="Q403"/>
  <c r="Q413"/>
  <c r="Q419"/>
  <c r="Q435"/>
  <c r="Q443"/>
  <c r="Q459"/>
  <c r="Q463"/>
  <c r="N393"/>
  <c r="N390"/>
  <c r="B397"/>
  <c r="BH300"/>
  <c r="BO300" s="1"/>
  <c r="BH304"/>
  <c r="BO304" s="1"/>
  <c r="J401"/>
  <c r="B407"/>
  <c r="S411"/>
  <c r="B415"/>
  <c r="BH318"/>
  <c r="BO318" s="1"/>
  <c r="BH324"/>
  <c r="BO324" s="1"/>
  <c r="J421"/>
  <c r="BH328"/>
  <c r="BO328" s="1"/>
  <c r="O425"/>
  <c r="BH332"/>
  <c r="BO332" s="1"/>
  <c r="M429"/>
  <c r="BH336"/>
  <c r="BO336" s="1"/>
  <c r="R433"/>
  <c r="BH340"/>
  <c r="BO340" s="1"/>
  <c r="J437"/>
  <c r="B441"/>
  <c r="BH344"/>
  <c r="BO344" s="1"/>
  <c r="R441"/>
  <c r="B445"/>
  <c r="BH348"/>
  <c r="BO348" s="1"/>
  <c r="B449"/>
  <c r="BH352"/>
  <c r="BO352" s="1"/>
  <c r="B453"/>
  <c r="BH356"/>
  <c r="BO356" s="1"/>
  <c r="B457"/>
  <c r="BH360"/>
  <c r="BO360" s="1"/>
  <c r="B461"/>
  <c r="BH364"/>
  <c r="BO364" s="1"/>
  <c r="J461"/>
  <c r="B465"/>
  <c r="BH368"/>
  <c r="BO368" s="1"/>
  <c r="B469"/>
  <c r="BH372"/>
  <c r="BO372" s="1"/>
  <c r="O469"/>
  <c r="B473"/>
  <c r="BH376"/>
  <c r="BO376" s="1"/>
  <c r="B477"/>
  <c r="BH380"/>
  <c r="BO380" s="1"/>
  <c r="B483"/>
  <c r="AZ393"/>
  <c r="L393"/>
  <c r="L390"/>
  <c r="AB393"/>
  <c r="AB487" s="1"/>
  <c r="AB488" s="1"/>
  <c r="C390"/>
  <c r="C393"/>
  <c r="G390"/>
  <c r="G393"/>
  <c r="O393"/>
  <c r="W393"/>
  <c r="AE390"/>
  <c r="BE390"/>
  <c r="H393"/>
  <c r="H390"/>
  <c r="E390"/>
  <c r="U390"/>
  <c r="U393"/>
  <c r="BC390"/>
  <c r="V393"/>
  <c r="V390"/>
  <c r="BD393"/>
  <c r="BD390"/>
  <c r="X390"/>
  <c r="I390"/>
  <c r="Y390"/>
  <c r="Y393"/>
  <c r="BG393"/>
  <c r="N395"/>
  <c r="N399"/>
  <c r="N405"/>
  <c r="N413"/>
  <c r="N421"/>
  <c r="N429"/>
  <c r="N435"/>
  <c r="N443"/>
  <c r="J398"/>
  <c r="J418"/>
  <c r="J432"/>
  <c r="J458"/>
  <c r="D418"/>
  <c r="D426"/>
  <c r="D458"/>
  <c r="D464"/>
  <c r="L395"/>
  <c r="L399"/>
  <c r="L401"/>
  <c r="L403"/>
  <c r="L405"/>
  <c r="L413"/>
  <c r="L419"/>
  <c r="L421"/>
  <c r="L429"/>
  <c r="L435"/>
  <c r="L443"/>
  <c r="L459"/>
  <c r="L463"/>
  <c r="T398"/>
  <c r="T404"/>
  <c r="T418"/>
  <c r="T422"/>
  <c r="T426"/>
  <c r="T430"/>
  <c r="T432"/>
  <c r="T438"/>
  <c r="T458"/>
  <c r="T464"/>
  <c r="C399"/>
  <c r="C405"/>
  <c r="C435"/>
  <c r="C459"/>
  <c r="K399"/>
  <c r="K435"/>
  <c r="K459"/>
  <c r="O398"/>
  <c r="O404"/>
  <c r="O418"/>
  <c r="O430"/>
  <c r="O432"/>
  <c r="O438"/>
  <c r="O458"/>
  <c r="O464"/>
  <c r="S405"/>
  <c r="S459"/>
  <c r="AA395"/>
  <c r="AA401"/>
  <c r="AA403"/>
  <c r="AA405"/>
  <c r="AA413"/>
  <c r="AA419"/>
  <c r="AA421"/>
  <c r="AA429"/>
  <c r="AA435"/>
  <c r="AA459"/>
  <c r="AA463"/>
  <c r="BA399"/>
  <c r="BA419"/>
  <c r="BA435"/>
  <c r="BA459"/>
  <c r="E395"/>
  <c r="E399"/>
  <c r="E401"/>
  <c r="E413"/>
  <c r="E419"/>
  <c r="E421"/>
  <c r="E429"/>
  <c r="E459"/>
  <c r="M398"/>
  <c r="M404"/>
  <c r="M418"/>
  <c r="M422"/>
  <c r="M426"/>
  <c r="M430"/>
  <c r="M432"/>
  <c r="M438"/>
  <c r="M458"/>
  <c r="M464"/>
  <c r="F398"/>
  <c r="F404"/>
  <c r="F418"/>
  <c r="F422"/>
  <c r="F430"/>
  <c r="F432"/>
  <c r="F458"/>
  <c r="F464"/>
  <c r="F389"/>
  <c r="F486" s="1"/>
  <c r="AD398"/>
  <c r="AD404"/>
  <c r="AD418"/>
  <c r="AD422"/>
  <c r="AD426"/>
  <c r="AD430"/>
  <c r="AD432"/>
  <c r="AD438"/>
  <c r="AD458"/>
  <c r="X395"/>
  <c r="X399"/>
  <c r="X401"/>
  <c r="X413"/>
  <c r="X419"/>
  <c r="X421"/>
  <c r="X429"/>
  <c r="X435"/>
  <c r="X463"/>
  <c r="BF398"/>
  <c r="BF404"/>
  <c r="BF418"/>
  <c r="BF422"/>
  <c r="BF426"/>
  <c r="BF430"/>
  <c r="BF438"/>
  <c r="BF458"/>
  <c r="BF464"/>
  <c r="I395"/>
  <c r="I399"/>
  <c r="I401"/>
  <c r="I405"/>
  <c r="I413"/>
  <c r="I421"/>
  <c r="I429"/>
  <c r="I435"/>
  <c r="Q398"/>
  <c r="Q404"/>
  <c r="Q418"/>
  <c r="Q422"/>
  <c r="Q426"/>
  <c r="Q430"/>
  <c r="Q432"/>
  <c r="Q438"/>
  <c r="Q458"/>
  <c r="Q464"/>
  <c r="A1076" i="7"/>
  <c r="BH488"/>
  <c r="BF488"/>
  <c r="BD488"/>
  <c r="BB488"/>
  <c r="AG488"/>
  <c r="AE488"/>
  <c r="AC488"/>
  <c r="AA488"/>
  <c r="Y488"/>
  <c r="W488"/>
  <c r="S488"/>
  <c r="Q488"/>
  <c r="O488"/>
  <c r="K488"/>
  <c r="I488"/>
  <c r="G488"/>
  <c r="A294"/>
  <c r="BI488"/>
  <c r="BG488"/>
  <c r="BE488"/>
  <c r="BC488"/>
  <c r="AH488"/>
  <c r="AF488"/>
  <c r="AD488"/>
  <c r="AB488"/>
  <c r="Z488"/>
  <c r="X488"/>
  <c r="V488"/>
  <c r="T488"/>
  <c r="R488"/>
  <c r="P488"/>
  <c r="N488"/>
  <c r="L488"/>
  <c r="J488"/>
  <c r="H488"/>
  <c r="F488"/>
  <c r="D488"/>
  <c r="A685"/>
  <c r="BJ96"/>
  <c r="A98"/>
  <c r="BG390" i="10" l="1"/>
  <c r="W390"/>
  <c r="O390"/>
  <c r="BH310"/>
  <c r="BO310" s="1"/>
  <c r="BH317"/>
  <c r="BO317" s="1"/>
  <c r="BH305"/>
  <c r="BO305" s="1"/>
  <c r="BH382"/>
  <c r="BO382" s="1"/>
  <c r="BH346"/>
  <c r="BO346" s="1"/>
  <c r="BH342"/>
  <c r="BO342" s="1"/>
  <c r="BH322"/>
  <c r="BO322" s="1"/>
  <c r="BI375"/>
  <c r="AE472" s="1"/>
  <c r="BI355"/>
  <c r="V452" s="1"/>
  <c r="BI311"/>
  <c r="AA408" s="1"/>
  <c r="BI380"/>
  <c r="BI372"/>
  <c r="AE469" s="1"/>
  <c r="BI348"/>
  <c r="BI340"/>
  <c r="V437" s="1"/>
  <c r="BI332"/>
  <c r="BG429" s="1"/>
  <c r="BI324"/>
  <c r="BG421" s="1"/>
  <c r="BI316"/>
  <c r="BG413" s="1"/>
  <c r="BI308"/>
  <c r="V405" s="1"/>
  <c r="BI300"/>
  <c r="BI306"/>
  <c r="BF390"/>
  <c r="W487"/>
  <c r="W488" s="1"/>
  <c r="AB390"/>
  <c r="AZ390"/>
  <c r="BH386"/>
  <c r="BO386" s="1"/>
  <c r="BH314"/>
  <c r="BO314" s="1"/>
  <c r="AA390"/>
  <c r="BH349"/>
  <c r="BO349" s="1"/>
  <c r="BH366"/>
  <c r="BO366" s="1"/>
  <c r="BH362"/>
  <c r="BO362" s="1"/>
  <c r="BH358"/>
  <c r="BO358" s="1"/>
  <c r="BH354"/>
  <c r="BO354" s="1"/>
  <c r="AQ489"/>
  <c r="I44" i="9"/>
  <c r="AT489" i="10"/>
  <c r="I47" i="9"/>
  <c r="AR489" i="10"/>
  <c r="I45" i="9"/>
  <c r="AU489" i="10"/>
  <c r="I48" i="9"/>
  <c r="AY301" i="11"/>
  <c r="AY398" s="1"/>
  <c r="AY309"/>
  <c r="AY406" s="1"/>
  <c r="AY317"/>
  <c r="AY414" s="1"/>
  <c r="AY325"/>
  <c r="AY422" s="1"/>
  <c r="AY333"/>
  <c r="AY341"/>
  <c r="AY349"/>
  <c r="AY357"/>
  <c r="AY454" s="1"/>
  <c r="AY365"/>
  <c r="AY462" s="1"/>
  <c r="AY373"/>
  <c r="AY470" s="1"/>
  <c r="AY381"/>
  <c r="AY478" s="1"/>
  <c r="AY389"/>
  <c r="AY486" s="1"/>
  <c r="BC302"/>
  <c r="BC310"/>
  <c r="BC318"/>
  <c r="BC326"/>
  <c r="BC334"/>
  <c r="BC342"/>
  <c r="BC350"/>
  <c r="BC364"/>
  <c r="BC380"/>
  <c r="BC477" s="1"/>
  <c r="BG301"/>
  <c r="BG398" s="1"/>
  <c r="BG317"/>
  <c r="BG414" s="1"/>
  <c r="BG333"/>
  <c r="BG349"/>
  <c r="BG446" s="1"/>
  <c r="BG365"/>
  <c r="BG462" s="1"/>
  <c r="BG381"/>
  <c r="BG478" s="1"/>
  <c r="AH487"/>
  <c r="AH488" s="1"/>
  <c r="AH489" s="1"/>
  <c r="W487"/>
  <c r="W488" s="1"/>
  <c r="W489" s="1"/>
  <c r="AE487"/>
  <c r="AE488" s="1"/>
  <c r="AE489" s="1"/>
  <c r="AM487"/>
  <c r="AM488" s="1"/>
  <c r="AM489" s="1"/>
  <c r="AB487"/>
  <c r="AB488" s="1"/>
  <c r="AB489" s="1"/>
  <c r="AJ487"/>
  <c r="AJ488" s="1"/>
  <c r="AJ489" s="1"/>
  <c r="Y487"/>
  <c r="Y488" s="1"/>
  <c r="Y489" s="1"/>
  <c r="AD390"/>
  <c r="AD393"/>
  <c r="AL390"/>
  <c r="AA390"/>
  <c r="AA393"/>
  <c r="AI390"/>
  <c r="X390"/>
  <c r="X393"/>
  <c r="AF390"/>
  <c r="AF393"/>
  <c r="AN390"/>
  <c r="AC390"/>
  <c r="AC393"/>
  <c r="AK390"/>
  <c r="Z390"/>
  <c r="AH390"/>
  <c r="W390"/>
  <c r="AE390"/>
  <c r="AM390"/>
  <c r="AB390"/>
  <c r="AJ390"/>
  <c r="Y390"/>
  <c r="AG390"/>
  <c r="AY99"/>
  <c r="AY299"/>
  <c r="AY303"/>
  <c r="AY307"/>
  <c r="AY311"/>
  <c r="AY315"/>
  <c r="AY319"/>
  <c r="AY416" s="1"/>
  <c r="AY323"/>
  <c r="AY420" s="1"/>
  <c r="AY327"/>
  <c r="AY424" s="1"/>
  <c r="AY331"/>
  <c r="AY335"/>
  <c r="AY432" s="1"/>
  <c r="AY339"/>
  <c r="AY343"/>
  <c r="AY440" s="1"/>
  <c r="AY347"/>
  <c r="AY444" s="1"/>
  <c r="AY351"/>
  <c r="AY448" s="1"/>
  <c r="AY355"/>
  <c r="AY452" s="1"/>
  <c r="AY359"/>
  <c r="AY363"/>
  <c r="AY367"/>
  <c r="AY464" s="1"/>
  <c r="AY371"/>
  <c r="AY468" s="1"/>
  <c r="AY375"/>
  <c r="AY472" s="1"/>
  <c r="AY379"/>
  <c r="AY476" s="1"/>
  <c r="AY383"/>
  <c r="AY480" s="1"/>
  <c r="BC296"/>
  <c r="BC300"/>
  <c r="BC304"/>
  <c r="BC308"/>
  <c r="BC312"/>
  <c r="BC316"/>
  <c r="BC413" s="1"/>
  <c r="BC320"/>
  <c r="BC324"/>
  <c r="BC328"/>
  <c r="BC332"/>
  <c r="BC336"/>
  <c r="BC340"/>
  <c r="BC344"/>
  <c r="BC348"/>
  <c r="BC352"/>
  <c r="BC360"/>
  <c r="BC368"/>
  <c r="BC376"/>
  <c r="BC473" s="1"/>
  <c r="BG297"/>
  <c r="BG394" s="1"/>
  <c r="BG305"/>
  <c r="BG402" s="1"/>
  <c r="BG313"/>
  <c r="BG321"/>
  <c r="BG329"/>
  <c r="BG337"/>
  <c r="BG434" s="1"/>
  <c r="BG345"/>
  <c r="BG442" s="1"/>
  <c r="BG353"/>
  <c r="BG450" s="1"/>
  <c r="BG361"/>
  <c r="BG369"/>
  <c r="BG466" s="1"/>
  <c r="BG377"/>
  <c r="BG474" s="1"/>
  <c r="AT584" i="10"/>
  <c r="AT582"/>
  <c r="AT580"/>
  <c r="AT578"/>
  <c r="AT576"/>
  <c r="AT574"/>
  <c r="AT572"/>
  <c r="AT570"/>
  <c r="AT568"/>
  <c r="AT566"/>
  <c r="AT564"/>
  <c r="AT562"/>
  <c r="AT560"/>
  <c r="AT558"/>
  <c r="AT556"/>
  <c r="AT554"/>
  <c r="AT552"/>
  <c r="AT550"/>
  <c r="AT548"/>
  <c r="AT546"/>
  <c r="AT544"/>
  <c r="AT542"/>
  <c r="AT540"/>
  <c r="AT538"/>
  <c r="AT536"/>
  <c r="AT534"/>
  <c r="AT532"/>
  <c r="AT530"/>
  <c r="AT585"/>
  <c r="AT583"/>
  <c r="AT581"/>
  <c r="AT579"/>
  <c r="AT577"/>
  <c r="AT575"/>
  <c r="AT573"/>
  <c r="AT571"/>
  <c r="AT569"/>
  <c r="AT567"/>
  <c r="AT565"/>
  <c r="AT563"/>
  <c r="AT561"/>
  <c r="AT559"/>
  <c r="AT557"/>
  <c r="AT555"/>
  <c r="AT553"/>
  <c r="AT551"/>
  <c r="AT549"/>
  <c r="AT547"/>
  <c r="AT545"/>
  <c r="AT543"/>
  <c r="AT541"/>
  <c r="AT539"/>
  <c r="AT537"/>
  <c r="AT535"/>
  <c r="AT533"/>
  <c r="AT531"/>
  <c r="AT528"/>
  <c r="AT526"/>
  <c r="AT524"/>
  <c r="AT522"/>
  <c r="AT520"/>
  <c r="AT518"/>
  <c r="AT516"/>
  <c r="AT514"/>
  <c r="AT512"/>
  <c r="AT510"/>
  <c r="AT508"/>
  <c r="AT506"/>
  <c r="AT504"/>
  <c r="AT502"/>
  <c r="AT500"/>
  <c r="AT498"/>
  <c r="AT496"/>
  <c r="AT494"/>
  <c r="AT492"/>
  <c r="AT529"/>
  <c r="AT527"/>
  <c r="AT525"/>
  <c r="AT523"/>
  <c r="AT521"/>
  <c r="AT519"/>
  <c r="AT517"/>
  <c r="AT515"/>
  <c r="AT513"/>
  <c r="AT511"/>
  <c r="AT509"/>
  <c r="AT507"/>
  <c r="AT505"/>
  <c r="AT503"/>
  <c r="AT501"/>
  <c r="AT499"/>
  <c r="AT497"/>
  <c r="AT495"/>
  <c r="AT493"/>
  <c r="AR584"/>
  <c r="AR582"/>
  <c r="AR580"/>
  <c r="AR578"/>
  <c r="AR576"/>
  <c r="AR574"/>
  <c r="AR572"/>
  <c r="AR570"/>
  <c r="AR568"/>
  <c r="AR566"/>
  <c r="AR564"/>
  <c r="AR562"/>
  <c r="AR560"/>
  <c r="AR558"/>
  <c r="AR556"/>
  <c r="AR554"/>
  <c r="AR552"/>
  <c r="AR550"/>
  <c r="AR548"/>
  <c r="AR546"/>
  <c r="AR544"/>
  <c r="AR542"/>
  <c r="AR540"/>
  <c r="AR538"/>
  <c r="AR536"/>
  <c r="AR534"/>
  <c r="AR532"/>
  <c r="AR530"/>
  <c r="AR585"/>
  <c r="AR583"/>
  <c r="AR581"/>
  <c r="AR579"/>
  <c r="AR577"/>
  <c r="AR575"/>
  <c r="AR573"/>
  <c r="AR571"/>
  <c r="AR569"/>
  <c r="AR567"/>
  <c r="AR565"/>
  <c r="AR563"/>
  <c r="AR561"/>
  <c r="AR559"/>
  <c r="AR557"/>
  <c r="AR555"/>
  <c r="AR553"/>
  <c r="AR551"/>
  <c r="AR549"/>
  <c r="AR547"/>
  <c r="AR545"/>
  <c r="AR543"/>
  <c r="AR541"/>
  <c r="AR539"/>
  <c r="AR537"/>
  <c r="AR535"/>
  <c r="AR533"/>
  <c r="AR531"/>
  <c r="AR529"/>
  <c r="AR528"/>
  <c r="AR526"/>
  <c r="AR524"/>
  <c r="AR522"/>
  <c r="AR520"/>
  <c r="AR518"/>
  <c r="AR516"/>
  <c r="AR514"/>
  <c r="AR512"/>
  <c r="AR510"/>
  <c r="AR508"/>
  <c r="AR506"/>
  <c r="AR504"/>
  <c r="AR502"/>
  <c r="AR500"/>
  <c r="AR498"/>
  <c r="AR496"/>
  <c r="AR494"/>
  <c r="AR492"/>
  <c r="AR527"/>
  <c r="AR525"/>
  <c r="AR523"/>
  <c r="AR521"/>
  <c r="AR519"/>
  <c r="AR517"/>
  <c r="AR515"/>
  <c r="AR513"/>
  <c r="AR511"/>
  <c r="AR509"/>
  <c r="AR507"/>
  <c r="AR505"/>
  <c r="AR503"/>
  <c r="AR501"/>
  <c r="AR499"/>
  <c r="AR497"/>
  <c r="AR495"/>
  <c r="AR493"/>
  <c r="AQ585"/>
  <c r="AQ583"/>
  <c r="AQ581"/>
  <c r="AQ579"/>
  <c r="AQ577"/>
  <c r="AQ575"/>
  <c r="AQ573"/>
  <c r="AQ571"/>
  <c r="AQ569"/>
  <c r="AQ567"/>
  <c r="AQ565"/>
  <c r="AQ563"/>
  <c r="AQ561"/>
  <c r="AQ559"/>
  <c r="AQ557"/>
  <c r="AQ555"/>
  <c r="AQ553"/>
  <c r="AQ551"/>
  <c r="AQ549"/>
  <c r="AQ547"/>
  <c r="AQ545"/>
  <c r="AQ543"/>
  <c r="AQ541"/>
  <c r="AQ539"/>
  <c r="AQ537"/>
  <c r="AQ535"/>
  <c r="AQ533"/>
  <c r="AQ531"/>
  <c r="AQ529"/>
  <c r="AQ584"/>
  <c r="AQ582"/>
  <c r="AQ580"/>
  <c r="AQ578"/>
  <c r="AQ576"/>
  <c r="AQ574"/>
  <c r="AQ572"/>
  <c r="AQ570"/>
  <c r="AQ568"/>
  <c r="AQ566"/>
  <c r="AQ564"/>
  <c r="AQ562"/>
  <c r="AQ560"/>
  <c r="AQ558"/>
  <c r="AQ556"/>
  <c r="AQ554"/>
  <c r="AQ552"/>
  <c r="AQ550"/>
  <c r="AQ548"/>
  <c r="AQ546"/>
  <c r="AQ544"/>
  <c r="AQ542"/>
  <c r="AQ540"/>
  <c r="AQ538"/>
  <c r="AQ536"/>
  <c r="AQ534"/>
  <c r="AQ532"/>
  <c r="AQ530"/>
  <c r="AQ527"/>
  <c r="AQ525"/>
  <c r="AQ523"/>
  <c r="AQ521"/>
  <c r="AQ519"/>
  <c r="AQ517"/>
  <c r="AQ515"/>
  <c r="AQ513"/>
  <c r="AQ511"/>
  <c r="AQ509"/>
  <c r="AQ507"/>
  <c r="AQ505"/>
  <c r="AQ503"/>
  <c r="AQ501"/>
  <c r="AQ499"/>
  <c r="AQ497"/>
  <c r="AQ495"/>
  <c r="AQ493"/>
  <c r="AQ528"/>
  <c r="AQ526"/>
  <c r="AQ524"/>
  <c r="AQ522"/>
  <c r="AQ520"/>
  <c r="AQ518"/>
  <c r="AQ516"/>
  <c r="AQ514"/>
  <c r="AQ512"/>
  <c r="AQ510"/>
  <c r="AQ508"/>
  <c r="AQ506"/>
  <c r="AQ504"/>
  <c r="AQ502"/>
  <c r="AQ500"/>
  <c r="AQ498"/>
  <c r="AQ496"/>
  <c r="AQ494"/>
  <c r="AQ492"/>
  <c r="AW585"/>
  <c r="AW583"/>
  <c r="AW581"/>
  <c r="AW579"/>
  <c r="AW577"/>
  <c r="AW575"/>
  <c r="AW573"/>
  <c r="AW571"/>
  <c r="AW569"/>
  <c r="AW567"/>
  <c r="AW565"/>
  <c r="AW563"/>
  <c r="AW561"/>
  <c r="AW559"/>
  <c r="AW557"/>
  <c r="AW555"/>
  <c r="AW553"/>
  <c r="AW551"/>
  <c r="AW549"/>
  <c r="AW547"/>
  <c r="AW545"/>
  <c r="AW543"/>
  <c r="AW541"/>
  <c r="AW539"/>
  <c r="AW537"/>
  <c r="AW535"/>
  <c r="AW533"/>
  <c r="AW531"/>
  <c r="AW529"/>
  <c r="AW584"/>
  <c r="AW582"/>
  <c r="AW580"/>
  <c r="AW578"/>
  <c r="AW576"/>
  <c r="AW574"/>
  <c r="AW572"/>
  <c r="AW570"/>
  <c r="AW568"/>
  <c r="AW566"/>
  <c r="AW564"/>
  <c r="AW562"/>
  <c r="AW560"/>
  <c r="AW558"/>
  <c r="AW556"/>
  <c r="AW554"/>
  <c r="AW552"/>
  <c r="AW550"/>
  <c r="AW548"/>
  <c r="AW546"/>
  <c r="AW544"/>
  <c r="AW542"/>
  <c r="AW540"/>
  <c r="AW538"/>
  <c r="AW536"/>
  <c r="AW534"/>
  <c r="AW532"/>
  <c r="AW530"/>
  <c r="AW527"/>
  <c r="AW525"/>
  <c r="AW523"/>
  <c r="AW521"/>
  <c r="AW519"/>
  <c r="AW517"/>
  <c r="AW515"/>
  <c r="AW513"/>
  <c r="AW511"/>
  <c r="AW509"/>
  <c r="AW507"/>
  <c r="AW505"/>
  <c r="AW503"/>
  <c r="AW501"/>
  <c r="AW499"/>
  <c r="AW497"/>
  <c r="AW495"/>
  <c r="AW493"/>
  <c r="AW528"/>
  <c r="AW526"/>
  <c r="AW524"/>
  <c r="AW522"/>
  <c r="AW520"/>
  <c r="AW518"/>
  <c r="AW516"/>
  <c r="AW514"/>
  <c r="AW512"/>
  <c r="AW510"/>
  <c r="AW508"/>
  <c r="AW506"/>
  <c r="AW504"/>
  <c r="AW502"/>
  <c r="AW500"/>
  <c r="AW498"/>
  <c r="AW496"/>
  <c r="AW494"/>
  <c r="AW492"/>
  <c r="AU585"/>
  <c r="AU583"/>
  <c r="AU581"/>
  <c r="AU579"/>
  <c r="AU577"/>
  <c r="AU575"/>
  <c r="AU573"/>
  <c r="AU571"/>
  <c r="AU569"/>
  <c r="AU567"/>
  <c r="AU565"/>
  <c r="AU563"/>
  <c r="AU561"/>
  <c r="AU559"/>
  <c r="AU557"/>
  <c r="AU555"/>
  <c r="AU553"/>
  <c r="AU551"/>
  <c r="AU549"/>
  <c r="AU547"/>
  <c r="AU545"/>
  <c r="AU543"/>
  <c r="AU541"/>
  <c r="AU539"/>
  <c r="AU537"/>
  <c r="AU535"/>
  <c r="AU533"/>
  <c r="AU531"/>
  <c r="AU529"/>
  <c r="AU584"/>
  <c r="AU582"/>
  <c r="AU580"/>
  <c r="AU578"/>
  <c r="AU576"/>
  <c r="AU574"/>
  <c r="AU572"/>
  <c r="AU570"/>
  <c r="AU568"/>
  <c r="AU566"/>
  <c r="AU564"/>
  <c r="AU562"/>
  <c r="AU560"/>
  <c r="AU558"/>
  <c r="AU556"/>
  <c r="AU554"/>
  <c r="AU552"/>
  <c r="AU550"/>
  <c r="AU548"/>
  <c r="AU546"/>
  <c r="AU544"/>
  <c r="AU542"/>
  <c r="AU540"/>
  <c r="AU538"/>
  <c r="AU536"/>
  <c r="AU534"/>
  <c r="AU532"/>
  <c r="AU530"/>
  <c r="AU527"/>
  <c r="AU525"/>
  <c r="AU523"/>
  <c r="AU521"/>
  <c r="AU519"/>
  <c r="AU517"/>
  <c r="AU515"/>
  <c r="AU513"/>
  <c r="AU511"/>
  <c r="AU509"/>
  <c r="AU507"/>
  <c r="AU505"/>
  <c r="AU503"/>
  <c r="AU501"/>
  <c r="AU499"/>
  <c r="AU497"/>
  <c r="AU495"/>
  <c r="AU493"/>
  <c r="AU528"/>
  <c r="AU526"/>
  <c r="AU524"/>
  <c r="AU522"/>
  <c r="AU520"/>
  <c r="AU518"/>
  <c r="AU516"/>
  <c r="AU514"/>
  <c r="AU512"/>
  <c r="AU510"/>
  <c r="AU508"/>
  <c r="AU506"/>
  <c r="AU504"/>
  <c r="AU502"/>
  <c r="AU500"/>
  <c r="AU498"/>
  <c r="AU496"/>
  <c r="AU494"/>
  <c r="AU492"/>
  <c r="AV487"/>
  <c r="AV488" s="1"/>
  <c r="AX487"/>
  <c r="AX488" s="1"/>
  <c r="AX489" s="1"/>
  <c r="AP487"/>
  <c r="AP488" s="1"/>
  <c r="AP489" s="1"/>
  <c r="AS417"/>
  <c r="AS457"/>
  <c r="AS403"/>
  <c r="BI383"/>
  <c r="BI371"/>
  <c r="BI359"/>
  <c r="BI351"/>
  <c r="BI339"/>
  <c r="BI327"/>
  <c r="V424" s="1"/>
  <c r="BI319"/>
  <c r="V416" s="1"/>
  <c r="BI296"/>
  <c r="AS393" s="1"/>
  <c r="BI303"/>
  <c r="BH99"/>
  <c r="G70" i="9" s="1"/>
  <c r="AN457" i="10"/>
  <c r="AN441"/>
  <c r="AN464"/>
  <c r="AN440"/>
  <c r="AN408"/>
  <c r="AN417"/>
  <c r="BI301"/>
  <c r="V398" s="1"/>
  <c r="AN461"/>
  <c r="AN453"/>
  <c r="AN433"/>
  <c r="AN456"/>
  <c r="AN420"/>
  <c r="T390"/>
  <c r="J390"/>
  <c r="BH385"/>
  <c r="BO385" s="1"/>
  <c r="BH377"/>
  <c r="BO377" s="1"/>
  <c r="BH373"/>
  <c r="BO373" s="1"/>
  <c r="BH361"/>
  <c r="BO361" s="1"/>
  <c r="BH357"/>
  <c r="BO357" s="1"/>
  <c r="BH353"/>
  <c r="BO353" s="1"/>
  <c r="BH345"/>
  <c r="BO345" s="1"/>
  <c r="BH341"/>
  <c r="BO341" s="1"/>
  <c r="BH337"/>
  <c r="BO337" s="1"/>
  <c r="BH333"/>
  <c r="BO333" s="1"/>
  <c r="BH329"/>
  <c r="BO329" s="1"/>
  <c r="BH325"/>
  <c r="BO325" s="1"/>
  <c r="BH321"/>
  <c r="BO321" s="1"/>
  <c r="BH313"/>
  <c r="BO313" s="1"/>
  <c r="BH309"/>
  <c r="BO309" s="1"/>
  <c r="BH297"/>
  <c r="BO297" s="1"/>
  <c r="BH378"/>
  <c r="BO378" s="1"/>
  <c r="BH374"/>
  <c r="BO374" s="1"/>
  <c r="BH370"/>
  <c r="BO370" s="1"/>
  <c r="BH350"/>
  <c r="BO350" s="1"/>
  <c r="BH338"/>
  <c r="BO338" s="1"/>
  <c r="BH334"/>
  <c r="BO334" s="1"/>
  <c r="BH330"/>
  <c r="BO330" s="1"/>
  <c r="BH326"/>
  <c r="BO326" s="1"/>
  <c r="BH306"/>
  <c r="BO306" s="1"/>
  <c r="BH302"/>
  <c r="BO302" s="1"/>
  <c r="BH298"/>
  <c r="BO298" s="1"/>
  <c r="BI379"/>
  <c r="BI363"/>
  <c r="AE460" s="1"/>
  <c r="BI347"/>
  <c r="BI331"/>
  <c r="V428" s="1"/>
  <c r="BI315"/>
  <c r="BI309"/>
  <c r="BI388"/>
  <c r="AY294" i="7"/>
  <c r="AW294"/>
  <c r="AW489" s="1"/>
  <c r="AU294"/>
  <c r="AS294"/>
  <c r="AS489" s="1"/>
  <c r="AQ294"/>
  <c r="AX294"/>
  <c r="AX489" s="1"/>
  <c r="AV294"/>
  <c r="AT294"/>
  <c r="AT489" s="1"/>
  <c r="AR294"/>
  <c r="AP294"/>
  <c r="AP489" s="1"/>
  <c r="BH294"/>
  <c r="BF294"/>
  <c r="BD294"/>
  <c r="BB294"/>
  <c r="AZ294"/>
  <c r="AN294"/>
  <c r="AN489" s="1"/>
  <c r="AL294"/>
  <c r="AJ294"/>
  <c r="AJ489" s="1"/>
  <c r="AH294"/>
  <c r="AF294"/>
  <c r="AD294"/>
  <c r="AB294"/>
  <c r="Z294"/>
  <c r="X294"/>
  <c r="V294"/>
  <c r="T294"/>
  <c r="R294"/>
  <c r="P294"/>
  <c r="N294"/>
  <c r="L294"/>
  <c r="J294"/>
  <c r="H294"/>
  <c r="F294"/>
  <c r="D294"/>
  <c r="BI294"/>
  <c r="BE294"/>
  <c r="BA294"/>
  <c r="AM294"/>
  <c r="AM489" s="1"/>
  <c r="AI294"/>
  <c r="AE294"/>
  <c r="AA294"/>
  <c r="W294"/>
  <c r="S294"/>
  <c r="O294"/>
  <c r="K294"/>
  <c r="G294"/>
  <c r="BG294"/>
  <c r="BC294"/>
  <c r="AO294"/>
  <c r="AO489" s="1"/>
  <c r="AK294"/>
  <c r="AK489" s="1"/>
  <c r="AG294"/>
  <c r="AC294"/>
  <c r="Y294"/>
  <c r="U294"/>
  <c r="Q294"/>
  <c r="M294"/>
  <c r="I294"/>
  <c r="E294"/>
  <c r="AI489"/>
  <c r="BA489"/>
  <c r="AL489"/>
  <c r="AZ489"/>
  <c r="AQ489"/>
  <c r="AU489"/>
  <c r="AY489"/>
  <c r="AR489"/>
  <c r="AV489"/>
  <c r="BC438" i="10"/>
  <c r="AJ438"/>
  <c r="AL438"/>
  <c r="AK438"/>
  <c r="S438"/>
  <c r="F438"/>
  <c r="I438"/>
  <c r="AE426"/>
  <c r="AL426"/>
  <c r="F426"/>
  <c r="Z426"/>
  <c r="AJ426"/>
  <c r="AK426"/>
  <c r="E426"/>
  <c r="I426"/>
  <c r="BB443"/>
  <c r="Z443"/>
  <c r="AE443"/>
  <c r="AK443"/>
  <c r="AZ443"/>
  <c r="AL443"/>
  <c r="F443"/>
  <c r="I443"/>
  <c r="BB407"/>
  <c r="Z407"/>
  <c r="AL407"/>
  <c r="AJ407"/>
  <c r="AK407"/>
  <c r="I407"/>
  <c r="F407"/>
  <c r="BD407"/>
  <c r="BC403"/>
  <c r="Z403"/>
  <c r="AL403"/>
  <c r="AJ403"/>
  <c r="I403"/>
  <c r="F403"/>
  <c r="E403"/>
  <c r="BI385"/>
  <c r="BI381"/>
  <c r="BI377"/>
  <c r="BI373"/>
  <c r="V470" s="1"/>
  <c r="BI369"/>
  <c r="BI365"/>
  <c r="BI357"/>
  <c r="BA454" s="1"/>
  <c r="BI353"/>
  <c r="BA450" s="1"/>
  <c r="BI349"/>
  <c r="AN446" s="1"/>
  <c r="BI345"/>
  <c r="BI337"/>
  <c r="BI321"/>
  <c r="V418" s="1"/>
  <c r="BI317"/>
  <c r="BI305"/>
  <c r="AN402" s="1"/>
  <c r="BI297"/>
  <c r="V394" s="1"/>
  <c r="BI386"/>
  <c r="BI382"/>
  <c r="BI378"/>
  <c r="AA475" s="1"/>
  <c r="BI374"/>
  <c r="BI370"/>
  <c r="BI366"/>
  <c r="V463" s="1"/>
  <c r="BI362"/>
  <c r="BG459" s="1"/>
  <c r="BI358"/>
  <c r="V455" s="1"/>
  <c r="BI354"/>
  <c r="V451" s="1"/>
  <c r="BI350"/>
  <c r="BI342"/>
  <c r="BI338"/>
  <c r="BG435" s="1"/>
  <c r="BI334"/>
  <c r="BI330"/>
  <c r="BI326"/>
  <c r="BI322"/>
  <c r="BG419" s="1"/>
  <c r="BI318"/>
  <c r="BI314"/>
  <c r="V411" s="1"/>
  <c r="BI302"/>
  <c r="BI298"/>
  <c r="BG395" s="1"/>
  <c r="BD457"/>
  <c r="BD441"/>
  <c r="BD400"/>
  <c r="BD456"/>
  <c r="AK440"/>
  <c r="AK453"/>
  <c r="AK433"/>
  <c r="AL420"/>
  <c r="AL417"/>
  <c r="AJ461"/>
  <c r="AJ453"/>
  <c r="AJ464"/>
  <c r="AJ440"/>
  <c r="I420"/>
  <c r="F441"/>
  <c r="AZ420"/>
  <c r="Z440"/>
  <c r="Z400"/>
  <c r="AK420"/>
  <c r="AL461"/>
  <c r="AL441"/>
  <c r="AL464"/>
  <c r="AL440"/>
  <c r="I457"/>
  <c r="I441"/>
  <c r="F440"/>
  <c r="F408"/>
  <c r="F400"/>
  <c r="AE417"/>
  <c r="AZ417"/>
  <c r="Z453"/>
  <c r="Z441"/>
  <c r="Z417"/>
  <c r="BD426"/>
  <c r="BD442"/>
  <c r="AK464"/>
  <c r="AK461"/>
  <c r="AK441"/>
  <c r="AL408"/>
  <c r="AL393"/>
  <c r="AJ457"/>
  <c r="AJ433"/>
  <c r="AJ408"/>
  <c r="I440"/>
  <c r="I408"/>
  <c r="I400"/>
  <c r="F461"/>
  <c r="F417"/>
  <c r="AE420"/>
  <c r="AZ456"/>
  <c r="Z456"/>
  <c r="Z420"/>
  <c r="AK408"/>
  <c r="AL453"/>
  <c r="AL433"/>
  <c r="I453"/>
  <c r="I433"/>
  <c r="F456"/>
  <c r="F420"/>
  <c r="S457"/>
  <c r="AZ441"/>
  <c r="Z457"/>
  <c r="Z433"/>
  <c r="Z464"/>
  <c r="Z408"/>
  <c r="BI313"/>
  <c r="AA410" s="1"/>
  <c r="AY98" i="7"/>
  <c r="AW98"/>
  <c r="AU98"/>
  <c r="AS98"/>
  <c r="AQ98"/>
  <c r="AO98"/>
  <c r="AX98"/>
  <c r="AT98"/>
  <c r="AP98"/>
  <c r="AV98"/>
  <c r="AR98"/>
  <c r="AM585" i="10"/>
  <c r="AM583"/>
  <c r="AM581"/>
  <c r="AM579"/>
  <c r="AM577"/>
  <c r="AM575"/>
  <c r="AM573"/>
  <c r="AM571"/>
  <c r="AM569"/>
  <c r="AM567"/>
  <c r="AM565"/>
  <c r="AM563"/>
  <c r="AM561"/>
  <c r="AM559"/>
  <c r="AM557"/>
  <c r="AM555"/>
  <c r="AM553"/>
  <c r="AM551"/>
  <c r="AM549"/>
  <c r="AM547"/>
  <c r="AM545"/>
  <c r="AM543"/>
  <c r="AM541"/>
  <c r="AM539"/>
  <c r="AM537"/>
  <c r="AM535"/>
  <c r="AM533"/>
  <c r="AM531"/>
  <c r="AM529"/>
  <c r="AM584"/>
  <c r="AM582"/>
  <c r="AM580"/>
  <c r="AM578"/>
  <c r="AM576"/>
  <c r="AM574"/>
  <c r="AM572"/>
  <c r="AM570"/>
  <c r="AM568"/>
  <c r="AM566"/>
  <c r="AM564"/>
  <c r="AM562"/>
  <c r="AM560"/>
  <c r="AM558"/>
  <c r="AM556"/>
  <c r="AM554"/>
  <c r="AM552"/>
  <c r="AM550"/>
  <c r="AM548"/>
  <c r="AM546"/>
  <c r="AM544"/>
  <c r="AM542"/>
  <c r="AM540"/>
  <c r="AM538"/>
  <c r="AM536"/>
  <c r="AM534"/>
  <c r="AM532"/>
  <c r="AM530"/>
  <c r="AM527"/>
  <c r="AM525"/>
  <c r="AM523"/>
  <c r="AM521"/>
  <c r="AM519"/>
  <c r="AM517"/>
  <c r="AM515"/>
  <c r="AM513"/>
  <c r="AM511"/>
  <c r="AM509"/>
  <c r="AM507"/>
  <c r="AM505"/>
  <c r="AM503"/>
  <c r="AM501"/>
  <c r="AM499"/>
  <c r="AM497"/>
  <c r="AM495"/>
  <c r="AM493"/>
  <c r="AM528"/>
  <c r="AM526"/>
  <c r="AM524"/>
  <c r="AM522"/>
  <c r="AM520"/>
  <c r="AM518"/>
  <c r="AM516"/>
  <c r="AM514"/>
  <c r="AM512"/>
  <c r="AM510"/>
  <c r="AM508"/>
  <c r="AM506"/>
  <c r="AM504"/>
  <c r="AM502"/>
  <c r="AM500"/>
  <c r="AM498"/>
  <c r="AM496"/>
  <c r="AM494"/>
  <c r="AM492"/>
  <c r="AH487"/>
  <c r="AH488" s="1"/>
  <c r="AH489" s="1"/>
  <c r="AK393"/>
  <c r="AG464"/>
  <c r="AG440"/>
  <c r="AG453"/>
  <c r="AG433"/>
  <c r="AG403"/>
  <c r="AG402"/>
  <c r="AI456"/>
  <c r="AI461"/>
  <c r="AI453"/>
  <c r="AI433"/>
  <c r="AI403"/>
  <c r="AI402"/>
  <c r="AF457"/>
  <c r="AF441"/>
  <c r="AF450"/>
  <c r="AF442"/>
  <c r="AF433"/>
  <c r="AF408"/>
  <c r="AF407"/>
  <c r="AK456"/>
  <c r="AK403"/>
  <c r="AG450"/>
  <c r="AG442"/>
  <c r="AG443"/>
  <c r="AG393"/>
  <c r="AG408"/>
  <c r="AI442"/>
  <c r="AI443"/>
  <c r="AI420"/>
  <c r="AI400"/>
  <c r="AF464"/>
  <c r="AF440"/>
  <c r="AF402"/>
  <c r="AK417"/>
  <c r="AG456"/>
  <c r="AG461"/>
  <c r="AG441"/>
  <c r="AG407"/>
  <c r="AG426"/>
  <c r="AI464"/>
  <c r="AI440"/>
  <c r="AI457"/>
  <c r="AI441"/>
  <c r="AI407"/>
  <c r="AI426"/>
  <c r="AF461"/>
  <c r="AF453"/>
  <c r="AF454"/>
  <c r="AF446"/>
  <c r="AF438"/>
  <c r="AF420"/>
  <c r="AF400"/>
  <c r="AF403"/>
  <c r="AK457"/>
  <c r="AG466"/>
  <c r="AG446"/>
  <c r="AG438"/>
  <c r="AG417"/>
  <c r="AG420"/>
  <c r="AI446"/>
  <c r="AI438"/>
  <c r="AI417"/>
  <c r="AI408"/>
  <c r="AF443"/>
  <c r="AF456"/>
  <c r="AF426"/>
  <c r="AF417"/>
  <c r="BD453"/>
  <c r="BD433"/>
  <c r="BD403"/>
  <c r="BB450"/>
  <c r="BD450"/>
  <c r="BD440"/>
  <c r="BD420"/>
  <c r="BD402"/>
  <c r="BD461"/>
  <c r="BD443"/>
  <c r="BD417"/>
  <c r="BB454"/>
  <c r="BD464"/>
  <c r="BD446"/>
  <c r="BD438"/>
  <c r="BD408"/>
  <c r="AY461"/>
  <c r="AY453"/>
  <c r="AY441"/>
  <c r="AY433"/>
  <c r="AY417"/>
  <c r="AY450"/>
  <c r="AY442"/>
  <c r="AY426"/>
  <c r="Q461"/>
  <c r="X457"/>
  <c r="X443"/>
  <c r="X407"/>
  <c r="V461"/>
  <c r="V417"/>
  <c r="V403"/>
  <c r="E456"/>
  <c r="E446"/>
  <c r="E440"/>
  <c r="E408"/>
  <c r="E400"/>
  <c r="AO457"/>
  <c r="AO443"/>
  <c r="AO433"/>
  <c r="AO407"/>
  <c r="H450"/>
  <c r="H408"/>
  <c r="H400"/>
  <c r="BA446"/>
  <c r="BA440"/>
  <c r="BA426"/>
  <c r="BA408"/>
  <c r="BA400"/>
  <c r="AY456"/>
  <c r="AY420"/>
  <c r="Q454"/>
  <c r="X420"/>
  <c r="V456"/>
  <c r="V442"/>
  <c r="V420"/>
  <c r="V402"/>
  <c r="BC457"/>
  <c r="E443"/>
  <c r="E433"/>
  <c r="E407"/>
  <c r="AO456"/>
  <c r="AO450"/>
  <c r="AO442"/>
  <c r="AO438"/>
  <c r="AO420"/>
  <c r="AO402"/>
  <c r="H457"/>
  <c r="H407"/>
  <c r="BA457"/>
  <c r="BA443"/>
  <c r="BA433"/>
  <c r="BA407"/>
  <c r="AY443"/>
  <c r="AY407"/>
  <c r="AY403"/>
  <c r="AY466"/>
  <c r="AY446"/>
  <c r="AY438"/>
  <c r="AY402"/>
  <c r="Q417"/>
  <c r="X453"/>
  <c r="X417"/>
  <c r="X403"/>
  <c r="V441"/>
  <c r="V407"/>
  <c r="BC400"/>
  <c r="E442"/>
  <c r="E420"/>
  <c r="E402"/>
  <c r="AO461"/>
  <c r="AO453"/>
  <c r="AO441"/>
  <c r="AO417"/>
  <c r="AO403"/>
  <c r="H420"/>
  <c r="H402"/>
  <c r="BA456"/>
  <c r="BA438"/>
  <c r="BA420"/>
  <c r="AY464"/>
  <c r="AY440"/>
  <c r="AY408"/>
  <c r="X454"/>
  <c r="X426"/>
  <c r="X408"/>
  <c r="V450"/>
  <c r="V426"/>
  <c r="V408"/>
  <c r="V400"/>
  <c r="E453"/>
  <c r="E441"/>
  <c r="E417"/>
  <c r="AO464"/>
  <c r="AO454"/>
  <c r="AO446"/>
  <c r="AO440"/>
  <c r="AO426"/>
  <c r="AO408"/>
  <c r="AO400"/>
  <c r="H453"/>
  <c r="BA461"/>
  <c r="BA453"/>
  <c r="BA441"/>
  <c r="BA417"/>
  <c r="BI98" i="7"/>
  <c r="BG98"/>
  <c r="BE98"/>
  <c r="BC98"/>
  <c r="BA98"/>
  <c r="AM98"/>
  <c r="AK98"/>
  <c r="AI98"/>
  <c r="AG98"/>
  <c r="AE98"/>
  <c r="AC98"/>
  <c r="AA98"/>
  <c r="Y98"/>
  <c r="W98"/>
  <c r="U98"/>
  <c r="S98"/>
  <c r="Q98"/>
  <c r="O98"/>
  <c r="M98"/>
  <c r="K98"/>
  <c r="I98"/>
  <c r="G98"/>
  <c r="E98"/>
  <c r="BH98"/>
  <c r="BD98"/>
  <c r="AZ98"/>
  <c r="AL98"/>
  <c r="AH98"/>
  <c r="AD98"/>
  <c r="Z98"/>
  <c r="V98"/>
  <c r="R98"/>
  <c r="N98"/>
  <c r="J98"/>
  <c r="F98"/>
  <c r="BF98"/>
  <c r="BB98"/>
  <c r="AN98"/>
  <c r="AJ98"/>
  <c r="AF98"/>
  <c r="AB98"/>
  <c r="X98"/>
  <c r="T98"/>
  <c r="P98"/>
  <c r="L98"/>
  <c r="H98"/>
  <c r="D98"/>
  <c r="BG464" i="10"/>
  <c r="BG432"/>
  <c r="BG404"/>
  <c r="BG405"/>
  <c r="AD457"/>
  <c r="AD441"/>
  <c r="AD417"/>
  <c r="U453"/>
  <c r="U441"/>
  <c r="U417"/>
  <c r="U403"/>
  <c r="BE457"/>
  <c r="BE443"/>
  <c r="BE433"/>
  <c r="BE407"/>
  <c r="T450"/>
  <c r="T442"/>
  <c r="T420"/>
  <c r="T402"/>
  <c r="AZ464"/>
  <c r="AZ440"/>
  <c r="AZ426"/>
  <c r="AZ402"/>
  <c r="T457"/>
  <c r="T441"/>
  <c r="AZ461"/>
  <c r="AZ453"/>
  <c r="AZ407"/>
  <c r="BG463"/>
  <c r="BG443"/>
  <c r="AD456"/>
  <c r="AD450"/>
  <c r="AD442"/>
  <c r="AD420"/>
  <c r="AD402"/>
  <c r="U464"/>
  <c r="U450"/>
  <c r="U442"/>
  <c r="U426"/>
  <c r="U408"/>
  <c r="U400"/>
  <c r="BE442"/>
  <c r="BE438"/>
  <c r="BE420"/>
  <c r="T433"/>
  <c r="BG458"/>
  <c r="BG438"/>
  <c r="BG430"/>
  <c r="BG426"/>
  <c r="BG422"/>
  <c r="BG398"/>
  <c r="AD453"/>
  <c r="AD433"/>
  <c r="AD407"/>
  <c r="U443"/>
  <c r="U433"/>
  <c r="U407"/>
  <c r="BE461"/>
  <c r="BE453"/>
  <c r="BE441"/>
  <c r="BE417"/>
  <c r="BE403"/>
  <c r="T456"/>
  <c r="T446"/>
  <c r="T440"/>
  <c r="T408"/>
  <c r="T400"/>
  <c r="AZ460"/>
  <c r="AZ438"/>
  <c r="AZ408"/>
  <c r="AZ400"/>
  <c r="T453"/>
  <c r="T407"/>
  <c r="AZ457"/>
  <c r="AZ433"/>
  <c r="AZ403"/>
  <c r="BG403"/>
  <c r="AD464"/>
  <c r="AD454"/>
  <c r="AD446"/>
  <c r="AD440"/>
  <c r="AD408"/>
  <c r="AD400"/>
  <c r="U456"/>
  <c r="U446"/>
  <c r="U440"/>
  <c r="U420"/>
  <c r="U402"/>
  <c r="BE464"/>
  <c r="BE446"/>
  <c r="BE440"/>
  <c r="BE426"/>
  <c r="BE408"/>
  <c r="AA457"/>
  <c r="AA443"/>
  <c r="S443"/>
  <c r="S407"/>
  <c r="S450"/>
  <c r="S408"/>
  <c r="S400"/>
  <c r="AA453"/>
  <c r="S453"/>
  <c r="S417"/>
  <c r="AA446"/>
  <c r="S420"/>
  <c r="S402"/>
  <c r="AX388" i="11"/>
  <c r="AX485" s="1"/>
  <c r="AX386"/>
  <c r="AX483" s="1"/>
  <c r="AX384"/>
  <c r="AX481" s="1"/>
  <c r="AX382"/>
  <c r="AX479" s="1"/>
  <c r="AX380"/>
  <c r="AX477" s="1"/>
  <c r="AX378"/>
  <c r="AX475" s="1"/>
  <c r="AX376"/>
  <c r="AX473" s="1"/>
  <c r="AX374"/>
  <c r="AX471" s="1"/>
  <c r="AX372"/>
  <c r="AX370"/>
  <c r="AX467" s="1"/>
  <c r="AX368"/>
  <c r="AX465" s="1"/>
  <c r="AX366"/>
  <c r="AX364"/>
  <c r="AX362"/>
  <c r="AX459" s="1"/>
  <c r="AX360"/>
  <c r="AX358"/>
  <c r="AX356"/>
  <c r="AX354"/>
  <c r="AX352"/>
  <c r="AX350"/>
  <c r="AX348"/>
  <c r="AX346"/>
  <c r="AX336"/>
  <c r="AX334"/>
  <c r="AX431" s="1"/>
  <c r="AX332"/>
  <c r="AX330"/>
  <c r="AX328"/>
  <c r="AX326"/>
  <c r="AX423" s="1"/>
  <c r="AX324"/>
  <c r="AX322"/>
  <c r="AX320"/>
  <c r="AX417" s="1"/>
  <c r="AX318"/>
  <c r="AX316"/>
  <c r="AX413" s="1"/>
  <c r="AX314"/>
  <c r="AX312"/>
  <c r="AX310"/>
  <c r="AX308"/>
  <c r="AX306"/>
  <c r="AX304"/>
  <c r="AX302"/>
  <c r="BB389"/>
  <c r="BB486" s="1"/>
  <c r="BB387"/>
  <c r="BB484" s="1"/>
  <c r="BB385"/>
  <c r="BB482" s="1"/>
  <c r="BB383"/>
  <c r="BB480" s="1"/>
  <c r="BB381"/>
  <c r="BB478" s="1"/>
  <c r="BB379"/>
  <c r="BB476" s="1"/>
  <c r="BB377"/>
  <c r="BB474" s="1"/>
  <c r="BB375"/>
  <c r="BB472" s="1"/>
  <c r="BB373"/>
  <c r="BB470" s="1"/>
  <c r="BB371"/>
  <c r="BB468" s="1"/>
  <c r="BB369"/>
  <c r="BB466" s="1"/>
  <c r="BB367"/>
  <c r="BB464" s="1"/>
  <c r="BB365"/>
  <c r="BB462" s="1"/>
  <c r="BB363"/>
  <c r="BB361"/>
  <c r="BB458" s="1"/>
  <c r="BB359"/>
  <c r="BB456" s="1"/>
  <c r="BB357"/>
  <c r="BB454" s="1"/>
  <c r="BB355"/>
  <c r="BB452" s="1"/>
  <c r="BB353"/>
  <c r="BB450" s="1"/>
  <c r="BB351"/>
  <c r="BB448" s="1"/>
  <c r="BB349"/>
  <c r="BB347"/>
  <c r="BB345"/>
  <c r="BB335"/>
  <c r="BB432" s="1"/>
  <c r="BB333"/>
  <c r="BB331"/>
  <c r="BB329"/>
  <c r="BB426" s="1"/>
  <c r="BB327"/>
  <c r="BB424" s="1"/>
  <c r="BB325"/>
  <c r="BB422" s="1"/>
  <c r="BB323"/>
  <c r="BB420" s="1"/>
  <c r="BB321"/>
  <c r="BB418" s="1"/>
  <c r="BB319"/>
  <c r="BB416" s="1"/>
  <c r="BB317"/>
  <c r="BB414" s="1"/>
  <c r="BB315"/>
  <c r="BB313"/>
  <c r="BB410" s="1"/>
  <c r="BB311"/>
  <c r="BB408" s="1"/>
  <c r="BB309"/>
  <c r="BB406" s="1"/>
  <c r="BB307"/>
  <c r="BB305"/>
  <c r="BB303"/>
  <c r="BB301"/>
  <c r="BB398" s="1"/>
  <c r="BB299"/>
  <c r="BB396" s="1"/>
  <c r="BB297"/>
  <c r="BB394" s="1"/>
  <c r="BB344"/>
  <c r="BB441" s="1"/>
  <c r="BB342"/>
  <c r="BB439" s="1"/>
  <c r="BB340"/>
  <c r="BB338"/>
  <c r="BB99"/>
  <c r="BF388"/>
  <c r="BF485" s="1"/>
  <c r="BF386"/>
  <c r="BF483" s="1"/>
  <c r="BF384"/>
  <c r="BF481" s="1"/>
  <c r="BF382"/>
  <c r="BF479" s="1"/>
  <c r="BF380"/>
  <c r="BF477" s="1"/>
  <c r="BF378"/>
  <c r="BF475" s="1"/>
  <c r="BF376"/>
  <c r="BF473" s="1"/>
  <c r="BF374"/>
  <c r="BF471" s="1"/>
  <c r="BF372"/>
  <c r="BF469" s="1"/>
  <c r="BF370"/>
  <c r="BF467" s="1"/>
  <c r="BF368"/>
  <c r="BF465" s="1"/>
  <c r="BF366"/>
  <c r="BF463" s="1"/>
  <c r="BF364"/>
  <c r="BF461" s="1"/>
  <c r="BF362"/>
  <c r="BF459" s="1"/>
  <c r="BF360"/>
  <c r="BF457" s="1"/>
  <c r="BF358"/>
  <c r="BF455" s="1"/>
  <c r="BF356"/>
  <c r="BF354"/>
  <c r="BF352"/>
  <c r="BF449" s="1"/>
  <c r="BF350"/>
  <c r="BF447" s="1"/>
  <c r="BF348"/>
  <c r="BF346"/>
  <c r="BF336"/>
  <c r="BF334"/>
  <c r="BF431" s="1"/>
  <c r="BF332"/>
  <c r="BF330"/>
  <c r="BF328"/>
  <c r="BF326"/>
  <c r="BF423" s="1"/>
  <c r="BF324"/>
  <c r="BF322"/>
  <c r="BF419" s="1"/>
  <c r="BF320"/>
  <c r="BF417" s="1"/>
  <c r="BF318"/>
  <c r="BF316"/>
  <c r="BF413" s="1"/>
  <c r="BF314"/>
  <c r="BF312"/>
  <c r="BF310"/>
  <c r="BF308"/>
  <c r="BF306"/>
  <c r="BF304"/>
  <c r="BF302"/>
  <c r="BF300"/>
  <c r="BF397" s="1"/>
  <c r="BF298"/>
  <c r="BF395" s="1"/>
  <c r="BF296"/>
  <c r="BF343"/>
  <c r="BF440" s="1"/>
  <c r="BF341"/>
  <c r="BF339"/>
  <c r="BF337"/>
  <c r="BF434" s="1"/>
  <c r="AY388"/>
  <c r="AY485" s="1"/>
  <c r="AY386"/>
  <c r="AY483" s="1"/>
  <c r="AY384"/>
  <c r="AY481" s="1"/>
  <c r="AY382"/>
  <c r="AY479" s="1"/>
  <c r="AY380"/>
  <c r="AY477" s="1"/>
  <c r="AY378"/>
  <c r="AY475" s="1"/>
  <c r="AY376"/>
  <c r="AY473" s="1"/>
  <c r="AY374"/>
  <c r="AY471" s="1"/>
  <c r="AY372"/>
  <c r="AY370"/>
  <c r="AY467" s="1"/>
  <c r="AY368"/>
  <c r="AY465" s="1"/>
  <c r="AY366"/>
  <c r="AY364"/>
  <c r="AY362"/>
  <c r="AY459" s="1"/>
  <c r="AY360"/>
  <c r="AY358"/>
  <c r="AY356"/>
  <c r="AY453" s="1"/>
  <c r="AY354"/>
  <c r="AY352"/>
  <c r="AY449" s="1"/>
  <c r="AY350"/>
  <c r="AY447" s="1"/>
  <c r="AY348"/>
  <c r="AY445" s="1"/>
  <c r="AY346"/>
  <c r="AY443" s="1"/>
  <c r="AY344"/>
  <c r="AY441" s="1"/>
  <c r="AY342"/>
  <c r="AY439" s="1"/>
  <c r="AY340"/>
  <c r="AY338"/>
  <c r="AY336"/>
  <c r="AY433" s="1"/>
  <c r="AY334"/>
  <c r="AY431" s="1"/>
  <c r="AY332"/>
  <c r="AY330"/>
  <c r="AY328"/>
  <c r="AY425" s="1"/>
  <c r="AY326"/>
  <c r="AY423" s="1"/>
  <c r="AY324"/>
  <c r="AY322"/>
  <c r="AY320"/>
  <c r="AY417" s="1"/>
  <c r="AY318"/>
  <c r="AY415" s="1"/>
  <c r="AY316"/>
  <c r="AY413" s="1"/>
  <c r="AY314"/>
  <c r="AY312"/>
  <c r="AY409" s="1"/>
  <c r="AY310"/>
  <c r="AY308"/>
  <c r="AY405" s="1"/>
  <c r="AY306"/>
  <c r="AY304"/>
  <c r="AY302"/>
  <c r="AY300"/>
  <c r="AY298"/>
  <c r="AY395" s="1"/>
  <c r="AY296"/>
  <c r="BC389"/>
  <c r="BC486" s="1"/>
  <c r="BC386"/>
  <c r="BC483" s="1"/>
  <c r="BC382"/>
  <c r="BC479" s="1"/>
  <c r="BC378"/>
  <c r="BC475" s="1"/>
  <c r="BC374"/>
  <c r="BC471" s="1"/>
  <c r="BC370"/>
  <c r="BC467" s="1"/>
  <c r="BC366"/>
  <c r="BC362"/>
  <c r="BC358"/>
  <c r="BC354"/>
  <c r="BC351"/>
  <c r="BC448" s="1"/>
  <c r="BC349"/>
  <c r="BC347"/>
  <c r="BC345"/>
  <c r="BC343"/>
  <c r="BC440" s="1"/>
  <c r="BC341"/>
  <c r="BC339"/>
  <c r="BC337"/>
  <c r="BC335"/>
  <c r="BC333"/>
  <c r="BC331"/>
  <c r="BC329"/>
  <c r="BC327"/>
  <c r="BC424" s="1"/>
  <c r="BC325"/>
  <c r="BC323"/>
  <c r="BC321"/>
  <c r="BC319"/>
  <c r="BC317"/>
  <c r="BC315"/>
  <c r="BC313"/>
  <c r="BC311"/>
  <c r="BC309"/>
  <c r="BC307"/>
  <c r="BC305"/>
  <c r="BC303"/>
  <c r="BC301"/>
  <c r="BC299"/>
  <c r="BC297"/>
  <c r="BC99"/>
  <c r="BG388"/>
  <c r="BG485" s="1"/>
  <c r="BG387"/>
  <c r="BG484" s="1"/>
  <c r="BG383"/>
  <c r="BG480" s="1"/>
  <c r="BG379"/>
  <c r="BG476" s="1"/>
  <c r="BG375"/>
  <c r="BG472" s="1"/>
  <c r="BG371"/>
  <c r="BG468" s="1"/>
  <c r="BG367"/>
  <c r="BG464" s="1"/>
  <c r="BG363"/>
  <c r="BG359"/>
  <c r="BG456" s="1"/>
  <c r="BG355"/>
  <c r="BG452" s="1"/>
  <c r="BG351"/>
  <c r="BG448" s="1"/>
  <c r="BG347"/>
  <c r="BG444" s="1"/>
  <c r="BG343"/>
  <c r="BG440" s="1"/>
  <c r="BG339"/>
  <c r="BG436" s="1"/>
  <c r="BG335"/>
  <c r="BG432" s="1"/>
  <c r="BG331"/>
  <c r="BG327"/>
  <c r="BG424" s="1"/>
  <c r="BG323"/>
  <c r="BG420" s="1"/>
  <c r="BG319"/>
  <c r="BG416" s="1"/>
  <c r="BG315"/>
  <c r="BG412" s="1"/>
  <c r="BG311"/>
  <c r="BG307"/>
  <c r="BG404" s="1"/>
  <c r="BG303"/>
  <c r="BG400" s="1"/>
  <c r="BG299"/>
  <c r="BG396" s="1"/>
  <c r="BG99"/>
  <c r="BC353"/>
  <c r="BC450" s="1"/>
  <c r="BC355"/>
  <c r="BC452" s="1"/>
  <c r="BC357"/>
  <c r="V454" s="1"/>
  <c r="BC359"/>
  <c r="BC361"/>
  <c r="BC363"/>
  <c r="BC365"/>
  <c r="BC462" s="1"/>
  <c r="BC367"/>
  <c r="BC464" s="1"/>
  <c r="BC369"/>
  <c r="BC371"/>
  <c r="BC468" s="1"/>
  <c r="BC373"/>
  <c r="BC470" s="1"/>
  <c r="BC375"/>
  <c r="BC377"/>
  <c r="BC474" s="1"/>
  <c r="BC379"/>
  <c r="BC476" s="1"/>
  <c r="BC381"/>
  <c r="BC478" s="1"/>
  <c r="BC383"/>
  <c r="BC480" s="1"/>
  <c r="BC385"/>
  <c r="BC482" s="1"/>
  <c r="BC387"/>
  <c r="BC484" s="1"/>
  <c r="BG296"/>
  <c r="BG393" s="1"/>
  <c r="BG298"/>
  <c r="BG395" s="1"/>
  <c r="BG300"/>
  <c r="BG397" s="1"/>
  <c r="BG302"/>
  <c r="BG399" s="1"/>
  <c r="BG304"/>
  <c r="BG306"/>
  <c r="BG308"/>
  <c r="BG405" s="1"/>
  <c r="BG310"/>
  <c r="BG407" s="1"/>
  <c r="BG312"/>
  <c r="BG409" s="1"/>
  <c r="BG314"/>
  <c r="BG411" s="1"/>
  <c r="BG316"/>
  <c r="BG413" s="1"/>
  <c r="BG318"/>
  <c r="BG415" s="1"/>
  <c r="BG320"/>
  <c r="BG417" s="1"/>
  <c r="BG322"/>
  <c r="BG419" s="1"/>
  <c r="BG324"/>
  <c r="BG421" s="1"/>
  <c r="BG326"/>
  <c r="BG423" s="1"/>
  <c r="BG328"/>
  <c r="BG425" s="1"/>
  <c r="BG330"/>
  <c r="BG427" s="1"/>
  <c r="BG332"/>
  <c r="BG429" s="1"/>
  <c r="BG334"/>
  <c r="BG431" s="1"/>
  <c r="BG336"/>
  <c r="BG433" s="1"/>
  <c r="BG338"/>
  <c r="BG340"/>
  <c r="BG437" s="1"/>
  <c r="BG342"/>
  <c r="BG439" s="1"/>
  <c r="BG344"/>
  <c r="BG441" s="1"/>
  <c r="BG346"/>
  <c r="BG443" s="1"/>
  <c r="BG348"/>
  <c r="BG445" s="1"/>
  <c r="BG350"/>
  <c r="BG447" s="1"/>
  <c r="BG352"/>
  <c r="BG449" s="1"/>
  <c r="BG354"/>
  <c r="BG451" s="1"/>
  <c r="BG356"/>
  <c r="BG453" s="1"/>
  <c r="BG358"/>
  <c r="BG455" s="1"/>
  <c r="BG360"/>
  <c r="BG362"/>
  <c r="BG459" s="1"/>
  <c r="BG364"/>
  <c r="BG461" s="1"/>
  <c r="BG366"/>
  <c r="BG368"/>
  <c r="BG465" s="1"/>
  <c r="BG370"/>
  <c r="BG467" s="1"/>
  <c r="BG372"/>
  <c r="BG374"/>
  <c r="BG471" s="1"/>
  <c r="BG376"/>
  <c r="BG473" s="1"/>
  <c r="BG378"/>
  <c r="BG475" s="1"/>
  <c r="BG380"/>
  <c r="BG477" s="1"/>
  <c r="BG382"/>
  <c r="BG479" s="1"/>
  <c r="BG384"/>
  <c r="BG481" s="1"/>
  <c r="BG386"/>
  <c r="BG483" s="1"/>
  <c r="BF461" i="10"/>
  <c r="BF453"/>
  <c r="BF433"/>
  <c r="BF417"/>
  <c r="Q450"/>
  <c r="Q442"/>
  <c r="Q420"/>
  <c r="Q402"/>
  <c r="BF450"/>
  <c r="BF402"/>
  <c r="BC443"/>
  <c r="BC407"/>
  <c r="AE461"/>
  <c r="AE453"/>
  <c r="AE403"/>
  <c r="AA417"/>
  <c r="BB464"/>
  <c r="BB446"/>
  <c r="BB440"/>
  <c r="BB426"/>
  <c r="BB408"/>
  <c r="BB400"/>
  <c r="Q453"/>
  <c r="Q433"/>
  <c r="BF440"/>
  <c r="BF408"/>
  <c r="BC426"/>
  <c r="BC408"/>
  <c r="AE464"/>
  <c r="AE438"/>
  <c r="AE408"/>
  <c r="AE400"/>
  <c r="AA420"/>
  <c r="AA402"/>
  <c r="BB461"/>
  <c r="BB453"/>
  <c r="BB441"/>
  <c r="BB417"/>
  <c r="BB403"/>
  <c r="BF403"/>
  <c r="Q456"/>
  <c r="Q446"/>
  <c r="Q440"/>
  <c r="Q408"/>
  <c r="Q400"/>
  <c r="BF446"/>
  <c r="AE457"/>
  <c r="AE407"/>
  <c r="AA433"/>
  <c r="AA407"/>
  <c r="BB456"/>
  <c r="BB442"/>
  <c r="BB438"/>
  <c r="BB420"/>
  <c r="BB402"/>
  <c r="Q457"/>
  <c r="Q441"/>
  <c r="Q407"/>
  <c r="BF420"/>
  <c r="AA442"/>
  <c r="BB433"/>
  <c r="BC475"/>
  <c r="BC463"/>
  <c r="BC455"/>
  <c r="BC441"/>
  <c r="BC433"/>
  <c r="BC411"/>
  <c r="BC405"/>
  <c r="AE463"/>
  <c r="AE451"/>
  <c r="AE437"/>
  <c r="AE425"/>
  <c r="AA469"/>
  <c r="AA455"/>
  <c r="AA441"/>
  <c r="AA425"/>
  <c r="BC472"/>
  <c r="BC464"/>
  <c r="BC452"/>
  <c r="BC424"/>
  <c r="BC416"/>
  <c r="BC398"/>
  <c r="AE446"/>
  <c r="AE428"/>
  <c r="AE422"/>
  <c r="AE410"/>
  <c r="AA440"/>
  <c r="AA424"/>
  <c r="AA416"/>
  <c r="AA394"/>
  <c r="BC469"/>
  <c r="BC461"/>
  <c r="BC451"/>
  <c r="BC437"/>
  <c r="BC425"/>
  <c r="BC409"/>
  <c r="AE455"/>
  <c r="AE433"/>
  <c r="AA451"/>
  <c r="AA437"/>
  <c r="BC470"/>
  <c r="BC456"/>
  <c r="BC446"/>
  <c r="BC440"/>
  <c r="BC422"/>
  <c r="BC410"/>
  <c r="AE440"/>
  <c r="AE424"/>
  <c r="AE416"/>
  <c r="AA428"/>
  <c r="AA418"/>
  <c r="I489" i="7"/>
  <c r="K66" i="9"/>
  <c r="AY412" i="11"/>
  <c r="B390" i="10"/>
  <c r="BI389"/>
  <c r="BJ360" s="1"/>
  <c r="K64" i="9"/>
  <c r="J422" i="10"/>
  <c r="X464"/>
  <c r="M405"/>
  <c r="O405"/>
  <c r="J464"/>
  <c r="B433"/>
  <c r="B470"/>
  <c r="B446"/>
  <c r="B428"/>
  <c r="B455"/>
  <c r="Y470"/>
  <c r="Y452"/>
  <c r="Y442"/>
  <c r="Y428"/>
  <c r="Y416"/>
  <c r="Y394"/>
  <c r="X470"/>
  <c r="X452"/>
  <c r="X442"/>
  <c r="X428"/>
  <c r="X422"/>
  <c r="X416"/>
  <c r="X394"/>
  <c r="M456"/>
  <c r="M446"/>
  <c r="M440"/>
  <c r="M424"/>
  <c r="M410"/>
  <c r="H475"/>
  <c r="H461"/>
  <c r="H451"/>
  <c r="H437"/>
  <c r="H425"/>
  <c r="S475"/>
  <c r="S461"/>
  <c r="S451"/>
  <c r="S437"/>
  <c r="S425"/>
  <c r="S409"/>
  <c r="O470"/>
  <c r="O452"/>
  <c r="O442"/>
  <c r="O428"/>
  <c r="O422"/>
  <c r="K461"/>
  <c r="K441"/>
  <c r="K433"/>
  <c r="K409"/>
  <c r="G470"/>
  <c r="G456"/>
  <c r="G442"/>
  <c r="R469"/>
  <c r="R451"/>
  <c r="R437"/>
  <c r="R425"/>
  <c r="J440"/>
  <c r="J394"/>
  <c r="Y469"/>
  <c r="Y455"/>
  <c r="Y441"/>
  <c r="Y433"/>
  <c r="Y409"/>
  <c r="X469"/>
  <c r="X455"/>
  <c r="X441"/>
  <c r="X433"/>
  <c r="X411"/>
  <c r="X405"/>
  <c r="M469"/>
  <c r="M455"/>
  <c r="M441"/>
  <c r="M433"/>
  <c r="M411"/>
  <c r="H472"/>
  <c r="H456"/>
  <c r="H446"/>
  <c r="H440"/>
  <c r="H424"/>
  <c r="H410"/>
  <c r="S472"/>
  <c r="S456"/>
  <c r="S446"/>
  <c r="S440"/>
  <c r="S416"/>
  <c r="O475"/>
  <c r="O463"/>
  <c r="O455"/>
  <c r="O441"/>
  <c r="O433"/>
  <c r="K470"/>
  <c r="K440"/>
  <c r="K424"/>
  <c r="K410"/>
  <c r="G475"/>
  <c r="G461"/>
  <c r="G451"/>
  <c r="R446"/>
  <c r="R428"/>
  <c r="R422"/>
  <c r="R410"/>
  <c r="J469"/>
  <c r="J455"/>
  <c r="J441"/>
  <c r="J425"/>
  <c r="J428"/>
  <c r="J416"/>
  <c r="B437"/>
  <c r="B425"/>
  <c r="B411"/>
  <c r="B452"/>
  <c r="B440"/>
  <c r="B424"/>
  <c r="B416"/>
  <c r="B394"/>
  <c r="B463"/>
  <c r="B451"/>
  <c r="B405"/>
  <c r="Y472"/>
  <c r="Y456"/>
  <c r="Y446"/>
  <c r="Y440"/>
  <c r="Y424"/>
  <c r="Y410"/>
  <c r="X472"/>
  <c r="X456"/>
  <c r="X446"/>
  <c r="X440"/>
  <c r="X424"/>
  <c r="X418"/>
  <c r="X410"/>
  <c r="M472"/>
  <c r="M452"/>
  <c r="M442"/>
  <c r="M428"/>
  <c r="M416"/>
  <c r="M394"/>
  <c r="H469"/>
  <c r="H455"/>
  <c r="H441"/>
  <c r="H433"/>
  <c r="H409"/>
  <c r="S469"/>
  <c r="S455"/>
  <c r="S441"/>
  <c r="S433"/>
  <c r="O472"/>
  <c r="O456"/>
  <c r="O440"/>
  <c r="O424"/>
  <c r="O394"/>
  <c r="K451"/>
  <c r="K437"/>
  <c r="K425"/>
  <c r="K405"/>
  <c r="G464"/>
  <c r="G452"/>
  <c r="G394"/>
  <c r="R455"/>
  <c r="J410"/>
  <c r="Y475"/>
  <c r="Y461"/>
  <c r="Y451"/>
  <c r="Y437"/>
  <c r="Y425"/>
  <c r="X475"/>
  <c r="X461"/>
  <c r="X451"/>
  <c r="X437"/>
  <c r="X425"/>
  <c r="X409"/>
  <c r="M475"/>
  <c r="M461"/>
  <c r="M451"/>
  <c r="M437"/>
  <c r="M425"/>
  <c r="M409"/>
  <c r="H470"/>
  <c r="H452"/>
  <c r="H442"/>
  <c r="H428"/>
  <c r="H416"/>
  <c r="H394"/>
  <c r="S452"/>
  <c r="S424"/>
  <c r="O461"/>
  <c r="O451"/>
  <c r="O437"/>
  <c r="K416"/>
  <c r="G463"/>
  <c r="R424"/>
  <c r="Y464"/>
  <c r="Y438"/>
  <c r="Y426"/>
  <c r="Y418"/>
  <c r="Y398"/>
  <c r="H459"/>
  <c r="H435"/>
  <c r="H421"/>
  <c r="H413"/>
  <c r="H403"/>
  <c r="H399"/>
  <c r="S463"/>
  <c r="S429"/>
  <c r="S419"/>
  <c r="S403"/>
  <c r="S395"/>
  <c r="K443"/>
  <c r="K421"/>
  <c r="K413"/>
  <c r="K401"/>
  <c r="R463"/>
  <c r="R399"/>
  <c r="Y463"/>
  <c r="Y443"/>
  <c r="Y429"/>
  <c r="Y419"/>
  <c r="Y405"/>
  <c r="Y399"/>
  <c r="H464"/>
  <c r="H438"/>
  <c r="H430"/>
  <c r="H422"/>
  <c r="H404"/>
  <c r="S464"/>
  <c r="S432"/>
  <c r="S426"/>
  <c r="S404"/>
  <c r="K438"/>
  <c r="K426"/>
  <c r="K418"/>
  <c r="R464"/>
  <c r="R432"/>
  <c r="R398"/>
  <c r="R435"/>
  <c r="R421"/>
  <c r="R401"/>
  <c r="Y458"/>
  <c r="Y430"/>
  <c r="Y422"/>
  <c r="Y404"/>
  <c r="H463"/>
  <c r="H429"/>
  <c r="H419"/>
  <c r="H401"/>
  <c r="H395"/>
  <c r="S435"/>
  <c r="S421"/>
  <c r="S413"/>
  <c r="S401"/>
  <c r="K429"/>
  <c r="K419"/>
  <c r="K403"/>
  <c r="K395"/>
  <c r="R419"/>
  <c r="R395"/>
  <c r="Y459"/>
  <c r="Y421"/>
  <c r="Y413"/>
  <c r="Y401"/>
  <c r="Y395"/>
  <c r="H458"/>
  <c r="H432"/>
  <c r="H426"/>
  <c r="H418"/>
  <c r="H398"/>
  <c r="S430"/>
  <c r="S422"/>
  <c r="S398"/>
  <c r="K422"/>
  <c r="K404"/>
  <c r="R458"/>
  <c r="J413"/>
  <c r="R429"/>
  <c r="R413"/>
  <c r="B429"/>
  <c r="B421"/>
  <c r="B401"/>
  <c r="BK97" i="7"/>
  <c r="BP1075"/>
  <c r="BP683"/>
  <c r="W489" i="10"/>
  <c r="W584" s="1"/>
  <c r="P489"/>
  <c r="P585" s="1"/>
  <c r="AC489"/>
  <c r="AC584" s="1"/>
  <c r="AB489"/>
  <c r="AB584" s="1"/>
  <c r="B390" i="11"/>
  <c r="B393"/>
  <c r="BC395"/>
  <c r="B397"/>
  <c r="B401"/>
  <c r="B403"/>
  <c r="M403"/>
  <c r="B405"/>
  <c r="H405"/>
  <c r="B407"/>
  <c r="C407"/>
  <c r="B409"/>
  <c r="H409"/>
  <c r="B411"/>
  <c r="F411"/>
  <c r="B413"/>
  <c r="B415"/>
  <c r="B417"/>
  <c r="K417"/>
  <c r="B421"/>
  <c r="F423"/>
  <c r="B425"/>
  <c r="B427"/>
  <c r="B429"/>
  <c r="BC431"/>
  <c r="B433"/>
  <c r="B435"/>
  <c r="B437"/>
  <c r="B439"/>
  <c r="B441"/>
  <c r="H441"/>
  <c r="B443"/>
  <c r="F443"/>
  <c r="B445"/>
  <c r="F447"/>
  <c r="B449"/>
  <c r="H449"/>
  <c r="B451"/>
  <c r="F451"/>
  <c r="B453"/>
  <c r="C453"/>
  <c r="B455"/>
  <c r="B457"/>
  <c r="E459"/>
  <c r="B461"/>
  <c r="G461"/>
  <c r="B463"/>
  <c r="B465"/>
  <c r="B467"/>
  <c r="F467"/>
  <c r="B469"/>
  <c r="H469"/>
  <c r="B471"/>
  <c r="B473"/>
  <c r="AP475"/>
  <c r="B477"/>
  <c r="B479"/>
  <c r="B481"/>
  <c r="B483"/>
  <c r="B485"/>
  <c r="J390"/>
  <c r="J393"/>
  <c r="R390"/>
  <c r="R393"/>
  <c r="R487" s="1"/>
  <c r="R488" s="1"/>
  <c r="AR390"/>
  <c r="AR393"/>
  <c r="AZ390"/>
  <c r="AZ393"/>
  <c r="AZ487" s="1"/>
  <c r="AZ488" s="1"/>
  <c r="C393"/>
  <c r="C390"/>
  <c r="K393"/>
  <c r="K390"/>
  <c r="S393"/>
  <c r="S390"/>
  <c r="AS393"/>
  <c r="AS390"/>
  <c r="BA393"/>
  <c r="BA390"/>
  <c r="D390"/>
  <c r="D393"/>
  <c r="H390"/>
  <c r="H393"/>
  <c r="P390"/>
  <c r="P393"/>
  <c r="P487" s="1"/>
  <c r="P488" s="1"/>
  <c r="AP390"/>
  <c r="BB393"/>
  <c r="E393"/>
  <c r="E390"/>
  <c r="M393"/>
  <c r="M390"/>
  <c r="U390"/>
  <c r="AU393"/>
  <c r="AU487" s="1"/>
  <c r="AU488" s="1"/>
  <c r="M48" i="9" s="1"/>
  <c r="AU390" i="11"/>
  <c r="L443"/>
  <c r="L467"/>
  <c r="E395"/>
  <c r="E397"/>
  <c r="E399"/>
  <c r="E401"/>
  <c r="E431"/>
  <c r="E433"/>
  <c r="E447"/>
  <c r="E465"/>
  <c r="M415"/>
  <c r="M445"/>
  <c r="BC417"/>
  <c r="BC423"/>
  <c r="BC441"/>
  <c r="BC449"/>
  <c r="BC465"/>
  <c r="F394"/>
  <c r="L396"/>
  <c r="F398"/>
  <c r="B400"/>
  <c r="F402"/>
  <c r="B404"/>
  <c r="H404"/>
  <c r="F406"/>
  <c r="B410"/>
  <c r="C410"/>
  <c r="B412"/>
  <c r="H412"/>
  <c r="B414"/>
  <c r="F414"/>
  <c r="K416"/>
  <c r="B418"/>
  <c r="F418"/>
  <c r="B420"/>
  <c r="H420"/>
  <c r="F422"/>
  <c r="H424"/>
  <c r="B426"/>
  <c r="H428"/>
  <c r="B430"/>
  <c r="BH333"/>
  <c r="BO333" s="1"/>
  <c r="B432"/>
  <c r="H432"/>
  <c r="B434"/>
  <c r="BH337"/>
  <c r="BO337" s="1"/>
  <c r="F434"/>
  <c r="B436"/>
  <c r="B438"/>
  <c r="H438"/>
  <c r="B440"/>
  <c r="B442"/>
  <c r="H444"/>
  <c r="B446"/>
  <c r="B448"/>
  <c r="H448"/>
  <c r="E450"/>
  <c r="B452"/>
  <c r="G452"/>
  <c r="F454"/>
  <c r="B456"/>
  <c r="Q458"/>
  <c r="B460"/>
  <c r="B462"/>
  <c r="B464"/>
  <c r="B466"/>
  <c r="F466"/>
  <c r="B468"/>
  <c r="B470"/>
  <c r="B472"/>
  <c r="H472"/>
  <c r="B474"/>
  <c r="C476"/>
  <c r="B478"/>
  <c r="BH381"/>
  <c r="BO381" s="1"/>
  <c r="B480"/>
  <c r="B482"/>
  <c r="B484"/>
  <c r="B486"/>
  <c r="F390"/>
  <c r="F393"/>
  <c r="N390"/>
  <c r="N393"/>
  <c r="V390"/>
  <c r="V393"/>
  <c r="AV390"/>
  <c r="AV393"/>
  <c r="BD390"/>
  <c r="BD393"/>
  <c r="G393"/>
  <c r="G390"/>
  <c r="O390"/>
  <c r="AO393"/>
  <c r="AO487" s="1"/>
  <c r="AO488" s="1"/>
  <c r="AO390"/>
  <c r="AW393"/>
  <c r="AW487" s="1"/>
  <c r="AW488" s="1"/>
  <c r="AW390"/>
  <c r="BE393"/>
  <c r="BE390"/>
  <c r="L390"/>
  <c r="L393"/>
  <c r="T390"/>
  <c r="T393"/>
  <c r="AT390"/>
  <c r="AT393"/>
  <c r="AX393"/>
  <c r="BF393"/>
  <c r="I393"/>
  <c r="I390"/>
  <c r="Q393"/>
  <c r="Q390"/>
  <c r="AQ393"/>
  <c r="AQ487" s="1"/>
  <c r="AQ488" s="1"/>
  <c r="M44" i="9" s="1"/>
  <c r="AQ390" i="11"/>
  <c r="F397"/>
  <c r="F401"/>
  <c r="F405"/>
  <c r="F409"/>
  <c r="F415"/>
  <c r="F417"/>
  <c r="F419"/>
  <c r="F427"/>
  <c r="F429"/>
  <c r="F431"/>
  <c r="F433"/>
  <c r="F441"/>
  <c r="F445"/>
  <c r="F449"/>
  <c r="F459"/>
  <c r="F465"/>
  <c r="F469"/>
  <c r="L441"/>
  <c r="L405"/>
  <c r="L409"/>
  <c r="L415"/>
  <c r="L417"/>
  <c r="L423"/>
  <c r="L431"/>
  <c r="L433"/>
  <c r="L444"/>
  <c r="L448"/>
  <c r="L450"/>
  <c r="L464"/>
  <c r="L466"/>
  <c r="L472"/>
  <c r="E394"/>
  <c r="E396"/>
  <c r="E398"/>
  <c r="E400"/>
  <c r="E402"/>
  <c r="E440"/>
  <c r="E458"/>
  <c r="E464"/>
  <c r="M394"/>
  <c r="M398"/>
  <c r="M402"/>
  <c r="M450"/>
  <c r="M464"/>
  <c r="M472"/>
  <c r="Q399"/>
  <c r="Q417"/>
  <c r="Q431"/>
  <c r="Q433"/>
  <c r="Q443"/>
  <c r="Q463"/>
  <c r="Q465"/>
  <c r="BC396"/>
  <c r="BC422"/>
  <c r="BC432"/>
  <c r="BC458"/>
  <c r="BM386" i="10"/>
  <c r="BJ386"/>
  <c r="BM376"/>
  <c r="BJ376"/>
  <c r="BM368"/>
  <c r="BJ368"/>
  <c r="BM360"/>
  <c r="BM352"/>
  <c r="BJ352"/>
  <c r="BM344"/>
  <c r="BM336"/>
  <c r="BM328"/>
  <c r="BM318"/>
  <c r="BJ318"/>
  <c r="BM310"/>
  <c r="BM300"/>
  <c r="BJ300"/>
  <c r="BM387"/>
  <c r="BJ387"/>
  <c r="BM383"/>
  <c r="BJ383"/>
  <c r="BM379"/>
  <c r="BJ379"/>
  <c r="BM375"/>
  <c r="BM371"/>
  <c r="BJ371"/>
  <c r="BM367"/>
  <c r="BM363"/>
  <c r="BM359"/>
  <c r="BM355"/>
  <c r="BM351"/>
  <c r="BJ351"/>
  <c r="BM347"/>
  <c r="BJ347"/>
  <c r="BM343"/>
  <c r="BM339"/>
  <c r="BJ339"/>
  <c r="BM335"/>
  <c r="BM331"/>
  <c r="BM327"/>
  <c r="BM323"/>
  <c r="BM319"/>
  <c r="BM315"/>
  <c r="BJ315"/>
  <c r="BM311"/>
  <c r="BM307"/>
  <c r="BM303"/>
  <c r="BM299"/>
  <c r="BJ299"/>
  <c r="BM388"/>
  <c r="BJ388"/>
  <c r="BM382"/>
  <c r="BJ382"/>
  <c r="BM374"/>
  <c r="BJ374"/>
  <c r="BM366"/>
  <c r="BM358"/>
  <c r="BM350"/>
  <c r="BJ350"/>
  <c r="BM342"/>
  <c r="BJ342"/>
  <c r="BM334"/>
  <c r="BJ334"/>
  <c r="BM326"/>
  <c r="BJ326"/>
  <c r="BM320"/>
  <c r="BM312"/>
  <c r="BM306"/>
  <c r="BM298"/>
  <c r="C487"/>
  <c r="C488" s="1"/>
  <c r="Q421"/>
  <c r="Q401"/>
  <c r="BF429"/>
  <c r="AD429"/>
  <c r="AD401"/>
  <c r="F421"/>
  <c r="M401"/>
  <c r="O421"/>
  <c r="T421"/>
  <c r="F390"/>
  <c r="BM380"/>
  <c r="BJ380"/>
  <c r="BM372"/>
  <c r="BM364"/>
  <c r="BM356"/>
  <c r="BM348"/>
  <c r="BJ348"/>
  <c r="BM340"/>
  <c r="BM332"/>
  <c r="BM324"/>
  <c r="BM314"/>
  <c r="BM304"/>
  <c r="B486"/>
  <c r="BH389"/>
  <c r="BO389" s="1"/>
  <c r="BJ375"/>
  <c r="BM385"/>
  <c r="BJ385"/>
  <c r="BM381"/>
  <c r="BJ381"/>
  <c r="BM377"/>
  <c r="BJ377"/>
  <c r="BM373"/>
  <c r="BM369"/>
  <c r="BM365"/>
  <c r="BJ365"/>
  <c r="BM361"/>
  <c r="BJ361"/>
  <c r="BM357"/>
  <c r="BM353"/>
  <c r="BM349"/>
  <c r="BM345"/>
  <c r="BM341"/>
  <c r="BM337"/>
  <c r="BJ337"/>
  <c r="BM333"/>
  <c r="BJ333"/>
  <c r="BM329"/>
  <c r="BM325"/>
  <c r="BM321"/>
  <c r="BM317"/>
  <c r="BJ317"/>
  <c r="BM313"/>
  <c r="BM309"/>
  <c r="BJ309"/>
  <c r="BM305"/>
  <c r="BM301"/>
  <c r="BM297"/>
  <c r="BM296"/>
  <c r="BM384"/>
  <c r="BJ384"/>
  <c r="BM378"/>
  <c r="BM370"/>
  <c r="BJ370"/>
  <c r="BM362"/>
  <c r="BJ362"/>
  <c r="BM354"/>
  <c r="BM346"/>
  <c r="BM338"/>
  <c r="BJ338"/>
  <c r="BM330"/>
  <c r="BJ330"/>
  <c r="BM322"/>
  <c r="BJ322"/>
  <c r="BM316"/>
  <c r="BJ316"/>
  <c r="BM308"/>
  <c r="BM302"/>
  <c r="BJ302"/>
  <c r="L487"/>
  <c r="L488" s="1"/>
  <c r="Q429"/>
  <c r="BF421"/>
  <c r="BF401"/>
  <c r="AD421"/>
  <c r="F429"/>
  <c r="F401"/>
  <c r="M421"/>
  <c r="O429"/>
  <c r="O401"/>
  <c r="T429"/>
  <c r="T401"/>
  <c r="J429"/>
  <c r="N401"/>
  <c r="N487" s="1"/>
  <c r="N488" s="1"/>
  <c r="D487"/>
  <c r="D488" s="1"/>
  <c r="A295" i="7"/>
  <c r="BI489"/>
  <c r="BG489"/>
  <c r="BE489"/>
  <c r="BC489"/>
  <c r="AH489"/>
  <c r="AF489"/>
  <c r="AD489"/>
  <c r="AB489"/>
  <c r="Z489"/>
  <c r="X489"/>
  <c r="V489"/>
  <c r="T489"/>
  <c r="R489"/>
  <c r="P489"/>
  <c r="N489"/>
  <c r="L489"/>
  <c r="J489"/>
  <c r="H489"/>
  <c r="F489"/>
  <c r="D489"/>
  <c r="BH489"/>
  <c r="BF489"/>
  <c r="BD489"/>
  <c r="BB489"/>
  <c r="AG489"/>
  <c r="AE489"/>
  <c r="AC489"/>
  <c r="AA489"/>
  <c r="Y489"/>
  <c r="W489"/>
  <c r="U489"/>
  <c r="S489"/>
  <c r="Q489"/>
  <c r="O489"/>
  <c r="M489"/>
  <c r="K489"/>
  <c r="G489"/>
  <c r="E489"/>
  <c r="A1077"/>
  <c r="A686"/>
  <c r="BJ97"/>
  <c r="A99"/>
  <c r="BH323" i="11" l="1"/>
  <c r="BO323" s="1"/>
  <c r="BH347"/>
  <c r="BO347" s="1"/>
  <c r="BI338"/>
  <c r="BI305"/>
  <c r="AK402" s="1"/>
  <c r="BI345"/>
  <c r="AX390"/>
  <c r="AN403" i="10"/>
  <c r="BA403"/>
  <c r="BI308" i="11"/>
  <c r="BI312"/>
  <c r="AK409" s="1"/>
  <c r="BI324"/>
  <c r="BI328"/>
  <c r="AK425" s="1"/>
  <c r="BI332"/>
  <c r="BI336"/>
  <c r="BI348"/>
  <c r="BI352"/>
  <c r="BI356"/>
  <c r="BI360"/>
  <c r="AL457" s="1"/>
  <c r="BI364"/>
  <c r="BI372"/>
  <c r="BI359"/>
  <c r="BI311"/>
  <c r="BI303"/>
  <c r="BI341"/>
  <c r="BH389"/>
  <c r="BO389" s="1"/>
  <c r="BH365"/>
  <c r="BO365" s="1"/>
  <c r="BH361"/>
  <c r="BO361" s="1"/>
  <c r="BH368"/>
  <c r="BO368" s="1"/>
  <c r="BH348"/>
  <c r="BO348" s="1"/>
  <c r="BI337"/>
  <c r="BI300"/>
  <c r="BI340"/>
  <c r="BI302"/>
  <c r="BI306"/>
  <c r="BI310"/>
  <c r="BI314"/>
  <c r="BI318"/>
  <c r="BI322"/>
  <c r="BI330"/>
  <c r="BI346"/>
  <c r="BI350"/>
  <c r="BI354"/>
  <c r="BI358"/>
  <c r="BI366"/>
  <c r="AG463" s="1"/>
  <c r="BA402" i="10"/>
  <c r="X402"/>
  <c r="X450"/>
  <c r="BI363" i="11"/>
  <c r="L460" s="1"/>
  <c r="BI339"/>
  <c r="BI331"/>
  <c r="V428" s="1"/>
  <c r="BI315"/>
  <c r="BC412" s="1"/>
  <c r="BI307"/>
  <c r="AG404" s="1"/>
  <c r="BI299"/>
  <c r="BI349"/>
  <c r="BI333"/>
  <c r="AV489" i="10"/>
  <c r="AV584" s="1"/>
  <c r="I49" i="9"/>
  <c r="BI388" i="11"/>
  <c r="BI384"/>
  <c r="BI380"/>
  <c r="BI376"/>
  <c r="BI368"/>
  <c r="BI344"/>
  <c r="BI316"/>
  <c r="BI389"/>
  <c r="BI385"/>
  <c r="BI381"/>
  <c r="BI377"/>
  <c r="BI373"/>
  <c r="BI369"/>
  <c r="BI365"/>
  <c r="BI361"/>
  <c r="BI357"/>
  <c r="BI353"/>
  <c r="BI329"/>
  <c r="BI325"/>
  <c r="BI321"/>
  <c r="BI317"/>
  <c r="BI313"/>
  <c r="BI309"/>
  <c r="BI301"/>
  <c r="BI297"/>
  <c r="BI296"/>
  <c r="BI386"/>
  <c r="BI382"/>
  <c r="BI378"/>
  <c r="BI374"/>
  <c r="BI370"/>
  <c r="BI362"/>
  <c r="BI342"/>
  <c r="BI334"/>
  <c r="BI320"/>
  <c r="BI298"/>
  <c r="BI387"/>
  <c r="BI383"/>
  <c r="BI379"/>
  <c r="BI375"/>
  <c r="BI371"/>
  <c r="BI367"/>
  <c r="BI355"/>
  <c r="BI351"/>
  <c r="BI347"/>
  <c r="V444" s="1"/>
  <c r="BI343"/>
  <c r="BI335"/>
  <c r="BI327"/>
  <c r="BI323"/>
  <c r="BI319"/>
  <c r="BI326"/>
  <c r="BI304"/>
  <c r="L401" s="1"/>
  <c r="V425"/>
  <c r="O449"/>
  <c r="AV401"/>
  <c r="BC401"/>
  <c r="BG390"/>
  <c r="S404"/>
  <c r="BH315"/>
  <c r="BO315" s="1"/>
  <c r="BH331"/>
  <c r="BO331" s="1"/>
  <c r="AY436"/>
  <c r="BH338"/>
  <c r="BO338" s="1"/>
  <c r="U393"/>
  <c r="BH345"/>
  <c r="BO345" s="1"/>
  <c r="BH349"/>
  <c r="BO349" s="1"/>
  <c r="S405"/>
  <c r="AS421"/>
  <c r="BH328"/>
  <c r="BO328" s="1"/>
  <c r="BB429"/>
  <c r="AV457"/>
  <c r="BH372"/>
  <c r="BO372" s="1"/>
  <c r="BH340"/>
  <c r="BO340" s="1"/>
  <c r="S397"/>
  <c r="BH311"/>
  <c r="BO311" s="1"/>
  <c r="AV396"/>
  <c r="V433"/>
  <c r="AP393"/>
  <c r="BC393"/>
  <c r="BC420"/>
  <c r="AY390"/>
  <c r="BF390"/>
  <c r="BH385"/>
  <c r="BO385" s="1"/>
  <c r="BH377"/>
  <c r="BO377" s="1"/>
  <c r="BH373"/>
  <c r="BO373" s="1"/>
  <c r="BH369"/>
  <c r="BO369" s="1"/>
  <c r="BH357"/>
  <c r="BO357" s="1"/>
  <c r="BH353"/>
  <c r="BO353" s="1"/>
  <c r="BH351"/>
  <c r="BO351" s="1"/>
  <c r="BH321"/>
  <c r="BO321" s="1"/>
  <c r="BH309"/>
  <c r="BO309" s="1"/>
  <c r="BH307"/>
  <c r="BO307" s="1"/>
  <c r="BC433"/>
  <c r="BC397"/>
  <c r="L449"/>
  <c r="BB390"/>
  <c r="BH378"/>
  <c r="BO378" s="1"/>
  <c r="BH350"/>
  <c r="BO350" s="1"/>
  <c r="BH344"/>
  <c r="BO344" s="1"/>
  <c r="BH342"/>
  <c r="BO342" s="1"/>
  <c r="BH332"/>
  <c r="BO332" s="1"/>
  <c r="BH320"/>
  <c r="BO320" s="1"/>
  <c r="M441"/>
  <c r="AR435"/>
  <c r="BH306"/>
  <c r="BO306" s="1"/>
  <c r="BH375"/>
  <c r="BO375" s="1"/>
  <c r="BH367"/>
  <c r="BO367" s="1"/>
  <c r="Z456"/>
  <c r="V394"/>
  <c r="BD410"/>
  <c r="BD418"/>
  <c r="V422"/>
  <c r="BD426"/>
  <c r="V430"/>
  <c r="Y585"/>
  <c r="Y584"/>
  <c r="Y583"/>
  <c r="Y582"/>
  <c r="Y581"/>
  <c r="Y580"/>
  <c r="Y579"/>
  <c r="Y578"/>
  <c r="Y577"/>
  <c r="Y576"/>
  <c r="Y575"/>
  <c r="Y574"/>
  <c r="Y573"/>
  <c r="Y572"/>
  <c r="Y571"/>
  <c r="Y570"/>
  <c r="Y569"/>
  <c r="Y568"/>
  <c r="Y567"/>
  <c r="Y566"/>
  <c r="Y565"/>
  <c r="Y564"/>
  <c r="Y563"/>
  <c r="Y562"/>
  <c r="Y561"/>
  <c r="Y560"/>
  <c r="Y559"/>
  <c r="Y558"/>
  <c r="Y557"/>
  <c r="Y556"/>
  <c r="Y555"/>
  <c r="Y554"/>
  <c r="Y553"/>
  <c r="Y552"/>
  <c r="Y551"/>
  <c r="Y550"/>
  <c r="Y549"/>
  <c r="Y548"/>
  <c r="Y547"/>
  <c r="Y546"/>
  <c r="Y545"/>
  <c r="Y544"/>
  <c r="Y543"/>
  <c r="Y542"/>
  <c r="Y541"/>
  <c r="Y540"/>
  <c r="Y539"/>
  <c r="Y538"/>
  <c r="Y537"/>
  <c r="Y536"/>
  <c r="Y535"/>
  <c r="Y534"/>
  <c r="Y533"/>
  <c r="Y532"/>
  <c r="Y531"/>
  <c r="Y530"/>
  <c r="Y529"/>
  <c r="Y528"/>
  <c r="Y527"/>
  <c r="Y526"/>
  <c r="Y525"/>
  <c r="Y524"/>
  <c r="Y523"/>
  <c r="Y522"/>
  <c r="Y521"/>
  <c r="Y520"/>
  <c r="Y519"/>
  <c r="Y518"/>
  <c r="Y517"/>
  <c r="Y516"/>
  <c r="Y515"/>
  <c r="Y514"/>
  <c r="Y513"/>
  <c r="Y512"/>
  <c r="Y511"/>
  <c r="Y510"/>
  <c r="Y509"/>
  <c r="Y508"/>
  <c r="Y507"/>
  <c r="Y506"/>
  <c r="Y505"/>
  <c r="Y504"/>
  <c r="Y503"/>
  <c r="Y502"/>
  <c r="Y501"/>
  <c r="Y500"/>
  <c r="Y499"/>
  <c r="Y498"/>
  <c r="Y497"/>
  <c r="Y496"/>
  <c r="Y495"/>
  <c r="Y494"/>
  <c r="Y493"/>
  <c r="Y492"/>
  <c r="AB585"/>
  <c r="AB584"/>
  <c r="AB583"/>
  <c r="AB582"/>
  <c r="AB581"/>
  <c r="AB580"/>
  <c r="AB579"/>
  <c r="AB578"/>
  <c r="AB577"/>
  <c r="AB576"/>
  <c r="AB575"/>
  <c r="AB574"/>
  <c r="AB573"/>
  <c r="AB572"/>
  <c r="AB571"/>
  <c r="AB570"/>
  <c r="AB569"/>
  <c r="AB568"/>
  <c r="AB567"/>
  <c r="AB566"/>
  <c r="AB565"/>
  <c r="AB564"/>
  <c r="AB563"/>
  <c r="AB562"/>
  <c r="AB561"/>
  <c r="AB560"/>
  <c r="AB559"/>
  <c r="AB558"/>
  <c r="AB557"/>
  <c r="AB556"/>
  <c r="AB555"/>
  <c r="AB554"/>
  <c r="AB553"/>
  <c r="AB552"/>
  <c r="AB551"/>
  <c r="AB550"/>
  <c r="AB549"/>
  <c r="AB548"/>
  <c r="AB547"/>
  <c r="AB546"/>
  <c r="AB545"/>
  <c r="AB544"/>
  <c r="AB543"/>
  <c r="AB542"/>
  <c r="AB541"/>
  <c r="AB540"/>
  <c r="AB539"/>
  <c r="AB538"/>
  <c r="AB537"/>
  <c r="AB536"/>
  <c r="AB535"/>
  <c r="AB534"/>
  <c r="AB533"/>
  <c r="AB532"/>
  <c r="AB531"/>
  <c r="AB530"/>
  <c r="AB529"/>
  <c r="AB528"/>
  <c r="AB527"/>
  <c r="AB526"/>
  <c r="AB525"/>
  <c r="AB524"/>
  <c r="AB523"/>
  <c r="AB522"/>
  <c r="AB521"/>
  <c r="AB520"/>
  <c r="AB519"/>
  <c r="AB518"/>
  <c r="AB517"/>
  <c r="AB516"/>
  <c r="AB515"/>
  <c r="AB514"/>
  <c r="AB513"/>
  <c r="AB512"/>
  <c r="AB511"/>
  <c r="AB510"/>
  <c r="AB509"/>
  <c r="AB508"/>
  <c r="AB507"/>
  <c r="AB506"/>
  <c r="AB505"/>
  <c r="AB504"/>
  <c r="AB503"/>
  <c r="AB502"/>
  <c r="AB501"/>
  <c r="AB500"/>
  <c r="AB499"/>
  <c r="AB498"/>
  <c r="AB497"/>
  <c r="AB496"/>
  <c r="AB495"/>
  <c r="AB494"/>
  <c r="AB493"/>
  <c r="AB492"/>
  <c r="AE585"/>
  <c r="AE584"/>
  <c r="AE583"/>
  <c r="AE582"/>
  <c r="AE581"/>
  <c r="AE580"/>
  <c r="AE579"/>
  <c r="AE578"/>
  <c r="AE577"/>
  <c r="AE576"/>
  <c r="AE575"/>
  <c r="AE574"/>
  <c r="AE573"/>
  <c r="AE572"/>
  <c r="AE571"/>
  <c r="AE570"/>
  <c r="AE569"/>
  <c r="AE568"/>
  <c r="AE567"/>
  <c r="AE566"/>
  <c r="AE565"/>
  <c r="AE564"/>
  <c r="AE563"/>
  <c r="AE562"/>
  <c r="AE561"/>
  <c r="AE560"/>
  <c r="AE559"/>
  <c r="AE558"/>
  <c r="AE557"/>
  <c r="AE556"/>
  <c r="AE555"/>
  <c r="AE554"/>
  <c r="AE553"/>
  <c r="AE552"/>
  <c r="AE551"/>
  <c r="AE550"/>
  <c r="AE549"/>
  <c r="AE548"/>
  <c r="AE547"/>
  <c r="AE546"/>
  <c r="AE545"/>
  <c r="AE544"/>
  <c r="AE543"/>
  <c r="AE542"/>
  <c r="AE541"/>
  <c r="AE540"/>
  <c r="AE539"/>
  <c r="AE538"/>
  <c r="AE537"/>
  <c r="AE536"/>
  <c r="AE535"/>
  <c r="AE534"/>
  <c r="AE533"/>
  <c r="AE532"/>
  <c r="AE531"/>
  <c r="AE530"/>
  <c r="AE529"/>
  <c r="AE528"/>
  <c r="AE527"/>
  <c r="AE526"/>
  <c r="AE525"/>
  <c r="AE524"/>
  <c r="AE523"/>
  <c r="AE522"/>
  <c r="AE521"/>
  <c r="AE520"/>
  <c r="AE519"/>
  <c r="AE518"/>
  <c r="AE517"/>
  <c r="AE516"/>
  <c r="AE515"/>
  <c r="AE514"/>
  <c r="AE513"/>
  <c r="AE512"/>
  <c r="AE511"/>
  <c r="AE510"/>
  <c r="AE509"/>
  <c r="AE508"/>
  <c r="AE507"/>
  <c r="AE506"/>
  <c r="AE505"/>
  <c r="AE504"/>
  <c r="AE503"/>
  <c r="AE502"/>
  <c r="AE501"/>
  <c r="AE500"/>
  <c r="AE499"/>
  <c r="AE498"/>
  <c r="AE497"/>
  <c r="AE496"/>
  <c r="AE495"/>
  <c r="AE494"/>
  <c r="AE493"/>
  <c r="AE492"/>
  <c r="AH585"/>
  <c r="AH584"/>
  <c r="AH583"/>
  <c r="AH582"/>
  <c r="AH581"/>
  <c r="AH580"/>
  <c r="AH579"/>
  <c r="AH578"/>
  <c r="AH577"/>
  <c r="AH576"/>
  <c r="AH575"/>
  <c r="AH574"/>
  <c r="AH573"/>
  <c r="AH572"/>
  <c r="AH571"/>
  <c r="AH570"/>
  <c r="AH569"/>
  <c r="AH568"/>
  <c r="AH567"/>
  <c r="AH566"/>
  <c r="AH565"/>
  <c r="AH564"/>
  <c r="AH563"/>
  <c r="AH562"/>
  <c r="AH561"/>
  <c r="AH560"/>
  <c r="AH559"/>
  <c r="AH558"/>
  <c r="AH556"/>
  <c r="AH555"/>
  <c r="AH554"/>
  <c r="AH553"/>
  <c r="AH552"/>
  <c r="AH551"/>
  <c r="AH550"/>
  <c r="AH549"/>
  <c r="AH548"/>
  <c r="AH547"/>
  <c r="AH546"/>
  <c r="AH545"/>
  <c r="AH544"/>
  <c r="AH543"/>
  <c r="AH542"/>
  <c r="AH541"/>
  <c r="AH540"/>
  <c r="AH539"/>
  <c r="AH538"/>
  <c r="AH537"/>
  <c r="AH536"/>
  <c r="AH535"/>
  <c r="AH534"/>
  <c r="AH533"/>
  <c r="AH532"/>
  <c r="AH531"/>
  <c r="AH530"/>
  <c r="AH529"/>
  <c r="AH557"/>
  <c r="AH528"/>
  <c r="AH527"/>
  <c r="AH526"/>
  <c r="AH525"/>
  <c r="AH524"/>
  <c r="AH523"/>
  <c r="AH522"/>
  <c r="AH521"/>
  <c r="AH520"/>
  <c r="AH519"/>
  <c r="AH518"/>
  <c r="AH517"/>
  <c r="AH516"/>
  <c r="AH515"/>
  <c r="AH514"/>
  <c r="AH513"/>
  <c r="AH512"/>
  <c r="AH511"/>
  <c r="AH510"/>
  <c r="AH509"/>
  <c r="AH508"/>
  <c r="AH507"/>
  <c r="AH506"/>
  <c r="AH505"/>
  <c r="AH504"/>
  <c r="AH503"/>
  <c r="AH502"/>
  <c r="AH501"/>
  <c r="AH500"/>
  <c r="AH499"/>
  <c r="AH498"/>
  <c r="AH497"/>
  <c r="AH496"/>
  <c r="AH495"/>
  <c r="AH494"/>
  <c r="AH493"/>
  <c r="AH492"/>
  <c r="AJ585"/>
  <c r="AJ584"/>
  <c r="AJ583"/>
  <c r="AJ582"/>
  <c r="AJ581"/>
  <c r="AJ580"/>
  <c r="AJ579"/>
  <c r="AJ578"/>
  <c r="AJ577"/>
  <c r="AJ576"/>
  <c r="AJ575"/>
  <c r="AJ574"/>
  <c r="AJ573"/>
  <c r="AJ572"/>
  <c r="AJ571"/>
  <c r="AJ570"/>
  <c r="AJ569"/>
  <c r="AJ568"/>
  <c r="AJ567"/>
  <c r="AJ566"/>
  <c r="AJ565"/>
  <c r="AJ564"/>
  <c r="AJ563"/>
  <c r="AJ562"/>
  <c r="AJ561"/>
  <c r="AJ560"/>
  <c r="AJ559"/>
  <c r="AJ558"/>
  <c r="AJ557"/>
  <c r="AJ556"/>
  <c r="AJ555"/>
  <c r="AJ554"/>
  <c r="AJ553"/>
  <c r="AJ552"/>
  <c r="AJ551"/>
  <c r="AJ550"/>
  <c r="AJ549"/>
  <c r="AJ548"/>
  <c r="AJ547"/>
  <c r="AJ546"/>
  <c r="AJ545"/>
  <c r="AJ544"/>
  <c r="AJ543"/>
  <c r="AJ542"/>
  <c r="AJ541"/>
  <c r="AJ540"/>
  <c r="AJ539"/>
  <c r="AJ538"/>
  <c r="AJ537"/>
  <c r="AJ536"/>
  <c r="AJ535"/>
  <c r="AJ534"/>
  <c r="AJ533"/>
  <c r="AJ532"/>
  <c r="AJ531"/>
  <c r="AJ530"/>
  <c r="AJ529"/>
  <c r="AJ528"/>
  <c r="AJ527"/>
  <c r="AJ526"/>
  <c r="AJ525"/>
  <c r="AJ524"/>
  <c r="AJ523"/>
  <c r="AJ522"/>
  <c r="AJ521"/>
  <c r="AJ520"/>
  <c r="AJ519"/>
  <c r="AJ518"/>
  <c r="AJ517"/>
  <c r="AJ516"/>
  <c r="AJ515"/>
  <c r="AJ514"/>
  <c r="AJ513"/>
  <c r="AJ512"/>
  <c r="AJ511"/>
  <c r="AJ510"/>
  <c r="AJ509"/>
  <c r="AJ508"/>
  <c r="AJ507"/>
  <c r="AJ506"/>
  <c r="AJ505"/>
  <c r="AJ504"/>
  <c r="AJ503"/>
  <c r="AJ502"/>
  <c r="AJ501"/>
  <c r="AJ500"/>
  <c r="AJ499"/>
  <c r="AJ498"/>
  <c r="AJ497"/>
  <c r="AJ496"/>
  <c r="AJ495"/>
  <c r="AJ494"/>
  <c r="AJ493"/>
  <c r="AJ492"/>
  <c r="AM585"/>
  <c r="AM584"/>
  <c r="AM583"/>
  <c r="AM582"/>
  <c r="AM581"/>
  <c r="AM580"/>
  <c r="AM579"/>
  <c r="AM578"/>
  <c r="AM577"/>
  <c r="AM576"/>
  <c r="AM575"/>
  <c r="AM574"/>
  <c r="AM573"/>
  <c r="AM572"/>
  <c r="AM571"/>
  <c r="AM570"/>
  <c r="AM569"/>
  <c r="AM568"/>
  <c r="AM567"/>
  <c r="AM566"/>
  <c r="AM565"/>
  <c r="AM564"/>
  <c r="AM563"/>
  <c r="AM562"/>
  <c r="AM561"/>
  <c r="AM560"/>
  <c r="AM559"/>
  <c r="AM558"/>
  <c r="AM557"/>
  <c r="AM556"/>
  <c r="AM555"/>
  <c r="AM554"/>
  <c r="AM553"/>
  <c r="AM552"/>
  <c r="AM551"/>
  <c r="AM550"/>
  <c r="AM549"/>
  <c r="AM548"/>
  <c r="AM547"/>
  <c r="AM546"/>
  <c r="AM545"/>
  <c r="AM544"/>
  <c r="AM543"/>
  <c r="AM542"/>
  <c r="AM541"/>
  <c r="AM540"/>
  <c r="AM539"/>
  <c r="AM538"/>
  <c r="AM537"/>
  <c r="AM536"/>
  <c r="AM535"/>
  <c r="AM534"/>
  <c r="AM533"/>
  <c r="AM532"/>
  <c r="AM531"/>
  <c r="AM530"/>
  <c r="AM529"/>
  <c r="AM528"/>
  <c r="AM527"/>
  <c r="AM526"/>
  <c r="AM525"/>
  <c r="AM524"/>
  <c r="AM523"/>
  <c r="AM522"/>
  <c r="AM521"/>
  <c r="AM520"/>
  <c r="AM519"/>
  <c r="AM518"/>
  <c r="AM517"/>
  <c r="AM516"/>
  <c r="AM515"/>
  <c r="AM514"/>
  <c r="AM513"/>
  <c r="AM512"/>
  <c r="AM511"/>
  <c r="AM510"/>
  <c r="AM509"/>
  <c r="AM508"/>
  <c r="AM507"/>
  <c r="AM506"/>
  <c r="AM505"/>
  <c r="AM504"/>
  <c r="AM503"/>
  <c r="AM502"/>
  <c r="AM501"/>
  <c r="AM500"/>
  <c r="AM499"/>
  <c r="AM498"/>
  <c r="AM497"/>
  <c r="AM496"/>
  <c r="AM495"/>
  <c r="AM494"/>
  <c r="AM493"/>
  <c r="AM492"/>
  <c r="W585"/>
  <c r="W584"/>
  <c r="W583"/>
  <c r="W582"/>
  <c r="W581"/>
  <c r="W580"/>
  <c r="W579"/>
  <c r="W578"/>
  <c r="W577"/>
  <c r="W576"/>
  <c r="W575"/>
  <c r="W574"/>
  <c r="W573"/>
  <c r="W572"/>
  <c r="W571"/>
  <c r="W570"/>
  <c r="W569"/>
  <c r="W568"/>
  <c r="W567"/>
  <c r="W566"/>
  <c r="W565"/>
  <c r="W564"/>
  <c r="W563"/>
  <c r="W562"/>
  <c r="W561"/>
  <c r="W560"/>
  <c r="W559"/>
  <c r="W558"/>
  <c r="W557"/>
  <c r="W556"/>
  <c r="W555"/>
  <c r="W554"/>
  <c r="W553"/>
  <c r="W552"/>
  <c r="W551"/>
  <c r="W550"/>
  <c r="W549"/>
  <c r="W548"/>
  <c r="W547"/>
  <c r="W546"/>
  <c r="W545"/>
  <c r="W544"/>
  <c r="W543"/>
  <c r="W542"/>
  <c r="W541"/>
  <c r="W540"/>
  <c r="W539"/>
  <c r="W538"/>
  <c r="W537"/>
  <c r="W536"/>
  <c r="W535"/>
  <c r="W534"/>
  <c r="W533"/>
  <c r="W532"/>
  <c r="W531"/>
  <c r="W530"/>
  <c r="W528"/>
  <c r="W527"/>
  <c r="W526"/>
  <c r="W525"/>
  <c r="W524"/>
  <c r="W523"/>
  <c r="W522"/>
  <c r="W521"/>
  <c r="W520"/>
  <c r="W519"/>
  <c r="W518"/>
  <c r="W517"/>
  <c r="W516"/>
  <c r="W515"/>
  <c r="W514"/>
  <c r="W513"/>
  <c r="W512"/>
  <c r="W511"/>
  <c r="W510"/>
  <c r="W509"/>
  <c r="W508"/>
  <c r="W507"/>
  <c r="W506"/>
  <c r="W505"/>
  <c r="W504"/>
  <c r="W503"/>
  <c r="W502"/>
  <c r="W501"/>
  <c r="W500"/>
  <c r="W499"/>
  <c r="W498"/>
  <c r="W497"/>
  <c r="W496"/>
  <c r="W495"/>
  <c r="W494"/>
  <c r="W493"/>
  <c r="W492"/>
  <c r="W529"/>
  <c r="AC487"/>
  <c r="AC488" s="1"/>
  <c r="AC489" s="1"/>
  <c r="AA487"/>
  <c r="AA488" s="1"/>
  <c r="AA489" s="1"/>
  <c r="M35" i="9"/>
  <c r="AF487" i="11"/>
  <c r="AF488" s="1"/>
  <c r="AF489" s="1"/>
  <c r="X487"/>
  <c r="X488" s="1"/>
  <c r="X489" s="1"/>
  <c r="AD487"/>
  <c r="AD488" s="1"/>
  <c r="AD489" s="1"/>
  <c r="AK426"/>
  <c r="AK410"/>
  <c r="AK404"/>
  <c r="AG429"/>
  <c r="AN430"/>
  <c r="AN402"/>
  <c r="AI456"/>
  <c r="AI410"/>
  <c r="AL426"/>
  <c r="AL410"/>
  <c r="Z463"/>
  <c r="Z441"/>
  <c r="Z435"/>
  <c r="Z401"/>
  <c r="AK433"/>
  <c r="AK405"/>
  <c r="AK401"/>
  <c r="AG436"/>
  <c r="AN457"/>
  <c r="AN421"/>
  <c r="AI463"/>
  <c r="Z428"/>
  <c r="Z410"/>
  <c r="Z404"/>
  <c r="Z396"/>
  <c r="AK458"/>
  <c r="AK418"/>
  <c r="AK412"/>
  <c r="AK396"/>
  <c r="AG435"/>
  <c r="AN444"/>
  <c r="AN436"/>
  <c r="AI458"/>
  <c r="AI418"/>
  <c r="AI404"/>
  <c r="AI396"/>
  <c r="AL458"/>
  <c r="AL418"/>
  <c r="Z457"/>
  <c r="Z405"/>
  <c r="AK463"/>
  <c r="AK449"/>
  <c r="AK441"/>
  <c r="AK435"/>
  <c r="AG412"/>
  <c r="AN401"/>
  <c r="AI457"/>
  <c r="AI401"/>
  <c r="AL463"/>
  <c r="AL401"/>
  <c r="Z458"/>
  <c r="Z430"/>
  <c r="Z418"/>
  <c r="Z412"/>
  <c r="AN393"/>
  <c r="AL393"/>
  <c r="AK445"/>
  <c r="BH99"/>
  <c r="K70" i="9" s="1"/>
  <c r="BH362" i="11"/>
  <c r="BO362" s="1"/>
  <c r="BH358"/>
  <c r="BO358" s="1"/>
  <c r="BH310"/>
  <c r="BO310" s="1"/>
  <c r="BJ386"/>
  <c r="AT586" i="10"/>
  <c r="H47" i="9" s="1"/>
  <c r="AU586" i="10"/>
  <c r="H48" i="9" s="1"/>
  <c r="AW586" i="10"/>
  <c r="AQ586"/>
  <c r="H44" i="9" s="1"/>
  <c r="AR586" i="10"/>
  <c r="H45" i="9" s="1"/>
  <c r="AP584" i="10"/>
  <c r="AP582"/>
  <c r="AP580"/>
  <c r="AP578"/>
  <c r="AP576"/>
  <c r="AP574"/>
  <c r="AP572"/>
  <c r="AP570"/>
  <c r="AP568"/>
  <c r="AP566"/>
  <c r="AP564"/>
  <c r="AP562"/>
  <c r="AP560"/>
  <c r="AP558"/>
  <c r="AP556"/>
  <c r="AP554"/>
  <c r="AP552"/>
  <c r="AP550"/>
  <c r="AP548"/>
  <c r="AP546"/>
  <c r="AP544"/>
  <c r="AP542"/>
  <c r="AP540"/>
  <c r="AP538"/>
  <c r="AP536"/>
  <c r="AP534"/>
  <c r="AP532"/>
  <c r="AP530"/>
  <c r="AP585"/>
  <c r="AP583"/>
  <c r="AP581"/>
  <c r="AP579"/>
  <c r="AP577"/>
  <c r="AP575"/>
  <c r="AP573"/>
  <c r="AP571"/>
  <c r="AP569"/>
  <c r="AP567"/>
  <c r="AP565"/>
  <c r="AP563"/>
  <c r="AP561"/>
  <c r="AP559"/>
  <c r="AP557"/>
  <c r="AP555"/>
  <c r="AP553"/>
  <c r="AP551"/>
  <c r="AP549"/>
  <c r="AP547"/>
  <c r="AP545"/>
  <c r="AP543"/>
  <c r="AP541"/>
  <c r="AP539"/>
  <c r="AP537"/>
  <c r="AP535"/>
  <c r="AP533"/>
  <c r="AP531"/>
  <c r="AP528"/>
  <c r="AP526"/>
  <c r="AP524"/>
  <c r="AP522"/>
  <c r="AP520"/>
  <c r="AP518"/>
  <c r="AP516"/>
  <c r="AP514"/>
  <c r="AP512"/>
  <c r="AP510"/>
  <c r="AP508"/>
  <c r="AP506"/>
  <c r="AP504"/>
  <c r="AP502"/>
  <c r="AP500"/>
  <c r="AP498"/>
  <c r="AP496"/>
  <c r="AP494"/>
  <c r="AP492"/>
  <c r="AP529"/>
  <c r="AP527"/>
  <c r="AP525"/>
  <c r="AP523"/>
  <c r="AP521"/>
  <c r="AP519"/>
  <c r="AP517"/>
  <c r="AP515"/>
  <c r="AP513"/>
  <c r="AP511"/>
  <c r="AP509"/>
  <c r="AP507"/>
  <c r="AP505"/>
  <c r="AP503"/>
  <c r="AP501"/>
  <c r="AP499"/>
  <c r="AP497"/>
  <c r="AP495"/>
  <c r="AP493"/>
  <c r="AV582"/>
  <c r="AV574"/>
  <c r="AV566"/>
  <c r="AV558"/>
  <c r="AV550"/>
  <c r="AV542"/>
  <c r="AV534"/>
  <c r="AV583"/>
  <c r="AV575"/>
  <c r="AV567"/>
  <c r="AV559"/>
  <c r="AV551"/>
  <c r="AV543"/>
  <c r="AV535"/>
  <c r="AV528"/>
  <c r="AV520"/>
  <c r="AV512"/>
  <c r="AV504"/>
  <c r="AV496"/>
  <c r="AV525"/>
  <c r="AV517"/>
  <c r="AV509"/>
  <c r="AV501"/>
  <c r="AV493"/>
  <c r="AX584"/>
  <c r="AX582"/>
  <c r="AX580"/>
  <c r="AX578"/>
  <c r="AX576"/>
  <c r="AX574"/>
  <c r="AX572"/>
  <c r="AX570"/>
  <c r="AX568"/>
  <c r="AX566"/>
  <c r="AX564"/>
  <c r="AX562"/>
  <c r="AX560"/>
  <c r="AX558"/>
  <c r="AX556"/>
  <c r="AX554"/>
  <c r="AX552"/>
  <c r="AX550"/>
  <c r="AX548"/>
  <c r="AX546"/>
  <c r="AX544"/>
  <c r="AX542"/>
  <c r="AX540"/>
  <c r="AX538"/>
  <c r="AX536"/>
  <c r="AX534"/>
  <c r="AX532"/>
  <c r="AX530"/>
  <c r="AX585"/>
  <c r="AX583"/>
  <c r="AX581"/>
  <c r="AX579"/>
  <c r="AX577"/>
  <c r="AX575"/>
  <c r="AX573"/>
  <c r="AX571"/>
  <c r="AX569"/>
  <c r="AX567"/>
  <c r="AX565"/>
  <c r="AX563"/>
  <c r="AX561"/>
  <c r="AX559"/>
  <c r="AX557"/>
  <c r="AX555"/>
  <c r="AX553"/>
  <c r="AX551"/>
  <c r="AX549"/>
  <c r="AX547"/>
  <c r="AX545"/>
  <c r="AX543"/>
  <c r="AX541"/>
  <c r="AX539"/>
  <c r="AX537"/>
  <c r="AX535"/>
  <c r="AX533"/>
  <c r="AX531"/>
  <c r="AX528"/>
  <c r="AX526"/>
  <c r="AX524"/>
  <c r="AX522"/>
  <c r="AX520"/>
  <c r="AX518"/>
  <c r="AX516"/>
  <c r="AX514"/>
  <c r="AX512"/>
  <c r="AX510"/>
  <c r="AX508"/>
  <c r="AX506"/>
  <c r="AX504"/>
  <c r="AX502"/>
  <c r="AX500"/>
  <c r="AX498"/>
  <c r="AX496"/>
  <c r="AX494"/>
  <c r="AX492"/>
  <c r="AX529"/>
  <c r="AX527"/>
  <c r="AX525"/>
  <c r="AX523"/>
  <c r="AX521"/>
  <c r="AX519"/>
  <c r="AX517"/>
  <c r="AX515"/>
  <c r="AX513"/>
  <c r="AX511"/>
  <c r="AX509"/>
  <c r="AX507"/>
  <c r="AX505"/>
  <c r="AX503"/>
  <c r="AX501"/>
  <c r="AX499"/>
  <c r="AX497"/>
  <c r="AX495"/>
  <c r="AX493"/>
  <c r="AB524"/>
  <c r="AN442"/>
  <c r="AS442"/>
  <c r="AJ400"/>
  <c r="AS400"/>
  <c r="AA456"/>
  <c r="AS456"/>
  <c r="BJ329"/>
  <c r="BJ341"/>
  <c r="BJ353"/>
  <c r="BJ357"/>
  <c r="BJ369"/>
  <c r="BJ323"/>
  <c r="BJ363"/>
  <c r="BJ310"/>
  <c r="BC402"/>
  <c r="BC450"/>
  <c r="BE400"/>
  <c r="BE402"/>
  <c r="BE456"/>
  <c r="X400"/>
  <c r="BA442"/>
  <c r="E450"/>
  <c r="AK400"/>
  <c r="AK442"/>
  <c r="AL456"/>
  <c r="AE456"/>
  <c r="I456"/>
  <c r="AJ460"/>
  <c r="AF393"/>
  <c r="AF487" s="1"/>
  <c r="Z393"/>
  <c r="S393"/>
  <c r="BA393"/>
  <c r="X393"/>
  <c r="E393"/>
  <c r="BC393"/>
  <c r="F393"/>
  <c r="AE393"/>
  <c r="BE393"/>
  <c r="I393"/>
  <c r="AA400"/>
  <c r="AN400"/>
  <c r="AN487" s="1"/>
  <c r="AN488" s="1"/>
  <c r="AN489" s="1"/>
  <c r="BE450"/>
  <c r="AY295" i="7"/>
  <c r="AW295"/>
  <c r="AU295"/>
  <c r="AS295"/>
  <c r="AQ295"/>
  <c r="AX295"/>
  <c r="AV295"/>
  <c r="AT295"/>
  <c r="AR295"/>
  <c r="AP295"/>
  <c r="BH295"/>
  <c r="BF295"/>
  <c r="BD295"/>
  <c r="BB295"/>
  <c r="AZ295"/>
  <c r="AN295"/>
  <c r="AL295"/>
  <c r="AJ295"/>
  <c r="AH295"/>
  <c r="AF295"/>
  <c r="AD295"/>
  <c r="AB295"/>
  <c r="Z295"/>
  <c r="X295"/>
  <c r="V295"/>
  <c r="T295"/>
  <c r="R295"/>
  <c r="P295"/>
  <c r="N295"/>
  <c r="L295"/>
  <c r="J295"/>
  <c r="H295"/>
  <c r="F295"/>
  <c r="D295"/>
  <c r="BI295"/>
  <c r="BE295"/>
  <c r="BA295"/>
  <c r="AM295"/>
  <c r="AI295"/>
  <c r="AE295"/>
  <c r="AA295"/>
  <c r="W295"/>
  <c r="S295"/>
  <c r="O295"/>
  <c r="K295"/>
  <c r="G295"/>
  <c r="BG295"/>
  <c r="BC295"/>
  <c r="AO295"/>
  <c r="AO490" s="1"/>
  <c r="AK295"/>
  <c r="AG295"/>
  <c r="AC295"/>
  <c r="Y295"/>
  <c r="U295"/>
  <c r="Q295"/>
  <c r="M295"/>
  <c r="I295"/>
  <c r="E295"/>
  <c r="AN490"/>
  <c r="AZ490"/>
  <c r="AI490"/>
  <c r="AM490"/>
  <c r="BA490"/>
  <c r="AR490"/>
  <c r="AP490"/>
  <c r="AX490"/>
  <c r="AQ490"/>
  <c r="AU490"/>
  <c r="AY490"/>
  <c r="AJ490"/>
  <c r="AL490"/>
  <c r="AK490"/>
  <c r="AV490"/>
  <c r="AT490"/>
  <c r="AS490"/>
  <c r="AW490"/>
  <c r="O460" i="11"/>
  <c r="BD460"/>
  <c r="AR460"/>
  <c r="AV456"/>
  <c r="AR456"/>
  <c r="BA456"/>
  <c r="L456"/>
  <c r="V408"/>
  <c r="BD408"/>
  <c r="AR408"/>
  <c r="V446" i="10"/>
  <c r="V487" s="1"/>
  <c r="V488" s="1"/>
  <c r="V489" s="1"/>
  <c r="AK446"/>
  <c r="I446"/>
  <c r="AL446"/>
  <c r="Z446"/>
  <c r="F446"/>
  <c r="AZ446"/>
  <c r="AA454"/>
  <c r="AK454"/>
  <c r="Z454"/>
  <c r="AZ454"/>
  <c r="S454"/>
  <c r="AE454"/>
  <c r="BC466"/>
  <c r="AL466"/>
  <c r="BH390"/>
  <c r="BC472" i="11"/>
  <c r="BC444"/>
  <c r="BC428"/>
  <c r="BC418"/>
  <c r="BC414"/>
  <c r="BC406"/>
  <c r="BC402"/>
  <c r="BC398"/>
  <c r="BC394"/>
  <c r="BH387"/>
  <c r="BO387" s="1"/>
  <c r="BH383"/>
  <c r="BO383" s="1"/>
  <c r="BH363"/>
  <c r="BO363" s="1"/>
  <c r="BH359"/>
  <c r="BO359" s="1"/>
  <c r="BC463"/>
  <c r="BC445"/>
  <c r="BH366"/>
  <c r="BO366" s="1"/>
  <c r="BH354"/>
  <c r="BO354" s="1"/>
  <c r="BH326"/>
  <c r="BO326" s="1"/>
  <c r="BH322"/>
  <c r="BO322" s="1"/>
  <c r="BH314"/>
  <c r="BO314" s="1"/>
  <c r="V475"/>
  <c r="BJ362"/>
  <c r="BJ383"/>
  <c r="V476"/>
  <c r="BJ375"/>
  <c r="BJ367"/>
  <c r="BJ351"/>
  <c r="BJ335"/>
  <c r="V424"/>
  <c r="BC436"/>
  <c r="BC425"/>
  <c r="U409"/>
  <c r="U401"/>
  <c r="BA458"/>
  <c r="BA418"/>
  <c r="BA396"/>
  <c r="O421"/>
  <c r="BD463"/>
  <c r="BD435"/>
  <c r="BD401"/>
  <c r="AR458"/>
  <c r="AR430"/>
  <c r="AR418"/>
  <c r="AR412"/>
  <c r="V441"/>
  <c r="V405"/>
  <c r="BC453"/>
  <c r="U428"/>
  <c r="U418"/>
  <c r="L457"/>
  <c r="L453"/>
  <c r="BA397"/>
  <c r="O418"/>
  <c r="O396"/>
  <c r="BD458"/>
  <c r="BD428"/>
  <c r="AR457"/>
  <c r="AR437"/>
  <c r="AR405"/>
  <c r="V458"/>
  <c r="AE402" i="10"/>
  <c r="F402"/>
  <c r="AJ402"/>
  <c r="AJ487" s="1"/>
  <c r="AJ488" s="1"/>
  <c r="AJ489" s="1"/>
  <c r="AJ582" s="1"/>
  <c r="AK402"/>
  <c r="Z402"/>
  <c r="AL402"/>
  <c r="I402"/>
  <c r="BC442"/>
  <c r="Z442"/>
  <c r="F442"/>
  <c r="AZ442"/>
  <c r="AE442"/>
  <c r="I442"/>
  <c r="AL442"/>
  <c r="S442"/>
  <c r="AA450"/>
  <c r="Z450"/>
  <c r="AZ450"/>
  <c r="AE450"/>
  <c r="AK450"/>
  <c r="I450"/>
  <c r="AL450"/>
  <c r="BC437" i="11"/>
  <c r="U457"/>
  <c r="U405"/>
  <c r="L435"/>
  <c r="BA410"/>
  <c r="O437"/>
  <c r="O405"/>
  <c r="BD457"/>
  <c r="AR436"/>
  <c r="AR428"/>
  <c r="AR410"/>
  <c r="AR404"/>
  <c r="AR396"/>
  <c r="V409"/>
  <c r="V401"/>
  <c r="U426"/>
  <c r="BA463"/>
  <c r="O444"/>
  <c r="O426"/>
  <c r="BD430"/>
  <c r="AR463"/>
  <c r="AR441"/>
  <c r="AR421"/>
  <c r="AR401"/>
  <c r="AR397"/>
  <c r="BH296"/>
  <c r="BO296" s="1"/>
  <c r="BH300"/>
  <c r="BO300" s="1"/>
  <c r="BH304"/>
  <c r="BO304" s="1"/>
  <c r="AX99" i="7"/>
  <c r="AV99"/>
  <c r="AT99"/>
  <c r="AR99"/>
  <c r="AP99"/>
  <c r="AY99"/>
  <c r="AU99"/>
  <c r="AQ99"/>
  <c r="AW99"/>
  <c r="AS99"/>
  <c r="AO99"/>
  <c r="K487" i="10"/>
  <c r="K488" s="1"/>
  <c r="K489" s="1"/>
  <c r="K585" s="1"/>
  <c r="AM586"/>
  <c r="AH584"/>
  <c r="AH582"/>
  <c r="AH580"/>
  <c r="AH578"/>
  <c r="AH576"/>
  <c r="AH574"/>
  <c r="AH572"/>
  <c r="AH570"/>
  <c r="AH568"/>
  <c r="AH566"/>
  <c r="AH564"/>
  <c r="AH562"/>
  <c r="AH560"/>
  <c r="AH558"/>
  <c r="AH556"/>
  <c r="AH554"/>
  <c r="AH552"/>
  <c r="AH550"/>
  <c r="AH548"/>
  <c r="AH546"/>
  <c r="AH544"/>
  <c r="AH542"/>
  <c r="AH540"/>
  <c r="AH538"/>
  <c r="AH536"/>
  <c r="AH534"/>
  <c r="AH532"/>
  <c r="AH530"/>
  <c r="AH585"/>
  <c r="AH583"/>
  <c r="AH581"/>
  <c r="AH579"/>
  <c r="AH577"/>
  <c r="AH575"/>
  <c r="AH573"/>
  <c r="AH571"/>
  <c r="AH569"/>
  <c r="AH567"/>
  <c r="AH565"/>
  <c r="AH563"/>
  <c r="AH561"/>
  <c r="AH559"/>
  <c r="AH557"/>
  <c r="AH555"/>
  <c r="AH553"/>
  <c r="AH551"/>
  <c r="AH549"/>
  <c r="AH547"/>
  <c r="AH545"/>
  <c r="AH543"/>
  <c r="AH541"/>
  <c r="AH539"/>
  <c r="AH537"/>
  <c r="AH535"/>
  <c r="AH533"/>
  <c r="AH531"/>
  <c r="AH529"/>
  <c r="AH528"/>
  <c r="AH526"/>
  <c r="AH524"/>
  <c r="AH522"/>
  <c r="AH520"/>
  <c r="AH518"/>
  <c r="AH516"/>
  <c r="AH514"/>
  <c r="AH512"/>
  <c r="AH510"/>
  <c r="AH508"/>
  <c r="AH506"/>
  <c r="AH504"/>
  <c r="AH502"/>
  <c r="AH500"/>
  <c r="AH498"/>
  <c r="AH496"/>
  <c r="AH494"/>
  <c r="AH492"/>
  <c r="AH527"/>
  <c r="AH525"/>
  <c r="AH523"/>
  <c r="AH521"/>
  <c r="AH519"/>
  <c r="AH517"/>
  <c r="AH515"/>
  <c r="AH513"/>
  <c r="AH511"/>
  <c r="AH509"/>
  <c r="AH507"/>
  <c r="AH505"/>
  <c r="AH503"/>
  <c r="AH501"/>
  <c r="AH499"/>
  <c r="AH497"/>
  <c r="AH495"/>
  <c r="AH493"/>
  <c r="AG487"/>
  <c r="AG488" s="1"/>
  <c r="AI487"/>
  <c r="AI488" s="1"/>
  <c r="AI489" s="1"/>
  <c r="E487"/>
  <c r="E488" s="1"/>
  <c r="E489" s="1"/>
  <c r="E584" s="1"/>
  <c r="BD487"/>
  <c r="BD488" s="1"/>
  <c r="AB527"/>
  <c r="AB559"/>
  <c r="W585"/>
  <c r="BJ346"/>
  <c r="BJ296"/>
  <c r="BJ305"/>
  <c r="B487"/>
  <c r="B488" s="1"/>
  <c r="I3" i="9" s="1"/>
  <c r="BJ356" i="10"/>
  <c r="BJ320"/>
  <c r="BJ303"/>
  <c r="BJ382" i="11"/>
  <c r="AO487" i="10"/>
  <c r="AO488" s="1"/>
  <c r="AO489" s="1"/>
  <c r="BH324" i="11"/>
  <c r="BO324" s="1"/>
  <c r="BH360"/>
  <c r="BO360" s="1"/>
  <c r="BM372"/>
  <c r="BH339"/>
  <c r="BO339" s="1"/>
  <c r="BH303"/>
  <c r="BO303" s="1"/>
  <c r="AK447"/>
  <c r="AY487" i="10"/>
  <c r="AY488" s="1"/>
  <c r="AY489" s="1"/>
  <c r="BE435" i="11"/>
  <c r="M435"/>
  <c r="J435"/>
  <c r="AX435"/>
  <c r="AT435"/>
  <c r="AP435"/>
  <c r="AV402"/>
  <c r="BA402"/>
  <c r="AX402"/>
  <c r="S410"/>
  <c r="AP410"/>
  <c r="AX410"/>
  <c r="I418"/>
  <c r="AX418"/>
  <c r="S418"/>
  <c r="AP418"/>
  <c r="M418"/>
  <c r="V426"/>
  <c r="S426"/>
  <c r="T426"/>
  <c r="AY426"/>
  <c r="AX426"/>
  <c r="BA430"/>
  <c r="AP430"/>
  <c r="T430"/>
  <c r="AX430"/>
  <c r="J430"/>
  <c r="AT430"/>
  <c r="S438"/>
  <c r="AT438"/>
  <c r="M438"/>
  <c r="AX438"/>
  <c r="BB461"/>
  <c r="BE469"/>
  <c r="J469"/>
  <c r="S469"/>
  <c r="T469"/>
  <c r="AS399"/>
  <c r="AP399"/>
  <c r="AT399"/>
  <c r="M399"/>
  <c r="S403"/>
  <c r="BA403"/>
  <c r="S407"/>
  <c r="AT407"/>
  <c r="M407"/>
  <c r="BA407"/>
  <c r="M411"/>
  <c r="T411"/>
  <c r="AT411"/>
  <c r="AS415"/>
  <c r="AP415"/>
  <c r="V419"/>
  <c r="AT419"/>
  <c r="M419"/>
  <c r="M427"/>
  <c r="AT427"/>
  <c r="AP427"/>
  <c r="T427"/>
  <c r="BB443"/>
  <c r="BA443"/>
  <c r="T443"/>
  <c r="O447"/>
  <c r="J447"/>
  <c r="BB451"/>
  <c r="BA451"/>
  <c r="AT451"/>
  <c r="AP451"/>
  <c r="J451"/>
  <c r="O455"/>
  <c r="S455"/>
  <c r="J455"/>
  <c r="AT455"/>
  <c r="AP455"/>
  <c r="J487" i="10"/>
  <c r="J488" s="1"/>
  <c r="I11" i="9" s="1"/>
  <c r="AB508" i="10"/>
  <c r="AB543"/>
  <c r="AB574"/>
  <c r="BJ311"/>
  <c r="M416" i="11"/>
  <c r="M400"/>
  <c r="M396"/>
  <c r="AY393"/>
  <c r="BH379"/>
  <c r="BO379" s="1"/>
  <c r="BH371"/>
  <c r="BO371" s="1"/>
  <c r="BH355"/>
  <c r="BO355" s="1"/>
  <c r="BH343"/>
  <c r="BO343" s="1"/>
  <c r="BH341"/>
  <c r="BO341" s="1"/>
  <c r="BH335"/>
  <c r="BO335" s="1"/>
  <c r="BH329"/>
  <c r="BO329" s="1"/>
  <c r="BH327"/>
  <c r="BO327" s="1"/>
  <c r="BH325"/>
  <c r="BO325" s="1"/>
  <c r="BH319"/>
  <c r="BO319" s="1"/>
  <c r="BH317"/>
  <c r="BO317" s="1"/>
  <c r="BH313"/>
  <c r="BO313" s="1"/>
  <c r="AP408"/>
  <c r="BH305"/>
  <c r="BO305" s="1"/>
  <c r="BH301"/>
  <c r="BO301" s="1"/>
  <c r="BH299"/>
  <c r="BO299" s="1"/>
  <c r="BH297"/>
  <c r="BO297" s="1"/>
  <c r="M401"/>
  <c r="BC390"/>
  <c r="BH388"/>
  <c r="BO388" s="1"/>
  <c r="BH386"/>
  <c r="BO386" s="1"/>
  <c r="BH384"/>
  <c r="BO384" s="1"/>
  <c r="BH382"/>
  <c r="BO382" s="1"/>
  <c r="BH380"/>
  <c r="BO380" s="1"/>
  <c r="BH376"/>
  <c r="BO376" s="1"/>
  <c r="BH374"/>
  <c r="BO374" s="1"/>
  <c r="BH370"/>
  <c r="BO370" s="1"/>
  <c r="BH364"/>
  <c r="BO364" s="1"/>
  <c r="BH356"/>
  <c r="BO356" s="1"/>
  <c r="BH352"/>
  <c r="BO352" s="1"/>
  <c r="J445"/>
  <c r="BH346"/>
  <c r="BO346" s="1"/>
  <c r="BH336"/>
  <c r="BO336" s="1"/>
  <c r="BH334"/>
  <c r="BO334" s="1"/>
  <c r="BH330"/>
  <c r="BO330" s="1"/>
  <c r="BH318"/>
  <c r="BO318" s="1"/>
  <c r="BH316"/>
  <c r="BO316" s="1"/>
  <c r="BH312"/>
  <c r="BO312" s="1"/>
  <c r="BH308"/>
  <c r="BO308" s="1"/>
  <c r="BH302"/>
  <c r="BO302" s="1"/>
  <c r="BH298"/>
  <c r="BO298" s="1"/>
  <c r="BM384"/>
  <c r="BM376"/>
  <c r="S423"/>
  <c r="AY403"/>
  <c r="AX401"/>
  <c r="AX405"/>
  <c r="AX409"/>
  <c r="AX421"/>
  <c r="AX425"/>
  <c r="AX429"/>
  <c r="AX433"/>
  <c r="AX445"/>
  <c r="AX449"/>
  <c r="AX453"/>
  <c r="AX457"/>
  <c r="AX461"/>
  <c r="AX469"/>
  <c r="U487" i="10"/>
  <c r="U488" s="1"/>
  <c r="U489" s="1"/>
  <c r="U584" s="1"/>
  <c r="M460" i="11"/>
  <c r="AX458"/>
  <c r="AX396"/>
  <c r="AX437"/>
  <c r="AT463"/>
  <c r="AT412"/>
  <c r="AT400"/>
  <c r="AT436"/>
  <c r="AP458"/>
  <c r="AP421"/>
  <c r="AP401"/>
  <c r="AP441"/>
  <c r="T428"/>
  <c r="T416"/>
  <c r="BA453"/>
  <c r="BA433"/>
  <c r="BA401"/>
  <c r="S457"/>
  <c r="S445"/>
  <c r="S401"/>
  <c r="J463"/>
  <c r="AY408"/>
  <c r="M437"/>
  <c r="M433"/>
  <c r="AX460"/>
  <c r="AX444"/>
  <c r="AX416"/>
  <c r="AX408"/>
  <c r="AX400"/>
  <c r="AT460"/>
  <c r="AT429"/>
  <c r="AT421"/>
  <c r="AP396"/>
  <c r="T458"/>
  <c r="T409"/>
  <c r="T401"/>
  <c r="BA444"/>
  <c r="BA436"/>
  <c r="BA404"/>
  <c r="S428"/>
  <c r="J456"/>
  <c r="J404"/>
  <c r="AY469"/>
  <c r="AX399"/>
  <c r="AX403"/>
  <c r="AX407"/>
  <c r="AX411"/>
  <c r="AX415"/>
  <c r="AX419"/>
  <c r="AX427"/>
  <c r="AX443"/>
  <c r="AX447"/>
  <c r="AX451"/>
  <c r="AX455"/>
  <c r="AX463"/>
  <c r="BG487" i="10"/>
  <c r="BG488" s="1"/>
  <c r="M404" i="11"/>
  <c r="AX441"/>
  <c r="AT428"/>
  <c r="AT404"/>
  <c r="AP460"/>
  <c r="AP456"/>
  <c r="AP437"/>
  <c r="BA457"/>
  <c r="BA437"/>
  <c r="BA421"/>
  <c r="S409"/>
  <c r="J457"/>
  <c r="J453"/>
  <c r="J449"/>
  <c r="M463"/>
  <c r="M421"/>
  <c r="M397"/>
  <c r="AX456"/>
  <c r="AX428"/>
  <c r="AX412"/>
  <c r="AX404"/>
  <c r="AX397"/>
  <c r="AX436"/>
  <c r="AT437"/>
  <c r="AP457"/>
  <c r="AP412"/>
  <c r="AP400"/>
  <c r="AP436"/>
  <c r="T444"/>
  <c r="T405"/>
  <c r="T441"/>
  <c r="J460"/>
  <c r="J428"/>
  <c r="BH99" i="7"/>
  <c r="BF99"/>
  <c r="BD99"/>
  <c r="BB99"/>
  <c r="AZ99"/>
  <c r="AN99"/>
  <c r="AL99"/>
  <c r="AJ99"/>
  <c r="AH99"/>
  <c r="AF99"/>
  <c r="AD99"/>
  <c r="AB99"/>
  <c r="Z99"/>
  <c r="X99"/>
  <c r="V99"/>
  <c r="T99"/>
  <c r="R99"/>
  <c r="P99"/>
  <c r="N99"/>
  <c r="L99"/>
  <c r="J99"/>
  <c r="H99"/>
  <c r="F99"/>
  <c r="D99"/>
  <c r="BG99"/>
  <c r="BC99"/>
  <c r="AK99"/>
  <c r="AG99"/>
  <c r="AC99"/>
  <c r="Y99"/>
  <c r="U99"/>
  <c r="Q99"/>
  <c r="M99"/>
  <c r="I99"/>
  <c r="E99"/>
  <c r="BI99"/>
  <c r="BE99"/>
  <c r="BA99"/>
  <c r="AM99"/>
  <c r="AI99"/>
  <c r="AE99"/>
  <c r="AA99"/>
  <c r="W99"/>
  <c r="S99"/>
  <c r="O99"/>
  <c r="K99"/>
  <c r="G99"/>
  <c r="I40" i="9"/>
  <c r="I35"/>
  <c r="AB500" i="10"/>
  <c r="AB516"/>
  <c r="AB535"/>
  <c r="AB551"/>
  <c r="AB566"/>
  <c r="AB583"/>
  <c r="BG469" i="11"/>
  <c r="BG457"/>
  <c r="BG401"/>
  <c r="BG428"/>
  <c r="BG460"/>
  <c r="BB435"/>
  <c r="BB446"/>
  <c r="BG426"/>
  <c r="BG410"/>
  <c r="AY396"/>
  <c r="Q456"/>
  <c r="Q430"/>
  <c r="Q404"/>
  <c r="BB438"/>
  <c r="D428"/>
  <c r="D418"/>
  <c r="D442"/>
  <c r="BE436"/>
  <c r="AV455"/>
  <c r="AV441"/>
  <c r="AV435"/>
  <c r="AV415"/>
  <c r="AV405"/>
  <c r="N443"/>
  <c r="N427"/>
  <c r="N409"/>
  <c r="N401"/>
  <c r="AY458"/>
  <c r="AY410"/>
  <c r="Q469"/>
  <c r="Q455"/>
  <c r="Q451"/>
  <c r="Q445"/>
  <c r="Q403"/>
  <c r="BB463"/>
  <c r="BB427"/>
  <c r="BB411"/>
  <c r="D469"/>
  <c r="D455"/>
  <c r="D409"/>
  <c r="D401"/>
  <c r="BE457"/>
  <c r="BE451"/>
  <c r="BE402"/>
  <c r="AV446"/>
  <c r="AV430"/>
  <c r="AV416"/>
  <c r="AV408"/>
  <c r="N458"/>
  <c r="N430"/>
  <c r="N426"/>
  <c r="BG463"/>
  <c r="BG435"/>
  <c r="BG403"/>
  <c r="BG408"/>
  <c r="AY397"/>
  <c r="AY401"/>
  <c r="AY457"/>
  <c r="BB400"/>
  <c r="BB412"/>
  <c r="BB428"/>
  <c r="BB460"/>
  <c r="BG458"/>
  <c r="BG418"/>
  <c r="AY456"/>
  <c r="Q460"/>
  <c r="Q446"/>
  <c r="Q428"/>
  <c r="Q400"/>
  <c r="D446"/>
  <c r="D426"/>
  <c r="D416"/>
  <c r="BE442"/>
  <c r="BE403"/>
  <c r="AV451"/>
  <c r="AV437"/>
  <c r="AV421"/>
  <c r="AV407"/>
  <c r="N469"/>
  <c r="N441"/>
  <c r="N411"/>
  <c r="N405"/>
  <c r="BG430"/>
  <c r="AY418"/>
  <c r="AY402"/>
  <c r="Q457"/>
  <c r="Q453"/>
  <c r="Q449"/>
  <c r="Q435"/>
  <c r="Q401"/>
  <c r="BB455"/>
  <c r="BB419"/>
  <c r="BB399"/>
  <c r="D457"/>
  <c r="D445"/>
  <c r="D405"/>
  <c r="D397"/>
  <c r="BE453"/>
  <c r="BE443"/>
  <c r="AV460"/>
  <c r="AV436"/>
  <c r="AV428"/>
  <c r="AV412"/>
  <c r="AV400"/>
  <c r="N444"/>
  <c r="N428"/>
  <c r="N416"/>
  <c r="BC408"/>
  <c r="BF409"/>
  <c r="BF425"/>
  <c r="BF429"/>
  <c r="BF433"/>
  <c r="BF445"/>
  <c r="BF442"/>
  <c r="BF418"/>
  <c r="BF435"/>
  <c r="AS456"/>
  <c r="AS436"/>
  <c r="AS418"/>
  <c r="AS412"/>
  <c r="BF460"/>
  <c r="BF416"/>
  <c r="AS463"/>
  <c r="AS455"/>
  <c r="AS441"/>
  <c r="AS401"/>
  <c r="BC410"/>
  <c r="BC426"/>
  <c r="BF436"/>
  <c r="BF415"/>
  <c r="BF451"/>
  <c r="BC457"/>
  <c r="BF426"/>
  <c r="BF410"/>
  <c r="AS458"/>
  <c r="AS446"/>
  <c r="AS430"/>
  <c r="AS416"/>
  <c r="BC435"/>
  <c r="BF428"/>
  <c r="BF437"/>
  <c r="AS457"/>
  <c r="AS451"/>
  <c r="AS435"/>
  <c r="AC518" i="10"/>
  <c r="W522"/>
  <c r="M444" i="11"/>
  <c r="M428"/>
  <c r="I469"/>
  <c r="I455"/>
  <c r="I409"/>
  <c r="I401"/>
  <c r="AY460"/>
  <c r="AY428"/>
  <c r="AY404"/>
  <c r="M469"/>
  <c r="M405"/>
  <c r="I426"/>
  <c r="I416"/>
  <c r="BF430"/>
  <c r="BB453"/>
  <c r="BB421"/>
  <c r="BE460"/>
  <c r="BE438"/>
  <c r="BE427"/>
  <c r="BE419"/>
  <c r="BE405"/>
  <c r="BE399"/>
  <c r="AS460"/>
  <c r="AS410"/>
  <c r="AS404"/>
  <c r="AS396"/>
  <c r="O463"/>
  <c r="O451"/>
  <c r="O435"/>
  <c r="O401"/>
  <c r="AV463"/>
  <c r="AV427"/>
  <c r="AV399"/>
  <c r="AY446"/>
  <c r="AY430"/>
  <c r="BF412"/>
  <c r="BF404"/>
  <c r="BB407"/>
  <c r="BB436"/>
  <c r="BE428"/>
  <c r="BE418"/>
  <c r="BE404"/>
  <c r="BE396"/>
  <c r="AS427"/>
  <c r="AS405"/>
  <c r="AS397"/>
  <c r="O458"/>
  <c r="O446"/>
  <c r="O428"/>
  <c r="O402"/>
  <c r="AV418"/>
  <c r="AV404"/>
  <c r="AY399"/>
  <c r="AY407"/>
  <c r="AY411"/>
  <c r="AY419"/>
  <c r="AY427"/>
  <c r="AY435"/>
  <c r="AY451"/>
  <c r="AY455"/>
  <c r="AY463"/>
  <c r="BF438"/>
  <c r="BF401"/>
  <c r="BF405"/>
  <c r="BF421"/>
  <c r="BF453"/>
  <c r="BB402"/>
  <c r="BB430"/>
  <c r="BB442"/>
  <c r="M430"/>
  <c r="M426"/>
  <c r="I457"/>
  <c r="I445"/>
  <c r="I405"/>
  <c r="I397"/>
  <c r="AY400"/>
  <c r="M443"/>
  <c r="I446"/>
  <c r="I428"/>
  <c r="BF402"/>
  <c r="BB457"/>
  <c r="BB433"/>
  <c r="BB401"/>
  <c r="BE444"/>
  <c r="BE433"/>
  <c r="BE421"/>
  <c r="BE407"/>
  <c r="BE401"/>
  <c r="BE397"/>
  <c r="AS428"/>
  <c r="AS408"/>
  <c r="AS400"/>
  <c r="O457"/>
  <c r="O403"/>
  <c r="O399"/>
  <c r="AV397"/>
  <c r="AY438"/>
  <c r="BF456"/>
  <c r="BF408"/>
  <c r="BF400"/>
  <c r="BB403"/>
  <c r="BE437"/>
  <c r="BE430"/>
  <c r="BE426"/>
  <c r="BE416"/>
  <c r="BE400"/>
  <c r="AS407"/>
  <c r="O456"/>
  <c r="O404"/>
  <c r="AV410"/>
  <c r="AY421"/>
  <c r="AY429"/>
  <c r="AY437"/>
  <c r="AY461"/>
  <c r="BF399"/>
  <c r="BF403"/>
  <c r="BF407"/>
  <c r="BF411"/>
  <c r="BF427"/>
  <c r="BF443"/>
  <c r="BB437"/>
  <c r="BB404"/>
  <c r="BB444"/>
  <c r="BB487" i="10"/>
  <c r="BB488" s="1"/>
  <c r="I51" i="9" s="1"/>
  <c r="AB496" i="10"/>
  <c r="AB504"/>
  <c r="AB512"/>
  <c r="AB520"/>
  <c r="AB531"/>
  <c r="AB539"/>
  <c r="AB547"/>
  <c r="AB555"/>
  <c r="AB563"/>
  <c r="AB570"/>
  <c r="AB579"/>
  <c r="P523"/>
  <c r="AB525"/>
  <c r="AB494"/>
  <c r="AB498"/>
  <c r="AB502"/>
  <c r="AB506"/>
  <c r="AB510"/>
  <c r="AB514"/>
  <c r="AB518"/>
  <c r="AB522"/>
  <c r="AB529"/>
  <c r="AB533"/>
  <c r="AB537"/>
  <c r="AB541"/>
  <c r="AB545"/>
  <c r="AB549"/>
  <c r="AB553"/>
  <c r="AB557"/>
  <c r="AB561"/>
  <c r="AB565"/>
  <c r="AB568"/>
  <c r="AB572"/>
  <c r="AB577"/>
  <c r="AB581"/>
  <c r="AB585"/>
  <c r="S476" i="11"/>
  <c r="S394"/>
  <c r="V423"/>
  <c r="V397"/>
  <c r="V416"/>
  <c r="I29" i="9"/>
  <c r="I30"/>
  <c r="I17"/>
  <c r="I24"/>
  <c r="P526" i="10"/>
  <c r="P558"/>
  <c r="AC581"/>
  <c r="W553"/>
  <c r="P507"/>
  <c r="P542"/>
  <c r="P573"/>
  <c r="AC549"/>
  <c r="W506"/>
  <c r="W537"/>
  <c r="W569"/>
  <c r="P499"/>
  <c r="P515"/>
  <c r="P534"/>
  <c r="P550"/>
  <c r="P576"/>
  <c r="P582"/>
  <c r="AC502"/>
  <c r="AC533"/>
  <c r="AC565"/>
  <c r="W498"/>
  <c r="W514"/>
  <c r="W529"/>
  <c r="W545"/>
  <c r="W561"/>
  <c r="W577"/>
  <c r="P495"/>
  <c r="P503"/>
  <c r="P511"/>
  <c r="P519"/>
  <c r="P530"/>
  <c r="P538"/>
  <c r="P546"/>
  <c r="P554"/>
  <c r="P562"/>
  <c r="P569"/>
  <c r="P578"/>
  <c r="AC494"/>
  <c r="AC510"/>
  <c r="AC525"/>
  <c r="AC541"/>
  <c r="AC557"/>
  <c r="AC573"/>
  <c r="W494"/>
  <c r="W502"/>
  <c r="W510"/>
  <c r="W518"/>
  <c r="W525"/>
  <c r="W533"/>
  <c r="W541"/>
  <c r="W549"/>
  <c r="W557"/>
  <c r="W565"/>
  <c r="W573"/>
  <c r="W581"/>
  <c r="P492"/>
  <c r="P493"/>
  <c r="P497"/>
  <c r="P501"/>
  <c r="P505"/>
  <c r="P509"/>
  <c r="P513"/>
  <c r="P517"/>
  <c r="P521"/>
  <c r="P528"/>
  <c r="P532"/>
  <c r="P536"/>
  <c r="P540"/>
  <c r="P544"/>
  <c r="P548"/>
  <c r="P552"/>
  <c r="P556"/>
  <c r="P560"/>
  <c r="P564"/>
  <c r="P567"/>
  <c r="P571"/>
  <c r="P575"/>
  <c r="P580"/>
  <c r="P584"/>
  <c r="AC498"/>
  <c r="AC506"/>
  <c r="AC514"/>
  <c r="AC522"/>
  <c r="AC529"/>
  <c r="AC537"/>
  <c r="AC545"/>
  <c r="AC553"/>
  <c r="AC561"/>
  <c r="AC569"/>
  <c r="AC577"/>
  <c r="AC585"/>
  <c r="W496"/>
  <c r="W500"/>
  <c r="W504"/>
  <c r="W508"/>
  <c r="W512"/>
  <c r="W516"/>
  <c r="W520"/>
  <c r="W524"/>
  <c r="W527"/>
  <c r="W531"/>
  <c r="W535"/>
  <c r="W539"/>
  <c r="W543"/>
  <c r="W547"/>
  <c r="W551"/>
  <c r="W555"/>
  <c r="W559"/>
  <c r="W563"/>
  <c r="W567"/>
  <c r="W571"/>
  <c r="W575"/>
  <c r="W579"/>
  <c r="W583"/>
  <c r="M490" i="7"/>
  <c r="E490"/>
  <c r="P525" i="10"/>
  <c r="P527"/>
  <c r="P494"/>
  <c r="P496"/>
  <c r="P498"/>
  <c r="P500"/>
  <c r="P502"/>
  <c r="P504"/>
  <c r="P506"/>
  <c r="P508"/>
  <c r="P510"/>
  <c r="P512"/>
  <c r="P514"/>
  <c r="P516"/>
  <c r="P518"/>
  <c r="P520"/>
  <c r="P522"/>
  <c r="P524"/>
  <c r="P529"/>
  <c r="P531"/>
  <c r="P533"/>
  <c r="P535"/>
  <c r="P537"/>
  <c r="P539"/>
  <c r="P541"/>
  <c r="P543"/>
  <c r="P545"/>
  <c r="P547"/>
  <c r="P549"/>
  <c r="P551"/>
  <c r="P553"/>
  <c r="P555"/>
  <c r="P557"/>
  <c r="P559"/>
  <c r="P561"/>
  <c r="P563"/>
  <c r="P565"/>
  <c r="P566"/>
  <c r="P568"/>
  <c r="P570"/>
  <c r="P572"/>
  <c r="P574"/>
  <c r="P577"/>
  <c r="P579"/>
  <c r="P581"/>
  <c r="P583"/>
  <c r="AC496"/>
  <c r="AC500"/>
  <c r="AC504"/>
  <c r="AC508"/>
  <c r="AC512"/>
  <c r="AC516"/>
  <c r="AC520"/>
  <c r="AC524"/>
  <c r="AC527"/>
  <c r="AC531"/>
  <c r="AC535"/>
  <c r="AC539"/>
  <c r="AC543"/>
  <c r="AC547"/>
  <c r="AC551"/>
  <c r="AC555"/>
  <c r="AC559"/>
  <c r="AC563"/>
  <c r="AC567"/>
  <c r="AC571"/>
  <c r="AC575"/>
  <c r="AC579"/>
  <c r="AC583"/>
  <c r="W493"/>
  <c r="W495"/>
  <c r="W497"/>
  <c r="W499"/>
  <c r="W501"/>
  <c r="W503"/>
  <c r="W505"/>
  <c r="W507"/>
  <c r="W509"/>
  <c r="W511"/>
  <c r="W513"/>
  <c r="W515"/>
  <c r="W517"/>
  <c r="W519"/>
  <c r="W521"/>
  <c r="W523"/>
  <c r="W492"/>
  <c r="W526"/>
  <c r="W528"/>
  <c r="W530"/>
  <c r="W532"/>
  <c r="W534"/>
  <c r="W536"/>
  <c r="W538"/>
  <c r="W540"/>
  <c r="W542"/>
  <c r="W544"/>
  <c r="W546"/>
  <c r="W548"/>
  <c r="W550"/>
  <c r="W552"/>
  <c r="W554"/>
  <c r="W556"/>
  <c r="W558"/>
  <c r="W560"/>
  <c r="W562"/>
  <c r="W564"/>
  <c r="W566"/>
  <c r="W568"/>
  <c r="W570"/>
  <c r="W572"/>
  <c r="W574"/>
  <c r="W576"/>
  <c r="W578"/>
  <c r="W580"/>
  <c r="W582"/>
  <c r="AC493"/>
  <c r="AC495"/>
  <c r="AC497"/>
  <c r="AC499"/>
  <c r="AC501"/>
  <c r="AC503"/>
  <c r="AC505"/>
  <c r="AC507"/>
  <c r="AC509"/>
  <c r="AC511"/>
  <c r="AC513"/>
  <c r="AC515"/>
  <c r="AC517"/>
  <c r="AC519"/>
  <c r="AC521"/>
  <c r="AC523"/>
  <c r="AC492"/>
  <c r="AC526"/>
  <c r="AC528"/>
  <c r="AC530"/>
  <c r="AC532"/>
  <c r="AC534"/>
  <c r="AC536"/>
  <c r="AC538"/>
  <c r="AC540"/>
  <c r="AC542"/>
  <c r="AC544"/>
  <c r="AC546"/>
  <c r="AC548"/>
  <c r="AC550"/>
  <c r="AC552"/>
  <c r="AC554"/>
  <c r="AC556"/>
  <c r="AC558"/>
  <c r="AC560"/>
  <c r="AC562"/>
  <c r="AC564"/>
  <c r="AC566"/>
  <c r="AC568"/>
  <c r="AC570"/>
  <c r="AC572"/>
  <c r="AC574"/>
  <c r="AC576"/>
  <c r="AC578"/>
  <c r="AC580"/>
  <c r="AC582"/>
  <c r="U499"/>
  <c r="U515"/>
  <c r="U530"/>
  <c r="U546"/>
  <c r="U562"/>
  <c r="U578"/>
  <c r="G409" i="11"/>
  <c r="AP425"/>
  <c r="G405"/>
  <c r="C425"/>
  <c r="B476"/>
  <c r="B428"/>
  <c r="B424"/>
  <c r="B416"/>
  <c r="B408"/>
  <c r="B475"/>
  <c r="AP428"/>
  <c r="AP422"/>
  <c r="AP394"/>
  <c r="G441"/>
  <c r="G419"/>
  <c r="G407"/>
  <c r="G397"/>
  <c r="C438"/>
  <c r="C416"/>
  <c r="C404"/>
  <c r="AP476"/>
  <c r="AP433"/>
  <c r="AP423"/>
  <c r="AP409"/>
  <c r="AP405"/>
  <c r="AP397"/>
  <c r="G454"/>
  <c r="G444"/>
  <c r="G422"/>
  <c r="C423"/>
  <c r="C405"/>
  <c r="C397"/>
  <c r="B454"/>
  <c r="B444"/>
  <c r="B422"/>
  <c r="B423"/>
  <c r="B419"/>
  <c r="AP463"/>
  <c r="AP432"/>
  <c r="AP424"/>
  <c r="AP416"/>
  <c r="AP404"/>
  <c r="G463"/>
  <c r="G453"/>
  <c r="G427"/>
  <c r="C454"/>
  <c r="C424"/>
  <c r="C394"/>
  <c r="AP454"/>
  <c r="AP419"/>
  <c r="AP407"/>
  <c r="AP403"/>
  <c r="G464"/>
  <c r="G424"/>
  <c r="C403"/>
  <c r="H467"/>
  <c r="H451"/>
  <c r="H447"/>
  <c r="H443"/>
  <c r="H422"/>
  <c r="H418"/>
  <c r="H396"/>
  <c r="K466"/>
  <c r="K448"/>
  <c r="K424"/>
  <c r="K418"/>
  <c r="K414"/>
  <c r="K396"/>
  <c r="J472"/>
  <c r="J458"/>
  <c r="J416"/>
  <c r="J400"/>
  <c r="J396"/>
  <c r="H464"/>
  <c r="H454"/>
  <c r="H433"/>
  <c r="H427"/>
  <c r="H417"/>
  <c r="H411"/>
  <c r="H401"/>
  <c r="K463"/>
  <c r="K443"/>
  <c r="K431"/>
  <c r="K399"/>
  <c r="J419"/>
  <c r="J403"/>
  <c r="J399"/>
  <c r="H463"/>
  <c r="H445"/>
  <c r="H402"/>
  <c r="H440"/>
  <c r="H434"/>
  <c r="K458"/>
  <c r="K440"/>
  <c r="K422"/>
  <c r="K402"/>
  <c r="K394"/>
  <c r="J464"/>
  <c r="J450"/>
  <c r="J402"/>
  <c r="J398"/>
  <c r="J394"/>
  <c r="H466"/>
  <c r="H458"/>
  <c r="H450"/>
  <c r="H431"/>
  <c r="H423"/>
  <c r="H415"/>
  <c r="H403"/>
  <c r="H399"/>
  <c r="K465"/>
  <c r="K447"/>
  <c r="K433"/>
  <c r="K419"/>
  <c r="K415"/>
  <c r="J415"/>
  <c r="J401"/>
  <c r="B396"/>
  <c r="B459"/>
  <c r="B447"/>
  <c r="B431"/>
  <c r="B399"/>
  <c r="B395"/>
  <c r="B458"/>
  <c r="B450"/>
  <c r="B406"/>
  <c r="B402"/>
  <c r="B398"/>
  <c r="B394"/>
  <c r="G487" i="10"/>
  <c r="G488" s="1"/>
  <c r="BJ314"/>
  <c r="BJ340"/>
  <c r="BJ364"/>
  <c r="BJ372"/>
  <c r="BJ343"/>
  <c r="BJ355"/>
  <c r="BJ359"/>
  <c r="BJ328"/>
  <c r="BJ336"/>
  <c r="BJ344"/>
  <c r="BJ308"/>
  <c r="BJ354"/>
  <c r="BJ378"/>
  <c r="BJ297"/>
  <c r="BJ301"/>
  <c r="BJ313"/>
  <c r="BJ321"/>
  <c r="BJ325"/>
  <c r="BJ345"/>
  <c r="BJ349"/>
  <c r="BJ373"/>
  <c r="BJ312"/>
  <c r="BJ358"/>
  <c r="BJ319"/>
  <c r="BJ327"/>
  <c r="BJ331"/>
  <c r="R487"/>
  <c r="R488" s="1"/>
  <c r="H487"/>
  <c r="H488" s="1"/>
  <c r="Y487"/>
  <c r="Y488" s="1"/>
  <c r="BF487"/>
  <c r="BF488" s="1"/>
  <c r="BK98" i="7"/>
  <c r="BP1076"/>
  <c r="BP684"/>
  <c r="T487" i="10"/>
  <c r="T488" s="1"/>
  <c r="AD487"/>
  <c r="AD488" s="1"/>
  <c r="AD489" s="1"/>
  <c r="AB492"/>
  <c r="AB526"/>
  <c r="AB493"/>
  <c r="AB495"/>
  <c r="AB497"/>
  <c r="AB499"/>
  <c r="AB501"/>
  <c r="AB503"/>
  <c r="AB505"/>
  <c r="AB507"/>
  <c r="AB509"/>
  <c r="AB511"/>
  <c r="AB513"/>
  <c r="AB515"/>
  <c r="AB517"/>
  <c r="AB519"/>
  <c r="AB521"/>
  <c r="AB523"/>
  <c r="AB528"/>
  <c r="AB530"/>
  <c r="AB532"/>
  <c r="AB534"/>
  <c r="AB536"/>
  <c r="AB538"/>
  <c r="AB540"/>
  <c r="AB542"/>
  <c r="AB544"/>
  <c r="AB546"/>
  <c r="AB548"/>
  <c r="AB550"/>
  <c r="AB552"/>
  <c r="AB554"/>
  <c r="AB556"/>
  <c r="AB558"/>
  <c r="AB560"/>
  <c r="AB562"/>
  <c r="AB564"/>
  <c r="AB576"/>
  <c r="AB567"/>
  <c r="AB569"/>
  <c r="AB571"/>
  <c r="AB573"/>
  <c r="AB575"/>
  <c r="AB578"/>
  <c r="AB580"/>
  <c r="AB582"/>
  <c r="BC466" i="11"/>
  <c r="BC454"/>
  <c r="BC434"/>
  <c r="Q447"/>
  <c r="Q419"/>
  <c r="Q415"/>
  <c r="M458"/>
  <c r="E406"/>
  <c r="E487" s="1"/>
  <c r="E488" s="1"/>
  <c r="L454"/>
  <c r="L427"/>
  <c r="L411"/>
  <c r="F463"/>
  <c r="F399"/>
  <c r="F395"/>
  <c r="BC459"/>
  <c r="BC419"/>
  <c r="BC403"/>
  <c r="BC399"/>
  <c r="I12" i="9"/>
  <c r="C489" i="10"/>
  <c r="C584" s="1"/>
  <c r="I4" i="9"/>
  <c r="AQ489" i="11"/>
  <c r="AW489"/>
  <c r="AO489"/>
  <c r="P489"/>
  <c r="AZ489"/>
  <c r="R489"/>
  <c r="J489" i="10"/>
  <c r="J584" s="1"/>
  <c r="L489"/>
  <c r="L585" s="1"/>
  <c r="I13" i="9"/>
  <c r="D489" i="10"/>
  <c r="D585" s="1"/>
  <c r="I5" i="9"/>
  <c r="N489" i="10"/>
  <c r="N585" s="1"/>
  <c r="I15" i="9"/>
  <c r="AU489" i="11"/>
  <c r="Q396"/>
  <c r="O487" i="10"/>
  <c r="O488" s="1"/>
  <c r="M487"/>
  <c r="M488" s="1"/>
  <c r="Q487"/>
  <c r="Q488" s="1"/>
  <c r="BM387" i="11"/>
  <c r="BJ387"/>
  <c r="BM383"/>
  <c r="BM379"/>
  <c r="BJ379"/>
  <c r="BM375"/>
  <c r="BM371"/>
  <c r="BJ371"/>
  <c r="BM367"/>
  <c r="BM363"/>
  <c r="BM359"/>
  <c r="BM355"/>
  <c r="BJ355"/>
  <c r="BM351"/>
  <c r="BM347"/>
  <c r="BM343"/>
  <c r="BJ343"/>
  <c r="BM339"/>
  <c r="BM335"/>
  <c r="BM331"/>
  <c r="BM327"/>
  <c r="BJ327"/>
  <c r="BM323"/>
  <c r="BJ323"/>
  <c r="BM319"/>
  <c r="BM315"/>
  <c r="BM311"/>
  <c r="BM307"/>
  <c r="BM303"/>
  <c r="BM299"/>
  <c r="BM386"/>
  <c r="BM382"/>
  <c r="BM378"/>
  <c r="BJ378"/>
  <c r="BM374"/>
  <c r="BJ374"/>
  <c r="BM370"/>
  <c r="BJ370"/>
  <c r="BM366"/>
  <c r="BM362"/>
  <c r="BM358"/>
  <c r="BM354"/>
  <c r="BM350"/>
  <c r="BM346"/>
  <c r="BJ342"/>
  <c r="BM338"/>
  <c r="BJ338"/>
  <c r="BM334"/>
  <c r="BJ334"/>
  <c r="BM330"/>
  <c r="BJ330"/>
  <c r="BM322"/>
  <c r="BM318"/>
  <c r="BM314"/>
  <c r="BM310"/>
  <c r="BM306"/>
  <c r="BM302"/>
  <c r="BM298"/>
  <c r="BJ298"/>
  <c r="Q440"/>
  <c r="Q422"/>
  <c r="Q416"/>
  <c r="Q402"/>
  <c r="Q394"/>
  <c r="L432"/>
  <c r="L424"/>
  <c r="L420"/>
  <c r="L412"/>
  <c r="L402"/>
  <c r="L440"/>
  <c r="L434"/>
  <c r="F460"/>
  <c r="F448"/>
  <c r="F440"/>
  <c r="F428"/>
  <c r="BH390"/>
  <c r="BM389"/>
  <c r="BJ389"/>
  <c r="BM385"/>
  <c r="BJ385"/>
  <c r="BM381"/>
  <c r="BJ381"/>
  <c r="BM377"/>
  <c r="BJ377"/>
  <c r="BM373"/>
  <c r="BJ373"/>
  <c r="BM369"/>
  <c r="BJ369"/>
  <c r="BM365"/>
  <c r="BJ365"/>
  <c r="BM361"/>
  <c r="BM357"/>
  <c r="BJ357"/>
  <c r="BM353"/>
  <c r="BJ353"/>
  <c r="BM349"/>
  <c r="BM345"/>
  <c r="BM341"/>
  <c r="BM337"/>
  <c r="BJ337"/>
  <c r="BM333"/>
  <c r="BM329"/>
  <c r="BM325"/>
  <c r="BJ325"/>
  <c r="BM321"/>
  <c r="BM317"/>
  <c r="BJ317"/>
  <c r="BM313"/>
  <c r="BM309"/>
  <c r="BJ309"/>
  <c r="BM305"/>
  <c r="BJ305"/>
  <c r="BM301"/>
  <c r="BJ301"/>
  <c r="BM297"/>
  <c r="BJ297"/>
  <c r="BM388"/>
  <c r="BJ388"/>
  <c r="BJ384"/>
  <c r="BM380"/>
  <c r="BJ380"/>
  <c r="BJ376"/>
  <c r="BJ372"/>
  <c r="BM368"/>
  <c r="BJ368"/>
  <c r="BM364"/>
  <c r="BJ364"/>
  <c r="BM360"/>
  <c r="BJ360"/>
  <c r="BM356"/>
  <c r="BJ356"/>
  <c r="BM352"/>
  <c r="BJ352"/>
  <c r="BJ348"/>
  <c r="BM344"/>
  <c r="BJ344"/>
  <c r="BM340"/>
  <c r="BJ340"/>
  <c r="BM336"/>
  <c r="BJ336"/>
  <c r="BM332"/>
  <c r="BJ332"/>
  <c r="BM328"/>
  <c r="BJ328"/>
  <c r="BM324"/>
  <c r="BJ324"/>
  <c r="BM320"/>
  <c r="BJ320"/>
  <c r="BM316"/>
  <c r="BJ316"/>
  <c r="BM312"/>
  <c r="BJ312"/>
  <c r="BM308"/>
  <c r="BJ308"/>
  <c r="BM304"/>
  <c r="BJ304"/>
  <c r="BM300"/>
  <c r="BJ300"/>
  <c r="BM296"/>
  <c r="BJ296"/>
  <c r="Q466"/>
  <c r="Q448"/>
  <c r="Q424"/>
  <c r="Q418"/>
  <c r="Q414"/>
  <c r="L428"/>
  <c r="L422"/>
  <c r="L418"/>
  <c r="L404"/>
  <c r="L438"/>
  <c r="F472"/>
  <c r="F464"/>
  <c r="F458"/>
  <c r="F450"/>
  <c r="F444"/>
  <c r="F438"/>
  <c r="F430"/>
  <c r="F424"/>
  <c r="F420"/>
  <c r="F416"/>
  <c r="F412"/>
  <c r="F404"/>
  <c r="F400"/>
  <c r="F396"/>
  <c r="BM389" i="10"/>
  <c r="BJ389"/>
  <c r="BJ298"/>
  <c r="BJ306"/>
  <c r="BJ366"/>
  <c r="BJ307"/>
  <c r="BJ335"/>
  <c r="BJ367"/>
  <c r="BJ304"/>
  <c r="BJ324"/>
  <c r="BJ332"/>
  <c r="A687" i="7"/>
  <c r="A1078"/>
  <c r="BH490"/>
  <c r="BF490"/>
  <c r="BD490"/>
  <c r="BB490"/>
  <c r="AG490"/>
  <c r="AE490"/>
  <c r="AC490"/>
  <c r="AA490"/>
  <c r="Y490"/>
  <c r="W490"/>
  <c r="U490"/>
  <c r="S490"/>
  <c r="Q490"/>
  <c r="O490"/>
  <c r="K490"/>
  <c r="I490"/>
  <c r="G490"/>
  <c r="A296"/>
  <c r="BI490"/>
  <c r="BG490"/>
  <c r="BE490"/>
  <c r="BC490"/>
  <c r="AH490"/>
  <c r="AF490"/>
  <c r="AD490"/>
  <c r="AB490"/>
  <c r="Z490"/>
  <c r="X490"/>
  <c r="V490"/>
  <c r="T490"/>
  <c r="R490"/>
  <c r="P490"/>
  <c r="N490"/>
  <c r="L490"/>
  <c r="J490"/>
  <c r="H490"/>
  <c r="F490"/>
  <c r="D490"/>
  <c r="BJ98"/>
  <c r="A100"/>
  <c r="AV497" i="10" l="1"/>
  <c r="AV505"/>
  <c r="AV513"/>
  <c r="AV521"/>
  <c r="AV492"/>
  <c r="AV500"/>
  <c r="AV508"/>
  <c r="AV516"/>
  <c r="AV524"/>
  <c r="AV531"/>
  <c r="AV539"/>
  <c r="AV547"/>
  <c r="AV555"/>
  <c r="AV563"/>
  <c r="AV571"/>
  <c r="AV579"/>
  <c r="AV530"/>
  <c r="AV538"/>
  <c r="AV546"/>
  <c r="AV554"/>
  <c r="AV562"/>
  <c r="AV570"/>
  <c r="AV578"/>
  <c r="AK457" i="11"/>
  <c r="AK428"/>
  <c r="AI402"/>
  <c r="AK444"/>
  <c r="U570" i="10"/>
  <c r="U554"/>
  <c r="U538"/>
  <c r="U523"/>
  <c r="U507"/>
  <c r="U512"/>
  <c r="AJ584"/>
  <c r="AA487"/>
  <c r="AA488" s="1"/>
  <c r="AV495"/>
  <c r="AV499"/>
  <c r="AV503"/>
  <c r="AV507"/>
  <c r="AV511"/>
  <c r="AV515"/>
  <c r="AV519"/>
  <c r="AV523"/>
  <c r="AV527"/>
  <c r="AV494"/>
  <c r="AV498"/>
  <c r="AV502"/>
  <c r="AV506"/>
  <c r="AV510"/>
  <c r="AV514"/>
  <c r="AV518"/>
  <c r="AV522"/>
  <c r="AV526"/>
  <c r="AV529"/>
  <c r="AV533"/>
  <c r="AV537"/>
  <c r="AV541"/>
  <c r="AV545"/>
  <c r="AV549"/>
  <c r="AV553"/>
  <c r="AV557"/>
  <c r="AV561"/>
  <c r="AV565"/>
  <c r="AV569"/>
  <c r="AV573"/>
  <c r="AV577"/>
  <c r="AV581"/>
  <c r="AV585"/>
  <c r="AV532"/>
  <c r="AV536"/>
  <c r="AV540"/>
  <c r="AV544"/>
  <c r="AV548"/>
  <c r="AV552"/>
  <c r="AV556"/>
  <c r="AV560"/>
  <c r="AV564"/>
  <c r="AV568"/>
  <c r="AV572"/>
  <c r="AV576"/>
  <c r="AV580"/>
  <c r="BG489"/>
  <c r="I60" i="9"/>
  <c r="I41"/>
  <c r="I59"/>
  <c r="BD489" i="10"/>
  <c r="I57" i="9"/>
  <c r="BJ319" i="11"/>
  <c r="BJ354"/>
  <c r="BJ346"/>
  <c r="BJ322"/>
  <c r="BJ314"/>
  <c r="BJ359"/>
  <c r="BJ311"/>
  <c r="BM348"/>
  <c r="BJ302"/>
  <c r="BJ306"/>
  <c r="BJ310"/>
  <c r="BJ318"/>
  <c r="BJ326"/>
  <c r="BJ350"/>
  <c r="BJ358"/>
  <c r="BJ366"/>
  <c r="BJ299"/>
  <c r="BJ303"/>
  <c r="BJ307"/>
  <c r="BJ315"/>
  <c r="BJ331"/>
  <c r="BJ339"/>
  <c r="BJ347"/>
  <c r="BJ363"/>
  <c r="BC430"/>
  <c r="O430"/>
  <c r="L430"/>
  <c r="U397"/>
  <c r="U445"/>
  <c r="BC421"/>
  <c r="BC456"/>
  <c r="O397"/>
  <c r="O433"/>
  <c r="BC429"/>
  <c r="AI393"/>
  <c r="AK393"/>
  <c r="AL435"/>
  <c r="AI397"/>
  <c r="AN433"/>
  <c r="AG430"/>
  <c r="AK429"/>
  <c r="Z393"/>
  <c r="AL428"/>
  <c r="AN404"/>
  <c r="AK436"/>
  <c r="Z436"/>
  <c r="AG428"/>
  <c r="AK397"/>
  <c r="AK421"/>
  <c r="Z397"/>
  <c r="Z421"/>
  <c r="AL430"/>
  <c r="AG421"/>
  <c r="AK430"/>
  <c r="AK456"/>
  <c r="BC404"/>
  <c r="O393"/>
  <c r="AM586"/>
  <c r="M409"/>
  <c r="BC409"/>
  <c r="BC405"/>
  <c r="BE463"/>
  <c r="L463"/>
  <c r="AV458"/>
  <c r="L458"/>
  <c r="AJ586"/>
  <c r="AH586"/>
  <c r="AE586"/>
  <c r="AB586"/>
  <c r="Y586"/>
  <c r="BC460"/>
  <c r="W586"/>
  <c r="X585"/>
  <c r="X584"/>
  <c r="X583"/>
  <c r="X582"/>
  <c r="X581"/>
  <c r="X580"/>
  <c r="X579"/>
  <c r="X578"/>
  <c r="X577"/>
  <c r="X576"/>
  <c r="X575"/>
  <c r="X574"/>
  <c r="X573"/>
  <c r="X572"/>
  <c r="X571"/>
  <c r="X570"/>
  <c r="X569"/>
  <c r="X568"/>
  <c r="X567"/>
  <c r="X566"/>
  <c r="X565"/>
  <c r="X564"/>
  <c r="X563"/>
  <c r="X562"/>
  <c r="X561"/>
  <c r="X560"/>
  <c r="X559"/>
  <c r="X558"/>
  <c r="X557"/>
  <c r="X556"/>
  <c r="X555"/>
  <c r="X554"/>
  <c r="X553"/>
  <c r="X552"/>
  <c r="X551"/>
  <c r="X550"/>
  <c r="X549"/>
  <c r="X548"/>
  <c r="X547"/>
  <c r="X546"/>
  <c r="X545"/>
  <c r="X544"/>
  <c r="X543"/>
  <c r="X542"/>
  <c r="X541"/>
  <c r="X540"/>
  <c r="X539"/>
  <c r="X538"/>
  <c r="X537"/>
  <c r="X536"/>
  <c r="X535"/>
  <c r="X534"/>
  <c r="X533"/>
  <c r="X532"/>
  <c r="X531"/>
  <c r="X530"/>
  <c r="X529"/>
  <c r="X528"/>
  <c r="X527"/>
  <c r="X526"/>
  <c r="X525"/>
  <c r="X524"/>
  <c r="X523"/>
  <c r="X522"/>
  <c r="X521"/>
  <c r="X520"/>
  <c r="X519"/>
  <c r="X518"/>
  <c r="X517"/>
  <c r="X516"/>
  <c r="X515"/>
  <c r="X514"/>
  <c r="X513"/>
  <c r="X512"/>
  <c r="X511"/>
  <c r="X510"/>
  <c r="X509"/>
  <c r="X508"/>
  <c r="X507"/>
  <c r="X506"/>
  <c r="X505"/>
  <c r="X504"/>
  <c r="X503"/>
  <c r="X502"/>
  <c r="X501"/>
  <c r="X500"/>
  <c r="X499"/>
  <c r="X498"/>
  <c r="X497"/>
  <c r="X496"/>
  <c r="X495"/>
  <c r="X494"/>
  <c r="X493"/>
  <c r="X492"/>
  <c r="AC585"/>
  <c r="AC584"/>
  <c r="AC583"/>
  <c r="AC582"/>
  <c r="AC581"/>
  <c r="AC580"/>
  <c r="AC579"/>
  <c r="AC578"/>
  <c r="AC577"/>
  <c r="AC576"/>
  <c r="AC575"/>
  <c r="AC574"/>
  <c r="AC573"/>
  <c r="AC572"/>
  <c r="AC571"/>
  <c r="AC570"/>
  <c r="AC569"/>
  <c r="AC568"/>
  <c r="AC567"/>
  <c r="AC566"/>
  <c r="AC565"/>
  <c r="AC564"/>
  <c r="AC563"/>
  <c r="AC562"/>
  <c r="AC561"/>
  <c r="AC560"/>
  <c r="AC559"/>
  <c r="AC558"/>
  <c r="AC557"/>
  <c r="AC556"/>
  <c r="AC555"/>
  <c r="AC554"/>
  <c r="AC553"/>
  <c r="AC552"/>
  <c r="AC551"/>
  <c r="AC550"/>
  <c r="AC549"/>
  <c r="AC548"/>
  <c r="AC547"/>
  <c r="AC546"/>
  <c r="AC545"/>
  <c r="AC544"/>
  <c r="AC543"/>
  <c r="AC542"/>
  <c r="AC541"/>
  <c r="AC540"/>
  <c r="AC539"/>
  <c r="AC538"/>
  <c r="AC537"/>
  <c r="AC536"/>
  <c r="AC535"/>
  <c r="AC534"/>
  <c r="AC533"/>
  <c r="AC532"/>
  <c r="AC531"/>
  <c r="AC530"/>
  <c r="AC529"/>
  <c r="AC528"/>
  <c r="AC527"/>
  <c r="AC526"/>
  <c r="AC525"/>
  <c r="AC524"/>
  <c r="AC523"/>
  <c r="AC522"/>
  <c r="AC521"/>
  <c r="AC520"/>
  <c r="AC519"/>
  <c r="AC518"/>
  <c r="AC517"/>
  <c r="AC516"/>
  <c r="AC515"/>
  <c r="AC514"/>
  <c r="AC513"/>
  <c r="AC512"/>
  <c r="AC511"/>
  <c r="AC510"/>
  <c r="AC509"/>
  <c r="AC508"/>
  <c r="AC507"/>
  <c r="AC506"/>
  <c r="AC505"/>
  <c r="AC504"/>
  <c r="AC503"/>
  <c r="AC502"/>
  <c r="AC501"/>
  <c r="AC500"/>
  <c r="AC499"/>
  <c r="AC498"/>
  <c r="AC497"/>
  <c r="AC496"/>
  <c r="AC495"/>
  <c r="AC494"/>
  <c r="AC493"/>
  <c r="AC492"/>
  <c r="AD585"/>
  <c r="AD584"/>
  <c r="AD583"/>
  <c r="AD582"/>
  <c r="AD581"/>
  <c r="AD580"/>
  <c r="AD579"/>
  <c r="AD578"/>
  <c r="AD577"/>
  <c r="AD576"/>
  <c r="AD575"/>
  <c r="AD574"/>
  <c r="AD573"/>
  <c r="AD572"/>
  <c r="AD571"/>
  <c r="AD570"/>
  <c r="AD569"/>
  <c r="AD568"/>
  <c r="AD567"/>
  <c r="AD566"/>
  <c r="AD565"/>
  <c r="AD564"/>
  <c r="AD563"/>
  <c r="AD562"/>
  <c r="AD561"/>
  <c r="AD560"/>
  <c r="AD559"/>
  <c r="AD558"/>
  <c r="AD557"/>
  <c r="AD556"/>
  <c r="AD555"/>
  <c r="AD554"/>
  <c r="AD553"/>
  <c r="AD552"/>
  <c r="AD551"/>
  <c r="AD550"/>
  <c r="AD549"/>
  <c r="AD548"/>
  <c r="AD547"/>
  <c r="AD546"/>
  <c r="AD545"/>
  <c r="AD544"/>
  <c r="AD543"/>
  <c r="AD542"/>
  <c r="AD541"/>
  <c r="AD540"/>
  <c r="AD539"/>
  <c r="AD538"/>
  <c r="AD537"/>
  <c r="AD536"/>
  <c r="AD535"/>
  <c r="AD534"/>
  <c r="AD533"/>
  <c r="AD532"/>
  <c r="AD531"/>
  <c r="AD530"/>
  <c r="AD529"/>
  <c r="AD528"/>
  <c r="AD527"/>
  <c r="AD526"/>
  <c r="AD525"/>
  <c r="AD524"/>
  <c r="AD523"/>
  <c r="AD522"/>
  <c r="AD521"/>
  <c r="AD520"/>
  <c r="AD519"/>
  <c r="AD518"/>
  <c r="AD517"/>
  <c r="AD516"/>
  <c r="AD515"/>
  <c r="AD514"/>
  <c r="AD513"/>
  <c r="AD512"/>
  <c r="AD511"/>
  <c r="AD510"/>
  <c r="AD509"/>
  <c r="AD508"/>
  <c r="AD507"/>
  <c r="AD506"/>
  <c r="AD505"/>
  <c r="AD504"/>
  <c r="AD503"/>
  <c r="AD502"/>
  <c r="AD501"/>
  <c r="AD500"/>
  <c r="AD499"/>
  <c r="AD498"/>
  <c r="AD497"/>
  <c r="AD496"/>
  <c r="AD495"/>
  <c r="AD494"/>
  <c r="AD493"/>
  <c r="AD492"/>
  <c r="AF585"/>
  <c r="AF584"/>
  <c r="AF583"/>
  <c r="AF582"/>
  <c r="AF581"/>
  <c r="AF580"/>
  <c r="AF579"/>
  <c r="AF578"/>
  <c r="AF577"/>
  <c r="AF576"/>
  <c r="AF575"/>
  <c r="AF574"/>
  <c r="AF573"/>
  <c r="AF572"/>
  <c r="AF571"/>
  <c r="AF570"/>
  <c r="AF569"/>
  <c r="AF568"/>
  <c r="AF567"/>
  <c r="AF566"/>
  <c r="AF565"/>
  <c r="AF564"/>
  <c r="AF563"/>
  <c r="AF562"/>
  <c r="AF561"/>
  <c r="AF560"/>
  <c r="AF559"/>
  <c r="AF558"/>
  <c r="AF557"/>
  <c r="AF556"/>
  <c r="AF555"/>
  <c r="AF554"/>
  <c r="AF553"/>
  <c r="AF552"/>
  <c r="AF551"/>
  <c r="AF550"/>
  <c r="AF549"/>
  <c r="AF548"/>
  <c r="AF547"/>
  <c r="AF546"/>
  <c r="AF545"/>
  <c r="AF544"/>
  <c r="AF543"/>
  <c r="AF542"/>
  <c r="AF541"/>
  <c r="AF540"/>
  <c r="AF539"/>
  <c r="AF538"/>
  <c r="AF537"/>
  <c r="AF536"/>
  <c r="AF535"/>
  <c r="AF534"/>
  <c r="AF533"/>
  <c r="AF532"/>
  <c r="AF531"/>
  <c r="AF530"/>
  <c r="AF529"/>
  <c r="AF528"/>
  <c r="AF527"/>
  <c r="AF526"/>
  <c r="AF525"/>
  <c r="AF524"/>
  <c r="AF523"/>
  <c r="AF522"/>
  <c r="AF521"/>
  <c r="AF520"/>
  <c r="AF519"/>
  <c r="AF518"/>
  <c r="AF517"/>
  <c r="AF516"/>
  <c r="AF515"/>
  <c r="AF514"/>
  <c r="AF513"/>
  <c r="AF512"/>
  <c r="AF511"/>
  <c r="AF510"/>
  <c r="AF509"/>
  <c r="AF508"/>
  <c r="AF507"/>
  <c r="AF506"/>
  <c r="AF505"/>
  <c r="AF504"/>
  <c r="AF503"/>
  <c r="AF502"/>
  <c r="AF501"/>
  <c r="AF500"/>
  <c r="AF499"/>
  <c r="AF498"/>
  <c r="AF497"/>
  <c r="AF496"/>
  <c r="AF495"/>
  <c r="AF494"/>
  <c r="AF493"/>
  <c r="AF492"/>
  <c r="AA585"/>
  <c r="AA584"/>
  <c r="AA583"/>
  <c r="AA582"/>
  <c r="AA581"/>
  <c r="AA580"/>
  <c r="AA579"/>
  <c r="AA578"/>
  <c r="AA577"/>
  <c r="AA576"/>
  <c r="AA575"/>
  <c r="AA574"/>
  <c r="AA573"/>
  <c r="AA572"/>
  <c r="AA571"/>
  <c r="AA570"/>
  <c r="AA569"/>
  <c r="AA568"/>
  <c r="AA567"/>
  <c r="AA566"/>
  <c r="AA565"/>
  <c r="AA564"/>
  <c r="AA563"/>
  <c r="AA562"/>
  <c r="AA561"/>
  <c r="AA560"/>
  <c r="AA559"/>
  <c r="AA558"/>
  <c r="AA557"/>
  <c r="AA556"/>
  <c r="AA555"/>
  <c r="AA554"/>
  <c r="AA553"/>
  <c r="AA552"/>
  <c r="AA551"/>
  <c r="AA550"/>
  <c r="AA549"/>
  <c r="AA548"/>
  <c r="AA547"/>
  <c r="AA546"/>
  <c r="AA545"/>
  <c r="AA544"/>
  <c r="AA543"/>
  <c r="AA542"/>
  <c r="AA541"/>
  <c r="AA540"/>
  <c r="AA539"/>
  <c r="AA538"/>
  <c r="AA537"/>
  <c r="AA536"/>
  <c r="AA535"/>
  <c r="AA534"/>
  <c r="AA533"/>
  <c r="AA532"/>
  <c r="AA531"/>
  <c r="AA530"/>
  <c r="AA528"/>
  <c r="AA527"/>
  <c r="AA526"/>
  <c r="AA525"/>
  <c r="AA524"/>
  <c r="AA523"/>
  <c r="AA522"/>
  <c r="AA521"/>
  <c r="AA520"/>
  <c r="AA519"/>
  <c r="AA518"/>
  <c r="AA517"/>
  <c r="AA516"/>
  <c r="AA515"/>
  <c r="AA514"/>
  <c r="AA513"/>
  <c r="AA512"/>
  <c r="AA511"/>
  <c r="AA510"/>
  <c r="AA509"/>
  <c r="AA508"/>
  <c r="AA507"/>
  <c r="AA506"/>
  <c r="AA505"/>
  <c r="AA504"/>
  <c r="AA503"/>
  <c r="AA502"/>
  <c r="AA501"/>
  <c r="AA500"/>
  <c r="AA499"/>
  <c r="AA498"/>
  <c r="AA497"/>
  <c r="AA496"/>
  <c r="AA495"/>
  <c r="AA494"/>
  <c r="AA493"/>
  <c r="AA492"/>
  <c r="AA529"/>
  <c r="U442"/>
  <c r="AK442"/>
  <c r="AN442"/>
  <c r="BC455"/>
  <c r="AK455"/>
  <c r="Z455"/>
  <c r="AG455"/>
  <c r="Z427"/>
  <c r="AG427"/>
  <c r="AI427"/>
  <c r="AK427"/>
  <c r="Z415"/>
  <c r="AK415"/>
  <c r="AN407"/>
  <c r="AK407"/>
  <c r="AG407"/>
  <c r="Z407"/>
  <c r="AK399"/>
  <c r="Z399"/>
  <c r="AI399"/>
  <c r="AG399"/>
  <c r="AG461"/>
  <c r="AK461"/>
  <c r="Z400"/>
  <c r="AG400"/>
  <c r="AK400"/>
  <c r="AS437"/>
  <c r="AS487" s="1"/>
  <c r="AS488" s="1"/>
  <c r="Z437"/>
  <c r="AN437"/>
  <c r="AK437"/>
  <c r="AG437"/>
  <c r="O453"/>
  <c r="AN453"/>
  <c r="AK453"/>
  <c r="Z446"/>
  <c r="AK446"/>
  <c r="AG446"/>
  <c r="Z451"/>
  <c r="AG451"/>
  <c r="AN451"/>
  <c r="AK451"/>
  <c r="AN443"/>
  <c r="AK443"/>
  <c r="O419"/>
  <c r="AK419"/>
  <c r="AG419"/>
  <c r="AK411"/>
  <c r="AG411"/>
  <c r="AK403"/>
  <c r="AL403"/>
  <c r="AN403"/>
  <c r="O469"/>
  <c r="AL469"/>
  <c r="AK469"/>
  <c r="Z416"/>
  <c r="AK416"/>
  <c r="AG438"/>
  <c r="AK438"/>
  <c r="Z408"/>
  <c r="AL408"/>
  <c r="AK408"/>
  <c r="AG460"/>
  <c r="Z460"/>
  <c r="AL460"/>
  <c r="AK460"/>
  <c r="O438"/>
  <c r="BC438"/>
  <c r="O445"/>
  <c r="L445"/>
  <c r="BJ349"/>
  <c r="BF439"/>
  <c r="BC439"/>
  <c r="BJ313"/>
  <c r="BJ321"/>
  <c r="BJ329"/>
  <c r="BJ333"/>
  <c r="BJ341"/>
  <c r="BJ345"/>
  <c r="BJ361"/>
  <c r="BM326"/>
  <c r="BM342"/>
  <c r="BA487" i="10"/>
  <c r="BA488" s="1"/>
  <c r="BA489" s="1"/>
  <c r="BA584" s="1"/>
  <c r="X487"/>
  <c r="X488" s="1"/>
  <c r="I25" i="9" s="1"/>
  <c r="AV586" i="10"/>
  <c r="H49" i="9" s="1"/>
  <c r="AX586" i="10"/>
  <c r="AP586"/>
  <c r="U582"/>
  <c r="U574"/>
  <c r="U566"/>
  <c r="U558"/>
  <c r="U550"/>
  <c r="U542"/>
  <c r="U534"/>
  <c r="U526"/>
  <c r="U519"/>
  <c r="U511"/>
  <c r="U503"/>
  <c r="U495"/>
  <c r="AJ514"/>
  <c r="AJ577"/>
  <c r="AS487"/>
  <c r="AS488" s="1"/>
  <c r="I46" i="9" s="1"/>
  <c r="AJ519" i="10"/>
  <c r="AJ545"/>
  <c r="AJ552"/>
  <c r="AE487"/>
  <c r="AE488" s="1"/>
  <c r="AE489" s="1"/>
  <c r="AE544" s="1"/>
  <c r="U575"/>
  <c r="AJ503"/>
  <c r="AJ498"/>
  <c r="AJ529"/>
  <c r="AJ561"/>
  <c r="AJ536"/>
  <c r="AJ568"/>
  <c r="AE585"/>
  <c r="U580"/>
  <c r="U576"/>
  <c r="U572"/>
  <c r="U568"/>
  <c r="U564"/>
  <c r="U560"/>
  <c r="U556"/>
  <c r="U552"/>
  <c r="U548"/>
  <c r="U544"/>
  <c r="U540"/>
  <c r="U536"/>
  <c r="U532"/>
  <c r="U528"/>
  <c r="U492"/>
  <c r="U521"/>
  <c r="U517"/>
  <c r="U513"/>
  <c r="U509"/>
  <c r="U505"/>
  <c r="U501"/>
  <c r="U497"/>
  <c r="U493"/>
  <c r="U543"/>
  <c r="U522"/>
  <c r="AJ495"/>
  <c r="AJ511"/>
  <c r="AJ527"/>
  <c r="AJ506"/>
  <c r="AJ522"/>
  <c r="AJ537"/>
  <c r="AJ553"/>
  <c r="AJ569"/>
  <c r="AJ585"/>
  <c r="AJ544"/>
  <c r="AJ560"/>
  <c r="AJ576"/>
  <c r="U559"/>
  <c r="U527"/>
  <c r="U496"/>
  <c r="U581"/>
  <c r="V584"/>
  <c r="V549"/>
  <c r="V585"/>
  <c r="V521"/>
  <c r="V507"/>
  <c r="V536"/>
  <c r="V571"/>
  <c r="V494"/>
  <c r="V510"/>
  <c r="V526"/>
  <c r="V539"/>
  <c r="V558"/>
  <c r="V574"/>
  <c r="V566"/>
  <c r="V581"/>
  <c r="V517"/>
  <c r="V553"/>
  <c r="V523"/>
  <c r="V555"/>
  <c r="V502"/>
  <c r="V518"/>
  <c r="V531"/>
  <c r="V550"/>
  <c r="V582"/>
  <c r="AE576"/>
  <c r="AJ499"/>
  <c r="AJ507"/>
  <c r="AJ515"/>
  <c r="AJ523"/>
  <c r="AJ494"/>
  <c r="AJ502"/>
  <c r="AJ510"/>
  <c r="AJ518"/>
  <c r="AJ526"/>
  <c r="AJ533"/>
  <c r="AJ541"/>
  <c r="AJ549"/>
  <c r="AJ557"/>
  <c r="AJ565"/>
  <c r="AJ573"/>
  <c r="AJ581"/>
  <c r="AJ532"/>
  <c r="AJ540"/>
  <c r="AJ548"/>
  <c r="AJ556"/>
  <c r="AJ564"/>
  <c r="AJ572"/>
  <c r="AJ580"/>
  <c r="BE487"/>
  <c r="BE488" s="1"/>
  <c r="F487"/>
  <c r="F488" s="1"/>
  <c r="F489" s="1"/>
  <c r="AO493"/>
  <c r="AO547"/>
  <c r="AO526"/>
  <c r="AO500"/>
  <c r="AO508"/>
  <c r="AO516"/>
  <c r="AO524"/>
  <c r="AO534"/>
  <c r="AO542"/>
  <c r="AO550"/>
  <c r="AO558"/>
  <c r="AO576"/>
  <c r="AO573"/>
  <c r="AO582"/>
  <c r="AO513"/>
  <c r="AO579"/>
  <c r="AO496"/>
  <c r="AO504"/>
  <c r="AO512"/>
  <c r="AO520"/>
  <c r="AO530"/>
  <c r="AO538"/>
  <c r="AO546"/>
  <c r="AO554"/>
  <c r="AO562"/>
  <c r="AO569"/>
  <c r="AO578"/>
  <c r="I6" i="9"/>
  <c r="X489" i="10"/>
  <c r="X585" s="1"/>
  <c r="V578"/>
  <c r="V570"/>
  <c r="V562"/>
  <c r="V554"/>
  <c r="V543"/>
  <c r="V535"/>
  <c r="V547"/>
  <c r="V522"/>
  <c r="V514"/>
  <c r="V506"/>
  <c r="V498"/>
  <c r="AE560"/>
  <c r="AE497"/>
  <c r="V579"/>
  <c r="V563"/>
  <c r="V544"/>
  <c r="V528"/>
  <c r="V515"/>
  <c r="V499"/>
  <c r="V505"/>
  <c r="V534"/>
  <c r="V569"/>
  <c r="V501"/>
  <c r="V530"/>
  <c r="V565"/>
  <c r="AK487"/>
  <c r="AK488" s="1"/>
  <c r="AK489" s="1"/>
  <c r="AN582"/>
  <c r="AN578"/>
  <c r="AN574"/>
  <c r="AN570"/>
  <c r="AN566"/>
  <c r="AN562"/>
  <c r="AN558"/>
  <c r="AN554"/>
  <c r="AN550"/>
  <c r="AN546"/>
  <c r="AN542"/>
  <c r="AN538"/>
  <c r="AN534"/>
  <c r="AN530"/>
  <c r="AN583"/>
  <c r="AN579"/>
  <c r="AN575"/>
  <c r="AN571"/>
  <c r="AN567"/>
  <c r="AN563"/>
  <c r="AN559"/>
  <c r="AN555"/>
  <c r="AN551"/>
  <c r="AN547"/>
  <c r="AN543"/>
  <c r="AN539"/>
  <c r="AN535"/>
  <c r="AN531"/>
  <c r="AN528"/>
  <c r="AN524"/>
  <c r="AN520"/>
  <c r="AN516"/>
  <c r="AN512"/>
  <c r="AN508"/>
  <c r="AN504"/>
  <c r="AN500"/>
  <c r="AN496"/>
  <c r="AN492"/>
  <c r="AN525"/>
  <c r="AN521"/>
  <c r="AN517"/>
  <c r="AN513"/>
  <c r="AN509"/>
  <c r="AN505"/>
  <c r="AN501"/>
  <c r="AN497"/>
  <c r="AN493"/>
  <c r="AN584"/>
  <c r="AN580"/>
  <c r="AN576"/>
  <c r="AN572"/>
  <c r="AN568"/>
  <c r="AN564"/>
  <c r="AN560"/>
  <c r="AN556"/>
  <c r="AN552"/>
  <c r="AN548"/>
  <c r="AN544"/>
  <c r="AN540"/>
  <c r="AN536"/>
  <c r="AN532"/>
  <c r="AN585"/>
  <c r="AN581"/>
  <c r="AN577"/>
  <c r="AN573"/>
  <c r="AN569"/>
  <c r="AN565"/>
  <c r="AN561"/>
  <c r="AN557"/>
  <c r="AN553"/>
  <c r="AN549"/>
  <c r="AN545"/>
  <c r="AN541"/>
  <c r="AN537"/>
  <c r="AN533"/>
  <c r="AN529"/>
  <c r="AN526"/>
  <c r="AN522"/>
  <c r="AN518"/>
  <c r="AN514"/>
  <c r="AN510"/>
  <c r="AN506"/>
  <c r="AN502"/>
  <c r="AN498"/>
  <c r="AN494"/>
  <c r="AN527"/>
  <c r="AN523"/>
  <c r="AN519"/>
  <c r="AN515"/>
  <c r="AN511"/>
  <c r="AN507"/>
  <c r="AN503"/>
  <c r="AN499"/>
  <c r="AN495"/>
  <c r="B489"/>
  <c r="V580"/>
  <c r="V576"/>
  <c r="V572"/>
  <c r="V568"/>
  <c r="V564"/>
  <c r="V560"/>
  <c r="V556"/>
  <c r="V552"/>
  <c r="V548"/>
  <c r="V541"/>
  <c r="V537"/>
  <c r="V533"/>
  <c r="V529"/>
  <c r="V545"/>
  <c r="V524"/>
  <c r="V520"/>
  <c r="V516"/>
  <c r="V512"/>
  <c r="V508"/>
  <c r="V504"/>
  <c r="V500"/>
  <c r="V496"/>
  <c r="V492"/>
  <c r="AO580"/>
  <c r="AO575"/>
  <c r="AO571"/>
  <c r="AO567"/>
  <c r="AO564"/>
  <c r="AO560"/>
  <c r="AO556"/>
  <c r="AO552"/>
  <c r="AO548"/>
  <c r="AO544"/>
  <c r="AO540"/>
  <c r="AO536"/>
  <c r="AO532"/>
  <c r="AO528"/>
  <c r="AO522"/>
  <c r="AO518"/>
  <c r="AO514"/>
  <c r="AO510"/>
  <c r="AO506"/>
  <c r="AO502"/>
  <c r="AO498"/>
  <c r="AO494"/>
  <c r="AO492"/>
  <c r="AE568"/>
  <c r="AE552"/>
  <c r="AE536"/>
  <c r="AE521"/>
  <c r="AE505"/>
  <c r="W586"/>
  <c r="P586"/>
  <c r="I23" i="9"/>
  <c r="I37"/>
  <c r="V583" i="10"/>
  <c r="V575"/>
  <c r="V567"/>
  <c r="V559"/>
  <c r="V551"/>
  <c r="V540"/>
  <c r="V532"/>
  <c r="V527"/>
  <c r="V519"/>
  <c r="V511"/>
  <c r="V503"/>
  <c r="V495"/>
  <c r="AO563"/>
  <c r="AO531"/>
  <c r="AO497"/>
  <c r="I42" i="9"/>
  <c r="V497" i="10"/>
  <c r="V513"/>
  <c r="V546"/>
  <c r="V542"/>
  <c r="V561"/>
  <c r="V577"/>
  <c r="V493"/>
  <c r="V509"/>
  <c r="V525"/>
  <c r="V538"/>
  <c r="V557"/>
  <c r="V573"/>
  <c r="AF488"/>
  <c r="AJ493"/>
  <c r="AJ497"/>
  <c r="AJ501"/>
  <c r="AJ505"/>
  <c r="AJ509"/>
  <c r="AJ513"/>
  <c r="AJ517"/>
  <c r="AJ521"/>
  <c r="AJ525"/>
  <c r="AJ492"/>
  <c r="AJ496"/>
  <c r="AJ500"/>
  <c r="AJ504"/>
  <c r="AJ508"/>
  <c r="AJ512"/>
  <c r="AJ516"/>
  <c r="AJ520"/>
  <c r="AJ524"/>
  <c r="AJ528"/>
  <c r="AJ531"/>
  <c r="AJ535"/>
  <c r="AJ539"/>
  <c r="AJ543"/>
  <c r="AJ547"/>
  <c r="AJ551"/>
  <c r="AJ555"/>
  <c r="AJ559"/>
  <c r="AJ563"/>
  <c r="AJ567"/>
  <c r="AJ571"/>
  <c r="AJ575"/>
  <c r="AJ579"/>
  <c r="AJ583"/>
  <c r="AJ530"/>
  <c r="AJ534"/>
  <c r="AJ538"/>
  <c r="AJ542"/>
  <c r="AJ546"/>
  <c r="AJ550"/>
  <c r="AJ554"/>
  <c r="AJ558"/>
  <c r="AJ562"/>
  <c r="AJ566"/>
  <c r="AJ570"/>
  <c r="AJ574"/>
  <c r="AJ578"/>
  <c r="AZ487"/>
  <c r="AZ488" s="1"/>
  <c r="BC487"/>
  <c r="BC488" s="1"/>
  <c r="I52" i="9" s="1"/>
  <c r="S487" i="10"/>
  <c r="S488" s="1"/>
  <c r="BD584"/>
  <c r="BD579"/>
  <c r="BD507"/>
  <c r="BD503"/>
  <c r="BD531"/>
  <c r="BD525"/>
  <c r="BD581"/>
  <c r="BD492"/>
  <c r="BD500"/>
  <c r="BD512"/>
  <c r="BD524"/>
  <c r="BD540"/>
  <c r="BD568"/>
  <c r="BD543"/>
  <c r="BD515"/>
  <c r="BD499"/>
  <c r="BD563"/>
  <c r="BD523"/>
  <c r="BD555"/>
  <c r="BD495"/>
  <c r="BD511"/>
  <c r="BD544"/>
  <c r="BD539"/>
  <c r="BD559"/>
  <c r="BD575"/>
  <c r="BD497"/>
  <c r="BD505"/>
  <c r="BD513"/>
  <c r="BD521"/>
  <c r="BD546"/>
  <c r="BD533"/>
  <c r="BD541"/>
  <c r="BD553"/>
  <c r="BD561"/>
  <c r="BD569"/>
  <c r="BD577"/>
  <c r="BD585"/>
  <c r="BD494"/>
  <c r="BD498"/>
  <c r="BD502"/>
  <c r="BD506"/>
  <c r="BD510"/>
  <c r="BD514"/>
  <c r="BD518"/>
  <c r="BD522"/>
  <c r="BD526"/>
  <c r="BD547"/>
  <c r="BD530"/>
  <c r="BD534"/>
  <c r="BD538"/>
  <c r="BD542"/>
  <c r="BD550"/>
  <c r="BD554"/>
  <c r="BD558"/>
  <c r="BD562"/>
  <c r="BD566"/>
  <c r="BD570"/>
  <c r="BD574"/>
  <c r="BD578"/>
  <c r="BD582"/>
  <c r="BD527"/>
  <c r="BD535"/>
  <c r="BD571"/>
  <c r="BD519"/>
  <c r="BD551"/>
  <c r="BD567"/>
  <c r="BD583"/>
  <c r="BD493"/>
  <c r="BD501"/>
  <c r="BD509"/>
  <c r="BD517"/>
  <c r="BD529"/>
  <c r="BD537"/>
  <c r="BD549"/>
  <c r="BD557"/>
  <c r="BD565"/>
  <c r="BD573"/>
  <c r="BD496"/>
  <c r="BD504"/>
  <c r="BD508"/>
  <c r="BD516"/>
  <c r="BD520"/>
  <c r="BD545"/>
  <c r="BD528"/>
  <c r="BD532"/>
  <c r="BD536"/>
  <c r="BD548"/>
  <c r="BD552"/>
  <c r="BD556"/>
  <c r="BD560"/>
  <c r="BD564"/>
  <c r="BD572"/>
  <c r="BD576"/>
  <c r="BD580"/>
  <c r="AE580"/>
  <c r="AE572"/>
  <c r="AE564"/>
  <c r="AE556"/>
  <c r="AE548"/>
  <c r="AE540"/>
  <c r="AE532"/>
  <c r="AE492"/>
  <c r="AE517"/>
  <c r="AE509"/>
  <c r="AE501"/>
  <c r="AE493"/>
  <c r="AO570"/>
  <c r="AO555"/>
  <c r="AO539"/>
  <c r="AO521"/>
  <c r="AO505"/>
  <c r="AY296" i="7"/>
  <c r="AY491" s="1"/>
  <c r="AW296"/>
  <c r="AU296"/>
  <c r="AS296"/>
  <c r="AS491" s="1"/>
  <c r="AQ296"/>
  <c r="AQ491" s="1"/>
  <c r="AX296"/>
  <c r="AV296"/>
  <c r="AV491" s="1"/>
  <c r="AT296"/>
  <c r="AR296"/>
  <c r="AR491" s="1"/>
  <c r="AP296"/>
  <c r="BH296"/>
  <c r="BF296"/>
  <c r="BD296"/>
  <c r="BB296"/>
  <c r="AZ296"/>
  <c r="AN296"/>
  <c r="AN491" s="1"/>
  <c r="AL296"/>
  <c r="AJ296"/>
  <c r="AJ491" s="1"/>
  <c r="AH296"/>
  <c r="AF296"/>
  <c r="AD296"/>
  <c r="AB296"/>
  <c r="Z296"/>
  <c r="X296"/>
  <c r="V296"/>
  <c r="T296"/>
  <c r="R296"/>
  <c r="P296"/>
  <c r="N296"/>
  <c r="L296"/>
  <c r="J296"/>
  <c r="H296"/>
  <c r="F296"/>
  <c r="D296"/>
  <c r="BI296"/>
  <c r="BE296"/>
  <c r="BA296"/>
  <c r="AM296"/>
  <c r="AM491" s="1"/>
  <c r="AI296"/>
  <c r="AE296"/>
  <c r="AA296"/>
  <c r="W296"/>
  <c r="S296"/>
  <c r="O296"/>
  <c r="K296"/>
  <c r="G296"/>
  <c r="BG296"/>
  <c r="BC296"/>
  <c r="AO296"/>
  <c r="AO491" s="1"/>
  <c r="AK296"/>
  <c r="AK491" s="1"/>
  <c r="AG296"/>
  <c r="AC296"/>
  <c r="Y296"/>
  <c r="U296"/>
  <c r="Q296"/>
  <c r="M296"/>
  <c r="I296"/>
  <c r="E296"/>
  <c r="AI491"/>
  <c r="BA491"/>
  <c r="AL491"/>
  <c r="AZ491"/>
  <c r="AW491"/>
  <c r="AU491"/>
  <c r="AP491"/>
  <c r="AT491"/>
  <c r="AX491"/>
  <c r="AL487" i="10"/>
  <c r="AL488" s="1"/>
  <c r="I39" i="9" s="1"/>
  <c r="Z487" i="10"/>
  <c r="Z488" s="1"/>
  <c r="Z489" s="1"/>
  <c r="AL489"/>
  <c r="I27" i="9"/>
  <c r="AR451" i="11"/>
  <c r="L451"/>
  <c r="BC451"/>
  <c r="V443"/>
  <c r="BC443"/>
  <c r="V411"/>
  <c r="BC411"/>
  <c r="BD403"/>
  <c r="L403"/>
  <c r="BD469"/>
  <c r="V469"/>
  <c r="U469"/>
  <c r="L469"/>
  <c r="BC469"/>
  <c r="O400"/>
  <c r="L400"/>
  <c r="AR400"/>
  <c r="BC400"/>
  <c r="BC442"/>
  <c r="I487" i="10"/>
  <c r="I488" s="1"/>
  <c r="U446" i="11"/>
  <c r="AR446"/>
  <c r="L446"/>
  <c r="AR455"/>
  <c r="L455"/>
  <c r="U455"/>
  <c r="L447"/>
  <c r="BC447"/>
  <c r="V427"/>
  <c r="O427"/>
  <c r="BC427"/>
  <c r="AR427"/>
  <c r="BA427"/>
  <c r="AR415"/>
  <c r="BC415"/>
  <c r="AR407"/>
  <c r="BC407"/>
  <c r="O407"/>
  <c r="BA399"/>
  <c r="AR399"/>
  <c r="L399"/>
  <c r="AT461"/>
  <c r="BC461"/>
  <c r="S416"/>
  <c r="O416"/>
  <c r="U416"/>
  <c r="AR416"/>
  <c r="BC416"/>
  <c r="BC446"/>
  <c r="AY100" i="7"/>
  <c r="AW100"/>
  <c r="AU100"/>
  <c r="AS100"/>
  <c r="AQ100"/>
  <c r="AO100"/>
  <c r="AV100"/>
  <c r="AR100"/>
  <c r="AX100"/>
  <c r="AT100"/>
  <c r="AP100"/>
  <c r="AH586" i="10"/>
  <c r="AK585"/>
  <c r="AK583"/>
  <c r="AK581"/>
  <c r="AK579"/>
  <c r="AK577"/>
  <c r="AK575"/>
  <c r="AK573"/>
  <c r="AK571"/>
  <c r="AK569"/>
  <c r="AK567"/>
  <c r="AK565"/>
  <c r="AK563"/>
  <c r="AK561"/>
  <c r="AK559"/>
  <c r="AK557"/>
  <c r="AK555"/>
  <c r="AK553"/>
  <c r="AK551"/>
  <c r="AK549"/>
  <c r="AK547"/>
  <c r="AK545"/>
  <c r="AK543"/>
  <c r="AK541"/>
  <c r="AK539"/>
  <c r="AK537"/>
  <c r="AK535"/>
  <c r="AK533"/>
  <c r="AK531"/>
  <c r="AK529"/>
  <c r="AK584"/>
  <c r="AK582"/>
  <c r="AK580"/>
  <c r="AK578"/>
  <c r="AK576"/>
  <c r="AK574"/>
  <c r="AK572"/>
  <c r="AK570"/>
  <c r="AK568"/>
  <c r="AK566"/>
  <c r="AK564"/>
  <c r="AK562"/>
  <c r="AK560"/>
  <c r="AK558"/>
  <c r="AK556"/>
  <c r="AK554"/>
  <c r="AK552"/>
  <c r="AK550"/>
  <c r="AK548"/>
  <c r="AK546"/>
  <c r="AK544"/>
  <c r="AK542"/>
  <c r="AK540"/>
  <c r="AK538"/>
  <c r="AK536"/>
  <c r="AK534"/>
  <c r="AK532"/>
  <c r="AK530"/>
  <c r="AK527"/>
  <c r="AK525"/>
  <c r="AK523"/>
  <c r="AK521"/>
  <c r="AK519"/>
  <c r="AK517"/>
  <c r="AK515"/>
  <c r="AK513"/>
  <c r="AK511"/>
  <c r="AK509"/>
  <c r="AK507"/>
  <c r="AK505"/>
  <c r="AK503"/>
  <c r="AK501"/>
  <c r="AK499"/>
  <c r="AK497"/>
  <c r="AK495"/>
  <c r="AK493"/>
  <c r="AK528"/>
  <c r="AK526"/>
  <c r="AK524"/>
  <c r="AK522"/>
  <c r="AK520"/>
  <c r="AK518"/>
  <c r="AK516"/>
  <c r="AK514"/>
  <c r="AK512"/>
  <c r="AK510"/>
  <c r="AK508"/>
  <c r="AK506"/>
  <c r="AK504"/>
  <c r="AK502"/>
  <c r="AK500"/>
  <c r="AK498"/>
  <c r="AK496"/>
  <c r="AK494"/>
  <c r="AK492"/>
  <c r="AI585"/>
  <c r="AI583"/>
  <c r="AI581"/>
  <c r="AI579"/>
  <c r="AI577"/>
  <c r="AI575"/>
  <c r="AI573"/>
  <c r="AI571"/>
  <c r="AI569"/>
  <c r="AI567"/>
  <c r="AI565"/>
  <c r="AI563"/>
  <c r="AI561"/>
  <c r="AI559"/>
  <c r="AI557"/>
  <c r="AI555"/>
  <c r="AI553"/>
  <c r="AI551"/>
  <c r="AI549"/>
  <c r="AI547"/>
  <c r="AI545"/>
  <c r="AI543"/>
  <c r="AI541"/>
  <c r="AI539"/>
  <c r="AI537"/>
  <c r="AI535"/>
  <c r="AI533"/>
  <c r="AI531"/>
  <c r="AI529"/>
  <c r="AI584"/>
  <c r="AI582"/>
  <c r="AI580"/>
  <c r="AI578"/>
  <c r="AI576"/>
  <c r="AI574"/>
  <c r="AI572"/>
  <c r="AI570"/>
  <c r="AI568"/>
  <c r="AI566"/>
  <c r="AI564"/>
  <c r="AI562"/>
  <c r="AI560"/>
  <c r="AI558"/>
  <c r="AI556"/>
  <c r="AI554"/>
  <c r="AI552"/>
  <c r="AI550"/>
  <c r="AI548"/>
  <c r="AI546"/>
  <c r="AI544"/>
  <c r="AI542"/>
  <c r="AI540"/>
  <c r="AI538"/>
  <c r="AI536"/>
  <c r="AI534"/>
  <c r="AI532"/>
  <c r="AI530"/>
  <c r="AI527"/>
  <c r="AI525"/>
  <c r="AI523"/>
  <c r="AI521"/>
  <c r="AI519"/>
  <c r="AI517"/>
  <c r="AI515"/>
  <c r="AI513"/>
  <c r="AI511"/>
  <c r="AI509"/>
  <c r="AI507"/>
  <c r="AI505"/>
  <c r="AI503"/>
  <c r="AI501"/>
  <c r="AI499"/>
  <c r="AI497"/>
  <c r="AI495"/>
  <c r="AI493"/>
  <c r="AI528"/>
  <c r="AI526"/>
  <c r="AI524"/>
  <c r="AI522"/>
  <c r="AI520"/>
  <c r="AI518"/>
  <c r="AI516"/>
  <c r="AI514"/>
  <c r="AI512"/>
  <c r="AI510"/>
  <c r="AI508"/>
  <c r="AI506"/>
  <c r="AI504"/>
  <c r="AI502"/>
  <c r="AI500"/>
  <c r="AI498"/>
  <c r="AI496"/>
  <c r="AI494"/>
  <c r="AI492"/>
  <c r="AG489"/>
  <c r="I34" i="9"/>
  <c r="I36"/>
  <c r="BF489" i="10"/>
  <c r="BF513" s="1"/>
  <c r="I22" i="9"/>
  <c r="I50"/>
  <c r="U583" i="10"/>
  <c r="U567"/>
  <c r="U551"/>
  <c r="U535"/>
  <c r="U520"/>
  <c r="U504"/>
  <c r="U585"/>
  <c r="AE500"/>
  <c r="AE494"/>
  <c r="U553"/>
  <c r="U494"/>
  <c r="AE531"/>
  <c r="AE529"/>
  <c r="U557"/>
  <c r="AC586"/>
  <c r="U579"/>
  <c r="U571"/>
  <c r="U563"/>
  <c r="U555"/>
  <c r="U547"/>
  <c r="U539"/>
  <c r="U531"/>
  <c r="U524"/>
  <c r="U516"/>
  <c r="U508"/>
  <c r="U500"/>
  <c r="AE579"/>
  <c r="AE547"/>
  <c r="AE516"/>
  <c r="AE557"/>
  <c r="AE584"/>
  <c r="U569"/>
  <c r="U537"/>
  <c r="U506"/>
  <c r="U533"/>
  <c r="U525"/>
  <c r="U502"/>
  <c r="BG500"/>
  <c r="BG508"/>
  <c r="BG516"/>
  <c r="BG524"/>
  <c r="BG531"/>
  <c r="BG539"/>
  <c r="BG547"/>
  <c r="BG555"/>
  <c r="BG563"/>
  <c r="BG571"/>
  <c r="BG579"/>
  <c r="BG493"/>
  <c r="BG497"/>
  <c r="BG501"/>
  <c r="BG505"/>
  <c r="BG509"/>
  <c r="BG513"/>
  <c r="BG517"/>
  <c r="BG521"/>
  <c r="BG492"/>
  <c r="BG528"/>
  <c r="BG532"/>
  <c r="BG536"/>
  <c r="BG540"/>
  <c r="BG544"/>
  <c r="BG548"/>
  <c r="BG552"/>
  <c r="BG556"/>
  <c r="BG560"/>
  <c r="BG564"/>
  <c r="BG568"/>
  <c r="BG572"/>
  <c r="BG576"/>
  <c r="BG580"/>
  <c r="BG496"/>
  <c r="BG504"/>
  <c r="BG512"/>
  <c r="BG520"/>
  <c r="BG527"/>
  <c r="BG535"/>
  <c r="BG543"/>
  <c r="BG551"/>
  <c r="BG559"/>
  <c r="BG567"/>
  <c r="BG575"/>
  <c r="BG583"/>
  <c r="BG495"/>
  <c r="BG499"/>
  <c r="BG503"/>
  <c r="BG507"/>
  <c r="BG511"/>
  <c r="BG515"/>
  <c r="BG519"/>
  <c r="BG523"/>
  <c r="BG526"/>
  <c r="BG530"/>
  <c r="BG534"/>
  <c r="BG538"/>
  <c r="BG542"/>
  <c r="BG546"/>
  <c r="BG550"/>
  <c r="BG554"/>
  <c r="BG558"/>
  <c r="BG562"/>
  <c r="BG566"/>
  <c r="BG570"/>
  <c r="BG574"/>
  <c r="BG578"/>
  <c r="BG582"/>
  <c r="I32" i="9"/>
  <c r="AE582" i="10"/>
  <c r="AE578"/>
  <c r="AE574"/>
  <c r="AE570"/>
  <c r="AE566"/>
  <c r="AE562"/>
  <c r="AE558"/>
  <c r="AE554"/>
  <c r="AE550"/>
  <c r="AE546"/>
  <c r="AE542"/>
  <c r="AE538"/>
  <c r="AE534"/>
  <c r="AE530"/>
  <c r="AE526"/>
  <c r="AE523"/>
  <c r="AE519"/>
  <c r="AE515"/>
  <c r="AE511"/>
  <c r="AE507"/>
  <c r="AE503"/>
  <c r="AE499"/>
  <c r="AE495"/>
  <c r="I43" i="9"/>
  <c r="AE571" i="10"/>
  <c r="AE555"/>
  <c r="AE539"/>
  <c r="AE524"/>
  <c r="AE508"/>
  <c r="AE525"/>
  <c r="AE498"/>
  <c r="AE561"/>
  <c r="AO583"/>
  <c r="AO574"/>
  <c r="AO566"/>
  <c r="AO559"/>
  <c r="AO551"/>
  <c r="AO543"/>
  <c r="AO535"/>
  <c r="AO527"/>
  <c r="AO517"/>
  <c r="AO509"/>
  <c r="AO501"/>
  <c r="AY501"/>
  <c r="AY532"/>
  <c r="AY564"/>
  <c r="AY505"/>
  <c r="AY521"/>
  <c r="AY536"/>
  <c r="AY552"/>
  <c r="AY568"/>
  <c r="AY584"/>
  <c r="AY499"/>
  <c r="AY507"/>
  <c r="AY515"/>
  <c r="AY523"/>
  <c r="AY530"/>
  <c r="AY538"/>
  <c r="AY546"/>
  <c r="AY554"/>
  <c r="AY562"/>
  <c r="AY570"/>
  <c r="AY578"/>
  <c r="AY496"/>
  <c r="AY500"/>
  <c r="AY504"/>
  <c r="AY508"/>
  <c r="AY512"/>
  <c r="AY516"/>
  <c r="AY520"/>
  <c r="AY524"/>
  <c r="AY527"/>
  <c r="AY531"/>
  <c r="AY535"/>
  <c r="AY539"/>
  <c r="AY543"/>
  <c r="AY547"/>
  <c r="AY551"/>
  <c r="AY555"/>
  <c r="AY559"/>
  <c r="AY563"/>
  <c r="AY567"/>
  <c r="AY571"/>
  <c r="AY575"/>
  <c r="AY579"/>
  <c r="AY583"/>
  <c r="AY517"/>
  <c r="AY548"/>
  <c r="AY580"/>
  <c r="AY497"/>
  <c r="AY513"/>
  <c r="AY528"/>
  <c r="AY544"/>
  <c r="AY560"/>
  <c r="AY576"/>
  <c r="AY495"/>
  <c r="AY503"/>
  <c r="AY511"/>
  <c r="AY519"/>
  <c r="AY526"/>
  <c r="AY534"/>
  <c r="AY542"/>
  <c r="AY550"/>
  <c r="AY558"/>
  <c r="AY566"/>
  <c r="AY574"/>
  <c r="AY582"/>
  <c r="AY494"/>
  <c r="AY498"/>
  <c r="AY502"/>
  <c r="AY506"/>
  <c r="AY510"/>
  <c r="AY514"/>
  <c r="AY518"/>
  <c r="AY522"/>
  <c r="AY525"/>
  <c r="AY529"/>
  <c r="AY533"/>
  <c r="AY537"/>
  <c r="AY541"/>
  <c r="AY545"/>
  <c r="AY549"/>
  <c r="AY553"/>
  <c r="AY557"/>
  <c r="AY561"/>
  <c r="AY565"/>
  <c r="AY569"/>
  <c r="AY573"/>
  <c r="AY577"/>
  <c r="AY581"/>
  <c r="I56" i="9"/>
  <c r="AE583" i="10"/>
  <c r="AE575"/>
  <c r="AE567"/>
  <c r="AE559"/>
  <c r="AE551"/>
  <c r="AE543"/>
  <c r="AE535"/>
  <c r="AE527"/>
  <c r="AE520"/>
  <c r="AE512"/>
  <c r="AE504"/>
  <c r="AE496"/>
  <c r="AE510"/>
  <c r="AE541"/>
  <c r="AE573"/>
  <c r="AE514"/>
  <c r="AE545"/>
  <c r="AE577"/>
  <c r="U577"/>
  <c r="U561"/>
  <c r="U545"/>
  <c r="U529"/>
  <c r="U514"/>
  <c r="U498"/>
  <c r="U518"/>
  <c r="U565"/>
  <c r="U510"/>
  <c r="U541"/>
  <c r="U573"/>
  <c r="U549"/>
  <c r="I55" i="9"/>
  <c r="D572" i="10"/>
  <c r="AE502"/>
  <c r="AE518"/>
  <c r="AE533"/>
  <c r="AE549"/>
  <c r="AE565"/>
  <c r="AE581"/>
  <c r="AE506"/>
  <c r="AE522"/>
  <c r="AE537"/>
  <c r="AE553"/>
  <c r="AE569"/>
  <c r="D487" i="11"/>
  <c r="D488" s="1"/>
  <c r="D489" s="1"/>
  <c r="T487"/>
  <c r="T488" s="1"/>
  <c r="T489" s="1"/>
  <c r="T585" s="1"/>
  <c r="I442"/>
  <c r="I487" s="1"/>
  <c r="I488" s="1"/>
  <c r="I489" s="1"/>
  <c r="S442"/>
  <c r="BA442"/>
  <c r="AX442"/>
  <c r="AY585" i="10"/>
  <c r="AY493"/>
  <c r="AY572"/>
  <c r="AY540"/>
  <c r="AY509"/>
  <c r="AY556"/>
  <c r="AY492"/>
  <c r="BG487" i="11"/>
  <c r="BG488" s="1"/>
  <c r="BF446"/>
  <c r="J446"/>
  <c r="J487" s="1"/>
  <c r="J488" s="1"/>
  <c r="AT446"/>
  <c r="AX446"/>
  <c r="S446"/>
  <c r="AP446"/>
  <c r="AP487" s="1"/>
  <c r="AP488" s="1"/>
  <c r="M25" i="9" s="1"/>
  <c r="AO584" i="10"/>
  <c r="AO585"/>
  <c r="AO577"/>
  <c r="AO568"/>
  <c r="AO561"/>
  <c r="AO553"/>
  <c r="AO545"/>
  <c r="AO537"/>
  <c r="AO529"/>
  <c r="AO519"/>
  <c r="AO511"/>
  <c r="AO503"/>
  <c r="AO495"/>
  <c r="AO581"/>
  <c r="AO572"/>
  <c r="AO565"/>
  <c r="AO557"/>
  <c r="AO549"/>
  <c r="AO541"/>
  <c r="AO533"/>
  <c r="AO523"/>
  <c r="AO515"/>
  <c r="AO507"/>
  <c r="AO499"/>
  <c r="AO525"/>
  <c r="N487" i="11"/>
  <c r="N488" s="1"/>
  <c r="N489" s="1"/>
  <c r="N585" s="1"/>
  <c r="BI100" i="7"/>
  <c r="BG100"/>
  <c r="BE100"/>
  <c r="BC100"/>
  <c r="BA100"/>
  <c r="AM100"/>
  <c r="AK100"/>
  <c r="AI100"/>
  <c r="AG100"/>
  <c r="AE100"/>
  <c r="AC100"/>
  <c r="AA100"/>
  <c r="Y100"/>
  <c r="W100"/>
  <c r="U100"/>
  <c r="S100"/>
  <c r="Q100"/>
  <c r="O100"/>
  <c r="M100"/>
  <c r="K100"/>
  <c r="I100"/>
  <c r="G100"/>
  <c r="E100"/>
  <c r="BF100"/>
  <c r="BB100"/>
  <c r="AN100"/>
  <c r="AJ100"/>
  <c r="AF100"/>
  <c r="AB100"/>
  <c r="X100"/>
  <c r="T100"/>
  <c r="P100"/>
  <c r="L100"/>
  <c r="H100"/>
  <c r="D100"/>
  <c r="BH100"/>
  <c r="BD100"/>
  <c r="AZ100"/>
  <c r="AL100"/>
  <c r="AH100"/>
  <c r="AD100"/>
  <c r="Z100"/>
  <c r="V100"/>
  <c r="R100"/>
  <c r="N100"/>
  <c r="J100"/>
  <c r="F100"/>
  <c r="BG584" i="10"/>
  <c r="BG581"/>
  <c r="BG565"/>
  <c r="BG541"/>
  <c r="BG510"/>
  <c r="BG585"/>
  <c r="BG577"/>
  <c r="BG569"/>
  <c r="BG561"/>
  <c r="BG553"/>
  <c r="BG545"/>
  <c r="BG537"/>
  <c r="BG529"/>
  <c r="BG522"/>
  <c r="BG514"/>
  <c r="BG506"/>
  <c r="BG498"/>
  <c r="BG573"/>
  <c r="BG557"/>
  <c r="BG549"/>
  <c r="BG533"/>
  <c r="BG525"/>
  <c r="BG518"/>
  <c r="BG502"/>
  <c r="BG494"/>
  <c r="I31" i="9"/>
  <c r="B487" i="11"/>
  <c r="B488" s="1"/>
  <c r="M3" i="9" s="1"/>
  <c r="AV487" i="11"/>
  <c r="AV488" s="1"/>
  <c r="BE487"/>
  <c r="BE488" s="1"/>
  <c r="BB487"/>
  <c r="BB488" s="1"/>
  <c r="BB489" s="1"/>
  <c r="AY487"/>
  <c r="AY488" s="1"/>
  <c r="M487"/>
  <c r="M488" s="1"/>
  <c r="M14" i="9" s="1"/>
  <c r="BB489" i="10"/>
  <c r="BB559" s="1"/>
  <c r="BC489"/>
  <c r="I38" i="9"/>
  <c r="BF497" i="10"/>
  <c r="X558"/>
  <c r="BF531"/>
  <c r="X526"/>
  <c r="L528"/>
  <c r="C525"/>
  <c r="M28" i="9"/>
  <c r="M30"/>
  <c r="M31"/>
  <c r="M43"/>
  <c r="M19"/>
  <c r="M5"/>
  <c r="M17"/>
  <c r="M24"/>
  <c r="M32"/>
  <c r="M26"/>
  <c r="K526" i="10"/>
  <c r="X523"/>
  <c r="L493"/>
  <c r="L560"/>
  <c r="E541"/>
  <c r="BA527"/>
  <c r="D505"/>
  <c r="N539"/>
  <c r="K495"/>
  <c r="K558"/>
  <c r="X507"/>
  <c r="X542"/>
  <c r="X573"/>
  <c r="L509"/>
  <c r="L544"/>
  <c r="L575"/>
  <c r="E510"/>
  <c r="E573"/>
  <c r="BA496"/>
  <c r="BA559"/>
  <c r="D540"/>
  <c r="N510"/>
  <c r="N574"/>
  <c r="K511"/>
  <c r="K542"/>
  <c r="K574"/>
  <c r="X499"/>
  <c r="X515"/>
  <c r="X534"/>
  <c r="X550"/>
  <c r="X576"/>
  <c r="X582"/>
  <c r="L501"/>
  <c r="L517"/>
  <c r="L536"/>
  <c r="L552"/>
  <c r="L567"/>
  <c r="L584"/>
  <c r="E494"/>
  <c r="E525"/>
  <c r="E557"/>
  <c r="C494"/>
  <c r="C557"/>
  <c r="BA512"/>
  <c r="BA543"/>
  <c r="BA575"/>
  <c r="D492"/>
  <c r="D521"/>
  <c r="D556"/>
  <c r="N494"/>
  <c r="N526"/>
  <c r="N558"/>
  <c r="J523"/>
  <c r="BF547"/>
  <c r="K503"/>
  <c r="K519"/>
  <c r="K534"/>
  <c r="K550"/>
  <c r="K566"/>
  <c r="K582"/>
  <c r="X495"/>
  <c r="X503"/>
  <c r="X511"/>
  <c r="X519"/>
  <c r="X530"/>
  <c r="X538"/>
  <c r="X546"/>
  <c r="X554"/>
  <c r="X562"/>
  <c r="X569"/>
  <c r="X578"/>
  <c r="L492"/>
  <c r="L497"/>
  <c r="L505"/>
  <c r="L513"/>
  <c r="L521"/>
  <c r="L532"/>
  <c r="L540"/>
  <c r="L548"/>
  <c r="L556"/>
  <c r="L564"/>
  <c r="L571"/>
  <c r="L580"/>
  <c r="E502"/>
  <c r="E518"/>
  <c r="E533"/>
  <c r="E549"/>
  <c r="E565"/>
  <c r="E581"/>
  <c r="C510"/>
  <c r="C541"/>
  <c r="C573"/>
  <c r="BA504"/>
  <c r="BA520"/>
  <c r="BA535"/>
  <c r="BA551"/>
  <c r="BA567"/>
  <c r="BA583"/>
  <c r="D497"/>
  <c r="D513"/>
  <c r="D532"/>
  <c r="D548"/>
  <c r="D564"/>
  <c r="D580"/>
  <c r="N502"/>
  <c r="N518"/>
  <c r="N531"/>
  <c r="N550"/>
  <c r="N566"/>
  <c r="N582"/>
  <c r="J555"/>
  <c r="BF521"/>
  <c r="BF555"/>
  <c r="K499"/>
  <c r="K507"/>
  <c r="K515"/>
  <c r="K523"/>
  <c r="K530"/>
  <c r="K538"/>
  <c r="K546"/>
  <c r="K554"/>
  <c r="K562"/>
  <c r="K570"/>
  <c r="K578"/>
  <c r="X492"/>
  <c r="X493"/>
  <c r="X497"/>
  <c r="X501"/>
  <c r="X505"/>
  <c r="X509"/>
  <c r="X513"/>
  <c r="X517"/>
  <c r="X521"/>
  <c r="X528"/>
  <c r="X532"/>
  <c r="X536"/>
  <c r="X540"/>
  <c r="X544"/>
  <c r="X548"/>
  <c r="X552"/>
  <c r="X556"/>
  <c r="X560"/>
  <c r="X564"/>
  <c r="X567"/>
  <c r="X571"/>
  <c r="X575"/>
  <c r="X580"/>
  <c r="X584"/>
  <c r="L526"/>
  <c r="L495"/>
  <c r="L499"/>
  <c r="L503"/>
  <c r="L507"/>
  <c r="L511"/>
  <c r="L515"/>
  <c r="L519"/>
  <c r="L523"/>
  <c r="L530"/>
  <c r="L534"/>
  <c r="L538"/>
  <c r="L542"/>
  <c r="L546"/>
  <c r="L550"/>
  <c r="L554"/>
  <c r="L558"/>
  <c r="L562"/>
  <c r="L566"/>
  <c r="L569"/>
  <c r="L573"/>
  <c r="L578"/>
  <c r="L582"/>
  <c r="E498"/>
  <c r="E506"/>
  <c r="E514"/>
  <c r="E522"/>
  <c r="E529"/>
  <c r="E537"/>
  <c r="E545"/>
  <c r="E553"/>
  <c r="E561"/>
  <c r="E569"/>
  <c r="E577"/>
  <c r="E585"/>
  <c r="C502"/>
  <c r="C518"/>
  <c r="C533"/>
  <c r="C549"/>
  <c r="C565"/>
  <c r="C581"/>
  <c r="BA500"/>
  <c r="BA508"/>
  <c r="BA516"/>
  <c r="BA524"/>
  <c r="BA531"/>
  <c r="BA539"/>
  <c r="BA547"/>
  <c r="BA555"/>
  <c r="BA563"/>
  <c r="BA571"/>
  <c r="BA579"/>
  <c r="D493"/>
  <c r="D501"/>
  <c r="D509"/>
  <c r="D517"/>
  <c r="D528"/>
  <c r="D536"/>
  <c r="D544"/>
  <c r="D552"/>
  <c r="D560"/>
  <c r="D568"/>
  <c r="D576"/>
  <c r="D584"/>
  <c r="N498"/>
  <c r="N506"/>
  <c r="N514"/>
  <c r="N522"/>
  <c r="N547"/>
  <c r="N535"/>
  <c r="N543"/>
  <c r="N554"/>
  <c r="N562"/>
  <c r="N570"/>
  <c r="N578"/>
  <c r="J507"/>
  <c r="J536"/>
  <c r="J571"/>
  <c r="E496"/>
  <c r="E500"/>
  <c r="E504"/>
  <c r="E508"/>
  <c r="E512"/>
  <c r="E516"/>
  <c r="E520"/>
  <c r="E524"/>
  <c r="E527"/>
  <c r="E531"/>
  <c r="E535"/>
  <c r="E539"/>
  <c r="E543"/>
  <c r="E547"/>
  <c r="E551"/>
  <c r="E555"/>
  <c r="E559"/>
  <c r="E563"/>
  <c r="E567"/>
  <c r="E571"/>
  <c r="E575"/>
  <c r="E579"/>
  <c r="E583"/>
  <c r="BA494"/>
  <c r="BA498"/>
  <c r="BA502"/>
  <c r="BA506"/>
  <c r="BA510"/>
  <c r="BA514"/>
  <c r="BA518"/>
  <c r="BA522"/>
  <c r="BA525"/>
  <c r="BA529"/>
  <c r="BA533"/>
  <c r="BA537"/>
  <c r="BA541"/>
  <c r="BA545"/>
  <c r="BA549"/>
  <c r="BA553"/>
  <c r="BA557"/>
  <c r="BA561"/>
  <c r="BA565"/>
  <c r="BA569"/>
  <c r="BA573"/>
  <c r="BA577"/>
  <c r="BA581"/>
  <c r="BA585"/>
  <c r="BF493"/>
  <c r="BF509"/>
  <c r="BF527"/>
  <c r="BF543"/>
  <c r="BF559"/>
  <c r="BF574"/>
  <c r="D526"/>
  <c r="D495"/>
  <c r="D499"/>
  <c r="D503"/>
  <c r="D507"/>
  <c r="D511"/>
  <c r="D515"/>
  <c r="D519"/>
  <c r="D523"/>
  <c r="D530"/>
  <c r="D534"/>
  <c r="D538"/>
  <c r="D542"/>
  <c r="D546"/>
  <c r="D550"/>
  <c r="D554"/>
  <c r="D558"/>
  <c r="D562"/>
  <c r="D566"/>
  <c r="D570"/>
  <c r="D574"/>
  <c r="D578"/>
  <c r="D582"/>
  <c r="N492"/>
  <c r="N496"/>
  <c r="N500"/>
  <c r="N504"/>
  <c r="N508"/>
  <c r="N512"/>
  <c r="N516"/>
  <c r="N520"/>
  <c r="N524"/>
  <c r="N545"/>
  <c r="N529"/>
  <c r="N533"/>
  <c r="N537"/>
  <c r="N541"/>
  <c r="N548"/>
  <c r="N552"/>
  <c r="N556"/>
  <c r="N560"/>
  <c r="N564"/>
  <c r="N568"/>
  <c r="N572"/>
  <c r="N576"/>
  <c r="N580"/>
  <c r="N584"/>
  <c r="I7" i="9"/>
  <c r="AB586" i="10"/>
  <c r="K493"/>
  <c r="K497"/>
  <c r="K501"/>
  <c r="K505"/>
  <c r="K509"/>
  <c r="K513"/>
  <c r="K517"/>
  <c r="K521"/>
  <c r="K492"/>
  <c r="K528"/>
  <c r="K532"/>
  <c r="K536"/>
  <c r="K540"/>
  <c r="K544"/>
  <c r="K548"/>
  <c r="K552"/>
  <c r="K556"/>
  <c r="K560"/>
  <c r="K564"/>
  <c r="K568"/>
  <c r="K572"/>
  <c r="K576"/>
  <c r="K580"/>
  <c r="K584"/>
  <c r="C498"/>
  <c r="C506"/>
  <c r="C514"/>
  <c r="C522"/>
  <c r="C529"/>
  <c r="C537"/>
  <c r="C545"/>
  <c r="C553"/>
  <c r="C561"/>
  <c r="C569"/>
  <c r="C577"/>
  <c r="C585"/>
  <c r="J499"/>
  <c r="J515"/>
  <c r="J528"/>
  <c r="J544"/>
  <c r="J563"/>
  <c r="J579"/>
  <c r="J495"/>
  <c r="J503"/>
  <c r="J511"/>
  <c r="J519"/>
  <c r="J527"/>
  <c r="J532"/>
  <c r="J540"/>
  <c r="J551"/>
  <c r="J559"/>
  <c r="J567"/>
  <c r="J575"/>
  <c r="J583"/>
  <c r="AD585"/>
  <c r="AD580"/>
  <c r="AD564"/>
  <c r="AD548"/>
  <c r="AD524"/>
  <c r="AD500"/>
  <c r="AD584"/>
  <c r="AD576"/>
  <c r="AD568"/>
  <c r="AD560"/>
  <c r="AD552"/>
  <c r="AD541"/>
  <c r="AD533"/>
  <c r="AD546"/>
  <c r="AD520"/>
  <c r="AD512"/>
  <c r="AD504"/>
  <c r="AD496"/>
  <c r="AD572"/>
  <c r="AD556"/>
  <c r="AD537"/>
  <c r="AD529"/>
  <c r="AD516"/>
  <c r="AD508"/>
  <c r="AD492"/>
  <c r="X525"/>
  <c r="X527"/>
  <c r="X494"/>
  <c r="X496"/>
  <c r="X498"/>
  <c r="X500"/>
  <c r="X502"/>
  <c r="X504"/>
  <c r="X506"/>
  <c r="X508"/>
  <c r="X510"/>
  <c r="X512"/>
  <c r="X514"/>
  <c r="X516"/>
  <c r="X518"/>
  <c r="X520"/>
  <c r="X522"/>
  <c r="X524"/>
  <c r="X529"/>
  <c r="X531"/>
  <c r="X533"/>
  <c r="X535"/>
  <c r="X537"/>
  <c r="X539"/>
  <c r="X541"/>
  <c r="X543"/>
  <c r="X545"/>
  <c r="X547"/>
  <c r="X549"/>
  <c r="X551"/>
  <c r="X553"/>
  <c r="X555"/>
  <c r="X557"/>
  <c r="X559"/>
  <c r="X561"/>
  <c r="X563"/>
  <c r="X565"/>
  <c r="X566"/>
  <c r="X568"/>
  <c r="X570"/>
  <c r="X572"/>
  <c r="X574"/>
  <c r="X577"/>
  <c r="X579"/>
  <c r="X581"/>
  <c r="X583"/>
  <c r="L525"/>
  <c r="L527"/>
  <c r="L494"/>
  <c r="L496"/>
  <c r="L498"/>
  <c r="L500"/>
  <c r="L502"/>
  <c r="L504"/>
  <c r="L506"/>
  <c r="L508"/>
  <c r="L510"/>
  <c r="L512"/>
  <c r="L514"/>
  <c r="L516"/>
  <c r="L518"/>
  <c r="L520"/>
  <c r="L522"/>
  <c r="L524"/>
  <c r="L529"/>
  <c r="L531"/>
  <c r="L533"/>
  <c r="L535"/>
  <c r="L537"/>
  <c r="L539"/>
  <c r="L541"/>
  <c r="L543"/>
  <c r="L545"/>
  <c r="L547"/>
  <c r="L549"/>
  <c r="L551"/>
  <c r="L553"/>
  <c r="L555"/>
  <c r="L557"/>
  <c r="L559"/>
  <c r="L561"/>
  <c r="L563"/>
  <c r="L565"/>
  <c r="L576"/>
  <c r="L568"/>
  <c r="L570"/>
  <c r="L572"/>
  <c r="L574"/>
  <c r="L577"/>
  <c r="L579"/>
  <c r="L581"/>
  <c r="L583"/>
  <c r="E493"/>
  <c r="E495"/>
  <c r="E497"/>
  <c r="E499"/>
  <c r="E501"/>
  <c r="E503"/>
  <c r="E505"/>
  <c r="E507"/>
  <c r="E509"/>
  <c r="E511"/>
  <c r="E513"/>
  <c r="E515"/>
  <c r="E517"/>
  <c r="E519"/>
  <c r="E521"/>
  <c r="E523"/>
  <c r="E492"/>
  <c r="E526"/>
  <c r="E528"/>
  <c r="E530"/>
  <c r="E532"/>
  <c r="E534"/>
  <c r="E536"/>
  <c r="E538"/>
  <c r="E540"/>
  <c r="E542"/>
  <c r="E544"/>
  <c r="E546"/>
  <c r="E548"/>
  <c r="E550"/>
  <c r="E552"/>
  <c r="E554"/>
  <c r="E556"/>
  <c r="E558"/>
  <c r="E560"/>
  <c r="E562"/>
  <c r="E564"/>
  <c r="E566"/>
  <c r="E568"/>
  <c r="E570"/>
  <c r="E572"/>
  <c r="E574"/>
  <c r="E576"/>
  <c r="E578"/>
  <c r="E580"/>
  <c r="E582"/>
  <c r="BA493"/>
  <c r="BA495"/>
  <c r="BA497"/>
  <c r="BA499"/>
  <c r="BA501"/>
  <c r="BA503"/>
  <c r="BA505"/>
  <c r="BA507"/>
  <c r="BA509"/>
  <c r="BA511"/>
  <c r="BA513"/>
  <c r="BA515"/>
  <c r="BA517"/>
  <c r="BA519"/>
  <c r="BA521"/>
  <c r="BA523"/>
  <c r="BA492"/>
  <c r="BA526"/>
  <c r="BA528"/>
  <c r="BA530"/>
  <c r="BA532"/>
  <c r="BA534"/>
  <c r="BA536"/>
  <c r="BA538"/>
  <c r="BA540"/>
  <c r="BA542"/>
  <c r="BA544"/>
  <c r="BA546"/>
  <c r="BA548"/>
  <c r="BA550"/>
  <c r="BA552"/>
  <c r="BA554"/>
  <c r="BA556"/>
  <c r="BA558"/>
  <c r="BA560"/>
  <c r="BA562"/>
  <c r="BA564"/>
  <c r="BA566"/>
  <c r="BA568"/>
  <c r="BA570"/>
  <c r="BA572"/>
  <c r="BA574"/>
  <c r="BA576"/>
  <c r="BA578"/>
  <c r="BA580"/>
  <c r="BA582"/>
  <c r="D525"/>
  <c r="D527"/>
  <c r="D494"/>
  <c r="D496"/>
  <c r="D498"/>
  <c r="D500"/>
  <c r="D502"/>
  <c r="D504"/>
  <c r="D506"/>
  <c r="D508"/>
  <c r="D510"/>
  <c r="D512"/>
  <c r="D514"/>
  <c r="D516"/>
  <c r="D518"/>
  <c r="D520"/>
  <c r="D522"/>
  <c r="D524"/>
  <c r="D529"/>
  <c r="D531"/>
  <c r="D533"/>
  <c r="D535"/>
  <c r="D537"/>
  <c r="D539"/>
  <c r="D541"/>
  <c r="D543"/>
  <c r="D545"/>
  <c r="D547"/>
  <c r="D549"/>
  <c r="D551"/>
  <c r="D553"/>
  <c r="D555"/>
  <c r="D557"/>
  <c r="D559"/>
  <c r="D561"/>
  <c r="D563"/>
  <c r="D565"/>
  <c r="D567"/>
  <c r="D569"/>
  <c r="D571"/>
  <c r="D573"/>
  <c r="D575"/>
  <c r="D577"/>
  <c r="D579"/>
  <c r="D581"/>
  <c r="D583"/>
  <c r="N493"/>
  <c r="N495"/>
  <c r="N497"/>
  <c r="N499"/>
  <c r="N501"/>
  <c r="N503"/>
  <c r="N505"/>
  <c r="N507"/>
  <c r="N509"/>
  <c r="N511"/>
  <c r="N513"/>
  <c r="N515"/>
  <c r="N517"/>
  <c r="N519"/>
  <c r="N521"/>
  <c r="N523"/>
  <c r="N525"/>
  <c r="N527"/>
  <c r="N546"/>
  <c r="N528"/>
  <c r="N530"/>
  <c r="N532"/>
  <c r="N534"/>
  <c r="N536"/>
  <c r="N538"/>
  <c r="N540"/>
  <c r="N542"/>
  <c r="N544"/>
  <c r="N549"/>
  <c r="N551"/>
  <c r="N553"/>
  <c r="N555"/>
  <c r="N557"/>
  <c r="N559"/>
  <c r="N561"/>
  <c r="N563"/>
  <c r="N565"/>
  <c r="N567"/>
  <c r="N569"/>
  <c r="N571"/>
  <c r="N573"/>
  <c r="N575"/>
  <c r="N577"/>
  <c r="N579"/>
  <c r="N581"/>
  <c r="N583"/>
  <c r="C496"/>
  <c r="C500"/>
  <c r="C504"/>
  <c r="C508"/>
  <c r="C512"/>
  <c r="C516"/>
  <c r="C520"/>
  <c r="C524"/>
  <c r="C527"/>
  <c r="C531"/>
  <c r="C535"/>
  <c r="C539"/>
  <c r="C543"/>
  <c r="C547"/>
  <c r="C551"/>
  <c r="C555"/>
  <c r="C559"/>
  <c r="C563"/>
  <c r="C567"/>
  <c r="C571"/>
  <c r="C575"/>
  <c r="C579"/>
  <c r="C583"/>
  <c r="BF525"/>
  <c r="BF499"/>
  <c r="BF507"/>
  <c r="BF515"/>
  <c r="BF523"/>
  <c r="BF533"/>
  <c r="BF541"/>
  <c r="BF549"/>
  <c r="BF557"/>
  <c r="BF565"/>
  <c r="BF572"/>
  <c r="BF581"/>
  <c r="AD494"/>
  <c r="AD498"/>
  <c r="AD502"/>
  <c r="AD506"/>
  <c r="AD510"/>
  <c r="AD514"/>
  <c r="AD518"/>
  <c r="AD522"/>
  <c r="AD526"/>
  <c r="AD527"/>
  <c r="AD531"/>
  <c r="AD535"/>
  <c r="AD539"/>
  <c r="AD543"/>
  <c r="AD550"/>
  <c r="AD554"/>
  <c r="AD558"/>
  <c r="AD562"/>
  <c r="AD566"/>
  <c r="AD570"/>
  <c r="AD574"/>
  <c r="AD578"/>
  <c r="AD582"/>
  <c r="J493"/>
  <c r="J497"/>
  <c r="J501"/>
  <c r="J505"/>
  <c r="J509"/>
  <c r="J513"/>
  <c r="J517"/>
  <c r="J521"/>
  <c r="J525"/>
  <c r="J546"/>
  <c r="J530"/>
  <c r="J534"/>
  <c r="J538"/>
  <c r="J542"/>
  <c r="J549"/>
  <c r="J553"/>
  <c r="J557"/>
  <c r="J561"/>
  <c r="J565"/>
  <c r="J569"/>
  <c r="J573"/>
  <c r="J577"/>
  <c r="J581"/>
  <c r="J585"/>
  <c r="V586"/>
  <c r="E491" i="7"/>
  <c r="K494" i="10"/>
  <c r="K496"/>
  <c r="K498"/>
  <c r="K500"/>
  <c r="K502"/>
  <c r="K504"/>
  <c r="K506"/>
  <c r="K508"/>
  <c r="K510"/>
  <c r="K512"/>
  <c r="K514"/>
  <c r="K516"/>
  <c r="K518"/>
  <c r="K520"/>
  <c r="K522"/>
  <c r="K524"/>
  <c r="K525"/>
  <c r="K527"/>
  <c r="K529"/>
  <c r="K531"/>
  <c r="K533"/>
  <c r="K535"/>
  <c r="K537"/>
  <c r="K539"/>
  <c r="K541"/>
  <c r="K543"/>
  <c r="K545"/>
  <c r="K547"/>
  <c r="K549"/>
  <c r="K551"/>
  <c r="K553"/>
  <c r="K555"/>
  <c r="K557"/>
  <c r="K559"/>
  <c r="K561"/>
  <c r="K563"/>
  <c r="K565"/>
  <c r="K567"/>
  <c r="K569"/>
  <c r="K571"/>
  <c r="K573"/>
  <c r="K575"/>
  <c r="K577"/>
  <c r="K579"/>
  <c r="K581"/>
  <c r="K583"/>
  <c r="C493"/>
  <c r="C495"/>
  <c r="C497"/>
  <c r="C499"/>
  <c r="C501"/>
  <c r="C503"/>
  <c r="C505"/>
  <c r="C507"/>
  <c r="C509"/>
  <c r="C511"/>
  <c r="C513"/>
  <c r="C515"/>
  <c r="C517"/>
  <c r="C519"/>
  <c r="C521"/>
  <c r="C523"/>
  <c r="C492"/>
  <c r="C526"/>
  <c r="C528"/>
  <c r="C530"/>
  <c r="C532"/>
  <c r="C534"/>
  <c r="C536"/>
  <c r="C538"/>
  <c r="C540"/>
  <c r="C542"/>
  <c r="C544"/>
  <c r="C546"/>
  <c r="C548"/>
  <c r="C550"/>
  <c r="C552"/>
  <c r="C554"/>
  <c r="C556"/>
  <c r="C558"/>
  <c r="C560"/>
  <c r="C562"/>
  <c r="C564"/>
  <c r="C566"/>
  <c r="C568"/>
  <c r="C570"/>
  <c r="C572"/>
  <c r="C574"/>
  <c r="C576"/>
  <c r="C578"/>
  <c r="C580"/>
  <c r="C582"/>
  <c r="AD493"/>
  <c r="AD495"/>
  <c r="AD497"/>
  <c r="AD499"/>
  <c r="AD501"/>
  <c r="AD503"/>
  <c r="AD505"/>
  <c r="AD507"/>
  <c r="AD509"/>
  <c r="AD511"/>
  <c r="AD513"/>
  <c r="AD515"/>
  <c r="AD517"/>
  <c r="AD519"/>
  <c r="AD521"/>
  <c r="AD523"/>
  <c r="AD525"/>
  <c r="AD545"/>
  <c r="AD547"/>
  <c r="AD528"/>
  <c r="AD530"/>
  <c r="AD532"/>
  <c r="AD534"/>
  <c r="AD536"/>
  <c r="AD538"/>
  <c r="AD540"/>
  <c r="AD542"/>
  <c r="AD544"/>
  <c r="AD549"/>
  <c r="AD551"/>
  <c r="AD553"/>
  <c r="AD555"/>
  <c r="AD557"/>
  <c r="AD559"/>
  <c r="AD561"/>
  <c r="AD563"/>
  <c r="AD565"/>
  <c r="AD567"/>
  <c r="AD569"/>
  <c r="AD571"/>
  <c r="AD573"/>
  <c r="AD575"/>
  <c r="AD577"/>
  <c r="AD579"/>
  <c r="AD581"/>
  <c r="AD583"/>
  <c r="J492"/>
  <c r="J494"/>
  <c r="J496"/>
  <c r="J498"/>
  <c r="J500"/>
  <c r="J502"/>
  <c r="J504"/>
  <c r="J506"/>
  <c r="J508"/>
  <c r="J510"/>
  <c r="J512"/>
  <c r="J514"/>
  <c r="J516"/>
  <c r="J518"/>
  <c r="J520"/>
  <c r="J522"/>
  <c r="J524"/>
  <c r="J526"/>
  <c r="J545"/>
  <c r="J547"/>
  <c r="J529"/>
  <c r="J531"/>
  <c r="J533"/>
  <c r="J535"/>
  <c r="J537"/>
  <c r="J539"/>
  <c r="J541"/>
  <c r="J543"/>
  <c r="J548"/>
  <c r="J550"/>
  <c r="J552"/>
  <c r="J554"/>
  <c r="J556"/>
  <c r="J558"/>
  <c r="J560"/>
  <c r="J562"/>
  <c r="J564"/>
  <c r="J566"/>
  <c r="J568"/>
  <c r="J570"/>
  <c r="J572"/>
  <c r="J574"/>
  <c r="J576"/>
  <c r="J578"/>
  <c r="J580"/>
  <c r="J582"/>
  <c r="I21" i="9"/>
  <c r="T489" i="10"/>
  <c r="T492" s="1"/>
  <c r="AU585" i="11"/>
  <c r="AU584"/>
  <c r="AU583"/>
  <c r="AU582"/>
  <c r="AU581"/>
  <c r="AU580"/>
  <c r="AU579"/>
  <c r="AU578"/>
  <c r="AU577"/>
  <c r="AU576"/>
  <c r="AU575"/>
  <c r="AU574"/>
  <c r="AU573"/>
  <c r="AU572"/>
  <c r="AU571"/>
  <c r="AU570"/>
  <c r="AU569"/>
  <c r="AU568"/>
  <c r="AU567"/>
  <c r="AU566"/>
  <c r="AU565"/>
  <c r="AU564"/>
  <c r="AU563"/>
  <c r="AU562"/>
  <c r="AU561"/>
  <c r="AU560"/>
  <c r="AU559"/>
  <c r="AU558"/>
  <c r="AU557"/>
  <c r="AU556"/>
  <c r="AU555"/>
  <c r="AU554"/>
  <c r="AU553"/>
  <c r="AU552"/>
  <c r="AU551"/>
  <c r="AU550"/>
  <c r="AU549"/>
  <c r="AU548"/>
  <c r="AU547"/>
  <c r="AU546"/>
  <c r="AU545"/>
  <c r="AU544"/>
  <c r="AU543"/>
  <c r="AU542"/>
  <c r="AU541"/>
  <c r="AU540"/>
  <c r="AU539"/>
  <c r="AU538"/>
  <c r="AU537"/>
  <c r="AU536"/>
  <c r="AU535"/>
  <c r="AU534"/>
  <c r="AU533"/>
  <c r="AU532"/>
  <c r="AU531"/>
  <c r="AU530"/>
  <c r="AU529"/>
  <c r="AU528"/>
  <c r="AU527"/>
  <c r="AU526"/>
  <c r="AU525"/>
  <c r="AU524"/>
  <c r="AU523"/>
  <c r="AU522"/>
  <c r="AU521"/>
  <c r="AU520"/>
  <c r="AU519"/>
  <c r="AU518"/>
  <c r="AU517"/>
  <c r="AU516"/>
  <c r="AU515"/>
  <c r="AU514"/>
  <c r="AU513"/>
  <c r="AU512"/>
  <c r="AU511"/>
  <c r="AU510"/>
  <c r="AU509"/>
  <c r="AU508"/>
  <c r="AU507"/>
  <c r="AU506"/>
  <c r="AU505"/>
  <c r="AU504"/>
  <c r="AU503"/>
  <c r="AU502"/>
  <c r="AU501"/>
  <c r="AU500"/>
  <c r="AU499"/>
  <c r="AU498"/>
  <c r="AU497"/>
  <c r="AU496"/>
  <c r="AU495"/>
  <c r="AU494"/>
  <c r="AU493"/>
  <c r="AU492"/>
  <c r="N584"/>
  <c r="N580"/>
  <c r="N576"/>
  <c r="N572"/>
  <c r="N568"/>
  <c r="N564"/>
  <c r="N560"/>
  <c r="N556"/>
  <c r="N552"/>
  <c r="N548"/>
  <c r="N544"/>
  <c r="N540"/>
  <c r="N536"/>
  <c r="N532"/>
  <c r="N528"/>
  <c r="N524"/>
  <c r="N520"/>
  <c r="N516"/>
  <c r="N512"/>
  <c r="N508"/>
  <c r="N504"/>
  <c r="N500"/>
  <c r="N496"/>
  <c r="N492"/>
  <c r="T584"/>
  <c r="T580"/>
  <c r="T576"/>
  <c r="T572"/>
  <c r="T568"/>
  <c r="T564"/>
  <c r="T560"/>
  <c r="T556"/>
  <c r="T552"/>
  <c r="T548"/>
  <c r="T544"/>
  <c r="T540"/>
  <c r="T536"/>
  <c r="T532"/>
  <c r="T528"/>
  <c r="T524"/>
  <c r="T520"/>
  <c r="T516"/>
  <c r="T512"/>
  <c r="T508"/>
  <c r="T504"/>
  <c r="T500"/>
  <c r="T496"/>
  <c r="T492"/>
  <c r="R585"/>
  <c r="R584"/>
  <c r="R583"/>
  <c r="R582"/>
  <c r="R581"/>
  <c r="R580"/>
  <c r="R579"/>
  <c r="R578"/>
  <c r="R577"/>
  <c r="R576"/>
  <c r="R575"/>
  <c r="R574"/>
  <c r="R573"/>
  <c r="R572"/>
  <c r="R571"/>
  <c r="R570"/>
  <c r="R569"/>
  <c r="R568"/>
  <c r="R567"/>
  <c r="R566"/>
  <c r="R565"/>
  <c r="R564"/>
  <c r="R563"/>
  <c r="R562"/>
  <c r="R561"/>
  <c r="R560"/>
  <c r="R559"/>
  <c r="R558"/>
  <c r="R557"/>
  <c r="R556"/>
  <c r="R555"/>
  <c r="R554"/>
  <c r="R553"/>
  <c r="R552"/>
  <c r="R551"/>
  <c r="R550"/>
  <c r="R549"/>
  <c r="R548"/>
  <c r="R547"/>
  <c r="R546"/>
  <c r="R545"/>
  <c r="R544"/>
  <c r="R543"/>
  <c r="R542"/>
  <c r="R541"/>
  <c r="R540"/>
  <c r="R539"/>
  <c r="R538"/>
  <c r="R537"/>
  <c r="R536"/>
  <c r="R535"/>
  <c r="R534"/>
  <c r="R533"/>
  <c r="R532"/>
  <c r="R531"/>
  <c r="R530"/>
  <c r="R529"/>
  <c r="R528"/>
  <c r="R527"/>
  <c r="R526"/>
  <c r="R525"/>
  <c r="R524"/>
  <c r="R523"/>
  <c r="R522"/>
  <c r="R521"/>
  <c r="R520"/>
  <c r="R519"/>
  <c r="R518"/>
  <c r="R517"/>
  <c r="R516"/>
  <c r="R515"/>
  <c r="R514"/>
  <c r="R513"/>
  <c r="R512"/>
  <c r="R511"/>
  <c r="R510"/>
  <c r="R509"/>
  <c r="R508"/>
  <c r="R507"/>
  <c r="R506"/>
  <c r="R505"/>
  <c r="R504"/>
  <c r="R503"/>
  <c r="R502"/>
  <c r="R501"/>
  <c r="R500"/>
  <c r="R499"/>
  <c r="R498"/>
  <c r="R497"/>
  <c r="R496"/>
  <c r="R495"/>
  <c r="R494"/>
  <c r="R493"/>
  <c r="R492"/>
  <c r="AZ585"/>
  <c r="AZ584"/>
  <c r="AZ583"/>
  <c r="AZ582"/>
  <c r="AZ581"/>
  <c r="AZ580"/>
  <c r="AZ579"/>
  <c r="AZ578"/>
  <c r="AZ577"/>
  <c r="AZ576"/>
  <c r="AZ575"/>
  <c r="AZ574"/>
  <c r="AZ573"/>
  <c r="AZ572"/>
  <c r="AZ571"/>
  <c r="AZ570"/>
  <c r="AZ569"/>
  <c r="AZ568"/>
  <c r="AZ567"/>
  <c r="AZ566"/>
  <c r="AZ565"/>
  <c r="AZ564"/>
  <c r="AZ563"/>
  <c r="AZ562"/>
  <c r="AZ561"/>
  <c r="AZ560"/>
  <c r="AZ559"/>
  <c r="AZ558"/>
  <c r="AZ557"/>
  <c r="AZ556"/>
  <c r="AZ555"/>
  <c r="AZ554"/>
  <c r="AZ553"/>
  <c r="AZ552"/>
  <c r="AZ551"/>
  <c r="AZ550"/>
  <c r="AZ549"/>
  <c r="AZ548"/>
  <c r="AZ547"/>
  <c r="AZ546"/>
  <c r="AZ545"/>
  <c r="AZ544"/>
  <c r="AZ543"/>
  <c r="AZ542"/>
  <c r="AZ541"/>
  <c r="AZ540"/>
  <c r="AZ539"/>
  <c r="AZ538"/>
  <c r="AZ537"/>
  <c r="AZ536"/>
  <c r="AZ535"/>
  <c r="AZ534"/>
  <c r="AZ533"/>
  <c r="AZ532"/>
  <c r="AZ531"/>
  <c r="AZ530"/>
  <c r="AZ529"/>
  <c r="AZ528"/>
  <c r="AZ527"/>
  <c r="AZ526"/>
  <c r="AZ525"/>
  <c r="AZ524"/>
  <c r="AZ523"/>
  <c r="AZ522"/>
  <c r="AZ521"/>
  <c r="AZ520"/>
  <c r="AZ519"/>
  <c r="AZ518"/>
  <c r="AZ517"/>
  <c r="AZ516"/>
  <c r="AZ515"/>
  <c r="AZ514"/>
  <c r="AZ513"/>
  <c r="AZ512"/>
  <c r="AZ511"/>
  <c r="AZ510"/>
  <c r="AZ509"/>
  <c r="AZ508"/>
  <c r="AZ507"/>
  <c r="AZ506"/>
  <c r="AZ505"/>
  <c r="AZ504"/>
  <c r="AZ503"/>
  <c r="AZ502"/>
  <c r="AZ501"/>
  <c r="AZ500"/>
  <c r="AZ499"/>
  <c r="AZ498"/>
  <c r="AZ497"/>
  <c r="AZ496"/>
  <c r="AZ495"/>
  <c r="AZ494"/>
  <c r="AZ493"/>
  <c r="AZ492"/>
  <c r="D585"/>
  <c r="D583"/>
  <c r="D581"/>
  <c r="D579"/>
  <c r="D577"/>
  <c r="D575"/>
  <c r="D573"/>
  <c r="D571"/>
  <c r="D569"/>
  <c r="D567"/>
  <c r="D565"/>
  <c r="D563"/>
  <c r="D561"/>
  <c r="D559"/>
  <c r="D557"/>
  <c r="D555"/>
  <c r="D553"/>
  <c r="D551"/>
  <c r="D549"/>
  <c r="D547"/>
  <c r="D545"/>
  <c r="D543"/>
  <c r="D541"/>
  <c r="D539"/>
  <c r="D537"/>
  <c r="D535"/>
  <c r="D533"/>
  <c r="D531"/>
  <c r="D529"/>
  <c r="D527"/>
  <c r="D525"/>
  <c r="D523"/>
  <c r="D521"/>
  <c r="D519"/>
  <c r="D517"/>
  <c r="D515"/>
  <c r="D513"/>
  <c r="D511"/>
  <c r="D509"/>
  <c r="D507"/>
  <c r="D505"/>
  <c r="D503"/>
  <c r="D501"/>
  <c r="D499"/>
  <c r="D497"/>
  <c r="D495"/>
  <c r="D493"/>
  <c r="P585"/>
  <c r="P584"/>
  <c r="P583"/>
  <c r="P582"/>
  <c r="P581"/>
  <c r="P580"/>
  <c r="P579"/>
  <c r="P578"/>
  <c r="P577"/>
  <c r="P576"/>
  <c r="P575"/>
  <c r="P574"/>
  <c r="P573"/>
  <c r="P572"/>
  <c r="P571"/>
  <c r="P570"/>
  <c r="P569"/>
  <c r="P568"/>
  <c r="P567"/>
  <c r="P566"/>
  <c r="P565"/>
  <c r="P564"/>
  <c r="P563"/>
  <c r="P562"/>
  <c r="P561"/>
  <c r="P560"/>
  <c r="P559"/>
  <c r="P558"/>
  <c r="P557"/>
  <c r="P556"/>
  <c r="P555"/>
  <c r="P554"/>
  <c r="P553"/>
  <c r="P552"/>
  <c r="P551"/>
  <c r="P550"/>
  <c r="P549"/>
  <c r="P548"/>
  <c r="P547"/>
  <c r="P546"/>
  <c r="P545"/>
  <c r="P544"/>
  <c r="P543"/>
  <c r="P542"/>
  <c r="P541"/>
  <c r="P540"/>
  <c r="P539"/>
  <c r="P538"/>
  <c r="P537"/>
  <c r="P536"/>
  <c r="P535"/>
  <c r="P534"/>
  <c r="P533"/>
  <c r="P532"/>
  <c r="P531"/>
  <c r="P530"/>
  <c r="P529"/>
  <c r="P528"/>
  <c r="P527"/>
  <c r="P526"/>
  <c r="P525"/>
  <c r="P524"/>
  <c r="P523"/>
  <c r="P522"/>
  <c r="P521"/>
  <c r="P520"/>
  <c r="P519"/>
  <c r="P518"/>
  <c r="P517"/>
  <c r="P516"/>
  <c r="P515"/>
  <c r="P514"/>
  <c r="P513"/>
  <c r="P512"/>
  <c r="P511"/>
  <c r="P510"/>
  <c r="P509"/>
  <c r="P508"/>
  <c r="P507"/>
  <c r="P506"/>
  <c r="P505"/>
  <c r="P504"/>
  <c r="P503"/>
  <c r="P502"/>
  <c r="P501"/>
  <c r="P500"/>
  <c r="P499"/>
  <c r="P498"/>
  <c r="P497"/>
  <c r="P496"/>
  <c r="P495"/>
  <c r="P494"/>
  <c r="P493"/>
  <c r="P492"/>
  <c r="AO585"/>
  <c r="AO584"/>
  <c r="AO583"/>
  <c r="AO582"/>
  <c r="AO580"/>
  <c r="AO579"/>
  <c r="AO578"/>
  <c r="AO577"/>
  <c r="AO576"/>
  <c r="AO575"/>
  <c r="AO574"/>
  <c r="AO573"/>
  <c r="AO572"/>
  <c r="AO571"/>
  <c r="AO570"/>
  <c r="AO569"/>
  <c r="AO581"/>
  <c r="AO568"/>
  <c r="AO567"/>
  <c r="AO566"/>
  <c r="AO565"/>
  <c r="AO564"/>
  <c r="AO563"/>
  <c r="AO562"/>
  <c r="AO561"/>
  <c r="AO560"/>
  <c r="AO559"/>
  <c r="AO558"/>
  <c r="AO557"/>
  <c r="AO556"/>
  <c r="AO555"/>
  <c r="AO554"/>
  <c r="AO553"/>
  <c r="AO552"/>
  <c r="AO551"/>
  <c r="AO550"/>
  <c r="AO549"/>
  <c r="AO548"/>
  <c r="AO547"/>
  <c r="AO546"/>
  <c r="AO545"/>
  <c r="AO544"/>
  <c r="AO543"/>
  <c r="AO542"/>
  <c r="AO541"/>
  <c r="AO540"/>
  <c r="AO539"/>
  <c r="AO538"/>
  <c r="AO537"/>
  <c r="AO536"/>
  <c r="AO535"/>
  <c r="AO534"/>
  <c r="AO533"/>
  <c r="AO532"/>
  <c r="AO531"/>
  <c r="AO530"/>
  <c r="AO529"/>
  <c r="AO528"/>
  <c r="AO527"/>
  <c r="AO526"/>
  <c r="AO525"/>
  <c r="AO524"/>
  <c r="AO523"/>
  <c r="AO522"/>
  <c r="AO521"/>
  <c r="AO520"/>
  <c r="AO519"/>
  <c r="AO518"/>
  <c r="AO516"/>
  <c r="AO515"/>
  <c r="AO514"/>
  <c r="AO513"/>
  <c r="AO512"/>
  <c r="AO511"/>
  <c r="AO510"/>
  <c r="AO509"/>
  <c r="AO508"/>
  <c r="AO507"/>
  <c r="AO506"/>
  <c r="AO505"/>
  <c r="AO504"/>
  <c r="AO503"/>
  <c r="AO502"/>
  <c r="AO501"/>
  <c r="AO500"/>
  <c r="AO499"/>
  <c r="AO498"/>
  <c r="AO497"/>
  <c r="AO496"/>
  <c r="AO495"/>
  <c r="AO494"/>
  <c r="AO493"/>
  <c r="AO492"/>
  <c r="AO517"/>
  <c r="AW585"/>
  <c r="AW584"/>
  <c r="AW583"/>
  <c r="AW582"/>
  <c r="AW581"/>
  <c r="AW580"/>
  <c r="AW579"/>
  <c r="AW578"/>
  <c r="AW577"/>
  <c r="AW576"/>
  <c r="AW575"/>
  <c r="AW574"/>
  <c r="AW573"/>
  <c r="AW572"/>
  <c r="AW571"/>
  <c r="AW570"/>
  <c r="AW569"/>
  <c r="AW568"/>
  <c r="AW567"/>
  <c r="AW566"/>
  <c r="AW565"/>
  <c r="AW564"/>
  <c r="AW563"/>
  <c r="AW562"/>
  <c r="AW561"/>
  <c r="AW560"/>
  <c r="AW559"/>
  <c r="AW558"/>
  <c r="AW557"/>
  <c r="AW556"/>
  <c r="AW555"/>
  <c r="AW554"/>
  <c r="AW553"/>
  <c r="AW552"/>
  <c r="AW551"/>
  <c r="AW550"/>
  <c r="AW549"/>
  <c r="AW548"/>
  <c r="AW547"/>
  <c r="AW546"/>
  <c r="AW545"/>
  <c r="AW544"/>
  <c r="AW543"/>
  <c r="AW542"/>
  <c r="AW541"/>
  <c r="AW540"/>
  <c r="AW539"/>
  <c r="AW538"/>
  <c r="AW537"/>
  <c r="AW536"/>
  <c r="AW535"/>
  <c r="AW534"/>
  <c r="AW533"/>
  <c r="AW532"/>
  <c r="AW531"/>
  <c r="AW530"/>
  <c r="AW529"/>
  <c r="AW528"/>
  <c r="AW527"/>
  <c r="AW526"/>
  <c r="AW525"/>
  <c r="AW524"/>
  <c r="AW523"/>
  <c r="AW522"/>
  <c r="AW521"/>
  <c r="AW520"/>
  <c r="AW519"/>
  <c r="AW518"/>
  <c r="AW517"/>
  <c r="AW516"/>
  <c r="AW515"/>
  <c r="AW514"/>
  <c r="AW513"/>
  <c r="AW512"/>
  <c r="AW511"/>
  <c r="AW510"/>
  <c r="AW509"/>
  <c r="AW508"/>
  <c r="AW507"/>
  <c r="AW506"/>
  <c r="AW505"/>
  <c r="AW504"/>
  <c r="AW503"/>
  <c r="AW502"/>
  <c r="AW501"/>
  <c r="AW500"/>
  <c r="AW499"/>
  <c r="AW498"/>
  <c r="AW497"/>
  <c r="AW496"/>
  <c r="AW495"/>
  <c r="AW494"/>
  <c r="AW493"/>
  <c r="AW492"/>
  <c r="I584"/>
  <c r="I580"/>
  <c r="I576"/>
  <c r="I572"/>
  <c r="I568"/>
  <c r="I564"/>
  <c r="I560"/>
  <c r="I556"/>
  <c r="I553"/>
  <c r="I551"/>
  <c r="I549"/>
  <c r="I547"/>
  <c r="I545"/>
  <c r="I543"/>
  <c r="I541"/>
  <c r="I539"/>
  <c r="I537"/>
  <c r="I535"/>
  <c r="I533"/>
  <c r="I531"/>
  <c r="I530"/>
  <c r="I529"/>
  <c r="I528"/>
  <c r="I527"/>
  <c r="I526"/>
  <c r="I525"/>
  <c r="I524"/>
  <c r="I523"/>
  <c r="I522"/>
  <c r="I521"/>
  <c r="I520"/>
  <c r="I519"/>
  <c r="I518"/>
  <c r="I517"/>
  <c r="I516"/>
  <c r="I515"/>
  <c r="I514"/>
  <c r="I513"/>
  <c r="I512"/>
  <c r="I511"/>
  <c r="I510"/>
  <c r="I509"/>
  <c r="I508"/>
  <c r="I507"/>
  <c r="I506"/>
  <c r="I505"/>
  <c r="I504"/>
  <c r="I503"/>
  <c r="I502"/>
  <c r="I501"/>
  <c r="I500"/>
  <c r="I499"/>
  <c r="I498"/>
  <c r="I497"/>
  <c r="I496"/>
  <c r="I495"/>
  <c r="I494"/>
  <c r="I493"/>
  <c r="I492"/>
  <c r="AQ585"/>
  <c r="AQ584"/>
  <c r="AQ583"/>
  <c r="AQ582"/>
  <c r="AQ581"/>
  <c r="AQ580"/>
  <c r="AQ579"/>
  <c r="AQ578"/>
  <c r="AQ577"/>
  <c r="AQ576"/>
  <c r="AQ575"/>
  <c r="AQ574"/>
  <c r="AQ573"/>
  <c r="AQ572"/>
  <c r="AQ571"/>
  <c r="AQ570"/>
  <c r="AQ569"/>
  <c r="AQ568"/>
  <c r="AQ567"/>
  <c r="AQ566"/>
  <c r="AQ565"/>
  <c r="AQ564"/>
  <c r="AQ563"/>
  <c r="AQ562"/>
  <c r="AQ561"/>
  <c r="AQ560"/>
  <c r="AQ559"/>
  <c r="AQ558"/>
  <c r="AQ557"/>
  <c r="AQ556"/>
  <c r="AQ555"/>
  <c r="AQ554"/>
  <c r="AQ553"/>
  <c r="AQ552"/>
  <c r="AQ551"/>
  <c r="AQ550"/>
  <c r="AQ549"/>
  <c r="AQ548"/>
  <c r="AQ547"/>
  <c r="AQ546"/>
  <c r="AQ545"/>
  <c r="AQ544"/>
  <c r="AQ543"/>
  <c r="AQ542"/>
  <c r="AQ541"/>
  <c r="AQ540"/>
  <c r="AQ539"/>
  <c r="AQ538"/>
  <c r="AQ537"/>
  <c r="AQ536"/>
  <c r="AQ535"/>
  <c r="AQ534"/>
  <c r="AQ533"/>
  <c r="AQ532"/>
  <c r="AQ531"/>
  <c r="AQ530"/>
  <c r="AQ529"/>
  <c r="AQ528"/>
  <c r="AQ527"/>
  <c r="AQ526"/>
  <c r="AQ525"/>
  <c r="AQ524"/>
  <c r="AQ523"/>
  <c r="AQ522"/>
  <c r="AQ521"/>
  <c r="AQ520"/>
  <c r="AQ519"/>
  <c r="AQ518"/>
  <c r="AQ517"/>
  <c r="AQ516"/>
  <c r="AQ515"/>
  <c r="AQ514"/>
  <c r="AQ513"/>
  <c r="AQ512"/>
  <c r="AQ511"/>
  <c r="AQ510"/>
  <c r="AQ509"/>
  <c r="AQ508"/>
  <c r="AQ507"/>
  <c r="AQ506"/>
  <c r="AQ505"/>
  <c r="AQ504"/>
  <c r="AQ503"/>
  <c r="AQ502"/>
  <c r="AQ501"/>
  <c r="AQ500"/>
  <c r="AQ499"/>
  <c r="AQ498"/>
  <c r="AQ497"/>
  <c r="AQ496"/>
  <c r="AQ495"/>
  <c r="AQ494"/>
  <c r="AQ493"/>
  <c r="AQ492"/>
  <c r="Y489" i="10"/>
  <c r="Y503" s="1"/>
  <c r="I26" i="9"/>
  <c r="R489" i="10"/>
  <c r="R497" s="1"/>
  <c r="I19" i="9"/>
  <c r="H489" i="10"/>
  <c r="H547" s="1"/>
  <c r="I9" i="9"/>
  <c r="G489" i="10"/>
  <c r="G585" s="1"/>
  <c r="I8" i="9"/>
  <c r="Y495" i="10"/>
  <c r="G487" i="11"/>
  <c r="G488" s="1"/>
  <c r="C487"/>
  <c r="C488" s="1"/>
  <c r="AY586" i="10"/>
  <c r="BD586"/>
  <c r="H57" i="9" s="1"/>
  <c r="F585" i="10"/>
  <c r="F583"/>
  <c r="F581"/>
  <c r="F579"/>
  <c r="F577"/>
  <c r="F575"/>
  <c r="F573"/>
  <c r="F571"/>
  <c r="F569"/>
  <c r="F567"/>
  <c r="F565"/>
  <c r="F563"/>
  <c r="F561"/>
  <c r="F559"/>
  <c r="F557"/>
  <c r="F555"/>
  <c r="F553"/>
  <c r="F551"/>
  <c r="F549"/>
  <c r="F542"/>
  <c r="F540"/>
  <c r="F538"/>
  <c r="F536"/>
  <c r="F534"/>
  <c r="F532"/>
  <c r="F530"/>
  <c r="F528"/>
  <c r="F546"/>
  <c r="F527"/>
  <c r="F525"/>
  <c r="F521"/>
  <c r="F519"/>
  <c r="F517"/>
  <c r="F515"/>
  <c r="F513"/>
  <c r="F511"/>
  <c r="F507"/>
  <c r="F505"/>
  <c r="F503"/>
  <c r="F501"/>
  <c r="F497"/>
  <c r="F495"/>
  <c r="F584"/>
  <c r="F582"/>
  <c r="F580"/>
  <c r="F578"/>
  <c r="F576"/>
  <c r="F574"/>
  <c r="F572"/>
  <c r="F570"/>
  <c r="F568"/>
  <c r="F566"/>
  <c r="F564"/>
  <c r="F562"/>
  <c r="F560"/>
  <c r="F558"/>
  <c r="F556"/>
  <c r="F554"/>
  <c r="F552"/>
  <c r="F550"/>
  <c r="F548"/>
  <c r="F543"/>
  <c r="F541"/>
  <c r="F539"/>
  <c r="F537"/>
  <c r="F535"/>
  <c r="F533"/>
  <c r="F531"/>
  <c r="F529"/>
  <c r="F547"/>
  <c r="F545"/>
  <c r="F526"/>
  <c r="F524"/>
  <c r="F522"/>
  <c r="F520"/>
  <c r="F518"/>
  <c r="F516"/>
  <c r="F514"/>
  <c r="F512"/>
  <c r="F510"/>
  <c r="F508"/>
  <c r="F506"/>
  <c r="F504"/>
  <c r="F502"/>
  <c r="F500"/>
  <c r="F498"/>
  <c r="F496"/>
  <c r="F494"/>
  <c r="F492"/>
  <c r="F544"/>
  <c r="F523"/>
  <c r="F509"/>
  <c r="F499"/>
  <c r="F493"/>
  <c r="BF492"/>
  <c r="BF526"/>
  <c r="BF494"/>
  <c r="BF496"/>
  <c r="BF498"/>
  <c r="BF500"/>
  <c r="BF502"/>
  <c r="BF504"/>
  <c r="BF506"/>
  <c r="BF508"/>
  <c r="BF510"/>
  <c r="BF512"/>
  <c r="BF514"/>
  <c r="BF516"/>
  <c r="BF518"/>
  <c r="BF520"/>
  <c r="BF522"/>
  <c r="BF524"/>
  <c r="BF528"/>
  <c r="BF530"/>
  <c r="BF532"/>
  <c r="BF534"/>
  <c r="BF536"/>
  <c r="BF538"/>
  <c r="BF540"/>
  <c r="BF542"/>
  <c r="BF544"/>
  <c r="BF546"/>
  <c r="BF548"/>
  <c r="BF550"/>
  <c r="BF552"/>
  <c r="BF554"/>
  <c r="BF556"/>
  <c r="BF558"/>
  <c r="BF560"/>
  <c r="BF562"/>
  <c r="BF564"/>
  <c r="BF576"/>
  <c r="BF567"/>
  <c r="BF569"/>
  <c r="BF571"/>
  <c r="BF573"/>
  <c r="BF575"/>
  <c r="BF578"/>
  <c r="BF580"/>
  <c r="BF582"/>
  <c r="T503"/>
  <c r="T538"/>
  <c r="T569"/>
  <c r="H487" i="11"/>
  <c r="H488" s="1"/>
  <c r="K487"/>
  <c r="K488" s="1"/>
  <c r="BK99" i="7"/>
  <c r="BP1077"/>
  <c r="BP685"/>
  <c r="M489" i="11"/>
  <c r="M489" i="10"/>
  <c r="I14" i="9"/>
  <c r="E489" i="11"/>
  <c r="M6" i="9"/>
  <c r="Q489" i="10"/>
  <c r="I18" i="9"/>
  <c r="O489" i="10"/>
  <c r="I16" i="9"/>
  <c r="X586" i="10"/>
  <c r="F487" i="11"/>
  <c r="F488" s="1"/>
  <c r="L487"/>
  <c r="L488" s="1"/>
  <c r="Q487"/>
  <c r="Q488" s="1"/>
  <c r="B489"/>
  <c r="B585" i="10"/>
  <c r="B584"/>
  <c r="B583"/>
  <c r="B582"/>
  <c r="B581"/>
  <c r="B580"/>
  <c r="B579"/>
  <c r="B578"/>
  <c r="B577"/>
  <c r="B576"/>
  <c r="B575"/>
  <c r="B574"/>
  <c r="B573"/>
  <c r="B572"/>
  <c r="B571"/>
  <c r="B570"/>
  <c r="B569"/>
  <c r="B568"/>
  <c r="B567"/>
  <c r="B566"/>
  <c r="B565"/>
  <c r="B564"/>
  <c r="B563"/>
  <c r="B562"/>
  <c r="B561"/>
  <c r="B560"/>
  <c r="B559"/>
  <c r="B558"/>
  <c r="B557"/>
  <c r="B556"/>
  <c r="B555"/>
  <c r="B554"/>
  <c r="B553"/>
  <c r="B552"/>
  <c r="B551"/>
  <c r="B550"/>
  <c r="B549"/>
  <c r="B548"/>
  <c r="B544"/>
  <c r="B543"/>
  <c r="B542"/>
  <c r="B541"/>
  <c r="B540"/>
  <c r="B539"/>
  <c r="B538"/>
  <c r="B537"/>
  <c r="B536"/>
  <c r="B535"/>
  <c r="B534"/>
  <c r="B533"/>
  <c r="B532"/>
  <c r="B531"/>
  <c r="B530"/>
  <c r="B529"/>
  <c r="B528"/>
  <c r="B547"/>
  <c r="B546"/>
  <c r="B545"/>
  <c r="B527"/>
  <c r="B526"/>
  <c r="B525"/>
  <c r="B524"/>
  <c r="B523"/>
  <c r="B522"/>
  <c r="B521"/>
  <c r="B520"/>
  <c r="B519"/>
  <c r="B518"/>
  <c r="B517"/>
  <c r="B516"/>
  <c r="B515"/>
  <c r="B514"/>
  <c r="B513"/>
  <c r="B512"/>
  <c r="B511"/>
  <c r="B510"/>
  <c r="B509"/>
  <c r="B508"/>
  <c r="B507"/>
  <c r="B506"/>
  <c r="B505"/>
  <c r="B504"/>
  <c r="B503"/>
  <c r="B502"/>
  <c r="B501"/>
  <c r="B500"/>
  <c r="B499"/>
  <c r="B498"/>
  <c r="B497"/>
  <c r="B496"/>
  <c r="B495"/>
  <c r="B494"/>
  <c r="B493"/>
  <c r="B492"/>
  <c r="A1079" i="7"/>
  <c r="A688"/>
  <c r="A297"/>
  <c r="BI491"/>
  <c r="BG491"/>
  <c r="BE491"/>
  <c r="BC491"/>
  <c r="AH491"/>
  <c r="AF491"/>
  <c r="AD491"/>
  <c r="AB491"/>
  <c r="Z491"/>
  <c r="X491"/>
  <c r="V491"/>
  <c r="T491"/>
  <c r="R491"/>
  <c r="P491"/>
  <c r="N491"/>
  <c r="L491"/>
  <c r="J491"/>
  <c r="H491"/>
  <c r="F491"/>
  <c r="D491"/>
  <c r="BH491"/>
  <c r="BF491"/>
  <c r="BD491"/>
  <c r="BB491"/>
  <c r="AG491"/>
  <c r="AE491"/>
  <c r="AC491"/>
  <c r="AA491"/>
  <c r="Y491"/>
  <c r="W491"/>
  <c r="U491"/>
  <c r="S491"/>
  <c r="Q491"/>
  <c r="O491"/>
  <c r="M491"/>
  <c r="K491"/>
  <c r="I491"/>
  <c r="G491"/>
  <c r="A101"/>
  <c r="BJ99"/>
  <c r="N586" i="10" l="1"/>
  <c r="AE528"/>
  <c r="BA586"/>
  <c r="T554"/>
  <c r="T519"/>
  <c r="M40" i="9"/>
  <c r="M58"/>
  <c r="AV489" i="11"/>
  <c r="M49" i="9"/>
  <c r="AS489" i="11"/>
  <c r="AS583" s="1"/>
  <c r="M46" i="9"/>
  <c r="T578" i="10"/>
  <c r="T562"/>
  <c r="T546"/>
  <c r="T530"/>
  <c r="T511"/>
  <c r="T495"/>
  <c r="BG489" i="11"/>
  <c r="M60" i="9"/>
  <c r="T582" i="10"/>
  <c r="T573"/>
  <c r="T576"/>
  <c r="T558"/>
  <c r="T550"/>
  <c r="T542"/>
  <c r="T534"/>
  <c r="T523"/>
  <c r="T515"/>
  <c r="T507"/>
  <c r="T499"/>
  <c r="T526"/>
  <c r="AA489"/>
  <c r="I28" i="9"/>
  <c r="BE489" i="10"/>
  <c r="BE532" s="1"/>
  <c r="I58" i="9"/>
  <c r="AZ489" i="10"/>
  <c r="I53" i="9"/>
  <c r="T494" i="11"/>
  <c r="T498"/>
  <c r="T502"/>
  <c r="T506"/>
  <c r="T510"/>
  <c r="T514"/>
  <c r="T518"/>
  <c r="T522"/>
  <c r="T526"/>
  <c r="T530"/>
  <c r="T534"/>
  <c r="T538"/>
  <c r="T542"/>
  <c r="T546"/>
  <c r="T550"/>
  <c r="T554"/>
  <c r="T558"/>
  <c r="T562"/>
  <c r="T566"/>
  <c r="T570"/>
  <c r="T574"/>
  <c r="T578"/>
  <c r="T582"/>
  <c r="AV496"/>
  <c r="AV504"/>
  <c r="AV512"/>
  <c r="AV520"/>
  <c r="AV528"/>
  <c r="AV536"/>
  <c r="AV544"/>
  <c r="AV552"/>
  <c r="AV560"/>
  <c r="AV568"/>
  <c r="AV576"/>
  <c r="AV584"/>
  <c r="N494"/>
  <c r="N498"/>
  <c r="N502"/>
  <c r="N506"/>
  <c r="N510"/>
  <c r="N514"/>
  <c r="N518"/>
  <c r="N522"/>
  <c r="N526"/>
  <c r="N530"/>
  <c r="N534"/>
  <c r="N538"/>
  <c r="N542"/>
  <c r="N546"/>
  <c r="N550"/>
  <c r="N554"/>
  <c r="N558"/>
  <c r="N562"/>
  <c r="N566"/>
  <c r="N570"/>
  <c r="N574"/>
  <c r="N578"/>
  <c r="N582"/>
  <c r="AI487"/>
  <c r="AI488" s="1"/>
  <c r="AI489" s="1"/>
  <c r="AS525"/>
  <c r="AS492"/>
  <c r="T493"/>
  <c r="T495"/>
  <c r="T497"/>
  <c r="T499"/>
  <c r="T501"/>
  <c r="T503"/>
  <c r="T505"/>
  <c r="T507"/>
  <c r="T509"/>
  <c r="T511"/>
  <c r="T513"/>
  <c r="T515"/>
  <c r="T517"/>
  <c r="T519"/>
  <c r="T521"/>
  <c r="T523"/>
  <c r="T525"/>
  <c r="T527"/>
  <c r="T529"/>
  <c r="T531"/>
  <c r="T533"/>
  <c r="T535"/>
  <c r="T537"/>
  <c r="T539"/>
  <c r="T541"/>
  <c r="T543"/>
  <c r="T545"/>
  <c r="T547"/>
  <c r="T549"/>
  <c r="T551"/>
  <c r="T553"/>
  <c r="T555"/>
  <c r="T557"/>
  <c r="T559"/>
  <c r="T561"/>
  <c r="T563"/>
  <c r="T565"/>
  <c r="T567"/>
  <c r="T569"/>
  <c r="T571"/>
  <c r="T573"/>
  <c r="T575"/>
  <c r="T577"/>
  <c r="T579"/>
  <c r="T581"/>
  <c r="T583"/>
  <c r="AV493"/>
  <c r="AV497"/>
  <c r="AV501"/>
  <c r="AV505"/>
  <c r="AV509"/>
  <c r="AV513"/>
  <c r="AV517"/>
  <c r="AV521"/>
  <c r="AV525"/>
  <c r="AV529"/>
  <c r="AV533"/>
  <c r="AV537"/>
  <c r="AV541"/>
  <c r="AV545"/>
  <c r="AV549"/>
  <c r="AV553"/>
  <c r="AV557"/>
  <c r="AV561"/>
  <c r="AV565"/>
  <c r="AV569"/>
  <c r="AV573"/>
  <c r="AV577"/>
  <c r="AV581"/>
  <c r="N493"/>
  <c r="N495"/>
  <c r="N497"/>
  <c r="N499"/>
  <c r="N501"/>
  <c r="N503"/>
  <c r="N505"/>
  <c r="N507"/>
  <c r="N509"/>
  <c r="N511"/>
  <c r="N513"/>
  <c r="N515"/>
  <c r="N517"/>
  <c r="N519"/>
  <c r="N521"/>
  <c r="N523"/>
  <c r="N525"/>
  <c r="N527"/>
  <c r="N529"/>
  <c r="N531"/>
  <c r="N533"/>
  <c r="N535"/>
  <c r="N537"/>
  <c r="N539"/>
  <c r="N541"/>
  <c r="N543"/>
  <c r="N545"/>
  <c r="N547"/>
  <c r="N549"/>
  <c r="N551"/>
  <c r="N553"/>
  <c r="N555"/>
  <c r="N557"/>
  <c r="N559"/>
  <c r="N561"/>
  <c r="N563"/>
  <c r="N565"/>
  <c r="N567"/>
  <c r="N569"/>
  <c r="N571"/>
  <c r="N573"/>
  <c r="N575"/>
  <c r="N577"/>
  <c r="N579"/>
  <c r="N581"/>
  <c r="N583"/>
  <c r="M15" i="9"/>
  <c r="AT487" i="11"/>
  <c r="AT488" s="1"/>
  <c r="BF487"/>
  <c r="BF488" s="1"/>
  <c r="M59" i="9" s="1"/>
  <c r="AF586" i="11"/>
  <c r="AD586"/>
  <c r="AC586"/>
  <c r="X586"/>
  <c r="AS541"/>
  <c r="AA586"/>
  <c r="AS516"/>
  <c r="AS549"/>
  <c r="AS580"/>
  <c r="AN487"/>
  <c r="AN488" s="1"/>
  <c r="AN489" s="1"/>
  <c r="AL487"/>
  <c r="AL488" s="1"/>
  <c r="Z487"/>
  <c r="AK487"/>
  <c r="AK488" s="1"/>
  <c r="AK489" s="1"/>
  <c r="Z488"/>
  <c r="Z489" s="1"/>
  <c r="AG487"/>
  <c r="AG488" s="1"/>
  <c r="V487"/>
  <c r="V488" s="1"/>
  <c r="V489" s="1"/>
  <c r="BA487"/>
  <c r="BA488" s="1"/>
  <c r="M50" i="9" s="1"/>
  <c r="U487" i="11"/>
  <c r="U488" s="1"/>
  <c r="AR487"/>
  <c r="AR488" s="1"/>
  <c r="M45" i="9" s="1"/>
  <c r="AS496" i="11"/>
  <c r="AS512"/>
  <c r="AS529"/>
  <c r="AS545"/>
  <c r="AS561"/>
  <c r="AS576"/>
  <c r="BF489"/>
  <c r="BF582" s="1"/>
  <c r="M55" i="9"/>
  <c r="BE489" i="11"/>
  <c r="BE584" s="1"/>
  <c r="M42" i="9"/>
  <c r="BE570" i="11"/>
  <c r="BE554"/>
  <c r="BE538"/>
  <c r="BE522"/>
  <c r="BE506"/>
  <c r="AS494"/>
  <c r="AS502"/>
  <c r="AS510"/>
  <c r="AS519"/>
  <c r="AS527"/>
  <c r="AS535"/>
  <c r="AS543"/>
  <c r="AS551"/>
  <c r="AS559"/>
  <c r="AS567"/>
  <c r="AS574"/>
  <c r="AS584"/>
  <c r="AS579"/>
  <c r="AS575"/>
  <c r="AS571"/>
  <c r="AS568"/>
  <c r="AS564"/>
  <c r="AS560"/>
  <c r="AS556"/>
  <c r="AS552"/>
  <c r="AS548"/>
  <c r="AS544"/>
  <c r="AS540"/>
  <c r="AS536"/>
  <c r="AS532"/>
  <c r="AS528"/>
  <c r="AS524"/>
  <c r="AS520"/>
  <c r="AS515"/>
  <c r="AS511"/>
  <c r="AS507"/>
  <c r="AS503"/>
  <c r="AS499"/>
  <c r="AS495"/>
  <c r="AS517"/>
  <c r="I582"/>
  <c r="I578"/>
  <c r="I574"/>
  <c r="I570"/>
  <c r="I566"/>
  <c r="I562"/>
  <c r="I558"/>
  <c r="I554"/>
  <c r="I552"/>
  <c r="I550"/>
  <c r="I548"/>
  <c r="I546"/>
  <c r="I544"/>
  <c r="I542"/>
  <c r="I540"/>
  <c r="I538"/>
  <c r="I536"/>
  <c r="I534"/>
  <c r="I532"/>
  <c r="D584"/>
  <c r="D582"/>
  <c r="D580"/>
  <c r="D578"/>
  <c r="D576"/>
  <c r="D574"/>
  <c r="D572"/>
  <c r="D570"/>
  <c r="D568"/>
  <c r="D566"/>
  <c r="D564"/>
  <c r="D562"/>
  <c r="D560"/>
  <c r="D558"/>
  <c r="D556"/>
  <c r="D554"/>
  <c r="D552"/>
  <c r="D550"/>
  <c r="D548"/>
  <c r="D546"/>
  <c r="D544"/>
  <c r="D542"/>
  <c r="D540"/>
  <c r="D538"/>
  <c r="D536"/>
  <c r="D534"/>
  <c r="D532"/>
  <c r="D530"/>
  <c r="D528"/>
  <c r="D526"/>
  <c r="D524"/>
  <c r="D522"/>
  <c r="D520"/>
  <c r="D518"/>
  <c r="D516"/>
  <c r="D514"/>
  <c r="D512"/>
  <c r="D510"/>
  <c r="D508"/>
  <c r="D506"/>
  <c r="D504"/>
  <c r="D502"/>
  <c r="D500"/>
  <c r="D498"/>
  <c r="D496"/>
  <c r="D494"/>
  <c r="D492"/>
  <c r="O487"/>
  <c r="O488" s="1"/>
  <c r="O489" s="1"/>
  <c r="BC487"/>
  <c r="BC488" s="1"/>
  <c r="AS489" i="10"/>
  <c r="BH488"/>
  <c r="G71" i="9" s="1"/>
  <c r="BH489" i="10"/>
  <c r="AE563"/>
  <c r="I54" i="9"/>
  <c r="AE513" i="10"/>
  <c r="AO586"/>
  <c r="H42" i="9" s="1"/>
  <c r="BE505" i="10"/>
  <c r="BE577"/>
  <c r="BE504"/>
  <c r="BE570"/>
  <c r="BE559"/>
  <c r="J586"/>
  <c r="D586"/>
  <c r="E586"/>
  <c r="AJ586"/>
  <c r="L586"/>
  <c r="BF585"/>
  <c r="BF577"/>
  <c r="BF568"/>
  <c r="BF561"/>
  <c r="BF553"/>
  <c r="BF545"/>
  <c r="BF537"/>
  <c r="BF529"/>
  <c r="BF519"/>
  <c r="BF511"/>
  <c r="BF503"/>
  <c r="BF495"/>
  <c r="BF583"/>
  <c r="BF566"/>
  <c r="BF551"/>
  <c r="BF535"/>
  <c r="BF517"/>
  <c r="BF501"/>
  <c r="BF570"/>
  <c r="BF539"/>
  <c r="BF505"/>
  <c r="BF579"/>
  <c r="AF489"/>
  <c r="I33" i="9"/>
  <c r="S489" i="10"/>
  <c r="I20" i="9"/>
  <c r="AN586" i="10"/>
  <c r="AY297" i="7"/>
  <c r="AW297"/>
  <c r="AU297"/>
  <c r="AS297"/>
  <c r="AQ297"/>
  <c r="AX297"/>
  <c r="AV297"/>
  <c r="AT297"/>
  <c r="AR297"/>
  <c r="AP297"/>
  <c r="BH297"/>
  <c r="BF297"/>
  <c r="BD297"/>
  <c r="BB297"/>
  <c r="AZ297"/>
  <c r="AN297"/>
  <c r="AL297"/>
  <c r="AJ297"/>
  <c r="AH297"/>
  <c r="AF297"/>
  <c r="AD297"/>
  <c r="AB297"/>
  <c r="Z297"/>
  <c r="X297"/>
  <c r="V297"/>
  <c r="T297"/>
  <c r="R297"/>
  <c r="P297"/>
  <c r="N297"/>
  <c r="L297"/>
  <c r="J297"/>
  <c r="H297"/>
  <c r="F297"/>
  <c r="D297"/>
  <c r="BI297"/>
  <c r="BE297"/>
  <c r="BA297"/>
  <c r="BA492" s="1"/>
  <c r="AM297"/>
  <c r="AI297"/>
  <c r="AI492" s="1"/>
  <c r="AE297"/>
  <c r="AA297"/>
  <c r="W297"/>
  <c r="S297"/>
  <c r="O297"/>
  <c r="K297"/>
  <c r="G297"/>
  <c r="BG297"/>
  <c r="BC297"/>
  <c r="AO297"/>
  <c r="AO492" s="1"/>
  <c r="AK297"/>
  <c r="AG297"/>
  <c r="AC297"/>
  <c r="Y297"/>
  <c r="U297"/>
  <c r="Q297"/>
  <c r="M297"/>
  <c r="I297"/>
  <c r="E297"/>
  <c r="AL492"/>
  <c r="AJ492"/>
  <c r="AK492"/>
  <c r="AT492"/>
  <c r="AR492"/>
  <c r="AS492"/>
  <c r="AW492"/>
  <c r="AZ492"/>
  <c r="AN492"/>
  <c r="AM492"/>
  <c r="AP492"/>
  <c r="AX492"/>
  <c r="AV492"/>
  <c r="AQ492"/>
  <c r="AU492"/>
  <c r="AY492"/>
  <c r="H519" i="10"/>
  <c r="BD487" i="11"/>
  <c r="BD488" s="1"/>
  <c r="BF584"/>
  <c r="BF580"/>
  <c r="BF576"/>
  <c r="BF572"/>
  <c r="BF568"/>
  <c r="BF564"/>
  <c r="BF560"/>
  <c r="BF556"/>
  <c r="BF552"/>
  <c r="BF548"/>
  <c r="BF544"/>
  <c r="BF540"/>
  <c r="BF536"/>
  <c r="BF532"/>
  <c r="BF528"/>
  <c r="BF524"/>
  <c r="BF520"/>
  <c r="BF516"/>
  <c r="BF512"/>
  <c r="BF508"/>
  <c r="BF504"/>
  <c r="BF500"/>
  <c r="BF496"/>
  <c r="BF492"/>
  <c r="BF583"/>
  <c r="BF579"/>
  <c r="BF575"/>
  <c r="BF571"/>
  <c r="BF567"/>
  <c r="BF563"/>
  <c r="BF559"/>
  <c r="BF555"/>
  <c r="BF551"/>
  <c r="BF547"/>
  <c r="BF543"/>
  <c r="BF539"/>
  <c r="BF535"/>
  <c r="BF531"/>
  <c r="BF527"/>
  <c r="BF523"/>
  <c r="BF519"/>
  <c r="BF515"/>
  <c r="BF511"/>
  <c r="BF507"/>
  <c r="BF503"/>
  <c r="BF499"/>
  <c r="BF495"/>
  <c r="I585"/>
  <c r="I583"/>
  <c r="I581"/>
  <c r="I579"/>
  <c r="I577"/>
  <c r="I575"/>
  <c r="I573"/>
  <c r="I571"/>
  <c r="I569"/>
  <c r="I567"/>
  <c r="I565"/>
  <c r="I563"/>
  <c r="I561"/>
  <c r="I559"/>
  <c r="I557"/>
  <c r="I555"/>
  <c r="U489"/>
  <c r="M22" i="9"/>
  <c r="AR489" i="11"/>
  <c r="Z584" i="10"/>
  <c r="Z561"/>
  <c r="Z546"/>
  <c r="Z497"/>
  <c r="Z577"/>
  <c r="Z542"/>
  <c r="Z513"/>
  <c r="Z505"/>
  <c r="Z534"/>
  <c r="Z569"/>
  <c r="Z493"/>
  <c r="Z509"/>
  <c r="Z525"/>
  <c r="Z538"/>
  <c r="Z557"/>
  <c r="Z573"/>
  <c r="Z499"/>
  <c r="Z507"/>
  <c r="Z515"/>
  <c r="Z523"/>
  <c r="Z528"/>
  <c r="Z536"/>
  <c r="Z544"/>
  <c r="Z555"/>
  <c r="Z563"/>
  <c r="Z571"/>
  <c r="Z579"/>
  <c r="Z494"/>
  <c r="Z498"/>
  <c r="Z502"/>
  <c r="Z506"/>
  <c r="Z510"/>
  <c r="Z514"/>
  <c r="Z518"/>
  <c r="Z522"/>
  <c r="Z526"/>
  <c r="Z547"/>
  <c r="Z531"/>
  <c r="Z535"/>
  <c r="Z539"/>
  <c r="Z543"/>
  <c r="Z550"/>
  <c r="Z554"/>
  <c r="Z558"/>
  <c r="Z562"/>
  <c r="Z566"/>
  <c r="Z570"/>
  <c r="Z574"/>
  <c r="Z578"/>
  <c r="Z582"/>
  <c r="Z521"/>
  <c r="Z553"/>
  <c r="Z585"/>
  <c r="Z501"/>
  <c r="Z517"/>
  <c r="Z530"/>
  <c r="Z549"/>
  <c r="Z565"/>
  <c r="Z581"/>
  <c r="Z495"/>
  <c r="Z503"/>
  <c r="Z511"/>
  <c r="Z519"/>
  <c r="Z527"/>
  <c r="Z532"/>
  <c r="Z540"/>
  <c r="Z551"/>
  <c r="Z559"/>
  <c r="Z567"/>
  <c r="Z575"/>
  <c r="Z583"/>
  <c r="Z492"/>
  <c r="Z496"/>
  <c r="Z500"/>
  <c r="Z504"/>
  <c r="Z508"/>
  <c r="Z512"/>
  <c r="Z516"/>
  <c r="Z520"/>
  <c r="Z524"/>
  <c r="Z545"/>
  <c r="Z529"/>
  <c r="Z533"/>
  <c r="Z537"/>
  <c r="Z541"/>
  <c r="Z548"/>
  <c r="Z552"/>
  <c r="Z556"/>
  <c r="Z560"/>
  <c r="Z564"/>
  <c r="Z568"/>
  <c r="Z572"/>
  <c r="Z576"/>
  <c r="Z580"/>
  <c r="AL582"/>
  <c r="AL578"/>
  <c r="AL574"/>
  <c r="AL570"/>
  <c r="AL566"/>
  <c r="AL562"/>
  <c r="AL558"/>
  <c r="AL554"/>
  <c r="AL550"/>
  <c r="AL546"/>
  <c r="AL542"/>
  <c r="AL538"/>
  <c r="AL534"/>
  <c r="AL530"/>
  <c r="AL583"/>
  <c r="AL579"/>
  <c r="AL575"/>
  <c r="AL571"/>
  <c r="AL567"/>
  <c r="AL563"/>
  <c r="AL559"/>
  <c r="AL555"/>
  <c r="AL551"/>
  <c r="AL547"/>
  <c r="AL543"/>
  <c r="AL539"/>
  <c r="AL535"/>
  <c r="AL531"/>
  <c r="AL528"/>
  <c r="AL524"/>
  <c r="AL520"/>
  <c r="AL516"/>
  <c r="AL512"/>
  <c r="AL508"/>
  <c r="AL504"/>
  <c r="AL500"/>
  <c r="AL496"/>
  <c r="AL492"/>
  <c r="AL525"/>
  <c r="AL521"/>
  <c r="AL517"/>
  <c r="AL513"/>
  <c r="AL509"/>
  <c r="AL505"/>
  <c r="AL501"/>
  <c r="AL497"/>
  <c r="AL493"/>
  <c r="AL584"/>
  <c r="AL580"/>
  <c r="AL576"/>
  <c r="AL572"/>
  <c r="AL568"/>
  <c r="AL564"/>
  <c r="AL560"/>
  <c r="AL556"/>
  <c r="AL552"/>
  <c r="AL548"/>
  <c r="AL544"/>
  <c r="AL540"/>
  <c r="AL536"/>
  <c r="AL532"/>
  <c r="AL585"/>
  <c r="AL581"/>
  <c r="AL577"/>
  <c r="AL573"/>
  <c r="AL569"/>
  <c r="AL565"/>
  <c r="AL561"/>
  <c r="AL557"/>
  <c r="AL553"/>
  <c r="AL549"/>
  <c r="AL545"/>
  <c r="AL541"/>
  <c r="AL537"/>
  <c r="AL533"/>
  <c r="AL529"/>
  <c r="AL526"/>
  <c r="AL522"/>
  <c r="AL518"/>
  <c r="AL514"/>
  <c r="AL510"/>
  <c r="AL506"/>
  <c r="AL502"/>
  <c r="AL498"/>
  <c r="AL494"/>
  <c r="AL527"/>
  <c r="AL523"/>
  <c r="AL519"/>
  <c r="AL515"/>
  <c r="AL511"/>
  <c r="AL507"/>
  <c r="AL503"/>
  <c r="AL499"/>
  <c r="AL495"/>
  <c r="M37" i="9"/>
  <c r="S487" i="11"/>
  <c r="S488" s="1"/>
  <c r="S489" s="1"/>
  <c r="I489" i="10"/>
  <c r="I10" i="9"/>
  <c r="M21"/>
  <c r="M10"/>
  <c r="AX101" i="7"/>
  <c r="AV101"/>
  <c r="AT101"/>
  <c r="AR101"/>
  <c r="AP101"/>
  <c r="AW101"/>
  <c r="AS101"/>
  <c r="AO101"/>
  <c r="AY101"/>
  <c r="AU101"/>
  <c r="AQ101"/>
  <c r="AI586" i="10"/>
  <c r="H36" i="9" s="1"/>
  <c r="AK586" i="10"/>
  <c r="AG585"/>
  <c r="AG583"/>
  <c r="AG581"/>
  <c r="AG579"/>
  <c r="AG577"/>
  <c r="AG575"/>
  <c r="AG573"/>
  <c r="AG571"/>
  <c r="AG569"/>
  <c r="AG567"/>
  <c r="AG565"/>
  <c r="AG563"/>
  <c r="AG561"/>
  <c r="AG559"/>
  <c r="AG557"/>
  <c r="AG555"/>
  <c r="AG553"/>
  <c r="AG551"/>
  <c r="AG549"/>
  <c r="AG547"/>
  <c r="AG545"/>
  <c r="AG543"/>
  <c r="AG541"/>
  <c r="AG539"/>
  <c r="AG537"/>
  <c r="AG535"/>
  <c r="AG533"/>
  <c r="AG531"/>
  <c r="AG529"/>
  <c r="AG584"/>
  <c r="AG582"/>
  <c r="AG580"/>
  <c r="AG578"/>
  <c r="AG576"/>
  <c r="AG574"/>
  <c r="AG572"/>
  <c r="AG570"/>
  <c r="AG568"/>
  <c r="AG566"/>
  <c r="AG564"/>
  <c r="AG562"/>
  <c r="AG560"/>
  <c r="AG558"/>
  <c r="AG556"/>
  <c r="AG554"/>
  <c r="AG552"/>
  <c r="AG550"/>
  <c r="AG548"/>
  <c r="AG546"/>
  <c r="AG544"/>
  <c r="AG542"/>
  <c r="AG540"/>
  <c r="AG538"/>
  <c r="AG536"/>
  <c r="AG534"/>
  <c r="AG532"/>
  <c r="AG530"/>
  <c r="AG527"/>
  <c r="AG525"/>
  <c r="AG523"/>
  <c r="AG521"/>
  <c r="AG519"/>
  <c r="AG517"/>
  <c r="AG515"/>
  <c r="AG513"/>
  <c r="AG511"/>
  <c r="AG509"/>
  <c r="AG507"/>
  <c r="AG505"/>
  <c r="AG503"/>
  <c r="AG501"/>
  <c r="AG499"/>
  <c r="AG497"/>
  <c r="AG495"/>
  <c r="AG493"/>
  <c r="AG528"/>
  <c r="AG526"/>
  <c r="AG524"/>
  <c r="AG522"/>
  <c r="AG520"/>
  <c r="AG518"/>
  <c r="AG516"/>
  <c r="AG514"/>
  <c r="AG512"/>
  <c r="AG510"/>
  <c r="AG508"/>
  <c r="AG506"/>
  <c r="AG504"/>
  <c r="AG502"/>
  <c r="AG500"/>
  <c r="AG498"/>
  <c r="AG496"/>
  <c r="AG494"/>
  <c r="AG492"/>
  <c r="BF584"/>
  <c r="BF563"/>
  <c r="BG586"/>
  <c r="H60" i="9" s="1"/>
  <c r="U586" i="10"/>
  <c r="BB521"/>
  <c r="BB563"/>
  <c r="AX487" i="11"/>
  <c r="AX488" s="1"/>
  <c r="M41" i="9" s="1"/>
  <c r="AE586" i="10"/>
  <c r="M29" i="9"/>
  <c r="BA489" i="11"/>
  <c r="BG585"/>
  <c r="BG583"/>
  <c r="BG581"/>
  <c r="BG579"/>
  <c r="BG577"/>
  <c r="BG575"/>
  <c r="BG573"/>
  <c r="BG571"/>
  <c r="BG569"/>
  <c r="BG567"/>
  <c r="BG565"/>
  <c r="BG563"/>
  <c r="BG561"/>
  <c r="BG559"/>
  <c r="BG557"/>
  <c r="BG555"/>
  <c r="BG553"/>
  <c r="BG551"/>
  <c r="BG549"/>
  <c r="BG547"/>
  <c r="BG545"/>
  <c r="BG543"/>
  <c r="BG541"/>
  <c r="BG539"/>
  <c r="BG537"/>
  <c r="BG535"/>
  <c r="BG533"/>
  <c r="BG531"/>
  <c r="BG529"/>
  <c r="BG527"/>
  <c r="BG525"/>
  <c r="BG523"/>
  <c r="BG521"/>
  <c r="BG519"/>
  <c r="BG517"/>
  <c r="BG515"/>
  <c r="BG513"/>
  <c r="BG511"/>
  <c r="BG509"/>
  <c r="BG507"/>
  <c r="BG505"/>
  <c r="BG503"/>
  <c r="BG501"/>
  <c r="BG499"/>
  <c r="BG497"/>
  <c r="BG495"/>
  <c r="BG493"/>
  <c r="BG584"/>
  <c r="BG582"/>
  <c r="BG580"/>
  <c r="BG578"/>
  <c r="BG576"/>
  <c r="BG574"/>
  <c r="BG572"/>
  <c r="BG570"/>
  <c r="BG568"/>
  <c r="BG566"/>
  <c r="BG564"/>
  <c r="BG562"/>
  <c r="BG560"/>
  <c r="BG558"/>
  <c r="BG556"/>
  <c r="BG554"/>
  <c r="BG552"/>
  <c r="BG550"/>
  <c r="BG548"/>
  <c r="BG546"/>
  <c r="BG544"/>
  <c r="BG542"/>
  <c r="BG540"/>
  <c r="BG538"/>
  <c r="BG536"/>
  <c r="BG534"/>
  <c r="BG532"/>
  <c r="BG530"/>
  <c r="BG528"/>
  <c r="BG526"/>
  <c r="BG524"/>
  <c r="BG522"/>
  <c r="BG520"/>
  <c r="BG518"/>
  <c r="BG516"/>
  <c r="BG514"/>
  <c r="BG512"/>
  <c r="BG510"/>
  <c r="BG508"/>
  <c r="BG506"/>
  <c r="BG504"/>
  <c r="BG502"/>
  <c r="BG500"/>
  <c r="BG498"/>
  <c r="BG496"/>
  <c r="BG494"/>
  <c r="BG492"/>
  <c r="M33" i="9"/>
  <c r="BB497" i="10"/>
  <c r="BB527"/>
  <c r="BH101" i="7"/>
  <c r="BF101"/>
  <c r="BD101"/>
  <c r="BB101"/>
  <c r="AZ101"/>
  <c r="AN101"/>
  <c r="AL101"/>
  <c r="AJ101"/>
  <c r="AH101"/>
  <c r="AF101"/>
  <c r="AD101"/>
  <c r="AB101"/>
  <c r="Z101"/>
  <c r="X101"/>
  <c r="V101"/>
  <c r="T101"/>
  <c r="R101"/>
  <c r="P101"/>
  <c r="N101"/>
  <c r="L101"/>
  <c r="J101"/>
  <c r="H101"/>
  <c r="F101"/>
  <c r="D101"/>
  <c r="BI101"/>
  <c r="BE101"/>
  <c r="BA101"/>
  <c r="AM101"/>
  <c r="AI101"/>
  <c r="AE101"/>
  <c r="AA101"/>
  <c r="W101"/>
  <c r="S101"/>
  <c r="O101"/>
  <c r="K101"/>
  <c r="G101"/>
  <c r="BG101"/>
  <c r="BC101"/>
  <c r="AK101"/>
  <c r="AG101"/>
  <c r="AC101"/>
  <c r="Y101"/>
  <c r="U101"/>
  <c r="Q101"/>
  <c r="M101"/>
  <c r="I101"/>
  <c r="E101"/>
  <c r="BB585" i="11"/>
  <c r="BB583"/>
  <c r="BB581"/>
  <c r="BB579"/>
  <c r="BB577"/>
  <c r="BB575"/>
  <c r="BB573"/>
  <c r="BB571"/>
  <c r="BB569"/>
  <c r="BB567"/>
  <c r="BB565"/>
  <c r="BB563"/>
  <c r="BB561"/>
  <c r="BB559"/>
  <c r="BB557"/>
  <c r="BB555"/>
  <c r="BB553"/>
  <c r="BB551"/>
  <c r="BB549"/>
  <c r="BB547"/>
  <c r="BB545"/>
  <c r="BB543"/>
  <c r="BB541"/>
  <c r="BB539"/>
  <c r="BB537"/>
  <c r="BB535"/>
  <c r="BB533"/>
  <c r="BB531"/>
  <c r="BB529"/>
  <c r="BB527"/>
  <c r="BB525"/>
  <c r="BB523"/>
  <c r="BB521"/>
  <c r="BB519"/>
  <c r="BB517"/>
  <c r="BB515"/>
  <c r="BB513"/>
  <c r="BB511"/>
  <c r="BB509"/>
  <c r="BB507"/>
  <c r="BB505"/>
  <c r="BB503"/>
  <c r="BB501"/>
  <c r="BB499"/>
  <c r="BB497"/>
  <c r="BB495"/>
  <c r="BB493"/>
  <c r="BB584"/>
  <c r="BB582"/>
  <c r="BB580"/>
  <c r="BB578"/>
  <c r="BB576"/>
  <c r="BB574"/>
  <c r="BB572"/>
  <c r="BB570"/>
  <c r="BB568"/>
  <c r="BB566"/>
  <c r="BB564"/>
  <c r="BB562"/>
  <c r="BB560"/>
  <c r="BB558"/>
  <c r="BB556"/>
  <c r="BB554"/>
  <c r="BB552"/>
  <c r="BB550"/>
  <c r="BB548"/>
  <c r="BB546"/>
  <c r="BB544"/>
  <c r="BB542"/>
  <c r="BB540"/>
  <c r="BB538"/>
  <c r="BB536"/>
  <c r="BB534"/>
  <c r="BB532"/>
  <c r="BB530"/>
  <c r="BB528"/>
  <c r="BB526"/>
  <c r="BB524"/>
  <c r="BB522"/>
  <c r="BB520"/>
  <c r="BB518"/>
  <c r="BB516"/>
  <c r="BB514"/>
  <c r="BB512"/>
  <c r="BB510"/>
  <c r="BB508"/>
  <c r="BB506"/>
  <c r="BB504"/>
  <c r="BB502"/>
  <c r="BB500"/>
  <c r="BB498"/>
  <c r="BB496"/>
  <c r="BB494"/>
  <c r="BB492"/>
  <c r="BB555" i="10"/>
  <c r="BB531"/>
  <c r="BB584"/>
  <c r="AY489" i="11"/>
  <c r="BB493" i="10"/>
  <c r="BB517"/>
  <c r="BB551"/>
  <c r="BB583"/>
  <c r="BB525"/>
  <c r="BB499"/>
  <c r="BB507"/>
  <c r="BB515"/>
  <c r="BB523"/>
  <c r="BB533"/>
  <c r="BB541"/>
  <c r="BB549"/>
  <c r="BB557"/>
  <c r="BB565"/>
  <c r="BB572"/>
  <c r="BB581"/>
  <c r="BB526"/>
  <c r="BB496"/>
  <c r="BB500"/>
  <c r="BB504"/>
  <c r="BB508"/>
  <c r="BB512"/>
  <c r="BB516"/>
  <c r="BB520"/>
  <c r="BB524"/>
  <c r="BB530"/>
  <c r="BB534"/>
  <c r="BB538"/>
  <c r="BB542"/>
  <c r="BB546"/>
  <c r="BB550"/>
  <c r="BB554"/>
  <c r="BB558"/>
  <c r="BB562"/>
  <c r="BB576"/>
  <c r="BB569"/>
  <c r="BB573"/>
  <c r="BB578"/>
  <c r="BB582"/>
  <c r="BB501"/>
  <c r="BB535"/>
  <c r="BB566"/>
  <c r="BB495"/>
  <c r="BB503"/>
  <c r="BB511"/>
  <c r="BB519"/>
  <c r="BB529"/>
  <c r="BB537"/>
  <c r="BB545"/>
  <c r="BB553"/>
  <c r="BB561"/>
  <c r="BB568"/>
  <c r="BB577"/>
  <c r="BB585"/>
  <c r="BB492"/>
  <c r="BB494"/>
  <c r="BB498"/>
  <c r="BB502"/>
  <c r="BB506"/>
  <c r="BB510"/>
  <c r="BB514"/>
  <c r="BB518"/>
  <c r="BB522"/>
  <c r="BB528"/>
  <c r="BB532"/>
  <c r="BB536"/>
  <c r="BB540"/>
  <c r="BB544"/>
  <c r="BB548"/>
  <c r="BB552"/>
  <c r="BB556"/>
  <c r="BB560"/>
  <c r="BB564"/>
  <c r="BB567"/>
  <c r="BB571"/>
  <c r="BB575"/>
  <c r="BB580"/>
  <c r="BB505"/>
  <c r="BB539"/>
  <c r="BB570"/>
  <c r="BB513"/>
  <c r="BB547"/>
  <c r="BB579"/>
  <c r="BB509"/>
  <c r="BB543"/>
  <c r="BB574"/>
  <c r="F586"/>
  <c r="BC584"/>
  <c r="BC581"/>
  <c r="BC573"/>
  <c r="BC565"/>
  <c r="BC557"/>
  <c r="BC549"/>
  <c r="BC541"/>
  <c r="BC533"/>
  <c r="BC525"/>
  <c r="BC518"/>
  <c r="BC510"/>
  <c r="BC502"/>
  <c r="BC494"/>
  <c r="BC579"/>
  <c r="BC571"/>
  <c r="BC563"/>
  <c r="BC555"/>
  <c r="BC547"/>
  <c r="BC539"/>
  <c r="BC531"/>
  <c r="BC524"/>
  <c r="BC516"/>
  <c r="BC508"/>
  <c r="BC500"/>
  <c r="BC495"/>
  <c r="BC499"/>
  <c r="BC503"/>
  <c r="BC507"/>
  <c r="BC511"/>
  <c r="BC515"/>
  <c r="BC519"/>
  <c r="BC523"/>
  <c r="BC526"/>
  <c r="BC530"/>
  <c r="BC534"/>
  <c r="BC538"/>
  <c r="BC542"/>
  <c r="BC546"/>
  <c r="BC550"/>
  <c r="BC554"/>
  <c r="BC558"/>
  <c r="BC562"/>
  <c r="BC566"/>
  <c r="BC570"/>
  <c r="BC574"/>
  <c r="BC578"/>
  <c r="BC582"/>
  <c r="BC585"/>
  <c r="BC577"/>
  <c r="BC569"/>
  <c r="BC561"/>
  <c r="BC553"/>
  <c r="BC545"/>
  <c r="BC537"/>
  <c r="BC529"/>
  <c r="BC522"/>
  <c r="BC514"/>
  <c r="BC506"/>
  <c r="BC498"/>
  <c r="BC583"/>
  <c r="BC575"/>
  <c r="BC567"/>
  <c r="BC559"/>
  <c r="BC551"/>
  <c r="BC543"/>
  <c r="BC535"/>
  <c r="BC527"/>
  <c r="BC520"/>
  <c r="BC512"/>
  <c r="BC504"/>
  <c r="BC496"/>
  <c r="BC493"/>
  <c r="BC497"/>
  <c r="BC501"/>
  <c r="BC505"/>
  <c r="BC509"/>
  <c r="BC513"/>
  <c r="BC517"/>
  <c r="BC521"/>
  <c r="BC492"/>
  <c r="BC528"/>
  <c r="BC532"/>
  <c r="BC536"/>
  <c r="BC540"/>
  <c r="BC544"/>
  <c r="BC548"/>
  <c r="BC552"/>
  <c r="BC556"/>
  <c r="BC560"/>
  <c r="BC564"/>
  <c r="BC568"/>
  <c r="BC572"/>
  <c r="BC576"/>
  <c r="BC580"/>
  <c r="G551"/>
  <c r="R577"/>
  <c r="R533"/>
  <c r="G529"/>
  <c r="G513"/>
  <c r="G584"/>
  <c r="R513"/>
  <c r="G558"/>
  <c r="G517"/>
  <c r="R532"/>
  <c r="Y575"/>
  <c r="H559"/>
  <c r="R542"/>
  <c r="G561"/>
  <c r="G498"/>
  <c r="G526"/>
  <c r="G580"/>
  <c r="G547"/>
  <c r="G509"/>
  <c r="R578"/>
  <c r="R568"/>
  <c r="Y543"/>
  <c r="H529"/>
  <c r="H527"/>
  <c r="H554"/>
  <c r="Y585"/>
  <c r="Y517"/>
  <c r="R561"/>
  <c r="R546"/>
  <c r="G577"/>
  <c r="G545"/>
  <c r="G514"/>
  <c r="G574"/>
  <c r="G542"/>
  <c r="G583"/>
  <c r="G520"/>
  <c r="G548"/>
  <c r="G499"/>
  <c r="G576"/>
  <c r="G539"/>
  <c r="R567"/>
  <c r="R503"/>
  <c r="R560"/>
  <c r="R510"/>
  <c r="R516"/>
  <c r="Y559"/>
  <c r="Y527"/>
  <c r="H561"/>
  <c r="H494"/>
  <c r="H524"/>
  <c r="H503"/>
  <c r="H538"/>
  <c r="H570"/>
  <c r="R544"/>
  <c r="Y580"/>
  <c r="H571"/>
  <c r="Y541"/>
  <c r="R543"/>
  <c r="Y522"/>
  <c r="Y548"/>
  <c r="R571"/>
  <c r="H579"/>
  <c r="Y558"/>
  <c r="R569"/>
  <c r="R553"/>
  <c r="R534"/>
  <c r="R521"/>
  <c r="R505"/>
  <c r="G569"/>
  <c r="G553"/>
  <c r="G537"/>
  <c r="G522"/>
  <c r="G506"/>
  <c r="G582"/>
  <c r="G566"/>
  <c r="G550"/>
  <c r="G534"/>
  <c r="G519"/>
  <c r="G567"/>
  <c r="G535"/>
  <c r="G504"/>
  <c r="G564"/>
  <c r="G532"/>
  <c r="G507"/>
  <c r="G579"/>
  <c r="G516"/>
  <c r="G544"/>
  <c r="G497"/>
  <c r="G568"/>
  <c r="R583"/>
  <c r="R551"/>
  <c r="R519"/>
  <c r="R495"/>
  <c r="R570"/>
  <c r="R548"/>
  <c r="R524"/>
  <c r="R498"/>
  <c r="R535"/>
  <c r="R494"/>
  <c r="Y567"/>
  <c r="Y551"/>
  <c r="Y535"/>
  <c r="Y520"/>
  <c r="H577"/>
  <c r="H545"/>
  <c r="H510"/>
  <c r="H575"/>
  <c r="H543"/>
  <c r="H508"/>
  <c r="H495"/>
  <c r="H511"/>
  <c r="H530"/>
  <c r="H546"/>
  <c r="H562"/>
  <c r="H578"/>
  <c r="G524"/>
  <c r="R493"/>
  <c r="R496"/>
  <c r="Y553"/>
  <c r="Y504"/>
  <c r="Y564"/>
  <c r="Y532"/>
  <c r="Y501"/>
  <c r="H541"/>
  <c r="H504"/>
  <c r="R523"/>
  <c r="Y498"/>
  <c r="Y526"/>
  <c r="AD586"/>
  <c r="C586"/>
  <c r="K586"/>
  <c r="T580"/>
  <c r="T575"/>
  <c r="T571"/>
  <c r="T567"/>
  <c r="T564"/>
  <c r="T560"/>
  <c r="T556"/>
  <c r="T552"/>
  <c r="T548"/>
  <c r="T544"/>
  <c r="T540"/>
  <c r="T536"/>
  <c r="T532"/>
  <c r="T528"/>
  <c r="T521"/>
  <c r="T517"/>
  <c r="T513"/>
  <c r="T509"/>
  <c r="T505"/>
  <c r="T501"/>
  <c r="T497"/>
  <c r="T493"/>
  <c r="R579"/>
  <c r="R515"/>
  <c r="R566"/>
  <c r="R520"/>
  <c r="R529"/>
  <c r="Y569"/>
  <c r="Y537"/>
  <c r="Y512"/>
  <c r="Y496"/>
  <c r="Y572"/>
  <c r="Y556"/>
  <c r="Y540"/>
  <c r="Y492"/>
  <c r="Y509"/>
  <c r="Y493"/>
  <c r="H573"/>
  <c r="H506"/>
  <c r="H539"/>
  <c r="H549"/>
  <c r="H512"/>
  <c r="Y573"/>
  <c r="Y514"/>
  <c r="Y574"/>
  <c r="Y542"/>
  <c r="Y511"/>
  <c r="AC492" i="7"/>
  <c r="U492"/>
  <c r="M492"/>
  <c r="E492"/>
  <c r="T584" i="10"/>
  <c r="T583"/>
  <c r="T579"/>
  <c r="T574"/>
  <c r="T570"/>
  <c r="T566"/>
  <c r="T563"/>
  <c r="T559"/>
  <c r="T555"/>
  <c r="T551"/>
  <c r="T547"/>
  <c r="T543"/>
  <c r="T539"/>
  <c r="T535"/>
  <c r="T531"/>
  <c r="T524"/>
  <c r="T520"/>
  <c r="T516"/>
  <c r="T512"/>
  <c r="T508"/>
  <c r="T504"/>
  <c r="T500"/>
  <c r="T496"/>
  <c r="T527"/>
  <c r="T585"/>
  <c r="T581"/>
  <c r="T577"/>
  <c r="T572"/>
  <c r="T568"/>
  <c r="T565"/>
  <c r="T561"/>
  <c r="T557"/>
  <c r="T553"/>
  <c r="T549"/>
  <c r="T545"/>
  <c r="T541"/>
  <c r="T537"/>
  <c r="T533"/>
  <c r="T529"/>
  <c r="T522"/>
  <c r="T518"/>
  <c r="T514"/>
  <c r="T510"/>
  <c r="T506"/>
  <c r="T502"/>
  <c r="T498"/>
  <c r="T494"/>
  <c r="T525"/>
  <c r="R581"/>
  <c r="R573"/>
  <c r="R565"/>
  <c r="R557"/>
  <c r="R549"/>
  <c r="R538"/>
  <c r="R530"/>
  <c r="R525"/>
  <c r="R517"/>
  <c r="R509"/>
  <c r="G581"/>
  <c r="G573"/>
  <c r="G565"/>
  <c r="G557"/>
  <c r="G549"/>
  <c r="G541"/>
  <c r="G533"/>
  <c r="G525"/>
  <c r="G518"/>
  <c r="G510"/>
  <c r="G502"/>
  <c r="G494"/>
  <c r="G578"/>
  <c r="G570"/>
  <c r="G562"/>
  <c r="G554"/>
  <c r="G546"/>
  <c r="G538"/>
  <c r="G530"/>
  <c r="G523"/>
  <c r="G515"/>
  <c r="G575"/>
  <c r="G559"/>
  <c r="G543"/>
  <c r="G527"/>
  <c r="G512"/>
  <c r="G496"/>
  <c r="G572"/>
  <c r="G556"/>
  <c r="G540"/>
  <c r="G492"/>
  <c r="G511"/>
  <c r="G503"/>
  <c r="G495"/>
  <c r="G563"/>
  <c r="G531"/>
  <c r="G500"/>
  <c r="G560"/>
  <c r="G528"/>
  <c r="G505"/>
  <c r="G571"/>
  <c r="G508"/>
  <c r="G536"/>
  <c r="G493"/>
  <c r="R575"/>
  <c r="R559"/>
  <c r="R540"/>
  <c r="R527"/>
  <c r="R511"/>
  <c r="R499"/>
  <c r="R584"/>
  <c r="R574"/>
  <c r="R564"/>
  <c r="R554"/>
  <c r="R539"/>
  <c r="R547"/>
  <c r="R518"/>
  <c r="R504"/>
  <c r="R492"/>
  <c r="R552"/>
  <c r="R545"/>
  <c r="R508"/>
  <c r="Y579"/>
  <c r="Y571"/>
  <c r="Y563"/>
  <c r="Y555"/>
  <c r="Y547"/>
  <c r="Y539"/>
  <c r="Y531"/>
  <c r="Y524"/>
  <c r="G555"/>
  <c r="G521"/>
  <c r="H569"/>
  <c r="H553"/>
  <c r="H537"/>
  <c r="H518"/>
  <c r="H502"/>
  <c r="H583"/>
  <c r="H567"/>
  <c r="H551"/>
  <c r="H535"/>
  <c r="H516"/>
  <c r="H500"/>
  <c r="H526"/>
  <c r="H499"/>
  <c r="H507"/>
  <c r="H515"/>
  <c r="H523"/>
  <c r="H534"/>
  <c r="H542"/>
  <c r="H550"/>
  <c r="H558"/>
  <c r="H566"/>
  <c r="H574"/>
  <c r="H582"/>
  <c r="G501"/>
  <c r="R563"/>
  <c r="R528"/>
  <c r="R501"/>
  <c r="R576"/>
  <c r="R556"/>
  <c r="R531"/>
  <c r="R506"/>
  <c r="R558"/>
  <c r="R512"/>
  <c r="Y577"/>
  <c r="Y561"/>
  <c r="Y545"/>
  <c r="Y529"/>
  <c r="Y516"/>
  <c r="Y508"/>
  <c r="Y500"/>
  <c r="Y584"/>
  <c r="Y576"/>
  <c r="Y568"/>
  <c r="Y560"/>
  <c r="Y552"/>
  <c r="Y544"/>
  <c r="Y536"/>
  <c r="Y528"/>
  <c r="Y521"/>
  <c r="Y513"/>
  <c r="Y505"/>
  <c r="Y497"/>
  <c r="G552"/>
  <c r="H584"/>
  <c r="H557"/>
  <c r="H522"/>
  <c r="H525"/>
  <c r="H555"/>
  <c r="H520"/>
  <c r="H581"/>
  <c r="H514"/>
  <c r="R555"/>
  <c r="Y557"/>
  <c r="Y525"/>
  <c r="Y506"/>
  <c r="Y582"/>
  <c r="Y566"/>
  <c r="Y550"/>
  <c r="Y534"/>
  <c r="Y519"/>
  <c r="AQ586" i="11"/>
  <c r="L44" i="9" s="1"/>
  <c r="AW586" i="11"/>
  <c r="P586"/>
  <c r="J489"/>
  <c r="M11" i="9"/>
  <c r="B585" i="11"/>
  <c r="B584"/>
  <c r="B583"/>
  <c r="B582"/>
  <c r="B581"/>
  <c r="B580"/>
  <c r="B579"/>
  <c r="B578"/>
  <c r="B577"/>
  <c r="B576"/>
  <c r="B575"/>
  <c r="B574"/>
  <c r="B573"/>
  <c r="B572"/>
  <c r="B571"/>
  <c r="B570"/>
  <c r="B569"/>
  <c r="B568"/>
  <c r="B567"/>
  <c r="B566"/>
  <c r="B565"/>
  <c r="B564"/>
  <c r="B563"/>
  <c r="B562"/>
  <c r="B561"/>
  <c r="B560"/>
  <c r="B559"/>
  <c r="B558"/>
  <c r="B557"/>
  <c r="B556"/>
  <c r="B555"/>
  <c r="B554"/>
  <c r="B553"/>
  <c r="B552"/>
  <c r="B551"/>
  <c r="B550"/>
  <c r="B549"/>
  <c r="B548"/>
  <c r="B547"/>
  <c r="B546"/>
  <c r="B545"/>
  <c r="B544"/>
  <c r="B543"/>
  <c r="B542"/>
  <c r="B541"/>
  <c r="B540"/>
  <c r="B539"/>
  <c r="B538"/>
  <c r="B537"/>
  <c r="B536"/>
  <c r="B535"/>
  <c r="B534"/>
  <c r="B533"/>
  <c r="B532"/>
  <c r="B531"/>
  <c r="B530"/>
  <c r="B529"/>
  <c r="B528"/>
  <c r="B527"/>
  <c r="B526"/>
  <c r="B525"/>
  <c r="B524"/>
  <c r="B523"/>
  <c r="B522"/>
  <c r="B521"/>
  <c r="B520"/>
  <c r="B519"/>
  <c r="B518"/>
  <c r="B517"/>
  <c r="B516"/>
  <c r="B515"/>
  <c r="B514"/>
  <c r="B513"/>
  <c r="B512"/>
  <c r="B511"/>
  <c r="B510"/>
  <c r="B509"/>
  <c r="B508"/>
  <c r="B507"/>
  <c r="B506"/>
  <c r="B505"/>
  <c r="B504"/>
  <c r="B503"/>
  <c r="B502"/>
  <c r="B501"/>
  <c r="B500"/>
  <c r="B499"/>
  <c r="B498"/>
  <c r="B497"/>
  <c r="B496"/>
  <c r="B495"/>
  <c r="B494"/>
  <c r="B493"/>
  <c r="B492"/>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M585"/>
  <c r="M584"/>
  <c r="M583"/>
  <c r="M582"/>
  <c r="M581"/>
  <c r="M580"/>
  <c r="M579"/>
  <c r="M578"/>
  <c r="M577"/>
  <c r="M576"/>
  <c r="M575"/>
  <c r="M574"/>
  <c r="M573"/>
  <c r="M572"/>
  <c r="M571"/>
  <c r="M570"/>
  <c r="M569"/>
  <c r="M568"/>
  <c r="M567"/>
  <c r="M566"/>
  <c r="M565"/>
  <c r="M564"/>
  <c r="M563"/>
  <c r="M562"/>
  <c r="M561"/>
  <c r="M560"/>
  <c r="M559"/>
  <c r="M558"/>
  <c r="M557"/>
  <c r="M556"/>
  <c r="M555"/>
  <c r="M554"/>
  <c r="M553"/>
  <c r="M552"/>
  <c r="M551"/>
  <c r="M550"/>
  <c r="M549"/>
  <c r="M548"/>
  <c r="M547"/>
  <c r="M546"/>
  <c r="M545"/>
  <c r="M544"/>
  <c r="M543"/>
  <c r="M542"/>
  <c r="M541"/>
  <c r="M540"/>
  <c r="M539"/>
  <c r="M538"/>
  <c r="M537"/>
  <c r="M536"/>
  <c r="M535"/>
  <c r="M534"/>
  <c r="M533"/>
  <c r="M532"/>
  <c r="M531"/>
  <c r="M530"/>
  <c r="M529"/>
  <c r="M528"/>
  <c r="M527"/>
  <c r="M526"/>
  <c r="M525"/>
  <c r="M524"/>
  <c r="M523"/>
  <c r="M522"/>
  <c r="M521"/>
  <c r="M520"/>
  <c r="M519"/>
  <c r="M518"/>
  <c r="M517"/>
  <c r="M516"/>
  <c r="M515"/>
  <c r="M514"/>
  <c r="M513"/>
  <c r="M512"/>
  <c r="M511"/>
  <c r="M510"/>
  <c r="M509"/>
  <c r="M508"/>
  <c r="M507"/>
  <c r="M506"/>
  <c r="M505"/>
  <c r="M504"/>
  <c r="M503"/>
  <c r="M502"/>
  <c r="M501"/>
  <c r="M500"/>
  <c r="M499"/>
  <c r="M498"/>
  <c r="M497"/>
  <c r="M496"/>
  <c r="M495"/>
  <c r="M494"/>
  <c r="M493"/>
  <c r="M492"/>
  <c r="K489"/>
  <c r="M12" i="9"/>
  <c r="H489" i="11"/>
  <c r="M9" i="9"/>
  <c r="C489" i="11"/>
  <c r="M4" i="9"/>
  <c r="G489" i="11"/>
  <c r="M8" i="9"/>
  <c r="AP489" i="11"/>
  <c r="AO586"/>
  <c r="D586"/>
  <c r="AZ586"/>
  <c r="L35" i="9" s="1"/>
  <c r="R586" i="11"/>
  <c r="T586"/>
  <c r="N586"/>
  <c r="AU586"/>
  <c r="L48" i="9" s="1"/>
  <c r="H585" i="10"/>
  <c r="H565"/>
  <c r="H498"/>
  <c r="H531"/>
  <c r="H492"/>
  <c r="H497"/>
  <c r="H505"/>
  <c r="H513"/>
  <c r="H521"/>
  <c r="H532"/>
  <c r="H540"/>
  <c r="H548"/>
  <c r="H556"/>
  <c r="H564"/>
  <c r="H572"/>
  <c r="H580"/>
  <c r="H533"/>
  <c r="H563"/>
  <c r="H496"/>
  <c r="H493"/>
  <c r="H501"/>
  <c r="H509"/>
  <c r="H517"/>
  <c r="H528"/>
  <c r="H536"/>
  <c r="H544"/>
  <c r="H552"/>
  <c r="H560"/>
  <c r="H568"/>
  <c r="H576"/>
  <c r="R585"/>
  <c r="R536"/>
  <c r="R582"/>
  <c r="R562"/>
  <c r="R537"/>
  <c r="R514"/>
  <c r="R580"/>
  <c r="R522"/>
  <c r="R507"/>
  <c r="R572"/>
  <c r="R550"/>
  <c r="R526"/>
  <c r="R500"/>
  <c r="R541"/>
  <c r="R502"/>
  <c r="Y583"/>
  <c r="Y581"/>
  <c r="Y549"/>
  <c r="Y518"/>
  <c r="Y502"/>
  <c r="Y578"/>
  <c r="Y562"/>
  <c r="Y546"/>
  <c r="Y530"/>
  <c r="Y515"/>
  <c r="Y499"/>
  <c r="Y565"/>
  <c r="Y533"/>
  <c r="Y510"/>
  <c r="Y494"/>
  <c r="Y570"/>
  <c r="Y554"/>
  <c r="Y538"/>
  <c r="Y523"/>
  <c r="Y507"/>
  <c r="BK100" i="7"/>
  <c r="BP1078"/>
  <c r="BP686"/>
  <c r="Q489" i="11"/>
  <c r="M18" i="9"/>
  <c r="F489" i="11"/>
  <c r="M7" i="9"/>
  <c r="O584" i="10"/>
  <c r="O582"/>
  <c r="O580"/>
  <c r="O578"/>
  <c r="O576"/>
  <c r="O574"/>
  <c r="O572"/>
  <c r="O570"/>
  <c r="O568"/>
  <c r="O566"/>
  <c r="O564"/>
  <c r="O562"/>
  <c r="O560"/>
  <c r="O558"/>
  <c r="O556"/>
  <c r="O554"/>
  <c r="O552"/>
  <c r="O550"/>
  <c r="O548"/>
  <c r="O546"/>
  <c r="O544"/>
  <c r="O542"/>
  <c r="O540"/>
  <c r="O538"/>
  <c r="O536"/>
  <c r="O534"/>
  <c r="O532"/>
  <c r="O530"/>
  <c r="O528"/>
  <c r="O526"/>
  <c r="O492"/>
  <c r="O523"/>
  <c r="O521"/>
  <c r="O519"/>
  <c r="O517"/>
  <c r="O515"/>
  <c r="O513"/>
  <c r="O511"/>
  <c r="O509"/>
  <c r="O507"/>
  <c r="O505"/>
  <c r="O503"/>
  <c r="O501"/>
  <c r="O499"/>
  <c r="O497"/>
  <c r="O495"/>
  <c r="O493"/>
  <c r="O585"/>
  <c r="O583"/>
  <c r="O581"/>
  <c r="O579"/>
  <c r="O577"/>
  <c r="O575"/>
  <c r="O573"/>
  <c r="O571"/>
  <c r="O569"/>
  <c r="O567"/>
  <c r="O565"/>
  <c r="O563"/>
  <c r="O561"/>
  <c r="O559"/>
  <c r="O557"/>
  <c r="O555"/>
  <c r="O553"/>
  <c r="O551"/>
  <c r="O549"/>
  <c r="O547"/>
  <c r="O545"/>
  <c r="O543"/>
  <c r="O541"/>
  <c r="O539"/>
  <c r="O537"/>
  <c r="O535"/>
  <c r="O533"/>
  <c r="O531"/>
  <c r="O529"/>
  <c r="O527"/>
  <c r="O525"/>
  <c r="O524"/>
  <c r="O522"/>
  <c r="O520"/>
  <c r="O518"/>
  <c r="O516"/>
  <c r="O514"/>
  <c r="O512"/>
  <c r="O510"/>
  <c r="O508"/>
  <c r="O506"/>
  <c r="O504"/>
  <c r="O502"/>
  <c r="O500"/>
  <c r="O498"/>
  <c r="O496"/>
  <c r="O494"/>
  <c r="Q584"/>
  <c r="Q582"/>
  <c r="Q580"/>
  <c r="Q578"/>
  <c r="Q576"/>
  <c r="Q574"/>
  <c r="Q572"/>
  <c r="Q570"/>
  <c r="Q568"/>
  <c r="Q566"/>
  <c r="Q564"/>
  <c r="Q562"/>
  <c r="Q560"/>
  <c r="Q558"/>
  <c r="Q556"/>
  <c r="Q554"/>
  <c r="Q552"/>
  <c r="Q550"/>
  <c r="Q548"/>
  <c r="Q546"/>
  <c r="Q544"/>
  <c r="Q542"/>
  <c r="Q540"/>
  <c r="Q538"/>
  <c r="Q536"/>
  <c r="Q534"/>
  <c r="Q532"/>
  <c r="Q530"/>
  <c r="Q528"/>
  <c r="Q526"/>
  <c r="Q492"/>
  <c r="Q523"/>
  <c r="Q521"/>
  <c r="Q519"/>
  <c r="Q517"/>
  <c r="Q515"/>
  <c r="Q513"/>
  <c r="Q511"/>
  <c r="Q509"/>
  <c r="Q507"/>
  <c r="Q505"/>
  <c r="Q503"/>
  <c r="Q501"/>
  <c r="Q499"/>
  <c r="Q497"/>
  <c r="Q495"/>
  <c r="Q493"/>
  <c r="Q585"/>
  <c r="Q583"/>
  <c r="Q581"/>
  <c r="Q579"/>
  <c r="Q577"/>
  <c r="Q575"/>
  <c r="Q573"/>
  <c r="Q571"/>
  <c r="Q569"/>
  <c r="Q567"/>
  <c r="Q565"/>
  <c r="Q563"/>
  <c r="Q561"/>
  <c r="Q559"/>
  <c r="Q557"/>
  <c r="Q555"/>
  <c r="Q553"/>
  <c r="Q551"/>
  <c r="Q549"/>
  <c r="Q547"/>
  <c r="Q545"/>
  <c r="Q543"/>
  <c r="Q541"/>
  <c r="Q539"/>
  <c r="Q537"/>
  <c r="Q535"/>
  <c r="Q533"/>
  <c r="Q531"/>
  <c r="Q529"/>
  <c r="Q527"/>
  <c r="Q525"/>
  <c r="Q524"/>
  <c r="Q522"/>
  <c r="Q520"/>
  <c r="Q518"/>
  <c r="Q516"/>
  <c r="Q514"/>
  <c r="Q512"/>
  <c r="Q510"/>
  <c r="Q508"/>
  <c r="Q506"/>
  <c r="Q504"/>
  <c r="Q502"/>
  <c r="Q500"/>
  <c r="Q498"/>
  <c r="Q496"/>
  <c r="Q494"/>
  <c r="M584"/>
  <c r="M582"/>
  <c r="M580"/>
  <c r="M578"/>
  <c r="M576"/>
  <c r="M574"/>
  <c r="M572"/>
  <c r="M570"/>
  <c r="M568"/>
  <c r="M566"/>
  <c r="M564"/>
  <c r="M562"/>
  <c r="M560"/>
  <c r="M558"/>
  <c r="M556"/>
  <c r="M554"/>
  <c r="M552"/>
  <c r="M550"/>
  <c r="M548"/>
  <c r="M546"/>
  <c r="M544"/>
  <c r="M542"/>
  <c r="M540"/>
  <c r="M538"/>
  <c r="M536"/>
  <c r="M534"/>
  <c r="M532"/>
  <c r="M530"/>
  <c r="M528"/>
  <c r="M526"/>
  <c r="M492"/>
  <c r="M523"/>
  <c r="M521"/>
  <c r="M519"/>
  <c r="M517"/>
  <c r="M515"/>
  <c r="M513"/>
  <c r="M511"/>
  <c r="M509"/>
  <c r="M507"/>
  <c r="M505"/>
  <c r="M503"/>
  <c r="M501"/>
  <c r="M499"/>
  <c r="M497"/>
  <c r="M495"/>
  <c r="M493"/>
  <c r="M585"/>
  <c r="M583"/>
  <c r="M581"/>
  <c r="M579"/>
  <c r="M577"/>
  <c r="M575"/>
  <c r="M573"/>
  <c r="M571"/>
  <c r="M569"/>
  <c r="M567"/>
  <c r="M565"/>
  <c r="M563"/>
  <c r="M561"/>
  <c r="M559"/>
  <c r="M557"/>
  <c r="M555"/>
  <c r="M553"/>
  <c r="M551"/>
  <c r="M549"/>
  <c r="M547"/>
  <c r="M545"/>
  <c r="M543"/>
  <c r="M541"/>
  <c r="M539"/>
  <c r="M537"/>
  <c r="M535"/>
  <c r="M533"/>
  <c r="M531"/>
  <c r="M529"/>
  <c r="M527"/>
  <c r="M525"/>
  <c r="M524"/>
  <c r="M522"/>
  <c r="M520"/>
  <c r="M518"/>
  <c r="M516"/>
  <c r="M514"/>
  <c r="M512"/>
  <c r="M510"/>
  <c r="M508"/>
  <c r="M506"/>
  <c r="M504"/>
  <c r="M502"/>
  <c r="M500"/>
  <c r="M498"/>
  <c r="M496"/>
  <c r="M494"/>
  <c r="L489" i="11"/>
  <c r="M13" i="9"/>
  <c r="B586" i="10"/>
  <c r="BH492" i="7"/>
  <c r="BF492"/>
  <c r="BD492"/>
  <c r="BB492"/>
  <c r="AG492"/>
  <c r="AE492"/>
  <c r="AA492"/>
  <c r="Y492"/>
  <c r="W492"/>
  <c r="S492"/>
  <c r="Q492"/>
  <c r="O492"/>
  <c r="K492"/>
  <c r="I492"/>
  <c r="G492"/>
  <c r="A298"/>
  <c r="BI492"/>
  <c r="BG492"/>
  <c r="BE492"/>
  <c r="BC492"/>
  <c r="AH492"/>
  <c r="AF492"/>
  <c r="AD492"/>
  <c r="AB492"/>
  <c r="Z492"/>
  <c r="X492"/>
  <c r="V492"/>
  <c r="T492"/>
  <c r="R492"/>
  <c r="P492"/>
  <c r="N492"/>
  <c r="L492"/>
  <c r="J492"/>
  <c r="H492"/>
  <c r="F492"/>
  <c r="D492"/>
  <c r="A689"/>
  <c r="A1080"/>
  <c r="BJ100"/>
  <c r="A102"/>
  <c r="BE492" i="10" l="1"/>
  <c r="BE551"/>
  <c r="BE507"/>
  <c r="BE544"/>
  <c r="BE555"/>
  <c r="BE550"/>
  <c r="BE564"/>
  <c r="M53" i="9"/>
  <c r="M57"/>
  <c r="M52"/>
  <c r="M56"/>
  <c r="AV585" i="11"/>
  <c r="AV562"/>
  <c r="AV530"/>
  <c r="AV498"/>
  <c r="AV582"/>
  <c r="AV574"/>
  <c r="AV566"/>
  <c r="AV558"/>
  <c r="AV550"/>
  <c r="AV542"/>
  <c r="AV534"/>
  <c r="AV526"/>
  <c r="AV518"/>
  <c r="AV510"/>
  <c r="AV502"/>
  <c r="AV494"/>
  <c r="AV578"/>
  <c r="AV570"/>
  <c r="AV554"/>
  <c r="AV546"/>
  <c r="AV538"/>
  <c r="AV522"/>
  <c r="AV514"/>
  <c r="AV506"/>
  <c r="AT489"/>
  <c r="M47" i="9"/>
  <c r="BE509" i="10"/>
  <c r="BE531"/>
  <c r="BE553"/>
  <c r="BE538"/>
  <c r="BE565"/>
  <c r="BE557"/>
  <c r="BE583"/>
  <c r="BE514"/>
  <c r="BE519"/>
  <c r="BE582"/>
  <c r="BE568"/>
  <c r="AS493" i="11"/>
  <c r="AS497"/>
  <c r="AS501"/>
  <c r="AS505"/>
  <c r="AS509"/>
  <c r="AS513"/>
  <c r="AS518"/>
  <c r="AS522"/>
  <c r="AS526"/>
  <c r="AS530"/>
  <c r="AS534"/>
  <c r="AS538"/>
  <c r="AS542"/>
  <c r="AS546"/>
  <c r="AS550"/>
  <c r="AS554"/>
  <c r="AS558"/>
  <c r="AS562"/>
  <c r="AS566"/>
  <c r="AS569"/>
  <c r="AS573"/>
  <c r="AS577"/>
  <c r="AS582"/>
  <c r="AS578"/>
  <c r="AS570"/>
  <c r="AS563"/>
  <c r="AS555"/>
  <c r="AS547"/>
  <c r="AS539"/>
  <c r="AS531"/>
  <c r="AS523"/>
  <c r="AS514"/>
  <c r="AS506"/>
  <c r="AS498"/>
  <c r="BE498"/>
  <c r="BE514"/>
  <c r="BE530"/>
  <c r="BE546"/>
  <c r="BE562"/>
  <c r="BE578"/>
  <c r="M51" i="9"/>
  <c r="AS585" i="11"/>
  <c r="AS581"/>
  <c r="AS553"/>
  <c r="AS537"/>
  <c r="AS521"/>
  <c r="AS504"/>
  <c r="AS565"/>
  <c r="AS533"/>
  <c r="AS500"/>
  <c r="AS572"/>
  <c r="AS508"/>
  <c r="AV583"/>
  <c r="AV579"/>
  <c r="AV575"/>
  <c r="AV571"/>
  <c r="AV567"/>
  <c r="AV563"/>
  <c r="AV559"/>
  <c r="AV555"/>
  <c r="AV551"/>
  <c r="AV547"/>
  <c r="AV543"/>
  <c r="AV539"/>
  <c r="AV535"/>
  <c r="AV531"/>
  <c r="AV527"/>
  <c r="AV523"/>
  <c r="AV519"/>
  <c r="AV515"/>
  <c r="AV511"/>
  <c r="AV507"/>
  <c r="AV503"/>
  <c r="AV499"/>
  <c r="AV495"/>
  <c r="M54" i="9"/>
  <c r="AS557" i="11"/>
  <c r="AV580"/>
  <c r="AV572"/>
  <c r="AV564"/>
  <c r="AV556"/>
  <c r="AV548"/>
  <c r="AV540"/>
  <c r="AV532"/>
  <c r="AV524"/>
  <c r="AV516"/>
  <c r="AV508"/>
  <c r="AV500"/>
  <c r="AV492"/>
  <c r="AV586" s="1"/>
  <c r="L49" i="9" s="1"/>
  <c r="BE572" i="10"/>
  <c r="BE510"/>
  <c r="BE541"/>
  <c r="BE520"/>
  <c r="BE500"/>
  <c r="BE563"/>
  <c r="BE522"/>
  <c r="BE585"/>
  <c r="BE523"/>
  <c r="BE554"/>
  <c r="BE502"/>
  <c r="BE513"/>
  <c r="BE576"/>
  <c r="BE548"/>
  <c r="BE543"/>
  <c r="BE524"/>
  <c r="BE512"/>
  <c r="BE545"/>
  <c r="BE503"/>
  <c r="BE534"/>
  <c r="BE566"/>
  <c r="BE549"/>
  <c r="BE536"/>
  <c r="BE501"/>
  <c r="AA585"/>
  <c r="AA492"/>
  <c r="AA509"/>
  <c r="AA572"/>
  <c r="AA501"/>
  <c r="AA532"/>
  <c r="AA564"/>
  <c r="AA505"/>
  <c r="AA521"/>
  <c r="AA536"/>
  <c r="AA552"/>
  <c r="AA568"/>
  <c r="AA584"/>
  <c r="AA495"/>
  <c r="AA503"/>
  <c r="AA511"/>
  <c r="AA519"/>
  <c r="AA526"/>
  <c r="AA534"/>
  <c r="AA542"/>
  <c r="AA550"/>
  <c r="AA558"/>
  <c r="AA566"/>
  <c r="AA574"/>
  <c r="AA582"/>
  <c r="AA494"/>
  <c r="AA498"/>
  <c r="AA502"/>
  <c r="AA506"/>
  <c r="AA510"/>
  <c r="AA514"/>
  <c r="AA518"/>
  <c r="AA522"/>
  <c r="AA525"/>
  <c r="AA529"/>
  <c r="AA533"/>
  <c r="AA537"/>
  <c r="AA541"/>
  <c r="AA545"/>
  <c r="AA549"/>
  <c r="AA553"/>
  <c r="AA557"/>
  <c r="AA561"/>
  <c r="AA565"/>
  <c r="AA569"/>
  <c r="AA573"/>
  <c r="AA577"/>
  <c r="AA581"/>
  <c r="AA556"/>
  <c r="AA493"/>
  <c r="AA540"/>
  <c r="AA517"/>
  <c r="AA548"/>
  <c r="AA580"/>
  <c r="AA497"/>
  <c r="AA513"/>
  <c r="AA528"/>
  <c r="AA544"/>
  <c r="AA560"/>
  <c r="AA576"/>
  <c r="AA499"/>
  <c r="AA507"/>
  <c r="AA515"/>
  <c r="AA523"/>
  <c r="AA530"/>
  <c r="AA538"/>
  <c r="AA546"/>
  <c r="AA554"/>
  <c r="AA562"/>
  <c r="AA570"/>
  <c r="AA578"/>
  <c r="AA496"/>
  <c r="AA500"/>
  <c r="AA504"/>
  <c r="AA508"/>
  <c r="AA512"/>
  <c r="AA516"/>
  <c r="AA520"/>
  <c r="AA524"/>
  <c r="AA527"/>
  <c r="AA531"/>
  <c r="AA535"/>
  <c r="AA539"/>
  <c r="AA543"/>
  <c r="AA547"/>
  <c r="AA551"/>
  <c r="AA555"/>
  <c r="AA559"/>
  <c r="AA563"/>
  <c r="AA567"/>
  <c r="AA571"/>
  <c r="AA575"/>
  <c r="AA579"/>
  <c r="AA583"/>
  <c r="AZ505"/>
  <c r="AZ521"/>
  <c r="AZ534"/>
  <c r="AZ553"/>
  <c r="AZ569"/>
  <c r="AZ585"/>
  <c r="AZ498"/>
  <c r="AZ506"/>
  <c r="AZ514"/>
  <c r="AZ522"/>
  <c r="AZ527"/>
  <c r="AZ535"/>
  <c r="AZ543"/>
  <c r="AZ554"/>
  <c r="AZ562"/>
  <c r="AZ570"/>
  <c r="AZ578"/>
  <c r="AZ493"/>
  <c r="AZ509"/>
  <c r="AZ525"/>
  <c r="AZ538"/>
  <c r="AZ557"/>
  <c r="AZ573"/>
  <c r="AZ492"/>
  <c r="AZ500"/>
  <c r="AZ508"/>
  <c r="AZ516"/>
  <c r="AZ524"/>
  <c r="AZ529"/>
  <c r="AZ537"/>
  <c r="AZ548"/>
  <c r="AZ556"/>
  <c r="AZ564"/>
  <c r="AZ572"/>
  <c r="AZ580"/>
  <c r="AZ579"/>
  <c r="AZ528"/>
  <c r="AZ583"/>
  <c r="AZ567"/>
  <c r="AZ551"/>
  <c r="AZ532"/>
  <c r="AZ519"/>
  <c r="AZ503"/>
  <c r="AZ571"/>
  <c r="AZ544"/>
  <c r="AZ523"/>
  <c r="AZ499"/>
  <c r="AZ497"/>
  <c r="AZ513"/>
  <c r="AZ547"/>
  <c r="AZ542"/>
  <c r="AZ561"/>
  <c r="AZ577"/>
  <c r="AZ494"/>
  <c r="AZ502"/>
  <c r="AZ510"/>
  <c r="AZ518"/>
  <c r="AZ526"/>
  <c r="AZ531"/>
  <c r="AZ539"/>
  <c r="AZ550"/>
  <c r="AZ558"/>
  <c r="AZ566"/>
  <c r="AZ574"/>
  <c r="AZ582"/>
  <c r="AZ501"/>
  <c r="AZ517"/>
  <c r="AZ530"/>
  <c r="AZ549"/>
  <c r="AZ565"/>
  <c r="AZ581"/>
  <c r="AZ496"/>
  <c r="AZ504"/>
  <c r="AZ512"/>
  <c r="AZ520"/>
  <c r="AZ546"/>
  <c r="AZ533"/>
  <c r="AZ541"/>
  <c r="AZ552"/>
  <c r="AZ560"/>
  <c r="AZ568"/>
  <c r="AZ576"/>
  <c r="AZ584"/>
  <c r="AZ563"/>
  <c r="AZ507"/>
  <c r="AZ575"/>
  <c r="AZ559"/>
  <c r="AZ540"/>
  <c r="AZ545"/>
  <c r="AZ511"/>
  <c r="AZ495"/>
  <c r="AZ555"/>
  <c r="AZ536"/>
  <c r="AZ515"/>
  <c r="BE540"/>
  <c r="BE573"/>
  <c r="BE556"/>
  <c r="BE493"/>
  <c r="BE498"/>
  <c r="BE496"/>
  <c r="BE535"/>
  <c r="BE575"/>
  <c r="BE516"/>
  <c r="BE547"/>
  <c r="BE579"/>
  <c r="BE506"/>
  <c r="BE537"/>
  <c r="BE569"/>
  <c r="BE499"/>
  <c r="BE515"/>
  <c r="BE530"/>
  <c r="BE546"/>
  <c r="BE562"/>
  <c r="BE578"/>
  <c r="BE533"/>
  <c r="BE497"/>
  <c r="BE528"/>
  <c r="BE560"/>
  <c r="BE494"/>
  <c r="BE517"/>
  <c r="BE580"/>
  <c r="BE527"/>
  <c r="BE567"/>
  <c r="BE508"/>
  <c r="BE539"/>
  <c r="BE571"/>
  <c r="BE584"/>
  <c r="BE529"/>
  <c r="BE561"/>
  <c r="BE495"/>
  <c r="BE511"/>
  <c r="BE526"/>
  <c r="BE542"/>
  <c r="BE558"/>
  <c r="BE574"/>
  <c r="BE518"/>
  <c r="BE581"/>
  <c r="BE521"/>
  <c r="BE552"/>
  <c r="BE525"/>
  <c r="BB586" i="11"/>
  <c r="L37" i="9" s="1"/>
  <c r="I586" i="11"/>
  <c r="M36" i="9"/>
  <c r="M27"/>
  <c r="BF493" i="11"/>
  <c r="BF497"/>
  <c r="BF501"/>
  <c r="BF505"/>
  <c r="BF509"/>
  <c r="BF513"/>
  <c r="BF517"/>
  <c r="BF521"/>
  <c r="BF525"/>
  <c r="BF529"/>
  <c r="BF533"/>
  <c r="BF537"/>
  <c r="BF541"/>
  <c r="BF545"/>
  <c r="BF549"/>
  <c r="BF553"/>
  <c r="BF557"/>
  <c r="BF561"/>
  <c r="BF565"/>
  <c r="BF569"/>
  <c r="BF573"/>
  <c r="BF577"/>
  <c r="BF581"/>
  <c r="BF585"/>
  <c r="BF494"/>
  <c r="BF498"/>
  <c r="BF502"/>
  <c r="BF506"/>
  <c r="BF510"/>
  <c r="BF514"/>
  <c r="BF518"/>
  <c r="BF522"/>
  <c r="BF526"/>
  <c r="BF530"/>
  <c r="BF534"/>
  <c r="BF538"/>
  <c r="BF542"/>
  <c r="BF546"/>
  <c r="BF550"/>
  <c r="BF554"/>
  <c r="BF558"/>
  <c r="BF562"/>
  <c r="BF566"/>
  <c r="BF570"/>
  <c r="BF574"/>
  <c r="BF578"/>
  <c r="BE494"/>
  <c r="BE502"/>
  <c r="BE510"/>
  <c r="BE518"/>
  <c r="BE526"/>
  <c r="BE534"/>
  <c r="BE542"/>
  <c r="BE550"/>
  <c r="BE558"/>
  <c r="BE566"/>
  <c r="BE574"/>
  <c r="BE582"/>
  <c r="BD489"/>
  <c r="BD583" s="1"/>
  <c r="AL489"/>
  <c r="AL584" s="1"/>
  <c r="M39" i="9"/>
  <c r="BE492" i="11"/>
  <c r="BE496"/>
  <c r="BE500"/>
  <c r="BE504"/>
  <c r="BE508"/>
  <c r="BE512"/>
  <c r="BE516"/>
  <c r="BE520"/>
  <c r="BE524"/>
  <c r="BE528"/>
  <c r="BE532"/>
  <c r="BE536"/>
  <c r="BE540"/>
  <c r="BE544"/>
  <c r="BE548"/>
  <c r="BE552"/>
  <c r="BE556"/>
  <c r="BE560"/>
  <c r="BE564"/>
  <c r="BE568"/>
  <c r="BE572"/>
  <c r="BE576"/>
  <c r="BE580"/>
  <c r="AG489"/>
  <c r="AG584" s="1"/>
  <c r="M34" i="9"/>
  <c r="BH488" i="11"/>
  <c r="K71" i="9" s="1"/>
  <c r="M16"/>
  <c r="AN585" i="11"/>
  <c r="AN584"/>
  <c r="AN583"/>
  <c r="AN582"/>
  <c r="AN581"/>
  <c r="AN580"/>
  <c r="AN579"/>
  <c r="AN578"/>
  <c r="AN577"/>
  <c r="AN576"/>
  <c r="AN575"/>
  <c r="AN574"/>
  <c r="AN573"/>
  <c r="AN572"/>
  <c r="AN571"/>
  <c r="AN570"/>
  <c r="AN569"/>
  <c r="AN568"/>
  <c r="AN567"/>
  <c r="AN566"/>
  <c r="AN565"/>
  <c r="AN564"/>
  <c r="AN563"/>
  <c r="AN562"/>
  <c r="AN561"/>
  <c r="AN560"/>
  <c r="AN559"/>
  <c r="AN558"/>
  <c r="AN557"/>
  <c r="AN556"/>
  <c r="AN555"/>
  <c r="AN554"/>
  <c r="AN553"/>
  <c r="AN552"/>
  <c r="AN551"/>
  <c r="AN550"/>
  <c r="AN549"/>
  <c r="AN548"/>
  <c r="AN547"/>
  <c r="AN546"/>
  <c r="AN545"/>
  <c r="AN544"/>
  <c r="AN543"/>
  <c r="AN542"/>
  <c r="AN541"/>
  <c r="AN540"/>
  <c r="AN539"/>
  <c r="AN538"/>
  <c r="AN537"/>
  <c r="AN536"/>
  <c r="AN535"/>
  <c r="AN534"/>
  <c r="AN533"/>
  <c r="AN532"/>
  <c r="AN531"/>
  <c r="AN530"/>
  <c r="AN529"/>
  <c r="AN528"/>
  <c r="AN527"/>
  <c r="AN526"/>
  <c r="AN525"/>
  <c r="AN524"/>
  <c r="AN523"/>
  <c r="AN522"/>
  <c r="AN521"/>
  <c r="AN520"/>
  <c r="AN519"/>
  <c r="AN518"/>
  <c r="AN517"/>
  <c r="AN516"/>
  <c r="AN515"/>
  <c r="AN514"/>
  <c r="AN513"/>
  <c r="AN512"/>
  <c r="AN511"/>
  <c r="AN510"/>
  <c r="AN509"/>
  <c r="AN508"/>
  <c r="AN507"/>
  <c r="AN506"/>
  <c r="AN505"/>
  <c r="AN504"/>
  <c r="AN503"/>
  <c r="AN502"/>
  <c r="AN501"/>
  <c r="AN500"/>
  <c r="AN499"/>
  <c r="AN498"/>
  <c r="AN497"/>
  <c r="AN496"/>
  <c r="AN495"/>
  <c r="AN494"/>
  <c r="AN493"/>
  <c r="AN492"/>
  <c r="AK585"/>
  <c r="AK584"/>
  <c r="AK583"/>
  <c r="AK582"/>
  <c r="AK581"/>
  <c r="AK580"/>
  <c r="AK579"/>
  <c r="AK578"/>
  <c r="AK577"/>
  <c r="AK576"/>
  <c r="AK575"/>
  <c r="AK574"/>
  <c r="AK573"/>
  <c r="AK572"/>
  <c r="AK571"/>
  <c r="AK570"/>
  <c r="AK569"/>
  <c r="AK568"/>
  <c r="AK567"/>
  <c r="AK566"/>
  <c r="AK565"/>
  <c r="AK564"/>
  <c r="AK563"/>
  <c r="AK562"/>
  <c r="AK561"/>
  <c r="AK560"/>
  <c r="AK559"/>
  <c r="AK558"/>
  <c r="AK557"/>
  <c r="AK556"/>
  <c r="AK555"/>
  <c r="AK554"/>
  <c r="AK553"/>
  <c r="AK552"/>
  <c r="AK551"/>
  <c r="AK550"/>
  <c r="AK549"/>
  <c r="AK548"/>
  <c r="AK547"/>
  <c r="AK546"/>
  <c r="AK545"/>
  <c r="AK544"/>
  <c r="AK543"/>
  <c r="AK542"/>
  <c r="AK541"/>
  <c r="AK540"/>
  <c r="AK539"/>
  <c r="AK538"/>
  <c r="AK537"/>
  <c r="AK536"/>
  <c r="AK535"/>
  <c r="AK534"/>
  <c r="AK533"/>
  <c r="AK532"/>
  <c r="AK531"/>
  <c r="AK530"/>
  <c r="AK529"/>
  <c r="AK528"/>
  <c r="AK527"/>
  <c r="AK526"/>
  <c r="AK525"/>
  <c r="AK524"/>
  <c r="AK523"/>
  <c r="AK522"/>
  <c r="AK521"/>
  <c r="AK520"/>
  <c r="AK519"/>
  <c r="AK518"/>
  <c r="AK517"/>
  <c r="AK516"/>
  <c r="AK515"/>
  <c r="AK514"/>
  <c r="AK513"/>
  <c r="AK512"/>
  <c r="AK511"/>
  <c r="AK510"/>
  <c r="AK509"/>
  <c r="AK508"/>
  <c r="AK507"/>
  <c r="AK506"/>
  <c r="AK505"/>
  <c r="AK504"/>
  <c r="AK503"/>
  <c r="AK502"/>
  <c r="AK501"/>
  <c r="AK500"/>
  <c r="AK499"/>
  <c r="AK498"/>
  <c r="AK497"/>
  <c r="AK496"/>
  <c r="AK495"/>
  <c r="AK494"/>
  <c r="AK493"/>
  <c r="AK492"/>
  <c r="AG585"/>
  <c r="AG583"/>
  <c r="AG581"/>
  <c r="AG579"/>
  <c r="AG577"/>
  <c r="AG575"/>
  <c r="AG573"/>
  <c r="AG571"/>
  <c r="AG569"/>
  <c r="AG567"/>
  <c r="AG565"/>
  <c r="AG563"/>
  <c r="AG561"/>
  <c r="AG559"/>
  <c r="AG557"/>
  <c r="AG555"/>
  <c r="AG553"/>
  <c r="AG551"/>
  <c r="AG549"/>
  <c r="AG547"/>
  <c r="AG545"/>
  <c r="AG543"/>
  <c r="AG541"/>
  <c r="AG539"/>
  <c r="AG537"/>
  <c r="AG535"/>
  <c r="AG533"/>
  <c r="AG531"/>
  <c r="AG529"/>
  <c r="AG527"/>
  <c r="AG525"/>
  <c r="AG523"/>
  <c r="AG521"/>
  <c r="AG519"/>
  <c r="AG517"/>
  <c r="AG515"/>
  <c r="AG513"/>
  <c r="AG511"/>
  <c r="AG509"/>
  <c r="AG507"/>
  <c r="AG505"/>
  <c r="AG503"/>
  <c r="AG501"/>
  <c r="AG499"/>
  <c r="AG497"/>
  <c r="AG495"/>
  <c r="AG493"/>
  <c r="Z585"/>
  <c r="Z584"/>
  <c r="Z583"/>
  <c r="Z582"/>
  <c r="Z581"/>
  <c r="Z580"/>
  <c r="Z579"/>
  <c r="Z578"/>
  <c r="Z577"/>
  <c r="Z576"/>
  <c r="Z575"/>
  <c r="Z574"/>
  <c r="Z573"/>
  <c r="Z572"/>
  <c r="Z571"/>
  <c r="Z570"/>
  <c r="Z569"/>
  <c r="Z568"/>
  <c r="Z567"/>
  <c r="Z566"/>
  <c r="Z565"/>
  <c r="Z564"/>
  <c r="Z563"/>
  <c r="Z562"/>
  <c r="Z561"/>
  <c r="Z560"/>
  <c r="Z559"/>
  <c r="Z558"/>
  <c r="Z557"/>
  <c r="Z556"/>
  <c r="Z555"/>
  <c r="Z554"/>
  <c r="Z553"/>
  <c r="Z552"/>
  <c r="Z551"/>
  <c r="Z550"/>
  <c r="Z549"/>
  <c r="Z548"/>
  <c r="Z547"/>
  <c r="Z546"/>
  <c r="Z545"/>
  <c r="Z544"/>
  <c r="Z543"/>
  <c r="Z542"/>
  <c r="Z541"/>
  <c r="Z540"/>
  <c r="Z539"/>
  <c r="Z538"/>
  <c r="Z537"/>
  <c r="Z536"/>
  <c r="Z535"/>
  <c r="Z534"/>
  <c r="Z533"/>
  <c r="Z532"/>
  <c r="Z531"/>
  <c r="Z530"/>
  <c r="Z529"/>
  <c r="Z528"/>
  <c r="Z527"/>
  <c r="Z526"/>
  <c r="Z525"/>
  <c r="Z524"/>
  <c r="Z523"/>
  <c r="Z522"/>
  <c r="Z521"/>
  <c r="Z520"/>
  <c r="Z519"/>
  <c r="Z518"/>
  <c r="Z517"/>
  <c r="Z516"/>
  <c r="Z515"/>
  <c r="Z514"/>
  <c r="Z513"/>
  <c r="Z512"/>
  <c r="Z511"/>
  <c r="Z510"/>
  <c r="Z509"/>
  <c r="Z508"/>
  <c r="Z507"/>
  <c r="Z506"/>
  <c r="Z505"/>
  <c r="Z504"/>
  <c r="Z503"/>
  <c r="Z502"/>
  <c r="Z501"/>
  <c r="Z500"/>
  <c r="Z499"/>
  <c r="Z498"/>
  <c r="Z497"/>
  <c r="Z496"/>
  <c r="Z495"/>
  <c r="Z494"/>
  <c r="Z493"/>
  <c r="Z492"/>
  <c r="AL585"/>
  <c r="AL583"/>
  <c r="AL581"/>
  <c r="AL579"/>
  <c r="AL577"/>
  <c r="AL575"/>
  <c r="AL573"/>
  <c r="AL571"/>
  <c r="AL569"/>
  <c r="AL567"/>
  <c r="AL565"/>
  <c r="AL563"/>
  <c r="AL561"/>
  <c r="AL559"/>
  <c r="AL558"/>
  <c r="AL556"/>
  <c r="AL555"/>
  <c r="AL554"/>
  <c r="AL553"/>
  <c r="AL552"/>
  <c r="AL551"/>
  <c r="AL550"/>
  <c r="AL549"/>
  <c r="AL548"/>
  <c r="AL547"/>
  <c r="AL546"/>
  <c r="AL545"/>
  <c r="AL544"/>
  <c r="AL543"/>
  <c r="AL542"/>
  <c r="AL541"/>
  <c r="AL540"/>
  <c r="AL539"/>
  <c r="AL538"/>
  <c r="AL537"/>
  <c r="AL536"/>
  <c r="AL535"/>
  <c r="AL534"/>
  <c r="AL533"/>
  <c r="AL532"/>
  <c r="AL531"/>
  <c r="AL530"/>
  <c r="AL529"/>
  <c r="AL557"/>
  <c r="AL528"/>
  <c r="AL527"/>
  <c r="AL526"/>
  <c r="AL525"/>
  <c r="AL524"/>
  <c r="AL523"/>
  <c r="AL522"/>
  <c r="AL521"/>
  <c r="AL520"/>
  <c r="AL519"/>
  <c r="AL518"/>
  <c r="AL517"/>
  <c r="AL516"/>
  <c r="AL515"/>
  <c r="AL514"/>
  <c r="AL513"/>
  <c r="AL512"/>
  <c r="AL511"/>
  <c r="AL510"/>
  <c r="AL509"/>
  <c r="AL508"/>
  <c r="AL507"/>
  <c r="AL506"/>
  <c r="AL505"/>
  <c r="AL504"/>
  <c r="AL503"/>
  <c r="AL502"/>
  <c r="AL501"/>
  <c r="AL500"/>
  <c r="AL499"/>
  <c r="AL498"/>
  <c r="AL497"/>
  <c r="AL496"/>
  <c r="AL495"/>
  <c r="AL494"/>
  <c r="AL493"/>
  <c r="AL492"/>
  <c r="AI585"/>
  <c r="AI584"/>
  <c r="AI583"/>
  <c r="AI582"/>
  <c r="AI581"/>
  <c r="AI580"/>
  <c r="AI579"/>
  <c r="AI578"/>
  <c r="AI577"/>
  <c r="AI576"/>
  <c r="AI575"/>
  <c r="AI574"/>
  <c r="AI573"/>
  <c r="AI572"/>
  <c r="AI571"/>
  <c r="AI570"/>
  <c r="AI569"/>
  <c r="AI568"/>
  <c r="AI567"/>
  <c r="AI566"/>
  <c r="AI565"/>
  <c r="AI564"/>
  <c r="AI563"/>
  <c r="AI562"/>
  <c r="AI561"/>
  <c r="AI560"/>
  <c r="AI559"/>
  <c r="AI558"/>
  <c r="AI557"/>
  <c r="AI556"/>
  <c r="AI555"/>
  <c r="AI554"/>
  <c r="AI553"/>
  <c r="AI552"/>
  <c r="AI551"/>
  <c r="AI550"/>
  <c r="AI549"/>
  <c r="AI548"/>
  <c r="AI547"/>
  <c r="AI546"/>
  <c r="AI545"/>
  <c r="AI544"/>
  <c r="AI543"/>
  <c r="AI542"/>
  <c r="AI541"/>
  <c r="AI540"/>
  <c r="AI539"/>
  <c r="AI538"/>
  <c r="AI537"/>
  <c r="AI536"/>
  <c r="AI535"/>
  <c r="AI534"/>
  <c r="AI533"/>
  <c r="AI532"/>
  <c r="AI531"/>
  <c r="AI530"/>
  <c r="AI529"/>
  <c r="AI528"/>
  <c r="AI527"/>
  <c r="AI526"/>
  <c r="AI525"/>
  <c r="AI524"/>
  <c r="AI523"/>
  <c r="AI522"/>
  <c r="AI521"/>
  <c r="AI520"/>
  <c r="AI519"/>
  <c r="AI518"/>
  <c r="AI517"/>
  <c r="AI516"/>
  <c r="AI515"/>
  <c r="AI514"/>
  <c r="AI513"/>
  <c r="AI512"/>
  <c r="AI511"/>
  <c r="AI510"/>
  <c r="AI509"/>
  <c r="AI508"/>
  <c r="AI507"/>
  <c r="AI506"/>
  <c r="AI505"/>
  <c r="AI504"/>
  <c r="AI503"/>
  <c r="AI502"/>
  <c r="AI501"/>
  <c r="AI500"/>
  <c r="AI499"/>
  <c r="AI498"/>
  <c r="AI497"/>
  <c r="AI496"/>
  <c r="AI495"/>
  <c r="AI494"/>
  <c r="AI493"/>
  <c r="AI492"/>
  <c r="BG586"/>
  <c r="L60" i="9" s="1"/>
  <c r="M23"/>
  <c r="V584" i="11"/>
  <c r="V580"/>
  <c r="V576"/>
  <c r="V572"/>
  <c r="V568"/>
  <c r="V564"/>
  <c r="V560"/>
  <c r="V556"/>
  <c r="V552"/>
  <c r="V548"/>
  <c r="V544"/>
  <c r="V540"/>
  <c r="V536"/>
  <c r="V532"/>
  <c r="V528"/>
  <c r="V524"/>
  <c r="V520"/>
  <c r="V516"/>
  <c r="V512"/>
  <c r="V508"/>
  <c r="V504"/>
  <c r="V500"/>
  <c r="V496"/>
  <c r="V492"/>
  <c r="V582"/>
  <c r="V578"/>
  <c r="V574"/>
  <c r="V570"/>
  <c r="V566"/>
  <c r="V562"/>
  <c r="V558"/>
  <c r="V554"/>
  <c r="V550"/>
  <c r="V546"/>
  <c r="V542"/>
  <c r="V538"/>
  <c r="V534"/>
  <c r="V530"/>
  <c r="V526"/>
  <c r="V522"/>
  <c r="V518"/>
  <c r="V514"/>
  <c r="V510"/>
  <c r="V506"/>
  <c r="V502"/>
  <c r="V498"/>
  <c r="V494"/>
  <c r="V583"/>
  <c r="V579"/>
  <c r="V575"/>
  <c r="V571"/>
  <c r="V567"/>
  <c r="V563"/>
  <c r="V559"/>
  <c r="V555"/>
  <c r="V551"/>
  <c r="V547"/>
  <c r="V543"/>
  <c r="V539"/>
  <c r="V535"/>
  <c r="V531"/>
  <c r="V527"/>
  <c r="V523"/>
  <c r="V519"/>
  <c r="V515"/>
  <c r="V511"/>
  <c r="V507"/>
  <c r="V503"/>
  <c r="V499"/>
  <c r="V495"/>
  <c r="V585"/>
  <c r="V581"/>
  <c r="V577"/>
  <c r="V573"/>
  <c r="V569"/>
  <c r="V565"/>
  <c r="V561"/>
  <c r="V557"/>
  <c r="V553"/>
  <c r="V549"/>
  <c r="V545"/>
  <c r="V541"/>
  <c r="V537"/>
  <c r="V533"/>
  <c r="V529"/>
  <c r="V525"/>
  <c r="V521"/>
  <c r="V517"/>
  <c r="V513"/>
  <c r="V509"/>
  <c r="V505"/>
  <c r="V501"/>
  <c r="V497"/>
  <c r="V493"/>
  <c r="AX489"/>
  <c r="AX583" s="1"/>
  <c r="BE583"/>
  <c r="BE579"/>
  <c r="BE575"/>
  <c r="BE571"/>
  <c r="BE567"/>
  <c r="BE563"/>
  <c r="BE559"/>
  <c r="BE555"/>
  <c r="BE551"/>
  <c r="BE547"/>
  <c r="BE543"/>
  <c r="BE539"/>
  <c r="BE535"/>
  <c r="BE531"/>
  <c r="BE527"/>
  <c r="BE523"/>
  <c r="BE519"/>
  <c r="BE515"/>
  <c r="BE511"/>
  <c r="BE507"/>
  <c r="BE503"/>
  <c r="BE499"/>
  <c r="BE495"/>
  <c r="BE585"/>
  <c r="BE581"/>
  <c r="BE577"/>
  <c r="BE573"/>
  <c r="BE569"/>
  <c r="BE565"/>
  <c r="BE561"/>
  <c r="BE557"/>
  <c r="BE553"/>
  <c r="BE549"/>
  <c r="BE545"/>
  <c r="BE541"/>
  <c r="BE537"/>
  <c r="BE533"/>
  <c r="BE529"/>
  <c r="BE525"/>
  <c r="BE521"/>
  <c r="BE517"/>
  <c r="BE513"/>
  <c r="BE509"/>
  <c r="BE505"/>
  <c r="BE501"/>
  <c r="BE497"/>
  <c r="BE493"/>
  <c r="M20" i="9"/>
  <c r="L40"/>
  <c r="M38"/>
  <c r="BC489" i="11"/>
  <c r="O584"/>
  <c r="O582"/>
  <c r="O580"/>
  <c r="O578"/>
  <c r="O576"/>
  <c r="O574"/>
  <c r="O572"/>
  <c r="O570"/>
  <c r="O568"/>
  <c r="O566"/>
  <c r="O564"/>
  <c r="O562"/>
  <c r="O560"/>
  <c r="O558"/>
  <c r="O556"/>
  <c r="O554"/>
  <c r="O552"/>
  <c r="O550"/>
  <c r="O548"/>
  <c r="O546"/>
  <c r="O544"/>
  <c r="O542"/>
  <c r="O540"/>
  <c r="O538"/>
  <c r="O536"/>
  <c r="O534"/>
  <c r="O532"/>
  <c r="O530"/>
  <c r="O528"/>
  <c r="O526"/>
  <c r="O524"/>
  <c r="O522"/>
  <c r="O520"/>
  <c r="O518"/>
  <c r="O515"/>
  <c r="O513"/>
  <c r="O511"/>
  <c r="O509"/>
  <c r="O507"/>
  <c r="O505"/>
  <c r="O503"/>
  <c r="O501"/>
  <c r="O499"/>
  <c r="O497"/>
  <c r="O495"/>
  <c r="O493"/>
  <c r="O517"/>
  <c r="O583"/>
  <c r="O579"/>
  <c r="O575"/>
  <c r="O571"/>
  <c r="O567"/>
  <c r="O563"/>
  <c r="O559"/>
  <c r="O555"/>
  <c r="O551"/>
  <c r="O543"/>
  <c r="O539"/>
  <c r="O535"/>
  <c r="O531"/>
  <c r="O527"/>
  <c r="O523"/>
  <c r="O519"/>
  <c r="O514"/>
  <c r="O510"/>
  <c r="O506"/>
  <c r="O502"/>
  <c r="O498"/>
  <c r="O494"/>
  <c r="O585"/>
  <c r="O581"/>
  <c r="O577"/>
  <c r="O573"/>
  <c r="O569"/>
  <c r="O565"/>
  <c r="O561"/>
  <c r="O557"/>
  <c r="O553"/>
  <c r="O549"/>
  <c r="O545"/>
  <c r="O541"/>
  <c r="O537"/>
  <c r="O533"/>
  <c r="O529"/>
  <c r="O525"/>
  <c r="O521"/>
  <c r="O516"/>
  <c r="O512"/>
  <c r="O508"/>
  <c r="O504"/>
  <c r="O500"/>
  <c r="O496"/>
  <c r="O492"/>
  <c r="O547"/>
  <c r="AS585" i="10"/>
  <c r="AS583"/>
  <c r="AS581"/>
  <c r="AS579"/>
  <c r="AS577"/>
  <c r="AS575"/>
  <c r="AS573"/>
  <c r="AS571"/>
  <c r="AS569"/>
  <c r="AS567"/>
  <c r="AS565"/>
  <c r="AS563"/>
  <c r="AS561"/>
  <c r="AS559"/>
  <c r="AS557"/>
  <c r="AS555"/>
  <c r="AS553"/>
  <c r="AS551"/>
  <c r="AS549"/>
  <c r="AS547"/>
  <c r="AS545"/>
  <c r="AS543"/>
  <c r="AS541"/>
  <c r="AS539"/>
  <c r="AS537"/>
  <c r="AS535"/>
  <c r="AS533"/>
  <c r="AS531"/>
  <c r="AS529"/>
  <c r="AS584"/>
  <c r="AS582"/>
  <c r="AS580"/>
  <c r="AS578"/>
  <c r="AS576"/>
  <c r="AS574"/>
  <c r="AS572"/>
  <c r="AS570"/>
  <c r="AS568"/>
  <c r="AS566"/>
  <c r="AS564"/>
  <c r="AS562"/>
  <c r="AS560"/>
  <c r="AS558"/>
  <c r="AS556"/>
  <c r="AS554"/>
  <c r="AS552"/>
  <c r="AS550"/>
  <c r="AS548"/>
  <c r="AS546"/>
  <c r="AS544"/>
  <c r="AS542"/>
  <c r="AS540"/>
  <c r="AS538"/>
  <c r="AS536"/>
  <c r="AS534"/>
  <c r="AS532"/>
  <c r="AS530"/>
  <c r="AS527"/>
  <c r="AS525"/>
  <c r="AS523"/>
  <c r="AS521"/>
  <c r="AS519"/>
  <c r="AS517"/>
  <c r="AS515"/>
  <c r="AS513"/>
  <c r="AS511"/>
  <c r="AS509"/>
  <c r="AS507"/>
  <c r="AS505"/>
  <c r="AS503"/>
  <c r="AS501"/>
  <c r="AS499"/>
  <c r="AS497"/>
  <c r="AS495"/>
  <c r="AS493"/>
  <c r="AS528"/>
  <c r="AS526"/>
  <c r="AS524"/>
  <c r="AS522"/>
  <c r="AS520"/>
  <c r="AS518"/>
  <c r="AS516"/>
  <c r="AS514"/>
  <c r="AS512"/>
  <c r="AS510"/>
  <c r="AS508"/>
  <c r="AS506"/>
  <c r="AS504"/>
  <c r="AS502"/>
  <c r="AS500"/>
  <c r="AS498"/>
  <c r="AS496"/>
  <c r="AS494"/>
  <c r="AS492"/>
  <c r="S584"/>
  <c r="S498"/>
  <c r="S545"/>
  <c r="S506"/>
  <c r="S537"/>
  <c r="S569"/>
  <c r="S502"/>
  <c r="S518"/>
  <c r="S533"/>
  <c r="S549"/>
  <c r="S565"/>
  <c r="S581"/>
  <c r="S496"/>
  <c r="S504"/>
  <c r="S512"/>
  <c r="S520"/>
  <c r="S527"/>
  <c r="S535"/>
  <c r="S543"/>
  <c r="S551"/>
  <c r="S559"/>
  <c r="S567"/>
  <c r="S575"/>
  <c r="S583"/>
  <c r="S493"/>
  <c r="S497"/>
  <c r="S501"/>
  <c r="S505"/>
  <c r="S509"/>
  <c r="S513"/>
  <c r="S517"/>
  <c r="S521"/>
  <c r="S492"/>
  <c r="S528"/>
  <c r="S532"/>
  <c r="S536"/>
  <c r="S540"/>
  <c r="S544"/>
  <c r="S548"/>
  <c r="S552"/>
  <c r="S556"/>
  <c r="S560"/>
  <c r="S564"/>
  <c r="S568"/>
  <c r="S572"/>
  <c r="S576"/>
  <c r="S580"/>
  <c r="S561"/>
  <c r="S529"/>
  <c r="S514"/>
  <c r="S577"/>
  <c r="S522"/>
  <c r="S553"/>
  <c r="S585"/>
  <c r="S494"/>
  <c r="S510"/>
  <c r="S525"/>
  <c r="S541"/>
  <c r="S557"/>
  <c r="S573"/>
  <c r="S500"/>
  <c r="S508"/>
  <c r="S516"/>
  <c r="S524"/>
  <c r="S531"/>
  <c r="S539"/>
  <c r="S547"/>
  <c r="S555"/>
  <c r="S563"/>
  <c r="S571"/>
  <c r="S579"/>
  <c r="S495"/>
  <c r="S499"/>
  <c r="S503"/>
  <c r="S507"/>
  <c r="S511"/>
  <c r="S515"/>
  <c r="S519"/>
  <c r="S523"/>
  <c r="S526"/>
  <c r="S530"/>
  <c r="S534"/>
  <c r="S538"/>
  <c r="S542"/>
  <c r="S546"/>
  <c r="S550"/>
  <c r="S554"/>
  <c r="S558"/>
  <c r="S562"/>
  <c r="S566"/>
  <c r="S570"/>
  <c r="S574"/>
  <c r="S578"/>
  <c r="S582"/>
  <c r="AF582"/>
  <c r="AF578"/>
  <c r="AF574"/>
  <c r="AF570"/>
  <c r="AF566"/>
  <c r="AF562"/>
  <c r="AF558"/>
  <c r="AF554"/>
  <c r="AF550"/>
  <c r="AF546"/>
  <c r="AF542"/>
  <c r="AF538"/>
  <c r="AF534"/>
  <c r="AF530"/>
  <c r="AF583"/>
  <c r="AF579"/>
  <c r="AF575"/>
  <c r="AF571"/>
  <c r="AF567"/>
  <c r="AF563"/>
  <c r="AF559"/>
  <c r="AF555"/>
  <c r="AF551"/>
  <c r="AF547"/>
  <c r="AF543"/>
  <c r="AF539"/>
  <c r="AF535"/>
  <c r="AF531"/>
  <c r="AF526"/>
  <c r="AF522"/>
  <c r="AF518"/>
  <c r="AF514"/>
  <c r="AF510"/>
  <c r="AF506"/>
  <c r="AF502"/>
  <c r="AF498"/>
  <c r="AF494"/>
  <c r="AF529"/>
  <c r="AF525"/>
  <c r="AF521"/>
  <c r="AF517"/>
  <c r="AF513"/>
  <c r="AF509"/>
  <c r="AF505"/>
  <c r="AF501"/>
  <c r="AF497"/>
  <c r="AF493"/>
  <c r="AF584"/>
  <c r="AF580"/>
  <c r="AF576"/>
  <c r="AF572"/>
  <c r="AF568"/>
  <c r="AF564"/>
  <c r="AF560"/>
  <c r="AF556"/>
  <c r="AF552"/>
  <c r="AF548"/>
  <c r="AF544"/>
  <c r="AF540"/>
  <c r="AF536"/>
  <c r="AF532"/>
  <c r="AF585"/>
  <c r="AF581"/>
  <c r="AF577"/>
  <c r="AF573"/>
  <c r="AF569"/>
  <c r="AF565"/>
  <c r="AF561"/>
  <c r="AF557"/>
  <c r="AF553"/>
  <c r="AF549"/>
  <c r="AF545"/>
  <c r="AF541"/>
  <c r="AF537"/>
  <c r="AF533"/>
  <c r="AF528"/>
  <c r="AF524"/>
  <c r="AF520"/>
  <c r="AF516"/>
  <c r="AF512"/>
  <c r="AF508"/>
  <c r="AF504"/>
  <c r="AF500"/>
  <c r="AF496"/>
  <c r="AF492"/>
  <c r="AF527"/>
  <c r="AF523"/>
  <c r="AF519"/>
  <c r="AF515"/>
  <c r="AF511"/>
  <c r="AF507"/>
  <c r="AF503"/>
  <c r="AF499"/>
  <c r="AF495"/>
  <c r="AY298" i="7"/>
  <c r="AY493" s="1"/>
  <c r="AW298"/>
  <c r="AU298"/>
  <c r="AS298"/>
  <c r="AS493" s="1"/>
  <c r="AQ298"/>
  <c r="AQ493" s="1"/>
  <c r="AX298"/>
  <c r="AX493" s="1"/>
  <c r="AV298"/>
  <c r="AT298"/>
  <c r="AT493" s="1"/>
  <c r="AR298"/>
  <c r="AP298"/>
  <c r="AP493" s="1"/>
  <c r="BH298"/>
  <c r="BF298"/>
  <c r="BD298"/>
  <c r="BB298"/>
  <c r="AZ298"/>
  <c r="AZ493" s="1"/>
  <c r="AN298"/>
  <c r="AL298"/>
  <c r="AL493" s="1"/>
  <c r="AJ298"/>
  <c r="AH298"/>
  <c r="AF298"/>
  <c r="AD298"/>
  <c r="AB298"/>
  <c r="Z298"/>
  <c r="X298"/>
  <c r="V298"/>
  <c r="T298"/>
  <c r="R298"/>
  <c r="P298"/>
  <c r="N298"/>
  <c r="L298"/>
  <c r="J298"/>
  <c r="H298"/>
  <c r="F298"/>
  <c r="D298"/>
  <c r="BI298"/>
  <c r="BE298"/>
  <c r="BA298"/>
  <c r="AM298"/>
  <c r="AI298"/>
  <c r="AE298"/>
  <c r="AA298"/>
  <c r="W298"/>
  <c r="S298"/>
  <c r="O298"/>
  <c r="K298"/>
  <c r="G298"/>
  <c r="BG298"/>
  <c r="BC298"/>
  <c r="AO298"/>
  <c r="AO493" s="1"/>
  <c r="AK298"/>
  <c r="AG298"/>
  <c r="AC298"/>
  <c r="Y298"/>
  <c r="U298"/>
  <c r="Q298"/>
  <c r="M298"/>
  <c r="I298"/>
  <c r="E298"/>
  <c r="AI493"/>
  <c r="BA493"/>
  <c r="AK493"/>
  <c r="AM493"/>
  <c r="AJ493"/>
  <c r="AN493"/>
  <c r="AU493"/>
  <c r="AW493"/>
  <c r="AR493"/>
  <c r="AV493"/>
  <c r="I585" i="10"/>
  <c r="BP585" s="1"/>
  <c r="I523"/>
  <c r="I554"/>
  <c r="I507"/>
  <c r="I570"/>
  <c r="I499"/>
  <c r="I530"/>
  <c r="I562"/>
  <c r="I495"/>
  <c r="I511"/>
  <c r="BH511" s="1"/>
  <c r="BO511" s="1"/>
  <c r="I526"/>
  <c r="BP526" s="1"/>
  <c r="I542"/>
  <c r="I558"/>
  <c r="BP558" s="1"/>
  <c r="I574"/>
  <c r="I493"/>
  <c r="BP493" s="1"/>
  <c r="I501"/>
  <c r="I509"/>
  <c r="BH509" s="1"/>
  <c r="BO509" s="1"/>
  <c r="I517"/>
  <c r="I492"/>
  <c r="BH492" s="1"/>
  <c r="BO492" s="1"/>
  <c r="I532"/>
  <c r="I540"/>
  <c r="BH540" s="1"/>
  <c r="BO540" s="1"/>
  <c r="I548"/>
  <c r="I556"/>
  <c r="BH556" s="1"/>
  <c r="BO556" s="1"/>
  <c r="I564"/>
  <c r="I572"/>
  <c r="BH572" s="1"/>
  <c r="BO572" s="1"/>
  <c r="I580"/>
  <c r="I496"/>
  <c r="I500"/>
  <c r="I504"/>
  <c r="I508"/>
  <c r="I512"/>
  <c r="I516"/>
  <c r="I520"/>
  <c r="I524"/>
  <c r="I527"/>
  <c r="I531"/>
  <c r="I535"/>
  <c r="BP535" s="1"/>
  <c r="I539"/>
  <c r="BP539" s="1"/>
  <c r="I543"/>
  <c r="I547"/>
  <c r="I551"/>
  <c r="BP551" s="1"/>
  <c r="I555"/>
  <c r="I559"/>
  <c r="BP559" s="1"/>
  <c r="I563"/>
  <c r="I567"/>
  <c r="BP567" s="1"/>
  <c r="I571"/>
  <c r="BP571" s="1"/>
  <c r="I575"/>
  <c r="BP575" s="1"/>
  <c r="I579"/>
  <c r="I583"/>
  <c r="BP583" s="1"/>
  <c r="I538"/>
  <c r="I515"/>
  <c r="BH515" s="1"/>
  <c r="BO515" s="1"/>
  <c r="I546"/>
  <c r="I578"/>
  <c r="BP578" s="1"/>
  <c r="I503"/>
  <c r="BP503" s="1"/>
  <c r="I519"/>
  <c r="BP519" s="1"/>
  <c r="I534"/>
  <c r="I550"/>
  <c r="I566"/>
  <c r="I582"/>
  <c r="BP582" s="1"/>
  <c r="I497"/>
  <c r="I505"/>
  <c r="BP505" s="1"/>
  <c r="I513"/>
  <c r="BH513" s="1"/>
  <c r="BO513" s="1"/>
  <c r="I521"/>
  <c r="BH521" s="1"/>
  <c r="BO521" s="1"/>
  <c r="I528"/>
  <c r="BH528" s="1"/>
  <c r="BO528" s="1"/>
  <c r="I536"/>
  <c r="BH536" s="1"/>
  <c r="BO536" s="1"/>
  <c r="I544"/>
  <c r="BH544" s="1"/>
  <c r="BO544" s="1"/>
  <c r="I552"/>
  <c r="BH552" s="1"/>
  <c r="BO552" s="1"/>
  <c r="I560"/>
  <c r="BH560" s="1"/>
  <c r="BO560" s="1"/>
  <c r="I568"/>
  <c r="BH568" s="1"/>
  <c r="BO568" s="1"/>
  <c r="I576"/>
  <c r="BH576" s="1"/>
  <c r="BO576" s="1"/>
  <c r="I584"/>
  <c r="I494"/>
  <c r="I498"/>
  <c r="BP498" s="1"/>
  <c r="I502"/>
  <c r="BP502" s="1"/>
  <c r="I506"/>
  <c r="BP506" s="1"/>
  <c r="I510"/>
  <c r="BP510" s="1"/>
  <c r="I514"/>
  <c r="BP514" s="1"/>
  <c r="I518"/>
  <c r="BP518" s="1"/>
  <c r="I522"/>
  <c r="BP522" s="1"/>
  <c r="I525"/>
  <c r="BP525" s="1"/>
  <c r="I529"/>
  <c r="BP529" s="1"/>
  <c r="I533"/>
  <c r="BP533" s="1"/>
  <c r="I537"/>
  <c r="I541"/>
  <c r="BP541" s="1"/>
  <c r="I545"/>
  <c r="BP545" s="1"/>
  <c r="I549"/>
  <c r="BP549" s="1"/>
  <c r="I553"/>
  <c r="BP553" s="1"/>
  <c r="I557"/>
  <c r="BP557" s="1"/>
  <c r="I561"/>
  <c r="BP561" s="1"/>
  <c r="I565"/>
  <c r="BP565" s="1"/>
  <c r="I569"/>
  <c r="BP569" s="1"/>
  <c r="I573"/>
  <c r="BH573" s="1"/>
  <c r="BO573" s="1"/>
  <c r="I577"/>
  <c r="BP577" s="1"/>
  <c r="I581"/>
  <c r="BP581" s="1"/>
  <c r="AR584" i="11"/>
  <c r="AR582"/>
  <c r="AR580"/>
  <c r="AR578"/>
  <c r="AR576"/>
  <c r="AR574"/>
  <c r="AR572"/>
  <c r="AR570"/>
  <c r="AR568"/>
  <c r="AR566"/>
  <c r="AR564"/>
  <c r="AR562"/>
  <c r="AR560"/>
  <c r="AR558"/>
  <c r="AR556"/>
  <c r="AR554"/>
  <c r="AR552"/>
  <c r="AR550"/>
  <c r="AR548"/>
  <c r="AR546"/>
  <c r="AR544"/>
  <c r="AR542"/>
  <c r="AR540"/>
  <c r="AR538"/>
  <c r="AR536"/>
  <c r="AR534"/>
  <c r="AR532"/>
  <c r="AR530"/>
  <c r="AR528"/>
  <c r="AR526"/>
  <c r="AR524"/>
  <c r="AR522"/>
  <c r="AR520"/>
  <c r="AR518"/>
  <c r="AR516"/>
  <c r="AR514"/>
  <c r="AR512"/>
  <c r="AR510"/>
  <c r="AR508"/>
  <c r="AR506"/>
  <c r="AR504"/>
  <c r="AR502"/>
  <c r="AR500"/>
  <c r="AR498"/>
  <c r="AR496"/>
  <c r="AR494"/>
  <c r="AR492"/>
  <c r="AR585"/>
  <c r="AR583"/>
  <c r="AR581"/>
  <c r="AR579"/>
  <c r="AR577"/>
  <c r="AR575"/>
  <c r="AR573"/>
  <c r="AR571"/>
  <c r="AR569"/>
  <c r="AR567"/>
  <c r="AR565"/>
  <c r="AR563"/>
  <c r="AR561"/>
  <c r="AR559"/>
  <c r="AR557"/>
  <c r="AR555"/>
  <c r="AR553"/>
  <c r="AR551"/>
  <c r="AR549"/>
  <c r="AR547"/>
  <c r="AR545"/>
  <c r="AR543"/>
  <c r="AR541"/>
  <c r="AR539"/>
  <c r="AR537"/>
  <c r="AR535"/>
  <c r="AR533"/>
  <c r="AR531"/>
  <c r="AR529"/>
  <c r="AR527"/>
  <c r="AR525"/>
  <c r="AR523"/>
  <c r="AR521"/>
  <c r="AR519"/>
  <c r="AR517"/>
  <c r="AR515"/>
  <c r="AR513"/>
  <c r="AR511"/>
  <c r="AR509"/>
  <c r="AR507"/>
  <c r="AR505"/>
  <c r="AR503"/>
  <c r="AR501"/>
  <c r="AR499"/>
  <c r="AR497"/>
  <c r="AR495"/>
  <c r="AR493"/>
  <c r="U584"/>
  <c r="U582"/>
  <c r="U580"/>
  <c r="U578"/>
  <c r="U576"/>
  <c r="U574"/>
  <c r="U572"/>
  <c r="U570"/>
  <c r="U568"/>
  <c r="U566"/>
  <c r="U564"/>
  <c r="U562"/>
  <c r="U560"/>
  <c r="U558"/>
  <c r="U556"/>
  <c r="U554"/>
  <c r="U552"/>
  <c r="U550"/>
  <c r="U548"/>
  <c r="U546"/>
  <c r="U544"/>
  <c r="U542"/>
  <c r="U540"/>
  <c r="U538"/>
  <c r="U536"/>
  <c r="U534"/>
  <c r="U532"/>
  <c r="U530"/>
  <c r="U528"/>
  <c r="U526"/>
  <c r="U524"/>
  <c r="U522"/>
  <c r="U520"/>
  <c r="U518"/>
  <c r="U516"/>
  <c r="U514"/>
  <c r="U512"/>
  <c r="U510"/>
  <c r="U508"/>
  <c r="U506"/>
  <c r="U504"/>
  <c r="U502"/>
  <c r="U500"/>
  <c r="U498"/>
  <c r="U496"/>
  <c r="U494"/>
  <c r="U492"/>
  <c r="U585"/>
  <c r="U583"/>
  <c r="U581"/>
  <c r="U579"/>
  <c r="U577"/>
  <c r="U575"/>
  <c r="U573"/>
  <c r="U571"/>
  <c r="U569"/>
  <c r="U567"/>
  <c r="U565"/>
  <c r="U563"/>
  <c r="U561"/>
  <c r="U559"/>
  <c r="U557"/>
  <c r="U555"/>
  <c r="U553"/>
  <c r="U551"/>
  <c r="U549"/>
  <c r="U547"/>
  <c r="U545"/>
  <c r="U543"/>
  <c r="U541"/>
  <c r="U539"/>
  <c r="U537"/>
  <c r="U535"/>
  <c r="U533"/>
  <c r="U531"/>
  <c r="U529"/>
  <c r="U527"/>
  <c r="U525"/>
  <c r="U523"/>
  <c r="U521"/>
  <c r="U519"/>
  <c r="U517"/>
  <c r="U515"/>
  <c r="U513"/>
  <c r="U511"/>
  <c r="U509"/>
  <c r="U507"/>
  <c r="U505"/>
  <c r="U503"/>
  <c r="U501"/>
  <c r="U499"/>
  <c r="U497"/>
  <c r="U495"/>
  <c r="U493"/>
  <c r="BH493" i="10"/>
  <c r="BO493" s="1"/>
  <c r="AL586"/>
  <c r="H39" i="9" s="1"/>
  <c r="Z586" i="10"/>
  <c r="BD585" i="11"/>
  <c r="BD581"/>
  <c r="BD577"/>
  <c r="BD573"/>
  <c r="BD569"/>
  <c r="BD565"/>
  <c r="BD561"/>
  <c r="BD557"/>
  <c r="BD553"/>
  <c r="BD549"/>
  <c r="BD545"/>
  <c r="BD541"/>
  <c r="BD537"/>
  <c r="BD533"/>
  <c r="BD529"/>
  <c r="BD525"/>
  <c r="BD521"/>
  <c r="BD517"/>
  <c r="BD513"/>
  <c r="BD509"/>
  <c r="BD505"/>
  <c r="BD501"/>
  <c r="BD497"/>
  <c r="BD493"/>
  <c r="BD578"/>
  <c r="BD570"/>
  <c r="BD562"/>
  <c r="BD554"/>
  <c r="BD546"/>
  <c r="BD538"/>
  <c r="BD530"/>
  <c r="BD522"/>
  <c r="BD514"/>
  <c r="BD506"/>
  <c r="BD498"/>
  <c r="BD584"/>
  <c r="BD576"/>
  <c r="BD568"/>
  <c r="BD560"/>
  <c r="BD552"/>
  <c r="BD544"/>
  <c r="BD536"/>
  <c r="BD528"/>
  <c r="BD520"/>
  <c r="BD512"/>
  <c r="BD504"/>
  <c r="BD496"/>
  <c r="S584"/>
  <c r="S582"/>
  <c r="S579"/>
  <c r="S577"/>
  <c r="S575"/>
  <c r="S573"/>
  <c r="S571"/>
  <c r="S569"/>
  <c r="S568"/>
  <c r="S566"/>
  <c r="S564"/>
  <c r="S562"/>
  <c r="S560"/>
  <c r="S558"/>
  <c r="S556"/>
  <c r="S554"/>
  <c r="S552"/>
  <c r="S550"/>
  <c r="S548"/>
  <c r="S546"/>
  <c r="S544"/>
  <c r="S542"/>
  <c r="S540"/>
  <c r="S538"/>
  <c r="S536"/>
  <c r="S534"/>
  <c r="S532"/>
  <c r="S530"/>
  <c r="S528"/>
  <c r="S526"/>
  <c r="S524"/>
  <c r="S522"/>
  <c r="S520"/>
  <c r="S518"/>
  <c r="S515"/>
  <c r="S513"/>
  <c r="S511"/>
  <c r="S509"/>
  <c r="S507"/>
  <c r="S505"/>
  <c r="S503"/>
  <c r="S501"/>
  <c r="S499"/>
  <c r="S497"/>
  <c r="S495"/>
  <c r="S493"/>
  <c r="S517"/>
  <c r="S585"/>
  <c r="S583"/>
  <c r="S580"/>
  <c r="S578"/>
  <c r="S576"/>
  <c r="S574"/>
  <c r="S572"/>
  <c r="S570"/>
  <c r="S581"/>
  <c r="S567"/>
  <c r="S565"/>
  <c r="S563"/>
  <c r="S561"/>
  <c r="S559"/>
  <c r="S557"/>
  <c r="S555"/>
  <c r="S553"/>
  <c r="S551"/>
  <c r="S549"/>
  <c r="S547"/>
  <c r="S545"/>
  <c r="S543"/>
  <c r="S541"/>
  <c r="S539"/>
  <c r="S537"/>
  <c r="S535"/>
  <c r="S533"/>
  <c r="S531"/>
  <c r="S529"/>
  <c r="S527"/>
  <c r="S525"/>
  <c r="S523"/>
  <c r="S521"/>
  <c r="S519"/>
  <c r="S516"/>
  <c r="S514"/>
  <c r="S512"/>
  <c r="S510"/>
  <c r="S508"/>
  <c r="S506"/>
  <c r="S504"/>
  <c r="S502"/>
  <c r="S500"/>
  <c r="S498"/>
  <c r="S496"/>
  <c r="S494"/>
  <c r="S492"/>
  <c r="AX102" i="7"/>
  <c r="AV102"/>
  <c r="AT102"/>
  <c r="AR102"/>
  <c r="AP102"/>
  <c r="AY102"/>
  <c r="AW102"/>
  <c r="AU102"/>
  <c r="AS102"/>
  <c r="AQ102"/>
  <c r="AO102"/>
  <c r="BP555" i="10"/>
  <c r="BP500"/>
  <c r="BP527"/>
  <c r="BP562"/>
  <c r="BP497"/>
  <c r="BP564"/>
  <c r="BP550"/>
  <c r="BP499"/>
  <c r="BP542"/>
  <c r="BP584"/>
  <c r="BP508"/>
  <c r="BP531"/>
  <c r="BP511"/>
  <c r="BI511" s="1"/>
  <c r="BP543"/>
  <c r="BP523"/>
  <c r="BP570"/>
  <c r="BP494"/>
  <c r="BP568"/>
  <c r="BP532"/>
  <c r="BP504"/>
  <c r="BP566"/>
  <c r="BP537"/>
  <c r="BP548"/>
  <c r="BP574"/>
  <c r="BP580"/>
  <c r="BP517"/>
  <c r="BP513"/>
  <c r="BP492"/>
  <c r="BF586"/>
  <c r="AG586"/>
  <c r="H34" i="9" s="1"/>
  <c r="BH507" i="10"/>
  <c r="BO507" s="1"/>
  <c r="AT585" i="11"/>
  <c r="AT583"/>
  <c r="AT581"/>
  <c r="AT579"/>
  <c r="AT577"/>
  <c r="AT575"/>
  <c r="AT573"/>
  <c r="AT571"/>
  <c r="AT569"/>
  <c r="AT567"/>
  <c r="AT565"/>
  <c r="AT563"/>
  <c r="AT561"/>
  <c r="AT559"/>
  <c r="AT557"/>
  <c r="AT555"/>
  <c r="AT553"/>
  <c r="AT551"/>
  <c r="AT549"/>
  <c r="AT547"/>
  <c r="AT545"/>
  <c r="AT543"/>
  <c r="AT541"/>
  <c r="AT539"/>
  <c r="AT537"/>
  <c r="AT535"/>
  <c r="AT533"/>
  <c r="AT531"/>
  <c r="AT529"/>
  <c r="AT527"/>
  <c r="AT525"/>
  <c r="AT523"/>
  <c r="AT521"/>
  <c r="AT519"/>
  <c r="AT517"/>
  <c r="AT515"/>
  <c r="AT513"/>
  <c r="AT511"/>
  <c r="AT509"/>
  <c r="AT507"/>
  <c r="AT505"/>
  <c r="AT503"/>
  <c r="AT501"/>
  <c r="AT499"/>
  <c r="AT497"/>
  <c r="AT495"/>
  <c r="AT493"/>
  <c r="AT584"/>
  <c r="AT582"/>
  <c r="AT580"/>
  <c r="AT578"/>
  <c r="AT576"/>
  <c r="AT574"/>
  <c r="AT572"/>
  <c r="AT570"/>
  <c r="AT568"/>
  <c r="AT566"/>
  <c r="AT564"/>
  <c r="AT562"/>
  <c r="AT560"/>
  <c r="AT558"/>
  <c r="AT556"/>
  <c r="AT554"/>
  <c r="AT552"/>
  <c r="AT550"/>
  <c r="AT548"/>
  <c r="AT546"/>
  <c r="AT544"/>
  <c r="AT542"/>
  <c r="AT540"/>
  <c r="AT538"/>
  <c r="AT536"/>
  <c r="AT534"/>
  <c r="AT532"/>
  <c r="AT530"/>
  <c r="AT528"/>
  <c r="AT526"/>
  <c r="AT524"/>
  <c r="AT522"/>
  <c r="AT520"/>
  <c r="AT518"/>
  <c r="AT516"/>
  <c r="AT514"/>
  <c r="AT512"/>
  <c r="AT510"/>
  <c r="AT508"/>
  <c r="AT506"/>
  <c r="AT504"/>
  <c r="AT502"/>
  <c r="AT500"/>
  <c r="AT498"/>
  <c r="AT496"/>
  <c r="AT494"/>
  <c r="AT492"/>
  <c r="AX585"/>
  <c r="AX581"/>
  <c r="AX577"/>
  <c r="AX573"/>
  <c r="AX569"/>
  <c r="AX564"/>
  <c r="AX560"/>
  <c r="AX556"/>
  <c r="AX552"/>
  <c r="AX548"/>
  <c r="AX544"/>
  <c r="AX541"/>
  <c r="AX537"/>
  <c r="AX533"/>
  <c r="AX529"/>
  <c r="AX525"/>
  <c r="AX521"/>
  <c r="AX517"/>
  <c r="AX513"/>
  <c r="AX509"/>
  <c r="AX505"/>
  <c r="AX501"/>
  <c r="AX497"/>
  <c r="AX493"/>
  <c r="AX582"/>
  <c r="AX578"/>
  <c r="AX574"/>
  <c r="AX570"/>
  <c r="AX565"/>
  <c r="AX561"/>
  <c r="AX557"/>
  <c r="AX553"/>
  <c r="AX549"/>
  <c r="AX545"/>
  <c r="AX542"/>
  <c r="AX538"/>
  <c r="AX534"/>
  <c r="AX530"/>
  <c r="AX526"/>
  <c r="AX522"/>
  <c r="AX518"/>
  <c r="AX514"/>
  <c r="AX510"/>
  <c r="AX506"/>
  <c r="AX502"/>
  <c r="AX498"/>
  <c r="AX494"/>
  <c r="BA585"/>
  <c r="BA583"/>
  <c r="BA581"/>
  <c r="BA579"/>
  <c r="BA577"/>
  <c r="BA575"/>
  <c r="BA573"/>
  <c r="BA571"/>
  <c r="BA569"/>
  <c r="BA567"/>
  <c r="BA565"/>
  <c r="BA563"/>
  <c r="BA561"/>
  <c r="BA559"/>
  <c r="BA557"/>
  <c r="BA555"/>
  <c r="BA553"/>
  <c r="BA551"/>
  <c r="BA549"/>
  <c r="BA547"/>
  <c r="BA545"/>
  <c r="BA543"/>
  <c r="BA541"/>
  <c r="BA539"/>
  <c r="BA537"/>
  <c r="BA535"/>
  <c r="BA533"/>
  <c r="BA531"/>
  <c r="BA529"/>
  <c r="BA527"/>
  <c r="BA525"/>
  <c r="BA523"/>
  <c r="BA521"/>
  <c r="BA519"/>
  <c r="BA517"/>
  <c r="BA515"/>
  <c r="BA513"/>
  <c r="BA511"/>
  <c r="BA509"/>
  <c r="BA507"/>
  <c r="BA505"/>
  <c r="BA503"/>
  <c r="BA501"/>
  <c r="BA499"/>
  <c r="BA497"/>
  <c r="BA495"/>
  <c r="BA493"/>
  <c r="BA584"/>
  <c r="BA582"/>
  <c r="BA580"/>
  <c r="BA578"/>
  <c r="BA576"/>
  <c r="BA574"/>
  <c r="BA572"/>
  <c r="BA570"/>
  <c r="BA568"/>
  <c r="BA566"/>
  <c r="BA564"/>
  <c r="BA562"/>
  <c r="BA560"/>
  <c r="BA558"/>
  <c r="BA556"/>
  <c r="BA554"/>
  <c r="BA552"/>
  <c r="BA550"/>
  <c r="BA548"/>
  <c r="BA546"/>
  <c r="BA544"/>
  <c r="BA542"/>
  <c r="BA540"/>
  <c r="BA538"/>
  <c r="BA536"/>
  <c r="BA534"/>
  <c r="BA532"/>
  <c r="BA530"/>
  <c r="BA528"/>
  <c r="BA526"/>
  <c r="BA524"/>
  <c r="BA522"/>
  <c r="BA520"/>
  <c r="BA518"/>
  <c r="BA516"/>
  <c r="BA514"/>
  <c r="BA512"/>
  <c r="BA510"/>
  <c r="BA508"/>
  <c r="BA506"/>
  <c r="BA504"/>
  <c r="BA502"/>
  <c r="BA500"/>
  <c r="BA498"/>
  <c r="BA496"/>
  <c r="BA494"/>
  <c r="BA492"/>
  <c r="BH565" i="10"/>
  <c r="BO565" s="1"/>
  <c r="BI102" i="7"/>
  <c r="BG102"/>
  <c r="BE102"/>
  <c r="BC102"/>
  <c r="BA102"/>
  <c r="AM102"/>
  <c r="AK102"/>
  <c r="AI102"/>
  <c r="AG102"/>
  <c r="AE102"/>
  <c r="AC102"/>
  <c r="AA102"/>
  <c r="Y102"/>
  <c r="W102"/>
  <c r="U102"/>
  <c r="S102"/>
  <c r="Q102"/>
  <c r="O102"/>
  <c r="M102"/>
  <c r="K102"/>
  <c r="I102"/>
  <c r="G102"/>
  <c r="E102"/>
  <c r="BH102"/>
  <c r="BD102"/>
  <c r="AZ102"/>
  <c r="AL102"/>
  <c r="AH102"/>
  <c r="AD102"/>
  <c r="Z102"/>
  <c r="V102"/>
  <c r="R102"/>
  <c r="N102"/>
  <c r="J102"/>
  <c r="F102"/>
  <c r="BF102"/>
  <c r="BB102"/>
  <c r="AN102"/>
  <c r="AJ102"/>
  <c r="AF102"/>
  <c r="AB102"/>
  <c r="X102"/>
  <c r="T102"/>
  <c r="P102"/>
  <c r="L102"/>
  <c r="H102"/>
  <c r="D102"/>
  <c r="AY585" i="11"/>
  <c r="AY583"/>
  <c r="AY581"/>
  <c r="AY579"/>
  <c r="AY577"/>
  <c r="AY575"/>
  <c r="AY573"/>
  <c r="AY571"/>
  <c r="AY569"/>
  <c r="AY567"/>
  <c r="AY565"/>
  <c r="AY563"/>
  <c r="AY561"/>
  <c r="AY559"/>
  <c r="AY557"/>
  <c r="AY555"/>
  <c r="AY553"/>
  <c r="AY551"/>
  <c r="AY549"/>
  <c r="AY547"/>
  <c r="AY545"/>
  <c r="AY543"/>
  <c r="AY541"/>
  <c r="AY539"/>
  <c r="AY537"/>
  <c r="AY535"/>
  <c r="AY533"/>
  <c r="AY531"/>
  <c r="AY529"/>
  <c r="AY527"/>
  <c r="AY525"/>
  <c r="AY523"/>
  <c r="AY521"/>
  <c r="AY519"/>
  <c r="AY517"/>
  <c r="AY515"/>
  <c r="AY513"/>
  <c r="AY511"/>
  <c r="AY509"/>
  <c r="AY507"/>
  <c r="AY505"/>
  <c r="AY503"/>
  <c r="AY501"/>
  <c r="AY499"/>
  <c r="AY497"/>
  <c r="AY495"/>
  <c r="AY493"/>
  <c r="AY584"/>
  <c r="AY582"/>
  <c r="AY580"/>
  <c r="AY578"/>
  <c r="AY576"/>
  <c r="AY574"/>
  <c r="AY572"/>
  <c r="AY570"/>
  <c r="AY568"/>
  <c r="AY566"/>
  <c r="AY564"/>
  <c r="AY562"/>
  <c r="AY560"/>
  <c r="AY558"/>
  <c r="AY556"/>
  <c r="AY554"/>
  <c r="AY552"/>
  <c r="AY550"/>
  <c r="AY548"/>
  <c r="AY546"/>
  <c r="AY544"/>
  <c r="AY542"/>
  <c r="AY540"/>
  <c r="AY538"/>
  <c r="AY536"/>
  <c r="AY534"/>
  <c r="AY532"/>
  <c r="AY530"/>
  <c r="AY528"/>
  <c r="AY526"/>
  <c r="AY524"/>
  <c r="AY522"/>
  <c r="AY520"/>
  <c r="AY518"/>
  <c r="AY516"/>
  <c r="AY514"/>
  <c r="AY512"/>
  <c r="AY510"/>
  <c r="AY508"/>
  <c r="AY506"/>
  <c r="AY504"/>
  <c r="AY502"/>
  <c r="AY500"/>
  <c r="AY498"/>
  <c r="AY496"/>
  <c r="AY494"/>
  <c r="AY492"/>
  <c r="BB586" i="10"/>
  <c r="H37" i="9" s="1"/>
  <c r="BC586" i="10"/>
  <c r="H38" i="9" s="1"/>
  <c r="H6"/>
  <c r="H24"/>
  <c r="H22"/>
  <c r="H17"/>
  <c r="H54"/>
  <c r="H30"/>
  <c r="H29"/>
  <c r="H4"/>
  <c r="H11"/>
  <c r="H15"/>
  <c r="H27"/>
  <c r="H32"/>
  <c r="H43"/>
  <c r="H50"/>
  <c r="H12"/>
  <c r="H31"/>
  <c r="H7"/>
  <c r="H5"/>
  <c r="H52"/>
  <c r="H23"/>
  <c r="BH570" i="10"/>
  <c r="BO570" s="1"/>
  <c r="BH554"/>
  <c r="BO554" s="1"/>
  <c r="BH578"/>
  <c r="BO578" s="1"/>
  <c r="BH562"/>
  <c r="BO562" s="1"/>
  <c r="BH537"/>
  <c r="BO537" s="1"/>
  <c r="BH582"/>
  <c r="BO582" s="1"/>
  <c r="BH574"/>
  <c r="BO574" s="1"/>
  <c r="BH566"/>
  <c r="BO566" s="1"/>
  <c r="BH558"/>
  <c r="BO558" s="1"/>
  <c r="BH550"/>
  <c r="BO550" s="1"/>
  <c r="BH529"/>
  <c r="BO529" s="1"/>
  <c r="BH514"/>
  <c r="BO514" s="1"/>
  <c r="BH581"/>
  <c r="BO581" s="1"/>
  <c r="BH541"/>
  <c r="BO541" s="1"/>
  <c r="BH545"/>
  <c r="BO545" s="1"/>
  <c r="BH522"/>
  <c r="BO522" s="1"/>
  <c r="BH506"/>
  <c r="BO506" s="1"/>
  <c r="BH577"/>
  <c r="BO577" s="1"/>
  <c r="BH584"/>
  <c r="BO584" s="1"/>
  <c r="BH518"/>
  <c r="BO518" s="1"/>
  <c r="BH510"/>
  <c r="BO510" s="1"/>
  <c r="H586"/>
  <c r="H9" i="9" s="1"/>
  <c r="BH524" i="10"/>
  <c r="BO524" s="1"/>
  <c r="BH520"/>
  <c r="BO520" s="1"/>
  <c r="BH516"/>
  <c r="BO516" s="1"/>
  <c r="BH512"/>
  <c r="BO512" s="1"/>
  <c r="BH508"/>
  <c r="BO508" s="1"/>
  <c r="BH504"/>
  <c r="BO504" s="1"/>
  <c r="BH583"/>
  <c r="BO583" s="1"/>
  <c r="BH579"/>
  <c r="BO579" s="1"/>
  <c r="BH575"/>
  <c r="BO575" s="1"/>
  <c r="BH571"/>
  <c r="BO571" s="1"/>
  <c r="BH555"/>
  <c r="BO555" s="1"/>
  <c r="G586"/>
  <c r="H8" i="9" s="1"/>
  <c r="T586" i="10"/>
  <c r="BG493" i="7"/>
  <c r="AF493"/>
  <c r="X493"/>
  <c r="P493"/>
  <c r="H493"/>
  <c r="BH493"/>
  <c r="AG493"/>
  <c r="Y493"/>
  <c r="Q493"/>
  <c r="I493"/>
  <c r="E493"/>
  <c r="BH543" i="10"/>
  <c r="BO543" s="1"/>
  <c r="BH539"/>
  <c r="BO539" s="1"/>
  <c r="BH535"/>
  <c r="BO535" s="1"/>
  <c r="BH547"/>
  <c r="BO547" s="1"/>
  <c r="BH500"/>
  <c r="BO500" s="1"/>
  <c r="BH567"/>
  <c r="BO567" s="1"/>
  <c r="BH559"/>
  <c r="BO559" s="1"/>
  <c r="BH551"/>
  <c r="BO551" s="1"/>
  <c r="M586" i="11"/>
  <c r="E586"/>
  <c r="Y586" i="10"/>
  <c r="H26" i="9" s="1"/>
  <c r="R586" i="10"/>
  <c r="H19" i="9" s="1"/>
  <c r="L585" i="11"/>
  <c r="L584"/>
  <c r="L583"/>
  <c r="L582"/>
  <c r="L581"/>
  <c r="L580"/>
  <c r="L579"/>
  <c r="L578"/>
  <c r="L577"/>
  <c r="L576"/>
  <c r="L575"/>
  <c r="L574"/>
  <c r="L573"/>
  <c r="L572"/>
  <c r="L571"/>
  <c r="L570"/>
  <c r="L569"/>
  <c r="L568"/>
  <c r="L567"/>
  <c r="L566"/>
  <c r="L565"/>
  <c r="L564"/>
  <c r="L563"/>
  <c r="L562"/>
  <c r="L561"/>
  <c r="L560"/>
  <c r="L559"/>
  <c r="L558"/>
  <c r="L557"/>
  <c r="L556"/>
  <c r="L555"/>
  <c r="L554"/>
  <c r="L553"/>
  <c r="L552"/>
  <c r="L551"/>
  <c r="L550"/>
  <c r="L549"/>
  <c r="L548"/>
  <c r="L547"/>
  <c r="L546"/>
  <c r="L545"/>
  <c r="L544"/>
  <c r="L543"/>
  <c r="L542"/>
  <c r="L541"/>
  <c r="L540"/>
  <c r="L539"/>
  <c r="L538"/>
  <c r="L537"/>
  <c r="L536"/>
  <c r="L535"/>
  <c r="L534"/>
  <c r="L533"/>
  <c r="L532"/>
  <c r="L531"/>
  <c r="L530"/>
  <c r="L529"/>
  <c r="L528"/>
  <c r="L527"/>
  <c r="L526"/>
  <c r="L525"/>
  <c r="L524"/>
  <c r="L523"/>
  <c r="L522"/>
  <c r="L521"/>
  <c r="L520"/>
  <c r="L519"/>
  <c r="L518"/>
  <c r="L517"/>
  <c r="L516"/>
  <c r="L515"/>
  <c r="L514"/>
  <c r="L513"/>
  <c r="L512"/>
  <c r="L511"/>
  <c r="L510"/>
  <c r="L509"/>
  <c r="L508"/>
  <c r="L507"/>
  <c r="L506"/>
  <c r="L505"/>
  <c r="L504"/>
  <c r="L503"/>
  <c r="L502"/>
  <c r="L501"/>
  <c r="L500"/>
  <c r="L499"/>
  <c r="L498"/>
  <c r="L497"/>
  <c r="L496"/>
  <c r="L495"/>
  <c r="L494"/>
  <c r="L493"/>
  <c r="L492"/>
  <c r="F585"/>
  <c r="F584"/>
  <c r="F583"/>
  <c r="F582"/>
  <c r="F581"/>
  <c r="F580"/>
  <c r="F579"/>
  <c r="F578"/>
  <c r="F577"/>
  <c r="F576"/>
  <c r="F575"/>
  <c r="F574"/>
  <c r="F573"/>
  <c r="F572"/>
  <c r="F571"/>
  <c r="F570"/>
  <c r="F569"/>
  <c r="F568"/>
  <c r="F567"/>
  <c r="F566"/>
  <c r="F565"/>
  <c r="F564"/>
  <c r="F563"/>
  <c r="F562"/>
  <c r="F561"/>
  <c r="F560"/>
  <c r="F559"/>
  <c r="F558"/>
  <c r="F557"/>
  <c r="F556"/>
  <c r="F555"/>
  <c r="F554"/>
  <c r="F553"/>
  <c r="F552"/>
  <c r="F551"/>
  <c r="F550"/>
  <c r="F549"/>
  <c r="F548"/>
  <c r="F547"/>
  <c r="F546"/>
  <c r="F545"/>
  <c r="F544"/>
  <c r="F543"/>
  <c r="F542"/>
  <c r="F541"/>
  <c r="F540"/>
  <c r="F539"/>
  <c r="F538"/>
  <c r="F537"/>
  <c r="F536"/>
  <c r="F535"/>
  <c r="F534"/>
  <c r="F533"/>
  <c r="F532"/>
  <c r="F531"/>
  <c r="F530"/>
  <c r="F529"/>
  <c r="F528"/>
  <c r="F527"/>
  <c r="F526"/>
  <c r="F525"/>
  <c r="F524"/>
  <c r="F523"/>
  <c r="F522"/>
  <c r="F521"/>
  <c r="F520"/>
  <c r="F519"/>
  <c r="F518"/>
  <c r="F517"/>
  <c r="F516"/>
  <c r="F515"/>
  <c r="F514"/>
  <c r="F513"/>
  <c r="F512"/>
  <c r="F511"/>
  <c r="F510"/>
  <c r="F509"/>
  <c r="F508"/>
  <c r="F507"/>
  <c r="F506"/>
  <c r="F505"/>
  <c r="F504"/>
  <c r="F503"/>
  <c r="F502"/>
  <c r="F501"/>
  <c r="F500"/>
  <c r="F499"/>
  <c r="F498"/>
  <c r="F497"/>
  <c r="F496"/>
  <c r="F495"/>
  <c r="F494"/>
  <c r="F493"/>
  <c r="F492"/>
  <c r="Q585"/>
  <c r="Q584"/>
  <c r="Q583"/>
  <c r="Q582"/>
  <c r="Q581"/>
  <c r="Q580"/>
  <c r="Q579"/>
  <c r="Q578"/>
  <c r="Q577"/>
  <c r="Q576"/>
  <c r="Q575"/>
  <c r="Q574"/>
  <c r="Q573"/>
  <c r="Q572"/>
  <c r="Q571"/>
  <c r="Q570"/>
  <c r="Q569"/>
  <c r="Q568"/>
  <c r="Q567"/>
  <c r="Q566"/>
  <c r="Q565"/>
  <c r="Q564"/>
  <c r="Q563"/>
  <c r="Q562"/>
  <c r="Q561"/>
  <c r="Q560"/>
  <c r="Q559"/>
  <c r="Q558"/>
  <c r="Q557"/>
  <c r="Q556"/>
  <c r="Q555"/>
  <c r="Q554"/>
  <c r="Q553"/>
  <c r="Q552"/>
  <c r="Q551"/>
  <c r="Q550"/>
  <c r="Q549"/>
  <c r="Q548"/>
  <c r="Q547"/>
  <c r="Q546"/>
  <c r="Q545"/>
  <c r="Q544"/>
  <c r="Q543"/>
  <c r="Q542"/>
  <c r="Q541"/>
  <c r="Q540"/>
  <c r="Q539"/>
  <c r="Q538"/>
  <c r="Q537"/>
  <c r="Q536"/>
  <c r="Q535"/>
  <c r="Q534"/>
  <c r="Q533"/>
  <c r="Q532"/>
  <c r="Q531"/>
  <c r="Q530"/>
  <c r="Q529"/>
  <c r="Q528"/>
  <c r="Q527"/>
  <c r="Q526"/>
  <c r="Q525"/>
  <c r="Q524"/>
  <c r="Q523"/>
  <c r="Q522"/>
  <c r="Q521"/>
  <c r="Q520"/>
  <c r="Q519"/>
  <c r="Q518"/>
  <c r="Q517"/>
  <c r="Q516"/>
  <c r="Q515"/>
  <c r="Q514"/>
  <c r="Q513"/>
  <c r="Q512"/>
  <c r="Q511"/>
  <c r="Q510"/>
  <c r="Q509"/>
  <c r="Q508"/>
  <c r="Q507"/>
  <c r="Q506"/>
  <c r="Q505"/>
  <c r="Q504"/>
  <c r="Q503"/>
  <c r="Q502"/>
  <c r="Q501"/>
  <c r="Q500"/>
  <c r="Q499"/>
  <c r="Q498"/>
  <c r="Q497"/>
  <c r="Q496"/>
  <c r="Q495"/>
  <c r="Q494"/>
  <c r="Q493"/>
  <c r="Q492"/>
  <c r="AP585"/>
  <c r="AP584"/>
  <c r="AP583"/>
  <c r="AP582"/>
  <c r="AP581"/>
  <c r="AP580"/>
  <c r="AP579"/>
  <c r="AP578"/>
  <c r="AP577"/>
  <c r="AP576"/>
  <c r="AP575"/>
  <c r="AP574"/>
  <c r="AP573"/>
  <c r="AP572"/>
  <c r="AP571"/>
  <c r="AP570"/>
  <c r="AP569"/>
  <c r="AP568"/>
  <c r="AP567"/>
  <c r="AP566"/>
  <c r="AP565"/>
  <c r="AP564"/>
  <c r="AP563"/>
  <c r="AP562"/>
  <c r="AP561"/>
  <c r="AP560"/>
  <c r="AP559"/>
  <c r="AP558"/>
  <c r="AP557"/>
  <c r="AP556"/>
  <c r="AP555"/>
  <c r="AP554"/>
  <c r="AP553"/>
  <c r="AP552"/>
  <c r="AP551"/>
  <c r="AP550"/>
  <c r="AP549"/>
  <c r="AP548"/>
  <c r="AP547"/>
  <c r="AP546"/>
  <c r="AP545"/>
  <c r="AP544"/>
  <c r="AP543"/>
  <c r="AP542"/>
  <c r="AP541"/>
  <c r="AP540"/>
  <c r="AP539"/>
  <c r="AP538"/>
  <c r="AP537"/>
  <c r="AP536"/>
  <c r="AP535"/>
  <c r="AP534"/>
  <c r="AP533"/>
  <c r="AP532"/>
  <c r="AP531"/>
  <c r="AP530"/>
  <c r="AP529"/>
  <c r="AP528"/>
  <c r="AP527"/>
  <c r="AP526"/>
  <c r="AP525"/>
  <c r="AP524"/>
  <c r="AP523"/>
  <c r="AP522"/>
  <c r="AP521"/>
  <c r="AP520"/>
  <c r="AP519"/>
  <c r="AP518"/>
  <c r="AP517"/>
  <c r="AP516"/>
  <c r="AP515"/>
  <c r="AP514"/>
  <c r="AP513"/>
  <c r="AP512"/>
  <c r="AP511"/>
  <c r="AP510"/>
  <c r="AP509"/>
  <c r="AP508"/>
  <c r="AP507"/>
  <c r="AP506"/>
  <c r="AP505"/>
  <c r="AP504"/>
  <c r="AP503"/>
  <c r="AP502"/>
  <c r="AP501"/>
  <c r="AP500"/>
  <c r="AP499"/>
  <c r="AP498"/>
  <c r="AP497"/>
  <c r="AP496"/>
  <c r="AP495"/>
  <c r="AP494"/>
  <c r="AP493"/>
  <c r="AP492"/>
  <c r="G585"/>
  <c r="G584"/>
  <c r="G583"/>
  <c r="G582"/>
  <c r="G581"/>
  <c r="G580"/>
  <c r="G579"/>
  <c r="G578"/>
  <c r="G577"/>
  <c r="G576"/>
  <c r="G575"/>
  <c r="G574"/>
  <c r="G573"/>
  <c r="G572"/>
  <c r="G571"/>
  <c r="G570"/>
  <c r="G569"/>
  <c r="G568"/>
  <c r="G567"/>
  <c r="G566"/>
  <c r="G565"/>
  <c r="G564"/>
  <c r="G563"/>
  <c r="G562"/>
  <c r="G561"/>
  <c r="G560"/>
  <c r="G559"/>
  <c r="G558"/>
  <c r="G557"/>
  <c r="G556"/>
  <c r="G555"/>
  <c r="G554"/>
  <c r="G553"/>
  <c r="G552"/>
  <c r="G551"/>
  <c r="G550"/>
  <c r="G549"/>
  <c r="G548"/>
  <c r="G547"/>
  <c r="G546"/>
  <c r="G545"/>
  <c r="G544"/>
  <c r="G543"/>
  <c r="G542"/>
  <c r="G541"/>
  <c r="G540"/>
  <c r="G539"/>
  <c r="G538"/>
  <c r="G537"/>
  <c r="G536"/>
  <c r="G535"/>
  <c r="G534"/>
  <c r="G533"/>
  <c r="G532"/>
  <c r="G531"/>
  <c r="G530"/>
  <c r="G529"/>
  <c r="G528"/>
  <c r="G527"/>
  <c r="G526"/>
  <c r="G525"/>
  <c r="G524"/>
  <c r="G523"/>
  <c r="G522"/>
  <c r="G521"/>
  <c r="G520"/>
  <c r="G519"/>
  <c r="G518"/>
  <c r="G517"/>
  <c r="G516"/>
  <c r="G515"/>
  <c r="G514"/>
  <c r="G513"/>
  <c r="G512"/>
  <c r="G511"/>
  <c r="G510"/>
  <c r="G509"/>
  <c r="G508"/>
  <c r="G507"/>
  <c r="G506"/>
  <c r="G505"/>
  <c r="G504"/>
  <c r="G503"/>
  <c r="G502"/>
  <c r="G501"/>
  <c r="G500"/>
  <c r="G499"/>
  <c r="G498"/>
  <c r="G497"/>
  <c r="G496"/>
  <c r="G495"/>
  <c r="G494"/>
  <c r="G493"/>
  <c r="G492"/>
  <c r="C585"/>
  <c r="C584"/>
  <c r="C583"/>
  <c r="C582"/>
  <c r="C581"/>
  <c r="C580"/>
  <c r="C579"/>
  <c r="C578"/>
  <c r="C577"/>
  <c r="C576"/>
  <c r="C575"/>
  <c r="C574"/>
  <c r="C573"/>
  <c r="C572"/>
  <c r="C571"/>
  <c r="C570"/>
  <c r="C569"/>
  <c r="C568"/>
  <c r="C567"/>
  <c r="C566"/>
  <c r="C565"/>
  <c r="C564"/>
  <c r="C563"/>
  <c r="C562"/>
  <c r="C561"/>
  <c r="C560"/>
  <c r="C559"/>
  <c r="C558"/>
  <c r="C557"/>
  <c r="C556"/>
  <c r="C555"/>
  <c r="C554"/>
  <c r="C553"/>
  <c r="C552"/>
  <c r="C551"/>
  <c r="C550"/>
  <c r="C549"/>
  <c r="C548"/>
  <c r="C547"/>
  <c r="C546"/>
  <c r="C545"/>
  <c r="C544"/>
  <c r="C543"/>
  <c r="C542"/>
  <c r="C541"/>
  <c r="C540"/>
  <c r="C539"/>
  <c r="C538"/>
  <c r="C537"/>
  <c r="C536"/>
  <c r="C535"/>
  <c r="C534"/>
  <c r="C533"/>
  <c r="C532"/>
  <c r="C531"/>
  <c r="C530"/>
  <c r="C529"/>
  <c r="C528"/>
  <c r="C527"/>
  <c r="C526"/>
  <c r="C525"/>
  <c r="C524"/>
  <c r="C523"/>
  <c r="C522"/>
  <c r="C521"/>
  <c r="C520"/>
  <c r="C519"/>
  <c r="C518"/>
  <c r="C517"/>
  <c r="C516"/>
  <c r="C515"/>
  <c r="C514"/>
  <c r="C513"/>
  <c r="C512"/>
  <c r="C511"/>
  <c r="C510"/>
  <c r="C509"/>
  <c r="C508"/>
  <c r="C507"/>
  <c r="C506"/>
  <c r="C505"/>
  <c r="C504"/>
  <c r="C503"/>
  <c r="C502"/>
  <c r="C501"/>
  <c r="C500"/>
  <c r="C499"/>
  <c r="C498"/>
  <c r="C497"/>
  <c r="C496"/>
  <c r="C495"/>
  <c r="C494"/>
  <c r="C493"/>
  <c r="C492"/>
  <c r="H585"/>
  <c r="H584"/>
  <c r="H583"/>
  <c r="H582"/>
  <c r="H581"/>
  <c r="H580"/>
  <c r="H579"/>
  <c r="H578"/>
  <c r="H577"/>
  <c r="H576"/>
  <c r="H575"/>
  <c r="H574"/>
  <c r="H573"/>
  <c r="H572"/>
  <c r="H571"/>
  <c r="H570"/>
  <c r="H569"/>
  <c r="H568"/>
  <c r="H567"/>
  <c r="H566"/>
  <c r="H565"/>
  <c r="H564"/>
  <c r="H563"/>
  <c r="H562"/>
  <c r="H561"/>
  <c r="H560"/>
  <c r="H559"/>
  <c r="H558"/>
  <c r="H557"/>
  <c r="H556"/>
  <c r="H555"/>
  <c r="H554"/>
  <c r="H553"/>
  <c r="H552"/>
  <c r="H551"/>
  <c r="H550"/>
  <c r="H549"/>
  <c r="H548"/>
  <c r="H547"/>
  <c r="H546"/>
  <c r="H545"/>
  <c r="H544"/>
  <c r="H543"/>
  <c r="H542"/>
  <c r="H541"/>
  <c r="H540"/>
  <c r="H539"/>
  <c r="H538"/>
  <c r="H537"/>
  <c r="H536"/>
  <c r="H535"/>
  <c r="H534"/>
  <c r="H533"/>
  <c r="H532"/>
  <c r="H531"/>
  <c r="H530"/>
  <c r="H529"/>
  <c r="H528"/>
  <c r="H527"/>
  <c r="H526"/>
  <c r="H525"/>
  <c r="H524"/>
  <c r="H523"/>
  <c r="H522"/>
  <c r="H521"/>
  <c r="H520"/>
  <c r="H519"/>
  <c r="H518"/>
  <c r="H517"/>
  <c r="H516"/>
  <c r="H515"/>
  <c r="H514"/>
  <c r="H513"/>
  <c r="H512"/>
  <c r="H511"/>
  <c r="H510"/>
  <c r="H509"/>
  <c r="H508"/>
  <c r="H507"/>
  <c r="H506"/>
  <c r="H505"/>
  <c r="H504"/>
  <c r="H503"/>
  <c r="H502"/>
  <c r="H501"/>
  <c r="H500"/>
  <c r="H499"/>
  <c r="H498"/>
  <c r="H497"/>
  <c r="H496"/>
  <c r="H495"/>
  <c r="H494"/>
  <c r="H493"/>
  <c r="H492"/>
  <c r="K585"/>
  <c r="K584"/>
  <c r="K583"/>
  <c r="K582"/>
  <c r="K581"/>
  <c r="K580"/>
  <c r="K579"/>
  <c r="K578"/>
  <c r="K577"/>
  <c r="K576"/>
  <c r="K575"/>
  <c r="K574"/>
  <c r="K573"/>
  <c r="K572"/>
  <c r="K571"/>
  <c r="K570"/>
  <c r="K569"/>
  <c r="K568"/>
  <c r="K567"/>
  <c r="K566"/>
  <c r="K565"/>
  <c r="K564"/>
  <c r="K563"/>
  <c r="K562"/>
  <c r="K561"/>
  <c r="K560"/>
  <c r="K559"/>
  <c r="K558"/>
  <c r="K557"/>
  <c r="K556"/>
  <c r="K555"/>
  <c r="K554"/>
  <c r="K553"/>
  <c r="K552"/>
  <c r="K551"/>
  <c r="K550"/>
  <c r="K549"/>
  <c r="K548"/>
  <c r="K547"/>
  <c r="K546"/>
  <c r="K545"/>
  <c r="K544"/>
  <c r="K543"/>
  <c r="K542"/>
  <c r="K541"/>
  <c r="K540"/>
  <c r="K539"/>
  <c r="K538"/>
  <c r="K537"/>
  <c r="K536"/>
  <c r="K535"/>
  <c r="K534"/>
  <c r="K533"/>
  <c r="K532"/>
  <c r="K531"/>
  <c r="K530"/>
  <c r="K529"/>
  <c r="K528"/>
  <c r="K527"/>
  <c r="K526"/>
  <c r="K525"/>
  <c r="K524"/>
  <c r="K523"/>
  <c r="K522"/>
  <c r="K521"/>
  <c r="K520"/>
  <c r="K519"/>
  <c r="K518"/>
  <c r="K517"/>
  <c r="K516"/>
  <c r="K515"/>
  <c r="K514"/>
  <c r="K513"/>
  <c r="K512"/>
  <c r="K511"/>
  <c r="K510"/>
  <c r="K509"/>
  <c r="K508"/>
  <c r="K507"/>
  <c r="K506"/>
  <c r="K505"/>
  <c r="K504"/>
  <c r="K503"/>
  <c r="K502"/>
  <c r="K501"/>
  <c r="K500"/>
  <c r="K499"/>
  <c r="K498"/>
  <c r="K497"/>
  <c r="K496"/>
  <c r="K495"/>
  <c r="K494"/>
  <c r="K493"/>
  <c r="K492"/>
  <c r="J585"/>
  <c r="J584"/>
  <c r="J583"/>
  <c r="J582"/>
  <c r="J581"/>
  <c r="J580"/>
  <c r="J579"/>
  <c r="J578"/>
  <c r="J577"/>
  <c r="J576"/>
  <c r="J575"/>
  <c r="J574"/>
  <c r="J573"/>
  <c r="J572"/>
  <c r="J571"/>
  <c r="J570"/>
  <c r="J569"/>
  <c r="J568"/>
  <c r="J567"/>
  <c r="J566"/>
  <c r="J565"/>
  <c r="J564"/>
  <c r="J563"/>
  <c r="J562"/>
  <c r="J561"/>
  <c r="J560"/>
  <c r="J559"/>
  <c r="J558"/>
  <c r="J557"/>
  <c r="J556"/>
  <c r="J555"/>
  <c r="J554"/>
  <c r="J553"/>
  <c r="J552"/>
  <c r="J551"/>
  <c r="J550"/>
  <c r="J549"/>
  <c r="J548"/>
  <c r="J547"/>
  <c r="J546"/>
  <c r="J545"/>
  <c r="J544"/>
  <c r="J543"/>
  <c r="J542"/>
  <c r="J541"/>
  <c r="J540"/>
  <c r="J539"/>
  <c r="J538"/>
  <c r="J537"/>
  <c r="J536"/>
  <c r="J535"/>
  <c r="J534"/>
  <c r="J533"/>
  <c r="J532"/>
  <c r="J531"/>
  <c r="J530"/>
  <c r="J529"/>
  <c r="J528"/>
  <c r="J527"/>
  <c r="J526"/>
  <c r="J525"/>
  <c r="J524"/>
  <c r="J523"/>
  <c r="J522"/>
  <c r="J521"/>
  <c r="J520"/>
  <c r="J519"/>
  <c r="J518"/>
  <c r="J517"/>
  <c r="J516"/>
  <c r="J515"/>
  <c r="J514"/>
  <c r="J513"/>
  <c r="J512"/>
  <c r="J511"/>
  <c r="J510"/>
  <c r="J509"/>
  <c r="J508"/>
  <c r="J507"/>
  <c r="J506"/>
  <c r="J505"/>
  <c r="J504"/>
  <c r="J503"/>
  <c r="J502"/>
  <c r="J501"/>
  <c r="J500"/>
  <c r="J499"/>
  <c r="J498"/>
  <c r="J497"/>
  <c r="J496"/>
  <c r="J495"/>
  <c r="J494"/>
  <c r="J493"/>
  <c r="J492"/>
  <c r="B586"/>
  <c r="L3" i="9" s="1"/>
  <c r="BH502" i="10"/>
  <c r="BO502" s="1"/>
  <c r="BH494"/>
  <c r="BO494" s="1"/>
  <c r="BH569"/>
  <c r="BO569" s="1"/>
  <c r="BH561"/>
  <c r="BO561" s="1"/>
  <c r="BH557"/>
  <c r="BO557" s="1"/>
  <c r="BH553"/>
  <c r="BO553" s="1"/>
  <c r="BH549"/>
  <c r="BO549" s="1"/>
  <c r="BH525"/>
  <c r="BO525" s="1"/>
  <c r="BH503"/>
  <c r="BO503" s="1"/>
  <c r="BH499"/>
  <c r="BO499" s="1"/>
  <c r="BH505"/>
  <c r="BO505" s="1"/>
  <c r="BH497"/>
  <c r="BO497" s="1"/>
  <c r="H13" i="9"/>
  <c r="H25"/>
  <c r="BK101" i="7"/>
  <c r="BP1079"/>
  <c r="BP687"/>
  <c r="M586" i="10"/>
  <c r="Q586"/>
  <c r="H18" i="9" s="1"/>
  <c r="O586" i="10"/>
  <c r="H16" i="9" s="1"/>
  <c r="H3"/>
  <c r="A1081" i="7"/>
  <c r="A690"/>
  <c r="A299"/>
  <c r="BI493"/>
  <c r="BE493"/>
  <c r="BC493"/>
  <c r="AH493"/>
  <c r="AD493"/>
  <c r="AB493"/>
  <c r="Z493"/>
  <c r="V493"/>
  <c r="T493"/>
  <c r="R493"/>
  <c r="N493"/>
  <c r="L493"/>
  <c r="J493"/>
  <c r="F493"/>
  <c r="D493"/>
  <c r="BF493"/>
  <c r="BD493"/>
  <c r="BB493"/>
  <c r="AE493"/>
  <c r="AC493"/>
  <c r="AA493"/>
  <c r="W493"/>
  <c r="U493"/>
  <c r="S493"/>
  <c r="O493"/>
  <c r="M493"/>
  <c r="K493"/>
  <c r="G493"/>
  <c r="BJ101"/>
  <c r="A103"/>
  <c r="BH534" i="10" l="1"/>
  <c r="BO534" s="1"/>
  <c r="BP546"/>
  <c r="BP538"/>
  <c r="BP579"/>
  <c r="BH563"/>
  <c r="BO563" s="1"/>
  <c r="BP547"/>
  <c r="BH531"/>
  <c r="BO531" s="1"/>
  <c r="BP501"/>
  <c r="BP507"/>
  <c r="BI568"/>
  <c r="G79" i="41" s="1"/>
  <c r="AE79" s="1"/>
  <c r="BH585" i="10"/>
  <c r="BO585" s="1"/>
  <c r="BH498"/>
  <c r="BO498" s="1"/>
  <c r="BP509"/>
  <c r="BP572"/>
  <c r="BP521"/>
  <c r="BP515"/>
  <c r="AL560" i="11"/>
  <c r="AL562"/>
  <c r="AL564"/>
  <c r="AL566"/>
  <c r="AL568"/>
  <c r="AL570"/>
  <c r="AL572"/>
  <c r="AL574"/>
  <c r="AL576"/>
  <c r="AL578"/>
  <c r="AL580"/>
  <c r="AL582"/>
  <c r="BP520" i="10"/>
  <c r="BP512"/>
  <c r="BP530"/>
  <c r="BP495"/>
  <c r="BP554"/>
  <c r="BP540"/>
  <c r="BP556"/>
  <c r="BH527"/>
  <c r="BO527" s="1"/>
  <c r="BP496"/>
  <c r="BP536"/>
  <c r="BI536" s="1"/>
  <c r="BP552"/>
  <c r="AS586" i="11"/>
  <c r="L46" i="9" s="1"/>
  <c r="BH533" i="10"/>
  <c r="BO533" s="1"/>
  <c r="BH546"/>
  <c r="BO546" s="1"/>
  <c r="BH538"/>
  <c r="BO538" s="1"/>
  <c r="BP534"/>
  <c r="BI534" s="1"/>
  <c r="BI493"/>
  <c r="G4" i="41" s="1"/>
  <c r="AE4" s="1"/>
  <c r="H56" i="9"/>
  <c r="BH496" i="10"/>
  <c r="BO496" s="1"/>
  <c r="BI492"/>
  <c r="BI496"/>
  <c r="G7" i="41" s="1"/>
  <c r="AE7" s="1"/>
  <c r="AA586" i="10"/>
  <c r="H28" i="9" s="1"/>
  <c r="BE586" i="10"/>
  <c r="H40" i="9"/>
  <c r="H58"/>
  <c r="H41"/>
  <c r="H59"/>
  <c r="AZ586" i="10"/>
  <c r="H35" i="9" s="1"/>
  <c r="H55"/>
  <c r="AX492" i="11"/>
  <c r="AX496"/>
  <c r="AX500"/>
  <c r="AX504"/>
  <c r="AX508"/>
  <c r="AX512"/>
  <c r="AX516"/>
  <c r="AX520"/>
  <c r="AX524"/>
  <c r="AX528"/>
  <c r="AX532"/>
  <c r="AX536"/>
  <c r="AX540"/>
  <c r="AX543"/>
  <c r="AX547"/>
  <c r="AX551"/>
  <c r="AX555"/>
  <c r="AX559"/>
  <c r="AX563"/>
  <c r="AX567"/>
  <c r="AX572"/>
  <c r="AX576"/>
  <c r="AX580"/>
  <c r="AX584"/>
  <c r="AX495"/>
  <c r="AX499"/>
  <c r="AX503"/>
  <c r="AX507"/>
  <c r="AX511"/>
  <c r="AX515"/>
  <c r="AX519"/>
  <c r="AX523"/>
  <c r="AX527"/>
  <c r="AX531"/>
  <c r="AX535"/>
  <c r="AX539"/>
  <c r="AX568"/>
  <c r="AX546"/>
  <c r="AX550"/>
  <c r="AX554"/>
  <c r="AX558"/>
  <c r="AX562"/>
  <c r="AX566"/>
  <c r="AX571"/>
  <c r="AX575"/>
  <c r="AX579"/>
  <c r="BD492"/>
  <c r="BD500"/>
  <c r="BD508"/>
  <c r="BD516"/>
  <c r="BD524"/>
  <c r="BD532"/>
  <c r="BD540"/>
  <c r="BD548"/>
  <c r="BD556"/>
  <c r="BD564"/>
  <c r="BD572"/>
  <c r="BD580"/>
  <c r="BD494"/>
  <c r="BD502"/>
  <c r="BD510"/>
  <c r="BD518"/>
  <c r="BD526"/>
  <c r="BD534"/>
  <c r="BD542"/>
  <c r="BD550"/>
  <c r="BD558"/>
  <c r="BD566"/>
  <c r="BD574"/>
  <c r="BD582"/>
  <c r="BD495"/>
  <c r="BD499"/>
  <c r="BD503"/>
  <c r="BD507"/>
  <c r="BD511"/>
  <c r="BD515"/>
  <c r="BD519"/>
  <c r="BD523"/>
  <c r="BD527"/>
  <c r="BD531"/>
  <c r="BD535"/>
  <c r="BD539"/>
  <c r="BD543"/>
  <c r="BD547"/>
  <c r="BD551"/>
  <c r="BD555"/>
  <c r="BD559"/>
  <c r="BD563"/>
  <c r="BD567"/>
  <c r="BD571"/>
  <c r="BD575"/>
  <c r="BD579"/>
  <c r="AG492"/>
  <c r="AG494"/>
  <c r="AG496"/>
  <c r="AG498"/>
  <c r="AG500"/>
  <c r="AG502"/>
  <c r="AG504"/>
  <c r="AG506"/>
  <c r="AG508"/>
  <c r="AG510"/>
  <c r="AG512"/>
  <c r="AG514"/>
  <c r="AG516"/>
  <c r="AG518"/>
  <c r="AG520"/>
  <c r="AG522"/>
  <c r="AG524"/>
  <c r="AG526"/>
  <c r="AG528"/>
  <c r="AG530"/>
  <c r="AG532"/>
  <c r="AG534"/>
  <c r="AG536"/>
  <c r="AG538"/>
  <c r="AG540"/>
  <c r="AG542"/>
  <c r="AG544"/>
  <c r="AG546"/>
  <c r="AG548"/>
  <c r="AG550"/>
  <c r="AG552"/>
  <c r="AG554"/>
  <c r="AG556"/>
  <c r="AG558"/>
  <c r="AG560"/>
  <c r="AG562"/>
  <c r="AG564"/>
  <c r="AG566"/>
  <c r="AG568"/>
  <c r="AG570"/>
  <c r="AG572"/>
  <c r="AG574"/>
  <c r="AG576"/>
  <c r="AG578"/>
  <c r="AG580"/>
  <c r="AG582"/>
  <c r="BF586"/>
  <c r="L59" i="9" s="1"/>
  <c r="AI586" i="11"/>
  <c r="AL586"/>
  <c r="Z586"/>
  <c r="AK586"/>
  <c r="AN586"/>
  <c r="V586"/>
  <c r="BE586"/>
  <c r="L58" i="9" s="1"/>
  <c r="O586" i="11"/>
  <c r="BC584"/>
  <c r="BC582"/>
  <c r="BP582" s="1"/>
  <c r="BC580"/>
  <c r="BC578"/>
  <c r="BC576"/>
  <c r="BC574"/>
  <c r="BP574" s="1"/>
  <c r="BC572"/>
  <c r="BC570"/>
  <c r="BC568"/>
  <c r="BP568" s="1"/>
  <c r="BC566"/>
  <c r="BP566" s="1"/>
  <c r="BC564"/>
  <c r="BC562"/>
  <c r="BC560"/>
  <c r="BC558"/>
  <c r="BP558" s="1"/>
  <c r="BC556"/>
  <c r="BC554"/>
  <c r="BC552"/>
  <c r="BP552" s="1"/>
  <c r="BC550"/>
  <c r="BP550" s="1"/>
  <c r="BC548"/>
  <c r="BC546"/>
  <c r="BC544"/>
  <c r="BC542"/>
  <c r="BP542" s="1"/>
  <c r="BC540"/>
  <c r="BP540" s="1"/>
  <c r="BC538"/>
  <c r="BC536"/>
  <c r="BC534"/>
  <c r="BP534" s="1"/>
  <c r="BC532"/>
  <c r="BC530"/>
  <c r="BC528"/>
  <c r="BC526"/>
  <c r="BP526" s="1"/>
  <c r="BC524"/>
  <c r="BC522"/>
  <c r="BC520"/>
  <c r="BC518"/>
  <c r="BP518" s="1"/>
  <c r="BC516"/>
  <c r="BC514"/>
  <c r="BC512"/>
  <c r="BC510"/>
  <c r="BC508"/>
  <c r="BP508" s="1"/>
  <c r="BC506"/>
  <c r="BC504"/>
  <c r="BC502"/>
  <c r="BP502" s="1"/>
  <c r="BC500"/>
  <c r="BC498"/>
  <c r="BC496"/>
  <c r="BC494"/>
  <c r="BP494" s="1"/>
  <c r="BC492"/>
  <c r="BP492" s="1"/>
  <c r="BC585"/>
  <c r="BH585" s="1"/>
  <c r="BO585" s="1"/>
  <c r="BC583"/>
  <c r="BH583" s="1"/>
  <c r="BO583" s="1"/>
  <c r="BC581"/>
  <c r="BH581" s="1"/>
  <c r="BO581" s="1"/>
  <c r="BC579"/>
  <c r="BC577"/>
  <c r="BH577" s="1"/>
  <c r="BO577" s="1"/>
  <c r="BC575"/>
  <c r="BH575" s="1"/>
  <c r="BO575" s="1"/>
  <c r="BC573"/>
  <c r="BH573" s="1"/>
  <c r="BO573" s="1"/>
  <c r="BC571"/>
  <c r="BC569"/>
  <c r="BH569" s="1"/>
  <c r="BO569" s="1"/>
  <c r="BC567"/>
  <c r="BC565"/>
  <c r="BH565" s="1"/>
  <c r="BO565" s="1"/>
  <c r="BC563"/>
  <c r="BC561"/>
  <c r="BH561" s="1"/>
  <c r="BO561" s="1"/>
  <c r="BC559"/>
  <c r="BC557"/>
  <c r="BH557" s="1"/>
  <c r="BO557" s="1"/>
  <c r="BC555"/>
  <c r="BC553"/>
  <c r="BH553" s="1"/>
  <c r="BO553" s="1"/>
  <c r="BC551"/>
  <c r="BC549"/>
  <c r="BH549" s="1"/>
  <c r="BO549" s="1"/>
  <c r="BC547"/>
  <c r="BC545"/>
  <c r="BH545" s="1"/>
  <c r="BO545" s="1"/>
  <c r="BC543"/>
  <c r="BC541"/>
  <c r="BH541" s="1"/>
  <c r="BO541" s="1"/>
  <c r="BC539"/>
  <c r="BC537"/>
  <c r="BH537" s="1"/>
  <c r="BO537" s="1"/>
  <c r="BC535"/>
  <c r="BH535" s="1"/>
  <c r="BO535" s="1"/>
  <c r="BC533"/>
  <c r="BH533" s="1"/>
  <c r="BO533" s="1"/>
  <c r="BC531"/>
  <c r="BC529"/>
  <c r="BH529" s="1"/>
  <c r="BO529" s="1"/>
  <c r="BC527"/>
  <c r="BH527" s="1"/>
  <c r="BO527" s="1"/>
  <c r="BC525"/>
  <c r="BH525" s="1"/>
  <c r="BO525" s="1"/>
  <c r="BC523"/>
  <c r="BC521"/>
  <c r="BH521" s="1"/>
  <c r="BO521" s="1"/>
  <c r="BC519"/>
  <c r="BC517"/>
  <c r="BC515"/>
  <c r="BC513"/>
  <c r="BC511"/>
  <c r="BC509"/>
  <c r="BC507"/>
  <c r="BC505"/>
  <c r="BC503"/>
  <c r="BC501"/>
  <c r="BC499"/>
  <c r="BC497"/>
  <c r="BC495"/>
  <c r="BC493"/>
  <c r="BH492"/>
  <c r="BI492" s="1"/>
  <c r="BH494"/>
  <c r="BO494" s="1"/>
  <c r="BH498"/>
  <c r="BO498" s="1"/>
  <c r="BH502"/>
  <c r="BO502" s="1"/>
  <c r="BH506"/>
  <c r="BO506" s="1"/>
  <c r="BH508"/>
  <c r="BO508" s="1"/>
  <c r="BH510"/>
  <c r="BO510" s="1"/>
  <c r="BH514"/>
  <c r="BO514" s="1"/>
  <c r="BH518"/>
  <c r="BO518" s="1"/>
  <c r="BH522"/>
  <c r="BO522" s="1"/>
  <c r="BH524"/>
  <c r="BO524" s="1"/>
  <c r="BH526"/>
  <c r="BO526" s="1"/>
  <c r="BH530"/>
  <c r="BO530" s="1"/>
  <c r="BH534"/>
  <c r="BO534" s="1"/>
  <c r="BH538"/>
  <c r="BO538" s="1"/>
  <c r="BH540"/>
  <c r="BO540" s="1"/>
  <c r="BH542"/>
  <c r="BO542" s="1"/>
  <c r="BH544"/>
  <c r="BO544" s="1"/>
  <c r="BH546"/>
  <c r="BO546" s="1"/>
  <c r="BH550"/>
  <c r="BO550" s="1"/>
  <c r="BH552"/>
  <c r="BO552" s="1"/>
  <c r="BH554"/>
  <c r="BO554" s="1"/>
  <c r="BH556"/>
  <c r="BO556" s="1"/>
  <c r="BH558"/>
  <c r="BO558" s="1"/>
  <c r="BH560"/>
  <c r="BO560" s="1"/>
  <c r="BH562"/>
  <c r="BO562" s="1"/>
  <c r="BH566"/>
  <c r="BO566" s="1"/>
  <c r="BH568"/>
  <c r="BO568" s="1"/>
  <c r="BH570"/>
  <c r="BO570" s="1"/>
  <c r="BH572"/>
  <c r="BO572" s="1"/>
  <c r="BH574"/>
  <c r="BO574" s="1"/>
  <c r="BH578"/>
  <c r="BO578" s="1"/>
  <c r="BH582"/>
  <c r="BO582" s="1"/>
  <c r="AS586" i="10"/>
  <c r="H46" i="9" s="1"/>
  <c r="H51"/>
  <c r="BP524" i="10"/>
  <c r="BP516"/>
  <c r="BI516" s="1"/>
  <c r="BH580"/>
  <c r="BO580" s="1"/>
  <c r="BH564"/>
  <c r="BO564" s="1"/>
  <c r="BH548"/>
  <c r="BO548" s="1"/>
  <c r="BH532"/>
  <c r="BO532" s="1"/>
  <c r="BH517"/>
  <c r="BO517" s="1"/>
  <c r="BH501"/>
  <c r="BO501" s="1"/>
  <c r="BH542"/>
  <c r="BO542" s="1"/>
  <c r="BH523"/>
  <c r="BO523" s="1"/>
  <c r="BP576"/>
  <c r="BI576" s="1"/>
  <c r="BP544"/>
  <c r="BI544" s="1"/>
  <c r="BP573"/>
  <c r="BI573" s="1"/>
  <c r="BM573" s="1"/>
  <c r="BP560"/>
  <c r="BI560" s="1"/>
  <c r="BP563"/>
  <c r="BI563" s="1"/>
  <c r="BI509"/>
  <c r="BM509" s="1"/>
  <c r="BI540"/>
  <c r="BM540" s="1"/>
  <c r="BI556"/>
  <c r="G67" i="41" s="1"/>
  <c r="AE67" s="1"/>
  <c r="BI572" i="10"/>
  <c r="BM572" s="1"/>
  <c r="BP528"/>
  <c r="BI528" s="1"/>
  <c r="G39" i="41" s="1"/>
  <c r="BI552" i="10"/>
  <c r="BM552" s="1"/>
  <c r="BI521"/>
  <c r="G32" i="41" s="1"/>
  <c r="AE32" s="1"/>
  <c r="BH519" i="10"/>
  <c r="BO519" s="1"/>
  <c r="BH526"/>
  <c r="BO526" s="1"/>
  <c r="BH495"/>
  <c r="BO495" s="1"/>
  <c r="BH530"/>
  <c r="BO530" s="1"/>
  <c r="BI513"/>
  <c r="G24" i="41" s="1"/>
  <c r="AE24" s="1"/>
  <c r="BI531" i="10"/>
  <c r="G42" i="41" s="1"/>
  <c r="AE42" s="1"/>
  <c r="AF586" i="10"/>
  <c r="H33" i="9" s="1"/>
  <c r="S586" i="10"/>
  <c r="H20" i="9" s="1"/>
  <c r="AY299" i="7"/>
  <c r="AW299"/>
  <c r="AU299"/>
  <c r="AS299"/>
  <c r="AQ299"/>
  <c r="AX299"/>
  <c r="AV299"/>
  <c r="AT299"/>
  <c r="AR299"/>
  <c r="AP299"/>
  <c r="BH299"/>
  <c r="BF299"/>
  <c r="BD299"/>
  <c r="BB299"/>
  <c r="AZ299"/>
  <c r="AN299"/>
  <c r="AL299"/>
  <c r="AJ299"/>
  <c r="AH299"/>
  <c r="AF299"/>
  <c r="AD299"/>
  <c r="AB299"/>
  <c r="Z299"/>
  <c r="X299"/>
  <c r="V299"/>
  <c r="T299"/>
  <c r="R299"/>
  <c r="P299"/>
  <c r="N299"/>
  <c r="L299"/>
  <c r="J299"/>
  <c r="H299"/>
  <c r="F299"/>
  <c r="D299"/>
  <c r="BI299"/>
  <c r="BE299"/>
  <c r="BA299"/>
  <c r="AM299"/>
  <c r="AI299"/>
  <c r="AE299"/>
  <c r="AA299"/>
  <c r="W299"/>
  <c r="S299"/>
  <c r="O299"/>
  <c r="K299"/>
  <c r="G299"/>
  <c r="BG299"/>
  <c r="BC299"/>
  <c r="AO299"/>
  <c r="AO494" s="1"/>
  <c r="AK299"/>
  <c r="AG299"/>
  <c r="AC299"/>
  <c r="Y299"/>
  <c r="U299"/>
  <c r="Q299"/>
  <c r="M299"/>
  <c r="I299"/>
  <c r="E299"/>
  <c r="AI494"/>
  <c r="AM494"/>
  <c r="BA494"/>
  <c r="AQ494"/>
  <c r="AU494"/>
  <c r="AY494"/>
  <c r="AR494"/>
  <c r="AV494"/>
  <c r="AN494"/>
  <c r="AZ494"/>
  <c r="AJ494"/>
  <c r="AL494"/>
  <c r="AK494"/>
  <c r="AS494"/>
  <c r="AW494"/>
  <c r="AP494"/>
  <c r="AT494"/>
  <c r="AX494"/>
  <c r="BD586" i="11"/>
  <c r="U586"/>
  <c r="AR586"/>
  <c r="L45" i="9" s="1"/>
  <c r="I586" i="10"/>
  <c r="H10" i="9" s="1"/>
  <c r="S586" i="11"/>
  <c r="AY103" i="7"/>
  <c r="AW103"/>
  <c r="AU103"/>
  <c r="AS103"/>
  <c r="AQ103"/>
  <c r="AO103"/>
  <c r="AX103"/>
  <c r="AV103"/>
  <c r="AT103"/>
  <c r="AR103"/>
  <c r="AP103"/>
  <c r="BJ573" i="10"/>
  <c r="G51" i="41"/>
  <c r="AE51" s="1"/>
  <c r="BJ496" i="10"/>
  <c r="G20" i="41"/>
  <c r="AE20" s="1"/>
  <c r="G45"/>
  <c r="AE45" s="1"/>
  <c r="BM534" i="10"/>
  <c r="G83" i="41"/>
  <c r="AE83" s="1"/>
  <c r="BJ511" i="10"/>
  <c r="BM511"/>
  <c r="G22" i="41"/>
  <c r="AE22" s="1"/>
  <c r="BM493" i="10"/>
  <c r="BM556"/>
  <c r="G63" i="41"/>
  <c r="BI551" i="10"/>
  <c r="BJ551" s="1"/>
  <c r="BI545"/>
  <c r="BI583"/>
  <c r="BI537"/>
  <c r="BI566"/>
  <c r="BI567"/>
  <c r="BI541"/>
  <c r="BI510"/>
  <c r="BJ510" s="1"/>
  <c r="BI570"/>
  <c r="BI538"/>
  <c r="BI575"/>
  <c r="BI512"/>
  <c r="BI508"/>
  <c r="BJ508" s="1"/>
  <c r="BI585"/>
  <c r="BI584"/>
  <c r="BI561"/>
  <c r="BI547"/>
  <c r="BI514"/>
  <c r="BI520"/>
  <c r="BI539"/>
  <c r="BI522"/>
  <c r="BI550"/>
  <c r="BJ550" s="1"/>
  <c r="BI535"/>
  <c r="BI507"/>
  <c r="BI497"/>
  <c r="BI581"/>
  <c r="BI549"/>
  <c r="BI518"/>
  <c r="BI578"/>
  <c r="BI546"/>
  <c r="BI515"/>
  <c r="BI498"/>
  <c r="BJ498" s="1"/>
  <c r="BI574"/>
  <c r="BI569"/>
  <c r="BJ569" s="1"/>
  <c r="BI506"/>
  <c r="BI504"/>
  <c r="BJ504" s="1"/>
  <c r="BI579"/>
  <c r="BI557"/>
  <c r="BI525"/>
  <c r="BI494"/>
  <c r="BI554"/>
  <c r="BI543"/>
  <c r="BI505"/>
  <c r="BM505" s="1"/>
  <c r="BI529"/>
  <c r="BI558"/>
  <c r="BI577"/>
  <c r="BI499"/>
  <c r="BI553"/>
  <c r="BI582"/>
  <c r="BI524"/>
  <c r="BJ524" s="1"/>
  <c r="BI565"/>
  <c r="BI533"/>
  <c r="BJ533" s="1"/>
  <c r="BI502"/>
  <c r="BI562"/>
  <c r="BI559"/>
  <c r="BI503"/>
  <c r="BI500"/>
  <c r="BI571"/>
  <c r="BJ571" s="1"/>
  <c r="BI555"/>
  <c r="H53" i="9"/>
  <c r="BA586" i="11"/>
  <c r="L36" i="9" s="1"/>
  <c r="AX586" i="11"/>
  <c r="AT586"/>
  <c r="L47" i="9" s="1"/>
  <c r="BH103" i="7"/>
  <c r="BF103"/>
  <c r="BD103"/>
  <c r="BB103"/>
  <c r="AZ103"/>
  <c r="AN103"/>
  <c r="AL103"/>
  <c r="AJ103"/>
  <c r="AH103"/>
  <c r="AF103"/>
  <c r="AD103"/>
  <c r="AB103"/>
  <c r="Z103"/>
  <c r="X103"/>
  <c r="V103"/>
  <c r="T103"/>
  <c r="R103"/>
  <c r="P103"/>
  <c r="N103"/>
  <c r="L103"/>
  <c r="J103"/>
  <c r="H103"/>
  <c r="F103"/>
  <c r="D103"/>
  <c r="BG103"/>
  <c r="BC103"/>
  <c r="AK103"/>
  <c r="AG103"/>
  <c r="AC103"/>
  <c r="Y103"/>
  <c r="U103"/>
  <c r="Q103"/>
  <c r="M103"/>
  <c r="I103"/>
  <c r="E103"/>
  <c r="BI103"/>
  <c r="BE103"/>
  <c r="BA103"/>
  <c r="AM103"/>
  <c r="AI103"/>
  <c r="AE103"/>
  <c r="AA103"/>
  <c r="W103"/>
  <c r="S103"/>
  <c r="O103"/>
  <c r="K103"/>
  <c r="G103"/>
  <c r="AY586" i="11"/>
  <c r="BJ554" i="10"/>
  <c r="L28" i="9"/>
  <c r="L32"/>
  <c r="L27"/>
  <c r="L31"/>
  <c r="L51"/>
  <c r="L55"/>
  <c r="L6"/>
  <c r="L20"/>
  <c r="L19"/>
  <c r="L23"/>
  <c r="L26"/>
  <c r="L16"/>
  <c r="L15"/>
  <c r="L30"/>
  <c r="L54"/>
  <c r="L29"/>
  <c r="L53"/>
  <c r="L14"/>
  <c r="L10"/>
  <c r="L24"/>
  <c r="L21"/>
  <c r="L17"/>
  <c r="L5"/>
  <c r="L22"/>
  <c r="BM568" i="10"/>
  <c r="BH494" i="7"/>
  <c r="AG494"/>
  <c r="Y494"/>
  <c r="U494"/>
  <c r="Q494"/>
  <c r="I494"/>
  <c r="E494"/>
  <c r="BJ513" i="10"/>
  <c r="BM528"/>
  <c r="BM492"/>
  <c r="BM531"/>
  <c r="BJ572"/>
  <c r="BJ574"/>
  <c r="G3" i="41"/>
  <c r="AE39"/>
  <c r="AE63"/>
  <c r="K586" i="11"/>
  <c r="L12" i="9" s="1"/>
  <c r="H586" i="11"/>
  <c r="L9" i="9" s="1"/>
  <c r="C586" i="11"/>
  <c r="L4" i="9" s="1"/>
  <c r="G586" i="11"/>
  <c r="L8" i="9" s="1"/>
  <c r="AP586" i="11"/>
  <c r="L25" i="9" s="1"/>
  <c r="Q586" i="11"/>
  <c r="L18" i="9" s="1"/>
  <c r="J586" i="11"/>
  <c r="L11" i="9" s="1"/>
  <c r="F586" i="11"/>
  <c r="L7" i="9" s="1"/>
  <c r="L586" i="11"/>
  <c r="L13" i="9" s="1"/>
  <c r="BH517" i="11"/>
  <c r="BO517" s="1"/>
  <c r="BH509"/>
  <c r="BO509" s="1"/>
  <c r="BH501"/>
  <c r="BO501" s="1"/>
  <c r="BH493"/>
  <c r="BO493" s="1"/>
  <c r="BJ497" i="10"/>
  <c r="BJ515"/>
  <c r="BJ562"/>
  <c r="BJ568"/>
  <c r="H14" i="9"/>
  <c r="H21"/>
  <c r="BK102" i="7"/>
  <c r="BP1080"/>
  <c r="BP688"/>
  <c r="A691"/>
  <c r="BF494"/>
  <c r="BD494"/>
  <c r="BB494"/>
  <c r="AE494"/>
  <c r="AC494"/>
  <c r="AA494"/>
  <c r="W494"/>
  <c r="S494"/>
  <c r="O494"/>
  <c r="M494"/>
  <c r="K494"/>
  <c r="G494"/>
  <c r="A300"/>
  <c r="BI494"/>
  <c r="BG494"/>
  <c r="BE494"/>
  <c r="BC494"/>
  <c r="AH494"/>
  <c r="AF494"/>
  <c r="AD494"/>
  <c r="AB494"/>
  <c r="Z494"/>
  <c r="X494"/>
  <c r="V494"/>
  <c r="T494"/>
  <c r="R494"/>
  <c r="P494"/>
  <c r="N494"/>
  <c r="L494"/>
  <c r="J494"/>
  <c r="H494"/>
  <c r="F494"/>
  <c r="D494"/>
  <c r="A1082"/>
  <c r="BJ102"/>
  <c r="A104"/>
  <c r="AG586" i="11" l="1"/>
  <c r="BH580"/>
  <c r="BO580" s="1"/>
  <c r="BH564"/>
  <c r="BO564" s="1"/>
  <c r="BH548"/>
  <c r="BO548" s="1"/>
  <c r="BH532"/>
  <c r="BO532" s="1"/>
  <c r="BH516"/>
  <c r="BO516" s="1"/>
  <c r="BH500"/>
  <c r="BO500" s="1"/>
  <c r="BH584"/>
  <c r="BO584" s="1"/>
  <c r="BH576"/>
  <c r="BO576" s="1"/>
  <c r="BH536"/>
  <c r="BO536" s="1"/>
  <c r="BH528"/>
  <c r="BO528" s="1"/>
  <c r="BH520"/>
  <c r="BO520" s="1"/>
  <c r="BH512"/>
  <c r="BO512" s="1"/>
  <c r="BH504"/>
  <c r="BO504" s="1"/>
  <c r="BH496"/>
  <c r="BO496" s="1"/>
  <c r="BM513" i="10"/>
  <c r="G84" i="41"/>
  <c r="AE84" s="1"/>
  <c r="BI548" i="10"/>
  <c r="BM548" s="1"/>
  <c r="BM536"/>
  <c r="G47" i="41"/>
  <c r="AE47" s="1"/>
  <c r="BJ536" i="10"/>
  <c r="L39" i="9"/>
  <c r="L57"/>
  <c r="L43"/>
  <c r="BI580" i="10"/>
  <c r="BM580" s="1"/>
  <c r="BI527"/>
  <c r="BH523" i="11"/>
  <c r="BO523" s="1"/>
  <c r="BH531"/>
  <c r="BO531" s="1"/>
  <c r="BH539"/>
  <c r="BO539" s="1"/>
  <c r="BH543"/>
  <c r="BO543" s="1"/>
  <c r="BH547"/>
  <c r="BO547" s="1"/>
  <c r="BH551"/>
  <c r="BO551" s="1"/>
  <c r="BH555"/>
  <c r="BO555" s="1"/>
  <c r="BH559"/>
  <c r="BO559" s="1"/>
  <c r="BH563"/>
  <c r="BO563" s="1"/>
  <c r="BH567"/>
  <c r="BO567" s="1"/>
  <c r="BH571"/>
  <c r="BO571" s="1"/>
  <c r="BH579"/>
  <c r="BO579" s="1"/>
  <c r="BP516"/>
  <c r="BP520"/>
  <c r="BP536"/>
  <c r="BP548"/>
  <c r="BP564"/>
  <c r="BP584"/>
  <c r="BJ544" i="10"/>
  <c r="BM544"/>
  <c r="G55" i="41"/>
  <c r="AE55" s="1"/>
  <c r="BJ527" i="10"/>
  <c r="BJ509"/>
  <c r="BJ493"/>
  <c r="BM496"/>
  <c r="BM521"/>
  <c r="BJ580"/>
  <c r="BI564"/>
  <c r="BI532"/>
  <c r="BI494" i="11"/>
  <c r="BI582"/>
  <c r="BJ582" s="1"/>
  <c r="BI574"/>
  <c r="BM574" s="1"/>
  <c r="BI566"/>
  <c r="BI558"/>
  <c r="BM558" s="1"/>
  <c r="BI550"/>
  <c r="BI542"/>
  <c r="BI534"/>
  <c r="BI526"/>
  <c r="BI518"/>
  <c r="BI502"/>
  <c r="BI568"/>
  <c r="BI564"/>
  <c r="BI552"/>
  <c r="H63" i="41" s="1"/>
  <c r="AF63" s="1"/>
  <c r="BI540" i="11"/>
  <c r="H51" i="41" s="1"/>
  <c r="AF51" s="1"/>
  <c r="BI520" i="11"/>
  <c r="BM520" s="1"/>
  <c r="BI508"/>
  <c r="BP585"/>
  <c r="BI585" s="1"/>
  <c r="BP581"/>
  <c r="BI581" s="1"/>
  <c r="BP577"/>
  <c r="BI577" s="1"/>
  <c r="BP573"/>
  <c r="BI573" s="1"/>
  <c r="BP569"/>
  <c r="BI569" s="1"/>
  <c r="BP565"/>
  <c r="BI565" s="1"/>
  <c r="BP561"/>
  <c r="BI561" s="1"/>
  <c r="BP557"/>
  <c r="BI557" s="1"/>
  <c r="BP553"/>
  <c r="BI553" s="1"/>
  <c r="BP549"/>
  <c r="BI549" s="1"/>
  <c r="BP545"/>
  <c r="BI545" s="1"/>
  <c r="BP541"/>
  <c r="BI541" s="1"/>
  <c r="BP537"/>
  <c r="BI537" s="1"/>
  <c r="BP533"/>
  <c r="BI533" s="1"/>
  <c r="BP529"/>
  <c r="BI529" s="1"/>
  <c r="BP525"/>
  <c r="BI525" s="1"/>
  <c r="BP521"/>
  <c r="BI521" s="1"/>
  <c r="BP517"/>
  <c r="BI517" s="1"/>
  <c r="BP513"/>
  <c r="BP507"/>
  <c r="BP501"/>
  <c r="BI501" s="1"/>
  <c r="BP493"/>
  <c r="BI493" s="1"/>
  <c r="BP578"/>
  <c r="BI578" s="1"/>
  <c r="BP570"/>
  <c r="BI570" s="1"/>
  <c r="BP562"/>
  <c r="BI562" s="1"/>
  <c r="BP554"/>
  <c r="BI554" s="1"/>
  <c r="BP546"/>
  <c r="BI546" s="1"/>
  <c r="BP538"/>
  <c r="BI538" s="1"/>
  <c r="BP530"/>
  <c r="BI530" s="1"/>
  <c r="BP522"/>
  <c r="BI522" s="1"/>
  <c r="BP514"/>
  <c r="BI514" s="1"/>
  <c r="BP510"/>
  <c r="BI510" s="1"/>
  <c r="BP506"/>
  <c r="BI506" s="1"/>
  <c r="BP498"/>
  <c r="BI498" s="1"/>
  <c r="BP503"/>
  <c r="BP495"/>
  <c r="BP583"/>
  <c r="BI583" s="1"/>
  <c r="BP579"/>
  <c r="BI579" s="1"/>
  <c r="BP575"/>
  <c r="BI575" s="1"/>
  <c r="BP571"/>
  <c r="BI571" s="1"/>
  <c r="BP567"/>
  <c r="BP563"/>
  <c r="BI563" s="1"/>
  <c r="BP559"/>
  <c r="BP555"/>
  <c r="BI555" s="1"/>
  <c r="BP551"/>
  <c r="BP547"/>
  <c r="BI547" s="1"/>
  <c r="BP543"/>
  <c r="BP539"/>
  <c r="BI539" s="1"/>
  <c r="BP535"/>
  <c r="BI535" s="1"/>
  <c r="BP531"/>
  <c r="BI531" s="1"/>
  <c r="BP527"/>
  <c r="BI527" s="1"/>
  <c r="BP523"/>
  <c r="BI523" s="1"/>
  <c r="BP519"/>
  <c r="BP515"/>
  <c r="BP509"/>
  <c r="BI509" s="1"/>
  <c r="BP505"/>
  <c r="BP497"/>
  <c r="BP580"/>
  <c r="BI580" s="1"/>
  <c r="BP576"/>
  <c r="BI576" s="1"/>
  <c r="BP572"/>
  <c r="BI572" s="1"/>
  <c r="BP560"/>
  <c r="BI560" s="1"/>
  <c r="BP556"/>
  <c r="BI556" s="1"/>
  <c r="BP544"/>
  <c r="BI544" s="1"/>
  <c r="BP532"/>
  <c r="BI532" s="1"/>
  <c r="BP528"/>
  <c r="BI528" s="1"/>
  <c r="BP524"/>
  <c r="BI524" s="1"/>
  <c r="BP512"/>
  <c r="BI512" s="1"/>
  <c r="BP504"/>
  <c r="BI504" s="1"/>
  <c r="BP500"/>
  <c r="BI500" s="1"/>
  <c r="BP496"/>
  <c r="BI496" s="1"/>
  <c r="BP511"/>
  <c r="BP499"/>
  <c r="BO492"/>
  <c r="H3" i="41"/>
  <c r="BH497" i="11"/>
  <c r="BO497" s="1"/>
  <c r="BH505"/>
  <c r="BO505" s="1"/>
  <c r="BH513"/>
  <c r="BO513" s="1"/>
  <c r="L50" i="9"/>
  <c r="BH495" i="11"/>
  <c r="BO495" s="1"/>
  <c r="BH499"/>
  <c r="BO499" s="1"/>
  <c r="BH503"/>
  <c r="BO503" s="1"/>
  <c r="BH507"/>
  <c r="BO507" s="1"/>
  <c r="BH511"/>
  <c r="BO511" s="1"/>
  <c r="BH515"/>
  <c r="BO515" s="1"/>
  <c r="BH519"/>
  <c r="BO519" s="1"/>
  <c r="H31" i="41"/>
  <c r="BM552" i="11"/>
  <c r="BM564"/>
  <c r="H79" i="41"/>
  <c r="AF79" s="1"/>
  <c r="L34" i="9"/>
  <c r="L42"/>
  <c r="L33"/>
  <c r="L41"/>
  <c r="BC586" i="11"/>
  <c r="L56" i="9" s="1"/>
  <c r="G71" i="41"/>
  <c r="AE71" s="1"/>
  <c r="BM560" i="10"/>
  <c r="G74" i="41"/>
  <c r="AE74" s="1"/>
  <c r="BM563" i="10"/>
  <c r="BJ576"/>
  <c r="G87" i="41"/>
  <c r="AE87" s="1"/>
  <c r="BM576" i="10"/>
  <c r="BI542"/>
  <c r="BI517"/>
  <c r="BI501"/>
  <c r="BI523"/>
  <c r="BI519"/>
  <c r="BI495"/>
  <c r="BJ495" s="1"/>
  <c r="BI530"/>
  <c r="BH586"/>
  <c r="BJ521"/>
  <c r="BI526"/>
  <c r="AY300" i="7"/>
  <c r="AW300"/>
  <c r="AW495" s="1"/>
  <c r="AU300"/>
  <c r="AS300"/>
  <c r="AS495" s="1"/>
  <c r="AQ300"/>
  <c r="AX300"/>
  <c r="AV300"/>
  <c r="AV495" s="1"/>
  <c r="AT300"/>
  <c r="AR300"/>
  <c r="AR495" s="1"/>
  <c r="AP300"/>
  <c r="BH300"/>
  <c r="BF300"/>
  <c r="BD300"/>
  <c r="BB300"/>
  <c r="AZ300"/>
  <c r="AN300"/>
  <c r="AN495" s="1"/>
  <c r="AL300"/>
  <c r="AJ300"/>
  <c r="AJ495" s="1"/>
  <c r="AH300"/>
  <c r="AF300"/>
  <c r="AD300"/>
  <c r="AB300"/>
  <c r="Z300"/>
  <c r="X300"/>
  <c r="V300"/>
  <c r="T300"/>
  <c r="R300"/>
  <c r="P300"/>
  <c r="N300"/>
  <c r="L300"/>
  <c r="J300"/>
  <c r="H300"/>
  <c r="F300"/>
  <c r="D300"/>
  <c r="BI300"/>
  <c r="BE300"/>
  <c r="BA300"/>
  <c r="AM300"/>
  <c r="AM495" s="1"/>
  <c r="AI300"/>
  <c r="AE300"/>
  <c r="AA300"/>
  <c r="W300"/>
  <c r="S300"/>
  <c r="O300"/>
  <c r="K300"/>
  <c r="G300"/>
  <c r="BG300"/>
  <c r="BC300"/>
  <c r="AO300"/>
  <c r="AO495" s="1"/>
  <c r="AK300"/>
  <c r="AK495" s="1"/>
  <c r="AG300"/>
  <c r="AC300"/>
  <c r="Y300"/>
  <c r="U300"/>
  <c r="Q300"/>
  <c r="M300"/>
  <c r="I300"/>
  <c r="E300"/>
  <c r="AI495"/>
  <c r="BA495"/>
  <c r="AL495"/>
  <c r="AZ495"/>
  <c r="AP495"/>
  <c r="AT495"/>
  <c r="AX495"/>
  <c r="AQ495"/>
  <c r="AU495"/>
  <c r="AY495"/>
  <c r="BM568" i="11"/>
  <c r="AX104" i="7"/>
  <c r="AV104"/>
  <c r="AT104"/>
  <c r="AR104"/>
  <c r="AP104"/>
  <c r="AY104"/>
  <c r="AW104"/>
  <c r="AU104"/>
  <c r="AS104"/>
  <c r="AQ104"/>
  <c r="AO104"/>
  <c r="G9" i="41"/>
  <c r="AE9" s="1"/>
  <c r="BM498" i="10"/>
  <c r="G57" i="41"/>
  <c r="AE57" s="1"/>
  <c r="BJ546" i="10"/>
  <c r="BM546"/>
  <c r="G18" i="41"/>
  <c r="AE18" s="1"/>
  <c r="BM507" i="10"/>
  <c r="BJ585"/>
  <c r="BM585"/>
  <c r="BJ538"/>
  <c r="BM538"/>
  <c r="G49" i="41"/>
  <c r="AE49" s="1"/>
  <c r="BM515" i="10"/>
  <c r="G26" i="41"/>
  <c r="AE26" s="1"/>
  <c r="G44"/>
  <c r="AE44" s="1"/>
  <c r="BM533" i="10"/>
  <c r="BM565"/>
  <c r="G76" i="41"/>
  <c r="AE76" s="1"/>
  <c r="BJ556" i="10"/>
  <c r="BJ566" i="11"/>
  <c r="H85" i="41"/>
  <c r="AF85" s="1"/>
  <c r="BM582" i="11"/>
  <c r="BI104" i="7"/>
  <c r="BG104"/>
  <c r="BE104"/>
  <c r="BC104"/>
  <c r="BA104"/>
  <c r="AM104"/>
  <c r="AK104"/>
  <c r="AI104"/>
  <c r="AG104"/>
  <c r="AE104"/>
  <c r="AC104"/>
  <c r="AA104"/>
  <c r="Y104"/>
  <c r="W104"/>
  <c r="U104"/>
  <c r="S104"/>
  <c r="Q104"/>
  <c r="O104"/>
  <c r="M104"/>
  <c r="K104"/>
  <c r="I104"/>
  <c r="G104"/>
  <c r="E104"/>
  <c r="BF104"/>
  <c r="BB104"/>
  <c r="AN104"/>
  <c r="AJ104"/>
  <c r="AF104"/>
  <c r="AB104"/>
  <c r="X104"/>
  <c r="T104"/>
  <c r="P104"/>
  <c r="L104"/>
  <c r="H104"/>
  <c r="D104"/>
  <c r="BH104"/>
  <c r="BD104"/>
  <c r="AZ104"/>
  <c r="AL104"/>
  <c r="AH104"/>
  <c r="AD104"/>
  <c r="Z104"/>
  <c r="V104"/>
  <c r="R104"/>
  <c r="N104"/>
  <c r="J104"/>
  <c r="F104"/>
  <c r="BJ531" i="10"/>
  <c r="BJ534"/>
  <c r="BJ528"/>
  <c r="BJ565"/>
  <c r="G14" i="41"/>
  <c r="AE14" s="1"/>
  <c r="BM503" i="10"/>
  <c r="BJ503"/>
  <c r="G13" i="41"/>
  <c r="AE13" s="1"/>
  <c r="BM502" i="10"/>
  <c r="BJ502"/>
  <c r="G35" i="41"/>
  <c r="AE35" s="1"/>
  <c r="BM524" i="10"/>
  <c r="G61" i="41"/>
  <c r="AE61" s="1"/>
  <c r="BM550" i="10"/>
  <c r="BM539"/>
  <c r="G50" i="41"/>
  <c r="AE50" s="1"/>
  <c r="BM577" i="10"/>
  <c r="G88" i="41"/>
  <c r="AE88" s="1"/>
  <c r="BJ577" i="10"/>
  <c r="BJ584"/>
  <c r="BM584"/>
  <c r="BJ512"/>
  <c r="G23" i="41"/>
  <c r="AE23" s="1"/>
  <c r="BM512" i="10"/>
  <c r="BJ570"/>
  <c r="G81" i="41"/>
  <c r="AE81" s="1"/>
  <c r="BM570" i="10"/>
  <c r="G52" i="41"/>
  <c r="AE52" s="1"/>
  <c r="BM541" i="10"/>
  <c r="BM567"/>
  <c r="G78" i="41"/>
  <c r="AE78" s="1"/>
  <c r="BJ567" i="10"/>
  <c r="G80" i="41"/>
  <c r="AE80" s="1"/>
  <c r="BM569" i="10"/>
  <c r="G62" i="41"/>
  <c r="AE62" s="1"/>
  <c r="BM551" i="10"/>
  <c r="G11" i="41"/>
  <c r="AE11" s="1"/>
  <c r="BM500" i="10"/>
  <c r="BJ500"/>
  <c r="BM578"/>
  <c r="BJ578"/>
  <c r="BM581"/>
  <c r="BJ581"/>
  <c r="G46" i="41"/>
  <c r="AE46" s="1"/>
  <c r="BJ535" i="10"/>
  <c r="BM535"/>
  <c r="G64" i="41"/>
  <c r="AE64" s="1"/>
  <c r="BM553" i="10"/>
  <c r="BJ514"/>
  <c r="G25" i="41"/>
  <c r="AE25" s="1"/>
  <c r="BM514" i="10"/>
  <c r="G69" i="41"/>
  <c r="AE69" s="1"/>
  <c r="BM558" i="10"/>
  <c r="BJ558"/>
  <c r="G16" i="41"/>
  <c r="AE16" s="1"/>
  <c r="BJ505" i="10"/>
  <c r="G65" i="41"/>
  <c r="AE65" s="1"/>
  <c r="BM554" i="10"/>
  <c r="G36" i="41"/>
  <c r="AE36" s="1"/>
  <c r="BJ525" i="10"/>
  <c r="BM525"/>
  <c r="G15" i="41"/>
  <c r="AE15" s="1"/>
  <c r="BM504" i="10"/>
  <c r="G48" i="41"/>
  <c r="AE48" s="1"/>
  <c r="BM537" i="10"/>
  <c r="G56" i="41"/>
  <c r="AE56" s="1"/>
  <c r="BM545" i="10"/>
  <c r="G82" i="41"/>
  <c r="AE82" s="1"/>
  <c r="BM571" i="10"/>
  <c r="BM562"/>
  <c r="G73" i="41"/>
  <c r="AE73" s="1"/>
  <c r="G60"/>
  <c r="AE60" s="1"/>
  <c r="BM549" i="10"/>
  <c r="G27" i="41"/>
  <c r="AE27" s="1"/>
  <c r="BM516" i="10"/>
  <c r="BJ522"/>
  <c r="G33" i="41"/>
  <c r="AE33" s="1"/>
  <c r="BM522" i="10"/>
  <c r="BJ520"/>
  <c r="G31" i="41"/>
  <c r="AE31" s="1"/>
  <c r="BM520" i="10"/>
  <c r="G72" i="41"/>
  <c r="AE72" s="1"/>
  <c r="BJ561" i="10"/>
  <c r="BM561"/>
  <c r="G19" i="41"/>
  <c r="AE19" s="1"/>
  <c r="BM508" i="10"/>
  <c r="BM575"/>
  <c r="G86" i="41"/>
  <c r="AE86" s="1"/>
  <c r="BJ575" i="10"/>
  <c r="G21" i="41"/>
  <c r="AE21" s="1"/>
  <c r="BM510" i="10"/>
  <c r="BM579"/>
  <c r="BJ579"/>
  <c r="G17" i="41"/>
  <c r="AE17" s="1"/>
  <c r="BM506" i="10"/>
  <c r="G85" i="41"/>
  <c r="AE85" s="1"/>
  <c r="BM574" i="10"/>
  <c r="G66" i="41"/>
  <c r="AE66" s="1"/>
  <c r="BM555" i="10"/>
  <c r="G70" i="41"/>
  <c r="AE70" s="1"/>
  <c r="BJ559" i="10"/>
  <c r="BM559"/>
  <c r="G29" i="41"/>
  <c r="AE29" s="1"/>
  <c r="BJ518" i="10"/>
  <c r="BM518"/>
  <c r="G8" i="41"/>
  <c r="AE8" s="1"/>
  <c r="BM497" i="10"/>
  <c r="BJ582"/>
  <c r="BM582"/>
  <c r="BM499"/>
  <c r="G10" i="41"/>
  <c r="AE10" s="1"/>
  <c r="BJ499" i="10"/>
  <c r="BJ547"/>
  <c r="G58" i="41"/>
  <c r="AE58" s="1"/>
  <c r="BM547" i="10"/>
  <c r="BJ529"/>
  <c r="G40" i="41"/>
  <c r="AE40" s="1"/>
  <c r="BM529" i="10"/>
  <c r="G54" i="41"/>
  <c r="AE54" s="1"/>
  <c r="BJ543" i="10"/>
  <c r="BM543"/>
  <c r="BM494"/>
  <c r="BJ519"/>
  <c r="G5" i="41"/>
  <c r="AE5" s="1"/>
  <c r="BJ494" i="10"/>
  <c r="BJ542"/>
  <c r="BJ557"/>
  <c r="G68" i="41"/>
  <c r="AE68" s="1"/>
  <c r="BM557" i="10"/>
  <c r="G77" i="41"/>
  <c r="AE77" s="1"/>
  <c r="BJ566" i="10"/>
  <c r="BM566"/>
  <c r="BM583"/>
  <c r="BJ583"/>
  <c r="I495" i="7"/>
  <c r="AF3" i="41"/>
  <c r="BJ494" i="11"/>
  <c r="H5" i="41"/>
  <c r="AF5" s="1"/>
  <c r="BM494" i="11"/>
  <c r="H13" i="41"/>
  <c r="BM502" i="11"/>
  <c r="AF31" i="41"/>
  <c r="H19"/>
  <c r="AF19" s="1"/>
  <c r="BM508" i="11"/>
  <c r="AE3" i="41"/>
  <c r="BH586" i="11"/>
  <c r="K72" i="9" s="1"/>
  <c r="K73" s="1"/>
  <c r="BO586" i="10"/>
  <c r="G72" i="9"/>
  <c r="BM492" i="11"/>
  <c r="BJ574"/>
  <c r="BK103" i="7"/>
  <c r="BP1081"/>
  <c r="BP689"/>
  <c r="A1083"/>
  <c r="A301"/>
  <c r="BI495"/>
  <c r="BG495"/>
  <c r="BE495"/>
  <c r="BC495"/>
  <c r="AH495"/>
  <c r="AF495"/>
  <c r="AD495"/>
  <c r="AB495"/>
  <c r="Z495"/>
  <c r="X495"/>
  <c r="V495"/>
  <c r="T495"/>
  <c r="R495"/>
  <c r="P495"/>
  <c r="N495"/>
  <c r="L495"/>
  <c r="J495"/>
  <c r="H495"/>
  <c r="F495"/>
  <c r="D495"/>
  <c r="BH495"/>
  <c r="BF495"/>
  <c r="BD495"/>
  <c r="BB495"/>
  <c r="AG495"/>
  <c r="AE495"/>
  <c r="AC495"/>
  <c r="AA495"/>
  <c r="Y495"/>
  <c r="W495"/>
  <c r="U495"/>
  <c r="S495"/>
  <c r="Q495"/>
  <c r="O495"/>
  <c r="M495"/>
  <c r="K495"/>
  <c r="G495"/>
  <c r="E495"/>
  <c r="A692"/>
  <c r="BJ103"/>
  <c r="A105"/>
  <c r="BM540" i="11" l="1"/>
  <c r="BI543"/>
  <c r="BI551"/>
  <c r="BI559"/>
  <c r="BI567"/>
  <c r="BI516"/>
  <c r="BJ516" s="1"/>
  <c r="BI536"/>
  <c r="BI548"/>
  <c r="BI584"/>
  <c r="G59" i="41"/>
  <c r="AE59" s="1"/>
  <c r="BJ548" i="10"/>
  <c r="BJ540"/>
  <c r="G38" i="41"/>
  <c r="AE38" s="1"/>
  <c r="BM527" i="10"/>
  <c r="BJ501"/>
  <c r="BJ507"/>
  <c r="BJ492"/>
  <c r="BJ506"/>
  <c r="BJ516"/>
  <c r="BJ549"/>
  <c r="BJ537"/>
  <c r="BM564"/>
  <c r="BJ564"/>
  <c r="G75" i="41"/>
  <c r="AE75" s="1"/>
  <c r="BM532" i="10"/>
  <c r="G43" i="41"/>
  <c r="AE43" s="1"/>
  <c r="BM496" i="11"/>
  <c r="H7" i="41"/>
  <c r="AF7" s="1"/>
  <c r="H15"/>
  <c r="AF15" s="1"/>
  <c r="BM504" i="11"/>
  <c r="BM524"/>
  <c r="H35" i="41"/>
  <c r="AF35" s="1"/>
  <c r="BM532" i="11"/>
  <c r="H43" i="41"/>
  <c r="AF43" s="1"/>
  <c r="H67"/>
  <c r="AF67" s="1"/>
  <c r="BM556" i="11"/>
  <c r="H83" i="41"/>
  <c r="AF83" s="1"/>
  <c r="BM572" i="11"/>
  <c r="BJ572"/>
  <c r="BJ580"/>
  <c r="BM580"/>
  <c r="H34" i="41"/>
  <c r="AF34" s="1"/>
  <c r="BM523" i="11"/>
  <c r="BJ523"/>
  <c r="H42" i="41"/>
  <c r="AF42" s="1"/>
  <c r="BJ531" i="11"/>
  <c r="H50" i="41"/>
  <c r="AF50" s="1"/>
  <c r="BM539" i="11"/>
  <c r="BJ539"/>
  <c r="BJ547"/>
  <c r="H58" i="41"/>
  <c r="H66"/>
  <c r="BM555" i="11"/>
  <c r="BM563"/>
  <c r="H74" i="41"/>
  <c r="AF74" s="1"/>
  <c r="BJ563" i="11"/>
  <c r="H82" i="41"/>
  <c r="AF82" s="1"/>
  <c r="BJ571" i="11"/>
  <c r="BM571"/>
  <c r="BM579"/>
  <c r="BJ579"/>
  <c r="BM498"/>
  <c r="H9" i="41"/>
  <c r="H21"/>
  <c r="AF21" s="1"/>
  <c r="BM510" i="11"/>
  <c r="BM522"/>
  <c r="H33" i="41"/>
  <c r="AF33" s="1"/>
  <c r="BJ522" i="11"/>
  <c r="H49" i="41"/>
  <c r="AF49" s="1"/>
  <c r="BJ538" i="11"/>
  <c r="BM538"/>
  <c r="H65" i="41"/>
  <c r="AF65" s="1"/>
  <c r="BM554" i="11"/>
  <c r="H81" i="41"/>
  <c r="AF81" s="1"/>
  <c r="BM570" i="11"/>
  <c r="BJ570"/>
  <c r="H4" i="41"/>
  <c r="AF4" s="1"/>
  <c r="BJ493" i="11"/>
  <c r="BM493"/>
  <c r="H28" i="41"/>
  <c r="AF28" s="1"/>
  <c r="BM517" i="11"/>
  <c r="H36" i="41"/>
  <c r="AF36" s="1"/>
  <c r="BJ533" i="11"/>
  <c r="BM533"/>
  <c r="H44" i="41"/>
  <c r="AF44" s="1"/>
  <c r="H52"/>
  <c r="AF52" s="1"/>
  <c r="BM541" i="11"/>
  <c r="BJ549"/>
  <c r="BM549"/>
  <c r="H60" i="41"/>
  <c r="AF60" s="1"/>
  <c r="H68"/>
  <c r="AF68" s="1"/>
  <c r="BM557" i="11"/>
  <c r="BJ565"/>
  <c r="BM565"/>
  <c r="H76" i="41"/>
  <c r="AF76" s="1"/>
  <c r="H84"/>
  <c r="AF84" s="1"/>
  <c r="BM573" i="11"/>
  <c r="BJ573"/>
  <c r="BJ581"/>
  <c r="BM581"/>
  <c r="BM500"/>
  <c r="H11" i="41"/>
  <c r="AF11" s="1"/>
  <c r="H23"/>
  <c r="AF23" s="1"/>
  <c r="BJ512" i="11"/>
  <c r="BM512"/>
  <c r="BM528"/>
  <c r="H39" i="41"/>
  <c r="AF39" s="1"/>
  <c r="H55"/>
  <c r="AF55" s="1"/>
  <c r="BM544" i="11"/>
  <c r="BM560"/>
  <c r="H71" i="41"/>
  <c r="AF71" s="1"/>
  <c r="BM576" i="11"/>
  <c r="BJ576"/>
  <c r="H87" i="41"/>
  <c r="AF87" s="1"/>
  <c r="H20"/>
  <c r="AF20" s="1"/>
  <c r="BM509" i="11"/>
  <c r="BM527"/>
  <c r="H38" i="41"/>
  <c r="AF38" s="1"/>
  <c r="BM535" i="11"/>
  <c r="H46" i="41"/>
  <c r="BM543" i="11"/>
  <c r="H54" i="41"/>
  <c r="AF54" s="1"/>
  <c r="BM551" i="11"/>
  <c r="BJ551"/>
  <c r="H62" i="41"/>
  <c r="H70"/>
  <c r="AF70" s="1"/>
  <c r="BM559" i="11"/>
  <c r="BJ567"/>
  <c r="BM567"/>
  <c r="H78" i="41"/>
  <c r="AF78" s="1"/>
  <c r="BJ575" i="11"/>
  <c r="BM575"/>
  <c r="H86" i="41"/>
  <c r="AF86" s="1"/>
  <c r="BM583" i="11"/>
  <c r="BJ583"/>
  <c r="BM506"/>
  <c r="H17" i="41"/>
  <c r="AF17" s="1"/>
  <c r="BM514" i="11"/>
  <c r="H25" i="41"/>
  <c r="AF25" s="1"/>
  <c r="BM530" i="11"/>
  <c r="BJ530"/>
  <c r="H41" i="41"/>
  <c r="AF41" s="1"/>
  <c r="H57"/>
  <c r="AF57" s="1"/>
  <c r="BM546" i="11"/>
  <c r="H73" i="41"/>
  <c r="AF73" s="1"/>
  <c r="BM562" i="11"/>
  <c r="BM578"/>
  <c r="BJ578"/>
  <c r="H12" i="41"/>
  <c r="AF12" s="1"/>
  <c r="BM501" i="11"/>
  <c r="BJ521"/>
  <c r="BM521"/>
  <c r="H32" i="41"/>
  <c r="AF32" s="1"/>
  <c r="H40"/>
  <c r="AF40" s="1"/>
  <c r="BM529" i="11"/>
  <c r="H48" i="41"/>
  <c r="BM537" i="11"/>
  <c r="H56" i="41"/>
  <c r="AF56" s="1"/>
  <c r="BM545" i="11"/>
  <c r="BJ553"/>
  <c r="H64" i="41"/>
  <c r="BM553" i="11"/>
  <c r="BJ561"/>
  <c r="BM561"/>
  <c r="H72" i="41"/>
  <c r="AF72" s="1"/>
  <c r="H80"/>
  <c r="AF80" s="1"/>
  <c r="BM569" i="11"/>
  <c r="BJ569"/>
  <c r="BJ577"/>
  <c r="BM577"/>
  <c r="H88" i="41"/>
  <c r="AF88" s="1"/>
  <c r="BM585" i="11"/>
  <c r="BJ585"/>
  <c r="BI519"/>
  <c r="BI511"/>
  <c r="BI503"/>
  <c r="BI495"/>
  <c r="H27" i="41"/>
  <c r="AF27" s="1"/>
  <c r="BM516" i="11"/>
  <c r="H75" i="41"/>
  <c r="AF75" s="1"/>
  <c r="BJ564" i="11"/>
  <c r="BM518"/>
  <c r="H29" i="41"/>
  <c r="AF29" s="1"/>
  <c r="BM526" i="11"/>
  <c r="H37" i="41"/>
  <c r="AF37" s="1"/>
  <c r="BM534" i="11"/>
  <c r="H45" i="41"/>
  <c r="AF45" s="1"/>
  <c r="BM542" i="11"/>
  <c r="H53" i="41"/>
  <c r="AF53" s="1"/>
  <c r="BM550" i="11"/>
  <c r="H61" i="41"/>
  <c r="AF61" s="1"/>
  <c r="BJ558" i="11"/>
  <c r="H69" i="41"/>
  <c r="AF69" s="1"/>
  <c r="H77"/>
  <c r="AF77" s="1"/>
  <c r="BM566" i="11"/>
  <c r="BI513"/>
  <c r="BI505"/>
  <c r="BI497"/>
  <c r="BJ540" s="1"/>
  <c r="BI515"/>
  <c r="BI507"/>
  <c r="BI499"/>
  <c r="BM525"/>
  <c r="BM547"/>
  <c r="BM531"/>
  <c r="L38" i="9"/>
  <c r="L52"/>
  <c r="BJ532" i="10"/>
  <c r="BM501"/>
  <c r="G12" i="41"/>
  <c r="AE12" s="1"/>
  <c r="BM542" i="10"/>
  <c r="G53" i="41"/>
  <c r="AE53" s="1"/>
  <c r="G34"/>
  <c r="AE34" s="1"/>
  <c r="BJ523" i="10"/>
  <c r="BM523"/>
  <c r="G28" i="41"/>
  <c r="AE28" s="1"/>
  <c r="BM517" i="10"/>
  <c r="BJ517"/>
  <c r="G30" i="41"/>
  <c r="AE30" s="1"/>
  <c r="BM519" i="10"/>
  <c r="G6" i="41"/>
  <c r="AE6" s="1"/>
  <c r="BM495" i="10"/>
  <c r="G41" i="41"/>
  <c r="BJ530" i="10"/>
  <c r="BM530"/>
  <c r="BJ555"/>
  <c r="BM526"/>
  <c r="BJ526"/>
  <c r="G211" i="39" s="1"/>
  <c r="G37" i="41"/>
  <c r="AE37" s="1"/>
  <c r="BJ563" i="10"/>
  <c r="BJ541"/>
  <c r="BJ552"/>
  <c r="BJ539"/>
  <c r="BJ553"/>
  <c r="BJ545"/>
  <c r="BJ560"/>
  <c r="AY301" i="7"/>
  <c r="AW301"/>
  <c r="AW496" s="1"/>
  <c r="AU301"/>
  <c r="AS301"/>
  <c r="AS496" s="1"/>
  <c r="AQ301"/>
  <c r="AX301"/>
  <c r="AX496" s="1"/>
  <c r="AV301"/>
  <c r="AT301"/>
  <c r="AT496" s="1"/>
  <c r="AR301"/>
  <c r="AP301"/>
  <c r="AP496" s="1"/>
  <c r="BH301"/>
  <c r="BF301"/>
  <c r="BD301"/>
  <c r="BB301"/>
  <c r="AZ301"/>
  <c r="AN301"/>
  <c r="AL301"/>
  <c r="AJ301"/>
  <c r="AJ496" s="1"/>
  <c r="AH301"/>
  <c r="AF301"/>
  <c r="AD301"/>
  <c r="AB301"/>
  <c r="Z301"/>
  <c r="X301"/>
  <c r="V301"/>
  <c r="T301"/>
  <c r="R301"/>
  <c r="P301"/>
  <c r="N301"/>
  <c r="L301"/>
  <c r="J301"/>
  <c r="H301"/>
  <c r="F301"/>
  <c r="D301"/>
  <c r="BI301"/>
  <c r="BE301"/>
  <c r="BA301"/>
  <c r="AM301"/>
  <c r="AI301"/>
  <c r="AI496" s="1"/>
  <c r="AE301"/>
  <c r="AA301"/>
  <c r="W301"/>
  <c r="S301"/>
  <c r="O301"/>
  <c r="K301"/>
  <c r="G301"/>
  <c r="BG301"/>
  <c r="BC301"/>
  <c r="AO301"/>
  <c r="AO496" s="1"/>
  <c r="AK301"/>
  <c r="AK496" s="1"/>
  <c r="AG301"/>
  <c r="AC301"/>
  <c r="Y301"/>
  <c r="U301"/>
  <c r="Q301"/>
  <c r="M301"/>
  <c r="I301"/>
  <c r="E301"/>
  <c r="AL496"/>
  <c r="AZ496"/>
  <c r="AN496"/>
  <c r="AM496"/>
  <c r="BA496"/>
  <c r="AQ496"/>
  <c r="AU496"/>
  <c r="AY496"/>
  <c r="AR496"/>
  <c r="AV496"/>
  <c r="AY105"/>
  <c r="AW105"/>
  <c r="AU105"/>
  <c r="AS105"/>
  <c r="AQ105"/>
  <c r="AO105"/>
  <c r="AX105"/>
  <c r="AV105"/>
  <c r="AT105"/>
  <c r="AR105"/>
  <c r="AP105"/>
  <c r="B199" i="39"/>
  <c r="G210"/>
  <c r="B198"/>
  <c r="H205"/>
  <c r="H210"/>
  <c r="BH105" i="7"/>
  <c r="BF105"/>
  <c r="BD105"/>
  <c r="BB105"/>
  <c r="AZ105"/>
  <c r="AN105"/>
  <c r="AL105"/>
  <c r="AJ105"/>
  <c r="AH105"/>
  <c r="AF105"/>
  <c r="AD105"/>
  <c r="AB105"/>
  <c r="Z105"/>
  <c r="X105"/>
  <c r="V105"/>
  <c r="T105"/>
  <c r="R105"/>
  <c r="P105"/>
  <c r="N105"/>
  <c r="L105"/>
  <c r="J105"/>
  <c r="H105"/>
  <c r="F105"/>
  <c r="D105"/>
  <c r="BI105"/>
  <c r="BE105"/>
  <c r="BA105"/>
  <c r="AM105"/>
  <c r="AI105"/>
  <c r="AE105"/>
  <c r="AA105"/>
  <c r="W105"/>
  <c r="S105"/>
  <c r="O105"/>
  <c r="K105"/>
  <c r="G105"/>
  <c r="BG105"/>
  <c r="BC105"/>
  <c r="AK105"/>
  <c r="AG105"/>
  <c r="AC105"/>
  <c r="Y105"/>
  <c r="U105"/>
  <c r="Q105"/>
  <c r="M105"/>
  <c r="I105"/>
  <c r="E105"/>
  <c r="B218" i="39"/>
  <c r="F210"/>
  <c r="F219"/>
  <c r="G205"/>
  <c r="B197"/>
  <c r="E197" s="1"/>
  <c r="B211"/>
  <c r="B209"/>
  <c r="E209" s="1"/>
  <c r="G203"/>
  <c r="H211"/>
  <c r="F213"/>
  <c r="H213"/>
  <c r="G218"/>
  <c r="G204"/>
  <c r="F212"/>
  <c r="H204"/>
  <c r="H206"/>
  <c r="G198"/>
  <c r="F199"/>
  <c r="F207"/>
  <c r="F215"/>
  <c r="B206"/>
  <c r="E206" s="1"/>
  <c r="B204"/>
  <c r="E204" s="1"/>
  <c r="B205"/>
  <c r="E205" s="1"/>
  <c r="Q496" i="7"/>
  <c r="I496"/>
  <c r="AF62" i="41"/>
  <c r="AF46"/>
  <c r="AF13"/>
  <c r="AF64"/>
  <c r="AF58"/>
  <c r="AF9"/>
  <c r="AF48"/>
  <c r="AF66"/>
  <c r="E198" i="39"/>
  <c r="E199"/>
  <c r="BK104" i="7"/>
  <c r="BP1082"/>
  <c r="BP690"/>
  <c r="A693"/>
  <c r="A1084"/>
  <c r="BH496"/>
  <c r="BF496"/>
  <c r="BD496"/>
  <c r="BB496"/>
  <c r="AG496"/>
  <c r="AE496"/>
  <c r="AC496"/>
  <c r="AA496"/>
  <c r="Y496"/>
  <c r="W496"/>
  <c r="U496"/>
  <c r="S496"/>
  <c r="O496"/>
  <c r="M496"/>
  <c r="K496"/>
  <c r="G496"/>
  <c r="E496"/>
  <c r="A302"/>
  <c r="BI496"/>
  <c r="BG496"/>
  <c r="BE496"/>
  <c r="BC496"/>
  <c r="AH496"/>
  <c r="AF496"/>
  <c r="AD496"/>
  <c r="AB496"/>
  <c r="Z496"/>
  <c r="X496"/>
  <c r="V496"/>
  <c r="T496"/>
  <c r="R496"/>
  <c r="P496"/>
  <c r="N496"/>
  <c r="L496"/>
  <c r="J496"/>
  <c r="H496"/>
  <c r="F496"/>
  <c r="D496"/>
  <c r="BJ104"/>
  <c r="A106"/>
  <c r="BJ543" i="11" l="1"/>
  <c r="I197" i="39"/>
  <c r="I198"/>
  <c r="I201"/>
  <c r="I205"/>
  <c r="I209"/>
  <c r="I213"/>
  <c r="I217"/>
  <c r="I200"/>
  <c r="I204"/>
  <c r="I208"/>
  <c r="I212"/>
  <c r="I216"/>
  <c r="I199"/>
  <c r="I203"/>
  <c r="I207"/>
  <c r="I211"/>
  <c r="I215"/>
  <c r="I219"/>
  <c r="I202"/>
  <c r="I206"/>
  <c r="I210"/>
  <c r="I214"/>
  <c r="I218"/>
  <c r="BJ584" i="11"/>
  <c r="BM584"/>
  <c r="BM536"/>
  <c r="H47" i="41"/>
  <c r="AF47" s="1"/>
  <c r="H59"/>
  <c r="AF59" s="1"/>
  <c r="BM548" i="11"/>
  <c r="BJ495"/>
  <c r="BJ568"/>
  <c r="H199" i="39"/>
  <c r="B217"/>
  <c r="E217" s="1"/>
  <c r="B219"/>
  <c r="E219" s="1"/>
  <c r="B201"/>
  <c r="E201" s="1"/>
  <c r="F208"/>
  <c r="F211"/>
  <c r="F203"/>
  <c r="H219"/>
  <c r="F216"/>
  <c r="H198"/>
  <c r="G219"/>
  <c r="G207"/>
  <c r="G212"/>
  <c r="G202"/>
  <c r="H197"/>
  <c r="F205"/>
  <c r="H203"/>
  <c r="H208"/>
  <c r="B210"/>
  <c r="E210" s="1"/>
  <c r="B203"/>
  <c r="B207"/>
  <c r="E207" s="1"/>
  <c r="F204"/>
  <c r="H218"/>
  <c r="F218"/>
  <c r="F198"/>
  <c r="H207"/>
  <c r="G199"/>
  <c r="H215"/>
  <c r="G209"/>
  <c r="B215"/>
  <c r="B202"/>
  <c r="B208"/>
  <c r="G89" i="41"/>
  <c r="G90" s="1"/>
  <c r="F200" i="39"/>
  <c r="G214"/>
  <c r="H209"/>
  <c r="H214"/>
  <c r="G216"/>
  <c r="G208"/>
  <c r="G200"/>
  <c r="F197"/>
  <c r="H217"/>
  <c r="H202"/>
  <c r="G215"/>
  <c r="B200"/>
  <c r="E200" s="1"/>
  <c r="G201"/>
  <c r="F214"/>
  <c r="H200"/>
  <c r="BJ501" i="11"/>
  <c r="BJ546"/>
  <c r="BJ544"/>
  <c r="BJ557"/>
  <c r="BJ524"/>
  <c r="BJ496"/>
  <c r="BJ508"/>
  <c r="BJ518"/>
  <c r="BJ560"/>
  <c r="BJ525"/>
  <c r="BJ548"/>
  <c r="BJ517"/>
  <c r="BJ510"/>
  <c r="BJ527"/>
  <c r="BJ537"/>
  <c r="BJ535"/>
  <c r="BJ545"/>
  <c r="H10" i="41"/>
  <c r="AF10" s="1"/>
  <c r="BJ499" i="11"/>
  <c r="BM499"/>
  <c r="H26" i="41"/>
  <c r="AF26" s="1"/>
  <c r="BJ515" i="11"/>
  <c r="BM515"/>
  <c r="BJ505"/>
  <c r="H16" i="41"/>
  <c r="AF16" s="1"/>
  <c r="BM505" i="11"/>
  <c r="BM495"/>
  <c r="H6" i="41"/>
  <c r="BM511" i="11"/>
  <c r="BJ511"/>
  <c r="H22" i="41"/>
  <c r="AF22" s="1"/>
  <c r="BJ556" i="11"/>
  <c r="BJ542"/>
  <c r="BJ536"/>
  <c r="BJ554"/>
  <c r="BJ504"/>
  <c r="BJ562"/>
  <c r="BJ559"/>
  <c r="BJ509"/>
  <c r="BJ526"/>
  <c r="BJ534"/>
  <c r="BJ502"/>
  <c r="BJ550"/>
  <c r="BM507"/>
  <c r="H18" i="41"/>
  <c r="AF18" s="1"/>
  <c r="BJ507" i="11"/>
  <c r="BJ497"/>
  <c r="H8" i="41"/>
  <c r="AF8" s="1"/>
  <c r="BM497" i="11"/>
  <c r="BJ513"/>
  <c r="H24" i="41"/>
  <c r="AF24" s="1"/>
  <c r="BM513" i="11"/>
  <c r="H14" i="41"/>
  <c r="AF14" s="1"/>
  <c r="BM503" i="11"/>
  <c r="BJ503"/>
  <c r="BJ519"/>
  <c r="H30" i="41"/>
  <c r="AF30" s="1"/>
  <c r="BM519" i="11"/>
  <c r="BJ529"/>
  <c r="BJ514"/>
  <c r="BJ506"/>
  <c r="BJ528"/>
  <c r="BJ500"/>
  <c r="B230" i="39" s="1"/>
  <c r="E230" s="1"/>
  <c r="BJ541" i="11"/>
  <c r="BJ520"/>
  <c r="BJ492"/>
  <c r="BJ552"/>
  <c r="BJ498"/>
  <c r="BJ555"/>
  <c r="BJ532"/>
  <c r="H231" i="39"/>
  <c r="B247"/>
  <c r="G250"/>
  <c r="G234"/>
  <c r="F247"/>
  <c r="G241"/>
  <c r="B237"/>
  <c r="E237" s="1"/>
  <c r="F231"/>
  <c r="G228"/>
  <c r="B216"/>
  <c r="E216" s="1"/>
  <c r="E203"/>
  <c r="G213"/>
  <c r="G197"/>
  <c r="F202"/>
  <c r="F217"/>
  <c r="B212"/>
  <c r="B213"/>
  <c r="G217"/>
  <c r="G206"/>
  <c r="H212"/>
  <c r="F201"/>
  <c r="H201"/>
  <c r="H216"/>
  <c r="F206"/>
  <c r="B214"/>
  <c r="F209"/>
  <c r="AE41" i="41"/>
  <c r="AY302" i="7"/>
  <c r="AW302"/>
  <c r="AU302"/>
  <c r="AS302"/>
  <c r="AQ302"/>
  <c r="AX302"/>
  <c r="AV302"/>
  <c r="AT302"/>
  <c r="AR302"/>
  <c r="AP302"/>
  <c r="BH302"/>
  <c r="BF302"/>
  <c r="BD302"/>
  <c r="BB302"/>
  <c r="AZ302"/>
  <c r="AN302"/>
  <c r="AL302"/>
  <c r="AJ302"/>
  <c r="AH302"/>
  <c r="AF302"/>
  <c r="AD302"/>
  <c r="AB302"/>
  <c r="Z302"/>
  <c r="X302"/>
  <c r="V302"/>
  <c r="T302"/>
  <c r="R302"/>
  <c r="P302"/>
  <c r="N302"/>
  <c r="L302"/>
  <c r="J302"/>
  <c r="H302"/>
  <c r="F302"/>
  <c r="D302"/>
  <c r="BI302"/>
  <c r="BE302"/>
  <c r="BA302"/>
  <c r="AM302"/>
  <c r="AI302"/>
  <c r="AE302"/>
  <c r="AA302"/>
  <c r="W302"/>
  <c r="S302"/>
  <c r="O302"/>
  <c r="K302"/>
  <c r="G302"/>
  <c r="BG302"/>
  <c r="BC302"/>
  <c r="AO302"/>
  <c r="AO497" s="1"/>
  <c r="AK302"/>
  <c r="AG302"/>
  <c r="AC302"/>
  <c r="Y302"/>
  <c r="U302"/>
  <c r="Q302"/>
  <c r="M302"/>
  <c r="I302"/>
  <c r="E302"/>
  <c r="E215" i="39"/>
  <c r="E208"/>
  <c r="E218"/>
  <c r="AK497" i="7"/>
  <c r="AM497"/>
  <c r="AJ497"/>
  <c r="AN497"/>
  <c r="AP497"/>
  <c r="AT497"/>
  <c r="AX497"/>
  <c r="AQ497"/>
  <c r="AU497"/>
  <c r="AY497"/>
  <c r="AI497"/>
  <c r="BA497"/>
  <c r="AL497"/>
  <c r="AZ497"/>
  <c r="AR497"/>
  <c r="AV497"/>
  <c r="AS497"/>
  <c r="AW497"/>
  <c r="E202" i="39"/>
  <c r="AX106" i="7"/>
  <c r="AV106"/>
  <c r="AT106"/>
  <c r="AR106"/>
  <c r="AP106"/>
  <c r="AY106"/>
  <c r="AW106"/>
  <c r="AU106"/>
  <c r="AS106"/>
  <c r="AQ106"/>
  <c r="AO106"/>
  <c r="E211" i="39"/>
  <c r="BI106" i="7"/>
  <c r="BG106"/>
  <c r="BE106"/>
  <c r="BC106"/>
  <c r="BA106"/>
  <c r="AM106"/>
  <c r="AK106"/>
  <c r="AI106"/>
  <c r="AG106"/>
  <c r="AE106"/>
  <c r="AC106"/>
  <c r="AA106"/>
  <c r="Y106"/>
  <c r="W106"/>
  <c r="U106"/>
  <c r="S106"/>
  <c r="Q106"/>
  <c r="O106"/>
  <c r="M106"/>
  <c r="K106"/>
  <c r="I106"/>
  <c r="G106"/>
  <c r="E106"/>
  <c r="BH106"/>
  <c r="BD106"/>
  <c r="AZ106"/>
  <c r="AL106"/>
  <c r="AH106"/>
  <c r="AD106"/>
  <c r="Z106"/>
  <c r="V106"/>
  <c r="R106"/>
  <c r="N106"/>
  <c r="J106"/>
  <c r="F106"/>
  <c r="BF106"/>
  <c r="BB106"/>
  <c r="AN106"/>
  <c r="AJ106"/>
  <c r="AF106"/>
  <c r="AB106"/>
  <c r="X106"/>
  <c r="T106"/>
  <c r="P106"/>
  <c r="L106"/>
  <c r="H106"/>
  <c r="D106"/>
  <c r="E247" i="39"/>
  <c r="AG497" i="7"/>
  <c r="Y497"/>
  <c r="Q497"/>
  <c r="I497"/>
  <c r="BK105"/>
  <c r="BP1083"/>
  <c r="BP691"/>
  <c r="A303"/>
  <c r="BI497"/>
  <c r="BG497"/>
  <c r="BE497"/>
  <c r="BC497"/>
  <c r="AH497"/>
  <c r="AF497"/>
  <c r="AD497"/>
  <c r="AB497"/>
  <c r="Z497"/>
  <c r="X497"/>
  <c r="V497"/>
  <c r="T497"/>
  <c r="R497"/>
  <c r="P497"/>
  <c r="N497"/>
  <c r="L497"/>
  <c r="J497"/>
  <c r="H497"/>
  <c r="F497"/>
  <c r="D497"/>
  <c r="BH497"/>
  <c r="BF497"/>
  <c r="BD497"/>
  <c r="BB497"/>
  <c r="AE497"/>
  <c r="AC497"/>
  <c r="AA497"/>
  <c r="W497"/>
  <c r="U497"/>
  <c r="S497"/>
  <c r="O497"/>
  <c r="M497"/>
  <c r="K497"/>
  <c r="G497"/>
  <c r="E497"/>
  <c r="A1085"/>
  <c r="A694"/>
  <c r="BJ105"/>
  <c r="A107"/>
  <c r="F255" i="39" l="1"/>
  <c r="F240"/>
  <c r="F233"/>
  <c r="G243"/>
  <c r="B254"/>
  <c r="I229"/>
  <c r="I228"/>
  <c r="I232"/>
  <c r="I236"/>
  <c r="I240"/>
  <c r="I244"/>
  <c r="I248"/>
  <c r="I252"/>
  <c r="I256"/>
  <c r="I231"/>
  <c r="I235"/>
  <c r="I239"/>
  <c r="I243"/>
  <c r="I247"/>
  <c r="I251"/>
  <c r="I255"/>
  <c r="I230"/>
  <c r="I234"/>
  <c r="I238"/>
  <c r="I242"/>
  <c r="I246"/>
  <c r="I250"/>
  <c r="I254"/>
  <c r="I233"/>
  <c r="I237"/>
  <c r="I241"/>
  <c r="I245"/>
  <c r="I249"/>
  <c r="I253"/>
  <c r="I257"/>
  <c r="B229"/>
  <c r="E229" s="1"/>
  <c r="G233"/>
  <c r="F239"/>
  <c r="B245"/>
  <c r="E245" s="1"/>
  <c r="B253"/>
  <c r="E253" s="1"/>
  <c r="G257"/>
  <c r="B236"/>
  <c r="E236" s="1"/>
  <c r="B244"/>
  <c r="E244" s="1"/>
  <c r="F256"/>
  <c r="B239"/>
  <c r="E239" s="1"/>
  <c r="B255"/>
  <c r="E255" s="1"/>
  <c r="F242"/>
  <c r="H237"/>
  <c r="H254"/>
  <c r="F232"/>
  <c r="G242"/>
  <c r="F248"/>
  <c r="B252"/>
  <c r="E252" s="1"/>
  <c r="B231"/>
  <c r="E231" s="1"/>
  <c r="G235"/>
  <c r="F241"/>
  <c r="G251"/>
  <c r="F257"/>
  <c r="G236"/>
  <c r="B246"/>
  <c r="E246" s="1"/>
  <c r="H247"/>
  <c r="H238"/>
  <c r="F234"/>
  <c r="B238"/>
  <c r="G244"/>
  <c r="G252"/>
  <c r="H239"/>
  <c r="H255"/>
  <c r="H253"/>
  <c r="B228"/>
  <c r="E228" s="1"/>
  <c r="E254"/>
  <c r="F250"/>
  <c r="H235"/>
  <c r="H243"/>
  <c r="H251"/>
  <c r="H229"/>
  <c r="H245"/>
  <c r="H230"/>
  <c r="H246"/>
  <c r="G237"/>
  <c r="G254"/>
  <c r="B251"/>
  <c r="B242"/>
  <c r="H232"/>
  <c r="H248"/>
  <c r="H241"/>
  <c r="F228"/>
  <c r="F229"/>
  <c r="F235"/>
  <c r="B241"/>
  <c r="G245"/>
  <c r="G249"/>
  <c r="G253"/>
  <c r="G230"/>
  <c r="F236"/>
  <c r="B240"/>
  <c r="G246"/>
  <c r="F252"/>
  <c r="B256"/>
  <c r="B235"/>
  <c r="G239"/>
  <c r="F245"/>
  <c r="F249"/>
  <c r="F253"/>
  <c r="F230"/>
  <c r="B234"/>
  <c r="G240"/>
  <c r="F246"/>
  <c r="B250"/>
  <c r="G256"/>
  <c r="H228"/>
  <c r="H236"/>
  <c r="H244"/>
  <c r="H252"/>
  <c r="H233"/>
  <c r="H249"/>
  <c r="H234"/>
  <c r="H250"/>
  <c r="G229"/>
  <c r="B233"/>
  <c r="F243"/>
  <c r="B249"/>
  <c r="F251"/>
  <c r="B257"/>
  <c r="B232"/>
  <c r="G238"/>
  <c r="F244"/>
  <c r="B248"/>
  <c r="G231"/>
  <c r="F237"/>
  <c r="B243"/>
  <c r="G247"/>
  <c r="G255"/>
  <c r="G232"/>
  <c r="F238"/>
  <c r="G248"/>
  <c r="F254"/>
  <c r="H240"/>
  <c r="H256"/>
  <c r="H257"/>
  <c r="H242"/>
  <c r="AF6" i="41"/>
  <c r="H89"/>
  <c r="H90" s="1"/>
  <c r="E212" i="39"/>
  <c r="E214"/>
  <c r="E213"/>
  <c r="AY303" i="7"/>
  <c r="AW303"/>
  <c r="AW498" s="1"/>
  <c r="AU303"/>
  <c r="AS303"/>
  <c r="AS498" s="1"/>
  <c r="AQ303"/>
  <c r="AX303"/>
  <c r="AX498" s="1"/>
  <c r="AV303"/>
  <c r="AT303"/>
  <c r="AT498" s="1"/>
  <c r="AR303"/>
  <c r="AP303"/>
  <c r="AP498" s="1"/>
  <c r="BH303"/>
  <c r="BF303"/>
  <c r="BD303"/>
  <c r="BB303"/>
  <c r="AZ303"/>
  <c r="AN303"/>
  <c r="AL303"/>
  <c r="AL498" s="1"/>
  <c r="AJ303"/>
  <c r="AH303"/>
  <c r="AF303"/>
  <c r="AD303"/>
  <c r="AB303"/>
  <c r="Z303"/>
  <c r="X303"/>
  <c r="V303"/>
  <c r="T303"/>
  <c r="R303"/>
  <c r="P303"/>
  <c r="N303"/>
  <c r="L303"/>
  <c r="J303"/>
  <c r="H303"/>
  <c r="F303"/>
  <c r="D303"/>
  <c r="BI303"/>
  <c r="BE303"/>
  <c r="BA303"/>
  <c r="BA498" s="1"/>
  <c r="AM303"/>
  <c r="AI303"/>
  <c r="AE303"/>
  <c r="AA303"/>
  <c r="W303"/>
  <c r="S303"/>
  <c r="O303"/>
  <c r="K303"/>
  <c r="G303"/>
  <c r="BG303"/>
  <c r="BC303"/>
  <c r="AO303"/>
  <c r="AO498" s="1"/>
  <c r="AK303"/>
  <c r="AK498" s="1"/>
  <c r="AG303"/>
  <c r="AC303"/>
  <c r="Y303"/>
  <c r="U303"/>
  <c r="Q303"/>
  <c r="M303"/>
  <c r="I303"/>
  <c r="E303"/>
  <c r="AJ498"/>
  <c r="AN498"/>
  <c r="AZ498"/>
  <c r="AI498"/>
  <c r="AM498"/>
  <c r="AQ498"/>
  <c r="AU498"/>
  <c r="AY498"/>
  <c r="AR498"/>
  <c r="AV498"/>
  <c r="AY107"/>
  <c r="AW107"/>
  <c r="AU107"/>
  <c r="AS107"/>
  <c r="AQ107"/>
  <c r="AO107"/>
  <c r="AX107"/>
  <c r="AV107"/>
  <c r="AT107"/>
  <c r="AR107"/>
  <c r="AP107"/>
  <c r="BH107"/>
  <c r="BF107"/>
  <c r="BD107"/>
  <c r="BB107"/>
  <c r="AZ107"/>
  <c r="AN107"/>
  <c r="AL107"/>
  <c r="AJ107"/>
  <c r="AH107"/>
  <c r="AF107"/>
  <c r="AD107"/>
  <c r="AB107"/>
  <c r="Z107"/>
  <c r="X107"/>
  <c r="V107"/>
  <c r="T107"/>
  <c r="R107"/>
  <c r="P107"/>
  <c r="N107"/>
  <c r="L107"/>
  <c r="J107"/>
  <c r="H107"/>
  <c r="F107"/>
  <c r="D107"/>
  <c r="BG107"/>
  <c r="BC107"/>
  <c r="AK107"/>
  <c r="AG107"/>
  <c r="AC107"/>
  <c r="Y107"/>
  <c r="U107"/>
  <c r="Q107"/>
  <c r="M107"/>
  <c r="I107"/>
  <c r="E107"/>
  <c r="BI107"/>
  <c r="BE107"/>
  <c r="BA107"/>
  <c r="AM107"/>
  <c r="AI107"/>
  <c r="AE107"/>
  <c r="AA107"/>
  <c r="W107"/>
  <c r="S107"/>
  <c r="O107"/>
  <c r="K107"/>
  <c r="G107"/>
  <c r="BE498"/>
  <c r="AD498"/>
  <c r="V498"/>
  <c r="N498"/>
  <c r="F498"/>
  <c r="BD498"/>
  <c r="AC498"/>
  <c r="U498"/>
  <c r="Q498"/>
  <c r="M498"/>
  <c r="E498"/>
  <c r="BK106"/>
  <c r="BP1084"/>
  <c r="BP692"/>
  <c r="A695"/>
  <c r="A1086"/>
  <c r="BH498"/>
  <c r="BF498"/>
  <c r="BB498"/>
  <c r="AG498"/>
  <c r="AE498"/>
  <c r="AA498"/>
  <c r="Y498"/>
  <c r="W498"/>
  <c r="S498"/>
  <c r="O498"/>
  <c r="K498"/>
  <c r="I498"/>
  <c r="G498"/>
  <c r="A304"/>
  <c r="BI498"/>
  <c r="BG498"/>
  <c r="BC498"/>
  <c r="AH498"/>
  <c r="AF498"/>
  <c r="AB498"/>
  <c r="Z498"/>
  <c r="X498"/>
  <c r="T498"/>
  <c r="R498"/>
  <c r="P498"/>
  <c r="L498"/>
  <c r="J498"/>
  <c r="H498"/>
  <c r="D498"/>
  <c r="BJ106"/>
  <c r="A108"/>
  <c r="E238" i="39" l="1"/>
  <c r="E248"/>
  <c r="E257"/>
  <c r="E249"/>
  <c r="E233"/>
  <c r="E234"/>
  <c r="E235"/>
  <c r="E240"/>
  <c r="E241"/>
  <c r="E251"/>
  <c r="E243"/>
  <c r="E232"/>
  <c r="E250"/>
  <c r="E256"/>
  <c r="E242"/>
  <c r="AY304" i="7"/>
  <c r="AW304"/>
  <c r="AW499" s="1"/>
  <c r="AU304"/>
  <c r="AS304"/>
  <c r="AS499" s="1"/>
  <c r="AQ304"/>
  <c r="AX304"/>
  <c r="AV304"/>
  <c r="AV499" s="1"/>
  <c r="AT304"/>
  <c r="AR304"/>
  <c r="AR499" s="1"/>
  <c r="AP304"/>
  <c r="BH304"/>
  <c r="BF304"/>
  <c r="BD304"/>
  <c r="BB304"/>
  <c r="AZ304"/>
  <c r="AZ499" s="1"/>
  <c r="AN304"/>
  <c r="AL304"/>
  <c r="AL499" s="1"/>
  <c r="AJ304"/>
  <c r="AH304"/>
  <c r="AF304"/>
  <c r="AD304"/>
  <c r="AB304"/>
  <c r="Z304"/>
  <c r="X304"/>
  <c r="V304"/>
  <c r="T304"/>
  <c r="R304"/>
  <c r="P304"/>
  <c r="N304"/>
  <c r="L304"/>
  <c r="J304"/>
  <c r="H304"/>
  <c r="F304"/>
  <c r="D304"/>
  <c r="BI304"/>
  <c r="BE304"/>
  <c r="BA304"/>
  <c r="BA499" s="1"/>
  <c r="AM304"/>
  <c r="AM499" s="1"/>
  <c r="AI304"/>
  <c r="AI499" s="1"/>
  <c r="AE304"/>
  <c r="AA304"/>
  <c r="W304"/>
  <c r="S304"/>
  <c r="O304"/>
  <c r="K304"/>
  <c r="G304"/>
  <c r="BG304"/>
  <c r="BC304"/>
  <c r="AO304"/>
  <c r="AO499" s="1"/>
  <c r="AK304"/>
  <c r="AG304"/>
  <c r="AC304"/>
  <c r="Y304"/>
  <c r="U304"/>
  <c r="Q304"/>
  <c r="M304"/>
  <c r="I304"/>
  <c r="E304"/>
  <c r="AK499"/>
  <c r="AJ499"/>
  <c r="AN499"/>
  <c r="AP499"/>
  <c r="AT499"/>
  <c r="AX499"/>
  <c r="AQ499"/>
  <c r="AU499"/>
  <c r="AY499"/>
  <c r="AX108"/>
  <c r="AV108"/>
  <c r="AT108"/>
  <c r="AR108"/>
  <c r="AP108"/>
  <c r="AY108"/>
  <c r="AW108"/>
  <c r="AU108"/>
  <c r="AS108"/>
  <c r="AQ108"/>
  <c r="AO108"/>
  <c r="BI108"/>
  <c r="BG108"/>
  <c r="BE108"/>
  <c r="BC108"/>
  <c r="BA108"/>
  <c r="AM108"/>
  <c r="AK108"/>
  <c r="AI108"/>
  <c r="AG108"/>
  <c r="AE108"/>
  <c r="AC108"/>
  <c r="AA108"/>
  <c r="Y108"/>
  <c r="W108"/>
  <c r="U108"/>
  <c r="S108"/>
  <c r="Q108"/>
  <c r="O108"/>
  <c r="M108"/>
  <c r="K108"/>
  <c r="I108"/>
  <c r="G108"/>
  <c r="E108"/>
  <c r="BF108"/>
  <c r="BB108"/>
  <c r="AN108"/>
  <c r="AJ108"/>
  <c r="AF108"/>
  <c r="AB108"/>
  <c r="X108"/>
  <c r="T108"/>
  <c r="P108"/>
  <c r="L108"/>
  <c r="H108"/>
  <c r="D108"/>
  <c r="BH108"/>
  <c r="BD108"/>
  <c r="AZ108"/>
  <c r="AL108"/>
  <c r="AH108"/>
  <c r="AD108"/>
  <c r="Z108"/>
  <c r="V108"/>
  <c r="R108"/>
  <c r="N108"/>
  <c r="J108"/>
  <c r="F108"/>
  <c r="AG499"/>
  <c r="Y499"/>
  <c r="Q499"/>
  <c r="I499"/>
  <c r="BK107"/>
  <c r="BP1085"/>
  <c r="BP693"/>
  <c r="A305"/>
  <c r="BI499"/>
  <c r="BG499"/>
  <c r="BE499"/>
  <c r="BC499"/>
  <c r="AH499"/>
  <c r="AF499"/>
  <c r="AD499"/>
  <c r="AB499"/>
  <c r="Z499"/>
  <c r="X499"/>
  <c r="V499"/>
  <c r="T499"/>
  <c r="R499"/>
  <c r="P499"/>
  <c r="N499"/>
  <c r="L499"/>
  <c r="J499"/>
  <c r="H499"/>
  <c r="F499"/>
  <c r="D499"/>
  <c r="BH499"/>
  <c r="BF499"/>
  <c r="BD499"/>
  <c r="BB499"/>
  <c r="AE499"/>
  <c r="AC499"/>
  <c r="AA499"/>
  <c r="W499"/>
  <c r="U499"/>
  <c r="S499"/>
  <c r="O499"/>
  <c r="M499"/>
  <c r="K499"/>
  <c r="G499"/>
  <c r="E499"/>
  <c r="A1087"/>
  <c r="A696"/>
  <c r="BJ107"/>
  <c r="A109"/>
  <c r="AY305" l="1"/>
  <c r="AW305"/>
  <c r="AU305"/>
  <c r="AS305"/>
  <c r="AQ305"/>
  <c r="AX305"/>
  <c r="AV305"/>
  <c r="AT305"/>
  <c r="AR305"/>
  <c r="AP305"/>
  <c r="BH305"/>
  <c r="BF305"/>
  <c r="BD305"/>
  <c r="BB305"/>
  <c r="AZ305"/>
  <c r="AN305"/>
  <c r="AL305"/>
  <c r="AJ305"/>
  <c r="AH305"/>
  <c r="AF305"/>
  <c r="AD305"/>
  <c r="AB305"/>
  <c r="Z305"/>
  <c r="X305"/>
  <c r="V305"/>
  <c r="T305"/>
  <c r="R305"/>
  <c r="P305"/>
  <c r="N305"/>
  <c r="L305"/>
  <c r="J305"/>
  <c r="H305"/>
  <c r="F305"/>
  <c r="D305"/>
  <c r="BI305"/>
  <c r="BE305"/>
  <c r="BA305"/>
  <c r="AM305"/>
  <c r="AI305"/>
  <c r="AE305"/>
  <c r="AA305"/>
  <c r="W305"/>
  <c r="S305"/>
  <c r="O305"/>
  <c r="K305"/>
  <c r="G305"/>
  <c r="BG305"/>
  <c r="BC305"/>
  <c r="AO305"/>
  <c r="AO500" s="1"/>
  <c r="AK305"/>
  <c r="AG305"/>
  <c r="AC305"/>
  <c r="Y305"/>
  <c r="U305"/>
  <c r="Q305"/>
  <c r="M305"/>
  <c r="I305"/>
  <c r="E305"/>
  <c r="AL500"/>
  <c r="AJ500"/>
  <c r="AK500"/>
  <c r="AS500"/>
  <c r="AW500"/>
  <c r="AP500"/>
  <c r="AT500"/>
  <c r="AX500"/>
  <c r="AZ500"/>
  <c r="AN500"/>
  <c r="AI500"/>
  <c r="AM500"/>
  <c r="BA500"/>
  <c r="AQ500"/>
  <c r="AU500"/>
  <c r="AY500"/>
  <c r="AR500"/>
  <c r="AV500"/>
  <c r="AY109"/>
  <c r="AW109"/>
  <c r="AU109"/>
  <c r="AS109"/>
  <c r="AQ109"/>
  <c r="AO109"/>
  <c r="AX109"/>
  <c r="AV109"/>
  <c r="AT109"/>
  <c r="AR109"/>
  <c r="AP109"/>
  <c r="BH109"/>
  <c r="BF109"/>
  <c r="BD109"/>
  <c r="BB109"/>
  <c r="AZ109"/>
  <c r="AN109"/>
  <c r="AL109"/>
  <c r="AJ109"/>
  <c r="AH109"/>
  <c r="AF109"/>
  <c r="AD109"/>
  <c r="AB109"/>
  <c r="Z109"/>
  <c r="X109"/>
  <c r="V109"/>
  <c r="T109"/>
  <c r="R109"/>
  <c r="P109"/>
  <c r="N109"/>
  <c r="L109"/>
  <c r="J109"/>
  <c r="H109"/>
  <c r="F109"/>
  <c r="D109"/>
  <c r="BI109"/>
  <c r="BE109"/>
  <c r="BA109"/>
  <c r="AM109"/>
  <c r="AI109"/>
  <c r="AE109"/>
  <c r="AA109"/>
  <c r="W109"/>
  <c r="S109"/>
  <c r="O109"/>
  <c r="K109"/>
  <c r="G109"/>
  <c r="BG109"/>
  <c r="BC109"/>
  <c r="AK109"/>
  <c r="AG109"/>
  <c r="AC109"/>
  <c r="Y109"/>
  <c r="U109"/>
  <c r="Q109"/>
  <c r="M109"/>
  <c r="I109"/>
  <c r="E109"/>
  <c r="BG500"/>
  <c r="AF500"/>
  <c r="X500"/>
  <c r="P500"/>
  <c r="H500"/>
  <c r="BB500"/>
  <c r="AA500"/>
  <c r="S500"/>
  <c r="K500"/>
  <c r="I500"/>
  <c r="BK108"/>
  <c r="BP1086"/>
  <c r="BP694"/>
  <c r="A1088"/>
  <c r="A697"/>
  <c r="BH500"/>
  <c r="BF500"/>
  <c r="BD500"/>
  <c r="AG500"/>
  <c r="AE500"/>
  <c r="AC500"/>
  <c r="Y500"/>
  <c r="W500"/>
  <c r="U500"/>
  <c r="Q500"/>
  <c r="O500"/>
  <c r="M500"/>
  <c r="G500"/>
  <c r="E500"/>
  <c r="A306"/>
  <c r="BI500"/>
  <c r="BE500"/>
  <c r="BC500"/>
  <c r="AH500"/>
  <c r="AD500"/>
  <c r="AB500"/>
  <c r="Z500"/>
  <c r="V500"/>
  <c r="T500"/>
  <c r="R500"/>
  <c r="N500"/>
  <c r="L500"/>
  <c r="J500"/>
  <c r="F500"/>
  <c r="D500"/>
  <c r="BJ108"/>
  <c r="A110"/>
  <c r="AY306" l="1"/>
  <c r="AW306"/>
  <c r="AU306"/>
  <c r="AS306"/>
  <c r="AQ306"/>
  <c r="AX306"/>
  <c r="AV306"/>
  <c r="AT306"/>
  <c r="AR306"/>
  <c r="AP306"/>
  <c r="BH306"/>
  <c r="BF306"/>
  <c r="BD306"/>
  <c r="BB306"/>
  <c r="AZ306"/>
  <c r="AN306"/>
  <c r="AL306"/>
  <c r="AJ306"/>
  <c r="AH306"/>
  <c r="AF306"/>
  <c r="AD306"/>
  <c r="AB306"/>
  <c r="Z306"/>
  <c r="X306"/>
  <c r="V306"/>
  <c r="T306"/>
  <c r="R306"/>
  <c r="P306"/>
  <c r="N306"/>
  <c r="L306"/>
  <c r="J306"/>
  <c r="H306"/>
  <c r="F306"/>
  <c r="D306"/>
  <c r="BI306"/>
  <c r="BE306"/>
  <c r="BA306"/>
  <c r="AM306"/>
  <c r="AI306"/>
  <c r="AE306"/>
  <c r="AA306"/>
  <c r="W306"/>
  <c r="S306"/>
  <c r="O306"/>
  <c r="K306"/>
  <c r="G306"/>
  <c r="BG306"/>
  <c r="BC306"/>
  <c r="AO306"/>
  <c r="AO501" s="1"/>
  <c r="AK306"/>
  <c r="AG306"/>
  <c r="AC306"/>
  <c r="Y306"/>
  <c r="U306"/>
  <c r="Q306"/>
  <c r="M306"/>
  <c r="I306"/>
  <c r="E306"/>
  <c r="AM501"/>
  <c r="AJ501"/>
  <c r="AN501"/>
  <c r="AP501"/>
  <c r="AT501"/>
  <c r="AX501"/>
  <c r="AQ501"/>
  <c r="AU501"/>
  <c r="AY501"/>
  <c r="AK501"/>
  <c r="AI501"/>
  <c r="BA501"/>
  <c r="AL501"/>
  <c r="AZ501"/>
  <c r="AR501"/>
  <c r="AV501"/>
  <c r="AS501"/>
  <c r="AW501"/>
  <c r="AX110"/>
  <c r="AV110"/>
  <c r="AT110"/>
  <c r="AR110"/>
  <c r="AP110"/>
  <c r="AY110"/>
  <c r="AW110"/>
  <c r="AU110"/>
  <c r="AS110"/>
  <c r="AQ110"/>
  <c r="AO110"/>
  <c r="BI110"/>
  <c r="BG110"/>
  <c r="BE110"/>
  <c r="BC110"/>
  <c r="BA110"/>
  <c r="AM110"/>
  <c r="AK110"/>
  <c r="AI110"/>
  <c r="AG110"/>
  <c r="AE110"/>
  <c r="AC110"/>
  <c r="AA110"/>
  <c r="Y110"/>
  <c r="W110"/>
  <c r="U110"/>
  <c r="S110"/>
  <c r="Q110"/>
  <c r="O110"/>
  <c r="M110"/>
  <c r="K110"/>
  <c r="I110"/>
  <c r="G110"/>
  <c r="E110"/>
  <c r="BH110"/>
  <c r="BD110"/>
  <c r="AZ110"/>
  <c r="AL110"/>
  <c r="AH110"/>
  <c r="AD110"/>
  <c r="Z110"/>
  <c r="V110"/>
  <c r="R110"/>
  <c r="N110"/>
  <c r="J110"/>
  <c r="F110"/>
  <c r="BF110"/>
  <c r="BB110"/>
  <c r="AN110"/>
  <c r="AJ110"/>
  <c r="AF110"/>
  <c r="AB110"/>
  <c r="X110"/>
  <c r="T110"/>
  <c r="P110"/>
  <c r="L110"/>
  <c r="H110"/>
  <c r="D110"/>
  <c r="U501"/>
  <c r="M501"/>
  <c r="E501"/>
  <c r="BK109"/>
  <c r="BP1087"/>
  <c r="BP695"/>
  <c r="G64" i="9"/>
  <c r="A307" i="7"/>
  <c r="BI501"/>
  <c r="BG501"/>
  <c r="BE501"/>
  <c r="BC501"/>
  <c r="AH501"/>
  <c r="AF501"/>
  <c r="AD501"/>
  <c r="AB501"/>
  <c r="Z501"/>
  <c r="X501"/>
  <c r="V501"/>
  <c r="T501"/>
  <c r="R501"/>
  <c r="P501"/>
  <c r="N501"/>
  <c r="L501"/>
  <c r="J501"/>
  <c r="H501"/>
  <c r="F501"/>
  <c r="D501"/>
  <c r="BH501"/>
  <c r="BF501"/>
  <c r="BD501"/>
  <c r="BB501"/>
  <c r="AG501"/>
  <c r="AE501"/>
  <c r="AC501"/>
  <c r="AA501"/>
  <c r="Y501"/>
  <c r="W501"/>
  <c r="S501"/>
  <c r="Q501"/>
  <c r="O501"/>
  <c r="K501"/>
  <c r="I501"/>
  <c r="G501"/>
  <c r="A698"/>
  <c r="A1089"/>
  <c r="BJ109"/>
  <c r="A111"/>
  <c r="AY307" l="1"/>
  <c r="AW307"/>
  <c r="AU307"/>
  <c r="AS307"/>
  <c r="AQ307"/>
  <c r="AX307"/>
  <c r="AV307"/>
  <c r="AT307"/>
  <c r="AR307"/>
  <c r="AP307"/>
  <c r="BH307"/>
  <c r="BF307"/>
  <c r="BD307"/>
  <c r="BB307"/>
  <c r="AZ307"/>
  <c r="AN307"/>
  <c r="AL307"/>
  <c r="AJ307"/>
  <c r="AH307"/>
  <c r="AF307"/>
  <c r="AD307"/>
  <c r="AB307"/>
  <c r="Z307"/>
  <c r="X307"/>
  <c r="V307"/>
  <c r="T307"/>
  <c r="R307"/>
  <c r="P307"/>
  <c r="N307"/>
  <c r="L307"/>
  <c r="J307"/>
  <c r="H307"/>
  <c r="F307"/>
  <c r="D307"/>
  <c r="BI307"/>
  <c r="BE307"/>
  <c r="BA307"/>
  <c r="AM307"/>
  <c r="AI307"/>
  <c r="AE307"/>
  <c r="AA307"/>
  <c r="W307"/>
  <c r="S307"/>
  <c r="O307"/>
  <c r="K307"/>
  <c r="G307"/>
  <c r="BG307"/>
  <c r="BC307"/>
  <c r="AO307"/>
  <c r="AO502" s="1"/>
  <c r="AK307"/>
  <c r="AG307"/>
  <c r="AC307"/>
  <c r="Y307"/>
  <c r="U307"/>
  <c r="Q307"/>
  <c r="M307"/>
  <c r="I307"/>
  <c r="E307"/>
  <c r="AJ502"/>
  <c r="AL502"/>
  <c r="AK502"/>
  <c r="AS502"/>
  <c r="AW502"/>
  <c r="AP502"/>
  <c r="AT502"/>
  <c r="AX502"/>
  <c r="AN502"/>
  <c r="AZ502"/>
  <c r="AI502"/>
  <c r="AM502"/>
  <c r="BA502"/>
  <c r="AQ502"/>
  <c r="AU502"/>
  <c r="AY502"/>
  <c r="AR502"/>
  <c r="AV502"/>
  <c r="AY111"/>
  <c r="AW111"/>
  <c r="AU111"/>
  <c r="AS111"/>
  <c r="AQ111"/>
  <c r="AO111"/>
  <c r="AX111"/>
  <c r="AV111"/>
  <c r="AT111"/>
  <c r="AR111"/>
  <c r="AP111"/>
  <c r="BH111"/>
  <c r="BF111"/>
  <c r="BD111"/>
  <c r="BB111"/>
  <c r="AZ111"/>
  <c r="AN111"/>
  <c r="AL111"/>
  <c r="AJ111"/>
  <c r="AH111"/>
  <c r="AF111"/>
  <c r="AD111"/>
  <c r="AB111"/>
  <c r="Z111"/>
  <c r="X111"/>
  <c r="V111"/>
  <c r="T111"/>
  <c r="R111"/>
  <c r="P111"/>
  <c r="N111"/>
  <c r="L111"/>
  <c r="J111"/>
  <c r="H111"/>
  <c r="F111"/>
  <c r="D111"/>
  <c r="BG111"/>
  <c r="BC111"/>
  <c r="AK111"/>
  <c r="AG111"/>
  <c r="AC111"/>
  <c r="Y111"/>
  <c r="U111"/>
  <c r="Q111"/>
  <c r="M111"/>
  <c r="I111"/>
  <c r="E111"/>
  <c r="BI111"/>
  <c r="BE111"/>
  <c r="BA111"/>
  <c r="AM111"/>
  <c r="AI111"/>
  <c r="AE111"/>
  <c r="AA111"/>
  <c r="W111"/>
  <c r="S111"/>
  <c r="O111"/>
  <c r="K111"/>
  <c r="G111"/>
  <c r="E502"/>
  <c r="BK110"/>
  <c r="BP1088"/>
  <c r="BP696"/>
  <c r="G69" i="9"/>
  <c r="A1090" i="7"/>
  <c r="A699"/>
  <c r="BH502"/>
  <c r="BF502"/>
  <c r="BD502"/>
  <c r="BB502"/>
  <c r="AG502"/>
  <c r="AE502"/>
  <c r="AC502"/>
  <c r="AA502"/>
  <c r="Y502"/>
  <c r="W502"/>
  <c r="U502"/>
  <c r="S502"/>
  <c r="Q502"/>
  <c r="O502"/>
  <c r="M502"/>
  <c r="K502"/>
  <c r="I502"/>
  <c r="G502"/>
  <c r="A308"/>
  <c r="BI502"/>
  <c r="BG502"/>
  <c r="BE502"/>
  <c r="BC502"/>
  <c r="AH502"/>
  <c r="AF502"/>
  <c r="AD502"/>
  <c r="AB502"/>
  <c r="Z502"/>
  <c r="X502"/>
  <c r="V502"/>
  <c r="T502"/>
  <c r="R502"/>
  <c r="P502"/>
  <c r="N502"/>
  <c r="L502"/>
  <c r="J502"/>
  <c r="H502"/>
  <c r="F502"/>
  <c r="D502"/>
  <c r="BJ110"/>
  <c r="A112"/>
  <c r="AY308" l="1"/>
  <c r="AW308"/>
  <c r="AU308"/>
  <c r="AS308"/>
  <c r="AQ308"/>
  <c r="AX308"/>
  <c r="AV308"/>
  <c r="AT308"/>
  <c r="AR308"/>
  <c r="AP308"/>
  <c r="BH308"/>
  <c r="BF308"/>
  <c r="BD308"/>
  <c r="BB308"/>
  <c r="AZ308"/>
  <c r="AN308"/>
  <c r="AL308"/>
  <c r="AJ308"/>
  <c r="AH308"/>
  <c r="AF308"/>
  <c r="AD308"/>
  <c r="AB308"/>
  <c r="Z308"/>
  <c r="X308"/>
  <c r="V308"/>
  <c r="T308"/>
  <c r="R308"/>
  <c r="P308"/>
  <c r="N308"/>
  <c r="L308"/>
  <c r="J308"/>
  <c r="H308"/>
  <c r="F308"/>
  <c r="D308"/>
  <c r="BI308"/>
  <c r="BE308"/>
  <c r="BA308"/>
  <c r="AM308"/>
  <c r="AI308"/>
  <c r="AE308"/>
  <c r="AA308"/>
  <c r="W308"/>
  <c r="S308"/>
  <c r="O308"/>
  <c r="K308"/>
  <c r="G308"/>
  <c r="BG308"/>
  <c r="BC308"/>
  <c r="AO308"/>
  <c r="AO503" s="1"/>
  <c r="AK308"/>
  <c r="AG308"/>
  <c r="AC308"/>
  <c r="Y308"/>
  <c r="U308"/>
  <c r="Q308"/>
  <c r="M308"/>
  <c r="I308"/>
  <c r="E308"/>
  <c r="AK503"/>
  <c r="AJ503"/>
  <c r="AN503"/>
  <c r="AP503"/>
  <c r="AT503"/>
  <c r="AX503"/>
  <c r="AQ503"/>
  <c r="AU503"/>
  <c r="AY503"/>
  <c r="AM503"/>
  <c r="AI503"/>
  <c r="BA503"/>
  <c r="AL503"/>
  <c r="AZ503"/>
  <c r="AR503"/>
  <c r="AV503"/>
  <c r="AS503"/>
  <c r="AW503"/>
  <c r="AX112"/>
  <c r="AV112"/>
  <c r="AT112"/>
  <c r="AR112"/>
  <c r="AP112"/>
  <c r="AY112"/>
  <c r="AW112"/>
  <c r="AU112"/>
  <c r="AS112"/>
  <c r="AQ112"/>
  <c r="AO112"/>
  <c r="BI112"/>
  <c r="BG112"/>
  <c r="BE112"/>
  <c r="BC112"/>
  <c r="BA112"/>
  <c r="AM112"/>
  <c r="AK112"/>
  <c r="AI112"/>
  <c r="AG112"/>
  <c r="AE112"/>
  <c r="AC112"/>
  <c r="AA112"/>
  <c r="Y112"/>
  <c r="W112"/>
  <c r="U112"/>
  <c r="S112"/>
  <c r="Q112"/>
  <c r="O112"/>
  <c r="M112"/>
  <c r="K112"/>
  <c r="I112"/>
  <c r="G112"/>
  <c r="E112"/>
  <c r="BF112"/>
  <c r="BB112"/>
  <c r="AN112"/>
  <c r="AJ112"/>
  <c r="AF112"/>
  <c r="AB112"/>
  <c r="X112"/>
  <c r="T112"/>
  <c r="P112"/>
  <c r="L112"/>
  <c r="H112"/>
  <c r="D112"/>
  <c r="BH112"/>
  <c r="BD112"/>
  <c r="AZ112"/>
  <c r="AL112"/>
  <c r="AH112"/>
  <c r="AD112"/>
  <c r="Z112"/>
  <c r="V112"/>
  <c r="R112"/>
  <c r="N112"/>
  <c r="J112"/>
  <c r="F112"/>
  <c r="BB503"/>
  <c r="AA503"/>
  <c r="S503"/>
  <c r="K503"/>
  <c r="BI503"/>
  <c r="AH503"/>
  <c r="Z503"/>
  <c r="R503"/>
  <c r="J503"/>
  <c r="AG503"/>
  <c r="Q503"/>
  <c r="I503"/>
  <c r="BK111"/>
  <c r="BP1089"/>
  <c r="BP697"/>
  <c r="A700"/>
  <c r="A309"/>
  <c r="BG503"/>
  <c r="BE503"/>
  <c r="BC503"/>
  <c r="AF503"/>
  <c r="AD503"/>
  <c r="AB503"/>
  <c r="X503"/>
  <c r="V503"/>
  <c r="T503"/>
  <c r="P503"/>
  <c r="N503"/>
  <c r="L503"/>
  <c r="H503"/>
  <c r="F503"/>
  <c r="D503"/>
  <c r="BH503"/>
  <c r="BF503"/>
  <c r="BD503"/>
  <c r="AE503"/>
  <c r="AC503"/>
  <c r="Y503"/>
  <c r="W503"/>
  <c r="U503"/>
  <c r="O503"/>
  <c r="M503"/>
  <c r="G503"/>
  <c r="E503"/>
  <c r="A1091"/>
  <c r="BJ111"/>
  <c r="A113"/>
  <c r="AY309" l="1"/>
  <c r="AW309"/>
  <c r="AW504" s="1"/>
  <c r="AU309"/>
  <c r="AS309"/>
  <c r="AS504" s="1"/>
  <c r="AQ309"/>
  <c r="AX309"/>
  <c r="AX504" s="1"/>
  <c r="AV309"/>
  <c r="AT309"/>
  <c r="AT504" s="1"/>
  <c r="AR309"/>
  <c r="AP309"/>
  <c r="AP504" s="1"/>
  <c r="BH309"/>
  <c r="BF309"/>
  <c r="BD309"/>
  <c r="BB309"/>
  <c r="AZ309"/>
  <c r="AN309"/>
  <c r="AL309"/>
  <c r="AL504" s="1"/>
  <c r="AJ309"/>
  <c r="AJ504" s="1"/>
  <c r="AH309"/>
  <c r="AF309"/>
  <c r="AD309"/>
  <c r="AB309"/>
  <c r="Z309"/>
  <c r="X309"/>
  <c r="V309"/>
  <c r="T309"/>
  <c r="R309"/>
  <c r="P309"/>
  <c r="N309"/>
  <c r="L309"/>
  <c r="J309"/>
  <c r="H309"/>
  <c r="F309"/>
  <c r="D309"/>
  <c r="BI309"/>
  <c r="BE309"/>
  <c r="BA309"/>
  <c r="AM309"/>
  <c r="AI309"/>
  <c r="AE309"/>
  <c r="AA309"/>
  <c r="W309"/>
  <c r="S309"/>
  <c r="O309"/>
  <c r="K309"/>
  <c r="G309"/>
  <c r="BG309"/>
  <c r="BC309"/>
  <c r="AO309"/>
  <c r="AO504" s="1"/>
  <c r="AK309"/>
  <c r="AK504" s="1"/>
  <c r="AG309"/>
  <c r="AC309"/>
  <c r="Y309"/>
  <c r="U309"/>
  <c r="Q309"/>
  <c r="M309"/>
  <c r="I309"/>
  <c r="E309"/>
  <c r="AZ504"/>
  <c r="AN504"/>
  <c r="AI504"/>
  <c r="AM504"/>
  <c r="BA504"/>
  <c r="AQ504"/>
  <c r="AU504"/>
  <c r="AY504"/>
  <c r="AR504"/>
  <c r="AV504"/>
  <c r="AY113"/>
  <c r="AW113"/>
  <c r="AU113"/>
  <c r="AS113"/>
  <c r="AQ113"/>
  <c r="AO113"/>
  <c r="AX113"/>
  <c r="AV113"/>
  <c r="AT113"/>
  <c r="AR113"/>
  <c r="AP113"/>
  <c r="BH113"/>
  <c r="BF113"/>
  <c r="BD113"/>
  <c r="BB113"/>
  <c r="AZ113"/>
  <c r="AN113"/>
  <c r="AL113"/>
  <c r="AJ113"/>
  <c r="AH113"/>
  <c r="AF113"/>
  <c r="AD113"/>
  <c r="AB113"/>
  <c r="Z113"/>
  <c r="X113"/>
  <c r="V113"/>
  <c r="T113"/>
  <c r="R113"/>
  <c r="P113"/>
  <c r="N113"/>
  <c r="L113"/>
  <c r="J113"/>
  <c r="H113"/>
  <c r="F113"/>
  <c r="D113"/>
  <c r="BI113"/>
  <c r="BE113"/>
  <c r="BA113"/>
  <c r="AM113"/>
  <c r="AI113"/>
  <c r="AE113"/>
  <c r="AA113"/>
  <c r="W113"/>
  <c r="S113"/>
  <c r="O113"/>
  <c r="K113"/>
  <c r="G113"/>
  <c r="BG113"/>
  <c r="BC113"/>
  <c r="AK113"/>
  <c r="AG113"/>
  <c r="AC113"/>
  <c r="Y113"/>
  <c r="U113"/>
  <c r="Q113"/>
  <c r="M113"/>
  <c r="I113"/>
  <c r="E113"/>
  <c r="BD504"/>
  <c r="AC504"/>
  <c r="U504"/>
  <c r="M504"/>
  <c r="E504"/>
  <c r="BK112"/>
  <c r="BP1090"/>
  <c r="BP698"/>
  <c r="A1092"/>
  <c r="BH504"/>
  <c r="BF504"/>
  <c r="BB504"/>
  <c r="AG504"/>
  <c r="AE504"/>
  <c r="AA504"/>
  <c r="Y504"/>
  <c r="W504"/>
  <c r="S504"/>
  <c r="Q504"/>
  <c r="O504"/>
  <c r="K504"/>
  <c r="I504"/>
  <c r="G504"/>
  <c r="A310"/>
  <c r="BI504"/>
  <c r="BG504"/>
  <c r="BE504"/>
  <c r="BC504"/>
  <c r="AH504"/>
  <c r="AF504"/>
  <c r="AD504"/>
  <c r="AB504"/>
  <c r="Z504"/>
  <c r="X504"/>
  <c r="V504"/>
  <c r="T504"/>
  <c r="R504"/>
  <c r="P504"/>
  <c r="N504"/>
  <c r="L504"/>
  <c r="J504"/>
  <c r="H504"/>
  <c r="F504"/>
  <c r="D504"/>
  <c r="A701"/>
  <c r="BJ112"/>
  <c r="A114"/>
  <c r="AY310" l="1"/>
  <c r="AW310"/>
  <c r="AU310"/>
  <c r="AS310"/>
  <c r="AQ310"/>
  <c r="AX310"/>
  <c r="AV310"/>
  <c r="AT310"/>
  <c r="AR310"/>
  <c r="AP310"/>
  <c r="BH310"/>
  <c r="BF310"/>
  <c r="BD310"/>
  <c r="BB310"/>
  <c r="AZ310"/>
  <c r="AN310"/>
  <c r="AL310"/>
  <c r="AJ310"/>
  <c r="AH310"/>
  <c r="AF310"/>
  <c r="AD310"/>
  <c r="AB310"/>
  <c r="Z310"/>
  <c r="X310"/>
  <c r="V310"/>
  <c r="T310"/>
  <c r="R310"/>
  <c r="P310"/>
  <c r="N310"/>
  <c r="L310"/>
  <c r="J310"/>
  <c r="H310"/>
  <c r="F310"/>
  <c r="D310"/>
  <c r="BI310"/>
  <c r="BE310"/>
  <c r="BA310"/>
  <c r="BA505" s="1"/>
  <c r="AM310"/>
  <c r="AI310"/>
  <c r="AE310"/>
  <c r="AA310"/>
  <c r="W310"/>
  <c r="S310"/>
  <c r="O310"/>
  <c r="K310"/>
  <c r="G310"/>
  <c r="BG310"/>
  <c r="BC310"/>
  <c r="AO310"/>
  <c r="AO505" s="1"/>
  <c r="AK310"/>
  <c r="AG310"/>
  <c r="AC310"/>
  <c r="Y310"/>
  <c r="U310"/>
  <c r="Q310"/>
  <c r="M310"/>
  <c r="I310"/>
  <c r="E310"/>
  <c r="AK505"/>
  <c r="AM505"/>
  <c r="AJ505"/>
  <c r="AN505"/>
  <c r="AP505"/>
  <c r="AT505"/>
  <c r="AX505"/>
  <c r="AQ505"/>
  <c r="AU505"/>
  <c r="AY505"/>
  <c r="AI505"/>
  <c r="AL505"/>
  <c r="AZ505"/>
  <c r="AR505"/>
  <c r="AV505"/>
  <c r="AS505"/>
  <c r="AW505"/>
  <c r="AX114"/>
  <c r="AV114"/>
  <c r="AT114"/>
  <c r="AR114"/>
  <c r="AP114"/>
  <c r="AY114"/>
  <c r="AW114"/>
  <c r="AU114"/>
  <c r="AS114"/>
  <c r="AQ114"/>
  <c r="AO114"/>
  <c r="BI114"/>
  <c r="BG114"/>
  <c r="BE114"/>
  <c r="BC114"/>
  <c r="BA114"/>
  <c r="AM114"/>
  <c r="AK114"/>
  <c r="AI114"/>
  <c r="AG114"/>
  <c r="AE114"/>
  <c r="AC114"/>
  <c r="AA114"/>
  <c r="Y114"/>
  <c r="W114"/>
  <c r="U114"/>
  <c r="S114"/>
  <c r="Q114"/>
  <c r="O114"/>
  <c r="M114"/>
  <c r="K114"/>
  <c r="I114"/>
  <c r="G114"/>
  <c r="E114"/>
  <c r="BH114"/>
  <c r="BD114"/>
  <c r="AZ114"/>
  <c r="AL114"/>
  <c r="AH114"/>
  <c r="AD114"/>
  <c r="Z114"/>
  <c r="V114"/>
  <c r="R114"/>
  <c r="N114"/>
  <c r="J114"/>
  <c r="F114"/>
  <c r="BF114"/>
  <c r="BB114"/>
  <c r="AN114"/>
  <c r="AJ114"/>
  <c r="AF114"/>
  <c r="AB114"/>
  <c r="X114"/>
  <c r="T114"/>
  <c r="P114"/>
  <c r="L114"/>
  <c r="H114"/>
  <c r="D114"/>
  <c r="Y505"/>
  <c r="Q505"/>
  <c r="I505"/>
  <c r="E505"/>
  <c r="BK113"/>
  <c r="BP1091"/>
  <c r="BP699"/>
  <c r="A311"/>
  <c r="BI505"/>
  <c r="BG505"/>
  <c r="BE505"/>
  <c r="BC505"/>
  <c r="AH505"/>
  <c r="AF505"/>
  <c r="AD505"/>
  <c r="AB505"/>
  <c r="Z505"/>
  <c r="X505"/>
  <c r="V505"/>
  <c r="T505"/>
  <c r="R505"/>
  <c r="P505"/>
  <c r="N505"/>
  <c r="L505"/>
  <c r="J505"/>
  <c r="H505"/>
  <c r="F505"/>
  <c r="D505"/>
  <c r="BH505"/>
  <c r="BF505"/>
  <c r="BD505"/>
  <c r="BB505"/>
  <c r="AG505"/>
  <c r="AE505"/>
  <c r="AC505"/>
  <c r="AA505"/>
  <c r="W505"/>
  <c r="U505"/>
  <c r="S505"/>
  <c r="O505"/>
  <c r="M505"/>
  <c r="K505"/>
  <c r="G505"/>
  <c r="A702"/>
  <c r="A1093"/>
  <c r="BJ113"/>
  <c r="A115"/>
  <c r="AY311" l="1"/>
  <c r="AW311"/>
  <c r="AU311"/>
  <c r="AS311"/>
  <c r="AQ311"/>
  <c r="AX311"/>
  <c r="AV311"/>
  <c r="AT311"/>
  <c r="AR311"/>
  <c r="AP311"/>
  <c r="BH311"/>
  <c r="BF311"/>
  <c r="BD311"/>
  <c r="BB311"/>
  <c r="AZ311"/>
  <c r="AN311"/>
  <c r="AL311"/>
  <c r="AJ311"/>
  <c r="AH311"/>
  <c r="AF311"/>
  <c r="AD311"/>
  <c r="AB311"/>
  <c r="Z311"/>
  <c r="X311"/>
  <c r="V311"/>
  <c r="T311"/>
  <c r="R311"/>
  <c r="P311"/>
  <c r="N311"/>
  <c r="L311"/>
  <c r="J311"/>
  <c r="H311"/>
  <c r="F311"/>
  <c r="D311"/>
  <c r="BI311"/>
  <c r="BE311"/>
  <c r="BA311"/>
  <c r="AM311"/>
  <c r="AI311"/>
  <c r="AE311"/>
  <c r="AA311"/>
  <c r="W311"/>
  <c r="S311"/>
  <c r="O311"/>
  <c r="K311"/>
  <c r="G311"/>
  <c r="BG311"/>
  <c r="BC311"/>
  <c r="AO311"/>
  <c r="AO506" s="1"/>
  <c r="AK311"/>
  <c r="AG311"/>
  <c r="AC311"/>
  <c r="Y311"/>
  <c r="U311"/>
  <c r="Q311"/>
  <c r="M311"/>
  <c r="I311"/>
  <c r="E311"/>
  <c r="AJ506"/>
  <c r="AL506"/>
  <c r="AK506"/>
  <c r="AS506"/>
  <c r="AW506"/>
  <c r="AP506"/>
  <c r="AT506"/>
  <c r="AX506"/>
  <c r="AN506"/>
  <c r="AZ506"/>
  <c r="AI506"/>
  <c r="AM506"/>
  <c r="BA506"/>
  <c r="AQ506"/>
  <c r="AU506"/>
  <c r="AY506"/>
  <c r="AR506"/>
  <c r="AV506"/>
  <c r="AY115"/>
  <c r="AW115"/>
  <c r="AU115"/>
  <c r="AS115"/>
  <c r="AQ115"/>
  <c r="AO115"/>
  <c r="AX115"/>
  <c r="AV115"/>
  <c r="AT115"/>
  <c r="AR115"/>
  <c r="AP115"/>
  <c r="BH115"/>
  <c r="BF115"/>
  <c r="BD115"/>
  <c r="BB115"/>
  <c r="AZ115"/>
  <c r="AN115"/>
  <c r="AL115"/>
  <c r="AJ115"/>
  <c r="AH115"/>
  <c r="AF115"/>
  <c r="AD115"/>
  <c r="AB115"/>
  <c r="Z115"/>
  <c r="X115"/>
  <c r="V115"/>
  <c r="T115"/>
  <c r="R115"/>
  <c r="P115"/>
  <c r="N115"/>
  <c r="L115"/>
  <c r="J115"/>
  <c r="H115"/>
  <c r="F115"/>
  <c r="D115"/>
  <c r="BG115"/>
  <c r="BC115"/>
  <c r="AK115"/>
  <c r="AG115"/>
  <c r="AC115"/>
  <c r="Y115"/>
  <c r="U115"/>
  <c r="Q115"/>
  <c r="M115"/>
  <c r="I115"/>
  <c r="E115"/>
  <c r="BI115"/>
  <c r="BE115"/>
  <c r="BA115"/>
  <c r="AM115"/>
  <c r="AI115"/>
  <c r="AE115"/>
  <c r="AA115"/>
  <c r="W115"/>
  <c r="S115"/>
  <c r="O115"/>
  <c r="K115"/>
  <c r="G115"/>
  <c r="F506"/>
  <c r="BD506"/>
  <c r="AC506"/>
  <c r="U506"/>
  <c r="M506"/>
  <c r="E506"/>
  <c r="BK114"/>
  <c r="BP1092"/>
  <c r="BP700"/>
  <c r="A1094"/>
  <c r="A703"/>
  <c r="BH506"/>
  <c r="BF506"/>
  <c r="BB506"/>
  <c r="AG506"/>
  <c r="AE506"/>
  <c r="AA506"/>
  <c r="Y506"/>
  <c r="W506"/>
  <c r="S506"/>
  <c r="Q506"/>
  <c r="O506"/>
  <c r="K506"/>
  <c r="I506"/>
  <c r="G506"/>
  <c r="A312"/>
  <c r="BI506"/>
  <c r="BG506"/>
  <c r="BE506"/>
  <c r="BC506"/>
  <c r="AH506"/>
  <c r="AF506"/>
  <c r="AD506"/>
  <c r="AB506"/>
  <c r="Z506"/>
  <c r="X506"/>
  <c r="V506"/>
  <c r="T506"/>
  <c r="R506"/>
  <c r="P506"/>
  <c r="N506"/>
  <c r="L506"/>
  <c r="J506"/>
  <c r="H506"/>
  <c r="D506"/>
  <c r="BJ114"/>
  <c r="A116"/>
  <c r="AY312" l="1"/>
  <c r="AY507" s="1"/>
  <c r="AW312"/>
  <c r="AU312"/>
  <c r="AU507" s="1"/>
  <c r="AS312"/>
  <c r="AQ312"/>
  <c r="AQ507" s="1"/>
  <c r="AX312"/>
  <c r="AX507" s="1"/>
  <c r="AV312"/>
  <c r="AT312"/>
  <c r="AT507" s="1"/>
  <c r="AR312"/>
  <c r="AP312"/>
  <c r="AP507" s="1"/>
  <c r="BH312"/>
  <c r="BF312"/>
  <c r="BD312"/>
  <c r="BB312"/>
  <c r="AZ312"/>
  <c r="AN312"/>
  <c r="AN507" s="1"/>
  <c r="AL312"/>
  <c r="AJ312"/>
  <c r="AJ507" s="1"/>
  <c r="AH312"/>
  <c r="AF312"/>
  <c r="AD312"/>
  <c r="AB312"/>
  <c r="Z312"/>
  <c r="X312"/>
  <c r="V312"/>
  <c r="T312"/>
  <c r="R312"/>
  <c r="P312"/>
  <c r="N312"/>
  <c r="L312"/>
  <c r="J312"/>
  <c r="H312"/>
  <c r="F312"/>
  <c r="D312"/>
  <c r="BI312"/>
  <c r="BE312"/>
  <c r="BA312"/>
  <c r="BA507" s="1"/>
  <c r="AM312"/>
  <c r="AM507" s="1"/>
  <c r="AI312"/>
  <c r="AE312"/>
  <c r="AA312"/>
  <c r="W312"/>
  <c r="S312"/>
  <c r="O312"/>
  <c r="K312"/>
  <c r="G312"/>
  <c r="BG312"/>
  <c r="BC312"/>
  <c r="AO312"/>
  <c r="AO507" s="1"/>
  <c r="AK312"/>
  <c r="AK507" s="1"/>
  <c r="AG312"/>
  <c r="AC312"/>
  <c r="Y312"/>
  <c r="U312"/>
  <c r="Q312"/>
  <c r="M312"/>
  <c r="I312"/>
  <c r="E312"/>
  <c r="AI507"/>
  <c r="AL507"/>
  <c r="AZ507"/>
  <c r="AR507"/>
  <c r="AV507"/>
  <c r="AS507"/>
  <c r="AW507"/>
  <c r="AX116"/>
  <c r="AV116"/>
  <c r="AT116"/>
  <c r="AR116"/>
  <c r="AP116"/>
  <c r="AY116"/>
  <c r="AW116"/>
  <c r="AU116"/>
  <c r="AS116"/>
  <c r="AQ116"/>
  <c r="AO116"/>
  <c r="BI116"/>
  <c r="BG116"/>
  <c r="BE116"/>
  <c r="BC116"/>
  <c r="BA116"/>
  <c r="AM116"/>
  <c r="AK116"/>
  <c r="AI116"/>
  <c r="AG116"/>
  <c r="AE116"/>
  <c r="AC116"/>
  <c r="AA116"/>
  <c r="Y116"/>
  <c r="W116"/>
  <c r="U116"/>
  <c r="S116"/>
  <c r="Q116"/>
  <c r="O116"/>
  <c r="M116"/>
  <c r="K116"/>
  <c r="I116"/>
  <c r="G116"/>
  <c r="E116"/>
  <c r="BF116"/>
  <c r="BB116"/>
  <c r="AN116"/>
  <c r="AJ116"/>
  <c r="AF116"/>
  <c r="AB116"/>
  <c r="X116"/>
  <c r="T116"/>
  <c r="P116"/>
  <c r="L116"/>
  <c r="H116"/>
  <c r="D116"/>
  <c r="BH116"/>
  <c r="BD116"/>
  <c r="AZ116"/>
  <c r="AL116"/>
  <c r="AH116"/>
  <c r="AD116"/>
  <c r="Z116"/>
  <c r="V116"/>
  <c r="R116"/>
  <c r="N116"/>
  <c r="J116"/>
  <c r="F116"/>
  <c r="BB507"/>
  <c r="AA507"/>
  <c r="S507"/>
  <c r="K507"/>
  <c r="BI507"/>
  <c r="AH507"/>
  <c r="Z507"/>
  <c r="R507"/>
  <c r="J507"/>
  <c r="U507"/>
  <c r="E507"/>
  <c r="BK115"/>
  <c r="BP1093"/>
  <c r="BP701"/>
  <c r="A704"/>
  <c r="A313"/>
  <c r="BG507"/>
  <c r="BE507"/>
  <c r="BC507"/>
  <c r="AF507"/>
  <c r="AD507"/>
  <c r="AB507"/>
  <c r="X507"/>
  <c r="V507"/>
  <c r="T507"/>
  <c r="P507"/>
  <c r="N507"/>
  <c r="L507"/>
  <c r="H507"/>
  <c r="F507"/>
  <c r="D507"/>
  <c r="BH507"/>
  <c r="BF507"/>
  <c r="BD507"/>
  <c r="AG507"/>
  <c r="AE507"/>
  <c r="AC507"/>
  <c r="Y507"/>
  <c r="W507"/>
  <c r="Q507"/>
  <c r="O507"/>
  <c r="M507"/>
  <c r="I507"/>
  <c r="G507"/>
  <c r="A1095"/>
  <c r="BJ115"/>
  <c r="A117"/>
  <c r="AY313" l="1"/>
  <c r="AW313"/>
  <c r="AU313"/>
  <c r="AS313"/>
  <c r="AQ313"/>
  <c r="AX313"/>
  <c r="AV313"/>
  <c r="AT313"/>
  <c r="AR313"/>
  <c r="AP313"/>
  <c r="BH313"/>
  <c r="BF313"/>
  <c r="BD313"/>
  <c r="BB313"/>
  <c r="AZ313"/>
  <c r="AN313"/>
  <c r="AL313"/>
  <c r="AJ313"/>
  <c r="AH313"/>
  <c r="AF313"/>
  <c r="AD313"/>
  <c r="AB313"/>
  <c r="Z313"/>
  <c r="X313"/>
  <c r="V313"/>
  <c r="T313"/>
  <c r="R313"/>
  <c r="P313"/>
  <c r="N313"/>
  <c r="L313"/>
  <c r="J313"/>
  <c r="H313"/>
  <c r="F313"/>
  <c r="D313"/>
  <c r="BI313"/>
  <c r="BE313"/>
  <c r="BA313"/>
  <c r="AM313"/>
  <c r="AI313"/>
  <c r="AE313"/>
  <c r="AA313"/>
  <c r="W313"/>
  <c r="S313"/>
  <c r="O313"/>
  <c r="K313"/>
  <c r="G313"/>
  <c r="BG313"/>
  <c r="BC313"/>
  <c r="AO313"/>
  <c r="AO508" s="1"/>
  <c r="AK313"/>
  <c r="AG313"/>
  <c r="AC313"/>
  <c r="Y313"/>
  <c r="U313"/>
  <c r="Q313"/>
  <c r="M313"/>
  <c r="I313"/>
  <c r="E313"/>
  <c r="AL508"/>
  <c r="AJ508"/>
  <c r="AK508"/>
  <c r="AS508"/>
  <c r="AW508"/>
  <c r="AP508"/>
  <c r="AT508"/>
  <c r="AX508"/>
  <c r="AZ508"/>
  <c r="AN508"/>
  <c r="AI508"/>
  <c r="AM508"/>
  <c r="BA508"/>
  <c r="AQ508"/>
  <c r="AU508"/>
  <c r="AY508"/>
  <c r="AR508"/>
  <c r="AV508"/>
  <c r="AY117"/>
  <c r="AW117"/>
  <c r="AU117"/>
  <c r="AS117"/>
  <c r="AQ117"/>
  <c r="AO117"/>
  <c r="AX117"/>
  <c r="AV117"/>
  <c r="AT117"/>
  <c r="AR117"/>
  <c r="AP117"/>
  <c r="BH117"/>
  <c r="BF117"/>
  <c r="BD117"/>
  <c r="BB117"/>
  <c r="AZ117"/>
  <c r="AN117"/>
  <c r="AL117"/>
  <c r="AJ117"/>
  <c r="AH117"/>
  <c r="AF117"/>
  <c r="AD117"/>
  <c r="AB117"/>
  <c r="Z117"/>
  <c r="X117"/>
  <c r="V117"/>
  <c r="T117"/>
  <c r="R117"/>
  <c r="P117"/>
  <c r="N117"/>
  <c r="L117"/>
  <c r="J117"/>
  <c r="H117"/>
  <c r="F117"/>
  <c r="D117"/>
  <c r="BG117"/>
  <c r="BC117"/>
  <c r="BI117"/>
  <c r="BA117"/>
  <c r="AM117"/>
  <c r="AI117"/>
  <c r="AE117"/>
  <c r="AA117"/>
  <c r="W117"/>
  <c r="S117"/>
  <c r="O117"/>
  <c r="K117"/>
  <c r="G117"/>
  <c r="BE117"/>
  <c r="AK117"/>
  <c r="AG117"/>
  <c r="AC117"/>
  <c r="Y117"/>
  <c r="U117"/>
  <c r="Q117"/>
  <c r="M117"/>
  <c r="I117"/>
  <c r="E117"/>
  <c r="S508"/>
  <c r="BI508"/>
  <c r="AH508"/>
  <c r="Z508"/>
  <c r="R508"/>
  <c r="J508"/>
  <c r="BH508"/>
  <c r="AG508"/>
  <c r="Y508"/>
  <c r="U508"/>
  <c r="Q508"/>
  <c r="M508"/>
  <c r="I508"/>
  <c r="E508"/>
  <c r="BK116"/>
  <c r="BP1094"/>
  <c r="BP702"/>
  <c r="A1096"/>
  <c r="BF508"/>
  <c r="BD508"/>
  <c r="BB508"/>
  <c r="AE508"/>
  <c r="AC508"/>
  <c r="AA508"/>
  <c r="W508"/>
  <c r="O508"/>
  <c r="K508"/>
  <c r="G508"/>
  <c r="A314"/>
  <c r="BG508"/>
  <c r="BE508"/>
  <c r="BC508"/>
  <c r="AF508"/>
  <c r="AD508"/>
  <c r="AB508"/>
  <c r="X508"/>
  <c r="V508"/>
  <c r="T508"/>
  <c r="P508"/>
  <c r="N508"/>
  <c r="L508"/>
  <c r="H508"/>
  <c r="F508"/>
  <c r="D508"/>
  <c r="A705"/>
  <c r="A118"/>
  <c r="BJ116"/>
  <c r="AY314" l="1"/>
  <c r="AY509" s="1"/>
  <c r="AW314"/>
  <c r="AU314"/>
  <c r="AU509" s="1"/>
  <c r="AS314"/>
  <c r="AQ314"/>
  <c r="AQ509" s="1"/>
  <c r="AX314"/>
  <c r="AX509" s="1"/>
  <c r="AV314"/>
  <c r="AT314"/>
  <c r="AT509" s="1"/>
  <c r="AR314"/>
  <c r="AP314"/>
  <c r="AP509" s="1"/>
  <c r="BH314"/>
  <c r="BF314"/>
  <c r="BD314"/>
  <c r="BB314"/>
  <c r="AZ314"/>
  <c r="AN314"/>
  <c r="AN509" s="1"/>
  <c r="AL314"/>
  <c r="AJ314"/>
  <c r="AJ509" s="1"/>
  <c r="AH314"/>
  <c r="AF314"/>
  <c r="AD314"/>
  <c r="AB314"/>
  <c r="Z314"/>
  <c r="X314"/>
  <c r="V314"/>
  <c r="T314"/>
  <c r="R314"/>
  <c r="P314"/>
  <c r="N314"/>
  <c r="L314"/>
  <c r="J314"/>
  <c r="H314"/>
  <c r="F314"/>
  <c r="D314"/>
  <c r="BI314"/>
  <c r="BE314"/>
  <c r="BA314"/>
  <c r="BA509" s="1"/>
  <c r="AM314"/>
  <c r="AI314"/>
  <c r="AI509" s="1"/>
  <c r="AE314"/>
  <c r="AA314"/>
  <c r="W314"/>
  <c r="S314"/>
  <c r="O314"/>
  <c r="K314"/>
  <c r="G314"/>
  <c r="BG314"/>
  <c r="BC314"/>
  <c r="AO314"/>
  <c r="AO509" s="1"/>
  <c r="AK314"/>
  <c r="AK509" s="1"/>
  <c r="AG314"/>
  <c r="AC314"/>
  <c r="Y314"/>
  <c r="U314"/>
  <c r="Q314"/>
  <c r="M314"/>
  <c r="I314"/>
  <c r="E314"/>
  <c r="AM509"/>
  <c r="AL509"/>
  <c r="AZ509"/>
  <c r="AR509"/>
  <c r="AV509"/>
  <c r="AS509"/>
  <c r="AW509"/>
  <c r="AX118"/>
  <c r="AV118"/>
  <c r="AT118"/>
  <c r="AR118"/>
  <c r="AP118"/>
  <c r="AY118"/>
  <c r="AW118"/>
  <c r="AU118"/>
  <c r="AS118"/>
  <c r="AQ118"/>
  <c r="AO118"/>
  <c r="BI118"/>
  <c r="BG118"/>
  <c r="BE118"/>
  <c r="BC118"/>
  <c r="BA118"/>
  <c r="AM118"/>
  <c r="AK118"/>
  <c r="AI118"/>
  <c r="AG118"/>
  <c r="AE118"/>
  <c r="AC118"/>
  <c r="AA118"/>
  <c r="Y118"/>
  <c r="W118"/>
  <c r="U118"/>
  <c r="S118"/>
  <c r="Q118"/>
  <c r="O118"/>
  <c r="M118"/>
  <c r="K118"/>
  <c r="I118"/>
  <c r="G118"/>
  <c r="E118"/>
  <c r="BF118"/>
  <c r="BB118"/>
  <c r="AN118"/>
  <c r="AJ118"/>
  <c r="AF118"/>
  <c r="AB118"/>
  <c r="X118"/>
  <c r="T118"/>
  <c r="P118"/>
  <c r="L118"/>
  <c r="H118"/>
  <c r="D118"/>
  <c r="BH118"/>
  <c r="AZ118"/>
  <c r="AH118"/>
  <c r="Z118"/>
  <c r="R118"/>
  <c r="J118"/>
  <c r="BD118"/>
  <c r="AL118"/>
  <c r="AD118"/>
  <c r="V118"/>
  <c r="N118"/>
  <c r="F118"/>
  <c r="BB509"/>
  <c r="AA509"/>
  <c r="S509"/>
  <c r="K509"/>
  <c r="BI509"/>
  <c r="AH509"/>
  <c r="Z509"/>
  <c r="R509"/>
  <c r="J509"/>
  <c r="AG509"/>
  <c r="Q509"/>
  <c r="I509"/>
  <c r="BK117"/>
  <c r="BP1095"/>
  <c r="BP703"/>
  <c r="A706"/>
  <c r="A315"/>
  <c r="BG509"/>
  <c r="BE509"/>
  <c r="BC509"/>
  <c r="AF509"/>
  <c r="AD509"/>
  <c r="AB509"/>
  <c r="X509"/>
  <c r="V509"/>
  <c r="T509"/>
  <c r="P509"/>
  <c r="N509"/>
  <c r="L509"/>
  <c r="H509"/>
  <c r="F509"/>
  <c r="D509"/>
  <c r="BH509"/>
  <c r="BF509"/>
  <c r="BD509"/>
  <c r="AE509"/>
  <c r="AC509"/>
  <c r="Y509"/>
  <c r="W509"/>
  <c r="U509"/>
  <c r="O509"/>
  <c r="M509"/>
  <c r="G509"/>
  <c r="E509"/>
  <c r="A1097"/>
  <c r="BJ117"/>
  <c r="A119"/>
  <c r="AY315" l="1"/>
  <c r="AW315"/>
  <c r="AW510" s="1"/>
  <c r="AU315"/>
  <c r="AS315"/>
  <c r="AS510" s="1"/>
  <c r="AQ315"/>
  <c r="AX315"/>
  <c r="AX510" s="1"/>
  <c r="AV315"/>
  <c r="AT315"/>
  <c r="AT510" s="1"/>
  <c r="AR315"/>
  <c r="AP315"/>
  <c r="AP510" s="1"/>
  <c r="BH315"/>
  <c r="BF315"/>
  <c r="BD315"/>
  <c r="BB315"/>
  <c r="AZ315"/>
  <c r="AZ510" s="1"/>
  <c r="AN315"/>
  <c r="AL315"/>
  <c r="AL510" s="1"/>
  <c r="AJ315"/>
  <c r="AJ510" s="1"/>
  <c r="AH315"/>
  <c r="AF315"/>
  <c r="AD315"/>
  <c r="AB315"/>
  <c r="Z315"/>
  <c r="X315"/>
  <c r="V315"/>
  <c r="T315"/>
  <c r="R315"/>
  <c r="P315"/>
  <c r="N315"/>
  <c r="L315"/>
  <c r="J315"/>
  <c r="H315"/>
  <c r="F315"/>
  <c r="D315"/>
  <c r="BI315"/>
  <c r="BE315"/>
  <c r="BA315"/>
  <c r="BA510" s="1"/>
  <c r="AM315"/>
  <c r="AI315"/>
  <c r="AI510" s="1"/>
  <c r="AE315"/>
  <c r="AA315"/>
  <c r="W315"/>
  <c r="S315"/>
  <c r="O315"/>
  <c r="K315"/>
  <c r="G315"/>
  <c r="BG315"/>
  <c r="BC315"/>
  <c r="AO315"/>
  <c r="AO510" s="1"/>
  <c r="AK315"/>
  <c r="AK510" s="1"/>
  <c r="AG315"/>
  <c r="AC315"/>
  <c r="Y315"/>
  <c r="U315"/>
  <c r="Q315"/>
  <c r="M315"/>
  <c r="I315"/>
  <c r="E315"/>
  <c r="AN510"/>
  <c r="AM510"/>
  <c r="AQ510"/>
  <c r="AU510"/>
  <c r="AY510"/>
  <c r="AR510"/>
  <c r="AV510"/>
  <c r="AY119"/>
  <c r="AW119"/>
  <c r="AU119"/>
  <c r="AS119"/>
  <c r="AQ119"/>
  <c r="AO119"/>
  <c r="AX119"/>
  <c r="AV119"/>
  <c r="AT119"/>
  <c r="AR119"/>
  <c r="AP119"/>
  <c r="BH119"/>
  <c r="BF119"/>
  <c r="BD119"/>
  <c r="BB119"/>
  <c r="AZ119"/>
  <c r="AN119"/>
  <c r="AL119"/>
  <c r="AJ119"/>
  <c r="AH119"/>
  <c r="AF119"/>
  <c r="AD119"/>
  <c r="AB119"/>
  <c r="Z119"/>
  <c r="X119"/>
  <c r="V119"/>
  <c r="T119"/>
  <c r="R119"/>
  <c r="P119"/>
  <c r="N119"/>
  <c r="L119"/>
  <c r="J119"/>
  <c r="H119"/>
  <c r="F119"/>
  <c r="D119"/>
  <c r="BI119"/>
  <c r="BE119"/>
  <c r="BA119"/>
  <c r="AM119"/>
  <c r="AI119"/>
  <c r="AE119"/>
  <c r="AA119"/>
  <c r="W119"/>
  <c r="S119"/>
  <c r="O119"/>
  <c r="K119"/>
  <c r="G119"/>
  <c r="BG119"/>
  <c r="AG119"/>
  <c r="Y119"/>
  <c r="Q119"/>
  <c r="I119"/>
  <c r="BC119"/>
  <c r="AK119"/>
  <c r="AC119"/>
  <c r="U119"/>
  <c r="M119"/>
  <c r="E119"/>
  <c r="BG510"/>
  <c r="AF510"/>
  <c r="X510"/>
  <c r="P510"/>
  <c r="H510"/>
  <c r="BB510"/>
  <c r="AA510"/>
  <c r="S510"/>
  <c r="K510"/>
  <c r="M510"/>
  <c r="E510"/>
  <c r="BK118"/>
  <c r="BP1096"/>
  <c r="BP704"/>
  <c r="BH510"/>
  <c r="BF510"/>
  <c r="BD510"/>
  <c r="AG510"/>
  <c r="AE510"/>
  <c r="AC510"/>
  <c r="Y510"/>
  <c r="W510"/>
  <c r="U510"/>
  <c r="Q510"/>
  <c r="O510"/>
  <c r="I510"/>
  <c r="G510"/>
  <c r="A316"/>
  <c r="BI510"/>
  <c r="BE510"/>
  <c r="BC510"/>
  <c r="AH510"/>
  <c r="AD510"/>
  <c r="AB510"/>
  <c r="Z510"/>
  <c r="V510"/>
  <c r="T510"/>
  <c r="R510"/>
  <c r="N510"/>
  <c r="L510"/>
  <c r="J510"/>
  <c r="F510"/>
  <c r="D510"/>
  <c r="A1098"/>
  <c r="A707"/>
  <c r="BJ118"/>
  <c r="A120"/>
  <c r="AY316" l="1"/>
  <c r="AW316"/>
  <c r="AU316"/>
  <c r="AS316"/>
  <c r="AQ316"/>
  <c r="AX316"/>
  <c r="AV316"/>
  <c r="AT316"/>
  <c r="AR316"/>
  <c r="AP316"/>
  <c r="BH316"/>
  <c r="BF316"/>
  <c r="BD316"/>
  <c r="BB316"/>
  <c r="AZ316"/>
  <c r="AN316"/>
  <c r="AL316"/>
  <c r="AJ316"/>
  <c r="AH316"/>
  <c r="AF316"/>
  <c r="AD316"/>
  <c r="AB316"/>
  <c r="Z316"/>
  <c r="X316"/>
  <c r="V316"/>
  <c r="T316"/>
  <c r="R316"/>
  <c r="P316"/>
  <c r="N316"/>
  <c r="L316"/>
  <c r="J316"/>
  <c r="H316"/>
  <c r="F316"/>
  <c r="D316"/>
  <c r="BI316"/>
  <c r="BE316"/>
  <c r="BA316"/>
  <c r="AM316"/>
  <c r="AI316"/>
  <c r="AE316"/>
  <c r="AA316"/>
  <c r="W316"/>
  <c r="S316"/>
  <c r="O316"/>
  <c r="K316"/>
  <c r="G316"/>
  <c r="BG316"/>
  <c r="BC316"/>
  <c r="AO316"/>
  <c r="AO511" s="1"/>
  <c r="AK316"/>
  <c r="AG316"/>
  <c r="AC316"/>
  <c r="Y316"/>
  <c r="U316"/>
  <c r="Q316"/>
  <c r="M316"/>
  <c r="I316"/>
  <c r="E316"/>
  <c r="AI511"/>
  <c r="AK511"/>
  <c r="AM511"/>
  <c r="AJ511"/>
  <c r="AN511"/>
  <c r="AP511"/>
  <c r="AT511"/>
  <c r="AX511"/>
  <c r="AQ511"/>
  <c r="AU511"/>
  <c r="AY511"/>
  <c r="BA511"/>
  <c r="AL511"/>
  <c r="AZ511"/>
  <c r="AR511"/>
  <c r="AV511"/>
  <c r="AS511"/>
  <c r="AW511"/>
  <c r="AX120"/>
  <c r="AV120"/>
  <c r="AT120"/>
  <c r="AR120"/>
  <c r="AP120"/>
  <c r="AY120"/>
  <c r="AW120"/>
  <c r="AU120"/>
  <c r="AS120"/>
  <c r="AQ120"/>
  <c r="AO120"/>
  <c r="BI120"/>
  <c r="BG120"/>
  <c r="BE120"/>
  <c r="BC120"/>
  <c r="BA120"/>
  <c r="AM120"/>
  <c r="AK120"/>
  <c r="AI120"/>
  <c r="AG120"/>
  <c r="AE120"/>
  <c r="AC120"/>
  <c r="AA120"/>
  <c r="Y120"/>
  <c r="W120"/>
  <c r="U120"/>
  <c r="S120"/>
  <c r="Q120"/>
  <c r="O120"/>
  <c r="M120"/>
  <c r="K120"/>
  <c r="I120"/>
  <c r="G120"/>
  <c r="E120"/>
  <c r="BH120"/>
  <c r="BD120"/>
  <c r="AZ120"/>
  <c r="AL120"/>
  <c r="AH120"/>
  <c r="AD120"/>
  <c r="Z120"/>
  <c r="V120"/>
  <c r="R120"/>
  <c r="N120"/>
  <c r="J120"/>
  <c r="F120"/>
  <c r="BF120"/>
  <c r="AN120"/>
  <c r="AF120"/>
  <c r="X120"/>
  <c r="P120"/>
  <c r="H120"/>
  <c r="BB120"/>
  <c r="AJ120"/>
  <c r="AB120"/>
  <c r="T120"/>
  <c r="L120"/>
  <c r="D120"/>
  <c r="BK119"/>
  <c r="BP1097"/>
  <c r="BP705"/>
  <c r="A708"/>
  <c r="A1099"/>
  <c r="A317"/>
  <c r="BI511"/>
  <c r="BG511"/>
  <c r="BE511"/>
  <c r="BC511"/>
  <c r="AH511"/>
  <c r="AF511"/>
  <c r="AD511"/>
  <c r="AB511"/>
  <c r="Z511"/>
  <c r="X511"/>
  <c r="V511"/>
  <c r="T511"/>
  <c r="R511"/>
  <c r="P511"/>
  <c r="N511"/>
  <c r="L511"/>
  <c r="J511"/>
  <c r="H511"/>
  <c r="F511"/>
  <c r="D511"/>
  <c r="BH511"/>
  <c r="BF511"/>
  <c r="BD511"/>
  <c r="BB511"/>
  <c r="AG511"/>
  <c r="AE511"/>
  <c r="AC511"/>
  <c r="AA511"/>
  <c r="Y511"/>
  <c r="W511"/>
  <c r="U511"/>
  <c r="S511"/>
  <c r="Q511"/>
  <c r="O511"/>
  <c r="M511"/>
  <c r="K511"/>
  <c r="I511"/>
  <c r="G511"/>
  <c r="E511"/>
  <c r="BJ119"/>
  <c r="A121"/>
  <c r="AY317" l="1"/>
  <c r="AW317"/>
  <c r="AW512" s="1"/>
  <c r="AU317"/>
  <c r="AS317"/>
  <c r="AS512" s="1"/>
  <c r="AQ317"/>
  <c r="AX317"/>
  <c r="AX512" s="1"/>
  <c r="AV317"/>
  <c r="AT317"/>
  <c r="AT512" s="1"/>
  <c r="AR317"/>
  <c r="AP317"/>
  <c r="AP512" s="1"/>
  <c r="BH317"/>
  <c r="BF317"/>
  <c r="BD317"/>
  <c r="BB317"/>
  <c r="AZ317"/>
  <c r="AN317"/>
  <c r="AL317"/>
  <c r="AL512" s="1"/>
  <c r="AJ317"/>
  <c r="AJ512" s="1"/>
  <c r="AH317"/>
  <c r="AF317"/>
  <c r="AD317"/>
  <c r="AB317"/>
  <c r="Z317"/>
  <c r="X317"/>
  <c r="V317"/>
  <c r="T317"/>
  <c r="R317"/>
  <c r="P317"/>
  <c r="N317"/>
  <c r="L317"/>
  <c r="J317"/>
  <c r="H317"/>
  <c r="F317"/>
  <c r="D317"/>
  <c r="BI317"/>
  <c r="BE317"/>
  <c r="BA317"/>
  <c r="AM317"/>
  <c r="AI317"/>
  <c r="AE317"/>
  <c r="AA317"/>
  <c r="W317"/>
  <c r="S317"/>
  <c r="O317"/>
  <c r="K317"/>
  <c r="G317"/>
  <c r="BG317"/>
  <c r="BC317"/>
  <c r="AO317"/>
  <c r="AO512" s="1"/>
  <c r="AK317"/>
  <c r="AK512" s="1"/>
  <c r="AG317"/>
  <c r="AC317"/>
  <c r="Y317"/>
  <c r="U317"/>
  <c r="Q317"/>
  <c r="M317"/>
  <c r="I317"/>
  <c r="E317"/>
  <c r="AN512"/>
  <c r="AZ512"/>
  <c r="AI512"/>
  <c r="AM512"/>
  <c r="BA512"/>
  <c r="AQ512"/>
  <c r="AU512"/>
  <c r="AY512"/>
  <c r="AR512"/>
  <c r="AV512"/>
  <c r="AY121"/>
  <c r="AW121"/>
  <c r="AU121"/>
  <c r="AS121"/>
  <c r="AQ121"/>
  <c r="AO121"/>
  <c r="AX121"/>
  <c r="AV121"/>
  <c r="AT121"/>
  <c r="AR121"/>
  <c r="AP121"/>
  <c r="BH121"/>
  <c r="BF121"/>
  <c r="BD121"/>
  <c r="BB121"/>
  <c r="AZ121"/>
  <c r="AN121"/>
  <c r="AL121"/>
  <c r="AJ121"/>
  <c r="AH121"/>
  <c r="AF121"/>
  <c r="AD121"/>
  <c r="AB121"/>
  <c r="Z121"/>
  <c r="X121"/>
  <c r="V121"/>
  <c r="T121"/>
  <c r="R121"/>
  <c r="P121"/>
  <c r="N121"/>
  <c r="L121"/>
  <c r="J121"/>
  <c r="H121"/>
  <c r="F121"/>
  <c r="D121"/>
  <c r="BG121"/>
  <c r="BC121"/>
  <c r="AK121"/>
  <c r="AG121"/>
  <c r="AC121"/>
  <c r="Y121"/>
  <c r="U121"/>
  <c r="Q121"/>
  <c r="M121"/>
  <c r="I121"/>
  <c r="E121"/>
  <c r="BE121"/>
  <c r="AM121"/>
  <c r="AE121"/>
  <c r="W121"/>
  <c r="O121"/>
  <c r="G121"/>
  <c r="BI121"/>
  <c r="BA121"/>
  <c r="AI121"/>
  <c r="AA121"/>
  <c r="S121"/>
  <c r="K121"/>
  <c r="AD512"/>
  <c r="BD512"/>
  <c r="AC512"/>
  <c r="U512"/>
  <c r="Q512"/>
  <c r="M512"/>
  <c r="E512"/>
  <c r="BK120"/>
  <c r="BP1098"/>
  <c r="BP706"/>
  <c r="BH512"/>
  <c r="BF512"/>
  <c r="BB512"/>
  <c r="AG512"/>
  <c r="AE512"/>
  <c r="AA512"/>
  <c r="Y512"/>
  <c r="W512"/>
  <c r="S512"/>
  <c r="O512"/>
  <c r="K512"/>
  <c r="I512"/>
  <c r="G512"/>
  <c r="A318"/>
  <c r="BI512"/>
  <c r="BG512"/>
  <c r="BE512"/>
  <c r="BC512"/>
  <c r="AH512"/>
  <c r="AF512"/>
  <c r="AB512"/>
  <c r="Z512"/>
  <c r="X512"/>
  <c r="V512"/>
  <c r="T512"/>
  <c r="R512"/>
  <c r="P512"/>
  <c r="N512"/>
  <c r="L512"/>
  <c r="J512"/>
  <c r="H512"/>
  <c r="F512"/>
  <c r="D512"/>
  <c r="A1100"/>
  <c r="A709"/>
  <c r="BJ120"/>
  <c r="A122"/>
  <c r="AY318" l="1"/>
  <c r="AW318"/>
  <c r="AU318"/>
  <c r="AS318"/>
  <c r="AQ318"/>
  <c r="AX318"/>
  <c r="AV318"/>
  <c r="AT318"/>
  <c r="AR318"/>
  <c r="AP318"/>
  <c r="BH318"/>
  <c r="BF318"/>
  <c r="BD318"/>
  <c r="BB318"/>
  <c r="AZ318"/>
  <c r="AN318"/>
  <c r="AL318"/>
  <c r="AJ318"/>
  <c r="AH318"/>
  <c r="AF318"/>
  <c r="AD318"/>
  <c r="AB318"/>
  <c r="Z318"/>
  <c r="X318"/>
  <c r="V318"/>
  <c r="T318"/>
  <c r="R318"/>
  <c r="P318"/>
  <c r="N318"/>
  <c r="L318"/>
  <c r="J318"/>
  <c r="H318"/>
  <c r="F318"/>
  <c r="D318"/>
  <c r="BI318"/>
  <c r="BE318"/>
  <c r="BA318"/>
  <c r="AM318"/>
  <c r="AI318"/>
  <c r="AI513" s="1"/>
  <c r="AE318"/>
  <c r="AA318"/>
  <c r="W318"/>
  <c r="S318"/>
  <c r="O318"/>
  <c r="K318"/>
  <c r="G318"/>
  <c r="BG318"/>
  <c r="BC318"/>
  <c r="AO318"/>
  <c r="AO513" s="1"/>
  <c r="AK318"/>
  <c r="AK513" s="1"/>
  <c r="AG318"/>
  <c r="AC318"/>
  <c r="Y318"/>
  <c r="U318"/>
  <c r="Q318"/>
  <c r="M318"/>
  <c r="I318"/>
  <c r="E318"/>
  <c r="BA513"/>
  <c r="AM513"/>
  <c r="AJ513"/>
  <c r="AN513"/>
  <c r="AP513"/>
  <c r="AT513"/>
  <c r="AX513"/>
  <c r="AQ513"/>
  <c r="AU513"/>
  <c r="AY513"/>
  <c r="AL513"/>
  <c r="AZ513"/>
  <c r="AR513"/>
  <c r="AV513"/>
  <c r="AS513"/>
  <c r="AW513"/>
  <c r="AX122"/>
  <c r="AV122"/>
  <c r="AT122"/>
  <c r="AR122"/>
  <c r="AP122"/>
  <c r="AY122"/>
  <c r="AW122"/>
  <c r="AU122"/>
  <c r="AS122"/>
  <c r="AQ122"/>
  <c r="AO122"/>
  <c r="BI122"/>
  <c r="BG122"/>
  <c r="BE122"/>
  <c r="BC122"/>
  <c r="BA122"/>
  <c r="AM122"/>
  <c r="AK122"/>
  <c r="AI122"/>
  <c r="AG122"/>
  <c r="AE122"/>
  <c r="AC122"/>
  <c r="AA122"/>
  <c r="Y122"/>
  <c r="W122"/>
  <c r="U122"/>
  <c r="S122"/>
  <c r="Q122"/>
  <c r="O122"/>
  <c r="M122"/>
  <c r="K122"/>
  <c r="I122"/>
  <c r="G122"/>
  <c r="E122"/>
  <c r="BF122"/>
  <c r="BB122"/>
  <c r="AN122"/>
  <c r="AJ122"/>
  <c r="AF122"/>
  <c r="AB122"/>
  <c r="X122"/>
  <c r="T122"/>
  <c r="P122"/>
  <c r="L122"/>
  <c r="H122"/>
  <c r="D122"/>
  <c r="BD122"/>
  <c r="AL122"/>
  <c r="AD122"/>
  <c r="V122"/>
  <c r="N122"/>
  <c r="F122"/>
  <c r="BH122"/>
  <c r="AZ122"/>
  <c r="AH122"/>
  <c r="Z122"/>
  <c r="R122"/>
  <c r="J122"/>
  <c r="R513"/>
  <c r="E513"/>
  <c r="BK121"/>
  <c r="BP1099"/>
  <c r="BP707"/>
  <c r="A1101"/>
  <c r="A319"/>
  <c r="BI513"/>
  <c r="BG513"/>
  <c r="BE513"/>
  <c r="BC513"/>
  <c r="AH513"/>
  <c r="AF513"/>
  <c r="AD513"/>
  <c r="AB513"/>
  <c r="Z513"/>
  <c r="X513"/>
  <c r="V513"/>
  <c r="T513"/>
  <c r="P513"/>
  <c r="N513"/>
  <c r="L513"/>
  <c r="J513"/>
  <c r="H513"/>
  <c r="F513"/>
  <c r="D513"/>
  <c r="BH513"/>
  <c r="BF513"/>
  <c r="BD513"/>
  <c r="BB513"/>
  <c r="AG513"/>
  <c r="AE513"/>
  <c r="AC513"/>
  <c r="AA513"/>
  <c r="Y513"/>
  <c r="W513"/>
  <c r="U513"/>
  <c r="S513"/>
  <c r="Q513"/>
  <c r="O513"/>
  <c r="M513"/>
  <c r="K513"/>
  <c r="I513"/>
  <c r="G513"/>
  <c r="A710"/>
  <c r="BJ121"/>
  <c r="A123"/>
  <c r="AY319" l="1"/>
  <c r="AW319"/>
  <c r="AW514" s="1"/>
  <c r="AU319"/>
  <c r="AS319"/>
  <c r="AS514" s="1"/>
  <c r="AQ319"/>
  <c r="AX319"/>
  <c r="AX514" s="1"/>
  <c r="AV319"/>
  <c r="AT319"/>
  <c r="AT514" s="1"/>
  <c r="AR319"/>
  <c r="AP319"/>
  <c r="AP514" s="1"/>
  <c r="BH319"/>
  <c r="BF319"/>
  <c r="BD319"/>
  <c r="BB319"/>
  <c r="AZ319"/>
  <c r="AN319"/>
  <c r="AL319"/>
  <c r="AL514" s="1"/>
  <c r="AJ319"/>
  <c r="AJ514" s="1"/>
  <c r="AH319"/>
  <c r="AF319"/>
  <c r="AD319"/>
  <c r="AB319"/>
  <c r="Z319"/>
  <c r="X319"/>
  <c r="V319"/>
  <c r="T319"/>
  <c r="R319"/>
  <c r="P319"/>
  <c r="N319"/>
  <c r="L319"/>
  <c r="J319"/>
  <c r="H319"/>
  <c r="F319"/>
  <c r="D319"/>
  <c r="BI319"/>
  <c r="BE319"/>
  <c r="BA319"/>
  <c r="AM319"/>
  <c r="AI319"/>
  <c r="AE319"/>
  <c r="AA319"/>
  <c r="W319"/>
  <c r="S319"/>
  <c r="O319"/>
  <c r="K319"/>
  <c r="G319"/>
  <c r="BG319"/>
  <c r="BC319"/>
  <c r="AO319"/>
  <c r="AO514" s="1"/>
  <c r="AK319"/>
  <c r="AK514" s="1"/>
  <c r="AG319"/>
  <c r="AC319"/>
  <c r="Y319"/>
  <c r="U319"/>
  <c r="Q319"/>
  <c r="M319"/>
  <c r="I319"/>
  <c r="E319"/>
  <c r="AZ514"/>
  <c r="AN514"/>
  <c r="AI514"/>
  <c r="AM514"/>
  <c r="BA514"/>
  <c r="AQ514"/>
  <c r="AU514"/>
  <c r="AY514"/>
  <c r="AR514"/>
  <c r="AV514"/>
  <c r="AY123"/>
  <c r="AW123"/>
  <c r="AU123"/>
  <c r="AS123"/>
  <c r="AQ123"/>
  <c r="AO123"/>
  <c r="AX123"/>
  <c r="AV123"/>
  <c r="AT123"/>
  <c r="AR123"/>
  <c r="AP123"/>
  <c r="BH123"/>
  <c r="BF123"/>
  <c r="BD123"/>
  <c r="BB123"/>
  <c r="AZ123"/>
  <c r="AN123"/>
  <c r="AL123"/>
  <c r="AJ123"/>
  <c r="AH123"/>
  <c r="AF123"/>
  <c r="AD123"/>
  <c r="AB123"/>
  <c r="Z123"/>
  <c r="X123"/>
  <c r="V123"/>
  <c r="T123"/>
  <c r="R123"/>
  <c r="P123"/>
  <c r="N123"/>
  <c r="L123"/>
  <c r="J123"/>
  <c r="H123"/>
  <c r="F123"/>
  <c r="D123"/>
  <c r="BI123"/>
  <c r="BE123"/>
  <c r="BA123"/>
  <c r="AM123"/>
  <c r="AI123"/>
  <c r="AE123"/>
  <c r="AA123"/>
  <c r="W123"/>
  <c r="S123"/>
  <c r="O123"/>
  <c r="K123"/>
  <c r="G123"/>
  <c r="BC123"/>
  <c r="AK123"/>
  <c r="AC123"/>
  <c r="U123"/>
  <c r="M123"/>
  <c r="E123"/>
  <c r="BG123"/>
  <c r="AG123"/>
  <c r="Y123"/>
  <c r="Q123"/>
  <c r="I123"/>
  <c r="BE514"/>
  <c r="V514"/>
  <c r="F514"/>
  <c r="BD514"/>
  <c r="AC514"/>
  <c r="U514"/>
  <c r="M514"/>
  <c r="E514"/>
  <c r="AB514"/>
  <c r="L514"/>
  <c r="BI514"/>
  <c r="Z514"/>
  <c r="J514"/>
  <c r="BK122"/>
  <c r="BP1100"/>
  <c r="BP708"/>
  <c r="A711"/>
  <c r="A1102"/>
  <c r="BH514"/>
  <c r="BF514"/>
  <c r="BB514"/>
  <c r="AG514"/>
  <c r="AE514"/>
  <c r="AA514"/>
  <c r="Y514"/>
  <c r="W514"/>
  <c r="S514"/>
  <c r="Q514"/>
  <c r="O514"/>
  <c r="K514"/>
  <c r="I514"/>
  <c r="G514"/>
  <c r="A320"/>
  <c r="BG514"/>
  <c r="BC514"/>
  <c r="AH514"/>
  <c r="AF514"/>
  <c r="AD514"/>
  <c r="X514"/>
  <c r="T514"/>
  <c r="R514"/>
  <c r="P514"/>
  <c r="N514"/>
  <c r="H514"/>
  <c r="D514"/>
  <c r="BJ122"/>
  <c r="A124"/>
  <c r="AY320" l="1"/>
  <c r="AY515" s="1"/>
  <c r="AW320"/>
  <c r="AU320"/>
  <c r="AU515" s="1"/>
  <c r="AS320"/>
  <c r="AQ320"/>
  <c r="AQ515" s="1"/>
  <c r="AX320"/>
  <c r="AX515" s="1"/>
  <c r="AV320"/>
  <c r="AT320"/>
  <c r="AT515" s="1"/>
  <c r="AR320"/>
  <c r="AP320"/>
  <c r="AP515" s="1"/>
  <c r="BH320"/>
  <c r="BF320"/>
  <c r="BD320"/>
  <c r="BB320"/>
  <c r="AZ320"/>
  <c r="AN320"/>
  <c r="AN515" s="1"/>
  <c r="AL320"/>
  <c r="AJ320"/>
  <c r="AJ515" s="1"/>
  <c r="AH320"/>
  <c r="AF320"/>
  <c r="AD320"/>
  <c r="AB320"/>
  <c r="Z320"/>
  <c r="X320"/>
  <c r="V320"/>
  <c r="T320"/>
  <c r="R320"/>
  <c r="P320"/>
  <c r="N320"/>
  <c r="L320"/>
  <c r="J320"/>
  <c r="H320"/>
  <c r="F320"/>
  <c r="D320"/>
  <c r="BI320"/>
  <c r="BE320"/>
  <c r="BA320"/>
  <c r="AM320"/>
  <c r="AM515" s="1"/>
  <c r="AI320"/>
  <c r="AI515" s="1"/>
  <c r="AE320"/>
  <c r="AA320"/>
  <c r="W320"/>
  <c r="S320"/>
  <c r="O320"/>
  <c r="K320"/>
  <c r="G320"/>
  <c r="BG320"/>
  <c r="BC320"/>
  <c r="AO320"/>
  <c r="AO515" s="1"/>
  <c r="AK320"/>
  <c r="AG320"/>
  <c r="AC320"/>
  <c r="Y320"/>
  <c r="U320"/>
  <c r="Q320"/>
  <c r="M320"/>
  <c r="I320"/>
  <c r="E320"/>
  <c r="AK515"/>
  <c r="BA515"/>
  <c r="AL515"/>
  <c r="AZ515"/>
  <c r="AR515"/>
  <c r="AV515"/>
  <c r="AS515"/>
  <c r="AW515"/>
  <c r="AX124"/>
  <c r="AV124"/>
  <c r="AT124"/>
  <c r="AR124"/>
  <c r="AP124"/>
  <c r="AY124"/>
  <c r="AW124"/>
  <c r="AU124"/>
  <c r="AS124"/>
  <c r="AQ124"/>
  <c r="AO124"/>
  <c r="BI124"/>
  <c r="BG124"/>
  <c r="BE124"/>
  <c r="BC124"/>
  <c r="BA124"/>
  <c r="AM124"/>
  <c r="AK124"/>
  <c r="AI124"/>
  <c r="AG124"/>
  <c r="AE124"/>
  <c r="AC124"/>
  <c r="AA124"/>
  <c r="Y124"/>
  <c r="W124"/>
  <c r="U124"/>
  <c r="S124"/>
  <c r="Q124"/>
  <c r="O124"/>
  <c r="M124"/>
  <c r="K124"/>
  <c r="I124"/>
  <c r="G124"/>
  <c r="E124"/>
  <c r="BH124"/>
  <c r="BD124"/>
  <c r="AZ124"/>
  <c r="AL124"/>
  <c r="AH124"/>
  <c r="AD124"/>
  <c r="Z124"/>
  <c r="V124"/>
  <c r="R124"/>
  <c r="N124"/>
  <c r="J124"/>
  <c r="F124"/>
  <c r="BB124"/>
  <c r="AJ124"/>
  <c r="AB124"/>
  <c r="T124"/>
  <c r="L124"/>
  <c r="D124"/>
  <c r="BF124"/>
  <c r="AN124"/>
  <c r="AF124"/>
  <c r="X124"/>
  <c r="P124"/>
  <c r="H124"/>
  <c r="R515"/>
  <c r="BK123"/>
  <c r="BP1101"/>
  <c r="BP709"/>
  <c r="A321"/>
  <c r="BI515"/>
  <c r="BG515"/>
  <c r="BE515"/>
  <c r="BC515"/>
  <c r="AH515"/>
  <c r="AF515"/>
  <c r="AD515"/>
  <c r="AB515"/>
  <c r="Z515"/>
  <c r="X515"/>
  <c r="V515"/>
  <c r="T515"/>
  <c r="P515"/>
  <c r="N515"/>
  <c r="L515"/>
  <c r="J515"/>
  <c r="H515"/>
  <c r="F515"/>
  <c r="D515"/>
  <c r="BH515"/>
  <c r="BF515"/>
  <c r="BD515"/>
  <c r="BB515"/>
  <c r="AG515"/>
  <c r="AE515"/>
  <c r="AC515"/>
  <c r="AA515"/>
  <c r="Y515"/>
  <c r="W515"/>
  <c r="U515"/>
  <c r="S515"/>
  <c r="Q515"/>
  <c r="O515"/>
  <c r="M515"/>
  <c r="K515"/>
  <c r="I515"/>
  <c r="G515"/>
  <c r="E515"/>
  <c r="A1103"/>
  <c r="A712"/>
  <c r="A125"/>
  <c r="BJ123"/>
  <c r="AY321" l="1"/>
  <c r="AW321"/>
  <c r="AU321"/>
  <c r="AS321"/>
  <c r="AQ321"/>
  <c r="AX321"/>
  <c r="AV321"/>
  <c r="AT321"/>
  <c r="AR321"/>
  <c r="AP321"/>
  <c r="BH321"/>
  <c r="BF321"/>
  <c r="BD321"/>
  <c r="BB321"/>
  <c r="AZ321"/>
  <c r="AN321"/>
  <c r="AL321"/>
  <c r="AJ321"/>
  <c r="AH321"/>
  <c r="AF321"/>
  <c r="AD321"/>
  <c r="AB321"/>
  <c r="Z321"/>
  <c r="X321"/>
  <c r="V321"/>
  <c r="T321"/>
  <c r="R321"/>
  <c r="P321"/>
  <c r="N321"/>
  <c r="L321"/>
  <c r="J321"/>
  <c r="H321"/>
  <c r="F321"/>
  <c r="D321"/>
  <c r="BI321"/>
  <c r="BE321"/>
  <c r="BA321"/>
  <c r="AM321"/>
  <c r="AI321"/>
  <c r="AE321"/>
  <c r="AA321"/>
  <c r="W321"/>
  <c r="S321"/>
  <c r="O321"/>
  <c r="K321"/>
  <c r="G321"/>
  <c r="BG321"/>
  <c r="BC321"/>
  <c r="AO321"/>
  <c r="AO516" s="1"/>
  <c r="AK321"/>
  <c r="AG321"/>
  <c r="AC321"/>
  <c r="Y321"/>
  <c r="U321"/>
  <c r="Q321"/>
  <c r="M321"/>
  <c r="I321"/>
  <c r="E321"/>
  <c r="AN516"/>
  <c r="AJ516"/>
  <c r="AL516"/>
  <c r="AK516"/>
  <c r="AS516"/>
  <c r="AW516"/>
  <c r="AP516"/>
  <c r="AT516"/>
  <c r="AX516"/>
  <c r="AZ516"/>
  <c r="AI516"/>
  <c r="AM516"/>
  <c r="BA516"/>
  <c r="AQ516"/>
  <c r="AU516"/>
  <c r="AY516"/>
  <c r="AR516"/>
  <c r="AV516"/>
  <c r="AY125"/>
  <c r="AW125"/>
  <c r="AU125"/>
  <c r="AS125"/>
  <c r="AQ125"/>
  <c r="AO125"/>
  <c r="AX125"/>
  <c r="AV125"/>
  <c r="AT125"/>
  <c r="AR125"/>
  <c r="AP125"/>
  <c r="BH125"/>
  <c r="BF125"/>
  <c r="BD125"/>
  <c r="BB125"/>
  <c r="AZ125"/>
  <c r="AN125"/>
  <c r="AL125"/>
  <c r="AJ125"/>
  <c r="AH125"/>
  <c r="AF125"/>
  <c r="AD125"/>
  <c r="AB125"/>
  <c r="Z125"/>
  <c r="X125"/>
  <c r="V125"/>
  <c r="T125"/>
  <c r="R125"/>
  <c r="P125"/>
  <c r="N125"/>
  <c r="L125"/>
  <c r="J125"/>
  <c r="H125"/>
  <c r="F125"/>
  <c r="D125"/>
  <c r="BG125"/>
  <c r="BC125"/>
  <c r="AK125"/>
  <c r="AG125"/>
  <c r="AC125"/>
  <c r="Y125"/>
  <c r="U125"/>
  <c r="Q125"/>
  <c r="M125"/>
  <c r="I125"/>
  <c r="E125"/>
  <c r="BI125"/>
  <c r="BA125"/>
  <c r="AI125"/>
  <c r="AA125"/>
  <c r="S125"/>
  <c r="K125"/>
  <c r="BE125"/>
  <c r="AM125"/>
  <c r="AE125"/>
  <c r="W125"/>
  <c r="O125"/>
  <c r="G125"/>
  <c r="R516"/>
  <c r="BK124"/>
  <c r="BP1102"/>
  <c r="BP710"/>
  <c r="A713"/>
  <c r="A1104"/>
  <c r="BH516"/>
  <c r="BF516"/>
  <c r="BD516"/>
  <c r="BB516"/>
  <c r="AG516"/>
  <c r="AE516"/>
  <c r="AC516"/>
  <c r="AA516"/>
  <c r="Y516"/>
  <c r="W516"/>
  <c r="U516"/>
  <c r="S516"/>
  <c r="Q516"/>
  <c r="O516"/>
  <c r="M516"/>
  <c r="K516"/>
  <c r="I516"/>
  <c r="G516"/>
  <c r="E516"/>
  <c r="A322"/>
  <c r="BI516"/>
  <c r="BG516"/>
  <c r="BE516"/>
  <c r="BC516"/>
  <c r="AH516"/>
  <c r="AF516"/>
  <c r="AD516"/>
  <c r="AB516"/>
  <c r="Z516"/>
  <c r="X516"/>
  <c r="V516"/>
  <c r="T516"/>
  <c r="P516"/>
  <c r="N516"/>
  <c r="L516"/>
  <c r="J516"/>
  <c r="H516"/>
  <c r="F516"/>
  <c r="D516"/>
  <c r="BJ124"/>
  <c r="A126"/>
  <c r="AY322" l="1"/>
  <c r="AY517" s="1"/>
  <c r="AW322"/>
  <c r="AU322"/>
  <c r="AU517" s="1"/>
  <c r="AS322"/>
  <c r="AQ322"/>
  <c r="AQ517" s="1"/>
  <c r="AX322"/>
  <c r="AX517" s="1"/>
  <c r="AV322"/>
  <c r="AT322"/>
  <c r="AT517" s="1"/>
  <c r="AR322"/>
  <c r="AP322"/>
  <c r="AP517" s="1"/>
  <c r="BH322"/>
  <c r="BF322"/>
  <c r="BD322"/>
  <c r="BB322"/>
  <c r="AZ322"/>
  <c r="AN322"/>
  <c r="AN517" s="1"/>
  <c r="AL322"/>
  <c r="AJ322"/>
  <c r="AJ517" s="1"/>
  <c r="AH322"/>
  <c r="AF322"/>
  <c r="AD322"/>
  <c r="AB322"/>
  <c r="Z322"/>
  <c r="X322"/>
  <c r="V322"/>
  <c r="T322"/>
  <c r="R322"/>
  <c r="P322"/>
  <c r="N322"/>
  <c r="L322"/>
  <c r="J322"/>
  <c r="H322"/>
  <c r="F322"/>
  <c r="D322"/>
  <c r="BI322"/>
  <c r="BE322"/>
  <c r="BA322"/>
  <c r="AM322"/>
  <c r="AM517" s="1"/>
  <c r="AI322"/>
  <c r="AI517" s="1"/>
  <c r="AE322"/>
  <c r="AA322"/>
  <c r="W322"/>
  <c r="S322"/>
  <c r="O322"/>
  <c r="K322"/>
  <c r="G322"/>
  <c r="BG322"/>
  <c r="BC322"/>
  <c r="AO322"/>
  <c r="AO517" s="1"/>
  <c r="AK322"/>
  <c r="AK517" s="1"/>
  <c r="AG322"/>
  <c r="AC322"/>
  <c r="Y322"/>
  <c r="U322"/>
  <c r="Q322"/>
  <c r="M322"/>
  <c r="I322"/>
  <c r="E322"/>
  <c r="BA517"/>
  <c r="AL517"/>
  <c r="AZ517"/>
  <c r="AR517"/>
  <c r="AV517"/>
  <c r="AS517"/>
  <c r="AW517"/>
  <c r="AX126"/>
  <c r="AV126"/>
  <c r="AT126"/>
  <c r="AR126"/>
  <c r="AP126"/>
  <c r="AY126"/>
  <c r="AW126"/>
  <c r="AU126"/>
  <c r="AS126"/>
  <c r="AQ126"/>
  <c r="AO126"/>
  <c r="BI126"/>
  <c r="BG126"/>
  <c r="BE126"/>
  <c r="BC126"/>
  <c r="BA126"/>
  <c r="AM126"/>
  <c r="AK126"/>
  <c r="AI126"/>
  <c r="AG126"/>
  <c r="AE126"/>
  <c r="AC126"/>
  <c r="AA126"/>
  <c r="Y126"/>
  <c r="W126"/>
  <c r="U126"/>
  <c r="S126"/>
  <c r="Q126"/>
  <c r="O126"/>
  <c r="M126"/>
  <c r="K126"/>
  <c r="I126"/>
  <c r="G126"/>
  <c r="E126"/>
  <c r="BF126"/>
  <c r="BB126"/>
  <c r="AN126"/>
  <c r="AJ126"/>
  <c r="AF126"/>
  <c r="AB126"/>
  <c r="X126"/>
  <c r="T126"/>
  <c r="P126"/>
  <c r="L126"/>
  <c r="H126"/>
  <c r="D126"/>
  <c r="BH126"/>
  <c r="AZ126"/>
  <c r="AH126"/>
  <c r="Z126"/>
  <c r="R126"/>
  <c r="J126"/>
  <c r="BD126"/>
  <c r="AL126"/>
  <c r="AD126"/>
  <c r="V126"/>
  <c r="N126"/>
  <c r="F126"/>
  <c r="BI517"/>
  <c r="Z517"/>
  <c r="J517"/>
  <c r="BK125"/>
  <c r="BP1103"/>
  <c r="BP711"/>
  <c r="A323"/>
  <c r="BG517"/>
  <c r="BE517"/>
  <c r="BC517"/>
  <c r="AH517"/>
  <c r="AF517"/>
  <c r="AD517"/>
  <c r="AB517"/>
  <c r="X517"/>
  <c r="V517"/>
  <c r="T517"/>
  <c r="R517"/>
  <c r="P517"/>
  <c r="N517"/>
  <c r="L517"/>
  <c r="H517"/>
  <c r="F517"/>
  <c r="D517"/>
  <c r="BH517"/>
  <c r="BF517"/>
  <c r="BD517"/>
  <c r="BB517"/>
  <c r="AG517"/>
  <c r="AE517"/>
  <c r="AC517"/>
  <c r="AA517"/>
  <c r="Y517"/>
  <c r="W517"/>
  <c r="U517"/>
  <c r="S517"/>
  <c r="Q517"/>
  <c r="O517"/>
  <c r="M517"/>
  <c r="K517"/>
  <c r="I517"/>
  <c r="G517"/>
  <c r="E517"/>
  <c r="A714"/>
  <c r="A1105"/>
  <c r="BJ125"/>
  <c r="A127"/>
  <c r="AY323" l="1"/>
  <c r="AW323"/>
  <c r="AW518" s="1"/>
  <c r="AU323"/>
  <c r="AS323"/>
  <c r="AS518" s="1"/>
  <c r="AQ323"/>
  <c r="AX323"/>
  <c r="AX518" s="1"/>
  <c r="AV323"/>
  <c r="AT323"/>
  <c r="AT518" s="1"/>
  <c r="AR323"/>
  <c r="AP323"/>
  <c r="AP518" s="1"/>
  <c r="BH323"/>
  <c r="BF323"/>
  <c r="BD323"/>
  <c r="BB323"/>
  <c r="AZ323"/>
  <c r="AN323"/>
  <c r="AL323"/>
  <c r="AL518" s="1"/>
  <c r="AJ323"/>
  <c r="AJ518" s="1"/>
  <c r="AH323"/>
  <c r="AF323"/>
  <c r="AD323"/>
  <c r="AB323"/>
  <c r="Z323"/>
  <c r="X323"/>
  <c r="V323"/>
  <c r="T323"/>
  <c r="R323"/>
  <c r="P323"/>
  <c r="N323"/>
  <c r="L323"/>
  <c r="J323"/>
  <c r="H323"/>
  <c r="F323"/>
  <c r="D323"/>
  <c r="BI323"/>
  <c r="BE323"/>
  <c r="BA323"/>
  <c r="AM323"/>
  <c r="AI323"/>
  <c r="AE323"/>
  <c r="AA323"/>
  <c r="W323"/>
  <c r="S323"/>
  <c r="O323"/>
  <c r="K323"/>
  <c r="G323"/>
  <c r="BG323"/>
  <c r="BC323"/>
  <c r="AO323"/>
  <c r="AO518" s="1"/>
  <c r="AK323"/>
  <c r="AK518" s="1"/>
  <c r="AG323"/>
  <c r="AC323"/>
  <c r="Y323"/>
  <c r="U323"/>
  <c r="Q323"/>
  <c r="M323"/>
  <c r="I323"/>
  <c r="E323"/>
  <c r="AZ518"/>
  <c r="AN518"/>
  <c r="AI518"/>
  <c r="AM518"/>
  <c r="BA518"/>
  <c r="AQ518"/>
  <c r="AU518"/>
  <c r="AY518"/>
  <c r="AR518"/>
  <c r="AV518"/>
  <c r="AY127"/>
  <c r="AW127"/>
  <c r="AU127"/>
  <c r="AS127"/>
  <c r="AQ127"/>
  <c r="AO127"/>
  <c r="AX127"/>
  <c r="AV127"/>
  <c r="AT127"/>
  <c r="AR127"/>
  <c r="AP127"/>
  <c r="BH127"/>
  <c r="BF127"/>
  <c r="BD127"/>
  <c r="BB127"/>
  <c r="AZ127"/>
  <c r="AN127"/>
  <c r="AL127"/>
  <c r="AJ127"/>
  <c r="AH127"/>
  <c r="AF127"/>
  <c r="AD127"/>
  <c r="AB127"/>
  <c r="Z127"/>
  <c r="X127"/>
  <c r="V127"/>
  <c r="T127"/>
  <c r="R127"/>
  <c r="P127"/>
  <c r="N127"/>
  <c r="L127"/>
  <c r="J127"/>
  <c r="H127"/>
  <c r="F127"/>
  <c r="D127"/>
  <c r="BI127"/>
  <c r="BE127"/>
  <c r="BA127"/>
  <c r="AM127"/>
  <c r="AI127"/>
  <c r="AE127"/>
  <c r="AA127"/>
  <c r="W127"/>
  <c r="S127"/>
  <c r="O127"/>
  <c r="K127"/>
  <c r="G127"/>
  <c r="BG127"/>
  <c r="AG127"/>
  <c r="Y127"/>
  <c r="Q127"/>
  <c r="I127"/>
  <c r="BC127"/>
  <c r="AK127"/>
  <c r="AC127"/>
  <c r="U127"/>
  <c r="M127"/>
  <c r="E127"/>
  <c r="BB518"/>
  <c r="AA518"/>
  <c r="S518"/>
  <c r="K518"/>
  <c r="BG518"/>
  <c r="X518"/>
  <c r="H518"/>
  <c r="M518"/>
  <c r="BC518"/>
  <c r="AB518"/>
  <c r="T518"/>
  <c r="L518"/>
  <c r="D518"/>
  <c r="J518"/>
  <c r="BK126"/>
  <c r="BP1104"/>
  <c r="BP712"/>
  <c r="A1106"/>
  <c r="A715"/>
  <c r="BH518"/>
  <c r="BF518"/>
  <c r="BD518"/>
  <c r="AG518"/>
  <c r="AE518"/>
  <c r="AC518"/>
  <c r="Y518"/>
  <c r="W518"/>
  <c r="U518"/>
  <c r="Q518"/>
  <c r="O518"/>
  <c r="I518"/>
  <c r="G518"/>
  <c r="E518"/>
  <c r="A324"/>
  <c r="BI518"/>
  <c r="BE518"/>
  <c r="AH518"/>
  <c r="AF518"/>
  <c r="AD518"/>
  <c r="Z518"/>
  <c r="V518"/>
  <c r="R518"/>
  <c r="P518"/>
  <c r="N518"/>
  <c r="F518"/>
  <c r="BJ126"/>
  <c r="A128"/>
  <c r="AY324" l="1"/>
  <c r="AW324"/>
  <c r="AU324"/>
  <c r="AS324"/>
  <c r="AQ324"/>
  <c r="AX324"/>
  <c r="AV324"/>
  <c r="AT324"/>
  <c r="AR324"/>
  <c r="AP324"/>
  <c r="BH324"/>
  <c r="BF324"/>
  <c r="BD324"/>
  <c r="BB324"/>
  <c r="AZ324"/>
  <c r="AN324"/>
  <c r="AL324"/>
  <c r="AJ324"/>
  <c r="AH324"/>
  <c r="AF324"/>
  <c r="AD324"/>
  <c r="AB324"/>
  <c r="Z324"/>
  <c r="X324"/>
  <c r="V324"/>
  <c r="T324"/>
  <c r="R324"/>
  <c r="P324"/>
  <c r="N324"/>
  <c r="L324"/>
  <c r="J324"/>
  <c r="H324"/>
  <c r="F324"/>
  <c r="D324"/>
  <c r="BI324"/>
  <c r="BE324"/>
  <c r="BA324"/>
  <c r="AM324"/>
  <c r="AI324"/>
  <c r="AE324"/>
  <c r="AA324"/>
  <c r="W324"/>
  <c r="S324"/>
  <c r="O324"/>
  <c r="K324"/>
  <c r="G324"/>
  <c r="BG324"/>
  <c r="BC324"/>
  <c r="AO324"/>
  <c r="AO519" s="1"/>
  <c r="AK324"/>
  <c r="AG324"/>
  <c r="AC324"/>
  <c r="Y324"/>
  <c r="U324"/>
  <c r="Q324"/>
  <c r="M324"/>
  <c r="I324"/>
  <c r="E324"/>
  <c r="AM519"/>
  <c r="AJ519"/>
  <c r="AN519"/>
  <c r="AP519"/>
  <c r="AT519"/>
  <c r="AX519"/>
  <c r="AQ519"/>
  <c r="AU519"/>
  <c r="AY519"/>
  <c r="AK519"/>
  <c r="AI519"/>
  <c r="BA519"/>
  <c r="AL519"/>
  <c r="AZ519"/>
  <c r="AR519"/>
  <c r="AV519"/>
  <c r="AS519"/>
  <c r="AW519"/>
  <c r="AX128"/>
  <c r="AV128"/>
  <c r="AT128"/>
  <c r="AR128"/>
  <c r="AP128"/>
  <c r="AY128"/>
  <c r="AW128"/>
  <c r="AU128"/>
  <c r="AS128"/>
  <c r="AQ128"/>
  <c r="AO128"/>
  <c r="BI128"/>
  <c r="BG128"/>
  <c r="BE128"/>
  <c r="BC128"/>
  <c r="BA128"/>
  <c r="AM128"/>
  <c r="AK128"/>
  <c r="AI128"/>
  <c r="AG128"/>
  <c r="AE128"/>
  <c r="AC128"/>
  <c r="AA128"/>
  <c r="Y128"/>
  <c r="W128"/>
  <c r="U128"/>
  <c r="S128"/>
  <c r="Q128"/>
  <c r="O128"/>
  <c r="M128"/>
  <c r="K128"/>
  <c r="I128"/>
  <c r="G128"/>
  <c r="E128"/>
  <c r="BH128"/>
  <c r="BD128"/>
  <c r="AZ128"/>
  <c r="AL128"/>
  <c r="AH128"/>
  <c r="AD128"/>
  <c r="Z128"/>
  <c r="V128"/>
  <c r="R128"/>
  <c r="N128"/>
  <c r="J128"/>
  <c r="F128"/>
  <c r="BF128"/>
  <c r="AN128"/>
  <c r="AF128"/>
  <c r="X128"/>
  <c r="P128"/>
  <c r="H128"/>
  <c r="BB128"/>
  <c r="AJ128"/>
  <c r="AB128"/>
  <c r="T128"/>
  <c r="L128"/>
  <c r="D128"/>
  <c r="BG519"/>
  <c r="H519"/>
  <c r="AD519"/>
  <c r="BH519"/>
  <c r="AG519"/>
  <c r="Y519"/>
  <c r="Q519"/>
  <c r="I519"/>
  <c r="D519"/>
  <c r="AH519"/>
  <c r="R519"/>
  <c r="BK127"/>
  <c r="BP1105"/>
  <c r="BP713"/>
  <c r="A716"/>
  <c r="A325"/>
  <c r="BI519"/>
  <c r="BE519"/>
  <c r="BC519"/>
  <c r="AF519"/>
  <c r="AB519"/>
  <c r="Z519"/>
  <c r="X519"/>
  <c r="V519"/>
  <c r="T519"/>
  <c r="P519"/>
  <c r="N519"/>
  <c r="L519"/>
  <c r="J519"/>
  <c r="F519"/>
  <c r="BF519"/>
  <c r="BD519"/>
  <c r="BB519"/>
  <c r="AE519"/>
  <c r="AC519"/>
  <c r="AA519"/>
  <c r="W519"/>
  <c r="U519"/>
  <c r="S519"/>
  <c r="O519"/>
  <c r="M519"/>
  <c r="K519"/>
  <c r="G519"/>
  <c r="E519"/>
  <c r="A1107"/>
  <c r="BJ127"/>
  <c r="A129"/>
  <c r="AY325" l="1"/>
  <c r="AW325"/>
  <c r="AW520" s="1"/>
  <c r="AU325"/>
  <c r="AS325"/>
  <c r="AS520" s="1"/>
  <c r="AQ325"/>
  <c r="AX325"/>
  <c r="AX520" s="1"/>
  <c r="AV325"/>
  <c r="AT325"/>
  <c r="AT520" s="1"/>
  <c r="AR325"/>
  <c r="AP325"/>
  <c r="AP520" s="1"/>
  <c r="BH325"/>
  <c r="BF325"/>
  <c r="BD325"/>
  <c r="BB325"/>
  <c r="AZ325"/>
  <c r="AN325"/>
  <c r="AL325"/>
  <c r="AL520" s="1"/>
  <c r="AJ325"/>
  <c r="AH325"/>
  <c r="AF325"/>
  <c r="AD325"/>
  <c r="AB325"/>
  <c r="Z325"/>
  <c r="X325"/>
  <c r="V325"/>
  <c r="T325"/>
  <c r="R325"/>
  <c r="P325"/>
  <c r="N325"/>
  <c r="L325"/>
  <c r="J325"/>
  <c r="H325"/>
  <c r="F325"/>
  <c r="D325"/>
  <c r="BI325"/>
  <c r="BE325"/>
  <c r="BA325"/>
  <c r="AM325"/>
  <c r="AI325"/>
  <c r="AE325"/>
  <c r="AA325"/>
  <c r="W325"/>
  <c r="S325"/>
  <c r="O325"/>
  <c r="K325"/>
  <c r="G325"/>
  <c r="BG325"/>
  <c r="BC325"/>
  <c r="AO325"/>
  <c r="AO520" s="1"/>
  <c r="AK325"/>
  <c r="AK520" s="1"/>
  <c r="AG325"/>
  <c r="AC325"/>
  <c r="Y325"/>
  <c r="U325"/>
  <c r="Q325"/>
  <c r="M325"/>
  <c r="I325"/>
  <c r="E325"/>
  <c r="AJ520"/>
  <c r="AN520"/>
  <c r="AZ520"/>
  <c r="AI520"/>
  <c r="AM520"/>
  <c r="BA520"/>
  <c r="AQ520"/>
  <c r="AU520"/>
  <c r="AY520"/>
  <c r="AR520"/>
  <c r="AV520"/>
  <c r="AY129"/>
  <c r="AW129"/>
  <c r="AU129"/>
  <c r="AS129"/>
  <c r="AQ129"/>
  <c r="AO129"/>
  <c r="AX129"/>
  <c r="AV129"/>
  <c r="AT129"/>
  <c r="AR129"/>
  <c r="AP129"/>
  <c r="BH129"/>
  <c r="BF129"/>
  <c r="BD129"/>
  <c r="BB129"/>
  <c r="AZ129"/>
  <c r="AN129"/>
  <c r="AL129"/>
  <c r="AJ129"/>
  <c r="AH129"/>
  <c r="AF129"/>
  <c r="AD129"/>
  <c r="AB129"/>
  <c r="Z129"/>
  <c r="X129"/>
  <c r="V129"/>
  <c r="T129"/>
  <c r="R129"/>
  <c r="P129"/>
  <c r="N129"/>
  <c r="L129"/>
  <c r="J129"/>
  <c r="H129"/>
  <c r="F129"/>
  <c r="D129"/>
  <c r="BG129"/>
  <c r="BC129"/>
  <c r="AK129"/>
  <c r="AG129"/>
  <c r="AC129"/>
  <c r="Y129"/>
  <c r="U129"/>
  <c r="Q129"/>
  <c r="M129"/>
  <c r="I129"/>
  <c r="E129"/>
  <c r="BE129"/>
  <c r="AM129"/>
  <c r="AE129"/>
  <c r="W129"/>
  <c r="O129"/>
  <c r="G129"/>
  <c r="BI129"/>
  <c r="BA129"/>
  <c r="AI129"/>
  <c r="AA129"/>
  <c r="S129"/>
  <c r="K129"/>
  <c r="BI520"/>
  <c r="Z520"/>
  <c r="J520"/>
  <c r="BK128"/>
  <c r="BP1106"/>
  <c r="BP714"/>
  <c r="A1108"/>
  <c r="A717"/>
  <c r="BH520"/>
  <c r="BF520"/>
  <c r="BD520"/>
  <c r="BB520"/>
  <c r="AG520"/>
  <c r="AE520"/>
  <c r="AC520"/>
  <c r="AA520"/>
  <c r="Y520"/>
  <c r="W520"/>
  <c r="U520"/>
  <c r="S520"/>
  <c r="Q520"/>
  <c r="O520"/>
  <c r="M520"/>
  <c r="K520"/>
  <c r="I520"/>
  <c r="G520"/>
  <c r="E520"/>
  <c r="A326"/>
  <c r="BG520"/>
  <c r="BE520"/>
  <c r="BC520"/>
  <c r="AH520"/>
  <c r="AF520"/>
  <c r="AD520"/>
  <c r="AB520"/>
  <c r="X520"/>
  <c r="V520"/>
  <c r="T520"/>
  <c r="R520"/>
  <c r="P520"/>
  <c r="N520"/>
  <c r="L520"/>
  <c r="H520"/>
  <c r="F520"/>
  <c r="D520"/>
  <c r="BJ128"/>
  <c r="A130"/>
  <c r="AY326" l="1"/>
  <c r="AW326"/>
  <c r="AU326"/>
  <c r="AS326"/>
  <c r="AQ326"/>
  <c r="AX326"/>
  <c r="AV326"/>
  <c r="AT326"/>
  <c r="AR326"/>
  <c r="AP326"/>
  <c r="BH326"/>
  <c r="BF326"/>
  <c r="BD326"/>
  <c r="BB326"/>
  <c r="AZ326"/>
  <c r="AN326"/>
  <c r="AL326"/>
  <c r="AJ326"/>
  <c r="AH326"/>
  <c r="AF326"/>
  <c r="AD326"/>
  <c r="AB326"/>
  <c r="Z326"/>
  <c r="X326"/>
  <c r="V326"/>
  <c r="T326"/>
  <c r="R326"/>
  <c r="P326"/>
  <c r="N326"/>
  <c r="L326"/>
  <c r="J326"/>
  <c r="H326"/>
  <c r="F326"/>
  <c r="D326"/>
  <c r="BI326"/>
  <c r="BE326"/>
  <c r="BA326"/>
  <c r="AM326"/>
  <c r="AI326"/>
  <c r="AE326"/>
  <c r="AA326"/>
  <c r="W326"/>
  <c r="S326"/>
  <c r="O326"/>
  <c r="K326"/>
  <c r="G326"/>
  <c r="BG326"/>
  <c r="BC326"/>
  <c r="AO326"/>
  <c r="AO521" s="1"/>
  <c r="AK326"/>
  <c r="AG326"/>
  <c r="AC326"/>
  <c r="Y326"/>
  <c r="U326"/>
  <c r="Q326"/>
  <c r="M326"/>
  <c r="I326"/>
  <c r="E326"/>
  <c r="BA521"/>
  <c r="AM521"/>
  <c r="AK521"/>
  <c r="AJ521"/>
  <c r="AN521"/>
  <c r="AP521"/>
  <c r="AT521"/>
  <c r="AX521"/>
  <c r="AQ521"/>
  <c r="AU521"/>
  <c r="AY521"/>
  <c r="AI521"/>
  <c r="AL521"/>
  <c r="AZ521"/>
  <c r="AR521"/>
  <c r="AV521"/>
  <c r="AS521"/>
  <c r="AW521"/>
  <c r="AX130"/>
  <c r="AV130"/>
  <c r="AT130"/>
  <c r="AR130"/>
  <c r="AP130"/>
  <c r="AY130"/>
  <c r="AW130"/>
  <c r="AU130"/>
  <c r="AS130"/>
  <c r="AQ130"/>
  <c r="AO130"/>
  <c r="BI130"/>
  <c r="BG130"/>
  <c r="BE130"/>
  <c r="BC130"/>
  <c r="BA130"/>
  <c r="AM130"/>
  <c r="AK130"/>
  <c r="AI130"/>
  <c r="AG130"/>
  <c r="AE130"/>
  <c r="AC130"/>
  <c r="AA130"/>
  <c r="Y130"/>
  <c r="W130"/>
  <c r="U130"/>
  <c r="S130"/>
  <c r="Q130"/>
  <c r="O130"/>
  <c r="M130"/>
  <c r="K130"/>
  <c r="I130"/>
  <c r="G130"/>
  <c r="E130"/>
  <c r="BF130"/>
  <c r="BB130"/>
  <c r="AN130"/>
  <c r="AJ130"/>
  <c r="AF130"/>
  <c r="AB130"/>
  <c r="X130"/>
  <c r="T130"/>
  <c r="P130"/>
  <c r="L130"/>
  <c r="H130"/>
  <c r="D130"/>
  <c r="BD130"/>
  <c r="AL130"/>
  <c r="AD130"/>
  <c r="V130"/>
  <c r="N130"/>
  <c r="F130"/>
  <c r="BH130"/>
  <c r="AZ130"/>
  <c r="AH130"/>
  <c r="Z130"/>
  <c r="R130"/>
  <c r="J130"/>
  <c r="BI521"/>
  <c r="AH521"/>
  <c r="Z521"/>
  <c r="BB521"/>
  <c r="AA521"/>
  <c r="S521"/>
  <c r="K521"/>
  <c r="N521"/>
  <c r="E521"/>
  <c r="R521"/>
  <c r="J521"/>
  <c r="BK129"/>
  <c r="BP1107"/>
  <c r="BP715"/>
  <c r="A718"/>
  <c r="A327"/>
  <c r="BG521"/>
  <c r="BE521"/>
  <c r="BC521"/>
  <c r="AF521"/>
  <c r="AD521"/>
  <c r="AB521"/>
  <c r="X521"/>
  <c r="V521"/>
  <c r="T521"/>
  <c r="P521"/>
  <c r="L521"/>
  <c r="H521"/>
  <c r="F521"/>
  <c r="D521"/>
  <c r="BH521"/>
  <c r="BF521"/>
  <c r="BD521"/>
  <c r="AG521"/>
  <c r="AE521"/>
  <c r="AC521"/>
  <c r="Y521"/>
  <c r="W521"/>
  <c r="U521"/>
  <c r="Q521"/>
  <c r="O521"/>
  <c r="M521"/>
  <c r="I521"/>
  <c r="G521"/>
  <c r="A1109"/>
  <c r="A131"/>
  <c r="BJ129"/>
  <c r="AY327" l="1"/>
  <c r="AW327"/>
  <c r="AU327"/>
  <c r="AS327"/>
  <c r="AQ327"/>
  <c r="AX327"/>
  <c r="AV327"/>
  <c r="AT327"/>
  <c r="AR327"/>
  <c r="AP327"/>
  <c r="BH327"/>
  <c r="BF327"/>
  <c r="BD327"/>
  <c r="BB327"/>
  <c r="AZ327"/>
  <c r="AN327"/>
  <c r="AL327"/>
  <c r="AJ327"/>
  <c r="AH327"/>
  <c r="AF327"/>
  <c r="AD327"/>
  <c r="AB327"/>
  <c r="Z327"/>
  <c r="X327"/>
  <c r="V327"/>
  <c r="T327"/>
  <c r="R327"/>
  <c r="P327"/>
  <c r="N327"/>
  <c r="L327"/>
  <c r="J327"/>
  <c r="H327"/>
  <c r="F327"/>
  <c r="D327"/>
  <c r="BI327"/>
  <c r="BE327"/>
  <c r="BA327"/>
  <c r="AM327"/>
  <c r="AI327"/>
  <c r="AE327"/>
  <c r="AA327"/>
  <c r="W327"/>
  <c r="S327"/>
  <c r="O327"/>
  <c r="K327"/>
  <c r="G327"/>
  <c r="BG327"/>
  <c r="BC327"/>
  <c r="AO327"/>
  <c r="AO522" s="1"/>
  <c r="AK327"/>
  <c r="AG327"/>
  <c r="AC327"/>
  <c r="Y327"/>
  <c r="U327"/>
  <c r="Q327"/>
  <c r="M327"/>
  <c r="I327"/>
  <c r="E327"/>
  <c r="AZ522"/>
  <c r="AL522"/>
  <c r="AJ522"/>
  <c r="AK522"/>
  <c r="AS522"/>
  <c r="AW522"/>
  <c r="AP522"/>
  <c r="AT522"/>
  <c r="AX522"/>
  <c r="AN522"/>
  <c r="AI522"/>
  <c r="AM522"/>
  <c r="BA522"/>
  <c r="AQ522"/>
  <c r="AU522"/>
  <c r="AY522"/>
  <c r="AR522"/>
  <c r="AV522"/>
  <c r="AY131"/>
  <c r="AW131"/>
  <c r="AU131"/>
  <c r="AS131"/>
  <c r="AQ131"/>
  <c r="AO131"/>
  <c r="AX131"/>
  <c r="AV131"/>
  <c r="AT131"/>
  <c r="AR131"/>
  <c r="AP131"/>
  <c r="BH131"/>
  <c r="BF131"/>
  <c r="BD131"/>
  <c r="BB131"/>
  <c r="AZ131"/>
  <c r="AN131"/>
  <c r="AL131"/>
  <c r="AJ131"/>
  <c r="AH131"/>
  <c r="AF131"/>
  <c r="AD131"/>
  <c r="AB131"/>
  <c r="Z131"/>
  <c r="X131"/>
  <c r="V131"/>
  <c r="T131"/>
  <c r="R131"/>
  <c r="P131"/>
  <c r="N131"/>
  <c r="L131"/>
  <c r="J131"/>
  <c r="H131"/>
  <c r="F131"/>
  <c r="D131"/>
  <c r="BI131"/>
  <c r="BE131"/>
  <c r="BA131"/>
  <c r="AM131"/>
  <c r="AI131"/>
  <c r="AE131"/>
  <c r="AA131"/>
  <c r="W131"/>
  <c r="S131"/>
  <c r="O131"/>
  <c r="K131"/>
  <c r="G131"/>
  <c r="BC131"/>
  <c r="AK131"/>
  <c r="AC131"/>
  <c r="U131"/>
  <c r="M131"/>
  <c r="E131"/>
  <c r="BG131"/>
  <c r="AG131"/>
  <c r="Y131"/>
  <c r="Q131"/>
  <c r="I131"/>
  <c r="U522"/>
  <c r="M522"/>
  <c r="E522"/>
  <c r="BK130"/>
  <c r="BP1108"/>
  <c r="BP716"/>
  <c r="A1110"/>
  <c r="A719"/>
  <c r="BH522"/>
  <c r="BF522"/>
  <c r="BD522"/>
  <c r="BB522"/>
  <c r="AG522"/>
  <c r="AE522"/>
  <c r="AC522"/>
  <c r="AA522"/>
  <c r="Y522"/>
  <c r="W522"/>
  <c r="S522"/>
  <c r="Q522"/>
  <c r="O522"/>
  <c r="K522"/>
  <c r="I522"/>
  <c r="G522"/>
  <c r="A328"/>
  <c r="BI522"/>
  <c r="BG522"/>
  <c r="BE522"/>
  <c r="BC522"/>
  <c r="AH522"/>
  <c r="AF522"/>
  <c r="AD522"/>
  <c r="AB522"/>
  <c r="Z522"/>
  <c r="X522"/>
  <c r="V522"/>
  <c r="T522"/>
  <c r="R522"/>
  <c r="P522"/>
  <c r="N522"/>
  <c r="L522"/>
  <c r="J522"/>
  <c r="H522"/>
  <c r="F522"/>
  <c r="D522"/>
  <c r="BJ130"/>
  <c r="A132"/>
  <c r="AY328" l="1"/>
  <c r="AY523" s="1"/>
  <c r="AW328"/>
  <c r="AU328"/>
  <c r="AU523" s="1"/>
  <c r="AS328"/>
  <c r="AQ328"/>
  <c r="AQ523" s="1"/>
  <c r="AX328"/>
  <c r="AX523" s="1"/>
  <c r="AV328"/>
  <c r="AT328"/>
  <c r="AT523" s="1"/>
  <c r="AR328"/>
  <c r="AP328"/>
  <c r="AP523" s="1"/>
  <c r="BH328"/>
  <c r="BF328"/>
  <c r="BD328"/>
  <c r="BB328"/>
  <c r="AZ328"/>
  <c r="AN328"/>
  <c r="AN523" s="1"/>
  <c r="AL328"/>
  <c r="AJ328"/>
  <c r="AJ523" s="1"/>
  <c r="AH328"/>
  <c r="AF328"/>
  <c r="AD328"/>
  <c r="AB328"/>
  <c r="Z328"/>
  <c r="X328"/>
  <c r="V328"/>
  <c r="T328"/>
  <c r="R328"/>
  <c r="P328"/>
  <c r="N328"/>
  <c r="L328"/>
  <c r="J328"/>
  <c r="H328"/>
  <c r="F328"/>
  <c r="D328"/>
  <c r="BI328"/>
  <c r="BE328"/>
  <c r="BA328"/>
  <c r="AM328"/>
  <c r="AM523" s="1"/>
  <c r="AI328"/>
  <c r="AI523" s="1"/>
  <c r="AE328"/>
  <c r="AA328"/>
  <c r="W328"/>
  <c r="S328"/>
  <c r="O328"/>
  <c r="K328"/>
  <c r="G328"/>
  <c r="BG328"/>
  <c r="BC328"/>
  <c r="AO328"/>
  <c r="AO523" s="1"/>
  <c r="AK328"/>
  <c r="AG328"/>
  <c r="AC328"/>
  <c r="Y328"/>
  <c r="U328"/>
  <c r="Q328"/>
  <c r="M328"/>
  <c r="I328"/>
  <c r="E328"/>
  <c r="AK523"/>
  <c r="BA523"/>
  <c r="AL523"/>
  <c r="AZ523"/>
  <c r="AR523"/>
  <c r="AV523"/>
  <c r="AS523"/>
  <c r="AW523"/>
  <c r="AX132"/>
  <c r="AV132"/>
  <c r="AT132"/>
  <c r="AR132"/>
  <c r="AP132"/>
  <c r="AY132"/>
  <c r="AW132"/>
  <c r="AU132"/>
  <c r="AS132"/>
  <c r="AQ132"/>
  <c r="AO132"/>
  <c r="BI132"/>
  <c r="BG132"/>
  <c r="BE132"/>
  <c r="BC132"/>
  <c r="BA132"/>
  <c r="AM132"/>
  <c r="AK132"/>
  <c r="AI132"/>
  <c r="AG132"/>
  <c r="AE132"/>
  <c r="AC132"/>
  <c r="AA132"/>
  <c r="Y132"/>
  <c r="BH132"/>
  <c r="BD132"/>
  <c r="AZ132"/>
  <c r="AL132"/>
  <c r="AH132"/>
  <c r="AD132"/>
  <c r="Z132"/>
  <c r="W132"/>
  <c r="U132"/>
  <c r="S132"/>
  <c r="Q132"/>
  <c r="O132"/>
  <c r="M132"/>
  <c r="K132"/>
  <c r="I132"/>
  <c r="G132"/>
  <c r="E132"/>
  <c r="BB132"/>
  <c r="AJ132"/>
  <c r="AB132"/>
  <c r="V132"/>
  <c r="R132"/>
  <c r="N132"/>
  <c r="J132"/>
  <c r="F132"/>
  <c r="BF132"/>
  <c r="AN132"/>
  <c r="AF132"/>
  <c r="T132"/>
  <c r="L132"/>
  <c r="D132"/>
  <c r="X132"/>
  <c r="P132"/>
  <c r="H132"/>
  <c r="I523"/>
  <c r="E523"/>
  <c r="BK131"/>
  <c r="BP1109"/>
  <c r="BP717"/>
  <c r="A329"/>
  <c r="BI523"/>
  <c r="BG523"/>
  <c r="BE523"/>
  <c r="BC523"/>
  <c r="AH523"/>
  <c r="AF523"/>
  <c r="AD523"/>
  <c r="AB523"/>
  <c r="Z523"/>
  <c r="X523"/>
  <c r="V523"/>
  <c r="T523"/>
  <c r="R523"/>
  <c r="P523"/>
  <c r="N523"/>
  <c r="L523"/>
  <c r="J523"/>
  <c r="H523"/>
  <c r="F523"/>
  <c r="D523"/>
  <c r="BH523"/>
  <c r="BF523"/>
  <c r="BD523"/>
  <c r="BB523"/>
  <c r="AG523"/>
  <c r="AE523"/>
  <c r="AC523"/>
  <c r="AA523"/>
  <c r="Y523"/>
  <c r="W523"/>
  <c r="U523"/>
  <c r="S523"/>
  <c r="Q523"/>
  <c r="O523"/>
  <c r="M523"/>
  <c r="K523"/>
  <c r="G523"/>
  <c r="A720"/>
  <c r="A1111"/>
  <c r="A133"/>
  <c r="BJ131"/>
  <c r="AY329" l="1"/>
  <c r="AW329"/>
  <c r="AW524" s="1"/>
  <c r="AU329"/>
  <c r="AS329"/>
  <c r="AS524" s="1"/>
  <c r="AQ329"/>
  <c r="AX329"/>
  <c r="AX524" s="1"/>
  <c r="AV329"/>
  <c r="AT329"/>
  <c r="AT524" s="1"/>
  <c r="AR329"/>
  <c r="AP329"/>
  <c r="AP524" s="1"/>
  <c r="BH329"/>
  <c r="BF329"/>
  <c r="BD329"/>
  <c r="BB329"/>
  <c r="AZ329"/>
  <c r="AN329"/>
  <c r="AL329"/>
  <c r="AL524" s="1"/>
  <c r="AJ329"/>
  <c r="AH329"/>
  <c r="AF329"/>
  <c r="AD329"/>
  <c r="AB329"/>
  <c r="Z329"/>
  <c r="X329"/>
  <c r="V329"/>
  <c r="T329"/>
  <c r="R329"/>
  <c r="P329"/>
  <c r="N329"/>
  <c r="L329"/>
  <c r="J329"/>
  <c r="H329"/>
  <c r="F329"/>
  <c r="D329"/>
  <c r="BI329"/>
  <c r="BE329"/>
  <c r="BA329"/>
  <c r="AM329"/>
  <c r="AI329"/>
  <c r="AE329"/>
  <c r="AA329"/>
  <c r="W329"/>
  <c r="S329"/>
  <c r="O329"/>
  <c r="K329"/>
  <c r="G329"/>
  <c r="BG329"/>
  <c r="BC329"/>
  <c r="AO329"/>
  <c r="AO524" s="1"/>
  <c r="AK329"/>
  <c r="AK524" s="1"/>
  <c r="AG329"/>
  <c r="AC329"/>
  <c r="Y329"/>
  <c r="U329"/>
  <c r="Q329"/>
  <c r="M329"/>
  <c r="I329"/>
  <c r="E329"/>
  <c r="AN524"/>
  <c r="AJ524"/>
  <c r="AZ524"/>
  <c r="AI524"/>
  <c r="AM524"/>
  <c r="BA524"/>
  <c r="AQ524"/>
  <c r="AU524"/>
  <c r="AY524"/>
  <c r="AR524"/>
  <c r="AV524"/>
  <c r="AY133"/>
  <c r="AW133"/>
  <c r="AU133"/>
  <c r="AS133"/>
  <c r="AQ133"/>
  <c r="AO133"/>
  <c r="AX133"/>
  <c r="AV133"/>
  <c r="AT133"/>
  <c r="AR133"/>
  <c r="AP133"/>
  <c r="BH133"/>
  <c r="BF133"/>
  <c r="BD133"/>
  <c r="BB133"/>
  <c r="AZ133"/>
  <c r="AN133"/>
  <c r="AL133"/>
  <c r="AJ133"/>
  <c r="AH133"/>
  <c r="AF133"/>
  <c r="AD133"/>
  <c r="AB133"/>
  <c r="Z133"/>
  <c r="X133"/>
  <c r="V133"/>
  <c r="T133"/>
  <c r="R133"/>
  <c r="P133"/>
  <c r="N133"/>
  <c r="L133"/>
  <c r="J133"/>
  <c r="H133"/>
  <c r="F133"/>
  <c r="D133"/>
  <c r="BG133"/>
  <c r="BC133"/>
  <c r="AK133"/>
  <c r="AG133"/>
  <c r="AC133"/>
  <c r="Y133"/>
  <c r="U133"/>
  <c r="Q133"/>
  <c r="M133"/>
  <c r="I133"/>
  <c r="E133"/>
  <c r="BI133"/>
  <c r="BA133"/>
  <c r="AI133"/>
  <c r="AA133"/>
  <c r="S133"/>
  <c r="K133"/>
  <c r="BE133"/>
  <c r="AM133"/>
  <c r="AE133"/>
  <c r="W133"/>
  <c r="O133"/>
  <c r="G133"/>
  <c r="Q524"/>
  <c r="I524"/>
  <c r="E524"/>
  <c r="BK132"/>
  <c r="BP1110"/>
  <c r="BP718"/>
  <c r="A1112"/>
  <c r="BH524"/>
  <c r="BF524"/>
  <c r="BD524"/>
  <c r="BB524"/>
  <c r="AG524"/>
  <c r="AE524"/>
  <c r="AC524"/>
  <c r="AA524"/>
  <c r="Y524"/>
  <c r="W524"/>
  <c r="U524"/>
  <c r="S524"/>
  <c r="O524"/>
  <c r="M524"/>
  <c r="K524"/>
  <c r="G524"/>
  <c r="A330"/>
  <c r="BI524"/>
  <c r="BG524"/>
  <c r="BE524"/>
  <c r="BC524"/>
  <c r="AH524"/>
  <c r="AF524"/>
  <c r="AD524"/>
  <c r="AB524"/>
  <c r="Z524"/>
  <c r="X524"/>
  <c r="V524"/>
  <c r="T524"/>
  <c r="R524"/>
  <c r="P524"/>
  <c r="N524"/>
  <c r="L524"/>
  <c r="J524"/>
  <c r="H524"/>
  <c r="F524"/>
  <c r="D524"/>
  <c r="A721"/>
  <c r="BJ132"/>
  <c r="A134"/>
  <c r="AY330" l="1"/>
  <c r="AW330"/>
  <c r="AU330"/>
  <c r="AS330"/>
  <c r="AQ330"/>
  <c r="AX330"/>
  <c r="AV330"/>
  <c r="AT330"/>
  <c r="AR330"/>
  <c r="AP330"/>
  <c r="BH330"/>
  <c r="BF330"/>
  <c r="BD330"/>
  <c r="BB330"/>
  <c r="AZ330"/>
  <c r="AN330"/>
  <c r="AL330"/>
  <c r="AJ330"/>
  <c r="AH330"/>
  <c r="AF330"/>
  <c r="AD330"/>
  <c r="AB330"/>
  <c r="Z330"/>
  <c r="X330"/>
  <c r="V330"/>
  <c r="T330"/>
  <c r="R330"/>
  <c r="P330"/>
  <c r="N330"/>
  <c r="L330"/>
  <c r="J330"/>
  <c r="H330"/>
  <c r="F330"/>
  <c r="D330"/>
  <c r="BI330"/>
  <c r="BE330"/>
  <c r="BA330"/>
  <c r="BA525" s="1"/>
  <c r="AM330"/>
  <c r="AI330"/>
  <c r="AI525" s="1"/>
  <c r="AE330"/>
  <c r="AA330"/>
  <c r="W330"/>
  <c r="S330"/>
  <c r="O330"/>
  <c r="K330"/>
  <c r="G330"/>
  <c r="BG330"/>
  <c r="BC330"/>
  <c r="AO330"/>
  <c r="AO525" s="1"/>
  <c r="AK330"/>
  <c r="AG330"/>
  <c r="AC330"/>
  <c r="Y330"/>
  <c r="U330"/>
  <c r="Q330"/>
  <c r="M330"/>
  <c r="I330"/>
  <c r="E330"/>
  <c r="AM525"/>
  <c r="AK525"/>
  <c r="AJ525"/>
  <c r="AN525"/>
  <c r="AP525"/>
  <c r="AT525"/>
  <c r="AX525"/>
  <c r="AQ525"/>
  <c r="AU525"/>
  <c r="AY525"/>
  <c r="AL525"/>
  <c r="AZ525"/>
  <c r="AR525"/>
  <c r="AV525"/>
  <c r="AS525"/>
  <c r="AW525"/>
  <c r="AX134"/>
  <c r="AV134"/>
  <c r="AT134"/>
  <c r="AR134"/>
  <c r="AP134"/>
  <c r="AY134"/>
  <c r="AW134"/>
  <c r="AU134"/>
  <c r="AS134"/>
  <c r="AQ134"/>
  <c r="AO134"/>
  <c r="BI134"/>
  <c r="BG134"/>
  <c r="BE134"/>
  <c r="BC134"/>
  <c r="BA134"/>
  <c r="AM134"/>
  <c r="AK134"/>
  <c r="AI134"/>
  <c r="AG134"/>
  <c r="AE134"/>
  <c r="AC134"/>
  <c r="AA134"/>
  <c r="Y134"/>
  <c r="W134"/>
  <c r="U134"/>
  <c r="S134"/>
  <c r="Q134"/>
  <c r="O134"/>
  <c r="M134"/>
  <c r="K134"/>
  <c r="I134"/>
  <c r="G134"/>
  <c r="E134"/>
  <c r="BF134"/>
  <c r="BB134"/>
  <c r="AN134"/>
  <c r="AJ134"/>
  <c r="AF134"/>
  <c r="AB134"/>
  <c r="X134"/>
  <c r="T134"/>
  <c r="P134"/>
  <c r="L134"/>
  <c r="H134"/>
  <c r="D134"/>
  <c r="BH134"/>
  <c r="AZ134"/>
  <c r="AH134"/>
  <c r="Z134"/>
  <c r="R134"/>
  <c r="J134"/>
  <c r="BD134"/>
  <c r="AL134"/>
  <c r="AD134"/>
  <c r="V134"/>
  <c r="N134"/>
  <c r="F134"/>
  <c r="AC525"/>
  <c r="U525"/>
  <c r="M525"/>
  <c r="E525"/>
  <c r="BK133"/>
  <c r="BP1111"/>
  <c r="BP719"/>
  <c r="A722"/>
  <c r="A331"/>
  <c r="BI525"/>
  <c r="BG525"/>
  <c r="BE525"/>
  <c r="BC525"/>
  <c r="AH525"/>
  <c r="AF525"/>
  <c r="AD525"/>
  <c r="AB525"/>
  <c r="Z525"/>
  <c r="X525"/>
  <c r="V525"/>
  <c r="T525"/>
  <c r="R525"/>
  <c r="P525"/>
  <c r="N525"/>
  <c r="L525"/>
  <c r="J525"/>
  <c r="H525"/>
  <c r="F525"/>
  <c r="D525"/>
  <c r="BH525"/>
  <c r="BF525"/>
  <c r="BD525"/>
  <c r="BB525"/>
  <c r="AG525"/>
  <c r="AE525"/>
  <c r="AA525"/>
  <c r="Y525"/>
  <c r="W525"/>
  <c r="S525"/>
  <c r="Q525"/>
  <c r="O525"/>
  <c r="K525"/>
  <c r="I525"/>
  <c r="G525"/>
  <c r="A1113"/>
  <c r="BJ133"/>
  <c r="A135"/>
  <c r="AY331" l="1"/>
  <c r="AW331"/>
  <c r="AW526" s="1"/>
  <c r="AU331"/>
  <c r="AS331"/>
  <c r="AS526" s="1"/>
  <c r="AQ331"/>
  <c r="AX331"/>
  <c r="AX526" s="1"/>
  <c r="AV331"/>
  <c r="AT331"/>
  <c r="AT526" s="1"/>
  <c r="AR331"/>
  <c r="AP331"/>
  <c r="AP526" s="1"/>
  <c r="BH331"/>
  <c r="BF331"/>
  <c r="BD331"/>
  <c r="BB331"/>
  <c r="AZ331"/>
  <c r="AZ526" s="1"/>
  <c r="AN331"/>
  <c r="AL331"/>
  <c r="AL526" s="1"/>
  <c r="AJ331"/>
  <c r="AJ526" s="1"/>
  <c r="AH331"/>
  <c r="AF331"/>
  <c r="AD331"/>
  <c r="AB331"/>
  <c r="Z331"/>
  <c r="X331"/>
  <c r="V331"/>
  <c r="T331"/>
  <c r="R331"/>
  <c r="P331"/>
  <c r="N331"/>
  <c r="L331"/>
  <c r="J331"/>
  <c r="H331"/>
  <c r="F331"/>
  <c r="D331"/>
  <c r="BI331"/>
  <c r="BE331"/>
  <c r="BA331"/>
  <c r="AM331"/>
  <c r="AI331"/>
  <c r="AE331"/>
  <c r="AA331"/>
  <c r="W331"/>
  <c r="S331"/>
  <c r="O331"/>
  <c r="K331"/>
  <c r="G331"/>
  <c r="BG331"/>
  <c r="BC331"/>
  <c r="AO331"/>
  <c r="AO526" s="1"/>
  <c r="AK331"/>
  <c r="AK526" s="1"/>
  <c r="AG331"/>
  <c r="AC331"/>
  <c r="Y331"/>
  <c r="U331"/>
  <c r="Q331"/>
  <c r="M331"/>
  <c r="I331"/>
  <c r="E331"/>
  <c r="AN526"/>
  <c r="AI526"/>
  <c r="AM526"/>
  <c r="BA526"/>
  <c r="AQ526"/>
  <c r="AU526"/>
  <c r="AY526"/>
  <c r="AR526"/>
  <c r="AV526"/>
  <c r="AY135"/>
  <c r="AW135"/>
  <c r="AU135"/>
  <c r="AS135"/>
  <c r="AQ135"/>
  <c r="AO135"/>
  <c r="AX135"/>
  <c r="AV135"/>
  <c r="AT135"/>
  <c r="AR135"/>
  <c r="AP135"/>
  <c r="BH135"/>
  <c r="BF135"/>
  <c r="BD135"/>
  <c r="BB135"/>
  <c r="AZ135"/>
  <c r="AN135"/>
  <c r="AL135"/>
  <c r="AJ135"/>
  <c r="AH135"/>
  <c r="AF135"/>
  <c r="AD135"/>
  <c r="AB135"/>
  <c r="Z135"/>
  <c r="X135"/>
  <c r="V135"/>
  <c r="T135"/>
  <c r="R135"/>
  <c r="P135"/>
  <c r="N135"/>
  <c r="L135"/>
  <c r="J135"/>
  <c r="H135"/>
  <c r="F135"/>
  <c r="D135"/>
  <c r="BI135"/>
  <c r="BE135"/>
  <c r="BA135"/>
  <c r="AM135"/>
  <c r="AI135"/>
  <c r="AE135"/>
  <c r="AA135"/>
  <c r="W135"/>
  <c r="S135"/>
  <c r="O135"/>
  <c r="K135"/>
  <c r="G135"/>
  <c r="BG135"/>
  <c r="AG135"/>
  <c r="Y135"/>
  <c r="Q135"/>
  <c r="I135"/>
  <c r="BC135"/>
  <c r="AK135"/>
  <c r="AC135"/>
  <c r="U135"/>
  <c r="M135"/>
  <c r="E135"/>
  <c r="BI526"/>
  <c r="AH526"/>
  <c r="Z526"/>
  <c r="R526"/>
  <c r="J526"/>
  <c r="AF526"/>
  <c r="P526"/>
  <c r="BB526"/>
  <c r="S526"/>
  <c r="BH526"/>
  <c r="BD526"/>
  <c r="AG526"/>
  <c r="AC526"/>
  <c r="Y526"/>
  <c r="Q526"/>
  <c r="I526"/>
  <c r="E526"/>
  <c r="BK134"/>
  <c r="BP1112"/>
  <c r="BP720"/>
  <c r="A1114"/>
  <c r="BF526"/>
  <c r="AE526"/>
  <c r="AA526"/>
  <c r="W526"/>
  <c r="U526"/>
  <c r="O526"/>
  <c r="M526"/>
  <c r="K526"/>
  <c r="G526"/>
  <c r="A332"/>
  <c r="BG526"/>
  <c r="BE526"/>
  <c r="BC526"/>
  <c r="AD526"/>
  <c r="AB526"/>
  <c r="X526"/>
  <c r="V526"/>
  <c r="T526"/>
  <c r="N526"/>
  <c r="L526"/>
  <c r="H526"/>
  <c r="F526"/>
  <c r="D526"/>
  <c r="A723"/>
  <c r="BJ134"/>
  <c r="A136"/>
  <c r="AY332" l="1"/>
  <c r="AY527" s="1"/>
  <c r="AW332"/>
  <c r="AU332"/>
  <c r="AU527" s="1"/>
  <c r="AS332"/>
  <c r="AQ332"/>
  <c r="AQ527" s="1"/>
  <c r="AX332"/>
  <c r="AX527" s="1"/>
  <c r="AV332"/>
  <c r="AT332"/>
  <c r="AT527" s="1"/>
  <c r="AR332"/>
  <c r="AP332"/>
  <c r="AP527" s="1"/>
  <c r="BH332"/>
  <c r="BF332"/>
  <c r="BD332"/>
  <c r="BB332"/>
  <c r="AZ332"/>
  <c r="AN332"/>
  <c r="AN527" s="1"/>
  <c r="AL332"/>
  <c r="AJ332"/>
  <c r="AJ527" s="1"/>
  <c r="AH332"/>
  <c r="AF332"/>
  <c r="AD332"/>
  <c r="AB332"/>
  <c r="Z332"/>
  <c r="X332"/>
  <c r="V332"/>
  <c r="T332"/>
  <c r="R332"/>
  <c r="P332"/>
  <c r="N332"/>
  <c r="L332"/>
  <c r="J332"/>
  <c r="H332"/>
  <c r="F332"/>
  <c r="D332"/>
  <c r="BI332"/>
  <c r="BE332"/>
  <c r="BA332"/>
  <c r="AM332"/>
  <c r="AM527" s="1"/>
  <c r="AI332"/>
  <c r="AE332"/>
  <c r="AA332"/>
  <c r="W332"/>
  <c r="S332"/>
  <c r="O332"/>
  <c r="K332"/>
  <c r="G332"/>
  <c r="BG332"/>
  <c r="BC332"/>
  <c r="AO332"/>
  <c r="AO527" s="1"/>
  <c r="AK332"/>
  <c r="AK527" s="1"/>
  <c r="AG332"/>
  <c r="AC332"/>
  <c r="Y332"/>
  <c r="U332"/>
  <c r="Q332"/>
  <c r="M332"/>
  <c r="I332"/>
  <c r="E332"/>
  <c r="AI527"/>
  <c r="BA527"/>
  <c r="AL527"/>
  <c r="AZ527"/>
  <c r="AR527"/>
  <c r="AV527"/>
  <c r="AS527"/>
  <c r="AW527"/>
  <c r="AX136"/>
  <c r="AV136"/>
  <c r="AT136"/>
  <c r="AR136"/>
  <c r="AP136"/>
  <c r="AY136"/>
  <c r="AW136"/>
  <c r="AU136"/>
  <c r="AS136"/>
  <c r="AQ136"/>
  <c r="AO136"/>
  <c r="BI136"/>
  <c r="BG136"/>
  <c r="BE136"/>
  <c r="BC136"/>
  <c r="BA136"/>
  <c r="AM136"/>
  <c r="AK136"/>
  <c r="AI136"/>
  <c r="AG136"/>
  <c r="AE136"/>
  <c r="AC136"/>
  <c r="AA136"/>
  <c r="Y136"/>
  <c r="W136"/>
  <c r="U136"/>
  <c r="S136"/>
  <c r="Q136"/>
  <c r="O136"/>
  <c r="M136"/>
  <c r="K136"/>
  <c r="I136"/>
  <c r="G136"/>
  <c r="E136"/>
  <c r="BH136"/>
  <c r="BD136"/>
  <c r="AZ136"/>
  <c r="AL136"/>
  <c r="AH136"/>
  <c r="AD136"/>
  <c r="Z136"/>
  <c r="V136"/>
  <c r="R136"/>
  <c r="N136"/>
  <c r="J136"/>
  <c r="F136"/>
  <c r="BF136"/>
  <c r="AN136"/>
  <c r="AF136"/>
  <c r="X136"/>
  <c r="P136"/>
  <c r="H136"/>
  <c r="BB136"/>
  <c r="AJ136"/>
  <c r="AB136"/>
  <c r="T136"/>
  <c r="L136"/>
  <c r="D136"/>
  <c r="O527"/>
  <c r="G527"/>
  <c r="E527"/>
  <c r="BK135"/>
  <c r="BP1113"/>
  <c r="BP721"/>
  <c r="A333"/>
  <c r="BI527"/>
  <c r="BG527"/>
  <c r="BE527"/>
  <c r="BC527"/>
  <c r="AH527"/>
  <c r="AF527"/>
  <c r="AD527"/>
  <c r="AB527"/>
  <c r="Z527"/>
  <c r="X527"/>
  <c r="V527"/>
  <c r="T527"/>
  <c r="R527"/>
  <c r="P527"/>
  <c r="N527"/>
  <c r="L527"/>
  <c r="J527"/>
  <c r="H527"/>
  <c r="F527"/>
  <c r="D527"/>
  <c r="BH527"/>
  <c r="BF527"/>
  <c r="BD527"/>
  <c r="BB527"/>
  <c r="AG527"/>
  <c r="AE527"/>
  <c r="AC527"/>
  <c r="AA527"/>
  <c r="Y527"/>
  <c r="W527"/>
  <c r="U527"/>
  <c r="S527"/>
  <c r="Q527"/>
  <c r="M527"/>
  <c r="K527"/>
  <c r="I527"/>
  <c r="A1115"/>
  <c r="A724"/>
  <c r="BJ135"/>
  <c r="A137"/>
  <c r="AY333" l="1"/>
  <c r="AW333"/>
  <c r="AW528" s="1"/>
  <c r="AU333"/>
  <c r="AS333"/>
  <c r="AS528" s="1"/>
  <c r="AQ333"/>
  <c r="AX333"/>
  <c r="AX528" s="1"/>
  <c r="AV333"/>
  <c r="AT333"/>
  <c r="AT528" s="1"/>
  <c r="AR333"/>
  <c r="AP333"/>
  <c r="AP528" s="1"/>
  <c r="BH333"/>
  <c r="BF333"/>
  <c r="BD333"/>
  <c r="BB333"/>
  <c r="AZ333"/>
  <c r="AN333"/>
  <c r="AN528" s="1"/>
  <c r="AL333"/>
  <c r="AL528" s="1"/>
  <c r="AJ333"/>
  <c r="AJ528" s="1"/>
  <c r="AH333"/>
  <c r="AF333"/>
  <c r="AD333"/>
  <c r="AB333"/>
  <c r="Z333"/>
  <c r="X333"/>
  <c r="V333"/>
  <c r="T333"/>
  <c r="R333"/>
  <c r="P333"/>
  <c r="N333"/>
  <c r="L333"/>
  <c r="J333"/>
  <c r="H333"/>
  <c r="F333"/>
  <c r="D333"/>
  <c r="BI333"/>
  <c r="BE333"/>
  <c r="BA333"/>
  <c r="BA528" s="1"/>
  <c r="AM333"/>
  <c r="AI333"/>
  <c r="AI528" s="1"/>
  <c r="AE333"/>
  <c r="AA333"/>
  <c r="W333"/>
  <c r="S333"/>
  <c r="O333"/>
  <c r="K333"/>
  <c r="G333"/>
  <c r="BG333"/>
  <c r="BC333"/>
  <c r="AO333"/>
  <c r="AO528" s="1"/>
  <c r="AK333"/>
  <c r="AK528" s="1"/>
  <c r="AG333"/>
  <c r="AC333"/>
  <c r="Y333"/>
  <c r="U333"/>
  <c r="Q333"/>
  <c r="M333"/>
  <c r="I333"/>
  <c r="E333"/>
  <c r="AZ528"/>
  <c r="AM528"/>
  <c r="AQ528"/>
  <c r="AU528"/>
  <c r="AY528"/>
  <c r="AR528"/>
  <c r="AV528"/>
  <c r="AY137"/>
  <c r="AW137"/>
  <c r="AU137"/>
  <c r="AS137"/>
  <c r="AQ137"/>
  <c r="AO137"/>
  <c r="AX137"/>
  <c r="AV137"/>
  <c r="AT137"/>
  <c r="AR137"/>
  <c r="AP137"/>
  <c r="BH137"/>
  <c r="BF137"/>
  <c r="BD137"/>
  <c r="BB137"/>
  <c r="AZ137"/>
  <c r="AN137"/>
  <c r="AL137"/>
  <c r="AJ137"/>
  <c r="AH137"/>
  <c r="AF137"/>
  <c r="AD137"/>
  <c r="AB137"/>
  <c r="Z137"/>
  <c r="X137"/>
  <c r="V137"/>
  <c r="T137"/>
  <c r="R137"/>
  <c r="P137"/>
  <c r="N137"/>
  <c r="L137"/>
  <c r="J137"/>
  <c r="H137"/>
  <c r="F137"/>
  <c r="D137"/>
  <c r="BG137"/>
  <c r="BC137"/>
  <c r="AK137"/>
  <c r="AG137"/>
  <c r="AC137"/>
  <c r="Y137"/>
  <c r="U137"/>
  <c r="Q137"/>
  <c r="M137"/>
  <c r="I137"/>
  <c r="E137"/>
  <c r="BE137"/>
  <c r="AM137"/>
  <c r="AE137"/>
  <c r="W137"/>
  <c r="O137"/>
  <c r="G137"/>
  <c r="BI137"/>
  <c r="BA137"/>
  <c r="AI137"/>
  <c r="AA137"/>
  <c r="S137"/>
  <c r="K137"/>
  <c r="BG528"/>
  <c r="AF528"/>
  <c r="X528"/>
  <c r="P528"/>
  <c r="H528"/>
  <c r="BB528"/>
  <c r="AA528"/>
  <c r="S528"/>
  <c r="K528"/>
  <c r="M528"/>
  <c r="E528"/>
  <c r="BK136"/>
  <c r="BP1114"/>
  <c r="BP722"/>
  <c r="A725"/>
  <c r="A1116"/>
  <c r="BH528"/>
  <c r="BF528"/>
  <c r="BD528"/>
  <c r="AG528"/>
  <c r="AE528"/>
  <c r="AC528"/>
  <c r="Y528"/>
  <c r="W528"/>
  <c r="U528"/>
  <c r="Q528"/>
  <c r="O528"/>
  <c r="I528"/>
  <c r="G528"/>
  <c r="A334"/>
  <c r="BI528"/>
  <c r="BE528"/>
  <c r="BC528"/>
  <c r="AH528"/>
  <c r="AD528"/>
  <c r="AB528"/>
  <c r="Z528"/>
  <c r="V528"/>
  <c r="T528"/>
  <c r="R528"/>
  <c r="N528"/>
  <c r="L528"/>
  <c r="J528"/>
  <c r="F528"/>
  <c r="D528"/>
  <c r="BJ136"/>
  <c r="A138"/>
  <c r="AY334" l="1"/>
  <c r="AY529" s="1"/>
  <c r="AW334"/>
  <c r="AU334"/>
  <c r="AU529" s="1"/>
  <c r="AS334"/>
  <c r="AQ334"/>
  <c r="AQ529" s="1"/>
  <c r="AX334"/>
  <c r="AX529" s="1"/>
  <c r="AV334"/>
  <c r="AT334"/>
  <c r="AT529" s="1"/>
  <c r="AR334"/>
  <c r="AP334"/>
  <c r="AP529" s="1"/>
  <c r="BH334"/>
  <c r="BF334"/>
  <c r="BD334"/>
  <c r="BB334"/>
  <c r="AZ334"/>
  <c r="AN334"/>
  <c r="AN529" s="1"/>
  <c r="AL334"/>
  <c r="AJ334"/>
  <c r="AJ529" s="1"/>
  <c r="AH334"/>
  <c r="AF334"/>
  <c r="AD334"/>
  <c r="AB334"/>
  <c r="Z334"/>
  <c r="X334"/>
  <c r="V334"/>
  <c r="T334"/>
  <c r="R334"/>
  <c r="P334"/>
  <c r="N334"/>
  <c r="L334"/>
  <c r="J334"/>
  <c r="H334"/>
  <c r="F334"/>
  <c r="D334"/>
  <c r="BI334"/>
  <c r="BE334"/>
  <c r="BA334"/>
  <c r="BA529" s="1"/>
  <c r="AM334"/>
  <c r="AM529" s="1"/>
  <c r="AI334"/>
  <c r="AE334"/>
  <c r="AA334"/>
  <c r="W334"/>
  <c r="S334"/>
  <c r="O334"/>
  <c r="K334"/>
  <c r="G334"/>
  <c r="BG334"/>
  <c r="BC334"/>
  <c r="AO334"/>
  <c r="AO529" s="1"/>
  <c r="AK334"/>
  <c r="AK529" s="1"/>
  <c r="AG334"/>
  <c r="AC334"/>
  <c r="Y334"/>
  <c r="U334"/>
  <c r="Q334"/>
  <c r="M334"/>
  <c r="I334"/>
  <c r="E334"/>
  <c r="AI529"/>
  <c r="AL529"/>
  <c r="AZ529"/>
  <c r="AR529"/>
  <c r="AV529"/>
  <c r="AS529"/>
  <c r="AW529"/>
  <c r="AX138"/>
  <c r="AV138"/>
  <c r="AT138"/>
  <c r="AR138"/>
  <c r="AP138"/>
  <c r="AY138"/>
  <c r="AW138"/>
  <c r="AU138"/>
  <c r="AS138"/>
  <c r="AQ138"/>
  <c r="AO138"/>
  <c r="BI138"/>
  <c r="BG138"/>
  <c r="BE138"/>
  <c r="BC138"/>
  <c r="BA138"/>
  <c r="AM138"/>
  <c r="AK138"/>
  <c r="AI138"/>
  <c r="AG138"/>
  <c r="AE138"/>
  <c r="AC138"/>
  <c r="AA138"/>
  <c r="Y138"/>
  <c r="W138"/>
  <c r="U138"/>
  <c r="S138"/>
  <c r="Q138"/>
  <c r="O138"/>
  <c r="M138"/>
  <c r="K138"/>
  <c r="I138"/>
  <c r="G138"/>
  <c r="E138"/>
  <c r="BF138"/>
  <c r="BB138"/>
  <c r="AN138"/>
  <c r="AJ138"/>
  <c r="AF138"/>
  <c r="AB138"/>
  <c r="X138"/>
  <c r="T138"/>
  <c r="P138"/>
  <c r="L138"/>
  <c r="H138"/>
  <c r="D138"/>
  <c r="BD138"/>
  <c r="AL138"/>
  <c r="AD138"/>
  <c r="V138"/>
  <c r="N138"/>
  <c r="F138"/>
  <c r="BH138"/>
  <c r="AZ138"/>
  <c r="AH138"/>
  <c r="Z138"/>
  <c r="R138"/>
  <c r="J138"/>
  <c r="O529"/>
  <c r="G529"/>
  <c r="E529"/>
  <c r="BK137"/>
  <c r="BP1115"/>
  <c r="BP723"/>
  <c r="A335"/>
  <c r="BI529"/>
  <c r="BG529"/>
  <c r="BE529"/>
  <c r="BC529"/>
  <c r="AH529"/>
  <c r="AF529"/>
  <c r="AD529"/>
  <c r="AB529"/>
  <c r="Z529"/>
  <c r="X529"/>
  <c r="V529"/>
  <c r="T529"/>
  <c r="R529"/>
  <c r="P529"/>
  <c r="N529"/>
  <c r="L529"/>
  <c r="J529"/>
  <c r="H529"/>
  <c r="F529"/>
  <c r="D529"/>
  <c r="BH529"/>
  <c r="BF529"/>
  <c r="BD529"/>
  <c r="BB529"/>
  <c r="AG529"/>
  <c r="AE529"/>
  <c r="AC529"/>
  <c r="AA529"/>
  <c r="Y529"/>
  <c r="W529"/>
  <c r="U529"/>
  <c r="S529"/>
  <c r="Q529"/>
  <c r="M529"/>
  <c r="K529"/>
  <c r="I529"/>
  <c r="A726"/>
  <c r="A1117"/>
  <c r="A139"/>
  <c r="BJ137"/>
  <c r="AY335" l="1"/>
  <c r="AW335"/>
  <c r="AW530" s="1"/>
  <c r="AU335"/>
  <c r="AS335"/>
  <c r="AS530" s="1"/>
  <c r="AQ335"/>
  <c r="AX335"/>
  <c r="AX530" s="1"/>
  <c r="AV335"/>
  <c r="AT335"/>
  <c r="AT530" s="1"/>
  <c r="AR335"/>
  <c r="AP335"/>
  <c r="AP530" s="1"/>
  <c r="BH335"/>
  <c r="BF335"/>
  <c r="BD335"/>
  <c r="BB335"/>
  <c r="AZ335"/>
  <c r="AZ530" s="1"/>
  <c r="AN335"/>
  <c r="AL335"/>
  <c r="AL530" s="1"/>
  <c r="AJ335"/>
  <c r="AJ530" s="1"/>
  <c r="AH335"/>
  <c r="AF335"/>
  <c r="AD335"/>
  <c r="AB335"/>
  <c r="Z335"/>
  <c r="X335"/>
  <c r="V335"/>
  <c r="T335"/>
  <c r="R335"/>
  <c r="P335"/>
  <c r="N335"/>
  <c r="L335"/>
  <c r="J335"/>
  <c r="H335"/>
  <c r="F335"/>
  <c r="D335"/>
  <c r="BI335"/>
  <c r="BE335"/>
  <c r="BA335"/>
  <c r="BA530" s="1"/>
  <c r="AM335"/>
  <c r="AI335"/>
  <c r="AI530" s="1"/>
  <c r="AE335"/>
  <c r="AA335"/>
  <c r="W335"/>
  <c r="S335"/>
  <c r="O335"/>
  <c r="K335"/>
  <c r="G335"/>
  <c r="BG335"/>
  <c r="BC335"/>
  <c r="AO335"/>
  <c r="AO530" s="1"/>
  <c r="AK335"/>
  <c r="AK530" s="1"/>
  <c r="AG335"/>
  <c r="AC335"/>
  <c r="Y335"/>
  <c r="U335"/>
  <c r="Q335"/>
  <c r="M335"/>
  <c r="I335"/>
  <c r="E335"/>
  <c r="AN530"/>
  <c r="AM530"/>
  <c r="AQ530"/>
  <c r="AU530"/>
  <c r="AY530"/>
  <c r="AR530"/>
  <c r="AV530"/>
  <c r="AY139"/>
  <c r="AW139"/>
  <c r="AU139"/>
  <c r="AS139"/>
  <c r="AQ139"/>
  <c r="AO139"/>
  <c r="AX139"/>
  <c r="AV139"/>
  <c r="AT139"/>
  <c r="AR139"/>
  <c r="AP139"/>
  <c r="BH139"/>
  <c r="BF139"/>
  <c r="BD139"/>
  <c r="BB139"/>
  <c r="AZ139"/>
  <c r="AN139"/>
  <c r="AL139"/>
  <c r="AJ139"/>
  <c r="AH139"/>
  <c r="AF139"/>
  <c r="AD139"/>
  <c r="AB139"/>
  <c r="Z139"/>
  <c r="X139"/>
  <c r="V139"/>
  <c r="T139"/>
  <c r="R139"/>
  <c r="P139"/>
  <c r="N139"/>
  <c r="L139"/>
  <c r="J139"/>
  <c r="H139"/>
  <c r="F139"/>
  <c r="D139"/>
  <c r="BI139"/>
  <c r="BE139"/>
  <c r="BA139"/>
  <c r="AM139"/>
  <c r="AI139"/>
  <c r="AE139"/>
  <c r="AA139"/>
  <c r="W139"/>
  <c r="S139"/>
  <c r="O139"/>
  <c r="K139"/>
  <c r="G139"/>
  <c r="BC139"/>
  <c r="AK139"/>
  <c r="AC139"/>
  <c r="U139"/>
  <c r="M139"/>
  <c r="E139"/>
  <c r="BG139"/>
  <c r="AG139"/>
  <c r="Y139"/>
  <c r="Q139"/>
  <c r="I139"/>
  <c r="M530"/>
  <c r="E530"/>
  <c r="BK138"/>
  <c r="BP1116"/>
  <c r="BP724"/>
  <c r="BH530"/>
  <c r="BF530"/>
  <c r="BD530"/>
  <c r="BB530"/>
  <c r="AG530"/>
  <c r="AE530"/>
  <c r="AC530"/>
  <c r="AA530"/>
  <c r="Y530"/>
  <c r="W530"/>
  <c r="U530"/>
  <c r="S530"/>
  <c r="Q530"/>
  <c r="O530"/>
  <c r="K530"/>
  <c r="I530"/>
  <c r="G530"/>
  <c r="A336"/>
  <c r="BI530"/>
  <c r="BG530"/>
  <c r="BE530"/>
  <c r="BC530"/>
  <c r="AH530"/>
  <c r="AF530"/>
  <c r="AD530"/>
  <c r="AB530"/>
  <c r="Z530"/>
  <c r="X530"/>
  <c r="V530"/>
  <c r="T530"/>
  <c r="R530"/>
  <c r="P530"/>
  <c r="N530"/>
  <c r="L530"/>
  <c r="J530"/>
  <c r="H530"/>
  <c r="F530"/>
  <c r="D530"/>
  <c r="A1118"/>
  <c r="A727"/>
  <c r="BJ138"/>
  <c r="A140"/>
  <c r="AY336" l="1"/>
  <c r="AY531" s="1"/>
  <c r="AW336"/>
  <c r="AU336"/>
  <c r="AU531" s="1"/>
  <c r="AS336"/>
  <c r="AQ336"/>
  <c r="AQ531" s="1"/>
  <c r="AX336"/>
  <c r="AX531" s="1"/>
  <c r="AV336"/>
  <c r="AT336"/>
  <c r="AT531" s="1"/>
  <c r="AR336"/>
  <c r="AP336"/>
  <c r="AP531" s="1"/>
  <c r="BH336"/>
  <c r="BF336"/>
  <c r="BD336"/>
  <c r="BB336"/>
  <c r="AZ336"/>
  <c r="AN336"/>
  <c r="AN531" s="1"/>
  <c r="AL336"/>
  <c r="AJ336"/>
  <c r="AJ531" s="1"/>
  <c r="AH336"/>
  <c r="AF336"/>
  <c r="AD336"/>
  <c r="AB336"/>
  <c r="Z336"/>
  <c r="X336"/>
  <c r="V336"/>
  <c r="T336"/>
  <c r="R336"/>
  <c r="P336"/>
  <c r="N336"/>
  <c r="L336"/>
  <c r="J336"/>
  <c r="H336"/>
  <c r="F336"/>
  <c r="D336"/>
  <c r="BI336"/>
  <c r="BE336"/>
  <c r="BA336"/>
  <c r="BA531" s="1"/>
  <c r="AM336"/>
  <c r="AM531" s="1"/>
  <c r="AI336"/>
  <c r="AE336"/>
  <c r="AA336"/>
  <c r="W336"/>
  <c r="S336"/>
  <c r="O336"/>
  <c r="K336"/>
  <c r="G336"/>
  <c r="BG336"/>
  <c r="BC336"/>
  <c r="AO336"/>
  <c r="AO531" s="1"/>
  <c r="AK336"/>
  <c r="AK531" s="1"/>
  <c r="AG336"/>
  <c r="AC336"/>
  <c r="Y336"/>
  <c r="U336"/>
  <c r="Q336"/>
  <c r="M336"/>
  <c r="I336"/>
  <c r="E336"/>
  <c r="AI531"/>
  <c r="AL531"/>
  <c r="AZ531"/>
  <c r="AR531"/>
  <c r="AV531"/>
  <c r="AS531"/>
  <c r="AW531"/>
  <c r="AX140"/>
  <c r="AV140"/>
  <c r="AT140"/>
  <c r="AR140"/>
  <c r="AP140"/>
  <c r="AY140"/>
  <c r="AW140"/>
  <c r="AU140"/>
  <c r="AS140"/>
  <c r="AQ140"/>
  <c r="AO140"/>
  <c r="BI140"/>
  <c r="BG140"/>
  <c r="BE140"/>
  <c r="BC140"/>
  <c r="BA140"/>
  <c r="AM140"/>
  <c r="AK140"/>
  <c r="AI140"/>
  <c r="AG140"/>
  <c r="AE140"/>
  <c r="AC140"/>
  <c r="AA140"/>
  <c r="Y140"/>
  <c r="W140"/>
  <c r="U140"/>
  <c r="S140"/>
  <c r="Q140"/>
  <c r="O140"/>
  <c r="M140"/>
  <c r="K140"/>
  <c r="I140"/>
  <c r="G140"/>
  <c r="E140"/>
  <c r="BH140"/>
  <c r="BD140"/>
  <c r="AZ140"/>
  <c r="AL140"/>
  <c r="AH140"/>
  <c r="AD140"/>
  <c r="Z140"/>
  <c r="V140"/>
  <c r="R140"/>
  <c r="N140"/>
  <c r="J140"/>
  <c r="F140"/>
  <c r="BB140"/>
  <c r="AJ140"/>
  <c r="AB140"/>
  <c r="T140"/>
  <c r="L140"/>
  <c r="D140"/>
  <c r="BF140"/>
  <c r="AN140"/>
  <c r="AF140"/>
  <c r="X140"/>
  <c r="P140"/>
  <c r="H140"/>
  <c r="E531"/>
  <c r="BK139"/>
  <c r="BP1117"/>
  <c r="BP725"/>
  <c r="A1119"/>
  <c r="A728"/>
  <c r="A337"/>
  <c r="BI531"/>
  <c r="BG531"/>
  <c r="BE531"/>
  <c r="BC531"/>
  <c r="AH531"/>
  <c r="AF531"/>
  <c r="AD531"/>
  <c r="AB531"/>
  <c r="Z531"/>
  <c r="X531"/>
  <c r="V531"/>
  <c r="T531"/>
  <c r="R531"/>
  <c r="P531"/>
  <c r="N531"/>
  <c r="L531"/>
  <c r="J531"/>
  <c r="H531"/>
  <c r="F531"/>
  <c r="D531"/>
  <c r="BH531"/>
  <c r="BF531"/>
  <c r="BD531"/>
  <c r="BB531"/>
  <c r="AG531"/>
  <c r="AE531"/>
  <c r="AC531"/>
  <c r="AA531"/>
  <c r="Y531"/>
  <c r="W531"/>
  <c r="U531"/>
  <c r="S531"/>
  <c r="Q531"/>
  <c r="O531"/>
  <c r="M531"/>
  <c r="K531"/>
  <c r="I531"/>
  <c r="G531"/>
  <c r="BJ139"/>
  <c r="A141"/>
  <c r="AY337" l="1"/>
  <c r="AW337"/>
  <c r="AW532" s="1"/>
  <c r="AU337"/>
  <c r="AS337"/>
  <c r="AS532" s="1"/>
  <c r="AQ337"/>
  <c r="AX337"/>
  <c r="AX532" s="1"/>
  <c r="AV337"/>
  <c r="AT337"/>
  <c r="AT532" s="1"/>
  <c r="AR337"/>
  <c r="AP337"/>
  <c r="AP532" s="1"/>
  <c r="BH337"/>
  <c r="BF337"/>
  <c r="BD337"/>
  <c r="BB337"/>
  <c r="AZ337"/>
  <c r="AN337"/>
  <c r="AN532" s="1"/>
  <c r="AL337"/>
  <c r="AL532" s="1"/>
  <c r="AJ337"/>
  <c r="AH337"/>
  <c r="AF337"/>
  <c r="AD337"/>
  <c r="AB337"/>
  <c r="Z337"/>
  <c r="X337"/>
  <c r="V337"/>
  <c r="T337"/>
  <c r="R337"/>
  <c r="P337"/>
  <c r="N337"/>
  <c r="L337"/>
  <c r="J337"/>
  <c r="H337"/>
  <c r="F337"/>
  <c r="D337"/>
  <c r="BI337"/>
  <c r="BE337"/>
  <c r="BA337"/>
  <c r="AM337"/>
  <c r="AI337"/>
  <c r="AE337"/>
  <c r="AA337"/>
  <c r="W337"/>
  <c r="S337"/>
  <c r="O337"/>
  <c r="K337"/>
  <c r="G337"/>
  <c r="BG337"/>
  <c r="BC337"/>
  <c r="AO337"/>
  <c r="AO532" s="1"/>
  <c r="AK337"/>
  <c r="AK532" s="1"/>
  <c r="AG337"/>
  <c r="AC337"/>
  <c r="Y337"/>
  <c r="U337"/>
  <c r="Q337"/>
  <c r="M337"/>
  <c r="I337"/>
  <c r="E337"/>
  <c r="AJ532"/>
  <c r="AZ532"/>
  <c r="AI532"/>
  <c r="AM532"/>
  <c r="BA532"/>
  <c r="AQ532"/>
  <c r="AU532"/>
  <c r="AY532"/>
  <c r="AR532"/>
  <c r="AV532"/>
  <c r="AY141"/>
  <c r="AW141"/>
  <c r="AU141"/>
  <c r="AS141"/>
  <c r="AQ141"/>
  <c r="AO141"/>
  <c r="AX141"/>
  <c r="AV141"/>
  <c r="AT141"/>
  <c r="AR141"/>
  <c r="AP141"/>
  <c r="BH141"/>
  <c r="BF141"/>
  <c r="BD141"/>
  <c r="BB141"/>
  <c r="AZ141"/>
  <c r="AN141"/>
  <c r="AL141"/>
  <c r="AJ141"/>
  <c r="AH141"/>
  <c r="AF141"/>
  <c r="AD141"/>
  <c r="AB141"/>
  <c r="Z141"/>
  <c r="X141"/>
  <c r="V141"/>
  <c r="T141"/>
  <c r="R141"/>
  <c r="P141"/>
  <c r="N141"/>
  <c r="L141"/>
  <c r="J141"/>
  <c r="H141"/>
  <c r="F141"/>
  <c r="D141"/>
  <c r="BG141"/>
  <c r="BC141"/>
  <c r="AK141"/>
  <c r="AG141"/>
  <c r="AC141"/>
  <c r="Y141"/>
  <c r="U141"/>
  <c r="Q141"/>
  <c r="M141"/>
  <c r="I141"/>
  <c r="E141"/>
  <c r="BI141"/>
  <c r="BA141"/>
  <c r="AI141"/>
  <c r="AA141"/>
  <c r="S141"/>
  <c r="K141"/>
  <c r="BE141"/>
  <c r="AM141"/>
  <c r="AE141"/>
  <c r="W141"/>
  <c r="O141"/>
  <c r="G141"/>
  <c r="AG532"/>
  <c r="Q532"/>
  <c r="AC532"/>
  <c r="M532"/>
  <c r="E532"/>
  <c r="BK140"/>
  <c r="BP1118"/>
  <c r="BP726"/>
  <c r="BH532"/>
  <c r="BF532"/>
  <c r="BD532"/>
  <c r="BB532"/>
  <c r="AE532"/>
  <c r="AA532"/>
  <c r="Y532"/>
  <c r="W532"/>
  <c r="U532"/>
  <c r="S532"/>
  <c r="O532"/>
  <c r="K532"/>
  <c r="I532"/>
  <c r="G532"/>
  <c r="A338"/>
  <c r="BI532"/>
  <c r="BG532"/>
  <c r="BE532"/>
  <c r="BC532"/>
  <c r="AH532"/>
  <c r="AF532"/>
  <c r="AD532"/>
  <c r="AB532"/>
  <c r="Z532"/>
  <c r="X532"/>
  <c r="V532"/>
  <c r="T532"/>
  <c r="R532"/>
  <c r="P532"/>
  <c r="N532"/>
  <c r="L532"/>
  <c r="J532"/>
  <c r="H532"/>
  <c r="F532"/>
  <c r="D532"/>
  <c r="A729"/>
  <c r="A1120"/>
  <c r="BJ140"/>
  <c r="A142"/>
  <c r="AY338" l="1"/>
  <c r="AW338"/>
  <c r="AU338"/>
  <c r="AS338"/>
  <c r="AQ338"/>
  <c r="AX338"/>
  <c r="AV338"/>
  <c r="AT338"/>
  <c r="AR338"/>
  <c r="AP338"/>
  <c r="BH338"/>
  <c r="BF338"/>
  <c r="BD338"/>
  <c r="BB338"/>
  <c r="AZ338"/>
  <c r="AN338"/>
  <c r="AL338"/>
  <c r="AJ338"/>
  <c r="AH338"/>
  <c r="AF338"/>
  <c r="AD338"/>
  <c r="AB338"/>
  <c r="Z338"/>
  <c r="X338"/>
  <c r="V338"/>
  <c r="T338"/>
  <c r="R338"/>
  <c r="P338"/>
  <c r="N338"/>
  <c r="L338"/>
  <c r="J338"/>
  <c r="H338"/>
  <c r="F338"/>
  <c r="D338"/>
  <c r="BI338"/>
  <c r="BE338"/>
  <c r="BA338"/>
  <c r="AM338"/>
  <c r="AI338"/>
  <c r="AI533" s="1"/>
  <c r="AE338"/>
  <c r="AA338"/>
  <c r="W338"/>
  <c r="S338"/>
  <c r="O338"/>
  <c r="K338"/>
  <c r="G338"/>
  <c r="BG338"/>
  <c r="BC338"/>
  <c r="AO338"/>
  <c r="AO533" s="1"/>
  <c r="AK338"/>
  <c r="AK533" s="1"/>
  <c r="AG338"/>
  <c r="AC338"/>
  <c r="Y338"/>
  <c r="U338"/>
  <c r="Q338"/>
  <c r="M338"/>
  <c r="I338"/>
  <c r="E338"/>
  <c r="AM533"/>
  <c r="BA533"/>
  <c r="AJ533"/>
  <c r="AN533"/>
  <c r="AP533"/>
  <c r="AT533"/>
  <c r="AX533"/>
  <c r="AQ533"/>
  <c r="AU533"/>
  <c r="AY533"/>
  <c r="AL533"/>
  <c r="AZ533"/>
  <c r="AR533"/>
  <c r="AV533"/>
  <c r="AS533"/>
  <c r="AW533"/>
  <c r="AX142"/>
  <c r="AV142"/>
  <c r="AT142"/>
  <c r="AR142"/>
  <c r="AP142"/>
  <c r="AY142"/>
  <c r="AW142"/>
  <c r="AU142"/>
  <c r="AS142"/>
  <c r="AQ142"/>
  <c r="AO142"/>
  <c r="BI142"/>
  <c r="BG142"/>
  <c r="BE142"/>
  <c r="BC142"/>
  <c r="BA142"/>
  <c r="AM142"/>
  <c r="AK142"/>
  <c r="AI142"/>
  <c r="AG142"/>
  <c r="AE142"/>
  <c r="AC142"/>
  <c r="AA142"/>
  <c r="Y142"/>
  <c r="W142"/>
  <c r="U142"/>
  <c r="S142"/>
  <c r="Q142"/>
  <c r="O142"/>
  <c r="M142"/>
  <c r="K142"/>
  <c r="I142"/>
  <c r="G142"/>
  <c r="E142"/>
  <c r="BF142"/>
  <c r="BB142"/>
  <c r="AN142"/>
  <c r="AJ142"/>
  <c r="AF142"/>
  <c r="AB142"/>
  <c r="X142"/>
  <c r="T142"/>
  <c r="P142"/>
  <c r="L142"/>
  <c r="H142"/>
  <c r="D142"/>
  <c r="BH142"/>
  <c r="AZ142"/>
  <c r="AH142"/>
  <c r="Z142"/>
  <c r="R142"/>
  <c r="J142"/>
  <c r="BD142"/>
  <c r="AL142"/>
  <c r="AD142"/>
  <c r="V142"/>
  <c r="N142"/>
  <c r="F142"/>
  <c r="AA533"/>
  <c r="K533"/>
  <c r="BG533"/>
  <c r="AF533"/>
  <c r="X533"/>
  <c r="T533"/>
  <c r="P533"/>
  <c r="H533"/>
  <c r="D533"/>
  <c r="BH533"/>
  <c r="Y533"/>
  <c r="Q533"/>
  <c r="I533"/>
  <c r="AC533"/>
  <c r="U533"/>
  <c r="M533"/>
  <c r="E533"/>
  <c r="BK141"/>
  <c r="BP1119"/>
  <c r="BP727"/>
  <c r="A730"/>
  <c r="A1121"/>
  <c r="A339"/>
  <c r="BI533"/>
  <c r="BE533"/>
  <c r="BC533"/>
  <c r="AH533"/>
  <c r="AD533"/>
  <c r="AB533"/>
  <c r="Z533"/>
  <c r="V533"/>
  <c r="R533"/>
  <c r="N533"/>
  <c r="L533"/>
  <c r="J533"/>
  <c r="F533"/>
  <c r="BF533"/>
  <c r="BD533"/>
  <c r="BB533"/>
  <c r="AG533"/>
  <c r="AE533"/>
  <c r="W533"/>
  <c r="S533"/>
  <c r="O533"/>
  <c r="G533"/>
  <c r="A143"/>
  <c r="BJ141"/>
  <c r="AY339" l="1"/>
  <c r="AW339"/>
  <c r="AW534" s="1"/>
  <c r="AU339"/>
  <c r="AS339"/>
  <c r="AS534" s="1"/>
  <c r="AQ339"/>
  <c r="AX339"/>
  <c r="AX534" s="1"/>
  <c r="AV339"/>
  <c r="AT339"/>
  <c r="AT534" s="1"/>
  <c r="AR339"/>
  <c r="AP339"/>
  <c r="AP534" s="1"/>
  <c r="BH339"/>
  <c r="BF339"/>
  <c r="BD339"/>
  <c r="BB339"/>
  <c r="AZ339"/>
  <c r="AZ534" s="1"/>
  <c r="AN339"/>
  <c r="AL339"/>
  <c r="AJ339"/>
  <c r="AJ534" s="1"/>
  <c r="AH339"/>
  <c r="AF339"/>
  <c r="AD339"/>
  <c r="AB339"/>
  <c r="Z339"/>
  <c r="X339"/>
  <c r="V339"/>
  <c r="T339"/>
  <c r="R339"/>
  <c r="P339"/>
  <c r="N339"/>
  <c r="L339"/>
  <c r="J339"/>
  <c r="H339"/>
  <c r="F339"/>
  <c r="D339"/>
  <c r="BI339"/>
  <c r="BE339"/>
  <c r="BA339"/>
  <c r="AM339"/>
  <c r="AI339"/>
  <c r="AE339"/>
  <c r="AA339"/>
  <c r="W339"/>
  <c r="S339"/>
  <c r="O339"/>
  <c r="K339"/>
  <c r="G339"/>
  <c r="BG339"/>
  <c r="BC339"/>
  <c r="AO339"/>
  <c r="AO534" s="1"/>
  <c r="AK339"/>
  <c r="AK534" s="1"/>
  <c r="AG339"/>
  <c r="AC339"/>
  <c r="Y339"/>
  <c r="U339"/>
  <c r="Q339"/>
  <c r="M339"/>
  <c r="I339"/>
  <c r="E339"/>
  <c r="AL534"/>
  <c r="AN534"/>
  <c r="AI534"/>
  <c r="AM534"/>
  <c r="BA534"/>
  <c r="AQ534"/>
  <c r="AU534"/>
  <c r="AY534"/>
  <c r="AR534"/>
  <c r="AV534"/>
  <c r="AY143"/>
  <c r="AW143"/>
  <c r="AU143"/>
  <c r="AS143"/>
  <c r="AQ143"/>
  <c r="AO143"/>
  <c r="AX143"/>
  <c r="AV143"/>
  <c r="AT143"/>
  <c r="AR143"/>
  <c r="AP143"/>
  <c r="BH143"/>
  <c r="BF143"/>
  <c r="BD143"/>
  <c r="BB143"/>
  <c r="AZ143"/>
  <c r="AN143"/>
  <c r="AL143"/>
  <c r="AJ143"/>
  <c r="AH143"/>
  <c r="AF143"/>
  <c r="AD143"/>
  <c r="AB143"/>
  <c r="Z143"/>
  <c r="X143"/>
  <c r="V143"/>
  <c r="T143"/>
  <c r="R143"/>
  <c r="P143"/>
  <c r="N143"/>
  <c r="L143"/>
  <c r="J143"/>
  <c r="H143"/>
  <c r="F143"/>
  <c r="D143"/>
  <c r="BI143"/>
  <c r="BE143"/>
  <c r="BA143"/>
  <c r="AM143"/>
  <c r="AI143"/>
  <c r="AE143"/>
  <c r="AA143"/>
  <c r="W143"/>
  <c r="S143"/>
  <c r="O143"/>
  <c r="K143"/>
  <c r="G143"/>
  <c r="BG143"/>
  <c r="AG143"/>
  <c r="Y143"/>
  <c r="Q143"/>
  <c r="I143"/>
  <c r="BC143"/>
  <c r="AK143"/>
  <c r="AC143"/>
  <c r="U143"/>
  <c r="M143"/>
  <c r="E143"/>
  <c r="Z534"/>
  <c r="J534"/>
  <c r="BB534"/>
  <c r="AA534"/>
  <c r="S534"/>
  <c r="K534"/>
  <c r="BG534"/>
  <c r="AF534"/>
  <c r="X534"/>
  <c r="P534"/>
  <c r="H534"/>
  <c r="Y534"/>
  <c r="I534"/>
  <c r="U534"/>
  <c r="E534"/>
  <c r="BK142"/>
  <c r="BP1120"/>
  <c r="BP728"/>
  <c r="A1122"/>
  <c r="A731"/>
  <c r="BH534"/>
  <c r="BF534"/>
  <c r="BD534"/>
  <c r="AG534"/>
  <c r="AE534"/>
  <c r="AC534"/>
  <c r="W534"/>
  <c r="Q534"/>
  <c r="O534"/>
  <c r="M534"/>
  <c r="G534"/>
  <c r="A340"/>
  <c r="BI534"/>
  <c r="BE534"/>
  <c r="BC534"/>
  <c r="AH534"/>
  <c r="AD534"/>
  <c r="AB534"/>
  <c r="V534"/>
  <c r="T534"/>
  <c r="R534"/>
  <c r="N534"/>
  <c r="L534"/>
  <c r="F534"/>
  <c r="D534"/>
  <c r="BJ142"/>
  <c r="A144"/>
  <c r="AY340" l="1"/>
  <c r="AW340"/>
  <c r="AU340"/>
  <c r="AS340"/>
  <c r="AQ340"/>
  <c r="AX340"/>
  <c r="AV340"/>
  <c r="AT340"/>
  <c r="AR340"/>
  <c r="AP340"/>
  <c r="BH340"/>
  <c r="BF340"/>
  <c r="BD340"/>
  <c r="BB340"/>
  <c r="AZ340"/>
  <c r="AN340"/>
  <c r="AL340"/>
  <c r="AJ340"/>
  <c r="AH340"/>
  <c r="AF340"/>
  <c r="AD340"/>
  <c r="AB340"/>
  <c r="Z340"/>
  <c r="X340"/>
  <c r="V340"/>
  <c r="T340"/>
  <c r="R340"/>
  <c r="P340"/>
  <c r="N340"/>
  <c r="L340"/>
  <c r="J340"/>
  <c r="H340"/>
  <c r="F340"/>
  <c r="D340"/>
  <c r="BI340"/>
  <c r="BE340"/>
  <c r="BA340"/>
  <c r="BA535" s="1"/>
  <c r="AM340"/>
  <c r="AI340"/>
  <c r="AE340"/>
  <c r="AA340"/>
  <c r="W340"/>
  <c r="S340"/>
  <c r="O340"/>
  <c r="K340"/>
  <c r="G340"/>
  <c r="BG340"/>
  <c r="BC340"/>
  <c r="AO340"/>
  <c r="AO535" s="1"/>
  <c r="AK340"/>
  <c r="AG340"/>
  <c r="AC340"/>
  <c r="Y340"/>
  <c r="U340"/>
  <c r="Q340"/>
  <c r="M340"/>
  <c r="I340"/>
  <c r="E340"/>
  <c r="AJ535"/>
  <c r="AN535"/>
  <c r="AP535"/>
  <c r="AT535"/>
  <c r="AX535"/>
  <c r="AQ535"/>
  <c r="AU535"/>
  <c r="AY535"/>
  <c r="AK535"/>
  <c r="AM535"/>
  <c r="AI535"/>
  <c r="AL535"/>
  <c r="AZ535"/>
  <c r="AR535"/>
  <c r="AV535"/>
  <c r="AS535"/>
  <c r="AW535"/>
  <c r="AX144"/>
  <c r="AV144"/>
  <c r="AT144"/>
  <c r="AR144"/>
  <c r="AP144"/>
  <c r="AY144"/>
  <c r="AW144"/>
  <c r="AU144"/>
  <c r="AS144"/>
  <c r="AQ144"/>
  <c r="AO144"/>
  <c r="BI144"/>
  <c r="BG144"/>
  <c r="BE144"/>
  <c r="BC144"/>
  <c r="BA144"/>
  <c r="AM144"/>
  <c r="AK144"/>
  <c r="AI144"/>
  <c r="AG144"/>
  <c r="AE144"/>
  <c r="AC144"/>
  <c r="AA144"/>
  <c r="Y144"/>
  <c r="W144"/>
  <c r="U144"/>
  <c r="S144"/>
  <c r="Q144"/>
  <c r="O144"/>
  <c r="M144"/>
  <c r="K144"/>
  <c r="I144"/>
  <c r="G144"/>
  <c r="E144"/>
  <c r="BH144"/>
  <c r="BD144"/>
  <c r="AZ144"/>
  <c r="AL144"/>
  <c r="AH144"/>
  <c r="AD144"/>
  <c r="Z144"/>
  <c r="V144"/>
  <c r="R144"/>
  <c r="N144"/>
  <c r="J144"/>
  <c r="F144"/>
  <c r="BF144"/>
  <c r="AN144"/>
  <c r="AF144"/>
  <c r="X144"/>
  <c r="P144"/>
  <c r="H144"/>
  <c r="BB144"/>
  <c r="AJ144"/>
  <c r="AB144"/>
  <c r="T144"/>
  <c r="L144"/>
  <c r="D144"/>
  <c r="E535"/>
  <c r="BK143"/>
  <c r="BP1121"/>
  <c r="BP729"/>
  <c r="A732"/>
  <c r="A341"/>
  <c r="BI535"/>
  <c r="BG535"/>
  <c r="BE535"/>
  <c r="BC535"/>
  <c r="AH535"/>
  <c r="AF535"/>
  <c r="AD535"/>
  <c r="AB535"/>
  <c r="Z535"/>
  <c r="X535"/>
  <c r="V535"/>
  <c r="T535"/>
  <c r="R535"/>
  <c r="P535"/>
  <c r="N535"/>
  <c r="L535"/>
  <c r="J535"/>
  <c r="H535"/>
  <c r="F535"/>
  <c r="D535"/>
  <c r="BH535"/>
  <c r="BF535"/>
  <c r="BD535"/>
  <c r="BB535"/>
  <c r="AG535"/>
  <c r="AE535"/>
  <c r="AC535"/>
  <c r="AA535"/>
  <c r="Y535"/>
  <c r="W535"/>
  <c r="U535"/>
  <c r="S535"/>
  <c r="Q535"/>
  <c r="O535"/>
  <c r="M535"/>
  <c r="K535"/>
  <c r="I535"/>
  <c r="G535"/>
  <c r="A1123"/>
  <c r="BJ143"/>
  <c r="A145"/>
  <c r="AY341" l="1"/>
  <c r="AW341"/>
  <c r="AW536" s="1"/>
  <c r="AU341"/>
  <c r="AS341"/>
  <c r="AS536" s="1"/>
  <c r="AQ341"/>
  <c r="AX341"/>
  <c r="AX536" s="1"/>
  <c r="AT341"/>
  <c r="AT536" s="1"/>
  <c r="AP341"/>
  <c r="AP536" s="1"/>
  <c r="AV341"/>
  <c r="AR341"/>
  <c r="BH341"/>
  <c r="BF341"/>
  <c r="BD341"/>
  <c r="BB341"/>
  <c r="AZ341"/>
  <c r="AN341"/>
  <c r="AN536" s="1"/>
  <c r="AL341"/>
  <c r="AL536" s="1"/>
  <c r="AJ341"/>
  <c r="AH341"/>
  <c r="AF341"/>
  <c r="AD341"/>
  <c r="AB341"/>
  <c r="Z341"/>
  <c r="X341"/>
  <c r="V341"/>
  <c r="T341"/>
  <c r="R341"/>
  <c r="P341"/>
  <c r="N341"/>
  <c r="L341"/>
  <c r="J341"/>
  <c r="H341"/>
  <c r="F341"/>
  <c r="D341"/>
  <c r="BI341"/>
  <c r="BE341"/>
  <c r="BA341"/>
  <c r="AM341"/>
  <c r="AI341"/>
  <c r="AE341"/>
  <c r="AA341"/>
  <c r="W341"/>
  <c r="S341"/>
  <c r="O341"/>
  <c r="K341"/>
  <c r="G341"/>
  <c r="BG341"/>
  <c r="BC341"/>
  <c r="AO341"/>
  <c r="AO536" s="1"/>
  <c r="AK341"/>
  <c r="AK536" s="1"/>
  <c r="AG341"/>
  <c r="AC341"/>
  <c r="Y341"/>
  <c r="U341"/>
  <c r="Q341"/>
  <c r="M341"/>
  <c r="I341"/>
  <c r="E341"/>
  <c r="AJ536"/>
  <c r="AZ536"/>
  <c r="AI536"/>
  <c r="AM536"/>
  <c r="BA536"/>
  <c r="AQ536"/>
  <c r="AU536"/>
  <c r="AY536"/>
  <c r="AR536"/>
  <c r="AV536"/>
  <c r="AY145"/>
  <c r="AW145"/>
  <c r="AU145"/>
  <c r="AS145"/>
  <c r="AQ145"/>
  <c r="AO145"/>
  <c r="AX145"/>
  <c r="AV145"/>
  <c r="AT145"/>
  <c r="AR145"/>
  <c r="AP145"/>
  <c r="BH145"/>
  <c r="BF145"/>
  <c r="BD145"/>
  <c r="BB145"/>
  <c r="AZ145"/>
  <c r="AN145"/>
  <c r="AL145"/>
  <c r="AJ145"/>
  <c r="AH145"/>
  <c r="AF145"/>
  <c r="AD145"/>
  <c r="AB145"/>
  <c r="Z145"/>
  <c r="X145"/>
  <c r="V145"/>
  <c r="T145"/>
  <c r="R145"/>
  <c r="P145"/>
  <c r="N145"/>
  <c r="L145"/>
  <c r="J145"/>
  <c r="H145"/>
  <c r="F145"/>
  <c r="D145"/>
  <c r="BG145"/>
  <c r="BC145"/>
  <c r="AK145"/>
  <c r="AG145"/>
  <c r="AC145"/>
  <c r="Y145"/>
  <c r="U145"/>
  <c r="Q145"/>
  <c r="M145"/>
  <c r="I145"/>
  <c r="E145"/>
  <c r="BE145"/>
  <c r="AM145"/>
  <c r="AE145"/>
  <c r="W145"/>
  <c r="O145"/>
  <c r="G145"/>
  <c r="BI145"/>
  <c r="BA145"/>
  <c r="AI145"/>
  <c r="AA145"/>
  <c r="S145"/>
  <c r="K145"/>
  <c r="U536"/>
  <c r="E536"/>
  <c r="BK144"/>
  <c r="BP1122"/>
  <c r="BP730"/>
  <c r="A1124"/>
  <c r="A733"/>
  <c r="BH536"/>
  <c r="BF536"/>
  <c r="BD536"/>
  <c r="BB536"/>
  <c r="AG536"/>
  <c r="AE536"/>
  <c r="AC536"/>
  <c r="AA536"/>
  <c r="Y536"/>
  <c r="W536"/>
  <c r="S536"/>
  <c r="Q536"/>
  <c r="O536"/>
  <c r="M536"/>
  <c r="K536"/>
  <c r="I536"/>
  <c r="G536"/>
  <c r="A342"/>
  <c r="BI536"/>
  <c r="BG536"/>
  <c r="BE536"/>
  <c r="BC536"/>
  <c r="AH536"/>
  <c r="AF536"/>
  <c r="AD536"/>
  <c r="AB536"/>
  <c r="Z536"/>
  <c r="X536"/>
  <c r="V536"/>
  <c r="T536"/>
  <c r="R536"/>
  <c r="P536"/>
  <c r="N536"/>
  <c r="L536"/>
  <c r="J536"/>
  <c r="H536"/>
  <c r="F536"/>
  <c r="D536"/>
  <c r="A146"/>
  <c r="BJ144"/>
  <c r="AY342" l="1"/>
  <c r="AY537" s="1"/>
  <c r="AW342"/>
  <c r="AU342"/>
  <c r="AU537" s="1"/>
  <c r="AS342"/>
  <c r="AQ342"/>
  <c r="AQ537" s="1"/>
  <c r="AV342"/>
  <c r="AR342"/>
  <c r="AX342"/>
  <c r="AX537" s="1"/>
  <c r="AT342"/>
  <c r="AT537" s="1"/>
  <c r="AP342"/>
  <c r="AP537" s="1"/>
  <c r="BH342"/>
  <c r="BF342"/>
  <c r="BD342"/>
  <c r="BB342"/>
  <c r="AZ342"/>
  <c r="AN342"/>
  <c r="AN537" s="1"/>
  <c r="AL342"/>
  <c r="AJ342"/>
  <c r="AJ537" s="1"/>
  <c r="AH342"/>
  <c r="AF342"/>
  <c r="AD342"/>
  <c r="AB342"/>
  <c r="Z342"/>
  <c r="X342"/>
  <c r="V342"/>
  <c r="T342"/>
  <c r="R342"/>
  <c r="P342"/>
  <c r="N342"/>
  <c r="L342"/>
  <c r="J342"/>
  <c r="H342"/>
  <c r="F342"/>
  <c r="D342"/>
  <c r="BI342"/>
  <c r="BE342"/>
  <c r="BA342"/>
  <c r="AM342"/>
  <c r="AI342"/>
  <c r="AE342"/>
  <c r="AA342"/>
  <c r="W342"/>
  <c r="S342"/>
  <c r="O342"/>
  <c r="K342"/>
  <c r="G342"/>
  <c r="BG342"/>
  <c r="BC342"/>
  <c r="AO342"/>
  <c r="AO537" s="1"/>
  <c r="AK342"/>
  <c r="AK537" s="1"/>
  <c r="AG342"/>
  <c r="AC342"/>
  <c r="Y342"/>
  <c r="U342"/>
  <c r="Q342"/>
  <c r="M342"/>
  <c r="I342"/>
  <c r="E342"/>
  <c r="BA537"/>
  <c r="AM537"/>
  <c r="AI537"/>
  <c r="AL537"/>
  <c r="AZ537"/>
  <c r="AR537"/>
  <c r="AV537"/>
  <c r="AS537"/>
  <c r="AW537"/>
  <c r="AX146"/>
  <c r="AV146"/>
  <c r="AT146"/>
  <c r="AR146"/>
  <c r="AP146"/>
  <c r="AY146"/>
  <c r="AW146"/>
  <c r="AU146"/>
  <c r="AS146"/>
  <c r="AQ146"/>
  <c r="AO146"/>
  <c r="BI146"/>
  <c r="BG146"/>
  <c r="BE146"/>
  <c r="BC146"/>
  <c r="BA146"/>
  <c r="AM146"/>
  <c r="AK146"/>
  <c r="AI146"/>
  <c r="AG146"/>
  <c r="AE146"/>
  <c r="AC146"/>
  <c r="AA146"/>
  <c r="Y146"/>
  <c r="W146"/>
  <c r="U146"/>
  <c r="S146"/>
  <c r="Q146"/>
  <c r="O146"/>
  <c r="M146"/>
  <c r="K146"/>
  <c r="I146"/>
  <c r="G146"/>
  <c r="E146"/>
  <c r="BF146"/>
  <c r="BB146"/>
  <c r="AN146"/>
  <c r="AJ146"/>
  <c r="AF146"/>
  <c r="AB146"/>
  <c r="X146"/>
  <c r="T146"/>
  <c r="P146"/>
  <c r="L146"/>
  <c r="H146"/>
  <c r="D146"/>
  <c r="BD146"/>
  <c r="AL146"/>
  <c r="AD146"/>
  <c r="V146"/>
  <c r="N146"/>
  <c r="F146"/>
  <c r="BH146"/>
  <c r="AZ146"/>
  <c r="AH146"/>
  <c r="Z146"/>
  <c r="R146"/>
  <c r="J146"/>
  <c r="Z537"/>
  <c r="R537"/>
  <c r="J537"/>
  <c r="BB537"/>
  <c r="AA537"/>
  <c r="S537"/>
  <c r="K537"/>
  <c r="L537"/>
  <c r="BD537"/>
  <c r="Y537"/>
  <c r="I537"/>
  <c r="U537"/>
  <c r="E537"/>
  <c r="BK145"/>
  <c r="BP1123"/>
  <c r="BP731"/>
  <c r="A734"/>
  <c r="A343"/>
  <c r="BI537"/>
  <c r="BG537"/>
  <c r="BE537"/>
  <c r="BC537"/>
  <c r="AH537"/>
  <c r="AF537"/>
  <c r="AD537"/>
  <c r="AB537"/>
  <c r="X537"/>
  <c r="V537"/>
  <c r="T537"/>
  <c r="P537"/>
  <c r="N537"/>
  <c r="H537"/>
  <c r="F537"/>
  <c r="D537"/>
  <c r="BH537"/>
  <c r="BF537"/>
  <c r="AG537"/>
  <c r="AE537"/>
  <c r="AC537"/>
  <c r="W537"/>
  <c r="Q537"/>
  <c r="O537"/>
  <c r="M537"/>
  <c r="G537"/>
  <c r="A1125"/>
  <c r="BJ145"/>
  <c r="A147"/>
  <c r="AY343" l="1"/>
  <c r="AW343"/>
  <c r="AU343"/>
  <c r="AS343"/>
  <c r="AQ343"/>
  <c r="AX343"/>
  <c r="AT343"/>
  <c r="AP343"/>
  <c r="AV343"/>
  <c r="AR343"/>
  <c r="BH343"/>
  <c r="BF343"/>
  <c r="BD343"/>
  <c r="BB343"/>
  <c r="AZ343"/>
  <c r="AN343"/>
  <c r="AL343"/>
  <c r="AJ343"/>
  <c r="AH343"/>
  <c r="AF343"/>
  <c r="AD343"/>
  <c r="AB343"/>
  <c r="Z343"/>
  <c r="X343"/>
  <c r="V343"/>
  <c r="T343"/>
  <c r="R343"/>
  <c r="P343"/>
  <c r="N343"/>
  <c r="L343"/>
  <c r="J343"/>
  <c r="H343"/>
  <c r="F343"/>
  <c r="D343"/>
  <c r="BI343"/>
  <c r="BE343"/>
  <c r="BA343"/>
  <c r="AM343"/>
  <c r="AI343"/>
  <c r="AE343"/>
  <c r="AA343"/>
  <c r="W343"/>
  <c r="S343"/>
  <c r="O343"/>
  <c r="K343"/>
  <c r="G343"/>
  <c r="BG343"/>
  <c r="BC343"/>
  <c r="AO343"/>
  <c r="AO538" s="1"/>
  <c r="AK343"/>
  <c r="AG343"/>
  <c r="AC343"/>
  <c r="Y343"/>
  <c r="U343"/>
  <c r="Q343"/>
  <c r="M343"/>
  <c r="I343"/>
  <c r="E343"/>
  <c r="AZ538"/>
  <c r="AL538"/>
  <c r="AJ538"/>
  <c r="AK538"/>
  <c r="AS538"/>
  <c r="AW538"/>
  <c r="AP538"/>
  <c r="AT538"/>
  <c r="AX538"/>
  <c r="AN538"/>
  <c r="AI538"/>
  <c r="AM538"/>
  <c r="BA538"/>
  <c r="AQ538"/>
  <c r="AU538"/>
  <c r="AY538"/>
  <c r="AR538"/>
  <c r="AV538"/>
  <c r="AY147"/>
  <c r="AW147"/>
  <c r="AU147"/>
  <c r="AS147"/>
  <c r="AQ147"/>
  <c r="AO147"/>
  <c r="AX147"/>
  <c r="AV147"/>
  <c r="AT147"/>
  <c r="AR147"/>
  <c r="AP147"/>
  <c r="BH147"/>
  <c r="BF147"/>
  <c r="BD147"/>
  <c r="BB147"/>
  <c r="AZ147"/>
  <c r="AN147"/>
  <c r="AL147"/>
  <c r="AJ147"/>
  <c r="AH147"/>
  <c r="AF147"/>
  <c r="AD147"/>
  <c r="AB147"/>
  <c r="Z147"/>
  <c r="X147"/>
  <c r="V147"/>
  <c r="T147"/>
  <c r="R147"/>
  <c r="P147"/>
  <c r="N147"/>
  <c r="L147"/>
  <c r="J147"/>
  <c r="H147"/>
  <c r="F147"/>
  <c r="D147"/>
  <c r="BI147"/>
  <c r="BE147"/>
  <c r="BA147"/>
  <c r="AM147"/>
  <c r="AI147"/>
  <c r="AE147"/>
  <c r="AA147"/>
  <c r="W147"/>
  <c r="S147"/>
  <c r="O147"/>
  <c r="K147"/>
  <c r="G147"/>
  <c r="BC147"/>
  <c r="AK147"/>
  <c r="AC147"/>
  <c r="U147"/>
  <c r="M147"/>
  <c r="E147"/>
  <c r="BG147"/>
  <c r="AG147"/>
  <c r="Y147"/>
  <c r="Q147"/>
  <c r="I147"/>
  <c r="BD538"/>
  <c r="AC538"/>
  <c r="U538"/>
  <c r="M538"/>
  <c r="E538"/>
  <c r="BK146"/>
  <c r="BP1124"/>
  <c r="BP732"/>
  <c r="BH538"/>
  <c r="BF538"/>
  <c r="BB538"/>
  <c r="AG538"/>
  <c r="AE538"/>
  <c r="AA538"/>
  <c r="Y538"/>
  <c r="W538"/>
  <c r="S538"/>
  <c r="Q538"/>
  <c r="O538"/>
  <c r="K538"/>
  <c r="I538"/>
  <c r="G538"/>
  <c r="A344"/>
  <c r="BI538"/>
  <c r="BG538"/>
  <c r="BE538"/>
  <c r="BC538"/>
  <c r="AH538"/>
  <c r="AF538"/>
  <c r="AD538"/>
  <c r="AB538"/>
  <c r="Z538"/>
  <c r="X538"/>
  <c r="V538"/>
  <c r="T538"/>
  <c r="R538"/>
  <c r="P538"/>
  <c r="N538"/>
  <c r="L538"/>
  <c r="J538"/>
  <c r="H538"/>
  <c r="F538"/>
  <c r="D538"/>
  <c r="A735"/>
  <c r="A1126"/>
  <c r="BJ146"/>
  <c r="A148"/>
  <c r="AY344" l="1"/>
  <c r="AY539" s="1"/>
  <c r="AW344"/>
  <c r="AU344"/>
  <c r="AU539" s="1"/>
  <c r="AS344"/>
  <c r="AQ344"/>
  <c r="AQ539" s="1"/>
  <c r="AV344"/>
  <c r="AR344"/>
  <c r="AX344"/>
  <c r="AX539" s="1"/>
  <c r="AT344"/>
  <c r="AT539" s="1"/>
  <c r="AP344"/>
  <c r="AP539" s="1"/>
  <c r="BH344"/>
  <c r="BF344"/>
  <c r="BD344"/>
  <c r="BB344"/>
  <c r="AZ344"/>
  <c r="AN344"/>
  <c r="AN539" s="1"/>
  <c r="AL344"/>
  <c r="AJ344"/>
  <c r="AJ539" s="1"/>
  <c r="AH344"/>
  <c r="AF344"/>
  <c r="AD344"/>
  <c r="AB344"/>
  <c r="Z344"/>
  <c r="X344"/>
  <c r="V344"/>
  <c r="T344"/>
  <c r="R344"/>
  <c r="P344"/>
  <c r="N344"/>
  <c r="L344"/>
  <c r="J344"/>
  <c r="H344"/>
  <c r="F344"/>
  <c r="D344"/>
  <c r="BI344"/>
  <c r="BE344"/>
  <c r="BA344"/>
  <c r="AM344"/>
  <c r="AM539" s="1"/>
  <c r="AI344"/>
  <c r="AI539" s="1"/>
  <c r="AE344"/>
  <c r="AA344"/>
  <c r="W344"/>
  <c r="S344"/>
  <c r="O344"/>
  <c r="K344"/>
  <c r="G344"/>
  <c r="BG344"/>
  <c r="BC344"/>
  <c r="AO344"/>
  <c r="AO539" s="1"/>
  <c r="AK344"/>
  <c r="AG344"/>
  <c r="AC344"/>
  <c r="Y344"/>
  <c r="U344"/>
  <c r="Q344"/>
  <c r="M344"/>
  <c r="I344"/>
  <c r="E344"/>
  <c r="AK539"/>
  <c r="BA539"/>
  <c r="AL539"/>
  <c r="AZ539"/>
  <c r="AR539"/>
  <c r="AV539"/>
  <c r="AS539"/>
  <c r="AW539"/>
  <c r="AX148"/>
  <c r="AY148"/>
  <c r="AW148"/>
  <c r="AU148"/>
  <c r="AT148"/>
  <c r="AR148"/>
  <c r="AP148"/>
  <c r="AV148"/>
  <c r="AS148"/>
  <c r="AQ148"/>
  <c r="AO148"/>
  <c r="BI148"/>
  <c r="BG148"/>
  <c r="BE148"/>
  <c r="BC148"/>
  <c r="BA148"/>
  <c r="AM148"/>
  <c r="AK148"/>
  <c r="AI148"/>
  <c r="AG148"/>
  <c r="AE148"/>
  <c r="AC148"/>
  <c r="AA148"/>
  <c r="Y148"/>
  <c r="W148"/>
  <c r="U148"/>
  <c r="S148"/>
  <c r="Q148"/>
  <c r="O148"/>
  <c r="M148"/>
  <c r="K148"/>
  <c r="I148"/>
  <c r="G148"/>
  <c r="E148"/>
  <c r="BH148"/>
  <c r="BD148"/>
  <c r="AZ148"/>
  <c r="AL148"/>
  <c r="AH148"/>
  <c r="AD148"/>
  <c r="Z148"/>
  <c r="V148"/>
  <c r="R148"/>
  <c r="N148"/>
  <c r="J148"/>
  <c r="F148"/>
  <c r="BB148"/>
  <c r="AJ148"/>
  <c r="AB148"/>
  <c r="T148"/>
  <c r="L148"/>
  <c r="D148"/>
  <c r="BF148"/>
  <c r="AN148"/>
  <c r="AF148"/>
  <c r="X148"/>
  <c r="P148"/>
  <c r="H148"/>
  <c r="Q539"/>
  <c r="I539"/>
  <c r="BK147"/>
  <c r="BP1125"/>
  <c r="BP733"/>
  <c r="A1127"/>
  <c r="A736"/>
  <c r="A345"/>
  <c r="BI539"/>
  <c r="BG539"/>
  <c r="BE539"/>
  <c r="BC539"/>
  <c r="AH539"/>
  <c r="AF539"/>
  <c r="AD539"/>
  <c r="AB539"/>
  <c r="Z539"/>
  <c r="X539"/>
  <c r="V539"/>
  <c r="T539"/>
  <c r="R539"/>
  <c r="P539"/>
  <c r="N539"/>
  <c r="L539"/>
  <c r="J539"/>
  <c r="H539"/>
  <c r="F539"/>
  <c r="D539"/>
  <c r="BH539"/>
  <c r="BF539"/>
  <c r="BD539"/>
  <c r="BB539"/>
  <c r="AG539"/>
  <c r="AE539"/>
  <c r="AC539"/>
  <c r="AA539"/>
  <c r="Y539"/>
  <c r="W539"/>
  <c r="U539"/>
  <c r="S539"/>
  <c r="O539"/>
  <c r="M539"/>
  <c r="K539"/>
  <c r="G539"/>
  <c r="E539"/>
  <c r="A149"/>
  <c r="BJ147"/>
  <c r="AX345" l="1"/>
  <c r="AV345"/>
  <c r="AT345"/>
  <c r="AY345"/>
  <c r="AW345"/>
  <c r="AU345"/>
  <c r="AS345"/>
  <c r="AQ345"/>
  <c r="AP345"/>
  <c r="AR345"/>
  <c r="BH345"/>
  <c r="BF345"/>
  <c r="BD345"/>
  <c r="BB345"/>
  <c r="AZ345"/>
  <c r="AN345"/>
  <c r="AL345"/>
  <c r="AJ345"/>
  <c r="AH345"/>
  <c r="AF345"/>
  <c r="AD345"/>
  <c r="AB345"/>
  <c r="Z345"/>
  <c r="X345"/>
  <c r="V345"/>
  <c r="T345"/>
  <c r="R345"/>
  <c r="P345"/>
  <c r="N345"/>
  <c r="L345"/>
  <c r="J345"/>
  <c r="H345"/>
  <c r="F345"/>
  <c r="D345"/>
  <c r="BI345"/>
  <c r="BE345"/>
  <c r="BA345"/>
  <c r="AM345"/>
  <c r="AI345"/>
  <c r="AE345"/>
  <c r="AA345"/>
  <c r="W345"/>
  <c r="S345"/>
  <c r="O345"/>
  <c r="K345"/>
  <c r="G345"/>
  <c r="BG345"/>
  <c r="BC345"/>
  <c r="AO345"/>
  <c r="AO540" s="1"/>
  <c r="AK345"/>
  <c r="AG345"/>
  <c r="AC345"/>
  <c r="Y345"/>
  <c r="U345"/>
  <c r="Q345"/>
  <c r="M345"/>
  <c r="I345"/>
  <c r="E345"/>
  <c r="AN540"/>
  <c r="AJ540"/>
  <c r="AL540"/>
  <c r="AK540"/>
  <c r="AS540"/>
  <c r="AP540"/>
  <c r="AT540"/>
  <c r="AW540"/>
  <c r="AX540"/>
  <c r="AZ540"/>
  <c r="AI540"/>
  <c r="AM540"/>
  <c r="BA540"/>
  <c r="AQ540"/>
  <c r="AV540"/>
  <c r="AR540"/>
  <c r="AU540"/>
  <c r="AY540"/>
  <c r="AY149"/>
  <c r="AW149"/>
  <c r="AU149"/>
  <c r="AS149"/>
  <c r="AQ149"/>
  <c r="AO149"/>
  <c r="AX149"/>
  <c r="AV149"/>
  <c r="AT149"/>
  <c r="AR149"/>
  <c r="AP149"/>
  <c r="BH149"/>
  <c r="BF149"/>
  <c r="BD149"/>
  <c r="BB149"/>
  <c r="AZ149"/>
  <c r="AN149"/>
  <c r="AL149"/>
  <c r="AJ149"/>
  <c r="AH149"/>
  <c r="AF149"/>
  <c r="AD149"/>
  <c r="AB149"/>
  <c r="Z149"/>
  <c r="X149"/>
  <c r="V149"/>
  <c r="T149"/>
  <c r="R149"/>
  <c r="P149"/>
  <c r="N149"/>
  <c r="L149"/>
  <c r="J149"/>
  <c r="H149"/>
  <c r="F149"/>
  <c r="D149"/>
  <c r="BG149"/>
  <c r="BC149"/>
  <c r="AK149"/>
  <c r="AG149"/>
  <c r="AC149"/>
  <c r="Y149"/>
  <c r="U149"/>
  <c r="Q149"/>
  <c r="M149"/>
  <c r="I149"/>
  <c r="E149"/>
  <c r="BI149"/>
  <c r="BA149"/>
  <c r="AI149"/>
  <c r="AA149"/>
  <c r="S149"/>
  <c r="K149"/>
  <c r="BE149"/>
  <c r="AM149"/>
  <c r="AE149"/>
  <c r="W149"/>
  <c r="O149"/>
  <c r="G149"/>
  <c r="E540"/>
  <c r="BK148"/>
  <c r="BP1126"/>
  <c r="BP734"/>
  <c r="BH540"/>
  <c r="BF540"/>
  <c r="BD540"/>
  <c r="BB540"/>
  <c r="AG540"/>
  <c r="AE540"/>
  <c r="AC540"/>
  <c r="AA540"/>
  <c r="Y540"/>
  <c r="W540"/>
  <c r="U540"/>
  <c r="S540"/>
  <c r="Q540"/>
  <c r="O540"/>
  <c r="M540"/>
  <c r="K540"/>
  <c r="I540"/>
  <c r="G540"/>
  <c r="A346"/>
  <c r="BI540"/>
  <c r="BG540"/>
  <c r="BE540"/>
  <c r="BC540"/>
  <c r="AH540"/>
  <c r="AF540"/>
  <c r="AD540"/>
  <c r="AB540"/>
  <c r="Z540"/>
  <c r="X540"/>
  <c r="V540"/>
  <c r="T540"/>
  <c r="R540"/>
  <c r="P540"/>
  <c r="N540"/>
  <c r="L540"/>
  <c r="J540"/>
  <c r="H540"/>
  <c r="F540"/>
  <c r="D540"/>
  <c r="A737"/>
  <c r="A1128"/>
  <c r="BJ148"/>
  <c r="A150"/>
  <c r="AX346" l="1"/>
  <c r="AX541" s="1"/>
  <c r="AV346"/>
  <c r="AT346"/>
  <c r="AT541" s="1"/>
  <c r="AR346"/>
  <c r="AP346"/>
  <c r="AP541" s="1"/>
  <c r="AY346"/>
  <c r="AY541" s="1"/>
  <c r="AW346"/>
  <c r="AU346"/>
  <c r="AU541" s="1"/>
  <c r="AS346"/>
  <c r="AQ346"/>
  <c r="AQ541" s="1"/>
  <c r="BH346"/>
  <c r="BF346"/>
  <c r="BD346"/>
  <c r="BB346"/>
  <c r="AZ346"/>
  <c r="AN346"/>
  <c r="AN541" s="1"/>
  <c r="AL346"/>
  <c r="AJ346"/>
  <c r="AJ541" s="1"/>
  <c r="AH346"/>
  <c r="AF346"/>
  <c r="AD346"/>
  <c r="AB346"/>
  <c r="Z346"/>
  <c r="X346"/>
  <c r="V346"/>
  <c r="T346"/>
  <c r="R346"/>
  <c r="P346"/>
  <c r="N346"/>
  <c r="L346"/>
  <c r="J346"/>
  <c r="H346"/>
  <c r="F346"/>
  <c r="D346"/>
  <c r="BI346"/>
  <c r="BE346"/>
  <c r="BA346"/>
  <c r="BA541" s="1"/>
  <c r="AM346"/>
  <c r="AI346"/>
  <c r="AE346"/>
  <c r="AA346"/>
  <c r="W346"/>
  <c r="S346"/>
  <c r="O346"/>
  <c r="K346"/>
  <c r="G346"/>
  <c r="BG346"/>
  <c r="BC346"/>
  <c r="AO346"/>
  <c r="AO541" s="1"/>
  <c r="AK346"/>
  <c r="AK541" s="1"/>
  <c r="AG346"/>
  <c r="AC346"/>
  <c r="Y346"/>
  <c r="U346"/>
  <c r="Q346"/>
  <c r="M346"/>
  <c r="I346"/>
  <c r="E346"/>
  <c r="AM541"/>
  <c r="AI541"/>
  <c r="AL541"/>
  <c r="AZ541"/>
  <c r="AR541"/>
  <c r="AV541"/>
  <c r="AS541"/>
  <c r="AW541"/>
  <c r="AX150"/>
  <c r="AV150"/>
  <c r="AT150"/>
  <c r="AR150"/>
  <c r="AP150"/>
  <c r="AY150"/>
  <c r="AW150"/>
  <c r="AU150"/>
  <c r="AS150"/>
  <c r="AQ150"/>
  <c r="AO150"/>
  <c r="BI150"/>
  <c r="BG150"/>
  <c r="BE150"/>
  <c r="BC150"/>
  <c r="BA150"/>
  <c r="AM150"/>
  <c r="AK150"/>
  <c r="AI150"/>
  <c r="AG150"/>
  <c r="AE150"/>
  <c r="AC150"/>
  <c r="AA150"/>
  <c r="Y150"/>
  <c r="W150"/>
  <c r="U150"/>
  <c r="S150"/>
  <c r="Q150"/>
  <c r="O150"/>
  <c r="M150"/>
  <c r="K150"/>
  <c r="I150"/>
  <c r="G150"/>
  <c r="E150"/>
  <c r="BF150"/>
  <c r="BB150"/>
  <c r="AN150"/>
  <c r="AJ150"/>
  <c r="AF150"/>
  <c r="AB150"/>
  <c r="X150"/>
  <c r="T150"/>
  <c r="P150"/>
  <c r="L150"/>
  <c r="H150"/>
  <c r="D150"/>
  <c r="BH150"/>
  <c r="AZ150"/>
  <c r="AH150"/>
  <c r="Z150"/>
  <c r="R150"/>
  <c r="J150"/>
  <c r="BD150"/>
  <c r="AL150"/>
  <c r="AD150"/>
  <c r="V150"/>
  <c r="N150"/>
  <c r="F150"/>
  <c r="AC541"/>
  <c r="BF541"/>
  <c r="W541"/>
  <c r="G541"/>
  <c r="BK149"/>
  <c r="BP1127"/>
  <c r="BP735"/>
  <c r="A1129"/>
  <c r="A738"/>
  <c r="A347"/>
  <c r="BI541"/>
  <c r="BG541"/>
  <c r="BE541"/>
  <c r="BC541"/>
  <c r="AH541"/>
  <c r="AF541"/>
  <c r="AD541"/>
  <c r="AB541"/>
  <c r="Z541"/>
  <c r="X541"/>
  <c r="V541"/>
  <c r="T541"/>
  <c r="R541"/>
  <c r="P541"/>
  <c r="N541"/>
  <c r="L541"/>
  <c r="J541"/>
  <c r="H541"/>
  <c r="F541"/>
  <c r="D541"/>
  <c r="BH541"/>
  <c r="BD541"/>
  <c r="BB541"/>
  <c r="AG541"/>
  <c r="AE541"/>
  <c r="AA541"/>
  <c r="Y541"/>
  <c r="U541"/>
  <c r="S541"/>
  <c r="Q541"/>
  <c r="O541"/>
  <c r="M541"/>
  <c r="K541"/>
  <c r="I541"/>
  <c r="E541"/>
  <c r="A151"/>
  <c r="BJ149"/>
  <c r="AX347" l="1"/>
  <c r="AV347"/>
  <c r="AT347"/>
  <c r="AR347"/>
  <c r="AP347"/>
  <c r="AY347"/>
  <c r="AW347"/>
  <c r="AU347"/>
  <c r="AS347"/>
  <c r="AQ347"/>
  <c r="BH347"/>
  <c r="BF347"/>
  <c r="BD347"/>
  <c r="BB347"/>
  <c r="AZ347"/>
  <c r="AN347"/>
  <c r="AL347"/>
  <c r="AJ347"/>
  <c r="AH347"/>
  <c r="AF347"/>
  <c r="AD347"/>
  <c r="BI347"/>
  <c r="BE347"/>
  <c r="BA347"/>
  <c r="AM347"/>
  <c r="AI347"/>
  <c r="AE347"/>
  <c r="AB347"/>
  <c r="Z347"/>
  <c r="X347"/>
  <c r="V347"/>
  <c r="T347"/>
  <c r="R347"/>
  <c r="P347"/>
  <c r="N347"/>
  <c r="L347"/>
  <c r="J347"/>
  <c r="H347"/>
  <c r="F347"/>
  <c r="D347"/>
  <c r="BG347"/>
  <c r="AO347"/>
  <c r="AO542" s="1"/>
  <c r="AG347"/>
  <c r="AA347"/>
  <c r="W347"/>
  <c r="S347"/>
  <c r="O347"/>
  <c r="K347"/>
  <c r="G347"/>
  <c r="BC347"/>
  <c r="AK347"/>
  <c r="AK542" s="1"/>
  <c r="AC347"/>
  <c r="Y347"/>
  <c r="U347"/>
  <c r="Q347"/>
  <c r="M347"/>
  <c r="I347"/>
  <c r="E347"/>
  <c r="AL542"/>
  <c r="AZ542"/>
  <c r="AJ542"/>
  <c r="AS542"/>
  <c r="AW542"/>
  <c r="AP542"/>
  <c r="AT542"/>
  <c r="AX542"/>
  <c r="AN542"/>
  <c r="AI542"/>
  <c r="AM542"/>
  <c r="BA542"/>
  <c r="AQ542"/>
  <c r="AU542"/>
  <c r="AY542"/>
  <c r="AR542"/>
  <c r="AV542"/>
  <c r="AY151"/>
  <c r="AW151"/>
  <c r="AU151"/>
  <c r="AS151"/>
  <c r="AQ151"/>
  <c r="AO151"/>
  <c r="AX151"/>
  <c r="AV151"/>
  <c r="AT151"/>
  <c r="AR151"/>
  <c r="AP151"/>
  <c r="BH151"/>
  <c r="BF151"/>
  <c r="BD151"/>
  <c r="BB151"/>
  <c r="AZ151"/>
  <c r="AN151"/>
  <c r="AL151"/>
  <c r="AJ151"/>
  <c r="AH151"/>
  <c r="AF151"/>
  <c r="AD151"/>
  <c r="AB151"/>
  <c r="Z151"/>
  <c r="X151"/>
  <c r="V151"/>
  <c r="T151"/>
  <c r="R151"/>
  <c r="P151"/>
  <c r="N151"/>
  <c r="L151"/>
  <c r="J151"/>
  <c r="H151"/>
  <c r="F151"/>
  <c r="D151"/>
  <c r="BI151"/>
  <c r="BE151"/>
  <c r="BA151"/>
  <c r="AM151"/>
  <c r="AI151"/>
  <c r="AE151"/>
  <c r="AA151"/>
  <c r="W151"/>
  <c r="S151"/>
  <c r="O151"/>
  <c r="K151"/>
  <c r="G151"/>
  <c r="BG151"/>
  <c r="AG151"/>
  <c r="Y151"/>
  <c r="Q151"/>
  <c r="I151"/>
  <c r="BC151"/>
  <c r="AK151"/>
  <c r="AC151"/>
  <c r="U151"/>
  <c r="M151"/>
  <c r="E151"/>
  <c r="BB542"/>
  <c r="S542"/>
  <c r="BG542"/>
  <c r="BC542"/>
  <c r="AF542"/>
  <c r="X542"/>
  <c r="T542"/>
  <c r="P542"/>
  <c r="H542"/>
  <c r="D542"/>
  <c r="AC542"/>
  <c r="M542"/>
  <c r="AE542"/>
  <c r="O542"/>
  <c r="G542"/>
  <c r="BK150"/>
  <c r="BP1128"/>
  <c r="BP736"/>
  <c r="BH542"/>
  <c r="BF542"/>
  <c r="BD542"/>
  <c r="AG542"/>
  <c r="AA542"/>
  <c r="Y542"/>
  <c r="W542"/>
  <c r="U542"/>
  <c r="Q542"/>
  <c r="K542"/>
  <c r="I542"/>
  <c r="E542"/>
  <c r="A348"/>
  <c r="BI542"/>
  <c r="BE542"/>
  <c r="AH542"/>
  <c r="AD542"/>
  <c r="AB542"/>
  <c r="Z542"/>
  <c r="V542"/>
  <c r="R542"/>
  <c r="N542"/>
  <c r="L542"/>
  <c r="J542"/>
  <c r="F542"/>
  <c r="A739"/>
  <c r="A1130"/>
  <c r="BJ150"/>
  <c r="A152"/>
  <c r="AX348" l="1"/>
  <c r="AX543" s="1"/>
  <c r="AV348"/>
  <c r="AT348"/>
  <c r="AT543" s="1"/>
  <c r="AR348"/>
  <c r="AP348"/>
  <c r="AP543" s="1"/>
  <c r="AY348"/>
  <c r="AY543" s="1"/>
  <c r="AW348"/>
  <c r="AU348"/>
  <c r="AU543" s="1"/>
  <c r="AS348"/>
  <c r="AQ348"/>
  <c r="AQ543" s="1"/>
  <c r="BI348"/>
  <c r="BG348"/>
  <c r="BE348"/>
  <c r="BH348"/>
  <c r="BD348"/>
  <c r="BB348"/>
  <c r="AZ348"/>
  <c r="AN348"/>
  <c r="AN543" s="1"/>
  <c r="AL348"/>
  <c r="AJ348"/>
  <c r="AJ543" s="1"/>
  <c r="AH348"/>
  <c r="AF348"/>
  <c r="AD348"/>
  <c r="AB348"/>
  <c r="Z348"/>
  <c r="X348"/>
  <c r="V348"/>
  <c r="T348"/>
  <c r="R348"/>
  <c r="P348"/>
  <c r="N348"/>
  <c r="L348"/>
  <c r="J348"/>
  <c r="H348"/>
  <c r="F348"/>
  <c r="D348"/>
  <c r="BF348"/>
  <c r="BA348"/>
  <c r="AM348"/>
  <c r="AM543" s="1"/>
  <c r="AI348"/>
  <c r="AE348"/>
  <c r="AA348"/>
  <c r="W348"/>
  <c r="S348"/>
  <c r="O348"/>
  <c r="K348"/>
  <c r="G348"/>
  <c r="AO348"/>
  <c r="AO543" s="1"/>
  <c r="AG348"/>
  <c r="Y348"/>
  <c r="Q348"/>
  <c r="I348"/>
  <c r="BC348"/>
  <c r="AK348"/>
  <c r="AK543" s="1"/>
  <c r="AC348"/>
  <c r="U348"/>
  <c r="M348"/>
  <c r="E348"/>
  <c r="AI543"/>
  <c r="BA543"/>
  <c r="AL543"/>
  <c r="AZ543"/>
  <c r="AR543"/>
  <c r="AV543"/>
  <c r="AS543"/>
  <c r="AW543"/>
  <c r="AX152"/>
  <c r="AV152"/>
  <c r="AT152"/>
  <c r="AR152"/>
  <c r="AP152"/>
  <c r="AY152"/>
  <c r="AW152"/>
  <c r="AU152"/>
  <c r="AS152"/>
  <c r="AQ152"/>
  <c r="AO152"/>
  <c r="BI152"/>
  <c r="BG152"/>
  <c r="BE152"/>
  <c r="BC152"/>
  <c r="BA152"/>
  <c r="AM152"/>
  <c r="AK152"/>
  <c r="AI152"/>
  <c r="AG152"/>
  <c r="AE152"/>
  <c r="AC152"/>
  <c r="AA152"/>
  <c r="Y152"/>
  <c r="W152"/>
  <c r="U152"/>
  <c r="S152"/>
  <c r="Q152"/>
  <c r="O152"/>
  <c r="M152"/>
  <c r="K152"/>
  <c r="I152"/>
  <c r="G152"/>
  <c r="E152"/>
  <c r="BH152"/>
  <c r="BD152"/>
  <c r="AZ152"/>
  <c r="AL152"/>
  <c r="AH152"/>
  <c r="AD152"/>
  <c r="Z152"/>
  <c r="V152"/>
  <c r="R152"/>
  <c r="N152"/>
  <c r="J152"/>
  <c r="F152"/>
  <c r="BF152"/>
  <c r="AN152"/>
  <c r="AF152"/>
  <c r="X152"/>
  <c r="P152"/>
  <c r="H152"/>
  <c r="BB152"/>
  <c r="AJ152"/>
  <c r="AB152"/>
  <c r="T152"/>
  <c r="L152"/>
  <c r="D152"/>
  <c r="O543"/>
  <c r="BK151"/>
  <c r="BP1129"/>
  <c r="BP737"/>
  <c r="A1131"/>
  <c r="A740"/>
  <c r="A349"/>
  <c r="BI543"/>
  <c r="BG543"/>
  <c r="BE543"/>
  <c r="BC543"/>
  <c r="AH543"/>
  <c r="AF543"/>
  <c r="AD543"/>
  <c r="AB543"/>
  <c r="Z543"/>
  <c r="X543"/>
  <c r="V543"/>
  <c r="T543"/>
  <c r="R543"/>
  <c r="P543"/>
  <c r="N543"/>
  <c r="L543"/>
  <c r="J543"/>
  <c r="H543"/>
  <c r="F543"/>
  <c r="D543"/>
  <c r="BH543"/>
  <c r="BF543"/>
  <c r="BD543"/>
  <c r="BB543"/>
  <c r="AG543"/>
  <c r="AE543"/>
  <c r="AC543"/>
  <c r="AA543"/>
  <c r="Y543"/>
  <c r="W543"/>
  <c r="U543"/>
  <c r="S543"/>
  <c r="Q543"/>
  <c r="M543"/>
  <c r="K543"/>
  <c r="I543"/>
  <c r="G543"/>
  <c r="E543"/>
  <c r="BJ151"/>
  <c r="A153"/>
  <c r="AX349" l="1"/>
  <c r="AX544" s="1"/>
  <c r="AV349"/>
  <c r="AT349"/>
  <c r="AT544" s="1"/>
  <c r="AR349"/>
  <c r="AP349"/>
  <c r="AP544" s="1"/>
  <c r="AY349"/>
  <c r="AW349"/>
  <c r="AW544" s="1"/>
  <c r="AU349"/>
  <c r="AS349"/>
  <c r="AS544" s="1"/>
  <c r="AQ349"/>
  <c r="BI349"/>
  <c r="BG349"/>
  <c r="BE349"/>
  <c r="BC349"/>
  <c r="BA349"/>
  <c r="AO349"/>
  <c r="AO544" s="1"/>
  <c r="AM349"/>
  <c r="AK349"/>
  <c r="AK544" s="1"/>
  <c r="AI349"/>
  <c r="AG349"/>
  <c r="AE349"/>
  <c r="AC349"/>
  <c r="AA349"/>
  <c r="Y349"/>
  <c r="W349"/>
  <c r="U349"/>
  <c r="S349"/>
  <c r="Q349"/>
  <c r="O349"/>
  <c r="M349"/>
  <c r="K349"/>
  <c r="I349"/>
  <c r="G349"/>
  <c r="E349"/>
  <c r="BH349"/>
  <c r="BD349"/>
  <c r="AZ349"/>
  <c r="AL349"/>
  <c r="AL544" s="1"/>
  <c r="AH349"/>
  <c r="AD349"/>
  <c r="Z349"/>
  <c r="V349"/>
  <c r="R349"/>
  <c r="N349"/>
  <c r="J349"/>
  <c r="F349"/>
  <c r="BF349"/>
  <c r="AN349"/>
  <c r="AN544" s="1"/>
  <c r="AF349"/>
  <c r="X349"/>
  <c r="P349"/>
  <c r="H349"/>
  <c r="AJ349"/>
  <c r="AJ544" s="1"/>
  <c r="T349"/>
  <c r="D349"/>
  <c r="BB349"/>
  <c r="AB349"/>
  <c r="L349"/>
  <c r="AZ544"/>
  <c r="AI544"/>
  <c r="AM544"/>
  <c r="BA544"/>
  <c r="AQ544"/>
  <c r="AU544"/>
  <c r="AY544"/>
  <c r="AR544"/>
  <c r="AV544"/>
  <c r="AY153"/>
  <c r="AW153"/>
  <c r="AU153"/>
  <c r="AS153"/>
  <c r="AQ153"/>
  <c r="AO153"/>
  <c r="AX153"/>
  <c r="AV153"/>
  <c r="AT153"/>
  <c r="AR153"/>
  <c r="AP153"/>
  <c r="BH153"/>
  <c r="BF153"/>
  <c r="BD153"/>
  <c r="BB153"/>
  <c r="AZ153"/>
  <c r="AN153"/>
  <c r="AL153"/>
  <c r="AJ153"/>
  <c r="AH153"/>
  <c r="AF153"/>
  <c r="AD153"/>
  <c r="AB153"/>
  <c r="Z153"/>
  <c r="X153"/>
  <c r="V153"/>
  <c r="T153"/>
  <c r="R153"/>
  <c r="P153"/>
  <c r="N153"/>
  <c r="L153"/>
  <c r="J153"/>
  <c r="H153"/>
  <c r="F153"/>
  <c r="D153"/>
  <c r="BG153"/>
  <c r="BC153"/>
  <c r="AK153"/>
  <c r="AG153"/>
  <c r="AC153"/>
  <c r="Y153"/>
  <c r="U153"/>
  <c r="Q153"/>
  <c r="M153"/>
  <c r="I153"/>
  <c r="E153"/>
  <c r="BE153"/>
  <c r="AM153"/>
  <c r="AE153"/>
  <c r="W153"/>
  <c r="O153"/>
  <c r="G153"/>
  <c r="BI153"/>
  <c r="BA153"/>
  <c r="AI153"/>
  <c r="AA153"/>
  <c r="S153"/>
  <c r="K153"/>
  <c r="U544"/>
  <c r="AE544"/>
  <c r="W544"/>
  <c r="O544"/>
  <c r="G544"/>
  <c r="BK152"/>
  <c r="BP1130"/>
  <c r="BP738"/>
  <c r="A741"/>
  <c r="A1132"/>
  <c r="BH544"/>
  <c r="BF544"/>
  <c r="BD544"/>
  <c r="BB544"/>
  <c r="AG544"/>
  <c r="AC544"/>
  <c r="AA544"/>
  <c r="Y544"/>
  <c r="S544"/>
  <c r="Q544"/>
  <c r="M544"/>
  <c r="K544"/>
  <c r="I544"/>
  <c r="E544"/>
  <c r="A350"/>
  <c r="BI544"/>
  <c r="BG544"/>
  <c r="BE544"/>
  <c r="BC544"/>
  <c r="AH544"/>
  <c r="AF544"/>
  <c r="AD544"/>
  <c r="AB544"/>
  <c r="Z544"/>
  <c r="X544"/>
  <c r="V544"/>
  <c r="T544"/>
  <c r="R544"/>
  <c r="P544"/>
  <c r="N544"/>
  <c r="L544"/>
  <c r="J544"/>
  <c r="H544"/>
  <c r="F544"/>
  <c r="D544"/>
  <c r="BJ152"/>
  <c r="A154"/>
  <c r="AX350" l="1"/>
  <c r="AX545" s="1"/>
  <c r="AV350"/>
  <c r="AT350"/>
  <c r="AT545" s="1"/>
  <c r="AR350"/>
  <c r="AP350"/>
  <c r="AP545" s="1"/>
  <c r="AY350"/>
  <c r="AY545" s="1"/>
  <c r="AW350"/>
  <c r="AU350"/>
  <c r="AU545" s="1"/>
  <c r="AS350"/>
  <c r="AQ350"/>
  <c r="AQ545" s="1"/>
  <c r="BI350"/>
  <c r="BG350"/>
  <c r="BE350"/>
  <c r="BC350"/>
  <c r="BA350"/>
  <c r="AO350"/>
  <c r="AO545" s="1"/>
  <c r="AM350"/>
  <c r="AM545" s="1"/>
  <c r="AK350"/>
  <c r="AK545" s="1"/>
  <c r="AI350"/>
  <c r="AG350"/>
  <c r="AE350"/>
  <c r="AC350"/>
  <c r="AA350"/>
  <c r="Y350"/>
  <c r="W350"/>
  <c r="U350"/>
  <c r="S350"/>
  <c r="Q350"/>
  <c r="O350"/>
  <c r="M350"/>
  <c r="K350"/>
  <c r="I350"/>
  <c r="G350"/>
  <c r="E350"/>
  <c r="BH350"/>
  <c r="BD350"/>
  <c r="AZ350"/>
  <c r="AL350"/>
  <c r="AH350"/>
  <c r="AD350"/>
  <c r="Z350"/>
  <c r="V350"/>
  <c r="R350"/>
  <c r="N350"/>
  <c r="J350"/>
  <c r="F350"/>
  <c r="BF350"/>
  <c r="AN350"/>
  <c r="AN545" s="1"/>
  <c r="AF350"/>
  <c r="X350"/>
  <c r="P350"/>
  <c r="H350"/>
  <c r="AJ350"/>
  <c r="AJ545" s="1"/>
  <c r="T350"/>
  <c r="D350"/>
  <c r="BB350"/>
  <c r="AB350"/>
  <c r="L350"/>
  <c r="BA545"/>
  <c r="AI545"/>
  <c r="AL545"/>
  <c r="AZ545"/>
  <c r="AR545"/>
  <c r="AV545"/>
  <c r="AS545"/>
  <c r="AW545"/>
  <c r="AX154"/>
  <c r="AV154"/>
  <c r="AT154"/>
  <c r="AR154"/>
  <c r="AP154"/>
  <c r="AY154"/>
  <c r="AW154"/>
  <c r="AU154"/>
  <c r="AS154"/>
  <c r="AQ154"/>
  <c r="AO154"/>
  <c r="BI154"/>
  <c r="BG154"/>
  <c r="BE154"/>
  <c r="BC154"/>
  <c r="BA154"/>
  <c r="AM154"/>
  <c r="AK154"/>
  <c r="AI154"/>
  <c r="AG154"/>
  <c r="AE154"/>
  <c r="AC154"/>
  <c r="AA154"/>
  <c r="Y154"/>
  <c r="W154"/>
  <c r="U154"/>
  <c r="S154"/>
  <c r="Q154"/>
  <c r="O154"/>
  <c r="M154"/>
  <c r="K154"/>
  <c r="I154"/>
  <c r="G154"/>
  <c r="E154"/>
  <c r="BF154"/>
  <c r="BB154"/>
  <c r="AN154"/>
  <c r="AJ154"/>
  <c r="AF154"/>
  <c r="AB154"/>
  <c r="X154"/>
  <c r="T154"/>
  <c r="P154"/>
  <c r="L154"/>
  <c r="H154"/>
  <c r="D154"/>
  <c r="BD154"/>
  <c r="AL154"/>
  <c r="AD154"/>
  <c r="V154"/>
  <c r="N154"/>
  <c r="F154"/>
  <c r="BH154"/>
  <c r="AZ154"/>
  <c r="AH154"/>
  <c r="Z154"/>
  <c r="R154"/>
  <c r="J154"/>
  <c r="BF545"/>
  <c r="W545"/>
  <c r="G545"/>
  <c r="BK153"/>
  <c r="BP1131"/>
  <c r="BP739"/>
  <c r="A351"/>
  <c r="BI545"/>
  <c r="BG545"/>
  <c r="BE545"/>
  <c r="BC545"/>
  <c r="AH545"/>
  <c r="AF545"/>
  <c r="AD545"/>
  <c r="AB545"/>
  <c r="Z545"/>
  <c r="X545"/>
  <c r="V545"/>
  <c r="T545"/>
  <c r="R545"/>
  <c r="P545"/>
  <c r="N545"/>
  <c r="L545"/>
  <c r="J545"/>
  <c r="H545"/>
  <c r="F545"/>
  <c r="D545"/>
  <c r="BH545"/>
  <c r="BD545"/>
  <c r="BB545"/>
  <c r="AG545"/>
  <c r="AE545"/>
  <c r="AC545"/>
  <c r="AA545"/>
  <c r="Y545"/>
  <c r="U545"/>
  <c r="S545"/>
  <c r="Q545"/>
  <c r="O545"/>
  <c r="M545"/>
  <c r="K545"/>
  <c r="I545"/>
  <c r="E545"/>
  <c r="A742"/>
  <c r="A1133"/>
  <c r="BJ153"/>
  <c r="A155"/>
  <c r="AX351" l="1"/>
  <c r="AX546" s="1"/>
  <c r="AV351"/>
  <c r="AT351"/>
  <c r="AT546" s="1"/>
  <c r="AR351"/>
  <c r="AP351"/>
  <c r="AP546" s="1"/>
  <c r="AY351"/>
  <c r="AW351"/>
  <c r="AW546" s="1"/>
  <c r="AU351"/>
  <c r="AS351"/>
  <c r="AS546" s="1"/>
  <c r="AQ351"/>
  <c r="BI351"/>
  <c r="BG351"/>
  <c r="BE351"/>
  <c r="BC351"/>
  <c r="BA351"/>
  <c r="AO351"/>
  <c r="AO546" s="1"/>
  <c r="AM351"/>
  <c r="AK351"/>
  <c r="AK546" s="1"/>
  <c r="AI351"/>
  <c r="AG351"/>
  <c r="AE351"/>
  <c r="AC351"/>
  <c r="AA351"/>
  <c r="Y351"/>
  <c r="W351"/>
  <c r="U351"/>
  <c r="S351"/>
  <c r="Q351"/>
  <c r="O351"/>
  <c r="M351"/>
  <c r="K351"/>
  <c r="I351"/>
  <c r="G351"/>
  <c r="E351"/>
  <c r="BH351"/>
  <c r="BD351"/>
  <c r="AZ351"/>
  <c r="AZ546" s="1"/>
  <c r="AL351"/>
  <c r="AL546" s="1"/>
  <c r="AH351"/>
  <c r="AD351"/>
  <c r="Z351"/>
  <c r="V351"/>
  <c r="R351"/>
  <c r="N351"/>
  <c r="J351"/>
  <c r="F351"/>
  <c r="BF351"/>
  <c r="AN351"/>
  <c r="AN546" s="1"/>
  <c r="AF351"/>
  <c r="X351"/>
  <c r="P351"/>
  <c r="H351"/>
  <c r="AJ351"/>
  <c r="AJ546" s="1"/>
  <c r="T351"/>
  <c r="D351"/>
  <c r="BB351"/>
  <c r="AB351"/>
  <c r="L351"/>
  <c r="AI546"/>
  <c r="AM546"/>
  <c r="BA546"/>
  <c r="AQ546"/>
  <c r="AU546"/>
  <c r="AY546"/>
  <c r="AR546"/>
  <c r="AV546"/>
  <c r="AY155"/>
  <c r="AW155"/>
  <c r="AU155"/>
  <c r="AS155"/>
  <c r="AQ155"/>
  <c r="AO155"/>
  <c r="AX155"/>
  <c r="AV155"/>
  <c r="AT155"/>
  <c r="AR155"/>
  <c r="AP155"/>
  <c r="BH155"/>
  <c r="BF155"/>
  <c r="BD155"/>
  <c r="BB155"/>
  <c r="AZ155"/>
  <c r="AN155"/>
  <c r="AL155"/>
  <c r="AJ155"/>
  <c r="AH155"/>
  <c r="AF155"/>
  <c r="AD155"/>
  <c r="AB155"/>
  <c r="Z155"/>
  <c r="X155"/>
  <c r="V155"/>
  <c r="T155"/>
  <c r="R155"/>
  <c r="P155"/>
  <c r="N155"/>
  <c r="L155"/>
  <c r="J155"/>
  <c r="H155"/>
  <c r="F155"/>
  <c r="D155"/>
  <c r="BI155"/>
  <c r="BE155"/>
  <c r="BA155"/>
  <c r="AM155"/>
  <c r="AI155"/>
  <c r="AE155"/>
  <c r="AA155"/>
  <c r="W155"/>
  <c r="S155"/>
  <c r="O155"/>
  <c r="K155"/>
  <c r="G155"/>
  <c r="BC155"/>
  <c r="AK155"/>
  <c r="AC155"/>
  <c r="U155"/>
  <c r="M155"/>
  <c r="E155"/>
  <c r="BG155"/>
  <c r="AG155"/>
  <c r="Y155"/>
  <c r="Q155"/>
  <c r="I155"/>
  <c r="AC546"/>
  <c r="M546"/>
  <c r="G546"/>
  <c r="BK154"/>
  <c r="BP1132"/>
  <c r="BP740"/>
  <c r="A743"/>
  <c r="A1134"/>
  <c r="BH546"/>
  <c r="BF546"/>
  <c r="BD546"/>
  <c r="BB546"/>
  <c r="AG546"/>
  <c r="AE546"/>
  <c r="AA546"/>
  <c r="Y546"/>
  <c r="W546"/>
  <c r="U546"/>
  <c r="S546"/>
  <c r="Q546"/>
  <c r="O546"/>
  <c r="K546"/>
  <c r="I546"/>
  <c r="E546"/>
  <c r="A352"/>
  <c r="BI546"/>
  <c r="BG546"/>
  <c r="BE546"/>
  <c r="BC546"/>
  <c r="AH546"/>
  <c r="AF546"/>
  <c r="AD546"/>
  <c r="AB546"/>
  <c r="Z546"/>
  <c r="X546"/>
  <c r="V546"/>
  <c r="T546"/>
  <c r="R546"/>
  <c r="P546"/>
  <c r="N546"/>
  <c r="L546"/>
  <c r="J546"/>
  <c r="H546"/>
  <c r="F546"/>
  <c r="D546"/>
  <c r="BJ154"/>
  <c r="A156"/>
  <c r="AX352" l="1"/>
  <c r="AX547" s="1"/>
  <c r="AV352"/>
  <c r="AT352"/>
  <c r="AT547" s="1"/>
  <c r="AR352"/>
  <c r="AP352"/>
  <c r="AP547" s="1"/>
  <c r="AY352"/>
  <c r="AY547" s="1"/>
  <c r="AW352"/>
  <c r="AU352"/>
  <c r="AU547" s="1"/>
  <c r="AS352"/>
  <c r="AQ352"/>
  <c r="AQ547" s="1"/>
  <c r="BI352"/>
  <c r="BG352"/>
  <c r="BE352"/>
  <c r="BC352"/>
  <c r="BA352"/>
  <c r="AO352"/>
  <c r="AO547" s="1"/>
  <c r="AM352"/>
  <c r="AM547" s="1"/>
  <c r="AK352"/>
  <c r="AI352"/>
  <c r="AG352"/>
  <c r="AE352"/>
  <c r="AC352"/>
  <c r="AA352"/>
  <c r="Y352"/>
  <c r="W352"/>
  <c r="U352"/>
  <c r="S352"/>
  <c r="Q352"/>
  <c r="O352"/>
  <c r="M352"/>
  <c r="K352"/>
  <c r="I352"/>
  <c r="G352"/>
  <c r="E352"/>
  <c r="BF352"/>
  <c r="BB352"/>
  <c r="AN352"/>
  <c r="AN547" s="1"/>
  <c r="AJ352"/>
  <c r="AJ547" s="1"/>
  <c r="AF352"/>
  <c r="AB352"/>
  <c r="BH352"/>
  <c r="BD352"/>
  <c r="AZ352"/>
  <c r="AL352"/>
  <c r="AH352"/>
  <c r="AD352"/>
  <c r="Z352"/>
  <c r="V352"/>
  <c r="R352"/>
  <c r="N352"/>
  <c r="J352"/>
  <c r="F352"/>
  <c r="X352"/>
  <c r="P352"/>
  <c r="H352"/>
  <c r="T352"/>
  <c r="D352"/>
  <c r="L352"/>
  <c r="AK547"/>
  <c r="AI547"/>
  <c r="BA547"/>
  <c r="AL547"/>
  <c r="AZ547"/>
  <c r="AR547"/>
  <c r="AV547"/>
  <c r="AS547"/>
  <c r="AW547"/>
  <c r="AX156"/>
  <c r="AV156"/>
  <c r="AT156"/>
  <c r="AR156"/>
  <c r="AP156"/>
  <c r="AY156"/>
  <c r="AW156"/>
  <c r="AU156"/>
  <c r="AS156"/>
  <c r="AQ156"/>
  <c r="AO156"/>
  <c r="BI156"/>
  <c r="BG156"/>
  <c r="BE156"/>
  <c r="BC156"/>
  <c r="BA156"/>
  <c r="AM156"/>
  <c r="AK156"/>
  <c r="AI156"/>
  <c r="AG156"/>
  <c r="AE156"/>
  <c r="AC156"/>
  <c r="AA156"/>
  <c r="Y156"/>
  <c r="W156"/>
  <c r="U156"/>
  <c r="S156"/>
  <c r="Q156"/>
  <c r="O156"/>
  <c r="M156"/>
  <c r="K156"/>
  <c r="I156"/>
  <c r="G156"/>
  <c r="E156"/>
  <c r="BH156"/>
  <c r="BD156"/>
  <c r="AZ156"/>
  <c r="AL156"/>
  <c r="AH156"/>
  <c r="AD156"/>
  <c r="Z156"/>
  <c r="V156"/>
  <c r="R156"/>
  <c r="N156"/>
  <c r="J156"/>
  <c r="F156"/>
  <c r="BB156"/>
  <c r="AJ156"/>
  <c r="AB156"/>
  <c r="T156"/>
  <c r="L156"/>
  <c r="D156"/>
  <c r="BF156"/>
  <c r="AN156"/>
  <c r="AF156"/>
  <c r="X156"/>
  <c r="P156"/>
  <c r="H156"/>
  <c r="E547"/>
  <c r="BK155"/>
  <c r="BP1133"/>
  <c r="BP741"/>
  <c r="A353"/>
  <c r="BI547"/>
  <c r="BG547"/>
  <c r="BE547"/>
  <c r="BC547"/>
  <c r="AH547"/>
  <c r="AF547"/>
  <c r="AD547"/>
  <c r="AB547"/>
  <c r="Z547"/>
  <c r="X547"/>
  <c r="V547"/>
  <c r="T547"/>
  <c r="R547"/>
  <c r="P547"/>
  <c r="N547"/>
  <c r="L547"/>
  <c r="J547"/>
  <c r="H547"/>
  <c r="F547"/>
  <c r="D547"/>
  <c r="BH547"/>
  <c r="BF547"/>
  <c r="BD547"/>
  <c r="BB547"/>
  <c r="AG547"/>
  <c r="AE547"/>
  <c r="AC547"/>
  <c r="AA547"/>
  <c r="Y547"/>
  <c r="W547"/>
  <c r="U547"/>
  <c r="S547"/>
  <c r="Q547"/>
  <c r="O547"/>
  <c r="M547"/>
  <c r="K547"/>
  <c r="I547"/>
  <c r="G547"/>
  <c r="A1135"/>
  <c r="A744"/>
  <c r="A157"/>
  <c r="BJ155"/>
  <c r="AX353" l="1"/>
  <c r="AV353"/>
  <c r="AT353"/>
  <c r="AR353"/>
  <c r="AP353"/>
  <c r="AY353"/>
  <c r="AW353"/>
  <c r="AU353"/>
  <c r="AS353"/>
  <c r="AQ353"/>
  <c r="BI353"/>
  <c r="BG353"/>
  <c r="BE353"/>
  <c r="BC353"/>
  <c r="BA353"/>
  <c r="AO353"/>
  <c r="AO548" s="1"/>
  <c r="AM353"/>
  <c r="AK353"/>
  <c r="AI353"/>
  <c r="AG353"/>
  <c r="AE353"/>
  <c r="AC353"/>
  <c r="AA353"/>
  <c r="Y353"/>
  <c r="W353"/>
  <c r="U353"/>
  <c r="S353"/>
  <c r="Q353"/>
  <c r="O353"/>
  <c r="M353"/>
  <c r="K353"/>
  <c r="I353"/>
  <c r="G353"/>
  <c r="E353"/>
  <c r="BF353"/>
  <c r="BB353"/>
  <c r="AN353"/>
  <c r="AJ353"/>
  <c r="AF353"/>
  <c r="AB353"/>
  <c r="X353"/>
  <c r="T353"/>
  <c r="P353"/>
  <c r="L353"/>
  <c r="H353"/>
  <c r="D353"/>
  <c r="BH353"/>
  <c r="BD353"/>
  <c r="AZ353"/>
  <c r="AZ548" s="1"/>
  <c r="AL353"/>
  <c r="AH353"/>
  <c r="AD353"/>
  <c r="Z353"/>
  <c r="V353"/>
  <c r="R353"/>
  <c r="N353"/>
  <c r="J353"/>
  <c r="F353"/>
  <c r="AN548"/>
  <c r="AJ548"/>
  <c r="AL548"/>
  <c r="AK548"/>
  <c r="AS548"/>
  <c r="AW548"/>
  <c r="AP548"/>
  <c r="AT548"/>
  <c r="AX548"/>
  <c r="AI548"/>
  <c r="AM548"/>
  <c r="BA548"/>
  <c r="AQ548"/>
  <c r="AU548"/>
  <c r="AY548"/>
  <c r="AR548"/>
  <c r="AV548"/>
  <c r="AY157"/>
  <c r="AW157"/>
  <c r="AU157"/>
  <c r="AS157"/>
  <c r="AQ157"/>
  <c r="AO157"/>
  <c r="AX157"/>
  <c r="AV157"/>
  <c r="AT157"/>
  <c r="AR157"/>
  <c r="AP157"/>
  <c r="BH157"/>
  <c r="BF157"/>
  <c r="BD157"/>
  <c r="BB157"/>
  <c r="AZ157"/>
  <c r="AN157"/>
  <c r="AL157"/>
  <c r="AJ157"/>
  <c r="AH157"/>
  <c r="AF157"/>
  <c r="AD157"/>
  <c r="AB157"/>
  <c r="Z157"/>
  <c r="X157"/>
  <c r="V157"/>
  <c r="T157"/>
  <c r="R157"/>
  <c r="P157"/>
  <c r="N157"/>
  <c r="L157"/>
  <c r="J157"/>
  <c r="H157"/>
  <c r="F157"/>
  <c r="D157"/>
  <c r="BG157"/>
  <c r="BC157"/>
  <c r="AK157"/>
  <c r="AG157"/>
  <c r="AC157"/>
  <c r="Y157"/>
  <c r="U157"/>
  <c r="Q157"/>
  <c r="M157"/>
  <c r="I157"/>
  <c r="E157"/>
  <c r="BI157"/>
  <c r="BA157"/>
  <c r="AI157"/>
  <c r="AA157"/>
  <c r="S157"/>
  <c r="K157"/>
  <c r="BE157"/>
  <c r="AM157"/>
  <c r="AE157"/>
  <c r="W157"/>
  <c r="O157"/>
  <c r="G157"/>
  <c r="AC548"/>
  <c r="M548"/>
  <c r="G548"/>
  <c r="BK156"/>
  <c r="BP1134"/>
  <c r="BP742"/>
  <c r="A745"/>
  <c r="A1136"/>
  <c r="BH548"/>
  <c r="BF548"/>
  <c r="BD548"/>
  <c r="BB548"/>
  <c r="AG548"/>
  <c r="AE548"/>
  <c r="AA548"/>
  <c r="Y548"/>
  <c r="W548"/>
  <c r="U548"/>
  <c r="S548"/>
  <c r="Q548"/>
  <c r="O548"/>
  <c r="K548"/>
  <c r="I548"/>
  <c r="E548"/>
  <c r="A354"/>
  <c r="BI548"/>
  <c r="BG548"/>
  <c r="BE548"/>
  <c r="BC548"/>
  <c r="AH548"/>
  <c r="AF548"/>
  <c r="AD548"/>
  <c r="AB548"/>
  <c r="Z548"/>
  <c r="X548"/>
  <c r="V548"/>
  <c r="T548"/>
  <c r="R548"/>
  <c r="P548"/>
  <c r="N548"/>
  <c r="L548"/>
  <c r="J548"/>
  <c r="H548"/>
  <c r="F548"/>
  <c r="D548"/>
  <c r="A158"/>
  <c r="BJ156"/>
  <c r="AX354" l="1"/>
  <c r="AX549" s="1"/>
  <c r="AV354"/>
  <c r="AT354"/>
  <c r="AT549" s="1"/>
  <c r="AR354"/>
  <c r="AP354"/>
  <c r="AP549" s="1"/>
  <c r="AY354"/>
  <c r="AY549" s="1"/>
  <c r="AW354"/>
  <c r="AU354"/>
  <c r="AU549" s="1"/>
  <c r="AS354"/>
  <c r="AQ354"/>
  <c r="AQ549" s="1"/>
  <c r="BI354"/>
  <c r="BG354"/>
  <c r="BE354"/>
  <c r="BC354"/>
  <c r="BA354"/>
  <c r="BA549" s="1"/>
  <c r="AO354"/>
  <c r="AO549" s="1"/>
  <c r="AM354"/>
  <c r="AK354"/>
  <c r="AK549" s="1"/>
  <c r="AI354"/>
  <c r="AG354"/>
  <c r="AE354"/>
  <c r="AC354"/>
  <c r="AA354"/>
  <c r="Y354"/>
  <c r="W354"/>
  <c r="U354"/>
  <c r="S354"/>
  <c r="Q354"/>
  <c r="O354"/>
  <c r="M354"/>
  <c r="K354"/>
  <c r="I354"/>
  <c r="G354"/>
  <c r="E354"/>
  <c r="BF354"/>
  <c r="BB354"/>
  <c r="AN354"/>
  <c r="AN549" s="1"/>
  <c r="AJ354"/>
  <c r="AJ549" s="1"/>
  <c r="AF354"/>
  <c r="AB354"/>
  <c r="X354"/>
  <c r="T354"/>
  <c r="P354"/>
  <c r="L354"/>
  <c r="H354"/>
  <c r="D354"/>
  <c r="BH354"/>
  <c r="BD354"/>
  <c r="AZ354"/>
  <c r="AZ549" s="1"/>
  <c r="AL354"/>
  <c r="AH354"/>
  <c r="AD354"/>
  <c r="Z354"/>
  <c r="V354"/>
  <c r="R354"/>
  <c r="N354"/>
  <c r="J354"/>
  <c r="F354"/>
  <c r="AM549"/>
  <c r="AI549"/>
  <c r="AL549"/>
  <c r="AR549"/>
  <c r="AV549"/>
  <c r="AS549"/>
  <c r="AW549"/>
  <c r="AX158"/>
  <c r="AV158"/>
  <c r="AT158"/>
  <c r="AR158"/>
  <c r="AP158"/>
  <c r="AY158"/>
  <c r="AW158"/>
  <c r="AU158"/>
  <c r="AS158"/>
  <c r="AQ158"/>
  <c r="AO158"/>
  <c r="BI158"/>
  <c r="BG158"/>
  <c r="BE158"/>
  <c r="BC158"/>
  <c r="BA158"/>
  <c r="AM158"/>
  <c r="AK158"/>
  <c r="AI158"/>
  <c r="AG158"/>
  <c r="AE158"/>
  <c r="AC158"/>
  <c r="AA158"/>
  <c r="Y158"/>
  <c r="W158"/>
  <c r="U158"/>
  <c r="S158"/>
  <c r="Q158"/>
  <c r="O158"/>
  <c r="M158"/>
  <c r="K158"/>
  <c r="I158"/>
  <c r="G158"/>
  <c r="E158"/>
  <c r="BF158"/>
  <c r="BB158"/>
  <c r="AN158"/>
  <c r="AJ158"/>
  <c r="AF158"/>
  <c r="AB158"/>
  <c r="X158"/>
  <c r="T158"/>
  <c r="P158"/>
  <c r="L158"/>
  <c r="H158"/>
  <c r="D158"/>
  <c r="BH158"/>
  <c r="AZ158"/>
  <c r="AH158"/>
  <c r="Z158"/>
  <c r="R158"/>
  <c r="J158"/>
  <c r="BD158"/>
  <c r="AL158"/>
  <c r="AD158"/>
  <c r="V158"/>
  <c r="N158"/>
  <c r="F158"/>
  <c r="O549"/>
  <c r="BK157"/>
  <c r="BP1135"/>
  <c r="BP743"/>
  <c r="A355"/>
  <c r="BI549"/>
  <c r="BG549"/>
  <c r="BE549"/>
  <c r="BC549"/>
  <c r="AH549"/>
  <c r="AF549"/>
  <c r="AD549"/>
  <c r="AB549"/>
  <c r="Z549"/>
  <c r="X549"/>
  <c r="V549"/>
  <c r="T549"/>
  <c r="R549"/>
  <c r="P549"/>
  <c r="N549"/>
  <c r="L549"/>
  <c r="J549"/>
  <c r="H549"/>
  <c r="F549"/>
  <c r="D549"/>
  <c r="BH549"/>
  <c r="BF549"/>
  <c r="BD549"/>
  <c r="BB549"/>
  <c r="AG549"/>
  <c r="AE549"/>
  <c r="AC549"/>
  <c r="AA549"/>
  <c r="Y549"/>
  <c r="W549"/>
  <c r="U549"/>
  <c r="S549"/>
  <c r="Q549"/>
  <c r="M549"/>
  <c r="K549"/>
  <c r="I549"/>
  <c r="G549"/>
  <c r="E549"/>
  <c r="A746"/>
  <c r="A1137"/>
  <c r="BJ157"/>
  <c r="A159"/>
  <c r="AX355" l="1"/>
  <c r="AX550" s="1"/>
  <c r="AV355"/>
  <c r="AT355"/>
  <c r="AT550" s="1"/>
  <c r="AR355"/>
  <c r="AP355"/>
  <c r="AP550" s="1"/>
  <c r="AY355"/>
  <c r="AW355"/>
  <c r="AW550" s="1"/>
  <c r="AU355"/>
  <c r="AS355"/>
  <c r="AS550" s="1"/>
  <c r="AQ355"/>
  <c r="BI355"/>
  <c r="BG355"/>
  <c r="BE355"/>
  <c r="BC355"/>
  <c r="BA355"/>
  <c r="AO355"/>
  <c r="AO550" s="1"/>
  <c r="AM355"/>
  <c r="AK355"/>
  <c r="AK550" s="1"/>
  <c r="AI355"/>
  <c r="AG355"/>
  <c r="AE355"/>
  <c r="AC355"/>
  <c r="AA355"/>
  <c r="Y355"/>
  <c r="W355"/>
  <c r="U355"/>
  <c r="S355"/>
  <c r="Q355"/>
  <c r="O355"/>
  <c r="M355"/>
  <c r="K355"/>
  <c r="I355"/>
  <c r="G355"/>
  <c r="E355"/>
  <c r="BF355"/>
  <c r="BB355"/>
  <c r="AN355"/>
  <c r="AJ355"/>
  <c r="AJ550" s="1"/>
  <c r="AF355"/>
  <c r="AB355"/>
  <c r="X355"/>
  <c r="T355"/>
  <c r="P355"/>
  <c r="L355"/>
  <c r="H355"/>
  <c r="D355"/>
  <c r="BH355"/>
  <c r="BD355"/>
  <c r="AZ355"/>
  <c r="AZ550" s="1"/>
  <c r="AL355"/>
  <c r="AL550" s="1"/>
  <c r="AH355"/>
  <c r="AD355"/>
  <c r="Z355"/>
  <c r="V355"/>
  <c r="R355"/>
  <c r="N355"/>
  <c r="J355"/>
  <c r="F355"/>
  <c r="AN550"/>
  <c r="AI550"/>
  <c r="AM550"/>
  <c r="BA550"/>
  <c r="AQ550"/>
  <c r="AU550"/>
  <c r="AY550"/>
  <c r="AR550"/>
  <c r="AV550"/>
  <c r="AY159"/>
  <c r="AW159"/>
  <c r="AU159"/>
  <c r="AS159"/>
  <c r="AQ159"/>
  <c r="AO159"/>
  <c r="AX159"/>
  <c r="AV159"/>
  <c r="AT159"/>
  <c r="AR159"/>
  <c r="AP159"/>
  <c r="BH159"/>
  <c r="BF159"/>
  <c r="BD159"/>
  <c r="BB159"/>
  <c r="AZ159"/>
  <c r="AN159"/>
  <c r="AL159"/>
  <c r="AJ159"/>
  <c r="AH159"/>
  <c r="AF159"/>
  <c r="AD159"/>
  <c r="AB159"/>
  <c r="Z159"/>
  <c r="X159"/>
  <c r="V159"/>
  <c r="T159"/>
  <c r="R159"/>
  <c r="P159"/>
  <c r="N159"/>
  <c r="L159"/>
  <c r="J159"/>
  <c r="H159"/>
  <c r="F159"/>
  <c r="D159"/>
  <c r="BI159"/>
  <c r="BE159"/>
  <c r="BA159"/>
  <c r="AM159"/>
  <c r="AI159"/>
  <c r="AE159"/>
  <c r="AA159"/>
  <c r="W159"/>
  <c r="S159"/>
  <c r="O159"/>
  <c r="K159"/>
  <c r="G159"/>
  <c r="BG159"/>
  <c r="AG159"/>
  <c r="Y159"/>
  <c r="Q159"/>
  <c r="I159"/>
  <c r="BC159"/>
  <c r="AK159"/>
  <c r="AC159"/>
  <c r="U159"/>
  <c r="M159"/>
  <c r="E159"/>
  <c r="BG550"/>
  <c r="X550"/>
  <c r="H550"/>
  <c r="AA550"/>
  <c r="K550"/>
  <c r="AB550"/>
  <c r="L550"/>
  <c r="M550"/>
  <c r="BF550"/>
  <c r="AE550"/>
  <c r="W550"/>
  <c r="O550"/>
  <c r="G550"/>
  <c r="BK158"/>
  <c r="BP1136"/>
  <c r="BP744"/>
  <c r="BH550"/>
  <c r="BD550"/>
  <c r="BB550"/>
  <c r="AG550"/>
  <c r="AC550"/>
  <c r="Y550"/>
  <c r="U550"/>
  <c r="S550"/>
  <c r="Q550"/>
  <c r="I550"/>
  <c r="E550"/>
  <c r="A356"/>
  <c r="BI550"/>
  <c r="BE550"/>
  <c r="BC550"/>
  <c r="AH550"/>
  <c r="AF550"/>
  <c r="AD550"/>
  <c r="Z550"/>
  <c r="V550"/>
  <c r="T550"/>
  <c r="R550"/>
  <c r="P550"/>
  <c r="N550"/>
  <c r="J550"/>
  <c r="F550"/>
  <c r="D550"/>
  <c r="A1138"/>
  <c r="A747"/>
  <c r="BJ158"/>
  <c r="A160"/>
  <c r="AX356" l="1"/>
  <c r="AX551" s="1"/>
  <c r="AV356"/>
  <c r="AT356"/>
  <c r="AT551" s="1"/>
  <c r="AR356"/>
  <c r="AP356"/>
  <c r="AP551" s="1"/>
  <c r="AY356"/>
  <c r="AY551" s="1"/>
  <c r="AW356"/>
  <c r="AU356"/>
  <c r="AU551" s="1"/>
  <c r="AS356"/>
  <c r="AQ356"/>
  <c r="AQ551" s="1"/>
  <c r="BI356"/>
  <c r="BG356"/>
  <c r="BE356"/>
  <c r="BC356"/>
  <c r="BA356"/>
  <c r="AO356"/>
  <c r="AO551" s="1"/>
  <c r="AM356"/>
  <c r="AM551" s="1"/>
  <c r="AK356"/>
  <c r="AK551" s="1"/>
  <c r="AI356"/>
  <c r="AG356"/>
  <c r="AE356"/>
  <c r="AC356"/>
  <c r="AA356"/>
  <c r="Y356"/>
  <c r="W356"/>
  <c r="U356"/>
  <c r="S356"/>
  <c r="Q356"/>
  <c r="O356"/>
  <c r="M356"/>
  <c r="K356"/>
  <c r="I356"/>
  <c r="G356"/>
  <c r="E356"/>
  <c r="BF356"/>
  <c r="BB356"/>
  <c r="AN356"/>
  <c r="AN551" s="1"/>
  <c r="AJ356"/>
  <c r="AJ551" s="1"/>
  <c r="AF356"/>
  <c r="AB356"/>
  <c r="X356"/>
  <c r="T356"/>
  <c r="P356"/>
  <c r="L356"/>
  <c r="H356"/>
  <c r="D356"/>
  <c r="BH356"/>
  <c r="BD356"/>
  <c r="AZ356"/>
  <c r="AZ551" s="1"/>
  <c r="AL356"/>
  <c r="AH356"/>
  <c r="AD356"/>
  <c r="Z356"/>
  <c r="V356"/>
  <c r="R356"/>
  <c r="N356"/>
  <c r="J356"/>
  <c r="F356"/>
  <c r="AI551"/>
  <c r="BA551"/>
  <c r="AL551"/>
  <c r="AR551"/>
  <c r="AV551"/>
  <c r="AS551"/>
  <c r="AW551"/>
  <c r="AX160"/>
  <c r="AV160"/>
  <c r="AT160"/>
  <c r="AR160"/>
  <c r="AP160"/>
  <c r="AY160"/>
  <c r="AW160"/>
  <c r="AU160"/>
  <c r="AS160"/>
  <c r="AQ160"/>
  <c r="AO160"/>
  <c r="BI160"/>
  <c r="BG160"/>
  <c r="BE160"/>
  <c r="BC160"/>
  <c r="BA160"/>
  <c r="AM160"/>
  <c r="AK160"/>
  <c r="AI160"/>
  <c r="AG160"/>
  <c r="AE160"/>
  <c r="AC160"/>
  <c r="AA160"/>
  <c r="Y160"/>
  <c r="W160"/>
  <c r="U160"/>
  <c r="S160"/>
  <c r="Q160"/>
  <c r="O160"/>
  <c r="M160"/>
  <c r="K160"/>
  <c r="I160"/>
  <c r="G160"/>
  <c r="E160"/>
  <c r="BH160"/>
  <c r="BD160"/>
  <c r="AZ160"/>
  <c r="AL160"/>
  <c r="AH160"/>
  <c r="AD160"/>
  <c r="Z160"/>
  <c r="V160"/>
  <c r="R160"/>
  <c r="N160"/>
  <c r="J160"/>
  <c r="F160"/>
  <c r="BF160"/>
  <c r="AN160"/>
  <c r="AF160"/>
  <c r="X160"/>
  <c r="P160"/>
  <c r="H160"/>
  <c r="BB160"/>
  <c r="AJ160"/>
  <c r="AB160"/>
  <c r="T160"/>
  <c r="L160"/>
  <c r="D160"/>
  <c r="BE551"/>
  <c r="AD551"/>
  <c r="V551"/>
  <c r="N551"/>
  <c r="F551"/>
  <c r="BB551"/>
  <c r="S551"/>
  <c r="D551"/>
  <c r="AC551"/>
  <c r="M551"/>
  <c r="BF551"/>
  <c r="W551"/>
  <c r="G551"/>
  <c r="BK159"/>
  <c r="BP1137"/>
  <c r="BP745"/>
  <c r="A748"/>
  <c r="A1139"/>
  <c r="A357"/>
  <c r="BI551"/>
  <c r="BG551"/>
  <c r="BC551"/>
  <c r="AH551"/>
  <c r="AF551"/>
  <c r="AB551"/>
  <c r="Z551"/>
  <c r="X551"/>
  <c r="T551"/>
  <c r="R551"/>
  <c r="P551"/>
  <c r="L551"/>
  <c r="J551"/>
  <c r="H551"/>
  <c r="BH551"/>
  <c r="BD551"/>
  <c r="AG551"/>
  <c r="AE551"/>
  <c r="AA551"/>
  <c r="Y551"/>
  <c r="U551"/>
  <c r="Q551"/>
  <c r="O551"/>
  <c r="K551"/>
  <c r="I551"/>
  <c r="E551"/>
  <c r="A161"/>
  <c r="BJ159"/>
  <c r="AX357" l="1"/>
  <c r="AX552" s="1"/>
  <c r="AV357"/>
  <c r="AT357"/>
  <c r="AT552" s="1"/>
  <c r="AR357"/>
  <c r="AP357"/>
  <c r="AP552" s="1"/>
  <c r="AY357"/>
  <c r="AW357"/>
  <c r="AW552" s="1"/>
  <c r="AU357"/>
  <c r="AS357"/>
  <c r="AS552" s="1"/>
  <c r="AQ357"/>
  <c r="BI357"/>
  <c r="BG357"/>
  <c r="BE357"/>
  <c r="BC357"/>
  <c r="BA357"/>
  <c r="AO357"/>
  <c r="AO552" s="1"/>
  <c r="AM357"/>
  <c r="AK357"/>
  <c r="AK552" s="1"/>
  <c r="AI357"/>
  <c r="AG357"/>
  <c r="AE357"/>
  <c r="AC357"/>
  <c r="AA357"/>
  <c r="Y357"/>
  <c r="W357"/>
  <c r="U357"/>
  <c r="S357"/>
  <c r="Q357"/>
  <c r="O357"/>
  <c r="M357"/>
  <c r="K357"/>
  <c r="I357"/>
  <c r="G357"/>
  <c r="E357"/>
  <c r="BF357"/>
  <c r="BB357"/>
  <c r="AN357"/>
  <c r="AN552" s="1"/>
  <c r="AJ357"/>
  <c r="AJ552" s="1"/>
  <c r="AF357"/>
  <c r="AB357"/>
  <c r="X357"/>
  <c r="T357"/>
  <c r="P357"/>
  <c r="L357"/>
  <c r="H357"/>
  <c r="D357"/>
  <c r="BH357"/>
  <c r="BD357"/>
  <c r="AZ357"/>
  <c r="AL357"/>
  <c r="AL552" s="1"/>
  <c r="AH357"/>
  <c r="AD357"/>
  <c r="Z357"/>
  <c r="V357"/>
  <c r="R357"/>
  <c r="N357"/>
  <c r="J357"/>
  <c r="F357"/>
  <c r="AZ552"/>
  <c r="AI552"/>
  <c r="AM552"/>
  <c r="BA552"/>
  <c r="AQ552"/>
  <c r="AU552"/>
  <c r="AY552"/>
  <c r="AR552"/>
  <c r="AV552"/>
  <c r="AY161"/>
  <c r="AW161"/>
  <c r="AU161"/>
  <c r="AS161"/>
  <c r="AQ161"/>
  <c r="AO161"/>
  <c r="AX161"/>
  <c r="AV161"/>
  <c r="AT161"/>
  <c r="AR161"/>
  <c r="AP161"/>
  <c r="BH161"/>
  <c r="BF161"/>
  <c r="BD161"/>
  <c r="BB161"/>
  <c r="AZ161"/>
  <c r="AN161"/>
  <c r="AL161"/>
  <c r="AJ161"/>
  <c r="AH161"/>
  <c r="AF161"/>
  <c r="AD161"/>
  <c r="AB161"/>
  <c r="Z161"/>
  <c r="X161"/>
  <c r="V161"/>
  <c r="T161"/>
  <c r="R161"/>
  <c r="P161"/>
  <c r="N161"/>
  <c r="L161"/>
  <c r="J161"/>
  <c r="H161"/>
  <c r="F161"/>
  <c r="D161"/>
  <c r="BG161"/>
  <c r="BC161"/>
  <c r="AK161"/>
  <c r="AG161"/>
  <c r="AC161"/>
  <c r="Y161"/>
  <c r="U161"/>
  <c r="Q161"/>
  <c r="M161"/>
  <c r="I161"/>
  <c r="E161"/>
  <c r="BE161"/>
  <c r="AM161"/>
  <c r="AE161"/>
  <c r="W161"/>
  <c r="O161"/>
  <c r="G161"/>
  <c r="BI161"/>
  <c r="BA161"/>
  <c r="AI161"/>
  <c r="AA161"/>
  <c r="S161"/>
  <c r="K161"/>
  <c r="L552"/>
  <c r="AE552"/>
  <c r="O552"/>
  <c r="BK160"/>
  <c r="BP1138"/>
  <c r="BP746"/>
  <c r="A1140"/>
  <c r="A749"/>
  <c r="BH552"/>
  <c r="BF552"/>
  <c r="BD552"/>
  <c r="BB552"/>
  <c r="AG552"/>
  <c r="AC552"/>
  <c r="AA552"/>
  <c r="Y552"/>
  <c r="W552"/>
  <c r="U552"/>
  <c r="S552"/>
  <c r="Q552"/>
  <c r="M552"/>
  <c r="K552"/>
  <c r="I552"/>
  <c r="G552"/>
  <c r="E552"/>
  <c r="A358"/>
  <c r="BI552"/>
  <c r="BG552"/>
  <c r="BE552"/>
  <c r="BC552"/>
  <c r="AH552"/>
  <c r="AF552"/>
  <c r="AD552"/>
  <c r="AB552"/>
  <c r="Z552"/>
  <c r="X552"/>
  <c r="V552"/>
  <c r="T552"/>
  <c r="R552"/>
  <c r="P552"/>
  <c r="N552"/>
  <c r="J552"/>
  <c r="H552"/>
  <c r="F552"/>
  <c r="D552"/>
  <c r="A162"/>
  <c r="BJ160"/>
  <c r="AX358" l="1"/>
  <c r="AX553" s="1"/>
  <c r="AV358"/>
  <c r="AT358"/>
  <c r="AT553" s="1"/>
  <c r="AR358"/>
  <c r="AP358"/>
  <c r="AP553" s="1"/>
  <c r="AY358"/>
  <c r="AY553" s="1"/>
  <c r="AW358"/>
  <c r="AU358"/>
  <c r="AU553" s="1"/>
  <c r="AS358"/>
  <c r="AQ358"/>
  <c r="AQ553" s="1"/>
  <c r="BI358"/>
  <c r="BG358"/>
  <c r="BE358"/>
  <c r="BC358"/>
  <c r="BA358"/>
  <c r="BA553" s="1"/>
  <c r="AO358"/>
  <c r="AO553" s="1"/>
  <c r="AM358"/>
  <c r="AM553" s="1"/>
  <c r="AK358"/>
  <c r="AK553" s="1"/>
  <c r="AI358"/>
  <c r="AG358"/>
  <c r="AE358"/>
  <c r="AC358"/>
  <c r="AA358"/>
  <c r="Y358"/>
  <c r="W358"/>
  <c r="U358"/>
  <c r="S358"/>
  <c r="Q358"/>
  <c r="O358"/>
  <c r="M358"/>
  <c r="K358"/>
  <c r="I358"/>
  <c r="G358"/>
  <c r="E358"/>
  <c r="BF358"/>
  <c r="BB358"/>
  <c r="AN358"/>
  <c r="AN553" s="1"/>
  <c r="AJ358"/>
  <c r="AJ553" s="1"/>
  <c r="AF358"/>
  <c r="AB358"/>
  <c r="X358"/>
  <c r="T358"/>
  <c r="P358"/>
  <c r="L358"/>
  <c r="H358"/>
  <c r="D358"/>
  <c r="BH358"/>
  <c r="BD358"/>
  <c r="AZ358"/>
  <c r="AL358"/>
  <c r="AH358"/>
  <c r="AD358"/>
  <c r="Z358"/>
  <c r="V358"/>
  <c r="R358"/>
  <c r="N358"/>
  <c r="J358"/>
  <c r="F358"/>
  <c r="AI553"/>
  <c r="AL553"/>
  <c r="AZ553"/>
  <c r="AR553"/>
  <c r="AV553"/>
  <c r="AS553"/>
  <c r="AW553"/>
  <c r="AX162"/>
  <c r="AV162"/>
  <c r="AT162"/>
  <c r="AR162"/>
  <c r="AP162"/>
  <c r="AY162"/>
  <c r="AW162"/>
  <c r="AU162"/>
  <c r="AS162"/>
  <c r="AQ162"/>
  <c r="AO162"/>
  <c r="BI162"/>
  <c r="BG162"/>
  <c r="BE162"/>
  <c r="BC162"/>
  <c r="BA162"/>
  <c r="AM162"/>
  <c r="AK162"/>
  <c r="AI162"/>
  <c r="AG162"/>
  <c r="AE162"/>
  <c r="AC162"/>
  <c r="AA162"/>
  <c r="Y162"/>
  <c r="W162"/>
  <c r="U162"/>
  <c r="S162"/>
  <c r="Q162"/>
  <c r="O162"/>
  <c r="M162"/>
  <c r="K162"/>
  <c r="I162"/>
  <c r="G162"/>
  <c r="E162"/>
  <c r="BF162"/>
  <c r="BB162"/>
  <c r="AN162"/>
  <c r="AJ162"/>
  <c r="AF162"/>
  <c r="AB162"/>
  <c r="X162"/>
  <c r="T162"/>
  <c r="P162"/>
  <c r="L162"/>
  <c r="H162"/>
  <c r="D162"/>
  <c r="BD162"/>
  <c r="AL162"/>
  <c r="AD162"/>
  <c r="V162"/>
  <c r="N162"/>
  <c r="F162"/>
  <c r="BH162"/>
  <c r="AZ162"/>
  <c r="AH162"/>
  <c r="Z162"/>
  <c r="R162"/>
  <c r="J162"/>
  <c r="BH553"/>
  <c r="BF553"/>
  <c r="BE553"/>
  <c r="AH553"/>
  <c r="AD553"/>
  <c r="V553"/>
  <c r="R553"/>
  <c r="N553"/>
  <c r="J553"/>
  <c r="F553"/>
  <c r="BG553"/>
  <c r="X553"/>
  <c r="P553"/>
  <c r="Y553"/>
  <c r="I553"/>
  <c r="BB553"/>
  <c r="S553"/>
  <c r="AB553"/>
  <c r="AC553"/>
  <c r="M553"/>
  <c r="W553"/>
  <c r="G553"/>
  <c r="BK161"/>
  <c r="BP1139"/>
  <c r="BP747"/>
  <c r="A359"/>
  <c r="BI553"/>
  <c r="BC553"/>
  <c r="AF553"/>
  <c r="Z553"/>
  <c r="T553"/>
  <c r="L553"/>
  <c r="H553"/>
  <c r="D553"/>
  <c r="BD553"/>
  <c r="AG553"/>
  <c r="AE553"/>
  <c r="AA553"/>
  <c r="U553"/>
  <c r="Q553"/>
  <c r="O553"/>
  <c r="K553"/>
  <c r="E553"/>
  <c r="A1141"/>
  <c r="A750"/>
  <c r="BJ161"/>
  <c r="A163"/>
  <c r="AX359" l="1"/>
  <c r="AX554" s="1"/>
  <c r="AV359"/>
  <c r="AT359"/>
  <c r="AT554" s="1"/>
  <c r="AR359"/>
  <c r="AP359"/>
  <c r="AP554" s="1"/>
  <c r="AY359"/>
  <c r="AW359"/>
  <c r="AW554" s="1"/>
  <c r="AU359"/>
  <c r="AS359"/>
  <c r="AS554" s="1"/>
  <c r="AQ359"/>
  <c r="BI359"/>
  <c r="BG359"/>
  <c r="BE359"/>
  <c r="BC359"/>
  <c r="BA359"/>
  <c r="AO359"/>
  <c r="AO554" s="1"/>
  <c r="AM359"/>
  <c r="AK359"/>
  <c r="AK554" s="1"/>
  <c r="AI359"/>
  <c r="AG359"/>
  <c r="AE359"/>
  <c r="AC359"/>
  <c r="AA359"/>
  <c r="Y359"/>
  <c r="W359"/>
  <c r="U359"/>
  <c r="S359"/>
  <c r="Q359"/>
  <c r="O359"/>
  <c r="M359"/>
  <c r="K359"/>
  <c r="I359"/>
  <c r="G359"/>
  <c r="E359"/>
  <c r="BF359"/>
  <c r="BB359"/>
  <c r="AN359"/>
  <c r="AJ359"/>
  <c r="AJ554" s="1"/>
  <c r="AF359"/>
  <c r="AB359"/>
  <c r="X359"/>
  <c r="T359"/>
  <c r="P359"/>
  <c r="L359"/>
  <c r="H359"/>
  <c r="D359"/>
  <c r="BH359"/>
  <c r="BD359"/>
  <c r="AZ359"/>
  <c r="AL359"/>
  <c r="AL554" s="1"/>
  <c r="AH359"/>
  <c r="AD359"/>
  <c r="Z359"/>
  <c r="V359"/>
  <c r="R359"/>
  <c r="N359"/>
  <c r="J359"/>
  <c r="F359"/>
  <c r="AZ554"/>
  <c r="AN554"/>
  <c r="AI554"/>
  <c r="AM554"/>
  <c r="BA554"/>
  <c r="AQ554"/>
  <c r="AU554"/>
  <c r="AY554"/>
  <c r="AR554"/>
  <c r="AV554"/>
  <c r="AY163"/>
  <c r="AW163"/>
  <c r="AU163"/>
  <c r="AS163"/>
  <c r="AQ163"/>
  <c r="AO163"/>
  <c r="AX163"/>
  <c r="AV163"/>
  <c r="AT163"/>
  <c r="AR163"/>
  <c r="AP163"/>
  <c r="BH163"/>
  <c r="BF163"/>
  <c r="BD163"/>
  <c r="BB163"/>
  <c r="AZ163"/>
  <c r="BI163"/>
  <c r="BE163"/>
  <c r="BA163"/>
  <c r="AN163"/>
  <c r="AL163"/>
  <c r="AJ163"/>
  <c r="AH163"/>
  <c r="AF163"/>
  <c r="AD163"/>
  <c r="AB163"/>
  <c r="Z163"/>
  <c r="X163"/>
  <c r="V163"/>
  <c r="T163"/>
  <c r="R163"/>
  <c r="P163"/>
  <c r="N163"/>
  <c r="L163"/>
  <c r="J163"/>
  <c r="H163"/>
  <c r="F163"/>
  <c r="D163"/>
  <c r="BC163"/>
  <c r="AM163"/>
  <c r="AI163"/>
  <c r="AE163"/>
  <c r="AA163"/>
  <c r="W163"/>
  <c r="S163"/>
  <c r="O163"/>
  <c r="K163"/>
  <c r="G163"/>
  <c r="BG163"/>
  <c r="AK163"/>
  <c r="AC163"/>
  <c r="U163"/>
  <c r="M163"/>
  <c r="E163"/>
  <c r="AG163"/>
  <c r="Y163"/>
  <c r="Q163"/>
  <c r="I163"/>
  <c r="D554"/>
  <c r="BK162"/>
  <c r="BP1140"/>
  <c r="BP748"/>
  <c r="A751"/>
  <c r="A1142"/>
  <c r="BH554"/>
  <c r="BF554"/>
  <c r="BD554"/>
  <c r="BB554"/>
  <c r="AG554"/>
  <c r="AE554"/>
  <c r="AC554"/>
  <c r="AA554"/>
  <c r="Y554"/>
  <c r="W554"/>
  <c r="U554"/>
  <c r="S554"/>
  <c r="Q554"/>
  <c r="O554"/>
  <c r="M554"/>
  <c r="K554"/>
  <c r="I554"/>
  <c r="G554"/>
  <c r="E554"/>
  <c r="A360"/>
  <c r="BI554"/>
  <c r="BG554"/>
  <c r="BE554"/>
  <c r="BC554"/>
  <c r="AH554"/>
  <c r="AF554"/>
  <c r="AD554"/>
  <c r="AB554"/>
  <c r="Z554"/>
  <c r="X554"/>
  <c r="V554"/>
  <c r="T554"/>
  <c r="R554"/>
  <c r="P554"/>
  <c r="N554"/>
  <c r="L554"/>
  <c r="J554"/>
  <c r="H554"/>
  <c r="F554"/>
  <c r="BJ162"/>
  <c r="A164"/>
  <c r="AX360" l="1"/>
  <c r="AX555" s="1"/>
  <c r="AV360"/>
  <c r="AT360"/>
  <c r="AT555" s="1"/>
  <c r="AR360"/>
  <c r="AP360"/>
  <c r="AP555" s="1"/>
  <c r="AY360"/>
  <c r="AY555" s="1"/>
  <c r="AW360"/>
  <c r="AU360"/>
  <c r="AU555" s="1"/>
  <c r="AS360"/>
  <c r="AQ360"/>
  <c r="AQ555" s="1"/>
  <c r="BI360"/>
  <c r="BG360"/>
  <c r="BE360"/>
  <c r="BC360"/>
  <c r="BA360"/>
  <c r="BA555" s="1"/>
  <c r="AO360"/>
  <c r="AO555" s="1"/>
  <c r="AM360"/>
  <c r="AK360"/>
  <c r="AI360"/>
  <c r="AI555" s="1"/>
  <c r="AG360"/>
  <c r="AE360"/>
  <c r="AC360"/>
  <c r="AA360"/>
  <c r="Y360"/>
  <c r="W360"/>
  <c r="U360"/>
  <c r="S360"/>
  <c r="Q360"/>
  <c r="O360"/>
  <c r="M360"/>
  <c r="K360"/>
  <c r="I360"/>
  <c r="G360"/>
  <c r="E360"/>
  <c r="BF360"/>
  <c r="BB360"/>
  <c r="AN360"/>
  <c r="AJ360"/>
  <c r="AF360"/>
  <c r="AB360"/>
  <c r="X360"/>
  <c r="T360"/>
  <c r="P360"/>
  <c r="L360"/>
  <c r="H360"/>
  <c r="D360"/>
  <c r="BH360"/>
  <c r="BD360"/>
  <c r="AZ360"/>
  <c r="AL360"/>
  <c r="AL555" s="1"/>
  <c r="AH360"/>
  <c r="AD360"/>
  <c r="Z360"/>
  <c r="V360"/>
  <c r="R360"/>
  <c r="N360"/>
  <c r="J360"/>
  <c r="F360"/>
  <c r="AK555"/>
  <c r="AM555"/>
  <c r="AJ555"/>
  <c r="AN555"/>
  <c r="AZ555"/>
  <c r="AR555"/>
  <c r="AV555"/>
  <c r="AS555"/>
  <c r="AW555"/>
  <c r="AX164"/>
  <c r="AV164"/>
  <c r="AT164"/>
  <c r="AR164"/>
  <c r="AP164"/>
  <c r="AY164"/>
  <c r="AW164"/>
  <c r="AU164"/>
  <c r="AS164"/>
  <c r="AQ164"/>
  <c r="AO164"/>
  <c r="BI164"/>
  <c r="BG164"/>
  <c r="BE164"/>
  <c r="BC164"/>
  <c r="BA164"/>
  <c r="AM164"/>
  <c r="AK164"/>
  <c r="AI164"/>
  <c r="AG164"/>
  <c r="AE164"/>
  <c r="AC164"/>
  <c r="AA164"/>
  <c r="Y164"/>
  <c r="W164"/>
  <c r="U164"/>
  <c r="S164"/>
  <c r="Q164"/>
  <c r="O164"/>
  <c r="M164"/>
  <c r="K164"/>
  <c r="I164"/>
  <c r="G164"/>
  <c r="E164"/>
  <c r="BH164"/>
  <c r="BD164"/>
  <c r="AZ164"/>
  <c r="AL164"/>
  <c r="AH164"/>
  <c r="AD164"/>
  <c r="Z164"/>
  <c r="V164"/>
  <c r="R164"/>
  <c r="N164"/>
  <c r="J164"/>
  <c r="F164"/>
  <c r="BB164"/>
  <c r="AJ164"/>
  <c r="AB164"/>
  <c r="T164"/>
  <c r="L164"/>
  <c r="D164"/>
  <c r="BF164"/>
  <c r="AF164"/>
  <c r="P164"/>
  <c r="AN164"/>
  <c r="X164"/>
  <c r="H164"/>
  <c r="P555"/>
  <c r="BC555"/>
  <c r="T555"/>
  <c r="D555"/>
  <c r="BK163"/>
  <c r="BP1141"/>
  <c r="BP749"/>
  <c r="A752"/>
  <c r="A361"/>
  <c r="BI555"/>
  <c r="BG555"/>
  <c r="BE555"/>
  <c r="AH555"/>
  <c r="AF555"/>
  <c r="AD555"/>
  <c r="AB555"/>
  <c r="Z555"/>
  <c r="X555"/>
  <c r="V555"/>
  <c r="R555"/>
  <c r="N555"/>
  <c r="L555"/>
  <c r="J555"/>
  <c r="H555"/>
  <c r="F555"/>
  <c r="BH555"/>
  <c r="BF555"/>
  <c r="BD555"/>
  <c r="BB555"/>
  <c r="AG555"/>
  <c r="AE555"/>
  <c r="AC555"/>
  <c r="AA555"/>
  <c r="Y555"/>
  <c r="W555"/>
  <c r="U555"/>
  <c r="S555"/>
  <c r="Q555"/>
  <c r="O555"/>
  <c r="M555"/>
  <c r="K555"/>
  <c r="I555"/>
  <c r="G555"/>
  <c r="E555"/>
  <c r="A1143"/>
  <c r="A165"/>
  <c r="BJ163"/>
  <c r="AX361" l="1"/>
  <c r="AX556" s="1"/>
  <c r="AV361"/>
  <c r="AT361"/>
  <c r="AT556" s="1"/>
  <c r="AR361"/>
  <c r="AP361"/>
  <c r="AP556" s="1"/>
  <c r="AY361"/>
  <c r="AW361"/>
  <c r="AW556" s="1"/>
  <c r="AU361"/>
  <c r="AS361"/>
  <c r="AS556" s="1"/>
  <c r="AQ361"/>
  <c r="BI361"/>
  <c r="BG361"/>
  <c r="BE361"/>
  <c r="BC361"/>
  <c r="BA361"/>
  <c r="AO361"/>
  <c r="AO556" s="1"/>
  <c r="AM361"/>
  <c r="AK361"/>
  <c r="AK556" s="1"/>
  <c r="AI361"/>
  <c r="AG361"/>
  <c r="AE361"/>
  <c r="AC361"/>
  <c r="AA361"/>
  <c r="Y361"/>
  <c r="W361"/>
  <c r="U361"/>
  <c r="S361"/>
  <c r="Q361"/>
  <c r="O361"/>
  <c r="M361"/>
  <c r="K361"/>
  <c r="I361"/>
  <c r="G361"/>
  <c r="E361"/>
  <c r="BF361"/>
  <c r="BB361"/>
  <c r="AN361"/>
  <c r="AN556" s="1"/>
  <c r="AJ361"/>
  <c r="AJ556" s="1"/>
  <c r="AF361"/>
  <c r="AB361"/>
  <c r="X361"/>
  <c r="T361"/>
  <c r="P361"/>
  <c r="L361"/>
  <c r="H361"/>
  <c r="D361"/>
  <c r="BH361"/>
  <c r="BD361"/>
  <c r="AZ361"/>
  <c r="AL361"/>
  <c r="AL556" s="1"/>
  <c r="AH361"/>
  <c r="AD361"/>
  <c r="Z361"/>
  <c r="V361"/>
  <c r="R361"/>
  <c r="N361"/>
  <c r="J361"/>
  <c r="F361"/>
  <c r="AZ556"/>
  <c r="AI556"/>
  <c r="AM556"/>
  <c r="BA556"/>
  <c r="AQ556"/>
  <c r="AU556"/>
  <c r="AY556"/>
  <c r="AR556"/>
  <c r="AV556"/>
  <c r="AY165"/>
  <c r="AW165"/>
  <c r="AU165"/>
  <c r="AS165"/>
  <c r="AQ165"/>
  <c r="AO165"/>
  <c r="AX165"/>
  <c r="AV165"/>
  <c r="AT165"/>
  <c r="AR165"/>
  <c r="AP165"/>
  <c r="BH165"/>
  <c r="BF165"/>
  <c r="BD165"/>
  <c r="BB165"/>
  <c r="AZ165"/>
  <c r="AN165"/>
  <c r="AL165"/>
  <c r="AJ165"/>
  <c r="AH165"/>
  <c r="AF165"/>
  <c r="AD165"/>
  <c r="AB165"/>
  <c r="Z165"/>
  <c r="X165"/>
  <c r="V165"/>
  <c r="T165"/>
  <c r="R165"/>
  <c r="P165"/>
  <c r="N165"/>
  <c r="L165"/>
  <c r="J165"/>
  <c r="H165"/>
  <c r="F165"/>
  <c r="D165"/>
  <c r="BG165"/>
  <c r="BC165"/>
  <c r="AK165"/>
  <c r="AG165"/>
  <c r="AC165"/>
  <c r="Y165"/>
  <c r="U165"/>
  <c r="Q165"/>
  <c r="M165"/>
  <c r="I165"/>
  <c r="E165"/>
  <c r="BI165"/>
  <c r="BA165"/>
  <c r="AI165"/>
  <c r="AA165"/>
  <c r="S165"/>
  <c r="K165"/>
  <c r="BE165"/>
  <c r="AE165"/>
  <c r="O165"/>
  <c r="AM165"/>
  <c r="W165"/>
  <c r="G165"/>
  <c r="AF556"/>
  <c r="P556"/>
  <c r="BC556"/>
  <c r="T556"/>
  <c r="D556"/>
  <c r="BK164"/>
  <c r="BP1142"/>
  <c r="BP750"/>
  <c r="A1144"/>
  <c r="BH556"/>
  <c r="BF556"/>
  <c r="BD556"/>
  <c r="BB556"/>
  <c r="AG556"/>
  <c r="AE556"/>
  <c r="AC556"/>
  <c r="AA556"/>
  <c r="Y556"/>
  <c r="W556"/>
  <c r="U556"/>
  <c r="S556"/>
  <c r="Q556"/>
  <c r="O556"/>
  <c r="M556"/>
  <c r="K556"/>
  <c r="I556"/>
  <c r="G556"/>
  <c r="E556"/>
  <c r="A362"/>
  <c r="BI556"/>
  <c r="BG556"/>
  <c r="BE556"/>
  <c r="AH556"/>
  <c r="AD556"/>
  <c r="AB556"/>
  <c r="Z556"/>
  <c r="X556"/>
  <c r="V556"/>
  <c r="R556"/>
  <c r="N556"/>
  <c r="L556"/>
  <c r="J556"/>
  <c r="H556"/>
  <c r="F556"/>
  <c r="A753"/>
  <c r="A166"/>
  <c r="BJ164"/>
  <c r="AX362" l="1"/>
  <c r="AX557" s="1"/>
  <c r="AV362"/>
  <c r="AT362"/>
  <c r="AT557" s="1"/>
  <c r="AR362"/>
  <c r="AP362"/>
  <c r="AP557" s="1"/>
  <c r="AY362"/>
  <c r="AY557" s="1"/>
  <c r="AW362"/>
  <c r="AU362"/>
  <c r="AU557" s="1"/>
  <c r="AS362"/>
  <c r="AQ362"/>
  <c r="AQ557" s="1"/>
  <c r="BI362"/>
  <c r="BG362"/>
  <c r="BE362"/>
  <c r="BC362"/>
  <c r="BA362"/>
  <c r="BA557" s="1"/>
  <c r="AO362"/>
  <c r="AO557" s="1"/>
  <c r="AM362"/>
  <c r="AM557" s="1"/>
  <c r="AK362"/>
  <c r="AK557" s="1"/>
  <c r="AI362"/>
  <c r="AG362"/>
  <c r="AE362"/>
  <c r="AC362"/>
  <c r="AA362"/>
  <c r="Y362"/>
  <c r="W362"/>
  <c r="U362"/>
  <c r="S362"/>
  <c r="Q362"/>
  <c r="O362"/>
  <c r="M362"/>
  <c r="K362"/>
  <c r="I362"/>
  <c r="G362"/>
  <c r="E362"/>
  <c r="BF362"/>
  <c r="BB362"/>
  <c r="AN362"/>
  <c r="AN557" s="1"/>
  <c r="AJ362"/>
  <c r="AJ557" s="1"/>
  <c r="AF362"/>
  <c r="AB362"/>
  <c r="X362"/>
  <c r="T362"/>
  <c r="P362"/>
  <c r="L362"/>
  <c r="H362"/>
  <c r="D362"/>
  <c r="BH362"/>
  <c r="BD362"/>
  <c r="AZ362"/>
  <c r="AL362"/>
  <c r="AH362"/>
  <c r="AD362"/>
  <c r="Z362"/>
  <c r="V362"/>
  <c r="R362"/>
  <c r="N362"/>
  <c r="J362"/>
  <c r="F362"/>
  <c r="AI557"/>
  <c r="AL557"/>
  <c r="AZ557"/>
  <c r="AR557"/>
  <c r="AV557"/>
  <c r="AS557"/>
  <c r="AW557"/>
  <c r="AX166"/>
  <c r="AV166"/>
  <c r="AT166"/>
  <c r="AR166"/>
  <c r="AP166"/>
  <c r="AY166"/>
  <c r="AW166"/>
  <c r="AU166"/>
  <c r="AS166"/>
  <c r="AQ166"/>
  <c r="AO166"/>
  <c r="BI166"/>
  <c r="BG166"/>
  <c r="BE166"/>
  <c r="BC166"/>
  <c r="BA166"/>
  <c r="AM166"/>
  <c r="AK166"/>
  <c r="AI166"/>
  <c r="AG166"/>
  <c r="AE166"/>
  <c r="AC166"/>
  <c r="AA166"/>
  <c r="Y166"/>
  <c r="W166"/>
  <c r="U166"/>
  <c r="S166"/>
  <c r="Q166"/>
  <c r="O166"/>
  <c r="M166"/>
  <c r="K166"/>
  <c r="I166"/>
  <c r="G166"/>
  <c r="E166"/>
  <c r="BF166"/>
  <c r="BB166"/>
  <c r="AN166"/>
  <c r="AJ166"/>
  <c r="AF166"/>
  <c r="AB166"/>
  <c r="X166"/>
  <c r="T166"/>
  <c r="P166"/>
  <c r="L166"/>
  <c r="H166"/>
  <c r="D166"/>
  <c r="BH166"/>
  <c r="AZ166"/>
  <c r="AH166"/>
  <c r="Z166"/>
  <c r="R166"/>
  <c r="J166"/>
  <c r="BD166"/>
  <c r="AD166"/>
  <c r="N166"/>
  <c r="AL166"/>
  <c r="V166"/>
  <c r="F166"/>
  <c r="L557"/>
  <c r="BK165"/>
  <c r="BP1143"/>
  <c r="BP751"/>
  <c r="A754"/>
  <c r="A363"/>
  <c r="BI557"/>
  <c r="BG557"/>
  <c r="BE557"/>
  <c r="BC557"/>
  <c r="AH557"/>
  <c r="AF557"/>
  <c r="AD557"/>
  <c r="AB557"/>
  <c r="Z557"/>
  <c r="X557"/>
  <c r="V557"/>
  <c r="T557"/>
  <c r="R557"/>
  <c r="P557"/>
  <c r="N557"/>
  <c r="J557"/>
  <c r="H557"/>
  <c r="F557"/>
  <c r="D557"/>
  <c r="BH557"/>
  <c r="BF557"/>
  <c r="BD557"/>
  <c r="BB557"/>
  <c r="AG557"/>
  <c r="AE557"/>
  <c r="AC557"/>
  <c r="AA557"/>
  <c r="Y557"/>
  <c r="W557"/>
  <c r="U557"/>
  <c r="S557"/>
  <c r="Q557"/>
  <c r="O557"/>
  <c r="M557"/>
  <c r="K557"/>
  <c r="I557"/>
  <c r="G557"/>
  <c r="E557"/>
  <c r="A1145"/>
  <c r="A167"/>
  <c r="BJ165"/>
  <c r="AX363" l="1"/>
  <c r="AX558" s="1"/>
  <c r="AV363"/>
  <c r="AT363"/>
  <c r="AT558" s="1"/>
  <c r="AR363"/>
  <c r="AP363"/>
  <c r="AP558" s="1"/>
  <c r="AY363"/>
  <c r="AW363"/>
  <c r="AW558" s="1"/>
  <c r="AU363"/>
  <c r="AS363"/>
  <c r="AS558" s="1"/>
  <c r="AQ363"/>
  <c r="BI363"/>
  <c r="BG363"/>
  <c r="BE363"/>
  <c r="BC363"/>
  <c r="BA363"/>
  <c r="AO363"/>
  <c r="AO558" s="1"/>
  <c r="AM363"/>
  <c r="AK363"/>
  <c r="AK558" s="1"/>
  <c r="AI363"/>
  <c r="AG363"/>
  <c r="AE363"/>
  <c r="AC363"/>
  <c r="AA363"/>
  <c r="Y363"/>
  <c r="W363"/>
  <c r="U363"/>
  <c r="S363"/>
  <c r="Q363"/>
  <c r="O363"/>
  <c r="M363"/>
  <c r="K363"/>
  <c r="I363"/>
  <c r="G363"/>
  <c r="E363"/>
  <c r="BF363"/>
  <c r="BB363"/>
  <c r="AN363"/>
  <c r="AJ363"/>
  <c r="AJ558" s="1"/>
  <c r="AF363"/>
  <c r="AB363"/>
  <c r="X363"/>
  <c r="T363"/>
  <c r="P363"/>
  <c r="L363"/>
  <c r="H363"/>
  <c r="D363"/>
  <c r="BH363"/>
  <c r="BD363"/>
  <c r="AZ363"/>
  <c r="AL363"/>
  <c r="AL558" s="1"/>
  <c r="AH363"/>
  <c r="AD363"/>
  <c r="Z363"/>
  <c r="V363"/>
  <c r="R363"/>
  <c r="N363"/>
  <c r="J363"/>
  <c r="F363"/>
  <c r="AZ558"/>
  <c r="AN558"/>
  <c r="AI558"/>
  <c r="AM558"/>
  <c r="BA558"/>
  <c r="AQ558"/>
  <c r="AU558"/>
  <c r="AY558"/>
  <c r="AR558"/>
  <c r="AV558"/>
  <c r="AY167"/>
  <c r="AW167"/>
  <c r="AU167"/>
  <c r="AS167"/>
  <c r="AQ167"/>
  <c r="AO167"/>
  <c r="AX167"/>
  <c r="AV167"/>
  <c r="AT167"/>
  <c r="AR167"/>
  <c r="AP167"/>
  <c r="BH167"/>
  <c r="BF167"/>
  <c r="BD167"/>
  <c r="BB167"/>
  <c r="AZ167"/>
  <c r="AN167"/>
  <c r="AL167"/>
  <c r="AJ167"/>
  <c r="AH167"/>
  <c r="AF167"/>
  <c r="AD167"/>
  <c r="AB167"/>
  <c r="Z167"/>
  <c r="X167"/>
  <c r="V167"/>
  <c r="T167"/>
  <c r="R167"/>
  <c r="P167"/>
  <c r="N167"/>
  <c r="L167"/>
  <c r="J167"/>
  <c r="H167"/>
  <c r="F167"/>
  <c r="D167"/>
  <c r="BI167"/>
  <c r="BE167"/>
  <c r="BA167"/>
  <c r="AM167"/>
  <c r="AI167"/>
  <c r="AE167"/>
  <c r="AA167"/>
  <c r="W167"/>
  <c r="S167"/>
  <c r="O167"/>
  <c r="K167"/>
  <c r="G167"/>
  <c r="BG167"/>
  <c r="AG167"/>
  <c r="Y167"/>
  <c r="Q167"/>
  <c r="I167"/>
  <c r="BC167"/>
  <c r="AC167"/>
  <c r="M167"/>
  <c r="AK167"/>
  <c r="U167"/>
  <c r="E167"/>
  <c r="BH558"/>
  <c r="AG558"/>
  <c r="Y558"/>
  <c r="Q558"/>
  <c r="I558"/>
  <c r="BE558"/>
  <c r="AD558"/>
  <c r="V558"/>
  <c r="N558"/>
  <c r="F558"/>
  <c r="T558"/>
  <c r="D558"/>
  <c r="BK166"/>
  <c r="BP1144"/>
  <c r="BP752"/>
  <c r="A1146"/>
  <c r="BF558"/>
  <c r="BD558"/>
  <c r="BB558"/>
  <c r="AE558"/>
  <c r="AC558"/>
  <c r="AA558"/>
  <c r="W558"/>
  <c r="U558"/>
  <c r="S558"/>
  <c r="O558"/>
  <c r="M558"/>
  <c r="K558"/>
  <c r="G558"/>
  <c r="E558"/>
  <c r="A364"/>
  <c r="BI558"/>
  <c r="BG558"/>
  <c r="BC558"/>
  <c r="AH558"/>
  <c r="AF558"/>
  <c r="AB558"/>
  <c r="Z558"/>
  <c r="X558"/>
  <c r="R558"/>
  <c r="P558"/>
  <c r="L558"/>
  <c r="J558"/>
  <c r="H558"/>
  <c r="A755"/>
  <c r="A168"/>
  <c r="BJ166"/>
  <c r="AX364" l="1"/>
  <c r="AX559" s="1"/>
  <c r="AV364"/>
  <c r="AT364"/>
  <c r="AT559" s="1"/>
  <c r="AR364"/>
  <c r="AP364"/>
  <c r="AP559" s="1"/>
  <c r="AY364"/>
  <c r="AY559" s="1"/>
  <c r="AW364"/>
  <c r="AU364"/>
  <c r="AU559" s="1"/>
  <c r="AS364"/>
  <c r="AQ364"/>
  <c r="AQ559" s="1"/>
  <c r="BI364"/>
  <c r="BG364"/>
  <c r="BE364"/>
  <c r="BC364"/>
  <c r="BA364"/>
  <c r="AO364"/>
  <c r="AO559" s="1"/>
  <c r="AM364"/>
  <c r="AM559" s="1"/>
  <c r="AK364"/>
  <c r="AK559" s="1"/>
  <c r="AI364"/>
  <c r="AG364"/>
  <c r="AE364"/>
  <c r="AC364"/>
  <c r="AA364"/>
  <c r="Y364"/>
  <c r="W364"/>
  <c r="U364"/>
  <c r="S364"/>
  <c r="Q364"/>
  <c r="O364"/>
  <c r="M364"/>
  <c r="K364"/>
  <c r="I364"/>
  <c r="G364"/>
  <c r="E364"/>
  <c r="BF364"/>
  <c r="BB364"/>
  <c r="AN364"/>
  <c r="AN559" s="1"/>
  <c r="AJ364"/>
  <c r="AJ559" s="1"/>
  <c r="AF364"/>
  <c r="AB364"/>
  <c r="X364"/>
  <c r="T364"/>
  <c r="P364"/>
  <c r="L364"/>
  <c r="H364"/>
  <c r="D364"/>
  <c r="BH364"/>
  <c r="BD364"/>
  <c r="AZ364"/>
  <c r="AZ559" s="1"/>
  <c r="AL364"/>
  <c r="AH364"/>
  <c r="AD364"/>
  <c r="Z364"/>
  <c r="V364"/>
  <c r="R364"/>
  <c r="N364"/>
  <c r="J364"/>
  <c r="F364"/>
  <c r="AI559"/>
  <c r="BA559"/>
  <c r="AL559"/>
  <c r="AR559"/>
  <c r="AV559"/>
  <c r="AS559"/>
  <c r="AW559"/>
  <c r="AX168"/>
  <c r="AV168"/>
  <c r="AT168"/>
  <c r="AR168"/>
  <c r="AP168"/>
  <c r="AY168"/>
  <c r="AW168"/>
  <c r="AU168"/>
  <c r="AS168"/>
  <c r="AQ168"/>
  <c r="AO168"/>
  <c r="BI168"/>
  <c r="BG168"/>
  <c r="BE168"/>
  <c r="BC168"/>
  <c r="BA168"/>
  <c r="AM168"/>
  <c r="AK168"/>
  <c r="AI168"/>
  <c r="AG168"/>
  <c r="AE168"/>
  <c r="AC168"/>
  <c r="AA168"/>
  <c r="Y168"/>
  <c r="W168"/>
  <c r="U168"/>
  <c r="S168"/>
  <c r="Q168"/>
  <c r="O168"/>
  <c r="M168"/>
  <c r="K168"/>
  <c r="I168"/>
  <c r="G168"/>
  <c r="E168"/>
  <c r="BH168"/>
  <c r="BD168"/>
  <c r="AZ168"/>
  <c r="AL168"/>
  <c r="AH168"/>
  <c r="AD168"/>
  <c r="Z168"/>
  <c r="V168"/>
  <c r="R168"/>
  <c r="N168"/>
  <c r="J168"/>
  <c r="F168"/>
  <c r="BF168"/>
  <c r="AN168"/>
  <c r="AF168"/>
  <c r="X168"/>
  <c r="P168"/>
  <c r="H168"/>
  <c r="BB168"/>
  <c r="AB168"/>
  <c r="L168"/>
  <c r="AJ168"/>
  <c r="T168"/>
  <c r="D168"/>
  <c r="F559"/>
  <c r="BK167"/>
  <c r="BP1145"/>
  <c r="BP753"/>
  <c r="A756"/>
  <c r="A365"/>
  <c r="BI559"/>
  <c r="BG559"/>
  <c r="BE559"/>
  <c r="BC559"/>
  <c r="AH559"/>
  <c r="AF559"/>
  <c r="AD559"/>
  <c r="AB559"/>
  <c r="Z559"/>
  <c r="X559"/>
  <c r="V559"/>
  <c r="T559"/>
  <c r="R559"/>
  <c r="P559"/>
  <c r="N559"/>
  <c r="L559"/>
  <c r="J559"/>
  <c r="H559"/>
  <c r="D559"/>
  <c r="BH559"/>
  <c r="BF559"/>
  <c r="BD559"/>
  <c r="BB559"/>
  <c r="AG559"/>
  <c r="AE559"/>
  <c r="AC559"/>
  <c r="AA559"/>
  <c r="Y559"/>
  <c r="W559"/>
  <c r="U559"/>
  <c r="S559"/>
  <c r="Q559"/>
  <c r="O559"/>
  <c r="M559"/>
  <c r="K559"/>
  <c r="I559"/>
  <c r="G559"/>
  <c r="E559"/>
  <c r="A1147"/>
  <c r="BJ167"/>
  <c r="A169"/>
  <c r="AX365" l="1"/>
  <c r="AV365"/>
  <c r="AT365"/>
  <c r="AR365"/>
  <c r="AP365"/>
  <c r="AY365"/>
  <c r="AW365"/>
  <c r="AU365"/>
  <c r="AS365"/>
  <c r="AQ365"/>
  <c r="BI365"/>
  <c r="BG365"/>
  <c r="BE365"/>
  <c r="BC365"/>
  <c r="BA365"/>
  <c r="AO365"/>
  <c r="AO560" s="1"/>
  <c r="AM365"/>
  <c r="AK365"/>
  <c r="AI365"/>
  <c r="AG365"/>
  <c r="AE365"/>
  <c r="AC365"/>
  <c r="AA365"/>
  <c r="Y365"/>
  <c r="W365"/>
  <c r="U365"/>
  <c r="S365"/>
  <c r="Q365"/>
  <c r="O365"/>
  <c r="M365"/>
  <c r="K365"/>
  <c r="I365"/>
  <c r="G365"/>
  <c r="E365"/>
  <c r="BF365"/>
  <c r="BB365"/>
  <c r="AN365"/>
  <c r="AJ365"/>
  <c r="AF365"/>
  <c r="AB365"/>
  <c r="X365"/>
  <c r="T365"/>
  <c r="P365"/>
  <c r="L365"/>
  <c r="H365"/>
  <c r="D365"/>
  <c r="BH365"/>
  <c r="BD365"/>
  <c r="AZ365"/>
  <c r="AZ560" s="1"/>
  <c r="AL365"/>
  <c r="AH365"/>
  <c r="AD365"/>
  <c r="Z365"/>
  <c r="V365"/>
  <c r="R365"/>
  <c r="N365"/>
  <c r="J365"/>
  <c r="F365"/>
  <c r="AJ560"/>
  <c r="AN560"/>
  <c r="AL560"/>
  <c r="AK560"/>
  <c r="AS560"/>
  <c r="AW560"/>
  <c r="AP560"/>
  <c r="AT560"/>
  <c r="AX560"/>
  <c r="AI560"/>
  <c r="AM560"/>
  <c r="BA560"/>
  <c r="AQ560"/>
  <c r="AU560"/>
  <c r="AY560"/>
  <c r="AR560"/>
  <c r="AV560"/>
  <c r="AY169"/>
  <c r="AW169"/>
  <c r="AU169"/>
  <c r="AS169"/>
  <c r="AQ169"/>
  <c r="AO169"/>
  <c r="AX169"/>
  <c r="AV169"/>
  <c r="AT169"/>
  <c r="AR169"/>
  <c r="AP169"/>
  <c r="BH169"/>
  <c r="BF169"/>
  <c r="BD169"/>
  <c r="BB169"/>
  <c r="AZ169"/>
  <c r="AN169"/>
  <c r="AL169"/>
  <c r="AJ169"/>
  <c r="AH169"/>
  <c r="AF169"/>
  <c r="AD169"/>
  <c r="AB169"/>
  <c r="Z169"/>
  <c r="X169"/>
  <c r="V169"/>
  <c r="T169"/>
  <c r="R169"/>
  <c r="P169"/>
  <c r="N169"/>
  <c r="L169"/>
  <c r="J169"/>
  <c r="H169"/>
  <c r="F169"/>
  <c r="D169"/>
  <c r="BG169"/>
  <c r="BC169"/>
  <c r="AK169"/>
  <c r="AG169"/>
  <c r="AC169"/>
  <c r="Y169"/>
  <c r="U169"/>
  <c r="Q169"/>
  <c r="M169"/>
  <c r="I169"/>
  <c r="E169"/>
  <c r="BE169"/>
  <c r="AM169"/>
  <c r="AE169"/>
  <c r="W169"/>
  <c r="O169"/>
  <c r="G169"/>
  <c r="BA169"/>
  <c r="AA169"/>
  <c r="K169"/>
  <c r="BI169"/>
  <c r="AI169"/>
  <c r="S169"/>
  <c r="F560"/>
  <c r="BK168"/>
  <c r="BP1146"/>
  <c r="BP754"/>
  <c r="A1148"/>
  <c r="BH560"/>
  <c r="BF560"/>
  <c r="BD560"/>
  <c r="BB560"/>
  <c r="AG560"/>
  <c r="AE560"/>
  <c r="AC560"/>
  <c r="AA560"/>
  <c r="Y560"/>
  <c r="W560"/>
  <c r="U560"/>
  <c r="S560"/>
  <c r="Q560"/>
  <c r="O560"/>
  <c r="M560"/>
  <c r="K560"/>
  <c r="I560"/>
  <c r="G560"/>
  <c r="E560"/>
  <c r="A366"/>
  <c r="BI560"/>
  <c r="BG560"/>
  <c r="BE560"/>
  <c r="BC560"/>
  <c r="AH560"/>
  <c r="AF560"/>
  <c r="AD560"/>
  <c r="AB560"/>
  <c r="Z560"/>
  <c r="X560"/>
  <c r="V560"/>
  <c r="T560"/>
  <c r="R560"/>
  <c r="P560"/>
  <c r="N560"/>
  <c r="L560"/>
  <c r="J560"/>
  <c r="H560"/>
  <c r="D560"/>
  <c r="A757"/>
  <c r="BJ168"/>
  <c r="A170"/>
  <c r="AX366" l="1"/>
  <c r="AX561" s="1"/>
  <c r="AV366"/>
  <c r="AT366"/>
  <c r="AT561" s="1"/>
  <c r="AR366"/>
  <c r="AP366"/>
  <c r="AP561" s="1"/>
  <c r="AY366"/>
  <c r="AY561" s="1"/>
  <c r="AW366"/>
  <c r="AU366"/>
  <c r="AU561" s="1"/>
  <c r="AS366"/>
  <c r="AQ366"/>
  <c r="AQ561" s="1"/>
  <c r="BI366"/>
  <c r="BG366"/>
  <c r="BE366"/>
  <c r="BC366"/>
  <c r="BA366"/>
  <c r="AO366"/>
  <c r="AO561" s="1"/>
  <c r="AM366"/>
  <c r="AK366"/>
  <c r="AK561" s="1"/>
  <c r="AI366"/>
  <c r="AG366"/>
  <c r="AE366"/>
  <c r="AC366"/>
  <c r="AA366"/>
  <c r="Y366"/>
  <c r="W366"/>
  <c r="U366"/>
  <c r="S366"/>
  <c r="Q366"/>
  <c r="O366"/>
  <c r="M366"/>
  <c r="K366"/>
  <c r="I366"/>
  <c r="G366"/>
  <c r="E366"/>
  <c r="BF366"/>
  <c r="BB366"/>
  <c r="AN366"/>
  <c r="AN561" s="1"/>
  <c r="AJ366"/>
  <c r="AJ561" s="1"/>
  <c r="AF366"/>
  <c r="AB366"/>
  <c r="X366"/>
  <c r="T366"/>
  <c r="P366"/>
  <c r="L366"/>
  <c r="H366"/>
  <c r="D366"/>
  <c r="BH366"/>
  <c r="BD366"/>
  <c r="AZ366"/>
  <c r="AL366"/>
  <c r="AH366"/>
  <c r="AD366"/>
  <c r="Z366"/>
  <c r="V366"/>
  <c r="R366"/>
  <c r="N366"/>
  <c r="J366"/>
  <c r="F366"/>
  <c r="AM561"/>
  <c r="AI561"/>
  <c r="BA561"/>
  <c r="AL561"/>
  <c r="AZ561"/>
  <c r="AR561"/>
  <c r="AV561"/>
  <c r="AS561"/>
  <c r="AW561"/>
  <c r="AX170"/>
  <c r="AV170"/>
  <c r="AT170"/>
  <c r="AR170"/>
  <c r="AP170"/>
  <c r="AY170"/>
  <c r="AW170"/>
  <c r="AU170"/>
  <c r="AS170"/>
  <c r="AQ170"/>
  <c r="AO170"/>
  <c r="BI170"/>
  <c r="BG170"/>
  <c r="BE170"/>
  <c r="BC170"/>
  <c r="BA170"/>
  <c r="AM170"/>
  <c r="AK170"/>
  <c r="AI170"/>
  <c r="AG170"/>
  <c r="AE170"/>
  <c r="AC170"/>
  <c r="AA170"/>
  <c r="Y170"/>
  <c r="W170"/>
  <c r="U170"/>
  <c r="S170"/>
  <c r="Q170"/>
  <c r="O170"/>
  <c r="M170"/>
  <c r="K170"/>
  <c r="I170"/>
  <c r="G170"/>
  <c r="E170"/>
  <c r="BF170"/>
  <c r="BB170"/>
  <c r="AN170"/>
  <c r="AJ170"/>
  <c r="AF170"/>
  <c r="AB170"/>
  <c r="X170"/>
  <c r="T170"/>
  <c r="P170"/>
  <c r="L170"/>
  <c r="H170"/>
  <c r="D170"/>
  <c r="BD170"/>
  <c r="AL170"/>
  <c r="AD170"/>
  <c r="V170"/>
  <c r="N170"/>
  <c r="F170"/>
  <c r="AZ170"/>
  <c r="Z170"/>
  <c r="J170"/>
  <c r="BH170"/>
  <c r="AH170"/>
  <c r="R170"/>
  <c r="W561"/>
  <c r="O561"/>
  <c r="G561"/>
  <c r="BE561"/>
  <c r="AD561"/>
  <c r="V561"/>
  <c r="N561"/>
  <c r="F561"/>
  <c r="BK169"/>
  <c r="BP1147"/>
  <c r="BP755"/>
  <c r="A367"/>
  <c r="BI561"/>
  <c r="BG561"/>
  <c r="BC561"/>
  <c r="AH561"/>
  <c r="AF561"/>
  <c r="AB561"/>
  <c r="Z561"/>
  <c r="X561"/>
  <c r="T561"/>
  <c r="R561"/>
  <c r="P561"/>
  <c r="L561"/>
  <c r="J561"/>
  <c r="H561"/>
  <c r="D561"/>
  <c r="BH561"/>
  <c r="BF561"/>
  <c r="BD561"/>
  <c r="BB561"/>
  <c r="AG561"/>
  <c r="AE561"/>
  <c r="AC561"/>
  <c r="AA561"/>
  <c r="Y561"/>
  <c r="U561"/>
  <c r="S561"/>
  <c r="Q561"/>
  <c r="M561"/>
  <c r="K561"/>
  <c r="I561"/>
  <c r="E561"/>
  <c r="A758"/>
  <c r="A1149"/>
  <c r="A171"/>
  <c r="BJ169"/>
  <c r="AX367" l="1"/>
  <c r="AX562" s="1"/>
  <c r="AV367"/>
  <c r="AT367"/>
  <c r="AT562" s="1"/>
  <c r="AR367"/>
  <c r="AP367"/>
  <c r="AP562" s="1"/>
  <c r="AY367"/>
  <c r="AW367"/>
  <c r="AW562" s="1"/>
  <c r="AU367"/>
  <c r="AS367"/>
  <c r="AS562" s="1"/>
  <c r="AQ367"/>
  <c r="BI367"/>
  <c r="BG367"/>
  <c r="BE367"/>
  <c r="BC367"/>
  <c r="BA367"/>
  <c r="AO367"/>
  <c r="AO562" s="1"/>
  <c r="AM367"/>
  <c r="AK367"/>
  <c r="AK562" s="1"/>
  <c r="AI367"/>
  <c r="AG367"/>
  <c r="AE367"/>
  <c r="AC367"/>
  <c r="AA367"/>
  <c r="Y367"/>
  <c r="W367"/>
  <c r="U367"/>
  <c r="S367"/>
  <c r="Q367"/>
  <c r="O367"/>
  <c r="M367"/>
  <c r="K367"/>
  <c r="I367"/>
  <c r="G367"/>
  <c r="E367"/>
  <c r="BF367"/>
  <c r="BB367"/>
  <c r="AN367"/>
  <c r="AJ367"/>
  <c r="AJ562" s="1"/>
  <c r="AF367"/>
  <c r="AB367"/>
  <c r="X367"/>
  <c r="T367"/>
  <c r="P367"/>
  <c r="L367"/>
  <c r="H367"/>
  <c r="D367"/>
  <c r="BH367"/>
  <c r="BD367"/>
  <c r="AZ367"/>
  <c r="AL367"/>
  <c r="AL562" s="1"/>
  <c r="AH367"/>
  <c r="AD367"/>
  <c r="Z367"/>
  <c r="V367"/>
  <c r="R367"/>
  <c r="N367"/>
  <c r="J367"/>
  <c r="F367"/>
  <c r="AZ562"/>
  <c r="AN562"/>
  <c r="AI562"/>
  <c r="AM562"/>
  <c r="BA562"/>
  <c r="AQ562"/>
  <c r="AU562"/>
  <c r="AY562"/>
  <c r="AR562"/>
  <c r="AV562"/>
  <c r="AY171"/>
  <c r="AW171"/>
  <c r="AU171"/>
  <c r="AS171"/>
  <c r="AQ171"/>
  <c r="AO171"/>
  <c r="AX171"/>
  <c r="AV171"/>
  <c r="AT171"/>
  <c r="AR171"/>
  <c r="AP171"/>
  <c r="BH171"/>
  <c r="BF171"/>
  <c r="BD171"/>
  <c r="BB171"/>
  <c r="AZ171"/>
  <c r="AN171"/>
  <c r="AL171"/>
  <c r="AJ171"/>
  <c r="AH171"/>
  <c r="AF171"/>
  <c r="AD171"/>
  <c r="AB171"/>
  <c r="Z171"/>
  <c r="X171"/>
  <c r="V171"/>
  <c r="T171"/>
  <c r="R171"/>
  <c r="P171"/>
  <c r="N171"/>
  <c r="L171"/>
  <c r="J171"/>
  <c r="H171"/>
  <c r="F171"/>
  <c r="D171"/>
  <c r="BI171"/>
  <c r="BE171"/>
  <c r="BA171"/>
  <c r="AM171"/>
  <c r="AI171"/>
  <c r="AE171"/>
  <c r="AA171"/>
  <c r="W171"/>
  <c r="S171"/>
  <c r="O171"/>
  <c r="K171"/>
  <c r="G171"/>
  <c r="BC171"/>
  <c r="AK171"/>
  <c r="AC171"/>
  <c r="U171"/>
  <c r="M171"/>
  <c r="E171"/>
  <c r="Y171"/>
  <c r="I171"/>
  <c r="BG171"/>
  <c r="AG171"/>
  <c r="Q171"/>
  <c r="J562"/>
  <c r="BK170"/>
  <c r="BP1148"/>
  <c r="BP756"/>
  <c r="A1150"/>
  <c r="A759"/>
  <c r="BH562"/>
  <c r="BF562"/>
  <c r="BD562"/>
  <c r="BB562"/>
  <c r="AG562"/>
  <c r="AE562"/>
  <c r="AC562"/>
  <c r="AA562"/>
  <c r="Y562"/>
  <c r="W562"/>
  <c r="U562"/>
  <c r="S562"/>
  <c r="Q562"/>
  <c r="O562"/>
  <c r="M562"/>
  <c r="K562"/>
  <c r="I562"/>
  <c r="G562"/>
  <c r="E562"/>
  <c r="A368"/>
  <c r="BI562"/>
  <c r="BG562"/>
  <c r="BE562"/>
  <c r="BC562"/>
  <c r="AH562"/>
  <c r="AF562"/>
  <c r="AD562"/>
  <c r="AB562"/>
  <c r="Z562"/>
  <c r="X562"/>
  <c r="V562"/>
  <c r="T562"/>
  <c r="R562"/>
  <c r="P562"/>
  <c r="N562"/>
  <c r="L562"/>
  <c r="H562"/>
  <c r="F562"/>
  <c r="D562"/>
  <c r="A172"/>
  <c r="BJ170"/>
  <c r="AX368" l="1"/>
  <c r="AV368"/>
  <c r="AT368"/>
  <c r="AR368"/>
  <c r="AP368"/>
  <c r="AY368"/>
  <c r="AW368"/>
  <c r="AU368"/>
  <c r="AS368"/>
  <c r="AQ368"/>
  <c r="BI368"/>
  <c r="BG368"/>
  <c r="BE368"/>
  <c r="BC368"/>
  <c r="BA368"/>
  <c r="AO368"/>
  <c r="AO563" s="1"/>
  <c r="AM368"/>
  <c r="AK368"/>
  <c r="AI368"/>
  <c r="AG368"/>
  <c r="AE368"/>
  <c r="AC368"/>
  <c r="AA368"/>
  <c r="Y368"/>
  <c r="W368"/>
  <c r="U368"/>
  <c r="S368"/>
  <c r="Q368"/>
  <c r="O368"/>
  <c r="M368"/>
  <c r="K368"/>
  <c r="I368"/>
  <c r="G368"/>
  <c r="E368"/>
  <c r="BF368"/>
  <c r="BB368"/>
  <c r="AN368"/>
  <c r="AJ368"/>
  <c r="AF368"/>
  <c r="AB368"/>
  <c r="X368"/>
  <c r="T368"/>
  <c r="P368"/>
  <c r="L368"/>
  <c r="H368"/>
  <c r="D368"/>
  <c r="BH368"/>
  <c r="BD368"/>
  <c r="AZ368"/>
  <c r="AZ563" s="1"/>
  <c r="AL368"/>
  <c r="AH368"/>
  <c r="AD368"/>
  <c r="Z368"/>
  <c r="V368"/>
  <c r="R368"/>
  <c r="N368"/>
  <c r="J368"/>
  <c r="F368"/>
  <c r="AK563"/>
  <c r="AM563"/>
  <c r="AJ563"/>
  <c r="AN563"/>
  <c r="AP563"/>
  <c r="AT563"/>
  <c r="AX563"/>
  <c r="AQ563"/>
  <c r="AU563"/>
  <c r="AY563"/>
  <c r="AI563"/>
  <c r="BA563"/>
  <c r="AL563"/>
  <c r="AR563"/>
  <c r="AV563"/>
  <c r="AS563"/>
  <c r="AW563"/>
  <c r="AX172"/>
  <c r="AV172"/>
  <c r="AT172"/>
  <c r="AR172"/>
  <c r="AP172"/>
  <c r="AY172"/>
  <c r="AW172"/>
  <c r="AU172"/>
  <c r="AS172"/>
  <c r="AQ172"/>
  <c r="AO172"/>
  <c r="BI172"/>
  <c r="BG172"/>
  <c r="BE172"/>
  <c r="BC172"/>
  <c r="BA172"/>
  <c r="AM172"/>
  <c r="AK172"/>
  <c r="AI172"/>
  <c r="AG172"/>
  <c r="AE172"/>
  <c r="AC172"/>
  <c r="AA172"/>
  <c r="Y172"/>
  <c r="W172"/>
  <c r="U172"/>
  <c r="S172"/>
  <c r="Q172"/>
  <c r="O172"/>
  <c r="M172"/>
  <c r="K172"/>
  <c r="I172"/>
  <c r="G172"/>
  <c r="E172"/>
  <c r="BH172"/>
  <c r="BD172"/>
  <c r="AZ172"/>
  <c r="AL172"/>
  <c r="AH172"/>
  <c r="AD172"/>
  <c r="Z172"/>
  <c r="V172"/>
  <c r="R172"/>
  <c r="N172"/>
  <c r="J172"/>
  <c r="F172"/>
  <c r="BB172"/>
  <c r="AJ172"/>
  <c r="AB172"/>
  <c r="T172"/>
  <c r="L172"/>
  <c r="D172"/>
  <c r="AN172"/>
  <c r="X172"/>
  <c r="H172"/>
  <c r="BF172"/>
  <c r="AF172"/>
  <c r="P172"/>
  <c r="S563"/>
  <c r="K563"/>
  <c r="BI563"/>
  <c r="BE563"/>
  <c r="AH563"/>
  <c r="Z563"/>
  <c r="V563"/>
  <c r="R563"/>
  <c r="J563"/>
  <c r="F563"/>
  <c r="BK171"/>
  <c r="BP1149"/>
  <c r="BP757"/>
  <c r="A760"/>
  <c r="A369"/>
  <c r="BG563"/>
  <c r="BC563"/>
  <c r="AF563"/>
  <c r="AD563"/>
  <c r="AB563"/>
  <c r="X563"/>
  <c r="T563"/>
  <c r="P563"/>
  <c r="N563"/>
  <c r="L563"/>
  <c r="H563"/>
  <c r="D563"/>
  <c r="BH563"/>
  <c r="BF563"/>
  <c r="BD563"/>
  <c r="BB563"/>
  <c r="AG563"/>
  <c r="AE563"/>
  <c r="AC563"/>
  <c r="AA563"/>
  <c r="Y563"/>
  <c r="W563"/>
  <c r="U563"/>
  <c r="Q563"/>
  <c r="O563"/>
  <c r="M563"/>
  <c r="I563"/>
  <c r="G563"/>
  <c r="E563"/>
  <c r="A1151"/>
  <c r="A173"/>
  <c r="BJ171"/>
  <c r="AX369" l="1"/>
  <c r="AX564" s="1"/>
  <c r="AV369"/>
  <c r="AT369"/>
  <c r="AT564" s="1"/>
  <c r="AR369"/>
  <c r="AP369"/>
  <c r="AP564" s="1"/>
  <c r="AY369"/>
  <c r="AW369"/>
  <c r="AW564" s="1"/>
  <c r="AU369"/>
  <c r="AS369"/>
  <c r="AS564" s="1"/>
  <c r="AQ369"/>
  <c r="BI369"/>
  <c r="BG369"/>
  <c r="BE369"/>
  <c r="BC369"/>
  <c r="BA369"/>
  <c r="AO369"/>
  <c r="AO564" s="1"/>
  <c r="AM369"/>
  <c r="AK369"/>
  <c r="AK564" s="1"/>
  <c r="AI369"/>
  <c r="AG369"/>
  <c r="AE369"/>
  <c r="AC369"/>
  <c r="AA369"/>
  <c r="Y369"/>
  <c r="W369"/>
  <c r="U369"/>
  <c r="S369"/>
  <c r="Q369"/>
  <c r="O369"/>
  <c r="M369"/>
  <c r="K369"/>
  <c r="I369"/>
  <c r="G369"/>
  <c r="E369"/>
  <c r="BF369"/>
  <c r="BB369"/>
  <c r="AN369"/>
  <c r="AJ369"/>
  <c r="AJ564" s="1"/>
  <c r="AF369"/>
  <c r="AB369"/>
  <c r="X369"/>
  <c r="T369"/>
  <c r="P369"/>
  <c r="L369"/>
  <c r="H369"/>
  <c r="D369"/>
  <c r="BH369"/>
  <c r="BD369"/>
  <c r="AZ369"/>
  <c r="AZ564" s="1"/>
  <c r="AL369"/>
  <c r="AL564" s="1"/>
  <c r="AH369"/>
  <c r="AD369"/>
  <c r="Z369"/>
  <c r="V369"/>
  <c r="R369"/>
  <c r="N369"/>
  <c r="J369"/>
  <c r="F369"/>
  <c r="AN564"/>
  <c r="AI564"/>
  <c r="AM564"/>
  <c r="BA564"/>
  <c r="AQ564"/>
  <c r="AU564"/>
  <c r="AY564"/>
  <c r="AR564"/>
  <c r="AV564"/>
  <c r="AY173"/>
  <c r="AW173"/>
  <c r="AU173"/>
  <c r="AS173"/>
  <c r="AQ173"/>
  <c r="AO173"/>
  <c r="AX173"/>
  <c r="AV173"/>
  <c r="AT173"/>
  <c r="AR173"/>
  <c r="AP173"/>
  <c r="BH173"/>
  <c r="BF173"/>
  <c r="BD173"/>
  <c r="BB173"/>
  <c r="AZ173"/>
  <c r="AN173"/>
  <c r="AL173"/>
  <c r="AJ173"/>
  <c r="AH173"/>
  <c r="AF173"/>
  <c r="AD173"/>
  <c r="AB173"/>
  <c r="Z173"/>
  <c r="X173"/>
  <c r="V173"/>
  <c r="T173"/>
  <c r="R173"/>
  <c r="P173"/>
  <c r="N173"/>
  <c r="L173"/>
  <c r="J173"/>
  <c r="H173"/>
  <c r="F173"/>
  <c r="D173"/>
  <c r="BG173"/>
  <c r="BC173"/>
  <c r="AK173"/>
  <c r="AG173"/>
  <c r="AC173"/>
  <c r="Y173"/>
  <c r="U173"/>
  <c r="Q173"/>
  <c r="M173"/>
  <c r="I173"/>
  <c r="E173"/>
  <c r="BI173"/>
  <c r="BA173"/>
  <c r="AI173"/>
  <c r="AA173"/>
  <c r="S173"/>
  <c r="K173"/>
  <c r="AM173"/>
  <c r="W173"/>
  <c r="G173"/>
  <c r="BE173"/>
  <c r="AE173"/>
  <c r="O173"/>
  <c r="AF564"/>
  <c r="BI564"/>
  <c r="BE564"/>
  <c r="AH564"/>
  <c r="AD564"/>
  <c r="Z564"/>
  <c r="R564"/>
  <c r="N564"/>
  <c r="J564"/>
  <c r="BK172"/>
  <c r="BP1150"/>
  <c r="BP758"/>
  <c r="A1152"/>
  <c r="BH564"/>
  <c r="BF564"/>
  <c r="BD564"/>
  <c r="BB564"/>
  <c r="AG564"/>
  <c r="AE564"/>
  <c r="AC564"/>
  <c r="AA564"/>
  <c r="Y564"/>
  <c r="W564"/>
  <c r="U564"/>
  <c r="S564"/>
  <c r="Q564"/>
  <c r="O564"/>
  <c r="M564"/>
  <c r="K564"/>
  <c r="I564"/>
  <c r="G564"/>
  <c r="E564"/>
  <c r="A370"/>
  <c r="BG564"/>
  <c r="BC564"/>
  <c r="AB564"/>
  <c r="X564"/>
  <c r="V564"/>
  <c r="T564"/>
  <c r="P564"/>
  <c r="L564"/>
  <c r="H564"/>
  <c r="F564"/>
  <c r="D564"/>
  <c r="A761"/>
  <c r="BJ172"/>
  <c r="A174"/>
  <c r="AX370" l="1"/>
  <c r="AX565" s="1"/>
  <c r="AV370"/>
  <c r="AT370"/>
  <c r="AT565" s="1"/>
  <c r="AR370"/>
  <c r="AP370"/>
  <c r="AP565" s="1"/>
  <c r="AY370"/>
  <c r="AY565" s="1"/>
  <c r="AW370"/>
  <c r="AU370"/>
  <c r="AU565" s="1"/>
  <c r="AS370"/>
  <c r="AQ370"/>
  <c r="AQ565" s="1"/>
  <c r="BI370"/>
  <c r="BG370"/>
  <c r="BE370"/>
  <c r="BC370"/>
  <c r="BA370"/>
  <c r="BA565" s="1"/>
  <c r="AO370"/>
  <c r="AO565" s="1"/>
  <c r="AM370"/>
  <c r="AK370"/>
  <c r="AK565" s="1"/>
  <c r="AI370"/>
  <c r="AG370"/>
  <c r="AE370"/>
  <c r="AC370"/>
  <c r="AA370"/>
  <c r="Y370"/>
  <c r="W370"/>
  <c r="U370"/>
  <c r="S370"/>
  <c r="Q370"/>
  <c r="O370"/>
  <c r="M370"/>
  <c r="K370"/>
  <c r="I370"/>
  <c r="G370"/>
  <c r="E370"/>
  <c r="BF370"/>
  <c r="BB370"/>
  <c r="AN370"/>
  <c r="AN565" s="1"/>
  <c r="AJ370"/>
  <c r="AJ565" s="1"/>
  <c r="AF370"/>
  <c r="AB370"/>
  <c r="X370"/>
  <c r="T370"/>
  <c r="P370"/>
  <c r="L370"/>
  <c r="H370"/>
  <c r="D370"/>
  <c r="BH370"/>
  <c r="BD370"/>
  <c r="AZ370"/>
  <c r="AZ565" s="1"/>
  <c r="AL370"/>
  <c r="AH370"/>
  <c r="AD370"/>
  <c r="Z370"/>
  <c r="V370"/>
  <c r="R370"/>
  <c r="N370"/>
  <c r="J370"/>
  <c r="F370"/>
  <c r="AM565"/>
  <c r="AI565"/>
  <c r="AL565"/>
  <c r="AR565"/>
  <c r="AV565"/>
  <c r="AS565"/>
  <c r="AW565"/>
  <c r="AX174"/>
  <c r="AV174"/>
  <c r="AT174"/>
  <c r="AR174"/>
  <c r="AP174"/>
  <c r="AY174"/>
  <c r="AW174"/>
  <c r="AU174"/>
  <c r="AS174"/>
  <c r="AQ174"/>
  <c r="AO174"/>
  <c r="BI174"/>
  <c r="BG174"/>
  <c r="BE174"/>
  <c r="BC174"/>
  <c r="BA174"/>
  <c r="AM174"/>
  <c r="AK174"/>
  <c r="AI174"/>
  <c r="AG174"/>
  <c r="AE174"/>
  <c r="AC174"/>
  <c r="AA174"/>
  <c r="Y174"/>
  <c r="W174"/>
  <c r="U174"/>
  <c r="S174"/>
  <c r="Q174"/>
  <c r="O174"/>
  <c r="M174"/>
  <c r="K174"/>
  <c r="I174"/>
  <c r="G174"/>
  <c r="E174"/>
  <c r="BF174"/>
  <c r="BB174"/>
  <c r="AN174"/>
  <c r="AJ174"/>
  <c r="AF174"/>
  <c r="AB174"/>
  <c r="X174"/>
  <c r="T174"/>
  <c r="P174"/>
  <c r="L174"/>
  <c r="H174"/>
  <c r="D174"/>
  <c r="BH174"/>
  <c r="AZ174"/>
  <c r="AH174"/>
  <c r="Z174"/>
  <c r="R174"/>
  <c r="J174"/>
  <c r="AL174"/>
  <c r="V174"/>
  <c r="F174"/>
  <c r="BD174"/>
  <c r="AD174"/>
  <c r="N174"/>
  <c r="K565"/>
  <c r="AF565"/>
  <c r="P565"/>
  <c r="J565"/>
  <c r="F565"/>
  <c r="BK173"/>
  <c r="BP1151"/>
  <c r="BP759"/>
  <c r="A762"/>
  <c r="A371"/>
  <c r="BI565"/>
  <c r="BG565"/>
  <c r="BE565"/>
  <c r="BC565"/>
  <c r="AH565"/>
  <c r="AD565"/>
  <c r="AB565"/>
  <c r="Z565"/>
  <c r="X565"/>
  <c r="V565"/>
  <c r="T565"/>
  <c r="R565"/>
  <c r="N565"/>
  <c r="L565"/>
  <c r="H565"/>
  <c r="D565"/>
  <c r="BH565"/>
  <c r="BF565"/>
  <c r="BD565"/>
  <c r="BB565"/>
  <c r="AG565"/>
  <c r="AE565"/>
  <c r="AC565"/>
  <c r="AA565"/>
  <c r="Y565"/>
  <c r="W565"/>
  <c r="U565"/>
  <c r="S565"/>
  <c r="Q565"/>
  <c r="O565"/>
  <c r="M565"/>
  <c r="I565"/>
  <c r="G565"/>
  <c r="E565"/>
  <c r="A1153"/>
  <c r="BJ173"/>
  <c r="A175"/>
  <c r="AX371" l="1"/>
  <c r="AX566" s="1"/>
  <c r="AV371"/>
  <c r="AT371"/>
  <c r="AT566" s="1"/>
  <c r="AR371"/>
  <c r="AP371"/>
  <c r="AP566" s="1"/>
  <c r="AY371"/>
  <c r="AW371"/>
  <c r="AW566" s="1"/>
  <c r="AU371"/>
  <c r="AS371"/>
  <c r="AS566" s="1"/>
  <c r="AQ371"/>
  <c r="BI371"/>
  <c r="BG371"/>
  <c r="BE371"/>
  <c r="BC371"/>
  <c r="BA371"/>
  <c r="AO371"/>
  <c r="AO566" s="1"/>
  <c r="AM371"/>
  <c r="AK371"/>
  <c r="AK566" s="1"/>
  <c r="AI371"/>
  <c r="AG371"/>
  <c r="AE371"/>
  <c r="AC371"/>
  <c r="AA371"/>
  <c r="Y371"/>
  <c r="W371"/>
  <c r="U371"/>
  <c r="S371"/>
  <c r="Q371"/>
  <c r="O371"/>
  <c r="M371"/>
  <c r="K371"/>
  <c r="I371"/>
  <c r="G371"/>
  <c r="E371"/>
  <c r="BF371"/>
  <c r="BB371"/>
  <c r="AN371"/>
  <c r="AJ371"/>
  <c r="AJ566" s="1"/>
  <c r="AF371"/>
  <c r="AB371"/>
  <c r="X371"/>
  <c r="T371"/>
  <c r="P371"/>
  <c r="L371"/>
  <c r="H371"/>
  <c r="D371"/>
  <c r="BH371"/>
  <c r="BD371"/>
  <c r="AZ371"/>
  <c r="AZ566" s="1"/>
  <c r="AL371"/>
  <c r="AH371"/>
  <c r="AD371"/>
  <c r="Z371"/>
  <c r="V371"/>
  <c r="R371"/>
  <c r="N371"/>
  <c r="J371"/>
  <c r="F371"/>
  <c r="AL566"/>
  <c r="AN566"/>
  <c r="AI566"/>
  <c r="AM566"/>
  <c r="BA566"/>
  <c r="AQ566"/>
  <c r="AU566"/>
  <c r="AY566"/>
  <c r="AR566"/>
  <c r="AV566"/>
  <c r="AY175"/>
  <c r="AW175"/>
  <c r="AU175"/>
  <c r="AS175"/>
  <c r="AQ175"/>
  <c r="AO175"/>
  <c r="AX175"/>
  <c r="AV175"/>
  <c r="AT175"/>
  <c r="AR175"/>
  <c r="AP175"/>
  <c r="BH175"/>
  <c r="BF175"/>
  <c r="BD175"/>
  <c r="BB175"/>
  <c r="AZ175"/>
  <c r="AN175"/>
  <c r="AL175"/>
  <c r="AJ175"/>
  <c r="AH175"/>
  <c r="AF175"/>
  <c r="AD175"/>
  <c r="AB175"/>
  <c r="Z175"/>
  <c r="X175"/>
  <c r="V175"/>
  <c r="T175"/>
  <c r="R175"/>
  <c r="P175"/>
  <c r="N175"/>
  <c r="L175"/>
  <c r="J175"/>
  <c r="H175"/>
  <c r="F175"/>
  <c r="D175"/>
  <c r="BI175"/>
  <c r="BE175"/>
  <c r="BA175"/>
  <c r="AM175"/>
  <c r="AI175"/>
  <c r="AE175"/>
  <c r="AA175"/>
  <c r="W175"/>
  <c r="S175"/>
  <c r="O175"/>
  <c r="K175"/>
  <c r="G175"/>
  <c r="BG175"/>
  <c r="AG175"/>
  <c r="Y175"/>
  <c r="Q175"/>
  <c r="I175"/>
  <c r="AK175"/>
  <c r="U175"/>
  <c r="E175"/>
  <c r="BC175"/>
  <c r="AC175"/>
  <c r="M175"/>
  <c r="Z566"/>
  <c r="BH566"/>
  <c r="AG566"/>
  <c r="Y566"/>
  <c r="Q566"/>
  <c r="I566"/>
  <c r="E566"/>
  <c r="J566"/>
  <c r="P566"/>
  <c r="BK174"/>
  <c r="BP1152"/>
  <c r="BP760"/>
  <c r="A1154"/>
  <c r="A763"/>
  <c r="BF566"/>
  <c r="BD566"/>
  <c r="BB566"/>
  <c r="AE566"/>
  <c r="AC566"/>
  <c r="AA566"/>
  <c r="W566"/>
  <c r="U566"/>
  <c r="S566"/>
  <c r="O566"/>
  <c r="M566"/>
  <c r="K566"/>
  <c r="G566"/>
  <c r="A372"/>
  <c r="BI566"/>
  <c r="BG566"/>
  <c r="BE566"/>
  <c r="BC566"/>
  <c r="AH566"/>
  <c r="AF566"/>
  <c r="AD566"/>
  <c r="AB566"/>
  <c r="X566"/>
  <c r="V566"/>
  <c r="T566"/>
  <c r="R566"/>
  <c r="N566"/>
  <c r="L566"/>
  <c r="H566"/>
  <c r="F566"/>
  <c r="D566"/>
  <c r="BJ174"/>
  <c r="A176"/>
  <c r="AX372" l="1"/>
  <c r="AX567" s="1"/>
  <c r="AV372"/>
  <c r="AT372"/>
  <c r="AT567" s="1"/>
  <c r="AR372"/>
  <c r="AP372"/>
  <c r="AP567" s="1"/>
  <c r="AY372"/>
  <c r="AY567" s="1"/>
  <c r="AW372"/>
  <c r="AU372"/>
  <c r="AU567" s="1"/>
  <c r="AS372"/>
  <c r="AQ372"/>
  <c r="AQ567" s="1"/>
  <c r="BI372"/>
  <c r="BG372"/>
  <c r="BE372"/>
  <c r="BC372"/>
  <c r="BA372"/>
  <c r="AO372"/>
  <c r="AO567" s="1"/>
  <c r="AM372"/>
  <c r="AM567" s="1"/>
  <c r="AK372"/>
  <c r="AI372"/>
  <c r="AG372"/>
  <c r="AE372"/>
  <c r="AC372"/>
  <c r="AA372"/>
  <c r="Y372"/>
  <c r="W372"/>
  <c r="U372"/>
  <c r="S372"/>
  <c r="Q372"/>
  <c r="O372"/>
  <c r="M372"/>
  <c r="K372"/>
  <c r="I372"/>
  <c r="G372"/>
  <c r="E372"/>
  <c r="BF372"/>
  <c r="BB372"/>
  <c r="AN372"/>
  <c r="AN567" s="1"/>
  <c r="AJ372"/>
  <c r="AJ567" s="1"/>
  <c r="AF372"/>
  <c r="AB372"/>
  <c r="X372"/>
  <c r="T372"/>
  <c r="P372"/>
  <c r="L372"/>
  <c r="H372"/>
  <c r="D372"/>
  <c r="BH372"/>
  <c r="BD372"/>
  <c r="AZ372"/>
  <c r="AL372"/>
  <c r="AH372"/>
  <c r="AD372"/>
  <c r="Z372"/>
  <c r="V372"/>
  <c r="R372"/>
  <c r="N372"/>
  <c r="J372"/>
  <c r="F372"/>
  <c r="AK567"/>
  <c r="AI567"/>
  <c r="BA567"/>
  <c r="AL567"/>
  <c r="AZ567"/>
  <c r="AR567"/>
  <c r="AV567"/>
  <c r="AS567"/>
  <c r="AW567"/>
  <c r="AX176"/>
  <c r="AV176"/>
  <c r="AT176"/>
  <c r="AR176"/>
  <c r="AP176"/>
  <c r="AY176"/>
  <c r="AW176"/>
  <c r="AU176"/>
  <c r="AS176"/>
  <c r="AQ176"/>
  <c r="AO176"/>
  <c r="BI176"/>
  <c r="BG176"/>
  <c r="BE176"/>
  <c r="BC176"/>
  <c r="BA176"/>
  <c r="AM176"/>
  <c r="AK176"/>
  <c r="AI176"/>
  <c r="AG176"/>
  <c r="AE176"/>
  <c r="AC176"/>
  <c r="AA176"/>
  <c r="Y176"/>
  <c r="W176"/>
  <c r="U176"/>
  <c r="S176"/>
  <c r="Q176"/>
  <c r="O176"/>
  <c r="M176"/>
  <c r="K176"/>
  <c r="I176"/>
  <c r="G176"/>
  <c r="E176"/>
  <c r="BH176"/>
  <c r="BD176"/>
  <c r="AZ176"/>
  <c r="AL176"/>
  <c r="AH176"/>
  <c r="AD176"/>
  <c r="Z176"/>
  <c r="V176"/>
  <c r="R176"/>
  <c r="N176"/>
  <c r="J176"/>
  <c r="F176"/>
  <c r="BF176"/>
  <c r="AN176"/>
  <c r="AF176"/>
  <c r="X176"/>
  <c r="P176"/>
  <c r="H176"/>
  <c r="AJ176"/>
  <c r="T176"/>
  <c r="D176"/>
  <c r="BB176"/>
  <c r="AB176"/>
  <c r="L176"/>
  <c r="BG567"/>
  <c r="AF567"/>
  <c r="X567"/>
  <c r="P567"/>
  <c r="H567"/>
  <c r="BH567"/>
  <c r="AG567"/>
  <c r="Y567"/>
  <c r="Q567"/>
  <c r="I567"/>
  <c r="BK175"/>
  <c r="BP1153"/>
  <c r="BP761"/>
  <c r="A373"/>
  <c r="BI567"/>
  <c r="BE567"/>
  <c r="BC567"/>
  <c r="AH567"/>
  <c r="AD567"/>
  <c r="AB567"/>
  <c r="Z567"/>
  <c r="V567"/>
  <c r="T567"/>
  <c r="R567"/>
  <c r="N567"/>
  <c r="L567"/>
  <c r="J567"/>
  <c r="F567"/>
  <c r="D567"/>
  <c r="BF567"/>
  <c r="BD567"/>
  <c r="BB567"/>
  <c r="AE567"/>
  <c r="AC567"/>
  <c r="AA567"/>
  <c r="W567"/>
  <c r="U567"/>
  <c r="S567"/>
  <c r="O567"/>
  <c r="M567"/>
  <c r="K567"/>
  <c r="G567"/>
  <c r="E567"/>
  <c r="A764"/>
  <c r="A1155"/>
  <c r="BJ175"/>
  <c r="A177"/>
  <c r="AX373" l="1"/>
  <c r="AV373"/>
  <c r="AT373"/>
  <c r="AR373"/>
  <c r="AP373"/>
  <c r="AY373"/>
  <c r="AW373"/>
  <c r="AU373"/>
  <c r="AS373"/>
  <c r="AQ373"/>
  <c r="BI373"/>
  <c r="BG373"/>
  <c r="BE373"/>
  <c r="BC373"/>
  <c r="BA373"/>
  <c r="AO373"/>
  <c r="AO568" s="1"/>
  <c r="AM373"/>
  <c r="AK373"/>
  <c r="AI373"/>
  <c r="AG373"/>
  <c r="AE373"/>
  <c r="AC373"/>
  <c r="AA373"/>
  <c r="Y373"/>
  <c r="W373"/>
  <c r="U373"/>
  <c r="S373"/>
  <c r="Q373"/>
  <c r="O373"/>
  <c r="M373"/>
  <c r="K373"/>
  <c r="I373"/>
  <c r="G373"/>
  <c r="E373"/>
  <c r="BF373"/>
  <c r="BB373"/>
  <c r="AN373"/>
  <c r="AJ373"/>
  <c r="AF373"/>
  <c r="AB373"/>
  <c r="X373"/>
  <c r="T373"/>
  <c r="P373"/>
  <c r="L373"/>
  <c r="H373"/>
  <c r="D373"/>
  <c r="BH373"/>
  <c r="BD373"/>
  <c r="AZ373"/>
  <c r="AZ568" s="1"/>
  <c r="AL373"/>
  <c r="AH373"/>
  <c r="AD373"/>
  <c r="Z373"/>
  <c r="V373"/>
  <c r="R373"/>
  <c r="N373"/>
  <c r="J373"/>
  <c r="F373"/>
  <c r="AN568"/>
  <c r="AL568"/>
  <c r="AK568"/>
  <c r="AS568"/>
  <c r="AW568"/>
  <c r="AP568"/>
  <c r="AT568"/>
  <c r="AX568"/>
  <c r="AJ568"/>
  <c r="AI568"/>
  <c r="AM568"/>
  <c r="BA568"/>
  <c r="AQ568"/>
  <c r="AU568"/>
  <c r="AY568"/>
  <c r="AR568"/>
  <c r="AV568"/>
  <c r="AY177"/>
  <c r="AW177"/>
  <c r="AU177"/>
  <c r="AS177"/>
  <c r="AQ177"/>
  <c r="AO177"/>
  <c r="AX177"/>
  <c r="AV177"/>
  <c r="AT177"/>
  <c r="AR177"/>
  <c r="AP177"/>
  <c r="BH177"/>
  <c r="BF177"/>
  <c r="BD177"/>
  <c r="BB177"/>
  <c r="AZ177"/>
  <c r="AN177"/>
  <c r="AL177"/>
  <c r="AJ177"/>
  <c r="AH177"/>
  <c r="AF177"/>
  <c r="AD177"/>
  <c r="AB177"/>
  <c r="Z177"/>
  <c r="X177"/>
  <c r="V177"/>
  <c r="T177"/>
  <c r="R177"/>
  <c r="P177"/>
  <c r="N177"/>
  <c r="L177"/>
  <c r="J177"/>
  <c r="H177"/>
  <c r="F177"/>
  <c r="D177"/>
  <c r="BG177"/>
  <c r="BC177"/>
  <c r="AK177"/>
  <c r="AG177"/>
  <c r="AC177"/>
  <c r="Y177"/>
  <c r="U177"/>
  <c r="Q177"/>
  <c r="M177"/>
  <c r="I177"/>
  <c r="E177"/>
  <c r="BE177"/>
  <c r="AM177"/>
  <c r="AE177"/>
  <c r="W177"/>
  <c r="O177"/>
  <c r="G177"/>
  <c r="BI177"/>
  <c r="AI177"/>
  <c r="S177"/>
  <c r="BA177"/>
  <c r="AA177"/>
  <c r="K177"/>
  <c r="I568"/>
  <c r="BK176"/>
  <c r="BP1154"/>
  <c r="BP762"/>
  <c r="A1156"/>
  <c r="A765"/>
  <c r="BH568"/>
  <c r="BF568"/>
  <c r="BD568"/>
  <c r="BB568"/>
  <c r="AG568"/>
  <c r="AE568"/>
  <c r="AC568"/>
  <c r="AA568"/>
  <c r="Y568"/>
  <c r="W568"/>
  <c r="U568"/>
  <c r="S568"/>
  <c r="Q568"/>
  <c r="O568"/>
  <c r="M568"/>
  <c r="K568"/>
  <c r="G568"/>
  <c r="E568"/>
  <c r="A374"/>
  <c r="BI568"/>
  <c r="BG568"/>
  <c r="BE568"/>
  <c r="BC568"/>
  <c r="AH568"/>
  <c r="AF568"/>
  <c r="AD568"/>
  <c r="AB568"/>
  <c r="Z568"/>
  <c r="X568"/>
  <c r="V568"/>
  <c r="T568"/>
  <c r="R568"/>
  <c r="P568"/>
  <c r="N568"/>
  <c r="L568"/>
  <c r="J568"/>
  <c r="H568"/>
  <c r="F568"/>
  <c r="D568"/>
  <c r="A178"/>
  <c r="BJ176"/>
  <c r="AX374" l="1"/>
  <c r="AX569" s="1"/>
  <c r="AV374"/>
  <c r="AT374"/>
  <c r="AT569" s="1"/>
  <c r="AR374"/>
  <c r="AP374"/>
  <c r="AP569" s="1"/>
  <c r="AY374"/>
  <c r="AY569" s="1"/>
  <c r="AW374"/>
  <c r="AU374"/>
  <c r="AU569" s="1"/>
  <c r="AS374"/>
  <c r="AQ374"/>
  <c r="AQ569" s="1"/>
  <c r="BI374"/>
  <c r="BG374"/>
  <c r="BE374"/>
  <c r="BC374"/>
  <c r="BA374"/>
  <c r="AO374"/>
  <c r="AO569" s="1"/>
  <c r="AM374"/>
  <c r="AK374"/>
  <c r="AK569" s="1"/>
  <c r="AI374"/>
  <c r="AI569" s="1"/>
  <c r="AG374"/>
  <c r="AE374"/>
  <c r="AC374"/>
  <c r="AA374"/>
  <c r="Y374"/>
  <c r="W374"/>
  <c r="U374"/>
  <c r="S374"/>
  <c r="Q374"/>
  <c r="O374"/>
  <c r="M374"/>
  <c r="K374"/>
  <c r="I374"/>
  <c r="G374"/>
  <c r="E374"/>
  <c r="BF374"/>
  <c r="BB374"/>
  <c r="AN374"/>
  <c r="AN569" s="1"/>
  <c r="AJ374"/>
  <c r="AJ569" s="1"/>
  <c r="AF374"/>
  <c r="AB374"/>
  <c r="X374"/>
  <c r="T374"/>
  <c r="P374"/>
  <c r="L374"/>
  <c r="H374"/>
  <c r="D374"/>
  <c r="BH374"/>
  <c r="BD374"/>
  <c r="AZ374"/>
  <c r="AZ569" s="1"/>
  <c r="AL374"/>
  <c r="AH374"/>
  <c r="AD374"/>
  <c r="Z374"/>
  <c r="V374"/>
  <c r="R374"/>
  <c r="N374"/>
  <c r="J374"/>
  <c r="F374"/>
  <c r="BA569"/>
  <c r="AM569"/>
  <c r="AL569"/>
  <c r="AR569"/>
  <c r="AV569"/>
  <c r="AS569"/>
  <c r="AW569"/>
  <c r="AX178"/>
  <c r="AV178"/>
  <c r="AT178"/>
  <c r="AR178"/>
  <c r="AP178"/>
  <c r="AY178"/>
  <c r="AW178"/>
  <c r="AU178"/>
  <c r="AS178"/>
  <c r="AQ178"/>
  <c r="AO178"/>
  <c r="BI178"/>
  <c r="BG178"/>
  <c r="BE178"/>
  <c r="BC178"/>
  <c r="BA178"/>
  <c r="AM178"/>
  <c r="AK178"/>
  <c r="AI178"/>
  <c r="AG178"/>
  <c r="AE178"/>
  <c r="AC178"/>
  <c r="AA178"/>
  <c r="Y178"/>
  <c r="W178"/>
  <c r="U178"/>
  <c r="S178"/>
  <c r="Q178"/>
  <c r="O178"/>
  <c r="M178"/>
  <c r="K178"/>
  <c r="I178"/>
  <c r="G178"/>
  <c r="E178"/>
  <c r="BF178"/>
  <c r="BB178"/>
  <c r="AN178"/>
  <c r="AJ178"/>
  <c r="AF178"/>
  <c r="AB178"/>
  <c r="X178"/>
  <c r="T178"/>
  <c r="P178"/>
  <c r="L178"/>
  <c r="H178"/>
  <c r="D178"/>
  <c r="BD178"/>
  <c r="AL178"/>
  <c r="AD178"/>
  <c r="V178"/>
  <c r="N178"/>
  <c r="F178"/>
  <c r="BH178"/>
  <c r="AH178"/>
  <c r="R178"/>
  <c r="AZ178"/>
  <c r="Z178"/>
  <c r="J178"/>
  <c r="BB569"/>
  <c r="S569"/>
  <c r="I569"/>
  <c r="BK177"/>
  <c r="BP1155"/>
  <c r="BP763"/>
  <c r="A766"/>
  <c r="A375"/>
  <c r="BI569"/>
  <c r="BG569"/>
  <c r="BE569"/>
  <c r="BC569"/>
  <c r="AH569"/>
  <c r="AF569"/>
  <c r="AD569"/>
  <c r="AB569"/>
  <c r="Z569"/>
  <c r="X569"/>
  <c r="V569"/>
  <c r="T569"/>
  <c r="R569"/>
  <c r="P569"/>
  <c r="N569"/>
  <c r="L569"/>
  <c r="J569"/>
  <c r="H569"/>
  <c r="F569"/>
  <c r="D569"/>
  <c r="BH569"/>
  <c r="BF569"/>
  <c r="BD569"/>
  <c r="AG569"/>
  <c r="AE569"/>
  <c r="AC569"/>
  <c r="AA569"/>
  <c r="Y569"/>
  <c r="W569"/>
  <c r="U569"/>
  <c r="Q569"/>
  <c r="O569"/>
  <c r="M569"/>
  <c r="K569"/>
  <c r="G569"/>
  <c r="E569"/>
  <c r="A1157"/>
  <c r="A179"/>
  <c r="BJ177"/>
  <c r="AX375" l="1"/>
  <c r="AX570" s="1"/>
  <c r="AV375"/>
  <c r="AT375"/>
  <c r="AT570" s="1"/>
  <c r="AR375"/>
  <c r="AP375"/>
  <c r="AP570" s="1"/>
  <c r="AY375"/>
  <c r="AW375"/>
  <c r="AW570" s="1"/>
  <c r="AU375"/>
  <c r="AS375"/>
  <c r="AS570" s="1"/>
  <c r="AQ375"/>
  <c r="BI375"/>
  <c r="BG375"/>
  <c r="BE375"/>
  <c r="BC375"/>
  <c r="BA375"/>
  <c r="AO375"/>
  <c r="AO570" s="1"/>
  <c r="AM375"/>
  <c r="AK375"/>
  <c r="AK570" s="1"/>
  <c r="AI375"/>
  <c r="AG375"/>
  <c r="AE375"/>
  <c r="AC375"/>
  <c r="AA375"/>
  <c r="Y375"/>
  <c r="W375"/>
  <c r="U375"/>
  <c r="S375"/>
  <c r="Q375"/>
  <c r="O375"/>
  <c r="M375"/>
  <c r="K375"/>
  <c r="I375"/>
  <c r="G375"/>
  <c r="E375"/>
  <c r="BF375"/>
  <c r="BB375"/>
  <c r="AN375"/>
  <c r="AJ375"/>
  <c r="AJ570" s="1"/>
  <c r="AF375"/>
  <c r="AB375"/>
  <c r="X375"/>
  <c r="T375"/>
  <c r="P375"/>
  <c r="L375"/>
  <c r="H375"/>
  <c r="D375"/>
  <c r="BH375"/>
  <c r="BD375"/>
  <c r="AZ375"/>
  <c r="AZ570" s="1"/>
  <c r="AL375"/>
  <c r="AL570" s="1"/>
  <c r="AH375"/>
  <c r="AD375"/>
  <c r="Z375"/>
  <c r="V375"/>
  <c r="R375"/>
  <c r="N375"/>
  <c r="J375"/>
  <c r="F375"/>
  <c r="AN570"/>
  <c r="AI570"/>
  <c r="AM570"/>
  <c r="BA570"/>
  <c r="AQ570"/>
  <c r="AU570"/>
  <c r="AY570"/>
  <c r="AR570"/>
  <c r="AV570"/>
  <c r="AY179"/>
  <c r="AW179"/>
  <c r="AU179"/>
  <c r="AS179"/>
  <c r="AQ179"/>
  <c r="AO179"/>
  <c r="AX179"/>
  <c r="AV179"/>
  <c r="AT179"/>
  <c r="AR179"/>
  <c r="AP179"/>
  <c r="BH179"/>
  <c r="BF179"/>
  <c r="BD179"/>
  <c r="BB179"/>
  <c r="AZ179"/>
  <c r="AN179"/>
  <c r="AL179"/>
  <c r="AJ179"/>
  <c r="AH179"/>
  <c r="AF179"/>
  <c r="AD179"/>
  <c r="AB179"/>
  <c r="Z179"/>
  <c r="X179"/>
  <c r="V179"/>
  <c r="T179"/>
  <c r="R179"/>
  <c r="P179"/>
  <c r="N179"/>
  <c r="L179"/>
  <c r="J179"/>
  <c r="H179"/>
  <c r="F179"/>
  <c r="D179"/>
  <c r="BI179"/>
  <c r="BE179"/>
  <c r="BA179"/>
  <c r="AM179"/>
  <c r="AI179"/>
  <c r="AE179"/>
  <c r="AA179"/>
  <c r="W179"/>
  <c r="S179"/>
  <c r="O179"/>
  <c r="K179"/>
  <c r="G179"/>
  <c r="BC179"/>
  <c r="AK179"/>
  <c r="AC179"/>
  <c r="U179"/>
  <c r="M179"/>
  <c r="E179"/>
  <c r="BG179"/>
  <c r="AG179"/>
  <c r="Q179"/>
  <c r="Y179"/>
  <c r="I179"/>
  <c r="Z570"/>
  <c r="R570"/>
  <c r="J570"/>
  <c r="BD570"/>
  <c r="AC570"/>
  <c r="U570"/>
  <c r="M570"/>
  <c r="E570"/>
  <c r="AA570"/>
  <c r="K570"/>
  <c r="BK178"/>
  <c r="BP1156"/>
  <c r="BP764"/>
  <c r="A1158"/>
  <c r="BH570"/>
  <c r="BF570"/>
  <c r="BB570"/>
  <c r="AG570"/>
  <c r="AE570"/>
  <c r="Y570"/>
  <c r="W570"/>
  <c r="S570"/>
  <c r="Q570"/>
  <c r="O570"/>
  <c r="I570"/>
  <c r="G570"/>
  <c r="A376"/>
  <c r="BI570"/>
  <c r="BG570"/>
  <c r="BE570"/>
  <c r="BC570"/>
  <c r="AH570"/>
  <c r="AF570"/>
  <c r="AD570"/>
  <c r="AB570"/>
  <c r="X570"/>
  <c r="V570"/>
  <c r="T570"/>
  <c r="P570"/>
  <c r="N570"/>
  <c r="L570"/>
  <c r="H570"/>
  <c r="F570"/>
  <c r="D570"/>
  <c r="A767"/>
  <c r="A180"/>
  <c r="BJ178"/>
  <c r="AX376" l="1"/>
  <c r="AX571" s="1"/>
  <c r="AV376"/>
  <c r="AT376"/>
  <c r="AT571" s="1"/>
  <c r="AR376"/>
  <c r="AP376"/>
  <c r="AP571" s="1"/>
  <c r="AY376"/>
  <c r="AY571" s="1"/>
  <c r="AW376"/>
  <c r="AU376"/>
  <c r="AU571" s="1"/>
  <c r="AS376"/>
  <c r="AQ376"/>
  <c r="AQ571" s="1"/>
  <c r="BI376"/>
  <c r="BG376"/>
  <c r="BE376"/>
  <c r="BC376"/>
  <c r="BA376"/>
  <c r="AO376"/>
  <c r="AO571" s="1"/>
  <c r="AM376"/>
  <c r="AK376"/>
  <c r="AK571" s="1"/>
  <c r="AI376"/>
  <c r="AG376"/>
  <c r="AE376"/>
  <c r="AC376"/>
  <c r="AA376"/>
  <c r="Y376"/>
  <c r="W376"/>
  <c r="U376"/>
  <c r="S376"/>
  <c r="Q376"/>
  <c r="O376"/>
  <c r="M376"/>
  <c r="K376"/>
  <c r="I376"/>
  <c r="G376"/>
  <c r="E376"/>
  <c r="BF376"/>
  <c r="BB376"/>
  <c r="AN376"/>
  <c r="AN571" s="1"/>
  <c r="AJ376"/>
  <c r="AJ571" s="1"/>
  <c r="AF376"/>
  <c r="AB376"/>
  <c r="X376"/>
  <c r="T376"/>
  <c r="P376"/>
  <c r="L376"/>
  <c r="H376"/>
  <c r="D376"/>
  <c r="BH376"/>
  <c r="BD376"/>
  <c r="AZ376"/>
  <c r="AL376"/>
  <c r="AH376"/>
  <c r="AD376"/>
  <c r="Z376"/>
  <c r="V376"/>
  <c r="R376"/>
  <c r="N376"/>
  <c r="J376"/>
  <c r="F376"/>
  <c r="AM571"/>
  <c r="AI571"/>
  <c r="BA571"/>
  <c r="AL571"/>
  <c r="AZ571"/>
  <c r="AR571"/>
  <c r="AV571"/>
  <c r="AS571"/>
  <c r="AW571"/>
  <c r="AX180"/>
  <c r="AV180"/>
  <c r="AT180"/>
  <c r="AR180"/>
  <c r="AP180"/>
  <c r="AY180"/>
  <c r="AW180"/>
  <c r="AU180"/>
  <c r="AS180"/>
  <c r="AQ180"/>
  <c r="AO180"/>
  <c r="BI180"/>
  <c r="BG180"/>
  <c r="BE180"/>
  <c r="BC180"/>
  <c r="BA180"/>
  <c r="AM180"/>
  <c r="AK180"/>
  <c r="AI180"/>
  <c r="AG180"/>
  <c r="AE180"/>
  <c r="AC180"/>
  <c r="AA180"/>
  <c r="Y180"/>
  <c r="W180"/>
  <c r="U180"/>
  <c r="S180"/>
  <c r="Q180"/>
  <c r="O180"/>
  <c r="M180"/>
  <c r="K180"/>
  <c r="I180"/>
  <c r="G180"/>
  <c r="E180"/>
  <c r="BH180"/>
  <c r="BD180"/>
  <c r="AZ180"/>
  <c r="AL180"/>
  <c r="AH180"/>
  <c r="AD180"/>
  <c r="Z180"/>
  <c r="V180"/>
  <c r="R180"/>
  <c r="N180"/>
  <c r="J180"/>
  <c r="F180"/>
  <c r="BB180"/>
  <c r="AJ180"/>
  <c r="AB180"/>
  <c r="T180"/>
  <c r="L180"/>
  <c r="D180"/>
  <c r="BF180"/>
  <c r="AF180"/>
  <c r="P180"/>
  <c r="AN180"/>
  <c r="X180"/>
  <c r="H180"/>
  <c r="R571"/>
  <c r="J571"/>
  <c r="AE571"/>
  <c r="O571"/>
  <c r="BB571"/>
  <c r="S571"/>
  <c r="BK179"/>
  <c r="BP1157"/>
  <c r="BP765"/>
  <c r="A768"/>
  <c r="A377"/>
  <c r="BI571"/>
  <c r="BG571"/>
  <c r="BE571"/>
  <c r="BC571"/>
  <c r="AH571"/>
  <c r="AF571"/>
  <c r="AD571"/>
  <c r="AB571"/>
  <c r="Z571"/>
  <c r="X571"/>
  <c r="V571"/>
  <c r="T571"/>
  <c r="P571"/>
  <c r="N571"/>
  <c r="L571"/>
  <c r="H571"/>
  <c r="F571"/>
  <c r="D571"/>
  <c r="BH571"/>
  <c r="BF571"/>
  <c r="BD571"/>
  <c r="AG571"/>
  <c r="AC571"/>
  <c r="AA571"/>
  <c r="Y571"/>
  <c r="W571"/>
  <c r="U571"/>
  <c r="Q571"/>
  <c r="M571"/>
  <c r="K571"/>
  <c r="I571"/>
  <c r="G571"/>
  <c r="E571"/>
  <c r="A1159"/>
  <c r="BJ179"/>
  <c r="A181"/>
  <c r="AX377" l="1"/>
  <c r="AX572" s="1"/>
  <c r="AV377"/>
  <c r="AT377"/>
  <c r="AT572" s="1"/>
  <c r="AR377"/>
  <c r="AP377"/>
  <c r="AP572" s="1"/>
  <c r="AY377"/>
  <c r="AW377"/>
  <c r="AW572" s="1"/>
  <c r="AU377"/>
  <c r="AS377"/>
  <c r="AS572" s="1"/>
  <c r="AQ377"/>
  <c r="BI377"/>
  <c r="BG377"/>
  <c r="BE377"/>
  <c r="BC377"/>
  <c r="BA377"/>
  <c r="AO377"/>
  <c r="AO572" s="1"/>
  <c r="AM377"/>
  <c r="AK377"/>
  <c r="AK572" s="1"/>
  <c r="AI377"/>
  <c r="AG377"/>
  <c r="AE377"/>
  <c r="AC377"/>
  <c r="AA377"/>
  <c r="Y377"/>
  <c r="W377"/>
  <c r="U377"/>
  <c r="S377"/>
  <c r="Q377"/>
  <c r="O377"/>
  <c r="M377"/>
  <c r="K377"/>
  <c r="I377"/>
  <c r="G377"/>
  <c r="E377"/>
  <c r="BF377"/>
  <c r="BB377"/>
  <c r="AN377"/>
  <c r="AN572" s="1"/>
  <c r="AJ377"/>
  <c r="AJ572" s="1"/>
  <c r="AF377"/>
  <c r="AB377"/>
  <c r="X377"/>
  <c r="T377"/>
  <c r="P377"/>
  <c r="L377"/>
  <c r="H377"/>
  <c r="D377"/>
  <c r="BH377"/>
  <c r="BD377"/>
  <c r="AZ377"/>
  <c r="AL377"/>
  <c r="AL572" s="1"/>
  <c r="AH377"/>
  <c r="AD377"/>
  <c r="Z377"/>
  <c r="V377"/>
  <c r="R377"/>
  <c r="N377"/>
  <c r="J377"/>
  <c r="F377"/>
  <c r="AZ572"/>
  <c r="AI572"/>
  <c r="AM572"/>
  <c r="BA572"/>
  <c r="AQ572"/>
  <c r="AU572"/>
  <c r="AY572"/>
  <c r="AR572"/>
  <c r="AV572"/>
  <c r="AY181"/>
  <c r="AW181"/>
  <c r="AU181"/>
  <c r="AS181"/>
  <c r="AQ181"/>
  <c r="AO181"/>
  <c r="AX181"/>
  <c r="AV181"/>
  <c r="AT181"/>
  <c r="AR181"/>
  <c r="AP181"/>
  <c r="BH181"/>
  <c r="BF181"/>
  <c r="BD181"/>
  <c r="BB181"/>
  <c r="AZ181"/>
  <c r="AN181"/>
  <c r="AL181"/>
  <c r="AJ181"/>
  <c r="AH181"/>
  <c r="AF181"/>
  <c r="AD181"/>
  <c r="AB181"/>
  <c r="Z181"/>
  <c r="X181"/>
  <c r="V181"/>
  <c r="T181"/>
  <c r="R181"/>
  <c r="P181"/>
  <c r="N181"/>
  <c r="L181"/>
  <c r="J181"/>
  <c r="H181"/>
  <c r="F181"/>
  <c r="D181"/>
  <c r="BG181"/>
  <c r="BC181"/>
  <c r="AK181"/>
  <c r="AG181"/>
  <c r="AC181"/>
  <c r="Y181"/>
  <c r="U181"/>
  <c r="Q181"/>
  <c r="M181"/>
  <c r="I181"/>
  <c r="E181"/>
  <c r="BI181"/>
  <c r="BA181"/>
  <c r="AI181"/>
  <c r="AA181"/>
  <c r="S181"/>
  <c r="K181"/>
  <c r="BE181"/>
  <c r="AE181"/>
  <c r="O181"/>
  <c r="AM181"/>
  <c r="W181"/>
  <c r="G181"/>
  <c r="BI572"/>
  <c r="AH572"/>
  <c r="Z572"/>
  <c r="R572"/>
  <c r="J572"/>
  <c r="BD572"/>
  <c r="AC572"/>
  <c r="U572"/>
  <c r="M572"/>
  <c r="E572"/>
  <c r="AA572"/>
  <c r="K572"/>
  <c r="BK180"/>
  <c r="BP1158"/>
  <c r="BP766"/>
  <c r="A1160"/>
  <c r="BH572"/>
  <c r="BF572"/>
  <c r="BB572"/>
  <c r="AG572"/>
  <c r="AE572"/>
  <c r="Y572"/>
  <c r="W572"/>
  <c r="S572"/>
  <c r="Q572"/>
  <c r="O572"/>
  <c r="I572"/>
  <c r="G572"/>
  <c r="A378"/>
  <c r="BG572"/>
  <c r="BE572"/>
  <c r="BC572"/>
  <c r="AF572"/>
  <c r="AD572"/>
  <c r="AB572"/>
  <c r="X572"/>
  <c r="V572"/>
  <c r="T572"/>
  <c r="P572"/>
  <c r="N572"/>
  <c r="L572"/>
  <c r="H572"/>
  <c r="F572"/>
  <c r="D572"/>
  <c r="A769"/>
  <c r="BJ180"/>
  <c r="A182"/>
  <c r="AX378" l="1"/>
  <c r="AX573" s="1"/>
  <c r="AV378"/>
  <c r="AT378"/>
  <c r="AT573" s="1"/>
  <c r="AR378"/>
  <c r="AP378"/>
  <c r="AP573" s="1"/>
  <c r="AY378"/>
  <c r="AY573" s="1"/>
  <c r="AW378"/>
  <c r="AU378"/>
  <c r="AU573" s="1"/>
  <c r="AS378"/>
  <c r="AQ378"/>
  <c r="AQ573" s="1"/>
  <c r="BI378"/>
  <c r="BG378"/>
  <c r="BE378"/>
  <c r="BC378"/>
  <c r="BA378"/>
  <c r="BA573" s="1"/>
  <c r="AO378"/>
  <c r="AO573" s="1"/>
  <c r="AM378"/>
  <c r="AK378"/>
  <c r="AI378"/>
  <c r="AG378"/>
  <c r="AE378"/>
  <c r="AC378"/>
  <c r="AA378"/>
  <c r="Y378"/>
  <c r="W378"/>
  <c r="U378"/>
  <c r="S378"/>
  <c r="Q378"/>
  <c r="O378"/>
  <c r="M378"/>
  <c r="K378"/>
  <c r="I378"/>
  <c r="G378"/>
  <c r="E378"/>
  <c r="BF378"/>
  <c r="BB378"/>
  <c r="AN378"/>
  <c r="AN573" s="1"/>
  <c r="AJ378"/>
  <c r="AJ573" s="1"/>
  <c r="AF378"/>
  <c r="AB378"/>
  <c r="X378"/>
  <c r="T378"/>
  <c r="P378"/>
  <c r="L378"/>
  <c r="H378"/>
  <c r="D378"/>
  <c r="BH378"/>
  <c r="BD378"/>
  <c r="AZ378"/>
  <c r="AL378"/>
  <c r="AH378"/>
  <c r="AD378"/>
  <c r="Z378"/>
  <c r="V378"/>
  <c r="R378"/>
  <c r="N378"/>
  <c r="J378"/>
  <c r="F378"/>
  <c r="AM573"/>
  <c r="AK573"/>
  <c r="AI573"/>
  <c r="AL573"/>
  <c r="AZ573"/>
  <c r="AR573"/>
  <c r="AV573"/>
  <c r="AS573"/>
  <c r="AW573"/>
  <c r="AX182"/>
  <c r="AV182"/>
  <c r="AT182"/>
  <c r="AR182"/>
  <c r="AP182"/>
  <c r="AY182"/>
  <c r="AW182"/>
  <c r="AU182"/>
  <c r="AS182"/>
  <c r="AQ182"/>
  <c r="AO182"/>
  <c r="BI182"/>
  <c r="BG182"/>
  <c r="BE182"/>
  <c r="BC182"/>
  <c r="BA182"/>
  <c r="AM182"/>
  <c r="AK182"/>
  <c r="AI182"/>
  <c r="AG182"/>
  <c r="AE182"/>
  <c r="AC182"/>
  <c r="AA182"/>
  <c r="Y182"/>
  <c r="W182"/>
  <c r="U182"/>
  <c r="S182"/>
  <c r="Q182"/>
  <c r="O182"/>
  <c r="M182"/>
  <c r="K182"/>
  <c r="I182"/>
  <c r="G182"/>
  <c r="E182"/>
  <c r="BF182"/>
  <c r="BB182"/>
  <c r="AN182"/>
  <c r="AJ182"/>
  <c r="AF182"/>
  <c r="AB182"/>
  <c r="X182"/>
  <c r="T182"/>
  <c r="P182"/>
  <c r="L182"/>
  <c r="H182"/>
  <c r="D182"/>
  <c r="BH182"/>
  <c r="AZ182"/>
  <c r="AH182"/>
  <c r="Z182"/>
  <c r="R182"/>
  <c r="J182"/>
  <c r="BD182"/>
  <c r="AD182"/>
  <c r="N182"/>
  <c r="AL182"/>
  <c r="V182"/>
  <c r="F182"/>
  <c r="O573"/>
  <c r="BB573"/>
  <c r="S573"/>
  <c r="BK181"/>
  <c r="BP1159"/>
  <c r="BP767"/>
  <c r="A770"/>
  <c r="A379"/>
  <c r="BI573"/>
  <c r="BG573"/>
  <c r="BE573"/>
  <c r="BC573"/>
  <c r="AH573"/>
  <c r="AF573"/>
  <c r="AD573"/>
  <c r="AB573"/>
  <c r="Z573"/>
  <c r="X573"/>
  <c r="V573"/>
  <c r="T573"/>
  <c r="R573"/>
  <c r="P573"/>
  <c r="N573"/>
  <c r="L573"/>
  <c r="J573"/>
  <c r="H573"/>
  <c r="F573"/>
  <c r="D573"/>
  <c r="BH573"/>
  <c r="BF573"/>
  <c r="BD573"/>
  <c r="AG573"/>
  <c r="AE573"/>
  <c r="AC573"/>
  <c r="AA573"/>
  <c r="Y573"/>
  <c r="W573"/>
  <c r="U573"/>
  <c r="Q573"/>
  <c r="M573"/>
  <c r="K573"/>
  <c r="I573"/>
  <c r="G573"/>
  <c r="E573"/>
  <c r="A1161"/>
  <c r="A183"/>
  <c r="BJ181"/>
  <c r="AX379" l="1"/>
  <c r="AX574" s="1"/>
  <c r="AV379"/>
  <c r="AT379"/>
  <c r="AT574" s="1"/>
  <c r="AR379"/>
  <c r="AP379"/>
  <c r="AP574" s="1"/>
  <c r="AY379"/>
  <c r="AW379"/>
  <c r="AW574" s="1"/>
  <c r="AU379"/>
  <c r="AS379"/>
  <c r="AS574" s="1"/>
  <c r="AQ379"/>
  <c r="BI379"/>
  <c r="BG379"/>
  <c r="BE379"/>
  <c r="BC379"/>
  <c r="BA379"/>
  <c r="AO379"/>
  <c r="AO574" s="1"/>
  <c r="AM379"/>
  <c r="AK379"/>
  <c r="AK574" s="1"/>
  <c r="AI379"/>
  <c r="AG379"/>
  <c r="AE379"/>
  <c r="AC379"/>
  <c r="AA379"/>
  <c r="Y379"/>
  <c r="W379"/>
  <c r="U379"/>
  <c r="S379"/>
  <c r="Q379"/>
  <c r="O379"/>
  <c r="M379"/>
  <c r="K379"/>
  <c r="I379"/>
  <c r="G379"/>
  <c r="E379"/>
  <c r="BF379"/>
  <c r="BB379"/>
  <c r="AN379"/>
  <c r="AJ379"/>
  <c r="AJ574" s="1"/>
  <c r="AF379"/>
  <c r="AB379"/>
  <c r="X379"/>
  <c r="T379"/>
  <c r="P379"/>
  <c r="L379"/>
  <c r="H379"/>
  <c r="D379"/>
  <c r="BH379"/>
  <c r="BD379"/>
  <c r="AZ379"/>
  <c r="AL379"/>
  <c r="AL574" s="1"/>
  <c r="AH379"/>
  <c r="AD379"/>
  <c r="Z379"/>
  <c r="V379"/>
  <c r="R379"/>
  <c r="N379"/>
  <c r="J379"/>
  <c r="F379"/>
  <c r="AZ574"/>
  <c r="AN574"/>
  <c r="AI574"/>
  <c r="AM574"/>
  <c r="BA574"/>
  <c r="AQ574"/>
  <c r="AU574"/>
  <c r="AY574"/>
  <c r="AR574"/>
  <c r="AV574"/>
  <c r="AY183"/>
  <c r="AW183"/>
  <c r="AU183"/>
  <c r="AS183"/>
  <c r="AQ183"/>
  <c r="AO183"/>
  <c r="AX183"/>
  <c r="AV183"/>
  <c r="AT183"/>
  <c r="AR183"/>
  <c r="AP183"/>
  <c r="BH183"/>
  <c r="BF183"/>
  <c r="BD183"/>
  <c r="BB183"/>
  <c r="AZ183"/>
  <c r="AN183"/>
  <c r="AL183"/>
  <c r="AJ183"/>
  <c r="AH183"/>
  <c r="AF183"/>
  <c r="AD183"/>
  <c r="AB183"/>
  <c r="Z183"/>
  <c r="X183"/>
  <c r="V183"/>
  <c r="T183"/>
  <c r="R183"/>
  <c r="P183"/>
  <c r="N183"/>
  <c r="L183"/>
  <c r="J183"/>
  <c r="H183"/>
  <c r="F183"/>
  <c r="D183"/>
  <c r="BI183"/>
  <c r="BE183"/>
  <c r="BA183"/>
  <c r="AM183"/>
  <c r="AI183"/>
  <c r="AE183"/>
  <c r="AA183"/>
  <c r="W183"/>
  <c r="S183"/>
  <c r="O183"/>
  <c r="K183"/>
  <c r="G183"/>
  <c r="BG183"/>
  <c r="AG183"/>
  <c r="Y183"/>
  <c r="Q183"/>
  <c r="I183"/>
  <c r="BC183"/>
  <c r="AC183"/>
  <c r="M183"/>
  <c r="AK183"/>
  <c r="U183"/>
  <c r="E183"/>
  <c r="E574"/>
  <c r="AE574"/>
  <c r="O574"/>
  <c r="AA574"/>
  <c r="K574"/>
  <c r="BK182"/>
  <c r="BP1160"/>
  <c r="BP768"/>
  <c r="A1162"/>
  <c r="BH574"/>
  <c r="BF574"/>
  <c r="BD574"/>
  <c r="BB574"/>
  <c r="AG574"/>
  <c r="AC574"/>
  <c r="Y574"/>
  <c r="W574"/>
  <c r="U574"/>
  <c r="S574"/>
  <c r="Q574"/>
  <c r="M574"/>
  <c r="I574"/>
  <c r="G574"/>
  <c r="A380"/>
  <c r="BI574"/>
  <c r="BG574"/>
  <c r="BE574"/>
  <c r="BC574"/>
  <c r="AH574"/>
  <c r="AF574"/>
  <c r="AD574"/>
  <c r="AB574"/>
  <c r="Z574"/>
  <c r="X574"/>
  <c r="V574"/>
  <c r="T574"/>
  <c r="R574"/>
  <c r="P574"/>
  <c r="N574"/>
  <c r="L574"/>
  <c r="J574"/>
  <c r="H574"/>
  <c r="F574"/>
  <c r="D574"/>
  <c r="A771"/>
  <c r="A184"/>
  <c r="BJ182"/>
  <c r="AX380" l="1"/>
  <c r="AV380"/>
  <c r="AT380"/>
  <c r="AR380"/>
  <c r="AP380"/>
  <c r="AY380"/>
  <c r="AW380"/>
  <c r="AU380"/>
  <c r="AS380"/>
  <c r="AQ380"/>
  <c r="BI380"/>
  <c r="BG380"/>
  <c r="BE380"/>
  <c r="BC380"/>
  <c r="BA380"/>
  <c r="AO380"/>
  <c r="AO575" s="1"/>
  <c r="AM380"/>
  <c r="AK380"/>
  <c r="AI380"/>
  <c r="AG380"/>
  <c r="AE380"/>
  <c r="AC380"/>
  <c r="AA380"/>
  <c r="Y380"/>
  <c r="W380"/>
  <c r="U380"/>
  <c r="S380"/>
  <c r="Q380"/>
  <c r="O380"/>
  <c r="M380"/>
  <c r="K380"/>
  <c r="I380"/>
  <c r="G380"/>
  <c r="E380"/>
  <c r="BF380"/>
  <c r="BB380"/>
  <c r="AN380"/>
  <c r="AJ380"/>
  <c r="AF380"/>
  <c r="AB380"/>
  <c r="X380"/>
  <c r="T380"/>
  <c r="P380"/>
  <c r="L380"/>
  <c r="H380"/>
  <c r="D380"/>
  <c r="BH380"/>
  <c r="BD380"/>
  <c r="AZ380"/>
  <c r="AZ575" s="1"/>
  <c r="AL380"/>
  <c r="AH380"/>
  <c r="AD380"/>
  <c r="Z380"/>
  <c r="V380"/>
  <c r="R380"/>
  <c r="N380"/>
  <c r="J380"/>
  <c r="F380"/>
  <c r="AK575"/>
  <c r="AM575"/>
  <c r="AJ575"/>
  <c r="AN575"/>
  <c r="AP575"/>
  <c r="AT575"/>
  <c r="AX575"/>
  <c r="AQ575"/>
  <c r="AU575"/>
  <c r="AY575"/>
  <c r="AI575"/>
  <c r="BA575"/>
  <c r="AL575"/>
  <c r="AR575"/>
  <c r="AV575"/>
  <c r="AS575"/>
  <c r="AW575"/>
  <c r="AX184"/>
  <c r="AV184"/>
  <c r="AT184"/>
  <c r="AR184"/>
  <c r="AP184"/>
  <c r="AY184"/>
  <c r="AW184"/>
  <c r="AU184"/>
  <c r="AS184"/>
  <c r="AQ184"/>
  <c r="AO184"/>
  <c r="BI184"/>
  <c r="BG184"/>
  <c r="BE184"/>
  <c r="BC184"/>
  <c r="BA184"/>
  <c r="AM184"/>
  <c r="AK184"/>
  <c r="AI184"/>
  <c r="AG184"/>
  <c r="AE184"/>
  <c r="BH184"/>
  <c r="BF184"/>
  <c r="BD184"/>
  <c r="BB184"/>
  <c r="AN184"/>
  <c r="AJ184"/>
  <c r="AF184"/>
  <c r="AC184"/>
  <c r="AA184"/>
  <c r="Y184"/>
  <c r="W184"/>
  <c r="U184"/>
  <c r="S184"/>
  <c r="Q184"/>
  <c r="O184"/>
  <c r="M184"/>
  <c r="K184"/>
  <c r="I184"/>
  <c r="G184"/>
  <c r="E184"/>
  <c r="AL184"/>
  <c r="AD184"/>
  <c r="Z184"/>
  <c r="V184"/>
  <c r="R184"/>
  <c r="N184"/>
  <c r="J184"/>
  <c r="F184"/>
  <c r="AH184"/>
  <c r="X184"/>
  <c r="P184"/>
  <c r="H184"/>
  <c r="AB184"/>
  <c r="L184"/>
  <c r="AZ184"/>
  <c r="T184"/>
  <c r="D184"/>
  <c r="U575"/>
  <c r="M575"/>
  <c r="E575"/>
  <c r="P575"/>
  <c r="X575"/>
  <c r="H575"/>
  <c r="AA575"/>
  <c r="K575"/>
  <c r="BK183"/>
  <c r="BP1161"/>
  <c r="BP769"/>
  <c r="A772"/>
  <c r="A381"/>
  <c r="BI575"/>
  <c r="BG575"/>
  <c r="BE575"/>
  <c r="BC575"/>
  <c r="AH575"/>
  <c r="AF575"/>
  <c r="AD575"/>
  <c r="AB575"/>
  <c r="Z575"/>
  <c r="V575"/>
  <c r="T575"/>
  <c r="R575"/>
  <c r="N575"/>
  <c r="L575"/>
  <c r="J575"/>
  <c r="F575"/>
  <c r="D575"/>
  <c r="BH575"/>
  <c r="BF575"/>
  <c r="BD575"/>
  <c r="BB575"/>
  <c r="AG575"/>
  <c r="AE575"/>
  <c r="AC575"/>
  <c r="Y575"/>
  <c r="W575"/>
  <c r="S575"/>
  <c r="Q575"/>
  <c r="O575"/>
  <c r="I575"/>
  <c r="G575"/>
  <c r="A1163"/>
  <c r="BJ183"/>
  <c r="A185"/>
  <c r="AX381" l="1"/>
  <c r="AX576" s="1"/>
  <c r="AV381"/>
  <c r="AT381"/>
  <c r="AT576" s="1"/>
  <c r="AR381"/>
  <c r="AP381"/>
  <c r="AP576" s="1"/>
  <c r="AY381"/>
  <c r="AW381"/>
  <c r="AW576" s="1"/>
  <c r="AU381"/>
  <c r="AS381"/>
  <c r="AS576" s="1"/>
  <c r="AQ381"/>
  <c r="BI381"/>
  <c r="BG381"/>
  <c r="BE381"/>
  <c r="BC381"/>
  <c r="BA381"/>
  <c r="AO381"/>
  <c r="AO576" s="1"/>
  <c r="AM381"/>
  <c r="AK381"/>
  <c r="AK576" s="1"/>
  <c r="AI381"/>
  <c r="AG381"/>
  <c r="AE381"/>
  <c r="AC381"/>
  <c r="AA381"/>
  <c r="Y381"/>
  <c r="W381"/>
  <c r="U381"/>
  <c r="S381"/>
  <c r="Q381"/>
  <c r="O381"/>
  <c r="M381"/>
  <c r="K381"/>
  <c r="I381"/>
  <c r="G381"/>
  <c r="E381"/>
  <c r="BF381"/>
  <c r="BB381"/>
  <c r="AN381"/>
  <c r="AN576" s="1"/>
  <c r="AJ381"/>
  <c r="AF381"/>
  <c r="AB381"/>
  <c r="X381"/>
  <c r="T381"/>
  <c r="P381"/>
  <c r="L381"/>
  <c r="H381"/>
  <c r="D381"/>
  <c r="BH381"/>
  <c r="BD381"/>
  <c r="AZ381"/>
  <c r="AZ576" s="1"/>
  <c r="AL381"/>
  <c r="AL576" s="1"/>
  <c r="AH381"/>
  <c r="AD381"/>
  <c r="Z381"/>
  <c r="V381"/>
  <c r="R381"/>
  <c r="N381"/>
  <c r="J381"/>
  <c r="F381"/>
  <c r="AJ576"/>
  <c r="AI576"/>
  <c r="AM576"/>
  <c r="BA576"/>
  <c r="AQ576"/>
  <c r="AU576"/>
  <c r="AY576"/>
  <c r="AR576"/>
  <c r="AV576"/>
  <c r="AY185"/>
  <c r="AW185"/>
  <c r="AU185"/>
  <c r="AS185"/>
  <c r="AQ185"/>
  <c r="AO185"/>
  <c r="AX185"/>
  <c r="AV185"/>
  <c r="AT185"/>
  <c r="AR185"/>
  <c r="AP185"/>
  <c r="BH185"/>
  <c r="BF185"/>
  <c r="BD185"/>
  <c r="BB185"/>
  <c r="AZ185"/>
  <c r="AN185"/>
  <c r="AL185"/>
  <c r="AJ185"/>
  <c r="AH185"/>
  <c r="AF185"/>
  <c r="AD185"/>
  <c r="AB185"/>
  <c r="Z185"/>
  <c r="X185"/>
  <c r="V185"/>
  <c r="T185"/>
  <c r="R185"/>
  <c r="P185"/>
  <c r="N185"/>
  <c r="L185"/>
  <c r="J185"/>
  <c r="H185"/>
  <c r="F185"/>
  <c r="D185"/>
  <c r="BI185"/>
  <c r="BG185"/>
  <c r="BE185"/>
  <c r="BC185"/>
  <c r="BA185"/>
  <c r="AM185"/>
  <c r="AK185"/>
  <c r="AI185"/>
  <c r="AG185"/>
  <c r="AE185"/>
  <c r="AC185"/>
  <c r="AA185"/>
  <c r="Y185"/>
  <c r="W185"/>
  <c r="U185"/>
  <c r="S185"/>
  <c r="Q185"/>
  <c r="O185"/>
  <c r="M185"/>
  <c r="K185"/>
  <c r="I185"/>
  <c r="G185"/>
  <c r="E185"/>
  <c r="K576"/>
  <c r="BK184"/>
  <c r="BP1162"/>
  <c r="BP770"/>
  <c r="A1164"/>
  <c r="A773"/>
  <c r="BH576"/>
  <c r="BF576"/>
  <c r="BD576"/>
  <c r="BB576"/>
  <c r="AG576"/>
  <c r="AE576"/>
  <c r="AC576"/>
  <c r="AA576"/>
  <c r="Y576"/>
  <c r="W576"/>
  <c r="U576"/>
  <c r="S576"/>
  <c r="Q576"/>
  <c r="O576"/>
  <c r="M576"/>
  <c r="I576"/>
  <c r="G576"/>
  <c r="E576"/>
  <c r="A382"/>
  <c r="BI576"/>
  <c r="BG576"/>
  <c r="BE576"/>
  <c r="BC576"/>
  <c r="AH576"/>
  <c r="AF576"/>
  <c r="AD576"/>
  <c r="AB576"/>
  <c r="Z576"/>
  <c r="X576"/>
  <c r="V576"/>
  <c r="T576"/>
  <c r="R576"/>
  <c r="P576"/>
  <c r="N576"/>
  <c r="L576"/>
  <c r="J576"/>
  <c r="H576"/>
  <c r="F576"/>
  <c r="D576"/>
  <c r="BJ184"/>
  <c r="A186"/>
  <c r="AX382" l="1"/>
  <c r="AX577" s="1"/>
  <c r="AV382"/>
  <c r="AT382"/>
  <c r="AT577" s="1"/>
  <c r="AR382"/>
  <c r="AP382"/>
  <c r="AP577" s="1"/>
  <c r="AY382"/>
  <c r="AY577" s="1"/>
  <c r="AW382"/>
  <c r="AU382"/>
  <c r="AU577" s="1"/>
  <c r="AS382"/>
  <c r="AQ382"/>
  <c r="AQ577" s="1"/>
  <c r="BI382"/>
  <c r="BG382"/>
  <c r="BE382"/>
  <c r="BC382"/>
  <c r="BA382"/>
  <c r="AO382"/>
  <c r="AO577" s="1"/>
  <c r="AM382"/>
  <c r="AK382"/>
  <c r="AK577" s="1"/>
  <c r="AI382"/>
  <c r="AG382"/>
  <c r="AE382"/>
  <c r="AC382"/>
  <c r="AA382"/>
  <c r="Y382"/>
  <c r="W382"/>
  <c r="U382"/>
  <c r="S382"/>
  <c r="Q382"/>
  <c r="O382"/>
  <c r="M382"/>
  <c r="K382"/>
  <c r="I382"/>
  <c r="G382"/>
  <c r="E382"/>
  <c r="BF382"/>
  <c r="BB382"/>
  <c r="AN382"/>
  <c r="AN577" s="1"/>
  <c r="AJ382"/>
  <c r="AJ577" s="1"/>
  <c r="AF382"/>
  <c r="AB382"/>
  <c r="X382"/>
  <c r="T382"/>
  <c r="P382"/>
  <c r="L382"/>
  <c r="H382"/>
  <c r="D382"/>
  <c r="BH382"/>
  <c r="BD382"/>
  <c r="AZ382"/>
  <c r="AL382"/>
  <c r="AH382"/>
  <c r="AD382"/>
  <c r="Z382"/>
  <c r="V382"/>
  <c r="R382"/>
  <c r="N382"/>
  <c r="J382"/>
  <c r="F382"/>
  <c r="AI577"/>
  <c r="AM577"/>
  <c r="BA577"/>
  <c r="AL577"/>
  <c r="AZ577"/>
  <c r="AR577"/>
  <c r="AV577"/>
  <c r="AS577"/>
  <c r="AW577"/>
  <c r="AX186"/>
  <c r="AV186"/>
  <c r="AT186"/>
  <c r="AR186"/>
  <c r="AP186"/>
  <c r="AY186"/>
  <c r="AW186"/>
  <c r="AU186"/>
  <c r="AS186"/>
  <c r="AQ186"/>
  <c r="AO186"/>
  <c r="BI186"/>
  <c r="BG186"/>
  <c r="BE186"/>
  <c r="BC186"/>
  <c r="BA186"/>
  <c r="AM186"/>
  <c r="AK186"/>
  <c r="AI186"/>
  <c r="AG186"/>
  <c r="AE186"/>
  <c r="AC186"/>
  <c r="AA186"/>
  <c r="Y186"/>
  <c r="W186"/>
  <c r="U186"/>
  <c r="S186"/>
  <c r="Q186"/>
  <c r="O186"/>
  <c r="M186"/>
  <c r="K186"/>
  <c r="I186"/>
  <c r="G186"/>
  <c r="E186"/>
  <c r="BH186"/>
  <c r="BF186"/>
  <c r="BD186"/>
  <c r="BB186"/>
  <c r="AZ186"/>
  <c r="AN186"/>
  <c r="AL186"/>
  <c r="AJ186"/>
  <c r="AH186"/>
  <c r="AF186"/>
  <c r="AD186"/>
  <c r="AB186"/>
  <c r="Z186"/>
  <c r="X186"/>
  <c r="V186"/>
  <c r="T186"/>
  <c r="R186"/>
  <c r="P186"/>
  <c r="N186"/>
  <c r="L186"/>
  <c r="J186"/>
  <c r="H186"/>
  <c r="F186"/>
  <c r="D186"/>
  <c r="BC577"/>
  <c r="T577"/>
  <c r="D577"/>
  <c r="BD577"/>
  <c r="AC577"/>
  <c r="U577"/>
  <c r="M577"/>
  <c r="E577"/>
  <c r="P577"/>
  <c r="BG577"/>
  <c r="H577"/>
  <c r="AA577"/>
  <c r="K577"/>
  <c r="BK185"/>
  <c r="BP1163"/>
  <c r="BP771"/>
  <c r="A383"/>
  <c r="BI577"/>
  <c r="BE577"/>
  <c r="AH577"/>
  <c r="AF577"/>
  <c r="AD577"/>
  <c r="AB577"/>
  <c r="Z577"/>
  <c r="X577"/>
  <c r="V577"/>
  <c r="R577"/>
  <c r="N577"/>
  <c r="L577"/>
  <c r="J577"/>
  <c r="F577"/>
  <c r="BH577"/>
  <c r="BF577"/>
  <c r="BB577"/>
  <c r="AG577"/>
  <c r="AE577"/>
  <c r="Y577"/>
  <c r="W577"/>
  <c r="S577"/>
  <c r="Q577"/>
  <c r="O577"/>
  <c r="I577"/>
  <c r="G577"/>
  <c r="A774"/>
  <c r="A1165"/>
  <c r="A187"/>
  <c r="BJ185"/>
  <c r="AX383" l="1"/>
  <c r="AX578" s="1"/>
  <c r="AV383"/>
  <c r="AT383"/>
  <c r="AT578" s="1"/>
  <c r="AR383"/>
  <c r="AP383"/>
  <c r="AP578" s="1"/>
  <c r="AY383"/>
  <c r="AW383"/>
  <c r="AW578" s="1"/>
  <c r="AU383"/>
  <c r="AS383"/>
  <c r="AS578" s="1"/>
  <c r="AQ383"/>
  <c r="BI383"/>
  <c r="BG383"/>
  <c r="BE383"/>
  <c r="BC383"/>
  <c r="BA383"/>
  <c r="AO383"/>
  <c r="AO578" s="1"/>
  <c r="AM383"/>
  <c r="AK383"/>
  <c r="AK578" s="1"/>
  <c r="AI383"/>
  <c r="AG383"/>
  <c r="AE383"/>
  <c r="AC383"/>
  <c r="AA383"/>
  <c r="Y383"/>
  <c r="W383"/>
  <c r="U383"/>
  <c r="S383"/>
  <c r="Q383"/>
  <c r="O383"/>
  <c r="M383"/>
  <c r="K383"/>
  <c r="I383"/>
  <c r="G383"/>
  <c r="E383"/>
  <c r="BF383"/>
  <c r="BB383"/>
  <c r="AN383"/>
  <c r="AN578" s="1"/>
  <c r="AJ383"/>
  <c r="AF383"/>
  <c r="AB383"/>
  <c r="X383"/>
  <c r="T383"/>
  <c r="P383"/>
  <c r="L383"/>
  <c r="H383"/>
  <c r="D383"/>
  <c r="BH383"/>
  <c r="BD383"/>
  <c r="AZ383"/>
  <c r="AL383"/>
  <c r="AH383"/>
  <c r="AD383"/>
  <c r="Z383"/>
  <c r="V383"/>
  <c r="R383"/>
  <c r="N383"/>
  <c r="J383"/>
  <c r="F383"/>
  <c r="AJ578"/>
  <c r="AL578"/>
  <c r="AZ578"/>
  <c r="AI578"/>
  <c r="AM578"/>
  <c r="BA578"/>
  <c r="AQ578"/>
  <c r="AU578"/>
  <c r="AY578"/>
  <c r="AR578"/>
  <c r="AV578"/>
  <c r="AY187"/>
  <c r="AW187"/>
  <c r="AU187"/>
  <c r="AS187"/>
  <c r="AQ187"/>
  <c r="AO187"/>
  <c r="AX187"/>
  <c r="AV187"/>
  <c r="AT187"/>
  <c r="AR187"/>
  <c r="AP187"/>
  <c r="BH187"/>
  <c r="BF187"/>
  <c r="BD187"/>
  <c r="BB187"/>
  <c r="AZ187"/>
  <c r="AN187"/>
  <c r="AL187"/>
  <c r="AJ187"/>
  <c r="AH187"/>
  <c r="AF187"/>
  <c r="AD187"/>
  <c r="AB187"/>
  <c r="Z187"/>
  <c r="X187"/>
  <c r="V187"/>
  <c r="T187"/>
  <c r="R187"/>
  <c r="P187"/>
  <c r="N187"/>
  <c r="L187"/>
  <c r="J187"/>
  <c r="H187"/>
  <c r="F187"/>
  <c r="D187"/>
  <c r="BI187"/>
  <c r="BG187"/>
  <c r="BE187"/>
  <c r="BC187"/>
  <c r="BA187"/>
  <c r="AM187"/>
  <c r="AK187"/>
  <c r="AI187"/>
  <c r="AG187"/>
  <c r="AE187"/>
  <c r="AC187"/>
  <c r="AA187"/>
  <c r="Y187"/>
  <c r="W187"/>
  <c r="U187"/>
  <c r="S187"/>
  <c r="Q187"/>
  <c r="O187"/>
  <c r="M187"/>
  <c r="K187"/>
  <c r="I187"/>
  <c r="G187"/>
  <c r="E187"/>
  <c r="BI578"/>
  <c r="K578"/>
  <c r="BK186"/>
  <c r="BP1164"/>
  <c r="BP772"/>
  <c r="A1166"/>
  <c r="A775"/>
  <c r="BH578"/>
  <c r="BF578"/>
  <c r="BD578"/>
  <c r="BB578"/>
  <c r="AG578"/>
  <c r="AE578"/>
  <c r="AC578"/>
  <c r="AA578"/>
  <c r="Y578"/>
  <c r="W578"/>
  <c r="U578"/>
  <c r="S578"/>
  <c r="Q578"/>
  <c r="O578"/>
  <c r="M578"/>
  <c r="I578"/>
  <c r="G578"/>
  <c r="E578"/>
  <c r="A384"/>
  <c r="BG578"/>
  <c r="BE578"/>
  <c r="BC578"/>
  <c r="AH578"/>
  <c r="AF578"/>
  <c r="AD578"/>
  <c r="AB578"/>
  <c r="Z578"/>
  <c r="X578"/>
  <c r="V578"/>
  <c r="T578"/>
  <c r="R578"/>
  <c r="P578"/>
  <c r="N578"/>
  <c r="L578"/>
  <c r="J578"/>
  <c r="H578"/>
  <c r="F578"/>
  <c r="D578"/>
  <c r="A188"/>
  <c r="BJ186"/>
  <c r="AX384" l="1"/>
  <c r="AX579" s="1"/>
  <c r="AV384"/>
  <c r="AT384"/>
  <c r="AT579" s="1"/>
  <c r="AR384"/>
  <c r="AP384"/>
  <c r="AP579" s="1"/>
  <c r="AY384"/>
  <c r="AY579" s="1"/>
  <c r="AW384"/>
  <c r="AU384"/>
  <c r="AU579" s="1"/>
  <c r="AS384"/>
  <c r="AQ384"/>
  <c r="AQ579" s="1"/>
  <c r="BI384"/>
  <c r="BG384"/>
  <c r="BE384"/>
  <c r="BC384"/>
  <c r="BA384"/>
  <c r="AO384"/>
  <c r="AO579" s="1"/>
  <c r="AM384"/>
  <c r="AK384"/>
  <c r="AI384"/>
  <c r="AG384"/>
  <c r="AE384"/>
  <c r="AC384"/>
  <c r="AA384"/>
  <c r="Y384"/>
  <c r="W384"/>
  <c r="U384"/>
  <c r="S384"/>
  <c r="Q384"/>
  <c r="O384"/>
  <c r="M384"/>
  <c r="K384"/>
  <c r="I384"/>
  <c r="G384"/>
  <c r="E384"/>
  <c r="BF384"/>
  <c r="BB384"/>
  <c r="AN384"/>
  <c r="AN579" s="1"/>
  <c r="AJ384"/>
  <c r="AJ579" s="1"/>
  <c r="AF384"/>
  <c r="AB384"/>
  <c r="X384"/>
  <c r="T384"/>
  <c r="P384"/>
  <c r="L384"/>
  <c r="H384"/>
  <c r="D384"/>
  <c r="BH384"/>
  <c r="BD384"/>
  <c r="AZ384"/>
  <c r="AL384"/>
  <c r="AL579" s="1"/>
  <c r="AH384"/>
  <c r="AD384"/>
  <c r="Z384"/>
  <c r="V384"/>
  <c r="R384"/>
  <c r="N384"/>
  <c r="J384"/>
  <c r="F384"/>
  <c r="AK579"/>
  <c r="AI579"/>
  <c r="AM579"/>
  <c r="BA579"/>
  <c r="AZ579"/>
  <c r="AR579"/>
  <c r="AV579"/>
  <c r="AS579"/>
  <c r="AW579"/>
  <c r="AX188"/>
  <c r="AV188"/>
  <c r="AT188"/>
  <c r="AR188"/>
  <c r="AP188"/>
  <c r="AY188"/>
  <c r="AW188"/>
  <c r="AU188"/>
  <c r="AS188"/>
  <c r="AQ188"/>
  <c r="AO188"/>
  <c r="BI188"/>
  <c r="BG188"/>
  <c r="BE188"/>
  <c r="BC188"/>
  <c r="BA188"/>
  <c r="AM188"/>
  <c r="AK188"/>
  <c r="AI188"/>
  <c r="AG188"/>
  <c r="AE188"/>
  <c r="AC188"/>
  <c r="AA188"/>
  <c r="Y188"/>
  <c r="W188"/>
  <c r="U188"/>
  <c r="S188"/>
  <c r="Q188"/>
  <c r="O188"/>
  <c r="M188"/>
  <c r="K188"/>
  <c r="I188"/>
  <c r="G188"/>
  <c r="E188"/>
  <c r="BH188"/>
  <c r="BF188"/>
  <c r="BD188"/>
  <c r="BB188"/>
  <c r="AZ188"/>
  <c r="AN188"/>
  <c r="AL188"/>
  <c r="AJ188"/>
  <c r="AH188"/>
  <c r="AF188"/>
  <c r="AD188"/>
  <c r="AB188"/>
  <c r="Z188"/>
  <c r="X188"/>
  <c r="V188"/>
  <c r="T188"/>
  <c r="R188"/>
  <c r="P188"/>
  <c r="N188"/>
  <c r="L188"/>
  <c r="J188"/>
  <c r="H188"/>
  <c r="F188"/>
  <c r="D188"/>
  <c r="U579"/>
  <c r="P579"/>
  <c r="M579"/>
  <c r="X579"/>
  <c r="BK187"/>
  <c r="BP1165"/>
  <c r="BP773"/>
  <c r="A385"/>
  <c r="BI579"/>
  <c r="BG579"/>
  <c r="BE579"/>
  <c r="BC579"/>
  <c r="AH579"/>
  <c r="AF579"/>
  <c r="AD579"/>
  <c r="AB579"/>
  <c r="Z579"/>
  <c r="V579"/>
  <c r="T579"/>
  <c r="R579"/>
  <c r="N579"/>
  <c r="L579"/>
  <c r="J579"/>
  <c r="H579"/>
  <c r="F579"/>
  <c r="D579"/>
  <c r="BH579"/>
  <c r="BF579"/>
  <c r="BD579"/>
  <c r="BB579"/>
  <c r="AG579"/>
  <c r="AE579"/>
  <c r="AC579"/>
  <c r="AA579"/>
  <c r="Y579"/>
  <c r="W579"/>
  <c r="S579"/>
  <c r="Q579"/>
  <c r="O579"/>
  <c r="K579"/>
  <c r="I579"/>
  <c r="G579"/>
  <c r="E579"/>
  <c r="A776"/>
  <c r="A1167"/>
  <c r="BJ187"/>
  <c r="A189"/>
  <c r="AX385" l="1"/>
  <c r="AX580" s="1"/>
  <c r="AV385"/>
  <c r="AT385"/>
  <c r="AT580" s="1"/>
  <c r="AR385"/>
  <c r="AP385"/>
  <c r="AP580" s="1"/>
  <c r="AY385"/>
  <c r="AW385"/>
  <c r="AW580" s="1"/>
  <c r="AU385"/>
  <c r="AS385"/>
  <c r="AS580" s="1"/>
  <c r="AQ385"/>
  <c r="BI385"/>
  <c r="BG385"/>
  <c r="BE385"/>
  <c r="BC385"/>
  <c r="BA385"/>
  <c r="AO385"/>
  <c r="AO580" s="1"/>
  <c r="AM385"/>
  <c r="AK385"/>
  <c r="AK580" s="1"/>
  <c r="AI385"/>
  <c r="AG385"/>
  <c r="AE385"/>
  <c r="AC385"/>
  <c r="AA385"/>
  <c r="Y385"/>
  <c r="W385"/>
  <c r="U385"/>
  <c r="S385"/>
  <c r="Q385"/>
  <c r="O385"/>
  <c r="M385"/>
  <c r="K385"/>
  <c r="I385"/>
  <c r="G385"/>
  <c r="E385"/>
  <c r="BF385"/>
  <c r="BB385"/>
  <c r="AN385"/>
  <c r="AN580" s="1"/>
  <c r="AJ385"/>
  <c r="AJ580" s="1"/>
  <c r="AF385"/>
  <c r="AB385"/>
  <c r="X385"/>
  <c r="T385"/>
  <c r="P385"/>
  <c r="L385"/>
  <c r="H385"/>
  <c r="D385"/>
  <c r="BH385"/>
  <c r="BD385"/>
  <c r="AZ385"/>
  <c r="AZ580" s="1"/>
  <c r="AL385"/>
  <c r="AH385"/>
  <c r="AD385"/>
  <c r="Z385"/>
  <c r="V385"/>
  <c r="R385"/>
  <c r="N385"/>
  <c r="J385"/>
  <c r="F385"/>
  <c r="AL580"/>
  <c r="AI580"/>
  <c r="AM580"/>
  <c r="BA580"/>
  <c r="AQ580"/>
  <c r="AU580"/>
  <c r="AY580"/>
  <c r="AR580"/>
  <c r="AV580"/>
  <c r="AY189"/>
  <c r="AW189"/>
  <c r="AU189"/>
  <c r="AS189"/>
  <c r="AQ189"/>
  <c r="AO189"/>
  <c r="AX189"/>
  <c r="AV189"/>
  <c r="AT189"/>
  <c r="AR189"/>
  <c r="AP189"/>
  <c r="BH189"/>
  <c r="BF189"/>
  <c r="BD189"/>
  <c r="BB189"/>
  <c r="AZ189"/>
  <c r="AN189"/>
  <c r="AL189"/>
  <c r="AJ189"/>
  <c r="AH189"/>
  <c r="AF189"/>
  <c r="AD189"/>
  <c r="AB189"/>
  <c r="Z189"/>
  <c r="X189"/>
  <c r="V189"/>
  <c r="T189"/>
  <c r="R189"/>
  <c r="P189"/>
  <c r="N189"/>
  <c r="L189"/>
  <c r="J189"/>
  <c r="H189"/>
  <c r="F189"/>
  <c r="D189"/>
  <c r="BI189"/>
  <c r="BG189"/>
  <c r="BE189"/>
  <c r="BC189"/>
  <c r="BA189"/>
  <c r="AM189"/>
  <c r="AK189"/>
  <c r="AI189"/>
  <c r="AG189"/>
  <c r="AE189"/>
  <c r="AC189"/>
  <c r="AA189"/>
  <c r="Y189"/>
  <c r="W189"/>
  <c r="U189"/>
  <c r="S189"/>
  <c r="Q189"/>
  <c r="O189"/>
  <c r="M189"/>
  <c r="K189"/>
  <c r="I189"/>
  <c r="G189"/>
  <c r="E189"/>
  <c r="E580"/>
  <c r="BK188"/>
  <c r="BP1166"/>
  <c r="BP774"/>
  <c r="A1168"/>
  <c r="BH580"/>
  <c r="BF580"/>
  <c r="BD580"/>
  <c r="BB580"/>
  <c r="AG580"/>
  <c r="AE580"/>
  <c r="AC580"/>
  <c r="AA580"/>
  <c r="Y580"/>
  <c r="W580"/>
  <c r="U580"/>
  <c r="S580"/>
  <c r="Q580"/>
  <c r="O580"/>
  <c r="M580"/>
  <c r="K580"/>
  <c r="I580"/>
  <c r="G580"/>
  <c r="A386"/>
  <c r="BI580"/>
  <c r="BG580"/>
  <c r="BE580"/>
  <c r="BC580"/>
  <c r="AH580"/>
  <c r="AF580"/>
  <c r="AD580"/>
  <c r="AB580"/>
  <c r="Z580"/>
  <c r="X580"/>
  <c r="V580"/>
  <c r="T580"/>
  <c r="R580"/>
  <c r="P580"/>
  <c r="N580"/>
  <c r="L580"/>
  <c r="J580"/>
  <c r="H580"/>
  <c r="F580"/>
  <c r="D580"/>
  <c r="A777"/>
  <c r="BJ188"/>
  <c r="A190"/>
  <c r="AX386" l="1"/>
  <c r="AV386"/>
  <c r="AT386"/>
  <c r="AR386"/>
  <c r="AP386"/>
  <c r="AY386"/>
  <c r="AW386"/>
  <c r="AU386"/>
  <c r="AS386"/>
  <c r="AQ386"/>
  <c r="BI386"/>
  <c r="BG386"/>
  <c r="BE386"/>
  <c r="BC386"/>
  <c r="BA386"/>
  <c r="AO386"/>
  <c r="AO581" s="1"/>
  <c r="AM386"/>
  <c r="AK386"/>
  <c r="AI386"/>
  <c r="AG386"/>
  <c r="AE386"/>
  <c r="AC386"/>
  <c r="AA386"/>
  <c r="Y386"/>
  <c r="W386"/>
  <c r="U386"/>
  <c r="S386"/>
  <c r="Q386"/>
  <c r="O386"/>
  <c r="M386"/>
  <c r="K386"/>
  <c r="I386"/>
  <c r="G386"/>
  <c r="E386"/>
  <c r="BF386"/>
  <c r="BB386"/>
  <c r="AN386"/>
  <c r="AJ386"/>
  <c r="AF386"/>
  <c r="AB386"/>
  <c r="X386"/>
  <c r="T386"/>
  <c r="P386"/>
  <c r="L386"/>
  <c r="H386"/>
  <c r="D386"/>
  <c r="BH386"/>
  <c r="BD386"/>
  <c r="AZ386"/>
  <c r="AZ581" s="1"/>
  <c r="AL386"/>
  <c r="AL581" s="1"/>
  <c r="AH386"/>
  <c r="AD386"/>
  <c r="Z386"/>
  <c r="V386"/>
  <c r="R386"/>
  <c r="N386"/>
  <c r="J386"/>
  <c r="F386"/>
  <c r="AK581"/>
  <c r="AJ581"/>
  <c r="AN581"/>
  <c r="AP581"/>
  <c r="AT581"/>
  <c r="AX581"/>
  <c r="AQ581"/>
  <c r="AU581"/>
  <c r="AY581"/>
  <c r="AI581"/>
  <c r="AM581"/>
  <c r="BA581"/>
  <c r="AR581"/>
  <c r="AV581"/>
  <c r="AS581"/>
  <c r="AW581"/>
  <c r="AX190"/>
  <c r="AV190"/>
  <c r="AT190"/>
  <c r="AR190"/>
  <c r="AP190"/>
  <c r="AY190"/>
  <c r="AW190"/>
  <c r="AU190"/>
  <c r="AS190"/>
  <c r="AQ190"/>
  <c r="AO190"/>
  <c r="BI190"/>
  <c r="BG190"/>
  <c r="BE190"/>
  <c r="BC190"/>
  <c r="BA190"/>
  <c r="AM190"/>
  <c r="AK190"/>
  <c r="AI190"/>
  <c r="AG190"/>
  <c r="AE190"/>
  <c r="AC190"/>
  <c r="AA190"/>
  <c r="Y190"/>
  <c r="W190"/>
  <c r="U190"/>
  <c r="S190"/>
  <c r="Q190"/>
  <c r="O190"/>
  <c r="M190"/>
  <c r="K190"/>
  <c r="I190"/>
  <c r="G190"/>
  <c r="E190"/>
  <c r="BH190"/>
  <c r="BF190"/>
  <c r="BD190"/>
  <c r="BB190"/>
  <c r="AZ190"/>
  <c r="AN190"/>
  <c r="AL190"/>
  <c r="AJ190"/>
  <c r="AH190"/>
  <c r="AF190"/>
  <c r="AD190"/>
  <c r="AB190"/>
  <c r="Z190"/>
  <c r="X190"/>
  <c r="V190"/>
  <c r="T190"/>
  <c r="R190"/>
  <c r="P190"/>
  <c r="N190"/>
  <c r="L190"/>
  <c r="J190"/>
  <c r="H190"/>
  <c r="F190"/>
  <c r="D190"/>
  <c r="BH581"/>
  <c r="Y581"/>
  <c r="I581"/>
  <c r="BD581"/>
  <c r="E581"/>
  <c r="M581"/>
  <c r="BK189"/>
  <c r="BP1167"/>
  <c r="BP775"/>
  <c r="A778"/>
  <c r="A387"/>
  <c r="BI581"/>
  <c r="BG581"/>
  <c r="BE581"/>
  <c r="BC581"/>
  <c r="AH581"/>
  <c r="AF581"/>
  <c r="AD581"/>
  <c r="AB581"/>
  <c r="Z581"/>
  <c r="X581"/>
  <c r="V581"/>
  <c r="T581"/>
  <c r="R581"/>
  <c r="P581"/>
  <c r="N581"/>
  <c r="L581"/>
  <c r="J581"/>
  <c r="H581"/>
  <c r="F581"/>
  <c r="D581"/>
  <c r="BF581"/>
  <c r="BB581"/>
  <c r="AG581"/>
  <c r="AE581"/>
  <c r="AC581"/>
  <c r="AA581"/>
  <c r="W581"/>
  <c r="U581"/>
  <c r="S581"/>
  <c r="Q581"/>
  <c r="O581"/>
  <c r="K581"/>
  <c r="G581"/>
  <c r="A1169"/>
  <c r="A191"/>
  <c r="BJ189"/>
  <c r="AX387" l="1"/>
  <c r="AX582" s="1"/>
  <c r="AV387"/>
  <c r="AT387"/>
  <c r="AT582" s="1"/>
  <c r="AR387"/>
  <c r="AP387"/>
  <c r="AP582" s="1"/>
  <c r="AY387"/>
  <c r="AW387"/>
  <c r="AW582" s="1"/>
  <c r="AU387"/>
  <c r="AS387"/>
  <c r="AS582" s="1"/>
  <c r="AQ387"/>
  <c r="BI387"/>
  <c r="BG387"/>
  <c r="BE387"/>
  <c r="BC387"/>
  <c r="BA387"/>
  <c r="AO387"/>
  <c r="AO582" s="1"/>
  <c r="AM387"/>
  <c r="AK387"/>
  <c r="AK582" s="1"/>
  <c r="AI387"/>
  <c r="AG387"/>
  <c r="AE387"/>
  <c r="AC387"/>
  <c r="AA387"/>
  <c r="Y387"/>
  <c r="W387"/>
  <c r="U387"/>
  <c r="S387"/>
  <c r="Q387"/>
  <c r="O387"/>
  <c r="M387"/>
  <c r="K387"/>
  <c r="I387"/>
  <c r="G387"/>
  <c r="E387"/>
  <c r="BF387"/>
  <c r="BB387"/>
  <c r="AN387"/>
  <c r="AJ387"/>
  <c r="AJ582" s="1"/>
  <c r="AF387"/>
  <c r="AB387"/>
  <c r="X387"/>
  <c r="T387"/>
  <c r="P387"/>
  <c r="L387"/>
  <c r="H387"/>
  <c r="D387"/>
  <c r="BH387"/>
  <c r="BD387"/>
  <c r="AZ387"/>
  <c r="AL387"/>
  <c r="AH387"/>
  <c r="AD387"/>
  <c r="Z387"/>
  <c r="V387"/>
  <c r="R387"/>
  <c r="N387"/>
  <c r="J387"/>
  <c r="F387"/>
  <c r="AN582"/>
  <c r="AL582"/>
  <c r="AZ582"/>
  <c r="AI582"/>
  <c r="AM582"/>
  <c r="BA582"/>
  <c r="AQ582"/>
  <c r="AU582"/>
  <c r="AY582"/>
  <c r="AR582"/>
  <c r="AV582"/>
  <c r="AY191"/>
  <c r="AW191"/>
  <c r="AU191"/>
  <c r="AS191"/>
  <c r="AQ191"/>
  <c r="AO191"/>
  <c r="AX191"/>
  <c r="AV191"/>
  <c r="AT191"/>
  <c r="AR191"/>
  <c r="AP191"/>
  <c r="BH191"/>
  <c r="BF191"/>
  <c r="BD191"/>
  <c r="BB191"/>
  <c r="AZ191"/>
  <c r="AN191"/>
  <c r="AL191"/>
  <c r="AJ191"/>
  <c r="AH191"/>
  <c r="AF191"/>
  <c r="AD191"/>
  <c r="AB191"/>
  <c r="Z191"/>
  <c r="X191"/>
  <c r="V191"/>
  <c r="T191"/>
  <c r="R191"/>
  <c r="P191"/>
  <c r="N191"/>
  <c r="L191"/>
  <c r="J191"/>
  <c r="H191"/>
  <c r="F191"/>
  <c r="D191"/>
  <c r="BI191"/>
  <c r="BG191"/>
  <c r="BE191"/>
  <c r="BC191"/>
  <c r="BA191"/>
  <c r="AM191"/>
  <c r="AK191"/>
  <c r="AI191"/>
  <c r="AG191"/>
  <c r="AE191"/>
  <c r="AC191"/>
  <c r="AA191"/>
  <c r="Y191"/>
  <c r="W191"/>
  <c r="U191"/>
  <c r="S191"/>
  <c r="Q191"/>
  <c r="O191"/>
  <c r="M191"/>
  <c r="K191"/>
  <c r="I191"/>
  <c r="G191"/>
  <c r="E191"/>
  <c r="R582"/>
  <c r="BH582"/>
  <c r="Y582"/>
  <c r="I582"/>
  <c r="N582"/>
  <c r="M582"/>
  <c r="V582"/>
  <c r="BD582"/>
  <c r="E582"/>
  <c r="BK190"/>
  <c r="BP1168"/>
  <c r="BP776"/>
  <c r="BF582"/>
  <c r="BB582"/>
  <c r="AG582"/>
  <c r="AE582"/>
  <c r="AC582"/>
  <c r="AA582"/>
  <c r="W582"/>
  <c r="U582"/>
  <c r="S582"/>
  <c r="Q582"/>
  <c r="O582"/>
  <c r="K582"/>
  <c r="G582"/>
  <c r="A388"/>
  <c r="BI582"/>
  <c r="BG582"/>
  <c r="BE582"/>
  <c r="BC582"/>
  <c r="AH582"/>
  <c r="AF582"/>
  <c r="AD582"/>
  <c r="AB582"/>
  <c r="Z582"/>
  <c r="X582"/>
  <c r="T582"/>
  <c r="P582"/>
  <c r="L582"/>
  <c r="J582"/>
  <c r="H582"/>
  <c r="F582"/>
  <c r="D582"/>
  <c r="A779"/>
  <c r="A1170"/>
  <c r="A192"/>
  <c r="BJ190"/>
  <c r="AX388" l="1"/>
  <c r="AV388"/>
  <c r="AT388"/>
  <c r="AR388"/>
  <c r="AP388"/>
  <c r="AY388"/>
  <c r="AW388"/>
  <c r="AU388"/>
  <c r="AS388"/>
  <c r="AQ388"/>
  <c r="BI388"/>
  <c r="BG388"/>
  <c r="BE388"/>
  <c r="BC388"/>
  <c r="BA388"/>
  <c r="AO388"/>
  <c r="AO583" s="1"/>
  <c r="AM388"/>
  <c r="AK388"/>
  <c r="AI388"/>
  <c r="AG388"/>
  <c r="AE388"/>
  <c r="AC388"/>
  <c r="AA388"/>
  <c r="Y388"/>
  <c r="W388"/>
  <c r="U388"/>
  <c r="S388"/>
  <c r="Q388"/>
  <c r="O388"/>
  <c r="M388"/>
  <c r="K388"/>
  <c r="I388"/>
  <c r="G388"/>
  <c r="E388"/>
  <c r="BH388"/>
  <c r="BF388"/>
  <c r="BD388"/>
  <c r="BB388"/>
  <c r="AN388"/>
  <c r="AJ388"/>
  <c r="AF388"/>
  <c r="AB388"/>
  <c r="X388"/>
  <c r="T388"/>
  <c r="P388"/>
  <c r="L388"/>
  <c r="H388"/>
  <c r="D388"/>
  <c r="AZ388"/>
  <c r="AZ583" s="1"/>
  <c r="AL388"/>
  <c r="AH388"/>
  <c r="AD388"/>
  <c r="Z388"/>
  <c r="V388"/>
  <c r="R388"/>
  <c r="N388"/>
  <c r="J388"/>
  <c r="F388"/>
  <c r="AK583"/>
  <c r="AJ583"/>
  <c r="AN583"/>
  <c r="AP583"/>
  <c r="AT583"/>
  <c r="AX583"/>
  <c r="AQ583"/>
  <c r="AU583"/>
  <c r="AY583"/>
  <c r="AI583"/>
  <c r="AM583"/>
  <c r="BA583"/>
  <c r="AL583"/>
  <c r="AR583"/>
  <c r="AV583"/>
  <c r="AS583"/>
  <c r="AW583"/>
  <c r="AX192"/>
  <c r="AV192"/>
  <c r="AT192"/>
  <c r="AR192"/>
  <c r="AP192"/>
  <c r="AY192"/>
  <c r="AW192"/>
  <c r="AU192"/>
  <c r="AS192"/>
  <c r="AQ192"/>
  <c r="AO192"/>
  <c r="BI192"/>
  <c r="BG192"/>
  <c r="BE192"/>
  <c r="BC192"/>
  <c r="BA192"/>
  <c r="AM192"/>
  <c r="AK192"/>
  <c r="AI192"/>
  <c r="AG192"/>
  <c r="AE192"/>
  <c r="AC192"/>
  <c r="AA192"/>
  <c r="Y192"/>
  <c r="W192"/>
  <c r="U192"/>
  <c r="S192"/>
  <c r="Q192"/>
  <c r="O192"/>
  <c r="M192"/>
  <c r="K192"/>
  <c r="I192"/>
  <c r="G192"/>
  <c r="E192"/>
  <c r="BH192"/>
  <c r="BF192"/>
  <c r="BD192"/>
  <c r="BB192"/>
  <c r="AZ192"/>
  <c r="AN192"/>
  <c r="AL192"/>
  <c r="AJ192"/>
  <c r="AH192"/>
  <c r="AF192"/>
  <c r="AD192"/>
  <c r="AB192"/>
  <c r="Z192"/>
  <c r="X192"/>
  <c r="V192"/>
  <c r="T192"/>
  <c r="R192"/>
  <c r="P192"/>
  <c r="N192"/>
  <c r="L192"/>
  <c r="J192"/>
  <c r="H192"/>
  <c r="F192"/>
  <c r="D192"/>
  <c r="BD583"/>
  <c r="E583"/>
  <c r="N583"/>
  <c r="M583"/>
  <c r="BK191"/>
  <c r="BP1169"/>
  <c r="BP777"/>
  <c r="A1171"/>
  <c r="A780"/>
  <c r="A389"/>
  <c r="BI583"/>
  <c r="BG583"/>
  <c r="BE583"/>
  <c r="BC583"/>
  <c r="AH583"/>
  <c r="AF583"/>
  <c r="AD583"/>
  <c r="AB583"/>
  <c r="Z583"/>
  <c r="X583"/>
  <c r="V583"/>
  <c r="T583"/>
  <c r="R583"/>
  <c r="P583"/>
  <c r="L583"/>
  <c r="J583"/>
  <c r="H583"/>
  <c r="F583"/>
  <c r="D583"/>
  <c r="BH583"/>
  <c r="BF583"/>
  <c r="BB583"/>
  <c r="AG583"/>
  <c r="AE583"/>
  <c r="AC583"/>
  <c r="AA583"/>
  <c r="Y583"/>
  <c r="W583"/>
  <c r="U583"/>
  <c r="S583"/>
  <c r="Q583"/>
  <c r="O583"/>
  <c r="K583"/>
  <c r="I583"/>
  <c r="G583"/>
  <c r="A193"/>
  <c r="BJ191"/>
  <c r="AX389" l="1"/>
  <c r="AV389"/>
  <c r="AT389"/>
  <c r="AR389"/>
  <c r="AP389"/>
  <c r="AY389"/>
  <c r="AW389"/>
  <c r="AU389"/>
  <c r="AS389"/>
  <c r="AQ389"/>
  <c r="BI389"/>
  <c r="BG389"/>
  <c r="BE389"/>
  <c r="BC389"/>
  <c r="BA389"/>
  <c r="AO389"/>
  <c r="AO584" s="1"/>
  <c r="AM389"/>
  <c r="AK389"/>
  <c r="AI389"/>
  <c r="AG389"/>
  <c r="AE389"/>
  <c r="AC389"/>
  <c r="AA389"/>
  <c r="Y389"/>
  <c r="W389"/>
  <c r="U389"/>
  <c r="S389"/>
  <c r="Q389"/>
  <c r="O389"/>
  <c r="M389"/>
  <c r="K389"/>
  <c r="I389"/>
  <c r="G389"/>
  <c r="E389"/>
  <c r="BH389"/>
  <c r="BF389"/>
  <c r="BD389"/>
  <c r="BB389"/>
  <c r="AZ389"/>
  <c r="AN389"/>
  <c r="AL389"/>
  <c r="AJ389"/>
  <c r="AH389"/>
  <c r="AF389"/>
  <c r="AD389"/>
  <c r="AB389"/>
  <c r="Z389"/>
  <c r="X389"/>
  <c r="V389"/>
  <c r="T389"/>
  <c r="R389"/>
  <c r="P389"/>
  <c r="N389"/>
  <c r="L389"/>
  <c r="J389"/>
  <c r="H389"/>
  <c r="F389"/>
  <c r="D389"/>
  <c r="AJ584"/>
  <c r="AK584"/>
  <c r="AS584"/>
  <c r="AW584"/>
  <c r="AP584"/>
  <c r="AT584"/>
  <c r="AX584"/>
  <c r="AN584"/>
  <c r="AL584"/>
  <c r="AZ584"/>
  <c r="AI584"/>
  <c r="AM584"/>
  <c r="BA584"/>
  <c r="AQ584"/>
  <c r="AU584"/>
  <c r="AY584"/>
  <c r="AR584"/>
  <c r="AV584"/>
  <c r="AY193"/>
  <c r="AW193"/>
  <c r="AU193"/>
  <c r="AS193"/>
  <c r="AQ193"/>
  <c r="AO193"/>
  <c r="AX193"/>
  <c r="AV193"/>
  <c r="AT193"/>
  <c r="AR193"/>
  <c r="AP193"/>
  <c r="BH193"/>
  <c r="BF193"/>
  <c r="BD193"/>
  <c r="BB193"/>
  <c r="AZ193"/>
  <c r="AN193"/>
  <c r="AL193"/>
  <c r="AJ193"/>
  <c r="AH193"/>
  <c r="AF193"/>
  <c r="AD193"/>
  <c r="AB193"/>
  <c r="Z193"/>
  <c r="X193"/>
  <c r="V193"/>
  <c r="T193"/>
  <c r="R193"/>
  <c r="P193"/>
  <c r="N193"/>
  <c r="L193"/>
  <c r="J193"/>
  <c r="H193"/>
  <c r="F193"/>
  <c r="D193"/>
  <c r="BI193"/>
  <c r="BG193"/>
  <c r="BE193"/>
  <c r="BC193"/>
  <c r="BA193"/>
  <c r="AM193"/>
  <c r="AK193"/>
  <c r="AI193"/>
  <c r="AG193"/>
  <c r="AE193"/>
  <c r="AC193"/>
  <c r="AA193"/>
  <c r="Y193"/>
  <c r="W193"/>
  <c r="U193"/>
  <c r="S193"/>
  <c r="Q193"/>
  <c r="O193"/>
  <c r="M193"/>
  <c r="K193"/>
  <c r="I193"/>
  <c r="G193"/>
  <c r="E193"/>
  <c r="U584"/>
  <c r="BK192"/>
  <c r="BP1170"/>
  <c r="BP778"/>
  <c r="BH584"/>
  <c r="BF584"/>
  <c r="BD584"/>
  <c r="BB584"/>
  <c r="AG584"/>
  <c r="AE584"/>
  <c r="AC584"/>
  <c r="AA584"/>
  <c r="Y584"/>
  <c r="W584"/>
  <c r="S584"/>
  <c r="Q584"/>
  <c r="O584"/>
  <c r="M584"/>
  <c r="K584"/>
  <c r="I584"/>
  <c r="G584"/>
  <c r="E584"/>
  <c r="A390"/>
  <c r="BI584"/>
  <c r="BG584"/>
  <c r="BE584"/>
  <c r="BC584"/>
  <c r="AH584"/>
  <c r="AF584"/>
  <c r="AD584"/>
  <c r="AB584"/>
  <c r="Z584"/>
  <c r="X584"/>
  <c r="V584"/>
  <c r="T584"/>
  <c r="R584"/>
  <c r="P584"/>
  <c r="N584"/>
  <c r="L584"/>
  <c r="J584"/>
  <c r="H584"/>
  <c r="F584"/>
  <c r="D584"/>
  <c r="A781"/>
  <c r="A1172"/>
  <c r="A194"/>
  <c r="BJ192"/>
  <c r="AX390" l="1"/>
  <c r="AX585" s="1"/>
  <c r="AV390"/>
  <c r="AT390"/>
  <c r="AT585" s="1"/>
  <c r="AR390"/>
  <c r="AP390"/>
  <c r="AP585" s="1"/>
  <c r="AY390"/>
  <c r="AY585" s="1"/>
  <c r="AW390"/>
  <c r="AW585" s="1"/>
  <c r="AU390"/>
  <c r="AU585" s="1"/>
  <c r="AS390"/>
  <c r="AQ390"/>
  <c r="AQ585" s="1"/>
  <c r="BI390"/>
  <c r="BG390"/>
  <c r="BE390"/>
  <c r="BC390"/>
  <c r="BA390"/>
  <c r="BA585" s="1"/>
  <c r="AO390"/>
  <c r="AO585" s="1"/>
  <c r="AM390"/>
  <c r="AK390"/>
  <c r="AI390"/>
  <c r="AI585" s="1"/>
  <c r="AG390"/>
  <c r="AE390"/>
  <c r="AC390"/>
  <c r="AA390"/>
  <c r="Y390"/>
  <c r="W390"/>
  <c r="U390"/>
  <c r="S390"/>
  <c r="Q390"/>
  <c r="O390"/>
  <c r="M390"/>
  <c r="K390"/>
  <c r="I390"/>
  <c r="G390"/>
  <c r="E390"/>
  <c r="BH390"/>
  <c r="BF390"/>
  <c r="BD390"/>
  <c r="BB390"/>
  <c r="AZ390"/>
  <c r="AZ585" s="1"/>
  <c r="AN390"/>
  <c r="AN585" s="1"/>
  <c r="AL390"/>
  <c r="AJ390"/>
  <c r="AJ585" s="1"/>
  <c r="AH390"/>
  <c r="AF390"/>
  <c r="AD390"/>
  <c r="AB390"/>
  <c r="Z390"/>
  <c r="X390"/>
  <c r="V390"/>
  <c r="T390"/>
  <c r="R390"/>
  <c r="P390"/>
  <c r="N390"/>
  <c r="L390"/>
  <c r="J390"/>
  <c r="H390"/>
  <c r="F390"/>
  <c r="D390"/>
  <c r="AK585"/>
  <c r="AM585"/>
  <c r="AL585"/>
  <c r="AR585"/>
  <c r="AV585"/>
  <c r="AS585"/>
  <c r="AX194"/>
  <c r="AV194"/>
  <c r="AT194"/>
  <c r="AR194"/>
  <c r="AP194"/>
  <c r="AY194"/>
  <c r="AW194"/>
  <c r="AU194"/>
  <c r="AS194"/>
  <c r="AQ194"/>
  <c r="AO194"/>
  <c r="BI194"/>
  <c r="BG194"/>
  <c r="BG195" s="1"/>
  <c r="BE194"/>
  <c r="BC194"/>
  <c r="BC195" s="1"/>
  <c r="BC196" s="1"/>
  <c r="BA194"/>
  <c r="AM194"/>
  <c r="AK194"/>
  <c r="AI194"/>
  <c r="AG194"/>
  <c r="AE194"/>
  <c r="AC194"/>
  <c r="AA194"/>
  <c r="Y194"/>
  <c r="W194"/>
  <c r="U194"/>
  <c r="S194"/>
  <c r="Q194"/>
  <c r="O194"/>
  <c r="M194"/>
  <c r="K194"/>
  <c r="I194"/>
  <c r="G194"/>
  <c r="E194"/>
  <c r="BH194"/>
  <c r="BH195" s="1"/>
  <c r="BF194"/>
  <c r="BD194"/>
  <c r="BD195" s="1"/>
  <c r="BD196" s="1"/>
  <c r="BB194"/>
  <c r="AZ194"/>
  <c r="AN194"/>
  <c r="AL194"/>
  <c r="AJ194"/>
  <c r="AH194"/>
  <c r="AH195" s="1"/>
  <c r="AH196" s="1"/>
  <c r="AF194"/>
  <c r="AF195" s="1"/>
  <c r="AF196" s="1"/>
  <c r="AD194"/>
  <c r="AB194"/>
  <c r="AB195" s="1"/>
  <c r="AB196" s="1"/>
  <c r="Z194"/>
  <c r="Z195" s="1"/>
  <c r="Z196" s="1"/>
  <c r="X194"/>
  <c r="X195" s="1"/>
  <c r="X196" s="1"/>
  <c r="V194"/>
  <c r="V195" s="1"/>
  <c r="V196" s="1"/>
  <c r="T194"/>
  <c r="T195" s="1"/>
  <c r="T196" s="1"/>
  <c r="R194"/>
  <c r="R195" s="1"/>
  <c r="R196" s="1"/>
  <c r="P194"/>
  <c r="P195" s="1"/>
  <c r="P196" s="1"/>
  <c r="N194"/>
  <c r="N195" s="1"/>
  <c r="N196" s="1"/>
  <c r="L194"/>
  <c r="L195" s="1"/>
  <c r="L196" s="1"/>
  <c r="J194"/>
  <c r="J195" s="1"/>
  <c r="J196" s="1"/>
  <c r="H194"/>
  <c r="H195" s="1"/>
  <c r="H196" s="1"/>
  <c r="F194"/>
  <c r="F195" s="1"/>
  <c r="F196" s="1"/>
  <c r="D194"/>
  <c r="BH585"/>
  <c r="Y585"/>
  <c r="I585"/>
  <c r="BD585"/>
  <c r="E585"/>
  <c r="M585"/>
  <c r="BK193"/>
  <c r="BP1171"/>
  <c r="BP779"/>
  <c r="BE195"/>
  <c r="BE196" s="1"/>
  <c r="AD195"/>
  <c r="AD196" s="1"/>
  <c r="A1173"/>
  <c r="A391"/>
  <c r="BI585"/>
  <c r="BG585"/>
  <c r="BE585"/>
  <c r="BC585"/>
  <c r="AH585"/>
  <c r="AF585"/>
  <c r="AD585"/>
  <c r="AB585"/>
  <c r="Z585"/>
  <c r="X585"/>
  <c r="V585"/>
  <c r="T585"/>
  <c r="R585"/>
  <c r="P585"/>
  <c r="N585"/>
  <c r="L585"/>
  <c r="J585"/>
  <c r="H585"/>
  <c r="F585"/>
  <c r="D585"/>
  <c r="BF585"/>
  <c r="BB585"/>
  <c r="AG585"/>
  <c r="AE585"/>
  <c r="AC585"/>
  <c r="AA585"/>
  <c r="W585"/>
  <c r="U585"/>
  <c r="S585"/>
  <c r="Q585"/>
  <c r="O585"/>
  <c r="K585"/>
  <c r="G585"/>
  <c r="BI195"/>
  <c r="BF195"/>
  <c r="BB195"/>
  <c r="BB196" s="1"/>
  <c r="AG195"/>
  <c r="AG196" s="1"/>
  <c r="AE195"/>
  <c r="AE196" s="1"/>
  <c r="AC195"/>
  <c r="AC196" s="1"/>
  <c r="AA195"/>
  <c r="AA196" s="1"/>
  <c r="Y195"/>
  <c r="Y196" s="1"/>
  <c r="W195"/>
  <c r="W196" s="1"/>
  <c r="U195"/>
  <c r="U196" s="1"/>
  <c r="S195"/>
  <c r="S196" s="1"/>
  <c r="Q195"/>
  <c r="Q196" s="1"/>
  <c r="O195"/>
  <c r="O196" s="1"/>
  <c r="M195"/>
  <c r="M196" s="1"/>
  <c r="K195"/>
  <c r="K196" s="1"/>
  <c r="I195"/>
  <c r="I196" s="1"/>
  <c r="G195"/>
  <c r="G196" s="1"/>
  <c r="E195"/>
  <c r="E196" s="1"/>
  <c r="BJ193"/>
  <c r="BI196" l="1"/>
  <c r="C60" i="9"/>
  <c r="O60" s="1"/>
  <c r="X60" s="1"/>
  <c r="BH196" i="7"/>
  <c r="C59" i="9"/>
  <c r="O59" s="1"/>
  <c r="X59" s="1"/>
  <c r="BG196" i="7"/>
  <c r="C58" i="9"/>
  <c r="O58" s="1"/>
  <c r="X58" s="1"/>
  <c r="BF196" i="7"/>
  <c r="C57" i="9"/>
  <c r="O57" s="1"/>
  <c r="X57" s="1"/>
  <c r="AX391" i="7"/>
  <c r="AX392" s="1"/>
  <c r="F49" i="9" s="1"/>
  <c r="R49" s="1"/>
  <c r="AA49" s="1"/>
  <c r="AV391" i="7"/>
  <c r="AV392" s="1"/>
  <c r="F47" i="9" s="1"/>
  <c r="R47" s="1"/>
  <c r="AA47" s="1"/>
  <c r="AT391" i="7"/>
  <c r="AT392" s="1"/>
  <c r="F45" i="9" s="1"/>
  <c r="R45" s="1"/>
  <c r="AA45" s="1"/>
  <c r="AR391" i="7"/>
  <c r="AR392" s="1"/>
  <c r="AP391"/>
  <c r="AP392" s="1"/>
  <c r="AY391"/>
  <c r="AY392" s="1"/>
  <c r="AW391"/>
  <c r="AW392" s="1"/>
  <c r="F48" i="9" s="1"/>
  <c r="R48" s="1"/>
  <c r="AA48" s="1"/>
  <c r="AU391" i="7"/>
  <c r="AU392" s="1"/>
  <c r="F46" i="9" s="1"/>
  <c r="R46" s="1"/>
  <c r="AA46" s="1"/>
  <c r="AS391" i="7"/>
  <c r="AS392" s="1"/>
  <c r="F44" i="9" s="1"/>
  <c r="R44" s="1"/>
  <c r="AA44" s="1"/>
  <c r="AQ391" i="7"/>
  <c r="AQ392" s="1"/>
  <c r="BI391"/>
  <c r="BG391"/>
  <c r="BE391"/>
  <c r="BC391"/>
  <c r="BA391"/>
  <c r="BA392" s="1"/>
  <c r="AO391"/>
  <c r="AO392" s="1"/>
  <c r="AM391"/>
  <c r="AM392" s="1"/>
  <c r="AK391"/>
  <c r="AK392" s="1"/>
  <c r="AI391"/>
  <c r="AI392" s="1"/>
  <c r="AG391"/>
  <c r="AE391"/>
  <c r="AC391"/>
  <c r="AA391"/>
  <c r="Y391"/>
  <c r="W391"/>
  <c r="U391"/>
  <c r="S391"/>
  <c r="Q391"/>
  <c r="O391"/>
  <c r="M391"/>
  <c r="K391"/>
  <c r="I391"/>
  <c r="BH391"/>
  <c r="BD391"/>
  <c r="AZ391"/>
  <c r="AZ392" s="1"/>
  <c r="AL391"/>
  <c r="AL392" s="1"/>
  <c r="AH391"/>
  <c r="AD391"/>
  <c r="Z391"/>
  <c r="V391"/>
  <c r="R391"/>
  <c r="N391"/>
  <c r="J391"/>
  <c r="G391"/>
  <c r="E391"/>
  <c r="BF391"/>
  <c r="BB391"/>
  <c r="AN391"/>
  <c r="AN392" s="1"/>
  <c r="AJ391"/>
  <c r="AJ392" s="1"/>
  <c r="AF391"/>
  <c r="AB391"/>
  <c r="X391"/>
  <c r="T391"/>
  <c r="P391"/>
  <c r="L391"/>
  <c r="H391"/>
  <c r="F391"/>
  <c r="D391"/>
  <c r="AS195"/>
  <c r="AS586"/>
  <c r="AS587" s="1"/>
  <c r="AW195"/>
  <c r="AW586"/>
  <c r="AW587" s="1"/>
  <c r="AP195"/>
  <c r="AP196" s="1"/>
  <c r="AP586"/>
  <c r="AP587" s="1"/>
  <c r="AT195"/>
  <c r="AT586"/>
  <c r="AT587" s="1"/>
  <c r="AX195"/>
  <c r="AX586"/>
  <c r="AX587" s="1"/>
  <c r="AQ195"/>
  <c r="AQ196" s="1"/>
  <c r="AQ586"/>
  <c r="AQ587" s="1"/>
  <c r="AU195"/>
  <c r="AU586"/>
  <c r="AU587" s="1"/>
  <c r="AY195"/>
  <c r="AY196" s="1"/>
  <c r="AY586"/>
  <c r="AY587" s="1"/>
  <c r="AR195"/>
  <c r="AR196" s="1"/>
  <c r="AR586"/>
  <c r="AR587" s="1"/>
  <c r="AV195"/>
  <c r="AV586"/>
  <c r="AV587" s="1"/>
  <c r="AJ195"/>
  <c r="AJ196" s="1"/>
  <c r="AN195"/>
  <c r="AN196" s="1"/>
  <c r="AN586"/>
  <c r="AN587" s="1"/>
  <c r="AI195"/>
  <c r="AI196" s="1"/>
  <c r="AI586"/>
  <c r="AI587" s="1"/>
  <c r="AM195"/>
  <c r="AM196" s="1"/>
  <c r="AM586"/>
  <c r="AM587" s="1"/>
  <c r="BA195"/>
  <c r="BA196" s="1"/>
  <c r="BA586"/>
  <c r="BA587" s="1"/>
  <c r="AL195"/>
  <c r="AL196" s="1"/>
  <c r="AL586"/>
  <c r="AL587" s="1"/>
  <c r="AZ195"/>
  <c r="AZ196" s="1"/>
  <c r="AK195"/>
  <c r="AK196" s="1"/>
  <c r="AK586"/>
  <c r="AK587" s="1"/>
  <c r="AO195"/>
  <c r="AO196" s="1"/>
  <c r="AO586"/>
  <c r="AO587" s="1"/>
  <c r="BB780"/>
  <c r="BB975" s="1"/>
  <c r="BF780"/>
  <c r="BF975" s="1"/>
  <c r="BG780"/>
  <c r="BG975" s="1"/>
  <c r="BC780"/>
  <c r="BC975" s="1"/>
  <c r="BE780"/>
  <c r="BE975" s="1"/>
  <c r="BH780"/>
  <c r="BH975" s="1"/>
  <c r="AH780"/>
  <c r="AH975" s="1"/>
  <c r="C33" i="9"/>
  <c r="O33" s="1"/>
  <c r="X33" s="1"/>
  <c r="BK194" i="7"/>
  <c r="BP1172"/>
  <c r="BP780"/>
  <c r="E780"/>
  <c r="E975" s="1"/>
  <c r="M780"/>
  <c r="M975" s="1"/>
  <c r="U780"/>
  <c r="U975" s="1"/>
  <c r="H780"/>
  <c r="H975" s="1"/>
  <c r="L780"/>
  <c r="L975" s="1"/>
  <c r="P780"/>
  <c r="P975" s="1"/>
  <c r="T780"/>
  <c r="T975" s="1"/>
  <c r="X780"/>
  <c r="X975" s="1"/>
  <c r="AB780"/>
  <c r="AB975" s="1"/>
  <c r="AF780"/>
  <c r="AF975" s="1"/>
  <c r="I780"/>
  <c r="I975" s="1"/>
  <c r="Q780"/>
  <c r="Q975" s="1"/>
  <c r="Y780"/>
  <c r="Y975" s="1"/>
  <c r="AG780"/>
  <c r="AG975" s="1"/>
  <c r="J780"/>
  <c r="R780"/>
  <c r="R975" s="1"/>
  <c r="Z780"/>
  <c r="Z975" s="1"/>
  <c r="BI780"/>
  <c r="BI975" s="1"/>
  <c r="G780"/>
  <c r="G975" s="1"/>
  <c r="K780"/>
  <c r="K975" s="1"/>
  <c r="O780"/>
  <c r="S780"/>
  <c r="S975" s="1"/>
  <c r="W780"/>
  <c r="W975" s="1"/>
  <c r="AA780"/>
  <c r="AA975" s="1"/>
  <c r="AE780"/>
  <c r="AE975" s="1"/>
  <c r="F780"/>
  <c r="F975" s="1"/>
  <c r="N780"/>
  <c r="N975" s="1"/>
  <c r="V780"/>
  <c r="AD780"/>
  <c r="AD975" s="1"/>
  <c r="BJ194"/>
  <c r="BL188"/>
  <c r="D195"/>
  <c r="BL190"/>
  <c r="AZ586" l="1"/>
  <c r="AZ587" s="1"/>
  <c r="AJ586"/>
  <c r="AJ587" s="1"/>
  <c r="AW196"/>
  <c r="C48" i="9"/>
  <c r="O48" s="1"/>
  <c r="X48" s="1"/>
  <c r="AV196" i="7"/>
  <c r="C47" i="9"/>
  <c r="O47" s="1"/>
  <c r="X47" s="1"/>
  <c r="AU196" i="7"/>
  <c r="C46" i="9"/>
  <c r="O46" s="1"/>
  <c r="X46" s="1"/>
  <c r="AX196" i="7"/>
  <c r="C49" i="9"/>
  <c r="O49" s="1"/>
  <c r="X49" s="1"/>
  <c r="AT196" i="7"/>
  <c r="C45" i="9"/>
  <c r="O45" s="1"/>
  <c r="X45" s="1"/>
  <c r="AS196" i="7"/>
  <c r="C44" i="9"/>
  <c r="O44" s="1"/>
  <c r="X44" s="1"/>
  <c r="AV197" i="7"/>
  <c r="AV781"/>
  <c r="AV976" s="1"/>
  <c r="AV780"/>
  <c r="AV975" s="1"/>
  <c r="AV779"/>
  <c r="AV974" s="1"/>
  <c r="AV778"/>
  <c r="AV973" s="1"/>
  <c r="AV777"/>
  <c r="AV972" s="1"/>
  <c r="AV776"/>
  <c r="AV971" s="1"/>
  <c r="AV775"/>
  <c r="AV970" s="1"/>
  <c r="AV774"/>
  <c r="AV969" s="1"/>
  <c r="AV773"/>
  <c r="AV968" s="1"/>
  <c r="AV772"/>
  <c r="AV967" s="1"/>
  <c r="AV771"/>
  <c r="AV966" s="1"/>
  <c r="AV770"/>
  <c r="AV965" s="1"/>
  <c r="AV769"/>
  <c r="AV964" s="1"/>
  <c r="AV768"/>
  <c r="AV963" s="1"/>
  <c r="AV767"/>
  <c r="AV962" s="1"/>
  <c r="AV766"/>
  <c r="AV961" s="1"/>
  <c r="AV765"/>
  <c r="AV960" s="1"/>
  <c r="AV764"/>
  <c r="AV959" s="1"/>
  <c r="AV763"/>
  <c r="AV958" s="1"/>
  <c r="AV762"/>
  <c r="AV957" s="1"/>
  <c r="AV761"/>
  <c r="AV956" s="1"/>
  <c r="AV760"/>
  <c r="AV955" s="1"/>
  <c r="AV759"/>
  <c r="AV954" s="1"/>
  <c r="AV758"/>
  <c r="AV953" s="1"/>
  <c r="AV757"/>
  <c r="AV952" s="1"/>
  <c r="AV756"/>
  <c r="AV951" s="1"/>
  <c r="AV755"/>
  <c r="AV950" s="1"/>
  <c r="AV754"/>
  <c r="AV949" s="1"/>
  <c r="AV753"/>
  <c r="AV948" s="1"/>
  <c r="AV752"/>
  <c r="AV947" s="1"/>
  <c r="AV751"/>
  <c r="AV946" s="1"/>
  <c r="AV750"/>
  <c r="AV945" s="1"/>
  <c r="AV749"/>
  <c r="AV944" s="1"/>
  <c r="AV748"/>
  <c r="AV943" s="1"/>
  <c r="AV747"/>
  <c r="AV942" s="1"/>
  <c r="AV746"/>
  <c r="AV941" s="1"/>
  <c r="AV745"/>
  <c r="AV940" s="1"/>
  <c r="AV744"/>
  <c r="AV939" s="1"/>
  <c r="AV743"/>
  <c r="AV938" s="1"/>
  <c r="AV742"/>
  <c r="AV937" s="1"/>
  <c r="AV741"/>
  <c r="AV936" s="1"/>
  <c r="AV740"/>
  <c r="AV935" s="1"/>
  <c r="AV739"/>
  <c r="AV934" s="1"/>
  <c r="AV738"/>
  <c r="AV933" s="1"/>
  <c r="AV737"/>
  <c r="AV932" s="1"/>
  <c r="AV736"/>
  <c r="AV931" s="1"/>
  <c r="AV735"/>
  <c r="AV930" s="1"/>
  <c r="AV734"/>
  <c r="AV929" s="1"/>
  <c r="AV733"/>
  <c r="AV928" s="1"/>
  <c r="AV732"/>
  <c r="AV927" s="1"/>
  <c r="AV731"/>
  <c r="AV926" s="1"/>
  <c r="AV730"/>
  <c r="AV925" s="1"/>
  <c r="AV729"/>
  <c r="AV924" s="1"/>
  <c r="AV728"/>
  <c r="AV923" s="1"/>
  <c r="AV727"/>
  <c r="AV922" s="1"/>
  <c r="AV726"/>
  <c r="AV921" s="1"/>
  <c r="AV725"/>
  <c r="AV920" s="1"/>
  <c r="AV724"/>
  <c r="AV919" s="1"/>
  <c r="AV723"/>
  <c r="AV918" s="1"/>
  <c r="AV722"/>
  <c r="AV917" s="1"/>
  <c r="AV721"/>
  <c r="AV916" s="1"/>
  <c r="AV720"/>
  <c r="AV915" s="1"/>
  <c r="AV719"/>
  <c r="AV914" s="1"/>
  <c r="AV718"/>
  <c r="AV913" s="1"/>
  <c r="AV717"/>
  <c r="AV912" s="1"/>
  <c r="AV716"/>
  <c r="AV911" s="1"/>
  <c r="AV715"/>
  <c r="AV910" s="1"/>
  <c r="AV714"/>
  <c r="AV909" s="1"/>
  <c r="AV713"/>
  <c r="AV908" s="1"/>
  <c r="AV712"/>
  <c r="AV907" s="1"/>
  <c r="AV711"/>
  <c r="AV906" s="1"/>
  <c r="AV710"/>
  <c r="AV905" s="1"/>
  <c r="AV709"/>
  <c r="AV904" s="1"/>
  <c r="AV708"/>
  <c r="AV903" s="1"/>
  <c r="AV707"/>
  <c r="AV902" s="1"/>
  <c r="AV706"/>
  <c r="AV901" s="1"/>
  <c r="AV705"/>
  <c r="AV900" s="1"/>
  <c r="AV704"/>
  <c r="AV899" s="1"/>
  <c r="AV703"/>
  <c r="AV898" s="1"/>
  <c r="AV702"/>
  <c r="AV897" s="1"/>
  <c r="AV701"/>
  <c r="AV896" s="1"/>
  <c r="AV700"/>
  <c r="AV895" s="1"/>
  <c r="AV699"/>
  <c r="AV894" s="1"/>
  <c r="AV698"/>
  <c r="AV893" s="1"/>
  <c r="AV697"/>
  <c r="AV892" s="1"/>
  <c r="AV696"/>
  <c r="AV891" s="1"/>
  <c r="AV695"/>
  <c r="AV890" s="1"/>
  <c r="AV694"/>
  <c r="AV889" s="1"/>
  <c r="AV693"/>
  <c r="AV888" s="1"/>
  <c r="AV692"/>
  <c r="AV887" s="1"/>
  <c r="AV691"/>
  <c r="AV886" s="1"/>
  <c r="AV690"/>
  <c r="AV885" s="1"/>
  <c r="AV689"/>
  <c r="AV884" s="1"/>
  <c r="AV688"/>
  <c r="AV883" s="1"/>
  <c r="AV687"/>
  <c r="AV882" s="1"/>
  <c r="AV686"/>
  <c r="AV881" s="1"/>
  <c r="AV685"/>
  <c r="AV880" s="1"/>
  <c r="AV684"/>
  <c r="AV879" s="1"/>
  <c r="AV683"/>
  <c r="AV878" s="1"/>
  <c r="AV682"/>
  <c r="AV877" s="1"/>
  <c r="AV681"/>
  <c r="AV876" s="1"/>
  <c r="AV680"/>
  <c r="AV875" s="1"/>
  <c r="AV679"/>
  <c r="AV874" s="1"/>
  <c r="AV678"/>
  <c r="AV873" s="1"/>
  <c r="AV677"/>
  <c r="AV872" s="1"/>
  <c r="AV676"/>
  <c r="AV871" s="1"/>
  <c r="AV675"/>
  <c r="AV870" s="1"/>
  <c r="AV674"/>
  <c r="AV869" s="1"/>
  <c r="AV673"/>
  <c r="AV868" s="1"/>
  <c r="AV672"/>
  <c r="AV867" s="1"/>
  <c r="AV671"/>
  <c r="AV866" s="1"/>
  <c r="AV670"/>
  <c r="AV865" s="1"/>
  <c r="AV669"/>
  <c r="AV864" s="1"/>
  <c r="AV668"/>
  <c r="AV863" s="1"/>
  <c r="AV667"/>
  <c r="AV862" s="1"/>
  <c r="AV666"/>
  <c r="AV861" s="1"/>
  <c r="AV665"/>
  <c r="AV860" s="1"/>
  <c r="AV664"/>
  <c r="AV859" s="1"/>
  <c r="AV663"/>
  <c r="AV858" s="1"/>
  <c r="AV662"/>
  <c r="AV857" s="1"/>
  <c r="AV661"/>
  <c r="AV856" s="1"/>
  <c r="AV660"/>
  <c r="AV855" s="1"/>
  <c r="AV659"/>
  <c r="AV854" s="1"/>
  <c r="AV658"/>
  <c r="AV853" s="1"/>
  <c r="AV657"/>
  <c r="AV852" s="1"/>
  <c r="AV656"/>
  <c r="AV851" s="1"/>
  <c r="AV655"/>
  <c r="AV850" s="1"/>
  <c r="AV654"/>
  <c r="AV849" s="1"/>
  <c r="AV653"/>
  <c r="AV848" s="1"/>
  <c r="AV652"/>
  <c r="AV847" s="1"/>
  <c r="AV651"/>
  <c r="AV846" s="1"/>
  <c r="AV650"/>
  <c r="AV845" s="1"/>
  <c r="AV649"/>
  <c r="AV844" s="1"/>
  <c r="AV648"/>
  <c r="AV843" s="1"/>
  <c r="AV647"/>
  <c r="AV842" s="1"/>
  <c r="AV646"/>
  <c r="AV841" s="1"/>
  <c r="AV645"/>
  <c r="AV840" s="1"/>
  <c r="AV644"/>
  <c r="AV839" s="1"/>
  <c r="AV643"/>
  <c r="AV838" s="1"/>
  <c r="AV642"/>
  <c r="AV837" s="1"/>
  <c r="AV641"/>
  <c r="AV836" s="1"/>
  <c r="AV640"/>
  <c r="AV835" s="1"/>
  <c r="AV639"/>
  <c r="AV834" s="1"/>
  <c r="AV638"/>
  <c r="AV833" s="1"/>
  <c r="AV637"/>
  <c r="AV832" s="1"/>
  <c r="AV636"/>
  <c r="AV831" s="1"/>
  <c r="AV635"/>
  <c r="AV830" s="1"/>
  <c r="AV634"/>
  <c r="AV829" s="1"/>
  <c r="AV633"/>
  <c r="AV828" s="1"/>
  <c r="AV632"/>
  <c r="AV827" s="1"/>
  <c r="AV631"/>
  <c r="AV826" s="1"/>
  <c r="AV630"/>
  <c r="AV825" s="1"/>
  <c r="AV629"/>
  <c r="AV824" s="1"/>
  <c r="AV628"/>
  <c r="AV823" s="1"/>
  <c r="AV627"/>
  <c r="AV822" s="1"/>
  <c r="AV626"/>
  <c r="AV821" s="1"/>
  <c r="AV625"/>
  <c r="AV820" s="1"/>
  <c r="AV624"/>
  <c r="AV819" s="1"/>
  <c r="AV623"/>
  <c r="AV818" s="1"/>
  <c r="AV622"/>
  <c r="AV817" s="1"/>
  <c r="AV621"/>
  <c r="AV816" s="1"/>
  <c r="AV620"/>
  <c r="AV815" s="1"/>
  <c r="AV619"/>
  <c r="AV814" s="1"/>
  <c r="AV618"/>
  <c r="AV813" s="1"/>
  <c r="AV617"/>
  <c r="AV812" s="1"/>
  <c r="AV616"/>
  <c r="AV811" s="1"/>
  <c r="AV615"/>
  <c r="AV810" s="1"/>
  <c r="AV614"/>
  <c r="AV809" s="1"/>
  <c r="AV613"/>
  <c r="AV808" s="1"/>
  <c r="AV612"/>
  <c r="AV807" s="1"/>
  <c r="AV611"/>
  <c r="AV806" s="1"/>
  <c r="AV610"/>
  <c r="AV805" s="1"/>
  <c r="AV609"/>
  <c r="AV804" s="1"/>
  <c r="AV608"/>
  <c r="AV803" s="1"/>
  <c r="AV607"/>
  <c r="AV802" s="1"/>
  <c r="AV606"/>
  <c r="AV801" s="1"/>
  <c r="AV605"/>
  <c r="AV800" s="1"/>
  <c r="AV604"/>
  <c r="AV799" s="1"/>
  <c r="AV603"/>
  <c r="AV798" s="1"/>
  <c r="AV602"/>
  <c r="AV797" s="1"/>
  <c r="AV601"/>
  <c r="AV796" s="1"/>
  <c r="AV600"/>
  <c r="AV795" s="1"/>
  <c r="AV599"/>
  <c r="AV794" s="1"/>
  <c r="AV598"/>
  <c r="AV793" s="1"/>
  <c r="AV597"/>
  <c r="AV792" s="1"/>
  <c r="AV596"/>
  <c r="AV791" s="1"/>
  <c r="AV595"/>
  <c r="AV790" s="1"/>
  <c r="AV594"/>
  <c r="AV789" s="1"/>
  <c r="AV593"/>
  <c r="AV788" s="1"/>
  <c r="AV592"/>
  <c r="AV787" s="1"/>
  <c r="AV591"/>
  <c r="AV786" s="1"/>
  <c r="AV590"/>
  <c r="AV785" s="1"/>
  <c r="AR197"/>
  <c r="AR781"/>
  <c r="AR976" s="1"/>
  <c r="AR780"/>
  <c r="AR975" s="1"/>
  <c r="AR779"/>
  <c r="AR974" s="1"/>
  <c r="AR778"/>
  <c r="AR973" s="1"/>
  <c r="AR777"/>
  <c r="AR972" s="1"/>
  <c r="AR776"/>
  <c r="AR971" s="1"/>
  <c r="AR775"/>
  <c r="AR970" s="1"/>
  <c r="AR774"/>
  <c r="AR969" s="1"/>
  <c r="AR773"/>
  <c r="AR968" s="1"/>
  <c r="AR772"/>
  <c r="AR967" s="1"/>
  <c r="AR771"/>
  <c r="AR966" s="1"/>
  <c r="AR770"/>
  <c r="AR965" s="1"/>
  <c r="AR769"/>
  <c r="AR964" s="1"/>
  <c r="AR768"/>
  <c r="AR963" s="1"/>
  <c r="AR767"/>
  <c r="AR962" s="1"/>
  <c r="AR766"/>
  <c r="AR961" s="1"/>
  <c r="AR765"/>
  <c r="AR960" s="1"/>
  <c r="AR764"/>
  <c r="AR959" s="1"/>
  <c r="AR763"/>
  <c r="AR958" s="1"/>
  <c r="AR762"/>
  <c r="AR957" s="1"/>
  <c r="AR761"/>
  <c r="AR956" s="1"/>
  <c r="AR760"/>
  <c r="AR955" s="1"/>
  <c r="AR759"/>
  <c r="AR954" s="1"/>
  <c r="AR758"/>
  <c r="AR953" s="1"/>
  <c r="AR757"/>
  <c r="AR952" s="1"/>
  <c r="AR756"/>
  <c r="AR951" s="1"/>
  <c r="AR755"/>
  <c r="AR950" s="1"/>
  <c r="AR754"/>
  <c r="AR949" s="1"/>
  <c r="AR753"/>
  <c r="AR948" s="1"/>
  <c r="AR752"/>
  <c r="AR947" s="1"/>
  <c r="AR751"/>
  <c r="AR946" s="1"/>
  <c r="AR750"/>
  <c r="AR945" s="1"/>
  <c r="AR749"/>
  <c r="AR944" s="1"/>
  <c r="AR748"/>
  <c r="AR943" s="1"/>
  <c r="AR747"/>
  <c r="AR942" s="1"/>
  <c r="AR746"/>
  <c r="AR941" s="1"/>
  <c r="AR745"/>
  <c r="AR940" s="1"/>
  <c r="AR744"/>
  <c r="AR939" s="1"/>
  <c r="AR743"/>
  <c r="AR938" s="1"/>
  <c r="AR742"/>
  <c r="AR937" s="1"/>
  <c r="AR741"/>
  <c r="AR936" s="1"/>
  <c r="AR740"/>
  <c r="AR935" s="1"/>
  <c r="AR739"/>
  <c r="AR934" s="1"/>
  <c r="AR738"/>
  <c r="AR933" s="1"/>
  <c r="AR737"/>
  <c r="AR932" s="1"/>
  <c r="AR736"/>
  <c r="AR931" s="1"/>
  <c r="AR735"/>
  <c r="AR930" s="1"/>
  <c r="AR734"/>
  <c r="AR929" s="1"/>
  <c r="AR733"/>
  <c r="AR928" s="1"/>
  <c r="AR732"/>
  <c r="AR927" s="1"/>
  <c r="AR731"/>
  <c r="AR926" s="1"/>
  <c r="AR730"/>
  <c r="AR925" s="1"/>
  <c r="AR729"/>
  <c r="AR924" s="1"/>
  <c r="AR728"/>
  <c r="AR923" s="1"/>
  <c r="AR727"/>
  <c r="AR922" s="1"/>
  <c r="AR726"/>
  <c r="AR921" s="1"/>
  <c r="AR725"/>
  <c r="AR920" s="1"/>
  <c r="AR724"/>
  <c r="AR919" s="1"/>
  <c r="AR723"/>
  <c r="AR918" s="1"/>
  <c r="AR722"/>
  <c r="AR917" s="1"/>
  <c r="AR721"/>
  <c r="AR916" s="1"/>
  <c r="AR720"/>
  <c r="AR915" s="1"/>
  <c r="AR719"/>
  <c r="AR914" s="1"/>
  <c r="AR718"/>
  <c r="AR913" s="1"/>
  <c r="AR717"/>
  <c r="AR912" s="1"/>
  <c r="AR716"/>
  <c r="AR911" s="1"/>
  <c r="AR715"/>
  <c r="AR910" s="1"/>
  <c r="AR714"/>
  <c r="AR909" s="1"/>
  <c r="AR713"/>
  <c r="AR908" s="1"/>
  <c r="AR712"/>
  <c r="AR907" s="1"/>
  <c r="AR711"/>
  <c r="AR906" s="1"/>
  <c r="AR710"/>
  <c r="AR905" s="1"/>
  <c r="AR709"/>
  <c r="AR904" s="1"/>
  <c r="AR708"/>
  <c r="AR903" s="1"/>
  <c r="AR707"/>
  <c r="AR902" s="1"/>
  <c r="AR706"/>
  <c r="AR901" s="1"/>
  <c r="AR705"/>
  <c r="AR900" s="1"/>
  <c r="AR704"/>
  <c r="AR899" s="1"/>
  <c r="AR703"/>
  <c r="AR898" s="1"/>
  <c r="AR702"/>
  <c r="AR897" s="1"/>
  <c r="AR701"/>
  <c r="AR896" s="1"/>
  <c r="AR700"/>
  <c r="AR895" s="1"/>
  <c r="AR699"/>
  <c r="AR894" s="1"/>
  <c r="AR698"/>
  <c r="AR893" s="1"/>
  <c r="AR697"/>
  <c r="AR892" s="1"/>
  <c r="AR696"/>
  <c r="AR891" s="1"/>
  <c r="AR695"/>
  <c r="AR890" s="1"/>
  <c r="AR694"/>
  <c r="AR889" s="1"/>
  <c r="AR693"/>
  <c r="AR888" s="1"/>
  <c r="AR692"/>
  <c r="AR887" s="1"/>
  <c r="AR691"/>
  <c r="AR886" s="1"/>
  <c r="AR690"/>
  <c r="AR885" s="1"/>
  <c r="AR689"/>
  <c r="AR884" s="1"/>
  <c r="AR688"/>
  <c r="AR883" s="1"/>
  <c r="AR687"/>
  <c r="AR882" s="1"/>
  <c r="AR686"/>
  <c r="AR881" s="1"/>
  <c r="AR685"/>
  <c r="AR880" s="1"/>
  <c r="AR684"/>
  <c r="AR879" s="1"/>
  <c r="AR683"/>
  <c r="AR878" s="1"/>
  <c r="AR682"/>
  <c r="AR877" s="1"/>
  <c r="AR681"/>
  <c r="AR876" s="1"/>
  <c r="AR680"/>
  <c r="AR875" s="1"/>
  <c r="AR679"/>
  <c r="AR874" s="1"/>
  <c r="AR678"/>
  <c r="AR873" s="1"/>
  <c r="AR677"/>
  <c r="AR872" s="1"/>
  <c r="AR676"/>
  <c r="AR871" s="1"/>
  <c r="AR675"/>
  <c r="AR870" s="1"/>
  <c r="AR674"/>
  <c r="AR869" s="1"/>
  <c r="AR673"/>
  <c r="AR868" s="1"/>
  <c r="AR672"/>
  <c r="AR867" s="1"/>
  <c r="AR671"/>
  <c r="AR866" s="1"/>
  <c r="AR670"/>
  <c r="AR865" s="1"/>
  <c r="AR669"/>
  <c r="AR864" s="1"/>
  <c r="AR668"/>
  <c r="AR863" s="1"/>
  <c r="AR667"/>
  <c r="AR862" s="1"/>
  <c r="AR666"/>
  <c r="AR861" s="1"/>
  <c r="AR665"/>
  <c r="AR860" s="1"/>
  <c r="AR664"/>
  <c r="AR859" s="1"/>
  <c r="AR663"/>
  <c r="AR858" s="1"/>
  <c r="AR662"/>
  <c r="AR857" s="1"/>
  <c r="AR661"/>
  <c r="AR856" s="1"/>
  <c r="AR660"/>
  <c r="AR855" s="1"/>
  <c r="AR659"/>
  <c r="AR854" s="1"/>
  <c r="AR658"/>
  <c r="AR853" s="1"/>
  <c r="AR657"/>
  <c r="AR852" s="1"/>
  <c r="AR656"/>
  <c r="AR851" s="1"/>
  <c r="AR655"/>
  <c r="AR850" s="1"/>
  <c r="AR654"/>
  <c r="AR849" s="1"/>
  <c r="AR653"/>
  <c r="AR848" s="1"/>
  <c r="AR652"/>
  <c r="AR847" s="1"/>
  <c r="AR651"/>
  <c r="AR846" s="1"/>
  <c r="AR650"/>
  <c r="AR845" s="1"/>
  <c r="AR649"/>
  <c r="AR844" s="1"/>
  <c r="AR648"/>
  <c r="AR843" s="1"/>
  <c r="AR647"/>
  <c r="AR842" s="1"/>
  <c r="AR646"/>
  <c r="AR841" s="1"/>
  <c r="AR645"/>
  <c r="AR840" s="1"/>
  <c r="AR644"/>
  <c r="AR839" s="1"/>
  <c r="AR643"/>
  <c r="AR838" s="1"/>
  <c r="AR642"/>
  <c r="AR837" s="1"/>
  <c r="AR641"/>
  <c r="AR836" s="1"/>
  <c r="AR640"/>
  <c r="AR835" s="1"/>
  <c r="AR639"/>
  <c r="AR834" s="1"/>
  <c r="AR638"/>
  <c r="AR833" s="1"/>
  <c r="AR637"/>
  <c r="AR832" s="1"/>
  <c r="AR636"/>
  <c r="AR831" s="1"/>
  <c r="AR635"/>
  <c r="AR830" s="1"/>
  <c r="AR634"/>
  <c r="AR829" s="1"/>
  <c r="AR633"/>
  <c r="AR828" s="1"/>
  <c r="AR632"/>
  <c r="AR827" s="1"/>
  <c r="AR631"/>
  <c r="AR826" s="1"/>
  <c r="AR630"/>
  <c r="AR825" s="1"/>
  <c r="AR629"/>
  <c r="AR824" s="1"/>
  <c r="AR628"/>
  <c r="AR823" s="1"/>
  <c r="AR627"/>
  <c r="AR822" s="1"/>
  <c r="AR626"/>
  <c r="AR821" s="1"/>
  <c r="AR625"/>
  <c r="AR820" s="1"/>
  <c r="AR624"/>
  <c r="AR819" s="1"/>
  <c r="AR623"/>
  <c r="AR818" s="1"/>
  <c r="AR622"/>
  <c r="AR817" s="1"/>
  <c r="AR621"/>
  <c r="AR816" s="1"/>
  <c r="AR620"/>
  <c r="AR815" s="1"/>
  <c r="AR619"/>
  <c r="AR814" s="1"/>
  <c r="AR618"/>
  <c r="AR813" s="1"/>
  <c r="AR617"/>
  <c r="AR812" s="1"/>
  <c r="AR616"/>
  <c r="AR811" s="1"/>
  <c r="AR615"/>
  <c r="AR810" s="1"/>
  <c r="AR614"/>
  <c r="AR809" s="1"/>
  <c r="AR613"/>
  <c r="AR808" s="1"/>
  <c r="AR612"/>
  <c r="AR807" s="1"/>
  <c r="AR611"/>
  <c r="AR806" s="1"/>
  <c r="AR610"/>
  <c r="AR805" s="1"/>
  <c r="AR609"/>
  <c r="AR804" s="1"/>
  <c r="AR608"/>
  <c r="AR803" s="1"/>
  <c r="AR607"/>
  <c r="AR802" s="1"/>
  <c r="AR606"/>
  <c r="AR801" s="1"/>
  <c r="AR605"/>
  <c r="AR800" s="1"/>
  <c r="AR604"/>
  <c r="AR799" s="1"/>
  <c r="AR603"/>
  <c r="AR798" s="1"/>
  <c r="AR602"/>
  <c r="AR797" s="1"/>
  <c r="AR601"/>
  <c r="AR796" s="1"/>
  <c r="AR600"/>
  <c r="AR795" s="1"/>
  <c r="AR599"/>
  <c r="AR794" s="1"/>
  <c r="AR598"/>
  <c r="AR793" s="1"/>
  <c r="AR597"/>
  <c r="AR792" s="1"/>
  <c r="AR596"/>
  <c r="AR791" s="1"/>
  <c r="AR595"/>
  <c r="AR790" s="1"/>
  <c r="AR594"/>
  <c r="AR789" s="1"/>
  <c r="AR593"/>
  <c r="AR788" s="1"/>
  <c r="AR592"/>
  <c r="AR787" s="1"/>
  <c r="AR591"/>
  <c r="AR786" s="1"/>
  <c r="AR590"/>
  <c r="AY197"/>
  <c r="AY781"/>
  <c r="AY976" s="1"/>
  <c r="AY780"/>
  <c r="AY975" s="1"/>
  <c r="AY779"/>
  <c r="AY974" s="1"/>
  <c r="AY778"/>
  <c r="AY973" s="1"/>
  <c r="AY777"/>
  <c r="AY972" s="1"/>
  <c r="AY776"/>
  <c r="AY971" s="1"/>
  <c r="AY775"/>
  <c r="AY970" s="1"/>
  <c r="AY774"/>
  <c r="AY969" s="1"/>
  <c r="AY773"/>
  <c r="AY968" s="1"/>
  <c r="AY772"/>
  <c r="AY967" s="1"/>
  <c r="AY771"/>
  <c r="AY966" s="1"/>
  <c r="AY770"/>
  <c r="AY965" s="1"/>
  <c r="AY769"/>
  <c r="AY964" s="1"/>
  <c r="AY768"/>
  <c r="AY963" s="1"/>
  <c r="AY767"/>
  <c r="AY962" s="1"/>
  <c r="AY766"/>
  <c r="AY961" s="1"/>
  <c r="AY765"/>
  <c r="AY960" s="1"/>
  <c r="AY764"/>
  <c r="AY959" s="1"/>
  <c r="AY763"/>
  <c r="AY958" s="1"/>
  <c r="AY762"/>
  <c r="AY957" s="1"/>
  <c r="AY761"/>
  <c r="AY956" s="1"/>
  <c r="AY760"/>
  <c r="AY955" s="1"/>
  <c r="AY759"/>
  <c r="AY954" s="1"/>
  <c r="AY758"/>
  <c r="AY953" s="1"/>
  <c r="AY757"/>
  <c r="AY952" s="1"/>
  <c r="AY756"/>
  <c r="AY951" s="1"/>
  <c r="AY755"/>
  <c r="AY950" s="1"/>
  <c r="AY754"/>
  <c r="AY949" s="1"/>
  <c r="AY753"/>
  <c r="AY948" s="1"/>
  <c r="AY752"/>
  <c r="AY947" s="1"/>
  <c r="AY751"/>
  <c r="AY946" s="1"/>
  <c r="AY750"/>
  <c r="AY945" s="1"/>
  <c r="AY749"/>
  <c r="AY944" s="1"/>
  <c r="AY748"/>
  <c r="AY943" s="1"/>
  <c r="AY747"/>
  <c r="AY942" s="1"/>
  <c r="AY746"/>
  <c r="AY941" s="1"/>
  <c r="AY745"/>
  <c r="AY940" s="1"/>
  <c r="AY744"/>
  <c r="AY939" s="1"/>
  <c r="AY743"/>
  <c r="AY938" s="1"/>
  <c r="AY742"/>
  <c r="AY937" s="1"/>
  <c r="AY741"/>
  <c r="AY936" s="1"/>
  <c r="AY740"/>
  <c r="AY935" s="1"/>
  <c r="AY739"/>
  <c r="AY934" s="1"/>
  <c r="AY738"/>
  <c r="AY933" s="1"/>
  <c r="AY737"/>
  <c r="AY932" s="1"/>
  <c r="AY736"/>
  <c r="AY931" s="1"/>
  <c r="AY735"/>
  <c r="AY930" s="1"/>
  <c r="AY734"/>
  <c r="AY929" s="1"/>
  <c r="AY733"/>
  <c r="AY928" s="1"/>
  <c r="AY732"/>
  <c r="AY927" s="1"/>
  <c r="AY731"/>
  <c r="AY926" s="1"/>
  <c r="AY730"/>
  <c r="AY925" s="1"/>
  <c r="AY729"/>
  <c r="AY924" s="1"/>
  <c r="AY728"/>
  <c r="AY923" s="1"/>
  <c r="AY727"/>
  <c r="AY922" s="1"/>
  <c r="AY726"/>
  <c r="AY921" s="1"/>
  <c r="AY725"/>
  <c r="AY920" s="1"/>
  <c r="AY724"/>
  <c r="AY919" s="1"/>
  <c r="AY723"/>
  <c r="AY918" s="1"/>
  <c r="AY722"/>
  <c r="AY917" s="1"/>
  <c r="AY721"/>
  <c r="AY916" s="1"/>
  <c r="AY720"/>
  <c r="AY915" s="1"/>
  <c r="AY719"/>
  <c r="AY914" s="1"/>
  <c r="AY718"/>
  <c r="AY913" s="1"/>
  <c r="AY717"/>
  <c r="AY912" s="1"/>
  <c r="AY716"/>
  <c r="AY911" s="1"/>
  <c r="AY715"/>
  <c r="AY910" s="1"/>
  <c r="AY714"/>
  <c r="AY909" s="1"/>
  <c r="AY713"/>
  <c r="AY908" s="1"/>
  <c r="AY712"/>
  <c r="AY907" s="1"/>
  <c r="AY711"/>
  <c r="AY906" s="1"/>
  <c r="AY710"/>
  <c r="AY905" s="1"/>
  <c r="AY709"/>
  <c r="AY904" s="1"/>
  <c r="AY708"/>
  <c r="AY903" s="1"/>
  <c r="AY707"/>
  <c r="AY902" s="1"/>
  <c r="AY706"/>
  <c r="AY901" s="1"/>
  <c r="AY705"/>
  <c r="AY900" s="1"/>
  <c r="AY704"/>
  <c r="AY899" s="1"/>
  <c r="AY703"/>
  <c r="AY898" s="1"/>
  <c r="AY702"/>
  <c r="AY897" s="1"/>
  <c r="AY701"/>
  <c r="AY896" s="1"/>
  <c r="AY700"/>
  <c r="AY895" s="1"/>
  <c r="AY699"/>
  <c r="AY894" s="1"/>
  <c r="AY698"/>
  <c r="AY893" s="1"/>
  <c r="AY697"/>
  <c r="AY892" s="1"/>
  <c r="AY696"/>
  <c r="AY891" s="1"/>
  <c r="AY695"/>
  <c r="AY890" s="1"/>
  <c r="AY694"/>
  <c r="AY889" s="1"/>
  <c r="AY693"/>
  <c r="AY888" s="1"/>
  <c r="AY692"/>
  <c r="AY887" s="1"/>
  <c r="AY691"/>
  <c r="AY886" s="1"/>
  <c r="AY690"/>
  <c r="AY885" s="1"/>
  <c r="AY689"/>
  <c r="AY884" s="1"/>
  <c r="AY688"/>
  <c r="AY883" s="1"/>
  <c r="AY687"/>
  <c r="AY882" s="1"/>
  <c r="AY686"/>
  <c r="AY881" s="1"/>
  <c r="AY685"/>
  <c r="AY880" s="1"/>
  <c r="AY684"/>
  <c r="AY879" s="1"/>
  <c r="AY683"/>
  <c r="AY878" s="1"/>
  <c r="AY682"/>
  <c r="AY877" s="1"/>
  <c r="AY681"/>
  <c r="AY876" s="1"/>
  <c r="AY680"/>
  <c r="AY875" s="1"/>
  <c r="AY679"/>
  <c r="AY874" s="1"/>
  <c r="AY678"/>
  <c r="AY873" s="1"/>
  <c r="AY677"/>
  <c r="AY872" s="1"/>
  <c r="AY676"/>
  <c r="AY871" s="1"/>
  <c r="AY675"/>
  <c r="AY870" s="1"/>
  <c r="AY674"/>
  <c r="AY869" s="1"/>
  <c r="AY673"/>
  <c r="AY868" s="1"/>
  <c r="AY672"/>
  <c r="AY867" s="1"/>
  <c r="AY671"/>
  <c r="AY866" s="1"/>
  <c r="AY670"/>
  <c r="AY865" s="1"/>
  <c r="AY669"/>
  <c r="AY864" s="1"/>
  <c r="AY668"/>
  <c r="AY863" s="1"/>
  <c r="AY667"/>
  <c r="AY862" s="1"/>
  <c r="AY666"/>
  <c r="AY861" s="1"/>
  <c r="AY665"/>
  <c r="AY860" s="1"/>
  <c r="AY664"/>
  <c r="AY859" s="1"/>
  <c r="AY663"/>
  <c r="AY858" s="1"/>
  <c r="AY662"/>
  <c r="AY857" s="1"/>
  <c r="AY661"/>
  <c r="AY856" s="1"/>
  <c r="AY660"/>
  <c r="AY855" s="1"/>
  <c r="AY659"/>
  <c r="AY854" s="1"/>
  <c r="AY658"/>
  <c r="AY853" s="1"/>
  <c r="AY657"/>
  <c r="AY852" s="1"/>
  <c r="AY656"/>
  <c r="AY851" s="1"/>
  <c r="AY655"/>
  <c r="AY850" s="1"/>
  <c r="AY654"/>
  <c r="AY849" s="1"/>
  <c r="AY653"/>
  <c r="AY848" s="1"/>
  <c r="AY652"/>
  <c r="AY847" s="1"/>
  <c r="AY651"/>
  <c r="AY846" s="1"/>
  <c r="AY650"/>
  <c r="AY845" s="1"/>
  <c r="AY649"/>
  <c r="AY844" s="1"/>
  <c r="AY648"/>
  <c r="AY843" s="1"/>
  <c r="AY647"/>
  <c r="AY842" s="1"/>
  <c r="AY646"/>
  <c r="AY841" s="1"/>
  <c r="AY645"/>
  <c r="AY840" s="1"/>
  <c r="AY644"/>
  <c r="AY839" s="1"/>
  <c r="AY643"/>
  <c r="AY838" s="1"/>
  <c r="AY642"/>
  <c r="AY837" s="1"/>
  <c r="AY641"/>
  <c r="AY836" s="1"/>
  <c r="AY640"/>
  <c r="AY835" s="1"/>
  <c r="AY639"/>
  <c r="AY834" s="1"/>
  <c r="AY638"/>
  <c r="AY833" s="1"/>
  <c r="AY637"/>
  <c r="AY832" s="1"/>
  <c r="AY636"/>
  <c r="AY831" s="1"/>
  <c r="AY635"/>
  <c r="AY830" s="1"/>
  <c r="AY634"/>
  <c r="AY829" s="1"/>
  <c r="AY633"/>
  <c r="AY828" s="1"/>
  <c r="AY632"/>
  <c r="AY827" s="1"/>
  <c r="AY631"/>
  <c r="AY826" s="1"/>
  <c r="AY630"/>
  <c r="AY825" s="1"/>
  <c r="AY629"/>
  <c r="AY824" s="1"/>
  <c r="AY628"/>
  <c r="AY823" s="1"/>
  <c r="AY627"/>
  <c r="AY822" s="1"/>
  <c r="AY626"/>
  <c r="AY821" s="1"/>
  <c r="AY625"/>
  <c r="AY820" s="1"/>
  <c r="AY624"/>
  <c r="AY819" s="1"/>
  <c r="AY623"/>
  <c r="AY818" s="1"/>
  <c r="AY622"/>
  <c r="AY817" s="1"/>
  <c r="AY621"/>
  <c r="AY816" s="1"/>
  <c r="AY620"/>
  <c r="AY815" s="1"/>
  <c r="AY619"/>
  <c r="AY814" s="1"/>
  <c r="AY618"/>
  <c r="AY813" s="1"/>
  <c r="AY617"/>
  <c r="AY812" s="1"/>
  <c r="AY616"/>
  <c r="AY811" s="1"/>
  <c r="AY615"/>
  <c r="AY810" s="1"/>
  <c r="AY614"/>
  <c r="AY809" s="1"/>
  <c r="AY613"/>
  <c r="AY808" s="1"/>
  <c r="AY612"/>
  <c r="AY807" s="1"/>
  <c r="AY611"/>
  <c r="AY806" s="1"/>
  <c r="AY610"/>
  <c r="AY805" s="1"/>
  <c r="AY609"/>
  <c r="AY804" s="1"/>
  <c r="AY608"/>
  <c r="AY803" s="1"/>
  <c r="AY607"/>
  <c r="AY802" s="1"/>
  <c r="AY606"/>
  <c r="AY801" s="1"/>
  <c r="AY605"/>
  <c r="AY800" s="1"/>
  <c r="AY604"/>
  <c r="AY799" s="1"/>
  <c r="AY603"/>
  <c r="AY798" s="1"/>
  <c r="AY602"/>
  <c r="AY797" s="1"/>
  <c r="AY601"/>
  <c r="AY796" s="1"/>
  <c r="AY600"/>
  <c r="AY795" s="1"/>
  <c r="AY599"/>
  <c r="AY794" s="1"/>
  <c r="AY598"/>
  <c r="AY793" s="1"/>
  <c r="AY597"/>
  <c r="AY792" s="1"/>
  <c r="AY596"/>
  <c r="AY791" s="1"/>
  <c r="AY595"/>
  <c r="AY790" s="1"/>
  <c r="AY594"/>
  <c r="AY789" s="1"/>
  <c r="AY593"/>
  <c r="AY788" s="1"/>
  <c r="AY592"/>
  <c r="AY787" s="1"/>
  <c r="AY591"/>
  <c r="AY786" s="1"/>
  <c r="AY590"/>
  <c r="AY785" s="1"/>
  <c r="AU197"/>
  <c r="AU781"/>
  <c r="AU976" s="1"/>
  <c r="AU780"/>
  <c r="AU975" s="1"/>
  <c r="AU779"/>
  <c r="AU974" s="1"/>
  <c r="AU778"/>
  <c r="AU973" s="1"/>
  <c r="AU777"/>
  <c r="AU972" s="1"/>
  <c r="AU776"/>
  <c r="AU971" s="1"/>
  <c r="AU775"/>
  <c r="AU970" s="1"/>
  <c r="AU774"/>
  <c r="AU969" s="1"/>
  <c r="AU773"/>
  <c r="AU968" s="1"/>
  <c r="AU772"/>
  <c r="AU967" s="1"/>
  <c r="AU771"/>
  <c r="AU966" s="1"/>
  <c r="AU770"/>
  <c r="AU965" s="1"/>
  <c r="AU769"/>
  <c r="AU964" s="1"/>
  <c r="AU768"/>
  <c r="AU963" s="1"/>
  <c r="AU767"/>
  <c r="AU962" s="1"/>
  <c r="AU766"/>
  <c r="AU961" s="1"/>
  <c r="AU765"/>
  <c r="AU960" s="1"/>
  <c r="AU764"/>
  <c r="AU959" s="1"/>
  <c r="AU763"/>
  <c r="AU958" s="1"/>
  <c r="AU762"/>
  <c r="AU957" s="1"/>
  <c r="AU761"/>
  <c r="AU956" s="1"/>
  <c r="AU760"/>
  <c r="AU955" s="1"/>
  <c r="AU759"/>
  <c r="AU954" s="1"/>
  <c r="AU758"/>
  <c r="AU953" s="1"/>
  <c r="AU757"/>
  <c r="AU952" s="1"/>
  <c r="AU756"/>
  <c r="AU951" s="1"/>
  <c r="AU755"/>
  <c r="AU950" s="1"/>
  <c r="AU754"/>
  <c r="AU949" s="1"/>
  <c r="AU753"/>
  <c r="AU948" s="1"/>
  <c r="AU752"/>
  <c r="AU947" s="1"/>
  <c r="AU751"/>
  <c r="AU946" s="1"/>
  <c r="AU750"/>
  <c r="AU945" s="1"/>
  <c r="AU749"/>
  <c r="AU944" s="1"/>
  <c r="AU748"/>
  <c r="AU943" s="1"/>
  <c r="AU747"/>
  <c r="AU942" s="1"/>
  <c r="AU746"/>
  <c r="AU941" s="1"/>
  <c r="AU745"/>
  <c r="AU940" s="1"/>
  <c r="AU744"/>
  <c r="AU939" s="1"/>
  <c r="AU743"/>
  <c r="AU938" s="1"/>
  <c r="AU742"/>
  <c r="AU937" s="1"/>
  <c r="AU741"/>
  <c r="AU936" s="1"/>
  <c r="AU740"/>
  <c r="AU935" s="1"/>
  <c r="AU739"/>
  <c r="AU934" s="1"/>
  <c r="AU738"/>
  <c r="AU933" s="1"/>
  <c r="AU737"/>
  <c r="AU932" s="1"/>
  <c r="AU736"/>
  <c r="AU931" s="1"/>
  <c r="AU735"/>
  <c r="AU930" s="1"/>
  <c r="AU734"/>
  <c r="AU929" s="1"/>
  <c r="AU733"/>
  <c r="AU928" s="1"/>
  <c r="AU732"/>
  <c r="AU927" s="1"/>
  <c r="AU731"/>
  <c r="AU926" s="1"/>
  <c r="AU730"/>
  <c r="AU925" s="1"/>
  <c r="AU729"/>
  <c r="AU924" s="1"/>
  <c r="AU728"/>
  <c r="AU923" s="1"/>
  <c r="AU727"/>
  <c r="AU922" s="1"/>
  <c r="AU726"/>
  <c r="AU921" s="1"/>
  <c r="AU725"/>
  <c r="AU920" s="1"/>
  <c r="AU724"/>
  <c r="AU919" s="1"/>
  <c r="AU723"/>
  <c r="AU918" s="1"/>
  <c r="AU722"/>
  <c r="AU917" s="1"/>
  <c r="AU721"/>
  <c r="AU916" s="1"/>
  <c r="AU720"/>
  <c r="AU915" s="1"/>
  <c r="AU719"/>
  <c r="AU914" s="1"/>
  <c r="AU718"/>
  <c r="AU913" s="1"/>
  <c r="AU717"/>
  <c r="AU912" s="1"/>
  <c r="AU716"/>
  <c r="AU911" s="1"/>
  <c r="AU715"/>
  <c r="AU910" s="1"/>
  <c r="AU714"/>
  <c r="AU909" s="1"/>
  <c r="AU713"/>
  <c r="AU908" s="1"/>
  <c r="AU712"/>
  <c r="AU907" s="1"/>
  <c r="AU711"/>
  <c r="AU906" s="1"/>
  <c r="AU710"/>
  <c r="AU905" s="1"/>
  <c r="AU709"/>
  <c r="AU904" s="1"/>
  <c r="AU708"/>
  <c r="AU903" s="1"/>
  <c r="AU707"/>
  <c r="AU902" s="1"/>
  <c r="AU706"/>
  <c r="AU901" s="1"/>
  <c r="AU705"/>
  <c r="AU900" s="1"/>
  <c r="AU704"/>
  <c r="AU899" s="1"/>
  <c r="AU703"/>
  <c r="AU898" s="1"/>
  <c r="AU702"/>
  <c r="AU897" s="1"/>
  <c r="AU701"/>
  <c r="AU896" s="1"/>
  <c r="AU700"/>
  <c r="AU895" s="1"/>
  <c r="AU699"/>
  <c r="AU894" s="1"/>
  <c r="AU698"/>
  <c r="AU893" s="1"/>
  <c r="AU697"/>
  <c r="AU892" s="1"/>
  <c r="AU696"/>
  <c r="AU891" s="1"/>
  <c r="AU695"/>
  <c r="AU890" s="1"/>
  <c r="AU694"/>
  <c r="AU889" s="1"/>
  <c r="AU693"/>
  <c r="AU888" s="1"/>
  <c r="AU692"/>
  <c r="AU887" s="1"/>
  <c r="AU691"/>
  <c r="AU886" s="1"/>
  <c r="AU690"/>
  <c r="AU885" s="1"/>
  <c r="AU689"/>
  <c r="AU884" s="1"/>
  <c r="AU688"/>
  <c r="AU883" s="1"/>
  <c r="AU687"/>
  <c r="AU882" s="1"/>
  <c r="AU686"/>
  <c r="AU881" s="1"/>
  <c r="AU685"/>
  <c r="AU880" s="1"/>
  <c r="AU684"/>
  <c r="AU879" s="1"/>
  <c r="AU683"/>
  <c r="AU878" s="1"/>
  <c r="AU682"/>
  <c r="AU877" s="1"/>
  <c r="AU681"/>
  <c r="AU876" s="1"/>
  <c r="AU680"/>
  <c r="AU875" s="1"/>
  <c r="AU679"/>
  <c r="AU874" s="1"/>
  <c r="AU678"/>
  <c r="AU873" s="1"/>
  <c r="AU677"/>
  <c r="AU872" s="1"/>
  <c r="AU676"/>
  <c r="AU871" s="1"/>
  <c r="AU675"/>
  <c r="AU870" s="1"/>
  <c r="AU674"/>
  <c r="AU869" s="1"/>
  <c r="AU673"/>
  <c r="AU868" s="1"/>
  <c r="AU672"/>
  <c r="AU867" s="1"/>
  <c r="AU671"/>
  <c r="AU866" s="1"/>
  <c r="AU670"/>
  <c r="AU865" s="1"/>
  <c r="AU669"/>
  <c r="AU864" s="1"/>
  <c r="AU668"/>
  <c r="AU863" s="1"/>
  <c r="AU667"/>
  <c r="AU862" s="1"/>
  <c r="AU666"/>
  <c r="AU861" s="1"/>
  <c r="AU665"/>
  <c r="AU860" s="1"/>
  <c r="AU664"/>
  <c r="AU859" s="1"/>
  <c r="AU663"/>
  <c r="AU858" s="1"/>
  <c r="AU662"/>
  <c r="AU857" s="1"/>
  <c r="AU661"/>
  <c r="AU856" s="1"/>
  <c r="AU660"/>
  <c r="AU855" s="1"/>
  <c r="AU659"/>
  <c r="AU854" s="1"/>
  <c r="AU658"/>
  <c r="AU853" s="1"/>
  <c r="AU657"/>
  <c r="AU852" s="1"/>
  <c r="AU656"/>
  <c r="AU851" s="1"/>
  <c r="AU655"/>
  <c r="AU850" s="1"/>
  <c r="AU654"/>
  <c r="AU849" s="1"/>
  <c r="AU653"/>
  <c r="AU848" s="1"/>
  <c r="AU652"/>
  <c r="AU847" s="1"/>
  <c r="AU651"/>
  <c r="AU846" s="1"/>
  <c r="AU650"/>
  <c r="AU845" s="1"/>
  <c r="AU649"/>
  <c r="AU844" s="1"/>
  <c r="AU648"/>
  <c r="AU843" s="1"/>
  <c r="AU647"/>
  <c r="AU842" s="1"/>
  <c r="AU646"/>
  <c r="AU841" s="1"/>
  <c r="AU645"/>
  <c r="AU840" s="1"/>
  <c r="AU644"/>
  <c r="AU839" s="1"/>
  <c r="AU643"/>
  <c r="AU838" s="1"/>
  <c r="AU642"/>
  <c r="AU837" s="1"/>
  <c r="AU641"/>
  <c r="AU836" s="1"/>
  <c r="AU640"/>
  <c r="AU835" s="1"/>
  <c r="AU639"/>
  <c r="AU834" s="1"/>
  <c r="AU638"/>
  <c r="AU833" s="1"/>
  <c r="AU637"/>
  <c r="AU832" s="1"/>
  <c r="AU636"/>
  <c r="AU831" s="1"/>
  <c r="AU635"/>
  <c r="AU830" s="1"/>
  <c r="AU634"/>
  <c r="AU829" s="1"/>
  <c r="AU633"/>
  <c r="AU828" s="1"/>
  <c r="AU632"/>
  <c r="AU827" s="1"/>
  <c r="AU631"/>
  <c r="AU826" s="1"/>
  <c r="AU630"/>
  <c r="AU825" s="1"/>
  <c r="AU629"/>
  <c r="AU824" s="1"/>
  <c r="AU628"/>
  <c r="AU823" s="1"/>
  <c r="AU627"/>
  <c r="AU822" s="1"/>
  <c r="AU626"/>
  <c r="AU821" s="1"/>
  <c r="AU625"/>
  <c r="AU820" s="1"/>
  <c r="AU624"/>
  <c r="AU819" s="1"/>
  <c r="AU623"/>
  <c r="AU818" s="1"/>
  <c r="AU622"/>
  <c r="AU817" s="1"/>
  <c r="AU621"/>
  <c r="AU816" s="1"/>
  <c r="AU620"/>
  <c r="AU815" s="1"/>
  <c r="AU619"/>
  <c r="AU814" s="1"/>
  <c r="AU618"/>
  <c r="AU813" s="1"/>
  <c r="AU617"/>
  <c r="AU812" s="1"/>
  <c r="AU616"/>
  <c r="AU811" s="1"/>
  <c r="AU615"/>
  <c r="AU810" s="1"/>
  <c r="AU614"/>
  <c r="AU809" s="1"/>
  <c r="AU613"/>
  <c r="AU808" s="1"/>
  <c r="AU612"/>
  <c r="AU807" s="1"/>
  <c r="AU611"/>
  <c r="AU806" s="1"/>
  <c r="AU610"/>
  <c r="AU805" s="1"/>
  <c r="AU609"/>
  <c r="AU804" s="1"/>
  <c r="AU608"/>
  <c r="AU803" s="1"/>
  <c r="AU607"/>
  <c r="AU802" s="1"/>
  <c r="AU606"/>
  <c r="AU801" s="1"/>
  <c r="AU605"/>
  <c r="AU800" s="1"/>
  <c r="AU604"/>
  <c r="AU799" s="1"/>
  <c r="AU603"/>
  <c r="AU798" s="1"/>
  <c r="AU602"/>
  <c r="AU797" s="1"/>
  <c r="AU601"/>
  <c r="AU796" s="1"/>
  <c r="AU600"/>
  <c r="AU795" s="1"/>
  <c r="AU599"/>
  <c r="AU794" s="1"/>
  <c r="AU598"/>
  <c r="AU793" s="1"/>
  <c r="AU597"/>
  <c r="AU792" s="1"/>
  <c r="AU596"/>
  <c r="AU791" s="1"/>
  <c r="AU595"/>
  <c r="AU790" s="1"/>
  <c r="AU594"/>
  <c r="AU789" s="1"/>
  <c r="AU593"/>
  <c r="AU788" s="1"/>
  <c r="AU592"/>
  <c r="AU787" s="1"/>
  <c r="AU591"/>
  <c r="AU786" s="1"/>
  <c r="AU590"/>
  <c r="AQ197"/>
  <c r="AQ781"/>
  <c r="AQ976" s="1"/>
  <c r="AQ780"/>
  <c r="AQ975" s="1"/>
  <c r="AQ779"/>
  <c r="AQ974" s="1"/>
  <c r="AQ778"/>
  <c r="AQ973" s="1"/>
  <c r="AQ777"/>
  <c r="AQ972" s="1"/>
  <c r="AQ776"/>
  <c r="AQ971" s="1"/>
  <c r="AQ775"/>
  <c r="AQ970" s="1"/>
  <c r="AQ774"/>
  <c r="AQ969" s="1"/>
  <c r="AQ773"/>
  <c r="AQ968" s="1"/>
  <c r="AQ772"/>
  <c r="AQ967" s="1"/>
  <c r="AQ771"/>
  <c r="AQ966" s="1"/>
  <c r="AQ770"/>
  <c r="AQ965" s="1"/>
  <c r="AQ769"/>
  <c r="AQ964" s="1"/>
  <c r="AQ768"/>
  <c r="AQ963" s="1"/>
  <c r="AQ767"/>
  <c r="AQ962" s="1"/>
  <c r="AQ766"/>
  <c r="AQ961" s="1"/>
  <c r="AQ765"/>
  <c r="AQ960" s="1"/>
  <c r="AQ764"/>
  <c r="AQ959" s="1"/>
  <c r="AQ763"/>
  <c r="AQ958" s="1"/>
  <c r="AQ762"/>
  <c r="AQ957" s="1"/>
  <c r="AQ761"/>
  <c r="AQ956" s="1"/>
  <c r="AQ760"/>
  <c r="AQ955" s="1"/>
  <c r="AQ759"/>
  <c r="AQ954" s="1"/>
  <c r="AQ758"/>
  <c r="AQ953" s="1"/>
  <c r="AQ757"/>
  <c r="AQ952" s="1"/>
  <c r="AQ756"/>
  <c r="AQ951" s="1"/>
  <c r="AQ755"/>
  <c r="AQ950" s="1"/>
  <c r="AQ754"/>
  <c r="AQ949" s="1"/>
  <c r="AQ753"/>
  <c r="AQ948" s="1"/>
  <c r="AQ752"/>
  <c r="AQ947" s="1"/>
  <c r="AQ751"/>
  <c r="AQ946" s="1"/>
  <c r="AQ750"/>
  <c r="AQ945" s="1"/>
  <c r="AQ749"/>
  <c r="AQ944" s="1"/>
  <c r="AQ748"/>
  <c r="AQ943" s="1"/>
  <c r="AQ747"/>
  <c r="AQ942" s="1"/>
  <c r="AQ746"/>
  <c r="AQ941" s="1"/>
  <c r="AQ745"/>
  <c r="AQ940" s="1"/>
  <c r="AQ744"/>
  <c r="AQ939" s="1"/>
  <c r="AQ743"/>
  <c r="AQ938" s="1"/>
  <c r="AQ742"/>
  <c r="AQ937" s="1"/>
  <c r="AQ741"/>
  <c r="AQ936" s="1"/>
  <c r="AQ740"/>
  <c r="AQ935" s="1"/>
  <c r="AQ739"/>
  <c r="AQ934" s="1"/>
  <c r="AQ738"/>
  <c r="AQ933" s="1"/>
  <c r="AQ737"/>
  <c r="AQ932" s="1"/>
  <c r="AQ736"/>
  <c r="AQ931" s="1"/>
  <c r="AQ735"/>
  <c r="AQ930" s="1"/>
  <c r="AQ734"/>
  <c r="AQ929" s="1"/>
  <c r="AQ733"/>
  <c r="AQ928" s="1"/>
  <c r="AQ732"/>
  <c r="AQ927" s="1"/>
  <c r="AQ731"/>
  <c r="AQ926" s="1"/>
  <c r="AQ730"/>
  <c r="AQ925" s="1"/>
  <c r="AQ729"/>
  <c r="AQ924" s="1"/>
  <c r="AQ728"/>
  <c r="AQ923" s="1"/>
  <c r="AQ727"/>
  <c r="AQ922" s="1"/>
  <c r="AQ726"/>
  <c r="AQ921" s="1"/>
  <c r="AQ725"/>
  <c r="AQ920" s="1"/>
  <c r="AQ724"/>
  <c r="AQ919" s="1"/>
  <c r="AQ723"/>
  <c r="AQ918" s="1"/>
  <c r="AQ722"/>
  <c r="AQ917" s="1"/>
  <c r="AQ721"/>
  <c r="AQ916" s="1"/>
  <c r="AQ720"/>
  <c r="AQ915" s="1"/>
  <c r="AQ719"/>
  <c r="AQ914" s="1"/>
  <c r="AQ718"/>
  <c r="AQ913" s="1"/>
  <c r="AQ717"/>
  <c r="AQ912" s="1"/>
  <c r="AQ716"/>
  <c r="AQ911" s="1"/>
  <c r="AQ715"/>
  <c r="AQ910" s="1"/>
  <c r="AQ714"/>
  <c r="AQ909" s="1"/>
  <c r="AQ713"/>
  <c r="AQ908" s="1"/>
  <c r="AQ712"/>
  <c r="AQ907" s="1"/>
  <c r="AQ711"/>
  <c r="AQ906" s="1"/>
  <c r="AQ710"/>
  <c r="AQ905" s="1"/>
  <c r="AQ709"/>
  <c r="AQ904" s="1"/>
  <c r="AQ708"/>
  <c r="AQ903" s="1"/>
  <c r="AQ707"/>
  <c r="AQ902" s="1"/>
  <c r="AQ706"/>
  <c r="AQ901" s="1"/>
  <c r="AQ705"/>
  <c r="AQ900" s="1"/>
  <c r="AQ704"/>
  <c r="AQ899" s="1"/>
  <c r="AQ703"/>
  <c r="AQ898" s="1"/>
  <c r="AQ702"/>
  <c r="AQ897" s="1"/>
  <c r="AQ701"/>
  <c r="AQ896" s="1"/>
  <c r="AQ700"/>
  <c r="AQ895" s="1"/>
  <c r="AQ699"/>
  <c r="AQ894" s="1"/>
  <c r="AQ698"/>
  <c r="AQ893" s="1"/>
  <c r="AQ697"/>
  <c r="AQ892" s="1"/>
  <c r="AQ696"/>
  <c r="AQ891" s="1"/>
  <c r="AQ695"/>
  <c r="AQ890" s="1"/>
  <c r="AQ694"/>
  <c r="AQ889" s="1"/>
  <c r="AQ693"/>
  <c r="AQ888" s="1"/>
  <c r="AQ692"/>
  <c r="AQ887" s="1"/>
  <c r="AQ691"/>
  <c r="AQ886" s="1"/>
  <c r="AQ690"/>
  <c r="AQ885" s="1"/>
  <c r="AQ689"/>
  <c r="AQ884" s="1"/>
  <c r="AQ688"/>
  <c r="AQ883" s="1"/>
  <c r="AQ687"/>
  <c r="AQ882" s="1"/>
  <c r="AQ686"/>
  <c r="AQ881" s="1"/>
  <c r="AQ685"/>
  <c r="AQ880" s="1"/>
  <c r="AQ684"/>
  <c r="AQ879" s="1"/>
  <c r="AQ683"/>
  <c r="AQ878" s="1"/>
  <c r="AQ682"/>
  <c r="AQ877" s="1"/>
  <c r="AQ681"/>
  <c r="AQ876" s="1"/>
  <c r="AQ680"/>
  <c r="AQ875" s="1"/>
  <c r="AQ679"/>
  <c r="AQ874" s="1"/>
  <c r="AQ678"/>
  <c r="AQ873" s="1"/>
  <c r="AQ677"/>
  <c r="AQ872" s="1"/>
  <c r="AQ676"/>
  <c r="AQ871" s="1"/>
  <c r="AQ675"/>
  <c r="AQ870" s="1"/>
  <c r="AQ674"/>
  <c r="AQ869" s="1"/>
  <c r="AQ673"/>
  <c r="AQ868" s="1"/>
  <c r="AQ672"/>
  <c r="AQ867" s="1"/>
  <c r="AQ671"/>
  <c r="AQ866" s="1"/>
  <c r="AQ670"/>
  <c r="AQ865" s="1"/>
  <c r="AQ669"/>
  <c r="AQ864" s="1"/>
  <c r="AQ668"/>
  <c r="AQ863" s="1"/>
  <c r="AQ667"/>
  <c r="AQ862" s="1"/>
  <c r="AQ666"/>
  <c r="AQ861" s="1"/>
  <c r="AQ665"/>
  <c r="AQ860" s="1"/>
  <c r="AQ664"/>
  <c r="AQ859" s="1"/>
  <c r="AQ663"/>
  <c r="AQ858" s="1"/>
  <c r="AQ662"/>
  <c r="AQ857" s="1"/>
  <c r="AQ661"/>
  <c r="AQ856" s="1"/>
  <c r="AQ660"/>
  <c r="AQ855" s="1"/>
  <c r="AQ659"/>
  <c r="AQ854" s="1"/>
  <c r="AQ658"/>
  <c r="AQ853" s="1"/>
  <c r="AQ657"/>
  <c r="AQ852" s="1"/>
  <c r="AQ656"/>
  <c r="AQ851" s="1"/>
  <c r="AQ655"/>
  <c r="AQ850" s="1"/>
  <c r="AQ654"/>
  <c r="AQ849" s="1"/>
  <c r="AQ653"/>
  <c r="AQ848" s="1"/>
  <c r="AQ652"/>
  <c r="AQ847" s="1"/>
  <c r="AQ651"/>
  <c r="AQ846" s="1"/>
  <c r="AQ650"/>
  <c r="AQ845" s="1"/>
  <c r="AQ649"/>
  <c r="AQ844" s="1"/>
  <c r="AQ648"/>
  <c r="AQ843" s="1"/>
  <c r="AQ647"/>
  <c r="AQ842" s="1"/>
  <c r="AQ646"/>
  <c r="AQ841" s="1"/>
  <c r="AQ645"/>
  <c r="AQ840" s="1"/>
  <c r="AQ644"/>
  <c r="AQ839" s="1"/>
  <c r="AQ643"/>
  <c r="AQ838" s="1"/>
  <c r="AQ642"/>
  <c r="AQ837" s="1"/>
  <c r="AQ641"/>
  <c r="AQ836" s="1"/>
  <c r="AQ640"/>
  <c r="AQ835" s="1"/>
  <c r="AQ639"/>
  <c r="AQ834" s="1"/>
  <c r="AQ638"/>
  <c r="AQ833" s="1"/>
  <c r="AQ637"/>
  <c r="AQ832" s="1"/>
  <c r="AQ636"/>
  <c r="AQ831" s="1"/>
  <c r="AQ635"/>
  <c r="AQ830" s="1"/>
  <c r="AQ634"/>
  <c r="AQ829" s="1"/>
  <c r="AQ633"/>
  <c r="AQ828" s="1"/>
  <c r="AQ632"/>
  <c r="AQ827" s="1"/>
  <c r="AQ631"/>
  <c r="AQ826" s="1"/>
  <c r="AQ630"/>
  <c r="AQ825" s="1"/>
  <c r="AQ629"/>
  <c r="AQ824" s="1"/>
  <c r="AQ628"/>
  <c r="AQ823" s="1"/>
  <c r="AQ627"/>
  <c r="AQ822" s="1"/>
  <c r="AQ626"/>
  <c r="AQ821" s="1"/>
  <c r="AQ625"/>
  <c r="AQ820" s="1"/>
  <c r="AQ624"/>
  <c r="AQ819" s="1"/>
  <c r="AQ623"/>
  <c r="AQ818" s="1"/>
  <c r="AQ622"/>
  <c r="AQ817" s="1"/>
  <c r="AQ621"/>
  <c r="AQ816" s="1"/>
  <c r="AQ620"/>
  <c r="AQ815" s="1"/>
  <c r="AQ619"/>
  <c r="AQ814" s="1"/>
  <c r="AQ618"/>
  <c r="AQ813" s="1"/>
  <c r="AQ617"/>
  <c r="AQ812" s="1"/>
  <c r="AQ616"/>
  <c r="AQ811" s="1"/>
  <c r="AQ615"/>
  <c r="AQ810" s="1"/>
  <c r="AQ614"/>
  <c r="AQ809" s="1"/>
  <c r="AQ613"/>
  <c r="AQ808" s="1"/>
  <c r="AQ612"/>
  <c r="AQ807" s="1"/>
  <c r="AQ611"/>
  <c r="AQ806" s="1"/>
  <c r="AQ610"/>
  <c r="AQ805" s="1"/>
  <c r="AQ609"/>
  <c r="AQ804" s="1"/>
  <c r="AQ608"/>
  <c r="AQ803" s="1"/>
  <c r="AQ607"/>
  <c r="AQ802" s="1"/>
  <c r="AQ606"/>
  <c r="AQ801" s="1"/>
  <c r="AQ605"/>
  <c r="AQ800" s="1"/>
  <c r="AQ604"/>
  <c r="AQ799" s="1"/>
  <c r="AQ603"/>
  <c r="AQ798" s="1"/>
  <c r="AQ602"/>
  <c r="AQ797" s="1"/>
  <c r="AQ601"/>
  <c r="AQ796" s="1"/>
  <c r="AQ600"/>
  <c r="AQ795" s="1"/>
  <c r="AQ599"/>
  <c r="AQ794" s="1"/>
  <c r="AQ598"/>
  <c r="AQ793" s="1"/>
  <c r="AQ597"/>
  <c r="AQ792" s="1"/>
  <c r="AQ596"/>
  <c r="AQ791" s="1"/>
  <c r="AQ595"/>
  <c r="AQ790" s="1"/>
  <c r="AQ594"/>
  <c r="AQ789" s="1"/>
  <c r="AQ593"/>
  <c r="AQ788" s="1"/>
  <c r="AQ592"/>
  <c r="AQ787" s="1"/>
  <c r="AQ591"/>
  <c r="AQ786" s="1"/>
  <c r="AQ590"/>
  <c r="AQ785" s="1"/>
  <c r="AX197"/>
  <c r="AX781"/>
  <c r="AX976" s="1"/>
  <c r="AX780"/>
  <c r="AX975" s="1"/>
  <c r="AX779"/>
  <c r="AX974" s="1"/>
  <c r="AX778"/>
  <c r="AX973" s="1"/>
  <c r="AX777"/>
  <c r="AX972" s="1"/>
  <c r="AX776"/>
  <c r="AX971" s="1"/>
  <c r="AX775"/>
  <c r="AX970" s="1"/>
  <c r="AX774"/>
  <c r="AX969" s="1"/>
  <c r="AX773"/>
  <c r="AX968" s="1"/>
  <c r="AX772"/>
  <c r="AX967" s="1"/>
  <c r="AX771"/>
  <c r="AX966" s="1"/>
  <c r="AX770"/>
  <c r="AX965" s="1"/>
  <c r="AX769"/>
  <c r="AX964" s="1"/>
  <c r="AX768"/>
  <c r="AX963" s="1"/>
  <c r="AX767"/>
  <c r="AX962" s="1"/>
  <c r="AX766"/>
  <c r="AX961" s="1"/>
  <c r="AX765"/>
  <c r="AX960" s="1"/>
  <c r="AX764"/>
  <c r="AX959" s="1"/>
  <c r="AX763"/>
  <c r="AX958" s="1"/>
  <c r="AX762"/>
  <c r="AX957" s="1"/>
  <c r="AX761"/>
  <c r="AX956" s="1"/>
  <c r="AX760"/>
  <c r="AX955" s="1"/>
  <c r="AX759"/>
  <c r="AX954" s="1"/>
  <c r="AX758"/>
  <c r="AX953" s="1"/>
  <c r="AX757"/>
  <c r="AX952" s="1"/>
  <c r="AX756"/>
  <c r="AX951" s="1"/>
  <c r="AX755"/>
  <c r="AX950" s="1"/>
  <c r="AX754"/>
  <c r="AX949" s="1"/>
  <c r="AX753"/>
  <c r="AX948" s="1"/>
  <c r="AX752"/>
  <c r="AX947" s="1"/>
  <c r="AX751"/>
  <c r="AX946" s="1"/>
  <c r="AX750"/>
  <c r="AX945" s="1"/>
  <c r="AX749"/>
  <c r="AX944" s="1"/>
  <c r="AX748"/>
  <c r="AX943" s="1"/>
  <c r="AX747"/>
  <c r="AX942" s="1"/>
  <c r="AX746"/>
  <c r="AX941" s="1"/>
  <c r="AX745"/>
  <c r="AX940" s="1"/>
  <c r="AX744"/>
  <c r="AX939" s="1"/>
  <c r="AX743"/>
  <c r="AX938" s="1"/>
  <c r="AX742"/>
  <c r="AX937" s="1"/>
  <c r="AX741"/>
  <c r="AX936" s="1"/>
  <c r="AX740"/>
  <c r="AX935" s="1"/>
  <c r="AX739"/>
  <c r="AX934" s="1"/>
  <c r="AX738"/>
  <c r="AX933" s="1"/>
  <c r="AX737"/>
  <c r="AX932" s="1"/>
  <c r="AX736"/>
  <c r="AX931" s="1"/>
  <c r="AX735"/>
  <c r="AX930" s="1"/>
  <c r="AX734"/>
  <c r="AX929" s="1"/>
  <c r="AX733"/>
  <c r="AX928" s="1"/>
  <c r="AX732"/>
  <c r="AX927" s="1"/>
  <c r="AX731"/>
  <c r="AX926" s="1"/>
  <c r="AX730"/>
  <c r="AX925" s="1"/>
  <c r="AX729"/>
  <c r="AX924" s="1"/>
  <c r="AX728"/>
  <c r="AX923" s="1"/>
  <c r="AX727"/>
  <c r="AX922" s="1"/>
  <c r="AX726"/>
  <c r="AX921" s="1"/>
  <c r="AX725"/>
  <c r="AX920" s="1"/>
  <c r="AX724"/>
  <c r="AX919" s="1"/>
  <c r="AX723"/>
  <c r="AX918" s="1"/>
  <c r="AX722"/>
  <c r="AX917" s="1"/>
  <c r="AX721"/>
  <c r="AX916" s="1"/>
  <c r="AX720"/>
  <c r="AX915" s="1"/>
  <c r="AX719"/>
  <c r="AX914" s="1"/>
  <c r="AX718"/>
  <c r="AX913" s="1"/>
  <c r="AX717"/>
  <c r="AX912" s="1"/>
  <c r="AX716"/>
  <c r="AX911" s="1"/>
  <c r="AX715"/>
  <c r="AX910" s="1"/>
  <c r="AX714"/>
  <c r="AX909" s="1"/>
  <c r="AX713"/>
  <c r="AX908" s="1"/>
  <c r="AX712"/>
  <c r="AX907" s="1"/>
  <c r="AX711"/>
  <c r="AX906" s="1"/>
  <c r="AX710"/>
  <c r="AX905" s="1"/>
  <c r="AX709"/>
  <c r="AX904" s="1"/>
  <c r="AX708"/>
  <c r="AX903" s="1"/>
  <c r="AX707"/>
  <c r="AX902" s="1"/>
  <c r="AX706"/>
  <c r="AX901" s="1"/>
  <c r="AX705"/>
  <c r="AX900" s="1"/>
  <c r="AX704"/>
  <c r="AX899" s="1"/>
  <c r="AX703"/>
  <c r="AX898" s="1"/>
  <c r="AX702"/>
  <c r="AX897" s="1"/>
  <c r="AX701"/>
  <c r="AX896" s="1"/>
  <c r="AX700"/>
  <c r="AX895" s="1"/>
  <c r="AX699"/>
  <c r="AX894" s="1"/>
  <c r="AX698"/>
  <c r="AX893" s="1"/>
  <c r="AX697"/>
  <c r="AX892" s="1"/>
  <c r="AX696"/>
  <c r="AX891" s="1"/>
  <c r="AX695"/>
  <c r="AX890" s="1"/>
  <c r="AX694"/>
  <c r="AX889" s="1"/>
  <c r="AX693"/>
  <c r="AX888" s="1"/>
  <c r="AX692"/>
  <c r="AX887" s="1"/>
  <c r="AX691"/>
  <c r="AX886" s="1"/>
  <c r="AX690"/>
  <c r="AX885" s="1"/>
  <c r="AX689"/>
  <c r="AX884" s="1"/>
  <c r="AX688"/>
  <c r="AX883" s="1"/>
  <c r="AX687"/>
  <c r="AX882" s="1"/>
  <c r="AX686"/>
  <c r="AX881" s="1"/>
  <c r="AX685"/>
  <c r="AX880" s="1"/>
  <c r="AX684"/>
  <c r="AX879" s="1"/>
  <c r="AX683"/>
  <c r="AX878" s="1"/>
  <c r="AX682"/>
  <c r="AX877" s="1"/>
  <c r="AX681"/>
  <c r="AX876" s="1"/>
  <c r="AX680"/>
  <c r="AX875" s="1"/>
  <c r="AX679"/>
  <c r="AX874" s="1"/>
  <c r="AX678"/>
  <c r="AX873" s="1"/>
  <c r="AX677"/>
  <c r="AX872" s="1"/>
  <c r="AX676"/>
  <c r="AX871" s="1"/>
  <c r="AX675"/>
  <c r="AX870" s="1"/>
  <c r="AX674"/>
  <c r="AX869" s="1"/>
  <c r="AX673"/>
  <c r="AX868" s="1"/>
  <c r="AX672"/>
  <c r="AX867" s="1"/>
  <c r="AX671"/>
  <c r="AX866" s="1"/>
  <c r="AX670"/>
  <c r="AX865" s="1"/>
  <c r="AX669"/>
  <c r="AX864" s="1"/>
  <c r="AX668"/>
  <c r="AX863" s="1"/>
  <c r="AX667"/>
  <c r="AX862" s="1"/>
  <c r="AX666"/>
  <c r="AX861" s="1"/>
  <c r="AX665"/>
  <c r="AX860" s="1"/>
  <c r="AX664"/>
  <c r="AX859" s="1"/>
  <c r="AX663"/>
  <c r="AX858" s="1"/>
  <c r="AX662"/>
  <c r="AX857" s="1"/>
  <c r="AX661"/>
  <c r="AX856" s="1"/>
  <c r="AX660"/>
  <c r="AX855" s="1"/>
  <c r="AX659"/>
  <c r="AX854" s="1"/>
  <c r="AX658"/>
  <c r="AX853" s="1"/>
  <c r="AX657"/>
  <c r="AX852" s="1"/>
  <c r="AX656"/>
  <c r="AX851" s="1"/>
  <c r="AX655"/>
  <c r="AX850" s="1"/>
  <c r="AX654"/>
  <c r="AX849" s="1"/>
  <c r="AX653"/>
  <c r="AX848" s="1"/>
  <c r="AX652"/>
  <c r="AX847" s="1"/>
  <c r="AX651"/>
  <c r="AX846" s="1"/>
  <c r="AX650"/>
  <c r="AX845" s="1"/>
  <c r="AX649"/>
  <c r="AX844" s="1"/>
  <c r="AX648"/>
  <c r="AX843" s="1"/>
  <c r="AX647"/>
  <c r="AX842" s="1"/>
  <c r="AX646"/>
  <c r="AX841" s="1"/>
  <c r="AX645"/>
  <c r="AX840" s="1"/>
  <c r="AX644"/>
  <c r="AX839" s="1"/>
  <c r="AX643"/>
  <c r="AX838" s="1"/>
  <c r="AX642"/>
  <c r="AX837" s="1"/>
  <c r="AX641"/>
  <c r="AX836" s="1"/>
  <c r="AX640"/>
  <c r="AX835" s="1"/>
  <c r="AX639"/>
  <c r="AX834" s="1"/>
  <c r="AX638"/>
  <c r="AX833" s="1"/>
  <c r="AX637"/>
  <c r="AX832" s="1"/>
  <c r="AX636"/>
  <c r="AX831" s="1"/>
  <c r="AX635"/>
  <c r="AX830" s="1"/>
  <c r="AX634"/>
  <c r="AX829" s="1"/>
  <c r="AX633"/>
  <c r="AX828" s="1"/>
  <c r="AX632"/>
  <c r="AX827" s="1"/>
  <c r="AX631"/>
  <c r="AX826" s="1"/>
  <c r="AX630"/>
  <c r="AX825" s="1"/>
  <c r="AX629"/>
  <c r="AX824" s="1"/>
  <c r="AX628"/>
  <c r="AX823" s="1"/>
  <c r="AX627"/>
  <c r="AX822" s="1"/>
  <c r="AX626"/>
  <c r="AX821" s="1"/>
  <c r="AX625"/>
  <c r="AX820" s="1"/>
  <c r="AX624"/>
  <c r="AX819" s="1"/>
  <c r="AX623"/>
  <c r="AX818" s="1"/>
  <c r="AX622"/>
  <c r="AX817" s="1"/>
  <c r="AX621"/>
  <c r="AX816" s="1"/>
  <c r="AX620"/>
  <c r="AX815" s="1"/>
  <c r="AX619"/>
  <c r="AX814" s="1"/>
  <c r="AX618"/>
  <c r="AX813" s="1"/>
  <c r="AX617"/>
  <c r="AX812" s="1"/>
  <c r="AX616"/>
  <c r="AX811" s="1"/>
  <c r="AX615"/>
  <c r="AX810" s="1"/>
  <c r="AX614"/>
  <c r="AX809" s="1"/>
  <c r="AX613"/>
  <c r="AX808" s="1"/>
  <c r="AX612"/>
  <c r="AX807" s="1"/>
  <c r="AX611"/>
  <c r="AX806" s="1"/>
  <c r="AX610"/>
  <c r="AX805" s="1"/>
  <c r="AX609"/>
  <c r="AX804" s="1"/>
  <c r="AX608"/>
  <c r="AX803" s="1"/>
  <c r="AX607"/>
  <c r="AX802" s="1"/>
  <c r="AX606"/>
  <c r="AX801" s="1"/>
  <c r="AX605"/>
  <c r="AX800" s="1"/>
  <c r="AX604"/>
  <c r="AX799" s="1"/>
  <c r="AX603"/>
  <c r="AX798" s="1"/>
  <c r="AX602"/>
  <c r="AX797" s="1"/>
  <c r="AX601"/>
  <c r="AX796" s="1"/>
  <c r="AX600"/>
  <c r="AX795" s="1"/>
  <c r="AX599"/>
  <c r="AX794" s="1"/>
  <c r="AX598"/>
  <c r="AX793" s="1"/>
  <c r="AX597"/>
  <c r="AX792" s="1"/>
  <c r="AX596"/>
  <c r="AX791" s="1"/>
  <c r="AX595"/>
  <c r="AX790" s="1"/>
  <c r="AX594"/>
  <c r="AX789" s="1"/>
  <c r="AX593"/>
  <c r="AX788" s="1"/>
  <c r="AX592"/>
  <c r="AX787" s="1"/>
  <c r="AX591"/>
  <c r="AX786" s="1"/>
  <c r="AX590"/>
  <c r="AT197"/>
  <c r="AT781"/>
  <c r="AT976" s="1"/>
  <c r="AT780"/>
  <c r="AT975" s="1"/>
  <c r="AT779"/>
  <c r="AT974" s="1"/>
  <c r="AT778"/>
  <c r="AT973" s="1"/>
  <c r="AT777"/>
  <c r="AT972" s="1"/>
  <c r="AT776"/>
  <c r="AT971" s="1"/>
  <c r="AT775"/>
  <c r="AT970" s="1"/>
  <c r="AT774"/>
  <c r="AT969" s="1"/>
  <c r="AT773"/>
  <c r="AT968" s="1"/>
  <c r="AT772"/>
  <c r="AT967" s="1"/>
  <c r="AT771"/>
  <c r="AT966" s="1"/>
  <c r="AT770"/>
  <c r="AT965" s="1"/>
  <c r="AT769"/>
  <c r="AT964" s="1"/>
  <c r="AT768"/>
  <c r="AT963" s="1"/>
  <c r="AT767"/>
  <c r="AT962" s="1"/>
  <c r="AT766"/>
  <c r="AT961" s="1"/>
  <c r="AT765"/>
  <c r="AT960" s="1"/>
  <c r="AT764"/>
  <c r="AT959" s="1"/>
  <c r="AT763"/>
  <c r="AT958" s="1"/>
  <c r="AT762"/>
  <c r="AT957" s="1"/>
  <c r="AT761"/>
  <c r="AT956" s="1"/>
  <c r="AT760"/>
  <c r="AT955" s="1"/>
  <c r="AT759"/>
  <c r="AT954" s="1"/>
  <c r="AT758"/>
  <c r="AT953" s="1"/>
  <c r="AT757"/>
  <c r="AT952" s="1"/>
  <c r="AT756"/>
  <c r="AT951" s="1"/>
  <c r="AT755"/>
  <c r="AT950" s="1"/>
  <c r="AT754"/>
  <c r="AT949" s="1"/>
  <c r="AT753"/>
  <c r="AT948" s="1"/>
  <c r="AT752"/>
  <c r="AT947" s="1"/>
  <c r="AT751"/>
  <c r="AT946" s="1"/>
  <c r="AT750"/>
  <c r="AT945" s="1"/>
  <c r="AT749"/>
  <c r="AT944" s="1"/>
  <c r="AT748"/>
  <c r="AT943" s="1"/>
  <c r="AT747"/>
  <c r="AT942" s="1"/>
  <c r="AT746"/>
  <c r="AT941" s="1"/>
  <c r="AT745"/>
  <c r="AT940" s="1"/>
  <c r="AT744"/>
  <c r="AT939" s="1"/>
  <c r="AT743"/>
  <c r="AT938" s="1"/>
  <c r="AT742"/>
  <c r="AT937" s="1"/>
  <c r="AT741"/>
  <c r="AT936" s="1"/>
  <c r="AT740"/>
  <c r="AT935" s="1"/>
  <c r="AT739"/>
  <c r="AT934" s="1"/>
  <c r="AT738"/>
  <c r="AT933" s="1"/>
  <c r="AT737"/>
  <c r="AT932" s="1"/>
  <c r="AT736"/>
  <c r="AT931" s="1"/>
  <c r="AT735"/>
  <c r="AT930" s="1"/>
  <c r="AT734"/>
  <c r="AT929" s="1"/>
  <c r="AT733"/>
  <c r="AT928" s="1"/>
  <c r="AT732"/>
  <c r="AT927" s="1"/>
  <c r="AT731"/>
  <c r="AT926" s="1"/>
  <c r="AT730"/>
  <c r="AT925" s="1"/>
  <c r="AT729"/>
  <c r="AT924" s="1"/>
  <c r="AT728"/>
  <c r="AT923" s="1"/>
  <c r="AT727"/>
  <c r="AT922" s="1"/>
  <c r="AT726"/>
  <c r="AT921" s="1"/>
  <c r="AT725"/>
  <c r="AT920" s="1"/>
  <c r="AT724"/>
  <c r="AT919" s="1"/>
  <c r="AT723"/>
  <c r="AT918" s="1"/>
  <c r="AT722"/>
  <c r="AT917" s="1"/>
  <c r="AT721"/>
  <c r="AT916" s="1"/>
  <c r="AT720"/>
  <c r="AT915" s="1"/>
  <c r="AT719"/>
  <c r="AT914" s="1"/>
  <c r="AT718"/>
  <c r="AT913" s="1"/>
  <c r="AT717"/>
  <c r="AT912" s="1"/>
  <c r="AT716"/>
  <c r="AT911" s="1"/>
  <c r="AT715"/>
  <c r="AT910" s="1"/>
  <c r="AT714"/>
  <c r="AT909" s="1"/>
  <c r="AT713"/>
  <c r="AT908" s="1"/>
  <c r="AT712"/>
  <c r="AT907" s="1"/>
  <c r="AT711"/>
  <c r="AT906" s="1"/>
  <c r="AT710"/>
  <c r="AT905" s="1"/>
  <c r="AT709"/>
  <c r="AT904" s="1"/>
  <c r="AT708"/>
  <c r="AT903" s="1"/>
  <c r="AT707"/>
  <c r="AT902" s="1"/>
  <c r="AT706"/>
  <c r="AT901" s="1"/>
  <c r="AT705"/>
  <c r="AT900" s="1"/>
  <c r="AT704"/>
  <c r="AT899" s="1"/>
  <c r="AT703"/>
  <c r="AT898" s="1"/>
  <c r="AT702"/>
  <c r="AT897" s="1"/>
  <c r="AT701"/>
  <c r="AT896" s="1"/>
  <c r="AT700"/>
  <c r="AT895" s="1"/>
  <c r="AT699"/>
  <c r="AT894" s="1"/>
  <c r="AT698"/>
  <c r="AT893" s="1"/>
  <c r="AT697"/>
  <c r="AT892" s="1"/>
  <c r="AT696"/>
  <c r="AT891" s="1"/>
  <c r="AT695"/>
  <c r="AT890" s="1"/>
  <c r="AT694"/>
  <c r="AT889" s="1"/>
  <c r="AT693"/>
  <c r="AT888" s="1"/>
  <c r="AT692"/>
  <c r="AT887" s="1"/>
  <c r="AT691"/>
  <c r="AT886" s="1"/>
  <c r="AT690"/>
  <c r="AT885" s="1"/>
  <c r="AT689"/>
  <c r="AT884" s="1"/>
  <c r="AT688"/>
  <c r="AT883" s="1"/>
  <c r="AT687"/>
  <c r="AT882" s="1"/>
  <c r="AT686"/>
  <c r="AT881" s="1"/>
  <c r="AT685"/>
  <c r="AT880" s="1"/>
  <c r="AT684"/>
  <c r="AT879" s="1"/>
  <c r="AT683"/>
  <c r="AT878" s="1"/>
  <c r="AT682"/>
  <c r="AT877" s="1"/>
  <c r="AT681"/>
  <c r="AT876" s="1"/>
  <c r="AT680"/>
  <c r="AT875" s="1"/>
  <c r="AT679"/>
  <c r="AT874" s="1"/>
  <c r="AT678"/>
  <c r="AT873" s="1"/>
  <c r="AT677"/>
  <c r="AT872" s="1"/>
  <c r="AT676"/>
  <c r="AT871" s="1"/>
  <c r="AT675"/>
  <c r="AT870" s="1"/>
  <c r="AT674"/>
  <c r="AT869" s="1"/>
  <c r="AT673"/>
  <c r="AT868" s="1"/>
  <c r="AT672"/>
  <c r="AT867" s="1"/>
  <c r="AT671"/>
  <c r="AT866" s="1"/>
  <c r="AT670"/>
  <c r="AT865" s="1"/>
  <c r="AT669"/>
  <c r="AT864" s="1"/>
  <c r="AT668"/>
  <c r="AT863" s="1"/>
  <c r="AT667"/>
  <c r="AT862" s="1"/>
  <c r="AT666"/>
  <c r="AT861" s="1"/>
  <c r="AT665"/>
  <c r="AT860" s="1"/>
  <c r="AT664"/>
  <c r="AT859" s="1"/>
  <c r="AT663"/>
  <c r="AT858" s="1"/>
  <c r="AT662"/>
  <c r="AT857" s="1"/>
  <c r="AT661"/>
  <c r="AT856" s="1"/>
  <c r="AT660"/>
  <c r="AT855" s="1"/>
  <c r="AT659"/>
  <c r="AT854" s="1"/>
  <c r="AT658"/>
  <c r="AT853" s="1"/>
  <c r="AT657"/>
  <c r="AT852" s="1"/>
  <c r="AT656"/>
  <c r="AT851" s="1"/>
  <c r="AT655"/>
  <c r="AT850" s="1"/>
  <c r="AT654"/>
  <c r="AT849" s="1"/>
  <c r="AT653"/>
  <c r="AT848" s="1"/>
  <c r="AT652"/>
  <c r="AT847" s="1"/>
  <c r="AT651"/>
  <c r="AT846" s="1"/>
  <c r="AT650"/>
  <c r="AT845" s="1"/>
  <c r="AT649"/>
  <c r="AT844" s="1"/>
  <c r="AT648"/>
  <c r="AT843" s="1"/>
  <c r="AT647"/>
  <c r="AT842" s="1"/>
  <c r="AT646"/>
  <c r="AT841" s="1"/>
  <c r="AT645"/>
  <c r="AT840" s="1"/>
  <c r="AT644"/>
  <c r="AT839" s="1"/>
  <c r="AT643"/>
  <c r="AT838" s="1"/>
  <c r="AT642"/>
  <c r="AT837" s="1"/>
  <c r="AT641"/>
  <c r="AT836" s="1"/>
  <c r="AT640"/>
  <c r="AT835" s="1"/>
  <c r="AT639"/>
  <c r="AT834" s="1"/>
  <c r="AT638"/>
  <c r="AT833" s="1"/>
  <c r="AT637"/>
  <c r="AT832" s="1"/>
  <c r="AT636"/>
  <c r="AT831" s="1"/>
  <c r="AT635"/>
  <c r="AT830" s="1"/>
  <c r="AT634"/>
  <c r="AT829" s="1"/>
  <c r="AT633"/>
  <c r="AT828" s="1"/>
  <c r="AT632"/>
  <c r="AT827" s="1"/>
  <c r="AT631"/>
  <c r="AT826" s="1"/>
  <c r="AT630"/>
  <c r="AT825" s="1"/>
  <c r="AT629"/>
  <c r="AT824" s="1"/>
  <c r="AT628"/>
  <c r="AT823" s="1"/>
  <c r="AT627"/>
  <c r="AT822" s="1"/>
  <c r="AT626"/>
  <c r="AT821" s="1"/>
  <c r="AT625"/>
  <c r="AT820" s="1"/>
  <c r="AT624"/>
  <c r="AT819" s="1"/>
  <c r="AT623"/>
  <c r="AT818" s="1"/>
  <c r="AT622"/>
  <c r="AT817" s="1"/>
  <c r="AT621"/>
  <c r="AT816" s="1"/>
  <c r="AT620"/>
  <c r="AT815" s="1"/>
  <c r="AT619"/>
  <c r="AT814" s="1"/>
  <c r="AT618"/>
  <c r="AT813" s="1"/>
  <c r="AT617"/>
  <c r="AT812" s="1"/>
  <c r="AT616"/>
  <c r="AT811" s="1"/>
  <c r="AT615"/>
  <c r="AT810" s="1"/>
  <c r="AT614"/>
  <c r="AT809" s="1"/>
  <c r="AT613"/>
  <c r="AT808" s="1"/>
  <c r="AT612"/>
  <c r="AT807" s="1"/>
  <c r="AT611"/>
  <c r="AT806" s="1"/>
  <c r="AT610"/>
  <c r="AT805" s="1"/>
  <c r="AT609"/>
  <c r="AT804" s="1"/>
  <c r="AT608"/>
  <c r="AT803" s="1"/>
  <c r="AT607"/>
  <c r="AT802" s="1"/>
  <c r="AT606"/>
  <c r="AT801" s="1"/>
  <c r="AT605"/>
  <c r="AT800" s="1"/>
  <c r="AT604"/>
  <c r="AT799" s="1"/>
  <c r="AT603"/>
  <c r="AT798" s="1"/>
  <c r="AT602"/>
  <c r="AT797" s="1"/>
  <c r="AT601"/>
  <c r="AT796" s="1"/>
  <c r="AT600"/>
  <c r="AT795" s="1"/>
  <c r="AT599"/>
  <c r="AT794" s="1"/>
  <c r="AT598"/>
  <c r="AT793" s="1"/>
  <c r="AT597"/>
  <c r="AT792" s="1"/>
  <c r="AT596"/>
  <c r="AT791" s="1"/>
  <c r="AT595"/>
  <c r="AT790" s="1"/>
  <c r="AT594"/>
  <c r="AT789" s="1"/>
  <c r="AT593"/>
  <c r="AT788" s="1"/>
  <c r="AT592"/>
  <c r="AT787" s="1"/>
  <c r="AT591"/>
  <c r="AT786" s="1"/>
  <c r="AT590"/>
  <c r="AT785" s="1"/>
  <c r="AP197"/>
  <c r="AP781"/>
  <c r="AP976" s="1"/>
  <c r="AP780"/>
  <c r="AP975" s="1"/>
  <c r="AP779"/>
  <c r="AP974" s="1"/>
  <c r="AP778"/>
  <c r="AP973" s="1"/>
  <c r="AP777"/>
  <c r="AP972" s="1"/>
  <c r="AP776"/>
  <c r="AP971" s="1"/>
  <c r="AP775"/>
  <c r="AP970" s="1"/>
  <c r="AP774"/>
  <c r="AP969" s="1"/>
  <c r="AP773"/>
  <c r="AP968" s="1"/>
  <c r="AP772"/>
  <c r="AP967" s="1"/>
  <c r="AP771"/>
  <c r="AP966" s="1"/>
  <c r="AP770"/>
  <c r="AP965" s="1"/>
  <c r="AP769"/>
  <c r="AP964" s="1"/>
  <c r="AP768"/>
  <c r="AP963" s="1"/>
  <c r="AP767"/>
  <c r="AP962" s="1"/>
  <c r="AP766"/>
  <c r="AP961" s="1"/>
  <c r="AP765"/>
  <c r="AP960" s="1"/>
  <c r="AP764"/>
  <c r="AP959" s="1"/>
  <c r="AP763"/>
  <c r="AP958" s="1"/>
  <c r="AP762"/>
  <c r="AP957" s="1"/>
  <c r="AP761"/>
  <c r="AP956" s="1"/>
  <c r="AP760"/>
  <c r="AP955" s="1"/>
  <c r="AP759"/>
  <c r="AP954" s="1"/>
  <c r="AP758"/>
  <c r="AP953" s="1"/>
  <c r="AP757"/>
  <c r="AP952" s="1"/>
  <c r="AP756"/>
  <c r="AP951" s="1"/>
  <c r="AP755"/>
  <c r="AP950" s="1"/>
  <c r="AP754"/>
  <c r="AP949" s="1"/>
  <c r="AP753"/>
  <c r="AP948" s="1"/>
  <c r="AP752"/>
  <c r="AP947" s="1"/>
  <c r="AP751"/>
  <c r="AP946" s="1"/>
  <c r="AP750"/>
  <c r="AP945" s="1"/>
  <c r="AP749"/>
  <c r="AP944" s="1"/>
  <c r="AP748"/>
  <c r="AP747"/>
  <c r="AP746"/>
  <c r="AP745"/>
  <c r="AP744"/>
  <c r="AP743"/>
  <c r="AP742"/>
  <c r="AP741"/>
  <c r="AP740"/>
  <c r="AP739"/>
  <c r="AP738"/>
  <c r="AP737"/>
  <c r="AP736"/>
  <c r="AP931" s="1"/>
  <c r="AP735"/>
  <c r="AP930" s="1"/>
  <c r="AP734"/>
  <c r="AP929" s="1"/>
  <c r="AP733"/>
  <c r="AP732"/>
  <c r="AP731"/>
  <c r="AP730"/>
  <c r="AP729"/>
  <c r="AP728"/>
  <c r="AP727"/>
  <c r="AP726"/>
  <c r="AP725"/>
  <c r="AP724"/>
  <c r="AP723"/>
  <c r="AP722"/>
  <c r="AP721"/>
  <c r="AP720"/>
  <c r="AP719"/>
  <c r="AP718"/>
  <c r="AP717"/>
  <c r="AP716"/>
  <c r="AP715"/>
  <c r="AP714"/>
  <c r="AP713"/>
  <c r="AP908" s="1"/>
  <c r="AP712"/>
  <c r="AP907" s="1"/>
  <c r="AP711"/>
  <c r="AP906" s="1"/>
  <c r="AP710"/>
  <c r="AP905" s="1"/>
  <c r="AP709"/>
  <c r="AP904" s="1"/>
  <c r="AP708"/>
  <c r="AP707"/>
  <c r="AP706"/>
  <c r="AP705"/>
  <c r="AP900" s="1"/>
  <c r="AP704"/>
  <c r="AP899" s="1"/>
  <c r="AP703"/>
  <c r="AP898" s="1"/>
  <c r="AP702"/>
  <c r="AP701"/>
  <c r="AP700"/>
  <c r="AP699"/>
  <c r="AP698"/>
  <c r="AP697"/>
  <c r="AP696"/>
  <c r="AP695"/>
  <c r="AP694"/>
  <c r="AP693"/>
  <c r="AP692"/>
  <c r="AP691"/>
  <c r="AP690"/>
  <c r="AP689"/>
  <c r="AP688"/>
  <c r="AP687"/>
  <c r="AP686"/>
  <c r="AP685"/>
  <c r="AP684"/>
  <c r="AP683"/>
  <c r="AP682"/>
  <c r="AP681"/>
  <c r="AP680"/>
  <c r="AP679"/>
  <c r="AP678"/>
  <c r="AP677"/>
  <c r="AP676"/>
  <c r="AP675"/>
  <c r="AP674"/>
  <c r="AP673"/>
  <c r="AP672"/>
  <c r="AP671"/>
  <c r="AP670"/>
  <c r="AP669"/>
  <c r="AP668"/>
  <c r="AP667"/>
  <c r="AP666"/>
  <c r="AP665"/>
  <c r="AP664"/>
  <c r="AP663"/>
  <c r="AP662"/>
  <c r="AP661"/>
  <c r="AP660"/>
  <c r="AP659"/>
  <c r="AP658"/>
  <c r="AP657"/>
  <c r="AP656"/>
  <c r="AP655"/>
  <c r="AP654"/>
  <c r="AP653"/>
  <c r="AP652"/>
  <c r="AP651"/>
  <c r="AP650"/>
  <c r="AP649"/>
  <c r="AP648"/>
  <c r="AP647"/>
  <c r="AP646"/>
  <c r="AP645"/>
  <c r="AP644"/>
  <c r="AP643"/>
  <c r="AP642"/>
  <c r="AP641"/>
  <c r="AP640"/>
  <c r="AP639"/>
  <c r="AP638"/>
  <c r="AP637"/>
  <c r="AP636"/>
  <c r="AP635"/>
  <c r="AP634"/>
  <c r="AP633"/>
  <c r="AP632"/>
  <c r="AP631"/>
  <c r="AP630"/>
  <c r="AP629"/>
  <c r="AP628"/>
  <c r="AP627"/>
  <c r="AP626"/>
  <c r="AP625"/>
  <c r="AP624"/>
  <c r="AP623"/>
  <c r="AP622"/>
  <c r="AP621"/>
  <c r="AP620"/>
  <c r="AP619"/>
  <c r="AP618"/>
  <c r="AP617"/>
  <c r="AP616"/>
  <c r="AP615"/>
  <c r="AP614"/>
  <c r="AP613"/>
  <c r="AP612"/>
  <c r="AP611"/>
  <c r="AP610"/>
  <c r="AP609"/>
  <c r="AP608"/>
  <c r="AP607"/>
  <c r="AP606"/>
  <c r="AP605"/>
  <c r="AP604"/>
  <c r="AP603"/>
  <c r="AP602"/>
  <c r="AP601"/>
  <c r="AP600"/>
  <c r="AP599"/>
  <c r="AP598"/>
  <c r="AP597"/>
  <c r="AP596"/>
  <c r="AP595"/>
  <c r="AP594"/>
  <c r="AP593"/>
  <c r="AP592"/>
  <c r="AP591"/>
  <c r="AP590"/>
  <c r="AW197"/>
  <c r="AW781"/>
  <c r="AW976" s="1"/>
  <c r="AW780"/>
  <c r="AW975" s="1"/>
  <c r="AW779"/>
  <c r="AW974" s="1"/>
  <c r="AW778"/>
  <c r="AW973" s="1"/>
  <c r="AW777"/>
  <c r="AW972" s="1"/>
  <c r="AW776"/>
  <c r="AW971" s="1"/>
  <c r="AW775"/>
  <c r="AW970" s="1"/>
  <c r="AW774"/>
  <c r="AW969" s="1"/>
  <c r="AW773"/>
  <c r="AW968" s="1"/>
  <c r="AW772"/>
  <c r="AW967" s="1"/>
  <c r="AW771"/>
  <c r="AW966" s="1"/>
  <c r="AW770"/>
  <c r="AW965" s="1"/>
  <c r="AW769"/>
  <c r="AW964" s="1"/>
  <c r="AW768"/>
  <c r="AW963" s="1"/>
  <c r="AW767"/>
  <c r="AW962" s="1"/>
  <c r="AW766"/>
  <c r="AW961" s="1"/>
  <c r="AW765"/>
  <c r="AW960" s="1"/>
  <c r="AW764"/>
  <c r="AW959" s="1"/>
  <c r="AW763"/>
  <c r="AW958" s="1"/>
  <c r="AW762"/>
  <c r="AW957" s="1"/>
  <c r="AW761"/>
  <c r="AW956" s="1"/>
  <c r="AW760"/>
  <c r="AW955" s="1"/>
  <c r="AW759"/>
  <c r="AW954" s="1"/>
  <c r="AW758"/>
  <c r="AW953" s="1"/>
  <c r="AW757"/>
  <c r="AW952" s="1"/>
  <c r="AW756"/>
  <c r="AW951" s="1"/>
  <c r="AW755"/>
  <c r="AW950" s="1"/>
  <c r="AW754"/>
  <c r="AW949" s="1"/>
  <c r="AW753"/>
  <c r="AW948" s="1"/>
  <c r="AW752"/>
  <c r="AW947" s="1"/>
  <c r="AW751"/>
  <c r="AW946" s="1"/>
  <c r="AW750"/>
  <c r="AW945" s="1"/>
  <c r="AW749"/>
  <c r="AW944" s="1"/>
  <c r="AW748"/>
  <c r="AW747"/>
  <c r="AW942" s="1"/>
  <c r="AW746"/>
  <c r="AW745"/>
  <c r="AW744"/>
  <c r="AW743"/>
  <c r="AW742"/>
  <c r="AW741"/>
  <c r="AW936" s="1"/>
  <c r="AW740"/>
  <c r="AW935" s="1"/>
  <c r="AW739"/>
  <c r="AW934" s="1"/>
  <c r="AW738"/>
  <c r="AW933" s="1"/>
  <c r="AW737"/>
  <c r="AW932" s="1"/>
  <c r="AW736"/>
  <c r="AW931" s="1"/>
  <c r="AW735"/>
  <c r="AW930" s="1"/>
  <c r="AW734"/>
  <c r="AW929" s="1"/>
  <c r="AW733"/>
  <c r="AW732"/>
  <c r="AW731"/>
  <c r="AW730"/>
  <c r="AW729"/>
  <c r="AW728"/>
  <c r="AW923" s="1"/>
  <c r="AW727"/>
  <c r="AW726"/>
  <c r="AW725"/>
  <c r="AW724"/>
  <c r="AW723"/>
  <c r="AW918" s="1"/>
  <c r="AW722"/>
  <c r="AW917" s="1"/>
  <c r="AW721"/>
  <c r="AW916" s="1"/>
  <c r="AW720"/>
  <c r="AW915" s="1"/>
  <c r="AW719"/>
  <c r="AW718"/>
  <c r="AW913" s="1"/>
  <c r="AW717"/>
  <c r="AW716"/>
  <c r="AW911" s="1"/>
  <c r="AW715"/>
  <c r="AW714"/>
  <c r="AW909" s="1"/>
  <c r="AW713"/>
  <c r="AW908" s="1"/>
  <c r="AW712"/>
  <c r="AW711"/>
  <c r="AW906" s="1"/>
  <c r="AW710"/>
  <c r="AW905" s="1"/>
  <c r="AW709"/>
  <c r="AW904" s="1"/>
  <c r="AW708"/>
  <c r="AW903" s="1"/>
  <c r="AW707"/>
  <c r="AW902" s="1"/>
  <c r="AW706"/>
  <c r="AW705"/>
  <c r="AW900" s="1"/>
  <c r="AW704"/>
  <c r="AW899" s="1"/>
  <c r="AW703"/>
  <c r="AW898" s="1"/>
  <c r="AW702"/>
  <c r="AW701"/>
  <c r="AW896" s="1"/>
  <c r="AW700"/>
  <c r="AW895" s="1"/>
  <c r="AW699"/>
  <c r="AW698"/>
  <c r="AW697"/>
  <c r="AW696"/>
  <c r="AW695"/>
  <c r="AW694"/>
  <c r="AW693"/>
  <c r="AW888" s="1"/>
  <c r="AW692"/>
  <c r="AW887" s="1"/>
  <c r="AW691"/>
  <c r="AW886" s="1"/>
  <c r="AW690"/>
  <c r="AW885" s="1"/>
  <c r="AW689"/>
  <c r="AW688"/>
  <c r="AW883" s="1"/>
  <c r="AW687"/>
  <c r="AW686"/>
  <c r="AW685"/>
  <c r="AW684"/>
  <c r="AW879" s="1"/>
  <c r="AW683"/>
  <c r="AW878" s="1"/>
  <c r="AW682"/>
  <c r="AW877" s="1"/>
  <c r="AW681"/>
  <c r="AW876" s="1"/>
  <c r="AW680"/>
  <c r="AW679"/>
  <c r="AW874" s="1"/>
  <c r="AW678"/>
  <c r="AW873" s="1"/>
  <c r="AW677"/>
  <c r="AW872" s="1"/>
  <c r="AW676"/>
  <c r="AW675"/>
  <c r="AW674"/>
  <c r="AW673"/>
  <c r="AW672"/>
  <c r="AW671"/>
  <c r="AW866" s="1"/>
  <c r="AW670"/>
  <c r="AW865" s="1"/>
  <c r="AW669"/>
  <c r="AW864" s="1"/>
  <c r="AW668"/>
  <c r="AW667"/>
  <c r="AW666"/>
  <c r="AW665"/>
  <c r="AW860" s="1"/>
  <c r="AW664"/>
  <c r="AW859" s="1"/>
  <c r="AW663"/>
  <c r="AW858" s="1"/>
  <c r="AW662"/>
  <c r="AW661"/>
  <c r="AW660"/>
  <c r="AW659"/>
  <c r="AW658"/>
  <c r="AW657"/>
  <c r="AW852" s="1"/>
  <c r="AW656"/>
  <c r="AW851" s="1"/>
  <c r="AW655"/>
  <c r="AW850" s="1"/>
  <c r="AW654"/>
  <c r="AW849" s="1"/>
  <c r="AW653"/>
  <c r="AW848" s="1"/>
  <c r="AW652"/>
  <c r="AW651"/>
  <c r="AW846" s="1"/>
  <c r="AW650"/>
  <c r="AW845" s="1"/>
  <c r="AW649"/>
  <c r="AW648"/>
  <c r="AW647"/>
  <c r="AW842" s="1"/>
  <c r="AW646"/>
  <c r="AW841" s="1"/>
  <c r="AW645"/>
  <c r="AW840" s="1"/>
  <c r="AW644"/>
  <c r="AW839" s="1"/>
  <c r="AW643"/>
  <c r="AW838" s="1"/>
  <c r="AW642"/>
  <c r="AW837" s="1"/>
  <c r="AW641"/>
  <c r="AW836" s="1"/>
  <c r="AW640"/>
  <c r="AW835" s="1"/>
  <c r="AW639"/>
  <c r="AW834" s="1"/>
  <c r="AW638"/>
  <c r="AW833" s="1"/>
  <c r="AW637"/>
  <c r="AW636"/>
  <c r="AW635"/>
  <c r="AW634"/>
  <c r="AW633"/>
  <c r="AW828" s="1"/>
  <c r="AW632"/>
  <c r="AW827" s="1"/>
  <c r="AW631"/>
  <c r="AW826" s="1"/>
  <c r="AW630"/>
  <c r="AW825" s="1"/>
  <c r="AW629"/>
  <c r="AW628"/>
  <c r="AW823" s="1"/>
  <c r="AW627"/>
  <c r="AW626"/>
  <c r="AW625"/>
  <c r="AW624"/>
  <c r="AW623"/>
  <c r="AW622"/>
  <c r="AW621"/>
  <c r="AW620"/>
  <c r="AW619"/>
  <c r="AW618"/>
  <c r="AW617"/>
  <c r="AW616"/>
  <c r="AW615"/>
  <c r="AW614"/>
  <c r="AW809" s="1"/>
  <c r="AW613"/>
  <c r="AW612"/>
  <c r="AW807" s="1"/>
  <c r="AW611"/>
  <c r="AW806" s="1"/>
  <c r="AW610"/>
  <c r="AW805" s="1"/>
  <c r="AW609"/>
  <c r="AW608"/>
  <c r="AW607"/>
  <c r="AW606"/>
  <c r="AW801" s="1"/>
  <c r="AW605"/>
  <c r="AW800" s="1"/>
  <c r="AW604"/>
  <c r="AW799" s="1"/>
  <c r="AW603"/>
  <c r="AW602"/>
  <c r="AW797" s="1"/>
  <c r="AW601"/>
  <c r="AW796" s="1"/>
  <c r="AW600"/>
  <c r="AW795" s="1"/>
  <c r="AW599"/>
  <c r="AW794" s="1"/>
  <c r="AW598"/>
  <c r="AW793" s="1"/>
  <c r="AW597"/>
  <c r="AW596"/>
  <c r="AW791" s="1"/>
  <c r="AW595"/>
  <c r="AW790" s="1"/>
  <c r="AW594"/>
  <c r="AW789" s="1"/>
  <c r="AW593"/>
  <c r="AW592"/>
  <c r="AW591"/>
  <c r="AW786" s="1"/>
  <c r="AW590"/>
  <c r="AS197"/>
  <c r="AS781"/>
  <c r="AS976" s="1"/>
  <c r="AS780"/>
  <c r="AS975" s="1"/>
  <c r="AS779"/>
  <c r="AS974" s="1"/>
  <c r="AS778"/>
  <c r="AS973" s="1"/>
  <c r="AS777"/>
  <c r="AS972" s="1"/>
  <c r="AS776"/>
  <c r="AS971" s="1"/>
  <c r="AS775"/>
  <c r="AS970" s="1"/>
  <c r="AS774"/>
  <c r="AS969" s="1"/>
  <c r="AS773"/>
  <c r="AS968" s="1"/>
  <c r="AS772"/>
  <c r="AS967" s="1"/>
  <c r="AS771"/>
  <c r="AS966" s="1"/>
  <c r="AS770"/>
  <c r="AS965" s="1"/>
  <c r="AS769"/>
  <c r="AS964" s="1"/>
  <c r="AS768"/>
  <c r="AS963" s="1"/>
  <c r="AS767"/>
  <c r="AS962" s="1"/>
  <c r="AS766"/>
  <c r="AS961" s="1"/>
  <c r="AS765"/>
  <c r="AS960" s="1"/>
  <c r="AS764"/>
  <c r="AS959" s="1"/>
  <c r="AS763"/>
  <c r="AS958" s="1"/>
  <c r="AS762"/>
  <c r="AS957" s="1"/>
  <c r="AS761"/>
  <c r="AS956" s="1"/>
  <c r="AS760"/>
  <c r="AS955" s="1"/>
  <c r="AS759"/>
  <c r="AS954" s="1"/>
  <c r="AS758"/>
  <c r="AS953" s="1"/>
  <c r="AS757"/>
  <c r="AS952" s="1"/>
  <c r="AS756"/>
  <c r="AS951" s="1"/>
  <c r="AS755"/>
  <c r="AS950" s="1"/>
  <c r="AS754"/>
  <c r="AS949" s="1"/>
  <c r="AS753"/>
  <c r="AS948" s="1"/>
  <c r="AS752"/>
  <c r="AS947" s="1"/>
  <c r="AS751"/>
  <c r="AS946" s="1"/>
  <c r="AS750"/>
  <c r="AS945" s="1"/>
  <c r="AS749"/>
  <c r="AS944" s="1"/>
  <c r="AS748"/>
  <c r="AS747"/>
  <c r="AS746"/>
  <c r="AS745"/>
  <c r="AS940" s="1"/>
  <c r="AS744"/>
  <c r="AS939" s="1"/>
  <c r="AS743"/>
  <c r="AS938" s="1"/>
  <c r="AS742"/>
  <c r="AS937" s="1"/>
  <c r="AS741"/>
  <c r="AS936" s="1"/>
  <c r="AS740"/>
  <c r="AS739"/>
  <c r="AS738"/>
  <c r="AS737"/>
  <c r="AS932" s="1"/>
  <c r="AS736"/>
  <c r="AS735"/>
  <c r="AS734"/>
  <c r="AS733"/>
  <c r="AS732"/>
  <c r="AS731"/>
  <c r="AS730"/>
  <c r="AS729"/>
  <c r="AS728"/>
  <c r="AS727"/>
  <c r="AS726"/>
  <c r="AS725"/>
  <c r="AS724"/>
  <c r="AS723"/>
  <c r="AS722"/>
  <c r="AS721"/>
  <c r="AS916" s="1"/>
  <c r="AS720"/>
  <c r="AS719"/>
  <c r="AS914" s="1"/>
  <c r="AS718"/>
  <c r="AS717"/>
  <c r="AS716"/>
  <c r="AS715"/>
  <c r="AS910" s="1"/>
  <c r="AS714"/>
  <c r="AS909" s="1"/>
  <c r="AS713"/>
  <c r="AS712"/>
  <c r="AS711"/>
  <c r="AS710"/>
  <c r="AS709"/>
  <c r="AS708"/>
  <c r="AS903" s="1"/>
  <c r="AS707"/>
  <c r="AS706"/>
  <c r="AS901" s="1"/>
  <c r="AS705"/>
  <c r="AS704"/>
  <c r="AS703"/>
  <c r="AS702"/>
  <c r="AS701"/>
  <c r="AS896" s="1"/>
  <c r="AS700"/>
  <c r="AS699"/>
  <c r="AS894" s="1"/>
  <c r="AS698"/>
  <c r="AS893" s="1"/>
  <c r="AS697"/>
  <c r="AS892" s="1"/>
  <c r="AS696"/>
  <c r="AS695"/>
  <c r="AS694"/>
  <c r="AS693"/>
  <c r="AS692"/>
  <c r="AS691"/>
  <c r="AS690"/>
  <c r="AS689"/>
  <c r="AS688"/>
  <c r="AS883" s="1"/>
  <c r="AS687"/>
  <c r="AS686"/>
  <c r="AS685"/>
  <c r="AS880" s="1"/>
  <c r="AS684"/>
  <c r="AS683"/>
  <c r="AS682"/>
  <c r="AS681"/>
  <c r="AS876" s="1"/>
  <c r="AS680"/>
  <c r="AS875" s="1"/>
  <c r="AS679"/>
  <c r="AS874" s="1"/>
  <c r="AS678"/>
  <c r="AS873" s="1"/>
  <c r="AS677"/>
  <c r="AS676"/>
  <c r="AS675"/>
  <c r="AS674"/>
  <c r="AS869" s="1"/>
  <c r="AS673"/>
  <c r="AS672"/>
  <c r="AS671"/>
  <c r="AS670"/>
  <c r="AS669"/>
  <c r="AS668"/>
  <c r="AS667"/>
  <c r="AS666"/>
  <c r="AS665"/>
  <c r="AS664"/>
  <c r="AS859" s="1"/>
  <c r="AS663"/>
  <c r="AS662"/>
  <c r="AS857" s="1"/>
  <c r="AS661"/>
  <c r="AS856" s="1"/>
  <c r="AS660"/>
  <c r="AS659"/>
  <c r="AS658"/>
  <c r="AS657"/>
  <c r="AS656"/>
  <c r="AS655"/>
  <c r="AS654"/>
  <c r="AS653"/>
  <c r="AS848" s="1"/>
  <c r="AS652"/>
  <c r="AS847" s="1"/>
  <c r="AS651"/>
  <c r="AS846" s="1"/>
  <c r="AS650"/>
  <c r="AS845" s="1"/>
  <c r="AS649"/>
  <c r="AS648"/>
  <c r="AS647"/>
  <c r="AS646"/>
  <c r="AS645"/>
  <c r="AS644"/>
  <c r="AS643"/>
  <c r="AS642"/>
  <c r="AS641"/>
  <c r="AS640"/>
  <c r="AS639"/>
  <c r="AS638"/>
  <c r="AS637"/>
  <c r="AS636"/>
  <c r="AS635"/>
  <c r="AS634"/>
  <c r="AS633"/>
  <c r="AS632"/>
  <c r="AS827" s="1"/>
  <c r="AS631"/>
  <c r="AS630"/>
  <c r="AS629"/>
  <c r="AS628"/>
  <c r="AS627"/>
  <c r="AS822" s="1"/>
  <c r="AS626"/>
  <c r="AS821" s="1"/>
  <c r="AS625"/>
  <c r="AS624"/>
  <c r="AS623"/>
  <c r="AS622"/>
  <c r="AS621"/>
  <c r="AS816" s="1"/>
  <c r="AS620"/>
  <c r="AS815" s="1"/>
  <c r="AS619"/>
  <c r="AS618"/>
  <c r="AS813" s="1"/>
  <c r="AS617"/>
  <c r="AS616"/>
  <c r="AS811" s="1"/>
  <c r="AS615"/>
  <c r="AS614"/>
  <c r="AS613"/>
  <c r="AS808" s="1"/>
  <c r="AS612"/>
  <c r="AS611"/>
  <c r="AS610"/>
  <c r="AS609"/>
  <c r="AS608"/>
  <c r="AS607"/>
  <c r="AS802" s="1"/>
  <c r="AS606"/>
  <c r="AS605"/>
  <c r="AS604"/>
  <c r="AS603"/>
  <c r="AS602"/>
  <c r="AS601"/>
  <c r="AS600"/>
  <c r="AS599"/>
  <c r="AS598"/>
  <c r="AS597"/>
  <c r="AS596"/>
  <c r="AS791" s="1"/>
  <c r="AS595"/>
  <c r="AS790" s="1"/>
  <c r="AS594"/>
  <c r="AS789" s="1"/>
  <c r="AS593"/>
  <c r="AS592"/>
  <c r="AS591"/>
  <c r="AS590"/>
  <c r="C4" i="9"/>
  <c r="O4" s="1"/>
  <c r="X4" s="1"/>
  <c r="D196" i="7"/>
  <c r="C35" i="9"/>
  <c r="O35" s="1"/>
  <c r="X35" s="1"/>
  <c r="AO197" i="7"/>
  <c r="AO780"/>
  <c r="AO975" s="1"/>
  <c r="AO778"/>
  <c r="AO973" s="1"/>
  <c r="AO776"/>
  <c r="AO971" s="1"/>
  <c r="AO774"/>
  <c r="AO969" s="1"/>
  <c r="AO772"/>
  <c r="AO967" s="1"/>
  <c r="AO770"/>
  <c r="AO965" s="1"/>
  <c r="AO768"/>
  <c r="AO963" s="1"/>
  <c r="AO766"/>
  <c r="AO961" s="1"/>
  <c r="AO764"/>
  <c r="AO959" s="1"/>
  <c r="AO762"/>
  <c r="AO957" s="1"/>
  <c r="AO760"/>
  <c r="AO955" s="1"/>
  <c r="AO758"/>
  <c r="AO953" s="1"/>
  <c r="AO756"/>
  <c r="AO951" s="1"/>
  <c r="AO754"/>
  <c r="AO949" s="1"/>
  <c r="AO752"/>
  <c r="AO947" s="1"/>
  <c r="AO750"/>
  <c r="AO945" s="1"/>
  <c r="AO748"/>
  <c r="AO746"/>
  <c r="AO744"/>
  <c r="AO742"/>
  <c r="AO740"/>
  <c r="AO738"/>
  <c r="AO736"/>
  <c r="AO931" s="1"/>
  <c r="AO734"/>
  <c r="AO929" s="1"/>
  <c r="AO732"/>
  <c r="AO730"/>
  <c r="AO728"/>
  <c r="AO726"/>
  <c r="AO781"/>
  <c r="AO976" s="1"/>
  <c r="AO779"/>
  <c r="AO974" s="1"/>
  <c r="AO777"/>
  <c r="AO972" s="1"/>
  <c r="AO775"/>
  <c r="AO970" s="1"/>
  <c r="AO773"/>
  <c r="AO968" s="1"/>
  <c r="AO771"/>
  <c r="AO966" s="1"/>
  <c r="AO769"/>
  <c r="AO964" s="1"/>
  <c r="AO767"/>
  <c r="AO962" s="1"/>
  <c r="AO765"/>
  <c r="AO960" s="1"/>
  <c r="AO763"/>
  <c r="AO958" s="1"/>
  <c r="AO761"/>
  <c r="AO956" s="1"/>
  <c r="AO759"/>
  <c r="AO954" s="1"/>
  <c r="AO757"/>
  <c r="AO952" s="1"/>
  <c r="AO755"/>
  <c r="AO950" s="1"/>
  <c r="AO753"/>
  <c r="AO948" s="1"/>
  <c r="AO751"/>
  <c r="AO946" s="1"/>
  <c r="AO749"/>
  <c r="AO944" s="1"/>
  <c r="AO747"/>
  <c r="AO745"/>
  <c r="AO743"/>
  <c r="AO741"/>
  <c r="AO739"/>
  <c r="AO737"/>
  <c r="AO735"/>
  <c r="AO930" s="1"/>
  <c r="AO733"/>
  <c r="AO731"/>
  <c r="AO729"/>
  <c r="AO727"/>
  <c r="AO725"/>
  <c r="AO724"/>
  <c r="AO722"/>
  <c r="AO720"/>
  <c r="AO718"/>
  <c r="AO716"/>
  <c r="AO714"/>
  <c r="AO712"/>
  <c r="AO710"/>
  <c r="AO905" s="1"/>
  <c r="AO708"/>
  <c r="AO706"/>
  <c r="AO704"/>
  <c r="AO899" s="1"/>
  <c r="AO702"/>
  <c r="AO700"/>
  <c r="AO698"/>
  <c r="AO696"/>
  <c r="AO694"/>
  <c r="AO692"/>
  <c r="AO690"/>
  <c r="AO688"/>
  <c r="AO686"/>
  <c r="AO684"/>
  <c r="AO682"/>
  <c r="AO680"/>
  <c r="AO678"/>
  <c r="AO676"/>
  <c r="AO674"/>
  <c r="AO672"/>
  <c r="AO670"/>
  <c r="AO668"/>
  <c r="AO666"/>
  <c r="AO664"/>
  <c r="AO662"/>
  <c r="AO660"/>
  <c r="AO658"/>
  <c r="AO656"/>
  <c r="AO654"/>
  <c r="AO652"/>
  <c r="AO650"/>
  <c r="AO648"/>
  <c r="AO646"/>
  <c r="AO644"/>
  <c r="AO642"/>
  <c r="AO640"/>
  <c r="AO638"/>
  <c r="AO636"/>
  <c r="AO634"/>
  <c r="AO632"/>
  <c r="AO630"/>
  <c r="AO628"/>
  <c r="AO626"/>
  <c r="AO624"/>
  <c r="AO622"/>
  <c r="AO620"/>
  <c r="AO618"/>
  <c r="AO616"/>
  <c r="AO614"/>
  <c r="AO612"/>
  <c r="AO723"/>
  <c r="AO721"/>
  <c r="AO719"/>
  <c r="AO717"/>
  <c r="AO715"/>
  <c r="AO713"/>
  <c r="AO908" s="1"/>
  <c r="AO711"/>
  <c r="AO906" s="1"/>
  <c r="AO709"/>
  <c r="AO904" s="1"/>
  <c r="AO707"/>
  <c r="AO705"/>
  <c r="AO900" s="1"/>
  <c r="AO703"/>
  <c r="AO898" s="1"/>
  <c r="AO701"/>
  <c r="AO699"/>
  <c r="AO697"/>
  <c r="AO695"/>
  <c r="AO693"/>
  <c r="AO691"/>
  <c r="AO689"/>
  <c r="AO687"/>
  <c r="AO685"/>
  <c r="AO683"/>
  <c r="AO681"/>
  <c r="AO679"/>
  <c r="AO677"/>
  <c r="AO675"/>
  <c r="AO673"/>
  <c r="AO671"/>
  <c r="AO669"/>
  <c r="AO667"/>
  <c r="AO665"/>
  <c r="AO663"/>
  <c r="AO661"/>
  <c r="AO659"/>
  <c r="AO657"/>
  <c r="AO655"/>
  <c r="AO653"/>
  <c r="AO651"/>
  <c r="AO649"/>
  <c r="AO647"/>
  <c r="AO645"/>
  <c r="AO643"/>
  <c r="AO641"/>
  <c r="AO639"/>
  <c r="AO637"/>
  <c r="AO635"/>
  <c r="AO633"/>
  <c r="AO631"/>
  <c r="AO629"/>
  <c r="AO627"/>
  <c r="AO625"/>
  <c r="AO623"/>
  <c r="AO621"/>
  <c r="AO619"/>
  <c r="AO617"/>
  <c r="AO615"/>
  <c r="AO611"/>
  <c r="AO609"/>
  <c r="AO607"/>
  <c r="AO605"/>
  <c r="AO603"/>
  <c r="AO601"/>
  <c r="AO599"/>
  <c r="AO597"/>
  <c r="AO595"/>
  <c r="AO593"/>
  <c r="AO591"/>
  <c r="AO613"/>
  <c r="AO610"/>
  <c r="AO608"/>
  <c r="AO606"/>
  <c r="AO604"/>
  <c r="AO602"/>
  <c r="AO600"/>
  <c r="AO598"/>
  <c r="AO596"/>
  <c r="AO594"/>
  <c r="AO592"/>
  <c r="AO590"/>
  <c r="AK197"/>
  <c r="AK780"/>
  <c r="AK975" s="1"/>
  <c r="AK778"/>
  <c r="AK973" s="1"/>
  <c r="AK776"/>
  <c r="AK971" s="1"/>
  <c r="AK774"/>
  <c r="AK969" s="1"/>
  <c r="AK772"/>
  <c r="AK967" s="1"/>
  <c r="AK770"/>
  <c r="AK965" s="1"/>
  <c r="AK768"/>
  <c r="AK963" s="1"/>
  <c r="AK766"/>
  <c r="AK961" s="1"/>
  <c r="AK764"/>
  <c r="AK959" s="1"/>
  <c r="AK762"/>
  <c r="AK957" s="1"/>
  <c r="AK760"/>
  <c r="AK955" s="1"/>
  <c r="AK758"/>
  <c r="AK953" s="1"/>
  <c r="AK756"/>
  <c r="AK951" s="1"/>
  <c r="AK754"/>
  <c r="AK949" s="1"/>
  <c r="AK752"/>
  <c r="AK947" s="1"/>
  <c r="AK750"/>
  <c r="AK945" s="1"/>
  <c r="AK748"/>
  <c r="AK746"/>
  <c r="AK744"/>
  <c r="AK742"/>
  <c r="AK740"/>
  <c r="AK738"/>
  <c r="AK736"/>
  <c r="AK931" s="1"/>
  <c r="AK734"/>
  <c r="AK732"/>
  <c r="AK730"/>
  <c r="AK728"/>
  <c r="AK726"/>
  <c r="AK781"/>
  <c r="AK976" s="1"/>
  <c r="AK779"/>
  <c r="AK974" s="1"/>
  <c r="AK777"/>
  <c r="AK972" s="1"/>
  <c r="AK775"/>
  <c r="AK970" s="1"/>
  <c r="AK773"/>
  <c r="AK968" s="1"/>
  <c r="AK771"/>
  <c r="AK966" s="1"/>
  <c r="AK769"/>
  <c r="AK964" s="1"/>
  <c r="AK767"/>
  <c r="AK962" s="1"/>
  <c r="AK765"/>
  <c r="AK960" s="1"/>
  <c r="AK763"/>
  <c r="AK958" s="1"/>
  <c r="AK761"/>
  <c r="AK956" s="1"/>
  <c r="AK759"/>
  <c r="AK954" s="1"/>
  <c r="AK757"/>
  <c r="AK952" s="1"/>
  <c r="AK755"/>
  <c r="AK950" s="1"/>
  <c r="AK753"/>
  <c r="AK948" s="1"/>
  <c r="AK751"/>
  <c r="AK946" s="1"/>
  <c r="AK749"/>
  <c r="AK944" s="1"/>
  <c r="AK747"/>
  <c r="AK745"/>
  <c r="AK743"/>
  <c r="AK741"/>
  <c r="AK739"/>
  <c r="AK737"/>
  <c r="AK735"/>
  <c r="AK930" s="1"/>
  <c r="AK733"/>
  <c r="AK731"/>
  <c r="AK729"/>
  <c r="AK727"/>
  <c r="AK725"/>
  <c r="AK724"/>
  <c r="AK722"/>
  <c r="AK720"/>
  <c r="AK718"/>
  <c r="AK716"/>
  <c r="AK714"/>
  <c r="AK712"/>
  <c r="AK710"/>
  <c r="AK905" s="1"/>
  <c r="AK708"/>
  <c r="AK706"/>
  <c r="AK704"/>
  <c r="AK899" s="1"/>
  <c r="AK702"/>
  <c r="AK700"/>
  <c r="AK698"/>
  <c r="AK696"/>
  <c r="AK694"/>
  <c r="AK692"/>
  <c r="AK690"/>
  <c r="AK688"/>
  <c r="AK686"/>
  <c r="AK684"/>
  <c r="AK682"/>
  <c r="AK680"/>
  <c r="AK678"/>
  <c r="AK676"/>
  <c r="AK674"/>
  <c r="AK672"/>
  <c r="AK670"/>
  <c r="AK668"/>
  <c r="AK666"/>
  <c r="AK664"/>
  <c r="AK662"/>
  <c r="AK660"/>
  <c r="AK658"/>
  <c r="AK656"/>
  <c r="AK654"/>
  <c r="AK652"/>
  <c r="AK650"/>
  <c r="AK648"/>
  <c r="AK646"/>
  <c r="AK644"/>
  <c r="AK642"/>
  <c r="AK640"/>
  <c r="AK638"/>
  <c r="AK636"/>
  <c r="AK634"/>
  <c r="AK632"/>
  <c r="AK630"/>
  <c r="AK628"/>
  <c r="AK626"/>
  <c r="AK624"/>
  <c r="AK622"/>
  <c r="AK620"/>
  <c r="AK618"/>
  <c r="AK616"/>
  <c r="AK614"/>
  <c r="AK612"/>
  <c r="AK723"/>
  <c r="AK721"/>
  <c r="AK719"/>
  <c r="AK717"/>
  <c r="AK715"/>
  <c r="AK713"/>
  <c r="AK908" s="1"/>
  <c r="AK711"/>
  <c r="AK709"/>
  <c r="AK707"/>
  <c r="AK705"/>
  <c r="AK900" s="1"/>
  <c r="AK703"/>
  <c r="AK701"/>
  <c r="AK699"/>
  <c r="AK697"/>
  <c r="AK695"/>
  <c r="AK693"/>
  <c r="AK691"/>
  <c r="AK689"/>
  <c r="AK687"/>
  <c r="AK685"/>
  <c r="AK683"/>
  <c r="AK681"/>
  <c r="AK679"/>
  <c r="AK677"/>
  <c r="AK675"/>
  <c r="AK673"/>
  <c r="AK671"/>
  <c r="AK669"/>
  <c r="AK667"/>
  <c r="AK665"/>
  <c r="AK663"/>
  <c r="AK661"/>
  <c r="AK659"/>
  <c r="AK657"/>
  <c r="AK655"/>
  <c r="AK653"/>
  <c r="AK651"/>
  <c r="AK649"/>
  <c r="AK647"/>
  <c r="AK645"/>
  <c r="AK643"/>
  <c r="AK641"/>
  <c r="AK639"/>
  <c r="AK637"/>
  <c r="AK635"/>
  <c r="AK633"/>
  <c r="AK631"/>
  <c r="AK629"/>
  <c r="AK627"/>
  <c r="AK625"/>
  <c r="AK623"/>
  <c r="AK621"/>
  <c r="AK619"/>
  <c r="AK617"/>
  <c r="AK615"/>
  <c r="AK611"/>
  <c r="AK609"/>
  <c r="AK607"/>
  <c r="AK605"/>
  <c r="AK603"/>
  <c r="AK601"/>
  <c r="AK599"/>
  <c r="AK597"/>
  <c r="AK595"/>
  <c r="AK593"/>
  <c r="AK591"/>
  <c r="AK613"/>
  <c r="AK610"/>
  <c r="AK608"/>
  <c r="AK606"/>
  <c r="AK604"/>
  <c r="AK602"/>
  <c r="AK600"/>
  <c r="AK598"/>
  <c r="AK596"/>
  <c r="AK594"/>
  <c r="AK592"/>
  <c r="AK590"/>
  <c r="AZ197"/>
  <c r="AZ781"/>
  <c r="AZ976" s="1"/>
  <c r="AZ779"/>
  <c r="AZ974" s="1"/>
  <c r="AZ777"/>
  <c r="AZ972" s="1"/>
  <c r="AZ775"/>
  <c r="AZ970" s="1"/>
  <c r="AZ773"/>
  <c r="AZ968" s="1"/>
  <c r="AZ771"/>
  <c r="AZ966" s="1"/>
  <c r="AZ769"/>
  <c r="AZ964" s="1"/>
  <c r="AZ767"/>
  <c r="AZ962" s="1"/>
  <c r="AZ765"/>
  <c r="AZ960" s="1"/>
  <c r="AZ763"/>
  <c r="AZ958" s="1"/>
  <c r="AZ761"/>
  <c r="AZ956" s="1"/>
  <c r="AZ759"/>
  <c r="AZ954" s="1"/>
  <c r="AZ757"/>
  <c r="AZ952" s="1"/>
  <c r="AZ755"/>
  <c r="AZ950" s="1"/>
  <c r="AZ753"/>
  <c r="AZ948" s="1"/>
  <c r="AZ751"/>
  <c r="AZ946" s="1"/>
  <c r="AZ749"/>
  <c r="AZ944" s="1"/>
  <c r="AZ747"/>
  <c r="AZ745"/>
  <c r="AZ743"/>
  <c r="AZ741"/>
  <c r="AZ739"/>
  <c r="AZ934" s="1"/>
  <c r="AZ737"/>
  <c r="AZ735"/>
  <c r="AZ733"/>
  <c r="AZ731"/>
  <c r="AZ729"/>
  <c r="AZ727"/>
  <c r="AZ725"/>
  <c r="AZ780"/>
  <c r="AZ975" s="1"/>
  <c r="AZ778"/>
  <c r="AZ973" s="1"/>
  <c r="AZ776"/>
  <c r="AZ971" s="1"/>
  <c r="AZ774"/>
  <c r="AZ969" s="1"/>
  <c r="AZ772"/>
  <c r="AZ967" s="1"/>
  <c r="AZ770"/>
  <c r="AZ965" s="1"/>
  <c r="AZ768"/>
  <c r="AZ963" s="1"/>
  <c r="AZ766"/>
  <c r="AZ961" s="1"/>
  <c r="AZ764"/>
  <c r="AZ959" s="1"/>
  <c r="AZ762"/>
  <c r="AZ957" s="1"/>
  <c r="AZ760"/>
  <c r="AZ955" s="1"/>
  <c r="AZ758"/>
  <c r="AZ953" s="1"/>
  <c r="AZ756"/>
  <c r="AZ951" s="1"/>
  <c r="AZ754"/>
  <c r="AZ949" s="1"/>
  <c r="AZ752"/>
  <c r="AZ947" s="1"/>
  <c r="AZ750"/>
  <c r="AZ945" s="1"/>
  <c r="AZ748"/>
  <c r="AZ746"/>
  <c r="AZ744"/>
  <c r="AZ742"/>
  <c r="AZ740"/>
  <c r="AZ738"/>
  <c r="AZ736"/>
  <c r="AZ734"/>
  <c r="AZ732"/>
  <c r="AZ730"/>
  <c r="AZ728"/>
  <c r="AZ726"/>
  <c r="AZ723"/>
  <c r="AZ721"/>
  <c r="AZ719"/>
  <c r="AZ717"/>
  <c r="AZ715"/>
  <c r="AZ713"/>
  <c r="AZ711"/>
  <c r="AZ709"/>
  <c r="AZ707"/>
  <c r="AZ902" s="1"/>
  <c r="AZ705"/>
  <c r="AZ703"/>
  <c r="AZ701"/>
  <c r="AZ699"/>
  <c r="AZ697"/>
  <c r="AZ695"/>
  <c r="AZ693"/>
  <c r="AZ691"/>
  <c r="AZ689"/>
  <c r="AZ687"/>
  <c r="AZ685"/>
  <c r="AZ683"/>
  <c r="AZ681"/>
  <c r="AZ679"/>
  <c r="AZ677"/>
  <c r="AZ675"/>
  <c r="AZ673"/>
  <c r="AZ671"/>
  <c r="AZ669"/>
  <c r="AZ667"/>
  <c r="AZ665"/>
  <c r="AZ663"/>
  <c r="AZ661"/>
  <c r="AZ659"/>
  <c r="AZ657"/>
  <c r="AZ655"/>
  <c r="AZ653"/>
  <c r="AZ651"/>
  <c r="AZ649"/>
  <c r="AZ647"/>
  <c r="AZ645"/>
  <c r="AZ643"/>
  <c r="AZ641"/>
  <c r="AZ639"/>
  <c r="AZ637"/>
  <c r="AZ635"/>
  <c r="AZ633"/>
  <c r="AZ631"/>
  <c r="AZ629"/>
  <c r="AZ627"/>
  <c r="AZ625"/>
  <c r="AZ623"/>
  <c r="AZ621"/>
  <c r="AZ619"/>
  <c r="AZ617"/>
  <c r="AZ615"/>
  <c r="AZ613"/>
  <c r="AZ611"/>
  <c r="AZ724"/>
  <c r="AZ722"/>
  <c r="AZ720"/>
  <c r="AZ718"/>
  <c r="AZ716"/>
  <c r="AZ714"/>
  <c r="AZ712"/>
  <c r="AZ710"/>
  <c r="AZ708"/>
  <c r="AZ706"/>
  <c r="AZ704"/>
  <c r="AZ702"/>
  <c r="AZ700"/>
  <c r="AZ698"/>
  <c r="AZ696"/>
  <c r="AZ694"/>
  <c r="AZ692"/>
  <c r="AZ690"/>
  <c r="AZ688"/>
  <c r="AZ686"/>
  <c r="AZ684"/>
  <c r="AZ682"/>
  <c r="AZ680"/>
  <c r="AZ678"/>
  <c r="AZ676"/>
  <c r="AZ674"/>
  <c r="AZ672"/>
  <c r="AZ670"/>
  <c r="AZ668"/>
  <c r="AZ666"/>
  <c r="AZ664"/>
  <c r="AZ662"/>
  <c r="AZ660"/>
  <c r="AZ658"/>
  <c r="AZ656"/>
  <c r="AZ654"/>
  <c r="AZ652"/>
  <c r="AZ650"/>
  <c r="AZ648"/>
  <c r="AZ646"/>
  <c r="AZ644"/>
  <c r="AZ642"/>
  <c r="AZ640"/>
  <c r="AZ638"/>
  <c r="AZ636"/>
  <c r="AZ634"/>
  <c r="AZ632"/>
  <c r="AZ630"/>
  <c r="AZ628"/>
  <c r="AZ626"/>
  <c r="AZ624"/>
  <c r="AZ622"/>
  <c r="AZ620"/>
  <c r="AZ618"/>
  <c r="AZ616"/>
  <c r="AZ614"/>
  <c r="AZ610"/>
  <c r="AZ608"/>
  <c r="AZ606"/>
  <c r="AZ604"/>
  <c r="AZ602"/>
  <c r="AZ797" s="1"/>
  <c r="AZ600"/>
  <c r="AZ598"/>
  <c r="AZ596"/>
  <c r="AZ594"/>
  <c r="AZ592"/>
  <c r="AZ590"/>
  <c r="AZ612"/>
  <c r="AZ609"/>
  <c r="AZ607"/>
  <c r="AZ605"/>
  <c r="AZ603"/>
  <c r="AZ798" s="1"/>
  <c r="AZ601"/>
  <c r="AZ796" s="1"/>
  <c r="AZ599"/>
  <c r="AZ597"/>
  <c r="AZ595"/>
  <c r="AZ790" s="1"/>
  <c r="AZ593"/>
  <c r="AZ788" s="1"/>
  <c r="AZ591"/>
  <c r="AL197"/>
  <c r="AL781"/>
  <c r="AL976" s="1"/>
  <c r="AL779"/>
  <c r="AL974" s="1"/>
  <c r="AL777"/>
  <c r="AL972" s="1"/>
  <c r="AL775"/>
  <c r="AL970" s="1"/>
  <c r="AL773"/>
  <c r="AL968" s="1"/>
  <c r="AL771"/>
  <c r="AL966" s="1"/>
  <c r="AL769"/>
  <c r="AL964" s="1"/>
  <c r="AL767"/>
  <c r="AL962" s="1"/>
  <c r="AL765"/>
  <c r="AL960" s="1"/>
  <c r="AL763"/>
  <c r="AL958" s="1"/>
  <c r="AL761"/>
  <c r="AL956" s="1"/>
  <c r="AL759"/>
  <c r="AL954" s="1"/>
  <c r="AL757"/>
  <c r="AL952" s="1"/>
  <c r="AL755"/>
  <c r="AL950" s="1"/>
  <c r="AL753"/>
  <c r="AL948" s="1"/>
  <c r="AL751"/>
  <c r="AL946" s="1"/>
  <c r="AL749"/>
  <c r="AL944" s="1"/>
  <c r="AL747"/>
  <c r="AL745"/>
  <c r="AL940" s="1"/>
  <c r="AL743"/>
  <c r="AL741"/>
  <c r="AL936" s="1"/>
  <c r="AL739"/>
  <c r="AL737"/>
  <c r="AL932" s="1"/>
  <c r="AL735"/>
  <c r="AL733"/>
  <c r="AL731"/>
  <c r="AL729"/>
  <c r="AL727"/>
  <c r="AL725"/>
  <c r="AL780"/>
  <c r="AL975" s="1"/>
  <c r="AL778"/>
  <c r="AL973" s="1"/>
  <c r="AL776"/>
  <c r="AL971" s="1"/>
  <c r="AL774"/>
  <c r="AL969" s="1"/>
  <c r="AL772"/>
  <c r="AL967" s="1"/>
  <c r="AL770"/>
  <c r="AL965" s="1"/>
  <c r="AL768"/>
  <c r="AL963" s="1"/>
  <c r="AL766"/>
  <c r="AL961" s="1"/>
  <c r="AL764"/>
  <c r="AL959" s="1"/>
  <c r="AL762"/>
  <c r="AL957" s="1"/>
  <c r="AL760"/>
  <c r="AL955" s="1"/>
  <c r="AL758"/>
  <c r="AL953" s="1"/>
  <c r="AL756"/>
  <c r="AL951" s="1"/>
  <c r="AL754"/>
  <c r="AL949" s="1"/>
  <c r="AL752"/>
  <c r="AL947" s="1"/>
  <c r="AL750"/>
  <c r="AL945" s="1"/>
  <c r="AL748"/>
  <c r="AL746"/>
  <c r="AL744"/>
  <c r="AL742"/>
  <c r="AL740"/>
  <c r="AL738"/>
  <c r="AL736"/>
  <c r="AL734"/>
  <c r="AL732"/>
  <c r="AL730"/>
  <c r="AL728"/>
  <c r="AL726"/>
  <c r="AL723"/>
  <c r="AL721"/>
  <c r="AL916" s="1"/>
  <c r="AL719"/>
  <c r="AL717"/>
  <c r="AL715"/>
  <c r="AL713"/>
  <c r="AL711"/>
  <c r="AL709"/>
  <c r="AL707"/>
  <c r="AL705"/>
  <c r="AL703"/>
  <c r="AL701"/>
  <c r="AL699"/>
  <c r="AL697"/>
  <c r="AL695"/>
  <c r="AL693"/>
  <c r="AL691"/>
  <c r="AL689"/>
  <c r="AL687"/>
  <c r="AL685"/>
  <c r="AL683"/>
  <c r="AL681"/>
  <c r="AL679"/>
  <c r="AL677"/>
  <c r="AL675"/>
  <c r="AL673"/>
  <c r="AL671"/>
  <c r="AL669"/>
  <c r="AL667"/>
  <c r="AL665"/>
  <c r="AL663"/>
  <c r="AL661"/>
  <c r="AL659"/>
  <c r="AL657"/>
  <c r="AL655"/>
  <c r="AL653"/>
  <c r="AL651"/>
  <c r="AL649"/>
  <c r="AL647"/>
  <c r="AL645"/>
  <c r="AL643"/>
  <c r="AL641"/>
  <c r="AL639"/>
  <c r="AL637"/>
  <c r="AL635"/>
  <c r="AL633"/>
  <c r="AL631"/>
  <c r="AL629"/>
  <c r="AL627"/>
  <c r="AL625"/>
  <c r="AL623"/>
  <c r="AL621"/>
  <c r="AL619"/>
  <c r="AL617"/>
  <c r="AL615"/>
  <c r="AL613"/>
  <c r="AL611"/>
  <c r="AL724"/>
  <c r="AL722"/>
  <c r="AL720"/>
  <c r="AL718"/>
  <c r="AL716"/>
  <c r="AL714"/>
  <c r="AL712"/>
  <c r="AL710"/>
  <c r="AL708"/>
  <c r="AL903" s="1"/>
  <c r="AL706"/>
  <c r="AL704"/>
  <c r="AL702"/>
  <c r="AL700"/>
  <c r="AL698"/>
  <c r="AL696"/>
  <c r="AL694"/>
  <c r="AL692"/>
  <c r="AL690"/>
  <c r="AL688"/>
  <c r="AL686"/>
  <c r="AL684"/>
  <c r="AL682"/>
  <c r="AL680"/>
  <c r="AL875" s="1"/>
  <c r="AL678"/>
  <c r="AL676"/>
  <c r="AL674"/>
  <c r="AL672"/>
  <c r="AL670"/>
  <c r="AL668"/>
  <c r="AL666"/>
  <c r="AL664"/>
  <c r="AL662"/>
  <c r="AL660"/>
  <c r="AL658"/>
  <c r="AL656"/>
  <c r="AL654"/>
  <c r="AL652"/>
  <c r="AL650"/>
  <c r="AL648"/>
  <c r="AL646"/>
  <c r="AL644"/>
  <c r="AL642"/>
  <c r="AL640"/>
  <c r="AL638"/>
  <c r="AL636"/>
  <c r="AL634"/>
  <c r="AL632"/>
  <c r="AL630"/>
  <c r="AL628"/>
  <c r="AL626"/>
  <c r="AL821" s="1"/>
  <c r="AL624"/>
  <c r="AL622"/>
  <c r="AL620"/>
  <c r="AL815" s="1"/>
  <c r="AL618"/>
  <c r="AL614"/>
  <c r="AL610"/>
  <c r="AL608"/>
  <c r="AL606"/>
  <c r="AL604"/>
  <c r="AL602"/>
  <c r="AL600"/>
  <c r="AL598"/>
  <c r="AL596"/>
  <c r="AL594"/>
  <c r="AL592"/>
  <c r="AL590"/>
  <c r="AL616"/>
  <c r="AL612"/>
  <c r="AL609"/>
  <c r="AL607"/>
  <c r="AL605"/>
  <c r="AL603"/>
  <c r="AL601"/>
  <c r="AL599"/>
  <c r="AL597"/>
  <c r="AL595"/>
  <c r="AL593"/>
  <c r="AL591"/>
  <c r="BA197"/>
  <c r="BA780"/>
  <c r="BA975" s="1"/>
  <c r="BA778"/>
  <c r="BA973" s="1"/>
  <c r="BA776"/>
  <c r="BA971" s="1"/>
  <c r="BA774"/>
  <c r="BA969" s="1"/>
  <c r="BA772"/>
  <c r="BA967" s="1"/>
  <c r="BA770"/>
  <c r="BA965" s="1"/>
  <c r="BA768"/>
  <c r="BA963" s="1"/>
  <c r="BA766"/>
  <c r="BA961" s="1"/>
  <c r="BA764"/>
  <c r="BA959" s="1"/>
  <c r="BA762"/>
  <c r="BA957" s="1"/>
  <c r="BA760"/>
  <c r="BA955" s="1"/>
  <c r="BA758"/>
  <c r="BA953" s="1"/>
  <c r="BA756"/>
  <c r="BA951" s="1"/>
  <c r="BA754"/>
  <c r="BA949" s="1"/>
  <c r="BA752"/>
  <c r="BA947" s="1"/>
  <c r="BA750"/>
  <c r="BA945" s="1"/>
  <c r="BA748"/>
  <c r="BA746"/>
  <c r="BA744"/>
  <c r="BA742"/>
  <c r="BA740"/>
  <c r="BA738"/>
  <c r="BA736"/>
  <c r="BA734"/>
  <c r="BA732"/>
  <c r="BA730"/>
  <c r="BA728"/>
  <c r="BA726"/>
  <c r="BA781"/>
  <c r="BA976" s="1"/>
  <c r="BA779"/>
  <c r="BA974" s="1"/>
  <c r="BA777"/>
  <c r="BA972" s="1"/>
  <c r="BA775"/>
  <c r="BA970" s="1"/>
  <c r="BA773"/>
  <c r="BA968" s="1"/>
  <c r="BA771"/>
  <c r="BA966" s="1"/>
  <c r="BA769"/>
  <c r="BA964" s="1"/>
  <c r="BA767"/>
  <c r="BA962" s="1"/>
  <c r="BA765"/>
  <c r="BA960" s="1"/>
  <c r="BA763"/>
  <c r="BA958" s="1"/>
  <c r="BA761"/>
  <c r="BA956" s="1"/>
  <c r="BA759"/>
  <c r="BA954" s="1"/>
  <c r="BA757"/>
  <c r="BA952" s="1"/>
  <c r="BA755"/>
  <c r="BA950" s="1"/>
  <c r="BA753"/>
  <c r="BA948" s="1"/>
  <c r="BA751"/>
  <c r="BA946" s="1"/>
  <c r="BA749"/>
  <c r="BA944" s="1"/>
  <c r="BA747"/>
  <c r="BA745"/>
  <c r="BA743"/>
  <c r="BA741"/>
  <c r="BA739"/>
  <c r="BA737"/>
  <c r="BA735"/>
  <c r="BA733"/>
  <c r="BA731"/>
  <c r="BA926" s="1"/>
  <c r="BA729"/>
  <c r="BA727"/>
  <c r="BA725"/>
  <c r="BA724"/>
  <c r="BA722"/>
  <c r="BA720"/>
  <c r="BA718"/>
  <c r="BA716"/>
  <c r="BA714"/>
  <c r="BA712"/>
  <c r="BA710"/>
  <c r="BA708"/>
  <c r="BA706"/>
  <c r="BA704"/>
  <c r="BA702"/>
  <c r="BA700"/>
  <c r="BA698"/>
  <c r="BA696"/>
  <c r="BA694"/>
  <c r="BA692"/>
  <c r="BA690"/>
  <c r="BA688"/>
  <c r="BA686"/>
  <c r="BA684"/>
  <c r="BA682"/>
  <c r="BA680"/>
  <c r="BA678"/>
  <c r="BA676"/>
  <c r="BA674"/>
  <c r="BA672"/>
  <c r="BA670"/>
  <c r="BA668"/>
  <c r="BA666"/>
  <c r="BA664"/>
  <c r="BA662"/>
  <c r="BA660"/>
  <c r="BA658"/>
  <c r="BA656"/>
  <c r="BA654"/>
  <c r="BA652"/>
  <c r="BA650"/>
  <c r="BA648"/>
  <c r="BA646"/>
  <c r="BA644"/>
  <c r="BA642"/>
  <c r="BA640"/>
  <c r="BA638"/>
  <c r="BA636"/>
  <c r="BA634"/>
  <c r="BA632"/>
  <c r="BA630"/>
  <c r="BA628"/>
  <c r="BA626"/>
  <c r="BA624"/>
  <c r="BA622"/>
  <c r="BA620"/>
  <c r="BA618"/>
  <c r="BA616"/>
  <c r="BA614"/>
  <c r="BA612"/>
  <c r="BA723"/>
  <c r="BA721"/>
  <c r="BA719"/>
  <c r="BA717"/>
  <c r="BA715"/>
  <c r="BA713"/>
  <c r="BA711"/>
  <c r="BA709"/>
  <c r="BA707"/>
  <c r="BA705"/>
  <c r="BA703"/>
  <c r="BA701"/>
  <c r="BA699"/>
  <c r="BA697"/>
  <c r="BA695"/>
  <c r="BA693"/>
  <c r="BA691"/>
  <c r="BA689"/>
  <c r="BA687"/>
  <c r="BA685"/>
  <c r="BA683"/>
  <c r="BA681"/>
  <c r="BA679"/>
  <c r="BA677"/>
  <c r="BA675"/>
  <c r="BA673"/>
  <c r="BA671"/>
  <c r="BA669"/>
  <c r="BA667"/>
  <c r="BA665"/>
  <c r="BA663"/>
  <c r="BA661"/>
  <c r="BA659"/>
  <c r="BA657"/>
  <c r="BA655"/>
  <c r="BA653"/>
  <c r="BA651"/>
  <c r="BA649"/>
  <c r="BA647"/>
  <c r="BA645"/>
  <c r="BA643"/>
  <c r="BA641"/>
  <c r="BA639"/>
  <c r="BA637"/>
  <c r="BA635"/>
  <c r="BA633"/>
  <c r="BA631"/>
  <c r="BA629"/>
  <c r="BA627"/>
  <c r="BA625"/>
  <c r="BA623"/>
  <c r="BA621"/>
  <c r="BA619"/>
  <c r="BA617"/>
  <c r="BA613"/>
  <c r="BA609"/>
  <c r="BA804" s="1"/>
  <c r="BA607"/>
  <c r="BA802" s="1"/>
  <c r="BA605"/>
  <c r="BA603"/>
  <c r="BA601"/>
  <c r="BA599"/>
  <c r="BA597"/>
  <c r="BA595"/>
  <c r="BA593"/>
  <c r="BA788" s="1"/>
  <c r="BA591"/>
  <c r="BA615"/>
  <c r="BA611"/>
  <c r="BA610"/>
  <c r="BA608"/>
  <c r="BA803" s="1"/>
  <c r="BA606"/>
  <c r="BA604"/>
  <c r="BA602"/>
  <c r="BA600"/>
  <c r="BA598"/>
  <c r="BA596"/>
  <c r="BA594"/>
  <c r="BA592"/>
  <c r="BA787" s="1"/>
  <c r="BA590"/>
  <c r="AM197"/>
  <c r="AM780"/>
  <c r="AM975" s="1"/>
  <c r="AM778"/>
  <c r="AM973" s="1"/>
  <c r="AM776"/>
  <c r="AM971" s="1"/>
  <c r="AM774"/>
  <c r="AM969" s="1"/>
  <c r="AM772"/>
  <c r="AM967" s="1"/>
  <c r="AM770"/>
  <c r="AM965" s="1"/>
  <c r="AM768"/>
  <c r="AM963" s="1"/>
  <c r="AM766"/>
  <c r="AM961" s="1"/>
  <c r="AM764"/>
  <c r="AM959" s="1"/>
  <c r="AM762"/>
  <c r="AM957" s="1"/>
  <c r="AM760"/>
  <c r="AM955" s="1"/>
  <c r="AM758"/>
  <c r="AM953" s="1"/>
  <c r="AM756"/>
  <c r="AM951" s="1"/>
  <c r="AM754"/>
  <c r="AM949" s="1"/>
  <c r="AM752"/>
  <c r="AM947" s="1"/>
  <c r="AM750"/>
  <c r="AM945" s="1"/>
  <c r="AM748"/>
  <c r="AM746"/>
  <c r="AM744"/>
  <c r="AM742"/>
  <c r="AM740"/>
  <c r="AM738"/>
  <c r="AM736"/>
  <c r="AM734"/>
  <c r="AM732"/>
  <c r="AM730"/>
  <c r="AM728"/>
  <c r="AM726"/>
  <c r="AM781"/>
  <c r="AM976" s="1"/>
  <c r="AM779"/>
  <c r="AM974" s="1"/>
  <c r="AM777"/>
  <c r="AM972" s="1"/>
  <c r="AM775"/>
  <c r="AM970" s="1"/>
  <c r="AM773"/>
  <c r="AM968" s="1"/>
  <c r="AM771"/>
  <c r="AM966" s="1"/>
  <c r="AM769"/>
  <c r="AM964" s="1"/>
  <c r="AM767"/>
  <c r="AM962" s="1"/>
  <c r="AM765"/>
  <c r="AM960" s="1"/>
  <c r="AM763"/>
  <c r="AM958" s="1"/>
  <c r="AM761"/>
  <c r="AM956" s="1"/>
  <c r="AM759"/>
  <c r="AM954" s="1"/>
  <c r="AM757"/>
  <c r="AM952" s="1"/>
  <c r="AM755"/>
  <c r="AM950" s="1"/>
  <c r="AM753"/>
  <c r="AM948" s="1"/>
  <c r="AM751"/>
  <c r="AM946" s="1"/>
  <c r="AM749"/>
  <c r="AM944" s="1"/>
  <c r="AM747"/>
  <c r="AM745"/>
  <c r="AM743"/>
  <c r="AM741"/>
  <c r="AM739"/>
  <c r="AM737"/>
  <c r="AM735"/>
  <c r="AM733"/>
  <c r="AM731"/>
  <c r="AM729"/>
  <c r="AM727"/>
  <c r="AM725"/>
  <c r="AM724"/>
  <c r="AM722"/>
  <c r="AM720"/>
  <c r="AM718"/>
  <c r="AM716"/>
  <c r="AM714"/>
  <c r="AM712"/>
  <c r="AM710"/>
  <c r="AM708"/>
  <c r="AM706"/>
  <c r="AM704"/>
  <c r="AM702"/>
  <c r="AM700"/>
  <c r="AM698"/>
  <c r="AM696"/>
  <c r="AM694"/>
  <c r="AM692"/>
  <c r="AM690"/>
  <c r="AM688"/>
  <c r="AM686"/>
  <c r="AM684"/>
  <c r="AM682"/>
  <c r="AM680"/>
  <c r="AM678"/>
  <c r="AM676"/>
  <c r="AM674"/>
  <c r="AM672"/>
  <c r="AM670"/>
  <c r="AM668"/>
  <c r="AM666"/>
  <c r="AM664"/>
  <c r="AM662"/>
  <c r="AM660"/>
  <c r="AM658"/>
  <c r="AM656"/>
  <c r="AM654"/>
  <c r="AM652"/>
  <c r="AM650"/>
  <c r="AM648"/>
  <c r="AM646"/>
  <c r="AM644"/>
  <c r="AM642"/>
  <c r="AM640"/>
  <c r="AM638"/>
  <c r="AM636"/>
  <c r="AM634"/>
  <c r="AM632"/>
  <c r="AM630"/>
  <c r="AM628"/>
  <c r="AM626"/>
  <c r="AM624"/>
  <c r="AM622"/>
  <c r="AM620"/>
  <c r="AM618"/>
  <c r="AM616"/>
  <c r="AM614"/>
  <c r="AM612"/>
  <c r="AM723"/>
  <c r="AM721"/>
  <c r="AM719"/>
  <c r="AM717"/>
  <c r="AM715"/>
  <c r="AM713"/>
  <c r="AM711"/>
  <c r="AM709"/>
  <c r="AM707"/>
  <c r="AM705"/>
  <c r="AM703"/>
  <c r="AM701"/>
  <c r="AM699"/>
  <c r="AM697"/>
  <c r="AM695"/>
  <c r="AM693"/>
  <c r="AM691"/>
  <c r="AM689"/>
  <c r="AM687"/>
  <c r="AM685"/>
  <c r="AM683"/>
  <c r="AM681"/>
  <c r="AM679"/>
  <c r="AM677"/>
  <c r="AM675"/>
  <c r="AM673"/>
  <c r="AM671"/>
  <c r="AM669"/>
  <c r="AM667"/>
  <c r="AM665"/>
  <c r="AM663"/>
  <c r="AM661"/>
  <c r="AM659"/>
  <c r="AM657"/>
  <c r="AM655"/>
  <c r="AM653"/>
  <c r="AM651"/>
  <c r="AM649"/>
  <c r="AM647"/>
  <c r="AM645"/>
  <c r="AM643"/>
  <c r="AM641"/>
  <c r="AM639"/>
  <c r="AM637"/>
  <c r="AM635"/>
  <c r="AM633"/>
  <c r="AM631"/>
  <c r="AM629"/>
  <c r="AM627"/>
  <c r="AM625"/>
  <c r="AM623"/>
  <c r="AM621"/>
  <c r="AM619"/>
  <c r="AM617"/>
  <c r="AM613"/>
  <c r="AM609"/>
  <c r="AM607"/>
  <c r="AM605"/>
  <c r="AM603"/>
  <c r="AM601"/>
  <c r="AM599"/>
  <c r="AM597"/>
  <c r="AM595"/>
  <c r="AM593"/>
  <c r="AM591"/>
  <c r="AM615"/>
  <c r="AM611"/>
  <c r="AM610"/>
  <c r="AM608"/>
  <c r="AM606"/>
  <c r="AM604"/>
  <c r="AM602"/>
  <c r="AM600"/>
  <c r="AM598"/>
  <c r="AM596"/>
  <c r="AM594"/>
  <c r="AM592"/>
  <c r="AM590"/>
  <c r="AI197"/>
  <c r="AI780"/>
  <c r="AI975" s="1"/>
  <c r="AI778"/>
  <c r="AI973" s="1"/>
  <c r="AI776"/>
  <c r="AI971" s="1"/>
  <c r="AI774"/>
  <c r="AI969" s="1"/>
  <c r="AI772"/>
  <c r="AI967" s="1"/>
  <c r="AI770"/>
  <c r="AI965" s="1"/>
  <c r="AI768"/>
  <c r="AI963" s="1"/>
  <c r="AI766"/>
  <c r="AI961" s="1"/>
  <c r="AI764"/>
  <c r="AI959" s="1"/>
  <c r="AI762"/>
  <c r="AI957" s="1"/>
  <c r="AI760"/>
  <c r="AI955" s="1"/>
  <c r="AI758"/>
  <c r="AI953" s="1"/>
  <c r="AI756"/>
  <c r="AI951" s="1"/>
  <c r="AI754"/>
  <c r="AI949" s="1"/>
  <c r="AI752"/>
  <c r="AI947" s="1"/>
  <c r="AI750"/>
  <c r="AI945" s="1"/>
  <c r="AI748"/>
  <c r="AI746"/>
  <c r="AI744"/>
  <c r="AI742"/>
  <c r="AI740"/>
  <c r="AI738"/>
  <c r="AI736"/>
  <c r="AI734"/>
  <c r="AI732"/>
  <c r="AI730"/>
  <c r="AI728"/>
  <c r="AI726"/>
  <c r="AI781"/>
  <c r="AI976" s="1"/>
  <c r="AI779"/>
  <c r="AI974" s="1"/>
  <c r="AI777"/>
  <c r="AI972" s="1"/>
  <c r="AI775"/>
  <c r="AI970" s="1"/>
  <c r="AI773"/>
  <c r="AI968" s="1"/>
  <c r="AI771"/>
  <c r="AI966" s="1"/>
  <c r="AI769"/>
  <c r="AI964" s="1"/>
  <c r="AI767"/>
  <c r="AI962" s="1"/>
  <c r="AI765"/>
  <c r="AI960" s="1"/>
  <c r="AI763"/>
  <c r="AI958" s="1"/>
  <c r="AI761"/>
  <c r="AI956" s="1"/>
  <c r="AI759"/>
  <c r="AI954" s="1"/>
  <c r="AI757"/>
  <c r="AI952" s="1"/>
  <c r="AI755"/>
  <c r="AI950" s="1"/>
  <c r="AI753"/>
  <c r="AI948" s="1"/>
  <c r="AI751"/>
  <c r="AI946" s="1"/>
  <c r="AI749"/>
  <c r="AI944" s="1"/>
  <c r="AI747"/>
  <c r="AI745"/>
  <c r="AI743"/>
  <c r="AI741"/>
  <c r="AI739"/>
  <c r="AI737"/>
  <c r="AI735"/>
  <c r="AI733"/>
  <c r="AI731"/>
  <c r="AI729"/>
  <c r="AI727"/>
  <c r="AI724"/>
  <c r="AI722"/>
  <c r="AI720"/>
  <c r="AI718"/>
  <c r="AI716"/>
  <c r="AI714"/>
  <c r="AI712"/>
  <c r="AI710"/>
  <c r="AI708"/>
  <c r="AI706"/>
  <c r="AI704"/>
  <c r="AI702"/>
  <c r="AI700"/>
  <c r="AI698"/>
  <c r="AI696"/>
  <c r="AI694"/>
  <c r="AI692"/>
  <c r="AI690"/>
  <c r="AI688"/>
  <c r="AI686"/>
  <c r="AI684"/>
  <c r="AI682"/>
  <c r="AI680"/>
  <c r="AI678"/>
  <c r="AI676"/>
  <c r="AI674"/>
  <c r="AI672"/>
  <c r="AI670"/>
  <c r="AI668"/>
  <c r="AI666"/>
  <c r="AI664"/>
  <c r="AI662"/>
  <c r="AI660"/>
  <c r="AI658"/>
  <c r="AI656"/>
  <c r="AI654"/>
  <c r="AI652"/>
  <c r="AI650"/>
  <c r="AI648"/>
  <c r="AI646"/>
  <c r="AI644"/>
  <c r="AI642"/>
  <c r="AI640"/>
  <c r="AI638"/>
  <c r="AI636"/>
  <c r="AI634"/>
  <c r="AI632"/>
  <c r="AI630"/>
  <c r="AI628"/>
  <c r="AI626"/>
  <c r="AI624"/>
  <c r="AI622"/>
  <c r="AI620"/>
  <c r="AI618"/>
  <c r="AI616"/>
  <c r="AI614"/>
  <c r="AI612"/>
  <c r="AI725"/>
  <c r="AI723"/>
  <c r="AI721"/>
  <c r="AI719"/>
  <c r="AI717"/>
  <c r="AI715"/>
  <c r="AI713"/>
  <c r="AI711"/>
  <c r="AI709"/>
  <c r="AI707"/>
  <c r="AI705"/>
  <c r="AI703"/>
  <c r="AI701"/>
  <c r="AI699"/>
  <c r="AI697"/>
  <c r="AI695"/>
  <c r="AI693"/>
  <c r="AI691"/>
  <c r="AI689"/>
  <c r="AI687"/>
  <c r="AI685"/>
  <c r="AI683"/>
  <c r="AI681"/>
  <c r="AI679"/>
  <c r="AI677"/>
  <c r="AI675"/>
  <c r="AI673"/>
  <c r="AI671"/>
  <c r="AI669"/>
  <c r="AI667"/>
  <c r="AI665"/>
  <c r="AI663"/>
  <c r="AI661"/>
  <c r="AI659"/>
  <c r="AI657"/>
  <c r="AI655"/>
  <c r="AI653"/>
  <c r="AI651"/>
  <c r="AI649"/>
  <c r="AI647"/>
  <c r="AI645"/>
  <c r="AI643"/>
  <c r="AI641"/>
  <c r="AI639"/>
  <c r="AI637"/>
  <c r="AI635"/>
  <c r="AI633"/>
  <c r="AI631"/>
  <c r="AI629"/>
  <c r="AI627"/>
  <c r="AI625"/>
  <c r="AI623"/>
  <c r="AI621"/>
  <c r="AI619"/>
  <c r="AI617"/>
  <c r="AI613"/>
  <c r="AI611"/>
  <c r="AI609"/>
  <c r="AI607"/>
  <c r="AI605"/>
  <c r="AI603"/>
  <c r="AI601"/>
  <c r="AI599"/>
  <c r="AI597"/>
  <c r="AI595"/>
  <c r="AI593"/>
  <c r="AI591"/>
  <c r="AI615"/>
  <c r="AI610"/>
  <c r="AI608"/>
  <c r="AI606"/>
  <c r="AI604"/>
  <c r="AI602"/>
  <c r="AI600"/>
  <c r="AI598"/>
  <c r="AI596"/>
  <c r="AI594"/>
  <c r="AI592"/>
  <c r="AI590"/>
  <c r="AN197"/>
  <c r="AN781"/>
  <c r="AN976" s="1"/>
  <c r="AN779"/>
  <c r="AN974" s="1"/>
  <c r="AN777"/>
  <c r="AN972" s="1"/>
  <c r="AN775"/>
  <c r="AN970" s="1"/>
  <c r="AN773"/>
  <c r="AN968" s="1"/>
  <c r="AN771"/>
  <c r="AN966" s="1"/>
  <c r="AN769"/>
  <c r="AN964" s="1"/>
  <c r="AN767"/>
  <c r="AN962" s="1"/>
  <c r="AN765"/>
  <c r="AN960" s="1"/>
  <c r="AN763"/>
  <c r="AN958" s="1"/>
  <c r="AN761"/>
  <c r="AN956" s="1"/>
  <c r="AN759"/>
  <c r="AN954" s="1"/>
  <c r="AN757"/>
  <c r="AN952" s="1"/>
  <c r="AN755"/>
  <c r="AN950" s="1"/>
  <c r="AN753"/>
  <c r="AN948" s="1"/>
  <c r="AN751"/>
  <c r="AN946" s="1"/>
  <c r="AN749"/>
  <c r="AN944" s="1"/>
  <c r="AN747"/>
  <c r="AN745"/>
  <c r="AN743"/>
  <c r="AN741"/>
  <c r="AN739"/>
  <c r="AN737"/>
  <c r="AN735"/>
  <c r="AN733"/>
  <c r="AN731"/>
  <c r="AN729"/>
  <c r="AN727"/>
  <c r="AN725"/>
  <c r="AN780"/>
  <c r="AN975" s="1"/>
  <c r="AN778"/>
  <c r="AN973" s="1"/>
  <c r="AN776"/>
  <c r="AN971" s="1"/>
  <c r="AN774"/>
  <c r="AN969" s="1"/>
  <c r="AN772"/>
  <c r="AN967" s="1"/>
  <c r="AN770"/>
  <c r="AN965" s="1"/>
  <c r="AN768"/>
  <c r="AN963" s="1"/>
  <c r="AN766"/>
  <c r="AN961" s="1"/>
  <c r="AN764"/>
  <c r="AN959" s="1"/>
  <c r="AN762"/>
  <c r="AN957" s="1"/>
  <c r="AN760"/>
  <c r="AN955" s="1"/>
  <c r="AN758"/>
  <c r="AN953" s="1"/>
  <c r="AN756"/>
  <c r="AN951" s="1"/>
  <c r="AN754"/>
  <c r="AN949" s="1"/>
  <c r="AN752"/>
  <c r="AN947" s="1"/>
  <c r="AN750"/>
  <c r="AN945" s="1"/>
  <c r="AN748"/>
  <c r="AN746"/>
  <c r="AN744"/>
  <c r="AN742"/>
  <c r="AN740"/>
  <c r="AN738"/>
  <c r="AN736"/>
  <c r="AN734"/>
  <c r="AN732"/>
  <c r="AN730"/>
  <c r="AN728"/>
  <c r="AN726"/>
  <c r="AN723"/>
  <c r="AN721"/>
  <c r="AN719"/>
  <c r="AN717"/>
  <c r="AN715"/>
  <c r="AN713"/>
  <c r="AN711"/>
  <c r="AN709"/>
  <c r="AN707"/>
  <c r="AN705"/>
  <c r="AN703"/>
  <c r="AN701"/>
  <c r="AN699"/>
  <c r="AN697"/>
  <c r="AN695"/>
  <c r="AN693"/>
  <c r="AN691"/>
  <c r="AN689"/>
  <c r="AN687"/>
  <c r="AN685"/>
  <c r="AN683"/>
  <c r="AN681"/>
  <c r="AN679"/>
  <c r="AN677"/>
  <c r="AN675"/>
  <c r="AN673"/>
  <c r="AN671"/>
  <c r="AN669"/>
  <c r="AN667"/>
  <c r="AN665"/>
  <c r="AN663"/>
  <c r="AN661"/>
  <c r="AN659"/>
  <c r="AN657"/>
  <c r="AN655"/>
  <c r="AN653"/>
  <c r="AN651"/>
  <c r="AN649"/>
  <c r="AN647"/>
  <c r="AN645"/>
  <c r="AN643"/>
  <c r="AN641"/>
  <c r="AN639"/>
  <c r="AN637"/>
  <c r="AN635"/>
  <c r="AN633"/>
  <c r="AN631"/>
  <c r="AN629"/>
  <c r="AN627"/>
  <c r="AN625"/>
  <c r="AN623"/>
  <c r="AN621"/>
  <c r="AN619"/>
  <c r="AN617"/>
  <c r="AN615"/>
  <c r="AN613"/>
  <c r="AN611"/>
  <c r="AN724"/>
  <c r="AN722"/>
  <c r="AN720"/>
  <c r="AN718"/>
  <c r="AN716"/>
  <c r="AN714"/>
  <c r="AN712"/>
  <c r="AN710"/>
  <c r="AN708"/>
  <c r="AN706"/>
  <c r="AN704"/>
  <c r="AN702"/>
  <c r="AN700"/>
  <c r="AN698"/>
  <c r="AN696"/>
  <c r="AN694"/>
  <c r="AN692"/>
  <c r="AN690"/>
  <c r="AN688"/>
  <c r="AN686"/>
  <c r="AN684"/>
  <c r="AN682"/>
  <c r="AN680"/>
  <c r="AN678"/>
  <c r="AN676"/>
  <c r="AN674"/>
  <c r="AN672"/>
  <c r="AN670"/>
  <c r="AN668"/>
  <c r="AN666"/>
  <c r="AN664"/>
  <c r="AN662"/>
  <c r="AN660"/>
  <c r="AN658"/>
  <c r="AN656"/>
  <c r="AN654"/>
  <c r="AN652"/>
  <c r="AN650"/>
  <c r="AN648"/>
  <c r="AN646"/>
  <c r="AN644"/>
  <c r="AN642"/>
  <c r="AN640"/>
  <c r="AN638"/>
  <c r="AN636"/>
  <c r="AN634"/>
  <c r="AN632"/>
  <c r="AN630"/>
  <c r="AN628"/>
  <c r="AN626"/>
  <c r="AN624"/>
  <c r="AN622"/>
  <c r="AN620"/>
  <c r="AN618"/>
  <c r="AN616"/>
  <c r="AN612"/>
  <c r="AN610"/>
  <c r="AN608"/>
  <c r="AN606"/>
  <c r="AN604"/>
  <c r="AN602"/>
  <c r="AN600"/>
  <c r="AN598"/>
  <c r="AN596"/>
  <c r="AN594"/>
  <c r="AN592"/>
  <c r="AN590"/>
  <c r="AN614"/>
  <c r="AN609"/>
  <c r="AN607"/>
  <c r="AN802" s="1"/>
  <c r="AN605"/>
  <c r="AN603"/>
  <c r="AN601"/>
  <c r="AN599"/>
  <c r="AN597"/>
  <c r="AN595"/>
  <c r="AN593"/>
  <c r="AN591"/>
  <c r="AJ197"/>
  <c r="AJ781"/>
  <c r="AJ976" s="1"/>
  <c r="AJ779"/>
  <c r="AJ974" s="1"/>
  <c r="AJ777"/>
  <c r="AJ972" s="1"/>
  <c r="AJ775"/>
  <c r="AJ970" s="1"/>
  <c r="AJ773"/>
  <c r="AJ968" s="1"/>
  <c r="AJ771"/>
  <c r="AJ966" s="1"/>
  <c r="AJ769"/>
  <c r="AJ964" s="1"/>
  <c r="AJ767"/>
  <c r="AJ962" s="1"/>
  <c r="AJ765"/>
  <c r="AJ960" s="1"/>
  <c r="AJ763"/>
  <c r="AJ958" s="1"/>
  <c r="AJ761"/>
  <c r="AJ956" s="1"/>
  <c r="AJ759"/>
  <c r="AJ954" s="1"/>
  <c r="AJ757"/>
  <c r="AJ952" s="1"/>
  <c r="AJ755"/>
  <c r="AJ950" s="1"/>
  <c r="AJ753"/>
  <c r="AJ948" s="1"/>
  <c r="AJ751"/>
  <c r="AJ946" s="1"/>
  <c r="AJ749"/>
  <c r="AJ944" s="1"/>
  <c r="AJ747"/>
  <c r="AJ745"/>
  <c r="AJ743"/>
  <c r="AJ741"/>
  <c r="AJ739"/>
  <c r="AJ934" s="1"/>
  <c r="AJ737"/>
  <c r="AJ735"/>
  <c r="AJ733"/>
  <c r="AJ731"/>
  <c r="AJ729"/>
  <c r="AJ727"/>
  <c r="AJ725"/>
  <c r="AJ780"/>
  <c r="AJ975" s="1"/>
  <c r="AJ778"/>
  <c r="AJ973" s="1"/>
  <c r="AJ776"/>
  <c r="AJ971" s="1"/>
  <c r="AJ774"/>
  <c r="AJ969" s="1"/>
  <c r="AJ772"/>
  <c r="AJ967" s="1"/>
  <c r="AJ770"/>
  <c r="AJ965" s="1"/>
  <c r="AJ768"/>
  <c r="AJ963" s="1"/>
  <c r="AJ766"/>
  <c r="AJ961" s="1"/>
  <c r="AJ764"/>
  <c r="AJ959" s="1"/>
  <c r="AJ762"/>
  <c r="AJ957" s="1"/>
  <c r="AJ760"/>
  <c r="AJ955" s="1"/>
  <c r="AJ758"/>
  <c r="AJ953" s="1"/>
  <c r="AJ756"/>
  <c r="AJ951" s="1"/>
  <c r="AJ754"/>
  <c r="AJ949" s="1"/>
  <c r="AJ752"/>
  <c r="AJ947" s="1"/>
  <c r="AJ750"/>
  <c r="AJ945" s="1"/>
  <c r="AJ748"/>
  <c r="AJ746"/>
  <c r="AJ744"/>
  <c r="AJ742"/>
  <c r="AJ740"/>
  <c r="AJ738"/>
  <c r="AJ736"/>
  <c r="AJ734"/>
  <c r="AJ732"/>
  <c r="AJ730"/>
  <c r="AJ728"/>
  <c r="AJ726"/>
  <c r="AJ723"/>
  <c r="AJ721"/>
  <c r="AJ719"/>
  <c r="AJ717"/>
  <c r="AJ715"/>
  <c r="AJ713"/>
  <c r="AJ711"/>
  <c r="AJ709"/>
  <c r="AJ707"/>
  <c r="AJ902" s="1"/>
  <c r="AJ705"/>
  <c r="AJ703"/>
  <c r="AJ701"/>
  <c r="AJ699"/>
  <c r="AJ697"/>
  <c r="AJ695"/>
  <c r="AJ693"/>
  <c r="AJ691"/>
  <c r="AJ689"/>
  <c r="AJ687"/>
  <c r="AJ685"/>
  <c r="AJ683"/>
  <c r="AJ681"/>
  <c r="AJ679"/>
  <c r="AJ874" s="1"/>
  <c r="AJ677"/>
  <c r="AJ675"/>
  <c r="AJ673"/>
  <c r="AJ671"/>
  <c r="AJ669"/>
  <c r="AJ667"/>
  <c r="AJ665"/>
  <c r="AJ663"/>
  <c r="AJ661"/>
  <c r="AJ659"/>
  <c r="AJ657"/>
  <c r="AJ655"/>
  <c r="AJ653"/>
  <c r="AJ651"/>
  <c r="AJ649"/>
  <c r="AJ647"/>
  <c r="AJ645"/>
  <c r="AJ643"/>
  <c r="AJ641"/>
  <c r="AJ639"/>
  <c r="AJ637"/>
  <c r="AJ635"/>
  <c r="AJ633"/>
  <c r="AJ631"/>
  <c r="AJ629"/>
  <c r="AJ627"/>
  <c r="AJ625"/>
  <c r="AJ623"/>
  <c r="AJ621"/>
  <c r="AJ619"/>
  <c r="AJ617"/>
  <c r="AJ615"/>
  <c r="AJ613"/>
  <c r="AJ724"/>
  <c r="AJ722"/>
  <c r="AJ720"/>
  <c r="AJ718"/>
  <c r="AJ716"/>
  <c r="AJ714"/>
  <c r="AJ712"/>
  <c r="AJ710"/>
  <c r="AJ708"/>
  <c r="AJ706"/>
  <c r="AJ704"/>
  <c r="AJ702"/>
  <c r="AJ700"/>
  <c r="AJ698"/>
  <c r="AJ696"/>
  <c r="AJ694"/>
  <c r="AJ692"/>
  <c r="AJ690"/>
  <c r="AJ688"/>
  <c r="AJ686"/>
  <c r="AJ684"/>
  <c r="AJ682"/>
  <c r="AJ680"/>
  <c r="AJ678"/>
  <c r="AJ676"/>
  <c r="AJ674"/>
  <c r="AJ672"/>
  <c r="AJ670"/>
  <c r="AJ668"/>
  <c r="AJ666"/>
  <c r="AJ664"/>
  <c r="AJ662"/>
  <c r="AJ660"/>
  <c r="AJ658"/>
  <c r="AJ656"/>
  <c r="AJ654"/>
  <c r="AJ652"/>
  <c r="AJ650"/>
  <c r="AJ648"/>
  <c r="AJ646"/>
  <c r="AJ644"/>
  <c r="AJ642"/>
  <c r="AJ640"/>
  <c r="AJ638"/>
  <c r="AJ636"/>
  <c r="AJ634"/>
  <c r="AJ632"/>
  <c r="AJ630"/>
  <c r="AJ628"/>
  <c r="AJ626"/>
  <c r="AJ624"/>
  <c r="AJ622"/>
  <c r="AJ620"/>
  <c r="AJ618"/>
  <c r="AJ616"/>
  <c r="AJ612"/>
  <c r="AJ610"/>
  <c r="AJ608"/>
  <c r="AJ606"/>
  <c r="AJ604"/>
  <c r="AJ602"/>
  <c r="AJ600"/>
  <c r="AJ598"/>
  <c r="AJ596"/>
  <c r="AJ594"/>
  <c r="AJ789" s="1"/>
  <c r="AJ592"/>
  <c r="AJ590"/>
  <c r="AJ614"/>
  <c r="AJ611"/>
  <c r="AJ609"/>
  <c r="AJ607"/>
  <c r="AJ605"/>
  <c r="AJ603"/>
  <c r="AJ601"/>
  <c r="AJ599"/>
  <c r="AJ597"/>
  <c r="AJ595"/>
  <c r="AJ593"/>
  <c r="AJ591"/>
  <c r="C41" i="9"/>
  <c r="O41" s="1"/>
  <c r="X41" s="1"/>
  <c r="C40"/>
  <c r="O40" s="1"/>
  <c r="X40" s="1"/>
  <c r="C36"/>
  <c r="O36" s="1"/>
  <c r="X36" s="1"/>
  <c r="C37"/>
  <c r="O37" s="1"/>
  <c r="X37" s="1"/>
  <c r="C39"/>
  <c r="O39" s="1"/>
  <c r="X39" s="1"/>
  <c r="C42"/>
  <c r="O42" s="1"/>
  <c r="X42" s="1"/>
  <c r="C38"/>
  <c r="O38" s="1"/>
  <c r="X38" s="1"/>
  <c r="C34"/>
  <c r="O34" s="1"/>
  <c r="X34" s="1"/>
  <c r="C53"/>
  <c r="O53" s="1"/>
  <c r="X53" s="1"/>
  <c r="C25"/>
  <c r="O25" s="1"/>
  <c r="X25" s="1"/>
  <c r="C21"/>
  <c r="O21" s="1"/>
  <c r="X21" s="1"/>
  <c r="C9"/>
  <c r="O9" s="1"/>
  <c r="X9" s="1"/>
  <c r="C5"/>
  <c r="O5" s="1"/>
  <c r="X5" s="1"/>
  <c r="C32"/>
  <c r="O32" s="1"/>
  <c r="X32" s="1"/>
  <c r="C28"/>
  <c r="O28" s="1"/>
  <c r="X28" s="1"/>
  <c r="C51"/>
  <c r="O51" s="1"/>
  <c r="X51" s="1"/>
  <c r="C27"/>
  <c r="O27" s="1"/>
  <c r="X27" s="1"/>
  <c r="C19"/>
  <c r="O19" s="1"/>
  <c r="X19" s="1"/>
  <c r="C11"/>
  <c r="O11" s="1"/>
  <c r="X11" s="1"/>
  <c r="C50"/>
  <c r="O50" s="1"/>
  <c r="X50" s="1"/>
  <c r="C26"/>
  <c r="O26" s="1"/>
  <c r="X26" s="1"/>
  <c r="C18"/>
  <c r="O18" s="1"/>
  <c r="X18" s="1"/>
  <c r="C10"/>
  <c r="O10" s="1"/>
  <c r="X10" s="1"/>
  <c r="C12"/>
  <c r="O12" s="1"/>
  <c r="X12" s="1"/>
  <c r="C43"/>
  <c r="O43" s="1"/>
  <c r="X43" s="1"/>
  <c r="C29"/>
  <c r="O29" s="1"/>
  <c r="X29" s="1"/>
  <c r="C17"/>
  <c r="O17" s="1"/>
  <c r="X17" s="1"/>
  <c r="C13"/>
  <c r="O13" s="1"/>
  <c r="C56"/>
  <c r="O56" s="1"/>
  <c r="X56" s="1"/>
  <c r="C52"/>
  <c r="O52" s="1"/>
  <c r="X52" s="1"/>
  <c r="C24"/>
  <c r="O24" s="1"/>
  <c r="X24" s="1"/>
  <c r="C16"/>
  <c r="O16" s="1"/>
  <c r="X16" s="1"/>
  <c r="C8"/>
  <c r="O8" s="1"/>
  <c r="X8" s="1"/>
  <c r="C55"/>
  <c r="O55" s="1"/>
  <c r="X55" s="1"/>
  <c r="C31"/>
  <c r="O31" s="1"/>
  <c r="X31" s="1"/>
  <c r="C23"/>
  <c r="O23" s="1"/>
  <c r="X23" s="1"/>
  <c r="C15"/>
  <c r="O15" s="1"/>
  <c r="X15" s="1"/>
  <c r="C7"/>
  <c r="O7" s="1"/>
  <c r="X7" s="1"/>
  <c r="C54"/>
  <c r="O54" s="1"/>
  <c r="X54" s="1"/>
  <c r="C30"/>
  <c r="O30" s="1"/>
  <c r="X30" s="1"/>
  <c r="C22"/>
  <c r="O22" s="1"/>
  <c r="X22" s="1"/>
  <c r="C14"/>
  <c r="O14" s="1"/>
  <c r="X14" s="1"/>
  <c r="C20"/>
  <c r="O20" s="1"/>
  <c r="X20" s="1"/>
  <c r="X13"/>
  <c r="C6"/>
  <c r="O6" s="1"/>
  <c r="X6" s="1"/>
  <c r="BJ196" i="7"/>
  <c r="C65" i="9" s="1"/>
  <c r="C3"/>
  <c r="BJ195" i="7"/>
  <c r="BP1173"/>
  <c r="BP781"/>
  <c r="BI197"/>
  <c r="BI590"/>
  <c r="BI591"/>
  <c r="BI592"/>
  <c r="BI593"/>
  <c r="BI595"/>
  <c r="BI594"/>
  <c r="BI596"/>
  <c r="BI597"/>
  <c r="BI598"/>
  <c r="BI599"/>
  <c r="BI600"/>
  <c r="BI601"/>
  <c r="BI602"/>
  <c r="BI603"/>
  <c r="BI604"/>
  <c r="BI605"/>
  <c r="BI606"/>
  <c r="BI607"/>
  <c r="BI608"/>
  <c r="BI609"/>
  <c r="BI610"/>
  <c r="BI611"/>
  <c r="BI612"/>
  <c r="BI613"/>
  <c r="BI614"/>
  <c r="BI615"/>
  <c r="BI616"/>
  <c r="BI617"/>
  <c r="BI618"/>
  <c r="BI619"/>
  <c r="BI620"/>
  <c r="BI621"/>
  <c r="BI622"/>
  <c r="BI623"/>
  <c r="BI624"/>
  <c r="BI625"/>
  <c r="BI626"/>
  <c r="BI627"/>
  <c r="BI628"/>
  <c r="BI629"/>
  <c r="BI630"/>
  <c r="BI631"/>
  <c r="BI632"/>
  <c r="BI633"/>
  <c r="BI634"/>
  <c r="BI635"/>
  <c r="BI636"/>
  <c r="BI637"/>
  <c r="BI638"/>
  <c r="BI639"/>
  <c r="BI640"/>
  <c r="BI641"/>
  <c r="BI642"/>
  <c r="BI643"/>
  <c r="BI644"/>
  <c r="BI645"/>
  <c r="BI646"/>
  <c r="BI647"/>
  <c r="BI648"/>
  <c r="BI649"/>
  <c r="BI650"/>
  <c r="BI651"/>
  <c r="BI652"/>
  <c r="BI653"/>
  <c r="BI654"/>
  <c r="BI655"/>
  <c r="BI656"/>
  <c r="BI657"/>
  <c r="BI658"/>
  <c r="BI659"/>
  <c r="BI660"/>
  <c r="BI661"/>
  <c r="BI662"/>
  <c r="BI663"/>
  <c r="BI664"/>
  <c r="BI665"/>
  <c r="BI666"/>
  <c r="BI667"/>
  <c r="BI668"/>
  <c r="BI669"/>
  <c r="BI670"/>
  <c r="BI671"/>
  <c r="BI672"/>
  <c r="BI673"/>
  <c r="BI674"/>
  <c r="BI675"/>
  <c r="BI676"/>
  <c r="BI677"/>
  <c r="BI678"/>
  <c r="BI679"/>
  <c r="BI680"/>
  <c r="BI681"/>
  <c r="BI682"/>
  <c r="BI683"/>
  <c r="BI684"/>
  <c r="BI685"/>
  <c r="BI686"/>
  <c r="BI687"/>
  <c r="BI688"/>
  <c r="BI689"/>
  <c r="BI690"/>
  <c r="BI691"/>
  <c r="BI692"/>
  <c r="BI693"/>
  <c r="BI694"/>
  <c r="BI695"/>
  <c r="BI696"/>
  <c r="BI697"/>
  <c r="BI698"/>
  <c r="BI699"/>
  <c r="BI700"/>
  <c r="BI701"/>
  <c r="BI702"/>
  <c r="BI703"/>
  <c r="BI704"/>
  <c r="BI705"/>
  <c r="BI706"/>
  <c r="BI707"/>
  <c r="BI708"/>
  <c r="BI709"/>
  <c r="BI710"/>
  <c r="BI711"/>
  <c r="BI712"/>
  <c r="BI713"/>
  <c r="BI714"/>
  <c r="BI715"/>
  <c r="BI716"/>
  <c r="BI717"/>
  <c r="BI718"/>
  <c r="BI719"/>
  <c r="BI720"/>
  <c r="BI721"/>
  <c r="BI722"/>
  <c r="BI723"/>
  <c r="BI724"/>
  <c r="BI725"/>
  <c r="BI726"/>
  <c r="BI727"/>
  <c r="BI728"/>
  <c r="BI729"/>
  <c r="BI730"/>
  <c r="BI731"/>
  <c r="BI732"/>
  <c r="BI733"/>
  <c r="BI734"/>
  <c r="BI735"/>
  <c r="BI736"/>
  <c r="BI737"/>
  <c r="BI738"/>
  <c r="BI739"/>
  <c r="BI740"/>
  <c r="BI741"/>
  <c r="BI742"/>
  <c r="BI743"/>
  <c r="BI744"/>
  <c r="BI745"/>
  <c r="BI746"/>
  <c r="BI747"/>
  <c r="BI748"/>
  <c r="BI749"/>
  <c r="BI944" s="1"/>
  <c r="BI750"/>
  <c r="BI945" s="1"/>
  <c r="BI751"/>
  <c r="BI946" s="1"/>
  <c r="BI752"/>
  <c r="BI947" s="1"/>
  <c r="BI753"/>
  <c r="BI948" s="1"/>
  <c r="BI754"/>
  <c r="BI949" s="1"/>
  <c r="BI755"/>
  <c r="BI950" s="1"/>
  <c r="BI756"/>
  <c r="BI951" s="1"/>
  <c r="BI757"/>
  <c r="BI952" s="1"/>
  <c r="BI758"/>
  <c r="BI953" s="1"/>
  <c r="BI759"/>
  <c r="BI954" s="1"/>
  <c r="BI760"/>
  <c r="BI955" s="1"/>
  <c r="BI761"/>
  <c r="BI956" s="1"/>
  <c r="BI762"/>
  <c r="BI957" s="1"/>
  <c r="BI763"/>
  <c r="BI958" s="1"/>
  <c r="BI764"/>
  <c r="BI959" s="1"/>
  <c r="BI765"/>
  <c r="BI960" s="1"/>
  <c r="BI766"/>
  <c r="BI961" s="1"/>
  <c r="BI767"/>
  <c r="BI962" s="1"/>
  <c r="BI768"/>
  <c r="BI963" s="1"/>
  <c r="BI769"/>
  <c r="BI964" s="1"/>
  <c r="BI770"/>
  <c r="BI965" s="1"/>
  <c r="BI771"/>
  <c r="BI966" s="1"/>
  <c r="BI772"/>
  <c r="BI967" s="1"/>
  <c r="BI773"/>
  <c r="BI968" s="1"/>
  <c r="BI774"/>
  <c r="BI969" s="1"/>
  <c r="BI775"/>
  <c r="BI970" s="1"/>
  <c r="BI776"/>
  <c r="BI971" s="1"/>
  <c r="BI777"/>
  <c r="BI972" s="1"/>
  <c r="BI778"/>
  <c r="BI973" s="1"/>
  <c r="BI779"/>
  <c r="BI974" s="1"/>
  <c r="BE197"/>
  <c r="BE590"/>
  <c r="BE591"/>
  <c r="BE593"/>
  <c r="BE592"/>
  <c r="BE594"/>
  <c r="BE595"/>
  <c r="BE597"/>
  <c r="BE596"/>
  <c r="BE598"/>
  <c r="BE599"/>
  <c r="BE600"/>
  <c r="BE601"/>
  <c r="BE602"/>
  <c r="BE603"/>
  <c r="BE604"/>
  <c r="BE605"/>
  <c r="BE606"/>
  <c r="BE607"/>
  <c r="BE608"/>
  <c r="BE609"/>
  <c r="BE610"/>
  <c r="BE611"/>
  <c r="BE612"/>
  <c r="BE613"/>
  <c r="BE614"/>
  <c r="BE615"/>
  <c r="BE616"/>
  <c r="BE617"/>
  <c r="BE618"/>
  <c r="BE619"/>
  <c r="BE620"/>
  <c r="BE621"/>
  <c r="BE622"/>
  <c r="BE623"/>
  <c r="BE624"/>
  <c r="BE625"/>
  <c r="BE626"/>
  <c r="BE627"/>
  <c r="BE628"/>
  <c r="BE629"/>
  <c r="BE630"/>
  <c r="BE631"/>
  <c r="BE632"/>
  <c r="BE633"/>
  <c r="BE634"/>
  <c r="BE635"/>
  <c r="BE636"/>
  <c r="BE637"/>
  <c r="BE638"/>
  <c r="BE639"/>
  <c r="BE640"/>
  <c r="BE641"/>
  <c r="BE642"/>
  <c r="BE643"/>
  <c r="BE644"/>
  <c r="BE645"/>
  <c r="BE646"/>
  <c r="BE647"/>
  <c r="BE648"/>
  <c r="BE649"/>
  <c r="BE650"/>
  <c r="BE651"/>
  <c r="BE652"/>
  <c r="BE653"/>
  <c r="BE654"/>
  <c r="BE655"/>
  <c r="BE656"/>
  <c r="BE657"/>
  <c r="BE658"/>
  <c r="BE659"/>
  <c r="BE660"/>
  <c r="BE661"/>
  <c r="BE662"/>
  <c r="BE663"/>
  <c r="BE664"/>
  <c r="BE665"/>
  <c r="BE666"/>
  <c r="BE667"/>
  <c r="BE668"/>
  <c r="BE669"/>
  <c r="BE670"/>
  <c r="BE671"/>
  <c r="BE672"/>
  <c r="BE673"/>
  <c r="BE674"/>
  <c r="BE675"/>
  <c r="BE676"/>
  <c r="BE677"/>
  <c r="BE678"/>
  <c r="BE679"/>
  <c r="BE680"/>
  <c r="BE681"/>
  <c r="BE682"/>
  <c r="BE683"/>
  <c r="BE684"/>
  <c r="BE685"/>
  <c r="BE686"/>
  <c r="BE687"/>
  <c r="BE688"/>
  <c r="BE689"/>
  <c r="BE690"/>
  <c r="BE691"/>
  <c r="BE692"/>
  <c r="BE693"/>
  <c r="BE694"/>
  <c r="BE695"/>
  <c r="BE696"/>
  <c r="BE697"/>
  <c r="BE698"/>
  <c r="BE699"/>
  <c r="BE700"/>
  <c r="BE701"/>
  <c r="BE702"/>
  <c r="BE703"/>
  <c r="BE704"/>
  <c r="BE705"/>
  <c r="BE706"/>
  <c r="BE707"/>
  <c r="BE708"/>
  <c r="BE709"/>
  <c r="BE710"/>
  <c r="BE711"/>
  <c r="BE712"/>
  <c r="BE713"/>
  <c r="BE714"/>
  <c r="BE715"/>
  <c r="BE716"/>
  <c r="BE717"/>
  <c r="BE718"/>
  <c r="BE719"/>
  <c r="BE720"/>
  <c r="BE721"/>
  <c r="BE722"/>
  <c r="BE723"/>
  <c r="BE724"/>
  <c r="BE725"/>
  <c r="BE726"/>
  <c r="BE727"/>
  <c r="BE728"/>
  <c r="BE729"/>
  <c r="BE730"/>
  <c r="BE731"/>
  <c r="BE732"/>
  <c r="BE733"/>
  <c r="BE734"/>
  <c r="BE735"/>
  <c r="BE736"/>
  <c r="BE737"/>
  <c r="BE738"/>
  <c r="BE739"/>
  <c r="BE740"/>
  <c r="BE741"/>
  <c r="BE742"/>
  <c r="BE743"/>
  <c r="BE744"/>
  <c r="BE745"/>
  <c r="BE746"/>
  <c r="BE747"/>
  <c r="BE748"/>
  <c r="BE749"/>
  <c r="BE944" s="1"/>
  <c r="BE750"/>
  <c r="BE945" s="1"/>
  <c r="BE751"/>
  <c r="BE946" s="1"/>
  <c r="BE752"/>
  <c r="BE947" s="1"/>
  <c r="BE753"/>
  <c r="BE948" s="1"/>
  <c r="BE754"/>
  <c r="BE949" s="1"/>
  <c r="BE755"/>
  <c r="BE950" s="1"/>
  <c r="BE756"/>
  <c r="BE951" s="1"/>
  <c r="BE757"/>
  <c r="BE952" s="1"/>
  <c r="BE758"/>
  <c r="BE953" s="1"/>
  <c r="BE759"/>
  <c r="BE954" s="1"/>
  <c r="BE760"/>
  <c r="BE955" s="1"/>
  <c r="BE761"/>
  <c r="BE956" s="1"/>
  <c r="BE762"/>
  <c r="BE957" s="1"/>
  <c r="BE763"/>
  <c r="BE958" s="1"/>
  <c r="BE764"/>
  <c r="BE959" s="1"/>
  <c r="BE765"/>
  <c r="BE960" s="1"/>
  <c r="BE766"/>
  <c r="BE961" s="1"/>
  <c r="BE767"/>
  <c r="BE962" s="1"/>
  <c r="BE768"/>
  <c r="BE963" s="1"/>
  <c r="BE769"/>
  <c r="BE964" s="1"/>
  <c r="BE770"/>
  <c r="BE965" s="1"/>
  <c r="BE771"/>
  <c r="BE966" s="1"/>
  <c r="BE772"/>
  <c r="BE967" s="1"/>
  <c r="BE773"/>
  <c r="BE968" s="1"/>
  <c r="BE774"/>
  <c r="BE969" s="1"/>
  <c r="BE775"/>
  <c r="BE970" s="1"/>
  <c r="BE776"/>
  <c r="BE971" s="1"/>
  <c r="BE777"/>
  <c r="BE972" s="1"/>
  <c r="BE778"/>
  <c r="BE973" s="1"/>
  <c r="BE779"/>
  <c r="BE974" s="1"/>
  <c r="AH197"/>
  <c r="AH590"/>
  <c r="AH591"/>
  <c r="AH593"/>
  <c r="AH592"/>
  <c r="AH595"/>
  <c r="AH594"/>
  <c r="AH596"/>
  <c r="AH597"/>
  <c r="AH598"/>
  <c r="AH599"/>
  <c r="AH600"/>
  <c r="AH601"/>
  <c r="AH602"/>
  <c r="AH603"/>
  <c r="AH604"/>
  <c r="AH605"/>
  <c r="AH606"/>
  <c r="AH607"/>
  <c r="AH608"/>
  <c r="AH609"/>
  <c r="AH610"/>
  <c r="AH611"/>
  <c r="AH612"/>
  <c r="AH613"/>
  <c r="AH614"/>
  <c r="AH615"/>
  <c r="AH616"/>
  <c r="AH617"/>
  <c r="AH618"/>
  <c r="AH619"/>
  <c r="AH620"/>
  <c r="AH621"/>
  <c r="AH622"/>
  <c r="AH623"/>
  <c r="AH624"/>
  <c r="AH625"/>
  <c r="AH626"/>
  <c r="AH627"/>
  <c r="AH628"/>
  <c r="AH629"/>
  <c r="AH630"/>
  <c r="AH631"/>
  <c r="AH632"/>
  <c r="AH633"/>
  <c r="AH634"/>
  <c r="AH635"/>
  <c r="AH636"/>
  <c r="AH637"/>
  <c r="AH638"/>
  <c r="AH639"/>
  <c r="AH640"/>
  <c r="AH641"/>
  <c r="AH642"/>
  <c r="AH643"/>
  <c r="AH644"/>
  <c r="AH645"/>
  <c r="AH646"/>
  <c r="AH647"/>
  <c r="AH648"/>
  <c r="AH649"/>
  <c r="AH650"/>
  <c r="AH651"/>
  <c r="AH652"/>
  <c r="AH653"/>
  <c r="AH654"/>
  <c r="AH655"/>
  <c r="AH656"/>
  <c r="AH657"/>
  <c r="AH658"/>
  <c r="AH659"/>
  <c r="AH660"/>
  <c r="AH661"/>
  <c r="AH662"/>
  <c r="AH663"/>
  <c r="AH664"/>
  <c r="AH665"/>
  <c r="AH666"/>
  <c r="AH667"/>
  <c r="AH668"/>
  <c r="AH669"/>
  <c r="AH670"/>
  <c r="AH671"/>
  <c r="AH672"/>
  <c r="AH673"/>
  <c r="AH674"/>
  <c r="AH675"/>
  <c r="AH676"/>
  <c r="AH677"/>
  <c r="AH678"/>
  <c r="AH679"/>
  <c r="AH680"/>
  <c r="AH681"/>
  <c r="AH682"/>
  <c r="AH683"/>
  <c r="AH684"/>
  <c r="AH685"/>
  <c r="AH686"/>
  <c r="AH687"/>
  <c r="AH688"/>
  <c r="AH689"/>
  <c r="AH690"/>
  <c r="AH691"/>
  <c r="AH692"/>
  <c r="AH693"/>
  <c r="AH694"/>
  <c r="AH695"/>
  <c r="AH696"/>
  <c r="AH697"/>
  <c r="AH698"/>
  <c r="AH699"/>
  <c r="AH700"/>
  <c r="AH701"/>
  <c r="AH702"/>
  <c r="AH703"/>
  <c r="AH704"/>
  <c r="AH705"/>
  <c r="AH706"/>
  <c r="AH707"/>
  <c r="AH708"/>
  <c r="AH709"/>
  <c r="AH710"/>
  <c r="AH711"/>
  <c r="AH712"/>
  <c r="AH713"/>
  <c r="AH714"/>
  <c r="AH715"/>
  <c r="AH716"/>
  <c r="AH717"/>
  <c r="AH718"/>
  <c r="AH719"/>
  <c r="AH720"/>
  <c r="AH721"/>
  <c r="AH722"/>
  <c r="AH723"/>
  <c r="AH724"/>
  <c r="AH725"/>
  <c r="AH726"/>
  <c r="AH727"/>
  <c r="AH728"/>
  <c r="AH729"/>
  <c r="AH730"/>
  <c r="AH731"/>
  <c r="AH732"/>
  <c r="AH733"/>
  <c r="AH734"/>
  <c r="AH735"/>
  <c r="AH736"/>
  <c r="AH737"/>
  <c r="AH738"/>
  <c r="AH739"/>
  <c r="AH740"/>
  <c r="AH741"/>
  <c r="AH742"/>
  <c r="AH743"/>
  <c r="AH744"/>
  <c r="AH745"/>
  <c r="AH746"/>
  <c r="AH747"/>
  <c r="AH748"/>
  <c r="AH749"/>
  <c r="AH944" s="1"/>
  <c r="AH750"/>
  <c r="AH945" s="1"/>
  <c r="AH751"/>
  <c r="AH946" s="1"/>
  <c r="AH752"/>
  <c r="AH947" s="1"/>
  <c r="AH753"/>
  <c r="AH948" s="1"/>
  <c r="AH754"/>
  <c r="AH949" s="1"/>
  <c r="AH755"/>
  <c r="AH950" s="1"/>
  <c r="AH756"/>
  <c r="AH951" s="1"/>
  <c r="AH757"/>
  <c r="AH952" s="1"/>
  <c r="AH758"/>
  <c r="AH953" s="1"/>
  <c r="AH759"/>
  <c r="AH954" s="1"/>
  <c r="AH760"/>
  <c r="AH955" s="1"/>
  <c r="AH761"/>
  <c r="AH956" s="1"/>
  <c r="AH762"/>
  <c r="AH957" s="1"/>
  <c r="AH763"/>
  <c r="AH958" s="1"/>
  <c r="AH764"/>
  <c r="AH959" s="1"/>
  <c r="AH765"/>
  <c r="AH960" s="1"/>
  <c r="AH766"/>
  <c r="AH961" s="1"/>
  <c r="AH767"/>
  <c r="AH962" s="1"/>
  <c r="AH768"/>
  <c r="AH963" s="1"/>
  <c r="AH769"/>
  <c r="AH964" s="1"/>
  <c r="AH770"/>
  <c r="AH965" s="1"/>
  <c r="AH771"/>
  <c r="AH966" s="1"/>
  <c r="AH772"/>
  <c r="AH967" s="1"/>
  <c r="AH773"/>
  <c r="AH968" s="1"/>
  <c r="AH774"/>
  <c r="AH969" s="1"/>
  <c r="AH775"/>
  <c r="AH970" s="1"/>
  <c r="AH776"/>
  <c r="AH971" s="1"/>
  <c r="AH777"/>
  <c r="AH972" s="1"/>
  <c r="AH778"/>
  <c r="AH973" s="1"/>
  <c r="AH779"/>
  <c r="AH974" s="1"/>
  <c r="AD197"/>
  <c r="AD590"/>
  <c r="AD591"/>
  <c r="AD786" s="1"/>
  <c r="AD593"/>
  <c r="AD592"/>
  <c r="AD595"/>
  <c r="AD594"/>
  <c r="AD597"/>
  <c r="AD596"/>
  <c r="AD598"/>
  <c r="AD599"/>
  <c r="AD600"/>
  <c r="AD601"/>
  <c r="AD602"/>
  <c r="AD603"/>
  <c r="AD604"/>
  <c r="AD605"/>
  <c r="AD800" s="1"/>
  <c r="AD606"/>
  <c r="AD801" s="1"/>
  <c r="AD607"/>
  <c r="AD608"/>
  <c r="AD609"/>
  <c r="AD610"/>
  <c r="AD611"/>
  <c r="AD612"/>
  <c r="AD613"/>
  <c r="AD614"/>
  <c r="AD615"/>
  <c r="AD810" s="1"/>
  <c r="AD616"/>
  <c r="AD617"/>
  <c r="AD618"/>
  <c r="AD619"/>
  <c r="AD620"/>
  <c r="AD621"/>
  <c r="AD622"/>
  <c r="AD623"/>
  <c r="AD624"/>
  <c r="AD625"/>
  <c r="AD626"/>
  <c r="AD821" s="1"/>
  <c r="AD627"/>
  <c r="AD628"/>
  <c r="AD629"/>
  <c r="AD630"/>
  <c r="AD825" s="1"/>
  <c r="AD631"/>
  <c r="AD826" s="1"/>
  <c r="AD632"/>
  <c r="AD633"/>
  <c r="AD634"/>
  <c r="AD635"/>
  <c r="AD636"/>
  <c r="AD831" s="1"/>
  <c r="AD637"/>
  <c r="AD638"/>
  <c r="AD639"/>
  <c r="AD640"/>
  <c r="AD641"/>
  <c r="AD642"/>
  <c r="AD643"/>
  <c r="AD838" s="1"/>
  <c r="AD644"/>
  <c r="AD645"/>
  <c r="AD646"/>
  <c r="AD647"/>
  <c r="AD842" s="1"/>
  <c r="AD648"/>
  <c r="AD649"/>
  <c r="AD650"/>
  <c r="AD651"/>
  <c r="AD652"/>
  <c r="AD847" s="1"/>
  <c r="AD653"/>
  <c r="AD654"/>
  <c r="AD655"/>
  <c r="AD656"/>
  <c r="AD657"/>
  <c r="AD658"/>
  <c r="AD659"/>
  <c r="AD660"/>
  <c r="AD661"/>
  <c r="AD662"/>
  <c r="AD663"/>
  <c r="AD664"/>
  <c r="AD665"/>
  <c r="AD666"/>
  <c r="AD667"/>
  <c r="AD668"/>
  <c r="AD669"/>
  <c r="AD670"/>
  <c r="AD671"/>
  <c r="AD866" s="1"/>
  <c r="AD672"/>
  <c r="AD673"/>
  <c r="AD674"/>
  <c r="AD675"/>
  <c r="AD676"/>
  <c r="AD677"/>
  <c r="AD678"/>
  <c r="AD679"/>
  <c r="AD680"/>
  <c r="AD875" s="1"/>
  <c r="AD681"/>
  <c r="AD682"/>
  <c r="AD877" s="1"/>
  <c r="AD683"/>
  <c r="AD684"/>
  <c r="AD685"/>
  <c r="AD686"/>
  <c r="AD687"/>
  <c r="AD688"/>
  <c r="AD689"/>
  <c r="AD690"/>
  <c r="AD691"/>
  <c r="AD692"/>
  <c r="AD693"/>
  <c r="AD694"/>
  <c r="AD695"/>
  <c r="AD696"/>
  <c r="AD697"/>
  <c r="AD698"/>
  <c r="AD893" s="1"/>
  <c r="AD699"/>
  <c r="AD700"/>
  <c r="AD701"/>
  <c r="AD702"/>
  <c r="AD703"/>
  <c r="AD704"/>
  <c r="AD705"/>
  <c r="AD900" s="1"/>
  <c r="AD706"/>
  <c r="AD707"/>
  <c r="AD902" s="1"/>
  <c r="AD708"/>
  <c r="AD903" s="1"/>
  <c r="AD709"/>
  <c r="AD904" s="1"/>
  <c r="AD710"/>
  <c r="AD711"/>
  <c r="AD712"/>
  <c r="AD907" s="1"/>
  <c r="AD713"/>
  <c r="AD714"/>
  <c r="AD715"/>
  <c r="AD910" s="1"/>
  <c r="AD716"/>
  <c r="AD717"/>
  <c r="AD718"/>
  <c r="AD913" s="1"/>
  <c r="AD719"/>
  <c r="AD720"/>
  <c r="AD721"/>
  <c r="AD916" s="1"/>
  <c r="AD722"/>
  <c r="AD723"/>
  <c r="AD724"/>
  <c r="AD725"/>
  <c r="AD726"/>
  <c r="AD727"/>
  <c r="AD728"/>
  <c r="AD729"/>
  <c r="AD730"/>
  <c r="AD731"/>
  <c r="AD732"/>
  <c r="AD733"/>
  <c r="AD734"/>
  <c r="AD929" s="1"/>
  <c r="AD735"/>
  <c r="AD930" s="1"/>
  <c r="AD736"/>
  <c r="AD931" s="1"/>
  <c r="AD737"/>
  <c r="AD932" s="1"/>
  <c r="AD738"/>
  <c r="AD739"/>
  <c r="AD740"/>
  <c r="AD935" s="1"/>
  <c r="AD741"/>
  <c r="AD936" s="1"/>
  <c r="AD742"/>
  <c r="AD743"/>
  <c r="AD744"/>
  <c r="AD939" s="1"/>
  <c r="AD745"/>
  <c r="AD746"/>
  <c r="AD747"/>
  <c r="AD748"/>
  <c r="AD943" s="1"/>
  <c r="AD749"/>
  <c r="AD944" s="1"/>
  <c r="AD750"/>
  <c r="AD945" s="1"/>
  <c r="AD751"/>
  <c r="AD946" s="1"/>
  <c r="AD752"/>
  <c r="AD947" s="1"/>
  <c r="AD753"/>
  <c r="AD948" s="1"/>
  <c r="AD754"/>
  <c r="AD949" s="1"/>
  <c r="AD755"/>
  <c r="AD950" s="1"/>
  <c r="AD756"/>
  <c r="AD951" s="1"/>
  <c r="AD757"/>
  <c r="AD952" s="1"/>
  <c r="AD758"/>
  <c r="AD953" s="1"/>
  <c r="AD759"/>
  <c r="AD954" s="1"/>
  <c r="AD760"/>
  <c r="AD955" s="1"/>
  <c r="AD761"/>
  <c r="AD956" s="1"/>
  <c r="AD762"/>
  <c r="AD957" s="1"/>
  <c r="AD763"/>
  <c r="AD958" s="1"/>
  <c r="AD764"/>
  <c r="AD959" s="1"/>
  <c r="AD765"/>
  <c r="AD960" s="1"/>
  <c r="AD766"/>
  <c r="AD961" s="1"/>
  <c r="AD767"/>
  <c r="AD962" s="1"/>
  <c r="AD768"/>
  <c r="AD963" s="1"/>
  <c r="AD769"/>
  <c r="AD964" s="1"/>
  <c r="AD770"/>
  <c r="AD965" s="1"/>
  <c r="AD771"/>
  <c r="AD966" s="1"/>
  <c r="AD772"/>
  <c r="AD967" s="1"/>
  <c r="AD773"/>
  <c r="AD968" s="1"/>
  <c r="AD774"/>
  <c r="AD969" s="1"/>
  <c r="AD775"/>
  <c r="AD970" s="1"/>
  <c r="AD776"/>
  <c r="AD971" s="1"/>
  <c r="AD777"/>
  <c r="AD972" s="1"/>
  <c r="AD778"/>
  <c r="AD973" s="1"/>
  <c r="AD779"/>
  <c r="AD974" s="1"/>
  <c r="Z197"/>
  <c r="Z590"/>
  <c r="Z591"/>
  <c r="Z593"/>
  <c r="Z592"/>
  <c r="Z595"/>
  <c r="Z594"/>
  <c r="Z596"/>
  <c r="Z597"/>
  <c r="Z598"/>
  <c r="Z599"/>
  <c r="Z600"/>
  <c r="Z601"/>
  <c r="Z602"/>
  <c r="Z603"/>
  <c r="Z604"/>
  <c r="Z605"/>
  <c r="Z606"/>
  <c r="Z607"/>
  <c r="Z608"/>
  <c r="Z609"/>
  <c r="Z610"/>
  <c r="Z611"/>
  <c r="Z612"/>
  <c r="Z613"/>
  <c r="Z614"/>
  <c r="Z615"/>
  <c r="Z616"/>
  <c r="Z617"/>
  <c r="Z618"/>
  <c r="Z619"/>
  <c r="Z620"/>
  <c r="Z621"/>
  <c r="Z622"/>
  <c r="Z623"/>
  <c r="Z624"/>
  <c r="Z625"/>
  <c r="Z626"/>
  <c r="Z627"/>
  <c r="Z628"/>
  <c r="Z629"/>
  <c r="Z630"/>
  <c r="Z631"/>
  <c r="Z632"/>
  <c r="Z633"/>
  <c r="Z634"/>
  <c r="Z635"/>
  <c r="Z636"/>
  <c r="Z637"/>
  <c r="Z638"/>
  <c r="Z639"/>
  <c r="Z640"/>
  <c r="Z641"/>
  <c r="Z642"/>
  <c r="Z643"/>
  <c r="Z644"/>
  <c r="Z645"/>
  <c r="Z646"/>
  <c r="Z647"/>
  <c r="Z648"/>
  <c r="Z649"/>
  <c r="Z650"/>
  <c r="Z651"/>
  <c r="Z652"/>
  <c r="Z653"/>
  <c r="Z654"/>
  <c r="Z655"/>
  <c r="Z656"/>
  <c r="Z657"/>
  <c r="Z658"/>
  <c r="Z659"/>
  <c r="Z660"/>
  <c r="Z661"/>
  <c r="Z662"/>
  <c r="Z663"/>
  <c r="Z664"/>
  <c r="Z665"/>
  <c r="Z666"/>
  <c r="Z667"/>
  <c r="Z668"/>
  <c r="Z669"/>
  <c r="Z670"/>
  <c r="Z671"/>
  <c r="Z672"/>
  <c r="Z673"/>
  <c r="Z674"/>
  <c r="Z675"/>
  <c r="Z676"/>
  <c r="Z677"/>
  <c r="Z678"/>
  <c r="Z679"/>
  <c r="Z680"/>
  <c r="Z681"/>
  <c r="Z682"/>
  <c r="Z683"/>
  <c r="Z684"/>
  <c r="Z685"/>
  <c r="Z686"/>
  <c r="Z687"/>
  <c r="Z688"/>
  <c r="Z689"/>
  <c r="Z690"/>
  <c r="Z691"/>
  <c r="Z692"/>
  <c r="Z693"/>
  <c r="Z694"/>
  <c r="Z695"/>
  <c r="Z696"/>
  <c r="Z697"/>
  <c r="Z698"/>
  <c r="Z699"/>
  <c r="Z700"/>
  <c r="Z701"/>
  <c r="Z702"/>
  <c r="Z703"/>
  <c r="Z704"/>
  <c r="Z705"/>
  <c r="Z706"/>
  <c r="Z707"/>
  <c r="Z708"/>
  <c r="Z709"/>
  <c r="Z710"/>
  <c r="Z711"/>
  <c r="Z712"/>
  <c r="Z713"/>
  <c r="Z714"/>
  <c r="Z715"/>
  <c r="Z716"/>
  <c r="Z717"/>
  <c r="Z718"/>
  <c r="Z719"/>
  <c r="Z720"/>
  <c r="Z721"/>
  <c r="Z722"/>
  <c r="Z723"/>
  <c r="Z724"/>
  <c r="Z725"/>
  <c r="Z726"/>
  <c r="Z727"/>
  <c r="Z728"/>
  <c r="Z729"/>
  <c r="Z730"/>
  <c r="Z731"/>
  <c r="Z732"/>
  <c r="Z733"/>
  <c r="Z734"/>
  <c r="Z735"/>
  <c r="Z736"/>
  <c r="Z737"/>
  <c r="Z738"/>
  <c r="Z739"/>
  <c r="Z740"/>
  <c r="Z741"/>
  <c r="Z742"/>
  <c r="Z743"/>
  <c r="Z744"/>
  <c r="Z745"/>
  <c r="Z746"/>
  <c r="Z747"/>
  <c r="Z748"/>
  <c r="Z749"/>
  <c r="Z944" s="1"/>
  <c r="Z750"/>
  <c r="Z945" s="1"/>
  <c r="Z751"/>
  <c r="Z946" s="1"/>
  <c r="Z752"/>
  <c r="Z947" s="1"/>
  <c r="Z753"/>
  <c r="Z948" s="1"/>
  <c r="Z754"/>
  <c r="Z949" s="1"/>
  <c r="Z755"/>
  <c r="Z950" s="1"/>
  <c r="Z756"/>
  <c r="Z951" s="1"/>
  <c r="Z757"/>
  <c r="Z952" s="1"/>
  <c r="Z758"/>
  <c r="Z953" s="1"/>
  <c r="Z759"/>
  <c r="Z954" s="1"/>
  <c r="Z760"/>
  <c r="Z955" s="1"/>
  <c r="Z761"/>
  <c r="Z956" s="1"/>
  <c r="Z762"/>
  <c r="Z957" s="1"/>
  <c r="Z763"/>
  <c r="Z958" s="1"/>
  <c r="Z764"/>
  <c r="Z959" s="1"/>
  <c r="Z765"/>
  <c r="Z960" s="1"/>
  <c r="Z766"/>
  <c r="Z961" s="1"/>
  <c r="Z767"/>
  <c r="Z962" s="1"/>
  <c r="Z768"/>
  <c r="Z963" s="1"/>
  <c r="Z769"/>
  <c r="Z964" s="1"/>
  <c r="Z770"/>
  <c r="Z965" s="1"/>
  <c r="Z771"/>
  <c r="Z966" s="1"/>
  <c r="Z772"/>
  <c r="Z967" s="1"/>
  <c r="Z773"/>
  <c r="Z968" s="1"/>
  <c r="Z774"/>
  <c r="Z969" s="1"/>
  <c r="Z775"/>
  <c r="Z970" s="1"/>
  <c r="Z776"/>
  <c r="Z971" s="1"/>
  <c r="Z777"/>
  <c r="Z972" s="1"/>
  <c r="Z778"/>
  <c r="Z973" s="1"/>
  <c r="Z779"/>
  <c r="Z974" s="1"/>
  <c r="V197"/>
  <c r="V590"/>
  <c r="V591"/>
  <c r="V593"/>
  <c r="V592"/>
  <c r="V594"/>
  <c r="V595"/>
  <c r="V597"/>
  <c r="V596"/>
  <c r="V598"/>
  <c r="V599"/>
  <c r="V600"/>
  <c r="V601"/>
  <c r="V602"/>
  <c r="V603"/>
  <c r="V604"/>
  <c r="V605"/>
  <c r="V606"/>
  <c r="V607"/>
  <c r="V608"/>
  <c r="V609"/>
  <c r="V610"/>
  <c r="V611"/>
  <c r="V612"/>
  <c r="V613"/>
  <c r="V614"/>
  <c r="V615"/>
  <c r="V616"/>
  <c r="V617"/>
  <c r="V618"/>
  <c r="V619"/>
  <c r="V620"/>
  <c r="V621"/>
  <c r="V622"/>
  <c r="V623"/>
  <c r="V624"/>
  <c r="V625"/>
  <c r="V626"/>
  <c r="V627"/>
  <c r="V628"/>
  <c r="V629"/>
  <c r="V630"/>
  <c r="V631"/>
  <c r="V632"/>
  <c r="V633"/>
  <c r="V634"/>
  <c r="V635"/>
  <c r="V636"/>
  <c r="V637"/>
  <c r="V638"/>
  <c r="V639"/>
  <c r="V640"/>
  <c r="V641"/>
  <c r="V642"/>
  <c r="V643"/>
  <c r="V644"/>
  <c r="V645"/>
  <c r="V646"/>
  <c r="V647"/>
  <c r="V648"/>
  <c r="V649"/>
  <c r="V650"/>
  <c r="V651"/>
  <c r="V652"/>
  <c r="V653"/>
  <c r="V654"/>
  <c r="V655"/>
  <c r="V656"/>
  <c r="V657"/>
  <c r="V658"/>
  <c r="V659"/>
  <c r="V660"/>
  <c r="V661"/>
  <c r="V662"/>
  <c r="V663"/>
  <c r="V664"/>
  <c r="V665"/>
  <c r="V666"/>
  <c r="V667"/>
  <c r="V668"/>
  <c r="V669"/>
  <c r="V670"/>
  <c r="V671"/>
  <c r="V672"/>
  <c r="V673"/>
  <c r="V674"/>
  <c r="V675"/>
  <c r="V676"/>
  <c r="V677"/>
  <c r="V678"/>
  <c r="V679"/>
  <c r="V680"/>
  <c r="V681"/>
  <c r="V682"/>
  <c r="V683"/>
  <c r="V684"/>
  <c r="V685"/>
  <c r="V686"/>
  <c r="V687"/>
  <c r="V688"/>
  <c r="V689"/>
  <c r="V690"/>
  <c r="V691"/>
  <c r="V692"/>
  <c r="V693"/>
  <c r="V694"/>
  <c r="V695"/>
  <c r="V696"/>
  <c r="V697"/>
  <c r="V698"/>
  <c r="V699"/>
  <c r="V700"/>
  <c r="V701"/>
  <c r="V702"/>
  <c r="V703"/>
  <c r="V704"/>
  <c r="V705"/>
  <c r="V706"/>
  <c r="V707"/>
  <c r="V708"/>
  <c r="V709"/>
  <c r="V710"/>
  <c r="V711"/>
  <c r="V712"/>
  <c r="V713"/>
  <c r="V714"/>
  <c r="V715"/>
  <c r="V716"/>
  <c r="V717"/>
  <c r="V718"/>
  <c r="V719"/>
  <c r="V720"/>
  <c r="V721"/>
  <c r="V916" s="1"/>
  <c r="V722"/>
  <c r="V917" s="1"/>
  <c r="V723"/>
  <c r="V918" s="1"/>
  <c r="V724"/>
  <c r="V919" s="1"/>
  <c r="V725"/>
  <c r="V920" s="1"/>
  <c r="V726"/>
  <c r="V921" s="1"/>
  <c r="V727"/>
  <c r="V922" s="1"/>
  <c r="V728"/>
  <c r="V923" s="1"/>
  <c r="V729"/>
  <c r="V924" s="1"/>
  <c r="V730"/>
  <c r="V731"/>
  <c r="V926" s="1"/>
  <c r="V732"/>
  <c r="V927" s="1"/>
  <c r="V733"/>
  <c r="V734"/>
  <c r="V735"/>
  <c r="V930" s="1"/>
  <c r="V736"/>
  <c r="V931" s="1"/>
  <c r="V737"/>
  <c r="V932" s="1"/>
  <c r="V738"/>
  <c r="V933" s="1"/>
  <c r="V739"/>
  <c r="V934" s="1"/>
  <c r="V740"/>
  <c r="V935" s="1"/>
  <c r="V741"/>
  <c r="V936" s="1"/>
  <c r="V742"/>
  <c r="V937" s="1"/>
  <c r="V743"/>
  <c r="V938" s="1"/>
  <c r="V744"/>
  <c r="V939" s="1"/>
  <c r="V745"/>
  <c r="V940" s="1"/>
  <c r="V746"/>
  <c r="V941" s="1"/>
  <c r="V747"/>
  <c r="V942" s="1"/>
  <c r="V748"/>
  <c r="V943" s="1"/>
  <c r="V749"/>
  <c r="V944" s="1"/>
  <c r="V750"/>
  <c r="V945" s="1"/>
  <c r="V751"/>
  <c r="V946" s="1"/>
  <c r="V752"/>
  <c r="V947" s="1"/>
  <c r="V753"/>
  <c r="V948" s="1"/>
  <c r="V754"/>
  <c r="V949" s="1"/>
  <c r="V755"/>
  <c r="V950" s="1"/>
  <c r="V756"/>
  <c r="V951" s="1"/>
  <c r="V757"/>
  <c r="V952" s="1"/>
  <c r="V758"/>
  <c r="V953" s="1"/>
  <c r="V759"/>
  <c r="V954" s="1"/>
  <c r="V760"/>
  <c r="V955" s="1"/>
  <c r="V761"/>
  <c r="V956" s="1"/>
  <c r="V762"/>
  <c r="V957" s="1"/>
  <c r="V763"/>
  <c r="V958" s="1"/>
  <c r="V764"/>
  <c r="V959" s="1"/>
  <c r="V765"/>
  <c r="V960" s="1"/>
  <c r="V766"/>
  <c r="V961" s="1"/>
  <c r="V767"/>
  <c r="V962" s="1"/>
  <c r="V768"/>
  <c r="V963" s="1"/>
  <c r="V769"/>
  <c r="V964" s="1"/>
  <c r="V770"/>
  <c r="V965" s="1"/>
  <c r="V771"/>
  <c r="V966" s="1"/>
  <c r="V772"/>
  <c r="V967" s="1"/>
  <c r="V773"/>
  <c r="V968" s="1"/>
  <c r="V774"/>
  <c r="V969" s="1"/>
  <c r="V775"/>
  <c r="V970" s="1"/>
  <c r="V776"/>
  <c r="V971" s="1"/>
  <c r="V777"/>
  <c r="V972" s="1"/>
  <c r="V778"/>
  <c r="V973" s="1"/>
  <c r="V779"/>
  <c r="V974" s="1"/>
  <c r="R197"/>
  <c r="R590"/>
  <c r="R591"/>
  <c r="R593"/>
  <c r="R592"/>
  <c r="R595"/>
  <c r="R594"/>
  <c r="R596"/>
  <c r="R597"/>
  <c r="R598"/>
  <c r="R793" s="1"/>
  <c r="R599"/>
  <c r="R600"/>
  <c r="R601"/>
  <c r="R602"/>
  <c r="R603"/>
  <c r="R604"/>
  <c r="R605"/>
  <c r="R606"/>
  <c r="R607"/>
  <c r="R608"/>
  <c r="R609"/>
  <c r="R610"/>
  <c r="R611"/>
  <c r="R612"/>
  <c r="R613"/>
  <c r="R614"/>
  <c r="R615"/>
  <c r="R616"/>
  <c r="R617"/>
  <c r="R618"/>
  <c r="R619"/>
  <c r="R620"/>
  <c r="R621"/>
  <c r="R622"/>
  <c r="R817" s="1"/>
  <c r="R623"/>
  <c r="R624"/>
  <c r="R625"/>
  <c r="R626"/>
  <c r="R627"/>
  <c r="R628"/>
  <c r="R629"/>
  <c r="R824" s="1"/>
  <c r="R630"/>
  <c r="R631"/>
  <c r="R632"/>
  <c r="R633"/>
  <c r="R634"/>
  <c r="R635"/>
  <c r="R636"/>
  <c r="R637"/>
  <c r="R638"/>
  <c r="R639"/>
  <c r="R640"/>
  <c r="R641"/>
  <c r="R642"/>
  <c r="R643"/>
  <c r="R644"/>
  <c r="R645"/>
  <c r="R646"/>
  <c r="R647"/>
  <c r="R648"/>
  <c r="R649"/>
  <c r="R650"/>
  <c r="R651"/>
  <c r="R652"/>
  <c r="R653"/>
  <c r="R654"/>
  <c r="R655"/>
  <c r="R656"/>
  <c r="R657"/>
  <c r="R658"/>
  <c r="R659"/>
  <c r="R660"/>
  <c r="R661"/>
  <c r="R662"/>
  <c r="R663"/>
  <c r="R664"/>
  <c r="R665"/>
  <c r="R666"/>
  <c r="R667"/>
  <c r="R668"/>
  <c r="R669"/>
  <c r="R670"/>
  <c r="R671"/>
  <c r="R672"/>
  <c r="R673"/>
  <c r="R674"/>
  <c r="R675"/>
  <c r="R676"/>
  <c r="R677"/>
  <c r="R678"/>
  <c r="R679"/>
  <c r="R680"/>
  <c r="R681"/>
  <c r="R682"/>
  <c r="R683"/>
  <c r="R684"/>
  <c r="R685"/>
  <c r="R686"/>
  <c r="R687"/>
  <c r="R688"/>
  <c r="R689"/>
  <c r="R690"/>
  <c r="R691"/>
  <c r="R692"/>
  <c r="R693"/>
  <c r="R694"/>
  <c r="R695"/>
  <c r="R696"/>
  <c r="R697"/>
  <c r="R698"/>
  <c r="R699"/>
  <c r="R700"/>
  <c r="R701"/>
  <c r="R702"/>
  <c r="R703"/>
  <c r="R704"/>
  <c r="R705"/>
  <c r="R706"/>
  <c r="R707"/>
  <c r="R708"/>
  <c r="R709"/>
  <c r="R710"/>
  <c r="R711"/>
  <c r="R712"/>
  <c r="R713"/>
  <c r="R714"/>
  <c r="R715"/>
  <c r="R716"/>
  <c r="R717"/>
  <c r="R718"/>
  <c r="R719"/>
  <c r="R720"/>
  <c r="R721"/>
  <c r="R722"/>
  <c r="R723"/>
  <c r="R724"/>
  <c r="R725"/>
  <c r="R920" s="1"/>
  <c r="R726"/>
  <c r="R921" s="1"/>
  <c r="R727"/>
  <c r="R922" s="1"/>
  <c r="R728"/>
  <c r="R729"/>
  <c r="R730"/>
  <c r="R731"/>
  <c r="R732"/>
  <c r="R733"/>
  <c r="R734"/>
  <c r="R735"/>
  <c r="R736"/>
  <c r="R737"/>
  <c r="R738"/>
  <c r="R933" s="1"/>
  <c r="R739"/>
  <c r="R740"/>
  <c r="R741"/>
  <c r="R742"/>
  <c r="R743"/>
  <c r="R744"/>
  <c r="R745"/>
  <c r="R746"/>
  <c r="R747"/>
  <c r="R748"/>
  <c r="R749"/>
  <c r="R944" s="1"/>
  <c r="R750"/>
  <c r="R945" s="1"/>
  <c r="R751"/>
  <c r="R946" s="1"/>
  <c r="R752"/>
  <c r="R947" s="1"/>
  <c r="R753"/>
  <c r="R948" s="1"/>
  <c r="R754"/>
  <c r="R949" s="1"/>
  <c r="R755"/>
  <c r="R950" s="1"/>
  <c r="R756"/>
  <c r="R951" s="1"/>
  <c r="R757"/>
  <c r="R952" s="1"/>
  <c r="R758"/>
  <c r="R953" s="1"/>
  <c r="R759"/>
  <c r="R954" s="1"/>
  <c r="R760"/>
  <c r="R955" s="1"/>
  <c r="R761"/>
  <c r="R956" s="1"/>
  <c r="R762"/>
  <c r="R957" s="1"/>
  <c r="R763"/>
  <c r="R958" s="1"/>
  <c r="R764"/>
  <c r="R959" s="1"/>
  <c r="R765"/>
  <c r="R960" s="1"/>
  <c r="R766"/>
  <c r="R961" s="1"/>
  <c r="R767"/>
  <c r="R962" s="1"/>
  <c r="R768"/>
  <c r="R963" s="1"/>
  <c r="R769"/>
  <c r="R964" s="1"/>
  <c r="R770"/>
  <c r="R965" s="1"/>
  <c r="R771"/>
  <c r="R966" s="1"/>
  <c r="R772"/>
  <c r="R967" s="1"/>
  <c r="R773"/>
  <c r="R968" s="1"/>
  <c r="R774"/>
  <c r="R969" s="1"/>
  <c r="R775"/>
  <c r="R970" s="1"/>
  <c r="R776"/>
  <c r="R971" s="1"/>
  <c r="R777"/>
  <c r="R972" s="1"/>
  <c r="R778"/>
  <c r="R973" s="1"/>
  <c r="R779"/>
  <c r="R974" s="1"/>
  <c r="N197"/>
  <c r="N590"/>
  <c r="N591"/>
  <c r="N593"/>
  <c r="N592"/>
  <c r="N595"/>
  <c r="N594"/>
  <c r="N597"/>
  <c r="N596"/>
  <c r="N598"/>
  <c r="N599"/>
  <c r="N600"/>
  <c r="N795" s="1"/>
  <c r="N601"/>
  <c r="N602"/>
  <c r="N603"/>
  <c r="N604"/>
  <c r="N605"/>
  <c r="N606"/>
  <c r="N607"/>
  <c r="N608"/>
  <c r="N609"/>
  <c r="N610"/>
  <c r="N611"/>
  <c r="N612"/>
  <c r="N613"/>
  <c r="N614"/>
  <c r="N615"/>
  <c r="N616"/>
  <c r="N617"/>
  <c r="N618"/>
  <c r="N619"/>
  <c r="N814" s="1"/>
  <c r="N620"/>
  <c r="N621"/>
  <c r="N622"/>
  <c r="N623"/>
  <c r="N624"/>
  <c r="N625"/>
  <c r="N626"/>
  <c r="N627"/>
  <c r="N628"/>
  <c r="N629"/>
  <c r="N630"/>
  <c r="N631"/>
  <c r="N632"/>
  <c r="N633"/>
  <c r="N634"/>
  <c r="N635"/>
  <c r="N636"/>
  <c r="N637"/>
  <c r="N638"/>
  <c r="N639"/>
  <c r="N640"/>
  <c r="N641"/>
  <c r="N642"/>
  <c r="N643"/>
  <c r="N644"/>
  <c r="N645"/>
  <c r="N646"/>
  <c r="N647"/>
  <c r="N648"/>
  <c r="N649"/>
  <c r="N650"/>
  <c r="N651"/>
  <c r="N652"/>
  <c r="N653"/>
  <c r="N654"/>
  <c r="N655"/>
  <c r="N656"/>
  <c r="N657"/>
  <c r="N658"/>
  <c r="N659"/>
  <c r="N660"/>
  <c r="N661"/>
  <c r="N662"/>
  <c r="N663"/>
  <c r="N664"/>
  <c r="N665"/>
  <c r="N666"/>
  <c r="N667"/>
  <c r="N668"/>
  <c r="N669"/>
  <c r="N670"/>
  <c r="N671"/>
  <c r="N672"/>
  <c r="N673"/>
  <c r="N674"/>
  <c r="N675"/>
  <c r="N676"/>
  <c r="N677"/>
  <c r="N678"/>
  <c r="N679"/>
  <c r="N680"/>
  <c r="N681"/>
  <c r="N682"/>
  <c r="N683"/>
  <c r="N684"/>
  <c r="N685"/>
  <c r="N686"/>
  <c r="N881" s="1"/>
  <c r="N687"/>
  <c r="N688"/>
  <c r="N689"/>
  <c r="N690"/>
  <c r="N691"/>
  <c r="N692"/>
  <c r="N693"/>
  <c r="N694"/>
  <c r="N695"/>
  <c r="N696"/>
  <c r="N697"/>
  <c r="N698"/>
  <c r="N699"/>
  <c r="N700"/>
  <c r="N701"/>
  <c r="N702"/>
  <c r="N703"/>
  <c r="N704"/>
  <c r="N705"/>
  <c r="N706"/>
  <c r="N707"/>
  <c r="N708"/>
  <c r="N709"/>
  <c r="N710"/>
  <c r="N711"/>
  <c r="N712"/>
  <c r="N713"/>
  <c r="N714"/>
  <c r="N715"/>
  <c r="N910" s="1"/>
  <c r="N716"/>
  <c r="N717"/>
  <c r="N718"/>
  <c r="N719"/>
  <c r="N720"/>
  <c r="N721"/>
  <c r="N916" s="1"/>
  <c r="N722"/>
  <c r="N917" s="1"/>
  <c r="N723"/>
  <c r="N918" s="1"/>
  <c r="N724"/>
  <c r="N919" s="1"/>
  <c r="N725"/>
  <c r="N920" s="1"/>
  <c r="N726"/>
  <c r="N921" s="1"/>
  <c r="N727"/>
  <c r="N728"/>
  <c r="N729"/>
  <c r="N924" s="1"/>
  <c r="N730"/>
  <c r="N925" s="1"/>
  <c r="N731"/>
  <c r="N732"/>
  <c r="N927" s="1"/>
  <c r="N733"/>
  <c r="N928" s="1"/>
  <c r="N734"/>
  <c r="N929" s="1"/>
  <c r="N735"/>
  <c r="N736"/>
  <c r="N931" s="1"/>
  <c r="N737"/>
  <c r="N738"/>
  <c r="N933" s="1"/>
  <c r="N739"/>
  <c r="N934" s="1"/>
  <c r="N740"/>
  <c r="N935" s="1"/>
  <c r="N741"/>
  <c r="N936" s="1"/>
  <c r="N742"/>
  <c r="N937" s="1"/>
  <c r="N743"/>
  <c r="N938" s="1"/>
  <c r="N744"/>
  <c r="N939" s="1"/>
  <c r="N745"/>
  <c r="N940" s="1"/>
  <c r="N746"/>
  <c r="N747"/>
  <c r="N942" s="1"/>
  <c r="N748"/>
  <c r="N749"/>
  <c r="N944" s="1"/>
  <c r="N750"/>
  <c r="N945" s="1"/>
  <c r="N751"/>
  <c r="N752"/>
  <c r="N947" s="1"/>
  <c r="N753"/>
  <c r="N948" s="1"/>
  <c r="N754"/>
  <c r="N949" s="1"/>
  <c r="N755"/>
  <c r="N950" s="1"/>
  <c r="N756"/>
  <c r="N951" s="1"/>
  <c r="N757"/>
  <c r="N952" s="1"/>
  <c r="N758"/>
  <c r="N953" s="1"/>
  <c r="N759"/>
  <c r="N954" s="1"/>
  <c r="N760"/>
  <c r="N955" s="1"/>
  <c r="N761"/>
  <c r="N956" s="1"/>
  <c r="N762"/>
  <c r="N957" s="1"/>
  <c r="N763"/>
  <c r="N958" s="1"/>
  <c r="N764"/>
  <c r="N959" s="1"/>
  <c r="N765"/>
  <c r="N960" s="1"/>
  <c r="N766"/>
  <c r="N961" s="1"/>
  <c r="N767"/>
  <c r="N962" s="1"/>
  <c r="N768"/>
  <c r="N769"/>
  <c r="N964" s="1"/>
  <c r="N770"/>
  <c r="N965" s="1"/>
  <c r="N771"/>
  <c r="N966" s="1"/>
  <c r="N772"/>
  <c r="N967" s="1"/>
  <c r="N773"/>
  <c r="N968" s="1"/>
  <c r="N774"/>
  <c r="N969" s="1"/>
  <c r="N775"/>
  <c r="N970" s="1"/>
  <c r="N776"/>
  <c r="N971" s="1"/>
  <c r="N777"/>
  <c r="N972" s="1"/>
  <c r="N778"/>
  <c r="N973" s="1"/>
  <c r="N779"/>
  <c r="N974" s="1"/>
  <c r="J197"/>
  <c r="J590"/>
  <c r="J591"/>
  <c r="J593"/>
  <c r="J592"/>
  <c r="J595"/>
  <c r="J594"/>
  <c r="J596"/>
  <c r="J597"/>
  <c r="J598"/>
  <c r="J599"/>
  <c r="J600"/>
  <c r="J795" s="1"/>
  <c r="J601"/>
  <c r="J602"/>
  <c r="J603"/>
  <c r="J604"/>
  <c r="J605"/>
  <c r="J606"/>
  <c r="J607"/>
  <c r="J608"/>
  <c r="J609"/>
  <c r="J610"/>
  <c r="J611"/>
  <c r="J612"/>
  <c r="J613"/>
  <c r="J614"/>
  <c r="J615"/>
  <c r="J616"/>
  <c r="J617"/>
  <c r="J618"/>
  <c r="J619"/>
  <c r="J620"/>
  <c r="J621"/>
  <c r="J622"/>
  <c r="J623"/>
  <c r="J624"/>
  <c r="J625"/>
  <c r="J626"/>
  <c r="J627"/>
  <c r="J628"/>
  <c r="J629"/>
  <c r="J630"/>
  <c r="J631"/>
  <c r="J632"/>
  <c r="J633"/>
  <c r="J634"/>
  <c r="J635"/>
  <c r="J636"/>
  <c r="J637"/>
  <c r="J638"/>
  <c r="J639"/>
  <c r="J640"/>
  <c r="J641"/>
  <c r="J642"/>
  <c r="J643"/>
  <c r="J644"/>
  <c r="J645"/>
  <c r="J646"/>
  <c r="J647"/>
  <c r="J648"/>
  <c r="J649"/>
  <c r="J650"/>
  <c r="J651"/>
  <c r="J652"/>
  <c r="J653"/>
  <c r="J654"/>
  <c r="J655"/>
  <c r="J656"/>
  <c r="J657"/>
  <c r="J658"/>
  <c r="J659"/>
  <c r="J660"/>
  <c r="J661"/>
  <c r="J662"/>
  <c r="J663"/>
  <c r="J664"/>
  <c r="J665"/>
  <c r="J666"/>
  <c r="J667"/>
  <c r="J668"/>
  <c r="J669"/>
  <c r="J670"/>
  <c r="J671"/>
  <c r="J672"/>
  <c r="J673"/>
  <c r="J674"/>
  <c r="J675"/>
  <c r="J676"/>
  <c r="J677"/>
  <c r="J678"/>
  <c r="J679"/>
  <c r="J680"/>
  <c r="J681"/>
  <c r="J682"/>
  <c r="J683"/>
  <c r="J684"/>
  <c r="J685"/>
  <c r="J686"/>
  <c r="J881" s="1"/>
  <c r="J687"/>
  <c r="J688"/>
  <c r="J689"/>
  <c r="J690"/>
  <c r="J691"/>
  <c r="J692"/>
  <c r="J693"/>
  <c r="J694"/>
  <c r="J695"/>
  <c r="J696"/>
  <c r="J697"/>
  <c r="J698"/>
  <c r="J699"/>
  <c r="J700"/>
  <c r="J701"/>
  <c r="J702"/>
  <c r="J703"/>
  <c r="J704"/>
  <c r="J705"/>
  <c r="J706"/>
  <c r="J707"/>
  <c r="J708"/>
  <c r="J709"/>
  <c r="J710"/>
  <c r="J711"/>
  <c r="J712"/>
  <c r="J713"/>
  <c r="J714"/>
  <c r="J715"/>
  <c r="J910" s="1"/>
  <c r="J716"/>
  <c r="J717"/>
  <c r="J718"/>
  <c r="J719"/>
  <c r="J720"/>
  <c r="J721"/>
  <c r="J916" s="1"/>
  <c r="J722"/>
  <c r="J917" s="1"/>
  <c r="J723"/>
  <c r="J918" s="1"/>
  <c r="J724"/>
  <c r="J919" s="1"/>
  <c r="J725"/>
  <c r="J726"/>
  <c r="J921" s="1"/>
  <c r="J727"/>
  <c r="J922" s="1"/>
  <c r="J728"/>
  <c r="J923" s="1"/>
  <c r="J729"/>
  <c r="J924" s="1"/>
  <c r="J730"/>
  <c r="J925" s="1"/>
  <c r="J731"/>
  <c r="J926" s="1"/>
  <c r="J732"/>
  <c r="J927" s="1"/>
  <c r="J733"/>
  <c r="J734"/>
  <c r="J929" s="1"/>
  <c r="J735"/>
  <c r="J736"/>
  <c r="J931" s="1"/>
  <c r="J737"/>
  <c r="J738"/>
  <c r="J933" s="1"/>
  <c r="J739"/>
  <c r="J934" s="1"/>
  <c r="J740"/>
  <c r="J935" s="1"/>
  <c r="J741"/>
  <c r="J936" s="1"/>
  <c r="J742"/>
  <c r="J937" s="1"/>
  <c r="J743"/>
  <c r="J938" s="1"/>
  <c r="J744"/>
  <c r="J939" s="1"/>
  <c r="J745"/>
  <c r="J746"/>
  <c r="J747"/>
  <c r="J748"/>
  <c r="J943" s="1"/>
  <c r="J749"/>
  <c r="J944" s="1"/>
  <c r="J750"/>
  <c r="J945" s="1"/>
  <c r="J751"/>
  <c r="J946" s="1"/>
  <c r="J752"/>
  <c r="J947" s="1"/>
  <c r="J753"/>
  <c r="J948" s="1"/>
  <c r="J754"/>
  <c r="J949" s="1"/>
  <c r="J755"/>
  <c r="J950" s="1"/>
  <c r="J756"/>
  <c r="J951" s="1"/>
  <c r="J757"/>
  <c r="J952" s="1"/>
  <c r="J758"/>
  <c r="J953" s="1"/>
  <c r="J759"/>
  <c r="J954" s="1"/>
  <c r="J760"/>
  <c r="J955" s="1"/>
  <c r="J761"/>
  <c r="J956" s="1"/>
  <c r="J762"/>
  <c r="J957" s="1"/>
  <c r="J763"/>
  <c r="J958" s="1"/>
  <c r="J764"/>
  <c r="J959" s="1"/>
  <c r="J765"/>
  <c r="J960" s="1"/>
  <c r="J766"/>
  <c r="J961" s="1"/>
  <c r="J767"/>
  <c r="J962" s="1"/>
  <c r="J768"/>
  <c r="J963" s="1"/>
  <c r="J769"/>
  <c r="J964" s="1"/>
  <c r="J770"/>
  <c r="J965" s="1"/>
  <c r="J771"/>
  <c r="J966" s="1"/>
  <c r="J772"/>
  <c r="J967" s="1"/>
  <c r="J773"/>
  <c r="J968" s="1"/>
  <c r="J774"/>
  <c r="J969" s="1"/>
  <c r="J775"/>
  <c r="J970" s="1"/>
  <c r="J776"/>
  <c r="J971" s="1"/>
  <c r="J777"/>
  <c r="J972" s="1"/>
  <c r="J778"/>
  <c r="J973" s="1"/>
  <c r="J779"/>
  <c r="J974" s="1"/>
  <c r="F197"/>
  <c r="F590"/>
  <c r="F785" s="1"/>
  <c r="F591"/>
  <c r="F593"/>
  <c r="F788" s="1"/>
  <c r="F592"/>
  <c r="F787" s="1"/>
  <c r="F594"/>
  <c r="F789" s="1"/>
  <c r="F595"/>
  <c r="F790" s="1"/>
  <c r="F597"/>
  <c r="F792" s="1"/>
  <c r="F596"/>
  <c r="F791" s="1"/>
  <c r="F598"/>
  <c r="F793" s="1"/>
  <c r="F599"/>
  <c r="F600"/>
  <c r="F795" s="1"/>
  <c r="F601"/>
  <c r="F796" s="1"/>
  <c r="F602"/>
  <c r="F797" s="1"/>
  <c r="F603"/>
  <c r="F798" s="1"/>
  <c r="F604"/>
  <c r="F799" s="1"/>
  <c r="F605"/>
  <c r="F800" s="1"/>
  <c r="F606"/>
  <c r="F801" s="1"/>
  <c r="F607"/>
  <c r="F608"/>
  <c r="F803" s="1"/>
  <c r="F609"/>
  <c r="F610"/>
  <c r="F611"/>
  <c r="F612"/>
  <c r="F807" s="1"/>
  <c r="F613"/>
  <c r="F808" s="1"/>
  <c r="F614"/>
  <c r="F809" s="1"/>
  <c r="F615"/>
  <c r="F616"/>
  <c r="F811" s="1"/>
  <c r="F617"/>
  <c r="F812" s="1"/>
  <c r="F618"/>
  <c r="F813" s="1"/>
  <c r="F619"/>
  <c r="F814" s="1"/>
  <c r="F620"/>
  <c r="F815" s="1"/>
  <c r="F621"/>
  <c r="F816" s="1"/>
  <c r="F622"/>
  <c r="F817" s="1"/>
  <c r="F623"/>
  <c r="F818" s="1"/>
  <c r="F624"/>
  <c r="F625"/>
  <c r="F820" s="1"/>
  <c r="F626"/>
  <c r="F627"/>
  <c r="F822" s="1"/>
  <c r="F628"/>
  <c r="F629"/>
  <c r="F630"/>
  <c r="F825" s="1"/>
  <c r="F631"/>
  <c r="F826" s="1"/>
  <c r="F632"/>
  <c r="F827" s="1"/>
  <c r="F633"/>
  <c r="F828" s="1"/>
  <c r="F634"/>
  <c r="F829" s="1"/>
  <c r="F635"/>
  <c r="F830" s="1"/>
  <c r="F636"/>
  <c r="F831" s="1"/>
  <c r="F637"/>
  <c r="F832" s="1"/>
  <c r="F638"/>
  <c r="F833" s="1"/>
  <c r="F639"/>
  <c r="F834" s="1"/>
  <c r="F640"/>
  <c r="F641"/>
  <c r="F642"/>
  <c r="F643"/>
  <c r="F838" s="1"/>
  <c r="F644"/>
  <c r="F839" s="1"/>
  <c r="F645"/>
  <c r="F646"/>
  <c r="F647"/>
  <c r="F648"/>
  <c r="F843" s="1"/>
  <c r="F649"/>
  <c r="F844" s="1"/>
  <c r="F650"/>
  <c r="F651"/>
  <c r="F652"/>
  <c r="F653"/>
  <c r="F848" s="1"/>
  <c r="F654"/>
  <c r="F849" s="1"/>
  <c r="F655"/>
  <c r="F656"/>
  <c r="F851" s="1"/>
  <c r="F657"/>
  <c r="F658"/>
  <c r="F853" s="1"/>
  <c r="F659"/>
  <c r="F854" s="1"/>
  <c r="F660"/>
  <c r="F855" s="1"/>
  <c r="F661"/>
  <c r="F856" s="1"/>
  <c r="F662"/>
  <c r="F857" s="1"/>
  <c r="F663"/>
  <c r="F858" s="1"/>
  <c r="F664"/>
  <c r="F859" s="1"/>
  <c r="F665"/>
  <c r="F666"/>
  <c r="F667"/>
  <c r="F862" s="1"/>
  <c r="F668"/>
  <c r="F669"/>
  <c r="F864" s="1"/>
  <c r="F670"/>
  <c r="F671"/>
  <c r="F866" s="1"/>
  <c r="F672"/>
  <c r="F867" s="1"/>
  <c r="F673"/>
  <c r="F868" s="1"/>
  <c r="F674"/>
  <c r="F675"/>
  <c r="F676"/>
  <c r="F871" s="1"/>
  <c r="F677"/>
  <c r="F872" s="1"/>
  <c r="F678"/>
  <c r="F873" s="1"/>
  <c r="F679"/>
  <c r="F874" s="1"/>
  <c r="F680"/>
  <c r="F875" s="1"/>
  <c r="F681"/>
  <c r="F876" s="1"/>
  <c r="F682"/>
  <c r="F683"/>
  <c r="F878" s="1"/>
  <c r="F684"/>
  <c r="F685"/>
  <c r="F880" s="1"/>
  <c r="F686"/>
  <c r="F881" s="1"/>
  <c r="F687"/>
  <c r="F882" s="1"/>
  <c r="F688"/>
  <c r="F883" s="1"/>
  <c r="F689"/>
  <c r="F690"/>
  <c r="F885" s="1"/>
  <c r="F691"/>
  <c r="F886" s="1"/>
  <c r="F692"/>
  <c r="F887" s="1"/>
  <c r="F693"/>
  <c r="F888" s="1"/>
  <c r="F694"/>
  <c r="F695"/>
  <c r="F890" s="1"/>
  <c r="F696"/>
  <c r="F891" s="1"/>
  <c r="F697"/>
  <c r="F892" s="1"/>
  <c r="F698"/>
  <c r="F893" s="1"/>
  <c r="F699"/>
  <c r="F894" s="1"/>
  <c r="F700"/>
  <c r="F895" s="1"/>
  <c r="F701"/>
  <c r="F896" s="1"/>
  <c r="F702"/>
  <c r="F897" s="1"/>
  <c r="F703"/>
  <c r="F898" s="1"/>
  <c r="F704"/>
  <c r="F899" s="1"/>
  <c r="F705"/>
  <c r="F900" s="1"/>
  <c r="F706"/>
  <c r="F707"/>
  <c r="F902" s="1"/>
  <c r="F708"/>
  <c r="F903" s="1"/>
  <c r="F709"/>
  <c r="F904" s="1"/>
  <c r="F710"/>
  <c r="F711"/>
  <c r="F906" s="1"/>
  <c r="F712"/>
  <c r="F907" s="1"/>
  <c r="F713"/>
  <c r="F714"/>
  <c r="F909" s="1"/>
  <c r="F715"/>
  <c r="F910" s="1"/>
  <c r="F716"/>
  <c r="F911" s="1"/>
  <c r="F717"/>
  <c r="F912" s="1"/>
  <c r="F718"/>
  <c r="F913" s="1"/>
  <c r="F719"/>
  <c r="F914" s="1"/>
  <c r="F720"/>
  <c r="F915" s="1"/>
  <c r="F721"/>
  <c r="F916" s="1"/>
  <c r="F722"/>
  <c r="F917" s="1"/>
  <c r="F723"/>
  <c r="F918" s="1"/>
  <c r="F724"/>
  <c r="F919" s="1"/>
  <c r="F725"/>
  <c r="F920" s="1"/>
  <c r="F726"/>
  <c r="F727"/>
  <c r="F922" s="1"/>
  <c r="F728"/>
  <c r="F923" s="1"/>
  <c r="F729"/>
  <c r="F924" s="1"/>
  <c r="F730"/>
  <c r="F925" s="1"/>
  <c r="F731"/>
  <c r="F926" s="1"/>
  <c r="F732"/>
  <c r="F927" s="1"/>
  <c r="F733"/>
  <c r="F734"/>
  <c r="F929" s="1"/>
  <c r="F735"/>
  <c r="F930" s="1"/>
  <c r="F736"/>
  <c r="F931" s="1"/>
  <c r="F737"/>
  <c r="F738"/>
  <c r="F933" s="1"/>
  <c r="F739"/>
  <c r="F934" s="1"/>
  <c r="F740"/>
  <c r="F935" s="1"/>
  <c r="F741"/>
  <c r="F742"/>
  <c r="F743"/>
  <c r="F938" s="1"/>
  <c r="F744"/>
  <c r="F939" s="1"/>
  <c r="F745"/>
  <c r="F746"/>
  <c r="F747"/>
  <c r="F942" s="1"/>
  <c r="F748"/>
  <c r="F943" s="1"/>
  <c r="F749"/>
  <c r="F944" s="1"/>
  <c r="F750"/>
  <c r="F945" s="1"/>
  <c r="F751"/>
  <c r="F946" s="1"/>
  <c r="F752"/>
  <c r="F947" s="1"/>
  <c r="F753"/>
  <c r="F948" s="1"/>
  <c r="F754"/>
  <c r="F949" s="1"/>
  <c r="F755"/>
  <c r="F950" s="1"/>
  <c r="F756"/>
  <c r="F951" s="1"/>
  <c r="F757"/>
  <c r="F952" s="1"/>
  <c r="F758"/>
  <c r="F953" s="1"/>
  <c r="F759"/>
  <c r="F954" s="1"/>
  <c r="F760"/>
  <c r="F955" s="1"/>
  <c r="F761"/>
  <c r="F956" s="1"/>
  <c r="F762"/>
  <c r="F957" s="1"/>
  <c r="F763"/>
  <c r="F958" s="1"/>
  <c r="F764"/>
  <c r="F959" s="1"/>
  <c r="F765"/>
  <c r="F960" s="1"/>
  <c r="F766"/>
  <c r="F961" s="1"/>
  <c r="F767"/>
  <c r="F962" s="1"/>
  <c r="F768"/>
  <c r="F963" s="1"/>
  <c r="F769"/>
  <c r="F964" s="1"/>
  <c r="F770"/>
  <c r="F965" s="1"/>
  <c r="F771"/>
  <c r="F966" s="1"/>
  <c r="F772"/>
  <c r="F967" s="1"/>
  <c r="F773"/>
  <c r="F968" s="1"/>
  <c r="F774"/>
  <c r="F969" s="1"/>
  <c r="F775"/>
  <c r="F970" s="1"/>
  <c r="F776"/>
  <c r="F971" s="1"/>
  <c r="F777"/>
  <c r="F972" s="1"/>
  <c r="F778"/>
  <c r="F973" s="1"/>
  <c r="F779"/>
  <c r="F974" s="1"/>
  <c r="BH197"/>
  <c r="BH591"/>
  <c r="BH590"/>
  <c r="BH592"/>
  <c r="BH593"/>
  <c r="BH594"/>
  <c r="BH596"/>
  <c r="BH595"/>
  <c r="BH597"/>
  <c r="BH598"/>
  <c r="BH599"/>
  <c r="BH600"/>
  <c r="BH601"/>
  <c r="BH602"/>
  <c r="BH603"/>
  <c r="BH604"/>
  <c r="BH605"/>
  <c r="BH606"/>
  <c r="BH607"/>
  <c r="BH608"/>
  <c r="BH609"/>
  <c r="BH610"/>
  <c r="BH611"/>
  <c r="BH612"/>
  <c r="BH613"/>
  <c r="BH614"/>
  <c r="BH615"/>
  <c r="BH616"/>
  <c r="BH617"/>
  <c r="BH618"/>
  <c r="BH619"/>
  <c r="BH620"/>
  <c r="BH621"/>
  <c r="BH622"/>
  <c r="BH623"/>
  <c r="BH624"/>
  <c r="BH625"/>
  <c r="BH626"/>
  <c r="BH627"/>
  <c r="BH628"/>
  <c r="BH629"/>
  <c r="BH630"/>
  <c r="BH631"/>
  <c r="BH632"/>
  <c r="BH633"/>
  <c r="BH634"/>
  <c r="BH635"/>
  <c r="BH636"/>
  <c r="BH637"/>
  <c r="BH638"/>
  <c r="BH639"/>
  <c r="BH640"/>
  <c r="BH641"/>
  <c r="BH642"/>
  <c r="BH643"/>
  <c r="BH644"/>
  <c r="BH645"/>
  <c r="BH646"/>
  <c r="BH647"/>
  <c r="BH648"/>
  <c r="BH649"/>
  <c r="BH650"/>
  <c r="BH651"/>
  <c r="BH652"/>
  <c r="BH653"/>
  <c r="BH654"/>
  <c r="BH655"/>
  <c r="BH656"/>
  <c r="BH657"/>
  <c r="BH658"/>
  <c r="BH659"/>
  <c r="BH660"/>
  <c r="BH661"/>
  <c r="BH662"/>
  <c r="BH663"/>
  <c r="BH664"/>
  <c r="BH665"/>
  <c r="BH666"/>
  <c r="BH667"/>
  <c r="BH668"/>
  <c r="BH669"/>
  <c r="BH670"/>
  <c r="BH671"/>
  <c r="BH672"/>
  <c r="BH673"/>
  <c r="BH674"/>
  <c r="BH675"/>
  <c r="BH676"/>
  <c r="BH677"/>
  <c r="BH678"/>
  <c r="BH679"/>
  <c r="BH680"/>
  <c r="BH681"/>
  <c r="BH682"/>
  <c r="BH683"/>
  <c r="BH684"/>
  <c r="BH685"/>
  <c r="BH686"/>
  <c r="BH687"/>
  <c r="BH688"/>
  <c r="BH689"/>
  <c r="BH690"/>
  <c r="BH691"/>
  <c r="BH692"/>
  <c r="BH693"/>
  <c r="BH694"/>
  <c r="BH695"/>
  <c r="BH696"/>
  <c r="BH697"/>
  <c r="BH698"/>
  <c r="BH699"/>
  <c r="BH700"/>
  <c r="BH701"/>
  <c r="BH702"/>
  <c r="BH703"/>
  <c r="BH704"/>
  <c r="BH705"/>
  <c r="BH706"/>
  <c r="BH707"/>
  <c r="BH708"/>
  <c r="BH709"/>
  <c r="BH710"/>
  <c r="BH711"/>
  <c r="BH712"/>
  <c r="BH713"/>
  <c r="BH714"/>
  <c r="BH715"/>
  <c r="BH716"/>
  <c r="BH717"/>
  <c r="BH718"/>
  <c r="BH719"/>
  <c r="BH720"/>
  <c r="BH721"/>
  <c r="BH722"/>
  <c r="BH723"/>
  <c r="BH724"/>
  <c r="BH725"/>
  <c r="BH726"/>
  <c r="BH727"/>
  <c r="BH728"/>
  <c r="BH729"/>
  <c r="BH730"/>
  <c r="BH731"/>
  <c r="BH732"/>
  <c r="BH733"/>
  <c r="BH734"/>
  <c r="BH735"/>
  <c r="BH736"/>
  <c r="BH737"/>
  <c r="BH738"/>
  <c r="BH739"/>
  <c r="BH740"/>
  <c r="BH741"/>
  <c r="BH742"/>
  <c r="BH743"/>
  <c r="BH744"/>
  <c r="BH745"/>
  <c r="BH746"/>
  <c r="BH747"/>
  <c r="BH748"/>
  <c r="BH749"/>
  <c r="BH944" s="1"/>
  <c r="BH750"/>
  <c r="BH945" s="1"/>
  <c r="BH751"/>
  <c r="BH946" s="1"/>
  <c r="BH752"/>
  <c r="BH947" s="1"/>
  <c r="BH753"/>
  <c r="BH948" s="1"/>
  <c r="BH754"/>
  <c r="BH949" s="1"/>
  <c r="BH755"/>
  <c r="BH950" s="1"/>
  <c r="BH756"/>
  <c r="BH951" s="1"/>
  <c r="BH757"/>
  <c r="BH952" s="1"/>
  <c r="BH758"/>
  <c r="BH953" s="1"/>
  <c r="BH759"/>
  <c r="BH954" s="1"/>
  <c r="BH760"/>
  <c r="BH955" s="1"/>
  <c r="BH761"/>
  <c r="BH956" s="1"/>
  <c r="BH762"/>
  <c r="BH957" s="1"/>
  <c r="BH763"/>
  <c r="BH958" s="1"/>
  <c r="BH764"/>
  <c r="BH959" s="1"/>
  <c r="BH765"/>
  <c r="BH960" s="1"/>
  <c r="BH766"/>
  <c r="BH961" s="1"/>
  <c r="BH767"/>
  <c r="BH962" s="1"/>
  <c r="BH768"/>
  <c r="BH963" s="1"/>
  <c r="BH769"/>
  <c r="BH964" s="1"/>
  <c r="BH770"/>
  <c r="BH965" s="1"/>
  <c r="BH771"/>
  <c r="BH966" s="1"/>
  <c r="BH772"/>
  <c r="BH967" s="1"/>
  <c r="BH773"/>
  <c r="BH968" s="1"/>
  <c r="BH774"/>
  <c r="BH969" s="1"/>
  <c r="BH775"/>
  <c r="BH970" s="1"/>
  <c r="BH776"/>
  <c r="BH971" s="1"/>
  <c r="BH777"/>
  <c r="BH972" s="1"/>
  <c r="BH778"/>
  <c r="BH973" s="1"/>
  <c r="BH779"/>
  <c r="BH974" s="1"/>
  <c r="BD197"/>
  <c r="BD590"/>
  <c r="BD591"/>
  <c r="BD592"/>
  <c r="BD594"/>
  <c r="BD593"/>
  <c r="BD596"/>
  <c r="BD595"/>
  <c r="BD597"/>
  <c r="BD598"/>
  <c r="BD599"/>
  <c r="BD600"/>
  <c r="BD601"/>
  <c r="BD602"/>
  <c r="BD603"/>
  <c r="BD604"/>
  <c r="BD605"/>
  <c r="BD606"/>
  <c r="BD607"/>
  <c r="BD608"/>
  <c r="BD609"/>
  <c r="BD610"/>
  <c r="BD611"/>
  <c r="BD612"/>
  <c r="BD613"/>
  <c r="BD614"/>
  <c r="BD615"/>
  <c r="BD616"/>
  <c r="BD617"/>
  <c r="BD618"/>
  <c r="BD619"/>
  <c r="BD620"/>
  <c r="BD621"/>
  <c r="BD622"/>
  <c r="BD623"/>
  <c r="BD624"/>
  <c r="BD625"/>
  <c r="BD626"/>
  <c r="BD627"/>
  <c r="BD628"/>
  <c r="BD629"/>
  <c r="BD630"/>
  <c r="BD631"/>
  <c r="BD632"/>
  <c r="BD633"/>
  <c r="BD634"/>
  <c r="BD635"/>
  <c r="BD636"/>
  <c r="BD637"/>
  <c r="BD638"/>
  <c r="BD639"/>
  <c r="BD640"/>
  <c r="BD641"/>
  <c r="BD642"/>
  <c r="BD643"/>
  <c r="BD644"/>
  <c r="BD645"/>
  <c r="BD646"/>
  <c r="BD647"/>
  <c r="BD648"/>
  <c r="BD649"/>
  <c r="BD650"/>
  <c r="BD651"/>
  <c r="BD652"/>
  <c r="BD653"/>
  <c r="BD654"/>
  <c r="BD655"/>
  <c r="BD656"/>
  <c r="BD657"/>
  <c r="BD658"/>
  <c r="BD659"/>
  <c r="BD660"/>
  <c r="BD661"/>
  <c r="BD662"/>
  <c r="BD663"/>
  <c r="BD664"/>
  <c r="BD665"/>
  <c r="BD666"/>
  <c r="BD667"/>
  <c r="BD668"/>
  <c r="BD669"/>
  <c r="BD670"/>
  <c r="BD671"/>
  <c r="BD672"/>
  <c r="BD673"/>
  <c r="BD674"/>
  <c r="BD675"/>
  <c r="BD676"/>
  <c r="BD677"/>
  <c r="BD678"/>
  <c r="BD679"/>
  <c r="BD680"/>
  <c r="BD681"/>
  <c r="BD682"/>
  <c r="BD683"/>
  <c r="BD684"/>
  <c r="BD685"/>
  <c r="BD686"/>
  <c r="BD687"/>
  <c r="BD688"/>
  <c r="BD689"/>
  <c r="BD690"/>
  <c r="BD691"/>
  <c r="BD692"/>
  <c r="BD693"/>
  <c r="BD694"/>
  <c r="BD695"/>
  <c r="BD696"/>
  <c r="BD697"/>
  <c r="BD698"/>
  <c r="BD699"/>
  <c r="BD700"/>
  <c r="BD701"/>
  <c r="BD702"/>
  <c r="BD703"/>
  <c r="BD704"/>
  <c r="BD705"/>
  <c r="BD706"/>
  <c r="BD707"/>
  <c r="BD708"/>
  <c r="BD709"/>
  <c r="BD710"/>
  <c r="BD711"/>
  <c r="BD712"/>
  <c r="BD713"/>
  <c r="BD714"/>
  <c r="BD715"/>
  <c r="BD716"/>
  <c r="BD717"/>
  <c r="BD718"/>
  <c r="BD719"/>
  <c r="BD720"/>
  <c r="BD721"/>
  <c r="BD722"/>
  <c r="BD723"/>
  <c r="BD724"/>
  <c r="BD725"/>
  <c r="BD726"/>
  <c r="BD727"/>
  <c r="BD728"/>
  <c r="BD729"/>
  <c r="BD730"/>
  <c r="BD731"/>
  <c r="BD732"/>
  <c r="BD733"/>
  <c r="BD734"/>
  <c r="BD735"/>
  <c r="BD736"/>
  <c r="BD737"/>
  <c r="BD738"/>
  <c r="BD739"/>
  <c r="BD740"/>
  <c r="BD741"/>
  <c r="BD742"/>
  <c r="BD743"/>
  <c r="BD744"/>
  <c r="BD745"/>
  <c r="BD746"/>
  <c r="BD747"/>
  <c r="BD748"/>
  <c r="BD749"/>
  <c r="BD944" s="1"/>
  <c r="BD750"/>
  <c r="BD945" s="1"/>
  <c r="BD751"/>
  <c r="BD946" s="1"/>
  <c r="BD752"/>
  <c r="BD947" s="1"/>
  <c r="BD753"/>
  <c r="BD948" s="1"/>
  <c r="BD754"/>
  <c r="BD949" s="1"/>
  <c r="BD755"/>
  <c r="BD950" s="1"/>
  <c r="BD756"/>
  <c r="BD951" s="1"/>
  <c r="BD757"/>
  <c r="BD952" s="1"/>
  <c r="BD758"/>
  <c r="BD953" s="1"/>
  <c r="BD759"/>
  <c r="BD954" s="1"/>
  <c r="BD760"/>
  <c r="BD955" s="1"/>
  <c r="BD761"/>
  <c r="BD956" s="1"/>
  <c r="BD762"/>
  <c r="BD957" s="1"/>
  <c r="BD763"/>
  <c r="BD958" s="1"/>
  <c r="BD764"/>
  <c r="BD959" s="1"/>
  <c r="BD765"/>
  <c r="BD960" s="1"/>
  <c r="BD766"/>
  <c r="BD961" s="1"/>
  <c r="BD767"/>
  <c r="BD962" s="1"/>
  <c r="BD768"/>
  <c r="BD963" s="1"/>
  <c r="BD769"/>
  <c r="BD964" s="1"/>
  <c r="BD770"/>
  <c r="BD965" s="1"/>
  <c r="BD771"/>
  <c r="BD966" s="1"/>
  <c r="BD772"/>
  <c r="BD967" s="1"/>
  <c r="BD773"/>
  <c r="BD968" s="1"/>
  <c r="BD774"/>
  <c r="BD969" s="1"/>
  <c r="BD775"/>
  <c r="BD970" s="1"/>
  <c r="BD776"/>
  <c r="BD971" s="1"/>
  <c r="BD777"/>
  <c r="BD972" s="1"/>
  <c r="BD778"/>
  <c r="BD973" s="1"/>
  <c r="BD779"/>
  <c r="BD974" s="1"/>
  <c r="AG197"/>
  <c r="AG591"/>
  <c r="AG590"/>
  <c r="AG592"/>
  <c r="AG593"/>
  <c r="AG594"/>
  <c r="AG596"/>
  <c r="AG595"/>
  <c r="AG597"/>
  <c r="AG598"/>
  <c r="AG599"/>
  <c r="AG600"/>
  <c r="AG601"/>
  <c r="AG602"/>
  <c r="AG603"/>
  <c r="AG604"/>
  <c r="AG605"/>
  <c r="AG606"/>
  <c r="AG607"/>
  <c r="AG608"/>
  <c r="AG609"/>
  <c r="AG610"/>
  <c r="AG611"/>
  <c r="AG612"/>
  <c r="AG613"/>
  <c r="AG614"/>
  <c r="AG615"/>
  <c r="AG616"/>
  <c r="AG617"/>
  <c r="AG618"/>
  <c r="AG619"/>
  <c r="AG620"/>
  <c r="AG621"/>
  <c r="AG622"/>
  <c r="AG623"/>
  <c r="AG624"/>
  <c r="AG625"/>
  <c r="AG626"/>
  <c r="AG627"/>
  <c r="AG628"/>
  <c r="AG629"/>
  <c r="AG630"/>
  <c r="AG631"/>
  <c r="AG632"/>
  <c r="AG633"/>
  <c r="AG634"/>
  <c r="AG635"/>
  <c r="AG636"/>
  <c r="AG637"/>
  <c r="AG638"/>
  <c r="AG639"/>
  <c r="AG640"/>
  <c r="AG641"/>
  <c r="AG642"/>
  <c r="AG643"/>
  <c r="AG644"/>
  <c r="AG645"/>
  <c r="AG646"/>
  <c r="AG647"/>
  <c r="AG648"/>
  <c r="AG649"/>
  <c r="AG650"/>
  <c r="AG651"/>
  <c r="AG652"/>
  <c r="AG653"/>
  <c r="AG654"/>
  <c r="AG655"/>
  <c r="AG656"/>
  <c r="AG657"/>
  <c r="AG658"/>
  <c r="AG659"/>
  <c r="AG660"/>
  <c r="AG661"/>
  <c r="AG662"/>
  <c r="AG663"/>
  <c r="AG664"/>
  <c r="AG665"/>
  <c r="AG666"/>
  <c r="AG667"/>
  <c r="AG668"/>
  <c r="AG669"/>
  <c r="AG670"/>
  <c r="AG671"/>
  <c r="AG672"/>
  <c r="AG673"/>
  <c r="AG674"/>
  <c r="AG675"/>
  <c r="AG676"/>
  <c r="AG677"/>
  <c r="AG678"/>
  <c r="AG679"/>
  <c r="AG680"/>
  <c r="AG681"/>
  <c r="AG682"/>
  <c r="AG683"/>
  <c r="AG684"/>
  <c r="AG685"/>
  <c r="AG686"/>
  <c r="AG687"/>
  <c r="AG688"/>
  <c r="AG689"/>
  <c r="AG690"/>
  <c r="AG691"/>
  <c r="AG692"/>
  <c r="AG693"/>
  <c r="AG694"/>
  <c r="AG695"/>
  <c r="AG696"/>
  <c r="AG697"/>
  <c r="AG698"/>
  <c r="AG699"/>
  <c r="AG700"/>
  <c r="AG701"/>
  <c r="AG702"/>
  <c r="AG703"/>
  <c r="AG704"/>
  <c r="AG705"/>
  <c r="AG706"/>
  <c r="AG707"/>
  <c r="AG708"/>
  <c r="AG709"/>
  <c r="AG710"/>
  <c r="AG711"/>
  <c r="AG712"/>
  <c r="AG713"/>
  <c r="AG714"/>
  <c r="AG715"/>
  <c r="AG716"/>
  <c r="AG717"/>
  <c r="AG718"/>
  <c r="AG719"/>
  <c r="AG720"/>
  <c r="AG721"/>
  <c r="AG722"/>
  <c r="AG723"/>
  <c r="AG724"/>
  <c r="AG725"/>
  <c r="AG726"/>
  <c r="AG727"/>
  <c r="AG728"/>
  <c r="AG729"/>
  <c r="AG730"/>
  <c r="AG731"/>
  <c r="AG732"/>
  <c r="AG733"/>
  <c r="AG734"/>
  <c r="AG735"/>
  <c r="AG736"/>
  <c r="AG737"/>
  <c r="AG738"/>
  <c r="AG739"/>
  <c r="AG740"/>
  <c r="AG741"/>
  <c r="AG742"/>
  <c r="AG743"/>
  <c r="AG744"/>
  <c r="AG745"/>
  <c r="AG746"/>
  <c r="AG747"/>
  <c r="AG748"/>
  <c r="AG749"/>
  <c r="AG944" s="1"/>
  <c r="AG750"/>
  <c r="AG945" s="1"/>
  <c r="AG751"/>
  <c r="AG946" s="1"/>
  <c r="AG752"/>
  <c r="AG947" s="1"/>
  <c r="AG753"/>
  <c r="AG948" s="1"/>
  <c r="AG754"/>
  <c r="AG949" s="1"/>
  <c r="AG755"/>
  <c r="AG950" s="1"/>
  <c r="AG756"/>
  <c r="AG951" s="1"/>
  <c r="AG757"/>
  <c r="AG952" s="1"/>
  <c r="AG758"/>
  <c r="AG953" s="1"/>
  <c r="AG759"/>
  <c r="AG954" s="1"/>
  <c r="AG760"/>
  <c r="AG955" s="1"/>
  <c r="AG761"/>
  <c r="AG956" s="1"/>
  <c r="AG762"/>
  <c r="AG957" s="1"/>
  <c r="AG763"/>
  <c r="AG958" s="1"/>
  <c r="AG764"/>
  <c r="AG959" s="1"/>
  <c r="AG765"/>
  <c r="AG960" s="1"/>
  <c r="AG766"/>
  <c r="AG961" s="1"/>
  <c r="AG767"/>
  <c r="AG962" s="1"/>
  <c r="AG768"/>
  <c r="AG963" s="1"/>
  <c r="AG769"/>
  <c r="AG964" s="1"/>
  <c r="AG770"/>
  <c r="AG965" s="1"/>
  <c r="AG771"/>
  <c r="AG966" s="1"/>
  <c r="AG772"/>
  <c r="AG967" s="1"/>
  <c r="AG773"/>
  <c r="AG968" s="1"/>
  <c r="AG774"/>
  <c r="AG775"/>
  <c r="AG970" s="1"/>
  <c r="AG776"/>
  <c r="AG971" s="1"/>
  <c r="AG777"/>
  <c r="AG972" s="1"/>
  <c r="AG778"/>
  <c r="AG973" s="1"/>
  <c r="AG779"/>
  <c r="AG974" s="1"/>
  <c r="AC197"/>
  <c r="AC590"/>
  <c r="AC591"/>
  <c r="AC592"/>
  <c r="AC594"/>
  <c r="AC593"/>
  <c r="AC596"/>
  <c r="AC595"/>
  <c r="AC597"/>
  <c r="AC598"/>
  <c r="AC599"/>
  <c r="AC600"/>
  <c r="AC601"/>
  <c r="AC602"/>
  <c r="AC603"/>
  <c r="AC604"/>
  <c r="AC605"/>
  <c r="AC606"/>
  <c r="AC607"/>
  <c r="AC608"/>
  <c r="AC609"/>
  <c r="AC610"/>
  <c r="AC611"/>
  <c r="AC612"/>
  <c r="AC613"/>
  <c r="AC614"/>
  <c r="AC615"/>
  <c r="AC616"/>
  <c r="AC617"/>
  <c r="AC618"/>
  <c r="AC619"/>
  <c r="AC620"/>
  <c r="AC621"/>
  <c r="AC622"/>
  <c r="AC623"/>
  <c r="AC624"/>
  <c r="AC625"/>
  <c r="AC626"/>
  <c r="AC627"/>
  <c r="AC628"/>
  <c r="AC629"/>
  <c r="AC630"/>
  <c r="AC631"/>
  <c r="AC632"/>
  <c r="AC633"/>
  <c r="AC634"/>
  <c r="AC635"/>
  <c r="AC636"/>
  <c r="AC637"/>
  <c r="AC638"/>
  <c r="AC639"/>
  <c r="AC640"/>
  <c r="AC641"/>
  <c r="AC642"/>
  <c r="AC643"/>
  <c r="AC644"/>
  <c r="AC645"/>
  <c r="AC646"/>
  <c r="AC647"/>
  <c r="AC648"/>
  <c r="AC649"/>
  <c r="AC650"/>
  <c r="AC651"/>
  <c r="AC652"/>
  <c r="AC653"/>
  <c r="AC654"/>
  <c r="AC655"/>
  <c r="AC656"/>
  <c r="AC657"/>
  <c r="AC658"/>
  <c r="AC659"/>
  <c r="AC660"/>
  <c r="AC661"/>
  <c r="AC662"/>
  <c r="AC663"/>
  <c r="AC664"/>
  <c r="AC665"/>
  <c r="AC666"/>
  <c r="AC667"/>
  <c r="AC668"/>
  <c r="AC669"/>
  <c r="AC670"/>
  <c r="AC671"/>
  <c r="AC672"/>
  <c r="AC673"/>
  <c r="AC674"/>
  <c r="AC675"/>
  <c r="AC676"/>
  <c r="AC677"/>
  <c r="AC678"/>
  <c r="AC679"/>
  <c r="AC680"/>
  <c r="AC681"/>
  <c r="AC682"/>
  <c r="AC683"/>
  <c r="AC684"/>
  <c r="AC685"/>
  <c r="AC686"/>
  <c r="AC687"/>
  <c r="AC688"/>
  <c r="AC689"/>
  <c r="AC690"/>
  <c r="AC691"/>
  <c r="AC692"/>
  <c r="AC693"/>
  <c r="AC694"/>
  <c r="AC695"/>
  <c r="AC696"/>
  <c r="AC697"/>
  <c r="AC698"/>
  <c r="AC699"/>
  <c r="AC700"/>
  <c r="AC701"/>
  <c r="AC702"/>
  <c r="AC703"/>
  <c r="AC704"/>
  <c r="AC705"/>
  <c r="AC706"/>
  <c r="AC707"/>
  <c r="AC708"/>
  <c r="AC709"/>
  <c r="AC710"/>
  <c r="AC711"/>
  <c r="AC712"/>
  <c r="AC713"/>
  <c r="AC714"/>
  <c r="AC715"/>
  <c r="AC716"/>
  <c r="AC717"/>
  <c r="AC718"/>
  <c r="AC719"/>
  <c r="AC720"/>
  <c r="AC721"/>
  <c r="AC722"/>
  <c r="AC723"/>
  <c r="AC724"/>
  <c r="AC725"/>
  <c r="AC726"/>
  <c r="AC727"/>
  <c r="AC728"/>
  <c r="AC729"/>
  <c r="AC730"/>
  <c r="AC731"/>
  <c r="AC732"/>
  <c r="AC733"/>
  <c r="AC734"/>
  <c r="AC735"/>
  <c r="AC736"/>
  <c r="AC737"/>
  <c r="AC738"/>
  <c r="AC739"/>
  <c r="AC740"/>
  <c r="AC741"/>
  <c r="AC742"/>
  <c r="AC743"/>
  <c r="AC744"/>
  <c r="AC745"/>
  <c r="AC746"/>
  <c r="AC747"/>
  <c r="AC748"/>
  <c r="AC749"/>
  <c r="AC944" s="1"/>
  <c r="AC750"/>
  <c r="AC945" s="1"/>
  <c r="AC751"/>
  <c r="AC946" s="1"/>
  <c r="AC752"/>
  <c r="AC947" s="1"/>
  <c r="AC753"/>
  <c r="AC948" s="1"/>
  <c r="AC754"/>
  <c r="AC949" s="1"/>
  <c r="AC755"/>
  <c r="AC950" s="1"/>
  <c r="AC756"/>
  <c r="AC951" s="1"/>
  <c r="AC757"/>
  <c r="AC952" s="1"/>
  <c r="AC758"/>
  <c r="AC953" s="1"/>
  <c r="AC759"/>
  <c r="AC954" s="1"/>
  <c r="AC760"/>
  <c r="AC955" s="1"/>
  <c r="AC761"/>
  <c r="AC956" s="1"/>
  <c r="AC762"/>
  <c r="AC957" s="1"/>
  <c r="AC763"/>
  <c r="AC958" s="1"/>
  <c r="AC764"/>
  <c r="AC959" s="1"/>
  <c r="AC765"/>
  <c r="AC960" s="1"/>
  <c r="AC766"/>
  <c r="AC961" s="1"/>
  <c r="AC767"/>
  <c r="AC962" s="1"/>
  <c r="AC768"/>
  <c r="AC963" s="1"/>
  <c r="AC769"/>
  <c r="AC964" s="1"/>
  <c r="AC770"/>
  <c r="AC965" s="1"/>
  <c r="AC771"/>
  <c r="AC966" s="1"/>
  <c r="AC772"/>
  <c r="AC967" s="1"/>
  <c r="AC773"/>
  <c r="AC968" s="1"/>
  <c r="AC774"/>
  <c r="AC969" s="1"/>
  <c r="AC775"/>
  <c r="AC970" s="1"/>
  <c r="AC776"/>
  <c r="AC971" s="1"/>
  <c r="AC777"/>
  <c r="AC972" s="1"/>
  <c r="AC778"/>
  <c r="AC973" s="1"/>
  <c r="AC779"/>
  <c r="AC974" s="1"/>
  <c r="Y197"/>
  <c r="Y591"/>
  <c r="Y590"/>
  <c r="Y592"/>
  <c r="Y593"/>
  <c r="Y594"/>
  <c r="Y596"/>
  <c r="Y595"/>
  <c r="Y790" s="1"/>
  <c r="Y597"/>
  <c r="Y792" s="1"/>
  <c r="Y598"/>
  <c r="Y793" s="1"/>
  <c r="Y599"/>
  <c r="Y600"/>
  <c r="Y601"/>
  <c r="Y602"/>
  <c r="Y797" s="1"/>
  <c r="Y603"/>
  <c r="Y604"/>
  <c r="Y799" s="1"/>
  <c r="Y605"/>
  <c r="Y800" s="1"/>
  <c r="Y606"/>
  <c r="Y607"/>
  <c r="Y608"/>
  <c r="Y609"/>
  <c r="Y610"/>
  <c r="Y611"/>
  <c r="Y612"/>
  <c r="Y613"/>
  <c r="Y614"/>
  <c r="Y809" s="1"/>
  <c r="Y615"/>
  <c r="Y616"/>
  <c r="Y617"/>
  <c r="Y618"/>
  <c r="Y813" s="1"/>
  <c r="Y619"/>
  <c r="Y814" s="1"/>
  <c r="Y620"/>
  <c r="Y815" s="1"/>
  <c r="Y621"/>
  <c r="Y622"/>
  <c r="Y623"/>
  <c r="Y818" s="1"/>
  <c r="Y624"/>
  <c r="Y819" s="1"/>
  <c r="Y625"/>
  <c r="Y626"/>
  <c r="Y627"/>
  <c r="Y628"/>
  <c r="Y629"/>
  <c r="Y630"/>
  <c r="Y631"/>
  <c r="Y826" s="1"/>
  <c r="Y632"/>
  <c r="Y827" s="1"/>
  <c r="Y633"/>
  <c r="Y828" s="1"/>
  <c r="Y634"/>
  <c r="Y635"/>
  <c r="Y636"/>
  <c r="Y831" s="1"/>
  <c r="Y637"/>
  <c r="Y638"/>
  <c r="Y833" s="1"/>
  <c r="Y639"/>
  <c r="Y834" s="1"/>
  <c r="Y640"/>
  <c r="Y641"/>
  <c r="Y642"/>
  <c r="Y837" s="1"/>
  <c r="Y643"/>
  <c r="Y838" s="1"/>
  <c r="Y644"/>
  <c r="Y839" s="1"/>
  <c r="Y645"/>
  <c r="Y646"/>
  <c r="Y647"/>
  <c r="Y842" s="1"/>
  <c r="Y648"/>
  <c r="Y649"/>
  <c r="Y650"/>
  <c r="Y651"/>
  <c r="Y652"/>
  <c r="Y653"/>
  <c r="Y848" s="1"/>
  <c r="Y654"/>
  <c r="Y655"/>
  <c r="Y656"/>
  <c r="Y851" s="1"/>
  <c r="Y657"/>
  <c r="Y852" s="1"/>
  <c r="Y658"/>
  <c r="Y659"/>
  <c r="Y854" s="1"/>
  <c r="Y660"/>
  <c r="Y661"/>
  <c r="Y662"/>
  <c r="Y663"/>
  <c r="Y858" s="1"/>
  <c r="Y664"/>
  <c r="Y665"/>
  <c r="Y860" s="1"/>
  <c r="Y666"/>
  <c r="Y667"/>
  <c r="Y668"/>
  <c r="Y669"/>
  <c r="Y864" s="1"/>
  <c r="Y670"/>
  <c r="Y865" s="1"/>
  <c r="Y671"/>
  <c r="Y672"/>
  <c r="Y673"/>
  <c r="Y868" s="1"/>
  <c r="Y674"/>
  <c r="Y675"/>
  <c r="Y676"/>
  <c r="Y677"/>
  <c r="Y678"/>
  <c r="Y679"/>
  <c r="Y680"/>
  <c r="Y681"/>
  <c r="Y682"/>
  <c r="Y683"/>
  <c r="Y878" s="1"/>
  <c r="Y684"/>
  <c r="Y879" s="1"/>
  <c r="Y685"/>
  <c r="Y686"/>
  <c r="Y881" s="1"/>
  <c r="Y687"/>
  <c r="Y688"/>
  <c r="Y883" s="1"/>
  <c r="Y689"/>
  <c r="Y690"/>
  <c r="Y691"/>
  <c r="Y886" s="1"/>
  <c r="Y692"/>
  <c r="Y887" s="1"/>
  <c r="Y693"/>
  <c r="Y888" s="1"/>
  <c r="Y694"/>
  <c r="Y695"/>
  <c r="Y890" s="1"/>
  <c r="Y696"/>
  <c r="Y697"/>
  <c r="Y698"/>
  <c r="Y699"/>
  <c r="Y700"/>
  <c r="Y701"/>
  <c r="Y702"/>
  <c r="Y703"/>
  <c r="Y704"/>
  <c r="Y899" s="1"/>
  <c r="Y705"/>
  <c r="Y900" s="1"/>
  <c r="Y706"/>
  <c r="Y707"/>
  <c r="Y708"/>
  <c r="Y709"/>
  <c r="Y710"/>
  <c r="Y711"/>
  <c r="Y712"/>
  <c r="Y713"/>
  <c r="Y908" s="1"/>
  <c r="Y714"/>
  <c r="Y909" s="1"/>
  <c r="Y715"/>
  <c r="Y910" s="1"/>
  <c r="Y716"/>
  <c r="Y717"/>
  <c r="Y718"/>
  <c r="Y913" s="1"/>
  <c r="Y719"/>
  <c r="Y720"/>
  <c r="Y915" s="1"/>
  <c r="Y721"/>
  <c r="Y916" s="1"/>
  <c r="Y722"/>
  <c r="Y917" s="1"/>
  <c r="Y723"/>
  <c r="Y724"/>
  <c r="Y725"/>
  <c r="Y920" s="1"/>
  <c r="Y726"/>
  <c r="Y921" s="1"/>
  <c r="Y727"/>
  <c r="Y728"/>
  <c r="Y923" s="1"/>
  <c r="Y729"/>
  <c r="Y924" s="1"/>
  <c r="Y730"/>
  <c r="Y731"/>
  <c r="Y732"/>
  <c r="Y733"/>
  <c r="Y734"/>
  <c r="Y929" s="1"/>
  <c r="Y735"/>
  <c r="Y736"/>
  <c r="Y931" s="1"/>
  <c r="Y737"/>
  <c r="Y932" s="1"/>
  <c r="Y738"/>
  <c r="Y739"/>
  <c r="Y934" s="1"/>
  <c r="Y740"/>
  <c r="Y935" s="1"/>
  <c r="Y741"/>
  <c r="Y742"/>
  <c r="Y743"/>
  <c r="Y744"/>
  <c r="Y939" s="1"/>
  <c r="Y745"/>
  <c r="Y940" s="1"/>
  <c r="Y746"/>
  <c r="Y747"/>
  <c r="Y748"/>
  <c r="Y943" s="1"/>
  <c r="Y749"/>
  <c r="Y944" s="1"/>
  <c r="Y750"/>
  <c r="Y945" s="1"/>
  <c r="Y751"/>
  <c r="Y946" s="1"/>
  <c r="Y752"/>
  <c r="Y947" s="1"/>
  <c r="Y753"/>
  <c r="Y948" s="1"/>
  <c r="Y754"/>
  <c r="Y949" s="1"/>
  <c r="Y755"/>
  <c r="Y950" s="1"/>
  <c r="Y756"/>
  <c r="Y951" s="1"/>
  <c r="Y757"/>
  <c r="Y952" s="1"/>
  <c r="Y758"/>
  <c r="Y953" s="1"/>
  <c r="Y759"/>
  <c r="Y954" s="1"/>
  <c r="Y760"/>
  <c r="Y955" s="1"/>
  <c r="Y761"/>
  <c r="Y956" s="1"/>
  <c r="Y762"/>
  <c r="Y957" s="1"/>
  <c r="Y763"/>
  <c r="Y958" s="1"/>
  <c r="Y764"/>
  <c r="Y959" s="1"/>
  <c r="Y765"/>
  <c r="Y960" s="1"/>
  <c r="Y766"/>
  <c r="Y961" s="1"/>
  <c r="Y767"/>
  <c r="Y962" s="1"/>
  <c r="Y768"/>
  <c r="Y963" s="1"/>
  <c r="Y769"/>
  <c r="Y964" s="1"/>
  <c r="Y770"/>
  <c r="Y965" s="1"/>
  <c r="Y771"/>
  <c r="Y966" s="1"/>
  <c r="Y772"/>
  <c r="Y967" s="1"/>
  <c r="Y773"/>
  <c r="Y968" s="1"/>
  <c r="Y774"/>
  <c r="Y969" s="1"/>
  <c r="Y775"/>
  <c r="Y970" s="1"/>
  <c r="Y776"/>
  <c r="Y971" s="1"/>
  <c r="Y777"/>
  <c r="Y972" s="1"/>
  <c r="Y778"/>
  <c r="Y973" s="1"/>
  <c r="Y779"/>
  <c r="Y974" s="1"/>
  <c r="Q197"/>
  <c r="Q591"/>
  <c r="Q590"/>
  <c r="Q592"/>
  <c r="Q593"/>
  <c r="Q594"/>
  <c r="Q596"/>
  <c r="Q595"/>
  <c r="Q597"/>
  <c r="Q598"/>
  <c r="Q599"/>
  <c r="Q600"/>
  <c r="Q601"/>
  <c r="Q602"/>
  <c r="Q603"/>
  <c r="Q604"/>
  <c r="Q605"/>
  <c r="Q606"/>
  <c r="Q607"/>
  <c r="Q608"/>
  <c r="Q609"/>
  <c r="Q610"/>
  <c r="Q611"/>
  <c r="Q612"/>
  <c r="Q613"/>
  <c r="Q614"/>
  <c r="Q615"/>
  <c r="Q616"/>
  <c r="Q617"/>
  <c r="Q618"/>
  <c r="Q619"/>
  <c r="Q620"/>
  <c r="Q621"/>
  <c r="Q622"/>
  <c r="Q623"/>
  <c r="Q624"/>
  <c r="Q625"/>
  <c r="Q626"/>
  <c r="Q627"/>
  <c r="Q628"/>
  <c r="Q629"/>
  <c r="Q630"/>
  <c r="Q631"/>
  <c r="Q632"/>
  <c r="Q633"/>
  <c r="Q634"/>
  <c r="Q635"/>
  <c r="Q636"/>
  <c r="Q637"/>
  <c r="Q638"/>
  <c r="Q639"/>
  <c r="Q640"/>
  <c r="Q641"/>
  <c r="Q642"/>
  <c r="Q643"/>
  <c r="Q644"/>
  <c r="Q645"/>
  <c r="Q646"/>
  <c r="Q647"/>
  <c r="Q648"/>
  <c r="Q649"/>
  <c r="Q650"/>
  <c r="Q651"/>
  <c r="Q652"/>
  <c r="Q653"/>
  <c r="Q654"/>
  <c r="Q655"/>
  <c r="Q656"/>
  <c r="Q657"/>
  <c r="Q658"/>
  <c r="Q659"/>
  <c r="Q660"/>
  <c r="Q661"/>
  <c r="Q662"/>
  <c r="Q663"/>
  <c r="Q664"/>
  <c r="Q665"/>
  <c r="Q666"/>
  <c r="Q667"/>
  <c r="Q668"/>
  <c r="Q669"/>
  <c r="Q670"/>
  <c r="Q671"/>
  <c r="Q672"/>
  <c r="Q673"/>
  <c r="Q674"/>
  <c r="Q675"/>
  <c r="Q676"/>
  <c r="Q677"/>
  <c r="Q678"/>
  <c r="Q679"/>
  <c r="Q680"/>
  <c r="Q681"/>
  <c r="Q682"/>
  <c r="Q683"/>
  <c r="Q684"/>
  <c r="Q685"/>
  <c r="Q686"/>
  <c r="Q687"/>
  <c r="Q688"/>
  <c r="Q689"/>
  <c r="Q690"/>
  <c r="Q691"/>
  <c r="Q692"/>
  <c r="Q693"/>
  <c r="Q694"/>
  <c r="Q695"/>
  <c r="Q696"/>
  <c r="Q697"/>
  <c r="Q698"/>
  <c r="Q699"/>
  <c r="Q700"/>
  <c r="Q701"/>
  <c r="Q702"/>
  <c r="Q703"/>
  <c r="Q704"/>
  <c r="Q705"/>
  <c r="Q706"/>
  <c r="Q707"/>
  <c r="Q708"/>
  <c r="Q709"/>
  <c r="Q710"/>
  <c r="Q711"/>
  <c r="Q712"/>
  <c r="Q713"/>
  <c r="Q714"/>
  <c r="Q715"/>
  <c r="Q716"/>
  <c r="Q911" s="1"/>
  <c r="Q717"/>
  <c r="Q718"/>
  <c r="Q719"/>
  <c r="Q720"/>
  <c r="Q721"/>
  <c r="Q722"/>
  <c r="Q723"/>
  <c r="Q724"/>
  <c r="Q725"/>
  <c r="Q726"/>
  <c r="Q727"/>
  <c r="Q728"/>
  <c r="Q729"/>
  <c r="Q730"/>
  <c r="Q731"/>
  <c r="Q732"/>
  <c r="Q733"/>
  <c r="Q734"/>
  <c r="Q735"/>
  <c r="Q736"/>
  <c r="Q737"/>
  <c r="Q738"/>
  <c r="Q739"/>
  <c r="Q740"/>
  <c r="Q741"/>
  <c r="Q742"/>
  <c r="Q743"/>
  <c r="Q744"/>
  <c r="Q745"/>
  <c r="Q746"/>
  <c r="Q747"/>
  <c r="Q748"/>
  <c r="Q749"/>
  <c r="Q944" s="1"/>
  <c r="Q750"/>
  <c r="Q945" s="1"/>
  <c r="Q751"/>
  <c r="Q946" s="1"/>
  <c r="Q752"/>
  <c r="Q947" s="1"/>
  <c r="Q753"/>
  <c r="Q948" s="1"/>
  <c r="Q754"/>
  <c r="Q949" s="1"/>
  <c r="Q755"/>
  <c r="Q950" s="1"/>
  <c r="Q756"/>
  <c r="Q951" s="1"/>
  <c r="Q757"/>
  <c r="Q952" s="1"/>
  <c r="Q758"/>
  <c r="Q953" s="1"/>
  <c r="Q759"/>
  <c r="Q954" s="1"/>
  <c r="Q760"/>
  <c r="Q955" s="1"/>
  <c r="Q761"/>
  <c r="Q956" s="1"/>
  <c r="Q762"/>
  <c r="Q957" s="1"/>
  <c r="Q763"/>
  <c r="Q958" s="1"/>
  <c r="Q764"/>
  <c r="Q959" s="1"/>
  <c r="Q765"/>
  <c r="Q960" s="1"/>
  <c r="Q766"/>
  <c r="Q961" s="1"/>
  <c r="Q767"/>
  <c r="Q962" s="1"/>
  <c r="Q768"/>
  <c r="Q963" s="1"/>
  <c r="Q769"/>
  <c r="Q964" s="1"/>
  <c r="Q770"/>
  <c r="Q965" s="1"/>
  <c r="Q771"/>
  <c r="Q966" s="1"/>
  <c r="Q772"/>
  <c r="Q967" s="1"/>
  <c r="Q773"/>
  <c r="Q968" s="1"/>
  <c r="Q774"/>
  <c r="Q969" s="1"/>
  <c r="Q775"/>
  <c r="Q970" s="1"/>
  <c r="Q776"/>
  <c r="Q971" s="1"/>
  <c r="Q777"/>
  <c r="Q972" s="1"/>
  <c r="Q778"/>
  <c r="Q973" s="1"/>
  <c r="Q779"/>
  <c r="Q974" s="1"/>
  <c r="I197"/>
  <c r="I591"/>
  <c r="I786" s="1"/>
  <c r="I590"/>
  <c r="I785" s="1"/>
  <c r="I592"/>
  <c r="I787" s="1"/>
  <c r="I593"/>
  <c r="I594"/>
  <c r="I595"/>
  <c r="I596"/>
  <c r="I791" s="1"/>
  <c r="I597"/>
  <c r="I792" s="1"/>
  <c r="I598"/>
  <c r="I793" s="1"/>
  <c r="I599"/>
  <c r="I794" s="1"/>
  <c r="I600"/>
  <c r="I795" s="1"/>
  <c r="I601"/>
  <c r="I602"/>
  <c r="I603"/>
  <c r="I604"/>
  <c r="I605"/>
  <c r="I800" s="1"/>
  <c r="I606"/>
  <c r="I801" s="1"/>
  <c r="I607"/>
  <c r="I608"/>
  <c r="I803" s="1"/>
  <c r="I609"/>
  <c r="I610"/>
  <c r="I611"/>
  <c r="I806" s="1"/>
  <c r="I612"/>
  <c r="I807" s="1"/>
  <c r="I613"/>
  <c r="I808" s="1"/>
  <c r="I614"/>
  <c r="I809" s="1"/>
  <c r="I615"/>
  <c r="I810" s="1"/>
  <c r="I616"/>
  <c r="I617"/>
  <c r="I812" s="1"/>
  <c r="I618"/>
  <c r="I813" s="1"/>
  <c r="I619"/>
  <c r="I620"/>
  <c r="I815" s="1"/>
  <c r="I621"/>
  <c r="I816" s="1"/>
  <c r="I622"/>
  <c r="I623"/>
  <c r="I624"/>
  <c r="I625"/>
  <c r="I626"/>
  <c r="I627"/>
  <c r="I822" s="1"/>
  <c r="I628"/>
  <c r="I823" s="1"/>
  <c r="I629"/>
  <c r="I824" s="1"/>
  <c r="I630"/>
  <c r="I825" s="1"/>
  <c r="I631"/>
  <c r="I632"/>
  <c r="I827" s="1"/>
  <c r="I633"/>
  <c r="I634"/>
  <c r="I829" s="1"/>
  <c r="I635"/>
  <c r="I830" s="1"/>
  <c r="I636"/>
  <c r="I831" s="1"/>
  <c r="I637"/>
  <c r="I832" s="1"/>
  <c r="I638"/>
  <c r="I639"/>
  <c r="I834" s="1"/>
  <c r="I640"/>
  <c r="I641"/>
  <c r="I836" s="1"/>
  <c r="I642"/>
  <c r="I643"/>
  <c r="I644"/>
  <c r="I645"/>
  <c r="I646"/>
  <c r="I647"/>
  <c r="I648"/>
  <c r="I649"/>
  <c r="I650"/>
  <c r="I845" s="1"/>
  <c r="I651"/>
  <c r="I846" s="1"/>
  <c r="I652"/>
  <c r="I847" s="1"/>
  <c r="I653"/>
  <c r="I654"/>
  <c r="I849" s="1"/>
  <c r="I655"/>
  <c r="I656"/>
  <c r="I851" s="1"/>
  <c r="I657"/>
  <c r="I852" s="1"/>
  <c r="I658"/>
  <c r="I659"/>
  <c r="I854" s="1"/>
  <c r="I660"/>
  <c r="I661"/>
  <c r="I662"/>
  <c r="I663"/>
  <c r="I664"/>
  <c r="I665"/>
  <c r="I860" s="1"/>
  <c r="I666"/>
  <c r="I667"/>
  <c r="I668"/>
  <c r="I669"/>
  <c r="I864" s="1"/>
  <c r="I670"/>
  <c r="I865" s="1"/>
  <c r="I671"/>
  <c r="I866" s="1"/>
  <c r="I672"/>
  <c r="I673"/>
  <c r="I674"/>
  <c r="I869" s="1"/>
  <c r="I675"/>
  <c r="I676"/>
  <c r="I677"/>
  <c r="I872" s="1"/>
  <c r="I678"/>
  <c r="I679"/>
  <c r="I874" s="1"/>
  <c r="I680"/>
  <c r="I681"/>
  <c r="I682"/>
  <c r="I877" s="1"/>
  <c r="I683"/>
  <c r="I684"/>
  <c r="I685"/>
  <c r="I880" s="1"/>
  <c r="I686"/>
  <c r="I881" s="1"/>
  <c r="I687"/>
  <c r="I882" s="1"/>
  <c r="I688"/>
  <c r="I689"/>
  <c r="I884" s="1"/>
  <c r="I690"/>
  <c r="I885" s="1"/>
  <c r="I691"/>
  <c r="I886" s="1"/>
  <c r="I692"/>
  <c r="I887" s="1"/>
  <c r="I693"/>
  <c r="I694"/>
  <c r="I695"/>
  <c r="I696"/>
  <c r="I891" s="1"/>
  <c r="I697"/>
  <c r="I698"/>
  <c r="I893" s="1"/>
  <c r="I699"/>
  <c r="I700"/>
  <c r="I895" s="1"/>
  <c r="I701"/>
  <c r="I702"/>
  <c r="I703"/>
  <c r="I898" s="1"/>
  <c r="I704"/>
  <c r="I899" s="1"/>
  <c r="I705"/>
  <c r="I900" s="1"/>
  <c r="I706"/>
  <c r="I707"/>
  <c r="I902" s="1"/>
  <c r="I708"/>
  <c r="I709"/>
  <c r="I904" s="1"/>
  <c r="I710"/>
  <c r="I905" s="1"/>
  <c r="I711"/>
  <c r="I712"/>
  <c r="I907" s="1"/>
  <c r="I713"/>
  <c r="I908" s="1"/>
  <c r="I714"/>
  <c r="I909" s="1"/>
  <c r="I715"/>
  <c r="I910" s="1"/>
  <c r="I716"/>
  <c r="I717"/>
  <c r="I912" s="1"/>
  <c r="I718"/>
  <c r="I913" s="1"/>
  <c r="I719"/>
  <c r="I914" s="1"/>
  <c r="I720"/>
  <c r="I721"/>
  <c r="I916" s="1"/>
  <c r="I722"/>
  <c r="I917" s="1"/>
  <c r="I723"/>
  <c r="I918" s="1"/>
  <c r="I724"/>
  <c r="I919" s="1"/>
  <c r="I725"/>
  <c r="I726"/>
  <c r="I921" s="1"/>
  <c r="I727"/>
  <c r="I922" s="1"/>
  <c r="I728"/>
  <c r="I923" s="1"/>
  <c r="I729"/>
  <c r="I924" s="1"/>
  <c r="I730"/>
  <c r="I925" s="1"/>
  <c r="I731"/>
  <c r="I926" s="1"/>
  <c r="I732"/>
  <c r="I927" s="1"/>
  <c r="I733"/>
  <c r="I734"/>
  <c r="I929" s="1"/>
  <c r="I735"/>
  <c r="I736"/>
  <c r="I931" s="1"/>
  <c r="I737"/>
  <c r="I738"/>
  <c r="I933" s="1"/>
  <c r="I739"/>
  <c r="I934" s="1"/>
  <c r="I740"/>
  <c r="I935" s="1"/>
  <c r="I741"/>
  <c r="I936" s="1"/>
  <c r="I742"/>
  <c r="I937" s="1"/>
  <c r="I743"/>
  <c r="I938" s="1"/>
  <c r="I744"/>
  <c r="I939" s="1"/>
  <c r="I745"/>
  <c r="I746"/>
  <c r="I747"/>
  <c r="I748"/>
  <c r="I943" s="1"/>
  <c r="I749"/>
  <c r="I944" s="1"/>
  <c r="I750"/>
  <c r="I945" s="1"/>
  <c r="I751"/>
  <c r="I946" s="1"/>
  <c r="I752"/>
  <c r="I947" s="1"/>
  <c r="I753"/>
  <c r="I948" s="1"/>
  <c r="I754"/>
  <c r="I949" s="1"/>
  <c r="I755"/>
  <c r="I950" s="1"/>
  <c r="I756"/>
  <c r="I951" s="1"/>
  <c r="I757"/>
  <c r="I952" s="1"/>
  <c r="I758"/>
  <c r="I953" s="1"/>
  <c r="I759"/>
  <c r="I954" s="1"/>
  <c r="I760"/>
  <c r="I955" s="1"/>
  <c r="I761"/>
  <c r="I956" s="1"/>
  <c r="I762"/>
  <c r="I957" s="1"/>
  <c r="I763"/>
  <c r="I958" s="1"/>
  <c r="I764"/>
  <c r="I959" s="1"/>
  <c r="I765"/>
  <c r="I960" s="1"/>
  <c r="I766"/>
  <c r="I961" s="1"/>
  <c r="I767"/>
  <c r="I962" s="1"/>
  <c r="I768"/>
  <c r="I963" s="1"/>
  <c r="I769"/>
  <c r="I964" s="1"/>
  <c r="I770"/>
  <c r="I965" s="1"/>
  <c r="I771"/>
  <c r="I966" s="1"/>
  <c r="I772"/>
  <c r="I967" s="1"/>
  <c r="I773"/>
  <c r="I968" s="1"/>
  <c r="I774"/>
  <c r="I969" s="1"/>
  <c r="I775"/>
  <c r="I970" s="1"/>
  <c r="I776"/>
  <c r="I971" s="1"/>
  <c r="I777"/>
  <c r="I972" s="1"/>
  <c r="I778"/>
  <c r="I973" s="1"/>
  <c r="I779"/>
  <c r="I974" s="1"/>
  <c r="BG197"/>
  <c r="BG590"/>
  <c r="BG591"/>
  <c r="BG592"/>
  <c r="BG594"/>
  <c r="BG593"/>
  <c r="BG595"/>
  <c r="BG596"/>
  <c r="BG597"/>
  <c r="BG598"/>
  <c r="BG599"/>
  <c r="BG600"/>
  <c r="BG601"/>
  <c r="BG602"/>
  <c r="BG603"/>
  <c r="BG604"/>
  <c r="BG605"/>
  <c r="BG606"/>
  <c r="BG607"/>
  <c r="BG608"/>
  <c r="BG609"/>
  <c r="BG610"/>
  <c r="BG611"/>
  <c r="BG612"/>
  <c r="BG613"/>
  <c r="BG614"/>
  <c r="BG615"/>
  <c r="BG616"/>
  <c r="BG617"/>
  <c r="BG618"/>
  <c r="BG619"/>
  <c r="BG620"/>
  <c r="BG621"/>
  <c r="BG622"/>
  <c r="BG623"/>
  <c r="BG624"/>
  <c r="BG625"/>
  <c r="BG626"/>
  <c r="BG627"/>
  <c r="BG628"/>
  <c r="BG629"/>
  <c r="BG630"/>
  <c r="BG631"/>
  <c r="BG632"/>
  <c r="BG633"/>
  <c r="BG634"/>
  <c r="BG635"/>
  <c r="BG636"/>
  <c r="BG637"/>
  <c r="BG638"/>
  <c r="BG639"/>
  <c r="BG640"/>
  <c r="BG641"/>
  <c r="BG642"/>
  <c r="BG643"/>
  <c r="BG644"/>
  <c r="BG645"/>
  <c r="BG646"/>
  <c r="BG647"/>
  <c r="BG648"/>
  <c r="BG649"/>
  <c r="BG650"/>
  <c r="BG651"/>
  <c r="BG652"/>
  <c r="BG653"/>
  <c r="BG654"/>
  <c r="BG655"/>
  <c r="BG656"/>
  <c r="BG657"/>
  <c r="BG658"/>
  <c r="BG659"/>
  <c r="BG660"/>
  <c r="BG661"/>
  <c r="BG662"/>
  <c r="BG663"/>
  <c r="BG664"/>
  <c r="BG665"/>
  <c r="BG666"/>
  <c r="BG667"/>
  <c r="BG668"/>
  <c r="BG669"/>
  <c r="BG670"/>
  <c r="BG671"/>
  <c r="BG672"/>
  <c r="BG673"/>
  <c r="BG674"/>
  <c r="BG675"/>
  <c r="BG676"/>
  <c r="BG677"/>
  <c r="BG678"/>
  <c r="BG679"/>
  <c r="BG680"/>
  <c r="BG681"/>
  <c r="BG682"/>
  <c r="BG683"/>
  <c r="BG684"/>
  <c r="BG685"/>
  <c r="BG686"/>
  <c r="BG687"/>
  <c r="BG688"/>
  <c r="BG689"/>
  <c r="BG690"/>
  <c r="BG691"/>
  <c r="BG692"/>
  <c r="BG693"/>
  <c r="BG694"/>
  <c r="BG695"/>
  <c r="BG696"/>
  <c r="BG697"/>
  <c r="BG698"/>
  <c r="BG699"/>
  <c r="BG700"/>
  <c r="BG701"/>
  <c r="BG702"/>
  <c r="BG703"/>
  <c r="BG704"/>
  <c r="BG705"/>
  <c r="BG706"/>
  <c r="BG707"/>
  <c r="BG708"/>
  <c r="BG709"/>
  <c r="BG710"/>
  <c r="BG711"/>
  <c r="BG712"/>
  <c r="BG713"/>
  <c r="BG714"/>
  <c r="BG715"/>
  <c r="BG716"/>
  <c r="BG717"/>
  <c r="BG718"/>
  <c r="BG719"/>
  <c r="BG720"/>
  <c r="BG721"/>
  <c r="BG722"/>
  <c r="BG723"/>
  <c r="BG724"/>
  <c r="BG725"/>
  <c r="BG726"/>
  <c r="BG727"/>
  <c r="BG728"/>
  <c r="BG729"/>
  <c r="BG730"/>
  <c r="BG731"/>
  <c r="BG732"/>
  <c r="BG733"/>
  <c r="BG734"/>
  <c r="BG735"/>
  <c r="BG736"/>
  <c r="BG737"/>
  <c r="BG738"/>
  <c r="BG739"/>
  <c r="BG740"/>
  <c r="BG741"/>
  <c r="BG742"/>
  <c r="BG743"/>
  <c r="BG744"/>
  <c r="BG745"/>
  <c r="BG746"/>
  <c r="BG747"/>
  <c r="BG748"/>
  <c r="BG749"/>
  <c r="BG944" s="1"/>
  <c r="BG750"/>
  <c r="BG945" s="1"/>
  <c r="BG751"/>
  <c r="BG946" s="1"/>
  <c r="BG752"/>
  <c r="BG947" s="1"/>
  <c r="BG753"/>
  <c r="BG948" s="1"/>
  <c r="BG754"/>
  <c r="BG949" s="1"/>
  <c r="BG755"/>
  <c r="BG950" s="1"/>
  <c r="BG756"/>
  <c r="BG951" s="1"/>
  <c r="BG757"/>
  <c r="BG952" s="1"/>
  <c r="BG758"/>
  <c r="BG953" s="1"/>
  <c r="BG759"/>
  <c r="BG954" s="1"/>
  <c r="BG760"/>
  <c r="BG955" s="1"/>
  <c r="BG761"/>
  <c r="BG956" s="1"/>
  <c r="BG762"/>
  <c r="BG957" s="1"/>
  <c r="BG763"/>
  <c r="BG958" s="1"/>
  <c r="BG764"/>
  <c r="BG959" s="1"/>
  <c r="BG765"/>
  <c r="BG960" s="1"/>
  <c r="BG766"/>
  <c r="BG961" s="1"/>
  <c r="BG767"/>
  <c r="BG962" s="1"/>
  <c r="BG768"/>
  <c r="BG963" s="1"/>
  <c r="BG769"/>
  <c r="BG964" s="1"/>
  <c r="BG770"/>
  <c r="BG965" s="1"/>
  <c r="BG771"/>
  <c r="BG966" s="1"/>
  <c r="BG772"/>
  <c r="BG967" s="1"/>
  <c r="BG773"/>
  <c r="BG968" s="1"/>
  <c r="BG774"/>
  <c r="BG969" s="1"/>
  <c r="BG775"/>
  <c r="BG970" s="1"/>
  <c r="BG776"/>
  <c r="BG971" s="1"/>
  <c r="BG777"/>
  <c r="BG972" s="1"/>
  <c r="BG778"/>
  <c r="BG973" s="1"/>
  <c r="BG779"/>
  <c r="BG974" s="1"/>
  <c r="BC197"/>
  <c r="BC590"/>
  <c r="BC591"/>
  <c r="BC592"/>
  <c r="BC593"/>
  <c r="BC594"/>
  <c r="BC595"/>
  <c r="BC597"/>
  <c r="BC596"/>
  <c r="BC598"/>
  <c r="BC599"/>
  <c r="BC600"/>
  <c r="BC601"/>
  <c r="BC602"/>
  <c r="BC603"/>
  <c r="BC604"/>
  <c r="BC605"/>
  <c r="BC606"/>
  <c r="BC607"/>
  <c r="BC608"/>
  <c r="BC609"/>
  <c r="BC610"/>
  <c r="BC611"/>
  <c r="BC612"/>
  <c r="BC613"/>
  <c r="BC614"/>
  <c r="BC615"/>
  <c r="BC616"/>
  <c r="BC617"/>
  <c r="BC618"/>
  <c r="BC619"/>
  <c r="BC620"/>
  <c r="BC621"/>
  <c r="BC622"/>
  <c r="BC623"/>
  <c r="BC624"/>
  <c r="BC625"/>
  <c r="BC626"/>
  <c r="BC627"/>
  <c r="BC628"/>
  <c r="BC629"/>
  <c r="BC630"/>
  <c r="BC631"/>
  <c r="BC632"/>
  <c r="BC633"/>
  <c r="BC634"/>
  <c r="BC635"/>
  <c r="BC636"/>
  <c r="BC637"/>
  <c r="BC638"/>
  <c r="BC639"/>
  <c r="BC640"/>
  <c r="BC641"/>
  <c r="BC642"/>
  <c r="BC643"/>
  <c r="BC644"/>
  <c r="BC645"/>
  <c r="BC646"/>
  <c r="BC647"/>
  <c r="BC648"/>
  <c r="BC649"/>
  <c r="BC650"/>
  <c r="BC651"/>
  <c r="BC652"/>
  <c r="BC653"/>
  <c r="BC654"/>
  <c r="BC655"/>
  <c r="BC656"/>
  <c r="BC657"/>
  <c r="BC658"/>
  <c r="BC659"/>
  <c r="BC660"/>
  <c r="BC661"/>
  <c r="BC662"/>
  <c r="BC663"/>
  <c r="BC664"/>
  <c r="BC665"/>
  <c r="BC666"/>
  <c r="BC667"/>
  <c r="BC668"/>
  <c r="BC669"/>
  <c r="BC670"/>
  <c r="BC671"/>
  <c r="BC672"/>
  <c r="BC673"/>
  <c r="BC674"/>
  <c r="BC675"/>
  <c r="BC676"/>
  <c r="BC677"/>
  <c r="BC678"/>
  <c r="BC679"/>
  <c r="BC680"/>
  <c r="BC681"/>
  <c r="BC682"/>
  <c r="BC683"/>
  <c r="BC684"/>
  <c r="BC685"/>
  <c r="BC686"/>
  <c r="BC687"/>
  <c r="BC688"/>
  <c r="BC689"/>
  <c r="BC690"/>
  <c r="BC691"/>
  <c r="BC692"/>
  <c r="BC693"/>
  <c r="BC694"/>
  <c r="BC695"/>
  <c r="BC696"/>
  <c r="BC697"/>
  <c r="BC698"/>
  <c r="BC699"/>
  <c r="BC700"/>
  <c r="BC701"/>
  <c r="BC702"/>
  <c r="BC703"/>
  <c r="BC704"/>
  <c r="BC705"/>
  <c r="BC706"/>
  <c r="BC707"/>
  <c r="BC708"/>
  <c r="BC709"/>
  <c r="BC710"/>
  <c r="BC711"/>
  <c r="BC712"/>
  <c r="BC713"/>
  <c r="BC714"/>
  <c r="BC715"/>
  <c r="BC716"/>
  <c r="BC717"/>
  <c r="BC718"/>
  <c r="BC719"/>
  <c r="BC720"/>
  <c r="BC721"/>
  <c r="BC722"/>
  <c r="BC723"/>
  <c r="BC724"/>
  <c r="BC725"/>
  <c r="BC726"/>
  <c r="BC727"/>
  <c r="BC728"/>
  <c r="BC729"/>
  <c r="BC730"/>
  <c r="BC731"/>
  <c r="BC732"/>
  <c r="BC733"/>
  <c r="BC734"/>
  <c r="BC735"/>
  <c r="BC736"/>
  <c r="BC737"/>
  <c r="BC738"/>
  <c r="BC739"/>
  <c r="BC740"/>
  <c r="BC741"/>
  <c r="BC742"/>
  <c r="BC743"/>
  <c r="BC744"/>
  <c r="BC745"/>
  <c r="BC746"/>
  <c r="BC747"/>
  <c r="BC748"/>
  <c r="BC749"/>
  <c r="BC944" s="1"/>
  <c r="BC750"/>
  <c r="BC945" s="1"/>
  <c r="BC751"/>
  <c r="BC946" s="1"/>
  <c r="BC752"/>
  <c r="BC947" s="1"/>
  <c r="BC753"/>
  <c r="BC948" s="1"/>
  <c r="BC754"/>
  <c r="BC949" s="1"/>
  <c r="BC755"/>
  <c r="BC950" s="1"/>
  <c r="BC756"/>
  <c r="BC951" s="1"/>
  <c r="BC757"/>
  <c r="BC952" s="1"/>
  <c r="BC758"/>
  <c r="BC953" s="1"/>
  <c r="BC759"/>
  <c r="BC954" s="1"/>
  <c r="BC760"/>
  <c r="BC955" s="1"/>
  <c r="BC761"/>
  <c r="BC956" s="1"/>
  <c r="BC762"/>
  <c r="BC957" s="1"/>
  <c r="BC763"/>
  <c r="BC958" s="1"/>
  <c r="BC764"/>
  <c r="BC959" s="1"/>
  <c r="BC765"/>
  <c r="BC960" s="1"/>
  <c r="BC766"/>
  <c r="BC961" s="1"/>
  <c r="BC767"/>
  <c r="BC962" s="1"/>
  <c r="BC768"/>
  <c r="BC963" s="1"/>
  <c r="BC769"/>
  <c r="BC964" s="1"/>
  <c r="BC770"/>
  <c r="BC965" s="1"/>
  <c r="BC771"/>
  <c r="BC966" s="1"/>
  <c r="BC772"/>
  <c r="BC967" s="1"/>
  <c r="BC773"/>
  <c r="BC968" s="1"/>
  <c r="BC774"/>
  <c r="BC969" s="1"/>
  <c r="BC775"/>
  <c r="BC970" s="1"/>
  <c r="BC776"/>
  <c r="BC971" s="1"/>
  <c r="BC777"/>
  <c r="BC972" s="1"/>
  <c r="BC778"/>
  <c r="BC973" s="1"/>
  <c r="BC779"/>
  <c r="BC974" s="1"/>
  <c r="AF197"/>
  <c r="AF590"/>
  <c r="AF591"/>
  <c r="AF593"/>
  <c r="AF592"/>
  <c r="AF594"/>
  <c r="AF595"/>
  <c r="AF596"/>
  <c r="AF597"/>
  <c r="AF598"/>
  <c r="AF599"/>
  <c r="AF600"/>
  <c r="AF601"/>
  <c r="AF602"/>
  <c r="AF603"/>
  <c r="AF604"/>
  <c r="AF799" s="1"/>
  <c r="AF605"/>
  <c r="AF800" s="1"/>
  <c r="AF606"/>
  <c r="AF607"/>
  <c r="AF608"/>
  <c r="AF609"/>
  <c r="AF610"/>
  <c r="AF805" s="1"/>
  <c r="AF611"/>
  <c r="AF806" s="1"/>
  <c r="AF612"/>
  <c r="AF807" s="1"/>
  <c r="AF613"/>
  <c r="AF614"/>
  <c r="AF809" s="1"/>
  <c r="AF615"/>
  <c r="AF616"/>
  <c r="AF617"/>
  <c r="AF618"/>
  <c r="AF619"/>
  <c r="AF814" s="1"/>
  <c r="AF620"/>
  <c r="AF815" s="1"/>
  <c r="AF621"/>
  <c r="AF816" s="1"/>
  <c r="AF622"/>
  <c r="AF817" s="1"/>
  <c r="AF623"/>
  <c r="AF818" s="1"/>
  <c r="AF624"/>
  <c r="AF625"/>
  <c r="AF626"/>
  <c r="AF627"/>
  <c r="AF822" s="1"/>
  <c r="AF628"/>
  <c r="AF629"/>
  <c r="AF630"/>
  <c r="AF825" s="1"/>
  <c r="AF631"/>
  <c r="AF632"/>
  <c r="AF827" s="1"/>
  <c r="AF633"/>
  <c r="AF634"/>
  <c r="AF635"/>
  <c r="AF830" s="1"/>
  <c r="AF636"/>
  <c r="AF637"/>
  <c r="AF638"/>
  <c r="AF639"/>
  <c r="AF640"/>
  <c r="AF835" s="1"/>
  <c r="AF641"/>
  <c r="AF836" s="1"/>
  <c r="AF642"/>
  <c r="AF837" s="1"/>
  <c r="AF643"/>
  <c r="AF838" s="1"/>
  <c r="AF644"/>
  <c r="AF839" s="1"/>
  <c r="AF645"/>
  <c r="AF646"/>
  <c r="AF841" s="1"/>
  <c r="AF647"/>
  <c r="AF842" s="1"/>
  <c r="AF648"/>
  <c r="AF649"/>
  <c r="AF844" s="1"/>
  <c r="AF650"/>
  <c r="AF845" s="1"/>
  <c r="AF651"/>
  <c r="AF846" s="1"/>
  <c r="AF652"/>
  <c r="AF847" s="1"/>
  <c r="AF653"/>
  <c r="AF654"/>
  <c r="AF655"/>
  <c r="AF656"/>
  <c r="AF657"/>
  <c r="AF658"/>
  <c r="AF659"/>
  <c r="AF660"/>
  <c r="AF661"/>
  <c r="AF662"/>
  <c r="AF857" s="1"/>
  <c r="AF663"/>
  <c r="AF664"/>
  <c r="AF859" s="1"/>
  <c r="AF665"/>
  <c r="AF666"/>
  <c r="AF667"/>
  <c r="AF668"/>
  <c r="AF669"/>
  <c r="AF670"/>
  <c r="AF865" s="1"/>
  <c r="AF671"/>
  <c r="AF866" s="1"/>
  <c r="AF672"/>
  <c r="AF673"/>
  <c r="AF868" s="1"/>
  <c r="AF674"/>
  <c r="AF869" s="1"/>
  <c r="AF675"/>
  <c r="AF676"/>
  <c r="AF871" s="1"/>
  <c r="AF677"/>
  <c r="AF678"/>
  <c r="AF873" s="1"/>
  <c r="AF679"/>
  <c r="AF874" s="1"/>
  <c r="AF680"/>
  <c r="AF875" s="1"/>
  <c r="AF681"/>
  <c r="AF876" s="1"/>
  <c r="AF682"/>
  <c r="AF877" s="1"/>
  <c r="AF683"/>
  <c r="AF878" s="1"/>
  <c r="AF684"/>
  <c r="AF685"/>
  <c r="AF880" s="1"/>
  <c r="AF686"/>
  <c r="AF881" s="1"/>
  <c r="AF687"/>
  <c r="AF688"/>
  <c r="AF689"/>
  <c r="AF690"/>
  <c r="AF691"/>
  <c r="AF692"/>
  <c r="AF693"/>
  <c r="AF888" s="1"/>
  <c r="AF694"/>
  <c r="AF695"/>
  <c r="AF696"/>
  <c r="AF697"/>
  <c r="AF698"/>
  <c r="AF699"/>
  <c r="AF700"/>
  <c r="AF895" s="1"/>
  <c r="AF701"/>
  <c r="AF896" s="1"/>
  <c r="AF702"/>
  <c r="AF897" s="1"/>
  <c r="AF703"/>
  <c r="AF704"/>
  <c r="AF899" s="1"/>
  <c r="AF705"/>
  <c r="AF900" s="1"/>
  <c r="AF706"/>
  <c r="AF707"/>
  <c r="AF708"/>
  <c r="AF709"/>
  <c r="AF710"/>
  <c r="AF711"/>
  <c r="AF712"/>
  <c r="AF713"/>
  <c r="AF714"/>
  <c r="AF909" s="1"/>
  <c r="AF715"/>
  <c r="AF716"/>
  <c r="AF911" s="1"/>
  <c r="AF717"/>
  <c r="AF718"/>
  <c r="AF719"/>
  <c r="AF720"/>
  <c r="AF721"/>
  <c r="AF916" s="1"/>
  <c r="AF722"/>
  <c r="AF723"/>
  <c r="AF918" s="1"/>
  <c r="AF724"/>
  <c r="AF725"/>
  <c r="AF726"/>
  <c r="AF921" s="1"/>
  <c r="AF727"/>
  <c r="AF922" s="1"/>
  <c r="AF728"/>
  <c r="AF923" s="1"/>
  <c r="AF729"/>
  <c r="AF730"/>
  <c r="AF925" s="1"/>
  <c r="AF731"/>
  <c r="AF732"/>
  <c r="AF927" s="1"/>
  <c r="AF733"/>
  <c r="AF734"/>
  <c r="AF735"/>
  <c r="AF736"/>
  <c r="AF931" s="1"/>
  <c r="AF737"/>
  <c r="AF738"/>
  <c r="AF739"/>
  <c r="AF740"/>
  <c r="AF935" s="1"/>
  <c r="AF741"/>
  <c r="AF936" s="1"/>
  <c r="AF742"/>
  <c r="AF937" s="1"/>
  <c r="AF743"/>
  <c r="AF938" s="1"/>
  <c r="AF744"/>
  <c r="AF939" s="1"/>
  <c r="AF745"/>
  <c r="AF940" s="1"/>
  <c r="AF746"/>
  <c r="AF747"/>
  <c r="AF748"/>
  <c r="AF749"/>
  <c r="AF944" s="1"/>
  <c r="AF750"/>
  <c r="AF945" s="1"/>
  <c r="AF751"/>
  <c r="AF946" s="1"/>
  <c r="AF752"/>
  <c r="AF947" s="1"/>
  <c r="AF753"/>
  <c r="AF948" s="1"/>
  <c r="AF754"/>
  <c r="AF949" s="1"/>
  <c r="AF755"/>
  <c r="AF950" s="1"/>
  <c r="AF756"/>
  <c r="AF951" s="1"/>
  <c r="AF757"/>
  <c r="AF952" s="1"/>
  <c r="AF758"/>
  <c r="AF953" s="1"/>
  <c r="AF759"/>
  <c r="AF954" s="1"/>
  <c r="AF760"/>
  <c r="AF955" s="1"/>
  <c r="AF761"/>
  <c r="AF956" s="1"/>
  <c r="AF762"/>
  <c r="AF957" s="1"/>
  <c r="AF763"/>
  <c r="AF958" s="1"/>
  <c r="AF764"/>
  <c r="AF959" s="1"/>
  <c r="AF765"/>
  <c r="AF960" s="1"/>
  <c r="AF766"/>
  <c r="AF961" s="1"/>
  <c r="AF767"/>
  <c r="AF962" s="1"/>
  <c r="AF768"/>
  <c r="AF963" s="1"/>
  <c r="AF769"/>
  <c r="AF964" s="1"/>
  <c r="AF770"/>
  <c r="AF965" s="1"/>
  <c r="AF771"/>
  <c r="AF966" s="1"/>
  <c r="AF772"/>
  <c r="AF967" s="1"/>
  <c r="AF773"/>
  <c r="AF968" s="1"/>
  <c r="AF774"/>
  <c r="AF969" s="1"/>
  <c r="AF775"/>
  <c r="AF970" s="1"/>
  <c r="AF776"/>
  <c r="AF971" s="1"/>
  <c r="AF777"/>
  <c r="AF972" s="1"/>
  <c r="AF778"/>
  <c r="AF973" s="1"/>
  <c r="AF779"/>
  <c r="AF974" s="1"/>
  <c r="AB197"/>
  <c r="AB590"/>
  <c r="AB785" s="1"/>
  <c r="AB591"/>
  <c r="AB786" s="1"/>
  <c r="AB593"/>
  <c r="AB592"/>
  <c r="AB594"/>
  <c r="AB596"/>
  <c r="AB595"/>
  <c r="AB597"/>
  <c r="AB792" s="1"/>
  <c r="AB598"/>
  <c r="AB599"/>
  <c r="AB600"/>
  <c r="AB601"/>
  <c r="AB602"/>
  <c r="AB603"/>
  <c r="AB604"/>
  <c r="AB799" s="1"/>
  <c r="AB605"/>
  <c r="AB800" s="1"/>
  <c r="AB606"/>
  <c r="AB607"/>
  <c r="AB608"/>
  <c r="AB609"/>
  <c r="AB610"/>
  <c r="AB611"/>
  <c r="AB612"/>
  <c r="AB807" s="1"/>
  <c r="AB613"/>
  <c r="AB614"/>
  <c r="AB809" s="1"/>
  <c r="AB615"/>
  <c r="AB616"/>
  <c r="AB617"/>
  <c r="AB618"/>
  <c r="AB619"/>
  <c r="AB620"/>
  <c r="AB815" s="1"/>
  <c r="AB621"/>
  <c r="AB622"/>
  <c r="AB817" s="1"/>
  <c r="AB623"/>
  <c r="AB818" s="1"/>
  <c r="AB624"/>
  <c r="AB819" s="1"/>
  <c r="AB625"/>
  <c r="AB626"/>
  <c r="AB627"/>
  <c r="AB628"/>
  <c r="AB629"/>
  <c r="AB630"/>
  <c r="AB825" s="1"/>
  <c r="AB631"/>
  <c r="AB826" s="1"/>
  <c r="AB632"/>
  <c r="AB827" s="1"/>
  <c r="AB633"/>
  <c r="AB828" s="1"/>
  <c r="AB634"/>
  <c r="AB635"/>
  <c r="AB830" s="1"/>
  <c r="AB636"/>
  <c r="AB637"/>
  <c r="AB638"/>
  <c r="AB833" s="1"/>
  <c r="AB639"/>
  <c r="AB834" s="1"/>
  <c r="AB640"/>
  <c r="AB641"/>
  <c r="AB642"/>
  <c r="AB837" s="1"/>
  <c r="AB643"/>
  <c r="AB838" s="1"/>
  <c r="AB644"/>
  <c r="AB839" s="1"/>
  <c r="AB645"/>
  <c r="AB840" s="1"/>
  <c r="AB646"/>
  <c r="AB841" s="1"/>
  <c r="AB647"/>
  <c r="AB842" s="1"/>
  <c r="AB648"/>
  <c r="AB649"/>
  <c r="AB650"/>
  <c r="AB845" s="1"/>
  <c r="AB651"/>
  <c r="AB846" s="1"/>
  <c r="AB652"/>
  <c r="AB847" s="1"/>
  <c r="AB653"/>
  <c r="AB848" s="1"/>
  <c r="AB654"/>
  <c r="AB849" s="1"/>
  <c r="AB655"/>
  <c r="AB850" s="1"/>
  <c r="AB656"/>
  <c r="AB657"/>
  <c r="AB658"/>
  <c r="AB659"/>
  <c r="AB854" s="1"/>
  <c r="AB660"/>
  <c r="AB661"/>
  <c r="AB662"/>
  <c r="AB663"/>
  <c r="AB664"/>
  <c r="AB665"/>
  <c r="AB666"/>
  <c r="AB667"/>
  <c r="AB668"/>
  <c r="AB669"/>
  <c r="AB864" s="1"/>
  <c r="AB670"/>
  <c r="AB865" s="1"/>
  <c r="AB671"/>
  <c r="AB672"/>
  <c r="AB867" s="1"/>
  <c r="AB673"/>
  <c r="AB868" s="1"/>
  <c r="AB674"/>
  <c r="AB869" s="1"/>
  <c r="AB675"/>
  <c r="AB676"/>
  <c r="AB677"/>
  <c r="AB678"/>
  <c r="AB873" s="1"/>
  <c r="AB679"/>
  <c r="AB874" s="1"/>
  <c r="AB680"/>
  <c r="AB681"/>
  <c r="AB876" s="1"/>
  <c r="AB682"/>
  <c r="AB877" s="1"/>
  <c r="AB683"/>
  <c r="AB878" s="1"/>
  <c r="AB684"/>
  <c r="AB685"/>
  <c r="AB686"/>
  <c r="AB881" s="1"/>
  <c r="AB687"/>
  <c r="AB688"/>
  <c r="AB883" s="1"/>
  <c r="AB689"/>
  <c r="AB690"/>
  <c r="AB691"/>
  <c r="AB692"/>
  <c r="AB693"/>
  <c r="AB694"/>
  <c r="AB695"/>
  <c r="AB890" s="1"/>
  <c r="AB696"/>
  <c r="AB697"/>
  <c r="AB698"/>
  <c r="AB893" s="1"/>
  <c r="AB699"/>
  <c r="AB700"/>
  <c r="AB895" s="1"/>
  <c r="AB701"/>
  <c r="AB702"/>
  <c r="AB897" s="1"/>
  <c r="AB703"/>
  <c r="AB704"/>
  <c r="AB899" s="1"/>
  <c r="AB705"/>
  <c r="AB900" s="1"/>
  <c r="AB706"/>
  <c r="AB707"/>
  <c r="AB708"/>
  <c r="AB709"/>
  <c r="AB710"/>
  <c r="AB711"/>
  <c r="AB906" s="1"/>
  <c r="AB712"/>
  <c r="AB713"/>
  <c r="AB714"/>
  <c r="AB715"/>
  <c r="AB716"/>
  <c r="AB717"/>
  <c r="AB718"/>
  <c r="AB719"/>
  <c r="AB914" s="1"/>
  <c r="AB720"/>
  <c r="AB721"/>
  <c r="AB916" s="1"/>
  <c r="AB722"/>
  <c r="AB723"/>
  <c r="AB918" s="1"/>
  <c r="AB724"/>
  <c r="AB919" s="1"/>
  <c r="AB725"/>
  <c r="AB920" s="1"/>
  <c r="AB726"/>
  <c r="AB921" s="1"/>
  <c r="AB727"/>
  <c r="AB728"/>
  <c r="AB923" s="1"/>
  <c r="AB729"/>
  <c r="AB730"/>
  <c r="AB925" s="1"/>
  <c r="AB731"/>
  <c r="AB732"/>
  <c r="AB927" s="1"/>
  <c r="AB733"/>
  <c r="AB928" s="1"/>
  <c r="AB734"/>
  <c r="AB929" s="1"/>
  <c r="AB735"/>
  <c r="AB736"/>
  <c r="AB931" s="1"/>
  <c r="AB737"/>
  <c r="AB738"/>
  <c r="AB739"/>
  <c r="AB740"/>
  <c r="AB935" s="1"/>
  <c r="AB741"/>
  <c r="AB742"/>
  <c r="AB743"/>
  <c r="AB744"/>
  <c r="AB939" s="1"/>
  <c r="AB745"/>
  <c r="AB940" s="1"/>
  <c r="AB746"/>
  <c r="AB747"/>
  <c r="AB748"/>
  <c r="AB749"/>
  <c r="AB944" s="1"/>
  <c r="AB750"/>
  <c r="AB945" s="1"/>
  <c r="AB751"/>
  <c r="AB946" s="1"/>
  <c r="AB752"/>
  <c r="AB947" s="1"/>
  <c r="AB753"/>
  <c r="AB948" s="1"/>
  <c r="AB754"/>
  <c r="AB949" s="1"/>
  <c r="AB755"/>
  <c r="AB950" s="1"/>
  <c r="AB756"/>
  <c r="AB951" s="1"/>
  <c r="AB757"/>
  <c r="AB952" s="1"/>
  <c r="AB758"/>
  <c r="AB953" s="1"/>
  <c r="AB759"/>
  <c r="AB954" s="1"/>
  <c r="AB760"/>
  <c r="AB955" s="1"/>
  <c r="AB761"/>
  <c r="AB956" s="1"/>
  <c r="AB762"/>
  <c r="AB957" s="1"/>
  <c r="AB763"/>
  <c r="AB958" s="1"/>
  <c r="AB764"/>
  <c r="AB959" s="1"/>
  <c r="AB765"/>
  <c r="AB960" s="1"/>
  <c r="AB766"/>
  <c r="AB961" s="1"/>
  <c r="AB767"/>
  <c r="AB962" s="1"/>
  <c r="AB768"/>
  <c r="AB963" s="1"/>
  <c r="AB769"/>
  <c r="AB964" s="1"/>
  <c r="AB770"/>
  <c r="AB965" s="1"/>
  <c r="AB771"/>
  <c r="AB966" s="1"/>
  <c r="AB772"/>
  <c r="AB967" s="1"/>
  <c r="AB773"/>
  <c r="AB968" s="1"/>
  <c r="AB774"/>
  <c r="AB969" s="1"/>
  <c r="AB775"/>
  <c r="AB970" s="1"/>
  <c r="AB776"/>
  <c r="AB971" s="1"/>
  <c r="AB777"/>
  <c r="AB972" s="1"/>
  <c r="AB778"/>
  <c r="AB973" s="1"/>
  <c r="AB779"/>
  <c r="AB974" s="1"/>
  <c r="X197"/>
  <c r="X590"/>
  <c r="X591"/>
  <c r="X593"/>
  <c r="X592"/>
  <c r="X594"/>
  <c r="X596"/>
  <c r="X595"/>
  <c r="X597"/>
  <c r="X598"/>
  <c r="X599"/>
  <c r="X600"/>
  <c r="X601"/>
  <c r="X602"/>
  <c r="X603"/>
  <c r="X604"/>
  <c r="X605"/>
  <c r="X606"/>
  <c r="X607"/>
  <c r="X608"/>
  <c r="X609"/>
  <c r="X610"/>
  <c r="X611"/>
  <c r="X612"/>
  <c r="X613"/>
  <c r="X614"/>
  <c r="X615"/>
  <c r="X616"/>
  <c r="X617"/>
  <c r="X618"/>
  <c r="X619"/>
  <c r="X620"/>
  <c r="X621"/>
  <c r="X622"/>
  <c r="X623"/>
  <c r="X624"/>
  <c r="X625"/>
  <c r="X626"/>
  <c r="X627"/>
  <c r="X628"/>
  <c r="X629"/>
  <c r="X630"/>
  <c r="X631"/>
  <c r="X632"/>
  <c r="X633"/>
  <c r="X634"/>
  <c r="X635"/>
  <c r="X636"/>
  <c r="X637"/>
  <c r="X638"/>
  <c r="X639"/>
  <c r="X640"/>
  <c r="X641"/>
  <c r="X642"/>
  <c r="X643"/>
  <c r="X644"/>
  <c r="X645"/>
  <c r="X646"/>
  <c r="X647"/>
  <c r="X648"/>
  <c r="X649"/>
  <c r="X650"/>
  <c r="X651"/>
  <c r="X652"/>
  <c r="X653"/>
  <c r="X654"/>
  <c r="X655"/>
  <c r="X656"/>
  <c r="X657"/>
  <c r="X658"/>
  <c r="X659"/>
  <c r="X660"/>
  <c r="X661"/>
  <c r="X662"/>
  <c r="X663"/>
  <c r="X664"/>
  <c r="X665"/>
  <c r="X666"/>
  <c r="X667"/>
  <c r="X668"/>
  <c r="X669"/>
  <c r="X670"/>
  <c r="X671"/>
  <c r="X672"/>
  <c r="X673"/>
  <c r="X674"/>
  <c r="X675"/>
  <c r="X676"/>
  <c r="X677"/>
  <c r="X678"/>
  <c r="X679"/>
  <c r="X680"/>
  <c r="X681"/>
  <c r="X682"/>
  <c r="X683"/>
  <c r="X684"/>
  <c r="X685"/>
  <c r="X686"/>
  <c r="X687"/>
  <c r="X688"/>
  <c r="X689"/>
  <c r="X690"/>
  <c r="X691"/>
  <c r="X692"/>
  <c r="X693"/>
  <c r="X694"/>
  <c r="X695"/>
  <c r="X696"/>
  <c r="X697"/>
  <c r="X698"/>
  <c r="X699"/>
  <c r="X700"/>
  <c r="X701"/>
  <c r="X702"/>
  <c r="X703"/>
  <c r="X704"/>
  <c r="X705"/>
  <c r="X706"/>
  <c r="X707"/>
  <c r="X708"/>
  <c r="X709"/>
  <c r="X710"/>
  <c r="X711"/>
  <c r="X712"/>
  <c r="X713"/>
  <c r="X714"/>
  <c r="X715"/>
  <c r="X716"/>
  <c r="X717"/>
  <c r="X718"/>
  <c r="X719"/>
  <c r="X720"/>
  <c r="X721"/>
  <c r="X722"/>
  <c r="X723"/>
  <c r="X724"/>
  <c r="X725"/>
  <c r="X726"/>
  <c r="X727"/>
  <c r="X728"/>
  <c r="X729"/>
  <c r="X730"/>
  <c r="X731"/>
  <c r="X732"/>
  <c r="X733"/>
  <c r="X734"/>
  <c r="X735"/>
  <c r="X736"/>
  <c r="X737"/>
  <c r="X738"/>
  <c r="X739"/>
  <c r="X740"/>
  <c r="X741"/>
  <c r="X742"/>
  <c r="X743"/>
  <c r="X744"/>
  <c r="X745"/>
  <c r="X746"/>
  <c r="X747"/>
  <c r="X748"/>
  <c r="X749"/>
  <c r="X944" s="1"/>
  <c r="X750"/>
  <c r="X945" s="1"/>
  <c r="X751"/>
  <c r="X946" s="1"/>
  <c r="X752"/>
  <c r="X947" s="1"/>
  <c r="X753"/>
  <c r="X948" s="1"/>
  <c r="X754"/>
  <c r="X949" s="1"/>
  <c r="X755"/>
  <c r="X950" s="1"/>
  <c r="X756"/>
  <c r="X951" s="1"/>
  <c r="X757"/>
  <c r="X952" s="1"/>
  <c r="X758"/>
  <c r="X953" s="1"/>
  <c r="X759"/>
  <c r="X954" s="1"/>
  <c r="X760"/>
  <c r="X955" s="1"/>
  <c r="X761"/>
  <c r="X956" s="1"/>
  <c r="X762"/>
  <c r="X957" s="1"/>
  <c r="X763"/>
  <c r="X958" s="1"/>
  <c r="X764"/>
  <c r="X959" s="1"/>
  <c r="X765"/>
  <c r="X960" s="1"/>
  <c r="X766"/>
  <c r="X961" s="1"/>
  <c r="X767"/>
  <c r="X962" s="1"/>
  <c r="X768"/>
  <c r="X963" s="1"/>
  <c r="X769"/>
  <c r="X964" s="1"/>
  <c r="X770"/>
  <c r="X965" s="1"/>
  <c r="X771"/>
  <c r="X966" s="1"/>
  <c r="X772"/>
  <c r="X967" s="1"/>
  <c r="X773"/>
  <c r="X968" s="1"/>
  <c r="X774"/>
  <c r="X969" s="1"/>
  <c r="X775"/>
  <c r="X970" s="1"/>
  <c r="X776"/>
  <c r="X971" s="1"/>
  <c r="X777"/>
  <c r="X972" s="1"/>
  <c r="X778"/>
  <c r="X973" s="1"/>
  <c r="X779"/>
  <c r="X974" s="1"/>
  <c r="T197"/>
  <c r="T590"/>
  <c r="T591"/>
  <c r="T593"/>
  <c r="T592"/>
  <c r="T594"/>
  <c r="T596"/>
  <c r="T595"/>
  <c r="T597"/>
  <c r="T598"/>
  <c r="T793" s="1"/>
  <c r="T599"/>
  <c r="T600"/>
  <c r="T601"/>
  <c r="T602"/>
  <c r="T603"/>
  <c r="T604"/>
  <c r="T605"/>
  <c r="T606"/>
  <c r="T607"/>
  <c r="T608"/>
  <c r="T609"/>
  <c r="T610"/>
  <c r="T611"/>
  <c r="T612"/>
  <c r="T613"/>
  <c r="T614"/>
  <c r="T615"/>
  <c r="T616"/>
  <c r="T617"/>
  <c r="T618"/>
  <c r="T619"/>
  <c r="T620"/>
  <c r="T621"/>
  <c r="T622"/>
  <c r="T623"/>
  <c r="T624"/>
  <c r="T625"/>
  <c r="T626"/>
  <c r="T627"/>
  <c r="T628"/>
  <c r="T629"/>
  <c r="T630"/>
  <c r="T631"/>
  <c r="T632"/>
  <c r="T633"/>
  <c r="T634"/>
  <c r="T635"/>
  <c r="T636"/>
  <c r="T637"/>
  <c r="T638"/>
  <c r="T639"/>
  <c r="T640"/>
  <c r="T641"/>
  <c r="T642"/>
  <c r="T643"/>
  <c r="T644"/>
  <c r="T645"/>
  <c r="T646"/>
  <c r="T647"/>
  <c r="T648"/>
  <c r="T649"/>
  <c r="T650"/>
  <c r="T651"/>
  <c r="T652"/>
  <c r="T653"/>
  <c r="T654"/>
  <c r="T655"/>
  <c r="T656"/>
  <c r="T657"/>
  <c r="T658"/>
  <c r="T659"/>
  <c r="T660"/>
  <c r="T661"/>
  <c r="T662"/>
  <c r="T663"/>
  <c r="T664"/>
  <c r="T665"/>
  <c r="T666"/>
  <c r="T667"/>
  <c r="T668"/>
  <c r="T669"/>
  <c r="T670"/>
  <c r="T671"/>
  <c r="T672"/>
  <c r="T673"/>
  <c r="T674"/>
  <c r="T675"/>
  <c r="T676"/>
  <c r="T677"/>
  <c r="T678"/>
  <c r="T679"/>
  <c r="T680"/>
  <c r="T681"/>
  <c r="T682"/>
  <c r="T683"/>
  <c r="T684"/>
  <c r="T685"/>
  <c r="T686"/>
  <c r="T687"/>
  <c r="T688"/>
  <c r="T689"/>
  <c r="T690"/>
  <c r="T691"/>
  <c r="T692"/>
  <c r="T693"/>
  <c r="T694"/>
  <c r="T695"/>
  <c r="T696"/>
  <c r="T697"/>
  <c r="T698"/>
  <c r="T699"/>
  <c r="T700"/>
  <c r="T701"/>
  <c r="T702"/>
  <c r="T703"/>
  <c r="T704"/>
  <c r="T705"/>
  <c r="T706"/>
  <c r="T707"/>
  <c r="T708"/>
  <c r="T709"/>
  <c r="T710"/>
  <c r="T711"/>
  <c r="T712"/>
  <c r="T713"/>
  <c r="T714"/>
  <c r="T715"/>
  <c r="T716"/>
  <c r="T717"/>
  <c r="T718"/>
  <c r="T719"/>
  <c r="T720"/>
  <c r="T721"/>
  <c r="T722"/>
  <c r="T723"/>
  <c r="T724"/>
  <c r="T725"/>
  <c r="T920" s="1"/>
  <c r="T726"/>
  <c r="T921" s="1"/>
  <c r="T727"/>
  <c r="T922" s="1"/>
  <c r="T728"/>
  <c r="T729"/>
  <c r="T730"/>
  <c r="T731"/>
  <c r="T732"/>
  <c r="T733"/>
  <c r="T734"/>
  <c r="T735"/>
  <c r="T736"/>
  <c r="T737"/>
  <c r="T738"/>
  <c r="T933" s="1"/>
  <c r="T739"/>
  <c r="T740"/>
  <c r="T741"/>
  <c r="T742"/>
  <c r="T743"/>
  <c r="T744"/>
  <c r="T745"/>
  <c r="T746"/>
  <c r="T747"/>
  <c r="T748"/>
  <c r="T749"/>
  <c r="T944" s="1"/>
  <c r="T750"/>
  <c r="T945" s="1"/>
  <c r="T751"/>
  <c r="T946" s="1"/>
  <c r="T752"/>
  <c r="T947" s="1"/>
  <c r="T753"/>
  <c r="T948" s="1"/>
  <c r="T754"/>
  <c r="T949" s="1"/>
  <c r="T755"/>
  <c r="T950" s="1"/>
  <c r="T756"/>
  <c r="T951" s="1"/>
  <c r="T757"/>
  <c r="T952" s="1"/>
  <c r="T758"/>
  <c r="T953" s="1"/>
  <c r="T759"/>
  <c r="T954" s="1"/>
  <c r="T760"/>
  <c r="T955" s="1"/>
  <c r="T761"/>
  <c r="T956" s="1"/>
  <c r="T762"/>
  <c r="T957" s="1"/>
  <c r="T763"/>
  <c r="T958" s="1"/>
  <c r="T764"/>
  <c r="T959" s="1"/>
  <c r="T765"/>
  <c r="T960" s="1"/>
  <c r="T766"/>
  <c r="T961" s="1"/>
  <c r="T767"/>
  <c r="T962" s="1"/>
  <c r="T768"/>
  <c r="T963" s="1"/>
  <c r="T769"/>
  <c r="T964" s="1"/>
  <c r="T770"/>
  <c r="T965" s="1"/>
  <c r="T771"/>
  <c r="T966" s="1"/>
  <c r="T772"/>
  <c r="T967" s="1"/>
  <c r="T773"/>
  <c r="T968" s="1"/>
  <c r="T774"/>
  <c r="T969" s="1"/>
  <c r="T775"/>
  <c r="T970" s="1"/>
  <c r="T776"/>
  <c r="T971" s="1"/>
  <c r="T777"/>
  <c r="T972" s="1"/>
  <c r="T778"/>
  <c r="T973" s="1"/>
  <c r="T779"/>
  <c r="T974" s="1"/>
  <c r="P197"/>
  <c r="P590"/>
  <c r="P785" s="1"/>
  <c r="P591"/>
  <c r="P786" s="1"/>
  <c r="P593"/>
  <c r="P788" s="1"/>
  <c r="P592"/>
  <c r="P787" s="1"/>
  <c r="P594"/>
  <c r="P789" s="1"/>
  <c r="P595"/>
  <c r="P790" s="1"/>
  <c r="P596"/>
  <c r="P791" s="1"/>
  <c r="P597"/>
  <c r="P792" s="1"/>
  <c r="P598"/>
  <c r="P793" s="1"/>
  <c r="P599"/>
  <c r="P794" s="1"/>
  <c r="P600"/>
  <c r="P795" s="1"/>
  <c r="P601"/>
  <c r="P796" s="1"/>
  <c r="P602"/>
  <c r="P797" s="1"/>
  <c r="P603"/>
  <c r="P798" s="1"/>
  <c r="P604"/>
  <c r="P799" s="1"/>
  <c r="P605"/>
  <c r="P800" s="1"/>
  <c r="P606"/>
  <c r="P801" s="1"/>
  <c r="P607"/>
  <c r="P802" s="1"/>
  <c r="P608"/>
  <c r="P803" s="1"/>
  <c r="P609"/>
  <c r="P804" s="1"/>
  <c r="P610"/>
  <c r="P805" s="1"/>
  <c r="P611"/>
  <c r="P806" s="1"/>
  <c r="P612"/>
  <c r="P807" s="1"/>
  <c r="P613"/>
  <c r="P808" s="1"/>
  <c r="P614"/>
  <c r="P809" s="1"/>
  <c r="P615"/>
  <c r="P810" s="1"/>
  <c r="P616"/>
  <c r="P811" s="1"/>
  <c r="P617"/>
  <c r="P812" s="1"/>
  <c r="P618"/>
  <c r="P813" s="1"/>
  <c r="P619"/>
  <c r="P814" s="1"/>
  <c r="P620"/>
  <c r="P815" s="1"/>
  <c r="P621"/>
  <c r="P816" s="1"/>
  <c r="P622"/>
  <c r="P817" s="1"/>
  <c r="P623"/>
  <c r="P818" s="1"/>
  <c r="P624"/>
  <c r="P819" s="1"/>
  <c r="P625"/>
  <c r="P820" s="1"/>
  <c r="P626"/>
  <c r="P821" s="1"/>
  <c r="P627"/>
  <c r="P822" s="1"/>
  <c r="P628"/>
  <c r="P823" s="1"/>
  <c r="P629"/>
  <c r="P824" s="1"/>
  <c r="P630"/>
  <c r="P825" s="1"/>
  <c r="P631"/>
  <c r="P826" s="1"/>
  <c r="P632"/>
  <c r="P827" s="1"/>
  <c r="P633"/>
  <c r="P828" s="1"/>
  <c r="P634"/>
  <c r="P829" s="1"/>
  <c r="P635"/>
  <c r="P830" s="1"/>
  <c r="P636"/>
  <c r="P831" s="1"/>
  <c r="P637"/>
  <c r="P832" s="1"/>
  <c r="P638"/>
  <c r="P833" s="1"/>
  <c r="P639"/>
  <c r="P834" s="1"/>
  <c r="P640"/>
  <c r="P835" s="1"/>
  <c r="P641"/>
  <c r="P836" s="1"/>
  <c r="P642"/>
  <c r="P837" s="1"/>
  <c r="P643"/>
  <c r="P838" s="1"/>
  <c r="P644"/>
  <c r="P839" s="1"/>
  <c r="P645"/>
  <c r="P840" s="1"/>
  <c r="P646"/>
  <c r="P841" s="1"/>
  <c r="P647"/>
  <c r="P842" s="1"/>
  <c r="P648"/>
  <c r="P843" s="1"/>
  <c r="P649"/>
  <c r="P844" s="1"/>
  <c r="P650"/>
  <c r="P845" s="1"/>
  <c r="P651"/>
  <c r="P846" s="1"/>
  <c r="P652"/>
  <c r="P847" s="1"/>
  <c r="P653"/>
  <c r="P848" s="1"/>
  <c r="P654"/>
  <c r="P849" s="1"/>
  <c r="P655"/>
  <c r="P850" s="1"/>
  <c r="P656"/>
  <c r="P851" s="1"/>
  <c r="P657"/>
  <c r="P852" s="1"/>
  <c r="P658"/>
  <c r="P853" s="1"/>
  <c r="P659"/>
  <c r="P854" s="1"/>
  <c r="P660"/>
  <c r="P855" s="1"/>
  <c r="P661"/>
  <c r="P856" s="1"/>
  <c r="P662"/>
  <c r="P857" s="1"/>
  <c r="P663"/>
  <c r="P858" s="1"/>
  <c r="P664"/>
  <c r="P859" s="1"/>
  <c r="P665"/>
  <c r="P860" s="1"/>
  <c r="P666"/>
  <c r="P861" s="1"/>
  <c r="P667"/>
  <c r="P862" s="1"/>
  <c r="P668"/>
  <c r="P863" s="1"/>
  <c r="P669"/>
  <c r="P864" s="1"/>
  <c r="P670"/>
  <c r="P865" s="1"/>
  <c r="P671"/>
  <c r="P866" s="1"/>
  <c r="P672"/>
  <c r="P867" s="1"/>
  <c r="P673"/>
  <c r="P868" s="1"/>
  <c r="P674"/>
  <c r="P869" s="1"/>
  <c r="P675"/>
  <c r="P870" s="1"/>
  <c r="P676"/>
  <c r="P871" s="1"/>
  <c r="P677"/>
  <c r="P872" s="1"/>
  <c r="P678"/>
  <c r="P873" s="1"/>
  <c r="P679"/>
  <c r="P874" s="1"/>
  <c r="P680"/>
  <c r="P875" s="1"/>
  <c r="P681"/>
  <c r="P876" s="1"/>
  <c r="P682"/>
  <c r="P877" s="1"/>
  <c r="P683"/>
  <c r="P878" s="1"/>
  <c r="P684"/>
  <c r="P879" s="1"/>
  <c r="P685"/>
  <c r="P880" s="1"/>
  <c r="P686"/>
  <c r="P881" s="1"/>
  <c r="P687"/>
  <c r="P882" s="1"/>
  <c r="P688"/>
  <c r="P883" s="1"/>
  <c r="P689"/>
  <c r="P884" s="1"/>
  <c r="P690"/>
  <c r="P885" s="1"/>
  <c r="P691"/>
  <c r="P886" s="1"/>
  <c r="P692"/>
  <c r="P887" s="1"/>
  <c r="P693"/>
  <c r="P888" s="1"/>
  <c r="P694"/>
  <c r="P889" s="1"/>
  <c r="P695"/>
  <c r="P890" s="1"/>
  <c r="P696"/>
  <c r="P891" s="1"/>
  <c r="P697"/>
  <c r="P892" s="1"/>
  <c r="P698"/>
  <c r="P893" s="1"/>
  <c r="P699"/>
  <c r="P894" s="1"/>
  <c r="P700"/>
  <c r="P895" s="1"/>
  <c r="P701"/>
  <c r="P896" s="1"/>
  <c r="P702"/>
  <c r="P897" s="1"/>
  <c r="P703"/>
  <c r="P898" s="1"/>
  <c r="P704"/>
  <c r="P899" s="1"/>
  <c r="P705"/>
  <c r="P900" s="1"/>
  <c r="P706"/>
  <c r="P901" s="1"/>
  <c r="P707"/>
  <c r="P902" s="1"/>
  <c r="P708"/>
  <c r="P903" s="1"/>
  <c r="P709"/>
  <c r="P904" s="1"/>
  <c r="P710"/>
  <c r="P905" s="1"/>
  <c r="P711"/>
  <c r="P906" s="1"/>
  <c r="P712"/>
  <c r="P907" s="1"/>
  <c r="P713"/>
  <c r="P908" s="1"/>
  <c r="P714"/>
  <c r="P909" s="1"/>
  <c r="P715"/>
  <c r="P910" s="1"/>
  <c r="P716"/>
  <c r="P911" s="1"/>
  <c r="P717"/>
  <c r="P912" s="1"/>
  <c r="P718"/>
  <c r="P913" s="1"/>
  <c r="P719"/>
  <c r="P914" s="1"/>
  <c r="P720"/>
  <c r="P915" s="1"/>
  <c r="P721"/>
  <c r="P916" s="1"/>
  <c r="P722"/>
  <c r="P917" s="1"/>
  <c r="P723"/>
  <c r="P918" s="1"/>
  <c r="P724"/>
  <c r="P919" s="1"/>
  <c r="P725"/>
  <c r="P920" s="1"/>
  <c r="P726"/>
  <c r="P921" s="1"/>
  <c r="P727"/>
  <c r="P922" s="1"/>
  <c r="P728"/>
  <c r="P923" s="1"/>
  <c r="P729"/>
  <c r="P924" s="1"/>
  <c r="P730"/>
  <c r="P925" s="1"/>
  <c r="P731"/>
  <c r="P926" s="1"/>
  <c r="P732"/>
  <c r="P927" s="1"/>
  <c r="P733"/>
  <c r="P928" s="1"/>
  <c r="P734"/>
  <c r="P929" s="1"/>
  <c r="P735"/>
  <c r="P930" s="1"/>
  <c r="P736"/>
  <c r="P931" s="1"/>
  <c r="P737"/>
  <c r="P932" s="1"/>
  <c r="P738"/>
  <c r="P933" s="1"/>
  <c r="P739"/>
  <c r="P934" s="1"/>
  <c r="P740"/>
  <c r="P935" s="1"/>
  <c r="P741"/>
  <c r="P936" s="1"/>
  <c r="P742"/>
  <c r="P937" s="1"/>
  <c r="P743"/>
  <c r="P938" s="1"/>
  <c r="P744"/>
  <c r="P939" s="1"/>
  <c r="P745"/>
  <c r="P940" s="1"/>
  <c r="P746"/>
  <c r="P941" s="1"/>
  <c r="P747"/>
  <c r="P942" s="1"/>
  <c r="P748"/>
  <c r="P943" s="1"/>
  <c r="P749"/>
  <c r="P944" s="1"/>
  <c r="P750"/>
  <c r="P945" s="1"/>
  <c r="P751"/>
  <c r="P946" s="1"/>
  <c r="P752"/>
  <c r="P947" s="1"/>
  <c r="P753"/>
  <c r="P948" s="1"/>
  <c r="P754"/>
  <c r="P949" s="1"/>
  <c r="P755"/>
  <c r="P950" s="1"/>
  <c r="P756"/>
  <c r="P951" s="1"/>
  <c r="P757"/>
  <c r="P952" s="1"/>
  <c r="P758"/>
  <c r="P953" s="1"/>
  <c r="P759"/>
  <c r="P954" s="1"/>
  <c r="P760"/>
  <c r="P955" s="1"/>
  <c r="P761"/>
  <c r="P956" s="1"/>
  <c r="P762"/>
  <c r="P957" s="1"/>
  <c r="P763"/>
  <c r="P958" s="1"/>
  <c r="P764"/>
  <c r="P959" s="1"/>
  <c r="P765"/>
  <c r="P960" s="1"/>
  <c r="P766"/>
  <c r="P961" s="1"/>
  <c r="P767"/>
  <c r="P962" s="1"/>
  <c r="P768"/>
  <c r="P963" s="1"/>
  <c r="P769"/>
  <c r="P964" s="1"/>
  <c r="P770"/>
  <c r="P965" s="1"/>
  <c r="P771"/>
  <c r="P966" s="1"/>
  <c r="P772"/>
  <c r="P967" s="1"/>
  <c r="P773"/>
  <c r="P968" s="1"/>
  <c r="P774"/>
  <c r="P969" s="1"/>
  <c r="P775"/>
  <c r="P970" s="1"/>
  <c r="P776"/>
  <c r="P971" s="1"/>
  <c r="P777"/>
  <c r="P972" s="1"/>
  <c r="P778"/>
  <c r="P973" s="1"/>
  <c r="P779"/>
  <c r="P974" s="1"/>
  <c r="L197"/>
  <c r="L590"/>
  <c r="L785" s="1"/>
  <c r="L591"/>
  <c r="L786" s="1"/>
  <c r="L593"/>
  <c r="L788" s="1"/>
  <c r="L592"/>
  <c r="L787" s="1"/>
  <c r="L594"/>
  <c r="L789" s="1"/>
  <c r="L596"/>
  <c r="L791" s="1"/>
  <c r="L595"/>
  <c r="L790" s="1"/>
  <c r="L597"/>
  <c r="L792" s="1"/>
  <c r="L598"/>
  <c r="L793" s="1"/>
  <c r="L599"/>
  <c r="L794" s="1"/>
  <c r="L600"/>
  <c r="L795" s="1"/>
  <c r="L601"/>
  <c r="L796" s="1"/>
  <c r="L602"/>
  <c r="L797" s="1"/>
  <c r="L603"/>
  <c r="L798" s="1"/>
  <c r="L604"/>
  <c r="L799" s="1"/>
  <c r="L605"/>
  <c r="L800" s="1"/>
  <c r="L606"/>
  <c r="L801" s="1"/>
  <c r="L607"/>
  <c r="L802" s="1"/>
  <c r="L608"/>
  <c r="L803" s="1"/>
  <c r="L609"/>
  <c r="L804" s="1"/>
  <c r="L610"/>
  <c r="L805" s="1"/>
  <c r="L611"/>
  <c r="L806" s="1"/>
  <c r="L612"/>
  <c r="L807" s="1"/>
  <c r="L613"/>
  <c r="L808" s="1"/>
  <c r="L614"/>
  <c r="L809" s="1"/>
  <c r="L615"/>
  <c r="L810" s="1"/>
  <c r="L616"/>
  <c r="L811" s="1"/>
  <c r="L617"/>
  <c r="L812" s="1"/>
  <c r="L618"/>
  <c r="L813" s="1"/>
  <c r="L619"/>
  <c r="L814" s="1"/>
  <c r="L620"/>
  <c r="L815" s="1"/>
  <c r="L621"/>
  <c r="L816" s="1"/>
  <c r="L622"/>
  <c r="L817" s="1"/>
  <c r="L623"/>
  <c r="L818" s="1"/>
  <c r="L624"/>
  <c r="L819" s="1"/>
  <c r="L625"/>
  <c r="L820" s="1"/>
  <c r="L626"/>
  <c r="L821" s="1"/>
  <c r="L627"/>
  <c r="L822" s="1"/>
  <c r="L628"/>
  <c r="L823" s="1"/>
  <c r="L629"/>
  <c r="L824" s="1"/>
  <c r="L630"/>
  <c r="L825" s="1"/>
  <c r="L631"/>
  <c r="L826" s="1"/>
  <c r="L632"/>
  <c r="L827" s="1"/>
  <c r="L633"/>
  <c r="L828" s="1"/>
  <c r="L634"/>
  <c r="L829" s="1"/>
  <c r="L635"/>
  <c r="L830" s="1"/>
  <c r="L636"/>
  <c r="L831" s="1"/>
  <c r="L637"/>
  <c r="L832" s="1"/>
  <c r="L638"/>
  <c r="L833" s="1"/>
  <c r="L639"/>
  <c r="L834" s="1"/>
  <c r="L640"/>
  <c r="L835" s="1"/>
  <c r="L641"/>
  <c r="L836" s="1"/>
  <c r="L642"/>
  <c r="L837" s="1"/>
  <c r="L643"/>
  <c r="L838" s="1"/>
  <c r="L644"/>
  <c r="L839" s="1"/>
  <c r="L645"/>
  <c r="L840" s="1"/>
  <c r="L646"/>
  <c r="L841" s="1"/>
  <c r="L647"/>
  <c r="L842" s="1"/>
  <c r="L648"/>
  <c r="L843" s="1"/>
  <c r="L649"/>
  <c r="L844" s="1"/>
  <c r="L650"/>
  <c r="L845" s="1"/>
  <c r="L651"/>
  <c r="L846" s="1"/>
  <c r="L652"/>
  <c r="L847" s="1"/>
  <c r="L653"/>
  <c r="L848" s="1"/>
  <c r="L654"/>
  <c r="L849" s="1"/>
  <c r="L655"/>
  <c r="L850" s="1"/>
  <c r="L656"/>
  <c r="L851" s="1"/>
  <c r="L657"/>
  <c r="L852" s="1"/>
  <c r="L658"/>
  <c r="L853" s="1"/>
  <c r="L659"/>
  <c r="L854" s="1"/>
  <c r="L660"/>
  <c r="L855" s="1"/>
  <c r="L661"/>
  <c r="L856" s="1"/>
  <c r="L662"/>
  <c r="L857" s="1"/>
  <c r="L663"/>
  <c r="L858" s="1"/>
  <c r="L664"/>
  <c r="L859" s="1"/>
  <c r="L665"/>
  <c r="L860" s="1"/>
  <c r="L666"/>
  <c r="L861" s="1"/>
  <c r="L667"/>
  <c r="L862" s="1"/>
  <c r="L668"/>
  <c r="L863" s="1"/>
  <c r="L669"/>
  <c r="L864" s="1"/>
  <c r="L670"/>
  <c r="L865" s="1"/>
  <c r="L671"/>
  <c r="L866" s="1"/>
  <c r="L672"/>
  <c r="L867" s="1"/>
  <c r="L673"/>
  <c r="L868" s="1"/>
  <c r="L674"/>
  <c r="L869" s="1"/>
  <c r="L675"/>
  <c r="L870" s="1"/>
  <c r="L676"/>
  <c r="L871" s="1"/>
  <c r="L677"/>
  <c r="L872" s="1"/>
  <c r="L678"/>
  <c r="L873" s="1"/>
  <c r="L679"/>
  <c r="L874" s="1"/>
  <c r="L680"/>
  <c r="L875" s="1"/>
  <c r="L681"/>
  <c r="L876" s="1"/>
  <c r="L682"/>
  <c r="L877" s="1"/>
  <c r="L683"/>
  <c r="L878" s="1"/>
  <c r="L684"/>
  <c r="L879" s="1"/>
  <c r="L685"/>
  <c r="L880" s="1"/>
  <c r="L686"/>
  <c r="L881" s="1"/>
  <c r="L687"/>
  <c r="L882" s="1"/>
  <c r="L688"/>
  <c r="L883" s="1"/>
  <c r="L689"/>
  <c r="L884" s="1"/>
  <c r="L690"/>
  <c r="L885" s="1"/>
  <c r="L691"/>
  <c r="L886" s="1"/>
  <c r="L692"/>
  <c r="L887" s="1"/>
  <c r="L693"/>
  <c r="L888" s="1"/>
  <c r="L694"/>
  <c r="L889" s="1"/>
  <c r="L695"/>
  <c r="L890" s="1"/>
  <c r="L696"/>
  <c r="L891" s="1"/>
  <c r="L697"/>
  <c r="L892" s="1"/>
  <c r="L698"/>
  <c r="L893" s="1"/>
  <c r="L699"/>
  <c r="L894" s="1"/>
  <c r="L700"/>
  <c r="L895" s="1"/>
  <c r="L701"/>
  <c r="L896" s="1"/>
  <c r="L702"/>
  <c r="L897" s="1"/>
  <c r="L703"/>
  <c r="L898" s="1"/>
  <c r="L704"/>
  <c r="L899" s="1"/>
  <c r="L705"/>
  <c r="L900" s="1"/>
  <c r="L706"/>
  <c r="L901" s="1"/>
  <c r="L707"/>
  <c r="L902" s="1"/>
  <c r="L708"/>
  <c r="L903" s="1"/>
  <c r="L709"/>
  <c r="L904" s="1"/>
  <c r="L710"/>
  <c r="L905" s="1"/>
  <c r="L711"/>
  <c r="L906" s="1"/>
  <c r="L712"/>
  <c r="L907" s="1"/>
  <c r="L713"/>
  <c r="L908" s="1"/>
  <c r="L714"/>
  <c r="L909" s="1"/>
  <c r="L715"/>
  <c r="L910" s="1"/>
  <c r="L716"/>
  <c r="L911" s="1"/>
  <c r="L717"/>
  <c r="L912" s="1"/>
  <c r="L718"/>
  <c r="L913" s="1"/>
  <c r="L719"/>
  <c r="L914" s="1"/>
  <c r="L720"/>
  <c r="L915" s="1"/>
  <c r="L721"/>
  <c r="L916" s="1"/>
  <c r="L722"/>
  <c r="L917" s="1"/>
  <c r="L723"/>
  <c r="L918" s="1"/>
  <c r="L724"/>
  <c r="L919" s="1"/>
  <c r="L725"/>
  <c r="L920" s="1"/>
  <c r="L726"/>
  <c r="L921" s="1"/>
  <c r="L727"/>
  <c r="L922" s="1"/>
  <c r="L728"/>
  <c r="L923" s="1"/>
  <c r="L729"/>
  <c r="L924" s="1"/>
  <c r="L730"/>
  <c r="L925" s="1"/>
  <c r="L731"/>
  <c r="L926" s="1"/>
  <c r="L732"/>
  <c r="L927" s="1"/>
  <c r="L733"/>
  <c r="L928" s="1"/>
  <c r="L734"/>
  <c r="L929" s="1"/>
  <c r="L735"/>
  <c r="L930" s="1"/>
  <c r="L736"/>
  <c r="L931" s="1"/>
  <c r="L737"/>
  <c r="L932" s="1"/>
  <c r="L738"/>
  <c r="L933" s="1"/>
  <c r="L739"/>
  <c r="L934" s="1"/>
  <c r="L740"/>
  <c r="L935" s="1"/>
  <c r="L741"/>
  <c r="L936" s="1"/>
  <c r="L742"/>
  <c r="L937" s="1"/>
  <c r="L743"/>
  <c r="L938" s="1"/>
  <c r="L744"/>
  <c r="L939" s="1"/>
  <c r="L745"/>
  <c r="L940" s="1"/>
  <c r="L746"/>
  <c r="L941" s="1"/>
  <c r="L747"/>
  <c r="L942" s="1"/>
  <c r="L748"/>
  <c r="L943" s="1"/>
  <c r="L749"/>
  <c r="L944" s="1"/>
  <c r="L750"/>
  <c r="L945" s="1"/>
  <c r="L751"/>
  <c r="L946" s="1"/>
  <c r="L752"/>
  <c r="L947" s="1"/>
  <c r="L753"/>
  <c r="L948" s="1"/>
  <c r="L754"/>
  <c r="L949" s="1"/>
  <c r="L755"/>
  <c r="L950" s="1"/>
  <c r="L756"/>
  <c r="L951" s="1"/>
  <c r="L757"/>
  <c r="L952" s="1"/>
  <c r="L758"/>
  <c r="L953" s="1"/>
  <c r="L759"/>
  <c r="L954" s="1"/>
  <c r="L760"/>
  <c r="L955" s="1"/>
  <c r="L761"/>
  <c r="L956" s="1"/>
  <c r="L762"/>
  <c r="L957" s="1"/>
  <c r="L763"/>
  <c r="L958" s="1"/>
  <c r="L764"/>
  <c r="L959" s="1"/>
  <c r="L765"/>
  <c r="L960" s="1"/>
  <c r="L766"/>
  <c r="L961" s="1"/>
  <c r="L767"/>
  <c r="L962" s="1"/>
  <c r="L768"/>
  <c r="L963" s="1"/>
  <c r="L769"/>
  <c r="L964" s="1"/>
  <c r="L770"/>
  <c r="L965" s="1"/>
  <c r="L771"/>
  <c r="L966" s="1"/>
  <c r="L772"/>
  <c r="L967" s="1"/>
  <c r="L773"/>
  <c r="L968" s="1"/>
  <c r="L774"/>
  <c r="L969" s="1"/>
  <c r="L775"/>
  <c r="L970" s="1"/>
  <c r="L776"/>
  <c r="L971" s="1"/>
  <c r="L777"/>
  <c r="L972" s="1"/>
  <c r="L778"/>
  <c r="L973" s="1"/>
  <c r="L779"/>
  <c r="L974" s="1"/>
  <c r="H197"/>
  <c r="H590"/>
  <c r="H785" s="1"/>
  <c r="H591"/>
  <c r="H786" s="1"/>
  <c r="H593"/>
  <c r="H788" s="1"/>
  <c r="H592"/>
  <c r="H787" s="1"/>
  <c r="H594"/>
  <c r="H789" s="1"/>
  <c r="H596"/>
  <c r="H791" s="1"/>
  <c r="H595"/>
  <c r="H790" s="1"/>
  <c r="H597"/>
  <c r="H792" s="1"/>
  <c r="H598"/>
  <c r="H793" s="1"/>
  <c r="H599"/>
  <c r="H794" s="1"/>
  <c r="H600"/>
  <c r="H795" s="1"/>
  <c r="H601"/>
  <c r="H796" s="1"/>
  <c r="H602"/>
  <c r="H797" s="1"/>
  <c r="H603"/>
  <c r="H798" s="1"/>
  <c r="H604"/>
  <c r="H799" s="1"/>
  <c r="H605"/>
  <c r="H800" s="1"/>
  <c r="H606"/>
  <c r="H801" s="1"/>
  <c r="H607"/>
  <c r="H802" s="1"/>
  <c r="H608"/>
  <c r="H803" s="1"/>
  <c r="H609"/>
  <c r="H804" s="1"/>
  <c r="H610"/>
  <c r="H805" s="1"/>
  <c r="H611"/>
  <c r="H806" s="1"/>
  <c r="H612"/>
  <c r="H807" s="1"/>
  <c r="H613"/>
  <c r="H808" s="1"/>
  <c r="H614"/>
  <c r="H809" s="1"/>
  <c r="H615"/>
  <c r="H810" s="1"/>
  <c r="H616"/>
  <c r="H811" s="1"/>
  <c r="H617"/>
  <c r="H812" s="1"/>
  <c r="H618"/>
  <c r="H813" s="1"/>
  <c r="H619"/>
  <c r="H814" s="1"/>
  <c r="H620"/>
  <c r="H815" s="1"/>
  <c r="H621"/>
  <c r="H816" s="1"/>
  <c r="H622"/>
  <c r="H817" s="1"/>
  <c r="H623"/>
  <c r="H818" s="1"/>
  <c r="H624"/>
  <c r="H819" s="1"/>
  <c r="H625"/>
  <c r="H820" s="1"/>
  <c r="H626"/>
  <c r="H821" s="1"/>
  <c r="H627"/>
  <c r="H822" s="1"/>
  <c r="H628"/>
  <c r="H823" s="1"/>
  <c r="H629"/>
  <c r="H824" s="1"/>
  <c r="H630"/>
  <c r="H825" s="1"/>
  <c r="H631"/>
  <c r="H826" s="1"/>
  <c r="H632"/>
  <c r="H827" s="1"/>
  <c r="H633"/>
  <c r="H828" s="1"/>
  <c r="H634"/>
  <c r="H829" s="1"/>
  <c r="H635"/>
  <c r="H830" s="1"/>
  <c r="H636"/>
  <c r="H831" s="1"/>
  <c r="H637"/>
  <c r="H832" s="1"/>
  <c r="H638"/>
  <c r="H833" s="1"/>
  <c r="H639"/>
  <c r="H834" s="1"/>
  <c r="H640"/>
  <c r="H835" s="1"/>
  <c r="H641"/>
  <c r="H642"/>
  <c r="H837" s="1"/>
  <c r="H643"/>
  <c r="H838" s="1"/>
  <c r="H644"/>
  <c r="H839" s="1"/>
  <c r="H645"/>
  <c r="H840" s="1"/>
  <c r="H646"/>
  <c r="H841" s="1"/>
  <c r="H647"/>
  <c r="H648"/>
  <c r="H843" s="1"/>
  <c r="H649"/>
  <c r="H844" s="1"/>
  <c r="H650"/>
  <c r="H845" s="1"/>
  <c r="H651"/>
  <c r="H846" s="1"/>
  <c r="H652"/>
  <c r="H847" s="1"/>
  <c r="H653"/>
  <c r="H848" s="1"/>
  <c r="H654"/>
  <c r="H849" s="1"/>
  <c r="H655"/>
  <c r="H850" s="1"/>
  <c r="H656"/>
  <c r="H851" s="1"/>
  <c r="H657"/>
  <c r="H852" s="1"/>
  <c r="H658"/>
  <c r="H853" s="1"/>
  <c r="H659"/>
  <c r="H854" s="1"/>
  <c r="H660"/>
  <c r="H855" s="1"/>
  <c r="H661"/>
  <c r="H856" s="1"/>
  <c r="H662"/>
  <c r="H857" s="1"/>
  <c r="H663"/>
  <c r="H858" s="1"/>
  <c r="H664"/>
  <c r="H859" s="1"/>
  <c r="H665"/>
  <c r="H860" s="1"/>
  <c r="H666"/>
  <c r="H861" s="1"/>
  <c r="H667"/>
  <c r="H862" s="1"/>
  <c r="H668"/>
  <c r="H863" s="1"/>
  <c r="H669"/>
  <c r="H864" s="1"/>
  <c r="H670"/>
  <c r="H865" s="1"/>
  <c r="H671"/>
  <c r="H866" s="1"/>
  <c r="H672"/>
  <c r="H867" s="1"/>
  <c r="H673"/>
  <c r="H868" s="1"/>
  <c r="H674"/>
  <c r="H869" s="1"/>
  <c r="H675"/>
  <c r="H676"/>
  <c r="H871" s="1"/>
  <c r="H677"/>
  <c r="H872" s="1"/>
  <c r="H678"/>
  <c r="H873" s="1"/>
  <c r="H679"/>
  <c r="H874" s="1"/>
  <c r="H680"/>
  <c r="H875" s="1"/>
  <c r="H681"/>
  <c r="H876" s="1"/>
  <c r="H682"/>
  <c r="H877" s="1"/>
  <c r="H683"/>
  <c r="H684"/>
  <c r="H879" s="1"/>
  <c r="H685"/>
  <c r="H880" s="1"/>
  <c r="H686"/>
  <c r="H881" s="1"/>
  <c r="H687"/>
  <c r="H882" s="1"/>
  <c r="H688"/>
  <c r="H883" s="1"/>
  <c r="H689"/>
  <c r="H884" s="1"/>
  <c r="H690"/>
  <c r="H885" s="1"/>
  <c r="H691"/>
  <c r="H886" s="1"/>
  <c r="H692"/>
  <c r="H887" s="1"/>
  <c r="H693"/>
  <c r="H888" s="1"/>
  <c r="H694"/>
  <c r="H889" s="1"/>
  <c r="H695"/>
  <c r="H890" s="1"/>
  <c r="H696"/>
  <c r="H891" s="1"/>
  <c r="H697"/>
  <c r="H892" s="1"/>
  <c r="H698"/>
  <c r="H893" s="1"/>
  <c r="H699"/>
  <c r="H894" s="1"/>
  <c r="H700"/>
  <c r="H895" s="1"/>
  <c r="H701"/>
  <c r="H896" s="1"/>
  <c r="H702"/>
  <c r="H897" s="1"/>
  <c r="H703"/>
  <c r="H898" s="1"/>
  <c r="H704"/>
  <c r="H899" s="1"/>
  <c r="H705"/>
  <c r="H900" s="1"/>
  <c r="H706"/>
  <c r="H901" s="1"/>
  <c r="H707"/>
  <c r="H902" s="1"/>
  <c r="H708"/>
  <c r="H903" s="1"/>
  <c r="H709"/>
  <c r="H904" s="1"/>
  <c r="H710"/>
  <c r="H905" s="1"/>
  <c r="H711"/>
  <c r="H906" s="1"/>
  <c r="H712"/>
  <c r="H907" s="1"/>
  <c r="H713"/>
  <c r="H908" s="1"/>
  <c r="H714"/>
  <c r="H909" s="1"/>
  <c r="H715"/>
  <c r="H910" s="1"/>
  <c r="H716"/>
  <c r="H911" s="1"/>
  <c r="H717"/>
  <c r="H912" s="1"/>
  <c r="H718"/>
  <c r="H913" s="1"/>
  <c r="H719"/>
  <c r="H914" s="1"/>
  <c r="H720"/>
  <c r="H915" s="1"/>
  <c r="H721"/>
  <c r="H916" s="1"/>
  <c r="H722"/>
  <c r="H917" s="1"/>
  <c r="H723"/>
  <c r="H918" s="1"/>
  <c r="H724"/>
  <c r="H919" s="1"/>
  <c r="H725"/>
  <c r="H920" s="1"/>
  <c r="H726"/>
  <c r="H921" s="1"/>
  <c r="H727"/>
  <c r="H922" s="1"/>
  <c r="H728"/>
  <c r="H923" s="1"/>
  <c r="H729"/>
  <c r="H924" s="1"/>
  <c r="H730"/>
  <c r="H925" s="1"/>
  <c r="H731"/>
  <c r="H926" s="1"/>
  <c r="H732"/>
  <c r="H927" s="1"/>
  <c r="H733"/>
  <c r="H928" s="1"/>
  <c r="H734"/>
  <c r="H929" s="1"/>
  <c r="H735"/>
  <c r="H930" s="1"/>
  <c r="H736"/>
  <c r="H931" s="1"/>
  <c r="H737"/>
  <c r="H932" s="1"/>
  <c r="H738"/>
  <c r="H933" s="1"/>
  <c r="H739"/>
  <c r="H934" s="1"/>
  <c r="H740"/>
  <c r="H935" s="1"/>
  <c r="H741"/>
  <c r="H936" s="1"/>
  <c r="H742"/>
  <c r="H937" s="1"/>
  <c r="H743"/>
  <c r="H938" s="1"/>
  <c r="H744"/>
  <c r="H939" s="1"/>
  <c r="H745"/>
  <c r="H940" s="1"/>
  <c r="H746"/>
  <c r="H941" s="1"/>
  <c r="H747"/>
  <c r="H942" s="1"/>
  <c r="H748"/>
  <c r="H943" s="1"/>
  <c r="H749"/>
  <c r="H944" s="1"/>
  <c r="H750"/>
  <c r="H945" s="1"/>
  <c r="H751"/>
  <c r="H946" s="1"/>
  <c r="H752"/>
  <c r="H947" s="1"/>
  <c r="H753"/>
  <c r="H948" s="1"/>
  <c r="H754"/>
  <c r="H949" s="1"/>
  <c r="H755"/>
  <c r="H950" s="1"/>
  <c r="H756"/>
  <c r="H951" s="1"/>
  <c r="H757"/>
  <c r="H952" s="1"/>
  <c r="H758"/>
  <c r="H953" s="1"/>
  <c r="H759"/>
  <c r="H954" s="1"/>
  <c r="H760"/>
  <c r="H955" s="1"/>
  <c r="H761"/>
  <c r="H956" s="1"/>
  <c r="H762"/>
  <c r="H957" s="1"/>
  <c r="H763"/>
  <c r="H958" s="1"/>
  <c r="H764"/>
  <c r="H959" s="1"/>
  <c r="H765"/>
  <c r="H960" s="1"/>
  <c r="H766"/>
  <c r="H961" s="1"/>
  <c r="H767"/>
  <c r="H962" s="1"/>
  <c r="H768"/>
  <c r="H963" s="1"/>
  <c r="H769"/>
  <c r="H964" s="1"/>
  <c r="H770"/>
  <c r="H965" s="1"/>
  <c r="H771"/>
  <c r="H966" s="1"/>
  <c r="H772"/>
  <c r="H967" s="1"/>
  <c r="H773"/>
  <c r="H968" s="1"/>
  <c r="H774"/>
  <c r="H969" s="1"/>
  <c r="H775"/>
  <c r="H970" s="1"/>
  <c r="H776"/>
  <c r="H971" s="1"/>
  <c r="H777"/>
  <c r="H972" s="1"/>
  <c r="H778"/>
  <c r="H973" s="1"/>
  <c r="H779"/>
  <c r="H974" s="1"/>
  <c r="BF197"/>
  <c r="BF591"/>
  <c r="BF590"/>
  <c r="BF592"/>
  <c r="BF594"/>
  <c r="BF593"/>
  <c r="BF596"/>
  <c r="BF595"/>
  <c r="BF597"/>
  <c r="BF598"/>
  <c r="BF599"/>
  <c r="BF600"/>
  <c r="BF601"/>
  <c r="BF602"/>
  <c r="BF603"/>
  <c r="BF604"/>
  <c r="BF605"/>
  <c r="BF606"/>
  <c r="BF607"/>
  <c r="BF608"/>
  <c r="BF609"/>
  <c r="BF610"/>
  <c r="BF611"/>
  <c r="BF612"/>
  <c r="BF613"/>
  <c r="BF614"/>
  <c r="BF615"/>
  <c r="BF616"/>
  <c r="BF617"/>
  <c r="BF618"/>
  <c r="BF619"/>
  <c r="BF620"/>
  <c r="BF621"/>
  <c r="BF622"/>
  <c r="BF623"/>
  <c r="BF624"/>
  <c r="BF625"/>
  <c r="BF626"/>
  <c r="BF627"/>
  <c r="BF628"/>
  <c r="BF629"/>
  <c r="BF630"/>
  <c r="BF631"/>
  <c r="BF632"/>
  <c r="BF633"/>
  <c r="BF634"/>
  <c r="BF635"/>
  <c r="BF636"/>
  <c r="BF637"/>
  <c r="BF638"/>
  <c r="BF639"/>
  <c r="BF640"/>
  <c r="BF641"/>
  <c r="BF642"/>
  <c r="BF643"/>
  <c r="BF644"/>
  <c r="BF645"/>
  <c r="BF646"/>
  <c r="BF647"/>
  <c r="BF648"/>
  <c r="BF649"/>
  <c r="BF650"/>
  <c r="BF651"/>
  <c r="BF652"/>
  <c r="BF653"/>
  <c r="BF654"/>
  <c r="BF655"/>
  <c r="BF656"/>
  <c r="BF657"/>
  <c r="BF658"/>
  <c r="BF659"/>
  <c r="BF660"/>
  <c r="BF661"/>
  <c r="BF662"/>
  <c r="BF663"/>
  <c r="BF664"/>
  <c r="BF665"/>
  <c r="BF666"/>
  <c r="BF667"/>
  <c r="BF668"/>
  <c r="BF669"/>
  <c r="BF670"/>
  <c r="BF671"/>
  <c r="BF672"/>
  <c r="BF673"/>
  <c r="BF674"/>
  <c r="BF675"/>
  <c r="BF676"/>
  <c r="BF677"/>
  <c r="BF678"/>
  <c r="BF679"/>
  <c r="BF680"/>
  <c r="BF681"/>
  <c r="BF682"/>
  <c r="BF683"/>
  <c r="BF684"/>
  <c r="BF685"/>
  <c r="BF686"/>
  <c r="BF687"/>
  <c r="BF688"/>
  <c r="BF689"/>
  <c r="BF690"/>
  <c r="BF691"/>
  <c r="BF692"/>
  <c r="BF693"/>
  <c r="BF694"/>
  <c r="BF695"/>
  <c r="BF696"/>
  <c r="BF697"/>
  <c r="BF698"/>
  <c r="BF699"/>
  <c r="BF700"/>
  <c r="BF701"/>
  <c r="BF702"/>
  <c r="BF703"/>
  <c r="BF704"/>
  <c r="BF705"/>
  <c r="BF706"/>
  <c r="BF707"/>
  <c r="BF708"/>
  <c r="BF709"/>
  <c r="BF710"/>
  <c r="BF711"/>
  <c r="BF712"/>
  <c r="BF713"/>
  <c r="BF714"/>
  <c r="BF715"/>
  <c r="BF716"/>
  <c r="BF717"/>
  <c r="BF718"/>
  <c r="BF719"/>
  <c r="BF720"/>
  <c r="BF721"/>
  <c r="BF722"/>
  <c r="BF723"/>
  <c r="BF724"/>
  <c r="BF725"/>
  <c r="BF726"/>
  <c r="BF727"/>
  <c r="BF728"/>
  <c r="BF729"/>
  <c r="BF730"/>
  <c r="BF731"/>
  <c r="BF732"/>
  <c r="BF733"/>
  <c r="BF734"/>
  <c r="BF735"/>
  <c r="BF736"/>
  <c r="BF737"/>
  <c r="BF738"/>
  <c r="BF739"/>
  <c r="BF740"/>
  <c r="BF741"/>
  <c r="BF742"/>
  <c r="BF743"/>
  <c r="BF744"/>
  <c r="BF745"/>
  <c r="BF746"/>
  <c r="BF747"/>
  <c r="BF748"/>
  <c r="BF749"/>
  <c r="BF944" s="1"/>
  <c r="BF750"/>
  <c r="BF945" s="1"/>
  <c r="BF751"/>
  <c r="BF946" s="1"/>
  <c r="BF752"/>
  <c r="BF947" s="1"/>
  <c r="BF753"/>
  <c r="BF948" s="1"/>
  <c r="BF754"/>
  <c r="BF949" s="1"/>
  <c r="BF755"/>
  <c r="BF950" s="1"/>
  <c r="BF756"/>
  <c r="BF951" s="1"/>
  <c r="BF757"/>
  <c r="BF952" s="1"/>
  <c r="BF758"/>
  <c r="BF953" s="1"/>
  <c r="BF759"/>
  <c r="BF954" s="1"/>
  <c r="BF760"/>
  <c r="BF955" s="1"/>
  <c r="BF761"/>
  <c r="BF956" s="1"/>
  <c r="BF762"/>
  <c r="BF957" s="1"/>
  <c r="BF763"/>
  <c r="BF958" s="1"/>
  <c r="BF764"/>
  <c r="BF959" s="1"/>
  <c r="BF765"/>
  <c r="BF960" s="1"/>
  <c r="BF766"/>
  <c r="BF961" s="1"/>
  <c r="BF767"/>
  <c r="BF962" s="1"/>
  <c r="BF768"/>
  <c r="BF963" s="1"/>
  <c r="BF769"/>
  <c r="BF964" s="1"/>
  <c r="BF770"/>
  <c r="BF965" s="1"/>
  <c r="BF771"/>
  <c r="BF966" s="1"/>
  <c r="BF772"/>
  <c r="BF967" s="1"/>
  <c r="BF773"/>
  <c r="BF968" s="1"/>
  <c r="BF774"/>
  <c r="BF969" s="1"/>
  <c r="BF775"/>
  <c r="BF970" s="1"/>
  <c r="BF776"/>
  <c r="BF971" s="1"/>
  <c r="BF777"/>
  <c r="BF972" s="1"/>
  <c r="BF778"/>
  <c r="BF973" s="1"/>
  <c r="BF779"/>
  <c r="BF974" s="1"/>
  <c r="BB197"/>
  <c r="BB591"/>
  <c r="BB590"/>
  <c r="BB592"/>
  <c r="BB594"/>
  <c r="BB593"/>
  <c r="BB595"/>
  <c r="BB596"/>
  <c r="BB597"/>
  <c r="BB598"/>
  <c r="BB599"/>
  <c r="BB600"/>
  <c r="BB601"/>
  <c r="BB602"/>
  <c r="BB603"/>
  <c r="BB604"/>
  <c r="BB605"/>
  <c r="BB606"/>
  <c r="BB607"/>
  <c r="BB608"/>
  <c r="BB609"/>
  <c r="BB610"/>
  <c r="BB611"/>
  <c r="BB612"/>
  <c r="BB613"/>
  <c r="BB614"/>
  <c r="BB615"/>
  <c r="BB616"/>
  <c r="BB617"/>
  <c r="BB618"/>
  <c r="BB619"/>
  <c r="BB620"/>
  <c r="BB621"/>
  <c r="BB622"/>
  <c r="BB623"/>
  <c r="BB624"/>
  <c r="BB625"/>
  <c r="BB626"/>
  <c r="BB627"/>
  <c r="BB628"/>
  <c r="BB629"/>
  <c r="BB630"/>
  <c r="BB631"/>
  <c r="BB632"/>
  <c r="BB633"/>
  <c r="BB634"/>
  <c r="BB635"/>
  <c r="BB636"/>
  <c r="BB637"/>
  <c r="BB638"/>
  <c r="BB639"/>
  <c r="BB640"/>
  <c r="BB641"/>
  <c r="BB642"/>
  <c r="BB643"/>
  <c r="BB644"/>
  <c r="BB645"/>
  <c r="BB646"/>
  <c r="BB647"/>
  <c r="BB648"/>
  <c r="BB649"/>
  <c r="BB650"/>
  <c r="BB651"/>
  <c r="BB652"/>
  <c r="BB653"/>
  <c r="BB654"/>
  <c r="BB655"/>
  <c r="BB656"/>
  <c r="BB657"/>
  <c r="BB658"/>
  <c r="BB659"/>
  <c r="BB660"/>
  <c r="BB661"/>
  <c r="BB662"/>
  <c r="BB663"/>
  <c r="BB664"/>
  <c r="BB665"/>
  <c r="BB666"/>
  <c r="BB667"/>
  <c r="BB668"/>
  <c r="BB669"/>
  <c r="BB670"/>
  <c r="BB671"/>
  <c r="BB672"/>
  <c r="BB673"/>
  <c r="BB674"/>
  <c r="BB675"/>
  <c r="BB676"/>
  <c r="BB677"/>
  <c r="BB678"/>
  <c r="BB679"/>
  <c r="BB680"/>
  <c r="BB681"/>
  <c r="BB682"/>
  <c r="BB683"/>
  <c r="BB684"/>
  <c r="BB685"/>
  <c r="BB686"/>
  <c r="BB687"/>
  <c r="BB688"/>
  <c r="BB689"/>
  <c r="BB690"/>
  <c r="BB691"/>
  <c r="BB692"/>
  <c r="BB693"/>
  <c r="BB694"/>
  <c r="BB695"/>
  <c r="BB696"/>
  <c r="BB697"/>
  <c r="BB698"/>
  <c r="BB699"/>
  <c r="BB700"/>
  <c r="BB701"/>
  <c r="BB702"/>
  <c r="BB703"/>
  <c r="BB704"/>
  <c r="BB705"/>
  <c r="BB706"/>
  <c r="BB707"/>
  <c r="BB708"/>
  <c r="BB709"/>
  <c r="BB710"/>
  <c r="BB711"/>
  <c r="BB712"/>
  <c r="BB713"/>
  <c r="BB714"/>
  <c r="BB715"/>
  <c r="BB716"/>
  <c r="BB717"/>
  <c r="BB718"/>
  <c r="BB719"/>
  <c r="BB720"/>
  <c r="BB721"/>
  <c r="BB722"/>
  <c r="BB723"/>
  <c r="BB724"/>
  <c r="BB725"/>
  <c r="BB726"/>
  <c r="BB727"/>
  <c r="BB728"/>
  <c r="BB729"/>
  <c r="BB730"/>
  <c r="BB731"/>
  <c r="BB732"/>
  <c r="BB733"/>
  <c r="BB734"/>
  <c r="BB735"/>
  <c r="BB736"/>
  <c r="BB737"/>
  <c r="BB738"/>
  <c r="BB739"/>
  <c r="BB740"/>
  <c r="BB741"/>
  <c r="BB742"/>
  <c r="BB743"/>
  <c r="BB744"/>
  <c r="BB745"/>
  <c r="BB746"/>
  <c r="BB747"/>
  <c r="BB748"/>
  <c r="BB749"/>
  <c r="BB944" s="1"/>
  <c r="BB750"/>
  <c r="BB945" s="1"/>
  <c r="BB751"/>
  <c r="BB946" s="1"/>
  <c r="BB752"/>
  <c r="BB947" s="1"/>
  <c r="BB753"/>
  <c r="BB948" s="1"/>
  <c r="BB754"/>
  <c r="BB949" s="1"/>
  <c r="BB755"/>
  <c r="BB950" s="1"/>
  <c r="BB756"/>
  <c r="BB951" s="1"/>
  <c r="BB757"/>
  <c r="BB952" s="1"/>
  <c r="BB758"/>
  <c r="BB953" s="1"/>
  <c r="BB759"/>
  <c r="BB954" s="1"/>
  <c r="BB760"/>
  <c r="BB955" s="1"/>
  <c r="BB761"/>
  <c r="BB956" s="1"/>
  <c r="BB762"/>
  <c r="BB957" s="1"/>
  <c r="BB763"/>
  <c r="BB958" s="1"/>
  <c r="BB764"/>
  <c r="BB959" s="1"/>
  <c r="BB765"/>
  <c r="BB960" s="1"/>
  <c r="BB766"/>
  <c r="BB961" s="1"/>
  <c r="BB767"/>
  <c r="BB962" s="1"/>
  <c r="BB768"/>
  <c r="BB963" s="1"/>
  <c r="BB769"/>
  <c r="BB964" s="1"/>
  <c r="BB770"/>
  <c r="BB965" s="1"/>
  <c r="BB771"/>
  <c r="BB966" s="1"/>
  <c r="BB772"/>
  <c r="BB967" s="1"/>
  <c r="BB773"/>
  <c r="BB968" s="1"/>
  <c r="BB774"/>
  <c r="BB969" s="1"/>
  <c r="BB775"/>
  <c r="BB970" s="1"/>
  <c r="BB776"/>
  <c r="BB971" s="1"/>
  <c r="BB777"/>
  <c r="BB972" s="1"/>
  <c r="BB778"/>
  <c r="BB973" s="1"/>
  <c r="BB779"/>
  <c r="BB974" s="1"/>
  <c r="AE197"/>
  <c r="AE591"/>
  <c r="AE590"/>
  <c r="AE592"/>
  <c r="AE594"/>
  <c r="AE593"/>
  <c r="AE788" s="1"/>
  <c r="AE596"/>
  <c r="AE595"/>
  <c r="AE790" s="1"/>
  <c r="AE597"/>
  <c r="AE598"/>
  <c r="AE599"/>
  <c r="AE600"/>
  <c r="AE601"/>
  <c r="AE602"/>
  <c r="AE797" s="1"/>
  <c r="AE603"/>
  <c r="AE604"/>
  <c r="AE605"/>
  <c r="AE606"/>
  <c r="AE607"/>
  <c r="AE608"/>
  <c r="AE609"/>
  <c r="AE610"/>
  <c r="AE611"/>
  <c r="AE612"/>
  <c r="AE613"/>
  <c r="AE614"/>
  <c r="AE615"/>
  <c r="AE616"/>
  <c r="AE617"/>
  <c r="AE618"/>
  <c r="AE619"/>
  <c r="AE620"/>
  <c r="AE621"/>
  <c r="AE622"/>
  <c r="AE623"/>
  <c r="AE624"/>
  <c r="AE625"/>
  <c r="AE626"/>
  <c r="AE627"/>
  <c r="AE628"/>
  <c r="AE629"/>
  <c r="AE630"/>
  <c r="AE631"/>
  <c r="AE632"/>
  <c r="AE633"/>
  <c r="AE634"/>
  <c r="AE635"/>
  <c r="AE636"/>
  <c r="AE637"/>
  <c r="AE638"/>
  <c r="AE639"/>
  <c r="AE640"/>
  <c r="AE641"/>
  <c r="AE642"/>
  <c r="AE643"/>
  <c r="AE644"/>
  <c r="AE645"/>
  <c r="AE646"/>
  <c r="AE647"/>
  <c r="AE648"/>
  <c r="AE649"/>
  <c r="AE650"/>
  <c r="AE651"/>
  <c r="AE652"/>
  <c r="AE653"/>
  <c r="AE654"/>
  <c r="AE655"/>
  <c r="AE656"/>
  <c r="AE657"/>
  <c r="AE658"/>
  <c r="AE659"/>
  <c r="AE660"/>
  <c r="AE661"/>
  <c r="AE662"/>
  <c r="AE663"/>
  <c r="AE664"/>
  <c r="AE665"/>
  <c r="AE666"/>
  <c r="AE667"/>
  <c r="AE668"/>
  <c r="AE669"/>
  <c r="AE670"/>
  <c r="AE671"/>
  <c r="AE672"/>
  <c r="AE673"/>
  <c r="AE674"/>
  <c r="AE675"/>
  <c r="AE676"/>
  <c r="AE677"/>
  <c r="AE678"/>
  <c r="AE679"/>
  <c r="AE680"/>
  <c r="AE681"/>
  <c r="AE682"/>
  <c r="AE683"/>
  <c r="AE684"/>
  <c r="AE685"/>
  <c r="AE686"/>
  <c r="AE687"/>
  <c r="AE688"/>
  <c r="AE689"/>
  <c r="AE690"/>
  <c r="AE691"/>
  <c r="AE692"/>
  <c r="AE693"/>
  <c r="AE694"/>
  <c r="AE695"/>
  <c r="AE696"/>
  <c r="AE697"/>
  <c r="AE698"/>
  <c r="AE699"/>
  <c r="AE700"/>
  <c r="AE701"/>
  <c r="AE702"/>
  <c r="AE703"/>
  <c r="AE704"/>
  <c r="AE705"/>
  <c r="AE706"/>
  <c r="AE707"/>
  <c r="AE902" s="1"/>
  <c r="AE708"/>
  <c r="AE709"/>
  <c r="AE710"/>
  <c r="AE711"/>
  <c r="AE712"/>
  <c r="AE713"/>
  <c r="AE714"/>
  <c r="AE715"/>
  <c r="AE716"/>
  <c r="AE717"/>
  <c r="AE718"/>
  <c r="AE719"/>
  <c r="AE720"/>
  <c r="AE721"/>
  <c r="AE722"/>
  <c r="AE723"/>
  <c r="AE724"/>
  <c r="AE725"/>
  <c r="AE726"/>
  <c r="AE727"/>
  <c r="AE728"/>
  <c r="AE729"/>
  <c r="AE730"/>
  <c r="AE731"/>
  <c r="AE732"/>
  <c r="AE733"/>
  <c r="AE734"/>
  <c r="AE735"/>
  <c r="AE736"/>
  <c r="AE737"/>
  <c r="AE738"/>
  <c r="AE739"/>
  <c r="AE740"/>
  <c r="AE741"/>
  <c r="AE742"/>
  <c r="AE743"/>
  <c r="AE744"/>
  <c r="AE745"/>
  <c r="AE746"/>
  <c r="AE747"/>
  <c r="AE748"/>
  <c r="AE749"/>
  <c r="AE944" s="1"/>
  <c r="AE750"/>
  <c r="AE945" s="1"/>
  <c r="AE751"/>
  <c r="AE946" s="1"/>
  <c r="AE752"/>
  <c r="AE947" s="1"/>
  <c r="AE753"/>
  <c r="AE948" s="1"/>
  <c r="AE754"/>
  <c r="AE949" s="1"/>
  <c r="AE755"/>
  <c r="AE950" s="1"/>
  <c r="AE756"/>
  <c r="AE951" s="1"/>
  <c r="AE757"/>
  <c r="AE952" s="1"/>
  <c r="AE758"/>
  <c r="AE953" s="1"/>
  <c r="AE759"/>
  <c r="AE954" s="1"/>
  <c r="AE760"/>
  <c r="AE955" s="1"/>
  <c r="AE761"/>
  <c r="AE956" s="1"/>
  <c r="AE762"/>
  <c r="AE957" s="1"/>
  <c r="AE763"/>
  <c r="AE958" s="1"/>
  <c r="AE764"/>
  <c r="AE959" s="1"/>
  <c r="AE765"/>
  <c r="AE960" s="1"/>
  <c r="AE766"/>
  <c r="AE961" s="1"/>
  <c r="AE767"/>
  <c r="AE962" s="1"/>
  <c r="AE768"/>
  <c r="AE963" s="1"/>
  <c r="AE769"/>
  <c r="AE964" s="1"/>
  <c r="AE770"/>
  <c r="AE965" s="1"/>
  <c r="AE771"/>
  <c r="AE966" s="1"/>
  <c r="AE772"/>
  <c r="AE967" s="1"/>
  <c r="AE773"/>
  <c r="AE968" s="1"/>
  <c r="AE774"/>
  <c r="AE969" s="1"/>
  <c r="AE775"/>
  <c r="AE970" s="1"/>
  <c r="AE776"/>
  <c r="AE971" s="1"/>
  <c r="AE777"/>
  <c r="AE972" s="1"/>
  <c r="AE778"/>
  <c r="AE973" s="1"/>
  <c r="AE779"/>
  <c r="AE974" s="1"/>
  <c r="AA197"/>
  <c r="AA590"/>
  <c r="AA591"/>
  <c r="AA786" s="1"/>
  <c r="AA592"/>
  <c r="AA594"/>
  <c r="AA789" s="1"/>
  <c r="AA593"/>
  <c r="AA595"/>
  <c r="AA790" s="1"/>
  <c r="AA596"/>
  <c r="AA791" s="1"/>
  <c r="AA597"/>
  <c r="AA598"/>
  <c r="AA793" s="1"/>
  <c r="AA599"/>
  <c r="AA794" s="1"/>
  <c r="AA600"/>
  <c r="AA795" s="1"/>
  <c r="AA601"/>
  <c r="AA796" s="1"/>
  <c r="AA602"/>
  <c r="AA603"/>
  <c r="AA604"/>
  <c r="AA605"/>
  <c r="AA800" s="1"/>
  <c r="AA606"/>
  <c r="AA801" s="1"/>
  <c r="AA607"/>
  <c r="AA608"/>
  <c r="AA609"/>
  <c r="AA610"/>
  <c r="AA805" s="1"/>
  <c r="AA611"/>
  <c r="AA806" s="1"/>
  <c r="AA612"/>
  <c r="AA807" s="1"/>
  <c r="AA613"/>
  <c r="AA614"/>
  <c r="AA809" s="1"/>
  <c r="AA615"/>
  <c r="AA810" s="1"/>
  <c r="AA616"/>
  <c r="AA617"/>
  <c r="AA812" s="1"/>
  <c r="AA618"/>
  <c r="AA619"/>
  <c r="AA814" s="1"/>
  <c r="AA620"/>
  <c r="AA621"/>
  <c r="AA816" s="1"/>
  <c r="AA622"/>
  <c r="AA623"/>
  <c r="AA624"/>
  <c r="AA625"/>
  <c r="AA626"/>
  <c r="AA821" s="1"/>
  <c r="AA627"/>
  <c r="AA822" s="1"/>
  <c r="AA628"/>
  <c r="AA823" s="1"/>
  <c r="AA629"/>
  <c r="AA824" s="1"/>
  <c r="AA630"/>
  <c r="AA825" s="1"/>
  <c r="AA631"/>
  <c r="AA826" s="1"/>
  <c r="AA632"/>
  <c r="AA827" s="1"/>
  <c r="AA633"/>
  <c r="AA828" s="1"/>
  <c r="AA634"/>
  <c r="AA829" s="1"/>
  <c r="AA635"/>
  <c r="AA830" s="1"/>
  <c r="AA636"/>
  <c r="AA831" s="1"/>
  <c r="AA637"/>
  <c r="AA638"/>
  <c r="AA639"/>
  <c r="AA834" s="1"/>
  <c r="AA640"/>
  <c r="AA835" s="1"/>
  <c r="AA641"/>
  <c r="AA642"/>
  <c r="AA837" s="1"/>
  <c r="AA643"/>
  <c r="AA838" s="1"/>
  <c r="AA644"/>
  <c r="AA839" s="1"/>
  <c r="AA645"/>
  <c r="AA840" s="1"/>
  <c r="AA646"/>
  <c r="AA841" s="1"/>
  <c r="AA647"/>
  <c r="AA842" s="1"/>
  <c r="AA648"/>
  <c r="AA649"/>
  <c r="AA650"/>
  <c r="AA651"/>
  <c r="AA846" s="1"/>
  <c r="AA652"/>
  <c r="AA847" s="1"/>
  <c r="AA653"/>
  <c r="AA848" s="1"/>
  <c r="AA654"/>
  <c r="AA849" s="1"/>
  <c r="AA655"/>
  <c r="AA850" s="1"/>
  <c r="AA656"/>
  <c r="AA851" s="1"/>
  <c r="AA657"/>
  <c r="AA658"/>
  <c r="AA659"/>
  <c r="AA660"/>
  <c r="AA855" s="1"/>
  <c r="AA661"/>
  <c r="AA856" s="1"/>
  <c r="AA662"/>
  <c r="AA857" s="1"/>
  <c r="AA663"/>
  <c r="AA858" s="1"/>
  <c r="AA664"/>
  <c r="AA859" s="1"/>
  <c r="AA665"/>
  <c r="AA860" s="1"/>
  <c r="AA666"/>
  <c r="AA861" s="1"/>
  <c r="AA667"/>
  <c r="AA862" s="1"/>
  <c r="AA668"/>
  <c r="AA669"/>
  <c r="AA670"/>
  <c r="AA865" s="1"/>
  <c r="AA671"/>
  <c r="AA866" s="1"/>
  <c r="AA672"/>
  <c r="AA867" s="1"/>
  <c r="AA673"/>
  <c r="AA868" s="1"/>
  <c r="AA674"/>
  <c r="AA675"/>
  <c r="AA676"/>
  <c r="AA871" s="1"/>
  <c r="AA677"/>
  <c r="AA872" s="1"/>
  <c r="AA678"/>
  <c r="AA873" s="1"/>
  <c r="AA679"/>
  <c r="AA874" s="1"/>
  <c r="AA680"/>
  <c r="AA681"/>
  <c r="AA682"/>
  <c r="AA877" s="1"/>
  <c r="AA683"/>
  <c r="AA878" s="1"/>
  <c r="AA684"/>
  <c r="AA685"/>
  <c r="AA880" s="1"/>
  <c r="AA686"/>
  <c r="AA881" s="1"/>
  <c r="AA687"/>
  <c r="AA688"/>
  <c r="AA689"/>
  <c r="AA690"/>
  <c r="AA885" s="1"/>
  <c r="AA691"/>
  <c r="AA692"/>
  <c r="AA887" s="1"/>
  <c r="AA693"/>
  <c r="AA888" s="1"/>
  <c r="AA694"/>
  <c r="AA695"/>
  <c r="AA890" s="1"/>
  <c r="AA696"/>
  <c r="AA697"/>
  <c r="AA698"/>
  <c r="AA699"/>
  <c r="AA700"/>
  <c r="AA895" s="1"/>
  <c r="AA701"/>
  <c r="AA702"/>
  <c r="AA703"/>
  <c r="AA704"/>
  <c r="AA705"/>
  <c r="AA900" s="1"/>
  <c r="AA706"/>
  <c r="AA707"/>
  <c r="AA902" s="1"/>
  <c r="AA708"/>
  <c r="AA903" s="1"/>
  <c r="AA709"/>
  <c r="AA904" s="1"/>
  <c r="AA710"/>
  <c r="AA905" s="1"/>
  <c r="AA711"/>
  <c r="AA712"/>
  <c r="AA907" s="1"/>
  <c r="AA713"/>
  <c r="AA908" s="1"/>
  <c r="AA714"/>
  <c r="AA909" s="1"/>
  <c r="AA715"/>
  <c r="AA910" s="1"/>
  <c r="AA716"/>
  <c r="AA911" s="1"/>
  <c r="AA717"/>
  <c r="AA912" s="1"/>
  <c r="AA718"/>
  <c r="AA913" s="1"/>
  <c r="AA719"/>
  <c r="AA914" s="1"/>
  <c r="AA720"/>
  <c r="AA915" s="1"/>
  <c r="AA721"/>
  <c r="AA916" s="1"/>
  <c r="AA722"/>
  <c r="AA917" s="1"/>
  <c r="AA723"/>
  <c r="AA918" s="1"/>
  <c r="AA724"/>
  <c r="AA725"/>
  <c r="AA726"/>
  <c r="AA727"/>
  <c r="AA728"/>
  <c r="AA729"/>
  <c r="AA730"/>
  <c r="AA731"/>
  <c r="AA732"/>
  <c r="AA733"/>
  <c r="AA734"/>
  <c r="AA929" s="1"/>
  <c r="AA735"/>
  <c r="AA930" s="1"/>
  <c r="AA736"/>
  <c r="AA931" s="1"/>
  <c r="AA737"/>
  <c r="AA932" s="1"/>
  <c r="AA738"/>
  <c r="AA933" s="1"/>
  <c r="AA739"/>
  <c r="AA934" s="1"/>
  <c r="AA740"/>
  <c r="AA935" s="1"/>
  <c r="AA741"/>
  <c r="AA936" s="1"/>
  <c r="AA742"/>
  <c r="AA743"/>
  <c r="AA744"/>
  <c r="AA939" s="1"/>
  <c r="AA745"/>
  <c r="AA746"/>
  <c r="AA747"/>
  <c r="AA748"/>
  <c r="AA749"/>
  <c r="AA944" s="1"/>
  <c r="AA750"/>
  <c r="AA945" s="1"/>
  <c r="AA751"/>
  <c r="AA946" s="1"/>
  <c r="AA752"/>
  <c r="AA947" s="1"/>
  <c r="AA753"/>
  <c r="AA948" s="1"/>
  <c r="AA754"/>
  <c r="AA949" s="1"/>
  <c r="AA755"/>
  <c r="AA950" s="1"/>
  <c r="AA756"/>
  <c r="AA951" s="1"/>
  <c r="AA757"/>
  <c r="AA952" s="1"/>
  <c r="AA758"/>
  <c r="AA953" s="1"/>
  <c r="AA759"/>
  <c r="AA954" s="1"/>
  <c r="AA760"/>
  <c r="AA955" s="1"/>
  <c r="AA761"/>
  <c r="AA956" s="1"/>
  <c r="AA762"/>
  <c r="AA957" s="1"/>
  <c r="AA763"/>
  <c r="AA958" s="1"/>
  <c r="AA764"/>
  <c r="AA959" s="1"/>
  <c r="AA765"/>
  <c r="AA960" s="1"/>
  <c r="AA766"/>
  <c r="AA961" s="1"/>
  <c r="AA767"/>
  <c r="AA962" s="1"/>
  <c r="AA768"/>
  <c r="AA963" s="1"/>
  <c r="AA769"/>
  <c r="AA964" s="1"/>
  <c r="AA770"/>
  <c r="AA965" s="1"/>
  <c r="AA771"/>
  <c r="AA966" s="1"/>
  <c r="AA772"/>
  <c r="AA967" s="1"/>
  <c r="AA773"/>
  <c r="AA968" s="1"/>
  <c r="AA774"/>
  <c r="AA969" s="1"/>
  <c r="AA775"/>
  <c r="AA970" s="1"/>
  <c r="AA776"/>
  <c r="AA971" s="1"/>
  <c r="AA777"/>
  <c r="AA972" s="1"/>
  <c r="AA778"/>
  <c r="AA973" s="1"/>
  <c r="AA779"/>
  <c r="AA974" s="1"/>
  <c r="W197"/>
  <c r="W591"/>
  <c r="W786" s="1"/>
  <c r="W590"/>
  <c r="W592"/>
  <c r="W594"/>
  <c r="W789" s="1"/>
  <c r="W593"/>
  <c r="W788" s="1"/>
  <c r="W596"/>
  <c r="W791" s="1"/>
  <c r="W595"/>
  <c r="W790" s="1"/>
  <c r="W597"/>
  <c r="W792" s="1"/>
  <c r="W598"/>
  <c r="W793" s="1"/>
  <c r="W599"/>
  <c r="W794" s="1"/>
  <c r="W600"/>
  <c r="W795" s="1"/>
  <c r="W601"/>
  <c r="W796" s="1"/>
  <c r="W602"/>
  <c r="W797" s="1"/>
  <c r="W603"/>
  <c r="W798" s="1"/>
  <c r="W604"/>
  <c r="W799" s="1"/>
  <c r="W605"/>
  <c r="W800" s="1"/>
  <c r="W606"/>
  <c r="W801" s="1"/>
  <c r="W607"/>
  <c r="W608"/>
  <c r="W609"/>
  <c r="W610"/>
  <c r="W805" s="1"/>
  <c r="W611"/>
  <c r="W806" s="1"/>
  <c r="W612"/>
  <c r="W613"/>
  <c r="W614"/>
  <c r="W809" s="1"/>
  <c r="W615"/>
  <c r="W810" s="1"/>
  <c r="W616"/>
  <c r="W811" s="1"/>
  <c r="W617"/>
  <c r="W618"/>
  <c r="W813" s="1"/>
  <c r="W619"/>
  <c r="W814" s="1"/>
  <c r="W620"/>
  <c r="W815" s="1"/>
  <c r="W621"/>
  <c r="W816" s="1"/>
  <c r="W622"/>
  <c r="W623"/>
  <c r="W818" s="1"/>
  <c r="W624"/>
  <c r="W819" s="1"/>
  <c r="W625"/>
  <c r="W626"/>
  <c r="W821" s="1"/>
  <c r="W627"/>
  <c r="W822" s="1"/>
  <c r="W628"/>
  <c r="W823" s="1"/>
  <c r="W629"/>
  <c r="W824" s="1"/>
  <c r="W630"/>
  <c r="W825" s="1"/>
  <c r="W631"/>
  <c r="W826" s="1"/>
  <c r="W632"/>
  <c r="W827" s="1"/>
  <c r="W633"/>
  <c r="W828" s="1"/>
  <c r="W634"/>
  <c r="W829" s="1"/>
  <c r="W635"/>
  <c r="W830" s="1"/>
  <c r="W636"/>
  <c r="W831" s="1"/>
  <c r="W637"/>
  <c r="W638"/>
  <c r="W833" s="1"/>
  <c r="W639"/>
  <c r="W834" s="1"/>
  <c r="W640"/>
  <c r="W835" s="1"/>
  <c r="W641"/>
  <c r="W836" s="1"/>
  <c r="W642"/>
  <c r="W837" s="1"/>
  <c r="W643"/>
  <c r="W838" s="1"/>
  <c r="W644"/>
  <c r="W839" s="1"/>
  <c r="W645"/>
  <c r="W646"/>
  <c r="W841" s="1"/>
  <c r="W647"/>
  <c r="W842" s="1"/>
  <c r="W648"/>
  <c r="W649"/>
  <c r="W650"/>
  <c r="W845" s="1"/>
  <c r="W651"/>
  <c r="W846" s="1"/>
  <c r="W652"/>
  <c r="W847" s="1"/>
  <c r="W653"/>
  <c r="W848" s="1"/>
  <c r="W654"/>
  <c r="W655"/>
  <c r="W850" s="1"/>
  <c r="W656"/>
  <c r="W851" s="1"/>
  <c r="W657"/>
  <c r="W852" s="1"/>
  <c r="W658"/>
  <c r="W659"/>
  <c r="W854" s="1"/>
  <c r="W660"/>
  <c r="W855" s="1"/>
  <c r="W661"/>
  <c r="W856" s="1"/>
  <c r="W662"/>
  <c r="W857" s="1"/>
  <c r="W663"/>
  <c r="W858" s="1"/>
  <c r="W664"/>
  <c r="W859" s="1"/>
  <c r="W665"/>
  <c r="W860" s="1"/>
  <c r="W666"/>
  <c r="W861" s="1"/>
  <c r="W667"/>
  <c r="W862" s="1"/>
  <c r="W668"/>
  <c r="W863" s="1"/>
  <c r="W669"/>
  <c r="W864" s="1"/>
  <c r="W670"/>
  <c r="W865" s="1"/>
  <c r="W671"/>
  <c r="W866" s="1"/>
  <c r="W672"/>
  <c r="W673"/>
  <c r="W868" s="1"/>
  <c r="W674"/>
  <c r="W675"/>
  <c r="W676"/>
  <c r="W871" s="1"/>
  <c r="W677"/>
  <c r="W678"/>
  <c r="W679"/>
  <c r="W874" s="1"/>
  <c r="W680"/>
  <c r="W875" s="1"/>
  <c r="W681"/>
  <c r="W876" s="1"/>
  <c r="W682"/>
  <c r="W877" s="1"/>
  <c r="W683"/>
  <c r="W878" s="1"/>
  <c r="W684"/>
  <c r="W879" s="1"/>
  <c r="W685"/>
  <c r="W880" s="1"/>
  <c r="W686"/>
  <c r="W881" s="1"/>
  <c r="W687"/>
  <c r="W688"/>
  <c r="W883" s="1"/>
  <c r="W689"/>
  <c r="W690"/>
  <c r="W691"/>
  <c r="W886" s="1"/>
  <c r="W692"/>
  <c r="W887" s="1"/>
  <c r="W693"/>
  <c r="W888" s="1"/>
  <c r="W694"/>
  <c r="W695"/>
  <c r="W890" s="1"/>
  <c r="W696"/>
  <c r="W697"/>
  <c r="W698"/>
  <c r="W699"/>
  <c r="W700"/>
  <c r="W895" s="1"/>
  <c r="W701"/>
  <c r="W702"/>
  <c r="W703"/>
  <c r="W898" s="1"/>
  <c r="W704"/>
  <c r="W899" s="1"/>
  <c r="W705"/>
  <c r="W900" s="1"/>
  <c r="W706"/>
  <c r="W707"/>
  <c r="W902" s="1"/>
  <c r="W708"/>
  <c r="W903" s="1"/>
  <c r="W709"/>
  <c r="W904" s="1"/>
  <c r="W710"/>
  <c r="W905" s="1"/>
  <c r="W711"/>
  <c r="W906" s="1"/>
  <c r="W712"/>
  <c r="W907" s="1"/>
  <c r="W713"/>
  <c r="W908" s="1"/>
  <c r="W714"/>
  <c r="W909" s="1"/>
  <c r="W715"/>
  <c r="W910" s="1"/>
  <c r="W716"/>
  <c r="W911" s="1"/>
  <c r="W717"/>
  <c r="W912" s="1"/>
  <c r="W718"/>
  <c r="W913" s="1"/>
  <c r="W719"/>
  <c r="W914" s="1"/>
  <c r="W720"/>
  <c r="W915" s="1"/>
  <c r="W721"/>
  <c r="W916" s="1"/>
  <c r="W722"/>
  <c r="W917" s="1"/>
  <c r="W723"/>
  <c r="W724"/>
  <c r="W725"/>
  <c r="W920" s="1"/>
  <c r="W726"/>
  <c r="W921" s="1"/>
  <c r="W727"/>
  <c r="W922" s="1"/>
  <c r="W728"/>
  <c r="W923" s="1"/>
  <c r="W729"/>
  <c r="W924" s="1"/>
  <c r="W730"/>
  <c r="W731"/>
  <c r="W732"/>
  <c r="W733"/>
  <c r="W734"/>
  <c r="W929" s="1"/>
  <c r="W735"/>
  <c r="W930" s="1"/>
  <c r="W736"/>
  <c r="W931" s="1"/>
  <c r="W737"/>
  <c r="W932" s="1"/>
  <c r="W738"/>
  <c r="W933" s="1"/>
  <c r="W739"/>
  <c r="W934" s="1"/>
  <c r="W740"/>
  <c r="W935" s="1"/>
  <c r="W741"/>
  <c r="W936" s="1"/>
  <c r="W742"/>
  <c r="W937" s="1"/>
  <c r="W743"/>
  <c r="W938" s="1"/>
  <c r="W744"/>
  <c r="W939" s="1"/>
  <c r="W745"/>
  <c r="W940" s="1"/>
  <c r="W746"/>
  <c r="W941" s="1"/>
  <c r="W747"/>
  <c r="W748"/>
  <c r="W943" s="1"/>
  <c r="W749"/>
  <c r="W944" s="1"/>
  <c r="W750"/>
  <c r="W945" s="1"/>
  <c r="W751"/>
  <c r="W946" s="1"/>
  <c r="W752"/>
  <c r="W947" s="1"/>
  <c r="W753"/>
  <c r="W948" s="1"/>
  <c r="W754"/>
  <c r="W949" s="1"/>
  <c r="W755"/>
  <c r="W950" s="1"/>
  <c r="W756"/>
  <c r="W951" s="1"/>
  <c r="W757"/>
  <c r="W952" s="1"/>
  <c r="W758"/>
  <c r="W953" s="1"/>
  <c r="W759"/>
  <c r="W954" s="1"/>
  <c r="W760"/>
  <c r="W955" s="1"/>
  <c r="W761"/>
  <c r="W956" s="1"/>
  <c r="W762"/>
  <c r="W957" s="1"/>
  <c r="W763"/>
  <c r="W958" s="1"/>
  <c r="W764"/>
  <c r="W959" s="1"/>
  <c r="W765"/>
  <c r="W960" s="1"/>
  <c r="W766"/>
  <c r="W961" s="1"/>
  <c r="W767"/>
  <c r="W962" s="1"/>
  <c r="W768"/>
  <c r="W963" s="1"/>
  <c r="W769"/>
  <c r="W964" s="1"/>
  <c r="W770"/>
  <c r="W965" s="1"/>
  <c r="W771"/>
  <c r="W966" s="1"/>
  <c r="W772"/>
  <c r="W967" s="1"/>
  <c r="W773"/>
  <c r="W968" s="1"/>
  <c r="W774"/>
  <c r="W969" s="1"/>
  <c r="W775"/>
  <c r="W970" s="1"/>
  <c r="W776"/>
  <c r="W971" s="1"/>
  <c r="W777"/>
  <c r="W972" s="1"/>
  <c r="W778"/>
  <c r="W973" s="1"/>
  <c r="W779"/>
  <c r="W974" s="1"/>
  <c r="S197"/>
  <c r="S591"/>
  <c r="S590"/>
  <c r="S592"/>
  <c r="S594"/>
  <c r="S593"/>
  <c r="S595"/>
  <c r="S596"/>
  <c r="S597"/>
  <c r="S598"/>
  <c r="S599"/>
  <c r="S600"/>
  <c r="S601"/>
  <c r="S602"/>
  <c r="S603"/>
  <c r="S604"/>
  <c r="S605"/>
  <c r="S606"/>
  <c r="S607"/>
  <c r="S608"/>
  <c r="S609"/>
  <c r="S610"/>
  <c r="S611"/>
  <c r="S612"/>
  <c r="S613"/>
  <c r="S614"/>
  <c r="S615"/>
  <c r="S616"/>
  <c r="S617"/>
  <c r="S618"/>
  <c r="S619"/>
  <c r="S620"/>
  <c r="S621"/>
  <c r="S622"/>
  <c r="S623"/>
  <c r="S624"/>
  <c r="S625"/>
  <c r="S626"/>
  <c r="S627"/>
  <c r="S628"/>
  <c r="S629"/>
  <c r="S630"/>
  <c r="S631"/>
  <c r="S632"/>
  <c r="S633"/>
  <c r="S634"/>
  <c r="S635"/>
  <c r="S636"/>
  <c r="S637"/>
  <c r="S638"/>
  <c r="S639"/>
  <c r="S640"/>
  <c r="S641"/>
  <c r="S642"/>
  <c r="S643"/>
  <c r="S644"/>
  <c r="S645"/>
  <c r="S646"/>
  <c r="S647"/>
  <c r="S648"/>
  <c r="S649"/>
  <c r="S650"/>
  <c r="S651"/>
  <c r="S652"/>
  <c r="S653"/>
  <c r="S654"/>
  <c r="S655"/>
  <c r="S656"/>
  <c r="S657"/>
  <c r="S658"/>
  <c r="S659"/>
  <c r="S660"/>
  <c r="S661"/>
  <c r="S662"/>
  <c r="S663"/>
  <c r="S664"/>
  <c r="S665"/>
  <c r="S666"/>
  <c r="S667"/>
  <c r="S668"/>
  <c r="S669"/>
  <c r="S670"/>
  <c r="S671"/>
  <c r="S672"/>
  <c r="S673"/>
  <c r="S674"/>
  <c r="S675"/>
  <c r="S676"/>
  <c r="S677"/>
  <c r="S678"/>
  <c r="S679"/>
  <c r="S680"/>
  <c r="S681"/>
  <c r="S682"/>
  <c r="S683"/>
  <c r="S684"/>
  <c r="S685"/>
  <c r="S686"/>
  <c r="S687"/>
  <c r="S688"/>
  <c r="S689"/>
  <c r="S690"/>
  <c r="S691"/>
  <c r="S692"/>
  <c r="S693"/>
  <c r="S694"/>
  <c r="S695"/>
  <c r="S696"/>
  <c r="S697"/>
  <c r="S698"/>
  <c r="S699"/>
  <c r="S700"/>
  <c r="S701"/>
  <c r="S702"/>
  <c r="S703"/>
  <c r="S704"/>
  <c r="S705"/>
  <c r="S706"/>
  <c r="S707"/>
  <c r="S708"/>
  <c r="S709"/>
  <c r="S710"/>
  <c r="S711"/>
  <c r="S712"/>
  <c r="S713"/>
  <c r="S714"/>
  <c r="S715"/>
  <c r="S716"/>
  <c r="S717"/>
  <c r="S718"/>
  <c r="S719"/>
  <c r="S720"/>
  <c r="S721"/>
  <c r="S916" s="1"/>
  <c r="S722"/>
  <c r="S917" s="1"/>
  <c r="S723"/>
  <c r="S918" s="1"/>
  <c r="S724"/>
  <c r="S725"/>
  <c r="S726"/>
  <c r="S727"/>
  <c r="S728"/>
  <c r="S729"/>
  <c r="S730"/>
  <c r="S731"/>
  <c r="S732"/>
  <c r="S733"/>
  <c r="S734"/>
  <c r="S735"/>
  <c r="S736"/>
  <c r="S737"/>
  <c r="S932" s="1"/>
  <c r="S738"/>
  <c r="S933" s="1"/>
  <c r="S739"/>
  <c r="S934" s="1"/>
  <c r="S740"/>
  <c r="S741"/>
  <c r="S742"/>
  <c r="S743"/>
  <c r="S744"/>
  <c r="S745"/>
  <c r="S746"/>
  <c r="S747"/>
  <c r="S748"/>
  <c r="S749"/>
  <c r="S944" s="1"/>
  <c r="S750"/>
  <c r="S945" s="1"/>
  <c r="S751"/>
  <c r="S946" s="1"/>
  <c r="S752"/>
  <c r="S947" s="1"/>
  <c r="S753"/>
  <c r="S948" s="1"/>
  <c r="S754"/>
  <c r="S755"/>
  <c r="S950" s="1"/>
  <c r="S756"/>
  <c r="S757"/>
  <c r="S952" s="1"/>
  <c r="S758"/>
  <c r="S953" s="1"/>
  <c r="S759"/>
  <c r="S954" s="1"/>
  <c r="S760"/>
  <c r="S761"/>
  <c r="S956" s="1"/>
  <c r="S762"/>
  <c r="S957" s="1"/>
  <c r="S763"/>
  <c r="S958" s="1"/>
  <c r="S764"/>
  <c r="S959" s="1"/>
  <c r="S765"/>
  <c r="S960" s="1"/>
  <c r="S766"/>
  <c r="S961" s="1"/>
  <c r="S767"/>
  <c r="S962" s="1"/>
  <c r="S768"/>
  <c r="S963" s="1"/>
  <c r="S769"/>
  <c r="S964" s="1"/>
  <c r="S770"/>
  <c r="S965" s="1"/>
  <c r="S771"/>
  <c r="S966" s="1"/>
  <c r="S772"/>
  <c r="S967" s="1"/>
  <c r="S773"/>
  <c r="S968" s="1"/>
  <c r="S774"/>
  <c r="S969" s="1"/>
  <c r="S775"/>
  <c r="S970" s="1"/>
  <c r="S776"/>
  <c r="S971" s="1"/>
  <c r="S777"/>
  <c r="S972" s="1"/>
  <c r="S778"/>
  <c r="S973" s="1"/>
  <c r="S779"/>
  <c r="S974" s="1"/>
  <c r="O197"/>
  <c r="O591"/>
  <c r="O590"/>
  <c r="O592"/>
  <c r="O594"/>
  <c r="O593"/>
  <c r="O596"/>
  <c r="O595"/>
  <c r="O597"/>
  <c r="O598"/>
  <c r="O599"/>
  <c r="O600"/>
  <c r="O601"/>
  <c r="O602"/>
  <c r="O603"/>
  <c r="O604"/>
  <c r="O605"/>
  <c r="O606"/>
  <c r="O607"/>
  <c r="O608"/>
  <c r="O609"/>
  <c r="O610"/>
  <c r="O611"/>
  <c r="O612"/>
  <c r="O613"/>
  <c r="O614"/>
  <c r="O615"/>
  <c r="O616"/>
  <c r="O617"/>
  <c r="O618"/>
  <c r="O619"/>
  <c r="O620"/>
  <c r="O621"/>
  <c r="O622"/>
  <c r="O623"/>
  <c r="O624"/>
  <c r="O625"/>
  <c r="O626"/>
  <c r="O627"/>
  <c r="O628"/>
  <c r="O629"/>
  <c r="O630"/>
  <c r="O631"/>
  <c r="O632"/>
  <c r="O633"/>
  <c r="O634"/>
  <c r="O635"/>
  <c r="O636"/>
  <c r="O637"/>
  <c r="O638"/>
  <c r="O639"/>
  <c r="O640"/>
  <c r="O641"/>
  <c r="O642"/>
  <c r="O643"/>
  <c r="O644"/>
  <c r="O645"/>
  <c r="O646"/>
  <c r="O647"/>
  <c r="O648"/>
  <c r="O649"/>
  <c r="O650"/>
  <c r="O651"/>
  <c r="O652"/>
  <c r="O653"/>
  <c r="O654"/>
  <c r="O655"/>
  <c r="O656"/>
  <c r="O657"/>
  <c r="O658"/>
  <c r="O659"/>
  <c r="O660"/>
  <c r="O661"/>
  <c r="O662"/>
  <c r="O663"/>
  <c r="O664"/>
  <c r="O665"/>
  <c r="O666"/>
  <c r="O667"/>
  <c r="O668"/>
  <c r="O669"/>
  <c r="O670"/>
  <c r="O671"/>
  <c r="O672"/>
  <c r="O673"/>
  <c r="O674"/>
  <c r="O675"/>
  <c r="O676"/>
  <c r="O677"/>
  <c r="O678"/>
  <c r="O679"/>
  <c r="O680"/>
  <c r="O681"/>
  <c r="O682"/>
  <c r="O683"/>
  <c r="O684"/>
  <c r="O685"/>
  <c r="O686"/>
  <c r="O687"/>
  <c r="O688"/>
  <c r="O689"/>
  <c r="O690"/>
  <c r="O691"/>
  <c r="O692"/>
  <c r="O693"/>
  <c r="O694"/>
  <c r="O695"/>
  <c r="O696"/>
  <c r="O697"/>
  <c r="O698"/>
  <c r="O699"/>
  <c r="O700"/>
  <c r="O701"/>
  <c r="O702"/>
  <c r="O703"/>
  <c r="O704"/>
  <c r="O705"/>
  <c r="O706"/>
  <c r="O707"/>
  <c r="O708"/>
  <c r="O709"/>
  <c r="O710"/>
  <c r="O711"/>
  <c r="O712"/>
  <c r="O713"/>
  <c r="O714"/>
  <c r="O715"/>
  <c r="O716"/>
  <c r="O911" s="1"/>
  <c r="O717"/>
  <c r="O718"/>
  <c r="O719"/>
  <c r="O720"/>
  <c r="O721"/>
  <c r="O722"/>
  <c r="O723"/>
  <c r="O724"/>
  <c r="O725"/>
  <c r="O726"/>
  <c r="O727"/>
  <c r="O728"/>
  <c r="O729"/>
  <c r="O730"/>
  <c r="O731"/>
  <c r="O732"/>
  <c r="O733"/>
  <c r="O734"/>
  <c r="O735"/>
  <c r="O736"/>
  <c r="O737"/>
  <c r="O738"/>
  <c r="O739"/>
  <c r="O740"/>
  <c r="O741"/>
  <c r="O742"/>
  <c r="O743"/>
  <c r="O744"/>
  <c r="O745"/>
  <c r="O746"/>
  <c r="O747"/>
  <c r="O748"/>
  <c r="O749"/>
  <c r="O944" s="1"/>
  <c r="O750"/>
  <c r="O945" s="1"/>
  <c r="O751"/>
  <c r="O946" s="1"/>
  <c r="O752"/>
  <c r="O947" s="1"/>
  <c r="O753"/>
  <c r="O948" s="1"/>
  <c r="O754"/>
  <c r="O949" s="1"/>
  <c r="O755"/>
  <c r="O950" s="1"/>
  <c r="O756"/>
  <c r="O951" s="1"/>
  <c r="O757"/>
  <c r="O952" s="1"/>
  <c r="O758"/>
  <c r="O953" s="1"/>
  <c r="O759"/>
  <c r="O954" s="1"/>
  <c r="O760"/>
  <c r="O955" s="1"/>
  <c r="O761"/>
  <c r="O956" s="1"/>
  <c r="O762"/>
  <c r="O957" s="1"/>
  <c r="O763"/>
  <c r="O958" s="1"/>
  <c r="O764"/>
  <c r="O959" s="1"/>
  <c r="O765"/>
  <c r="O960" s="1"/>
  <c r="O766"/>
  <c r="O961" s="1"/>
  <c r="O767"/>
  <c r="O962" s="1"/>
  <c r="O768"/>
  <c r="O963" s="1"/>
  <c r="O769"/>
  <c r="O964" s="1"/>
  <c r="O770"/>
  <c r="O771"/>
  <c r="O966" s="1"/>
  <c r="O772"/>
  <c r="O967" s="1"/>
  <c r="O773"/>
  <c r="O968" s="1"/>
  <c r="O774"/>
  <c r="O969" s="1"/>
  <c r="O775"/>
  <c r="O970" s="1"/>
  <c r="O776"/>
  <c r="O971" s="1"/>
  <c r="O777"/>
  <c r="O972" s="1"/>
  <c r="O778"/>
  <c r="O973" s="1"/>
  <c r="O779"/>
  <c r="O974" s="1"/>
  <c r="K197"/>
  <c r="K590"/>
  <c r="K785" s="1"/>
  <c r="K591"/>
  <c r="K786" s="1"/>
  <c r="K592"/>
  <c r="K787" s="1"/>
  <c r="K594"/>
  <c r="K789" s="1"/>
  <c r="K593"/>
  <c r="K595"/>
  <c r="K790" s="1"/>
  <c r="K596"/>
  <c r="K791" s="1"/>
  <c r="K597"/>
  <c r="K598"/>
  <c r="K793" s="1"/>
  <c r="K599"/>
  <c r="K794" s="1"/>
  <c r="K600"/>
  <c r="K795" s="1"/>
  <c r="K601"/>
  <c r="K796" s="1"/>
  <c r="K602"/>
  <c r="K797" s="1"/>
  <c r="K603"/>
  <c r="K604"/>
  <c r="K605"/>
  <c r="K800" s="1"/>
  <c r="K606"/>
  <c r="K801" s="1"/>
  <c r="K607"/>
  <c r="K608"/>
  <c r="K609"/>
  <c r="K610"/>
  <c r="K805" s="1"/>
  <c r="K611"/>
  <c r="K806" s="1"/>
  <c r="K612"/>
  <c r="K807" s="1"/>
  <c r="K613"/>
  <c r="K808" s="1"/>
  <c r="K614"/>
  <c r="K809" s="1"/>
  <c r="K615"/>
  <c r="K810" s="1"/>
  <c r="K616"/>
  <c r="K811" s="1"/>
  <c r="K617"/>
  <c r="K812" s="1"/>
  <c r="K618"/>
  <c r="K813" s="1"/>
  <c r="K619"/>
  <c r="K814" s="1"/>
  <c r="K620"/>
  <c r="K815" s="1"/>
  <c r="K621"/>
  <c r="K816" s="1"/>
  <c r="K622"/>
  <c r="K623"/>
  <c r="K624"/>
  <c r="K625"/>
  <c r="K626"/>
  <c r="K821" s="1"/>
  <c r="K627"/>
  <c r="K822" s="1"/>
  <c r="K628"/>
  <c r="K823" s="1"/>
  <c r="K629"/>
  <c r="K824" s="1"/>
  <c r="K630"/>
  <c r="K825" s="1"/>
  <c r="K631"/>
  <c r="K826" s="1"/>
  <c r="K632"/>
  <c r="K827" s="1"/>
  <c r="K633"/>
  <c r="K828" s="1"/>
  <c r="K634"/>
  <c r="K829" s="1"/>
  <c r="K635"/>
  <c r="K830" s="1"/>
  <c r="K636"/>
  <c r="K831" s="1"/>
  <c r="K637"/>
  <c r="K638"/>
  <c r="K639"/>
  <c r="K834" s="1"/>
  <c r="K640"/>
  <c r="K835" s="1"/>
  <c r="K641"/>
  <c r="K836" s="1"/>
  <c r="K642"/>
  <c r="K837" s="1"/>
  <c r="K643"/>
  <c r="K838" s="1"/>
  <c r="K644"/>
  <c r="K839" s="1"/>
  <c r="K645"/>
  <c r="K840" s="1"/>
  <c r="K646"/>
  <c r="K841" s="1"/>
  <c r="K647"/>
  <c r="K842" s="1"/>
  <c r="K648"/>
  <c r="K649"/>
  <c r="K650"/>
  <c r="K845" s="1"/>
  <c r="K651"/>
  <c r="K846" s="1"/>
  <c r="K652"/>
  <c r="K847" s="1"/>
  <c r="K653"/>
  <c r="K848" s="1"/>
  <c r="K654"/>
  <c r="K849" s="1"/>
  <c r="K655"/>
  <c r="K850" s="1"/>
  <c r="K656"/>
  <c r="K851" s="1"/>
  <c r="K657"/>
  <c r="K658"/>
  <c r="K853" s="1"/>
  <c r="K659"/>
  <c r="K660"/>
  <c r="K855" s="1"/>
  <c r="K661"/>
  <c r="K856" s="1"/>
  <c r="K662"/>
  <c r="K857" s="1"/>
  <c r="K663"/>
  <c r="K858" s="1"/>
  <c r="K664"/>
  <c r="K859" s="1"/>
  <c r="K665"/>
  <c r="K860" s="1"/>
  <c r="K666"/>
  <c r="K861" s="1"/>
  <c r="K667"/>
  <c r="K862" s="1"/>
  <c r="K668"/>
  <c r="K669"/>
  <c r="K670"/>
  <c r="K865" s="1"/>
  <c r="K671"/>
  <c r="K866" s="1"/>
  <c r="K672"/>
  <c r="K867" s="1"/>
  <c r="K673"/>
  <c r="K868" s="1"/>
  <c r="K674"/>
  <c r="K675"/>
  <c r="K870" s="1"/>
  <c r="K676"/>
  <c r="K871" s="1"/>
  <c r="K677"/>
  <c r="K872" s="1"/>
  <c r="K678"/>
  <c r="K873" s="1"/>
  <c r="K679"/>
  <c r="K874" s="1"/>
  <c r="K680"/>
  <c r="K875" s="1"/>
  <c r="K681"/>
  <c r="K876" s="1"/>
  <c r="K682"/>
  <c r="K877" s="1"/>
  <c r="K683"/>
  <c r="K878" s="1"/>
  <c r="K684"/>
  <c r="K685"/>
  <c r="K880" s="1"/>
  <c r="K686"/>
  <c r="K881" s="1"/>
  <c r="K687"/>
  <c r="K688"/>
  <c r="K689"/>
  <c r="K884" s="1"/>
  <c r="K690"/>
  <c r="K885" s="1"/>
  <c r="K691"/>
  <c r="K886" s="1"/>
  <c r="K692"/>
  <c r="K887" s="1"/>
  <c r="K693"/>
  <c r="K888" s="1"/>
  <c r="K694"/>
  <c r="K695"/>
  <c r="K890" s="1"/>
  <c r="K696"/>
  <c r="K697"/>
  <c r="K698"/>
  <c r="K893" s="1"/>
  <c r="K699"/>
  <c r="K700"/>
  <c r="K895" s="1"/>
  <c r="K701"/>
  <c r="K896" s="1"/>
  <c r="K702"/>
  <c r="K703"/>
  <c r="K704"/>
  <c r="K705"/>
  <c r="K900" s="1"/>
  <c r="K706"/>
  <c r="K707"/>
  <c r="K902" s="1"/>
  <c r="K708"/>
  <c r="K903" s="1"/>
  <c r="K709"/>
  <c r="K904" s="1"/>
  <c r="K710"/>
  <c r="K905" s="1"/>
  <c r="K711"/>
  <c r="K712"/>
  <c r="K907" s="1"/>
  <c r="K713"/>
  <c r="K908" s="1"/>
  <c r="K714"/>
  <c r="K909" s="1"/>
  <c r="K715"/>
  <c r="K910" s="1"/>
  <c r="K716"/>
  <c r="K911" s="1"/>
  <c r="K717"/>
  <c r="K912" s="1"/>
  <c r="K718"/>
  <c r="K913" s="1"/>
  <c r="K719"/>
  <c r="K914" s="1"/>
  <c r="K720"/>
  <c r="K915" s="1"/>
  <c r="K721"/>
  <c r="K916" s="1"/>
  <c r="K722"/>
  <c r="K917" s="1"/>
  <c r="K723"/>
  <c r="K918" s="1"/>
  <c r="K724"/>
  <c r="K725"/>
  <c r="K920" s="1"/>
  <c r="K726"/>
  <c r="K921" s="1"/>
  <c r="K727"/>
  <c r="K922" s="1"/>
  <c r="K728"/>
  <c r="K729"/>
  <c r="K730"/>
  <c r="K731"/>
  <c r="K732"/>
  <c r="K927" s="1"/>
  <c r="K733"/>
  <c r="K928" s="1"/>
  <c r="K734"/>
  <c r="K929" s="1"/>
  <c r="K735"/>
  <c r="K930" s="1"/>
  <c r="K736"/>
  <c r="K931" s="1"/>
  <c r="K737"/>
  <c r="K932" s="1"/>
  <c r="K738"/>
  <c r="K933" s="1"/>
  <c r="K739"/>
  <c r="K934" s="1"/>
  <c r="K740"/>
  <c r="K935" s="1"/>
  <c r="K741"/>
  <c r="K936" s="1"/>
  <c r="K742"/>
  <c r="K743"/>
  <c r="K744"/>
  <c r="K939" s="1"/>
  <c r="K745"/>
  <c r="K746"/>
  <c r="K747"/>
  <c r="K942" s="1"/>
  <c r="K748"/>
  <c r="K943" s="1"/>
  <c r="K749"/>
  <c r="K944" s="1"/>
  <c r="K750"/>
  <c r="K945" s="1"/>
  <c r="K751"/>
  <c r="K946" s="1"/>
  <c r="K752"/>
  <c r="K947" s="1"/>
  <c r="K753"/>
  <c r="K948" s="1"/>
  <c r="K754"/>
  <c r="K949" s="1"/>
  <c r="K755"/>
  <c r="K950" s="1"/>
  <c r="K756"/>
  <c r="K951" s="1"/>
  <c r="K757"/>
  <c r="K952" s="1"/>
  <c r="K758"/>
  <c r="K953" s="1"/>
  <c r="K759"/>
  <c r="K954" s="1"/>
  <c r="K760"/>
  <c r="K955" s="1"/>
  <c r="K761"/>
  <c r="K956" s="1"/>
  <c r="K762"/>
  <c r="K957" s="1"/>
  <c r="K763"/>
  <c r="K958" s="1"/>
  <c r="K764"/>
  <c r="K959" s="1"/>
  <c r="K765"/>
  <c r="K960" s="1"/>
  <c r="K766"/>
  <c r="K961" s="1"/>
  <c r="K767"/>
  <c r="K962" s="1"/>
  <c r="K768"/>
  <c r="K963" s="1"/>
  <c r="K769"/>
  <c r="K964" s="1"/>
  <c r="K770"/>
  <c r="K965" s="1"/>
  <c r="K771"/>
  <c r="K966" s="1"/>
  <c r="K772"/>
  <c r="K967" s="1"/>
  <c r="K773"/>
  <c r="K968" s="1"/>
  <c r="K774"/>
  <c r="K969" s="1"/>
  <c r="K775"/>
  <c r="K970" s="1"/>
  <c r="K776"/>
  <c r="K971" s="1"/>
  <c r="K777"/>
  <c r="K972" s="1"/>
  <c r="K778"/>
  <c r="K973" s="1"/>
  <c r="K779"/>
  <c r="K974" s="1"/>
  <c r="G197"/>
  <c r="G591"/>
  <c r="G590"/>
  <c r="G592"/>
  <c r="G593"/>
  <c r="G594"/>
  <c r="G596"/>
  <c r="G595"/>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717"/>
  <c r="G718"/>
  <c r="G719"/>
  <c r="G720"/>
  <c r="G721"/>
  <c r="G916" s="1"/>
  <c r="G722"/>
  <c r="G917" s="1"/>
  <c r="G723"/>
  <c r="G918" s="1"/>
  <c r="G724"/>
  <c r="G919" s="1"/>
  <c r="G725"/>
  <c r="G920" s="1"/>
  <c r="G726"/>
  <c r="G921" s="1"/>
  <c r="G727"/>
  <c r="G922" s="1"/>
  <c r="G728"/>
  <c r="G923" s="1"/>
  <c r="G729"/>
  <c r="G924" s="1"/>
  <c r="G730"/>
  <c r="G925" s="1"/>
  <c r="G731"/>
  <c r="G926" s="1"/>
  <c r="G732"/>
  <c r="G927" s="1"/>
  <c r="G733"/>
  <c r="G928" s="1"/>
  <c r="G734"/>
  <c r="G929" s="1"/>
  <c r="G735"/>
  <c r="G930" s="1"/>
  <c r="G736"/>
  <c r="G931" s="1"/>
  <c r="G737"/>
  <c r="G932" s="1"/>
  <c r="G738"/>
  <c r="G933" s="1"/>
  <c r="G739"/>
  <c r="G934" s="1"/>
  <c r="G740"/>
  <c r="G935" s="1"/>
  <c r="G741"/>
  <c r="G936" s="1"/>
  <c r="G742"/>
  <c r="G937" s="1"/>
  <c r="G743"/>
  <c r="G938" s="1"/>
  <c r="G744"/>
  <c r="G939" s="1"/>
  <c r="G745"/>
  <c r="G940" s="1"/>
  <c r="G746"/>
  <c r="G941" s="1"/>
  <c r="G747"/>
  <c r="G942" s="1"/>
  <c r="G748"/>
  <c r="G943" s="1"/>
  <c r="G749"/>
  <c r="G944" s="1"/>
  <c r="G750"/>
  <c r="G945" s="1"/>
  <c r="G751"/>
  <c r="G946" s="1"/>
  <c r="G752"/>
  <c r="G947" s="1"/>
  <c r="G753"/>
  <c r="G948" s="1"/>
  <c r="G754"/>
  <c r="G949" s="1"/>
  <c r="G755"/>
  <c r="G950" s="1"/>
  <c r="G756"/>
  <c r="G951" s="1"/>
  <c r="G757"/>
  <c r="G952" s="1"/>
  <c r="G758"/>
  <c r="G953" s="1"/>
  <c r="G759"/>
  <c r="G954" s="1"/>
  <c r="G760"/>
  <c r="G955" s="1"/>
  <c r="G761"/>
  <c r="G956" s="1"/>
  <c r="G762"/>
  <c r="G957" s="1"/>
  <c r="G763"/>
  <c r="G958" s="1"/>
  <c r="G764"/>
  <c r="G959" s="1"/>
  <c r="G765"/>
  <c r="G960" s="1"/>
  <c r="G766"/>
  <c r="G961" s="1"/>
  <c r="G767"/>
  <c r="G962" s="1"/>
  <c r="G768"/>
  <c r="G963" s="1"/>
  <c r="G769"/>
  <c r="G964" s="1"/>
  <c r="G770"/>
  <c r="G965" s="1"/>
  <c r="G771"/>
  <c r="G966" s="1"/>
  <c r="G772"/>
  <c r="G967" s="1"/>
  <c r="G773"/>
  <c r="G968" s="1"/>
  <c r="G774"/>
  <c r="G969" s="1"/>
  <c r="G775"/>
  <c r="G970" s="1"/>
  <c r="G776"/>
  <c r="G971" s="1"/>
  <c r="G777"/>
  <c r="G972" s="1"/>
  <c r="G778"/>
  <c r="G973" s="1"/>
  <c r="G779"/>
  <c r="G974" s="1"/>
  <c r="U197"/>
  <c r="U590"/>
  <c r="U591"/>
  <c r="U592"/>
  <c r="U594"/>
  <c r="U593"/>
  <c r="U596"/>
  <c r="U595"/>
  <c r="U597"/>
  <c r="U598"/>
  <c r="U599"/>
  <c r="U600"/>
  <c r="U601"/>
  <c r="U602"/>
  <c r="U603"/>
  <c r="U604"/>
  <c r="U605"/>
  <c r="U606"/>
  <c r="U607"/>
  <c r="U608"/>
  <c r="U609"/>
  <c r="U610"/>
  <c r="U611"/>
  <c r="U612"/>
  <c r="U613"/>
  <c r="U614"/>
  <c r="U615"/>
  <c r="U616"/>
  <c r="U617"/>
  <c r="U618"/>
  <c r="U619"/>
  <c r="U620"/>
  <c r="U621"/>
  <c r="U622"/>
  <c r="U623"/>
  <c r="U624"/>
  <c r="U625"/>
  <c r="U626"/>
  <c r="U627"/>
  <c r="U628"/>
  <c r="U629"/>
  <c r="U630"/>
  <c r="U631"/>
  <c r="U632"/>
  <c r="U633"/>
  <c r="U634"/>
  <c r="U635"/>
  <c r="U636"/>
  <c r="U637"/>
  <c r="U638"/>
  <c r="U639"/>
  <c r="U640"/>
  <c r="U641"/>
  <c r="U642"/>
  <c r="U643"/>
  <c r="U644"/>
  <c r="U645"/>
  <c r="U646"/>
  <c r="U647"/>
  <c r="U648"/>
  <c r="U649"/>
  <c r="U650"/>
  <c r="U651"/>
  <c r="U652"/>
  <c r="U653"/>
  <c r="U654"/>
  <c r="U655"/>
  <c r="U656"/>
  <c r="U657"/>
  <c r="U658"/>
  <c r="U659"/>
  <c r="U660"/>
  <c r="U661"/>
  <c r="U662"/>
  <c r="U663"/>
  <c r="U664"/>
  <c r="U665"/>
  <c r="U666"/>
  <c r="U667"/>
  <c r="U668"/>
  <c r="U669"/>
  <c r="U670"/>
  <c r="U671"/>
  <c r="U672"/>
  <c r="U673"/>
  <c r="U674"/>
  <c r="U675"/>
  <c r="U676"/>
  <c r="U677"/>
  <c r="U678"/>
  <c r="U679"/>
  <c r="U680"/>
  <c r="U681"/>
  <c r="U682"/>
  <c r="U683"/>
  <c r="U684"/>
  <c r="U685"/>
  <c r="U686"/>
  <c r="U687"/>
  <c r="U688"/>
  <c r="U689"/>
  <c r="U690"/>
  <c r="U691"/>
  <c r="U692"/>
  <c r="U693"/>
  <c r="U694"/>
  <c r="U695"/>
  <c r="U696"/>
  <c r="U697"/>
  <c r="U698"/>
  <c r="U699"/>
  <c r="U700"/>
  <c r="U701"/>
  <c r="U702"/>
  <c r="U703"/>
  <c r="U704"/>
  <c r="U705"/>
  <c r="U706"/>
  <c r="U707"/>
  <c r="U708"/>
  <c r="U709"/>
  <c r="U710"/>
  <c r="U711"/>
  <c r="U712"/>
  <c r="U713"/>
  <c r="U714"/>
  <c r="U715"/>
  <c r="U716"/>
  <c r="U717"/>
  <c r="U718"/>
  <c r="U719"/>
  <c r="U720"/>
  <c r="U721"/>
  <c r="U916" s="1"/>
  <c r="U722"/>
  <c r="U917" s="1"/>
  <c r="U723"/>
  <c r="U918" s="1"/>
  <c r="U724"/>
  <c r="U725"/>
  <c r="U726"/>
  <c r="U727"/>
  <c r="U728"/>
  <c r="U729"/>
  <c r="U730"/>
  <c r="U731"/>
  <c r="U732"/>
  <c r="U733"/>
  <c r="U734"/>
  <c r="U735"/>
  <c r="U736"/>
  <c r="U737"/>
  <c r="U932" s="1"/>
  <c r="U738"/>
  <c r="U933" s="1"/>
  <c r="U739"/>
  <c r="U934" s="1"/>
  <c r="U740"/>
  <c r="U741"/>
  <c r="U742"/>
  <c r="U743"/>
  <c r="U744"/>
  <c r="U745"/>
  <c r="U746"/>
  <c r="U747"/>
  <c r="U748"/>
  <c r="U749"/>
  <c r="U944" s="1"/>
  <c r="U750"/>
  <c r="U945" s="1"/>
  <c r="U751"/>
  <c r="U946" s="1"/>
  <c r="U752"/>
  <c r="U947" s="1"/>
  <c r="U753"/>
  <c r="U948" s="1"/>
  <c r="U754"/>
  <c r="U949" s="1"/>
  <c r="U755"/>
  <c r="U950" s="1"/>
  <c r="U756"/>
  <c r="U951" s="1"/>
  <c r="U757"/>
  <c r="U952" s="1"/>
  <c r="U758"/>
  <c r="U953" s="1"/>
  <c r="U759"/>
  <c r="U954" s="1"/>
  <c r="U760"/>
  <c r="U955" s="1"/>
  <c r="U761"/>
  <c r="U956" s="1"/>
  <c r="U762"/>
  <c r="U957" s="1"/>
  <c r="U763"/>
  <c r="U958" s="1"/>
  <c r="U764"/>
  <c r="U959" s="1"/>
  <c r="U765"/>
  <c r="U960" s="1"/>
  <c r="U766"/>
  <c r="U961" s="1"/>
  <c r="U767"/>
  <c r="U962" s="1"/>
  <c r="U768"/>
  <c r="U963" s="1"/>
  <c r="U769"/>
  <c r="U964" s="1"/>
  <c r="U770"/>
  <c r="U965" s="1"/>
  <c r="U771"/>
  <c r="U966" s="1"/>
  <c r="U772"/>
  <c r="U967" s="1"/>
  <c r="U773"/>
  <c r="U968" s="1"/>
  <c r="U774"/>
  <c r="U969" s="1"/>
  <c r="U775"/>
  <c r="U970" s="1"/>
  <c r="U776"/>
  <c r="U971" s="1"/>
  <c r="U777"/>
  <c r="U972" s="1"/>
  <c r="U778"/>
  <c r="U973" s="1"/>
  <c r="U779"/>
  <c r="U974" s="1"/>
  <c r="M197"/>
  <c r="M590"/>
  <c r="M785" s="1"/>
  <c r="M591"/>
  <c r="M786" s="1"/>
  <c r="M592"/>
  <c r="M593"/>
  <c r="M595"/>
  <c r="M790" s="1"/>
  <c r="M594"/>
  <c r="M596"/>
  <c r="M791" s="1"/>
  <c r="M597"/>
  <c r="M598"/>
  <c r="M793" s="1"/>
  <c r="M599"/>
  <c r="M600"/>
  <c r="M795" s="1"/>
  <c r="M601"/>
  <c r="M602"/>
  <c r="M603"/>
  <c r="M604"/>
  <c r="M605"/>
  <c r="M800" s="1"/>
  <c r="M606"/>
  <c r="M607"/>
  <c r="M608"/>
  <c r="M609"/>
  <c r="M610"/>
  <c r="M611"/>
  <c r="M612"/>
  <c r="M613"/>
  <c r="M614"/>
  <c r="M809" s="1"/>
  <c r="M615"/>
  <c r="M810" s="1"/>
  <c r="M616"/>
  <c r="M811" s="1"/>
  <c r="M617"/>
  <c r="M812" s="1"/>
  <c r="M618"/>
  <c r="M813" s="1"/>
  <c r="M619"/>
  <c r="M814" s="1"/>
  <c r="M620"/>
  <c r="M621"/>
  <c r="M816" s="1"/>
  <c r="M622"/>
  <c r="M623"/>
  <c r="M624"/>
  <c r="M625"/>
  <c r="M626"/>
  <c r="M821" s="1"/>
  <c r="M627"/>
  <c r="M822" s="1"/>
  <c r="M628"/>
  <c r="M823" s="1"/>
  <c r="M629"/>
  <c r="M630"/>
  <c r="M631"/>
  <c r="M632"/>
  <c r="M827" s="1"/>
  <c r="M633"/>
  <c r="M634"/>
  <c r="M829" s="1"/>
  <c r="M635"/>
  <c r="M636"/>
  <c r="M831" s="1"/>
  <c r="M637"/>
  <c r="M638"/>
  <c r="M639"/>
  <c r="M640"/>
  <c r="M835" s="1"/>
  <c r="M641"/>
  <c r="M836" s="1"/>
  <c r="M642"/>
  <c r="M643"/>
  <c r="M838" s="1"/>
  <c r="M644"/>
  <c r="M839" s="1"/>
  <c r="M645"/>
  <c r="M646"/>
  <c r="M647"/>
  <c r="M842" s="1"/>
  <c r="M648"/>
  <c r="M649"/>
  <c r="M650"/>
  <c r="M651"/>
  <c r="M652"/>
  <c r="M653"/>
  <c r="M848" s="1"/>
  <c r="M654"/>
  <c r="M655"/>
  <c r="M850" s="1"/>
  <c r="M656"/>
  <c r="M851" s="1"/>
  <c r="M657"/>
  <c r="M658"/>
  <c r="M853" s="1"/>
  <c r="M659"/>
  <c r="M660"/>
  <c r="M661"/>
  <c r="M662"/>
  <c r="M663"/>
  <c r="M664"/>
  <c r="M859" s="1"/>
  <c r="M665"/>
  <c r="M860" s="1"/>
  <c r="M666"/>
  <c r="M861" s="1"/>
  <c r="M667"/>
  <c r="M862" s="1"/>
  <c r="M668"/>
  <c r="M669"/>
  <c r="M670"/>
  <c r="M671"/>
  <c r="M672"/>
  <c r="M867" s="1"/>
  <c r="M673"/>
  <c r="M674"/>
  <c r="M675"/>
  <c r="M676"/>
  <c r="M871" s="1"/>
  <c r="M677"/>
  <c r="M678"/>
  <c r="M679"/>
  <c r="M680"/>
  <c r="M875" s="1"/>
  <c r="M681"/>
  <c r="M876" s="1"/>
  <c r="M682"/>
  <c r="M877" s="1"/>
  <c r="M683"/>
  <c r="M684"/>
  <c r="M685"/>
  <c r="M880" s="1"/>
  <c r="M686"/>
  <c r="M881" s="1"/>
  <c r="M687"/>
  <c r="M688"/>
  <c r="M689"/>
  <c r="M690"/>
  <c r="M885" s="1"/>
  <c r="M691"/>
  <c r="M886" s="1"/>
  <c r="M692"/>
  <c r="M887" s="1"/>
  <c r="M693"/>
  <c r="M694"/>
  <c r="M695"/>
  <c r="M890" s="1"/>
  <c r="M696"/>
  <c r="M697"/>
  <c r="M698"/>
  <c r="M699"/>
  <c r="M700"/>
  <c r="M701"/>
  <c r="M896" s="1"/>
  <c r="M702"/>
  <c r="M703"/>
  <c r="M704"/>
  <c r="M705"/>
  <c r="M900" s="1"/>
  <c r="M706"/>
  <c r="M707"/>
  <c r="M902" s="1"/>
  <c r="M708"/>
  <c r="M709"/>
  <c r="M904" s="1"/>
  <c r="M710"/>
  <c r="M905" s="1"/>
  <c r="M711"/>
  <c r="M712"/>
  <c r="M907" s="1"/>
  <c r="M713"/>
  <c r="M714"/>
  <c r="M715"/>
  <c r="M910" s="1"/>
  <c r="M716"/>
  <c r="M911" s="1"/>
  <c r="M717"/>
  <c r="M912" s="1"/>
  <c r="M718"/>
  <c r="M913" s="1"/>
  <c r="M719"/>
  <c r="M720"/>
  <c r="M915" s="1"/>
  <c r="M721"/>
  <c r="M916" s="1"/>
  <c r="M722"/>
  <c r="M917" s="1"/>
  <c r="M723"/>
  <c r="M918" s="1"/>
  <c r="M724"/>
  <c r="M725"/>
  <c r="M920" s="1"/>
  <c r="M726"/>
  <c r="M921" s="1"/>
  <c r="M727"/>
  <c r="M922" s="1"/>
  <c r="M728"/>
  <c r="M729"/>
  <c r="M730"/>
  <c r="M731"/>
  <c r="M732"/>
  <c r="M927" s="1"/>
  <c r="M733"/>
  <c r="M928" s="1"/>
  <c r="M734"/>
  <c r="M929" s="1"/>
  <c r="M735"/>
  <c r="M930" s="1"/>
  <c r="M736"/>
  <c r="M931" s="1"/>
  <c r="M737"/>
  <c r="M932" s="1"/>
  <c r="M738"/>
  <c r="M933" s="1"/>
  <c r="M739"/>
  <c r="M934" s="1"/>
  <c r="M740"/>
  <c r="M935" s="1"/>
  <c r="M741"/>
  <c r="M936" s="1"/>
  <c r="M742"/>
  <c r="M743"/>
  <c r="M744"/>
  <c r="M939" s="1"/>
  <c r="M745"/>
  <c r="M746"/>
  <c r="M747"/>
  <c r="M942" s="1"/>
  <c r="M748"/>
  <c r="M943" s="1"/>
  <c r="M749"/>
  <c r="M944" s="1"/>
  <c r="M750"/>
  <c r="M945" s="1"/>
  <c r="M751"/>
  <c r="M946" s="1"/>
  <c r="M752"/>
  <c r="M947" s="1"/>
  <c r="M753"/>
  <c r="M948" s="1"/>
  <c r="M754"/>
  <c r="M949" s="1"/>
  <c r="M755"/>
  <c r="M950" s="1"/>
  <c r="M756"/>
  <c r="M951" s="1"/>
  <c r="M757"/>
  <c r="M952" s="1"/>
  <c r="M758"/>
  <c r="M953" s="1"/>
  <c r="M759"/>
  <c r="M954" s="1"/>
  <c r="M760"/>
  <c r="M955" s="1"/>
  <c r="M761"/>
  <c r="M956" s="1"/>
  <c r="M762"/>
  <c r="M957" s="1"/>
  <c r="M763"/>
  <c r="M958" s="1"/>
  <c r="M764"/>
  <c r="M959" s="1"/>
  <c r="M765"/>
  <c r="M960" s="1"/>
  <c r="M766"/>
  <c r="M961" s="1"/>
  <c r="M767"/>
  <c r="M962" s="1"/>
  <c r="M768"/>
  <c r="M963" s="1"/>
  <c r="M769"/>
  <c r="M964" s="1"/>
  <c r="M770"/>
  <c r="M965" s="1"/>
  <c r="M771"/>
  <c r="M966" s="1"/>
  <c r="M772"/>
  <c r="M967" s="1"/>
  <c r="M773"/>
  <c r="M968" s="1"/>
  <c r="M774"/>
  <c r="M969" s="1"/>
  <c r="M775"/>
  <c r="M970" s="1"/>
  <c r="M776"/>
  <c r="M971" s="1"/>
  <c r="M777"/>
  <c r="M972" s="1"/>
  <c r="M778"/>
  <c r="M973" s="1"/>
  <c r="M779"/>
  <c r="M974" s="1"/>
  <c r="E197"/>
  <c r="E590"/>
  <c r="E785" s="1"/>
  <c r="E591"/>
  <c r="E786" s="1"/>
  <c r="E592"/>
  <c r="E787" s="1"/>
  <c r="E593"/>
  <c r="E788" s="1"/>
  <c r="E595"/>
  <c r="E790" s="1"/>
  <c r="E594"/>
  <c r="E789" s="1"/>
  <c r="E596"/>
  <c r="E791" s="1"/>
  <c r="E597"/>
  <c r="E792" s="1"/>
  <c r="E598"/>
  <c r="E793" s="1"/>
  <c r="E599"/>
  <c r="E794" s="1"/>
  <c r="E600"/>
  <c r="E795" s="1"/>
  <c r="E601"/>
  <c r="E796" s="1"/>
  <c r="E602"/>
  <c r="E797" s="1"/>
  <c r="E603"/>
  <c r="E798" s="1"/>
  <c r="E604"/>
  <c r="E799" s="1"/>
  <c r="E605"/>
  <c r="E800" s="1"/>
  <c r="E606"/>
  <c r="E801" s="1"/>
  <c r="E607"/>
  <c r="E802" s="1"/>
  <c r="E608"/>
  <c r="E803" s="1"/>
  <c r="E609"/>
  <c r="E804" s="1"/>
  <c r="E610"/>
  <c r="E805" s="1"/>
  <c r="E611"/>
  <c r="E806" s="1"/>
  <c r="E612"/>
  <c r="E807" s="1"/>
  <c r="E613"/>
  <c r="E808" s="1"/>
  <c r="E614"/>
  <c r="E809" s="1"/>
  <c r="E615"/>
  <c r="E810" s="1"/>
  <c r="E616"/>
  <c r="E811" s="1"/>
  <c r="E617"/>
  <c r="E812" s="1"/>
  <c r="E618"/>
  <c r="E813" s="1"/>
  <c r="E619"/>
  <c r="E814" s="1"/>
  <c r="E620"/>
  <c r="E815" s="1"/>
  <c r="E621"/>
  <c r="E816" s="1"/>
  <c r="E622"/>
  <c r="E817" s="1"/>
  <c r="E623"/>
  <c r="E818" s="1"/>
  <c r="E624"/>
  <c r="E819" s="1"/>
  <c r="E625"/>
  <c r="E820" s="1"/>
  <c r="E626"/>
  <c r="E821" s="1"/>
  <c r="E627"/>
  <c r="E822" s="1"/>
  <c r="E628"/>
  <c r="E823" s="1"/>
  <c r="E629"/>
  <c r="E824" s="1"/>
  <c r="E630"/>
  <c r="E825" s="1"/>
  <c r="E631"/>
  <c r="E826" s="1"/>
  <c r="E632"/>
  <c r="E827" s="1"/>
  <c r="E633"/>
  <c r="E828" s="1"/>
  <c r="E634"/>
  <c r="E829" s="1"/>
  <c r="E635"/>
  <c r="E830" s="1"/>
  <c r="E636"/>
  <c r="E831" s="1"/>
  <c r="E637"/>
  <c r="E832" s="1"/>
  <c r="E638"/>
  <c r="E833" s="1"/>
  <c r="E639"/>
  <c r="E834" s="1"/>
  <c r="E640"/>
  <c r="E835" s="1"/>
  <c r="E641"/>
  <c r="E836" s="1"/>
  <c r="E642"/>
  <c r="E837" s="1"/>
  <c r="E643"/>
  <c r="E838" s="1"/>
  <c r="E644"/>
  <c r="E839" s="1"/>
  <c r="E645"/>
  <c r="E840" s="1"/>
  <c r="E646"/>
  <c r="E841" s="1"/>
  <c r="E647"/>
  <c r="E842" s="1"/>
  <c r="E648"/>
  <c r="E843" s="1"/>
  <c r="E649"/>
  <c r="E844" s="1"/>
  <c r="E650"/>
  <c r="E845" s="1"/>
  <c r="E651"/>
  <c r="E846" s="1"/>
  <c r="E652"/>
  <c r="E847" s="1"/>
  <c r="E653"/>
  <c r="E848" s="1"/>
  <c r="E654"/>
  <c r="E849" s="1"/>
  <c r="E655"/>
  <c r="E850" s="1"/>
  <c r="E656"/>
  <c r="E851" s="1"/>
  <c r="E657"/>
  <c r="E852" s="1"/>
  <c r="E658"/>
  <c r="E853" s="1"/>
  <c r="E659"/>
  <c r="E854" s="1"/>
  <c r="E660"/>
  <c r="E855" s="1"/>
  <c r="E661"/>
  <c r="E856" s="1"/>
  <c r="E662"/>
  <c r="E857" s="1"/>
  <c r="E663"/>
  <c r="E858" s="1"/>
  <c r="E664"/>
  <c r="E859" s="1"/>
  <c r="E665"/>
  <c r="E860" s="1"/>
  <c r="E666"/>
  <c r="E861" s="1"/>
  <c r="E667"/>
  <c r="E862" s="1"/>
  <c r="E668"/>
  <c r="E863" s="1"/>
  <c r="E669"/>
  <c r="E864" s="1"/>
  <c r="E670"/>
  <c r="E865" s="1"/>
  <c r="E671"/>
  <c r="E866" s="1"/>
  <c r="E672"/>
  <c r="E867" s="1"/>
  <c r="E673"/>
  <c r="E868" s="1"/>
  <c r="E674"/>
  <c r="E869" s="1"/>
  <c r="E675"/>
  <c r="E870" s="1"/>
  <c r="E676"/>
  <c r="E871" s="1"/>
  <c r="E677"/>
  <c r="E872" s="1"/>
  <c r="E678"/>
  <c r="E873" s="1"/>
  <c r="E679"/>
  <c r="E874" s="1"/>
  <c r="E680"/>
  <c r="E875" s="1"/>
  <c r="E681"/>
  <c r="E876" s="1"/>
  <c r="E682"/>
  <c r="E877" s="1"/>
  <c r="E683"/>
  <c r="E878" s="1"/>
  <c r="E684"/>
  <c r="E879" s="1"/>
  <c r="E685"/>
  <c r="E880" s="1"/>
  <c r="E686"/>
  <c r="E881" s="1"/>
  <c r="E687"/>
  <c r="E882" s="1"/>
  <c r="E688"/>
  <c r="E883" s="1"/>
  <c r="E689"/>
  <c r="E884" s="1"/>
  <c r="E690"/>
  <c r="E885" s="1"/>
  <c r="E691"/>
  <c r="E886" s="1"/>
  <c r="E692"/>
  <c r="E887" s="1"/>
  <c r="E693"/>
  <c r="E888" s="1"/>
  <c r="E694"/>
  <c r="E889" s="1"/>
  <c r="E695"/>
  <c r="E890" s="1"/>
  <c r="E696"/>
  <c r="E891" s="1"/>
  <c r="E697"/>
  <c r="E892" s="1"/>
  <c r="E698"/>
  <c r="E893" s="1"/>
  <c r="E699"/>
  <c r="E894" s="1"/>
  <c r="E700"/>
  <c r="E895" s="1"/>
  <c r="E701"/>
  <c r="E896" s="1"/>
  <c r="E702"/>
  <c r="E897" s="1"/>
  <c r="E703"/>
  <c r="E898" s="1"/>
  <c r="E704"/>
  <c r="E899" s="1"/>
  <c r="E705"/>
  <c r="E900" s="1"/>
  <c r="E706"/>
  <c r="E901" s="1"/>
  <c r="E707"/>
  <c r="E902" s="1"/>
  <c r="E708"/>
  <c r="E903" s="1"/>
  <c r="E709"/>
  <c r="E904" s="1"/>
  <c r="E710"/>
  <c r="E905" s="1"/>
  <c r="E711"/>
  <c r="E906" s="1"/>
  <c r="E712"/>
  <c r="E907" s="1"/>
  <c r="E713"/>
  <c r="E908" s="1"/>
  <c r="E714"/>
  <c r="E909" s="1"/>
  <c r="E715"/>
  <c r="E910" s="1"/>
  <c r="E716"/>
  <c r="E911" s="1"/>
  <c r="E717"/>
  <c r="E912" s="1"/>
  <c r="E718"/>
  <c r="E913" s="1"/>
  <c r="E719"/>
  <c r="E914" s="1"/>
  <c r="E720"/>
  <c r="E915" s="1"/>
  <c r="E721"/>
  <c r="E916" s="1"/>
  <c r="E722"/>
  <c r="E917" s="1"/>
  <c r="E723"/>
  <c r="E918" s="1"/>
  <c r="E724"/>
  <c r="E919" s="1"/>
  <c r="E725"/>
  <c r="E920" s="1"/>
  <c r="E726"/>
  <c r="E921" s="1"/>
  <c r="E727"/>
  <c r="E922" s="1"/>
  <c r="E728"/>
  <c r="E923" s="1"/>
  <c r="E729"/>
  <c r="E924" s="1"/>
  <c r="E730"/>
  <c r="E925" s="1"/>
  <c r="E731"/>
  <c r="E926" s="1"/>
  <c r="E732"/>
  <c r="E927" s="1"/>
  <c r="E733"/>
  <c r="E928" s="1"/>
  <c r="E734"/>
  <c r="E929" s="1"/>
  <c r="E735"/>
  <c r="E930" s="1"/>
  <c r="E736"/>
  <c r="E931" s="1"/>
  <c r="E737"/>
  <c r="E932" s="1"/>
  <c r="E738"/>
  <c r="E933" s="1"/>
  <c r="E739"/>
  <c r="E934" s="1"/>
  <c r="E740"/>
  <c r="E935" s="1"/>
  <c r="E741"/>
  <c r="E936" s="1"/>
  <c r="E742"/>
  <c r="E937" s="1"/>
  <c r="E743"/>
  <c r="E938" s="1"/>
  <c r="E744"/>
  <c r="E939" s="1"/>
  <c r="E745"/>
  <c r="E940" s="1"/>
  <c r="E746"/>
  <c r="E941" s="1"/>
  <c r="E747"/>
  <c r="E942" s="1"/>
  <c r="E748"/>
  <c r="E943" s="1"/>
  <c r="E749"/>
  <c r="E944" s="1"/>
  <c r="E750"/>
  <c r="E945" s="1"/>
  <c r="E751"/>
  <c r="E946" s="1"/>
  <c r="E752"/>
  <c r="E947" s="1"/>
  <c r="E753"/>
  <c r="E948" s="1"/>
  <c r="E754"/>
  <c r="E949" s="1"/>
  <c r="E755"/>
  <c r="E950" s="1"/>
  <c r="E756"/>
  <c r="E951" s="1"/>
  <c r="E757"/>
  <c r="E952" s="1"/>
  <c r="E758"/>
  <c r="E953" s="1"/>
  <c r="E759"/>
  <c r="E954" s="1"/>
  <c r="E760"/>
  <c r="E955" s="1"/>
  <c r="E761"/>
  <c r="E956" s="1"/>
  <c r="E762"/>
  <c r="E957" s="1"/>
  <c r="E763"/>
  <c r="E958" s="1"/>
  <c r="E764"/>
  <c r="E959" s="1"/>
  <c r="E765"/>
  <c r="E960" s="1"/>
  <c r="E766"/>
  <c r="E961" s="1"/>
  <c r="E767"/>
  <c r="E962" s="1"/>
  <c r="E768"/>
  <c r="E963" s="1"/>
  <c r="E769"/>
  <c r="E964" s="1"/>
  <c r="E770"/>
  <c r="E965" s="1"/>
  <c r="E771"/>
  <c r="E966" s="1"/>
  <c r="E772"/>
  <c r="E967" s="1"/>
  <c r="E773"/>
  <c r="E968" s="1"/>
  <c r="E774"/>
  <c r="E969" s="1"/>
  <c r="E775"/>
  <c r="E970" s="1"/>
  <c r="E776"/>
  <c r="E971" s="1"/>
  <c r="E777"/>
  <c r="E972" s="1"/>
  <c r="E778"/>
  <c r="E973" s="1"/>
  <c r="E779"/>
  <c r="E974" s="1"/>
  <c r="BD780"/>
  <c r="BD975" s="1"/>
  <c r="AC780"/>
  <c r="AC975" s="1"/>
  <c r="F586"/>
  <c r="F392"/>
  <c r="J586"/>
  <c r="J392"/>
  <c r="N586"/>
  <c r="N392"/>
  <c r="R586"/>
  <c r="R392"/>
  <c r="V586"/>
  <c r="V392"/>
  <c r="Z586"/>
  <c r="Z392"/>
  <c r="AD586"/>
  <c r="AD392"/>
  <c r="AH586"/>
  <c r="AH392"/>
  <c r="F33" i="9" s="1"/>
  <c r="R33" s="1"/>
  <c r="AA33" s="1"/>
  <c r="BE586" i="7"/>
  <c r="BE392"/>
  <c r="F37" i="9" s="1"/>
  <c r="R37" s="1"/>
  <c r="AA37" s="1"/>
  <c r="BI586" i="7"/>
  <c r="BI392"/>
  <c r="G586"/>
  <c r="G392"/>
  <c r="K586"/>
  <c r="K392"/>
  <c r="O586"/>
  <c r="O392"/>
  <c r="S586"/>
  <c r="S392"/>
  <c r="W586"/>
  <c r="W392"/>
  <c r="AA586"/>
  <c r="AA392"/>
  <c r="AE586"/>
  <c r="AE392"/>
  <c r="BB586"/>
  <c r="BB392"/>
  <c r="F34" i="9" s="1"/>
  <c r="R34" s="1"/>
  <c r="AA34" s="1"/>
  <c r="BF586" i="7"/>
  <c r="BF392"/>
  <c r="F42" i="9"/>
  <c r="R42" s="1"/>
  <c r="AA42" s="1"/>
  <c r="D586" i="7"/>
  <c r="D392"/>
  <c r="F3" i="9" s="1"/>
  <c r="R3" s="1"/>
  <c r="AA3" s="1"/>
  <c r="H586" i="7"/>
  <c r="H392"/>
  <c r="F7" i="9" s="1"/>
  <c r="R7" s="1"/>
  <c r="AA7" s="1"/>
  <c r="L586" i="7"/>
  <c r="L392"/>
  <c r="F11" i="9" s="1"/>
  <c r="R11" s="1"/>
  <c r="AA11" s="1"/>
  <c r="P586" i="7"/>
  <c r="P392"/>
  <c r="F15" i="9" s="1"/>
  <c r="R15" s="1"/>
  <c r="AA15" s="1"/>
  <c r="T586" i="7"/>
  <c r="T392"/>
  <c r="F19" i="9" s="1"/>
  <c r="R19" s="1"/>
  <c r="AA19" s="1"/>
  <c r="X586" i="7"/>
  <c r="X392"/>
  <c r="F23" i="9" s="1"/>
  <c r="R23" s="1"/>
  <c r="AA23" s="1"/>
  <c r="AB586" i="7"/>
  <c r="AB392"/>
  <c r="F27" i="9" s="1"/>
  <c r="R27" s="1"/>
  <c r="AA27" s="1"/>
  <c r="AF586" i="7"/>
  <c r="AF392"/>
  <c r="F31" i="9" s="1"/>
  <c r="R31" s="1"/>
  <c r="AA31" s="1"/>
  <c r="BC586" i="7"/>
  <c r="BC392"/>
  <c r="BG586"/>
  <c r="BG392"/>
  <c r="F58" i="9" s="1"/>
  <c r="R58" s="1"/>
  <c r="AA58" s="1"/>
  <c r="E586" i="7"/>
  <c r="E392"/>
  <c r="F4" i="9" s="1"/>
  <c r="R4" s="1"/>
  <c r="AA4" s="1"/>
  <c r="I586" i="7"/>
  <c r="I392"/>
  <c r="F8" i="9" s="1"/>
  <c r="R8" s="1"/>
  <c r="AA8" s="1"/>
  <c r="M586" i="7"/>
  <c r="M392"/>
  <c r="F12" i="9" s="1"/>
  <c r="R12" s="1"/>
  <c r="AA12" s="1"/>
  <c r="Q586" i="7"/>
  <c r="Q392"/>
  <c r="F16" i="9" s="1"/>
  <c r="R16" s="1"/>
  <c r="AA16" s="1"/>
  <c r="U586" i="7"/>
  <c r="U392"/>
  <c r="F20" i="9" s="1"/>
  <c r="R20" s="1"/>
  <c r="AA20" s="1"/>
  <c r="Y586" i="7"/>
  <c r="Y392"/>
  <c r="F24" i="9" s="1"/>
  <c r="R24" s="1"/>
  <c r="AA24" s="1"/>
  <c r="AC586" i="7"/>
  <c r="AC392"/>
  <c r="F28" i="9" s="1"/>
  <c r="R28" s="1"/>
  <c r="AA28" s="1"/>
  <c r="AG586" i="7"/>
  <c r="AG392"/>
  <c r="F32" i="9" s="1"/>
  <c r="R32" s="1"/>
  <c r="AA32" s="1"/>
  <c r="BD586" i="7"/>
  <c r="BD392"/>
  <c r="BH586"/>
  <c r="BH392"/>
  <c r="F59" i="9" s="1"/>
  <c r="R59" s="1"/>
  <c r="AA59" s="1"/>
  <c r="V975" i="7"/>
  <c r="J975"/>
  <c r="BL194"/>
  <c r="BL3"/>
  <c r="BL4"/>
  <c r="BL5"/>
  <c r="BL6"/>
  <c r="BL7"/>
  <c r="BL8"/>
  <c r="BL9"/>
  <c r="BL10"/>
  <c r="BL11"/>
  <c r="BL13"/>
  <c r="BL12"/>
  <c r="BL15"/>
  <c r="BL14"/>
  <c r="BL16"/>
  <c r="BL17"/>
  <c r="BL19"/>
  <c r="BL18"/>
  <c r="BL20"/>
  <c r="BL21"/>
  <c r="BL22"/>
  <c r="BL24"/>
  <c r="BL23"/>
  <c r="BL25"/>
  <c r="BL26"/>
  <c r="BL27"/>
  <c r="BL29"/>
  <c r="BL28"/>
  <c r="BL31"/>
  <c r="BL33"/>
  <c r="BL30"/>
  <c r="BL32"/>
  <c r="BL34"/>
  <c r="BL35"/>
  <c r="BL36"/>
  <c r="BL37"/>
  <c r="BL38"/>
  <c r="BL39"/>
  <c r="BL40"/>
  <c r="BL42"/>
  <c r="BL41"/>
  <c r="BL43"/>
  <c r="BL44"/>
  <c r="BL45"/>
  <c r="BL46"/>
  <c r="BL48"/>
  <c r="BL47"/>
  <c r="BL49"/>
  <c r="BL50"/>
  <c r="BL51"/>
  <c r="BL52"/>
  <c r="BL53"/>
  <c r="BL54"/>
  <c r="BL56"/>
  <c r="BL55"/>
  <c r="BL58"/>
  <c r="BL57"/>
  <c r="BL60"/>
  <c r="BL59"/>
  <c r="BL61"/>
  <c r="BL63"/>
  <c r="BL62"/>
  <c r="BL65"/>
  <c r="BL64"/>
  <c r="BL66"/>
  <c r="BL67"/>
  <c r="BL68"/>
  <c r="BL69"/>
  <c r="BL70"/>
  <c r="BL71"/>
  <c r="BL73"/>
  <c r="BL72"/>
  <c r="BL74"/>
  <c r="BL75"/>
  <c r="BL76"/>
  <c r="BL77"/>
  <c r="BL78"/>
  <c r="BL79"/>
  <c r="BL80"/>
  <c r="BL81"/>
  <c r="BL82"/>
  <c r="BL83"/>
  <c r="BL84"/>
  <c r="BL85"/>
  <c r="BL86"/>
  <c r="BL87"/>
  <c r="BL88"/>
  <c r="BL89"/>
  <c r="BL90"/>
  <c r="BL91"/>
  <c r="BL93"/>
  <c r="BL92"/>
  <c r="BL94"/>
  <c r="BL95"/>
  <c r="BL96"/>
  <c r="BL99"/>
  <c r="BL97"/>
  <c r="BL98"/>
  <c r="BL100"/>
  <c r="BL101"/>
  <c r="BL102"/>
  <c r="BL103"/>
  <c r="BL104"/>
  <c r="BL105"/>
  <c r="BL106"/>
  <c r="BL107"/>
  <c r="BL108"/>
  <c r="BL109"/>
  <c r="BL110"/>
  <c r="BL111"/>
  <c r="BL112"/>
  <c r="BL113"/>
  <c r="BL114"/>
  <c r="BL115"/>
  <c r="BL117"/>
  <c r="BL116"/>
  <c r="BL118"/>
  <c r="BL119"/>
  <c r="BL120"/>
  <c r="BL121"/>
  <c r="BL122"/>
  <c r="BL123"/>
  <c r="BL124"/>
  <c r="BL126"/>
  <c r="BL125"/>
  <c r="BL130"/>
  <c r="BL127"/>
  <c r="BL128"/>
  <c r="BL129"/>
  <c r="BL131"/>
  <c r="BL132"/>
  <c r="BL133"/>
  <c r="BL137"/>
  <c r="BL134"/>
  <c r="BL135"/>
  <c r="BL136"/>
  <c r="BL138"/>
  <c r="BL139"/>
  <c r="BL140"/>
  <c r="BL142"/>
  <c r="BL143"/>
  <c r="BL141"/>
  <c r="BL144"/>
  <c r="BL148"/>
  <c r="BL145"/>
  <c r="BL146"/>
  <c r="BL150"/>
  <c r="BL147"/>
  <c r="BL149"/>
  <c r="BL152"/>
  <c r="BL151"/>
  <c r="BL153"/>
  <c r="BL154"/>
  <c r="BL155"/>
  <c r="BL156"/>
  <c r="BL159"/>
  <c r="BL157"/>
  <c r="BL161"/>
  <c r="BL158"/>
  <c r="BL164"/>
  <c r="BL160"/>
  <c r="BL162"/>
  <c r="BL163"/>
  <c r="BL165"/>
  <c r="BL166"/>
  <c r="BL167"/>
  <c r="BL170"/>
  <c r="BL169"/>
  <c r="BL168"/>
  <c r="BL172"/>
  <c r="BL171"/>
  <c r="BL173"/>
  <c r="BL174"/>
  <c r="BL177"/>
  <c r="BL175"/>
  <c r="BL176"/>
  <c r="BL178"/>
  <c r="BL179"/>
  <c r="BL181"/>
  <c r="BL180"/>
  <c r="BL183"/>
  <c r="BL182"/>
  <c r="BL185"/>
  <c r="BL184"/>
  <c r="BL187"/>
  <c r="BL192"/>
  <c r="BL186"/>
  <c r="BL189"/>
  <c r="BL193"/>
  <c r="D197"/>
  <c r="BL191"/>
  <c r="F41" i="9" l="1"/>
  <c r="R41" s="1"/>
  <c r="AA41" s="1"/>
  <c r="F60"/>
  <c r="R60" s="1"/>
  <c r="AA60" s="1"/>
  <c r="F38"/>
  <c r="R38" s="1"/>
  <c r="AA38" s="1"/>
  <c r="F57"/>
  <c r="R57" s="1"/>
  <c r="AA57" s="1"/>
  <c r="AT977" i="7"/>
  <c r="AT978" s="1"/>
  <c r="AQ977"/>
  <c r="AQ978" s="1"/>
  <c r="AQ979" s="1"/>
  <c r="AY977"/>
  <c r="AY978" s="1"/>
  <c r="AY979" s="1"/>
  <c r="AV977"/>
  <c r="AV978" s="1"/>
  <c r="AS782"/>
  <c r="AP782"/>
  <c r="AX782"/>
  <c r="AX785"/>
  <c r="AU782"/>
  <c r="AU785"/>
  <c r="AR782"/>
  <c r="AR785"/>
  <c r="AW782"/>
  <c r="AT782"/>
  <c r="AQ782"/>
  <c r="AY782"/>
  <c r="AV782"/>
  <c r="AI782"/>
  <c r="BA782"/>
  <c r="AO782"/>
  <c r="AJ782"/>
  <c r="AN782"/>
  <c r="AM782"/>
  <c r="AL782"/>
  <c r="AZ782"/>
  <c r="AK782"/>
  <c r="F56" i="9"/>
  <c r="R56" s="1"/>
  <c r="AA56" s="1"/>
  <c r="F40"/>
  <c r="R40" s="1"/>
  <c r="AA40" s="1"/>
  <c r="F55"/>
  <c r="R55" s="1"/>
  <c r="AA55" s="1"/>
  <c r="F39"/>
  <c r="R39" s="1"/>
  <c r="AA39" s="1"/>
  <c r="F52"/>
  <c r="R52" s="1"/>
  <c r="AA52" s="1"/>
  <c r="F36"/>
  <c r="R36" s="1"/>
  <c r="AA36" s="1"/>
  <c r="F51"/>
  <c r="R51" s="1"/>
  <c r="AA51" s="1"/>
  <c r="F35"/>
  <c r="R35" s="1"/>
  <c r="AA35" s="1"/>
  <c r="F26"/>
  <c r="R26" s="1"/>
  <c r="AA26" s="1"/>
  <c r="F10"/>
  <c r="R10" s="1"/>
  <c r="AA10" s="1"/>
  <c r="F17"/>
  <c r="R17" s="1"/>
  <c r="AA17" s="1"/>
  <c r="F9"/>
  <c r="R9" s="1"/>
  <c r="AA9" s="1"/>
  <c r="F22"/>
  <c r="R22" s="1"/>
  <c r="AA22" s="1"/>
  <c r="F13"/>
  <c r="R13" s="1"/>
  <c r="AA13" s="1"/>
  <c r="F5"/>
  <c r="R5" s="1"/>
  <c r="AA5" s="1"/>
  <c r="BJ197" i="7"/>
  <c r="F54" i="9"/>
  <c r="R54" s="1"/>
  <c r="AA54" s="1"/>
  <c r="F50"/>
  <c r="R50" s="1"/>
  <c r="AA50" s="1"/>
  <c r="F30"/>
  <c r="R30" s="1"/>
  <c r="AA30" s="1"/>
  <c r="F53"/>
  <c r="R53" s="1"/>
  <c r="AA53" s="1"/>
  <c r="F43"/>
  <c r="R43" s="1"/>
  <c r="AA43" s="1"/>
  <c r="F29"/>
  <c r="R29" s="1"/>
  <c r="AA29" s="1"/>
  <c r="F14"/>
  <c r="R14" s="1"/>
  <c r="AA14" s="1"/>
  <c r="F18"/>
  <c r="R18" s="1"/>
  <c r="AA18" s="1"/>
  <c r="F25"/>
  <c r="R25" s="1"/>
  <c r="AA25" s="1"/>
  <c r="F21"/>
  <c r="R21" s="1"/>
  <c r="AA21" s="1"/>
  <c r="F6"/>
  <c r="R6" s="1"/>
  <c r="AA6" s="1"/>
  <c r="C70"/>
  <c r="O70" s="1"/>
  <c r="C66"/>
  <c r="O66" s="1"/>
  <c r="D590" i="7"/>
  <c r="BK590" s="1"/>
  <c r="D591"/>
  <c r="BK591" s="1"/>
  <c r="D593"/>
  <c r="BK593" s="1"/>
  <c r="AP788" s="1"/>
  <c r="D592"/>
  <c r="BK592" s="1"/>
  <c r="AS787" s="1"/>
  <c r="D594"/>
  <c r="BK594" s="1"/>
  <c r="AN789" s="1"/>
  <c r="D595"/>
  <c r="BK595" s="1"/>
  <c r="D596"/>
  <c r="BK596" s="1"/>
  <c r="D597"/>
  <c r="BK597" s="1"/>
  <c r="AP792" s="1"/>
  <c r="D598"/>
  <c r="BK598" s="1"/>
  <c r="AS793" s="1"/>
  <c r="D599"/>
  <c r="BK599" s="1"/>
  <c r="D600"/>
  <c r="BK600" s="1"/>
  <c r="D601"/>
  <c r="BK601" s="1"/>
  <c r="D602"/>
  <c r="BK602" s="1"/>
  <c r="AS797" s="1"/>
  <c r="D603"/>
  <c r="BK603" s="1"/>
  <c r="AW798" s="1"/>
  <c r="D604"/>
  <c r="BK604" s="1"/>
  <c r="AM799" s="1"/>
  <c r="D605"/>
  <c r="BK605" s="1"/>
  <c r="D606"/>
  <c r="BK606" s="1"/>
  <c r="AP801" s="1"/>
  <c r="D607"/>
  <c r="BK607" s="1"/>
  <c r="D608"/>
  <c r="BK608" s="1"/>
  <c r="AW803" s="1"/>
  <c r="D609"/>
  <c r="BK609" s="1"/>
  <c r="D610"/>
  <c r="BK610" s="1"/>
  <c r="AS805" s="1"/>
  <c r="D611"/>
  <c r="BK611" s="1"/>
  <c r="D612"/>
  <c r="BK612" s="1"/>
  <c r="D613"/>
  <c r="BK613" s="1"/>
  <c r="AB808" s="1"/>
  <c r="D614"/>
  <c r="BK614" s="1"/>
  <c r="AS809" s="1"/>
  <c r="D615"/>
  <c r="BK615" s="1"/>
  <c r="D616"/>
  <c r="BK616" s="1"/>
  <c r="D617"/>
  <c r="BK617" s="1"/>
  <c r="D618"/>
  <c r="BK618" s="1"/>
  <c r="AM813" s="1"/>
  <c r="D619"/>
  <c r="BK619" s="1"/>
  <c r="AW814" s="1"/>
  <c r="D620"/>
  <c r="BK620" s="1"/>
  <c r="AN815" s="1"/>
  <c r="D621"/>
  <c r="BK621" s="1"/>
  <c r="D622"/>
  <c r="BK622" s="1"/>
  <c r="BC817" s="1"/>
  <c r="D623"/>
  <c r="BK623" s="1"/>
  <c r="AW818" s="1"/>
  <c r="D624"/>
  <c r="BK624" s="1"/>
  <c r="AS819" s="1"/>
  <c r="D625"/>
  <c r="BK625" s="1"/>
  <c r="D626"/>
  <c r="BK626" s="1"/>
  <c r="AP821" s="1"/>
  <c r="D627"/>
  <c r="BK627" s="1"/>
  <c r="AJ822" s="1"/>
  <c r="D628"/>
  <c r="BK628" s="1"/>
  <c r="D629"/>
  <c r="BK629" s="1"/>
  <c r="D630"/>
  <c r="BK630" s="1"/>
  <c r="AS825" s="1"/>
  <c r="D631"/>
  <c r="BK631" s="1"/>
  <c r="D632"/>
  <c r="BK632" s="1"/>
  <c r="D633"/>
  <c r="BK633" s="1"/>
  <c r="D634"/>
  <c r="BK634" s="1"/>
  <c r="AP829" s="1"/>
  <c r="D635"/>
  <c r="BK635" s="1"/>
  <c r="AW830" s="1"/>
  <c r="D636"/>
  <c r="BK636" s="1"/>
  <c r="AW831" s="1"/>
  <c r="D637"/>
  <c r="BK637" s="1"/>
  <c r="D638"/>
  <c r="BK638" s="1"/>
  <c r="AP833" s="1"/>
  <c r="D639"/>
  <c r="BK639" s="1"/>
  <c r="AJ834" s="1"/>
  <c r="D640"/>
  <c r="BK640" s="1"/>
  <c r="AS835" s="1"/>
  <c r="D641"/>
  <c r="BK641" s="1"/>
  <c r="D642"/>
  <c r="BK642" s="1"/>
  <c r="BI837" s="1"/>
  <c r="D643"/>
  <c r="BK643" s="1"/>
  <c r="D644"/>
  <c r="BK644" s="1"/>
  <c r="AS839" s="1"/>
  <c r="D645"/>
  <c r="BK645" s="1"/>
  <c r="AP840" s="1"/>
  <c r="D646"/>
  <c r="BK646" s="1"/>
  <c r="AP841" s="1"/>
  <c r="D647"/>
  <c r="BK647" s="1"/>
  <c r="D648"/>
  <c r="BK648" s="1"/>
  <c r="AS843" s="1"/>
  <c r="D649"/>
  <c r="BK649" s="1"/>
  <c r="AP844" s="1"/>
  <c r="D650"/>
  <c r="BK650" s="1"/>
  <c r="AP845" s="1"/>
  <c r="D651"/>
  <c r="BK651" s="1"/>
  <c r="D652"/>
  <c r="BK652" s="1"/>
  <c r="AN847" s="1"/>
  <c r="D653"/>
  <c r="BK653" s="1"/>
  <c r="AP848" s="1"/>
  <c r="D654"/>
  <c r="BK654" s="1"/>
  <c r="AM849" s="1"/>
  <c r="D655"/>
  <c r="BK655" s="1"/>
  <c r="D656"/>
  <c r="BK656" s="1"/>
  <c r="AS851" s="1"/>
  <c r="D657"/>
  <c r="BK657" s="1"/>
  <c r="AP852" s="1"/>
  <c r="D658"/>
  <c r="BK658" s="1"/>
  <c r="AP853" s="1"/>
  <c r="D659"/>
  <c r="BK659" s="1"/>
  <c r="D660"/>
  <c r="BK660" s="1"/>
  <c r="AW855" s="1"/>
  <c r="D661"/>
  <c r="BK661" s="1"/>
  <c r="AE856" s="1"/>
  <c r="D662"/>
  <c r="BK662" s="1"/>
  <c r="AP857" s="1"/>
  <c r="D663"/>
  <c r="BK663" s="1"/>
  <c r="D664"/>
  <c r="BK664" s="1"/>
  <c r="D665"/>
  <c r="BK665" s="1"/>
  <c r="AP860" s="1"/>
  <c r="D666"/>
  <c r="BK666" s="1"/>
  <c r="AP861" s="1"/>
  <c r="D667"/>
  <c r="BK667" s="1"/>
  <c r="D668"/>
  <c r="BK668" s="1"/>
  <c r="AS863" s="1"/>
  <c r="D669"/>
  <c r="BK669" s="1"/>
  <c r="AP864" s="1"/>
  <c r="D670"/>
  <c r="BK670" s="1"/>
  <c r="AP865" s="1"/>
  <c r="D671"/>
  <c r="BK671" s="1"/>
  <c r="D672"/>
  <c r="BK672" s="1"/>
  <c r="BH867" s="1"/>
  <c r="D673"/>
  <c r="BK673" s="1"/>
  <c r="AP868" s="1"/>
  <c r="D674"/>
  <c r="BK674" s="1"/>
  <c r="AP869" s="1"/>
  <c r="D675"/>
  <c r="BK675" s="1"/>
  <c r="D676"/>
  <c r="BK676" s="1"/>
  <c r="AJ871" s="1"/>
  <c r="D677"/>
  <c r="BK677" s="1"/>
  <c r="D678"/>
  <c r="BK678" s="1"/>
  <c r="AM873" s="1"/>
  <c r="D679"/>
  <c r="BK679" s="1"/>
  <c r="AM874" s="1"/>
  <c r="D680"/>
  <c r="BK680" s="1"/>
  <c r="AN875" s="1"/>
  <c r="D681"/>
  <c r="BK681" s="1"/>
  <c r="D682"/>
  <c r="BK682" s="1"/>
  <c r="AS877" s="1"/>
  <c r="D683"/>
  <c r="BK683" s="1"/>
  <c r="D684"/>
  <c r="BK684" s="1"/>
  <c r="AJ879" s="1"/>
  <c r="D685"/>
  <c r="BK685" s="1"/>
  <c r="D686"/>
  <c r="BK686" s="1"/>
  <c r="AM881" s="1"/>
  <c r="D687"/>
  <c r="BK687" s="1"/>
  <c r="D688"/>
  <c r="BK688" s="1"/>
  <c r="D689"/>
  <c r="BK689" s="1"/>
  <c r="D690"/>
  <c r="BK690" s="1"/>
  <c r="AP885" s="1"/>
  <c r="D691"/>
  <c r="BK691" s="1"/>
  <c r="D692"/>
  <c r="BK692" s="1"/>
  <c r="AS887" s="1"/>
  <c r="D693"/>
  <c r="BK693" s="1"/>
  <c r="D694"/>
  <c r="BK694" s="1"/>
  <c r="AP889" s="1"/>
  <c r="D695"/>
  <c r="BK695" s="1"/>
  <c r="D696"/>
  <c r="BK696" s="1"/>
  <c r="AS891" s="1"/>
  <c r="D697"/>
  <c r="BK697" s="1"/>
  <c r="D698"/>
  <c r="BK698" s="1"/>
  <c r="AP893" s="1"/>
  <c r="D699"/>
  <c r="BK699" s="1"/>
  <c r="D700"/>
  <c r="BK700" s="1"/>
  <c r="D701"/>
  <c r="BK701" s="1"/>
  <c r="D702"/>
  <c r="BK702" s="1"/>
  <c r="AD897" s="1"/>
  <c r="D703"/>
  <c r="BK703" s="1"/>
  <c r="AS898" s="1"/>
  <c r="D704"/>
  <c r="BK704" s="1"/>
  <c r="D705"/>
  <c r="BK705" s="1"/>
  <c r="D706"/>
  <c r="BK706" s="1"/>
  <c r="D707"/>
  <c r="BK707" s="1"/>
  <c r="D708"/>
  <c r="BK708" s="1"/>
  <c r="AJ903" s="1"/>
  <c r="D709"/>
  <c r="BK709" s="1"/>
  <c r="D710"/>
  <c r="BK710" s="1"/>
  <c r="AS905" s="1"/>
  <c r="D711"/>
  <c r="BK711" s="1"/>
  <c r="AS906" s="1"/>
  <c r="D712"/>
  <c r="BK712" s="1"/>
  <c r="D713"/>
  <c r="BK713" s="1"/>
  <c r="D714"/>
  <c r="BK714" s="1"/>
  <c r="D715"/>
  <c r="BK715" s="1"/>
  <c r="AP910" s="1"/>
  <c r="D716"/>
  <c r="BK716" s="1"/>
  <c r="AS911" s="1"/>
  <c r="D717"/>
  <c r="BK717" s="1"/>
  <c r="D718"/>
  <c r="BK718" s="1"/>
  <c r="AM913" s="1"/>
  <c r="D719"/>
  <c r="BK719" s="1"/>
  <c r="AP914" s="1"/>
  <c r="D720"/>
  <c r="BK720" s="1"/>
  <c r="AP915" s="1"/>
  <c r="D721"/>
  <c r="BK721" s="1"/>
  <c r="D722"/>
  <c r="BK722" s="1"/>
  <c r="D723"/>
  <c r="BK723" s="1"/>
  <c r="AP918" s="1"/>
  <c r="D724"/>
  <c r="BK724" s="1"/>
  <c r="AS919" s="1"/>
  <c r="D725"/>
  <c r="BK725" s="1"/>
  <c r="D726"/>
  <c r="BK726" s="1"/>
  <c r="D727"/>
  <c r="BK727" s="1"/>
  <c r="AP922" s="1"/>
  <c r="D728"/>
  <c r="BK728" s="1"/>
  <c r="AP923" s="1"/>
  <c r="D729"/>
  <c r="BK729" s="1"/>
  <c r="D730"/>
  <c r="BK730" s="1"/>
  <c r="D731"/>
  <c r="BK731" s="1"/>
  <c r="AP926" s="1"/>
  <c r="D732"/>
  <c r="BK732" s="1"/>
  <c r="AS927" s="1"/>
  <c r="D733"/>
  <c r="BK733" s="1"/>
  <c r="D734"/>
  <c r="BK734" s="1"/>
  <c r="D735"/>
  <c r="BK735" s="1"/>
  <c r="AJ930" s="1"/>
  <c r="D736"/>
  <c r="BK736" s="1"/>
  <c r="AS931" s="1"/>
  <c r="D737"/>
  <c r="BK737" s="1"/>
  <c r="D738"/>
  <c r="BK738" s="1"/>
  <c r="D739"/>
  <c r="BK739" s="1"/>
  <c r="D740"/>
  <c r="BK740" s="1"/>
  <c r="AS935" s="1"/>
  <c r="D741"/>
  <c r="BK741" s="1"/>
  <c r="D742"/>
  <c r="BK742" s="1"/>
  <c r="D743"/>
  <c r="BK743" s="1"/>
  <c r="AW938" s="1"/>
  <c r="D744"/>
  <c r="BK744" s="1"/>
  <c r="AP939" s="1"/>
  <c r="D745"/>
  <c r="BK745" s="1"/>
  <c r="D746"/>
  <c r="BK746" s="1"/>
  <c r="D747"/>
  <c r="BK747" s="1"/>
  <c r="D748"/>
  <c r="BK748" s="1"/>
  <c r="AP943" s="1"/>
  <c r="D749"/>
  <c r="BK749" s="1"/>
  <c r="D750"/>
  <c r="BK750" s="1"/>
  <c r="D751"/>
  <c r="BK751" s="1"/>
  <c r="D752"/>
  <c r="BK752" s="1"/>
  <c r="D753"/>
  <c r="BK753" s="1"/>
  <c r="D754"/>
  <c r="BK754" s="1"/>
  <c r="D755"/>
  <c r="BK755" s="1"/>
  <c r="D756"/>
  <c r="BK756" s="1"/>
  <c r="D757"/>
  <c r="BK757" s="1"/>
  <c r="D758"/>
  <c r="BK758" s="1"/>
  <c r="D759"/>
  <c r="BK759" s="1"/>
  <c r="D760"/>
  <c r="BK760" s="1"/>
  <c r="D761"/>
  <c r="BK761" s="1"/>
  <c r="D762"/>
  <c r="BK762" s="1"/>
  <c r="D763"/>
  <c r="BK763" s="1"/>
  <c r="D764"/>
  <c r="BK764" s="1"/>
  <c r="D765"/>
  <c r="BK765" s="1"/>
  <c r="D766"/>
  <c r="BK766" s="1"/>
  <c r="D767"/>
  <c r="BK767" s="1"/>
  <c r="D768"/>
  <c r="BK768" s="1"/>
  <c r="D769"/>
  <c r="BK769" s="1"/>
  <c r="D770"/>
  <c r="BK770" s="1"/>
  <c r="D771"/>
  <c r="BK771" s="1"/>
  <c r="D772"/>
  <c r="BK772" s="1"/>
  <c r="D773"/>
  <c r="BK773" s="1"/>
  <c r="D774"/>
  <c r="BK774" s="1"/>
  <c r="D775"/>
  <c r="BK775" s="1"/>
  <c r="D776"/>
  <c r="BK776" s="1"/>
  <c r="D777"/>
  <c r="BK777" s="1"/>
  <c r="D778"/>
  <c r="BK778" s="1"/>
  <c r="D779"/>
  <c r="BK779" s="1"/>
  <c r="D780"/>
  <c r="BK780" s="1"/>
  <c r="BC794"/>
  <c r="C64" i="9"/>
  <c r="O3"/>
  <c r="BH781" i="7"/>
  <c r="BH587"/>
  <c r="BD781"/>
  <c r="BD587"/>
  <c r="AG781"/>
  <c r="AG587"/>
  <c r="AC781"/>
  <c r="AC587"/>
  <c r="Y781"/>
  <c r="Y587"/>
  <c r="U781"/>
  <c r="U587"/>
  <c r="Q781"/>
  <c r="Q587"/>
  <c r="M781"/>
  <c r="M587"/>
  <c r="I781"/>
  <c r="I587"/>
  <c r="E781"/>
  <c r="E587"/>
  <c r="BG781"/>
  <c r="BG587"/>
  <c r="BC781"/>
  <c r="BC587"/>
  <c r="AF781"/>
  <c r="AF587"/>
  <c r="AB781"/>
  <c r="AB587"/>
  <c r="X781"/>
  <c r="X587"/>
  <c r="T781"/>
  <c r="T587"/>
  <c r="P781"/>
  <c r="P587"/>
  <c r="L781"/>
  <c r="L587"/>
  <c r="H781"/>
  <c r="H587"/>
  <c r="D781"/>
  <c r="D587"/>
  <c r="BF781"/>
  <c r="BF587"/>
  <c r="BB781"/>
  <c r="BB587"/>
  <c r="AE781"/>
  <c r="AE587"/>
  <c r="AA781"/>
  <c r="AA587"/>
  <c r="W781"/>
  <c r="W587"/>
  <c r="S781"/>
  <c r="S587"/>
  <c r="O781"/>
  <c r="O587"/>
  <c r="K781"/>
  <c r="K587"/>
  <c r="G781"/>
  <c r="G587"/>
  <c r="BI781"/>
  <c r="BI587"/>
  <c r="BE781"/>
  <c r="BE587"/>
  <c r="AH781"/>
  <c r="AH587"/>
  <c r="AD781"/>
  <c r="AD587"/>
  <c r="Z781"/>
  <c r="Z587"/>
  <c r="V781"/>
  <c r="V587"/>
  <c r="R781"/>
  <c r="R587"/>
  <c r="N781"/>
  <c r="N587"/>
  <c r="J781"/>
  <c r="J587"/>
  <c r="F781"/>
  <c r="F587"/>
  <c r="BJ392"/>
  <c r="C67" i="9" s="1"/>
  <c r="O67" s="1"/>
  <c r="AT979" i="7" l="1"/>
  <c r="E45" i="9"/>
  <c r="AP927" i="7"/>
  <c r="AP911"/>
  <c r="AP873"/>
  <c r="AP825"/>
  <c r="AP809"/>
  <c r="AP793"/>
  <c r="AS915"/>
  <c r="AS867"/>
  <c r="AS801"/>
  <c r="AM927"/>
  <c r="AW881"/>
  <c r="AW817"/>
  <c r="AV979"/>
  <c r="E47" i="9"/>
  <c r="AP919" i="7"/>
  <c r="AP897"/>
  <c r="AP881"/>
  <c r="AP849"/>
  <c r="AP817"/>
  <c r="AS943"/>
  <c r="AS923"/>
  <c r="AS881"/>
  <c r="AS855"/>
  <c r="AM897"/>
  <c r="AM837"/>
  <c r="AJ911"/>
  <c r="AP935"/>
  <c r="AP903"/>
  <c r="AP877"/>
  <c r="AP837"/>
  <c r="AP813"/>
  <c r="AP805"/>
  <c r="AP797"/>
  <c r="AP789"/>
  <c r="AS897"/>
  <c r="AS831"/>
  <c r="AL847"/>
  <c r="AN903"/>
  <c r="AW897"/>
  <c r="AW867"/>
  <c r="AH942"/>
  <c r="T942"/>
  <c r="J942"/>
  <c r="U942"/>
  <c r="AS942"/>
  <c r="BF940"/>
  <c r="U940"/>
  <c r="M940"/>
  <c r="Q940"/>
  <c r="T940"/>
  <c r="AG940"/>
  <c r="J940"/>
  <c r="AJ940"/>
  <c r="Z936"/>
  <c r="U936"/>
  <c r="AG936"/>
  <c r="Q936"/>
  <c r="AJ936"/>
  <c r="T936"/>
  <c r="AF932"/>
  <c r="AG932"/>
  <c r="J932"/>
  <c r="Q932"/>
  <c r="BB932"/>
  <c r="T932"/>
  <c r="AB932"/>
  <c r="AJ932"/>
  <c r="BC928"/>
  <c r="U928"/>
  <c r="J928"/>
  <c r="T928"/>
  <c r="BB924"/>
  <c r="U924"/>
  <c r="Z924"/>
  <c r="Q924"/>
  <c r="AJ924"/>
  <c r="T924"/>
  <c r="M924"/>
  <c r="AG920"/>
  <c r="U920"/>
  <c r="Q920"/>
  <c r="J920"/>
  <c r="AJ920"/>
  <c r="AH916"/>
  <c r="AJ916"/>
  <c r="T916"/>
  <c r="AG916"/>
  <c r="Z916"/>
  <c r="Q916"/>
  <c r="AB912"/>
  <c r="T912"/>
  <c r="Z912"/>
  <c r="AJ912"/>
  <c r="AH908"/>
  <c r="Q908"/>
  <c r="AJ908"/>
  <c r="AM908"/>
  <c r="AB908"/>
  <c r="AS908"/>
  <c r="BB904"/>
  <c r="AB904"/>
  <c r="AK904"/>
  <c r="AJ904"/>
  <c r="AM904"/>
  <c r="AS904"/>
  <c r="AH900"/>
  <c r="T900"/>
  <c r="Z900"/>
  <c r="AS900"/>
  <c r="AB896"/>
  <c r="T896"/>
  <c r="AE892"/>
  <c r="T892"/>
  <c r="AH888"/>
  <c r="T888"/>
  <c r="AM888"/>
  <c r="AS888"/>
  <c r="Q888"/>
  <c r="Y884"/>
  <c r="AB884"/>
  <c r="AS884"/>
  <c r="AE880"/>
  <c r="T880"/>
  <c r="Z880"/>
  <c r="AJ880"/>
  <c r="Q880"/>
  <c r="AM880"/>
  <c r="AA876"/>
  <c r="AJ876"/>
  <c r="Q876"/>
  <c r="AM876"/>
  <c r="T876"/>
  <c r="BC872"/>
  <c r="AM872"/>
  <c r="AS872"/>
  <c r="Y870"/>
  <c r="AS870"/>
  <c r="AB866"/>
  <c r="AS866"/>
  <c r="BC862"/>
  <c r="T862"/>
  <c r="Q862"/>
  <c r="AS862"/>
  <c r="AJ854"/>
  <c r="M854"/>
  <c r="Q854"/>
  <c r="AS854"/>
  <c r="Z850"/>
  <c r="T850"/>
  <c r="AS850"/>
  <c r="BC846"/>
  <c r="AN846"/>
  <c r="BB842"/>
  <c r="Q842"/>
  <c r="AS842"/>
  <c r="AZ838"/>
  <c r="AS838"/>
  <c r="AP838"/>
  <c r="AB836"/>
  <c r="AS836"/>
  <c r="AJ836"/>
  <c r="AM836"/>
  <c r="BC832"/>
  <c r="AM832"/>
  <c r="AS832"/>
  <c r="M832"/>
  <c r="AN828"/>
  <c r="AJ828"/>
  <c r="AS828"/>
  <c r="T828"/>
  <c r="Z828"/>
  <c r="AE824"/>
  <c r="AS824"/>
  <c r="AM824"/>
  <c r="Y820"/>
  <c r="T820"/>
  <c r="M820"/>
  <c r="AS820"/>
  <c r="AE816"/>
  <c r="Z816"/>
  <c r="AM816"/>
  <c r="T816"/>
  <c r="AJ816"/>
  <c r="Y812"/>
  <c r="AB812"/>
  <c r="AJ812"/>
  <c r="AS812"/>
  <c r="T812"/>
  <c r="Z810"/>
  <c r="T810"/>
  <c r="Q810"/>
  <c r="AS810"/>
  <c r="AP810"/>
  <c r="AE806"/>
  <c r="Q806"/>
  <c r="AJ806"/>
  <c r="AS806"/>
  <c r="AP806"/>
  <c r="Y804"/>
  <c r="T804"/>
  <c r="AS804"/>
  <c r="BB800"/>
  <c r="AJ800"/>
  <c r="AS800"/>
  <c r="Q800"/>
  <c r="AE796"/>
  <c r="AS796"/>
  <c r="Q796"/>
  <c r="AM796"/>
  <c r="AB794"/>
  <c r="AJ794"/>
  <c r="AS794"/>
  <c r="AP794"/>
  <c r="AI790"/>
  <c r="AN790"/>
  <c r="AB790"/>
  <c r="AP790"/>
  <c r="BB786"/>
  <c r="U786"/>
  <c r="AS786"/>
  <c r="AP786"/>
  <c r="AH943"/>
  <c r="Q943"/>
  <c r="U943"/>
  <c r="T943"/>
  <c r="AB943"/>
  <c r="Y941"/>
  <c r="Q941"/>
  <c r="U941"/>
  <c r="T941"/>
  <c r="M941"/>
  <c r="J941"/>
  <c r="AM941"/>
  <c r="AW941"/>
  <c r="BC939"/>
  <c r="Z939"/>
  <c r="Q939"/>
  <c r="U939"/>
  <c r="T939"/>
  <c r="AN939"/>
  <c r="AL939"/>
  <c r="AG937"/>
  <c r="M937"/>
  <c r="Q937"/>
  <c r="U937"/>
  <c r="T937"/>
  <c r="AW937"/>
  <c r="BB935"/>
  <c r="AG935"/>
  <c r="Q935"/>
  <c r="U935"/>
  <c r="T935"/>
  <c r="Z935"/>
  <c r="BH933"/>
  <c r="Q933"/>
  <c r="AJ933"/>
  <c r="BC931"/>
  <c r="U931"/>
  <c r="T931"/>
  <c r="Z931"/>
  <c r="Q931"/>
  <c r="AG931"/>
  <c r="BC929"/>
  <c r="Q929"/>
  <c r="U929"/>
  <c r="T929"/>
  <c r="Z929"/>
  <c r="AK929"/>
  <c r="AH927"/>
  <c r="U927"/>
  <c r="T927"/>
  <c r="Z927"/>
  <c r="BH925"/>
  <c r="M925"/>
  <c r="U925"/>
  <c r="T925"/>
  <c r="Z925"/>
  <c r="AW925"/>
  <c r="AG923"/>
  <c r="M923"/>
  <c r="U923"/>
  <c r="T923"/>
  <c r="Z923"/>
  <c r="Q923"/>
  <c r="BE921"/>
  <c r="Q921"/>
  <c r="AM921"/>
  <c r="U921"/>
  <c r="AJ921"/>
  <c r="AD919"/>
  <c r="U919"/>
  <c r="AM919"/>
  <c r="M919"/>
  <c r="T919"/>
  <c r="Z919"/>
  <c r="AW919"/>
  <c r="BC917"/>
  <c r="T917"/>
  <c r="AB917"/>
  <c r="AG917"/>
  <c r="Q917"/>
  <c r="AJ917"/>
  <c r="BI915"/>
  <c r="AB915"/>
  <c r="BE913"/>
  <c r="Q913"/>
  <c r="BI911"/>
  <c r="Z911"/>
  <c r="T911"/>
  <c r="BC909"/>
  <c r="AJ909"/>
  <c r="AN909"/>
  <c r="BH907"/>
  <c r="AB907"/>
  <c r="AD905"/>
  <c r="AJ905"/>
  <c r="AB905"/>
  <c r="BI903"/>
  <c r="T903"/>
  <c r="AM903"/>
  <c r="BE901"/>
  <c r="M901"/>
  <c r="AN901"/>
  <c r="AW901"/>
  <c r="BH899"/>
  <c r="AM899"/>
  <c r="Q899"/>
  <c r="T899"/>
  <c r="Z899"/>
  <c r="BE895"/>
  <c r="Q895"/>
  <c r="AM895"/>
  <c r="AH893"/>
  <c r="T893"/>
  <c r="Z893"/>
  <c r="AN893"/>
  <c r="AL893"/>
  <c r="AW893"/>
  <c r="BC891"/>
  <c r="M891"/>
  <c r="T891"/>
  <c r="AH889"/>
  <c r="AW889"/>
  <c r="BE887"/>
  <c r="T887"/>
  <c r="AB887"/>
  <c r="AM887"/>
  <c r="Q887"/>
  <c r="BC885"/>
  <c r="AJ885"/>
  <c r="T885"/>
  <c r="AB885"/>
  <c r="BH883"/>
  <c r="Q883"/>
  <c r="AZ881"/>
  <c r="T881"/>
  <c r="Q881"/>
  <c r="AJ881"/>
  <c r="Z881"/>
  <c r="BC879"/>
  <c r="Q879"/>
  <c r="AB879"/>
  <c r="T879"/>
  <c r="BB877"/>
  <c r="AJ877"/>
  <c r="Q877"/>
  <c r="BH875"/>
  <c r="Q875"/>
  <c r="T875"/>
  <c r="AW875"/>
  <c r="Y873"/>
  <c r="AJ873"/>
  <c r="AN873"/>
  <c r="BC871"/>
  <c r="Q871"/>
  <c r="AD869"/>
  <c r="M869"/>
  <c r="AN869"/>
  <c r="AL869"/>
  <c r="T869"/>
  <c r="AW869"/>
  <c r="Z865"/>
  <c r="Q865"/>
  <c r="AJ865"/>
  <c r="T865"/>
  <c r="BC863"/>
  <c r="Q863"/>
  <c r="AW863"/>
  <c r="Y861"/>
  <c r="T861"/>
  <c r="BH859"/>
  <c r="Q859"/>
  <c r="AZ857"/>
  <c r="T857"/>
  <c r="Q857"/>
  <c r="AJ857"/>
  <c r="AN857"/>
  <c r="AW857"/>
  <c r="BC855"/>
  <c r="AJ855"/>
  <c r="AH853"/>
  <c r="AB853"/>
  <c r="AW853"/>
  <c r="BH851"/>
  <c r="Q851"/>
  <c r="AB851"/>
  <c r="AM851"/>
  <c r="BI849"/>
  <c r="AJ849"/>
  <c r="Z849"/>
  <c r="T849"/>
  <c r="BE847"/>
  <c r="AM847"/>
  <c r="BI845"/>
  <c r="AN845"/>
  <c r="AJ845"/>
  <c r="BH843"/>
  <c r="AW843"/>
  <c r="BI841"/>
  <c r="AJ841"/>
  <c r="Q841"/>
  <c r="U841"/>
  <c r="BE839"/>
  <c r="U839"/>
  <c r="AJ839"/>
  <c r="AM839"/>
  <c r="BC835"/>
  <c r="T835"/>
  <c r="AJ835"/>
  <c r="BI833"/>
  <c r="AJ833"/>
  <c r="BE831"/>
  <c r="Q831"/>
  <c r="AM831"/>
  <c r="AJ831"/>
  <c r="Y829"/>
  <c r="AJ829"/>
  <c r="Q829"/>
  <c r="T829"/>
  <c r="AW829"/>
  <c r="BH827"/>
  <c r="Q827"/>
  <c r="T827"/>
  <c r="AJ827"/>
  <c r="AM827"/>
  <c r="BB825"/>
  <c r="AJ825"/>
  <c r="BE823"/>
  <c r="AM823"/>
  <c r="Q823"/>
  <c r="AJ823"/>
  <c r="AF821"/>
  <c r="Q821"/>
  <c r="AJ821"/>
  <c r="AN821"/>
  <c r="BH819"/>
  <c r="M819"/>
  <c r="Q819"/>
  <c r="AM819"/>
  <c r="AW819"/>
  <c r="BE815"/>
  <c r="Q815"/>
  <c r="AJ815"/>
  <c r="AW815"/>
  <c r="BH813"/>
  <c r="AN813"/>
  <c r="Q813"/>
  <c r="T813"/>
  <c r="AB813"/>
  <c r="AD811"/>
  <c r="Q811"/>
  <c r="T811"/>
  <c r="AM811"/>
  <c r="AW811"/>
  <c r="BH809"/>
  <c r="AJ809"/>
  <c r="BE807"/>
  <c r="AM807"/>
  <c r="BH805"/>
  <c r="AM805"/>
  <c r="Q805"/>
  <c r="T805"/>
  <c r="AJ805"/>
  <c r="BC803"/>
  <c r="M803"/>
  <c r="BH801"/>
  <c r="Q801"/>
  <c r="T801"/>
  <c r="AB801"/>
  <c r="AJ801"/>
  <c r="AM801"/>
  <c r="BE799"/>
  <c r="Q799"/>
  <c r="BH797"/>
  <c r="Q797"/>
  <c r="AB797"/>
  <c r="AD795"/>
  <c r="Q795"/>
  <c r="AJ795"/>
  <c r="T795"/>
  <c r="BH793"/>
  <c r="Q793"/>
  <c r="AB793"/>
  <c r="AM793"/>
  <c r="AJ793"/>
  <c r="AD791"/>
  <c r="AJ791"/>
  <c r="AN791"/>
  <c r="BH789"/>
  <c r="AZ789"/>
  <c r="BH788"/>
  <c r="M788"/>
  <c r="T788"/>
  <c r="AM788"/>
  <c r="AS788"/>
  <c r="BC785"/>
  <c r="U785"/>
  <c r="AM785"/>
  <c r="AP785"/>
  <c r="AS785"/>
  <c r="AP941"/>
  <c r="AP937"/>
  <c r="AP933"/>
  <c r="AP925"/>
  <c r="AP921"/>
  <c r="AP917"/>
  <c r="AP913"/>
  <c r="AP909"/>
  <c r="AP901"/>
  <c r="AP895"/>
  <c r="AP891"/>
  <c r="AP887"/>
  <c r="AP883"/>
  <c r="AP879"/>
  <c r="AP875"/>
  <c r="AP871"/>
  <c r="AP867"/>
  <c r="AP863"/>
  <c r="AP859"/>
  <c r="AP855"/>
  <c r="AP851"/>
  <c r="AP847"/>
  <c r="AP843"/>
  <c r="AP839"/>
  <c r="AP835"/>
  <c r="AP831"/>
  <c r="AP827"/>
  <c r="AP823"/>
  <c r="AP819"/>
  <c r="AP815"/>
  <c r="AP811"/>
  <c r="AP807"/>
  <c r="AP803"/>
  <c r="AP799"/>
  <c r="AP795"/>
  <c r="AP791"/>
  <c r="AP787"/>
  <c r="AW926"/>
  <c r="AW922"/>
  <c r="AW914"/>
  <c r="AW910"/>
  <c r="AW892"/>
  <c r="AW884"/>
  <c r="AW880"/>
  <c r="AW868"/>
  <c r="AW856"/>
  <c r="AW844"/>
  <c r="AW822"/>
  <c r="AW810"/>
  <c r="AW804"/>
  <c r="AW788"/>
  <c r="AS941"/>
  <c r="AS933"/>
  <c r="AS929"/>
  <c r="AS925"/>
  <c r="AS921"/>
  <c r="AS917"/>
  <c r="AS913"/>
  <c r="AS907"/>
  <c r="AS899"/>
  <c r="AS895"/>
  <c r="AS889"/>
  <c r="AS885"/>
  <c r="AS879"/>
  <c r="AS871"/>
  <c r="AS865"/>
  <c r="AS861"/>
  <c r="AS853"/>
  <c r="AS849"/>
  <c r="AS841"/>
  <c r="AS837"/>
  <c r="AS833"/>
  <c r="AS829"/>
  <c r="AS823"/>
  <c r="AS817"/>
  <c r="AS807"/>
  <c r="AS803"/>
  <c r="AS799"/>
  <c r="AS795"/>
  <c r="AK898"/>
  <c r="AL937"/>
  <c r="AM931"/>
  <c r="AM928"/>
  <c r="AM905"/>
  <c r="AM885"/>
  <c r="AM877"/>
  <c r="AM853"/>
  <c r="AM845"/>
  <c r="AM821"/>
  <c r="AM914"/>
  <c r="AM906"/>
  <c r="AM846"/>
  <c r="AM834"/>
  <c r="AM822"/>
  <c r="AM786"/>
  <c r="AM803"/>
  <c r="AM795"/>
  <c r="AN940"/>
  <c r="AN932"/>
  <c r="AN916"/>
  <c r="AN892"/>
  <c r="AN876"/>
  <c r="AN848"/>
  <c r="AN808"/>
  <c r="AN883"/>
  <c r="AN859"/>
  <c r="AN827"/>
  <c r="AN811"/>
  <c r="AJ935"/>
  <c r="AJ918"/>
  <c r="AJ870"/>
  <c r="AJ850"/>
  <c r="AJ842"/>
  <c r="AJ915"/>
  <c r="AJ907"/>
  <c r="AJ887"/>
  <c r="AJ875"/>
  <c r="AJ863"/>
  <c r="AP940"/>
  <c r="AP936"/>
  <c r="AP932"/>
  <c r="AP896"/>
  <c r="AP892"/>
  <c r="AP888"/>
  <c r="AP884"/>
  <c r="AP880"/>
  <c r="AP876"/>
  <c r="AP872"/>
  <c r="AP856"/>
  <c r="AP832"/>
  <c r="AP824"/>
  <c r="AP816"/>
  <c r="AP808"/>
  <c r="AP800"/>
  <c r="AW943"/>
  <c r="AW927"/>
  <c r="AW907"/>
  <c r="AW891"/>
  <c r="AW871"/>
  <c r="AW861"/>
  <c r="AW847"/>
  <c r="AW821"/>
  <c r="AW813"/>
  <c r="AW785"/>
  <c r="AS928"/>
  <c r="AS920"/>
  <c r="BF938"/>
  <c r="T938"/>
  <c r="Z938"/>
  <c r="AN938"/>
  <c r="AL938"/>
  <c r="U938"/>
  <c r="M938"/>
  <c r="Q938"/>
  <c r="AF934"/>
  <c r="T934"/>
  <c r="AG934"/>
  <c r="Q934"/>
  <c r="AM934"/>
  <c r="AF930"/>
  <c r="T930"/>
  <c r="U930"/>
  <c r="AG930"/>
  <c r="J930"/>
  <c r="Q930"/>
  <c r="AS930"/>
  <c r="AB926"/>
  <c r="T926"/>
  <c r="M926"/>
  <c r="U926"/>
  <c r="Z926"/>
  <c r="AS926"/>
  <c r="AE922"/>
  <c r="AG922"/>
  <c r="U922"/>
  <c r="Z922"/>
  <c r="Q922"/>
  <c r="AS922"/>
  <c r="AG918"/>
  <c r="BB918"/>
  <c r="T918"/>
  <c r="Z918"/>
  <c r="AS918"/>
  <c r="BC914"/>
  <c r="Q914"/>
  <c r="AN914"/>
  <c r="BC910"/>
  <c r="AB910"/>
  <c r="AL910"/>
  <c r="T910"/>
  <c r="Q910"/>
  <c r="AN910"/>
  <c r="BB906"/>
  <c r="M906"/>
  <c r="AF902"/>
  <c r="AB902"/>
  <c r="BB898"/>
  <c r="AB898"/>
  <c r="T898"/>
  <c r="M898"/>
  <c r="Q898"/>
  <c r="Y894"/>
  <c r="M894"/>
  <c r="AN894"/>
  <c r="AZ890"/>
  <c r="Q890"/>
  <c r="AS890"/>
  <c r="AF886"/>
  <c r="Q886"/>
  <c r="AB886"/>
  <c r="AS886"/>
  <c r="BB882"/>
  <c r="Z882"/>
  <c r="T882"/>
  <c r="M882"/>
  <c r="AS882"/>
  <c r="AH878"/>
  <c r="AS878"/>
  <c r="BC874"/>
  <c r="AN874"/>
  <c r="BB868"/>
  <c r="AS868"/>
  <c r="AL864"/>
  <c r="AJ864"/>
  <c r="Q864"/>
  <c r="AS864"/>
  <c r="Z860"/>
  <c r="AJ860"/>
  <c r="AM860"/>
  <c r="T860"/>
  <c r="Q860"/>
  <c r="AS860"/>
  <c r="AF858"/>
  <c r="Q858"/>
  <c r="AS858"/>
  <c r="AB858"/>
  <c r="AE852"/>
  <c r="Q852"/>
  <c r="AS852"/>
  <c r="AJ852"/>
  <c r="BI848"/>
  <c r="AJ848"/>
  <c r="T848"/>
  <c r="Q848"/>
  <c r="BC844"/>
  <c r="AS844"/>
  <c r="AM844"/>
  <c r="BB840"/>
  <c r="AM840"/>
  <c r="AS840"/>
  <c r="U840"/>
  <c r="BI834"/>
  <c r="Q834"/>
  <c r="AS834"/>
  <c r="AP834"/>
  <c r="AZ830"/>
  <c r="T830"/>
  <c r="Z830"/>
  <c r="AS830"/>
  <c r="AP830"/>
  <c r="BC826"/>
  <c r="Q826"/>
  <c r="AS826"/>
  <c r="AP826"/>
  <c r="AE822"/>
  <c r="Q822"/>
  <c r="AN822"/>
  <c r="AP822"/>
  <c r="BI818"/>
  <c r="AS818"/>
  <c r="BB818"/>
  <c r="AP818"/>
  <c r="AZ814"/>
  <c r="T814"/>
  <c r="Q814"/>
  <c r="AS814"/>
  <c r="AP814"/>
  <c r="AE802"/>
  <c r="AP802"/>
  <c r="AE798"/>
  <c r="T798"/>
  <c r="Q798"/>
  <c r="AS798"/>
  <c r="AP798"/>
  <c r="AD792"/>
  <c r="AM792"/>
  <c r="AS792"/>
  <c r="AJ792"/>
  <c r="M792"/>
  <c r="AE787"/>
  <c r="U787"/>
  <c r="AW787"/>
  <c r="AW940"/>
  <c r="AW928"/>
  <c r="AW924"/>
  <c r="AW920"/>
  <c r="AW912"/>
  <c r="AW894"/>
  <c r="AW890"/>
  <c r="AW882"/>
  <c r="AW870"/>
  <c r="AW862"/>
  <c r="AW854"/>
  <c r="AW832"/>
  <c r="AW824"/>
  <c r="AW820"/>
  <c r="AW816"/>
  <c r="AW812"/>
  <c r="AW808"/>
  <c r="AW802"/>
  <c r="AW792"/>
  <c r="AK906"/>
  <c r="AZ874"/>
  <c r="AM910"/>
  <c r="AM902"/>
  <c r="AM862"/>
  <c r="AM838"/>
  <c r="AM826"/>
  <c r="AM790"/>
  <c r="AM806"/>
  <c r="AM787"/>
  <c r="AN936"/>
  <c r="AN937"/>
  <c r="AN896"/>
  <c r="AN880"/>
  <c r="AN856"/>
  <c r="AN816"/>
  <c r="AJ922"/>
  <c r="AJ931"/>
  <c r="AJ878"/>
  <c r="AJ866"/>
  <c r="AJ846"/>
  <c r="AJ838"/>
  <c r="AJ830"/>
  <c r="AJ814"/>
  <c r="AP942"/>
  <c r="AP938"/>
  <c r="AP934"/>
  <c r="AP928"/>
  <c r="AP924"/>
  <c r="AP920"/>
  <c r="AP916"/>
  <c r="AP912"/>
  <c r="AP902"/>
  <c r="AP894"/>
  <c r="AP890"/>
  <c r="AP886"/>
  <c r="AP882"/>
  <c r="AP878"/>
  <c r="AP874"/>
  <c r="AP870"/>
  <c r="AP866"/>
  <c r="AP862"/>
  <c r="AP858"/>
  <c r="AP854"/>
  <c r="AP850"/>
  <c r="AP846"/>
  <c r="AP842"/>
  <c r="AP836"/>
  <c r="AP828"/>
  <c r="AP820"/>
  <c r="AP812"/>
  <c r="AP804"/>
  <c r="AP796"/>
  <c r="AW939"/>
  <c r="AW921"/>
  <c r="AS934"/>
  <c r="AS924"/>
  <c r="AS912"/>
  <c r="AS902"/>
  <c r="AV1173"/>
  <c r="AV1172"/>
  <c r="AV1171"/>
  <c r="AV1170"/>
  <c r="AV1169"/>
  <c r="AV1168"/>
  <c r="AV1167"/>
  <c r="AV1166"/>
  <c r="AV1165"/>
  <c r="AV1164"/>
  <c r="AV1163"/>
  <c r="AV1162"/>
  <c r="AV1161"/>
  <c r="AV1160"/>
  <c r="AV1159"/>
  <c r="AV1158"/>
  <c r="AV1157"/>
  <c r="AV1156"/>
  <c r="AV1155"/>
  <c r="AV1154"/>
  <c r="AV1153"/>
  <c r="AV1152"/>
  <c r="AV1151"/>
  <c r="AV1150"/>
  <c r="AV1149"/>
  <c r="AV1148"/>
  <c r="AV1147"/>
  <c r="AV1146"/>
  <c r="AV1145"/>
  <c r="AV1144"/>
  <c r="AV1143"/>
  <c r="AV1142"/>
  <c r="AV1141"/>
  <c r="AV1140"/>
  <c r="AV1139"/>
  <c r="AV1138"/>
  <c r="AV1137"/>
  <c r="AV1136"/>
  <c r="AV1135"/>
  <c r="AV1134"/>
  <c r="AV1133"/>
  <c r="AV1132"/>
  <c r="AV1131"/>
  <c r="AV1130"/>
  <c r="AV1129"/>
  <c r="AV1128"/>
  <c r="AV1127"/>
  <c r="AV1126"/>
  <c r="AV1125"/>
  <c r="AV1124"/>
  <c r="AV1123"/>
  <c r="AV1122"/>
  <c r="AV1121"/>
  <c r="AV1120"/>
  <c r="AV1119"/>
  <c r="AV1118"/>
  <c r="AV1117"/>
  <c r="AV1116"/>
  <c r="AV1115"/>
  <c r="AV1114"/>
  <c r="AV1113"/>
  <c r="AV1112"/>
  <c r="AV1111"/>
  <c r="AV1110"/>
  <c r="AV1109"/>
  <c r="AV1108"/>
  <c r="AV1107"/>
  <c r="AV1106"/>
  <c r="AV1105"/>
  <c r="AV1104"/>
  <c r="AV1103"/>
  <c r="AV1102"/>
  <c r="AV1101"/>
  <c r="AV1100"/>
  <c r="AV1099"/>
  <c r="AV1098"/>
  <c r="AV1097"/>
  <c r="AV1096"/>
  <c r="AV1095"/>
  <c r="AV1094"/>
  <c r="AV1093"/>
  <c r="AV1092"/>
  <c r="AV1091"/>
  <c r="AV1090"/>
  <c r="AV1089"/>
  <c r="AV1088"/>
  <c r="AV1087"/>
  <c r="AV1086"/>
  <c r="AV1085"/>
  <c r="AV1084"/>
  <c r="AV1083"/>
  <c r="AV1082"/>
  <c r="AV1081"/>
  <c r="AV1080"/>
  <c r="AV1079"/>
  <c r="AV1078"/>
  <c r="AV1077"/>
  <c r="AV1076"/>
  <c r="AV1075"/>
  <c r="AV1074"/>
  <c r="AV1073"/>
  <c r="AV1072"/>
  <c r="AV1071"/>
  <c r="AV1070"/>
  <c r="AV1069"/>
  <c r="AV1068"/>
  <c r="AV1067"/>
  <c r="AV1066"/>
  <c r="AV1065"/>
  <c r="AV1064"/>
  <c r="AV1063"/>
  <c r="AV1062"/>
  <c r="AV1061"/>
  <c r="AV1060"/>
  <c r="AV1059"/>
  <c r="AV1058"/>
  <c r="AV1057"/>
  <c r="AV1056"/>
  <c r="AV1055"/>
  <c r="AV1054"/>
  <c r="AV1053"/>
  <c r="AV1052"/>
  <c r="AV1051"/>
  <c r="AV1050"/>
  <c r="AV1049"/>
  <c r="AV1048"/>
  <c r="AV1047"/>
  <c r="AV1046"/>
  <c r="AV1045"/>
  <c r="AV1044"/>
  <c r="AV1043"/>
  <c r="AV1042"/>
  <c r="AV1041"/>
  <c r="AV1040"/>
  <c r="AV1039"/>
  <c r="AV1038"/>
  <c r="AV1037"/>
  <c r="AV1036"/>
  <c r="AV1035"/>
  <c r="AV1034"/>
  <c r="AV1033"/>
  <c r="AV1032"/>
  <c r="AV1031"/>
  <c r="AV1030"/>
  <c r="AV1029"/>
  <c r="AV1028"/>
  <c r="AV1027"/>
  <c r="AV1026"/>
  <c r="AV1025"/>
  <c r="AV1024"/>
  <c r="AV1023"/>
  <c r="AV1022"/>
  <c r="AV1021"/>
  <c r="AV1020"/>
  <c r="AV1019"/>
  <c r="AV1018"/>
  <c r="AV1017"/>
  <c r="AV1016"/>
  <c r="AV1015"/>
  <c r="AV1014"/>
  <c r="AV1013"/>
  <c r="AV1012"/>
  <c r="AV1011"/>
  <c r="AV1010"/>
  <c r="AV1009"/>
  <c r="AV1008"/>
  <c r="AV1007"/>
  <c r="AV1006"/>
  <c r="AV1005"/>
  <c r="AV1004"/>
  <c r="AV1003"/>
  <c r="AV1002"/>
  <c r="AV1001"/>
  <c r="AV1000"/>
  <c r="AV999"/>
  <c r="AV998"/>
  <c r="AV997"/>
  <c r="AV996"/>
  <c r="AV995"/>
  <c r="AV994"/>
  <c r="AV993"/>
  <c r="AV992"/>
  <c r="AV991"/>
  <c r="AV990"/>
  <c r="AV989"/>
  <c r="AV988"/>
  <c r="AV987"/>
  <c r="AV986"/>
  <c r="AV985"/>
  <c r="AV984"/>
  <c r="AV983"/>
  <c r="AV982"/>
  <c r="AQ1173"/>
  <c r="AQ1172"/>
  <c r="AQ1171"/>
  <c r="AQ1170"/>
  <c r="AQ1169"/>
  <c r="AQ1168"/>
  <c r="AQ1167"/>
  <c r="AQ1166"/>
  <c r="AQ1165"/>
  <c r="AQ1164"/>
  <c r="AQ1163"/>
  <c r="AQ1162"/>
  <c r="AQ1161"/>
  <c r="AQ1160"/>
  <c r="AQ1159"/>
  <c r="AQ1158"/>
  <c r="AQ1157"/>
  <c r="AQ1156"/>
  <c r="AQ1155"/>
  <c r="AQ1154"/>
  <c r="AQ1153"/>
  <c r="AQ1152"/>
  <c r="AQ1151"/>
  <c r="AQ1150"/>
  <c r="AQ1149"/>
  <c r="AQ1148"/>
  <c r="AQ1147"/>
  <c r="AQ1146"/>
  <c r="AQ1145"/>
  <c r="AQ1144"/>
  <c r="AQ1143"/>
  <c r="AQ1142"/>
  <c r="AQ1141"/>
  <c r="AQ1140"/>
  <c r="AQ1139"/>
  <c r="AQ1138"/>
  <c r="AQ1137"/>
  <c r="AQ1136"/>
  <c r="AQ1135"/>
  <c r="AQ1134"/>
  <c r="AQ1133"/>
  <c r="AQ1132"/>
  <c r="AQ1131"/>
  <c r="AQ1130"/>
  <c r="AQ1129"/>
  <c r="AQ1128"/>
  <c r="AQ1127"/>
  <c r="AQ1126"/>
  <c r="AQ1125"/>
  <c r="AQ1124"/>
  <c r="AQ1123"/>
  <c r="AQ1122"/>
  <c r="AQ1121"/>
  <c r="AQ1120"/>
  <c r="AQ1119"/>
  <c r="AQ1118"/>
  <c r="AQ1117"/>
  <c r="AQ1116"/>
  <c r="AQ1115"/>
  <c r="AQ1114"/>
  <c r="AQ1113"/>
  <c r="AQ1112"/>
  <c r="AQ1111"/>
  <c r="AQ1110"/>
  <c r="AQ1109"/>
  <c r="AQ1108"/>
  <c r="AQ1107"/>
  <c r="AQ1106"/>
  <c r="AQ1105"/>
  <c r="AQ1104"/>
  <c r="AQ1103"/>
  <c r="AQ1102"/>
  <c r="AQ1101"/>
  <c r="AQ1100"/>
  <c r="AQ1099"/>
  <c r="AQ1098"/>
  <c r="AQ1097"/>
  <c r="AQ1096"/>
  <c r="AQ1095"/>
  <c r="AQ1094"/>
  <c r="AQ1093"/>
  <c r="AQ1092"/>
  <c r="AQ1091"/>
  <c r="AQ1090"/>
  <c r="AQ1089"/>
  <c r="AQ1088"/>
  <c r="AQ1087"/>
  <c r="AQ1086"/>
  <c r="AQ1085"/>
  <c r="AQ1084"/>
  <c r="AQ1083"/>
  <c r="AQ1082"/>
  <c r="AQ1081"/>
  <c r="AQ1080"/>
  <c r="AQ1079"/>
  <c r="AQ1078"/>
  <c r="AQ1077"/>
  <c r="AQ1076"/>
  <c r="AQ1075"/>
  <c r="AQ1074"/>
  <c r="AQ1073"/>
  <c r="AQ1072"/>
  <c r="AQ1071"/>
  <c r="AQ1070"/>
  <c r="AQ1069"/>
  <c r="AQ1068"/>
  <c r="AQ1067"/>
  <c r="AQ1066"/>
  <c r="AQ1065"/>
  <c r="AQ1064"/>
  <c r="AQ1063"/>
  <c r="AQ1062"/>
  <c r="AQ1061"/>
  <c r="AQ1060"/>
  <c r="AQ1059"/>
  <c r="AQ1058"/>
  <c r="AQ1057"/>
  <c r="AQ1056"/>
  <c r="AQ1055"/>
  <c r="AQ1054"/>
  <c r="AQ1053"/>
  <c r="AQ1052"/>
  <c r="AQ1051"/>
  <c r="AQ1050"/>
  <c r="AQ1049"/>
  <c r="AQ1048"/>
  <c r="AQ1047"/>
  <c r="AQ1046"/>
  <c r="AQ1045"/>
  <c r="AQ1044"/>
  <c r="AQ1043"/>
  <c r="AQ1042"/>
  <c r="AQ1041"/>
  <c r="AQ1040"/>
  <c r="AQ1039"/>
  <c r="AQ1038"/>
  <c r="AQ1037"/>
  <c r="AQ1036"/>
  <c r="AQ1035"/>
  <c r="AQ1034"/>
  <c r="AQ1033"/>
  <c r="AQ1032"/>
  <c r="AQ1031"/>
  <c r="AQ1030"/>
  <c r="AQ1029"/>
  <c r="AQ1028"/>
  <c r="AQ1027"/>
  <c r="AQ1026"/>
  <c r="AQ1025"/>
  <c r="AQ1024"/>
  <c r="AQ1023"/>
  <c r="AQ1022"/>
  <c r="AQ1021"/>
  <c r="AQ1020"/>
  <c r="AQ1019"/>
  <c r="AQ1018"/>
  <c r="AQ1017"/>
  <c r="AQ1016"/>
  <c r="AQ1015"/>
  <c r="AQ1014"/>
  <c r="AQ1013"/>
  <c r="AQ1012"/>
  <c r="AQ1011"/>
  <c r="AQ1010"/>
  <c r="AQ1009"/>
  <c r="AQ1008"/>
  <c r="AQ1007"/>
  <c r="AQ1006"/>
  <c r="AQ1005"/>
  <c r="AQ1004"/>
  <c r="AQ1003"/>
  <c r="AQ1002"/>
  <c r="AQ1001"/>
  <c r="AQ1000"/>
  <c r="AQ999"/>
  <c r="AQ998"/>
  <c r="AQ997"/>
  <c r="AQ996"/>
  <c r="AQ995"/>
  <c r="AQ994"/>
  <c r="AQ993"/>
  <c r="AQ992"/>
  <c r="AQ991"/>
  <c r="AQ990"/>
  <c r="AQ989"/>
  <c r="AQ988"/>
  <c r="AQ987"/>
  <c r="AQ986"/>
  <c r="AQ985"/>
  <c r="AQ984"/>
  <c r="AQ983"/>
  <c r="AQ982"/>
  <c r="AY1173"/>
  <c r="AY1172"/>
  <c r="AY1171"/>
  <c r="AY1170"/>
  <c r="AY1169"/>
  <c r="AY1168"/>
  <c r="AY1167"/>
  <c r="AY1166"/>
  <c r="AY1165"/>
  <c r="AY1164"/>
  <c r="AY1163"/>
  <c r="AY1162"/>
  <c r="AY1161"/>
  <c r="AY1160"/>
  <c r="AY1159"/>
  <c r="AY1158"/>
  <c r="AY1157"/>
  <c r="AY1156"/>
  <c r="AY1155"/>
  <c r="AY1154"/>
  <c r="AY1153"/>
  <c r="AY1152"/>
  <c r="AY1151"/>
  <c r="AY1150"/>
  <c r="AY1149"/>
  <c r="AY1148"/>
  <c r="AY1147"/>
  <c r="AY1146"/>
  <c r="AY1145"/>
  <c r="AY1144"/>
  <c r="AY1143"/>
  <c r="AY1142"/>
  <c r="AY1141"/>
  <c r="AY1140"/>
  <c r="AY1139"/>
  <c r="AY1138"/>
  <c r="AY1137"/>
  <c r="AY1136"/>
  <c r="AY1135"/>
  <c r="AY1134"/>
  <c r="AY1133"/>
  <c r="AY1132"/>
  <c r="AY1131"/>
  <c r="AY1130"/>
  <c r="AY1129"/>
  <c r="AY1128"/>
  <c r="AY1127"/>
  <c r="AY1126"/>
  <c r="AY1125"/>
  <c r="AY1124"/>
  <c r="AY1122"/>
  <c r="AY1123"/>
  <c r="AY1121"/>
  <c r="AY1120"/>
  <c r="AY1119"/>
  <c r="AY1118"/>
  <c r="AY1117"/>
  <c r="AY1116"/>
  <c r="AY1115"/>
  <c r="AY1114"/>
  <c r="AY1113"/>
  <c r="AY1112"/>
  <c r="AY1111"/>
  <c r="AY1110"/>
  <c r="AY1109"/>
  <c r="AY1108"/>
  <c r="AY1107"/>
  <c r="AY1106"/>
  <c r="AY1105"/>
  <c r="AY1104"/>
  <c r="AY1103"/>
  <c r="AY1102"/>
  <c r="AY1101"/>
  <c r="AY1100"/>
  <c r="AY1099"/>
  <c r="AY1098"/>
  <c r="AY1097"/>
  <c r="AY1096"/>
  <c r="AY1095"/>
  <c r="AY1094"/>
  <c r="AY1093"/>
  <c r="AY1092"/>
  <c r="AY1091"/>
  <c r="AY1090"/>
  <c r="AY1089"/>
  <c r="AY1088"/>
  <c r="AY1087"/>
  <c r="AY1086"/>
  <c r="AY1085"/>
  <c r="AY1084"/>
  <c r="AY1083"/>
  <c r="AY1082"/>
  <c r="AY1081"/>
  <c r="AY1080"/>
  <c r="AY1079"/>
  <c r="AY1078"/>
  <c r="AY1077"/>
  <c r="AY1076"/>
  <c r="AY1075"/>
  <c r="AY1074"/>
  <c r="AY1073"/>
  <c r="AY1072"/>
  <c r="AY1071"/>
  <c r="AY1070"/>
  <c r="AY1069"/>
  <c r="AY1068"/>
  <c r="AY1067"/>
  <c r="AY1066"/>
  <c r="AY1065"/>
  <c r="AY1064"/>
  <c r="AY1063"/>
  <c r="AY1062"/>
  <c r="AY1061"/>
  <c r="AY1060"/>
  <c r="AY1059"/>
  <c r="AY1058"/>
  <c r="AY1057"/>
  <c r="AY1056"/>
  <c r="AY1055"/>
  <c r="AY1054"/>
  <c r="AY1053"/>
  <c r="AY1052"/>
  <c r="AY1051"/>
  <c r="AY1050"/>
  <c r="AY1049"/>
  <c r="AY1048"/>
  <c r="AY1047"/>
  <c r="AY1046"/>
  <c r="AY1045"/>
  <c r="AY1044"/>
  <c r="AY1043"/>
  <c r="AY1042"/>
  <c r="AY1041"/>
  <c r="AY1040"/>
  <c r="AY1039"/>
  <c r="AY1038"/>
  <c r="AY1037"/>
  <c r="AY1036"/>
  <c r="AY1035"/>
  <c r="AY1034"/>
  <c r="AY1033"/>
  <c r="AY1032"/>
  <c r="AY1031"/>
  <c r="AY1030"/>
  <c r="AY1029"/>
  <c r="AY1028"/>
  <c r="AY1027"/>
  <c r="AY1026"/>
  <c r="AY1025"/>
  <c r="AY1024"/>
  <c r="AY1023"/>
  <c r="AY1022"/>
  <c r="AY1021"/>
  <c r="AY1020"/>
  <c r="AY1019"/>
  <c r="AY1018"/>
  <c r="AY1017"/>
  <c r="AY1016"/>
  <c r="AY1015"/>
  <c r="AY1014"/>
  <c r="AY1013"/>
  <c r="AY1012"/>
  <c r="AY1011"/>
  <c r="AY1010"/>
  <c r="AY1009"/>
  <c r="AY1008"/>
  <c r="AY1007"/>
  <c r="AY1006"/>
  <c r="AY1005"/>
  <c r="AY1004"/>
  <c r="AY1003"/>
  <c r="AY1002"/>
  <c r="AY1001"/>
  <c r="AY1000"/>
  <c r="AY999"/>
  <c r="AY998"/>
  <c r="AY997"/>
  <c r="AY996"/>
  <c r="AY995"/>
  <c r="AY994"/>
  <c r="AY993"/>
  <c r="AY992"/>
  <c r="AY991"/>
  <c r="AY990"/>
  <c r="AY989"/>
  <c r="AY988"/>
  <c r="AY987"/>
  <c r="AY986"/>
  <c r="AY985"/>
  <c r="AY984"/>
  <c r="AY983"/>
  <c r="AY982"/>
  <c r="AT1173"/>
  <c r="AT1172"/>
  <c r="AT1171"/>
  <c r="AT1170"/>
  <c r="AT1169"/>
  <c r="AT1168"/>
  <c r="AT1167"/>
  <c r="AT1166"/>
  <c r="AT1165"/>
  <c r="AT1164"/>
  <c r="AT1163"/>
  <c r="AT1162"/>
  <c r="AT1161"/>
  <c r="AT1160"/>
  <c r="AT1159"/>
  <c r="AT1158"/>
  <c r="AT1157"/>
  <c r="AT1156"/>
  <c r="AT1155"/>
  <c r="AT1154"/>
  <c r="AT1153"/>
  <c r="AT1152"/>
  <c r="AT1151"/>
  <c r="AT1150"/>
  <c r="AT1149"/>
  <c r="AT1148"/>
  <c r="AT1147"/>
  <c r="AT1146"/>
  <c r="AT1145"/>
  <c r="AT1144"/>
  <c r="AT1143"/>
  <c r="AT1142"/>
  <c r="AT1141"/>
  <c r="AT1140"/>
  <c r="AT1139"/>
  <c r="AT1138"/>
  <c r="AT1137"/>
  <c r="AT1136"/>
  <c r="AT1135"/>
  <c r="AT1134"/>
  <c r="AT1133"/>
  <c r="AT1132"/>
  <c r="AT1131"/>
  <c r="AT1130"/>
  <c r="AT1129"/>
  <c r="AT1128"/>
  <c r="AT1127"/>
  <c r="AT1126"/>
  <c r="AT1125"/>
  <c r="AT1124"/>
  <c r="AT1123"/>
  <c r="AT1122"/>
  <c r="AT1121"/>
  <c r="AT1120"/>
  <c r="AT1119"/>
  <c r="AT1118"/>
  <c r="AT1117"/>
  <c r="AT1116"/>
  <c r="AT1115"/>
  <c r="AT1114"/>
  <c r="AT1113"/>
  <c r="AT1112"/>
  <c r="AT1111"/>
  <c r="AT1110"/>
  <c r="AT1109"/>
  <c r="AT1108"/>
  <c r="AT1107"/>
  <c r="AT1106"/>
  <c r="AT1105"/>
  <c r="AT1104"/>
  <c r="AT1103"/>
  <c r="AT1102"/>
  <c r="AT1101"/>
  <c r="AT1100"/>
  <c r="AT1099"/>
  <c r="AT1098"/>
  <c r="AT1097"/>
  <c r="AT1096"/>
  <c r="AT1095"/>
  <c r="AT1094"/>
  <c r="AT1093"/>
  <c r="AT1092"/>
  <c r="AT1091"/>
  <c r="AT1090"/>
  <c r="AT1089"/>
  <c r="AT1088"/>
  <c r="AT1087"/>
  <c r="AT1086"/>
  <c r="AT1085"/>
  <c r="AT1084"/>
  <c r="AT1083"/>
  <c r="AT1082"/>
  <c r="AT1081"/>
  <c r="AT1080"/>
  <c r="AT1079"/>
  <c r="AT1078"/>
  <c r="AT1077"/>
  <c r="AT1076"/>
  <c r="AT1075"/>
  <c r="AT1074"/>
  <c r="AT1073"/>
  <c r="AT1072"/>
  <c r="AT1071"/>
  <c r="AT1070"/>
  <c r="AT1069"/>
  <c r="AT1068"/>
  <c r="AT1067"/>
  <c r="AT1066"/>
  <c r="AT1065"/>
  <c r="AT1064"/>
  <c r="AT1063"/>
  <c r="AT1062"/>
  <c r="AT1061"/>
  <c r="AT1060"/>
  <c r="AT1059"/>
  <c r="AT1058"/>
  <c r="AT1057"/>
  <c r="AT1056"/>
  <c r="AT1055"/>
  <c r="AT1054"/>
  <c r="AT1053"/>
  <c r="AT1052"/>
  <c r="AT1051"/>
  <c r="AT1050"/>
  <c r="AT1049"/>
  <c r="AT1048"/>
  <c r="AT1047"/>
  <c r="AT1046"/>
  <c r="AT1045"/>
  <c r="AT1044"/>
  <c r="AT1043"/>
  <c r="AT1042"/>
  <c r="AT1041"/>
  <c r="AT1040"/>
  <c r="AT1039"/>
  <c r="AT1038"/>
  <c r="AT1037"/>
  <c r="AT1036"/>
  <c r="AT1035"/>
  <c r="AT1034"/>
  <c r="AT1033"/>
  <c r="AT1032"/>
  <c r="AT1031"/>
  <c r="AT1030"/>
  <c r="AT1029"/>
  <c r="AT1028"/>
  <c r="AT1027"/>
  <c r="AT1026"/>
  <c r="AT1025"/>
  <c r="AT1024"/>
  <c r="AT1023"/>
  <c r="AT1022"/>
  <c r="AT1021"/>
  <c r="AT1020"/>
  <c r="AT1019"/>
  <c r="AT1018"/>
  <c r="AT1017"/>
  <c r="AT1016"/>
  <c r="AT1015"/>
  <c r="AT1014"/>
  <c r="AT1013"/>
  <c r="AT1012"/>
  <c r="AT1011"/>
  <c r="AT1010"/>
  <c r="AT1009"/>
  <c r="AT1008"/>
  <c r="AT1007"/>
  <c r="AT1006"/>
  <c r="AT1005"/>
  <c r="AT1004"/>
  <c r="AT1003"/>
  <c r="AT1002"/>
  <c r="AT1001"/>
  <c r="AT1000"/>
  <c r="AT999"/>
  <c r="AT998"/>
  <c r="AT997"/>
  <c r="AT996"/>
  <c r="AT995"/>
  <c r="AT994"/>
  <c r="AT993"/>
  <c r="AT992"/>
  <c r="AT991"/>
  <c r="AT990"/>
  <c r="AT989"/>
  <c r="AT988"/>
  <c r="AT987"/>
  <c r="AT986"/>
  <c r="AT985"/>
  <c r="AT984"/>
  <c r="AT983"/>
  <c r="AT982"/>
  <c r="AR977"/>
  <c r="AR978" s="1"/>
  <c r="AR979" s="1"/>
  <c r="AU977"/>
  <c r="AU978" s="1"/>
  <c r="AX977"/>
  <c r="AX978" s="1"/>
  <c r="AP977"/>
  <c r="AP978" s="1"/>
  <c r="AP979" s="1"/>
  <c r="AS977"/>
  <c r="AS978" s="1"/>
  <c r="AO907"/>
  <c r="AK923"/>
  <c r="AK932"/>
  <c r="AK913"/>
  <c r="AK885"/>
  <c r="AK873"/>
  <c r="AK849"/>
  <c r="AK841"/>
  <c r="AK833"/>
  <c r="AK809"/>
  <c r="AK902"/>
  <c r="AK878"/>
  <c r="AK866"/>
  <c r="AK850"/>
  <c r="AK842"/>
  <c r="AK834"/>
  <c r="AK800"/>
  <c r="AK799"/>
  <c r="AK791"/>
  <c r="AL929"/>
  <c r="AL904"/>
  <c r="AL888"/>
  <c r="AL868"/>
  <c r="AL840"/>
  <c r="AL899"/>
  <c r="AL843"/>
  <c r="AL819"/>
  <c r="AL804"/>
  <c r="AL792"/>
  <c r="AI933"/>
  <c r="AI921"/>
  <c r="AI934"/>
  <c r="AI922"/>
  <c r="AI909"/>
  <c r="AI897"/>
  <c r="AI877"/>
  <c r="AI869"/>
  <c r="AI861"/>
  <c r="AI853"/>
  <c r="AI841"/>
  <c r="AI829"/>
  <c r="AI821"/>
  <c r="AI809"/>
  <c r="AI908"/>
  <c r="AI896"/>
  <c r="AI888"/>
  <c r="AI880"/>
  <c r="AI868"/>
  <c r="AI848"/>
  <c r="AI836"/>
  <c r="AI812"/>
  <c r="AI798"/>
  <c r="AI805"/>
  <c r="AJ898"/>
  <c r="AJ786"/>
  <c r="AH793"/>
  <c r="AH797"/>
  <c r="AH823"/>
  <c r="AH835"/>
  <c r="AH849"/>
  <c r="AH859"/>
  <c r="AH873"/>
  <c r="AH883"/>
  <c r="AH909"/>
  <c r="AH931"/>
  <c r="AH935"/>
  <c r="AD794"/>
  <c r="AD808"/>
  <c r="AD814"/>
  <c r="AD822"/>
  <c r="AD836"/>
  <c r="AD848"/>
  <c r="AD860"/>
  <c r="AD872"/>
  <c r="AD876"/>
  <c r="AD890"/>
  <c r="AD912"/>
  <c r="AD922"/>
  <c r="Z793"/>
  <c r="Z801"/>
  <c r="Z813"/>
  <c r="Z885"/>
  <c r="Z891"/>
  <c r="Z917"/>
  <c r="R785"/>
  <c r="R790"/>
  <c r="R795"/>
  <c r="R799"/>
  <c r="R803"/>
  <c r="R807"/>
  <c r="R811"/>
  <c r="R815"/>
  <c r="R821"/>
  <c r="R825"/>
  <c r="R829"/>
  <c r="R833"/>
  <c r="R837"/>
  <c r="R841"/>
  <c r="R845"/>
  <c r="R849"/>
  <c r="R853"/>
  <c r="R857"/>
  <c r="R861"/>
  <c r="R865"/>
  <c r="R869"/>
  <c r="R873"/>
  <c r="R877"/>
  <c r="R881"/>
  <c r="R885"/>
  <c r="R889"/>
  <c r="R893"/>
  <c r="R897"/>
  <c r="R901"/>
  <c r="R905"/>
  <c r="R909"/>
  <c r="R913"/>
  <c r="R917"/>
  <c r="R923"/>
  <c r="R927"/>
  <c r="R931"/>
  <c r="R937"/>
  <c r="R941"/>
  <c r="F786"/>
  <c r="F802"/>
  <c r="F806"/>
  <c r="F824"/>
  <c r="F840"/>
  <c r="F846"/>
  <c r="AK933"/>
  <c r="AK934"/>
  <c r="AK911"/>
  <c r="AK895"/>
  <c r="AK883"/>
  <c r="AK859"/>
  <c r="AK839"/>
  <c r="AK827"/>
  <c r="AK807"/>
  <c r="AK896"/>
  <c r="AK876"/>
  <c r="AK864"/>
  <c r="AK852"/>
  <c r="AK840"/>
  <c r="AK828"/>
  <c r="AK794"/>
  <c r="AK786"/>
  <c r="AK801"/>
  <c r="AK793"/>
  <c r="AL930"/>
  <c r="AL943"/>
  <c r="AL931"/>
  <c r="AL906"/>
  <c r="AL898"/>
  <c r="AL882"/>
  <c r="AL842"/>
  <c r="AL834"/>
  <c r="AL818"/>
  <c r="AL913"/>
  <c r="AL877"/>
  <c r="AL833"/>
  <c r="AL817"/>
  <c r="AL797"/>
  <c r="AI939"/>
  <c r="AI931"/>
  <c r="AI923"/>
  <c r="AI936"/>
  <c r="AI911"/>
  <c r="AI895"/>
  <c r="AI887"/>
  <c r="AI875"/>
  <c r="AI863"/>
  <c r="AI851"/>
  <c r="AI843"/>
  <c r="AI835"/>
  <c r="AI815"/>
  <c r="AI918"/>
  <c r="AI902"/>
  <c r="AI878"/>
  <c r="AI866"/>
  <c r="AI846"/>
  <c r="AI838"/>
  <c r="AI822"/>
  <c r="AI814"/>
  <c r="AI796"/>
  <c r="AI799"/>
  <c r="AI791"/>
  <c r="AJ913"/>
  <c r="AH806"/>
  <c r="AH834"/>
  <c r="AH842"/>
  <c r="AH858"/>
  <c r="AH866"/>
  <c r="AH918"/>
  <c r="AH932"/>
  <c r="AH936"/>
  <c r="AD805"/>
  <c r="AD813"/>
  <c r="AD835"/>
  <c r="AD841"/>
  <c r="AD855"/>
  <c r="AD859"/>
  <c r="AD867"/>
  <c r="F852"/>
  <c r="F870"/>
  <c r="F908"/>
  <c r="F932"/>
  <c r="F940"/>
  <c r="AC840"/>
  <c r="AC918"/>
  <c r="AC924"/>
  <c r="AC936"/>
  <c r="Q785"/>
  <c r="Q812"/>
  <c r="Q832"/>
  <c r="Q870"/>
  <c r="Q882"/>
  <c r="Q892"/>
  <c r="Q918"/>
  <c r="Q928"/>
  <c r="I797"/>
  <c r="I819"/>
  <c r="I837"/>
  <c r="I853"/>
  <c r="I859"/>
  <c r="I863"/>
  <c r="I875"/>
  <c r="I883"/>
  <c r="I941"/>
  <c r="X918"/>
  <c r="X922"/>
  <c r="X926"/>
  <c r="X934"/>
  <c r="X942"/>
  <c r="AE800"/>
  <c r="AE818"/>
  <c r="AE830"/>
  <c r="AE836"/>
  <c r="AE842"/>
  <c r="AE864"/>
  <c r="AE886"/>
  <c r="AE898"/>
  <c r="AE912"/>
  <c r="AE920"/>
  <c r="AE930"/>
  <c r="AE938"/>
  <c r="S786"/>
  <c r="S793"/>
  <c r="S809"/>
  <c r="S821"/>
  <c r="S827"/>
  <c r="S839"/>
  <c r="S853"/>
  <c r="S861"/>
  <c r="S869"/>
  <c r="S875"/>
  <c r="S881"/>
  <c r="S887"/>
  <c r="S901"/>
  <c r="S907"/>
  <c r="S913"/>
  <c r="S921"/>
  <c r="S927"/>
  <c r="S931"/>
  <c r="S937"/>
  <c r="O898"/>
  <c r="O910"/>
  <c r="O916"/>
  <c r="O920"/>
  <c r="O924"/>
  <c r="O928"/>
  <c r="O932"/>
  <c r="O936"/>
  <c r="O940"/>
  <c r="K788"/>
  <c r="K803"/>
  <c r="K819"/>
  <c r="K843"/>
  <c r="K869"/>
  <c r="K883"/>
  <c r="K891"/>
  <c r="K899"/>
  <c r="K919"/>
  <c r="K925"/>
  <c r="K941"/>
  <c r="AD885"/>
  <c r="AD895"/>
  <c r="AD911"/>
  <c r="Z798"/>
  <c r="Z892"/>
  <c r="Z910"/>
  <c r="R786"/>
  <c r="R789"/>
  <c r="R794"/>
  <c r="R798"/>
  <c r="R802"/>
  <c r="R806"/>
  <c r="R810"/>
  <c r="R814"/>
  <c r="R818"/>
  <c r="R822"/>
  <c r="R828"/>
  <c r="R832"/>
  <c r="R836"/>
  <c r="R840"/>
  <c r="R844"/>
  <c r="R848"/>
  <c r="R852"/>
  <c r="R856"/>
  <c r="R860"/>
  <c r="R864"/>
  <c r="R868"/>
  <c r="R872"/>
  <c r="R876"/>
  <c r="R880"/>
  <c r="R884"/>
  <c r="R888"/>
  <c r="R892"/>
  <c r="R896"/>
  <c r="R900"/>
  <c r="R904"/>
  <c r="R908"/>
  <c r="R912"/>
  <c r="R916"/>
  <c r="R924"/>
  <c r="R928"/>
  <c r="R932"/>
  <c r="R936"/>
  <c r="R940"/>
  <c r="F805"/>
  <c r="F821"/>
  <c r="F835"/>
  <c r="F841"/>
  <c r="F847"/>
  <c r="F863"/>
  <c r="F869"/>
  <c r="F879"/>
  <c r="F901"/>
  <c r="F921"/>
  <c r="F941"/>
  <c r="AC919"/>
  <c r="AC923"/>
  <c r="AC927"/>
  <c r="AC931"/>
  <c r="AC937"/>
  <c r="Q787"/>
  <c r="Q849"/>
  <c r="Q867"/>
  <c r="Q873"/>
  <c r="Q893"/>
  <c r="Q901"/>
  <c r="Q925"/>
  <c r="I788"/>
  <c r="I814"/>
  <c r="I826"/>
  <c r="I844"/>
  <c r="I858"/>
  <c r="I876"/>
  <c r="I896"/>
  <c r="I920"/>
  <c r="I930"/>
  <c r="I940"/>
  <c r="X807"/>
  <c r="X917"/>
  <c r="X923"/>
  <c r="X931"/>
  <c r="X935"/>
  <c r="X943"/>
  <c r="AE786"/>
  <c r="AE795"/>
  <c r="AE801"/>
  <c r="AE817"/>
  <c r="AE821"/>
  <c r="AE827"/>
  <c r="AE841"/>
  <c r="AE847"/>
  <c r="AE851"/>
  <c r="AE865"/>
  <c r="AE873"/>
  <c r="AE877"/>
  <c r="AE881"/>
  <c r="AE891"/>
  <c r="AE899"/>
  <c r="AE907"/>
  <c r="AE923"/>
  <c r="AE931"/>
  <c r="AE935"/>
  <c r="AE943"/>
  <c r="S810"/>
  <c r="S816"/>
  <c r="S822"/>
  <c r="S850"/>
  <c r="S860"/>
  <c r="S876"/>
  <c r="S882"/>
  <c r="S890"/>
  <c r="S898"/>
  <c r="S902"/>
  <c r="S906"/>
  <c r="S912"/>
  <c r="S922"/>
  <c r="S926"/>
  <c r="S930"/>
  <c r="S938"/>
  <c r="O899"/>
  <c r="O919"/>
  <c r="O923"/>
  <c r="O927"/>
  <c r="O931"/>
  <c r="O935"/>
  <c r="O939"/>
  <c r="O943"/>
  <c r="K798"/>
  <c r="K804"/>
  <c r="K820"/>
  <c r="K844"/>
  <c r="K854"/>
  <c r="K882"/>
  <c r="K894"/>
  <c r="K906"/>
  <c r="K926"/>
  <c r="K940"/>
  <c r="AK935"/>
  <c r="AK936"/>
  <c r="AK917"/>
  <c r="AK909"/>
  <c r="AK877"/>
  <c r="AK865"/>
  <c r="AK845"/>
  <c r="AK837"/>
  <c r="AK825"/>
  <c r="AK918"/>
  <c r="AK886"/>
  <c r="AK874"/>
  <c r="AK858"/>
  <c r="AK846"/>
  <c r="AK838"/>
  <c r="AK826"/>
  <c r="AK796"/>
  <c r="AK795"/>
  <c r="AL924"/>
  <c r="AL921"/>
  <c r="AL900"/>
  <c r="AL884"/>
  <c r="AL844"/>
  <c r="AL907"/>
  <c r="AL851"/>
  <c r="AL831"/>
  <c r="AL803"/>
  <c r="AL800"/>
  <c r="AI937"/>
  <c r="AI925"/>
  <c r="AI938"/>
  <c r="AI930"/>
  <c r="AI917"/>
  <c r="AI905"/>
  <c r="AI881"/>
  <c r="AI873"/>
  <c r="AI865"/>
  <c r="AI857"/>
  <c r="AI845"/>
  <c r="AI837"/>
  <c r="AI825"/>
  <c r="AI817"/>
  <c r="AI916"/>
  <c r="AI900"/>
  <c r="AI892"/>
  <c r="AI884"/>
  <c r="AI876"/>
  <c r="AI860"/>
  <c r="AI844"/>
  <c r="AI816"/>
  <c r="AI806"/>
  <c r="AI794"/>
  <c r="AI789"/>
  <c r="AJ802"/>
  <c r="AH790"/>
  <c r="AH795"/>
  <c r="AH799"/>
  <c r="AH827"/>
  <c r="AH839"/>
  <c r="AH851"/>
  <c r="AH865"/>
  <c r="AH879"/>
  <c r="AH899"/>
  <c r="AH923"/>
  <c r="AH933"/>
  <c r="AD789"/>
  <c r="AD806"/>
  <c r="AD812"/>
  <c r="AD816"/>
  <c r="AD824"/>
  <c r="AD846"/>
  <c r="AD856"/>
  <c r="AD862"/>
  <c r="AD874"/>
  <c r="AD878"/>
  <c r="AD908"/>
  <c r="AD914"/>
  <c r="AD934"/>
  <c r="Z795"/>
  <c r="Z811"/>
  <c r="Z829"/>
  <c r="Z887"/>
  <c r="Z903"/>
  <c r="Z943"/>
  <c r="R788"/>
  <c r="R791"/>
  <c r="R797"/>
  <c r="R801"/>
  <c r="R805"/>
  <c r="R809"/>
  <c r="R813"/>
  <c r="R819"/>
  <c r="R823"/>
  <c r="R827"/>
  <c r="R831"/>
  <c r="R835"/>
  <c r="R839"/>
  <c r="R843"/>
  <c r="R847"/>
  <c r="R851"/>
  <c r="R855"/>
  <c r="R859"/>
  <c r="R863"/>
  <c r="R867"/>
  <c r="R871"/>
  <c r="R875"/>
  <c r="R879"/>
  <c r="R883"/>
  <c r="R887"/>
  <c r="R891"/>
  <c r="R895"/>
  <c r="R899"/>
  <c r="R903"/>
  <c r="R907"/>
  <c r="R911"/>
  <c r="R915"/>
  <c r="R919"/>
  <c r="R925"/>
  <c r="R929"/>
  <c r="R935"/>
  <c r="R939"/>
  <c r="R943"/>
  <c r="F794"/>
  <c r="F804"/>
  <c r="F810"/>
  <c r="F836"/>
  <c r="F842"/>
  <c r="F850"/>
  <c r="AK942"/>
  <c r="AK915"/>
  <c r="AK903"/>
  <c r="AK887"/>
  <c r="AK879"/>
  <c r="AK851"/>
  <c r="AK835"/>
  <c r="AK823"/>
  <c r="AK916"/>
  <c r="AK888"/>
  <c r="AK872"/>
  <c r="AK860"/>
  <c r="AK848"/>
  <c r="AK836"/>
  <c r="AK806"/>
  <c r="AK790"/>
  <c r="AK805"/>
  <c r="AK797"/>
  <c r="AK789"/>
  <c r="AL926"/>
  <c r="AL935"/>
  <c r="AL918"/>
  <c r="AL902"/>
  <c r="AL886"/>
  <c r="AL866"/>
  <c r="AL838"/>
  <c r="AL826"/>
  <c r="AL810"/>
  <c r="AL905"/>
  <c r="AL849"/>
  <c r="AL825"/>
  <c r="AL801"/>
  <c r="AL786"/>
  <c r="AI935"/>
  <c r="AI927"/>
  <c r="AI940"/>
  <c r="AI932"/>
  <c r="AI899"/>
  <c r="AI891"/>
  <c r="AI879"/>
  <c r="AI871"/>
  <c r="AI859"/>
  <c r="AI847"/>
  <c r="AI839"/>
  <c r="AI827"/>
  <c r="AI807"/>
  <c r="AI910"/>
  <c r="AI886"/>
  <c r="AI874"/>
  <c r="AI858"/>
  <c r="AI842"/>
  <c r="AI830"/>
  <c r="AI818"/>
  <c r="AI800"/>
  <c r="AI810"/>
  <c r="AI795"/>
  <c r="AJ824"/>
  <c r="AH800"/>
  <c r="AH828"/>
  <c r="AH838"/>
  <c r="AH852"/>
  <c r="AH864"/>
  <c r="AH886"/>
  <c r="AH930"/>
  <c r="AH934"/>
  <c r="AD793"/>
  <c r="AD807"/>
  <c r="AD829"/>
  <c r="AD837"/>
  <c r="AD845"/>
  <c r="AD857"/>
  <c r="AD865"/>
  <c r="AD873"/>
  <c r="F860"/>
  <c r="F884"/>
  <c r="F928"/>
  <c r="F936"/>
  <c r="AC786"/>
  <c r="AC916"/>
  <c r="AC922"/>
  <c r="AC926"/>
  <c r="AC938"/>
  <c r="Q804"/>
  <c r="Q820"/>
  <c r="Q844"/>
  <c r="Q872"/>
  <c r="Q884"/>
  <c r="Q894"/>
  <c r="Q926"/>
  <c r="Q942"/>
  <c r="I817"/>
  <c r="I821"/>
  <c r="I841"/>
  <c r="I857"/>
  <c r="I861"/>
  <c r="I873"/>
  <c r="I879"/>
  <c r="I889"/>
  <c r="X916"/>
  <c r="X920"/>
  <c r="X924"/>
  <c r="X930"/>
  <c r="X938"/>
  <c r="AE785"/>
  <c r="AE810"/>
  <c r="AE828"/>
  <c r="AE834"/>
  <c r="AE840"/>
  <c r="AE858"/>
  <c r="AE866"/>
  <c r="AE890"/>
  <c r="AE906"/>
  <c r="AE918"/>
  <c r="AE926"/>
  <c r="AE932"/>
  <c r="AE940"/>
  <c r="S791"/>
  <c r="S803"/>
  <c r="S811"/>
  <c r="S823"/>
  <c r="S829"/>
  <c r="S851"/>
  <c r="S859"/>
  <c r="S867"/>
  <c r="S871"/>
  <c r="S877"/>
  <c r="S885"/>
  <c r="S891"/>
  <c r="S905"/>
  <c r="S911"/>
  <c r="S915"/>
  <c r="S923"/>
  <c r="S929"/>
  <c r="S935"/>
  <c r="S943"/>
  <c r="O900"/>
  <c r="O912"/>
  <c r="O918"/>
  <c r="O922"/>
  <c r="O926"/>
  <c r="O930"/>
  <c r="O934"/>
  <c r="O938"/>
  <c r="O942"/>
  <c r="K799"/>
  <c r="K817"/>
  <c r="K833"/>
  <c r="K863"/>
  <c r="K879"/>
  <c r="K889"/>
  <c r="K897"/>
  <c r="K901"/>
  <c r="K923"/>
  <c r="K937"/>
  <c r="AD881"/>
  <c r="AD887"/>
  <c r="AD909"/>
  <c r="AD917"/>
  <c r="Z812"/>
  <c r="Z898"/>
  <c r="Z934"/>
  <c r="R787"/>
  <c r="R792"/>
  <c r="R796"/>
  <c r="R800"/>
  <c r="R804"/>
  <c r="R808"/>
  <c r="R812"/>
  <c r="R816"/>
  <c r="R820"/>
  <c r="R826"/>
  <c r="R830"/>
  <c r="R834"/>
  <c r="R838"/>
  <c r="R842"/>
  <c r="R846"/>
  <c r="R850"/>
  <c r="R854"/>
  <c r="R858"/>
  <c r="R862"/>
  <c r="R866"/>
  <c r="R870"/>
  <c r="R874"/>
  <c r="R878"/>
  <c r="R882"/>
  <c r="R886"/>
  <c r="R890"/>
  <c r="R894"/>
  <c r="R898"/>
  <c r="R902"/>
  <c r="R906"/>
  <c r="R910"/>
  <c r="R914"/>
  <c r="R918"/>
  <c r="R926"/>
  <c r="R930"/>
  <c r="R934"/>
  <c r="R938"/>
  <c r="R942"/>
  <c r="F819"/>
  <c r="F823"/>
  <c r="F837"/>
  <c r="F845"/>
  <c r="F861"/>
  <c r="F865"/>
  <c r="F877"/>
  <c r="F889"/>
  <c r="F905"/>
  <c r="F937"/>
  <c r="AC839"/>
  <c r="AC921"/>
  <c r="AC925"/>
  <c r="AC929"/>
  <c r="AC935"/>
  <c r="AC939"/>
  <c r="Q807"/>
  <c r="Q853"/>
  <c r="Q869"/>
  <c r="Q891"/>
  <c r="Q897"/>
  <c r="Q919"/>
  <c r="Q927"/>
  <c r="I802"/>
  <c r="I820"/>
  <c r="I842"/>
  <c r="I856"/>
  <c r="I862"/>
  <c r="I888"/>
  <c r="I906"/>
  <c r="I928"/>
  <c r="I932"/>
  <c r="I942"/>
  <c r="X809"/>
  <c r="X919"/>
  <c r="X927"/>
  <c r="X933"/>
  <c r="X939"/>
  <c r="BB916"/>
  <c r="AE793"/>
  <c r="AE799"/>
  <c r="AE813"/>
  <c r="AE819"/>
  <c r="AE825"/>
  <c r="AE839"/>
  <c r="AE845"/>
  <c r="AE849"/>
  <c r="AE859"/>
  <c r="AE869"/>
  <c r="AE875"/>
  <c r="AE879"/>
  <c r="AE883"/>
  <c r="AE897"/>
  <c r="AE905"/>
  <c r="AE919"/>
  <c r="AE927"/>
  <c r="AE933"/>
  <c r="AE939"/>
  <c r="S790"/>
  <c r="S814"/>
  <c r="S820"/>
  <c r="S836"/>
  <c r="S854"/>
  <c r="S862"/>
  <c r="S880"/>
  <c r="S886"/>
  <c r="S894"/>
  <c r="S900"/>
  <c r="S904"/>
  <c r="S910"/>
  <c r="S920"/>
  <c r="S924"/>
  <c r="S928"/>
  <c r="S936"/>
  <c r="S940"/>
  <c r="O917"/>
  <c r="O921"/>
  <c r="O925"/>
  <c r="O929"/>
  <c r="O933"/>
  <c r="O937"/>
  <c r="O941"/>
  <c r="K792"/>
  <c r="K802"/>
  <c r="K818"/>
  <c r="K832"/>
  <c r="K852"/>
  <c r="K864"/>
  <c r="K892"/>
  <c r="K898"/>
  <c r="K924"/>
  <c r="K938"/>
  <c r="AO939"/>
  <c r="AO927"/>
  <c r="AO940"/>
  <c r="AO932"/>
  <c r="AO924"/>
  <c r="AO917"/>
  <c r="AO909"/>
  <c r="AO897"/>
  <c r="AO889"/>
  <c r="AO881"/>
  <c r="AO873"/>
  <c r="AO865"/>
  <c r="AO857"/>
  <c r="AO849"/>
  <c r="AO841"/>
  <c r="AO833"/>
  <c r="AO825"/>
  <c r="AO817"/>
  <c r="AO809"/>
  <c r="AO914"/>
  <c r="AO902"/>
  <c r="AO890"/>
  <c r="AO882"/>
  <c r="AO874"/>
  <c r="AO866"/>
  <c r="AO858"/>
  <c r="AO850"/>
  <c r="AO842"/>
  <c r="AO834"/>
  <c r="AO826"/>
  <c r="AO818"/>
  <c r="AO810"/>
  <c r="AO800"/>
  <c r="AO792"/>
  <c r="AO808"/>
  <c r="AO799"/>
  <c r="AO791"/>
  <c r="AK941"/>
  <c r="AK925"/>
  <c r="AK938"/>
  <c r="AK922"/>
  <c r="AK907"/>
  <c r="AK875"/>
  <c r="AK867"/>
  <c r="AK855"/>
  <c r="AK843"/>
  <c r="AK819"/>
  <c r="AK811"/>
  <c r="AK892"/>
  <c r="AK880"/>
  <c r="AK856"/>
  <c r="AK832"/>
  <c r="AK820"/>
  <c r="AK812"/>
  <c r="AK798"/>
  <c r="AZ940"/>
  <c r="AZ932"/>
  <c r="AZ924"/>
  <c r="AZ941"/>
  <c r="AZ933"/>
  <c r="AZ925"/>
  <c r="AZ916"/>
  <c r="AZ908"/>
  <c r="AZ900"/>
  <c r="AZ892"/>
  <c r="AZ884"/>
  <c r="AZ876"/>
  <c r="AZ868"/>
  <c r="AZ860"/>
  <c r="AZ852"/>
  <c r="AZ844"/>
  <c r="AZ836"/>
  <c r="AZ828"/>
  <c r="AZ820"/>
  <c r="AZ812"/>
  <c r="AZ919"/>
  <c r="AZ911"/>
  <c r="AZ903"/>
  <c r="AZ895"/>
  <c r="AZ887"/>
  <c r="AZ879"/>
  <c r="AZ871"/>
  <c r="AZ863"/>
  <c r="AZ855"/>
  <c r="AZ847"/>
  <c r="AZ839"/>
  <c r="AZ831"/>
  <c r="AZ823"/>
  <c r="AZ815"/>
  <c r="AZ805"/>
  <c r="AZ793"/>
  <c r="AZ804"/>
  <c r="AZ792"/>
  <c r="AL934"/>
  <c r="AL927"/>
  <c r="AL914"/>
  <c r="AL890"/>
  <c r="AL874"/>
  <c r="AL862"/>
  <c r="AL854"/>
  <c r="AL846"/>
  <c r="AL822"/>
  <c r="AL806"/>
  <c r="AL909"/>
  <c r="AL897"/>
  <c r="AL885"/>
  <c r="AL873"/>
  <c r="AL861"/>
  <c r="AL853"/>
  <c r="AL841"/>
  <c r="AL829"/>
  <c r="AL805"/>
  <c r="AL789"/>
  <c r="AL807"/>
  <c r="AL798"/>
  <c r="AL790"/>
  <c r="BA939"/>
  <c r="BA931"/>
  <c r="BA923"/>
  <c r="BA936"/>
  <c r="BA928"/>
  <c r="BA920"/>
  <c r="BA913"/>
  <c r="BA905"/>
  <c r="BA897"/>
  <c r="BA889"/>
  <c r="BA881"/>
  <c r="BA873"/>
  <c r="BA865"/>
  <c r="BA857"/>
  <c r="BA849"/>
  <c r="BA841"/>
  <c r="BA833"/>
  <c r="BA825"/>
  <c r="BA817"/>
  <c r="BA809"/>
  <c r="BA914"/>
  <c r="BA906"/>
  <c r="BA898"/>
  <c r="BA890"/>
  <c r="BA882"/>
  <c r="BA874"/>
  <c r="BA866"/>
  <c r="BA858"/>
  <c r="BA850"/>
  <c r="BA842"/>
  <c r="BA834"/>
  <c r="BA826"/>
  <c r="BA818"/>
  <c r="BA808"/>
  <c r="BA794"/>
  <c r="BA786"/>
  <c r="BA799"/>
  <c r="BA791"/>
  <c r="AM933"/>
  <c r="AM925"/>
  <c r="AM938"/>
  <c r="AM926"/>
  <c r="AM915"/>
  <c r="AM907"/>
  <c r="AM883"/>
  <c r="AM875"/>
  <c r="AM867"/>
  <c r="AM859"/>
  <c r="AM843"/>
  <c r="AM815"/>
  <c r="AM912"/>
  <c r="AM896"/>
  <c r="AM884"/>
  <c r="AM864"/>
  <c r="AM852"/>
  <c r="AM828"/>
  <c r="AM812"/>
  <c r="AM800"/>
  <c r="AM797"/>
  <c r="AI943"/>
  <c r="AI924"/>
  <c r="AI915"/>
  <c r="AI903"/>
  <c r="AI867"/>
  <c r="AI831"/>
  <c r="AI819"/>
  <c r="AI914"/>
  <c r="AI898"/>
  <c r="AI890"/>
  <c r="AI870"/>
  <c r="AI854"/>
  <c r="AI834"/>
  <c r="AI808"/>
  <c r="AI792"/>
  <c r="AI803"/>
  <c r="AN942"/>
  <c r="AN930"/>
  <c r="AN922"/>
  <c r="AN935"/>
  <c r="AN927"/>
  <c r="AN918"/>
  <c r="AN902"/>
  <c r="AN890"/>
  <c r="AN882"/>
  <c r="AN870"/>
  <c r="AN862"/>
  <c r="AN854"/>
  <c r="AN842"/>
  <c r="AN834"/>
  <c r="AN826"/>
  <c r="AN814"/>
  <c r="AN806"/>
  <c r="AN913"/>
  <c r="AN897"/>
  <c r="AN885"/>
  <c r="AN877"/>
  <c r="AN861"/>
  <c r="AN849"/>
  <c r="AN837"/>
  <c r="AN829"/>
  <c r="AN817"/>
  <c r="AN803"/>
  <c r="AN795"/>
  <c r="AN809"/>
  <c r="AN794"/>
  <c r="AJ928"/>
  <c r="AJ937"/>
  <c r="AJ925"/>
  <c r="AJ896"/>
  <c r="AJ888"/>
  <c r="AJ872"/>
  <c r="AJ856"/>
  <c r="AJ840"/>
  <c r="AJ820"/>
  <c r="AJ901"/>
  <c r="AJ893"/>
  <c r="AJ869"/>
  <c r="AJ853"/>
  <c r="AJ817"/>
  <c r="AJ807"/>
  <c r="AJ799"/>
  <c r="AJ804"/>
  <c r="AJ788"/>
  <c r="AO937"/>
  <c r="AO925"/>
  <c r="AO942"/>
  <c r="AO934"/>
  <c r="AO922"/>
  <c r="AO915"/>
  <c r="AO903"/>
  <c r="AO891"/>
  <c r="AO883"/>
  <c r="AO875"/>
  <c r="AO867"/>
  <c r="AO859"/>
  <c r="AO851"/>
  <c r="AO843"/>
  <c r="AO835"/>
  <c r="AO827"/>
  <c r="AO819"/>
  <c r="AO811"/>
  <c r="AO916"/>
  <c r="AO896"/>
  <c r="AO888"/>
  <c r="AO880"/>
  <c r="AO872"/>
  <c r="AO864"/>
  <c r="AO856"/>
  <c r="AO848"/>
  <c r="AO840"/>
  <c r="AO832"/>
  <c r="AO824"/>
  <c r="AO816"/>
  <c r="AO806"/>
  <c r="AO798"/>
  <c r="AO790"/>
  <c r="AO805"/>
  <c r="AO797"/>
  <c r="AO789"/>
  <c r="AK939"/>
  <c r="AK940"/>
  <c r="AK924"/>
  <c r="AK901"/>
  <c r="AK893"/>
  <c r="AK881"/>
  <c r="AK861"/>
  <c r="AK853"/>
  <c r="AK821"/>
  <c r="AK813"/>
  <c r="AK910"/>
  <c r="AK890"/>
  <c r="AK870"/>
  <c r="AK854"/>
  <c r="AK822"/>
  <c r="AK814"/>
  <c r="AK804"/>
  <c r="AK788"/>
  <c r="AK803"/>
  <c r="AZ942"/>
  <c r="AZ930"/>
  <c r="AZ922"/>
  <c r="AZ939"/>
  <c r="AZ931"/>
  <c r="AZ923"/>
  <c r="AZ914"/>
  <c r="AZ906"/>
  <c r="AZ894"/>
  <c r="AZ886"/>
  <c r="AZ878"/>
  <c r="AZ866"/>
  <c r="AZ858"/>
  <c r="AZ850"/>
  <c r="AZ842"/>
  <c r="AZ834"/>
  <c r="AZ826"/>
  <c r="AZ818"/>
  <c r="AZ810"/>
  <c r="AZ917"/>
  <c r="AZ909"/>
  <c r="AZ901"/>
  <c r="AZ893"/>
  <c r="AZ885"/>
  <c r="AZ877"/>
  <c r="AZ869"/>
  <c r="AZ861"/>
  <c r="AZ853"/>
  <c r="AZ845"/>
  <c r="AZ837"/>
  <c r="AZ829"/>
  <c r="AZ821"/>
  <c r="AZ813"/>
  <c r="AZ803"/>
  <c r="AZ795"/>
  <c r="AZ787"/>
  <c r="AZ802"/>
  <c r="AZ786"/>
  <c r="AL920"/>
  <c r="AL933"/>
  <c r="AL912"/>
  <c r="AL896"/>
  <c r="AL880"/>
  <c r="AL872"/>
  <c r="AL860"/>
  <c r="AL852"/>
  <c r="AL836"/>
  <c r="AL828"/>
  <c r="AL820"/>
  <c r="AL812"/>
  <c r="AL919"/>
  <c r="AL911"/>
  <c r="AL891"/>
  <c r="AL883"/>
  <c r="AL871"/>
  <c r="AL863"/>
  <c r="AL855"/>
  <c r="AL835"/>
  <c r="AL823"/>
  <c r="AL799"/>
  <c r="AL791"/>
  <c r="AL811"/>
  <c r="AL788"/>
  <c r="BA937"/>
  <c r="BA929"/>
  <c r="BA921"/>
  <c r="BA938"/>
  <c r="BA930"/>
  <c r="BA919"/>
  <c r="BA911"/>
  <c r="BA903"/>
  <c r="BA895"/>
  <c r="BA887"/>
  <c r="BA879"/>
  <c r="BA871"/>
  <c r="BA863"/>
  <c r="BA855"/>
  <c r="BA847"/>
  <c r="BA839"/>
  <c r="BA831"/>
  <c r="BA823"/>
  <c r="BA815"/>
  <c r="BA807"/>
  <c r="BA912"/>
  <c r="BA904"/>
  <c r="BA896"/>
  <c r="BA888"/>
  <c r="BA880"/>
  <c r="BA872"/>
  <c r="BA864"/>
  <c r="BA856"/>
  <c r="BA848"/>
  <c r="BA840"/>
  <c r="BA832"/>
  <c r="BA824"/>
  <c r="BA816"/>
  <c r="BA800"/>
  <c r="BA792"/>
  <c r="BA805"/>
  <c r="BA797"/>
  <c r="BA789"/>
  <c r="AM939"/>
  <c r="AM923"/>
  <c r="AM936"/>
  <c r="AM924"/>
  <c r="AM917"/>
  <c r="AM901"/>
  <c r="AM889"/>
  <c r="AM865"/>
  <c r="AM857"/>
  <c r="AM833"/>
  <c r="AM825"/>
  <c r="AM809"/>
  <c r="AM898"/>
  <c r="AM890"/>
  <c r="AM882"/>
  <c r="AM870"/>
  <c r="AM858"/>
  <c r="AM850"/>
  <c r="AM830"/>
  <c r="AM814"/>
  <c r="AM802"/>
  <c r="AM794"/>
  <c r="AI941"/>
  <c r="AI942"/>
  <c r="AI913"/>
  <c r="AI893"/>
  <c r="AI885"/>
  <c r="AI833"/>
  <c r="AI920"/>
  <c r="AI904"/>
  <c r="AI864"/>
  <c r="AI852"/>
  <c r="AI832"/>
  <c r="AI824"/>
  <c r="AI802"/>
  <c r="AI786"/>
  <c r="AI797"/>
  <c r="AN928"/>
  <c r="AN920"/>
  <c r="AN933"/>
  <c r="AN925"/>
  <c r="AN912"/>
  <c r="AN904"/>
  <c r="AN888"/>
  <c r="AN872"/>
  <c r="AN864"/>
  <c r="AN852"/>
  <c r="AN840"/>
  <c r="AN832"/>
  <c r="AN824"/>
  <c r="AN812"/>
  <c r="AN915"/>
  <c r="AN907"/>
  <c r="AN895"/>
  <c r="AN887"/>
  <c r="AN871"/>
  <c r="AN863"/>
  <c r="AN851"/>
  <c r="AN839"/>
  <c r="AN831"/>
  <c r="AN819"/>
  <c r="AN801"/>
  <c r="AN793"/>
  <c r="AN804"/>
  <c r="AN796"/>
  <c r="AN788"/>
  <c r="AJ938"/>
  <c r="AJ943"/>
  <c r="AJ927"/>
  <c r="AJ914"/>
  <c r="AJ906"/>
  <c r="AJ890"/>
  <c r="AJ882"/>
  <c r="AJ858"/>
  <c r="AJ826"/>
  <c r="AJ810"/>
  <c r="AJ899"/>
  <c r="AJ891"/>
  <c r="AJ867"/>
  <c r="AJ851"/>
  <c r="AJ843"/>
  <c r="AJ811"/>
  <c r="AJ785"/>
  <c r="AJ790"/>
  <c r="AO943"/>
  <c r="AO935"/>
  <c r="AO923"/>
  <c r="AO936"/>
  <c r="AO928"/>
  <c r="AO920"/>
  <c r="AO913"/>
  <c r="AO901"/>
  <c r="AO893"/>
  <c r="AO885"/>
  <c r="AO877"/>
  <c r="AO869"/>
  <c r="AO861"/>
  <c r="AO853"/>
  <c r="AO845"/>
  <c r="AO837"/>
  <c r="AO829"/>
  <c r="AO821"/>
  <c r="AO813"/>
  <c r="AO918"/>
  <c r="AO910"/>
  <c r="AO894"/>
  <c r="AO886"/>
  <c r="AO878"/>
  <c r="AO870"/>
  <c r="AO862"/>
  <c r="AO854"/>
  <c r="AO846"/>
  <c r="AO838"/>
  <c r="AO830"/>
  <c r="AO822"/>
  <c r="AO814"/>
  <c r="AO804"/>
  <c r="AO796"/>
  <c r="AO788"/>
  <c r="AO803"/>
  <c r="AO795"/>
  <c r="AO787"/>
  <c r="AK937"/>
  <c r="AK921"/>
  <c r="AK926"/>
  <c r="AK919"/>
  <c r="AK891"/>
  <c r="AK871"/>
  <c r="AK863"/>
  <c r="AK847"/>
  <c r="AK831"/>
  <c r="AK815"/>
  <c r="AK912"/>
  <c r="AK884"/>
  <c r="AK868"/>
  <c r="AK844"/>
  <c r="AK824"/>
  <c r="AK816"/>
  <c r="AK802"/>
  <c r="AK785"/>
  <c r="AZ936"/>
  <c r="AZ928"/>
  <c r="AZ920"/>
  <c r="AZ937"/>
  <c r="AZ929"/>
  <c r="AZ921"/>
  <c r="AZ912"/>
  <c r="AZ904"/>
  <c r="AZ896"/>
  <c r="AZ888"/>
  <c r="AZ880"/>
  <c r="AZ872"/>
  <c r="AZ864"/>
  <c r="AZ856"/>
  <c r="AZ848"/>
  <c r="AZ840"/>
  <c r="AZ832"/>
  <c r="AZ824"/>
  <c r="AZ816"/>
  <c r="AZ808"/>
  <c r="AZ915"/>
  <c r="AZ907"/>
  <c r="AZ899"/>
  <c r="AZ891"/>
  <c r="AZ883"/>
  <c r="AZ875"/>
  <c r="AZ867"/>
  <c r="AZ859"/>
  <c r="AZ851"/>
  <c r="AZ843"/>
  <c r="AZ835"/>
  <c r="AZ827"/>
  <c r="AZ819"/>
  <c r="AZ811"/>
  <c r="AZ801"/>
  <c r="AZ785"/>
  <c r="AZ800"/>
  <c r="AL942"/>
  <c r="AL922"/>
  <c r="AL923"/>
  <c r="AL894"/>
  <c r="AL878"/>
  <c r="AL870"/>
  <c r="AL858"/>
  <c r="AL850"/>
  <c r="AL830"/>
  <c r="AL814"/>
  <c r="AL917"/>
  <c r="AL901"/>
  <c r="AL889"/>
  <c r="AL881"/>
  <c r="AL865"/>
  <c r="AL857"/>
  <c r="AL845"/>
  <c r="AL837"/>
  <c r="AL813"/>
  <c r="AL793"/>
  <c r="AL785"/>
  <c r="AL802"/>
  <c r="AL794"/>
  <c r="BA943"/>
  <c r="BA935"/>
  <c r="BA927"/>
  <c r="BA940"/>
  <c r="BA932"/>
  <c r="BA924"/>
  <c r="BA917"/>
  <c r="BA909"/>
  <c r="BA901"/>
  <c r="BA893"/>
  <c r="BA885"/>
  <c r="BA877"/>
  <c r="BA869"/>
  <c r="BA861"/>
  <c r="BA853"/>
  <c r="BA845"/>
  <c r="BA837"/>
  <c r="BA829"/>
  <c r="BA821"/>
  <c r="BA813"/>
  <c r="BA918"/>
  <c r="BA910"/>
  <c r="BA902"/>
  <c r="BA894"/>
  <c r="BA886"/>
  <c r="BA878"/>
  <c r="BA870"/>
  <c r="BA862"/>
  <c r="BA854"/>
  <c r="BA846"/>
  <c r="BA838"/>
  <c r="BA830"/>
  <c r="BA822"/>
  <c r="BA814"/>
  <c r="BA798"/>
  <c r="BA790"/>
  <c r="BA806"/>
  <c r="BA795"/>
  <c r="AM937"/>
  <c r="AM929"/>
  <c r="AM942"/>
  <c r="AM930"/>
  <c r="AM922"/>
  <c r="AM911"/>
  <c r="AM891"/>
  <c r="AM879"/>
  <c r="AM871"/>
  <c r="AM863"/>
  <c r="AM855"/>
  <c r="AM835"/>
  <c r="AM916"/>
  <c r="AM900"/>
  <c r="AM892"/>
  <c r="AM868"/>
  <c r="AM856"/>
  <c r="AM848"/>
  <c r="AM820"/>
  <c r="AM804"/>
  <c r="AM810"/>
  <c r="AM789"/>
  <c r="AI928"/>
  <c r="AI919"/>
  <c r="AI907"/>
  <c r="AI883"/>
  <c r="AI855"/>
  <c r="AI823"/>
  <c r="AI811"/>
  <c r="AI906"/>
  <c r="AI894"/>
  <c r="AI882"/>
  <c r="AI862"/>
  <c r="AI850"/>
  <c r="AI826"/>
  <c r="AI804"/>
  <c r="AI788"/>
  <c r="AI787"/>
  <c r="AN934"/>
  <c r="AN926"/>
  <c r="AN943"/>
  <c r="AN931"/>
  <c r="AN923"/>
  <c r="AN906"/>
  <c r="AN898"/>
  <c r="AN886"/>
  <c r="AN878"/>
  <c r="AN866"/>
  <c r="AN858"/>
  <c r="AN850"/>
  <c r="AN838"/>
  <c r="AN830"/>
  <c r="AN818"/>
  <c r="AN810"/>
  <c r="AN917"/>
  <c r="AN905"/>
  <c r="AN889"/>
  <c r="AN881"/>
  <c r="AN865"/>
  <c r="AN853"/>
  <c r="AN841"/>
  <c r="AN833"/>
  <c r="AN825"/>
  <c r="AN807"/>
  <c r="AN799"/>
  <c r="AN787"/>
  <c r="AN798"/>
  <c r="AN786"/>
  <c r="AJ941"/>
  <c r="AJ929"/>
  <c r="AJ900"/>
  <c r="AJ892"/>
  <c r="AJ884"/>
  <c r="AJ868"/>
  <c r="AJ844"/>
  <c r="AJ832"/>
  <c r="AJ808"/>
  <c r="AJ897"/>
  <c r="AJ889"/>
  <c r="AJ861"/>
  <c r="AJ837"/>
  <c r="AJ813"/>
  <c r="AJ803"/>
  <c r="AJ787"/>
  <c r="AJ796"/>
  <c r="AO941"/>
  <c r="AO933"/>
  <c r="AO921"/>
  <c r="AO938"/>
  <c r="AO926"/>
  <c r="AO919"/>
  <c r="AO911"/>
  <c r="AO895"/>
  <c r="AO887"/>
  <c r="AO879"/>
  <c r="AO871"/>
  <c r="AO863"/>
  <c r="AO855"/>
  <c r="AO847"/>
  <c r="AO839"/>
  <c r="AO831"/>
  <c r="AO823"/>
  <c r="AO815"/>
  <c r="AO807"/>
  <c r="AO912"/>
  <c r="AO892"/>
  <c r="AO884"/>
  <c r="AO876"/>
  <c r="AO868"/>
  <c r="AO860"/>
  <c r="AO852"/>
  <c r="AO844"/>
  <c r="AO836"/>
  <c r="AO828"/>
  <c r="AO820"/>
  <c r="AO812"/>
  <c r="AO802"/>
  <c r="AO794"/>
  <c r="AO786"/>
  <c r="AO801"/>
  <c r="AO793"/>
  <c r="AK943"/>
  <c r="AK927"/>
  <c r="AK928"/>
  <c r="AK920"/>
  <c r="AK897"/>
  <c r="AK889"/>
  <c r="AK869"/>
  <c r="AK857"/>
  <c r="AK829"/>
  <c r="AK817"/>
  <c r="AK914"/>
  <c r="AK894"/>
  <c r="AK882"/>
  <c r="AK862"/>
  <c r="AK830"/>
  <c r="AK818"/>
  <c r="AK810"/>
  <c r="AK792"/>
  <c r="AK808"/>
  <c r="AK787"/>
  <c r="AZ938"/>
  <c r="AZ926"/>
  <c r="AZ943"/>
  <c r="AZ935"/>
  <c r="AZ927"/>
  <c r="AZ918"/>
  <c r="AZ910"/>
  <c r="AZ898"/>
  <c r="AZ882"/>
  <c r="AZ870"/>
  <c r="AZ862"/>
  <c r="AZ854"/>
  <c r="AZ846"/>
  <c r="AZ822"/>
  <c r="AZ806"/>
  <c r="AZ913"/>
  <c r="AZ905"/>
  <c r="AZ897"/>
  <c r="AZ889"/>
  <c r="AZ873"/>
  <c r="AZ865"/>
  <c r="AZ849"/>
  <c r="AZ841"/>
  <c r="AZ833"/>
  <c r="AZ825"/>
  <c r="AZ817"/>
  <c r="AZ809"/>
  <c r="AZ799"/>
  <c r="AZ791"/>
  <c r="AZ807"/>
  <c r="AZ794"/>
  <c r="AL928"/>
  <c r="AL941"/>
  <c r="AL925"/>
  <c r="AL908"/>
  <c r="AL892"/>
  <c r="AL876"/>
  <c r="AL856"/>
  <c r="AL848"/>
  <c r="AL832"/>
  <c r="AL824"/>
  <c r="AL816"/>
  <c r="AL808"/>
  <c r="AL915"/>
  <c r="AL895"/>
  <c r="AL887"/>
  <c r="AL879"/>
  <c r="AL867"/>
  <c r="AL859"/>
  <c r="AL839"/>
  <c r="AL827"/>
  <c r="AL809"/>
  <c r="AL795"/>
  <c r="AL787"/>
  <c r="AL796"/>
  <c r="BA941"/>
  <c r="BA933"/>
  <c r="BA925"/>
  <c r="BA942"/>
  <c r="BA934"/>
  <c r="BA922"/>
  <c r="BA915"/>
  <c r="BA907"/>
  <c r="BA899"/>
  <c r="BA891"/>
  <c r="BA883"/>
  <c r="BA875"/>
  <c r="BA867"/>
  <c r="BA859"/>
  <c r="BA851"/>
  <c r="BA843"/>
  <c r="BA835"/>
  <c r="BA827"/>
  <c r="BA819"/>
  <c r="BA811"/>
  <c r="BA916"/>
  <c r="BA908"/>
  <c r="BA900"/>
  <c r="BA892"/>
  <c r="BA884"/>
  <c r="BA876"/>
  <c r="BA868"/>
  <c r="BA860"/>
  <c r="BA852"/>
  <c r="BA844"/>
  <c r="BA836"/>
  <c r="BA828"/>
  <c r="BA820"/>
  <c r="BA812"/>
  <c r="BA796"/>
  <c r="BA810"/>
  <c r="BA801"/>
  <c r="BA793"/>
  <c r="AM943"/>
  <c r="AM935"/>
  <c r="AM940"/>
  <c r="AM932"/>
  <c r="AM920"/>
  <c r="AM909"/>
  <c r="AM893"/>
  <c r="AM869"/>
  <c r="AM861"/>
  <c r="AM841"/>
  <c r="AM829"/>
  <c r="AM817"/>
  <c r="AM918"/>
  <c r="AM894"/>
  <c r="AM886"/>
  <c r="AM878"/>
  <c r="AM866"/>
  <c r="AM854"/>
  <c r="AM842"/>
  <c r="AM818"/>
  <c r="AM808"/>
  <c r="AM798"/>
  <c r="AM791"/>
  <c r="AI929"/>
  <c r="AI926"/>
  <c r="AI901"/>
  <c r="AI889"/>
  <c r="AI849"/>
  <c r="AI813"/>
  <c r="AI912"/>
  <c r="AI872"/>
  <c r="AI856"/>
  <c r="AI840"/>
  <c r="AI828"/>
  <c r="AI820"/>
  <c r="AI801"/>
  <c r="AI793"/>
  <c r="AN924"/>
  <c r="AN941"/>
  <c r="AN929"/>
  <c r="AN921"/>
  <c r="AN908"/>
  <c r="AN900"/>
  <c r="AN884"/>
  <c r="AN868"/>
  <c r="AN860"/>
  <c r="AN844"/>
  <c r="AN836"/>
  <c r="AN820"/>
  <c r="AN919"/>
  <c r="AN911"/>
  <c r="AN899"/>
  <c r="AN891"/>
  <c r="AN879"/>
  <c r="AN867"/>
  <c r="AN855"/>
  <c r="AN843"/>
  <c r="AN835"/>
  <c r="AN823"/>
  <c r="AN805"/>
  <c r="AN797"/>
  <c r="AN785"/>
  <c r="AN800"/>
  <c r="AN792"/>
  <c r="AJ942"/>
  <c r="AJ926"/>
  <c r="AJ939"/>
  <c r="AJ923"/>
  <c r="AJ910"/>
  <c r="AJ894"/>
  <c r="AJ886"/>
  <c r="AJ862"/>
  <c r="AJ818"/>
  <c r="AJ919"/>
  <c r="AJ895"/>
  <c r="AJ883"/>
  <c r="AJ859"/>
  <c r="AJ847"/>
  <c r="AJ819"/>
  <c r="AJ797"/>
  <c r="AJ798"/>
  <c r="AO785"/>
  <c r="BA785"/>
  <c r="AI785"/>
  <c r="BE900"/>
  <c r="BE906"/>
  <c r="BD916"/>
  <c r="BD936"/>
  <c r="BC793"/>
  <c r="BC801"/>
  <c r="BC823"/>
  <c r="BC831"/>
  <c r="BC845"/>
  <c r="BC903"/>
  <c r="BC921"/>
  <c r="BB815"/>
  <c r="BB869"/>
  <c r="BB905"/>
  <c r="BB931"/>
  <c r="BB937"/>
  <c r="BE899"/>
  <c r="BE907"/>
  <c r="BE931"/>
  <c r="BC806"/>
  <c r="BC822"/>
  <c r="BC834"/>
  <c r="BC860"/>
  <c r="BC880"/>
  <c r="BC904"/>
  <c r="BF787"/>
  <c r="BB810"/>
  <c r="BB844"/>
  <c r="BB886"/>
  <c r="BB900"/>
  <c r="BB910"/>
  <c r="BB936"/>
  <c r="BB940"/>
  <c r="BE898"/>
  <c r="BE904"/>
  <c r="BE930"/>
  <c r="BD932"/>
  <c r="BC792"/>
  <c r="BC795"/>
  <c r="BC821"/>
  <c r="BC827"/>
  <c r="BC839"/>
  <c r="BC849"/>
  <c r="BC887"/>
  <c r="BC905"/>
  <c r="BB817"/>
  <c r="BB851"/>
  <c r="BB875"/>
  <c r="BB899"/>
  <c r="BB921"/>
  <c r="BB939"/>
  <c r="BE905"/>
  <c r="BE929"/>
  <c r="BC786"/>
  <c r="BC816"/>
  <c r="BC824"/>
  <c r="BC902"/>
  <c r="BC908"/>
  <c r="BB866"/>
  <c r="BB884"/>
  <c r="BB888"/>
  <c r="BB902"/>
  <c r="BB930"/>
  <c r="BB938"/>
  <c r="AA787"/>
  <c r="AA811"/>
  <c r="AA815"/>
  <c r="AA853"/>
  <c r="AA893"/>
  <c r="AA927"/>
  <c r="AA808"/>
  <c r="AA870"/>
  <c r="AA884"/>
  <c r="AA896"/>
  <c r="AA922"/>
  <c r="AA942"/>
  <c r="AA785"/>
  <c r="AA797"/>
  <c r="AA813"/>
  <c r="AA845"/>
  <c r="AA875"/>
  <c r="AA921"/>
  <c r="AA943"/>
  <c r="AA836"/>
  <c r="AA886"/>
  <c r="AA920"/>
  <c r="AA928"/>
  <c r="BI927"/>
  <c r="AH807"/>
  <c r="AH833"/>
  <c r="AH887"/>
  <c r="AH913"/>
  <c r="AH917"/>
  <c r="AD798"/>
  <c r="AD818"/>
  <c r="AD832"/>
  <c r="AD906"/>
  <c r="AD940"/>
  <c r="Z835"/>
  <c r="Z869"/>
  <c r="Z937"/>
  <c r="BD938"/>
  <c r="AG921"/>
  <c r="AC920"/>
  <c r="AC940"/>
  <c r="Y807"/>
  <c r="Y849"/>
  <c r="Y867"/>
  <c r="Y919"/>
  <c r="Y927"/>
  <c r="BG920"/>
  <c r="BC807"/>
  <c r="BC813"/>
  <c r="BC837"/>
  <c r="BC853"/>
  <c r="BC897"/>
  <c r="BC927"/>
  <c r="AF812"/>
  <c r="AF860"/>
  <c r="AF910"/>
  <c r="AB788"/>
  <c r="AB803"/>
  <c r="AB859"/>
  <c r="AB889"/>
  <c r="AB911"/>
  <c r="AB941"/>
  <c r="BB801"/>
  <c r="BB833"/>
  <c r="BB893"/>
  <c r="BB907"/>
  <c r="BB929"/>
  <c r="AE791"/>
  <c r="AE804"/>
  <c r="AE844"/>
  <c r="AE894"/>
  <c r="AH794"/>
  <c r="AH848"/>
  <c r="AD833"/>
  <c r="AD883"/>
  <c r="AD891"/>
  <c r="AD923"/>
  <c r="Z804"/>
  <c r="BD939"/>
  <c r="AC841"/>
  <c r="Y832"/>
  <c r="Y882"/>
  <c r="Y892"/>
  <c r="Y918"/>
  <c r="Y942"/>
  <c r="BG817"/>
  <c r="BG933"/>
  <c r="BC796"/>
  <c r="BC906"/>
  <c r="AF795"/>
  <c r="AF829"/>
  <c r="AF851"/>
  <c r="AF861"/>
  <c r="AF879"/>
  <c r="AF891"/>
  <c r="AF917"/>
  <c r="AB810"/>
  <c r="AB930"/>
  <c r="X925"/>
  <c r="BB826"/>
  <c r="BB926"/>
  <c r="AE823"/>
  <c r="AE835"/>
  <c r="AE871"/>
  <c r="AE903"/>
  <c r="AE937"/>
  <c r="BE908"/>
  <c r="AH809"/>
  <c r="AH837"/>
  <c r="AH911"/>
  <c r="AH915"/>
  <c r="AH929"/>
  <c r="AD802"/>
  <c r="AD820"/>
  <c r="AD844"/>
  <c r="AD938"/>
  <c r="Z805"/>
  <c r="Z921"/>
  <c r="BH911"/>
  <c r="BD940"/>
  <c r="AG933"/>
  <c r="AC928"/>
  <c r="AC942"/>
  <c r="Y817"/>
  <c r="Y853"/>
  <c r="Y869"/>
  <c r="Y893"/>
  <c r="Y925"/>
  <c r="BG824"/>
  <c r="BG922"/>
  <c r="BC799"/>
  <c r="BC811"/>
  <c r="BC819"/>
  <c r="BC847"/>
  <c r="BC895"/>
  <c r="BC899"/>
  <c r="BC941"/>
  <c r="AF884"/>
  <c r="AF892"/>
  <c r="AF908"/>
  <c r="AB795"/>
  <c r="AB821"/>
  <c r="AB875"/>
  <c r="AB891"/>
  <c r="AB933"/>
  <c r="BF926"/>
  <c r="BB797"/>
  <c r="BB831"/>
  <c r="BB849"/>
  <c r="BB903"/>
  <c r="BB913"/>
  <c r="BB943"/>
  <c r="AE820"/>
  <c r="AE872"/>
  <c r="AH826"/>
  <c r="AH860"/>
  <c r="AD799"/>
  <c r="AD879"/>
  <c r="AD889"/>
  <c r="AD899"/>
  <c r="AD937"/>
  <c r="BD937"/>
  <c r="AG924"/>
  <c r="Y928"/>
  <c r="BG793"/>
  <c r="BG921"/>
  <c r="BC788"/>
  <c r="AF843"/>
  <c r="AF853"/>
  <c r="AF863"/>
  <c r="AF887"/>
  <c r="AF905"/>
  <c r="AF933"/>
  <c r="AB938"/>
  <c r="X929"/>
  <c r="BB834"/>
  <c r="AE831"/>
  <c r="AE863"/>
  <c r="AE901"/>
  <c r="AE909"/>
  <c r="BD917"/>
  <c r="BF939"/>
  <c r="BD929"/>
  <c r="BI789"/>
  <c r="BB942"/>
  <c r="AB942"/>
  <c r="W942"/>
  <c r="BF942"/>
  <c r="AF942"/>
  <c r="BC942"/>
  <c r="AG942"/>
  <c r="BH942"/>
  <c r="S942"/>
  <c r="AE942"/>
  <c r="AA940"/>
  <c r="X940"/>
  <c r="BC940"/>
  <c r="BH940"/>
  <c r="BG940"/>
  <c r="BC938"/>
  <c r="Y938"/>
  <c r="BH938"/>
  <c r="AA938"/>
  <c r="AG938"/>
  <c r="AE936"/>
  <c r="X936"/>
  <c r="AB936"/>
  <c r="BF936"/>
  <c r="BC936"/>
  <c r="Y936"/>
  <c r="BH936"/>
  <c r="BG936"/>
  <c r="AB934"/>
  <c r="BF934"/>
  <c r="BC934"/>
  <c r="BH934"/>
  <c r="BB934"/>
  <c r="AE934"/>
  <c r="BD934"/>
  <c r="BF932"/>
  <c r="X932"/>
  <c r="BC932"/>
  <c r="BH932"/>
  <c r="BG932"/>
  <c r="AC932"/>
  <c r="BF930"/>
  <c r="BC930"/>
  <c r="Y930"/>
  <c r="BH930"/>
  <c r="BB928"/>
  <c r="AE928"/>
  <c r="X928"/>
  <c r="AG928"/>
  <c r="W928"/>
  <c r="BF928"/>
  <c r="AF928"/>
  <c r="BH928"/>
  <c r="BG928"/>
  <c r="BD928"/>
  <c r="AA926"/>
  <c r="W926"/>
  <c r="AF926"/>
  <c r="BH926"/>
  <c r="BC926"/>
  <c r="Y926"/>
  <c r="AG926"/>
  <c r="BF924"/>
  <c r="BC924"/>
  <c r="AA924"/>
  <c r="AB924"/>
  <c r="AE924"/>
  <c r="AF924"/>
  <c r="BH924"/>
  <c r="BG924"/>
  <c r="BD924"/>
  <c r="AB922"/>
  <c r="Y922"/>
  <c r="BH922"/>
  <c r="BB922"/>
  <c r="BF922"/>
  <c r="BC922"/>
  <c r="BB920"/>
  <c r="BF920"/>
  <c r="AF920"/>
  <c r="BC920"/>
  <c r="BH920"/>
  <c r="BD920"/>
  <c r="BH918"/>
  <c r="W918"/>
  <c r="BF918"/>
  <c r="BC918"/>
  <c r="AE916"/>
  <c r="BF916"/>
  <c r="BC916"/>
  <c r="BH916"/>
  <c r="BG916"/>
  <c r="Y914"/>
  <c r="BH914"/>
  <c r="BB914"/>
  <c r="AE914"/>
  <c r="AF914"/>
  <c r="X912"/>
  <c r="BB912"/>
  <c r="AF912"/>
  <c r="BC912"/>
  <c r="Y912"/>
  <c r="BH912"/>
  <c r="BG912"/>
  <c r="X910"/>
  <c r="AE910"/>
  <c r="BH910"/>
  <c r="X908"/>
  <c r="BB908"/>
  <c r="AE908"/>
  <c r="BH908"/>
  <c r="BG908"/>
  <c r="Y906"/>
  <c r="AA906"/>
  <c r="BH906"/>
  <c r="AF906"/>
  <c r="Y904"/>
  <c r="AE904"/>
  <c r="BH904"/>
  <c r="BG904"/>
  <c r="Y902"/>
  <c r="BH902"/>
  <c r="X900"/>
  <c r="BC900"/>
  <c r="AE900"/>
  <c r="BH900"/>
  <c r="BG900"/>
  <c r="Y898"/>
  <c r="AF898"/>
  <c r="BH898"/>
  <c r="AA898"/>
  <c r="BC898"/>
  <c r="Y896"/>
  <c r="S896"/>
  <c r="BB896"/>
  <c r="W896"/>
  <c r="AE896"/>
  <c r="BC896"/>
  <c r="BH896"/>
  <c r="BG896"/>
  <c r="I894"/>
  <c r="AA894"/>
  <c r="BH894"/>
  <c r="BB894"/>
  <c r="AB894"/>
  <c r="W894"/>
  <c r="AF894"/>
  <c r="BC894"/>
  <c r="I892"/>
  <c r="BB892"/>
  <c r="AB892"/>
  <c r="W892"/>
  <c r="BC892"/>
  <c r="AA892"/>
  <c r="BH892"/>
  <c r="BG892"/>
  <c r="I890"/>
  <c r="BH890"/>
  <c r="AF890"/>
  <c r="BB890"/>
  <c r="BC890"/>
  <c r="X888"/>
  <c r="BC888"/>
  <c r="AB888"/>
  <c r="AE888"/>
  <c r="BH888"/>
  <c r="BG888"/>
  <c r="X886"/>
  <c r="BH886"/>
  <c r="BC886"/>
  <c r="X884"/>
  <c r="AE884"/>
  <c r="BC884"/>
  <c r="W884"/>
  <c r="BH884"/>
  <c r="BG884"/>
  <c r="X882"/>
  <c r="AA882"/>
  <c r="AB882"/>
  <c r="W882"/>
  <c r="BH882"/>
  <c r="AE882"/>
  <c r="BC882"/>
  <c r="AF882"/>
  <c r="X880"/>
  <c r="BB880"/>
  <c r="Y880"/>
  <c r="AB880"/>
  <c r="BH880"/>
  <c r="BG880"/>
  <c r="I878"/>
  <c r="AE878"/>
  <c r="BC878"/>
  <c r="BH878"/>
  <c r="BB878"/>
  <c r="Y876"/>
  <c r="BB876"/>
  <c r="AE876"/>
  <c r="BC876"/>
  <c r="BH876"/>
  <c r="BG876"/>
  <c r="Y874"/>
  <c r="AE874"/>
  <c r="BH874"/>
  <c r="BB874"/>
  <c r="Y872"/>
  <c r="BB872"/>
  <c r="AB872"/>
  <c r="AF872"/>
  <c r="W872"/>
  <c r="BH872"/>
  <c r="BG872"/>
  <c r="I870"/>
  <c r="W870"/>
  <c r="BC870"/>
  <c r="BH870"/>
  <c r="BB870"/>
  <c r="AB870"/>
  <c r="AE870"/>
  <c r="AF870"/>
  <c r="I868"/>
  <c r="AE868"/>
  <c r="BC868"/>
  <c r="BH868"/>
  <c r="BG868"/>
  <c r="X866"/>
  <c r="BC866"/>
  <c r="BH866"/>
  <c r="Y866"/>
  <c r="X864"/>
  <c r="BB864"/>
  <c r="AF864"/>
  <c r="AA864"/>
  <c r="BC864"/>
  <c r="BH864"/>
  <c r="BG864"/>
  <c r="X862"/>
  <c r="AB862"/>
  <c r="Y862"/>
  <c r="BH862"/>
  <c r="BB862"/>
  <c r="AE862"/>
  <c r="AF862"/>
  <c r="X860"/>
  <c r="BB860"/>
  <c r="AE860"/>
  <c r="AB860"/>
  <c r="BH860"/>
  <c r="BG860"/>
  <c r="X858"/>
  <c r="BC858"/>
  <c r="BH858"/>
  <c r="BB858"/>
  <c r="Y856"/>
  <c r="BB856"/>
  <c r="AB856"/>
  <c r="AF856"/>
  <c r="BC856"/>
  <c r="BH856"/>
  <c r="BG856"/>
  <c r="X854"/>
  <c r="AA854"/>
  <c r="BC854"/>
  <c r="BH854"/>
  <c r="BB854"/>
  <c r="AE854"/>
  <c r="AF854"/>
  <c r="X852"/>
  <c r="BB852"/>
  <c r="AF852"/>
  <c r="AA852"/>
  <c r="AB852"/>
  <c r="BC852"/>
  <c r="BH852"/>
  <c r="BG852"/>
  <c r="I850"/>
  <c r="AE850"/>
  <c r="BC850"/>
  <c r="BH850"/>
  <c r="BB850"/>
  <c r="AF850"/>
  <c r="I848"/>
  <c r="BB848"/>
  <c r="AF848"/>
  <c r="S848"/>
  <c r="AE848"/>
  <c r="BC848"/>
  <c r="BH848"/>
  <c r="BG848"/>
  <c r="Y846"/>
  <c r="AE846"/>
  <c r="BH846"/>
  <c r="BB846"/>
  <c r="X844"/>
  <c r="AA844"/>
  <c r="AB844"/>
  <c r="W844"/>
  <c r="Y844"/>
  <c r="BH844"/>
  <c r="BG844"/>
  <c r="X842"/>
  <c r="S842"/>
  <c r="BC842"/>
  <c r="BH842"/>
  <c r="I840"/>
  <c r="W840"/>
  <c r="BF840"/>
  <c r="BC840"/>
  <c r="BH840"/>
  <c r="AF840"/>
  <c r="BG840"/>
  <c r="I838"/>
  <c r="BB838"/>
  <c r="BC838"/>
  <c r="S838"/>
  <c r="AE838"/>
  <c r="Y836"/>
  <c r="BB836"/>
  <c r="BC836"/>
  <c r="BG836"/>
  <c r="X834"/>
  <c r="AF834"/>
  <c r="X832"/>
  <c r="S832"/>
  <c r="BB832"/>
  <c r="AE832"/>
  <c r="AA832"/>
  <c r="AB832"/>
  <c r="W832"/>
  <c r="AF832"/>
  <c r="BG832"/>
  <c r="Y830"/>
  <c r="BC830"/>
  <c r="BB830"/>
  <c r="I828"/>
  <c r="BB828"/>
  <c r="AF828"/>
  <c r="BC828"/>
  <c r="BG828"/>
  <c r="X826"/>
  <c r="AE826"/>
  <c r="AF826"/>
  <c r="X824"/>
  <c r="AB824"/>
  <c r="Y824"/>
  <c r="AF824"/>
  <c r="BB824"/>
  <c r="X822"/>
  <c r="BB822"/>
  <c r="AB822"/>
  <c r="Y822"/>
  <c r="BG822"/>
  <c r="X820"/>
  <c r="AA820"/>
  <c r="AB820"/>
  <c r="W820"/>
  <c r="BC820"/>
  <c r="BB820"/>
  <c r="AF820"/>
  <c r="I818"/>
  <c r="AA818"/>
  <c r="BC818"/>
  <c r="BG818"/>
  <c r="X816"/>
  <c r="BB816"/>
  <c r="Y816"/>
  <c r="AB816"/>
  <c r="X814"/>
  <c r="AB814"/>
  <c r="AE814"/>
  <c r="BC814"/>
  <c r="BB814"/>
  <c r="BG814"/>
  <c r="X812"/>
  <c r="BB812"/>
  <c r="S812"/>
  <c r="W812"/>
  <c r="AE812"/>
  <c r="BC812"/>
  <c r="BF810"/>
  <c r="BC810"/>
  <c r="AF810"/>
  <c r="Y810"/>
  <c r="BG810"/>
  <c r="BF808"/>
  <c r="W808"/>
  <c r="AE808"/>
  <c r="Y808"/>
  <c r="BB808"/>
  <c r="BC808"/>
  <c r="AF808"/>
  <c r="BF806"/>
  <c r="BB806"/>
  <c r="AB806"/>
  <c r="X806"/>
  <c r="Y806"/>
  <c r="BG806"/>
  <c r="I804"/>
  <c r="AA804"/>
  <c r="AB804"/>
  <c r="BC804"/>
  <c r="AF804"/>
  <c r="BB804"/>
  <c r="W804"/>
  <c r="X802"/>
  <c r="BB802"/>
  <c r="W802"/>
  <c r="Y802"/>
  <c r="AA802"/>
  <c r="AB802"/>
  <c r="BC802"/>
  <c r="AF802"/>
  <c r="BG802"/>
  <c r="X800"/>
  <c r="S800"/>
  <c r="BC800"/>
  <c r="I798"/>
  <c r="AA798"/>
  <c r="AB798"/>
  <c r="BB798"/>
  <c r="BC798"/>
  <c r="BG798"/>
  <c r="I796"/>
  <c r="BB796"/>
  <c r="AF796"/>
  <c r="AB796"/>
  <c r="X794"/>
  <c r="BB794"/>
  <c r="AE794"/>
  <c r="Y794"/>
  <c r="AF794"/>
  <c r="BG794"/>
  <c r="X792"/>
  <c r="BB792"/>
  <c r="AE792"/>
  <c r="AF792"/>
  <c r="S792"/>
  <c r="AA792"/>
  <c r="I790"/>
  <c r="BB790"/>
  <c r="BC790"/>
  <c r="AF790"/>
  <c r="BG790"/>
  <c r="Y787"/>
  <c r="BG787"/>
  <c r="AC787"/>
  <c r="AF787"/>
  <c r="W787"/>
  <c r="AB787"/>
  <c r="BB787"/>
  <c r="BC787"/>
  <c r="Y786"/>
  <c r="BF786"/>
  <c r="BG786"/>
  <c r="BI787"/>
  <c r="BI791"/>
  <c r="BI795"/>
  <c r="BI799"/>
  <c r="BI803"/>
  <c r="BI807"/>
  <c r="BI811"/>
  <c r="BI815"/>
  <c r="BI819"/>
  <c r="BI823"/>
  <c r="BI827"/>
  <c r="BI831"/>
  <c r="BI851"/>
  <c r="BI855"/>
  <c r="BI859"/>
  <c r="BI863"/>
  <c r="BI867"/>
  <c r="BI871"/>
  <c r="BI875"/>
  <c r="BI879"/>
  <c r="BI883"/>
  <c r="BI887"/>
  <c r="BI891"/>
  <c r="BI895"/>
  <c r="BI899"/>
  <c r="BI907"/>
  <c r="BI919"/>
  <c r="BI923"/>
  <c r="BI929"/>
  <c r="BI933"/>
  <c r="BI937"/>
  <c r="BI941"/>
  <c r="BE786"/>
  <c r="BE790"/>
  <c r="BE794"/>
  <c r="BE798"/>
  <c r="BE802"/>
  <c r="BE806"/>
  <c r="BE810"/>
  <c r="BE814"/>
  <c r="BE818"/>
  <c r="BE822"/>
  <c r="BE826"/>
  <c r="BE830"/>
  <c r="BE834"/>
  <c r="BE838"/>
  <c r="BE842"/>
  <c r="BE846"/>
  <c r="BE850"/>
  <c r="BE854"/>
  <c r="BE858"/>
  <c r="BE862"/>
  <c r="BE866"/>
  <c r="BE870"/>
  <c r="BE874"/>
  <c r="BE878"/>
  <c r="BE882"/>
  <c r="BE886"/>
  <c r="BE890"/>
  <c r="BE894"/>
  <c r="BE902"/>
  <c r="BE912"/>
  <c r="BE916"/>
  <c r="BE920"/>
  <c r="BE924"/>
  <c r="BE928"/>
  <c r="BE934"/>
  <c r="BE938"/>
  <c r="BE942"/>
  <c r="AH811"/>
  <c r="AH815"/>
  <c r="AH819"/>
  <c r="AH829"/>
  <c r="AH861"/>
  <c r="AH867"/>
  <c r="AH871"/>
  <c r="AH921"/>
  <c r="AH939"/>
  <c r="AD804"/>
  <c r="AD830"/>
  <c r="AD840"/>
  <c r="AD852"/>
  <c r="AD858"/>
  <c r="AD868"/>
  <c r="AD880"/>
  <c r="AD884"/>
  <c r="AD888"/>
  <c r="AD894"/>
  <c r="AD898"/>
  <c r="AD920"/>
  <c r="AD926"/>
  <c r="AD942"/>
  <c r="Z827"/>
  <c r="Z861"/>
  <c r="Z879"/>
  <c r="Z941"/>
  <c r="BH786"/>
  <c r="BI786"/>
  <c r="BI792"/>
  <c r="BI796"/>
  <c r="BI800"/>
  <c r="BI804"/>
  <c r="BI808"/>
  <c r="BI812"/>
  <c r="BI816"/>
  <c r="BI822"/>
  <c r="BI826"/>
  <c r="BI830"/>
  <c r="BI836"/>
  <c r="BI840"/>
  <c r="BI844"/>
  <c r="BI850"/>
  <c r="BI854"/>
  <c r="BI858"/>
  <c r="BI862"/>
  <c r="BI866"/>
  <c r="BI870"/>
  <c r="BI874"/>
  <c r="BI878"/>
  <c r="BI882"/>
  <c r="BI886"/>
  <c r="BI890"/>
  <c r="BI894"/>
  <c r="BI898"/>
  <c r="BI902"/>
  <c r="BI906"/>
  <c r="BI910"/>
  <c r="BI914"/>
  <c r="BI918"/>
  <c r="BI922"/>
  <c r="BI926"/>
  <c r="BI930"/>
  <c r="BI934"/>
  <c r="BI938"/>
  <c r="BI942"/>
  <c r="BE788"/>
  <c r="BE792"/>
  <c r="BE795"/>
  <c r="BE803"/>
  <c r="BE811"/>
  <c r="BE819"/>
  <c r="BE827"/>
  <c r="BE835"/>
  <c r="BE843"/>
  <c r="BE851"/>
  <c r="BE855"/>
  <c r="BE859"/>
  <c r="BE863"/>
  <c r="BE867"/>
  <c r="BE871"/>
  <c r="BE875"/>
  <c r="BE879"/>
  <c r="BE883"/>
  <c r="BE891"/>
  <c r="BE909"/>
  <c r="BE917"/>
  <c r="BE925"/>
  <c r="BE933"/>
  <c r="BE937"/>
  <c r="BE941"/>
  <c r="AH792"/>
  <c r="AH804"/>
  <c r="AH810"/>
  <c r="AH814"/>
  <c r="AH818"/>
  <c r="AH822"/>
  <c r="AH832"/>
  <c r="AH854"/>
  <c r="AH868"/>
  <c r="AH880"/>
  <c r="AH884"/>
  <c r="AH892"/>
  <c r="AH910"/>
  <c r="AH920"/>
  <c r="AH924"/>
  <c r="AH928"/>
  <c r="AH940"/>
  <c r="AD788"/>
  <c r="AD803"/>
  <c r="AD817"/>
  <c r="AD827"/>
  <c r="AD843"/>
  <c r="AD851"/>
  <c r="AD861"/>
  <c r="AD925"/>
  <c r="AD933"/>
  <c r="Z814"/>
  <c r="Z848"/>
  <c r="Z876"/>
  <c r="Z896"/>
  <c r="Z928"/>
  <c r="Z932"/>
  <c r="Z942"/>
  <c r="V929"/>
  <c r="BH792"/>
  <c r="BH796"/>
  <c r="BH800"/>
  <c r="BH804"/>
  <c r="BH808"/>
  <c r="BH812"/>
  <c r="BH816"/>
  <c r="BH820"/>
  <c r="BH824"/>
  <c r="BH828"/>
  <c r="BH832"/>
  <c r="BH836"/>
  <c r="BH835"/>
  <c r="BH891"/>
  <c r="BH917"/>
  <c r="BH941"/>
  <c r="BD922"/>
  <c r="BD930"/>
  <c r="AC930"/>
  <c r="Y803"/>
  <c r="Y891"/>
  <c r="BG792"/>
  <c r="BG800"/>
  <c r="BG808"/>
  <c r="BG816"/>
  <c r="BG826"/>
  <c r="BG834"/>
  <c r="BG842"/>
  <c r="BG850"/>
  <c r="BG858"/>
  <c r="BG866"/>
  <c r="BG874"/>
  <c r="BG882"/>
  <c r="BG890"/>
  <c r="BG898"/>
  <c r="BG906"/>
  <c r="BG914"/>
  <c r="BG926"/>
  <c r="BG934"/>
  <c r="BG942"/>
  <c r="BF943"/>
  <c r="AF943"/>
  <c r="BG943"/>
  <c r="AC943"/>
  <c r="BD943"/>
  <c r="BC943"/>
  <c r="AG943"/>
  <c r="BH943"/>
  <c r="AE941"/>
  <c r="S941"/>
  <c r="AA941"/>
  <c r="BB941"/>
  <c r="BF941"/>
  <c r="X941"/>
  <c r="AF941"/>
  <c r="BG941"/>
  <c r="AC941"/>
  <c r="BD941"/>
  <c r="BG939"/>
  <c r="S939"/>
  <c r="AG939"/>
  <c r="BH939"/>
  <c r="BF937"/>
  <c r="X937"/>
  <c r="AB937"/>
  <c r="AA937"/>
  <c r="BG937"/>
  <c r="BC937"/>
  <c r="Y937"/>
  <c r="BG935"/>
  <c r="BD935"/>
  <c r="BF935"/>
  <c r="BH935"/>
  <c r="BF933"/>
  <c r="AC933"/>
  <c r="BB933"/>
  <c r="BD933"/>
  <c r="BC933"/>
  <c r="BD931"/>
  <c r="BF931"/>
  <c r="BG931"/>
  <c r="BH931"/>
  <c r="BF929"/>
  <c r="AF929"/>
  <c r="BG929"/>
  <c r="AE929"/>
  <c r="AG929"/>
  <c r="BB927"/>
  <c r="W927"/>
  <c r="BF927"/>
  <c r="BG927"/>
  <c r="BD927"/>
  <c r="BH927"/>
  <c r="W925"/>
  <c r="AE925"/>
  <c r="BF925"/>
  <c r="AA925"/>
  <c r="BG925"/>
  <c r="BD925"/>
  <c r="BB925"/>
  <c r="BC925"/>
  <c r="AG925"/>
  <c r="BB923"/>
  <c r="BF923"/>
  <c r="AA923"/>
  <c r="BG923"/>
  <c r="BD923"/>
  <c r="BH923"/>
  <c r="BF921"/>
  <c r="BD921"/>
  <c r="AE921"/>
  <c r="X921"/>
  <c r="S919"/>
  <c r="AA919"/>
  <c r="BG919"/>
  <c r="W919"/>
  <c r="BF919"/>
  <c r="BB919"/>
  <c r="AF919"/>
  <c r="BD919"/>
  <c r="BC919"/>
  <c r="AG919"/>
  <c r="BH919"/>
  <c r="AE917"/>
  <c r="BF917"/>
  <c r="BB917"/>
  <c r="BG917"/>
  <c r="AC917"/>
  <c r="I915"/>
  <c r="AF915"/>
  <c r="BG915"/>
  <c r="AE915"/>
  <c r="BB915"/>
  <c r="BC915"/>
  <c r="BH915"/>
  <c r="X913"/>
  <c r="AE913"/>
  <c r="AB913"/>
  <c r="AF913"/>
  <c r="BG913"/>
  <c r="I911"/>
  <c r="BB911"/>
  <c r="BG911"/>
  <c r="AE911"/>
  <c r="BC911"/>
  <c r="Y911"/>
  <c r="X909"/>
  <c r="AB909"/>
  <c r="BB909"/>
  <c r="BG909"/>
  <c r="BH909"/>
  <c r="Y907"/>
  <c r="AF907"/>
  <c r="BG907"/>
  <c r="BC907"/>
  <c r="Y905"/>
  <c r="BG905"/>
  <c r="BH905"/>
  <c r="I903"/>
  <c r="BG903"/>
  <c r="AB903"/>
  <c r="AF903"/>
  <c r="I901"/>
  <c r="W901"/>
  <c r="BB901"/>
  <c r="AB901"/>
  <c r="AF901"/>
  <c r="AA901"/>
  <c r="BG901"/>
  <c r="BH901"/>
  <c r="X899"/>
  <c r="AA899"/>
  <c r="BG899"/>
  <c r="I897"/>
  <c r="W897"/>
  <c r="AA897"/>
  <c r="BB897"/>
  <c r="BG897"/>
  <c r="BH897"/>
  <c r="Y895"/>
  <c r="AE895"/>
  <c r="BB895"/>
  <c r="BG895"/>
  <c r="X893"/>
  <c r="W893"/>
  <c r="AE893"/>
  <c r="AF893"/>
  <c r="BG893"/>
  <c r="BC893"/>
  <c r="BH893"/>
  <c r="X891"/>
  <c r="AA891"/>
  <c r="BG891"/>
  <c r="W891"/>
  <c r="BB891"/>
  <c r="X889"/>
  <c r="W889"/>
  <c r="AE889"/>
  <c r="BB889"/>
  <c r="AF889"/>
  <c r="AA889"/>
  <c r="BG889"/>
  <c r="BC889"/>
  <c r="Y889"/>
  <c r="BH889"/>
  <c r="X887"/>
  <c r="BG887"/>
  <c r="AE887"/>
  <c r="BB887"/>
  <c r="Y885"/>
  <c r="AE885"/>
  <c r="BB885"/>
  <c r="W885"/>
  <c r="AF885"/>
  <c r="BG885"/>
  <c r="BH885"/>
  <c r="X883"/>
  <c r="AA883"/>
  <c r="AF883"/>
  <c r="BG883"/>
  <c r="BB883"/>
  <c r="X881"/>
  <c r="BB881"/>
  <c r="BG881"/>
  <c r="BC881"/>
  <c r="BH881"/>
  <c r="X879"/>
  <c r="BG879"/>
  <c r="AA879"/>
  <c r="BB879"/>
  <c r="Y877"/>
  <c r="BG877"/>
  <c r="BC877"/>
  <c r="BH877"/>
  <c r="Y875"/>
  <c r="BG875"/>
  <c r="X873"/>
  <c r="W873"/>
  <c r="BB873"/>
  <c r="BG873"/>
  <c r="BC873"/>
  <c r="BH873"/>
  <c r="I871"/>
  <c r="BG871"/>
  <c r="BB871"/>
  <c r="AB871"/>
  <c r="X869"/>
  <c r="AA869"/>
  <c r="W869"/>
  <c r="BG869"/>
  <c r="BC869"/>
  <c r="BH869"/>
  <c r="I867"/>
  <c r="W867"/>
  <c r="BB867"/>
  <c r="BG867"/>
  <c r="AE867"/>
  <c r="AF867"/>
  <c r="X865"/>
  <c r="BB865"/>
  <c r="BG865"/>
  <c r="BC865"/>
  <c r="BH865"/>
  <c r="X863"/>
  <c r="BB863"/>
  <c r="AB863"/>
  <c r="BG863"/>
  <c r="AA863"/>
  <c r="Y863"/>
  <c r="X861"/>
  <c r="AE861"/>
  <c r="BB861"/>
  <c r="AB861"/>
  <c r="BG861"/>
  <c r="BC861"/>
  <c r="BH861"/>
  <c r="X859"/>
  <c r="BB859"/>
  <c r="BG859"/>
  <c r="Y859"/>
  <c r="X857"/>
  <c r="AB857"/>
  <c r="AE857"/>
  <c r="BB857"/>
  <c r="BG857"/>
  <c r="BC857"/>
  <c r="BH857"/>
  <c r="I855"/>
  <c r="AE855"/>
  <c r="BB855"/>
  <c r="AF855"/>
  <c r="BG855"/>
  <c r="AB855"/>
  <c r="X853"/>
  <c r="W853"/>
  <c r="AE853"/>
  <c r="BB853"/>
  <c r="BG853"/>
  <c r="BH853"/>
  <c r="X851"/>
  <c r="BG851"/>
  <c r="BC851"/>
  <c r="X849"/>
  <c r="W849"/>
  <c r="AF849"/>
  <c r="BG849"/>
  <c r="BH849"/>
  <c r="Y847"/>
  <c r="BB847"/>
  <c r="BG847"/>
  <c r="Y845"/>
  <c r="BB845"/>
  <c r="BG845"/>
  <c r="BH845"/>
  <c r="I843"/>
  <c r="AE843"/>
  <c r="AA843"/>
  <c r="BB843"/>
  <c r="AB843"/>
  <c r="BG843"/>
  <c r="W843"/>
  <c r="Y841"/>
  <c r="BF841"/>
  <c r="BB841"/>
  <c r="BG841"/>
  <c r="BC841"/>
  <c r="BH841"/>
  <c r="I839"/>
  <c r="BF839"/>
  <c r="BB839"/>
  <c r="BG839"/>
  <c r="X837"/>
  <c r="AE837"/>
  <c r="BB837"/>
  <c r="BG837"/>
  <c r="BH837"/>
  <c r="I835"/>
  <c r="BB835"/>
  <c r="BG835"/>
  <c r="S835"/>
  <c r="AB835"/>
  <c r="Y835"/>
  <c r="I833"/>
  <c r="AE833"/>
  <c r="AF833"/>
  <c r="AA833"/>
  <c r="BG833"/>
  <c r="BC833"/>
  <c r="BH833"/>
  <c r="X831"/>
  <c r="AB831"/>
  <c r="BG831"/>
  <c r="AF831"/>
  <c r="X829"/>
  <c r="AE829"/>
  <c r="BB829"/>
  <c r="AB829"/>
  <c r="BG829"/>
  <c r="BH829"/>
  <c r="X827"/>
  <c r="BB827"/>
  <c r="BG827"/>
  <c r="Y825"/>
  <c r="BG825"/>
  <c r="BC825"/>
  <c r="BH825"/>
  <c r="X823"/>
  <c r="AB823"/>
  <c r="AF823"/>
  <c r="BG823"/>
  <c r="BB823"/>
  <c r="Y823"/>
  <c r="X821"/>
  <c r="BB821"/>
  <c r="BG821"/>
  <c r="BH821"/>
  <c r="X819"/>
  <c r="S819"/>
  <c r="AA819"/>
  <c r="BG819"/>
  <c r="BB819"/>
  <c r="AF819"/>
  <c r="X817"/>
  <c r="W817"/>
  <c r="AA817"/>
  <c r="BH817"/>
  <c r="X815"/>
  <c r="AE815"/>
  <c r="BG815"/>
  <c r="BC815"/>
  <c r="X813"/>
  <c r="BB813"/>
  <c r="AF813"/>
  <c r="BG813"/>
  <c r="S813"/>
  <c r="I811"/>
  <c r="AE811"/>
  <c r="BB811"/>
  <c r="AB811"/>
  <c r="AF811"/>
  <c r="BG811"/>
  <c r="Y811"/>
  <c r="BF809"/>
  <c r="AE809"/>
  <c r="BB809"/>
  <c r="BG809"/>
  <c r="BF807"/>
  <c r="W807"/>
  <c r="AE807"/>
  <c r="BB807"/>
  <c r="BG807"/>
  <c r="I805"/>
  <c r="AE805"/>
  <c r="BB805"/>
  <c r="AB805"/>
  <c r="BG805"/>
  <c r="BC805"/>
  <c r="X803"/>
  <c r="W803"/>
  <c r="AA803"/>
  <c r="AF803"/>
  <c r="AE803"/>
  <c r="BB803"/>
  <c r="BG803"/>
  <c r="Y801"/>
  <c r="BG801"/>
  <c r="AF801"/>
  <c r="I799"/>
  <c r="BB799"/>
  <c r="AA799"/>
  <c r="BG799"/>
  <c r="X797"/>
  <c r="AF797"/>
  <c r="BG797"/>
  <c r="BC797"/>
  <c r="X795"/>
  <c r="S795"/>
  <c r="BB795"/>
  <c r="BG795"/>
  <c r="Y795"/>
  <c r="X793"/>
  <c r="BB793"/>
  <c r="AF793"/>
  <c r="Y791"/>
  <c r="AB791"/>
  <c r="AF791"/>
  <c r="BC791"/>
  <c r="BG791"/>
  <c r="BB791"/>
  <c r="I789"/>
  <c r="BB789"/>
  <c r="AE789"/>
  <c r="AB789"/>
  <c r="AF789"/>
  <c r="Y788"/>
  <c r="AA788"/>
  <c r="BB788"/>
  <c r="AF788"/>
  <c r="S788"/>
  <c r="BG788"/>
  <c r="Y785"/>
  <c r="S785"/>
  <c r="BF785"/>
  <c r="BB785"/>
  <c r="W785"/>
  <c r="AF785"/>
  <c r="BG785"/>
  <c r="AC785"/>
  <c r="BI785"/>
  <c r="BI790"/>
  <c r="BI793"/>
  <c r="BI797"/>
  <c r="BI801"/>
  <c r="BI805"/>
  <c r="BI809"/>
  <c r="BI813"/>
  <c r="BI817"/>
  <c r="BI821"/>
  <c r="BI825"/>
  <c r="BI829"/>
  <c r="BI835"/>
  <c r="BI839"/>
  <c r="BI843"/>
  <c r="BI847"/>
  <c r="BI853"/>
  <c r="BI857"/>
  <c r="BI861"/>
  <c r="BI865"/>
  <c r="BI869"/>
  <c r="BI873"/>
  <c r="BI877"/>
  <c r="BI881"/>
  <c r="BI885"/>
  <c r="BI889"/>
  <c r="BI893"/>
  <c r="BI897"/>
  <c r="BI901"/>
  <c r="BI905"/>
  <c r="BI909"/>
  <c r="BI913"/>
  <c r="BI917"/>
  <c r="BI921"/>
  <c r="BI925"/>
  <c r="BI931"/>
  <c r="BI935"/>
  <c r="BI939"/>
  <c r="BI943"/>
  <c r="BE787"/>
  <c r="BE791"/>
  <c r="BE796"/>
  <c r="BE800"/>
  <c r="BE804"/>
  <c r="BE808"/>
  <c r="BE812"/>
  <c r="BE816"/>
  <c r="BE820"/>
  <c r="BE824"/>
  <c r="BE828"/>
  <c r="BE832"/>
  <c r="BE836"/>
  <c r="BE840"/>
  <c r="BE844"/>
  <c r="BE848"/>
  <c r="BE852"/>
  <c r="BE856"/>
  <c r="BE860"/>
  <c r="BE864"/>
  <c r="BE868"/>
  <c r="BE872"/>
  <c r="BE876"/>
  <c r="BE880"/>
  <c r="BE884"/>
  <c r="BE888"/>
  <c r="BE892"/>
  <c r="BE896"/>
  <c r="BE910"/>
  <c r="BE914"/>
  <c r="BE918"/>
  <c r="BE922"/>
  <c r="BE926"/>
  <c r="BE932"/>
  <c r="BE936"/>
  <c r="BE940"/>
  <c r="AH803"/>
  <c r="AH813"/>
  <c r="AH817"/>
  <c r="AH821"/>
  <c r="AH831"/>
  <c r="AH857"/>
  <c r="AH863"/>
  <c r="AH869"/>
  <c r="AH881"/>
  <c r="AH891"/>
  <c r="AH919"/>
  <c r="AH925"/>
  <c r="AH937"/>
  <c r="AH941"/>
  <c r="AD787"/>
  <c r="AD796"/>
  <c r="AD828"/>
  <c r="AD834"/>
  <c r="AD850"/>
  <c r="AD854"/>
  <c r="AD864"/>
  <c r="AD870"/>
  <c r="AD882"/>
  <c r="AD886"/>
  <c r="AD892"/>
  <c r="AD896"/>
  <c r="AD918"/>
  <c r="AD924"/>
  <c r="AD928"/>
  <c r="Z788"/>
  <c r="Z857"/>
  <c r="Z875"/>
  <c r="Z933"/>
  <c r="V928"/>
  <c r="BH787"/>
  <c r="BH790"/>
  <c r="BH795"/>
  <c r="BH799"/>
  <c r="BH803"/>
  <c r="BH807"/>
  <c r="BH811"/>
  <c r="BI788"/>
  <c r="BI794"/>
  <c r="BI798"/>
  <c r="BI802"/>
  <c r="BI806"/>
  <c r="BI810"/>
  <c r="BI814"/>
  <c r="BI820"/>
  <c r="BI824"/>
  <c r="BI828"/>
  <c r="BI832"/>
  <c r="BI838"/>
  <c r="BI842"/>
  <c r="BI846"/>
  <c r="BI852"/>
  <c r="BI856"/>
  <c r="BI860"/>
  <c r="BI864"/>
  <c r="BI868"/>
  <c r="BI872"/>
  <c r="BI876"/>
  <c r="BI880"/>
  <c r="BI884"/>
  <c r="BI888"/>
  <c r="BI892"/>
  <c r="BI896"/>
  <c r="BI900"/>
  <c r="BI904"/>
  <c r="BI908"/>
  <c r="BI912"/>
  <c r="BI916"/>
  <c r="BI920"/>
  <c r="BI924"/>
  <c r="BI928"/>
  <c r="BI932"/>
  <c r="BI936"/>
  <c r="BI940"/>
  <c r="BE785"/>
  <c r="BE789"/>
  <c r="BE793"/>
  <c r="BE797"/>
  <c r="BE801"/>
  <c r="BE805"/>
  <c r="BE809"/>
  <c r="BE813"/>
  <c r="BE817"/>
  <c r="BE821"/>
  <c r="BE825"/>
  <c r="BE829"/>
  <c r="BE833"/>
  <c r="BE837"/>
  <c r="BE841"/>
  <c r="BE845"/>
  <c r="BE849"/>
  <c r="BE853"/>
  <c r="BE857"/>
  <c r="BE861"/>
  <c r="BE865"/>
  <c r="BE869"/>
  <c r="BE873"/>
  <c r="BE877"/>
  <c r="BE881"/>
  <c r="BE885"/>
  <c r="BE889"/>
  <c r="BE893"/>
  <c r="BE897"/>
  <c r="BE903"/>
  <c r="BE911"/>
  <c r="BE915"/>
  <c r="BE919"/>
  <c r="BE923"/>
  <c r="BE927"/>
  <c r="BE935"/>
  <c r="BE939"/>
  <c r="BE943"/>
  <c r="AH802"/>
  <c r="AH808"/>
  <c r="AH812"/>
  <c r="AH816"/>
  <c r="AH820"/>
  <c r="AH824"/>
  <c r="AH844"/>
  <c r="AH862"/>
  <c r="AH870"/>
  <c r="AH882"/>
  <c r="AH890"/>
  <c r="AH894"/>
  <c r="AH912"/>
  <c r="AH922"/>
  <c r="AH926"/>
  <c r="AH938"/>
  <c r="AD785"/>
  <c r="AD790"/>
  <c r="AD797"/>
  <c r="AD809"/>
  <c r="AD815"/>
  <c r="AD823"/>
  <c r="AD839"/>
  <c r="AD849"/>
  <c r="AD853"/>
  <c r="AD863"/>
  <c r="AD871"/>
  <c r="AD901"/>
  <c r="AD915"/>
  <c r="AD921"/>
  <c r="AD927"/>
  <c r="AD941"/>
  <c r="Z820"/>
  <c r="Z862"/>
  <c r="Z888"/>
  <c r="Z920"/>
  <c r="Z930"/>
  <c r="Z940"/>
  <c r="V925"/>
  <c r="BH785"/>
  <c r="BH791"/>
  <c r="BH794"/>
  <c r="BH798"/>
  <c r="BH802"/>
  <c r="BH806"/>
  <c r="BH810"/>
  <c r="BH814"/>
  <c r="BH818"/>
  <c r="BH822"/>
  <c r="BH826"/>
  <c r="BH830"/>
  <c r="BH834"/>
  <c r="BH838"/>
  <c r="BH815"/>
  <c r="BH823"/>
  <c r="BH831"/>
  <c r="BH839"/>
  <c r="BH847"/>
  <c r="BH855"/>
  <c r="BH863"/>
  <c r="BH871"/>
  <c r="BH879"/>
  <c r="BH887"/>
  <c r="BH895"/>
  <c r="BH903"/>
  <c r="BH913"/>
  <c r="BH921"/>
  <c r="BH929"/>
  <c r="BH937"/>
  <c r="BD918"/>
  <c r="BD926"/>
  <c r="BD942"/>
  <c r="AG927"/>
  <c r="AG941"/>
  <c r="AC934"/>
  <c r="Y821"/>
  <c r="Y857"/>
  <c r="Y871"/>
  <c r="Y933"/>
  <c r="BG789"/>
  <c r="BG796"/>
  <c r="BG804"/>
  <c r="BG812"/>
  <c r="BG820"/>
  <c r="BG830"/>
  <c r="BG838"/>
  <c r="BG846"/>
  <c r="BG854"/>
  <c r="BG862"/>
  <c r="BG870"/>
  <c r="BG878"/>
  <c r="BG886"/>
  <c r="BG894"/>
  <c r="BG902"/>
  <c r="BG910"/>
  <c r="BG918"/>
  <c r="BG930"/>
  <c r="BG938"/>
  <c r="BC789"/>
  <c r="BC809"/>
  <c r="BC829"/>
  <c r="BC843"/>
  <c r="BC859"/>
  <c r="BC867"/>
  <c r="BC875"/>
  <c r="BC883"/>
  <c r="BC901"/>
  <c r="BC913"/>
  <c r="BC923"/>
  <c r="BC935"/>
  <c r="X808"/>
  <c r="X811"/>
  <c r="X810"/>
  <c r="AH788"/>
  <c r="AH801"/>
  <c r="AH825"/>
  <c r="AH843"/>
  <c r="AH847"/>
  <c r="AH875"/>
  <c r="AH885"/>
  <c r="AH897"/>
  <c r="AH903"/>
  <c r="AH907"/>
  <c r="BD789"/>
  <c r="BD792"/>
  <c r="BD796"/>
  <c r="BD800"/>
  <c r="BD804"/>
  <c r="BD808"/>
  <c r="BD812"/>
  <c r="BD816"/>
  <c r="BD820"/>
  <c r="BD824"/>
  <c r="BD828"/>
  <c r="BD832"/>
  <c r="BD836"/>
  <c r="BD840"/>
  <c r="BD844"/>
  <c r="BD848"/>
  <c r="BD852"/>
  <c r="BD856"/>
  <c r="BD860"/>
  <c r="BD864"/>
  <c r="BD868"/>
  <c r="BD872"/>
  <c r="BD876"/>
  <c r="BD880"/>
  <c r="BD884"/>
  <c r="BD888"/>
  <c r="BD892"/>
  <c r="BD896"/>
  <c r="BD900"/>
  <c r="BD904"/>
  <c r="BD908"/>
  <c r="BD912"/>
  <c r="BF789"/>
  <c r="BF792"/>
  <c r="BF796"/>
  <c r="BF800"/>
  <c r="BF804"/>
  <c r="BF812"/>
  <c r="BF816"/>
  <c r="BF820"/>
  <c r="BF824"/>
  <c r="BF828"/>
  <c r="BF832"/>
  <c r="BF836"/>
  <c r="BF842"/>
  <c r="BF846"/>
  <c r="BF850"/>
  <c r="BF854"/>
  <c r="BF858"/>
  <c r="BF862"/>
  <c r="BF866"/>
  <c r="BF870"/>
  <c r="BF874"/>
  <c r="BF878"/>
  <c r="BF882"/>
  <c r="BF886"/>
  <c r="BF890"/>
  <c r="BF894"/>
  <c r="BF898"/>
  <c r="BF902"/>
  <c r="BF906"/>
  <c r="BF910"/>
  <c r="BF914"/>
  <c r="AH787"/>
  <c r="AH796"/>
  <c r="AH830"/>
  <c r="AH840"/>
  <c r="AH850"/>
  <c r="AH872"/>
  <c r="AH876"/>
  <c r="AH898"/>
  <c r="AH904"/>
  <c r="AH914"/>
  <c r="BD787"/>
  <c r="BD790"/>
  <c r="BD795"/>
  <c r="BD799"/>
  <c r="BD803"/>
  <c r="BD807"/>
  <c r="BD811"/>
  <c r="BD815"/>
  <c r="BD819"/>
  <c r="BD823"/>
  <c r="BD827"/>
  <c r="BD831"/>
  <c r="BD835"/>
  <c r="BD839"/>
  <c r="BD843"/>
  <c r="BD847"/>
  <c r="BD851"/>
  <c r="BD855"/>
  <c r="BD859"/>
  <c r="BD863"/>
  <c r="BD867"/>
  <c r="BD871"/>
  <c r="BD875"/>
  <c r="BD879"/>
  <c r="BD883"/>
  <c r="BD887"/>
  <c r="BD891"/>
  <c r="BD895"/>
  <c r="BD899"/>
  <c r="BD903"/>
  <c r="BD907"/>
  <c r="BD911"/>
  <c r="BD915"/>
  <c r="BF790"/>
  <c r="BF795"/>
  <c r="BF799"/>
  <c r="BF803"/>
  <c r="BF811"/>
  <c r="BF815"/>
  <c r="BF819"/>
  <c r="BF823"/>
  <c r="BF827"/>
  <c r="BF831"/>
  <c r="BF835"/>
  <c r="BF843"/>
  <c r="BF847"/>
  <c r="BF851"/>
  <c r="BF855"/>
  <c r="BF859"/>
  <c r="BF863"/>
  <c r="BF867"/>
  <c r="BF871"/>
  <c r="BF875"/>
  <c r="BF879"/>
  <c r="BF883"/>
  <c r="BF887"/>
  <c r="BF891"/>
  <c r="BF895"/>
  <c r="BF899"/>
  <c r="BF903"/>
  <c r="BF907"/>
  <c r="BF911"/>
  <c r="BF915"/>
  <c r="AH785"/>
  <c r="AH791"/>
  <c r="AH805"/>
  <c r="AH841"/>
  <c r="AH845"/>
  <c r="AH855"/>
  <c r="AH877"/>
  <c r="AH895"/>
  <c r="AH901"/>
  <c r="AH905"/>
  <c r="BD786"/>
  <c r="BD791"/>
  <c r="BD794"/>
  <c r="BD798"/>
  <c r="BD802"/>
  <c r="BD806"/>
  <c r="BD810"/>
  <c r="BD814"/>
  <c r="BD818"/>
  <c r="BD822"/>
  <c r="BD826"/>
  <c r="BD830"/>
  <c r="BD834"/>
  <c r="BD838"/>
  <c r="BD842"/>
  <c r="BD846"/>
  <c r="BD850"/>
  <c r="BD854"/>
  <c r="BD858"/>
  <c r="BD862"/>
  <c r="BD866"/>
  <c r="BD870"/>
  <c r="BD874"/>
  <c r="BD878"/>
  <c r="BD882"/>
  <c r="BD886"/>
  <c r="BD890"/>
  <c r="BD894"/>
  <c r="BD898"/>
  <c r="BD902"/>
  <c r="BD906"/>
  <c r="BD910"/>
  <c r="BD914"/>
  <c r="BF791"/>
  <c r="BF794"/>
  <c r="BF798"/>
  <c r="BF802"/>
  <c r="BF814"/>
  <c r="BF818"/>
  <c r="BF822"/>
  <c r="BF826"/>
  <c r="BF830"/>
  <c r="BF834"/>
  <c r="BF838"/>
  <c r="BF844"/>
  <c r="BF848"/>
  <c r="BF852"/>
  <c r="BF856"/>
  <c r="BF860"/>
  <c r="BF864"/>
  <c r="BF868"/>
  <c r="BF872"/>
  <c r="BF876"/>
  <c r="BF880"/>
  <c r="BF884"/>
  <c r="BF888"/>
  <c r="BF892"/>
  <c r="BF896"/>
  <c r="BF900"/>
  <c r="BF904"/>
  <c r="BF908"/>
  <c r="BF912"/>
  <c r="AH786"/>
  <c r="AH789"/>
  <c r="AH798"/>
  <c r="AH836"/>
  <c r="AH846"/>
  <c r="AH856"/>
  <c r="AH874"/>
  <c r="AH896"/>
  <c r="AH902"/>
  <c r="AH906"/>
  <c r="BD785"/>
  <c r="BD788"/>
  <c r="BD793"/>
  <c r="BD797"/>
  <c r="BD801"/>
  <c r="BD805"/>
  <c r="BD809"/>
  <c r="BD813"/>
  <c r="BD817"/>
  <c r="BD821"/>
  <c r="BD825"/>
  <c r="BD829"/>
  <c r="BD833"/>
  <c r="BD837"/>
  <c r="BD841"/>
  <c r="BD845"/>
  <c r="BD849"/>
  <c r="BD853"/>
  <c r="BD857"/>
  <c r="BD861"/>
  <c r="BD865"/>
  <c r="BD869"/>
  <c r="BD873"/>
  <c r="BD877"/>
  <c r="BD881"/>
  <c r="BD885"/>
  <c r="BD889"/>
  <c r="BD893"/>
  <c r="BD897"/>
  <c r="BD901"/>
  <c r="BD905"/>
  <c r="BD909"/>
  <c r="BD913"/>
  <c r="BF788"/>
  <c r="BF793"/>
  <c r="BF797"/>
  <c r="BF801"/>
  <c r="BF805"/>
  <c r="BF813"/>
  <c r="BF817"/>
  <c r="BF821"/>
  <c r="BF825"/>
  <c r="BF829"/>
  <c r="BF833"/>
  <c r="BF837"/>
  <c r="BF845"/>
  <c r="BF849"/>
  <c r="BF853"/>
  <c r="BF857"/>
  <c r="BF861"/>
  <c r="BF865"/>
  <c r="BF869"/>
  <c r="BF873"/>
  <c r="BF877"/>
  <c r="BF881"/>
  <c r="BF885"/>
  <c r="BF889"/>
  <c r="BF893"/>
  <c r="BF897"/>
  <c r="BF901"/>
  <c r="BF905"/>
  <c r="BF909"/>
  <c r="BF913"/>
  <c r="X787"/>
  <c r="X796"/>
  <c r="X828"/>
  <c r="X836"/>
  <c r="X840"/>
  <c r="X848"/>
  <c r="X856"/>
  <c r="X868"/>
  <c r="X872"/>
  <c r="X876"/>
  <c r="X892"/>
  <c r="X896"/>
  <c r="X904"/>
  <c r="X785"/>
  <c r="X789"/>
  <c r="X801"/>
  <c r="X805"/>
  <c r="X835"/>
  <c r="X839"/>
  <c r="X843"/>
  <c r="X847"/>
  <c r="X855"/>
  <c r="X867"/>
  <c r="X871"/>
  <c r="X875"/>
  <c r="X895"/>
  <c r="X903"/>
  <c r="X907"/>
  <c r="X911"/>
  <c r="X915"/>
  <c r="X786"/>
  <c r="X791"/>
  <c r="X798"/>
  <c r="X818"/>
  <c r="X830"/>
  <c r="X838"/>
  <c r="X846"/>
  <c r="X850"/>
  <c r="X870"/>
  <c r="X874"/>
  <c r="X878"/>
  <c r="X890"/>
  <c r="X894"/>
  <c r="X898"/>
  <c r="X902"/>
  <c r="X906"/>
  <c r="X914"/>
  <c r="X788"/>
  <c r="X790"/>
  <c r="X799"/>
  <c r="X825"/>
  <c r="X833"/>
  <c r="X841"/>
  <c r="X845"/>
  <c r="X877"/>
  <c r="X885"/>
  <c r="X897"/>
  <c r="X901"/>
  <c r="X905"/>
  <c r="Y843"/>
  <c r="Y897"/>
  <c r="Y903"/>
  <c r="Y796"/>
  <c r="Y840"/>
  <c r="Y850"/>
  <c r="Y789"/>
  <c r="Y805"/>
  <c r="Y855"/>
  <c r="Y901"/>
  <c r="Y798"/>
  <c r="BK781"/>
  <c r="AG794"/>
  <c r="M794"/>
  <c r="U794"/>
  <c r="O794"/>
  <c r="Q794"/>
  <c r="T794"/>
  <c r="J794"/>
  <c r="BO599"/>
  <c r="G794"/>
  <c r="AC794"/>
  <c r="V794"/>
  <c r="S794"/>
  <c r="N794"/>
  <c r="Z794"/>
  <c r="X3" i="9"/>
  <c r="O64"/>
  <c r="D975" i="7"/>
  <c r="BJ780"/>
  <c r="BQ780" s="1"/>
  <c r="D973"/>
  <c r="BO778"/>
  <c r="BJ778"/>
  <c r="BQ778" s="1"/>
  <c r="D971"/>
  <c r="BO776"/>
  <c r="BJ776"/>
  <c r="BQ776" s="1"/>
  <c r="D969"/>
  <c r="BJ774"/>
  <c r="BQ774" s="1"/>
  <c r="BJ772"/>
  <c r="BQ772" s="1"/>
  <c r="D967"/>
  <c r="BO772"/>
  <c r="BJ770"/>
  <c r="BQ770" s="1"/>
  <c r="D965"/>
  <c r="BJ768"/>
  <c r="BQ768" s="1"/>
  <c r="D963"/>
  <c r="BJ766"/>
  <c r="BQ766" s="1"/>
  <c r="D961"/>
  <c r="BO766"/>
  <c r="D959"/>
  <c r="BO764"/>
  <c r="BJ764"/>
  <c r="BQ764" s="1"/>
  <c r="BJ762"/>
  <c r="BQ762" s="1"/>
  <c r="D957"/>
  <c r="BO762"/>
  <c r="D955"/>
  <c r="BJ760"/>
  <c r="BQ760" s="1"/>
  <c r="BJ758"/>
  <c r="BQ758" s="1"/>
  <c r="D953"/>
  <c r="BO758"/>
  <c r="BJ756"/>
  <c r="BQ756" s="1"/>
  <c r="D951"/>
  <c r="D949"/>
  <c r="BJ754"/>
  <c r="BQ754" s="1"/>
  <c r="D947"/>
  <c r="BO752"/>
  <c r="BJ752"/>
  <c r="BQ752" s="1"/>
  <c r="BJ750"/>
  <c r="BQ750" s="1"/>
  <c r="D945"/>
  <c r="BO750"/>
  <c r="D943"/>
  <c r="BJ748"/>
  <c r="BQ748" s="1"/>
  <c r="BJ746"/>
  <c r="BQ746" s="1"/>
  <c r="D941"/>
  <c r="BJ744"/>
  <c r="BQ744" s="1"/>
  <c r="D939"/>
  <c r="BO744"/>
  <c r="BJ742"/>
  <c r="BQ742" s="1"/>
  <c r="D937"/>
  <c r="BO742"/>
  <c r="BJ740"/>
  <c r="BQ740" s="1"/>
  <c r="D935"/>
  <c r="BO740"/>
  <c r="BJ738"/>
  <c r="BQ738" s="1"/>
  <c r="D933"/>
  <c r="BO738"/>
  <c r="BJ736"/>
  <c r="BQ736" s="1"/>
  <c r="D931"/>
  <c r="BO736"/>
  <c r="D929"/>
  <c r="BO734"/>
  <c r="BJ734"/>
  <c r="BQ734" s="1"/>
  <c r="D927"/>
  <c r="BO732"/>
  <c r="BJ732"/>
  <c r="BQ732" s="1"/>
  <c r="D925"/>
  <c r="BJ730"/>
  <c r="BQ730" s="1"/>
  <c r="BJ728"/>
  <c r="BQ728" s="1"/>
  <c r="D923"/>
  <c r="D921"/>
  <c r="BO726"/>
  <c r="BJ726"/>
  <c r="BQ726" s="1"/>
  <c r="D919"/>
  <c r="BO724"/>
  <c r="BJ724"/>
  <c r="BQ724" s="1"/>
  <c r="D917"/>
  <c r="BO722"/>
  <c r="BJ722"/>
  <c r="BQ722" s="1"/>
  <c r="D915"/>
  <c r="BJ720"/>
  <c r="BQ720" s="1"/>
  <c r="BJ718"/>
  <c r="BQ718" s="1"/>
  <c r="D911"/>
  <c r="BJ716"/>
  <c r="BQ716" s="1"/>
  <c r="BJ714"/>
  <c r="BQ714" s="1"/>
  <c r="D909"/>
  <c r="D907"/>
  <c r="BJ712"/>
  <c r="BQ712" s="1"/>
  <c r="BJ710"/>
  <c r="BQ710" s="1"/>
  <c r="BJ708"/>
  <c r="BQ708" s="1"/>
  <c r="BJ706"/>
  <c r="BQ706" s="1"/>
  <c r="D901"/>
  <c r="BJ704"/>
  <c r="BQ704" s="1"/>
  <c r="BJ702"/>
  <c r="BQ702" s="1"/>
  <c r="D895"/>
  <c r="BJ700"/>
  <c r="BQ700" s="1"/>
  <c r="BJ698"/>
  <c r="BQ698" s="1"/>
  <c r="BJ696"/>
  <c r="BQ696" s="1"/>
  <c r="BJ694"/>
  <c r="BQ694" s="1"/>
  <c r="D889"/>
  <c r="D887"/>
  <c r="BJ692"/>
  <c r="BQ692" s="1"/>
  <c r="BJ690"/>
  <c r="BQ690" s="1"/>
  <c r="D883"/>
  <c r="BJ688"/>
  <c r="BQ688" s="1"/>
  <c r="BJ686"/>
  <c r="BQ686" s="1"/>
  <c r="D879"/>
  <c r="BJ684"/>
  <c r="BQ684" s="1"/>
  <c r="BJ682"/>
  <c r="BQ682" s="1"/>
  <c r="D875"/>
  <c r="BJ680"/>
  <c r="BQ680" s="1"/>
  <c r="BJ678"/>
  <c r="BQ678" s="1"/>
  <c r="D871"/>
  <c r="BJ676"/>
  <c r="BQ676" s="1"/>
  <c r="BJ674"/>
  <c r="BQ674" s="1"/>
  <c r="D869"/>
  <c r="D867"/>
  <c r="BJ672"/>
  <c r="BQ672" s="1"/>
  <c r="BJ670"/>
  <c r="BQ670" s="1"/>
  <c r="D865"/>
  <c r="BJ668"/>
  <c r="BQ668" s="1"/>
  <c r="BJ666"/>
  <c r="BQ666" s="1"/>
  <c r="D861"/>
  <c r="D859"/>
  <c r="BJ664"/>
  <c r="BQ664" s="1"/>
  <c r="BJ662"/>
  <c r="BQ662" s="1"/>
  <c r="D855"/>
  <c r="BJ660"/>
  <c r="BQ660" s="1"/>
  <c r="BJ658"/>
  <c r="BQ658" s="1"/>
  <c r="D853"/>
  <c r="D851"/>
  <c r="BJ656"/>
  <c r="BQ656" s="1"/>
  <c r="BJ654"/>
  <c r="BQ654" s="1"/>
  <c r="D847"/>
  <c r="BJ652"/>
  <c r="BQ652" s="1"/>
  <c r="BJ650"/>
  <c r="BQ650" s="1"/>
  <c r="BJ648"/>
  <c r="BQ648" s="1"/>
  <c r="BJ646"/>
  <c r="BQ646" s="1"/>
  <c r="D839"/>
  <c r="BJ644"/>
  <c r="BQ644" s="1"/>
  <c r="BJ642"/>
  <c r="BQ642" s="1"/>
  <c r="D837"/>
  <c r="D835"/>
  <c r="BJ640"/>
  <c r="BQ640" s="1"/>
  <c r="BJ638"/>
  <c r="BQ638" s="1"/>
  <c r="D833"/>
  <c r="BJ636"/>
  <c r="BQ636" s="1"/>
  <c r="BJ634"/>
  <c r="BQ634" s="1"/>
  <c r="BJ632"/>
  <c r="BQ632" s="1"/>
  <c r="BJ630"/>
  <c r="BQ630" s="1"/>
  <c r="BJ628"/>
  <c r="BQ628" s="1"/>
  <c r="BJ626"/>
  <c r="BQ626" s="1"/>
  <c r="D821"/>
  <c r="BJ624"/>
  <c r="BQ624" s="1"/>
  <c r="BJ622"/>
  <c r="BQ622" s="1"/>
  <c r="BJ620"/>
  <c r="BQ620" s="1"/>
  <c r="BJ618"/>
  <c r="BQ618" s="1"/>
  <c r="D813"/>
  <c r="BJ616"/>
  <c r="BQ616" s="1"/>
  <c r="D811"/>
  <c r="D809"/>
  <c r="BJ614"/>
  <c r="BQ614" s="1"/>
  <c r="D807"/>
  <c r="BJ612"/>
  <c r="BQ612" s="1"/>
  <c r="BJ610"/>
  <c r="BQ610" s="1"/>
  <c r="BJ608"/>
  <c r="BQ608" s="1"/>
  <c r="BJ606"/>
  <c r="BQ606" s="1"/>
  <c r="BJ604"/>
  <c r="BQ604" s="1"/>
  <c r="BJ602"/>
  <c r="BQ602" s="1"/>
  <c r="BJ600"/>
  <c r="BQ600" s="1"/>
  <c r="BJ598"/>
  <c r="BQ598" s="1"/>
  <c r="D791"/>
  <c r="BJ596"/>
  <c r="BQ596" s="1"/>
  <c r="BJ594"/>
  <c r="BQ594" s="1"/>
  <c r="BJ593"/>
  <c r="BQ593" s="1"/>
  <c r="BJ590"/>
  <c r="BQ590" s="1"/>
  <c r="D974"/>
  <c r="BO779"/>
  <c r="BJ779"/>
  <c r="BQ779" s="1"/>
  <c r="BJ777"/>
  <c r="BQ777" s="1"/>
  <c r="D972"/>
  <c r="BO777"/>
  <c r="D970"/>
  <c r="BO775"/>
  <c r="BJ775"/>
  <c r="BQ775" s="1"/>
  <c r="BJ773"/>
  <c r="BQ773" s="1"/>
  <c r="D968"/>
  <c r="BO773"/>
  <c r="D966"/>
  <c r="BO771"/>
  <c r="BJ771"/>
  <c r="BQ771" s="1"/>
  <c r="BJ769"/>
  <c r="BQ769" s="1"/>
  <c r="D964"/>
  <c r="BO769"/>
  <c r="BJ767"/>
  <c r="BQ767" s="1"/>
  <c r="D962"/>
  <c r="BO767"/>
  <c r="D960"/>
  <c r="BO765"/>
  <c r="BJ765"/>
  <c r="BQ765" s="1"/>
  <c r="BJ763"/>
  <c r="BQ763" s="1"/>
  <c r="D958"/>
  <c r="BO763"/>
  <c r="BJ761"/>
  <c r="BQ761" s="1"/>
  <c r="D956"/>
  <c r="BO761"/>
  <c r="BJ759"/>
  <c r="BQ759" s="1"/>
  <c r="D954"/>
  <c r="BO759"/>
  <c r="BJ757"/>
  <c r="BQ757" s="1"/>
  <c r="D952"/>
  <c r="BO757"/>
  <c r="D950"/>
  <c r="BO755"/>
  <c r="BJ755"/>
  <c r="BQ755" s="1"/>
  <c r="BJ753"/>
  <c r="BQ753" s="1"/>
  <c r="D948"/>
  <c r="BO753"/>
  <c r="D946"/>
  <c r="BJ751"/>
  <c r="BQ751" s="1"/>
  <c r="BJ749"/>
  <c r="BQ749" s="1"/>
  <c r="D944"/>
  <c r="BO749"/>
  <c r="D942"/>
  <c r="BO747"/>
  <c r="BJ747"/>
  <c r="BQ747" s="1"/>
  <c r="BJ745"/>
  <c r="BQ745" s="1"/>
  <c r="D940"/>
  <c r="BO745"/>
  <c r="D938"/>
  <c r="BO743"/>
  <c r="BJ743"/>
  <c r="BQ743" s="1"/>
  <c r="BJ741"/>
  <c r="BQ741" s="1"/>
  <c r="D936"/>
  <c r="BO741"/>
  <c r="BJ739"/>
  <c r="BQ739" s="1"/>
  <c r="D934"/>
  <c r="BO739"/>
  <c r="BJ737"/>
  <c r="BQ737" s="1"/>
  <c r="D932"/>
  <c r="D930"/>
  <c r="BJ735"/>
  <c r="BQ735" s="1"/>
  <c r="D928"/>
  <c r="BO733"/>
  <c r="BJ733"/>
  <c r="BQ733" s="1"/>
  <c r="D926"/>
  <c r="BJ731"/>
  <c r="BQ731" s="1"/>
  <c r="D924"/>
  <c r="BO729"/>
  <c r="BJ729"/>
  <c r="BQ729" s="1"/>
  <c r="D922"/>
  <c r="BJ727"/>
  <c r="BQ727" s="1"/>
  <c r="D920"/>
  <c r="BO725"/>
  <c r="BJ725"/>
  <c r="BQ725" s="1"/>
  <c r="D918"/>
  <c r="BO723"/>
  <c r="BJ723"/>
  <c r="BQ723" s="1"/>
  <c r="D916"/>
  <c r="BO721"/>
  <c r="BJ721"/>
  <c r="BQ721" s="1"/>
  <c r="BJ719"/>
  <c r="BQ719" s="1"/>
  <c r="BJ717"/>
  <c r="BQ717" s="1"/>
  <c r="D910"/>
  <c r="BJ715"/>
  <c r="BQ715" s="1"/>
  <c r="BJ713"/>
  <c r="BQ713" s="1"/>
  <c r="D906"/>
  <c r="BJ711"/>
  <c r="BQ711" s="1"/>
  <c r="BJ709"/>
  <c r="BQ709" s="1"/>
  <c r="BJ707"/>
  <c r="BQ707" s="1"/>
  <c r="BJ705"/>
  <c r="BQ705" s="1"/>
  <c r="D900"/>
  <c r="BJ703"/>
  <c r="BQ703" s="1"/>
  <c r="BJ701"/>
  <c r="BQ701" s="1"/>
  <c r="BJ699"/>
  <c r="BQ699" s="1"/>
  <c r="BJ697"/>
  <c r="BQ697" s="1"/>
  <c r="D892"/>
  <c r="BJ695"/>
  <c r="BQ695" s="1"/>
  <c r="BJ693"/>
  <c r="BQ693" s="1"/>
  <c r="D888"/>
  <c r="D886"/>
  <c r="BJ691"/>
  <c r="BQ691" s="1"/>
  <c r="BJ689"/>
  <c r="BQ689" s="1"/>
  <c r="D882"/>
  <c r="BJ687"/>
  <c r="BQ687" s="1"/>
  <c r="BJ685"/>
  <c r="BQ685" s="1"/>
  <c r="D878"/>
  <c r="BJ683"/>
  <c r="BQ683" s="1"/>
  <c r="BJ681"/>
  <c r="BQ681" s="1"/>
  <c r="D874"/>
  <c r="BJ679"/>
  <c r="BQ679" s="1"/>
  <c r="BJ677"/>
  <c r="BQ677" s="1"/>
  <c r="D870"/>
  <c r="BJ675"/>
  <c r="BQ675" s="1"/>
  <c r="BJ673"/>
  <c r="BQ673" s="1"/>
  <c r="BJ671"/>
  <c r="BQ671" s="1"/>
  <c r="BJ669"/>
  <c r="BQ669" s="1"/>
  <c r="D864"/>
  <c r="BJ667"/>
  <c r="BQ667" s="1"/>
  <c r="BJ665"/>
  <c r="BQ665" s="1"/>
  <c r="D858"/>
  <c r="BJ663"/>
  <c r="BQ663" s="1"/>
  <c r="BJ661"/>
  <c r="BQ661" s="1"/>
  <c r="D856"/>
  <c r="D854"/>
  <c r="BJ659"/>
  <c r="BQ659" s="1"/>
  <c r="BJ657"/>
  <c r="BQ657" s="1"/>
  <c r="D850"/>
  <c r="BJ655"/>
  <c r="BQ655" s="1"/>
  <c r="BJ653"/>
  <c r="BQ653" s="1"/>
  <c r="D848"/>
  <c r="BJ651"/>
  <c r="BQ651" s="1"/>
  <c r="BJ649"/>
  <c r="BQ649" s="1"/>
  <c r="D844"/>
  <c r="D842"/>
  <c r="BJ647"/>
  <c r="BQ647" s="1"/>
  <c r="BJ645"/>
  <c r="BQ645" s="1"/>
  <c r="BJ643"/>
  <c r="BQ643" s="1"/>
  <c r="BJ641"/>
  <c r="BQ641" s="1"/>
  <c r="D836"/>
  <c r="BJ639"/>
  <c r="BQ639" s="1"/>
  <c r="BJ637"/>
  <c r="BQ637" s="1"/>
  <c r="D832"/>
  <c r="BJ635"/>
  <c r="BQ635" s="1"/>
  <c r="BJ633"/>
  <c r="BQ633" s="1"/>
  <c r="D828"/>
  <c r="BJ631"/>
  <c r="BQ631" s="1"/>
  <c r="BJ629"/>
  <c r="BQ629" s="1"/>
  <c r="D824"/>
  <c r="D822"/>
  <c r="BJ627"/>
  <c r="BQ627" s="1"/>
  <c r="BJ625"/>
  <c r="BQ625" s="1"/>
  <c r="D820"/>
  <c r="BJ623"/>
  <c r="BQ623" s="1"/>
  <c r="BJ621"/>
  <c r="BQ621" s="1"/>
  <c r="D814"/>
  <c r="BJ619"/>
  <c r="BQ619" s="1"/>
  <c r="BJ617"/>
  <c r="BQ617" s="1"/>
  <c r="D810"/>
  <c r="BJ615"/>
  <c r="BQ615" s="1"/>
  <c r="BJ613"/>
  <c r="BQ613" s="1"/>
  <c r="D808"/>
  <c r="D806"/>
  <c r="BJ611"/>
  <c r="BQ611" s="1"/>
  <c r="BJ609"/>
  <c r="BQ609" s="1"/>
  <c r="D804"/>
  <c r="D802"/>
  <c r="BJ607"/>
  <c r="BQ607" s="1"/>
  <c r="BJ605"/>
  <c r="BQ605" s="1"/>
  <c r="D798"/>
  <c r="BJ603"/>
  <c r="BQ603" s="1"/>
  <c r="BJ601"/>
  <c r="BQ601" s="1"/>
  <c r="D796"/>
  <c r="D794"/>
  <c r="BJ599"/>
  <c r="BQ599" s="1"/>
  <c r="D792"/>
  <c r="BJ597"/>
  <c r="BQ597" s="1"/>
  <c r="BJ595"/>
  <c r="BQ595" s="1"/>
  <c r="D790"/>
  <c r="D787"/>
  <c r="BJ592"/>
  <c r="BQ592" s="1"/>
  <c r="BJ591"/>
  <c r="BQ591" s="1"/>
  <c r="F976"/>
  <c r="F977" s="1"/>
  <c r="F978" s="1"/>
  <c r="F782"/>
  <c r="J782"/>
  <c r="N782"/>
  <c r="R976"/>
  <c r="R977" s="1"/>
  <c r="R978" s="1"/>
  <c r="R782"/>
  <c r="V782"/>
  <c r="Z976"/>
  <c r="Z782"/>
  <c r="AD782"/>
  <c r="AH976"/>
  <c r="AH782"/>
  <c r="BE976"/>
  <c r="BE782"/>
  <c r="BI976"/>
  <c r="BI782"/>
  <c r="G976"/>
  <c r="G782"/>
  <c r="K976"/>
  <c r="K977" s="1"/>
  <c r="K978" s="1"/>
  <c r="K782"/>
  <c r="O976"/>
  <c r="O782"/>
  <c r="S976"/>
  <c r="S782"/>
  <c r="W976"/>
  <c r="W977" s="1"/>
  <c r="W978" s="1"/>
  <c r="W782"/>
  <c r="AA976"/>
  <c r="AA977" s="1"/>
  <c r="AA978" s="1"/>
  <c r="AA782"/>
  <c r="AE976"/>
  <c r="AE977" s="1"/>
  <c r="AE978" s="1"/>
  <c r="AE782"/>
  <c r="BB976"/>
  <c r="BB977" s="1"/>
  <c r="BB978" s="1"/>
  <c r="BB782"/>
  <c r="BF976"/>
  <c r="BF782"/>
  <c r="D976"/>
  <c r="BJ781"/>
  <c r="BQ781" s="1"/>
  <c r="D782"/>
  <c r="J976"/>
  <c r="H976"/>
  <c r="H782"/>
  <c r="L976"/>
  <c r="L977" s="1"/>
  <c r="L978" s="1"/>
  <c r="L782"/>
  <c r="P976"/>
  <c r="P977" s="1"/>
  <c r="P978" s="1"/>
  <c r="P782"/>
  <c r="T976"/>
  <c r="T782"/>
  <c r="X976"/>
  <c r="X782"/>
  <c r="AB976"/>
  <c r="AB977" s="1"/>
  <c r="AB978" s="1"/>
  <c r="AB782"/>
  <c r="AF976"/>
  <c r="AF782"/>
  <c r="BC976"/>
  <c r="BC977" s="1"/>
  <c r="BC978" s="1"/>
  <c r="BC782"/>
  <c r="BG976"/>
  <c r="BG977" s="1"/>
  <c r="BG978" s="1"/>
  <c r="E58" i="9" s="1"/>
  <c r="BG782" i="7"/>
  <c r="E976"/>
  <c r="E977" s="1"/>
  <c r="E978" s="1"/>
  <c r="E782"/>
  <c r="I976"/>
  <c r="I977" s="1"/>
  <c r="I978" s="1"/>
  <c r="I782"/>
  <c r="M976"/>
  <c r="M782"/>
  <c r="Q976"/>
  <c r="Q782"/>
  <c r="U976"/>
  <c r="U782"/>
  <c r="Y976"/>
  <c r="Y782"/>
  <c r="AC976"/>
  <c r="AC782"/>
  <c r="AG976"/>
  <c r="AG782"/>
  <c r="BD976"/>
  <c r="BD782"/>
  <c r="BH976"/>
  <c r="BH977" s="1"/>
  <c r="BH978" s="1"/>
  <c r="E59" i="9" s="1"/>
  <c r="BH782" i="7"/>
  <c r="BK587"/>
  <c r="C69" i="9" s="1"/>
  <c r="BJ587" i="7"/>
  <c r="C68" i="9" s="1"/>
  <c r="O68" s="1"/>
  <c r="AS979" i="7" l="1"/>
  <c r="E44" i="9"/>
  <c r="AX979" i="7"/>
  <c r="E49" i="9"/>
  <c r="AU979" i="7"/>
  <c r="E46" i="9"/>
  <c r="AT1174" i="7"/>
  <c r="D45" i="9" s="1"/>
  <c r="AY1174" i="7"/>
  <c r="AQ1174"/>
  <c r="AW977"/>
  <c r="AW978" s="1"/>
  <c r="AV1174"/>
  <c r="D47" i="9" s="1"/>
  <c r="AS1173" i="7"/>
  <c r="AS1172"/>
  <c r="AS1171"/>
  <c r="AS1170"/>
  <c r="AS1169"/>
  <c r="AS1168"/>
  <c r="AS1167"/>
  <c r="AS1166"/>
  <c r="AS1165"/>
  <c r="AS1164"/>
  <c r="AS1163"/>
  <c r="AS1162"/>
  <c r="AS1161"/>
  <c r="AS1160"/>
  <c r="AS1159"/>
  <c r="AS1158"/>
  <c r="AS1157"/>
  <c r="AS1156"/>
  <c r="AS1155"/>
  <c r="AS1154"/>
  <c r="AS1153"/>
  <c r="AS1152"/>
  <c r="AS1151"/>
  <c r="AS1150"/>
  <c r="AS1149"/>
  <c r="AS1148"/>
  <c r="AS1147"/>
  <c r="AS1146"/>
  <c r="AS1145"/>
  <c r="AS1144"/>
  <c r="AS1143"/>
  <c r="AS1142"/>
  <c r="AS1141"/>
  <c r="AS1140"/>
  <c r="AS1139"/>
  <c r="AS1138"/>
  <c r="AS1137"/>
  <c r="AS1136"/>
  <c r="AS1135"/>
  <c r="AS1134"/>
  <c r="AS1133"/>
  <c r="AS1132"/>
  <c r="AS1131"/>
  <c r="AS1130"/>
  <c r="AS1129"/>
  <c r="AS1128"/>
  <c r="AS1127"/>
  <c r="AS1126"/>
  <c r="AS1125"/>
  <c r="AS1123"/>
  <c r="AS1124"/>
  <c r="AS1122"/>
  <c r="AS1121"/>
  <c r="AS1120"/>
  <c r="AS1119"/>
  <c r="AS1118"/>
  <c r="AS1117"/>
  <c r="AS1116"/>
  <c r="AS1115"/>
  <c r="AS1114"/>
  <c r="AS1113"/>
  <c r="AS1112"/>
  <c r="AS1111"/>
  <c r="AS1110"/>
  <c r="AS1109"/>
  <c r="AS1108"/>
  <c r="AS1107"/>
  <c r="AS1106"/>
  <c r="AS1105"/>
  <c r="AS1104"/>
  <c r="AS1103"/>
  <c r="AS1102"/>
  <c r="AS1101"/>
  <c r="AS1100"/>
  <c r="AS1099"/>
  <c r="AS1098"/>
  <c r="AS1097"/>
  <c r="AS1096"/>
  <c r="AS1095"/>
  <c r="AS1094"/>
  <c r="AS1093"/>
  <c r="AS1092"/>
  <c r="AS1091"/>
  <c r="AS1090"/>
  <c r="AS1089"/>
  <c r="AS1088"/>
  <c r="AS1087"/>
  <c r="AS1086"/>
  <c r="AS1085"/>
  <c r="AS1084"/>
  <c r="AS1083"/>
  <c r="AS1082"/>
  <c r="AS1081"/>
  <c r="AS1080"/>
  <c r="AS1079"/>
  <c r="AS1078"/>
  <c r="AS1077"/>
  <c r="AS1076"/>
  <c r="AS1075"/>
  <c r="AS1074"/>
  <c r="AS1073"/>
  <c r="AS1072"/>
  <c r="AS1071"/>
  <c r="AS1070"/>
  <c r="AS1069"/>
  <c r="AS1068"/>
  <c r="AS1067"/>
  <c r="AS1066"/>
  <c r="AS1065"/>
  <c r="AS1064"/>
  <c r="AS1063"/>
  <c r="AS1062"/>
  <c r="AS1061"/>
  <c r="AS1060"/>
  <c r="AS1059"/>
  <c r="AS1058"/>
  <c r="AS1057"/>
  <c r="AS1056"/>
  <c r="AS1055"/>
  <c r="AS1054"/>
  <c r="AS1053"/>
  <c r="AS1052"/>
  <c r="AS1051"/>
  <c r="AS1050"/>
  <c r="AS1049"/>
  <c r="AS1048"/>
  <c r="AS1047"/>
  <c r="AS1046"/>
  <c r="AS1045"/>
  <c r="AS1044"/>
  <c r="AS1043"/>
  <c r="AS1042"/>
  <c r="AS1041"/>
  <c r="AS1040"/>
  <c r="AS1039"/>
  <c r="AS1038"/>
  <c r="AS1037"/>
  <c r="AS1036"/>
  <c r="AS1035"/>
  <c r="AS1034"/>
  <c r="AS1033"/>
  <c r="AS1032"/>
  <c r="AS1031"/>
  <c r="AS1030"/>
  <c r="AS1029"/>
  <c r="AS1028"/>
  <c r="AS1027"/>
  <c r="AS1026"/>
  <c r="AS1025"/>
  <c r="AS1024"/>
  <c r="AS1023"/>
  <c r="AS1022"/>
  <c r="AS1021"/>
  <c r="AS1020"/>
  <c r="AS1019"/>
  <c r="AS1018"/>
  <c r="AS1017"/>
  <c r="AS1016"/>
  <c r="AS1015"/>
  <c r="AS1014"/>
  <c r="AS1013"/>
  <c r="AS1012"/>
  <c r="AS1011"/>
  <c r="AS1010"/>
  <c r="AS1009"/>
  <c r="AS1008"/>
  <c r="AS1007"/>
  <c r="AS1006"/>
  <c r="AS1005"/>
  <c r="AS1004"/>
  <c r="AS1003"/>
  <c r="AS1002"/>
  <c r="AS1001"/>
  <c r="AS1000"/>
  <c r="AS999"/>
  <c r="AS998"/>
  <c r="AS997"/>
  <c r="AS996"/>
  <c r="AS995"/>
  <c r="AS994"/>
  <c r="AS993"/>
  <c r="AS992"/>
  <c r="AS991"/>
  <c r="AS990"/>
  <c r="AS989"/>
  <c r="AS988"/>
  <c r="AS987"/>
  <c r="AS986"/>
  <c r="AS985"/>
  <c r="AS984"/>
  <c r="AS983"/>
  <c r="AS982"/>
  <c r="AX1173"/>
  <c r="AX1172"/>
  <c r="AX1171"/>
  <c r="AX1170"/>
  <c r="AX1169"/>
  <c r="AX1168"/>
  <c r="AX1167"/>
  <c r="AX1166"/>
  <c r="AX1165"/>
  <c r="AX1164"/>
  <c r="AX1163"/>
  <c r="AX1162"/>
  <c r="AX1161"/>
  <c r="AX1160"/>
  <c r="AX1159"/>
  <c r="AX1158"/>
  <c r="AX1157"/>
  <c r="AX1156"/>
  <c r="AX1155"/>
  <c r="AX1154"/>
  <c r="AX1153"/>
  <c r="AX1152"/>
  <c r="AX1151"/>
  <c r="AX1150"/>
  <c r="AX1149"/>
  <c r="AX1148"/>
  <c r="AX1147"/>
  <c r="AX1146"/>
  <c r="AX1145"/>
  <c r="AX1144"/>
  <c r="AX1143"/>
  <c r="AX1142"/>
  <c r="AX1141"/>
  <c r="AX1140"/>
  <c r="AX1139"/>
  <c r="AX1138"/>
  <c r="AX1137"/>
  <c r="AX1136"/>
  <c r="AX1135"/>
  <c r="AX1134"/>
  <c r="AX1133"/>
  <c r="AX1132"/>
  <c r="AX1131"/>
  <c r="AX1130"/>
  <c r="AX1129"/>
  <c r="AX1128"/>
  <c r="AX1127"/>
  <c r="AX1126"/>
  <c r="AX1125"/>
  <c r="AX1124"/>
  <c r="AX1123"/>
  <c r="AX1122"/>
  <c r="AX1121"/>
  <c r="AX1120"/>
  <c r="AX1119"/>
  <c r="AX1118"/>
  <c r="AX1117"/>
  <c r="AX1116"/>
  <c r="AX1115"/>
  <c r="AX1114"/>
  <c r="AX1113"/>
  <c r="AX1112"/>
  <c r="AX1111"/>
  <c r="AX1110"/>
  <c r="AX1109"/>
  <c r="AX1108"/>
  <c r="AX1107"/>
  <c r="AX1106"/>
  <c r="AX1105"/>
  <c r="AX1104"/>
  <c r="AX1103"/>
  <c r="AX1102"/>
  <c r="AX1101"/>
  <c r="AX1100"/>
  <c r="AX1099"/>
  <c r="AX1098"/>
  <c r="AX1097"/>
  <c r="AX1096"/>
  <c r="AX1095"/>
  <c r="AX1094"/>
  <c r="AX1093"/>
  <c r="AX1092"/>
  <c r="AX1091"/>
  <c r="AX1090"/>
  <c r="AX1089"/>
  <c r="AX1088"/>
  <c r="AX1087"/>
  <c r="AX1086"/>
  <c r="AX1085"/>
  <c r="AX1084"/>
  <c r="AX1083"/>
  <c r="AX1082"/>
  <c r="AX1081"/>
  <c r="AX1080"/>
  <c r="AX1079"/>
  <c r="AX1078"/>
  <c r="AX1077"/>
  <c r="AX1076"/>
  <c r="AX1075"/>
  <c r="AX1074"/>
  <c r="AX1073"/>
  <c r="AX1072"/>
  <c r="AX1071"/>
  <c r="AX1070"/>
  <c r="AX1069"/>
  <c r="AX1068"/>
  <c r="AX1067"/>
  <c r="AX1066"/>
  <c r="AX1065"/>
  <c r="AX1064"/>
  <c r="AX1063"/>
  <c r="AX1062"/>
  <c r="AX1061"/>
  <c r="AX1060"/>
  <c r="AX1059"/>
  <c r="AX1058"/>
  <c r="AX1057"/>
  <c r="AX1056"/>
  <c r="AX1055"/>
  <c r="AX1054"/>
  <c r="AX1053"/>
  <c r="AX1052"/>
  <c r="AX1051"/>
  <c r="AX1050"/>
  <c r="AX1049"/>
  <c r="AX1048"/>
  <c r="AX1047"/>
  <c r="AX1046"/>
  <c r="AX1045"/>
  <c r="AX1044"/>
  <c r="AX1043"/>
  <c r="AX1042"/>
  <c r="AX1041"/>
  <c r="AX1040"/>
  <c r="AX1039"/>
  <c r="AX1038"/>
  <c r="AX1037"/>
  <c r="AX1036"/>
  <c r="AX1035"/>
  <c r="AX1034"/>
  <c r="AX1033"/>
  <c r="AX1032"/>
  <c r="AX1031"/>
  <c r="AX1030"/>
  <c r="AX1029"/>
  <c r="AX1028"/>
  <c r="AX1027"/>
  <c r="AX1026"/>
  <c r="AX1025"/>
  <c r="AX1024"/>
  <c r="AX1023"/>
  <c r="AX1022"/>
  <c r="AX1021"/>
  <c r="AX1020"/>
  <c r="AX1019"/>
  <c r="AX1018"/>
  <c r="AX1017"/>
  <c r="AX1016"/>
  <c r="AX1015"/>
  <c r="AX1014"/>
  <c r="AX1013"/>
  <c r="AX1012"/>
  <c r="AX1011"/>
  <c r="AX1010"/>
  <c r="AX1009"/>
  <c r="AX1008"/>
  <c r="AX1007"/>
  <c r="AX1006"/>
  <c r="AX1005"/>
  <c r="AX1004"/>
  <c r="AX1003"/>
  <c r="AX1002"/>
  <c r="AX1001"/>
  <c r="AX1000"/>
  <c r="AX999"/>
  <c r="AX998"/>
  <c r="AX997"/>
  <c r="AX996"/>
  <c r="AX995"/>
  <c r="AX994"/>
  <c r="AX993"/>
  <c r="AX992"/>
  <c r="AX991"/>
  <c r="AX990"/>
  <c r="AX989"/>
  <c r="AX988"/>
  <c r="AX987"/>
  <c r="AX986"/>
  <c r="AX985"/>
  <c r="AX984"/>
  <c r="AX983"/>
  <c r="AX982"/>
  <c r="AR1173"/>
  <c r="AR1172"/>
  <c r="AR1171"/>
  <c r="AR1170"/>
  <c r="AR1169"/>
  <c r="AR1168"/>
  <c r="AR1167"/>
  <c r="AR1166"/>
  <c r="AR1165"/>
  <c r="AR1164"/>
  <c r="AR1163"/>
  <c r="AR1162"/>
  <c r="AR1161"/>
  <c r="AR1160"/>
  <c r="AR1159"/>
  <c r="AR1158"/>
  <c r="AR1157"/>
  <c r="AR1156"/>
  <c r="AR1155"/>
  <c r="AR1154"/>
  <c r="AR1153"/>
  <c r="AR1152"/>
  <c r="AR1151"/>
  <c r="AR1150"/>
  <c r="AR1149"/>
  <c r="AR1148"/>
  <c r="AR1147"/>
  <c r="AR1146"/>
  <c r="AR1145"/>
  <c r="AR1144"/>
  <c r="AR1143"/>
  <c r="AR1142"/>
  <c r="AR1141"/>
  <c r="AR1140"/>
  <c r="AR1139"/>
  <c r="AR1138"/>
  <c r="AR1137"/>
  <c r="AR1136"/>
  <c r="AR1135"/>
  <c r="AR1134"/>
  <c r="AR1133"/>
  <c r="AR1132"/>
  <c r="AR1131"/>
  <c r="AR1130"/>
  <c r="AR1129"/>
  <c r="AR1128"/>
  <c r="AR1127"/>
  <c r="AR1126"/>
  <c r="AR1125"/>
  <c r="AR1124"/>
  <c r="AR1123"/>
  <c r="AR1122"/>
  <c r="AR1121"/>
  <c r="AR1120"/>
  <c r="AR1119"/>
  <c r="AR1118"/>
  <c r="AR1117"/>
  <c r="AR1116"/>
  <c r="AR1115"/>
  <c r="AR1114"/>
  <c r="AR1113"/>
  <c r="AR1112"/>
  <c r="AR1111"/>
  <c r="AR1110"/>
  <c r="AR1109"/>
  <c r="AR1108"/>
  <c r="AR1107"/>
  <c r="AR1106"/>
  <c r="AR1105"/>
  <c r="AR1104"/>
  <c r="AR1103"/>
  <c r="AR1102"/>
  <c r="AR1101"/>
  <c r="AR1100"/>
  <c r="AR1099"/>
  <c r="AR1098"/>
  <c r="AR1097"/>
  <c r="AR1096"/>
  <c r="AR1095"/>
  <c r="AR1094"/>
  <c r="AR1093"/>
  <c r="AR1092"/>
  <c r="AR1091"/>
  <c r="AR1090"/>
  <c r="AR1089"/>
  <c r="AR1088"/>
  <c r="AR1087"/>
  <c r="AR1086"/>
  <c r="AR1085"/>
  <c r="AR1084"/>
  <c r="AR1083"/>
  <c r="AR1082"/>
  <c r="AR1081"/>
  <c r="AR1080"/>
  <c r="AR1079"/>
  <c r="AR1078"/>
  <c r="AR1077"/>
  <c r="AR1076"/>
  <c r="AR1075"/>
  <c r="AR1074"/>
  <c r="AR1073"/>
  <c r="AR1072"/>
  <c r="AR1071"/>
  <c r="AR1070"/>
  <c r="AR1069"/>
  <c r="AR1068"/>
  <c r="AR1067"/>
  <c r="AR1066"/>
  <c r="AR1065"/>
  <c r="AR1064"/>
  <c r="AR1063"/>
  <c r="AR1062"/>
  <c r="AR1061"/>
  <c r="AR1060"/>
  <c r="AR1059"/>
  <c r="AR1058"/>
  <c r="AR1057"/>
  <c r="AR1056"/>
  <c r="AR1055"/>
  <c r="AR1054"/>
  <c r="AR1053"/>
  <c r="AR1052"/>
  <c r="AR1051"/>
  <c r="AR1050"/>
  <c r="AR1049"/>
  <c r="AR1048"/>
  <c r="AR1047"/>
  <c r="AR1046"/>
  <c r="AR1045"/>
  <c r="AR1044"/>
  <c r="AR1043"/>
  <c r="AR1042"/>
  <c r="AR1041"/>
  <c r="AR1040"/>
  <c r="AR1039"/>
  <c r="AR1038"/>
  <c r="AR1037"/>
  <c r="AR1036"/>
  <c r="AR1035"/>
  <c r="AR1034"/>
  <c r="AR1033"/>
  <c r="AR1032"/>
  <c r="AR1031"/>
  <c r="AR1030"/>
  <c r="AR1029"/>
  <c r="AR1028"/>
  <c r="AR1027"/>
  <c r="AR1026"/>
  <c r="AR1025"/>
  <c r="AR1024"/>
  <c r="AR1023"/>
  <c r="AR1022"/>
  <c r="AR1021"/>
  <c r="AR1020"/>
  <c r="AR1019"/>
  <c r="AR1018"/>
  <c r="AR1017"/>
  <c r="AR1016"/>
  <c r="AR1015"/>
  <c r="AR1014"/>
  <c r="AR1013"/>
  <c r="AR1012"/>
  <c r="AR1011"/>
  <c r="AR1010"/>
  <c r="AR1009"/>
  <c r="AR1008"/>
  <c r="AR1007"/>
  <c r="AR1006"/>
  <c r="AR1005"/>
  <c r="AR1004"/>
  <c r="AR1003"/>
  <c r="AR1002"/>
  <c r="AR1001"/>
  <c r="AR1000"/>
  <c r="AR999"/>
  <c r="AR998"/>
  <c r="AR997"/>
  <c r="AR996"/>
  <c r="AR995"/>
  <c r="AR994"/>
  <c r="AR993"/>
  <c r="AR992"/>
  <c r="AR991"/>
  <c r="AR990"/>
  <c r="AR989"/>
  <c r="AR988"/>
  <c r="AR987"/>
  <c r="AR986"/>
  <c r="AR985"/>
  <c r="AR984"/>
  <c r="AR983"/>
  <c r="AR982"/>
  <c r="AP1173"/>
  <c r="AP1172"/>
  <c r="AP1171"/>
  <c r="AP1170"/>
  <c r="AP1169"/>
  <c r="AP1168"/>
  <c r="AP1167"/>
  <c r="AP1166"/>
  <c r="AP1165"/>
  <c r="AP1164"/>
  <c r="AP1163"/>
  <c r="AP1162"/>
  <c r="AP1161"/>
  <c r="AP1160"/>
  <c r="AP1159"/>
  <c r="AP1158"/>
  <c r="AP1157"/>
  <c r="AP1156"/>
  <c r="AP1155"/>
  <c r="AP1154"/>
  <c r="AP1153"/>
  <c r="AP1152"/>
  <c r="AP1151"/>
  <c r="AP1150"/>
  <c r="AP1149"/>
  <c r="AP1148"/>
  <c r="AP1147"/>
  <c r="AP1146"/>
  <c r="AP1145"/>
  <c r="AP1144"/>
  <c r="AP1143"/>
  <c r="AP1142"/>
  <c r="AP1141"/>
  <c r="AP1140"/>
  <c r="AP1139"/>
  <c r="AP1138"/>
  <c r="AP1137"/>
  <c r="AP1136"/>
  <c r="AP1135"/>
  <c r="AP1134"/>
  <c r="AP1133"/>
  <c r="AP1132"/>
  <c r="AP1131"/>
  <c r="AP1130"/>
  <c r="AP1129"/>
  <c r="AP1128"/>
  <c r="AP1127"/>
  <c r="AP1126"/>
  <c r="AP1125"/>
  <c r="AP1124"/>
  <c r="AP1123"/>
  <c r="AP1122"/>
  <c r="AP1121"/>
  <c r="AP1120"/>
  <c r="AP1119"/>
  <c r="AP1118"/>
  <c r="AP1117"/>
  <c r="AP1116"/>
  <c r="AP1115"/>
  <c r="AP1114"/>
  <c r="AP1113"/>
  <c r="AP1112"/>
  <c r="AP1111"/>
  <c r="AP1110"/>
  <c r="AP1109"/>
  <c r="AP1108"/>
  <c r="AP1107"/>
  <c r="AP1106"/>
  <c r="AP1105"/>
  <c r="AP1104"/>
  <c r="AP1103"/>
  <c r="AP1102"/>
  <c r="AP1101"/>
  <c r="AP1100"/>
  <c r="AP1099"/>
  <c r="AP1098"/>
  <c r="AP1097"/>
  <c r="AP1096"/>
  <c r="AP1095"/>
  <c r="AP1094"/>
  <c r="AP1093"/>
  <c r="AP1092"/>
  <c r="AP1091"/>
  <c r="AP1090"/>
  <c r="AP1089"/>
  <c r="AP1088"/>
  <c r="AP1087"/>
  <c r="AP1086"/>
  <c r="AP1085"/>
  <c r="AP1084"/>
  <c r="AP1083"/>
  <c r="AP1082"/>
  <c r="AP1081"/>
  <c r="AP1080"/>
  <c r="AP1079"/>
  <c r="AP1078"/>
  <c r="AP1077"/>
  <c r="AP1076"/>
  <c r="AP1075"/>
  <c r="AP1074"/>
  <c r="AP1073"/>
  <c r="AP1072"/>
  <c r="AP1071"/>
  <c r="AP1070"/>
  <c r="AP1069"/>
  <c r="AP1068"/>
  <c r="AP1067"/>
  <c r="AP1066"/>
  <c r="AP1065"/>
  <c r="AP1064"/>
  <c r="AP1063"/>
  <c r="AP1062"/>
  <c r="AP1061"/>
  <c r="AP1060"/>
  <c r="AP1059"/>
  <c r="AP1058"/>
  <c r="AP1057"/>
  <c r="AP1056"/>
  <c r="AP1055"/>
  <c r="AP1054"/>
  <c r="AP1053"/>
  <c r="AP1052"/>
  <c r="AP1051"/>
  <c r="AP1050"/>
  <c r="AP1049"/>
  <c r="AP1048"/>
  <c r="AP1047"/>
  <c r="AP1046"/>
  <c r="AP1045"/>
  <c r="AP1044"/>
  <c r="AP1043"/>
  <c r="AP1042"/>
  <c r="AP1041"/>
  <c r="AP1040"/>
  <c r="AP1039"/>
  <c r="AP1038"/>
  <c r="AP1037"/>
  <c r="AP1036"/>
  <c r="AP1035"/>
  <c r="AP1034"/>
  <c r="AP1033"/>
  <c r="AP1032"/>
  <c r="AP1031"/>
  <c r="AP1030"/>
  <c r="AP1029"/>
  <c r="AP1028"/>
  <c r="AP1027"/>
  <c r="AP1026"/>
  <c r="AP1025"/>
  <c r="AP1024"/>
  <c r="AP1023"/>
  <c r="AP1022"/>
  <c r="AP1021"/>
  <c r="AP1020"/>
  <c r="AP1019"/>
  <c r="AP1018"/>
  <c r="AP1017"/>
  <c r="AP1016"/>
  <c r="AP1015"/>
  <c r="AP1014"/>
  <c r="AP1013"/>
  <c r="AP1012"/>
  <c r="AP1011"/>
  <c r="AP1010"/>
  <c r="AP1009"/>
  <c r="AP1008"/>
  <c r="AP1007"/>
  <c r="AP1006"/>
  <c r="AP1005"/>
  <c r="AP1004"/>
  <c r="AP1003"/>
  <c r="AP1002"/>
  <c r="AP1001"/>
  <c r="AP1000"/>
  <c r="AP999"/>
  <c r="AP998"/>
  <c r="AP997"/>
  <c r="AP996"/>
  <c r="AP995"/>
  <c r="AP994"/>
  <c r="AP993"/>
  <c r="AP992"/>
  <c r="AP991"/>
  <c r="AP990"/>
  <c r="AP989"/>
  <c r="AP988"/>
  <c r="AP987"/>
  <c r="AP986"/>
  <c r="AP985"/>
  <c r="AP984"/>
  <c r="AP983"/>
  <c r="AP982"/>
  <c r="AU1173"/>
  <c r="AU1172"/>
  <c r="AU1171"/>
  <c r="AU1170"/>
  <c r="AU1169"/>
  <c r="AU1168"/>
  <c r="AU1167"/>
  <c r="AU1166"/>
  <c r="AU1165"/>
  <c r="AU1164"/>
  <c r="AU1163"/>
  <c r="AU1162"/>
  <c r="AU1161"/>
  <c r="AU1160"/>
  <c r="AU1159"/>
  <c r="AU1158"/>
  <c r="AU1157"/>
  <c r="AU1156"/>
  <c r="AU1155"/>
  <c r="AU1154"/>
  <c r="AU1153"/>
  <c r="AU1152"/>
  <c r="AU1151"/>
  <c r="AU1150"/>
  <c r="AU1149"/>
  <c r="AU1148"/>
  <c r="AU1147"/>
  <c r="AU1146"/>
  <c r="AU1145"/>
  <c r="AU1144"/>
  <c r="AU1143"/>
  <c r="AU1142"/>
  <c r="AU1141"/>
  <c r="AU1140"/>
  <c r="AU1139"/>
  <c r="AU1138"/>
  <c r="AU1137"/>
  <c r="AU1136"/>
  <c r="AU1135"/>
  <c r="AU1134"/>
  <c r="AU1133"/>
  <c r="AU1132"/>
  <c r="AU1131"/>
  <c r="AU1130"/>
  <c r="AU1129"/>
  <c r="AU1128"/>
  <c r="AU1127"/>
  <c r="AU1126"/>
  <c r="AU1125"/>
  <c r="AU1124"/>
  <c r="AU1123"/>
  <c r="AU1122"/>
  <c r="AU1121"/>
  <c r="AU1120"/>
  <c r="AU1119"/>
  <c r="AU1118"/>
  <c r="AU1117"/>
  <c r="AU1116"/>
  <c r="AU1115"/>
  <c r="AU1114"/>
  <c r="AU1113"/>
  <c r="AU1112"/>
  <c r="AU1111"/>
  <c r="AU1110"/>
  <c r="AU1109"/>
  <c r="AU1108"/>
  <c r="AU1107"/>
  <c r="AU1106"/>
  <c r="AU1105"/>
  <c r="AU1104"/>
  <c r="AU1103"/>
  <c r="AU1102"/>
  <c r="AU1101"/>
  <c r="AU1100"/>
  <c r="AU1099"/>
  <c r="AU1098"/>
  <c r="AU1097"/>
  <c r="AU1096"/>
  <c r="AU1095"/>
  <c r="AU1094"/>
  <c r="AU1093"/>
  <c r="AU1092"/>
  <c r="AU1091"/>
  <c r="AU1090"/>
  <c r="AU1089"/>
  <c r="AU1088"/>
  <c r="AU1087"/>
  <c r="AU1086"/>
  <c r="AU1085"/>
  <c r="AU1084"/>
  <c r="AU1083"/>
  <c r="AU1082"/>
  <c r="AU1081"/>
  <c r="AU1080"/>
  <c r="AU1079"/>
  <c r="AU1078"/>
  <c r="AU1077"/>
  <c r="AU1076"/>
  <c r="AU1075"/>
  <c r="AU1074"/>
  <c r="AU1073"/>
  <c r="AU1072"/>
  <c r="AU1071"/>
  <c r="AU1070"/>
  <c r="AU1069"/>
  <c r="AU1068"/>
  <c r="AU1067"/>
  <c r="AU1066"/>
  <c r="AU1065"/>
  <c r="AU1064"/>
  <c r="AU1063"/>
  <c r="AU1062"/>
  <c r="AU1061"/>
  <c r="AU1060"/>
  <c r="AU1059"/>
  <c r="AU1058"/>
  <c r="AU1057"/>
  <c r="AU1056"/>
  <c r="AU1055"/>
  <c r="AU1054"/>
  <c r="AU1053"/>
  <c r="AU1052"/>
  <c r="AU1051"/>
  <c r="AU1050"/>
  <c r="AU1049"/>
  <c r="AU1048"/>
  <c r="AU1047"/>
  <c r="AU1046"/>
  <c r="AU1045"/>
  <c r="AU1044"/>
  <c r="AU1043"/>
  <c r="AU1042"/>
  <c r="AU1041"/>
  <c r="AU1040"/>
  <c r="AU1039"/>
  <c r="AU1038"/>
  <c r="AU1037"/>
  <c r="AU1036"/>
  <c r="AU1035"/>
  <c r="AU1034"/>
  <c r="AU1033"/>
  <c r="AU1032"/>
  <c r="AU1031"/>
  <c r="AU1030"/>
  <c r="AU1029"/>
  <c r="AU1028"/>
  <c r="AU1027"/>
  <c r="AU1026"/>
  <c r="AU1025"/>
  <c r="AU1024"/>
  <c r="AU1023"/>
  <c r="AU1022"/>
  <c r="AU1021"/>
  <c r="AU1020"/>
  <c r="AU1019"/>
  <c r="AU1018"/>
  <c r="AU1017"/>
  <c r="AU1016"/>
  <c r="AU1015"/>
  <c r="AU1014"/>
  <c r="AU1013"/>
  <c r="AU1012"/>
  <c r="AU1011"/>
  <c r="AU1010"/>
  <c r="AU1009"/>
  <c r="AU1008"/>
  <c r="AU1007"/>
  <c r="AU1006"/>
  <c r="AU1005"/>
  <c r="AU1004"/>
  <c r="AU1003"/>
  <c r="AU1002"/>
  <c r="AU1001"/>
  <c r="AU1000"/>
  <c r="AU999"/>
  <c r="AU998"/>
  <c r="AU997"/>
  <c r="AU996"/>
  <c r="AU995"/>
  <c r="AU994"/>
  <c r="AU993"/>
  <c r="AU992"/>
  <c r="AU991"/>
  <c r="AU990"/>
  <c r="AU989"/>
  <c r="AU988"/>
  <c r="AU987"/>
  <c r="AU986"/>
  <c r="AU985"/>
  <c r="AU984"/>
  <c r="AU983"/>
  <c r="AU982"/>
  <c r="AI977"/>
  <c r="AI978" s="1"/>
  <c r="AO977"/>
  <c r="AO978" s="1"/>
  <c r="AN977"/>
  <c r="AN978" s="1"/>
  <c r="AM977"/>
  <c r="AM978" s="1"/>
  <c r="AM979" s="1"/>
  <c r="AL977"/>
  <c r="AL978" s="1"/>
  <c r="AL979" s="1"/>
  <c r="AZ977"/>
  <c r="AZ978" s="1"/>
  <c r="AZ979" s="1"/>
  <c r="AK977"/>
  <c r="AK978" s="1"/>
  <c r="AK979" s="1"/>
  <c r="BA977"/>
  <c r="BA978" s="1"/>
  <c r="BA979" s="1"/>
  <c r="AJ977"/>
  <c r="AJ978" s="1"/>
  <c r="BD977"/>
  <c r="BD978" s="1"/>
  <c r="BF977"/>
  <c r="BF978" s="1"/>
  <c r="E57" i="9" s="1"/>
  <c r="BI977" i="7"/>
  <c r="BI978" s="1"/>
  <c r="E60" i="9" s="1"/>
  <c r="BE977" i="7"/>
  <c r="BE978" s="1"/>
  <c r="AH977"/>
  <c r="AH978" s="1"/>
  <c r="E33" i="9" s="1"/>
  <c r="Y977" i="7"/>
  <c r="Y978" s="1"/>
  <c r="Y979" s="1"/>
  <c r="M787"/>
  <c r="O787"/>
  <c r="T787"/>
  <c r="J787"/>
  <c r="O790"/>
  <c r="U790"/>
  <c r="T790"/>
  <c r="J790"/>
  <c r="Q790"/>
  <c r="Q792"/>
  <c r="T792"/>
  <c r="U792"/>
  <c r="O792"/>
  <c r="J792"/>
  <c r="T796"/>
  <c r="M796"/>
  <c r="U796"/>
  <c r="O796"/>
  <c r="J796"/>
  <c r="M798"/>
  <c r="U798"/>
  <c r="O798"/>
  <c r="J798"/>
  <c r="D812"/>
  <c r="U812"/>
  <c r="O812"/>
  <c r="J812"/>
  <c r="U814"/>
  <c r="O814"/>
  <c r="D818"/>
  <c r="U818"/>
  <c r="O818"/>
  <c r="M818"/>
  <c r="Q818"/>
  <c r="T818"/>
  <c r="J818"/>
  <c r="U820"/>
  <c r="O820"/>
  <c r="J820"/>
  <c r="U822"/>
  <c r="O822"/>
  <c r="T822"/>
  <c r="J822"/>
  <c r="M824"/>
  <c r="Q824"/>
  <c r="U824"/>
  <c r="O824"/>
  <c r="T824"/>
  <c r="J824"/>
  <c r="D830"/>
  <c r="U830"/>
  <c r="O830"/>
  <c r="Q830"/>
  <c r="M830"/>
  <c r="J830"/>
  <c r="U832"/>
  <c r="O832"/>
  <c r="T832"/>
  <c r="J832"/>
  <c r="D838"/>
  <c r="U838"/>
  <c r="O838"/>
  <c r="Q838"/>
  <c r="T838"/>
  <c r="J838"/>
  <c r="D846"/>
  <c r="O846"/>
  <c r="Q846"/>
  <c r="T846"/>
  <c r="M846"/>
  <c r="U846"/>
  <c r="J846"/>
  <c r="U848"/>
  <c r="O848"/>
  <c r="J848"/>
  <c r="O850"/>
  <c r="U850"/>
  <c r="Q850"/>
  <c r="J850"/>
  <c r="D860"/>
  <c r="U860"/>
  <c r="O860"/>
  <c r="J860"/>
  <c r="D866"/>
  <c r="M866"/>
  <c r="O866"/>
  <c r="T866"/>
  <c r="U866"/>
  <c r="Q866"/>
  <c r="J866"/>
  <c r="D872"/>
  <c r="U872"/>
  <c r="M872"/>
  <c r="O872"/>
  <c r="T872"/>
  <c r="J872"/>
  <c r="M874"/>
  <c r="O874"/>
  <c r="T874"/>
  <c r="U874"/>
  <c r="Q874"/>
  <c r="J874"/>
  <c r="D880"/>
  <c r="U880"/>
  <c r="O880"/>
  <c r="J880"/>
  <c r="O882"/>
  <c r="U882"/>
  <c r="D890"/>
  <c r="O890"/>
  <c r="T890"/>
  <c r="U890"/>
  <c r="J890"/>
  <c r="M892"/>
  <c r="U892"/>
  <c r="O892"/>
  <c r="J892"/>
  <c r="D896"/>
  <c r="U896"/>
  <c r="O896"/>
  <c r="Q896"/>
  <c r="J896"/>
  <c r="D902"/>
  <c r="O902"/>
  <c r="T902"/>
  <c r="U902"/>
  <c r="Q902"/>
  <c r="J902"/>
  <c r="D908"/>
  <c r="U908"/>
  <c r="M908"/>
  <c r="O908"/>
  <c r="T908"/>
  <c r="J908"/>
  <c r="U910"/>
  <c r="V910"/>
  <c r="D914"/>
  <c r="M914"/>
  <c r="O914"/>
  <c r="T914"/>
  <c r="U914"/>
  <c r="J914"/>
  <c r="D785"/>
  <c r="O785"/>
  <c r="T785"/>
  <c r="J785"/>
  <c r="D788"/>
  <c r="U788"/>
  <c r="Q788"/>
  <c r="J788"/>
  <c r="O788"/>
  <c r="D797"/>
  <c r="U797"/>
  <c r="T797"/>
  <c r="J797"/>
  <c r="M797"/>
  <c r="O797"/>
  <c r="D801"/>
  <c r="U801"/>
  <c r="J801"/>
  <c r="M801"/>
  <c r="O801"/>
  <c r="D805"/>
  <c r="M805"/>
  <c r="U805"/>
  <c r="J805"/>
  <c r="O805"/>
  <c r="G807"/>
  <c r="O807"/>
  <c r="M807"/>
  <c r="U807"/>
  <c r="T807"/>
  <c r="J807"/>
  <c r="U813"/>
  <c r="J813"/>
  <c r="O813"/>
  <c r="D817"/>
  <c r="U817"/>
  <c r="T817"/>
  <c r="J817"/>
  <c r="M817"/>
  <c r="O817"/>
  <c r="Q817"/>
  <c r="D823"/>
  <c r="O823"/>
  <c r="U823"/>
  <c r="T823"/>
  <c r="J823"/>
  <c r="D827"/>
  <c r="O827"/>
  <c r="U827"/>
  <c r="J827"/>
  <c r="D831"/>
  <c r="O831"/>
  <c r="U831"/>
  <c r="T831"/>
  <c r="J831"/>
  <c r="U833"/>
  <c r="T833"/>
  <c r="J833"/>
  <c r="M833"/>
  <c r="O833"/>
  <c r="Q833"/>
  <c r="O835"/>
  <c r="Q835"/>
  <c r="U835"/>
  <c r="J835"/>
  <c r="M837"/>
  <c r="U837"/>
  <c r="J837"/>
  <c r="T837"/>
  <c r="O837"/>
  <c r="Q837"/>
  <c r="T839"/>
  <c r="O839"/>
  <c r="Q839"/>
  <c r="J839"/>
  <c r="D843"/>
  <c r="M843"/>
  <c r="T843"/>
  <c r="O843"/>
  <c r="U843"/>
  <c r="J843"/>
  <c r="Q843"/>
  <c r="D849"/>
  <c r="U849"/>
  <c r="J849"/>
  <c r="M849"/>
  <c r="O849"/>
  <c r="O851"/>
  <c r="U851"/>
  <c r="T851"/>
  <c r="J851"/>
  <c r="U853"/>
  <c r="T853"/>
  <c r="J853"/>
  <c r="O853"/>
  <c r="M855"/>
  <c r="O855"/>
  <c r="Q855"/>
  <c r="U855"/>
  <c r="T855"/>
  <c r="J855"/>
  <c r="D863"/>
  <c r="M863"/>
  <c r="O863"/>
  <c r="U863"/>
  <c r="T863"/>
  <c r="J863"/>
  <c r="U865"/>
  <c r="J865"/>
  <c r="M865"/>
  <c r="O865"/>
  <c r="T867"/>
  <c r="O867"/>
  <c r="U867"/>
  <c r="J867"/>
  <c r="U869"/>
  <c r="J869"/>
  <c r="O869"/>
  <c r="O871"/>
  <c r="U871"/>
  <c r="T871"/>
  <c r="J871"/>
  <c r="D877"/>
  <c r="U877"/>
  <c r="J877"/>
  <c r="T877"/>
  <c r="O877"/>
  <c r="O879"/>
  <c r="M879"/>
  <c r="U879"/>
  <c r="J879"/>
  <c r="D885"/>
  <c r="U885"/>
  <c r="Q885"/>
  <c r="J885"/>
  <c r="O885"/>
  <c r="J887"/>
  <c r="O887"/>
  <c r="U887"/>
  <c r="U889"/>
  <c r="M889"/>
  <c r="T889"/>
  <c r="J889"/>
  <c r="O889"/>
  <c r="Q889"/>
  <c r="D893"/>
  <c r="M893"/>
  <c r="U893"/>
  <c r="J893"/>
  <c r="O893"/>
  <c r="T895"/>
  <c r="J895"/>
  <c r="O895"/>
  <c r="M895"/>
  <c r="U895"/>
  <c r="D899"/>
  <c r="J899"/>
  <c r="M899"/>
  <c r="U899"/>
  <c r="V899"/>
  <c r="U901"/>
  <c r="T901"/>
  <c r="O901"/>
  <c r="J901"/>
  <c r="D905"/>
  <c r="U905"/>
  <c r="T905"/>
  <c r="J905"/>
  <c r="Q905"/>
  <c r="U907"/>
  <c r="T907"/>
  <c r="J907"/>
  <c r="O907"/>
  <c r="Q907"/>
  <c r="U909"/>
  <c r="M909"/>
  <c r="T909"/>
  <c r="O909"/>
  <c r="Q909"/>
  <c r="U911"/>
  <c r="J911"/>
  <c r="V911"/>
  <c r="D786"/>
  <c r="O786"/>
  <c r="T786"/>
  <c r="Q786"/>
  <c r="J786"/>
  <c r="D800"/>
  <c r="U800"/>
  <c r="O800"/>
  <c r="T800"/>
  <c r="J800"/>
  <c r="U802"/>
  <c r="O802"/>
  <c r="Q802"/>
  <c r="T802"/>
  <c r="M802"/>
  <c r="J802"/>
  <c r="M804"/>
  <c r="U804"/>
  <c r="O804"/>
  <c r="J804"/>
  <c r="U806"/>
  <c r="O806"/>
  <c r="M806"/>
  <c r="G806"/>
  <c r="T806"/>
  <c r="J806"/>
  <c r="M808"/>
  <c r="G808"/>
  <c r="T808"/>
  <c r="U808"/>
  <c r="O808"/>
  <c r="Q808"/>
  <c r="J808"/>
  <c r="U810"/>
  <c r="O810"/>
  <c r="G810"/>
  <c r="J810"/>
  <c r="D816"/>
  <c r="Q816"/>
  <c r="U816"/>
  <c r="O816"/>
  <c r="J816"/>
  <c r="D826"/>
  <c r="U826"/>
  <c r="O826"/>
  <c r="T826"/>
  <c r="M826"/>
  <c r="J826"/>
  <c r="M828"/>
  <c r="U828"/>
  <c r="O828"/>
  <c r="Q828"/>
  <c r="J828"/>
  <c r="D834"/>
  <c r="M834"/>
  <c r="U834"/>
  <c r="O834"/>
  <c r="T834"/>
  <c r="J834"/>
  <c r="U836"/>
  <c r="O836"/>
  <c r="Q836"/>
  <c r="T836"/>
  <c r="J836"/>
  <c r="D840"/>
  <c r="M840"/>
  <c r="O840"/>
  <c r="Q840"/>
  <c r="T840"/>
  <c r="J840"/>
  <c r="O842"/>
  <c r="T842"/>
  <c r="U842"/>
  <c r="J842"/>
  <c r="M844"/>
  <c r="U844"/>
  <c r="O844"/>
  <c r="T844"/>
  <c r="J844"/>
  <c r="D852"/>
  <c r="M852"/>
  <c r="U852"/>
  <c r="O852"/>
  <c r="T852"/>
  <c r="J852"/>
  <c r="O854"/>
  <c r="T854"/>
  <c r="U854"/>
  <c r="J854"/>
  <c r="U856"/>
  <c r="Q856"/>
  <c r="M856"/>
  <c r="O856"/>
  <c r="T856"/>
  <c r="J856"/>
  <c r="M858"/>
  <c r="O858"/>
  <c r="T858"/>
  <c r="U858"/>
  <c r="J858"/>
  <c r="D862"/>
  <c r="O862"/>
  <c r="U862"/>
  <c r="J862"/>
  <c r="U864"/>
  <c r="M864"/>
  <c r="O864"/>
  <c r="T864"/>
  <c r="J864"/>
  <c r="D868"/>
  <c r="U868"/>
  <c r="Q868"/>
  <c r="M868"/>
  <c r="O868"/>
  <c r="T868"/>
  <c r="J868"/>
  <c r="M870"/>
  <c r="O870"/>
  <c r="T870"/>
  <c r="U870"/>
  <c r="J870"/>
  <c r="D876"/>
  <c r="U876"/>
  <c r="O876"/>
  <c r="J876"/>
  <c r="O878"/>
  <c r="Q878"/>
  <c r="M878"/>
  <c r="U878"/>
  <c r="T878"/>
  <c r="J878"/>
  <c r="D884"/>
  <c r="M884"/>
  <c r="U884"/>
  <c r="T884"/>
  <c r="O884"/>
  <c r="J884"/>
  <c r="O886"/>
  <c r="U886"/>
  <c r="T886"/>
  <c r="J886"/>
  <c r="U888"/>
  <c r="M888"/>
  <c r="O888"/>
  <c r="J888"/>
  <c r="D894"/>
  <c r="O894"/>
  <c r="U894"/>
  <c r="T894"/>
  <c r="J894"/>
  <c r="D898"/>
  <c r="U898"/>
  <c r="V898"/>
  <c r="J898"/>
  <c r="U900"/>
  <c r="Q900"/>
  <c r="V900"/>
  <c r="J900"/>
  <c r="D904"/>
  <c r="U904"/>
  <c r="Q904"/>
  <c r="O904"/>
  <c r="T904"/>
  <c r="J904"/>
  <c r="O906"/>
  <c r="T906"/>
  <c r="U906"/>
  <c r="Q906"/>
  <c r="J906"/>
  <c r="D912"/>
  <c r="U912"/>
  <c r="Q912"/>
  <c r="V912"/>
  <c r="J912"/>
  <c r="D789"/>
  <c r="T789"/>
  <c r="M789"/>
  <c r="U789"/>
  <c r="O789"/>
  <c r="Q789"/>
  <c r="J789"/>
  <c r="U791"/>
  <c r="O791"/>
  <c r="J791"/>
  <c r="Q791"/>
  <c r="T791"/>
  <c r="D793"/>
  <c r="U793"/>
  <c r="J793"/>
  <c r="O793"/>
  <c r="D795"/>
  <c r="O795"/>
  <c r="U795"/>
  <c r="D799"/>
  <c r="M799"/>
  <c r="O799"/>
  <c r="U799"/>
  <c r="T799"/>
  <c r="J799"/>
  <c r="D803"/>
  <c r="T803"/>
  <c r="O803"/>
  <c r="U803"/>
  <c r="J803"/>
  <c r="Q803"/>
  <c r="U809"/>
  <c r="T809"/>
  <c r="J809"/>
  <c r="G809"/>
  <c r="O809"/>
  <c r="Q809"/>
  <c r="G811"/>
  <c r="O811"/>
  <c r="U811"/>
  <c r="J811"/>
  <c r="D815"/>
  <c r="M815"/>
  <c r="O815"/>
  <c r="U815"/>
  <c r="T815"/>
  <c r="J815"/>
  <c r="D819"/>
  <c r="O819"/>
  <c r="U819"/>
  <c r="T819"/>
  <c r="J819"/>
  <c r="U821"/>
  <c r="T821"/>
  <c r="J821"/>
  <c r="O821"/>
  <c r="D825"/>
  <c r="M825"/>
  <c r="U825"/>
  <c r="T825"/>
  <c r="J825"/>
  <c r="Q825"/>
  <c r="O825"/>
  <c r="D829"/>
  <c r="U829"/>
  <c r="J829"/>
  <c r="O829"/>
  <c r="D841"/>
  <c r="J841"/>
  <c r="M841"/>
  <c r="T841"/>
  <c r="O841"/>
  <c r="D845"/>
  <c r="U845"/>
  <c r="J845"/>
  <c r="Q845"/>
  <c r="M845"/>
  <c r="T845"/>
  <c r="O845"/>
  <c r="M847"/>
  <c r="T847"/>
  <c r="O847"/>
  <c r="U847"/>
  <c r="J847"/>
  <c r="Q847"/>
  <c r="D857"/>
  <c r="U857"/>
  <c r="J857"/>
  <c r="M857"/>
  <c r="O857"/>
  <c r="T859"/>
  <c r="O859"/>
  <c r="U859"/>
  <c r="J859"/>
  <c r="U861"/>
  <c r="J861"/>
  <c r="O861"/>
  <c r="Q861"/>
  <c r="D873"/>
  <c r="M873"/>
  <c r="U873"/>
  <c r="T873"/>
  <c r="J873"/>
  <c r="O873"/>
  <c r="O875"/>
  <c r="U875"/>
  <c r="J875"/>
  <c r="D881"/>
  <c r="U881"/>
  <c r="O881"/>
  <c r="M883"/>
  <c r="T883"/>
  <c r="J883"/>
  <c r="O883"/>
  <c r="U883"/>
  <c r="D891"/>
  <c r="J891"/>
  <c r="O891"/>
  <c r="U891"/>
  <c r="D897"/>
  <c r="M897"/>
  <c r="U897"/>
  <c r="T897"/>
  <c r="J897"/>
  <c r="O897"/>
  <c r="D903"/>
  <c r="M903"/>
  <c r="J903"/>
  <c r="Q903"/>
  <c r="U903"/>
  <c r="O903"/>
  <c r="D913"/>
  <c r="T913"/>
  <c r="J913"/>
  <c r="O913"/>
  <c r="U913"/>
  <c r="U915"/>
  <c r="Q915"/>
  <c r="T915"/>
  <c r="J915"/>
  <c r="O915"/>
  <c r="AG786"/>
  <c r="V786"/>
  <c r="G786"/>
  <c r="N786"/>
  <c r="Z786"/>
  <c r="BO592"/>
  <c r="G787"/>
  <c r="N787"/>
  <c r="S787"/>
  <c r="AG787"/>
  <c r="V787"/>
  <c r="Z787"/>
  <c r="BO595"/>
  <c r="G790"/>
  <c r="AC790"/>
  <c r="V790"/>
  <c r="AG790"/>
  <c r="Z790"/>
  <c r="N790"/>
  <c r="BO597"/>
  <c r="G792"/>
  <c r="AC792"/>
  <c r="AG792"/>
  <c r="N792"/>
  <c r="V792"/>
  <c r="Z792"/>
  <c r="BO601"/>
  <c r="S796"/>
  <c r="N796"/>
  <c r="G796"/>
  <c r="AC796"/>
  <c r="V796"/>
  <c r="AG796"/>
  <c r="Z796"/>
  <c r="G798"/>
  <c r="AC798"/>
  <c r="V798"/>
  <c r="S798"/>
  <c r="N798"/>
  <c r="AG798"/>
  <c r="G802"/>
  <c r="AC802"/>
  <c r="V802"/>
  <c r="N802"/>
  <c r="AG802"/>
  <c r="Z802"/>
  <c r="S804"/>
  <c r="N804"/>
  <c r="G804"/>
  <c r="AC804"/>
  <c r="V804"/>
  <c r="AG804"/>
  <c r="BO611"/>
  <c r="AC806"/>
  <c r="V806"/>
  <c r="S806"/>
  <c r="N806"/>
  <c r="AG806"/>
  <c r="Z806"/>
  <c r="BO613"/>
  <c r="S808"/>
  <c r="N808"/>
  <c r="AC808"/>
  <c r="V808"/>
  <c r="AG808"/>
  <c r="Z808"/>
  <c r="BO615"/>
  <c r="AC810"/>
  <c r="V810"/>
  <c r="N810"/>
  <c r="AG810"/>
  <c r="AC814"/>
  <c r="V814"/>
  <c r="G814"/>
  <c r="AG814"/>
  <c r="BO625"/>
  <c r="G820"/>
  <c r="N820"/>
  <c r="AC820"/>
  <c r="V820"/>
  <c r="AG820"/>
  <c r="BO627"/>
  <c r="AC822"/>
  <c r="V822"/>
  <c r="G822"/>
  <c r="N822"/>
  <c r="AG822"/>
  <c r="Z822"/>
  <c r="BO629"/>
  <c r="G824"/>
  <c r="S824"/>
  <c r="N824"/>
  <c r="AC824"/>
  <c r="V824"/>
  <c r="AG824"/>
  <c r="Z824"/>
  <c r="BO633"/>
  <c r="G828"/>
  <c r="S828"/>
  <c r="N828"/>
  <c r="AC828"/>
  <c r="V828"/>
  <c r="AG828"/>
  <c r="BO637"/>
  <c r="G832"/>
  <c r="N832"/>
  <c r="AC832"/>
  <c r="V832"/>
  <c r="AG832"/>
  <c r="Z832"/>
  <c r="G836"/>
  <c r="N836"/>
  <c r="AC836"/>
  <c r="V836"/>
  <c r="AG836"/>
  <c r="Z836"/>
  <c r="V842"/>
  <c r="G842"/>
  <c r="AC842"/>
  <c r="N842"/>
  <c r="AG842"/>
  <c r="Z842"/>
  <c r="BO649"/>
  <c r="G844"/>
  <c r="S844"/>
  <c r="AC844"/>
  <c r="N844"/>
  <c r="V844"/>
  <c r="AG844"/>
  <c r="Z844"/>
  <c r="G848"/>
  <c r="AC848"/>
  <c r="V848"/>
  <c r="AG848"/>
  <c r="BO655"/>
  <c r="AC850"/>
  <c r="N850"/>
  <c r="V850"/>
  <c r="G850"/>
  <c r="AG850"/>
  <c r="BO659"/>
  <c r="AC854"/>
  <c r="N854"/>
  <c r="V854"/>
  <c r="G854"/>
  <c r="AG854"/>
  <c r="Z854"/>
  <c r="BO661"/>
  <c r="G856"/>
  <c r="AC856"/>
  <c r="S856"/>
  <c r="N856"/>
  <c r="V856"/>
  <c r="AG856"/>
  <c r="Z856"/>
  <c r="BO663"/>
  <c r="AC858"/>
  <c r="S858"/>
  <c r="N858"/>
  <c r="V858"/>
  <c r="G858"/>
  <c r="AG858"/>
  <c r="Z858"/>
  <c r="BO669"/>
  <c r="G864"/>
  <c r="AC864"/>
  <c r="S864"/>
  <c r="N864"/>
  <c r="V864"/>
  <c r="AG864"/>
  <c r="Z864"/>
  <c r="AC870"/>
  <c r="S870"/>
  <c r="N870"/>
  <c r="V870"/>
  <c r="G870"/>
  <c r="AG870"/>
  <c r="Z870"/>
  <c r="BO679"/>
  <c r="AC874"/>
  <c r="S874"/>
  <c r="N874"/>
  <c r="V874"/>
  <c r="G874"/>
  <c r="AG874"/>
  <c r="Z874"/>
  <c r="AC878"/>
  <c r="N878"/>
  <c r="V878"/>
  <c r="G878"/>
  <c r="S878"/>
  <c r="AG878"/>
  <c r="Z878"/>
  <c r="AC882"/>
  <c r="N882"/>
  <c r="V882"/>
  <c r="G882"/>
  <c r="AG882"/>
  <c r="BO691"/>
  <c r="AC886"/>
  <c r="N886"/>
  <c r="V886"/>
  <c r="G886"/>
  <c r="AG886"/>
  <c r="Z886"/>
  <c r="BO693"/>
  <c r="G888"/>
  <c r="AC888"/>
  <c r="S888"/>
  <c r="N888"/>
  <c r="V888"/>
  <c r="AG888"/>
  <c r="BO697"/>
  <c r="G892"/>
  <c r="S892"/>
  <c r="AC892"/>
  <c r="N892"/>
  <c r="V892"/>
  <c r="AG892"/>
  <c r="BO705"/>
  <c r="G900"/>
  <c r="AC900"/>
  <c r="N900"/>
  <c r="AG900"/>
  <c r="BO711"/>
  <c r="AC906"/>
  <c r="N906"/>
  <c r="V906"/>
  <c r="G906"/>
  <c r="AG906"/>
  <c r="Z906"/>
  <c r="BO715"/>
  <c r="AC910"/>
  <c r="G910"/>
  <c r="AG910"/>
  <c r="BO590"/>
  <c r="G785"/>
  <c r="Z785"/>
  <c r="V785"/>
  <c r="AG785"/>
  <c r="N785"/>
  <c r="BO596"/>
  <c r="G791"/>
  <c r="AC791"/>
  <c r="N791"/>
  <c r="V791"/>
  <c r="Z791"/>
  <c r="AG791"/>
  <c r="BO598"/>
  <c r="AG793"/>
  <c r="G793"/>
  <c r="AC793"/>
  <c r="V793"/>
  <c r="N793"/>
  <c r="BO612"/>
  <c r="S807"/>
  <c r="AC807"/>
  <c r="AG807"/>
  <c r="Z807"/>
  <c r="N807"/>
  <c r="V807"/>
  <c r="BO618"/>
  <c r="G813"/>
  <c r="AG813"/>
  <c r="AC813"/>
  <c r="N813"/>
  <c r="V813"/>
  <c r="BO626"/>
  <c r="G821"/>
  <c r="AG821"/>
  <c r="AC821"/>
  <c r="N821"/>
  <c r="V821"/>
  <c r="Z821"/>
  <c r="BO638"/>
  <c r="S833"/>
  <c r="G833"/>
  <c r="AG833"/>
  <c r="AC833"/>
  <c r="N833"/>
  <c r="V833"/>
  <c r="Z833"/>
  <c r="BO640"/>
  <c r="AC835"/>
  <c r="G835"/>
  <c r="AG835"/>
  <c r="N835"/>
  <c r="V835"/>
  <c r="BO642"/>
  <c r="G837"/>
  <c r="AG837"/>
  <c r="S837"/>
  <c r="AC837"/>
  <c r="Z837"/>
  <c r="N837"/>
  <c r="V837"/>
  <c r="G839"/>
  <c r="AG839"/>
  <c r="Z839"/>
  <c r="V839"/>
  <c r="BO652"/>
  <c r="AC847"/>
  <c r="S847"/>
  <c r="G847"/>
  <c r="AG847"/>
  <c r="Z847"/>
  <c r="N847"/>
  <c r="V847"/>
  <c r="BO656"/>
  <c r="AC851"/>
  <c r="G851"/>
  <c r="AG851"/>
  <c r="Z851"/>
  <c r="N851"/>
  <c r="V851"/>
  <c r="BO658"/>
  <c r="G853"/>
  <c r="AG853"/>
  <c r="AC853"/>
  <c r="V853"/>
  <c r="Z853"/>
  <c r="N853"/>
  <c r="AC855"/>
  <c r="S855"/>
  <c r="G855"/>
  <c r="AG855"/>
  <c r="Z855"/>
  <c r="N855"/>
  <c r="BO664"/>
  <c r="AC859"/>
  <c r="Z859"/>
  <c r="G859"/>
  <c r="AG859"/>
  <c r="V859"/>
  <c r="N859"/>
  <c r="G861"/>
  <c r="AG861"/>
  <c r="AC861"/>
  <c r="N861"/>
  <c r="BO670"/>
  <c r="G865"/>
  <c r="AG865"/>
  <c r="S865"/>
  <c r="AC865"/>
  <c r="N865"/>
  <c r="V865"/>
  <c r="BO672"/>
  <c r="AC867"/>
  <c r="Z867"/>
  <c r="G867"/>
  <c r="AG867"/>
  <c r="N867"/>
  <c r="V867"/>
  <c r="BO674"/>
  <c r="G869"/>
  <c r="AG869"/>
  <c r="AC869"/>
  <c r="N869"/>
  <c r="V869"/>
  <c r="BO676"/>
  <c r="AC871"/>
  <c r="G871"/>
  <c r="AG871"/>
  <c r="Z871"/>
  <c r="N871"/>
  <c r="V871"/>
  <c r="BO680"/>
  <c r="AC875"/>
  <c r="G875"/>
  <c r="AG875"/>
  <c r="N875"/>
  <c r="V875"/>
  <c r="BO684"/>
  <c r="AC879"/>
  <c r="S879"/>
  <c r="G879"/>
  <c r="AG879"/>
  <c r="V879"/>
  <c r="N879"/>
  <c r="BO688"/>
  <c r="S883"/>
  <c r="AC883"/>
  <c r="Z883"/>
  <c r="G883"/>
  <c r="AG883"/>
  <c r="N883"/>
  <c r="V883"/>
  <c r="BO692"/>
  <c r="AC887"/>
  <c r="AG887"/>
  <c r="G887"/>
  <c r="N887"/>
  <c r="V887"/>
  <c r="BO694"/>
  <c r="G889"/>
  <c r="S889"/>
  <c r="AC889"/>
  <c r="AG889"/>
  <c r="Z889"/>
  <c r="N889"/>
  <c r="V889"/>
  <c r="BO700"/>
  <c r="AG895"/>
  <c r="Z895"/>
  <c r="S895"/>
  <c r="G895"/>
  <c r="AC895"/>
  <c r="N895"/>
  <c r="V895"/>
  <c r="BO706"/>
  <c r="G901"/>
  <c r="AC901"/>
  <c r="Z901"/>
  <c r="AG901"/>
  <c r="V901"/>
  <c r="N901"/>
  <c r="BO712"/>
  <c r="AG907"/>
  <c r="Z907"/>
  <c r="G907"/>
  <c r="AC907"/>
  <c r="N907"/>
  <c r="V907"/>
  <c r="G909"/>
  <c r="AC909"/>
  <c r="S909"/>
  <c r="AG909"/>
  <c r="Z909"/>
  <c r="V909"/>
  <c r="N909"/>
  <c r="BO716"/>
  <c r="AG911"/>
  <c r="G911"/>
  <c r="AC911"/>
  <c r="N911"/>
  <c r="BO720"/>
  <c r="AG915"/>
  <c r="G915"/>
  <c r="AC915"/>
  <c r="Z915"/>
  <c r="N915"/>
  <c r="V915"/>
  <c r="BO605"/>
  <c r="N800"/>
  <c r="G800"/>
  <c r="AC800"/>
  <c r="V800"/>
  <c r="AG800"/>
  <c r="Z800"/>
  <c r="BO617"/>
  <c r="G812"/>
  <c r="N812"/>
  <c r="AC812"/>
  <c r="V812"/>
  <c r="AG812"/>
  <c r="BO621"/>
  <c r="G816"/>
  <c r="AC816"/>
  <c r="N816"/>
  <c r="V816"/>
  <c r="AG816"/>
  <c r="AC818"/>
  <c r="V818"/>
  <c r="G818"/>
  <c r="S818"/>
  <c r="Z818"/>
  <c r="AG818"/>
  <c r="BO631"/>
  <c r="AC826"/>
  <c r="V826"/>
  <c r="G826"/>
  <c r="S826"/>
  <c r="N826"/>
  <c r="AG826"/>
  <c r="Z826"/>
  <c r="BO635"/>
  <c r="AC830"/>
  <c r="V830"/>
  <c r="G830"/>
  <c r="S830"/>
  <c r="N830"/>
  <c r="AG830"/>
  <c r="BO639"/>
  <c r="S834"/>
  <c r="AC834"/>
  <c r="V834"/>
  <c r="G834"/>
  <c r="N834"/>
  <c r="AG834"/>
  <c r="Z834"/>
  <c r="BO643"/>
  <c r="AC838"/>
  <c r="V838"/>
  <c r="G838"/>
  <c r="N838"/>
  <c r="AG838"/>
  <c r="Z838"/>
  <c r="BO645"/>
  <c r="G840"/>
  <c r="N840"/>
  <c r="S840"/>
  <c r="V840"/>
  <c r="AG840"/>
  <c r="Z840"/>
  <c r="BO651"/>
  <c r="AC846"/>
  <c r="V846"/>
  <c r="G846"/>
  <c r="S846"/>
  <c r="N846"/>
  <c r="AG846"/>
  <c r="Z846"/>
  <c r="BO657"/>
  <c r="G852"/>
  <c r="S852"/>
  <c r="AC852"/>
  <c r="N852"/>
  <c r="V852"/>
  <c r="AG852"/>
  <c r="Z852"/>
  <c r="BO665"/>
  <c r="G860"/>
  <c r="AC860"/>
  <c r="N860"/>
  <c r="V860"/>
  <c r="AG860"/>
  <c r="BO667"/>
  <c r="AC862"/>
  <c r="N862"/>
  <c r="V862"/>
  <c r="G862"/>
  <c r="AG862"/>
  <c r="BO671"/>
  <c r="AC866"/>
  <c r="S866"/>
  <c r="N866"/>
  <c r="V866"/>
  <c r="G866"/>
  <c r="AG866"/>
  <c r="Z866"/>
  <c r="BO673"/>
  <c r="G868"/>
  <c r="AC868"/>
  <c r="S868"/>
  <c r="N868"/>
  <c r="V868"/>
  <c r="AG868"/>
  <c r="Z868"/>
  <c r="BO677"/>
  <c r="G872"/>
  <c r="AC872"/>
  <c r="S872"/>
  <c r="N872"/>
  <c r="V872"/>
  <c r="AG872"/>
  <c r="Z872"/>
  <c r="BO681"/>
  <c r="G876"/>
  <c r="AC876"/>
  <c r="N876"/>
  <c r="V876"/>
  <c r="AG876"/>
  <c r="BO685"/>
  <c r="G880"/>
  <c r="AC880"/>
  <c r="N880"/>
  <c r="V880"/>
  <c r="AG880"/>
  <c r="BO689"/>
  <c r="G884"/>
  <c r="S884"/>
  <c r="AC884"/>
  <c r="N884"/>
  <c r="V884"/>
  <c r="AG884"/>
  <c r="Z884"/>
  <c r="BO695"/>
  <c r="AC890"/>
  <c r="N890"/>
  <c r="V890"/>
  <c r="G890"/>
  <c r="AG890"/>
  <c r="Z890"/>
  <c r="BO699"/>
  <c r="AC894"/>
  <c r="N894"/>
  <c r="V894"/>
  <c r="G894"/>
  <c r="AG894"/>
  <c r="Z894"/>
  <c r="BO701"/>
  <c r="G896"/>
  <c r="AC896"/>
  <c r="N896"/>
  <c r="V896"/>
  <c r="AG896"/>
  <c r="BO703"/>
  <c r="AC898"/>
  <c r="N898"/>
  <c r="G898"/>
  <c r="AG898"/>
  <c r="BO707"/>
  <c r="AC902"/>
  <c r="N902"/>
  <c r="V902"/>
  <c r="G902"/>
  <c r="AG902"/>
  <c r="Z902"/>
  <c r="G904"/>
  <c r="AC904"/>
  <c r="N904"/>
  <c r="V904"/>
  <c r="AG904"/>
  <c r="Z904"/>
  <c r="BO713"/>
  <c r="G908"/>
  <c r="AC908"/>
  <c r="S908"/>
  <c r="N908"/>
  <c r="V908"/>
  <c r="AG908"/>
  <c r="Z908"/>
  <c r="BO717"/>
  <c r="G912"/>
  <c r="N912"/>
  <c r="AC912"/>
  <c r="AG912"/>
  <c r="BO719"/>
  <c r="AC914"/>
  <c r="S914"/>
  <c r="V914"/>
  <c r="G914"/>
  <c r="N914"/>
  <c r="AG914"/>
  <c r="Z914"/>
  <c r="BO593"/>
  <c r="G788"/>
  <c r="AC788"/>
  <c r="AG788"/>
  <c r="N788"/>
  <c r="V788"/>
  <c r="BO594"/>
  <c r="S789"/>
  <c r="AG789"/>
  <c r="G789"/>
  <c r="AC789"/>
  <c r="N789"/>
  <c r="V789"/>
  <c r="Z789"/>
  <c r="BO600"/>
  <c r="G795"/>
  <c r="AC795"/>
  <c r="AG795"/>
  <c r="V795"/>
  <c r="BO602"/>
  <c r="S797"/>
  <c r="AG797"/>
  <c r="G797"/>
  <c r="AC797"/>
  <c r="N797"/>
  <c r="V797"/>
  <c r="Z797"/>
  <c r="BO604"/>
  <c r="G799"/>
  <c r="AC799"/>
  <c r="S799"/>
  <c r="AG799"/>
  <c r="Z799"/>
  <c r="N799"/>
  <c r="V799"/>
  <c r="BO606"/>
  <c r="S801"/>
  <c r="AG801"/>
  <c r="G801"/>
  <c r="AC801"/>
  <c r="N801"/>
  <c r="V801"/>
  <c r="BO608"/>
  <c r="G803"/>
  <c r="AC803"/>
  <c r="AG803"/>
  <c r="Z803"/>
  <c r="N803"/>
  <c r="V803"/>
  <c r="BO610"/>
  <c r="AG805"/>
  <c r="S805"/>
  <c r="G805"/>
  <c r="AC805"/>
  <c r="N805"/>
  <c r="V805"/>
  <c r="BO614"/>
  <c r="AG809"/>
  <c r="AC809"/>
  <c r="N809"/>
  <c r="V809"/>
  <c r="Z809"/>
  <c r="BO616"/>
  <c r="AC811"/>
  <c r="AG811"/>
  <c r="N811"/>
  <c r="V811"/>
  <c r="BO620"/>
  <c r="AC815"/>
  <c r="S815"/>
  <c r="G815"/>
  <c r="AG815"/>
  <c r="Z815"/>
  <c r="N815"/>
  <c r="V815"/>
  <c r="BO622"/>
  <c r="S817"/>
  <c r="G817"/>
  <c r="AG817"/>
  <c r="AC817"/>
  <c r="Z817"/>
  <c r="N817"/>
  <c r="V817"/>
  <c r="AC819"/>
  <c r="G819"/>
  <c r="AG819"/>
  <c r="Z819"/>
  <c r="N819"/>
  <c r="V819"/>
  <c r="BO628"/>
  <c r="AC823"/>
  <c r="G823"/>
  <c r="AG823"/>
  <c r="Z823"/>
  <c r="N823"/>
  <c r="V823"/>
  <c r="BO630"/>
  <c r="G825"/>
  <c r="AG825"/>
  <c r="S825"/>
  <c r="AC825"/>
  <c r="Z825"/>
  <c r="N825"/>
  <c r="V825"/>
  <c r="BO632"/>
  <c r="AC827"/>
  <c r="G827"/>
  <c r="AG827"/>
  <c r="N827"/>
  <c r="V827"/>
  <c r="BO634"/>
  <c r="G829"/>
  <c r="AG829"/>
  <c r="AC829"/>
  <c r="N829"/>
  <c r="V829"/>
  <c r="AC831"/>
  <c r="G831"/>
  <c r="AG831"/>
  <c r="Z831"/>
  <c r="N831"/>
  <c r="V831"/>
  <c r="BO646"/>
  <c r="S841"/>
  <c r="G841"/>
  <c r="AG841"/>
  <c r="Z841"/>
  <c r="V841"/>
  <c r="N841"/>
  <c r="BO648"/>
  <c r="AC843"/>
  <c r="S843"/>
  <c r="G843"/>
  <c r="AG843"/>
  <c r="N843"/>
  <c r="Z843"/>
  <c r="V843"/>
  <c r="BO650"/>
  <c r="S845"/>
  <c r="G845"/>
  <c r="AG845"/>
  <c r="AC845"/>
  <c r="Z845"/>
  <c r="V845"/>
  <c r="N845"/>
  <c r="BO654"/>
  <c r="S849"/>
  <c r="G849"/>
  <c r="AG849"/>
  <c r="AC849"/>
  <c r="V849"/>
  <c r="N849"/>
  <c r="S857"/>
  <c r="G857"/>
  <c r="AG857"/>
  <c r="AC857"/>
  <c r="V857"/>
  <c r="AC863"/>
  <c r="G863"/>
  <c r="AG863"/>
  <c r="Z863"/>
  <c r="N863"/>
  <c r="V863"/>
  <c r="BO678"/>
  <c r="S873"/>
  <c r="G873"/>
  <c r="AG873"/>
  <c r="Z873"/>
  <c r="AC873"/>
  <c r="N873"/>
  <c r="V873"/>
  <c r="G877"/>
  <c r="AG877"/>
  <c r="AC877"/>
  <c r="Z877"/>
  <c r="N877"/>
  <c r="BO686"/>
  <c r="G881"/>
  <c r="AG881"/>
  <c r="AC881"/>
  <c r="V881"/>
  <c r="G885"/>
  <c r="AC885"/>
  <c r="N885"/>
  <c r="V885"/>
  <c r="BO696"/>
  <c r="AC891"/>
  <c r="AG891"/>
  <c r="G891"/>
  <c r="N891"/>
  <c r="V891"/>
  <c r="S893"/>
  <c r="G893"/>
  <c r="AG893"/>
  <c r="N893"/>
  <c r="V893"/>
  <c r="BO702"/>
  <c r="S897"/>
  <c r="G897"/>
  <c r="AC897"/>
  <c r="AG897"/>
  <c r="Z897"/>
  <c r="N897"/>
  <c r="V897"/>
  <c r="BO704"/>
  <c r="AG899"/>
  <c r="S899"/>
  <c r="G899"/>
  <c r="AC899"/>
  <c r="N899"/>
  <c r="BO708"/>
  <c r="S903"/>
  <c r="AG903"/>
  <c r="G903"/>
  <c r="AC903"/>
  <c r="N903"/>
  <c r="V903"/>
  <c r="G905"/>
  <c r="AC905"/>
  <c r="AG905"/>
  <c r="Z905"/>
  <c r="V905"/>
  <c r="N905"/>
  <c r="BO718"/>
  <c r="G913"/>
  <c r="AC913"/>
  <c r="Z913"/>
  <c r="AG913"/>
  <c r="N913"/>
  <c r="V913"/>
  <c r="BD979"/>
  <c r="BD1169" s="1"/>
  <c r="I979"/>
  <c r="I1169" s="1"/>
  <c r="BG979"/>
  <c r="BG1172" s="1"/>
  <c r="BC979"/>
  <c r="BC1052" s="1"/>
  <c r="L979"/>
  <c r="L1164" s="1"/>
  <c r="BB979"/>
  <c r="BB1172" s="1"/>
  <c r="AE979"/>
  <c r="AE1172" s="1"/>
  <c r="AA979"/>
  <c r="AA1172" s="1"/>
  <c r="W979"/>
  <c r="W1172" s="1"/>
  <c r="K979"/>
  <c r="K1170" s="1"/>
  <c r="BI979"/>
  <c r="BI1171" s="1"/>
  <c r="BE979"/>
  <c r="BE1171" s="1"/>
  <c r="AH979"/>
  <c r="AH1171" s="1"/>
  <c r="R979"/>
  <c r="R1171" s="1"/>
  <c r="F979"/>
  <c r="F1171" s="1"/>
  <c r="N818"/>
  <c r="BO623"/>
  <c r="AF904"/>
  <c r="BO709"/>
  <c r="AD819"/>
  <c r="BO624"/>
  <c r="S831"/>
  <c r="BO636"/>
  <c r="N857"/>
  <c r="BO662"/>
  <c r="S863"/>
  <c r="BO668"/>
  <c r="V877"/>
  <c r="BO682"/>
  <c r="AG885"/>
  <c r="BO690"/>
  <c r="AC893"/>
  <c r="BO698"/>
  <c r="O905"/>
  <c r="BO710"/>
  <c r="N923"/>
  <c r="BO728"/>
  <c r="S925"/>
  <c r="BO730"/>
  <c r="S949"/>
  <c r="BO754"/>
  <c r="S951"/>
  <c r="BO756"/>
  <c r="N963"/>
  <c r="BO768"/>
  <c r="AG969"/>
  <c r="BO774"/>
  <c r="BH979"/>
  <c r="BH1172" s="1"/>
  <c r="E979"/>
  <c r="E1051" s="1"/>
  <c r="AB979"/>
  <c r="AB1086" s="1"/>
  <c r="P979"/>
  <c r="P1099" s="1"/>
  <c r="AF786"/>
  <c r="BO591"/>
  <c r="AF798"/>
  <c r="BO603"/>
  <c r="S802"/>
  <c r="BO607"/>
  <c r="X804"/>
  <c r="X977" s="1"/>
  <c r="X978" s="1"/>
  <c r="BO609"/>
  <c r="J814"/>
  <c r="BO619"/>
  <c r="H836"/>
  <c r="BO641"/>
  <c r="H842"/>
  <c r="BO647"/>
  <c r="N848"/>
  <c r="BO653"/>
  <c r="H870"/>
  <c r="BO675"/>
  <c r="H878"/>
  <c r="BO683"/>
  <c r="J882"/>
  <c r="BO687"/>
  <c r="N922"/>
  <c r="BO727"/>
  <c r="N926"/>
  <c r="BO731"/>
  <c r="N930"/>
  <c r="BO735"/>
  <c r="N932"/>
  <c r="BO737"/>
  <c r="N946"/>
  <c r="BO751"/>
  <c r="N839"/>
  <c r="BO644"/>
  <c r="V855"/>
  <c r="BO660"/>
  <c r="V861"/>
  <c r="BO666"/>
  <c r="J909"/>
  <c r="BO714"/>
  <c r="N941"/>
  <c r="BO746"/>
  <c r="N943"/>
  <c r="BO748"/>
  <c r="S955"/>
  <c r="BO760"/>
  <c r="O965"/>
  <c r="BO770"/>
  <c r="O975"/>
  <c r="BO780"/>
  <c r="BJ782"/>
  <c r="AD976"/>
  <c r="V976"/>
  <c r="N976"/>
  <c r="BO781"/>
  <c r="BL781"/>
  <c r="BL591"/>
  <c r="BL590"/>
  <c r="BL592"/>
  <c r="BL594"/>
  <c r="BL593"/>
  <c r="BL595"/>
  <c r="BL596"/>
  <c r="BL597"/>
  <c r="BL598"/>
  <c r="BL599"/>
  <c r="BL600"/>
  <c r="BL601"/>
  <c r="BL602"/>
  <c r="BL603"/>
  <c r="BL604"/>
  <c r="BL605"/>
  <c r="BL607"/>
  <c r="BL606"/>
  <c r="BL609"/>
  <c r="BL608"/>
  <c r="BL610"/>
  <c r="BL612"/>
  <c r="BL611"/>
  <c r="BL613"/>
  <c r="BL614"/>
  <c r="BL615"/>
  <c r="BL616"/>
  <c r="BL619"/>
  <c r="BL617"/>
  <c r="BL618"/>
  <c r="BL621"/>
  <c r="BL620"/>
  <c r="BL623"/>
  <c r="BL622"/>
  <c r="BL625"/>
  <c r="BL624"/>
  <c r="BL626"/>
  <c r="BL627"/>
  <c r="BL628"/>
  <c r="BL629"/>
  <c r="BL631"/>
  <c r="BL630"/>
  <c r="BL635"/>
  <c r="BL632"/>
  <c r="BL633"/>
  <c r="BL634"/>
  <c r="BL636"/>
  <c r="BL637"/>
  <c r="BL638"/>
  <c r="BL639"/>
  <c r="BL640"/>
  <c r="BL642"/>
  <c r="BL641"/>
  <c r="BL645"/>
  <c r="BL643"/>
  <c r="BL644"/>
  <c r="BL647"/>
  <c r="BL646"/>
  <c r="BL648"/>
  <c r="BL652"/>
  <c r="BL649"/>
  <c r="BL650"/>
  <c r="BL651"/>
  <c r="BL653"/>
  <c r="BL655"/>
  <c r="BL654"/>
  <c r="BL659"/>
  <c r="BL656"/>
  <c r="BL657"/>
  <c r="BL658"/>
  <c r="BL660"/>
  <c r="BL661"/>
  <c r="BL662"/>
  <c r="BL663"/>
  <c r="BL665"/>
  <c r="BL664"/>
  <c r="BL667"/>
  <c r="BL666"/>
  <c r="BL668"/>
  <c r="BL669"/>
  <c r="BL670"/>
  <c r="BL675"/>
  <c r="BL671"/>
  <c r="BL672"/>
  <c r="BL673"/>
  <c r="BL674"/>
  <c r="BL677"/>
  <c r="BL676"/>
  <c r="BL678"/>
  <c r="BL679"/>
  <c r="BL681"/>
  <c r="BL682"/>
  <c r="BL680"/>
  <c r="BL683"/>
  <c r="BL684"/>
  <c r="BL685"/>
  <c r="BL689"/>
  <c r="BL686"/>
  <c r="BL688"/>
  <c r="BL687"/>
  <c r="BL691"/>
  <c r="BL690"/>
  <c r="BL693"/>
  <c r="BL692"/>
  <c r="BL694"/>
  <c r="BL695"/>
  <c r="BL696"/>
  <c r="BL697"/>
  <c r="BL698"/>
  <c r="BL702"/>
  <c r="BL700"/>
  <c r="BL699"/>
  <c r="BL701"/>
  <c r="BL703"/>
  <c r="BL704"/>
  <c r="BL705"/>
  <c r="BL706"/>
  <c r="BL707"/>
  <c r="BL709"/>
  <c r="BL708"/>
  <c r="BL710"/>
  <c r="BL713"/>
  <c r="BL712"/>
  <c r="BL711"/>
  <c r="BL714"/>
  <c r="BL715"/>
  <c r="BL716"/>
  <c r="BL717"/>
  <c r="BL718"/>
  <c r="BL719"/>
  <c r="BL720"/>
  <c r="BL721"/>
  <c r="BL722"/>
  <c r="BL723"/>
  <c r="BL724"/>
  <c r="BL725"/>
  <c r="BL727"/>
  <c r="BL726"/>
  <c r="BL728"/>
  <c r="BL730"/>
  <c r="BL729"/>
  <c r="BL731"/>
  <c r="BL732"/>
  <c r="BL733"/>
  <c r="BL735"/>
  <c r="BL734"/>
  <c r="BL736"/>
  <c r="BL739"/>
  <c r="BL737"/>
  <c r="BL738"/>
  <c r="BL741"/>
  <c r="BL740"/>
  <c r="BL742"/>
  <c r="BL743"/>
  <c r="BL744"/>
  <c r="BL745"/>
  <c r="BL747"/>
  <c r="BL746"/>
  <c r="BL749"/>
  <c r="BL748"/>
  <c r="BL750"/>
  <c r="BL752"/>
  <c r="BL751"/>
  <c r="BL753"/>
  <c r="BL754"/>
  <c r="BL755"/>
  <c r="BL756"/>
  <c r="BL757"/>
  <c r="BL758"/>
  <c r="BL759"/>
  <c r="BL760"/>
  <c r="BL761"/>
  <c r="BL763"/>
  <c r="BL762"/>
  <c r="BL764"/>
  <c r="BL765"/>
  <c r="BL766"/>
  <c r="BL769"/>
  <c r="BL767"/>
  <c r="BL768"/>
  <c r="BL770"/>
  <c r="BL771"/>
  <c r="BL774"/>
  <c r="BL775"/>
  <c r="BL772"/>
  <c r="BL776"/>
  <c r="BL778"/>
  <c r="BL773"/>
  <c r="BL779"/>
  <c r="BL780"/>
  <c r="BL777"/>
  <c r="P47" i="9" l="1"/>
  <c r="Q47" s="1"/>
  <c r="Z47" s="1"/>
  <c r="P45"/>
  <c r="Q45" s="1"/>
  <c r="Z45" s="1"/>
  <c r="AW979" i="7"/>
  <c r="AW1172" s="1"/>
  <c r="E48" i="9"/>
  <c r="AU1174" i="7"/>
  <c r="D46" i="9" s="1"/>
  <c r="AP1174" i="7"/>
  <c r="AR1174"/>
  <c r="AX1174"/>
  <c r="D49" i="9" s="1"/>
  <c r="AS1174" i="7"/>
  <c r="D44" i="9" s="1"/>
  <c r="AW1170" i="7"/>
  <c r="AW1166"/>
  <c r="AW1162"/>
  <c r="AW1158"/>
  <c r="AW1154"/>
  <c r="AW1150"/>
  <c r="AW1146"/>
  <c r="AW1142"/>
  <c r="AW1138"/>
  <c r="AW1134"/>
  <c r="AW1130"/>
  <c r="AW1126"/>
  <c r="AW1122"/>
  <c r="AW1118"/>
  <c r="AW1114"/>
  <c r="AW1110"/>
  <c r="AW1106"/>
  <c r="AW1102"/>
  <c r="AW1098"/>
  <c r="AW1094"/>
  <c r="AW1090"/>
  <c r="AW1086"/>
  <c r="AW1082"/>
  <c r="AW1078"/>
  <c r="AW1074"/>
  <c r="AW1070"/>
  <c r="AW1066"/>
  <c r="AW1062"/>
  <c r="AW1058"/>
  <c r="AW1054"/>
  <c r="AW1050"/>
  <c r="AW1046"/>
  <c r="AW1042"/>
  <c r="AW1038"/>
  <c r="AW1034"/>
  <c r="AW1030"/>
  <c r="AW1026"/>
  <c r="AW1022"/>
  <c r="AW1018"/>
  <c r="AW1014"/>
  <c r="AW1010"/>
  <c r="AW1006"/>
  <c r="AW1002"/>
  <c r="AW998"/>
  <c r="AW994"/>
  <c r="AW990"/>
  <c r="AW986"/>
  <c r="AW982"/>
  <c r="AW1171"/>
  <c r="AW1167"/>
  <c r="AW1163"/>
  <c r="AW1159"/>
  <c r="AW1155"/>
  <c r="AW1151"/>
  <c r="AW1147"/>
  <c r="AW1143"/>
  <c r="AW1139"/>
  <c r="AW1135"/>
  <c r="AW1131"/>
  <c r="AW1127"/>
  <c r="AW1123"/>
  <c r="AW1119"/>
  <c r="AW1115"/>
  <c r="AW1111"/>
  <c r="AW1107"/>
  <c r="AW1103"/>
  <c r="AW1099"/>
  <c r="AW1095"/>
  <c r="AW1091"/>
  <c r="AW1087"/>
  <c r="AW1083"/>
  <c r="AW1079"/>
  <c r="AW1075"/>
  <c r="AW1071"/>
  <c r="AW1067"/>
  <c r="AW1063"/>
  <c r="AW1059"/>
  <c r="AW1055"/>
  <c r="AW1051"/>
  <c r="AW1047"/>
  <c r="AW1043"/>
  <c r="AW1039"/>
  <c r="AW1035"/>
  <c r="AW1031"/>
  <c r="AW1027"/>
  <c r="AW1023"/>
  <c r="AW1019"/>
  <c r="AW1015"/>
  <c r="AW1011"/>
  <c r="AW1007"/>
  <c r="AW1003"/>
  <c r="AW999"/>
  <c r="AW995"/>
  <c r="AW991"/>
  <c r="AW987"/>
  <c r="AW983"/>
  <c r="I1151"/>
  <c r="BG1160"/>
  <c r="AL1173"/>
  <c r="AL1171"/>
  <c r="AL1169"/>
  <c r="AL1167"/>
  <c r="AL1165"/>
  <c r="AL1163"/>
  <c r="AL1161"/>
  <c r="AL1159"/>
  <c r="AL1157"/>
  <c r="AL1155"/>
  <c r="AL1153"/>
  <c r="AL1151"/>
  <c r="AL1149"/>
  <c r="AL1147"/>
  <c r="AL1145"/>
  <c r="AL1143"/>
  <c r="AL1141"/>
  <c r="AL1139"/>
  <c r="AL1137"/>
  <c r="AL1135"/>
  <c r="AL1133"/>
  <c r="AL1131"/>
  <c r="AL1129"/>
  <c r="AL1127"/>
  <c r="AL1125"/>
  <c r="AL1123"/>
  <c r="AL1121"/>
  <c r="AL1172"/>
  <c r="AL1170"/>
  <c r="AL1168"/>
  <c r="AL1166"/>
  <c r="AL1164"/>
  <c r="AL1162"/>
  <c r="AL1160"/>
  <c r="AL1158"/>
  <c r="AL1156"/>
  <c r="AL1154"/>
  <c r="AL1152"/>
  <c r="AL1150"/>
  <c r="AL1148"/>
  <c r="AL1146"/>
  <c r="AL1144"/>
  <c r="AL1142"/>
  <c r="AL1140"/>
  <c r="AL1138"/>
  <c r="AL1136"/>
  <c r="AL1134"/>
  <c r="AL1132"/>
  <c r="AL1130"/>
  <c r="AL1128"/>
  <c r="AL1126"/>
  <c r="AL1124"/>
  <c r="AL1122"/>
  <c r="AL1120"/>
  <c r="AL1118"/>
  <c r="AL1117"/>
  <c r="AL1116"/>
  <c r="AL1114"/>
  <c r="AL1112"/>
  <c r="AL1110"/>
  <c r="AL1108"/>
  <c r="AL1106"/>
  <c r="AL1104"/>
  <c r="AL1102"/>
  <c r="AL1100"/>
  <c r="AL1098"/>
  <c r="AL1096"/>
  <c r="AL1094"/>
  <c r="AL1092"/>
  <c r="AL1090"/>
  <c r="AL1088"/>
  <c r="AL1086"/>
  <c r="AL1084"/>
  <c r="AL1082"/>
  <c r="AL1080"/>
  <c r="AL1078"/>
  <c r="AL1076"/>
  <c r="AL1074"/>
  <c r="AL1072"/>
  <c r="AL1070"/>
  <c r="AL1068"/>
  <c r="AL1066"/>
  <c r="AL1064"/>
  <c r="AL1062"/>
  <c r="AL1119"/>
  <c r="AL1115"/>
  <c r="AL1113"/>
  <c r="AL1111"/>
  <c r="AL1109"/>
  <c r="AL1107"/>
  <c r="AL1105"/>
  <c r="AL1103"/>
  <c r="AL1101"/>
  <c r="AL1099"/>
  <c r="AL1097"/>
  <c r="AL1095"/>
  <c r="AL1093"/>
  <c r="AL1091"/>
  <c r="AL1089"/>
  <c r="AL1087"/>
  <c r="AL1085"/>
  <c r="AL1083"/>
  <c r="AL1081"/>
  <c r="AL1079"/>
  <c r="AL1077"/>
  <c r="AL1075"/>
  <c r="AL1073"/>
  <c r="AL1071"/>
  <c r="AL1069"/>
  <c r="AL1067"/>
  <c r="AL1065"/>
  <c r="AL1063"/>
  <c r="AL1061"/>
  <c r="AL1059"/>
  <c r="AL1057"/>
  <c r="AL1055"/>
  <c r="AL1053"/>
  <c r="AL1051"/>
  <c r="AL1049"/>
  <c r="AL1047"/>
  <c r="AL1045"/>
  <c r="AL1043"/>
  <c r="AL1041"/>
  <c r="AL1039"/>
  <c r="AL1037"/>
  <c r="AL1035"/>
  <c r="AL1033"/>
  <c r="AL1031"/>
  <c r="AL1029"/>
  <c r="AL1027"/>
  <c r="AL1025"/>
  <c r="AL1023"/>
  <c r="AL1021"/>
  <c r="AL1019"/>
  <c r="AL1017"/>
  <c r="AL1015"/>
  <c r="AL1013"/>
  <c r="AL1011"/>
  <c r="AL1009"/>
  <c r="AL1007"/>
  <c r="AL1005"/>
  <c r="AL1003"/>
  <c r="AL1001"/>
  <c r="AL999"/>
  <c r="AL997"/>
  <c r="AL995"/>
  <c r="AL993"/>
  <c r="AL991"/>
  <c r="AL989"/>
  <c r="AL987"/>
  <c r="AL985"/>
  <c r="AL983"/>
  <c r="AL1060"/>
  <c r="AL1058"/>
  <c r="AL1056"/>
  <c r="AL1054"/>
  <c r="AL1052"/>
  <c r="AL1050"/>
  <c r="AL1048"/>
  <c r="AL1046"/>
  <c r="AL1044"/>
  <c r="AL1042"/>
  <c r="AL1040"/>
  <c r="AL1038"/>
  <c r="AL1036"/>
  <c r="AL1034"/>
  <c r="AL1032"/>
  <c r="AL1030"/>
  <c r="AL1028"/>
  <c r="AL1026"/>
  <c r="AL1024"/>
  <c r="AL1022"/>
  <c r="AL1020"/>
  <c r="AL1018"/>
  <c r="AL1016"/>
  <c r="AL1014"/>
  <c r="AL1012"/>
  <c r="AL1010"/>
  <c r="AL1008"/>
  <c r="AL1006"/>
  <c r="AL1004"/>
  <c r="AL1002"/>
  <c r="AL1000"/>
  <c r="AL998"/>
  <c r="AL996"/>
  <c r="AL994"/>
  <c r="AL992"/>
  <c r="AL990"/>
  <c r="AL988"/>
  <c r="AL986"/>
  <c r="AL984"/>
  <c r="AL982"/>
  <c r="AN979"/>
  <c r="E39" i="9"/>
  <c r="AZ1173" i="7"/>
  <c r="AZ1171"/>
  <c r="AZ1169"/>
  <c r="AZ1167"/>
  <c r="AZ1165"/>
  <c r="AZ1163"/>
  <c r="AZ1161"/>
  <c r="AZ1159"/>
  <c r="AZ1157"/>
  <c r="AZ1155"/>
  <c r="AZ1153"/>
  <c r="AZ1151"/>
  <c r="AZ1149"/>
  <c r="AZ1147"/>
  <c r="AZ1145"/>
  <c r="AZ1143"/>
  <c r="AZ1141"/>
  <c r="AZ1139"/>
  <c r="AZ1137"/>
  <c r="AZ1135"/>
  <c r="AZ1133"/>
  <c r="AZ1131"/>
  <c r="AZ1129"/>
  <c r="AZ1127"/>
  <c r="AZ1125"/>
  <c r="AZ1123"/>
  <c r="AZ1121"/>
  <c r="AZ1119"/>
  <c r="AZ1172"/>
  <c r="AZ1170"/>
  <c r="AZ1168"/>
  <c r="AZ1166"/>
  <c r="AZ1164"/>
  <c r="AZ1162"/>
  <c r="AZ1160"/>
  <c r="AZ1158"/>
  <c r="AZ1156"/>
  <c r="AZ1154"/>
  <c r="AZ1152"/>
  <c r="AZ1150"/>
  <c r="AZ1148"/>
  <c r="AZ1146"/>
  <c r="AZ1144"/>
  <c r="AZ1142"/>
  <c r="AZ1140"/>
  <c r="AZ1138"/>
  <c r="AZ1136"/>
  <c r="AZ1134"/>
  <c r="AZ1132"/>
  <c r="AZ1130"/>
  <c r="AZ1128"/>
  <c r="AZ1126"/>
  <c r="AZ1124"/>
  <c r="AZ1122"/>
  <c r="AZ1120"/>
  <c r="AZ1118"/>
  <c r="AZ1117"/>
  <c r="AZ1116"/>
  <c r="AZ1114"/>
  <c r="AZ1112"/>
  <c r="AZ1110"/>
  <c r="AZ1108"/>
  <c r="AZ1106"/>
  <c r="AZ1104"/>
  <c r="AZ1102"/>
  <c r="AZ1100"/>
  <c r="AZ1098"/>
  <c r="AZ1096"/>
  <c r="AZ1094"/>
  <c r="AZ1092"/>
  <c r="AZ1090"/>
  <c r="AZ1088"/>
  <c r="AZ1086"/>
  <c r="AZ1084"/>
  <c r="AZ1082"/>
  <c r="AZ1080"/>
  <c r="AZ1078"/>
  <c r="AZ1076"/>
  <c r="AZ1074"/>
  <c r="AZ1072"/>
  <c r="AZ1070"/>
  <c r="AZ1068"/>
  <c r="AZ1066"/>
  <c r="AZ1064"/>
  <c r="AZ1062"/>
  <c r="AZ1115"/>
  <c r="AZ1113"/>
  <c r="AZ1111"/>
  <c r="AZ1109"/>
  <c r="AZ1107"/>
  <c r="AZ1105"/>
  <c r="AZ1103"/>
  <c r="AZ1101"/>
  <c r="AZ1099"/>
  <c r="AZ1097"/>
  <c r="AZ1095"/>
  <c r="AZ1093"/>
  <c r="AZ1091"/>
  <c r="AZ1089"/>
  <c r="AZ1087"/>
  <c r="AZ1085"/>
  <c r="AZ1083"/>
  <c r="AZ1081"/>
  <c r="AZ1079"/>
  <c r="AZ1077"/>
  <c r="AZ1075"/>
  <c r="AZ1073"/>
  <c r="AZ1071"/>
  <c r="AZ1069"/>
  <c r="AZ1067"/>
  <c r="AZ1065"/>
  <c r="AZ1063"/>
  <c r="AZ1061"/>
  <c r="AZ1059"/>
  <c r="AZ1057"/>
  <c r="AZ1055"/>
  <c r="AZ1053"/>
  <c r="AZ1051"/>
  <c r="AZ1049"/>
  <c r="AZ1047"/>
  <c r="AZ1045"/>
  <c r="AZ1043"/>
  <c r="AZ1041"/>
  <c r="AZ1039"/>
  <c r="AZ1037"/>
  <c r="AZ1035"/>
  <c r="AZ1033"/>
  <c r="AZ1031"/>
  <c r="AZ1029"/>
  <c r="AZ1027"/>
  <c r="AZ1025"/>
  <c r="AZ1023"/>
  <c r="AZ1021"/>
  <c r="AZ1019"/>
  <c r="AZ1017"/>
  <c r="AZ1015"/>
  <c r="AZ1013"/>
  <c r="AZ1011"/>
  <c r="AZ1009"/>
  <c r="AZ1007"/>
  <c r="AZ1005"/>
  <c r="AZ1003"/>
  <c r="AZ1001"/>
  <c r="AZ999"/>
  <c r="AZ997"/>
  <c r="AZ995"/>
  <c r="AZ993"/>
  <c r="AZ991"/>
  <c r="AZ989"/>
  <c r="AZ987"/>
  <c r="AZ985"/>
  <c r="AZ983"/>
  <c r="AZ1060"/>
  <c r="AZ1058"/>
  <c r="AZ1056"/>
  <c r="AZ1054"/>
  <c r="AZ1052"/>
  <c r="AZ1050"/>
  <c r="AZ1048"/>
  <c r="AZ1046"/>
  <c r="AZ1044"/>
  <c r="AZ1042"/>
  <c r="AZ1040"/>
  <c r="AZ1038"/>
  <c r="AZ1036"/>
  <c r="AZ1034"/>
  <c r="AZ1032"/>
  <c r="AZ1030"/>
  <c r="AZ1028"/>
  <c r="AZ1026"/>
  <c r="AZ1024"/>
  <c r="AZ1022"/>
  <c r="AZ1020"/>
  <c r="AZ1018"/>
  <c r="AZ1016"/>
  <c r="AZ1014"/>
  <c r="AZ1012"/>
  <c r="AZ1010"/>
  <c r="AZ1008"/>
  <c r="AZ1006"/>
  <c r="AZ1004"/>
  <c r="AZ1002"/>
  <c r="AZ1000"/>
  <c r="AZ998"/>
  <c r="AZ996"/>
  <c r="AZ994"/>
  <c r="AZ992"/>
  <c r="AZ990"/>
  <c r="AZ988"/>
  <c r="AZ986"/>
  <c r="AZ984"/>
  <c r="AZ982"/>
  <c r="AM1172"/>
  <c r="AM1170"/>
  <c r="AM1168"/>
  <c r="AM1166"/>
  <c r="AM1164"/>
  <c r="AM1162"/>
  <c r="AM1160"/>
  <c r="AM1158"/>
  <c r="AM1156"/>
  <c r="AM1154"/>
  <c r="AM1152"/>
  <c r="AM1150"/>
  <c r="AM1148"/>
  <c r="AM1146"/>
  <c r="AM1144"/>
  <c r="AM1142"/>
  <c r="AM1140"/>
  <c r="AM1138"/>
  <c r="AM1136"/>
  <c r="AM1134"/>
  <c r="AM1132"/>
  <c r="AM1130"/>
  <c r="AM1128"/>
  <c r="AM1126"/>
  <c r="AM1124"/>
  <c r="AM1122"/>
  <c r="AM1120"/>
  <c r="AM1173"/>
  <c r="AM1171"/>
  <c r="AM1169"/>
  <c r="AM1167"/>
  <c r="AM1165"/>
  <c r="AM1163"/>
  <c r="AM1161"/>
  <c r="AM1159"/>
  <c r="AM1157"/>
  <c r="AM1155"/>
  <c r="AM1153"/>
  <c r="AM1151"/>
  <c r="AM1149"/>
  <c r="AM1147"/>
  <c r="AM1145"/>
  <c r="AM1143"/>
  <c r="AM1141"/>
  <c r="AM1139"/>
  <c r="AM1137"/>
  <c r="AM1135"/>
  <c r="AM1133"/>
  <c r="AM1131"/>
  <c r="AM1129"/>
  <c r="AM1127"/>
  <c r="AM1125"/>
  <c r="AM1123"/>
  <c r="AM1121"/>
  <c r="AM1119"/>
  <c r="AM1117"/>
  <c r="AM1115"/>
  <c r="AM1113"/>
  <c r="AM1111"/>
  <c r="AM1109"/>
  <c r="AM1107"/>
  <c r="AM1105"/>
  <c r="AM1103"/>
  <c r="AM1101"/>
  <c r="AM1099"/>
  <c r="AM1097"/>
  <c r="AM1095"/>
  <c r="AM1093"/>
  <c r="AM1091"/>
  <c r="AM1089"/>
  <c r="AM1087"/>
  <c r="AM1085"/>
  <c r="AM1083"/>
  <c r="AM1081"/>
  <c r="AM1079"/>
  <c r="AM1077"/>
  <c r="AM1075"/>
  <c r="AM1073"/>
  <c r="AM1071"/>
  <c r="AM1069"/>
  <c r="AM1067"/>
  <c r="AM1065"/>
  <c r="AM1063"/>
  <c r="AM1061"/>
  <c r="AM1118"/>
  <c r="AM1116"/>
  <c r="AM1114"/>
  <c r="AM1112"/>
  <c r="AM1110"/>
  <c r="AM1108"/>
  <c r="AM1106"/>
  <c r="AM1104"/>
  <c r="AM1102"/>
  <c r="AM1100"/>
  <c r="AM1098"/>
  <c r="AM1096"/>
  <c r="AM1094"/>
  <c r="AM1092"/>
  <c r="AM1090"/>
  <c r="AM1088"/>
  <c r="AM1086"/>
  <c r="AM1084"/>
  <c r="AM1082"/>
  <c r="AM1080"/>
  <c r="AM1078"/>
  <c r="AM1076"/>
  <c r="AM1074"/>
  <c r="AM1072"/>
  <c r="AM1070"/>
  <c r="AM1068"/>
  <c r="AM1066"/>
  <c r="AM1064"/>
  <c r="AM1062"/>
  <c r="AM1060"/>
  <c r="AM1058"/>
  <c r="AM1056"/>
  <c r="AM1054"/>
  <c r="AM1052"/>
  <c r="AM1050"/>
  <c r="AM1048"/>
  <c r="AM1046"/>
  <c r="AM1044"/>
  <c r="AM1042"/>
  <c r="AM1040"/>
  <c r="AM1038"/>
  <c r="AM1036"/>
  <c r="AM1034"/>
  <c r="AM1032"/>
  <c r="AM1030"/>
  <c r="AM1028"/>
  <c r="AM1026"/>
  <c r="AM1024"/>
  <c r="AM1022"/>
  <c r="AM1020"/>
  <c r="AM1018"/>
  <c r="AM1016"/>
  <c r="AM1014"/>
  <c r="AM1012"/>
  <c r="AM1010"/>
  <c r="AM1008"/>
  <c r="AM1006"/>
  <c r="AM1004"/>
  <c r="AM1002"/>
  <c r="AM1000"/>
  <c r="AM998"/>
  <c r="AM996"/>
  <c r="AM994"/>
  <c r="AM992"/>
  <c r="AM990"/>
  <c r="AM988"/>
  <c r="AM986"/>
  <c r="AM984"/>
  <c r="AM982"/>
  <c r="AM1059"/>
  <c r="AM1057"/>
  <c r="AM1055"/>
  <c r="AM1053"/>
  <c r="AM1051"/>
  <c r="AM1049"/>
  <c r="AM1047"/>
  <c r="AM1045"/>
  <c r="AM1043"/>
  <c r="AM1041"/>
  <c r="AM1039"/>
  <c r="AM1037"/>
  <c r="AM1035"/>
  <c r="AM1033"/>
  <c r="AM1031"/>
  <c r="AM1029"/>
  <c r="AM1027"/>
  <c r="AM1025"/>
  <c r="AM1023"/>
  <c r="AM1021"/>
  <c r="AM1019"/>
  <c r="AM1017"/>
  <c r="AM1015"/>
  <c r="AM1013"/>
  <c r="AM1011"/>
  <c r="AM1009"/>
  <c r="AM1007"/>
  <c r="AM1005"/>
  <c r="AM1003"/>
  <c r="AM1001"/>
  <c r="AM999"/>
  <c r="AM997"/>
  <c r="AM995"/>
  <c r="AM993"/>
  <c r="AM991"/>
  <c r="AM989"/>
  <c r="AM987"/>
  <c r="AM985"/>
  <c r="AM983"/>
  <c r="BA1172"/>
  <c r="BA1170"/>
  <c r="BA1168"/>
  <c r="BA1166"/>
  <c r="BA1164"/>
  <c r="BA1162"/>
  <c r="BA1160"/>
  <c r="BA1158"/>
  <c r="BA1156"/>
  <c r="BA1154"/>
  <c r="BA1152"/>
  <c r="BA1150"/>
  <c r="BA1148"/>
  <c r="BA1146"/>
  <c r="BA1144"/>
  <c r="BA1142"/>
  <c r="BA1140"/>
  <c r="BA1138"/>
  <c r="BA1136"/>
  <c r="BA1134"/>
  <c r="BA1132"/>
  <c r="BA1130"/>
  <c r="BA1128"/>
  <c r="BA1126"/>
  <c r="BA1124"/>
  <c r="BA1122"/>
  <c r="BA1120"/>
  <c r="BA1173"/>
  <c r="BA1171"/>
  <c r="BA1169"/>
  <c r="BA1167"/>
  <c r="BA1165"/>
  <c r="BA1163"/>
  <c r="BA1161"/>
  <c r="BA1159"/>
  <c r="BA1157"/>
  <c r="BA1155"/>
  <c r="BA1153"/>
  <c r="BA1151"/>
  <c r="BA1149"/>
  <c r="BA1147"/>
  <c r="BA1145"/>
  <c r="BA1143"/>
  <c r="BA1141"/>
  <c r="BA1139"/>
  <c r="BA1137"/>
  <c r="BA1135"/>
  <c r="BA1133"/>
  <c r="BA1131"/>
  <c r="BA1129"/>
  <c r="BA1127"/>
  <c r="BA1125"/>
  <c r="BA1123"/>
  <c r="BA1121"/>
  <c r="BA1119"/>
  <c r="BA1117"/>
  <c r="BA1115"/>
  <c r="BA1113"/>
  <c r="BA1111"/>
  <c r="BA1109"/>
  <c r="BA1107"/>
  <c r="BA1105"/>
  <c r="BA1103"/>
  <c r="BA1101"/>
  <c r="BA1099"/>
  <c r="BA1097"/>
  <c r="BA1095"/>
  <c r="BA1093"/>
  <c r="BA1091"/>
  <c r="BA1089"/>
  <c r="BA1087"/>
  <c r="BA1085"/>
  <c r="BA1083"/>
  <c r="BA1081"/>
  <c r="BA1079"/>
  <c r="BA1077"/>
  <c r="BA1075"/>
  <c r="BA1073"/>
  <c r="BA1071"/>
  <c r="BA1069"/>
  <c r="BA1067"/>
  <c r="BA1065"/>
  <c r="BA1063"/>
  <c r="BA1061"/>
  <c r="BA1118"/>
  <c r="BA1116"/>
  <c r="BA1114"/>
  <c r="BA1112"/>
  <c r="BA1110"/>
  <c r="BA1108"/>
  <c r="BA1106"/>
  <c r="BA1104"/>
  <c r="BA1102"/>
  <c r="BA1100"/>
  <c r="BA1098"/>
  <c r="BA1096"/>
  <c r="BA1094"/>
  <c r="BA1092"/>
  <c r="BA1090"/>
  <c r="BA1088"/>
  <c r="BA1086"/>
  <c r="BA1084"/>
  <c r="BA1082"/>
  <c r="BA1080"/>
  <c r="BA1078"/>
  <c r="BA1076"/>
  <c r="BA1074"/>
  <c r="BA1072"/>
  <c r="BA1070"/>
  <c r="BA1068"/>
  <c r="BA1066"/>
  <c r="BA1064"/>
  <c r="BA1062"/>
  <c r="BA1060"/>
  <c r="BA1058"/>
  <c r="BA1056"/>
  <c r="BA1054"/>
  <c r="BA1052"/>
  <c r="BA1050"/>
  <c r="BA1048"/>
  <c r="BA1046"/>
  <c r="BA1044"/>
  <c r="BA1042"/>
  <c r="BA1040"/>
  <c r="BA1038"/>
  <c r="BA1036"/>
  <c r="BA1034"/>
  <c r="BA1032"/>
  <c r="BA1030"/>
  <c r="BA1028"/>
  <c r="BA1026"/>
  <c r="BA1024"/>
  <c r="BA1022"/>
  <c r="BA1020"/>
  <c r="BA1018"/>
  <c r="BA1016"/>
  <c r="BA1014"/>
  <c r="BA1012"/>
  <c r="BA1010"/>
  <c r="BA1008"/>
  <c r="BA1006"/>
  <c r="BA1004"/>
  <c r="BA1002"/>
  <c r="BA1000"/>
  <c r="BA998"/>
  <c r="BA996"/>
  <c r="BA994"/>
  <c r="BA992"/>
  <c r="BA990"/>
  <c r="BA988"/>
  <c r="BA986"/>
  <c r="BA984"/>
  <c r="BA982"/>
  <c r="BA1059"/>
  <c r="BA1057"/>
  <c r="BA1055"/>
  <c r="BA1053"/>
  <c r="BA1051"/>
  <c r="BA1049"/>
  <c r="BA1047"/>
  <c r="BA1045"/>
  <c r="BA1043"/>
  <c r="BA1041"/>
  <c r="BA1039"/>
  <c r="BA1037"/>
  <c r="BA1035"/>
  <c r="BA1033"/>
  <c r="BA1031"/>
  <c r="BA1029"/>
  <c r="BA1027"/>
  <c r="BA1025"/>
  <c r="BA1023"/>
  <c r="BA1021"/>
  <c r="BA1019"/>
  <c r="BA1017"/>
  <c r="BA1015"/>
  <c r="BA1013"/>
  <c r="BA1011"/>
  <c r="BA1009"/>
  <c r="BA1007"/>
  <c r="BA1005"/>
  <c r="BA1003"/>
  <c r="BA1001"/>
  <c r="BA999"/>
  <c r="BA997"/>
  <c r="BA995"/>
  <c r="BA993"/>
  <c r="BA991"/>
  <c r="BA989"/>
  <c r="BA987"/>
  <c r="BA985"/>
  <c r="BA983"/>
  <c r="AK1172"/>
  <c r="AK1170"/>
  <c r="AK1168"/>
  <c r="AK1166"/>
  <c r="AK1164"/>
  <c r="AK1162"/>
  <c r="AK1160"/>
  <c r="AK1158"/>
  <c r="AK1156"/>
  <c r="AK1154"/>
  <c r="AK1152"/>
  <c r="AK1150"/>
  <c r="AK1148"/>
  <c r="AK1146"/>
  <c r="AK1144"/>
  <c r="AK1142"/>
  <c r="AK1140"/>
  <c r="AK1138"/>
  <c r="AK1136"/>
  <c r="AK1134"/>
  <c r="AK1132"/>
  <c r="AK1130"/>
  <c r="AK1128"/>
  <c r="AK1126"/>
  <c r="AK1124"/>
  <c r="AK1122"/>
  <c r="AK1120"/>
  <c r="AK1173"/>
  <c r="AK1171"/>
  <c r="AK1169"/>
  <c r="AK1167"/>
  <c r="AK1165"/>
  <c r="AK1163"/>
  <c r="AK1161"/>
  <c r="AK1159"/>
  <c r="AK1157"/>
  <c r="AK1155"/>
  <c r="AK1153"/>
  <c r="AK1151"/>
  <c r="AK1149"/>
  <c r="AK1147"/>
  <c r="AK1145"/>
  <c r="AK1143"/>
  <c r="AK1141"/>
  <c r="AK1139"/>
  <c r="AK1137"/>
  <c r="AK1135"/>
  <c r="AK1133"/>
  <c r="AK1131"/>
  <c r="AK1129"/>
  <c r="AK1127"/>
  <c r="AK1125"/>
  <c r="AK1123"/>
  <c r="AK1121"/>
  <c r="AK1119"/>
  <c r="AK1117"/>
  <c r="AK1118"/>
  <c r="AK1115"/>
  <c r="AK1113"/>
  <c r="AK1111"/>
  <c r="AK1109"/>
  <c r="AK1107"/>
  <c r="AK1105"/>
  <c r="AK1103"/>
  <c r="AK1101"/>
  <c r="AK1099"/>
  <c r="AK1097"/>
  <c r="AK1095"/>
  <c r="AK1093"/>
  <c r="AK1091"/>
  <c r="AK1089"/>
  <c r="AK1087"/>
  <c r="AK1085"/>
  <c r="AK1083"/>
  <c r="AK1081"/>
  <c r="AK1079"/>
  <c r="AK1077"/>
  <c r="AK1075"/>
  <c r="AK1073"/>
  <c r="AK1071"/>
  <c r="AK1069"/>
  <c r="AK1067"/>
  <c r="AK1065"/>
  <c r="AK1063"/>
  <c r="AK1116"/>
  <c r="AK1114"/>
  <c r="AK1112"/>
  <c r="AK1110"/>
  <c r="AK1108"/>
  <c r="AK1106"/>
  <c r="AK1104"/>
  <c r="AK1102"/>
  <c r="AK1100"/>
  <c r="AK1098"/>
  <c r="AK1096"/>
  <c r="AK1094"/>
  <c r="AK1092"/>
  <c r="AK1090"/>
  <c r="AK1088"/>
  <c r="AK1086"/>
  <c r="AK1084"/>
  <c r="AK1082"/>
  <c r="AK1080"/>
  <c r="AK1078"/>
  <c r="AK1076"/>
  <c r="AK1074"/>
  <c r="AK1072"/>
  <c r="AK1070"/>
  <c r="AK1068"/>
  <c r="AK1066"/>
  <c r="AK1064"/>
  <c r="AK1062"/>
  <c r="AK1060"/>
  <c r="AK1059"/>
  <c r="AK1058"/>
  <c r="AK1056"/>
  <c r="AK1054"/>
  <c r="AK1052"/>
  <c r="AK1050"/>
  <c r="AK1048"/>
  <c r="AK1046"/>
  <c r="AK1044"/>
  <c r="AK1042"/>
  <c r="AK1040"/>
  <c r="AK1038"/>
  <c r="AK1036"/>
  <c r="AK1034"/>
  <c r="AK1032"/>
  <c r="AK1030"/>
  <c r="AK1028"/>
  <c r="AK1026"/>
  <c r="AK1024"/>
  <c r="AK1022"/>
  <c r="AK1020"/>
  <c r="AK1018"/>
  <c r="AK1016"/>
  <c r="AK1014"/>
  <c r="AK1012"/>
  <c r="AK1010"/>
  <c r="AK1008"/>
  <c r="AK1006"/>
  <c r="AK1004"/>
  <c r="AK1002"/>
  <c r="AK1000"/>
  <c r="AK998"/>
  <c r="AK996"/>
  <c r="AK994"/>
  <c r="AK992"/>
  <c r="AK990"/>
  <c r="AK988"/>
  <c r="AK986"/>
  <c r="AK984"/>
  <c r="AK982"/>
  <c r="AK1061"/>
  <c r="AK1057"/>
  <c r="AK1055"/>
  <c r="AK1053"/>
  <c r="AK1051"/>
  <c r="AK1049"/>
  <c r="AK1047"/>
  <c r="AK1045"/>
  <c r="AK1043"/>
  <c r="AK1041"/>
  <c r="AK1039"/>
  <c r="AK1037"/>
  <c r="AK1035"/>
  <c r="AK1033"/>
  <c r="AK1031"/>
  <c r="AK1029"/>
  <c r="AK1027"/>
  <c r="AK1025"/>
  <c r="AK1023"/>
  <c r="AK1021"/>
  <c r="AK1019"/>
  <c r="AK1017"/>
  <c r="AK1015"/>
  <c r="AK1013"/>
  <c r="AK1011"/>
  <c r="AK1009"/>
  <c r="AK1007"/>
  <c r="AK1005"/>
  <c r="AK1003"/>
  <c r="AK1001"/>
  <c r="AK999"/>
  <c r="AK997"/>
  <c r="AK995"/>
  <c r="AK993"/>
  <c r="AK991"/>
  <c r="AK989"/>
  <c r="AK987"/>
  <c r="AK985"/>
  <c r="AK983"/>
  <c r="E37" i="9"/>
  <c r="E38"/>
  <c r="BF979" i="7"/>
  <c r="BF1149" s="1"/>
  <c r="E41" i="9"/>
  <c r="AJ979" i="7"/>
  <c r="E35" i="9"/>
  <c r="AI979" i="7"/>
  <c r="E34" i="9"/>
  <c r="AO979" i="7"/>
  <c r="E40" i="9"/>
  <c r="E36"/>
  <c r="E42"/>
  <c r="BG1024" i="7"/>
  <c r="BG1116"/>
  <c r="BE1022"/>
  <c r="I1005"/>
  <c r="I1096"/>
  <c r="BH1118"/>
  <c r="BG1021"/>
  <c r="BG1055"/>
  <c r="BG1122"/>
  <c r="W1112"/>
  <c r="R1113"/>
  <c r="K1022"/>
  <c r="AA1121"/>
  <c r="I1006"/>
  <c r="I1075"/>
  <c r="I1124"/>
  <c r="R1024"/>
  <c r="R1156"/>
  <c r="BE1113"/>
  <c r="K1121"/>
  <c r="AA1022"/>
  <c r="BB1096"/>
  <c r="BG989"/>
  <c r="BG992"/>
  <c r="BG1062"/>
  <c r="BG1083"/>
  <c r="BG1112"/>
  <c r="BG1153"/>
  <c r="AH1122"/>
  <c r="BD1061"/>
  <c r="BG1005"/>
  <c r="BG1037"/>
  <c r="BG1008"/>
  <c r="BG1042"/>
  <c r="BG1039"/>
  <c r="BG1071"/>
  <c r="BG1099"/>
  <c r="BG1096"/>
  <c r="BG1127"/>
  <c r="BG1137"/>
  <c r="BG1152"/>
  <c r="BG1173"/>
  <c r="F1051"/>
  <c r="AH1019"/>
  <c r="BI1051"/>
  <c r="AE1149"/>
  <c r="BD990"/>
  <c r="BD1111"/>
  <c r="BH998"/>
  <c r="BE1156"/>
  <c r="BH1069"/>
  <c r="BH999"/>
  <c r="BH1090"/>
  <c r="BH1143"/>
  <c r="R1019"/>
  <c r="R1051"/>
  <c r="R1122"/>
  <c r="BE1019"/>
  <c r="BE1051"/>
  <c r="BE1122"/>
  <c r="K1052"/>
  <c r="AA1052"/>
  <c r="I990"/>
  <c r="I1038"/>
  <c r="I1037"/>
  <c r="I1066"/>
  <c r="I1093"/>
  <c r="I1135"/>
  <c r="I1170"/>
  <c r="E1173"/>
  <c r="BG982"/>
  <c r="BG997"/>
  <c r="BG1013"/>
  <c r="BG1029"/>
  <c r="BG984"/>
  <c r="BG1000"/>
  <c r="BG1016"/>
  <c r="BG1032"/>
  <c r="BG1054"/>
  <c r="BG1070"/>
  <c r="BG1047"/>
  <c r="BG1063"/>
  <c r="BG1080"/>
  <c r="BG1091"/>
  <c r="BG1107"/>
  <c r="BG1088"/>
  <c r="BG1104"/>
  <c r="BG1119"/>
  <c r="BG1135"/>
  <c r="BG1130"/>
  <c r="BG1145"/>
  <c r="BG1144"/>
  <c r="BG1161"/>
  <c r="BG1165"/>
  <c r="F1019"/>
  <c r="F1122"/>
  <c r="AH1051"/>
  <c r="BI1019"/>
  <c r="BI1122"/>
  <c r="W1021"/>
  <c r="W1165"/>
  <c r="AE1005"/>
  <c r="BD991"/>
  <c r="BD1082"/>
  <c r="BD1152"/>
  <c r="BG985"/>
  <c r="BG993"/>
  <c r="BG1001"/>
  <c r="BG1009"/>
  <c r="BG1017"/>
  <c r="BG1025"/>
  <c r="BG1033"/>
  <c r="BG1044"/>
  <c r="BG988"/>
  <c r="BG996"/>
  <c r="BG1004"/>
  <c r="BG1012"/>
  <c r="BG1020"/>
  <c r="BG1028"/>
  <c r="BG1036"/>
  <c r="BG1050"/>
  <c r="BG1058"/>
  <c r="BG1066"/>
  <c r="BG1074"/>
  <c r="BG1043"/>
  <c r="BG1051"/>
  <c r="BG1059"/>
  <c r="BG1067"/>
  <c r="BG1075"/>
  <c r="BG1079"/>
  <c r="BG1087"/>
  <c r="BG1095"/>
  <c r="BG1103"/>
  <c r="BG1111"/>
  <c r="BG1084"/>
  <c r="BG1092"/>
  <c r="BG1100"/>
  <c r="BG1108"/>
  <c r="BG1115"/>
  <c r="BG1123"/>
  <c r="BG1131"/>
  <c r="BG1118"/>
  <c r="BG1126"/>
  <c r="BG1134"/>
  <c r="BG1141"/>
  <c r="BG1149"/>
  <c r="BG1140"/>
  <c r="BG1148"/>
  <c r="BG1157"/>
  <c r="BG1156"/>
  <c r="BG1164"/>
  <c r="BG1169"/>
  <c r="BG1170"/>
  <c r="F1024"/>
  <c r="F1113"/>
  <c r="F1156"/>
  <c r="AH1022"/>
  <c r="AH1113"/>
  <c r="AH1156"/>
  <c r="BI1022"/>
  <c r="BI1113"/>
  <c r="BI1156"/>
  <c r="W1022"/>
  <c r="W1052"/>
  <c r="W1121"/>
  <c r="AE1096"/>
  <c r="L1038"/>
  <c r="BD1022"/>
  <c r="BD1023"/>
  <c r="BD1052"/>
  <c r="BD1115"/>
  <c r="BD1119"/>
  <c r="BD1157"/>
  <c r="BH1030"/>
  <c r="BH1031"/>
  <c r="BH1060"/>
  <c r="BH1087"/>
  <c r="BH1127"/>
  <c r="BH1165"/>
  <c r="K1021"/>
  <c r="K1112"/>
  <c r="K1165"/>
  <c r="AA1021"/>
  <c r="AA1112"/>
  <c r="AA1165"/>
  <c r="BB1007"/>
  <c r="BB1149"/>
  <c r="I1022"/>
  <c r="I989"/>
  <c r="I1021"/>
  <c r="I1059"/>
  <c r="I1050"/>
  <c r="I1080"/>
  <c r="I1112"/>
  <c r="I1109"/>
  <c r="I1119"/>
  <c r="I1152"/>
  <c r="I1167"/>
  <c r="Y1173"/>
  <c r="Y1171"/>
  <c r="Y1170"/>
  <c r="Y1163"/>
  <c r="Y1164"/>
  <c r="Y1156"/>
  <c r="Y1149"/>
  <c r="Y1141"/>
  <c r="Y1150"/>
  <c r="Y1142"/>
  <c r="Y1133"/>
  <c r="Y1125"/>
  <c r="Y1117"/>
  <c r="Y1132"/>
  <c r="Y1124"/>
  <c r="Y1116"/>
  <c r="Y1107"/>
  <c r="Y1099"/>
  <c r="Y1091"/>
  <c r="Y1083"/>
  <c r="Y1110"/>
  <c r="Y1102"/>
  <c r="Y1094"/>
  <c r="Y1086"/>
  <c r="Y1078"/>
  <c r="Y1072"/>
  <c r="Y1064"/>
  <c r="Y1056"/>
  <c r="Y1048"/>
  <c r="Y1040"/>
  <c r="Y1073"/>
  <c r="Y1065"/>
  <c r="Y1057"/>
  <c r="Y1049"/>
  <c r="Y1035"/>
  <c r="Y1027"/>
  <c r="Y1019"/>
  <c r="Y1011"/>
  <c r="Y1003"/>
  <c r="Y995"/>
  <c r="Y987"/>
  <c r="Y1047"/>
  <c r="Y1036"/>
  <c r="Y1028"/>
  <c r="Y1020"/>
  <c r="Y1012"/>
  <c r="Y1004"/>
  <c r="Y996"/>
  <c r="Y988"/>
  <c r="Y1166"/>
  <c r="Y1160"/>
  <c r="Y1145"/>
  <c r="Y1154"/>
  <c r="Y1138"/>
  <c r="Y1129"/>
  <c r="Y1136"/>
  <c r="Y1120"/>
  <c r="Y1111"/>
  <c r="Y1095"/>
  <c r="Y1087"/>
  <c r="Y1106"/>
  <c r="Y1098"/>
  <c r="Y1082"/>
  <c r="Y1079"/>
  <c r="Y1060"/>
  <c r="Y1044"/>
  <c r="Y1077"/>
  <c r="Y1061"/>
  <c r="Y1053"/>
  <c r="Y1031"/>
  <c r="Y1023"/>
  <c r="Y1007"/>
  <c r="Y999"/>
  <c r="Y991"/>
  <c r="Y1039"/>
  <c r="Y1032"/>
  <c r="Y1024"/>
  <c r="Y1008"/>
  <c r="Y1000"/>
  <c r="Y992"/>
  <c r="Y1167"/>
  <c r="Y1159"/>
  <c r="Y1153"/>
  <c r="Y1146"/>
  <c r="Y1121"/>
  <c r="Y1128"/>
  <c r="Y1103"/>
  <c r="Y1114"/>
  <c r="Y1090"/>
  <c r="Y1068"/>
  <c r="Y1052"/>
  <c r="Y1069"/>
  <c r="Y1041"/>
  <c r="Y1015"/>
  <c r="Y983"/>
  <c r="Y1016"/>
  <c r="Y984"/>
  <c r="BH1014"/>
  <c r="BH983"/>
  <c r="BH1015"/>
  <c r="BH1053"/>
  <c r="BH1044"/>
  <c r="BH1079"/>
  <c r="BH1106"/>
  <c r="BH1103"/>
  <c r="BH1134"/>
  <c r="BH1144"/>
  <c r="BH1158"/>
  <c r="F987"/>
  <c r="F992"/>
  <c r="F1060"/>
  <c r="F1081"/>
  <c r="F1112"/>
  <c r="F1151"/>
  <c r="R987"/>
  <c r="R992"/>
  <c r="R1060"/>
  <c r="R1081"/>
  <c r="R1112"/>
  <c r="R1151"/>
  <c r="AH987"/>
  <c r="AH990"/>
  <c r="AH1060"/>
  <c r="AH1081"/>
  <c r="AH1110"/>
  <c r="AH1151"/>
  <c r="BE987"/>
  <c r="BE990"/>
  <c r="BE1060"/>
  <c r="BE1081"/>
  <c r="BE1110"/>
  <c r="BE1151"/>
  <c r="BI987"/>
  <c r="BI990"/>
  <c r="BI1060"/>
  <c r="BI1081"/>
  <c r="BI1110"/>
  <c r="BI1151"/>
  <c r="K990"/>
  <c r="K989"/>
  <c r="K1059"/>
  <c r="K1080"/>
  <c r="K1109"/>
  <c r="K1152"/>
  <c r="W990"/>
  <c r="W989"/>
  <c r="W1059"/>
  <c r="W1080"/>
  <c r="W1109"/>
  <c r="W1152"/>
  <c r="AA990"/>
  <c r="AA989"/>
  <c r="AA1059"/>
  <c r="AA1080"/>
  <c r="AA1111"/>
  <c r="AA1152"/>
  <c r="AE1006"/>
  <c r="AE1075"/>
  <c r="AE1126"/>
  <c r="BB1006"/>
  <c r="BB1079"/>
  <c r="BB1126"/>
  <c r="BF1006"/>
  <c r="BF1097"/>
  <c r="L1126"/>
  <c r="P1166"/>
  <c r="BG983"/>
  <c r="BG987"/>
  <c r="BG991"/>
  <c r="BG995"/>
  <c r="BG999"/>
  <c r="BG1003"/>
  <c r="BG1007"/>
  <c r="BG1011"/>
  <c r="BG1015"/>
  <c r="BG1019"/>
  <c r="BG1023"/>
  <c r="BG1027"/>
  <c r="BG1031"/>
  <c r="BG1035"/>
  <c r="BG1040"/>
  <c r="BG1048"/>
  <c r="BG986"/>
  <c r="BG990"/>
  <c r="BG994"/>
  <c r="BG998"/>
  <c r="BG1002"/>
  <c r="BG1006"/>
  <c r="BG1010"/>
  <c r="BG1014"/>
  <c r="BG1018"/>
  <c r="BG1022"/>
  <c r="BG1026"/>
  <c r="BG1030"/>
  <c r="BG1034"/>
  <c r="BG1038"/>
  <c r="BG1046"/>
  <c r="BG1052"/>
  <c r="BG1056"/>
  <c r="BG1060"/>
  <c r="BG1064"/>
  <c r="BG1068"/>
  <c r="BG1072"/>
  <c r="BG1078"/>
  <c r="BG1041"/>
  <c r="BG1045"/>
  <c r="BG1049"/>
  <c r="BG1053"/>
  <c r="BG1057"/>
  <c r="BG1061"/>
  <c r="BG1065"/>
  <c r="BG1069"/>
  <c r="BG1073"/>
  <c r="BG1076"/>
  <c r="BG1077"/>
  <c r="BG1081"/>
  <c r="BG1085"/>
  <c r="BG1089"/>
  <c r="BG1093"/>
  <c r="BG1097"/>
  <c r="BG1101"/>
  <c r="BG1105"/>
  <c r="BG1109"/>
  <c r="BG1113"/>
  <c r="BG1082"/>
  <c r="BG1086"/>
  <c r="BG1090"/>
  <c r="BG1094"/>
  <c r="BG1098"/>
  <c r="BG1102"/>
  <c r="BG1106"/>
  <c r="BG1110"/>
  <c r="BG1114"/>
  <c r="BG1117"/>
  <c r="BG1121"/>
  <c r="BG1125"/>
  <c r="BG1129"/>
  <c r="BG1133"/>
  <c r="BG1138"/>
  <c r="BG1120"/>
  <c r="BG1124"/>
  <c r="BG1128"/>
  <c r="BG1132"/>
  <c r="BG1136"/>
  <c r="BG1139"/>
  <c r="BG1143"/>
  <c r="BG1147"/>
  <c r="BG1151"/>
  <c r="BG1155"/>
  <c r="BG1142"/>
  <c r="BG1146"/>
  <c r="BG1150"/>
  <c r="BG1154"/>
  <c r="BG1159"/>
  <c r="BG1163"/>
  <c r="BG1158"/>
  <c r="BG1162"/>
  <c r="BG1166"/>
  <c r="BG1167"/>
  <c r="BG1171"/>
  <c r="BG1168"/>
  <c r="Y986"/>
  <c r="Y990"/>
  <c r="Y994"/>
  <c r="Y998"/>
  <c r="Y1002"/>
  <c r="Y1006"/>
  <c r="Y1010"/>
  <c r="Y1014"/>
  <c r="Y1018"/>
  <c r="Y1022"/>
  <c r="Y1026"/>
  <c r="Y1030"/>
  <c r="Y1034"/>
  <c r="Y1038"/>
  <c r="Y1043"/>
  <c r="Y982"/>
  <c r="Y985"/>
  <c r="Y989"/>
  <c r="Y993"/>
  <c r="Y997"/>
  <c r="Y1001"/>
  <c r="Y1005"/>
  <c r="Y1009"/>
  <c r="Y1013"/>
  <c r="Y1017"/>
  <c r="Y1021"/>
  <c r="Y1025"/>
  <c r="Y1029"/>
  <c r="Y1033"/>
  <c r="Y1037"/>
  <c r="Y1045"/>
  <c r="Y1051"/>
  <c r="Y1055"/>
  <c r="Y1059"/>
  <c r="Y1063"/>
  <c r="Y1067"/>
  <c r="Y1071"/>
  <c r="Y1075"/>
  <c r="Y1081"/>
  <c r="Y1042"/>
  <c r="Y1046"/>
  <c r="Y1050"/>
  <c r="Y1054"/>
  <c r="Y1058"/>
  <c r="Y1062"/>
  <c r="Y1066"/>
  <c r="Y1070"/>
  <c r="Y1074"/>
  <c r="Y1076"/>
  <c r="Y1080"/>
  <c r="Y1084"/>
  <c r="Y1088"/>
  <c r="Y1092"/>
  <c r="Y1096"/>
  <c r="Y1100"/>
  <c r="Y1104"/>
  <c r="Y1108"/>
  <c r="Y1112"/>
  <c r="Y1115"/>
  <c r="Y1085"/>
  <c r="Y1089"/>
  <c r="Y1093"/>
  <c r="Y1097"/>
  <c r="Y1101"/>
  <c r="Y1105"/>
  <c r="Y1109"/>
  <c r="Y1113"/>
  <c r="Y1118"/>
  <c r="Y1122"/>
  <c r="Y1126"/>
  <c r="Y1130"/>
  <c r="Y1134"/>
  <c r="Y1137"/>
  <c r="Y1119"/>
  <c r="Y1123"/>
  <c r="Y1127"/>
  <c r="Y1131"/>
  <c r="Y1135"/>
  <c r="Y1140"/>
  <c r="Y1144"/>
  <c r="Y1148"/>
  <c r="Y1152"/>
  <c r="Y1139"/>
  <c r="Y1143"/>
  <c r="Y1147"/>
  <c r="Y1151"/>
  <c r="Y1155"/>
  <c r="Y1158"/>
  <c r="Y1162"/>
  <c r="Y1157"/>
  <c r="Y1161"/>
  <c r="Y1165"/>
  <c r="Y1168"/>
  <c r="Y1172"/>
  <c r="Y1169"/>
  <c r="I998"/>
  <c r="I1014"/>
  <c r="I1030"/>
  <c r="I982"/>
  <c r="I997"/>
  <c r="I1013"/>
  <c r="I1029"/>
  <c r="I1051"/>
  <c r="I1067"/>
  <c r="I1042"/>
  <c r="I1058"/>
  <c r="I1074"/>
  <c r="I1088"/>
  <c r="I1104"/>
  <c r="I1085"/>
  <c r="I1101"/>
  <c r="I1116"/>
  <c r="I1132"/>
  <c r="I1127"/>
  <c r="I1144"/>
  <c r="I1143"/>
  <c r="I1158"/>
  <c r="I1163"/>
  <c r="I1173"/>
  <c r="BD1006"/>
  <c r="BD1039"/>
  <c r="BD1007"/>
  <c r="BD1041"/>
  <c r="BD1077"/>
  <c r="BD1068"/>
  <c r="BD1098"/>
  <c r="BD1095"/>
  <c r="BD1126"/>
  <c r="BD1135"/>
  <c r="BD1151"/>
  <c r="BD1172"/>
  <c r="BH990"/>
  <c r="BH1006"/>
  <c r="BH1022"/>
  <c r="BH1039"/>
  <c r="BH991"/>
  <c r="BH1007"/>
  <c r="BH1023"/>
  <c r="BH1041"/>
  <c r="BH1061"/>
  <c r="BH1077"/>
  <c r="BH1052"/>
  <c r="BH1068"/>
  <c r="BH1082"/>
  <c r="BH1098"/>
  <c r="BH1115"/>
  <c r="BH1095"/>
  <c r="BH1111"/>
  <c r="BH1126"/>
  <c r="BH1119"/>
  <c r="BH1135"/>
  <c r="BH1152"/>
  <c r="BH1151"/>
  <c r="BH1157"/>
  <c r="F1003"/>
  <c r="F1035"/>
  <c r="F1008"/>
  <c r="F1040"/>
  <c r="F1076"/>
  <c r="F1067"/>
  <c r="F1097"/>
  <c r="F1096"/>
  <c r="F1125"/>
  <c r="F1138"/>
  <c r="F1148"/>
  <c r="R1003"/>
  <c r="R1035"/>
  <c r="R1008"/>
  <c r="R1040"/>
  <c r="R1076"/>
  <c r="R1067"/>
  <c r="R1097"/>
  <c r="R1096"/>
  <c r="R1125"/>
  <c r="R1138"/>
  <c r="R1148"/>
  <c r="AH1003"/>
  <c r="AH1035"/>
  <c r="AH1006"/>
  <c r="AH1040"/>
  <c r="AH1076"/>
  <c r="AH1067"/>
  <c r="AH1097"/>
  <c r="AH1094"/>
  <c r="AH1125"/>
  <c r="AH1138"/>
  <c r="AH1148"/>
  <c r="BE1003"/>
  <c r="BE1035"/>
  <c r="BE1006"/>
  <c r="BE1040"/>
  <c r="BE1076"/>
  <c r="BE1067"/>
  <c r="BE1097"/>
  <c r="BE1094"/>
  <c r="BE1125"/>
  <c r="BE1138"/>
  <c r="BE1148"/>
  <c r="BI1003"/>
  <c r="BI1035"/>
  <c r="BI1006"/>
  <c r="BI1040"/>
  <c r="BI1076"/>
  <c r="BI1067"/>
  <c r="BI1097"/>
  <c r="BI1094"/>
  <c r="BI1125"/>
  <c r="BI1138"/>
  <c r="BI1148"/>
  <c r="K1006"/>
  <c r="K1038"/>
  <c r="K1005"/>
  <c r="K1037"/>
  <c r="K1075"/>
  <c r="K1068"/>
  <c r="K1096"/>
  <c r="K1093"/>
  <c r="K1124"/>
  <c r="K1137"/>
  <c r="K1149"/>
  <c r="W1006"/>
  <c r="W1038"/>
  <c r="W1005"/>
  <c r="W1037"/>
  <c r="W1075"/>
  <c r="W1068"/>
  <c r="W1096"/>
  <c r="W1093"/>
  <c r="W1124"/>
  <c r="W1137"/>
  <c r="W1149"/>
  <c r="AA1006"/>
  <c r="AA1038"/>
  <c r="AA1005"/>
  <c r="AA1037"/>
  <c r="AA1075"/>
  <c r="AA1068"/>
  <c r="AA1096"/>
  <c r="AA1095"/>
  <c r="AA1126"/>
  <c r="AA1137"/>
  <c r="AA1149"/>
  <c r="AE1038"/>
  <c r="AE1037"/>
  <c r="AE1068"/>
  <c r="AE1095"/>
  <c r="AE1137"/>
  <c r="BB1041"/>
  <c r="BB1039"/>
  <c r="BB1068"/>
  <c r="BB1097"/>
  <c r="BB1137"/>
  <c r="BF1041"/>
  <c r="BF1068"/>
  <c r="BF1137"/>
  <c r="L1035"/>
  <c r="L1069"/>
  <c r="P1008"/>
  <c r="BF1007"/>
  <c r="BF1079"/>
  <c r="BF1098"/>
  <c r="BF1126"/>
  <c r="L1003"/>
  <c r="L1006"/>
  <c r="L1078"/>
  <c r="L1084"/>
  <c r="P1172"/>
  <c r="P1142"/>
  <c r="P1122"/>
  <c r="P1112"/>
  <c r="P1116"/>
  <c r="P1083"/>
  <c r="P1055"/>
  <c r="P1062"/>
  <c r="P1024"/>
  <c r="P992"/>
  <c r="P1021"/>
  <c r="P989"/>
  <c r="P1137"/>
  <c r="P1096"/>
  <c r="P1071"/>
  <c r="P1042"/>
  <c r="P1037"/>
  <c r="AB1172"/>
  <c r="AB1142"/>
  <c r="AB1117"/>
  <c r="AB1089"/>
  <c r="AB1068"/>
  <c r="AB998"/>
  <c r="AB995"/>
  <c r="AB1128"/>
  <c r="AB1061"/>
  <c r="AB1027"/>
  <c r="E1163"/>
  <c r="E1158"/>
  <c r="E1132"/>
  <c r="E1104"/>
  <c r="E1042"/>
  <c r="E1013"/>
  <c r="E1014"/>
  <c r="E1144"/>
  <c r="E1074"/>
  <c r="E982"/>
  <c r="BH1171"/>
  <c r="BH1169"/>
  <c r="F1170"/>
  <c r="F1168"/>
  <c r="F1167"/>
  <c r="F1160"/>
  <c r="F1163"/>
  <c r="F1152"/>
  <c r="F1144"/>
  <c r="F1155"/>
  <c r="F1147"/>
  <c r="F1139"/>
  <c r="F1134"/>
  <c r="F1126"/>
  <c r="F1118"/>
  <c r="F1129"/>
  <c r="F1121"/>
  <c r="F1116"/>
  <c r="F1108"/>
  <c r="F1100"/>
  <c r="F1092"/>
  <c r="F1084"/>
  <c r="F1109"/>
  <c r="F1101"/>
  <c r="F1093"/>
  <c r="F1085"/>
  <c r="F1077"/>
  <c r="F1071"/>
  <c r="F1063"/>
  <c r="F1055"/>
  <c r="F1047"/>
  <c r="F1039"/>
  <c r="F1072"/>
  <c r="F1064"/>
  <c r="F1056"/>
  <c r="F1048"/>
  <c r="F1036"/>
  <c r="F1028"/>
  <c r="F1020"/>
  <c r="F1012"/>
  <c r="F1004"/>
  <c r="F996"/>
  <c r="F988"/>
  <c r="F1042"/>
  <c r="F1031"/>
  <c r="F1023"/>
  <c r="F1015"/>
  <c r="F1007"/>
  <c r="F999"/>
  <c r="F991"/>
  <c r="F983"/>
  <c r="R1170"/>
  <c r="R1168"/>
  <c r="R1167"/>
  <c r="R1160"/>
  <c r="R1163"/>
  <c r="R1152"/>
  <c r="R1144"/>
  <c r="R1155"/>
  <c r="R1147"/>
  <c r="R1139"/>
  <c r="R1134"/>
  <c r="R1126"/>
  <c r="R1118"/>
  <c r="R1129"/>
  <c r="R1121"/>
  <c r="R1116"/>
  <c r="R1108"/>
  <c r="R1100"/>
  <c r="R1092"/>
  <c r="R1084"/>
  <c r="R1109"/>
  <c r="R1101"/>
  <c r="R1093"/>
  <c r="R1085"/>
  <c r="R1077"/>
  <c r="R1071"/>
  <c r="R1063"/>
  <c r="R1055"/>
  <c r="R1047"/>
  <c r="R1039"/>
  <c r="R1072"/>
  <c r="R1064"/>
  <c r="R1056"/>
  <c r="R1048"/>
  <c r="R1036"/>
  <c r="R1028"/>
  <c r="R1020"/>
  <c r="R1012"/>
  <c r="R1004"/>
  <c r="R996"/>
  <c r="R988"/>
  <c r="R1042"/>
  <c r="R1031"/>
  <c r="R1023"/>
  <c r="R1015"/>
  <c r="R1007"/>
  <c r="R999"/>
  <c r="R991"/>
  <c r="R983"/>
  <c r="AH1170"/>
  <c r="AH1168"/>
  <c r="AH1167"/>
  <c r="AH1160"/>
  <c r="AH1163"/>
  <c r="AH1152"/>
  <c r="AH1144"/>
  <c r="AH1155"/>
  <c r="AH1147"/>
  <c r="AH1139"/>
  <c r="AH1134"/>
  <c r="AH1126"/>
  <c r="AH1118"/>
  <c r="AH1129"/>
  <c r="AH1121"/>
  <c r="AH1116"/>
  <c r="AH1106"/>
  <c r="AH1098"/>
  <c r="AH1090"/>
  <c r="AH1082"/>
  <c r="AH1109"/>
  <c r="AH1101"/>
  <c r="AH1093"/>
  <c r="AH1085"/>
  <c r="AH1077"/>
  <c r="AH1071"/>
  <c r="AH1063"/>
  <c r="AH1055"/>
  <c r="AH1047"/>
  <c r="AH1039"/>
  <c r="AH1072"/>
  <c r="AH1064"/>
  <c r="AH1056"/>
  <c r="AH1048"/>
  <c r="AH1034"/>
  <c r="AH1026"/>
  <c r="AH1018"/>
  <c r="AH1010"/>
  <c r="AH1002"/>
  <c r="AH994"/>
  <c r="AH986"/>
  <c r="AH1038"/>
  <c r="AH1031"/>
  <c r="AH1023"/>
  <c r="AH1015"/>
  <c r="AH1007"/>
  <c r="AH999"/>
  <c r="AH991"/>
  <c r="AH983"/>
  <c r="BE1170"/>
  <c r="BE1168"/>
  <c r="BE1167"/>
  <c r="BE1160"/>
  <c r="BE1163"/>
  <c r="BE1152"/>
  <c r="BE1144"/>
  <c r="BE1155"/>
  <c r="BE1147"/>
  <c r="BE1139"/>
  <c r="BE1134"/>
  <c r="BE1126"/>
  <c r="BE1118"/>
  <c r="BE1129"/>
  <c r="BE1121"/>
  <c r="BE1116"/>
  <c r="BE1106"/>
  <c r="BE1098"/>
  <c r="BE1090"/>
  <c r="BE1082"/>
  <c r="BE1109"/>
  <c r="BE1101"/>
  <c r="BE1093"/>
  <c r="BE1085"/>
  <c r="BE1077"/>
  <c r="BE1071"/>
  <c r="BE1063"/>
  <c r="BE1055"/>
  <c r="BE1047"/>
  <c r="BE1039"/>
  <c r="BE1072"/>
  <c r="BE1064"/>
  <c r="BE1056"/>
  <c r="BE1048"/>
  <c r="BE1034"/>
  <c r="BE1026"/>
  <c r="BE1018"/>
  <c r="BE1010"/>
  <c r="BE1002"/>
  <c r="BE994"/>
  <c r="BE986"/>
  <c r="BE1038"/>
  <c r="BE1031"/>
  <c r="BE1023"/>
  <c r="BE1015"/>
  <c r="BE1007"/>
  <c r="BE999"/>
  <c r="BE991"/>
  <c r="BE983"/>
  <c r="BI1170"/>
  <c r="BI1168"/>
  <c r="BI1167"/>
  <c r="BI1160"/>
  <c r="BI1163"/>
  <c r="BI1152"/>
  <c r="BI1144"/>
  <c r="BI1155"/>
  <c r="BI1147"/>
  <c r="BI1139"/>
  <c r="BI1134"/>
  <c r="BI1126"/>
  <c r="BI1118"/>
  <c r="BI1129"/>
  <c r="BI1121"/>
  <c r="BI1116"/>
  <c r="BI1106"/>
  <c r="BI1098"/>
  <c r="BI1090"/>
  <c r="BI1082"/>
  <c r="BI1109"/>
  <c r="BI1101"/>
  <c r="BI1093"/>
  <c r="BI1085"/>
  <c r="BI1077"/>
  <c r="BI1071"/>
  <c r="BI1063"/>
  <c r="BI1055"/>
  <c r="BI1047"/>
  <c r="BI1039"/>
  <c r="BI1072"/>
  <c r="BI1064"/>
  <c r="BI1056"/>
  <c r="BI1048"/>
  <c r="BI1034"/>
  <c r="BI1026"/>
  <c r="BI1018"/>
  <c r="BI1010"/>
  <c r="BI1002"/>
  <c r="BI994"/>
  <c r="BI986"/>
  <c r="BI1038"/>
  <c r="BI1031"/>
  <c r="BI1023"/>
  <c r="BI1015"/>
  <c r="BI1007"/>
  <c r="BI999"/>
  <c r="BI991"/>
  <c r="BI983"/>
  <c r="K1171"/>
  <c r="K1169"/>
  <c r="K1166"/>
  <c r="K1159"/>
  <c r="K1162"/>
  <c r="K1153"/>
  <c r="K1145"/>
  <c r="K1156"/>
  <c r="K1148"/>
  <c r="K1140"/>
  <c r="K1133"/>
  <c r="K1125"/>
  <c r="K1136"/>
  <c r="K1128"/>
  <c r="K1120"/>
  <c r="K1113"/>
  <c r="K1105"/>
  <c r="K1097"/>
  <c r="K1089"/>
  <c r="K1117"/>
  <c r="K1108"/>
  <c r="K1100"/>
  <c r="K1092"/>
  <c r="K1084"/>
  <c r="K1076"/>
  <c r="K1072"/>
  <c r="K1064"/>
  <c r="K1056"/>
  <c r="K1048"/>
  <c r="K1040"/>
  <c r="K1071"/>
  <c r="K1063"/>
  <c r="K1055"/>
  <c r="K1043"/>
  <c r="K1033"/>
  <c r="K1025"/>
  <c r="K1017"/>
  <c r="K1009"/>
  <c r="K1001"/>
  <c r="K993"/>
  <c r="K985"/>
  <c r="K1045"/>
  <c r="K1034"/>
  <c r="K1026"/>
  <c r="K1018"/>
  <c r="K1010"/>
  <c r="K1002"/>
  <c r="K994"/>
  <c r="K986"/>
  <c r="W1171"/>
  <c r="W1169"/>
  <c r="W1168"/>
  <c r="W1159"/>
  <c r="W1162"/>
  <c r="W1153"/>
  <c r="W1145"/>
  <c r="W1156"/>
  <c r="W1148"/>
  <c r="W1140"/>
  <c r="W1133"/>
  <c r="W1125"/>
  <c r="W1136"/>
  <c r="W1128"/>
  <c r="W1120"/>
  <c r="W1113"/>
  <c r="W1105"/>
  <c r="W1097"/>
  <c r="W1089"/>
  <c r="W1117"/>
  <c r="W1108"/>
  <c r="W1100"/>
  <c r="W1092"/>
  <c r="W1084"/>
  <c r="W1076"/>
  <c r="W1072"/>
  <c r="W1064"/>
  <c r="W1056"/>
  <c r="W1048"/>
  <c r="W1040"/>
  <c r="W1071"/>
  <c r="W1063"/>
  <c r="W1055"/>
  <c r="W1043"/>
  <c r="W1033"/>
  <c r="W1025"/>
  <c r="W1017"/>
  <c r="W1009"/>
  <c r="W1001"/>
  <c r="W993"/>
  <c r="W985"/>
  <c r="W1045"/>
  <c r="W1034"/>
  <c r="W1026"/>
  <c r="W1018"/>
  <c r="W1010"/>
  <c r="W1002"/>
  <c r="W994"/>
  <c r="W986"/>
  <c r="AA1171"/>
  <c r="AA1169"/>
  <c r="AA1173"/>
  <c r="AA1168"/>
  <c r="AA1159"/>
  <c r="AA1162"/>
  <c r="AA1153"/>
  <c r="AA1145"/>
  <c r="AA1156"/>
  <c r="AA1148"/>
  <c r="AA1140"/>
  <c r="AA1133"/>
  <c r="AA1125"/>
  <c r="AA1117"/>
  <c r="AA1130"/>
  <c r="AA1122"/>
  <c r="AA1115"/>
  <c r="AA1107"/>
  <c r="AA1099"/>
  <c r="AA1091"/>
  <c r="AA1083"/>
  <c r="AA1108"/>
  <c r="AA1100"/>
  <c r="AA1092"/>
  <c r="AA1084"/>
  <c r="AA1076"/>
  <c r="AA1072"/>
  <c r="AA1064"/>
  <c r="AA1056"/>
  <c r="AA1048"/>
  <c r="AA1040"/>
  <c r="AA1071"/>
  <c r="AA1063"/>
  <c r="AA1055"/>
  <c r="AA1043"/>
  <c r="AA1033"/>
  <c r="AA1025"/>
  <c r="AA1017"/>
  <c r="AA1009"/>
  <c r="AA1001"/>
  <c r="AA993"/>
  <c r="AA985"/>
  <c r="AA1045"/>
  <c r="AA1034"/>
  <c r="AA1026"/>
  <c r="AA1018"/>
  <c r="AA1010"/>
  <c r="AA1002"/>
  <c r="AA994"/>
  <c r="AA986"/>
  <c r="AE1171"/>
  <c r="AE1169"/>
  <c r="AE1168"/>
  <c r="AE1159"/>
  <c r="AE1162"/>
  <c r="AE1153"/>
  <c r="AE1145"/>
  <c r="AE1156"/>
  <c r="AE1148"/>
  <c r="AE1140"/>
  <c r="AE1133"/>
  <c r="AE1125"/>
  <c r="AE1117"/>
  <c r="AE1130"/>
  <c r="AE1122"/>
  <c r="AE1115"/>
  <c r="AE1107"/>
  <c r="AE1099"/>
  <c r="AE1091"/>
  <c r="AE1083"/>
  <c r="AE1108"/>
  <c r="AE1100"/>
  <c r="AE1092"/>
  <c r="AE1084"/>
  <c r="AE1076"/>
  <c r="AE1072"/>
  <c r="AE1064"/>
  <c r="AE1056"/>
  <c r="AE1048"/>
  <c r="AE1040"/>
  <c r="AE1071"/>
  <c r="AE1063"/>
  <c r="AE1055"/>
  <c r="AE1043"/>
  <c r="AE1033"/>
  <c r="AE1025"/>
  <c r="AE1017"/>
  <c r="AE1009"/>
  <c r="AE1001"/>
  <c r="AE993"/>
  <c r="AE985"/>
  <c r="AE1045"/>
  <c r="AE1034"/>
  <c r="AE1026"/>
  <c r="AE1018"/>
  <c r="AE1010"/>
  <c r="AE1002"/>
  <c r="AE994"/>
  <c r="AE986"/>
  <c r="AE1173"/>
  <c r="AE1163"/>
  <c r="AE1158"/>
  <c r="AE1141"/>
  <c r="AE1144"/>
  <c r="AE1129"/>
  <c r="AE1134"/>
  <c r="AE1118"/>
  <c r="AE1103"/>
  <c r="AE1087"/>
  <c r="AE1104"/>
  <c r="AE1088"/>
  <c r="AE1077"/>
  <c r="AE1060"/>
  <c r="AE1044"/>
  <c r="AE1067"/>
  <c r="AE1051"/>
  <c r="AE1029"/>
  <c r="AE1013"/>
  <c r="AE997"/>
  <c r="AE982"/>
  <c r="AE1030"/>
  <c r="AE1014"/>
  <c r="AE998"/>
  <c r="BB1171"/>
  <c r="BB1169"/>
  <c r="BB1168"/>
  <c r="BB1159"/>
  <c r="BB1162"/>
  <c r="BB1153"/>
  <c r="BB1145"/>
  <c r="BB1156"/>
  <c r="BB1148"/>
  <c r="BB1140"/>
  <c r="BB1133"/>
  <c r="BB1125"/>
  <c r="BB1117"/>
  <c r="BB1130"/>
  <c r="BB1122"/>
  <c r="BB1114"/>
  <c r="BB1109"/>
  <c r="BB1101"/>
  <c r="BB1093"/>
  <c r="BB1085"/>
  <c r="BB1108"/>
  <c r="BB1100"/>
  <c r="BB1092"/>
  <c r="BB1084"/>
  <c r="BB1076"/>
  <c r="BB1072"/>
  <c r="BB1064"/>
  <c r="BB1056"/>
  <c r="BB1048"/>
  <c r="BB1040"/>
  <c r="BB1073"/>
  <c r="BB1065"/>
  <c r="BB1057"/>
  <c r="BB1047"/>
  <c r="BB1035"/>
  <c r="BB1027"/>
  <c r="BB1019"/>
  <c r="BB1011"/>
  <c r="BB1003"/>
  <c r="BB995"/>
  <c r="BB987"/>
  <c r="BB1049"/>
  <c r="BB1034"/>
  <c r="BB1026"/>
  <c r="BB1018"/>
  <c r="BB1010"/>
  <c r="BB1002"/>
  <c r="BB994"/>
  <c r="BB986"/>
  <c r="BB1173"/>
  <c r="BB1163"/>
  <c r="BB1158"/>
  <c r="BB1141"/>
  <c r="BB1144"/>
  <c r="BB1129"/>
  <c r="BB1134"/>
  <c r="BB1118"/>
  <c r="BB1105"/>
  <c r="BB1089"/>
  <c r="BB1104"/>
  <c r="BB1088"/>
  <c r="BB1077"/>
  <c r="BB1060"/>
  <c r="BB1044"/>
  <c r="BB1069"/>
  <c r="BB1053"/>
  <c r="BB1031"/>
  <c r="BB1015"/>
  <c r="BB999"/>
  <c r="BB983"/>
  <c r="BB1030"/>
  <c r="BB1014"/>
  <c r="BB998"/>
  <c r="BF1171"/>
  <c r="BF1169"/>
  <c r="BF1168"/>
  <c r="BF1159"/>
  <c r="BF1162"/>
  <c r="BF1153"/>
  <c r="BF1145"/>
  <c r="BF1156"/>
  <c r="BF1148"/>
  <c r="BF1140"/>
  <c r="BF1133"/>
  <c r="BF1125"/>
  <c r="BF1117"/>
  <c r="BF1130"/>
  <c r="BF1122"/>
  <c r="BF1114"/>
  <c r="BF1109"/>
  <c r="BF1101"/>
  <c r="BF1093"/>
  <c r="BF1085"/>
  <c r="BF1110"/>
  <c r="BF1102"/>
  <c r="BF1094"/>
  <c r="BF1086"/>
  <c r="BF1078"/>
  <c r="BF1072"/>
  <c r="BF1064"/>
  <c r="BF1056"/>
  <c r="BF1048"/>
  <c r="BF1040"/>
  <c r="BF1073"/>
  <c r="BF1065"/>
  <c r="BF1057"/>
  <c r="BF1047"/>
  <c r="BF1035"/>
  <c r="BF1027"/>
  <c r="BF1019"/>
  <c r="BF1011"/>
  <c r="BF1003"/>
  <c r="BF995"/>
  <c r="BF987"/>
  <c r="BF1049"/>
  <c r="BF1034"/>
  <c r="BF1026"/>
  <c r="BF1018"/>
  <c r="BF1010"/>
  <c r="BF1002"/>
  <c r="BF994"/>
  <c r="BF986"/>
  <c r="BF1173"/>
  <c r="BF1163"/>
  <c r="BF1158"/>
  <c r="BF1141"/>
  <c r="BF1144"/>
  <c r="BF1129"/>
  <c r="BF1134"/>
  <c r="BF1118"/>
  <c r="BF1105"/>
  <c r="BF1089"/>
  <c r="BF1106"/>
  <c r="BF1090"/>
  <c r="BF1077"/>
  <c r="BF1060"/>
  <c r="BF1044"/>
  <c r="BF1069"/>
  <c r="BF1053"/>
  <c r="BF1031"/>
  <c r="BF1015"/>
  <c r="BF999"/>
  <c r="BF983"/>
  <c r="BF1030"/>
  <c r="BF1014"/>
  <c r="BF998"/>
  <c r="L1173"/>
  <c r="L1169"/>
  <c r="L1156"/>
  <c r="L1148"/>
  <c r="L1149"/>
  <c r="L1134"/>
  <c r="L1118"/>
  <c r="L1123"/>
  <c r="L1108"/>
  <c r="L1092"/>
  <c r="L1111"/>
  <c r="L1095"/>
  <c r="L1079"/>
  <c r="L1073"/>
  <c r="L1065"/>
  <c r="L1057"/>
  <c r="L1049"/>
  <c r="L1041"/>
  <c r="L1072"/>
  <c r="L1064"/>
  <c r="L1056"/>
  <c r="L1046"/>
  <c r="L1034"/>
  <c r="L1026"/>
  <c r="L1018"/>
  <c r="L1010"/>
  <c r="L1002"/>
  <c r="L994"/>
  <c r="L986"/>
  <c r="L1040"/>
  <c r="L1031"/>
  <c r="L1023"/>
  <c r="L1015"/>
  <c r="L1007"/>
  <c r="L999"/>
  <c r="L991"/>
  <c r="L983"/>
  <c r="L1170"/>
  <c r="L1157"/>
  <c r="L1141"/>
  <c r="L1131"/>
  <c r="L1100"/>
  <c r="L1103"/>
  <c r="L1076"/>
  <c r="L1061"/>
  <c r="L1045"/>
  <c r="L1068"/>
  <c r="L1052"/>
  <c r="L1030"/>
  <c r="L1014"/>
  <c r="L998"/>
  <c r="L1048"/>
  <c r="L1027"/>
  <c r="L1011"/>
  <c r="L995"/>
  <c r="BC1159"/>
  <c r="BC1143"/>
  <c r="BC1076"/>
  <c r="BC998"/>
  <c r="BC995"/>
  <c r="BC1102"/>
  <c r="BC1027"/>
  <c r="BH986"/>
  <c r="BH994"/>
  <c r="BH1002"/>
  <c r="BH1010"/>
  <c r="BH1018"/>
  <c r="BH1026"/>
  <c r="BH1034"/>
  <c r="BH1047"/>
  <c r="BH987"/>
  <c r="BH995"/>
  <c r="BH1003"/>
  <c r="BH1011"/>
  <c r="BH1019"/>
  <c r="BH1027"/>
  <c r="BH1035"/>
  <c r="BH1049"/>
  <c r="BH1057"/>
  <c r="BH1065"/>
  <c r="BH1073"/>
  <c r="BH1040"/>
  <c r="BH1048"/>
  <c r="BH1056"/>
  <c r="BH1064"/>
  <c r="BH1072"/>
  <c r="BH1078"/>
  <c r="BH1086"/>
  <c r="BH1094"/>
  <c r="BH1102"/>
  <c r="BH1110"/>
  <c r="BH1083"/>
  <c r="BH1091"/>
  <c r="BH1099"/>
  <c r="BH1107"/>
  <c r="BH1114"/>
  <c r="BH1122"/>
  <c r="BH1130"/>
  <c r="BH1137"/>
  <c r="BH1123"/>
  <c r="BH1131"/>
  <c r="BH1140"/>
  <c r="BH1148"/>
  <c r="BH1139"/>
  <c r="BH1147"/>
  <c r="BH1155"/>
  <c r="BH1162"/>
  <c r="BH1161"/>
  <c r="BH1168"/>
  <c r="BH1173"/>
  <c r="V977"/>
  <c r="V978" s="1"/>
  <c r="V979" s="1"/>
  <c r="F995"/>
  <c r="F1011"/>
  <c r="F1027"/>
  <c r="F984"/>
  <c r="F1000"/>
  <c r="F1016"/>
  <c r="F1032"/>
  <c r="F1052"/>
  <c r="F1068"/>
  <c r="F1043"/>
  <c r="F1059"/>
  <c r="F1075"/>
  <c r="F1089"/>
  <c r="F1105"/>
  <c r="F1088"/>
  <c r="F1104"/>
  <c r="F1117"/>
  <c r="F1133"/>
  <c r="F1130"/>
  <c r="F1143"/>
  <c r="F1140"/>
  <c r="F1159"/>
  <c r="F1164"/>
  <c r="F1172"/>
  <c r="R995"/>
  <c r="R1011"/>
  <c r="R1027"/>
  <c r="R984"/>
  <c r="R1000"/>
  <c r="R1016"/>
  <c r="R1032"/>
  <c r="R1052"/>
  <c r="R1068"/>
  <c r="R1043"/>
  <c r="R1059"/>
  <c r="R1075"/>
  <c r="R1089"/>
  <c r="R1105"/>
  <c r="R1088"/>
  <c r="R1104"/>
  <c r="R1117"/>
  <c r="R1133"/>
  <c r="R1130"/>
  <c r="R1143"/>
  <c r="R1140"/>
  <c r="R1159"/>
  <c r="R1164"/>
  <c r="R1172"/>
  <c r="AH995"/>
  <c r="AH1011"/>
  <c r="AH1027"/>
  <c r="AH1046"/>
  <c r="AH998"/>
  <c r="AH1014"/>
  <c r="AH1030"/>
  <c r="AH1052"/>
  <c r="AH1068"/>
  <c r="AH1043"/>
  <c r="AH1059"/>
  <c r="AH1075"/>
  <c r="AH1089"/>
  <c r="AH1105"/>
  <c r="AH1086"/>
  <c r="AH1102"/>
  <c r="AH1117"/>
  <c r="AH1133"/>
  <c r="AH1130"/>
  <c r="AH1143"/>
  <c r="AH1140"/>
  <c r="AH1159"/>
  <c r="AH1164"/>
  <c r="AH1172"/>
  <c r="BE995"/>
  <c r="BE1011"/>
  <c r="BE1027"/>
  <c r="BE1046"/>
  <c r="BE998"/>
  <c r="BE1014"/>
  <c r="BE1030"/>
  <c r="BE1052"/>
  <c r="BE1068"/>
  <c r="BE1043"/>
  <c r="BE1059"/>
  <c r="BE1075"/>
  <c r="BE1089"/>
  <c r="BE1105"/>
  <c r="BE1086"/>
  <c r="BE1102"/>
  <c r="BE1117"/>
  <c r="BE1133"/>
  <c r="BE1130"/>
  <c r="BE1143"/>
  <c r="BE1140"/>
  <c r="BE1159"/>
  <c r="BE1164"/>
  <c r="BE1172"/>
  <c r="BI995"/>
  <c r="BI1011"/>
  <c r="BI1027"/>
  <c r="BI1046"/>
  <c r="BI998"/>
  <c r="BI1014"/>
  <c r="BI1030"/>
  <c r="BI1052"/>
  <c r="BI1068"/>
  <c r="BI1043"/>
  <c r="BI1059"/>
  <c r="BI1075"/>
  <c r="BI1089"/>
  <c r="BI1105"/>
  <c r="BI1086"/>
  <c r="BI1102"/>
  <c r="BI1117"/>
  <c r="BI1133"/>
  <c r="BI1130"/>
  <c r="BI1143"/>
  <c r="BI1140"/>
  <c r="BI1159"/>
  <c r="BI1164"/>
  <c r="BI1172"/>
  <c r="K998"/>
  <c r="K1014"/>
  <c r="K1030"/>
  <c r="K982"/>
  <c r="K997"/>
  <c r="K1013"/>
  <c r="K1029"/>
  <c r="K1051"/>
  <c r="K1067"/>
  <c r="K1044"/>
  <c r="K1060"/>
  <c r="K1077"/>
  <c r="K1088"/>
  <c r="K1104"/>
  <c r="K1085"/>
  <c r="K1101"/>
  <c r="K1116"/>
  <c r="K1132"/>
  <c r="K1129"/>
  <c r="K1144"/>
  <c r="K1141"/>
  <c r="K1158"/>
  <c r="K1163"/>
  <c r="K1173"/>
  <c r="W998"/>
  <c r="W1014"/>
  <c r="W1030"/>
  <c r="W982"/>
  <c r="W997"/>
  <c r="W1013"/>
  <c r="W1029"/>
  <c r="W1051"/>
  <c r="W1067"/>
  <c r="W1044"/>
  <c r="W1060"/>
  <c r="W1077"/>
  <c r="W1088"/>
  <c r="W1104"/>
  <c r="W1085"/>
  <c r="W1101"/>
  <c r="W1116"/>
  <c r="W1132"/>
  <c r="W1129"/>
  <c r="W1144"/>
  <c r="W1141"/>
  <c r="W1158"/>
  <c r="W1163"/>
  <c r="W1173"/>
  <c r="AA998"/>
  <c r="AA1014"/>
  <c r="AA1030"/>
  <c r="AA982"/>
  <c r="AA997"/>
  <c r="AA1013"/>
  <c r="AA1029"/>
  <c r="AA1051"/>
  <c r="AA1067"/>
  <c r="AA1044"/>
  <c r="AA1060"/>
  <c r="AA1077"/>
  <c r="AA1088"/>
  <c r="AA1104"/>
  <c r="AA1087"/>
  <c r="AA1103"/>
  <c r="AA1118"/>
  <c r="AA1134"/>
  <c r="AA1129"/>
  <c r="AA1144"/>
  <c r="AA1141"/>
  <c r="AA1158"/>
  <c r="AA1163"/>
  <c r="AE990"/>
  <c r="AE1022"/>
  <c r="AE989"/>
  <c r="AE1021"/>
  <c r="AE1059"/>
  <c r="AE1052"/>
  <c r="AE1080"/>
  <c r="AE1112"/>
  <c r="AE1111"/>
  <c r="AE1121"/>
  <c r="AE1152"/>
  <c r="AE1165"/>
  <c r="BB990"/>
  <c r="BB1022"/>
  <c r="BB991"/>
  <c r="BB1023"/>
  <c r="BB1061"/>
  <c r="BB1052"/>
  <c r="BB1080"/>
  <c r="BB1112"/>
  <c r="BB1113"/>
  <c r="BB1121"/>
  <c r="BB1152"/>
  <c r="BB1165"/>
  <c r="BF990"/>
  <c r="BF1022"/>
  <c r="BF991"/>
  <c r="BF1023"/>
  <c r="BF1061"/>
  <c r="BF1052"/>
  <c r="BF1082"/>
  <c r="BF1081"/>
  <c r="BF1113"/>
  <c r="BF1121"/>
  <c r="BF1152"/>
  <c r="BF1165"/>
  <c r="L987"/>
  <c r="L1019"/>
  <c r="L990"/>
  <c r="L1022"/>
  <c r="L1060"/>
  <c r="L1053"/>
  <c r="L1087"/>
  <c r="L1115"/>
  <c r="L1140"/>
  <c r="P1005"/>
  <c r="P1039"/>
  <c r="P1127"/>
  <c r="AB1030"/>
  <c r="AB1166"/>
  <c r="BC1172"/>
  <c r="E1101"/>
  <c r="BH984"/>
  <c r="BH988"/>
  <c r="BH992"/>
  <c r="BH996"/>
  <c r="BH1000"/>
  <c r="BH1004"/>
  <c r="BH1008"/>
  <c r="BH1012"/>
  <c r="BH1016"/>
  <c r="BH1020"/>
  <c r="BH1024"/>
  <c r="BH1028"/>
  <c r="BH1032"/>
  <c r="BH1036"/>
  <c r="BH1043"/>
  <c r="BH982"/>
  <c r="BH985"/>
  <c r="BH989"/>
  <c r="BH993"/>
  <c r="BH997"/>
  <c r="BH1001"/>
  <c r="BH1005"/>
  <c r="BH1009"/>
  <c r="BH1013"/>
  <c r="BH1017"/>
  <c r="BH1021"/>
  <c r="BH1025"/>
  <c r="BH1029"/>
  <c r="BH1033"/>
  <c r="BH1037"/>
  <c r="BH1045"/>
  <c r="BH1051"/>
  <c r="BH1055"/>
  <c r="BH1059"/>
  <c r="BH1063"/>
  <c r="BH1067"/>
  <c r="BH1071"/>
  <c r="BH1075"/>
  <c r="BH1038"/>
  <c r="BH1042"/>
  <c r="BH1046"/>
  <c r="BH1050"/>
  <c r="BH1054"/>
  <c r="BH1058"/>
  <c r="BH1062"/>
  <c r="BH1066"/>
  <c r="BH1070"/>
  <c r="BH1074"/>
  <c r="BH1076"/>
  <c r="BH1080"/>
  <c r="BH1084"/>
  <c r="BH1088"/>
  <c r="BH1092"/>
  <c r="BH1096"/>
  <c r="BH1100"/>
  <c r="BH1104"/>
  <c r="BH1108"/>
  <c r="BH1112"/>
  <c r="BH1081"/>
  <c r="BH1085"/>
  <c r="BH1089"/>
  <c r="BH1093"/>
  <c r="BH1097"/>
  <c r="BH1101"/>
  <c r="BH1105"/>
  <c r="BH1109"/>
  <c r="BH1113"/>
  <c r="BH1116"/>
  <c r="BH1120"/>
  <c r="BH1124"/>
  <c r="BH1128"/>
  <c r="BH1132"/>
  <c r="BH1136"/>
  <c r="BH1117"/>
  <c r="BH1121"/>
  <c r="BH1125"/>
  <c r="BH1129"/>
  <c r="BH1133"/>
  <c r="BH1138"/>
  <c r="BH1142"/>
  <c r="BH1146"/>
  <c r="BH1150"/>
  <c r="BH1154"/>
  <c r="BH1141"/>
  <c r="BH1145"/>
  <c r="BH1149"/>
  <c r="BH1153"/>
  <c r="BH1156"/>
  <c r="BH1160"/>
  <c r="BH1164"/>
  <c r="BH1159"/>
  <c r="BH1163"/>
  <c r="BH1166"/>
  <c r="BH1170"/>
  <c r="BH1167"/>
  <c r="N977"/>
  <c r="N978" s="1"/>
  <c r="N979" s="1"/>
  <c r="N1172" s="1"/>
  <c r="AD977"/>
  <c r="AD978" s="1"/>
  <c r="AD979" s="1"/>
  <c r="F982"/>
  <c r="F985"/>
  <c r="F989"/>
  <c r="F993"/>
  <c r="F997"/>
  <c r="F1001"/>
  <c r="F1005"/>
  <c r="F1009"/>
  <c r="F1013"/>
  <c r="F1017"/>
  <c r="F1021"/>
  <c r="F1025"/>
  <c r="F1029"/>
  <c r="F1033"/>
  <c r="F1037"/>
  <c r="F1046"/>
  <c r="F986"/>
  <c r="F990"/>
  <c r="F994"/>
  <c r="F998"/>
  <c r="F1002"/>
  <c r="F1006"/>
  <c r="F1010"/>
  <c r="F1014"/>
  <c r="F1018"/>
  <c r="F1022"/>
  <c r="F1026"/>
  <c r="F1030"/>
  <c r="F1034"/>
  <c r="F1038"/>
  <c r="F1044"/>
  <c r="F1050"/>
  <c r="F1054"/>
  <c r="F1058"/>
  <c r="F1062"/>
  <c r="F1066"/>
  <c r="F1070"/>
  <c r="F1074"/>
  <c r="F1080"/>
  <c r="F1041"/>
  <c r="F1045"/>
  <c r="F1049"/>
  <c r="F1053"/>
  <c r="F1057"/>
  <c r="F1061"/>
  <c r="F1065"/>
  <c r="F1069"/>
  <c r="F1073"/>
  <c r="F1078"/>
  <c r="F1079"/>
  <c r="F1083"/>
  <c r="F1087"/>
  <c r="F1091"/>
  <c r="F1095"/>
  <c r="F1099"/>
  <c r="F1103"/>
  <c r="F1107"/>
  <c r="F1111"/>
  <c r="F1082"/>
  <c r="F1086"/>
  <c r="F1090"/>
  <c r="F1094"/>
  <c r="F1098"/>
  <c r="F1102"/>
  <c r="F1106"/>
  <c r="F1110"/>
  <c r="F1114"/>
  <c r="F1115"/>
  <c r="F1119"/>
  <c r="F1123"/>
  <c r="F1127"/>
  <c r="F1131"/>
  <c r="F1135"/>
  <c r="F1120"/>
  <c r="F1124"/>
  <c r="F1128"/>
  <c r="F1132"/>
  <c r="F1136"/>
  <c r="F1137"/>
  <c r="F1141"/>
  <c r="F1145"/>
  <c r="F1149"/>
  <c r="F1153"/>
  <c r="F1157"/>
  <c r="F1142"/>
  <c r="F1146"/>
  <c r="F1150"/>
  <c r="F1154"/>
  <c r="F1161"/>
  <c r="F1166"/>
  <c r="F1158"/>
  <c r="F1162"/>
  <c r="F1165"/>
  <c r="F1169"/>
  <c r="F1173"/>
  <c r="R982"/>
  <c r="R985"/>
  <c r="R989"/>
  <c r="R993"/>
  <c r="R997"/>
  <c r="R1001"/>
  <c r="R1005"/>
  <c r="R1009"/>
  <c r="R1013"/>
  <c r="R1017"/>
  <c r="R1021"/>
  <c r="R1025"/>
  <c r="R1029"/>
  <c r="R1033"/>
  <c r="R1037"/>
  <c r="R1046"/>
  <c r="R986"/>
  <c r="R990"/>
  <c r="R994"/>
  <c r="R998"/>
  <c r="R1002"/>
  <c r="R1006"/>
  <c r="R1010"/>
  <c r="R1014"/>
  <c r="R1018"/>
  <c r="R1022"/>
  <c r="R1026"/>
  <c r="R1030"/>
  <c r="R1034"/>
  <c r="R1038"/>
  <c r="R1044"/>
  <c r="R1050"/>
  <c r="R1054"/>
  <c r="R1058"/>
  <c r="R1062"/>
  <c r="R1066"/>
  <c r="R1070"/>
  <c r="R1074"/>
  <c r="R1080"/>
  <c r="R1041"/>
  <c r="R1045"/>
  <c r="R1049"/>
  <c r="R1053"/>
  <c r="R1057"/>
  <c r="R1061"/>
  <c r="R1065"/>
  <c r="R1069"/>
  <c r="R1073"/>
  <c r="R1078"/>
  <c r="R1079"/>
  <c r="R1083"/>
  <c r="R1087"/>
  <c r="R1091"/>
  <c r="R1095"/>
  <c r="R1099"/>
  <c r="R1103"/>
  <c r="R1107"/>
  <c r="R1111"/>
  <c r="R1082"/>
  <c r="R1086"/>
  <c r="R1090"/>
  <c r="R1094"/>
  <c r="R1098"/>
  <c r="R1102"/>
  <c r="R1106"/>
  <c r="R1110"/>
  <c r="R1114"/>
  <c r="R1115"/>
  <c r="R1119"/>
  <c r="R1123"/>
  <c r="R1127"/>
  <c r="R1131"/>
  <c r="R1135"/>
  <c r="R1120"/>
  <c r="R1124"/>
  <c r="R1128"/>
  <c r="R1132"/>
  <c r="R1136"/>
  <c r="R1137"/>
  <c r="R1141"/>
  <c r="R1145"/>
  <c r="R1149"/>
  <c r="R1153"/>
  <c r="R1157"/>
  <c r="R1142"/>
  <c r="R1146"/>
  <c r="R1150"/>
  <c r="R1154"/>
  <c r="R1161"/>
  <c r="R1166"/>
  <c r="R1158"/>
  <c r="R1162"/>
  <c r="R1165"/>
  <c r="R1169"/>
  <c r="R1173"/>
  <c r="AH982"/>
  <c r="AH985"/>
  <c r="AH989"/>
  <c r="AH993"/>
  <c r="AH997"/>
  <c r="AH1001"/>
  <c r="AH1005"/>
  <c r="AH1009"/>
  <c r="AH1013"/>
  <c r="AH1017"/>
  <c r="AH1021"/>
  <c r="AH1025"/>
  <c r="AH1029"/>
  <c r="AH1033"/>
  <c r="AH1037"/>
  <c r="AH1042"/>
  <c r="AH984"/>
  <c r="AH988"/>
  <c r="AH992"/>
  <c r="AH996"/>
  <c r="AH1000"/>
  <c r="AH1004"/>
  <c r="AH1008"/>
  <c r="AH1012"/>
  <c r="AH1016"/>
  <c r="AH1020"/>
  <c r="AH1024"/>
  <c r="AH1028"/>
  <c r="AH1032"/>
  <c r="AH1036"/>
  <c r="AH1044"/>
  <c r="AH1050"/>
  <c r="AH1054"/>
  <c r="AH1058"/>
  <c r="AH1062"/>
  <c r="AH1066"/>
  <c r="AH1070"/>
  <c r="AH1074"/>
  <c r="AH1080"/>
  <c r="AH1041"/>
  <c r="AH1045"/>
  <c r="AH1049"/>
  <c r="AH1053"/>
  <c r="AH1057"/>
  <c r="AH1061"/>
  <c r="AH1065"/>
  <c r="AH1069"/>
  <c r="AH1073"/>
  <c r="AH1078"/>
  <c r="AH1079"/>
  <c r="AH1083"/>
  <c r="AH1087"/>
  <c r="AH1091"/>
  <c r="AH1095"/>
  <c r="AH1099"/>
  <c r="AH1103"/>
  <c r="AH1107"/>
  <c r="AH1111"/>
  <c r="AH1114"/>
  <c r="AH1084"/>
  <c r="AH1088"/>
  <c r="AH1092"/>
  <c r="AH1096"/>
  <c r="AH1100"/>
  <c r="AH1104"/>
  <c r="AH1108"/>
  <c r="AH1112"/>
  <c r="AH1115"/>
  <c r="AH1119"/>
  <c r="AH1123"/>
  <c r="AH1127"/>
  <c r="AH1131"/>
  <c r="AH1135"/>
  <c r="AH1120"/>
  <c r="AH1124"/>
  <c r="AH1128"/>
  <c r="AH1132"/>
  <c r="AH1136"/>
  <c r="AH1137"/>
  <c r="AH1141"/>
  <c r="AH1145"/>
  <c r="AH1149"/>
  <c r="AH1153"/>
  <c r="AH1157"/>
  <c r="AH1142"/>
  <c r="AH1146"/>
  <c r="AH1150"/>
  <c r="AH1154"/>
  <c r="AH1161"/>
  <c r="AH1166"/>
  <c r="AH1158"/>
  <c r="AH1162"/>
  <c r="AH1165"/>
  <c r="AH1169"/>
  <c r="AH1173"/>
  <c r="BE982"/>
  <c r="BE985"/>
  <c r="BE989"/>
  <c r="BE993"/>
  <c r="BE997"/>
  <c r="BE1001"/>
  <c r="BE1005"/>
  <c r="BE1009"/>
  <c r="BE1013"/>
  <c r="BE1017"/>
  <c r="BE1021"/>
  <c r="BE1025"/>
  <c r="BE1029"/>
  <c r="BE1033"/>
  <c r="BE1037"/>
  <c r="BE1042"/>
  <c r="BE984"/>
  <c r="BE988"/>
  <c r="BE992"/>
  <c r="BE996"/>
  <c r="BE1000"/>
  <c r="BE1004"/>
  <c r="BE1008"/>
  <c r="BE1012"/>
  <c r="BE1016"/>
  <c r="BE1020"/>
  <c r="BE1024"/>
  <c r="BE1028"/>
  <c r="BE1032"/>
  <c r="BE1036"/>
  <c r="BE1044"/>
  <c r="BE1050"/>
  <c r="BE1054"/>
  <c r="BE1058"/>
  <c r="BE1062"/>
  <c r="BE1066"/>
  <c r="BE1070"/>
  <c r="BE1074"/>
  <c r="BE1080"/>
  <c r="BE1041"/>
  <c r="BE1045"/>
  <c r="BE1049"/>
  <c r="BE1053"/>
  <c r="BE1057"/>
  <c r="BE1061"/>
  <c r="BE1065"/>
  <c r="BE1069"/>
  <c r="BE1073"/>
  <c r="BE1078"/>
  <c r="BE1079"/>
  <c r="BE1083"/>
  <c r="BE1087"/>
  <c r="BE1091"/>
  <c r="BE1095"/>
  <c r="BE1099"/>
  <c r="BE1103"/>
  <c r="BE1107"/>
  <c r="BE1111"/>
  <c r="BE1114"/>
  <c r="BE1084"/>
  <c r="BE1088"/>
  <c r="BE1092"/>
  <c r="BE1096"/>
  <c r="BE1100"/>
  <c r="BE1104"/>
  <c r="BE1108"/>
  <c r="BE1112"/>
  <c r="BE1115"/>
  <c r="BE1119"/>
  <c r="BE1123"/>
  <c r="BE1127"/>
  <c r="BE1131"/>
  <c r="BE1135"/>
  <c r="BE1120"/>
  <c r="BE1124"/>
  <c r="BE1128"/>
  <c r="BE1132"/>
  <c r="BE1136"/>
  <c r="BE1137"/>
  <c r="BE1141"/>
  <c r="BE1145"/>
  <c r="BE1149"/>
  <c r="BE1153"/>
  <c r="BE1157"/>
  <c r="BE1142"/>
  <c r="BE1146"/>
  <c r="BE1150"/>
  <c r="BE1154"/>
  <c r="BE1161"/>
  <c r="BE1166"/>
  <c r="BE1158"/>
  <c r="BE1162"/>
  <c r="BE1165"/>
  <c r="BE1169"/>
  <c r="BE1173"/>
  <c r="BI982"/>
  <c r="BI985"/>
  <c r="BI989"/>
  <c r="BI993"/>
  <c r="BI997"/>
  <c r="BI1001"/>
  <c r="BI1005"/>
  <c r="BI1009"/>
  <c r="BI1013"/>
  <c r="BI1017"/>
  <c r="BI1021"/>
  <c r="BI1025"/>
  <c r="BI1029"/>
  <c r="BI1033"/>
  <c r="BI1037"/>
  <c r="BI1042"/>
  <c r="BI984"/>
  <c r="BI988"/>
  <c r="BI992"/>
  <c r="BI996"/>
  <c r="BI1000"/>
  <c r="BI1004"/>
  <c r="BI1008"/>
  <c r="BI1012"/>
  <c r="BI1016"/>
  <c r="BI1020"/>
  <c r="BI1024"/>
  <c r="BI1028"/>
  <c r="BI1032"/>
  <c r="BI1036"/>
  <c r="BI1044"/>
  <c r="BI1050"/>
  <c r="BI1054"/>
  <c r="BI1058"/>
  <c r="BI1062"/>
  <c r="BI1066"/>
  <c r="BI1070"/>
  <c r="BI1074"/>
  <c r="BI1080"/>
  <c r="BI1041"/>
  <c r="BI1045"/>
  <c r="BI1049"/>
  <c r="BI1053"/>
  <c r="BI1057"/>
  <c r="BI1061"/>
  <c r="BI1065"/>
  <c r="BI1069"/>
  <c r="BI1073"/>
  <c r="BI1078"/>
  <c r="BI1079"/>
  <c r="BI1083"/>
  <c r="BI1087"/>
  <c r="BI1091"/>
  <c r="BI1095"/>
  <c r="BI1099"/>
  <c r="BI1103"/>
  <c r="BI1107"/>
  <c r="BI1111"/>
  <c r="BI1114"/>
  <c r="BI1084"/>
  <c r="BI1088"/>
  <c r="BI1092"/>
  <c r="BI1096"/>
  <c r="BI1100"/>
  <c r="BI1104"/>
  <c r="BI1108"/>
  <c r="BI1112"/>
  <c r="BI1115"/>
  <c r="BI1119"/>
  <c r="BI1123"/>
  <c r="BI1127"/>
  <c r="BI1131"/>
  <c r="BI1135"/>
  <c r="BI1120"/>
  <c r="BI1124"/>
  <c r="BI1128"/>
  <c r="BI1132"/>
  <c r="BI1136"/>
  <c r="BI1137"/>
  <c r="BI1141"/>
  <c r="BI1145"/>
  <c r="BI1149"/>
  <c r="BI1153"/>
  <c r="BI1157"/>
  <c r="BI1142"/>
  <c r="BI1146"/>
  <c r="BI1150"/>
  <c r="BI1154"/>
  <c r="BI1161"/>
  <c r="BI1166"/>
  <c r="BI1158"/>
  <c r="BI1162"/>
  <c r="BI1165"/>
  <c r="BI1169"/>
  <c r="BI1173"/>
  <c r="K984"/>
  <c r="K988"/>
  <c r="K992"/>
  <c r="K996"/>
  <c r="K1000"/>
  <c r="K1004"/>
  <c r="K1008"/>
  <c r="K1012"/>
  <c r="K1016"/>
  <c r="K1020"/>
  <c r="K1024"/>
  <c r="K1028"/>
  <c r="K1032"/>
  <c r="K1036"/>
  <c r="K1041"/>
  <c r="K1049"/>
  <c r="K983"/>
  <c r="K987"/>
  <c r="K991"/>
  <c r="K995"/>
  <c r="K999"/>
  <c r="K1003"/>
  <c r="K1007"/>
  <c r="K1011"/>
  <c r="K1015"/>
  <c r="K1019"/>
  <c r="K1023"/>
  <c r="K1027"/>
  <c r="K1031"/>
  <c r="K1035"/>
  <c r="K1039"/>
  <c r="K1047"/>
  <c r="K1053"/>
  <c r="K1057"/>
  <c r="K1061"/>
  <c r="K1065"/>
  <c r="K1069"/>
  <c r="K1073"/>
  <c r="K1079"/>
  <c r="K1042"/>
  <c r="K1046"/>
  <c r="K1050"/>
  <c r="K1054"/>
  <c r="K1058"/>
  <c r="K1062"/>
  <c r="K1066"/>
  <c r="K1070"/>
  <c r="K1074"/>
  <c r="K1081"/>
  <c r="K1078"/>
  <c r="K1082"/>
  <c r="K1086"/>
  <c r="K1090"/>
  <c r="K1094"/>
  <c r="K1098"/>
  <c r="K1102"/>
  <c r="K1106"/>
  <c r="K1110"/>
  <c r="K1114"/>
  <c r="K1083"/>
  <c r="K1087"/>
  <c r="K1091"/>
  <c r="K1095"/>
  <c r="K1099"/>
  <c r="K1103"/>
  <c r="K1107"/>
  <c r="K1111"/>
  <c r="K1115"/>
  <c r="K1118"/>
  <c r="K1122"/>
  <c r="K1126"/>
  <c r="K1130"/>
  <c r="K1134"/>
  <c r="K1119"/>
  <c r="K1123"/>
  <c r="K1127"/>
  <c r="K1131"/>
  <c r="K1135"/>
  <c r="K1138"/>
  <c r="K1142"/>
  <c r="K1146"/>
  <c r="K1150"/>
  <c r="K1154"/>
  <c r="K1139"/>
  <c r="K1143"/>
  <c r="K1147"/>
  <c r="K1151"/>
  <c r="K1155"/>
  <c r="K1160"/>
  <c r="K1164"/>
  <c r="K1157"/>
  <c r="K1161"/>
  <c r="K1167"/>
  <c r="K1168"/>
  <c r="K1172"/>
  <c r="W984"/>
  <c r="W988"/>
  <c r="W992"/>
  <c r="W996"/>
  <c r="W1000"/>
  <c r="W1004"/>
  <c r="W1008"/>
  <c r="W1012"/>
  <c r="W1016"/>
  <c r="W1020"/>
  <c r="W1024"/>
  <c r="W1028"/>
  <c r="W1032"/>
  <c r="W1036"/>
  <c r="W1041"/>
  <c r="W1049"/>
  <c r="W983"/>
  <c r="W987"/>
  <c r="W991"/>
  <c r="W995"/>
  <c r="W999"/>
  <c r="W1003"/>
  <c r="W1007"/>
  <c r="W1011"/>
  <c r="W1015"/>
  <c r="W1019"/>
  <c r="W1023"/>
  <c r="W1027"/>
  <c r="W1031"/>
  <c r="W1035"/>
  <c r="W1039"/>
  <c r="W1047"/>
  <c r="W1053"/>
  <c r="W1057"/>
  <c r="W1061"/>
  <c r="W1065"/>
  <c r="W1069"/>
  <c r="W1073"/>
  <c r="W1079"/>
  <c r="W1042"/>
  <c r="W1046"/>
  <c r="W1050"/>
  <c r="W1054"/>
  <c r="W1058"/>
  <c r="W1062"/>
  <c r="W1066"/>
  <c r="W1070"/>
  <c r="W1074"/>
  <c r="W1081"/>
  <c r="W1078"/>
  <c r="W1082"/>
  <c r="W1086"/>
  <c r="W1090"/>
  <c r="W1094"/>
  <c r="W1098"/>
  <c r="W1102"/>
  <c r="W1106"/>
  <c r="W1110"/>
  <c r="W1114"/>
  <c r="W1083"/>
  <c r="W1087"/>
  <c r="W1091"/>
  <c r="W1095"/>
  <c r="W1099"/>
  <c r="W1103"/>
  <c r="W1107"/>
  <c r="W1111"/>
  <c r="W1115"/>
  <c r="W1118"/>
  <c r="W1122"/>
  <c r="W1126"/>
  <c r="W1130"/>
  <c r="W1134"/>
  <c r="W1119"/>
  <c r="W1123"/>
  <c r="W1127"/>
  <c r="W1131"/>
  <c r="W1135"/>
  <c r="W1138"/>
  <c r="W1142"/>
  <c r="W1146"/>
  <c r="W1150"/>
  <c r="W1154"/>
  <c r="W1139"/>
  <c r="W1143"/>
  <c r="W1147"/>
  <c r="W1151"/>
  <c r="W1155"/>
  <c r="W1160"/>
  <c r="W1164"/>
  <c r="W1157"/>
  <c r="W1161"/>
  <c r="W1166"/>
  <c r="W1170"/>
  <c r="W1167"/>
  <c r="AA984"/>
  <c r="AA988"/>
  <c r="AA992"/>
  <c r="AA996"/>
  <c r="AA1000"/>
  <c r="AA1004"/>
  <c r="AA1008"/>
  <c r="AA1012"/>
  <c r="AA1016"/>
  <c r="AA1020"/>
  <c r="AA1024"/>
  <c r="AA1028"/>
  <c r="AA1032"/>
  <c r="AA1036"/>
  <c r="AA1041"/>
  <c r="AA1049"/>
  <c r="AA983"/>
  <c r="AA987"/>
  <c r="AA991"/>
  <c r="AA995"/>
  <c r="AA999"/>
  <c r="AA1003"/>
  <c r="AA1007"/>
  <c r="AA1011"/>
  <c r="AA1015"/>
  <c r="AA1019"/>
  <c r="AA1023"/>
  <c r="AA1027"/>
  <c r="AA1031"/>
  <c r="AA1035"/>
  <c r="AA1039"/>
  <c r="AA1047"/>
  <c r="AA1053"/>
  <c r="AA1057"/>
  <c r="AA1061"/>
  <c r="AA1065"/>
  <c r="AA1069"/>
  <c r="AA1073"/>
  <c r="AA1079"/>
  <c r="AA1042"/>
  <c r="AA1046"/>
  <c r="AA1050"/>
  <c r="AA1054"/>
  <c r="AA1058"/>
  <c r="AA1062"/>
  <c r="AA1066"/>
  <c r="AA1070"/>
  <c r="AA1074"/>
  <c r="AA1081"/>
  <c r="AA1078"/>
  <c r="AA1082"/>
  <c r="AA1086"/>
  <c r="AA1090"/>
  <c r="AA1094"/>
  <c r="AA1098"/>
  <c r="AA1102"/>
  <c r="AA1106"/>
  <c r="AA1110"/>
  <c r="AA1114"/>
  <c r="AA1085"/>
  <c r="AA1089"/>
  <c r="AA1093"/>
  <c r="AA1097"/>
  <c r="AA1101"/>
  <c r="AA1105"/>
  <c r="AA1109"/>
  <c r="AA1113"/>
  <c r="AA1116"/>
  <c r="AA1120"/>
  <c r="AA1124"/>
  <c r="AA1128"/>
  <c r="AA1132"/>
  <c r="AA1136"/>
  <c r="AA1119"/>
  <c r="AA1123"/>
  <c r="AA1127"/>
  <c r="AA1131"/>
  <c r="AA1135"/>
  <c r="AA1138"/>
  <c r="AA1142"/>
  <c r="AA1146"/>
  <c r="AA1150"/>
  <c r="AA1154"/>
  <c r="AA1139"/>
  <c r="AA1143"/>
  <c r="AA1147"/>
  <c r="AA1151"/>
  <c r="AA1155"/>
  <c r="AA1160"/>
  <c r="AA1164"/>
  <c r="AA1157"/>
  <c r="AA1161"/>
  <c r="AA1166"/>
  <c r="AA1170"/>
  <c r="AA1167"/>
  <c r="AE984"/>
  <c r="AE988"/>
  <c r="AE992"/>
  <c r="AE996"/>
  <c r="AE1000"/>
  <c r="AE1004"/>
  <c r="AE1008"/>
  <c r="AE1012"/>
  <c r="AE1016"/>
  <c r="AE1020"/>
  <c r="AE1024"/>
  <c r="AE1028"/>
  <c r="AE1032"/>
  <c r="AE1036"/>
  <c r="AE1041"/>
  <c r="AE1049"/>
  <c r="AE983"/>
  <c r="AE987"/>
  <c r="AE991"/>
  <c r="AE995"/>
  <c r="AE999"/>
  <c r="AE1003"/>
  <c r="AE1007"/>
  <c r="AE1011"/>
  <c r="AE1015"/>
  <c r="AE1019"/>
  <c r="AE1023"/>
  <c r="AE1027"/>
  <c r="AE1031"/>
  <c r="AE1035"/>
  <c r="AE1039"/>
  <c r="AE1047"/>
  <c r="AE1053"/>
  <c r="AE1057"/>
  <c r="AE1061"/>
  <c r="AE1065"/>
  <c r="AE1069"/>
  <c r="AE1073"/>
  <c r="AE1079"/>
  <c r="AE1042"/>
  <c r="AE1046"/>
  <c r="AE1050"/>
  <c r="AE1054"/>
  <c r="AE1058"/>
  <c r="AE1062"/>
  <c r="AE1066"/>
  <c r="AE1070"/>
  <c r="AE1074"/>
  <c r="AE1081"/>
  <c r="AE1078"/>
  <c r="AE1082"/>
  <c r="AE1086"/>
  <c r="AE1090"/>
  <c r="AE1094"/>
  <c r="AE1098"/>
  <c r="AE1102"/>
  <c r="AE1106"/>
  <c r="AE1110"/>
  <c r="AE1114"/>
  <c r="AE1085"/>
  <c r="AE1089"/>
  <c r="AE1093"/>
  <c r="AE1097"/>
  <c r="AE1101"/>
  <c r="AE1105"/>
  <c r="AE1109"/>
  <c r="AE1113"/>
  <c r="AE1116"/>
  <c r="AE1120"/>
  <c r="AE1124"/>
  <c r="AE1128"/>
  <c r="AE1132"/>
  <c r="AE1136"/>
  <c r="AE1119"/>
  <c r="AE1123"/>
  <c r="AE1127"/>
  <c r="AE1131"/>
  <c r="AE1135"/>
  <c r="AE1138"/>
  <c r="AE1142"/>
  <c r="AE1146"/>
  <c r="AE1150"/>
  <c r="AE1154"/>
  <c r="AE1139"/>
  <c r="AE1143"/>
  <c r="AE1147"/>
  <c r="AE1151"/>
  <c r="AE1155"/>
  <c r="AE1160"/>
  <c r="AE1164"/>
  <c r="AE1157"/>
  <c r="AE1161"/>
  <c r="AE1166"/>
  <c r="AE1170"/>
  <c r="AE1167"/>
  <c r="BB984"/>
  <c r="BB988"/>
  <c r="BB992"/>
  <c r="BB996"/>
  <c r="BB1000"/>
  <c r="BB1004"/>
  <c r="BB1008"/>
  <c r="BB1012"/>
  <c r="BB1016"/>
  <c r="BB1020"/>
  <c r="BB1024"/>
  <c r="BB1028"/>
  <c r="BB1032"/>
  <c r="BB1036"/>
  <c r="BB1045"/>
  <c r="BB982"/>
  <c r="BB985"/>
  <c r="BB989"/>
  <c r="BB993"/>
  <c r="BB997"/>
  <c r="BB1001"/>
  <c r="BB1005"/>
  <c r="BB1009"/>
  <c r="BB1013"/>
  <c r="BB1017"/>
  <c r="BB1021"/>
  <c r="BB1025"/>
  <c r="BB1029"/>
  <c r="BB1033"/>
  <c r="BB1037"/>
  <c r="BB1043"/>
  <c r="BB1051"/>
  <c r="BB1055"/>
  <c r="BB1059"/>
  <c r="BB1063"/>
  <c r="BB1067"/>
  <c r="BB1071"/>
  <c r="BB1075"/>
  <c r="BB1038"/>
  <c r="BB1042"/>
  <c r="BB1046"/>
  <c r="BB1050"/>
  <c r="BB1054"/>
  <c r="BB1058"/>
  <c r="BB1062"/>
  <c r="BB1066"/>
  <c r="BB1070"/>
  <c r="BB1074"/>
  <c r="BB1081"/>
  <c r="BB1078"/>
  <c r="BB1082"/>
  <c r="BB1086"/>
  <c r="BB1090"/>
  <c r="BB1094"/>
  <c r="BB1098"/>
  <c r="BB1102"/>
  <c r="BB1106"/>
  <c r="BB1110"/>
  <c r="BB1083"/>
  <c r="BB1087"/>
  <c r="BB1091"/>
  <c r="BB1095"/>
  <c r="BB1099"/>
  <c r="BB1103"/>
  <c r="BB1107"/>
  <c r="BB1111"/>
  <c r="BB1115"/>
  <c r="BB1116"/>
  <c r="BB1120"/>
  <c r="BB1124"/>
  <c r="BB1128"/>
  <c r="BB1132"/>
  <c r="BB1136"/>
  <c r="BB1119"/>
  <c r="BB1123"/>
  <c r="BB1127"/>
  <c r="BB1131"/>
  <c r="BB1135"/>
  <c r="BB1138"/>
  <c r="BB1142"/>
  <c r="BB1146"/>
  <c r="BB1150"/>
  <c r="BB1154"/>
  <c r="BB1139"/>
  <c r="BB1143"/>
  <c r="BB1147"/>
  <c r="BB1151"/>
  <c r="BB1155"/>
  <c r="BB1160"/>
  <c r="BB1164"/>
  <c r="BB1157"/>
  <c r="BB1161"/>
  <c r="BB1166"/>
  <c r="BB1170"/>
  <c r="BB1167"/>
  <c r="BF984"/>
  <c r="BF988"/>
  <c r="BF992"/>
  <c r="BF996"/>
  <c r="BF1000"/>
  <c r="BF1004"/>
  <c r="BF1008"/>
  <c r="BF1012"/>
  <c r="BF1016"/>
  <c r="BF1020"/>
  <c r="BF1024"/>
  <c r="BF1028"/>
  <c r="BF1032"/>
  <c r="BF1036"/>
  <c r="BF1045"/>
  <c r="BF982"/>
  <c r="BF985"/>
  <c r="BF989"/>
  <c r="BF993"/>
  <c r="BF997"/>
  <c r="BF1001"/>
  <c r="BF1005"/>
  <c r="BF1009"/>
  <c r="BF1013"/>
  <c r="BF1017"/>
  <c r="BF1021"/>
  <c r="BF1025"/>
  <c r="BF1029"/>
  <c r="BF1033"/>
  <c r="BF1037"/>
  <c r="BF1043"/>
  <c r="BF1051"/>
  <c r="BF1055"/>
  <c r="BF1059"/>
  <c r="BF1063"/>
  <c r="BF1067"/>
  <c r="BF1071"/>
  <c r="BF1075"/>
  <c r="BF1038"/>
  <c r="BF1042"/>
  <c r="BF1046"/>
  <c r="BF1050"/>
  <c r="BF1054"/>
  <c r="BF1058"/>
  <c r="BF1062"/>
  <c r="BF1066"/>
  <c r="BF1070"/>
  <c r="BF1074"/>
  <c r="BF1076"/>
  <c r="BF1080"/>
  <c r="BF1084"/>
  <c r="BF1088"/>
  <c r="BF1092"/>
  <c r="BF1096"/>
  <c r="BF1100"/>
  <c r="BF1104"/>
  <c r="BF1108"/>
  <c r="BF1112"/>
  <c r="BF1083"/>
  <c r="BF1087"/>
  <c r="BF1091"/>
  <c r="BF1095"/>
  <c r="BF1099"/>
  <c r="BF1103"/>
  <c r="BF1107"/>
  <c r="BF1111"/>
  <c r="BF1115"/>
  <c r="BF1116"/>
  <c r="BF1120"/>
  <c r="BF1124"/>
  <c r="BF1128"/>
  <c r="BF1132"/>
  <c r="BF1136"/>
  <c r="BF1119"/>
  <c r="BF1123"/>
  <c r="BF1127"/>
  <c r="BF1131"/>
  <c r="BF1135"/>
  <c r="BF1138"/>
  <c r="BF1142"/>
  <c r="BF1146"/>
  <c r="BF1150"/>
  <c r="BF1154"/>
  <c r="BF1139"/>
  <c r="BF1143"/>
  <c r="BF1147"/>
  <c r="BF1151"/>
  <c r="BF1155"/>
  <c r="BF1160"/>
  <c r="BF1164"/>
  <c r="BF1157"/>
  <c r="BF1161"/>
  <c r="BF1166"/>
  <c r="BF1170"/>
  <c r="BF1167"/>
  <c r="L982"/>
  <c r="L985"/>
  <c r="L989"/>
  <c r="L993"/>
  <c r="L997"/>
  <c r="L1001"/>
  <c r="L1005"/>
  <c r="L1009"/>
  <c r="L1013"/>
  <c r="L1017"/>
  <c r="L1021"/>
  <c r="L1025"/>
  <c r="L1029"/>
  <c r="L1033"/>
  <c r="L1037"/>
  <c r="L1044"/>
  <c r="L984"/>
  <c r="L988"/>
  <c r="L992"/>
  <c r="L996"/>
  <c r="L1000"/>
  <c r="L1004"/>
  <c r="L1008"/>
  <c r="L1012"/>
  <c r="L1016"/>
  <c r="L1020"/>
  <c r="L1024"/>
  <c r="L1028"/>
  <c r="L1032"/>
  <c r="L1036"/>
  <c r="L1042"/>
  <c r="L1050"/>
  <c r="L1054"/>
  <c r="L1058"/>
  <c r="L1062"/>
  <c r="L1066"/>
  <c r="L1070"/>
  <c r="L1074"/>
  <c r="L1039"/>
  <c r="L1043"/>
  <c r="L1047"/>
  <c r="L1051"/>
  <c r="L1055"/>
  <c r="L1059"/>
  <c r="L1063"/>
  <c r="L1067"/>
  <c r="L1071"/>
  <c r="L1075"/>
  <c r="L1080"/>
  <c r="L1083"/>
  <c r="L1091"/>
  <c r="L1099"/>
  <c r="L1107"/>
  <c r="L1116"/>
  <c r="L1088"/>
  <c r="L1096"/>
  <c r="L1104"/>
  <c r="L1112"/>
  <c r="L1119"/>
  <c r="L1127"/>
  <c r="L1135"/>
  <c r="L1122"/>
  <c r="L1130"/>
  <c r="L1137"/>
  <c r="L1145"/>
  <c r="L1153"/>
  <c r="L1144"/>
  <c r="L1152"/>
  <c r="L1161"/>
  <c r="L1160"/>
  <c r="L1165"/>
  <c r="P982"/>
  <c r="P997"/>
  <c r="P1013"/>
  <c r="P1029"/>
  <c r="P984"/>
  <c r="P1000"/>
  <c r="P1016"/>
  <c r="P1032"/>
  <c r="P1054"/>
  <c r="P1070"/>
  <c r="P1047"/>
  <c r="P1063"/>
  <c r="P1080"/>
  <c r="P1091"/>
  <c r="P1107"/>
  <c r="P1088"/>
  <c r="P1104"/>
  <c r="P1119"/>
  <c r="P1135"/>
  <c r="P1130"/>
  <c r="P1145"/>
  <c r="P1159"/>
  <c r="AB1011"/>
  <c r="AB1048"/>
  <c r="AB1014"/>
  <c r="AB1052"/>
  <c r="AB1045"/>
  <c r="AB1076"/>
  <c r="AB1105"/>
  <c r="AB1102"/>
  <c r="AB1133"/>
  <c r="AB1143"/>
  <c r="AB1159"/>
  <c r="BC1011"/>
  <c r="BC1048"/>
  <c r="BC1014"/>
  <c r="BC1045"/>
  <c r="BC1105"/>
  <c r="BC1133"/>
  <c r="E998"/>
  <c r="E1030"/>
  <c r="E997"/>
  <c r="E1029"/>
  <c r="E1067"/>
  <c r="E1058"/>
  <c r="E1088"/>
  <c r="E1085"/>
  <c r="E1116"/>
  <c r="E1127"/>
  <c r="E1143"/>
  <c r="D977"/>
  <c r="D978" s="1"/>
  <c r="P1170"/>
  <c r="P1173"/>
  <c r="P1169"/>
  <c r="P1165"/>
  <c r="P1164"/>
  <c r="P1160"/>
  <c r="P1156"/>
  <c r="P1161"/>
  <c r="P1157"/>
  <c r="P1152"/>
  <c r="P1148"/>
  <c r="P1144"/>
  <c r="P1140"/>
  <c r="P1153"/>
  <c r="P1149"/>
  <c r="P1168"/>
  <c r="P1167"/>
  <c r="P1162"/>
  <c r="P1163"/>
  <c r="P1154"/>
  <c r="P1146"/>
  <c r="P1155"/>
  <c r="P1147"/>
  <c r="P1143"/>
  <c r="P1139"/>
  <c r="P1136"/>
  <c r="P1132"/>
  <c r="P1128"/>
  <c r="P1124"/>
  <c r="P1120"/>
  <c r="P1138"/>
  <c r="P1133"/>
  <c r="P1129"/>
  <c r="P1125"/>
  <c r="P1121"/>
  <c r="P1117"/>
  <c r="P1114"/>
  <c r="P1110"/>
  <c r="P1106"/>
  <c r="P1102"/>
  <c r="P1098"/>
  <c r="P1094"/>
  <c r="P1090"/>
  <c r="P1086"/>
  <c r="P1082"/>
  <c r="P1113"/>
  <c r="P1109"/>
  <c r="P1105"/>
  <c r="P1101"/>
  <c r="P1097"/>
  <c r="P1093"/>
  <c r="P1089"/>
  <c r="P1085"/>
  <c r="P1081"/>
  <c r="P1077"/>
  <c r="P1076"/>
  <c r="P1073"/>
  <c r="P1069"/>
  <c r="P1065"/>
  <c r="P1061"/>
  <c r="P1057"/>
  <c r="P1053"/>
  <c r="P1049"/>
  <c r="P1045"/>
  <c r="P1041"/>
  <c r="P1078"/>
  <c r="P1072"/>
  <c r="P1068"/>
  <c r="P1064"/>
  <c r="P1060"/>
  <c r="P1056"/>
  <c r="P1052"/>
  <c r="P1046"/>
  <c r="P1038"/>
  <c r="P1034"/>
  <c r="P1030"/>
  <c r="P1026"/>
  <c r="P1022"/>
  <c r="P1018"/>
  <c r="P1014"/>
  <c r="P1010"/>
  <c r="P1006"/>
  <c r="P1002"/>
  <c r="P998"/>
  <c r="P994"/>
  <c r="P990"/>
  <c r="P986"/>
  <c r="P1048"/>
  <c r="P1040"/>
  <c r="P1035"/>
  <c r="P1031"/>
  <c r="P1027"/>
  <c r="P1023"/>
  <c r="P1019"/>
  <c r="P1015"/>
  <c r="P1011"/>
  <c r="P1007"/>
  <c r="P1003"/>
  <c r="P999"/>
  <c r="P995"/>
  <c r="P991"/>
  <c r="P987"/>
  <c r="P983"/>
  <c r="AB1170"/>
  <c r="AB1173"/>
  <c r="AB1169"/>
  <c r="AB1165"/>
  <c r="AB1164"/>
  <c r="AB1160"/>
  <c r="AB1156"/>
  <c r="AB1161"/>
  <c r="AB1157"/>
  <c r="AB1152"/>
  <c r="AB1148"/>
  <c r="AB1144"/>
  <c r="AB1140"/>
  <c r="AB1153"/>
  <c r="AB1149"/>
  <c r="AB1145"/>
  <c r="AB1141"/>
  <c r="AB1137"/>
  <c r="AB1134"/>
  <c r="AB1130"/>
  <c r="AB1126"/>
  <c r="AB1122"/>
  <c r="AB1118"/>
  <c r="AB1135"/>
  <c r="AB1131"/>
  <c r="AB1127"/>
  <c r="AB1123"/>
  <c r="AB1119"/>
  <c r="AB1115"/>
  <c r="AB1112"/>
  <c r="AB1108"/>
  <c r="AB1104"/>
  <c r="AB1100"/>
  <c r="AB1096"/>
  <c r="AB1092"/>
  <c r="AB1088"/>
  <c r="AB1084"/>
  <c r="AB1116"/>
  <c r="AB1111"/>
  <c r="AB1107"/>
  <c r="AB1103"/>
  <c r="AB1099"/>
  <c r="AB1095"/>
  <c r="AB1091"/>
  <c r="AB1087"/>
  <c r="AB1083"/>
  <c r="AB1079"/>
  <c r="AB1080"/>
  <c r="AB1075"/>
  <c r="AB1071"/>
  <c r="AB1067"/>
  <c r="AB1063"/>
  <c r="AB1059"/>
  <c r="AB1055"/>
  <c r="AB1051"/>
  <c r="AB1047"/>
  <c r="AB1043"/>
  <c r="AB1039"/>
  <c r="AB1074"/>
  <c r="AB1070"/>
  <c r="AB1066"/>
  <c r="AB1062"/>
  <c r="AB1058"/>
  <c r="AB1054"/>
  <c r="AB1050"/>
  <c r="AB1042"/>
  <c r="AB1036"/>
  <c r="AB1032"/>
  <c r="AB1028"/>
  <c r="AB1024"/>
  <c r="AB1020"/>
  <c r="AB1016"/>
  <c r="AB1012"/>
  <c r="AB1008"/>
  <c r="AB1004"/>
  <c r="AB1000"/>
  <c r="AB996"/>
  <c r="AB992"/>
  <c r="AB988"/>
  <c r="AB984"/>
  <c r="AB1044"/>
  <c r="AB1037"/>
  <c r="AB1033"/>
  <c r="AB1029"/>
  <c r="AB1025"/>
  <c r="AB1021"/>
  <c r="AB1017"/>
  <c r="AB1013"/>
  <c r="AB1009"/>
  <c r="AB1005"/>
  <c r="AB1001"/>
  <c r="AB997"/>
  <c r="AB993"/>
  <c r="AB989"/>
  <c r="AB985"/>
  <c r="AB982"/>
  <c r="AB1168"/>
  <c r="AB1167"/>
  <c r="AB1162"/>
  <c r="AB1163"/>
  <c r="AB1154"/>
  <c r="AB1146"/>
  <c r="AB1155"/>
  <c r="AB1147"/>
  <c r="AB1139"/>
  <c r="AB1132"/>
  <c r="AB1124"/>
  <c r="AB1138"/>
  <c r="AB1129"/>
  <c r="AB1121"/>
  <c r="AB1114"/>
  <c r="AB1106"/>
  <c r="AB1098"/>
  <c r="AB1090"/>
  <c r="AB1082"/>
  <c r="AB1109"/>
  <c r="AB1101"/>
  <c r="AB1093"/>
  <c r="AB1085"/>
  <c r="AB1077"/>
  <c r="AB1073"/>
  <c r="AB1065"/>
  <c r="AB1057"/>
  <c r="AB1049"/>
  <c r="AB1041"/>
  <c r="AB1072"/>
  <c r="AB1064"/>
  <c r="AB1056"/>
  <c r="AB1046"/>
  <c r="AB1034"/>
  <c r="AB1026"/>
  <c r="AB1018"/>
  <c r="AB1010"/>
  <c r="AB1002"/>
  <c r="AB994"/>
  <c r="AB986"/>
  <c r="AB1040"/>
  <c r="AB1031"/>
  <c r="AB1023"/>
  <c r="AB1015"/>
  <c r="AB1007"/>
  <c r="AB999"/>
  <c r="AB991"/>
  <c r="AB983"/>
  <c r="E1171"/>
  <c r="E1172"/>
  <c r="E1168"/>
  <c r="E1165"/>
  <c r="E1161"/>
  <c r="E1157"/>
  <c r="E1164"/>
  <c r="E1160"/>
  <c r="E1156"/>
  <c r="E1153"/>
  <c r="E1149"/>
  <c r="E1145"/>
  <c r="E1141"/>
  <c r="E1154"/>
  <c r="E1150"/>
  <c r="E1146"/>
  <c r="E1142"/>
  <c r="E1138"/>
  <c r="E1133"/>
  <c r="E1129"/>
  <c r="E1125"/>
  <c r="E1121"/>
  <c r="E1137"/>
  <c r="E1134"/>
  <c r="E1130"/>
  <c r="E1126"/>
  <c r="E1122"/>
  <c r="E1118"/>
  <c r="E1117"/>
  <c r="E1111"/>
  <c r="E1107"/>
  <c r="E1103"/>
  <c r="E1099"/>
  <c r="E1095"/>
  <c r="E1091"/>
  <c r="E1087"/>
  <c r="E1083"/>
  <c r="E1114"/>
  <c r="E1110"/>
  <c r="E1106"/>
  <c r="E1102"/>
  <c r="E1098"/>
  <c r="E1094"/>
  <c r="E1090"/>
  <c r="E1086"/>
  <c r="E1082"/>
  <c r="E1078"/>
  <c r="E1079"/>
  <c r="E1072"/>
  <c r="E1068"/>
  <c r="E1064"/>
  <c r="E1060"/>
  <c r="E1056"/>
  <c r="E1052"/>
  <c r="E1048"/>
  <c r="E1044"/>
  <c r="E1040"/>
  <c r="E1077"/>
  <c r="E1073"/>
  <c r="E1069"/>
  <c r="E1065"/>
  <c r="E1061"/>
  <c r="E1057"/>
  <c r="E1053"/>
  <c r="E1049"/>
  <c r="E1041"/>
  <c r="E1035"/>
  <c r="E1031"/>
  <c r="E1027"/>
  <c r="E1023"/>
  <c r="E1019"/>
  <c r="E1015"/>
  <c r="E1011"/>
  <c r="E1007"/>
  <c r="E1003"/>
  <c r="E999"/>
  <c r="E995"/>
  <c r="E991"/>
  <c r="E987"/>
  <c r="E983"/>
  <c r="E1047"/>
  <c r="E1039"/>
  <c r="E1036"/>
  <c r="E1032"/>
  <c r="E1028"/>
  <c r="E1024"/>
  <c r="E1020"/>
  <c r="E1016"/>
  <c r="E1012"/>
  <c r="E1008"/>
  <c r="E1004"/>
  <c r="E1000"/>
  <c r="E996"/>
  <c r="E992"/>
  <c r="E988"/>
  <c r="E984"/>
  <c r="E1169"/>
  <c r="E1166"/>
  <c r="E1159"/>
  <c r="E1162"/>
  <c r="E1155"/>
  <c r="E1147"/>
  <c r="E1139"/>
  <c r="E1148"/>
  <c r="E1140"/>
  <c r="E1131"/>
  <c r="E1123"/>
  <c r="E1136"/>
  <c r="E1128"/>
  <c r="E1120"/>
  <c r="E1113"/>
  <c r="E1105"/>
  <c r="E1097"/>
  <c r="E1089"/>
  <c r="E1115"/>
  <c r="E1108"/>
  <c r="E1100"/>
  <c r="E1092"/>
  <c r="E1084"/>
  <c r="E1076"/>
  <c r="E1070"/>
  <c r="E1062"/>
  <c r="E1054"/>
  <c r="E1046"/>
  <c r="E1081"/>
  <c r="E1071"/>
  <c r="E1063"/>
  <c r="E1055"/>
  <c r="E1045"/>
  <c r="E1033"/>
  <c r="E1025"/>
  <c r="E1017"/>
  <c r="E1009"/>
  <c r="E1001"/>
  <c r="E993"/>
  <c r="E985"/>
  <c r="E1043"/>
  <c r="E1034"/>
  <c r="E1026"/>
  <c r="E1018"/>
  <c r="E1010"/>
  <c r="E1002"/>
  <c r="E994"/>
  <c r="E986"/>
  <c r="L1172"/>
  <c r="L1168"/>
  <c r="L1171"/>
  <c r="L1167"/>
  <c r="L1166"/>
  <c r="L1162"/>
  <c r="L1158"/>
  <c r="L1163"/>
  <c r="L1159"/>
  <c r="L1154"/>
  <c r="L1150"/>
  <c r="L1146"/>
  <c r="L1142"/>
  <c r="L1155"/>
  <c r="L1151"/>
  <c r="L1147"/>
  <c r="L1143"/>
  <c r="L1139"/>
  <c r="L1136"/>
  <c r="L1132"/>
  <c r="L1128"/>
  <c r="L1124"/>
  <c r="L1120"/>
  <c r="L1138"/>
  <c r="L1133"/>
  <c r="L1129"/>
  <c r="L1125"/>
  <c r="L1121"/>
  <c r="L1117"/>
  <c r="L1114"/>
  <c r="L1110"/>
  <c r="L1106"/>
  <c r="L1102"/>
  <c r="L1098"/>
  <c r="L1094"/>
  <c r="L1090"/>
  <c r="L1086"/>
  <c r="L1082"/>
  <c r="L1113"/>
  <c r="L1109"/>
  <c r="L1105"/>
  <c r="L1101"/>
  <c r="L1097"/>
  <c r="L1093"/>
  <c r="L1089"/>
  <c r="L1085"/>
  <c r="L1081"/>
  <c r="L1077"/>
  <c r="BC1168"/>
  <c r="BC1167"/>
  <c r="BC1162"/>
  <c r="BC1163"/>
  <c r="BC1154"/>
  <c r="BC1146"/>
  <c r="BC1155"/>
  <c r="BC1147"/>
  <c r="BC1139"/>
  <c r="BC1132"/>
  <c r="BC1124"/>
  <c r="BC1138"/>
  <c r="BC1129"/>
  <c r="BC1121"/>
  <c r="BC1114"/>
  <c r="BC1106"/>
  <c r="BC1098"/>
  <c r="BC1090"/>
  <c r="BC1082"/>
  <c r="BC1109"/>
  <c r="BC1101"/>
  <c r="BC1093"/>
  <c r="BC1085"/>
  <c r="BC1077"/>
  <c r="BC1073"/>
  <c r="BC1065"/>
  <c r="BC1057"/>
  <c r="BC1049"/>
  <c r="BC1041"/>
  <c r="BC1072"/>
  <c r="BC1064"/>
  <c r="BC1056"/>
  <c r="BC1046"/>
  <c r="BC1034"/>
  <c r="BC1026"/>
  <c r="BC1018"/>
  <c r="BC1010"/>
  <c r="BC1002"/>
  <c r="BC994"/>
  <c r="BC986"/>
  <c r="BC1040"/>
  <c r="BC1031"/>
  <c r="BC1023"/>
  <c r="BC1015"/>
  <c r="BC1007"/>
  <c r="BC999"/>
  <c r="BC991"/>
  <c r="BC983"/>
  <c r="BC1171"/>
  <c r="BC1158"/>
  <c r="BC1150"/>
  <c r="BC1151"/>
  <c r="BC1136"/>
  <c r="BC1120"/>
  <c r="BC1125"/>
  <c r="BC1110"/>
  <c r="BC1094"/>
  <c r="BC1113"/>
  <c r="BC1097"/>
  <c r="BC1081"/>
  <c r="BC1069"/>
  <c r="BC1053"/>
  <c r="BC1078"/>
  <c r="BC1060"/>
  <c r="BC1038"/>
  <c r="BC1022"/>
  <c r="BC1006"/>
  <c r="BC990"/>
  <c r="BC1035"/>
  <c r="BC1019"/>
  <c r="BC1003"/>
  <c r="BC987"/>
  <c r="P985"/>
  <c r="P993"/>
  <c r="P1001"/>
  <c r="P1009"/>
  <c r="P1017"/>
  <c r="P1025"/>
  <c r="P1033"/>
  <c r="P1044"/>
  <c r="P988"/>
  <c r="P996"/>
  <c r="P1004"/>
  <c r="P1012"/>
  <c r="P1020"/>
  <c r="P1028"/>
  <c r="P1036"/>
  <c r="P1050"/>
  <c r="P1058"/>
  <c r="P1066"/>
  <c r="P1074"/>
  <c r="P1043"/>
  <c r="P1051"/>
  <c r="P1059"/>
  <c r="P1067"/>
  <c r="P1075"/>
  <c r="P1079"/>
  <c r="P1087"/>
  <c r="P1095"/>
  <c r="P1103"/>
  <c r="P1111"/>
  <c r="P1084"/>
  <c r="P1092"/>
  <c r="P1100"/>
  <c r="P1108"/>
  <c r="P1115"/>
  <c r="P1123"/>
  <c r="P1131"/>
  <c r="P1118"/>
  <c r="P1126"/>
  <c r="P1134"/>
  <c r="P1141"/>
  <c r="P1151"/>
  <c r="P1150"/>
  <c r="P1158"/>
  <c r="P1171"/>
  <c r="AB987"/>
  <c r="AB1003"/>
  <c r="AB1019"/>
  <c r="AB1035"/>
  <c r="AB990"/>
  <c r="AB1006"/>
  <c r="AB1022"/>
  <c r="AB1038"/>
  <c r="AB1060"/>
  <c r="AB1078"/>
  <c r="AB1053"/>
  <c r="AB1069"/>
  <c r="AB1081"/>
  <c r="AB1097"/>
  <c r="AB1113"/>
  <c r="AB1094"/>
  <c r="AB1110"/>
  <c r="AB1125"/>
  <c r="AB1120"/>
  <c r="AB1136"/>
  <c r="AB1151"/>
  <c r="AB1150"/>
  <c r="AB1158"/>
  <c r="AB1171"/>
  <c r="BC1030"/>
  <c r="BC1068"/>
  <c r="BC1061"/>
  <c r="BC1089"/>
  <c r="BC1086"/>
  <c r="BC1117"/>
  <c r="BC1128"/>
  <c r="BC1142"/>
  <c r="BC1166"/>
  <c r="E990"/>
  <c r="E1006"/>
  <c r="E1022"/>
  <c r="E1038"/>
  <c r="E989"/>
  <c r="E1005"/>
  <c r="E1021"/>
  <c r="E1037"/>
  <c r="E1059"/>
  <c r="E1075"/>
  <c r="E1050"/>
  <c r="E1066"/>
  <c r="E1080"/>
  <c r="E1096"/>
  <c r="E1112"/>
  <c r="E1093"/>
  <c r="E1109"/>
  <c r="E1124"/>
  <c r="E1119"/>
  <c r="E1135"/>
  <c r="E1152"/>
  <c r="E1151"/>
  <c r="E1167"/>
  <c r="E1170"/>
  <c r="BD998"/>
  <c r="BD1014"/>
  <c r="BD1030"/>
  <c r="BD983"/>
  <c r="BD999"/>
  <c r="BD1015"/>
  <c r="BD1031"/>
  <c r="BD1053"/>
  <c r="BD1069"/>
  <c r="BD1044"/>
  <c r="BD1060"/>
  <c r="BD1079"/>
  <c r="BD1090"/>
  <c r="BD1106"/>
  <c r="BD1087"/>
  <c r="BD1103"/>
  <c r="BD1118"/>
  <c r="BD1134"/>
  <c r="BD1127"/>
  <c r="BD1144"/>
  <c r="BD1143"/>
  <c r="BD1158"/>
  <c r="BD1165"/>
  <c r="BD1173"/>
  <c r="AC977"/>
  <c r="AC978" s="1"/>
  <c r="E28" i="9" s="1"/>
  <c r="T977" i="7"/>
  <c r="T978" s="1"/>
  <c r="Q977"/>
  <c r="Q978" s="1"/>
  <c r="BC1170"/>
  <c r="BC1173"/>
  <c r="BC1169"/>
  <c r="BC1165"/>
  <c r="BC1164"/>
  <c r="BC1160"/>
  <c r="BC1156"/>
  <c r="BC1161"/>
  <c r="BC1157"/>
  <c r="BC1152"/>
  <c r="BC1148"/>
  <c r="BC1144"/>
  <c r="BC1140"/>
  <c r="BC1153"/>
  <c r="BC1149"/>
  <c r="BC1145"/>
  <c r="BC1141"/>
  <c r="BC1137"/>
  <c r="BC1134"/>
  <c r="BC1130"/>
  <c r="BC1126"/>
  <c r="BC1122"/>
  <c r="BC1118"/>
  <c r="BC1135"/>
  <c r="BC1131"/>
  <c r="BC1127"/>
  <c r="BC1123"/>
  <c r="BC1119"/>
  <c r="BC1115"/>
  <c r="BC1112"/>
  <c r="BC1108"/>
  <c r="BC1104"/>
  <c r="BC1100"/>
  <c r="BC1096"/>
  <c r="BC1092"/>
  <c r="BC1088"/>
  <c r="BC1084"/>
  <c r="BC1116"/>
  <c r="BC1111"/>
  <c r="BC1107"/>
  <c r="BC1103"/>
  <c r="BC1099"/>
  <c r="BC1095"/>
  <c r="BC1091"/>
  <c r="BC1087"/>
  <c r="BC1083"/>
  <c r="BC1079"/>
  <c r="BC1080"/>
  <c r="BC1075"/>
  <c r="BC1071"/>
  <c r="BC1067"/>
  <c r="BC1063"/>
  <c r="BC1059"/>
  <c r="BC1055"/>
  <c r="BC1051"/>
  <c r="BC1047"/>
  <c r="BC1043"/>
  <c r="BC1039"/>
  <c r="BC1074"/>
  <c r="BC1070"/>
  <c r="BC1066"/>
  <c r="BC1062"/>
  <c r="BC1058"/>
  <c r="BC1054"/>
  <c r="BC1050"/>
  <c r="BC1042"/>
  <c r="BC1036"/>
  <c r="BC1032"/>
  <c r="BC1028"/>
  <c r="BC1024"/>
  <c r="BC1020"/>
  <c r="BC1016"/>
  <c r="BC1012"/>
  <c r="BC1008"/>
  <c r="BC1004"/>
  <c r="BC1000"/>
  <c r="BC996"/>
  <c r="BC992"/>
  <c r="BC988"/>
  <c r="BC984"/>
  <c r="BC1044"/>
  <c r="BC1037"/>
  <c r="BC1033"/>
  <c r="BC1029"/>
  <c r="BC1025"/>
  <c r="BC1021"/>
  <c r="BC1017"/>
  <c r="BC1013"/>
  <c r="BC1009"/>
  <c r="BC1005"/>
  <c r="BC1001"/>
  <c r="BC997"/>
  <c r="BC993"/>
  <c r="BC989"/>
  <c r="BC985"/>
  <c r="BC982"/>
  <c r="I986"/>
  <c r="I994"/>
  <c r="I1002"/>
  <c r="I1010"/>
  <c r="I1018"/>
  <c r="I1026"/>
  <c r="I1034"/>
  <c r="I1043"/>
  <c r="I985"/>
  <c r="I993"/>
  <c r="I1001"/>
  <c r="I1009"/>
  <c r="I1017"/>
  <c r="I1025"/>
  <c r="I1033"/>
  <c r="I1045"/>
  <c r="I1055"/>
  <c r="I1063"/>
  <c r="I1071"/>
  <c r="I1081"/>
  <c r="I1046"/>
  <c r="I1054"/>
  <c r="I1062"/>
  <c r="I1070"/>
  <c r="I1076"/>
  <c r="I1084"/>
  <c r="I1092"/>
  <c r="I1100"/>
  <c r="I1108"/>
  <c r="I1115"/>
  <c r="I1089"/>
  <c r="I1097"/>
  <c r="I1105"/>
  <c r="I1113"/>
  <c r="I1120"/>
  <c r="I1128"/>
  <c r="I1136"/>
  <c r="I1123"/>
  <c r="I1131"/>
  <c r="I1140"/>
  <c r="I1148"/>
  <c r="I1139"/>
  <c r="I1147"/>
  <c r="I1155"/>
  <c r="I1162"/>
  <c r="I1159"/>
  <c r="I1166"/>
  <c r="BD986"/>
  <c r="BD994"/>
  <c r="BD1002"/>
  <c r="BD1010"/>
  <c r="BD1018"/>
  <c r="BD1026"/>
  <c r="BD1034"/>
  <c r="BD1047"/>
  <c r="BD987"/>
  <c r="BD995"/>
  <c r="BD1003"/>
  <c r="BD1011"/>
  <c r="BD1019"/>
  <c r="BD1027"/>
  <c r="BD1035"/>
  <c r="BD1049"/>
  <c r="BD1057"/>
  <c r="BD1065"/>
  <c r="BD1073"/>
  <c r="BD1040"/>
  <c r="BD1048"/>
  <c r="BD1056"/>
  <c r="BD1064"/>
  <c r="BD1072"/>
  <c r="BD1078"/>
  <c r="BD1086"/>
  <c r="BD1094"/>
  <c r="BD1102"/>
  <c r="BD1110"/>
  <c r="BD1083"/>
  <c r="BD1091"/>
  <c r="BD1099"/>
  <c r="BD1107"/>
  <c r="BD1114"/>
  <c r="BD1122"/>
  <c r="BD1130"/>
  <c r="BD1137"/>
  <c r="BD1123"/>
  <c r="BD1131"/>
  <c r="BD1140"/>
  <c r="BD1148"/>
  <c r="BD1139"/>
  <c r="BD1147"/>
  <c r="BD1155"/>
  <c r="BD1162"/>
  <c r="BD1161"/>
  <c r="BD1168"/>
  <c r="M977"/>
  <c r="M978" s="1"/>
  <c r="I1171"/>
  <c r="I1172"/>
  <c r="I1168"/>
  <c r="I1165"/>
  <c r="I1161"/>
  <c r="I1157"/>
  <c r="I1164"/>
  <c r="I1160"/>
  <c r="I1156"/>
  <c r="I1153"/>
  <c r="I1149"/>
  <c r="I1145"/>
  <c r="I1141"/>
  <c r="I1154"/>
  <c r="I1150"/>
  <c r="I1146"/>
  <c r="I1142"/>
  <c r="I1138"/>
  <c r="I1133"/>
  <c r="I1129"/>
  <c r="I1125"/>
  <c r="I1121"/>
  <c r="I1137"/>
  <c r="I1134"/>
  <c r="I1130"/>
  <c r="I1126"/>
  <c r="I1122"/>
  <c r="I1118"/>
  <c r="I1117"/>
  <c r="I1111"/>
  <c r="I1107"/>
  <c r="I1103"/>
  <c r="I1099"/>
  <c r="I1095"/>
  <c r="I1091"/>
  <c r="I1087"/>
  <c r="I1083"/>
  <c r="I1114"/>
  <c r="I1110"/>
  <c r="I1106"/>
  <c r="I1102"/>
  <c r="I1098"/>
  <c r="I1094"/>
  <c r="I1090"/>
  <c r="I1086"/>
  <c r="I1082"/>
  <c r="I1078"/>
  <c r="I1079"/>
  <c r="I1072"/>
  <c r="I1068"/>
  <c r="I1064"/>
  <c r="I1060"/>
  <c r="I1056"/>
  <c r="I1052"/>
  <c r="I1048"/>
  <c r="I1044"/>
  <c r="I1040"/>
  <c r="I1077"/>
  <c r="I1073"/>
  <c r="I1069"/>
  <c r="I1065"/>
  <c r="I1061"/>
  <c r="I1057"/>
  <c r="I1053"/>
  <c r="I1049"/>
  <c r="I1041"/>
  <c r="I1035"/>
  <c r="I1031"/>
  <c r="I1027"/>
  <c r="I1023"/>
  <c r="I1019"/>
  <c r="I1015"/>
  <c r="I1011"/>
  <c r="I1007"/>
  <c r="I1003"/>
  <c r="I999"/>
  <c r="I995"/>
  <c r="I991"/>
  <c r="I987"/>
  <c r="I983"/>
  <c r="I1047"/>
  <c r="I1039"/>
  <c r="I1036"/>
  <c r="I1032"/>
  <c r="I1028"/>
  <c r="I1024"/>
  <c r="I1020"/>
  <c r="I1016"/>
  <c r="I1012"/>
  <c r="I1008"/>
  <c r="I1004"/>
  <c r="I1000"/>
  <c r="I996"/>
  <c r="I992"/>
  <c r="I988"/>
  <c r="I984"/>
  <c r="BD1171"/>
  <c r="BD1167"/>
  <c r="BD1170"/>
  <c r="BD1166"/>
  <c r="BD1163"/>
  <c r="BD1159"/>
  <c r="BD1164"/>
  <c r="BD1160"/>
  <c r="BD1156"/>
  <c r="BD1153"/>
  <c r="BD1149"/>
  <c r="BD1145"/>
  <c r="BD1141"/>
  <c r="BD1154"/>
  <c r="BD1150"/>
  <c r="BD1146"/>
  <c r="BD1142"/>
  <c r="BD1138"/>
  <c r="BD1133"/>
  <c r="BD1129"/>
  <c r="BD1125"/>
  <c r="BD1121"/>
  <c r="BD1117"/>
  <c r="BD1136"/>
  <c r="BD1132"/>
  <c r="BD1128"/>
  <c r="BD1124"/>
  <c r="BD1120"/>
  <c r="BD1116"/>
  <c r="BD1113"/>
  <c r="BD1109"/>
  <c r="BD1105"/>
  <c r="BD1101"/>
  <c r="BD1097"/>
  <c r="BD1093"/>
  <c r="BD1089"/>
  <c r="BD1085"/>
  <c r="BD1081"/>
  <c r="BD1112"/>
  <c r="BD1108"/>
  <c r="BD1104"/>
  <c r="BD1100"/>
  <c r="BD1096"/>
  <c r="BD1092"/>
  <c r="BD1088"/>
  <c r="BD1084"/>
  <c r="BD1080"/>
  <c r="BD1076"/>
  <c r="BD1074"/>
  <c r="BD1070"/>
  <c r="BD1066"/>
  <c r="BD1062"/>
  <c r="BD1058"/>
  <c r="BD1054"/>
  <c r="BD1050"/>
  <c r="BD1046"/>
  <c r="BD1042"/>
  <c r="BD1038"/>
  <c r="BD1075"/>
  <c r="BD1071"/>
  <c r="BD1067"/>
  <c r="BD1063"/>
  <c r="BD1059"/>
  <c r="BD1055"/>
  <c r="BD1051"/>
  <c r="BD1045"/>
  <c r="BD1037"/>
  <c r="BD1033"/>
  <c r="BD1029"/>
  <c r="BD1025"/>
  <c r="BD1021"/>
  <c r="BD1017"/>
  <c r="BD1013"/>
  <c r="BD1009"/>
  <c r="BD1005"/>
  <c r="BD1001"/>
  <c r="BD997"/>
  <c r="BD993"/>
  <c r="BD989"/>
  <c r="BD985"/>
  <c r="BD982"/>
  <c r="BD1043"/>
  <c r="BD1036"/>
  <c r="BD1032"/>
  <c r="BD1028"/>
  <c r="BD1024"/>
  <c r="BD1020"/>
  <c r="BD1016"/>
  <c r="BD1012"/>
  <c r="BD1008"/>
  <c r="BD1004"/>
  <c r="BD1000"/>
  <c r="BD996"/>
  <c r="BD992"/>
  <c r="BD988"/>
  <c r="BD984"/>
  <c r="AG977"/>
  <c r="AG978" s="1"/>
  <c r="AG979" s="1"/>
  <c r="U977"/>
  <c r="U978" s="1"/>
  <c r="O977"/>
  <c r="O978" s="1"/>
  <c r="O979" s="1"/>
  <c r="H977"/>
  <c r="H978" s="1"/>
  <c r="H979" s="1"/>
  <c r="J977"/>
  <c r="J978" s="1"/>
  <c r="J979" s="1"/>
  <c r="AF977"/>
  <c r="AF978" s="1"/>
  <c r="AF979" s="1"/>
  <c r="Z977"/>
  <c r="Z978" s="1"/>
  <c r="Z979" s="1"/>
  <c r="G977"/>
  <c r="G978" s="1"/>
  <c r="S977"/>
  <c r="S978" s="1"/>
  <c r="S979" s="1"/>
  <c r="X979"/>
  <c r="E23" i="9"/>
  <c r="E13"/>
  <c r="E29"/>
  <c r="AC979" i="7"/>
  <c r="E21" i="9"/>
  <c r="BG1174" i="7"/>
  <c r="D58" i="9" s="1"/>
  <c r="BE1174" i="7"/>
  <c r="W1174"/>
  <c r="P44" i="9" l="1"/>
  <c r="Q44" s="1"/>
  <c r="Z44" s="1"/>
  <c r="P46"/>
  <c r="P58"/>
  <c r="P49"/>
  <c r="T45"/>
  <c r="Y45"/>
  <c r="T47"/>
  <c r="Y47"/>
  <c r="AW985" i="7"/>
  <c r="AW989"/>
  <c r="AW993"/>
  <c r="AW997"/>
  <c r="AW1001"/>
  <c r="AW1005"/>
  <c r="AW1009"/>
  <c r="AW1013"/>
  <c r="AW1017"/>
  <c r="AW1021"/>
  <c r="AW1025"/>
  <c r="AW1029"/>
  <c r="AW1033"/>
  <c r="AW1037"/>
  <c r="AW1041"/>
  <c r="AW1045"/>
  <c r="AW1049"/>
  <c r="AW1053"/>
  <c r="AW1057"/>
  <c r="AW1061"/>
  <c r="AW1065"/>
  <c r="AW1069"/>
  <c r="AW1073"/>
  <c r="AW1077"/>
  <c r="AW1081"/>
  <c r="AW1085"/>
  <c r="AW1089"/>
  <c r="AW1093"/>
  <c r="AW1097"/>
  <c r="AW1101"/>
  <c r="AW1105"/>
  <c r="AW1109"/>
  <c r="AW1113"/>
  <c r="AW1117"/>
  <c r="AW1121"/>
  <c r="AW1125"/>
  <c r="AW1129"/>
  <c r="AW1133"/>
  <c r="AW1137"/>
  <c r="AW1141"/>
  <c r="AW1145"/>
  <c r="AW1149"/>
  <c r="AW1153"/>
  <c r="AW1157"/>
  <c r="AW1161"/>
  <c r="AW1165"/>
  <c r="AW1169"/>
  <c r="AW1173"/>
  <c r="AW984"/>
  <c r="AW988"/>
  <c r="AW992"/>
  <c r="AW996"/>
  <c r="AW1000"/>
  <c r="AW1004"/>
  <c r="AW1008"/>
  <c r="AW1012"/>
  <c r="AW1016"/>
  <c r="AW1020"/>
  <c r="AW1024"/>
  <c r="AW1028"/>
  <c r="AW1032"/>
  <c r="AW1036"/>
  <c r="AW1040"/>
  <c r="AW1044"/>
  <c r="AW1048"/>
  <c r="AW1052"/>
  <c r="AW1056"/>
  <c r="AW1060"/>
  <c r="AW1064"/>
  <c r="AW1068"/>
  <c r="AW1072"/>
  <c r="AW1076"/>
  <c r="AW1080"/>
  <c r="AW1084"/>
  <c r="AW1088"/>
  <c r="AW1092"/>
  <c r="AW1096"/>
  <c r="AW1100"/>
  <c r="AW1104"/>
  <c r="AW1108"/>
  <c r="AW1112"/>
  <c r="AW1116"/>
  <c r="AW1120"/>
  <c r="AW1124"/>
  <c r="AW1128"/>
  <c r="AW1132"/>
  <c r="AW1136"/>
  <c r="AW1140"/>
  <c r="AW1144"/>
  <c r="AW1148"/>
  <c r="AW1152"/>
  <c r="AW1156"/>
  <c r="AW1160"/>
  <c r="AW1164"/>
  <c r="AW1168"/>
  <c r="F1174"/>
  <c r="AZ1174"/>
  <c r="Y1174"/>
  <c r="AW1174"/>
  <c r="D48" i="9" s="1"/>
  <c r="BF1172" i="7"/>
  <c r="BF1039"/>
  <c r="AL1174"/>
  <c r="D37" i="9" s="1"/>
  <c r="P37" s="1"/>
  <c r="L1174" i="7"/>
  <c r="AK1174"/>
  <c r="BA1174"/>
  <c r="AM1174"/>
  <c r="AO1172"/>
  <c r="AO1170"/>
  <c r="AO1168"/>
  <c r="AO1166"/>
  <c r="AO1164"/>
  <c r="AO1162"/>
  <c r="AO1160"/>
  <c r="AO1158"/>
  <c r="AO1156"/>
  <c r="AO1154"/>
  <c r="AO1152"/>
  <c r="AO1150"/>
  <c r="AO1148"/>
  <c r="AO1146"/>
  <c r="AO1144"/>
  <c r="AO1142"/>
  <c r="AO1140"/>
  <c r="AO1138"/>
  <c r="AO1136"/>
  <c r="AO1134"/>
  <c r="AO1132"/>
  <c r="AO1130"/>
  <c r="AO1128"/>
  <c r="AO1126"/>
  <c r="AO1124"/>
  <c r="AO1122"/>
  <c r="AO1120"/>
  <c r="AO1173"/>
  <c r="AO1171"/>
  <c r="AO1169"/>
  <c r="AO1167"/>
  <c r="AO1165"/>
  <c r="AO1163"/>
  <c r="AO1161"/>
  <c r="AO1159"/>
  <c r="AO1157"/>
  <c r="AO1155"/>
  <c r="AO1153"/>
  <c r="AO1151"/>
  <c r="AO1149"/>
  <c r="AO1147"/>
  <c r="AO1145"/>
  <c r="AO1143"/>
  <c r="AO1141"/>
  <c r="AO1139"/>
  <c r="AO1137"/>
  <c r="AO1135"/>
  <c r="AO1133"/>
  <c r="AO1131"/>
  <c r="AO1129"/>
  <c r="AO1127"/>
  <c r="AO1125"/>
  <c r="AO1123"/>
  <c r="AO1121"/>
  <c r="AO1119"/>
  <c r="AO1117"/>
  <c r="AO1118"/>
  <c r="AO1115"/>
  <c r="AO1113"/>
  <c r="AO1111"/>
  <c r="AO1109"/>
  <c r="AO1107"/>
  <c r="AO1105"/>
  <c r="AO1103"/>
  <c r="AO1101"/>
  <c r="AO1099"/>
  <c r="AO1097"/>
  <c r="AO1095"/>
  <c r="AO1093"/>
  <c r="AO1091"/>
  <c r="AO1089"/>
  <c r="AO1087"/>
  <c r="AO1085"/>
  <c r="AO1083"/>
  <c r="AO1081"/>
  <c r="AO1079"/>
  <c r="AO1077"/>
  <c r="AO1075"/>
  <c r="AO1073"/>
  <c r="AO1071"/>
  <c r="AO1069"/>
  <c r="AO1067"/>
  <c r="AO1065"/>
  <c r="AO1063"/>
  <c r="AO1061"/>
  <c r="AO1116"/>
  <c r="AO1114"/>
  <c r="AO1112"/>
  <c r="AO1110"/>
  <c r="AO1108"/>
  <c r="AO1106"/>
  <c r="AO1104"/>
  <c r="AO1102"/>
  <c r="AO1100"/>
  <c r="AO1098"/>
  <c r="AO1096"/>
  <c r="AO1094"/>
  <c r="AO1092"/>
  <c r="AO1090"/>
  <c r="AO1088"/>
  <c r="AO1086"/>
  <c r="AO1084"/>
  <c r="AO1082"/>
  <c r="AO1080"/>
  <c r="AO1078"/>
  <c r="AO1076"/>
  <c r="AO1074"/>
  <c r="AO1072"/>
  <c r="AO1070"/>
  <c r="AO1068"/>
  <c r="AO1066"/>
  <c r="AO1064"/>
  <c r="AO1062"/>
  <c r="AO1060"/>
  <c r="AO1059"/>
  <c r="AO1058"/>
  <c r="AO1056"/>
  <c r="AO1054"/>
  <c r="AO1052"/>
  <c r="AO1050"/>
  <c r="AO1048"/>
  <c r="AO1046"/>
  <c r="AO1044"/>
  <c r="AO1042"/>
  <c r="AO1040"/>
  <c r="AO1038"/>
  <c r="AO1036"/>
  <c r="AO1034"/>
  <c r="AO1032"/>
  <c r="AO1030"/>
  <c r="AO1028"/>
  <c r="AO1026"/>
  <c r="AO1024"/>
  <c r="AO1022"/>
  <c r="AO1020"/>
  <c r="AO1018"/>
  <c r="AO1016"/>
  <c r="AO1014"/>
  <c r="AO1012"/>
  <c r="AO1010"/>
  <c r="AO1008"/>
  <c r="AO1006"/>
  <c r="AO1004"/>
  <c r="AO1002"/>
  <c r="AO1000"/>
  <c r="AO998"/>
  <c r="AO996"/>
  <c r="AO994"/>
  <c r="AO992"/>
  <c r="AO990"/>
  <c r="AO988"/>
  <c r="AO986"/>
  <c r="AO984"/>
  <c r="AO982"/>
  <c r="AO1057"/>
  <c r="AO1055"/>
  <c r="AO1053"/>
  <c r="AO1051"/>
  <c r="AO1049"/>
  <c r="AO1047"/>
  <c r="AO1045"/>
  <c r="AO1043"/>
  <c r="AO1041"/>
  <c r="AO1039"/>
  <c r="AO1037"/>
  <c r="AO1035"/>
  <c r="AO1033"/>
  <c r="AO1031"/>
  <c r="AO1029"/>
  <c r="AO1027"/>
  <c r="AO1025"/>
  <c r="AO1023"/>
  <c r="AO1021"/>
  <c r="AO1019"/>
  <c r="AO1017"/>
  <c r="AO1015"/>
  <c r="AO1013"/>
  <c r="AO1011"/>
  <c r="AO1009"/>
  <c r="AO1007"/>
  <c r="AO1005"/>
  <c r="AO1003"/>
  <c r="AO1001"/>
  <c r="AO999"/>
  <c r="AO997"/>
  <c r="AO995"/>
  <c r="AO993"/>
  <c r="AO991"/>
  <c r="AO989"/>
  <c r="AO987"/>
  <c r="AO985"/>
  <c r="AO983"/>
  <c r="AI1172"/>
  <c r="AI1170"/>
  <c r="AI1168"/>
  <c r="AI1166"/>
  <c r="AI1164"/>
  <c r="AI1162"/>
  <c r="AI1160"/>
  <c r="AI1158"/>
  <c r="AI1156"/>
  <c r="AI1154"/>
  <c r="AI1152"/>
  <c r="AI1150"/>
  <c r="AI1148"/>
  <c r="AI1146"/>
  <c r="AI1144"/>
  <c r="AI1142"/>
  <c r="AI1140"/>
  <c r="AI1138"/>
  <c r="AI1136"/>
  <c r="AI1134"/>
  <c r="AI1132"/>
  <c r="AI1130"/>
  <c r="AI1128"/>
  <c r="AI1126"/>
  <c r="AI1124"/>
  <c r="AI1122"/>
  <c r="AI1120"/>
  <c r="AI1173"/>
  <c r="AI1171"/>
  <c r="AI1169"/>
  <c r="AI1167"/>
  <c r="AI1165"/>
  <c r="AI1163"/>
  <c r="AI1161"/>
  <c r="AI1159"/>
  <c r="AI1157"/>
  <c r="AI1155"/>
  <c r="AI1153"/>
  <c r="AI1151"/>
  <c r="AI1149"/>
  <c r="AI1147"/>
  <c r="AI1145"/>
  <c r="AI1143"/>
  <c r="AI1141"/>
  <c r="AI1139"/>
  <c r="AI1137"/>
  <c r="AI1135"/>
  <c r="AI1133"/>
  <c r="AI1131"/>
  <c r="AI1129"/>
  <c r="AI1127"/>
  <c r="AI1125"/>
  <c r="AI1123"/>
  <c r="AI1121"/>
  <c r="AI1119"/>
  <c r="AI1117"/>
  <c r="AI1115"/>
  <c r="AI1113"/>
  <c r="AI1111"/>
  <c r="AI1109"/>
  <c r="AI1107"/>
  <c r="AI1105"/>
  <c r="AI1103"/>
  <c r="AI1101"/>
  <c r="AI1099"/>
  <c r="AI1097"/>
  <c r="AI1095"/>
  <c r="AI1093"/>
  <c r="AI1091"/>
  <c r="AI1089"/>
  <c r="AI1087"/>
  <c r="AI1085"/>
  <c r="AI1083"/>
  <c r="AI1081"/>
  <c r="AI1079"/>
  <c r="AI1077"/>
  <c r="AI1075"/>
  <c r="AI1073"/>
  <c r="AI1071"/>
  <c r="AI1069"/>
  <c r="AI1067"/>
  <c r="AI1065"/>
  <c r="AI1063"/>
  <c r="AI1118"/>
  <c r="AI1116"/>
  <c r="AI1114"/>
  <c r="AI1112"/>
  <c r="AI1110"/>
  <c r="AI1108"/>
  <c r="AI1106"/>
  <c r="AI1104"/>
  <c r="AI1102"/>
  <c r="AI1100"/>
  <c r="AI1098"/>
  <c r="AI1096"/>
  <c r="AI1094"/>
  <c r="AI1092"/>
  <c r="AI1090"/>
  <c r="AI1088"/>
  <c r="AI1086"/>
  <c r="AI1084"/>
  <c r="AI1082"/>
  <c r="AI1080"/>
  <c r="AI1078"/>
  <c r="AI1076"/>
  <c r="AI1074"/>
  <c r="AI1072"/>
  <c r="AI1070"/>
  <c r="AI1068"/>
  <c r="AI1066"/>
  <c r="AI1064"/>
  <c r="AI1062"/>
  <c r="AI1060"/>
  <c r="AI1061"/>
  <c r="AI1058"/>
  <c r="AI1056"/>
  <c r="AI1054"/>
  <c r="AI1052"/>
  <c r="AI1050"/>
  <c r="AI1048"/>
  <c r="AI1046"/>
  <c r="AI1044"/>
  <c r="AI1042"/>
  <c r="AI1040"/>
  <c r="AI1038"/>
  <c r="AI1036"/>
  <c r="AI1034"/>
  <c r="AI1032"/>
  <c r="AI1030"/>
  <c r="AI1028"/>
  <c r="AI1026"/>
  <c r="AI1024"/>
  <c r="AI1022"/>
  <c r="AI1020"/>
  <c r="AI1018"/>
  <c r="AI1016"/>
  <c r="AI1014"/>
  <c r="AI1012"/>
  <c r="AI1010"/>
  <c r="AI1008"/>
  <c r="AI1006"/>
  <c r="AI1004"/>
  <c r="AI1002"/>
  <c r="AI1000"/>
  <c r="AI998"/>
  <c r="AI996"/>
  <c r="AI994"/>
  <c r="AI992"/>
  <c r="AI990"/>
  <c r="AI988"/>
  <c r="AI986"/>
  <c r="AI984"/>
  <c r="AI982"/>
  <c r="AI1059"/>
  <c r="AI1057"/>
  <c r="AI1055"/>
  <c r="AI1053"/>
  <c r="AI1051"/>
  <c r="AI1049"/>
  <c r="AI1047"/>
  <c r="AI1045"/>
  <c r="AI1043"/>
  <c r="AI1041"/>
  <c r="AI1039"/>
  <c r="AI1037"/>
  <c r="AI1035"/>
  <c r="AI1033"/>
  <c r="AI1031"/>
  <c r="AI1029"/>
  <c r="AI1027"/>
  <c r="AI1025"/>
  <c r="AI1023"/>
  <c r="AI1021"/>
  <c r="AI1019"/>
  <c r="AI1017"/>
  <c r="AI1015"/>
  <c r="AI1013"/>
  <c r="AI1011"/>
  <c r="AI1009"/>
  <c r="AI1007"/>
  <c r="AI1005"/>
  <c r="AI1003"/>
  <c r="AI1001"/>
  <c r="AI999"/>
  <c r="AI997"/>
  <c r="AI995"/>
  <c r="AI993"/>
  <c r="AI991"/>
  <c r="AI989"/>
  <c r="AI987"/>
  <c r="AI985"/>
  <c r="AI983"/>
  <c r="AJ1173"/>
  <c r="AJ1171"/>
  <c r="AJ1169"/>
  <c r="AJ1167"/>
  <c r="AJ1165"/>
  <c r="AJ1163"/>
  <c r="AJ1161"/>
  <c r="AJ1159"/>
  <c r="AJ1157"/>
  <c r="AJ1155"/>
  <c r="AJ1153"/>
  <c r="AJ1151"/>
  <c r="AJ1149"/>
  <c r="AJ1147"/>
  <c r="AJ1145"/>
  <c r="AJ1143"/>
  <c r="AJ1141"/>
  <c r="AJ1139"/>
  <c r="AJ1137"/>
  <c r="AJ1135"/>
  <c r="AJ1133"/>
  <c r="AJ1131"/>
  <c r="AJ1129"/>
  <c r="AJ1127"/>
  <c r="AJ1125"/>
  <c r="AJ1123"/>
  <c r="AJ1121"/>
  <c r="AJ1172"/>
  <c r="AJ1170"/>
  <c r="AJ1168"/>
  <c r="AJ1166"/>
  <c r="AJ1164"/>
  <c r="AJ1162"/>
  <c r="AJ1160"/>
  <c r="AJ1158"/>
  <c r="AJ1156"/>
  <c r="AJ1154"/>
  <c r="AJ1152"/>
  <c r="AJ1150"/>
  <c r="AJ1148"/>
  <c r="AJ1146"/>
  <c r="AJ1144"/>
  <c r="AJ1142"/>
  <c r="AJ1140"/>
  <c r="AJ1138"/>
  <c r="AJ1136"/>
  <c r="AJ1134"/>
  <c r="AJ1132"/>
  <c r="AJ1130"/>
  <c r="AJ1128"/>
  <c r="AJ1126"/>
  <c r="AJ1124"/>
  <c r="AJ1122"/>
  <c r="AJ1120"/>
  <c r="AJ1118"/>
  <c r="AJ1119"/>
  <c r="AJ1116"/>
  <c r="AJ1114"/>
  <c r="AJ1112"/>
  <c r="AJ1110"/>
  <c r="AJ1108"/>
  <c r="AJ1106"/>
  <c r="AJ1104"/>
  <c r="AJ1102"/>
  <c r="AJ1100"/>
  <c r="AJ1098"/>
  <c r="AJ1096"/>
  <c r="AJ1094"/>
  <c r="AJ1092"/>
  <c r="AJ1090"/>
  <c r="AJ1088"/>
  <c r="AJ1086"/>
  <c r="AJ1084"/>
  <c r="AJ1082"/>
  <c r="AJ1080"/>
  <c r="AJ1078"/>
  <c r="AJ1076"/>
  <c r="AJ1074"/>
  <c r="AJ1072"/>
  <c r="AJ1070"/>
  <c r="AJ1068"/>
  <c r="AJ1066"/>
  <c r="AJ1064"/>
  <c r="AJ1062"/>
  <c r="AJ1117"/>
  <c r="AJ1115"/>
  <c r="AJ1113"/>
  <c r="AJ1111"/>
  <c r="AJ1109"/>
  <c r="AJ1107"/>
  <c r="AJ1105"/>
  <c r="AJ1103"/>
  <c r="AJ1101"/>
  <c r="AJ1099"/>
  <c r="AJ1097"/>
  <c r="AJ1095"/>
  <c r="AJ1093"/>
  <c r="AJ1091"/>
  <c r="AJ1089"/>
  <c r="AJ1087"/>
  <c r="AJ1085"/>
  <c r="AJ1083"/>
  <c r="AJ1081"/>
  <c r="AJ1079"/>
  <c r="AJ1077"/>
  <c r="AJ1075"/>
  <c r="AJ1073"/>
  <c r="AJ1071"/>
  <c r="AJ1069"/>
  <c r="AJ1067"/>
  <c r="AJ1065"/>
  <c r="AJ1063"/>
  <c r="AJ1061"/>
  <c r="AJ1059"/>
  <c r="AJ1060"/>
  <c r="AJ1057"/>
  <c r="AJ1055"/>
  <c r="AJ1053"/>
  <c r="AJ1051"/>
  <c r="AJ1049"/>
  <c r="AJ1047"/>
  <c r="AJ1045"/>
  <c r="AJ1043"/>
  <c r="AJ1041"/>
  <c r="AJ1039"/>
  <c r="AJ1037"/>
  <c r="AJ1035"/>
  <c r="AJ1033"/>
  <c r="AJ1031"/>
  <c r="AJ1029"/>
  <c r="AJ1027"/>
  <c r="AJ1025"/>
  <c r="AJ1023"/>
  <c r="AJ1021"/>
  <c r="AJ1019"/>
  <c r="AJ1017"/>
  <c r="AJ1015"/>
  <c r="AJ1013"/>
  <c r="AJ1011"/>
  <c r="AJ1009"/>
  <c r="AJ1007"/>
  <c r="AJ1005"/>
  <c r="AJ1003"/>
  <c r="AJ1001"/>
  <c r="AJ999"/>
  <c r="AJ997"/>
  <c r="AJ995"/>
  <c r="AJ993"/>
  <c r="AJ991"/>
  <c r="AJ989"/>
  <c r="AJ987"/>
  <c r="AJ985"/>
  <c r="AJ983"/>
  <c r="AJ1058"/>
  <c r="AJ1056"/>
  <c r="AJ1054"/>
  <c r="AJ1052"/>
  <c r="AJ1050"/>
  <c r="AJ1048"/>
  <c r="AJ1046"/>
  <c r="AJ1044"/>
  <c r="AJ1042"/>
  <c r="AJ1040"/>
  <c r="AJ1038"/>
  <c r="AJ1036"/>
  <c r="AJ1034"/>
  <c r="AJ1032"/>
  <c r="AJ1030"/>
  <c r="AJ1028"/>
  <c r="AJ1026"/>
  <c r="AJ1024"/>
  <c r="AJ1022"/>
  <c r="AJ1020"/>
  <c r="AJ1018"/>
  <c r="AJ1016"/>
  <c r="AJ1014"/>
  <c r="AJ1012"/>
  <c r="AJ1010"/>
  <c r="AJ1008"/>
  <c r="AJ1006"/>
  <c r="AJ1004"/>
  <c r="AJ1002"/>
  <c r="AJ1000"/>
  <c r="AJ998"/>
  <c r="AJ996"/>
  <c r="AJ994"/>
  <c r="AJ992"/>
  <c r="AJ990"/>
  <c r="AJ988"/>
  <c r="AJ986"/>
  <c r="AJ984"/>
  <c r="AJ982"/>
  <c r="AN1173"/>
  <c r="AN1171"/>
  <c r="AN1169"/>
  <c r="AN1167"/>
  <c r="AN1165"/>
  <c r="AN1163"/>
  <c r="AN1161"/>
  <c r="AN1159"/>
  <c r="AN1157"/>
  <c r="AN1155"/>
  <c r="AN1153"/>
  <c r="AN1151"/>
  <c r="AN1149"/>
  <c r="AN1147"/>
  <c r="AN1145"/>
  <c r="AN1143"/>
  <c r="AN1141"/>
  <c r="AN1139"/>
  <c r="AN1137"/>
  <c r="AN1135"/>
  <c r="AN1133"/>
  <c r="AN1131"/>
  <c r="AN1129"/>
  <c r="AN1127"/>
  <c r="AN1125"/>
  <c r="AN1123"/>
  <c r="AN1121"/>
  <c r="AN1119"/>
  <c r="AN1172"/>
  <c r="AN1170"/>
  <c r="AN1168"/>
  <c r="AN1166"/>
  <c r="AN1164"/>
  <c r="AN1162"/>
  <c r="AN1160"/>
  <c r="AN1158"/>
  <c r="AN1156"/>
  <c r="AN1154"/>
  <c r="AN1152"/>
  <c r="AN1150"/>
  <c r="AN1148"/>
  <c r="AN1146"/>
  <c r="AN1144"/>
  <c r="AN1142"/>
  <c r="AN1140"/>
  <c r="AN1138"/>
  <c r="AN1136"/>
  <c r="AN1134"/>
  <c r="AN1132"/>
  <c r="AN1130"/>
  <c r="AN1128"/>
  <c r="AN1126"/>
  <c r="AN1124"/>
  <c r="AN1122"/>
  <c r="AN1120"/>
  <c r="AN1118"/>
  <c r="AN1116"/>
  <c r="AN1114"/>
  <c r="AN1112"/>
  <c r="AN1110"/>
  <c r="AN1108"/>
  <c r="AN1106"/>
  <c r="AN1104"/>
  <c r="AN1102"/>
  <c r="AN1100"/>
  <c r="AN1098"/>
  <c r="AN1096"/>
  <c r="AN1094"/>
  <c r="AN1092"/>
  <c r="AN1090"/>
  <c r="AN1088"/>
  <c r="AN1086"/>
  <c r="AN1084"/>
  <c r="AN1082"/>
  <c r="AN1080"/>
  <c r="AN1078"/>
  <c r="AN1076"/>
  <c r="AN1074"/>
  <c r="AN1072"/>
  <c r="AN1070"/>
  <c r="AN1068"/>
  <c r="AN1066"/>
  <c r="AN1064"/>
  <c r="AN1062"/>
  <c r="AN1117"/>
  <c r="AN1115"/>
  <c r="AN1113"/>
  <c r="AN1111"/>
  <c r="AN1109"/>
  <c r="AN1107"/>
  <c r="AN1105"/>
  <c r="AN1103"/>
  <c r="AN1101"/>
  <c r="AN1099"/>
  <c r="AN1097"/>
  <c r="AN1095"/>
  <c r="AN1093"/>
  <c r="AN1091"/>
  <c r="AN1089"/>
  <c r="AN1087"/>
  <c r="AN1085"/>
  <c r="AN1083"/>
  <c r="AN1081"/>
  <c r="AN1079"/>
  <c r="AN1077"/>
  <c r="AN1075"/>
  <c r="AN1073"/>
  <c r="AN1071"/>
  <c r="AN1069"/>
  <c r="AN1067"/>
  <c r="AN1065"/>
  <c r="AN1063"/>
  <c r="AN1061"/>
  <c r="AN1059"/>
  <c r="AN1060"/>
  <c r="AN1057"/>
  <c r="AN1055"/>
  <c r="AN1053"/>
  <c r="AN1051"/>
  <c r="AN1049"/>
  <c r="AN1047"/>
  <c r="AN1045"/>
  <c r="AN1043"/>
  <c r="AN1041"/>
  <c r="AN1039"/>
  <c r="AN1037"/>
  <c r="AN1035"/>
  <c r="AN1033"/>
  <c r="AN1031"/>
  <c r="AN1029"/>
  <c r="AN1027"/>
  <c r="AN1025"/>
  <c r="AN1023"/>
  <c r="AN1021"/>
  <c r="AN1019"/>
  <c r="AN1017"/>
  <c r="AN1015"/>
  <c r="AN1013"/>
  <c r="AN1011"/>
  <c r="AN1009"/>
  <c r="AN1007"/>
  <c r="AN1005"/>
  <c r="AN1003"/>
  <c r="AN1001"/>
  <c r="AN999"/>
  <c r="AN997"/>
  <c r="AN995"/>
  <c r="AN993"/>
  <c r="AN991"/>
  <c r="AN989"/>
  <c r="AN987"/>
  <c r="AN985"/>
  <c r="AN983"/>
  <c r="AN1058"/>
  <c r="AN1056"/>
  <c r="AN1054"/>
  <c r="AN1052"/>
  <c r="AN1050"/>
  <c r="AN1048"/>
  <c r="AN1046"/>
  <c r="AN1044"/>
  <c r="AN1042"/>
  <c r="AN1040"/>
  <c r="AN1038"/>
  <c r="AN1036"/>
  <c r="AN1034"/>
  <c r="AN1032"/>
  <c r="AN1030"/>
  <c r="AN1028"/>
  <c r="AN1026"/>
  <c r="AN1024"/>
  <c r="AN1022"/>
  <c r="AN1020"/>
  <c r="AN1018"/>
  <c r="AN1016"/>
  <c r="AN1014"/>
  <c r="AN1012"/>
  <c r="AN1010"/>
  <c r="AN1008"/>
  <c r="AN1006"/>
  <c r="AN1004"/>
  <c r="AN1002"/>
  <c r="AN1000"/>
  <c r="AN998"/>
  <c r="AN996"/>
  <c r="AN994"/>
  <c r="AN992"/>
  <c r="AN990"/>
  <c r="AN988"/>
  <c r="AN986"/>
  <c r="AN984"/>
  <c r="AN982"/>
  <c r="N988"/>
  <c r="N1147"/>
  <c r="N1077"/>
  <c r="E32" i="9"/>
  <c r="D42"/>
  <c r="N983" i="7"/>
  <c r="N1056"/>
  <c r="N1108"/>
  <c r="P42" i="9"/>
  <c r="N1015" i="7"/>
  <c r="N1020"/>
  <c r="N1047"/>
  <c r="N1109"/>
  <c r="N1118"/>
  <c r="N1163"/>
  <c r="N999"/>
  <c r="N1031"/>
  <c r="N1004"/>
  <c r="N1036"/>
  <c r="N1072"/>
  <c r="N1063"/>
  <c r="N1093"/>
  <c r="N1092"/>
  <c r="N1121"/>
  <c r="N1134"/>
  <c r="N1144"/>
  <c r="N1167"/>
  <c r="I1174"/>
  <c r="AB1174"/>
  <c r="R1174"/>
  <c r="BH1174"/>
  <c r="D59" i="9" s="1"/>
  <c r="BB1174" i="7"/>
  <c r="AE1174"/>
  <c r="AD1172"/>
  <c r="AD1163"/>
  <c r="AD1147"/>
  <c r="AD1118"/>
  <c r="AD1108"/>
  <c r="AD1109"/>
  <c r="AD1077"/>
  <c r="AD1047"/>
  <c r="AD1056"/>
  <c r="AD1020"/>
  <c r="AD988"/>
  <c r="AD1015"/>
  <c r="AD983"/>
  <c r="AD1167"/>
  <c r="AD1144"/>
  <c r="AD1134"/>
  <c r="AD1121"/>
  <c r="AD1092"/>
  <c r="AD1093"/>
  <c r="AD1063"/>
  <c r="AD1072"/>
  <c r="AD1036"/>
  <c r="AD1004"/>
  <c r="AD1031"/>
  <c r="AD999"/>
  <c r="V1168"/>
  <c r="V1171"/>
  <c r="V1156"/>
  <c r="V1148"/>
  <c r="V1151"/>
  <c r="V1138"/>
  <c r="V1122"/>
  <c r="V1125"/>
  <c r="V1112"/>
  <c r="V1096"/>
  <c r="V1113"/>
  <c r="V1097"/>
  <c r="V1081"/>
  <c r="V1067"/>
  <c r="V1051"/>
  <c r="V1076"/>
  <c r="V1068"/>
  <c r="V1060"/>
  <c r="V1052"/>
  <c r="V1040"/>
  <c r="V1032"/>
  <c r="V1024"/>
  <c r="V1016"/>
  <c r="V1008"/>
  <c r="V1000"/>
  <c r="V992"/>
  <c r="V984"/>
  <c r="V1035"/>
  <c r="V1027"/>
  <c r="V1019"/>
  <c r="V1011"/>
  <c r="V1003"/>
  <c r="V995"/>
  <c r="V987"/>
  <c r="V1172"/>
  <c r="V1164"/>
  <c r="V1159"/>
  <c r="V1140"/>
  <c r="V1143"/>
  <c r="V1130"/>
  <c r="V1133"/>
  <c r="V1117"/>
  <c r="V1104"/>
  <c r="V1088"/>
  <c r="V1105"/>
  <c r="V1089"/>
  <c r="V1075"/>
  <c r="V1059"/>
  <c r="V1043"/>
  <c r="V1072"/>
  <c r="V1064"/>
  <c r="V1056"/>
  <c r="V1048"/>
  <c r="V1036"/>
  <c r="V1028"/>
  <c r="V1020"/>
  <c r="V1012"/>
  <c r="V1004"/>
  <c r="V996"/>
  <c r="V988"/>
  <c r="V1042"/>
  <c r="V1031"/>
  <c r="V1023"/>
  <c r="V1015"/>
  <c r="V1007"/>
  <c r="V999"/>
  <c r="V991"/>
  <c r="V983"/>
  <c r="E51" i="9"/>
  <c r="E11"/>
  <c r="E54"/>
  <c r="E50"/>
  <c r="E30"/>
  <c r="E26"/>
  <c r="E22"/>
  <c r="E10"/>
  <c r="E53"/>
  <c r="E43"/>
  <c r="E17"/>
  <c r="E5"/>
  <c r="E56"/>
  <c r="E4"/>
  <c r="E27"/>
  <c r="E15"/>
  <c r="E24"/>
  <c r="E52"/>
  <c r="E8"/>
  <c r="E31"/>
  <c r="E55"/>
  <c r="E9"/>
  <c r="E14"/>
  <c r="AD991" i="7"/>
  <c r="AD1007"/>
  <c r="AD1023"/>
  <c r="AD1042"/>
  <c r="AD996"/>
  <c r="AD1012"/>
  <c r="AD1028"/>
  <c r="AD1048"/>
  <c r="AD1064"/>
  <c r="AD1039"/>
  <c r="AD1055"/>
  <c r="AD1071"/>
  <c r="AD1085"/>
  <c r="AD1101"/>
  <c r="AD1084"/>
  <c r="AD1100"/>
  <c r="AD1116"/>
  <c r="AD1129"/>
  <c r="AD1126"/>
  <c r="AD1139"/>
  <c r="AD1155"/>
  <c r="AD1152"/>
  <c r="AD1160"/>
  <c r="AD1168"/>
  <c r="N991"/>
  <c r="N1007"/>
  <c r="N1023"/>
  <c r="N1042"/>
  <c r="N996"/>
  <c r="N1012"/>
  <c r="N1028"/>
  <c r="N1048"/>
  <c r="N1064"/>
  <c r="N1039"/>
  <c r="N1055"/>
  <c r="N1071"/>
  <c r="N1085"/>
  <c r="N1101"/>
  <c r="N1084"/>
  <c r="N1100"/>
  <c r="N1116"/>
  <c r="N1129"/>
  <c r="N1126"/>
  <c r="N1139"/>
  <c r="N1155"/>
  <c r="N1152"/>
  <c r="N1160"/>
  <c r="N1168"/>
  <c r="BD1174"/>
  <c r="D36" i="9" s="1"/>
  <c r="E1174" i="7"/>
  <c r="P1174"/>
  <c r="BF1174"/>
  <c r="AA1174"/>
  <c r="K1174"/>
  <c r="BI1174"/>
  <c r="AH1174"/>
  <c r="D33" i="9" s="1"/>
  <c r="BC1174" i="7"/>
  <c r="E7" i="9"/>
  <c r="G979" i="7"/>
  <c r="G1171" s="1"/>
  <c r="BJ979"/>
  <c r="V982"/>
  <c r="V985"/>
  <c r="V989"/>
  <c r="V993"/>
  <c r="V997"/>
  <c r="V1001"/>
  <c r="V1005"/>
  <c r="V1009"/>
  <c r="V1013"/>
  <c r="V1017"/>
  <c r="V1021"/>
  <c r="V1025"/>
  <c r="V1029"/>
  <c r="V1033"/>
  <c r="V1037"/>
  <c r="V1046"/>
  <c r="V986"/>
  <c r="V990"/>
  <c r="V994"/>
  <c r="V998"/>
  <c r="V1002"/>
  <c r="V1006"/>
  <c r="V1010"/>
  <c r="V1014"/>
  <c r="V1018"/>
  <c r="V1022"/>
  <c r="V1026"/>
  <c r="V1030"/>
  <c r="V1034"/>
  <c r="V1038"/>
  <c r="V1044"/>
  <c r="V1050"/>
  <c r="V1054"/>
  <c r="V1058"/>
  <c r="V1062"/>
  <c r="V1066"/>
  <c r="V1070"/>
  <c r="V1074"/>
  <c r="V1039"/>
  <c r="V1047"/>
  <c r="V1055"/>
  <c r="V1063"/>
  <c r="V1071"/>
  <c r="V1077"/>
  <c r="V1085"/>
  <c r="V1093"/>
  <c r="V1101"/>
  <c r="V1109"/>
  <c r="V1084"/>
  <c r="V1092"/>
  <c r="V1100"/>
  <c r="V1108"/>
  <c r="V1116"/>
  <c r="V1121"/>
  <c r="V1129"/>
  <c r="V1118"/>
  <c r="V1126"/>
  <c r="V1134"/>
  <c r="V1139"/>
  <c r="V1147"/>
  <c r="V1155"/>
  <c r="V1144"/>
  <c r="V1152"/>
  <c r="V1163"/>
  <c r="V1160"/>
  <c r="V1167"/>
  <c r="BJ978"/>
  <c r="C71" i="9" s="1"/>
  <c r="AD987" i="7"/>
  <c r="AD995"/>
  <c r="AD1003"/>
  <c r="AD1011"/>
  <c r="AD1019"/>
  <c r="AD1027"/>
  <c r="AD1035"/>
  <c r="AD984"/>
  <c r="AD992"/>
  <c r="AD1000"/>
  <c r="AD1008"/>
  <c r="AD1016"/>
  <c r="AD1024"/>
  <c r="AD1032"/>
  <c r="AD1040"/>
  <c r="AD1052"/>
  <c r="AD1060"/>
  <c r="AD1068"/>
  <c r="AD1076"/>
  <c r="AD1043"/>
  <c r="AD1051"/>
  <c r="AD1059"/>
  <c r="AD1067"/>
  <c r="AD1075"/>
  <c r="AD1081"/>
  <c r="AD1089"/>
  <c r="AD1097"/>
  <c r="AD1105"/>
  <c r="AD1113"/>
  <c r="AD1088"/>
  <c r="AD1096"/>
  <c r="AD1104"/>
  <c r="AD1112"/>
  <c r="AD1117"/>
  <c r="AD1125"/>
  <c r="AD1133"/>
  <c r="AD1122"/>
  <c r="AD1130"/>
  <c r="AD1138"/>
  <c r="AD1143"/>
  <c r="AD1151"/>
  <c r="AD1140"/>
  <c r="AD1148"/>
  <c r="AD1159"/>
  <c r="AD1156"/>
  <c r="AD1164"/>
  <c r="AD1171"/>
  <c r="N987"/>
  <c r="N995"/>
  <c r="N1003"/>
  <c r="N1011"/>
  <c r="N1019"/>
  <c r="N1027"/>
  <c r="N1035"/>
  <c r="N984"/>
  <c r="N992"/>
  <c r="N1000"/>
  <c r="N1008"/>
  <c r="N1016"/>
  <c r="N1024"/>
  <c r="N1032"/>
  <c r="N1040"/>
  <c r="N1052"/>
  <c r="N1060"/>
  <c r="N1068"/>
  <c r="N1076"/>
  <c r="N1043"/>
  <c r="N1051"/>
  <c r="N1059"/>
  <c r="N1067"/>
  <c r="N1075"/>
  <c r="N1081"/>
  <c r="N1089"/>
  <c r="N1097"/>
  <c r="N1105"/>
  <c r="N1113"/>
  <c r="N1088"/>
  <c r="N1096"/>
  <c r="N1104"/>
  <c r="N1112"/>
  <c r="N1117"/>
  <c r="N1125"/>
  <c r="N1133"/>
  <c r="N1122"/>
  <c r="N1130"/>
  <c r="N1138"/>
  <c r="N1143"/>
  <c r="N1151"/>
  <c r="N1140"/>
  <c r="N1148"/>
  <c r="N1159"/>
  <c r="N1156"/>
  <c r="N1164"/>
  <c r="N1171"/>
  <c r="V1170"/>
  <c r="V1173"/>
  <c r="V1169"/>
  <c r="V1165"/>
  <c r="V1162"/>
  <c r="V1158"/>
  <c r="V1166"/>
  <c r="V1161"/>
  <c r="V1154"/>
  <c r="V1150"/>
  <c r="V1146"/>
  <c r="V1142"/>
  <c r="V1157"/>
  <c r="V1153"/>
  <c r="V1149"/>
  <c r="V1145"/>
  <c r="V1141"/>
  <c r="V1137"/>
  <c r="V1136"/>
  <c r="V1132"/>
  <c r="V1128"/>
  <c r="V1124"/>
  <c r="V1120"/>
  <c r="V1135"/>
  <c r="V1131"/>
  <c r="V1127"/>
  <c r="V1123"/>
  <c r="V1119"/>
  <c r="V1115"/>
  <c r="V1114"/>
  <c r="V1110"/>
  <c r="V1106"/>
  <c r="V1102"/>
  <c r="V1098"/>
  <c r="V1094"/>
  <c r="V1090"/>
  <c r="V1086"/>
  <c r="V1082"/>
  <c r="V1111"/>
  <c r="V1107"/>
  <c r="V1103"/>
  <c r="V1099"/>
  <c r="V1095"/>
  <c r="V1091"/>
  <c r="V1087"/>
  <c r="V1083"/>
  <c r="V1079"/>
  <c r="V1078"/>
  <c r="V1073"/>
  <c r="V1069"/>
  <c r="V1065"/>
  <c r="V1061"/>
  <c r="V1057"/>
  <c r="V1053"/>
  <c r="V1049"/>
  <c r="V1045"/>
  <c r="V1041"/>
  <c r="V1080"/>
  <c r="AD1170"/>
  <c r="AD1173"/>
  <c r="AD1169"/>
  <c r="AD1165"/>
  <c r="AD1162"/>
  <c r="AD1158"/>
  <c r="AD1166"/>
  <c r="AD1161"/>
  <c r="AD1154"/>
  <c r="AD1150"/>
  <c r="AD1146"/>
  <c r="AD1142"/>
  <c r="AD1157"/>
  <c r="AD1153"/>
  <c r="AD1149"/>
  <c r="AD1145"/>
  <c r="AD1141"/>
  <c r="AD1137"/>
  <c r="AD1136"/>
  <c r="AD1132"/>
  <c r="AD1128"/>
  <c r="AD1124"/>
  <c r="AD1120"/>
  <c r="AD1135"/>
  <c r="AD1131"/>
  <c r="AD1127"/>
  <c r="AD1123"/>
  <c r="AD1119"/>
  <c r="AD1115"/>
  <c r="AD1114"/>
  <c r="AD1110"/>
  <c r="AD1106"/>
  <c r="AD1102"/>
  <c r="AD1098"/>
  <c r="AD1094"/>
  <c r="AD1090"/>
  <c r="AD1086"/>
  <c r="AD1082"/>
  <c r="AD1111"/>
  <c r="AD1107"/>
  <c r="AD1103"/>
  <c r="AD1099"/>
  <c r="AD1095"/>
  <c r="AD1091"/>
  <c r="AD1087"/>
  <c r="AD1083"/>
  <c r="AD1079"/>
  <c r="AD1078"/>
  <c r="AD1073"/>
  <c r="AD1069"/>
  <c r="AD1065"/>
  <c r="AD1061"/>
  <c r="AD1057"/>
  <c r="AD1053"/>
  <c r="AD1049"/>
  <c r="AD1045"/>
  <c r="AD1041"/>
  <c r="AD1080"/>
  <c r="AD1074"/>
  <c r="AD1070"/>
  <c r="AD1066"/>
  <c r="AD1062"/>
  <c r="AD1058"/>
  <c r="AD1054"/>
  <c r="AD1050"/>
  <c r="AD1044"/>
  <c r="AD1038"/>
  <c r="AD1034"/>
  <c r="AD1030"/>
  <c r="AD1026"/>
  <c r="AD1022"/>
  <c r="AD1018"/>
  <c r="AD1014"/>
  <c r="AD1010"/>
  <c r="AD1006"/>
  <c r="AD1002"/>
  <c r="AD998"/>
  <c r="AD994"/>
  <c r="AD990"/>
  <c r="AD986"/>
  <c r="AD1046"/>
  <c r="AD1037"/>
  <c r="AD1033"/>
  <c r="AD1029"/>
  <c r="AD1025"/>
  <c r="AD1021"/>
  <c r="AD1017"/>
  <c r="AD1013"/>
  <c r="AD1009"/>
  <c r="AD1005"/>
  <c r="AD1001"/>
  <c r="AD997"/>
  <c r="AD993"/>
  <c r="AD989"/>
  <c r="AD985"/>
  <c r="AD982"/>
  <c r="N1170"/>
  <c r="N1173"/>
  <c r="N1169"/>
  <c r="N1165"/>
  <c r="N1162"/>
  <c r="N1158"/>
  <c r="N1166"/>
  <c r="N1161"/>
  <c r="N1154"/>
  <c r="N1150"/>
  <c r="N1146"/>
  <c r="N1142"/>
  <c r="N1157"/>
  <c r="N1153"/>
  <c r="N1149"/>
  <c r="N1145"/>
  <c r="N1141"/>
  <c r="N1137"/>
  <c r="N1136"/>
  <c r="N1132"/>
  <c r="N1128"/>
  <c r="N1124"/>
  <c r="N1120"/>
  <c r="N1135"/>
  <c r="N1131"/>
  <c r="N1127"/>
  <c r="N1123"/>
  <c r="N1119"/>
  <c r="N1115"/>
  <c r="N1114"/>
  <c r="N1110"/>
  <c r="N1106"/>
  <c r="N1102"/>
  <c r="N1098"/>
  <c r="N1094"/>
  <c r="N1090"/>
  <c r="N1086"/>
  <c r="N1082"/>
  <c r="N1111"/>
  <c r="N1107"/>
  <c r="N1103"/>
  <c r="N1099"/>
  <c r="N1095"/>
  <c r="N1091"/>
  <c r="N1087"/>
  <c r="N1083"/>
  <c r="N1079"/>
  <c r="N1078"/>
  <c r="N1073"/>
  <c r="N1069"/>
  <c r="N1065"/>
  <c r="N1061"/>
  <c r="N1057"/>
  <c r="N1053"/>
  <c r="N1049"/>
  <c r="N1045"/>
  <c r="N1041"/>
  <c r="N1080"/>
  <c r="N1074"/>
  <c r="N1070"/>
  <c r="N1066"/>
  <c r="N1062"/>
  <c r="N1058"/>
  <c r="N1054"/>
  <c r="N1050"/>
  <c r="N1044"/>
  <c r="N1038"/>
  <c r="N1034"/>
  <c r="N1030"/>
  <c r="N1026"/>
  <c r="N1022"/>
  <c r="N1018"/>
  <c r="N1014"/>
  <c r="N1010"/>
  <c r="N1006"/>
  <c r="N1002"/>
  <c r="N998"/>
  <c r="N994"/>
  <c r="N990"/>
  <c r="N986"/>
  <c r="N1046"/>
  <c r="N1037"/>
  <c r="N1033"/>
  <c r="N1029"/>
  <c r="N1025"/>
  <c r="N1021"/>
  <c r="N1017"/>
  <c r="N1013"/>
  <c r="N1009"/>
  <c r="N1005"/>
  <c r="N1001"/>
  <c r="N997"/>
  <c r="N993"/>
  <c r="N989"/>
  <c r="N985"/>
  <c r="N982"/>
  <c r="E6" i="9"/>
  <c r="E3"/>
  <c r="D979" i="7"/>
  <c r="E25" i="9"/>
  <c r="Q979" i="7"/>
  <c r="E16" i="9"/>
  <c r="U979" i="7"/>
  <c r="U1171" s="1"/>
  <c r="E20" i="9"/>
  <c r="M979" i="7"/>
  <c r="M1164" s="1"/>
  <c r="E12" i="9"/>
  <c r="T979" i="7"/>
  <c r="T989" s="1"/>
  <c r="E19" i="9"/>
  <c r="T982" i="7"/>
  <c r="E18" i="9"/>
  <c r="G1160" i="7"/>
  <c r="G1146"/>
  <c r="G1134"/>
  <c r="G1103"/>
  <c r="G1106"/>
  <c r="G1081"/>
  <c r="G1046"/>
  <c r="G1053"/>
  <c r="G1015"/>
  <c r="G983"/>
  <c r="G1016"/>
  <c r="G984"/>
  <c r="G1162"/>
  <c r="G1148"/>
  <c r="G1136"/>
  <c r="G1105"/>
  <c r="G1108"/>
  <c r="G1076"/>
  <c r="G1048"/>
  <c r="G1055"/>
  <c r="G1017"/>
  <c r="G985"/>
  <c r="G1018"/>
  <c r="G986"/>
  <c r="Z1170"/>
  <c r="Z1173"/>
  <c r="Z1169"/>
  <c r="Z1165"/>
  <c r="Z1162"/>
  <c r="Z1158"/>
  <c r="Z1166"/>
  <c r="Z1161"/>
  <c r="Z1154"/>
  <c r="Z1150"/>
  <c r="Z1146"/>
  <c r="Z1142"/>
  <c r="Z1157"/>
  <c r="Z1153"/>
  <c r="Z1149"/>
  <c r="Z1145"/>
  <c r="Z1141"/>
  <c r="Z1137"/>
  <c r="Z1136"/>
  <c r="Z1132"/>
  <c r="Z1128"/>
  <c r="Z1124"/>
  <c r="Z1120"/>
  <c r="Z1135"/>
  <c r="Z1131"/>
  <c r="Z1127"/>
  <c r="Z1123"/>
  <c r="Z1119"/>
  <c r="Z1115"/>
  <c r="Z1114"/>
  <c r="Z1110"/>
  <c r="Z1106"/>
  <c r="Z1102"/>
  <c r="Z1098"/>
  <c r="Z1094"/>
  <c r="Z1090"/>
  <c r="Z1086"/>
  <c r="Z1082"/>
  <c r="Z1111"/>
  <c r="Z1107"/>
  <c r="Z1103"/>
  <c r="Z1099"/>
  <c r="Z1095"/>
  <c r="Z1091"/>
  <c r="Z1087"/>
  <c r="Z1083"/>
  <c r="Z1079"/>
  <c r="Z1078"/>
  <c r="Z1073"/>
  <c r="Z1069"/>
  <c r="Z1065"/>
  <c r="Z1061"/>
  <c r="Z1057"/>
  <c r="Z1053"/>
  <c r="Z1049"/>
  <c r="Z1045"/>
  <c r="Z1041"/>
  <c r="Z1080"/>
  <c r="Z1074"/>
  <c r="Z1070"/>
  <c r="Z1066"/>
  <c r="Z1062"/>
  <c r="Z1058"/>
  <c r="Z1054"/>
  <c r="Z1050"/>
  <c r="Z1044"/>
  <c r="Z1038"/>
  <c r="Z1034"/>
  <c r="Z1030"/>
  <c r="Z1026"/>
  <c r="Z1022"/>
  <c r="Z1018"/>
  <c r="Z1014"/>
  <c r="Z1010"/>
  <c r="Z1006"/>
  <c r="Z1002"/>
  <c r="Z998"/>
  <c r="Z994"/>
  <c r="Z990"/>
  <c r="Z986"/>
  <c r="Z1046"/>
  <c r="Z1037"/>
  <c r="Z1033"/>
  <c r="Z1029"/>
  <c r="Z1025"/>
  <c r="Z1021"/>
  <c r="Z1017"/>
  <c r="Z1013"/>
  <c r="Z1009"/>
  <c r="Z1005"/>
  <c r="Z1001"/>
  <c r="Z997"/>
  <c r="Z993"/>
  <c r="Z989"/>
  <c r="Z985"/>
  <c r="Z982"/>
  <c r="Z1172"/>
  <c r="Z1168"/>
  <c r="Z1171"/>
  <c r="Z1167"/>
  <c r="Z1164"/>
  <c r="Z1160"/>
  <c r="Z1156"/>
  <c r="Z1163"/>
  <c r="Z1159"/>
  <c r="Z1152"/>
  <c r="Z1148"/>
  <c r="Z1144"/>
  <c r="Z1140"/>
  <c r="Z1155"/>
  <c r="Z1151"/>
  <c r="Z1147"/>
  <c r="Z1143"/>
  <c r="Z1139"/>
  <c r="Z1138"/>
  <c r="Z1134"/>
  <c r="Z1130"/>
  <c r="Z1126"/>
  <c r="Z1122"/>
  <c r="Z1118"/>
  <c r="Z1133"/>
  <c r="Z1129"/>
  <c r="Z1125"/>
  <c r="Z1121"/>
  <c r="Z1117"/>
  <c r="Z1116"/>
  <c r="Z1112"/>
  <c r="Z1108"/>
  <c r="Z1104"/>
  <c r="Z1100"/>
  <c r="Z1096"/>
  <c r="Z1092"/>
  <c r="Z1088"/>
  <c r="Z1084"/>
  <c r="Z1113"/>
  <c r="Z1109"/>
  <c r="Z1105"/>
  <c r="Z1101"/>
  <c r="Z1097"/>
  <c r="Z1093"/>
  <c r="Z1089"/>
  <c r="Z1085"/>
  <c r="Z1081"/>
  <c r="Z1077"/>
  <c r="Z1075"/>
  <c r="Z1071"/>
  <c r="Z1067"/>
  <c r="Z1063"/>
  <c r="Z1059"/>
  <c r="Z1055"/>
  <c r="Z1051"/>
  <c r="Z1047"/>
  <c r="Z1043"/>
  <c r="Z1039"/>
  <c r="Z1076"/>
  <c r="Z1072"/>
  <c r="Z1068"/>
  <c r="Z1064"/>
  <c r="Z1060"/>
  <c r="Z1056"/>
  <c r="Z1052"/>
  <c r="Z1048"/>
  <c r="Z1040"/>
  <c r="Z1036"/>
  <c r="Z1032"/>
  <c r="Z1028"/>
  <c r="Z1024"/>
  <c r="Z1020"/>
  <c r="Z1016"/>
  <c r="Z1012"/>
  <c r="Z1008"/>
  <c r="Z1004"/>
  <c r="Z1000"/>
  <c r="Z996"/>
  <c r="Z992"/>
  <c r="Z988"/>
  <c r="Z984"/>
  <c r="Z1042"/>
  <c r="Z1035"/>
  <c r="Z1031"/>
  <c r="Z1027"/>
  <c r="Z1023"/>
  <c r="Z1019"/>
  <c r="Z1015"/>
  <c r="Z1011"/>
  <c r="Z1007"/>
  <c r="Z1003"/>
  <c r="Z999"/>
  <c r="Z995"/>
  <c r="Z991"/>
  <c r="Z987"/>
  <c r="Z983"/>
  <c r="AF1170"/>
  <c r="AF1173"/>
  <c r="AF1169"/>
  <c r="AF1165"/>
  <c r="AF1164"/>
  <c r="AF1160"/>
  <c r="AF1156"/>
  <c r="AF1161"/>
  <c r="AF1157"/>
  <c r="AF1152"/>
  <c r="AF1148"/>
  <c r="AF1144"/>
  <c r="AF1140"/>
  <c r="AF1153"/>
  <c r="AF1149"/>
  <c r="AF1145"/>
  <c r="AF1141"/>
  <c r="AF1137"/>
  <c r="AF1134"/>
  <c r="AF1130"/>
  <c r="AF1126"/>
  <c r="AF1122"/>
  <c r="AF1118"/>
  <c r="AF1135"/>
  <c r="AF1131"/>
  <c r="AF1127"/>
  <c r="AF1123"/>
  <c r="AF1119"/>
  <c r="AF1115"/>
  <c r="AF1112"/>
  <c r="AF1108"/>
  <c r="AF1104"/>
  <c r="AF1100"/>
  <c r="AF1096"/>
  <c r="AF1092"/>
  <c r="AF1088"/>
  <c r="AF1084"/>
  <c r="AF1116"/>
  <c r="AF1111"/>
  <c r="AF1107"/>
  <c r="AF1103"/>
  <c r="AF1099"/>
  <c r="AF1095"/>
  <c r="AF1091"/>
  <c r="AF1087"/>
  <c r="AF1083"/>
  <c r="AF1079"/>
  <c r="AF1080"/>
  <c r="AF1075"/>
  <c r="AF1071"/>
  <c r="AF1067"/>
  <c r="AF1063"/>
  <c r="AF1059"/>
  <c r="AF1055"/>
  <c r="AF1051"/>
  <c r="AF1047"/>
  <c r="AF1043"/>
  <c r="AF1039"/>
  <c r="AF1074"/>
  <c r="AF1070"/>
  <c r="AF1066"/>
  <c r="AF1062"/>
  <c r="AF1058"/>
  <c r="AF1054"/>
  <c r="AF1050"/>
  <c r="AF1042"/>
  <c r="AF1036"/>
  <c r="AF1032"/>
  <c r="AF1028"/>
  <c r="AF1024"/>
  <c r="AF1020"/>
  <c r="AF1016"/>
  <c r="AF1012"/>
  <c r="AF1008"/>
  <c r="AF1004"/>
  <c r="AF1000"/>
  <c r="AF996"/>
  <c r="AF992"/>
  <c r="AF988"/>
  <c r="AF984"/>
  <c r="AF1044"/>
  <c r="AF1037"/>
  <c r="AF1033"/>
  <c r="AF1029"/>
  <c r="AF1025"/>
  <c r="AF1021"/>
  <c r="AF1017"/>
  <c r="AF1013"/>
  <c r="AF1009"/>
  <c r="AF1005"/>
  <c r="AF1001"/>
  <c r="AF997"/>
  <c r="AF993"/>
  <c r="AF989"/>
  <c r="AF985"/>
  <c r="AF982"/>
  <c r="AF1172"/>
  <c r="AF1168"/>
  <c r="AF1171"/>
  <c r="AF1167"/>
  <c r="AF1166"/>
  <c r="AF1162"/>
  <c r="AF1158"/>
  <c r="AF1163"/>
  <c r="AF1159"/>
  <c r="AF1154"/>
  <c r="AF1150"/>
  <c r="AF1146"/>
  <c r="AF1142"/>
  <c r="AF1155"/>
  <c r="AF1151"/>
  <c r="AF1147"/>
  <c r="AF1143"/>
  <c r="AF1139"/>
  <c r="AF1136"/>
  <c r="AF1132"/>
  <c r="AF1128"/>
  <c r="AF1124"/>
  <c r="AF1120"/>
  <c r="AF1138"/>
  <c r="AF1133"/>
  <c r="AF1129"/>
  <c r="AF1125"/>
  <c r="AF1121"/>
  <c r="AF1117"/>
  <c r="AF1114"/>
  <c r="AF1110"/>
  <c r="AF1106"/>
  <c r="AF1102"/>
  <c r="AF1098"/>
  <c r="AF1094"/>
  <c r="AF1090"/>
  <c r="AF1086"/>
  <c r="AF1082"/>
  <c r="AF1113"/>
  <c r="AF1109"/>
  <c r="AF1105"/>
  <c r="AF1101"/>
  <c r="AF1097"/>
  <c r="AF1093"/>
  <c r="AF1089"/>
  <c r="AF1085"/>
  <c r="AF1081"/>
  <c r="AF1077"/>
  <c r="AF1076"/>
  <c r="AF1073"/>
  <c r="AF1069"/>
  <c r="AF1065"/>
  <c r="AF1061"/>
  <c r="AF1057"/>
  <c r="AF1053"/>
  <c r="AF1049"/>
  <c r="AF1045"/>
  <c r="AF1041"/>
  <c r="AF1078"/>
  <c r="AF1072"/>
  <c r="AF1068"/>
  <c r="AF1064"/>
  <c r="AF1060"/>
  <c r="AF1056"/>
  <c r="AF1052"/>
  <c r="AF1046"/>
  <c r="AF1038"/>
  <c r="AF1034"/>
  <c r="AF1030"/>
  <c r="AF1026"/>
  <c r="AF1022"/>
  <c r="AF1018"/>
  <c r="AF1014"/>
  <c r="AF1010"/>
  <c r="AF1006"/>
  <c r="AF1002"/>
  <c r="AF998"/>
  <c r="AF994"/>
  <c r="AF990"/>
  <c r="AF986"/>
  <c r="AF1048"/>
  <c r="AF1040"/>
  <c r="AF1035"/>
  <c r="AF1031"/>
  <c r="AF1027"/>
  <c r="AF1023"/>
  <c r="AF1019"/>
  <c r="AF1015"/>
  <c r="AF1011"/>
  <c r="AF1007"/>
  <c r="AF1003"/>
  <c r="AF999"/>
  <c r="AF995"/>
  <c r="AF991"/>
  <c r="AF987"/>
  <c r="AF983"/>
  <c r="H1170"/>
  <c r="H1173"/>
  <c r="H1169"/>
  <c r="H1165"/>
  <c r="H1164"/>
  <c r="H1160"/>
  <c r="H1156"/>
  <c r="H1161"/>
  <c r="H1157"/>
  <c r="H1152"/>
  <c r="H1148"/>
  <c r="H1144"/>
  <c r="H1140"/>
  <c r="H1153"/>
  <c r="H1149"/>
  <c r="H1145"/>
  <c r="H1141"/>
  <c r="H1137"/>
  <c r="H1134"/>
  <c r="H1130"/>
  <c r="H1126"/>
  <c r="H1122"/>
  <c r="H1118"/>
  <c r="H1135"/>
  <c r="H1131"/>
  <c r="H1127"/>
  <c r="H1123"/>
  <c r="H1119"/>
  <c r="H1115"/>
  <c r="H1112"/>
  <c r="H1108"/>
  <c r="H1104"/>
  <c r="H1100"/>
  <c r="H1096"/>
  <c r="H1092"/>
  <c r="H1088"/>
  <c r="H1084"/>
  <c r="H1116"/>
  <c r="H1111"/>
  <c r="H1107"/>
  <c r="H1103"/>
  <c r="H1099"/>
  <c r="H1095"/>
  <c r="H1091"/>
  <c r="H1087"/>
  <c r="H1083"/>
  <c r="H1079"/>
  <c r="H1080"/>
  <c r="H1075"/>
  <c r="H1071"/>
  <c r="H1067"/>
  <c r="H1063"/>
  <c r="H1059"/>
  <c r="H1055"/>
  <c r="H1051"/>
  <c r="H1047"/>
  <c r="H1043"/>
  <c r="H1039"/>
  <c r="H1074"/>
  <c r="H1070"/>
  <c r="H1066"/>
  <c r="H1062"/>
  <c r="H1058"/>
  <c r="H1054"/>
  <c r="H1050"/>
  <c r="H1042"/>
  <c r="H1036"/>
  <c r="H1032"/>
  <c r="H1028"/>
  <c r="H1024"/>
  <c r="H1020"/>
  <c r="H1016"/>
  <c r="H1012"/>
  <c r="H1008"/>
  <c r="H1004"/>
  <c r="H1000"/>
  <c r="H996"/>
  <c r="H992"/>
  <c r="H988"/>
  <c r="H984"/>
  <c r="H1044"/>
  <c r="H1037"/>
  <c r="H1033"/>
  <c r="H1029"/>
  <c r="H1025"/>
  <c r="H1021"/>
  <c r="H1017"/>
  <c r="H1013"/>
  <c r="H1009"/>
  <c r="H1005"/>
  <c r="H1001"/>
  <c r="H997"/>
  <c r="H993"/>
  <c r="H989"/>
  <c r="H985"/>
  <c r="H982"/>
  <c r="H1172"/>
  <c r="H1168"/>
  <c r="H1171"/>
  <c r="H1167"/>
  <c r="H1166"/>
  <c r="H1162"/>
  <c r="H1158"/>
  <c r="H1163"/>
  <c r="H1159"/>
  <c r="H1154"/>
  <c r="H1150"/>
  <c r="H1146"/>
  <c r="H1142"/>
  <c r="H1155"/>
  <c r="H1151"/>
  <c r="H1147"/>
  <c r="H1143"/>
  <c r="H1139"/>
  <c r="H1136"/>
  <c r="H1132"/>
  <c r="H1128"/>
  <c r="H1124"/>
  <c r="H1120"/>
  <c r="H1138"/>
  <c r="H1133"/>
  <c r="H1129"/>
  <c r="H1125"/>
  <c r="H1121"/>
  <c r="H1117"/>
  <c r="H1114"/>
  <c r="H1110"/>
  <c r="H1106"/>
  <c r="H1102"/>
  <c r="H1098"/>
  <c r="H1094"/>
  <c r="H1090"/>
  <c r="H1086"/>
  <c r="H1082"/>
  <c r="H1113"/>
  <c r="H1109"/>
  <c r="H1105"/>
  <c r="H1101"/>
  <c r="H1097"/>
  <c r="H1093"/>
  <c r="H1089"/>
  <c r="H1085"/>
  <c r="H1081"/>
  <c r="H1077"/>
  <c r="H1076"/>
  <c r="H1073"/>
  <c r="H1069"/>
  <c r="H1065"/>
  <c r="H1061"/>
  <c r="H1057"/>
  <c r="H1053"/>
  <c r="H1049"/>
  <c r="H1045"/>
  <c r="H1041"/>
  <c r="H1078"/>
  <c r="H1072"/>
  <c r="H1068"/>
  <c r="H1064"/>
  <c r="H1060"/>
  <c r="H1056"/>
  <c r="H1052"/>
  <c r="H1046"/>
  <c r="H1038"/>
  <c r="H1034"/>
  <c r="H1030"/>
  <c r="H1026"/>
  <c r="H1022"/>
  <c r="H1018"/>
  <c r="H1014"/>
  <c r="H1010"/>
  <c r="H1006"/>
  <c r="H1002"/>
  <c r="H998"/>
  <c r="H994"/>
  <c r="H990"/>
  <c r="H986"/>
  <c r="H1048"/>
  <c r="H1040"/>
  <c r="H1035"/>
  <c r="H1031"/>
  <c r="H1027"/>
  <c r="H1023"/>
  <c r="H1019"/>
  <c r="H1015"/>
  <c r="H1011"/>
  <c r="H1007"/>
  <c r="H1003"/>
  <c r="H999"/>
  <c r="H995"/>
  <c r="H991"/>
  <c r="H987"/>
  <c r="H983"/>
  <c r="O1173"/>
  <c r="O1169"/>
  <c r="O1170"/>
  <c r="O1166"/>
  <c r="O1163"/>
  <c r="O1159"/>
  <c r="O1165"/>
  <c r="O1162"/>
  <c r="O1158"/>
  <c r="O1153"/>
  <c r="O1149"/>
  <c r="O1145"/>
  <c r="O1141"/>
  <c r="O1156"/>
  <c r="O1152"/>
  <c r="O1148"/>
  <c r="O1144"/>
  <c r="O1140"/>
  <c r="O1137"/>
  <c r="O1133"/>
  <c r="O1129"/>
  <c r="O1125"/>
  <c r="O1121"/>
  <c r="O1136"/>
  <c r="O1132"/>
  <c r="O1128"/>
  <c r="O1124"/>
  <c r="O1120"/>
  <c r="O1116"/>
  <c r="O1113"/>
  <c r="O1109"/>
  <c r="O1105"/>
  <c r="O1101"/>
  <c r="O1097"/>
  <c r="O1093"/>
  <c r="O1089"/>
  <c r="O1085"/>
  <c r="O1117"/>
  <c r="O1112"/>
  <c r="O1108"/>
  <c r="O1104"/>
  <c r="O1100"/>
  <c r="O1096"/>
  <c r="O1092"/>
  <c r="O1088"/>
  <c r="O1084"/>
  <c r="O1080"/>
  <c r="O1076"/>
  <c r="O1077"/>
  <c r="O1072"/>
  <c r="O1068"/>
  <c r="O1064"/>
  <c r="O1060"/>
  <c r="O1056"/>
  <c r="O1052"/>
  <c r="O1048"/>
  <c r="O1044"/>
  <c r="O1040"/>
  <c r="O1075"/>
  <c r="O1071"/>
  <c r="O1067"/>
  <c r="O1063"/>
  <c r="O1059"/>
  <c r="O1055"/>
  <c r="O1051"/>
  <c r="O1043"/>
  <c r="O1037"/>
  <c r="O1033"/>
  <c r="O1029"/>
  <c r="O1025"/>
  <c r="O1021"/>
  <c r="O1017"/>
  <c r="O1013"/>
  <c r="O1009"/>
  <c r="O1005"/>
  <c r="O1001"/>
  <c r="O997"/>
  <c r="O993"/>
  <c r="O989"/>
  <c r="O985"/>
  <c r="O982"/>
  <c r="O1045"/>
  <c r="O1038"/>
  <c r="O1034"/>
  <c r="O1030"/>
  <c r="O1026"/>
  <c r="O1022"/>
  <c r="O1018"/>
  <c r="O1014"/>
  <c r="O1010"/>
  <c r="O1006"/>
  <c r="O1002"/>
  <c r="O998"/>
  <c r="O994"/>
  <c r="O990"/>
  <c r="O986"/>
  <c r="O1171"/>
  <c r="O1172"/>
  <c r="O1168"/>
  <c r="O1167"/>
  <c r="O1161"/>
  <c r="O1157"/>
  <c r="O1164"/>
  <c r="O1160"/>
  <c r="O1155"/>
  <c r="O1151"/>
  <c r="O1147"/>
  <c r="O1143"/>
  <c r="O1139"/>
  <c r="O1154"/>
  <c r="O1150"/>
  <c r="O1146"/>
  <c r="O1142"/>
  <c r="O1138"/>
  <c r="O1135"/>
  <c r="O1131"/>
  <c r="O1127"/>
  <c r="O1123"/>
  <c r="O1119"/>
  <c r="O1134"/>
  <c r="O1130"/>
  <c r="O1126"/>
  <c r="O1122"/>
  <c r="O1118"/>
  <c r="O1115"/>
  <c r="O1111"/>
  <c r="O1107"/>
  <c r="O1103"/>
  <c r="O1099"/>
  <c r="O1095"/>
  <c r="O1091"/>
  <c r="O1087"/>
  <c r="O1083"/>
  <c r="O1114"/>
  <c r="O1110"/>
  <c r="O1106"/>
  <c r="O1102"/>
  <c r="O1098"/>
  <c r="O1094"/>
  <c r="O1090"/>
  <c r="O1086"/>
  <c r="O1082"/>
  <c r="O1078"/>
  <c r="O1081"/>
  <c r="O1074"/>
  <c r="O1070"/>
  <c r="O1066"/>
  <c r="O1062"/>
  <c r="O1058"/>
  <c r="O1054"/>
  <c r="O1050"/>
  <c r="O1046"/>
  <c r="O1042"/>
  <c r="O1079"/>
  <c r="O1073"/>
  <c r="O1069"/>
  <c r="O1065"/>
  <c r="O1061"/>
  <c r="O1057"/>
  <c r="O1053"/>
  <c r="O1047"/>
  <c r="O1039"/>
  <c r="O1035"/>
  <c r="O1031"/>
  <c r="O1027"/>
  <c r="O1023"/>
  <c r="O1019"/>
  <c r="O1015"/>
  <c r="O1011"/>
  <c r="O1007"/>
  <c r="O1003"/>
  <c r="O999"/>
  <c r="O995"/>
  <c r="O991"/>
  <c r="O987"/>
  <c r="O983"/>
  <c r="O1049"/>
  <c r="O1041"/>
  <c r="O1036"/>
  <c r="O1032"/>
  <c r="O1028"/>
  <c r="O1024"/>
  <c r="O1020"/>
  <c r="O1016"/>
  <c r="O1012"/>
  <c r="O1008"/>
  <c r="O1004"/>
  <c r="O1000"/>
  <c r="O996"/>
  <c r="O992"/>
  <c r="O988"/>
  <c r="O984"/>
  <c r="J1170"/>
  <c r="J1173"/>
  <c r="J1169"/>
  <c r="J1165"/>
  <c r="J1162"/>
  <c r="J1158"/>
  <c r="J1166"/>
  <c r="J1161"/>
  <c r="J1154"/>
  <c r="J1150"/>
  <c r="J1146"/>
  <c r="J1142"/>
  <c r="J1157"/>
  <c r="J1153"/>
  <c r="J1149"/>
  <c r="J1145"/>
  <c r="J1141"/>
  <c r="J1137"/>
  <c r="J1136"/>
  <c r="J1132"/>
  <c r="J1128"/>
  <c r="J1124"/>
  <c r="J1120"/>
  <c r="J1135"/>
  <c r="J1131"/>
  <c r="J1127"/>
  <c r="J1123"/>
  <c r="J1119"/>
  <c r="J1115"/>
  <c r="J1114"/>
  <c r="J1110"/>
  <c r="J1106"/>
  <c r="J1102"/>
  <c r="J1098"/>
  <c r="J1094"/>
  <c r="J1090"/>
  <c r="J1086"/>
  <c r="J1082"/>
  <c r="J1111"/>
  <c r="J1107"/>
  <c r="J1103"/>
  <c r="J1099"/>
  <c r="J1095"/>
  <c r="J1091"/>
  <c r="J1087"/>
  <c r="J1083"/>
  <c r="J1079"/>
  <c r="J1078"/>
  <c r="J1073"/>
  <c r="J1069"/>
  <c r="J1065"/>
  <c r="J1061"/>
  <c r="J1057"/>
  <c r="J1053"/>
  <c r="J1049"/>
  <c r="J1045"/>
  <c r="J1041"/>
  <c r="J1080"/>
  <c r="J1074"/>
  <c r="J1070"/>
  <c r="J1066"/>
  <c r="J1062"/>
  <c r="J1058"/>
  <c r="J1054"/>
  <c r="J1050"/>
  <c r="J1044"/>
  <c r="J1038"/>
  <c r="J1034"/>
  <c r="J1030"/>
  <c r="J1026"/>
  <c r="J1022"/>
  <c r="J1018"/>
  <c r="J1014"/>
  <c r="J1010"/>
  <c r="J1006"/>
  <c r="J1002"/>
  <c r="J998"/>
  <c r="J994"/>
  <c r="J990"/>
  <c r="J986"/>
  <c r="J1046"/>
  <c r="J1037"/>
  <c r="J1033"/>
  <c r="J1029"/>
  <c r="J1025"/>
  <c r="J1021"/>
  <c r="J1017"/>
  <c r="J1013"/>
  <c r="J1009"/>
  <c r="J1005"/>
  <c r="J1001"/>
  <c r="J997"/>
  <c r="J993"/>
  <c r="J989"/>
  <c r="J985"/>
  <c r="J982"/>
  <c r="J1172"/>
  <c r="J1168"/>
  <c r="J1171"/>
  <c r="J1167"/>
  <c r="J1164"/>
  <c r="J1160"/>
  <c r="J1156"/>
  <c r="J1163"/>
  <c r="J1159"/>
  <c r="J1152"/>
  <c r="J1148"/>
  <c r="J1144"/>
  <c r="J1140"/>
  <c r="J1155"/>
  <c r="J1151"/>
  <c r="J1147"/>
  <c r="J1143"/>
  <c r="J1139"/>
  <c r="J1138"/>
  <c r="J1134"/>
  <c r="J1130"/>
  <c r="J1126"/>
  <c r="J1122"/>
  <c r="J1118"/>
  <c r="J1133"/>
  <c r="J1129"/>
  <c r="J1125"/>
  <c r="J1121"/>
  <c r="J1117"/>
  <c r="J1116"/>
  <c r="J1112"/>
  <c r="J1108"/>
  <c r="J1104"/>
  <c r="J1100"/>
  <c r="J1096"/>
  <c r="J1092"/>
  <c r="J1088"/>
  <c r="J1084"/>
  <c r="J1113"/>
  <c r="J1109"/>
  <c r="J1105"/>
  <c r="J1101"/>
  <c r="J1097"/>
  <c r="J1093"/>
  <c r="J1089"/>
  <c r="J1085"/>
  <c r="J1081"/>
  <c r="J1077"/>
  <c r="J1075"/>
  <c r="J1071"/>
  <c r="J1067"/>
  <c r="J1063"/>
  <c r="J1059"/>
  <c r="J1055"/>
  <c r="J1051"/>
  <c r="J1047"/>
  <c r="J1043"/>
  <c r="J1039"/>
  <c r="J1076"/>
  <c r="J1072"/>
  <c r="J1068"/>
  <c r="J1064"/>
  <c r="J1060"/>
  <c r="J1056"/>
  <c r="J1052"/>
  <c r="J1048"/>
  <c r="J1040"/>
  <c r="J1036"/>
  <c r="J1032"/>
  <c r="J1028"/>
  <c r="J1024"/>
  <c r="J1020"/>
  <c r="J1016"/>
  <c r="J1012"/>
  <c r="J1008"/>
  <c r="J1004"/>
  <c r="J1000"/>
  <c r="J996"/>
  <c r="J992"/>
  <c r="J988"/>
  <c r="J984"/>
  <c r="J1042"/>
  <c r="J1035"/>
  <c r="J1031"/>
  <c r="J1027"/>
  <c r="J1023"/>
  <c r="J1019"/>
  <c r="J1015"/>
  <c r="J1011"/>
  <c r="J1007"/>
  <c r="J1003"/>
  <c r="J999"/>
  <c r="J995"/>
  <c r="J991"/>
  <c r="J987"/>
  <c r="J983"/>
  <c r="AC1171"/>
  <c r="AC1167"/>
  <c r="AC1170"/>
  <c r="AC1166"/>
  <c r="AC1163"/>
  <c r="AC1159"/>
  <c r="AC1164"/>
  <c r="AC1160"/>
  <c r="AC1156"/>
  <c r="AC1153"/>
  <c r="AC1149"/>
  <c r="AC1145"/>
  <c r="AC1141"/>
  <c r="AC1154"/>
  <c r="AC1150"/>
  <c r="AC1146"/>
  <c r="AC1142"/>
  <c r="AC1138"/>
  <c r="AC1133"/>
  <c r="AC1129"/>
  <c r="AC1125"/>
  <c r="AC1121"/>
  <c r="AC1117"/>
  <c r="AC1136"/>
  <c r="AC1132"/>
  <c r="AC1128"/>
  <c r="AC1124"/>
  <c r="AC1120"/>
  <c r="AC1116"/>
  <c r="AC1111"/>
  <c r="AC1107"/>
  <c r="AC1103"/>
  <c r="AC1099"/>
  <c r="AC1095"/>
  <c r="AC1091"/>
  <c r="AC1087"/>
  <c r="AC1083"/>
  <c r="AC1114"/>
  <c r="AC1110"/>
  <c r="AC1106"/>
  <c r="AC1102"/>
  <c r="AC1098"/>
  <c r="AC1094"/>
  <c r="AC1090"/>
  <c r="AC1086"/>
  <c r="AC1082"/>
  <c r="AC1078"/>
  <c r="AC1079"/>
  <c r="AC1072"/>
  <c r="AC1068"/>
  <c r="AC1064"/>
  <c r="AC1060"/>
  <c r="AC1056"/>
  <c r="AC1052"/>
  <c r="AC1048"/>
  <c r="AC1044"/>
  <c r="AC1040"/>
  <c r="AC1077"/>
  <c r="AC1073"/>
  <c r="AC1069"/>
  <c r="AC1065"/>
  <c r="AC1061"/>
  <c r="AC1057"/>
  <c r="AC1053"/>
  <c r="AC1049"/>
  <c r="AC1041"/>
  <c r="AC1035"/>
  <c r="AC1031"/>
  <c r="AC1027"/>
  <c r="AC1023"/>
  <c r="AC1019"/>
  <c r="AC1015"/>
  <c r="AC1011"/>
  <c r="AC1007"/>
  <c r="AC1003"/>
  <c r="AC999"/>
  <c r="AC995"/>
  <c r="AC991"/>
  <c r="AC987"/>
  <c r="AC983"/>
  <c r="AC1047"/>
  <c r="AC1039"/>
  <c r="AC1036"/>
  <c r="AC1032"/>
  <c r="AC1028"/>
  <c r="AC1024"/>
  <c r="AC1020"/>
  <c r="AC1016"/>
  <c r="AC1012"/>
  <c r="AC1008"/>
  <c r="AC1004"/>
  <c r="AC1000"/>
  <c r="AC996"/>
  <c r="AC992"/>
  <c r="AC988"/>
  <c r="AC984"/>
  <c r="AC1173"/>
  <c r="AC1169"/>
  <c r="AC1172"/>
  <c r="AC1168"/>
  <c r="AC1165"/>
  <c r="AC1161"/>
  <c r="AC1157"/>
  <c r="AC1162"/>
  <c r="AC1158"/>
  <c r="AC1155"/>
  <c r="AC1151"/>
  <c r="AC1147"/>
  <c r="AC1143"/>
  <c r="AC1139"/>
  <c r="AC1152"/>
  <c r="AC1148"/>
  <c r="AC1144"/>
  <c r="AC1140"/>
  <c r="AC1135"/>
  <c r="AC1131"/>
  <c r="AC1127"/>
  <c r="AC1123"/>
  <c r="AC1119"/>
  <c r="AC1137"/>
  <c r="AC1134"/>
  <c r="AC1130"/>
  <c r="AC1126"/>
  <c r="AC1122"/>
  <c r="AC1118"/>
  <c r="AC1113"/>
  <c r="AC1109"/>
  <c r="AC1105"/>
  <c r="AC1101"/>
  <c r="AC1097"/>
  <c r="AC1093"/>
  <c r="AC1089"/>
  <c r="AC1085"/>
  <c r="AC1115"/>
  <c r="AC1112"/>
  <c r="AC1108"/>
  <c r="AC1104"/>
  <c r="AC1100"/>
  <c r="AC1096"/>
  <c r="AC1092"/>
  <c r="AC1088"/>
  <c r="AC1084"/>
  <c r="AC1080"/>
  <c r="AC1076"/>
  <c r="AC1074"/>
  <c r="AC1070"/>
  <c r="AC1066"/>
  <c r="AC1062"/>
  <c r="AC1058"/>
  <c r="AC1054"/>
  <c r="AC1050"/>
  <c r="AC1046"/>
  <c r="AC1042"/>
  <c r="AC1081"/>
  <c r="AC1075"/>
  <c r="AC1071"/>
  <c r="AC1067"/>
  <c r="AC1063"/>
  <c r="AC1059"/>
  <c r="AC1055"/>
  <c r="AC1051"/>
  <c r="AC1045"/>
  <c r="AC1037"/>
  <c r="AC1033"/>
  <c r="AC1029"/>
  <c r="AC1025"/>
  <c r="AC1021"/>
  <c r="AC1017"/>
  <c r="AC1013"/>
  <c r="AC1009"/>
  <c r="AC1005"/>
  <c r="AC1001"/>
  <c r="AC997"/>
  <c r="AC993"/>
  <c r="AC989"/>
  <c r="AC985"/>
  <c r="AC982"/>
  <c r="AC1043"/>
  <c r="AC1038"/>
  <c r="AC1034"/>
  <c r="AC1030"/>
  <c r="AC1026"/>
  <c r="AC1022"/>
  <c r="AC1018"/>
  <c r="AC1014"/>
  <c r="AC1010"/>
  <c r="AC1006"/>
  <c r="AC1002"/>
  <c r="AC998"/>
  <c r="AC994"/>
  <c r="AC990"/>
  <c r="AC986"/>
  <c r="AG1173"/>
  <c r="AG1169"/>
  <c r="AG1172"/>
  <c r="AG1168"/>
  <c r="AG1165"/>
  <c r="AG1161"/>
  <c r="AG1157"/>
  <c r="AG1162"/>
  <c r="AG1158"/>
  <c r="AG1155"/>
  <c r="AG1151"/>
  <c r="AG1147"/>
  <c r="AG1143"/>
  <c r="AG1139"/>
  <c r="AG1152"/>
  <c r="AG1148"/>
  <c r="AG1144"/>
  <c r="AG1140"/>
  <c r="AG1135"/>
  <c r="AG1131"/>
  <c r="AG1127"/>
  <c r="AG1123"/>
  <c r="AG1119"/>
  <c r="AG1137"/>
  <c r="AG1134"/>
  <c r="AG1130"/>
  <c r="AG1126"/>
  <c r="AG1122"/>
  <c r="AG1118"/>
  <c r="AG1114"/>
  <c r="AG1111"/>
  <c r="AG1107"/>
  <c r="AG1103"/>
  <c r="AG1099"/>
  <c r="AG1095"/>
  <c r="AG1091"/>
  <c r="AG1087"/>
  <c r="AG1083"/>
  <c r="AG1112"/>
  <c r="AG1108"/>
  <c r="AG1104"/>
  <c r="AG1100"/>
  <c r="AG1096"/>
  <c r="AG1092"/>
  <c r="AG1088"/>
  <c r="AG1084"/>
  <c r="AG1080"/>
  <c r="AG1076"/>
  <c r="AG1074"/>
  <c r="AG1070"/>
  <c r="AG1066"/>
  <c r="AG1062"/>
  <c r="AG1058"/>
  <c r="AG1054"/>
  <c r="AG1050"/>
  <c r="AG1046"/>
  <c r="AG1042"/>
  <c r="AG1038"/>
  <c r="AG1077"/>
  <c r="AG1073"/>
  <c r="AG1069"/>
  <c r="AG1065"/>
  <c r="AG1061"/>
  <c r="AG1057"/>
  <c r="AG1053"/>
  <c r="AG1049"/>
  <c r="AG1041"/>
  <c r="AG1035"/>
  <c r="AG1031"/>
  <c r="AG1027"/>
  <c r="AG1023"/>
  <c r="AG1019"/>
  <c r="AG1015"/>
  <c r="AG1011"/>
  <c r="AG1007"/>
  <c r="AG1003"/>
  <c r="AG999"/>
  <c r="AG995"/>
  <c r="AG991"/>
  <c r="AG987"/>
  <c r="AG983"/>
  <c r="AG1047"/>
  <c r="AG1039"/>
  <c r="AG1034"/>
  <c r="AG1030"/>
  <c r="AG1026"/>
  <c r="AG1022"/>
  <c r="AG1018"/>
  <c r="AG1014"/>
  <c r="AG1010"/>
  <c r="AG1006"/>
  <c r="AG1002"/>
  <c r="AG998"/>
  <c r="AG994"/>
  <c r="AG990"/>
  <c r="AG986"/>
  <c r="AG1171"/>
  <c r="AG1167"/>
  <c r="AG1170"/>
  <c r="AG1166"/>
  <c r="AG1163"/>
  <c r="AG1159"/>
  <c r="AG1164"/>
  <c r="AG1160"/>
  <c r="AG1156"/>
  <c r="AG1153"/>
  <c r="AG1149"/>
  <c r="AG1145"/>
  <c r="AG1141"/>
  <c r="AG1154"/>
  <c r="AG1150"/>
  <c r="AG1146"/>
  <c r="AG1142"/>
  <c r="AG1138"/>
  <c r="AG1133"/>
  <c r="AG1129"/>
  <c r="AG1125"/>
  <c r="AG1121"/>
  <c r="AG1117"/>
  <c r="AG1136"/>
  <c r="AG1132"/>
  <c r="AG1128"/>
  <c r="AG1124"/>
  <c r="AG1120"/>
  <c r="AG1116"/>
  <c r="AG1113"/>
  <c r="AG1109"/>
  <c r="AG1105"/>
  <c r="AG1101"/>
  <c r="AG1097"/>
  <c r="AG1093"/>
  <c r="AG1089"/>
  <c r="AG1085"/>
  <c r="AG1115"/>
  <c r="AG1110"/>
  <c r="AG1106"/>
  <c r="AG1102"/>
  <c r="AG1098"/>
  <c r="AG1094"/>
  <c r="AG1090"/>
  <c r="AG1086"/>
  <c r="AG1082"/>
  <c r="AG1078"/>
  <c r="AG1079"/>
  <c r="AG1072"/>
  <c r="AG1068"/>
  <c r="AG1064"/>
  <c r="AG1060"/>
  <c r="AG1056"/>
  <c r="AG1052"/>
  <c r="AG1048"/>
  <c r="AG1044"/>
  <c r="AG1040"/>
  <c r="AG1081"/>
  <c r="AG1075"/>
  <c r="AG1071"/>
  <c r="AG1067"/>
  <c r="AG1063"/>
  <c r="AG1059"/>
  <c r="AG1055"/>
  <c r="AG1051"/>
  <c r="AG1045"/>
  <c r="AG1037"/>
  <c r="AG1033"/>
  <c r="AG1029"/>
  <c r="AG1025"/>
  <c r="AG1021"/>
  <c r="AG1017"/>
  <c r="AG1013"/>
  <c r="AG1009"/>
  <c r="AG1005"/>
  <c r="AG1001"/>
  <c r="AG997"/>
  <c r="AG993"/>
  <c r="AG989"/>
  <c r="AG985"/>
  <c r="AG982"/>
  <c r="AG1043"/>
  <c r="AG1036"/>
  <c r="AG1032"/>
  <c r="AG1028"/>
  <c r="AG1024"/>
  <c r="AG1020"/>
  <c r="AG1016"/>
  <c r="AG1012"/>
  <c r="AG1008"/>
  <c r="AG1004"/>
  <c r="AG1000"/>
  <c r="AG996"/>
  <c r="AG992"/>
  <c r="AG988"/>
  <c r="AG984"/>
  <c r="S1173"/>
  <c r="S1169"/>
  <c r="S1170"/>
  <c r="S1166"/>
  <c r="S1163"/>
  <c r="S1159"/>
  <c r="S1165"/>
  <c r="S1162"/>
  <c r="S1158"/>
  <c r="S1153"/>
  <c r="S1149"/>
  <c r="S1145"/>
  <c r="S1141"/>
  <c r="S1156"/>
  <c r="S1152"/>
  <c r="S1148"/>
  <c r="S1144"/>
  <c r="S1140"/>
  <c r="S1137"/>
  <c r="S1133"/>
  <c r="S1129"/>
  <c r="S1125"/>
  <c r="S1121"/>
  <c r="S1136"/>
  <c r="S1132"/>
  <c r="S1128"/>
  <c r="S1124"/>
  <c r="S1120"/>
  <c r="S1116"/>
  <c r="S1113"/>
  <c r="S1109"/>
  <c r="S1105"/>
  <c r="S1101"/>
  <c r="S1097"/>
  <c r="S1093"/>
  <c r="S1089"/>
  <c r="S1085"/>
  <c r="S1117"/>
  <c r="S1112"/>
  <c r="S1108"/>
  <c r="S1104"/>
  <c r="S1100"/>
  <c r="S1096"/>
  <c r="S1092"/>
  <c r="S1088"/>
  <c r="S1084"/>
  <c r="S1080"/>
  <c r="S1076"/>
  <c r="S1077"/>
  <c r="S1072"/>
  <c r="S1068"/>
  <c r="S1064"/>
  <c r="S1060"/>
  <c r="S1056"/>
  <c r="S1052"/>
  <c r="S1048"/>
  <c r="S1044"/>
  <c r="S1040"/>
  <c r="S1075"/>
  <c r="S1071"/>
  <c r="S1067"/>
  <c r="S1063"/>
  <c r="S1059"/>
  <c r="S1055"/>
  <c r="S1051"/>
  <c r="S1043"/>
  <c r="S1037"/>
  <c r="S1033"/>
  <c r="S1029"/>
  <c r="S1025"/>
  <c r="S1021"/>
  <c r="S1017"/>
  <c r="S1013"/>
  <c r="S1009"/>
  <c r="S1005"/>
  <c r="S1001"/>
  <c r="S997"/>
  <c r="S993"/>
  <c r="S989"/>
  <c r="S985"/>
  <c r="S982"/>
  <c r="S1045"/>
  <c r="S1038"/>
  <c r="S1034"/>
  <c r="S1030"/>
  <c r="S1026"/>
  <c r="S1022"/>
  <c r="S1018"/>
  <c r="S1014"/>
  <c r="S1010"/>
  <c r="S1006"/>
  <c r="S1002"/>
  <c r="S998"/>
  <c r="S994"/>
  <c r="S990"/>
  <c r="S986"/>
  <c r="S1171"/>
  <c r="S1172"/>
  <c r="S1168"/>
  <c r="S1167"/>
  <c r="S1161"/>
  <c r="S1157"/>
  <c r="S1164"/>
  <c r="S1160"/>
  <c r="S1155"/>
  <c r="S1151"/>
  <c r="S1147"/>
  <c r="S1143"/>
  <c r="S1139"/>
  <c r="S1154"/>
  <c r="S1150"/>
  <c r="S1146"/>
  <c r="S1142"/>
  <c r="S1138"/>
  <c r="S1135"/>
  <c r="S1131"/>
  <c r="S1127"/>
  <c r="S1123"/>
  <c r="S1119"/>
  <c r="S1134"/>
  <c r="S1130"/>
  <c r="S1126"/>
  <c r="S1122"/>
  <c r="S1118"/>
  <c r="S1115"/>
  <c r="S1111"/>
  <c r="S1107"/>
  <c r="S1103"/>
  <c r="S1099"/>
  <c r="S1095"/>
  <c r="S1091"/>
  <c r="S1087"/>
  <c r="S1083"/>
  <c r="S1114"/>
  <c r="S1110"/>
  <c r="S1106"/>
  <c r="S1102"/>
  <c r="S1098"/>
  <c r="S1094"/>
  <c r="S1090"/>
  <c r="S1086"/>
  <c r="S1082"/>
  <c r="S1078"/>
  <c r="S1081"/>
  <c r="S1074"/>
  <c r="S1070"/>
  <c r="S1066"/>
  <c r="S1062"/>
  <c r="S1058"/>
  <c r="S1054"/>
  <c r="S1050"/>
  <c r="S1046"/>
  <c r="S1042"/>
  <c r="S1079"/>
  <c r="S1073"/>
  <c r="S1069"/>
  <c r="S1065"/>
  <c r="S1061"/>
  <c r="S1057"/>
  <c r="S1053"/>
  <c r="S1047"/>
  <c r="S1039"/>
  <c r="S1035"/>
  <c r="S1031"/>
  <c r="S1027"/>
  <c r="S1023"/>
  <c r="S1019"/>
  <c r="S1015"/>
  <c r="S1011"/>
  <c r="S1007"/>
  <c r="S1003"/>
  <c r="S999"/>
  <c r="S995"/>
  <c r="S991"/>
  <c r="S987"/>
  <c r="S983"/>
  <c r="S1049"/>
  <c r="S1041"/>
  <c r="S1036"/>
  <c r="S1032"/>
  <c r="S1028"/>
  <c r="S1024"/>
  <c r="S1020"/>
  <c r="S1016"/>
  <c r="S1012"/>
  <c r="S1008"/>
  <c r="S1004"/>
  <c r="S1000"/>
  <c r="S996"/>
  <c r="S992"/>
  <c r="S988"/>
  <c r="S984"/>
  <c r="X1172"/>
  <c r="X1168"/>
  <c r="X1171"/>
  <c r="X1167"/>
  <c r="X1166"/>
  <c r="X1162"/>
  <c r="X1158"/>
  <c r="X1163"/>
  <c r="X1159"/>
  <c r="X1154"/>
  <c r="X1150"/>
  <c r="X1146"/>
  <c r="X1142"/>
  <c r="X1155"/>
  <c r="X1151"/>
  <c r="X1147"/>
  <c r="X1143"/>
  <c r="X1139"/>
  <c r="X1136"/>
  <c r="X1132"/>
  <c r="X1128"/>
  <c r="X1124"/>
  <c r="X1120"/>
  <c r="X1138"/>
  <c r="X1133"/>
  <c r="X1129"/>
  <c r="X1125"/>
  <c r="X1121"/>
  <c r="X1117"/>
  <c r="X1114"/>
  <c r="X1110"/>
  <c r="X1106"/>
  <c r="X1102"/>
  <c r="X1098"/>
  <c r="X1094"/>
  <c r="X1090"/>
  <c r="X1086"/>
  <c r="X1082"/>
  <c r="X1113"/>
  <c r="X1109"/>
  <c r="X1105"/>
  <c r="X1101"/>
  <c r="X1097"/>
  <c r="X1093"/>
  <c r="X1089"/>
  <c r="X1085"/>
  <c r="X1081"/>
  <c r="X1077"/>
  <c r="X1076"/>
  <c r="X1073"/>
  <c r="X1069"/>
  <c r="X1065"/>
  <c r="X1061"/>
  <c r="X1057"/>
  <c r="X1053"/>
  <c r="X1049"/>
  <c r="X1045"/>
  <c r="X1041"/>
  <c r="X1078"/>
  <c r="X1072"/>
  <c r="X1068"/>
  <c r="X1064"/>
  <c r="X1060"/>
  <c r="X1056"/>
  <c r="X1052"/>
  <c r="X1046"/>
  <c r="X1038"/>
  <c r="X1034"/>
  <c r="X1030"/>
  <c r="X1026"/>
  <c r="X1022"/>
  <c r="X1018"/>
  <c r="X1014"/>
  <c r="X1010"/>
  <c r="X1006"/>
  <c r="X1002"/>
  <c r="X998"/>
  <c r="X994"/>
  <c r="X990"/>
  <c r="X986"/>
  <c r="X1048"/>
  <c r="X1040"/>
  <c r="X1035"/>
  <c r="X1031"/>
  <c r="X1027"/>
  <c r="X1023"/>
  <c r="X1019"/>
  <c r="X1015"/>
  <c r="X1011"/>
  <c r="X1007"/>
  <c r="X1003"/>
  <c r="X999"/>
  <c r="X995"/>
  <c r="X991"/>
  <c r="X987"/>
  <c r="X983"/>
  <c r="X1170"/>
  <c r="X1173"/>
  <c r="X1169"/>
  <c r="X1165"/>
  <c r="X1164"/>
  <c r="X1160"/>
  <c r="X1156"/>
  <c r="X1161"/>
  <c r="X1157"/>
  <c r="X1152"/>
  <c r="X1148"/>
  <c r="X1144"/>
  <c r="X1140"/>
  <c r="X1153"/>
  <c r="X1149"/>
  <c r="X1145"/>
  <c r="X1141"/>
  <c r="X1137"/>
  <c r="X1134"/>
  <c r="X1130"/>
  <c r="X1126"/>
  <c r="X1122"/>
  <c r="X1118"/>
  <c r="X1135"/>
  <c r="X1131"/>
  <c r="X1127"/>
  <c r="X1123"/>
  <c r="X1119"/>
  <c r="X1115"/>
  <c r="X1112"/>
  <c r="X1108"/>
  <c r="X1104"/>
  <c r="X1100"/>
  <c r="X1096"/>
  <c r="X1092"/>
  <c r="X1088"/>
  <c r="X1084"/>
  <c r="X1116"/>
  <c r="X1111"/>
  <c r="X1107"/>
  <c r="X1103"/>
  <c r="X1099"/>
  <c r="X1095"/>
  <c r="X1091"/>
  <c r="X1087"/>
  <c r="X1083"/>
  <c r="X1079"/>
  <c r="X1080"/>
  <c r="X1075"/>
  <c r="X1071"/>
  <c r="X1067"/>
  <c r="X1063"/>
  <c r="X1059"/>
  <c r="X1055"/>
  <c r="X1051"/>
  <c r="X1047"/>
  <c r="X1043"/>
  <c r="X1039"/>
  <c r="X1074"/>
  <c r="X1070"/>
  <c r="X1066"/>
  <c r="X1062"/>
  <c r="X1058"/>
  <c r="X1054"/>
  <c r="X1050"/>
  <c r="X1042"/>
  <c r="X1036"/>
  <c r="X1032"/>
  <c r="X1028"/>
  <c r="X1024"/>
  <c r="X1020"/>
  <c r="X1016"/>
  <c r="X1012"/>
  <c r="X1008"/>
  <c r="X1004"/>
  <c r="X1000"/>
  <c r="X996"/>
  <c r="X992"/>
  <c r="X988"/>
  <c r="X984"/>
  <c r="X1044"/>
  <c r="X1037"/>
  <c r="X1033"/>
  <c r="X1029"/>
  <c r="X1025"/>
  <c r="X1021"/>
  <c r="X1017"/>
  <c r="X1013"/>
  <c r="X1009"/>
  <c r="X1005"/>
  <c r="X1001"/>
  <c r="X997"/>
  <c r="X993"/>
  <c r="X989"/>
  <c r="X985"/>
  <c r="X982"/>
  <c r="D38" i="9" l="1"/>
  <c r="D57"/>
  <c r="P57" s="1"/>
  <c r="P59"/>
  <c r="Q59" s="1"/>
  <c r="Z59" s="1"/>
  <c r="P48"/>
  <c r="Q48" s="1"/>
  <c r="Z48" s="1"/>
  <c r="V47"/>
  <c r="AC47"/>
  <c r="V45"/>
  <c r="AC45"/>
  <c r="Y49"/>
  <c r="Y58"/>
  <c r="Y46"/>
  <c r="D41"/>
  <c r="D60"/>
  <c r="P60" s="1"/>
  <c r="T44"/>
  <c r="Y44"/>
  <c r="Q49"/>
  <c r="Z49" s="1"/>
  <c r="Q58"/>
  <c r="Z58" s="1"/>
  <c r="Q46"/>
  <c r="Z46" s="1"/>
  <c r="G1002" i="7"/>
  <c r="G1034"/>
  <c r="G1001"/>
  <c r="G1033"/>
  <c r="G1071"/>
  <c r="G1064"/>
  <c r="G1092"/>
  <c r="G1089"/>
  <c r="G1120"/>
  <c r="G1133"/>
  <c r="G1145"/>
  <c r="G1166"/>
  <c r="G1000"/>
  <c r="G1032"/>
  <c r="G999"/>
  <c r="G1031"/>
  <c r="G1069"/>
  <c r="G1062"/>
  <c r="G1090"/>
  <c r="G1087"/>
  <c r="G1118"/>
  <c r="G1131"/>
  <c r="G1143"/>
  <c r="G1167"/>
  <c r="AN1174"/>
  <c r="D39" i="9" s="1"/>
  <c r="P39" s="1"/>
  <c r="Y39" s="1"/>
  <c r="AJ1174" i="7"/>
  <c r="D35" i="9" s="1"/>
  <c r="P35" s="1"/>
  <c r="Q35" s="1"/>
  <c r="Z35" s="1"/>
  <c r="AI1174" i="7"/>
  <c r="D34" i="9" s="1"/>
  <c r="P34" s="1"/>
  <c r="Q34" s="1"/>
  <c r="Z34" s="1"/>
  <c r="AO1174" i="7"/>
  <c r="D40" i="9" s="1"/>
  <c r="P40" s="1"/>
  <c r="Q40" s="1"/>
  <c r="Z40" s="1"/>
  <c r="G994" i="7"/>
  <c r="G1010"/>
  <c r="G1026"/>
  <c r="G1045"/>
  <c r="G993"/>
  <c r="G1009"/>
  <c r="G1025"/>
  <c r="G1043"/>
  <c r="G1063"/>
  <c r="G1040"/>
  <c r="G1056"/>
  <c r="G1072"/>
  <c r="G1084"/>
  <c r="G1100"/>
  <c r="G1117"/>
  <c r="G1097"/>
  <c r="G1113"/>
  <c r="G1128"/>
  <c r="G1125"/>
  <c r="G1140"/>
  <c r="G1156"/>
  <c r="G1153"/>
  <c r="G1159"/>
  <c r="G1169"/>
  <c r="G992"/>
  <c r="G1008"/>
  <c r="G1024"/>
  <c r="G1041"/>
  <c r="G991"/>
  <c r="G1007"/>
  <c r="G1023"/>
  <c r="G1039"/>
  <c r="G1061"/>
  <c r="G1079"/>
  <c r="G1054"/>
  <c r="G1070"/>
  <c r="G1082"/>
  <c r="G1098"/>
  <c r="G1114"/>
  <c r="G1095"/>
  <c r="G1111"/>
  <c r="G1126"/>
  <c r="G1123"/>
  <c r="G1138"/>
  <c r="G1154"/>
  <c r="G1151"/>
  <c r="G1157"/>
  <c r="G1172"/>
  <c r="M1106"/>
  <c r="U993"/>
  <c r="P41" i="9"/>
  <c r="Q41" s="1"/>
  <c r="Z41" s="1"/>
  <c r="P36"/>
  <c r="Q36" s="1"/>
  <c r="Z36" s="1"/>
  <c r="Y37"/>
  <c r="Y42"/>
  <c r="P33"/>
  <c r="Q33" s="1"/>
  <c r="Z33" s="1"/>
  <c r="P38"/>
  <c r="Q38" s="1"/>
  <c r="Z38" s="1"/>
  <c r="Q37"/>
  <c r="Z37" s="1"/>
  <c r="Q42"/>
  <c r="Z42" s="1"/>
  <c r="M1081" i="7"/>
  <c r="U1088"/>
  <c r="V1174"/>
  <c r="G990"/>
  <c r="G998"/>
  <c r="G1006"/>
  <c r="G1014"/>
  <c r="G1022"/>
  <c r="G1030"/>
  <c r="G1038"/>
  <c r="G982"/>
  <c r="G989"/>
  <c r="G997"/>
  <c r="G1005"/>
  <c r="G1013"/>
  <c r="G1021"/>
  <c r="G1029"/>
  <c r="G1037"/>
  <c r="G1051"/>
  <c r="G1059"/>
  <c r="G1067"/>
  <c r="G1075"/>
  <c r="G1044"/>
  <c r="G1052"/>
  <c r="G1060"/>
  <c r="G1068"/>
  <c r="G1077"/>
  <c r="G1080"/>
  <c r="G1088"/>
  <c r="G1096"/>
  <c r="G1104"/>
  <c r="G1112"/>
  <c r="G1085"/>
  <c r="G1093"/>
  <c r="G1101"/>
  <c r="G1109"/>
  <c r="G1116"/>
  <c r="G1124"/>
  <c r="G1132"/>
  <c r="G1121"/>
  <c r="G1129"/>
  <c r="G1137"/>
  <c r="G1144"/>
  <c r="G1152"/>
  <c r="G1141"/>
  <c r="G1149"/>
  <c r="G1158"/>
  <c r="G1165"/>
  <c r="G1163"/>
  <c r="G1170"/>
  <c r="G1173"/>
  <c r="G988"/>
  <c r="G996"/>
  <c r="G1004"/>
  <c r="G1012"/>
  <c r="G1020"/>
  <c r="G1028"/>
  <c r="G1036"/>
  <c r="G1049"/>
  <c r="G987"/>
  <c r="G995"/>
  <c r="G1003"/>
  <c r="G1011"/>
  <c r="G1019"/>
  <c r="G1027"/>
  <c r="G1035"/>
  <c r="G1047"/>
  <c r="G1057"/>
  <c r="G1065"/>
  <c r="G1073"/>
  <c r="G1042"/>
  <c r="G1050"/>
  <c r="G1058"/>
  <c r="G1066"/>
  <c r="G1074"/>
  <c r="G1078"/>
  <c r="G1086"/>
  <c r="G1094"/>
  <c r="G1102"/>
  <c r="G1110"/>
  <c r="G1083"/>
  <c r="G1091"/>
  <c r="G1099"/>
  <c r="G1107"/>
  <c r="G1115"/>
  <c r="G1122"/>
  <c r="G1130"/>
  <c r="G1119"/>
  <c r="G1127"/>
  <c r="G1135"/>
  <c r="G1142"/>
  <c r="G1150"/>
  <c r="G1139"/>
  <c r="G1147"/>
  <c r="G1155"/>
  <c r="G1164"/>
  <c r="G1161"/>
  <c r="G1168"/>
  <c r="M1012"/>
  <c r="M1010"/>
  <c r="M1139"/>
  <c r="U1139"/>
  <c r="U1057"/>
  <c r="M1053"/>
  <c r="M1154"/>
  <c r="M1009"/>
  <c r="M1100"/>
  <c r="M1102"/>
  <c r="U1084"/>
  <c r="U997"/>
  <c r="U988"/>
  <c r="U1107"/>
  <c r="M995"/>
  <c r="M1060"/>
  <c r="M1126"/>
  <c r="M1172"/>
  <c r="M1043"/>
  <c r="M1045"/>
  <c r="M1070"/>
  <c r="M1113"/>
  <c r="M1016"/>
  <c r="U994"/>
  <c r="U1063"/>
  <c r="U1113"/>
  <c r="U998"/>
  <c r="U1067"/>
  <c r="U1116"/>
  <c r="U987"/>
  <c r="U1078"/>
  <c r="U1150"/>
  <c r="U1143"/>
  <c r="U1020"/>
  <c r="U1019"/>
  <c r="U1048"/>
  <c r="U1110"/>
  <c r="U1137"/>
  <c r="U1172"/>
  <c r="N1174"/>
  <c r="M992"/>
  <c r="M1036"/>
  <c r="M1023"/>
  <c r="M1040"/>
  <c r="M1082"/>
  <c r="M1103"/>
  <c r="M1129"/>
  <c r="M1160"/>
  <c r="M994"/>
  <c r="M1026"/>
  <c r="M993"/>
  <c r="M1025"/>
  <c r="M1063"/>
  <c r="M1054"/>
  <c r="M1084"/>
  <c r="M1115"/>
  <c r="M1123"/>
  <c r="M1159"/>
  <c r="M1041"/>
  <c r="M1125"/>
  <c r="U1026"/>
  <c r="U1025"/>
  <c r="U1054"/>
  <c r="U1115"/>
  <c r="U1123"/>
  <c r="U1159"/>
  <c r="U1030"/>
  <c r="U1029"/>
  <c r="U1058"/>
  <c r="U1085"/>
  <c r="U1127"/>
  <c r="U1163"/>
  <c r="U1004"/>
  <c r="U1036"/>
  <c r="U1003"/>
  <c r="U1035"/>
  <c r="U1073"/>
  <c r="U1064"/>
  <c r="U1094"/>
  <c r="U1091"/>
  <c r="U1122"/>
  <c r="U1133"/>
  <c r="U1153"/>
  <c r="T1069"/>
  <c r="T1104"/>
  <c r="M1004"/>
  <c r="M1024"/>
  <c r="M983"/>
  <c r="M1011"/>
  <c r="M1035"/>
  <c r="M1069"/>
  <c r="M1052"/>
  <c r="M1072"/>
  <c r="M1094"/>
  <c r="M1091"/>
  <c r="M1117"/>
  <c r="M1137"/>
  <c r="M1142"/>
  <c r="M1149"/>
  <c r="M1161"/>
  <c r="M986"/>
  <c r="M1002"/>
  <c r="M1018"/>
  <c r="M1034"/>
  <c r="M985"/>
  <c r="M1001"/>
  <c r="M1017"/>
  <c r="M1033"/>
  <c r="M1055"/>
  <c r="M1071"/>
  <c r="M1046"/>
  <c r="M1062"/>
  <c r="M1076"/>
  <c r="M1092"/>
  <c r="M1108"/>
  <c r="M1097"/>
  <c r="M1128"/>
  <c r="M1140"/>
  <c r="M1155"/>
  <c r="M1169"/>
  <c r="M999"/>
  <c r="M1048"/>
  <c r="M1099"/>
  <c r="M1153"/>
  <c r="T1150"/>
  <c r="T1035"/>
  <c r="T1054"/>
  <c r="M1089"/>
  <c r="M1105"/>
  <c r="M1120"/>
  <c r="M1136"/>
  <c r="M1131"/>
  <c r="M1148"/>
  <c r="M1147"/>
  <c r="M1162"/>
  <c r="M1166"/>
  <c r="M984"/>
  <c r="M1039"/>
  <c r="M1015"/>
  <c r="M1065"/>
  <c r="M1078"/>
  <c r="M1083"/>
  <c r="M1118"/>
  <c r="M1146"/>
  <c r="M1168"/>
  <c r="U1010"/>
  <c r="U1043"/>
  <c r="U1009"/>
  <c r="U1045"/>
  <c r="U1081"/>
  <c r="U1070"/>
  <c r="U1100"/>
  <c r="U1097"/>
  <c r="U1128"/>
  <c r="U1140"/>
  <c r="U1155"/>
  <c r="U1169"/>
  <c r="U1014"/>
  <c r="U982"/>
  <c r="U1013"/>
  <c r="U1051"/>
  <c r="U1042"/>
  <c r="U1074"/>
  <c r="U1104"/>
  <c r="U1101"/>
  <c r="U1132"/>
  <c r="U1144"/>
  <c r="U1158"/>
  <c r="U1173"/>
  <c r="U996"/>
  <c r="U1012"/>
  <c r="U1028"/>
  <c r="U1047"/>
  <c r="U995"/>
  <c r="U1011"/>
  <c r="U1027"/>
  <c r="U1049"/>
  <c r="U1065"/>
  <c r="U1040"/>
  <c r="U1056"/>
  <c r="U1072"/>
  <c r="U1086"/>
  <c r="U1102"/>
  <c r="U1083"/>
  <c r="U1099"/>
  <c r="U1117"/>
  <c r="U1130"/>
  <c r="U1125"/>
  <c r="U1142"/>
  <c r="U1141"/>
  <c r="U1157"/>
  <c r="T1145"/>
  <c r="T1094"/>
  <c r="T1038"/>
  <c r="T1162"/>
  <c r="T1080"/>
  <c r="T984"/>
  <c r="AD1174"/>
  <c r="M988"/>
  <c r="M996"/>
  <c r="M1008"/>
  <c r="M1020"/>
  <c r="M1032"/>
  <c r="M1047"/>
  <c r="M991"/>
  <c r="M1003"/>
  <c r="M1019"/>
  <c r="M1031"/>
  <c r="M1049"/>
  <c r="M1061"/>
  <c r="M1073"/>
  <c r="M1044"/>
  <c r="M1056"/>
  <c r="M1068"/>
  <c r="M1079"/>
  <c r="M1086"/>
  <c r="M1098"/>
  <c r="M1114"/>
  <c r="M1095"/>
  <c r="M1107"/>
  <c r="M1122"/>
  <c r="M1130"/>
  <c r="M1121"/>
  <c r="M1133"/>
  <c r="M1150"/>
  <c r="M1145"/>
  <c r="M1156"/>
  <c r="M1157"/>
  <c r="M1165"/>
  <c r="M1171"/>
  <c r="M990"/>
  <c r="M998"/>
  <c r="M1006"/>
  <c r="M1014"/>
  <c r="M1022"/>
  <c r="M1030"/>
  <c r="M1038"/>
  <c r="M982"/>
  <c r="M989"/>
  <c r="M997"/>
  <c r="M1005"/>
  <c r="M1013"/>
  <c r="M1021"/>
  <c r="M1029"/>
  <c r="M1037"/>
  <c r="M1051"/>
  <c r="M1059"/>
  <c r="M1067"/>
  <c r="M1075"/>
  <c r="M1042"/>
  <c r="M1050"/>
  <c r="M1058"/>
  <c r="M1066"/>
  <c r="M1074"/>
  <c r="M1080"/>
  <c r="M1088"/>
  <c r="M1096"/>
  <c r="M1104"/>
  <c r="M1112"/>
  <c r="M1085"/>
  <c r="M1093"/>
  <c r="M1101"/>
  <c r="M1109"/>
  <c r="M1116"/>
  <c r="M1124"/>
  <c r="M1132"/>
  <c r="M1119"/>
  <c r="M1127"/>
  <c r="M1135"/>
  <c r="M1144"/>
  <c r="M1152"/>
  <c r="M1143"/>
  <c r="M1151"/>
  <c r="M1158"/>
  <c r="M1167"/>
  <c r="M1163"/>
  <c r="M1170"/>
  <c r="M1173"/>
  <c r="M1000"/>
  <c r="M1028"/>
  <c r="M987"/>
  <c r="M1007"/>
  <c r="M1027"/>
  <c r="M1057"/>
  <c r="M1077"/>
  <c r="M1064"/>
  <c r="M1090"/>
  <c r="M1110"/>
  <c r="M1087"/>
  <c r="M1111"/>
  <c r="M1134"/>
  <c r="M1138"/>
  <c r="M1141"/>
  <c r="U986"/>
  <c r="U1002"/>
  <c r="U1018"/>
  <c r="U1034"/>
  <c r="U985"/>
  <c r="U1001"/>
  <c r="U1017"/>
  <c r="U1033"/>
  <c r="U1055"/>
  <c r="U1071"/>
  <c r="U1046"/>
  <c r="U1062"/>
  <c r="U1076"/>
  <c r="U1092"/>
  <c r="U1108"/>
  <c r="U1089"/>
  <c r="U1105"/>
  <c r="U1120"/>
  <c r="U1136"/>
  <c r="U1131"/>
  <c r="U1148"/>
  <c r="U1147"/>
  <c r="U1162"/>
  <c r="U1166"/>
  <c r="U990"/>
  <c r="U1006"/>
  <c r="U1022"/>
  <c r="U1038"/>
  <c r="U989"/>
  <c r="U1005"/>
  <c r="U1021"/>
  <c r="U1037"/>
  <c r="U1059"/>
  <c r="U1075"/>
  <c r="U1050"/>
  <c r="U1066"/>
  <c r="U1080"/>
  <c r="U1096"/>
  <c r="U1112"/>
  <c r="U1093"/>
  <c r="U1109"/>
  <c r="U1124"/>
  <c r="U1119"/>
  <c r="U1135"/>
  <c r="U1152"/>
  <c r="U1151"/>
  <c r="U1167"/>
  <c r="U1170"/>
  <c r="U984"/>
  <c r="U992"/>
  <c r="U1000"/>
  <c r="U1008"/>
  <c r="U1016"/>
  <c r="U1024"/>
  <c r="U1032"/>
  <c r="U1039"/>
  <c r="U983"/>
  <c r="U991"/>
  <c r="U999"/>
  <c r="U1007"/>
  <c r="U1015"/>
  <c r="U1023"/>
  <c r="U1031"/>
  <c r="U1041"/>
  <c r="U1053"/>
  <c r="U1061"/>
  <c r="U1069"/>
  <c r="U1077"/>
  <c r="U1044"/>
  <c r="U1052"/>
  <c r="U1060"/>
  <c r="U1068"/>
  <c r="U1079"/>
  <c r="U1082"/>
  <c r="U1090"/>
  <c r="U1098"/>
  <c r="U1106"/>
  <c r="U1114"/>
  <c r="U1087"/>
  <c r="U1095"/>
  <c r="U1103"/>
  <c r="U1111"/>
  <c r="U1118"/>
  <c r="U1126"/>
  <c r="U1134"/>
  <c r="U1121"/>
  <c r="U1129"/>
  <c r="U1138"/>
  <c r="U1146"/>
  <c r="U1154"/>
  <c r="U1145"/>
  <c r="U1160"/>
  <c r="U1165"/>
  <c r="T1161"/>
  <c r="T1135"/>
  <c r="T1125"/>
  <c r="T1097"/>
  <c r="T1078"/>
  <c r="T1006"/>
  <c r="T1003"/>
  <c r="T1124"/>
  <c r="T1107"/>
  <c r="T1047"/>
  <c r="T1016"/>
  <c r="T1013"/>
  <c r="T1165"/>
  <c r="T1144"/>
  <c r="T1130"/>
  <c r="T1171"/>
  <c r="T1136"/>
  <c r="T1110"/>
  <c r="T1113"/>
  <c r="T1081"/>
  <c r="T1053"/>
  <c r="T1060"/>
  <c r="T1022"/>
  <c r="T990"/>
  <c r="T1019"/>
  <c r="T987"/>
  <c r="T1155"/>
  <c r="T1119"/>
  <c r="T1088"/>
  <c r="T1091"/>
  <c r="T1063"/>
  <c r="T1070"/>
  <c r="T1032"/>
  <c r="T1000"/>
  <c r="T1029"/>
  <c r="T997"/>
  <c r="U1149"/>
  <c r="U1156"/>
  <c r="U1164"/>
  <c r="U1161"/>
  <c r="U1168"/>
  <c r="T1160"/>
  <c r="T1152"/>
  <c r="T1153"/>
  <c r="T1137"/>
  <c r="T1122"/>
  <c r="T1127"/>
  <c r="T1158"/>
  <c r="T1151"/>
  <c r="T1120"/>
  <c r="T1117"/>
  <c r="T1102"/>
  <c r="T1086"/>
  <c r="T1105"/>
  <c r="T1089"/>
  <c r="T1076"/>
  <c r="T1061"/>
  <c r="T1045"/>
  <c r="T1068"/>
  <c r="T1052"/>
  <c r="T1030"/>
  <c r="T1014"/>
  <c r="T998"/>
  <c r="T1048"/>
  <c r="T1027"/>
  <c r="T1011"/>
  <c r="T995"/>
  <c r="T1168"/>
  <c r="T1154"/>
  <c r="T1139"/>
  <c r="T1129"/>
  <c r="T1112"/>
  <c r="T1096"/>
  <c r="T1116"/>
  <c r="T1099"/>
  <c r="T1083"/>
  <c r="T1071"/>
  <c r="T1055"/>
  <c r="T1039"/>
  <c r="T1062"/>
  <c r="T1042"/>
  <c r="T1024"/>
  <c r="T1008"/>
  <c r="T992"/>
  <c r="T1037"/>
  <c r="T1021"/>
  <c r="T1005"/>
  <c r="D1170"/>
  <c r="D1173"/>
  <c r="D1169"/>
  <c r="D1165"/>
  <c r="D1164"/>
  <c r="D1160"/>
  <c r="D1156"/>
  <c r="D1161"/>
  <c r="D1157"/>
  <c r="D1152"/>
  <c r="D1148"/>
  <c r="D1144"/>
  <c r="D1140"/>
  <c r="D1153"/>
  <c r="D1149"/>
  <c r="D1145"/>
  <c r="D1141"/>
  <c r="D1137"/>
  <c r="D1134"/>
  <c r="D1130"/>
  <c r="D1126"/>
  <c r="D1122"/>
  <c r="D1118"/>
  <c r="D1135"/>
  <c r="D1131"/>
  <c r="D1127"/>
  <c r="D1123"/>
  <c r="D1119"/>
  <c r="D1115"/>
  <c r="D1112"/>
  <c r="D1108"/>
  <c r="D1104"/>
  <c r="D1100"/>
  <c r="D1096"/>
  <c r="D1092"/>
  <c r="D1088"/>
  <c r="D1084"/>
  <c r="D1116"/>
  <c r="D1111"/>
  <c r="D1107"/>
  <c r="D1103"/>
  <c r="D1099"/>
  <c r="D1095"/>
  <c r="D1091"/>
  <c r="D1087"/>
  <c r="D1083"/>
  <c r="D1079"/>
  <c r="D1080"/>
  <c r="D1075"/>
  <c r="D1071"/>
  <c r="D1067"/>
  <c r="D1063"/>
  <c r="D1059"/>
  <c r="D1055"/>
  <c r="D1051"/>
  <c r="D1047"/>
  <c r="D1043"/>
  <c r="D1039"/>
  <c r="D1074"/>
  <c r="D1070"/>
  <c r="D1066"/>
  <c r="D1062"/>
  <c r="D1058"/>
  <c r="D1054"/>
  <c r="D1050"/>
  <c r="D1042"/>
  <c r="D1036"/>
  <c r="D1032"/>
  <c r="D1028"/>
  <c r="D1024"/>
  <c r="D1020"/>
  <c r="D1016"/>
  <c r="D1008"/>
  <c r="D1004"/>
  <c r="D996"/>
  <c r="D988"/>
  <c r="D1044"/>
  <c r="D1025"/>
  <c r="D1005"/>
  <c r="D985"/>
  <c r="D1172"/>
  <c r="D1168"/>
  <c r="D1171"/>
  <c r="D1167"/>
  <c r="D1166"/>
  <c r="D1162"/>
  <c r="D1158"/>
  <c r="D1163"/>
  <c r="D1159"/>
  <c r="D1154"/>
  <c r="D1150"/>
  <c r="D1146"/>
  <c r="D1142"/>
  <c r="D1155"/>
  <c r="D1151"/>
  <c r="D1147"/>
  <c r="D1143"/>
  <c r="D1139"/>
  <c r="D1136"/>
  <c r="D1132"/>
  <c r="D1128"/>
  <c r="D1124"/>
  <c r="D1120"/>
  <c r="D1138"/>
  <c r="D1133"/>
  <c r="D1129"/>
  <c r="D1125"/>
  <c r="D1121"/>
  <c r="D1117"/>
  <c r="D1114"/>
  <c r="D1110"/>
  <c r="D1106"/>
  <c r="D1102"/>
  <c r="D1098"/>
  <c r="D1094"/>
  <c r="D1090"/>
  <c r="D1086"/>
  <c r="D1082"/>
  <c r="D1113"/>
  <c r="D1109"/>
  <c r="D1105"/>
  <c r="D1101"/>
  <c r="D1097"/>
  <c r="D1093"/>
  <c r="D1089"/>
  <c r="D1085"/>
  <c r="D1081"/>
  <c r="D1077"/>
  <c r="D1076"/>
  <c r="D1073"/>
  <c r="D1069"/>
  <c r="D1065"/>
  <c r="D1061"/>
  <c r="D1057"/>
  <c r="D1053"/>
  <c r="D1049"/>
  <c r="D1045"/>
  <c r="D1041"/>
  <c r="D1078"/>
  <c r="D1072"/>
  <c r="D1068"/>
  <c r="D1064"/>
  <c r="D1060"/>
  <c r="D1056"/>
  <c r="D1052"/>
  <c r="D1046"/>
  <c r="D1038"/>
  <c r="D1034"/>
  <c r="D1030"/>
  <c r="D1026"/>
  <c r="D1022"/>
  <c r="D1018"/>
  <c r="D1014"/>
  <c r="D1010"/>
  <c r="D1006"/>
  <c r="D1002"/>
  <c r="D998"/>
  <c r="D994"/>
  <c r="D990"/>
  <c r="D986"/>
  <c r="D1048"/>
  <c r="D1040"/>
  <c r="D1035"/>
  <c r="D1031"/>
  <c r="D1027"/>
  <c r="D1023"/>
  <c r="D1019"/>
  <c r="D1015"/>
  <c r="D1011"/>
  <c r="D1007"/>
  <c r="D1003"/>
  <c r="D999"/>
  <c r="D995"/>
  <c r="D991"/>
  <c r="D987"/>
  <c r="D983"/>
  <c r="D1012"/>
  <c r="D1000"/>
  <c r="D992"/>
  <c r="D984"/>
  <c r="D1037"/>
  <c r="D1033"/>
  <c r="D1029"/>
  <c r="D1021"/>
  <c r="D1017"/>
  <c r="D1013"/>
  <c r="D1009"/>
  <c r="D1001"/>
  <c r="D997"/>
  <c r="D993"/>
  <c r="D989"/>
  <c r="D982"/>
  <c r="Q1171"/>
  <c r="Q1168"/>
  <c r="Q1161"/>
  <c r="Q1164"/>
  <c r="Q1156"/>
  <c r="Q1149"/>
  <c r="Q1141"/>
  <c r="Q1150"/>
  <c r="Q1142"/>
  <c r="Q1133"/>
  <c r="Q1125"/>
  <c r="Q1137"/>
  <c r="Q1130"/>
  <c r="Q1122"/>
  <c r="Q1117"/>
  <c r="Q1107"/>
  <c r="Q1099"/>
  <c r="Q1091"/>
  <c r="Q1083"/>
  <c r="Q1110"/>
  <c r="Q1102"/>
  <c r="Q1094"/>
  <c r="Q1086"/>
  <c r="Q1078"/>
  <c r="Q1072"/>
  <c r="Q1064"/>
  <c r="Q1056"/>
  <c r="Q1048"/>
  <c r="Q1040"/>
  <c r="Q1073"/>
  <c r="Q1065"/>
  <c r="Q1057"/>
  <c r="Q1049"/>
  <c r="Q1035"/>
  <c r="Q1027"/>
  <c r="Q1019"/>
  <c r="Q1011"/>
  <c r="Q1003"/>
  <c r="Q995"/>
  <c r="Q987"/>
  <c r="Q1047"/>
  <c r="Q1036"/>
  <c r="Q1028"/>
  <c r="Q1020"/>
  <c r="Q1012"/>
  <c r="Q1004"/>
  <c r="Q996"/>
  <c r="Q988"/>
  <c r="Q1173"/>
  <c r="Q1163"/>
  <c r="Q1158"/>
  <c r="Q1143"/>
  <c r="Q1144"/>
  <c r="Q1127"/>
  <c r="Q1132"/>
  <c r="Q1116"/>
  <c r="Q1101"/>
  <c r="Q1085"/>
  <c r="Q1104"/>
  <c r="Q1088"/>
  <c r="Q1074"/>
  <c r="Q1058"/>
  <c r="Q1042"/>
  <c r="Q1067"/>
  <c r="Q1051"/>
  <c r="Q1029"/>
  <c r="Q1013"/>
  <c r="Q997"/>
  <c r="Q982"/>
  <c r="Q1030"/>
  <c r="Q1014"/>
  <c r="Q998"/>
  <c r="Q1169"/>
  <c r="Q1159"/>
  <c r="Q1155"/>
  <c r="Q1139"/>
  <c r="Q1140"/>
  <c r="Q1123"/>
  <c r="Q1128"/>
  <c r="Q1113"/>
  <c r="Q1097"/>
  <c r="Q1115"/>
  <c r="Q1100"/>
  <c r="Q1084"/>
  <c r="Q1070"/>
  <c r="Q1054"/>
  <c r="Q1081"/>
  <c r="Q1063"/>
  <c r="Q1045"/>
  <c r="Q1025"/>
  <c r="Q1009"/>
  <c r="Q993"/>
  <c r="Q1043"/>
  <c r="Q1026"/>
  <c r="Q1010"/>
  <c r="Q994"/>
  <c r="Q1172"/>
  <c r="Q1165"/>
  <c r="Q1157"/>
  <c r="Q1160"/>
  <c r="Q1153"/>
  <c r="Q1145"/>
  <c r="Q1154"/>
  <c r="Q1146"/>
  <c r="Q1138"/>
  <c r="Q1129"/>
  <c r="Q1121"/>
  <c r="Q1134"/>
  <c r="Q1126"/>
  <c r="Q1118"/>
  <c r="Q1111"/>
  <c r="Q1103"/>
  <c r="Q1095"/>
  <c r="Q1087"/>
  <c r="Q1114"/>
  <c r="Q1106"/>
  <c r="Q1098"/>
  <c r="Q1090"/>
  <c r="Q1082"/>
  <c r="Q1079"/>
  <c r="Q1068"/>
  <c r="Q1060"/>
  <c r="Q1052"/>
  <c r="Q1044"/>
  <c r="Q1077"/>
  <c r="Q1069"/>
  <c r="Q1061"/>
  <c r="Q1053"/>
  <c r="Q1041"/>
  <c r="Q1031"/>
  <c r="Q1023"/>
  <c r="Q1015"/>
  <c r="Q1007"/>
  <c r="Q999"/>
  <c r="Q991"/>
  <c r="Q983"/>
  <c r="Q1039"/>
  <c r="Q1032"/>
  <c r="Q1024"/>
  <c r="Q1016"/>
  <c r="Q1008"/>
  <c r="Q1000"/>
  <c r="Q992"/>
  <c r="Q984"/>
  <c r="Q1170"/>
  <c r="Q1167"/>
  <c r="Q1151"/>
  <c r="Q1152"/>
  <c r="Q1135"/>
  <c r="Q1119"/>
  <c r="Q1124"/>
  <c r="Q1109"/>
  <c r="Q1093"/>
  <c r="Q1112"/>
  <c r="Q1096"/>
  <c r="Q1080"/>
  <c r="Q1066"/>
  <c r="Q1050"/>
  <c r="Q1075"/>
  <c r="Q1059"/>
  <c r="Q1037"/>
  <c r="Q1021"/>
  <c r="Q1005"/>
  <c r="Q989"/>
  <c r="Q1038"/>
  <c r="Q1022"/>
  <c r="Q1006"/>
  <c r="Q990"/>
  <c r="Q1166"/>
  <c r="Q1162"/>
  <c r="Q1147"/>
  <c r="Q1148"/>
  <c r="Q1131"/>
  <c r="Q1136"/>
  <c r="Q1120"/>
  <c r="Q1105"/>
  <c r="Q1089"/>
  <c r="Q1108"/>
  <c r="Q1092"/>
  <c r="Q1076"/>
  <c r="Q1062"/>
  <c r="Q1046"/>
  <c r="Q1071"/>
  <c r="Q1055"/>
  <c r="Q1033"/>
  <c r="Q1017"/>
  <c r="Q1001"/>
  <c r="Q985"/>
  <c r="Q1034"/>
  <c r="Q1018"/>
  <c r="Q1002"/>
  <c r="Q986"/>
  <c r="T1173"/>
  <c r="T1170"/>
  <c r="T1164"/>
  <c r="T1157"/>
  <c r="T1140"/>
  <c r="T1141"/>
  <c r="T1126"/>
  <c r="T1131"/>
  <c r="T1166"/>
  <c r="T1142"/>
  <c r="T1128"/>
  <c r="T1121"/>
  <c r="T1106"/>
  <c r="T1090"/>
  <c r="T1109"/>
  <c r="T1093"/>
  <c r="T1077"/>
  <c r="T1065"/>
  <c r="T1049"/>
  <c r="T1072"/>
  <c r="T1056"/>
  <c r="T1034"/>
  <c r="T1018"/>
  <c r="T1002"/>
  <c r="T986"/>
  <c r="T1031"/>
  <c r="T1015"/>
  <c r="T999"/>
  <c r="T983"/>
  <c r="T1163"/>
  <c r="T1147"/>
  <c r="T1138"/>
  <c r="T1115"/>
  <c r="T1100"/>
  <c r="T1084"/>
  <c r="T1103"/>
  <c r="T1087"/>
  <c r="T1075"/>
  <c r="T1059"/>
  <c r="T1043"/>
  <c r="T1066"/>
  <c r="T1050"/>
  <c r="T1028"/>
  <c r="T1012"/>
  <c r="T996"/>
  <c r="T1044"/>
  <c r="T1025"/>
  <c r="T1009"/>
  <c r="T993"/>
  <c r="T1169"/>
  <c r="T1156"/>
  <c r="T1148"/>
  <c r="T1149"/>
  <c r="T1134"/>
  <c r="T1118"/>
  <c r="T1172"/>
  <c r="T1159"/>
  <c r="T1143"/>
  <c r="T1133"/>
  <c r="T1114"/>
  <c r="T1098"/>
  <c r="T1082"/>
  <c r="T1101"/>
  <c r="T1085"/>
  <c r="T1073"/>
  <c r="T1057"/>
  <c r="T1041"/>
  <c r="T1064"/>
  <c r="T1046"/>
  <c r="T1026"/>
  <c r="T1010"/>
  <c r="T994"/>
  <c r="T1040"/>
  <c r="T1023"/>
  <c r="T1007"/>
  <c r="T991"/>
  <c r="T1167"/>
  <c r="T1146"/>
  <c r="T1132"/>
  <c r="T1123"/>
  <c r="T1108"/>
  <c r="T1092"/>
  <c r="T1111"/>
  <c r="T1095"/>
  <c r="T1079"/>
  <c r="T1067"/>
  <c r="T1051"/>
  <c r="T1074"/>
  <c r="T1058"/>
  <c r="T1036"/>
  <c r="T1020"/>
  <c r="T1004"/>
  <c r="T988"/>
  <c r="T1033"/>
  <c r="T1017"/>
  <c r="T1001"/>
  <c r="T985"/>
  <c r="Z1174"/>
  <c r="S1174"/>
  <c r="AG1174"/>
  <c r="AC1174"/>
  <c r="O1174"/>
  <c r="X1174"/>
  <c r="J1174"/>
  <c r="H1174"/>
  <c r="AF1174"/>
  <c r="V44" i="9" l="1"/>
  <c r="AC44"/>
  <c r="Y59"/>
  <c r="T59"/>
  <c r="Q60"/>
  <c r="Z60" s="1"/>
  <c r="Y60"/>
  <c r="T48"/>
  <c r="Y48"/>
  <c r="Q57"/>
  <c r="Z57" s="1"/>
  <c r="Y57"/>
  <c r="T57"/>
  <c r="T46"/>
  <c r="T58"/>
  <c r="T49"/>
  <c r="Q39"/>
  <c r="Z39" s="1"/>
  <c r="BT997" i="7"/>
  <c r="BT1029"/>
  <c r="BT987"/>
  <c r="BT1003"/>
  <c r="BT1019"/>
  <c r="BT1035"/>
  <c r="BT1048"/>
  <c r="BT989"/>
  <c r="BT1009"/>
  <c r="BT1017"/>
  <c r="BT1037"/>
  <c r="BT992"/>
  <c r="BT1012"/>
  <c r="BT995"/>
  <c r="BT1011"/>
  <c r="BT1027"/>
  <c r="BT990"/>
  <c r="BT998"/>
  <c r="BT1006"/>
  <c r="BT1014"/>
  <c r="BT1022"/>
  <c r="BT1030"/>
  <c r="BT1038"/>
  <c r="BT1052"/>
  <c r="BT1060"/>
  <c r="BT1068"/>
  <c r="BT1078"/>
  <c r="BT1045"/>
  <c r="BT1053"/>
  <c r="BT1061"/>
  <c r="BT1069"/>
  <c r="BT1076"/>
  <c r="BT1081"/>
  <c r="BT1089"/>
  <c r="BT1097"/>
  <c r="BT1105"/>
  <c r="BT1113"/>
  <c r="BT1086"/>
  <c r="BT1094"/>
  <c r="BT1102"/>
  <c r="BT1110"/>
  <c r="BT1117"/>
  <c r="BT1125"/>
  <c r="BT1133"/>
  <c r="BT1120"/>
  <c r="BT1128"/>
  <c r="BT1136"/>
  <c r="BT1143"/>
  <c r="BT1151"/>
  <c r="BT1142"/>
  <c r="BT1150"/>
  <c r="BT1159"/>
  <c r="BT1158"/>
  <c r="BT1166"/>
  <c r="BT1171"/>
  <c r="BT1172"/>
  <c r="BT1005"/>
  <c r="BT1044"/>
  <c r="BT996"/>
  <c r="BT1008"/>
  <c r="BT1020"/>
  <c r="BT1028"/>
  <c r="BT1036"/>
  <c r="BT1050"/>
  <c r="BT1058"/>
  <c r="BT1066"/>
  <c r="BT1074"/>
  <c r="BT1043"/>
  <c r="BT1051"/>
  <c r="BT1059"/>
  <c r="BT1067"/>
  <c r="BT1075"/>
  <c r="BT1079"/>
  <c r="BT1087"/>
  <c r="BT1095"/>
  <c r="BT1103"/>
  <c r="BT1111"/>
  <c r="BT1084"/>
  <c r="BT1092"/>
  <c r="BT1100"/>
  <c r="BT1108"/>
  <c r="BT1115"/>
  <c r="BT1123"/>
  <c r="BT1131"/>
  <c r="BT1118"/>
  <c r="BT1126"/>
  <c r="BT1134"/>
  <c r="BT1141"/>
  <c r="BT1149"/>
  <c r="BT1140"/>
  <c r="BT1148"/>
  <c r="BT1157"/>
  <c r="BT1156"/>
  <c r="BT1164"/>
  <c r="BT1169"/>
  <c r="BT1170"/>
  <c r="BT982"/>
  <c r="BT993"/>
  <c r="BT1001"/>
  <c r="BT1013"/>
  <c r="BT1021"/>
  <c r="BT1033"/>
  <c r="BT984"/>
  <c r="BT1000"/>
  <c r="BT983"/>
  <c r="BT991"/>
  <c r="BT999"/>
  <c r="BT1007"/>
  <c r="BT1015"/>
  <c r="BT1023"/>
  <c r="BT1031"/>
  <c r="BT1040"/>
  <c r="BT986"/>
  <c r="BT994"/>
  <c r="BT1002"/>
  <c r="BT1010"/>
  <c r="BT1018"/>
  <c r="BT1026"/>
  <c r="BT1034"/>
  <c r="BT1046"/>
  <c r="BT1056"/>
  <c r="BT1064"/>
  <c r="BT1072"/>
  <c r="BT1041"/>
  <c r="BT1049"/>
  <c r="BT1057"/>
  <c r="BT1065"/>
  <c r="BT1073"/>
  <c r="BT1077"/>
  <c r="BT1085"/>
  <c r="BT1093"/>
  <c r="BT1101"/>
  <c r="BT1109"/>
  <c r="BT1082"/>
  <c r="BT1090"/>
  <c r="BT1098"/>
  <c r="BT1106"/>
  <c r="BT1114"/>
  <c r="BT1121"/>
  <c r="BT1129"/>
  <c r="BT1138"/>
  <c r="BT1124"/>
  <c r="BT1132"/>
  <c r="BT1139"/>
  <c r="BT1147"/>
  <c r="BT1155"/>
  <c r="BT1146"/>
  <c r="BT1154"/>
  <c r="BT1163"/>
  <c r="BT1162"/>
  <c r="BT1167"/>
  <c r="BT1168"/>
  <c r="BT985"/>
  <c r="BT1025"/>
  <c r="BT988"/>
  <c r="BT1004"/>
  <c r="BT1016"/>
  <c r="BT1024"/>
  <c r="BT1032"/>
  <c r="BT1042"/>
  <c r="BT1054"/>
  <c r="BT1062"/>
  <c r="BT1070"/>
  <c r="BT1039"/>
  <c r="BT1047"/>
  <c r="BT1055"/>
  <c r="BT1063"/>
  <c r="BT1071"/>
  <c r="BT1080"/>
  <c r="BT1083"/>
  <c r="BT1091"/>
  <c r="BT1099"/>
  <c r="BT1107"/>
  <c r="BT1116"/>
  <c r="BT1088"/>
  <c r="BT1096"/>
  <c r="BT1104"/>
  <c r="BT1112"/>
  <c r="BT1119"/>
  <c r="BT1127"/>
  <c r="BT1135"/>
  <c r="BT1122"/>
  <c r="BT1130"/>
  <c r="BT1137"/>
  <c r="BT1145"/>
  <c r="BT1153"/>
  <c r="BT1144"/>
  <c r="BT1152"/>
  <c r="BT1161"/>
  <c r="BT1160"/>
  <c r="BT1165"/>
  <c r="BT1173"/>
  <c r="BJ1022"/>
  <c r="BQ1022" s="1"/>
  <c r="BJ1047"/>
  <c r="BQ1047" s="1"/>
  <c r="BJ1055"/>
  <c r="BQ1055" s="1"/>
  <c r="BJ1105"/>
  <c r="BQ1105" s="1"/>
  <c r="BJ1162"/>
  <c r="BQ1162" s="1"/>
  <c r="BJ1021"/>
  <c r="BQ1021" s="1"/>
  <c r="BJ1080"/>
  <c r="BQ1080" s="1"/>
  <c r="BJ1112"/>
  <c r="BQ1112" s="1"/>
  <c r="BJ984"/>
  <c r="BQ984" s="1"/>
  <c r="BJ1032"/>
  <c r="BQ1032" s="1"/>
  <c r="BJ1053"/>
  <c r="BQ1053" s="1"/>
  <c r="BJ1129"/>
  <c r="BQ1129" s="1"/>
  <c r="BJ1165"/>
  <c r="BQ1165" s="1"/>
  <c r="BJ1116"/>
  <c r="BQ1116" s="1"/>
  <c r="BJ1122"/>
  <c r="BQ1122" s="1"/>
  <c r="BJ1137"/>
  <c r="BQ1137" s="1"/>
  <c r="U1174"/>
  <c r="BJ1097"/>
  <c r="BQ1097" s="1"/>
  <c r="BJ982"/>
  <c r="BJ1104"/>
  <c r="BQ1104" s="1"/>
  <c r="BJ1168"/>
  <c r="BQ1168" s="1"/>
  <c r="G1174"/>
  <c r="BJ985"/>
  <c r="BQ985" s="1"/>
  <c r="BJ988"/>
  <c r="BQ988" s="1"/>
  <c r="BJ1020"/>
  <c r="BQ1020" s="1"/>
  <c r="BJ1073"/>
  <c r="BQ1073" s="1"/>
  <c r="BJ1118"/>
  <c r="BQ1118" s="1"/>
  <c r="BJ993"/>
  <c r="BQ993" s="1"/>
  <c r="BJ1087"/>
  <c r="BQ1087" s="1"/>
  <c r="BJ983"/>
  <c r="BQ983" s="1"/>
  <c r="BJ1164"/>
  <c r="BQ1164" s="1"/>
  <c r="Y40" i="9"/>
  <c r="T40"/>
  <c r="Y38"/>
  <c r="T38"/>
  <c r="Y33"/>
  <c r="T33"/>
  <c r="Y34"/>
  <c r="T34"/>
  <c r="Y36"/>
  <c r="T36"/>
  <c r="Y41"/>
  <c r="T41"/>
  <c r="Y35"/>
  <c r="T35"/>
  <c r="BJ1109" i="7"/>
  <c r="BQ1109" s="1"/>
  <c r="T42" i="9"/>
  <c r="T37"/>
  <c r="BJ998" i="7"/>
  <c r="BQ998" s="1"/>
  <c r="BJ1048"/>
  <c r="BQ1048" s="1"/>
  <c r="BJ986"/>
  <c r="BQ986" s="1"/>
  <c r="BJ1000"/>
  <c r="BQ1000" s="1"/>
  <c r="BJ1139"/>
  <c r="BQ1139" s="1"/>
  <c r="BJ1099"/>
  <c r="BQ1099" s="1"/>
  <c r="BJ1107"/>
  <c r="BQ1107" s="1"/>
  <c r="BJ1152"/>
  <c r="BQ1152" s="1"/>
  <c r="BJ1011"/>
  <c r="BQ1011" s="1"/>
  <c r="BJ1102"/>
  <c r="BQ1102" s="1"/>
  <c r="BJ1029"/>
  <c r="BQ1029" s="1"/>
  <c r="BJ1094"/>
  <c r="BQ1094" s="1"/>
  <c r="BJ1110"/>
  <c r="BQ1110" s="1"/>
  <c r="BJ1147"/>
  <c r="BQ1147" s="1"/>
  <c r="BJ1051"/>
  <c r="BQ1051" s="1"/>
  <c r="BJ1050"/>
  <c r="BQ1050" s="1"/>
  <c r="BJ1017"/>
  <c r="BQ1017" s="1"/>
  <c r="BJ1058"/>
  <c r="BQ1058" s="1"/>
  <c r="BJ1143"/>
  <c r="BQ1143" s="1"/>
  <c r="BJ1015"/>
  <c r="BQ1015" s="1"/>
  <c r="BJ1018"/>
  <c r="BQ1018" s="1"/>
  <c r="BJ1046"/>
  <c r="BQ1046" s="1"/>
  <c r="BJ1082"/>
  <c r="BQ1082" s="1"/>
  <c r="BJ1106"/>
  <c r="BQ1106" s="1"/>
  <c r="BJ1025"/>
  <c r="BQ1025" s="1"/>
  <c r="BJ1016"/>
  <c r="BQ1016" s="1"/>
  <c r="BJ1054"/>
  <c r="BQ1054" s="1"/>
  <c r="BJ1063"/>
  <c r="BQ1063" s="1"/>
  <c r="BJ1091"/>
  <c r="BQ1091" s="1"/>
  <c r="BJ1088"/>
  <c r="BQ1088" s="1"/>
  <c r="BJ1119"/>
  <c r="BQ1119" s="1"/>
  <c r="BJ1127"/>
  <c r="BQ1127" s="1"/>
  <c r="BJ1145"/>
  <c r="BQ1145" s="1"/>
  <c r="BJ1160"/>
  <c r="BQ1160" s="1"/>
  <c r="BJ1027"/>
  <c r="BQ1027" s="1"/>
  <c r="M1174"/>
  <c r="BJ1005"/>
  <c r="BQ1005" s="1"/>
  <c r="BJ1150"/>
  <c r="BQ1150" s="1"/>
  <c r="BJ1004"/>
  <c r="BQ1004" s="1"/>
  <c r="BJ1036"/>
  <c r="BQ1036" s="1"/>
  <c r="BJ1067"/>
  <c r="BQ1067" s="1"/>
  <c r="BJ1026"/>
  <c r="BQ1026" s="1"/>
  <c r="BJ1057"/>
  <c r="BQ1057" s="1"/>
  <c r="BJ1085"/>
  <c r="BQ1085" s="1"/>
  <c r="BJ1163"/>
  <c r="BQ1163" s="1"/>
  <c r="BJ999"/>
  <c r="BQ999" s="1"/>
  <c r="BJ1031"/>
  <c r="BQ1031" s="1"/>
  <c r="BJ1062"/>
  <c r="BQ1062" s="1"/>
  <c r="BJ1089"/>
  <c r="BQ1089" s="1"/>
  <c r="BJ1006"/>
  <c r="BQ1006" s="1"/>
  <c r="BJ1038"/>
  <c r="BQ1038" s="1"/>
  <c r="BJ1124"/>
  <c r="BQ1124" s="1"/>
  <c r="BJ992"/>
  <c r="BQ992" s="1"/>
  <c r="BJ1024"/>
  <c r="BQ1024" s="1"/>
  <c r="BJ1144"/>
  <c r="BQ1144" s="1"/>
  <c r="BJ1086"/>
  <c r="BQ1086" s="1"/>
  <c r="BJ1083"/>
  <c r="BQ1083" s="1"/>
  <c r="BJ1117"/>
  <c r="BQ1117" s="1"/>
  <c r="BJ1161"/>
  <c r="BQ1161" s="1"/>
  <c r="BJ1041"/>
  <c r="BQ1041" s="1"/>
  <c r="BJ1126"/>
  <c r="BQ1126" s="1"/>
  <c r="BJ1002"/>
  <c r="BQ1002" s="1"/>
  <c r="BJ1001"/>
  <c r="BQ1001" s="1"/>
  <c r="BJ1131"/>
  <c r="BQ1131" s="1"/>
  <c r="BJ1170"/>
  <c r="BQ1170" s="1"/>
  <c r="BJ1095"/>
  <c r="BQ1095" s="1"/>
  <c r="BJ1138"/>
  <c r="BQ1138" s="1"/>
  <c r="BJ1010"/>
  <c r="BQ1010" s="1"/>
  <c r="BJ1043"/>
  <c r="BQ1043" s="1"/>
  <c r="BJ1101"/>
  <c r="BQ1101" s="1"/>
  <c r="BJ997"/>
  <c r="BQ997" s="1"/>
  <c r="BJ987"/>
  <c r="BQ987" s="1"/>
  <c r="BJ1019"/>
  <c r="BQ1019" s="1"/>
  <c r="BJ1077"/>
  <c r="BQ1077" s="1"/>
  <c r="BJ1007"/>
  <c r="BQ1007" s="1"/>
  <c r="BJ1098"/>
  <c r="BQ1098" s="1"/>
  <c r="BJ1173"/>
  <c r="BQ1173" s="1"/>
  <c r="BJ1151"/>
  <c r="BQ1151" s="1"/>
  <c r="BJ1081"/>
  <c r="BQ1081" s="1"/>
  <c r="BJ1125"/>
  <c r="BQ1125" s="1"/>
  <c r="BJ1045"/>
  <c r="BQ1045" s="1"/>
  <c r="BJ1171"/>
  <c r="BQ1171" s="1"/>
  <c r="BJ1130"/>
  <c r="BQ1130" s="1"/>
  <c r="BJ1013"/>
  <c r="BQ1013" s="1"/>
  <c r="BJ991"/>
  <c r="BQ991" s="1"/>
  <c r="BJ1023"/>
  <c r="BQ1023" s="1"/>
  <c r="BJ1169"/>
  <c r="BQ1169" s="1"/>
  <c r="BJ1100"/>
  <c r="BQ1100" s="1"/>
  <c r="BJ1072"/>
  <c r="BQ1072" s="1"/>
  <c r="BJ1065"/>
  <c r="BQ1065" s="1"/>
  <c r="BJ1093"/>
  <c r="BQ1093" s="1"/>
  <c r="BJ1121"/>
  <c r="BQ1121" s="1"/>
  <c r="BJ1039"/>
  <c r="BQ1039" s="1"/>
  <c r="BJ1034"/>
  <c r="BQ1034" s="1"/>
  <c r="BJ1033"/>
  <c r="BQ1033" s="1"/>
  <c r="BJ1114"/>
  <c r="BQ1114" s="1"/>
  <c r="BJ1049"/>
  <c r="BQ1049" s="1"/>
  <c r="BJ1040"/>
  <c r="BQ1040" s="1"/>
  <c r="BJ1056"/>
  <c r="BQ1056" s="1"/>
  <c r="BJ1009"/>
  <c r="BQ1009" s="1"/>
  <c r="BJ1037"/>
  <c r="BQ1037" s="1"/>
  <c r="BJ1012"/>
  <c r="BQ1012" s="1"/>
  <c r="BJ995"/>
  <c r="BQ995" s="1"/>
  <c r="BJ990"/>
  <c r="BQ990" s="1"/>
  <c r="BJ1014"/>
  <c r="BQ1014" s="1"/>
  <c r="BJ1030"/>
  <c r="BQ1030" s="1"/>
  <c r="BJ1052"/>
  <c r="BQ1052" s="1"/>
  <c r="BJ1060"/>
  <c r="BQ1060" s="1"/>
  <c r="BJ1068"/>
  <c r="BQ1068" s="1"/>
  <c r="BJ1061"/>
  <c r="BQ1061" s="1"/>
  <c r="BJ1076"/>
  <c r="BQ1076" s="1"/>
  <c r="BJ1113"/>
  <c r="BQ1113" s="1"/>
  <c r="BJ1133"/>
  <c r="BQ1133" s="1"/>
  <c r="BJ1136"/>
  <c r="BQ1136" s="1"/>
  <c r="BJ1159"/>
  <c r="BQ1159" s="1"/>
  <c r="BJ1158"/>
  <c r="BQ1158" s="1"/>
  <c r="BJ1172"/>
  <c r="BQ1172" s="1"/>
  <c r="BJ1044"/>
  <c r="BQ1044" s="1"/>
  <c r="BJ996"/>
  <c r="BQ996" s="1"/>
  <c r="BJ1028"/>
  <c r="BQ1028" s="1"/>
  <c r="BJ1066"/>
  <c r="BQ1066" s="1"/>
  <c r="BJ1074"/>
  <c r="BQ1074" s="1"/>
  <c r="BJ1059"/>
  <c r="BQ1059" s="1"/>
  <c r="BJ1075"/>
  <c r="BQ1075" s="1"/>
  <c r="BJ1079"/>
  <c r="BQ1079" s="1"/>
  <c r="BJ1103"/>
  <c r="BQ1103" s="1"/>
  <c r="BJ1111"/>
  <c r="BQ1111" s="1"/>
  <c r="BJ1084"/>
  <c r="BQ1084" s="1"/>
  <c r="BJ1092"/>
  <c r="BQ1092" s="1"/>
  <c r="BJ1108"/>
  <c r="BQ1108" s="1"/>
  <c r="BJ1115"/>
  <c r="BQ1115" s="1"/>
  <c r="BJ1123"/>
  <c r="BQ1123" s="1"/>
  <c r="BJ1134"/>
  <c r="BQ1134" s="1"/>
  <c r="BJ1141"/>
  <c r="BQ1141" s="1"/>
  <c r="BJ1140"/>
  <c r="BQ1140" s="1"/>
  <c r="BJ1148"/>
  <c r="BQ1148" s="1"/>
  <c r="BJ1157"/>
  <c r="BQ1157" s="1"/>
  <c r="BJ1156"/>
  <c r="BQ1156" s="1"/>
  <c r="BJ1154"/>
  <c r="BQ1154" s="1"/>
  <c r="BJ1120"/>
  <c r="BQ1120" s="1"/>
  <c r="T1174"/>
  <c r="BJ1008"/>
  <c r="BQ1008" s="1"/>
  <c r="BJ1070"/>
  <c r="BQ1070" s="1"/>
  <c r="BJ1135"/>
  <c r="BQ1135" s="1"/>
  <c r="BJ1153"/>
  <c r="BQ1153" s="1"/>
  <c r="BJ1155"/>
  <c r="BQ1155" s="1"/>
  <c r="BJ1096"/>
  <c r="BQ1096" s="1"/>
  <c r="BJ1071"/>
  <c r="BQ1071" s="1"/>
  <c r="BJ1042"/>
  <c r="BQ1042" s="1"/>
  <c r="BJ989"/>
  <c r="BQ989" s="1"/>
  <c r="BJ1069"/>
  <c r="BQ1069" s="1"/>
  <c r="BJ1003"/>
  <c r="BQ1003" s="1"/>
  <c r="BJ1035"/>
  <c r="BQ1035" s="1"/>
  <c r="BJ1078"/>
  <c r="BQ1078" s="1"/>
  <c r="D1174"/>
  <c r="D25" i="9" s="1"/>
  <c r="BJ1166" i="7"/>
  <c r="BQ1166" s="1"/>
  <c r="BJ1128"/>
  <c r="BQ1128" s="1"/>
  <c r="Q1174"/>
  <c r="BJ1132"/>
  <c r="BQ1132" s="1"/>
  <c r="BJ1142"/>
  <c r="BQ1142" s="1"/>
  <c r="BJ1167"/>
  <c r="BQ1167" s="1"/>
  <c r="BJ1090"/>
  <c r="BQ1090" s="1"/>
  <c r="BJ1146"/>
  <c r="BQ1146" s="1"/>
  <c r="BJ994"/>
  <c r="BQ994" s="1"/>
  <c r="BJ1064"/>
  <c r="BQ1064" s="1"/>
  <c r="BJ1149"/>
  <c r="BQ1149" s="1"/>
  <c r="D21" i="9"/>
  <c r="AC58" l="1"/>
  <c r="V58"/>
  <c r="BK1032" i="7"/>
  <c r="BO1032" s="1"/>
  <c r="BY1032" s="1"/>
  <c r="V49" i="9"/>
  <c r="AC49"/>
  <c r="V46"/>
  <c r="AC46"/>
  <c r="AC57"/>
  <c r="V57"/>
  <c r="V48"/>
  <c r="AC48"/>
  <c r="AC59"/>
  <c r="V59"/>
  <c r="T60"/>
  <c r="T39"/>
  <c r="V39" s="1"/>
  <c r="BK1170" i="7"/>
  <c r="BK1164"/>
  <c r="BK1157"/>
  <c r="BK1140"/>
  <c r="BO1140" s="1"/>
  <c r="BY1140" s="1"/>
  <c r="BK1141"/>
  <c r="BK1126"/>
  <c r="BO1126" s="1"/>
  <c r="BY1126" s="1"/>
  <c r="BK1131"/>
  <c r="BO1131" s="1"/>
  <c r="BY1131" s="1"/>
  <c r="BK1115"/>
  <c r="BO1115" s="1"/>
  <c r="BY1115" s="1"/>
  <c r="BK1100"/>
  <c r="BO1100" s="1"/>
  <c r="BY1100" s="1"/>
  <c r="BK1084"/>
  <c r="BO1084" s="1"/>
  <c r="BY1084" s="1"/>
  <c r="D72" i="41" s="1"/>
  <c r="AQ72" s="1"/>
  <c r="BK1103" i="7"/>
  <c r="BO1103" s="1"/>
  <c r="BY1103" s="1"/>
  <c r="BK1087"/>
  <c r="BO1087" s="1"/>
  <c r="BY1087" s="1"/>
  <c r="BK1075"/>
  <c r="BO1075" s="1"/>
  <c r="BY1075" s="1"/>
  <c r="BK1059"/>
  <c r="BO1059" s="1"/>
  <c r="BY1059" s="1"/>
  <c r="D40" i="41" s="1"/>
  <c r="AQ40" s="1"/>
  <c r="BK1043" i="7"/>
  <c r="BO1043" s="1"/>
  <c r="BY1043" s="1"/>
  <c r="BK1066"/>
  <c r="BO1066" s="1"/>
  <c r="BY1066" s="1"/>
  <c r="BK1050"/>
  <c r="BO1050" s="1"/>
  <c r="BY1050" s="1"/>
  <c r="BK1028"/>
  <c r="BO1028" s="1"/>
  <c r="BY1028" s="1"/>
  <c r="BK1008"/>
  <c r="BO1008" s="1"/>
  <c r="BY1008" s="1"/>
  <c r="BK1044"/>
  <c r="BO1044" s="1"/>
  <c r="BY1044" s="1"/>
  <c r="BK1172"/>
  <c r="BK1166"/>
  <c r="BO1166" s="1"/>
  <c r="BY1166" s="1"/>
  <c r="BK1159"/>
  <c r="BO1159" s="1"/>
  <c r="BY1159" s="1"/>
  <c r="BK1142"/>
  <c r="BO1142" s="1"/>
  <c r="BY1142" s="1"/>
  <c r="BK1143"/>
  <c r="BK1128"/>
  <c r="BO1128" s="1"/>
  <c r="BY1128" s="1"/>
  <c r="D60" i="41" s="1"/>
  <c r="AQ60" s="1"/>
  <c r="BK1133" i="7"/>
  <c r="BO1133" s="1"/>
  <c r="BY1133" s="1"/>
  <c r="BK1117"/>
  <c r="BK1102"/>
  <c r="BK1086"/>
  <c r="BK1105"/>
  <c r="BO1105" s="1"/>
  <c r="BY1105" s="1"/>
  <c r="BK1089"/>
  <c r="BK1076"/>
  <c r="BO1076" s="1"/>
  <c r="BY1076" s="1"/>
  <c r="BK1061"/>
  <c r="BO1061" s="1"/>
  <c r="BY1061" s="1"/>
  <c r="BK1045"/>
  <c r="BO1045" s="1"/>
  <c r="BY1045" s="1"/>
  <c r="BK1068"/>
  <c r="BO1068" s="1"/>
  <c r="BY1068" s="1"/>
  <c r="BK1052"/>
  <c r="BO1052" s="1"/>
  <c r="BY1052" s="1"/>
  <c r="BK1030"/>
  <c r="BO1030" s="1"/>
  <c r="BY1030" s="1"/>
  <c r="BK1014"/>
  <c r="BO1014" s="1"/>
  <c r="BY1014" s="1"/>
  <c r="E23" i="41" s="1"/>
  <c r="AR23" s="1"/>
  <c r="BK998" i="7"/>
  <c r="BO998" s="1"/>
  <c r="BY998" s="1"/>
  <c r="BK1048"/>
  <c r="BO1048" s="1"/>
  <c r="BY1048" s="1"/>
  <c r="BK1027"/>
  <c r="BO1027" s="1"/>
  <c r="BY1027" s="1"/>
  <c r="BK1011"/>
  <c r="BO1011" s="1"/>
  <c r="BY1011" s="1"/>
  <c r="BK995"/>
  <c r="BO995" s="1"/>
  <c r="BY995" s="1"/>
  <c r="E8" i="41" s="1"/>
  <c r="AR8" s="1"/>
  <c r="BK1012" i="7"/>
  <c r="BO1012" s="1"/>
  <c r="BY1012" s="1"/>
  <c r="BK1037"/>
  <c r="BO1037" s="1"/>
  <c r="BY1037" s="1"/>
  <c r="C30" i="41" s="1"/>
  <c r="BK1017" i="7"/>
  <c r="BO1017" s="1"/>
  <c r="BY1017" s="1"/>
  <c r="E24" i="41" s="1"/>
  <c r="AR24" s="1"/>
  <c r="BK997" i="7"/>
  <c r="BO997" s="1"/>
  <c r="BY997" s="1"/>
  <c r="BK1173"/>
  <c r="BK1160"/>
  <c r="BK1152"/>
  <c r="BK1153"/>
  <c r="BK1137"/>
  <c r="BK1122"/>
  <c r="BK1127"/>
  <c r="BO1127" s="1"/>
  <c r="BY1127" s="1"/>
  <c r="BK1112"/>
  <c r="BK1096"/>
  <c r="BO1096" s="1"/>
  <c r="BY1096" s="1"/>
  <c r="D76" i="41" s="1"/>
  <c r="AQ76" s="1"/>
  <c r="BK1116" i="7"/>
  <c r="BK1099"/>
  <c r="BO1099" s="1"/>
  <c r="BY1099" s="1"/>
  <c r="D77" i="41" s="1"/>
  <c r="AQ77" s="1"/>
  <c r="BK1083" i="7"/>
  <c r="BK1071"/>
  <c r="BO1071" s="1"/>
  <c r="BY1071" s="1"/>
  <c r="BK1055"/>
  <c r="BO1055" s="1"/>
  <c r="BY1055" s="1"/>
  <c r="BK1039"/>
  <c r="BO1039" s="1"/>
  <c r="BY1039" s="1"/>
  <c r="BK1062"/>
  <c r="BO1062" s="1"/>
  <c r="BY1062" s="1"/>
  <c r="C43" i="41" s="1"/>
  <c r="BK1042" i="7"/>
  <c r="BO1042" s="1"/>
  <c r="BY1042" s="1"/>
  <c r="BK1024"/>
  <c r="BK1004"/>
  <c r="BO1004" s="1"/>
  <c r="BY1004" s="1"/>
  <c r="BK1025"/>
  <c r="BO1025" s="1"/>
  <c r="BY1025" s="1"/>
  <c r="BK1168"/>
  <c r="BO1168" s="1"/>
  <c r="BY1168" s="1"/>
  <c r="BK1162"/>
  <c r="BO1162" s="1"/>
  <c r="BY1162" s="1"/>
  <c r="BK1154"/>
  <c r="BO1154" s="1"/>
  <c r="BY1154" s="1"/>
  <c r="BK1155"/>
  <c r="BK1139"/>
  <c r="BO1139" s="1"/>
  <c r="BY1139" s="1"/>
  <c r="BK1124"/>
  <c r="BO1124" s="1"/>
  <c r="BY1124" s="1"/>
  <c r="BK1129"/>
  <c r="BO1129" s="1"/>
  <c r="BY1129" s="1"/>
  <c r="BK1114"/>
  <c r="BO1114" s="1"/>
  <c r="BY1114" s="1"/>
  <c r="BK1098"/>
  <c r="BO1098" s="1"/>
  <c r="BY1098" s="1"/>
  <c r="BK1082"/>
  <c r="BO1082" s="1"/>
  <c r="BY1082" s="1"/>
  <c r="BK1101"/>
  <c r="BO1101" s="1"/>
  <c r="BY1101" s="1"/>
  <c r="C78" i="41" s="1"/>
  <c r="BK1085" i="7"/>
  <c r="BO1085" s="1"/>
  <c r="BY1085" s="1"/>
  <c r="E72" i="41" s="1"/>
  <c r="AR72" s="1"/>
  <c r="BK1073" i="7"/>
  <c r="BO1073" s="1"/>
  <c r="BY1073" s="1"/>
  <c r="C48" i="41" s="1"/>
  <c r="BK1057" i="7"/>
  <c r="BO1057" s="1"/>
  <c r="BY1057" s="1"/>
  <c r="E39" i="41" s="1"/>
  <c r="AR39" s="1"/>
  <c r="BK1041" i="7"/>
  <c r="BO1041" s="1"/>
  <c r="BY1041" s="1"/>
  <c r="BK1064"/>
  <c r="BO1064" s="1"/>
  <c r="BY1064" s="1"/>
  <c r="BK1046"/>
  <c r="BO1046" s="1"/>
  <c r="BY1046" s="1"/>
  <c r="BK1026"/>
  <c r="BO1026" s="1"/>
  <c r="BY1026" s="1"/>
  <c r="D26" i="41" s="1"/>
  <c r="AQ26" s="1"/>
  <c r="BK1010" i="7"/>
  <c r="BO1010" s="1"/>
  <c r="BY1010" s="1"/>
  <c r="BK994"/>
  <c r="BO994" s="1"/>
  <c r="BY994" s="1"/>
  <c r="D8" i="41" s="1"/>
  <c r="AQ8" s="1"/>
  <c r="BK1040" i="7"/>
  <c r="BO1040" s="1"/>
  <c r="BY1040" s="1"/>
  <c r="BK1023"/>
  <c r="BO1023" s="1"/>
  <c r="BY1023" s="1"/>
  <c r="BK1007"/>
  <c r="BO1007" s="1"/>
  <c r="BY1007" s="1"/>
  <c r="BK991"/>
  <c r="BO991" s="1"/>
  <c r="BY991" s="1"/>
  <c r="BK1000"/>
  <c r="BO1000" s="1"/>
  <c r="BY1000" s="1"/>
  <c r="BK1033"/>
  <c r="BO1033" s="1"/>
  <c r="BY1033" s="1"/>
  <c r="BK1013"/>
  <c r="BO1013" s="1"/>
  <c r="BY1013" s="1"/>
  <c r="BK993"/>
  <c r="BO993" s="1"/>
  <c r="BY993" s="1"/>
  <c r="C12" i="41" s="1"/>
  <c r="BK1169" i="7"/>
  <c r="BO1169" s="1"/>
  <c r="BY1169" s="1"/>
  <c r="BK1156"/>
  <c r="BL1156" s="1"/>
  <c r="BK1148"/>
  <c r="BL1148" s="1"/>
  <c r="BK1149"/>
  <c r="BO1149" s="1"/>
  <c r="BY1149" s="1"/>
  <c r="BK1134"/>
  <c r="BK1118"/>
  <c r="BO1118" s="1"/>
  <c r="BY1118" s="1"/>
  <c r="BK1123"/>
  <c r="BK1108"/>
  <c r="BO1108" s="1"/>
  <c r="BY1108" s="1"/>
  <c r="D63" i="41" s="1"/>
  <c r="AQ63" s="1"/>
  <c r="BK1092" i="7"/>
  <c r="BO1092" s="1"/>
  <c r="BY1092" s="1"/>
  <c r="BK1111"/>
  <c r="BO1111" s="1"/>
  <c r="BY1111" s="1"/>
  <c r="D82" i="41" s="1"/>
  <c r="AQ82" s="1"/>
  <c r="BK1095" i="7"/>
  <c r="BO1095" s="1"/>
  <c r="BY1095" s="1"/>
  <c r="C76" i="41" s="1"/>
  <c r="BK1079" i="7"/>
  <c r="BO1079" s="1"/>
  <c r="BY1079" s="1"/>
  <c r="BK1067"/>
  <c r="BO1067" s="1"/>
  <c r="BY1067" s="1"/>
  <c r="D61" i="41" s="1"/>
  <c r="AQ61" s="1"/>
  <c r="BK1051" i="7"/>
  <c r="BO1051" s="1"/>
  <c r="BY1051" s="1"/>
  <c r="BK1074"/>
  <c r="BO1074" s="1"/>
  <c r="BY1074" s="1"/>
  <c r="BK1058"/>
  <c r="BO1058" s="1"/>
  <c r="BY1058" s="1"/>
  <c r="C40" i="41" s="1"/>
  <c r="BK1036" i="7"/>
  <c r="BO1036" s="1"/>
  <c r="BY1036" s="1"/>
  <c r="BK1020"/>
  <c r="BO1020" s="1"/>
  <c r="BY1020" s="1"/>
  <c r="C23" i="41" s="1"/>
  <c r="AP23" s="1"/>
  <c r="BK996" i="7"/>
  <c r="BO996" s="1"/>
  <c r="BY996" s="1"/>
  <c r="BK1005"/>
  <c r="BO1005" s="1"/>
  <c r="BY1005" s="1"/>
  <c r="E19" i="41" s="1"/>
  <c r="AR19" s="1"/>
  <c r="BK1171" i="7"/>
  <c r="BL1171" s="1"/>
  <c r="BK1158"/>
  <c r="BO1158" s="1"/>
  <c r="BY1158" s="1"/>
  <c r="BK1150"/>
  <c r="BO1150" s="1"/>
  <c r="BY1150" s="1"/>
  <c r="BK1151"/>
  <c r="BO1151" s="1"/>
  <c r="BY1151" s="1"/>
  <c r="BK1136"/>
  <c r="BO1136" s="1"/>
  <c r="BY1136" s="1"/>
  <c r="BK1120"/>
  <c r="BO1120" s="1"/>
  <c r="BY1120" s="1"/>
  <c r="BK1125"/>
  <c r="BK1110"/>
  <c r="BO1110" s="1"/>
  <c r="BY1110" s="1"/>
  <c r="BK1094"/>
  <c r="BO1094" s="1"/>
  <c r="BY1094" s="1"/>
  <c r="BK1113"/>
  <c r="BO1113" s="1"/>
  <c r="BY1113" s="1"/>
  <c r="D65" i="41" s="1"/>
  <c r="AQ65" s="1"/>
  <c r="BK1097" i="7"/>
  <c r="BO1097" s="1"/>
  <c r="BY1097" s="1"/>
  <c r="E76" i="41" s="1"/>
  <c r="AR76" s="1"/>
  <c r="BK1081" i="7"/>
  <c r="BO1081" s="1"/>
  <c r="BY1081" s="1"/>
  <c r="BK1069"/>
  <c r="BK1053"/>
  <c r="BO1053" s="1"/>
  <c r="BY1053" s="1"/>
  <c r="D38" i="41" s="1"/>
  <c r="AQ38" s="1"/>
  <c r="BK1078" i="7"/>
  <c r="BK1060"/>
  <c r="BO1060" s="1"/>
  <c r="BY1060" s="1"/>
  <c r="BK1038"/>
  <c r="BK1022"/>
  <c r="BO1022" s="1"/>
  <c r="BY1022" s="1"/>
  <c r="BK1006"/>
  <c r="BK990"/>
  <c r="BO990" s="1"/>
  <c r="BY990" s="1"/>
  <c r="E6" i="41" s="1"/>
  <c r="AR6" s="1"/>
  <c r="BK1035" i="7"/>
  <c r="BK1019"/>
  <c r="BO1019" s="1"/>
  <c r="BY1019" s="1"/>
  <c r="BK1003"/>
  <c r="BK987"/>
  <c r="BO987" s="1"/>
  <c r="BY987" s="1"/>
  <c r="BK992"/>
  <c r="BK1029"/>
  <c r="BO1029" s="1"/>
  <c r="BY1029" s="1"/>
  <c r="E32" i="41" s="1"/>
  <c r="AR32" s="1"/>
  <c r="BK1009" i="7"/>
  <c r="BO1009" s="1"/>
  <c r="BY1009" s="1"/>
  <c r="BK989"/>
  <c r="BO989" s="1"/>
  <c r="BY989" s="1"/>
  <c r="D6" i="41" s="1"/>
  <c r="AQ6" s="1"/>
  <c r="BK1165" i="7"/>
  <c r="BK1161"/>
  <c r="BL1161" s="1"/>
  <c r="BK1144"/>
  <c r="BK1145"/>
  <c r="BL1145" s="1"/>
  <c r="BK1130"/>
  <c r="BO1130" s="1"/>
  <c r="BY1130" s="1"/>
  <c r="BK1135"/>
  <c r="BO1135" s="1"/>
  <c r="BY1135" s="1"/>
  <c r="BK1119"/>
  <c r="BO1119" s="1"/>
  <c r="BY1119" s="1"/>
  <c r="BK1104"/>
  <c r="BO1104" s="1"/>
  <c r="BY1104" s="1"/>
  <c r="BK1088"/>
  <c r="BO1088" s="1"/>
  <c r="BY1088" s="1"/>
  <c r="BK1107"/>
  <c r="BO1107" s="1"/>
  <c r="BY1107" s="1"/>
  <c r="C63" i="41" s="1"/>
  <c r="BK1091" i="7"/>
  <c r="BO1091" s="1"/>
  <c r="BY1091" s="1"/>
  <c r="BK1080"/>
  <c r="BO1080" s="1"/>
  <c r="BY1080" s="1"/>
  <c r="BK1063"/>
  <c r="BO1063" s="1"/>
  <c r="BY1063" s="1"/>
  <c r="BK1047"/>
  <c r="BO1047" s="1"/>
  <c r="BY1047" s="1"/>
  <c r="BK1070"/>
  <c r="BO1070" s="1"/>
  <c r="BY1070" s="1"/>
  <c r="BK1054"/>
  <c r="BO1054" s="1"/>
  <c r="BY1054" s="1"/>
  <c r="BK1016"/>
  <c r="BO1016" s="1"/>
  <c r="BY1016" s="1"/>
  <c r="BK988"/>
  <c r="BO988" s="1"/>
  <c r="BY988" s="1"/>
  <c r="BK985"/>
  <c r="BO985" s="1"/>
  <c r="BY985" s="1"/>
  <c r="BK1167"/>
  <c r="BO1167" s="1"/>
  <c r="BY1167" s="1"/>
  <c r="BK1163"/>
  <c r="BO1163" s="1"/>
  <c r="BY1163" s="1"/>
  <c r="BK1146"/>
  <c r="BO1146" s="1"/>
  <c r="BY1146" s="1"/>
  <c r="BK1147"/>
  <c r="BO1147" s="1"/>
  <c r="BY1147" s="1"/>
  <c r="BK1132"/>
  <c r="BK1138"/>
  <c r="BO1138" s="1"/>
  <c r="BY1138" s="1"/>
  <c r="BK1121"/>
  <c r="BO1121" s="1"/>
  <c r="BY1121" s="1"/>
  <c r="BK1106"/>
  <c r="BO1106" s="1"/>
  <c r="BY1106" s="1"/>
  <c r="BK1090"/>
  <c r="BO1090" s="1"/>
  <c r="BY1090" s="1"/>
  <c r="BK1109"/>
  <c r="BO1109" s="1"/>
  <c r="BY1109" s="1"/>
  <c r="E80" i="41" s="1"/>
  <c r="AR80" s="1"/>
  <c r="BK1093" i="7"/>
  <c r="BO1093" s="1"/>
  <c r="BY1093" s="1"/>
  <c r="D55" i="41" s="1"/>
  <c r="AQ55" s="1"/>
  <c r="BK1077" i="7"/>
  <c r="BO1077" s="1"/>
  <c r="BY1077" s="1"/>
  <c r="BK1065"/>
  <c r="BO1065" s="1"/>
  <c r="BY1065" s="1"/>
  <c r="BK1049"/>
  <c r="BO1049" s="1"/>
  <c r="BY1049" s="1"/>
  <c r="BK1072"/>
  <c r="BO1072" s="1"/>
  <c r="BY1072" s="1"/>
  <c r="BK1056"/>
  <c r="BO1056" s="1"/>
  <c r="BY1056" s="1"/>
  <c r="BK1034"/>
  <c r="BO1034" s="1"/>
  <c r="BY1034" s="1"/>
  <c r="BK1018"/>
  <c r="BO1018" s="1"/>
  <c r="BY1018" s="1"/>
  <c r="BK1002"/>
  <c r="BO1002" s="1"/>
  <c r="BY1002" s="1"/>
  <c r="E17" i="41" s="1"/>
  <c r="AR17" s="1"/>
  <c r="BK986" i="7"/>
  <c r="BO986" s="1"/>
  <c r="BY986" s="1"/>
  <c r="BK1031"/>
  <c r="BO1031" s="1"/>
  <c r="BY1031" s="1"/>
  <c r="BK1015"/>
  <c r="BO1015" s="1"/>
  <c r="BY1015" s="1"/>
  <c r="BK999"/>
  <c r="BO999" s="1"/>
  <c r="BY999" s="1"/>
  <c r="D16" i="41" s="1"/>
  <c r="AQ16" s="1"/>
  <c r="BK983" i="7"/>
  <c r="BO983" s="1"/>
  <c r="BY983" s="1"/>
  <c r="BK984"/>
  <c r="BO984" s="1"/>
  <c r="BY984" s="1"/>
  <c r="BK1021"/>
  <c r="BK1001"/>
  <c r="BO1001" s="1"/>
  <c r="BY1001" s="1"/>
  <c r="D17" i="41" s="1"/>
  <c r="AQ17" s="1"/>
  <c r="BQ982" i="7"/>
  <c r="BK982"/>
  <c r="C15" i="41"/>
  <c r="BL1154" i="7"/>
  <c r="E28" i="41"/>
  <c r="AR28" s="1"/>
  <c r="E48"/>
  <c r="AR48" s="1"/>
  <c r="E73"/>
  <c r="AR73" s="1"/>
  <c r="E78"/>
  <c r="AR78" s="1"/>
  <c r="E60"/>
  <c r="AR60" s="1"/>
  <c r="E61"/>
  <c r="AR61" s="1"/>
  <c r="D80"/>
  <c r="AQ80" s="1"/>
  <c r="D49"/>
  <c r="AQ49" s="1"/>
  <c r="E7"/>
  <c r="AR7" s="1"/>
  <c r="E51"/>
  <c r="AR51" s="1"/>
  <c r="C38"/>
  <c r="D14"/>
  <c r="AQ14" s="1"/>
  <c r="D32"/>
  <c r="AQ32" s="1"/>
  <c r="C46"/>
  <c r="E77"/>
  <c r="AR77" s="1"/>
  <c r="C68"/>
  <c r="D58"/>
  <c r="AQ58" s="1"/>
  <c r="C35"/>
  <c r="C8"/>
  <c r="E36"/>
  <c r="AR36" s="1"/>
  <c r="D42"/>
  <c r="AQ42" s="1"/>
  <c r="E42"/>
  <c r="AR42" s="1"/>
  <c r="D57"/>
  <c r="AQ57" s="1"/>
  <c r="D20"/>
  <c r="AQ20" s="1"/>
  <c r="C34"/>
  <c r="D79"/>
  <c r="AQ79" s="1"/>
  <c r="D71"/>
  <c r="AQ71" s="1"/>
  <c r="C32"/>
  <c r="C14"/>
  <c r="C13"/>
  <c r="E69"/>
  <c r="AR69" s="1"/>
  <c r="C49"/>
  <c r="C82"/>
  <c r="D48"/>
  <c r="E27"/>
  <c r="AR27" s="1"/>
  <c r="E58"/>
  <c r="AR58" s="1"/>
  <c r="C80"/>
  <c r="F80" s="1"/>
  <c r="E15"/>
  <c r="AR15" s="1"/>
  <c r="C36"/>
  <c r="E34"/>
  <c r="AR34" s="1"/>
  <c r="E55"/>
  <c r="AR55" s="1"/>
  <c r="D34"/>
  <c r="AQ34" s="1"/>
  <c r="D15"/>
  <c r="C44"/>
  <c r="C55"/>
  <c r="C42"/>
  <c r="E57"/>
  <c r="AR57" s="1"/>
  <c r="C6"/>
  <c r="D73"/>
  <c r="AQ73" s="1"/>
  <c r="D3"/>
  <c r="AQ3" s="1"/>
  <c r="D19"/>
  <c r="AQ19" s="1"/>
  <c r="D37"/>
  <c r="AQ37" s="1"/>
  <c r="C17"/>
  <c r="E79"/>
  <c r="AR79" s="1"/>
  <c r="C24"/>
  <c r="C58"/>
  <c r="F58" s="1"/>
  <c r="D9"/>
  <c r="AQ9" s="1"/>
  <c r="C57"/>
  <c r="C77"/>
  <c r="C29"/>
  <c r="C69"/>
  <c r="C16"/>
  <c r="E40"/>
  <c r="AR40" s="1"/>
  <c r="D68"/>
  <c r="AQ68" s="1"/>
  <c r="C27"/>
  <c r="E67"/>
  <c r="AR67" s="1"/>
  <c r="E5"/>
  <c r="AR5" s="1"/>
  <c r="C51"/>
  <c r="D24"/>
  <c r="AQ24" s="1"/>
  <c r="C37"/>
  <c r="C5"/>
  <c r="D75"/>
  <c r="AQ75" s="1"/>
  <c r="E31"/>
  <c r="AR31" s="1"/>
  <c r="C31"/>
  <c r="D5"/>
  <c r="AQ5" s="1"/>
  <c r="E4"/>
  <c r="AR4" s="1"/>
  <c r="D10"/>
  <c r="AQ10" s="1"/>
  <c r="D21"/>
  <c r="AQ21" s="1"/>
  <c r="C10"/>
  <c r="E21"/>
  <c r="AR21" s="1"/>
  <c r="C21"/>
  <c r="BO1145" i="7"/>
  <c r="BY1145" s="1"/>
  <c r="BO1171"/>
  <c r="BY1171" s="1"/>
  <c r="AC37" i="9"/>
  <c r="V37"/>
  <c r="AC39"/>
  <c r="AC42"/>
  <c r="V42"/>
  <c r="AC35"/>
  <c r="V35"/>
  <c r="AC41"/>
  <c r="V41"/>
  <c r="AC36"/>
  <c r="V36"/>
  <c r="AC34"/>
  <c r="V34"/>
  <c r="AC33"/>
  <c r="V33"/>
  <c r="AC38"/>
  <c r="V38"/>
  <c r="AC40"/>
  <c r="V40"/>
  <c r="BL1169" i="7"/>
  <c r="BO1123"/>
  <c r="BY1123" s="1"/>
  <c r="BL1118"/>
  <c r="D3" i="9"/>
  <c r="P3" s="1"/>
  <c r="D27"/>
  <c r="D17"/>
  <c r="P17" s="1"/>
  <c r="D5"/>
  <c r="D24"/>
  <c r="P24" s="1"/>
  <c r="D43"/>
  <c r="P43" s="1"/>
  <c r="D8"/>
  <c r="P8" s="1"/>
  <c r="D30"/>
  <c r="D22"/>
  <c r="P22" s="1"/>
  <c r="D11"/>
  <c r="D52"/>
  <c r="D54"/>
  <c r="D53"/>
  <c r="D51"/>
  <c r="P51" s="1"/>
  <c r="D50"/>
  <c r="D56"/>
  <c r="P56" s="1"/>
  <c r="Y56" s="1"/>
  <c r="D15"/>
  <c r="D4"/>
  <c r="D26"/>
  <c r="P26" s="1"/>
  <c r="D10"/>
  <c r="D19"/>
  <c r="D55"/>
  <c r="P55" s="1"/>
  <c r="D13"/>
  <c r="BO1156" i="7"/>
  <c r="BY1156" s="1"/>
  <c r="BO1134"/>
  <c r="BY1134" s="1"/>
  <c r="E74" i="41" s="1"/>
  <c r="AR74" s="1"/>
  <c r="BO1148" i="7"/>
  <c r="BY1148" s="1"/>
  <c r="BL1158"/>
  <c r="BL1120"/>
  <c r="BO1125"/>
  <c r="BY1125" s="1"/>
  <c r="D12" i="9"/>
  <c r="D14"/>
  <c r="D6"/>
  <c r="D28"/>
  <c r="D7"/>
  <c r="D32"/>
  <c r="P32" s="1"/>
  <c r="D31"/>
  <c r="D29"/>
  <c r="D18"/>
  <c r="D23"/>
  <c r="P23" s="1"/>
  <c r="D20"/>
  <c r="D9"/>
  <c r="P9" s="1"/>
  <c r="BL1151" i="7"/>
  <c r="AP76" i="41"/>
  <c r="AP24"/>
  <c r="AP78"/>
  <c r="AP80"/>
  <c r="AP38"/>
  <c r="AP12"/>
  <c r="BL1124" i="7"/>
  <c r="BL1150"/>
  <c r="BL1159"/>
  <c r="BL1146"/>
  <c r="BL1162"/>
  <c r="BL1168"/>
  <c r="BL1139"/>
  <c r="BL1167"/>
  <c r="BO1117"/>
  <c r="BY1117" s="1"/>
  <c r="D67" i="41" s="1"/>
  <c r="AQ67" s="1"/>
  <c r="BO992" i="7"/>
  <c r="BY992" s="1"/>
  <c r="BL992"/>
  <c r="BL1020"/>
  <c r="BL1004"/>
  <c r="BL988"/>
  <c r="BL1025"/>
  <c r="BL1009"/>
  <c r="BL993"/>
  <c r="BL1048"/>
  <c r="BL1094"/>
  <c r="BL1097"/>
  <c r="BL1076"/>
  <c r="BL1057"/>
  <c r="BL1041"/>
  <c r="BL1064"/>
  <c r="BL1046"/>
  <c r="BL1026"/>
  <c r="BL1010"/>
  <c r="BL986"/>
  <c r="BL1023"/>
  <c r="BL1007"/>
  <c r="BL991"/>
  <c r="BL1016"/>
  <c r="BL1000"/>
  <c r="BL1037"/>
  <c r="BL1013"/>
  <c r="BL997"/>
  <c r="BO982"/>
  <c r="BY982" s="1"/>
  <c r="BL1040"/>
  <c r="BO1132"/>
  <c r="BY1132" s="1"/>
  <c r="D74" i="41" s="1"/>
  <c r="AQ74" s="1"/>
  <c r="BO1086" i="7"/>
  <c r="BY1086" s="1"/>
  <c r="D53" i="41" s="1"/>
  <c r="AQ53" s="1"/>
  <c r="BO1083" i="7"/>
  <c r="BY1083" s="1"/>
  <c r="C72" i="41" s="1"/>
  <c r="F72" s="1"/>
  <c r="BO1161" i="7"/>
  <c r="BY1161" s="1"/>
  <c r="BO1089"/>
  <c r="BY1089" s="1"/>
  <c r="C74" i="41" s="1"/>
  <c r="F74" s="1"/>
  <c r="BO1069" i="7"/>
  <c r="BY1069" s="1"/>
  <c r="E47" i="41" s="1"/>
  <c r="AR47" s="1"/>
  <c r="BO1006" i="7"/>
  <c r="BY1006" s="1"/>
  <c r="C20" i="41" s="1"/>
  <c r="BL989" i="7"/>
  <c r="BO1112"/>
  <c r="BY1112" s="1"/>
  <c r="E82" i="41" s="1"/>
  <c r="BL1165" i="7"/>
  <c r="BO1165"/>
  <c r="BY1165" s="1"/>
  <c r="BO1035"/>
  <c r="BY1035" s="1"/>
  <c r="C59" i="41" s="1"/>
  <c r="BO1122" i="7"/>
  <c r="BY1122" s="1"/>
  <c r="E68" i="41" s="1"/>
  <c r="AR68" s="1"/>
  <c r="BL995" i="7"/>
  <c r="BL1098"/>
  <c r="BL1077"/>
  <c r="BL1099"/>
  <c r="BL1028"/>
  <c r="BL1074"/>
  <c r="BL1051"/>
  <c r="BL1070"/>
  <c r="BL1111"/>
  <c r="BL1039"/>
  <c r="BL1066"/>
  <c r="BL1092"/>
  <c r="BL1019"/>
  <c r="BL998"/>
  <c r="BL1044"/>
  <c r="BL990"/>
  <c r="BL1091"/>
  <c r="BL1088"/>
  <c r="BL1067"/>
  <c r="BL1054"/>
  <c r="BL1103"/>
  <c r="BL1079"/>
  <c r="BL1080"/>
  <c r="BL1059"/>
  <c r="BL994"/>
  <c r="BL1128"/>
  <c r="BO1024"/>
  <c r="BY1024" s="1"/>
  <c r="E26" i="41" s="1"/>
  <c r="AR26" s="1"/>
  <c r="BO1116" i="7"/>
  <c r="BY1116" s="1"/>
  <c r="C67" i="41" s="1"/>
  <c r="BL1144" i="7"/>
  <c r="BO1144"/>
  <c r="BY1144" s="1"/>
  <c r="BL1102"/>
  <c r="BO1102"/>
  <c r="BY1102" s="1"/>
  <c r="D59" i="41" s="1"/>
  <c r="AQ59" s="1"/>
  <c r="BL1142" i="7"/>
  <c r="BL1055"/>
  <c r="BL1166"/>
  <c r="BL1062"/>
  <c r="BL1038"/>
  <c r="BO1038"/>
  <c r="BY1038" s="1"/>
  <c r="D30" i="41" s="1"/>
  <c r="AQ30" s="1"/>
  <c r="BO1021" i="7"/>
  <c r="BY1021" s="1"/>
  <c r="C25" i="41" s="1"/>
  <c r="BL1137" i="7"/>
  <c r="BO1137"/>
  <c r="BY1137" s="1"/>
  <c r="BL1003"/>
  <c r="BO1003"/>
  <c r="BY1003" s="1"/>
  <c r="D11" i="41" s="1"/>
  <c r="AQ11" s="1"/>
  <c r="BO1078" i="7"/>
  <c r="BY1078" s="1"/>
  <c r="D69" i="41" s="1"/>
  <c r="AQ69" s="1"/>
  <c r="D16" i="9"/>
  <c r="BJ1174" i="7"/>
  <c r="C72" i="9" s="1"/>
  <c r="C73" s="1"/>
  <c r="BL1011" i="7"/>
  <c r="BL1045"/>
  <c r="BL1052"/>
  <c r="BL1073"/>
  <c r="BL1030"/>
  <c r="BL1060"/>
  <c r="BL1022"/>
  <c r="P19" i="9"/>
  <c r="P30"/>
  <c r="P53"/>
  <c r="P29"/>
  <c r="P27"/>
  <c r="P50"/>
  <c r="P54"/>
  <c r="BL1024" i="7" l="1"/>
  <c r="D39" i="41"/>
  <c r="AQ39" s="1"/>
  <c r="BL1083" i="7"/>
  <c r="BL1116"/>
  <c r="BL1112"/>
  <c r="BL1122"/>
  <c r="BL1089"/>
  <c r="BL1086"/>
  <c r="BL1117"/>
  <c r="BL1021"/>
  <c r="F40" i="41"/>
  <c r="F57"/>
  <c r="BL1053" i="7"/>
  <c r="BL1106"/>
  <c r="BL987"/>
  <c r="BL1061"/>
  <c r="BL1082"/>
  <c r="BL1101"/>
  <c r="BL1078"/>
  <c r="BL1108"/>
  <c r="BL1050"/>
  <c r="BL1032"/>
  <c r="BL1087"/>
  <c r="BL1063"/>
  <c r="BL1084"/>
  <c r="BL1058"/>
  <c r="BL1036"/>
  <c r="BL1107"/>
  <c r="BL1109"/>
  <c r="BL1090"/>
  <c r="BL1085"/>
  <c r="BL1071"/>
  <c r="BL1075"/>
  <c r="BL1096"/>
  <c r="BL1095"/>
  <c r="BL1043"/>
  <c r="BL1100"/>
  <c r="BL1042"/>
  <c r="BL1104"/>
  <c r="BL1047"/>
  <c r="BL1093"/>
  <c r="BL1068"/>
  <c r="BL1014"/>
  <c r="BL1027"/>
  <c r="BL1035"/>
  <c r="BL1006"/>
  <c r="BL1069"/>
  <c r="BL1132"/>
  <c r="BL1005"/>
  <c r="BL1029"/>
  <c r="BL984"/>
  <c r="BL1008"/>
  <c r="BL983"/>
  <c r="BL999"/>
  <c r="BL1015"/>
  <c r="BL1031"/>
  <c r="BL1002"/>
  <c r="BL1018"/>
  <c r="BL1034"/>
  <c r="BL1056"/>
  <c r="BL1072"/>
  <c r="BL1049"/>
  <c r="BL1065"/>
  <c r="BL1081"/>
  <c r="BL1105"/>
  <c r="BL1110"/>
  <c r="BL985"/>
  <c r="BL1001"/>
  <c r="BL1017"/>
  <c r="BL1033"/>
  <c r="BL996"/>
  <c r="BL1012"/>
  <c r="BL982"/>
  <c r="I4" i="39" s="1"/>
  <c r="BL1129" i="7"/>
  <c r="BL1163"/>
  <c r="BL1147"/>
  <c r="BL1121"/>
  <c r="BL1133"/>
  <c r="C71" i="41"/>
  <c r="BL1149" i="7"/>
  <c r="D70" i="41"/>
  <c r="AQ70" s="1"/>
  <c r="E63"/>
  <c r="AR63" s="1"/>
  <c r="AP17"/>
  <c r="F17"/>
  <c r="AP42"/>
  <c r="F42"/>
  <c r="AP44"/>
  <c r="AP32"/>
  <c r="F32"/>
  <c r="AP35"/>
  <c r="AP68"/>
  <c r="F68"/>
  <c r="AP15"/>
  <c r="F15"/>
  <c r="F24"/>
  <c r="F6"/>
  <c r="F8"/>
  <c r="AP25"/>
  <c r="AP21"/>
  <c r="F21"/>
  <c r="AP5"/>
  <c r="F5"/>
  <c r="AP16"/>
  <c r="F16"/>
  <c r="AP82"/>
  <c r="F82"/>
  <c r="AP14"/>
  <c r="AP34"/>
  <c r="F34"/>
  <c r="AP48"/>
  <c r="F48"/>
  <c r="F76"/>
  <c r="F77"/>
  <c r="AD77" s="1"/>
  <c r="F67"/>
  <c r="AD67" s="1"/>
  <c r="F55"/>
  <c r="AD55" s="1"/>
  <c r="F69"/>
  <c r="F63"/>
  <c r="AD63" s="1"/>
  <c r="AP67"/>
  <c r="AP51"/>
  <c r="AP69"/>
  <c r="AP77"/>
  <c r="AP49"/>
  <c r="I3" i="39"/>
  <c r="I9"/>
  <c r="I6"/>
  <c r="I14"/>
  <c r="I26"/>
  <c r="I34"/>
  <c r="I42"/>
  <c r="I50"/>
  <c r="I58"/>
  <c r="I66"/>
  <c r="I74"/>
  <c r="I86"/>
  <c r="I98"/>
  <c r="I106"/>
  <c r="I114"/>
  <c r="I122"/>
  <c r="I15"/>
  <c r="I27"/>
  <c r="I35"/>
  <c r="I47"/>
  <c r="I55"/>
  <c r="I63"/>
  <c r="I79"/>
  <c r="I95"/>
  <c r="I103"/>
  <c r="I115"/>
  <c r="I123"/>
  <c r="I21"/>
  <c r="I16"/>
  <c r="I32"/>
  <c r="I44"/>
  <c r="I52"/>
  <c r="I64"/>
  <c r="I72"/>
  <c r="I80"/>
  <c r="I92"/>
  <c r="I100"/>
  <c r="I108"/>
  <c r="I116"/>
  <c r="I124"/>
  <c r="I132"/>
  <c r="I19"/>
  <c r="I29"/>
  <c r="I41"/>
  <c r="I49"/>
  <c r="I61"/>
  <c r="I73"/>
  <c r="I81"/>
  <c r="I89"/>
  <c r="I97"/>
  <c r="I105"/>
  <c r="I113"/>
  <c r="I121"/>
  <c r="I129"/>
  <c r="V60" i="9"/>
  <c r="AC60"/>
  <c r="BL1114" i="7"/>
  <c r="BL1152"/>
  <c r="BO1152"/>
  <c r="BY1152" s="1"/>
  <c r="BL1173"/>
  <c r="BO1173"/>
  <c r="BY1173" s="1"/>
  <c r="BL1143"/>
  <c r="BO1143"/>
  <c r="BY1143" s="1"/>
  <c r="BO1172"/>
  <c r="BY1172" s="1"/>
  <c r="BL1172"/>
  <c r="BO1141"/>
  <c r="BY1141" s="1"/>
  <c r="BL1141"/>
  <c r="BO1157"/>
  <c r="BY1157" s="1"/>
  <c r="BL1157"/>
  <c r="BO1170"/>
  <c r="BY1170" s="1"/>
  <c r="BL1170"/>
  <c r="E20" i="41"/>
  <c r="AR20" s="1"/>
  <c r="BL1155" i="7"/>
  <c r="BO1155"/>
  <c r="BY1155" s="1"/>
  <c r="BO1153"/>
  <c r="BY1153" s="1"/>
  <c r="BL1153"/>
  <c r="BO1160"/>
  <c r="BY1160" s="1"/>
  <c r="BL1160"/>
  <c r="BO1164"/>
  <c r="BY1164" s="1"/>
  <c r="BL1164"/>
  <c r="C61" i="41"/>
  <c r="F61" s="1"/>
  <c r="BL1119" i="7"/>
  <c r="BL1115"/>
  <c r="BL1131"/>
  <c r="BL1125"/>
  <c r="BL1136"/>
  <c r="BL1138"/>
  <c r="BL1127"/>
  <c r="BL1140"/>
  <c r="BL1130"/>
  <c r="BL1123"/>
  <c r="BL1134"/>
  <c r="BL1135"/>
  <c r="BL1126"/>
  <c r="BL1113"/>
  <c r="I82" i="39" s="1"/>
  <c r="AP55" i="41"/>
  <c r="C54"/>
  <c r="E64"/>
  <c r="AR64" s="1"/>
  <c r="E46"/>
  <c r="AR46" s="1"/>
  <c r="E70"/>
  <c r="AR70" s="1"/>
  <c r="D43"/>
  <c r="AQ43" s="1"/>
  <c r="C52"/>
  <c r="E49"/>
  <c r="AR49" s="1"/>
  <c r="C39"/>
  <c r="F39" s="1"/>
  <c r="D29"/>
  <c r="AQ29" s="1"/>
  <c r="D4"/>
  <c r="AQ4" s="1"/>
  <c r="D35"/>
  <c r="AQ35" s="1"/>
  <c r="D28"/>
  <c r="AQ28" s="1"/>
  <c r="D23"/>
  <c r="F23" s="1"/>
  <c r="D44"/>
  <c r="AQ44" s="1"/>
  <c r="E14"/>
  <c r="F14" s="1"/>
  <c r="C4"/>
  <c r="F4" s="1"/>
  <c r="E10"/>
  <c r="AR10" s="1"/>
  <c r="C79"/>
  <c r="F79" s="1"/>
  <c r="C7"/>
  <c r="AD42"/>
  <c r="C64"/>
  <c r="D31"/>
  <c r="AQ31" s="1"/>
  <c r="D46"/>
  <c r="AQ46" s="1"/>
  <c r="D27"/>
  <c r="AQ27" s="1"/>
  <c r="D36"/>
  <c r="AQ36" s="1"/>
  <c r="D25"/>
  <c r="AQ25" s="1"/>
  <c r="E9"/>
  <c r="AR9" s="1"/>
  <c r="E59"/>
  <c r="AR59" s="1"/>
  <c r="E11"/>
  <c r="AR11" s="1"/>
  <c r="C47"/>
  <c r="E43"/>
  <c r="AR43" s="1"/>
  <c r="D52"/>
  <c r="AQ52" s="1"/>
  <c r="AP10"/>
  <c r="C3"/>
  <c r="D47"/>
  <c r="AQ47" s="1"/>
  <c r="D50"/>
  <c r="AQ50" s="1"/>
  <c r="AP43"/>
  <c r="E38"/>
  <c r="AR38" s="1"/>
  <c r="E30"/>
  <c r="AR30" s="1"/>
  <c r="D54"/>
  <c r="AQ54" s="1"/>
  <c r="E3"/>
  <c r="AR3" s="1"/>
  <c r="E35"/>
  <c r="AR35" s="1"/>
  <c r="E29"/>
  <c r="AR29" s="1"/>
  <c r="E50"/>
  <c r="AR50" s="1"/>
  <c r="E65"/>
  <c r="AR65" s="1"/>
  <c r="E52"/>
  <c r="C19"/>
  <c r="C50"/>
  <c r="F50" s="1"/>
  <c r="E54"/>
  <c r="AR54" s="1"/>
  <c r="D64"/>
  <c r="AQ64" s="1"/>
  <c r="D51"/>
  <c r="AQ51" s="1"/>
  <c r="E71"/>
  <c r="AR71" s="1"/>
  <c r="D78"/>
  <c r="AQ78" s="1"/>
  <c r="C9"/>
  <c r="D12"/>
  <c r="AQ12" s="1"/>
  <c r="E37"/>
  <c r="AR37" s="1"/>
  <c r="D7"/>
  <c r="AQ7" s="1"/>
  <c r="E53"/>
  <c r="AR53" s="1"/>
  <c r="C11"/>
  <c r="C66"/>
  <c r="F66" s="1"/>
  <c r="AP31"/>
  <c r="AP37"/>
  <c r="AP64"/>
  <c r="AD40"/>
  <c r="AP40"/>
  <c r="AP27"/>
  <c r="AP29"/>
  <c r="AD57"/>
  <c r="AP57"/>
  <c r="AP58"/>
  <c r="AD58"/>
  <c r="AP6"/>
  <c r="E44"/>
  <c r="E75"/>
  <c r="AR75" s="1"/>
  <c r="E25"/>
  <c r="C26"/>
  <c r="F26" s="1"/>
  <c r="C53"/>
  <c r="C28"/>
  <c r="F28" s="1"/>
  <c r="E13"/>
  <c r="AR13" s="1"/>
  <c r="C65"/>
  <c r="D13"/>
  <c r="AQ13" s="1"/>
  <c r="C73"/>
  <c r="F73" s="1"/>
  <c r="C60"/>
  <c r="F60" s="1"/>
  <c r="AQ15"/>
  <c r="AD15"/>
  <c r="AP59"/>
  <c r="AP36"/>
  <c r="AP63"/>
  <c r="AQ48"/>
  <c r="AD48"/>
  <c r="AP13"/>
  <c r="AP30"/>
  <c r="AD8"/>
  <c r="AP8"/>
  <c r="AP71"/>
  <c r="AP46"/>
  <c r="C70"/>
  <c r="F70" s="1"/>
  <c r="C75"/>
  <c r="P4" i="9"/>
  <c r="Y4" s="1"/>
  <c r="P5"/>
  <c r="Y5" s="1"/>
  <c r="AD82" i="41"/>
  <c r="AR82"/>
  <c r="Y9" i="9"/>
  <c r="Q3"/>
  <c r="Z3" s="1"/>
  <c r="Y3"/>
  <c r="AP4" i="41"/>
  <c r="AD21"/>
  <c r="AD5"/>
  <c r="AD80"/>
  <c r="AD16"/>
  <c r="AP26"/>
  <c r="AP28"/>
  <c r="AP20"/>
  <c r="AP74"/>
  <c r="AP72"/>
  <c r="AD32"/>
  <c r="AD34"/>
  <c r="AD24"/>
  <c r="AD17"/>
  <c r="AD68"/>
  <c r="AD76"/>
  <c r="Q54" i="9"/>
  <c r="Z54" s="1"/>
  <c r="Q50"/>
  <c r="Z50" s="1"/>
  <c r="Q27"/>
  <c r="Z27" s="1"/>
  <c r="Q55"/>
  <c r="Z55" s="1"/>
  <c r="Q32"/>
  <c r="Z32" s="1"/>
  <c r="Q53"/>
  <c r="Z53" s="1"/>
  <c r="Q30"/>
  <c r="Z30" s="1"/>
  <c r="Q51"/>
  <c r="Z51" s="1"/>
  <c r="Q29"/>
  <c r="Z29" s="1"/>
  <c r="Q56"/>
  <c r="Z56" s="1"/>
  <c r="Q26"/>
  <c r="Z26" s="1"/>
  <c r="Q17"/>
  <c r="Z17" s="1"/>
  <c r="Q22"/>
  <c r="Z22" s="1"/>
  <c r="Q23"/>
  <c r="Z23" s="1"/>
  <c r="Q8"/>
  <c r="Z8" s="1"/>
  <c r="Q9"/>
  <c r="Z9" s="1"/>
  <c r="Q19"/>
  <c r="Z19" s="1"/>
  <c r="Q24"/>
  <c r="Z24" s="1"/>
  <c r="H4" i="39"/>
  <c r="F4"/>
  <c r="C4"/>
  <c r="H3"/>
  <c r="F3"/>
  <c r="D3"/>
  <c r="B3"/>
  <c r="G4"/>
  <c r="D4"/>
  <c r="B4"/>
  <c r="G3"/>
  <c r="C3"/>
  <c r="H5"/>
  <c r="G9"/>
  <c r="G17"/>
  <c r="G25"/>
  <c r="G33"/>
  <c r="G43"/>
  <c r="B5"/>
  <c r="D36"/>
  <c r="B37"/>
  <c r="G37"/>
  <c r="G11"/>
  <c r="G19"/>
  <c r="G27"/>
  <c r="G35"/>
  <c r="G45"/>
  <c r="H6"/>
  <c r="H10"/>
  <c r="H14"/>
  <c r="H18"/>
  <c r="H22"/>
  <c r="H26"/>
  <c r="H30"/>
  <c r="H34"/>
  <c r="H40"/>
  <c r="H44"/>
  <c r="H48"/>
  <c r="C36"/>
  <c r="C37"/>
  <c r="G53"/>
  <c r="D53"/>
  <c r="G57"/>
  <c r="H57"/>
  <c r="D57"/>
  <c r="G61"/>
  <c r="H61"/>
  <c r="D61"/>
  <c r="G65"/>
  <c r="H65"/>
  <c r="D65"/>
  <c r="G69"/>
  <c r="D69"/>
  <c r="G73"/>
  <c r="H73"/>
  <c r="D73"/>
  <c r="G77"/>
  <c r="H77"/>
  <c r="D77"/>
  <c r="G81"/>
  <c r="H81"/>
  <c r="D81"/>
  <c r="G85"/>
  <c r="H85"/>
  <c r="D85"/>
  <c r="G89"/>
  <c r="H89"/>
  <c r="D89"/>
  <c r="G93"/>
  <c r="H93"/>
  <c r="D93"/>
  <c r="G97"/>
  <c r="H97"/>
  <c r="D97"/>
  <c r="G101"/>
  <c r="H101"/>
  <c r="D101"/>
  <c r="G107"/>
  <c r="H107"/>
  <c r="D107"/>
  <c r="G111"/>
  <c r="H111"/>
  <c r="D111"/>
  <c r="G117"/>
  <c r="H117"/>
  <c r="D117"/>
  <c r="G121"/>
  <c r="H121"/>
  <c r="D121"/>
  <c r="G125"/>
  <c r="F125"/>
  <c r="H125"/>
  <c r="H129"/>
  <c r="D129"/>
  <c r="G129"/>
  <c r="H133"/>
  <c r="D133"/>
  <c r="G133"/>
  <c r="G50"/>
  <c r="H52"/>
  <c r="D52"/>
  <c r="C52"/>
  <c r="F54"/>
  <c r="B54"/>
  <c r="C54"/>
  <c r="F56"/>
  <c r="B56"/>
  <c r="C56"/>
  <c r="F58"/>
  <c r="B58"/>
  <c r="C58"/>
  <c r="F60"/>
  <c r="B60"/>
  <c r="C60"/>
  <c r="F62"/>
  <c r="B62"/>
  <c r="C62"/>
  <c r="F64"/>
  <c r="B64"/>
  <c r="C64"/>
  <c r="F66"/>
  <c r="B66"/>
  <c r="C66"/>
  <c r="F68"/>
  <c r="B68"/>
  <c r="C68"/>
  <c r="F70"/>
  <c r="B70"/>
  <c r="C70"/>
  <c r="F72"/>
  <c r="B72"/>
  <c r="C72"/>
  <c r="F74"/>
  <c r="B74"/>
  <c r="C74"/>
  <c r="F76"/>
  <c r="B76"/>
  <c r="C76"/>
  <c r="F78"/>
  <c r="B78"/>
  <c r="C78"/>
  <c r="F80"/>
  <c r="B80"/>
  <c r="C80"/>
  <c r="F82"/>
  <c r="B82"/>
  <c r="C82"/>
  <c r="F84"/>
  <c r="B84"/>
  <c r="C84"/>
  <c r="F86"/>
  <c r="B86"/>
  <c r="C86"/>
  <c r="F88"/>
  <c r="B88"/>
  <c r="C88"/>
  <c r="F90"/>
  <c r="B90"/>
  <c r="C90"/>
  <c r="F92"/>
  <c r="B92"/>
  <c r="C92"/>
  <c r="F94"/>
  <c r="B94"/>
  <c r="C94"/>
  <c r="F96"/>
  <c r="B96"/>
  <c r="C96"/>
  <c r="F98"/>
  <c r="B98"/>
  <c r="C98"/>
  <c r="F100"/>
  <c r="B100"/>
  <c r="C100"/>
  <c r="F102"/>
  <c r="B102"/>
  <c r="C102"/>
  <c r="F104"/>
  <c r="B104"/>
  <c r="C104"/>
  <c r="F106"/>
  <c r="B106"/>
  <c r="C106"/>
  <c r="F108"/>
  <c r="B108"/>
  <c r="C108"/>
  <c r="F110"/>
  <c r="B110"/>
  <c r="C110"/>
  <c r="F112"/>
  <c r="B112"/>
  <c r="C112"/>
  <c r="F114"/>
  <c r="B114"/>
  <c r="C114"/>
  <c r="F116"/>
  <c r="B116"/>
  <c r="C116"/>
  <c r="F118"/>
  <c r="B118"/>
  <c r="C118"/>
  <c r="F120"/>
  <c r="B120"/>
  <c r="C120"/>
  <c r="F122"/>
  <c r="B122"/>
  <c r="C122"/>
  <c r="F124"/>
  <c r="B124"/>
  <c r="C124"/>
  <c r="F126"/>
  <c r="B126"/>
  <c r="C126"/>
  <c r="F128"/>
  <c r="B128"/>
  <c r="C128"/>
  <c r="C130"/>
  <c r="F130"/>
  <c r="B130"/>
  <c r="C132"/>
  <c r="F132"/>
  <c r="B132"/>
  <c r="C6"/>
  <c r="B7"/>
  <c r="F7"/>
  <c r="C8"/>
  <c r="B9"/>
  <c r="F9"/>
  <c r="C10"/>
  <c r="B11"/>
  <c r="F11"/>
  <c r="C12"/>
  <c r="B13"/>
  <c r="F13"/>
  <c r="C14"/>
  <c r="B15"/>
  <c r="F15"/>
  <c r="C16"/>
  <c r="B17"/>
  <c r="F17"/>
  <c r="C18"/>
  <c r="B19"/>
  <c r="F19"/>
  <c r="C20"/>
  <c r="B21"/>
  <c r="F21"/>
  <c r="C22"/>
  <c r="B23"/>
  <c r="F23"/>
  <c r="C24"/>
  <c r="B25"/>
  <c r="F25"/>
  <c r="C26"/>
  <c r="B27"/>
  <c r="F27"/>
  <c r="C28"/>
  <c r="B29"/>
  <c r="F29"/>
  <c r="C30"/>
  <c r="B31"/>
  <c r="F31"/>
  <c r="C32"/>
  <c r="B33"/>
  <c r="F33"/>
  <c r="H36"/>
  <c r="H37"/>
  <c r="G13"/>
  <c r="G21"/>
  <c r="G29"/>
  <c r="G39"/>
  <c r="G47"/>
  <c r="D5"/>
  <c r="B36"/>
  <c r="G36"/>
  <c r="D37"/>
  <c r="G7"/>
  <c r="G15"/>
  <c r="G23"/>
  <c r="G31"/>
  <c r="G41"/>
  <c r="G49"/>
  <c r="H8"/>
  <c r="H12"/>
  <c r="H16"/>
  <c r="H20"/>
  <c r="H24"/>
  <c r="H28"/>
  <c r="H32"/>
  <c r="H38"/>
  <c r="H42"/>
  <c r="H46"/>
  <c r="F5"/>
  <c r="F36"/>
  <c r="F37"/>
  <c r="C53"/>
  <c r="F53"/>
  <c r="B53"/>
  <c r="C57"/>
  <c r="F57"/>
  <c r="B57"/>
  <c r="C61"/>
  <c r="F61"/>
  <c r="B61"/>
  <c r="C65"/>
  <c r="F65"/>
  <c r="B65"/>
  <c r="C69"/>
  <c r="F69"/>
  <c r="B69"/>
  <c r="C73"/>
  <c r="F73"/>
  <c r="B73"/>
  <c r="C77"/>
  <c r="F77"/>
  <c r="B77"/>
  <c r="C81"/>
  <c r="F81"/>
  <c r="B81"/>
  <c r="C85"/>
  <c r="F85"/>
  <c r="B85"/>
  <c r="C89"/>
  <c r="F89"/>
  <c r="B89"/>
  <c r="C93"/>
  <c r="F93"/>
  <c r="B93"/>
  <c r="C97"/>
  <c r="F97"/>
  <c r="B97"/>
  <c r="C101"/>
  <c r="F101"/>
  <c r="B101"/>
  <c r="C107"/>
  <c r="F107"/>
  <c r="B107"/>
  <c r="C111"/>
  <c r="F111"/>
  <c r="B111"/>
  <c r="C117"/>
  <c r="F117"/>
  <c r="B117"/>
  <c r="C121"/>
  <c r="F121"/>
  <c r="B121"/>
  <c r="C125"/>
  <c r="B125"/>
  <c r="D125"/>
  <c r="F129"/>
  <c r="B129"/>
  <c r="C129"/>
  <c r="F133"/>
  <c r="B133"/>
  <c r="C133"/>
  <c r="C50"/>
  <c r="F52"/>
  <c r="G52"/>
  <c r="H54"/>
  <c r="D54"/>
  <c r="G54"/>
  <c r="H56"/>
  <c r="D56"/>
  <c r="G56"/>
  <c r="H58"/>
  <c r="D58"/>
  <c r="G58"/>
  <c r="H60"/>
  <c r="D60"/>
  <c r="G60"/>
  <c r="H62"/>
  <c r="D62"/>
  <c r="G62"/>
  <c r="H64"/>
  <c r="D64"/>
  <c r="G64"/>
  <c r="H66"/>
  <c r="D66"/>
  <c r="G66"/>
  <c r="H68"/>
  <c r="D68"/>
  <c r="G68"/>
  <c r="H70"/>
  <c r="D70"/>
  <c r="G70"/>
  <c r="H72"/>
  <c r="D72"/>
  <c r="G72"/>
  <c r="H74"/>
  <c r="D74"/>
  <c r="G74"/>
  <c r="H76"/>
  <c r="D76"/>
  <c r="G76"/>
  <c r="H78"/>
  <c r="D78"/>
  <c r="G78"/>
  <c r="H80"/>
  <c r="D80"/>
  <c r="G80"/>
  <c r="H82"/>
  <c r="D82"/>
  <c r="G82"/>
  <c r="H84"/>
  <c r="D84"/>
  <c r="G84"/>
  <c r="H86"/>
  <c r="D86"/>
  <c r="G86"/>
  <c r="H88"/>
  <c r="D88"/>
  <c r="G88"/>
  <c r="H90"/>
  <c r="D90"/>
  <c r="G90"/>
  <c r="H92"/>
  <c r="D92"/>
  <c r="G92"/>
  <c r="H94"/>
  <c r="D94"/>
  <c r="G94"/>
  <c r="H96"/>
  <c r="D96"/>
  <c r="G96"/>
  <c r="H98"/>
  <c r="D98"/>
  <c r="G98"/>
  <c r="H100"/>
  <c r="D100"/>
  <c r="G100"/>
  <c r="H102"/>
  <c r="D102"/>
  <c r="G102"/>
  <c r="H104"/>
  <c r="D104"/>
  <c r="G104"/>
  <c r="H106"/>
  <c r="D106"/>
  <c r="G106"/>
  <c r="H108"/>
  <c r="D108"/>
  <c r="G108"/>
  <c r="H110"/>
  <c r="D110"/>
  <c r="G110"/>
  <c r="H112"/>
  <c r="D112"/>
  <c r="G112"/>
  <c r="H114"/>
  <c r="D114"/>
  <c r="G114"/>
  <c r="H116"/>
  <c r="D116"/>
  <c r="G116"/>
  <c r="H118"/>
  <c r="D118"/>
  <c r="G118"/>
  <c r="H120"/>
  <c r="D120"/>
  <c r="G120"/>
  <c r="H122"/>
  <c r="D122"/>
  <c r="G122"/>
  <c r="H124"/>
  <c r="D124"/>
  <c r="G124"/>
  <c r="H126"/>
  <c r="D126"/>
  <c r="G126"/>
  <c r="H128"/>
  <c r="D128"/>
  <c r="G128"/>
  <c r="G130"/>
  <c r="H130"/>
  <c r="D130"/>
  <c r="G132"/>
  <c r="H132"/>
  <c r="D132"/>
  <c r="G6"/>
  <c r="D7"/>
  <c r="H7"/>
  <c r="G8"/>
  <c r="D9"/>
  <c r="H9"/>
  <c r="G10"/>
  <c r="D11"/>
  <c r="G12"/>
  <c r="H13"/>
  <c r="D15"/>
  <c r="G16"/>
  <c r="H17"/>
  <c r="D19"/>
  <c r="G20"/>
  <c r="H21"/>
  <c r="D23"/>
  <c r="G24"/>
  <c r="H25"/>
  <c r="D27"/>
  <c r="G28"/>
  <c r="H29"/>
  <c r="D31"/>
  <c r="G32"/>
  <c r="H33"/>
  <c r="G34"/>
  <c r="D35"/>
  <c r="H35"/>
  <c r="G38"/>
  <c r="D39"/>
  <c r="H39"/>
  <c r="G40"/>
  <c r="D41"/>
  <c r="H41"/>
  <c r="G42"/>
  <c r="D43"/>
  <c r="H43"/>
  <c r="G44"/>
  <c r="D45"/>
  <c r="H45"/>
  <c r="G46"/>
  <c r="D47"/>
  <c r="H47"/>
  <c r="G48"/>
  <c r="D49"/>
  <c r="H49"/>
  <c r="H50"/>
  <c r="H51"/>
  <c r="D51"/>
  <c r="G55"/>
  <c r="H55"/>
  <c r="D55"/>
  <c r="G59"/>
  <c r="H59"/>
  <c r="D59"/>
  <c r="G63"/>
  <c r="H63"/>
  <c r="D63"/>
  <c r="G67"/>
  <c r="H67"/>
  <c r="D67"/>
  <c r="G71"/>
  <c r="H71"/>
  <c r="D71"/>
  <c r="G75"/>
  <c r="H75"/>
  <c r="D75"/>
  <c r="G79"/>
  <c r="H79"/>
  <c r="D79"/>
  <c r="G83"/>
  <c r="H83"/>
  <c r="D83"/>
  <c r="G87"/>
  <c r="H87"/>
  <c r="D87"/>
  <c r="G91"/>
  <c r="H91"/>
  <c r="D91"/>
  <c r="G95"/>
  <c r="H95"/>
  <c r="D95"/>
  <c r="G99"/>
  <c r="H99"/>
  <c r="D99"/>
  <c r="G103"/>
  <c r="H103"/>
  <c r="D103"/>
  <c r="G105"/>
  <c r="H105"/>
  <c r="D105"/>
  <c r="G109"/>
  <c r="H109"/>
  <c r="D109"/>
  <c r="G113"/>
  <c r="H113"/>
  <c r="D113"/>
  <c r="G115"/>
  <c r="H115"/>
  <c r="D115"/>
  <c r="G119"/>
  <c r="H119"/>
  <c r="D119"/>
  <c r="G123"/>
  <c r="H123"/>
  <c r="F123"/>
  <c r="G127"/>
  <c r="H127"/>
  <c r="F127"/>
  <c r="H131"/>
  <c r="D131"/>
  <c r="G131"/>
  <c r="D6"/>
  <c r="C7"/>
  <c r="D8"/>
  <c r="C9"/>
  <c r="D10"/>
  <c r="C11"/>
  <c r="D12"/>
  <c r="C13"/>
  <c r="D14"/>
  <c r="C15"/>
  <c r="D16"/>
  <c r="C17"/>
  <c r="D18"/>
  <c r="C19"/>
  <c r="D20"/>
  <c r="C21"/>
  <c r="D22"/>
  <c r="C23"/>
  <c r="D24"/>
  <c r="C25"/>
  <c r="D26"/>
  <c r="C27"/>
  <c r="D28"/>
  <c r="C29"/>
  <c r="D30"/>
  <c r="C31"/>
  <c r="D32"/>
  <c r="C33"/>
  <c r="D34"/>
  <c r="C35"/>
  <c r="D38"/>
  <c r="C39"/>
  <c r="D40"/>
  <c r="C41"/>
  <c r="D42"/>
  <c r="C43"/>
  <c r="D44"/>
  <c r="C45"/>
  <c r="D46"/>
  <c r="C47"/>
  <c r="D48"/>
  <c r="C49"/>
  <c r="F50"/>
  <c r="G51"/>
  <c r="H11"/>
  <c r="D13"/>
  <c r="G14"/>
  <c r="H15"/>
  <c r="D17"/>
  <c r="G18"/>
  <c r="H19"/>
  <c r="D21"/>
  <c r="G22"/>
  <c r="H23"/>
  <c r="D25"/>
  <c r="G26"/>
  <c r="H27"/>
  <c r="D29"/>
  <c r="G30"/>
  <c r="H31"/>
  <c r="D33"/>
  <c r="C34"/>
  <c r="B35"/>
  <c r="F35"/>
  <c r="C38"/>
  <c r="B39"/>
  <c r="F39"/>
  <c r="C40"/>
  <c r="B41"/>
  <c r="F41"/>
  <c r="C42"/>
  <c r="B43"/>
  <c r="F43"/>
  <c r="C44"/>
  <c r="B45"/>
  <c r="F45"/>
  <c r="C46"/>
  <c r="B47"/>
  <c r="F47"/>
  <c r="C48"/>
  <c r="B49"/>
  <c r="F49"/>
  <c r="D50"/>
  <c r="B52"/>
  <c r="F51"/>
  <c r="B51"/>
  <c r="C55"/>
  <c r="F55"/>
  <c r="B55"/>
  <c r="C59"/>
  <c r="F59"/>
  <c r="B59"/>
  <c r="C63"/>
  <c r="F63"/>
  <c r="B63"/>
  <c r="C67"/>
  <c r="F67"/>
  <c r="B67"/>
  <c r="C71"/>
  <c r="F71"/>
  <c r="B71"/>
  <c r="C75"/>
  <c r="F75"/>
  <c r="B75"/>
  <c r="C79"/>
  <c r="F79"/>
  <c r="B79"/>
  <c r="C83"/>
  <c r="F83"/>
  <c r="B83"/>
  <c r="C87"/>
  <c r="F87"/>
  <c r="B87"/>
  <c r="C91"/>
  <c r="F91"/>
  <c r="B91"/>
  <c r="C95"/>
  <c r="F95"/>
  <c r="B95"/>
  <c r="C99"/>
  <c r="F99"/>
  <c r="B99"/>
  <c r="C103"/>
  <c r="F103"/>
  <c r="B103"/>
  <c r="C105"/>
  <c r="F105"/>
  <c r="B105"/>
  <c r="C109"/>
  <c r="F109"/>
  <c r="B109"/>
  <c r="C113"/>
  <c r="F113"/>
  <c r="B113"/>
  <c r="C115"/>
  <c r="F115"/>
  <c r="B115"/>
  <c r="C119"/>
  <c r="F119"/>
  <c r="B119"/>
  <c r="C123"/>
  <c r="D123"/>
  <c r="B123"/>
  <c r="C127"/>
  <c r="D127"/>
  <c r="B127"/>
  <c r="F131"/>
  <c r="B131"/>
  <c r="C131"/>
  <c r="B6"/>
  <c r="F6"/>
  <c r="B8"/>
  <c r="F8"/>
  <c r="B10"/>
  <c r="F10"/>
  <c r="B12"/>
  <c r="F12"/>
  <c r="B14"/>
  <c r="F14"/>
  <c r="B16"/>
  <c r="F16"/>
  <c r="B18"/>
  <c r="F18"/>
  <c r="B20"/>
  <c r="F20"/>
  <c r="B22"/>
  <c r="F22"/>
  <c r="B24"/>
  <c r="F24"/>
  <c r="B26"/>
  <c r="F26"/>
  <c r="B28"/>
  <c r="F28"/>
  <c r="B30"/>
  <c r="F30"/>
  <c r="B32"/>
  <c r="F32"/>
  <c r="B34"/>
  <c r="F34"/>
  <c r="B38"/>
  <c r="F38"/>
  <c r="B40"/>
  <c r="F40"/>
  <c r="B42"/>
  <c r="F42"/>
  <c r="B44"/>
  <c r="F44"/>
  <c r="B46"/>
  <c r="F46"/>
  <c r="B48"/>
  <c r="F48"/>
  <c r="B50"/>
  <c r="C51"/>
  <c r="Y17" i="9"/>
  <c r="Y22"/>
  <c r="Y23"/>
  <c r="Y19"/>
  <c r="Y29"/>
  <c r="Y24"/>
  <c r="Y8"/>
  <c r="Y54"/>
  <c r="Y27"/>
  <c r="Y30"/>
  <c r="Y55"/>
  <c r="Y51"/>
  <c r="Y26"/>
  <c r="Y32"/>
  <c r="Y53"/>
  <c r="Y50"/>
  <c r="P20"/>
  <c r="P25"/>
  <c r="P12"/>
  <c r="P21"/>
  <c r="P52"/>
  <c r="P28"/>
  <c r="P7"/>
  <c r="P13"/>
  <c r="P18"/>
  <c r="P15"/>
  <c r="P16"/>
  <c r="P11"/>
  <c r="P14"/>
  <c r="P10"/>
  <c r="P31"/>
  <c r="Y43"/>
  <c r="Q43"/>
  <c r="Z43" s="1"/>
  <c r="H69" i="39" l="1"/>
  <c r="H53"/>
  <c r="C5"/>
  <c r="G5"/>
  <c r="F9" i="41"/>
  <c r="I133" i="39"/>
  <c r="I125"/>
  <c r="I117"/>
  <c r="I109"/>
  <c r="I101"/>
  <c r="I93"/>
  <c r="I85"/>
  <c r="I77"/>
  <c r="I65"/>
  <c r="I57"/>
  <c r="I45"/>
  <c r="I37"/>
  <c r="I25"/>
  <c r="I11"/>
  <c r="I128"/>
  <c r="I120"/>
  <c r="I112"/>
  <c r="I104"/>
  <c r="I96"/>
  <c r="I88"/>
  <c r="I76"/>
  <c r="I68"/>
  <c r="I60"/>
  <c r="I48"/>
  <c r="I40"/>
  <c r="I24"/>
  <c r="I8"/>
  <c r="I127"/>
  <c r="I119"/>
  <c r="I111"/>
  <c r="I99"/>
  <c r="I83"/>
  <c r="I71"/>
  <c r="I59"/>
  <c r="I51"/>
  <c r="I43"/>
  <c r="I31"/>
  <c r="I23"/>
  <c r="I126"/>
  <c r="I118"/>
  <c r="I110"/>
  <c r="I102"/>
  <c r="I94"/>
  <c r="I78"/>
  <c r="I70"/>
  <c r="I62"/>
  <c r="I54"/>
  <c r="I46"/>
  <c r="I38"/>
  <c r="I30"/>
  <c r="I18"/>
  <c r="I10"/>
  <c r="I17"/>
  <c r="AP11" i="41"/>
  <c r="F11"/>
  <c r="AP19"/>
  <c r="F19"/>
  <c r="AP7"/>
  <c r="F7"/>
  <c r="AP54"/>
  <c r="F54"/>
  <c r="F64"/>
  <c r="F29"/>
  <c r="AD29" s="1"/>
  <c r="F25"/>
  <c r="F12"/>
  <c r="F36"/>
  <c r="AD36" s="1"/>
  <c r="F37"/>
  <c r="AD37" s="1"/>
  <c r="F20"/>
  <c r="AP3"/>
  <c r="F3"/>
  <c r="AD3" s="1"/>
  <c r="AP52"/>
  <c r="F52"/>
  <c r="F78"/>
  <c r="F38"/>
  <c r="F30"/>
  <c r="F10"/>
  <c r="F46"/>
  <c r="AD46" s="1"/>
  <c r="F13"/>
  <c r="F27"/>
  <c r="F31"/>
  <c r="F35"/>
  <c r="F44"/>
  <c r="F65"/>
  <c r="AD65" s="1"/>
  <c r="F43"/>
  <c r="AD43" s="1"/>
  <c r="F59"/>
  <c r="AD59" s="1"/>
  <c r="F75"/>
  <c r="F53"/>
  <c r="AD53" s="1"/>
  <c r="F47"/>
  <c r="F71"/>
  <c r="F49"/>
  <c r="F51"/>
  <c r="AD51" s="1"/>
  <c r="AP47"/>
  <c r="AP61"/>
  <c r="AD61"/>
  <c r="AP73"/>
  <c r="AP65"/>
  <c r="AD79"/>
  <c r="AP39"/>
  <c r="AD39"/>
  <c r="AD49"/>
  <c r="I69" i="39"/>
  <c r="I53"/>
  <c r="I84"/>
  <c r="I36"/>
  <c r="I28"/>
  <c r="I20"/>
  <c r="I12"/>
  <c r="I5"/>
  <c r="I87"/>
  <c r="I39"/>
  <c r="I7"/>
  <c r="I22"/>
  <c r="I33"/>
  <c r="I56"/>
  <c r="I13"/>
  <c r="I131"/>
  <c r="I107"/>
  <c r="I91"/>
  <c r="I75"/>
  <c r="I67"/>
  <c r="I130"/>
  <c r="I90"/>
  <c r="AD64" i="41"/>
  <c r="AD13"/>
  <c r="AD73"/>
  <c r="AD71"/>
  <c r="AD47"/>
  <c r="AP79"/>
  <c r="AR14"/>
  <c r="AD14"/>
  <c r="AQ23"/>
  <c r="AD23"/>
  <c r="AD10"/>
  <c r="AR52"/>
  <c r="AD52"/>
  <c r="AP75"/>
  <c r="AD60"/>
  <c r="AP60"/>
  <c r="AP53"/>
  <c r="AR25"/>
  <c r="AD25"/>
  <c r="AR44"/>
  <c r="AD44"/>
  <c r="AD6"/>
  <c r="AD27"/>
  <c r="AD31"/>
  <c r="AP70"/>
  <c r="AD30"/>
  <c r="AP66"/>
  <c r="AD66"/>
  <c r="AD9"/>
  <c r="AP9"/>
  <c r="AP50"/>
  <c r="F89"/>
  <c r="AD89" s="1"/>
  <c r="Q5" i="9"/>
  <c r="Z5" s="1"/>
  <c r="Q4"/>
  <c r="Z4" s="1"/>
  <c r="T5"/>
  <c r="T4"/>
  <c r="T30"/>
  <c r="V30" s="1"/>
  <c r="T32"/>
  <c r="V32" s="1"/>
  <c r="T55"/>
  <c r="V55" s="1"/>
  <c r="T50"/>
  <c r="V50" s="1"/>
  <c r="T3"/>
  <c r="T24"/>
  <c r="V24" s="1"/>
  <c r="T56"/>
  <c r="V56" s="1"/>
  <c r="T29"/>
  <c r="V29" s="1"/>
  <c r="T22"/>
  <c r="V22" s="1"/>
  <c r="T54"/>
  <c r="V54" s="1"/>
  <c r="T51"/>
  <c r="V51" s="1"/>
  <c r="T53"/>
  <c r="V53" s="1"/>
  <c r="T27"/>
  <c r="V27" s="1"/>
  <c r="T43"/>
  <c r="V43" s="1"/>
  <c r="T19"/>
  <c r="V19" s="1"/>
  <c r="T8"/>
  <c r="V8" s="1"/>
  <c r="T23"/>
  <c r="V23" s="1"/>
  <c r="T17"/>
  <c r="V17" s="1"/>
  <c r="T9"/>
  <c r="V9" s="1"/>
  <c r="Y13"/>
  <c r="AD78" i="41"/>
  <c r="AD72"/>
  <c r="AD74"/>
  <c r="AD20"/>
  <c r="AD28"/>
  <c r="AD26"/>
  <c r="AD7"/>
  <c r="AD69"/>
  <c r="AD4"/>
  <c r="AD19"/>
  <c r="AD35"/>
  <c r="AD38"/>
  <c r="AD12"/>
  <c r="AD11"/>
  <c r="AD54"/>
  <c r="Y31" i="9"/>
  <c r="Y28"/>
  <c r="Y52"/>
  <c r="Q15"/>
  <c r="Z15" s="1"/>
  <c r="Q7"/>
  <c r="Z7" s="1"/>
  <c r="Y25"/>
  <c r="Y10"/>
  <c r="Q11"/>
  <c r="Z11" s="1"/>
  <c r="Q13"/>
  <c r="Z13" s="1"/>
  <c r="Y21"/>
  <c r="Y14"/>
  <c r="Y16"/>
  <c r="Y18"/>
  <c r="Y12"/>
  <c r="Y20"/>
  <c r="Q21"/>
  <c r="Z21" s="1"/>
  <c r="Y11"/>
  <c r="E3" i="39"/>
  <c r="E4"/>
  <c r="E50"/>
  <c r="E48"/>
  <c r="E46"/>
  <c r="E44"/>
  <c r="E42"/>
  <c r="E40"/>
  <c r="E38"/>
  <c r="E34"/>
  <c r="E32"/>
  <c r="E30"/>
  <c r="E28"/>
  <c r="E26"/>
  <c r="E24"/>
  <c r="E22"/>
  <c r="E20"/>
  <c r="E18"/>
  <c r="E16"/>
  <c r="E14"/>
  <c r="E12"/>
  <c r="E10"/>
  <c r="E8"/>
  <c r="E6"/>
  <c r="E131"/>
  <c r="E127"/>
  <c r="E119"/>
  <c r="E113"/>
  <c r="E105"/>
  <c r="E99"/>
  <c r="E91"/>
  <c r="E83"/>
  <c r="E75"/>
  <c r="E67"/>
  <c r="E59"/>
  <c r="E51"/>
  <c r="E52"/>
  <c r="E47"/>
  <c r="E43"/>
  <c r="E39"/>
  <c r="E133"/>
  <c r="E125"/>
  <c r="E121"/>
  <c r="E111"/>
  <c r="E101"/>
  <c r="E93"/>
  <c r="E85"/>
  <c r="E77"/>
  <c r="E69"/>
  <c r="E61"/>
  <c r="E53"/>
  <c r="E36"/>
  <c r="E33"/>
  <c r="E29"/>
  <c r="E25"/>
  <c r="E21"/>
  <c r="E17"/>
  <c r="E13"/>
  <c r="E9"/>
  <c r="E130"/>
  <c r="E128"/>
  <c r="E124"/>
  <c r="E120"/>
  <c r="E116"/>
  <c r="E112"/>
  <c r="E108"/>
  <c r="E104"/>
  <c r="E100"/>
  <c r="E96"/>
  <c r="E92"/>
  <c r="E88"/>
  <c r="E84"/>
  <c r="E80"/>
  <c r="E76"/>
  <c r="E72"/>
  <c r="E68"/>
  <c r="E64"/>
  <c r="E60"/>
  <c r="E56"/>
  <c r="E5"/>
  <c r="E123"/>
  <c r="E115"/>
  <c r="E109"/>
  <c r="E103"/>
  <c r="E95"/>
  <c r="E87"/>
  <c r="E79"/>
  <c r="E71"/>
  <c r="E63"/>
  <c r="E55"/>
  <c r="E49"/>
  <c r="E45"/>
  <c r="E41"/>
  <c r="E35"/>
  <c r="E129"/>
  <c r="E117"/>
  <c r="E107"/>
  <c r="E97"/>
  <c r="E89"/>
  <c r="E81"/>
  <c r="E73"/>
  <c r="E65"/>
  <c r="E57"/>
  <c r="E31"/>
  <c r="E27"/>
  <c r="E23"/>
  <c r="E19"/>
  <c r="E15"/>
  <c r="E11"/>
  <c r="E7"/>
  <c r="E132"/>
  <c r="E126"/>
  <c r="E122"/>
  <c r="E118"/>
  <c r="E114"/>
  <c r="E110"/>
  <c r="E106"/>
  <c r="E102"/>
  <c r="E98"/>
  <c r="E94"/>
  <c r="E90"/>
  <c r="E86"/>
  <c r="E82"/>
  <c r="E78"/>
  <c r="E74"/>
  <c r="E70"/>
  <c r="E66"/>
  <c r="E62"/>
  <c r="E58"/>
  <c r="E54"/>
  <c r="E37"/>
  <c r="Q10" i="9"/>
  <c r="Z10" s="1"/>
  <c r="Q25"/>
  <c r="Z25" s="1"/>
  <c r="Y7"/>
  <c r="Y15"/>
  <c r="Q20"/>
  <c r="Z20" s="1"/>
  <c r="Q52"/>
  <c r="Z52" s="1"/>
  <c r="Q31"/>
  <c r="Z31" s="1"/>
  <c r="Q28"/>
  <c r="Z28" s="1"/>
  <c r="Q12"/>
  <c r="Z12" s="1"/>
  <c r="Q14"/>
  <c r="Z14" s="1"/>
  <c r="Q16"/>
  <c r="Z16" s="1"/>
  <c r="Q18"/>
  <c r="Z18" s="1"/>
  <c r="AC51" l="1"/>
  <c r="F90" i="41"/>
  <c r="AD90" s="1"/>
  <c r="AD70"/>
  <c r="AD50"/>
  <c r="AD75"/>
  <c r="AC50" i="9"/>
  <c r="AC32"/>
  <c r="AC8"/>
  <c r="AC55"/>
  <c r="V4"/>
  <c r="AC4"/>
  <c r="V5"/>
  <c r="AC5"/>
  <c r="AC30"/>
  <c r="AC17"/>
  <c r="AC56"/>
  <c r="AC9"/>
  <c r="AC24"/>
  <c r="AC54"/>
  <c r="AC53"/>
  <c r="AC19"/>
  <c r="AC23"/>
  <c r="AC29"/>
  <c r="V3"/>
  <c r="AC3"/>
  <c r="T21"/>
  <c r="V21" s="1"/>
  <c r="T7"/>
  <c r="V7" s="1"/>
  <c r="T16"/>
  <c r="V16" s="1"/>
  <c r="T31"/>
  <c r="V31" s="1"/>
  <c r="T20"/>
  <c r="V20" s="1"/>
  <c r="T15"/>
  <c r="V15" s="1"/>
  <c r="T10"/>
  <c r="V10" s="1"/>
  <c r="T25"/>
  <c r="V25" s="1"/>
  <c r="T52"/>
  <c r="V52" s="1"/>
  <c r="T18"/>
  <c r="V18" s="1"/>
  <c r="T14"/>
  <c r="V14" s="1"/>
  <c r="T28"/>
  <c r="V28" s="1"/>
  <c r="T13"/>
  <c r="AC16"/>
  <c r="AC27"/>
  <c r="AC22"/>
  <c r="AC43"/>
  <c r="AC10" l="1"/>
  <c r="AC20"/>
  <c r="AC14"/>
  <c r="AC25"/>
  <c r="AC21"/>
  <c r="AC28"/>
  <c r="AC31"/>
  <c r="AC52"/>
  <c r="AC7"/>
  <c r="AC15"/>
  <c r="AC18"/>
  <c r="AC13"/>
  <c r="V13"/>
  <c r="P6"/>
  <c r="Q6" l="1"/>
  <c r="Z6" s="1"/>
  <c r="Y6"/>
  <c r="T6" l="1"/>
  <c r="O71"/>
  <c r="V6" l="1"/>
  <c r="AC6"/>
  <c r="G73" l="1"/>
  <c r="O72"/>
  <c r="O73" s="1"/>
  <c r="A27" i="2" l="1"/>
  <c r="A28" s="1"/>
  <c r="A29" s="1"/>
  <c r="A30" s="1"/>
  <c r="A31" s="1"/>
  <c r="A32" s="1"/>
  <c r="A33" s="1"/>
  <c r="A34" s="1"/>
  <c r="A4"/>
  <c r="A5" s="1"/>
  <c r="A6" s="1"/>
  <c r="A7" s="1"/>
  <c r="A8" s="1"/>
  <c r="A9" s="1"/>
  <c r="A10" s="1"/>
  <c r="A11" s="1"/>
  <c r="A12" s="1"/>
  <c r="A13" s="1"/>
  <c r="A14" s="1"/>
  <c r="A15" s="1"/>
  <c r="A16" s="1"/>
  <c r="A17" s="1"/>
  <c r="A18" s="1"/>
  <c r="A532" i="1"/>
  <c r="A533" s="1"/>
  <c r="A534" s="1"/>
  <c r="A535" s="1"/>
  <c r="A536" s="1"/>
  <c r="A537" s="1"/>
  <c r="A538" s="1"/>
  <c r="A539" s="1"/>
  <c r="A540" s="1"/>
  <c r="A541" s="1"/>
  <c r="A542" s="1"/>
  <c r="A543" s="1"/>
  <c r="I527"/>
  <c r="F527"/>
  <c r="D527"/>
  <c r="C527"/>
  <c r="B527"/>
  <c r="I526"/>
  <c r="F526"/>
  <c r="D526"/>
  <c r="C526"/>
  <c r="B526"/>
  <c r="I525"/>
  <c r="F525"/>
  <c r="D525"/>
  <c r="C525"/>
  <c r="B525"/>
  <c r="I524"/>
  <c r="F524"/>
  <c r="D524"/>
  <c r="C524"/>
  <c r="B524"/>
  <c r="I523"/>
  <c r="F523"/>
  <c r="D523"/>
  <c r="C523"/>
  <c r="B523"/>
  <c r="I522"/>
  <c r="F522"/>
  <c r="D522"/>
  <c r="C522"/>
  <c r="B522"/>
  <c r="I521"/>
  <c r="F521"/>
  <c r="D521"/>
  <c r="C521"/>
  <c r="B521"/>
  <c r="I520"/>
  <c r="F520"/>
  <c r="D520"/>
  <c r="C520"/>
  <c r="B520"/>
  <c r="I519"/>
  <c r="F519"/>
  <c r="D519"/>
  <c r="C519"/>
  <c r="B519"/>
  <c r="I518"/>
  <c r="F518"/>
  <c r="D518"/>
  <c r="C518"/>
  <c r="B518"/>
  <c r="I517"/>
  <c r="F517"/>
  <c r="D517"/>
  <c r="C517"/>
  <c r="B517"/>
  <c r="I516"/>
  <c r="F516"/>
  <c r="D516"/>
  <c r="C516"/>
  <c r="B516"/>
  <c r="I515"/>
  <c r="F515"/>
  <c r="D515"/>
  <c r="C515"/>
  <c r="B515"/>
  <c r="I514"/>
  <c r="F514"/>
  <c r="D514"/>
  <c r="C514"/>
  <c r="B514"/>
  <c r="I513"/>
  <c r="F513"/>
  <c r="D513"/>
  <c r="C513"/>
  <c r="B513"/>
  <c r="I512"/>
  <c r="F512"/>
  <c r="D512"/>
  <c r="C512"/>
  <c r="B512"/>
  <c r="I511"/>
  <c r="F511"/>
  <c r="D511"/>
  <c r="C511"/>
  <c r="B511"/>
  <c r="I510"/>
  <c r="F510"/>
  <c r="D510"/>
  <c r="C510"/>
  <c r="B510"/>
  <c r="I509"/>
  <c r="F509"/>
  <c r="D509"/>
  <c r="C509"/>
  <c r="B509"/>
  <c r="I508"/>
  <c r="F508"/>
  <c r="D508"/>
  <c r="C508"/>
  <c r="B508"/>
  <c r="I507"/>
  <c r="F507"/>
  <c r="D507"/>
  <c r="C507"/>
  <c r="B507"/>
  <c r="I506"/>
  <c r="F506"/>
  <c r="D506"/>
  <c r="C506"/>
  <c r="B506"/>
  <c r="I505"/>
  <c r="F505"/>
  <c r="D505"/>
  <c r="C505"/>
  <c r="B505"/>
  <c r="I504"/>
  <c r="F504"/>
  <c r="D504"/>
  <c r="C504"/>
  <c r="B504"/>
  <c r="I503"/>
  <c r="F503"/>
  <c r="D503"/>
  <c r="C503"/>
  <c r="B503"/>
  <c r="I502"/>
  <c r="F502"/>
  <c r="D502"/>
  <c r="C502"/>
  <c r="B502"/>
  <c r="I501"/>
  <c r="F501"/>
  <c r="D501"/>
  <c r="C501"/>
  <c r="B501"/>
  <c r="I500"/>
  <c r="F500"/>
  <c r="D500"/>
  <c r="C500"/>
  <c r="B500"/>
  <c r="I499"/>
  <c r="F499"/>
  <c r="D499"/>
  <c r="C499"/>
  <c r="B499"/>
  <c r="I498"/>
  <c r="F498"/>
  <c r="D498"/>
  <c r="C498"/>
  <c r="B498"/>
  <c r="I497"/>
  <c r="F497"/>
  <c r="D497"/>
  <c r="C497"/>
  <c r="B497"/>
  <c r="I496"/>
  <c r="F496"/>
  <c r="D496"/>
  <c r="C496"/>
  <c r="B496"/>
  <c r="I495"/>
  <c r="F495"/>
  <c r="D495"/>
  <c r="C495"/>
  <c r="B495"/>
  <c r="I494"/>
  <c r="F494"/>
  <c r="D494"/>
  <c r="C494"/>
  <c r="B494"/>
  <c r="I493"/>
  <c r="F493"/>
  <c r="D493"/>
  <c r="C493"/>
  <c r="B493"/>
  <c r="I492"/>
  <c r="F492"/>
  <c r="D492"/>
  <c r="C492"/>
  <c r="B492"/>
  <c r="I491"/>
  <c r="F491"/>
  <c r="D491"/>
  <c r="C491"/>
  <c r="B491"/>
  <c r="I490"/>
  <c r="F490"/>
  <c r="D490"/>
  <c r="C490"/>
  <c r="B490"/>
  <c r="I489"/>
  <c r="F489"/>
  <c r="D489"/>
  <c r="C489"/>
  <c r="B489"/>
  <c r="I488"/>
  <c r="F488"/>
  <c r="D488"/>
  <c r="C488"/>
  <c r="B488"/>
  <c r="I487"/>
  <c r="F487"/>
  <c r="D487"/>
  <c r="C487"/>
  <c r="B487"/>
  <c r="I486"/>
  <c r="F486"/>
  <c r="D486"/>
  <c r="C486"/>
  <c r="B486"/>
  <c r="I485"/>
  <c r="F485"/>
  <c r="D485"/>
  <c r="C485"/>
  <c r="B485"/>
  <c r="I484"/>
  <c r="F484"/>
  <c r="D484"/>
  <c r="C484"/>
  <c r="B484"/>
  <c r="I483"/>
  <c r="F483"/>
  <c r="D483"/>
  <c r="C483"/>
  <c r="B483"/>
  <c r="I482"/>
  <c r="F482"/>
  <c r="D482"/>
  <c r="C482"/>
  <c r="B482"/>
  <c r="I481"/>
  <c r="F481"/>
  <c r="D481"/>
  <c r="C481"/>
  <c r="B481"/>
  <c r="I480"/>
  <c r="F480"/>
  <c r="D480"/>
  <c r="C480"/>
  <c r="B480"/>
  <c r="I479"/>
  <c r="F479"/>
  <c r="D479"/>
  <c r="C479"/>
  <c r="B479"/>
  <c r="I478"/>
  <c r="F478"/>
  <c r="D478"/>
  <c r="C478"/>
  <c r="B478"/>
  <c r="I477"/>
  <c r="F477"/>
  <c r="D477"/>
  <c r="C477"/>
  <c r="B477"/>
  <c r="I476"/>
  <c r="F476"/>
  <c r="D476"/>
  <c r="C476"/>
  <c r="B476"/>
  <c r="I475"/>
  <c r="F475"/>
  <c r="D475"/>
  <c r="C475"/>
  <c r="B475"/>
  <c r="I474"/>
  <c r="F474"/>
  <c r="D474"/>
  <c r="C474"/>
  <c r="B474"/>
  <c r="I473"/>
  <c r="F473"/>
  <c r="D473"/>
  <c r="C473"/>
  <c r="B473"/>
  <c r="I472"/>
  <c r="F472"/>
  <c r="D472"/>
  <c r="C472"/>
  <c r="B472"/>
  <c r="I471"/>
  <c r="F471"/>
  <c r="D471"/>
  <c r="C471"/>
  <c r="B471"/>
  <c r="I470"/>
  <c r="F470"/>
  <c r="D470"/>
  <c r="C470"/>
  <c r="B470"/>
  <c r="I469"/>
  <c r="F469"/>
  <c r="D469"/>
  <c r="C469"/>
  <c r="B469"/>
  <c r="I468"/>
  <c r="F468"/>
  <c r="D468"/>
  <c r="C468"/>
  <c r="B468"/>
  <c r="I467"/>
  <c r="F467"/>
  <c r="D467"/>
  <c r="C467"/>
  <c r="B467"/>
  <c r="I466"/>
  <c r="F466"/>
  <c r="D466"/>
  <c r="C466"/>
  <c r="B466"/>
  <c r="I465"/>
  <c r="F465"/>
  <c r="D465"/>
  <c r="C465"/>
  <c r="B465"/>
  <c r="I464"/>
  <c r="F464"/>
  <c r="D464"/>
  <c r="C464"/>
  <c r="B464"/>
  <c r="I463"/>
  <c r="F463"/>
  <c r="D463"/>
  <c r="C463"/>
  <c r="B463"/>
  <c r="I462"/>
  <c r="F462"/>
  <c r="D462"/>
  <c r="C462"/>
  <c r="B462"/>
  <c r="I461"/>
  <c r="F461"/>
  <c r="D461"/>
  <c r="C461"/>
  <c r="B461"/>
  <c r="I460"/>
  <c r="F460"/>
  <c r="D460"/>
  <c r="C460"/>
  <c r="B460"/>
  <c r="I459"/>
  <c r="F459"/>
  <c r="D459"/>
  <c r="C459"/>
  <c r="B459"/>
  <c r="I458"/>
  <c r="F458"/>
  <c r="D458"/>
  <c r="C458"/>
  <c r="B458"/>
  <c r="I457"/>
  <c r="F457"/>
  <c r="D457"/>
  <c r="C457"/>
  <c r="B457"/>
  <c r="I456"/>
  <c r="F456"/>
  <c r="D456"/>
  <c r="C456"/>
  <c r="B456"/>
  <c r="I455"/>
  <c r="F455"/>
  <c r="D455"/>
  <c r="C455"/>
  <c r="B455"/>
  <c r="I454"/>
  <c r="F454"/>
  <c r="D454"/>
  <c r="C454"/>
  <c r="B454"/>
  <c r="I453"/>
  <c r="F453"/>
  <c r="D453"/>
  <c r="C453"/>
  <c r="B453"/>
  <c r="I452"/>
  <c r="F452"/>
  <c r="D452"/>
  <c r="C452"/>
  <c r="B452"/>
  <c r="I451"/>
  <c r="F451"/>
  <c r="D451"/>
  <c r="C451"/>
  <c r="B451"/>
  <c r="I450"/>
  <c r="F450"/>
  <c r="D450"/>
  <c r="C450"/>
  <c r="B450"/>
  <c r="I449"/>
  <c r="F449"/>
  <c r="D449"/>
  <c r="C449"/>
  <c r="B449"/>
  <c r="I448"/>
  <c r="F448"/>
  <c r="D448"/>
  <c r="C448"/>
  <c r="B448"/>
  <c r="I447"/>
  <c r="F447"/>
  <c r="D447"/>
  <c r="C447"/>
  <c r="B447"/>
  <c r="I446"/>
  <c r="F446"/>
  <c r="D446"/>
  <c r="C446"/>
  <c r="B446"/>
  <c r="I445"/>
  <c r="F445"/>
  <c r="D445"/>
  <c r="C445"/>
  <c r="B445"/>
  <c r="I444"/>
  <c r="F444"/>
  <c r="D444"/>
  <c r="C444"/>
  <c r="B444"/>
  <c r="I443"/>
  <c r="F443"/>
  <c r="D443"/>
  <c r="C443"/>
  <c r="B443"/>
  <c r="I442"/>
  <c r="F442"/>
  <c r="D442"/>
  <c r="C442"/>
  <c r="B442"/>
  <c r="A442"/>
  <c r="A422"/>
  <c r="A423" s="1"/>
  <c r="A424" s="1"/>
  <c r="A425" s="1"/>
  <c r="A426" s="1"/>
  <c r="A427" s="1"/>
  <c r="A428" s="1"/>
  <c r="A429" s="1"/>
  <c r="A430" s="1"/>
  <c r="A431" s="1"/>
  <c r="A432" s="1"/>
  <c r="A433" s="1"/>
  <c r="A434" s="1"/>
  <c r="A435" s="1"/>
  <c r="A436" s="1"/>
  <c r="A437" s="1"/>
  <c r="A438" s="1"/>
  <c r="A439" s="1"/>
  <c r="I417"/>
  <c r="F417"/>
  <c r="D417"/>
  <c r="C417"/>
  <c r="B417"/>
  <c r="I416"/>
  <c r="F416"/>
  <c r="D416"/>
  <c r="C416"/>
  <c r="B416"/>
  <c r="I415"/>
  <c r="F415"/>
  <c r="D415"/>
  <c r="C415"/>
  <c r="B415"/>
  <c r="I414"/>
  <c r="F414"/>
  <c r="D414"/>
  <c r="C414"/>
  <c r="B414"/>
  <c r="I413"/>
  <c r="F413"/>
  <c r="D413"/>
  <c r="C413"/>
  <c r="B413"/>
  <c r="I412"/>
  <c r="F412"/>
  <c r="D412"/>
  <c r="C412"/>
  <c r="B412"/>
  <c r="I411"/>
  <c r="F411"/>
  <c r="D411"/>
  <c r="C411"/>
  <c r="B411"/>
  <c r="I410"/>
  <c r="F410"/>
  <c r="D410"/>
  <c r="C410"/>
  <c r="B410"/>
  <c r="I409"/>
  <c r="F409"/>
  <c r="D409"/>
  <c r="C409"/>
  <c r="B409"/>
  <c r="I408"/>
  <c r="F408"/>
  <c r="D408"/>
  <c r="C408"/>
  <c r="B408"/>
  <c r="I407"/>
  <c r="F407"/>
  <c r="D407"/>
  <c r="C407"/>
  <c r="B407"/>
  <c r="I406"/>
  <c r="F406"/>
  <c r="D406"/>
  <c r="C406"/>
  <c r="B406"/>
  <c r="I405"/>
  <c r="F405"/>
  <c r="D405"/>
  <c r="C405"/>
  <c r="B405"/>
  <c r="I404"/>
  <c r="F404"/>
  <c r="D404"/>
  <c r="C404"/>
  <c r="B404"/>
  <c r="I403"/>
  <c r="F403"/>
  <c r="D403"/>
  <c r="C403"/>
  <c r="B403"/>
  <c r="I402"/>
  <c r="F402"/>
  <c r="D402"/>
  <c r="C402"/>
  <c r="B402"/>
  <c r="I401"/>
  <c r="F401"/>
  <c r="D401"/>
  <c r="C401"/>
  <c r="B401"/>
  <c r="I400"/>
  <c r="F400"/>
  <c r="D400"/>
  <c r="C400"/>
  <c r="B400"/>
  <c r="I399"/>
  <c r="F399"/>
  <c r="D399"/>
  <c r="C399"/>
  <c r="B399"/>
  <c r="I398"/>
  <c r="F398"/>
  <c r="D398"/>
  <c r="C398"/>
  <c r="B398"/>
  <c r="I397"/>
  <c r="F397"/>
  <c r="D397"/>
  <c r="C397"/>
  <c r="B397"/>
  <c r="I396"/>
  <c r="F396"/>
  <c r="D396"/>
  <c r="C396"/>
  <c r="B396"/>
  <c r="I395"/>
  <c r="F395"/>
  <c r="D395"/>
  <c r="C395"/>
  <c r="B395"/>
  <c r="I394"/>
  <c r="F394"/>
  <c r="D394"/>
  <c r="C394"/>
  <c r="B394"/>
  <c r="I393"/>
  <c r="F393"/>
  <c r="D393"/>
  <c r="C393"/>
  <c r="B393"/>
  <c r="I392"/>
  <c r="F392"/>
  <c r="D392"/>
  <c r="C392"/>
  <c r="B392"/>
  <c r="I391"/>
  <c r="F391"/>
  <c r="D391"/>
  <c r="C391"/>
  <c r="B391"/>
  <c r="I390"/>
  <c r="F390"/>
  <c r="D390"/>
  <c r="C390"/>
  <c r="B390"/>
  <c r="I389"/>
  <c r="F389"/>
  <c r="D389"/>
  <c r="C389"/>
  <c r="B389"/>
  <c r="I388"/>
  <c r="F388"/>
  <c r="D388"/>
  <c r="C388"/>
  <c r="B388"/>
  <c r="I387"/>
  <c r="F387"/>
  <c r="D387"/>
  <c r="C387"/>
  <c r="B387"/>
  <c r="I386"/>
  <c r="F386"/>
  <c r="D386"/>
  <c r="C386"/>
  <c r="B386"/>
  <c r="I385"/>
  <c r="F385"/>
  <c r="D385"/>
  <c r="C385"/>
  <c r="B385"/>
  <c r="I384"/>
  <c r="F384"/>
  <c r="D384"/>
  <c r="C384"/>
  <c r="B384"/>
  <c r="I383"/>
  <c r="F383"/>
  <c r="D383"/>
  <c r="C383"/>
  <c r="B383"/>
  <c r="I382"/>
  <c r="F382"/>
  <c r="D382"/>
  <c r="C382"/>
  <c r="B382"/>
  <c r="I381"/>
  <c r="F381"/>
  <c r="D381"/>
  <c r="C381"/>
  <c r="B381"/>
  <c r="I380"/>
  <c r="F380"/>
  <c r="D380"/>
  <c r="C380"/>
  <c r="B380"/>
  <c r="I379"/>
  <c r="F379"/>
  <c r="D379"/>
  <c r="C379"/>
  <c r="B379"/>
  <c r="I378"/>
  <c r="F378"/>
  <c r="D378"/>
  <c r="C378"/>
  <c r="B378"/>
  <c r="I377"/>
  <c r="F377"/>
  <c r="D377"/>
  <c r="C377"/>
  <c r="B377"/>
  <c r="I376"/>
  <c r="F376"/>
  <c r="D376"/>
  <c r="C376"/>
  <c r="B376"/>
  <c r="I375"/>
  <c r="F375"/>
  <c r="D375"/>
  <c r="C375"/>
  <c r="B375"/>
  <c r="I374"/>
  <c r="F374"/>
  <c r="D374"/>
  <c r="C374"/>
  <c r="B374"/>
  <c r="I373"/>
  <c r="F373"/>
  <c r="D373"/>
  <c r="C373"/>
  <c r="B373"/>
  <c r="I372"/>
  <c r="F372"/>
  <c r="D372"/>
  <c r="C372"/>
  <c r="B372"/>
  <c r="I371"/>
  <c r="F371"/>
  <c r="D371"/>
  <c r="C371"/>
  <c r="B371"/>
  <c r="I370"/>
  <c r="F370"/>
  <c r="D370"/>
  <c r="C370"/>
  <c r="B370"/>
  <c r="I369"/>
  <c r="F369"/>
  <c r="D369"/>
  <c r="C369"/>
  <c r="B369"/>
  <c r="I368"/>
  <c r="F368"/>
  <c r="D368"/>
  <c r="C368"/>
  <c r="B368"/>
  <c r="I367"/>
  <c r="F367"/>
  <c r="D367"/>
  <c r="C367"/>
  <c r="B367"/>
  <c r="I366"/>
  <c r="F366"/>
  <c r="D366"/>
  <c r="C366"/>
  <c r="B366"/>
  <c r="I365"/>
  <c r="F365"/>
  <c r="D365"/>
  <c r="C365"/>
  <c r="B365"/>
  <c r="I364"/>
  <c r="F364"/>
  <c r="D364"/>
  <c r="C364"/>
  <c r="B364"/>
  <c r="I363"/>
  <c r="F363"/>
  <c r="D363"/>
  <c r="C363"/>
  <c r="B363"/>
  <c r="I362"/>
  <c r="F362"/>
  <c r="D362"/>
  <c r="C362"/>
  <c r="B362"/>
  <c r="I361"/>
  <c r="F361"/>
  <c r="D361"/>
  <c r="C361"/>
  <c r="B361"/>
  <c r="I360"/>
  <c r="F360"/>
  <c r="D360"/>
  <c r="C360"/>
  <c r="B360"/>
  <c r="I359"/>
  <c r="F359"/>
  <c r="D359"/>
  <c r="C359"/>
  <c r="B359"/>
  <c r="I358"/>
  <c r="F358"/>
  <c r="D358"/>
  <c r="C358"/>
  <c r="B358"/>
  <c r="I357"/>
  <c r="F357"/>
  <c r="D357"/>
  <c r="C357"/>
  <c r="B357"/>
  <c r="I356"/>
  <c r="F356"/>
  <c r="D356"/>
  <c r="C356"/>
  <c r="B356"/>
  <c r="I355"/>
  <c r="F355"/>
  <c r="D355"/>
  <c r="C355"/>
  <c r="B355"/>
  <c r="I354"/>
  <c r="F354"/>
  <c r="D354"/>
  <c r="C354"/>
  <c r="B354"/>
  <c r="I353"/>
  <c r="F353"/>
  <c r="D353"/>
  <c r="C353"/>
  <c r="B353"/>
  <c r="I352"/>
  <c r="F352"/>
  <c r="D352"/>
  <c r="C352"/>
  <c r="B352"/>
  <c r="I351"/>
  <c r="F351"/>
  <c r="D351"/>
  <c r="C351"/>
  <c r="B351"/>
  <c r="I350"/>
  <c r="F350"/>
  <c r="D350"/>
  <c r="C350"/>
  <c r="B350"/>
  <c r="I349"/>
  <c r="F349"/>
  <c r="D349"/>
  <c r="C349"/>
  <c r="B349"/>
  <c r="I348"/>
  <c r="F348"/>
  <c r="D348"/>
  <c r="C348"/>
  <c r="B348"/>
  <c r="I347"/>
  <c r="F347"/>
  <c r="D347"/>
  <c r="C347"/>
  <c r="B347"/>
  <c r="I346"/>
  <c r="F346"/>
  <c r="D346"/>
  <c r="C346"/>
  <c r="B346"/>
  <c r="I345"/>
  <c r="F345"/>
  <c r="D345"/>
  <c r="C345"/>
  <c r="B345"/>
  <c r="I344"/>
  <c r="F344"/>
  <c r="D344"/>
  <c r="C344"/>
  <c r="B344"/>
  <c r="I343"/>
  <c r="F343"/>
  <c r="D343"/>
  <c r="C343"/>
  <c r="B343"/>
  <c r="I342"/>
  <c r="F342"/>
  <c r="D342"/>
  <c r="C342"/>
  <c r="B342"/>
  <c r="I341"/>
  <c r="F341"/>
  <c r="D341"/>
  <c r="C341"/>
  <c r="B341"/>
  <c r="I340"/>
  <c r="F340"/>
  <c r="D340"/>
  <c r="C340"/>
  <c r="B340"/>
  <c r="I339"/>
  <c r="F339"/>
  <c r="D339"/>
  <c r="C339"/>
  <c r="B339"/>
  <c r="I338"/>
  <c r="F338"/>
  <c r="D338"/>
  <c r="C338"/>
  <c r="B338"/>
  <c r="I337"/>
  <c r="F337"/>
  <c r="D337"/>
  <c r="C337"/>
  <c r="B337"/>
  <c r="I336"/>
  <c r="F336"/>
  <c r="D336"/>
  <c r="C336"/>
  <c r="B336"/>
  <c r="I335"/>
  <c r="F335"/>
  <c r="D335"/>
  <c r="C335"/>
  <c r="B335"/>
  <c r="I334"/>
  <c r="F334"/>
  <c r="D334"/>
  <c r="C334"/>
  <c r="B334"/>
  <c r="I333"/>
  <c r="F333"/>
  <c r="D333"/>
  <c r="C333"/>
  <c r="B333"/>
  <c r="I332"/>
  <c r="F332"/>
  <c r="D332"/>
  <c r="C332"/>
  <c r="B332"/>
  <c r="A332"/>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30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I296"/>
  <c r="F296"/>
  <c r="D296"/>
  <c r="C296"/>
  <c r="B296"/>
  <c r="I295"/>
  <c r="F295"/>
  <c r="D295"/>
  <c r="C295"/>
  <c r="B295"/>
  <c r="I294"/>
  <c r="F294"/>
  <c r="D294"/>
  <c r="C294"/>
  <c r="B294"/>
  <c r="I293"/>
  <c r="F293"/>
  <c r="D293"/>
  <c r="C293"/>
  <c r="B293"/>
  <c r="I292"/>
  <c r="F292"/>
  <c r="D292"/>
  <c r="C292"/>
  <c r="B292"/>
  <c r="I291"/>
  <c r="F291"/>
  <c r="D291"/>
  <c r="C291"/>
  <c r="B291"/>
  <c r="I290"/>
  <c r="F290"/>
  <c r="D290"/>
  <c r="C290"/>
  <c r="B290"/>
  <c r="I289"/>
  <c r="F289"/>
  <c r="D289"/>
  <c r="C289"/>
  <c r="B289"/>
  <c r="I288"/>
  <c r="F288"/>
  <c r="D288"/>
  <c r="C288"/>
  <c r="B288"/>
  <c r="I287"/>
  <c r="F287"/>
  <c r="D287"/>
  <c r="C287"/>
  <c r="B287"/>
  <c r="I286"/>
  <c r="F286"/>
  <c r="D286"/>
  <c r="C286"/>
  <c r="B286"/>
  <c r="I285"/>
  <c r="F285"/>
  <c r="D285"/>
  <c r="C285"/>
  <c r="B285"/>
  <c r="I284"/>
  <c r="F284"/>
  <c r="D284"/>
  <c r="C284"/>
  <c r="B284"/>
  <c r="I283"/>
  <c r="F283"/>
  <c r="D283"/>
  <c r="C283"/>
  <c r="B283"/>
  <c r="I282"/>
  <c r="F282"/>
  <c r="D282"/>
  <c r="C282"/>
  <c r="B282"/>
  <c r="I281"/>
  <c r="F281"/>
  <c r="D281"/>
  <c r="C281"/>
  <c r="B281"/>
  <c r="I280"/>
  <c r="F280"/>
  <c r="D280"/>
  <c r="C280"/>
  <c r="B280"/>
  <c r="I279"/>
  <c r="F279"/>
  <c r="D279"/>
  <c r="C279"/>
  <c r="B279"/>
  <c r="I278"/>
  <c r="F278"/>
  <c r="D278"/>
  <c r="C278"/>
  <c r="B278"/>
  <c r="I277"/>
  <c r="F277"/>
  <c r="D277"/>
  <c r="C277"/>
  <c r="B277"/>
  <c r="I276"/>
  <c r="F276"/>
  <c r="D276"/>
  <c r="C276"/>
  <c r="B276"/>
  <c r="I275"/>
  <c r="F275"/>
  <c r="D275"/>
  <c r="C275"/>
  <c r="B275"/>
  <c r="I274"/>
  <c r="F274"/>
  <c r="D274"/>
  <c r="C274"/>
  <c r="B274"/>
  <c r="I273"/>
  <c r="F273"/>
  <c r="D273"/>
  <c r="C273"/>
  <c r="B273"/>
  <c r="I272"/>
  <c r="F272"/>
  <c r="D272"/>
  <c r="C272"/>
  <c r="B272"/>
  <c r="I271"/>
  <c r="F271"/>
  <c r="D271"/>
  <c r="C271"/>
  <c r="B271"/>
  <c r="I270"/>
  <c r="F270"/>
  <c r="D270"/>
  <c r="C270"/>
  <c r="B270"/>
  <c r="I269"/>
  <c r="F269"/>
  <c r="D269"/>
  <c r="C269"/>
  <c r="B269"/>
  <c r="I268"/>
  <c r="F268"/>
  <c r="D268"/>
  <c r="C268"/>
  <c r="B268"/>
  <c r="I267"/>
  <c r="F267"/>
  <c r="D267"/>
  <c r="C267"/>
  <c r="B267"/>
  <c r="I266"/>
  <c r="F266"/>
  <c r="D266"/>
  <c r="C266"/>
  <c r="B266"/>
  <c r="I265"/>
  <c r="F265"/>
  <c r="D265"/>
  <c r="C265"/>
  <c r="B265"/>
  <c r="I264"/>
  <c r="F264"/>
  <c r="D264"/>
  <c r="C264"/>
  <c r="B264"/>
  <c r="I263"/>
  <c r="F263"/>
  <c r="D263"/>
  <c r="C263"/>
  <c r="B263"/>
  <c r="I262"/>
  <c r="F262"/>
  <c r="D262"/>
  <c r="C262"/>
  <c r="B262"/>
  <c r="I261"/>
  <c r="F261"/>
  <c r="D261"/>
  <c r="C261"/>
  <c r="B261"/>
  <c r="I260"/>
  <c r="F260"/>
  <c r="D260"/>
  <c r="C260"/>
  <c r="B260"/>
  <c r="I259"/>
  <c r="F259"/>
  <c r="D259"/>
  <c r="C259"/>
  <c r="B259"/>
  <c r="I258"/>
  <c r="F258"/>
  <c r="D258"/>
  <c r="C258"/>
  <c r="B258"/>
  <c r="I257"/>
  <c r="F257"/>
  <c r="D257"/>
  <c r="C257"/>
  <c r="B257"/>
  <c r="I256"/>
  <c r="F256"/>
  <c r="D256"/>
  <c r="C256"/>
  <c r="B256"/>
  <c r="I255"/>
  <c r="F255"/>
  <c r="D255"/>
  <c r="C255"/>
  <c r="B255"/>
  <c r="I254"/>
  <c r="F254"/>
  <c r="D254"/>
  <c r="C254"/>
  <c r="B254"/>
  <c r="I253"/>
  <c r="F253"/>
  <c r="D253"/>
  <c r="C253"/>
  <c r="B253"/>
  <c r="I252"/>
  <c r="F252"/>
  <c r="D252"/>
  <c r="C252"/>
  <c r="B252"/>
  <c r="I251"/>
  <c r="F251"/>
  <c r="D251"/>
  <c r="C251"/>
  <c r="B251"/>
  <c r="I250"/>
  <c r="F250"/>
  <c r="D250"/>
  <c r="C250"/>
  <c r="B250"/>
  <c r="I249"/>
  <c r="F249"/>
  <c r="D249"/>
  <c r="C249"/>
  <c r="B249"/>
  <c r="I248"/>
  <c r="F248"/>
  <c r="D248"/>
  <c r="C248"/>
  <c r="B248"/>
  <c r="I247"/>
  <c r="F247"/>
  <c r="D247"/>
  <c r="C247"/>
  <c r="B247"/>
  <c r="I246"/>
  <c r="F246"/>
  <c r="D246"/>
  <c r="C246"/>
  <c r="B246"/>
  <c r="I245"/>
  <c r="F245"/>
  <c r="D245"/>
  <c r="C245"/>
  <c r="B245"/>
  <c r="I244"/>
  <c r="F244"/>
  <c r="D244"/>
  <c r="C244"/>
  <c r="B244"/>
  <c r="I243"/>
  <c r="F243"/>
  <c r="D243"/>
  <c r="C243"/>
  <c r="B243"/>
  <c r="I242"/>
  <c r="F242"/>
  <c r="D242"/>
  <c r="C242"/>
  <c r="B242"/>
  <c r="I241"/>
  <c r="F241"/>
  <c r="D241"/>
  <c r="C241"/>
  <c r="B241"/>
  <c r="I240"/>
  <c r="F240"/>
  <c r="D240"/>
  <c r="C240"/>
  <c r="B240"/>
  <c r="I239"/>
  <c r="F239"/>
  <c r="D239"/>
  <c r="C239"/>
  <c r="B239"/>
  <c r="I238"/>
  <c r="F238"/>
  <c r="D238"/>
  <c r="C238"/>
  <c r="B238"/>
  <c r="I237"/>
  <c r="F237"/>
  <c r="D237"/>
  <c r="C237"/>
  <c r="B237"/>
  <c r="I236"/>
  <c r="F236"/>
  <c r="D236"/>
  <c r="C236"/>
  <c r="B236"/>
  <c r="I235"/>
  <c r="F235"/>
  <c r="D235"/>
  <c r="C235"/>
  <c r="B235"/>
  <c r="I234"/>
  <c r="F234"/>
  <c r="D234"/>
  <c r="C234"/>
  <c r="B234"/>
  <c r="I233"/>
  <c r="F233"/>
  <c r="D233"/>
  <c r="C233"/>
  <c r="B233"/>
  <c r="I232"/>
  <c r="F232"/>
  <c r="D232"/>
  <c r="C232"/>
  <c r="B232"/>
  <c r="I231"/>
  <c r="F231"/>
  <c r="D231"/>
  <c r="C231"/>
  <c r="B231"/>
  <c r="I230"/>
  <c r="F230"/>
  <c r="D230"/>
  <c r="C230"/>
  <c r="B230"/>
  <c r="I229"/>
  <c r="F229"/>
  <c r="D229"/>
  <c r="C229"/>
  <c r="B229"/>
  <c r="I228"/>
  <c r="F228"/>
  <c r="D228"/>
  <c r="C228"/>
  <c r="B228"/>
  <c r="I227"/>
  <c r="F227"/>
  <c r="D227"/>
  <c r="C227"/>
  <c r="B227"/>
  <c r="I226"/>
  <c r="F226"/>
  <c r="D226"/>
  <c r="C226"/>
  <c r="B226"/>
  <c r="I225"/>
  <c r="F225"/>
  <c r="D225"/>
  <c r="C225"/>
  <c r="B225"/>
  <c r="I224"/>
  <c r="F224"/>
  <c r="D224"/>
  <c r="C224"/>
  <c r="B224"/>
  <c r="I223"/>
  <c r="F223"/>
  <c r="D223"/>
  <c r="C223"/>
  <c r="B223"/>
  <c r="I222"/>
  <c r="F222"/>
  <c r="D222"/>
  <c r="C222"/>
  <c r="B222"/>
  <c r="I221"/>
  <c r="F221"/>
  <c r="D221"/>
  <c r="C221"/>
  <c r="B221"/>
  <c r="I220"/>
  <c r="F220"/>
  <c r="D220"/>
  <c r="C220"/>
  <c r="B220"/>
  <c r="I219"/>
  <c r="F219"/>
  <c r="D219"/>
  <c r="C219"/>
  <c r="B219"/>
  <c r="I218"/>
  <c r="F218"/>
  <c r="D218"/>
  <c r="C218"/>
  <c r="B218"/>
  <c r="I217"/>
  <c r="F217"/>
  <c r="D217"/>
  <c r="C217"/>
  <c r="B217"/>
  <c r="I216"/>
  <c r="F216"/>
  <c r="D216"/>
  <c r="C216"/>
  <c r="B216"/>
  <c r="I215"/>
  <c r="F215"/>
  <c r="D215"/>
  <c r="C215"/>
  <c r="B215"/>
  <c r="I214"/>
  <c r="F214"/>
  <c r="D214"/>
  <c r="C214"/>
  <c r="B214"/>
  <c r="I213"/>
  <c r="F213"/>
  <c r="D213"/>
  <c r="C213"/>
  <c r="B213"/>
  <c r="I212"/>
  <c r="F212"/>
  <c r="D212"/>
  <c r="C212"/>
  <c r="B212"/>
  <c r="I211"/>
  <c r="F211"/>
  <c r="D211"/>
  <c r="A211"/>
  <c r="C211"/>
  <c r="B211"/>
  <c r="A189"/>
  <c r="A99"/>
  <c r="A88"/>
  <c r="A87"/>
  <c r="A86"/>
  <c r="A85"/>
  <c r="A84"/>
  <c r="A83"/>
  <c r="A82"/>
  <c r="A81"/>
  <c r="A80"/>
  <c r="A3"/>
  <c r="I89"/>
  <c r="G89"/>
  <c r="I184"/>
  <c r="H184"/>
  <c r="F184"/>
  <c r="D184"/>
  <c r="C184"/>
  <c r="I183"/>
  <c r="H183"/>
  <c r="F183"/>
  <c r="D183"/>
  <c r="C183"/>
  <c r="I182"/>
  <c r="H182"/>
  <c r="F182"/>
  <c r="D182"/>
  <c r="C182"/>
  <c r="I181"/>
  <c r="H181"/>
  <c r="F181"/>
  <c r="D181"/>
  <c r="C181"/>
  <c r="I180"/>
  <c r="H180"/>
  <c r="F180"/>
  <c r="D180"/>
  <c r="C180"/>
  <c r="I179"/>
  <c r="H179"/>
  <c r="F179"/>
  <c r="D179"/>
  <c r="C179"/>
  <c r="I178"/>
  <c r="H178"/>
  <c r="F178"/>
  <c r="D178"/>
  <c r="C178"/>
  <c r="I177"/>
  <c r="H177"/>
  <c r="F177"/>
  <c r="D177"/>
  <c r="C177"/>
  <c r="I176"/>
  <c r="H176"/>
  <c r="F176"/>
  <c r="D176"/>
  <c r="C176"/>
  <c r="I99"/>
  <c r="F99"/>
  <c r="D99"/>
  <c r="C99"/>
  <c r="H99"/>
  <c r="B184"/>
  <c r="B183"/>
  <c r="B182"/>
  <c r="B181"/>
  <c r="B180"/>
  <c r="B179"/>
  <c r="B178"/>
  <c r="B177"/>
  <c r="B176"/>
  <c r="B99"/>
  <c r="A190" l="1"/>
  <c r="F189"/>
  <c r="C5" i="37" s="1"/>
  <c r="C189" i="1"/>
  <c r="B5" i="37" s="1"/>
  <c r="I189" i="1"/>
  <c r="D189"/>
  <c r="B189"/>
  <c r="A5" i="37" s="1"/>
  <c r="A443" i="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F439"/>
  <c r="U77" i="37" s="1"/>
  <c r="D188" i="1"/>
  <c r="I188"/>
  <c r="B188"/>
  <c r="A4" i="37" s="1"/>
  <c r="A212" i="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I426"/>
  <c r="I427"/>
  <c r="I430"/>
  <c r="I433"/>
  <c r="I435"/>
  <c r="I437"/>
  <c r="I439"/>
  <c r="C421"/>
  <c r="B59" i="37" s="1"/>
  <c r="T59" s="1"/>
  <c r="F421" i="1"/>
  <c r="C59" i="37" s="1"/>
  <c r="U59" s="1"/>
  <c r="B422" i="1"/>
  <c r="A60" i="37" s="1"/>
  <c r="D422" i="1"/>
  <c r="I422"/>
  <c r="C423"/>
  <c r="B61" i="37" s="1"/>
  <c r="T61" s="1"/>
  <c r="F423" i="1"/>
  <c r="C61" i="37" s="1"/>
  <c r="U61" s="1"/>
  <c r="B424" i="1"/>
  <c r="A62" i="37" s="1"/>
  <c r="D424" i="1"/>
  <c r="B425"/>
  <c r="A63" i="37" s="1"/>
  <c r="D425" i="1"/>
  <c r="B426"/>
  <c r="A64" i="37" s="1"/>
  <c r="D426" i="1"/>
  <c r="B427"/>
  <c r="A65" i="37" s="1"/>
  <c r="D427" i="1"/>
  <c r="B428"/>
  <c r="A66" i="37" s="1"/>
  <c r="D428" i="1"/>
  <c r="B429"/>
  <c r="A67" i="37" s="1"/>
  <c r="D429" i="1"/>
  <c r="B430"/>
  <c r="A68" i="37" s="1"/>
  <c r="D430" i="1"/>
  <c r="B431"/>
  <c r="A69" i="37" s="1"/>
  <c r="D431" i="1"/>
  <c r="B432"/>
  <c r="A70" i="37" s="1"/>
  <c r="D432" i="1"/>
  <c r="B433"/>
  <c r="A71" i="37" s="1"/>
  <c r="D433" i="1"/>
  <c r="B434"/>
  <c r="A72" i="37" s="1"/>
  <c r="D434" i="1"/>
  <c r="B435"/>
  <c r="A73" i="37" s="1"/>
  <c r="D435" i="1"/>
  <c r="B436"/>
  <c r="S74" i="37" s="1"/>
  <c r="D436" i="1"/>
  <c r="B437"/>
  <c r="S75" i="37" s="1"/>
  <c r="D437" i="1"/>
  <c r="B438"/>
  <c r="S76" i="37" s="1"/>
  <c r="D438" i="1"/>
  <c r="B439"/>
  <c r="S77" i="37" s="1"/>
  <c r="D439" i="1"/>
  <c r="I536"/>
  <c r="C531"/>
  <c r="B78" i="37" s="1"/>
  <c r="T78" s="1"/>
  <c r="F531" i="1"/>
  <c r="C78" i="37" s="1"/>
  <c r="U78" s="1"/>
  <c r="B532" i="1"/>
  <c r="D532"/>
  <c r="I532"/>
  <c r="C533"/>
  <c r="F533"/>
  <c r="C80" i="37" s="1"/>
  <c r="U80" s="1"/>
  <c r="B534" i="1"/>
  <c r="D534"/>
  <c r="B535"/>
  <c r="D535"/>
  <c r="B536"/>
  <c r="D536"/>
  <c r="C188"/>
  <c r="B4" i="37" s="1"/>
  <c r="T4" s="1"/>
  <c r="F188" i="1"/>
  <c r="C4" i="37" s="1"/>
  <c r="U4" s="1"/>
  <c r="U5"/>
  <c r="I312" i="1"/>
  <c r="I315"/>
  <c r="I319"/>
  <c r="B300"/>
  <c r="A28" i="37" s="1"/>
  <c r="D300" i="1"/>
  <c r="I300"/>
  <c r="C301"/>
  <c r="B29" i="37" s="1"/>
  <c r="T29" s="1"/>
  <c r="F301" i="1"/>
  <c r="C29" i="37" s="1"/>
  <c r="U29" s="1"/>
  <c r="B302" i="1"/>
  <c r="A30" i="37" s="1"/>
  <c r="D302" i="1"/>
  <c r="I302"/>
  <c r="C303"/>
  <c r="B31" i="37" s="1"/>
  <c r="T31" s="1"/>
  <c r="F303" i="1"/>
  <c r="C31" i="37" s="1"/>
  <c r="U31" s="1"/>
  <c r="B304" i="1"/>
  <c r="A32" i="37" s="1"/>
  <c r="D304" i="1"/>
  <c r="I304"/>
  <c r="C305"/>
  <c r="B33" i="37" s="1"/>
  <c r="T33" s="1"/>
  <c r="F305" i="1"/>
  <c r="C33" i="37" s="1"/>
  <c r="U33" s="1"/>
  <c r="B306" i="1"/>
  <c r="A34" i="37" s="1"/>
  <c r="D306" i="1"/>
  <c r="I306"/>
  <c r="C307"/>
  <c r="B35" i="37" s="1"/>
  <c r="T35" s="1"/>
  <c r="F307" i="1"/>
  <c r="C35" i="37" s="1"/>
  <c r="U35" s="1"/>
  <c r="B308" i="1"/>
  <c r="A36" i="37" s="1"/>
  <c r="D308" i="1"/>
  <c r="I308"/>
  <c r="C309"/>
  <c r="B37" i="37" s="1"/>
  <c r="F309" i="1"/>
  <c r="C37" i="37" s="1"/>
  <c r="B310" i="1"/>
  <c r="A38" i="37" s="1"/>
  <c r="D310" i="1"/>
  <c r="I310"/>
  <c r="C311"/>
  <c r="B39" i="37" s="1"/>
  <c r="F311" i="1"/>
  <c r="C39" i="37" s="1"/>
  <c r="C312" i="1"/>
  <c r="B40" i="37" s="1"/>
  <c r="F312" i="1"/>
  <c r="C40" i="37" s="1"/>
  <c r="C313" i="1"/>
  <c r="B41" i="37" s="1"/>
  <c r="F313" i="1"/>
  <c r="C41" i="37" s="1"/>
  <c r="C314" i="1"/>
  <c r="B42" i="37" s="1"/>
  <c r="F314" i="1"/>
  <c r="C42" i="37" s="1"/>
  <c r="C315" i="1"/>
  <c r="B43" i="37" s="1"/>
  <c r="F315" i="1"/>
  <c r="C43" i="37" s="1"/>
  <c r="C316" i="1"/>
  <c r="B44" i="37" s="1"/>
  <c r="F316" i="1"/>
  <c r="C44" i="37" s="1"/>
  <c r="C317" i="1"/>
  <c r="B45" i="37" s="1"/>
  <c r="F317" i="1"/>
  <c r="C45" i="37" s="1"/>
  <c r="C318" i="1"/>
  <c r="B46" i="37" s="1"/>
  <c r="T46" s="1"/>
  <c r="F318" i="1"/>
  <c r="C46" i="37" s="1"/>
  <c r="U46" s="1"/>
  <c r="C319" i="1"/>
  <c r="B47" i="37" s="1"/>
  <c r="T47" s="1"/>
  <c r="F319" i="1"/>
  <c r="C47" i="37" s="1"/>
  <c r="U47" s="1"/>
  <c r="C320" i="1"/>
  <c r="B48" i="37" s="1"/>
  <c r="T48" s="1"/>
  <c r="F320" i="1"/>
  <c r="C48" i="37" s="1"/>
  <c r="U48" s="1"/>
  <c r="C321" i="1"/>
  <c r="B49" i="37" s="1"/>
  <c r="T49" s="1"/>
  <c r="F321" i="1"/>
  <c r="C49" i="37" s="1"/>
  <c r="U49" s="1"/>
  <c r="C322" i="1"/>
  <c r="T50" i="37" s="1"/>
  <c r="F322" i="1"/>
  <c r="U50" i="37" s="1"/>
  <c r="C323" i="1"/>
  <c r="T51" i="37" s="1"/>
  <c r="F323" i="1"/>
  <c r="U51" i="37" s="1"/>
  <c r="C324" i="1"/>
  <c r="T52" i="37" s="1"/>
  <c r="F324" i="1"/>
  <c r="U52" i="37" s="1"/>
  <c r="C325" i="1"/>
  <c r="T53" i="37" s="1"/>
  <c r="F325" i="1"/>
  <c r="U53" i="37" s="1"/>
  <c r="C326" i="1"/>
  <c r="T54" i="37" s="1"/>
  <c r="F326" i="1"/>
  <c r="U54" i="37" s="1"/>
  <c r="C327" i="1"/>
  <c r="T55" i="37" s="1"/>
  <c r="F327" i="1"/>
  <c r="U55" i="37" s="1"/>
  <c r="C328" i="1"/>
  <c r="T56" i="37" s="1"/>
  <c r="F328" i="1"/>
  <c r="U56" i="37" s="1"/>
  <c r="C329" i="1"/>
  <c r="T57" i="37" s="1"/>
  <c r="I424" i="1"/>
  <c r="I425"/>
  <c r="I428"/>
  <c r="I429"/>
  <c r="I431"/>
  <c r="I432"/>
  <c r="I434"/>
  <c r="I436"/>
  <c r="I438"/>
  <c r="B421"/>
  <c r="A59" i="37" s="1"/>
  <c r="D421" i="1"/>
  <c r="I421"/>
  <c r="C422"/>
  <c r="B60" i="37" s="1"/>
  <c r="T60" s="1"/>
  <c r="F422" i="1"/>
  <c r="C60" i="37" s="1"/>
  <c r="U60" s="1"/>
  <c r="B423" i="1"/>
  <c r="A61" i="37" s="1"/>
  <c r="D423" i="1"/>
  <c r="I423"/>
  <c r="C424"/>
  <c r="B62" i="37" s="1"/>
  <c r="T62" s="1"/>
  <c r="F424" i="1"/>
  <c r="C62" i="37" s="1"/>
  <c r="U62" s="1"/>
  <c r="C425" i="1"/>
  <c r="B63" i="37" s="1"/>
  <c r="T63" s="1"/>
  <c r="F425" i="1"/>
  <c r="C63" i="37" s="1"/>
  <c r="U63" s="1"/>
  <c r="C426" i="1"/>
  <c r="B64" i="37" s="1"/>
  <c r="T64" s="1"/>
  <c r="F426" i="1"/>
  <c r="C64" i="37" s="1"/>
  <c r="U64" s="1"/>
  <c r="C427" i="1"/>
  <c r="B65" i="37" s="1"/>
  <c r="T65" s="1"/>
  <c r="F427" i="1"/>
  <c r="C65" i="37" s="1"/>
  <c r="U65" s="1"/>
  <c r="C428" i="1"/>
  <c r="B66" i="37" s="1"/>
  <c r="T66" s="1"/>
  <c r="F428" i="1"/>
  <c r="C66" i="37" s="1"/>
  <c r="U66" s="1"/>
  <c r="C429" i="1"/>
  <c r="B67" i="37" s="1"/>
  <c r="T67" s="1"/>
  <c r="F429" i="1"/>
  <c r="C67" i="37" s="1"/>
  <c r="U67" s="1"/>
  <c r="C430" i="1"/>
  <c r="B68" i="37" s="1"/>
  <c r="T68" s="1"/>
  <c r="F430" i="1"/>
  <c r="C68" i="37" s="1"/>
  <c r="U68" s="1"/>
  <c r="C431" i="1"/>
  <c r="B69" i="37" s="1"/>
  <c r="T69" s="1"/>
  <c r="F431" i="1"/>
  <c r="C69" i="37" s="1"/>
  <c r="U69" s="1"/>
  <c r="C432" i="1"/>
  <c r="B70" i="37" s="1"/>
  <c r="T70" s="1"/>
  <c r="F432" i="1"/>
  <c r="C70" i="37" s="1"/>
  <c r="U70" s="1"/>
  <c r="C433" i="1"/>
  <c r="B71" i="37" s="1"/>
  <c r="T71" s="1"/>
  <c r="F433" i="1"/>
  <c r="C71" i="37" s="1"/>
  <c r="U71" s="1"/>
  <c r="C434" i="1"/>
  <c r="B72" i="37" s="1"/>
  <c r="T72" s="1"/>
  <c r="F434" i="1"/>
  <c r="C72" i="37" s="1"/>
  <c r="U72" s="1"/>
  <c r="C435" i="1"/>
  <c r="B73" i="37" s="1"/>
  <c r="T73" s="1"/>
  <c r="F435" i="1"/>
  <c r="C73" i="37" s="1"/>
  <c r="U73" s="1"/>
  <c r="C436" i="1"/>
  <c r="T74" i="37" s="1"/>
  <c r="F436" i="1"/>
  <c r="U74" i="37" s="1"/>
  <c r="C437" i="1"/>
  <c r="T75" i="37" s="1"/>
  <c r="F437" i="1"/>
  <c r="U75" i="37" s="1"/>
  <c r="C438" i="1"/>
  <c r="T76" i="37" s="1"/>
  <c r="F438" i="1"/>
  <c r="U76" i="37" s="1"/>
  <c r="C439" i="1"/>
  <c r="T77" i="37" s="1"/>
  <c r="I534" i="1"/>
  <c r="I535"/>
  <c r="B531"/>
  <c r="A78" i="37" s="1"/>
  <c r="D531" i="1"/>
  <c r="I531"/>
  <c r="C532"/>
  <c r="F532"/>
  <c r="C79" i="37" s="1"/>
  <c r="U79" s="1"/>
  <c r="B533" i="1"/>
  <c r="D533"/>
  <c r="I533"/>
  <c r="C534"/>
  <c r="F534"/>
  <c r="C81" i="37" s="1"/>
  <c r="U81" s="1"/>
  <c r="C535" i="1"/>
  <c r="F535"/>
  <c r="C82" i="37" s="1"/>
  <c r="U82" s="1"/>
  <c r="C536" i="1"/>
  <c r="B2" i="26"/>
  <c r="B31" s="1"/>
  <c r="C2" i="25"/>
  <c r="C2" i="24"/>
  <c r="C2" i="23"/>
  <c r="C2" i="21"/>
  <c r="C2" i="20"/>
  <c r="C2" i="19"/>
  <c r="C2" i="18"/>
  <c r="C2" i="17"/>
  <c r="C2" i="16"/>
  <c r="C2" i="15"/>
  <c r="C2" i="14"/>
  <c r="C2" i="13"/>
  <c r="B3" i="14"/>
  <c r="B29" s="1"/>
  <c r="B4" i="18"/>
  <c r="A5"/>
  <c r="B6" i="16"/>
  <c r="B8" i="17"/>
  <c r="A9"/>
  <c r="B10" i="16"/>
  <c r="B12" i="18"/>
  <c r="B39" s="1"/>
  <c r="A13"/>
  <c r="B14" i="16"/>
  <c r="B16" i="18"/>
  <c r="B43" s="1"/>
  <c r="B18" i="16"/>
  <c r="B45" s="1"/>
  <c r="B21" i="17"/>
  <c r="A5" i="20"/>
  <c r="B9"/>
  <c r="B14" i="19"/>
  <c r="A3" i="14"/>
  <c r="B3" i="20"/>
  <c r="A4" i="19"/>
  <c r="B5" i="21"/>
  <c r="B5" i="20"/>
  <c r="B5" i="19"/>
  <c r="A6" i="21"/>
  <c r="A6" i="20"/>
  <c r="A6" i="19"/>
  <c r="A7" i="21"/>
  <c r="A7" i="20"/>
  <c r="A7" i="19"/>
  <c r="A8" i="21"/>
  <c r="A8" i="20"/>
  <c r="A8" i="19"/>
  <c r="A9" i="21"/>
  <c r="A9" i="20"/>
  <c r="A9" i="19"/>
  <c r="A10" i="21"/>
  <c r="A10" i="20"/>
  <c r="A10" i="19"/>
  <c r="A11" i="21"/>
  <c r="A11" i="20"/>
  <c r="A11" i="19"/>
  <c r="A12" i="21"/>
  <c r="A12" i="20"/>
  <c r="A12" i="19"/>
  <c r="A13" i="21"/>
  <c r="A13" i="20"/>
  <c r="A13" i="19"/>
  <c r="A14" i="21"/>
  <c r="A14" i="20"/>
  <c r="A14" i="19"/>
  <c r="A15" i="21"/>
  <c r="A15" i="20"/>
  <c r="A15" i="19"/>
  <c r="A16" i="21"/>
  <c r="A16" i="20"/>
  <c r="A16" i="19"/>
  <c r="A17" i="21"/>
  <c r="A17" i="20"/>
  <c r="A17" i="19"/>
  <c r="B3" i="25"/>
  <c r="B19" s="1"/>
  <c r="B4" i="15" l="1"/>
  <c r="B4" i="13"/>
  <c r="B30" s="1"/>
  <c r="B4" i="14"/>
  <c r="A191" i="1"/>
  <c r="I190"/>
  <c r="D190"/>
  <c r="B190"/>
  <c r="A6" i="37" s="1"/>
  <c r="F190" i="1"/>
  <c r="C190"/>
  <c r="B6" i="37" s="1"/>
  <c r="A4" i="14"/>
  <c r="A4" i="15"/>
  <c r="A4" i="13"/>
  <c r="B8" i="23"/>
  <c r="B8" i="25"/>
  <c r="B24" s="1"/>
  <c r="B7" i="23"/>
  <c r="B7" i="25"/>
  <c r="B23" s="1"/>
  <c r="B6" i="23"/>
  <c r="B6" i="25"/>
  <c r="B22" s="1"/>
  <c r="S78" i="37"/>
  <c r="S61"/>
  <c r="S34"/>
  <c r="S30"/>
  <c r="A4" i="23"/>
  <c r="A4" i="25"/>
  <c r="S60" i="37"/>
  <c r="A5" i="23"/>
  <c r="A5" i="25"/>
  <c r="B4" i="23"/>
  <c r="B4" i="25"/>
  <c r="B20" s="1"/>
  <c r="S59" i="37"/>
  <c r="S32"/>
  <c r="S28"/>
  <c r="A8" i="23"/>
  <c r="O8" s="1"/>
  <c r="A8" i="25"/>
  <c r="A7" i="23"/>
  <c r="H7" s="1"/>
  <c r="A7" i="25"/>
  <c r="A6" i="23"/>
  <c r="O6" s="1"/>
  <c r="A6" i="25"/>
  <c r="B5" i="23"/>
  <c r="B21" s="1"/>
  <c r="B5" i="25"/>
  <c r="B21" s="1"/>
  <c r="S73" i="37"/>
  <c r="S72"/>
  <c r="S71"/>
  <c r="S70"/>
  <c r="S69"/>
  <c r="S68"/>
  <c r="S67"/>
  <c r="S66"/>
  <c r="S65"/>
  <c r="S64"/>
  <c r="S63"/>
  <c r="S62"/>
  <c r="B3" i="23"/>
  <c r="B19" s="1"/>
  <c r="A4" i="21"/>
  <c r="B4"/>
  <c r="B12" i="16"/>
  <c r="A9"/>
  <c r="B4"/>
  <c r="A176" i="1"/>
  <c r="A177" s="1"/>
  <c r="A178" s="1"/>
  <c r="A179" s="1"/>
  <c r="A180" s="1"/>
  <c r="A181" s="1"/>
  <c r="A182" s="1"/>
  <c r="A183" s="1"/>
  <c r="A184" s="1"/>
  <c r="S6" i="37"/>
  <c r="T6"/>
  <c r="T5"/>
  <c r="B30" i="15"/>
  <c r="N8" i="23"/>
  <c r="H8"/>
  <c r="I8"/>
  <c r="L7"/>
  <c r="M7"/>
  <c r="N7"/>
  <c r="F6"/>
  <c r="K6"/>
  <c r="P6"/>
  <c r="D5"/>
  <c r="H5"/>
  <c r="L5"/>
  <c r="P5"/>
  <c r="E5"/>
  <c r="I5"/>
  <c r="M5"/>
  <c r="O5"/>
  <c r="F5"/>
  <c r="J5"/>
  <c r="N5"/>
  <c r="G5"/>
  <c r="K5"/>
  <c r="S5" i="37"/>
  <c r="O4" i="23"/>
  <c r="F4"/>
  <c r="J4"/>
  <c r="N4"/>
  <c r="G4"/>
  <c r="K4"/>
  <c r="D4"/>
  <c r="H4"/>
  <c r="L4"/>
  <c r="P4"/>
  <c r="E4"/>
  <c r="I4"/>
  <c r="M4"/>
  <c r="B318" i="1"/>
  <c r="G9" i="16"/>
  <c r="K9"/>
  <c r="E9"/>
  <c r="I9"/>
  <c r="M9"/>
  <c r="Q9"/>
  <c r="F9"/>
  <c r="J9"/>
  <c r="N9"/>
  <c r="O9"/>
  <c r="H9"/>
  <c r="P9"/>
  <c r="D9"/>
  <c r="L9"/>
  <c r="R9"/>
  <c r="D4" i="13"/>
  <c r="H4"/>
  <c r="L4"/>
  <c r="P4"/>
  <c r="F4"/>
  <c r="N4"/>
  <c r="J4"/>
  <c r="R4"/>
  <c r="Q4"/>
  <c r="M4"/>
  <c r="I4"/>
  <c r="E4"/>
  <c r="O4"/>
  <c r="K4"/>
  <c r="G4"/>
  <c r="C9" i="16"/>
  <c r="C4" i="13"/>
  <c r="C4" i="23"/>
  <c r="C5"/>
  <c r="C6"/>
  <c r="C7"/>
  <c r="C8"/>
  <c r="Q17" i="21"/>
  <c r="O17"/>
  <c r="M17"/>
  <c r="K17"/>
  <c r="I17"/>
  <c r="G17"/>
  <c r="E17"/>
  <c r="C17"/>
  <c r="R17"/>
  <c r="P17"/>
  <c r="N17"/>
  <c r="L17"/>
  <c r="J17"/>
  <c r="H17"/>
  <c r="F17"/>
  <c r="D17"/>
  <c r="Q13"/>
  <c r="O13"/>
  <c r="M13"/>
  <c r="K13"/>
  <c r="I13"/>
  <c r="G13"/>
  <c r="E13"/>
  <c r="C13"/>
  <c r="R13"/>
  <c r="P13"/>
  <c r="N13"/>
  <c r="L13"/>
  <c r="J13"/>
  <c r="H13"/>
  <c r="F13"/>
  <c r="D13"/>
  <c r="Q11"/>
  <c r="O11"/>
  <c r="M11"/>
  <c r="K11"/>
  <c r="I11"/>
  <c r="G11"/>
  <c r="E11"/>
  <c r="C11"/>
  <c r="R11"/>
  <c r="P11"/>
  <c r="N11"/>
  <c r="L11"/>
  <c r="J11"/>
  <c r="H11"/>
  <c r="F11"/>
  <c r="D11"/>
  <c r="Q16"/>
  <c r="O16"/>
  <c r="M16"/>
  <c r="K16"/>
  <c r="I16"/>
  <c r="G16"/>
  <c r="E16"/>
  <c r="C16"/>
  <c r="R16"/>
  <c r="P16"/>
  <c r="N16"/>
  <c r="L16"/>
  <c r="J16"/>
  <c r="H16"/>
  <c r="F16"/>
  <c r="D16"/>
  <c r="Q14"/>
  <c r="O14"/>
  <c r="M14"/>
  <c r="K14"/>
  <c r="I14"/>
  <c r="G14"/>
  <c r="E14"/>
  <c r="C14"/>
  <c r="R14"/>
  <c r="P14"/>
  <c r="N14"/>
  <c r="L14"/>
  <c r="J14"/>
  <c r="H14"/>
  <c r="F14"/>
  <c r="D14"/>
  <c r="Q12"/>
  <c r="O12"/>
  <c r="M12"/>
  <c r="K12"/>
  <c r="I12"/>
  <c r="G12"/>
  <c r="E12"/>
  <c r="C12"/>
  <c r="R12"/>
  <c r="P12"/>
  <c r="N12"/>
  <c r="L12"/>
  <c r="J12"/>
  <c r="H12"/>
  <c r="F12"/>
  <c r="D12"/>
  <c r="Q10"/>
  <c r="O10"/>
  <c r="M10"/>
  <c r="K10"/>
  <c r="I10"/>
  <c r="G10"/>
  <c r="E10"/>
  <c r="C10"/>
  <c r="R10"/>
  <c r="P10"/>
  <c r="N10"/>
  <c r="L10"/>
  <c r="J10"/>
  <c r="H10"/>
  <c r="F10"/>
  <c r="D10"/>
  <c r="Q8"/>
  <c r="O8"/>
  <c r="M8"/>
  <c r="K8"/>
  <c r="I8"/>
  <c r="G8"/>
  <c r="E8"/>
  <c r="C8"/>
  <c r="R8"/>
  <c r="P8"/>
  <c r="N8"/>
  <c r="L8"/>
  <c r="J8"/>
  <c r="H8"/>
  <c r="F8"/>
  <c r="D8"/>
  <c r="Q6"/>
  <c r="O6"/>
  <c r="M6"/>
  <c r="K6"/>
  <c r="I6"/>
  <c r="G6"/>
  <c r="E6"/>
  <c r="C6"/>
  <c r="R6"/>
  <c r="P6"/>
  <c r="N6"/>
  <c r="L6"/>
  <c r="J6"/>
  <c r="H6"/>
  <c r="F6"/>
  <c r="D6"/>
  <c r="Q15"/>
  <c r="O15"/>
  <c r="M15"/>
  <c r="K15"/>
  <c r="I15"/>
  <c r="G15"/>
  <c r="E15"/>
  <c r="C15"/>
  <c r="R15"/>
  <c r="P15"/>
  <c r="N15"/>
  <c r="L15"/>
  <c r="J15"/>
  <c r="H15"/>
  <c r="F15"/>
  <c r="D15"/>
  <c r="Q9"/>
  <c r="O9"/>
  <c r="M9"/>
  <c r="K9"/>
  <c r="I9"/>
  <c r="G9"/>
  <c r="E9"/>
  <c r="C9"/>
  <c r="R9"/>
  <c r="P9"/>
  <c r="N9"/>
  <c r="L9"/>
  <c r="J9"/>
  <c r="H9"/>
  <c r="F9"/>
  <c r="D9"/>
  <c r="Q7"/>
  <c r="O7"/>
  <c r="M7"/>
  <c r="K7"/>
  <c r="I7"/>
  <c r="G7"/>
  <c r="E7"/>
  <c r="C7"/>
  <c r="R7"/>
  <c r="P7"/>
  <c r="N7"/>
  <c r="L7"/>
  <c r="J7"/>
  <c r="H7"/>
  <c r="F7"/>
  <c r="D7"/>
  <c r="Q4"/>
  <c r="O4"/>
  <c r="M4"/>
  <c r="K4"/>
  <c r="I4"/>
  <c r="G4"/>
  <c r="E4"/>
  <c r="C4"/>
  <c r="R4"/>
  <c r="P4"/>
  <c r="N4"/>
  <c r="L4"/>
  <c r="J4"/>
  <c r="H4"/>
  <c r="F4"/>
  <c r="D4"/>
  <c r="Q17" i="20"/>
  <c r="O17"/>
  <c r="M17"/>
  <c r="K17"/>
  <c r="I17"/>
  <c r="G17"/>
  <c r="E17"/>
  <c r="C17"/>
  <c r="R17"/>
  <c r="P17"/>
  <c r="N17"/>
  <c r="L17"/>
  <c r="J17"/>
  <c r="H17"/>
  <c r="F17"/>
  <c r="D17"/>
  <c r="Q7"/>
  <c r="O7"/>
  <c r="M7"/>
  <c r="K7"/>
  <c r="I7"/>
  <c r="G7"/>
  <c r="E7"/>
  <c r="C7"/>
  <c r="R7"/>
  <c r="P7"/>
  <c r="N7"/>
  <c r="L7"/>
  <c r="J7"/>
  <c r="H7"/>
  <c r="F7"/>
  <c r="D7"/>
  <c r="Q15"/>
  <c r="O15"/>
  <c r="M15"/>
  <c r="K15"/>
  <c r="I15"/>
  <c r="G15"/>
  <c r="E15"/>
  <c r="C15"/>
  <c r="R15"/>
  <c r="P15"/>
  <c r="N15"/>
  <c r="L15"/>
  <c r="J15"/>
  <c r="H15"/>
  <c r="F15"/>
  <c r="D15"/>
  <c r="Q13"/>
  <c r="O13"/>
  <c r="M13"/>
  <c r="K13"/>
  <c r="I13"/>
  <c r="G13"/>
  <c r="E13"/>
  <c r="C13"/>
  <c r="R13"/>
  <c r="P13"/>
  <c r="N13"/>
  <c r="L13"/>
  <c r="J13"/>
  <c r="H13"/>
  <c r="F13"/>
  <c r="D13"/>
  <c r="Q11"/>
  <c r="O11"/>
  <c r="M11"/>
  <c r="K11"/>
  <c r="I11"/>
  <c r="G11"/>
  <c r="E11"/>
  <c r="C11"/>
  <c r="R11"/>
  <c r="P11"/>
  <c r="N11"/>
  <c r="L11"/>
  <c r="J11"/>
  <c r="H11"/>
  <c r="F11"/>
  <c r="D11"/>
  <c r="Q9"/>
  <c r="O9"/>
  <c r="M9"/>
  <c r="K9"/>
  <c r="I9"/>
  <c r="G9"/>
  <c r="E9"/>
  <c r="C9"/>
  <c r="R9"/>
  <c r="P9"/>
  <c r="N9"/>
  <c r="L9"/>
  <c r="J9"/>
  <c r="H9"/>
  <c r="F9"/>
  <c r="D9"/>
  <c r="Q16"/>
  <c r="O16"/>
  <c r="M16"/>
  <c r="K16"/>
  <c r="I16"/>
  <c r="G16"/>
  <c r="E16"/>
  <c r="C16"/>
  <c r="R16"/>
  <c r="P16"/>
  <c r="N16"/>
  <c r="L16"/>
  <c r="J16"/>
  <c r="H16"/>
  <c r="F16"/>
  <c r="D16"/>
  <c r="Q14"/>
  <c r="O14"/>
  <c r="M14"/>
  <c r="K14"/>
  <c r="I14"/>
  <c r="G14"/>
  <c r="E14"/>
  <c r="C14"/>
  <c r="R14"/>
  <c r="P14"/>
  <c r="N14"/>
  <c r="L14"/>
  <c r="J14"/>
  <c r="H14"/>
  <c r="F14"/>
  <c r="D14"/>
  <c r="Q12"/>
  <c r="O12"/>
  <c r="M12"/>
  <c r="K12"/>
  <c r="I12"/>
  <c r="G12"/>
  <c r="E12"/>
  <c r="C12"/>
  <c r="R12"/>
  <c r="P12"/>
  <c r="N12"/>
  <c r="L12"/>
  <c r="J12"/>
  <c r="H12"/>
  <c r="F12"/>
  <c r="D12"/>
  <c r="Q10"/>
  <c r="O10"/>
  <c r="M10"/>
  <c r="K10"/>
  <c r="I10"/>
  <c r="G10"/>
  <c r="E10"/>
  <c r="C10"/>
  <c r="R10"/>
  <c r="P10"/>
  <c r="N10"/>
  <c r="L10"/>
  <c r="J10"/>
  <c r="H10"/>
  <c r="F10"/>
  <c r="D10"/>
  <c r="Q8"/>
  <c r="O8"/>
  <c r="M8"/>
  <c r="K8"/>
  <c r="I8"/>
  <c r="G8"/>
  <c r="E8"/>
  <c r="C8"/>
  <c r="R8"/>
  <c r="P8"/>
  <c r="N8"/>
  <c r="L8"/>
  <c r="J8"/>
  <c r="H8"/>
  <c r="F8"/>
  <c r="D8"/>
  <c r="Q6"/>
  <c r="O6"/>
  <c r="M6"/>
  <c r="K6"/>
  <c r="I6"/>
  <c r="G6"/>
  <c r="E6"/>
  <c r="C6"/>
  <c r="R6"/>
  <c r="P6"/>
  <c r="N6"/>
  <c r="L6"/>
  <c r="J6"/>
  <c r="H6"/>
  <c r="F6"/>
  <c r="D6"/>
  <c r="Q5"/>
  <c r="O5"/>
  <c r="M5"/>
  <c r="K5"/>
  <c r="I5"/>
  <c r="G5"/>
  <c r="E5"/>
  <c r="C5"/>
  <c r="R5"/>
  <c r="P5"/>
  <c r="N5"/>
  <c r="L5"/>
  <c r="J5"/>
  <c r="H5"/>
  <c r="F5"/>
  <c r="D5"/>
  <c r="Q16" i="19"/>
  <c r="O16"/>
  <c r="M16"/>
  <c r="K16"/>
  <c r="I16"/>
  <c r="G16"/>
  <c r="E16"/>
  <c r="C16"/>
  <c r="R16"/>
  <c r="P16"/>
  <c r="N16"/>
  <c r="L16"/>
  <c r="J16"/>
  <c r="H16"/>
  <c r="F16"/>
  <c r="D16"/>
  <c r="Q14"/>
  <c r="O14"/>
  <c r="M14"/>
  <c r="K14"/>
  <c r="I14"/>
  <c r="G14"/>
  <c r="E14"/>
  <c r="C14"/>
  <c r="R14"/>
  <c r="P14"/>
  <c r="N14"/>
  <c r="L14"/>
  <c r="J14"/>
  <c r="H14"/>
  <c r="F14"/>
  <c r="D14"/>
  <c r="Q12"/>
  <c r="O12"/>
  <c r="M12"/>
  <c r="K12"/>
  <c r="I12"/>
  <c r="G12"/>
  <c r="E12"/>
  <c r="C12"/>
  <c r="R12"/>
  <c r="P12"/>
  <c r="N12"/>
  <c r="L12"/>
  <c r="J12"/>
  <c r="H12"/>
  <c r="F12"/>
  <c r="D12"/>
  <c r="Q10"/>
  <c r="O10"/>
  <c r="M10"/>
  <c r="K10"/>
  <c r="I10"/>
  <c r="G10"/>
  <c r="E10"/>
  <c r="C10"/>
  <c r="R10"/>
  <c r="P10"/>
  <c r="N10"/>
  <c r="L10"/>
  <c r="J10"/>
  <c r="H10"/>
  <c r="F10"/>
  <c r="D10"/>
  <c r="Q8"/>
  <c r="O8"/>
  <c r="M8"/>
  <c r="K8"/>
  <c r="I8"/>
  <c r="G8"/>
  <c r="E8"/>
  <c r="C8"/>
  <c r="R8"/>
  <c r="P8"/>
  <c r="N8"/>
  <c r="L8"/>
  <c r="J8"/>
  <c r="H8"/>
  <c r="F8"/>
  <c r="D8"/>
  <c r="Q6"/>
  <c r="O6"/>
  <c r="M6"/>
  <c r="K6"/>
  <c r="I6"/>
  <c r="G6"/>
  <c r="E6"/>
  <c r="C6"/>
  <c r="R6"/>
  <c r="P6"/>
  <c r="N6"/>
  <c r="L6"/>
  <c r="J6"/>
  <c r="H6"/>
  <c r="F6"/>
  <c r="D6"/>
  <c r="Q4"/>
  <c r="O4"/>
  <c r="M4"/>
  <c r="K4"/>
  <c r="I4"/>
  <c r="G4"/>
  <c r="E4"/>
  <c r="C4"/>
  <c r="R4"/>
  <c r="P4"/>
  <c r="N4"/>
  <c r="L4"/>
  <c r="J4"/>
  <c r="H4"/>
  <c r="F4"/>
  <c r="D4"/>
  <c r="Q17"/>
  <c r="O17"/>
  <c r="M17"/>
  <c r="K17"/>
  <c r="I17"/>
  <c r="G17"/>
  <c r="E17"/>
  <c r="C17"/>
  <c r="R17"/>
  <c r="P17"/>
  <c r="N17"/>
  <c r="L17"/>
  <c r="J17"/>
  <c r="H17"/>
  <c r="F17"/>
  <c r="D17"/>
  <c r="Q15"/>
  <c r="O15"/>
  <c r="M15"/>
  <c r="K15"/>
  <c r="I15"/>
  <c r="G15"/>
  <c r="E15"/>
  <c r="C15"/>
  <c r="R15"/>
  <c r="P15"/>
  <c r="N15"/>
  <c r="L15"/>
  <c r="J15"/>
  <c r="H15"/>
  <c r="F15"/>
  <c r="D15"/>
  <c r="Q13"/>
  <c r="O13"/>
  <c r="M13"/>
  <c r="K13"/>
  <c r="I13"/>
  <c r="G13"/>
  <c r="E13"/>
  <c r="C13"/>
  <c r="R13"/>
  <c r="P13"/>
  <c r="N13"/>
  <c r="L13"/>
  <c r="J13"/>
  <c r="H13"/>
  <c r="F13"/>
  <c r="D13"/>
  <c r="Q11"/>
  <c r="O11"/>
  <c r="M11"/>
  <c r="K11"/>
  <c r="I11"/>
  <c r="G11"/>
  <c r="E11"/>
  <c r="C11"/>
  <c r="R11"/>
  <c r="P11"/>
  <c r="N11"/>
  <c r="L11"/>
  <c r="J11"/>
  <c r="H11"/>
  <c r="F11"/>
  <c r="D11"/>
  <c r="Q9"/>
  <c r="O9"/>
  <c r="M9"/>
  <c r="K9"/>
  <c r="I9"/>
  <c r="G9"/>
  <c r="E9"/>
  <c r="C9"/>
  <c r="R9"/>
  <c r="P9"/>
  <c r="N9"/>
  <c r="L9"/>
  <c r="J9"/>
  <c r="H9"/>
  <c r="F9"/>
  <c r="D9"/>
  <c r="Q7"/>
  <c r="O7"/>
  <c r="M7"/>
  <c r="K7"/>
  <c r="I7"/>
  <c r="G7"/>
  <c r="E7"/>
  <c r="C7"/>
  <c r="R7"/>
  <c r="P7"/>
  <c r="N7"/>
  <c r="L7"/>
  <c r="J7"/>
  <c r="H7"/>
  <c r="F7"/>
  <c r="D7"/>
  <c r="Q13" i="18"/>
  <c r="O13"/>
  <c r="M13"/>
  <c r="K13"/>
  <c r="I13"/>
  <c r="G13"/>
  <c r="E13"/>
  <c r="C13"/>
  <c r="R13"/>
  <c r="P13"/>
  <c r="N13"/>
  <c r="L13"/>
  <c r="J13"/>
  <c r="H13"/>
  <c r="F13"/>
  <c r="D13"/>
  <c r="Q5"/>
  <c r="O5"/>
  <c r="M5"/>
  <c r="K5"/>
  <c r="I5"/>
  <c r="G5"/>
  <c r="E5"/>
  <c r="C5"/>
  <c r="R5"/>
  <c r="P5"/>
  <c r="N5"/>
  <c r="L5"/>
  <c r="J5"/>
  <c r="H5"/>
  <c r="F5"/>
  <c r="D5"/>
  <c r="Q9" i="17"/>
  <c r="O9"/>
  <c r="M9"/>
  <c r="K9"/>
  <c r="I9"/>
  <c r="G9"/>
  <c r="E9"/>
  <c r="C9"/>
  <c r="R9"/>
  <c r="P9"/>
  <c r="N9"/>
  <c r="L9"/>
  <c r="J9"/>
  <c r="H9"/>
  <c r="F9"/>
  <c r="D9"/>
  <c r="R4" i="15"/>
  <c r="P4"/>
  <c r="N4"/>
  <c r="L4"/>
  <c r="J4"/>
  <c r="H4"/>
  <c r="F4"/>
  <c r="D4"/>
  <c r="Q4"/>
  <c r="O4"/>
  <c r="M4"/>
  <c r="K4"/>
  <c r="I4"/>
  <c r="G4"/>
  <c r="E4"/>
  <c r="C4"/>
  <c r="Q3" i="14"/>
  <c r="O3"/>
  <c r="M3"/>
  <c r="K3"/>
  <c r="I3"/>
  <c r="G3"/>
  <c r="E3"/>
  <c r="R3"/>
  <c r="P3"/>
  <c r="N3"/>
  <c r="L3"/>
  <c r="J3"/>
  <c r="H3"/>
  <c r="F3"/>
  <c r="D3"/>
  <c r="A3" i="23"/>
  <c r="B326" i="1"/>
  <c r="C310"/>
  <c r="B17" i="20"/>
  <c r="B37" s="1"/>
  <c r="B12" i="21"/>
  <c r="B6" i="19"/>
  <c r="B26" s="1"/>
  <c r="B24" i="18"/>
  <c r="AB24" s="1"/>
  <c r="B322" i="1"/>
  <c r="B314"/>
  <c r="F304"/>
  <c r="C32" i="37" s="1"/>
  <c r="U32" s="1"/>
  <c r="B16" i="21"/>
  <c r="B13" i="20"/>
  <c r="AB13" s="1"/>
  <c r="B10" i="19"/>
  <c r="B30" s="1"/>
  <c r="B8" i="21"/>
  <c r="AB8" s="1"/>
  <c r="A3" i="20"/>
  <c r="B22" i="16"/>
  <c r="B49" s="1"/>
  <c r="B20" i="18"/>
  <c r="B47" s="1"/>
  <c r="B17" i="17"/>
  <c r="B44" s="1"/>
  <c r="I325" i="1"/>
  <c r="B328"/>
  <c r="B324"/>
  <c r="B320"/>
  <c r="B316"/>
  <c r="B312"/>
  <c r="I307"/>
  <c r="D301"/>
  <c r="A80" i="37"/>
  <c r="A5" i="24"/>
  <c r="Z5" s="1"/>
  <c r="A83" i="37"/>
  <c r="A8" i="24"/>
  <c r="A82" i="37"/>
  <c r="A7" i="24"/>
  <c r="A81" i="37"/>
  <c r="A6" i="24"/>
  <c r="Z6" s="1"/>
  <c r="B80" i="37"/>
  <c r="T80" s="1"/>
  <c r="B5" i="24"/>
  <c r="B21" s="1"/>
  <c r="I537" i="1"/>
  <c r="D539"/>
  <c r="B541"/>
  <c r="F542"/>
  <c r="C537"/>
  <c r="I538"/>
  <c r="D540"/>
  <c r="B542"/>
  <c r="F543"/>
  <c r="B79" i="37"/>
  <c r="T79" s="1"/>
  <c r="B4" i="24"/>
  <c r="B20" s="1"/>
  <c r="B83" i="37"/>
  <c r="T83" s="1"/>
  <c r="B8" i="24"/>
  <c r="B24" s="1"/>
  <c r="B24" i="23"/>
  <c r="B82" i="37"/>
  <c r="T82" s="1"/>
  <c r="B7" i="24"/>
  <c r="B23" s="1"/>
  <c r="B81" i="37"/>
  <c r="T81" s="1"/>
  <c r="B6" i="24"/>
  <c r="B22" s="1"/>
  <c r="A79" i="37"/>
  <c r="A4" i="24"/>
  <c r="A20" s="1"/>
  <c r="B16" i="19"/>
  <c r="AB16" s="1"/>
  <c r="B15" i="20"/>
  <c r="B35" s="1"/>
  <c r="B14" i="21"/>
  <c r="B34" s="1"/>
  <c r="B12" i="19"/>
  <c r="B32" s="1"/>
  <c r="B11" i="20"/>
  <c r="B31" s="1"/>
  <c r="B10" i="21"/>
  <c r="B30" s="1"/>
  <c r="B8" i="19"/>
  <c r="B28" s="1"/>
  <c r="B7" i="20"/>
  <c r="B27" s="1"/>
  <c r="B6" i="21"/>
  <c r="B26" s="1"/>
  <c r="B24" i="16"/>
  <c r="B51" s="1"/>
  <c r="B23" i="17"/>
  <c r="AB23" s="1"/>
  <c r="B22" i="18"/>
  <c r="B49" s="1"/>
  <c r="B20" i="16"/>
  <c r="B47" s="1"/>
  <c r="B19" i="17"/>
  <c r="AB19" s="1"/>
  <c r="B18" i="18"/>
  <c r="B45" s="1"/>
  <c r="B16" i="16"/>
  <c r="B43" s="1"/>
  <c r="B15" i="17"/>
  <c r="B42" s="1"/>
  <c r="B14" i="18"/>
  <c r="B41" s="1"/>
  <c r="A11"/>
  <c r="Z11" s="1"/>
  <c r="B10"/>
  <c r="AB10" s="1"/>
  <c r="A7"/>
  <c r="A34" s="1"/>
  <c r="B6"/>
  <c r="AB6" s="1"/>
  <c r="A3"/>
  <c r="I326" i="1"/>
  <c r="I321"/>
  <c r="I317"/>
  <c r="I314"/>
  <c r="I311"/>
  <c r="B329"/>
  <c r="B327"/>
  <c r="B325"/>
  <c r="B323"/>
  <c r="B321"/>
  <c r="B319"/>
  <c r="B317"/>
  <c r="B315"/>
  <c r="B313"/>
  <c r="B311"/>
  <c r="D309"/>
  <c r="C306"/>
  <c r="B303"/>
  <c r="I327"/>
  <c r="F536"/>
  <c r="C83" i="37" s="1"/>
  <c r="U83" s="1"/>
  <c r="B537" i="1"/>
  <c r="F538"/>
  <c r="C85" i="37" s="1"/>
  <c r="U85" s="1"/>
  <c r="C540" i="1"/>
  <c r="I541"/>
  <c r="D543"/>
  <c r="B538"/>
  <c r="F539"/>
  <c r="C86" i="37" s="1"/>
  <c r="U86" s="1"/>
  <c r="C541" i="1"/>
  <c r="I542"/>
  <c r="D537"/>
  <c r="C538"/>
  <c r="B539"/>
  <c r="I539"/>
  <c r="F540"/>
  <c r="C87" i="37" s="1"/>
  <c r="D541" i="1"/>
  <c r="C542"/>
  <c r="B543"/>
  <c r="I543"/>
  <c r="F537"/>
  <c r="C84" i="37" s="1"/>
  <c r="U84" s="1"/>
  <c r="D538" i="1"/>
  <c r="C539"/>
  <c r="B540"/>
  <c r="I540"/>
  <c r="F541"/>
  <c r="C88" i="37" s="1"/>
  <c r="D542" i="1"/>
  <c r="C543"/>
  <c r="A3" i="25"/>
  <c r="B4" i="19"/>
  <c r="AB4" s="1"/>
  <c r="D329" i="1"/>
  <c r="D328"/>
  <c r="D327"/>
  <c r="D326"/>
  <c r="D325"/>
  <c r="D324"/>
  <c r="D323"/>
  <c r="D322"/>
  <c r="D321"/>
  <c r="D320"/>
  <c r="D319"/>
  <c r="D318"/>
  <c r="D317"/>
  <c r="D316"/>
  <c r="D315"/>
  <c r="D314"/>
  <c r="D313"/>
  <c r="D312"/>
  <c r="D311"/>
  <c r="F310"/>
  <c r="C38" i="37" s="1"/>
  <c r="I309" i="1"/>
  <c r="F308"/>
  <c r="C36" i="37" s="1"/>
  <c r="B307" i="1"/>
  <c r="A10" i="18" s="1"/>
  <c r="AA10" s="1"/>
  <c r="D305" i="1"/>
  <c r="I303"/>
  <c r="C302"/>
  <c r="B5" i="16" s="1"/>
  <c r="F300" i="1"/>
  <c r="C28" i="37" s="1"/>
  <c r="U28" s="1"/>
  <c r="I320" i="1"/>
  <c r="B22" i="23"/>
  <c r="A3" i="24"/>
  <c r="A5" i="19"/>
  <c r="A25" s="1"/>
  <c r="A5" i="21"/>
  <c r="AA5" s="1"/>
  <c r="B4" i="20"/>
  <c r="B24" s="1"/>
  <c r="A13" i="17"/>
  <c r="Z13" s="1"/>
  <c r="A13" i="16"/>
  <c r="AA13" s="1"/>
  <c r="B12" i="17"/>
  <c r="B39" s="1"/>
  <c r="A9" i="18"/>
  <c r="AA9" s="1"/>
  <c r="B8" i="16"/>
  <c r="AB8" s="1"/>
  <c r="B8" i="18"/>
  <c r="B35" s="1"/>
  <c r="A5" i="17"/>
  <c r="A32" s="1"/>
  <c r="A5" i="16"/>
  <c r="AA5" s="1"/>
  <c r="B4" i="17"/>
  <c r="B31" s="1"/>
  <c r="B30" i="14"/>
  <c r="B3" i="13"/>
  <c r="B29" s="1"/>
  <c r="B3" i="15"/>
  <c r="B29" s="1"/>
  <c r="I329" i="1"/>
  <c r="I323"/>
  <c r="I316"/>
  <c r="B3" i="24"/>
  <c r="B19" s="1"/>
  <c r="A4" i="20"/>
  <c r="AA4" s="1"/>
  <c r="B3" i="19"/>
  <c r="AB3" s="1"/>
  <c r="B3" i="21"/>
  <c r="AB3" s="1"/>
  <c r="A3" i="13"/>
  <c r="A29" s="1"/>
  <c r="A3" i="15"/>
  <c r="C3" s="1"/>
  <c r="B20" i="23"/>
  <c r="B17" i="19"/>
  <c r="B37" s="1"/>
  <c r="B17" i="21"/>
  <c r="AB17" s="1"/>
  <c r="B16" i="20"/>
  <c r="AB16" s="1"/>
  <c r="B15" i="19"/>
  <c r="AB15" s="1"/>
  <c r="B15" i="21"/>
  <c r="AB15" s="1"/>
  <c r="B14" i="20"/>
  <c r="AB14" s="1"/>
  <c r="B13" i="19"/>
  <c r="B33" s="1"/>
  <c r="B13" i="21"/>
  <c r="B33" s="1"/>
  <c r="B12" i="20"/>
  <c r="AB12" s="1"/>
  <c r="B11" i="19"/>
  <c r="B31" s="1"/>
  <c r="B11" i="21"/>
  <c r="AB11" s="1"/>
  <c r="B10" i="20"/>
  <c r="B30" s="1"/>
  <c r="B9" i="19"/>
  <c r="B29" s="1"/>
  <c r="B9" i="21"/>
  <c r="B29" s="1"/>
  <c r="B8" i="20"/>
  <c r="AB8" s="1"/>
  <c r="B7" i="19"/>
  <c r="AB7" s="1"/>
  <c r="B7" i="21"/>
  <c r="AB7" s="1"/>
  <c r="B6" i="20"/>
  <c r="B26" s="1"/>
  <c r="A3" i="19"/>
  <c r="A3" i="21"/>
  <c r="B24" i="17"/>
  <c r="B51" s="1"/>
  <c r="B23" i="16"/>
  <c r="B50" s="1"/>
  <c r="B23" i="18"/>
  <c r="B50" s="1"/>
  <c r="B22" i="17"/>
  <c r="AB22" s="1"/>
  <c r="B21" i="16"/>
  <c r="B48" s="1"/>
  <c r="B21" i="18"/>
  <c r="B48" s="1"/>
  <c r="B20" i="17"/>
  <c r="B47" s="1"/>
  <c r="B19" i="16"/>
  <c r="B46" s="1"/>
  <c r="B19" i="18"/>
  <c r="B46" s="1"/>
  <c r="B18" i="17"/>
  <c r="B45" s="1"/>
  <c r="B17" i="16"/>
  <c r="B44" s="1"/>
  <c r="B17" i="18"/>
  <c r="B44" s="1"/>
  <c r="B16" i="17"/>
  <c r="B43" s="1"/>
  <c r="B15" i="16"/>
  <c r="AB15" s="1"/>
  <c r="B15" i="18"/>
  <c r="B42" s="1"/>
  <c r="B14" i="17"/>
  <c r="B41" s="1"/>
  <c r="A11"/>
  <c r="A38" s="1"/>
  <c r="A11" i="16"/>
  <c r="Z11" s="1"/>
  <c r="B10" i="17"/>
  <c r="B37" s="1"/>
  <c r="A7"/>
  <c r="A34" s="1"/>
  <c r="A7" i="16"/>
  <c r="A34" s="1"/>
  <c r="B6" i="17"/>
  <c r="B33" s="1"/>
  <c r="A3"/>
  <c r="A3" i="16"/>
  <c r="B23" i="23"/>
  <c r="B309" i="1"/>
  <c r="C308"/>
  <c r="D307"/>
  <c r="F306"/>
  <c r="C34" i="37" s="1"/>
  <c r="U34" s="1"/>
  <c r="I305" i="1"/>
  <c r="B305"/>
  <c r="C304"/>
  <c r="D303"/>
  <c r="F302"/>
  <c r="C30" i="37" s="1"/>
  <c r="U30" s="1"/>
  <c r="I301" i="1"/>
  <c r="B301"/>
  <c r="C300"/>
  <c r="I328"/>
  <c r="I324"/>
  <c r="I322"/>
  <c r="I318"/>
  <c r="I313"/>
  <c r="F329"/>
  <c r="U57" i="37" s="1"/>
  <c r="S4"/>
  <c r="A23" i="23"/>
  <c r="Q7"/>
  <c r="R7"/>
  <c r="Z7"/>
  <c r="AA17" i="20"/>
  <c r="A37"/>
  <c r="Z17"/>
  <c r="A36" i="19"/>
  <c r="Z16"/>
  <c r="AA16"/>
  <c r="AA16" i="21"/>
  <c r="A36"/>
  <c r="Z16"/>
  <c r="AA15" i="20"/>
  <c r="A35"/>
  <c r="Z15"/>
  <c r="A34" i="19"/>
  <c r="AA14"/>
  <c r="Z14"/>
  <c r="AA14" i="21"/>
  <c r="A34"/>
  <c r="Z14"/>
  <c r="AA13" i="20"/>
  <c r="A33"/>
  <c r="Z13"/>
  <c r="A32" i="19"/>
  <c r="Z12"/>
  <c r="AA12"/>
  <c r="AA12" i="21"/>
  <c r="A32"/>
  <c r="Z12"/>
  <c r="AA11" i="20"/>
  <c r="A31"/>
  <c r="Z11"/>
  <c r="A30" i="19"/>
  <c r="Z10"/>
  <c r="AA10"/>
  <c r="AA10" i="21"/>
  <c r="A30"/>
  <c r="Z10"/>
  <c r="AA9" i="20"/>
  <c r="A29"/>
  <c r="Z9"/>
  <c r="A28" i="19"/>
  <c r="AA8"/>
  <c r="Z8"/>
  <c r="AA8" i="21"/>
  <c r="A28"/>
  <c r="Z8"/>
  <c r="AA7" i="20"/>
  <c r="A27"/>
  <c r="Z7"/>
  <c r="A26" i="19"/>
  <c r="AA6"/>
  <c r="Z6"/>
  <c r="AA6" i="21"/>
  <c r="A26"/>
  <c r="Z6"/>
  <c r="B25" i="20"/>
  <c r="AB5"/>
  <c r="A24" i="19"/>
  <c r="Z4"/>
  <c r="AA4"/>
  <c r="AA4" i="21"/>
  <c r="A24"/>
  <c r="Z4"/>
  <c r="B23" i="20"/>
  <c r="AB3"/>
  <c r="A29" i="14"/>
  <c r="C3"/>
  <c r="Z3"/>
  <c r="A21" i="23"/>
  <c r="Q5"/>
  <c r="R5"/>
  <c r="Z5"/>
  <c r="Q3"/>
  <c r="R3"/>
  <c r="B36" i="21"/>
  <c r="AB16"/>
  <c r="AB14" i="19"/>
  <c r="B34"/>
  <c r="B32" i="21"/>
  <c r="AB12"/>
  <c r="B29" i="20"/>
  <c r="AB9"/>
  <c r="AA5"/>
  <c r="A25"/>
  <c r="Z5"/>
  <c r="B24" i="21"/>
  <c r="AB4"/>
  <c r="C3" i="20"/>
  <c r="B51" i="18"/>
  <c r="B48" i="17"/>
  <c r="AB21"/>
  <c r="B41" i="16"/>
  <c r="AB14"/>
  <c r="Z13" i="18"/>
  <c r="A40"/>
  <c r="B39" i="16"/>
  <c r="AB12"/>
  <c r="B37"/>
  <c r="AB10"/>
  <c r="B33"/>
  <c r="AB6"/>
  <c r="A32" i="18"/>
  <c r="Z5"/>
  <c r="AA5"/>
  <c r="B31" i="16"/>
  <c r="AB4"/>
  <c r="B31" i="18"/>
  <c r="AB4"/>
  <c r="A30" i="14"/>
  <c r="Q6" i="23"/>
  <c r="R6"/>
  <c r="A22"/>
  <c r="Z6"/>
  <c r="AA17" i="19"/>
  <c r="A37"/>
  <c r="Z17"/>
  <c r="A37" i="21"/>
  <c r="Z17"/>
  <c r="AA17"/>
  <c r="A36" i="20"/>
  <c r="Z16"/>
  <c r="AA16"/>
  <c r="AA15" i="19"/>
  <c r="A35"/>
  <c r="Z15"/>
  <c r="A35" i="21"/>
  <c r="AA15"/>
  <c r="Z15"/>
  <c r="A34" i="20"/>
  <c r="AA14"/>
  <c r="Z14"/>
  <c r="AA13" i="19"/>
  <c r="A33"/>
  <c r="Z13"/>
  <c r="A33" i="21"/>
  <c r="Z13"/>
  <c r="AA13"/>
  <c r="A32" i="20"/>
  <c r="Z12"/>
  <c r="AA12"/>
  <c r="AA11" i="19"/>
  <c r="A31"/>
  <c r="Z11"/>
  <c r="A31" i="21"/>
  <c r="AA11"/>
  <c r="Z11"/>
  <c r="A30" i="20"/>
  <c r="AA10"/>
  <c r="Z10"/>
  <c r="AA9" i="19"/>
  <c r="A29"/>
  <c r="Z9"/>
  <c r="A29" i="21"/>
  <c r="Z9"/>
  <c r="AA9"/>
  <c r="A28" i="20"/>
  <c r="Z8"/>
  <c r="AA8"/>
  <c r="AA7" i="19"/>
  <c r="A27"/>
  <c r="Z7"/>
  <c r="A27" i="21"/>
  <c r="AA7"/>
  <c r="Z7"/>
  <c r="A26" i="20"/>
  <c r="Z6"/>
  <c r="AA6"/>
  <c r="B25" i="19"/>
  <c r="AB5"/>
  <c r="AB5" i="21"/>
  <c r="B25"/>
  <c r="A19" i="24"/>
  <c r="A40" i="17"/>
  <c r="A36"/>
  <c r="Z9"/>
  <c r="AA9" i="16"/>
  <c r="A36"/>
  <c r="Z9"/>
  <c r="B35" i="17"/>
  <c r="AB8"/>
  <c r="A30" i="13"/>
  <c r="Z4"/>
  <c r="A30" i="15"/>
  <c r="Z4"/>
  <c r="I6" i="23" l="1"/>
  <c r="H6"/>
  <c r="N6"/>
  <c r="K7"/>
  <c r="F7"/>
  <c r="E7"/>
  <c r="D7"/>
  <c r="P8"/>
  <c r="K8"/>
  <c r="F8"/>
  <c r="AA11" i="16"/>
  <c r="Z5" i="19"/>
  <c r="B23"/>
  <c r="C6" i="37"/>
  <c r="U6" s="1"/>
  <c r="B46" i="17"/>
  <c r="AB12" i="19"/>
  <c r="B5" i="15"/>
  <c r="B31" s="1"/>
  <c r="B5" i="13"/>
  <c r="B31" s="1"/>
  <c r="B5" i="14"/>
  <c r="B31" s="1"/>
  <c r="A5"/>
  <c r="A5" i="15"/>
  <c r="A5" i="13"/>
  <c r="A192" i="1"/>
  <c r="F191"/>
  <c r="C191"/>
  <c r="B7" i="37" s="1"/>
  <c r="I191" i="1"/>
  <c r="D191"/>
  <c r="B191"/>
  <c r="A7" i="37" s="1"/>
  <c r="M6" i="23"/>
  <c r="E6"/>
  <c r="L6"/>
  <c r="D6"/>
  <c r="G6"/>
  <c r="J6"/>
  <c r="G7"/>
  <c r="J7"/>
  <c r="O7"/>
  <c r="I7"/>
  <c r="P7"/>
  <c r="M8"/>
  <c r="E8"/>
  <c r="L8"/>
  <c r="D8"/>
  <c r="G8"/>
  <c r="J8"/>
  <c r="A30" i="17"/>
  <c r="C3" i="19"/>
  <c r="C3" i="24"/>
  <c r="B11" i="23"/>
  <c r="B11" i="25"/>
  <c r="B27" s="1"/>
  <c r="B10" i="23"/>
  <c r="B10" i="25"/>
  <c r="B26" s="1"/>
  <c r="B12" i="23"/>
  <c r="B12" i="25"/>
  <c r="B28" s="1"/>
  <c r="A9" i="23"/>
  <c r="A9" i="25"/>
  <c r="AA3" i="16"/>
  <c r="AA3" i="21"/>
  <c r="A12" i="23"/>
  <c r="C12" s="1"/>
  <c r="A12" i="25"/>
  <c r="A11" i="23"/>
  <c r="A11" i="25"/>
  <c r="B13" i="23"/>
  <c r="B13" i="25"/>
  <c r="B29" s="1"/>
  <c r="A10" i="23"/>
  <c r="C10" s="1"/>
  <c r="A10" i="25"/>
  <c r="A30" i="18"/>
  <c r="S79" i="37"/>
  <c r="B9" i="23"/>
  <c r="B9" i="25"/>
  <c r="B25" s="1"/>
  <c r="A13" i="23"/>
  <c r="A13" i="25"/>
  <c r="S81" i="37"/>
  <c r="S82"/>
  <c r="S83"/>
  <c r="S80"/>
  <c r="AA3" i="20"/>
  <c r="A19" i="23"/>
  <c r="Z3" i="17"/>
  <c r="B31" i="21"/>
  <c r="B35" i="16"/>
  <c r="AB15" i="20"/>
  <c r="Q5" i="25"/>
  <c r="A21"/>
  <c r="D5"/>
  <c r="H5"/>
  <c r="L5"/>
  <c r="P5"/>
  <c r="Z5"/>
  <c r="C5"/>
  <c r="G5"/>
  <c r="K5"/>
  <c r="O5"/>
  <c r="F5"/>
  <c r="J5"/>
  <c r="N5"/>
  <c r="R5"/>
  <c r="E5"/>
  <c r="I5"/>
  <c r="M5"/>
  <c r="Q6"/>
  <c r="A22"/>
  <c r="F6"/>
  <c r="J6"/>
  <c r="N6"/>
  <c r="R6"/>
  <c r="E6"/>
  <c r="I6"/>
  <c r="M6"/>
  <c r="D6"/>
  <c r="H6"/>
  <c r="L6"/>
  <c r="P6"/>
  <c r="Z6"/>
  <c r="C6"/>
  <c r="G6"/>
  <c r="K6"/>
  <c r="O6"/>
  <c r="Q7"/>
  <c r="A23"/>
  <c r="D7"/>
  <c r="H7"/>
  <c r="L7"/>
  <c r="P7"/>
  <c r="Z7"/>
  <c r="C7"/>
  <c r="G7"/>
  <c r="K7"/>
  <c r="O7"/>
  <c r="F7"/>
  <c r="J7"/>
  <c r="N7"/>
  <c r="R7"/>
  <c r="E7"/>
  <c r="I7"/>
  <c r="M7"/>
  <c r="Q8"/>
  <c r="A24"/>
  <c r="F8"/>
  <c r="J8"/>
  <c r="N8"/>
  <c r="R8"/>
  <c r="E8"/>
  <c r="I8"/>
  <c r="M8"/>
  <c r="D8"/>
  <c r="H8"/>
  <c r="L8"/>
  <c r="P8"/>
  <c r="Z8"/>
  <c r="C8"/>
  <c r="G8"/>
  <c r="K8"/>
  <c r="O8"/>
  <c r="Q4"/>
  <c r="A20"/>
  <c r="F4"/>
  <c r="J4"/>
  <c r="N4"/>
  <c r="R4"/>
  <c r="E4"/>
  <c r="I4"/>
  <c r="M4"/>
  <c r="D4"/>
  <c r="H4"/>
  <c r="L4"/>
  <c r="P4"/>
  <c r="Z4"/>
  <c r="C4"/>
  <c r="G4"/>
  <c r="K4"/>
  <c r="O4"/>
  <c r="C3"/>
  <c r="A23" i="19"/>
  <c r="B35" i="21"/>
  <c r="A30" i="16"/>
  <c r="A32"/>
  <c r="A40"/>
  <c r="A23" i="21"/>
  <c r="Z5" i="16"/>
  <c r="Z13"/>
  <c r="B27" i="21"/>
  <c r="B32" i="20"/>
  <c r="B50" i="17"/>
  <c r="AB6" i="21"/>
  <c r="Z4" i="24"/>
  <c r="B5" i="18"/>
  <c r="B32" s="1"/>
  <c r="C3" i="13"/>
  <c r="Z3"/>
  <c r="O10" i="23"/>
  <c r="F10"/>
  <c r="J10"/>
  <c r="N10"/>
  <c r="G10"/>
  <c r="D10"/>
  <c r="H10"/>
  <c r="L10"/>
  <c r="P10"/>
  <c r="E10"/>
  <c r="I10"/>
  <c r="M10"/>
  <c r="K10"/>
  <c r="O12"/>
  <c r="F12"/>
  <c r="J12"/>
  <c r="N12"/>
  <c r="D12"/>
  <c r="H12"/>
  <c r="L12"/>
  <c r="P12"/>
  <c r="E12"/>
  <c r="I12"/>
  <c r="M12"/>
  <c r="G12"/>
  <c r="K12"/>
  <c r="D11"/>
  <c r="H11"/>
  <c r="L11"/>
  <c r="P11"/>
  <c r="E11"/>
  <c r="M11"/>
  <c r="O11"/>
  <c r="F11"/>
  <c r="J11"/>
  <c r="N11"/>
  <c r="G11"/>
  <c r="K11"/>
  <c r="I11"/>
  <c r="D9"/>
  <c r="H9"/>
  <c r="L9"/>
  <c r="P9"/>
  <c r="E9"/>
  <c r="I9"/>
  <c r="O9"/>
  <c r="F9"/>
  <c r="J9"/>
  <c r="N9"/>
  <c r="G9"/>
  <c r="K9"/>
  <c r="M9"/>
  <c r="D13"/>
  <c r="H13"/>
  <c r="L13"/>
  <c r="P13"/>
  <c r="E13"/>
  <c r="O13"/>
  <c r="F13"/>
  <c r="J13"/>
  <c r="N13"/>
  <c r="G13"/>
  <c r="K13"/>
  <c r="I13"/>
  <c r="M13"/>
  <c r="A46" i="37"/>
  <c r="A21" i="16"/>
  <c r="A21" i="17"/>
  <c r="A21" i="18"/>
  <c r="Z3" i="16"/>
  <c r="AB6" i="17"/>
  <c r="AA7"/>
  <c r="B42" i="16"/>
  <c r="AB9" i="21"/>
  <c r="Z3" i="24"/>
  <c r="A21"/>
  <c r="B23" i="21"/>
  <c r="C3" i="18"/>
  <c r="AA7"/>
  <c r="AB8" i="19"/>
  <c r="AB14" i="21"/>
  <c r="A22" i="24"/>
  <c r="C13" i="23"/>
  <c r="C11"/>
  <c r="C9"/>
  <c r="G11" i="16"/>
  <c r="K11"/>
  <c r="E11"/>
  <c r="I11"/>
  <c r="M11"/>
  <c r="Q11"/>
  <c r="F11"/>
  <c r="J11"/>
  <c r="N11"/>
  <c r="D11"/>
  <c r="L11"/>
  <c r="R11"/>
  <c r="O11"/>
  <c r="H11"/>
  <c r="P11"/>
  <c r="G7"/>
  <c r="K7"/>
  <c r="E7"/>
  <c r="I7"/>
  <c r="M7"/>
  <c r="Q7"/>
  <c r="F7"/>
  <c r="J7"/>
  <c r="N7"/>
  <c r="D7"/>
  <c r="L7"/>
  <c r="R7"/>
  <c r="O7"/>
  <c r="H7"/>
  <c r="P7"/>
  <c r="D3" i="13"/>
  <c r="H3"/>
  <c r="L3"/>
  <c r="P3"/>
  <c r="F3"/>
  <c r="N3"/>
  <c r="J3"/>
  <c r="R3"/>
  <c r="Q3"/>
  <c r="M3"/>
  <c r="I3"/>
  <c r="E3"/>
  <c r="O3"/>
  <c r="K3"/>
  <c r="G3"/>
  <c r="G5" i="16"/>
  <c r="K5"/>
  <c r="E5"/>
  <c r="I5"/>
  <c r="M5"/>
  <c r="Q5"/>
  <c r="F5"/>
  <c r="J5"/>
  <c r="N5"/>
  <c r="O5"/>
  <c r="H5"/>
  <c r="P5"/>
  <c r="D5"/>
  <c r="L5"/>
  <c r="R5"/>
  <c r="G13"/>
  <c r="K13"/>
  <c r="E13"/>
  <c r="I13"/>
  <c r="M13"/>
  <c r="Q13"/>
  <c r="F13"/>
  <c r="J13"/>
  <c r="N13"/>
  <c r="O13"/>
  <c r="H13"/>
  <c r="P13"/>
  <c r="D13"/>
  <c r="L13"/>
  <c r="R13"/>
  <c r="C3"/>
  <c r="AB4" i="17"/>
  <c r="AA5"/>
  <c r="A38" i="16"/>
  <c r="B49" i="17"/>
  <c r="B27" i="19"/>
  <c r="AB10" i="20"/>
  <c r="AB11" i="19"/>
  <c r="B34" i="20"/>
  <c r="B35" i="19"/>
  <c r="C5" i="16"/>
  <c r="C7"/>
  <c r="T7" s="1"/>
  <c r="C11"/>
  <c r="T11" s="1"/>
  <c r="C13"/>
  <c r="G3"/>
  <c r="D3"/>
  <c r="H3"/>
  <c r="L3"/>
  <c r="Q3"/>
  <c r="I3"/>
  <c r="O3"/>
  <c r="R3"/>
  <c r="F3"/>
  <c r="N3"/>
  <c r="K3"/>
  <c r="P3"/>
  <c r="M3"/>
  <c r="J3"/>
  <c r="E3"/>
  <c r="U6" i="23"/>
  <c r="T6"/>
  <c r="U5" i="18"/>
  <c r="T5"/>
  <c r="T13"/>
  <c r="U13"/>
  <c r="T7" i="19"/>
  <c r="U7"/>
  <c r="T9"/>
  <c r="U9"/>
  <c r="T11"/>
  <c r="U11"/>
  <c r="T13"/>
  <c r="U13"/>
  <c r="T15"/>
  <c r="U15"/>
  <c r="T17"/>
  <c r="U17"/>
  <c r="T4"/>
  <c r="U4"/>
  <c r="T6"/>
  <c r="U6"/>
  <c r="T8"/>
  <c r="U8"/>
  <c r="T10"/>
  <c r="U10"/>
  <c r="T12"/>
  <c r="U12"/>
  <c r="T14"/>
  <c r="U14"/>
  <c r="T16"/>
  <c r="U16"/>
  <c r="T5" i="20"/>
  <c r="U5"/>
  <c r="T6"/>
  <c r="U6"/>
  <c r="T8"/>
  <c r="U8"/>
  <c r="T10"/>
  <c r="U10"/>
  <c r="T12"/>
  <c r="U12"/>
  <c r="T14"/>
  <c r="U14"/>
  <c r="T16"/>
  <c r="U16"/>
  <c r="T9"/>
  <c r="U9"/>
  <c r="T11"/>
  <c r="U11"/>
  <c r="T13"/>
  <c r="U13"/>
  <c r="T15"/>
  <c r="U15"/>
  <c r="T7"/>
  <c r="U7"/>
  <c r="T17"/>
  <c r="U17"/>
  <c r="U4" i="21"/>
  <c r="T4"/>
  <c r="U7"/>
  <c r="T7"/>
  <c r="U9"/>
  <c r="T9"/>
  <c r="U15"/>
  <c r="T15"/>
  <c r="U6"/>
  <c r="T6"/>
  <c r="U8"/>
  <c r="T8"/>
  <c r="U10"/>
  <c r="T10"/>
  <c r="U12"/>
  <c r="T12"/>
  <c r="U14"/>
  <c r="T14"/>
  <c r="U16"/>
  <c r="T16"/>
  <c r="U11"/>
  <c r="T11"/>
  <c r="U13"/>
  <c r="T13"/>
  <c r="U17"/>
  <c r="T17"/>
  <c r="U7" i="23"/>
  <c r="T7"/>
  <c r="U5"/>
  <c r="T5"/>
  <c r="U5" i="16"/>
  <c r="U7"/>
  <c r="T9"/>
  <c r="U9"/>
  <c r="U11"/>
  <c r="T13"/>
  <c r="Q3" i="25"/>
  <c r="O3"/>
  <c r="M3"/>
  <c r="K3"/>
  <c r="I3"/>
  <c r="G3"/>
  <c r="E3"/>
  <c r="R3"/>
  <c r="P3"/>
  <c r="N3"/>
  <c r="L3"/>
  <c r="J3"/>
  <c r="H3"/>
  <c r="F3"/>
  <c r="D3"/>
  <c r="Z3"/>
  <c r="A19"/>
  <c r="Q3" i="24"/>
  <c r="O3"/>
  <c r="M3"/>
  <c r="K3"/>
  <c r="I3"/>
  <c r="G3"/>
  <c r="E3"/>
  <c r="R3"/>
  <c r="P3"/>
  <c r="N3"/>
  <c r="L3"/>
  <c r="J3"/>
  <c r="H3"/>
  <c r="F3"/>
  <c r="D3"/>
  <c r="Q4"/>
  <c r="O4"/>
  <c r="M4"/>
  <c r="K4"/>
  <c r="I4"/>
  <c r="G4"/>
  <c r="E4"/>
  <c r="C4"/>
  <c r="R4"/>
  <c r="P4"/>
  <c r="N4"/>
  <c r="L4"/>
  <c r="J4"/>
  <c r="H4"/>
  <c r="F4"/>
  <c r="D4"/>
  <c r="Q6"/>
  <c r="O6"/>
  <c r="M6"/>
  <c r="K6"/>
  <c r="I6"/>
  <c r="G6"/>
  <c r="E6"/>
  <c r="C6"/>
  <c r="R6"/>
  <c r="P6"/>
  <c r="N6"/>
  <c r="L6"/>
  <c r="J6"/>
  <c r="H6"/>
  <c r="F6"/>
  <c r="D6"/>
  <c r="Q7"/>
  <c r="O7"/>
  <c r="M7"/>
  <c r="K7"/>
  <c r="I7"/>
  <c r="G7"/>
  <c r="E7"/>
  <c r="C7"/>
  <c r="R7"/>
  <c r="P7"/>
  <c r="N7"/>
  <c r="L7"/>
  <c r="J7"/>
  <c r="H7"/>
  <c r="F7"/>
  <c r="D7"/>
  <c r="Q8"/>
  <c r="O8"/>
  <c r="M8"/>
  <c r="K8"/>
  <c r="I8"/>
  <c r="G8"/>
  <c r="E8"/>
  <c r="C8"/>
  <c r="R8"/>
  <c r="P8"/>
  <c r="N8"/>
  <c r="L8"/>
  <c r="J8"/>
  <c r="H8"/>
  <c r="F8"/>
  <c r="D8"/>
  <c r="Q5"/>
  <c r="O5"/>
  <c r="M5"/>
  <c r="K5"/>
  <c r="I5"/>
  <c r="G5"/>
  <c r="E5"/>
  <c r="C5"/>
  <c r="R5"/>
  <c r="P5"/>
  <c r="N5"/>
  <c r="L5"/>
  <c r="J5"/>
  <c r="H5"/>
  <c r="F5"/>
  <c r="D5"/>
  <c r="Z3" i="23"/>
  <c r="C3"/>
  <c r="O3"/>
  <c r="M3"/>
  <c r="K3"/>
  <c r="I3"/>
  <c r="G3"/>
  <c r="E3"/>
  <c r="P3"/>
  <c r="N3"/>
  <c r="L3"/>
  <c r="J3"/>
  <c r="H3"/>
  <c r="F3"/>
  <c r="D3"/>
  <c r="AB13" i="21"/>
  <c r="B37"/>
  <c r="B28"/>
  <c r="AB10"/>
  <c r="Q3"/>
  <c r="O3"/>
  <c r="M3"/>
  <c r="K3"/>
  <c r="I3"/>
  <c r="G3"/>
  <c r="E3"/>
  <c r="R3"/>
  <c r="P3"/>
  <c r="N3"/>
  <c r="L3"/>
  <c r="J3"/>
  <c r="H3"/>
  <c r="F3"/>
  <c r="D3"/>
  <c r="Q5"/>
  <c r="O5"/>
  <c r="M5"/>
  <c r="K5"/>
  <c r="I5"/>
  <c r="G5"/>
  <c r="E5"/>
  <c r="C5"/>
  <c r="R5"/>
  <c r="R53" s="1"/>
  <c r="P5"/>
  <c r="N5"/>
  <c r="N52" s="1"/>
  <c r="L5"/>
  <c r="J5"/>
  <c r="J53" s="1"/>
  <c r="H5"/>
  <c r="F5"/>
  <c r="F53" s="1"/>
  <c r="D5"/>
  <c r="Z3"/>
  <c r="C3"/>
  <c r="Z5"/>
  <c r="A25"/>
  <c r="AB6" i="20"/>
  <c r="AB11"/>
  <c r="B33"/>
  <c r="AB17"/>
  <c r="AB4"/>
  <c r="AB7"/>
  <c r="Q4"/>
  <c r="O4"/>
  <c r="M4"/>
  <c r="K4"/>
  <c r="I4"/>
  <c r="G4"/>
  <c r="E4"/>
  <c r="C4"/>
  <c r="R4"/>
  <c r="P4"/>
  <c r="N4"/>
  <c r="L4"/>
  <c r="J4"/>
  <c r="H4"/>
  <c r="F4"/>
  <c r="D4"/>
  <c r="Q3"/>
  <c r="O3"/>
  <c r="M3"/>
  <c r="K3"/>
  <c r="I3"/>
  <c r="G3"/>
  <c r="E3"/>
  <c r="R3"/>
  <c r="P3"/>
  <c r="N3"/>
  <c r="L3"/>
  <c r="J3"/>
  <c r="H3"/>
  <c r="F3"/>
  <c r="D3"/>
  <c r="B28"/>
  <c r="B36"/>
  <c r="Z4"/>
  <c r="A24"/>
  <c r="Z3"/>
  <c r="A23"/>
  <c r="AA5" i="19"/>
  <c r="AB9"/>
  <c r="AB13"/>
  <c r="AB17"/>
  <c r="B24"/>
  <c r="AB6"/>
  <c r="AB10"/>
  <c r="B36"/>
  <c r="AA3"/>
  <c r="Q3"/>
  <c r="O3"/>
  <c r="M3"/>
  <c r="K3"/>
  <c r="I3"/>
  <c r="G3"/>
  <c r="E3"/>
  <c r="R3"/>
  <c r="P3"/>
  <c r="N3"/>
  <c r="L3"/>
  <c r="J3"/>
  <c r="H3"/>
  <c r="F3"/>
  <c r="D3"/>
  <c r="Q5"/>
  <c r="O5"/>
  <c r="M5"/>
  <c r="K5"/>
  <c r="I5"/>
  <c r="G5"/>
  <c r="E5"/>
  <c r="C5"/>
  <c r="R5"/>
  <c r="R53" s="1"/>
  <c r="P5"/>
  <c r="N5"/>
  <c r="N52" s="1"/>
  <c r="L5"/>
  <c r="J5"/>
  <c r="J53" s="1"/>
  <c r="H5"/>
  <c r="F5"/>
  <c r="F52" s="1"/>
  <c r="D5"/>
  <c r="D52" s="1"/>
  <c r="AA3" i="18"/>
  <c r="A38"/>
  <c r="Z3"/>
  <c r="Z7"/>
  <c r="B33"/>
  <c r="AB8"/>
  <c r="AB5"/>
  <c r="A36"/>
  <c r="B37"/>
  <c r="Q9"/>
  <c r="O9"/>
  <c r="M9"/>
  <c r="K9"/>
  <c r="I9"/>
  <c r="G9"/>
  <c r="E9"/>
  <c r="C9"/>
  <c r="R9"/>
  <c r="P9"/>
  <c r="N9"/>
  <c r="L9"/>
  <c r="J9"/>
  <c r="H9"/>
  <c r="F9"/>
  <c r="D9"/>
  <c r="Q10"/>
  <c r="O10"/>
  <c r="M10"/>
  <c r="K10"/>
  <c r="I10"/>
  <c r="G10"/>
  <c r="E10"/>
  <c r="C10"/>
  <c r="R10"/>
  <c r="P10"/>
  <c r="N10"/>
  <c r="L10"/>
  <c r="J10"/>
  <c r="H10"/>
  <c r="F10"/>
  <c r="D10"/>
  <c r="Q3"/>
  <c r="O3"/>
  <c r="M3"/>
  <c r="K3"/>
  <c r="I3"/>
  <c r="G3"/>
  <c r="E3"/>
  <c r="R3"/>
  <c r="P3"/>
  <c r="N3"/>
  <c r="L3"/>
  <c r="J3"/>
  <c r="H3"/>
  <c r="F3"/>
  <c r="D3"/>
  <c r="Q7"/>
  <c r="O7"/>
  <c r="M7"/>
  <c r="K7"/>
  <c r="I7"/>
  <c r="G7"/>
  <c r="E7"/>
  <c r="C7"/>
  <c r="R7"/>
  <c r="P7"/>
  <c r="N7"/>
  <c r="L7"/>
  <c r="J7"/>
  <c r="H7"/>
  <c r="F7"/>
  <c r="D7"/>
  <c r="Q11"/>
  <c r="O11"/>
  <c r="M11"/>
  <c r="K11"/>
  <c r="I11"/>
  <c r="G11"/>
  <c r="E11"/>
  <c r="C11"/>
  <c r="R11"/>
  <c r="P11"/>
  <c r="N11"/>
  <c r="L11"/>
  <c r="J11"/>
  <c r="H11"/>
  <c r="F11"/>
  <c r="D11"/>
  <c r="Z9"/>
  <c r="U9" i="17"/>
  <c r="T9"/>
  <c r="Z5"/>
  <c r="Z7"/>
  <c r="C3"/>
  <c r="AB24"/>
  <c r="Q7"/>
  <c r="O7"/>
  <c r="M7"/>
  <c r="K7"/>
  <c r="I7"/>
  <c r="G7"/>
  <c r="E7"/>
  <c r="C7"/>
  <c r="R7"/>
  <c r="P7"/>
  <c r="N7"/>
  <c r="L7"/>
  <c r="J7"/>
  <c r="H7"/>
  <c r="F7"/>
  <c r="D7"/>
  <c r="Q5"/>
  <c r="O5"/>
  <c r="M5"/>
  <c r="K5"/>
  <c r="I5"/>
  <c r="G5"/>
  <c r="E5"/>
  <c r="C5"/>
  <c r="R5"/>
  <c r="P5"/>
  <c r="N5"/>
  <c r="L5"/>
  <c r="J5"/>
  <c r="H5"/>
  <c r="F5"/>
  <c r="D5"/>
  <c r="Q13"/>
  <c r="O13"/>
  <c r="M13"/>
  <c r="K13"/>
  <c r="I13"/>
  <c r="G13"/>
  <c r="E13"/>
  <c r="C13"/>
  <c r="R13"/>
  <c r="P13"/>
  <c r="N13"/>
  <c r="L13"/>
  <c r="J13"/>
  <c r="H13"/>
  <c r="F13"/>
  <c r="D13"/>
  <c r="AB20"/>
  <c r="Q3"/>
  <c r="O3"/>
  <c r="M3"/>
  <c r="K3"/>
  <c r="I3"/>
  <c r="G3"/>
  <c r="E3"/>
  <c r="R3"/>
  <c r="P3"/>
  <c r="N3"/>
  <c r="L3"/>
  <c r="J3"/>
  <c r="H3"/>
  <c r="F3"/>
  <c r="D3"/>
  <c r="Q11"/>
  <c r="O11"/>
  <c r="M11"/>
  <c r="K11"/>
  <c r="I11"/>
  <c r="G11"/>
  <c r="E11"/>
  <c r="C11"/>
  <c r="R11"/>
  <c r="P11"/>
  <c r="N11"/>
  <c r="L11"/>
  <c r="J11"/>
  <c r="H11"/>
  <c r="F11"/>
  <c r="D11"/>
  <c r="R3" i="15"/>
  <c r="P3"/>
  <c r="N3"/>
  <c r="L3"/>
  <c r="J3"/>
  <c r="H3"/>
  <c r="F3"/>
  <c r="D3"/>
  <c r="Q3"/>
  <c r="O3"/>
  <c r="M3"/>
  <c r="K3"/>
  <c r="I3"/>
  <c r="G3"/>
  <c r="E3"/>
  <c r="U4"/>
  <c r="T4"/>
  <c r="T3" i="14"/>
  <c r="U3"/>
  <c r="Q4"/>
  <c r="O4"/>
  <c r="M4"/>
  <c r="K4"/>
  <c r="I4"/>
  <c r="G4"/>
  <c r="E4"/>
  <c r="C4"/>
  <c r="R4"/>
  <c r="P4"/>
  <c r="N4"/>
  <c r="L4"/>
  <c r="J4"/>
  <c r="H4"/>
  <c r="F4"/>
  <c r="D4"/>
  <c r="Z4"/>
  <c r="B38" i="37"/>
  <c r="B13" i="17"/>
  <c r="B40" s="1"/>
  <c r="B13" i="18"/>
  <c r="B40" s="1"/>
  <c r="B13" i="16"/>
  <c r="A42" i="37"/>
  <c r="A17" i="16"/>
  <c r="A17" i="17"/>
  <c r="A17" i="18"/>
  <c r="A40" i="37"/>
  <c r="A15" i="16"/>
  <c r="A15" i="17"/>
  <c r="A15" i="18"/>
  <c r="A44" i="37"/>
  <c r="A19" i="16"/>
  <c r="A19" i="17"/>
  <c r="A19" i="18"/>
  <c r="A48" i="37"/>
  <c r="A23" i="16"/>
  <c r="A23" i="17"/>
  <c r="A23" i="18"/>
  <c r="B11" i="24"/>
  <c r="B27" s="1"/>
  <c r="B27" i="23"/>
  <c r="B86" i="37"/>
  <c r="T86" s="1"/>
  <c r="B85"/>
  <c r="T85" s="1"/>
  <c r="B10" i="24"/>
  <c r="B26" s="1"/>
  <c r="B26" i="23"/>
  <c r="B87" i="37"/>
  <c r="B12" i="24"/>
  <c r="B28" s="1"/>
  <c r="B28" i="23"/>
  <c r="A84" i="37"/>
  <c r="A9" i="24"/>
  <c r="B34" i="37"/>
  <c r="T34" s="1"/>
  <c r="B9" i="18"/>
  <c r="B9" i="16"/>
  <c r="B9" i="17"/>
  <c r="B36" s="1"/>
  <c r="A39" i="37"/>
  <c r="A14" i="16"/>
  <c r="A14" i="17"/>
  <c r="A14" i="18"/>
  <c r="A43" i="37"/>
  <c r="A18" i="16"/>
  <c r="A18" i="17"/>
  <c r="A18" i="18"/>
  <c r="A47" i="37"/>
  <c r="A22" i="16"/>
  <c r="A22" i="17"/>
  <c r="A22" i="18"/>
  <c r="A23" i="24"/>
  <c r="Z7"/>
  <c r="A24" i="23"/>
  <c r="Q8"/>
  <c r="R8"/>
  <c r="A87" i="37"/>
  <c r="A12" i="24"/>
  <c r="Z12" s="1"/>
  <c r="A86" i="37"/>
  <c r="A11" i="24"/>
  <c r="B13"/>
  <c r="B29" s="1"/>
  <c r="B29" i="23"/>
  <c r="B88" i="37"/>
  <c r="A85"/>
  <c r="A10" i="24"/>
  <c r="A31" i="37"/>
  <c r="A6" i="18"/>
  <c r="A6" i="16"/>
  <c r="A6" i="17"/>
  <c r="A41" i="37"/>
  <c r="A16" i="16"/>
  <c r="A16" i="17"/>
  <c r="A16" i="18"/>
  <c r="A45" i="37"/>
  <c r="A20" i="16"/>
  <c r="A20" i="17"/>
  <c r="A20" i="18"/>
  <c r="A49" i="37"/>
  <c r="A24" i="16"/>
  <c r="A24" i="17"/>
  <c r="A24" i="18"/>
  <c r="B84" i="37"/>
  <c r="T84" s="1"/>
  <c r="B9" i="24"/>
  <c r="B25" s="1"/>
  <c r="B25" i="23"/>
  <c r="A88" i="37"/>
  <c r="A13" i="24"/>
  <c r="A24"/>
  <c r="Z8"/>
  <c r="L5" i="28"/>
  <c r="T5" s="1"/>
  <c r="L9"/>
  <c r="T9" s="1"/>
  <c r="L4"/>
  <c r="T4" s="1"/>
  <c r="L8"/>
  <c r="T8" s="1"/>
  <c r="L3"/>
  <c r="T3" s="1"/>
  <c r="L7"/>
  <c r="T7" s="1"/>
  <c r="L6"/>
  <c r="T6" s="1"/>
  <c r="L10"/>
  <c r="T10" s="1"/>
  <c r="T4" i="13"/>
  <c r="U4"/>
  <c r="T3"/>
  <c r="U3"/>
  <c r="S7" i="24"/>
  <c r="I82" i="37" s="1"/>
  <c r="I45" i="23"/>
  <c r="AB5" i="16"/>
  <c r="B32"/>
  <c r="A20" i="23"/>
  <c r="B30" i="37"/>
  <c r="T30" s="1"/>
  <c r="B5" i="17"/>
  <c r="A35" i="37"/>
  <c r="A10" i="16"/>
  <c r="A10" i="17"/>
  <c r="AA3"/>
  <c r="Z7" i="16"/>
  <c r="S7"/>
  <c r="AA7"/>
  <c r="Z11" i="17"/>
  <c r="Z3" i="19"/>
  <c r="Q50"/>
  <c r="K50"/>
  <c r="I51"/>
  <c r="L52"/>
  <c r="Z3" i="15"/>
  <c r="A29"/>
  <c r="Z10" i="18"/>
  <c r="A37"/>
  <c r="Z4" i="23"/>
  <c r="H14"/>
  <c r="R4"/>
  <c r="Q4"/>
  <c r="A29" i="37"/>
  <c r="A4" i="16"/>
  <c r="A4" i="17"/>
  <c r="A4" i="18"/>
  <c r="B32" i="37"/>
  <c r="T32" s="1"/>
  <c r="B7" i="18"/>
  <c r="B7" i="16"/>
  <c r="B7" i="17"/>
  <c r="A37" i="37"/>
  <c r="A12" i="18"/>
  <c r="A12" i="16"/>
  <c r="A12" i="17"/>
  <c r="B28" i="37"/>
  <c r="T28" s="1"/>
  <c r="B3" i="16"/>
  <c r="B3" i="17"/>
  <c r="B3" i="18"/>
  <c r="A33" i="37"/>
  <c r="A8" i="18"/>
  <c r="A8" i="16"/>
  <c r="A8" i="17"/>
  <c r="B36" i="37"/>
  <c r="B11" i="18"/>
  <c r="B38" s="1"/>
  <c r="B11" i="17"/>
  <c r="B38" s="1"/>
  <c r="B11" i="16"/>
  <c r="D53" i="21"/>
  <c r="D52"/>
  <c r="D51"/>
  <c r="D50"/>
  <c r="D49"/>
  <c r="D48"/>
  <c r="D47"/>
  <c r="D46"/>
  <c r="D45"/>
  <c r="D44"/>
  <c r="D43"/>
  <c r="D42"/>
  <c r="L53"/>
  <c r="L52"/>
  <c r="L51"/>
  <c r="L50"/>
  <c r="L49"/>
  <c r="L48"/>
  <c r="L47"/>
  <c r="L46"/>
  <c r="L45"/>
  <c r="L44"/>
  <c r="L43"/>
  <c r="L42"/>
  <c r="N53"/>
  <c r="N49"/>
  <c r="N45"/>
  <c r="I53"/>
  <c r="I49"/>
  <c r="I45"/>
  <c r="C53"/>
  <c r="C52"/>
  <c r="C51"/>
  <c r="C50"/>
  <c r="C49"/>
  <c r="C48"/>
  <c r="C47"/>
  <c r="C46"/>
  <c r="C45"/>
  <c r="C44"/>
  <c r="C43"/>
  <c r="C42"/>
  <c r="K53"/>
  <c r="K52"/>
  <c r="K51"/>
  <c r="K50"/>
  <c r="K49"/>
  <c r="K48"/>
  <c r="K47"/>
  <c r="K46"/>
  <c r="K45"/>
  <c r="K44"/>
  <c r="K43"/>
  <c r="K42"/>
  <c r="Q52" i="19"/>
  <c r="Q49"/>
  <c r="Q45"/>
  <c r="K52"/>
  <c r="K53"/>
  <c r="K49"/>
  <c r="K47"/>
  <c r="K45"/>
  <c r="K43"/>
  <c r="I49"/>
  <c r="D51"/>
  <c r="D47"/>
  <c r="D43"/>
  <c r="L53"/>
  <c r="L51"/>
  <c r="L49"/>
  <c r="L47"/>
  <c r="L45"/>
  <c r="L43"/>
  <c r="H53" i="21"/>
  <c r="H52"/>
  <c r="H51"/>
  <c r="H50"/>
  <c r="H49"/>
  <c r="H48"/>
  <c r="H47"/>
  <c r="H46"/>
  <c r="H45"/>
  <c r="H44"/>
  <c r="H43"/>
  <c r="H42"/>
  <c r="R50"/>
  <c r="R46"/>
  <c r="R42"/>
  <c r="J46"/>
  <c r="E52"/>
  <c r="E48"/>
  <c r="E44"/>
  <c r="M52"/>
  <c r="M48"/>
  <c r="M44"/>
  <c r="G53"/>
  <c r="G52"/>
  <c r="G51"/>
  <c r="G50"/>
  <c r="G49"/>
  <c r="G48"/>
  <c r="G47"/>
  <c r="G46"/>
  <c r="G45"/>
  <c r="G44"/>
  <c r="G43"/>
  <c r="G42"/>
  <c r="Q52"/>
  <c r="Q48"/>
  <c r="Q44"/>
  <c r="G52" i="19"/>
  <c r="G50"/>
  <c r="G53"/>
  <c r="G51"/>
  <c r="G49"/>
  <c r="G48"/>
  <c r="G47"/>
  <c r="G46"/>
  <c r="G45"/>
  <c r="G44"/>
  <c r="G43"/>
  <c r="G42"/>
  <c r="C52"/>
  <c r="C50"/>
  <c r="C53"/>
  <c r="C51"/>
  <c r="C49"/>
  <c r="C48"/>
  <c r="C47"/>
  <c r="C46"/>
  <c r="C45"/>
  <c r="C44"/>
  <c r="C43"/>
  <c r="C42"/>
  <c r="E50"/>
  <c r="E46"/>
  <c r="E42"/>
  <c r="M51"/>
  <c r="M52"/>
  <c r="M48"/>
  <c r="M46"/>
  <c r="M44"/>
  <c r="M42"/>
  <c r="H53"/>
  <c r="H52"/>
  <c r="H51"/>
  <c r="H50"/>
  <c r="H49"/>
  <c r="H48"/>
  <c r="H47"/>
  <c r="H46"/>
  <c r="H45"/>
  <c r="H44"/>
  <c r="H43"/>
  <c r="H42"/>
  <c r="R50"/>
  <c r="R46"/>
  <c r="R42"/>
  <c r="J50"/>
  <c r="J46"/>
  <c r="J42"/>
  <c r="F52" i="20"/>
  <c r="F48"/>
  <c r="F44"/>
  <c r="N53"/>
  <c r="N52"/>
  <c r="N51"/>
  <c r="N50"/>
  <c r="N49"/>
  <c r="N48"/>
  <c r="N47"/>
  <c r="N46"/>
  <c r="N45"/>
  <c r="N44"/>
  <c r="N43"/>
  <c r="N42"/>
  <c r="G53"/>
  <c r="G52"/>
  <c r="G51"/>
  <c r="G50"/>
  <c r="G49"/>
  <c r="G48"/>
  <c r="G47"/>
  <c r="G46"/>
  <c r="G45"/>
  <c r="G44"/>
  <c r="G43"/>
  <c r="G42"/>
  <c r="Q53"/>
  <c r="Q52"/>
  <c r="Q51"/>
  <c r="Q50"/>
  <c r="Q49"/>
  <c r="Q48"/>
  <c r="Q47"/>
  <c r="Q46"/>
  <c r="Q45"/>
  <c r="Q44"/>
  <c r="Q43"/>
  <c r="Q42"/>
  <c r="H53"/>
  <c r="H52"/>
  <c r="H51"/>
  <c r="H50"/>
  <c r="H49"/>
  <c r="H48"/>
  <c r="H47"/>
  <c r="H46"/>
  <c r="H45"/>
  <c r="H44"/>
  <c r="H43"/>
  <c r="H42"/>
  <c r="R53"/>
  <c r="R52"/>
  <c r="R51"/>
  <c r="R50"/>
  <c r="R49"/>
  <c r="R48"/>
  <c r="R47"/>
  <c r="R46"/>
  <c r="R45"/>
  <c r="R44"/>
  <c r="R43"/>
  <c r="R42"/>
  <c r="I53"/>
  <c r="I52"/>
  <c r="I51"/>
  <c r="I50"/>
  <c r="I49"/>
  <c r="I48"/>
  <c r="I47"/>
  <c r="I46"/>
  <c r="I45"/>
  <c r="I44"/>
  <c r="I43"/>
  <c r="I42"/>
  <c r="K44" i="23"/>
  <c r="K42"/>
  <c r="K40"/>
  <c r="K38"/>
  <c r="K36"/>
  <c r="K34"/>
  <c r="I44"/>
  <c r="I42"/>
  <c r="I40"/>
  <c r="I38"/>
  <c r="I36"/>
  <c r="I34"/>
  <c r="J53" i="20"/>
  <c r="J52"/>
  <c r="J51"/>
  <c r="J50"/>
  <c r="J49"/>
  <c r="J48"/>
  <c r="J47"/>
  <c r="J46"/>
  <c r="J45"/>
  <c r="J44"/>
  <c r="J43"/>
  <c r="J42"/>
  <c r="C53"/>
  <c r="C52"/>
  <c r="C51"/>
  <c r="C50"/>
  <c r="C49"/>
  <c r="C48"/>
  <c r="C47"/>
  <c r="C46"/>
  <c r="C45"/>
  <c r="C44"/>
  <c r="C43"/>
  <c r="C42"/>
  <c r="K53"/>
  <c r="K52"/>
  <c r="K51"/>
  <c r="K50"/>
  <c r="K49"/>
  <c r="K48"/>
  <c r="K47"/>
  <c r="K46"/>
  <c r="K45"/>
  <c r="K44"/>
  <c r="K43"/>
  <c r="K42"/>
  <c r="D53"/>
  <c r="D52"/>
  <c r="D51"/>
  <c r="D50"/>
  <c r="D49"/>
  <c r="D48"/>
  <c r="D47"/>
  <c r="D46"/>
  <c r="D45"/>
  <c r="D44"/>
  <c r="D43"/>
  <c r="D42"/>
  <c r="L53"/>
  <c r="L52"/>
  <c r="L51"/>
  <c r="L50"/>
  <c r="L49"/>
  <c r="L48"/>
  <c r="L47"/>
  <c r="L46"/>
  <c r="L45"/>
  <c r="L44"/>
  <c r="L43"/>
  <c r="L42"/>
  <c r="E53"/>
  <c r="E52"/>
  <c r="E51"/>
  <c r="E50"/>
  <c r="E49"/>
  <c r="E48"/>
  <c r="E47"/>
  <c r="E46"/>
  <c r="E45"/>
  <c r="E44"/>
  <c r="E43"/>
  <c r="E42"/>
  <c r="M53"/>
  <c r="M52"/>
  <c r="M51"/>
  <c r="M50"/>
  <c r="M49"/>
  <c r="M48"/>
  <c r="M47"/>
  <c r="M46"/>
  <c r="M45"/>
  <c r="M44"/>
  <c r="M43"/>
  <c r="M42"/>
  <c r="H35" i="23"/>
  <c r="S4" i="13"/>
  <c r="E5" i="37" s="1"/>
  <c r="S9" i="16"/>
  <c r="W9" s="1"/>
  <c r="X9" s="1"/>
  <c r="S9" i="17"/>
  <c r="W9" s="1"/>
  <c r="X9" s="1"/>
  <c r="S13" i="16"/>
  <c r="D18" i="21"/>
  <c r="L18"/>
  <c r="N18"/>
  <c r="C18"/>
  <c r="K18"/>
  <c r="Q18" i="19"/>
  <c r="I18"/>
  <c r="L18"/>
  <c r="S3" i="24"/>
  <c r="I78" i="37" s="1"/>
  <c r="S3" i="13"/>
  <c r="E4" i="37" s="1"/>
  <c r="S6" i="20"/>
  <c r="S7" i="19"/>
  <c r="E63" i="37" s="1"/>
  <c r="S9" i="21"/>
  <c r="M65" i="37" s="1"/>
  <c r="S10" i="20"/>
  <c r="I66" i="37" s="1"/>
  <c r="S11" i="19"/>
  <c r="E67" i="37" s="1"/>
  <c r="S13" i="21"/>
  <c r="M69" i="37" s="1"/>
  <c r="S14" i="20"/>
  <c r="I70" i="37" s="1"/>
  <c r="S15" i="19"/>
  <c r="E71" i="37" s="1"/>
  <c r="S17" i="21"/>
  <c r="M73" i="37" s="1"/>
  <c r="S6" i="23"/>
  <c r="E81" i="37" s="1"/>
  <c r="S3" i="18"/>
  <c r="M28" i="37" s="1"/>
  <c r="S7" i="18"/>
  <c r="S13"/>
  <c r="F18" i="20"/>
  <c r="N18"/>
  <c r="G18"/>
  <c r="Q18"/>
  <c r="H18"/>
  <c r="R18"/>
  <c r="I18"/>
  <c r="S5"/>
  <c r="S3" i="25"/>
  <c r="M78" i="37" s="1"/>
  <c r="S3" i="23"/>
  <c r="E78" i="37" s="1"/>
  <c r="I14" i="23"/>
  <c r="S5"/>
  <c r="E80" i="37" s="1"/>
  <c r="S4" i="21"/>
  <c r="M60" i="37" s="1"/>
  <c r="S4" i="19"/>
  <c r="E60" i="37" s="1"/>
  <c r="S6" i="21"/>
  <c r="M62" i="37" s="1"/>
  <c r="S6" i="19"/>
  <c r="E62" i="37" s="1"/>
  <c r="S7" i="20"/>
  <c r="S10" i="21"/>
  <c r="M66" i="37" s="1"/>
  <c r="S11" i="20"/>
  <c r="S14" i="19"/>
  <c r="E70" i="37" s="1"/>
  <c r="S15" i="20"/>
  <c r="S16" i="21"/>
  <c r="M72" i="37" s="1"/>
  <c r="S6" i="24"/>
  <c r="I81" i="37" s="1"/>
  <c r="S4" i="15"/>
  <c r="M5" i="37" s="1"/>
  <c r="S3" i="16"/>
  <c r="W3" s="1"/>
  <c r="X3" s="1"/>
  <c r="G28" i="37" s="1"/>
  <c r="S5" i="16"/>
  <c r="W5" s="1"/>
  <c r="X5" s="1"/>
  <c r="S11"/>
  <c r="H18" i="21"/>
  <c r="J18"/>
  <c r="G18"/>
  <c r="G18" i="19"/>
  <c r="C18"/>
  <c r="E18"/>
  <c r="H18"/>
  <c r="J18"/>
  <c r="S4" i="20"/>
  <c r="S7" i="21"/>
  <c r="M63" i="37" s="1"/>
  <c r="S8" i="20"/>
  <c r="S9" i="19"/>
  <c r="E65" i="37" s="1"/>
  <c r="S11" i="21"/>
  <c r="M67" i="37" s="1"/>
  <c r="S12" i="20"/>
  <c r="S13" i="19"/>
  <c r="E69" i="37" s="1"/>
  <c r="S15" i="21"/>
  <c r="M71" i="37" s="1"/>
  <c r="S16" i="20"/>
  <c r="S17" i="19"/>
  <c r="E73" i="37" s="1"/>
  <c r="S5" i="18"/>
  <c r="S9"/>
  <c r="J18" i="20"/>
  <c r="C18"/>
  <c r="S3"/>
  <c r="K18"/>
  <c r="D18"/>
  <c r="L18"/>
  <c r="E18"/>
  <c r="M18"/>
  <c r="S3" i="14"/>
  <c r="I4" i="37" s="1"/>
  <c r="S8" i="21"/>
  <c r="M64" i="37" s="1"/>
  <c r="S8" i="19"/>
  <c r="E64" i="37" s="1"/>
  <c r="S9" i="20"/>
  <c r="I65" i="37" s="1"/>
  <c r="S10" i="19"/>
  <c r="E66" i="37" s="1"/>
  <c r="S12" i="21"/>
  <c r="M68" i="37" s="1"/>
  <c r="S12" i="19"/>
  <c r="E68" i="37" s="1"/>
  <c r="S13" i="20"/>
  <c r="I69" i="37" s="1"/>
  <c r="S14" i="21"/>
  <c r="M70" i="37" s="1"/>
  <c r="S16" i="19"/>
  <c r="E72" i="37" s="1"/>
  <c r="S17" i="20"/>
  <c r="I73" i="37" s="1"/>
  <c r="S4" i="24"/>
  <c r="I79" i="37" s="1"/>
  <c r="S7" i="23"/>
  <c r="E82" i="37" s="1"/>
  <c r="S5" i="17" l="1"/>
  <c r="W5" s="1"/>
  <c r="X5" s="1"/>
  <c r="T5" i="16"/>
  <c r="S13" i="17"/>
  <c r="S7"/>
  <c r="U13" i="16"/>
  <c r="G34" i="37"/>
  <c r="U3" i="19"/>
  <c r="U3" i="20"/>
  <c r="E53" i="21"/>
  <c r="I52"/>
  <c r="M53"/>
  <c r="Q53"/>
  <c r="S3" i="17"/>
  <c r="W3" s="1"/>
  <c r="X3" s="1"/>
  <c r="K28" i="37" s="1"/>
  <c r="C7"/>
  <c r="U7" s="1"/>
  <c r="B6" i="14"/>
  <c r="B32" s="1"/>
  <c r="B6" i="15"/>
  <c r="B32" s="1"/>
  <c r="B6" i="13"/>
  <c r="B32" s="1"/>
  <c r="T7" i="37"/>
  <c r="A193" i="1"/>
  <c r="I192"/>
  <c r="D192"/>
  <c r="B192"/>
  <c r="A8" i="37" s="1"/>
  <c r="F192" i="1"/>
  <c r="C192"/>
  <c r="B8" i="37" s="1"/>
  <c r="P5" i="15"/>
  <c r="L5"/>
  <c r="H5"/>
  <c r="D5"/>
  <c r="O5"/>
  <c r="K5"/>
  <c r="G5"/>
  <c r="C5"/>
  <c r="N5"/>
  <c r="F5"/>
  <c r="M5"/>
  <c r="E5"/>
  <c r="Z5"/>
  <c r="A31"/>
  <c r="R5"/>
  <c r="J5"/>
  <c r="Q5"/>
  <c r="I5"/>
  <c r="A6" i="14"/>
  <c r="A6" i="15"/>
  <c r="A6" i="13"/>
  <c r="S7" i="37"/>
  <c r="H5" i="13"/>
  <c r="P5"/>
  <c r="N5"/>
  <c r="R5"/>
  <c r="M5"/>
  <c r="E5"/>
  <c r="K5"/>
  <c r="D5"/>
  <c r="L5"/>
  <c r="F5"/>
  <c r="J5"/>
  <c r="Q5"/>
  <c r="I5"/>
  <c r="O5"/>
  <c r="G5"/>
  <c r="C5"/>
  <c r="Z5"/>
  <c r="A31"/>
  <c r="O5" i="14"/>
  <c r="K5"/>
  <c r="G5"/>
  <c r="C5"/>
  <c r="P5"/>
  <c r="L5"/>
  <c r="M5"/>
  <c r="E5"/>
  <c r="N5"/>
  <c r="H5"/>
  <c r="D5"/>
  <c r="Z5"/>
  <c r="Q5"/>
  <c r="I5"/>
  <c r="R5"/>
  <c r="J5"/>
  <c r="F5"/>
  <c r="A31"/>
  <c r="K34" i="37"/>
  <c r="T3" i="16"/>
  <c r="S49" i="37"/>
  <c r="S31"/>
  <c r="S48"/>
  <c r="S46"/>
  <c r="S4" i="25"/>
  <c r="U4"/>
  <c r="T4"/>
  <c r="S8"/>
  <c r="U8"/>
  <c r="T8"/>
  <c r="U6"/>
  <c r="T6"/>
  <c r="S6"/>
  <c r="Q9"/>
  <c r="A25"/>
  <c r="D9"/>
  <c r="H9"/>
  <c r="L9"/>
  <c r="P9"/>
  <c r="Z9"/>
  <c r="C9"/>
  <c r="G9"/>
  <c r="K9"/>
  <c r="O9"/>
  <c r="F9"/>
  <c r="J9"/>
  <c r="N9"/>
  <c r="R9"/>
  <c r="E9"/>
  <c r="I9"/>
  <c r="M9"/>
  <c r="I67" i="37"/>
  <c r="I71"/>
  <c r="I62"/>
  <c r="I68"/>
  <c r="I72"/>
  <c r="I59"/>
  <c r="M32"/>
  <c r="M34"/>
  <c r="M38"/>
  <c r="M30"/>
  <c r="D34"/>
  <c r="D28"/>
  <c r="D30"/>
  <c r="H34"/>
  <c r="H28"/>
  <c r="H30"/>
  <c r="S35"/>
  <c r="S47"/>
  <c r="S7" i="25"/>
  <c r="U7"/>
  <c r="T7"/>
  <c r="U5"/>
  <c r="T5"/>
  <c r="S5"/>
  <c r="Q13"/>
  <c r="A29"/>
  <c r="D13"/>
  <c r="H13"/>
  <c r="L13"/>
  <c r="P13"/>
  <c r="Z13"/>
  <c r="C13"/>
  <c r="G13"/>
  <c r="K13"/>
  <c r="O13"/>
  <c r="F13"/>
  <c r="J13"/>
  <c r="N13"/>
  <c r="R13"/>
  <c r="E13"/>
  <c r="I13"/>
  <c r="M13"/>
  <c r="Q10"/>
  <c r="A26"/>
  <c r="F10"/>
  <c r="J10"/>
  <c r="N10"/>
  <c r="R10"/>
  <c r="E10"/>
  <c r="I10"/>
  <c r="M10"/>
  <c r="D10"/>
  <c r="H10"/>
  <c r="L10"/>
  <c r="P10"/>
  <c r="Z10"/>
  <c r="C10"/>
  <c r="G10"/>
  <c r="K10"/>
  <c r="O10"/>
  <c r="Q11"/>
  <c r="A27"/>
  <c r="D11"/>
  <c r="H11"/>
  <c r="L11"/>
  <c r="P11"/>
  <c r="Z11"/>
  <c r="C11"/>
  <c r="G11"/>
  <c r="K11"/>
  <c r="O11"/>
  <c r="F11"/>
  <c r="J11"/>
  <c r="N11"/>
  <c r="R11"/>
  <c r="E11"/>
  <c r="I11"/>
  <c r="M11"/>
  <c r="Q12"/>
  <c r="A28"/>
  <c r="F12"/>
  <c r="J12"/>
  <c r="N12"/>
  <c r="R12"/>
  <c r="E12"/>
  <c r="I12"/>
  <c r="M12"/>
  <c r="D12"/>
  <c r="H12"/>
  <c r="L12"/>
  <c r="P12"/>
  <c r="Z12"/>
  <c r="C12"/>
  <c r="G12"/>
  <c r="K12"/>
  <c r="O12"/>
  <c r="I63" i="37"/>
  <c r="I60"/>
  <c r="I64"/>
  <c r="I61"/>
  <c r="E32"/>
  <c r="G30"/>
  <c r="E34"/>
  <c r="E38"/>
  <c r="E28"/>
  <c r="E36"/>
  <c r="E30"/>
  <c r="I32"/>
  <c r="K30"/>
  <c r="I34"/>
  <c r="I38"/>
  <c r="I28"/>
  <c r="I30"/>
  <c r="J37" i="25"/>
  <c r="O21" i="18"/>
  <c r="K21"/>
  <c r="G21"/>
  <c r="C21"/>
  <c r="P21"/>
  <c r="L21"/>
  <c r="H21"/>
  <c r="D21"/>
  <c r="Z21"/>
  <c r="A48"/>
  <c r="Q21"/>
  <c r="M21"/>
  <c r="I21"/>
  <c r="E21"/>
  <c r="R21"/>
  <c r="N21"/>
  <c r="J21"/>
  <c r="F21"/>
  <c r="G21" i="16"/>
  <c r="O21"/>
  <c r="I21"/>
  <c r="Q21"/>
  <c r="J21"/>
  <c r="H21"/>
  <c r="D21"/>
  <c r="R21"/>
  <c r="C21"/>
  <c r="Z21"/>
  <c r="A48"/>
  <c r="K21"/>
  <c r="E21"/>
  <c r="M21"/>
  <c r="F21"/>
  <c r="N21"/>
  <c r="P21"/>
  <c r="L21"/>
  <c r="U3"/>
  <c r="O21" i="17"/>
  <c r="K21"/>
  <c r="G21"/>
  <c r="C21"/>
  <c r="P21"/>
  <c r="L21"/>
  <c r="H21"/>
  <c r="D21"/>
  <c r="Z21"/>
  <c r="A48"/>
  <c r="AA21"/>
  <c r="Q21"/>
  <c r="M21"/>
  <c r="I21"/>
  <c r="E21"/>
  <c r="R21"/>
  <c r="N21"/>
  <c r="J21"/>
  <c r="F21"/>
  <c r="T3" i="25"/>
  <c r="E8" i="16"/>
  <c r="I8"/>
  <c r="M8"/>
  <c r="G8"/>
  <c r="K8"/>
  <c r="O8"/>
  <c r="D8"/>
  <c r="H8"/>
  <c r="L8"/>
  <c r="P8"/>
  <c r="R8"/>
  <c r="F8"/>
  <c r="N8"/>
  <c r="Q8"/>
  <c r="J8"/>
  <c r="C8"/>
  <c r="E12"/>
  <c r="I12"/>
  <c r="M12"/>
  <c r="G12"/>
  <c r="K12"/>
  <c r="O12"/>
  <c r="D12"/>
  <c r="H12"/>
  <c r="L12"/>
  <c r="P12"/>
  <c r="R12"/>
  <c r="F12"/>
  <c r="N12"/>
  <c r="Q12"/>
  <c r="J12"/>
  <c r="C12"/>
  <c r="E24"/>
  <c r="I24"/>
  <c r="M24"/>
  <c r="G24"/>
  <c r="K24"/>
  <c r="O24"/>
  <c r="D24"/>
  <c r="H24"/>
  <c r="L24"/>
  <c r="P24"/>
  <c r="R24"/>
  <c r="F24"/>
  <c r="N24"/>
  <c r="Q24"/>
  <c r="J24"/>
  <c r="C24"/>
  <c r="E20"/>
  <c r="I20"/>
  <c r="M20"/>
  <c r="G20"/>
  <c r="K20"/>
  <c r="D20"/>
  <c r="H20"/>
  <c r="L20"/>
  <c r="P20"/>
  <c r="R20"/>
  <c r="F20"/>
  <c r="N20"/>
  <c r="O20"/>
  <c r="Q20"/>
  <c r="J20"/>
  <c r="C20"/>
  <c r="E16"/>
  <c r="I16"/>
  <c r="M16"/>
  <c r="G16"/>
  <c r="K16"/>
  <c r="O16"/>
  <c r="D16"/>
  <c r="H16"/>
  <c r="L16"/>
  <c r="P16"/>
  <c r="R16"/>
  <c r="F16"/>
  <c r="N16"/>
  <c r="Q16"/>
  <c r="J16"/>
  <c r="C16"/>
  <c r="G23"/>
  <c r="K23"/>
  <c r="O23"/>
  <c r="E23"/>
  <c r="I23"/>
  <c r="M23"/>
  <c r="Q23"/>
  <c r="F23"/>
  <c r="J23"/>
  <c r="N23"/>
  <c r="D23"/>
  <c r="L23"/>
  <c r="R23"/>
  <c r="H23"/>
  <c r="P23"/>
  <c r="C23"/>
  <c r="G19"/>
  <c r="K19"/>
  <c r="O19"/>
  <c r="E19"/>
  <c r="I19"/>
  <c r="M19"/>
  <c r="Q19"/>
  <c r="F19"/>
  <c r="J19"/>
  <c r="N19"/>
  <c r="D19"/>
  <c r="L19"/>
  <c r="R19"/>
  <c r="H19"/>
  <c r="P19"/>
  <c r="C19"/>
  <c r="G15"/>
  <c r="K15"/>
  <c r="E15"/>
  <c r="I15"/>
  <c r="M15"/>
  <c r="Q15"/>
  <c r="F15"/>
  <c r="J15"/>
  <c r="N15"/>
  <c r="D15"/>
  <c r="L15"/>
  <c r="R15"/>
  <c r="O15"/>
  <c r="H15"/>
  <c r="P15"/>
  <c r="C15"/>
  <c r="E4"/>
  <c r="I4"/>
  <c r="M4"/>
  <c r="G4"/>
  <c r="K4"/>
  <c r="O4"/>
  <c r="D4"/>
  <c r="H4"/>
  <c r="L4"/>
  <c r="P4"/>
  <c r="R4"/>
  <c r="F4"/>
  <c r="N4"/>
  <c r="Q4"/>
  <c r="J4"/>
  <c r="C4"/>
  <c r="E10"/>
  <c r="I10"/>
  <c r="M10"/>
  <c r="G10"/>
  <c r="K10"/>
  <c r="O10"/>
  <c r="D10"/>
  <c r="H10"/>
  <c r="L10"/>
  <c r="P10"/>
  <c r="R10"/>
  <c r="Q10"/>
  <c r="J10"/>
  <c r="F10"/>
  <c r="N10"/>
  <c r="C10"/>
  <c r="E6"/>
  <c r="I6"/>
  <c r="M6"/>
  <c r="G6"/>
  <c r="K6"/>
  <c r="O6"/>
  <c r="D6"/>
  <c r="H6"/>
  <c r="L6"/>
  <c r="P6"/>
  <c r="R6"/>
  <c r="Q6"/>
  <c r="J6"/>
  <c r="F6"/>
  <c r="N6"/>
  <c r="C6"/>
  <c r="E22"/>
  <c r="I22"/>
  <c r="M22"/>
  <c r="G22"/>
  <c r="K22"/>
  <c r="O22"/>
  <c r="D22"/>
  <c r="H22"/>
  <c r="L22"/>
  <c r="P22"/>
  <c r="R22"/>
  <c r="Q22"/>
  <c r="J22"/>
  <c r="F22"/>
  <c r="N22"/>
  <c r="C22"/>
  <c r="E18"/>
  <c r="I18"/>
  <c r="M18"/>
  <c r="G18"/>
  <c r="K18"/>
  <c r="O18"/>
  <c r="D18"/>
  <c r="H18"/>
  <c r="L18"/>
  <c r="P18"/>
  <c r="R18"/>
  <c r="Q18"/>
  <c r="J18"/>
  <c r="F18"/>
  <c r="N18"/>
  <c r="C18"/>
  <c r="E14"/>
  <c r="I14"/>
  <c r="M14"/>
  <c r="G14"/>
  <c r="K14"/>
  <c r="O14"/>
  <c r="D14"/>
  <c r="H14"/>
  <c r="L14"/>
  <c r="P14"/>
  <c r="R14"/>
  <c r="Q14"/>
  <c r="J14"/>
  <c r="F14"/>
  <c r="N14"/>
  <c r="C14"/>
  <c r="G17"/>
  <c r="K17"/>
  <c r="E17"/>
  <c r="I17"/>
  <c r="M17"/>
  <c r="Q17"/>
  <c r="F17"/>
  <c r="J17"/>
  <c r="N17"/>
  <c r="O17"/>
  <c r="H17"/>
  <c r="P17"/>
  <c r="D17"/>
  <c r="L17"/>
  <c r="R17"/>
  <c r="C17"/>
  <c r="P25"/>
  <c r="P63"/>
  <c r="P60"/>
  <c r="T8" i="23"/>
  <c r="U3" i="18"/>
  <c r="E44" i="25"/>
  <c r="I44"/>
  <c r="M44"/>
  <c r="Q44"/>
  <c r="M81" i="37"/>
  <c r="S4" i="14"/>
  <c r="I5" i="37" s="1"/>
  <c r="T4" i="23"/>
  <c r="U3" i="24"/>
  <c r="W16" i="19"/>
  <c r="V17"/>
  <c r="P37" s="1"/>
  <c r="W17"/>
  <c r="W12" i="20"/>
  <c r="W16" i="21"/>
  <c r="V16"/>
  <c r="V5" i="20"/>
  <c r="O25" s="1"/>
  <c r="W5"/>
  <c r="V3" i="18"/>
  <c r="W3"/>
  <c r="V17" i="20"/>
  <c r="P37" s="1"/>
  <c r="W17"/>
  <c r="W12" i="19"/>
  <c r="W10"/>
  <c r="V8"/>
  <c r="O28" s="1"/>
  <c r="W8"/>
  <c r="W5" i="18"/>
  <c r="X5" s="1"/>
  <c r="O30" i="37" s="1"/>
  <c r="V5" i="18"/>
  <c r="O32" s="1"/>
  <c r="W16" i="20"/>
  <c r="W13" i="19"/>
  <c r="W8" i="20"/>
  <c r="V5" i="23"/>
  <c r="N21" s="1"/>
  <c r="W5"/>
  <c r="V17" i="21"/>
  <c r="W17"/>
  <c r="W6" i="20"/>
  <c r="Y7" i="24"/>
  <c r="U10" i="18"/>
  <c r="T10"/>
  <c r="T9"/>
  <c r="U9"/>
  <c r="T4" i="20"/>
  <c r="U4"/>
  <c r="U3" i="21"/>
  <c r="T3"/>
  <c r="U5"/>
  <c r="T5"/>
  <c r="U3" i="23"/>
  <c r="T3"/>
  <c r="T5" i="24"/>
  <c r="U5"/>
  <c r="T8"/>
  <c r="U8"/>
  <c r="T7"/>
  <c r="U7"/>
  <c r="T6"/>
  <c r="U6"/>
  <c r="T4"/>
  <c r="U4"/>
  <c r="T3" i="15"/>
  <c r="E53" i="19"/>
  <c r="I52"/>
  <c r="M53"/>
  <c r="Q53"/>
  <c r="F53" i="20"/>
  <c r="U3" i="25"/>
  <c r="T3" i="19"/>
  <c r="T3" i="24"/>
  <c r="U4" i="23"/>
  <c r="U8"/>
  <c r="T3" i="20"/>
  <c r="T3" i="18"/>
  <c r="V4" i="24"/>
  <c r="O20" s="1"/>
  <c r="W4"/>
  <c r="W6" i="19"/>
  <c r="T11" i="18"/>
  <c r="U11"/>
  <c r="T7"/>
  <c r="U7"/>
  <c r="T5" i="19"/>
  <c r="U5"/>
  <c r="L79" i="28"/>
  <c r="N39" i="2" s="1"/>
  <c r="H35" s="1"/>
  <c r="N35" s="1"/>
  <c r="F35" i="25"/>
  <c r="M14"/>
  <c r="M41"/>
  <c r="E37"/>
  <c r="E45"/>
  <c r="J41"/>
  <c r="R41"/>
  <c r="I39"/>
  <c r="N35"/>
  <c r="N43"/>
  <c r="F39"/>
  <c r="J14"/>
  <c r="F14"/>
  <c r="M35"/>
  <c r="M39"/>
  <c r="M43"/>
  <c r="E35"/>
  <c r="E39"/>
  <c r="E43"/>
  <c r="J35"/>
  <c r="J39"/>
  <c r="J43"/>
  <c r="R37"/>
  <c r="R45"/>
  <c r="I37"/>
  <c r="I41"/>
  <c r="I45"/>
  <c r="N37"/>
  <c r="N41"/>
  <c r="N45"/>
  <c r="F37"/>
  <c r="F41"/>
  <c r="F45"/>
  <c r="F43"/>
  <c r="P45"/>
  <c r="P44"/>
  <c r="P43"/>
  <c r="P42"/>
  <c r="P41"/>
  <c r="P40"/>
  <c r="P39"/>
  <c r="P38"/>
  <c r="P37"/>
  <c r="P36"/>
  <c r="P35"/>
  <c r="P34"/>
  <c r="P14"/>
  <c r="E14"/>
  <c r="M80" i="37"/>
  <c r="N14" i="25"/>
  <c r="M34"/>
  <c r="M36"/>
  <c r="M38"/>
  <c r="M40"/>
  <c r="M42"/>
  <c r="E34"/>
  <c r="E36"/>
  <c r="E38"/>
  <c r="E40"/>
  <c r="E42"/>
  <c r="J34"/>
  <c r="J36"/>
  <c r="J38"/>
  <c r="J40"/>
  <c r="J42"/>
  <c r="R35"/>
  <c r="R39"/>
  <c r="I34"/>
  <c r="I36"/>
  <c r="I38"/>
  <c r="I40"/>
  <c r="I42"/>
  <c r="N34"/>
  <c r="N36"/>
  <c r="N38"/>
  <c r="N40"/>
  <c r="N42"/>
  <c r="F34"/>
  <c r="F36"/>
  <c r="F38"/>
  <c r="F40"/>
  <c r="F42"/>
  <c r="O45"/>
  <c r="O44"/>
  <c r="O43"/>
  <c r="O42"/>
  <c r="O41"/>
  <c r="O40"/>
  <c r="O39"/>
  <c r="O38"/>
  <c r="O37"/>
  <c r="O36"/>
  <c r="O35"/>
  <c r="O34"/>
  <c r="O14"/>
  <c r="Q37"/>
  <c r="Q41"/>
  <c r="Q45"/>
  <c r="Q14"/>
  <c r="R14"/>
  <c r="Q35"/>
  <c r="Q39"/>
  <c r="Q43"/>
  <c r="R34"/>
  <c r="R36"/>
  <c r="R38"/>
  <c r="R40"/>
  <c r="R42"/>
  <c r="M79" i="37"/>
  <c r="Q34" i="25"/>
  <c r="Q36"/>
  <c r="Q38"/>
  <c r="Q40"/>
  <c r="Q42"/>
  <c r="S5" i="24"/>
  <c r="I80" i="37" s="1"/>
  <c r="S8" i="24"/>
  <c r="I83" i="37" s="1"/>
  <c r="Q13" i="24"/>
  <c r="O13"/>
  <c r="M13"/>
  <c r="K13"/>
  <c r="I13"/>
  <c r="G13"/>
  <c r="E13"/>
  <c r="C13"/>
  <c r="R13"/>
  <c r="P13"/>
  <c r="N13"/>
  <c r="L13"/>
  <c r="J13"/>
  <c r="H13"/>
  <c r="F13"/>
  <c r="D13"/>
  <c r="Q9"/>
  <c r="O9"/>
  <c r="M9"/>
  <c r="K9"/>
  <c r="I9"/>
  <c r="G9"/>
  <c r="E9"/>
  <c r="C9"/>
  <c r="R9"/>
  <c r="P9"/>
  <c r="N9"/>
  <c r="L9"/>
  <c r="J9"/>
  <c r="H9"/>
  <c r="F9"/>
  <c r="D9"/>
  <c r="Q10"/>
  <c r="O10"/>
  <c r="M10"/>
  <c r="K10"/>
  <c r="I10"/>
  <c r="G10"/>
  <c r="E10"/>
  <c r="C10"/>
  <c r="R10"/>
  <c r="P10"/>
  <c r="N10"/>
  <c r="L10"/>
  <c r="J10"/>
  <c r="H10"/>
  <c r="F10"/>
  <c r="D10"/>
  <c r="Q11"/>
  <c r="O11"/>
  <c r="M11"/>
  <c r="K11"/>
  <c r="I11"/>
  <c r="G11"/>
  <c r="E11"/>
  <c r="C11"/>
  <c r="R11"/>
  <c r="P11"/>
  <c r="N11"/>
  <c r="L11"/>
  <c r="J11"/>
  <c r="H11"/>
  <c r="F11"/>
  <c r="D11"/>
  <c r="Q12"/>
  <c r="O12"/>
  <c r="M12"/>
  <c r="K12"/>
  <c r="I12"/>
  <c r="G12"/>
  <c r="E12"/>
  <c r="C12"/>
  <c r="R12"/>
  <c r="P12"/>
  <c r="N12"/>
  <c r="L12"/>
  <c r="J12"/>
  <c r="H12"/>
  <c r="F12"/>
  <c r="D12"/>
  <c r="O45" i="23"/>
  <c r="O44"/>
  <c r="O43"/>
  <c r="O42"/>
  <c r="O41"/>
  <c r="O40"/>
  <c r="O39"/>
  <c r="O38"/>
  <c r="O37"/>
  <c r="O36"/>
  <c r="O35"/>
  <c r="O34"/>
  <c r="O14"/>
  <c r="N45"/>
  <c r="N44"/>
  <c r="N43"/>
  <c r="N42"/>
  <c r="N41"/>
  <c r="N40"/>
  <c r="N39"/>
  <c r="N38"/>
  <c r="N37"/>
  <c r="N36"/>
  <c r="N35"/>
  <c r="N34"/>
  <c r="N14"/>
  <c r="S8"/>
  <c r="E83" i="37" s="1"/>
  <c r="H45" i="23"/>
  <c r="K45"/>
  <c r="K14"/>
  <c r="I35"/>
  <c r="I37"/>
  <c r="I39"/>
  <c r="I41"/>
  <c r="I43"/>
  <c r="K35"/>
  <c r="K37"/>
  <c r="K39"/>
  <c r="K41"/>
  <c r="K43"/>
  <c r="G44"/>
  <c r="H44"/>
  <c r="J44"/>
  <c r="Q18" i="21"/>
  <c r="M18"/>
  <c r="Q42"/>
  <c r="Q46"/>
  <c r="Q50"/>
  <c r="M42"/>
  <c r="M46"/>
  <c r="M50"/>
  <c r="E42"/>
  <c r="E46"/>
  <c r="E50"/>
  <c r="J42"/>
  <c r="J50"/>
  <c r="R44"/>
  <c r="R48"/>
  <c r="R52"/>
  <c r="I43"/>
  <c r="I47"/>
  <c r="I51"/>
  <c r="N43"/>
  <c r="N47"/>
  <c r="N51"/>
  <c r="S5"/>
  <c r="M61" i="37" s="1"/>
  <c r="J44" i="21"/>
  <c r="J48"/>
  <c r="J52"/>
  <c r="F52"/>
  <c r="P53"/>
  <c r="P52"/>
  <c r="P51"/>
  <c r="P50"/>
  <c r="P49"/>
  <c r="P48"/>
  <c r="P47"/>
  <c r="P46"/>
  <c r="P45"/>
  <c r="P44"/>
  <c r="P43"/>
  <c r="P42"/>
  <c r="P18"/>
  <c r="E18"/>
  <c r="R18"/>
  <c r="S3"/>
  <c r="M59" i="37" s="1"/>
  <c r="I18" i="21"/>
  <c r="F18"/>
  <c r="Q43"/>
  <c r="Q45"/>
  <c r="Q47"/>
  <c r="Q49"/>
  <c r="Q51"/>
  <c r="M43"/>
  <c r="M45"/>
  <c r="M47"/>
  <c r="M49"/>
  <c r="M51"/>
  <c r="E43"/>
  <c r="E45"/>
  <c r="E47"/>
  <c r="E49"/>
  <c r="E51"/>
  <c r="J43"/>
  <c r="J45"/>
  <c r="J47"/>
  <c r="J49"/>
  <c r="J51"/>
  <c r="R43"/>
  <c r="R45"/>
  <c r="R47"/>
  <c r="R49"/>
  <c r="R51"/>
  <c r="I42"/>
  <c r="I44"/>
  <c r="I46"/>
  <c r="I48"/>
  <c r="I50"/>
  <c r="N42"/>
  <c r="N44"/>
  <c r="N46"/>
  <c r="N48"/>
  <c r="N50"/>
  <c r="F42"/>
  <c r="F44"/>
  <c r="F46"/>
  <c r="F48"/>
  <c r="F50"/>
  <c r="O53"/>
  <c r="O52"/>
  <c r="O51"/>
  <c r="O50"/>
  <c r="O49"/>
  <c r="O48"/>
  <c r="O47"/>
  <c r="O46"/>
  <c r="O45"/>
  <c r="O44"/>
  <c r="O43"/>
  <c r="O42"/>
  <c r="O18"/>
  <c r="F43"/>
  <c r="F45"/>
  <c r="F47"/>
  <c r="F49"/>
  <c r="F51"/>
  <c r="F42" i="20"/>
  <c r="F46"/>
  <c r="F50"/>
  <c r="O18"/>
  <c r="O53"/>
  <c r="O52"/>
  <c r="O51"/>
  <c r="O50"/>
  <c r="O49"/>
  <c r="O48"/>
  <c r="O47"/>
  <c r="O46"/>
  <c r="O45"/>
  <c r="O44"/>
  <c r="O43"/>
  <c r="O42"/>
  <c r="P18"/>
  <c r="P53"/>
  <c r="P52"/>
  <c r="P51"/>
  <c r="P50"/>
  <c r="P49"/>
  <c r="P48"/>
  <c r="P47"/>
  <c r="P46"/>
  <c r="P45"/>
  <c r="P44"/>
  <c r="P43"/>
  <c r="P42"/>
  <c r="F43"/>
  <c r="F45"/>
  <c r="F47"/>
  <c r="F49"/>
  <c r="F51"/>
  <c r="J44" i="19"/>
  <c r="J48"/>
  <c r="J52"/>
  <c r="R44"/>
  <c r="R48"/>
  <c r="R52"/>
  <c r="E44"/>
  <c r="E48"/>
  <c r="E51"/>
  <c r="I45"/>
  <c r="I53"/>
  <c r="R18"/>
  <c r="M18"/>
  <c r="J43"/>
  <c r="J45"/>
  <c r="J47"/>
  <c r="J49"/>
  <c r="J51"/>
  <c r="R43"/>
  <c r="R45"/>
  <c r="R47"/>
  <c r="R49"/>
  <c r="R51"/>
  <c r="M43"/>
  <c r="M45"/>
  <c r="M47"/>
  <c r="M50"/>
  <c r="M49"/>
  <c r="E43"/>
  <c r="E45"/>
  <c r="E47"/>
  <c r="E49"/>
  <c r="E52"/>
  <c r="I43"/>
  <c r="I47"/>
  <c r="Q43"/>
  <c r="Q47"/>
  <c r="O53"/>
  <c r="O52"/>
  <c r="O51"/>
  <c r="O50"/>
  <c r="O49"/>
  <c r="O48"/>
  <c r="O47"/>
  <c r="O46"/>
  <c r="O45"/>
  <c r="O44"/>
  <c r="O43"/>
  <c r="O42"/>
  <c r="O18"/>
  <c r="P53"/>
  <c r="P52"/>
  <c r="P51"/>
  <c r="P50"/>
  <c r="P49"/>
  <c r="P48"/>
  <c r="P47"/>
  <c r="P46"/>
  <c r="P45"/>
  <c r="P44"/>
  <c r="P43"/>
  <c r="P42"/>
  <c r="P18"/>
  <c r="S5"/>
  <c r="E61" i="37" s="1"/>
  <c r="D45" i="19"/>
  <c r="D49"/>
  <c r="D53"/>
  <c r="D18"/>
  <c r="K18"/>
  <c r="D42"/>
  <c r="D44"/>
  <c r="D46"/>
  <c r="D48"/>
  <c r="D50"/>
  <c r="K42"/>
  <c r="K44"/>
  <c r="K46"/>
  <c r="K48"/>
  <c r="K51"/>
  <c r="F45"/>
  <c r="F49"/>
  <c r="F53"/>
  <c r="S3"/>
  <c r="E59" i="37" s="1"/>
  <c r="F18" i="19"/>
  <c r="F43"/>
  <c r="F47"/>
  <c r="F51"/>
  <c r="F42"/>
  <c r="F44"/>
  <c r="F46"/>
  <c r="F48"/>
  <c r="F50"/>
  <c r="P32" i="18"/>
  <c r="S11"/>
  <c r="M36" i="37" s="1"/>
  <c r="Q24" i="18"/>
  <c r="O24"/>
  <c r="M24"/>
  <c r="K24"/>
  <c r="I24"/>
  <c r="G24"/>
  <c r="E24"/>
  <c r="C24"/>
  <c r="R24"/>
  <c r="P24"/>
  <c r="N24"/>
  <c r="L24"/>
  <c r="J24"/>
  <c r="H24"/>
  <c r="F24"/>
  <c r="D24"/>
  <c r="Q20"/>
  <c r="O20"/>
  <c r="M20"/>
  <c r="K20"/>
  <c r="I20"/>
  <c r="G20"/>
  <c r="E20"/>
  <c r="C20"/>
  <c r="R20"/>
  <c r="P20"/>
  <c r="N20"/>
  <c r="L20"/>
  <c r="J20"/>
  <c r="H20"/>
  <c r="F20"/>
  <c r="D20"/>
  <c r="Q16"/>
  <c r="O16"/>
  <c r="M16"/>
  <c r="K16"/>
  <c r="I16"/>
  <c r="G16"/>
  <c r="E16"/>
  <c r="C16"/>
  <c r="R16"/>
  <c r="P16"/>
  <c r="N16"/>
  <c r="L16"/>
  <c r="J16"/>
  <c r="H16"/>
  <c r="F16"/>
  <c r="D16"/>
  <c r="Q6"/>
  <c r="O6"/>
  <c r="M6"/>
  <c r="K6"/>
  <c r="I6"/>
  <c r="G6"/>
  <c r="E6"/>
  <c r="C6"/>
  <c r="R6"/>
  <c r="P6"/>
  <c r="N6"/>
  <c r="L6"/>
  <c r="J6"/>
  <c r="H6"/>
  <c r="F6"/>
  <c r="D6"/>
  <c r="Q22"/>
  <c r="O22"/>
  <c r="M22"/>
  <c r="K22"/>
  <c r="I22"/>
  <c r="G22"/>
  <c r="E22"/>
  <c r="C22"/>
  <c r="R22"/>
  <c r="P22"/>
  <c r="N22"/>
  <c r="L22"/>
  <c r="J22"/>
  <c r="H22"/>
  <c r="F22"/>
  <c r="D22"/>
  <c r="Q18"/>
  <c r="O18"/>
  <c r="M18"/>
  <c r="K18"/>
  <c r="I18"/>
  <c r="G18"/>
  <c r="E18"/>
  <c r="C18"/>
  <c r="R18"/>
  <c r="P18"/>
  <c r="N18"/>
  <c r="L18"/>
  <c r="J18"/>
  <c r="H18"/>
  <c r="F18"/>
  <c r="D18"/>
  <c r="Q14"/>
  <c r="O14"/>
  <c r="M14"/>
  <c r="K14"/>
  <c r="I14"/>
  <c r="G14"/>
  <c r="E14"/>
  <c r="C14"/>
  <c r="R14"/>
  <c r="P14"/>
  <c r="N14"/>
  <c r="L14"/>
  <c r="J14"/>
  <c r="H14"/>
  <c r="F14"/>
  <c r="D14"/>
  <c r="Q23"/>
  <c r="O23"/>
  <c r="M23"/>
  <c r="K23"/>
  <c r="I23"/>
  <c r="G23"/>
  <c r="E23"/>
  <c r="C23"/>
  <c r="R23"/>
  <c r="P23"/>
  <c r="N23"/>
  <c r="L23"/>
  <c r="J23"/>
  <c r="H23"/>
  <c r="F23"/>
  <c r="D23"/>
  <c r="Q19"/>
  <c r="O19"/>
  <c r="M19"/>
  <c r="K19"/>
  <c r="I19"/>
  <c r="G19"/>
  <c r="E19"/>
  <c r="C19"/>
  <c r="R19"/>
  <c r="P19"/>
  <c r="N19"/>
  <c r="L19"/>
  <c r="J19"/>
  <c r="H19"/>
  <c r="F19"/>
  <c r="D19"/>
  <c r="Q15"/>
  <c r="O15"/>
  <c r="M15"/>
  <c r="K15"/>
  <c r="I15"/>
  <c r="G15"/>
  <c r="E15"/>
  <c r="C15"/>
  <c r="R15"/>
  <c r="P15"/>
  <c r="N15"/>
  <c r="L15"/>
  <c r="J15"/>
  <c r="H15"/>
  <c r="F15"/>
  <c r="D15"/>
  <c r="Q17"/>
  <c r="O17"/>
  <c r="M17"/>
  <c r="K17"/>
  <c r="I17"/>
  <c r="G17"/>
  <c r="E17"/>
  <c r="C17"/>
  <c r="R17"/>
  <c r="P17"/>
  <c r="N17"/>
  <c r="L17"/>
  <c r="J17"/>
  <c r="H17"/>
  <c r="F17"/>
  <c r="D17"/>
  <c r="Q8"/>
  <c r="O8"/>
  <c r="M8"/>
  <c r="K8"/>
  <c r="I8"/>
  <c r="G8"/>
  <c r="E8"/>
  <c r="C8"/>
  <c r="R8"/>
  <c r="P8"/>
  <c r="N8"/>
  <c r="L8"/>
  <c r="J8"/>
  <c r="H8"/>
  <c r="F8"/>
  <c r="D8"/>
  <c r="Q12"/>
  <c r="O12"/>
  <c r="M12"/>
  <c r="K12"/>
  <c r="I12"/>
  <c r="G12"/>
  <c r="E12"/>
  <c r="C12"/>
  <c r="R12"/>
  <c r="P12"/>
  <c r="N12"/>
  <c r="L12"/>
  <c r="J12"/>
  <c r="H12"/>
  <c r="F12"/>
  <c r="D12"/>
  <c r="Q4"/>
  <c r="O4"/>
  <c r="M4"/>
  <c r="K4"/>
  <c r="I4"/>
  <c r="G4"/>
  <c r="E4"/>
  <c r="C4"/>
  <c r="R4"/>
  <c r="P4"/>
  <c r="N4"/>
  <c r="L4"/>
  <c r="J4"/>
  <c r="H4"/>
  <c r="F4"/>
  <c r="D4"/>
  <c r="U3" i="17"/>
  <c r="T3"/>
  <c r="V5"/>
  <c r="O32" s="1"/>
  <c r="V9"/>
  <c r="U11"/>
  <c r="T11"/>
  <c r="U13"/>
  <c r="T13"/>
  <c r="U5"/>
  <c r="T5"/>
  <c r="U7"/>
  <c r="T7"/>
  <c r="P32"/>
  <c r="S11"/>
  <c r="I36" i="37" s="1"/>
  <c r="Q4" i="17"/>
  <c r="O4"/>
  <c r="M4"/>
  <c r="K4"/>
  <c r="I4"/>
  <c r="G4"/>
  <c r="E4"/>
  <c r="C4"/>
  <c r="R4"/>
  <c r="P4"/>
  <c r="N4"/>
  <c r="L4"/>
  <c r="J4"/>
  <c r="H4"/>
  <c r="F4"/>
  <c r="D4"/>
  <c r="Q10"/>
  <c r="O10"/>
  <c r="M10"/>
  <c r="K10"/>
  <c r="I10"/>
  <c r="G10"/>
  <c r="E10"/>
  <c r="C10"/>
  <c r="R10"/>
  <c r="P10"/>
  <c r="N10"/>
  <c r="L10"/>
  <c r="J10"/>
  <c r="H10"/>
  <c r="F10"/>
  <c r="D10"/>
  <c r="Q6"/>
  <c r="O6"/>
  <c r="M6"/>
  <c r="K6"/>
  <c r="I6"/>
  <c r="G6"/>
  <c r="E6"/>
  <c r="C6"/>
  <c r="R6"/>
  <c r="P6"/>
  <c r="N6"/>
  <c r="L6"/>
  <c r="J6"/>
  <c r="H6"/>
  <c r="F6"/>
  <c r="D6"/>
  <c r="Q17"/>
  <c r="O17"/>
  <c r="M17"/>
  <c r="K17"/>
  <c r="I17"/>
  <c r="G17"/>
  <c r="E17"/>
  <c r="C17"/>
  <c r="R17"/>
  <c r="P17"/>
  <c r="N17"/>
  <c r="L17"/>
  <c r="J17"/>
  <c r="H17"/>
  <c r="F17"/>
  <c r="D17"/>
  <c r="Q8"/>
  <c r="O8"/>
  <c r="M8"/>
  <c r="K8"/>
  <c r="I8"/>
  <c r="G8"/>
  <c r="E8"/>
  <c r="C8"/>
  <c r="R8"/>
  <c r="P8"/>
  <c r="N8"/>
  <c r="L8"/>
  <c r="J8"/>
  <c r="H8"/>
  <c r="F8"/>
  <c r="D8"/>
  <c r="Q12"/>
  <c r="O12"/>
  <c r="M12"/>
  <c r="K12"/>
  <c r="I12"/>
  <c r="G12"/>
  <c r="E12"/>
  <c r="C12"/>
  <c r="R12"/>
  <c r="P12"/>
  <c r="N12"/>
  <c r="L12"/>
  <c r="J12"/>
  <c r="H12"/>
  <c r="F12"/>
  <c r="D12"/>
  <c r="Q24"/>
  <c r="O24"/>
  <c r="M24"/>
  <c r="K24"/>
  <c r="I24"/>
  <c r="G24"/>
  <c r="E24"/>
  <c r="C24"/>
  <c r="R24"/>
  <c r="P24"/>
  <c r="N24"/>
  <c r="L24"/>
  <c r="J24"/>
  <c r="H24"/>
  <c r="F24"/>
  <c r="D24"/>
  <c r="Q20"/>
  <c r="O20"/>
  <c r="M20"/>
  <c r="K20"/>
  <c r="I20"/>
  <c r="G20"/>
  <c r="E20"/>
  <c r="C20"/>
  <c r="R20"/>
  <c r="P20"/>
  <c r="N20"/>
  <c r="L20"/>
  <c r="J20"/>
  <c r="H20"/>
  <c r="F20"/>
  <c r="D20"/>
  <c r="Q16"/>
  <c r="O16"/>
  <c r="M16"/>
  <c r="K16"/>
  <c r="I16"/>
  <c r="G16"/>
  <c r="E16"/>
  <c r="C16"/>
  <c r="R16"/>
  <c r="P16"/>
  <c r="N16"/>
  <c r="L16"/>
  <c r="J16"/>
  <c r="H16"/>
  <c r="F16"/>
  <c r="D16"/>
  <c r="Q22"/>
  <c r="O22"/>
  <c r="M22"/>
  <c r="K22"/>
  <c r="I22"/>
  <c r="G22"/>
  <c r="E22"/>
  <c r="C22"/>
  <c r="R22"/>
  <c r="P22"/>
  <c r="N22"/>
  <c r="L22"/>
  <c r="J22"/>
  <c r="H22"/>
  <c r="F22"/>
  <c r="D22"/>
  <c r="Q18"/>
  <c r="O18"/>
  <c r="M18"/>
  <c r="K18"/>
  <c r="I18"/>
  <c r="G18"/>
  <c r="E18"/>
  <c r="C18"/>
  <c r="R18"/>
  <c r="P18"/>
  <c r="N18"/>
  <c r="L18"/>
  <c r="J18"/>
  <c r="H18"/>
  <c r="F18"/>
  <c r="D18"/>
  <c r="Q14"/>
  <c r="O14"/>
  <c r="M14"/>
  <c r="K14"/>
  <c r="I14"/>
  <c r="G14"/>
  <c r="E14"/>
  <c r="C14"/>
  <c r="R14"/>
  <c r="P14"/>
  <c r="N14"/>
  <c r="L14"/>
  <c r="J14"/>
  <c r="H14"/>
  <c r="F14"/>
  <c r="D14"/>
  <c r="Q23"/>
  <c r="O23"/>
  <c r="M23"/>
  <c r="K23"/>
  <c r="I23"/>
  <c r="G23"/>
  <c r="E23"/>
  <c r="C23"/>
  <c r="R23"/>
  <c r="P23"/>
  <c r="N23"/>
  <c r="L23"/>
  <c r="J23"/>
  <c r="H23"/>
  <c r="F23"/>
  <c r="D23"/>
  <c r="Q19"/>
  <c r="O19"/>
  <c r="M19"/>
  <c r="K19"/>
  <c r="I19"/>
  <c r="G19"/>
  <c r="E19"/>
  <c r="C19"/>
  <c r="R19"/>
  <c r="P19"/>
  <c r="N19"/>
  <c r="L19"/>
  <c r="J19"/>
  <c r="H19"/>
  <c r="F19"/>
  <c r="D19"/>
  <c r="Q15"/>
  <c r="O15"/>
  <c r="M15"/>
  <c r="K15"/>
  <c r="I15"/>
  <c r="G15"/>
  <c r="E15"/>
  <c r="C15"/>
  <c r="R15"/>
  <c r="P15"/>
  <c r="N15"/>
  <c r="L15"/>
  <c r="J15"/>
  <c r="H15"/>
  <c r="F15"/>
  <c r="D15"/>
  <c r="V9" i="16"/>
  <c r="F36" s="1"/>
  <c r="U3" i="15"/>
  <c r="T4" i="14"/>
  <c r="U4"/>
  <c r="S54" i="37"/>
  <c r="AB13" i="16"/>
  <c r="B40"/>
  <c r="G41" i="23"/>
  <c r="H41"/>
  <c r="S50" i="37"/>
  <c r="Z17" i="17"/>
  <c r="A44"/>
  <c r="G37" i="23"/>
  <c r="G45"/>
  <c r="Z17" i="18"/>
  <c r="A44"/>
  <c r="A44" i="16"/>
  <c r="Z17"/>
  <c r="S56" i="37"/>
  <c r="S52"/>
  <c r="AA23" i="17"/>
  <c r="A50"/>
  <c r="Z23"/>
  <c r="AA19"/>
  <c r="A46"/>
  <c r="Z19"/>
  <c r="A42"/>
  <c r="Z15"/>
  <c r="G14" i="23"/>
  <c r="G35"/>
  <c r="G39"/>
  <c r="G43"/>
  <c r="H36"/>
  <c r="H39"/>
  <c r="H43"/>
  <c r="Z23" i="18"/>
  <c r="A50"/>
  <c r="Z23" i="16"/>
  <c r="A50"/>
  <c r="Z19" i="18"/>
  <c r="A46"/>
  <c r="Z19" i="16"/>
  <c r="A46"/>
  <c r="Z15" i="18"/>
  <c r="A42"/>
  <c r="AA15" i="16"/>
  <c r="Z15"/>
  <c r="A42"/>
  <c r="A29" i="24"/>
  <c r="Z13"/>
  <c r="S57" i="37"/>
  <c r="S53"/>
  <c r="AA24" i="17"/>
  <c r="A51"/>
  <c r="Z24"/>
  <c r="AA20"/>
  <c r="A47"/>
  <c r="Z20"/>
  <c r="A43"/>
  <c r="Z16"/>
  <c r="A33" i="16"/>
  <c r="AA6"/>
  <c r="Z6"/>
  <c r="A26" i="24"/>
  <c r="Z10"/>
  <c r="A27" i="23"/>
  <c r="Q11"/>
  <c r="R11"/>
  <c r="S86" i="37"/>
  <c r="A28" i="24"/>
  <c r="S55" i="37"/>
  <c r="S51"/>
  <c r="A49" i="17"/>
  <c r="AA22"/>
  <c r="Z22"/>
  <c r="A45"/>
  <c r="Z18"/>
  <c r="A41"/>
  <c r="Z14"/>
  <c r="B36" i="16"/>
  <c r="AB9"/>
  <c r="A25" i="24"/>
  <c r="Z9"/>
  <c r="A29" i="23"/>
  <c r="Q13"/>
  <c r="R13"/>
  <c r="Z13"/>
  <c r="Z24" i="18"/>
  <c r="A51"/>
  <c r="AA24"/>
  <c r="A51" i="16"/>
  <c r="Z24"/>
  <c r="A47" i="18"/>
  <c r="Z20"/>
  <c r="A47" i="16"/>
  <c r="Z20"/>
  <c r="Z16" i="18"/>
  <c r="A43"/>
  <c r="A43" i="16"/>
  <c r="Z16"/>
  <c r="AA6" i="17"/>
  <c r="A33"/>
  <c r="Z6"/>
  <c r="A33" i="18"/>
  <c r="Z6"/>
  <c r="AA6"/>
  <c r="A26" i="23"/>
  <c r="Q10"/>
  <c r="R10"/>
  <c r="S85" i="37"/>
  <c r="A27" i="24"/>
  <c r="Z11"/>
  <c r="L45"/>
  <c r="A28" i="23"/>
  <c r="Q12"/>
  <c r="R12"/>
  <c r="Z22" i="18"/>
  <c r="A49"/>
  <c r="A49" i="16"/>
  <c r="Z22"/>
  <c r="Z18" i="18"/>
  <c r="A45"/>
  <c r="A45" i="16"/>
  <c r="Z18"/>
  <c r="A41" i="18"/>
  <c r="Z14"/>
  <c r="A41" i="16"/>
  <c r="AA14"/>
  <c r="Z14"/>
  <c r="B36" i="18"/>
  <c r="AB9"/>
  <c r="A25" i="23"/>
  <c r="R9"/>
  <c r="M35"/>
  <c r="Q9"/>
  <c r="P35"/>
  <c r="E34"/>
  <c r="S84" i="37"/>
  <c r="E44" i="23"/>
  <c r="S3" i="15"/>
  <c r="M4" i="37" s="1"/>
  <c r="N45" i="19"/>
  <c r="N49"/>
  <c r="N53"/>
  <c r="N18"/>
  <c r="N43"/>
  <c r="N47"/>
  <c r="N51"/>
  <c r="J45" i="23"/>
  <c r="J36"/>
  <c r="J41"/>
  <c r="J14"/>
  <c r="J37"/>
  <c r="J39"/>
  <c r="J43"/>
  <c r="S4"/>
  <c r="E79" i="37" s="1"/>
  <c r="J35" i="23"/>
  <c r="J34"/>
  <c r="J38"/>
  <c r="J40"/>
  <c r="J42"/>
  <c r="O5" i="31"/>
  <c r="O13"/>
  <c r="O21"/>
  <c r="O29"/>
  <c r="O37"/>
  <c r="O47"/>
  <c r="O55"/>
  <c r="O63"/>
  <c r="O71"/>
  <c r="O8"/>
  <c r="O16"/>
  <c r="O24"/>
  <c r="O32"/>
  <c r="O44"/>
  <c r="O52"/>
  <c r="O60"/>
  <c r="O68"/>
  <c r="O76"/>
  <c r="M79"/>
  <c r="O3"/>
  <c r="O11"/>
  <c r="O19"/>
  <c r="O27"/>
  <c r="O35"/>
  <c r="O41"/>
  <c r="O49"/>
  <c r="O57"/>
  <c r="O65"/>
  <c r="O73"/>
  <c r="O6"/>
  <c r="O14"/>
  <c r="O22"/>
  <c r="O30"/>
  <c r="O38"/>
  <c r="O46"/>
  <c r="O54"/>
  <c r="O62"/>
  <c r="O70"/>
  <c r="O78"/>
  <c r="O4" i="33"/>
  <c r="O12"/>
  <c r="O20"/>
  <c r="O28"/>
  <c r="O36"/>
  <c r="O48"/>
  <c r="O3"/>
  <c r="M79"/>
  <c r="O11"/>
  <c r="O19"/>
  <c r="O27"/>
  <c r="O35"/>
  <c r="O41"/>
  <c r="O49"/>
  <c r="O55"/>
  <c r="O63"/>
  <c r="O71"/>
  <c r="O62"/>
  <c r="O70"/>
  <c r="O78"/>
  <c r="O10"/>
  <c r="O18"/>
  <c r="O26"/>
  <c r="O34"/>
  <c r="O42"/>
  <c r="O50"/>
  <c r="O5"/>
  <c r="O13"/>
  <c r="O21"/>
  <c r="O29"/>
  <c r="O37"/>
  <c r="O47"/>
  <c r="O57"/>
  <c r="O65"/>
  <c r="O73"/>
  <c r="O56"/>
  <c r="O64"/>
  <c r="O72"/>
  <c r="O78" i="28"/>
  <c r="O62"/>
  <c r="O54"/>
  <c r="O46"/>
  <c r="O38"/>
  <c r="O30"/>
  <c r="O22"/>
  <c r="O14"/>
  <c r="O6"/>
  <c r="O75"/>
  <c r="O67"/>
  <c r="O59"/>
  <c r="O51"/>
  <c r="O43"/>
  <c r="O35"/>
  <c r="O27"/>
  <c r="O19"/>
  <c r="O11"/>
  <c r="O3"/>
  <c r="M79"/>
  <c r="O74"/>
  <c r="O72"/>
  <c r="O64"/>
  <c r="O56"/>
  <c r="O48"/>
  <c r="O40"/>
  <c r="O32"/>
  <c r="O24"/>
  <c r="O16"/>
  <c r="O8"/>
  <c r="O77"/>
  <c r="O69"/>
  <c r="O61"/>
  <c r="O53"/>
  <c r="O45"/>
  <c r="O37"/>
  <c r="O29"/>
  <c r="O21"/>
  <c r="O13"/>
  <c r="O5"/>
  <c r="O5" i="32"/>
  <c r="O13"/>
  <c r="O21"/>
  <c r="O29"/>
  <c r="O3"/>
  <c r="M79"/>
  <c r="O11"/>
  <c r="O19"/>
  <c r="O27"/>
  <c r="O35"/>
  <c r="O6"/>
  <c r="O8"/>
  <c r="O16"/>
  <c r="O24"/>
  <c r="O32"/>
  <c r="O38"/>
  <c r="O46"/>
  <c r="O54"/>
  <c r="O62"/>
  <c r="O70"/>
  <c r="O78"/>
  <c r="O47"/>
  <c r="O55"/>
  <c r="O61"/>
  <c r="O69"/>
  <c r="O77"/>
  <c r="O14"/>
  <c r="O22"/>
  <c r="O30"/>
  <c r="O44"/>
  <c r="O52"/>
  <c r="O60"/>
  <c r="O68"/>
  <c r="O76"/>
  <c r="O39"/>
  <c r="O45"/>
  <c r="O53"/>
  <c r="O63"/>
  <c r="O71"/>
  <c r="O4" i="30"/>
  <c r="O9"/>
  <c r="O17"/>
  <c r="O25"/>
  <c r="O33"/>
  <c r="O6"/>
  <c r="O40"/>
  <c r="O11"/>
  <c r="O19"/>
  <c r="O27"/>
  <c r="O37"/>
  <c r="O51"/>
  <c r="O59"/>
  <c r="O67"/>
  <c r="O75"/>
  <c r="O10"/>
  <c r="O18"/>
  <c r="O26"/>
  <c r="O34"/>
  <c r="O42"/>
  <c r="O50"/>
  <c r="O58"/>
  <c r="O66"/>
  <c r="O74"/>
  <c r="O35"/>
  <c r="O41"/>
  <c r="O49"/>
  <c r="O57"/>
  <c r="O65"/>
  <c r="O73"/>
  <c r="O12"/>
  <c r="O20"/>
  <c r="O28"/>
  <c r="O36"/>
  <c r="O48"/>
  <c r="O56"/>
  <c r="O64"/>
  <c r="O72"/>
  <c r="O40" i="31"/>
  <c r="O9"/>
  <c r="O17"/>
  <c r="O25"/>
  <c r="O33"/>
  <c r="O43"/>
  <c r="O51"/>
  <c r="O59"/>
  <c r="O67"/>
  <c r="O75"/>
  <c r="O4"/>
  <c r="O12"/>
  <c r="O20"/>
  <c r="O28"/>
  <c r="O36"/>
  <c r="O48"/>
  <c r="O56"/>
  <c r="O64"/>
  <c r="O72"/>
  <c r="O7"/>
  <c r="O15"/>
  <c r="O23"/>
  <c r="O31"/>
  <c r="O39"/>
  <c r="O45"/>
  <c r="O53"/>
  <c r="O61"/>
  <c r="O69"/>
  <c r="O77"/>
  <c r="O10"/>
  <c r="O18"/>
  <c r="O26"/>
  <c r="O34"/>
  <c r="O42"/>
  <c r="O50"/>
  <c r="O58"/>
  <c r="O66"/>
  <c r="O74"/>
  <c r="O40" i="33"/>
  <c r="O8"/>
  <c r="O16"/>
  <c r="O24"/>
  <c r="O32"/>
  <c r="O44"/>
  <c r="O52"/>
  <c r="O7"/>
  <c r="O15"/>
  <c r="O23"/>
  <c r="O31"/>
  <c r="O39"/>
  <c r="O45"/>
  <c r="O53"/>
  <c r="O59"/>
  <c r="O67"/>
  <c r="O75"/>
  <c r="O58"/>
  <c r="O66"/>
  <c r="O74"/>
  <c r="O6"/>
  <c r="O14"/>
  <c r="O22"/>
  <c r="O30"/>
  <c r="O38"/>
  <c r="O46"/>
  <c r="O54"/>
  <c r="O9"/>
  <c r="O17"/>
  <c r="O25"/>
  <c r="O33"/>
  <c r="O43"/>
  <c r="O51"/>
  <c r="O61"/>
  <c r="O69"/>
  <c r="O77"/>
  <c r="O60"/>
  <c r="O68"/>
  <c r="O76"/>
  <c r="O66" i="28"/>
  <c r="O58"/>
  <c r="O50"/>
  <c r="O42"/>
  <c r="O34"/>
  <c r="O26"/>
  <c r="O18"/>
  <c r="O10"/>
  <c r="O71"/>
  <c r="O63"/>
  <c r="O55"/>
  <c r="O47"/>
  <c r="O39"/>
  <c r="O31"/>
  <c r="O23"/>
  <c r="O15"/>
  <c r="O7"/>
  <c r="O70"/>
  <c r="O76"/>
  <c r="O68"/>
  <c r="O60"/>
  <c r="O52"/>
  <c r="O44"/>
  <c r="O36"/>
  <c r="O28"/>
  <c r="O20"/>
  <c r="O12"/>
  <c r="O4"/>
  <c r="O73"/>
  <c r="O65"/>
  <c r="O57"/>
  <c r="O49"/>
  <c r="O41"/>
  <c r="O33"/>
  <c r="O25"/>
  <c r="O17"/>
  <c r="O9"/>
  <c r="O40" i="32"/>
  <c r="O9"/>
  <c r="O17"/>
  <c r="O25"/>
  <c r="O33"/>
  <c r="O7"/>
  <c r="O15"/>
  <c r="O23"/>
  <c r="O31"/>
  <c r="O37"/>
  <c r="O4"/>
  <c r="O12"/>
  <c r="O20"/>
  <c r="O28"/>
  <c r="O36"/>
  <c r="O42"/>
  <c r="O50"/>
  <c r="O58"/>
  <c r="O66"/>
  <c r="O74"/>
  <c r="O43"/>
  <c r="O51"/>
  <c r="O59"/>
  <c r="O65"/>
  <c r="O73"/>
  <c r="O10"/>
  <c r="O18"/>
  <c r="O26"/>
  <c r="O34"/>
  <c r="O48"/>
  <c r="O56"/>
  <c r="O64"/>
  <c r="O72"/>
  <c r="O41"/>
  <c r="O49"/>
  <c r="O57"/>
  <c r="O67"/>
  <c r="O75"/>
  <c r="O8" i="30"/>
  <c r="O5"/>
  <c r="O13"/>
  <c r="O21"/>
  <c r="O29"/>
  <c r="O47"/>
  <c r="M79"/>
  <c r="O3"/>
  <c r="O7"/>
  <c r="O15"/>
  <c r="O23"/>
  <c r="O31"/>
  <c r="O43"/>
  <c r="O55"/>
  <c r="O63"/>
  <c r="O71"/>
  <c r="O14"/>
  <c r="O22"/>
  <c r="O30"/>
  <c r="O38"/>
  <c r="O46"/>
  <c r="O54"/>
  <c r="O62"/>
  <c r="O70"/>
  <c r="O78"/>
  <c r="O39"/>
  <c r="O45"/>
  <c r="O53"/>
  <c r="O61"/>
  <c r="O69"/>
  <c r="O77"/>
  <c r="O16"/>
  <c r="O24"/>
  <c r="O32"/>
  <c r="O44"/>
  <c r="O52"/>
  <c r="O60"/>
  <c r="O68"/>
  <c r="O76"/>
  <c r="S10" i="18"/>
  <c r="M35" i="37" s="1"/>
  <c r="V3" i="17"/>
  <c r="W28" i="37" s="1"/>
  <c r="W75"/>
  <c r="V53"/>
  <c r="X77"/>
  <c r="W77"/>
  <c r="V6" i="19"/>
  <c r="J26" s="1"/>
  <c r="W55" i="37"/>
  <c r="X74"/>
  <c r="X54"/>
  <c r="X50"/>
  <c r="V77"/>
  <c r="X75"/>
  <c r="V13" i="19"/>
  <c r="H33" s="1"/>
  <c r="V8" i="20"/>
  <c r="J28" s="1"/>
  <c r="V54" i="37"/>
  <c r="W52"/>
  <c r="X51"/>
  <c r="V50"/>
  <c r="V5" i="19"/>
  <c r="V5" i="16"/>
  <c r="H32" s="1"/>
  <c r="V3"/>
  <c r="R30" s="1"/>
  <c r="V75" i="37"/>
  <c r="V6" i="20"/>
  <c r="G26" s="1"/>
  <c r="W54" i="37"/>
  <c r="E14" i="23"/>
  <c r="E36"/>
  <c r="E40"/>
  <c r="G34"/>
  <c r="G36"/>
  <c r="G38"/>
  <c r="G40"/>
  <c r="G42"/>
  <c r="H34"/>
  <c r="H38"/>
  <c r="H37"/>
  <c r="H40"/>
  <c r="H42"/>
  <c r="K44" i="24"/>
  <c r="L44"/>
  <c r="I44"/>
  <c r="L14"/>
  <c r="L41"/>
  <c r="L35"/>
  <c r="L39"/>
  <c r="L43"/>
  <c r="K35"/>
  <c r="K37"/>
  <c r="K39"/>
  <c r="K41"/>
  <c r="K43"/>
  <c r="K45"/>
  <c r="K14"/>
  <c r="K34"/>
  <c r="K36"/>
  <c r="K38"/>
  <c r="K40"/>
  <c r="K42"/>
  <c r="L34"/>
  <c r="L36"/>
  <c r="L38"/>
  <c r="L40"/>
  <c r="L42"/>
  <c r="I40"/>
  <c r="A37" i="17"/>
  <c r="Z10"/>
  <c r="A37" i="16"/>
  <c r="Z10"/>
  <c r="AA10"/>
  <c r="AB5" i="17"/>
  <c r="B32"/>
  <c r="N42" i="19"/>
  <c r="N44"/>
  <c r="N46"/>
  <c r="N48"/>
  <c r="N50"/>
  <c r="L42"/>
  <c r="L44"/>
  <c r="L46"/>
  <c r="L48"/>
  <c r="L50"/>
  <c r="I42"/>
  <c r="I44"/>
  <c r="I46"/>
  <c r="I48"/>
  <c r="I50"/>
  <c r="Q42"/>
  <c r="Q44"/>
  <c r="Q46"/>
  <c r="Q48"/>
  <c r="Q51"/>
  <c r="A35" i="16"/>
  <c r="Z8"/>
  <c r="AA8"/>
  <c r="S33" i="37"/>
  <c r="AB3" i="17"/>
  <c r="B30"/>
  <c r="A39" i="16"/>
  <c r="Z12"/>
  <c r="AA12"/>
  <c r="B34"/>
  <c r="AB7"/>
  <c r="Z4" i="17"/>
  <c r="A31"/>
  <c r="AA4"/>
  <c r="S29" i="37"/>
  <c r="B38" i="16"/>
  <c r="AB11"/>
  <c r="Z8" i="17"/>
  <c r="A35"/>
  <c r="AA8"/>
  <c r="AA8" i="18"/>
  <c r="A35"/>
  <c r="Z8"/>
  <c r="B30"/>
  <c r="AB3"/>
  <c r="B30" i="16"/>
  <c r="AB3"/>
  <c r="Z12" i="17"/>
  <c r="A39"/>
  <c r="A39" i="18"/>
  <c r="Z12"/>
  <c r="AB7" i="17"/>
  <c r="B34"/>
  <c r="B34" i="18"/>
  <c r="AB7"/>
  <c r="AA4"/>
  <c r="A31"/>
  <c r="Z4"/>
  <c r="A31" i="16"/>
  <c r="Z4"/>
  <c r="AA4"/>
  <c r="F37" i="20"/>
  <c r="M28" i="19"/>
  <c r="E32" i="18"/>
  <c r="H37" i="19"/>
  <c r="C25" i="20"/>
  <c r="N20" i="24"/>
  <c r="K20"/>
  <c r="L20"/>
  <c r="M37" i="20"/>
  <c r="K37"/>
  <c r="L37"/>
  <c r="J37"/>
  <c r="H28" i="19"/>
  <c r="F28"/>
  <c r="C28"/>
  <c r="E21" i="23"/>
  <c r="Q21"/>
  <c r="R21"/>
  <c r="R25" i="20"/>
  <c r="Q25"/>
  <c r="N25"/>
  <c r="L32" i="18"/>
  <c r="K32"/>
  <c r="I32"/>
  <c r="K37" i="19"/>
  <c r="J37"/>
  <c r="E37"/>
  <c r="D37"/>
  <c r="G37" i="21"/>
  <c r="H37"/>
  <c r="E37"/>
  <c r="E20" i="24"/>
  <c r="Q20"/>
  <c r="R20"/>
  <c r="I37" i="20"/>
  <c r="G37"/>
  <c r="H37"/>
  <c r="D28" i="19"/>
  <c r="Q28"/>
  <c r="P21" i="23"/>
  <c r="K21"/>
  <c r="L21"/>
  <c r="E25" i="20"/>
  <c r="D25"/>
  <c r="J32" i="18"/>
  <c r="H32"/>
  <c r="G32"/>
  <c r="Q37" i="19"/>
  <c r="N37"/>
  <c r="I37"/>
  <c r="C37" i="21"/>
  <c r="D37"/>
  <c r="N37"/>
  <c r="L30" i="18"/>
  <c r="J36" i="17"/>
  <c r="H36"/>
  <c r="G36"/>
  <c r="E36"/>
  <c r="J32"/>
  <c r="F32" i="16"/>
  <c r="N36" i="17"/>
  <c r="L36"/>
  <c r="K36"/>
  <c r="I36"/>
  <c r="I20" i="24"/>
  <c r="F20"/>
  <c r="C20"/>
  <c r="D20"/>
  <c r="E37" i="20"/>
  <c r="C37"/>
  <c r="D37"/>
  <c r="R28" i="19"/>
  <c r="N28"/>
  <c r="K28"/>
  <c r="E28"/>
  <c r="I26"/>
  <c r="M21" i="23"/>
  <c r="J21"/>
  <c r="G21"/>
  <c r="H21"/>
  <c r="I25" i="20"/>
  <c r="H25"/>
  <c r="G25"/>
  <c r="F25"/>
  <c r="F32" i="18"/>
  <c r="D32"/>
  <c r="C32"/>
  <c r="C37" i="19"/>
  <c r="M37"/>
  <c r="L37"/>
  <c r="Q37" i="21"/>
  <c r="R37"/>
  <c r="M37"/>
  <c r="J37"/>
  <c r="M20" i="24"/>
  <c r="J20"/>
  <c r="G20"/>
  <c r="H20"/>
  <c r="Q37" i="20"/>
  <c r="R37"/>
  <c r="N37"/>
  <c r="L28" i="19"/>
  <c r="J28"/>
  <c r="G28"/>
  <c r="I28"/>
  <c r="I21" i="23"/>
  <c r="F21"/>
  <c r="C21"/>
  <c r="D21"/>
  <c r="M25" i="20"/>
  <c r="L25"/>
  <c r="K25"/>
  <c r="J25"/>
  <c r="R32" i="18"/>
  <c r="Q32"/>
  <c r="M32"/>
  <c r="G37" i="19"/>
  <c r="F37"/>
  <c r="R37"/>
  <c r="K37" i="21"/>
  <c r="L37"/>
  <c r="I37"/>
  <c r="F37"/>
  <c r="D30" i="18"/>
  <c r="R36" i="17"/>
  <c r="Q36"/>
  <c r="M36"/>
  <c r="N32" i="16"/>
  <c r="F36" i="17"/>
  <c r="D36"/>
  <c r="C36"/>
  <c r="E32" i="16"/>
  <c r="Y7" i="23"/>
  <c r="Y10" i="19"/>
  <c r="Y3" i="14"/>
  <c r="Y9" i="18"/>
  <c r="N34" i="37" s="1"/>
  <c r="Y4" i="14"/>
  <c r="J5" i="37" s="1"/>
  <c r="Y15" i="21"/>
  <c r="Y13" i="19"/>
  <c r="F69" i="37" s="1"/>
  <c r="Y5" i="19"/>
  <c r="F61" i="37" s="1"/>
  <c r="S18" i="19"/>
  <c r="S19"/>
  <c r="Y11" i="17"/>
  <c r="V11" s="1"/>
  <c r="D38" s="1"/>
  <c r="Y11" i="16"/>
  <c r="V11" s="1"/>
  <c r="Y5"/>
  <c r="F30" i="37" s="1"/>
  <c r="Y3" i="17"/>
  <c r="J28" i="37" s="1"/>
  <c r="Y4" i="15"/>
  <c r="N5" i="37" s="1"/>
  <c r="Y6" i="24"/>
  <c r="Y16" i="21"/>
  <c r="N72" i="37" s="1"/>
  <c r="Y15" i="20"/>
  <c r="Y14" i="19"/>
  <c r="Y11" i="20"/>
  <c r="Y10" i="21"/>
  <c r="Y7" i="20"/>
  <c r="Y6" i="21"/>
  <c r="Y4" i="19"/>
  <c r="Y4" i="21"/>
  <c r="Y5" i="23"/>
  <c r="F80" i="37" s="1"/>
  <c r="Y3" i="23"/>
  <c r="Y5" i="20"/>
  <c r="Y15" i="19"/>
  <c r="Y14" i="20"/>
  <c r="Y13" i="21"/>
  <c r="Y11" i="19"/>
  <c r="Y10" i="20"/>
  <c r="Y7" i="19"/>
  <c r="Y6" i="20"/>
  <c r="Y5" i="24"/>
  <c r="Y3"/>
  <c r="Y5" i="21"/>
  <c r="N61" i="37" s="1"/>
  <c r="S18" i="21"/>
  <c r="Y3"/>
  <c r="S19"/>
  <c r="Y13" i="17"/>
  <c r="V13" s="1"/>
  <c r="G40" s="1"/>
  <c r="Y13" i="16"/>
  <c r="V13" s="1"/>
  <c r="Y9" i="17"/>
  <c r="J34" i="37" s="1"/>
  <c r="Y9" i="16"/>
  <c r="F34" i="37" s="1"/>
  <c r="Y7" i="17"/>
  <c r="V7" s="1"/>
  <c r="I34" s="1"/>
  <c r="Y4" i="13"/>
  <c r="F5" i="37" s="1"/>
  <c r="Y4" i="24"/>
  <c r="J79" i="37" s="1"/>
  <c r="Y17" i="20"/>
  <c r="Y16" i="19"/>
  <c r="Y14" i="21"/>
  <c r="Y13" i="20"/>
  <c r="Y12" i="19"/>
  <c r="Y12" i="21"/>
  <c r="Y9" i="20"/>
  <c r="Y8" i="19"/>
  <c r="F64" i="37" s="1"/>
  <c r="Y8" i="21"/>
  <c r="S19" i="20"/>
  <c r="S18"/>
  <c r="Y3"/>
  <c r="Y5" i="18"/>
  <c r="N30" i="37" s="1"/>
  <c r="Y17" i="19"/>
  <c r="F73" i="37" s="1"/>
  <c r="Y16" i="20"/>
  <c r="Y12"/>
  <c r="Y11" i="21"/>
  <c r="Y9" i="19"/>
  <c r="Y8" i="20"/>
  <c r="Y7" i="21"/>
  <c r="Y4" i="20"/>
  <c r="Y3" i="16"/>
  <c r="F28" i="37" s="1"/>
  <c r="Y6" i="19"/>
  <c r="F62" i="37" s="1"/>
  <c r="Y3" i="25"/>
  <c r="Y13" i="18"/>
  <c r="V13" s="1"/>
  <c r="Y11"/>
  <c r="N36" i="37" s="1"/>
  <c r="Y7" i="18"/>
  <c r="N32" i="37" s="1"/>
  <c r="Y3" i="18"/>
  <c r="N28" i="37" s="1"/>
  <c r="Y6" i="23"/>
  <c r="Y17" i="21"/>
  <c r="N73" i="37" s="1"/>
  <c r="Y9" i="21"/>
  <c r="Y3" i="13"/>
  <c r="Y7" i="16"/>
  <c r="V7" s="1"/>
  <c r="Y5" i="17"/>
  <c r="J30" i="37" s="1"/>
  <c r="N32" i="18" l="1"/>
  <c r="O21" i="23"/>
  <c r="N39" i="25"/>
  <c r="P59" i="16"/>
  <c r="I43" i="25"/>
  <c r="W9" i="21"/>
  <c r="L65" i="37" s="1"/>
  <c r="N65"/>
  <c r="W6" i="21"/>
  <c r="L62" i="37" s="1"/>
  <c r="N62"/>
  <c r="M76" i="30"/>
  <c r="S76"/>
  <c r="M60"/>
  <c r="S60"/>
  <c r="M44"/>
  <c r="S44"/>
  <c r="M24"/>
  <c r="S24"/>
  <c r="M77"/>
  <c r="S77"/>
  <c r="M61"/>
  <c r="S61"/>
  <c r="M45"/>
  <c r="S45"/>
  <c r="M78"/>
  <c r="S78"/>
  <c r="M62"/>
  <c r="S62"/>
  <c r="M46"/>
  <c r="S46"/>
  <c r="M30"/>
  <c r="S30"/>
  <c r="M14"/>
  <c r="S14"/>
  <c r="M63"/>
  <c r="S63"/>
  <c r="M43"/>
  <c r="S43"/>
  <c r="M23"/>
  <c r="S23"/>
  <c r="M7"/>
  <c r="S7"/>
  <c r="M29"/>
  <c r="S29"/>
  <c r="M8"/>
  <c r="S8"/>
  <c r="M49" i="32"/>
  <c r="S49"/>
  <c r="M56"/>
  <c r="S56"/>
  <c r="M18"/>
  <c r="S18"/>
  <c r="M59"/>
  <c r="S59"/>
  <c r="M66"/>
  <c r="S66"/>
  <c r="M20"/>
  <c r="S20"/>
  <c r="M31"/>
  <c r="S31"/>
  <c r="M17"/>
  <c r="S17"/>
  <c r="M17" i="28"/>
  <c r="S17"/>
  <c r="M49"/>
  <c r="S49"/>
  <c r="M20"/>
  <c r="S20"/>
  <c r="M52"/>
  <c r="S52"/>
  <c r="M70"/>
  <c r="S70"/>
  <c r="M31"/>
  <c r="S31"/>
  <c r="M63"/>
  <c r="S63"/>
  <c r="M26"/>
  <c r="S26"/>
  <c r="M58"/>
  <c r="S58"/>
  <c r="M60" i="33"/>
  <c r="S60"/>
  <c r="M51"/>
  <c r="S51"/>
  <c r="M17"/>
  <c r="S17"/>
  <c r="M54"/>
  <c r="S54"/>
  <c r="M38"/>
  <c r="S38"/>
  <c r="M22"/>
  <c r="S22"/>
  <c r="M66"/>
  <c r="S66"/>
  <c r="M75"/>
  <c r="S75"/>
  <c r="M59"/>
  <c r="S59"/>
  <c r="M45"/>
  <c r="S45"/>
  <c r="M31"/>
  <c r="S31"/>
  <c r="M15"/>
  <c r="S15"/>
  <c r="M32"/>
  <c r="S32"/>
  <c r="M16"/>
  <c r="S16"/>
  <c r="M40"/>
  <c r="S40"/>
  <c r="M66" i="31"/>
  <c r="S66"/>
  <c r="M50"/>
  <c r="S50"/>
  <c r="M34"/>
  <c r="S34"/>
  <c r="M18"/>
  <c r="S18"/>
  <c r="M77"/>
  <c r="S77"/>
  <c r="M61"/>
  <c r="S61"/>
  <c r="M45"/>
  <c r="S45"/>
  <c r="M31"/>
  <c r="S31"/>
  <c r="M15"/>
  <c r="S15"/>
  <c r="M72"/>
  <c r="S72"/>
  <c r="M56"/>
  <c r="S56"/>
  <c r="M36"/>
  <c r="S36"/>
  <c r="M20"/>
  <c r="S20"/>
  <c r="M4"/>
  <c r="S4"/>
  <c r="M67"/>
  <c r="S67"/>
  <c r="M51"/>
  <c r="S51"/>
  <c r="M33"/>
  <c r="S33"/>
  <c r="M17"/>
  <c r="S17"/>
  <c r="M40"/>
  <c r="S40"/>
  <c r="M64" i="30"/>
  <c r="S64"/>
  <c r="M48"/>
  <c r="S48"/>
  <c r="M28"/>
  <c r="S28"/>
  <c r="M12"/>
  <c r="S12"/>
  <c r="M65"/>
  <c r="S65"/>
  <c r="M49"/>
  <c r="S49"/>
  <c r="M66"/>
  <c r="S66"/>
  <c r="M50"/>
  <c r="S50"/>
  <c r="M34"/>
  <c r="S34"/>
  <c r="M18"/>
  <c r="S18"/>
  <c r="M75"/>
  <c r="S75"/>
  <c r="M59"/>
  <c r="S59"/>
  <c r="M37"/>
  <c r="S37"/>
  <c r="M19"/>
  <c r="S19"/>
  <c r="M40"/>
  <c r="S40"/>
  <c r="M33"/>
  <c r="S33"/>
  <c r="M17"/>
  <c r="S17"/>
  <c r="M4"/>
  <c r="S4"/>
  <c r="M63" i="32"/>
  <c r="S63"/>
  <c r="M45"/>
  <c r="S45"/>
  <c r="M76"/>
  <c r="S76"/>
  <c r="M60"/>
  <c r="S60"/>
  <c r="M44"/>
  <c r="S44"/>
  <c r="M22"/>
  <c r="S22"/>
  <c r="M77"/>
  <c r="S77"/>
  <c r="M61"/>
  <c r="S61"/>
  <c r="M47"/>
  <c r="S47"/>
  <c r="M70"/>
  <c r="S70"/>
  <c r="W11" i="21"/>
  <c r="L67" i="37" s="1"/>
  <c r="N67"/>
  <c r="V8" i="21"/>
  <c r="N64" i="37"/>
  <c r="V14" i="21"/>
  <c r="N70" i="37"/>
  <c r="V13" i="21"/>
  <c r="N69" i="37"/>
  <c r="V4" i="21"/>
  <c r="N60" i="37"/>
  <c r="V10" i="21"/>
  <c r="N66" i="37"/>
  <c r="M13" i="30"/>
  <c r="S13"/>
  <c r="M67" i="32"/>
  <c r="S67"/>
  <c r="M72"/>
  <c r="S72"/>
  <c r="M34"/>
  <c r="S34"/>
  <c r="M73"/>
  <c r="S73"/>
  <c r="M43"/>
  <c r="S43"/>
  <c r="M50"/>
  <c r="S50"/>
  <c r="M36"/>
  <c r="S36"/>
  <c r="M4"/>
  <c r="S4"/>
  <c r="M15"/>
  <c r="S15"/>
  <c r="M33"/>
  <c r="S33"/>
  <c r="M40"/>
  <c r="S40"/>
  <c r="M33" i="28"/>
  <c r="S33"/>
  <c r="M65"/>
  <c r="S65"/>
  <c r="M4"/>
  <c r="S4"/>
  <c r="M36"/>
  <c r="S36"/>
  <c r="M68"/>
  <c r="S68"/>
  <c r="M15"/>
  <c r="S15"/>
  <c r="M47"/>
  <c r="S47"/>
  <c r="M10"/>
  <c r="S10"/>
  <c r="M42"/>
  <c r="S42"/>
  <c r="M76" i="33"/>
  <c r="S76"/>
  <c r="M69"/>
  <c r="S69"/>
  <c r="M33"/>
  <c r="S33"/>
  <c r="M6"/>
  <c r="S6"/>
  <c r="M52"/>
  <c r="S52"/>
  <c r="M54" i="32"/>
  <c r="S54"/>
  <c r="M38"/>
  <c r="S38"/>
  <c r="M24"/>
  <c r="S24"/>
  <c r="M8"/>
  <c r="S8"/>
  <c r="M19"/>
  <c r="S19"/>
  <c r="M29"/>
  <c r="S29"/>
  <c r="M13"/>
  <c r="S13"/>
  <c r="M5" i="28"/>
  <c r="S5"/>
  <c r="M21"/>
  <c r="S21"/>
  <c r="M37"/>
  <c r="S37"/>
  <c r="M53"/>
  <c r="S53"/>
  <c r="M69"/>
  <c r="S69"/>
  <c r="M8"/>
  <c r="S8"/>
  <c r="M24"/>
  <c r="S24"/>
  <c r="M40"/>
  <c r="S40"/>
  <c r="M56"/>
  <c r="S56"/>
  <c r="M72"/>
  <c r="S72"/>
  <c r="M11"/>
  <c r="S11"/>
  <c r="M27"/>
  <c r="S27"/>
  <c r="M43"/>
  <c r="S43"/>
  <c r="M59"/>
  <c r="S59"/>
  <c r="M75"/>
  <c r="S75"/>
  <c r="M14"/>
  <c r="S14"/>
  <c r="M30"/>
  <c r="S30"/>
  <c r="M46"/>
  <c r="S46"/>
  <c r="M62"/>
  <c r="S62"/>
  <c r="M72" i="33"/>
  <c r="S72"/>
  <c r="M56"/>
  <c r="S56"/>
  <c r="M65"/>
  <c r="S65"/>
  <c r="M47"/>
  <c r="S47"/>
  <c r="M29"/>
  <c r="S29"/>
  <c r="M13"/>
  <c r="S13"/>
  <c r="M50"/>
  <c r="S50"/>
  <c r="M34"/>
  <c r="S34"/>
  <c r="M18"/>
  <c r="S18"/>
  <c r="M78"/>
  <c r="S78"/>
  <c r="M62"/>
  <c r="S62"/>
  <c r="M63"/>
  <c r="S63"/>
  <c r="M49"/>
  <c r="S49"/>
  <c r="M19"/>
  <c r="S19"/>
  <c r="M48"/>
  <c r="S48"/>
  <c r="M28"/>
  <c r="S28"/>
  <c r="M12"/>
  <c r="S12"/>
  <c r="M78" i="31"/>
  <c r="S78"/>
  <c r="M62"/>
  <c r="S62"/>
  <c r="M46"/>
  <c r="S46"/>
  <c r="M30"/>
  <c r="S30"/>
  <c r="M14"/>
  <c r="S14"/>
  <c r="M73"/>
  <c r="S73"/>
  <c r="M57"/>
  <c r="S57"/>
  <c r="M41"/>
  <c r="S41"/>
  <c r="M27"/>
  <c r="S27"/>
  <c r="M11"/>
  <c r="S11"/>
  <c r="M68"/>
  <c r="S68"/>
  <c r="M52"/>
  <c r="S52"/>
  <c r="M32"/>
  <c r="S32"/>
  <c r="M16"/>
  <c r="S16"/>
  <c r="M71"/>
  <c r="S71"/>
  <c r="M55"/>
  <c r="S55"/>
  <c r="M37"/>
  <c r="S37"/>
  <c r="M21"/>
  <c r="S21"/>
  <c r="M5"/>
  <c r="S5"/>
  <c r="W7" i="21"/>
  <c r="L63" i="37" s="1"/>
  <c r="N63"/>
  <c r="W12" i="21"/>
  <c r="L68" i="37" s="1"/>
  <c r="N68"/>
  <c r="V3" i="21"/>
  <c r="N23" s="1"/>
  <c r="N59" i="37"/>
  <c r="V15" i="21"/>
  <c r="N71" i="37"/>
  <c r="M68" i="30"/>
  <c r="S68"/>
  <c r="M52"/>
  <c r="S52"/>
  <c r="M32"/>
  <c r="S32"/>
  <c r="M16"/>
  <c r="S16"/>
  <c r="M69"/>
  <c r="S69"/>
  <c r="M53"/>
  <c r="S53"/>
  <c r="M39"/>
  <c r="S39"/>
  <c r="M70"/>
  <c r="S70"/>
  <c r="M54"/>
  <c r="S54"/>
  <c r="M38"/>
  <c r="S38"/>
  <c r="M22"/>
  <c r="S22"/>
  <c r="M71"/>
  <c r="S71"/>
  <c r="M55"/>
  <c r="S55"/>
  <c r="M31"/>
  <c r="S31"/>
  <c r="M15"/>
  <c r="S15"/>
  <c r="M3"/>
  <c r="S3"/>
  <c r="M47"/>
  <c r="S47"/>
  <c r="M21"/>
  <c r="S21"/>
  <c r="M5"/>
  <c r="S5"/>
  <c r="M75" i="32"/>
  <c r="S75"/>
  <c r="M57"/>
  <c r="S57"/>
  <c r="M41"/>
  <c r="S41"/>
  <c r="M64"/>
  <c r="S64"/>
  <c r="M48"/>
  <c r="S48"/>
  <c r="M26"/>
  <c r="S26"/>
  <c r="M10"/>
  <c r="S10"/>
  <c r="M65"/>
  <c r="S65"/>
  <c r="M51"/>
  <c r="S51"/>
  <c r="M74"/>
  <c r="S74"/>
  <c r="M58"/>
  <c r="S58"/>
  <c r="M42"/>
  <c r="S42"/>
  <c r="M28"/>
  <c r="S28"/>
  <c r="M12"/>
  <c r="S12"/>
  <c r="M37"/>
  <c r="S37"/>
  <c r="M23"/>
  <c r="S23"/>
  <c r="M7"/>
  <c r="S7"/>
  <c r="M25"/>
  <c r="S25"/>
  <c r="M9"/>
  <c r="S9"/>
  <c r="M9" i="28"/>
  <c r="S9"/>
  <c r="M25"/>
  <c r="S25"/>
  <c r="M41"/>
  <c r="S41"/>
  <c r="M57"/>
  <c r="S57"/>
  <c r="M73"/>
  <c r="S73"/>
  <c r="M12"/>
  <c r="S12"/>
  <c r="M28"/>
  <c r="S28"/>
  <c r="M44"/>
  <c r="S44"/>
  <c r="M60"/>
  <c r="S60"/>
  <c r="M76"/>
  <c r="S76"/>
  <c r="M7"/>
  <c r="S7"/>
  <c r="M23"/>
  <c r="S23"/>
  <c r="M39"/>
  <c r="S39"/>
  <c r="M55"/>
  <c r="S55"/>
  <c r="M71"/>
  <c r="S71"/>
  <c r="M18"/>
  <c r="S18"/>
  <c r="M34"/>
  <c r="S34"/>
  <c r="M50"/>
  <c r="S50"/>
  <c r="M66"/>
  <c r="S66"/>
  <c r="M68" i="33"/>
  <c r="S68"/>
  <c r="M77"/>
  <c r="S77"/>
  <c r="M61"/>
  <c r="S61"/>
  <c r="M43"/>
  <c r="S43"/>
  <c r="M25"/>
  <c r="S25"/>
  <c r="M9"/>
  <c r="S9"/>
  <c r="M46"/>
  <c r="S46"/>
  <c r="M30"/>
  <c r="S30"/>
  <c r="M14"/>
  <c r="S14"/>
  <c r="M74"/>
  <c r="S74"/>
  <c r="M58"/>
  <c r="S58"/>
  <c r="M67"/>
  <c r="S67"/>
  <c r="M53"/>
  <c r="S53"/>
  <c r="M39"/>
  <c r="S39"/>
  <c r="M23"/>
  <c r="S23"/>
  <c r="M7"/>
  <c r="S7"/>
  <c r="M44"/>
  <c r="S44"/>
  <c r="M24"/>
  <c r="S24"/>
  <c r="M8"/>
  <c r="S8"/>
  <c r="M74" i="31"/>
  <c r="S74"/>
  <c r="M58"/>
  <c r="S58"/>
  <c r="M42"/>
  <c r="S42"/>
  <c r="M26"/>
  <c r="S26"/>
  <c r="M10"/>
  <c r="S10"/>
  <c r="M69"/>
  <c r="S69"/>
  <c r="M53"/>
  <c r="S53"/>
  <c r="M39"/>
  <c r="S39"/>
  <c r="M23"/>
  <c r="S23"/>
  <c r="M7"/>
  <c r="S7"/>
  <c r="M64"/>
  <c r="S64"/>
  <c r="M48"/>
  <c r="S48"/>
  <c r="M28"/>
  <c r="S28"/>
  <c r="M12"/>
  <c r="S12"/>
  <c r="M75"/>
  <c r="S75"/>
  <c r="M59"/>
  <c r="S59"/>
  <c r="M43"/>
  <c r="S43"/>
  <c r="M25"/>
  <c r="S25"/>
  <c r="M9"/>
  <c r="S9"/>
  <c r="M72" i="30"/>
  <c r="S72"/>
  <c r="M56"/>
  <c r="S56"/>
  <c r="M36"/>
  <c r="S36"/>
  <c r="M20"/>
  <c r="S20"/>
  <c r="M73"/>
  <c r="S73"/>
  <c r="M57"/>
  <c r="S57"/>
  <c r="M41"/>
  <c r="S41"/>
  <c r="M74"/>
  <c r="S74"/>
  <c r="M58"/>
  <c r="S58"/>
  <c r="M42"/>
  <c r="S42"/>
  <c r="M26"/>
  <c r="S26"/>
  <c r="M10"/>
  <c r="S10"/>
  <c r="M67"/>
  <c r="S67"/>
  <c r="M51"/>
  <c r="S51"/>
  <c r="M27"/>
  <c r="S27"/>
  <c r="M11"/>
  <c r="S11"/>
  <c r="M6"/>
  <c r="S6"/>
  <c r="M25"/>
  <c r="S25"/>
  <c r="M9"/>
  <c r="S9"/>
  <c r="M71" i="32"/>
  <c r="S71"/>
  <c r="M53"/>
  <c r="S53"/>
  <c r="M39"/>
  <c r="S39"/>
  <c r="M68"/>
  <c r="S68"/>
  <c r="M52"/>
  <c r="S52"/>
  <c r="M30"/>
  <c r="S30"/>
  <c r="M14"/>
  <c r="S14"/>
  <c r="M69"/>
  <c r="S69"/>
  <c r="M55"/>
  <c r="S55"/>
  <c r="M78"/>
  <c r="S78"/>
  <c r="M62"/>
  <c r="S62"/>
  <c r="M46"/>
  <c r="S46"/>
  <c r="M32"/>
  <c r="S32"/>
  <c r="M16"/>
  <c r="S16"/>
  <c r="M6"/>
  <c r="S6"/>
  <c r="M27"/>
  <c r="S27"/>
  <c r="M11"/>
  <c r="S11"/>
  <c r="M3"/>
  <c r="S3"/>
  <c r="M21"/>
  <c r="S21"/>
  <c r="M5"/>
  <c r="S5"/>
  <c r="M13" i="28"/>
  <c r="S13"/>
  <c r="M29"/>
  <c r="S29"/>
  <c r="M45"/>
  <c r="S45"/>
  <c r="M61"/>
  <c r="S61"/>
  <c r="M77"/>
  <c r="S77"/>
  <c r="M16"/>
  <c r="S16"/>
  <c r="M32"/>
  <c r="S32"/>
  <c r="M48"/>
  <c r="S48"/>
  <c r="M64"/>
  <c r="S64"/>
  <c r="M74"/>
  <c r="S74"/>
  <c r="M3"/>
  <c r="S3"/>
  <c r="M19"/>
  <c r="S19"/>
  <c r="M51"/>
  <c r="S51"/>
  <c r="M67"/>
  <c r="S67"/>
  <c r="M6"/>
  <c r="S6"/>
  <c r="M22"/>
  <c r="S22"/>
  <c r="M38"/>
  <c r="S38"/>
  <c r="M54"/>
  <c r="S54"/>
  <c r="M78"/>
  <c r="S78"/>
  <c r="M64" i="33"/>
  <c r="S64"/>
  <c r="M73"/>
  <c r="S73"/>
  <c r="M57"/>
  <c r="S57"/>
  <c r="M37"/>
  <c r="S37"/>
  <c r="M21"/>
  <c r="S21"/>
  <c r="M5"/>
  <c r="S5"/>
  <c r="M42"/>
  <c r="S42"/>
  <c r="M26"/>
  <c r="S26"/>
  <c r="M10"/>
  <c r="S10"/>
  <c r="M70"/>
  <c r="S70"/>
  <c r="M71"/>
  <c r="S71"/>
  <c r="M55"/>
  <c r="S55"/>
  <c r="M41"/>
  <c r="S41"/>
  <c r="M27"/>
  <c r="S27"/>
  <c r="M11"/>
  <c r="S11"/>
  <c r="M3"/>
  <c r="S3"/>
  <c r="M36"/>
  <c r="S36"/>
  <c r="M20"/>
  <c r="S20"/>
  <c r="M4"/>
  <c r="S4"/>
  <c r="M70" i="31"/>
  <c r="S70"/>
  <c r="M54"/>
  <c r="S54"/>
  <c r="M38"/>
  <c r="S38"/>
  <c r="M22"/>
  <c r="S22"/>
  <c r="M6"/>
  <c r="S6"/>
  <c r="M65"/>
  <c r="S65"/>
  <c r="M49"/>
  <c r="S49"/>
  <c r="M19"/>
  <c r="S19"/>
  <c r="S3"/>
  <c r="M3"/>
  <c r="M76"/>
  <c r="S76"/>
  <c r="M60"/>
  <c r="S60"/>
  <c r="M44"/>
  <c r="S44"/>
  <c r="M24"/>
  <c r="S24"/>
  <c r="M8"/>
  <c r="S8"/>
  <c r="M63"/>
  <c r="S63"/>
  <c r="M47"/>
  <c r="S47"/>
  <c r="M29"/>
  <c r="S29"/>
  <c r="M13"/>
  <c r="S13"/>
  <c r="P64" i="16"/>
  <c r="P56"/>
  <c r="S35" i="33"/>
  <c r="M35"/>
  <c r="S35" i="32"/>
  <c r="M35"/>
  <c r="S35" i="31"/>
  <c r="M35"/>
  <c r="S35" i="30"/>
  <c r="M35"/>
  <c r="S35" i="28"/>
  <c r="M35"/>
  <c r="C8" i="37"/>
  <c r="U8" s="1"/>
  <c r="M32" i="17"/>
  <c r="M26" i="20"/>
  <c r="P28" i="19"/>
  <c r="D32" i="17"/>
  <c r="R32"/>
  <c r="L32"/>
  <c r="G32"/>
  <c r="I32"/>
  <c r="P25" i="20"/>
  <c r="O38" i="24"/>
  <c r="H6" i="13"/>
  <c r="P6"/>
  <c r="N6"/>
  <c r="R6"/>
  <c r="M6"/>
  <c r="E6"/>
  <c r="K6"/>
  <c r="C6"/>
  <c r="D6"/>
  <c r="L6"/>
  <c r="F6"/>
  <c r="J6"/>
  <c r="Q6"/>
  <c r="I6"/>
  <c r="O6"/>
  <c r="G6"/>
  <c r="Z6"/>
  <c r="A32"/>
  <c r="O6" i="14"/>
  <c r="K6"/>
  <c r="G6"/>
  <c r="C6"/>
  <c r="P6"/>
  <c r="L6"/>
  <c r="H6"/>
  <c r="D6"/>
  <c r="Z6"/>
  <c r="Q6"/>
  <c r="I6"/>
  <c r="R6"/>
  <c r="J6"/>
  <c r="M6"/>
  <c r="E6"/>
  <c r="N6"/>
  <c r="F6"/>
  <c r="A32"/>
  <c r="A194" i="1"/>
  <c r="F193"/>
  <c r="C193"/>
  <c r="B9" i="37" s="1"/>
  <c r="I193" i="1"/>
  <c r="D193"/>
  <c r="B193"/>
  <c r="A9" i="37" s="1"/>
  <c r="U5" i="14"/>
  <c r="S5"/>
  <c r="I6" i="37" s="1"/>
  <c r="T5" i="14"/>
  <c r="T5" i="13"/>
  <c r="U5"/>
  <c r="S5"/>
  <c r="E6" i="37" s="1"/>
  <c r="P6" i="15"/>
  <c r="L6"/>
  <c r="H6"/>
  <c r="D6"/>
  <c r="O6"/>
  <c r="K6"/>
  <c r="G6"/>
  <c r="C6"/>
  <c r="N6"/>
  <c r="F6"/>
  <c r="M6"/>
  <c r="E6"/>
  <c r="A32"/>
  <c r="Z6"/>
  <c r="R6"/>
  <c r="J6"/>
  <c r="Q6"/>
  <c r="I6"/>
  <c r="U5"/>
  <c r="T5"/>
  <c r="S5"/>
  <c r="M6" i="37" s="1"/>
  <c r="B7" i="15"/>
  <c r="B33" s="1"/>
  <c r="B7" i="13"/>
  <c r="B33" s="1"/>
  <c r="B7" i="14"/>
  <c r="B33" s="1"/>
  <c r="T8" i="37"/>
  <c r="A7" i="15"/>
  <c r="A7" i="13"/>
  <c r="A7" i="14"/>
  <c r="L32" i="16"/>
  <c r="E36"/>
  <c r="C32"/>
  <c r="N36"/>
  <c r="M32"/>
  <c r="K36"/>
  <c r="H36"/>
  <c r="V4" i="20"/>
  <c r="J60" i="37"/>
  <c r="J64"/>
  <c r="V13" i="20"/>
  <c r="P33" s="1"/>
  <c r="J69" i="37"/>
  <c r="V16" i="19"/>
  <c r="N36" s="1"/>
  <c r="F72" i="37"/>
  <c r="V15" i="19"/>
  <c r="P35" s="1"/>
  <c r="F71" i="37"/>
  <c r="V14" i="19"/>
  <c r="O34" s="1"/>
  <c r="F70" i="37"/>
  <c r="X6" i="19"/>
  <c r="G62" i="37" s="1"/>
  <c r="D62"/>
  <c r="V7" i="24"/>
  <c r="J82" i="37"/>
  <c r="X17" i="21"/>
  <c r="O73" i="37" s="1"/>
  <c r="L73"/>
  <c r="X73" s="1"/>
  <c r="X5" i="23"/>
  <c r="G80" i="37" s="1"/>
  <c r="D80"/>
  <c r="X8" i="20"/>
  <c r="H64" i="37"/>
  <c r="X16" i="20"/>
  <c r="H72" i="37"/>
  <c r="W72" s="1"/>
  <c r="X12" i="19"/>
  <c r="G68" i="37" s="1"/>
  <c r="D68"/>
  <c r="X16" i="21"/>
  <c r="O72" i="37" s="1"/>
  <c r="L72"/>
  <c r="X17" i="19"/>
  <c r="G73" i="37" s="1"/>
  <c r="D73"/>
  <c r="X16" i="19"/>
  <c r="G72" i="37" s="1"/>
  <c r="D72"/>
  <c r="S11" i="25"/>
  <c r="U11"/>
  <c r="T11"/>
  <c r="U13"/>
  <c r="T13"/>
  <c r="S13"/>
  <c r="Y5"/>
  <c r="V5" s="1"/>
  <c r="Y7"/>
  <c r="W7" s="1"/>
  <c r="M82" i="37"/>
  <c r="I35" i="25"/>
  <c r="I14"/>
  <c r="R44"/>
  <c r="J45"/>
  <c r="G44"/>
  <c r="G42"/>
  <c r="G40"/>
  <c r="G38"/>
  <c r="G36"/>
  <c r="G34"/>
  <c r="G14"/>
  <c r="G43"/>
  <c r="G39"/>
  <c r="G35"/>
  <c r="G45"/>
  <c r="G41"/>
  <c r="G37"/>
  <c r="L44"/>
  <c r="L42"/>
  <c r="L40"/>
  <c r="L38"/>
  <c r="L36"/>
  <c r="L34"/>
  <c r="L14"/>
  <c r="L45"/>
  <c r="L41"/>
  <c r="L37"/>
  <c r="L43"/>
  <c r="L39"/>
  <c r="L35"/>
  <c r="D44"/>
  <c r="D42"/>
  <c r="D40"/>
  <c r="D38"/>
  <c r="D36"/>
  <c r="D34"/>
  <c r="D43"/>
  <c r="D41"/>
  <c r="D37"/>
  <c r="D45"/>
  <c r="D39"/>
  <c r="D35"/>
  <c r="D14"/>
  <c r="O42" i="24"/>
  <c r="W7"/>
  <c r="H82" i="37" s="1"/>
  <c r="J32"/>
  <c r="F32"/>
  <c r="R43" i="25"/>
  <c r="V16" i="20"/>
  <c r="J72" i="37"/>
  <c r="V5" i="24"/>
  <c r="H21" s="1"/>
  <c r="J80" i="37"/>
  <c r="J62"/>
  <c r="V10" i="20"/>
  <c r="C30" s="1"/>
  <c r="J66" i="37"/>
  <c r="J61"/>
  <c r="V7" i="23"/>
  <c r="F82" i="37"/>
  <c r="V6" i="23"/>
  <c r="F81" i="37"/>
  <c r="V9" i="19"/>
  <c r="F65" i="37"/>
  <c r="V12" i="20"/>
  <c r="J68" i="37"/>
  <c r="V3" i="20"/>
  <c r="D23" s="1"/>
  <c r="J59" i="37"/>
  <c r="V9" i="20"/>
  <c r="J65" i="37"/>
  <c r="V12" i="19"/>
  <c r="F32" s="1"/>
  <c r="F68" i="37"/>
  <c r="J73"/>
  <c r="V3" i="24"/>
  <c r="P19" s="1"/>
  <c r="J78" i="37"/>
  <c r="V7" i="19"/>
  <c r="P27" s="1"/>
  <c r="F63" i="37"/>
  <c r="V11" i="19"/>
  <c r="G31" s="1"/>
  <c r="F67" i="37"/>
  <c r="V14" i="20"/>
  <c r="P34" s="1"/>
  <c r="J70" i="37"/>
  <c r="V3" i="23"/>
  <c r="O19" s="1"/>
  <c r="F78" i="37"/>
  <c r="V4" i="19"/>
  <c r="P24" s="1"/>
  <c r="F60" i="37"/>
  <c r="V7" i="20"/>
  <c r="O27" s="1"/>
  <c r="J63" i="37"/>
  <c r="V11" i="20"/>
  <c r="D31" s="1"/>
  <c r="J67" i="37"/>
  <c r="V15" i="20"/>
  <c r="P35" s="1"/>
  <c r="J71" i="37"/>
  <c r="V6" i="24"/>
  <c r="O22" s="1"/>
  <c r="J81" i="37"/>
  <c r="V10" i="19"/>
  <c r="P30" s="1"/>
  <c r="F66" i="37"/>
  <c r="X4" i="24"/>
  <c r="K79" i="37" s="1"/>
  <c r="H79"/>
  <c r="X6" i="20"/>
  <c r="H62" i="37"/>
  <c r="X13" i="19"/>
  <c r="G69" i="37" s="1"/>
  <c r="D69"/>
  <c r="X8" i="19"/>
  <c r="G64" i="37" s="1"/>
  <c r="D64"/>
  <c r="X10" i="19"/>
  <c r="G66" i="37" s="1"/>
  <c r="D66"/>
  <c r="X17" i="20"/>
  <c r="H73" i="37"/>
  <c r="X3" i="18"/>
  <c r="O28" i="37" s="1"/>
  <c r="L28"/>
  <c r="X5" i="20"/>
  <c r="H61" i="37"/>
  <c r="X12" i="20"/>
  <c r="H68" i="37"/>
  <c r="S12" i="25"/>
  <c r="U12"/>
  <c r="T12"/>
  <c r="U10"/>
  <c r="T10"/>
  <c r="S10"/>
  <c r="M37"/>
  <c r="M45"/>
  <c r="E41"/>
  <c r="N44"/>
  <c r="F44"/>
  <c r="K44"/>
  <c r="K42"/>
  <c r="K40"/>
  <c r="K38"/>
  <c r="K36"/>
  <c r="K34"/>
  <c r="K45"/>
  <c r="K41"/>
  <c r="K37"/>
  <c r="K43"/>
  <c r="K39"/>
  <c r="K35"/>
  <c r="K14"/>
  <c r="U9"/>
  <c r="T9"/>
  <c r="S9"/>
  <c r="C44"/>
  <c r="C42"/>
  <c r="C40"/>
  <c r="C38"/>
  <c r="C36"/>
  <c r="C34"/>
  <c r="C14"/>
  <c r="C45"/>
  <c r="C41"/>
  <c r="C37"/>
  <c r="C43"/>
  <c r="C39"/>
  <c r="C35"/>
  <c r="H44"/>
  <c r="H42"/>
  <c r="H40"/>
  <c r="H38"/>
  <c r="H36"/>
  <c r="H34"/>
  <c r="H45"/>
  <c r="H41"/>
  <c r="H37"/>
  <c r="H14"/>
  <c r="H43"/>
  <c r="H39"/>
  <c r="H35"/>
  <c r="Y6"/>
  <c r="V6" s="1"/>
  <c r="W6"/>
  <c r="Y8"/>
  <c r="W8" s="1"/>
  <c r="M83" i="37"/>
  <c r="Y4" i="25"/>
  <c r="V4" s="1"/>
  <c r="W4"/>
  <c r="L79" i="37" s="1"/>
  <c r="X79" s="1"/>
  <c r="L36" i="16"/>
  <c r="G36"/>
  <c r="J26" i="20"/>
  <c r="Q26"/>
  <c r="D36" i="16"/>
  <c r="Q36"/>
  <c r="Q33" i="19"/>
  <c r="F26" i="20"/>
  <c r="L30" i="37"/>
  <c r="N38"/>
  <c r="F38"/>
  <c r="J36"/>
  <c r="J38"/>
  <c r="F36"/>
  <c r="J44" i="25"/>
  <c r="V3"/>
  <c r="K19" s="1"/>
  <c r="N78" i="37"/>
  <c r="N79"/>
  <c r="N83"/>
  <c r="N82"/>
  <c r="M33" i="19"/>
  <c r="O34" i="24"/>
  <c r="N33" i="19"/>
  <c r="C30" i="16"/>
  <c r="R26" i="19"/>
  <c r="L33"/>
  <c r="L26"/>
  <c r="O45" i="24"/>
  <c r="O36"/>
  <c r="O40"/>
  <c r="O44"/>
  <c r="F26" i="19"/>
  <c r="C33"/>
  <c r="D26"/>
  <c r="E33"/>
  <c r="K26"/>
  <c r="K33"/>
  <c r="G26"/>
  <c r="O14" i="24"/>
  <c r="O35"/>
  <c r="O37"/>
  <c r="O39"/>
  <c r="O41"/>
  <c r="O43"/>
  <c r="F44"/>
  <c r="V4" i="15"/>
  <c r="Q30" s="1"/>
  <c r="T21" i="16"/>
  <c r="U21"/>
  <c r="S21"/>
  <c r="P20" i="24"/>
  <c r="P67" i="16"/>
  <c r="O66"/>
  <c r="W3" i="13"/>
  <c r="O29" s="1"/>
  <c r="F4" i="37"/>
  <c r="V4" i="13"/>
  <c r="V4" i="14"/>
  <c r="I30" s="1"/>
  <c r="V3"/>
  <c r="O29" s="1"/>
  <c r="J4" i="37"/>
  <c r="T21" i="17"/>
  <c r="S21"/>
  <c r="I46" i="37" s="1"/>
  <c r="U21" i="17"/>
  <c r="U21" i="18"/>
  <c r="S21"/>
  <c r="M46" i="37" s="1"/>
  <c r="T21" i="18"/>
  <c r="Y3" i="15"/>
  <c r="W3" s="1"/>
  <c r="M30" i="16"/>
  <c r="N30" i="17"/>
  <c r="D26" i="20"/>
  <c r="F28"/>
  <c r="I26"/>
  <c r="H28"/>
  <c r="K28"/>
  <c r="U17" i="16"/>
  <c r="T17"/>
  <c r="U14"/>
  <c r="T14"/>
  <c r="U18"/>
  <c r="T18"/>
  <c r="U22"/>
  <c r="T22"/>
  <c r="U6"/>
  <c r="T6"/>
  <c r="T10"/>
  <c r="U10"/>
  <c r="U4"/>
  <c r="T4"/>
  <c r="U15"/>
  <c r="T15"/>
  <c r="T19"/>
  <c r="U19"/>
  <c r="T23"/>
  <c r="U23"/>
  <c r="O59"/>
  <c r="O56"/>
  <c r="O64"/>
  <c r="O57"/>
  <c r="O67"/>
  <c r="O62"/>
  <c r="O65"/>
  <c r="T16"/>
  <c r="U16"/>
  <c r="U20"/>
  <c r="T20"/>
  <c r="U24"/>
  <c r="T24"/>
  <c r="U12"/>
  <c r="T12"/>
  <c r="T8"/>
  <c r="U8"/>
  <c r="C32" i="17"/>
  <c r="F32"/>
  <c r="Q25" i="19"/>
  <c r="K30" i="16"/>
  <c r="Q32" i="17"/>
  <c r="L28" i="20"/>
  <c r="J30" i="16"/>
  <c r="K32" i="17"/>
  <c r="N32"/>
  <c r="C30"/>
  <c r="E32"/>
  <c r="H32"/>
  <c r="J25" i="19"/>
  <c r="O37"/>
  <c r="O37" i="20"/>
  <c r="P66" i="16"/>
  <c r="P62"/>
  <c r="P58"/>
  <c r="P65"/>
  <c r="P61"/>
  <c r="P57"/>
  <c r="O63"/>
  <c r="O60"/>
  <c r="O25"/>
  <c r="O61"/>
  <c r="O58"/>
  <c r="G32"/>
  <c r="J32"/>
  <c r="I32"/>
  <c r="R32"/>
  <c r="E26" i="20"/>
  <c r="K26"/>
  <c r="D33" i="19"/>
  <c r="G33"/>
  <c r="C26"/>
  <c r="H26"/>
  <c r="H26" i="20"/>
  <c r="N26"/>
  <c r="I33" i="19"/>
  <c r="Q26"/>
  <c r="Q32" i="16"/>
  <c r="D32"/>
  <c r="K32"/>
  <c r="L26" i="20"/>
  <c r="C26"/>
  <c r="F33" i="19"/>
  <c r="R33"/>
  <c r="M26"/>
  <c r="N26"/>
  <c r="R26" i="20"/>
  <c r="J33" i="19"/>
  <c r="E26"/>
  <c r="L83" i="37"/>
  <c r="W3" i="24"/>
  <c r="H78" i="37" s="1"/>
  <c r="W78" s="1"/>
  <c r="W3" i="25"/>
  <c r="E30" i="17"/>
  <c r="H30" i="16"/>
  <c r="R25" i="19"/>
  <c r="C28" i="20"/>
  <c r="G30" i="16"/>
  <c r="N25" i="19"/>
  <c r="N30" i="16"/>
  <c r="N28" i="20"/>
  <c r="E28"/>
  <c r="W4" i="14"/>
  <c r="W7" i="17"/>
  <c r="H32" i="37" s="1"/>
  <c r="W13" i="17"/>
  <c r="H38" i="37" s="1"/>
  <c r="W3" i="20"/>
  <c r="H59" i="37" s="1"/>
  <c r="L81"/>
  <c r="W6" i="24"/>
  <c r="H81" i="37" s="1"/>
  <c r="W3" i="23"/>
  <c r="D78" i="37" s="1"/>
  <c r="W4" i="20"/>
  <c r="H60" i="37" s="1"/>
  <c r="Q40" i="23"/>
  <c r="T9"/>
  <c r="U9"/>
  <c r="T11"/>
  <c r="U11"/>
  <c r="Y4"/>
  <c r="F79" i="37" s="1"/>
  <c r="W4" i="23"/>
  <c r="T12"/>
  <c r="U12"/>
  <c r="T10"/>
  <c r="U10"/>
  <c r="T13"/>
  <c r="U13"/>
  <c r="T4" i="18"/>
  <c r="U4"/>
  <c r="U12"/>
  <c r="T12"/>
  <c r="U8"/>
  <c r="T8"/>
  <c r="U17"/>
  <c r="T17"/>
  <c r="T15"/>
  <c r="U15"/>
  <c r="U19"/>
  <c r="T19"/>
  <c r="U23"/>
  <c r="T23"/>
  <c r="U14"/>
  <c r="T14"/>
  <c r="T18"/>
  <c r="U18"/>
  <c r="T22"/>
  <c r="U22"/>
  <c r="U6"/>
  <c r="T6"/>
  <c r="T16"/>
  <c r="U16"/>
  <c r="T20"/>
  <c r="U20"/>
  <c r="T24"/>
  <c r="U24"/>
  <c r="Y3" i="19"/>
  <c r="V5" i="21"/>
  <c r="G25" s="1"/>
  <c r="W5"/>
  <c r="L61" i="37" s="1"/>
  <c r="T12" i="24"/>
  <c r="U12"/>
  <c r="T11"/>
  <c r="U11"/>
  <c r="T10"/>
  <c r="U10"/>
  <c r="T9"/>
  <c r="U9"/>
  <c r="T13"/>
  <c r="U13"/>
  <c r="W5"/>
  <c r="H80" i="37" s="1"/>
  <c r="W80" s="1"/>
  <c r="Q30" i="16"/>
  <c r="D30"/>
  <c r="C36"/>
  <c r="J36"/>
  <c r="F25" i="19"/>
  <c r="F30" i="16"/>
  <c r="I36"/>
  <c r="R36"/>
  <c r="G25" i="19"/>
  <c r="R28" i="20"/>
  <c r="G28"/>
  <c r="M28"/>
  <c r="E30" i="16"/>
  <c r="L30"/>
  <c r="M36"/>
  <c r="I25" i="19"/>
  <c r="I30" i="16"/>
  <c r="E25" i="19"/>
  <c r="I28" i="20"/>
  <c r="Q28"/>
  <c r="D28"/>
  <c r="V11" i="18"/>
  <c r="J38" s="1"/>
  <c r="W3" i="21"/>
  <c r="L59" i="37" s="1"/>
  <c r="W4" i="15"/>
  <c r="W7" i="19"/>
  <c r="D63" i="37" s="1"/>
  <c r="W10" i="20"/>
  <c r="H66" i="37" s="1"/>
  <c r="W13" i="21"/>
  <c r="L69" i="37" s="1"/>
  <c r="V7" i="21"/>
  <c r="P27" s="1"/>
  <c r="W15"/>
  <c r="L71" i="37" s="1"/>
  <c r="W13" i="18"/>
  <c r="L38" i="37" s="1"/>
  <c r="W3" i="14"/>
  <c r="W13" i="16"/>
  <c r="D38" i="37" s="1"/>
  <c r="V9" i="18"/>
  <c r="N36" s="1"/>
  <c r="W9"/>
  <c r="L34" i="37" s="1"/>
  <c r="V9" i="21"/>
  <c r="E29" s="1"/>
  <c r="W11" i="19"/>
  <c r="D67" i="37" s="1"/>
  <c r="W14" i="20"/>
  <c r="H70" i="37" s="1"/>
  <c r="W4" i="21"/>
  <c r="L60" i="37" s="1"/>
  <c r="V6" i="21"/>
  <c r="P26" s="1"/>
  <c r="V11"/>
  <c r="P31" s="1"/>
  <c r="W14"/>
  <c r="L70" i="37" s="1"/>
  <c r="W15" i="19"/>
  <c r="D71" i="37" s="1"/>
  <c r="W10" i="21"/>
  <c r="L66" i="37" s="1"/>
  <c r="W8" i="21"/>
  <c r="L64" i="37" s="1"/>
  <c r="W9" i="20"/>
  <c r="H65" i="37" s="1"/>
  <c r="V12" i="21"/>
  <c r="M32" s="1"/>
  <c r="W5" i="19"/>
  <c r="Y8" i="23"/>
  <c r="W8"/>
  <c r="Y8" i="24"/>
  <c r="H16" i="2"/>
  <c r="N16" s="1"/>
  <c r="N44"/>
  <c r="W11" i="17"/>
  <c r="H36" i="37" s="1"/>
  <c r="N36" i="24"/>
  <c r="I14"/>
  <c r="W7" i="18"/>
  <c r="L32" i="37" s="1"/>
  <c r="W11" i="18"/>
  <c r="L36" i="37" s="1"/>
  <c r="W6" i="23"/>
  <c r="D81" i="37" s="1"/>
  <c r="W4" i="19"/>
  <c r="D60" i="37" s="1"/>
  <c r="W14" i="19"/>
  <c r="D70" i="37" s="1"/>
  <c r="W13" i="20"/>
  <c r="H69" i="37" s="1"/>
  <c r="W69" s="1"/>
  <c r="W7" i="16"/>
  <c r="D32" i="37" s="1"/>
  <c r="V7" i="18"/>
  <c r="O34" s="1"/>
  <c r="W11" i="16"/>
  <c r="D36" i="37" s="1"/>
  <c r="W7" i="20"/>
  <c r="H63" i="37" s="1"/>
  <c r="W11" i="20"/>
  <c r="H67" i="37" s="1"/>
  <c r="W15" i="20"/>
  <c r="H71" i="37" s="1"/>
  <c r="W9" i="19"/>
  <c r="D65" i="37" s="1"/>
  <c r="W7" i="23"/>
  <c r="D82" i="37" s="1"/>
  <c r="V82" s="1"/>
  <c r="O19" i="25"/>
  <c r="F37" i="24"/>
  <c r="I37"/>
  <c r="N44"/>
  <c r="I41"/>
  <c r="S12"/>
  <c r="I36"/>
  <c r="I39"/>
  <c r="N40"/>
  <c r="P45"/>
  <c r="P35"/>
  <c r="P37"/>
  <c r="P39"/>
  <c r="P41"/>
  <c r="P43"/>
  <c r="I42"/>
  <c r="I38"/>
  <c r="I34"/>
  <c r="I43"/>
  <c r="I35"/>
  <c r="I45"/>
  <c r="N42"/>
  <c r="N38"/>
  <c r="N34"/>
  <c r="P14"/>
  <c r="P34"/>
  <c r="P36"/>
  <c r="P38"/>
  <c r="P40"/>
  <c r="P42"/>
  <c r="P44"/>
  <c r="F41"/>
  <c r="F43"/>
  <c r="F39"/>
  <c r="F35"/>
  <c r="Q38" i="23"/>
  <c r="N19"/>
  <c r="O23"/>
  <c r="N23"/>
  <c r="O22"/>
  <c r="N22"/>
  <c r="Q43"/>
  <c r="R42"/>
  <c r="Q35"/>
  <c r="R41"/>
  <c r="Q39"/>
  <c r="R44"/>
  <c r="Q14"/>
  <c r="R38"/>
  <c r="P38"/>
  <c r="R37"/>
  <c r="R35"/>
  <c r="P44"/>
  <c r="Q45"/>
  <c r="R45"/>
  <c r="S12"/>
  <c r="E87" i="37" s="1"/>
  <c r="V4" i="23"/>
  <c r="R43"/>
  <c r="R39"/>
  <c r="R36"/>
  <c r="Q41"/>
  <c r="Q37"/>
  <c r="E42"/>
  <c r="E38"/>
  <c r="R40"/>
  <c r="Q44"/>
  <c r="Q36"/>
  <c r="R34"/>
  <c r="Q34"/>
  <c r="R14"/>
  <c r="Q42"/>
  <c r="C35"/>
  <c r="C43"/>
  <c r="P29" i="21"/>
  <c r="P28"/>
  <c r="O28"/>
  <c r="L34"/>
  <c r="P34"/>
  <c r="O34"/>
  <c r="D24"/>
  <c r="P24"/>
  <c r="O24"/>
  <c r="M26"/>
  <c r="O26"/>
  <c r="K30"/>
  <c r="P30"/>
  <c r="O30"/>
  <c r="R36"/>
  <c r="P36"/>
  <c r="O36"/>
  <c r="P35"/>
  <c r="O35"/>
  <c r="P23"/>
  <c r="I33"/>
  <c r="P33"/>
  <c r="O33"/>
  <c r="P37"/>
  <c r="O37"/>
  <c r="O23"/>
  <c r="P24" i="20"/>
  <c r="I36"/>
  <c r="P36"/>
  <c r="O36"/>
  <c r="J32"/>
  <c r="P32"/>
  <c r="O32"/>
  <c r="O29"/>
  <c r="P29"/>
  <c r="Q27"/>
  <c r="O35"/>
  <c r="W62" i="37"/>
  <c r="O26" i="20"/>
  <c r="P26"/>
  <c r="P28"/>
  <c r="O28"/>
  <c r="O24"/>
  <c r="P29" i="19"/>
  <c r="O29"/>
  <c r="O24"/>
  <c r="V69" i="37"/>
  <c r="P33" i="19"/>
  <c r="O33"/>
  <c r="P26"/>
  <c r="O26"/>
  <c r="O25"/>
  <c r="P34"/>
  <c r="P25"/>
  <c r="D25"/>
  <c r="M25"/>
  <c r="K25"/>
  <c r="L25"/>
  <c r="C25"/>
  <c r="H25"/>
  <c r="Y10" i="18"/>
  <c r="Q40"/>
  <c r="O40"/>
  <c r="N40"/>
  <c r="P40"/>
  <c r="P25"/>
  <c r="O25"/>
  <c r="O56"/>
  <c r="O58"/>
  <c r="O60"/>
  <c r="O62"/>
  <c r="O64"/>
  <c r="O66"/>
  <c r="P36"/>
  <c r="P56"/>
  <c r="P58"/>
  <c r="P60"/>
  <c r="P62"/>
  <c r="P64"/>
  <c r="P66"/>
  <c r="P30"/>
  <c r="O30"/>
  <c r="O57"/>
  <c r="O59"/>
  <c r="O61"/>
  <c r="O63"/>
  <c r="O65"/>
  <c r="O67"/>
  <c r="P57"/>
  <c r="P59"/>
  <c r="P61"/>
  <c r="P63"/>
  <c r="P65"/>
  <c r="P67"/>
  <c r="J30"/>
  <c r="Q30"/>
  <c r="I30"/>
  <c r="G30"/>
  <c r="C30"/>
  <c r="F30"/>
  <c r="M30"/>
  <c r="R30"/>
  <c r="K30"/>
  <c r="N30"/>
  <c r="E30"/>
  <c r="H30"/>
  <c r="S14"/>
  <c r="M39" i="37" s="1"/>
  <c r="U15" i="17"/>
  <c r="T15"/>
  <c r="U19"/>
  <c r="T19"/>
  <c r="U23"/>
  <c r="T23"/>
  <c r="U14"/>
  <c r="T14"/>
  <c r="U18"/>
  <c r="T18"/>
  <c r="U22"/>
  <c r="T22"/>
  <c r="U16"/>
  <c r="T16"/>
  <c r="U20"/>
  <c r="T20"/>
  <c r="U24"/>
  <c r="T24"/>
  <c r="U12"/>
  <c r="T12"/>
  <c r="U8"/>
  <c r="T8"/>
  <c r="U17"/>
  <c r="T17"/>
  <c r="U6"/>
  <c r="T6"/>
  <c r="U10"/>
  <c r="T10"/>
  <c r="U4"/>
  <c r="T4"/>
  <c r="O36"/>
  <c r="P36"/>
  <c r="P34"/>
  <c r="P40"/>
  <c r="P38"/>
  <c r="P30"/>
  <c r="P57"/>
  <c r="P59"/>
  <c r="P61"/>
  <c r="P63"/>
  <c r="P65"/>
  <c r="P67"/>
  <c r="O30"/>
  <c r="O57"/>
  <c r="O59"/>
  <c r="O61"/>
  <c r="O63"/>
  <c r="O65"/>
  <c r="O67"/>
  <c r="O34"/>
  <c r="O40"/>
  <c r="O38"/>
  <c r="P25"/>
  <c r="P56"/>
  <c r="P58"/>
  <c r="P60"/>
  <c r="P62"/>
  <c r="P64"/>
  <c r="P66"/>
  <c r="O25"/>
  <c r="O56"/>
  <c r="O58"/>
  <c r="O60"/>
  <c r="O62"/>
  <c r="O64"/>
  <c r="O66"/>
  <c r="H30"/>
  <c r="K30"/>
  <c r="Q30"/>
  <c r="F30"/>
  <c r="G30"/>
  <c r="J30"/>
  <c r="I30"/>
  <c r="L30"/>
  <c r="M30"/>
  <c r="R30"/>
  <c r="D30"/>
  <c r="P34" i="16"/>
  <c r="O34"/>
  <c r="H40"/>
  <c r="P40"/>
  <c r="O40"/>
  <c r="V28" i="37"/>
  <c r="O30" i="16"/>
  <c r="P30"/>
  <c r="P36"/>
  <c r="O36"/>
  <c r="M38"/>
  <c r="P38"/>
  <c r="O38"/>
  <c r="O32"/>
  <c r="P32"/>
  <c r="P29" i="14"/>
  <c r="O30"/>
  <c r="S16" i="17"/>
  <c r="I41" i="37" s="1"/>
  <c r="M36" i="23"/>
  <c r="M41"/>
  <c r="C40"/>
  <c r="C14"/>
  <c r="M40"/>
  <c r="M14"/>
  <c r="M39"/>
  <c r="C36"/>
  <c r="P42"/>
  <c r="S15" i="16"/>
  <c r="E40" i="37" s="1"/>
  <c r="S19" i="16"/>
  <c r="E44" i="37" s="1"/>
  <c r="S23" i="16"/>
  <c r="E48" i="37" s="1"/>
  <c r="S15" i="17"/>
  <c r="I40" i="37" s="1"/>
  <c r="S19" i="17"/>
  <c r="I44" i="37" s="1"/>
  <c r="S23" i="17"/>
  <c r="I48" i="37" s="1"/>
  <c r="S17" i="18"/>
  <c r="M42" i="37" s="1"/>
  <c r="S17" i="17"/>
  <c r="I42" i="37" s="1"/>
  <c r="S6" i="17"/>
  <c r="I31" i="37" s="1"/>
  <c r="S18" i="17"/>
  <c r="S15" i="18"/>
  <c r="M40" i="37" s="1"/>
  <c r="S19" i="18"/>
  <c r="M44" i="37" s="1"/>
  <c r="S23" i="18"/>
  <c r="M48" i="37" s="1"/>
  <c r="S17" i="16"/>
  <c r="E42" i="37" s="1"/>
  <c r="H34" i="16"/>
  <c r="Q34"/>
  <c r="M34"/>
  <c r="N34"/>
  <c r="G34"/>
  <c r="J34"/>
  <c r="C34"/>
  <c r="F34"/>
  <c r="D34"/>
  <c r="K34"/>
  <c r="R34"/>
  <c r="I34"/>
  <c r="L34"/>
  <c r="E34"/>
  <c r="R35" i="20"/>
  <c r="Q35"/>
  <c r="K35"/>
  <c r="J35" i="21"/>
  <c r="K35"/>
  <c r="I35"/>
  <c r="Q35"/>
  <c r="M35"/>
  <c r="D35"/>
  <c r="H35"/>
  <c r="L35"/>
  <c r="C35"/>
  <c r="F35"/>
  <c r="R35"/>
  <c r="N35"/>
  <c r="G35"/>
  <c r="E35"/>
  <c r="J29" i="19"/>
  <c r="E29"/>
  <c r="L29"/>
  <c r="K29"/>
  <c r="M29"/>
  <c r="D29"/>
  <c r="H29"/>
  <c r="C29"/>
  <c r="N29"/>
  <c r="I29"/>
  <c r="R29"/>
  <c r="G29"/>
  <c r="F29"/>
  <c r="Q29"/>
  <c r="L35"/>
  <c r="H35"/>
  <c r="G35"/>
  <c r="K35"/>
  <c r="H36" i="18"/>
  <c r="D36"/>
  <c r="J36"/>
  <c r="C36"/>
  <c r="M36"/>
  <c r="I36"/>
  <c r="D43" i="23"/>
  <c r="D39"/>
  <c r="D36"/>
  <c r="D14"/>
  <c r="D44"/>
  <c r="D42"/>
  <c r="D40"/>
  <c r="D37"/>
  <c r="D38"/>
  <c r="D34"/>
  <c r="D45"/>
  <c r="D41"/>
  <c r="D35"/>
  <c r="C45"/>
  <c r="S9"/>
  <c r="E84" i="37" s="1"/>
  <c r="C41" i="23"/>
  <c r="C37"/>
  <c r="P39"/>
  <c r="P45"/>
  <c r="P41"/>
  <c r="P36"/>
  <c r="P14"/>
  <c r="P43"/>
  <c r="P37"/>
  <c r="L43"/>
  <c r="L35"/>
  <c r="L44"/>
  <c r="L42"/>
  <c r="L40"/>
  <c r="L37"/>
  <c r="L38"/>
  <c r="L34"/>
  <c r="L14"/>
  <c r="L45"/>
  <c r="L41"/>
  <c r="L39"/>
  <c r="L36"/>
  <c r="F45" i="24"/>
  <c r="F40"/>
  <c r="F36"/>
  <c r="F42"/>
  <c r="F38"/>
  <c r="F34"/>
  <c r="F14"/>
  <c r="D44"/>
  <c r="D42"/>
  <c r="D40"/>
  <c r="D38"/>
  <c r="D36"/>
  <c r="D34"/>
  <c r="D14"/>
  <c r="D45"/>
  <c r="D43"/>
  <c r="D41"/>
  <c r="D39"/>
  <c r="D37"/>
  <c r="D35"/>
  <c r="R45"/>
  <c r="R43"/>
  <c r="R41"/>
  <c r="R39"/>
  <c r="R37"/>
  <c r="R35"/>
  <c r="R44"/>
  <c r="R42"/>
  <c r="R40"/>
  <c r="R38"/>
  <c r="R36"/>
  <c r="R34"/>
  <c r="R14"/>
  <c r="Q45"/>
  <c r="Q43"/>
  <c r="Q41"/>
  <c r="Q39"/>
  <c r="Q37"/>
  <c r="Q35"/>
  <c r="Q44"/>
  <c r="Q42"/>
  <c r="Q40"/>
  <c r="Q38"/>
  <c r="Q36"/>
  <c r="Q34"/>
  <c r="Q14"/>
  <c r="M45"/>
  <c r="M43"/>
  <c r="M41"/>
  <c r="M39"/>
  <c r="M37"/>
  <c r="M35"/>
  <c r="M44"/>
  <c r="M42"/>
  <c r="M40"/>
  <c r="M38"/>
  <c r="M36"/>
  <c r="M34"/>
  <c r="M14"/>
  <c r="G45"/>
  <c r="G43"/>
  <c r="G41"/>
  <c r="G39"/>
  <c r="G37"/>
  <c r="G35"/>
  <c r="G44"/>
  <c r="G42"/>
  <c r="G40"/>
  <c r="G38"/>
  <c r="G36"/>
  <c r="G34"/>
  <c r="G14"/>
  <c r="H45"/>
  <c r="H43"/>
  <c r="H41"/>
  <c r="H39"/>
  <c r="H37"/>
  <c r="H35"/>
  <c r="H14"/>
  <c r="H44"/>
  <c r="H42"/>
  <c r="H40"/>
  <c r="H38"/>
  <c r="H36"/>
  <c r="H34"/>
  <c r="J45"/>
  <c r="J43"/>
  <c r="J41"/>
  <c r="J39"/>
  <c r="J37"/>
  <c r="J35"/>
  <c r="J44"/>
  <c r="J42"/>
  <c r="J40"/>
  <c r="J38"/>
  <c r="J36"/>
  <c r="J34"/>
  <c r="J14"/>
  <c r="S18" i="16"/>
  <c r="S18" i="18"/>
  <c r="M43" i="37" s="1"/>
  <c r="S22" i="16"/>
  <c r="E47" i="37" s="1"/>
  <c r="S22" i="18"/>
  <c r="M47" i="37" s="1"/>
  <c r="S11" i="24"/>
  <c r="I86" i="37" s="1"/>
  <c r="S16" i="16"/>
  <c r="E41" i="37" s="1"/>
  <c r="S16" i="18"/>
  <c r="M41" i="37" s="1"/>
  <c r="S20" i="16"/>
  <c r="E45" i="37" s="1"/>
  <c r="S20" i="18"/>
  <c r="M45" i="37" s="1"/>
  <c r="S24" i="16"/>
  <c r="S24" i="18"/>
  <c r="M49" i="37" s="1"/>
  <c r="S13" i="23"/>
  <c r="E88" i="37" s="1"/>
  <c r="M44" i="23"/>
  <c r="S10" i="24"/>
  <c r="I85" i="37" s="1"/>
  <c r="S13" i="24"/>
  <c r="I88" i="37" s="1"/>
  <c r="F44" i="23"/>
  <c r="F38"/>
  <c r="F35"/>
  <c r="F14"/>
  <c r="F45"/>
  <c r="F43"/>
  <c r="F41"/>
  <c r="F39"/>
  <c r="F36"/>
  <c r="F37"/>
  <c r="F42"/>
  <c r="F40"/>
  <c r="F34"/>
  <c r="E43"/>
  <c r="E35"/>
  <c r="E45"/>
  <c r="E41"/>
  <c r="E37"/>
  <c r="E39"/>
  <c r="E45" i="24"/>
  <c r="E43"/>
  <c r="E41"/>
  <c r="E39"/>
  <c r="E37"/>
  <c r="E35"/>
  <c r="E44"/>
  <c r="E42"/>
  <c r="E40"/>
  <c r="E38"/>
  <c r="E36"/>
  <c r="E34"/>
  <c r="E14"/>
  <c r="C45"/>
  <c r="C43"/>
  <c r="C41"/>
  <c r="C39"/>
  <c r="C37"/>
  <c r="C35"/>
  <c r="S9"/>
  <c r="I84" i="37" s="1"/>
  <c r="C44" i="24"/>
  <c r="C42"/>
  <c r="C40"/>
  <c r="C38"/>
  <c r="C36"/>
  <c r="C34"/>
  <c r="C14"/>
  <c r="N45"/>
  <c r="N41"/>
  <c r="N37"/>
  <c r="N43"/>
  <c r="N39"/>
  <c r="N35"/>
  <c r="N14"/>
  <c r="T12" i="9"/>
  <c r="M42" i="23"/>
  <c r="M38"/>
  <c r="M34"/>
  <c r="M45"/>
  <c r="M37"/>
  <c r="C42"/>
  <c r="C38"/>
  <c r="C34"/>
  <c r="M43"/>
  <c r="P40"/>
  <c r="P34"/>
  <c r="C39"/>
  <c r="C44"/>
  <c r="S14" i="16"/>
  <c r="E39" i="37" s="1"/>
  <c r="S10" i="23"/>
  <c r="E85" i="37" s="1"/>
  <c r="S6" i="18"/>
  <c r="M31" i="37" s="1"/>
  <c r="L37" i="24"/>
  <c r="S14" i="17"/>
  <c r="I39" i="37" s="1"/>
  <c r="S22" i="17"/>
  <c r="I47" i="37" s="1"/>
  <c r="S11" i="23"/>
  <c r="E86" i="37" s="1"/>
  <c r="S6" i="16"/>
  <c r="E31" i="37" s="1"/>
  <c r="S20" i="17"/>
  <c r="I45" i="37" s="1"/>
  <c r="S24" i="17"/>
  <c r="AB12" i="9"/>
  <c r="R76" i="30"/>
  <c r="N76"/>
  <c r="R68"/>
  <c r="N68"/>
  <c r="R60"/>
  <c r="N60"/>
  <c r="R52"/>
  <c r="N52"/>
  <c r="R44"/>
  <c r="N44"/>
  <c r="N32"/>
  <c r="R32"/>
  <c r="N24"/>
  <c r="R24"/>
  <c r="N16"/>
  <c r="R16"/>
  <c r="R77"/>
  <c r="N77"/>
  <c r="R69"/>
  <c r="N69"/>
  <c r="R61"/>
  <c r="N61"/>
  <c r="R53"/>
  <c r="N53"/>
  <c r="R45"/>
  <c r="N45"/>
  <c r="N78"/>
  <c r="R78"/>
  <c r="N70"/>
  <c r="R70"/>
  <c r="N62"/>
  <c r="R62"/>
  <c r="N54"/>
  <c r="R54"/>
  <c r="N46"/>
  <c r="R46"/>
  <c r="R43"/>
  <c r="N43"/>
  <c r="R23"/>
  <c r="N23"/>
  <c r="R15"/>
  <c r="N15"/>
  <c r="R7"/>
  <c r="N7"/>
  <c r="R3"/>
  <c r="N79"/>
  <c r="N3"/>
  <c r="R29"/>
  <c r="N29"/>
  <c r="R21"/>
  <c r="N21"/>
  <c r="R13"/>
  <c r="N13"/>
  <c r="R5"/>
  <c r="N5"/>
  <c r="R8"/>
  <c r="N8"/>
  <c r="N75" i="32"/>
  <c r="R75"/>
  <c r="N67"/>
  <c r="R67"/>
  <c r="R41"/>
  <c r="N41"/>
  <c r="R56"/>
  <c r="N56"/>
  <c r="R48"/>
  <c r="N48"/>
  <c r="N34"/>
  <c r="R34"/>
  <c r="N26"/>
  <c r="R26"/>
  <c r="N18"/>
  <c r="R18"/>
  <c r="N10"/>
  <c r="R10"/>
  <c r="N59"/>
  <c r="R59"/>
  <c r="N51"/>
  <c r="R51"/>
  <c r="N43"/>
  <c r="R43"/>
  <c r="N74"/>
  <c r="R74"/>
  <c r="N66"/>
  <c r="R66"/>
  <c r="N42"/>
  <c r="R42"/>
  <c r="N36"/>
  <c r="R36"/>
  <c r="N28"/>
  <c r="R28"/>
  <c r="N20"/>
  <c r="R20"/>
  <c r="N12"/>
  <c r="R12"/>
  <c r="N4"/>
  <c r="R4"/>
  <c r="R37"/>
  <c r="N37"/>
  <c r="R31"/>
  <c r="N31"/>
  <c r="R23"/>
  <c r="N23"/>
  <c r="R15"/>
  <c r="N15"/>
  <c r="R7"/>
  <c r="N7"/>
  <c r="R33"/>
  <c r="N33"/>
  <c r="N40"/>
  <c r="R40"/>
  <c r="R9" i="28"/>
  <c r="N9"/>
  <c r="R17"/>
  <c r="N17"/>
  <c r="R25"/>
  <c r="N25"/>
  <c r="R33"/>
  <c r="N33"/>
  <c r="R41"/>
  <c r="N41"/>
  <c r="N49"/>
  <c r="R49"/>
  <c r="R57"/>
  <c r="N57"/>
  <c r="R65"/>
  <c r="N65"/>
  <c r="R73"/>
  <c r="N73"/>
  <c r="R12"/>
  <c r="N12"/>
  <c r="R20"/>
  <c r="N20"/>
  <c r="R28"/>
  <c r="N28"/>
  <c r="R36"/>
  <c r="N36"/>
  <c r="R44"/>
  <c r="N44"/>
  <c r="R39" i="30"/>
  <c r="N39"/>
  <c r="R38"/>
  <c r="N38"/>
  <c r="R30"/>
  <c r="N30"/>
  <c r="R22"/>
  <c r="N22"/>
  <c r="R14"/>
  <c r="N14"/>
  <c r="R71"/>
  <c r="N71"/>
  <c r="R63"/>
  <c r="N63"/>
  <c r="N55"/>
  <c r="R55"/>
  <c r="R31"/>
  <c r="N31"/>
  <c r="N47"/>
  <c r="R47"/>
  <c r="R57" i="32"/>
  <c r="N57"/>
  <c r="R49"/>
  <c r="N49"/>
  <c r="R72"/>
  <c r="N72"/>
  <c r="R64"/>
  <c r="N64"/>
  <c r="R73"/>
  <c r="N73"/>
  <c r="R65"/>
  <c r="N65"/>
  <c r="N58"/>
  <c r="R58"/>
  <c r="N50"/>
  <c r="R50"/>
  <c r="R52" i="28"/>
  <c r="N52"/>
  <c r="R60"/>
  <c r="N60"/>
  <c r="R68"/>
  <c r="N68"/>
  <c r="R76"/>
  <c r="N76"/>
  <c r="R70"/>
  <c r="N70"/>
  <c r="R7"/>
  <c r="N7"/>
  <c r="R15"/>
  <c r="N15"/>
  <c r="R23"/>
  <c r="N23"/>
  <c r="N31"/>
  <c r="R31"/>
  <c r="R39"/>
  <c r="N39"/>
  <c r="R47"/>
  <c r="N47"/>
  <c r="R55"/>
  <c r="N55"/>
  <c r="R63"/>
  <c r="N63"/>
  <c r="R71"/>
  <c r="N71"/>
  <c r="R10"/>
  <c r="N10"/>
  <c r="R18"/>
  <c r="N18"/>
  <c r="R26"/>
  <c r="N26"/>
  <c r="R34"/>
  <c r="N34"/>
  <c r="R42"/>
  <c r="N42"/>
  <c r="R50"/>
  <c r="N50"/>
  <c r="R58"/>
  <c r="N58"/>
  <c r="N66"/>
  <c r="R66"/>
  <c r="N76" i="33"/>
  <c r="R76"/>
  <c r="N68"/>
  <c r="R68"/>
  <c r="N60"/>
  <c r="R60"/>
  <c r="R77"/>
  <c r="N77"/>
  <c r="R69"/>
  <c r="N69"/>
  <c r="R61"/>
  <c r="N61"/>
  <c r="R51"/>
  <c r="N51"/>
  <c r="R38"/>
  <c r="N38"/>
  <c r="R30"/>
  <c r="N30"/>
  <c r="R22"/>
  <c r="N22"/>
  <c r="R14"/>
  <c r="N14"/>
  <c r="R6"/>
  <c r="N6"/>
  <c r="R75"/>
  <c r="N75"/>
  <c r="R67"/>
  <c r="N67"/>
  <c r="R59"/>
  <c r="N59"/>
  <c r="R53"/>
  <c r="N53"/>
  <c r="R45"/>
  <c r="N45"/>
  <c r="N39"/>
  <c r="R39"/>
  <c r="N31"/>
  <c r="R31"/>
  <c r="N23"/>
  <c r="R23"/>
  <c r="N15"/>
  <c r="R15"/>
  <c r="N7"/>
  <c r="R7"/>
  <c r="N52"/>
  <c r="R52"/>
  <c r="N44"/>
  <c r="R44"/>
  <c r="R32"/>
  <c r="N32"/>
  <c r="R24"/>
  <c r="N24"/>
  <c r="R16"/>
  <c r="N16"/>
  <c r="R8"/>
  <c r="N8"/>
  <c r="R40"/>
  <c r="N40"/>
  <c r="R74" i="31"/>
  <c r="N74"/>
  <c r="R66"/>
  <c r="N66"/>
  <c r="R58"/>
  <c r="N58"/>
  <c r="R50"/>
  <c r="N50"/>
  <c r="R42"/>
  <c r="N42"/>
  <c r="R34"/>
  <c r="N34"/>
  <c r="R26"/>
  <c r="N26"/>
  <c r="R18"/>
  <c r="N18"/>
  <c r="R10"/>
  <c r="N10"/>
  <c r="N31"/>
  <c r="R31"/>
  <c r="N23"/>
  <c r="R23"/>
  <c r="N15"/>
  <c r="R15"/>
  <c r="N7"/>
  <c r="R7"/>
  <c r="N72"/>
  <c r="R72"/>
  <c r="N64"/>
  <c r="R64"/>
  <c r="N56"/>
  <c r="R56"/>
  <c r="N48"/>
  <c r="R48"/>
  <c r="R4"/>
  <c r="N4"/>
  <c r="R75"/>
  <c r="N75"/>
  <c r="R67"/>
  <c r="N67"/>
  <c r="R59"/>
  <c r="N59"/>
  <c r="R51"/>
  <c r="N51"/>
  <c r="R43"/>
  <c r="N43"/>
  <c r="N33"/>
  <c r="R33"/>
  <c r="N25"/>
  <c r="R25"/>
  <c r="N17"/>
  <c r="R17"/>
  <c r="N9"/>
  <c r="R9"/>
  <c r="N36" i="30"/>
  <c r="R36"/>
  <c r="N28"/>
  <c r="R28"/>
  <c r="R20"/>
  <c r="N20"/>
  <c r="R12"/>
  <c r="N12"/>
  <c r="R41"/>
  <c r="N41"/>
  <c r="R35"/>
  <c r="N35"/>
  <c r="R74"/>
  <c r="N74"/>
  <c r="R66"/>
  <c r="N66"/>
  <c r="R58"/>
  <c r="N58"/>
  <c r="R50"/>
  <c r="N50"/>
  <c r="R42"/>
  <c r="N42"/>
  <c r="R34"/>
  <c r="N34"/>
  <c r="R26"/>
  <c r="N26"/>
  <c r="R18"/>
  <c r="N18"/>
  <c r="R10"/>
  <c r="N10"/>
  <c r="N75"/>
  <c r="R75"/>
  <c r="N67"/>
  <c r="R67"/>
  <c r="N59"/>
  <c r="R59"/>
  <c r="R51"/>
  <c r="N51"/>
  <c r="R37"/>
  <c r="N37"/>
  <c r="N40"/>
  <c r="R40"/>
  <c r="R6"/>
  <c r="N6"/>
  <c r="R33"/>
  <c r="N33"/>
  <c r="R25"/>
  <c r="N25"/>
  <c r="R17"/>
  <c r="N17"/>
  <c r="R9"/>
  <c r="N9"/>
  <c r="R4"/>
  <c r="N4"/>
  <c r="N71" i="32"/>
  <c r="R71"/>
  <c r="N63"/>
  <c r="R63"/>
  <c r="R53"/>
  <c r="N53"/>
  <c r="R45"/>
  <c r="N45"/>
  <c r="R39"/>
  <c r="N39"/>
  <c r="R76"/>
  <c r="N76"/>
  <c r="R68"/>
  <c r="N68"/>
  <c r="R60"/>
  <c r="N60"/>
  <c r="R52"/>
  <c r="N52"/>
  <c r="R44"/>
  <c r="N44"/>
  <c r="R77"/>
  <c r="N77"/>
  <c r="R69"/>
  <c r="N69"/>
  <c r="R61"/>
  <c r="N61"/>
  <c r="N78"/>
  <c r="R78"/>
  <c r="N70"/>
  <c r="R70"/>
  <c r="N62"/>
  <c r="R62"/>
  <c r="N54"/>
  <c r="R54"/>
  <c r="N46"/>
  <c r="R46"/>
  <c r="N32"/>
  <c r="R32"/>
  <c r="N24"/>
  <c r="R24"/>
  <c r="N16"/>
  <c r="R16"/>
  <c r="N8"/>
  <c r="R8"/>
  <c r="N6"/>
  <c r="R6"/>
  <c r="R35"/>
  <c r="N35"/>
  <c r="R27"/>
  <c r="N27"/>
  <c r="R19"/>
  <c r="N19"/>
  <c r="R11"/>
  <c r="N11"/>
  <c r="R3"/>
  <c r="N79"/>
  <c r="N3"/>
  <c r="R29"/>
  <c r="N29"/>
  <c r="R21"/>
  <c r="N21"/>
  <c r="R13"/>
  <c r="N13"/>
  <c r="R5"/>
  <c r="N5"/>
  <c r="R5" i="28"/>
  <c r="N5"/>
  <c r="R13"/>
  <c r="N13"/>
  <c r="R21"/>
  <c r="N21"/>
  <c r="R29"/>
  <c r="N29"/>
  <c r="R37"/>
  <c r="N37"/>
  <c r="N45"/>
  <c r="R45"/>
  <c r="R53"/>
  <c r="N53"/>
  <c r="R61"/>
  <c r="N61"/>
  <c r="R69"/>
  <c r="N69"/>
  <c r="R77"/>
  <c r="N77"/>
  <c r="R8"/>
  <c r="N8"/>
  <c r="R16"/>
  <c r="N16"/>
  <c r="R24"/>
  <c r="N24"/>
  <c r="R32"/>
  <c r="N32"/>
  <c r="R40"/>
  <c r="N40"/>
  <c r="R48"/>
  <c r="N48"/>
  <c r="N56"/>
  <c r="R56"/>
  <c r="R64"/>
  <c r="N64"/>
  <c r="R72"/>
  <c r="N72"/>
  <c r="R74"/>
  <c r="N74"/>
  <c r="R3"/>
  <c r="N3"/>
  <c r="N79"/>
  <c r="R11"/>
  <c r="N11"/>
  <c r="R19"/>
  <c r="N19"/>
  <c r="R27"/>
  <c r="N27"/>
  <c r="R35"/>
  <c r="N35"/>
  <c r="R43"/>
  <c r="N43"/>
  <c r="R51"/>
  <c r="N51"/>
  <c r="R59"/>
  <c r="N59"/>
  <c r="R67"/>
  <c r="N67"/>
  <c r="N75"/>
  <c r="R75"/>
  <c r="R6"/>
  <c r="N6"/>
  <c r="R14"/>
  <c r="N14"/>
  <c r="R22"/>
  <c r="N22"/>
  <c r="R30"/>
  <c r="N30"/>
  <c r="R38"/>
  <c r="N38"/>
  <c r="R46"/>
  <c r="N46"/>
  <c r="R54"/>
  <c r="N54"/>
  <c r="R62"/>
  <c r="N62"/>
  <c r="R78"/>
  <c r="N78"/>
  <c r="N72" i="33"/>
  <c r="R72"/>
  <c r="N64"/>
  <c r="R64"/>
  <c r="N56"/>
  <c r="R56"/>
  <c r="R47"/>
  <c r="N47"/>
  <c r="N37"/>
  <c r="R37"/>
  <c r="N29"/>
  <c r="R29"/>
  <c r="N21"/>
  <c r="R21"/>
  <c r="N13"/>
  <c r="R13"/>
  <c r="N5"/>
  <c r="R5"/>
  <c r="N50"/>
  <c r="R50"/>
  <c r="R42"/>
  <c r="N42"/>
  <c r="R34"/>
  <c r="N34"/>
  <c r="R26"/>
  <c r="N26"/>
  <c r="R18"/>
  <c r="N18"/>
  <c r="R10"/>
  <c r="N10"/>
  <c r="N78"/>
  <c r="R78"/>
  <c r="N70"/>
  <c r="R70"/>
  <c r="N62"/>
  <c r="R62"/>
  <c r="R71"/>
  <c r="N71"/>
  <c r="R63"/>
  <c r="N63"/>
  <c r="R55"/>
  <c r="N55"/>
  <c r="N35"/>
  <c r="R35"/>
  <c r="N27"/>
  <c r="R27"/>
  <c r="N19"/>
  <c r="R19"/>
  <c r="N11"/>
  <c r="R11"/>
  <c r="N48"/>
  <c r="R48"/>
  <c r="R38" i="31"/>
  <c r="N38"/>
  <c r="R30"/>
  <c r="N30"/>
  <c r="R22"/>
  <c r="N22"/>
  <c r="R14"/>
  <c r="N14"/>
  <c r="R6"/>
  <c r="N6"/>
  <c r="N73"/>
  <c r="R73"/>
  <c r="N65"/>
  <c r="R65"/>
  <c r="N57"/>
  <c r="R57"/>
  <c r="N49"/>
  <c r="R49"/>
  <c r="N41"/>
  <c r="R41"/>
  <c r="N35"/>
  <c r="R35"/>
  <c r="N79"/>
  <c r="N3"/>
  <c r="R3"/>
  <c r="R32"/>
  <c r="N32"/>
  <c r="R24"/>
  <c r="N24"/>
  <c r="R16"/>
  <c r="N16"/>
  <c r="R8"/>
  <c r="N8"/>
  <c r="R71"/>
  <c r="N71"/>
  <c r="R63"/>
  <c r="N63"/>
  <c r="R55"/>
  <c r="N55"/>
  <c r="R47"/>
  <c r="N47"/>
  <c r="N37"/>
  <c r="R37"/>
  <c r="N29"/>
  <c r="R29"/>
  <c r="N21"/>
  <c r="R21"/>
  <c r="N13"/>
  <c r="R13"/>
  <c r="N5"/>
  <c r="R5"/>
  <c r="R25" i="32"/>
  <c r="N25"/>
  <c r="R17"/>
  <c r="N17"/>
  <c r="R9"/>
  <c r="N9"/>
  <c r="N4" i="28"/>
  <c r="R4"/>
  <c r="N43" i="33"/>
  <c r="R43"/>
  <c r="N33"/>
  <c r="R33"/>
  <c r="N25"/>
  <c r="R25"/>
  <c r="N17"/>
  <c r="R17"/>
  <c r="N9"/>
  <c r="R9"/>
  <c r="N54"/>
  <c r="R54"/>
  <c r="N46"/>
  <c r="R46"/>
  <c r="N74"/>
  <c r="R74"/>
  <c r="N66"/>
  <c r="R66"/>
  <c r="N58"/>
  <c r="R58"/>
  <c r="N77" i="31"/>
  <c r="R77"/>
  <c r="N69"/>
  <c r="R69"/>
  <c r="N61"/>
  <c r="R61"/>
  <c r="N53"/>
  <c r="R53"/>
  <c r="N45"/>
  <c r="R45"/>
  <c r="N39"/>
  <c r="R39"/>
  <c r="R36"/>
  <c r="N36"/>
  <c r="R28"/>
  <c r="N28"/>
  <c r="R20"/>
  <c r="N20"/>
  <c r="R12"/>
  <c r="N12"/>
  <c r="R40"/>
  <c r="N40"/>
  <c r="R72" i="30"/>
  <c r="N72"/>
  <c r="R64"/>
  <c r="N64"/>
  <c r="R56"/>
  <c r="N56"/>
  <c r="R48"/>
  <c r="N48"/>
  <c r="R73"/>
  <c r="N73"/>
  <c r="R65"/>
  <c r="N65"/>
  <c r="R57"/>
  <c r="N57"/>
  <c r="R49"/>
  <c r="N49"/>
  <c r="R27"/>
  <c r="N27"/>
  <c r="R19"/>
  <c r="N19"/>
  <c r="R11"/>
  <c r="N11"/>
  <c r="N30" i="32"/>
  <c r="R30"/>
  <c r="N22"/>
  <c r="R22"/>
  <c r="N14"/>
  <c r="R14"/>
  <c r="N55"/>
  <c r="R55"/>
  <c r="N47"/>
  <c r="R47"/>
  <c r="N38"/>
  <c r="R38"/>
  <c r="R73" i="33"/>
  <c r="N73"/>
  <c r="R65"/>
  <c r="N65"/>
  <c r="R57"/>
  <c r="N57"/>
  <c r="R49"/>
  <c r="N49"/>
  <c r="N41"/>
  <c r="R41"/>
  <c r="N79"/>
  <c r="N3"/>
  <c r="R3"/>
  <c r="R36"/>
  <c r="N36"/>
  <c r="R28"/>
  <c r="N28"/>
  <c r="R20"/>
  <c r="N20"/>
  <c r="R12"/>
  <c r="N12"/>
  <c r="R4"/>
  <c r="N4"/>
  <c r="R78" i="31"/>
  <c r="N78"/>
  <c r="R70"/>
  <c r="N70"/>
  <c r="R62"/>
  <c r="N62"/>
  <c r="R54"/>
  <c r="N54"/>
  <c r="R46"/>
  <c r="N46"/>
  <c r="N27"/>
  <c r="R27"/>
  <c r="N19"/>
  <c r="R19"/>
  <c r="N11"/>
  <c r="R11"/>
  <c r="N76"/>
  <c r="R76"/>
  <c r="N68"/>
  <c r="R68"/>
  <c r="N60"/>
  <c r="R60"/>
  <c r="N52"/>
  <c r="R52"/>
  <c r="N44"/>
  <c r="R44"/>
  <c r="D37" i="26"/>
  <c r="X28" i="37"/>
  <c r="V30"/>
  <c r="G32" i="20"/>
  <c r="K33" i="21"/>
  <c r="E30"/>
  <c r="G19" i="25"/>
  <c r="F34" i="17"/>
  <c r="M38"/>
  <c r="D40"/>
  <c r="E23" i="21"/>
  <c r="M40" i="17"/>
  <c r="R32" i="20"/>
  <c r="R33" i="21"/>
  <c r="F30" i="14"/>
  <c r="K24" i="21"/>
  <c r="L36"/>
  <c r="I26"/>
  <c r="G30"/>
  <c r="K23"/>
  <c r="G38" i="17"/>
  <c r="J23" i="21"/>
  <c r="E34" i="17"/>
  <c r="I38"/>
  <c r="H32" i="20"/>
  <c r="E26" i="21"/>
  <c r="D36"/>
  <c r="N26"/>
  <c r="J36"/>
  <c r="D26"/>
  <c r="C34" i="17"/>
  <c r="R38"/>
  <c r="Q34"/>
  <c r="R40"/>
  <c r="N33" i="21"/>
  <c r="G24"/>
  <c r="N40" i="17"/>
  <c r="V3" i="13"/>
  <c r="W4"/>
  <c r="N30" s="1"/>
  <c r="C34" i="18"/>
  <c r="R34"/>
  <c r="J34"/>
  <c r="L29" i="20"/>
  <c r="J29"/>
  <c r="M29"/>
  <c r="I29"/>
  <c r="G29"/>
  <c r="E29"/>
  <c r="C29"/>
  <c r="R29"/>
  <c r="N29"/>
  <c r="I19" i="25"/>
  <c r="K32" i="20"/>
  <c r="E32"/>
  <c r="Q32"/>
  <c r="I32"/>
  <c r="C32"/>
  <c r="L32"/>
  <c r="D36" i="19"/>
  <c r="J36"/>
  <c r="J34" i="17"/>
  <c r="G34"/>
  <c r="N34"/>
  <c r="K34"/>
  <c r="I40"/>
  <c r="H40"/>
  <c r="E40"/>
  <c r="L40"/>
  <c r="M23" i="21"/>
  <c r="H23"/>
  <c r="I23"/>
  <c r="D23"/>
  <c r="N25"/>
  <c r="J33"/>
  <c r="G33"/>
  <c r="M33"/>
  <c r="C33"/>
  <c r="Q33"/>
  <c r="E33"/>
  <c r="Q24"/>
  <c r="N24"/>
  <c r="R24"/>
  <c r="C24"/>
  <c r="I24"/>
  <c r="H24"/>
  <c r="M24"/>
  <c r="L24"/>
  <c r="R26"/>
  <c r="Q26"/>
  <c r="C26"/>
  <c r="G26"/>
  <c r="F26"/>
  <c r="K26"/>
  <c r="J26"/>
  <c r="Q30"/>
  <c r="N30"/>
  <c r="C30"/>
  <c r="I30"/>
  <c r="H30"/>
  <c r="M30"/>
  <c r="L30"/>
  <c r="I34" i="19"/>
  <c r="H34"/>
  <c r="M36" i="21"/>
  <c r="G36"/>
  <c r="H36"/>
  <c r="I36"/>
  <c r="C36"/>
  <c r="Q36"/>
  <c r="K36"/>
  <c r="N38" i="17"/>
  <c r="K38"/>
  <c r="H38"/>
  <c r="E38"/>
  <c r="C30" i="14"/>
  <c r="N38" i="16"/>
  <c r="L40"/>
  <c r="F24" i="20"/>
  <c r="L23" i="21"/>
  <c r="C23"/>
  <c r="D34" i="17"/>
  <c r="I38" i="16"/>
  <c r="R38"/>
  <c r="Q38" i="17"/>
  <c r="C40" i="16"/>
  <c r="J40"/>
  <c r="C40" i="17"/>
  <c r="F40"/>
  <c r="R23" i="21"/>
  <c r="G23"/>
  <c r="J30" i="15"/>
  <c r="M34" i="17"/>
  <c r="R34"/>
  <c r="C38" i="16"/>
  <c r="J38"/>
  <c r="C38" i="17"/>
  <c r="F38"/>
  <c r="I40" i="16"/>
  <c r="R40"/>
  <c r="Q40" i="17"/>
  <c r="M25" i="21"/>
  <c r="R24" i="20"/>
  <c r="G24"/>
  <c r="F29" i="21"/>
  <c r="K29"/>
  <c r="F32" i="20"/>
  <c r="F33" i="21"/>
  <c r="D33"/>
  <c r="R36" i="20"/>
  <c r="G36"/>
  <c r="L34" i="18"/>
  <c r="D40"/>
  <c r="J24" i="21"/>
  <c r="L26"/>
  <c r="Q28"/>
  <c r="J30"/>
  <c r="G34"/>
  <c r="N36"/>
  <c r="R19" i="25"/>
  <c r="C24" i="20"/>
  <c r="Q29" i="21"/>
  <c r="M32" i="20"/>
  <c r="L33" i="21"/>
  <c r="C36" i="20"/>
  <c r="D30" i="14"/>
  <c r="F24" i="21"/>
  <c r="M24" i="19"/>
  <c r="H26" i="21"/>
  <c r="H27" i="20"/>
  <c r="E28" i="21"/>
  <c r="F30"/>
  <c r="C34"/>
  <c r="G34" i="19"/>
  <c r="E36" i="21"/>
  <c r="M36" i="19"/>
  <c r="F23" i="21"/>
  <c r="L34" i="17"/>
  <c r="H38" i="16"/>
  <c r="J38" i="17"/>
  <c r="K40"/>
  <c r="C25" i="21"/>
  <c r="Q23"/>
  <c r="H34" i="17"/>
  <c r="L38"/>
  <c r="J40"/>
  <c r="H24" i="20"/>
  <c r="C29" i="21"/>
  <c r="N32" i="20"/>
  <c r="D34" i="18"/>
  <c r="E24" i="21"/>
  <c r="R24" i="19"/>
  <c r="F29" i="20"/>
  <c r="D30" i="21"/>
  <c r="Q34"/>
  <c r="F36"/>
  <c r="K24" i="20"/>
  <c r="D32"/>
  <c r="H33" i="21"/>
  <c r="R30"/>
  <c r="X65" i="37"/>
  <c r="G29" i="21"/>
  <c r="R29"/>
  <c r="N29"/>
  <c r="M29"/>
  <c r="H29"/>
  <c r="I40" i="18"/>
  <c r="J40"/>
  <c r="G40"/>
  <c r="E40"/>
  <c r="K40"/>
  <c r="R40"/>
  <c r="M40"/>
  <c r="J24" i="20"/>
  <c r="D24"/>
  <c r="Q24"/>
  <c r="I24"/>
  <c r="M24"/>
  <c r="K36"/>
  <c r="E36"/>
  <c r="D36"/>
  <c r="Q36"/>
  <c r="M36"/>
  <c r="F36"/>
  <c r="F28" i="21"/>
  <c r="M28"/>
  <c r="L28"/>
  <c r="J28"/>
  <c r="I28"/>
  <c r="H28"/>
  <c r="C28"/>
  <c r="R28"/>
  <c r="R34"/>
  <c r="K34"/>
  <c r="N34"/>
  <c r="E34"/>
  <c r="F34"/>
  <c r="D34"/>
  <c r="J34"/>
  <c r="H34"/>
  <c r="F40" i="16"/>
  <c r="D40"/>
  <c r="K40"/>
  <c r="J24" i="19"/>
  <c r="F24"/>
  <c r="D27" i="20"/>
  <c r="K27"/>
  <c r="G30" i="15"/>
  <c r="D38" i="16"/>
  <c r="K38"/>
  <c r="F38"/>
  <c r="G38"/>
  <c r="E40"/>
  <c r="K30" i="15"/>
  <c r="E38" i="16"/>
  <c r="L38"/>
  <c r="G40"/>
  <c r="N40"/>
  <c r="D29" i="21"/>
  <c r="I29"/>
  <c r="J36" i="20"/>
  <c r="C40" i="18"/>
  <c r="F40"/>
  <c r="H24" i="19"/>
  <c r="N28" i="21"/>
  <c r="Q29" i="20"/>
  <c r="M34" i="21"/>
  <c r="L24" i="20"/>
  <c r="J29" i="21"/>
  <c r="L36" i="20"/>
  <c r="E34" i="18"/>
  <c r="F27" i="20"/>
  <c r="D28" i="21"/>
  <c r="D29" i="20"/>
  <c r="I34" i="21"/>
  <c r="I30" i="15"/>
  <c r="M40" i="16"/>
  <c r="Q40"/>
  <c r="N24" i="20"/>
  <c r="L29" i="21"/>
  <c r="H36" i="20"/>
  <c r="L40" i="18"/>
  <c r="G28" i="21"/>
  <c r="H29" i="20"/>
  <c r="E24"/>
  <c r="N36"/>
  <c r="H40" i="18"/>
  <c r="K28" i="21"/>
  <c r="K29" i="20"/>
  <c r="Q38" i="16"/>
  <c r="W82" i="37"/>
  <c r="F23" i="23"/>
  <c r="D23"/>
  <c r="M23"/>
  <c r="G23"/>
  <c r="K23"/>
  <c r="Q23"/>
  <c r="I23"/>
  <c r="C23"/>
  <c r="J23"/>
  <c r="H23"/>
  <c r="P23"/>
  <c r="L23"/>
  <c r="E23"/>
  <c r="R23"/>
  <c r="G22"/>
  <c r="E22"/>
  <c r="C22"/>
  <c r="P22"/>
  <c r="R22"/>
  <c r="J22"/>
  <c r="K22"/>
  <c r="H22"/>
  <c r="D22"/>
  <c r="Q22"/>
  <c r="M22"/>
  <c r="L22"/>
  <c r="F22"/>
  <c r="I22"/>
  <c r="Q19"/>
  <c r="I19"/>
  <c r="L19"/>
  <c r="D19"/>
  <c r="S10" i="16"/>
  <c r="E35" i="37" s="1"/>
  <c r="S10" i="17"/>
  <c r="I35" i="37" s="1"/>
  <c r="S12" i="18"/>
  <c r="M37" i="37" s="1"/>
  <c r="S8" i="18"/>
  <c r="M33" i="37" s="1"/>
  <c r="S8" i="17"/>
  <c r="I33" i="37" s="1"/>
  <c r="I66" i="16"/>
  <c r="I64"/>
  <c r="I62"/>
  <c r="I60"/>
  <c r="I58"/>
  <c r="I56"/>
  <c r="I67"/>
  <c r="I65"/>
  <c r="I63"/>
  <c r="I61"/>
  <c r="I59"/>
  <c r="I57"/>
  <c r="I25"/>
  <c r="K66"/>
  <c r="K64"/>
  <c r="K62"/>
  <c r="K60"/>
  <c r="K58"/>
  <c r="K56"/>
  <c r="K67"/>
  <c r="K65"/>
  <c r="K63"/>
  <c r="K61"/>
  <c r="K59"/>
  <c r="K57"/>
  <c r="K25"/>
  <c r="L66"/>
  <c r="L64"/>
  <c r="L62"/>
  <c r="L60"/>
  <c r="L58"/>
  <c r="L56"/>
  <c r="L67"/>
  <c r="L65"/>
  <c r="L63"/>
  <c r="L61"/>
  <c r="L59"/>
  <c r="L57"/>
  <c r="L25"/>
  <c r="N66"/>
  <c r="N64"/>
  <c r="N62"/>
  <c r="N60"/>
  <c r="N58"/>
  <c r="N56"/>
  <c r="N67"/>
  <c r="N65"/>
  <c r="N63"/>
  <c r="N61"/>
  <c r="N59"/>
  <c r="N57"/>
  <c r="N25"/>
  <c r="E66"/>
  <c r="E64"/>
  <c r="E62"/>
  <c r="E60"/>
  <c r="E58"/>
  <c r="E56"/>
  <c r="E67"/>
  <c r="E65"/>
  <c r="E63"/>
  <c r="E61"/>
  <c r="E59"/>
  <c r="E57"/>
  <c r="E25"/>
  <c r="G66"/>
  <c r="G64"/>
  <c r="G62"/>
  <c r="G60"/>
  <c r="G58"/>
  <c r="G56"/>
  <c r="G67"/>
  <c r="G65"/>
  <c r="G63"/>
  <c r="G61"/>
  <c r="G59"/>
  <c r="G57"/>
  <c r="G25"/>
  <c r="H66"/>
  <c r="H64"/>
  <c r="H62"/>
  <c r="H60"/>
  <c r="H58"/>
  <c r="H56"/>
  <c r="H67"/>
  <c r="H65"/>
  <c r="H63"/>
  <c r="H61"/>
  <c r="H59"/>
  <c r="H57"/>
  <c r="H25"/>
  <c r="J66"/>
  <c r="J64"/>
  <c r="J62"/>
  <c r="J60"/>
  <c r="J58"/>
  <c r="J56"/>
  <c r="J67"/>
  <c r="J65"/>
  <c r="J63"/>
  <c r="J61"/>
  <c r="J59"/>
  <c r="J57"/>
  <c r="J25"/>
  <c r="C66" i="18"/>
  <c r="C64"/>
  <c r="C62"/>
  <c r="C60"/>
  <c r="C58"/>
  <c r="C56"/>
  <c r="C67"/>
  <c r="C65"/>
  <c r="C63"/>
  <c r="C61"/>
  <c r="C59"/>
  <c r="C57"/>
  <c r="C25"/>
  <c r="S4"/>
  <c r="M29" i="37" s="1"/>
  <c r="E66" i="18"/>
  <c r="E64"/>
  <c r="E62"/>
  <c r="E60"/>
  <c r="E58"/>
  <c r="E56"/>
  <c r="E67"/>
  <c r="E65"/>
  <c r="E63"/>
  <c r="E61"/>
  <c r="E59"/>
  <c r="E57"/>
  <c r="E25"/>
  <c r="J66"/>
  <c r="J64"/>
  <c r="J62"/>
  <c r="J60"/>
  <c r="J58"/>
  <c r="J56"/>
  <c r="J67"/>
  <c r="J65"/>
  <c r="J63"/>
  <c r="J61"/>
  <c r="J59"/>
  <c r="J57"/>
  <c r="J25"/>
  <c r="L66"/>
  <c r="L64"/>
  <c r="L62"/>
  <c r="L60"/>
  <c r="L58"/>
  <c r="L56"/>
  <c r="L67"/>
  <c r="L65"/>
  <c r="L63"/>
  <c r="L61"/>
  <c r="L59"/>
  <c r="L57"/>
  <c r="L25"/>
  <c r="Q66"/>
  <c r="Q64"/>
  <c r="Q62"/>
  <c r="Q60"/>
  <c r="Q58"/>
  <c r="Q56"/>
  <c r="Q67"/>
  <c r="Q65"/>
  <c r="Q63"/>
  <c r="Q61"/>
  <c r="Q59"/>
  <c r="Q57"/>
  <c r="Q25"/>
  <c r="F66"/>
  <c r="F64"/>
  <c r="F62"/>
  <c r="F60"/>
  <c r="F58"/>
  <c r="F56"/>
  <c r="F67"/>
  <c r="F65"/>
  <c r="F63"/>
  <c r="F61"/>
  <c r="F59"/>
  <c r="F57"/>
  <c r="F25"/>
  <c r="H66"/>
  <c r="H64"/>
  <c r="H62"/>
  <c r="H60"/>
  <c r="H58"/>
  <c r="H56"/>
  <c r="H67"/>
  <c r="H65"/>
  <c r="H63"/>
  <c r="H61"/>
  <c r="H59"/>
  <c r="H57"/>
  <c r="H25"/>
  <c r="K65" i="17"/>
  <c r="K63"/>
  <c r="K61"/>
  <c r="K59"/>
  <c r="K57"/>
  <c r="K67"/>
  <c r="K66"/>
  <c r="K64"/>
  <c r="K62"/>
  <c r="K60"/>
  <c r="K58"/>
  <c r="K56"/>
  <c r="K25"/>
  <c r="M66"/>
  <c r="M64"/>
  <c r="M62"/>
  <c r="M60"/>
  <c r="M58"/>
  <c r="M56"/>
  <c r="M67"/>
  <c r="M65"/>
  <c r="M63"/>
  <c r="M61"/>
  <c r="M59"/>
  <c r="M57"/>
  <c r="M25"/>
  <c r="D66"/>
  <c r="D64"/>
  <c r="D62"/>
  <c r="D60"/>
  <c r="D58"/>
  <c r="D56"/>
  <c r="D67"/>
  <c r="D65"/>
  <c r="D63"/>
  <c r="D61"/>
  <c r="D59"/>
  <c r="D57"/>
  <c r="D25"/>
  <c r="G66"/>
  <c r="G64"/>
  <c r="G62"/>
  <c r="G60"/>
  <c r="G58"/>
  <c r="G56"/>
  <c r="G67"/>
  <c r="G65"/>
  <c r="G63"/>
  <c r="G61"/>
  <c r="G59"/>
  <c r="G57"/>
  <c r="G25"/>
  <c r="I66"/>
  <c r="I64"/>
  <c r="I62"/>
  <c r="I60"/>
  <c r="I58"/>
  <c r="I56"/>
  <c r="I67"/>
  <c r="I65"/>
  <c r="I63"/>
  <c r="I61"/>
  <c r="I59"/>
  <c r="I57"/>
  <c r="I25"/>
  <c r="N66"/>
  <c r="N64"/>
  <c r="N62"/>
  <c r="N60"/>
  <c r="N58"/>
  <c r="N56"/>
  <c r="N67"/>
  <c r="N65"/>
  <c r="N63"/>
  <c r="N61"/>
  <c r="N59"/>
  <c r="N57"/>
  <c r="N25"/>
  <c r="R66"/>
  <c r="R64"/>
  <c r="R62"/>
  <c r="R60"/>
  <c r="R58"/>
  <c r="R56"/>
  <c r="R67"/>
  <c r="R65"/>
  <c r="R63"/>
  <c r="R61"/>
  <c r="R59"/>
  <c r="R57"/>
  <c r="R25"/>
  <c r="S12" i="16"/>
  <c r="C66"/>
  <c r="C64"/>
  <c r="C62"/>
  <c r="C60"/>
  <c r="C58"/>
  <c r="C56"/>
  <c r="C67"/>
  <c r="C65"/>
  <c r="C63"/>
  <c r="C61"/>
  <c r="C59"/>
  <c r="C57"/>
  <c r="S4"/>
  <c r="C25"/>
  <c r="D66"/>
  <c r="D64"/>
  <c r="D62"/>
  <c r="D60"/>
  <c r="D58"/>
  <c r="D56"/>
  <c r="D67"/>
  <c r="D65"/>
  <c r="D63"/>
  <c r="D61"/>
  <c r="D59"/>
  <c r="D57"/>
  <c r="D25"/>
  <c r="F66"/>
  <c r="F64"/>
  <c r="F62"/>
  <c r="F60"/>
  <c r="F58"/>
  <c r="F56"/>
  <c r="F67"/>
  <c r="F65"/>
  <c r="F63"/>
  <c r="F61"/>
  <c r="F59"/>
  <c r="F57"/>
  <c r="F25"/>
  <c r="M66"/>
  <c r="M64"/>
  <c r="M62"/>
  <c r="M60"/>
  <c r="M58"/>
  <c r="M56"/>
  <c r="M67"/>
  <c r="M65"/>
  <c r="M63"/>
  <c r="M61"/>
  <c r="M59"/>
  <c r="M57"/>
  <c r="M25"/>
  <c r="Q66"/>
  <c r="Q64"/>
  <c r="Q62"/>
  <c r="Q60"/>
  <c r="Q58"/>
  <c r="Q56"/>
  <c r="Q67"/>
  <c r="Q65"/>
  <c r="Q63"/>
  <c r="Q61"/>
  <c r="Q59"/>
  <c r="Q57"/>
  <c r="Q25"/>
  <c r="R66"/>
  <c r="R64"/>
  <c r="R62"/>
  <c r="R60"/>
  <c r="R58"/>
  <c r="R56"/>
  <c r="R67"/>
  <c r="R65"/>
  <c r="R63"/>
  <c r="R61"/>
  <c r="R59"/>
  <c r="R57"/>
  <c r="R25"/>
  <c r="K66" i="18"/>
  <c r="K64"/>
  <c r="K62"/>
  <c r="K60"/>
  <c r="K58"/>
  <c r="K56"/>
  <c r="K67"/>
  <c r="K65"/>
  <c r="K63"/>
  <c r="K61"/>
  <c r="K59"/>
  <c r="K57"/>
  <c r="K25"/>
  <c r="M66"/>
  <c r="M64"/>
  <c r="M62"/>
  <c r="M60"/>
  <c r="M58"/>
  <c r="M56"/>
  <c r="M67"/>
  <c r="M65"/>
  <c r="M63"/>
  <c r="M61"/>
  <c r="M59"/>
  <c r="M57"/>
  <c r="M25"/>
  <c r="D66"/>
  <c r="D64"/>
  <c r="D62"/>
  <c r="D60"/>
  <c r="D58"/>
  <c r="D56"/>
  <c r="D67"/>
  <c r="D65"/>
  <c r="D63"/>
  <c r="D61"/>
  <c r="D59"/>
  <c r="D57"/>
  <c r="D25"/>
  <c r="G66"/>
  <c r="G64"/>
  <c r="G62"/>
  <c r="G60"/>
  <c r="G58"/>
  <c r="G56"/>
  <c r="G67"/>
  <c r="G65"/>
  <c r="G63"/>
  <c r="G61"/>
  <c r="G59"/>
  <c r="G57"/>
  <c r="G25"/>
  <c r="I66"/>
  <c r="I64"/>
  <c r="I62"/>
  <c r="I60"/>
  <c r="I58"/>
  <c r="I56"/>
  <c r="I67"/>
  <c r="I65"/>
  <c r="I63"/>
  <c r="I61"/>
  <c r="I59"/>
  <c r="I57"/>
  <c r="I25"/>
  <c r="N66"/>
  <c r="N64"/>
  <c r="N62"/>
  <c r="N60"/>
  <c r="N58"/>
  <c r="N56"/>
  <c r="N67"/>
  <c r="N65"/>
  <c r="N63"/>
  <c r="N61"/>
  <c r="N59"/>
  <c r="N57"/>
  <c r="N25"/>
  <c r="R66"/>
  <c r="R64"/>
  <c r="R62"/>
  <c r="R60"/>
  <c r="R58"/>
  <c r="R56"/>
  <c r="R67"/>
  <c r="R65"/>
  <c r="R63"/>
  <c r="R61"/>
  <c r="R59"/>
  <c r="R57"/>
  <c r="R25"/>
  <c r="C66" i="17"/>
  <c r="C64"/>
  <c r="C62"/>
  <c r="C60"/>
  <c r="C58"/>
  <c r="C56"/>
  <c r="C67"/>
  <c r="C65"/>
  <c r="C63"/>
  <c r="C61"/>
  <c r="C59"/>
  <c r="C57"/>
  <c r="S4"/>
  <c r="I29" i="37" s="1"/>
  <c r="C25" i="17"/>
  <c r="E66"/>
  <c r="E64"/>
  <c r="E62"/>
  <c r="E60"/>
  <c r="E58"/>
  <c r="E56"/>
  <c r="E67"/>
  <c r="E65"/>
  <c r="E63"/>
  <c r="E61"/>
  <c r="E59"/>
  <c r="E57"/>
  <c r="E25"/>
  <c r="J66"/>
  <c r="J64"/>
  <c r="J62"/>
  <c r="J60"/>
  <c r="J58"/>
  <c r="J56"/>
  <c r="J67"/>
  <c r="J65"/>
  <c r="J63"/>
  <c r="J61"/>
  <c r="J59"/>
  <c r="J57"/>
  <c r="J25"/>
  <c r="L66"/>
  <c r="L64"/>
  <c r="L62"/>
  <c r="L60"/>
  <c r="L58"/>
  <c r="L56"/>
  <c r="L67"/>
  <c r="L65"/>
  <c r="L63"/>
  <c r="L61"/>
  <c r="L59"/>
  <c r="L57"/>
  <c r="L25"/>
  <c r="Q65"/>
  <c r="Q63"/>
  <c r="Q61"/>
  <c r="Q59"/>
  <c r="Q57"/>
  <c r="Q67"/>
  <c r="Q66"/>
  <c r="Q64"/>
  <c r="Q62"/>
  <c r="Q60"/>
  <c r="Q58"/>
  <c r="Q56"/>
  <c r="Q25"/>
  <c r="F66"/>
  <c r="F64"/>
  <c r="F62"/>
  <c r="F60"/>
  <c r="F58"/>
  <c r="F56"/>
  <c r="F67"/>
  <c r="F65"/>
  <c r="F63"/>
  <c r="F61"/>
  <c r="F59"/>
  <c r="F57"/>
  <c r="F25"/>
  <c r="H66"/>
  <c r="H64"/>
  <c r="H62"/>
  <c r="H60"/>
  <c r="H58"/>
  <c r="H56"/>
  <c r="H67"/>
  <c r="H65"/>
  <c r="H63"/>
  <c r="H61"/>
  <c r="H59"/>
  <c r="H57"/>
  <c r="H25"/>
  <c r="S12"/>
  <c r="I37" i="37" s="1"/>
  <c r="S8" i="16"/>
  <c r="E33" i="37" s="1"/>
  <c r="W30"/>
  <c r="W32"/>
  <c r="W34"/>
  <c r="X61"/>
  <c r="X57"/>
  <c r="V63"/>
  <c r="W66"/>
  <c r="X69"/>
  <c r="V71"/>
  <c r="W74"/>
  <c r="X81"/>
  <c r="X83"/>
  <c r="X32"/>
  <c r="W61"/>
  <c r="V80"/>
  <c r="V51"/>
  <c r="V55"/>
  <c r="X60"/>
  <c r="X62"/>
  <c r="W63"/>
  <c r="W67"/>
  <c r="W71"/>
  <c r="V74"/>
  <c r="X76"/>
  <c r="W81"/>
  <c r="W50"/>
  <c r="V52"/>
  <c r="X53"/>
  <c r="X55"/>
  <c r="W56"/>
  <c r="X63"/>
  <c r="V65"/>
  <c r="W68"/>
  <c r="X71"/>
  <c r="V73"/>
  <c r="W76"/>
  <c r="X30"/>
  <c r="W59"/>
  <c r="W51"/>
  <c r="W53"/>
  <c r="X56"/>
  <c r="W57"/>
  <c r="V64"/>
  <c r="V66"/>
  <c r="V68"/>
  <c r="X70"/>
  <c r="W73"/>
  <c r="V76"/>
  <c r="V56"/>
  <c r="W60"/>
  <c r="X34"/>
  <c r="X52"/>
  <c r="W65"/>
  <c r="W79"/>
  <c r="V34"/>
  <c r="X59"/>
  <c r="V67"/>
  <c r="W70"/>
  <c r="V81"/>
  <c r="V60"/>
  <c r="X66"/>
  <c r="V70"/>
  <c r="V57"/>
  <c r="X64"/>
  <c r="V18" i="20"/>
  <c r="Y18" i="21"/>
  <c r="V18"/>
  <c r="Y18" i="19"/>
  <c r="Y18" i="20"/>
  <c r="W18" s="1"/>
  <c r="G19" i="23" l="1"/>
  <c r="R19"/>
  <c r="J19"/>
  <c r="C30" i="15"/>
  <c r="G27" i="20"/>
  <c r="N27"/>
  <c r="E24" i="19"/>
  <c r="L24"/>
  <c r="L25" i="21"/>
  <c r="J30" i="14"/>
  <c r="M19" i="25"/>
  <c r="Q30" i="14"/>
  <c r="N19" i="25"/>
  <c r="J30" i="13"/>
  <c r="G30" i="14"/>
  <c r="L30"/>
  <c r="F34" i="19"/>
  <c r="C34"/>
  <c r="Q34"/>
  <c r="F36"/>
  <c r="Q36"/>
  <c r="Q19" i="25"/>
  <c r="J19"/>
  <c r="N34" i="19"/>
  <c r="K30" i="14"/>
  <c r="Q35" i="19"/>
  <c r="D35"/>
  <c r="C35"/>
  <c r="D35" i="20"/>
  <c r="E35"/>
  <c r="G35"/>
  <c r="H35"/>
  <c r="O35" i="19"/>
  <c r="O36"/>
  <c r="P27" i="20"/>
  <c r="C19" i="23"/>
  <c r="F19"/>
  <c r="M19"/>
  <c r="P19"/>
  <c r="E19"/>
  <c r="H19"/>
  <c r="K19"/>
  <c r="K24" i="19"/>
  <c r="D24"/>
  <c r="J27" i="20"/>
  <c r="F30" i="15"/>
  <c r="E30"/>
  <c r="N30"/>
  <c r="L30"/>
  <c r="M27" i="20"/>
  <c r="I27"/>
  <c r="C27"/>
  <c r="R27"/>
  <c r="Q24" i="19"/>
  <c r="N24"/>
  <c r="G24"/>
  <c r="E36"/>
  <c r="I24"/>
  <c r="R36"/>
  <c r="J34"/>
  <c r="E27" i="20"/>
  <c r="R30" i="14"/>
  <c r="F19" i="25"/>
  <c r="I36" i="19"/>
  <c r="K34"/>
  <c r="L27" i="20"/>
  <c r="C24" i="19"/>
  <c r="H30" i="14"/>
  <c r="L19" i="25"/>
  <c r="K25" i="21"/>
  <c r="M30" i="14"/>
  <c r="N30"/>
  <c r="E30"/>
  <c r="E34" i="19"/>
  <c r="R34"/>
  <c r="M34"/>
  <c r="L34"/>
  <c r="Q30" i="20"/>
  <c r="H36" i="19"/>
  <c r="L36"/>
  <c r="C36"/>
  <c r="J32" i="21"/>
  <c r="C19" i="25"/>
  <c r="H19"/>
  <c r="F31" i="20"/>
  <c r="G36" i="19"/>
  <c r="D19" i="25"/>
  <c r="K36" i="19"/>
  <c r="E19" i="25"/>
  <c r="D34" i="19"/>
  <c r="E35"/>
  <c r="I35"/>
  <c r="R35"/>
  <c r="M35"/>
  <c r="J35"/>
  <c r="N35"/>
  <c r="F35"/>
  <c r="J33" i="20"/>
  <c r="M35"/>
  <c r="I35"/>
  <c r="N35"/>
  <c r="J35"/>
  <c r="F35"/>
  <c r="L35"/>
  <c r="C35"/>
  <c r="P38" i="18"/>
  <c r="P36" i="19"/>
  <c r="O29" i="21"/>
  <c r="P19" i="25"/>
  <c r="N80" i="37"/>
  <c r="N81"/>
  <c r="V8" i="25"/>
  <c r="W5"/>
  <c r="L80" i="37" s="1"/>
  <c r="X80" s="1"/>
  <c r="E140" i="34"/>
  <c r="E139"/>
  <c r="E138"/>
  <c r="E137"/>
  <c r="E136"/>
  <c r="E135"/>
  <c r="E134"/>
  <c r="E133"/>
  <c r="E132"/>
  <c r="E131"/>
  <c r="E130"/>
  <c r="E129"/>
  <c r="E128"/>
  <c r="E127"/>
  <c r="E126"/>
  <c r="E125"/>
  <c r="E124"/>
  <c r="E123"/>
  <c r="E122"/>
  <c r="E121"/>
  <c r="E120"/>
  <c r="E119"/>
  <c r="E118"/>
  <c r="E117"/>
  <c r="E116"/>
  <c r="E115"/>
  <c r="E114"/>
  <c r="F140"/>
  <c r="F139"/>
  <c r="F138"/>
  <c r="F137"/>
  <c r="F136"/>
  <c r="F135"/>
  <c r="F134"/>
  <c r="F133"/>
  <c r="F132"/>
  <c r="F131"/>
  <c r="F130"/>
  <c r="F129"/>
  <c r="F128"/>
  <c r="F127"/>
  <c r="F126"/>
  <c r="F125"/>
  <c r="F124"/>
  <c r="F123"/>
  <c r="F122"/>
  <c r="F121"/>
  <c r="F120"/>
  <c r="F119"/>
  <c r="F118"/>
  <c r="F117"/>
  <c r="F116"/>
  <c r="F115"/>
  <c r="F114"/>
  <c r="B139"/>
  <c r="D139"/>
  <c r="C140"/>
  <c r="D140"/>
  <c r="C139"/>
  <c r="B140"/>
  <c r="F108"/>
  <c r="F107"/>
  <c r="F106"/>
  <c r="F105"/>
  <c r="F104"/>
  <c r="F103"/>
  <c r="F102"/>
  <c r="F101"/>
  <c r="F100"/>
  <c r="F99"/>
  <c r="F98"/>
  <c r="F97"/>
  <c r="F96"/>
  <c r="F95"/>
  <c r="F94"/>
  <c r="E108"/>
  <c r="E107"/>
  <c r="E106"/>
  <c r="E105"/>
  <c r="E104"/>
  <c r="E103"/>
  <c r="E102"/>
  <c r="E101"/>
  <c r="E100"/>
  <c r="E99"/>
  <c r="E98"/>
  <c r="E97"/>
  <c r="E96"/>
  <c r="E95"/>
  <c r="E94"/>
  <c r="D105"/>
  <c r="C105"/>
  <c r="B105"/>
  <c r="D106"/>
  <c r="C106"/>
  <c r="B106"/>
  <c r="B107"/>
  <c r="C107"/>
  <c r="D107"/>
  <c r="B108"/>
  <c r="D108"/>
  <c r="C108"/>
  <c r="E85"/>
  <c r="E84"/>
  <c r="E83"/>
  <c r="E82"/>
  <c r="E81"/>
  <c r="E80"/>
  <c r="E79"/>
  <c r="E78"/>
  <c r="E77"/>
  <c r="E76"/>
  <c r="E75"/>
  <c r="E74"/>
  <c r="E73"/>
  <c r="E72"/>
  <c r="E71"/>
  <c r="E70"/>
  <c r="E69"/>
  <c r="F85"/>
  <c r="F84"/>
  <c r="F83"/>
  <c r="F82"/>
  <c r="F81"/>
  <c r="F80"/>
  <c r="F79"/>
  <c r="F78"/>
  <c r="F77"/>
  <c r="F76"/>
  <c r="F75"/>
  <c r="F74"/>
  <c r="F73"/>
  <c r="F72"/>
  <c r="F71"/>
  <c r="F70"/>
  <c r="F69"/>
  <c r="E59"/>
  <c r="E58"/>
  <c r="E57"/>
  <c r="E56"/>
  <c r="E55"/>
  <c r="E54"/>
  <c r="E53"/>
  <c r="E52"/>
  <c r="F59"/>
  <c r="F58"/>
  <c r="F57"/>
  <c r="F56"/>
  <c r="F55"/>
  <c r="F54"/>
  <c r="F53"/>
  <c r="F52"/>
  <c r="F36"/>
  <c r="F35"/>
  <c r="F34"/>
  <c r="F33"/>
  <c r="F32"/>
  <c r="F31"/>
  <c r="F30"/>
  <c r="F29"/>
  <c r="F28"/>
  <c r="F27"/>
  <c r="F26"/>
  <c r="F25"/>
  <c r="F24"/>
  <c r="F23"/>
  <c r="F22"/>
  <c r="F21"/>
  <c r="F20"/>
  <c r="F19"/>
  <c r="F18"/>
  <c r="F17"/>
  <c r="F16"/>
  <c r="F15"/>
  <c r="F14"/>
  <c r="F13"/>
  <c r="F12"/>
  <c r="F11"/>
  <c r="F10"/>
  <c r="F9"/>
  <c r="F8"/>
  <c r="F7"/>
  <c r="F6"/>
  <c r="F5"/>
  <c r="F4"/>
  <c r="F3"/>
  <c r="E36"/>
  <c r="E35"/>
  <c r="E34"/>
  <c r="E33"/>
  <c r="E32"/>
  <c r="E31"/>
  <c r="E30"/>
  <c r="E29"/>
  <c r="E28"/>
  <c r="E27"/>
  <c r="E26"/>
  <c r="E25"/>
  <c r="E24"/>
  <c r="E23"/>
  <c r="E22"/>
  <c r="E21"/>
  <c r="E20"/>
  <c r="E19"/>
  <c r="E18"/>
  <c r="E17"/>
  <c r="E16"/>
  <c r="E15"/>
  <c r="E14"/>
  <c r="E13"/>
  <c r="E12"/>
  <c r="E11"/>
  <c r="E10"/>
  <c r="E9"/>
  <c r="E8"/>
  <c r="E7"/>
  <c r="E6"/>
  <c r="E5"/>
  <c r="E4"/>
  <c r="E3"/>
  <c r="I19" i="24"/>
  <c r="N22"/>
  <c r="Q38" i="18"/>
  <c r="K31" i="21"/>
  <c r="E31" i="19"/>
  <c r="G32" i="21"/>
  <c r="E19" i="24"/>
  <c r="D21"/>
  <c r="R22"/>
  <c r="Q31" i="19"/>
  <c r="H32"/>
  <c r="D31"/>
  <c r="I27"/>
  <c r="M32"/>
  <c r="F30"/>
  <c r="K27" i="21"/>
  <c r="E38" i="18"/>
  <c r="C38"/>
  <c r="J30" i="19"/>
  <c r="L38" i="18"/>
  <c r="R27" i="21"/>
  <c r="H29" i="14"/>
  <c r="J29" i="13"/>
  <c r="K29"/>
  <c r="P30" i="14"/>
  <c r="C9" i="37"/>
  <c r="U9" s="1"/>
  <c r="M19" i="24"/>
  <c r="N21"/>
  <c r="F21"/>
  <c r="K19"/>
  <c r="G22"/>
  <c r="J22"/>
  <c r="F27" i="19"/>
  <c r="G32"/>
  <c r="Q31" i="21"/>
  <c r="E27" i="19"/>
  <c r="M34" i="20"/>
  <c r="C27" i="19"/>
  <c r="M30" i="13"/>
  <c r="L32" i="19"/>
  <c r="E31" i="20"/>
  <c r="G38" i="18"/>
  <c r="K34" i="20"/>
  <c r="R31" i="19"/>
  <c r="L29" i="14"/>
  <c r="N23" i="20"/>
  <c r="R38" i="18"/>
  <c r="C31" i="19"/>
  <c r="D31" i="21"/>
  <c r="Q29" i="13"/>
  <c r="K30" i="20"/>
  <c r="D33"/>
  <c r="P31" i="19"/>
  <c r="O32" i="21"/>
  <c r="F19" i="24"/>
  <c r="E21"/>
  <c r="M21"/>
  <c r="J21"/>
  <c r="N19"/>
  <c r="C22"/>
  <c r="D22"/>
  <c r="F22"/>
  <c r="M34" i="18"/>
  <c r="M31" i="19"/>
  <c r="I31" i="20"/>
  <c r="K34" i="18"/>
  <c r="E34" i="20"/>
  <c r="E31" i="21"/>
  <c r="G34" i="20"/>
  <c r="R27" i="19"/>
  <c r="I32"/>
  <c r="N32"/>
  <c r="D27" i="21"/>
  <c r="F29" i="14"/>
  <c r="E23" i="20"/>
  <c r="F29" i="13"/>
  <c r="N32" i="21"/>
  <c r="H34" i="18"/>
  <c r="I34"/>
  <c r="D30" i="20"/>
  <c r="I30" i="19"/>
  <c r="E29" i="14"/>
  <c r="L32" i="21"/>
  <c r="C27"/>
  <c r="D38" i="18"/>
  <c r="G29" i="13"/>
  <c r="Q31" i="20"/>
  <c r="G34" i="18"/>
  <c r="F34"/>
  <c r="Q34"/>
  <c r="H29" i="13"/>
  <c r="E29"/>
  <c r="N29" i="14"/>
  <c r="J29"/>
  <c r="I23" i="20"/>
  <c r="N33"/>
  <c r="H33"/>
  <c r="I29" i="14"/>
  <c r="N38" i="18"/>
  <c r="N34"/>
  <c r="P34"/>
  <c r="P32" i="19"/>
  <c r="K27"/>
  <c r="O23" i="20"/>
  <c r="P23"/>
  <c r="P31"/>
  <c r="P30"/>
  <c r="L34"/>
  <c r="P22" i="24"/>
  <c r="O19"/>
  <c r="P29" i="13"/>
  <c r="H5" i="37"/>
  <c r="W5" s="1"/>
  <c r="Q19" i="24"/>
  <c r="L19"/>
  <c r="G19"/>
  <c r="D19"/>
  <c r="I21"/>
  <c r="C21"/>
  <c r="G21"/>
  <c r="K21"/>
  <c r="Q21"/>
  <c r="L21"/>
  <c r="R21"/>
  <c r="H19"/>
  <c r="J19"/>
  <c r="C19"/>
  <c r="R19"/>
  <c r="L22"/>
  <c r="Q22"/>
  <c r="I22"/>
  <c r="M22"/>
  <c r="K22"/>
  <c r="E22"/>
  <c r="H22"/>
  <c r="R34" i="20"/>
  <c r="F31" i="21"/>
  <c r="C31" i="20"/>
  <c r="C34"/>
  <c r="R32" i="19"/>
  <c r="Q34" i="20"/>
  <c r="C31" i="21"/>
  <c r="L27" i="19"/>
  <c r="M31" i="20"/>
  <c r="D34"/>
  <c r="F31" i="19"/>
  <c r="J27"/>
  <c r="H34" i="20"/>
  <c r="J34"/>
  <c r="N34"/>
  <c r="N27" i="19"/>
  <c r="D27"/>
  <c r="J32"/>
  <c r="C32"/>
  <c r="D32"/>
  <c r="K32"/>
  <c r="E32"/>
  <c r="R31" i="20"/>
  <c r="G30"/>
  <c r="I32" i="21"/>
  <c r="Q30" i="19"/>
  <c r="F38" i="18"/>
  <c r="J31" i="21"/>
  <c r="M27" i="19"/>
  <c r="R29" i="14"/>
  <c r="Q23" i="20"/>
  <c r="M29" i="13"/>
  <c r="C30" i="19"/>
  <c r="H30" i="20"/>
  <c r="Q27" i="19"/>
  <c r="K29" i="14"/>
  <c r="J23" i="20"/>
  <c r="H30" i="19"/>
  <c r="K38" i="18"/>
  <c r="R31" i="21"/>
  <c r="G27" i="19"/>
  <c r="F23" i="20"/>
  <c r="R29" i="13"/>
  <c r="I29"/>
  <c r="G30" i="19"/>
  <c r="E30"/>
  <c r="M29" i="14"/>
  <c r="Q29"/>
  <c r="D29"/>
  <c r="F30" i="20"/>
  <c r="E32" i="21"/>
  <c r="K32"/>
  <c r="K23" i="20"/>
  <c r="Q27" i="21"/>
  <c r="H38" i="18"/>
  <c r="M38"/>
  <c r="C29" i="13"/>
  <c r="J31" i="20"/>
  <c r="L31" i="19"/>
  <c r="H31" i="21"/>
  <c r="L29" i="13"/>
  <c r="D29"/>
  <c r="N29"/>
  <c r="C29" i="14"/>
  <c r="G29"/>
  <c r="I38" i="18"/>
  <c r="E33" i="20"/>
  <c r="G33"/>
  <c r="F33"/>
  <c r="O38" i="18"/>
  <c r="O33" i="20"/>
  <c r="D5" i="37"/>
  <c r="V5" s="1"/>
  <c r="L5"/>
  <c r="X5" s="1"/>
  <c r="V32"/>
  <c r="O36" i="18"/>
  <c r="K36"/>
  <c r="E36"/>
  <c r="Q36"/>
  <c r="F36"/>
  <c r="R36"/>
  <c r="L36"/>
  <c r="G36"/>
  <c r="Q25" i="21"/>
  <c r="O25"/>
  <c r="P25"/>
  <c r="I25"/>
  <c r="J25"/>
  <c r="E25"/>
  <c r="D25"/>
  <c r="R25"/>
  <c r="F25"/>
  <c r="H25"/>
  <c r="M30" i="15"/>
  <c r="O30"/>
  <c r="D30"/>
  <c r="H30"/>
  <c r="R30"/>
  <c r="P32" i="21"/>
  <c r="R32"/>
  <c r="Q32"/>
  <c r="C32"/>
  <c r="F32"/>
  <c r="H32"/>
  <c r="D32"/>
  <c r="O31"/>
  <c r="I31"/>
  <c r="M31"/>
  <c r="N31"/>
  <c r="G31"/>
  <c r="L31"/>
  <c r="N27"/>
  <c r="O27"/>
  <c r="G27"/>
  <c r="M27"/>
  <c r="I27"/>
  <c r="H27"/>
  <c r="F27"/>
  <c r="J27"/>
  <c r="L27"/>
  <c r="E27"/>
  <c r="D30" i="19"/>
  <c r="O30"/>
  <c r="K30"/>
  <c r="L30"/>
  <c r="R30"/>
  <c r="M30"/>
  <c r="N30"/>
  <c r="O31" i="20"/>
  <c r="N31"/>
  <c r="H31"/>
  <c r="L31"/>
  <c r="K31"/>
  <c r="G31"/>
  <c r="O34"/>
  <c r="I34"/>
  <c r="F34"/>
  <c r="O31" i="19"/>
  <c r="H31"/>
  <c r="J31"/>
  <c r="N31"/>
  <c r="K31"/>
  <c r="I31"/>
  <c r="O27"/>
  <c r="H27"/>
  <c r="O32"/>
  <c r="Q32"/>
  <c r="L23" i="20"/>
  <c r="C23"/>
  <c r="G23"/>
  <c r="R23"/>
  <c r="M23"/>
  <c r="H23"/>
  <c r="O30"/>
  <c r="R30"/>
  <c r="E30"/>
  <c r="N30"/>
  <c r="L30"/>
  <c r="M30"/>
  <c r="I30"/>
  <c r="J30"/>
  <c r="O21" i="24"/>
  <c r="P21"/>
  <c r="S8" i="37"/>
  <c r="Z7" i="13"/>
  <c r="A33"/>
  <c r="D7"/>
  <c r="L7"/>
  <c r="F7"/>
  <c r="J7"/>
  <c r="Q7"/>
  <c r="I7"/>
  <c r="O7"/>
  <c r="G7"/>
  <c r="H7"/>
  <c r="P7"/>
  <c r="N7"/>
  <c r="R7"/>
  <c r="M7"/>
  <c r="E7"/>
  <c r="K7"/>
  <c r="C7"/>
  <c r="Y5" i="15"/>
  <c r="N6" i="37" s="1"/>
  <c r="B8" i="15"/>
  <c r="B34" s="1"/>
  <c r="B8" i="13"/>
  <c r="B34" s="1"/>
  <c r="B8" i="14"/>
  <c r="B34" s="1"/>
  <c r="T9" i="37"/>
  <c r="A195" i="1"/>
  <c r="I194"/>
  <c r="D194"/>
  <c r="B194"/>
  <c r="A10" i="37" s="1"/>
  <c r="F194" i="1"/>
  <c r="C194"/>
  <c r="B10" i="37" s="1"/>
  <c r="O7" i="14"/>
  <c r="K7"/>
  <c r="G7"/>
  <c r="C7"/>
  <c r="P7"/>
  <c r="L7"/>
  <c r="H7"/>
  <c r="D7"/>
  <c r="M7"/>
  <c r="E7"/>
  <c r="N7"/>
  <c r="F7"/>
  <c r="Z7"/>
  <c r="Q7"/>
  <c r="I7"/>
  <c r="R7"/>
  <c r="J7"/>
  <c r="A33"/>
  <c r="Z7" i="15"/>
  <c r="R7"/>
  <c r="N7"/>
  <c r="J7"/>
  <c r="F7"/>
  <c r="Q7"/>
  <c r="M7"/>
  <c r="I7"/>
  <c r="E7"/>
  <c r="A33"/>
  <c r="P7"/>
  <c r="L7"/>
  <c r="H7"/>
  <c r="D7"/>
  <c r="O7"/>
  <c r="K7"/>
  <c r="G7"/>
  <c r="C7"/>
  <c r="U6"/>
  <c r="S6"/>
  <c r="M7" i="37" s="1"/>
  <c r="T6" i="15"/>
  <c r="Y5" i="13"/>
  <c r="F6" i="37" s="1"/>
  <c r="Y5" i="14"/>
  <c r="J6" i="37" s="1"/>
  <c r="A8" i="15"/>
  <c r="A8" i="13"/>
  <c r="A8" i="14"/>
  <c r="U6"/>
  <c r="S6"/>
  <c r="I7" i="37" s="1"/>
  <c r="T6" i="14"/>
  <c r="T6" i="13"/>
  <c r="S6"/>
  <c r="E7" i="37" s="1"/>
  <c r="U6" i="13"/>
  <c r="V62" i="37"/>
  <c r="K33" i="20"/>
  <c r="K38" s="1"/>
  <c r="K19" s="1"/>
  <c r="Q33"/>
  <c r="Q38" s="1"/>
  <c r="Q19" s="1"/>
  <c r="C33"/>
  <c r="C39" s="1"/>
  <c r="C20" s="1"/>
  <c r="I33"/>
  <c r="I38" s="1"/>
  <c r="I19" s="1"/>
  <c r="L33"/>
  <c r="L38" s="1"/>
  <c r="L19" s="1"/>
  <c r="R33"/>
  <c r="R38" s="1"/>
  <c r="R19" s="1"/>
  <c r="M33"/>
  <c r="M38" s="1"/>
  <c r="M19" s="1"/>
  <c r="W64" i="37"/>
  <c r="V5" i="15"/>
  <c r="R21" i="25"/>
  <c r="O21"/>
  <c r="L21"/>
  <c r="Q21"/>
  <c r="C21"/>
  <c r="E21"/>
  <c r="F21"/>
  <c r="P21"/>
  <c r="I21"/>
  <c r="J21"/>
  <c r="G21"/>
  <c r="D21"/>
  <c r="M21"/>
  <c r="N21"/>
  <c r="K21"/>
  <c r="H21"/>
  <c r="W4" i="16"/>
  <c r="E29" i="37"/>
  <c r="W24" i="17"/>
  <c r="I49" i="37"/>
  <c r="W18" i="16"/>
  <c r="E43" i="37"/>
  <c r="V10" i="18"/>
  <c r="P37" s="1"/>
  <c r="N35" i="37"/>
  <c r="X8" i="23"/>
  <c r="G83" i="37" s="1"/>
  <c r="D83"/>
  <c r="X5" i="19"/>
  <c r="G61" i="37" s="1"/>
  <c r="D61"/>
  <c r="H4"/>
  <c r="V3" i="19"/>
  <c r="F59" i="37"/>
  <c r="D4"/>
  <c r="K20" i="25"/>
  <c r="H20"/>
  <c r="E20"/>
  <c r="F20"/>
  <c r="G20"/>
  <c r="D20"/>
  <c r="R20"/>
  <c r="C20"/>
  <c r="P20"/>
  <c r="M20"/>
  <c r="N20"/>
  <c r="Q20"/>
  <c r="O20"/>
  <c r="L20"/>
  <c r="I20"/>
  <c r="J20"/>
  <c r="K24"/>
  <c r="H24"/>
  <c r="E24"/>
  <c r="F24"/>
  <c r="O24"/>
  <c r="L24"/>
  <c r="I24"/>
  <c r="J24"/>
  <c r="C24"/>
  <c r="P24"/>
  <c r="M24"/>
  <c r="N24"/>
  <c r="Q24"/>
  <c r="G24"/>
  <c r="D24"/>
  <c r="R24"/>
  <c r="K22"/>
  <c r="H22"/>
  <c r="E22"/>
  <c r="F22"/>
  <c r="O22"/>
  <c r="L22"/>
  <c r="I22"/>
  <c r="J22"/>
  <c r="C22"/>
  <c r="P22"/>
  <c r="M22"/>
  <c r="N22"/>
  <c r="Q22"/>
  <c r="G22"/>
  <c r="D22"/>
  <c r="R22"/>
  <c r="Y10"/>
  <c r="V10" s="1"/>
  <c r="M85" i="37"/>
  <c r="Y12" i="25"/>
  <c r="W12" s="1"/>
  <c r="L87" i="37" s="1"/>
  <c r="M87"/>
  <c r="K72"/>
  <c r="K64"/>
  <c r="O23" i="24"/>
  <c r="J23"/>
  <c r="G23"/>
  <c r="H23"/>
  <c r="N23"/>
  <c r="L23"/>
  <c r="F23"/>
  <c r="E23"/>
  <c r="D23"/>
  <c r="P23"/>
  <c r="Q23"/>
  <c r="R23"/>
  <c r="I23"/>
  <c r="K23"/>
  <c r="M23"/>
  <c r="C23"/>
  <c r="W12" i="16"/>
  <c r="E37" i="37"/>
  <c r="W24" i="16"/>
  <c r="E49" i="37"/>
  <c r="W18" i="17"/>
  <c r="I43" i="37"/>
  <c r="Y12" i="24"/>
  <c r="W12" s="1"/>
  <c r="H87" i="37" s="1"/>
  <c r="I87"/>
  <c r="V8" i="24"/>
  <c r="L24" s="1"/>
  <c r="J83" i="37"/>
  <c r="V8" i="23"/>
  <c r="G24" s="1"/>
  <c r="F83" i="37"/>
  <c r="L4"/>
  <c r="X4" i="23"/>
  <c r="G79" i="37" s="1"/>
  <c r="D79"/>
  <c r="Y21" i="16"/>
  <c r="E46" i="37"/>
  <c r="Y9" i="25"/>
  <c r="N84" i="37" s="1"/>
  <c r="M84"/>
  <c r="S15" i="25"/>
  <c r="S14"/>
  <c r="K68" i="37"/>
  <c r="K61"/>
  <c r="K73"/>
  <c r="K62"/>
  <c r="Y13" i="25"/>
  <c r="V13" s="1"/>
  <c r="M88" i="37"/>
  <c r="Y11" i="25"/>
  <c r="V11" s="1"/>
  <c r="M86" i="37"/>
  <c r="V7" i="25"/>
  <c r="L78" i="37"/>
  <c r="L82"/>
  <c r="R30" i="13"/>
  <c r="C30"/>
  <c r="H30"/>
  <c r="I30"/>
  <c r="P30" i="15"/>
  <c r="V3"/>
  <c r="N4" i="37"/>
  <c r="Y21" i="18"/>
  <c r="N46" i="37" s="1"/>
  <c r="F24" i="24"/>
  <c r="Y21" i="17"/>
  <c r="J46" i="37" s="1"/>
  <c r="P24" i="24"/>
  <c r="W8"/>
  <c r="H83" i="37" s="1"/>
  <c r="X8" i="21"/>
  <c r="O64" i="37" s="1"/>
  <c r="W3" i="19"/>
  <c r="X18" s="1"/>
  <c r="C100" i="34"/>
  <c r="D100"/>
  <c r="B100"/>
  <c r="D101"/>
  <c r="C101"/>
  <c r="B101"/>
  <c r="B102"/>
  <c r="D102"/>
  <c r="C102"/>
  <c r="D103"/>
  <c r="C103"/>
  <c r="B103"/>
  <c r="B104"/>
  <c r="C104"/>
  <c r="D104"/>
  <c r="O37" i="18"/>
  <c r="M37"/>
  <c r="G37"/>
  <c r="D37"/>
  <c r="V15"/>
  <c r="W15"/>
  <c r="Y12" i="23"/>
  <c r="X15" i="20"/>
  <c r="X7"/>
  <c r="X14" i="21"/>
  <c r="O70" i="37" s="1"/>
  <c r="X14" i="20"/>
  <c r="X15" i="21"/>
  <c r="O71" i="37" s="1"/>
  <c r="X13" i="21"/>
  <c r="O69" i="37" s="1"/>
  <c r="X3" i="21"/>
  <c r="O59" i="37" s="1"/>
  <c r="X11" i="21"/>
  <c r="O67" i="37" s="1"/>
  <c r="X4" i="20"/>
  <c r="X7" i="21"/>
  <c r="O63" i="37" s="1"/>
  <c r="G30" i="13"/>
  <c r="O30"/>
  <c r="P30"/>
  <c r="Y11" i="24"/>
  <c r="I24" i="23"/>
  <c r="C24"/>
  <c r="J24"/>
  <c r="X11" i="20"/>
  <c r="W10" i="18"/>
  <c r="L35" i="37" s="1"/>
  <c r="X35" s="1"/>
  <c r="X13" i="20"/>
  <c r="X9"/>
  <c r="X10" i="21"/>
  <c r="O66" i="37" s="1"/>
  <c r="X4" i="21"/>
  <c r="O60" i="37" s="1"/>
  <c r="X10" i="20"/>
  <c r="X5" i="21"/>
  <c r="O61" i="37" s="1"/>
  <c r="X6" i="21"/>
  <c r="O62" i="37" s="1"/>
  <c r="X9" i="21"/>
  <c r="O65" i="37" s="1"/>
  <c r="X3" i="20"/>
  <c r="X12" i="21"/>
  <c r="O68" i="37" s="1"/>
  <c r="Y10" i="24"/>
  <c r="Y13"/>
  <c r="O20" i="23"/>
  <c r="N20"/>
  <c r="Y13"/>
  <c r="Y10"/>
  <c r="R20"/>
  <c r="J20"/>
  <c r="L20"/>
  <c r="F20"/>
  <c r="G20"/>
  <c r="E20"/>
  <c r="C20"/>
  <c r="P20"/>
  <c r="Q20"/>
  <c r="K20"/>
  <c r="I20"/>
  <c r="H20"/>
  <c r="D20"/>
  <c r="M20"/>
  <c r="P39" i="21"/>
  <c r="P20" s="1"/>
  <c r="P38"/>
  <c r="P19" s="1"/>
  <c r="O39"/>
  <c r="O20" s="1"/>
  <c r="O38"/>
  <c r="O19" s="1"/>
  <c r="O39" i="20"/>
  <c r="O20" s="1"/>
  <c r="O38"/>
  <c r="O19" s="1"/>
  <c r="P39"/>
  <c r="P20" s="1"/>
  <c r="P38"/>
  <c r="P19" s="1"/>
  <c r="Y20" i="18"/>
  <c r="Y19"/>
  <c r="Y22"/>
  <c r="Y18"/>
  <c r="Y23"/>
  <c r="Y15"/>
  <c r="N40" i="37" s="1"/>
  <c r="Y17" i="18"/>
  <c r="Y14"/>
  <c r="Y20" i="17"/>
  <c r="Y14"/>
  <c r="Y17"/>
  <c r="Y23"/>
  <c r="Y15"/>
  <c r="Y22"/>
  <c r="Y18"/>
  <c r="Y19"/>
  <c r="Y16"/>
  <c r="V4" i="16"/>
  <c r="Y14"/>
  <c r="Y16"/>
  <c r="Y17"/>
  <c r="Y19"/>
  <c r="Y22"/>
  <c r="Y18"/>
  <c r="Y23"/>
  <c r="Y15"/>
  <c r="Y6" i="17"/>
  <c r="Y11" i="23"/>
  <c r="V24" i="16"/>
  <c r="Y24"/>
  <c r="F49" i="37" s="1"/>
  <c r="Y20" i="16"/>
  <c r="V24" i="17"/>
  <c r="Y24"/>
  <c r="J49" i="37" s="1"/>
  <c r="Y6" i="16"/>
  <c r="Y6" i="18"/>
  <c r="Y9" i="24"/>
  <c r="S14"/>
  <c r="S15"/>
  <c r="Y24" i="18"/>
  <c r="Y16"/>
  <c r="Y9" i="23"/>
  <c r="S14"/>
  <c r="S15"/>
  <c r="L30" i="13"/>
  <c r="Q30"/>
  <c r="E30"/>
  <c r="K30"/>
  <c r="F30"/>
  <c r="D30"/>
  <c r="D36" i="34"/>
  <c r="C35"/>
  <c r="B34"/>
  <c r="D32"/>
  <c r="C31"/>
  <c r="B30"/>
  <c r="D28"/>
  <c r="C27"/>
  <c r="B26"/>
  <c r="D24"/>
  <c r="C23"/>
  <c r="B22"/>
  <c r="D20"/>
  <c r="C19"/>
  <c r="B18"/>
  <c r="D16"/>
  <c r="C15"/>
  <c r="B14"/>
  <c r="D12"/>
  <c r="C11"/>
  <c r="B10"/>
  <c r="D8"/>
  <c r="C7"/>
  <c r="B6"/>
  <c r="D4"/>
  <c r="C3"/>
  <c r="C36"/>
  <c r="B35"/>
  <c r="D33"/>
  <c r="C32"/>
  <c r="B31"/>
  <c r="D29"/>
  <c r="C28"/>
  <c r="B27"/>
  <c r="D25"/>
  <c r="C24"/>
  <c r="B23"/>
  <c r="D21"/>
  <c r="C20"/>
  <c r="B19"/>
  <c r="D17"/>
  <c r="C16"/>
  <c r="B15"/>
  <c r="D13"/>
  <c r="C12"/>
  <c r="B11"/>
  <c r="D9"/>
  <c r="C8"/>
  <c r="B7"/>
  <c r="D5"/>
  <c r="C4"/>
  <c r="B3"/>
  <c r="B36"/>
  <c r="D34"/>
  <c r="C33"/>
  <c r="B32"/>
  <c r="D30"/>
  <c r="C29"/>
  <c r="B28"/>
  <c r="D26"/>
  <c r="C25"/>
  <c r="B24"/>
  <c r="D22"/>
  <c r="C21"/>
  <c r="B20"/>
  <c r="D18"/>
  <c r="C17"/>
  <c r="B16"/>
  <c r="D14"/>
  <c r="C13"/>
  <c r="B12"/>
  <c r="D10"/>
  <c r="C9"/>
  <c r="B8"/>
  <c r="D6"/>
  <c r="C5"/>
  <c r="B4"/>
  <c r="D35"/>
  <c r="C34"/>
  <c r="B33"/>
  <c r="D31"/>
  <c r="C30"/>
  <c r="B29"/>
  <c r="D27"/>
  <c r="C26"/>
  <c r="B25"/>
  <c r="D23"/>
  <c r="C22"/>
  <c r="B21"/>
  <c r="D19"/>
  <c r="C18"/>
  <c r="B17"/>
  <c r="D15"/>
  <c r="C14"/>
  <c r="B13"/>
  <c r="D11"/>
  <c r="C10"/>
  <c r="B9"/>
  <c r="D7"/>
  <c r="C6"/>
  <c r="B5"/>
  <c r="D3"/>
  <c r="D97"/>
  <c r="C96"/>
  <c r="B95"/>
  <c r="D98"/>
  <c r="C97"/>
  <c r="B96"/>
  <c r="D94"/>
  <c r="C98"/>
  <c r="B97"/>
  <c r="D95"/>
  <c r="C94"/>
  <c r="B98"/>
  <c r="D96"/>
  <c r="C95"/>
  <c r="B94"/>
  <c r="D99"/>
  <c r="B99"/>
  <c r="C99"/>
  <c r="C56"/>
  <c r="B55"/>
  <c r="D53"/>
  <c r="C52"/>
  <c r="B56"/>
  <c r="D54"/>
  <c r="C53"/>
  <c r="B52"/>
  <c r="D55"/>
  <c r="C54"/>
  <c r="B53"/>
  <c r="D56"/>
  <c r="C55"/>
  <c r="B54"/>
  <c r="D52"/>
  <c r="D57"/>
  <c r="B57"/>
  <c r="C57"/>
  <c r="D58"/>
  <c r="C58"/>
  <c r="B58"/>
  <c r="B59"/>
  <c r="D59"/>
  <c r="C59"/>
  <c r="D118"/>
  <c r="C117"/>
  <c r="B116"/>
  <c r="D114"/>
  <c r="D119"/>
  <c r="C118"/>
  <c r="B117"/>
  <c r="D115"/>
  <c r="C114"/>
  <c r="C119"/>
  <c r="B118"/>
  <c r="D116"/>
  <c r="C115"/>
  <c r="B114"/>
  <c r="B119"/>
  <c r="D117"/>
  <c r="C116"/>
  <c r="B115"/>
  <c r="B120"/>
  <c r="D120"/>
  <c r="C120"/>
  <c r="C121"/>
  <c r="B121"/>
  <c r="D121"/>
  <c r="D122"/>
  <c r="C122"/>
  <c r="B122"/>
  <c r="C123"/>
  <c r="B123"/>
  <c r="D123"/>
  <c r="B124"/>
  <c r="D124"/>
  <c r="C124"/>
  <c r="C125"/>
  <c r="B125"/>
  <c r="D125"/>
  <c r="D126"/>
  <c r="C126"/>
  <c r="B126"/>
  <c r="B127"/>
  <c r="D127"/>
  <c r="C127"/>
  <c r="B128"/>
  <c r="D128"/>
  <c r="C128"/>
  <c r="C129"/>
  <c r="B129"/>
  <c r="D129"/>
  <c r="B130"/>
  <c r="D130"/>
  <c r="C130"/>
  <c r="C131"/>
  <c r="B131"/>
  <c r="D131"/>
  <c r="C132"/>
  <c r="B132"/>
  <c r="D132"/>
  <c r="D133"/>
  <c r="C133"/>
  <c r="B133"/>
  <c r="B134"/>
  <c r="D134"/>
  <c r="C134"/>
  <c r="D136"/>
  <c r="B135"/>
  <c r="D135"/>
  <c r="C136"/>
  <c r="B136"/>
  <c r="C135"/>
  <c r="B137"/>
  <c r="D137"/>
  <c r="C137"/>
  <c r="C138"/>
  <c r="D138"/>
  <c r="B138"/>
  <c r="AB11" i="9"/>
  <c r="T11"/>
  <c r="B74" i="34"/>
  <c r="D72"/>
  <c r="C71"/>
  <c r="B70"/>
  <c r="C74"/>
  <c r="B73"/>
  <c r="D71"/>
  <c r="C70"/>
  <c r="B69"/>
  <c r="D74"/>
  <c r="C73"/>
  <c r="B72"/>
  <c r="D70"/>
  <c r="C69"/>
  <c r="D73"/>
  <c r="C72"/>
  <c r="B71"/>
  <c r="D69"/>
  <c r="B75"/>
  <c r="C75"/>
  <c r="D75"/>
  <c r="B76"/>
  <c r="D76"/>
  <c r="C76"/>
  <c r="C77"/>
  <c r="B77"/>
  <c r="D77"/>
  <c r="B78"/>
  <c r="D78"/>
  <c r="C78"/>
  <c r="D79"/>
  <c r="C79"/>
  <c r="B79"/>
  <c r="B80"/>
  <c r="D80"/>
  <c r="C80"/>
  <c r="C81"/>
  <c r="B81"/>
  <c r="D81"/>
  <c r="C82"/>
  <c r="B82"/>
  <c r="D82"/>
  <c r="D83"/>
  <c r="C83"/>
  <c r="B83"/>
  <c r="B84"/>
  <c r="D84"/>
  <c r="C84"/>
  <c r="B85"/>
  <c r="C85"/>
  <c r="D85"/>
  <c r="AB26" i="9"/>
  <c r="T26"/>
  <c r="V12"/>
  <c r="AC12"/>
  <c r="X72" i="37"/>
  <c r="X67"/>
  <c r="V72"/>
  <c r="X68"/>
  <c r="V78"/>
  <c r="Y10" i="16"/>
  <c r="Y10" i="17"/>
  <c r="Y8"/>
  <c r="Y12" i="18"/>
  <c r="Y8"/>
  <c r="Y12" i="17"/>
  <c r="S25"/>
  <c r="S26"/>
  <c r="Y4"/>
  <c r="Y4" i="16"/>
  <c r="F29" i="37" s="1"/>
  <c r="S25" i="16"/>
  <c r="S26"/>
  <c r="Y8"/>
  <c r="Y12"/>
  <c r="Y4" i="18"/>
  <c r="S26"/>
  <c r="S25"/>
  <c r="G39" i="21"/>
  <c r="G20" s="1"/>
  <c r="G38"/>
  <c r="G19" s="1"/>
  <c r="E39"/>
  <c r="E20" s="1"/>
  <c r="E38"/>
  <c r="E19" s="1"/>
  <c r="R39"/>
  <c r="R20" s="1"/>
  <c r="R38"/>
  <c r="R19" s="1"/>
  <c r="I39"/>
  <c r="I20" s="1"/>
  <c r="I38"/>
  <c r="I19" s="1"/>
  <c r="F39"/>
  <c r="F20" s="1"/>
  <c r="F38"/>
  <c r="F19" s="1"/>
  <c r="D39"/>
  <c r="D20" s="1"/>
  <c r="D38"/>
  <c r="D19" s="1"/>
  <c r="C39"/>
  <c r="C20" s="1"/>
  <c r="C38"/>
  <c r="C19" s="1"/>
  <c r="E38" i="20"/>
  <c r="E19" s="1"/>
  <c r="E39"/>
  <c r="E20" s="1"/>
  <c r="J38"/>
  <c r="J19" s="1"/>
  <c r="J39"/>
  <c r="J20" s="1"/>
  <c r="H38"/>
  <c r="H19" s="1"/>
  <c r="H39"/>
  <c r="H20" s="1"/>
  <c r="N38"/>
  <c r="N19" s="1"/>
  <c r="N39"/>
  <c r="N20" s="1"/>
  <c r="Q39" i="21"/>
  <c r="Q20" s="1"/>
  <c r="Q38"/>
  <c r="Q19" s="1"/>
  <c r="M39"/>
  <c r="M20" s="1"/>
  <c r="M38"/>
  <c r="M19" s="1"/>
  <c r="J39"/>
  <c r="J20" s="1"/>
  <c r="J38"/>
  <c r="J19" s="1"/>
  <c r="H39"/>
  <c r="H20" s="1"/>
  <c r="H38"/>
  <c r="H19" s="1"/>
  <c r="N39"/>
  <c r="N20" s="1"/>
  <c r="N38"/>
  <c r="N19" s="1"/>
  <c r="L39"/>
  <c r="L20" s="1"/>
  <c r="L38"/>
  <c r="L19" s="1"/>
  <c r="K39"/>
  <c r="K20" s="1"/>
  <c r="K38"/>
  <c r="K19" s="1"/>
  <c r="I39" i="20"/>
  <c r="I20" s="1"/>
  <c r="D38"/>
  <c r="D19" s="1"/>
  <c r="D39"/>
  <c r="D20" s="1"/>
  <c r="G38"/>
  <c r="G19" s="1"/>
  <c r="G39"/>
  <c r="G20" s="1"/>
  <c r="F38"/>
  <c r="F19" s="1"/>
  <c r="F39"/>
  <c r="F20" s="1"/>
  <c r="X7" i="19" l="1"/>
  <c r="G63" i="37" s="1"/>
  <c r="X3" i="19"/>
  <c r="G59" i="37" s="1"/>
  <c r="Q39" i="20"/>
  <c r="Q20" s="1"/>
  <c r="R39"/>
  <c r="R20" s="1"/>
  <c r="D24" i="23"/>
  <c r="Q24"/>
  <c r="H24"/>
  <c r="P24"/>
  <c r="X14" i="19"/>
  <c r="G70" i="37" s="1"/>
  <c r="E37" i="18"/>
  <c r="I37"/>
  <c r="K37"/>
  <c r="N24" i="24"/>
  <c r="I24"/>
  <c r="C24"/>
  <c r="L39" i="20"/>
  <c r="L20" s="1"/>
  <c r="M39"/>
  <c r="M20" s="1"/>
  <c r="C10" i="37"/>
  <c r="U10" s="1"/>
  <c r="C38" i="20"/>
  <c r="C19" s="1"/>
  <c r="K39"/>
  <c r="K20" s="1"/>
  <c r="K9" i="41"/>
  <c r="X11" i="19"/>
  <c r="G67" i="37" s="1"/>
  <c r="X4" i="19"/>
  <c r="G60" i="37" s="1"/>
  <c r="Q37" i="18"/>
  <c r="F24" i="23"/>
  <c r="K24"/>
  <c r="R24"/>
  <c r="E24"/>
  <c r="L24"/>
  <c r="M24"/>
  <c r="X15" i="19"/>
  <c r="G71" i="37" s="1"/>
  <c r="H37" i="18"/>
  <c r="R37"/>
  <c r="F37"/>
  <c r="J37"/>
  <c r="L37"/>
  <c r="C37"/>
  <c r="N37"/>
  <c r="R24" i="24"/>
  <c r="G24"/>
  <c r="K24"/>
  <c r="E24"/>
  <c r="M24"/>
  <c r="L9" i="41"/>
  <c r="J9"/>
  <c r="AH9" s="1"/>
  <c r="V6" i="14"/>
  <c r="W6"/>
  <c r="H7" i="37" s="1"/>
  <c r="Y6" i="14"/>
  <c r="J7" i="37" s="1"/>
  <c r="S9"/>
  <c r="Z8" i="13"/>
  <c r="A34"/>
  <c r="D8"/>
  <c r="L8"/>
  <c r="F8"/>
  <c r="J8"/>
  <c r="Q8"/>
  <c r="I8"/>
  <c r="O8"/>
  <c r="G8"/>
  <c r="C8"/>
  <c r="H8"/>
  <c r="P8"/>
  <c r="N8"/>
  <c r="R8"/>
  <c r="M8"/>
  <c r="E8"/>
  <c r="K8"/>
  <c r="W5" i="14"/>
  <c r="H6" i="37" s="1"/>
  <c r="V5" i="14"/>
  <c r="W5" i="13"/>
  <c r="D6" i="37" s="1"/>
  <c r="V5" i="13"/>
  <c r="B9" i="15"/>
  <c r="B35" s="1"/>
  <c r="B9" i="13"/>
  <c r="B35" s="1"/>
  <c r="B9" i="14"/>
  <c r="B35" s="1"/>
  <c r="T10" i="37"/>
  <c r="A9" i="14"/>
  <c r="A9" i="15"/>
  <c r="A9" i="13"/>
  <c r="V12" i="25"/>
  <c r="O31" i="15"/>
  <c r="J31"/>
  <c r="Q31"/>
  <c r="K31"/>
  <c r="I31"/>
  <c r="E31"/>
  <c r="C31"/>
  <c r="R31"/>
  <c r="D31"/>
  <c r="G31"/>
  <c r="L31"/>
  <c r="P31"/>
  <c r="N31"/>
  <c r="H31"/>
  <c r="F31"/>
  <c r="M31"/>
  <c r="W6" i="13"/>
  <c r="D7" i="37" s="1"/>
  <c r="V6" i="13"/>
  <c r="Y6"/>
  <c r="F7" i="37" s="1"/>
  <c r="O8" i="14"/>
  <c r="K8"/>
  <c r="G8"/>
  <c r="C8"/>
  <c r="P8"/>
  <c r="L8"/>
  <c r="H8"/>
  <c r="D8"/>
  <c r="M8"/>
  <c r="E8"/>
  <c r="N8"/>
  <c r="F8"/>
  <c r="A34"/>
  <c r="Q8"/>
  <c r="I8"/>
  <c r="R8"/>
  <c r="J8"/>
  <c r="Z8"/>
  <c r="A34" i="15"/>
  <c r="Z8"/>
  <c r="R8"/>
  <c r="N8"/>
  <c r="J8"/>
  <c r="F8"/>
  <c r="Q8"/>
  <c r="M8"/>
  <c r="I8"/>
  <c r="E8"/>
  <c r="L8"/>
  <c r="D8"/>
  <c r="K8"/>
  <c r="C8"/>
  <c r="P8"/>
  <c r="H8"/>
  <c r="O8"/>
  <c r="G8"/>
  <c r="Y6"/>
  <c r="N7" i="37" s="1"/>
  <c r="U7" i="15"/>
  <c r="S7"/>
  <c r="M8" i="37" s="1"/>
  <c r="T7" i="15"/>
  <c r="U7" i="14"/>
  <c r="S7"/>
  <c r="I8" i="37" s="1"/>
  <c r="T7" i="14"/>
  <c r="A196" i="1"/>
  <c r="F195"/>
  <c r="C195"/>
  <c r="B11" i="37" s="1"/>
  <c r="I195" i="1"/>
  <c r="D195"/>
  <c r="B195"/>
  <c r="A11" i="37" s="1"/>
  <c r="W5" i="15"/>
  <c r="L6" i="37" s="1"/>
  <c r="U7" i="13"/>
  <c r="S7"/>
  <c r="E8" i="37" s="1"/>
  <c r="T7" i="13"/>
  <c r="E27" i="25"/>
  <c r="F27"/>
  <c r="P27"/>
  <c r="I27"/>
  <c r="J27"/>
  <c r="G27"/>
  <c r="D27"/>
  <c r="C27"/>
  <c r="M27"/>
  <c r="N27"/>
  <c r="K27"/>
  <c r="H27"/>
  <c r="R27"/>
  <c r="O27"/>
  <c r="L27"/>
  <c r="Q27"/>
  <c r="O26"/>
  <c r="L26"/>
  <c r="I26"/>
  <c r="J26"/>
  <c r="C26"/>
  <c r="K26"/>
  <c r="H26"/>
  <c r="E26"/>
  <c r="F26"/>
  <c r="G26"/>
  <c r="D26"/>
  <c r="R26"/>
  <c r="P26"/>
  <c r="M26"/>
  <c r="N26"/>
  <c r="Q26"/>
  <c r="V12" i="16"/>
  <c r="P39" s="1"/>
  <c r="F37" i="37"/>
  <c r="V8" i="18"/>
  <c r="P35" s="1"/>
  <c r="N33" i="37"/>
  <c r="V10" i="16"/>
  <c r="P37" s="1"/>
  <c r="F35" i="37"/>
  <c r="W4" i="18"/>
  <c r="L29" i="37" s="1"/>
  <c r="N29"/>
  <c r="V8" i="16"/>
  <c r="O35" s="1"/>
  <c r="F33" i="37"/>
  <c r="V12" i="17"/>
  <c r="P39" s="1"/>
  <c r="J37" i="37"/>
  <c r="W12" i="18"/>
  <c r="L37" i="37" s="1"/>
  <c r="N37"/>
  <c r="V10" i="17"/>
  <c r="P37" s="1"/>
  <c r="J35" i="37"/>
  <c r="V24" i="18"/>
  <c r="P51" s="1"/>
  <c r="N49" i="37"/>
  <c r="W9" i="24"/>
  <c r="H84" i="37" s="1"/>
  <c r="J84"/>
  <c r="V6" i="16"/>
  <c r="O33" s="1"/>
  <c r="F31" i="37"/>
  <c r="V11" i="23"/>
  <c r="N27" s="1"/>
  <c r="F86" i="37"/>
  <c r="V6" i="17"/>
  <c r="O33" s="1"/>
  <c r="J31" i="37"/>
  <c r="V23" i="16"/>
  <c r="N50" s="1"/>
  <c r="F48" i="37"/>
  <c r="V22" i="16"/>
  <c r="G49" s="1"/>
  <c r="F47" i="37"/>
  <c r="V17" i="16"/>
  <c r="K44" s="1"/>
  <c r="F42" i="37"/>
  <c r="V14" i="16"/>
  <c r="D41" s="1"/>
  <c r="F39" i="37"/>
  <c r="V19" i="17"/>
  <c r="P46" s="1"/>
  <c r="J44" i="37"/>
  <c r="V22" i="17"/>
  <c r="O49" s="1"/>
  <c r="J47" i="37"/>
  <c r="V23" i="17"/>
  <c r="P50" s="1"/>
  <c r="J48" i="37"/>
  <c r="V14" i="17"/>
  <c r="O41" s="1"/>
  <c r="J39" i="37"/>
  <c r="V14" i="18"/>
  <c r="O41" s="1"/>
  <c r="N39" i="37"/>
  <c r="V18" i="18"/>
  <c r="N45" s="1"/>
  <c r="N43" i="37"/>
  <c r="W19" i="18"/>
  <c r="L44" i="37" s="1"/>
  <c r="N44"/>
  <c r="V13" i="23"/>
  <c r="O29" s="1"/>
  <c r="F88" i="37"/>
  <c r="V13" i="24"/>
  <c r="O29" s="1"/>
  <c r="J88" i="37"/>
  <c r="K59"/>
  <c r="K66"/>
  <c r="K65"/>
  <c r="K69"/>
  <c r="K67"/>
  <c r="V11" i="24"/>
  <c r="J86" i="37"/>
  <c r="K71"/>
  <c r="V12" i="23"/>
  <c r="H28" s="1"/>
  <c r="F87" i="37"/>
  <c r="X9" i="19"/>
  <c r="G65" i="37" s="1"/>
  <c r="D59"/>
  <c r="W83"/>
  <c r="I23" i="25"/>
  <c r="J23"/>
  <c r="G23"/>
  <c r="D23"/>
  <c r="C23"/>
  <c r="E23"/>
  <c r="F23"/>
  <c r="P23"/>
  <c r="R23"/>
  <c r="O23"/>
  <c r="L23"/>
  <c r="Q23"/>
  <c r="M23"/>
  <c r="N23"/>
  <c r="K23"/>
  <c r="H23"/>
  <c r="W13"/>
  <c r="N88" i="37"/>
  <c r="V21" i="16"/>
  <c r="F46" i="37"/>
  <c r="W21" i="16"/>
  <c r="D46" i="37" s="1"/>
  <c r="V46" s="1"/>
  <c r="N87"/>
  <c r="Y14" i="25"/>
  <c r="K7" i="41"/>
  <c r="W4" i="37"/>
  <c r="X18" i="16"/>
  <c r="G43" i="37" s="1"/>
  <c r="D43"/>
  <c r="X24" i="17"/>
  <c r="K49" i="37" s="1"/>
  <c r="H49"/>
  <c r="X4" i="16"/>
  <c r="G29" i="37" s="1"/>
  <c r="D29"/>
  <c r="V9" i="25"/>
  <c r="W9"/>
  <c r="W4" i="17"/>
  <c r="H29" i="37" s="1"/>
  <c r="J29"/>
  <c r="V8" i="17"/>
  <c r="O35" s="1"/>
  <c r="J33" i="37"/>
  <c r="Y14" i="23"/>
  <c r="F84" i="37"/>
  <c r="V16" i="18"/>
  <c r="P43" s="1"/>
  <c r="N41" i="37"/>
  <c r="V6" i="18"/>
  <c r="N33" s="1"/>
  <c r="N31" i="37"/>
  <c r="V20" i="16"/>
  <c r="P47" s="1"/>
  <c r="F45" i="37"/>
  <c r="V15" i="16"/>
  <c r="R42" s="1"/>
  <c r="F40" i="37"/>
  <c r="V18" i="16"/>
  <c r="M45" s="1"/>
  <c r="F43" i="37"/>
  <c r="V19" i="16"/>
  <c r="K46" s="1"/>
  <c r="F44" i="37"/>
  <c r="V16" i="16"/>
  <c r="L43" s="1"/>
  <c r="F41" i="37"/>
  <c r="V16" i="17"/>
  <c r="O43" s="1"/>
  <c r="J41" i="37"/>
  <c r="V18" i="17"/>
  <c r="O45" s="1"/>
  <c r="J43" i="37"/>
  <c r="V15" i="17"/>
  <c r="O42" s="1"/>
  <c r="J40" i="37"/>
  <c r="V17" i="17"/>
  <c r="O44" s="1"/>
  <c r="J42" i="37"/>
  <c r="V20" i="17"/>
  <c r="O47" s="1"/>
  <c r="J45" i="37"/>
  <c r="V17" i="18"/>
  <c r="P44" s="1"/>
  <c r="N42" i="37"/>
  <c r="W23" i="18"/>
  <c r="L48" i="37" s="1"/>
  <c r="N48"/>
  <c r="W22" i="18"/>
  <c r="L47" i="37" s="1"/>
  <c r="N47"/>
  <c r="V20" i="18"/>
  <c r="P47" s="1"/>
  <c r="N45" i="37"/>
  <c r="V10" i="23"/>
  <c r="N26" s="1"/>
  <c r="F85" i="37"/>
  <c r="V10" i="24"/>
  <c r="P26" s="1"/>
  <c r="J85" i="37"/>
  <c r="K60"/>
  <c r="K70"/>
  <c r="K63"/>
  <c r="X15" i="18"/>
  <c r="O40" i="37" s="1"/>
  <c r="L40"/>
  <c r="X82"/>
  <c r="X78"/>
  <c r="W11" i="25"/>
  <c r="N86" i="37"/>
  <c r="E29" i="25"/>
  <c r="F29"/>
  <c r="P29"/>
  <c r="I29"/>
  <c r="J29"/>
  <c r="G29"/>
  <c r="D29"/>
  <c r="C29"/>
  <c r="M29"/>
  <c r="N29"/>
  <c r="K29"/>
  <c r="H29"/>
  <c r="R29"/>
  <c r="O29"/>
  <c r="L29"/>
  <c r="Q29"/>
  <c r="V79" i="37"/>
  <c r="L7" i="41"/>
  <c r="X4" i="37"/>
  <c r="O24" i="23"/>
  <c r="N24"/>
  <c r="D24" i="24"/>
  <c r="Q24"/>
  <c r="J24"/>
  <c r="O24"/>
  <c r="H24"/>
  <c r="V12"/>
  <c r="J87" i="37"/>
  <c r="X18" i="17"/>
  <c r="K43" i="37" s="1"/>
  <c r="H43"/>
  <c r="X24" i="16"/>
  <c r="G49" i="37" s="1"/>
  <c r="D49"/>
  <c r="X12" i="16"/>
  <c r="G37" i="37" s="1"/>
  <c r="D37"/>
  <c r="O28" i="25"/>
  <c r="L28"/>
  <c r="I28"/>
  <c r="J28"/>
  <c r="C28"/>
  <c r="K28"/>
  <c r="H28"/>
  <c r="E28"/>
  <c r="F28"/>
  <c r="G28"/>
  <c r="D28"/>
  <c r="R28"/>
  <c r="P28"/>
  <c r="M28"/>
  <c r="N28"/>
  <c r="Q28"/>
  <c r="V14"/>
  <c r="W10"/>
  <c r="N85" i="37"/>
  <c r="J7" i="41"/>
  <c r="AH7" s="1"/>
  <c r="V4" i="37"/>
  <c r="M23" i="19"/>
  <c r="P23"/>
  <c r="O23"/>
  <c r="Q23"/>
  <c r="H23"/>
  <c r="G23"/>
  <c r="R23"/>
  <c r="F23"/>
  <c r="I23"/>
  <c r="J23"/>
  <c r="L23"/>
  <c r="C23"/>
  <c r="K23"/>
  <c r="N23"/>
  <c r="E23"/>
  <c r="D23"/>
  <c r="V18"/>
  <c r="V61" i="37"/>
  <c r="V83"/>
  <c r="V21" i="17"/>
  <c r="W21"/>
  <c r="H46" i="37" s="1"/>
  <c r="W46" s="1"/>
  <c r="V21" i="18"/>
  <c r="W21"/>
  <c r="L46" i="37" s="1"/>
  <c r="X46" s="1"/>
  <c r="F49" i="16"/>
  <c r="M29" i="15"/>
  <c r="P29"/>
  <c r="R29"/>
  <c r="F29"/>
  <c r="N29"/>
  <c r="J29"/>
  <c r="E29"/>
  <c r="L29"/>
  <c r="O29"/>
  <c r="Q29"/>
  <c r="C29"/>
  <c r="G29"/>
  <c r="K29"/>
  <c r="I29"/>
  <c r="D29"/>
  <c r="H29"/>
  <c r="N49" i="16"/>
  <c r="J44"/>
  <c r="E49"/>
  <c r="E46"/>
  <c r="C28" i="23"/>
  <c r="W12"/>
  <c r="D87" i="37" s="1"/>
  <c r="U60" i="9"/>
  <c r="U59"/>
  <c r="U57"/>
  <c r="U58"/>
  <c r="U49"/>
  <c r="U47"/>
  <c r="U48"/>
  <c r="U46"/>
  <c r="U44"/>
  <c r="U45"/>
  <c r="I28" i="23"/>
  <c r="R28"/>
  <c r="L28"/>
  <c r="M28"/>
  <c r="E28"/>
  <c r="W18" i="18"/>
  <c r="L43" i="37" s="1"/>
  <c r="W16" i="18"/>
  <c r="L41" i="37" s="1"/>
  <c r="W24" i="18"/>
  <c r="L49" i="37" s="1"/>
  <c r="W19" i="16"/>
  <c r="D44" i="37" s="1"/>
  <c r="W23" i="17"/>
  <c r="H48" i="37" s="1"/>
  <c r="V19" i="18"/>
  <c r="O46" s="1"/>
  <c r="W22" i="16"/>
  <c r="D47" i="37" s="1"/>
  <c r="W13" i="24"/>
  <c r="H88" i="37" s="1"/>
  <c r="W22" i="17"/>
  <c r="H47" i="37" s="1"/>
  <c r="W10" i="16"/>
  <c r="D35" i="37" s="1"/>
  <c r="V12" i="18"/>
  <c r="N39" s="1"/>
  <c r="W8" i="17"/>
  <c r="H33" i="37" s="1"/>
  <c r="W33" s="1"/>
  <c r="V4" i="18"/>
  <c r="I31" s="1"/>
  <c r="W12" i="17"/>
  <c r="H37" i="37" s="1"/>
  <c r="W8" i="18"/>
  <c r="L33" i="37" s="1"/>
  <c r="X33" s="1"/>
  <c r="W14" i="18"/>
  <c r="L39" i="37" s="1"/>
  <c r="W15" i="16"/>
  <c r="D40" i="37" s="1"/>
  <c r="W19" i="17"/>
  <c r="H44" i="37" s="1"/>
  <c r="V23" i="18"/>
  <c r="P50" s="1"/>
  <c r="V22"/>
  <c r="P49" s="1"/>
  <c r="W20" i="16"/>
  <c r="W10" i="24"/>
  <c r="H85" i="37" s="1"/>
  <c r="W85" s="1"/>
  <c r="W14" i="17"/>
  <c r="H39" i="37" s="1"/>
  <c r="W8" i="16"/>
  <c r="D33" i="37" s="1"/>
  <c r="W10" i="17"/>
  <c r="H35" i="37" s="1"/>
  <c r="W20" i="18"/>
  <c r="L45" i="37" s="1"/>
  <c r="W16" i="17"/>
  <c r="H41" i="37" s="1"/>
  <c r="W15" i="17"/>
  <c r="H40" i="37" s="1"/>
  <c r="W17" i="17"/>
  <c r="H42" i="37" s="1"/>
  <c r="W17" i="16"/>
  <c r="D42" i="37" s="1"/>
  <c r="W10" i="23"/>
  <c r="D85" i="37" s="1"/>
  <c r="V85" s="1"/>
  <c r="W6" i="16"/>
  <c r="D31" i="37" s="1"/>
  <c r="W9" i="23"/>
  <c r="D84" i="37" s="1"/>
  <c r="W11" i="24"/>
  <c r="W17" i="18"/>
  <c r="L42" i="37" s="1"/>
  <c r="W6" i="18"/>
  <c r="L31" i="37" s="1"/>
  <c r="W23" i="16"/>
  <c r="D48" i="37" s="1"/>
  <c r="W16" i="16"/>
  <c r="D41" i="37" s="1"/>
  <c r="W13" i="23"/>
  <c r="D88" i="37" s="1"/>
  <c r="W14" i="16"/>
  <c r="D39" i="37" s="1"/>
  <c r="W20" i="17"/>
  <c r="W6"/>
  <c r="H31" i="37" s="1"/>
  <c r="W11" i="23"/>
  <c r="D86" i="37" s="1"/>
  <c r="U12" i="9"/>
  <c r="P29" i="24"/>
  <c r="R29"/>
  <c r="K29"/>
  <c r="J29"/>
  <c r="F29"/>
  <c r="L29"/>
  <c r="G29"/>
  <c r="C29"/>
  <c r="O27" i="23"/>
  <c r="O26"/>
  <c r="N29"/>
  <c r="M29"/>
  <c r="P29"/>
  <c r="D29"/>
  <c r="L29"/>
  <c r="K29"/>
  <c r="J29"/>
  <c r="F29"/>
  <c r="P39" i="18"/>
  <c r="O51"/>
  <c r="P41"/>
  <c r="N41"/>
  <c r="P42"/>
  <c r="N42"/>
  <c r="O42"/>
  <c r="P45"/>
  <c r="O45"/>
  <c r="P46"/>
  <c r="N47"/>
  <c r="N35"/>
  <c r="O43"/>
  <c r="O33"/>
  <c r="R41"/>
  <c r="K41"/>
  <c r="H41"/>
  <c r="E41"/>
  <c r="F41"/>
  <c r="J41"/>
  <c r="M44"/>
  <c r="C44"/>
  <c r="D44"/>
  <c r="F44"/>
  <c r="R42"/>
  <c r="C42"/>
  <c r="G42"/>
  <c r="E42"/>
  <c r="K42"/>
  <c r="F42"/>
  <c r="I42"/>
  <c r="J42"/>
  <c r="Q42"/>
  <c r="D42"/>
  <c r="M42"/>
  <c r="L42"/>
  <c r="H42"/>
  <c r="M50"/>
  <c r="R45"/>
  <c r="D45"/>
  <c r="E45"/>
  <c r="I45"/>
  <c r="K45"/>
  <c r="G45"/>
  <c r="L47"/>
  <c r="J47"/>
  <c r="I47"/>
  <c r="P35" i="17"/>
  <c r="P33"/>
  <c r="O46"/>
  <c r="P45"/>
  <c r="P49"/>
  <c r="O50"/>
  <c r="P44"/>
  <c r="P41"/>
  <c r="O39"/>
  <c r="O37"/>
  <c r="O51"/>
  <c r="P51"/>
  <c r="F43"/>
  <c r="N43"/>
  <c r="K43"/>
  <c r="J43"/>
  <c r="C46"/>
  <c r="H46"/>
  <c r="G46"/>
  <c r="L46"/>
  <c r="Q46"/>
  <c r="E46"/>
  <c r="R46"/>
  <c r="E45"/>
  <c r="D45"/>
  <c r="C45"/>
  <c r="H49"/>
  <c r="D49"/>
  <c r="J49"/>
  <c r="I49"/>
  <c r="L49"/>
  <c r="Q49"/>
  <c r="G49"/>
  <c r="R42"/>
  <c r="J42"/>
  <c r="D42"/>
  <c r="Q42"/>
  <c r="J50"/>
  <c r="L50"/>
  <c r="N50"/>
  <c r="F50"/>
  <c r="I50"/>
  <c r="M50"/>
  <c r="K50"/>
  <c r="Q44"/>
  <c r="G44"/>
  <c r="R44"/>
  <c r="F41"/>
  <c r="D41"/>
  <c r="E41"/>
  <c r="J41"/>
  <c r="C41"/>
  <c r="K41"/>
  <c r="N41"/>
  <c r="R47"/>
  <c r="E47"/>
  <c r="H47"/>
  <c r="J47"/>
  <c r="P35" i="16"/>
  <c r="P51"/>
  <c r="O51"/>
  <c r="P46"/>
  <c r="Q46"/>
  <c r="F46"/>
  <c r="P44"/>
  <c r="E44"/>
  <c r="M44"/>
  <c r="C44"/>
  <c r="G44"/>
  <c r="E43"/>
  <c r="F43"/>
  <c r="Q43"/>
  <c r="C43"/>
  <c r="P41"/>
  <c r="Q41"/>
  <c r="I41"/>
  <c r="F41"/>
  <c r="E41"/>
  <c r="N41"/>
  <c r="C41"/>
  <c r="K41"/>
  <c r="O31"/>
  <c r="P31"/>
  <c r="O39"/>
  <c r="O37"/>
  <c r="P33"/>
  <c r="H42"/>
  <c r="G42"/>
  <c r="D42"/>
  <c r="M42"/>
  <c r="P50"/>
  <c r="D50"/>
  <c r="G50"/>
  <c r="C50"/>
  <c r="H50"/>
  <c r="R50"/>
  <c r="M50"/>
  <c r="L50"/>
  <c r="C45"/>
  <c r="F45"/>
  <c r="C49"/>
  <c r="O49"/>
  <c r="L49"/>
  <c r="Q49"/>
  <c r="K49"/>
  <c r="V9" i="23"/>
  <c r="M33" i="17"/>
  <c r="G33"/>
  <c r="J33"/>
  <c r="I33"/>
  <c r="D33"/>
  <c r="L33"/>
  <c r="K33"/>
  <c r="D43" i="18"/>
  <c r="E43"/>
  <c r="L43"/>
  <c r="J51"/>
  <c r="R51"/>
  <c r="D51"/>
  <c r="F51"/>
  <c r="E51"/>
  <c r="H51"/>
  <c r="V9" i="24"/>
  <c r="Y14"/>
  <c r="D33" i="18"/>
  <c r="C33"/>
  <c r="E33"/>
  <c r="L33" i="16"/>
  <c r="J33"/>
  <c r="F33"/>
  <c r="Q33"/>
  <c r="I33"/>
  <c r="K33"/>
  <c r="E33"/>
  <c r="M51" i="17"/>
  <c r="F51"/>
  <c r="L51"/>
  <c r="E51"/>
  <c r="N51"/>
  <c r="G51"/>
  <c r="D51"/>
  <c r="H51"/>
  <c r="J51"/>
  <c r="R51"/>
  <c r="I51"/>
  <c r="K51"/>
  <c r="Q51"/>
  <c r="C51"/>
  <c r="Q47" i="16"/>
  <c r="L47"/>
  <c r="M47"/>
  <c r="J51"/>
  <c r="G51"/>
  <c r="N51"/>
  <c r="K51"/>
  <c r="R51"/>
  <c r="I51"/>
  <c r="D51"/>
  <c r="E51"/>
  <c r="H51"/>
  <c r="L51"/>
  <c r="Q51"/>
  <c r="F51"/>
  <c r="C51"/>
  <c r="M51"/>
  <c r="R27" i="23"/>
  <c r="P27"/>
  <c r="G27"/>
  <c r="C27"/>
  <c r="J27"/>
  <c r="K27"/>
  <c r="F27"/>
  <c r="Y25" i="18"/>
  <c r="Y25" i="17"/>
  <c r="V11" i="9"/>
  <c r="AC11"/>
  <c r="U36"/>
  <c r="U35"/>
  <c r="U38"/>
  <c r="U34"/>
  <c r="U33"/>
  <c r="U25"/>
  <c r="U13"/>
  <c r="U19"/>
  <c r="U14"/>
  <c r="U8"/>
  <c r="U30"/>
  <c r="U32"/>
  <c r="U50"/>
  <c r="U43"/>
  <c r="U31"/>
  <c r="U56"/>
  <c r="U22"/>
  <c r="U16"/>
  <c r="U9"/>
  <c r="U18"/>
  <c r="U23"/>
  <c r="U15"/>
  <c r="U11"/>
  <c r="U51"/>
  <c r="U54"/>
  <c r="U5"/>
  <c r="U21"/>
  <c r="U4"/>
  <c r="U7"/>
  <c r="U42"/>
  <c r="U41"/>
  <c r="U37"/>
  <c r="U40"/>
  <c r="U39"/>
  <c r="O65"/>
  <c r="U55"/>
  <c r="U28"/>
  <c r="U24"/>
  <c r="U20"/>
  <c r="U3"/>
  <c r="U53"/>
  <c r="U27"/>
  <c r="U52"/>
  <c r="U29"/>
  <c r="U17"/>
  <c r="U6"/>
  <c r="U10"/>
  <c r="N58" i="41"/>
  <c r="AL58" s="1"/>
  <c r="N66"/>
  <c r="AL66" s="1"/>
  <c r="N28"/>
  <c r="AL28" s="1"/>
  <c r="N26"/>
  <c r="AL26" s="1"/>
  <c r="N64"/>
  <c r="AL64" s="1"/>
  <c r="N50"/>
  <c r="AL50" s="1"/>
  <c r="N75"/>
  <c r="AL75" s="1"/>
  <c r="N16"/>
  <c r="AL16" s="1"/>
  <c r="N15"/>
  <c r="AL15" s="1"/>
  <c r="N56"/>
  <c r="AL56" s="1"/>
  <c r="N61"/>
  <c r="AL61" s="1"/>
  <c r="N35"/>
  <c r="AL35" s="1"/>
  <c r="N8"/>
  <c r="AL8" s="1"/>
  <c r="N7"/>
  <c r="AL7" s="1"/>
  <c r="N48"/>
  <c r="AL48" s="1"/>
  <c r="N34"/>
  <c r="AL34" s="1"/>
  <c r="N59"/>
  <c r="AL59" s="1"/>
  <c r="N25"/>
  <c r="AL25" s="1"/>
  <c r="N6"/>
  <c r="AL6" s="1"/>
  <c r="N72"/>
  <c r="AL72" s="1"/>
  <c r="N81"/>
  <c r="AL81" s="1"/>
  <c r="N51"/>
  <c r="AL51" s="1"/>
  <c r="N17"/>
  <c r="AL17" s="1"/>
  <c r="N74"/>
  <c r="AL74" s="1"/>
  <c r="N87"/>
  <c r="AL87" s="1"/>
  <c r="N73"/>
  <c r="AL73" s="1"/>
  <c r="N43"/>
  <c r="AL43" s="1"/>
  <c r="N5"/>
  <c r="AL5" s="1"/>
  <c r="N54"/>
  <c r="AL54" s="1"/>
  <c r="N79"/>
  <c r="AL79" s="1"/>
  <c r="N29"/>
  <c r="AL29" s="1"/>
  <c r="N10"/>
  <c r="AL10" s="1"/>
  <c r="N76"/>
  <c r="AL76" s="1"/>
  <c r="N46"/>
  <c r="AL46" s="1"/>
  <c r="N71"/>
  <c r="AL71" s="1"/>
  <c r="N22"/>
  <c r="AL22" s="1"/>
  <c r="N78"/>
  <c r="AL78" s="1"/>
  <c r="N36"/>
  <c r="AL36" s="1"/>
  <c r="N57"/>
  <c r="AL57" s="1"/>
  <c r="N31"/>
  <c r="AL31" s="1"/>
  <c r="N9"/>
  <c r="AL9" s="1"/>
  <c r="N70"/>
  <c r="AL70" s="1"/>
  <c r="N83"/>
  <c r="AL83" s="1"/>
  <c r="N65"/>
  <c r="AL65" s="1"/>
  <c r="N62"/>
  <c r="AL62" s="1"/>
  <c r="N13"/>
  <c r="AL13" s="1"/>
  <c r="N85"/>
  <c r="AL85" s="1"/>
  <c r="N55"/>
  <c r="AL55" s="1"/>
  <c r="N37"/>
  <c r="AL37" s="1"/>
  <c r="N18"/>
  <c r="AL18" s="1"/>
  <c r="N84"/>
  <c r="AL84" s="1"/>
  <c r="N77"/>
  <c r="AL77" s="1"/>
  <c r="N47"/>
  <c r="AL47" s="1"/>
  <c r="N4"/>
  <c r="AL4" s="1"/>
  <c r="N86"/>
  <c r="AL86" s="1"/>
  <c r="N44"/>
  <c r="AL44" s="1"/>
  <c r="N69"/>
  <c r="AL69" s="1"/>
  <c r="N39"/>
  <c r="AL39" s="1"/>
  <c r="N21"/>
  <c r="AL21" s="1"/>
  <c r="N3"/>
  <c r="N68"/>
  <c r="AL68" s="1"/>
  <c r="N38"/>
  <c r="AL38" s="1"/>
  <c r="N63"/>
  <c r="AL63" s="1"/>
  <c r="N20"/>
  <c r="AL20" s="1"/>
  <c r="N19"/>
  <c r="AL19" s="1"/>
  <c r="N60"/>
  <c r="AL60" s="1"/>
  <c r="N49"/>
  <c r="AL49" s="1"/>
  <c r="N23"/>
  <c r="AL23" s="1"/>
  <c r="N12"/>
  <c r="AL12" s="1"/>
  <c r="N11"/>
  <c r="AL11" s="1"/>
  <c r="N52"/>
  <c r="AL52" s="1"/>
  <c r="N41"/>
  <c r="AL41" s="1"/>
  <c r="N24"/>
  <c r="AL24" s="1"/>
  <c r="N88"/>
  <c r="AL88" s="1"/>
  <c r="N42"/>
  <c r="AL42" s="1"/>
  <c r="N67"/>
  <c r="AL67" s="1"/>
  <c r="N33"/>
  <c r="AL33" s="1"/>
  <c r="N14"/>
  <c r="AL14" s="1"/>
  <c r="N80"/>
  <c r="AL80" s="1"/>
  <c r="N53"/>
  <c r="AL53" s="1"/>
  <c r="N27"/>
  <c r="AL27" s="1"/>
  <c r="N30"/>
  <c r="AL30" s="1"/>
  <c r="N82"/>
  <c r="AL82" s="1"/>
  <c r="N40"/>
  <c r="AL40" s="1"/>
  <c r="N45"/>
  <c r="AL45" s="1"/>
  <c r="N32"/>
  <c r="AL32" s="1"/>
  <c r="P12"/>
  <c r="AN12" s="1"/>
  <c r="P10"/>
  <c r="AN10" s="1"/>
  <c r="P22"/>
  <c r="AN22" s="1"/>
  <c r="P59"/>
  <c r="AN59" s="1"/>
  <c r="P34"/>
  <c r="AN34" s="1"/>
  <c r="P25"/>
  <c r="AN25" s="1"/>
  <c r="P76"/>
  <c r="AN76" s="1"/>
  <c r="P67"/>
  <c r="AN67" s="1"/>
  <c r="P32"/>
  <c r="AN32" s="1"/>
  <c r="P53"/>
  <c r="AN53" s="1"/>
  <c r="P15"/>
  <c r="AN15" s="1"/>
  <c r="P56"/>
  <c r="AN56" s="1"/>
  <c r="P47"/>
  <c r="AN47" s="1"/>
  <c r="P5"/>
  <c r="AN5" s="1"/>
  <c r="P81"/>
  <c r="AN81" s="1"/>
  <c r="P26"/>
  <c r="AN26" s="1"/>
  <c r="P68"/>
  <c r="AN68" s="1"/>
  <c r="P43"/>
  <c r="AN43" s="1"/>
  <c r="P54"/>
  <c r="AN54" s="1"/>
  <c r="P45"/>
  <c r="AN45" s="1"/>
  <c r="P3"/>
  <c r="P87"/>
  <c r="AN87" s="1"/>
  <c r="P23"/>
  <c r="AN23" s="1"/>
  <c r="P50"/>
  <c r="AN50" s="1"/>
  <c r="P41"/>
  <c r="AN41" s="1"/>
  <c r="P60"/>
  <c r="AN60" s="1"/>
  <c r="P51"/>
  <c r="AN51" s="1"/>
  <c r="P9"/>
  <c r="AN9" s="1"/>
  <c r="P46"/>
  <c r="AN46" s="1"/>
  <c r="P37"/>
  <c r="AN37" s="1"/>
  <c r="P72"/>
  <c r="AN72" s="1"/>
  <c r="P63"/>
  <c r="AN63" s="1"/>
  <c r="P24"/>
  <c r="AN24" s="1"/>
  <c r="P42"/>
  <c r="AN42" s="1"/>
  <c r="P33"/>
  <c r="AN33" s="1"/>
  <c r="P84"/>
  <c r="AN84" s="1"/>
  <c r="P75"/>
  <c r="AN75" s="1"/>
  <c r="P17"/>
  <c r="AN17" s="1"/>
  <c r="P38"/>
  <c r="AN38" s="1"/>
  <c r="P29"/>
  <c r="AN29" s="1"/>
  <c r="P80"/>
  <c r="AN80" s="1"/>
  <c r="P71"/>
  <c r="AN71" s="1"/>
  <c r="P6"/>
  <c r="AN6" s="1"/>
  <c r="P66"/>
  <c r="AN66" s="1"/>
  <c r="P58"/>
  <c r="AN58" s="1"/>
  <c r="P62"/>
  <c r="AN62" s="1"/>
  <c r="P11"/>
  <c r="AN11" s="1"/>
  <c r="P78"/>
  <c r="AN78" s="1"/>
  <c r="P57"/>
  <c r="AN57" s="1"/>
  <c r="P19"/>
  <c r="AN19" s="1"/>
  <c r="P44"/>
  <c r="AN44" s="1"/>
  <c r="P35"/>
  <c r="AN35" s="1"/>
  <c r="P85"/>
  <c r="AN85" s="1"/>
  <c r="P21"/>
  <c r="AN21" s="1"/>
  <c r="P88"/>
  <c r="AN88" s="1"/>
  <c r="P79"/>
  <c r="AN79" s="1"/>
  <c r="P18"/>
  <c r="AN18" s="1"/>
  <c r="P70"/>
  <c r="AN70" s="1"/>
  <c r="P49"/>
  <c r="AN49" s="1"/>
  <c r="P7"/>
  <c r="AN7" s="1"/>
  <c r="P36"/>
  <c r="AN36" s="1"/>
  <c r="P14"/>
  <c r="AN14" s="1"/>
  <c r="P77"/>
  <c r="AN77" s="1"/>
  <c r="P20"/>
  <c r="AN20" s="1"/>
  <c r="P64"/>
  <c r="AN64" s="1"/>
  <c r="P55"/>
  <c r="AN55" s="1"/>
  <c r="P13"/>
  <c r="AN13" s="1"/>
  <c r="P73"/>
  <c r="AN73" s="1"/>
  <c r="P16"/>
  <c r="AN16" s="1"/>
  <c r="P83"/>
  <c r="AN83" s="1"/>
  <c r="P30"/>
  <c r="AN30" s="1"/>
  <c r="P82"/>
  <c r="AN82" s="1"/>
  <c r="P69"/>
  <c r="AN69" s="1"/>
  <c r="P8"/>
  <c r="AN8" s="1"/>
  <c r="P40"/>
  <c r="AN40" s="1"/>
  <c r="P31"/>
  <c r="AN31" s="1"/>
  <c r="P86"/>
  <c r="AN86" s="1"/>
  <c r="P65"/>
  <c r="AN65" s="1"/>
  <c r="P4"/>
  <c r="AN4" s="1"/>
  <c r="P52"/>
  <c r="AN52" s="1"/>
  <c r="P27"/>
  <c r="AN27" s="1"/>
  <c r="P74"/>
  <c r="AN74" s="1"/>
  <c r="P61"/>
  <c r="AN61" s="1"/>
  <c r="P28"/>
  <c r="AN28" s="1"/>
  <c r="P48"/>
  <c r="AN48" s="1"/>
  <c r="P39"/>
  <c r="AN39" s="1"/>
  <c r="V26" i="9"/>
  <c r="AC26"/>
  <c r="U26"/>
  <c r="O34" i="41"/>
  <c r="AM34" s="1"/>
  <c r="O26"/>
  <c r="AM26" s="1"/>
  <c r="O3"/>
  <c r="O65"/>
  <c r="AM65" s="1"/>
  <c r="O61"/>
  <c r="AM61" s="1"/>
  <c r="O28"/>
  <c r="AM28" s="1"/>
  <c r="O66"/>
  <c r="AM66" s="1"/>
  <c r="O72"/>
  <c r="AM72" s="1"/>
  <c r="O78"/>
  <c r="AM78" s="1"/>
  <c r="O84"/>
  <c r="AM84" s="1"/>
  <c r="O87"/>
  <c r="AM87" s="1"/>
  <c r="O21"/>
  <c r="AM21" s="1"/>
  <c r="O23"/>
  <c r="AM23" s="1"/>
  <c r="O15"/>
  <c r="AM15" s="1"/>
  <c r="O76"/>
  <c r="AM76" s="1"/>
  <c r="O82"/>
  <c r="AM82" s="1"/>
  <c r="O81"/>
  <c r="AM81" s="1"/>
  <c r="O16"/>
  <c r="AM16" s="1"/>
  <c r="O62"/>
  <c r="AM62" s="1"/>
  <c r="O45"/>
  <c r="AM45" s="1"/>
  <c r="O39"/>
  <c r="AM39" s="1"/>
  <c r="O41"/>
  <c r="AM41" s="1"/>
  <c r="O38"/>
  <c r="AM38" s="1"/>
  <c r="O60"/>
  <c r="AM60" s="1"/>
  <c r="O30"/>
  <c r="AM30" s="1"/>
  <c r="O40"/>
  <c r="AM40" s="1"/>
  <c r="O46"/>
  <c r="AM46" s="1"/>
  <c r="O12"/>
  <c r="AM12" s="1"/>
  <c r="O42"/>
  <c r="AM42" s="1"/>
  <c r="O48"/>
  <c r="AM48" s="1"/>
  <c r="O67"/>
  <c r="AM67" s="1"/>
  <c r="O10"/>
  <c r="AM10" s="1"/>
  <c r="O44"/>
  <c r="AM44" s="1"/>
  <c r="O63"/>
  <c r="AM63" s="1"/>
  <c r="O88"/>
  <c r="AM88" s="1"/>
  <c r="O43"/>
  <c r="AM43" s="1"/>
  <c r="O77"/>
  <c r="AM77" s="1"/>
  <c r="O9"/>
  <c r="AM9" s="1"/>
  <c r="O58"/>
  <c r="AM58" s="1"/>
  <c r="O73"/>
  <c r="AM73" s="1"/>
  <c r="O33"/>
  <c r="AM33" s="1"/>
  <c r="O70"/>
  <c r="AM70" s="1"/>
  <c r="O51"/>
  <c r="AM51" s="1"/>
  <c r="O5"/>
  <c r="AM5" s="1"/>
  <c r="O35"/>
  <c r="AM35" s="1"/>
  <c r="O20"/>
  <c r="AM20" s="1"/>
  <c r="O19"/>
  <c r="AM19" s="1"/>
  <c r="O25"/>
  <c r="AM25" s="1"/>
  <c r="O37"/>
  <c r="AM37" s="1"/>
  <c r="O79"/>
  <c r="AM79" s="1"/>
  <c r="O14"/>
  <c r="AM14" s="1"/>
  <c r="O13"/>
  <c r="AM13" s="1"/>
  <c r="O7"/>
  <c r="AM7" s="1"/>
  <c r="O31"/>
  <c r="AM31" s="1"/>
  <c r="O74"/>
  <c r="AM74" s="1"/>
  <c r="O80"/>
  <c r="AM80" s="1"/>
  <c r="O86"/>
  <c r="AM86" s="1"/>
  <c r="O85"/>
  <c r="AM85" s="1"/>
  <c r="O17"/>
  <c r="AM17" s="1"/>
  <c r="O11"/>
  <c r="AM11" s="1"/>
  <c r="O56"/>
  <c r="AM56" s="1"/>
  <c r="O75"/>
  <c r="AM75" s="1"/>
  <c r="O18"/>
  <c r="AM18" s="1"/>
  <c r="O36"/>
  <c r="AM36" s="1"/>
  <c r="O27"/>
  <c r="AM27" s="1"/>
  <c r="O32"/>
  <c r="AM32" s="1"/>
  <c r="O69"/>
  <c r="AM69" s="1"/>
  <c r="O47"/>
  <c r="AM47" s="1"/>
  <c r="O49"/>
  <c r="AM49" s="1"/>
  <c r="O59"/>
  <c r="AM59" s="1"/>
  <c r="O52"/>
  <c r="AM52" s="1"/>
  <c r="O55"/>
  <c r="AM55" s="1"/>
  <c r="O57"/>
  <c r="AM57" s="1"/>
  <c r="O8"/>
  <c r="AM8" s="1"/>
  <c r="O54"/>
  <c r="AM54" s="1"/>
  <c r="O53"/>
  <c r="AM53" s="1"/>
  <c r="O4"/>
  <c r="AM4" s="1"/>
  <c r="O50"/>
  <c r="AM50" s="1"/>
  <c r="O24"/>
  <c r="AM24" s="1"/>
  <c r="O22"/>
  <c r="AM22" s="1"/>
  <c r="O68"/>
  <c r="AM68" s="1"/>
  <c r="O71"/>
  <c r="AM71" s="1"/>
  <c r="O6"/>
  <c r="AM6" s="1"/>
  <c r="O64"/>
  <c r="AM64" s="1"/>
  <c r="O83"/>
  <c r="AM83" s="1"/>
  <c r="O29"/>
  <c r="AM29" s="1"/>
  <c r="Q65"/>
  <c r="AO65" s="1"/>
  <c r="Q83"/>
  <c r="AO83" s="1"/>
  <c r="Q19"/>
  <c r="AO19" s="1"/>
  <c r="Q64"/>
  <c r="AO64" s="1"/>
  <c r="Q28"/>
  <c r="AO28" s="1"/>
  <c r="Q33"/>
  <c r="AO33" s="1"/>
  <c r="Q31"/>
  <c r="AO31" s="1"/>
  <c r="Q71"/>
  <c r="AO71" s="1"/>
  <c r="Q80"/>
  <c r="AO80" s="1"/>
  <c r="Q58"/>
  <c r="AO58" s="1"/>
  <c r="Q8"/>
  <c r="AO8" s="1"/>
  <c r="Q57"/>
  <c r="AO57" s="1"/>
  <c r="Q47"/>
  <c r="AO47" s="1"/>
  <c r="Q48"/>
  <c r="AO48" s="1"/>
  <c r="Q30"/>
  <c r="AO30" s="1"/>
  <c r="Q7"/>
  <c r="AO7" s="1"/>
  <c r="Q10"/>
  <c r="AO10" s="1"/>
  <c r="Q55"/>
  <c r="AO55" s="1"/>
  <c r="Q41"/>
  <c r="AO41" s="1"/>
  <c r="Q74"/>
  <c r="AO74" s="1"/>
  <c r="Q60"/>
  <c r="AO60" s="1"/>
  <c r="Q38"/>
  <c r="AO38" s="1"/>
  <c r="Q32"/>
  <c r="AO32" s="1"/>
  <c r="Q21"/>
  <c r="AO21" s="1"/>
  <c r="Q16"/>
  <c r="AO16" s="1"/>
  <c r="Q77"/>
  <c r="AO77" s="1"/>
  <c r="Q39"/>
  <c r="AO39" s="1"/>
  <c r="Q40"/>
  <c r="AO40" s="1"/>
  <c r="Q22"/>
  <c r="AO22" s="1"/>
  <c r="Q15"/>
  <c r="AO15" s="1"/>
  <c r="Q18"/>
  <c r="AO18" s="1"/>
  <c r="Q79"/>
  <c r="AO79" s="1"/>
  <c r="Q88"/>
  <c r="AO88" s="1"/>
  <c r="Q75"/>
  <c r="AO75" s="1"/>
  <c r="Q45"/>
  <c r="AO45" s="1"/>
  <c r="Q78"/>
  <c r="AO78" s="1"/>
  <c r="Q56"/>
  <c r="AO56" s="1"/>
  <c r="Q42"/>
  <c r="AO42" s="1"/>
  <c r="Q27"/>
  <c r="AO27" s="1"/>
  <c r="Q9"/>
  <c r="AO9" s="1"/>
  <c r="Q3"/>
  <c r="Q59"/>
  <c r="AO59" s="1"/>
  <c r="Q73"/>
  <c r="AO73" s="1"/>
  <c r="Q49"/>
  <c r="AO49" s="1"/>
  <c r="Q61"/>
  <c r="AO61" s="1"/>
  <c r="Q34"/>
  <c r="AO34" s="1"/>
  <c r="Q54"/>
  <c r="AO54" s="1"/>
  <c r="Q5"/>
  <c r="AO5" s="1"/>
  <c r="Q84"/>
  <c r="AO84" s="1"/>
  <c r="Q62"/>
  <c r="AO62" s="1"/>
  <c r="Q11"/>
  <c r="AO11" s="1"/>
  <c r="Q23"/>
  <c r="AO23" s="1"/>
  <c r="Q67"/>
  <c r="AO67" s="1"/>
  <c r="Q44"/>
  <c r="AO44" s="1"/>
  <c r="Q29"/>
  <c r="AO29" s="1"/>
  <c r="Q12"/>
  <c r="AO12" s="1"/>
  <c r="Q81"/>
  <c r="AO81" s="1"/>
  <c r="Q43"/>
  <c r="AO43" s="1"/>
  <c r="Q68"/>
  <c r="AO68" s="1"/>
  <c r="Q46"/>
  <c r="AO46" s="1"/>
  <c r="Q24"/>
  <c r="AO24" s="1"/>
  <c r="Q13"/>
  <c r="AO13" s="1"/>
  <c r="Q87"/>
  <c r="AO87" s="1"/>
  <c r="Q85"/>
  <c r="AO85" s="1"/>
  <c r="Q63"/>
  <c r="AO63" s="1"/>
  <c r="Q53"/>
  <c r="AO53" s="1"/>
  <c r="Q82"/>
  <c r="AO82" s="1"/>
  <c r="Q52"/>
  <c r="AO52" s="1"/>
  <c r="Q26"/>
  <c r="AO26" s="1"/>
  <c r="Q4"/>
  <c r="AO4" s="1"/>
  <c r="Q69"/>
  <c r="AO69" s="1"/>
  <c r="Q35"/>
  <c r="AO35" s="1"/>
  <c r="Q76"/>
  <c r="AO76" s="1"/>
  <c r="Q70"/>
  <c r="AO70" s="1"/>
  <c r="Q25"/>
  <c r="AO25" s="1"/>
  <c r="Q66"/>
  <c r="AO66" s="1"/>
  <c r="Q36"/>
  <c r="AO36" s="1"/>
  <c r="Q17"/>
  <c r="AO17" s="1"/>
  <c r="Q20"/>
  <c r="AO20" s="1"/>
  <c r="Q6"/>
  <c r="AO6" s="1"/>
  <c r="Q51"/>
  <c r="AO51" s="1"/>
  <c r="Q37"/>
  <c r="AO37" s="1"/>
  <c r="Q86"/>
  <c r="AO86" s="1"/>
  <c r="Q72"/>
  <c r="AO72" s="1"/>
  <c r="Q50"/>
  <c r="AO50" s="1"/>
  <c r="Q14"/>
  <c r="AO14" s="1"/>
  <c r="M87"/>
  <c r="M83"/>
  <c r="M79"/>
  <c r="M75"/>
  <c r="AK75" s="1"/>
  <c r="M71"/>
  <c r="M67"/>
  <c r="M63"/>
  <c r="M59"/>
  <c r="M55"/>
  <c r="M51"/>
  <c r="M47"/>
  <c r="M43"/>
  <c r="M39"/>
  <c r="M35"/>
  <c r="M86"/>
  <c r="M82"/>
  <c r="M78"/>
  <c r="M74"/>
  <c r="M70"/>
  <c r="M66"/>
  <c r="M62"/>
  <c r="M58"/>
  <c r="M54"/>
  <c r="M50"/>
  <c r="M46"/>
  <c r="M42"/>
  <c r="M38"/>
  <c r="M34"/>
  <c r="M30"/>
  <c r="M26"/>
  <c r="M22"/>
  <c r="M29"/>
  <c r="AK29" s="1"/>
  <c r="M21"/>
  <c r="M17"/>
  <c r="M13"/>
  <c r="M9"/>
  <c r="M5"/>
  <c r="M27"/>
  <c r="M20"/>
  <c r="M16"/>
  <c r="M12"/>
  <c r="M8"/>
  <c r="M4"/>
  <c r="M85"/>
  <c r="M81"/>
  <c r="M77"/>
  <c r="M73"/>
  <c r="M69"/>
  <c r="M65"/>
  <c r="M61"/>
  <c r="M57"/>
  <c r="M53"/>
  <c r="M49"/>
  <c r="M45"/>
  <c r="M41"/>
  <c r="AK41" s="1"/>
  <c r="M37"/>
  <c r="M88"/>
  <c r="M84"/>
  <c r="M80"/>
  <c r="M76"/>
  <c r="M72"/>
  <c r="M68"/>
  <c r="M64"/>
  <c r="M60"/>
  <c r="M56"/>
  <c r="M52"/>
  <c r="M48"/>
  <c r="M44"/>
  <c r="M40"/>
  <c r="M36"/>
  <c r="M32"/>
  <c r="M28"/>
  <c r="M24"/>
  <c r="M33"/>
  <c r="M25"/>
  <c r="M19"/>
  <c r="M15"/>
  <c r="M11"/>
  <c r="M7"/>
  <c r="M31"/>
  <c r="M23"/>
  <c r="M18"/>
  <c r="M14"/>
  <c r="M10"/>
  <c r="M6"/>
  <c r="M3"/>
  <c r="V4" i="17"/>
  <c r="J31" s="1"/>
  <c r="G37"/>
  <c r="E37"/>
  <c r="D37"/>
  <c r="H37"/>
  <c r="C37"/>
  <c r="M37"/>
  <c r="I37"/>
  <c r="I37" i="16"/>
  <c r="C37"/>
  <c r="L37"/>
  <c r="H37"/>
  <c r="D37"/>
  <c r="N37"/>
  <c r="J37"/>
  <c r="E35" i="18"/>
  <c r="I35"/>
  <c r="H35"/>
  <c r="G35"/>
  <c r="C35"/>
  <c r="K35"/>
  <c r="Q39"/>
  <c r="K35" i="17"/>
  <c r="N35"/>
  <c r="J35"/>
  <c r="E31" i="18"/>
  <c r="G39" i="16"/>
  <c r="K39"/>
  <c r="I39"/>
  <c r="E39"/>
  <c r="L39"/>
  <c r="Q39"/>
  <c r="C39"/>
  <c r="K35"/>
  <c r="E35"/>
  <c r="C35"/>
  <c r="L35"/>
  <c r="J35"/>
  <c r="D35"/>
  <c r="M35"/>
  <c r="M31"/>
  <c r="D31"/>
  <c r="Q31"/>
  <c r="N31"/>
  <c r="K31"/>
  <c r="J31"/>
  <c r="G31"/>
  <c r="F31"/>
  <c r="C31"/>
  <c r="R31"/>
  <c r="L31"/>
  <c r="I31"/>
  <c r="H31"/>
  <c r="E31"/>
  <c r="K39" i="17"/>
  <c r="D39"/>
  <c r="I39"/>
  <c r="C39"/>
  <c r="Q39"/>
  <c r="N39"/>
  <c r="L39"/>
  <c r="Y25" i="16"/>
  <c r="L31" i="17" l="1"/>
  <c r="K39" i="18"/>
  <c r="H50"/>
  <c r="J31"/>
  <c r="R39"/>
  <c r="J39"/>
  <c r="I50"/>
  <c r="N50"/>
  <c r="C4" i="40"/>
  <c r="C6"/>
  <c r="C5"/>
  <c r="C14"/>
  <c r="C18"/>
  <c r="C22"/>
  <c r="C26"/>
  <c r="C30"/>
  <c r="C34"/>
  <c r="C38"/>
  <c r="C42"/>
  <c r="C46"/>
  <c r="C50"/>
  <c r="C54"/>
  <c r="C58"/>
  <c r="C13"/>
  <c r="C17"/>
  <c r="C21"/>
  <c r="C25"/>
  <c r="C29"/>
  <c r="C33"/>
  <c r="C37"/>
  <c r="C41"/>
  <c r="C45"/>
  <c r="C49"/>
  <c r="C53"/>
  <c r="C57"/>
  <c r="C61"/>
  <c r="C12"/>
  <c r="C16"/>
  <c r="C20"/>
  <c r="C24"/>
  <c r="C28"/>
  <c r="C32"/>
  <c r="C36"/>
  <c r="C40"/>
  <c r="C44"/>
  <c r="C48"/>
  <c r="C52"/>
  <c r="C56"/>
  <c r="C60"/>
  <c r="C15"/>
  <c r="C19"/>
  <c r="C23"/>
  <c r="C27"/>
  <c r="C31"/>
  <c r="C35"/>
  <c r="C39"/>
  <c r="C43"/>
  <c r="C47"/>
  <c r="C51"/>
  <c r="C55"/>
  <c r="C59"/>
  <c r="C9"/>
  <c r="C8"/>
  <c r="C7"/>
  <c r="C11"/>
  <c r="C10"/>
  <c r="K31" i="18"/>
  <c r="M39"/>
  <c r="L39"/>
  <c r="G39"/>
  <c r="K50"/>
  <c r="E50"/>
  <c r="R50"/>
  <c r="D50"/>
  <c r="O39"/>
  <c r="F49"/>
  <c r="D31" i="17"/>
  <c r="R31"/>
  <c r="E46" i="18"/>
  <c r="D49"/>
  <c r="C11" i="37"/>
  <c r="U11" s="1"/>
  <c r="K46" i="18"/>
  <c r="C46"/>
  <c r="R49"/>
  <c r="M49"/>
  <c r="E39" i="17"/>
  <c r="G39"/>
  <c r="M39"/>
  <c r="H39"/>
  <c r="J39"/>
  <c r="R39"/>
  <c r="F39"/>
  <c r="V25"/>
  <c r="V25" i="16"/>
  <c r="R35"/>
  <c r="G35"/>
  <c r="I35"/>
  <c r="Q35"/>
  <c r="F35"/>
  <c r="H35"/>
  <c r="N35"/>
  <c r="F39"/>
  <c r="M39"/>
  <c r="H39"/>
  <c r="D39"/>
  <c r="R39"/>
  <c r="N39"/>
  <c r="J39"/>
  <c r="R35" i="17"/>
  <c r="M35"/>
  <c r="L35"/>
  <c r="Q35"/>
  <c r="F35" i="18"/>
  <c r="D35"/>
  <c r="J35"/>
  <c r="Q35"/>
  <c r="M35"/>
  <c r="R35"/>
  <c r="L35"/>
  <c r="G37" i="16"/>
  <c r="K37"/>
  <c r="E37"/>
  <c r="Q37"/>
  <c r="M37"/>
  <c r="R37"/>
  <c r="F37"/>
  <c r="F37" i="17"/>
  <c r="J37"/>
  <c r="R37"/>
  <c r="Q37"/>
  <c r="K37"/>
  <c r="N37"/>
  <c r="L37"/>
  <c r="E27" i="23"/>
  <c r="L27"/>
  <c r="H27"/>
  <c r="M27"/>
  <c r="D27"/>
  <c r="Q27"/>
  <c r="I27"/>
  <c r="C47" i="16"/>
  <c r="F47"/>
  <c r="E47"/>
  <c r="N47"/>
  <c r="R33"/>
  <c r="H33"/>
  <c r="N33"/>
  <c r="D33"/>
  <c r="C33"/>
  <c r="G33"/>
  <c r="M33"/>
  <c r="H33" i="18"/>
  <c r="G33"/>
  <c r="I33"/>
  <c r="Q51"/>
  <c r="M51"/>
  <c r="L51"/>
  <c r="K51"/>
  <c r="I51"/>
  <c r="C51"/>
  <c r="G51"/>
  <c r="Q43"/>
  <c r="R43"/>
  <c r="J43"/>
  <c r="H33" i="17"/>
  <c r="R33"/>
  <c r="E33"/>
  <c r="N33"/>
  <c r="F33"/>
  <c r="C33"/>
  <c r="Q33"/>
  <c r="D49" i="16"/>
  <c r="J49"/>
  <c r="M49"/>
  <c r="I49"/>
  <c r="P49"/>
  <c r="N45"/>
  <c r="R45"/>
  <c r="P45"/>
  <c r="F50"/>
  <c r="J50"/>
  <c r="E50"/>
  <c r="Q50"/>
  <c r="I50"/>
  <c r="K50"/>
  <c r="O50"/>
  <c r="N42"/>
  <c r="C42"/>
  <c r="J42"/>
  <c r="P42"/>
  <c r="M41"/>
  <c r="G41"/>
  <c r="L41"/>
  <c r="R41"/>
  <c r="J41"/>
  <c r="H41"/>
  <c r="O41"/>
  <c r="K43"/>
  <c r="J43"/>
  <c r="N43"/>
  <c r="P43"/>
  <c r="H44"/>
  <c r="D44"/>
  <c r="R44"/>
  <c r="O44"/>
  <c r="F44"/>
  <c r="H46"/>
  <c r="J46"/>
  <c r="O47"/>
  <c r="N47" i="17"/>
  <c r="C47"/>
  <c r="K47"/>
  <c r="M41"/>
  <c r="L41"/>
  <c r="Q41"/>
  <c r="R41"/>
  <c r="G41"/>
  <c r="H41"/>
  <c r="I41"/>
  <c r="I44"/>
  <c r="D44"/>
  <c r="M44"/>
  <c r="N44"/>
  <c r="G50"/>
  <c r="D50"/>
  <c r="H50"/>
  <c r="Q50"/>
  <c r="R50"/>
  <c r="E50"/>
  <c r="C50"/>
  <c r="H42"/>
  <c r="G42"/>
  <c r="L42"/>
  <c r="C49"/>
  <c r="K49"/>
  <c r="R49"/>
  <c r="M49"/>
  <c r="E49"/>
  <c r="N49"/>
  <c r="F49"/>
  <c r="J45"/>
  <c r="R45"/>
  <c r="H45"/>
  <c r="K45"/>
  <c r="J46"/>
  <c r="K46"/>
  <c r="F46"/>
  <c r="D46"/>
  <c r="I46"/>
  <c r="N46"/>
  <c r="M46"/>
  <c r="E43"/>
  <c r="R43"/>
  <c r="M43"/>
  <c r="P47"/>
  <c r="P42"/>
  <c r="P43"/>
  <c r="D47" i="18"/>
  <c r="M47"/>
  <c r="H47"/>
  <c r="C47"/>
  <c r="D46"/>
  <c r="R46"/>
  <c r="L46"/>
  <c r="Q49"/>
  <c r="J49"/>
  <c r="I49"/>
  <c r="H45"/>
  <c r="C45"/>
  <c r="F45"/>
  <c r="Q45"/>
  <c r="J45"/>
  <c r="L45"/>
  <c r="M45"/>
  <c r="H44"/>
  <c r="I44"/>
  <c r="G44"/>
  <c r="M41"/>
  <c r="G41"/>
  <c r="D41"/>
  <c r="I41"/>
  <c r="C41"/>
  <c r="L41"/>
  <c r="Q41"/>
  <c r="P33"/>
  <c r="O35"/>
  <c r="N46"/>
  <c r="O49"/>
  <c r="O44"/>
  <c r="N51"/>
  <c r="E29" i="23"/>
  <c r="G29"/>
  <c r="Q29"/>
  <c r="C29"/>
  <c r="H29"/>
  <c r="I29"/>
  <c r="R29"/>
  <c r="I29" i="24"/>
  <c r="M29"/>
  <c r="N29"/>
  <c r="Q29"/>
  <c r="D29"/>
  <c r="H29"/>
  <c r="E29"/>
  <c r="O26"/>
  <c r="J28" i="23"/>
  <c r="F28"/>
  <c r="G28"/>
  <c r="P28"/>
  <c r="Q28"/>
  <c r="I45" i="16"/>
  <c r="Q44"/>
  <c r="I44"/>
  <c r="V6" i="15"/>
  <c r="H31" i="17"/>
  <c r="N31"/>
  <c r="M31"/>
  <c r="M31" i="18"/>
  <c r="Q31"/>
  <c r="H39"/>
  <c r="I39"/>
  <c r="E39"/>
  <c r="F39"/>
  <c r="D39"/>
  <c r="C39"/>
  <c r="C50"/>
  <c r="L50"/>
  <c r="J50"/>
  <c r="F50"/>
  <c r="G50"/>
  <c r="Q50"/>
  <c r="O50"/>
  <c r="W6" i="15"/>
  <c r="L7" i="37" s="1"/>
  <c r="W7" i="13"/>
  <c r="D8" i="37" s="1"/>
  <c r="V7" i="13"/>
  <c r="Y7"/>
  <c r="F8" i="37" s="1"/>
  <c r="A10" i="14"/>
  <c r="A10" i="15"/>
  <c r="A10" i="13"/>
  <c r="S10" i="37"/>
  <c r="P9" i="15"/>
  <c r="L9"/>
  <c r="H9"/>
  <c r="D9"/>
  <c r="O9"/>
  <c r="K9"/>
  <c r="G9"/>
  <c r="C9"/>
  <c r="N9"/>
  <c r="F9"/>
  <c r="M9"/>
  <c r="E9"/>
  <c r="Z9"/>
  <c r="A35"/>
  <c r="R9"/>
  <c r="J9"/>
  <c r="Q9"/>
  <c r="I9"/>
  <c r="K10" i="41"/>
  <c r="W6" i="37"/>
  <c r="P32" i="14"/>
  <c r="H32"/>
  <c r="L32"/>
  <c r="R32"/>
  <c r="D32"/>
  <c r="F32"/>
  <c r="N32"/>
  <c r="M32"/>
  <c r="O32"/>
  <c r="C32"/>
  <c r="Q32"/>
  <c r="E32"/>
  <c r="I32"/>
  <c r="K32"/>
  <c r="J32"/>
  <c r="G32"/>
  <c r="L10" i="41"/>
  <c r="X6" i="37"/>
  <c r="L11" i="41"/>
  <c r="AJ11" s="1"/>
  <c r="X7" i="37"/>
  <c r="B10" i="14"/>
  <c r="B36" s="1"/>
  <c r="B10" i="15"/>
  <c r="B36" s="1"/>
  <c r="B10" i="13"/>
  <c r="B36" s="1"/>
  <c r="T11" i="37"/>
  <c r="A197" i="1"/>
  <c r="I196"/>
  <c r="D196"/>
  <c r="B196"/>
  <c r="A12" i="37" s="1"/>
  <c r="F196" i="1"/>
  <c r="C196"/>
  <c r="B12" i="37" s="1"/>
  <c r="W7" i="14"/>
  <c r="H8" i="37" s="1"/>
  <c r="V7" i="14"/>
  <c r="Y7"/>
  <c r="J8" i="37" s="1"/>
  <c r="Y7" i="15"/>
  <c r="N8" i="37" s="1"/>
  <c r="V7" i="15"/>
  <c r="W7"/>
  <c r="L8" i="37" s="1"/>
  <c r="P32" i="15"/>
  <c r="M32"/>
  <c r="H32"/>
  <c r="J32"/>
  <c r="I32"/>
  <c r="O32"/>
  <c r="Q32"/>
  <c r="R32"/>
  <c r="L32"/>
  <c r="G32"/>
  <c r="E32"/>
  <c r="K32"/>
  <c r="C32"/>
  <c r="N32"/>
  <c r="F32"/>
  <c r="D32"/>
  <c r="U8"/>
  <c r="T8"/>
  <c r="S8"/>
  <c r="M9" i="37" s="1"/>
  <c r="U8" i="14"/>
  <c r="S8"/>
  <c r="I9" i="37" s="1"/>
  <c r="T8" i="14"/>
  <c r="G32" i="13"/>
  <c r="R32"/>
  <c r="E32"/>
  <c r="X6"/>
  <c r="G7" i="37" s="1"/>
  <c r="C32" i="13"/>
  <c r="L32"/>
  <c r="Q32"/>
  <c r="J32"/>
  <c r="H32"/>
  <c r="O32"/>
  <c r="F32"/>
  <c r="M32"/>
  <c r="K32"/>
  <c r="I32"/>
  <c r="D32"/>
  <c r="N32"/>
  <c r="P32"/>
  <c r="D9"/>
  <c r="L9"/>
  <c r="F9"/>
  <c r="J9"/>
  <c r="Q9"/>
  <c r="I9"/>
  <c r="O9"/>
  <c r="G9"/>
  <c r="H9"/>
  <c r="P9"/>
  <c r="N9"/>
  <c r="R9"/>
  <c r="M9"/>
  <c r="E9"/>
  <c r="K9"/>
  <c r="C9"/>
  <c r="Z9"/>
  <c r="A35"/>
  <c r="O9" i="14"/>
  <c r="K9"/>
  <c r="G9"/>
  <c r="C9"/>
  <c r="P9"/>
  <c r="L9"/>
  <c r="H9"/>
  <c r="D9"/>
  <c r="M9"/>
  <c r="E9"/>
  <c r="N9"/>
  <c r="F9"/>
  <c r="Z9"/>
  <c r="Q9"/>
  <c r="I9"/>
  <c r="R9"/>
  <c r="J9"/>
  <c r="A35"/>
  <c r="E31" i="13"/>
  <c r="I31"/>
  <c r="N31"/>
  <c r="F31"/>
  <c r="Q31"/>
  <c r="J31"/>
  <c r="R31"/>
  <c r="G31"/>
  <c r="K31"/>
  <c r="O31"/>
  <c r="L31"/>
  <c r="M31"/>
  <c r="C31"/>
  <c r="D31"/>
  <c r="H31"/>
  <c r="P31"/>
  <c r="L31" i="14"/>
  <c r="G31"/>
  <c r="C31"/>
  <c r="K31"/>
  <c r="E31"/>
  <c r="M31"/>
  <c r="D31"/>
  <c r="J31"/>
  <c r="P31"/>
  <c r="H31"/>
  <c r="I31"/>
  <c r="Q31"/>
  <c r="F31"/>
  <c r="N31"/>
  <c r="R31"/>
  <c r="O31"/>
  <c r="T8" i="13"/>
  <c r="S8"/>
  <c r="E9" i="37" s="1"/>
  <c r="U8" i="13"/>
  <c r="X6" i="14"/>
  <c r="K7" i="37" s="1"/>
  <c r="I35" i="17"/>
  <c r="C35"/>
  <c r="H35"/>
  <c r="G35"/>
  <c r="E35"/>
  <c r="F35"/>
  <c r="D35"/>
  <c r="R47" i="16"/>
  <c r="G47"/>
  <c r="I47"/>
  <c r="J47"/>
  <c r="D47"/>
  <c r="K47"/>
  <c r="H47"/>
  <c r="M33" i="18"/>
  <c r="K33"/>
  <c r="L33"/>
  <c r="Q33"/>
  <c r="J33"/>
  <c r="R33"/>
  <c r="F33"/>
  <c r="M43"/>
  <c r="C43"/>
  <c r="H43"/>
  <c r="I43"/>
  <c r="K43"/>
  <c r="F43"/>
  <c r="G43"/>
  <c r="G45" i="16"/>
  <c r="E45"/>
  <c r="E53" s="1"/>
  <c r="J45"/>
  <c r="H45"/>
  <c r="O45"/>
  <c r="K45"/>
  <c r="F42"/>
  <c r="L42"/>
  <c r="Q42"/>
  <c r="I42"/>
  <c r="E42"/>
  <c r="K42"/>
  <c r="K52" s="1"/>
  <c r="O42"/>
  <c r="I43"/>
  <c r="G43"/>
  <c r="D43"/>
  <c r="D53" s="1"/>
  <c r="M43"/>
  <c r="R43"/>
  <c r="H43"/>
  <c r="O43"/>
  <c r="L46"/>
  <c r="N46"/>
  <c r="M46"/>
  <c r="O46"/>
  <c r="C46"/>
  <c r="I47" i="17"/>
  <c r="L47"/>
  <c r="D47"/>
  <c r="D52" s="1"/>
  <c r="G47"/>
  <c r="Q47"/>
  <c r="M47"/>
  <c r="F47"/>
  <c r="F44"/>
  <c r="L44"/>
  <c r="K44"/>
  <c r="C44"/>
  <c r="J44"/>
  <c r="H44"/>
  <c r="H52" s="1"/>
  <c r="E44"/>
  <c r="I42"/>
  <c r="M42"/>
  <c r="N42"/>
  <c r="K42"/>
  <c r="C42"/>
  <c r="E42"/>
  <c r="F42"/>
  <c r="M45"/>
  <c r="G45"/>
  <c r="L45"/>
  <c r="N45"/>
  <c r="I45"/>
  <c r="F45"/>
  <c r="Q45"/>
  <c r="G43"/>
  <c r="H43"/>
  <c r="I43"/>
  <c r="Q43"/>
  <c r="L43"/>
  <c r="D43"/>
  <c r="C43"/>
  <c r="Q47" i="18"/>
  <c r="E47"/>
  <c r="F47"/>
  <c r="K47"/>
  <c r="R47"/>
  <c r="G47"/>
  <c r="H46"/>
  <c r="M46"/>
  <c r="I46"/>
  <c r="G46"/>
  <c r="F46"/>
  <c r="Q46"/>
  <c r="J46"/>
  <c r="C49"/>
  <c r="K49"/>
  <c r="L49"/>
  <c r="G49"/>
  <c r="H49"/>
  <c r="E49"/>
  <c r="K44"/>
  <c r="J44"/>
  <c r="E44"/>
  <c r="R44"/>
  <c r="Q44"/>
  <c r="L44"/>
  <c r="N43"/>
  <c r="O47"/>
  <c r="N49"/>
  <c r="N44"/>
  <c r="X11" i="24"/>
  <c r="K86" i="37" s="1"/>
  <c r="H86"/>
  <c r="D39" i="19"/>
  <c r="D20" s="1"/>
  <c r="D38"/>
  <c r="D19" s="1"/>
  <c r="N39"/>
  <c r="N20" s="1"/>
  <c r="N38"/>
  <c r="N19" s="1"/>
  <c r="C39"/>
  <c r="C20" s="1"/>
  <c r="C38"/>
  <c r="C19" s="1"/>
  <c r="J39"/>
  <c r="J20" s="1"/>
  <c r="J38"/>
  <c r="J19" s="1"/>
  <c r="F38"/>
  <c r="F19" s="1"/>
  <c r="F39"/>
  <c r="F20" s="1"/>
  <c r="G39"/>
  <c r="G20" s="1"/>
  <c r="G38"/>
  <c r="G19" s="1"/>
  <c r="Q38"/>
  <c r="Q19" s="1"/>
  <c r="Q39"/>
  <c r="Q20" s="1"/>
  <c r="P39"/>
  <c r="P20" s="1"/>
  <c r="P38"/>
  <c r="P19" s="1"/>
  <c r="C28" i="24"/>
  <c r="L28"/>
  <c r="E28"/>
  <c r="R28"/>
  <c r="I28"/>
  <c r="N28"/>
  <c r="H28"/>
  <c r="O28"/>
  <c r="F28"/>
  <c r="J28"/>
  <c r="Q28"/>
  <c r="M28"/>
  <c r="K28"/>
  <c r="G28"/>
  <c r="D28"/>
  <c r="P28"/>
  <c r="L84" i="37"/>
  <c r="X84" s="1"/>
  <c r="X6" i="25"/>
  <c r="O81" i="37" s="1"/>
  <c r="X12" i="25"/>
  <c r="O87" i="37" s="1"/>
  <c r="X9" i="25"/>
  <c r="O84" i="37" s="1"/>
  <c r="X4" i="25"/>
  <c r="O79" i="37" s="1"/>
  <c r="X5" i="25"/>
  <c r="O80" i="37" s="1"/>
  <c r="X8" i="25"/>
  <c r="O83" i="37" s="1"/>
  <c r="X7" i="25"/>
  <c r="O82" i="37" s="1"/>
  <c r="X3" i="25"/>
  <c r="O78" i="37" s="1"/>
  <c r="P48" i="16"/>
  <c r="P53" s="1"/>
  <c r="P27" s="1"/>
  <c r="M48"/>
  <c r="M53" s="1"/>
  <c r="L48"/>
  <c r="N48"/>
  <c r="D48"/>
  <c r="H48"/>
  <c r="R48"/>
  <c r="J48"/>
  <c r="J52" s="1"/>
  <c r="O48"/>
  <c r="F48"/>
  <c r="F53" s="1"/>
  <c r="E48"/>
  <c r="C48"/>
  <c r="C53" s="1"/>
  <c r="Q48"/>
  <c r="G48"/>
  <c r="K48"/>
  <c r="I48"/>
  <c r="L88" i="37"/>
  <c r="X13" i="25"/>
  <c r="O88" i="37" s="1"/>
  <c r="O28" i="23"/>
  <c r="N28"/>
  <c r="K28"/>
  <c r="D28"/>
  <c r="O27" i="24"/>
  <c r="P27"/>
  <c r="K27"/>
  <c r="N27"/>
  <c r="I27"/>
  <c r="J27"/>
  <c r="M27"/>
  <c r="L27"/>
  <c r="C27"/>
  <c r="F27"/>
  <c r="H27"/>
  <c r="G27"/>
  <c r="R27"/>
  <c r="Q27"/>
  <c r="D27"/>
  <c r="E27"/>
  <c r="N44" i="16"/>
  <c r="L44"/>
  <c r="R49"/>
  <c r="H49"/>
  <c r="L30" i="25"/>
  <c r="L15" s="1"/>
  <c r="L31"/>
  <c r="L16" s="1"/>
  <c r="R30"/>
  <c r="R15" s="1"/>
  <c r="R31"/>
  <c r="R16" s="1"/>
  <c r="K30"/>
  <c r="K15" s="1"/>
  <c r="K31"/>
  <c r="K16" s="1"/>
  <c r="M30"/>
  <c r="M15" s="1"/>
  <c r="M31"/>
  <c r="M16" s="1"/>
  <c r="D30"/>
  <c r="D15" s="1"/>
  <c r="D31"/>
  <c r="D16" s="1"/>
  <c r="J30"/>
  <c r="J15" s="1"/>
  <c r="J31"/>
  <c r="J16" s="1"/>
  <c r="P30"/>
  <c r="P15" s="1"/>
  <c r="P31"/>
  <c r="P16" s="1"/>
  <c r="E30"/>
  <c r="E15" s="1"/>
  <c r="E31"/>
  <c r="E16" s="1"/>
  <c r="X20" i="17"/>
  <c r="K45" i="37" s="1"/>
  <c r="H45"/>
  <c r="V48"/>
  <c r="X20" i="16"/>
  <c r="G45" i="37" s="1"/>
  <c r="D45"/>
  <c r="W47"/>
  <c r="V47"/>
  <c r="W48"/>
  <c r="E39" i="19"/>
  <c r="E20" s="1"/>
  <c r="E38"/>
  <c r="E19" s="1"/>
  <c r="K38"/>
  <c r="K19" s="1"/>
  <c r="K39"/>
  <c r="K20" s="1"/>
  <c r="L39"/>
  <c r="L20" s="1"/>
  <c r="L38"/>
  <c r="L19" s="1"/>
  <c r="I39"/>
  <c r="I20" s="1"/>
  <c r="I38"/>
  <c r="I19" s="1"/>
  <c r="R39"/>
  <c r="R20" s="1"/>
  <c r="R38"/>
  <c r="R19" s="1"/>
  <c r="H38"/>
  <c r="H19" s="1"/>
  <c r="H39"/>
  <c r="H20" s="1"/>
  <c r="O39"/>
  <c r="O20" s="1"/>
  <c r="O38"/>
  <c r="O19" s="1"/>
  <c r="M38"/>
  <c r="M19" s="1"/>
  <c r="M39"/>
  <c r="M20" s="1"/>
  <c r="L85" i="37"/>
  <c r="X10" i="25"/>
  <c r="O85" i="37" s="1"/>
  <c r="L86"/>
  <c r="X11" i="25"/>
  <c r="O86" i="37" s="1"/>
  <c r="Q26" i="24"/>
  <c r="H26"/>
  <c r="F26"/>
  <c r="J26"/>
  <c r="R26"/>
  <c r="K26"/>
  <c r="C26"/>
  <c r="L26"/>
  <c r="G26"/>
  <c r="M26"/>
  <c r="D26"/>
  <c r="I26"/>
  <c r="N26"/>
  <c r="E26"/>
  <c r="H26" i="23"/>
  <c r="R26"/>
  <c r="I26"/>
  <c r="F26"/>
  <c r="F30" s="1"/>
  <c r="F15" s="1"/>
  <c r="Q26"/>
  <c r="P26"/>
  <c r="E26"/>
  <c r="K26"/>
  <c r="J26"/>
  <c r="C26"/>
  <c r="L26"/>
  <c r="G26"/>
  <c r="G31" s="1"/>
  <c r="G16" s="1"/>
  <c r="M26"/>
  <c r="D26"/>
  <c r="D31" s="1"/>
  <c r="D16" s="1"/>
  <c r="X47" i="37"/>
  <c r="X48"/>
  <c r="D46" i="16"/>
  <c r="R46"/>
  <c r="I46"/>
  <c r="G46"/>
  <c r="G52" s="1"/>
  <c r="Q45"/>
  <c r="L45"/>
  <c r="D45"/>
  <c r="I25" i="25"/>
  <c r="O25"/>
  <c r="M25"/>
  <c r="H25"/>
  <c r="R25"/>
  <c r="J25"/>
  <c r="G25"/>
  <c r="L25"/>
  <c r="D25"/>
  <c r="Q25"/>
  <c r="E25"/>
  <c r="N25"/>
  <c r="F25"/>
  <c r="K25"/>
  <c r="C25"/>
  <c r="P25"/>
  <c r="V59" i="37"/>
  <c r="Q31" i="25"/>
  <c r="Q16" s="1"/>
  <c r="Q30"/>
  <c r="Q15" s="1"/>
  <c r="O31"/>
  <c r="O16" s="1"/>
  <c r="O30"/>
  <c r="O15" s="1"/>
  <c r="H30"/>
  <c r="H15" s="1"/>
  <c r="H31"/>
  <c r="H16" s="1"/>
  <c r="N31"/>
  <c r="N16" s="1"/>
  <c r="N30"/>
  <c r="N15" s="1"/>
  <c r="C31"/>
  <c r="C16" s="1"/>
  <c r="C30"/>
  <c r="C15" s="1"/>
  <c r="G30"/>
  <c r="G15" s="1"/>
  <c r="G31"/>
  <c r="G16" s="1"/>
  <c r="I30"/>
  <c r="I15" s="1"/>
  <c r="I31"/>
  <c r="I16" s="1"/>
  <c r="F30"/>
  <c r="F15" s="1"/>
  <c r="F31"/>
  <c r="F16" s="1"/>
  <c r="X12" i="24"/>
  <c r="K87" i="37" s="1"/>
  <c r="P48" i="17"/>
  <c r="H48"/>
  <c r="L48"/>
  <c r="Q48"/>
  <c r="C48"/>
  <c r="M48"/>
  <c r="G48"/>
  <c r="K48"/>
  <c r="O48"/>
  <c r="E48"/>
  <c r="I48"/>
  <c r="F48"/>
  <c r="J48"/>
  <c r="J53" s="1"/>
  <c r="D48"/>
  <c r="N48"/>
  <c r="R48"/>
  <c r="P48" i="18"/>
  <c r="N48"/>
  <c r="Q48"/>
  <c r="F48"/>
  <c r="E48"/>
  <c r="I48"/>
  <c r="D48"/>
  <c r="M48"/>
  <c r="J48"/>
  <c r="O48"/>
  <c r="G48"/>
  <c r="L48"/>
  <c r="K48"/>
  <c r="H48"/>
  <c r="R48"/>
  <c r="C48"/>
  <c r="X6" i="17"/>
  <c r="K31" i="37" s="1"/>
  <c r="H13" i="40"/>
  <c r="H17"/>
  <c r="H21"/>
  <c r="H25"/>
  <c r="H29"/>
  <c r="H33"/>
  <c r="H37"/>
  <c r="H41"/>
  <c r="H45"/>
  <c r="H49"/>
  <c r="H53"/>
  <c r="H57"/>
  <c r="H61"/>
  <c r="H12"/>
  <c r="H16"/>
  <c r="H20"/>
  <c r="H24"/>
  <c r="H28"/>
  <c r="H32"/>
  <c r="H36"/>
  <c r="H40"/>
  <c r="H44"/>
  <c r="H48"/>
  <c r="H52"/>
  <c r="H56"/>
  <c r="H60"/>
  <c r="E59"/>
  <c r="I59"/>
  <c r="E60"/>
  <c r="I60"/>
  <c r="E61"/>
  <c r="I61"/>
  <c r="F59"/>
  <c r="F60"/>
  <c r="F61"/>
  <c r="E28"/>
  <c r="I28"/>
  <c r="E29"/>
  <c r="I29"/>
  <c r="E30"/>
  <c r="I30"/>
  <c r="E31"/>
  <c r="I31"/>
  <c r="E32"/>
  <c r="I32"/>
  <c r="E33"/>
  <c r="I33"/>
  <c r="E34"/>
  <c r="I34"/>
  <c r="E35"/>
  <c r="I35"/>
  <c r="E36"/>
  <c r="I36"/>
  <c r="E37"/>
  <c r="I37"/>
  <c r="E38"/>
  <c r="I38"/>
  <c r="E39"/>
  <c r="I39"/>
  <c r="E40"/>
  <c r="I40"/>
  <c r="E41"/>
  <c r="I41"/>
  <c r="E42"/>
  <c r="I42"/>
  <c r="E43"/>
  <c r="I43"/>
  <c r="E44"/>
  <c r="I44"/>
  <c r="E45"/>
  <c r="I45"/>
  <c r="E46"/>
  <c r="I46"/>
  <c r="E47"/>
  <c r="I47"/>
  <c r="E48"/>
  <c r="I48"/>
  <c r="E49"/>
  <c r="I49"/>
  <c r="E50"/>
  <c r="I50"/>
  <c r="E51"/>
  <c r="I51"/>
  <c r="E52"/>
  <c r="I52"/>
  <c r="E53"/>
  <c r="I53"/>
  <c r="E54"/>
  <c r="I54"/>
  <c r="E55"/>
  <c r="I55"/>
  <c r="E56"/>
  <c r="I56"/>
  <c r="E57"/>
  <c r="I57"/>
  <c r="E58"/>
  <c r="I58"/>
  <c r="F28"/>
  <c r="F29"/>
  <c r="F30"/>
  <c r="F31"/>
  <c r="F32"/>
  <c r="F33"/>
  <c r="F34"/>
  <c r="F35"/>
  <c r="F36"/>
  <c r="F37"/>
  <c r="F38"/>
  <c r="F39"/>
  <c r="F40"/>
  <c r="F41"/>
  <c r="F42"/>
  <c r="F43"/>
  <c r="F44"/>
  <c r="F45"/>
  <c r="F46"/>
  <c r="F47"/>
  <c r="F48"/>
  <c r="F49"/>
  <c r="F50"/>
  <c r="F51"/>
  <c r="F52"/>
  <c r="F53"/>
  <c r="F54"/>
  <c r="F55"/>
  <c r="F56"/>
  <c r="F57"/>
  <c r="F58"/>
  <c r="E12"/>
  <c r="I12"/>
  <c r="E13"/>
  <c r="I13"/>
  <c r="E14"/>
  <c r="I14"/>
  <c r="E15"/>
  <c r="I15"/>
  <c r="E16"/>
  <c r="I16"/>
  <c r="E17"/>
  <c r="I17"/>
  <c r="E18"/>
  <c r="I18"/>
  <c r="E19"/>
  <c r="I19"/>
  <c r="E20"/>
  <c r="I20"/>
  <c r="E21"/>
  <c r="I21"/>
  <c r="E22"/>
  <c r="I22"/>
  <c r="E23"/>
  <c r="I23"/>
  <c r="E24"/>
  <c r="I24"/>
  <c r="E25"/>
  <c r="I25"/>
  <c r="E26"/>
  <c r="I26"/>
  <c r="E27"/>
  <c r="I27"/>
  <c r="F12"/>
  <c r="F13"/>
  <c r="F14"/>
  <c r="F15"/>
  <c r="F16"/>
  <c r="F17"/>
  <c r="F18"/>
  <c r="F19"/>
  <c r="F20"/>
  <c r="F21"/>
  <c r="F22"/>
  <c r="F23"/>
  <c r="F24"/>
  <c r="F25"/>
  <c r="F26"/>
  <c r="F27"/>
  <c r="H15"/>
  <c r="H19"/>
  <c r="H23"/>
  <c r="H27"/>
  <c r="H31"/>
  <c r="H35"/>
  <c r="H39"/>
  <c r="H43"/>
  <c r="H47"/>
  <c r="H51"/>
  <c r="H55"/>
  <c r="H59"/>
  <c r="H14"/>
  <c r="H18"/>
  <c r="H22"/>
  <c r="H26"/>
  <c r="H30"/>
  <c r="H34"/>
  <c r="H38"/>
  <c r="H42"/>
  <c r="H46"/>
  <c r="H50"/>
  <c r="H54"/>
  <c r="H58"/>
  <c r="B59"/>
  <c r="G59"/>
  <c r="B60"/>
  <c r="G60"/>
  <c r="B61"/>
  <c r="G61"/>
  <c r="D59"/>
  <c r="D60"/>
  <c r="D61"/>
  <c r="B28"/>
  <c r="G28"/>
  <c r="B29"/>
  <c r="G29"/>
  <c r="B30"/>
  <c r="G30"/>
  <c r="B31"/>
  <c r="G31"/>
  <c r="B32"/>
  <c r="G32"/>
  <c r="B33"/>
  <c r="G33"/>
  <c r="B34"/>
  <c r="G34"/>
  <c r="B35"/>
  <c r="G35"/>
  <c r="B36"/>
  <c r="G36"/>
  <c r="B37"/>
  <c r="G37"/>
  <c r="B38"/>
  <c r="G38"/>
  <c r="B39"/>
  <c r="G39"/>
  <c r="B40"/>
  <c r="G40"/>
  <c r="B41"/>
  <c r="G41"/>
  <c r="B42"/>
  <c r="G42"/>
  <c r="B43"/>
  <c r="G43"/>
  <c r="B44"/>
  <c r="G44"/>
  <c r="B45"/>
  <c r="G45"/>
  <c r="B46"/>
  <c r="G46"/>
  <c r="B47"/>
  <c r="G47"/>
  <c r="B48"/>
  <c r="G48"/>
  <c r="B49"/>
  <c r="G49"/>
  <c r="B50"/>
  <c r="G50"/>
  <c r="B51"/>
  <c r="G51"/>
  <c r="B52"/>
  <c r="G52"/>
  <c r="B53"/>
  <c r="G53"/>
  <c r="B54"/>
  <c r="G54"/>
  <c r="B55"/>
  <c r="G55"/>
  <c r="B56"/>
  <c r="G56"/>
  <c r="B57"/>
  <c r="G57"/>
  <c r="B58"/>
  <c r="G58"/>
  <c r="D28"/>
  <c r="D29"/>
  <c r="D30"/>
  <c r="D31"/>
  <c r="D32"/>
  <c r="D33"/>
  <c r="D34"/>
  <c r="D35"/>
  <c r="D36"/>
  <c r="D37"/>
  <c r="D38"/>
  <c r="D39"/>
  <c r="D40"/>
  <c r="D41"/>
  <c r="D42"/>
  <c r="D43"/>
  <c r="D44"/>
  <c r="D45"/>
  <c r="D46"/>
  <c r="D47"/>
  <c r="D48"/>
  <c r="D49"/>
  <c r="D50"/>
  <c r="D51"/>
  <c r="D52"/>
  <c r="D53"/>
  <c r="D54"/>
  <c r="D55"/>
  <c r="D56"/>
  <c r="D57"/>
  <c r="D58"/>
  <c r="B12"/>
  <c r="G12"/>
  <c r="B13"/>
  <c r="G13"/>
  <c r="B14"/>
  <c r="G14"/>
  <c r="B15"/>
  <c r="G15"/>
  <c r="B16"/>
  <c r="G16"/>
  <c r="B17"/>
  <c r="G17"/>
  <c r="B18"/>
  <c r="G18"/>
  <c r="B19"/>
  <c r="G19"/>
  <c r="B20"/>
  <c r="G20"/>
  <c r="B21"/>
  <c r="G21"/>
  <c r="B22"/>
  <c r="G22"/>
  <c r="B23"/>
  <c r="G23"/>
  <c r="B24"/>
  <c r="G24"/>
  <c r="B25"/>
  <c r="G25"/>
  <c r="B26"/>
  <c r="G26"/>
  <c r="B27"/>
  <c r="G27"/>
  <c r="D12"/>
  <c r="D13"/>
  <c r="D14"/>
  <c r="D15"/>
  <c r="D16"/>
  <c r="D17"/>
  <c r="D18"/>
  <c r="D19"/>
  <c r="D20"/>
  <c r="D21"/>
  <c r="D22"/>
  <c r="D23"/>
  <c r="D24"/>
  <c r="D25"/>
  <c r="D26"/>
  <c r="D27"/>
  <c r="X7" i="24"/>
  <c r="K82" i="37" s="1"/>
  <c r="X13" i="23"/>
  <c r="G88" i="37" s="1"/>
  <c r="X23" i="16"/>
  <c r="G48" i="37" s="1"/>
  <c r="X17" i="18"/>
  <c r="O42" i="37" s="1"/>
  <c r="AK25" i="41"/>
  <c r="AK32"/>
  <c r="AK48"/>
  <c r="AK35"/>
  <c r="AD11" i="9"/>
  <c r="AD23"/>
  <c r="AD30"/>
  <c r="AD3"/>
  <c r="AD45"/>
  <c r="AD59"/>
  <c r="AD34"/>
  <c r="AD40"/>
  <c r="AD39"/>
  <c r="AD29"/>
  <c r="AD17"/>
  <c r="AD32"/>
  <c r="AD53"/>
  <c r="AD8"/>
  <c r="AD48"/>
  <c r="AD57"/>
  <c r="AD46"/>
  <c r="AD41"/>
  <c r="AD33"/>
  <c r="AD43"/>
  <c r="AD19"/>
  <c r="AD5"/>
  <c r="AD7"/>
  <c r="AD10"/>
  <c r="AD28"/>
  <c r="AD18"/>
  <c r="AD14"/>
  <c r="AD52"/>
  <c r="AD6"/>
  <c r="AD24"/>
  <c r="AD50"/>
  <c r="AD47"/>
  <c r="AD60"/>
  <c r="AD58"/>
  <c r="AD42"/>
  <c r="AD36"/>
  <c r="AD22"/>
  <c r="AD54"/>
  <c r="AD4"/>
  <c r="AD27"/>
  <c r="AD56"/>
  <c r="AD51"/>
  <c r="AD44"/>
  <c r="AD49"/>
  <c r="AD38"/>
  <c r="AD37"/>
  <c r="AD35"/>
  <c r="AD16"/>
  <c r="AD9"/>
  <c r="AD55"/>
  <c r="AD21"/>
  <c r="AD15"/>
  <c r="AD20"/>
  <c r="AD31"/>
  <c r="AD13"/>
  <c r="AD25"/>
  <c r="AK40" i="41"/>
  <c r="AK56"/>
  <c r="AK64"/>
  <c r="AK42"/>
  <c r="AK66"/>
  <c r="AK31"/>
  <c r="AK19"/>
  <c r="AK36"/>
  <c r="AK60"/>
  <c r="AK30"/>
  <c r="AK38"/>
  <c r="AK70"/>
  <c r="AD26" i="9"/>
  <c r="AD12"/>
  <c r="X6" i="16"/>
  <c r="G31" i="37" s="1"/>
  <c r="X7" i="16"/>
  <c r="G32" i="37" s="1"/>
  <c r="X21" i="16"/>
  <c r="G46" i="37" s="1"/>
  <c r="X13" i="16"/>
  <c r="G38" i="37" s="1"/>
  <c r="X11" i="16"/>
  <c r="G36" i="37" s="1"/>
  <c r="X11" i="23"/>
  <c r="G86" i="37" s="1"/>
  <c r="X12" i="23"/>
  <c r="G87" i="37" s="1"/>
  <c r="X14" i="16"/>
  <c r="G39" i="37" s="1"/>
  <c r="X16" i="16"/>
  <c r="G41" i="37" s="1"/>
  <c r="X6" i="18"/>
  <c r="O31" i="37" s="1"/>
  <c r="X17" i="16"/>
  <c r="G42" i="37" s="1"/>
  <c r="X15" i="17"/>
  <c r="K40" i="37" s="1"/>
  <c r="X20" i="18"/>
  <c r="O45" i="37" s="1"/>
  <c r="X8" i="16"/>
  <c r="G33" i="37" s="1"/>
  <c r="X10" i="24"/>
  <c r="K85" i="37" s="1"/>
  <c r="X19" i="17"/>
  <c r="K44" i="37" s="1"/>
  <c r="X14" i="18"/>
  <c r="O39" i="37" s="1"/>
  <c r="X12" i="17"/>
  <c r="K37" i="37" s="1"/>
  <c r="X8" i="17"/>
  <c r="K33" i="37" s="1"/>
  <c r="X22" i="17"/>
  <c r="K47" i="37" s="1"/>
  <c r="X22" i="16"/>
  <c r="G47" i="37" s="1"/>
  <c r="X23" i="17"/>
  <c r="K48" i="37" s="1"/>
  <c r="X10" i="18"/>
  <c r="O35" i="37" s="1"/>
  <c r="X16" i="18"/>
  <c r="O41" i="37" s="1"/>
  <c r="X19" i="18"/>
  <c r="O44" i="37" s="1"/>
  <c r="X23" i="18"/>
  <c r="O48" i="37" s="1"/>
  <c r="X6" i="24"/>
  <c r="K81" i="37" s="1"/>
  <c r="X3" i="24"/>
  <c r="K78" i="37" s="1"/>
  <c r="X13" i="18"/>
  <c r="O38" i="37" s="1"/>
  <c r="X11" i="18"/>
  <c r="O36" i="37" s="1"/>
  <c r="X21" i="18"/>
  <c r="O46" i="37" s="1"/>
  <c r="X21" i="17"/>
  <c r="K46" i="37" s="1"/>
  <c r="X13" i="17"/>
  <c r="K38" i="37" s="1"/>
  <c r="X4" i="17"/>
  <c r="K29" i="37" s="1"/>
  <c r="X9" i="23"/>
  <c r="G84" i="37" s="1"/>
  <c r="X6" i="23"/>
  <c r="G81" i="37" s="1"/>
  <c r="X3" i="23"/>
  <c r="G78" i="37" s="1"/>
  <c r="X7" i="23"/>
  <c r="G82" i="37" s="1"/>
  <c r="X10" i="23"/>
  <c r="G85" i="37" s="1"/>
  <c r="X17" i="17"/>
  <c r="K42" i="37" s="1"/>
  <c r="X16" i="17"/>
  <c r="K41" i="37" s="1"/>
  <c r="X10" i="17"/>
  <c r="K35" i="37" s="1"/>
  <c r="X14" i="17"/>
  <c r="K39" i="37" s="1"/>
  <c r="X15" i="16"/>
  <c r="G40" i="37" s="1"/>
  <c r="X8" i="18"/>
  <c r="O33" i="37" s="1"/>
  <c r="X10" i="16"/>
  <c r="G35" i="37" s="1"/>
  <c r="X13" i="24"/>
  <c r="K88" i="37" s="1"/>
  <c r="X19" i="16"/>
  <c r="G44" i="37" s="1"/>
  <c r="X24" i="18"/>
  <c r="O49" i="37" s="1"/>
  <c r="X18" i="18"/>
  <c r="O43" i="37" s="1"/>
  <c r="X22" i="18"/>
  <c r="O47" i="37" s="1"/>
  <c r="X5" i="24"/>
  <c r="K80" i="37" s="1"/>
  <c r="X8" i="24"/>
  <c r="K83" i="37" s="1"/>
  <c r="X9" i="24"/>
  <c r="K84" i="37" s="1"/>
  <c r="X9" i="18"/>
  <c r="O34" i="37" s="1"/>
  <c r="X7" i="18"/>
  <c r="O32" i="37" s="1"/>
  <c r="X4" i="18"/>
  <c r="O29" i="37" s="1"/>
  <c r="X12" i="18"/>
  <c r="O37" i="37" s="1"/>
  <c r="X11" i="17"/>
  <c r="K36" i="37" s="1"/>
  <c r="X7" i="17"/>
  <c r="K32" i="37" s="1"/>
  <c r="P25" i="24"/>
  <c r="O25"/>
  <c r="O25" i="23"/>
  <c r="N25"/>
  <c r="V14"/>
  <c r="L25"/>
  <c r="L31" s="1"/>
  <c r="L16" s="1"/>
  <c r="D25"/>
  <c r="C25"/>
  <c r="M25"/>
  <c r="M31" s="1"/>
  <c r="M16" s="1"/>
  <c r="Q25"/>
  <c r="Q30" s="1"/>
  <c r="Q15" s="1"/>
  <c r="G25"/>
  <c r="R25"/>
  <c r="R30" s="1"/>
  <c r="R15" s="1"/>
  <c r="F25"/>
  <c r="I25"/>
  <c r="I30" s="1"/>
  <c r="I15" s="1"/>
  <c r="H25"/>
  <c r="P25"/>
  <c r="P31" s="1"/>
  <c r="P16" s="1"/>
  <c r="E25"/>
  <c r="E30" s="1"/>
  <c r="E15" s="1"/>
  <c r="K25"/>
  <c r="K30" s="1"/>
  <c r="K15" s="1"/>
  <c r="J25"/>
  <c r="J31" s="1"/>
  <c r="J16" s="1"/>
  <c r="L31" i="18"/>
  <c r="P31"/>
  <c r="O31"/>
  <c r="N31"/>
  <c r="O31" i="17"/>
  <c r="P31"/>
  <c r="Q31"/>
  <c r="Q52" s="1"/>
  <c r="Q26" s="1"/>
  <c r="K31"/>
  <c r="K53" s="1"/>
  <c r="E31"/>
  <c r="E52" s="1"/>
  <c r="F31"/>
  <c r="I31"/>
  <c r="I52" s="1"/>
  <c r="C31"/>
  <c r="G31"/>
  <c r="G52" s="1"/>
  <c r="P52" i="16"/>
  <c r="P26" s="1"/>
  <c r="AJ10" i="41"/>
  <c r="AJ9"/>
  <c r="AJ7"/>
  <c r="W31" i="37"/>
  <c r="V86"/>
  <c r="W49"/>
  <c r="V31"/>
  <c r="X49"/>
  <c r="I31" i="23"/>
  <c r="I16" s="1"/>
  <c r="H30"/>
  <c r="H15" s="1"/>
  <c r="H31"/>
  <c r="H16" s="1"/>
  <c r="E31"/>
  <c r="E16" s="1"/>
  <c r="K31"/>
  <c r="K16" s="1"/>
  <c r="J30"/>
  <c r="J15" s="1"/>
  <c r="V49" i="37"/>
  <c r="X31"/>
  <c r="E25" i="24"/>
  <c r="C25"/>
  <c r="I25"/>
  <c r="K25"/>
  <c r="M25"/>
  <c r="H25"/>
  <c r="G25"/>
  <c r="D25"/>
  <c r="N25"/>
  <c r="L25"/>
  <c r="J25"/>
  <c r="R25"/>
  <c r="Q25"/>
  <c r="F25"/>
  <c r="V14"/>
  <c r="M30" i="23"/>
  <c r="M15" s="1"/>
  <c r="C31"/>
  <c r="C16" s="1"/>
  <c r="V84" i="37"/>
  <c r="F31" i="18"/>
  <c r="G31"/>
  <c r="C31"/>
  <c r="H31"/>
  <c r="D31"/>
  <c r="R31"/>
  <c r="AK3" i="41"/>
  <c r="M89"/>
  <c r="M90" s="1"/>
  <c r="AK10"/>
  <c r="AK18"/>
  <c r="AK11"/>
  <c r="AK33"/>
  <c r="AK28"/>
  <c r="AK44"/>
  <c r="AK52"/>
  <c r="AK68"/>
  <c r="AK76"/>
  <c r="AK84"/>
  <c r="AK37"/>
  <c r="AK45"/>
  <c r="AK53"/>
  <c r="AK61"/>
  <c r="AK69"/>
  <c r="AK77"/>
  <c r="AK85"/>
  <c r="AK4"/>
  <c r="AK12"/>
  <c r="AK20"/>
  <c r="AK5"/>
  <c r="AK13"/>
  <c r="AK21"/>
  <c r="AK22"/>
  <c r="AK46"/>
  <c r="AK54"/>
  <c r="AK62"/>
  <c r="AK78"/>
  <c r="AK86"/>
  <c r="AK39"/>
  <c r="AK47"/>
  <c r="AK55"/>
  <c r="AK63"/>
  <c r="AK71"/>
  <c r="AK79"/>
  <c r="AK87"/>
  <c r="Q89"/>
  <c r="Q90" s="1"/>
  <c r="AO3"/>
  <c r="V61" i="9"/>
  <c r="AK6" i="41"/>
  <c r="AK14"/>
  <c r="AK23"/>
  <c r="AK7"/>
  <c r="AK15"/>
  <c r="AK24"/>
  <c r="AK72"/>
  <c r="AK80"/>
  <c r="AK88"/>
  <c r="AK49"/>
  <c r="AK57"/>
  <c r="AK65"/>
  <c r="AK73"/>
  <c r="AK81"/>
  <c r="AK8"/>
  <c r="AK16"/>
  <c r="AK27"/>
  <c r="AK9"/>
  <c r="AK17"/>
  <c r="AK26"/>
  <c r="AK34"/>
  <c r="AK50"/>
  <c r="AK58"/>
  <c r="AK74"/>
  <c r="AK82"/>
  <c r="AK43"/>
  <c r="AK51"/>
  <c r="AK59"/>
  <c r="AK67"/>
  <c r="AK83"/>
  <c r="AM3"/>
  <c r="O89"/>
  <c r="O90" s="1"/>
  <c r="AN3"/>
  <c r="P89"/>
  <c r="P90" s="1"/>
  <c r="AL3"/>
  <c r="N89"/>
  <c r="N90" s="1"/>
  <c r="E7" i="40"/>
  <c r="E9"/>
  <c r="D9"/>
  <c r="G11"/>
  <c r="H9"/>
  <c r="H5"/>
  <c r="G10"/>
  <c r="D8"/>
  <c r="I8"/>
  <c r="G6"/>
  <c r="B5"/>
  <c r="D5"/>
  <c r="I4"/>
  <c r="B10"/>
  <c r="I9"/>
  <c r="E6"/>
  <c r="F6"/>
  <c r="B8"/>
  <c r="E11"/>
  <c r="G4"/>
  <c r="I6"/>
  <c r="D11"/>
  <c r="H10"/>
  <c r="F8"/>
  <c r="I10"/>
  <c r="H11"/>
  <c r="H4"/>
  <c r="E4"/>
  <c r="I5"/>
  <c r="H7"/>
  <c r="F5"/>
  <c r="D7"/>
  <c r="G7"/>
  <c r="D10"/>
  <c r="E5"/>
  <c r="F7"/>
  <c r="F10"/>
  <c r="B7"/>
  <c r="G8"/>
  <c r="I7"/>
  <c r="H6"/>
  <c r="G5"/>
  <c r="F9"/>
  <c r="B4"/>
  <c r="F11"/>
  <c r="E8"/>
  <c r="B11"/>
  <c r="H8"/>
  <c r="E10"/>
  <c r="B9"/>
  <c r="F4"/>
  <c r="I11"/>
  <c r="G9"/>
  <c r="B6"/>
  <c r="D6"/>
  <c r="D4"/>
  <c r="V35" i="37"/>
  <c r="W35"/>
  <c r="X29"/>
  <c r="W29"/>
  <c r="V33"/>
  <c r="V29"/>
  <c r="M53" i="17"/>
  <c r="M27" s="1"/>
  <c r="M52"/>
  <c r="M26" s="1"/>
  <c r="R52"/>
  <c r="R26" s="1"/>
  <c r="R53"/>
  <c r="R27" s="1"/>
  <c r="K52"/>
  <c r="Q52" i="16"/>
  <c r="D62" i="40" l="1"/>
  <c r="E62"/>
  <c r="G62"/>
  <c r="E53" i="17"/>
  <c r="R53" i="16"/>
  <c r="R27" s="1"/>
  <c r="C52" i="17"/>
  <c r="J52"/>
  <c r="C12" i="37"/>
  <c r="U12" s="1"/>
  <c r="M52" i="16"/>
  <c r="J53"/>
  <c r="C52"/>
  <c r="H53" i="17"/>
  <c r="N52"/>
  <c r="N26" s="1"/>
  <c r="L53" i="16"/>
  <c r="L27" s="1"/>
  <c r="F52" i="17"/>
  <c r="N52" i="16"/>
  <c r="F52"/>
  <c r="E52"/>
  <c r="K53"/>
  <c r="Q31" i="23"/>
  <c r="Q16" s="1"/>
  <c r="C30"/>
  <c r="C15" s="1"/>
  <c r="L52" i="17"/>
  <c r="L26" s="1"/>
  <c r="N53"/>
  <c r="N27" s="1"/>
  <c r="I53"/>
  <c r="Q53"/>
  <c r="Q27" s="1"/>
  <c r="O52" i="16"/>
  <c r="O26" s="1"/>
  <c r="R52"/>
  <c r="R26" s="1"/>
  <c r="I52"/>
  <c r="L52"/>
  <c r="L26" s="1"/>
  <c r="H52"/>
  <c r="G53" i="17"/>
  <c r="I53" i="16"/>
  <c r="D52"/>
  <c r="G53"/>
  <c r="H53"/>
  <c r="L53" i="17"/>
  <c r="L27" s="1"/>
  <c r="D53"/>
  <c r="R31" i="23"/>
  <c r="R16" s="1"/>
  <c r="G30"/>
  <c r="G15" s="1"/>
  <c r="L30"/>
  <c r="L15" s="1"/>
  <c r="F31"/>
  <c r="F16" s="1"/>
  <c r="O53" i="16"/>
  <c r="O27" s="1"/>
  <c r="C53" i="17"/>
  <c r="F53"/>
  <c r="D30" i="23"/>
  <c r="D15" s="1"/>
  <c r="N53" i="16"/>
  <c r="Q53"/>
  <c r="K11" i="41"/>
  <c r="AI11" s="1"/>
  <c r="W7" i="37"/>
  <c r="J11" i="41"/>
  <c r="V7" i="37"/>
  <c r="Y8" i="15"/>
  <c r="N9" i="37" s="1"/>
  <c r="P33" i="15"/>
  <c r="D33"/>
  <c r="L33"/>
  <c r="H33"/>
  <c r="M33"/>
  <c r="C33"/>
  <c r="N33"/>
  <c r="J33"/>
  <c r="O33"/>
  <c r="Q33"/>
  <c r="I33"/>
  <c r="E33"/>
  <c r="F33"/>
  <c r="R33"/>
  <c r="K33"/>
  <c r="G33"/>
  <c r="E33" i="14"/>
  <c r="M33"/>
  <c r="H33"/>
  <c r="P33"/>
  <c r="G33"/>
  <c r="O33"/>
  <c r="F33"/>
  <c r="K33"/>
  <c r="D33"/>
  <c r="J33"/>
  <c r="I33"/>
  <c r="N33"/>
  <c r="R33"/>
  <c r="Q33"/>
  <c r="L33"/>
  <c r="C33"/>
  <c r="B11"/>
  <c r="B37" s="1"/>
  <c r="B11" i="15"/>
  <c r="B37" s="1"/>
  <c r="B11" i="13"/>
  <c r="B37" s="1"/>
  <c r="T12" i="37"/>
  <c r="A11" i="13"/>
  <c r="A11" i="15"/>
  <c r="A11" i="14"/>
  <c r="H10" i="13"/>
  <c r="P10"/>
  <c r="N10"/>
  <c r="R10"/>
  <c r="M10"/>
  <c r="E10"/>
  <c r="K10"/>
  <c r="C10"/>
  <c r="D10"/>
  <c r="L10"/>
  <c r="F10"/>
  <c r="J10"/>
  <c r="Q10"/>
  <c r="I10"/>
  <c r="O10"/>
  <c r="G10"/>
  <c r="A36"/>
  <c r="Z10"/>
  <c r="A36" i="14"/>
  <c r="O10"/>
  <c r="K10"/>
  <c r="G10"/>
  <c r="C10"/>
  <c r="P10"/>
  <c r="L10"/>
  <c r="H10"/>
  <c r="D10"/>
  <c r="Z10"/>
  <c r="Q10"/>
  <c r="I10"/>
  <c r="R10"/>
  <c r="J10"/>
  <c r="M10"/>
  <c r="E10"/>
  <c r="N10"/>
  <c r="F10"/>
  <c r="W8" i="13"/>
  <c r="D9" i="37" s="1"/>
  <c r="V8" i="13"/>
  <c r="Y8"/>
  <c r="F9" i="37" s="1"/>
  <c r="V6"/>
  <c r="J10" i="41"/>
  <c r="AH10" s="1"/>
  <c r="U9" i="14"/>
  <c r="T9"/>
  <c r="S9"/>
  <c r="I10" i="37" s="1"/>
  <c r="T9" i="13"/>
  <c r="S9"/>
  <c r="E10" i="37" s="1"/>
  <c r="U9" i="13"/>
  <c r="W8" i="14"/>
  <c r="H9" i="37" s="1"/>
  <c r="V8" i="14"/>
  <c r="Y8"/>
  <c r="J9" i="37" s="1"/>
  <c r="X7" i="15"/>
  <c r="O8" i="37" s="1"/>
  <c r="X7" i="14"/>
  <c r="K8" i="37" s="1"/>
  <c r="A198" i="1"/>
  <c r="F197"/>
  <c r="C197"/>
  <c r="B13" i="37" s="1"/>
  <c r="I197" i="1"/>
  <c r="D197"/>
  <c r="B197"/>
  <c r="A13" i="37" s="1"/>
  <c r="U9" i="15"/>
  <c r="T9"/>
  <c r="S9"/>
  <c r="M10" i="37" s="1"/>
  <c r="S11"/>
  <c r="P10" i="15"/>
  <c r="L10"/>
  <c r="H10"/>
  <c r="D10"/>
  <c r="O10"/>
  <c r="K10"/>
  <c r="G10"/>
  <c r="C10"/>
  <c r="N10"/>
  <c r="F10"/>
  <c r="M10"/>
  <c r="E10"/>
  <c r="A36"/>
  <c r="R10"/>
  <c r="J10"/>
  <c r="Q10"/>
  <c r="I10"/>
  <c r="Z10"/>
  <c r="R33" i="13"/>
  <c r="X7"/>
  <c r="G8" i="37" s="1"/>
  <c r="K33" i="13"/>
  <c r="M33"/>
  <c r="H33"/>
  <c r="Q33"/>
  <c r="C33"/>
  <c r="E33"/>
  <c r="G33"/>
  <c r="I33"/>
  <c r="J33"/>
  <c r="L33"/>
  <c r="N33"/>
  <c r="O33"/>
  <c r="F33"/>
  <c r="D33"/>
  <c r="P33"/>
  <c r="P30" i="23"/>
  <c r="P15" s="1"/>
  <c r="X86" i="37"/>
  <c r="X85"/>
  <c r="W86"/>
  <c r="AI9" i="41"/>
  <c r="R9"/>
  <c r="R7"/>
  <c r="R10"/>
  <c r="U7"/>
  <c r="U9"/>
  <c r="P30" i="24"/>
  <c r="P15" s="1"/>
  <c r="P31"/>
  <c r="P16" s="1"/>
  <c r="O30"/>
  <c r="O15" s="1"/>
  <c r="O31"/>
  <c r="O16" s="1"/>
  <c r="N30" i="23"/>
  <c r="N15" s="1"/>
  <c r="N31"/>
  <c r="N16" s="1"/>
  <c r="O30"/>
  <c r="O15" s="1"/>
  <c r="O31"/>
  <c r="O16" s="1"/>
  <c r="O52" i="18"/>
  <c r="O26" s="1"/>
  <c r="O53"/>
  <c r="O27" s="1"/>
  <c r="P52"/>
  <c r="P26" s="1"/>
  <c r="P53"/>
  <c r="P27" s="1"/>
  <c r="P52" i="17"/>
  <c r="P26" s="1"/>
  <c r="P53"/>
  <c r="P27" s="1"/>
  <c r="O52"/>
  <c r="O26" s="1"/>
  <c r="O53"/>
  <c r="O27" s="1"/>
  <c r="R30" i="24"/>
  <c r="R15" s="1"/>
  <c r="R31"/>
  <c r="R16" s="1"/>
  <c r="L30"/>
  <c r="L15" s="1"/>
  <c r="L31"/>
  <c r="L16" s="1"/>
  <c r="W84" i="37"/>
  <c r="N26" i="16"/>
  <c r="N27"/>
  <c r="M27"/>
  <c r="M26"/>
  <c r="Q27"/>
  <c r="J26"/>
  <c r="F27"/>
  <c r="I26"/>
  <c r="E27"/>
  <c r="G27" i="17"/>
  <c r="C27"/>
  <c r="I27"/>
  <c r="F27"/>
  <c r="E27"/>
  <c r="K27"/>
  <c r="D26" i="16"/>
  <c r="K27"/>
  <c r="G27"/>
  <c r="C26"/>
  <c r="H27"/>
  <c r="J26" i="17"/>
  <c r="D27"/>
  <c r="H27"/>
  <c r="Q26" i="16"/>
  <c r="J27"/>
  <c r="F26"/>
  <c r="I27"/>
  <c r="E26"/>
  <c r="G26" i="17"/>
  <c r="C26"/>
  <c r="I26"/>
  <c r="F26"/>
  <c r="E26"/>
  <c r="K26"/>
  <c r="D27" i="16"/>
  <c r="K26"/>
  <c r="G26"/>
  <c r="C27"/>
  <c r="H26"/>
  <c r="J27" i="17"/>
  <c r="D26"/>
  <c r="H26"/>
  <c r="W8" i="15" l="1"/>
  <c r="L9" i="37" s="1"/>
  <c r="V8" i="15"/>
  <c r="C13" i="37"/>
  <c r="U13" s="1"/>
  <c r="U10" i="41"/>
  <c r="T10"/>
  <c r="S10"/>
  <c r="V10" s="1"/>
  <c r="AC9"/>
  <c r="S9"/>
  <c r="V9" s="1"/>
  <c r="AC7"/>
  <c r="S7"/>
  <c r="V7" s="1"/>
  <c r="AS7" s="1"/>
  <c r="J12"/>
  <c r="V8" i="37"/>
  <c r="U10" i="15"/>
  <c r="S10"/>
  <c r="M11" i="37" s="1"/>
  <c r="T10" i="15"/>
  <c r="A12" i="13"/>
  <c r="A12" i="14"/>
  <c r="A12" i="15"/>
  <c r="K12" i="41"/>
  <c r="AI12" s="1"/>
  <c r="W8" i="37"/>
  <c r="X8"/>
  <c r="L12" i="41"/>
  <c r="AJ12" s="1"/>
  <c r="F34" i="14"/>
  <c r="I34"/>
  <c r="M34"/>
  <c r="P34"/>
  <c r="O34"/>
  <c r="C34"/>
  <c r="Q34"/>
  <c r="D34"/>
  <c r="K34"/>
  <c r="R34"/>
  <c r="L34"/>
  <c r="J34"/>
  <c r="N34"/>
  <c r="H34"/>
  <c r="G34"/>
  <c r="E34"/>
  <c r="W9" i="13"/>
  <c r="D10" i="37" s="1"/>
  <c r="Y9" i="13"/>
  <c r="F10" i="37" s="1"/>
  <c r="V9" i="13"/>
  <c r="Y9" i="14"/>
  <c r="J10" i="37" s="1"/>
  <c r="J34" i="13"/>
  <c r="X8"/>
  <c r="G9" i="37" s="1"/>
  <c r="M34" i="13"/>
  <c r="H34"/>
  <c r="I34"/>
  <c r="P34"/>
  <c r="E34"/>
  <c r="O34"/>
  <c r="F34"/>
  <c r="Q34"/>
  <c r="K34"/>
  <c r="N34"/>
  <c r="G34"/>
  <c r="L34"/>
  <c r="C34"/>
  <c r="R34"/>
  <c r="D34"/>
  <c r="T10"/>
  <c r="U10"/>
  <c r="S10"/>
  <c r="E11" i="37" s="1"/>
  <c r="O11" i="14"/>
  <c r="K11"/>
  <c r="G11"/>
  <c r="C11"/>
  <c r="P11"/>
  <c r="L11"/>
  <c r="H11"/>
  <c r="D11"/>
  <c r="M11"/>
  <c r="E11"/>
  <c r="N11"/>
  <c r="F11"/>
  <c r="Z11"/>
  <c r="Q11"/>
  <c r="I11"/>
  <c r="R11"/>
  <c r="J11"/>
  <c r="A37"/>
  <c r="A37" i="13"/>
  <c r="Z11"/>
  <c r="H11"/>
  <c r="P11"/>
  <c r="N11"/>
  <c r="R11"/>
  <c r="M11"/>
  <c r="E11"/>
  <c r="K11"/>
  <c r="C11"/>
  <c r="D11"/>
  <c r="L11"/>
  <c r="F11"/>
  <c r="J11"/>
  <c r="Q11"/>
  <c r="I11"/>
  <c r="O11"/>
  <c r="G11"/>
  <c r="J34" i="15"/>
  <c r="K34"/>
  <c r="I34"/>
  <c r="R34"/>
  <c r="G34"/>
  <c r="H34"/>
  <c r="C34"/>
  <c r="M34"/>
  <c r="N34"/>
  <c r="F34"/>
  <c r="O34"/>
  <c r="P34"/>
  <c r="L34"/>
  <c r="Q34"/>
  <c r="E34"/>
  <c r="D34"/>
  <c r="AH11" i="41"/>
  <c r="U11"/>
  <c r="R11"/>
  <c r="S11" s="1"/>
  <c r="V11" s="1"/>
  <c r="Y9" i="15"/>
  <c r="N10" i="37" s="1"/>
  <c r="B12" i="15"/>
  <c r="B38" s="1"/>
  <c r="B12" i="13"/>
  <c r="B38" s="1"/>
  <c r="B12" i="14"/>
  <c r="B38" s="1"/>
  <c r="T13" i="37"/>
  <c r="A199" i="1"/>
  <c r="I198"/>
  <c r="D198"/>
  <c r="B198"/>
  <c r="A14" i="37" s="1"/>
  <c r="F198" i="1"/>
  <c r="C198"/>
  <c r="B14" i="37" s="1"/>
  <c r="X8" i="14"/>
  <c r="K9" i="37" s="1"/>
  <c r="U10" i="14"/>
  <c r="T10"/>
  <c r="S10"/>
  <c r="I11" i="37" s="1"/>
  <c r="S12"/>
  <c r="R11" i="15"/>
  <c r="N11"/>
  <c r="J11"/>
  <c r="F11"/>
  <c r="Q11"/>
  <c r="M11"/>
  <c r="I11"/>
  <c r="E11"/>
  <c r="P11"/>
  <c r="L11"/>
  <c r="H11"/>
  <c r="D11"/>
  <c r="O11"/>
  <c r="K11"/>
  <c r="G11"/>
  <c r="C11"/>
  <c r="Z11"/>
  <c r="A37"/>
  <c r="T9" i="41"/>
  <c r="W9" s="1"/>
  <c r="AB9" s="1"/>
  <c r="AC10"/>
  <c r="T7"/>
  <c r="W7" s="1"/>
  <c r="AB7" s="1"/>
  <c r="W10" l="1"/>
  <c r="AB10" s="1"/>
  <c r="X11"/>
  <c r="AS11"/>
  <c r="X9"/>
  <c r="AS9"/>
  <c r="X10"/>
  <c r="AS10"/>
  <c r="C14" i="37"/>
  <c r="U14" s="1"/>
  <c r="W9" i="15"/>
  <c r="L10" i="37" s="1"/>
  <c r="W9" i="14"/>
  <c r="H10" i="37" s="1"/>
  <c r="V9" i="15"/>
  <c r="V9" i="14"/>
  <c r="H35" s="1"/>
  <c r="L16" i="41"/>
  <c r="AJ16" s="1"/>
  <c r="X9" i="37"/>
  <c r="U11" i="15"/>
  <c r="T11"/>
  <c r="S11"/>
  <c r="M12" i="37" s="1"/>
  <c r="K16" i="41"/>
  <c r="AI16" s="1"/>
  <c r="W9" i="37"/>
  <c r="B13" i="15"/>
  <c r="B39" s="1"/>
  <c r="B13" i="13"/>
  <c r="B39" s="1"/>
  <c r="B13" i="14"/>
  <c r="B39" s="1"/>
  <c r="T14" i="37"/>
  <c r="A13" i="14"/>
  <c r="A13" i="13"/>
  <c r="A13" i="15"/>
  <c r="AC11" i="41"/>
  <c r="T11"/>
  <c r="W11" s="1"/>
  <c r="Y10" i="13"/>
  <c r="F11" i="37" s="1"/>
  <c r="N35" i="14"/>
  <c r="Q35"/>
  <c r="M35"/>
  <c r="E35"/>
  <c r="P12" i="15"/>
  <c r="L12"/>
  <c r="H12"/>
  <c r="D12"/>
  <c r="O12"/>
  <c r="K12"/>
  <c r="G12"/>
  <c r="C12"/>
  <c r="N12"/>
  <c r="F12"/>
  <c r="M12"/>
  <c r="E12"/>
  <c r="A38"/>
  <c r="R12"/>
  <c r="J12"/>
  <c r="Q12"/>
  <c r="I12"/>
  <c r="Z12"/>
  <c r="D12" i="13"/>
  <c r="L12"/>
  <c r="F12"/>
  <c r="J12"/>
  <c r="Q12"/>
  <c r="I12"/>
  <c r="O12"/>
  <c r="G12"/>
  <c r="H12"/>
  <c r="P12"/>
  <c r="N12"/>
  <c r="R12"/>
  <c r="M12"/>
  <c r="E12"/>
  <c r="K12"/>
  <c r="C12"/>
  <c r="A38"/>
  <c r="Z12"/>
  <c r="Y10" i="14"/>
  <c r="W10" s="1"/>
  <c r="H11" i="37" s="1"/>
  <c r="A200" i="1"/>
  <c r="F199"/>
  <c r="C199"/>
  <c r="B15" i="37" s="1"/>
  <c r="I199" i="1"/>
  <c r="D199"/>
  <c r="B199"/>
  <c r="A15" i="37" s="1"/>
  <c r="H35" i="15"/>
  <c r="N35"/>
  <c r="O35"/>
  <c r="I35"/>
  <c r="F35"/>
  <c r="Q35"/>
  <c r="R35"/>
  <c r="M35"/>
  <c r="G35"/>
  <c r="P35"/>
  <c r="J35"/>
  <c r="C35"/>
  <c r="K35"/>
  <c r="D35"/>
  <c r="L35"/>
  <c r="E35"/>
  <c r="T11" i="13"/>
  <c r="S11"/>
  <c r="E12" i="37" s="1"/>
  <c r="U11" i="13"/>
  <c r="U11" i="14"/>
  <c r="S11"/>
  <c r="I12" i="37" s="1"/>
  <c r="T11" i="14"/>
  <c r="J16" i="41"/>
  <c r="V9" i="37"/>
  <c r="I35" i="13"/>
  <c r="X9"/>
  <c r="G10" i="37" s="1"/>
  <c r="Q35" i="13"/>
  <c r="J35"/>
  <c r="L35"/>
  <c r="K35"/>
  <c r="M35"/>
  <c r="N35"/>
  <c r="H35"/>
  <c r="O35"/>
  <c r="F35"/>
  <c r="D35"/>
  <c r="C35"/>
  <c r="E35"/>
  <c r="R35"/>
  <c r="P35"/>
  <c r="G35"/>
  <c r="S13" i="37"/>
  <c r="Z12" i="14"/>
  <c r="A38"/>
  <c r="O12"/>
  <c r="K12"/>
  <c r="G12"/>
  <c r="C12"/>
  <c r="P12"/>
  <c r="L12"/>
  <c r="H12"/>
  <c r="D12"/>
  <c r="Q12"/>
  <c r="I12"/>
  <c r="R12"/>
  <c r="J12"/>
  <c r="M12"/>
  <c r="E12"/>
  <c r="N12"/>
  <c r="F12"/>
  <c r="Y10" i="15"/>
  <c r="N11" i="37" s="1"/>
  <c r="AH12" i="41"/>
  <c r="U12"/>
  <c r="R12"/>
  <c r="S12" s="1"/>
  <c r="V12" s="1"/>
  <c r="L35" i="14" l="1"/>
  <c r="O35"/>
  <c r="K35"/>
  <c r="G35"/>
  <c r="X12" i="41"/>
  <c r="AS12"/>
  <c r="W10" i="15"/>
  <c r="L11" i="37" s="1"/>
  <c r="W10" i="13"/>
  <c r="D11" i="37" s="1"/>
  <c r="V10" i="13"/>
  <c r="C15" i="37"/>
  <c r="U15" s="1"/>
  <c r="I35" i="14"/>
  <c r="D35"/>
  <c r="F35"/>
  <c r="P35"/>
  <c r="J35"/>
  <c r="C35"/>
  <c r="R35"/>
  <c r="V10"/>
  <c r="J36" s="1"/>
  <c r="J11" i="37"/>
  <c r="P36" i="14"/>
  <c r="R36"/>
  <c r="AC12" i="41"/>
  <c r="T12"/>
  <c r="W12" s="1"/>
  <c r="K18"/>
  <c r="AI18" s="1"/>
  <c r="W10" i="37"/>
  <c r="AH16" i="41"/>
  <c r="R16"/>
  <c r="S16" s="1"/>
  <c r="U16"/>
  <c r="Y11" i="14"/>
  <c r="J12" i="37" s="1"/>
  <c r="A14" i="14"/>
  <c r="A14" i="15"/>
  <c r="A14" i="13"/>
  <c r="C36"/>
  <c r="I36"/>
  <c r="L36"/>
  <c r="R36"/>
  <c r="K36"/>
  <c r="N36"/>
  <c r="H36"/>
  <c r="P36"/>
  <c r="G36"/>
  <c r="J36"/>
  <c r="E36"/>
  <c r="M36"/>
  <c r="O36"/>
  <c r="F36"/>
  <c r="Q36"/>
  <c r="D36"/>
  <c r="L18" i="41"/>
  <c r="AJ18" s="1"/>
  <c r="X10" i="37"/>
  <c r="P13" i="15"/>
  <c r="L13"/>
  <c r="H13"/>
  <c r="D13"/>
  <c r="O13"/>
  <c r="K13"/>
  <c r="G13"/>
  <c r="C13"/>
  <c r="N13"/>
  <c r="F13"/>
  <c r="M13"/>
  <c r="E13"/>
  <c r="Z13"/>
  <c r="A39"/>
  <c r="R13"/>
  <c r="J13"/>
  <c r="Q13"/>
  <c r="I13"/>
  <c r="O13" i="14"/>
  <c r="K13"/>
  <c r="G13"/>
  <c r="C13"/>
  <c r="P13"/>
  <c r="L13"/>
  <c r="H13"/>
  <c r="D13"/>
  <c r="M13"/>
  <c r="E13"/>
  <c r="N13"/>
  <c r="F13"/>
  <c r="A39"/>
  <c r="Q13"/>
  <c r="I13"/>
  <c r="R13"/>
  <c r="J13"/>
  <c r="Z13"/>
  <c r="Y11" i="15"/>
  <c r="N12" i="37" s="1"/>
  <c r="V10" i="15"/>
  <c r="U12" i="14"/>
  <c r="T12"/>
  <c r="S12"/>
  <c r="I13" i="37" s="1"/>
  <c r="J18" i="41"/>
  <c r="V10" i="37"/>
  <c r="Y11" i="13"/>
  <c r="F12" i="37" s="1"/>
  <c r="B14" i="14"/>
  <c r="B40" s="1"/>
  <c r="B14" i="15"/>
  <c r="B40" s="1"/>
  <c r="B14" i="13"/>
  <c r="B40" s="1"/>
  <c r="T15" i="37"/>
  <c r="A201" i="1"/>
  <c r="I200"/>
  <c r="D200"/>
  <c r="B200"/>
  <c r="A16" i="37" s="1"/>
  <c r="F200" i="1"/>
  <c r="C200"/>
  <c r="B16" i="37" s="1"/>
  <c r="T12" i="13"/>
  <c r="S12"/>
  <c r="E13" i="37" s="1"/>
  <c r="U12" i="13"/>
  <c r="U12" i="15"/>
  <c r="T12"/>
  <c r="S12"/>
  <c r="M13" i="37" s="1"/>
  <c r="AB11" i="41"/>
  <c r="Y11"/>
  <c r="S14" i="37"/>
  <c r="H13" i="13"/>
  <c r="P13"/>
  <c r="N13"/>
  <c r="R13"/>
  <c r="M13"/>
  <c r="E13"/>
  <c r="K13"/>
  <c r="C13"/>
  <c r="D13"/>
  <c r="L13"/>
  <c r="F13"/>
  <c r="J13"/>
  <c r="Q13"/>
  <c r="I13"/>
  <c r="O13"/>
  <c r="G13"/>
  <c r="Z13"/>
  <c r="A39"/>
  <c r="G36" i="14" l="1"/>
  <c r="K36"/>
  <c r="Q36"/>
  <c r="E36"/>
  <c r="W11" i="15"/>
  <c r="L12" i="37" s="1"/>
  <c r="V11" i="15"/>
  <c r="D36" i="14"/>
  <c r="L36"/>
  <c r="C36"/>
  <c r="M36"/>
  <c r="I36"/>
  <c r="C16" i="37"/>
  <c r="U16" s="1"/>
  <c r="V16" i="41"/>
  <c r="AS16" s="1"/>
  <c r="V11" i="13"/>
  <c r="W11"/>
  <c r="D12" i="37" s="1"/>
  <c r="V11" i="14"/>
  <c r="F36"/>
  <c r="H36"/>
  <c r="N36"/>
  <c r="O36"/>
  <c r="K23" i="41"/>
  <c r="W11" i="37"/>
  <c r="A202" i="1"/>
  <c r="F201"/>
  <c r="C201"/>
  <c r="B17" i="37" s="1"/>
  <c r="I201" i="1"/>
  <c r="D201"/>
  <c r="B201"/>
  <c r="A17" i="37" s="1"/>
  <c r="I36" i="15"/>
  <c r="J36"/>
  <c r="M36"/>
  <c r="G36"/>
  <c r="Q36"/>
  <c r="F36"/>
  <c r="C36"/>
  <c r="L36"/>
  <c r="H36"/>
  <c r="P36"/>
  <c r="O36"/>
  <c r="R36"/>
  <c r="E36"/>
  <c r="K36"/>
  <c r="D36"/>
  <c r="N36"/>
  <c r="J23" i="41"/>
  <c r="V11" i="37"/>
  <c r="H14" i="13"/>
  <c r="P14"/>
  <c r="N14"/>
  <c r="R14"/>
  <c r="M14"/>
  <c r="E14"/>
  <c r="K14"/>
  <c r="D14"/>
  <c r="L14"/>
  <c r="F14"/>
  <c r="J14"/>
  <c r="Q14"/>
  <c r="I14"/>
  <c r="O14"/>
  <c r="G14"/>
  <c r="C14"/>
  <c r="A40"/>
  <c r="Z14"/>
  <c r="A40" i="14"/>
  <c r="O14"/>
  <c r="K14"/>
  <c r="G14"/>
  <c r="C14"/>
  <c r="P14"/>
  <c r="L14"/>
  <c r="H14"/>
  <c r="D14"/>
  <c r="Q14"/>
  <c r="I14"/>
  <c r="R14"/>
  <c r="J14"/>
  <c r="M14"/>
  <c r="E14"/>
  <c r="N14"/>
  <c r="F14"/>
  <c r="Z14"/>
  <c r="N37"/>
  <c r="M37"/>
  <c r="P37"/>
  <c r="G37"/>
  <c r="O37"/>
  <c r="F37"/>
  <c r="E37"/>
  <c r="D37"/>
  <c r="L37"/>
  <c r="J37"/>
  <c r="I37"/>
  <c r="H37"/>
  <c r="R37"/>
  <c r="Q37"/>
  <c r="C37"/>
  <c r="K37"/>
  <c r="AC16" i="41"/>
  <c r="T16"/>
  <c r="W16" s="1"/>
  <c r="L23"/>
  <c r="AJ23" s="1"/>
  <c r="X11" i="37"/>
  <c r="T13" i="13"/>
  <c r="U13"/>
  <c r="S13"/>
  <c r="E14" i="37" s="1"/>
  <c r="Y12" i="15"/>
  <c r="N13" i="37" s="1"/>
  <c r="Y12" i="13"/>
  <c r="F13" i="37" s="1"/>
  <c r="B15" i="15"/>
  <c r="B41" s="1"/>
  <c r="B15" i="14"/>
  <c r="B41" s="1"/>
  <c r="B15" i="13"/>
  <c r="B41" s="1"/>
  <c r="T16" i="37"/>
  <c r="A15" i="14"/>
  <c r="A15" i="15"/>
  <c r="A15" i="13"/>
  <c r="E37"/>
  <c r="F37"/>
  <c r="N37"/>
  <c r="Q37"/>
  <c r="M37"/>
  <c r="G37"/>
  <c r="J37"/>
  <c r="R37"/>
  <c r="AH18" i="41"/>
  <c r="R18"/>
  <c r="S18" s="1"/>
  <c r="V18" s="1"/>
  <c r="U18"/>
  <c r="Y12" i="14"/>
  <c r="O37" i="15"/>
  <c r="C37"/>
  <c r="K37"/>
  <c r="M37"/>
  <c r="N37"/>
  <c r="G37"/>
  <c r="I37"/>
  <c r="F37"/>
  <c r="D37"/>
  <c r="L37"/>
  <c r="P37"/>
  <c r="Q37"/>
  <c r="E37"/>
  <c r="H37"/>
  <c r="R37"/>
  <c r="J37"/>
  <c r="U13" i="14"/>
  <c r="T13"/>
  <c r="S13"/>
  <c r="I14" i="37" s="1"/>
  <c r="U13" i="15"/>
  <c r="T13"/>
  <c r="S13"/>
  <c r="M14" i="37" s="1"/>
  <c r="S15"/>
  <c r="P14" i="15"/>
  <c r="L14"/>
  <c r="H14"/>
  <c r="D14"/>
  <c r="O14"/>
  <c r="K14"/>
  <c r="G14"/>
  <c r="C14"/>
  <c r="N14"/>
  <c r="F14"/>
  <c r="M14"/>
  <c r="E14"/>
  <c r="A40"/>
  <c r="R14"/>
  <c r="J14"/>
  <c r="Q14"/>
  <c r="I14"/>
  <c r="Z14"/>
  <c r="Y12" i="41"/>
  <c r="AB12"/>
  <c r="W11" i="14"/>
  <c r="H12" i="37" s="1"/>
  <c r="V25" i="18"/>
  <c r="I52"/>
  <c r="Q52"/>
  <c r="Q26" s="1"/>
  <c r="D52"/>
  <c r="K53"/>
  <c r="R52"/>
  <c r="R26" s="1"/>
  <c r="F52"/>
  <c r="F26" s="1"/>
  <c r="H52"/>
  <c r="G52"/>
  <c r="G26" s="1"/>
  <c r="N52"/>
  <c r="N26" s="1"/>
  <c r="E52"/>
  <c r="M52"/>
  <c r="M26" s="1"/>
  <c r="L53"/>
  <c r="J52"/>
  <c r="C53"/>
  <c r="X18" i="41" l="1"/>
  <c r="AS18"/>
  <c r="W12" i="15"/>
  <c r="L13" i="37" s="1"/>
  <c r="V12" i="15"/>
  <c r="C17" i="37"/>
  <c r="U17" s="1"/>
  <c r="P37" i="13"/>
  <c r="L37"/>
  <c r="I37"/>
  <c r="H37"/>
  <c r="D37"/>
  <c r="C37"/>
  <c r="K37"/>
  <c r="O37"/>
  <c r="V12" i="14"/>
  <c r="M38" s="1"/>
  <c r="J13" i="37"/>
  <c r="W12" i="14"/>
  <c r="H13" i="37" s="1"/>
  <c r="V12" i="13"/>
  <c r="N38" i="14"/>
  <c r="Q38"/>
  <c r="U14" i="15"/>
  <c r="T14"/>
  <c r="S14"/>
  <c r="M15" i="37" s="1"/>
  <c r="V12"/>
  <c r="J25" i="41"/>
  <c r="A41" i="13"/>
  <c r="Z15"/>
  <c r="D15"/>
  <c r="L15"/>
  <c r="F15"/>
  <c r="J15"/>
  <c r="Q15"/>
  <c r="I15"/>
  <c r="O15"/>
  <c r="G15"/>
  <c r="C15"/>
  <c r="H15"/>
  <c r="P15"/>
  <c r="N15"/>
  <c r="R15"/>
  <c r="M15"/>
  <c r="E15"/>
  <c r="K15"/>
  <c r="O15" i="14"/>
  <c r="K15"/>
  <c r="G15"/>
  <c r="C15"/>
  <c r="P15"/>
  <c r="L15"/>
  <c r="H15"/>
  <c r="D15"/>
  <c r="M15"/>
  <c r="E15"/>
  <c r="N15"/>
  <c r="F15"/>
  <c r="Z15"/>
  <c r="Q15"/>
  <c r="I15"/>
  <c r="R15"/>
  <c r="J15"/>
  <c r="A41"/>
  <c r="AB16" i="41"/>
  <c r="Y16"/>
  <c r="T14" i="13"/>
  <c r="S14"/>
  <c r="E15" i="37" s="1"/>
  <c r="U14" i="13"/>
  <c r="B16" i="15"/>
  <c r="B42" s="1"/>
  <c r="B16" i="14"/>
  <c r="B42" s="1"/>
  <c r="B16" i="13"/>
  <c r="B42" s="1"/>
  <c r="T17" i="37"/>
  <c r="A203" i="1"/>
  <c r="I202"/>
  <c r="D202"/>
  <c r="B202"/>
  <c r="A18" i="37" s="1"/>
  <c r="F202" i="1"/>
  <c r="C202"/>
  <c r="B18" i="37" s="1"/>
  <c r="W12" i="13"/>
  <c r="D13" i="37" s="1"/>
  <c r="Y13" i="15"/>
  <c r="N14" i="37" s="1"/>
  <c r="Y13" i="14"/>
  <c r="J14" i="37" s="1"/>
  <c r="T18" i="41"/>
  <c r="W18" s="1"/>
  <c r="AC18"/>
  <c r="S16" i="37"/>
  <c r="Z15" i="15"/>
  <c r="R15"/>
  <c r="N15"/>
  <c r="J15"/>
  <c r="F15"/>
  <c r="Q15"/>
  <c r="M15"/>
  <c r="I15"/>
  <c r="E15"/>
  <c r="A41"/>
  <c r="P15"/>
  <c r="L15"/>
  <c r="H15"/>
  <c r="D15"/>
  <c r="O15"/>
  <c r="K15"/>
  <c r="G15"/>
  <c r="C15"/>
  <c r="I38"/>
  <c r="J38"/>
  <c r="M38"/>
  <c r="O38"/>
  <c r="P38"/>
  <c r="R38"/>
  <c r="F38"/>
  <c r="D38"/>
  <c r="N38"/>
  <c r="G38"/>
  <c r="H38"/>
  <c r="Q38"/>
  <c r="C38"/>
  <c r="E38"/>
  <c r="K38"/>
  <c r="L38"/>
  <c r="Y13" i="13"/>
  <c r="F14" i="37" s="1"/>
  <c r="W13" i="13"/>
  <c r="D14" i="37" s="1"/>
  <c r="S14" i="14"/>
  <c r="I15" i="37" s="1"/>
  <c r="U14" i="14"/>
  <c r="T14"/>
  <c r="AH23" i="41"/>
  <c r="R23"/>
  <c r="S23" s="1"/>
  <c r="V23" s="1"/>
  <c r="U23"/>
  <c r="X12" i="37"/>
  <c r="L25" i="41"/>
  <c r="AJ25" s="1"/>
  <c r="A16" i="15"/>
  <c r="A16" i="14"/>
  <c r="A16" i="13"/>
  <c r="L27" i="18"/>
  <c r="C52"/>
  <c r="J53"/>
  <c r="J27" s="1"/>
  <c r="L52"/>
  <c r="N53"/>
  <c r="G53"/>
  <c r="G27" s="1"/>
  <c r="F53"/>
  <c r="F27" s="1"/>
  <c r="I53"/>
  <c r="M53"/>
  <c r="K52"/>
  <c r="C27"/>
  <c r="J26"/>
  <c r="E26"/>
  <c r="H26"/>
  <c r="D26"/>
  <c r="K27"/>
  <c r="I26"/>
  <c r="K26"/>
  <c r="E53"/>
  <c r="H53"/>
  <c r="R53"/>
  <c r="D53"/>
  <c r="Q53"/>
  <c r="Q27" s="1"/>
  <c r="F38" i="14" l="1"/>
  <c r="R38"/>
  <c r="X23" i="41"/>
  <c r="AS23"/>
  <c r="C18" i="37"/>
  <c r="U18" s="1"/>
  <c r="D38" i="14"/>
  <c r="O38"/>
  <c r="G38"/>
  <c r="E38"/>
  <c r="W13"/>
  <c r="H14" i="37" s="1"/>
  <c r="W13" i="15"/>
  <c r="L14" i="37" s="1"/>
  <c r="K38" i="14"/>
  <c r="L38"/>
  <c r="C38"/>
  <c r="P38"/>
  <c r="J38"/>
  <c r="H38"/>
  <c r="I38"/>
  <c r="Y14"/>
  <c r="W14" s="1"/>
  <c r="H15" i="37" s="1"/>
  <c r="G39" i="13"/>
  <c r="I39"/>
  <c r="J39"/>
  <c r="L39"/>
  <c r="E39"/>
  <c r="P39"/>
  <c r="Q39"/>
  <c r="D39"/>
  <c r="M39"/>
  <c r="H39"/>
  <c r="R39"/>
  <c r="O39"/>
  <c r="F39"/>
  <c r="K39"/>
  <c r="N39"/>
  <c r="C39"/>
  <c r="U15" i="15"/>
  <c r="S15"/>
  <c r="M16" i="37" s="1"/>
  <c r="T15" i="15"/>
  <c r="C16" i="13"/>
  <c r="D16"/>
  <c r="L16"/>
  <c r="F16"/>
  <c r="J16"/>
  <c r="Q16"/>
  <c r="I16"/>
  <c r="O16"/>
  <c r="G16"/>
  <c r="Z16"/>
  <c r="A42"/>
  <c r="H16"/>
  <c r="P16"/>
  <c r="N16"/>
  <c r="R16"/>
  <c r="M16"/>
  <c r="E16"/>
  <c r="K16"/>
  <c r="A42" i="15"/>
  <c r="R16"/>
  <c r="N16"/>
  <c r="J16"/>
  <c r="F16"/>
  <c r="Q16"/>
  <c r="M16"/>
  <c r="I16"/>
  <c r="E16"/>
  <c r="Z16"/>
  <c r="P16"/>
  <c r="L16"/>
  <c r="D16"/>
  <c r="K16"/>
  <c r="C16"/>
  <c r="H16"/>
  <c r="O16"/>
  <c r="G16"/>
  <c r="T23" i="41"/>
  <c r="W23" s="1"/>
  <c r="AC23"/>
  <c r="Y18"/>
  <c r="AB18"/>
  <c r="M38" i="13"/>
  <c r="O38"/>
  <c r="Q38"/>
  <c r="F38"/>
  <c r="C38"/>
  <c r="E38"/>
  <c r="P38"/>
  <c r="I38"/>
  <c r="L38"/>
  <c r="K38"/>
  <c r="N38"/>
  <c r="H38"/>
  <c r="D38"/>
  <c r="R38"/>
  <c r="G38"/>
  <c r="J38"/>
  <c r="B17" i="15"/>
  <c r="B43" s="1"/>
  <c r="B17" i="14"/>
  <c r="B43" s="1"/>
  <c r="B17" i="13"/>
  <c r="B43" s="1"/>
  <c r="T18" i="37"/>
  <c r="A17" i="15"/>
  <c r="A17" i="14"/>
  <c r="A17" i="13"/>
  <c r="Y14"/>
  <c r="F15" i="37" s="1"/>
  <c r="W14" i="13"/>
  <c r="D15" i="37" s="1"/>
  <c r="V14" i="13"/>
  <c r="X13" i="37"/>
  <c r="T15" i="13"/>
  <c r="S15"/>
  <c r="E16" i="37" s="1"/>
  <c r="U15" i="13"/>
  <c r="C26" i="18"/>
  <c r="V13" i="13"/>
  <c r="V13" i="14"/>
  <c r="V13" i="15"/>
  <c r="S17" i="37"/>
  <c r="Q16" i="14"/>
  <c r="M16"/>
  <c r="I16"/>
  <c r="E16"/>
  <c r="R16"/>
  <c r="N16"/>
  <c r="J16"/>
  <c r="F16"/>
  <c r="A42"/>
  <c r="Z16"/>
  <c r="O16"/>
  <c r="K16"/>
  <c r="G16"/>
  <c r="C16"/>
  <c r="P16"/>
  <c r="L16"/>
  <c r="H16"/>
  <c r="D16"/>
  <c r="W13" i="37"/>
  <c r="W12"/>
  <c r="K25" i="41"/>
  <c r="AI25" s="1"/>
  <c r="A204" i="1"/>
  <c r="F203"/>
  <c r="C203"/>
  <c r="B19" i="37" s="1"/>
  <c r="I203" i="1"/>
  <c r="D203"/>
  <c r="B203"/>
  <c r="A19" i="37" s="1"/>
  <c r="U15" i="14"/>
  <c r="S15"/>
  <c r="I16" i="37" s="1"/>
  <c r="T15" i="14"/>
  <c r="AH25" i="41"/>
  <c r="Y14" i="15"/>
  <c r="N15" i="37" s="1"/>
  <c r="I27" i="18"/>
  <c r="R27"/>
  <c r="N27"/>
  <c r="M27"/>
  <c r="L26"/>
  <c r="E27"/>
  <c r="D27"/>
  <c r="H27"/>
  <c r="C19" i="37" l="1"/>
  <c r="U19" s="1"/>
  <c r="W14" i="15"/>
  <c r="L15" i="37" s="1"/>
  <c r="R25" i="41"/>
  <c r="S25" s="1"/>
  <c r="U25"/>
  <c r="V14" i="14"/>
  <c r="R40" s="1"/>
  <c r="J15" i="37"/>
  <c r="P40" i="14"/>
  <c r="Q40"/>
  <c r="G40"/>
  <c r="H40"/>
  <c r="F40"/>
  <c r="K40"/>
  <c r="E40"/>
  <c r="L40"/>
  <c r="Q39"/>
  <c r="P39"/>
  <c r="G39"/>
  <c r="R39"/>
  <c r="J39"/>
  <c r="M39"/>
  <c r="I39"/>
  <c r="H39"/>
  <c r="O39"/>
  <c r="N39"/>
  <c r="C39"/>
  <c r="E39"/>
  <c r="L39"/>
  <c r="F39"/>
  <c r="D39"/>
  <c r="K39"/>
  <c r="W15" i="13"/>
  <c r="D16" i="37" s="1"/>
  <c r="Y15" i="13"/>
  <c r="F16" i="37" s="1"/>
  <c r="V15" i="13"/>
  <c r="S18" i="37"/>
  <c r="O17" i="14"/>
  <c r="K17"/>
  <c r="G17"/>
  <c r="C17"/>
  <c r="P17"/>
  <c r="L17"/>
  <c r="H17"/>
  <c r="D17"/>
  <c r="M17"/>
  <c r="E17"/>
  <c r="N17"/>
  <c r="F17"/>
  <c r="A43"/>
  <c r="Q17"/>
  <c r="I17"/>
  <c r="R17"/>
  <c r="J17"/>
  <c r="Z17"/>
  <c r="Y15" i="15"/>
  <c r="N16" i="37" s="1"/>
  <c r="V14"/>
  <c r="AC25" i="41"/>
  <c r="B18" i="15"/>
  <c r="B44" s="1"/>
  <c r="B18" i="13"/>
  <c r="B44" s="1"/>
  <c r="B18" i="14"/>
  <c r="B44" s="1"/>
  <c r="T19" i="37"/>
  <c r="A205" i="1"/>
  <c r="I204"/>
  <c r="D204"/>
  <c r="B204"/>
  <c r="A20" i="37" s="1"/>
  <c r="F204" i="1"/>
  <c r="C204"/>
  <c r="B20" i="37" s="1"/>
  <c r="U16" i="14"/>
  <c r="T16"/>
  <c r="S16"/>
  <c r="I17" i="37" s="1"/>
  <c r="Y15" i="14"/>
  <c r="J16" i="37" s="1"/>
  <c r="A18" i="14"/>
  <c r="A18" i="15"/>
  <c r="A18" i="13"/>
  <c r="X14" i="37"/>
  <c r="W14"/>
  <c r="I39" i="15"/>
  <c r="K39"/>
  <c r="D39"/>
  <c r="Q39"/>
  <c r="R39"/>
  <c r="M39"/>
  <c r="N39"/>
  <c r="G39"/>
  <c r="O39"/>
  <c r="H39"/>
  <c r="P39"/>
  <c r="J39"/>
  <c r="E39"/>
  <c r="F39"/>
  <c r="C39"/>
  <c r="L39"/>
  <c r="L40" i="13"/>
  <c r="X14"/>
  <c r="G15" i="37" s="1"/>
  <c r="O40" i="13"/>
  <c r="F40"/>
  <c r="E40"/>
  <c r="P40"/>
  <c r="C40"/>
  <c r="Q40"/>
  <c r="D40"/>
  <c r="R40"/>
  <c r="G40"/>
  <c r="J40"/>
  <c r="M40"/>
  <c r="H40"/>
  <c r="I40"/>
  <c r="K40"/>
  <c r="N40"/>
  <c r="D17"/>
  <c r="L17"/>
  <c r="F17"/>
  <c r="J17"/>
  <c r="Q17"/>
  <c r="I17"/>
  <c r="O17"/>
  <c r="G17"/>
  <c r="C17"/>
  <c r="H17"/>
  <c r="P17"/>
  <c r="N17"/>
  <c r="R17"/>
  <c r="M17"/>
  <c r="E17"/>
  <c r="K17"/>
  <c r="Z17"/>
  <c r="A43"/>
  <c r="P17" i="15"/>
  <c r="L17"/>
  <c r="H17"/>
  <c r="D17"/>
  <c r="O17"/>
  <c r="K17"/>
  <c r="G17"/>
  <c r="C17"/>
  <c r="N17"/>
  <c r="F17"/>
  <c r="M17"/>
  <c r="E17"/>
  <c r="Z17"/>
  <c r="A43"/>
  <c r="R17"/>
  <c r="J17"/>
  <c r="Q17"/>
  <c r="I17"/>
  <c r="V13" i="37"/>
  <c r="AB23" i="41"/>
  <c r="U16" i="15"/>
  <c r="T16"/>
  <c r="S16"/>
  <c r="M17" i="37" s="1"/>
  <c r="T16" i="13"/>
  <c r="S16"/>
  <c r="E17" i="37" s="1"/>
  <c r="U16" i="13"/>
  <c r="W15" i="37"/>
  <c r="V14" i="15"/>
  <c r="Q31" i="24"/>
  <c r="Q30"/>
  <c r="Q15" s="1"/>
  <c r="N30"/>
  <c r="M30"/>
  <c r="T25" i="41" l="1"/>
  <c r="W25" s="1"/>
  <c r="W15" i="15"/>
  <c r="L16" i="37" s="1"/>
  <c r="I40" i="14"/>
  <c r="D40"/>
  <c r="J40"/>
  <c r="C40"/>
  <c r="O40"/>
  <c r="N40"/>
  <c r="M40"/>
  <c r="V25" i="41"/>
  <c r="AS25" s="1"/>
  <c r="C20" i="37"/>
  <c r="U20" s="1"/>
  <c r="V15" i="14"/>
  <c r="Y16" i="13"/>
  <c r="F17" i="37" s="1"/>
  <c r="V16" i="13"/>
  <c r="W16"/>
  <c r="D17" i="37" s="1"/>
  <c r="R40" i="15"/>
  <c r="K40"/>
  <c r="D40"/>
  <c r="J40"/>
  <c r="E40"/>
  <c r="H40"/>
  <c r="Q40"/>
  <c r="C40"/>
  <c r="L40"/>
  <c r="I40"/>
  <c r="M40"/>
  <c r="F40"/>
  <c r="N40"/>
  <c r="O40"/>
  <c r="P40"/>
  <c r="G40"/>
  <c r="Y16"/>
  <c r="N17" i="37" s="1"/>
  <c r="T17" i="13"/>
  <c r="S17"/>
  <c r="E18" i="37" s="1"/>
  <c r="U17" i="13"/>
  <c r="V15" i="37"/>
  <c r="J39" i="41"/>
  <c r="D18" i="13"/>
  <c r="L18"/>
  <c r="F18"/>
  <c r="J18"/>
  <c r="Q18"/>
  <c r="I18"/>
  <c r="O18"/>
  <c r="G18"/>
  <c r="H18"/>
  <c r="P18"/>
  <c r="N18"/>
  <c r="R18"/>
  <c r="M18"/>
  <c r="E18"/>
  <c r="K18"/>
  <c r="C18"/>
  <c r="A44"/>
  <c r="Z18"/>
  <c r="A44" i="14"/>
  <c r="Z18"/>
  <c r="O18"/>
  <c r="K18"/>
  <c r="G18"/>
  <c r="C18"/>
  <c r="P18"/>
  <c r="L18"/>
  <c r="H18"/>
  <c r="D18"/>
  <c r="Q18"/>
  <c r="I18"/>
  <c r="R18"/>
  <c r="J18"/>
  <c r="M18"/>
  <c r="E18"/>
  <c r="N18"/>
  <c r="F18"/>
  <c r="Y16"/>
  <c r="J17" i="37" s="1"/>
  <c r="A206" i="1"/>
  <c r="F205"/>
  <c r="C205"/>
  <c r="B21" i="37" s="1"/>
  <c r="I205" i="1"/>
  <c r="D205"/>
  <c r="B205"/>
  <c r="A21" i="37" s="1"/>
  <c r="X15"/>
  <c r="L39" i="41"/>
  <c r="AJ39" s="1"/>
  <c r="W15" i="14"/>
  <c r="H16" i="37" s="1"/>
  <c r="K39" i="41" s="1"/>
  <c r="V15" i="15"/>
  <c r="U17"/>
  <c r="T17"/>
  <c r="S17"/>
  <c r="M18" i="37" s="1"/>
  <c r="S19"/>
  <c r="P18" i="15"/>
  <c r="L18"/>
  <c r="H18"/>
  <c r="D18"/>
  <c r="O18"/>
  <c r="K18"/>
  <c r="G18"/>
  <c r="C18"/>
  <c r="N18"/>
  <c r="F18"/>
  <c r="M18"/>
  <c r="E18"/>
  <c r="Z18"/>
  <c r="A44"/>
  <c r="R18"/>
  <c r="J18"/>
  <c r="Q18"/>
  <c r="I18"/>
  <c r="P41" i="14"/>
  <c r="I41"/>
  <c r="M41"/>
  <c r="G41"/>
  <c r="C41"/>
  <c r="Q41"/>
  <c r="E41"/>
  <c r="L41"/>
  <c r="J41"/>
  <c r="N41"/>
  <c r="H41"/>
  <c r="O41"/>
  <c r="R41"/>
  <c r="F41"/>
  <c r="D41"/>
  <c r="K41"/>
  <c r="B19"/>
  <c r="B45" s="1"/>
  <c r="B19" i="13"/>
  <c r="B45" s="1"/>
  <c r="B19" i="15"/>
  <c r="B45" s="1"/>
  <c r="T20" i="37"/>
  <c r="A19" i="15"/>
  <c r="A19" i="13"/>
  <c r="A19" i="14"/>
  <c r="AB25" i="41"/>
  <c r="U17" i="14"/>
  <c r="T17"/>
  <c r="S17"/>
  <c r="I18" i="37" s="1"/>
  <c r="L41" i="13"/>
  <c r="X15"/>
  <c r="G16" i="37" s="1"/>
  <c r="R41" i="13"/>
  <c r="E41"/>
  <c r="O41"/>
  <c r="F41"/>
  <c r="K41"/>
  <c r="N41"/>
  <c r="G41"/>
  <c r="J41"/>
  <c r="C41"/>
  <c r="P41"/>
  <c r="Q41"/>
  <c r="D41"/>
  <c r="M41"/>
  <c r="H41"/>
  <c r="I41"/>
  <c r="AI39" i="41"/>
  <c r="Q16" i="24"/>
  <c r="N15"/>
  <c r="M15"/>
  <c r="E30"/>
  <c r="E31"/>
  <c r="E16" s="1"/>
  <c r="I31"/>
  <c r="I16" s="1"/>
  <c r="F31"/>
  <c r="F16" s="1"/>
  <c r="F30"/>
  <c r="G30"/>
  <c r="G31"/>
  <c r="C30"/>
  <c r="C31"/>
  <c r="H30"/>
  <c r="H31"/>
  <c r="D30"/>
  <c r="D31"/>
  <c r="K31"/>
  <c r="K16" s="1"/>
  <c r="J30"/>
  <c r="J31"/>
  <c r="J16" s="1"/>
  <c r="I30"/>
  <c r="K30"/>
  <c r="W16" i="15" l="1"/>
  <c r="L17" i="37" s="1"/>
  <c r="V16" i="15"/>
  <c r="C21" i="37"/>
  <c r="U21" s="1"/>
  <c r="V16" i="14"/>
  <c r="W16"/>
  <c r="H17" i="37" s="1"/>
  <c r="O19" i="14"/>
  <c r="K19"/>
  <c r="G19"/>
  <c r="C19"/>
  <c r="P19"/>
  <c r="L19"/>
  <c r="H19"/>
  <c r="D19"/>
  <c r="M19"/>
  <c r="E19"/>
  <c r="N19"/>
  <c r="F19"/>
  <c r="Z19"/>
  <c r="Q19"/>
  <c r="I19"/>
  <c r="R19"/>
  <c r="J19"/>
  <c r="A45"/>
  <c r="R19" i="15"/>
  <c r="N19"/>
  <c r="J19"/>
  <c r="F19"/>
  <c r="Q19"/>
  <c r="M19"/>
  <c r="I19"/>
  <c r="E19"/>
  <c r="Z19"/>
  <c r="P19"/>
  <c r="L19"/>
  <c r="H19"/>
  <c r="D19"/>
  <c r="O19"/>
  <c r="K19"/>
  <c r="G19"/>
  <c r="C19"/>
  <c r="A45"/>
  <c r="J40" i="41"/>
  <c r="V16" i="37"/>
  <c r="Y17" i="14"/>
  <c r="J18" i="37" s="1"/>
  <c r="L40" i="41"/>
  <c r="AJ40" s="1"/>
  <c r="X16" i="37"/>
  <c r="S20"/>
  <c r="A45" i="13"/>
  <c r="Z19"/>
  <c r="H19"/>
  <c r="P19"/>
  <c r="N19"/>
  <c r="R19"/>
  <c r="M19"/>
  <c r="E19"/>
  <c r="K19"/>
  <c r="D19"/>
  <c r="L19"/>
  <c r="F19"/>
  <c r="J19"/>
  <c r="Q19"/>
  <c r="I19"/>
  <c r="O19"/>
  <c r="G19"/>
  <c r="C19"/>
  <c r="U18" i="15"/>
  <c r="S18"/>
  <c r="M19" i="37" s="1"/>
  <c r="T18" i="15"/>
  <c r="A20" i="14"/>
  <c r="A20" i="15"/>
  <c r="A20" i="13"/>
  <c r="D42" i="14"/>
  <c r="N42"/>
  <c r="M42"/>
  <c r="C42"/>
  <c r="F42"/>
  <c r="E42"/>
  <c r="K42"/>
  <c r="H42"/>
  <c r="G42"/>
  <c r="J42"/>
  <c r="I42"/>
  <c r="L42"/>
  <c r="P42"/>
  <c r="O42"/>
  <c r="R42"/>
  <c r="Q42"/>
  <c r="S18"/>
  <c r="I19" i="37" s="1"/>
  <c r="U18" i="14"/>
  <c r="T18"/>
  <c r="T18" i="13"/>
  <c r="S18"/>
  <c r="E19" i="37" s="1"/>
  <c r="U18" i="13"/>
  <c r="AH39" i="41"/>
  <c r="R39"/>
  <c r="S39" s="1"/>
  <c r="U39"/>
  <c r="Y17" i="13"/>
  <c r="F18" i="37" s="1"/>
  <c r="R42" i="15"/>
  <c r="G42"/>
  <c r="K42"/>
  <c r="I42"/>
  <c r="J42"/>
  <c r="H42"/>
  <c r="L42"/>
  <c r="Q42"/>
  <c r="D42"/>
  <c r="E42"/>
  <c r="F42"/>
  <c r="C42"/>
  <c r="O42"/>
  <c r="P42"/>
  <c r="M42"/>
  <c r="N42"/>
  <c r="Y17"/>
  <c r="N18" i="37" s="1"/>
  <c r="G41" i="15"/>
  <c r="H41"/>
  <c r="E41"/>
  <c r="F41"/>
  <c r="D41"/>
  <c r="I41"/>
  <c r="J41"/>
  <c r="K41"/>
  <c r="L41"/>
  <c r="Q41"/>
  <c r="R41"/>
  <c r="C41"/>
  <c r="O41"/>
  <c r="P41"/>
  <c r="M41"/>
  <c r="N41"/>
  <c r="B20" i="14"/>
  <c r="B46" s="1"/>
  <c r="B20" i="13"/>
  <c r="B46" s="1"/>
  <c r="B20" i="15"/>
  <c r="B46" s="1"/>
  <c r="T21" i="37"/>
  <c r="A207" i="1"/>
  <c r="I206"/>
  <c r="D206"/>
  <c r="B206"/>
  <c r="A22" i="37" s="1"/>
  <c r="F206" i="1"/>
  <c r="C22" i="37" s="1"/>
  <c r="C206" i="1"/>
  <c r="B22" i="37" s="1"/>
  <c r="W17"/>
  <c r="H42" i="13"/>
  <c r="M42"/>
  <c r="O42"/>
  <c r="F42"/>
  <c r="K42"/>
  <c r="N42"/>
  <c r="Q42"/>
  <c r="D42"/>
  <c r="E42"/>
  <c r="P42"/>
  <c r="I42"/>
  <c r="L42"/>
  <c r="C42"/>
  <c r="R42"/>
  <c r="G42"/>
  <c r="J42"/>
  <c r="F15" i="24"/>
  <c r="J15"/>
  <c r="D16"/>
  <c r="D15"/>
  <c r="H16"/>
  <c r="H15"/>
  <c r="C16"/>
  <c r="C15"/>
  <c r="G16"/>
  <c r="G15"/>
  <c r="K15"/>
  <c r="I15"/>
  <c r="E15"/>
  <c r="V17" i="13" l="1"/>
  <c r="W17"/>
  <c r="D18" i="37" s="1"/>
  <c r="W17" i="14"/>
  <c r="H18" i="37" s="1"/>
  <c r="W17" i="15"/>
  <c r="L18" i="37" s="1"/>
  <c r="V17" i="14"/>
  <c r="V39" i="41"/>
  <c r="AS39" s="1"/>
  <c r="U19" i="14"/>
  <c r="T19"/>
  <c r="S19"/>
  <c r="I20" i="37" s="1"/>
  <c r="B21" i="15"/>
  <c r="B47" s="1"/>
  <c r="B21" i="14"/>
  <c r="B47" s="1"/>
  <c r="B21" i="13"/>
  <c r="B47" s="1"/>
  <c r="A21" i="14"/>
  <c r="A21" i="15"/>
  <c r="A21" i="13"/>
  <c r="Y18" i="14"/>
  <c r="J19" i="37" s="1"/>
  <c r="H20" i="13"/>
  <c r="P20"/>
  <c r="N20"/>
  <c r="R20"/>
  <c r="M20"/>
  <c r="E20"/>
  <c r="K20"/>
  <c r="C20"/>
  <c r="D20"/>
  <c r="L20"/>
  <c r="F20"/>
  <c r="J20"/>
  <c r="Q20"/>
  <c r="I20"/>
  <c r="O20"/>
  <c r="G20"/>
  <c r="A46"/>
  <c r="Z20"/>
  <c r="A46" i="14"/>
  <c r="O20"/>
  <c r="K20"/>
  <c r="G20"/>
  <c r="C20"/>
  <c r="P20"/>
  <c r="L20"/>
  <c r="H20"/>
  <c r="D20"/>
  <c r="Z20"/>
  <c r="Q20"/>
  <c r="I20"/>
  <c r="R20"/>
  <c r="J20"/>
  <c r="M20"/>
  <c r="E20"/>
  <c r="N20"/>
  <c r="F20"/>
  <c r="Y18" i="15"/>
  <c r="N19" i="37" s="1"/>
  <c r="T19" i="13"/>
  <c r="U19"/>
  <c r="S19"/>
  <c r="E20" i="37" s="1"/>
  <c r="V17"/>
  <c r="X17"/>
  <c r="A208" i="1"/>
  <c r="F207"/>
  <c r="C207"/>
  <c r="B23" i="37" s="1"/>
  <c r="I207" i="1"/>
  <c r="D207"/>
  <c r="B207"/>
  <c r="A23" i="37" s="1"/>
  <c r="L43" i="13"/>
  <c r="V18" i="37"/>
  <c r="R43" i="13"/>
  <c r="O43"/>
  <c r="F43"/>
  <c r="C43"/>
  <c r="E43"/>
  <c r="P43"/>
  <c r="Q43"/>
  <c r="D43"/>
  <c r="K43"/>
  <c r="N43"/>
  <c r="G43"/>
  <c r="J43"/>
  <c r="M43"/>
  <c r="H43"/>
  <c r="I43"/>
  <c r="AC39" i="41"/>
  <c r="T39"/>
  <c r="W39" s="1"/>
  <c r="Y18" i="13"/>
  <c r="F19" i="37" s="1"/>
  <c r="S21"/>
  <c r="P20" i="15"/>
  <c r="L20"/>
  <c r="H20"/>
  <c r="D20"/>
  <c r="O20"/>
  <c r="K20"/>
  <c r="G20"/>
  <c r="C20"/>
  <c r="N20"/>
  <c r="F20"/>
  <c r="M20"/>
  <c r="E20"/>
  <c r="Z20"/>
  <c r="R20"/>
  <c r="J20"/>
  <c r="Q20"/>
  <c r="I20"/>
  <c r="A46"/>
  <c r="K40" i="41"/>
  <c r="AI40" s="1"/>
  <c r="W16" i="37"/>
  <c r="P43" i="14"/>
  <c r="I43"/>
  <c r="M43"/>
  <c r="G43"/>
  <c r="L43"/>
  <c r="J43"/>
  <c r="N43"/>
  <c r="H43"/>
  <c r="O43"/>
  <c r="R43"/>
  <c r="F43"/>
  <c r="D43"/>
  <c r="K43"/>
  <c r="C43"/>
  <c r="Q43"/>
  <c r="E43"/>
  <c r="AH40" i="41"/>
  <c r="U19" i="15"/>
  <c r="S19"/>
  <c r="M20" i="37" s="1"/>
  <c r="T19" i="15"/>
  <c r="V17"/>
  <c r="U22" i="37" l="1"/>
  <c r="C23"/>
  <c r="R40" i="41"/>
  <c r="S40" s="1"/>
  <c r="W18" i="14"/>
  <c r="W18" i="15"/>
  <c r="L19" i="37" s="1"/>
  <c r="W18" i="13"/>
  <c r="V18" i="15"/>
  <c r="G44" s="1"/>
  <c r="U40" i="41"/>
  <c r="D44" i="13"/>
  <c r="F44"/>
  <c r="AB39" i="41"/>
  <c r="Y39"/>
  <c r="B22" i="13"/>
  <c r="B22" i="14"/>
  <c r="B22" i="15"/>
  <c r="T22" i="37"/>
  <c r="I208" i="1"/>
  <c r="D208"/>
  <c r="B208"/>
  <c r="A24" i="37" s="1"/>
  <c r="J32" i="41" s="1"/>
  <c r="F208" i="1"/>
  <c r="C208"/>
  <c r="B24" i="37" s="1"/>
  <c r="T24" s="1"/>
  <c r="Y19" i="13"/>
  <c r="F20" i="37" s="1"/>
  <c r="Q44" i="15"/>
  <c r="K44"/>
  <c r="C44"/>
  <c r="F44"/>
  <c r="S20" i="14"/>
  <c r="I21" i="37" s="1"/>
  <c r="U20" i="14"/>
  <c r="T20"/>
  <c r="Z21" i="13"/>
  <c r="H21"/>
  <c r="P21"/>
  <c r="N21"/>
  <c r="R21"/>
  <c r="M21"/>
  <c r="E21"/>
  <c r="K21"/>
  <c r="C21"/>
  <c r="A47"/>
  <c r="D21"/>
  <c r="L21"/>
  <c r="F21"/>
  <c r="J21"/>
  <c r="Q21"/>
  <c r="I21"/>
  <c r="O21"/>
  <c r="G21"/>
  <c r="Q21" i="14"/>
  <c r="M21"/>
  <c r="I21"/>
  <c r="E21"/>
  <c r="R21"/>
  <c r="N21"/>
  <c r="J21"/>
  <c r="F21"/>
  <c r="Z21"/>
  <c r="O21"/>
  <c r="K21"/>
  <c r="G21"/>
  <c r="C21"/>
  <c r="P21"/>
  <c r="L21"/>
  <c r="H21"/>
  <c r="D21"/>
  <c r="A47"/>
  <c r="Y19"/>
  <c r="J20" i="37" s="1"/>
  <c r="K54" i="41"/>
  <c r="AI54" s="1"/>
  <c r="W18" i="37"/>
  <c r="I43" i="15"/>
  <c r="R43"/>
  <c r="N43"/>
  <c r="O43"/>
  <c r="P43"/>
  <c r="Q43"/>
  <c r="M43"/>
  <c r="G43"/>
  <c r="H43"/>
  <c r="C43"/>
  <c r="J43"/>
  <c r="F43"/>
  <c r="D43"/>
  <c r="E43"/>
  <c r="K43"/>
  <c r="L43"/>
  <c r="Y19"/>
  <c r="N20" i="37" s="1"/>
  <c r="AC40" i="41"/>
  <c r="T40"/>
  <c r="W40" s="1"/>
  <c r="U20" i="15"/>
  <c r="T20"/>
  <c r="S20"/>
  <c r="M21" i="37" s="1"/>
  <c r="A22" i="15"/>
  <c r="A22" i="13"/>
  <c r="A22" i="14"/>
  <c r="T20" i="13"/>
  <c r="U20"/>
  <c r="S20"/>
  <c r="E21" i="37" s="1"/>
  <c r="L54" i="41"/>
  <c r="AJ54" s="1"/>
  <c r="X18" i="37"/>
  <c r="A47" i="15"/>
  <c r="R21"/>
  <c r="N21"/>
  <c r="J21"/>
  <c r="F21"/>
  <c r="Q21"/>
  <c r="M21"/>
  <c r="I21"/>
  <c r="E21"/>
  <c r="L21"/>
  <c r="D21"/>
  <c r="K21"/>
  <c r="C21"/>
  <c r="P21"/>
  <c r="H21"/>
  <c r="O21"/>
  <c r="G21"/>
  <c r="Z21"/>
  <c r="V18" i="13"/>
  <c r="V18" i="14"/>
  <c r="M31" i="24"/>
  <c r="M44" i="15" l="1"/>
  <c r="O44"/>
  <c r="R44"/>
  <c r="I44"/>
  <c r="P44"/>
  <c r="D44"/>
  <c r="J44"/>
  <c r="N44"/>
  <c r="H44"/>
  <c r="L44"/>
  <c r="E44"/>
  <c r="V40" i="41"/>
  <c r="AS40" s="1"/>
  <c r="AH32"/>
  <c r="D19" i="37"/>
  <c r="H19"/>
  <c r="W19" s="1"/>
  <c r="V19" i="15"/>
  <c r="K37" i="41"/>
  <c r="AI37" s="1"/>
  <c r="S24" i="37"/>
  <c r="J41" i="41"/>
  <c r="AH41" s="1"/>
  <c r="L41"/>
  <c r="AJ41" s="1"/>
  <c r="L44" i="13"/>
  <c r="J44"/>
  <c r="L37" i="41"/>
  <c r="AJ37" s="1"/>
  <c r="J37"/>
  <c r="N44" i="13"/>
  <c r="P44"/>
  <c r="H44"/>
  <c r="R44"/>
  <c r="U23" i="37"/>
  <c r="C24"/>
  <c r="U24" s="1"/>
  <c r="V19" i="13"/>
  <c r="W19"/>
  <c r="D20" i="37" s="1"/>
  <c r="W19" i="15"/>
  <c r="L20" i="37" s="1"/>
  <c r="L57" i="41" s="1"/>
  <c r="AJ57" s="1"/>
  <c r="W19" i="14"/>
  <c r="H20" i="37" s="1"/>
  <c r="O44" i="13"/>
  <c r="K44"/>
  <c r="I44"/>
  <c r="E44"/>
  <c r="Q44"/>
  <c r="M44"/>
  <c r="G44"/>
  <c r="C44"/>
  <c r="V19" i="14"/>
  <c r="U21" i="15"/>
  <c r="T21"/>
  <c r="S21"/>
  <c r="M22" i="37" s="1"/>
  <c r="Y20" i="13"/>
  <c r="F21" i="37" s="1"/>
  <c r="X19"/>
  <c r="Q22" i="14"/>
  <c r="F22"/>
  <c r="J22"/>
  <c r="N22"/>
  <c r="R22"/>
  <c r="E22"/>
  <c r="I22"/>
  <c r="M22"/>
  <c r="D22"/>
  <c r="H22"/>
  <c r="L22"/>
  <c r="P22"/>
  <c r="Z22"/>
  <c r="C22"/>
  <c r="G22"/>
  <c r="K22"/>
  <c r="O22"/>
  <c r="Q22" i="15"/>
  <c r="F22"/>
  <c r="J22"/>
  <c r="N22"/>
  <c r="R22"/>
  <c r="E22"/>
  <c r="I22"/>
  <c r="M22"/>
  <c r="D22"/>
  <c r="H22"/>
  <c r="L22"/>
  <c r="P22"/>
  <c r="Z22"/>
  <c r="C22"/>
  <c r="G22"/>
  <c r="K22"/>
  <c r="O22"/>
  <c r="Y20"/>
  <c r="N21" i="37" s="1"/>
  <c r="C45" i="14"/>
  <c r="Q45"/>
  <c r="E45"/>
  <c r="L45"/>
  <c r="J45"/>
  <c r="N45"/>
  <c r="H45"/>
  <c r="G45"/>
  <c r="I45"/>
  <c r="M45"/>
  <c r="P45"/>
  <c r="O45"/>
  <c r="R45"/>
  <c r="F45"/>
  <c r="D45"/>
  <c r="K45"/>
  <c r="U21"/>
  <c r="T21"/>
  <c r="S21"/>
  <c r="I22" i="37" s="1"/>
  <c r="U21" i="13"/>
  <c r="T21"/>
  <c r="S21"/>
  <c r="E22" i="37" s="1"/>
  <c r="Y20" i="14"/>
  <c r="J21" i="37" s="1"/>
  <c r="E45" i="13"/>
  <c r="P45"/>
  <c r="C45"/>
  <c r="O45"/>
  <c r="D45"/>
  <c r="I45"/>
  <c r="L45"/>
  <c r="M45"/>
  <c r="H45"/>
  <c r="F45"/>
  <c r="G45"/>
  <c r="J45"/>
  <c r="K45"/>
  <c r="N45"/>
  <c r="Q45"/>
  <c r="R45"/>
  <c r="B23"/>
  <c r="B48" s="1"/>
  <c r="B23" i="14"/>
  <c r="B48" s="1"/>
  <c r="B23" i="15"/>
  <c r="B48" s="1"/>
  <c r="T23" i="37"/>
  <c r="A23" i="15"/>
  <c r="A23" i="13"/>
  <c r="A23" i="14"/>
  <c r="C44"/>
  <c r="F44"/>
  <c r="J44"/>
  <c r="D44"/>
  <c r="K44"/>
  <c r="M44"/>
  <c r="Q44"/>
  <c r="P44"/>
  <c r="O44"/>
  <c r="E44"/>
  <c r="I44"/>
  <c r="L44"/>
  <c r="N44"/>
  <c r="R44"/>
  <c r="H44"/>
  <c r="G44"/>
  <c r="S22" i="37"/>
  <c r="F22" i="13"/>
  <c r="J22"/>
  <c r="N22"/>
  <c r="R22"/>
  <c r="E22"/>
  <c r="I22"/>
  <c r="M22"/>
  <c r="D22"/>
  <c r="H22"/>
  <c r="L22"/>
  <c r="P22"/>
  <c r="C22"/>
  <c r="G22"/>
  <c r="K22"/>
  <c r="O22"/>
  <c r="Z22"/>
  <c r="Q22"/>
  <c r="AB40" i="41"/>
  <c r="Y40"/>
  <c r="O45" i="15"/>
  <c r="P45"/>
  <c r="M45"/>
  <c r="N45"/>
  <c r="D45"/>
  <c r="I45"/>
  <c r="J45"/>
  <c r="C45"/>
  <c r="K45"/>
  <c r="L45"/>
  <c r="Q45"/>
  <c r="R45"/>
  <c r="G45"/>
  <c r="H45"/>
  <c r="E45"/>
  <c r="F45"/>
  <c r="J57" i="41"/>
  <c r="V19" i="37"/>
  <c r="M16" i="24"/>
  <c r="W20" i="13" l="1"/>
  <c r="D21" i="37" s="1"/>
  <c r="V20" i="15"/>
  <c r="V20" i="13"/>
  <c r="W20" i="15"/>
  <c r="L21" i="37" s="1"/>
  <c r="W20" i="14"/>
  <c r="H21" i="37" s="1"/>
  <c r="U37" i="41"/>
  <c r="AH37"/>
  <c r="R37"/>
  <c r="V20" i="14"/>
  <c r="S22" i="13"/>
  <c r="E23" i="37" s="1"/>
  <c r="Q23" i="14"/>
  <c r="D23"/>
  <c r="H23"/>
  <c r="L23"/>
  <c r="P23"/>
  <c r="Z23"/>
  <c r="C23"/>
  <c r="G23"/>
  <c r="K23"/>
  <c r="O23"/>
  <c r="F23"/>
  <c r="J23"/>
  <c r="N23"/>
  <c r="R23"/>
  <c r="E23"/>
  <c r="I23"/>
  <c r="M23"/>
  <c r="A48"/>
  <c r="Q23" i="15"/>
  <c r="D23"/>
  <c r="H23"/>
  <c r="L23"/>
  <c r="P23"/>
  <c r="Z23"/>
  <c r="C23"/>
  <c r="G23"/>
  <c r="K23"/>
  <c r="O23"/>
  <c r="F23"/>
  <c r="J23"/>
  <c r="N23"/>
  <c r="R23"/>
  <c r="E23"/>
  <c r="I23"/>
  <c r="M23"/>
  <c r="A48"/>
  <c r="J58" i="41"/>
  <c r="V20" i="37"/>
  <c r="I46" i="14"/>
  <c r="C46"/>
  <c r="N46"/>
  <c r="R46"/>
  <c r="D46"/>
  <c r="K46"/>
  <c r="E46"/>
  <c r="H46"/>
  <c r="G46"/>
  <c r="F46"/>
  <c r="J46"/>
  <c r="P46"/>
  <c r="O46"/>
  <c r="M46"/>
  <c r="Q46"/>
  <c r="L46"/>
  <c r="Y21" i="13"/>
  <c r="W21" s="1"/>
  <c r="Y21" i="14"/>
  <c r="V21" s="1"/>
  <c r="O46" i="15"/>
  <c r="N46"/>
  <c r="H46"/>
  <c r="C46"/>
  <c r="J46"/>
  <c r="R46"/>
  <c r="F46"/>
  <c r="D46"/>
  <c r="I46"/>
  <c r="Q46"/>
  <c r="E46"/>
  <c r="K46"/>
  <c r="L46"/>
  <c r="M46"/>
  <c r="G46"/>
  <c r="P46"/>
  <c r="S22" i="14"/>
  <c r="I23" i="37" s="1"/>
  <c r="U22" i="14"/>
  <c r="T22"/>
  <c r="Q46" i="13"/>
  <c r="D46"/>
  <c r="M46"/>
  <c r="H46"/>
  <c r="C46"/>
  <c r="G46"/>
  <c r="J46"/>
  <c r="E46"/>
  <c r="P46"/>
  <c r="I46"/>
  <c r="L46"/>
  <c r="R46"/>
  <c r="O46"/>
  <c r="F46"/>
  <c r="K46"/>
  <c r="N46"/>
  <c r="AH57" i="41"/>
  <c r="K58"/>
  <c r="W20" i="37"/>
  <c r="T22" i="13"/>
  <c r="U22"/>
  <c r="S23" i="37"/>
  <c r="E23" i="13"/>
  <c r="I23"/>
  <c r="M23"/>
  <c r="Q23"/>
  <c r="Q24" s="1"/>
  <c r="P4" i="26" s="1"/>
  <c r="D23" i="13"/>
  <c r="H23"/>
  <c r="L23"/>
  <c r="P23"/>
  <c r="C23"/>
  <c r="G23"/>
  <c r="K23"/>
  <c r="O23"/>
  <c r="F23"/>
  <c r="J23"/>
  <c r="N23"/>
  <c r="Z23"/>
  <c r="R23"/>
  <c r="A48"/>
  <c r="L58" i="41"/>
  <c r="AJ58" s="1"/>
  <c r="X20" i="37"/>
  <c r="S22" i="15"/>
  <c r="M23" i="37" s="1"/>
  <c r="U22" i="15"/>
  <c r="T22"/>
  <c r="Y21"/>
  <c r="W21" s="1"/>
  <c r="L22" i="37" s="1"/>
  <c r="N31" i="24"/>
  <c r="D22" i="37" l="1"/>
  <c r="S37" i="41"/>
  <c r="V37" s="1"/>
  <c r="AC37"/>
  <c r="T37"/>
  <c r="W37" s="1"/>
  <c r="AB37" s="1"/>
  <c r="W21" i="14"/>
  <c r="J22" i="37"/>
  <c r="V21" i="13"/>
  <c r="F22" i="37"/>
  <c r="V21" i="15"/>
  <c r="N22" i="37"/>
  <c r="Y22" i="13"/>
  <c r="Y22" i="15"/>
  <c r="N23" i="37" s="1"/>
  <c r="L60" i="41"/>
  <c r="AJ60" s="1"/>
  <c r="X21" i="37"/>
  <c r="K60" i="41"/>
  <c r="AI60" s="1"/>
  <c r="W21" i="37"/>
  <c r="T23" i="13"/>
  <c r="R53"/>
  <c r="R62"/>
  <c r="R59"/>
  <c r="R54"/>
  <c r="R58"/>
  <c r="R60"/>
  <c r="R61"/>
  <c r="R63"/>
  <c r="R57"/>
  <c r="R55"/>
  <c r="R56"/>
  <c r="R64"/>
  <c r="R24"/>
  <c r="F54"/>
  <c r="F62"/>
  <c r="F64"/>
  <c r="F53"/>
  <c r="F56"/>
  <c r="F24"/>
  <c r="E4" i="26" s="1"/>
  <c r="F61" i="13"/>
  <c r="F63"/>
  <c r="F60"/>
  <c r="F55"/>
  <c r="F59"/>
  <c r="F57"/>
  <c r="F58"/>
  <c r="E55"/>
  <c r="E53"/>
  <c r="E64"/>
  <c r="E56"/>
  <c r="E63"/>
  <c r="E54"/>
  <c r="E62"/>
  <c r="E24"/>
  <c r="D4" i="26" s="1"/>
  <c r="E61" i="13"/>
  <c r="E58"/>
  <c r="E60"/>
  <c r="E57"/>
  <c r="E59"/>
  <c r="J60" i="41"/>
  <c r="V21" i="37"/>
  <c r="O47" i="14"/>
  <c r="C47"/>
  <c r="Q47"/>
  <c r="D47"/>
  <c r="K47"/>
  <c r="R47"/>
  <c r="H47"/>
  <c r="G47"/>
  <c r="E47"/>
  <c r="N47"/>
  <c r="P47"/>
  <c r="F47"/>
  <c r="M47"/>
  <c r="L47"/>
  <c r="J47"/>
  <c r="I47"/>
  <c r="O47" i="13"/>
  <c r="Q47"/>
  <c r="C47"/>
  <c r="P47"/>
  <c r="F47"/>
  <c r="E47"/>
  <c r="G47"/>
  <c r="J47"/>
  <c r="K47"/>
  <c r="H47"/>
  <c r="N47"/>
  <c r="I47"/>
  <c r="L47"/>
  <c r="M47"/>
  <c r="D47"/>
  <c r="R47"/>
  <c r="E57" i="15"/>
  <c r="E60"/>
  <c r="E59"/>
  <c r="E24"/>
  <c r="D14" i="26" s="1"/>
  <c r="E61" i="15"/>
  <c r="E65"/>
  <c r="E63"/>
  <c r="E56"/>
  <c r="E58"/>
  <c r="E54"/>
  <c r="E64"/>
  <c r="E62"/>
  <c r="E55"/>
  <c r="F63"/>
  <c r="F55"/>
  <c r="F58"/>
  <c r="F61"/>
  <c r="F65"/>
  <c r="F57"/>
  <c r="F54"/>
  <c r="F64"/>
  <c r="F60"/>
  <c r="F24"/>
  <c r="E14" i="26" s="1"/>
  <c r="F62" i="15"/>
  <c r="F59"/>
  <c r="F56"/>
  <c r="H60"/>
  <c r="H57"/>
  <c r="H61"/>
  <c r="H24"/>
  <c r="G14" i="26" s="1"/>
  <c r="H54" i="15"/>
  <c r="H63"/>
  <c r="H59"/>
  <c r="H55"/>
  <c r="H65"/>
  <c r="H62"/>
  <c r="H56"/>
  <c r="H58"/>
  <c r="H64"/>
  <c r="P47"/>
  <c r="F47"/>
  <c r="G47"/>
  <c r="E47"/>
  <c r="K47"/>
  <c r="I47"/>
  <c r="J47"/>
  <c r="H47"/>
  <c r="M47"/>
  <c r="O47"/>
  <c r="L47"/>
  <c r="Q47"/>
  <c r="R47"/>
  <c r="C47"/>
  <c r="D47"/>
  <c r="N47"/>
  <c r="J53" i="13"/>
  <c r="J24"/>
  <c r="I4" i="26" s="1"/>
  <c r="J62" i="13"/>
  <c r="J54"/>
  <c r="J58"/>
  <c r="J61"/>
  <c r="J57"/>
  <c r="J64"/>
  <c r="J63"/>
  <c r="J56"/>
  <c r="J59"/>
  <c r="J55"/>
  <c r="J60"/>
  <c r="O61"/>
  <c r="O62"/>
  <c r="O56"/>
  <c r="O60"/>
  <c r="O58"/>
  <c r="O64"/>
  <c r="O55"/>
  <c r="O24"/>
  <c r="O57"/>
  <c r="O63"/>
  <c r="O53"/>
  <c r="O54"/>
  <c r="G54"/>
  <c r="G64"/>
  <c r="G56"/>
  <c r="G57"/>
  <c r="G62"/>
  <c r="G24"/>
  <c r="F4" i="26" s="1"/>
  <c r="G58" i="13"/>
  <c r="G60"/>
  <c r="G61"/>
  <c r="G53"/>
  <c r="G63"/>
  <c r="G55"/>
  <c r="G59"/>
  <c r="P63"/>
  <c r="P62"/>
  <c r="P53"/>
  <c r="P58"/>
  <c r="P59"/>
  <c r="P24"/>
  <c r="P64"/>
  <c r="P61"/>
  <c r="P56"/>
  <c r="P55"/>
  <c r="P54"/>
  <c r="P60"/>
  <c r="H56"/>
  <c r="H62"/>
  <c r="H24"/>
  <c r="G4" i="26" s="1"/>
  <c r="H58" i="13"/>
  <c r="H64"/>
  <c r="H55"/>
  <c r="H59"/>
  <c r="H63"/>
  <c r="H61"/>
  <c r="H60"/>
  <c r="H57"/>
  <c r="H54"/>
  <c r="H53"/>
  <c r="Q58"/>
  <c r="Q55"/>
  <c r="Q60"/>
  <c r="Q56"/>
  <c r="Q61"/>
  <c r="Q54"/>
  <c r="Q63"/>
  <c r="Q53"/>
  <c r="Q64"/>
  <c r="Q59"/>
  <c r="Q57"/>
  <c r="Q62"/>
  <c r="I63"/>
  <c r="I55"/>
  <c r="I61"/>
  <c r="I53"/>
  <c r="I62"/>
  <c r="I64"/>
  <c r="I24"/>
  <c r="H4" i="26" s="1"/>
  <c r="I54" i="13"/>
  <c r="I59"/>
  <c r="I58"/>
  <c r="I57"/>
  <c r="I56"/>
  <c r="I60"/>
  <c r="Y22" i="14"/>
  <c r="J23" i="37" s="1"/>
  <c r="I64" i="15"/>
  <c r="I24"/>
  <c r="H14" i="26" s="1"/>
  <c r="I59" i="15"/>
  <c r="I58"/>
  <c r="I54"/>
  <c r="I57"/>
  <c r="I61"/>
  <c r="I62"/>
  <c r="I60"/>
  <c r="I56"/>
  <c r="I65"/>
  <c r="I63"/>
  <c r="I55"/>
  <c r="R24"/>
  <c r="R55"/>
  <c r="R63"/>
  <c r="R61"/>
  <c r="R62"/>
  <c r="R57"/>
  <c r="R54"/>
  <c r="R59"/>
  <c r="R65"/>
  <c r="R60"/>
  <c r="R56"/>
  <c r="R64"/>
  <c r="R58"/>
  <c r="J64"/>
  <c r="J58"/>
  <c r="J62"/>
  <c r="J54"/>
  <c r="J24"/>
  <c r="I14" i="26" s="1"/>
  <c r="J61" i="15"/>
  <c r="J55"/>
  <c r="J65"/>
  <c r="J59"/>
  <c r="J57"/>
  <c r="J56"/>
  <c r="J63"/>
  <c r="J60"/>
  <c r="O63"/>
  <c r="O54"/>
  <c r="O56"/>
  <c r="O64"/>
  <c r="O62"/>
  <c r="O65"/>
  <c r="O57"/>
  <c r="O61"/>
  <c r="O55"/>
  <c r="O58"/>
  <c r="O60"/>
  <c r="O59"/>
  <c r="O24"/>
  <c r="G64"/>
  <c r="G61"/>
  <c r="G58"/>
  <c r="G60"/>
  <c r="G63"/>
  <c r="G62"/>
  <c r="G54"/>
  <c r="G57"/>
  <c r="G56"/>
  <c r="G65"/>
  <c r="G24"/>
  <c r="F14" i="26" s="1"/>
  <c r="G55" i="15"/>
  <c r="G59"/>
  <c r="L58"/>
  <c r="L65"/>
  <c r="L64"/>
  <c r="L60"/>
  <c r="L55"/>
  <c r="L54"/>
  <c r="L56"/>
  <c r="L59"/>
  <c r="L61"/>
  <c r="L62"/>
  <c r="L24"/>
  <c r="L63"/>
  <c r="L57"/>
  <c r="D60"/>
  <c r="D24"/>
  <c r="C14" i="26" s="1"/>
  <c r="D57" i="15"/>
  <c r="D62"/>
  <c r="D61"/>
  <c r="D55"/>
  <c r="D56"/>
  <c r="D64"/>
  <c r="D58"/>
  <c r="D65"/>
  <c r="D54"/>
  <c r="D63"/>
  <c r="D59"/>
  <c r="I57" i="14"/>
  <c r="I59"/>
  <c r="I58"/>
  <c r="I24"/>
  <c r="H9" i="26" s="1"/>
  <c r="I56" i="14"/>
  <c r="I63"/>
  <c r="I60"/>
  <c r="I55"/>
  <c r="I61"/>
  <c r="I62"/>
  <c r="I53"/>
  <c r="I54"/>
  <c r="I64"/>
  <c r="R55"/>
  <c r="R63"/>
  <c r="R57"/>
  <c r="R53"/>
  <c r="R54"/>
  <c r="R56"/>
  <c r="R61"/>
  <c r="R58"/>
  <c r="R64"/>
  <c r="R24"/>
  <c r="R60"/>
  <c r="R62"/>
  <c r="R59"/>
  <c r="J54"/>
  <c r="J63"/>
  <c r="J62"/>
  <c r="J61"/>
  <c r="J59"/>
  <c r="J53"/>
  <c r="J24"/>
  <c r="I9" i="26" s="1"/>
  <c r="J58" i="14"/>
  <c r="J64"/>
  <c r="J56"/>
  <c r="J55"/>
  <c r="J57"/>
  <c r="J60"/>
  <c r="O61"/>
  <c r="O64"/>
  <c r="O53"/>
  <c r="O58"/>
  <c r="O57"/>
  <c r="O54"/>
  <c r="O62"/>
  <c r="O60"/>
  <c r="O63"/>
  <c r="O56"/>
  <c r="O55"/>
  <c r="O24"/>
  <c r="O59"/>
  <c r="G60"/>
  <c r="G54"/>
  <c r="G59"/>
  <c r="G57"/>
  <c r="G53"/>
  <c r="G24"/>
  <c r="F9" i="26" s="1"/>
  <c r="G62" i="14"/>
  <c r="G64"/>
  <c r="G56"/>
  <c r="G61"/>
  <c r="G58"/>
  <c r="G55"/>
  <c r="G63"/>
  <c r="L63"/>
  <c r="L59"/>
  <c r="L53"/>
  <c r="L57"/>
  <c r="L24"/>
  <c r="L61"/>
  <c r="L54"/>
  <c r="L55"/>
  <c r="L62"/>
  <c r="L56"/>
  <c r="L58"/>
  <c r="L60"/>
  <c r="L64"/>
  <c r="D63"/>
  <c r="D59"/>
  <c r="D60"/>
  <c r="D57"/>
  <c r="D62"/>
  <c r="D61"/>
  <c r="D53"/>
  <c r="D56"/>
  <c r="D54"/>
  <c r="D64"/>
  <c r="D24"/>
  <c r="C9" i="26" s="1"/>
  <c r="D55" i="14"/>
  <c r="D58"/>
  <c r="P57" i="13"/>
  <c r="N61"/>
  <c r="N57"/>
  <c r="N24"/>
  <c r="M4" i="26" s="1"/>
  <c r="N55" i="13"/>
  <c r="N58"/>
  <c r="N53"/>
  <c r="N60"/>
  <c r="N54"/>
  <c r="N62"/>
  <c r="N56"/>
  <c r="N64"/>
  <c r="N59"/>
  <c r="N63"/>
  <c r="K54"/>
  <c r="K56"/>
  <c r="K58"/>
  <c r="K55"/>
  <c r="K63"/>
  <c r="K24"/>
  <c r="J4" i="26" s="1"/>
  <c r="K59" i="13"/>
  <c r="K53"/>
  <c r="K61"/>
  <c r="K62"/>
  <c r="K64"/>
  <c r="K57"/>
  <c r="K60"/>
  <c r="S23"/>
  <c r="E24" i="37" s="1"/>
  <c r="U23" i="13"/>
  <c r="C60"/>
  <c r="C58"/>
  <c r="C57"/>
  <c r="C54"/>
  <c r="C62"/>
  <c r="C61"/>
  <c r="C24"/>
  <c r="B4" i="26" s="1"/>
  <c r="C55" i="13"/>
  <c r="C53"/>
  <c r="C63"/>
  <c r="C59"/>
  <c r="C56"/>
  <c r="C64"/>
  <c r="L57"/>
  <c r="L56"/>
  <c r="L59"/>
  <c r="L54"/>
  <c r="L63"/>
  <c r="L55"/>
  <c r="L58"/>
  <c r="L53"/>
  <c r="L64"/>
  <c r="L62"/>
  <c r="L60"/>
  <c r="L24"/>
  <c r="L61"/>
  <c r="D56"/>
  <c r="D57"/>
  <c r="D61"/>
  <c r="D60"/>
  <c r="D63"/>
  <c r="D24"/>
  <c r="C4" i="26" s="1"/>
  <c r="D58" i="13"/>
  <c r="D53"/>
  <c r="D64"/>
  <c r="D59"/>
  <c r="D55"/>
  <c r="D54"/>
  <c r="D62"/>
  <c r="M56"/>
  <c r="M59"/>
  <c r="M55"/>
  <c r="M60"/>
  <c r="M64"/>
  <c r="M63"/>
  <c r="M62"/>
  <c r="M58"/>
  <c r="M24"/>
  <c r="L4" i="26" s="1"/>
  <c r="M53" i="13"/>
  <c r="M61"/>
  <c r="M54"/>
  <c r="M57"/>
  <c r="AH58" i="41"/>
  <c r="R58"/>
  <c r="S58" s="1"/>
  <c r="V58" s="1"/>
  <c r="U58"/>
  <c r="M61" i="15"/>
  <c r="M58"/>
  <c r="M64"/>
  <c r="M63"/>
  <c r="M55"/>
  <c r="M24"/>
  <c r="M54"/>
  <c r="M59"/>
  <c r="M65"/>
  <c r="M60"/>
  <c r="M62"/>
  <c r="M57"/>
  <c r="M56"/>
  <c r="N55"/>
  <c r="N61"/>
  <c r="N56"/>
  <c r="N64"/>
  <c r="N65"/>
  <c r="N24"/>
  <c r="M14" i="26" s="1"/>
  <c r="N57" i="15"/>
  <c r="N54"/>
  <c r="N59"/>
  <c r="N58"/>
  <c r="N63"/>
  <c r="N60"/>
  <c r="N62"/>
  <c r="K65"/>
  <c r="K58"/>
  <c r="K63"/>
  <c r="K64"/>
  <c r="K24"/>
  <c r="J14" i="26" s="1"/>
  <c r="K62" i="15"/>
  <c r="K57"/>
  <c r="K56"/>
  <c r="K54"/>
  <c r="K61"/>
  <c r="K59"/>
  <c r="K60"/>
  <c r="K55"/>
  <c r="U23"/>
  <c r="T23"/>
  <c r="S23"/>
  <c r="M24" i="37" s="1"/>
  <c r="C63" i="15"/>
  <c r="C54"/>
  <c r="C60"/>
  <c r="C64"/>
  <c r="C55"/>
  <c r="C65"/>
  <c r="C59"/>
  <c r="C56"/>
  <c r="C62"/>
  <c r="C58"/>
  <c r="C57"/>
  <c r="C61"/>
  <c r="C24"/>
  <c r="B14" i="26" s="1"/>
  <c r="P63" i="15"/>
  <c r="P64"/>
  <c r="P55"/>
  <c r="P59"/>
  <c r="P61"/>
  <c r="P24"/>
  <c r="P60"/>
  <c r="P58"/>
  <c r="P54"/>
  <c r="P57"/>
  <c r="P62"/>
  <c r="P56"/>
  <c r="P65"/>
  <c r="Q63"/>
  <c r="Q55"/>
  <c r="Q60"/>
  <c r="Q54"/>
  <c r="Q65"/>
  <c r="Q61"/>
  <c r="Q57"/>
  <c r="Q56"/>
  <c r="Q62"/>
  <c r="Q64"/>
  <c r="Q59"/>
  <c r="Q24"/>
  <c r="P14" i="26" s="1"/>
  <c r="Q58" i="15"/>
  <c r="M55" i="14"/>
  <c r="M63"/>
  <c r="M61"/>
  <c r="M54"/>
  <c r="M24"/>
  <c r="M53"/>
  <c r="M64"/>
  <c r="M57"/>
  <c r="M56"/>
  <c r="M58"/>
  <c r="M59"/>
  <c r="M62"/>
  <c r="M60"/>
  <c r="E56"/>
  <c r="E24"/>
  <c r="D9" i="26" s="1"/>
  <c r="E53" i="14"/>
  <c r="E62"/>
  <c r="E55"/>
  <c r="E57"/>
  <c r="E60"/>
  <c r="E61"/>
  <c r="E58"/>
  <c r="E59"/>
  <c r="E64"/>
  <c r="E63"/>
  <c r="E54"/>
  <c r="N59"/>
  <c r="N53"/>
  <c r="N61"/>
  <c r="N62"/>
  <c r="N54"/>
  <c r="N64"/>
  <c r="N63"/>
  <c r="N24"/>
  <c r="N57"/>
  <c r="N56"/>
  <c r="N60"/>
  <c r="N58"/>
  <c r="N55"/>
  <c r="F57"/>
  <c r="F58"/>
  <c r="F59"/>
  <c r="F63"/>
  <c r="F53"/>
  <c r="F61"/>
  <c r="F56"/>
  <c r="F54"/>
  <c r="F24"/>
  <c r="E9" i="26" s="1"/>
  <c r="F64" i="14"/>
  <c r="F55"/>
  <c r="F62"/>
  <c r="F60"/>
  <c r="K59"/>
  <c r="K53"/>
  <c r="K55"/>
  <c r="K58"/>
  <c r="K60"/>
  <c r="K24"/>
  <c r="J9" i="26" s="1"/>
  <c r="K61" i="14"/>
  <c r="K54"/>
  <c r="K56"/>
  <c r="K64"/>
  <c r="K63"/>
  <c r="K62"/>
  <c r="K57"/>
  <c r="U23"/>
  <c r="T23"/>
  <c r="S23"/>
  <c r="I24" i="37" s="1"/>
  <c r="C24" i="14"/>
  <c r="B9" i="26" s="1"/>
  <c r="C54" i="14"/>
  <c r="C62"/>
  <c r="C59"/>
  <c r="C55"/>
  <c r="C57"/>
  <c r="C64"/>
  <c r="C53"/>
  <c r="C58"/>
  <c r="C60"/>
  <c r="C61"/>
  <c r="C63"/>
  <c r="C56"/>
  <c r="P63"/>
  <c r="P59"/>
  <c r="P24"/>
  <c r="P60"/>
  <c r="P62"/>
  <c r="P57"/>
  <c r="P61"/>
  <c r="P64"/>
  <c r="P58"/>
  <c r="P53"/>
  <c r="P55"/>
  <c r="P56"/>
  <c r="P54"/>
  <c r="H60"/>
  <c r="H58"/>
  <c r="H53"/>
  <c r="H54"/>
  <c r="H57"/>
  <c r="H56"/>
  <c r="H24"/>
  <c r="G9" i="26" s="1"/>
  <c r="H61" i="14"/>
  <c r="H64"/>
  <c r="H59"/>
  <c r="H55"/>
  <c r="H63"/>
  <c r="H62"/>
  <c r="Q24"/>
  <c r="Q55"/>
  <c r="Q63"/>
  <c r="Q62"/>
  <c r="Q60"/>
  <c r="Q64"/>
  <c r="Q56"/>
  <c r="Q57"/>
  <c r="Q58"/>
  <c r="Q54"/>
  <c r="Q59"/>
  <c r="Q61"/>
  <c r="Q53"/>
  <c r="W22" i="13"/>
  <c r="D23" i="37" s="1"/>
  <c r="O59" i="13"/>
  <c r="N16" i="24"/>
  <c r="X58" i="41" l="1"/>
  <c r="AS58"/>
  <c r="X37"/>
  <c r="AS37"/>
  <c r="H22" i="37"/>
  <c r="F23"/>
  <c r="V22" i="13"/>
  <c r="V22" i="15"/>
  <c r="V22" i="14"/>
  <c r="P9" i="26"/>
  <c r="O9"/>
  <c r="Y23" i="14"/>
  <c r="J24" i="37" s="1"/>
  <c r="S25" i="14"/>
  <c r="S24"/>
  <c r="M9" i="26"/>
  <c r="P19"/>
  <c r="O14"/>
  <c r="J19"/>
  <c r="K4"/>
  <c r="V23" i="13"/>
  <c r="Y23"/>
  <c r="F24" i="37" s="1"/>
  <c r="W23" i="13"/>
  <c r="D24" i="37" s="1"/>
  <c r="V24" s="1"/>
  <c r="S25" i="13"/>
  <c r="S24"/>
  <c r="C19" i="26"/>
  <c r="K9"/>
  <c r="K14"/>
  <c r="N14"/>
  <c r="Q14"/>
  <c r="G19"/>
  <c r="O4"/>
  <c r="F19"/>
  <c r="Q4"/>
  <c r="X18" i="13"/>
  <c r="G19" i="37" s="1"/>
  <c r="V22"/>
  <c r="L9" i="26"/>
  <c r="Y23" i="15"/>
  <c r="N24" i="37" s="1"/>
  <c r="S24" i="15"/>
  <c r="S25"/>
  <c r="L14" i="26"/>
  <c r="L19" s="1"/>
  <c r="T58" i="41"/>
  <c r="W58" s="1"/>
  <c r="AC58"/>
  <c r="B19" i="26"/>
  <c r="M19"/>
  <c r="N9"/>
  <c r="Q9"/>
  <c r="H10"/>
  <c r="H11"/>
  <c r="H12" s="1"/>
  <c r="W22" i="14"/>
  <c r="H19" i="26"/>
  <c r="H6"/>
  <c r="H7" s="1"/>
  <c r="H5"/>
  <c r="N4"/>
  <c r="R4" s="1"/>
  <c r="I19"/>
  <c r="R60" i="41"/>
  <c r="S60" s="1"/>
  <c r="V60" s="1"/>
  <c r="U60"/>
  <c r="AH60"/>
  <c r="D19" i="26"/>
  <c r="E19"/>
  <c r="W22" i="15"/>
  <c r="X60" i="41" l="1"/>
  <c r="AS60"/>
  <c r="H23" i="37"/>
  <c r="X21" i="13"/>
  <c r="G22" i="37" s="1"/>
  <c r="X20" i="13"/>
  <c r="G21" i="37" s="1"/>
  <c r="L23"/>
  <c r="X17" i="13"/>
  <c r="G18" i="37" s="1"/>
  <c r="X16" i="13"/>
  <c r="G17" i="37" s="1"/>
  <c r="R14" i="26"/>
  <c r="X22" i="13"/>
  <c r="G23" i="37" s="1"/>
  <c r="W23" i="15"/>
  <c r="L24" i="37" s="1"/>
  <c r="V23" i="15"/>
  <c r="E48" s="1"/>
  <c r="E34" i="26"/>
  <c r="E23"/>
  <c r="T60" i="41"/>
  <c r="W60" s="1"/>
  <c r="AC60"/>
  <c r="H34" i="26"/>
  <c r="H23"/>
  <c r="L34"/>
  <c r="L23"/>
  <c r="AB58" i="41"/>
  <c r="V24" i="15"/>
  <c r="F48"/>
  <c r="I48"/>
  <c r="J48"/>
  <c r="G48"/>
  <c r="D48"/>
  <c r="N48"/>
  <c r="C48"/>
  <c r="Q48"/>
  <c r="O19" i="26"/>
  <c r="C34"/>
  <c r="C23"/>
  <c r="X23" i="13"/>
  <c r="G24" i="37" s="1"/>
  <c r="W24" i="13"/>
  <c r="X4"/>
  <c r="G5" i="37" s="1"/>
  <c r="X5" i="13"/>
  <c r="X3"/>
  <c r="G4" i="37" s="1"/>
  <c r="AI7" i="41" s="1"/>
  <c r="X10" i="13"/>
  <c r="X12"/>
  <c r="G13" i="37" s="1"/>
  <c r="X11" i="13"/>
  <c r="G12" i="37" s="1"/>
  <c r="X13" i="13"/>
  <c r="G14" i="37" s="1"/>
  <c r="R48" i="13"/>
  <c r="F48"/>
  <c r="E48"/>
  <c r="J48"/>
  <c r="O48"/>
  <c r="O50" s="1"/>
  <c r="O26" s="1"/>
  <c r="H48"/>
  <c r="Q48"/>
  <c r="G48"/>
  <c r="P48"/>
  <c r="P50" s="1"/>
  <c r="P26" s="1"/>
  <c r="I48"/>
  <c r="N48"/>
  <c r="K48"/>
  <c r="C48"/>
  <c r="L48"/>
  <c r="D48"/>
  <c r="M48"/>
  <c r="J34" i="26"/>
  <c r="J23"/>
  <c r="P34"/>
  <c r="P23"/>
  <c r="W23" i="14"/>
  <c r="H24" i="37" s="1"/>
  <c r="W24" s="1"/>
  <c r="Y24" i="14"/>
  <c r="X19" i="13"/>
  <c r="X22" i="15"/>
  <c r="O23" i="37" s="1"/>
  <c r="X18" i="15"/>
  <c r="O19" i="37" s="1"/>
  <c r="X16" i="15"/>
  <c r="O17" i="37" s="1"/>
  <c r="X21" i="15"/>
  <c r="O22" i="37" s="1"/>
  <c r="X19" i="15"/>
  <c r="O20" i="37" s="1"/>
  <c r="D34" i="26"/>
  <c r="D23"/>
  <c r="I34"/>
  <c r="I23"/>
  <c r="N6"/>
  <c r="Q19"/>
  <c r="M34"/>
  <c r="M23"/>
  <c r="B34"/>
  <c r="B23"/>
  <c r="X23" i="15"/>
  <c r="O24" i="37" s="1"/>
  <c r="X4" i="15"/>
  <c r="O5" i="37" s="1"/>
  <c r="X9" i="15"/>
  <c r="O10" i="37" s="1"/>
  <c r="X11" i="15"/>
  <c r="O12" i="37" s="1"/>
  <c r="X8" i="15"/>
  <c r="O9" i="37" s="1"/>
  <c r="X6" i="15"/>
  <c r="O7" i="37" s="1"/>
  <c r="X5" i="15"/>
  <c r="O6" i="37" s="1"/>
  <c r="X3" i="15"/>
  <c r="O4" i="37" s="1"/>
  <c r="X10" i="15"/>
  <c r="O11" i="37" s="1"/>
  <c r="X12" i="15"/>
  <c r="O13" i="37" s="1"/>
  <c r="X13" i="15"/>
  <c r="O14" i="37" s="1"/>
  <c r="X14" i="15"/>
  <c r="O15" i="37" s="1"/>
  <c r="X17" i="15"/>
  <c r="O18" i="37" s="1"/>
  <c r="X15" i="15"/>
  <c r="O16" i="37" s="1"/>
  <c r="Y24" i="15"/>
  <c r="F34" i="26"/>
  <c r="F23"/>
  <c r="G34"/>
  <c r="G23"/>
  <c r="N19"/>
  <c r="Y24" i="13"/>
  <c r="K19" i="26"/>
  <c r="V23" i="14"/>
  <c r="R9" i="26"/>
  <c r="X24" i="37" l="1"/>
  <c r="L32" i="41"/>
  <c r="AJ32" s="1"/>
  <c r="K32"/>
  <c r="X20" i="14"/>
  <c r="K21" i="37" s="1"/>
  <c r="X20" i="15"/>
  <c r="O21" i="37" s="1"/>
  <c r="X17" i="14"/>
  <c r="K18" i="37" s="1"/>
  <c r="X21" i="14"/>
  <c r="K22" i="37" s="1"/>
  <c r="P48" i="15"/>
  <c r="K48"/>
  <c r="M48"/>
  <c r="L48"/>
  <c r="O48"/>
  <c r="R48"/>
  <c r="H48"/>
  <c r="AI58" i="41"/>
  <c r="G20" i="37"/>
  <c r="AI23" i="41"/>
  <c r="G11" i="37"/>
  <c r="AI10" i="41"/>
  <c r="G6" i="37"/>
  <c r="V24" i="14"/>
  <c r="I48"/>
  <c r="R48"/>
  <c r="J48"/>
  <c r="O48"/>
  <c r="G48"/>
  <c r="L48"/>
  <c r="D48"/>
  <c r="C48"/>
  <c r="P48"/>
  <c r="H48"/>
  <c r="Q48"/>
  <c r="M48"/>
  <c r="E48"/>
  <c r="N48"/>
  <c r="F48"/>
  <c r="K48"/>
  <c r="N23" i="26"/>
  <c r="N34"/>
  <c r="L77" i="41"/>
  <c r="AJ77" s="1"/>
  <c r="X23" i="37"/>
  <c r="K34" i="41"/>
  <c r="AI34" s="1"/>
  <c r="L34"/>
  <c r="AJ34" s="1"/>
  <c r="K65"/>
  <c r="AI65" s="1"/>
  <c r="J83"/>
  <c r="K6"/>
  <c r="AI6" s="1"/>
  <c r="L30"/>
  <c r="AJ30" s="1"/>
  <c r="K80"/>
  <c r="AI80" s="1"/>
  <c r="K84"/>
  <c r="AI84" s="1"/>
  <c r="L44"/>
  <c r="AJ44" s="1"/>
  <c r="L75"/>
  <c r="AJ75" s="1"/>
  <c r="L6"/>
  <c r="AJ6" s="1"/>
  <c r="J20"/>
  <c r="J56"/>
  <c r="J80"/>
  <c r="L62"/>
  <c r="AJ62" s="1"/>
  <c r="L80"/>
  <c r="AJ80" s="1"/>
  <c r="L79"/>
  <c r="AJ79" s="1"/>
  <c r="L17"/>
  <c r="AJ17" s="1"/>
  <c r="J82"/>
  <c r="J84"/>
  <c r="K87"/>
  <c r="AI87" s="1"/>
  <c r="L21"/>
  <c r="AJ21" s="1"/>
  <c r="K81"/>
  <c r="AI81" s="1"/>
  <c r="L3"/>
  <c r="K75"/>
  <c r="AI75" s="1"/>
  <c r="L31"/>
  <c r="AJ31" s="1"/>
  <c r="J8"/>
  <c r="L28"/>
  <c r="AJ28" s="1"/>
  <c r="J34"/>
  <c r="L85"/>
  <c r="AJ85" s="1"/>
  <c r="J62"/>
  <c r="K24"/>
  <c r="AI24" s="1"/>
  <c r="J65"/>
  <c r="J15"/>
  <c r="L26"/>
  <c r="AJ26" s="1"/>
  <c r="L86"/>
  <c r="AJ86" s="1"/>
  <c r="J5"/>
  <c r="K76"/>
  <c r="AI76" s="1"/>
  <c r="L15"/>
  <c r="AJ15" s="1"/>
  <c r="L72"/>
  <c r="AJ72" s="1"/>
  <c r="J81"/>
  <c r="K85"/>
  <c r="AI85" s="1"/>
  <c r="J78"/>
  <c r="L82"/>
  <c r="AJ82" s="1"/>
  <c r="L78"/>
  <c r="AJ78" s="1"/>
  <c r="J31"/>
  <c r="J75"/>
  <c r="J21"/>
  <c r="L56"/>
  <c r="AJ56" s="1"/>
  <c r="K36"/>
  <c r="AI36" s="1"/>
  <c r="K83"/>
  <c r="AI83" s="1"/>
  <c r="L46"/>
  <c r="AJ46" s="1"/>
  <c r="K72"/>
  <c r="AI72" s="1"/>
  <c r="L38"/>
  <c r="AJ38" s="1"/>
  <c r="L61"/>
  <c r="AJ61" s="1"/>
  <c r="K82"/>
  <c r="AI82" s="1"/>
  <c r="J6"/>
  <c r="K61"/>
  <c r="AI61" s="1"/>
  <c r="K53"/>
  <c r="AI53" s="1"/>
  <c r="K56"/>
  <c r="AI56" s="1"/>
  <c r="L20"/>
  <c r="AJ20" s="1"/>
  <c r="J36"/>
  <c r="J86"/>
  <c r="L59"/>
  <c r="AJ59" s="1"/>
  <c r="L36"/>
  <c r="AJ36" s="1"/>
  <c r="J44"/>
  <c r="J87"/>
  <c r="K46"/>
  <c r="AI46" s="1"/>
  <c r="K88"/>
  <c r="AI88" s="1"/>
  <c r="L24"/>
  <c r="AJ24" s="1"/>
  <c r="J88"/>
  <c r="L87"/>
  <c r="AJ87" s="1"/>
  <c r="J26"/>
  <c r="L65"/>
  <c r="AJ65" s="1"/>
  <c r="L53"/>
  <c r="AJ53" s="1"/>
  <c r="L76"/>
  <c r="AJ76" s="1"/>
  <c r="K78"/>
  <c r="AI78" s="1"/>
  <c r="K38"/>
  <c r="AI38" s="1"/>
  <c r="L81"/>
  <c r="AJ81" s="1"/>
  <c r="L84"/>
  <c r="AJ84" s="1"/>
  <c r="L35"/>
  <c r="AJ35" s="1"/>
  <c r="K20"/>
  <c r="AI20" s="1"/>
  <c r="L4"/>
  <c r="AJ4" s="1"/>
  <c r="K26"/>
  <c r="AI26" s="1"/>
  <c r="K8"/>
  <c r="AI8" s="1"/>
  <c r="L29"/>
  <c r="AJ29" s="1"/>
  <c r="K73"/>
  <c r="AI73" s="1"/>
  <c r="K59"/>
  <c r="AI59" s="1"/>
  <c r="L73"/>
  <c r="AJ73" s="1"/>
  <c r="J72"/>
  <c r="J38"/>
  <c r="J17"/>
  <c r="L83"/>
  <c r="AJ83" s="1"/>
  <c r="K31"/>
  <c r="J33"/>
  <c r="J46"/>
  <c r="J85"/>
  <c r="K48"/>
  <c r="AI48" s="1"/>
  <c r="J79"/>
  <c r="J61"/>
  <c r="L33"/>
  <c r="AJ33" s="1"/>
  <c r="J69"/>
  <c r="J24"/>
  <c r="L88"/>
  <c r="AJ88" s="1"/>
  <c r="K33"/>
  <c r="AI33" s="1"/>
  <c r="J53"/>
  <c r="J73"/>
  <c r="K35"/>
  <c r="AI35" s="1"/>
  <c r="K86"/>
  <c r="AI86" s="1"/>
  <c r="J59"/>
  <c r="K15"/>
  <c r="AI15" s="1"/>
  <c r="J76"/>
  <c r="J42"/>
  <c r="L48"/>
  <c r="AJ48" s="1"/>
  <c r="K63"/>
  <c r="AI63" s="1"/>
  <c r="J35"/>
  <c r="L8"/>
  <c r="AJ8" s="1"/>
  <c r="L68"/>
  <c r="AJ68" s="1"/>
  <c r="J30"/>
  <c r="L63"/>
  <c r="AJ63" s="1"/>
  <c r="K28"/>
  <c r="AI28" s="1"/>
  <c r="K17"/>
  <c r="AI17" s="1"/>
  <c r="J48"/>
  <c r="K42"/>
  <c r="AI42" s="1"/>
  <c r="J22"/>
  <c r="K5"/>
  <c r="AI5" s="1"/>
  <c r="K22"/>
  <c r="AI22" s="1"/>
  <c r="J63"/>
  <c r="K68"/>
  <c r="AI68" s="1"/>
  <c r="K79"/>
  <c r="AI79" s="1"/>
  <c r="K62"/>
  <c r="AI62" s="1"/>
  <c r="K69"/>
  <c r="AI69" s="1"/>
  <c r="L42"/>
  <c r="AJ42" s="1"/>
  <c r="K21"/>
  <c r="AI21" s="1"/>
  <c r="K14"/>
  <c r="AI14" s="1"/>
  <c r="K30"/>
  <c r="AI30" s="1"/>
  <c r="L14"/>
  <c r="AJ14" s="1"/>
  <c r="J28"/>
  <c r="K44"/>
  <c r="AI44" s="1"/>
  <c r="K13"/>
  <c r="AI13" s="1"/>
  <c r="K3"/>
  <c r="J4"/>
  <c r="K4"/>
  <c r="AI4" s="1"/>
  <c r="L13"/>
  <c r="AJ13" s="1"/>
  <c r="L69"/>
  <c r="AJ69" s="1"/>
  <c r="L43"/>
  <c r="AJ43" s="1"/>
  <c r="J52"/>
  <c r="L27"/>
  <c r="AJ27" s="1"/>
  <c r="J68"/>
  <c r="J49"/>
  <c r="K43"/>
  <c r="AI43" s="1"/>
  <c r="J47"/>
  <c r="J19"/>
  <c r="J54"/>
  <c r="J27"/>
  <c r="L55"/>
  <c r="AJ55" s="1"/>
  <c r="J43"/>
  <c r="K41"/>
  <c r="L19"/>
  <c r="AJ19" s="1"/>
  <c r="K50"/>
  <c r="AI50" s="1"/>
  <c r="J74"/>
  <c r="K51"/>
  <c r="AI51" s="1"/>
  <c r="K27"/>
  <c r="AI27" s="1"/>
  <c r="L52"/>
  <c r="AJ52" s="1"/>
  <c r="K55"/>
  <c r="AI55" s="1"/>
  <c r="J70"/>
  <c r="L64"/>
  <c r="AJ64" s="1"/>
  <c r="J55"/>
  <c r="J14"/>
  <c r="L45"/>
  <c r="AJ45" s="1"/>
  <c r="K70"/>
  <c r="AI70" s="1"/>
  <c r="J50"/>
  <c r="L51"/>
  <c r="AJ51" s="1"/>
  <c r="J51"/>
  <c r="J45"/>
  <c r="K52"/>
  <c r="AI52" s="1"/>
  <c r="K74"/>
  <c r="AI74" s="1"/>
  <c r="L47"/>
  <c r="AJ47" s="1"/>
  <c r="K47"/>
  <c r="AI47" s="1"/>
  <c r="K19"/>
  <c r="AI19" s="1"/>
  <c r="L74"/>
  <c r="AJ74" s="1"/>
  <c r="L50"/>
  <c r="AJ50" s="1"/>
  <c r="K45"/>
  <c r="AI45" s="1"/>
  <c r="L70"/>
  <c r="AJ70" s="1"/>
  <c r="L67"/>
  <c r="AJ67" s="1"/>
  <c r="K57"/>
  <c r="K29"/>
  <c r="AI29" s="1"/>
  <c r="J64"/>
  <c r="J3"/>
  <c r="L49"/>
  <c r="AJ49" s="1"/>
  <c r="L71"/>
  <c r="AJ71" s="1"/>
  <c r="K64"/>
  <c r="AI64" s="1"/>
  <c r="K67"/>
  <c r="AI67" s="1"/>
  <c r="J13"/>
  <c r="L22"/>
  <c r="AJ22" s="1"/>
  <c r="J71"/>
  <c r="K71"/>
  <c r="AI71" s="1"/>
  <c r="J67"/>
  <c r="J29"/>
  <c r="L5"/>
  <c r="AJ5" s="1"/>
  <c r="K49"/>
  <c r="AI49" s="1"/>
  <c r="J66"/>
  <c r="Q34" i="26"/>
  <c r="Q23"/>
  <c r="X23" i="14"/>
  <c r="K24" i="37" s="1"/>
  <c r="X5" i="14"/>
  <c r="K6" i="37" s="1"/>
  <c r="X4" i="14"/>
  <c r="K5" i="37" s="1"/>
  <c r="X11" i="14"/>
  <c r="K12" i="37" s="1"/>
  <c r="X9" i="14"/>
  <c r="K10" i="37" s="1"/>
  <c r="X10" i="14"/>
  <c r="K11" i="37" s="1"/>
  <c r="X12" i="14"/>
  <c r="K13" i="37" s="1"/>
  <c r="X18" i="14"/>
  <c r="K19" i="37" s="1"/>
  <c r="X13" i="14"/>
  <c r="K14" i="37" s="1"/>
  <c r="D49" i="13"/>
  <c r="D50"/>
  <c r="C49"/>
  <c r="C50"/>
  <c r="N49"/>
  <c r="N50"/>
  <c r="Q49"/>
  <c r="Q50"/>
  <c r="E49"/>
  <c r="E50"/>
  <c r="R50"/>
  <c r="R49"/>
  <c r="O23" i="26"/>
  <c r="O34"/>
  <c r="P51" i="15"/>
  <c r="P50"/>
  <c r="K50"/>
  <c r="K51"/>
  <c r="M50"/>
  <c r="M51"/>
  <c r="L50"/>
  <c r="L51"/>
  <c r="O50"/>
  <c r="O51"/>
  <c r="R50"/>
  <c r="R51"/>
  <c r="H50"/>
  <c r="H51"/>
  <c r="E51"/>
  <c r="E50"/>
  <c r="O6" i="26"/>
  <c r="X19" i="14"/>
  <c r="K20" i="37" s="1"/>
  <c r="X14" i="14"/>
  <c r="K15" i="37" s="1"/>
  <c r="X22" i="14"/>
  <c r="K23" i="37" s="1"/>
  <c r="K34" i="26"/>
  <c r="K23"/>
  <c r="L66" i="41"/>
  <c r="AJ66" s="1"/>
  <c r="X22" i="37"/>
  <c r="M50" i="13"/>
  <c r="M49"/>
  <c r="L49"/>
  <c r="L50"/>
  <c r="K49"/>
  <c r="K50"/>
  <c r="I49"/>
  <c r="I50"/>
  <c r="G50"/>
  <c r="G49"/>
  <c r="H49"/>
  <c r="H50"/>
  <c r="J49"/>
  <c r="J50"/>
  <c r="F49"/>
  <c r="F50"/>
  <c r="J77" i="41"/>
  <c r="V23" i="37"/>
  <c r="P49" i="13"/>
  <c r="O49"/>
  <c r="Q51" i="15"/>
  <c r="Q50"/>
  <c r="C50"/>
  <c r="C51"/>
  <c r="N50"/>
  <c r="N51"/>
  <c r="D50"/>
  <c r="D51"/>
  <c r="G51"/>
  <c r="G50"/>
  <c r="J50"/>
  <c r="J51"/>
  <c r="I51"/>
  <c r="I50"/>
  <c r="F50"/>
  <c r="F51"/>
  <c r="K66" i="41"/>
  <c r="AI66" s="1"/>
  <c r="W22" i="37"/>
  <c r="AB60" i="41"/>
  <c r="Y60"/>
  <c r="R19" i="26"/>
  <c r="AI31" i="41"/>
  <c r="X16" i="14"/>
  <c r="K17" i="37" s="1"/>
  <c r="X15" i="14"/>
  <c r="K16" i="37" s="1"/>
  <c r="X3" i="14"/>
  <c r="K4" i="37" s="1"/>
  <c r="AI32" i="41" l="1"/>
  <c r="R32"/>
  <c r="U32"/>
  <c r="F25" i="15"/>
  <c r="E15" i="26"/>
  <c r="I26" i="15"/>
  <c r="H16" i="26"/>
  <c r="J25" i="15"/>
  <c r="I15" i="26"/>
  <c r="G26" i="15"/>
  <c r="F16" i="26"/>
  <c r="D25" i="15"/>
  <c r="C15" i="26"/>
  <c r="N25" i="15"/>
  <c r="M15" i="26"/>
  <c r="C25" i="15"/>
  <c r="B15" i="26"/>
  <c r="Q26" i="15"/>
  <c r="P16" i="26"/>
  <c r="P25" i="13"/>
  <c r="O5" i="26"/>
  <c r="AH77" i="41"/>
  <c r="F25" i="13"/>
  <c r="E5" i="26"/>
  <c r="J25" i="13"/>
  <c r="I5" i="26"/>
  <c r="H25" i="13"/>
  <c r="G5" i="26"/>
  <c r="G26" i="13"/>
  <c r="F6" i="26"/>
  <c r="I25" i="13"/>
  <c r="K25"/>
  <c r="J5" i="26"/>
  <c r="L25" i="13"/>
  <c r="K5" i="26"/>
  <c r="M26" i="13"/>
  <c r="L6" i="26"/>
  <c r="E26" i="15"/>
  <c r="D16" i="26"/>
  <c r="H25" i="15"/>
  <c r="G15" i="26"/>
  <c r="R25" i="15"/>
  <c r="Q15" i="26"/>
  <c r="O25" i="15"/>
  <c r="N15" i="26"/>
  <c r="L25" i="15"/>
  <c r="K15" i="26"/>
  <c r="M25" i="15"/>
  <c r="L15" i="26"/>
  <c r="K25" i="15"/>
  <c r="J15" i="26"/>
  <c r="P26" i="15"/>
  <c r="O16" i="26"/>
  <c r="R25" i="13"/>
  <c r="Q5" i="26"/>
  <c r="E26" i="13"/>
  <c r="D6" i="26"/>
  <c r="Q26" i="13"/>
  <c r="P6" i="26"/>
  <c r="N26" i="13"/>
  <c r="M6" i="26"/>
  <c r="C26" i="13"/>
  <c r="B6" i="26"/>
  <c r="D26" i="13"/>
  <c r="C6" i="26"/>
  <c r="U29" i="41"/>
  <c r="R29"/>
  <c r="S29" s="1"/>
  <c r="V29" s="1"/>
  <c r="AH29"/>
  <c r="AH3"/>
  <c r="U3"/>
  <c r="R3"/>
  <c r="S3" s="1"/>
  <c r="V3" s="1"/>
  <c r="AS3" s="1"/>
  <c r="J89"/>
  <c r="J90" s="1"/>
  <c r="AH45"/>
  <c r="U45"/>
  <c r="R45"/>
  <c r="S45" s="1"/>
  <c r="AH14"/>
  <c r="U14"/>
  <c r="R14"/>
  <c r="S14" s="1"/>
  <c r="AH74"/>
  <c r="U74"/>
  <c r="R74"/>
  <c r="S74" s="1"/>
  <c r="V74" s="1"/>
  <c r="AH43"/>
  <c r="U43"/>
  <c r="R43"/>
  <c r="S43" s="1"/>
  <c r="V43" s="1"/>
  <c r="AH27"/>
  <c r="U27"/>
  <c r="R27"/>
  <c r="S27" s="1"/>
  <c r="V27" s="1"/>
  <c r="U19"/>
  <c r="AH19"/>
  <c r="R19"/>
  <c r="S19" s="1"/>
  <c r="V19" s="1"/>
  <c r="AH68"/>
  <c r="R68"/>
  <c r="S68" s="1"/>
  <c r="U68"/>
  <c r="AH52"/>
  <c r="R52"/>
  <c r="S52" s="1"/>
  <c r="V52" s="1"/>
  <c r="U52"/>
  <c r="AI3"/>
  <c r="AH22"/>
  <c r="U22"/>
  <c r="R22"/>
  <c r="S22" s="1"/>
  <c r="V22" s="1"/>
  <c r="U48"/>
  <c r="AH48"/>
  <c r="R48"/>
  <c r="S48" s="1"/>
  <c r="V48" s="1"/>
  <c r="AH30"/>
  <c r="R30"/>
  <c r="S30" s="1"/>
  <c r="U30"/>
  <c r="AH42"/>
  <c r="R42"/>
  <c r="S42" s="1"/>
  <c r="V42" s="1"/>
  <c r="U42"/>
  <c r="AH73"/>
  <c r="U73"/>
  <c r="R73"/>
  <c r="S73" s="1"/>
  <c r="V73" s="1"/>
  <c r="AH24"/>
  <c r="R24"/>
  <c r="S24" s="1"/>
  <c r="V24" s="1"/>
  <c r="U24"/>
  <c r="AH79"/>
  <c r="U79"/>
  <c r="R79"/>
  <c r="S79" s="1"/>
  <c r="V79" s="1"/>
  <c r="AH85"/>
  <c r="R85"/>
  <c r="S85" s="1"/>
  <c r="V85" s="1"/>
  <c r="U85"/>
  <c r="AH33"/>
  <c r="U33"/>
  <c r="R33"/>
  <c r="S33" s="1"/>
  <c r="V33" s="1"/>
  <c r="AH38"/>
  <c r="U38"/>
  <c r="R38"/>
  <c r="S38" s="1"/>
  <c r="AH26"/>
  <c r="U26"/>
  <c r="R26"/>
  <c r="S26" s="1"/>
  <c r="V26" s="1"/>
  <c r="AH88"/>
  <c r="R88"/>
  <c r="S88" s="1"/>
  <c r="V88" s="1"/>
  <c r="U88"/>
  <c r="AH87"/>
  <c r="U87"/>
  <c r="R87"/>
  <c r="S87" s="1"/>
  <c r="V87" s="1"/>
  <c r="AH86"/>
  <c r="U86"/>
  <c r="R86"/>
  <c r="S86" s="1"/>
  <c r="V86" s="1"/>
  <c r="AH6"/>
  <c r="R6"/>
  <c r="S6" s="1"/>
  <c r="U6"/>
  <c r="U75"/>
  <c r="AH75"/>
  <c r="R75"/>
  <c r="S75" s="1"/>
  <c r="V75" s="1"/>
  <c r="AH78"/>
  <c r="U78"/>
  <c r="R78"/>
  <c r="S78" s="1"/>
  <c r="V78" s="1"/>
  <c r="AH81"/>
  <c r="R81"/>
  <c r="S81" s="1"/>
  <c r="V81" s="1"/>
  <c r="U81"/>
  <c r="AH5"/>
  <c r="R5"/>
  <c r="S5" s="1"/>
  <c r="V5" s="1"/>
  <c r="U5"/>
  <c r="U65"/>
  <c r="AH65"/>
  <c r="R65"/>
  <c r="S65" s="1"/>
  <c r="V65" s="1"/>
  <c r="AS65" s="1"/>
  <c r="AH62"/>
  <c r="U62"/>
  <c r="R62"/>
  <c r="S62" s="1"/>
  <c r="V62" s="1"/>
  <c r="AH34"/>
  <c r="U34"/>
  <c r="R34"/>
  <c r="S34" s="1"/>
  <c r="AH8"/>
  <c r="U8"/>
  <c r="R8"/>
  <c r="S8" s="1"/>
  <c r="V8" s="1"/>
  <c r="AH82"/>
  <c r="U82"/>
  <c r="R82"/>
  <c r="S82" s="1"/>
  <c r="V82" s="1"/>
  <c r="AH56"/>
  <c r="R56"/>
  <c r="S56" s="1"/>
  <c r="V56" s="1"/>
  <c r="U56"/>
  <c r="K50" i="14"/>
  <c r="K49"/>
  <c r="N49"/>
  <c r="N50"/>
  <c r="M50"/>
  <c r="M49"/>
  <c r="L24" i="26" s="1"/>
  <c r="H49" i="14"/>
  <c r="H50"/>
  <c r="C50"/>
  <c r="C49"/>
  <c r="B24" i="26" s="1"/>
  <c r="L50" i="14"/>
  <c r="L49"/>
  <c r="K24" i="26" s="1"/>
  <c r="O50" i="14"/>
  <c r="O49"/>
  <c r="N24" i="26" s="1"/>
  <c r="R50" i="14"/>
  <c r="R49"/>
  <c r="Q24" i="26" s="1"/>
  <c r="F26" i="15"/>
  <c r="E16" i="26"/>
  <c r="I25" i="15"/>
  <c r="H15" i="26"/>
  <c r="J26" i="15"/>
  <c r="I16" i="26"/>
  <c r="G25" i="15"/>
  <c r="F15" i="26"/>
  <c r="D26" i="15"/>
  <c r="C16" i="26"/>
  <c r="N26" i="15"/>
  <c r="M16" i="26"/>
  <c r="C26" i="15"/>
  <c r="B16" i="26"/>
  <c r="Q25" i="15"/>
  <c r="P15" i="26"/>
  <c r="O25" i="13"/>
  <c r="N5" i="26"/>
  <c r="F26" i="13"/>
  <c r="E6" i="26"/>
  <c r="J26" i="13"/>
  <c r="I6" i="26"/>
  <c r="H26" i="13"/>
  <c r="G6" i="26"/>
  <c r="G25"/>
  <c r="G25" i="13"/>
  <c r="F5" i="26"/>
  <c r="I26" i="13"/>
  <c r="K26"/>
  <c r="J6" i="26"/>
  <c r="J25"/>
  <c r="L26" i="13"/>
  <c r="K6" i="26"/>
  <c r="M25" i="13"/>
  <c r="L5" i="26"/>
  <c r="E25" i="15"/>
  <c r="D15" i="26"/>
  <c r="H26" i="15"/>
  <c r="G16" i="26"/>
  <c r="R26" i="15"/>
  <c r="Q16" i="26"/>
  <c r="O26" i="15"/>
  <c r="N16" i="26"/>
  <c r="L26" i="15"/>
  <c r="K16" i="26"/>
  <c r="M26" i="15"/>
  <c r="L16" i="26"/>
  <c r="K26" i="15"/>
  <c r="J16" i="26"/>
  <c r="P25" i="15"/>
  <c r="O15" i="26"/>
  <c r="R26" i="13"/>
  <c r="Q6" i="26"/>
  <c r="E25" i="13"/>
  <c r="D5" i="26"/>
  <c r="Q25" i="13"/>
  <c r="P5" i="26"/>
  <c r="N25" i="13"/>
  <c r="M5" i="26"/>
  <c r="M24"/>
  <c r="C25" i="13"/>
  <c r="B5" i="26"/>
  <c r="D25" i="13"/>
  <c r="C5" i="26"/>
  <c r="K77" i="41"/>
  <c r="AI77" s="1"/>
  <c r="W23" i="37"/>
  <c r="AH66" i="41"/>
  <c r="U66"/>
  <c r="R66"/>
  <c r="S66" s="1"/>
  <c r="V66" s="1"/>
  <c r="AH67"/>
  <c r="U67"/>
  <c r="R67"/>
  <c r="S67" s="1"/>
  <c r="V67" s="1"/>
  <c r="AH71"/>
  <c r="U71"/>
  <c r="R71"/>
  <c r="S71" s="1"/>
  <c r="AH13"/>
  <c r="U13"/>
  <c r="R13"/>
  <c r="S13" s="1"/>
  <c r="V13" s="1"/>
  <c r="AH64"/>
  <c r="U64"/>
  <c r="R64"/>
  <c r="S64" s="1"/>
  <c r="V64" s="1"/>
  <c r="AI57"/>
  <c r="U57"/>
  <c r="R57"/>
  <c r="S57" s="1"/>
  <c r="AH51"/>
  <c r="R51"/>
  <c r="S51" s="1"/>
  <c r="V51" s="1"/>
  <c r="U51"/>
  <c r="AH50"/>
  <c r="R50"/>
  <c r="S50" s="1"/>
  <c r="V50" s="1"/>
  <c r="U50"/>
  <c r="AH55"/>
  <c r="R55"/>
  <c r="S55" s="1"/>
  <c r="V55" s="1"/>
  <c r="U55"/>
  <c r="AH70"/>
  <c r="U70"/>
  <c r="R70"/>
  <c r="S70" s="1"/>
  <c r="V70" s="1"/>
  <c r="AI41"/>
  <c r="U41"/>
  <c r="R41"/>
  <c r="S41" s="1"/>
  <c r="V41" s="1"/>
  <c r="AH54"/>
  <c r="R54"/>
  <c r="S54" s="1"/>
  <c r="U54"/>
  <c r="AH47"/>
  <c r="R47"/>
  <c r="S47" s="1"/>
  <c r="V47" s="1"/>
  <c r="U47"/>
  <c r="AH49"/>
  <c r="U49"/>
  <c r="R49"/>
  <c r="S49" s="1"/>
  <c r="AH4"/>
  <c r="U4"/>
  <c r="R4"/>
  <c r="S4" s="1"/>
  <c r="V4" s="1"/>
  <c r="AH28"/>
  <c r="R28"/>
  <c r="S28" s="1"/>
  <c r="U28"/>
  <c r="AH63"/>
  <c r="U63"/>
  <c r="R63"/>
  <c r="S63" s="1"/>
  <c r="V63" s="1"/>
  <c r="AH35"/>
  <c r="R35"/>
  <c r="S35" s="1"/>
  <c r="U35"/>
  <c r="AH76"/>
  <c r="U76"/>
  <c r="R76"/>
  <c r="S76" s="1"/>
  <c r="V76" s="1"/>
  <c r="AH59"/>
  <c r="U59"/>
  <c r="R59"/>
  <c r="S59" s="1"/>
  <c r="AH53"/>
  <c r="R53"/>
  <c r="S53" s="1"/>
  <c r="V53" s="1"/>
  <c r="U53"/>
  <c r="AH69"/>
  <c r="U69"/>
  <c r="R69"/>
  <c r="S69" s="1"/>
  <c r="V69" s="1"/>
  <c r="AH61"/>
  <c r="U61"/>
  <c r="R61"/>
  <c r="S61" s="1"/>
  <c r="V61" s="1"/>
  <c r="AH46"/>
  <c r="U46"/>
  <c r="R46"/>
  <c r="S46" s="1"/>
  <c r="V46" s="1"/>
  <c r="AH17"/>
  <c r="U17"/>
  <c r="R17"/>
  <c r="S17" s="1"/>
  <c r="V17" s="1"/>
  <c r="AH72"/>
  <c r="R72"/>
  <c r="S72" s="1"/>
  <c r="V72" s="1"/>
  <c r="U72"/>
  <c r="AH44"/>
  <c r="U44"/>
  <c r="R44"/>
  <c r="S44" s="1"/>
  <c r="V44" s="1"/>
  <c r="AH36"/>
  <c r="U36"/>
  <c r="R36"/>
  <c r="S36" s="1"/>
  <c r="AH21"/>
  <c r="U21"/>
  <c r="R21"/>
  <c r="S21" s="1"/>
  <c r="V21" s="1"/>
  <c r="U31"/>
  <c r="R31"/>
  <c r="S31" s="1"/>
  <c r="AH31"/>
  <c r="AH15"/>
  <c r="R15"/>
  <c r="S15" s="1"/>
  <c r="U15"/>
  <c r="AJ3"/>
  <c r="L89"/>
  <c r="L90" s="1"/>
  <c r="AH84"/>
  <c r="U84"/>
  <c r="R84"/>
  <c r="S84" s="1"/>
  <c r="V84" s="1"/>
  <c r="AH80"/>
  <c r="U80"/>
  <c r="R80"/>
  <c r="S80" s="1"/>
  <c r="V80" s="1"/>
  <c r="AH20"/>
  <c r="U20"/>
  <c r="R20"/>
  <c r="S20" s="1"/>
  <c r="V20" s="1"/>
  <c r="AH83"/>
  <c r="R83"/>
  <c r="S83" s="1"/>
  <c r="V83" s="1"/>
  <c r="U83"/>
  <c r="F50" i="14"/>
  <c r="F49"/>
  <c r="E50"/>
  <c r="E49"/>
  <c r="D24" i="26" s="1"/>
  <c r="Q50" i="14"/>
  <c r="Q49"/>
  <c r="P50"/>
  <c r="P49"/>
  <c r="O24" i="26" s="1"/>
  <c r="D49" i="14"/>
  <c r="D50"/>
  <c r="G50"/>
  <c r="G49"/>
  <c r="J49"/>
  <c r="I24" i="26" s="1"/>
  <c r="J50" i="14"/>
  <c r="I49"/>
  <c r="I25" s="1"/>
  <c r="I50"/>
  <c r="I26" s="1"/>
  <c r="K25" i="26"/>
  <c r="Q25"/>
  <c r="X80" i="41" l="1"/>
  <c r="AS80"/>
  <c r="X21"/>
  <c r="AS21"/>
  <c r="X44"/>
  <c r="AS44"/>
  <c r="X72"/>
  <c r="AS72"/>
  <c r="X17"/>
  <c r="AS17"/>
  <c r="X61"/>
  <c r="AS61"/>
  <c r="X76"/>
  <c r="AS76"/>
  <c r="X63"/>
  <c r="AS63"/>
  <c r="X4"/>
  <c r="AS4"/>
  <c r="X41"/>
  <c r="AS41"/>
  <c r="X50"/>
  <c r="AS50"/>
  <c r="X64"/>
  <c r="AS64"/>
  <c r="X66"/>
  <c r="AS66"/>
  <c r="X56"/>
  <c r="AS56"/>
  <c r="X82"/>
  <c r="AS82"/>
  <c r="X5"/>
  <c r="AS5"/>
  <c r="X75"/>
  <c r="AS75"/>
  <c r="X86"/>
  <c r="AS86"/>
  <c r="X48"/>
  <c r="AS48"/>
  <c r="X52"/>
  <c r="AS52"/>
  <c r="X27"/>
  <c r="AS27"/>
  <c r="X74"/>
  <c r="AS74"/>
  <c r="X29"/>
  <c r="AS29"/>
  <c r="X83"/>
  <c r="AS83"/>
  <c r="X20"/>
  <c r="AS20"/>
  <c r="X84"/>
  <c r="AS84"/>
  <c r="X46"/>
  <c r="AS46"/>
  <c r="X69"/>
  <c r="AS69"/>
  <c r="X53"/>
  <c r="AS53"/>
  <c r="X47"/>
  <c r="AS47"/>
  <c r="X70"/>
  <c r="AS70"/>
  <c r="X55"/>
  <c r="AS55"/>
  <c r="X51"/>
  <c r="AS51"/>
  <c r="X13"/>
  <c r="AS13"/>
  <c r="X67"/>
  <c r="AS67"/>
  <c r="X8"/>
  <c r="AS8"/>
  <c r="X62"/>
  <c r="AS62"/>
  <c r="X81"/>
  <c r="AS81"/>
  <c r="X78"/>
  <c r="AS78"/>
  <c r="X87"/>
  <c r="AS87"/>
  <c r="X88"/>
  <c r="AS88"/>
  <c r="X26"/>
  <c r="AS26"/>
  <c r="X33"/>
  <c r="AS33"/>
  <c r="X85"/>
  <c r="AS85"/>
  <c r="X79"/>
  <c r="AS79"/>
  <c r="X24"/>
  <c r="AS24"/>
  <c r="X73"/>
  <c r="AS73"/>
  <c r="X42"/>
  <c r="AS42"/>
  <c r="X22"/>
  <c r="AS22"/>
  <c r="X19"/>
  <c r="AS19"/>
  <c r="X43"/>
  <c r="AS43"/>
  <c r="J17" i="26"/>
  <c r="O7"/>
  <c r="V59" i="41"/>
  <c r="AS59" s="1"/>
  <c r="V30"/>
  <c r="AS30" s="1"/>
  <c r="V45"/>
  <c r="AS45" s="1"/>
  <c r="S32"/>
  <c r="V32" s="1"/>
  <c r="AC32"/>
  <c r="T32"/>
  <c r="W32" s="1"/>
  <c r="V31"/>
  <c r="AS31" s="1"/>
  <c r="V35"/>
  <c r="AS35" s="1"/>
  <c r="V28"/>
  <c r="AS28" s="1"/>
  <c r="V54"/>
  <c r="AS54" s="1"/>
  <c r="V71"/>
  <c r="AS71" s="1"/>
  <c r="K7" i="26"/>
  <c r="V68" i="41"/>
  <c r="AS68" s="1"/>
  <c r="V14"/>
  <c r="AS14" s="1"/>
  <c r="X3"/>
  <c r="V15"/>
  <c r="AS15" s="1"/>
  <c r="V36"/>
  <c r="AS36" s="1"/>
  <c r="V49"/>
  <c r="AS49" s="1"/>
  <c r="V57"/>
  <c r="AS57" s="1"/>
  <c r="V34"/>
  <c r="AS34" s="1"/>
  <c r="V6"/>
  <c r="AS6" s="1"/>
  <c r="V38"/>
  <c r="AS38" s="1"/>
  <c r="G26" i="14"/>
  <c r="F11" i="26"/>
  <c r="D25" i="14"/>
  <c r="C10" i="26"/>
  <c r="Q26" i="14"/>
  <c r="P11" i="26"/>
  <c r="E26" i="14"/>
  <c r="D11" i="26"/>
  <c r="F26" i="14"/>
  <c r="E11" i="26"/>
  <c r="AC83" i="41"/>
  <c r="T83"/>
  <c r="W83" s="1"/>
  <c r="AC20"/>
  <c r="T20"/>
  <c r="W20" s="1"/>
  <c r="T84"/>
  <c r="W84" s="1"/>
  <c r="AC84"/>
  <c r="AC15"/>
  <c r="T15"/>
  <c r="W15" s="1"/>
  <c r="T36"/>
  <c r="W36" s="1"/>
  <c r="AC36"/>
  <c r="T46"/>
  <c r="W46" s="1"/>
  <c r="AC46"/>
  <c r="AC69"/>
  <c r="T69"/>
  <c r="W69" s="1"/>
  <c r="T53"/>
  <c r="W53" s="1"/>
  <c r="AC53"/>
  <c r="AC59"/>
  <c r="T59"/>
  <c r="W59" s="1"/>
  <c r="T49"/>
  <c r="W49" s="1"/>
  <c r="AC49"/>
  <c r="T47"/>
  <c r="W47" s="1"/>
  <c r="AC47"/>
  <c r="AC70"/>
  <c r="T70"/>
  <c r="W70" s="1"/>
  <c r="AC55"/>
  <c r="T55"/>
  <c r="W55" s="1"/>
  <c r="T51"/>
  <c r="W51" s="1"/>
  <c r="AC51"/>
  <c r="T57"/>
  <c r="W57" s="1"/>
  <c r="AC57"/>
  <c r="T13"/>
  <c r="W13" s="1"/>
  <c r="AC13"/>
  <c r="AC67"/>
  <c r="T67"/>
  <c r="W67" s="1"/>
  <c r="J35" i="26"/>
  <c r="J27"/>
  <c r="G35"/>
  <c r="G27"/>
  <c r="R26" i="14"/>
  <c r="Q11" i="26"/>
  <c r="O26" i="14"/>
  <c r="N11" i="26"/>
  <c r="N25"/>
  <c r="L26" i="14"/>
  <c r="K11" i="26"/>
  <c r="C26" i="14"/>
  <c r="B11" i="26"/>
  <c r="H25" i="14"/>
  <c r="G10" i="26"/>
  <c r="M26" i="14"/>
  <c r="L11" i="26"/>
  <c r="N25" i="14"/>
  <c r="M10" i="26"/>
  <c r="K26" i="14"/>
  <c r="J11" i="26"/>
  <c r="T56" i="41"/>
  <c r="W56" s="1"/>
  <c r="AC56"/>
  <c r="AC82"/>
  <c r="T82"/>
  <c r="W82" s="1"/>
  <c r="AC34"/>
  <c r="T34"/>
  <c r="W34" s="1"/>
  <c r="AC65"/>
  <c r="T65"/>
  <c r="W65" s="1"/>
  <c r="AC5"/>
  <c r="T5"/>
  <c r="W5" s="1"/>
  <c r="T75"/>
  <c r="W75" s="1"/>
  <c r="AC75"/>
  <c r="T6"/>
  <c r="W6" s="1"/>
  <c r="AC6"/>
  <c r="AC86"/>
  <c r="T86"/>
  <c r="W86" s="1"/>
  <c r="T38"/>
  <c r="W38" s="1"/>
  <c r="AC38"/>
  <c r="AC30"/>
  <c r="T30"/>
  <c r="W30" s="1"/>
  <c r="T48"/>
  <c r="W48" s="1"/>
  <c r="AC48"/>
  <c r="T68"/>
  <c r="W68" s="1"/>
  <c r="AC68"/>
  <c r="T19"/>
  <c r="W19" s="1"/>
  <c r="AC19"/>
  <c r="AC43"/>
  <c r="T43"/>
  <c r="W43" s="1"/>
  <c r="AC14"/>
  <c r="T14"/>
  <c r="W14" s="1"/>
  <c r="C24" i="26"/>
  <c r="I7"/>
  <c r="E25"/>
  <c r="K89" i="41"/>
  <c r="K90" s="1"/>
  <c r="C7" i="26"/>
  <c r="B25"/>
  <c r="M7"/>
  <c r="P25"/>
  <c r="D7"/>
  <c r="O17"/>
  <c r="D17"/>
  <c r="L25"/>
  <c r="H24"/>
  <c r="F25"/>
  <c r="R77" i="41"/>
  <c r="S77" s="1"/>
  <c r="V77" s="1"/>
  <c r="J25" i="14"/>
  <c r="I10" i="26"/>
  <c r="P26" i="14"/>
  <c r="O11" i="26"/>
  <c r="O25"/>
  <c r="Q35"/>
  <c r="Q27"/>
  <c r="K35"/>
  <c r="K27"/>
  <c r="J26" i="14"/>
  <c r="I11" i="26"/>
  <c r="G25" i="14"/>
  <c r="F10" i="26"/>
  <c r="D26" i="14"/>
  <c r="C11" i="26"/>
  <c r="P25" i="14"/>
  <c r="O10" i="26"/>
  <c r="Q25" i="14"/>
  <c r="P10" i="26"/>
  <c r="E25" i="14"/>
  <c r="D10" i="26"/>
  <c r="F25" i="14"/>
  <c r="E10" i="26"/>
  <c r="T80" i="41"/>
  <c r="W80" s="1"/>
  <c r="AC80"/>
  <c r="T31"/>
  <c r="W31" s="1"/>
  <c r="AC31"/>
  <c r="T21"/>
  <c r="W21" s="1"/>
  <c r="AC21"/>
  <c r="T44"/>
  <c r="W44" s="1"/>
  <c r="AC44"/>
  <c r="T72"/>
  <c r="W72" s="1"/>
  <c r="AC72"/>
  <c r="T17"/>
  <c r="W17" s="1"/>
  <c r="AC17"/>
  <c r="T61"/>
  <c r="W61" s="1"/>
  <c r="AC61"/>
  <c r="AC76"/>
  <c r="T76"/>
  <c r="W76" s="1"/>
  <c r="AC35"/>
  <c r="T35"/>
  <c r="W35" s="1"/>
  <c r="T63"/>
  <c r="W63" s="1"/>
  <c r="AC63"/>
  <c r="AC28"/>
  <c r="T28"/>
  <c r="W28" s="1"/>
  <c r="T4"/>
  <c r="W4" s="1"/>
  <c r="AC4"/>
  <c r="AC54"/>
  <c r="T54"/>
  <c r="W54" s="1"/>
  <c r="T41"/>
  <c r="W41" s="1"/>
  <c r="AC41"/>
  <c r="T50"/>
  <c r="W50" s="1"/>
  <c r="AC50"/>
  <c r="T64"/>
  <c r="W64" s="1"/>
  <c r="AC64"/>
  <c r="AC71"/>
  <c r="T71"/>
  <c r="W71" s="1"/>
  <c r="AC66"/>
  <c r="T66"/>
  <c r="W66" s="1"/>
  <c r="R25" i="14"/>
  <c r="Q10" i="26"/>
  <c r="O25" i="14"/>
  <c r="N10" i="26"/>
  <c r="L25" i="14"/>
  <c r="K10" i="26"/>
  <c r="C25" i="14"/>
  <c r="B10" i="26"/>
  <c r="H26" i="14"/>
  <c r="G11" i="26"/>
  <c r="M25" i="14"/>
  <c r="L10" i="26"/>
  <c r="N26" i="14"/>
  <c r="M11" i="26"/>
  <c r="K25" i="14"/>
  <c r="J10" i="26"/>
  <c r="AC8" i="41"/>
  <c r="T8"/>
  <c r="W8" s="1"/>
  <c r="T62"/>
  <c r="W62" s="1"/>
  <c r="AC62"/>
  <c r="AC81"/>
  <c r="T81"/>
  <c r="W81" s="1"/>
  <c r="AC78"/>
  <c r="T78"/>
  <c r="W78" s="1"/>
  <c r="T87"/>
  <c r="W87" s="1"/>
  <c r="AC87"/>
  <c r="AC88"/>
  <c r="T88"/>
  <c r="W88" s="1"/>
  <c r="AC26"/>
  <c r="T26"/>
  <c r="W26" s="1"/>
  <c r="T33"/>
  <c r="W33" s="1"/>
  <c r="AC33"/>
  <c r="T85"/>
  <c r="W85" s="1"/>
  <c r="AC85"/>
  <c r="T79"/>
  <c r="W79" s="1"/>
  <c r="AC79"/>
  <c r="AC24"/>
  <c r="T24"/>
  <c r="W24" s="1"/>
  <c r="T73"/>
  <c r="W73" s="1"/>
  <c r="AC73"/>
  <c r="T42"/>
  <c r="W42" s="1"/>
  <c r="AC42"/>
  <c r="AC22"/>
  <c r="T22"/>
  <c r="W22" s="1"/>
  <c r="T52"/>
  <c r="W52" s="1"/>
  <c r="AC52"/>
  <c r="T27"/>
  <c r="W27" s="1"/>
  <c r="AC27"/>
  <c r="T74"/>
  <c r="W74" s="1"/>
  <c r="AC74"/>
  <c r="AC45"/>
  <c r="T45"/>
  <c r="W45" s="1"/>
  <c r="AB45" s="1"/>
  <c r="T3"/>
  <c r="AC3"/>
  <c r="AC29"/>
  <c r="T29"/>
  <c r="W29" s="1"/>
  <c r="B7" i="26"/>
  <c r="N7"/>
  <c r="P24"/>
  <c r="Q7"/>
  <c r="L17"/>
  <c r="K17"/>
  <c r="N17"/>
  <c r="Q17"/>
  <c r="G17"/>
  <c r="J7"/>
  <c r="H25"/>
  <c r="F24"/>
  <c r="G7"/>
  <c r="I25"/>
  <c r="E7"/>
  <c r="B17"/>
  <c r="M17"/>
  <c r="C17"/>
  <c r="I17"/>
  <c r="E17"/>
  <c r="C25"/>
  <c r="M25"/>
  <c r="P7"/>
  <c r="D25"/>
  <c r="L7"/>
  <c r="J24"/>
  <c r="F7"/>
  <c r="G24"/>
  <c r="E24"/>
  <c r="U77" i="41"/>
  <c r="P17" i="26"/>
  <c r="F17"/>
  <c r="H17"/>
  <c r="X77" i="41" l="1"/>
  <c r="AS77"/>
  <c r="X32"/>
  <c r="AS32"/>
  <c r="X59"/>
  <c r="AB32"/>
  <c r="Y32"/>
  <c r="Q26" i="26"/>
  <c r="X31" i="41"/>
  <c r="X45"/>
  <c r="X38"/>
  <c r="X65"/>
  <c r="X57"/>
  <c r="X36"/>
  <c r="X40"/>
  <c r="X25"/>
  <c r="X7"/>
  <c r="X14"/>
  <c r="X71"/>
  <c r="X28"/>
  <c r="X30"/>
  <c r="X6"/>
  <c r="X34"/>
  <c r="X49"/>
  <c r="X15"/>
  <c r="X39"/>
  <c r="X16"/>
  <c r="X68"/>
  <c r="X54"/>
  <c r="X35"/>
  <c r="M27" i="26"/>
  <c r="M35"/>
  <c r="M26"/>
  <c r="I35"/>
  <c r="I26"/>
  <c r="I27"/>
  <c r="AB29" i="41"/>
  <c r="Y29"/>
  <c r="AB22"/>
  <c r="Y24"/>
  <c r="AB24"/>
  <c r="Y26"/>
  <c r="AB26"/>
  <c r="AB88"/>
  <c r="Y88"/>
  <c r="AB78"/>
  <c r="Y78"/>
  <c r="AB81"/>
  <c r="Y81"/>
  <c r="AB8"/>
  <c r="Y8"/>
  <c r="Q12" i="26"/>
  <c r="M12"/>
  <c r="AB66" i="41"/>
  <c r="AB71"/>
  <c r="AB54"/>
  <c r="Y54"/>
  <c r="AB28"/>
  <c r="AB35"/>
  <c r="Y35"/>
  <c r="AB76"/>
  <c r="Y76"/>
  <c r="K33" i="26"/>
  <c r="O35"/>
  <c r="O26"/>
  <c r="O27"/>
  <c r="F35"/>
  <c r="F26"/>
  <c r="F27"/>
  <c r="L35"/>
  <c r="L26"/>
  <c r="L27"/>
  <c r="P35"/>
  <c r="P26"/>
  <c r="P27"/>
  <c r="B35"/>
  <c r="B26"/>
  <c r="B27"/>
  <c r="Y14" i="41"/>
  <c r="AB14"/>
  <c r="Y43"/>
  <c r="AB43"/>
  <c r="AB30"/>
  <c r="AB86"/>
  <c r="Y86"/>
  <c r="AB5"/>
  <c r="Y65"/>
  <c r="AB65"/>
  <c r="Y34"/>
  <c r="AB34"/>
  <c r="AB82"/>
  <c r="Y82"/>
  <c r="N35" i="26"/>
  <c r="N26"/>
  <c r="N27"/>
  <c r="J33"/>
  <c r="Y13" i="41"/>
  <c r="AB13"/>
  <c r="AB57"/>
  <c r="AB51"/>
  <c r="AB47"/>
  <c r="AB49"/>
  <c r="AB53"/>
  <c r="AB46"/>
  <c r="Y36"/>
  <c r="AB36"/>
  <c r="Y84"/>
  <c r="AB84"/>
  <c r="G12" i="26"/>
  <c r="C12"/>
  <c r="I12"/>
  <c r="J12"/>
  <c r="L12"/>
  <c r="B12"/>
  <c r="K12"/>
  <c r="G26"/>
  <c r="D35"/>
  <c r="D26"/>
  <c r="D27"/>
  <c r="C35"/>
  <c r="C26"/>
  <c r="C27"/>
  <c r="H35"/>
  <c r="H26"/>
  <c r="H27"/>
  <c r="W3" i="41"/>
  <c r="AB74"/>
  <c r="Y74"/>
  <c r="AB27"/>
  <c r="AB52"/>
  <c r="Y42"/>
  <c r="AB42"/>
  <c r="AB73"/>
  <c r="Y73"/>
  <c r="Y79"/>
  <c r="AB79"/>
  <c r="Y85"/>
  <c r="AB85"/>
  <c r="Y33"/>
  <c r="AB33"/>
  <c r="AB87"/>
  <c r="Y87"/>
  <c r="Y62"/>
  <c r="AB62"/>
  <c r="Y64"/>
  <c r="AB64"/>
  <c r="AB50"/>
  <c r="Y50"/>
  <c r="AB41"/>
  <c r="Y41"/>
  <c r="AB4"/>
  <c r="AB63"/>
  <c r="Y63"/>
  <c r="AB61"/>
  <c r="Y17"/>
  <c r="AB17"/>
  <c r="AB72"/>
  <c r="Y72"/>
  <c r="AB44"/>
  <c r="Y44"/>
  <c r="AB21"/>
  <c r="Y31"/>
  <c r="AB31"/>
  <c r="AB80"/>
  <c r="Y80"/>
  <c r="Q33" i="26"/>
  <c r="T77" i="41"/>
  <c r="W77" s="1"/>
  <c r="Y4" s="1"/>
  <c r="AC77"/>
  <c r="E35" i="26"/>
  <c r="E26"/>
  <c r="E27"/>
  <c r="Q28" s="1"/>
  <c r="Y19" i="41"/>
  <c r="AB19"/>
  <c r="AB68"/>
  <c r="Y68"/>
  <c r="Y48"/>
  <c r="AB48"/>
  <c r="AB38"/>
  <c r="Y38"/>
  <c r="Y6"/>
  <c r="AB6"/>
  <c r="AB75"/>
  <c r="Y75"/>
  <c r="AB56"/>
  <c r="Y56"/>
  <c r="G33" i="26"/>
  <c r="G28"/>
  <c r="AB67" i="41"/>
  <c r="Y67"/>
  <c r="AB55"/>
  <c r="Y55"/>
  <c r="AB70"/>
  <c r="Y70"/>
  <c r="AB59"/>
  <c r="Y59"/>
  <c r="Y69"/>
  <c r="AB69"/>
  <c r="Y15"/>
  <c r="AB15"/>
  <c r="AB20"/>
  <c r="Y20"/>
  <c r="AB83"/>
  <c r="Y83"/>
  <c r="K26" i="26"/>
  <c r="O12"/>
  <c r="N12"/>
  <c r="J26"/>
  <c r="E12"/>
  <c r="D12"/>
  <c r="P12"/>
  <c r="F12"/>
  <c r="S24" i="43" l="1"/>
  <c r="M25"/>
  <c r="M23"/>
  <c r="M21"/>
  <c r="M19"/>
  <c r="M17"/>
  <c r="M15"/>
  <c r="M13"/>
  <c r="M11"/>
  <c r="M9"/>
  <c r="M7"/>
  <c r="M5"/>
  <c r="M3"/>
  <c r="K19"/>
  <c r="K11"/>
  <c r="K3"/>
  <c r="I19"/>
  <c r="I11"/>
  <c r="I3"/>
  <c r="F19"/>
  <c r="F11"/>
  <c r="F3"/>
  <c r="G19"/>
  <c r="G11"/>
  <c r="G3"/>
  <c r="P25"/>
  <c r="R23"/>
  <c r="T21"/>
  <c r="V19"/>
  <c r="N19"/>
  <c r="P17"/>
  <c r="R15"/>
  <c r="T13"/>
  <c r="V11"/>
  <c r="N11"/>
  <c r="P9"/>
  <c r="R7"/>
  <c r="T5"/>
  <c r="V3"/>
  <c r="N3"/>
  <c r="L19"/>
  <c r="L11"/>
  <c r="L3"/>
  <c r="J19"/>
  <c r="J11"/>
  <c r="J3"/>
  <c r="H19"/>
  <c r="H11"/>
  <c r="H3"/>
  <c r="B19"/>
  <c r="B11"/>
  <c r="B3"/>
  <c r="U19"/>
  <c r="U11"/>
  <c r="U3"/>
  <c r="O25"/>
  <c r="O23"/>
  <c r="O21"/>
  <c r="O19"/>
  <c r="O17"/>
  <c r="O15"/>
  <c r="O13"/>
  <c r="O11"/>
  <c r="O9"/>
  <c r="O7"/>
  <c r="O5"/>
  <c r="O3"/>
  <c r="K21"/>
  <c r="K13"/>
  <c r="K5"/>
  <c r="I21"/>
  <c r="I13"/>
  <c r="I5"/>
  <c r="F21"/>
  <c r="F13"/>
  <c r="F5"/>
  <c r="G21"/>
  <c r="G13"/>
  <c r="G5"/>
  <c r="R25"/>
  <c r="T23"/>
  <c r="V21"/>
  <c r="N21"/>
  <c r="P19"/>
  <c r="R17"/>
  <c r="T15"/>
  <c r="V13"/>
  <c r="N13"/>
  <c r="P11"/>
  <c r="R9"/>
  <c r="T7"/>
  <c r="V5"/>
  <c r="N5"/>
  <c r="P3"/>
  <c r="L21"/>
  <c r="L13"/>
  <c r="L5"/>
  <c r="J21"/>
  <c r="J13"/>
  <c r="J5"/>
  <c r="H21"/>
  <c r="H13"/>
  <c r="H5"/>
  <c r="B21"/>
  <c r="B13"/>
  <c r="B5"/>
  <c r="U21"/>
  <c r="U13"/>
  <c r="U5"/>
  <c r="G10"/>
  <c r="G18"/>
  <c r="B4"/>
  <c r="B12"/>
  <c r="B20"/>
  <c r="F6"/>
  <c r="F14"/>
  <c r="F22"/>
  <c r="H8"/>
  <c r="H16"/>
  <c r="H24"/>
  <c r="I10"/>
  <c r="I18"/>
  <c r="J4"/>
  <c r="J12"/>
  <c r="J20"/>
  <c r="K6"/>
  <c r="K14"/>
  <c r="K22"/>
  <c r="L8"/>
  <c r="L16"/>
  <c r="L24"/>
  <c r="P4"/>
  <c r="T4"/>
  <c r="N6"/>
  <c r="R6"/>
  <c r="V6"/>
  <c r="P8"/>
  <c r="T8"/>
  <c r="N10"/>
  <c r="R10"/>
  <c r="V10"/>
  <c r="P12"/>
  <c r="T12"/>
  <c r="N14"/>
  <c r="R14"/>
  <c r="V14"/>
  <c r="P16"/>
  <c r="T16"/>
  <c r="N18"/>
  <c r="R18"/>
  <c r="V18"/>
  <c r="P20"/>
  <c r="T20"/>
  <c r="N22"/>
  <c r="R22"/>
  <c r="V22"/>
  <c r="P24"/>
  <c r="T24"/>
  <c r="G4"/>
  <c r="G12"/>
  <c r="G20"/>
  <c r="B6"/>
  <c r="B14"/>
  <c r="B22"/>
  <c r="F8"/>
  <c r="F16"/>
  <c r="F24"/>
  <c r="H10"/>
  <c r="H18"/>
  <c r="I4"/>
  <c r="I12"/>
  <c r="I20"/>
  <c r="J6"/>
  <c r="J14"/>
  <c r="J22"/>
  <c r="K8"/>
  <c r="K16"/>
  <c r="K24"/>
  <c r="L10"/>
  <c r="L18"/>
  <c r="M4"/>
  <c r="Q4"/>
  <c r="U4"/>
  <c r="O6"/>
  <c r="S6"/>
  <c r="M8"/>
  <c r="Q8"/>
  <c r="U8"/>
  <c r="O10"/>
  <c r="S10"/>
  <c r="M12"/>
  <c r="Q12"/>
  <c r="U12"/>
  <c r="O14"/>
  <c r="S14"/>
  <c r="M16"/>
  <c r="Q16"/>
  <c r="U16"/>
  <c r="O18"/>
  <c r="S18"/>
  <c r="M20"/>
  <c r="Q20"/>
  <c r="U20"/>
  <c r="O22"/>
  <c r="S22"/>
  <c r="M24"/>
  <c r="Q24"/>
  <c r="U24"/>
  <c r="Q25"/>
  <c r="Q23"/>
  <c r="Q21"/>
  <c r="Q19"/>
  <c r="Q17"/>
  <c r="Q15"/>
  <c r="Q13"/>
  <c r="Q11"/>
  <c r="Q9"/>
  <c r="Q7"/>
  <c r="Q5"/>
  <c r="Q3"/>
  <c r="K23"/>
  <c r="K15"/>
  <c r="K7"/>
  <c r="I23"/>
  <c r="I15"/>
  <c r="I7"/>
  <c r="F23"/>
  <c r="F15"/>
  <c r="F7"/>
  <c r="G23"/>
  <c r="G15"/>
  <c r="G7"/>
  <c r="T25"/>
  <c r="V23"/>
  <c r="N23"/>
  <c r="P21"/>
  <c r="R19"/>
  <c r="T17"/>
  <c r="V15"/>
  <c r="N15"/>
  <c r="P13"/>
  <c r="R11"/>
  <c r="T9"/>
  <c r="V7"/>
  <c r="N7"/>
  <c r="P5"/>
  <c r="R3"/>
  <c r="L23"/>
  <c r="L15"/>
  <c r="L7"/>
  <c r="J23"/>
  <c r="J15"/>
  <c r="J7"/>
  <c r="H23"/>
  <c r="H15"/>
  <c r="H7"/>
  <c r="B23"/>
  <c r="B15"/>
  <c r="B7"/>
  <c r="U23"/>
  <c r="U15"/>
  <c r="U7"/>
  <c r="S25"/>
  <c r="S23"/>
  <c r="S21"/>
  <c r="S19"/>
  <c r="S17"/>
  <c r="S15"/>
  <c r="S13"/>
  <c r="S11"/>
  <c r="S9"/>
  <c r="S7"/>
  <c r="S5"/>
  <c r="S3"/>
  <c r="K25"/>
  <c r="K17"/>
  <c r="K9"/>
  <c r="I25"/>
  <c r="I17"/>
  <c r="I9"/>
  <c r="F25"/>
  <c r="F17"/>
  <c r="F9"/>
  <c r="G25"/>
  <c r="G17"/>
  <c r="G9"/>
  <c r="V25"/>
  <c r="N25"/>
  <c r="P23"/>
  <c r="R21"/>
  <c r="T19"/>
  <c r="V17"/>
  <c r="N17"/>
  <c r="P15"/>
  <c r="R13"/>
  <c r="T11"/>
  <c r="V9"/>
  <c r="N9"/>
  <c r="P7"/>
  <c r="R5"/>
  <c r="T3"/>
  <c r="L25"/>
  <c r="L17"/>
  <c r="L9"/>
  <c r="J25"/>
  <c r="J17"/>
  <c r="J9"/>
  <c r="H25"/>
  <c r="H17"/>
  <c r="H9"/>
  <c r="B25"/>
  <c r="B17"/>
  <c r="B9"/>
  <c r="U25"/>
  <c r="U17"/>
  <c r="U9"/>
  <c r="G6"/>
  <c r="G14"/>
  <c r="G22"/>
  <c r="B8"/>
  <c r="B16"/>
  <c r="B24"/>
  <c r="F10"/>
  <c r="F18"/>
  <c r="H4"/>
  <c r="H12"/>
  <c r="H20"/>
  <c r="I6"/>
  <c r="I14"/>
  <c r="I22"/>
  <c r="J8"/>
  <c r="J16"/>
  <c r="J24"/>
  <c r="K10"/>
  <c r="K18"/>
  <c r="L4"/>
  <c r="L12"/>
  <c r="L20"/>
  <c r="N4"/>
  <c r="R4"/>
  <c r="V4"/>
  <c r="P6"/>
  <c r="T6"/>
  <c r="N8"/>
  <c r="R8"/>
  <c r="V8"/>
  <c r="P10"/>
  <c r="T10"/>
  <c r="N12"/>
  <c r="R12"/>
  <c r="V12"/>
  <c r="P14"/>
  <c r="T14"/>
  <c r="N16"/>
  <c r="R16"/>
  <c r="V16"/>
  <c r="P18"/>
  <c r="T18"/>
  <c r="N20"/>
  <c r="R20"/>
  <c r="V20"/>
  <c r="P22"/>
  <c r="T22"/>
  <c r="N24"/>
  <c r="R24"/>
  <c r="V24"/>
  <c r="G8"/>
  <c r="G16"/>
  <c r="G24"/>
  <c r="B10"/>
  <c r="B18"/>
  <c r="F4"/>
  <c r="F12"/>
  <c r="F20"/>
  <c r="H6"/>
  <c r="H14"/>
  <c r="H22"/>
  <c r="I8"/>
  <c r="I16"/>
  <c r="I24"/>
  <c r="J10"/>
  <c r="J18"/>
  <c r="K4"/>
  <c r="K12"/>
  <c r="K20"/>
  <c r="L6"/>
  <c r="L14"/>
  <c r="L22"/>
  <c r="O4"/>
  <c r="S4"/>
  <c r="M6"/>
  <c r="Q6"/>
  <c r="U6"/>
  <c r="O8"/>
  <c r="S8"/>
  <c r="M10"/>
  <c r="Q10"/>
  <c r="U10"/>
  <c r="O12"/>
  <c r="S12"/>
  <c r="M14"/>
  <c r="Q14"/>
  <c r="U14"/>
  <c r="O16"/>
  <c r="S16"/>
  <c r="M18"/>
  <c r="Q18"/>
  <c r="U18"/>
  <c r="O20"/>
  <c r="S20"/>
  <c r="M22"/>
  <c r="Q22"/>
  <c r="U22"/>
  <c r="O24"/>
  <c r="Y53" i="41"/>
  <c r="Y61"/>
  <c r="Y21"/>
  <c r="K28" i="26"/>
  <c r="E33"/>
  <c r="E28"/>
  <c r="AB77" i="41"/>
  <c r="Y77"/>
  <c r="AB3"/>
  <c r="Y10"/>
  <c r="Y7"/>
  <c r="Y3"/>
  <c r="Y9"/>
  <c r="Y23"/>
  <c r="Y25"/>
  <c r="Y37"/>
  <c r="Y58"/>
  <c r="C33" i="26"/>
  <c r="C28"/>
  <c r="N33"/>
  <c r="N28"/>
  <c r="P33"/>
  <c r="P28"/>
  <c r="F33"/>
  <c r="F28"/>
  <c r="M33"/>
  <c r="M28"/>
  <c r="Y46" i="41"/>
  <c r="Y49"/>
  <c r="Y47"/>
  <c r="Y51"/>
  <c r="Y57"/>
  <c r="J28" i="26"/>
  <c r="Y28" i="41"/>
  <c r="Y71"/>
  <c r="Y45"/>
  <c r="H33" i="26"/>
  <c r="H28"/>
  <c r="D33"/>
  <c r="D28"/>
  <c r="B33"/>
  <c r="B28"/>
  <c r="L33"/>
  <c r="L28"/>
  <c r="O33"/>
  <c r="O28"/>
  <c r="I33"/>
  <c r="I28"/>
  <c r="Y52" i="41"/>
  <c r="Y27"/>
  <c r="T89"/>
  <c r="Y5"/>
  <c r="Y30"/>
  <c r="Y66"/>
  <c r="Y22"/>
  <c r="N11" i="42" l="1"/>
  <c r="G3"/>
  <c r="K27"/>
  <c r="O11"/>
  <c r="N30"/>
  <c r="K22"/>
  <c r="M27"/>
  <c r="J3"/>
  <c r="H13"/>
  <c r="V28"/>
  <c r="I12"/>
  <c r="B23"/>
  <c r="S11"/>
  <c r="U27"/>
  <c r="I14"/>
  <c r="G4"/>
  <c r="S14"/>
  <c r="U24"/>
  <c r="U8"/>
  <c r="H24"/>
  <c r="R15"/>
  <c r="L10"/>
  <c r="M13"/>
  <c r="U5"/>
  <c r="L30"/>
  <c r="J22"/>
  <c r="R21"/>
  <c r="O8"/>
  <c r="R10"/>
  <c r="T19"/>
  <c r="B30"/>
  <c r="L21"/>
  <c r="I24"/>
  <c r="F30"/>
  <c r="Q30"/>
  <c r="J4"/>
  <c r="O23"/>
  <c r="J18"/>
  <c r="H30"/>
  <c r="B22"/>
  <c r="H19"/>
  <c r="G30"/>
  <c r="U30"/>
  <c r="S22"/>
  <c r="N6"/>
  <c r="O4"/>
  <c r="R3"/>
  <c r="O22"/>
  <c r="I28"/>
  <c r="Q20"/>
  <c r="L18"/>
  <c r="F10"/>
  <c r="N23"/>
  <c r="Q9"/>
  <c r="G8"/>
  <c r="O15"/>
  <c r="K16"/>
  <c r="O29"/>
  <c r="L7"/>
  <c r="T10"/>
  <c r="S19"/>
  <c r="G29"/>
  <c r="F12"/>
  <c r="O3"/>
  <c r="L9"/>
  <c r="T21"/>
  <c r="Q27"/>
  <c r="L8"/>
  <c r="K14"/>
  <c r="V7"/>
  <c r="K17"/>
  <c r="G9"/>
  <c r="B15"/>
  <c r="U23"/>
  <c r="P4"/>
  <c r="B14"/>
  <c r="Q7"/>
  <c r="N13"/>
  <c r="B11"/>
  <c r="T27"/>
  <c r="L14"/>
  <c r="G17"/>
  <c r="F25"/>
  <c r="I20"/>
  <c r="T26"/>
  <c r="B18"/>
  <c r="Q26"/>
  <c r="V18"/>
  <c r="Q10"/>
  <c r="R4"/>
  <c r="F23"/>
  <c r="R13"/>
  <c r="H14"/>
  <c r="H23"/>
  <c r="K9"/>
  <c r="V12"/>
  <c r="F21"/>
  <c r="T11"/>
  <c r="Q4"/>
  <c r="T17"/>
  <c r="V3"/>
  <c r="M4"/>
  <c r="P20"/>
  <c r="J28"/>
  <c r="O30"/>
  <c r="L13"/>
  <c r="J29"/>
  <c r="Q28"/>
  <c r="U14"/>
  <c r="Q14"/>
  <c r="R17"/>
  <c r="I10"/>
  <c r="R11"/>
  <c r="I11"/>
  <c r="H9"/>
  <c r="T14"/>
  <c r="F18"/>
  <c r="H8"/>
  <c r="K7"/>
  <c r="J19"/>
  <c r="G25"/>
  <c r="V14"/>
  <c r="O26"/>
  <c r="S16"/>
  <c r="V23"/>
  <c r="L25"/>
  <c r="V5"/>
  <c r="S7"/>
  <c r="H17"/>
  <c r="S4"/>
  <c r="G14"/>
  <c r="Q15"/>
  <c r="H21"/>
  <c r="J7"/>
  <c r="R23"/>
  <c r="H28"/>
  <c r="T18"/>
  <c r="F20"/>
  <c r="N10"/>
  <c r="K25"/>
  <c r="Q5"/>
  <c r="M17"/>
  <c r="J6"/>
  <c r="F8"/>
  <c r="G24"/>
  <c r="F13"/>
  <c r="J21"/>
  <c r="Q24"/>
  <c r="T8"/>
  <c r="G27"/>
  <c r="F26"/>
  <c r="P17"/>
  <c r="N7"/>
  <c r="S3"/>
  <c r="B7"/>
  <c r="L19"/>
  <c r="I25"/>
  <c r="B6"/>
  <c r="O16"/>
  <c r="V9"/>
  <c r="T3"/>
  <c r="P25"/>
  <c r="H12"/>
  <c r="F17"/>
  <c r="V25"/>
  <c r="J20"/>
  <c r="O24"/>
  <c r="I30"/>
  <c r="U20"/>
  <c r="J8"/>
  <c r="G23"/>
  <c r="V15"/>
  <c r="N16"/>
  <c r="T29"/>
  <c r="B13"/>
  <c r="I16"/>
  <c r="F29"/>
  <c r="L6"/>
  <c r="U16"/>
  <c r="J13"/>
  <c r="R30"/>
  <c r="U18"/>
  <c r="K28"/>
  <c r="I8"/>
  <c r="B8"/>
  <c r="V24"/>
  <c r="L24"/>
  <c r="V10"/>
  <c r="G16"/>
  <c r="I13"/>
  <c r="N26"/>
  <c r="N4"/>
  <c r="H10"/>
  <c r="R9"/>
  <c r="L26"/>
  <c r="P23"/>
  <c r="G22"/>
  <c r="O20"/>
  <c r="U3"/>
  <c r="I18"/>
  <c r="K24"/>
  <c r="F22"/>
  <c r="R22"/>
  <c r="G19"/>
  <c r="S6"/>
  <c r="K5"/>
  <c r="Q11"/>
  <c r="P26"/>
  <c r="S20"/>
  <c r="M26"/>
  <c r="P28"/>
  <c r="M28"/>
  <c r="M12"/>
  <c r="S25"/>
  <c r="V11"/>
  <c r="L12"/>
  <c r="T25"/>
  <c r="B9"/>
  <c r="Q12"/>
  <c r="K23"/>
  <c r="P30"/>
  <c r="H26"/>
  <c r="S24"/>
  <c r="K20"/>
  <c r="M30"/>
  <c r="V26"/>
  <c r="N22"/>
  <c r="S30"/>
  <c r="T22"/>
  <c r="N28"/>
  <c r="Q22"/>
  <c r="N14"/>
  <c r="Q6"/>
  <c r="V27"/>
  <c r="F19"/>
  <c r="F11"/>
  <c r="I5"/>
  <c r="O12"/>
  <c r="P6"/>
  <c r="U25"/>
  <c r="B17"/>
  <c r="G11"/>
  <c r="H3"/>
  <c r="R14"/>
  <c r="U6"/>
  <c r="O25"/>
  <c r="I7"/>
  <c r="K3"/>
  <c r="K15"/>
  <c r="H29"/>
  <c r="M16"/>
  <c r="P15"/>
  <c r="J23"/>
  <c r="V29"/>
  <c r="V4"/>
  <c r="M6"/>
  <c r="U10"/>
  <c r="J14"/>
  <c r="Q18"/>
  <c r="S5"/>
  <c r="H7"/>
  <c r="P11"/>
  <c r="G15"/>
  <c r="P19"/>
  <c r="B21"/>
  <c r="M25"/>
  <c r="U29"/>
  <c r="H6"/>
  <c r="P10"/>
  <c r="G12"/>
  <c r="B16"/>
  <c r="R5"/>
  <c r="I9"/>
  <c r="Q13"/>
  <c r="H15"/>
  <c r="L3"/>
  <c r="T7"/>
  <c r="K11"/>
  <c r="S15"/>
  <c r="I17"/>
  <c r="Q21"/>
  <c r="H25"/>
  <c r="P29"/>
  <c r="T6"/>
  <c r="K8"/>
  <c r="S12"/>
  <c r="J16"/>
  <c r="M5"/>
  <c r="U9"/>
  <c r="J11"/>
  <c r="N15"/>
  <c r="O9"/>
  <c r="T15"/>
  <c r="L23"/>
  <c r="I29"/>
  <c r="B10"/>
  <c r="Q3"/>
  <c r="N9"/>
  <c r="V17"/>
  <c r="K19"/>
  <c r="S23"/>
  <c r="H5"/>
  <c r="M22"/>
  <c r="S18"/>
  <c r="G28"/>
  <c r="P24"/>
  <c r="H20"/>
  <c r="J30"/>
  <c r="U28"/>
  <c r="M24"/>
  <c r="V20"/>
  <c r="L16"/>
  <c r="U12"/>
  <c r="M8"/>
  <c r="V6"/>
  <c r="R29"/>
  <c r="J25"/>
  <c r="S21"/>
  <c r="J17"/>
  <c r="J9"/>
  <c r="M3"/>
  <c r="S10"/>
  <c r="T4"/>
  <c r="P27"/>
  <c r="Q19"/>
  <c r="S13"/>
  <c r="T5"/>
  <c r="M14"/>
  <c r="N8"/>
  <c r="S27"/>
  <c r="U13"/>
  <c r="Q25"/>
  <c r="M23"/>
  <c r="G21"/>
  <c r="N12"/>
  <c r="T9"/>
  <c r="Q23"/>
  <c r="K10"/>
  <c r="U11"/>
  <c r="R25"/>
  <c r="J12"/>
  <c r="J26"/>
  <c r="O28"/>
  <c r="U26"/>
  <c r="H18"/>
  <c r="G26"/>
  <c r="H4"/>
  <c r="H16"/>
  <c r="I27"/>
  <c r="M15"/>
  <c r="Q16"/>
  <c r="N18"/>
  <c r="B20"/>
  <c r="J27"/>
  <c r="B25"/>
  <c r="F27"/>
  <c r="T20"/>
  <c r="J15"/>
  <c r="R28"/>
  <c r="M10"/>
  <c r="P18"/>
  <c r="J24"/>
  <c r="P13"/>
  <c r="B27"/>
  <c r="P21"/>
  <c r="R16"/>
  <c r="N24"/>
  <c r="B26"/>
  <c r="O27"/>
  <c r="F6"/>
  <c r="B12"/>
  <c r="H27"/>
  <c r="L11"/>
  <c r="P12"/>
  <c r="R7"/>
  <c r="S8"/>
  <c r="I15"/>
  <c r="S26"/>
  <c r="R26"/>
  <c r="S29"/>
  <c r="N19"/>
  <c r="P3"/>
  <c r="B3"/>
  <c r="N25"/>
  <c r="I19"/>
  <c r="L5"/>
  <c r="M7"/>
  <c r="T24"/>
  <c r="O7"/>
  <c r="O5"/>
  <c r="T23"/>
  <c r="Q29"/>
  <c r="N5"/>
  <c r="Q17"/>
  <c r="K4"/>
  <c r="N21"/>
  <c r="G13"/>
  <c r="G20"/>
  <c r="R12"/>
  <c r="U4"/>
  <c r="F7"/>
  <c r="U21"/>
  <c r="G7"/>
  <c r="O17"/>
  <c r="K13"/>
  <c r="T16"/>
  <c r="L20"/>
  <c r="N17"/>
  <c r="K21"/>
  <c r="T30"/>
  <c r="H11"/>
  <c r="S28"/>
  <c r="P9"/>
  <c r="I26"/>
  <c r="V21"/>
  <c r="R20"/>
  <c r="M29"/>
  <c r="V30"/>
  <c r="R8"/>
  <c r="J5"/>
  <c r="V8"/>
  <c r="H22"/>
  <c r="V22"/>
  <c r="N20"/>
  <c r="V19"/>
  <c r="F3"/>
  <c r="U17"/>
  <c r="R6"/>
  <c r="L28"/>
  <c r="B24"/>
  <c r="G18"/>
  <c r="R24"/>
  <c r="K26"/>
  <c r="F24"/>
  <c r="M18"/>
  <c r="K29"/>
  <c r="F15"/>
  <c r="F16"/>
  <c r="L29"/>
  <c r="M21"/>
  <c r="P7"/>
  <c r="J10"/>
  <c r="R19"/>
  <c r="P8"/>
  <c r="I21"/>
  <c r="M9"/>
  <c r="R27"/>
  <c r="I4"/>
  <c r="Q8"/>
  <c r="P16"/>
  <c r="B5"/>
  <c r="T13"/>
  <c r="L17"/>
  <c r="I23"/>
  <c r="B4"/>
  <c r="T12"/>
  <c r="N3"/>
  <c r="M11"/>
  <c r="U15"/>
  <c r="P5"/>
  <c r="O13"/>
  <c r="M19"/>
  <c r="L27"/>
  <c r="G6"/>
  <c r="O10"/>
  <c r="I3"/>
  <c r="F9"/>
  <c r="G5"/>
  <c r="U19"/>
  <c r="O6"/>
  <c r="F5"/>
  <c r="V13"/>
  <c r="O21"/>
  <c r="B19"/>
  <c r="K30"/>
  <c r="L22"/>
  <c r="F28"/>
  <c r="I22"/>
  <c r="F14"/>
  <c r="I6"/>
  <c r="N27"/>
  <c r="O19"/>
  <c r="U7"/>
  <c r="K6"/>
  <c r="B29"/>
  <c r="L15"/>
  <c r="K18"/>
  <c r="F4"/>
  <c r="K12"/>
  <c r="O14"/>
  <c r="R18"/>
  <c r="L4"/>
  <c r="S17"/>
  <c r="M20"/>
  <c r="U22"/>
  <c r="P22"/>
  <c r="N29"/>
  <c r="V16"/>
  <c r="O18"/>
  <c r="T28"/>
  <c r="P14"/>
  <c r="G10"/>
  <c r="B28"/>
  <c r="S9"/>
  <c r="E17" i="27"/>
  <c r="F17"/>
  <c r="G17"/>
  <c r="H18"/>
  <c r="D18"/>
  <c r="F16"/>
  <c r="I15"/>
  <c r="E15"/>
  <c r="H14"/>
  <c r="D14"/>
  <c r="G13"/>
  <c r="C13"/>
  <c r="F12"/>
  <c r="I11"/>
  <c r="E11"/>
  <c r="H10"/>
  <c r="D10"/>
  <c r="G9"/>
  <c r="C9"/>
  <c r="F8"/>
  <c r="I7"/>
  <c r="E7"/>
  <c r="H6"/>
  <c r="D6"/>
  <c r="G5"/>
  <c r="C5"/>
  <c r="F4"/>
  <c r="I18"/>
  <c r="E18"/>
  <c r="I16"/>
  <c r="E16"/>
  <c r="H15"/>
  <c r="D15"/>
  <c r="G14"/>
  <c r="C14"/>
  <c r="F13"/>
  <c r="I12"/>
  <c r="E12"/>
  <c r="H11"/>
  <c r="D11"/>
  <c r="G10"/>
  <c r="C10"/>
  <c r="F9"/>
  <c r="I8"/>
  <c r="E8"/>
  <c r="H7"/>
  <c r="D7"/>
  <c r="G6"/>
  <c r="C6"/>
  <c r="F5"/>
  <c r="I4"/>
  <c r="E4"/>
  <c r="C3"/>
  <c r="E3"/>
  <c r="G3"/>
  <c r="H3"/>
  <c r="H13"/>
  <c r="G12"/>
  <c r="F11"/>
  <c r="E10"/>
  <c r="D9"/>
  <c r="C8"/>
  <c r="I6"/>
  <c r="H5"/>
  <c r="G4"/>
  <c r="D3"/>
  <c r="F3"/>
  <c r="H17"/>
  <c r="I17"/>
  <c r="C17"/>
  <c r="D17"/>
  <c r="F18"/>
  <c r="H16"/>
  <c r="D16"/>
  <c r="G15"/>
  <c r="C15"/>
  <c r="F14"/>
  <c r="I13"/>
  <c r="E13"/>
  <c r="H12"/>
  <c r="D12"/>
  <c r="G11"/>
  <c r="C11"/>
  <c r="F10"/>
  <c r="I9"/>
  <c r="E9"/>
  <c r="H8"/>
  <c r="D8"/>
  <c r="G7"/>
  <c r="C7"/>
  <c r="F6"/>
  <c r="I5"/>
  <c r="E5"/>
  <c r="H4"/>
  <c r="D4"/>
  <c r="G18"/>
  <c r="C18"/>
  <c r="G16"/>
  <c r="C16"/>
  <c r="F15"/>
  <c r="I14"/>
  <c r="E14"/>
  <c r="D13"/>
  <c r="C12"/>
  <c r="I10"/>
  <c r="H9"/>
  <c r="G8"/>
  <c r="F7"/>
  <c r="E6"/>
  <c r="D5"/>
  <c r="C4"/>
  <c r="I3"/>
  <c r="E25" i="43" l="1"/>
  <c r="D25"/>
  <c r="C25"/>
  <c r="E21"/>
  <c r="D21"/>
  <c r="C21"/>
  <c r="E17"/>
  <c r="D17"/>
  <c r="C17"/>
  <c r="E13"/>
  <c r="D13"/>
  <c r="C13"/>
  <c r="E9"/>
  <c r="D9"/>
  <c r="C9"/>
  <c r="D22"/>
  <c r="C22"/>
  <c r="E22"/>
  <c r="D18"/>
  <c r="C18"/>
  <c r="E18"/>
  <c r="D14"/>
  <c r="C14"/>
  <c r="E14"/>
  <c r="D10"/>
  <c r="C10"/>
  <c r="E10"/>
  <c r="C8"/>
  <c r="D8"/>
  <c r="E8"/>
  <c r="E3"/>
  <c r="D3"/>
  <c r="C3"/>
  <c r="E5"/>
  <c r="D5"/>
  <c r="C5"/>
  <c r="E7"/>
  <c r="D7"/>
  <c r="C7"/>
  <c r="E4"/>
  <c r="C4"/>
  <c r="D4"/>
  <c r="E6"/>
  <c r="C6"/>
  <c r="D6"/>
  <c r="D23"/>
  <c r="C23"/>
  <c r="E23"/>
  <c r="D19"/>
  <c r="C19"/>
  <c r="E19"/>
  <c r="D15"/>
  <c r="C15"/>
  <c r="E15"/>
  <c r="D11"/>
  <c r="C11"/>
  <c r="E11"/>
  <c r="E24"/>
  <c r="D24"/>
  <c r="C24"/>
  <c r="E20"/>
  <c r="D20"/>
  <c r="C20"/>
  <c r="E16"/>
  <c r="D16"/>
  <c r="C16"/>
  <c r="E12"/>
  <c r="D12"/>
  <c r="C12"/>
  <c r="C28" i="42"/>
  <c r="E28"/>
  <c r="D28"/>
  <c r="C29"/>
  <c r="D29"/>
  <c r="E29"/>
  <c r="D4"/>
  <c r="C4"/>
  <c r="E4"/>
  <c r="D5"/>
  <c r="C5"/>
  <c r="E5"/>
  <c r="D3"/>
  <c r="C3"/>
  <c r="E3"/>
  <c r="C12"/>
  <c r="D12"/>
  <c r="E12"/>
  <c r="E25"/>
  <c r="C25"/>
  <c r="D25"/>
  <c r="C20"/>
  <c r="E20"/>
  <c r="D20"/>
  <c r="D16"/>
  <c r="C16"/>
  <c r="E16"/>
  <c r="D21"/>
  <c r="C21"/>
  <c r="E21"/>
  <c r="C17"/>
  <c r="E17"/>
  <c r="D17"/>
  <c r="E8"/>
  <c r="C8"/>
  <c r="D8"/>
  <c r="C13"/>
  <c r="D13"/>
  <c r="E13"/>
  <c r="C7"/>
  <c r="E7"/>
  <c r="D7"/>
  <c r="C18"/>
  <c r="E18"/>
  <c r="D18"/>
  <c r="E14"/>
  <c r="C14"/>
  <c r="D14"/>
  <c r="D30"/>
  <c r="C30"/>
  <c r="E30"/>
  <c r="C19"/>
  <c r="D19"/>
  <c r="E19"/>
  <c r="E24"/>
  <c r="D24"/>
  <c r="C24"/>
  <c r="C26"/>
  <c r="D26"/>
  <c r="E26"/>
  <c r="E27"/>
  <c r="C27"/>
  <c r="D27"/>
  <c r="C10"/>
  <c r="E10"/>
  <c r="D10"/>
  <c r="C9"/>
  <c r="D9"/>
  <c r="E9"/>
  <c r="E6"/>
  <c r="C6"/>
  <c r="D6"/>
  <c r="D11"/>
  <c r="E11"/>
  <c r="C11"/>
  <c r="E15"/>
  <c r="C15"/>
  <c r="D15"/>
  <c r="D22"/>
  <c r="C22"/>
  <c r="E22"/>
  <c r="C23"/>
  <c r="D23"/>
  <c r="E23"/>
</calcChain>
</file>

<file path=xl/sharedStrings.xml><?xml version="1.0" encoding="utf-8"?>
<sst xmlns="http://schemas.openxmlformats.org/spreadsheetml/2006/main" count="9645" uniqueCount="1951">
  <si>
    <t>№ заявки</t>
  </si>
  <si>
    <t>ФИО</t>
  </si>
  <si>
    <t>класс</t>
  </si>
  <si>
    <t>дней</t>
  </si>
  <si>
    <t>города участников</t>
  </si>
  <si>
    <t>страны проведения походов</t>
  </si>
  <si>
    <t>голосов</t>
  </si>
  <si>
    <t>Индия</t>
  </si>
  <si>
    <t>Велопоходы</t>
  </si>
  <si>
    <t>Шонин Сергей Викторович</t>
  </si>
  <si>
    <t>Короткие велопоходы</t>
  </si>
  <si>
    <t>Велопутешествия</t>
  </si>
  <si>
    <t>Москва</t>
  </si>
  <si>
    <t>Пенза</t>
  </si>
  <si>
    <t>Петергоф</t>
  </si>
  <si>
    <t>Севастополь</t>
  </si>
  <si>
    <t>Белых Николай Евгеньевич</t>
  </si>
  <si>
    <t>Длительные велопоходы</t>
  </si>
  <si>
    <t>Новокузнецк</t>
  </si>
  <si>
    <t>Костюхина Екатерина Евгеньевна</t>
  </si>
  <si>
    <t>Санкт-Петербург</t>
  </si>
  <si>
    <t>№ в классе</t>
  </si>
  <si>
    <t>Короткие велопоходы - промежуточная таблица</t>
  </si>
  <si>
    <t>Финляндия</t>
  </si>
  <si>
    <t>Касьянов Юрий Владимирович</t>
  </si>
  <si>
    <t>Запорожье</t>
  </si>
  <si>
    <t>Турция</t>
  </si>
  <si>
    <t>Норвегия</t>
  </si>
  <si>
    <t>Одесса</t>
  </si>
  <si>
    <t>Рождественская Мария Владимировна</t>
  </si>
  <si>
    <t>Родимцев Андрей Александрович</t>
  </si>
  <si>
    <t>Саратов</t>
  </si>
  <si>
    <t>Столяров Александр Александрович</t>
  </si>
  <si>
    <t>Киргизия</t>
  </si>
  <si>
    <t>км</t>
  </si>
  <si>
    <t>Травина Светлана</t>
  </si>
  <si>
    <t>Мурманск</t>
  </si>
  <si>
    <t>Янгирова Анастасия Валерьевна</t>
  </si>
  <si>
    <t>Курск</t>
  </si>
  <si>
    <t>Екатеринбург</t>
  </si>
  <si>
    <t>Пономарев Сергей Анатольевич</t>
  </si>
  <si>
    <t>Команда "Держи Забрало"</t>
  </si>
  <si>
    <t>Уфа</t>
  </si>
  <si>
    <t>Басалаев Андрей Викторович</t>
  </si>
  <si>
    <t>Новокузнецк, Кемеровская обл., Россия</t>
  </si>
  <si>
    <t>Смирнов Андрей Юрьевич</t>
  </si>
  <si>
    <t>Никульникова Татьяна</t>
  </si>
  <si>
    <t>Ижевск</t>
  </si>
  <si>
    <t>Андреев Вячеслав Викторович</t>
  </si>
  <si>
    <t>Сабанова Анастасия Михайловна</t>
  </si>
  <si>
    <t>Симонова Елена Ивановна</t>
  </si>
  <si>
    <t>Канищев Евгений Алексеевич</t>
  </si>
  <si>
    <t>Харьков</t>
  </si>
  <si>
    <t>Химки</t>
  </si>
  <si>
    <t>Велопоходы-промежуточная таблица</t>
  </si>
  <si>
    <t>Статус</t>
  </si>
  <si>
    <t>Длительные велопоходы - промежуточная таблица</t>
  </si>
  <si>
    <t>Велопутешествия - промежуточная таблица</t>
  </si>
  <si>
    <t>Крым</t>
  </si>
  <si>
    <t>Киргизия, Таджикистан</t>
  </si>
  <si>
    <t>Швейцария</t>
  </si>
  <si>
    <t>Кения</t>
  </si>
  <si>
    <t>Исландия</t>
  </si>
  <si>
    <t>Таджикистан</t>
  </si>
  <si>
    <t>Болгария</t>
  </si>
  <si>
    <t>Казахстан</t>
  </si>
  <si>
    <t xml:space="preserve"> Судьи Фестиваля ВелоПуть</t>
  </si>
  <si>
    <t>номер</t>
  </si>
  <si>
    <t>ФИО судьи</t>
  </si>
  <si>
    <t>Горизонтальное представление списка судей для таблиц оценок</t>
  </si>
  <si>
    <t>Елизаров Андрей</t>
  </si>
  <si>
    <t>город</t>
  </si>
  <si>
    <t>Русаков Сергей Александрович</t>
  </si>
  <si>
    <t>Пересыпкин Виталий Фридрихович</t>
  </si>
  <si>
    <t>Раменское</t>
  </si>
  <si>
    <t>Эксперты Фестиваля ВелоПуть</t>
  </si>
  <si>
    <t>Зрители Фестиваля ВелоПуть</t>
  </si>
  <si>
    <t xml:space="preserve">логин </t>
  </si>
  <si>
    <t>видео</t>
  </si>
  <si>
    <t>отчёт</t>
  </si>
  <si>
    <t>оценок</t>
  </si>
  <si>
    <t>маршрут</t>
  </si>
  <si>
    <t>познават.</t>
  </si>
  <si>
    <t>автоном.</t>
  </si>
  <si>
    <t>дети</t>
  </si>
  <si>
    <t>необыч.</t>
  </si>
  <si>
    <t>прикл.</t>
  </si>
  <si>
    <t>сложн.</t>
  </si>
  <si>
    <t>коммент.</t>
  </si>
  <si>
    <t>СОМ</t>
  </si>
  <si>
    <t>Зритель</t>
  </si>
  <si>
    <t>№ фото</t>
  </si>
  <si>
    <t>оценка</t>
  </si>
  <si>
    <t>Комментарий</t>
  </si>
  <si>
    <t>Lion</t>
  </si>
  <si>
    <t>mesier</t>
  </si>
  <si>
    <t>serfris</t>
  </si>
  <si>
    <t>SSV_1983j</t>
  </si>
  <si>
    <t>Красиво</t>
  </si>
  <si>
    <t>udav</t>
  </si>
  <si>
    <t>AlexTrub</t>
  </si>
  <si>
    <t>крамар</t>
  </si>
  <si>
    <t>Номер фото</t>
  </si>
  <si>
    <t>№отчёта</t>
  </si>
  <si>
    <t>Оценок</t>
  </si>
  <si>
    <t>Среднее</t>
  </si>
  <si>
    <t>Место</t>
  </si>
  <si>
    <t>Оценки:</t>
  </si>
  <si>
    <t>оценил &gt;25%</t>
  </si>
  <si>
    <t>учт. Оценок</t>
  </si>
  <si>
    <t>Комментарии:</t>
  </si>
  <si>
    <t>Нет комментариев:</t>
  </si>
  <si>
    <t>Учтён. Оценки: фильтр №1-2</t>
  </si>
  <si>
    <t>Ср. откл. По мод.</t>
  </si>
  <si>
    <t>СОМ&lt;=2</t>
  </si>
  <si>
    <t>Учтённые оценки фильтр №3</t>
  </si>
  <si>
    <t>№</t>
  </si>
  <si>
    <t>Фотоконкурс</t>
  </si>
  <si>
    <t>Видеоконкурс</t>
  </si>
  <si>
    <t>Увлекательный отчёт</t>
  </si>
  <si>
    <t>Итог:</t>
  </si>
  <si>
    <t>учтено</t>
  </si>
  <si>
    <t>комм.</t>
  </si>
  <si>
    <t>эксперт</t>
  </si>
  <si>
    <t>Зрит. коэффициент.</t>
  </si>
  <si>
    <t>* Зрительский коэффициент - оределяется как сумма учтённых оценок по зрительским и экспертным номинациям и комментариев делённая на среднее отклонение по модулю (СОМ) в оценках</t>
  </si>
  <si>
    <t>Общая статистика:</t>
  </si>
  <si>
    <t>Всего зрителей</t>
  </si>
  <si>
    <t>Оценивших &gt;=25%</t>
  </si>
  <si>
    <t>Всего оценок</t>
  </si>
  <si>
    <t>Комментариев</t>
  </si>
  <si>
    <t>Отсутсвие коммента для крайних оценок</t>
  </si>
  <si>
    <t>Зрителей использующих крайние без комментов</t>
  </si>
  <si>
    <t>Неучтённые оценки из за &lt;25% оценок</t>
  </si>
  <si>
    <t>Зрителей с СОМ&gt;2</t>
  </si>
  <si>
    <t>Всего учтённых оценок</t>
  </si>
  <si>
    <t>% учёта оценок</t>
  </si>
  <si>
    <t>Зрители</t>
  </si>
  <si>
    <t>Номер Отчёта</t>
  </si>
  <si>
    <t>Таблица оценок:</t>
  </si>
  <si>
    <t>Учтён. Оценки 1-2фильтр:</t>
  </si>
  <si>
    <t>Учтён. Оценки 3фильтр:</t>
  </si>
  <si>
    <t>В эту вкладку нужно скопировать все результаты судейской оценки(массив копировать с ячейки b3)!</t>
  </si>
  <si>
    <t>Сцепка ячеек для функции поиска</t>
  </si>
  <si>
    <t>Отчёт</t>
  </si>
  <si>
    <t>Судья</t>
  </si>
  <si>
    <t>Категория</t>
  </si>
  <si>
    <t>Сложность</t>
  </si>
  <si>
    <t>Маршрут</t>
  </si>
  <si>
    <t>-</t>
  </si>
  <si>
    <t>Номинация - «Самый сложный маршрут», Класс - Короткие велопоходы</t>
  </si>
  <si>
    <t>№ отчёта</t>
  </si>
  <si>
    <t>Организатор</t>
  </si>
  <si>
    <t>ВСЕГО оценок</t>
  </si>
  <si>
    <t>Средний балл</t>
  </si>
  <si>
    <t>Дисперсия</t>
  </si>
  <si>
    <t>ВСЕГО ОЦЕНОК:</t>
  </si>
  <si>
    <t>Среднее отклонение</t>
  </si>
  <si>
    <t>Сред. откл. по модулю</t>
  </si>
  <si>
    <t>Расчёт отклонений:</t>
  </si>
  <si>
    <t>Сума отклонений</t>
  </si>
  <si>
    <t>Сумма откл. по модулю</t>
  </si>
  <si>
    <t>Распределение оценок:</t>
  </si>
  <si>
    <t>Номинация - «Самый оригинальный маршрут», Класс - Короткие велопоходы</t>
  </si>
  <si>
    <t>Номинация - «Лучший отчёт», Класс - Короткие велопоходы</t>
  </si>
  <si>
    <t>Номинация - «Самый сложный маршрут», Класс - Велопоходы</t>
  </si>
  <si>
    <t>Номинация - «Самый оригинальный маршрут», Класс - Велопоходы</t>
  </si>
  <si>
    <t>Номинация - «Лучший отчёт», Класс - Велопоходы</t>
  </si>
  <si>
    <t>Номинация - «Самый сложный маршрут», Класс - Длительные велопоходы</t>
  </si>
  <si>
    <t>Номинация - «Самый оригинальный маршрут», Класс - Длительные велопоходы</t>
  </si>
  <si>
    <t>Номинация - «Лучший отчёт», Класс - Длительные велопоходы</t>
  </si>
  <si>
    <t>Номинация - «Самый сложный маршрут», Класс - Велопутешествия</t>
  </si>
  <si>
    <t>Номинация - «Самый оригинальный маршрут», Класс - Велопутешествия</t>
  </si>
  <si>
    <t>Номинация - «Лучший отчёт», Класс - Велопутешествия</t>
  </si>
  <si>
    <t>ИТОГ</t>
  </si>
  <si>
    <t>Номинация - «Самый сложный поход»</t>
  </si>
  <si>
    <t>Судейские оценки</t>
  </si>
  <si>
    <t>Среднее отклонение по модулю</t>
  </si>
  <si>
    <t xml:space="preserve">Место </t>
  </si>
  <si>
    <t>Номинация - «Самый оригинальный маршрут»</t>
  </si>
  <si>
    <t>Номинация - «Лучший отчёт»</t>
  </si>
  <si>
    <t>Комментарии</t>
  </si>
  <si>
    <t>Экспертные оценки</t>
  </si>
  <si>
    <t>свои походы</t>
  </si>
  <si>
    <t>% оценённых походов</t>
  </si>
  <si>
    <t>Судейский коэффициент</t>
  </si>
  <si>
    <t>Лучший судья</t>
  </si>
  <si>
    <t>число судей</t>
  </si>
  <si>
    <t>судейских оценок</t>
  </si>
  <si>
    <t>Оценка работы судей</t>
  </si>
  <si>
    <t>место</t>
  </si>
  <si>
    <t>судья</t>
  </si>
  <si>
    <t>судейский коэффициент</t>
  </si>
  <si>
    <t>среднее отклонение</t>
  </si>
  <si>
    <t>комментарии</t>
  </si>
  <si>
    <t>Дополнительная номинация - "Лучший судья"</t>
  </si>
  <si>
    <t>участник</t>
  </si>
  <si>
    <t>среднее</t>
  </si>
  <si>
    <t>ИТОГО:</t>
  </si>
  <si>
    <t>Горизонтальное представление списка экспертов для таблиц оценок</t>
  </si>
  <si>
    <t>username</t>
  </si>
  <si>
    <t>fullname</t>
  </si>
  <si>
    <t>userid</t>
  </si>
  <si>
    <t>idz</t>
  </si>
  <si>
    <t>informative</t>
  </si>
  <si>
    <t>autonome</t>
  </si>
  <si>
    <t>unusual</t>
  </si>
  <si>
    <t>children</t>
  </si>
  <si>
    <t>unfortun</t>
  </si>
  <si>
    <t>Номинация - Самый познавательный велопоход</t>
  </si>
  <si>
    <t>Номинация - Самый автономный велопоход</t>
  </si>
  <si>
    <t>Номинация - Самый необычный велопоход</t>
  </si>
  <si>
    <t>Лучший велопоход с детьми</t>
  </si>
  <si>
    <t>Номинация - Лучший велопоход с детьми</t>
  </si>
  <si>
    <t>Номинация - Самый приключенческий велопоход</t>
  </si>
  <si>
    <t>ср. балл</t>
  </si>
  <si>
    <t>Самый познавательный маршрут</t>
  </si>
  <si>
    <t>Самый автономный маршрут</t>
  </si>
  <si>
    <t>Самый необычный поход</t>
  </si>
  <si>
    <t>Самый приключенческий поход</t>
  </si>
  <si>
    <t>рез. ПЗС</t>
  </si>
  <si>
    <t>Результаты - Приз зрительских симпатий</t>
  </si>
  <si>
    <t>ФИО организатора</t>
  </si>
  <si>
    <t>пересчёт в баллы</t>
  </si>
  <si>
    <t>Город</t>
  </si>
  <si>
    <t>Сводная таблица результатов по судейским номинациям</t>
  </si>
  <si>
    <t>№ Заявки</t>
  </si>
  <si>
    <t>№ фотографии</t>
  </si>
  <si>
    <t>№ в общем списке</t>
  </si>
  <si>
    <t>`</t>
  </si>
  <si>
    <t>Красивый пейзаж</t>
  </si>
  <si>
    <t>Красивый кадр</t>
  </si>
  <si>
    <t>Vosdux</t>
  </si>
  <si>
    <t>Очень живописно</t>
  </si>
  <si>
    <t>Очень красиво</t>
  </si>
  <si>
    <t>Красиво!</t>
  </si>
  <si>
    <t>Не очень интересно</t>
  </si>
  <si>
    <t>Скучно</t>
  </si>
  <si>
    <t>Очень красивое место!</t>
  </si>
  <si>
    <t>Живописно</t>
  </si>
  <si>
    <t>Alleghany</t>
  </si>
  <si>
    <t>Трубецкой Алексей</t>
  </si>
  <si>
    <t>Горизонтальное представление списка зрителей</t>
  </si>
  <si>
    <t>№ из 3</t>
  </si>
  <si>
    <t>автор</t>
  </si>
  <si>
    <t>Учт. Оценок</t>
  </si>
  <si>
    <t>Видео</t>
  </si>
  <si>
    <t>Учтённые оценки - фильтр 3</t>
  </si>
  <si>
    <t>средний</t>
  </si>
  <si>
    <t>логин зрителя</t>
  </si>
  <si>
    <t>*Зрительский коэффициент - прямо пропорционален числу выставленных зрителем учтённых оценок**,</t>
  </si>
  <si>
    <t>оценок выставвленных в экспертных номиннациях, написанных комментариев и обратно пропорционален СОМ***</t>
  </si>
  <si>
    <t xml:space="preserve">**Учтённые оценки. Учитываются оценки только тех зрителей кто оценил не менее 25% участвующих </t>
  </si>
  <si>
    <t>в номинации. Оценки диапазона 1-3 или 10-12 баллов учитываются только если был написан комментарий к оценке</t>
  </si>
  <si>
    <t>***СОМ - среднее отклонение по модулю в оценках. Это сумма отклонений (по модулю) каждой из оценок зрителя</t>
  </si>
  <si>
    <t>от средней оценки данного участника, делённая на число выставленных зрителм оценок.</t>
  </si>
  <si>
    <t>Лучший зритель</t>
  </si>
  <si>
    <t>зрительские</t>
  </si>
  <si>
    <t>судейские</t>
  </si>
  <si>
    <t>экспертные</t>
  </si>
  <si>
    <t>фото№1</t>
  </si>
  <si>
    <t>фото№2</t>
  </si>
  <si>
    <t>фото№3</t>
  </si>
  <si>
    <t>увл. Отчёт</t>
  </si>
  <si>
    <t>ПЗС</t>
  </si>
  <si>
    <t>сложность</t>
  </si>
  <si>
    <t>лучший отчёт</t>
  </si>
  <si>
    <t>познавательность</t>
  </si>
  <si>
    <t>автономность</t>
  </si>
  <si>
    <t>необычность</t>
  </si>
  <si>
    <t>приключения</t>
  </si>
  <si>
    <t>номинаций</t>
  </si>
  <si>
    <t>позн.</t>
  </si>
  <si>
    <t>необычн.</t>
  </si>
  <si>
    <t>приключ.</t>
  </si>
  <si>
    <t>% участв.</t>
  </si>
  <si>
    <t>город участника</t>
  </si>
  <si>
    <t>страны проведения похода</t>
  </si>
  <si>
    <t>результат</t>
  </si>
  <si>
    <t>фото №1</t>
  </si>
  <si>
    <t>фото №2</t>
  </si>
  <si>
    <t>фото №3</t>
  </si>
  <si>
    <t>Лучший поход Года</t>
  </si>
  <si>
    <t>фото</t>
  </si>
  <si>
    <t>Судейский коэффициент - отношение суммы выставленных оценок в судейских и экспертных номинациях и написанных комментариев к СОМ*</t>
  </si>
  <si>
    <t>*СОМ - среднее отклонение по модулю. Считается как отношение суммы всех отклонений (по модулю)** к числу выставленных оценок</t>
  </si>
  <si>
    <t>** Сумма всех отклонений (по модулю) - по каждой выставленной судейской оценки считается её отклонение от среднего балла полученного участником.</t>
  </si>
  <si>
    <t>Затем считается сумма таких отклонений.</t>
  </si>
  <si>
    <t>Самый увлекательный отчёт</t>
  </si>
  <si>
    <t>№фото</t>
  </si>
  <si>
    <t>фото в отч.</t>
  </si>
  <si>
    <t>Общий список заявок 2018г</t>
  </si>
  <si>
    <t>Акчурин Константин Эдуардович</t>
  </si>
  <si>
    <t>Александр Вастаев</t>
  </si>
  <si>
    <t>Кудрявцев Евгений Валерьевич</t>
  </si>
  <si>
    <t>Сазонов Антон Анатольевич</t>
  </si>
  <si>
    <t>Фефелов Александр</t>
  </si>
  <si>
    <t>Самара</t>
  </si>
  <si>
    <t>Московская область</t>
  </si>
  <si>
    <t>Искитим</t>
  </si>
  <si>
    <t>Искитим, Новосибирская область</t>
  </si>
  <si>
    <t>Вербицкий Илья Анатольевич</t>
  </si>
  <si>
    <t>Андрейченко Вадим Александрович, Андрейченко Елена и Леонид</t>
  </si>
  <si>
    <t>Вастаев Александр</t>
  </si>
  <si>
    <t>Жуковский</t>
  </si>
  <si>
    <t>Сергей Селюков</t>
  </si>
  <si>
    <t>Тихвин</t>
  </si>
  <si>
    <t>Кирилл Михайлович Поспелов</t>
  </si>
  <si>
    <t>Ткачев Алексей Петрович</t>
  </si>
  <si>
    <t>Ростов-на-Дону</t>
  </si>
  <si>
    <t>Лисовский Павел</t>
  </si>
  <si>
    <t>Беларусь, Минск</t>
  </si>
  <si>
    <t>Мацкевич Екатерина Сергеевна</t>
  </si>
  <si>
    <t>Олег Маргулис</t>
  </si>
  <si>
    <t>Попов Александр Андреевич и КоВыль</t>
  </si>
  <si>
    <t>село Выльгорт</t>
  </si>
  <si>
    <t>Ванягин Александр Александрович</t>
  </si>
  <si>
    <t>Реутов</t>
  </si>
  <si>
    <t>Лехан Сергей Антонович</t>
  </si>
  <si>
    <t>Белгород-Днестровский</t>
  </si>
  <si>
    <t>Данилина Татьяна Игоревна</t>
  </si>
  <si>
    <t>Сергиев Посад</t>
  </si>
  <si>
    <t>Карначёв Александр Евгеньевич</t>
  </si>
  <si>
    <t>Батищев Сергей Николаевич</t>
  </si>
  <si>
    <t>Мытищи</t>
  </si>
  <si>
    <t>Саликова Александра Владимировна</t>
  </si>
  <si>
    <t>Толубаев Сергей Иванович</t>
  </si>
  <si>
    <t>Сизов Дмитрий Генндьевич</t>
  </si>
  <si>
    <t>Чернецкая Елена Николаевна</t>
  </si>
  <si>
    <t>Диденко Е.В.</t>
  </si>
  <si>
    <t>Одесса, Киев</t>
  </si>
  <si>
    <t>Василий Буз</t>
  </si>
  <si>
    <t>Снегири</t>
  </si>
  <si>
    <t>Горбунов Владимир Владимирович</t>
  </si>
  <si>
    <t>г. Мытищи, Московская область</t>
  </si>
  <si>
    <t>Иванов Никита Станиславович</t>
  </si>
  <si>
    <t>Сыктывкар</t>
  </si>
  <si>
    <t>Люция Хисматуллина, Елена Котлярова</t>
  </si>
  <si>
    <t>Мотовилов Аркадий</t>
  </si>
  <si>
    <t>Ишина Ольга Владимировна</t>
  </si>
  <si>
    <t>Минск</t>
  </si>
  <si>
    <t>Швак Игорь</t>
  </si>
  <si>
    <t>Odessa</t>
  </si>
  <si>
    <t>Силантьева Наталья Ильинична</t>
  </si>
  <si>
    <t>Екатаринбург</t>
  </si>
  <si>
    <t>Аверина Александра Викторовна</t>
  </si>
  <si>
    <t>Кондрашов Сергей</t>
  </si>
  <si>
    <t>Сорокин Юрий Владимирович</t>
  </si>
  <si>
    <t>Демидов Иван Владимирович</t>
  </si>
  <si>
    <t>Исаков Леонид Викторович</t>
  </si>
  <si>
    <t>Юрасова Галина</t>
  </si>
  <si>
    <t>Мораш Анастасия Юрьевна</t>
  </si>
  <si>
    <t>Челябинск</t>
  </si>
  <si>
    <t>Корсаков Алексей Вячеславович</t>
  </si>
  <si>
    <t>Демидов Иван Владимировичч</t>
  </si>
  <si>
    <t>Светлана Чернецова</t>
  </si>
  <si>
    <t>Балашиха</t>
  </si>
  <si>
    <t>Лубяная Екатерина Валерьевна</t>
  </si>
  <si>
    <t>Егор Валерьевич Ковальчук</t>
  </si>
  <si>
    <t>Томская область</t>
  </si>
  <si>
    <t>Китай</t>
  </si>
  <si>
    <t>Индия, Индонезия, Малайзия, Непал, Таиланд</t>
  </si>
  <si>
    <t>Прибайкалье</t>
  </si>
  <si>
    <t>Белоруссия</t>
  </si>
  <si>
    <t>Европейская часть России</t>
  </si>
  <si>
    <t>Непал</t>
  </si>
  <si>
    <t>Центральный Кавказ, Грузия</t>
  </si>
  <si>
    <t>Россия, Бангладеш, Индия, Индонезия, Казахстан, Китай, Малайзия, Мьянма, Непал, Пакистан, Сингапур, Таджикистан, Таиланд, Узбекистан</t>
  </si>
  <si>
    <t>Россия, Европейская часть России</t>
  </si>
  <si>
    <t>Греция</t>
  </si>
  <si>
    <t>Польша</t>
  </si>
  <si>
    <t>Польша, Словакия</t>
  </si>
  <si>
    <t>Боливия, Чили</t>
  </si>
  <si>
    <t>Испания, Португалия</t>
  </si>
  <si>
    <t>Южная Корея</t>
  </si>
  <si>
    <t>Армения</t>
  </si>
  <si>
    <t>Азербайджан</t>
  </si>
  <si>
    <t>Россия, Центр евр. части России</t>
  </si>
  <si>
    <t>Германия, Дания, Финляндия, Швеция</t>
  </si>
  <si>
    <t>Алтай</t>
  </si>
  <si>
    <t>Марокко</t>
  </si>
  <si>
    <t>США</t>
  </si>
  <si>
    <t>Россия, Европейская часть России, Калининградская область</t>
  </si>
  <si>
    <t>Латвия, Литва</t>
  </si>
  <si>
    <t>Восточный Кавказ, Азербайджан</t>
  </si>
  <si>
    <t>Камчатка</t>
  </si>
  <si>
    <t>Словакия</t>
  </si>
  <si>
    <t>Финляндия, Швеция</t>
  </si>
  <si>
    <t>Север евр. части России, Карелия</t>
  </si>
  <si>
    <t>Белоруссия, Германия, Дания, Польша, Финляндия, Чехия, Швеция</t>
  </si>
  <si>
    <t>Карпаты</t>
  </si>
  <si>
    <t>Германия, Польша, Чехия</t>
  </si>
  <si>
    <t>Португалия</t>
  </si>
  <si>
    <t>Франция</t>
  </si>
  <si>
    <t>Мадагаскар</t>
  </si>
  <si>
    <t>Кения, Танзания</t>
  </si>
  <si>
    <t>Аргентина, Боливия, Колумбия, Перу, Чили, Эквадор</t>
  </si>
  <si>
    <t>Урал</t>
  </si>
  <si>
    <t>Подмосковье</t>
  </si>
  <si>
    <t>Север евр. части России</t>
  </si>
  <si>
    <t>Литва, Польша</t>
  </si>
  <si>
    <t>velobas3</t>
  </si>
  <si>
    <t>Диман</t>
  </si>
  <si>
    <t>Дмитрий</t>
  </si>
  <si>
    <t>Zumasik</t>
  </si>
  <si>
    <t>Зубкова М.С.</t>
  </si>
  <si>
    <t>kameneva@inbox.ru</t>
  </si>
  <si>
    <t>mikhail.ivanov.87</t>
  </si>
  <si>
    <t>Иванов Михаил</t>
  </si>
  <si>
    <t>AlenaStar1993</t>
  </si>
  <si>
    <t>Старкова Алена Николаевна</t>
  </si>
  <si>
    <t>yantsen73@gmail.com</t>
  </si>
  <si>
    <t>Stanislav Yantsen</t>
  </si>
  <si>
    <t>Katikofff</t>
  </si>
  <si>
    <t>katikof</t>
  </si>
  <si>
    <t>YYUUYY</t>
  </si>
  <si>
    <t>fateforever@mail.ru</t>
  </si>
  <si>
    <t>Фатеев Андрей</t>
  </si>
  <si>
    <t>FoxTail</t>
  </si>
  <si>
    <t>Прошенков Алексей Дмитриевич</t>
  </si>
  <si>
    <t>Katt.luen</t>
  </si>
  <si>
    <t>Golovanova Ksenia Alexandrovna</t>
  </si>
  <si>
    <t>lenathebest2</t>
  </si>
  <si>
    <t>el.cherneckaya</t>
  </si>
  <si>
    <t>Чернецкая Елена</t>
  </si>
  <si>
    <t>gri-gri</t>
  </si>
  <si>
    <t>Balnazzar</t>
  </si>
  <si>
    <t>vitaliy</t>
  </si>
  <si>
    <t>Starvey</t>
  </si>
  <si>
    <t>Андрей</t>
  </si>
  <si>
    <t>Helena_b</t>
  </si>
  <si>
    <t>Бабич Елена Анатольевна</t>
  </si>
  <si>
    <t>Нюська</t>
  </si>
  <si>
    <t>Галина Сергеева</t>
  </si>
  <si>
    <t>Azazello</t>
  </si>
  <si>
    <t>drugalya</t>
  </si>
  <si>
    <t>юрасова галина</t>
  </si>
  <si>
    <t>Люба</t>
  </si>
  <si>
    <t>Михуринская Любовь</t>
  </si>
  <si>
    <t>Гордиленков Лев</t>
  </si>
  <si>
    <t>Костяныч</t>
  </si>
  <si>
    <t>zeus200x</t>
  </si>
  <si>
    <t>seaangel</t>
  </si>
  <si>
    <t>Sabra</t>
  </si>
  <si>
    <t>Машкова Юлия</t>
  </si>
  <si>
    <t>Алена</t>
  </si>
  <si>
    <t>Киянова Елена Николаевна</t>
  </si>
  <si>
    <t>sunny.a</t>
  </si>
  <si>
    <t>isakov</t>
  </si>
  <si>
    <t>Freeek</t>
  </si>
  <si>
    <t>Евгений</t>
  </si>
  <si>
    <t>Андреев</t>
  </si>
  <si>
    <t>Авторский комментарий: Спасибо всем за отзывы, уже не первый год наши фильмы выигрывают конкурс по кол-ву комментариев:)) Значит никого не оставляют равнодушным. Мы и не рассчитываем на понимание, наши маршруты отличаются от того, к чему все привыкли, вот и этот, чисто спортивный маршрут оказался на удивление &amp;amp;amp;amp;amp;amp;amp;amp;amp;amp;amp;quot;клубным&amp;amp;amp;amp;amp;amp;amp;amp;amp;amp;amp;quot; (отдельное спасибо Льву за комментарий - безусловно, музыка отражает внутреннее состояние участников :)) От сюда и такая музыка. А кто её не понял - советую пересмотреть видео ещё пару раз и сопоставить слова и картинку... Там всё лыко в строку ;) З.Ы. оценку удалить</t>
  </si>
  <si>
    <t>Отличный ролик. Динамично и ярко</t>
  </si>
  <si>
    <t>Прекрасный полный отчёт о походе и смотреть не скучно! Единственное, на мой вкус, еды многовато</t>
  </si>
  <si>
    <t>Динамичный хороший ролик при полном отсутствии материала</t>
  </si>
  <si>
    <t>очень красиво</t>
  </si>
  <si>
    <t>В шоке! в хорошем смысле этого слова</t>
  </si>
  <si>
    <t>44 секунды и всё сказано! очень не плохо. Без иронии</t>
  </si>
  <si>
    <t>Красиво и оригинально</t>
  </si>
  <si>
    <t>очень красиво но не очень велосипедно</t>
  </si>
  <si>
    <t>Немного затянуто</t>
  </si>
  <si>
    <t>Как всегда здорово! Но, соглашусь, что тема велопохода раскрыта мало.</t>
  </si>
  <si>
    <t>Прекрасное видео, прекрасный монтаж, отличная озвучка</t>
  </si>
  <si>
    <t>понравилось, при не самом богатом материале получился отличный фильм</t>
  </si>
  <si>
    <t>Хороший ракурс</t>
  </si>
  <si>
    <t>Отлично передано настроение</t>
  </si>
  <si>
    <t>Все очень правильно</t>
  </si>
  <si>
    <t>Отличная композиция</t>
  </si>
  <si>
    <t>Легендарный вид</t>
  </si>
  <si>
    <t>Отличный свет</t>
  </si>
  <si>
    <t>Хорошая композиция, но пересвет по облакам</t>
  </si>
  <si>
    <t>Отличное настроение</t>
  </si>
  <si>
    <t>Красивый но избитый вид</t>
  </si>
  <si>
    <t>Горизонт не надо заваливать</t>
  </si>
  <si>
    <t>Чему завидовать?</t>
  </si>
  <si>
    <t>Снимок красивый, но ничего особенного в нем нет. Просто ехали по льду... Основной объект - лед, правильно сделано что ничто не мешает на переднем плане, но задний план как-то неправильно построен. Есть кадры и лучше.</t>
  </si>
  <si>
    <t>Очень хорошо, что памятники культуры тоже сфотографировали. Никто не думал, почему у нас мельниц не осталось? Фото с задумкой.</t>
  </si>
  <si>
    <t>Царство инков? Снимок сделан в одном из прошлых тысячелетий? Велопоход во времени? Стоп, такой номинации у нас нет.</t>
  </si>
  <si>
    <t>Свет просто чудо! Это единственное достоинство снимка, но свет надо караулить, за работу плюс.</t>
  </si>
  <si>
    <t>Повторюсь: вот если бы он НА ВЕЛОСИПЕДЕ оттуда выехал! )</t>
  </si>
  <si>
    <t>Гордое лицо Африки.</t>
  </si>
  <si>
    <t>Тема заката беспроигрышна, но сама по себе отличного фото не создает.</t>
  </si>
  <si>
    <t>Ну, стоим. Ну, на льду. И че?</t>
  </si>
  <si>
    <t>Сюжет избит, нет изюминки...</t>
  </si>
  <si>
    <t>Оригинально, но не более</t>
  </si>
  <si>
    <t>Познание мира</t>
  </si>
  <si>
    <t>По-моему, они бездельничают, а не воду добывают.</t>
  </si>
  <si>
    <t>Видно, что это уже серьезное место. Тусклые тона фото это подчеркивают.</t>
  </si>
  <si>
    <t>Два велосипеда как-то слишком нежно прижимаются друг к другу в этот час.</t>
  </si>
  <si>
    <t>Красиво, но какое-то подобие стриженого газона справа все портит</t>
  </si>
  <si>
    <t>Инфернальное фото с шестью поджаривающимися трупами в центре.</t>
  </si>
  <si>
    <t>По путешествиям автора географию изучать гораздо лучше, чем по учебникам )</t>
  </si>
  <si>
    <t>Композиция примитивная, но правильная. Хотя обычно самый насыщенный средний фон, а здесь именно он занят морем.</t>
  </si>
  <si>
    <t>Выглядит довольно красиво, но фото обычное, маршрутное, без изюминки.</t>
  </si>
  <si>
    <t>Вожделение чувствуется!</t>
  </si>
  <si>
    <t>Как-то негармонично. Велик лучше было поставить на место ведущего козла.</t>
  </si>
  <si>
    <t>Есть чувство воздушности, вписывается в ландшафт. Вверху зря обрезан край гор.</t>
  </si>
  <si>
    <t>Очень хороший снимок! Один из лучших. Человек в этом прекрасном лугу вписывается как часть ландшафта, потому что нет дороги и других антропогенных объектов, а по цветовой мозаике он соответствует цветам окружающего луга. И композиция не подкачала.</t>
  </si>
  <si>
    <t>Встреча с жителями живописной местности.</t>
  </si>
  <si>
    <t>Обычное маршрутное фото</t>
  </si>
  <si>
    <t>Зеленый цвет лечит психику</t>
  </si>
  <si>
    <t>Да, налево людям вообще более свойственно уходить, нежели направо, как доказано в психологии.</t>
  </si>
  <si>
    <t>Где врата?</t>
  </si>
  <si>
    <t>Да, стоим, а чего еще от нас хотите?</t>
  </si>
  <si>
    <t>Судя по обстановке, местность малонаселенная. Значит, они добрались до редкого магазина. Следовательно, обсуждают его ассортимент.</t>
  </si>
  <si>
    <t>Светлое будущее впереди</t>
  </si>
  <si>
    <t>Полоска дороги портит впечатление... Вот если б велик был на большой горе, и не стоял, а ехал, и не вниз, а вверх...</t>
  </si>
  <si>
    <t>Подойдет для журнала по бодибилдингу</t>
  </si>
  <si>
    <t>Да,явно через призму велосипедной тематики )</t>
  </si>
  <si>
    <t>А смысл?</t>
  </si>
  <si>
    <t>Живописно, но не более. Впрочем, на обои годится.</t>
  </si>
  <si>
    <t>Очень хорошо построено. Настоящая художественность должна нести и смысл, и этот снимок его несет. Например, контраст между темным близким передним планом и светлым дальним, все скрывающий туман на самом дальнем верху - это же олицетворение философии жизни! Одна из высших оценок.</t>
  </si>
  <si>
    <t>Фигурки настолько ничтожны на фоне, что это похоже на бегство, а не спуск.</t>
  </si>
  <si>
    <t>Живописное фото, хотя, конечно, в таком месте сделать это нетрудно.</t>
  </si>
  <si>
    <t>Великолепная панорама! Хотя надо признать, что главная заслуга тут у строителей дороги.</t>
  </si>
  <si>
    <t>Сейчас выйдут сказочные герои... Хорошо сделано, что велика нет и единственный антропогенный объект в кадре в стиле местности. Кадр подловлен чудесно! Одна из высших оценок.</t>
  </si>
  <si>
    <t>Из жизни ковбоев Дикого Запада!</t>
  </si>
  <si>
    <t>Инопланетное соленое озеро</t>
  </si>
  <si>
    <t>Возможно, имеется ввиду большой рюкзак. А может, человек смотрит за спину фотографа, где меряются размерами чего-то... В пользу этого говорит рука, поднятая в изумлении...</t>
  </si>
  <si>
    <t>А угрюмый танк здесь не проползет! Документальность, динамизм.</t>
  </si>
  <si>
    <t>Неплохо передает бесконечность, в которую уходит дорога.</t>
  </si>
  <si>
    <t>Я думал, это альбом какой-то музыкальной группы )</t>
  </si>
  <si>
    <t>След от самолетов есть, вспышка есть... не хватает облака в форме гриба!</t>
  </si>
  <si>
    <t>Нет изюминки!</t>
  </si>
  <si>
    <t>Библейские темы ковчега!</t>
  </si>
  <si>
    <t>Когда-то посредственные художники любили рисовать пейзажи. Это было удобно: если ты неспособен придумать идею, то хотя бы за счет красот природы получишь холст ничего так себе. Теперь все проще: есть фотоаппарат!</t>
  </si>
  <si>
    <t>Хозяин утонул, велик осиротел?</t>
  </si>
  <si>
    <t>Красиво. Но таких и в Panoramio было полно...</t>
  </si>
  <si>
    <t>Авторы долго думали, какую фотографию выдвинуть на конкурс, и не нашли ничего лучше аэропорта?</t>
  </si>
  <si>
    <t>Хорошее фото. Даже очень хорошее. Велосипедист гармонирует и сливается с пейзажем. Этому не мешают такие штуки как дорога и прочее. Трава по пояс очень помогает гармонии. Чаще всего бывает, что человек выглядит инородно: на льду, в горах, с инфраструктурой лагеря. А тут редкий удачный пример композиции. Одна из высших оценок.</t>
  </si>
  <si>
    <t>Выше гор могут быть только... люди )</t>
  </si>
  <si>
    <t>Спуск в подземное царство</t>
  </si>
  <si>
    <t>Для конкурса красоты участники недостаточно обнажены. Больше похоже на фалангу в наступлении на врага.</t>
  </si>
  <si>
    <t>Да, мы можем видеть свой путь через грязь жизни лишь на небольшом отрезке... Дальше - мрак... Лишь свет в самом конце... Отличный замысел.</t>
  </si>
  <si>
    <t>На конкурс красоты</t>
  </si>
  <si>
    <t>В оригинальный стиль фотографии вписываются и провода, и бетонные блоки. Не хватает ржавых железок и мотков проволоки :) За оригинальность плюс.</t>
  </si>
  <si>
    <t>Этот философский снимок показывает, что все в природе имеет форму круга.</t>
  </si>
  <si>
    <t>Они едят все, в т.ч. одежду, незаметно скусывают кожаные ремешки, незаметно залезают в рюкзаки и съедают все, особенно любят бумажные деньги... Чувак зря радуется.</t>
  </si>
  <si>
    <t>Не хватает пятен крови на асфальте...</t>
  </si>
  <si>
    <t>Панорама красивая, но передний план в данном случае кажется не к месту</t>
  </si>
  <si>
    <t>Красиво серпантин вырисовывается.</t>
  </si>
  <si>
    <t>Главное, что участники довольны :)</t>
  </si>
  <si>
    <t>Долго искал, что можно прокомментировать кроме брызговика в форме флажка - не нашел</t>
  </si>
  <si>
    <t>Чувствуешь, как просыхает от ветерка потная майка, как растекается по телу блаженство отдыха, как тебя обволакивают запахи трав, как... Снимок отлично передает величие и умиротворенность. Правильно выбрано, что в кадре практически не видно следов человека. Для заселенной местности такая компоновка нечасто бывает и очень удачна.</t>
  </si>
  <si>
    <t>Снимок явно непостановочный.</t>
  </si>
  <si>
    <t>Что снимали-то? Если девушку - то она слишком мелким планом, если местность - то местности почти и нет, пол-кадра занято полотном асфальта.... А, тьфу ты. Прочел название. Да, снимали качество азербайджанского асфальта.</t>
  </si>
  <si>
    <t>Малевич, мы тебя помним!</t>
  </si>
  <si>
    <t>Куда же ты? Вернись, я все прощу...</t>
  </si>
  <si>
    <t>Тоже довольно гармоничное фото. Дымка придает особый ореол пейзажу.</t>
  </si>
  <si>
    <t>Дорога разорвана! Второй велик сзади - ненужный мусор! И вообще, это непривлекательные техногенные объекты.</t>
  </si>
  <si>
    <t>Чувствуется, что холодно, но для полноты впечатления не хватает перемазанности грязью )</t>
  </si>
  <si>
    <t>Разный угол падения лучей на шкуру создает игру тонов в шерсти.</t>
  </si>
  <si>
    <t>То, что на переднем плане все же что-то видно, несколько портит впечатление :)</t>
  </si>
  <si>
    <t>Оригинальный снимок. И не так просто отснять.</t>
  </si>
  <si>
    <t>Живописный пасторальный пейзаж, пасмурное небо создает мягкость, фото прямо звучит тишиной. Только передний план (явно обочина дороги) несколько портит впечатление. Но все равно очень хорошо.</t>
  </si>
  <si>
    <t>С таких точек когда-то любили писать картины художники. Теперь это может каждый :)</t>
  </si>
  <si>
    <t>Армения, коньяк...</t>
  </si>
  <si>
    <t>Обалдеть!!!! Оценка высокая, но все равно хуже, чем у фото с глубоким художественным замыслом.</t>
  </si>
  <si>
    <t>Это футуризм в чистом виде. Автор издевается над нами, показывая будущее, когда не останется даже травы, редкие деревья будут пострижены, зато везде будут мусорные урны, между которыми передвигаются люди на велосипедах.</t>
  </si>
  <si>
    <t>Странно, что не успели накинуться до съемки )</t>
  </si>
  <si>
    <t>Велосипеды и велосипедисты слились с булыжниками окружающей местности до состояния неразличимости :)</t>
  </si>
  <si>
    <t>Разношерстная компания на живописной дорожке )</t>
  </si>
  <si>
    <t>Один из самых оригинальных и удачно построенных снимков. Без среднего плана, задний план однороден, а на переднем только яркий человек. Такие фото легко берут серьезные журналы. PS У них у всех есть 4G</t>
  </si>
  <si>
    <t>Пример, как из довольно обычного момента можно что-то сделать )</t>
  </si>
  <si>
    <t>Неплохое пейзажное фото.</t>
  </si>
  <si>
    <t>Все серьезно, без изысков.</t>
  </si>
  <si>
    <t>Похоже, хайтек. Супер-камера на основе алгоритма автоматически нашла сюжет, сама отправила на veloway по wi-fi, предварительно на основе нейросетей выбрав у себя в памяти лучший кадр...</t>
  </si>
  <si>
    <t>Судя по заросшей дороге, запрет свято соблюдается. А скорее, это место никому, совсем, не нужно :) Фото с задумкой, похоже.</t>
  </si>
  <si>
    <t>Изобилие цифр на снимке, но не хватает указания PU палатки ) А еще, тихий июльский европейский пейзаж, да еще и в населенке, не дает чувства ее (палатки) нужности.</t>
  </si>
  <si>
    <t>Пейзаж живописный, но фото обычное, маршрутное. Без изюминок, без сложностей в исполнении.</t>
  </si>
  <si>
    <t>Редкий для наших велотуристов да ещё и дикий район и столь подробное и живое описание. Необычно и чувствуется дух приключений. Спасибо! Хочется только побольше фото или видео с тех мест.</t>
  </si>
  <si>
    <t>Фильм очень хорошо раскрывающей тему 5-й категории сложности в велотуризме! Всё правильно, главное настрой и моральный дух и тогда можно проехать через любые джунгли!</t>
  </si>
  <si>
    <t>Потрясающий отчёт! Трудно поверить, что в 21 веке в первой экономике Мира есть такие дичайшие места, где можно пережить такие приключения. Очередной раз не перестаю удивляться мастерству автора в разработке и главное в реализации в одиночку столь безумных велопроектов.</t>
  </si>
  <si>
    <t>Отчёт прежде всего примечателен множеством ярких красочных и порой эмоциональных фотографий. С помощью фото автору удалось создать тот самый эффект погружения в пережитую реальность и показать не только красоту окружающей природы: ущелья, водопады, каньоны, но и всю многогранность велотуристической жизни. Любителям фотографии этот отчёт особенно придётся по вкусу, фото большие, хорошего качества, запечатлено множество неповторимых моментов. Кроме того финальной изюминкой отчёта стало описание пешего восхождения на высочайшую вершину России - г.Эльбрус 5621м, что необычно для велопохода вообще и детского велопохода в частности. Спасибо автору за столь яркий отчёт.</t>
  </si>
  <si>
    <t>Фильм в стиле экшн. Быстрая езда, динамичный и интересный сюжет, горы... просто нельзя не поставить достаточно высокую оценку.</t>
  </si>
  <si>
    <t>За музыку зачёт. Что не понравилось, излишне много эпизодов в антропогенной среде, города, гипермаркеты, квартира, улицы городов... Хотя может это такая авторская задумка, очередная попытка убежать из этого всего на природу к истокам.</t>
  </si>
  <si>
    <t>Видео понравилось, просто, но со вкусом. Однако, всё портит почти на протяжении всего ролика дёрганное изображение и резкий зумм и переходы. Не хватает плавности. То ли у оператора руки дрожали после этих дорог, то ли видеокамера без стабилизации. В общем, если устранить этот минус, будет плюс много баллов.</t>
  </si>
  <si>
    <t>Удачно подобрана музыка, гармонична и усиливает создающееся впечатление отдыхательного похода. Фрукты, еда, пляж, достопримы, участники уже по асфальту пешком идут, ого полный релакс))) Есть разнообразие картинки, зрителю даже за 10 с хвостиком минут скучать не приходится, несмотря на то, что я например больше предпочитаю драйв и динамичную езду. Молодцы!</t>
  </si>
  <si>
    <t>У велотуризма однозначно есть будущее и оно уже выросло!</t>
  </si>
  <si>
    <t>Какое-то редкостное разгильдяйство, сел посреди дороги почти на свои очки, шлем бросил, велик поставил так, что того и гляди завалиться. Ещё и на фотоконкурс заявился, на что он только расчитывает)))</t>
  </si>
  <si>
    <t>Словно в царстве снежной королевы, даже смотреть холодно) Жаль, что ничто не выдаёт, что это был велопоход.</t>
  </si>
  <si>
    <t>Идеальный ракурс и очень красивый и гармоничный кадр человека, техники и природы.</t>
  </si>
  <si>
    <t>Обожаю русский велотуризм...</t>
  </si>
  <si>
    <t>В смысле у кого больше? А с кем сравнивать, на фото вижу только одного человека.</t>
  </si>
  <si>
    <t>Вот он настоящий велотуризм!</t>
  </si>
  <si>
    <t>Однако, этот каньон был посещён увы без велосипеда :(</t>
  </si>
  <si>
    <t>не для конкурса</t>
  </si>
  <si>
    <t>Я бы назвал: На буксире) Довольно редкий формат особенно вне асфальта.</t>
  </si>
  <si>
    <t>Как это говориться: Кому суждено утонуть тот не сгорит в огне.</t>
  </si>
  <si>
    <t>Велосипед техника всепроходимая, пусть пешие велотуристы кусают локти от зависти)</t>
  </si>
  <si>
    <t>Когда все единая команда и море по колено)</t>
  </si>
  <si>
    <t>Видеоролик в целом хорош, если смотреть его с отключенным звуком. Впрочем, видимо именно такая музыка отражает внутреннее состояние участников похода, этих детей мегаполиса, оказавшихся на природе. Москвичи одним словом. Понять и простить. Дополню. Получается примерно такой перевод озвучки: Крамар - король любой пати) Лохам в 6кс не место)</t>
  </si>
  <si>
    <t>Под прикрытием кондоров.</t>
  </si>
  <si>
    <t>Прочитал с большим интересом. И фотографии у Вас зачетные!</t>
  </si>
  <si>
    <t>И маршрут несложный, обычный, даже можно так сказать, но отчет понравился, грамотно все, не сухо изложено, фотографии хорошие. И пробеги дневные, надо отдать должное, весьма бодрые!</t>
  </si>
  <si>
    <t>Шикарно!</t>
  </si>
  <si>
    <t>Зачет. В рамку, на стену!</t>
  </si>
  <si>
    <t>А вот я поставлю двенадцать. Велосипед (наверное) лежит в метре перед кадром. Зачетный кадр.</t>
  </si>
  <si>
    <t>Замечательная дорожка!</t>
  </si>
  <si>
    <t>Ну что можно сказать, шик-модерн ночевочка. А ручей рядом?</t>
  </si>
  <si>
    <t>А я за ортлиб. Да, не самое удачное крепление для оффроада. Но доп. стяжками эта болезнь лечится. Зато все (почти) сухое.</t>
  </si>
  <si>
    <t>Да. Уж постеснялись бы на фотоконкурс выставлять такое фото. И тропка симпотная, и речка ниче, и люди (верю) отличные, но фота подвела...</t>
  </si>
  <si>
    <t>Да, место и мне знакомое! В жизни горы повыше, чем на фото!</t>
  </si>
  <si>
    <t>Мама-Африка. Побывав единожды, тянет сюда снова и снова! Это я о "черной" Африке. По сути, отличный кадр, как по постановке, так и по качеству!</t>
  </si>
  <si>
    <t>Alyona</t>
  </si>
  <si>
    <t>беспощадно, но красиво :)</t>
  </si>
  <si>
    <t>красиво и душевно</t>
  </si>
  <si>
    <t>отличное видео, сюжет и спецэффект, но к чему такие печали, если все живы-здоровы и вокруг так красиво? (да еще и в настолько буддийских местах :))</t>
  </si>
  <si>
    <t>Динамично, красиво, весело, отражено многообразие походной жизни :) Тимати не люблю (мягко говоря), но музыка усиливает эффект диссонанса той и этой клубной жизни :)</t>
  </si>
  <si>
    <t>Красиво и кратко о необычном, увлекает движение, чувствуешь дыхание жизни и атмосферу путешествия...</t>
  </si>
  <si>
    <t>Хоть и не вело, но гора шикарная</t>
  </si>
  <si>
    <t>похоже на медведей из недавнего ролика в Ютуб</t>
  </si>
  <si>
    <t>Родные места, а такие красивые</t>
  </si>
  <si>
    <t>Далекие места</t>
  </si>
  <si>
    <t>Северо-западная Боливия. Здесь почти никто не живет.</t>
  </si>
  <si>
    <t>Что-то я такого не помню</t>
  </si>
  <si>
    <t>Керченский ?</t>
  </si>
  <si>
    <t>Классная перспектива!</t>
  </si>
  <si>
    <t>Paramo. Ecuador высота 4100</t>
  </si>
  <si>
    <t>Сложно</t>
  </si>
  <si>
    <t>мутная</t>
  </si>
  <si>
    <t>Идеально</t>
  </si>
  <si>
    <t>Вулкан Sajama, Bolivia</t>
  </si>
  <si>
    <t>Высоко</t>
  </si>
  <si>
    <t>красивый кадр</t>
  </si>
  <si>
    <t>Хороший кадр и место</t>
  </si>
  <si>
    <t>Русская пустота</t>
  </si>
  <si>
    <t>Хорошая маскировка</t>
  </si>
  <si>
    <t>Муть</t>
  </si>
  <si>
    <t>Банально</t>
  </si>
  <si>
    <t>Спокойствие и умиротворение</t>
  </si>
  <si>
    <t>Серость, горизонт завален. Будто не глядя снимали</t>
  </si>
  <si>
    <t>Волшебный свет</t>
  </si>
  <si>
    <t>Неестественная поза, ничего не передающая</t>
  </si>
  <si>
    <t>Русские просторы</t>
  </si>
  <si>
    <t>Красивый лед</t>
  </si>
  <si>
    <t>Дата, сюжет</t>
  </si>
  <si>
    <t>Уже хочется туда!</t>
  </si>
  <si>
    <t>Куда я забрел...</t>
  </si>
  <si>
    <t>Мутно</t>
  </si>
  <si>
    <t>Эмоции! Хочется камеру сместить левее</t>
  </si>
  <si>
    <t>Слишком банально</t>
  </si>
  <si>
    <t>Живописный привал и сюжет есть</t>
  </si>
  <si>
    <t>Фото красивое, но хочется либо знак справа в кадре целиком, либо обрезать его совсем</t>
  </si>
  <si>
    <t>Лучше я пойду другим путём )</t>
  </si>
  <si>
    <t>Классная дорога</t>
  </si>
  <si>
    <t>Красиво и трудно</t>
  </si>
  <si>
    <t>И что?</t>
  </si>
  <si>
    <t>А двое последних ехидно: "Всем пока, мы направо"</t>
  </si>
  <si>
    <t>Классика!</t>
  </si>
  <si>
    <t>Живой кадр, хорошо пойман момент</t>
  </si>
  <si>
    <t>Уберите девушку из кадра, и он станет лучше</t>
  </si>
  <si>
    <t>Хорошо</t>
  </si>
  <si>
    <t>Экзотично</t>
  </si>
  <si>
    <t>Супер!</t>
  </si>
  <si>
    <t>Хорошая композиция. Еще бы цвета чуть ярче быди...</t>
  </si>
  <si>
    <t>Довольно обыденно</t>
  </si>
  <si>
    <t>Нет интересного содержания в кадре. Дата и время ни к чему</t>
  </si>
  <si>
    <t>Ярко, живописно</t>
  </si>
  <si>
    <t>Вроде незамысловато, а почему-то понравилось</t>
  </si>
  <si>
    <t>Классный кадр, высший балл</t>
  </si>
  <si>
    <t>Красиво, но нет ничего походного</t>
  </si>
  <si>
    <t>Сурово!</t>
  </si>
  <si>
    <t>Красота, особенно игра света на холмах</t>
  </si>
  <si>
    <t>Ярко, но ничего велосипедного</t>
  </si>
  <si>
    <t>Поймать радугу - всегда плюс</t>
  </si>
  <si>
    <t>Невелосипедно</t>
  </si>
  <si>
    <t>Извините, скучновато</t>
  </si>
  <si>
    <t>О чем это фото?</t>
  </si>
  <si>
    <t>Затянуто!</t>
  </si>
  <si>
    <t>Нет ссылки на видео!</t>
  </si>
  <si>
    <t>Очень красиво! Но, как и предыдущим комментаторам, не хватило именно велопохода.</t>
  </si>
  <si>
    <t>Слайдшоу много! К тому же, фото не по размеру экрана.</t>
  </si>
  <si>
    <t>Совсем не устал смотреть :))))))))))</t>
  </si>
  <si>
    <t>Чернозёёёём!!! :)))) Храни нас всех велобог от таких радостей в походах )))</t>
  </si>
  <si>
    <t>Очередной поход отягощённый наличием велосипеда :))) 5 кс в Карпатах - забавно звучит :))) Музыка весёлая! Природа красивая!</t>
  </si>
  <si>
    <t>Дублирование песни титрами несколько мешало просмотру... Мне показалось затянутым.</t>
  </si>
  <si>
    <t>Красивые места.</t>
  </si>
  <si>
    <t>Места красивые. Затянуто и музыка не очень вписывается в видеоряд. Повторы прохода одних и тех же мест разными участниками.</t>
  </si>
  <si>
    <t>Девчонки - молодцы!</t>
  </si>
  <si>
    <t>Спасибо за Словакию!</t>
  </si>
  <si>
    <t>Ехать в Карелию желания нет, а вот видео можно посмотреть! Спасибо!</t>
  </si>
  <si>
    <t>Ещё бы фотографии в размер экрана. Необычные пейзажи!</t>
  </si>
  <si>
    <t>Пеший поход, отягощённый наличием велосипеда :) Места красивые, музыка приятная, но, всё-таки, хочется видеть ВЕЛОпоход...</t>
  </si>
  <si>
    <t>Музыка создаёт лиричную атмосферу: смотришь - наслаждаешься пейзажами.</t>
  </si>
  <si>
    <t>Симпатично! Не часто видео из Греции присылают.</t>
  </si>
  <si>
    <t>Краткость - сестра таланта! Не успеваешь устать: кратко, ярко, позитивно!</t>
  </si>
  <si>
    <t>Музыка должна передавать настроение похода... Такое чувство, что участников насильно туда отправили преодолевать испытания :)))</t>
  </si>
  <si>
    <t>Если не ошибаюсь, есть вариант с комментами участников? Он мне понравился в разы больше! Однообразная музыка на 10 минут усыпляет... Но трек вокруг Аннапурны красив - благодарю за видео! Сам там хочу проехать.</t>
  </si>
  <si>
    <t>Нет ничего обиднее, при наличии отличного материала и великолепного маршрута, смотреть ролик с ужасным музыкальным сопровождением... Я, конечно, понимаю, что это клип, и саундтрек подбирался с намёком на клуб 3х9, но... Какие чиксы? Какие тусы? Какие попойки? Какие золотые дети? Какие лохи? В прошлый раз немецкие марши, в этот раз Тимати с чиксами - меняйте диджея, друзья! Хотелось выключить звук, но боялся пропустить, что-нибудь. И, как оказалось, не зря! Музыка закончилась, а видео нет, но что этим хотел сказать автор - непонятно. Фильм называется Тибет, но в клипе происходит что-то непонятное... Где Тибет? Печаль, в общем...</t>
  </si>
  <si>
    <t>Сопровождение на чём?</t>
  </si>
  <si>
    <t>Ярко, красочно, позитивно! Африка!</t>
  </si>
  <si>
    <t>Колоритный житель!</t>
  </si>
  <si>
    <t>А я думал Уюни :)))</t>
  </si>
  <si>
    <t>После долгого дня опираются друг на друга, чтобы не упасть :)</t>
  </si>
  <si>
    <t>Кто небо украл? :))</t>
  </si>
  <si>
    <t>Пора ехать ;)</t>
  </si>
  <si>
    <t>Дверь в Космос!</t>
  </si>
  <si>
    <t>2 секунды</t>
  </si>
  <si>
    <t>За аэропорт!</t>
  </si>
  <si>
    <t>Жаль не чётко...</t>
  </si>
  <si>
    <t>За маскировку!</t>
  </si>
  <si>
    <t>Трамплин?</t>
  </si>
  <si>
    <t>За хорошую бетонку :)))</t>
  </si>
  <si>
    <t>За отражение!</t>
  </si>
  <si>
    <t>Только в седле, только хардкор! :))</t>
  </si>
  <si>
    <t>За салатовый - хорошо виден на дороге!</t>
  </si>
  <si>
    <t>Пейзаж хорош.</t>
  </si>
  <si>
    <t>Рубашка развевается классно!</t>
  </si>
  <si>
    <t>Красивое место!</t>
  </si>
  <si>
    <t>Своя атмосфера</t>
  </si>
  <si>
    <t>Кто-то велик бросил и ушёл...</t>
  </si>
  <si>
    <t>Какая-то подстава тут :)))))))))</t>
  </si>
  <si>
    <t>За ЮА!</t>
  </si>
  <si>
    <t>Сначала привыкай просто в шлеме ходить, потом велосипед купим!</t>
  </si>
  <si>
    <t>За зебру!</t>
  </si>
  <si>
    <t>Вожак явно выделяется :)</t>
  </si>
  <si>
    <t>Красивое место! И пёс добрый :)</t>
  </si>
  <si>
    <t>За кактусы!</t>
  </si>
  <si>
    <t>Светящийся полосатик :)))</t>
  </si>
  <si>
    <t>Пару-тройку шагов назад :)</t>
  </si>
  <si>
    <t>За баобабы!</t>
  </si>
  <si>
    <t>Что и к чему?</t>
  </si>
  <si>
    <t>За детские улыбки!</t>
  </si>
  <si>
    <t>Куда он пошёл? Верните его обратно на дорогу! :)))</t>
  </si>
  <si>
    <t>Как заново прокатился!</t>
  </si>
  <si>
    <t>Не надо туда ехать! :)</t>
  </si>
  <si>
    <t>За природу!</t>
  </si>
  <si>
    <t>За малину!</t>
  </si>
  <si>
    <t>Весь мир летит к чертям :)))</t>
  </si>
  <si>
    <t>Колоритный житель.</t>
  </si>
  <si>
    <t>Улыбка = счастье!</t>
  </si>
  <si>
    <t>Тут можно позалипать.</t>
  </si>
  <si>
    <t>Ничего почти не видать :(</t>
  </si>
  <si>
    <t>За ступу! :))</t>
  </si>
  <si>
    <t>Велик путешествует сам по себе :)))</t>
  </si>
  <si>
    <t>Ну, за динамику!</t>
  </si>
  <si>
    <t>Привалился бы там сейчас :)))</t>
  </si>
  <si>
    <t>Что я тут делаю?</t>
  </si>
  <si>
    <t>Да будет свет!</t>
  </si>
  <si>
    <t>За оригинальность. А что там слева?</t>
  </si>
  <si>
    <t>Все на лёд!:))</t>
  </si>
  <si>
    <t>Как знакомо :)</t>
  </si>
  <si>
    <t>За взаимопомощь!</t>
  </si>
  <si>
    <t>За Карпаты!</t>
  </si>
  <si>
    <t>Мужчина, отойдите! Загораживаете вид :))</t>
  </si>
  <si>
    <t>Я на фоне...</t>
  </si>
  <si>
    <t>Может лучше на досках погонять?</t>
  </si>
  <si>
    <t>Одно из лучших фото похода?</t>
  </si>
  <si>
    <t>Далеко не лучший ракурс.</t>
  </si>
  <si>
    <t>За беспощадность :))</t>
  </si>
  <si>
    <t>Иногда приходится потаскать...</t>
  </si>
  <si>
    <t>Ну, за оригинальность!</t>
  </si>
  <si>
    <t>Пейзаж красивый.</t>
  </si>
  <si>
    <t>Вот реально, велика за спиной не хватает :)))</t>
  </si>
  <si>
    <t>Холодом повеяло...</t>
  </si>
  <si>
    <t>Рука схватит велосипедиста и вернёт обратно :)</t>
  </si>
  <si>
    <t>Больше для отчёта. Хотя, дорожка зачётная.</t>
  </si>
  <si>
    <t>Фото интересное, но один из велосипедов лишний.</t>
  </si>
  <si>
    <t>Всё сливается...</t>
  </si>
  <si>
    <t>Что-то будет вкусное! :))</t>
  </si>
  <si>
    <t>Ябпотусил :)</t>
  </si>
  <si>
    <t>Воооот такой биг мак! :))</t>
  </si>
  <si>
    <t>Хочешь фокус покажу? :))</t>
  </si>
  <si>
    <t>Что там? Повыше бы забраться :))</t>
  </si>
  <si>
    <t>Снова кто-то велик бросил :)))</t>
  </si>
  <si>
    <t>Маслом бы по этой фотке :)</t>
  </si>
  <si>
    <t>Чего думать? Надо ехать к морю!</t>
  </si>
  <si>
    <t>Ну, за руковода! :)</t>
  </si>
  <si>
    <t>Велосипедист вынырнул из норы :)))</t>
  </si>
  <si>
    <t>Счастье всегда ближе, чем кажется :))</t>
  </si>
  <si>
    <t>Зелень, лето...</t>
  </si>
  <si>
    <t>Мужчина, не трогайте велосипед! :)))</t>
  </si>
  <si>
    <t>За пляжинг!</t>
  </si>
  <si>
    <t>Дааа, давай хардкор!</t>
  </si>
  <si>
    <t>Велосипедисты, вы загораживаете вид :)</t>
  </si>
  <si>
    <t>Маскировка однако :)</t>
  </si>
  <si>
    <t>Лучшее фото похода?</t>
  </si>
  <si>
    <t>Хорошее детство :)</t>
  </si>
  <si>
    <t>Можно было обыграть...</t>
  </si>
  <si>
    <t>Поход? Точно? :))</t>
  </si>
  <si>
    <t>Тема фото не раскрыта.</t>
  </si>
  <si>
    <t>Поверните камеру левее - интересно же, что там?</t>
  </si>
  <si>
    <t>На паспорт?</t>
  </si>
  <si>
    <t>Точно туда едем?</t>
  </si>
  <si>
    <t>Чёрная месса? :))))</t>
  </si>
  <si>
    <t>Мужчина, сделайте три шага вправо :)))</t>
  </si>
  <si>
    <t>Радугамёт!</t>
  </si>
  <si>
    <t>Откуда ложка коричневого? :))</t>
  </si>
  <si>
    <t>За отдых!</t>
  </si>
  <si>
    <t>Пускай едут!</t>
  </si>
  <si>
    <t>Покажите, куда девушка смотрит? Там явно что-то интересное!</t>
  </si>
  <si>
    <t>Беленькая хороша!</t>
  </si>
  <si>
    <t>Симпотично.</t>
  </si>
  <si>
    <t>За улыбку :)</t>
  </si>
  <si>
    <t>Тепло там - хорошо!</t>
  </si>
  <si>
    <t>Всем солнца!</t>
  </si>
  <si>
    <t>Колесо в объектив заехало )))</t>
  </si>
  <si>
    <t>Да, туда надо обязательно!</t>
  </si>
  <si>
    <t>За юмор! :)))</t>
  </si>
  <si>
    <t>Солнечно и тропинка радует!</t>
  </si>
  <si>
    <t>Палатка лишняя.</t>
  </si>
  <si>
    <t>Ничего интересного...</t>
  </si>
  <si>
    <t>За динамику!</t>
  </si>
  <si>
    <t>Динамика и эмоции!</t>
  </si>
  <si>
    <t>Кто женщину забыл? :))</t>
  </si>
  <si>
    <t>Поехали!</t>
  </si>
  <si>
    <t>Финиш близок!</t>
  </si>
  <si>
    <t>За интригу :))</t>
  </si>
  <si>
    <t>Хороший вид.</t>
  </si>
  <si>
    <t>Убежал и кеды бросил :)</t>
  </si>
  <si>
    <t>Немного...</t>
  </si>
  <si>
    <t>Сколько ещё ползти?</t>
  </si>
  <si>
    <t>Водный мир! Но не вело...</t>
  </si>
  <si>
    <t>Зарулил...</t>
  </si>
  <si>
    <t>Яшилькуль красивее!</t>
  </si>
  <si>
    <t>Они едят пальцы!!! :)))</t>
  </si>
  <si>
    <t>За вид напротив :)</t>
  </si>
  <si>
    <t>Небо приятное, но в целом ничего особенного...</t>
  </si>
  <si>
    <t>За будущее!</t>
  </si>
  <si>
    <t>Передёрнуло от воспоминаний подобных моментов :)))</t>
  </si>
  <si>
    <t>За лебедей!</t>
  </si>
  <si>
    <t>Пешком надо ходить!</t>
  </si>
  <si>
    <t>Приятное место.</t>
  </si>
  <si>
    <t>Пеший туризм на ВелоПути?</t>
  </si>
  <si>
    <t>За патриотизм...</t>
  </si>
  <si>
    <t>Везите солнце сюда! :))</t>
  </si>
  <si>
    <t>Такая красота, а кто-то потеет...</t>
  </si>
  <si>
    <t>Скоро поедут :)</t>
  </si>
  <si>
    <t>Ничего не разобрать...</t>
  </si>
  <si>
    <t>Ну, за маяк!</t>
  </si>
  <si>
    <t>Мужчина, выйдете из кадра :)</t>
  </si>
  <si>
    <t>Иногда бывает и так!</t>
  </si>
  <si>
    <t>За рыбалку!</t>
  </si>
  <si>
    <t>Коньяк однозначно :)))</t>
  </si>
  <si>
    <t>Пойду ,каши наверну :))</t>
  </si>
  <si>
    <t>timka3115</t>
  </si>
  <si>
    <t>надо было панораму сделать, что-бы верхушки гор не обрезать</t>
  </si>
  <si>
    <t>узнал свою ложку)</t>
  </si>
  <si>
    <t>завораживает!</t>
  </si>
  <si>
    <t>Боливия, чё уж говорить!</t>
  </si>
  <si>
    <t>Выглядит постановочно. Где шлем?</t>
  </si>
  <si>
    <t>Повторюсь: это точно велопоход?</t>
  </si>
  <si>
    <t>Для асфальтовых покатушек по Европе Ортлиб в самый раз.</t>
  </si>
  <si>
    <t>С балансом белого точно все норм? Фотка шикарная!</t>
  </si>
  <si>
    <t>Одна из лучших, бесспорно</t>
  </si>
  <si>
    <t>Боль и мучение. Лучше б дома сидел))</t>
  </si>
  <si>
    <t>Э, есть чё? А если найду?</t>
  </si>
  <si>
    <t>Чего тут красивого? Классика аэропортовой съемки</t>
  </si>
  <si>
    <t>Ахаха) Я видел этот ролик) Покрупнее бы фигурки мучеников, было бы зашибись.</t>
  </si>
  <si>
    <t>При взгляде на эту фотографию начинает болеть спина.</t>
  </si>
  <si>
    <t>Да, велосипеда не хватает. Я уже писал об этом в первом туре голосования по фоткам))</t>
  </si>
  <si>
    <t>Самолюбование этой дамы вызывает умиление.</t>
  </si>
  <si>
    <t>Ну, почему сразу смерть? Может, перелом позвоничника?</t>
  </si>
  <si>
    <t>Шик. Других слов подобрать не могу. Очень нравится.</t>
  </si>
  <si>
    <t>Да, Сары-Таш вообще одно из самых красивых мест на постсоветском пространстве!</t>
  </si>
  <si>
    <t>Думаю, Rockshox должны отслюнявить пару сотен баксов за такую рекламу. Отличная фоточка</t>
  </si>
  <si>
    <t>Да, есть на что поглядеть. Очень нра</t>
  </si>
  <si>
    <t>Хлюп-хлюп)</t>
  </si>
  <si>
    <t>Гора Парашка, а фотка ничё)</t>
  </si>
  <si>
    <t>Ему не нужен 4G</t>
  </si>
  <si>
    <t>Вот это топ!</t>
  </si>
  <si>
    <t>Absolutely perfect!</t>
  </si>
  <si>
    <t>Космос!</t>
  </si>
  <si>
    <t>Динамика, пейзаж - всё хорошо.</t>
  </si>
  <si>
    <t>Гималайская беднота</t>
  </si>
  <si>
    <t>Это фишка такая с убитым горизонтом?</t>
  </si>
  <si>
    <t>Потому, что не вело, высший балл не ставлю.</t>
  </si>
  <si>
    <t>А у самой перцовый баллончик от медведей в кармашке))</t>
  </si>
  <si>
    <t>Было же. Не?</t>
  </si>
  <si>
    <t>Фотка скучная, как этот пейзаж.</t>
  </si>
  <si>
    <t>Памирская дорога Форреста Гампа.</t>
  </si>
  <si>
    <t>Блеск!</t>
  </si>
  <si>
    <t>Обычная пейзажная фоточка</t>
  </si>
  <si>
    <t>То чувство, когда уже комментил эту фотку, но не можешь вспомнить предыдущий коммент и пытаешься сочинить что-то заново.</t>
  </si>
  <si>
    <t>У кого больше что?</t>
  </si>
  <si>
    <t>Круть! В эту горку я не заехал) Это, кажется, ступа возле Киббера.</t>
  </si>
  <si>
    <t>Спорное утверждение</t>
  </si>
  <si>
    <t>Лясипидиста почти не видать</t>
  </si>
  <si>
    <t>Не ясна суть происходящего.</t>
  </si>
  <si>
    <t>Расфокус</t>
  </si>
  <si>
    <t>Объем, композиция - все классно</t>
  </si>
  <si>
    <t>Это же рiдна Мещёра!</t>
  </si>
  <si>
    <t>umnov</t>
  </si>
  <si>
    <t>я бы постыдился такой "музыкой" озвучивать видео о неплохом, наверное, походе. Сильно портит впечатление. Моё мнение о 3х9 сильно упало.</t>
  </si>
  <si>
    <t>Необычные краски</t>
  </si>
  <si>
    <t>Погода просто сделала эту фоографию</t>
  </si>
  <si>
    <t>Такие пейзажи и тянут в поход</t>
  </si>
  <si>
    <t>Велосипедов нет, но супер!</t>
  </si>
  <si>
    <t>Без проводов, шатров и людей было бы круче)) Но нужно рано вставать.</t>
  </si>
  <si>
    <t>50 оттенков серого =)</t>
  </si>
  <si>
    <t>Дата и время - боль для глаз</t>
  </si>
  <si>
    <t>Велосипедист явно весь поход офигевал))</t>
  </si>
  <si>
    <t>От счастья может разорвать)))</t>
  </si>
  <si>
    <t>Такие путешествия явно не для &amp;quot;километража&amp;quot; и &amp;quot;категорий&amp;quot;, тут глубже.</t>
  </si>
  <si>
    <t>Главное что там теперь не опасно =)</t>
  </si>
  <si>
    <t>Спасибо за поддержку!</t>
  </si>
  <si>
    <t>Можно только позавидовать!</t>
  </si>
  <si>
    <t>Путешествия с детьми - всегда +100 к сложности!</t>
  </si>
  <si>
    <t>Автор показал все примечательности Ликийской тропы. Музыка в тему.</t>
  </si>
  <si>
    <t>И карта и экскурсы в этнографию, геологию, причем ненавязчиво, понятно не специалисту.</t>
  </si>
  <si>
    <t>Присоединяюсь к прошлым комментаторам во всем.</t>
  </si>
  <si>
    <t>Автор передал и ландшафт и флору и дорожное покрытие и культурные аспекты штата.</t>
  </si>
  <si>
    <t>Все прелести средней полосы на себя намотали.</t>
  </si>
  <si>
    <t>Трейлер - это хорошо, но посмотреть бы фильм).</t>
  </si>
  <si>
    <t>Оператор хорошо ловил контраст весенней зелени и снега. Есть динамика и хорошо передана сложность рельефа. Но повторы участков утомляют.</t>
  </si>
  <si>
    <t>Спасибо за "открытие" региона!</t>
  </si>
  <si>
    <t>Дети делают этот ролик). Про регионы, дороги, встречи в пути - нет информации. Но дети делают этот ролик).</t>
  </si>
  <si>
    <t>Видео передает трудности похода и объясняет 5кс). Музыка говорит о том, что воспоминания у автора остались самые приятные.</t>
  </si>
  <si>
    <t>Автор сумела передать то, за что Карелию любят и за что туда едут: яркая но при этом не буйная палитра зелени, обилие грунтовок с малым трафиком автомобилей, масса озёр/болот. Музыка подобрана в тему. Сочувствую, что ехать вам пришлось с массивными заплечниками!</t>
  </si>
  <si>
    <t>Бесстрашные! На таких спусках и рюкзаки на спину не перевешивали!</t>
  </si>
  <si>
    <t>Приятные ландшафты и улыбчивость в кадре создают обманчивое впечатление, что все было по лайту.</t>
  </si>
  <si>
    <t>В лучших традициях сурового велотуризма - покатился на велосипеде, будь добр поносить его на себе. Тема джунглей раскрыта!</t>
  </si>
  <si>
    <t>Пролески, велодорожки... Ролик пронесся так же быстро, как эти 306км, видимо.</t>
  </si>
  <si>
    <t>Приятно увидеть "безлюдную" Элладу. Не сезон - подходящее время.</t>
  </si>
  <si>
    <t>Лучший кадр.</t>
  </si>
  <si>
    <t>Прекрасный, в меру динамичный ролик. Музыка к месту. От себя лично - хотелось бы подписей - что за участок, что за перевал на кадре.</t>
  </si>
  <si>
    <t>Красоту степных буераков передали на 5. Но удручает частый фокус на пище.</t>
  </si>
  <si>
    <t>Очень разные первые 4/5 и последняя 1/5 фильма. Есть и динамика и самоанализ.</t>
  </si>
  <si>
    <t>Выключил звук на 10ой секунде и нормально смотрелось. Честно, ожидал больше суровых безжизненных цветов грунтовок и перевалов, в видео увидел большей частью асфальт.</t>
  </si>
  <si>
    <t>Разнообразие дорожного покрытия, температур... Автор сумела показать все оттенки каменистой пустыни.</t>
  </si>
  <si>
    <t>Композиция на 10/5!</t>
  </si>
  <si>
    <t>Ничего лишнего.</t>
  </si>
  <si>
    <t>Качественное пейзажное фото.</t>
  </si>
  <si>
    <t>Лямки в тему!</t>
  </si>
  <si>
    <t>Поймали удачный момент!</t>
  </si>
  <si>
    <t>Передает красоту пустыни.</t>
  </si>
  <si>
    <t>Проехали участок в нужное время.</t>
  </si>
  <si>
    <t>Читал Вас, как приключенческий роман! Описание исчерпывающе - от подготовки, до каждого дня похода.</t>
  </si>
  <si>
    <t>Про подготовку - занимательно, про сам маршрут малоинформативно.</t>
  </si>
  <si>
    <t>Познавательно о регионе, редко выбираемом для многодневки. В массовом сознании - Приволжье - пологий регион, автор передал, насколько это ошибочно.</t>
  </si>
  <si>
    <t>Отличный пейзаж, контраст цветов.</t>
  </si>
  <si>
    <t>действительно зебры! здорово!</t>
  </si>
  <si>
    <t>тишина и спокойствие</t>
  </si>
  <si>
    <t>замечательно!</t>
  </si>
  <si>
    <t>да, название в тему!</t>
  </si>
  <si>
    <t>невероятная красота!</t>
  </si>
  <si>
    <t>какое небо!</t>
  </si>
  <si>
    <t>лес просто сказочный. и тропа, наверное, ведёт к избушке на курьих ножках</t>
  </si>
  <si>
    <t>ого! там вообще можно проехать на велосипеде?</t>
  </si>
  <si>
    <t>собачка украшает пейзаж</t>
  </si>
  <si>
    <t>супер! солнце, ветер и велосипед - то, что нужно</t>
  </si>
  <si>
    <t>очень красивая композиция, цвета яркие</t>
  </si>
  <si>
    <t>удивительное освещение, место красивое. И фото прямо с запахом озона:)</t>
  </si>
  <si>
    <t>горы - это всегда красиво!</t>
  </si>
  <si>
    <t>далёкие неведомые места...</t>
  </si>
  <si>
    <t>поход поразительный, и фото соответствующее</t>
  </si>
  <si>
    <t>нравится рельеф: повышающийся влево и понижающийся вперёд</t>
  </si>
  <si>
    <t>очень атмосферно!</t>
  </si>
  <si>
    <t>очень здорово! захотелось также проехаться</t>
  </si>
  <si>
    <t>ледяная сказка. но всё-таки такой же ледяной велосипед в кадре был бы очень к месту.</t>
  </si>
  <si>
    <t>красиво</t>
  </si>
  <si>
    <t>белое безмолвие и одинокий человек. Отлично!</t>
  </si>
  <si>
    <t>какой-то не земной вид</t>
  </si>
  <si>
    <t>простор!</t>
  </si>
  <si>
    <t>красивые цвета гор, велосипед в движении, хорошее фото</t>
  </si>
  <si>
    <t>Здорово! Очень понравилась структура отчёта, есть ответы на все интересующие вопросы и вся организационная информация. Ну и маршрут, без сомнения, прекрасен!</t>
  </si>
  <si>
    <t>так много всего, но что же про Куско и Аусангате трек ничего не написано? так надеялась почитать:(</t>
  </si>
  <si>
    <t>Очень понравилась идея маршрута. Полностью солидарна с автором в желании избегать трасс. Однако, информация представлена в странном виде: смотреть все фотографии группы не очень удобно. Лучше бы привести это к стандартного вида отчёту.</t>
  </si>
  <si>
    <t>Удивительное путешествие! Столько знакомств с местными, и даже уроки в школе! Очень много полезной информации и очень живые фотографии. Узнала много нового об острове. А кончается ужасно печально:(</t>
  </si>
  <si>
    <t>Интересно увидеть Сванетию с другой стороны, я была там в горном походе. Фотки - огонь!</t>
  </si>
  <si>
    <t>Интересно. Скоро планирую оказаться в тех местах, почерпнула некоторое количество полезной информации</t>
  </si>
  <si>
    <t>Одной в такие дикие места - восхитительная смелость! И связь с фильмом меня очень порадовала:) по-хорошему завидую!</t>
  </si>
  <si>
    <t>Мне далеко до такой сложности, поэтому меня восхищает уже только надпись 6 КС</t>
  </si>
  <si>
    <t>Марсианские виды!</t>
  </si>
  <si>
    <t>Можно лучше, но то, что есть...</t>
  </si>
  <si>
    <t>Alleghany - человек который всем недоволен)))</t>
  </si>
  <si>
    <t>Норм</t>
  </si>
  <si>
    <t>Весьма</t>
  </si>
  <si>
    <t>Камеру бы получше</t>
  </si>
  <si>
    <t>Alleghany - зануда детектед!</t>
  </si>
  <si>
    <t>Байкал...</t>
  </si>
  <si>
    <t>Ничего такого</t>
  </si>
  <si>
    <t>Видно что съемка "с хода", зато контраст</t>
  </si>
  <si>
    <t>Лучшая фото из путешествия, спасибо =)</t>
  </si>
  <si>
    <t>НУ раз рекомендуется =)</t>
  </si>
  <si>
    <t>Необычный маршрут по довольно-таки непопулярным регионам</t>
  </si>
  <si>
    <t>Ну тут даже можно не комментировать!</t>
  </si>
  <si>
    <t>Красотища!!!</t>
  </si>
  <si>
    <t>Респект отважному велосипедисту и фото хорошее!</t>
  </si>
  <si>
    <t>Первая фотка, которая делается по прибытию, ничего нового и интересного!</t>
  </si>
  <si>
    <t>ну, и вел тут, блин, при чем?! очень смахивает на &amp;quot;путешествие&amp;quot; до дачи, ибо подобную фотку на каждом переходе реально сделать, а может и покруче!</t>
  </si>
  <si>
    <t>бесконечная дорога за горизонт, так бы и катить :)</t>
  </si>
  <si>
    <t>Атмосферненько :)</t>
  </si>
  <si>
    <t>а где тут велотема?!</t>
  </si>
  <si>
    <t>красиво, но такое фото можно вытащить и из интернета</t>
  </si>
  <si>
    <t>Такую картинку можно взять за новый стандартный фон виндовса :)</t>
  </si>
  <si>
    <t>Прекрасное завершение велодня или велопути :)</t>
  </si>
  <si>
    <t>с детства надо приучать к хорошему :)</t>
  </si>
  <si>
    <t>в этом фото все прекрасно :)</t>
  </si>
  <si>
    <t>Аналогично! они себе льстят, ну, или обманывают :)</t>
  </si>
  <si>
    <t>вот она свобода и простор во всей красе!</t>
  </si>
  <si>
    <t>Самое прекрасное, что эти люди, что шли по своим обычным делам даже не знают, что попали на конкурс и кто знает, возможно его выйграют :)</t>
  </si>
  <si>
    <t>Тут вообще не понятно и не интересно...</t>
  </si>
  <si>
    <t>Неплохо, постапокалипсис прям :)</t>
  </si>
  <si>
    <t>сказочно красиво!</t>
  </si>
  <si>
    <t>Уныло и тускло</t>
  </si>
  <si>
    <t>не, ну, путешествие по болоту это, конечно, круто, но вот фото ни о чем...</t>
  </si>
  <si>
    <t>Велопупс в шлемчике :)</t>
  </si>
  <si>
    <t>Молодцы :)</t>
  </si>
  <si>
    <t>Красиво и необычно!</t>
  </si>
  <si>
    <t>Грандиозно!</t>
  </si>
  <si>
    <t>Другая планета!</t>
  </si>
  <si>
    <t>Душевное видео. Есть и дороги, и достопримы, и бытовые вещи. Захотелось тоже съездить в Турцию отдохнуть. Единственное, хочется чуть ускорить, а то как-то совсем расслабляет)</t>
  </si>
  <si>
    <t>Очень информативное видео. Здорово, когда можно не только красотами далеких стран полюбоваться, но и узнать кое-что новое. Ну и закадровый голос, а не просто музыка это плюс</t>
  </si>
  <si>
    <t>Атмосферное видео. Как будто сама в Индии побывала! Здорово подмечены разные мелкие бытовые моменты, вместе позволяющие получить представление о другой, далекой от России стране. И виды тоже шикарные. И музыка отлично дополняет видео. Спасибо за работу!</t>
  </si>
  <si>
    <t>Очень красивое видео! Яркое и красочное. Баобабы, лемуры и прочее...жителю средней полосы сложно представить, что можно оказаться там и все потрогать. Как будто фильм на Дискавери посмотрла. Но лично мне не хватило велосипеда, дорог, покрытий, хотя понимаю, что в 4 минуты все впихнуть нереально.</t>
  </si>
  <si>
    <t>Сразу видно - 5кс! 80% ролика туристы ходют с великами)</t>
  </si>
  <si>
    <t>Обидно, что не получилось пройти задуманный маршрут, но видео тем не менее вышло отличным. Его интересно смотреть - есть сюжет, хорошее качество съемки и озвучка, красивые виды, не кажется затянутым.</t>
  </si>
  <si>
    <t>Даже не знаю как в слова оформить. Очень..стильная фотография. Минимум деталей, чистые цвета. Велосипедист между небом и землей.</t>
  </si>
  <si>
    <t>фокус, где фокус?</t>
  </si>
  <si>
    <t>&amp;quot;Сфоткай так, как будто в перевал едем&amp;quot; :)</t>
  </si>
  <si>
    <t>Как-то холодом веет от этой фотографии...И восхищаешься человеком ,который сейчас поедет туда, в царство холода и ветра</t>
  </si>
  <si>
    <t>В Калининграде можно было и более красивое фото сделать! А тут, к сожалению, ничего примечательного</t>
  </si>
  <si>
    <t>Милая фотография. А вот если бы на фото был котик...</t>
  </si>
  <si>
    <t>Здорово! Приходит в голову мысль, что люди проходят мимо и уходят в туман, они временны, а дерево все стоит и стоит сотни лет.</t>
  </si>
  <si>
    <t>В общем присоединяюсь к комментариям ниже. фокус подвел</t>
  </si>
  <si>
    <t>Жаль ноги всем обрезали...</t>
  </si>
  <si>
    <t>Яркие цвета и романтичная тропинка..хочется там оказаться!</t>
  </si>
  <si>
    <t>Вот бы с обратной стороны сфоткать, где Красота зачеркнута, а там на фоне асфальт весь в ямах или что-то подобное...А так идея не очень понятна</t>
  </si>
  <si>
    <t>Завален горизонт и очень странно в кадр въезжает половинка велосипеда..</t>
  </si>
  <si>
    <t>Тут что-то лишнее. Или замок, отвлекающий от велосипедистов, или велосипедисты, загораживающие замок</t>
  </si>
  <si>
    <t>Маскировка 80lvl) Отличная фотография! Полное слияние с природой</t>
  </si>
  <si>
    <t>Нравятся цвета на фотографии, атмосфера. Ничего лишнего - только велосипедист, горы и тропинка по хребту</t>
  </si>
  <si>
    <t>Не поняла идеи фотографии... Ни велосипедов, ни путешествий</t>
  </si>
  <si>
    <t>Жаль велосипедист в кадр целиком не влез</t>
  </si>
  <si>
    <t>По-моему, это конец света, закат вселенной, вот уже и земля из под ног поехала</t>
  </si>
  <si>
    <t>Здорово! Нравится контраст голубого и желтого. И вообще мне кажется больше похоже на картину, а не на фотографию</t>
  </si>
  <si>
    <t>Вел прислонили к столбу, а вот горизонт упал(</t>
  </si>
  <si>
    <t>"Колесо в объектив заехало" +</t>
  </si>
  <si>
    <t>Мне нравится контраст - крохотная фигурка человека посреди белой пустыни и огромные "стволы" кустов на переднем плане</t>
  </si>
  <si>
    <t>Было очень интересно читать. Не только техническая информация, но и полезные заметки про особенности Африки. Я просто узнала что-то новое про Кению и Танзанию, а тем, кто захочет проехать по маршруту, это пригодится.</t>
  </si>
  <si>
    <t>Интересный для походов с ребенком район, отчет читать легко и интересно, при этом в нем много полезной информации</t>
  </si>
  <si>
    <t>Сложный маршрут,сложные погодные условия, видео снято хорошо,смотрится с интересом, вот текст можно было помельче написать. Спасибо!</t>
  </si>
  <si>
    <t>Интересное видео, хорошее качество съёмки!</t>
  </si>
  <si>
    <t>Отлично снято, природа Гималаев, философский сюжет, авторская работа, смотрел несколько раз и хочется тоже туда поехать. Спасибо!</t>
  </si>
  <si>
    <t>Плюс за виды</t>
  </si>
  <si>
    <t>Знакомое место, красивый вид впереди</t>
  </si>
  <si>
    <t>Великолепно</t>
  </si>
  <si>
    <t>Интересно написано, много полезной информации. Спасибо!</t>
  </si>
  <si>
    <t>На льду в движении очень сложно сниматься, максимальная оценка!</t>
  </si>
  <si>
    <t>Съёмки и маршрут интересный, музыку заменить и закадровый рассказ добавить</t>
  </si>
  <si>
    <t>Интересно информативно, хорошее качество сьемки</t>
  </si>
  <si>
    <t>Отличное видео!</t>
  </si>
  <si>
    <t>denisneo</t>
  </si>
  <si>
    <t>nazimov</t>
  </si>
  <si>
    <t>Rom H</t>
  </si>
  <si>
    <t>люблю байкал!</t>
  </si>
  <si>
    <t>красота</t>
  </si>
  <si>
    <t>мрачнота</t>
  </si>
  <si>
    <t>в карпаты мне путь заказан, увы :(</t>
  </si>
  <si>
    <t>у меня такой же рюкзак</t>
  </si>
  <si>
    <t>зимой лучше там</t>
  </si>
  <si>
    <t>красивые горы. сложно</t>
  </si>
  <si>
    <t>суровенько!</t>
  </si>
  <si>
    <t>Ставлю пять за дождевик! Дождевик отличный, ортлейб так себе, имхо. Тяжелые, много их слишком. Я за рюкзаки</t>
  </si>
  <si>
    <t>как ехалось интересно</t>
  </si>
  <si>
    <t>динамический диапазон подвел, надо отлайтрумить бы!</t>
  </si>
  <si>
    <t>елки отличные</t>
  </si>
  <si>
    <t>закат</t>
  </si>
  <si>
    <t>Царь Башня! Вот это правила! Привносят жизнь в конкурс!</t>
  </si>
  <si>
    <t>по правилам, я вроде бы не должен коментировать, но это зебра</t>
  </si>
  <si>
    <t>Дзен велосипедизма )</t>
  </si>
  <si>
    <t>очень красивая фотография, не то что другие! учитесь, участники! осталось оценить еще четверть от 159 фотографий, минус одну фотографию, админ, спасибо, такой класснаый сайт ты сделал! Жги еще! Жарь!</t>
  </si>
  <si>
    <t>Это кстати Колумбия, Лос Невадос. Композиция ок, хоть и без велосипедиста. Сниму за без велосипедиста Очко!</t>
  </si>
  <si>
    <t>красивые горы!</t>
  </si>
  <si>
    <t>красивые горы, фото не оч</t>
  </si>
  <si>
    <t>красиво! тоже передает!</t>
  </si>
  <si>
    <t>тоже передает!</t>
  </si>
  <si>
    <t>тоже передает! но это без вела!</t>
  </si>
  <si>
    <t>это не передает!</t>
  </si>
  <si>
    <t>тоже передает! надо еще велосипедиста в кадр!</t>
  </si>
  <si>
    <t>плюс за сложность!</t>
  </si>
  <si>
    <t>передает!</t>
  </si>
  <si>
    <t>плюс за телочку!</t>
  </si>
  <si>
    <t>горизонт!</t>
  </si>
  <si>
    <t>Ледник зачотны, но видно плоховато. Дрон бы помог? Длинный объектив?</t>
  </si>
  <si>
    <t>локсалз и эйжа(вроде)!</t>
  </si>
  <si>
    <t>море и цветок. симпотично но скучно</t>
  </si>
  <si>
    <t>руль без бэкграунда не оч смотрится. а где обвес? палатка, жпс?</t>
  </si>
  <si>
    <t>машинка норм!</t>
  </si>
  <si>
    <t>плюс за место, минус за фото. интересно что там в айфончике?!</t>
  </si>
  <si>
    <t>мутнота</t>
  </si>
  <si>
    <t>плюсую за хайк анд байк! за сложность! ну и красивое место вроде</t>
  </si>
  <si>
    <t>тут флажок в центре внимания, но это же скучно?!</t>
  </si>
  <si>
    <t>слишком широко!</t>
  </si>
  <si>
    <t>лишком глубоко!</t>
  </si>
  <si>
    <t>точно маяк?</t>
  </si>
  <si>
    <t>Минус за ракурс. И где велосипед?</t>
  </si>
  <si>
    <t>Плюс за ракурс!</t>
  </si>
  <si>
    <t>Бочка хороша!</t>
  </si>
  <si>
    <t>пока пока маленький велосипедист(вроде)</t>
  </si>
  <si>
    <t>радуга очень красивая, Админ! голсоую!</t>
  </si>
  <si>
    <t>Каша вкусная, но вотка не очень интересная, я такое уже видел частенько. Боян короче</t>
  </si>
  <si>
    <t>Темновато, на фоне Кремль чтоли? не очень видно</t>
  </si>
  <si>
    <t>не хватает древних воинов для полного погружения в историю)</t>
  </si>
  <si>
    <t>Виндовс не заслужил это фото на заставку)</t>
  </si>
  <si>
    <t>Пытаясь обхватить весь мир и красоту гор)</t>
  </si>
  <si>
    <t>уходящая дорога с отличным асфальтом)</t>
  </si>
  <si>
    <t>Огненный закат и велы!</t>
  </si>
  <si>
    <t>отличный контраст с серым небом)</t>
  </si>
  <si>
    <t>Как по мне, так этот поход очень атмосферный) Отчёт написан со всеми подробностями для будущих путешественников!</t>
  </si>
  <si>
    <t>Безопасность - главное в наших путешествиях (имея в виду всех велотуристов).</t>
  </si>
  <si>
    <t>И мне довелось проехать часть этой увлекательной экспедиции)) спасибо))</t>
  </si>
  <si>
    <t>Круто!)</t>
  </si>
  <si>
    <t>Молодцы!Отличный отчёт!</t>
  </si>
  <si>
    <t>Крутое мероприятие! )))</t>
  </si>
  <si>
    <t>на рекламу Jetboil))</t>
  </si>
  <si>
    <t>жаль что не на ходу велосипедисты,хотя и так красиво!</t>
  </si>
  <si>
    <t>"Динамика, пейзаж - всё хорошо." - пожалуй соглашусь</t>
  </si>
  <si>
    <t>красотень!</t>
  </si>
  <si>
    <t>очень красочное фото.</t>
  </si>
  <si>
    <t>Красота! жаль велосипедист не в кадре.</t>
  </si>
  <si>
    <t>это точно велопуть)</t>
  </si>
  <si>
    <t>прям поглощает</t>
  </si>
  <si>
    <t>романтичные велосипеды)</t>
  </si>
  <si>
    <t>колоритно</t>
  </si>
  <si>
    <t>яркое фото!</t>
  </si>
  <si>
    <t>фото излучает массы позитива!</t>
  </si>
  <si>
    <t>умиротворенно</t>
  </si>
  <si>
    <t>солнечное фото</t>
  </si>
  <si>
    <t>за 5 дней удалось поймать практически все возможные состояния природы(от шторма , ливня и до яркого солнца), ну а подкупило конечно же фото с лебедями</t>
  </si>
  <si>
    <t>Как же круто, ярко и в тоже время немного пугающая пустота.</t>
  </si>
  <si>
    <t>Слишком пасмурно чтобы узнать в закат. Как луч света.</t>
  </si>
  <si>
    <t>Убрать траву и чем не лунный пейзаж, однозначно лайк.</t>
  </si>
  <si>
    <t>Все просто и красиво.</t>
  </si>
  <si>
    <t>Горы и масса позитива завидую этой мадам.</t>
  </si>
  <si>
    <t>Очень круто</t>
  </si>
  <si>
    <t>Красивый закат - хорошее окончание дня</t>
  </si>
  <si>
    <t>Ребята молодцы, а пёс песыч зачетный.</t>
  </si>
  <si>
    <t>Так что не фиг нам Россиянам возмущаться! Жизнь прекрасна!</t>
  </si>
  <si>
    <t>Как всё красиво!</t>
  </si>
  <si>
    <t>Путешествие это здорово!</t>
  </si>
  <si>
    <t>Какой прекрасный закат!!!</t>
  </si>
  <si>
    <t>Дорога за горизонт а там всегда интересно!</t>
  </si>
  <si>
    <t>Прекрасный вид!</t>
  </si>
  <si>
    <t>Эх дороги пыль да туман!!!</t>
  </si>
  <si>
    <t>tikvn</t>
  </si>
  <si>
    <t>Как фотошоп, хотя и знаю, что настоящая. Отличный асфальт.</t>
  </si>
  <si>
    <t>Эх, дороги! И где палатка?</t>
  </si>
  <si>
    <t>Природа прекрасна</t>
  </si>
  <si>
    <t>Отличный закат, Супер фотография.</t>
  </si>
  <si>
    <t>Лучшая фотка! Только не прыгай!</t>
  </si>
  <si>
    <t>Калининград? узнаю ту местность.</t>
  </si>
  <si>
    <t>Завораживает</t>
  </si>
  <si>
    <t>Красивый закат</t>
  </si>
  <si>
    <t>Какие величественные холмы</t>
  </si>
  <si>
    <t>Очень крутое фото</t>
  </si>
  <si>
    <t>Бесконечность</t>
  </si>
  <si>
    <t>Очень нравится ))</t>
  </si>
  <si>
    <t>Я свободен, словно птица в небесах...</t>
  </si>
  <si>
    <t>Здорово!</t>
  </si>
  <si>
    <t>Прекрасное фото )</t>
  </si>
  <si>
    <t>Масштабно!</t>
  </si>
  <si>
    <t>хочу там побывать</t>
  </si>
  <si>
    <t>американский фильм</t>
  </si>
  <si>
    <t>романтика</t>
  </si>
  <si>
    <t>огонь</t>
  </si>
  <si>
    <t>Красота невероятная! И такое ощущение простора и свободы!</t>
  </si>
  <si>
    <t>Просто невероятно!!!</t>
  </si>
  <si>
    <t>Простор невероятный!</t>
  </si>
  <si>
    <t>В Калининграде все прекрасно, и даже сложно выбрать что-то одно лучшее!</t>
  </si>
  <si>
    <t>Такой контраст!</t>
  </si>
  <si>
    <t>Очень красивый пейзаж!!!!</t>
  </si>
  <si>
    <t>Романтично))</t>
  </si>
  <si>
    <t>Хороший контраст, мне нравится!!!</t>
  </si>
  <si>
    <t>Класс!!! Без девушки было бы обычное фото, а так захватывает, понимаешь как страшно стоять на краю... Очень круто!!!</t>
  </si>
  <si>
    <t>Очень сочное фото!!!Класс!!!</t>
  </si>
  <si>
    <t>Хочется посетить.</t>
  </si>
  <si>
    <t>очеееень круто!</t>
  </si>
  <si>
    <t>красивый вход</t>
  </si>
  <si>
    <t>ярко</t>
  </si>
  <si>
    <t>ваааау</t>
  </si>
  <si>
    <t>интересно</t>
  </si>
  <si>
    <t>У меня только одно слово - вау!</t>
  </si>
  <si>
    <t>Тоже хочу посмотреть</t>
  </si>
  <si>
    <t>Даже в серых буднях можно найти что-то яркое)</t>
  </si>
  <si>
    <t>главный путешественник</t>
  </si>
  <si>
    <t>позитивное фото получилось</t>
  </si>
  <si>
    <t>Дорога в облака</t>
  </si>
  <si>
    <t>здорово</t>
  </si>
  <si>
    <t>романтично</t>
  </si>
  <si>
    <t>тоже хочу туда</t>
  </si>
  <si>
    <t>вошебство</t>
  </si>
  <si>
    <t>Прекрасный Калининград!</t>
  </si>
  <si>
    <t>Красотища!</t>
  </si>
  <si>
    <t>Море всегда прекрасно!</t>
  </si>
  <si>
    <t>Круто!</t>
  </si>
  <si>
    <t>На фото красиво все!</t>
  </si>
  <si>
    <t>Надо тоже туда съездить!</t>
  </si>
  <si>
    <t>Закат на море - что может быть красивее!</t>
  </si>
  <si>
    <t>Крутые эмоции!</t>
  </si>
  <si>
    <t>Впечатляет!</t>
  </si>
  <si>
    <t>Очень романтично, кто катал, тот поймет :-)</t>
  </si>
  <si>
    <t>А люди вокруг и не задумываются, от куда и куда держит путь владелец велосипеда )</t>
  </si>
  <si>
    <t>Высота, простор!</t>
  </si>
  <si>
    <t>На пересечении двух стихий...</t>
  </si>
  <si>
    <t>Красота, и даже подъемчик в радость!</t>
  </si>
  <si>
    <t>Красота!</t>
  </si>
  <si>
    <t>дисперсия</t>
  </si>
  <si>
    <t>участие в ЛПГ</t>
  </si>
  <si>
    <t>Средний балл без минимаксов</t>
  </si>
  <si>
    <t>минимальный балл</t>
  </si>
  <si>
    <t>максимальный балл</t>
  </si>
  <si>
    <t>Железнодорожный, МО</t>
  </si>
  <si>
    <t>sas4</t>
  </si>
  <si>
    <t>Командор</t>
  </si>
  <si>
    <t>Андрушевич Алексей</t>
  </si>
  <si>
    <t>Днепропетровск</t>
  </si>
  <si>
    <t>ivandemidov1</t>
  </si>
  <si>
    <t>Иван Демидов</t>
  </si>
  <si>
    <t>Химки, Московская область</t>
  </si>
  <si>
    <t>Aleksei_K</t>
  </si>
  <si>
    <t>PVF</t>
  </si>
  <si>
    <t>г. Казань,</t>
  </si>
  <si>
    <t>Сазонов</t>
  </si>
  <si>
    <t>sorokura</t>
  </si>
  <si>
    <t>Сорокин Юрий</t>
  </si>
  <si>
    <t>ник</t>
  </si>
  <si>
    <t>позн</t>
  </si>
  <si>
    <t>авт</t>
  </si>
  <si>
    <t>необыч</t>
  </si>
  <si>
    <t>с детьми</t>
  </si>
  <si>
    <t>прикл</t>
  </si>
  <si>
    <t>ИТОГО</t>
  </si>
  <si>
    <t>суд</t>
  </si>
  <si>
    <t>эксп</t>
  </si>
  <si>
    <t>Persona_I_B</t>
  </si>
  <si>
    <t>Елена Симонова</t>
  </si>
  <si>
    <t>Спасибо за увлекательный рассказ и фотографии! Всегда любопытно было узнать и увидеть как там кипит жизнь, на этих столь уникальных и малопосещаемых туристами, тем более с приставкой вело, уголках нашей планеты.</t>
  </si>
  <si>
    <t>Красиво, познавательно. Читается легко. Фотографии просто мечта любого велотуриста, они так и манят там поездить.</t>
  </si>
  <si>
    <t>Это скорее фотоподборка из похода, вырезки ярких эпизодов отдельных дней, с небольшим фактами, Скорее отчёт чем рассказ. Много ссылок по которым надо прыгать. Не хватает хронологии событий самого дня, описание ночёвок, так не создаётся некого гармоничного впечатления целостности похода. Но возможно чисто моё субъективное мнение. Плюс данного формата изложения в соц. сети пожалуй лишь в том, что есть возможность комментировать каждый эпизод.</t>
  </si>
  <si>
    <t>Задумка и реализация отличная, проехать всю Россию с юга на север да ещё и с посещением многих интересных мест по пути. Отчёт неплох, он заслуживает внимания и легко читается, но чего-то ему недостаёт, то ли слишком краткий для столь масштабного путешествия, то ли описание фактов всё-таки преобладают над эмоциями и описанием внутренних мыслей участников. Кроме того ощущение некой несвязанности происходящих событий. С точки зрения незаинтересованного читателя, а не участника похода, отчёт на высшую оценку никак не тянет. Его можно оценить немного выше среднего, но не более.</t>
  </si>
  <si>
    <t>Зимние отчёты всегда интересно читать, а тут ещё такое художественное описание, поход-импровизация, да ещё и приключение с провалом под лёд в минус 15. Читается на одном дыхании. Смелые вы ребята, однако.</t>
  </si>
  <si>
    <t>Задумка и реализация отличная, но формат отчёта оставляет желать лучшего. Это формат хорош скорее для отслеживания онлайн местонахождения автора маршрута, типа еду там-то, вижу то-то, со мной сейчас всё в порядке. Нет целостности рассказа, не понятно как начинался и заканчивался день, где были ночёвки, остановки... Не хватает некого художественного описания хронологии событий.</t>
  </si>
  <si>
    <t>Отличный отчёт! А какой яркий...!</t>
  </si>
  <si>
    <t>Топовый отчёт. Даже техническая информация расписана увлекательно!</t>
  </si>
  <si>
    <t>Информативно, интересно и познавательно!</t>
  </si>
  <si>
    <t>Уже какой-то массовой накруткой попахивает. Третий отчёт в топе одних и тех же людей. Хотя в реальности, простой и незамысловатый отчёт!</t>
  </si>
  <si>
    <t>В отчёте есть полезная инфа. Но назвать его отличным язык не поворачивается - всё надо искать где-то в тексте...</t>
  </si>
  <si>
    <t>Даже сами участники голосуют? :))) Неудивительно, что отчёт находится в топе лучших... Средненький отчёт, не более.</t>
  </si>
  <si>
    <t>Спортивный отчёт как всегда содержит полезную инфу! Спасибо!</t>
  </si>
  <si>
    <t>Спортивный отчёт одним словом. Много полезной информации, а также много ненужной...</t>
  </si>
  <si>
    <t>Ездили из Питера в Москву, исключая М10 в уже далёком 2013-м - интересно получилось. Идея отличная, исполение прекрасное. А вот сам отчёт не очень понравился с технической точки зрения...</t>
  </si>
  <si>
    <t>Спасибо за отчёт!</t>
  </si>
  <si>
    <t>Полезный отчёт! Благодарю!</t>
  </si>
  <si>
    <t>Ярко, красочно - захотелось поехать :) Но как-то мало инфы, мне показалось.</t>
  </si>
  <si>
    <t>Полезный отчёт - кину в закладки.</t>
  </si>
  <si>
    <t>Где отчёт?</t>
  </si>
  <si>
    <t>Sokol_</t>
  </si>
  <si>
    <t>интересный и увлекательный веломаршрут</t>
  </si>
  <si>
    <t>увлекательный веломаршрут</t>
  </si>
  <si>
    <t>интересный веломаршрут</t>
  </si>
  <si>
    <t>отчёт понравился</t>
  </si>
  <si>
    <t>интересный и увлекательный отчёт о веломаршруте</t>
  </si>
  <si>
    <t>маршрут очень завораживает и отчёт получился</t>
  </si>
  <si>
    <t>отчёт у вас вышел хороший</t>
  </si>
  <si>
    <t>отчёт получился хороший, информативно</t>
  </si>
  <si>
    <t>аплодисменты за оригинальность, отчёт удался</t>
  </si>
  <si>
    <t>молодцы, отчёт удался</t>
  </si>
  <si>
    <t>отчёт удался и отражает суть</t>
  </si>
  <si>
    <t>мне нравится такого рода маршруты, поэтому отчёт нашёл отражение велопохода</t>
  </si>
  <si>
    <t>Молодцы!</t>
  </si>
  <si>
    <t>Информативно получилось.</t>
  </si>
  <si>
    <t>Молодцы, интересно.</t>
  </si>
  <si>
    <t>ваш вело отчёт отражает суть , молодцы</t>
  </si>
  <si>
    <t>интересный и увлекательный велоотчёт</t>
  </si>
  <si>
    <t>достойный отчёт о вело путешествии</t>
  </si>
  <si>
    <t>отменный профессиональный велопоход и отчёт удался</t>
  </si>
  <si>
    <t>понравился ваш велопоход, молодцы, отчёт хороший</t>
  </si>
  <si>
    <t>оригинальный вело поход и такой же оригинальный отчёт</t>
  </si>
  <si>
    <t>профессиональный подход и за отчёт + :-)</t>
  </si>
  <si>
    <t>оригинальный вело поход + отчёт на уровне :-)</t>
  </si>
  <si>
    <t>профессиональный отчёт о не менее увлекательном вело путешествии молодцы :-)</t>
  </si>
  <si>
    <t>ваш отчёт на профессиональном уровне, нежели подборка фотографий в конкурсе за ваш подход в оформлении отчёта ;-) +</t>
  </si>
  <si>
    <t>отчёт и отражает суть</t>
  </si>
  <si>
    <t>Шикарно. Молодцы 32!</t>
  </si>
  <si>
    <t>информативно и насыщенно составили отчёт молодцы</t>
  </si>
  <si>
    <t>за оригинальную подборку материалов для отчёта +</t>
  </si>
  <si>
    <t>отменный вариант вело маршрута и отчёт получился</t>
  </si>
  <si>
    <t>насыщенный отчёт за такой хороший велопоход</t>
  </si>
  <si>
    <t>профессиональный отчёт о велопоходе</t>
  </si>
  <si>
    <t>вы молодцы интересный и увлекательный веломаршрут</t>
  </si>
  <si>
    <t>информативно, понятно</t>
  </si>
  <si>
    <t>оригинальный отчёт по интересному веломаршруту</t>
  </si>
  <si>
    <t>интересный подход в составлении професионального и интересного вело отчёта</t>
  </si>
  <si>
    <t>у вас прям таки фото отчёт</t>
  </si>
  <si>
    <t>молодцы, хороший подготовили отчёт</t>
  </si>
  <si>
    <t>интересный веломаршрут, отчёт :-)</t>
  </si>
  <si>
    <t>прям получился фото отчёт</t>
  </si>
  <si>
    <t>интересно, познавательно, красиво вы молодцы</t>
  </si>
  <si>
    <t>оригинальный отчёт</t>
  </si>
  <si>
    <t>интересный подход в составлении отчёта, но чего-то не хватает</t>
  </si>
  <si>
    <t>информативный отчёт, всё по существу</t>
  </si>
  <si>
    <t>очень информативно и оригинально оформленный отчёт</t>
  </si>
  <si>
    <t>хорошо написано молодцы</t>
  </si>
  <si>
    <t>профессиональный подход к отчёту</t>
  </si>
  <si>
    <t>интересный маршрут, увлекательный отчёт-рассказ, превосходно получилось</t>
  </si>
  <si>
    <t>без отзыва</t>
  </si>
  <si>
    <t>"Вдоль дороги попадались статуи богини Солнца..."</t>
  </si>
  <si>
    <t>Выше гор могут быть только люди!</t>
  </si>
  <si>
    <t>Полное слияние с пейзажем. Хорошее время для съемки- с контрастными тенями. Очень хорошо!</t>
  </si>
  <si>
    <t>Живописно, но не более</t>
  </si>
  <si>
    <t>"в кругу друзей..." :)</t>
  </si>
  <si>
    <t>Поход оригинальный, и снимок оригинальный. Хотя других достоинств (у снимка) и нет.</t>
  </si>
  <si>
    <t>Композиция грамотная, но название не подходит (километров не чувствуется).</t>
  </si>
  <si>
    <t>Панорамные снимки редко бывают. А еще хорошо, что передана атмосфера места - абсолютно тихое, глухое место, тишь да гладь...</t>
  </si>
  <si>
    <t>Судя по улыбке, снято после питья, а не до :)</t>
  </si>
  <si>
    <t>Эти двое одиноки в суровом северном мире...</t>
  </si>
  <si>
    <t>Понаехали тут!</t>
  </si>
  <si>
    <t>Вело-водный маршрут!</t>
  </si>
  <si>
    <t>Интересно поставлен контраст масштабов. Большие кустики и маленький человек, а ведь, кажется, что недалеко он ушел.</t>
  </si>
  <si>
    <t>Внизу им надо было дописать &amp;amp;quot;и скромность&amp;amp;quot;</t>
  </si>
  <si>
    <t>По характеру это пейзаж в стиле &amp;amp;quot;инопланетный&amp;amp;quot;. Тут надо либо как-то специально людей и велик вписывать, не в обычном их виде, либо убирать их вообще. Но никак не то, что на фото. Кроме того, потерян передний план - занят ненужной дорогой. Жалко, это экзотическое фотогеничное место можно было поэксплуатировать...</t>
  </si>
  <si>
    <t>Кто-то отлично понял, что нельзя упускать момент с таким освещением ) &amp;amp;amp;quot;Там на неведомых тропинках следы невиданных зверей...&amp;amp;amp;quot;</t>
  </si>
  <si>
    <t>Вроде это называется что-то типа &amp;quot;фарватерный огонь&amp;quot;</t>
  </si>
  <si>
    <t>Улыбка в кадре отлично сочетается с радугой.</t>
  </si>
  <si>
    <t>Упорно идут люди вперёд. Очень малы по сравнению с горами, но идут и идут вперёд. В конце ждёт победа.</t>
  </si>
  <si>
    <t>Кажется, что пройдёт ещё полчаса, ещё час, и человек уйдёт за горизонт, и останется только цепочка следов на белом снегу.</t>
  </si>
  <si>
    <t>Красиво выстроились. От первого до последнего.</t>
  </si>
  <si>
    <t>Кроме композиции величественных гор с велосипедистом, отлично смотрится контраст тёмно-коричневого и ослепительно белого на фоне голубого неба.</t>
  </si>
  <si>
    <t>Красивая местность</t>
  </si>
  <si>
    <t>Живописный пейзаж</t>
  </si>
  <si>
    <t>Хороша башня, отличная композиция. Интересно, что люди все изображены слева, позади велосипеда, а впереди путь свободен.</t>
  </si>
  <si>
    <t>Очень оригинально. Возможно, это движение из пункта А в пункт Б.</t>
  </si>
  <si>
    <t>Лёд красив!</t>
  </si>
  <si>
    <t>Многослойно. 12.</t>
  </si>
  <si>
    <t>Нравится</t>
  </si>
  <si>
    <t>Массовка на заднем плане хорошо обозначает масштаб.</t>
  </si>
  <si>
    <t>Уже была похожая фотография, только без снега и палатки. Эта - отличная.</t>
  </si>
  <si>
    <t>Дымка хороша</t>
  </si>
  <si>
    <t>Отлично, приятный бело-голубой тон.</t>
  </si>
  <si>
    <t>Композиция точно выверена, строго по вертикали.</t>
  </si>
  <si>
    <t>Миски к бою! Что-то в этом есть...</t>
  </si>
  <si>
    <t>Удачный момент</t>
  </si>
  <si>
    <t>Коврик немного диссонирует, а в остальном великолепно.</t>
  </si>
  <si>
    <t>Цвета тёплые. Жарко. Маленькая фигурка на фоне "марсианского" пейзажа. Дорога делит пейзаж надвое: справа безжизненная пустыня, слева - велосипедист. Совсем далеко на дороге видны -игрушечные- машинки, подчёркивающие доминанту фигуры в кадре. Всё движение в кадре направлено в сторону зрителя.</t>
  </si>
  <si>
    <t>Очень красиво!</t>
  </si>
  <si>
    <t>Ах, как мило! Гармония.</t>
  </si>
  <si>
    <t>Замечательный снимок.</t>
  </si>
  <si>
    <t>Эмоциональный насыщенный кадр</t>
  </si>
  <si>
    <t>Яркие цветные веломайки велосипедистов хорошо контрастируют с великолепным пейзажем.</t>
  </si>
  <si>
    <t>kobza</t>
  </si>
  <si>
    <t>величественный вид!</t>
  </si>
  <si>
    <t>такие фото обычно тяжело даются... Ты уже совсем устал, почти без сил, но умудряешься любоваться видами, да еще и запечатлевать их))</t>
  </si>
  <si>
    <t>ничего необычного</t>
  </si>
  <si>
    <t>прямо минимализм!</t>
  </si>
  <si>
    <t>фантастично!</t>
  </si>
  <si>
    <t>мои любимые заросшие просёлки!!</t>
  </si>
  <si>
    <t>такая гармония!</t>
  </si>
  <si>
    <t>сурово!</t>
  </si>
  <si>
    <t>что к чему?</t>
  </si>
  <si>
    <t>суровый подъемчик)</t>
  </si>
  <si>
    <t>красота!</t>
  </si>
  <si>
    <t>завораживает</t>
  </si>
  <si>
    <t>супер! ничего лишнего!</t>
  </si>
  <si>
    <t>отличное фото!</t>
  </si>
  <si>
    <t>ух ты ж! красота то какая! и величие!</t>
  </si>
  <si>
    <t>чего стоим? чего не едем?</t>
  </si>
  <si>
    <t>эх, дороги!</t>
  </si>
  <si>
    <t>красочно!</t>
  </si>
  <si>
    <t>седые горы, кусты седые... и палатка здесь - совсем не лишняя, потому что всё внимание - на другом</t>
  </si>
  <si>
    <t>такая красота, да в динамике - браво!</t>
  </si>
  <si>
    <t>вызывают дух огня?</t>
  </si>
  <si>
    <t>как-то без руки было бы лучше</t>
  </si>
  <si>
    <t>а и хорошо, что не на ходу! в таком месте ехать нельзя! надо пешком ходить - тихо, не спеша, не нарушая гармонию и безмятежность!</t>
  </si>
  <si>
    <t>а чего оно накренилось куда-то?</t>
  </si>
  <si>
    <t>чувствуется что-то предгрозовое шикарное фото!</t>
  </si>
  <si>
    <t>сочный закат</t>
  </si>
  <si>
    <t>куда только эти велотуристы не лезут...</t>
  </si>
  <si>
    <t>толкай-тяни!</t>
  </si>
  <si>
    <t>позитивные ребята!</t>
  </si>
  <si>
    <t>как будто одеялом укутывает землю!</t>
  </si>
  <si>
    <t>тот случай, когда совсем без вела было бы лучше)</t>
  </si>
  <si>
    <t>офигенно! и сурово!</t>
  </si>
  <si>
    <t>суперски!</t>
  </si>
  <si>
    <t>зачем так то уж совсем? не понятно вообще... случайный кадр?</t>
  </si>
  <si>
    <t>да, неплохо-неплохо... да ШИКАРНО просто!))</t>
  </si>
  <si>
    <t>цвета, как в сказке</t>
  </si>
  <si>
    <t>а мне нравится!)</t>
  </si>
  <si>
    <t>из всех фото с палатками - эта, пожалуй, лучшая</t>
  </si>
  <si>
    <t>эх, ляпота!</t>
  </si>
  <si>
    <t>когда ваш бесконечный велопоход уже так бесит... стою, вот, успокаиваюсь, кору обдираю...</t>
  </si>
  <si>
    <t>зебра, в Африке, ест, траву, на рассвете... но красиво же ест!)</t>
  </si>
  <si>
    <t>а тут море накренилось...</t>
  </si>
  <si>
    <t>руссо туристо</t>
  </si>
  <si>
    <t>еще один шедевр минимализма!</t>
  </si>
  <si>
    <t>динамично, контрастно, живописно!</t>
  </si>
  <si>
    <t>оригинально</t>
  </si>
  <si>
    <t>за свет!</t>
  </si>
  <si>
    <t>Граждане, проходим, проходим, не засоряем кадр! :))</t>
  </si>
  <si>
    <t>Где я? Вся беспощадность велотуризма в одном фото. Есть ощущение, что велосипедист вылез из дебрей за ним.</t>
  </si>
  <si>
    <t>Просто дорога - для отчёта.</t>
  </si>
  <si>
    <t>синего многовато</t>
  </si>
  <si>
    <t>резина большую часть кадра закрывает</t>
  </si>
  <si>
    <t>и динамика опять таки присутствует</t>
  </si>
  <si>
    <t>трупики не видны, завернуты))</t>
  </si>
  <si>
    <t>на самом деле поставил бы 12, но максимальных не ставлю..))</t>
  </si>
  <si>
    <t>перспектива</t>
  </si>
  <si>
    <t>а шлемы - вело?)</t>
  </si>
  <si>
    <t>кадр с гопро?</t>
  </si>
  <si>
    <t>зачем?</t>
  </si>
  <si>
    <t>а вел где?)</t>
  </si>
  <si>
    <t>не, врата - диафрагма)</t>
  </si>
  <si>
    <t>опять, зачем?</t>
  </si>
  <si>
    <t>а где же вел?)</t>
  </si>
  <si>
    <t>она не велик)</t>
  </si>
  <si>
    <t>раньше бы нажать затвор на пару секунд</t>
  </si>
  <si>
    <t>да не, цветочки добавляют пространства</t>
  </si>
  <si>
    <t>слишком жилетка сливается</t>
  </si>
  <si>
    <t>а что за конструкция привязана на спицу?</t>
  </si>
  <si>
    <t>а где вел?</t>
  </si>
  <si>
    <t>объектив искажает?</t>
  </si>
  <si>
    <t>вел?</t>
  </si>
  <si>
    <t>опять зачем?</t>
  </si>
  <si>
    <t>снова зачем</t>
  </si>
  <si>
    <t>велик потерял)</t>
  </si>
  <si>
    <t>камеру б получше</t>
  </si>
  <si>
    <t>ой</t>
  </si>
  <si>
    <t>велик обрезан</t>
  </si>
  <si>
    <t>велосипедиста бы</t>
  </si>
  <si>
    <t>шлем не вело</t>
  </si>
  <si>
    <t>Да, я тоже подумала, что врата - за спиной фотографа</t>
  </si>
  <si>
    <t>Красивая местность, отбойники немного портят вид</t>
  </si>
  <si>
    <t>Завтрак на конкурсе видели, обед - тоже. И ужин не остался не охваченным, как же без него</t>
  </si>
  <si>
    <t>Действиельно, по первому впечатлению от фото не поймешь где низ, а где верх</t>
  </si>
  <si>
    <t>Приехали...</t>
  </si>
  <si>
    <t>Несмотря на пасмурный день, цвета на фото довольно насыщенные, но само фото, увы, не оригинально</t>
  </si>
  <si>
    <t>Удачно схваченный момент, но художественности маловато</t>
  </si>
  <si>
    <t>Семейное фото</t>
  </si>
  <si>
    <t>Пещеры в кадре совсем не видно</t>
  </si>
  <si>
    <t>Живописная дорожка, но постановка в кадре сделало это фото проходным</t>
  </si>
  <si>
    <t>Каждый год многие критикуют все эти фото на фоне, но вот опять...</t>
  </si>
  <si>
    <t>Наверное, за велосипедистом неплохой пейзаж...</t>
  </si>
  <si>
    <t>Показалось, что велосипедист стоит далековато</t>
  </si>
  <si>
    <t>Необычный заваливающийся ракурс :)</t>
  </si>
  <si>
    <t>Опять фото на фоне</t>
  </si>
  <si>
    <t>Красивый солнечный день!</t>
  </si>
  <si>
    <t>Много оттенков красного :))</t>
  </si>
  <si>
    <t>Отличное фото. Ощущение нереальности</t>
  </si>
  <si>
    <t>Постой, не уезжай... остынь... :))</t>
  </si>
  <si>
    <t>Очень красиво! Цвет обалденный!</t>
  </si>
  <si>
    <t>Да, отличное место для стоянки...</t>
  </si>
  <si>
    <t>Красивый вид, ничего не скажешь...</t>
  </si>
  <si>
    <t>Красивые цвета</t>
  </si>
  <si>
    <t>Хорошее название и кадр тоже</t>
  </si>
  <si>
    <t>Неплохой кадр</t>
  </si>
  <si>
    <t>Велосипедисты немножко теряются на фоне этого живописного холма</t>
  </si>
  <si>
    <t>Обычное фото с велосипедом, хотя место, судя по всему, живописное...</t>
  </si>
  <si>
    <t>Хороший ракурс, динамично</t>
  </si>
  <si>
    <t>Расслабон</t>
  </si>
  <si>
    <t>Отличное фото! Задний фон смотрится как мираж...</t>
  </si>
  <si>
    <t>Отличный кадр! Яркое пятно накидки на фоне размытого заднего плана...</t>
  </si>
  <si>
    <t>Согласна с Удавом. Передний план - лишний. Гора и озеро - зачетные!</t>
  </si>
  <si>
    <t>Банально!</t>
  </si>
  <si>
    <t>Неплохое фото в окружении деревьев. Провода сзади немного мешают</t>
  </si>
  <si>
    <t>Без дороги и велика пейзаж производил бы впечатление девственного</t>
  </si>
  <si>
    <t>Обычное фото. Мне кажется, что Вашем походе можно было найти более оригинальные кадры.</t>
  </si>
  <si>
    <t>Привал, обычное походное фото</t>
  </si>
  <si>
    <t>Наверное без урны было бы получше</t>
  </si>
  <si>
    <t>Походное фото для отчета</t>
  </si>
  <si>
    <t>Интересный цвет</t>
  </si>
  <si>
    <t>Яркие цвета, но фото все-таки обычное</t>
  </si>
  <si>
    <t>Место живописное, но фото получилось не лучшим образом</t>
  </si>
  <si>
    <t>Неплохое фото для отчета</t>
  </si>
  <si>
    <t>Горы, как всегда, беспроигрышно красивы, но ракурс съемки не идеален</t>
  </si>
  <si>
    <t>Обычное походное фото, еще и столб неудачно попал в кадр</t>
  </si>
  <si>
    <t>Красивый ракурс, хорошее фото</t>
  </si>
  <si>
    <t>Красивая местность, прекрасная погода, что нужно еще для счастья одинокой велосипедистке...</t>
  </si>
  <si>
    <t>Счастливый малыш</t>
  </si>
  <si>
    <t>Обычное фото у дороги</t>
  </si>
  <si>
    <t>Фото-ребус</t>
  </si>
  <si>
    <t>Красивое сочетание цветов, жаль, что фото не резкое</t>
  </si>
  <si>
    <t>Очередной постановочный групповой кадр, сколько можно?</t>
  </si>
  <si>
    <t>Динамично, здорово!</t>
  </si>
  <si>
    <t>Караул, уже совсем снимать нечего...</t>
  </si>
  <si>
    <t>Лед, со всеми его бликами и расчерченностями, конечно, перетягивает внимание на себя</t>
  </si>
  <si>
    <t>Может и самому автору стоило попасть в кадр</t>
  </si>
  <si>
    <t>Бетонные блоки однозначно портят кадр, но, как говорится, слов из песни не выкинешь...</t>
  </si>
  <si>
    <t>Хорошо схваченный момент</t>
  </si>
  <si>
    <t>Вот подпишемся, увидим фото из айфона и обзавидуемся</t>
  </si>
  <si>
    <t>Нереальные цвета. Отличное фото</t>
  </si>
  <si>
    <t>Главное, чтобы не сбились с пути. Неплохое фото</t>
  </si>
  <si>
    <t>Без комментариев</t>
  </si>
  <si>
    <t>Без деревьев и столбов было бы наверное получше</t>
  </si>
  <si>
    <t>Симпатичное фото, но что-то все заваливается вправо</t>
  </si>
  <si>
    <t>Место симпатичное. Кадровка не лучшая</t>
  </si>
  <si>
    <t>Тут даже фотки на фоне не получилось - фон, практически, не виден</t>
  </si>
  <si>
    <t>Эклектично</t>
  </si>
  <si>
    <t>Обычное походное фото, несмотря на эмоции</t>
  </si>
  <si>
    <t>Красивый пейзаж с велосипедами</t>
  </si>
  <si>
    <t>Чтобы до конца раскрыть тематику конкурса, велосипед следовало бы не обрезать в кадре. :)</t>
  </si>
  <si>
    <t>Отличное асфальтовое покрытие в безмятежность...</t>
  </si>
  <si>
    <t>Без названия было бы не совсем понятно - про что это</t>
  </si>
  <si>
    <t>Наверное, интереснее смотрелся бы след от велосипеда, а не следы</t>
  </si>
  <si>
    <t>Хорошее место для ночевки</t>
  </si>
  <si>
    <t>С претензией на юмор! :))</t>
  </si>
  <si>
    <t>Высота взята!</t>
  </si>
  <si>
    <t>Отличные баобабы!</t>
  </si>
  <si>
    <t>Отличный кадр, зачетное место!</t>
  </si>
  <si>
    <t>Обычное походное фото, но ворота - красивые</t>
  </si>
  <si>
    <t>Красивая местность, фото довольно удачное</t>
  </si>
  <si>
    <t>Интересное разделение цветов</t>
  </si>
  <si>
    <t>Рука дружбы</t>
  </si>
  <si>
    <t>Жалко, нет солнечного освещения</t>
  </si>
  <si>
    <t>Красивый пейзаж, да, велосипедисту бы чуточку вперед...</t>
  </si>
  <si>
    <t>Обычное фото! Подозрительно большое количество комментариев!</t>
  </si>
  <si>
    <t>Хороший кадр!</t>
  </si>
  <si>
    <t>Хороший походный кадр</t>
  </si>
  <si>
    <t>У нее такой доверчивый взгляд...</t>
  </si>
  <si>
    <t>Местный колорит</t>
  </si>
  <si>
    <t>Опять...</t>
  </si>
  <si>
    <t>Непосредственные детские лица</t>
  </si>
  <si>
    <t>В чем смысл фото?</t>
  </si>
  <si>
    <t>Хорошие цвета, в остальном - присоединюсь к другим судьям</t>
  </si>
  <si>
    <t>Красивое фото! Слава богу, что не пришла в голову мысль, пристроится к зебре с велосипедами...</t>
  </si>
  <si>
    <t>Вы посмотрите, сколько человек уже преодолел, и мы не знаем, что ждет его впереди...</t>
  </si>
  <si>
    <t>Довольно симпатичный кадр</t>
  </si>
  <si>
    <t>Интересный кадр</t>
  </si>
  <si>
    <t>И я тут был...</t>
  </si>
  <si>
    <t>Какой-то информационно перегруженный кадр</t>
  </si>
  <si>
    <t>Зачетное место стоянки</t>
  </si>
  <si>
    <t>Встреча двух цивилизаций</t>
  </si>
  <si>
    <t>Зато - будет потом, что вспомнить</t>
  </si>
  <si>
    <t>Внимание! Смотрим на красивый пейзаж слева!</t>
  </si>
  <si>
    <t>Великолепные цвета, как многие заметили, просто сказочно</t>
  </si>
  <si>
    <t>Немного блеклые цвета</t>
  </si>
  <si>
    <t>Действительно, похоже на спиритический сеанс</t>
  </si>
  <si>
    <t>Радуга от струящейся воды - частое явление, но все равно мы радуемся, как дети</t>
  </si>
  <si>
    <t>Хорошо схваченный кадр, но цветочки на переднем плане немного его подпортили</t>
  </si>
  <si>
    <t>Красивая местность, неплохое фото. Опять подозрительные комменты под фоткой, все наверное, по 12 баллов поставили?</t>
  </si>
  <si>
    <t>Ох уж эти условия конкурса!</t>
  </si>
  <si>
    <t>А по-моему, слева от колеса лучше видно</t>
  </si>
  <si>
    <t>Динамично, жаль нерезко</t>
  </si>
  <si>
    <t>Вот они, родные просторы!</t>
  </si>
  <si>
    <t>Обычно, велосипедисту туда, где дорога хуже</t>
  </si>
  <si>
    <t>Девушка, быть может, мечтает, глядя вдаль, а вам бы все смеяться</t>
  </si>
  <si>
    <t>Да, горы, практически, беспроигрышный вариант. Но все равно, красиво, объемно</t>
  </si>
  <si>
    <t>Смена покрытия</t>
  </si>
  <si>
    <t>Велик сзади совершенно ни к чему. И опять, фото на фоне...</t>
  </si>
  <si>
    <t>Красиво и сурово</t>
  </si>
  <si>
    <t>Много вертикальных линий</t>
  </si>
  <si>
    <t>Симпатично</t>
  </si>
  <si>
    <t>Не буду оригинальничать: горизонт!</t>
  </si>
  <si>
    <t>Уже примеряется ко взрослому велосипеду! :)</t>
  </si>
  <si>
    <t>Красивые цветы оттеняют уставшего велопутника на заднем плане...</t>
  </si>
  <si>
    <t>Одна из немногих неплохих постановочных фото</t>
  </si>
  <si>
    <t>Неплохое походное фото в живописной местности</t>
  </si>
  <si>
    <t>Цвета показались какими-то выгоревшими</t>
  </si>
  <si>
    <t>Красивый кадр!</t>
  </si>
  <si>
    <t>Чернуха какая-то</t>
  </si>
  <si>
    <t>Синее на зеленом...</t>
  </si>
  <si>
    <t>Красивый пейзаж, жаль, что в кадр попал щит и ограничитель</t>
  </si>
  <si>
    <t>Патриотично</t>
  </si>
  <si>
    <t>Тоже коллекционирую необычную топонимику... :)</t>
  </si>
  <si>
    <t>Отличное репортажное фото!</t>
  </si>
  <si>
    <t>Цивилизация подперла природу с правого края...</t>
  </si>
  <si>
    <t>Не пойму, в чем тут оригинальность?</t>
  </si>
  <si>
    <t>Красиво, интересно, они всегда такие, раз зебрами назыаются...</t>
  </si>
  <si>
    <t>Пообщаться с животным миром тоже полезно</t>
  </si>
  <si>
    <t>Такой маленький на фоне такого большого...</t>
  </si>
  <si>
    <t>А касочка-то разве велосипедная</t>
  </si>
  <si>
    <t>Ну устал человек, что вы все пристали</t>
  </si>
  <si>
    <t>Многоплановое фото</t>
  </si>
  <si>
    <t>Обычное походное фото</t>
  </si>
  <si>
    <t>Окно в мир. Забавно!</t>
  </si>
  <si>
    <t>Красивый объемный пейзаж!</t>
  </si>
  <si>
    <t>Дети всегда поднимут рейтинг фото! :))</t>
  </si>
  <si>
    <t>Какое обилие холодных цветов</t>
  </si>
  <si>
    <t>Да, действительно проассоциировался Дикий Запад</t>
  </si>
  <si>
    <t>Лодка выглядит такой беспомощной. Может быть, просто отлив. Интересное фото</t>
  </si>
  <si>
    <t>Дети хорошие, а походности и велосипедизма не хватает</t>
  </si>
  <si>
    <t>Заурядно. Разве что коричневая речка. Но ведь это торф. Волга у истока тоже такая.</t>
  </si>
  <si>
    <t>Ну що тут казати? Божественно!</t>
  </si>
  <si>
    <t>Природа великолепная, а кадр обычный.</t>
  </si>
  <si>
    <t>Вроде и обычное фото, но смотришь вниз и понимаешь, как тут было нелегко</t>
  </si>
  <si>
    <t>Интересно, долго ли упрашивали зебру встать так ровно в кадр? Название как будто по ошибке, может райских врат?</t>
  </si>
  <si>
    <t>Природа красивая, но чего-то не хватает.</t>
  </si>
  <si>
    <t>Ноги бы не замочить</t>
  </si>
  <si>
    <t>Байкал всегда Бйкал. Суровая красота.</t>
  </si>
  <si>
    <t>Природа милая, а кадр обычный. Изюминки не хватает.</t>
  </si>
  <si>
    <t>Хорошие у них там дороги в Боливии. Что природа великолепна и так понятно</t>
  </si>
  <si>
    <t>Божественный свет</t>
  </si>
  <si>
    <t>12 за преодоление и за то что нашли силы ещё и фотографировать.</t>
  </si>
  <si>
    <t>Растения на переднем плане мешают. Или фотограф тайком снимал?</t>
  </si>
  <si>
    <t>Природа на 12/12</t>
  </si>
  <si>
    <t>Название непонятное, а снимок хороший.</t>
  </si>
  <si>
    <t>Героизм топ, но со разрешением беда.</t>
  </si>
  <si>
    <t>Байкал заслуживает высшей оценки, как и велопоход по его льду.</t>
  </si>
  <si>
    <t>Зелёная красота.</t>
  </si>
  <si>
    <t>Этот прием при снимке работает не всегда</t>
  </si>
  <si>
    <t>Люблю южнорусские пейзажи. Где-то на Дону.</t>
  </si>
  <si>
    <t>Люблю такое. Мы в такие шагали дали, что это не очень-то и дойдешь.</t>
  </si>
  <si>
    <t>Белый снег, белый шлем, белая майка.</t>
  </si>
  <si>
    <t>По себе знаю, как тяжело такое покрытие. Но с фокусом беда.</t>
  </si>
  <si>
    <t>У самого синего моря</t>
  </si>
  <si>
    <t>Вроде ничего особенного, но стоит посмотреть вперед, как становится страшно за велосипедиста.</t>
  </si>
  <si>
    <t>В детстве полную дугу радуги видел только в книжках, в реальности видел только кусочки радуги. Поймать полную дугу большая удача.</t>
  </si>
  <si>
    <t>Столкновение разных цивилизаций</t>
  </si>
  <si>
    <t>Минимализм 12/12, чистота 12/12, глубина снега 12/12. Итого 12 целых 0 десятых балла.</t>
  </si>
  <si>
    <t>Размыто и хаотично. Можно было интересней снять в такой ситуации</t>
  </si>
  <si>
    <t>Море и закат - беспроигрышное сочетание</t>
  </si>
  <si>
    <t>Обычное бытовое фото</t>
  </si>
  <si>
    <t>Место для ночлега на 12 баллов, но красок сильно не хватает</t>
  </si>
  <si>
    <t>Увидел зебр до того как прочёл подпись</t>
  </si>
  <si>
    <t>Cest magnifique!</t>
  </si>
  <si>
    <t>Грязь есть, вон левая брючина грязная и кроссовок левый.</t>
  </si>
  <si>
    <t>Дежурное фото, аэропорт в Турции красивый, но похода не отражает</t>
  </si>
  <si>
    <t>High five! Редкий случай взаимодействия персонажей на фото в этом конкурсе.</t>
  </si>
  <si>
    <t>Белое безмолвие. Джек Лондон. 12/12 за героизм.</t>
  </si>
  <si>
    <t>Мельница красивая, фото обычное</t>
  </si>
  <si>
    <t>Милое домашнее фото как на даче у бабушки неплохо разбавляет героику и экзотику</t>
  </si>
  <si>
    <t>Красота. Похоже на Урал</t>
  </si>
  <si>
    <t>Соглашусь, что вела не хватает</t>
  </si>
  <si>
    <t>Я бежал потому что надо было бежать. Я не думал о том, куда это меня приведёт.</t>
  </si>
  <si>
    <t>А мне нравится природа центральноевропейских гор. Мило, уютно.</t>
  </si>
  <si>
    <t>У всех своя дорога</t>
  </si>
  <si>
    <t>Он ползёт наверх, он цепляется за снег, За туман и за воду быстрых рек.</t>
  </si>
  <si>
    <t>﻿Бивни чёрных скал и пещер тупой оскал, Человек среди гор ничтожно мал.</t>
  </si>
  <si>
    <t>Экзотика на 12/12. То, что многие из нас увидят только в фильмах.</t>
  </si>
  <si>
    <t>Это на конкурсе www.boatway.su</t>
  </si>
  <si>
    <t>Утро мечты</t>
  </si>
  <si>
    <t>Так быстро гнал, что смазался на снимке</t>
  </si>
  <si>
    <t>Wild wild west</t>
  </si>
  <si>
    <t>Готовый рекламный проспект</t>
  </si>
  <si>
    <t>То, что многие из нас видели только в книжках про Африку.</t>
  </si>
  <si>
    <t>Хаотичненько. Похоже на снимок тайком, украдкой.</t>
  </si>
  <si>
    <t>Про удавшиеся динамику и пейзаж ещё не писали? Буду первым!</t>
  </si>
  <si>
    <t>Удивительный снимок. Если бы не подпись, я был уверен, что велосипедист поднимается в крутую гору, на вершине которой стоит фотограф. Головоломка!</t>
  </si>
  <si>
    <t>Едва ли не единственный динамичный съемок во всем конкурсе. Судя по поднятой пыли, произошло столкновение ТС, двигавшихся в попутном направлении.</t>
  </si>
  <si>
    <t>Суровая красота природы</t>
  </si>
  <si>
    <t>Уже по снимку видно, что жесть на 12 из 12</t>
  </si>
  <si>
    <t>Рыбку надо было фоткать ещё в живом виде</t>
  </si>
  <si>
    <t>Отражает суровость и мрачность места</t>
  </si>
  <si>
    <t>Обычное фото</t>
  </si>
  <si>
    <t>Справа от велосипедиста кто-то кажется слёг от тяжести испытания, это заслуживает высшего балла.</t>
  </si>
  <si>
    <t>Уже по фото видно, как тут тяжело было.</t>
  </si>
  <si>
    <t>12/12 и за композицию, и за героизм.</t>
  </si>
  <si>
    <t>Это место можно было снять более ярко.</t>
  </si>
  <si>
    <t>Обычное пляжное фото</t>
  </si>
  <si>
    <t>Ради таких моментов стоит путешествовать</t>
  </si>
  <si>
    <t>Аляска прекрасна, как и американские дороги</t>
  </si>
  <si>
    <t>А мне нравится. Велопоход это не только позитив, но и усталость.</t>
  </si>
  <si>
    <t>Соль на нашей коже</t>
  </si>
  <si>
    <t>Взволновалося синее море</t>
  </si>
  <si>
    <t>Видимо здесь на велах не пройти, радиалка</t>
  </si>
  <si>
    <t>Пока сам не прошел по ГХУ, никогда не знал, что хребет гор так четко выражен и по нему так удобно ходить</t>
  </si>
  <si>
    <t>Туман, туман, седая пелена...</t>
  </si>
  <si>
    <t>Отлично, но велосипедизму бы</t>
  </si>
  <si>
    <t>Главная изюминка, белоснежная гора вдалеке - уж больно мала в кадре.</t>
  </si>
  <si>
    <t>Боже, это претендент на победу! Не горы, а горищи!</t>
  </si>
  <si>
    <t>Представляю, какая там влажность и ветрище.</t>
  </si>
  <si>
    <t>Поймать радугу всегда удача. А уж в зарослях кактусов, ухх.</t>
  </si>
  <si>
    <t>Рука лишняя, да и кадр заурядный</t>
  </si>
  <si>
    <t>Белое безмолвие</t>
  </si>
  <si>
    <t>12 из 12 за героизм!</t>
  </si>
  <si>
    <t>Велосипедизму бы</t>
  </si>
  <si>
    <t>И ещё один готовый рекламный проспект велопутешествий</t>
  </si>
  <si>
    <t>Горы красивые, а кадру не хватает изюминка, велосипедиста бы на первый план, да и красок</t>
  </si>
  <si>
    <t>Догадался что вулкан ещё не читая подпись, грязь характерная</t>
  </si>
  <si>
    <t>Эх, нелёгкая это работа</t>
  </si>
  <si>
    <t>Как-то уж больно бытово</t>
  </si>
  <si>
    <t>Для Крыма не самое интересное фото</t>
  </si>
  <si>
    <t>Суровая и мрачная красота севера</t>
  </si>
  <si>
    <t>Многие скажут заурядно, но в таких условиях, найти в себе силы сделать кадр хоть какой - уже героизм</t>
  </si>
  <si>
    <t>Крыша мира</t>
  </si>
  <si>
    <t>прекрасный вид</t>
  </si>
  <si>
    <t>эстровагантно</t>
  </si>
  <si>
    <t>неописуемо красиво</t>
  </si>
  <si>
    <t>ого, ну и ну...</t>
  </si>
  <si>
    <t>прям изюминка, а не фоточка, и всё в краску :-)</t>
  </si>
  <si>
    <t>действительно, соглашусь: "Что и к чему?"</t>
  </si>
  <si>
    <t>удивительный снимок :-)</t>
  </si>
  <si>
    <t>ребята-молодцы!</t>
  </si>
  <si>
    <t>шикарно</t>
  </si>
  <si>
    <t>:-)</t>
  </si>
  <si>
    <t>вы молодцы</t>
  </si>
  <si>
    <t>очаровывает</t>
  </si>
  <si>
    <t>неописуемо прекрасно</t>
  </si>
  <si>
    <t>ох уж эта рыбка :-)</t>
  </si>
  <si>
    <t>ого, вот это непередаваемое чувство, и как это ещё хватило сил сделать снимок? ну вы молодцы, нашли прекрасный момент :-)</t>
  </si>
  <si>
    <t>интересный снимок, и вид неповторим</t>
  </si>
  <si>
    <t>как делеко вы забрались чудесный снимок</t>
  </si>
  <si>
    <t>как делековато вы забрались :-) чудесный снимок, отражающий суть велопутешествия</t>
  </si>
  <si>
    <t>ням-ням :-)</t>
  </si>
  <si>
    <t>превосходно</t>
  </si>
  <si>
    <t>хорошее место для снимка</t>
  </si>
  <si>
    <t>супер</t>
  </si>
  <si>
    <t>фотография гармонично описывает интересный и увлекательный веломаршрут</t>
  </si>
  <si>
    <t>ого, непередаваемое ощущение от этого кадра, молодцы :-)</t>
  </si>
  <si>
    <t>живописно</t>
  </si>
  <si>
    <t>оригинально...</t>
  </si>
  <si>
    <t>вело пещера :-)</t>
  </si>
  <si>
    <t>чудесный снимок прекрасный вид</t>
  </si>
  <si>
    <t>чудесный снимок :-)</t>
  </si>
  <si>
    <t>вы молодцы, что смогли туда попасть, интересный и увлекательный веломаршрут и фотография отражает действительность</t>
  </si>
  <si>
    <t>:-) за оригинальность этой фотографии</t>
  </si>
  <si>
    <t>:-) оригинальность кадра</t>
  </si>
  <si>
    <t>фотография-это точно</t>
  </si>
  <si>
    <t>изящно и гармонично :-)</t>
  </si>
  <si>
    <t>фотография очень красивая, но ничего велосипедного...</t>
  </si>
  <si>
    <t>уникальный вид</t>
  </si>
  <si>
    <t>интересный и увлекательный веломаршрут супер</t>
  </si>
  <si>
    <t>интересный веломаршрут суперская фотография</t>
  </si>
  <si>
    <t>интересный вид, а где же велотематика?</t>
  </si>
  <si>
    <t>отражаете действительность вело путешествия прекрасный вид</t>
  </si>
  <si>
    <t>вело поход-это наше всё :-)</t>
  </si>
  <si>
    <t>ого :-)</t>
  </si>
  <si>
    <t>не хватает велосипедизма</t>
  </si>
  <si>
    <t>как делеко вы забрались? и уже на спуск!</t>
  </si>
  <si>
    <t>очень красивое зеркало воды и сочетания горного массива</t>
  </si>
  <si>
    <t>неординарно...</t>
  </si>
  <si>
    <t>чарующий вид</t>
  </si>
  <si>
    <t>ритмично и оригинально</t>
  </si>
  <si>
    <t>ням - ням ...а где же вело?</t>
  </si>
  <si>
    <t>интересный и увлекательный веломаршрут супер фото :-)</t>
  </si>
  <si>
    <t>ещё раз по этому участнику повторюсь: интересный и увлекательный веломаршрут супер фотография</t>
  </si>
  <si>
    <t>увлекательный веломаршрут и фотография супер</t>
  </si>
  <si>
    <t>да уж, вот это "да!"</t>
  </si>
  <si>
    <t>красотища, и тематика раскрыта</t>
  </si>
  <si>
    <t>для такой фотографии и месте проезда, улыбка и радость на лице-это что-то уже значит...</t>
  </si>
  <si>
    <t>Композиция сочетает в себе практически всё и несёт полную информативность содержания событий.</t>
  </si>
  <si>
    <t>интересный ракурс...</t>
  </si>
  <si>
    <t>да, молодцы!</t>
  </si>
  <si>
    <t>Ну после такого комментария: "kobza вызывают дух огня?" Мне что-либо добавить будет нечего...</t>
  </si>
  <si>
    <t>маршрут очень завораживает, но на фото не хватает велосипедизма</t>
  </si>
  <si>
    <t>здесь на фото не хватает велосипедной тематики</t>
  </si>
  <si>
    <t>прекрасный вид шикарно неописуемо красиво</t>
  </si>
  <si>
    <t>колоритный снимок</t>
  </si>
  <si>
    <t>О, интересно было читать ваш рассказ о походе :-) Но фотография без велосипедной тематики в этом конкурсе немного не в тему, хотя я знаю, что велосипеды внизу, и я знаю, как опасно было туда взбираться! Вы молодцы!</t>
  </si>
  <si>
    <t>Мне интересно было читать ваш рассказ о велопоходе :-) и фотография выбрана реалистично, она отразила суть мероприятия...</t>
  </si>
  <si>
    <t>Очаровывает.</t>
  </si>
  <si>
    <t>Великолепный снимок :-)</t>
  </si>
  <si>
    <t>позитивно и живописно</t>
  </si>
  <si>
    <t>фотография с красивым пейзажем</t>
  </si>
  <si>
    <t>качественно, молодцы</t>
  </si>
  <si>
    <t>колоритный вид</t>
  </si>
  <si>
    <t>Ого! :-)</t>
  </si>
  <si>
    <t>а почему в кадре нет велотематики?</t>
  </si>
  <si>
    <t>присоединяюсь к комментариям (ранее меня)</t>
  </si>
  <si>
    <t>реалистично фотография отражает действительность</t>
  </si>
  <si>
    <t>молодец</t>
  </si>
  <si>
    <t>юмористично</t>
  </si>
  <si>
    <t>неописуемо красиво, видно сразу, постарались</t>
  </si>
  <si>
    <t>улыбчиво :-)</t>
  </si>
  <si>
    <t>в кадре (хотя бы в уголочке) не хватает велосипедизма</t>
  </si>
  <si>
    <t>это безумно красиво</t>
  </si>
  <si>
    <t>ярко и красочно по цветам на фото</t>
  </si>
  <si>
    <t>неописуемо красиво и отражает суть фотоконкурса</t>
  </si>
  <si>
    <t>:-) и отражает суть ...</t>
  </si>
  <si>
    <t>сразу видна суть фотоконкурса</t>
  </si>
  <si>
    <t>ваша фотография и велосипедная тематика отражает суть фотоконкурса</t>
  </si>
  <si>
    <t>а были ещё интересные снимки?</t>
  </si>
  <si>
    <t>оригинально и по существу</t>
  </si>
  <si>
    <t>динамичное фото</t>
  </si>
  <si>
    <t>неописуемо красиво вы молодцы</t>
  </si>
  <si>
    <t>минимализм, отражающий суть</t>
  </si>
  <si>
    <t>как высоко, делеко вы забрались</t>
  </si>
  <si>
    <t>отчётливо отражает описание</t>
  </si>
  <si>
    <t>Ого! Супер кадр :-)</t>
  </si>
  <si>
    <t>Ой... зато суть реалистична ;-)</t>
  </si>
  <si>
    <t>у вас получился интересный и увлекательный веломаршрут</t>
  </si>
  <si>
    <t>:-) за оригинальность</t>
  </si>
  <si>
    <t>за оригинальную подборку :-) и вело!, и редкий человек!, и пейзаж!</t>
  </si>
  <si>
    <t>фотография отразила действительность, похвально ;-)</t>
  </si>
  <si>
    <t>Даже эта фотография отразила действительность, похвально ;-)за смелость!</t>
  </si>
  <si>
    <t>Те, кто читал подробный отчёт о вашем велопоходе, поймут, что это был интересный и увлекательный веломаршрут Поэтому фото - супер!</t>
  </si>
  <si>
    <t>очаровательно придуман этот снимок</t>
  </si>
  <si>
    <t>;-)</t>
  </si>
  <si>
    <t>красиво...</t>
  </si>
  <si>
    <t>чарующе</t>
  </si>
  <si>
    <t>не хватает велосипедизма, а за фото +</t>
  </si>
  <si>
    <t>тема считаю раскрыта на этой фотографии :-)</t>
  </si>
  <si>
    <t>яркие краски на фото, очень красиво</t>
  </si>
  <si>
    <t>прям картина!</t>
  </si>
  <si>
    <t>высоко забрались для фотографии</t>
  </si>
  <si>
    <t>живописный кадр</t>
  </si>
  <si>
    <t>гуси, гуси, га-га-гаг...</t>
  </si>
  <si>
    <t>+ ;-)</t>
  </si>
  <si>
    <t>за оригинальность во всём</t>
  </si>
  <si>
    <t>живописно придумали снять этот кадр</t>
  </si>
  <si>
    <t>фотография отразила действительность, похвально ;-) умеете же!</t>
  </si>
  <si>
    <t>красотища ;-)</t>
  </si>
  <si>
    <t>маршрут очень завораживает, но на фото всё отменно + колоритный снимок</t>
  </si>
  <si>
    <t>интересный и увлекательный веломаршрут, но здесь нет велосипедов</t>
  </si>
  <si>
    <t>за оригинальный снимок :-)</t>
  </si>
  <si>
    <t>Красотища! ;-) в кадре не хватает велосипедизма</t>
  </si>
  <si>
    <t>интригует и очень впечатляет</t>
  </si>
  <si>
    <t>;-) +за оригинальность!</t>
  </si>
  <si>
    <t>ох, уж эти болотистые веломаршруты :-)</t>
  </si>
  <si>
    <t>молодцы</t>
  </si>
  <si>
    <t>супер кадр!</t>
  </si>
  <si>
    <t>очень красивый снимок получился</t>
  </si>
  <si>
    <t>величественно</t>
  </si>
  <si>
    <t>фото отражает суть</t>
  </si>
  <si>
    <t>закат у вас живописен</t>
  </si>
  <si>
    <t>весело !</t>
  </si>
  <si>
    <t>фото отражает суть фотоконкурса</t>
  </si>
  <si>
    <t>и снова: аплодисменты за оригинальность :-)</t>
  </si>
  <si>
    <t>мои аплодисменты за оригинальность :-)</t>
  </si>
  <si>
    <t>за оригинальность :-)</t>
  </si>
  <si>
    <t>просторная фоточка :-)</t>
  </si>
  <si>
    <t>хороший кадр</t>
  </si>
  <si>
    <t>опять не хватает чего-то велосипедного в этом кадре</t>
  </si>
  <si>
    <t>белоснежный кадр, впечатляет оригинальностью</t>
  </si>
  <si>
    <t>красотища</t>
  </si>
  <si>
    <t>информативно...</t>
  </si>
  <si>
    <t>за палатку - супер респект!</t>
  </si>
  <si>
    <t>фото, которое не повторялось своей незаурядностью...</t>
  </si>
  <si>
    <t>Angelika.d</t>
  </si>
  <si>
    <t>Потрясающий вид!!!</t>
  </si>
  <si>
    <t>Манящий закат)</t>
  </si>
  <si>
    <t>Отдых перед большой дорогой...</t>
  </si>
  <si>
    <t>На пути к новым открытиям...</t>
  </si>
  <si>
    <t>Красивый кадр!!!</t>
  </si>
  <si>
    <t>Вид завораживает! Как прекрасен этот мир)</t>
  </si>
  <si>
    <t>Katya.kazakova</t>
  </si>
  <si>
    <t>Замечательное фото! Суровая красота! С такой природой шутки плохи ))) Понравилось, как отражены величие и мощь природы в сравнении с "ничтожностью" человека.</t>
  </si>
  <si>
    <t>Хорошее фото... красиво... суровые природные условия, настраивает на преодоление трудностей... пощады не жди! ;)</t>
  </si>
  <si>
    <t>lubsan81</t>
  </si>
  <si>
    <t>Хороший кадр.</t>
  </si>
  <si>
    <t>Отлично</t>
  </si>
  <si>
    <t>Немного затянуто похожими друг на друга эпизодами, а самые интересные моменты, такие как например переправы, к сожалению показаны в виде слайд-шоу. Хотелось бы увидеть эмоции участников, их восприятие трудностей похода. Красиво, зрелищно, но ещё есть над чем поработать в плане подборки эпизодов.</t>
  </si>
  <si>
    <t>Очень яркий ролик, много экзотики, красиво. Монтаж хороший, но лично мне хотелось бы слышать живой голос участников, хотя бы в отдельных эпизодах, а не только голос за кадром.</t>
  </si>
  <si>
    <t>Разнообразие ракурсов съёмки понравилось, приятно смотреть. Асфальта только многовато.</t>
  </si>
  <si>
    <t>Качество съемки конечно дико страдает, но смотреть местами забавно. Не дай бог ехать теми дорогами ))</t>
  </si>
  <si>
    <t>Добрый и атмосферный ролик. Молодцы! Душа радуется, приятно смотреть.</t>
  </si>
  <si>
    <t>Что-то очень много таскалова. За одно качество карпатских дорог уже можно шестую категорию давать ))</t>
  </si>
  <si>
    <t>Норвегия прекрасна, но как же надоели эти однообразные ленивые видео в стиле видеорегистратора с экшнкамер. И да, стаб в гоу про не рулит</t>
  </si>
  <si>
    <t>Да уж, эпическое путешествие. Холодом повеяло, ух! Одна из высших оценок за то, что нашлись силы еще и видео снимать и быть при этом в кадре. Трудно это. Хоть музыка у меня уже ассоциируется с чукотским путешествием Марины Галкиной, но здесь тоже уместна и создает атмосферу</t>
  </si>
  <si>
    <t>Ракурсы однообразные, тема Польши не раскрыта :)</t>
  </si>
  <si>
    <t>Отличный поход, но ролик смотреть тяжело. Трясучка, вставки фото невпопад</t>
  </si>
  <si>
    <t>Классный сюжет, приятные спецэффекты. Фильм один из лучших, безусловно. Искренне не понимаю, из-за чего такая депрессия, ведь в таких местах чудесных побывали!</t>
  </si>
  <si>
    <t>Из-за музыки и общего сумбура происходящего пришлось выключить на первой же минуте. Видимо, не для широкого круга зрителей</t>
  </si>
  <si>
    <t>Настя как всегда вне конкуренции! &amp;quot;45 оттенков красного&amp;quot; больше понравился, но поскольку он вне конкурса поставлю сюда высший балл ;)</t>
  </si>
  <si>
    <t>опять же - слишком много еды и сборов</t>
  </si>
  <si>
    <t>суровый поход, музыка - в тему! сложные условия съемки. Немного с текстом неудобно было читать (быстро и блекло - благо &amp;quot;пауза&amp;quot; есть:))</t>
  </si>
  <si>
    <t>как-то многовато в ролике сборов, вокзалов, еды и т.п.</t>
  </si>
  <si>
    <t>какой драматизм! сочетание разных стилей музыки, изложения, разной динамики, спецэффектов. Высоко художественный фильм! хоть и показалось вначале немного затянуто, но в целом себя оправдывает, особенно концовкой! Спасибо!</t>
  </si>
  <si>
    <t>Суровый поход, динамичный фильм. Не поклонник такой музыки, но на мой взгляд именно такая наиболее подходит к фильму по атмосфере похода. Концовка (без музыки) показалась сначала незавершенной и затянутой, но видимо эта задумка авторов скорее удачная, чем нет. Спасибо, понравилось!</t>
  </si>
  <si>
    <t>добрый, романтичный ролик))</t>
  </si>
  <si>
    <t>интересно, динамично! понравилось!</t>
  </si>
  <si>
    <t>чернозём месить - это вам не семечки лузгать)</t>
  </si>
  <si>
    <t>Большое спасибо за столь красочный и информативный фильм.</t>
  </si>
  <si>
    <t>Простенько, но неплохо. Все ждала когда же появятся кадры с Агиделью (рекой Белая). Наверное, в финале, было бы более логично. Если немножко придраться к монтажу, то, на мой взгляд, не стоило вставлять в фильм однотипные кадры и похожие фото.</t>
  </si>
  <si>
    <t>Как всегда, занимательно и увлекательно. Меня совершенно не смутило превалирование зарисовок природы и быта, всех этих отлично схваченных сценок из местной жизни. То, что Анастасия едет на велосипеде - и так ясно (кадры с великом же есть). Самое главное, что фильм передает неповторимую атмосферу путешествия.</t>
  </si>
  <si>
    <t>Красивейшая северная природа. Шикарные водопады. Музыка хорошо сочетается с картинкой, хотя переходы все-таки нужно было постараться сделать плавнее. Несмотря на некоторое &amp;quot;смакование&amp;quot; достопримечательностей фильм не показался затянутым. Возможно, стоило добавить в фильм пояснительные титры.</t>
  </si>
  <si>
    <t>Интересное, многоплановое путешествие. В принципе, отражено в фильме неплохо. Замечания по фильму: некоторые проезды показались затянутыми, местами небрежный монтаж.</t>
  </si>
  <si>
    <t>Фотографии вмонтированы в фильм довольно удачно. Музыка скорее всего семплировалась (имеется ввиду повторение), в результате, ближе к концу, чуть навязла. Может быть, из-за этого фильм показался немного затянутым.</t>
  </si>
  <si>
    <t>Слишком коротко даже для трейлера. А жаль - могло быть интересно.</t>
  </si>
  <si>
    <t>По фильму: много монтажных переходов, то есть динамика присутствует, но при этом, почти взаимоисключающее, кадры, в основном, однообразные, сняты с похожих ракурсов, не хватает разноплановой съемки. По походу: да уж, кататься по чернозему - действительно жесть!</t>
  </si>
  <si>
    <t>Симпатичная зарисовка большого путешествия.</t>
  </si>
  <si>
    <t>Динамичный фильм, красивые виды, подходящая музыка. Водопады просто шикарны. Чуть-чуть не хватило поясняющих титров.</t>
  </si>
  <si>
    <t>Довольно динамичный фильм, красивый маршрут.</t>
  </si>
  <si>
    <t>Довольно динамично, музыка в тему. Трудности похода отражены неплохо, но, к сожалению, очень мало видовых кадров, именно красоты Карпатских гор в фильме, практически, не представлены.</t>
  </si>
  <si>
    <t>Динамичный фильм, неплохой монтаж, красивые виды, лично мне не хватило пояснений.</t>
  </si>
  <si>
    <t>Неплохой фильм, хотя, на мой взгляд, его можно было сделать чуть подинамичнее. Удалось схватить интересные моменты. Ну а в целом - молодцы, что преодолели маршрут в столь непростых условиях.</t>
  </si>
  <si>
    <t>Незатейливый ролик. К сожалению, кроме съемки на фоне стогов, ничего не успело зацепить.</t>
  </si>
  <si>
    <t>Почти каждый серьезный велопоход - это немножко подвиг. Но в сверхэкстремальных условиях пройти 3/4 маршрута в одиночку - это подвиг вдвойне. Поэтому, в данном случае некоторый пафосный посыл фильма совершенно не напрягал, был совершенно уместным. Хорошо, что в таких непростых условиях получилось снять довольно много материала для фильма.</t>
  </si>
  <si>
    <t>Монтаж неплох, довольно удачно вставлены фото. Музыка, пожалуй, ложится на видеоряд. Не хватает пояснений. Как я понимаю, попытка создания фильма-настроения.</t>
  </si>
  <si>
    <t>Качественная картинка, есть отличные ракурсы. В целом, немного сумбурно, хотя хорошо понимаю, что большое и, главное, насыщенное путешествие трудно запихнуть в 10 минут.</t>
  </si>
  <si>
    <t>В целом, монтаж неряшливый, особенно это касается обрезки отдельных кусков. Кадры Матери-Родины в качестве финала смотрятся, пожалуй, уместно. Сопровождение ролика песней Цоя - неоднозначно, будем считать, что автор так &amp;quot;видит&amp;quot;.</t>
  </si>
  <si>
    <t>Хороший монтаж, отличные спецэффекты, удачно подобранная музыка, интересное повествование. Благодаря закадровому тексту понимаешь суть происходящего. Жаль, что не удалось осуществить задуманное. Желаю в будущем выиграть Чемпионат России!</t>
  </si>
  <si>
    <t>Много видеоматериала, но показалось, что монтаж немного хаотичный, есть &amp;quot;необязательные&amp;quot; кадры, но не буду спорить с задумкой автора. Что мне не хватило в фильме - так это поясняющих титров. По музыке: ритм подходящий, но с текстом все же чуть жестковато, если не ассоциировать его (текст) с клубом 3х9 :))</t>
  </si>
  <si>
    <t>Довольно интересно. Музыка подобрана в тему. Может быть небольшой перебор с постановочными кадрами &amp;quot;на фоне&amp;quot;.</t>
  </si>
  <si>
    <t>Прекрасно вас понимаю, сам так попадал неподалёку на Харьковщине на чернозём после дождя. Каждый оборот колеса наматывает килограммы грунта, так что только руками, на себе.</t>
  </si>
  <si>
    <t>Медитативно. Позабавил кавер на Brother Louie от Модерн Токинг. Музыка в тему.</t>
  </si>
  <si>
    <t>Природа Исландии потрясающая. На одном острове больше таких водопадов чем во всей Европейской России. А гейзеры, вулканы?</t>
  </si>
  <si>
    <t>Господи, 13 из 12! Выше всяких похвал. Вот как это у неё получается? Если не знаешь контекста, подумаешь, что документальный фильм про дикую природу от BBC. Как одинокая девушка на велосипеде с палаткой снимает фильмы, не менее профессиональные, чем киностудии с огромным бюджетом и штатом? Это производит устращающее впечатление.</t>
  </si>
  <si>
    <t>Татры бесконечно милы, а вот качество мыльное.</t>
  </si>
  <si>
    <t>Атмосферно, красиво и информативно. Понравилось, что дороги были не загруженные, но и неплохие.</t>
  </si>
  <si>
    <t>80%? Да тут 95% велотаскинга, кроме последних 20 секунд. Музыка весёлая, что за песня?</t>
  </si>
  <si>
    <t>Даже не трейлер, а тизер. Монтаж хороший, но с роликами-отчетами непонятно как сравнивать.</t>
  </si>
  <si>
    <t>Самый профессиональный монтаж из тех, что видел. И съёмка интересная. Не поленились лезть на скалу, чтобы поставить камеру на штатив и под ней проехать.</t>
  </si>
  <si>
    <t>Поход героический. Пешком было бы проще что вверх, что вниз. Видео немного затянуто и музыка не совсем подходит к видео.</t>
  </si>
  <si>
    <t>Не очень информативно, зато атмосферно и не затянуто, многие затягивают хронометраж. Музыка подобрана в тему осени.</t>
  </si>
  <si>
    <t>Атмосферно. Но хочется информативности.</t>
  </si>
  <si>
    <t>Не повезло с походом, пусть повезёт с конкурсом!</t>
  </si>
  <si>
    <t>Медитативно. В духе места.</t>
  </si>
  <si>
    <t>Информативно, монтаж профессиональный. Пока самый лайтовый поход, из тех что видел на видео, не считая детских.</t>
  </si>
  <si>
    <t>Слишком коротко и не очень информативно</t>
  </si>
  <si>
    <t>Самое главное преодоление это преодоление себя. Меня вот это видео прошибло до слёз. Смотрел три раза. Ну тут музыка конечно вне всяких похвал. А видео! Торосы, льды, одиночество, закаты, дорога по следам волка, буран, сугробы, полыньи. Тут было всё</t>
  </si>
  <si>
    <t>Ролик выделяется наличием оригинального сюжета и сценария.</t>
  </si>
  <si>
    <t>Ролик короткий, а природных красот ещё меньше.</t>
  </si>
  <si>
    <t>С музыкой смешно получилось, хоть и не мой стиль. Но! Тибет! Это же другая цивилизация, почти другая планета. В видео почти ничего этого не было. Если бы не название видео, и не поймешь какие это горы. Мало информативно.</t>
  </si>
  <si>
    <t>Профессиональный фильм об экзотическом месте. Закадровый комментарий очень хорош, особенно то, что на два голоса.</t>
  </si>
  <si>
    <t>Песня в тему</t>
  </si>
  <si>
    <t>Насколько я понимаю, это не Ликийская тропа, а автодорога параллельно ей. Сама Ликийская пешая, с велосипедом малопроходима. Ролик информативный, а вот качество как в эпоху видеокассет.</t>
  </si>
  <si>
    <t>динамичный получился ролик о вело походе</t>
  </si>
  <si>
    <t>за оригинальную подборку :-) и отчёт хороший и видео на должном уровне</t>
  </si>
  <si>
    <t>веломаршрут и отчёт замечательный, видео отражает суть похода</t>
  </si>
  <si>
    <t>маршрут очень завораживает, но в этом видео чего-то не хватает...</t>
  </si>
  <si>
    <t>маршрут очень завораживает, видео тому подтверждение</t>
  </si>
  <si>
    <t>очень тяжёлых вело поход и видео это отражает очень хорошо</t>
  </si>
  <si>
    <t>интересный и увлекательный веломаршрут супер видео фильм</t>
  </si>
  <si>
    <t>видео отражает суть конкурса за оригинальную подборку :-)</t>
  </si>
  <si>
    <t>видео описывает живописные вело маршрут</t>
  </si>
  <si>
    <t>видео велопохода подробно рассказывает о красотах карельского природного края</t>
  </si>
  <si>
    <t>видео полностью передаёт суть вело похода</t>
  </si>
  <si>
    <t>за оригинальную подборку :-)</t>
  </si>
  <si>
    <t>маршрут очень завораживает</t>
  </si>
  <si>
    <t>шикарное видео</t>
  </si>
  <si>
    <t>вы интересно сделали: 1 видео-краткая реклама и + для тех кому нужно подробнее: 1 часть, 2 часть... Оригинальный подход! За оригинальность ставлю +</t>
  </si>
  <si>
    <t>видео динамично описывает чернозёмный маршрут</t>
  </si>
  <si>
    <t>неописуемо красиво вы молодцы интересный и увлекательный веломаршрут</t>
  </si>
  <si>
    <t>яркое и живописное видео</t>
  </si>
  <si>
    <t>за оригинальную подборку в видеофильме +фотографий</t>
  </si>
  <si>
    <t>Замечательный ролик! Прекрасно снято и смонтировано. Очень понравился религиозно-философский сюжет, получилось очень оригинально! Также не оставило меня равнодушной, как передана эмоциональная составляющая группы: надежда, вера в хорошее, разочарование, смирение... и снова надежда... Было интересно смотреть, пока не досмотришь - сложно оторваться! :)</t>
  </si>
  <si>
    <t>Казакова Екатерина Александровна</t>
  </si>
  <si>
    <t>Дедюля Анжелика</t>
  </si>
  <si>
    <t>Лубсан Чагдуров</t>
  </si>
  <si>
    <t>Кобзев Алексей Владимирович</t>
  </si>
  <si>
    <t>Sokolik S.S.</t>
  </si>
  <si>
    <t>Диденко Елена Владимировна</t>
  </si>
  <si>
    <t>Аркадий Мотовилов</t>
  </si>
  <si>
    <t>Александр Назимов</t>
  </si>
  <si>
    <t>Хисматуллин Роман Гамирович</t>
  </si>
  <si>
    <t>Щербаков Вадим Александрович</t>
  </si>
  <si>
    <t>Андрей Умнов</t>
  </si>
  <si>
    <t>Шлиссельбург, Ленинградск</t>
  </si>
  <si>
    <t>зритель</t>
  </si>
  <si>
    <t>****Оценки зрителей у которых СОМ превышало 2 не учитывались при подсчёте результатов (п.6.12 Положения)</t>
  </si>
  <si>
    <t>дисп</t>
  </si>
  <si>
    <t>фото лучш.</t>
  </si>
  <si>
    <t>участие в дебюте</t>
  </si>
  <si>
    <t>дебют</t>
  </si>
  <si>
    <t>ИТОГ место ЛПГ</t>
  </si>
  <si>
    <t>среднее уч. ЛПГ</t>
  </si>
  <si>
    <t>среднее уч. дебют</t>
  </si>
  <si>
    <t>ИТОГ место дебют</t>
  </si>
  <si>
    <t>Голованова Кcения Александровна (участник похода)</t>
  </si>
  <si>
    <t>Дебют</t>
  </si>
  <si>
    <t>Статистика</t>
  </si>
  <si>
    <t>Число велопоходов с детьми</t>
  </si>
  <si>
    <t>Число велопутешествий</t>
  </si>
  <si>
    <t>Активные судьи ВелоПути</t>
  </si>
  <si>
    <t>Эксперты</t>
  </si>
  <si>
    <t>Судьи</t>
  </si>
  <si>
    <t>Столбец1</t>
  </si>
  <si>
    <t>Столбец2</t>
  </si>
  <si>
    <t>Столбец3</t>
  </si>
  <si>
    <t>Столбец4</t>
  </si>
  <si>
    <t>Столбец5</t>
  </si>
  <si>
    <t>Столбец6</t>
  </si>
  <si>
    <t>Столбец7</t>
  </si>
  <si>
    <t>Столбец8</t>
  </si>
  <si>
    <t>Столбец22</t>
  </si>
  <si>
    <t>ФИО зрителя</t>
  </si>
  <si>
    <t>НЕТ ФОТО</t>
  </si>
  <si>
    <t>НЕТ</t>
  </si>
</sst>
</file>

<file path=xl/styles.xml><?xml version="1.0" encoding="utf-8"?>
<styleSheet xmlns="http://schemas.openxmlformats.org/spreadsheetml/2006/main">
  <numFmts count="3">
    <numFmt numFmtId="164" formatCode="0.0"/>
    <numFmt numFmtId="165" formatCode="0.0%"/>
    <numFmt numFmtId="166" formatCode="0.000"/>
  </numFmts>
  <fonts count="28">
    <font>
      <sz val="11"/>
      <color theme="1"/>
      <name val="Calibri"/>
      <family val="2"/>
      <charset val="204"/>
      <scheme val="minor"/>
    </font>
    <font>
      <b/>
      <sz val="11"/>
      <color theme="1"/>
      <name val="Calibri"/>
      <family val="2"/>
      <charset val="204"/>
      <scheme val="minor"/>
    </font>
    <font>
      <sz val="11"/>
      <color theme="1"/>
      <name val="Times New Roman"/>
      <family val="1"/>
      <charset val="204"/>
    </font>
    <font>
      <sz val="18"/>
      <color theme="1"/>
      <name val="Calibri"/>
      <family val="2"/>
      <charset val="204"/>
      <scheme val="minor"/>
    </font>
    <font>
      <sz val="10"/>
      <color rgb="FF000000"/>
      <name val="Arial"/>
      <family val="2"/>
      <charset val="204"/>
    </font>
    <font>
      <sz val="10"/>
      <color theme="1"/>
      <name val="Calibri"/>
      <family val="2"/>
      <charset val="204"/>
      <scheme val="minor"/>
    </font>
    <font>
      <b/>
      <sz val="12"/>
      <color theme="1"/>
      <name val="Times New Roman"/>
      <family val="1"/>
      <charset val="204"/>
    </font>
    <font>
      <b/>
      <sz val="14"/>
      <color rgb="FFFF0000"/>
      <name val="Calibri"/>
      <family val="2"/>
      <charset val="204"/>
      <scheme val="minor"/>
    </font>
    <font>
      <sz val="14"/>
      <color theme="1"/>
      <name val="Calibri"/>
      <family val="2"/>
      <charset val="204"/>
      <scheme val="minor"/>
    </font>
    <font>
      <b/>
      <sz val="16"/>
      <color theme="1"/>
      <name val="Calibri"/>
      <family val="2"/>
      <charset val="204"/>
      <scheme val="minor"/>
    </font>
    <font>
      <b/>
      <sz val="12"/>
      <color theme="1"/>
      <name val="Calibri"/>
      <family val="2"/>
      <charset val="204"/>
      <scheme val="minor"/>
    </font>
    <font>
      <b/>
      <sz val="11"/>
      <color rgb="FFFF0000"/>
      <name val="Calibri"/>
      <family val="2"/>
      <charset val="204"/>
      <scheme val="minor"/>
    </font>
    <font>
      <b/>
      <sz val="10"/>
      <color theme="1"/>
      <name val="Calibri"/>
      <family val="2"/>
      <charset val="204"/>
      <scheme val="minor"/>
    </font>
    <font>
      <sz val="11"/>
      <color rgb="FFFF0000"/>
      <name val="Calibri"/>
      <family val="2"/>
      <charset val="204"/>
      <scheme val="minor"/>
    </font>
    <font>
      <sz val="16"/>
      <color theme="1"/>
      <name val="Calibri"/>
      <family val="2"/>
      <charset val="204"/>
      <scheme val="minor"/>
    </font>
    <font>
      <b/>
      <sz val="14"/>
      <color theme="1"/>
      <name val="Calibri"/>
      <family val="2"/>
      <charset val="204"/>
      <scheme val="minor"/>
    </font>
    <font>
      <b/>
      <sz val="11"/>
      <name val="Calibri"/>
      <family val="2"/>
      <charset val="204"/>
      <scheme val="minor"/>
    </font>
    <font>
      <u/>
      <sz val="11"/>
      <color theme="10"/>
      <name val="Calibri"/>
      <family val="2"/>
      <charset val="204"/>
    </font>
    <font>
      <i/>
      <sz val="11"/>
      <color theme="1"/>
      <name val="Calibri"/>
      <family val="2"/>
      <charset val="204"/>
      <scheme val="minor"/>
    </font>
    <font>
      <sz val="11"/>
      <name val="Calibri"/>
      <family val="2"/>
      <charset val="204"/>
      <scheme val="minor"/>
    </font>
    <font>
      <sz val="10"/>
      <color rgb="FF333333"/>
      <name val="Verdana"/>
      <family val="2"/>
      <charset val="204"/>
    </font>
    <font>
      <sz val="10"/>
      <color theme="1"/>
      <name val="Times New Roman"/>
      <family val="1"/>
      <charset val="204"/>
    </font>
    <font>
      <sz val="8"/>
      <color rgb="FF333333"/>
      <name val="Verdana"/>
      <family val="2"/>
      <charset val="204"/>
    </font>
    <font>
      <b/>
      <sz val="8"/>
      <color rgb="FF333333"/>
      <name val="Verdana"/>
      <family val="2"/>
      <charset val="204"/>
    </font>
    <font>
      <b/>
      <sz val="11"/>
      <color theme="1"/>
      <name val="Times New Roman"/>
      <family val="1"/>
      <charset val="204"/>
    </font>
    <font>
      <sz val="10"/>
      <color rgb="FF444444"/>
      <name val="Arial"/>
      <family val="2"/>
      <charset val="204"/>
    </font>
    <font>
      <sz val="11"/>
      <color rgb="FF000000"/>
      <name val="Calibri"/>
      <family val="2"/>
      <charset val="204"/>
      <scheme val="minor"/>
    </font>
    <font>
      <b/>
      <sz val="11"/>
      <color theme="3" tint="0.39997558519241921"/>
      <name val="Calibri"/>
      <family val="2"/>
      <charset val="204"/>
      <scheme val="minor"/>
    </font>
  </fonts>
  <fills count="2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00FF"/>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rgb="FF92D050"/>
        <bgColor indexed="64"/>
      </patternFill>
    </fill>
    <fill>
      <patternFill patternType="solid">
        <fgColor rgb="FFCC66FF"/>
        <bgColor indexed="64"/>
      </patternFill>
    </fill>
    <fill>
      <patternFill patternType="solid">
        <fgColor theme="2"/>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s>
  <cellStyleXfs count="2">
    <xf numFmtId="0" fontId="0" fillId="0" borderId="0"/>
    <xf numFmtId="0" fontId="17" fillId="0" borderId="0" applyNumberFormat="0" applyFill="0" applyBorder="0" applyAlignment="0" applyProtection="0">
      <alignment vertical="top"/>
      <protection locked="0"/>
    </xf>
  </cellStyleXfs>
  <cellXfs count="447">
    <xf numFmtId="0" fontId="0" fillId="0" borderId="0" xfId="0"/>
    <xf numFmtId="0" fontId="0" fillId="0" borderId="0" xfId="0" applyAlignment="1">
      <alignment horizontal="center"/>
    </xf>
    <xf numFmtId="0" fontId="1" fillId="2" borderId="0" xfId="0" applyFont="1" applyFill="1"/>
    <xf numFmtId="0" fontId="0" fillId="3" borderId="0" xfId="0" applyFill="1"/>
    <xf numFmtId="0" fontId="0" fillId="3" borderId="0" xfId="0" applyFill="1" applyAlignment="1">
      <alignment horizontal="center"/>
    </xf>
    <xf numFmtId="0" fontId="1" fillId="3" borderId="0" xfId="0" applyFont="1" applyFill="1"/>
    <xf numFmtId="0" fontId="0" fillId="4" borderId="0" xfId="0" applyFill="1"/>
    <xf numFmtId="0" fontId="0" fillId="4" borderId="0" xfId="0" applyFill="1" applyAlignment="1">
      <alignment horizontal="center"/>
    </xf>
    <xf numFmtId="0" fontId="1" fillId="4" borderId="0" xfId="0" applyFont="1" applyFill="1"/>
    <xf numFmtId="0" fontId="0" fillId="0" borderId="1" xfId="0" applyBorder="1"/>
    <xf numFmtId="0" fontId="2" fillId="5" borderId="1" xfId="0" applyFont="1" applyFill="1" applyBorder="1" applyAlignment="1">
      <alignment wrapText="1"/>
    </xf>
    <xf numFmtId="0" fontId="0" fillId="0" borderId="1" xfId="0" applyBorder="1" applyAlignment="1">
      <alignment horizontal="center"/>
    </xf>
    <xf numFmtId="0" fontId="0" fillId="6" borderId="0" xfId="0" applyFill="1"/>
    <xf numFmtId="0" fontId="0" fillId="6" borderId="0" xfId="0" applyFill="1" applyAlignment="1">
      <alignment horizontal="center"/>
    </xf>
    <xf numFmtId="0" fontId="0" fillId="7" borderId="0" xfId="0" applyFill="1"/>
    <xf numFmtId="0" fontId="0" fillId="7" borderId="0" xfId="0" applyFill="1" applyAlignment="1">
      <alignment horizontal="center"/>
    </xf>
    <xf numFmtId="0" fontId="3" fillId="11" borderId="0" xfId="0" applyFont="1" applyFill="1"/>
    <xf numFmtId="0" fontId="0" fillId="11" borderId="0" xfId="0" applyFill="1"/>
    <xf numFmtId="0" fontId="0" fillId="0" borderId="0" xfId="0" applyAlignment="1">
      <alignment textRotation="90"/>
    </xf>
    <xf numFmtId="0" fontId="3" fillId="12" borderId="0" xfId="0" applyFont="1" applyFill="1"/>
    <xf numFmtId="0" fontId="0" fillId="12" borderId="0" xfId="0" applyFill="1"/>
    <xf numFmtId="0" fontId="0" fillId="14" borderId="0" xfId="0" applyFill="1"/>
    <xf numFmtId="0" fontId="3" fillId="16" borderId="0" xfId="0" applyFont="1" applyFill="1"/>
    <xf numFmtId="0" fontId="0" fillId="16" borderId="0" xfId="0" applyFill="1"/>
    <xf numFmtId="0" fontId="5" fillId="0" borderId="0" xfId="0" applyFont="1"/>
    <xf numFmtId="0" fontId="0" fillId="0" borderId="0" xfId="0" applyNumberFormat="1"/>
    <xf numFmtId="0" fontId="1" fillId="12" borderId="1" xfId="0" applyFont="1" applyFill="1" applyBorder="1" applyAlignment="1">
      <alignment horizontal="left"/>
    </xf>
    <xf numFmtId="0" fontId="1" fillId="0" borderId="0" xfId="0" applyNumberFormat="1" applyFont="1" applyFill="1" applyBorder="1" applyAlignment="1">
      <alignment horizontal="left" textRotation="90"/>
    </xf>
    <xf numFmtId="1" fontId="5" fillId="0" borderId="0" xfId="0" applyNumberFormat="1" applyFont="1" applyAlignment="1">
      <alignment textRotation="90"/>
    </xf>
    <xf numFmtId="0" fontId="1" fillId="3" borderId="1" xfId="0" applyFont="1" applyFill="1" applyBorder="1" applyAlignment="1">
      <alignment textRotation="90"/>
    </xf>
    <xf numFmtId="2" fontId="0" fillId="16" borderId="1" xfId="0" applyNumberFormat="1" applyFill="1" applyBorder="1" applyAlignment="1">
      <alignment textRotation="90"/>
    </xf>
    <xf numFmtId="0" fontId="0" fillId="0" borderId="1" xfId="0" applyBorder="1" applyAlignment="1">
      <alignment textRotation="90"/>
    </xf>
    <xf numFmtId="0" fontId="1" fillId="0" borderId="1" xfId="0" applyNumberFormat="1" applyFont="1" applyFill="1" applyBorder="1" applyAlignment="1">
      <alignment horizontal="left"/>
    </xf>
    <xf numFmtId="0" fontId="0" fillId="0" borderId="1" xfId="0" applyBorder="1" applyAlignment="1">
      <alignment horizontal="left" textRotation="90"/>
    </xf>
    <xf numFmtId="2" fontId="0" fillId="16" borderId="1" xfId="0" applyNumberFormat="1" applyFill="1" applyBorder="1"/>
    <xf numFmtId="0" fontId="0" fillId="12" borderId="1" xfId="0" applyFont="1" applyFill="1" applyBorder="1" applyAlignment="1">
      <alignment horizontal="left"/>
    </xf>
    <xf numFmtId="0" fontId="0" fillId="0" borderId="1" xfId="0" applyNumberFormat="1" applyFill="1" applyBorder="1" applyAlignment="1">
      <alignment horizontal="left"/>
    </xf>
    <xf numFmtId="0" fontId="1" fillId="3" borderId="1" xfId="0" applyFont="1" applyFill="1" applyBorder="1"/>
    <xf numFmtId="0" fontId="0" fillId="12" borderId="1" xfId="0" applyFill="1" applyBorder="1" applyAlignment="1">
      <alignment horizontal="left"/>
    </xf>
    <xf numFmtId="0" fontId="6" fillId="0" borderId="0" xfId="0" applyNumberFormat="1" applyFont="1" applyAlignment="1">
      <alignment horizontal="center" vertical="top" wrapText="1"/>
    </xf>
    <xf numFmtId="0" fontId="0" fillId="12" borderId="0" xfId="0" applyFill="1" applyAlignment="1">
      <alignment horizontal="left"/>
    </xf>
    <xf numFmtId="0" fontId="0" fillId="0" borderId="0" xfId="0" applyNumberFormat="1" applyFill="1" applyAlignment="1">
      <alignment horizontal="left"/>
    </xf>
    <xf numFmtId="2" fontId="0" fillId="16" borderId="0" xfId="0" applyNumberFormat="1" applyFill="1"/>
    <xf numFmtId="0" fontId="1" fillId="12" borderId="0" xfId="0" applyFont="1" applyFill="1" applyAlignment="1">
      <alignment horizontal="left"/>
    </xf>
    <xf numFmtId="0" fontId="1" fillId="0" borderId="0" xfId="0" applyNumberFormat="1" applyFont="1" applyFill="1" applyAlignment="1">
      <alignment horizontal="left"/>
    </xf>
    <xf numFmtId="0" fontId="0" fillId="16" borderId="1" xfId="0" applyNumberFormat="1" applyFill="1" applyBorder="1"/>
    <xf numFmtId="2" fontId="0" fillId="0" borderId="0" xfId="0" applyNumberFormat="1"/>
    <xf numFmtId="0" fontId="1" fillId="0" borderId="1" xfId="0" applyFont="1" applyBorder="1" applyAlignment="1">
      <alignment horizontal="left"/>
    </xf>
    <xf numFmtId="0" fontId="1" fillId="5" borderId="4" xfId="0" applyFont="1" applyFill="1" applyBorder="1" applyAlignment="1">
      <alignment horizontal="left"/>
    </xf>
    <xf numFmtId="2" fontId="1" fillId="5" borderId="4" xfId="0" applyNumberFormat="1" applyFont="1" applyFill="1" applyBorder="1" applyAlignment="1">
      <alignment horizontal="left"/>
    </xf>
    <xf numFmtId="0" fontId="1" fillId="5" borderId="5" xfId="0" applyNumberFormat="1" applyFont="1" applyFill="1" applyBorder="1" applyAlignment="1">
      <alignment horizontal="left"/>
    </xf>
    <xf numFmtId="0" fontId="1" fillId="15" borderId="0" xfId="0" applyNumberFormat="1" applyFont="1" applyFill="1"/>
    <xf numFmtId="2" fontId="1" fillId="15" borderId="0" xfId="0" applyNumberFormat="1" applyFont="1" applyFill="1"/>
    <xf numFmtId="0" fontId="1" fillId="3" borderId="6" xfId="0" applyNumberFormat="1" applyFont="1" applyFill="1" applyBorder="1"/>
    <xf numFmtId="0" fontId="1" fillId="3" borderId="4" xfId="0" applyNumberFormat="1" applyFont="1" applyFill="1" applyBorder="1"/>
    <xf numFmtId="2" fontId="1" fillId="3" borderId="4" xfId="0" applyNumberFormat="1" applyFont="1" applyFill="1" applyBorder="1"/>
    <xf numFmtId="0" fontId="1" fillId="3" borderId="7" xfId="0" applyFont="1" applyFill="1" applyBorder="1"/>
    <xf numFmtId="0" fontId="1" fillId="14" borderId="0" xfId="0" applyFont="1" applyFill="1" applyBorder="1"/>
    <xf numFmtId="2" fontId="1" fillId="14" borderId="0" xfId="0" applyNumberFormat="1" applyFont="1" applyFill="1" applyBorder="1"/>
    <xf numFmtId="164" fontId="1" fillId="14" borderId="0" xfId="0" applyNumberFormat="1" applyFont="1" applyFill="1" applyBorder="1"/>
    <xf numFmtId="0" fontId="1" fillId="14" borderId="0" xfId="0" applyFont="1" applyFill="1"/>
    <xf numFmtId="0" fontId="1" fillId="0" borderId="0" xfId="0" applyFont="1"/>
    <xf numFmtId="0" fontId="1" fillId="0" borderId="1" xfId="0" applyFont="1" applyBorder="1" applyAlignment="1">
      <alignment horizontal="center"/>
    </xf>
    <xf numFmtId="0" fontId="1" fillId="5" borderId="1" xfId="0" applyFont="1" applyFill="1" applyBorder="1" applyAlignment="1">
      <alignment horizontal="left"/>
    </xf>
    <xf numFmtId="2" fontId="1" fillId="5" borderId="1" xfId="0" applyNumberFormat="1" applyFont="1" applyFill="1" applyBorder="1" applyAlignment="1">
      <alignment horizontal="left"/>
    </xf>
    <xf numFmtId="0" fontId="1" fillId="5" borderId="8" xfId="0" applyNumberFormat="1" applyFont="1" applyFill="1" applyBorder="1" applyAlignment="1">
      <alignment horizontal="left"/>
    </xf>
    <xf numFmtId="0" fontId="1" fillId="15" borderId="1" xfId="0" applyNumberFormat="1" applyFont="1" applyFill="1" applyBorder="1" applyAlignment="1">
      <alignment horizontal="left"/>
    </xf>
    <xf numFmtId="2" fontId="1" fillId="15" borderId="1" xfId="0" applyNumberFormat="1" applyFont="1" applyFill="1" applyBorder="1" applyAlignment="1">
      <alignment horizontal="left"/>
    </xf>
    <xf numFmtId="0" fontId="1" fillId="3" borderId="1" xfId="0" applyNumberFormat="1" applyFont="1" applyFill="1" applyBorder="1" applyAlignment="1">
      <alignment horizontal="left"/>
    </xf>
    <xf numFmtId="2" fontId="1" fillId="3" borderId="1" xfId="0" applyNumberFormat="1" applyFont="1" applyFill="1" applyBorder="1" applyAlignment="1">
      <alignment horizontal="left"/>
    </xf>
    <xf numFmtId="0" fontId="1" fillId="14" borderId="1" xfId="0" applyFont="1" applyFill="1" applyBorder="1" applyAlignment="1">
      <alignment horizontal="left"/>
    </xf>
    <xf numFmtId="2" fontId="1" fillId="14" borderId="1" xfId="0" applyNumberFormat="1" applyFont="1" applyFill="1" applyBorder="1" applyAlignment="1">
      <alignment horizontal="left"/>
    </xf>
    <xf numFmtId="164" fontId="1" fillId="14" borderId="1" xfId="0" applyNumberFormat="1" applyFont="1" applyFill="1" applyBorder="1" applyAlignment="1">
      <alignment horizontal="left"/>
    </xf>
    <xf numFmtId="0" fontId="1" fillId="14" borderId="1" xfId="0" applyFont="1" applyFill="1" applyBorder="1" applyAlignment="1">
      <alignment horizontal="center"/>
    </xf>
    <xf numFmtId="0" fontId="1" fillId="0" borderId="0" xfId="0" applyFont="1" applyAlignment="1">
      <alignment horizontal="center"/>
    </xf>
    <xf numFmtId="0" fontId="0" fillId="0" borderId="0" xfId="0" applyAlignment="1">
      <alignment horizontal="left"/>
    </xf>
    <xf numFmtId="0" fontId="0" fillId="5" borderId="1" xfId="0" applyFill="1" applyBorder="1" applyAlignment="1">
      <alignment horizontal="center"/>
    </xf>
    <xf numFmtId="2" fontId="0" fillId="5" borderId="1" xfId="0" applyNumberFormat="1" applyFill="1" applyBorder="1" applyAlignment="1">
      <alignment horizontal="center"/>
    </xf>
    <xf numFmtId="0" fontId="0" fillId="5" borderId="1" xfId="0" applyNumberFormat="1" applyFill="1" applyBorder="1" applyAlignment="1">
      <alignment horizontal="center"/>
    </xf>
    <xf numFmtId="0" fontId="0" fillId="15" borderId="1" xfId="0" applyNumberFormat="1" applyFill="1" applyBorder="1" applyAlignment="1">
      <alignment horizontal="center"/>
    </xf>
    <xf numFmtId="2" fontId="0" fillId="15" borderId="1" xfId="0" applyNumberFormat="1" applyFill="1" applyBorder="1" applyAlignment="1">
      <alignment horizontal="center"/>
    </xf>
    <xf numFmtId="0" fontId="0" fillId="3" borderId="1" xfId="0" applyNumberFormat="1" applyFill="1" applyBorder="1" applyAlignment="1">
      <alignment horizontal="center"/>
    </xf>
    <xf numFmtId="2" fontId="0" fillId="3" borderId="1" xfId="0" applyNumberFormat="1" applyFill="1" applyBorder="1" applyAlignment="1">
      <alignment horizontal="center"/>
    </xf>
    <xf numFmtId="0" fontId="0" fillId="3" borderId="1" xfId="0" applyFill="1" applyBorder="1"/>
    <xf numFmtId="0" fontId="0" fillId="14" borderId="1" xfId="0" applyFill="1" applyBorder="1" applyAlignment="1">
      <alignment horizontal="center"/>
    </xf>
    <xf numFmtId="2" fontId="0" fillId="14" borderId="1" xfId="0" applyNumberFormat="1" applyFill="1" applyBorder="1" applyAlignment="1">
      <alignment horizontal="center"/>
    </xf>
    <xf numFmtId="164" fontId="0" fillId="14" borderId="1" xfId="0" applyNumberFormat="1" applyFill="1" applyBorder="1" applyAlignment="1">
      <alignment horizontal="center"/>
    </xf>
    <xf numFmtId="164" fontId="0" fillId="0" borderId="0" xfId="0" applyNumberFormat="1"/>
    <xf numFmtId="0" fontId="5" fillId="0" borderId="1" xfId="0" applyFont="1" applyBorder="1"/>
    <xf numFmtId="0" fontId="0" fillId="5" borderId="0" xfId="0" applyFill="1" applyAlignment="1">
      <alignment horizontal="left"/>
    </xf>
    <xf numFmtId="2" fontId="0" fillId="5" borderId="0" xfId="0" applyNumberFormat="1" applyFill="1" applyAlignment="1">
      <alignment horizontal="left"/>
    </xf>
    <xf numFmtId="0" fontId="0" fillId="5" borderId="0" xfId="0" applyNumberFormat="1" applyFill="1" applyAlignment="1">
      <alignment horizontal="left"/>
    </xf>
    <xf numFmtId="0" fontId="0" fillId="15" borderId="0" xfId="0" applyNumberFormat="1" applyFill="1"/>
    <xf numFmtId="2" fontId="0" fillId="15" borderId="0" xfId="0" applyNumberFormat="1" applyFill="1"/>
    <xf numFmtId="0" fontId="0" fillId="3" borderId="0" xfId="0" applyNumberFormat="1" applyFill="1"/>
    <xf numFmtId="2" fontId="0" fillId="3" borderId="0" xfId="0" applyNumberFormat="1" applyFill="1"/>
    <xf numFmtId="2" fontId="0" fillId="14" borderId="0" xfId="0" applyNumberFormat="1" applyFill="1"/>
    <xf numFmtId="164" fontId="0" fillId="14" borderId="0" xfId="0" applyNumberFormat="1" applyFill="1"/>
    <xf numFmtId="0" fontId="1" fillId="0" borderId="0" xfId="0" applyFont="1" applyAlignment="1">
      <alignment horizontal="left"/>
    </xf>
    <xf numFmtId="0" fontId="0" fillId="0" borderId="1" xfId="0" applyBorder="1" applyAlignment="1">
      <alignment horizontal="left"/>
    </xf>
    <xf numFmtId="0" fontId="0" fillId="15" borderId="1" xfId="0" applyFill="1" applyBorder="1" applyAlignment="1">
      <alignment horizontal="center"/>
    </xf>
    <xf numFmtId="0" fontId="0" fillId="3" borderId="1" xfId="0" applyFill="1" applyBorder="1" applyAlignment="1">
      <alignment horizontal="center"/>
    </xf>
    <xf numFmtId="0" fontId="0" fillId="14" borderId="1" xfId="0" applyFill="1" applyBorder="1"/>
    <xf numFmtId="2" fontId="0" fillId="14" borderId="1" xfId="0" applyNumberFormat="1" applyFill="1" applyBorder="1"/>
    <xf numFmtId="164" fontId="0" fillId="14" borderId="1" xfId="0" applyNumberFormat="1" applyFill="1" applyBorder="1"/>
    <xf numFmtId="1" fontId="0" fillId="15" borderId="1" xfId="0" applyNumberFormat="1" applyFill="1" applyBorder="1" applyAlignment="1">
      <alignment horizontal="center"/>
    </xf>
    <xf numFmtId="165" fontId="0" fillId="5" borderId="1" xfId="0" applyNumberFormat="1" applyFill="1" applyBorder="1" applyAlignment="1">
      <alignment horizontal="center"/>
    </xf>
    <xf numFmtId="165" fontId="0" fillId="15" borderId="1" xfId="0" applyNumberFormat="1" applyFill="1" applyBorder="1" applyAlignment="1">
      <alignment horizontal="center"/>
    </xf>
    <xf numFmtId="165" fontId="0" fillId="3" borderId="1" xfId="0" applyNumberFormat="1" applyFill="1" applyBorder="1" applyAlignment="1">
      <alignment horizontal="center"/>
    </xf>
    <xf numFmtId="165" fontId="0" fillId="14" borderId="1" xfId="0" applyNumberFormat="1" applyFill="1" applyBorder="1" applyAlignment="1">
      <alignment horizontal="center"/>
    </xf>
    <xf numFmtId="1" fontId="1" fillId="3" borderId="1" xfId="0" applyNumberFormat="1" applyFont="1" applyFill="1" applyBorder="1" applyAlignment="1">
      <alignment textRotation="90"/>
    </xf>
    <xf numFmtId="2" fontId="0" fillId="13" borderId="1" xfId="0" applyNumberFormat="1" applyFill="1" applyBorder="1" applyAlignment="1">
      <alignment textRotation="90"/>
    </xf>
    <xf numFmtId="1" fontId="0" fillId="0" borderId="1" xfId="0" applyNumberFormat="1" applyBorder="1" applyAlignment="1">
      <alignment textRotation="90"/>
    </xf>
    <xf numFmtId="1" fontId="0" fillId="0" borderId="1" xfId="0" applyNumberFormat="1" applyBorder="1" applyAlignment="1">
      <alignment horizontal="left" textRotation="90"/>
    </xf>
    <xf numFmtId="2" fontId="0" fillId="13" borderId="1" xfId="0" applyNumberFormat="1" applyFill="1" applyBorder="1"/>
    <xf numFmtId="1" fontId="0" fillId="0" borderId="1" xfId="0" applyNumberFormat="1" applyBorder="1"/>
    <xf numFmtId="1" fontId="1" fillId="3" borderId="1" xfId="0" applyNumberFormat="1" applyFont="1" applyFill="1" applyBorder="1"/>
    <xf numFmtId="1" fontId="0" fillId="0" borderId="0" xfId="0" applyNumberFormat="1"/>
    <xf numFmtId="1" fontId="1" fillId="3" borderId="0" xfId="0" applyNumberFormat="1" applyFont="1" applyFill="1"/>
    <xf numFmtId="2" fontId="0" fillId="13" borderId="0" xfId="0" applyNumberFormat="1" applyFill="1"/>
    <xf numFmtId="0" fontId="0" fillId="12" borderId="1" xfId="0" applyNumberFormat="1" applyFill="1" applyBorder="1" applyAlignment="1">
      <alignment horizontal="left"/>
    </xf>
    <xf numFmtId="2" fontId="0" fillId="0" borderId="1" xfId="0" applyNumberFormat="1" applyBorder="1"/>
    <xf numFmtId="2" fontId="1" fillId="3" borderId="1" xfId="0" applyNumberFormat="1" applyFont="1" applyFill="1" applyBorder="1"/>
    <xf numFmtId="2" fontId="0" fillId="12" borderId="1" xfId="0" applyNumberFormat="1" applyFill="1" applyBorder="1" applyAlignment="1">
      <alignment horizontal="left"/>
    </xf>
    <xf numFmtId="0" fontId="1" fillId="5" borderId="0" xfId="0" applyFont="1" applyFill="1" applyAlignment="1">
      <alignment horizontal="left"/>
    </xf>
    <xf numFmtId="0" fontId="0" fillId="5" borderId="1" xfId="0" applyFill="1" applyBorder="1" applyAlignment="1">
      <alignment horizontal="left"/>
    </xf>
    <xf numFmtId="0" fontId="0" fillId="5" borderId="1" xfId="0" applyFont="1" applyFill="1" applyBorder="1" applyAlignment="1">
      <alignment horizontal="left"/>
    </xf>
    <xf numFmtId="0" fontId="0" fillId="13" borderId="1" xfId="0" applyNumberFormat="1" applyFill="1" applyBorder="1"/>
    <xf numFmtId="0" fontId="7" fillId="0" borderId="0" xfId="0" applyFont="1"/>
    <xf numFmtId="0" fontId="1" fillId="17" borderId="0" xfId="0" applyFont="1" applyFill="1"/>
    <xf numFmtId="0" fontId="1" fillId="0" borderId="1" xfId="0" applyFont="1" applyBorder="1"/>
    <xf numFmtId="0" fontId="0" fillId="18" borderId="9" xfId="0" applyFill="1" applyBorder="1"/>
    <xf numFmtId="0" fontId="8" fillId="18" borderId="9" xfId="0" applyFont="1" applyFill="1" applyBorder="1"/>
    <xf numFmtId="0" fontId="1" fillId="0" borderId="8" xfId="0" applyFont="1" applyBorder="1" applyAlignment="1">
      <alignment textRotation="90"/>
    </xf>
    <xf numFmtId="0" fontId="1" fillId="0" borderId="8" xfId="0" applyFont="1" applyFill="1" applyBorder="1" applyAlignment="1">
      <alignment horizontal="center"/>
    </xf>
    <xf numFmtId="0" fontId="0" fillId="0" borderId="8" xfId="0" applyBorder="1" applyAlignment="1">
      <alignment textRotation="90"/>
    </xf>
    <xf numFmtId="0" fontId="1" fillId="0" borderId="8" xfId="0" applyFont="1" applyBorder="1" applyAlignment="1">
      <alignment horizontal="center" textRotation="90"/>
    </xf>
    <xf numFmtId="0" fontId="0" fillId="0" borderId="8" xfId="0" applyBorder="1" applyAlignment="1">
      <alignment horizontal="center" textRotation="90"/>
    </xf>
    <xf numFmtId="0" fontId="0" fillId="0" borderId="10" xfId="0" applyBorder="1" applyAlignment="1">
      <alignment horizontal="center" textRotation="90"/>
    </xf>
    <xf numFmtId="0" fontId="1" fillId="0" borderId="11" xfId="0" applyFont="1" applyFill="1" applyBorder="1" applyAlignment="1">
      <alignment horizontal="center" textRotation="90"/>
    </xf>
    <xf numFmtId="0" fontId="0" fillId="19" borderId="1" xfId="0" applyFill="1" applyBorder="1"/>
    <xf numFmtId="0" fontId="0" fillId="0" borderId="1" xfId="0" applyFill="1" applyBorder="1" applyAlignment="1">
      <alignment horizontal="right"/>
    </xf>
    <xf numFmtId="166" fontId="0" fillId="0" borderId="1" xfId="0" applyNumberFormat="1" applyBorder="1" applyAlignment="1">
      <alignment horizontal="center"/>
    </xf>
    <xf numFmtId="1" fontId="0" fillId="0" borderId="1" xfId="0" applyNumberFormat="1" applyFill="1" applyBorder="1" applyAlignment="1">
      <alignment horizontal="center"/>
    </xf>
    <xf numFmtId="2" fontId="0" fillId="0" borderId="6" xfId="0" applyNumberFormat="1" applyBorder="1" applyAlignment="1">
      <alignment horizontal="center"/>
    </xf>
    <xf numFmtId="0" fontId="0" fillId="0" borderId="11" xfId="0" applyFill="1" applyBorder="1"/>
    <xf numFmtId="2" fontId="0" fillId="0" borderId="1" xfId="0" applyNumberFormat="1" applyBorder="1" applyAlignment="1">
      <alignment horizontal="center"/>
    </xf>
    <xf numFmtId="164" fontId="0" fillId="0" borderId="1" xfId="0" applyNumberFormat="1" applyBorder="1" applyAlignment="1">
      <alignment horizontal="center"/>
    </xf>
    <xf numFmtId="0" fontId="1" fillId="0" borderId="0" xfId="0" applyFont="1" applyFill="1" applyBorder="1"/>
    <xf numFmtId="164" fontId="0" fillId="0" borderId="0" xfId="0" applyNumberFormat="1" applyAlignment="1">
      <alignment horizontal="center"/>
    </xf>
    <xf numFmtId="164" fontId="1" fillId="0" borderId="1" xfId="0" applyNumberFormat="1" applyFont="1" applyBorder="1" applyAlignment="1">
      <alignment horizontal="center"/>
    </xf>
    <xf numFmtId="0" fontId="0" fillId="0" borderId="0" xfId="0" applyBorder="1"/>
    <xf numFmtId="0" fontId="1" fillId="0" borderId="0" xfId="0" applyFont="1" applyBorder="1"/>
    <xf numFmtId="164" fontId="1" fillId="0" borderId="0" xfId="0" applyNumberFormat="1" applyFont="1" applyBorder="1" applyAlignment="1">
      <alignment horizontal="center"/>
    </xf>
    <xf numFmtId="0" fontId="0" fillId="20" borderId="9" xfId="0" applyFill="1" applyBorder="1"/>
    <xf numFmtId="0" fontId="8" fillId="20" borderId="9" xfId="0" applyFont="1" applyFill="1" applyBorder="1"/>
    <xf numFmtId="0" fontId="0" fillId="20" borderId="0" xfId="0" applyFill="1"/>
    <xf numFmtId="0" fontId="0" fillId="0" borderId="1" xfId="0" applyFill="1" applyBorder="1"/>
    <xf numFmtId="0" fontId="0" fillId="8" borderId="9" xfId="0" applyFill="1" applyBorder="1"/>
    <xf numFmtId="0" fontId="8" fillId="8" borderId="9" xfId="0" applyFont="1" applyFill="1" applyBorder="1"/>
    <xf numFmtId="0" fontId="0" fillId="0" borderId="0" xfId="0" applyFill="1"/>
    <xf numFmtId="0" fontId="0" fillId="4" borderId="1" xfId="0" applyFill="1" applyBorder="1"/>
    <xf numFmtId="0" fontId="1" fillId="0" borderId="1" xfId="0" applyFont="1" applyFill="1" applyBorder="1" applyAlignment="1">
      <alignment horizontal="center"/>
    </xf>
    <xf numFmtId="164" fontId="0" fillId="0" borderId="0" xfId="0" applyNumberFormat="1" applyBorder="1" applyAlignment="1">
      <alignment horizontal="center"/>
    </xf>
    <xf numFmtId="0" fontId="0" fillId="21" borderId="9" xfId="0" applyFill="1" applyBorder="1"/>
    <xf numFmtId="0" fontId="8" fillId="21" borderId="9" xfId="0" applyFont="1" applyFill="1" applyBorder="1"/>
    <xf numFmtId="0" fontId="0" fillId="9" borderId="1" xfId="0" applyFill="1" applyBorder="1"/>
    <xf numFmtId="0" fontId="0" fillId="6" borderId="1" xfId="0" applyFill="1" applyBorder="1"/>
    <xf numFmtId="0" fontId="0" fillId="7" borderId="8" xfId="0" applyFont="1" applyFill="1" applyBorder="1" applyAlignment="1"/>
    <xf numFmtId="0" fontId="0" fillId="7" borderId="1" xfId="0" applyFill="1" applyBorder="1"/>
    <xf numFmtId="0" fontId="9" fillId="22" borderId="0" xfId="0" applyFont="1" applyFill="1"/>
    <xf numFmtId="0" fontId="0" fillId="22" borderId="0" xfId="0" applyFill="1" applyAlignment="1">
      <alignment horizontal="center"/>
    </xf>
    <xf numFmtId="0" fontId="10" fillId="18" borderId="6" xfId="0" applyFont="1" applyFill="1" applyBorder="1"/>
    <xf numFmtId="0" fontId="0" fillId="18" borderId="4" xfId="0" applyFill="1" applyBorder="1" applyAlignment="1">
      <alignment horizontal="center"/>
    </xf>
    <xf numFmtId="0" fontId="0" fillId="0" borderId="1" xfId="0" applyFill="1" applyBorder="1" applyAlignment="1">
      <alignment horizontal="center"/>
    </xf>
    <xf numFmtId="0" fontId="0" fillId="0" borderId="1" xfId="0" applyFont="1" applyFill="1" applyBorder="1" applyAlignment="1">
      <alignment horizontal="center"/>
    </xf>
    <xf numFmtId="0" fontId="10" fillId="21" borderId="11" xfId="0" applyFont="1" applyFill="1" applyBorder="1"/>
    <xf numFmtId="0" fontId="0" fillId="21" borderId="0" xfId="0" applyFill="1" applyBorder="1" applyAlignment="1">
      <alignment horizontal="center"/>
    </xf>
    <xf numFmtId="0" fontId="10" fillId="8" borderId="11" xfId="0" applyFont="1" applyFill="1" applyBorder="1"/>
    <xf numFmtId="0" fontId="0" fillId="8" borderId="0" xfId="0" applyFill="1" applyBorder="1" applyAlignment="1">
      <alignment horizontal="center"/>
    </xf>
    <xf numFmtId="0" fontId="10" fillId="17" borderId="11" xfId="0" applyFont="1" applyFill="1" applyBorder="1"/>
    <xf numFmtId="0" fontId="0" fillId="17" borderId="0" xfId="0" applyFill="1" applyBorder="1" applyAlignment="1">
      <alignment horizontal="center"/>
    </xf>
    <xf numFmtId="0" fontId="0" fillId="0" borderId="0" xfId="0" applyFill="1" applyBorder="1" applyAlignment="1">
      <alignment horizontal="center"/>
    </xf>
    <xf numFmtId="9" fontId="0" fillId="0" borderId="1" xfId="0" applyNumberFormat="1" applyBorder="1" applyAlignment="1">
      <alignment horizontal="center"/>
    </xf>
    <xf numFmtId="0" fontId="0" fillId="0" borderId="1" xfId="0" applyFont="1" applyBorder="1" applyAlignment="1">
      <alignment horizontal="center"/>
    </xf>
    <xf numFmtId="2" fontId="0" fillId="0" borderId="0" xfId="0" applyNumberFormat="1" applyAlignment="1">
      <alignment horizontal="center"/>
    </xf>
    <xf numFmtId="0" fontId="0" fillId="0" borderId="0" xfId="0" applyAlignment="1">
      <alignment horizontal="center" textRotation="90"/>
    </xf>
    <xf numFmtId="1" fontId="0" fillId="0" borderId="0" xfId="0" applyNumberFormat="1" applyAlignment="1">
      <alignment horizontal="center"/>
    </xf>
    <xf numFmtId="0" fontId="0" fillId="0" borderId="0" xfId="0" applyAlignment="1"/>
    <xf numFmtId="0" fontId="1" fillId="0" borderId="1" xfId="0" applyNumberFormat="1" applyFont="1" applyFill="1" applyBorder="1" applyAlignment="1">
      <alignment horizontal="center"/>
    </xf>
    <xf numFmtId="0" fontId="0" fillId="0" borderId="1" xfId="0" applyNumberFormat="1" applyBorder="1" applyAlignment="1">
      <alignment horizontal="center"/>
    </xf>
    <xf numFmtId="2" fontId="0" fillId="0" borderId="0" xfId="0" applyNumberFormat="1" applyBorder="1" applyAlignment="1">
      <alignment horizontal="center"/>
    </xf>
    <xf numFmtId="0" fontId="0" fillId="0" borderId="0" xfId="0" applyNumberFormat="1" applyBorder="1" applyAlignment="1">
      <alignment horizontal="center"/>
    </xf>
    <xf numFmtId="0" fontId="0" fillId="0" borderId="0" xfId="0" applyNumberFormat="1" applyAlignment="1">
      <alignment horizontal="center"/>
    </xf>
    <xf numFmtId="0" fontId="2" fillId="0" borderId="0" xfId="0" applyFont="1" applyAlignment="1">
      <alignment wrapText="1"/>
    </xf>
    <xf numFmtId="0" fontId="0" fillId="0" borderId="1" xfId="0" applyBorder="1" applyAlignment="1"/>
    <xf numFmtId="0" fontId="5" fillId="0" borderId="1" xfId="0" applyFont="1" applyBorder="1" applyAlignment="1">
      <alignment textRotation="90"/>
    </xf>
    <xf numFmtId="2" fontId="0" fillId="0" borderId="1" xfId="0" applyNumberFormat="1" applyBorder="1" applyAlignment="1">
      <alignment textRotation="90"/>
    </xf>
    <xf numFmtId="0" fontId="0" fillId="0" borderId="12" xfId="0" applyFill="1" applyBorder="1"/>
    <xf numFmtId="0" fontId="0" fillId="0" borderId="0" xfId="0" applyAlignment="1">
      <alignment textRotation="89"/>
    </xf>
    <xf numFmtId="0" fontId="12" fillId="0" borderId="7" xfId="0" applyFont="1" applyBorder="1"/>
    <xf numFmtId="0" fontId="12" fillId="0" borderId="1" xfId="0" applyFont="1" applyBorder="1"/>
    <xf numFmtId="1" fontId="12" fillId="0" borderId="1" xfId="0" applyNumberFormat="1" applyFont="1" applyBorder="1"/>
    <xf numFmtId="0" fontId="0" fillId="2" borderId="0" xfId="0" applyFill="1"/>
    <xf numFmtId="1" fontId="0" fillId="2" borderId="0" xfId="0" applyNumberFormat="1" applyFill="1"/>
    <xf numFmtId="0" fontId="8" fillId="12" borderId="0" xfId="0" applyFont="1" applyFill="1"/>
    <xf numFmtId="0" fontId="2" fillId="12" borderId="0" xfId="0" applyFont="1" applyFill="1" applyAlignment="1">
      <alignment wrapText="1"/>
    </xf>
    <xf numFmtId="0" fontId="14" fillId="2" borderId="0" xfId="0" applyFont="1" applyFill="1"/>
    <xf numFmtId="2" fontId="0" fillId="2" borderId="0" xfId="0" applyNumberFormat="1" applyFill="1"/>
    <xf numFmtId="1" fontId="11" fillId="0" borderId="1" xfId="0" applyNumberFormat="1" applyFont="1" applyBorder="1"/>
    <xf numFmtId="0" fontId="14" fillId="17" borderId="0" xfId="0" applyFont="1" applyFill="1"/>
    <xf numFmtId="0" fontId="0" fillId="17" borderId="0" xfId="0" applyFill="1"/>
    <xf numFmtId="0" fontId="0" fillId="17" borderId="0" xfId="0" applyFill="1" applyAlignment="1">
      <alignment horizontal="left"/>
    </xf>
    <xf numFmtId="166" fontId="0" fillId="17" borderId="0" xfId="0" applyNumberFormat="1" applyFill="1" applyAlignment="1">
      <alignment horizontal="center"/>
    </xf>
    <xf numFmtId="0" fontId="1" fillId="0" borderId="13" xfId="0" applyFont="1" applyBorder="1" applyAlignment="1">
      <alignment horizontal="center"/>
    </xf>
    <xf numFmtId="0" fontId="1" fillId="0" borderId="13" xfId="0" applyFont="1" applyBorder="1" applyAlignment="1">
      <alignment horizontal="left"/>
    </xf>
    <xf numFmtId="166" fontId="1" fillId="0" borderId="7" xfId="0" applyNumberFormat="1" applyFont="1" applyBorder="1" applyAlignment="1">
      <alignment horizontal="center"/>
    </xf>
    <xf numFmtId="0" fontId="1" fillId="0" borderId="10" xfId="0" applyFont="1" applyBorder="1" applyAlignment="1">
      <alignment horizontal="center"/>
    </xf>
    <xf numFmtId="0" fontId="1" fillId="0" borderId="8" xfId="0" applyFont="1" applyBorder="1" applyAlignment="1">
      <alignment horizontal="left"/>
    </xf>
    <xf numFmtId="166" fontId="1" fillId="0" borderId="1" xfId="0" applyNumberFormat="1" applyFont="1" applyBorder="1" applyAlignment="1">
      <alignment horizontal="center"/>
    </xf>
    <xf numFmtId="0" fontId="0" fillId="3" borderId="8" xfId="0" applyFill="1" applyBorder="1"/>
    <xf numFmtId="0" fontId="0" fillId="0" borderId="8" xfId="0" applyBorder="1" applyAlignment="1">
      <alignment horizontal="left"/>
    </xf>
    <xf numFmtId="0" fontId="0" fillId="0" borderId="1" xfId="0" applyNumberFormat="1" applyFill="1" applyBorder="1" applyAlignment="1">
      <alignment horizontal="center"/>
    </xf>
    <xf numFmtId="166" fontId="0" fillId="0" borderId="0" xfId="0" applyNumberFormat="1"/>
    <xf numFmtId="0" fontId="0" fillId="2" borderId="1" xfId="0" applyFill="1" applyBorder="1"/>
    <xf numFmtId="166" fontId="0" fillId="0" borderId="0" xfId="0" applyNumberFormat="1" applyAlignment="1">
      <alignment horizontal="center"/>
    </xf>
    <xf numFmtId="0" fontId="0" fillId="0" borderId="0" xfId="0" applyNumberFormat="1" applyFill="1" applyAlignment="1">
      <alignment horizontal="center"/>
    </xf>
    <xf numFmtId="1" fontId="0" fillId="17" borderId="0" xfId="0" applyNumberFormat="1" applyFill="1" applyAlignment="1">
      <alignment horizontal="center"/>
    </xf>
    <xf numFmtId="1" fontId="1" fillId="0" borderId="4" xfId="0" applyNumberFormat="1" applyFont="1" applyBorder="1" applyAlignment="1"/>
    <xf numFmtId="1" fontId="1" fillId="0" borderId="5" xfId="0" applyNumberFormat="1" applyFont="1" applyBorder="1" applyAlignment="1">
      <alignment horizontal="center"/>
    </xf>
    <xf numFmtId="1" fontId="0" fillId="0" borderId="0" xfId="0" applyNumberFormat="1" applyFill="1" applyAlignment="1">
      <alignment horizontal="center"/>
    </xf>
    <xf numFmtId="2" fontId="0" fillId="17" borderId="0" xfId="0" applyNumberFormat="1" applyFill="1" applyAlignment="1">
      <alignment horizontal="center"/>
    </xf>
    <xf numFmtId="2" fontId="1" fillId="0" borderId="6" xfId="0" applyNumberFormat="1" applyFont="1" applyBorder="1" applyAlignment="1"/>
    <xf numFmtId="2" fontId="1" fillId="0" borderId="5" xfId="0" applyNumberFormat="1" applyFont="1" applyBorder="1" applyAlignment="1">
      <alignment horizontal="center"/>
    </xf>
    <xf numFmtId="2" fontId="0" fillId="0" borderId="0" xfId="0" applyNumberFormat="1" applyFill="1" applyAlignment="1">
      <alignment horizontal="center"/>
    </xf>
    <xf numFmtId="1" fontId="1" fillId="0" borderId="4" xfId="0" applyNumberFormat="1" applyFont="1" applyBorder="1" applyAlignment="1">
      <alignment horizontal="center"/>
    </xf>
    <xf numFmtId="2" fontId="1" fillId="0" borderId="6" xfId="0" applyNumberFormat="1" applyFont="1" applyBorder="1" applyAlignment="1">
      <alignment horizontal="center"/>
    </xf>
    <xf numFmtId="0" fontId="0" fillId="0" borderId="1" xfId="0" quotePrefix="1" applyBorder="1" applyAlignment="1">
      <alignment horizontal="left"/>
    </xf>
    <xf numFmtId="0" fontId="6" fillId="0" borderId="3" xfId="0" applyFont="1" applyBorder="1" applyAlignment="1">
      <alignment vertical="top" wrapText="1"/>
    </xf>
    <xf numFmtId="0" fontId="6" fillId="0" borderId="2" xfId="0" applyFont="1" applyBorder="1" applyAlignment="1">
      <alignment vertical="top" wrapText="1"/>
    </xf>
    <xf numFmtId="0" fontId="0" fillId="13" borderId="0" xfId="0" applyFill="1"/>
    <xf numFmtId="0" fontId="5" fillId="23" borderId="1" xfId="0" applyFont="1" applyFill="1" applyBorder="1"/>
    <xf numFmtId="0" fontId="0" fillId="23" borderId="1" xfId="0" applyFill="1" applyBorder="1"/>
    <xf numFmtId="0" fontId="0" fillId="23" borderId="1" xfId="0" applyNumberFormat="1" applyFill="1" applyBorder="1"/>
    <xf numFmtId="0" fontId="1" fillId="0" borderId="4" xfId="0" applyFont="1" applyBorder="1" applyAlignment="1">
      <alignment horizontal="left"/>
    </xf>
    <xf numFmtId="0" fontId="0" fillId="15" borderId="0" xfId="0" applyFill="1" applyAlignment="1">
      <alignment horizontal="left"/>
    </xf>
    <xf numFmtId="0" fontId="0" fillId="14" borderId="0" xfId="0" applyFill="1" applyAlignment="1">
      <alignment horizontal="left"/>
    </xf>
    <xf numFmtId="0" fontId="0" fillId="3" borderId="0" xfId="0" applyFill="1" applyAlignment="1">
      <alignment horizontal="left"/>
    </xf>
    <xf numFmtId="0" fontId="1" fillId="0" borderId="14" xfId="0" applyFont="1" applyBorder="1" applyAlignment="1">
      <alignment horizontal="center"/>
    </xf>
    <xf numFmtId="0" fontId="1" fillId="0" borderId="14" xfId="0" applyNumberFormat="1" applyFont="1" applyBorder="1" applyAlignment="1">
      <alignment horizontal="center"/>
    </xf>
    <xf numFmtId="2" fontId="16" fillId="0" borderId="14" xfId="0" applyNumberFormat="1" applyFont="1" applyFill="1" applyBorder="1" applyAlignment="1">
      <alignment horizontal="center"/>
    </xf>
    <xf numFmtId="0" fontId="9" fillId="11" borderId="6" xfId="0" applyFont="1" applyFill="1" applyBorder="1" applyAlignment="1">
      <alignment horizontal="left"/>
    </xf>
    <xf numFmtId="0" fontId="1" fillId="11" borderId="4" xfId="0" applyNumberFormat="1" applyFont="1" applyFill="1" applyBorder="1" applyAlignment="1">
      <alignment horizontal="center"/>
    </xf>
    <xf numFmtId="0" fontId="0" fillId="11" borderId="4" xfId="0" applyFill="1" applyBorder="1"/>
    <xf numFmtId="2" fontId="11" fillId="11" borderId="4" xfId="0" applyNumberFormat="1" applyFont="1" applyFill="1" applyBorder="1" applyAlignment="1">
      <alignment horizontal="center"/>
    </xf>
    <xf numFmtId="0" fontId="0" fillId="11" borderId="4" xfId="0" applyFill="1" applyBorder="1" applyAlignment="1">
      <alignment horizontal="center"/>
    </xf>
    <xf numFmtId="0" fontId="0" fillId="11" borderId="7" xfId="0" applyFill="1" applyBorder="1" applyAlignment="1">
      <alignment horizontal="center"/>
    </xf>
    <xf numFmtId="0" fontId="0" fillId="2" borderId="8" xfId="0" applyFill="1" applyBorder="1" applyAlignment="1">
      <alignment horizontal="center"/>
    </xf>
    <xf numFmtId="0" fontId="0" fillId="0" borderId="8" xfId="0" applyNumberFormat="1" applyBorder="1" applyAlignment="1">
      <alignment horizontal="center"/>
    </xf>
    <xf numFmtId="0" fontId="0" fillId="0" borderId="8" xfId="0" applyBorder="1"/>
    <xf numFmtId="2" fontId="11" fillId="0" borderId="8" xfId="0" applyNumberFormat="1" applyFont="1" applyFill="1" applyBorder="1" applyAlignment="1">
      <alignment horizontal="center"/>
    </xf>
    <xf numFmtId="0" fontId="0" fillId="0" borderId="8" xfId="0" applyBorder="1" applyAlignment="1">
      <alignment horizontal="center"/>
    </xf>
    <xf numFmtId="2" fontId="11" fillId="0" borderId="1" xfId="0" applyNumberFormat="1" applyFont="1" applyFill="1" applyBorder="1" applyAlignment="1">
      <alignment horizontal="center"/>
    </xf>
    <xf numFmtId="2" fontId="11" fillId="0" borderId="0" xfId="0" applyNumberFormat="1" applyFont="1" applyFill="1" applyBorder="1" applyAlignment="1">
      <alignment horizontal="center"/>
    </xf>
    <xf numFmtId="0" fontId="0" fillId="0" borderId="0" xfId="0" applyBorder="1" applyAlignment="1">
      <alignment horizontal="center"/>
    </xf>
    <xf numFmtId="2" fontId="11" fillId="0" borderId="0" xfId="0" applyNumberFormat="1" applyFont="1" applyFill="1" applyAlignment="1">
      <alignment horizontal="center"/>
    </xf>
    <xf numFmtId="0" fontId="0" fillId="2" borderId="1" xfId="0" applyFill="1" applyBorder="1" applyAlignment="1">
      <alignment horizontal="center"/>
    </xf>
    <xf numFmtId="0" fontId="17" fillId="0" borderId="1" xfId="1" applyBorder="1" applyAlignment="1" applyProtection="1">
      <alignment horizontal="center"/>
    </xf>
    <xf numFmtId="0" fontId="18" fillId="0" borderId="1" xfId="0" applyFont="1" applyFill="1" applyBorder="1" applyAlignment="1">
      <alignment horizontal="center"/>
    </xf>
    <xf numFmtId="0" fontId="15" fillId="0" borderId="0" xfId="0" applyFont="1"/>
    <xf numFmtId="0" fontId="8" fillId="0" borderId="0" xfId="0" applyFont="1"/>
    <xf numFmtId="164" fontId="11" fillId="0" borderId="0" xfId="0" applyNumberFormat="1" applyFont="1" applyFill="1" applyAlignment="1">
      <alignment horizontal="center"/>
    </xf>
    <xf numFmtId="0" fontId="0" fillId="0" borderId="15" xfId="0" applyBorder="1"/>
    <xf numFmtId="164" fontId="11" fillId="0" borderId="0" xfId="0" applyNumberFormat="1" applyFont="1" applyFill="1" applyBorder="1" applyAlignment="1">
      <alignment horizontal="center"/>
    </xf>
    <xf numFmtId="0" fontId="0" fillId="0" borderId="0" xfId="0" applyFill="1" applyBorder="1"/>
    <xf numFmtId="2" fontId="0" fillId="15" borderId="6" xfId="0" applyNumberFormat="1" applyFill="1" applyBorder="1"/>
    <xf numFmtId="2" fontId="0" fillId="15" borderId="4" xfId="0" applyNumberFormat="1" applyFill="1" applyBorder="1"/>
    <xf numFmtId="2" fontId="0" fillId="15" borderId="7" xfId="0" applyNumberFormat="1" applyFill="1" applyBorder="1"/>
    <xf numFmtId="2" fontId="0" fillId="14" borderId="6" xfId="0" applyNumberFormat="1" applyFill="1" applyBorder="1"/>
    <xf numFmtId="2" fontId="0" fillId="14" borderId="4" xfId="0" applyNumberFormat="1" applyFill="1" applyBorder="1"/>
    <xf numFmtId="2" fontId="0" fillId="14" borderId="7" xfId="0" applyNumberFormat="1" applyFill="1" applyBorder="1"/>
    <xf numFmtId="2" fontId="0" fillId="16" borderId="6" xfId="0" applyNumberFormat="1" applyFill="1" applyBorder="1"/>
    <xf numFmtId="2" fontId="0" fillId="16" borderId="4" xfId="0" applyNumberFormat="1" applyFill="1" applyBorder="1"/>
    <xf numFmtId="2" fontId="0" fillId="16" borderId="7" xfId="0" applyNumberFormat="1" applyFill="1" applyBorder="1"/>
    <xf numFmtId="0" fontId="1" fillId="0" borderId="1" xfId="0" applyFont="1" applyBorder="1" applyAlignment="1">
      <alignment textRotation="90"/>
    </xf>
    <xf numFmtId="2" fontId="1" fillId="15" borderId="1" xfId="0" applyNumberFormat="1" applyFont="1" applyFill="1" applyBorder="1" applyAlignment="1">
      <alignment textRotation="90"/>
    </xf>
    <xf numFmtId="2" fontId="1" fillId="14" borderId="1" xfId="0" applyNumberFormat="1" applyFont="1" applyFill="1" applyBorder="1" applyAlignment="1">
      <alignment textRotation="90"/>
    </xf>
    <xf numFmtId="2" fontId="1" fillId="16" borderId="1" xfId="0" applyNumberFormat="1" applyFont="1" applyFill="1" applyBorder="1" applyAlignment="1">
      <alignment textRotation="90"/>
    </xf>
    <xf numFmtId="0" fontId="1" fillId="0" borderId="1" xfId="0" applyFont="1" applyBorder="1" applyAlignment="1">
      <alignment horizontal="center" textRotation="90"/>
    </xf>
    <xf numFmtId="2" fontId="0" fillId="0" borderId="0" xfId="0" applyNumberFormat="1" applyAlignment="1">
      <alignment textRotation="90"/>
    </xf>
    <xf numFmtId="2" fontId="0" fillId="15" borderId="1" xfId="0" applyNumberFormat="1" applyFill="1" applyBorder="1" applyAlignment="1"/>
    <xf numFmtId="2" fontId="0" fillId="14" borderId="1" xfId="0" applyNumberFormat="1" applyFill="1" applyBorder="1" applyAlignment="1"/>
    <xf numFmtId="2" fontId="0" fillId="16" borderId="1" xfId="0" applyNumberFormat="1" applyFill="1" applyBorder="1" applyAlignment="1"/>
    <xf numFmtId="2" fontId="0" fillId="0" borderId="0" xfId="0" applyNumberFormat="1" applyAlignment="1"/>
    <xf numFmtId="0" fontId="0" fillId="0" borderId="0" xfId="0" applyNumberFormat="1" applyAlignment="1"/>
    <xf numFmtId="0" fontId="0" fillId="14" borderId="0" xfId="0" applyNumberFormat="1" applyFill="1"/>
    <xf numFmtId="0" fontId="0" fillId="16" borderId="0" xfId="0" applyNumberFormat="1" applyFill="1"/>
    <xf numFmtId="9" fontId="0" fillId="0" borderId="0" xfId="0" applyNumberFormat="1"/>
    <xf numFmtId="0" fontId="15" fillId="17" borderId="0" xfId="0" applyFont="1" applyFill="1"/>
    <xf numFmtId="0" fontId="0" fillId="17" borderId="0" xfId="0" applyFill="1" applyAlignment="1">
      <alignment horizontal="center"/>
    </xf>
    <xf numFmtId="2" fontId="11" fillId="17" borderId="0" xfId="0" applyNumberFormat="1" applyFont="1" applyFill="1" applyAlignment="1">
      <alignment horizontal="center"/>
    </xf>
    <xf numFmtId="2" fontId="16" fillId="17" borderId="0" xfId="0" applyNumberFormat="1" applyFont="1" applyFill="1" applyAlignment="1">
      <alignment horizontal="center"/>
    </xf>
    <xf numFmtId="2" fontId="16" fillId="0" borderId="1" xfId="0" applyNumberFormat="1" applyFont="1" applyBorder="1" applyAlignment="1">
      <alignment horizontal="center" textRotation="90"/>
    </xf>
    <xf numFmtId="2" fontId="1" fillId="0" borderId="1" xfId="0" applyNumberFormat="1" applyFont="1" applyBorder="1" applyAlignment="1">
      <alignment horizontal="center" textRotation="90"/>
    </xf>
    <xf numFmtId="0" fontId="0" fillId="15" borderId="1" xfId="0" applyFill="1" applyBorder="1"/>
    <xf numFmtId="2" fontId="11" fillId="15" borderId="1" xfId="0" applyNumberFormat="1" applyFont="1" applyFill="1" applyBorder="1" applyAlignment="1">
      <alignment horizontal="center"/>
    </xf>
    <xf numFmtId="2" fontId="19" fillId="15" borderId="1" xfId="0" applyNumberFormat="1" applyFont="1" applyFill="1" applyBorder="1" applyAlignment="1">
      <alignment horizontal="center"/>
    </xf>
    <xf numFmtId="2" fontId="1" fillId="0" borderId="1" xfId="0" applyNumberFormat="1" applyFont="1" applyFill="1" applyBorder="1" applyAlignment="1">
      <alignment horizontal="center"/>
    </xf>
    <xf numFmtId="2" fontId="0" fillId="0" borderId="0" xfId="0" applyNumberFormat="1" applyFill="1" applyBorder="1" applyAlignment="1">
      <alignment horizontal="center"/>
    </xf>
    <xf numFmtId="0" fontId="1" fillId="0" borderId="1" xfId="0" applyFont="1" applyFill="1" applyBorder="1"/>
    <xf numFmtId="164" fontId="0" fillId="10" borderId="0" xfId="0" applyNumberFormat="1" applyFill="1" applyAlignment="1">
      <alignment horizontal="center" vertical="center"/>
    </xf>
    <xf numFmtId="0" fontId="0" fillId="10" borderId="0" xfId="0" applyNumberFormat="1" applyFill="1" applyAlignment="1">
      <alignment horizontal="center" vertical="center"/>
    </xf>
    <xf numFmtId="2" fontId="0" fillId="10" borderId="0" xfId="0" applyNumberFormat="1" applyFill="1" applyAlignment="1">
      <alignment horizontal="center" vertical="center"/>
    </xf>
    <xf numFmtId="0" fontId="0" fillId="10" borderId="0" xfId="0" applyFill="1" applyAlignment="1">
      <alignment horizontal="center" vertical="center"/>
    </xf>
    <xf numFmtId="164" fontId="1" fillId="0" borderId="1" xfId="0" applyNumberFormat="1" applyFont="1" applyBorder="1" applyAlignment="1">
      <alignment horizontal="center" vertical="center"/>
    </xf>
    <xf numFmtId="0" fontId="1" fillId="0" borderId="1" xfId="0" applyNumberFormat="1" applyFont="1" applyBorder="1" applyAlignment="1">
      <alignment horizontal="center" vertical="center"/>
    </xf>
    <xf numFmtId="2" fontId="1" fillId="0" borderId="1" xfId="0" applyNumberFormat="1" applyFont="1" applyBorder="1" applyAlignment="1">
      <alignment horizontal="center" vertical="center"/>
    </xf>
    <xf numFmtId="0" fontId="1" fillId="0" borderId="1" xfId="0" applyNumberFormat="1" applyFont="1" applyFill="1" applyBorder="1" applyAlignment="1">
      <alignment horizontal="center" vertical="center"/>
    </xf>
    <xf numFmtId="164" fontId="11" fillId="0" borderId="1" xfId="0" applyNumberFormat="1" applyFont="1" applyBorder="1" applyAlignment="1">
      <alignment horizontal="center" vertical="center"/>
    </xf>
    <xf numFmtId="0"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0" fillId="0" borderId="1" xfId="0" applyBorder="1" applyAlignment="1">
      <alignment horizontal="center" vertical="center"/>
    </xf>
    <xf numFmtId="2" fontId="0" fillId="0" borderId="0" xfId="0" applyNumberFormat="1" applyBorder="1" applyAlignment="1">
      <alignment horizontal="center" vertical="center"/>
    </xf>
    <xf numFmtId="0" fontId="0" fillId="0" borderId="0" xfId="0" applyNumberFormat="1" applyBorder="1" applyAlignment="1">
      <alignment horizontal="center" vertical="center"/>
    </xf>
    <xf numFmtId="0" fontId="0" fillId="0" borderId="0" xfId="0" applyAlignment="1">
      <alignment horizontal="center" vertical="center"/>
    </xf>
    <xf numFmtId="164" fontId="0" fillId="0" borderId="0" xfId="0" applyNumberFormat="1" applyBorder="1" applyAlignment="1">
      <alignment horizontal="center" vertical="center"/>
    </xf>
    <xf numFmtId="164" fontId="0" fillId="0" borderId="0" xfId="0" applyNumberFormat="1" applyAlignment="1">
      <alignment horizontal="center" vertical="center"/>
    </xf>
    <xf numFmtId="0" fontId="0" fillId="0" borderId="0" xfId="0" applyNumberFormat="1" applyAlignment="1">
      <alignment horizontal="center" vertical="center"/>
    </xf>
    <xf numFmtId="2" fontId="0" fillId="0" borderId="0" xfId="0" applyNumberFormat="1" applyAlignment="1">
      <alignment horizontal="center" vertical="center"/>
    </xf>
    <xf numFmtId="0" fontId="1" fillId="0" borderId="1" xfId="0" applyFont="1" applyBorder="1" applyAlignment="1">
      <alignment horizontal="center" vertical="center"/>
    </xf>
    <xf numFmtId="0" fontId="0" fillId="0" borderId="0" xfId="0" applyBorder="1" applyAlignment="1">
      <alignment horizontal="center" vertical="center"/>
    </xf>
    <xf numFmtId="0" fontId="0" fillId="10" borderId="0" xfId="0" applyFill="1" applyAlignment="1">
      <alignment horizontal="left" vertical="center"/>
    </xf>
    <xf numFmtId="0" fontId="0" fillId="0" borderId="1" xfId="0" applyBorder="1" applyAlignment="1">
      <alignment horizontal="left" vertical="center"/>
    </xf>
    <xf numFmtId="0" fontId="0" fillId="0" borderId="0" xfId="0" applyBorder="1" applyAlignment="1">
      <alignment horizontal="left" vertical="center"/>
    </xf>
    <xf numFmtId="0" fontId="0" fillId="0" borderId="0" xfId="0" applyAlignment="1">
      <alignment horizontal="left" vertical="center"/>
    </xf>
    <xf numFmtId="164" fontId="11" fillId="0" borderId="0" xfId="0" applyNumberFormat="1" applyFont="1" applyBorder="1" applyAlignment="1">
      <alignment horizontal="center" vertical="center"/>
    </xf>
    <xf numFmtId="0" fontId="0" fillId="0" borderId="15" xfId="0" applyBorder="1" applyAlignment="1">
      <alignment horizontal="left" vertical="center"/>
    </xf>
    <xf numFmtId="0" fontId="0" fillId="0" borderId="15" xfId="0" applyBorder="1" applyAlignment="1">
      <alignment horizontal="center" vertical="center"/>
    </xf>
    <xf numFmtId="164" fontId="11" fillId="0" borderId="15" xfId="0" applyNumberFormat="1" applyFont="1" applyBorder="1" applyAlignment="1">
      <alignment horizontal="center" vertical="center"/>
    </xf>
    <xf numFmtId="0" fontId="0" fillId="0" borderId="15" xfId="0" applyNumberFormat="1" applyBorder="1" applyAlignment="1">
      <alignment horizontal="center" vertical="center"/>
    </xf>
    <xf numFmtId="2" fontId="0" fillId="0" borderId="15" xfId="0" applyNumberFormat="1" applyBorder="1" applyAlignment="1">
      <alignment horizontal="center" vertical="center"/>
    </xf>
    <xf numFmtId="2" fontId="19" fillId="0" borderId="1" xfId="0" applyNumberFormat="1" applyFont="1" applyFill="1" applyBorder="1" applyAlignment="1">
      <alignment horizontal="center"/>
    </xf>
    <xf numFmtId="2" fontId="0" fillId="0" borderId="1" xfId="0" applyNumberFormat="1" applyFill="1" applyBorder="1" applyAlignment="1">
      <alignment horizontal="center"/>
    </xf>
    <xf numFmtId="0" fontId="20" fillId="0" borderId="0" xfId="0" applyFont="1" applyAlignment="1">
      <alignment wrapText="1"/>
    </xf>
    <xf numFmtId="0" fontId="21" fillId="5" borderId="1" xfId="0" applyFont="1" applyFill="1" applyBorder="1" applyAlignment="1">
      <alignment wrapText="1"/>
    </xf>
    <xf numFmtId="0" fontId="5" fillId="0" borderId="1" xfId="0" applyFont="1" applyBorder="1" applyAlignment="1">
      <alignment horizontal="center"/>
    </xf>
    <xf numFmtId="0" fontId="23" fillId="0" borderId="0" xfId="0" applyFont="1" applyAlignment="1">
      <alignment horizontal="center" vertical="top" wrapText="1"/>
    </xf>
    <xf numFmtId="0" fontId="22" fillId="0" borderId="0" xfId="0" applyFont="1" applyAlignment="1">
      <alignment wrapText="1"/>
    </xf>
    <xf numFmtId="2" fontId="0" fillId="18" borderId="9" xfId="0" applyNumberFormat="1" applyFill="1" applyBorder="1"/>
    <xf numFmtId="2" fontId="0" fillId="0" borderId="8" xfId="0" applyNumberFormat="1" applyBorder="1" applyAlignment="1">
      <alignment horizontal="center" textRotation="90"/>
    </xf>
    <xf numFmtId="2" fontId="0" fillId="8" borderId="9" xfId="0" applyNumberFormat="1" applyFill="1" applyBorder="1"/>
    <xf numFmtId="2" fontId="0" fillId="20" borderId="9" xfId="0" applyNumberFormat="1" applyFill="1" applyBorder="1"/>
    <xf numFmtId="2" fontId="0" fillId="0" borderId="0" xfId="0" applyNumberFormat="1" applyBorder="1"/>
    <xf numFmtId="2" fontId="0" fillId="21" borderId="9" xfId="0" applyNumberFormat="1" applyFill="1" applyBorder="1"/>
    <xf numFmtId="0" fontId="13" fillId="0" borderId="0" xfId="0" applyNumberFormat="1" applyFont="1" applyFill="1" applyAlignment="1">
      <alignment horizontal="center"/>
    </xf>
    <xf numFmtId="0" fontId="1" fillId="0" borderId="4" xfId="0" applyNumberFormat="1" applyFont="1" applyFill="1" applyBorder="1" applyAlignment="1">
      <alignment horizontal="center"/>
    </xf>
    <xf numFmtId="0" fontId="1" fillId="0" borderId="5" xfId="0" applyNumberFormat="1" applyFont="1" applyFill="1" applyBorder="1" applyAlignment="1">
      <alignment horizontal="center"/>
    </xf>
    <xf numFmtId="0" fontId="1" fillId="0" borderId="7" xfId="0" applyNumberFormat="1" applyFont="1" applyFill="1" applyBorder="1" applyAlignment="1">
      <alignment horizontal="center"/>
    </xf>
    <xf numFmtId="2" fontId="1" fillId="0" borderId="8" xfId="0" applyNumberFormat="1" applyFont="1" applyBorder="1" applyAlignment="1">
      <alignment horizontal="center" textRotation="90"/>
    </xf>
    <xf numFmtId="0" fontId="0" fillId="18" borderId="9" xfId="0" applyFont="1" applyFill="1" applyBorder="1"/>
    <xf numFmtId="0" fontId="0" fillId="0" borderId="1" xfId="0" applyFont="1" applyBorder="1"/>
    <xf numFmtId="0" fontId="0" fillId="0" borderId="0" xfId="0" applyFont="1"/>
    <xf numFmtId="2" fontId="0" fillId="18" borderId="9" xfId="0" applyNumberFormat="1" applyFont="1" applyFill="1" applyBorder="1"/>
    <xf numFmtId="2" fontId="0" fillId="0" borderId="8" xfId="0" applyNumberFormat="1" applyFont="1" applyBorder="1" applyAlignment="1">
      <alignment horizontal="center" textRotation="90"/>
    </xf>
    <xf numFmtId="2" fontId="0" fillId="0" borderId="1" xfId="0" applyNumberFormat="1" applyFont="1" applyBorder="1" applyAlignment="1">
      <alignment horizontal="center"/>
    </xf>
    <xf numFmtId="2" fontId="0" fillId="0" borderId="1" xfId="0" applyNumberFormat="1" applyFont="1" applyBorder="1"/>
    <xf numFmtId="2" fontId="0" fillId="0" borderId="0" xfId="0" applyNumberFormat="1" applyFont="1"/>
    <xf numFmtId="2" fontId="1" fillId="21" borderId="9" xfId="0" applyNumberFormat="1" applyFont="1" applyFill="1" applyBorder="1"/>
    <xf numFmtId="2" fontId="1" fillId="0" borderId="1" xfId="0" applyNumberFormat="1" applyFont="1" applyBorder="1" applyAlignment="1">
      <alignment horizontal="center"/>
    </xf>
    <xf numFmtId="2" fontId="1" fillId="0" borderId="1" xfId="0" applyNumberFormat="1" applyFont="1" applyBorder="1"/>
    <xf numFmtId="2" fontId="1" fillId="0" borderId="0" xfId="0" applyNumberFormat="1" applyFont="1"/>
    <xf numFmtId="2" fontId="1" fillId="18" borderId="9" xfId="0" applyNumberFormat="1" applyFont="1" applyFill="1" applyBorder="1"/>
    <xf numFmtId="2" fontId="1" fillId="0" borderId="0" xfId="0" applyNumberFormat="1" applyFont="1" applyBorder="1"/>
    <xf numFmtId="2" fontId="1" fillId="8" borderId="9" xfId="0" applyNumberFormat="1" applyFont="1" applyFill="1" applyBorder="1"/>
    <xf numFmtId="2" fontId="1" fillId="20" borderId="9" xfId="0" applyNumberFormat="1" applyFont="1" applyFill="1" applyBorder="1"/>
    <xf numFmtId="0" fontId="0" fillId="8" borderId="0" xfId="0" applyFill="1"/>
    <xf numFmtId="0" fontId="13" fillId="0" borderId="0" xfId="0" applyFont="1" applyAlignment="1">
      <alignment horizontal="center"/>
    </xf>
    <xf numFmtId="0" fontId="13" fillId="0" borderId="1" xfId="0" applyFont="1" applyBorder="1" applyAlignment="1">
      <alignment horizontal="center" textRotation="90"/>
    </xf>
    <xf numFmtId="0" fontId="13" fillId="0" borderId="1" xfId="0" applyFont="1" applyBorder="1" applyAlignment="1">
      <alignment horizontal="center"/>
    </xf>
    <xf numFmtId="0" fontId="11" fillId="0" borderId="1" xfId="0" applyFont="1" applyFill="1" applyBorder="1" applyAlignment="1">
      <alignment horizontal="center"/>
    </xf>
    <xf numFmtId="0" fontId="13" fillId="0" borderId="1" xfId="0" applyFont="1" applyFill="1" applyBorder="1" applyAlignment="1">
      <alignment horizontal="center"/>
    </xf>
    <xf numFmtId="2" fontId="1" fillId="0" borderId="0" xfId="0" applyNumberFormat="1" applyFont="1" applyAlignment="1">
      <alignment horizontal="center"/>
    </xf>
    <xf numFmtId="0" fontId="0" fillId="0" borderId="0" xfId="0" applyAlignment="1">
      <alignment horizontal="center" textRotation="89"/>
    </xf>
    <xf numFmtId="0" fontId="2" fillId="0" borderId="1" xfId="0" applyFont="1" applyBorder="1" applyAlignment="1">
      <alignment wrapText="1"/>
    </xf>
    <xf numFmtId="0" fontId="24" fillId="0" borderId="1" xfId="0" applyFont="1" applyBorder="1" applyAlignment="1">
      <alignment horizontal="center" wrapText="1"/>
    </xf>
    <xf numFmtId="0" fontId="11" fillId="0" borderId="1" xfId="0" applyFont="1" applyBorder="1" applyAlignment="1">
      <alignment horizontal="center"/>
    </xf>
    <xf numFmtId="0" fontId="25" fillId="0" borderId="0" xfId="0" applyFont="1" applyFill="1" applyBorder="1" applyAlignment="1">
      <alignment horizontal="right" vertical="top"/>
    </xf>
    <xf numFmtId="0" fontId="25" fillId="0" borderId="0" xfId="0" applyFont="1" applyFill="1" applyBorder="1" applyAlignment="1">
      <alignment horizontal="left" vertical="top" wrapText="1"/>
    </xf>
    <xf numFmtId="0" fontId="4" fillId="0" borderId="0" xfId="0" applyFont="1" applyFill="1" applyBorder="1" applyAlignment="1">
      <alignment horizontal="right" vertical="top"/>
    </xf>
    <xf numFmtId="0" fontId="4" fillId="0" borderId="0" xfId="0" applyFont="1" applyFill="1" applyBorder="1" applyAlignment="1">
      <alignment horizontal="left" vertical="top" wrapText="1"/>
    </xf>
    <xf numFmtId="0" fontId="0" fillId="0" borderId="0" xfId="0" applyAlignment="1">
      <alignment wrapText="1"/>
    </xf>
    <xf numFmtId="0" fontId="24" fillId="0" borderId="0" xfId="0" applyFont="1" applyAlignment="1">
      <alignment wrapText="1"/>
    </xf>
    <xf numFmtId="0" fontId="26" fillId="0" borderId="0" xfId="0" applyFont="1" applyAlignment="1">
      <alignment wrapText="1"/>
    </xf>
    <xf numFmtId="166" fontId="0" fillId="0" borderId="0" xfId="0" applyNumberFormat="1" applyFill="1" applyBorder="1" applyAlignment="1">
      <alignment horizontal="center" textRotation="90"/>
    </xf>
    <xf numFmtId="0" fontId="1" fillId="0" borderId="0" xfId="0" applyFont="1" applyAlignment="1">
      <alignment horizontal="center" textRotation="90"/>
    </xf>
    <xf numFmtId="2" fontId="1" fillId="13" borderId="1" xfId="0" applyNumberFormat="1" applyFont="1" applyFill="1" applyBorder="1" applyAlignment="1">
      <alignment horizontal="center"/>
    </xf>
    <xf numFmtId="2" fontId="11" fillId="13" borderId="1" xfId="0" applyNumberFormat="1" applyFont="1" applyFill="1" applyBorder="1" applyAlignment="1">
      <alignment horizontal="center"/>
    </xf>
    <xf numFmtId="2" fontId="11" fillId="0" borderId="0" xfId="0" applyNumberFormat="1" applyFont="1" applyAlignment="1">
      <alignment horizontal="center"/>
    </xf>
    <xf numFmtId="166" fontId="0" fillId="0" borderId="0" xfId="0" applyNumberFormat="1" applyBorder="1" applyAlignment="1">
      <alignment horizontal="center"/>
    </xf>
    <xf numFmtId="166" fontId="0" fillId="11" borderId="1" xfId="0" applyNumberFormat="1" applyFill="1" applyBorder="1" applyAlignment="1">
      <alignment horizontal="center"/>
    </xf>
    <xf numFmtId="1" fontId="0" fillId="16" borderId="0" xfId="0" applyNumberFormat="1" applyFill="1"/>
    <xf numFmtId="1" fontId="2" fillId="0" borderId="0" xfId="0" applyNumberFormat="1" applyFont="1" applyAlignment="1">
      <alignment wrapText="1"/>
    </xf>
    <xf numFmtId="1" fontId="0" fillId="14" borderId="1" xfId="0" applyNumberFormat="1" applyFill="1" applyBorder="1" applyAlignment="1">
      <alignment horizontal="center"/>
    </xf>
    <xf numFmtId="2" fontId="1" fillId="0" borderId="4" xfId="0" applyNumberFormat="1" applyFont="1" applyBorder="1" applyAlignment="1"/>
    <xf numFmtId="2" fontId="1" fillId="0" borderId="4" xfId="0" applyNumberFormat="1" applyFont="1" applyBorder="1" applyAlignment="1">
      <alignment horizontal="center"/>
    </xf>
    <xf numFmtId="0" fontId="0" fillId="2" borderId="1" xfId="0" applyNumberFormat="1" applyFill="1" applyBorder="1" applyAlignment="1">
      <alignment horizontal="center"/>
    </xf>
    <xf numFmtId="2" fontId="11" fillId="0" borderId="1" xfId="0" applyNumberFormat="1" applyFont="1" applyBorder="1" applyAlignment="1">
      <alignment horizontal="center"/>
    </xf>
    <xf numFmtId="2" fontId="27" fillId="0" borderId="1" xfId="0" applyNumberFormat="1" applyFont="1" applyBorder="1" applyAlignment="1">
      <alignment horizontal="center"/>
    </xf>
    <xf numFmtId="1" fontId="1" fillId="0" borderId="1" xfId="0" applyNumberFormat="1" applyFont="1" applyBorder="1" applyAlignment="1">
      <alignment horizontal="center" textRotation="90"/>
    </xf>
    <xf numFmtId="1" fontId="16" fillId="0" borderId="1" xfId="0" applyNumberFormat="1" applyFont="1" applyBorder="1" applyAlignment="1">
      <alignment horizontal="center"/>
    </xf>
    <xf numFmtId="0" fontId="1" fillId="2" borderId="1" xfId="0" applyFont="1" applyFill="1" applyBorder="1" applyAlignment="1">
      <alignment horizontal="center"/>
    </xf>
    <xf numFmtId="1" fontId="16" fillId="2" borderId="1" xfId="0" applyNumberFormat="1" applyFont="1" applyFill="1" applyBorder="1" applyAlignment="1">
      <alignment horizontal="center"/>
    </xf>
    <xf numFmtId="0" fontId="1" fillId="0" borderId="1" xfId="0" applyFont="1" applyBorder="1" applyAlignment="1">
      <alignment horizontal="center" vertical="center" textRotation="90"/>
    </xf>
    <xf numFmtId="0" fontId="15" fillId="2" borderId="0" xfId="0" applyFont="1" applyFill="1"/>
    <xf numFmtId="166" fontId="0" fillId="0" borderId="0" xfId="0" applyNumberFormat="1" applyAlignment="1">
      <alignment textRotation="90"/>
    </xf>
    <xf numFmtId="166" fontId="0" fillId="0" borderId="1" xfId="0" applyNumberFormat="1" applyBorder="1"/>
    <xf numFmtId="166" fontId="1" fillId="0" borderId="0" xfId="0" applyNumberFormat="1" applyFont="1"/>
    <xf numFmtId="1" fontId="1" fillId="0" borderId="0" xfId="0" applyNumberFormat="1" applyFont="1" applyAlignment="1">
      <alignment horizontal="center"/>
    </xf>
    <xf numFmtId="1" fontId="0" fillId="0" borderId="1" xfId="0" applyNumberFormat="1" applyBorder="1" applyAlignment="1">
      <alignment horizontal="center"/>
    </xf>
    <xf numFmtId="164" fontId="16" fillId="0" borderId="6" xfId="0" applyNumberFormat="1" applyFont="1" applyFill="1" applyBorder="1" applyAlignment="1">
      <alignment horizontal="center"/>
    </xf>
    <xf numFmtId="164" fontId="11" fillId="0" borderId="6" xfId="0" applyNumberFormat="1" applyFont="1" applyFill="1" applyBorder="1" applyAlignment="1">
      <alignment horizontal="center"/>
    </xf>
    <xf numFmtId="0" fontId="1" fillId="0" borderId="5" xfId="0" applyFont="1" applyBorder="1"/>
    <xf numFmtId="0" fontId="1" fillId="0" borderId="8" xfId="0" applyFont="1" applyBorder="1"/>
    <xf numFmtId="2" fontId="1" fillId="0" borderId="8" xfId="0" applyNumberFormat="1" applyFont="1" applyFill="1" applyBorder="1" applyAlignment="1">
      <alignment horizontal="center"/>
    </xf>
    <xf numFmtId="164" fontId="16" fillId="0" borderId="10" xfId="0" applyNumberFormat="1" applyFont="1" applyFill="1" applyBorder="1" applyAlignment="1">
      <alignment horizontal="center"/>
    </xf>
    <xf numFmtId="0" fontId="1" fillId="0" borderId="14" xfId="0" applyFont="1" applyBorder="1"/>
    <xf numFmtId="2" fontId="1" fillId="0" borderId="14" xfId="0" applyNumberFormat="1" applyFont="1" applyBorder="1" applyAlignment="1">
      <alignment horizontal="center"/>
    </xf>
    <xf numFmtId="164" fontId="11" fillId="0" borderId="13" xfId="0" applyNumberFormat="1" applyFont="1" applyFill="1" applyBorder="1" applyAlignment="1">
      <alignment horizontal="center"/>
    </xf>
    <xf numFmtId="2" fontId="1" fillId="14" borderId="12" xfId="0" applyNumberFormat="1" applyFont="1" applyFill="1" applyBorder="1" applyAlignment="1">
      <alignment horizontal="left"/>
    </xf>
    <xf numFmtId="0" fontId="1" fillId="0" borderId="7" xfId="0" applyFont="1" applyBorder="1" applyAlignment="1">
      <alignment horizontal="center"/>
    </xf>
    <xf numFmtId="0" fontId="0" fillId="0" borderId="7" xfId="0" applyFill="1" applyBorder="1" applyAlignment="1">
      <alignment horizontal="center"/>
    </xf>
    <xf numFmtId="0" fontId="0" fillId="0" borderId="7" xfId="0" applyBorder="1" applyAlignment="1">
      <alignment horizontal="center"/>
    </xf>
    <xf numFmtId="0" fontId="1" fillId="0" borderId="16" xfId="0" applyFont="1" applyBorder="1" applyAlignment="1">
      <alignment horizontal="center"/>
    </xf>
    <xf numFmtId="0" fontId="15" fillId="10" borderId="0" xfId="0" applyFont="1" applyFill="1" applyAlignment="1">
      <alignment horizontal="center" vertical="center"/>
    </xf>
    <xf numFmtId="0" fontId="1" fillId="0" borderId="1" xfId="0" applyFont="1" applyFill="1" applyBorder="1" applyAlignment="1">
      <alignment horizontal="center" vertical="center"/>
    </xf>
    <xf numFmtId="0" fontId="1" fillId="0" borderId="14"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0" xfId="0" applyFont="1" applyFill="1" applyAlignment="1">
      <alignment horizontal="center" vertical="center"/>
    </xf>
    <xf numFmtId="0" fontId="0" fillId="0" borderId="1" xfId="0" applyFont="1" applyFill="1" applyBorder="1" applyAlignment="1">
      <alignment horizontal="center" vertical="center"/>
    </xf>
    <xf numFmtId="0" fontId="1" fillId="2" borderId="1" xfId="0" applyFont="1" applyFill="1" applyBorder="1" applyAlignment="1">
      <alignment horizontal="center" vertical="center"/>
    </xf>
    <xf numFmtId="0" fontId="1" fillId="0" borderId="0" xfId="0" applyFont="1" applyBorder="1" applyAlignment="1">
      <alignment horizontal="center" vertical="center"/>
    </xf>
    <xf numFmtId="0" fontId="1" fillId="0" borderId="0" xfId="0" applyFont="1" applyAlignment="1">
      <alignment horizontal="center" vertical="center"/>
    </xf>
    <xf numFmtId="0" fontId="1" fillId="0" borderId="15" xfId="0" applyFont="1" applyBorder="1" applyAlignment="1">
      <alignment horizontal="left" vertical="center"/>
    </xf>
    <xf numFmtId="0" fontId="1" fillId="0" borderId="15" xfId="0" applyFont="1" applyFill="1" applyBorder="1" applyAlignment="1">
      <alignment horizontal="left" vertical="center"/>
    </xf>
    <xf numFmtId="0" fontId="1" fillId="0" borderId="0" xfId="0" applyFont="1" applyBorder="1" applyAlignment="1">
      <alignment horizontal="left" vertical="center"/>
    </xf>
    <xf numFmtId="0" fontId="1" fillId="0" borderId="0" xfId="0" applyFont="1" applyFill="1" applyBorder="1" applyAlignment="1">
      <alignment horizontal="left" vertical="center"/>
    </xf>
    <xf numFmtId="0" fontId="15" fillId="10" borderId="0" xfId="0" applyFont="1" applyFill="1" applyAlignment="1">
      <alignment horizontal="left" vertical="center"/>
    </xf>
  </cellXfs>
  <cellStyles count="2">
    <cellStyle name="Гиперссылка" xfId="1" builtinId="8"/>
    <cellStyle name="Обычный" xfId="0" builtinId="0"/>
  </cellStyles>
  <dxfs count="14">
    <dxf>
      <font>
        <b/>
        <i val="0"/>
        <strike val="0"/>
        <condense val="0"/>
        <extend val="0"/>
        <outline val="0"/>
        <shadow val="0"/>
        <u val="none"/>
        <vertAlign val="baseline"/>
        <sz val="11"/>
        <color rgb="FFFF0000"/>
        <name val="Calibri"/>
        <scheme val="minor"/>
      </font>
      <numFmt numFmtId="164" formatCode="0.0"/>
      <fill>
        <patternFill patternType="none">
          <fgColor indexed="64"/>
          <bgColor indexed="65"/>
        </patternFill>
      </fill>
      <alignment horizontal="center" vertical="bottom" textRotation="0" wrapText="0" indent="0" relativeIndent="0" justifyLastLine="0" shrinkToFit="0" mergeCell="0" readingOrder="0"/>
      <border diagonalUp="0" diagonalDown="0">
        <left style="thin">
          <color indexed="64"/>
        </left>
        <right/>
        <top style="thin">
          <color indexed="64"/>
        </top>
        <bottom style="thin">
          <color indexed="64"/>
        </bottom>
        <vertical/>
        <horizontal/>
      </border>
    </dxf>
    <dxf>
      <alignment horizontal="center" vertical="bottom" textRotation="0" wrapText="0" indent="0" relativeIndent="0" justifyLastLine="0" shrinkToFit="0" mergeCell="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relativeIndent="0" justifyLastLine="0" shrinkToFit="0" mergeCell="0" readingOrder="0"/>
      <border diagonalUp="0" diagonalDown="0">
        <left style="thin">
          <color indexed="64"/>
        </left>
        <right style="thin">
          <color indexed="64"/>
        </right>
        <top style="thin">
          <color indexed="64"/>
        </top>
        <bottom style="thin">
          <color indexed="64"/>
        </bottom>
        <vertical/>
        <horizontal/>
      </border>
    </dxf>
    <dxf>
      <numFmt numFmtId="2" formatCode="0.00"/>
      <alignment horizontal="center" vertical="bottom" textRotation="0" wrapText="0" indent="0" relativeIndent="0" justifyLastLine="0" shrinkToFit="0" mergeCell="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relativeIndent="0" justifyLastLine="0" shrinkToFit="0" mergeCell="0" readingOrder="0"/>
      <border diagonalUp="0" diagonalDown="0">
        <left style="thin">
          <color indexed="64"/>
        </left>
        <right style="thin">
          <color indexed="64"/>
        </right>
        <top style="thin">
          <color indexed="64"/>
        </top>
        <bottom style="thin">
          <color indexed="64"/>
        </bottom>
        <vertical/>
        <horizontal/>
      </border>
    </dxf>
    <dxf>
      <alignment horizontal="center" vertical="bottom" textRotation="0" wrapText="0" indent="0" relativeIndent="0" justifyLastLine="0" shrinkToFit="0" mergeCell="0" readingOrder="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relativeIndent="255" justifyLastLine="0" shrinkToFit="0" mergeCell="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center" vertical="bottom" textRotation="0" wrapText="0" indent="0" relativeIndent="0" justifyLastLine="0" shrinkToFit="0" mergeCell="0" readingOrder="0"/>
    </dxf>
    <dxf>
      <border outline="0">
        <bottom style="thin">
          <color indexed="64"/>
        </bottom>
      </border>
    </dxf>
    <dxf>
      <font>
        <b/>
        <i val="0"/>
        <strike val="0"/>
        <condense val="0"/>
        <extend val="0"/>
        <outline val="0"/>
        <shadow val="0"/>
        <u val="none"/>
        <vertAlign val="baseline"/>
        <sz val="11"/>
        <color theme="1"/>
        <name val="Calibri"/>
        <scheme val="minor"/>
      </font>
      <numFmt numFmtId="2" formatCode="0.00"/>
      <fill>
        <patternFill patternType="none">
          <fgColor indexed="64"/>
          <bgColor indexed="65"/>
        </patternFill>
      </fill>
      <alignment horizontal="center" vertical="bottom" textRotation="0" wrapText="0" indent="0" relativeIndent="0" justifyLastLine="0" shrinkToFit="0" mergeCell="0" readingOrder="0"/>
      <border diagonalUp="0" diagonalDown="0" outline="0">
        <left style="thin">
          <color indexed="64"/>
        </left>
        <right style="thin">
          <color indexed="64"/>
        </right>
        <top/>
        <bottom/>
      </border>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gif"/><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2</xdr:row>
      <xdr:rowOff>47624</xdr:rowOff>
    </xdr:from>
    <xdr:to>
      <xdr:col>1</xdr:col>
      <xdr:colOff>1269024</xdr:colOff>
      <xdr:row>2</xdr:row>
      <xdr:rowOff>1857375</xdr:rowOff>
    </xdr:to>
    <xdr:pic>
      <xdr:nvPicPr>
        <xdr:cNvPr id="2" name="Рисунок 1" descr="image016(1).jpg"/>
        <xdr:cNvPicPr>
          <a:picLocks noChangeAspect="1"/>
        </xdr:cNvPicPr>
      </xdr:nvPicPr>
      <xdr:blipFill>
        <a:blip xmlns:r="http://schemas.openxmlformats.org/officeDocument/2006/relationships" r:embed="rId1" cstate="print"/>
        <a:stretch>
          <a:fillRect/>
        </a:stretch>
      </xdr:blipFill>
      <xdr:spPr>
        <a:xfrm>
          <a:off x="609600" y="533399"/>
          <a:ext cx="1135674" cy="1809751"/>
        </a:xfrm>
        <a:prstGeom prst="rect">
          <a:avLst/>
        </a:prstGeom>
      </xdr:spPr>
    </xdr:pic>
    <xdr:clientData/>
  </xdr:twoCellAnchor>
  <xdr:twoCellAnchor editAs="oneCell">
    <xdr:from>
      <xdr:col>1</xdr:col>
      <xdr:colOff>66675</xdr:colOff>
      <xdr:row>3</xdr:row>
      <xdr:rowOff>342901</xdr:rowOff>
    </xdr:from>
    <xdr:to>
      <xdr:col>1</xdr:col>
      <xdr:colOff>1441978</xdr:colOff>
      <xdr:row>3</xdr:row>
      <xdr:rowOff>1590675</xdr:rowOff>
    </xdr:to>
    <xdr:pic>
      <xdr:nvPicPr>
        <xdr:cNvPr id="3" name="Рисунок 2" descr="IMG_20190205_183559.jpg"/>
        <xdr:cNvPicPr>
          <a:picLocks noChangeAspect="1"/>
        </xdr:cNvPicPr>
      </xdr:nvPicPr>
      <xdr:blipFill>
        <a:blip xmlns:r="http://schemas.openxmlformats.org/officeDocument/2006/relationships" r:embed="rId2" cstate="print"/>
        <a:stretch>
          <a:fillRect/>
        </a:stretch>
      </xdr:blipFill>
      <xdr:spPr>
        <a:xfrm>
          <a:off x="542925" y="2733676"/>
          <a:ext cx="1375303" cy="1247774"/>
        </a:xfrm>
        <a:prstGeom prst="rect">
          <a:avLst/>
        </a:prstGeom>
      </xdr:spPr>
    </xdr:pic>
    <xdr:clientData/>
  </xdr:twoCellAnchor>
  <xdr:twoCellAnchor editAs="oneCell">
    <xdr:from>
      <xdr:col>1</xdr:col>
      <xdr:colOff>171450</xdr:colOff>
      <xdr:row>6</xdr:row>
      <xdr:rowOff>19050</xdr:rowOff>
    </xdr:from>
    <xdr:to>
      <xdr:col>1</xdr:col>
      <xdr:colOff>1343025</xdr:colOff>
      <xdr:row>6</xdr:row>
      <xdr:rowOff>1886011</xdr:rowOff>
    </xdr:to>
    <xdr:pic>
      <xdr:nvPicPr>
        <xdr:cNvPr id="4" name="Рисунок 3" descr="image008.jpg"/>
        <xdr:cNvPicPr>
          <a:picLocks noChangeAspect="1"/>
        </xdr:cNvPicPr>
      </xdr:nvPicPr>
      <xdr:blipFill>
        <a:blip xmlns:r="http://schemas.openxmlformats.org/officeDocument/2006/relationships" r:embed="rId3" cstate="print"/>
        <a:stretch>
          <a:fillRect/>
        </a:stretch>
      </xdr:blipFill>
      <xdr:spPr>
        <a:xfrm>
          <a:off x="647700" y="8124825"/>
          <a:ext cx="1171575" cy="1866961"/>
        </a:xfrm>
        <a:prstGeom prst="rect">
          <a:avLst/>
        </a:prstGeom>
      </xdr:spPr>
    </xdr:pic>
    <xdr:clientData/>
  </xdr:twoCellAnchor>
  <xdr:twoCellAnchor editAs="oneCell">
    <xdr:from>
      <xdr:col>1</xdr:col>
      <xdr:colOff>142875</xdr:colOff>
      <xdr:row>7</xdr:row>
      <xdr:rowOff>20369</xdr:rowOff>
    </xdr:from>
    <xdr:to>
      <xdr:col>1</xdr:col>
      <xdr:colOff>1367334</xdr:colOff>
      <xdr:row>7</xdr:row>
      <xdr:rowOff>1828800</xdr:rowOff>
    </xdr:to>
    <xdr:pic>
      <xdr:nvPicPr>
        <xdr:cNvPr id="5" name="Рисунок 4" descr="%D0%9A%D0%BE%D0%BC%D0%B0%D0%BD%D0%B4%D0%BE%D1%80.jpg"/>
        <xdr:cNvPicPr>
          <a:picLocks noChangeAspect="1"/>
        </xdr:cNvPicPr>
      </xdr:nvPicPr>
      <xdr:blipFill>
        <a:blip xmlns:r="http://schemas.openxmlformats.org/officeDocument/2006/relationships" r:embed="rId4" cstate="print"/>
        <a:stretch>
          <a:fillRect/>
        </a:stretch>
      </xdr:blipFill>
      <xdr:spPr>
        <a:xfrm>
          <a:off x="619125" y="10031144"/>
          <a:ext cx="1224459" cy="1808431"/>
        </a:xfrm>
        <a:prstGeom prst="rect">
          <a:avLst/>
        </a:prstGeom>
      </xdr:spPr>
    </xdr:pic>
    <xdr:clientData/>
  </xdr:twoCellAnchor>
  <xdr:twoCellAnchor editAs="oneCell">
    <xdr:from>
      <xdr:col>1</xdr:col>
      <xdr:colOff>95250</xdr:colOff>
      <xdr:row>8</xdr:row>
      <xdr:rowOff>85725</xdr:rowOff>
    </xdr:from>
    <xdr:to>
      <xdr:col>1</xdr:col>
      <xdr:colOff>1416844</xdr:colOff>
      <xdr:row>8</xdr:row>
      <xdr:rowOff>1847850</xdr:rowOff>
    </xdr:to>
    <xdr:pic>
      <xdr:nvPicPr>
        <xdr:cNvPr id="6" name="Рисунок 5" descr="sorokura.jpg"/>
        <xdr:cNvPicPr>
          <a:picLocks noChangeAspect="1"/>
        </xdr:cNvPicPr>
      </xdr:nvPicPr>
      <xdr:blipFill>
        <a:blip xmlns:r="http://schemas.openxmlformats.org/officeDocument/2006/relationships" r:embed="rId5" cstate="print"/>
        <a:stretch>
          <a:fillRect/>
        </a:stretch>
      </xdr:blipFill>
      <xdr:spPr>
        <a:xfrm>
          <a:off x="571500" y="12001500"/>
          <a:ext cx="1321594" cy="1762125"/>
        </a:xfrm>
        <a:prstGeom prst="rect">
          <a:avLst/>
        </a:prstGeom>
      </xdr:spPr>
    </xdr:pic>
    <xdr:clientData/>
  </xdr:twoCellAnchor>
  <xdr:twoCellAnchor editAs="oneCell">
    <xdr:from>
      <xdr:col>1</xdr:col>
      <xdr:colOff>38102</xdr:colOff>
      <xdr:row>9</xdr:row>
      <xdr:rowOff>66676</xdr:rowOff>
    </xdr:from>
    <xdr:to>
      <xdr:col>1</xdr:col>
      <xdr:colOff>1434562</xdr:colOff>
      <xdr:row>9</xdr:row>
      <xdr:rowOff>1609726</xdr:rowOff>
    </xdr:to>
    <xdr:pic>
      <xdr:nvPicPr>
        <xdr:cNvPr id="7" name="Рисунок 6" descr="serfris.jpg"/>
        <xdr:cNvPicPr>
          <a:picLocks noChangeAspect="1"/>
        </xdr:cNvPicPr>
      </xdr:nvPicPr>
      <xdr:blipFill>
        <a:blip xmlns:r="http://schemas.openxmlformats.org/officeDocument/2006/relationships" r:embed="rId6" cstate="print"/>
        <a:stretch>
          <a:fillRect/>
        </a:stretch>
      </xdr:blipFill>
      <xdr:spPr>
        <a:xfrm>
          <a:off x="514352" y="13887451"/>
          <a:ext cx="1396460" cy="1543050"/>
        </a:xfrm>
        <a:prstGeom prst="rect">
          <a:avLst/>
        </a:prstGeom>
      </xdr:spPr>
    </xdr:pic>
    <xdr:clientData/>
  </xdr:twoCellAnchor>
  <xdr:twoCellAnchor editAs="oneCell">
    <xdr:from>
      <xdr:col>1</xdr:col>
      <xdr:colOff>38101</xdr:colOff>
      <xdr:row>10</xdr:row>
      <xdr:rowOff>114300</xdr:rowOff>
    </xdr:from>
    <xdr:to>
      <xdr:col>1</xdr:col>
      <xdr:colOff>1466851</xdr:colOff>
      <xdr:row>10</xdr:row>
      <xdr:rowOff>1642375</xdr:rowOff>
    </xdr:to>
    <xdr:pic>
      <xdr:nvPicPr>
        <xdr:cNvPr id="8" name="Рисунок 7" descr="udav.gif"/>
        <xdr:cNvPicPr>
          <a:picLocks noChangeAspect="1"/>
        </xdr:cNvPicPr>
      </xdr:nvPicPr>
      <xdr:blipFill>
        <a:blip xmlns:r="http://schemas.openxmlformats.org/officeDocument/2006/relationships" r:embed="rId7" cstate="print"/>
        <a:stretch>
          <a:fillRect/>
        </a:stretch>
      </xdr:blipFill>
      <xdr:spPr>
        <a:xfrm>
          <a:off x="514351" y="15840075"/>
          <a:ext cx="1428750" cy="1528075"/>
        </a:xfrm>
        <a:prstGeom prst="rect">
          <a:avLst/>
        </a:prstGeom>
      </xdr:spPr>
    </xdr:pic>
    <xdr:clientData/>
  </xdr:twoCellAnchor>
  <xdr:twoCellAnchor editAs="oneCell">
    <xdr:from>
      <xdr:col>1</xdr:col>
      <xdr:colOff>28576</xdr:colOff>
      <xdr:row>11</xdr:row>
      <xdr:rowOff>219076</xdr:rowOff>
    </xdr:from>
    <xdr:to>
      <xdr:col>1</xdr:col>
      <xdr:colOff>1419226</xdr:colOff>
      <xdr:row>11</xdr:row>
      <xdr:rowOff>1609726</xdr:rowOff>
    </xdr:to>
    <xdr:pic>
      <xdr:nvPicPr>
        <xdr:cNvPr id="9" name="Рисунок 8" descr="LISOdVbBn4s1.jpg"/>
        <xdr:cNvPicPr>
          <a:picLocks noChangeAspect="1"/>
        </xdr:cNvPicPr>
      </xdr:nvPicPr>
      <xdr:blipFill>
        <a:blip xmlns:r="http://schemas.openxmlformats.org/officeDocument/2006/relationships" r:embed="rId8" cstate="print"/>
        <a:stretch>
          <a:fillRect/>
        </a:stretch>
      </xdr:blipFill>
      <xdr:spPr>
        <a:xfrm>
          <a:off x="504826" y="17849851"/>
          <a:ext cx="1390650" cy="1390650"/>
        </a:xfrm>
        <a:prstGeom prst="rect">
          <a:avLst/>
        </a:prstGeom>
      </xdr:spPr>
    </xdr:pic>
    <xdr:clientData/>
  </xdr:twoCellAnchor>
  <xdr:twoCellAnchor editAs="oneCell">
    <xdr:from>
      <xdr:col>1</xdr:col>
      <xdr:colOff>38100</xdr:colOff>
      <xdr:row>13</xdr:row>
      <xdr:rowOff>190500</xdr:rowOff>
    </xdr:from>
    <xdr:to>
      <xdr:col>1</xdr:col>
      <xdr:colOff>1457325</xdr:colOff>
      <xdr:row>13</xdr:row>
      <xdr:rowOff>1609725</xdr:rowOff>
    </xdr:to>
    <xdr:pic>
      <xdr:nvPicPr>
        <xdr:cNvPr id="10" name="Рисунок 9" descr="%D0%90%D0%BD%D0%B4%D1%80%D0%B5%D0%B5%D0%B2.jpg"/>
        <xdr:cNvPicPr>
          <a:picLocks noChangeAspect="1"/>
        </xdr:cNvPicPr>
      </xdr:nvPicPr>
      <xdr:blipFill>
        <a:blip xmlns:r="http://schemas.openxmlformats.org/officeDocument/2006/relationships" r:embed="rId9" cstate="print"/>
        <a:stretch>
          <a:fillRect/>
        </a:stretch>
      </xdr:blipFill>
      <xdr:spPr>
        <a:xfrm>
          <a:off x="514350" y="21631275"/>
          <a:ext cx="1419225" cy="1419225"/>
        </a:xfrm>
        <a:prstGeom prst="rect">
          <a:avLst/>
        </a:prstGeom>
      </xdr:spPr>
    </xdr:pic>
    <xdr:clientData/>
  </xdr:twoCellAnchor>
  <xdr:twoCellAnchor editAs="oneCell">
    <xdr:from>
      <xdr:col>1</xdr:col>
      <xdr:colOff>133350</xdr:colOff>
      <xdr:row>14</xdr:row>
      <xdr:rowOff>19050</xdr:rowOff>
    </xdr:from>
    <xdr:to>
      <xdr:col>1</xdr:col>
      <xdr:colOff>1436370</xdr:colOff>
      <xdr:row>14</xdr:row>
      <xdr:rowOff>1828800</xdr:rowOff>
    </xdr:to>
    <xdr:pic>
      <xdr:nvPicPr>
        <xdr:cNvPr id="11" name="Рисунок 10" descr="aleksei_k.jpg"/>
        <xdr:cNvPicPr>
          <a:picLocks noChangeAspect="1"/>
        </xdr:cNvPicPr>
      </xdr:nvPicPr>
      <xdr:blipFill>
        <a:blip xmlns:r="http://schemas.openxmlformats.org/officeDocument/2006/relationships" r:embed="rId10" cstate="print"/>
        <a:stretch>
          <a:fillRect/>
        </a:stretch>
      </xdr:blipFill>
      <xdr:spPr>
        <a:xfrm>
          <a:off x="609600" y="23364825"/>
          <a:ext cx="1303020" cy="1809750"/>
        </a:xfrm>
        <a:prstGeom prst="rect">
          <a:avLst/>
        </a:prstGeom>
      </xdr:spPr>
    </xdr:pic>
    <xdr:clientData/>
  </xdr:twoCellAnchor>
  <xdr:twoCellAnchor editAs="oneCell">
    <xdr:from>
      <xdr:col>1</xdr:col>
      <xdr:colOff>142875</xdr:colOff>
      <xdr:row>15</xdr:row>
      <xdr:rowOff>38100</xdr:rowOff>
    </xdr:from>
    <xdr:to>
      <xdr:col>1</xdr:col>
      <xdr:colOff>1284525</xdr:colOff>
      <xdr:row>15</xdr:row>
      <xdr:rowOff>1857375</xdr:rowOff>
    </xdr:to>
    <xdr:pic>
      <xdr:nvPicPr>
        <xdr:cNvPr id="12" name="Рисунок 11" descr="image013.jpg"/>
        <xdr:cNvPicPr>
          <a:picLocks noChangeAspect="1"/>
        </xdr:cNvPicPr>
      </xdr:nvPicPr>
      <xdr:blipFill>
        <a:blip xmlns:r="http://schemas.openxmlformats.org/officeDocument/2006/relationships" r:embed="rId11" cstate="print"/>
        <a:stretch>
          <a:fillRect/>
        </a:stretch>
      </xdr:blipFill>
      <xdr:spPr>
        <a:xfrm>
          <a:off x="619125" y="25288875"/>
          <a:ext cx="1141650" cy="1819275"/>
        </a:xfrm>
        <a:prstGeom prst="rect">
          <a:avLst/>
        </a:prstGeom>
      </xdr:spPr>
    </xdr:pic>
    <xdr:clientData/>
  </xdr:twoCellAnchor>
  <xdr:twoCellAnchor editAs="oneCell">
    <xdr:from>
      <xdr:col>1</xdr:col>
      <xdr:colOff>57150</xdr:colOff>
      <xdr:row>16</xdr:row>
      <xdr:rowOff>180976</xdr:rowOff>
    </xdr:from>
    <xdr:to>
      <xdr:col>1</xdr:col>
      <xdr:colOff>1450069</xdr:colOff>
      <xdr:row>16</xdr:row>
      <xdr:rowOff>1581150</xdr:rowOff>
    </xdr:to>
    <xdr:pic>
      <xdr:nvPicPr>
        <xdr:cNvPr id="13" name="Рисунок 12" descr="Screenshot_20190210-121110_5.png"/>
        <xdr:cNvPicPr>
          <a:picLocks noChangeAspect="1"/>
        </xdr:cNvPicPr>
      </xdr:nvPicPr>
      <xdr:blipFill>
        <a:blip xmlns:r="http://schemas.openxmlformats.org/officeDocument/2006/relationships" r:embed="rId12" cstate="print"/>
        <a:stretch>
          <a:fillRect/>
        </a:stretch>
      </xdr:blipFill>
      <xdr:spPr>
        <a:xfrm>
          <a:off x="533400" y="27336751"/>
          <a:ext cx="1392919" cy="14001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1042;&#1077;&#1083;&#1086;&#1055;&#1091;&#1090;&#1100;\2016\&#1056;&#1077;&#1079;&#1091;&#1083;&#1100;&#1090;&#1072;&#1090;&#1099;\Rezultat_zritel_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1042;&#1077;&#1083;&#1086;&#1055;&#1091;&#1090;&#1100;\2016\&#1056;&#1077;&#1079;&#1091;&#1083;&#1100;&#1090;&#1072;&#1090;&#1099;\Rezultat_sudia_2016(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Исх-фото"/>
      <sheetName val="Исх-видео"/>
      <sheetName val="Исх-увл.отчёт"/>
      <sheetName val="Статистика"/>
      <sheetName val="Фото"/>
      <sheetName val="Видео"/>
      <sheetName val="Увл.отчёт"/>
      <sheetName val="Результат"/>
      <sheetName val="Лучший зритель"/>
      <sheetName val="№"/>
      <sheetName val="списки"/>
    </sheetNames>
    <sheetDataSet>
      <sheetData sheetId="0"/>
      <sheetData sheetId="1">
        <row r="2">
          <cell r="A2" t="str">
            <v>12aaa</v>
          </cell>
          <cell r="B2" t="str">
            <v>aaa</v>
          </cell>
          <cell r="C2">
            <v>12</v>
          </cell>
          <cell r="D2">
            <v>4</v>
          </cell>
        </row>
        <row r="3">
          <cell r="A3" t="str">
            <v>13aaa</v>
          </cell>
          <cell r="B3" t="str">
            <v>aaa</v>
          </cell>
          <cell r="C3">
            <v>13</v>
          </cell>
          <cell r="D3">
            <v>5</v>
          </cell>
        </row>
        <row r="4">
          <cell r="A4" t="str">
            <v>7aaa</v>
          </cell>
          <cell r="B4" t="str">
            <v>aaa</v>
          </cell>
          <cell r="C4">
            <v>7</v>
          </cell>
          <cell r="D4">
            <v>11</v>
          </cell>
        </row>
        <row r="5">
          <cell r="A5" t="str">
            <v>26aaa</v>
          </cell>
          <cell r="B5" t="str">
            <v>aaa</v>
          </cell>
          <cell r="C5">
            <v>26</v>
          </cell>
          <cell r="D5">
            <v>5</v>
          </cell>
        </row>
        <row r="6">
          <cell r="A6" t="str">
            <v>43aaa</v>
          </cell>
          <cell r="B6" t="str">
            <v>aaa</v>
          </cell>
          <cell r="C6">
            <v>43</v>
          </cell>
          <cell r="D6">
            <v>12</v>
          </cell>
        </row>
        <row r="7">
          <cell r="A7" t="str">
            <v>72aaa</v>
          </cell>
          <cell r="B7" t="str">
            <v>aaa</v>
          </cell>
          <cell r="C7">
            <v>72</v>
          </cell>
          <cell r="D7">
            <v>12</v>
          </cell>
        </row>
        <row r="8">
          <cell r="A8" t="str">
            <v>66aaa</v>
          </cell>
          <cell r="B8" t="str">
            <v>aaa</v>
          </cell>
          <cell r="C8">
            <v>66</v>
          </cell>
          <cell r="D8">
            <v>12</v>
          </cell>
        </row>
        <row r="9">
          <cell r="A9" t="str">
            <v>67aaa</v>
          </cell>
          <cell r="B9" t="str">
            <v>aaa</v>
          </cell>
          <cell r="C9">
            <v>67</v>
          </cell>
          <cell r="D9">
            <v>11</v>
          </cell>
        </row>
        <row r="10">
          <cell r="A10" t="str">
            <v>72aksveradus</v>
          </cell>
          <cell r="B10" t="str">
            <v>aksveradus</v>
          </cell>
          <cell r="C10">
            <v>72</v>
          </cell>
          <cell r="D10">
            <v>12</v>
          </cell>
        </row>
        <row r="11">
          <cell r="A11" t="str">
            <v>67aksveradus</v>
          </cell>
          <cell r="B11" t="str">
            <v>aksveradus</v>
          </cell>
          <cell r="C11">
            <v>67</v>
          </cell>
          <cell r="D11">
            <v>11</v>
          </cell>
        </row>
        <row r="12">
          <cell r="A12" t="str">
            <v>66aksveradus</v>
          </cell>
          <cell r="B12" t="str">
            <v>aksveradus</v>
          </cell>
          <cell r="C12">
            <v>66</v>
          </cell>
          <cell r="D12">
            <v>11</v>
          </cell>
        </row>
        <row r="13">
          <cell r="A13" t="str">
            <v>26aksveradus</v>
          </cell>
          <cell r="B13" t="str">
            <v>aksveradus</v>
          </cell>
          <cell r="C13">
            <v>26</v>
          </cell>
          <cell r="D13">
            <v>5</v>
          </cell>
        </row>
        <row r="14">
          <cell r="A14" t="str">
            <v>27aksveradus</v>
          </cell>
          <cell r="B14" t="str">
            <v>aksveradus</v>
          </cell>
          <cell r="C14">
            <v>27</v>
          </cell>
          <cell r="D14">
            <v>9</v>
          </cell>
        </row>
        <row r="15">
          <cell r="A15" t="str">
            <v>34aksveradus</v>
          </cell>
          <cell r="B15" t="str">
            <v>aksveradus</v>
          </cell>
          <cell r="C15">
            <v>34</v>
          </cell>
          <cell r="D15">
            <v>4</v>
          </cell>
        </row>
        <row r="16">
          <cell r="A16" t="str">
            <v>43aksveradus</v>
          </cell>
          <cell r="B16" t="str">
            <v>aksveradus</v>
          </cell>
          <cell r="C16">
            <v>43</v>
          </cell>
          <cell r="D16">
            <v>11</v>
          </cell>
        </row>
        <row r="17">
          <cell r="A17" t="str">
            <v>13aksveradus</v>
          </cell>
          <cell r="B17" t="str">
            <v>aksveradus</v>
          </cell>
          <cell r="C17">
            <v>13</v>
          </cell>
          <cell r="D17">
            <v>9</v>
          </cell>
        </row>
        <row r="18">
          <cell r="A18" t="str">
            <v>66AlexTrub</v>
          </cell>
          <cell r="B18" t="str">
            <v>AlexTrub</v>
          </cell>
          <cell r="C18">
            <v>66</v>
          </cell>
          <cell r="D18">
            <v>11</v>
          </cell>
        </row>
        <row r="19">
          <cell r="A19" t="str">
            <v>67AlexTrub</v>
          </cell>
          <cell r="B19" t="str">
            <v>AlexTrub</v>
          </cell>
          <cell r="C19">
            <v>67</v>
          </cell>
          <cell r="D19">
            <v>10</v>
          </cell>
        </row>
        <row r="20">
          <cell r="A20" t="str">
            <v>72AlexTrub</v>
          </cell>
          <cell r="B20" t="str">
            <v>AlexTrub</v>
          </cell>
          <cell r="C20">
            <v>72</v>
          </cell>
          <cell r="D20">
            <v>12</v>
          </cell>
        </row>
        <row r="21">
          <cell r="A21" t="str">
            <v>38AlexTrub</v>
          </cell>
          <cell r="B21" t="str">
            <v>AlexTrub</v>
          </cell>
          <cell r="C21">
            <v>38</v>
          </cell>
          <cell r="D21">
            <v>8</v>
          </cell>
        </row>
        <row r="22">
          <cell r="A22" t="str">
            <v>37AlexTrub</v>
          </cell>
          <cell r="B22" t="str">
            <v>AlexTrub</v>
          </cell>
          <cell r="C22">
            <v>37</v>
          </cell>
          <cell r="D22">
            <v>5</v>
          </cell>
        </row>
        <row r="23">
          <cell r="A23" t="str">
            <v>30AlexTrub</v>
          </cell>
          <cell r="B23" t="str">
            <v>AlexTrub</v>
          </cell>
          <cell r="C23">
            <v>30</v>
          </cell>
          <cell r="D23">
            <v>6</v>
          </cell>
        </row>
        <row r="24">
          <cell r="A24" t="str">
            <v>34AlexTrub</v>
          </cell>
          <cell r="B24" t="str">
            <v>AlexTrub</v>
          </cell>
          <cell r="C24">
            <v>34</v>
          </cell>
          <cell r="D24">
            <v>7</v>
          </cell>
        </row>
        <row r="25">
          <cell r="A25" t="str">
            <v>29AlexTrub</v>
          </cell>
          <cell r="B25" t="str">
            <v>AlexTrub</v>
          </cell>
          <cell r="C25">
            <v>29</v>
          </cell>
          <cell r="D25">
            <v>10</v>
          </cell>
        </row>
        <row r="26">
          <cell r="A26" t="str">
            <v>26AlexTrub</v>
          </cell>
          <cell r="B26" t="str">
            <v>AlexTrub</v>
          </cell>
          <cell r="C26">
            <v>26</v>
          </cell>
          <cell r="D26">
            <v>7</v>
          </cell>
        </row>
        <row r="27">
          <cell r="A27" t="str">
            <v>27AlexTrub</v>
          </cell>
          <cell r="B27" t="str">
            <v>AlexTrub</v>
          </cell>
          <cell r="C27">
            <v>27</v>
          </cell>
          <cell r="D27">
            <v>5</v>
          </cell>
        </row>
        <row r="28">
          <cell r="A28" t="str">
            <v>11AlexTrub</v>
          </cell>
          <cell r="B28" t="str">
            <v>AlexTrub</v>
          </cell>
          <cell r="C28">
            <v>11</v>
          </cell>
          <cell r="D28">
            <v>4</v>
          </cell>
        </row>
        <row r="29">
          <cell r="A29" t="str">
            <v>21AlexTrub</v>
          </cell>
          <cell r="B29" t="str">
            <v>AlexTrub</v>
          </cell>
          <cell r="C29">
            <v>21</v>
          </cell>
          <cell r="D29">
            <v>3</v>
          </cell>
        </row>
        <row r="30">
          <cell r="A30" t="str">
            <v>6AlexTrub</v>
          </cell>
          <cell r="B30" t="str">
            <v>AlexTrub</v>
          </cell>
          <cell r="C30">
            <v>6</v>
          </cell>
          <cell r="D30">
            <v>10</v>
          </cell>
        </row>
        <row r="31">
          <cell r="A31" t="str">
            <v>7AlexTrub</v>
          </cell>
          <cell r="B31" t="str">
            <v>AlexTrub</v>
          </cell>
          <cell r="C31">
            <v>7</v>
          </cell>
          <cell r="D31">
            <v>11</v>
          </cell>
        </row>
        <row r="32">
          <cell r="A32" t="str">
            <v>9AlexTrub</v>
          </cell>
          <cell r="B32" t="str">
            <v>AlexTrub</v>
          </cell>
          <cell r="C32">
            <v>9</v>
          </cell>
          <cell r="D32">
            <v>6</v>
          </cell>
        </row>
        <row r="33">
          <cell r="A33" t="str">
            <v>3AlexTrub</v>
          </cell>
          <cell r="B33" t="str">
            <v>AlexTrub</v>
          </cell>
          <cell r="C33">
            <v>3</v>
          </cell>
          <cell r="D33">
            <v>6</v>
          </cell>
        </row>
        <row r="34">
          <cell r="A34" t="str">
            <v>6Andrey Necheporenko</v>
          </cell>
          <cell r="B34" t="str">
            <v>Andrey Necheporenko</v>
          </cell>
          <cell r="C34">
            <v>6</v>
          </cell>
          <cell r="D34">
            <v>4</v>
          </cell>
        </row>
        <row r="35">
          <cell r="A35" t="str">
            <v>7Andrey Necheporenko</v>
          </cell>
          <cell r="B35" t="str">
            <v>Andrey Necheporenko</v>
          </cell>
          <cell r="C35">
            <v>7</v>
          </cell>
          <cell r="D35">
            <v>6</v>
          </cell>
        </row>
        <row r="36">
          <cell r="A36" t="str">
            <v>9Andrey Necheporenko</v>
          </cell>
          <cell r="B36" t="str">
            <v>Andrey Necheporenko</v>
          </cell>
          <cell r="C36">
            <v>9</v>
          </cell>
          <cell r="D36">
            <v>5</v>
          </cell>
        </row>
        <row r="37">
          <cell r="A37" t="str">
            <v>11Andrey Necheporenko</v>
          </cell>
          <cell r="B37" t="str">
            <v>Andrey Necheporenko</v>
          </cell>
          <cell r="C37">
            <v>11</v>
          </cell>
          <cell r="D37">
            <v>9</v>
          </cell>
        </row>
        <row r="38">
          <cell r="A38" t="str">
            <v>13Andrey Necheporenko</v>
          </cell>
          <cell r="B38" t="str">
            <v>Andrey Necheporenko</v>
          </cell>
          <cell r="C38">
            <v>13</v>
          </cell>
          <cell r="D38">
            <v>8</v>
          </cell>
        </row>
        <row r="39">
          <cell r="A39" t="str">
            <v>12Andrey Necheporenko</v>
          </cell>
          <cell r="B39" t="str">
            <v>Andrey Necheporenko</v>
          </cell>
          <cell r="C39">
            <v>12</v>
          </cell>
          <cell r="D39">
            <v>9</v>
          </cell>
        </row>
        <row r="40">
          <cell r="A40" t="str">
            <v>21Andrey Necheporenko</v>
          </cell>
          <cell r="B40" t="str">
            <v>Andrey Necheporenko</v>
          </cell>
          <cell r="C40">
            <v>21</v>
          </cell>
          <cell r="D40">
            <v>7</v>
          </cell>
        </row>
        <row r="41">
          <cell r="A41" t="str">
            <v>72Andrey Necheporenko</v>
          </cell>
          <cell r="B41" t="str">
            <v>Andrey Necheporenko</v>
          </cell>
          <cell r="C41">
            <v>72</v>
          </cell>
          <cell r="D41">
            <v>10</v>
          </cell>
        </row>
        <row r="42">
          <cell r="A42" t="str">
            <v>26Andrey Necheporenko</v>
          </cell>
          <cell r="B42" t="str">
            <v>Andrey Necheporenko</v>
          </cell>
          <cell r="C42">
            <v>26</v>
          </cell>
          <cell r="D42">
            <v>8</v>
          </cell>
        </row>
        <row r="43">
          <cell r="A43" t="str">
            <v>27Andrey Necheporenko</v>
          </cell>
          <cell r="B43" t="str">
            <v>Andrey Necheporenko</v>
          </cell>
          <cell r="C43">
            <v>27</v>
          </cell>
          <cell r="D43">
            <v>7</v>
          </cell>
        </row>
        <row r="44">
          <cell r="A44" t="str">
            <v>29Andrey Necheporenko</v>
          </cell>
          <cell r="B44" t="str">
            <v>Andrey Necheporenko</v>
          </cell>
          <cell r="C44">
            <v>29</v>
          </cell>
          <cell r="D44">
            <v>6</v>
          </cell>
        </row>
        <row r="45">
          <cell r="A45" t="str">
            <v>30Andrey Necheporenko</v>
          </cell>
          <cell r="B45" t="str">
            <v>Andrey Necheporenko</v>
          </cell>
          <cell r="C45">
            <v>30</v>
          </cell>
          <cell r="D45">
            <v>5</v>
          </cell>
        </row>
        <row r="46">
          <cell r="A46" t="str">
            <v>34Andrey Necheporenko</v>
          </cell>
          <cell r="B46" t="str">
            <v>Andrey Necheporenko</v>
          </cell>
          <cell r="C46">
            <v>34</v>
          </cell>
          <cell r="D46">
            <v>4</v>
          </cell>
        </row>
        <row r="47">
          <cell r="A47" t="str">
            <v>37Andrey Necheporenko</v>
          </cell>
          <cell r="B47" t="str">
            <v>Andrey Necheporenko</v>
          </cell>
          <cell r="C47">
            <v>37</v>
          </cell>
          <cell r="D47">
            <v>5</v>
          </cell>
        </row>
        <row r="48">
          <cell r="A48" t="str">
            <v>38Andrey Necheporenko</v>
          </cell>
          <cell r="B48" t="str">
            <v>Andrey Necheporenko</v>
          </cell>
          <cell r="C48">
            <v>38</v>
          </cell>
          <cell r="D48">
            <v>6</v>
          </cell>
        </row>
        <row r="49">
          <cell r="A49" t="str">
            <v>40Andrey Necheporenko</v>
          </cell>
          <cell r="B49" t="str">
            <v>Andrey Necheporenko</v>
          </cell>
          <cell r="C49">
            <v>40</v>
          </cell>
          <cell r="D49">
            <v>8</v>
          </cell>
        </row>
        <row r="50">
          <cell r="A50" t="str">
            <v>43Andrey Necheporenko</v>
          </cell>
          <cell r="B50" t="str">
            <v>Andrey Necheporenko</v>
          </cell>
          <cell r="C50">
            <v>43</v>
          </cell>
          <cell r="D50">
            <v>9</v>
          </cell>
        </row>
        <row r="51">
          <cell r="A51" t="str">
            <v>46Andrey Necheporenko</v>
          </cell>
          <cell r="B51" t="str">
            <v>Andrey Necheporenko</v>
          </cell>
          <cell r="C51">
            <v>46</v>
          </cell>
          <cell r="D51">
            <v>8</v>
          </cell>
        </row>
        <row r="52">
          <cell r="A52" t="str">
            <v>51Andrey Necheporenko</v>
          </cell>
          <cell r="B52" t="str">
            <v>Andrey Necheporenko</v>
          </cell>
          <cell r="C52">
            <v>51</v>
          </cell>
          <cell r="D52">
            <v>6</v>
          </cell>
        </row>
        <row r="53">
          <cell r="A53" t="str">
            <v>66Andrey Necheporenko</v>
          </cell>
          <cell r="B53" t="str">
            <v>Andrey Necheporenko</v>
          </cell>
          <cell r="C53">
            <v>66</v>
          </cell>
          <cell r="D53">
            <v>8</v>
          </cell>
        </row>
        <row r="54">
          <cell r="A54" t="str">
            <v>67Andrey Necheporenko</v>
          </cell>
          <cell r="B54" t="str">
            <v>Andrey Necheporenko</v>
          </cell>
          <cell r="C54">
            <v>67</v>
          </cell>
          <cell r="D54">
            <v>10</v>
          </cell>
        </row>
        <row r="55">
          <cell r="A55" t="str">
            <v>71Andrey Necheporenko</v>
          </cell>
          <cell r="B55" t="str">
            <v>Andrey Necheporenko</v>
          </cell>
          <cell r="C55">
            <v>71</v>
          </cell>
          <cell r="D55">
            <v>7</v>
          </cell>
        </row>
        <row r="56">
          <cell r="A56" t="str">
            <v>3Andrey Necheporenko</v>
          </cell>
          <cell r="B56" t="str">
            <v>Andrey Necheporenko</v>
          </cell>
          <cell r="C56">
            <v>3</v>
          </cell>
          <cell r="D56">
            <v>6</v>
          </cell>
        </row>
        <row r="57">
          <cell r="A57" t="str">
            <v>43ElectroQbik</v>
          </cell>
          <cell r="B57" t="str">
            <v>ElectroQbik</v>
          </cell>
          <cell r="C57">
            <v>43</v>
          </cell>
          <cell r="D57">
            <v>10</v>
          </cell>
        </row>
        <row r="58">
          <cell r="A58" t="str">
            <v>3ElectroQbik</v>
          </cell>
          <cell r="B58" t="str">
            <v>ElectroQbik</v>
          </cell>
          <cell r="C58">
            <v>3</v>
          </cell>
          <cell r="D58">
            <v>7</v>
          </cell>
        </row>
        <row r="59">
          <cell r="A59" t="str">
            <v>6ElectroQbik</v>
          </cell>
          <cell r="B59" t="str">
            <v>ElectroQbik</v>
          </cell>
          <cell r="C59">
            <v>6</v>
          </cell>
          <cell r="D59">
            <v>4</v>
          </cell>
        </row>
        <row r="60">
          <cell r="A60" t="str">
            <v>7ElectroQbik</v>
          </cell>
          <cell r="B60" t="str">
            <v>ElectroQbik</v>
          </cell>
          <cell r="C60">
            <v>7</v>
          </cell>
          <cell r="D60">
            <v>8</v>
          </cell>
        </row>
        <row r="61">
          <cell r="A61" t="str">
            <v>9ElectroQbik</v>
          </cell>
          <cell r="B61" t="str">
            <v>ElectroQbik</v>
          </cell>
          <cell r="C61">
            <v>9</v>
          </cell>
          <cell r="D61">
            <v>5</v>
          </cell>
        </row>
        <row r="62">
          <cell r="A62" t="str">
            <v>51ElectroQbik</v>
          </cell>
          <cell r="B62" t="str">
            <v>ElectroQbik</v>
          </cell>
          <cell r="C62">
            <v>51</v>
          </cell>
          <cell r="D62">
            <v>9</v>
          </cell>
        </row>
        <row r="63">
          <cell r="A63" t="str">
            <v>66ElectroQbik</v>
          </cell>
          <cell r="B63" t="str">
            <v>ElectroQbik</v>
          </cell>
          <cell r="C63">
            <v>66</v>
          </cell>
          <cell r="D63">
            <v>12</v>
          </cell>
        </row>
        <row r="64">
          <cell r="A64" t="str">
            <v>46ElectroQbik</v>
          </cell>
          <cell r="B64" t="str">
            <v>ElectroQbik</v>
          </cell>
          <cell r="C64">
            <v>46</v>
          </cell>
          <cell r="D64">
            <v>7</v>
          </cell>
        </row>
        <row r="65">
          <cell r="A65" t="str">
            <v>12ElectroQbik</v>
          </cell>
          <cell r="B65" t="str">
            <v>ElectroQbik</v>
          </cell>
          <cell r="C65">
            <v>12</v>
          </cell>
          <cell r="D65">
            <v>3</v>
          </cell>
        </row>
        <row r="66">
          <cell r="A66" t="str">
            <v>13ElectroQbik</v>
          </cell>
          <cell r="B66" t="str">
            <v>ElectroQbik</v>
          </cell>
          <cell r="C66">
            <v>13</v>
          </cell>
          <cell r="D66">
            <v>4</v>
          </cell>
        </row>
        <row r="67">
          <cell r="A67" t="str">
            <v>21ElectroQbik</v>
          </cell>
          <cell r="B67" t="str">
            <v>ElectroQbik</v>
          </cell>
          <cell r="C67">
            <v>21</v>
          </cell>
          <cell r="D67">
            <v>6</v>
          </cell>
        </row>
        <row r="68">
          <cell r="A68" t="str">
            <v>26ElectroQbik</v>
          </cell>
          <cell r="B68" t="str">
            <v>ElectroQbik</v>
          </cell>
          <cell r="C68">
            <v>26</v>
          </cell>
          <cell r="D68">
            <v>5</v>
          </cell>
        </row>
        <row r="69">
          <cell r="A69" t="str">
            <v>27ElectroQbik</v>
          </cell>
          <cell r="B69" t="str">
            <v>ElectroQbik</v>
          </cell>
          <cell r="C69">
            <v>27</v>
          </cell>
          <cell r="D69">
            <v>3</v>
          </cell>
        </row>
        <row r="70">
          <cell r="A70" t="str">
            <v>29ElectroQbik</v>
          </cell>
          <cell r="B70" t="str">
            <v>ElectroQbik</v>
          </cell>
          <cell r="C70">
            <v>29</v>
          </cell>
          <cell r="D70">
            <v>6</v>
          </cell>
        </row>
        <row r="71">
          <cell r="A71" t="str">
            <v>30ElectroQbik</v>
          </cell>
          <cell r="B71" t="str">
            <v>ElectroQbik</v>
          </cell>
          <cell r="C71">
            <v>30</v>
          </cell>
          <cell r="D71">
            <v>8</v>
          </cell>
        </row>
        <row r="72">
          <cell r="A72" t="str">
            <v>34ElectroQbik</v>
          </cell>
          <cell r="B72" t="str">
            <v>ElectroQbik</v>
          </cell>
          <cell r="C72">
            <v>34</v>
          </cell>
          <cell r="D72">
            <v>5</v>
          </cell>
        </row>
        <row r="73">
          <cell r="A73" t="str">
            <v>37ElectroQbik</v>
          </cell>
          <cell r="B73" t="str">
            <v>ElectroQbik</v>
          </cell>
          <cell r="C73">
            <v>37</v>
          </cell>
          <cell r="D73">
            <v>4</v>
          </cell>
        </row>
        <row r="74">
          <cell r="A74" t="str">
            <v>38ElectroQbik</v>
          </cell>
          <cell r="B74" t="str">
            <v>ElectroQbik</v>
          </cell>
          <cell r="C74">
            <v>38</v>
          </cell>
          <cell r="D74">
            <v>5</v>
          </cell>
        </row>
        <row r="75">
          <cell r="A75" t="str">
            <v>40ElectroQbik</v>
          </cell>
          <cell r="B75" t="str">
            <v>ElectroQbik</v>
          </cell>
          <cell r="C75">
            <v>40</v>
          </cell>
          <cell r="D75">
            <v>4</v>
          </cell>
        </row>
        <row r="76">
          <cell r="A76" t="str">
            <v>11ElectroQbik</v>
          </cell>
          <cell r="B76" t="str">
            <v>ElectroQbik</v>
          </cell>
          <cell r="C76">
            <v>11</v>
          </cell>
          <cell r="D76">
            <v>11</v>
          </cell>
        </row>
        <row r="77">
          <cell r="A77" t="str">
            <v>67ElectroQbik</v>
          </cell>
          <cell r="B77" t="str">
            <v>ElectroQbik</v>
          </cell>
          <cell r="C77">
            <v>67</v>
          </cell>
          <cell r="D77">
            <v>11</v>
          </cell>
        </row>
        <row r="78">
          <cell r="A78" t="str">
            <v>71ElectroQbik</v>
          </cell>
          <cell r="B78" t="str">
            <v>ElectroQbik</v>
          </cell>
          <cell r="C78">
            <v>71</v>
          </cell>
          <cell r="D78">
            <v>3</v>
          </cell>
        </row>
        <row r="79">
          <cell r="A79" t="str">
            <v>72ElectroQbik</v>
          </cell>
          <cell r="B79" t="str">
            <v>ElectroQbik</v>
          </cell>
          <cell r="C79">
            <v>72</v>
          </cell>
          <cell r="D79">
            <v>12</v>
          </cell>
        </row>
        <row r="80">
          <cell r="A80" t="str">
            <v>66Favorit</v>
          </cell>
          <cell r="B80" t="str">
            <v>Favorit</v>
          </cell>
          <cell r="C80">
            <v>66</v>
          </cell>
          <cell r="D80">
            <v>10</v>
          </cell>
        </row>
        <row r="81">
          <cell r="A81" t="str">
            <v>72Favorit</v>
          </cell>
          <cell r="B81" t="str">
            <v>Favorit</v>
          </cell>
          <cell r="C81">
            <v>72</v>
          </cell>
          <cell r="D81">
            <v>12</v>
          </cell>
        </row>
        <row r="82">
          <cell r="A82" t="str">
            <v>71Favorit</v>
          </cell>
          <cell r="B82" t="str">
            <v>Favorit</v>
          </cell>
          <cell r="C82">
            <v>71</v>
          </cell>
          <cell r="D82">
            <v>8</v>
          </cell>
        </row>
        <row r="83">
          <cell r="A83" t="str">
            <v>67Favorit</v>
          </cell>
          <cell r="B83" t="str">
            <v>Favorit</v>
          </cell>
          <cell r="C83">
            <v>67</v>
          </cell>
          <cell r="D83">
            <v>12</v>
          </cell>
        </row>
        <row r="84">
          <cell r="A84" t="str">
            <v>3Favorit</v>
          </cell>
          <cell r="B84" t="str">
            <v>Favorit</v>
          </cell>
          <cell r="C84">
            <v>3</v>
          </cell>
          <cell r="D84">
            <v>5</v>
          </cell>
        </row>
        <row r="85">
          <cell r="A85" t="str">
            <v>6Favorit</v>
          </cell>
          <cell r="B85" t="str">
            <v>Favorit</v>
          </cell>
          <cell r="C85">
            <v>6</v>
          </cell>
          <cell r="D85">
            <v>6</v>
          </cell>
        </row>
        <row r="86">
          <cell r="A86" t="str">
            <v>7Favorit</v>
          </cell>
          <cell r="B86" t="str">
            <v>Favorit</v>
          </cell>
          <cell r="C86">
            <v>7</v>
          </cell>
          <cell r="D86">
            <v>7</v>
          </cell>
        </row>
        <row r="87">
          <cell r="A87" t="str">
            <v>9Favorit</v>
          </cell>
          <cell r="B87" t="str">
            <v>Favorit</v>
          </cell>
          <cell r="C87">
            <v>9</v>
          </cell>
          <cell r="D87">
            <v>6</v>
          </cell>
        </row>
        <row r="88">
          <cell r="A88" t="str">
            <v>11Favorit</v>
          </cell>
          <cell r="B88" t="str">
            <v>Favorit</v>
          </cell>
          <cell r="C88">
            <v>11</v>
          </cell>
          <cell r="D88">
            <v>5</v>
          </cell>
        </row>
        <row r="89">
          <cell r="A89" t="str">
            <v>51Favorit</v>
          </cell>
          <cell r="B89" t="str">
            <v>Favorit</v>
          </cell>
          <cell r="C89">
            <v>51</v>
          </cell>
          <cell r="D89">
            <v>4</v>
          </cell>
        </row>
        <row r="90">
          <cell r="A90" t="str">
            <v>46Favorit</v>
          </cell>
          <cell r="B90" t="str">
            <v>Favorit</v>
          </cell>
          <cell r="C90">
            <v>46</v>
          </cell>
          <cell r="D90">
            <v>5</v>
          </cell>
        </row>
        <row r="91">
          <cell r="A91" t="str">
            <v>43Favorit</v>
          </cell>
          <cell r="B91" t="str">
            <v>Favorit</v>
          </cell>
          <cell r="C91">
            <v>43</v>
          </cell>
          <cell r="D91">
            <v>10</v>
          </cell>
        </row>
        <row r="92">
          <cell r="A92" t="str">
            <v>13Favorit</v>
          </cell>
          <cell r="B92" t="str">
            <v>Favorit</v>
          </cell>
          <cell r="C92">
            <v>13</v>
          </cell>
          <cell r="D92">
            <v>5</v>
          </cell>
        </row>
        <row r="93">
          <cell r="A93" t="str">
            <v>26Favorit</v>
          </cell>
          <cell r="B93" t="str">
            <v>Favorit</v>
          </cell>
          <cell r="C93">
            <v>26</v>
          </cell>
          <cell r="D93">
            <v>4</v>
          </cell>
        </row>
        <row r="94">
          <cell r="A94" t="str">
            <v>27Favorit</v>
          </cell>
          <cell r="B94" t="str">
            <v>Favorit</v>
          </cell>
          <cell r="C94">
            <v>27</v>
          </cell>
          <cell r="D94">
            <v>8</v>
          </cell>
        </row>
        <row r="95">
          <cell r="A95" t="str">
            <v>29Favorit</v>
          </cell>
          <cell r="B95" t="str">
            <v>Favorit</v>
          </cell>
          <cell r="C95">
            <v>29</v>
          </cell>
          <cell r="D95">
            <v>6</v>
          </cell>
        </row>
        <row r="96">
          <cell r="A96" t="str">
            <v>30Favorit</v>
          </cell>
          <cell r="B96" t="str">
            <v>Favorit</v>
          </cell>
          <cell r="C96">
            <v>30</v>
          </cell>
          <cell r="D96">
            <v>4</v>
          </cell>
        </row>
        <row r="97">
          <cell r="A97" t="str">
            <v>34Favorit</v>
          </cell>
          <cell r="B97" t="str">
            <v>Favorit</v>
          </cell>
          <cell r="C97">
            <v>34</v>
          </cell>
          <cell r="D97">
            <v>4</v>
          </cell>
        </row>
        <row r="98">
          <cell r="A98" t="str">
            <v>37Favorit</v>
          </cell>
          <cell r="B98" t="str">
            <v>Favorit</v>
          </cell>
          <cell r="C98">
            <v>37</v>
          </cell>
          <cell r="D98">
            <v>6</v>
          </cell>
        </row>
        <row r="99">
          <cell r="A99" t="str">
            <v>38Favorit</v>
          </cell>
          <cell r="B99" t="str">
            <v>Favorit</v>
          </cell>
          <cell r="C99">
            <v>38</v>
          </cell>
          <cell r="D99">
            <v>5</v>
          </cell>
        </row>
        <row r="100">
          <cell r="A100" t="str">
            <v>40Favorit</v>
          </cell>
          <cell r="B100" t="str">
            <v>Favorit</v>
          </cell>
          <cell r="C100">
            <v>40</v>
          </cell>
          <cell r="D100">
            <v>5</v>
          </cell>
        </row>
        <row r="101">
          <cell r="A101" t="str">
            <v>12Favorit</v>
          </cell>
          <cell r="B101" t="str">
            <v>Favorit</v>
          </cell>
          <cell r="C101">
            <v>12</v>
          </cell>
          <cell r="D101">
            <v>6</v>
          </cell>
        </row>
        <row r="102">
          <cell r="A102" t="str">
            <v>67Katunchick</v>
          </cell>
          <cell r="B102" t="str">
            <v>Katunchick</v>
          </cell>
          <cell r="C102">
            <v>67</v>
          </cell>
          <cell r="D102">
            <v>10</v>
          </cell>
        </row>
        <row r="103">
          <cell r="A103" t="str">
            <v>6Katunchick</v>
          </cell>
          <cell r="B103" t="str">
            <v>Katunchick</v>
          </cell>
          <cell r="C103">
            <v>6</v>
          </cell>
          <cell r="D103">
            <v>9</v>
          </cell>
        </row>
        <row r="104">
          <cell r="A104" t="str">
            <v>66Katunchick</v>
          </cell>
          <cell r="B104" t="str">
            <v>Katunchick</v>
          </cell>
          <cell r="C104">
            <v>66</v>
          </cell>
          <cell r="D104">
            <v>10</v>
          </cell>
        </row>
        <row r="105">
          <cell r="A105" t="str">
            <v>38Katunchick</v>
          </cell>
          <cell r="B105" t="str">
            <v>Katunchick</v>
          </cell>
          <cell r="C105">
            <v>38</v>
          </cell>
          <cell r="D105">
            <v>9</v>
          </cell>
        </row>
        <row r="106">
          <cell r="A106" t="str">
            <v>7Katunchick</v>
          </cell>
          <cell r="B106" t="str">
            <v>Katunchick</v>
          </cell>
          <cell r="C106">
            <v>7</v>
          </cell>
          <cell r="D106">
            <v>9</v>
          </cell>
        </row>
        <row r="107">
          <cell r="A107" t="str">
            <v>43Katunchick</v>
          </cell>
          <cell r="B107" t="str">
            <v>Katunchick</v>
          </cell>
          <cell r="C107">
            <v>43</v>
          </cell>
          <cell r="D107">
            <v>11</v>
          </cell>
        </row>
        <row r="108">
          <cell r="A108" t="str">
            <v>72Katunchick</v>
          </cell>
          <cell r="B108" t="str">
            <v>Katunchick</v>
          </cell>
          <cell r="C108">
            <v>72</v>
          </cell>
          <cell r="D108">
            <v>12</v>
          </cell>
        </row>
        <row r="109">
          <cell r="A109" t="str">
            <v>72kobza</v>
          </cell>
          <cell r="B109" t="str">
            <v>kobza</v>
          </cell>
          <cell r="C109">
            <v>72</v>
          </cell>
          <cell r="D109">
            <v>11</v>
          </cell>
        </row>
        <row r="110">
          <cell r="A110" t="str">
            <v>71kobza</v>
          </cell>
          <cell r="B110" t="str">
            <v>kobza</v>
          </cell>
          <cell r="C110">
            <v>71</v>
          </cell>
          <cell r="D110">
            <v>8</v>
          </cell>
        </row>
        <row r="111">
          <cell r="A111" t="str">
            <v>46kobza</v>
          </cell>
          <cell r="B111" t="str">
            <v>kobza</v>
          </cell>
          <cell r="C111">
            <v>46</v>
          </cell>
          <cell r="D111">
            <v>8</v>
          </cell>
        </row>
        <row r="112">
          <cell r="A112" t="str">
            <v>51kobza</v>
          </cell>
          <cell r="B112" t="str">
            <v>kobza</v>
          </cell>
          <cell r="C112">
            <v>51</v>
          </cell>
          <cell r="D112">
            <v>4</v>
          </cell>
        </row>
        <row r="113">
          <cell r="A113" t="str">
            <v>66kobza</v>
          </cell>
          <cell r="B113" t="str">
            <v>kobza</v>
          </cell>
          <cell r="C113">
            <v>66</v>
          </cell>
          <cell r="D113">
            <v>10</v>
          </cell>
        </row>
        <row r="114">
          <cell r="A114" t="str">
            <v>67kobza</v>
          </cell>
          <cell r="B114" t="str">
            <v>kobza</v>
          </cell>
          <cell r="C114">
            <v>67</v>
          </cell>
          <cell r="D114">
            <v>10</v>
          </cell>
        </row>
        <row r="115">
          <cell r="A115" t="str">
            <v>43kobza</v>
          </cell>
          <cell r="B115" t="str">
            <v>kobza</v>
          </cell>
          <cell r="C115">
            <v>43</v>
          </cell>
          <cell r="D115">
            <v>11</v>
          </cell>
        </row>
        <row r="116">
          <cell r="A116" t="str">
            <v>40kobza</v>
          </cell>
          <cell r="B116" t="str">
            <v>kobza</v>
          </cell>
          <cell r="C116">
            <v>40</v>
          </cell>
          <cell r="D116">
            <v>8</v>
          </cell>
        </row>
        <row r="117">
          <cell r="A117" t="str">
            <v>37kobza</v>
          </cell>
          <cell r="B117" t="str">
            <v>kobza</v>
          </cell>
          <cell r="C117">
            <v>37</v>
          </cell>
          <cell r="D117">
            <v>8</v>
          </cell>
        </row>
        <row r="118">
          <cell r="A118" t="str">
            <v>38kobza</v>
          </cell>
          <cell r="B118" t="str">
            <v>kobza</v>
          </cell>
          <cell r="C118">
            <v>38</v>
          </cell>
          <cell r="D118">
            <v>7</v>
          </cell>
        </row>
        <row r="119">
          <cell r="A119" t="str">
            <v>30kobza</v>
          </cell>
          <cell r="B119" t="str">
            <v>kobza</v>
          </cell>
          <cell r="C119">
            <v>30</v>
          </cell>
          <cell r="D119">
            <v>7</v>
          </cell>
        </row>
        <row r="120">
          <cell r="A120" t="str">
            <v>34kobza</v>
          </cell>
          <cell r="B120" t="str">
            <v>kobza</v>
          </cell>
          <cell r="C120">
            <v>34</v>
          </cell>
          <cell r="D120">
            <v>10</v>
          </cell>
        </row>
        <row r="121">
          <cell r="A121" t="str">
            <v>27kobza</v>
          </cell>
          <cell r="B121" t="str">
            <v>kobza</v>
          </cell>
          <cell r="C121">
            <v>27</v>
          </cell>
          <cell r="D121">
            <v>12</v>
          </cell>
        </row>
        <row r="122">
          <cell r="A122" t="str">
            <v>29kobza</v>
          </cell>
          <cell r="B122" t="str">
            <v>kobza</v>
          </cell>
          <cell r="C122">
            <v>29</v>
          </cell>
          <cell r="D122">
            <v>7</v>
          </cell>
        </row>
        <row r="123">
          <cell r="A123" t="str">
            <v>26kobza</v>
          </cell>
          <cell r="B123" t="str">
            <v>kobza</v>
          </cell>
          <cell r="C123">
            <v>26</v>
          </cell>
          <cell r="D123">
            <v>7</v>
          </cell>
        </row>
        <row r="124">
          <cell r="A124" t="str">
            <v>21kobza</v>
          </cell>
          <cell r="B124" t="str">
            <v>kobza</v>
          </cell>
          <cell r="C124">
            <v>21</v>
          </cell>
          <cell r="D124">
            <v>9</v>
          </cell>
        </row>
        <row r="125">
          <cell r="A125" t="str">
            <v>13kobza</v>
          </cell>
          <cell r="B125" t="str">
            <v>kobza</v>
          </cell>
          <cell r="C125">
            <v>13</v>
          </cell>
          <cell r="D125">
            <v>8</v>
          </cell>
        </row>
        <row r="126">
          <cell r="A126" t="str">
            <v>7kobza</v>
          </cell>
          <cell r="B126" t="str">
            <v>kobza</v>
          </cell>
          <cell r="C126">
            <v>7</v>
          </cell>
          <cell r="D126">
            <v>10</v>
          </cell>
        </row>
        <row r="127">
          <cell r="A127" t="str">
            <v>9kobza</v>
          </cell>
          <cell r="B127" t="str">
            <v>kobza</v>
          </cell>
          <cell r="C127">
            <v>9</v>
          </cell>
          <cell r="D127">
            <v>6</v>
          </cell>
        </row>
        <row r="128">
          <cell r="A128" t="str">
            <v>11kobza</v>
          </cell>
          <cell r="B128" t="str">
            <v>kobza</v>
          </cell>
          <cell r="C128">
            <v>11</v>
          </cell>
          <cell r="D128">
            <v>10</v>
          </cell>
        </row>
        <row r="129">
          <cell r="A129" t="str">
            <v>12kobza</v>
          </cell>
          <cell r="B129" t="str">
            <v>kobza</v>
          </cell>
          <cell r="C129">
            <v>12</v>
          </cell>
          <cell r="D129">
            <v>11</v>
          </cell>
        </row>
        <row r="130">
          <cell r="A130" t="str">
            <v>6kobza</v>
          </cell>
          <cell r="B130" t="str">
            <v>kobza</v>
          </cell>
          <cell r="C130">
            <v>6</v>
          </cell>
          <cell r="D130">
            <v>8</v>
          </cell>
        </row>
        <row r="131">
          <cell r="A131" t="str">
            <v>3kobza</v>
          </cell>
          <cell r="B131" t="str">
            <v>kobza</v>
          </cell>
          <cell r="C131">
            <v>3</v>
          </cell>
          <cell r="D131">
            <v>7</v>
          </cell>
        </row>
        <row r="132">
          <cell r="A132" t="str">
            <v>9Lion</v>
          </cell>
          <cell r="B132" t="str">
            <v>Lion</v>
          </cell>
          <cell r="C132">
            <v>9</v>
          </cell>
          <cell r="D132">
            <v>8</v>
          </cell>
        </row>
        <row r="133">
          <cell r="A133" t="str">
            <v>37Lion</v>
          </cell>
          <cell r="B133" t="str">
            <v>Lion</v>
          </cell>
          <cell r="C133">
            <v>37</v>
          </cell>
          <cell r="D133">
            <v>7</v>
          </cell>
        </row>
        <row r="134">
          <cell r="A134" t="str">
            <v>38Lion</v>
          </cell>
          <cell r="B134" t="str">
            <v>Lion</v>
          </cell>
          <cell r="C134">
            <v>38</v>
          </cell>
          <cell r="D134">
            <v>7</v>
          </cell>
        </row>
        <row r="135">
          <cell r="A135" t="str">
            <v>40Lion</v>
          </cell>
          <cell r="B135" t="str">
            <v>Lion</v>
          </cell>
          <cell r="C135">
            <v>40</v>
          </cell>
          <cell r="D135">
            <v>8</v>
          </cell>
        </row>
        <row r="136">
          <cell r="A136" t="str">
            <v>46Lion</v>
          </cell>
          <cell r="B136" t="str">
            <v>Lion</v>
          </cell>
          <cell r="C136">
            <v>46</v>
          </cell>
          <cell r="D136">
            <v>7</v>
          </cell>
        </row>
        <row r="137">
          <cell r="A137" t="str">
            <v>51Lion</v>
          </cell>
          <cell r="B137" t="str">
            <v>Lion</v>
          </cell>
          <cell r="C137">
            <v>51</v>
          </cell>
          <cell r="D137">
            <v>6</v>
          </cell>
        </row>
        <row r="138">
          <cell r="A138" t="str">
            <v>66Lion</v>
          </cell>
          <cell r="B138" t="str">
            <v>Lion</v>
          </cell>
          <cell r="C138">
            <v>66</v>
          </cell>
          <cell r="D138">
            <v>9</v>
          </cell>
        </row>
        <row r="139">
          <cell r="A139" t="str">
            <v>72Lion</v>
          </cell>
          <cell r="B139" t="str">
            <v>Lion</v>
          </cell>
          <cell r="C139">
            <v>72</v>
          </cell>
          <cell r="D139">
            <v>10</v>
          </cell>
        </row>
        <row r="140">
          <cell r="A140" t="str">
            <v>71Lion</v>
          </cell>
          <cell r="B140" t="str">
            <v>Lion</v>
          </cell>
          <cell r="C140">
            <v>71</v>
          </cell>
          <cell r="D140">
            <v>7</v>
          </cell>
        </row>
        <row r="141">
          <cell r="A141" t="str">
            <v>13Lion</v>
          </cell>
          <cell r="B141" t="str">
            <v>Lion</v>
          </cell>
          <cell r="C141">
            <v>13</v>
          </cell>
          <cell r="D141">
            <v>7</v>
          </cell>
        </row>
        <row r="142">
          <cell r="A142" t="str">
            <v>21Lion</v>
          </cell>
          <cell r="B142" t="str">
            <v>Lion</v>
          </cell>
          <cell r="C142">
            <v>21</v>
          </cell>
          <cell r="D142">
            <v>10</v>
          </cell>
        </row>
        <row r="143">
          <cell r="A143" t="str">
            <v>26Lion</v>
          </cell>
          <cell r="B143" t="str">
            <v>Lion</v>
          </cell>
          <cell r="C143">
            <v>26</v>
          </cell>
          <cell r="D143">
            <v>8</v>
          </cell>
        </row>
        <row r="144">
          <cell r="A144" t="str">
            <v>34Lion</v>
          </cell>
          <cell r="B144" t="str">
            <v>Lion</v>
          </cell>
          <cell r="C144">
            <v>34</v>
          </cell>
          <cell r="D144">
            <v>5</v>
          </cell>
        </row>
        <row r="145">
          <cell r="A145" t="str">
            <v>27Lion</v>
          </cell>
          <cell r="B145" t="str">
            <v>Lion</v>
          </cell>
          <cell r="C145">
            <v>27</v>
          </cell>
          <cell r="D145">
            <v>8</v>
          </cell>
        </row>
        <row r="146">
          <cell r="A146" t="str">
            <v>29Lion</v>
          </cell>
          <cell r="B146" t="str">
            <v>Lion</v>
          </cell>
          <cell r="C146">
            <v>29</v>
          </cell>
          <cell r="D146">
            <v>7</v>
          </cell>
        </row>
        <row r="147">
          <cell r="A147" t="str">
            <v>30Lion</v>
          </cell>
          <cell r="B147" t="str">
            <v>Lion</v>
          </cell>
          <cell r="C147">
            <v>30</v>
          </cell>
          <cell r="D147">
            <v>6</v>
          </cell>
        </row>
        <row r="148">
          <cell r="A148" t="str">
            <v>11Lion</v>
          </cell>
          <cell r="B148" t="str">
            <v>Lion</v>
          </cell>
          <cell r="C148">
            <v>11</v>
          </cell>
          <cell r="D148">
            <v>8</v>
          </cell>
        </row>
        <row r="149">
          <cell r="A149" t="str">
            <v>12Lion</v>
          </cell>
          <cell r="B149" t="str">
            <v>Lion</v>
          </cell>
          <cell r="C149">
            <v>12</v>
          </cell>
          <cell r="D149">
            <v>7</v>
          </cell>
        </row>
        <row r="150">
          <cell r="A150" t="str">
            <v>67Lion</v>
          </cell>
          <cell r="B150" t="str">
            <v>Lion</v>
          </cell>
          <cell r="C150">
            <v>67</v>
          </cell>
          <cell r="D150">
            <v>10</v>
          </cell>
        </row>
        <row r="151">
          <cell r="A151" t="str">
            <v>3Lion</v>
          </cell>
          <cell r="B151" t="str">
            <v>Lion</v>
          </cell>
          <cell r="C151">
            <v>3</v>
          </cell>
          <cell r="D151">
            <v>7</v>
          </cell>
        </row>
        <row r="152">
          <cell r="A152" t="str">
            <v>6Lion</v>
          </cell>
          <cell r="B152" t="str">
            <v>Lion</v>
          </cell>
          <cell r="C152">
            <v>6</v>
          </cell>
          <cell r="D152">
            <v>11</v>
          </cell>
        </row>
        <row r="153">
          <cell r="A153" t="str">
            <v>7Lion</v>
          </cell>
          <cell r="B153" t="str">
            <v>Lion</v>
          </cell>
          <cell r="C153">
            <v>7</v>
          </cell>
          <cell r="D153">
            <v>12</v>
          </cell>
        </row>
        <row r="154">
          <cell r="A154" t="str">
            <v>43Lion</v>
          </cell>
          <cell r="B154" t="str">
            <v>Lion</v>
          </cell>
          <cell r="C154">
            <v>43</v>
          </cell>
          <cell r="D154">
            <v>8</v>
          </cell>
        </row>
        <row r="155">
          <cell r="A155" t="str">
            <v>67Ludmila</v>
          </cell>
          <cell r="B155" t="str">
            <v>Ludmila</v>
          </cell>
          <cell r="C155">
            <v>67</v>
          </cell>
          <cell r="D155">
            <v>11</v>
          </cell>
        </row>
        <row r="156">
          <cell r="A156" t="str">
            <v>66Ludmila</v>
          </cell>
          <cell r="B156" t="str">
            <v>Ludmila</v>
          </cell>
          <cell r="C156">
            <v>66</v>
          </cell>
          <cell r="D156">
            <v>10</v>
          </cell>
        </row>
        <row r="157">
          <cell r="A157" t="str">
            <v>51Ludmila</v>
          </cell>
          <cell r="B157" t="str">
            <v>Ludmila</v>
          </cell>
          <cell r="C157">
            <v>51</v>
          </cell>
          <cell r="D157">
            <v>8</v>
          </cell>
        </row>
        <row r="158">
          <cell r="A158" t="str">
            <v>46Ludmila</v>
          </cell>
          <cell r="B158" t="str">
            <v>Ludmila</v>
          </cell>
          <cell r="C158">
            <v>46</v>
          </cell>
          <cell r="D158">
            <v>7</v>
          </cell>
        </row>
        <row r="159">
          <cell r="A159" t="str">
            <v>38Ludmila</v>
          </cell>
          <cell r="B159" t="str">
            <v>Ludmila</v>
          </cell>
          <cell r="C159">
            <v>38</v>
          </cell>
          <cell r="D159">
            <v>7</v>
          </cell>
        </row>
        <row r="160">
          <cell r="A160" t="str">
            <v>40Ludmila</v>
          </cell>
          <cell r="B160" t="str">
            <v>Ludmila</v>
          </cell>
          <cell r="C160">
            <v>40</v>
          </cell>
          <cell r="D160">
            <v>7</v>
          </cell>
        </row>
        <row r="161">
          <cell r="A161" t="str">
            <v>43Ludmila</v>
          </cell>
          <cell r="B161" t="str">
            <v>Ludmila</v>
          </cell>
          <cell r="C161">
            <v>43</v>
          </cell>
          <cell r="D161">
            <v>10</v>
          </cell>
        </row>
        <row r="162">
          <cell r="A162" t="str">
            <v>37Ludmila</v>
          </cell>
          <cell r="B162" t="str">
            <v>Ludmila</v>
          </cell>
          <cell r="C162">
            <v>37</v>
          </cell>
          <cell r="D162">
            <v>6</v>
          </cell>
        </row>
        <row r="163">
          <cell r="A163" t="str">
            <v>34Ludmila</v>
          </cell>
          <cell r="B163" t="str">
            <v>Ludmila</v>
          </cell>
          <cell r="C163">
            <v>34</v>
          </cell>
          <cell r="D163">
            <v>7</v>
          </cell>
        </row>
        <row r="164">
          <cell r="A164" t="str">
            <v>3Ludmila</v>
          </cell>
          <cell r="B164" t="str">
            <v>Ludmila</v>
          </cell>
          <cell r="C164">
            <v>3</v>
          </cell>
          <cell r="D164">
            <v>7</v>
          </cell>
        </row>
        <row r="165">
          <cell r="A165" t="str">
            <v>6Ludmila</v>
          </cell>
          <cell r="B165" t="str">
            <v>Ludmila</v>
          </cell>
          <cell r="C165">
            <v>6</v>
          </cell>
          <cell r="D165">
            <v>6</v>
          </cell>
        </row>
        <row r="166">
          <cell r="A166" t="str">
            <v>7Ludmila</v>
          </cell>
          <cell r="B166" t="str">
            <v>Ludmila</v>
          </cell>
          <cell r="C166">
            <v>7</v>
          </cell>
          <cell r="D166">
            <v>10</v>
          </cell>
        </row>
        <row r="167">
          <cell r="A167" t="str">
            <v>9Ludmila</v>
          </cell>
          <cell r="B167" t="str">
            <v>Ludmila</v>
          </cell>
          <cell r="C167">
            <v>9</v>
          </cell>
          <cell r="D167">
            <v>5</v>
          </cell>
        </row>
        <row r="168">
          <cell r="A168" t="str">
            <v>11Ludmila</v>
          </cell>
          <cell r="B168" t="str">
            <v>Ludmila</v>
          </cell>
          <cell r="C168">
            <v>11</v>
          </cell>
          <cell r="D168">
            <v>6</v>
          </cell>
        </row>
        <row r="169">
          <cell r="A169" t="str">
            <v>12Ludmila</v>
          </cell>
          <cell r="B169" t="str">
            <v>Ludmila</v>
          </cell>
          <cell r="C169">
            <v>12</v>
          </cell>
          <cell r="D169">
            <v>6</v>
          </cell>
        </row>
        <row r="170">
          <cell r="A170" t="str">
            <v>13Ludmila</v>
          </cell>
          <cell r="B170" t="str">
            <v>Ludmila</v>
          </cell>
          <cell r="C170">
            <v>13</v>
          </cell>
          <cell r="D170">
            <v>7</v>
          </cell>
        </row>
        <row r="171">
          <cell r="A171" t="str">
            <v>21Ludmila</v>
          </cell>
          <cell r="B171" t="str">
            <v>Ludmila</v>
          </cell>
          <cell r="C171">
            <v>21</v>
          </cell>
          <cell r="D171">
            <v>8</v>
          </cell>
        </row>
        <row r="172">
          <cell r="A172" t="str">
            <v>26Ludmila</v>
          </cell>
          <cell r="B172" t="str">
            <v>Ludmila</v>
          </cell>
          <cell r="C172">
            <v>26</v>
          </cell>
          <cell r="D172">
            <v>8</v>
          </cell>
        </row>
        <row r="173">
          <cell r="A173" t="str">
            <v>27Ludmila</v>
          </cell>
          <cell r="B173" t="str">
            <v>Ludmila</v>
          </cell>
          <cell r="C173">
            <v>27</v>
          </cell>
          <cell r="D173">
            <v>7</v>
          </cell>
        </row>
        <row r="174">
          <cell r="A174" t="str">
            <v>29Ludmila</v>
          </cell>
          <cell r="B174" t="str">
            <v>Ludmila</v>
          </cell>
          <cell r="C174">
            <v>29</v>
          </cell>
          <cell r="D174">
            <v>9</v>
          </cell>
        </row>
        <row r="175">
          <cell r="A175" t="str">
            <v>30Ludmila</v>
          </cell>
          <cell r="B175" t="str">
            <v>Ludmila</v>
          </cell>
          <cell r="C175">
            <v>30</v>
          </cell>
          <cell r="D175">
            <v>6</v>
          </cell>
        </row>
        <row r="176">
          <cell r="A176" t="str">
            <v>71Ludmila</v>
          </cell>
          <cell r="B176" t="str">
            <v>Ludmila</v>
          </cell>
          <cell r="C176">
            <v>71</v>
          </cell>
          <cell r="D176">
            <v>7</v>
          </cell>
        </row>
        <row r="177">
          <cell r="A177" t="str">
            <v>72Ludmila</v>
          </cell>
          <cell r="B177" t="str">
            <v>Ludmila</v>
          </cell>
          <cell r="C177">
            <v>72</v>
          </cell>
          <cell r="D177">
            <v>12</v>
          </cell>
        </row>
        <row r="178">
          <cell r="A178" t="str">
            <v>51Masterboy-skald</v>
          </cell>
          <cell r="B178" t="str">
            <v>Masterboy-skald</v>
          </cell>
          <cell r="C178">
            <v>51</v>
          </cell>
          <cell r="D178">
            <v>4</v>
          </cell>
        </row>
        <row r="179">
          <cell r="A179" t="str">
            <v>66Masterboy-skald</v>
          </cell>
          <cell r="B179" t="str">
            <v>Masterboy-skald</v>
          </cell>
          <cell r="C179">
            <v>66</v>
          </cell>
          <cell r="D179">
            <v>9</v>
          </cell>
        </row>
        <row r="180">
          <cell r="A180" t="str">
            <v>67Masterboy-skald</v>
          </cell>
          <cell r="B180" t="str">
            <v>Masterboy-skald</v>
          </cell>
          <cell r="C180">
            <v>67</v>
          </cell>
          <cell r="D180">
            <v>10</v>
          </cell>
        </row>
        <row r="181">
          <cell r="A181" t="str">
            <v>46Masterboy-skald</v>
          </cell>
          <cell r="B181" t="str">
            <v>Masterboy-skald</v>
          </cell>
          <cell r="C181">
            <v>46</v>
          </cell>
          <cell r="D181">
            <v>6</v>
          </cell>
        </row>
        <row r="182">
          <cell r="A182" t="str">
            <v>37Masterboy-skald</v>
          </cell>
          <cell r="B182" t="str">
            <v>Masterboy-skald</v>
          </cell>
          <cell r="C182">
            <v>37</v>
          </cell>
          <cell r="D182">
            <v>4</v>
          </cell>
        </row>
        <row r="183">
          <cell r="A183" t="str">
            <v>38Masterboy-skald</v>
          </cell>
          <cell r="B183" t="str">
            <v>Masterboy-skald</v>
          </cell>
          <cell r="C183">
            <v>38</v>
          </cell>
          <cell r="D183">
            <v>6</v>
          </cell>
        </row>
        <row r="184">
          <cell r="A184" t="str">
            <v>40Masterboy-skald</v>
          </cell>
          <cell r="B184" t="str">
            <v>Masterboy-skald</v>
          </cell>
          <cell r="C184">
            <v>40</v>
          </cell>
          <cell r="D184">
            <v>6</v>
          </cell>
        </row>
        <row r="185">
          <cell r="A185" t="str">
            <v>43Masterboy-skald</v>
          </cell>
          <cell r="B185" t="str">
            <v>Masterboy-skald</v>
          </cell>
          <cell r="C185">
            <v>43</v>
          </cell>
          <cell r="D185">
            <v>9</v>
          </cell>
        </row>
        <row r="186">
          <cell r="A186" t="str">
            <v>30Masterboy-skald</v>
          </cell>
          <cell r="B186" t="str">
            <v>Masterboy-skald</v>
          </cell>
          <cell r="C186">
            <v>30</v>
          </cell>
          <cell r="D186">
            <v>3</v>
          </cell>
        </row>
        <row r="187">
          <cell r="A187" t="str">
            <v>29Masterboy-skald</v>
          </cell>
          <cell r="B187" t="str">
            <v>Masterboy-skald</v>
          </cell>
          <cell r="C187">
            <v>29</v>
          </cell>
          <cell r="D187">
            <v>5</v>
          </cell>
        </row>
        <row r="188">
          <cell r="A188" t="str">
            <v>26Masterboy-skald</v>
          </cell>
          <cell r="B188" t="str">
            <v>Masterboy-skald</v>
          </cell>
          <cell r="C188">
            <v>26</v>
          </cell>
          <cell r="D188">
            <v>7</v>
          </cell>
        </row>
        <row r="189">
          <cell r="A189" t="str">
            <v>27Masterboy-skald</v>
          </cell>
          <cell r="B189" t="str">
            <v>Masterboy-skald</v>
          </cell>
          <cell r="C189">
            <v>27</v>
          </cell>
          <cell r="D189">
            <v>4</v>
          </cell>
        </row>
        <row r="190">
          <cell r="A190" t="str">
            <v>21Masterboy-skald</v>
          </cell>
          <cell r="B190" t="str">
            <v>Masterboy-skald</v>
          </cell>
          <cell r="C190">
            <v>21</v>
          </cell>
          <cell r="D190">
            <v>5</v>
          </cell>
        </row>
        <row r="191">
          <cell r="A191" t="str">
            <v>13Masterboy-skald</v>
          </cell>
          <cell r="B191" t="str">
            <v>Masterboy-skald</v>
          </cell>
          <cell r="C191">
            <v>13</v>
          </cell>
          <cell r="D191">
            <v>4</v>
          </cell>
        </row>
        <row r="192">
          <cell r="A192" t="str">
            <v>12Masterboy-skald</v>
          </cell>
          <cell r="B192" t="str">
            <v>Masterboy-skald</v>
          </cell>
          <cell r="C192">
            <v>12</v>
          </cell>
          <cell r="D192">
            <v>4</v>
          </cell>
        </row>
        <row r="193">
          <cell r="A193" t="str">
            <v>11Masterboy-skald</v>
          </cell>
          <cell r="B193" t="str">
            <v>Masterboy-skald</v>
          </cell>
          <cell r="C193">
            <v>11</v>
          </cell>
          <cell r="D193">
            <v>7</v>
          </cell>
        </row>
        <row r="194">
          <cell r="A194" t="str">
            <v>9Masterboy-skald</v>
          </cell>
          <cell r="B194" t="str">
            <v>Masterboy-skald</v>
          </cell>
          <cell r="C194">
            <v>9</v>
          </cell>
          <cell r="D194">
            <v>6</v>
          </cell>
        </row>
        <row r="195">
          <cell r="A195" t="str">
            <v>7Masterboy-skald</v>
          </cell>
          <cell r="B195" t="str">
            <v>Masterboy-skald</v>
          </cell>
          <cell r="C195">
            <v>7</v>
          </cell>
          <cell r="D195">
            <v>10</v>
          </cell>
        </row>
        <row r="196">
          <cell r="A196" t="str">
            <v>6Masterboy-skald</v>
          </cell>
          <cell r="B196" t="str">
            <v>Masterboy-skald</v>
          </cell>
          <cell r="C196">
            <v>6</v>
          </cell>
          <cell r="D196">
            <v>6</v>
          </cell>
        </row>
        <row r="197">
          <cell r="A197" t="str">
            <v>72Masterboy-skald</v>
          </cell>
          <cell r="B197" t="str">
            <v>Masterboy-skald</v>
          </cell>
          <cell r="C197">
            <v>72</v>
          </cell>
          <cell r="D197">
            <v>12</v>
          </cell>
        </row>
        <row r="198">
          <cell r="A198" t="str">
            <v>66mesier</v>
          </cell>
          <cell r="B198" t="str">
            <v>mesier</v>
          </cell>
          <cell r="C198">
            <v>66</v>
          </cell>
          <cell r="D198">
            <v>10</v>
          </cell>
        </row>
        <row r="199">
          <cell r="A199" t="str">
            <v>51mesier</v>
          </cell>
          <cell r="B199" t="str">
            <v>mesier</v>
          </cell>
          <cell r="C199">
            <v>51</v>
          </cell>
          <cell r="D199">
            <v>2</v>
          </cell>
        </row>
        <row r="200">
          <cell r="A200" t="str">
            <v>46mesier</v>
          </cell>
          <cell r="B200" t="str">
            <v>mesier</v>
          </cell>
          <cell r="C200">
            <v>46</v>
          </cell>
          <cell r="D200">
            <v>10</v>
          </cell>
        </row>
        <row r="201">
          <cell r="A201" t="str">
            <v>43mesier</v>
          </cell>
          <cell r="B201" t="str">
            <v>mesier</v>
          </cell>
          <cell r="C201">
            <v>43</v>
          </cell>
          <cell r="D201">
            <v>5</v>
          </cell>
        </row>
        <row r="202">
          <cell r="A202" t="str">
            <v>40mesier</v>
          </cell>
          <cell r="B202" t="str">
            <v>mesier</v>
          </cell>
          <cell r="C202">
            <v>40</v>
          </cell>
          <cell r="D202">
            <v>4</v>
          </cell>
        </row>
        <row r="203">
          <cell r="A203" t="str">
            <v>38mesier</v>
          </cell>
          <cell r="B203" t="str">
            <v>mesier</v>
          </cell>
          <cell r="C203">
            <v>38</v>
          </cell>
          <cell r="D203">
            <v>9</v>
          </cell>
        </row>
        <row r="204">
          <cell r="A204" t="str">
            <v>37mesier</v>
          </cell>
          <cell r="B204" t="str">
            <v>mesier</v>
          </cell>
          <cell r="C204">
            <v>37</v>
          </cell>
          <cell r="D204">
            <v>6</v>
          </cell>
        </row>
        <row r="205">
          <cell r="A205" t="str">
            <v>34mesier</v>
          </cell>
          <cell r="B205" t="str">
            <v>mesier</v>
          </cell>
          <cell r="C205">
            <v>34</v>
          </cell>
          <cell r="D205">
            <v>3</v>
          </cell>
        </row>
        <row r="206">
          <cell r="A206" t="str">
            <v>26mesier</v>
          </cell>
          <cell r="B206" t="str">
            <v>mesier</v>
          </cell>
          <cell r="C206">
            <v>26</v>
          </cell>
          <cell r="D206">
            <v>7</v>
          </cell>
        </row>
        <row r="207">
          <cell r="A207" t="str">
            <v>27mesier</v>
          </cell>
          <cell r="B207" t="str">
            <v>mesier</v>
          </cell>
          <cell r="C207">
            <v>27</v>
          </cell>
          <cell r="D207">
            <v>8</v>
          </cell>
        </row>
        <row r="208">
          <cell r="A208" t="str">
            <v>29mesier</v>
          </cell>
          <cell r="B208" t="str">
            <v>mesier</v>
          </cell>
          <cell r="C208">
            <v>29</v>
          </cell>
          <cell r="D208">
            <v>7</v>
          </cell>
        </row>
        <row r="209">
          <cell r="A209" t="str">
            <v>30mesier</v>
          </cell>
          <cell r="B209" t="str">
            <v>mesier</v>
          </cell>
          <cell r="C209">
            <v>30</v>
          </cell>
          <cell r="D209">
            <v>9</v>
          </cell>
        </row>
        <row r="210">
          <cell r="A210" t="str">
            <v>21mesier</v>
          </cell>
          <cell r="B210" t="str">
            <v>mesier</v>
          </cell>
          <cell r="C210">
            <v>21</v>
          </cell>
          <cell r="D210">
            <v>2</v>
          </cell>
        </row>
        <row r="211">
          <cell r="A211" t="str">
            <v>11mesier</v>
          </cell>
          <cell r="B211" t="str">
            <v>mesier</v>
          </cell>
          <cell r="C211">
            <v>11</v>
          </cell>
          <cell r="D211">
            <v>5</v>
          </cell>
        </row>
        <row r="212">
          <cell r="A212" t="str">
            <v>12mesier</v>
          </cell>
          <cell r="B212" t="str">
            <v>mesier</v>
          </cell>
          <cell r="C212">
            <v>12</v>
          </cell>
          <cell r="D212">
            <v>2</v>
          </cell>
        </row>
        <row r="213">
          <cell r="A213" t="str">
            <v>9mesier</v>
          </cell>
          <cell r="B213" t="str">
            <v>mesier</v>
          </cell>
          <cell r="C213">
            <v>9</v>
          </cell>
          <cell r="D213">
            <v>4</v>
          </cell>
        </row>
        <row r="214">
          <cell r="A214" t="str">
            <v>7mesier</v>
          </cell>
          <cell r="B214" t="str">
            <v>mesier</v>
          </cell>
          <cell r="C214">
            <v>7</v>
          </cell>
          <cell r="D214">
            <v>9</v>
          </cell>
        </row>
        <row r="215">
          <cell r="A215" t="str">
            <v>6mesier</v>
          </cell>
          <cell r="B215" t="str">
            <v>mesier</v>
          </cell>
          <cell r="C215">
            <v>6</v>
          </cell>
          <cell r="D215">
            <v>6</v>
          </cell>
        </row>
        <row r="216">
          <cell r="A216" t="str">
            <v>3mesier</v>
          </cell>
          <cell r="B216" t="str">
            <v>mesier</v>
          </cell>
          <cell r="C216">
            <v>3</v>
          </cell>
          <cell r="D216">
            <v>7</v>
          </cell>
        </row>
        <row r="217">
          <cell r="A217" t="str">
            <v>67mesier</v>
          </cell>
          <cell r="B217" t="str">
            <v>mesier</v>
          </cell>
          <cell r="C217">
            <v>67</v>
          </cell>
          <cell r="D217">
            <v>9</v>
          </cell>
        </row>
        <row r="218">
          <cell r="A218" t="str">
            <v>71mesier</v>
          </cell>
          <cell r="B218" t="str">
            <v>mesier</v>
          </cell>
          <cell r="C218">
            <v>71</v>
          </cell>
          <cell r="D218">
            <v>9</v>
          </cell>
        </row>
        <row r="219">
          <cell r="A219" t="str">
            <v>72mesier</v>
          </cell>
          <cell r="B219" t="str">
            <v>mesier</v>
          </cell>
          <cell r="C219">
            <v>72</v>
          </cell>
          <cell r="D219">
            <v>6</v>
          </cell>
        </row>
        <row r="220">
          <cell r="A220" t="str">
            <v>72Nastya</v>
          </cell>
          <cell r="B220" t="str">
            <v>Nastya</v>
          </cell>
          <cell r="C220">
            <v>72</v>
          </cell>
          <cell r="D220">
            <v>12</v>
          </cell>
        </row>
        <row r="221">
          <cell r="A221" t="str">
            <v>67Nastya</v>
          </cell>
          <cell r="B221" t="str">
            <v>Nastya</v>
          </cell>
          <cell r="C221">
            <v>67</v>
          </cell>
          <cell r="D221">
            <v>7</v>
          </cell>
        </row>
        <row r="222">
          <cell r="A222" t="str">
            <v>66Nastya</v>
          </cell>
          <cell r="B222" t="str">
            <v>Nastya</v>
          </cell>
          <cell r="C222">
            <v>66</v>
          </cell>
          <cell r="D222">
            <v>7</v>
          </cell>
        </row>
        <row r="223">
          <cell r="A223" t="str">
            <v>43Nastya</v>
          </cell>
          <cell r="B223" t="str">
            <v>Nastya</v>
          </cell>
          <cell r="C223">
            <v>43</v>
          </cell>
          <cell r="D223">
            <v>12</v>
          </cell>
        </row>
        <row r="224">
          <cell r="A224" t="str">
            <v>34Nastya</v>
          </cell>
          <cell r="B224" t="str">
            <v>Nastya</v>
          </cell>
          <cell r="C224">
            <v>34</v>
          </cell>
          <cell r="D224">
            <v>10</v>
          </cell>
        </row>
        <row r="225">
          <cell r="A225" t="str">
            <v>21Nastya</v>
          </cell>
          <cell r="B225" t="str">
            <v>Nastya</v>
          </cell>
          <cell r="C225">
            <v>21</v>
          </cell>
          <cell r="D225">
            <v>12</v>
          </cell>
        </row>
        <row r="226">
          <cell r="A226" t="str">
            <v>13Nastya</v>
          </cell>
          <cell r="B226" t="str">
            <v>Nastya</v>
          </cell>
          <cell r="C226">
            <v>13</v>
          </cell>
          <cell r="D226">
            <v>8</v>
          </cell>
        </row>
        <row r="227">
          <cell r="A227" t="str">
            <v>71Persona_I_B</v>
          </cell>
          <cell r="B227" t="str">
            <v>Persona_I_B</v>
          </cell>
          <cell r="C227">
            <v>71</v>
          </cell>
          <cell r="D227">
            <v>9</v>
          </cell>
        </row>
        <row r="228">
          <cell r="A228" t="str">
            <v>72Persona_I_B</v>
          </cell>
          <cell r="B228" t="str">
            <v>Persona_I_B</v>
          </cell>
          <cell r="C228">
            <v>72</v>
          </cell>
          <cell r="D228">
            <v>11</v>
          </cell>
        </row>
        <row r="229">
          <cell r="A229" t="str">
            <v>66Persona_I_B</v>
          </cell>
          <cell r="B229" t="str">
            <v>Persona_I_B</v>
          </cell>
          <cell r="C229">
            <v>66</v>
          </cell>
          <cell r="D229">
            <v>11</v>
          </cell>
        </row>
        <row r="230">
          <cell r="A230" t="str">
            <v>67Persona_I_B</v>
          </cell>
          <cell r="B230" t="str">
            <v>Persona_I_B</v>
          </cell>
          <cell r="C230">
            <v>67</v>
          </cell>
          <cell r="D230">
            <v>10</v>
          </cell>
        </row>
        <row r="231">
          <cell r="A231" t="str">
            <v>29Persona_I_B</v>
          </cell>
          <cell r="B231" t="str">
            <v>Persona_I_B</v>
          </cell>
          <cell r="C231">
            <v>29</v>
          </cell>
          <cell r="D231">
            <v>5</v>
          </cell>
        </row>
        <row r="232">
          <cell r="A232" t="str">
            <v>30Persona_I_B</v>
          </cell>
          <cell r="B232" t="str">
            <v>Persona_I_B</v>
          </cell>
          <cell r="C232">
            <v>30</v>
          </cell>
          <cell r="D232">
            <v>5</v>
          </cell>
        </row>
        <row r="233">
          <cell r="A233" t="str">
            <v>34Persona_I_B</v>
          </cell>
          <cell r="B233" t="str">
            <v>Persona_I_B</v>
          </cell>
          <cell r="C233">
            <v>34</v>
          </cell>
          <cell r="D233">
            <v>4</v>
          </cell>
        </row>
        <row r="234">
          <cell r="A234" t="str">
            <v>37Persona_I_B</v>
          </cell>
          <cell r="B234" t="str">
            <v>Persona_I_B</v>
          </cell>
          <cell r="C234">
            <v>37</v>
          </cell>
          <cell r="D234">
            <v>4</v>
          </cell>
        </row>
        <row r="235">
          <cell r="A235" t="str">
            <v>38Persona_I_B</v>
          </cell>
          <cell r="B235" t="str">
            <v>Persona_I_B</v>
          </cell>
          <cell r="C235">
            <v>38</v>
          </cell>
          <cell r="D235">
            <v>5</v>
          </cell>
        </row>
        <row r="236">
          <cell r="A236" t="str">
            <v>40Persona_I_B</v>
          </cell>
          <cell r="B236" t="str">
            <v>Persona_I_B</v>
          </cell>
          <cell r="C236">
            <v>40</v>
          </cell>
          <cell r="D236">
            <v>5</v>
          </cell>
        </row>
        <row r="237">
          <cell r="A237" t="str">
            <v>43Persona_I_B</v>
          </cell>
          <cell r="B237" t="str">
            <v>Persona_I_B</v>
          </cell>
          <cell r="C237">
            <v>43</v>
          </cell>
          <cell r="D237">
            <v>7</v>
          </cell>
        </row>
        <row r="238">
          <cell r="A238" t="str">
            <v>46Persona_I_B</v>
          </cell>
          <cell r="B238" t="str">
            <v>Persona_I_B</v>
          </cell>
          <cell r="C238">
            <v>46</v>
          </cell>
          <cell r="D238">
            <v>8</v>
          </cell>
        </row>
        <row r="239">
          <cell r="A239" t="str">
            <v>51Persona_I_B</v>
          </cell>
          <cell r="B239" t="str">
            <v>Persona_I_B</v>
          </cell>
          <cell r="C239">
            <v>51</v>
          </cell>
          <cell r="D239">
            <v>8</v>
          </cell>
        </row>
        <row r="240">
          <cell r="A240" t="str">
            <v>26Persona_I_B</v>
          </cell>
          <cell r="B240" t="str">
            <v>Persona_I_B</v>
          </cell>
          <cell r="C240">
            <v>26</v>
          </cell>
          <cell r="D240">
            <v>8</v>
          </cell>
        </row>
        <row r="241">
          <cell r="A241" t="str">
            <v>27Persona_I_B</v>
          </cell>
          <cell r="B241" t="str">
            <v>Persona_I_B</v>
          </cell>
          <cell r="C241">
            <v>27</v>
          </cell>
          <cell r="D241">
            <v>8</v>
          </cell>
        </row>
        <row r="242">
          <cell r="A242" t="str">
            <v>3Persona_I_B</v>
          </cell>
          <cell r="B242" t="str">
            <v>Persona_I_B</v>
          </cell>
          <cell r="C242">
            <v>3</v>
          </cell>
          <cell r="D242">
            <v>7</v>
          </cell>
        </row>
        <row r="243">
          <cell r="A243" t="str">
            <v>21Persona_I_B</v>
          </cell>
          <cell r="B243" t="str">
            <v>Persona_I_B</v>
          </cell>
          <cell r="C243">
            <v>21</v>
          </cell>
          <cell r="D243">
            <v>4</v>
          </cell>
        </row>
        <row r="244">
          <cell r="A244" t="str">
            <v>13Persona_I_B</v>
          </cell>
          <cell r="B244" t="str">
            <v>Persona_I_B</v>
          </cell>
          <cell r="C244">
            <v>13</v>
          </cell>
          <cell r="D244">
            <v>5</v>
          </cell>
        </row>
        <row r="245">
          <cell r="A245" t="str">
            <v>9Persona_I_B</v>
          </cell>
          <cell r="B245" t="str">
            <v>Persona_I_B</v>
          </cell>
          <cell r="C245">
            <v>9</v>
          </cell>
          <cell r="D245">
            <v>5</v>
          </cell>
        </row>
        <row r="246">
          <cell r="A246" t="str">
            <v>11Persona_I_B</v>
          </cell>
          <cell r="B246" t="str">
            <v>Persona_I_B</v>
          </cell>
          <cell r="C246">
            <v>11</v>
          </cell>
          <cell r="D246">
            <v>7</v>
          </cell>
        </row>
        <row r="247">
          <cell r="A247" t="str">
            <v>12Persona_I_B</v>
          </cell>
          <cell r="B247" t="str">
            <v>Persona_I_B</v>
          </cell>
          <cell r="C247">
            <v>12</v>
          </cell>
          <cell r="D247">
            <v>5</v>
          </cell>
        </row>
        <row r="248">
          <cell r="A248" t="str">
            <v>7Persona_I_B</v>
          </cell>
          <cell r="B248" t="str">
            <v>Persona_I_B</v>
          </cell>
          <cell r="C248">
            <v>7</v>
          </cell>
          <cell r="D248">
            <v>6</v>
          </cell>
        </row>
        <row r="249">
          <cell r="A249" t="str">
            <v>6Persona_I_B</v>
          </cell>
          <cell r="B249" t="str">
            <v>Persona_I_B</v>
          </cell>
          <cell r="C249">
            <v>6</v>
          </cell>
          <cell r="D249">
            <v>6</v>
          </cell>
        </row>
        <row r="250">
          <cell r="A250" t="str">
            <v>72serfris</v>
          </cell>
          <cell r="B250" t="str">
            <v>serfris</v>
          </cell>
          <cell r="C250">
            <v>72</v>
          </cell>
          <cell r="D250">
            <v>8</v>
          </cell>
        </row>
        <row r="251">
          <cell r="A251" t="str">
            <v>71serfris</v>
          </cell>
          <cell r="B251" t="str">
            <v>serfris</v>
          </cell>
          <cell r="C251">
            <v>71</v>
          </cell>
          <cell r="D251">
            <v>5</v>
          </cell>
        </row>
        <row r="252">
          <cell r="A252" t="str">
            <v>66serfris</v>
          </cell>
          <cell r="B252" t="str">
            <v>serfris</v>
          </cell>
          <cell r="C252">
            <v>66</v>
          </cell>
          <cell r="D252">
            <v>6</v>
          </cell>
        </row>
        <row r="253">
          <cell r="A253" t="str">
            <v>43serfris</v>
          </cell>
          <cell r="B253" t="str">
            <v>serfris</v>
          </cell>
          <cell r="C253">
            <v>43</v>
          </cell>
          <cell r="D253">
            <v>5</v>
          </cell>
        </row>
        <row r="254">
          <cell r="A254" t="str">
            <v>40serfris</v>
          </cell>
          <cell r="B254" t="str">
            <v>serfris</v>
          </cell>
          <cell r="C254">
            <v>40</v>
          </cell>
          <cell r="D254">
            <v>5</v>
          </cell>
        </row>
        <row r="255">
          <cell r="A255" t="str">
            <v>37serfris</v>
          </cell>
          <cell r="B255" t="str">
            <v>serfris</v>
          </cell>
          <cell r="C255">
            <v>37</v>
          </cell>
          <cell r="D255">
            <v>5</v>
          </cell>
        </row>
        <row r="256">
          <cell r="A256" t="str">
            <v>29serfris</v>
          </cell>
          <cell r="B256" t="str">
            <v>serfris</v>
          </cell>
          <cell r="C256">
            <v>29</v>
          </cell>
          <cell r="D256">
            <v>7</v>
          </cell>
        </row>
        <row r="257">
          <cell r="A257" t="str">
            <v>27serfris</v>
          </cell>
          <cell r="B257" t="str">
            <v>serfris</v>
          </cell>
          <cell r="C257">
            <v>27</v>
          </cell>
          <cell r="D257">
            <v>9</v>
          </cell>
        </row>
        <row r="258">
          <cell r="A258" t="str">
            <v>26serfris</v>
          </cell>
          <cell r="B258" t="str">
            <v>serfris</v>
          </cell>
          <cell r="C258">
            <v>26</v>
          </cell>
          <cell r="D258">
            <v>3</v>
          </cell>
        </row>
        <row r="259">
          <cell r="A259" t="str">
            <v>21serfris</v>
          </cell>
          <cell r="B259" t="str">
            <v>serfris</v>
          </cell>
          <cell r="C259">
            <v>21</v>
          </cell>
          <cell r="D259">
            <v>6</v>
          </cell>
        </row>
        <row r="260">
          <cell r="A260" t="str">
            <v>13serfris</v>
          </cell>
          <cell r="B260" t="str">
            <v>serfris</v>
          </cell>
          <cell r="C260">
            <v>13</v>
          </cell>
          <cell r="D260">
            <v>3</v>
          </cell>
        </row>
        <row r="261">
          <cell r="A261" t="str">
            <v>12serfris</v>
          </cell>
          <cell r="B261" t="str">
            <v>serfris</v>
          </cell>
          <cell r="C261">
            <v>12</v>
          </cell>
          <cell r="D261">
            <v>4</v>
          </cell>
        </row>
        <row r="262">
          <cell r="A262" t="str">
            <v>9serfris</v>
          </cell>
          <cell r="B262" t="str">
            <v>serfris</v>
          </cell>
          <cell r="C262">
            <v>9</v>
          </cell>
          <cell r="D262">
            <v>4</v>
          </cell>
        </row>
        <row r="263">
          <cell r="A263" t="str">
            <v>7serfris</v>
          </cell>
          <cell r="B263" t="str">
            <v>serfris</v>
          </cell>
          <cell r="C263">
            <v>7</v>
          </cell>
          <cell r="D263">
            <v>7</v>
          </cell>
        </row>
        <row r="264">
          <cell r="A264" t="str">
            <v>6serfris</v>
          </cell>
          <cell r="B264" t="str">
            <v>serfris</v>
          </cell>
          <cell r="C264">
            <v>6</v>
          </cell>
          <cell r="D264">
            <v>5</v>
          </cell>
        </row>
        <row r="265">
          <cell r="A265" t="str">
            <v>3serfris</v>
          </cell>
          <cell r="B265" t="str">
            <v>serfris</v>
          </cell>
          <cell r="C265">
            <v>3</v>
          </cell>
          <cell r="D265">
            <v>6</v>
          </cell>
        </row>
        <row r="266">
          <cell r="A266" t="str">
            <v>3Serhio</v>
          </cell>
          <cell r="B266" t="str">
            <v>Serhio</v>
          </cell>
          <cell r="C266">
            <v>3</v>
          </cell>
          <cell r="D266">
            <v>12</v>
          </cell>
        </row>
        <row r="267">
          <cell r="A267" t="str">
            <v>9SSV_1983j</v>
          </cell>
          <cell r="B267" t="str">
            <v>SSV_1983j</v>
          </cell>
          <cell r="C267">
            <v>9</v>
          </cell>
          <cell r="D267">
            <v>5</v>
          </cell>
        </row>
        <row r="268">
          <cell r="A268" t="str">
            <v>11SSV_1983j</v>
          </cell>
          <cell r="B268" t="str">
            <v>SSV_1983j</v>
          </cell>
          <cell r="C268">
            <v>11</v>
          </cell>
          <cell r="D268">
            <v>5</v>
          </cell>
        </row>
        <row r="269">
          <cell r="A269" t="str">
            <v>51SSV_1983j</v>
          </cell>
          <cell r="B269" t="str">
            <v>SSV_1983j</v>
          </cell>
          <cell r="C269">
            <v>51</v>
          </cell>
          <cell r="D269">
            <v>3</v>
          </cell>
        </row>
        <row r="270">
          <cell r="A270" t="str">
            <v>66SSV_1983j</v>
          </cell>
          <cell r="B270" t="str">
            <v>SSV_1983j</v>
          </cell>
          <cell r="C270">
            <v>66</v>
          </cell>
          <cell r="D270">
            <v>12</v>
          </cell>
        </row>
        <row r="271">
          <cell r="A271" t="str">
            <v>67SSV_1983j</v>
          </cell>
          <cell r="B271" t="str">
            <v>SSV_1983j</v>
          </cell>
          <cell r="C271">
            <v>67</v>
          </cell>
          <cell r="D271">
            <v>11</v>
          </cell>
        </row>
        <row r="272">
          <cell r="A272" t="str">
            <v>12SSV_1983j</v>
          </cell>
          <cell r="B272" t="str">
            <v>SSV_1983j</v>
          </cell>
          <cell r="C272">
            <v>12</v>
          </cell>
          <cell r="D272">
            <v>7</v>
          </cell>
        </row>
        <row r="273">
          <cell r="A273" t="str">
            <v>13SSV_1983j</v>
          </cell>
          <cell r="B273" t="str">
            <v>SSV_1983j</v>
          </cell>
          <cell r="C273">
            <v>13</v>
          </cell>
          <cell r="D273">
            <v>6</v>
          </cell>
        </row>
        <row r="274">
          <cell r="A274" t="str">
            <v>21SSV_1983j</v>
          </cell>
          <cell r="B274" t="str">
            <v>SSV_1983j</v>
          </cell>
          <cell r="C274">
            <v>21</v>
          </cell>
          <cell r="D274">
            <v>6</v>
          </cell>
        </row>
        <row r="275">
          <cell r="A275" t="str">
            <v>27SSV_1983j</v>
          </cell>
          <cell r="B275" t="str">
            <v>SSV_1983j</v>
          </cell>
          <cell r="C275">
            <v>27</v>
          </cell>
          <cell r="D275">
            <v>7</v>
          </cell>
        </row>
        <row r="276">
          <cell r="A276" t="str">
            <v>29SSV_1983j</v>
          </cell>
          <cell r="B276" t="str">
            <v>SSV_1983j</v>
          </cell>
          <cell r="C276">
            <v>29</v>
          </cell>
          <cell r="D276">
            <v>7</v>
          </cell>
        </row>
        <row r="277">
          <cell r="A277" t="str">
            <v>30SSV_1983j</v>
          </cell>
          <cell r="B277" t="str">
            <v>SSV_1983j</v>
          </cell>
          <cell r="C277">
            <v>30</v>
          </cell>
          <cell r="D277">
            <v>4</v>
          </cell>
        </row>
        <row r="278">
          <cell r="A278" t="str">
            <v>34SSV_1983j</v>
          </cell>
          <cell r="B278" t="str">
            <v>SSV_1983j</v>
          </cell>
          <cell r="C278">
            <v>34</v>
          </cell>
          <cell r="D278">
            <v>4</v>
          </cell>
        </row>
        <row r="279">
          <cell r="A279" t="str">
            <v>37SSV_1983j</v>
          </cell>
          <cell r="B279" t="str">
            <v>SSV_1983j</v>
          </cell>
          <cell r="C279">
            <v>37</v>
          </cell>
          <cell r="D279">
            <v>4</v>
          </cell>
        </row>
        <row r="280">
          <cell r="A280" t="str">
            <v>38SSV_1983j</v>
          </cell>
          <cell r="B280" t="str">
            <v>SSV_1983j</v>
          </cell>
          <cell r="C280">
            <v>38</v>
          </cell>
          <cell r="D280">
            <v>6</v>
          </cell>
        </row>
        <row r="281">
          <cell r="A281" t="str">
            <v>40SSV_1983j</v>
          </cell>
          <cell r="B281" t="str">
            <v>SSV_1983j</v>
          </cell>
          <cell r="C281">
            <v>40</v>
          </cell>
          <cell r="D281">
            <v>4</v>
          </cell>
        </row>
        <row r="282">
          <cell r="A282" t="str">
            <v>43SSV_1983j</v>
          </cell>
          <cell r="B282" t="str">
            <v>SSV_1983j</v>
          </cell>
          <cell r="C282">
            <v>43</v>
          </cell>
          <cell r="D282">
            <v>8</v>
          </cell>
        </row>
        <row r="283">
          <cell r="A283" t="str">
            <v>46SSV_1983j</v>
          </cell>
          <cell r="B283" t="str">
            <v>SSV_1983j</v>
          </cell>
          <cell r="C283">
            <v>46</v>
          </cell>
          <cell r="D283">
            <v>3</v>
          </cell>
        </row>
        <row r="284">
          <cell r="A284" t="str">
            <v>6SSV_1983j</v>
          </cell>
          <cell r="B284" t="str">
            <v>SSV_1983j</v>
          </cell>
          <cell r="C284">
            <v>6</v>
          </cell>
          <cell r="D284">
            <v>4</v>
          </cell>
        </row>
        <row r="285">
          <cell r="A285" t="str">
            <v>3SSV_1983j</v>
          </cell>
          <cell r="B285" t="str">
            <v>SSV_1983j</v>
          </cell>
          <cell r="C285">
            <v>3</v>
          </cell>
          <cell r="D285">
            <v>5</v>
          </cell>
        </row>
        <row r="286">
          <cell r="A286" t="str">
            <v>71SSV_1983j</v>
          </cell>
          <cell r="B286" t="str">
            <v>SSV_1983j</v>
          </cell>
          <cell r="C286">
            <v>71</v>
          </cell>
          <cell r="D286">
            <v>2</v>
          </cell>
        </row>
        <row r="287">
          <cell r="A287" t="str">
            <v>72SSV_1983j</v>
          </cell>
          <cell r="B287" t="str">
            <v>SSV_1983j</v>
          </cell>
          <cell r="C287">
            <v>72</v>
          </cell>
          <cell r="D287">
            <v>11</v>
          </cell>
        </row>
        <row r="288">
          <cell r="A288" t="str">
            <v>71Tolibanych</v>
          </cell>
          <cell r="B288" t="str">
            <v>Tolibanych</v>
          </cell>
          <cell r="C288">
            <v>71</v>
          </cell>
          <cell r="D288">
            <v>4</v>
          </cell>
        </row>
        <row r="289">
          <cell r="A289" t="str">
            <v>67Tolibanych</v>
          </cell>
          <cell r="B289" t="str">
            <v>Tolibanych</v>
          </cell>
          <cell r="C289">
            <v>67</v>
          </cell>
          <cell r="D289">
            <v>11</v>
          </cell>
        </row>
        <row r="290">
          <cell r="A290" t="str">
            <v>66Tolibanych</v>
          </cell>
          <cell r="B290" t="str">
            <v>Tolibanych</v>
          </cell>
          <cell r="C290">
            <v>66</v>
          </cell>
          <cell r="D290">
            <v>9</v>
          </cell>
        </row>
        <row r="291">
          <cell r="A291" t="str">
            <v>46Tolibanych</v>
          </cell>
          <cell r="B291" t="str">
            <v>Tolibanych</v>
          </cell>
          <cell r="C291">
            <v>46</v>
          </cell>
          <cell r="D291">
            <v>5</v>
          </cell>
        </row>
        <row r="292">
          <cell r="A292" t="str">
            <v>51Tolibanych</v>
          </cell>
          <cell r="B292" t="str">
            <v>Tolibanych</v>
          </cell>
          <cell r="C292">
            <v>51</v>
          </cell>
          <cell r="D292">
            <v>4</v>
          </cell>
        </row>
        <row r="293">
          <cell r="A293" t="str">
            <v>29Tolibanych</v>
          </cell>
          <cell r="B293" t="str">
            <v>Tolibanych</v>
          </cell>
          <cell r="C293">
            <v>29</v>
          </cell>
          <cell r="D293">
            <v>7</v>
          </cell>
        </row>
        <row r="294">
          <cell r="A294" t="str">
            <v>30Tolibanych</v>
          </cell>
          <cell r="B294" t="str">
            <v>Tolibanych</v>
          </cell>
          <cell r="C294">
            <v>30</v>
          </cell>
          <cell r="D294">
            <v>4</v>
          </cell>
        </row>
        <row r="295">
          <cell r="A295" t="str">
            <v>34Tolibanych</v>
          </cell>
          <cell r="B295" t="str">
            <v>Tolibanych</v>
          </cell>
          <cell r="C295">
            <v>34</v>
          </cell>
          <cell r="D295">
            <v>4</v>
          </cell>
        </row>
        <row r="296">
          <cell r="A296" t="str">
            <v>37Tolibanych</v>
          </cell>
          <cell r="B296" t="str">
            <v>Tolibanych</v>
          </cell>
          <cell r="C296">
            <v>37</v>
          </cell>
          <cell r="D296">
            <v>5</v>
          </cell>
        </row>
        <row r="297">
          <cell r="A297" t="str">
            <v>38Tolibanych</v>
          </cell>
          <cell r="B297" t="str">
            <v>Tolibanych</v>
          </cell>
          <cell r="C297">
            <v>38</v>
          </cell>
          <cell r="D297">
            <v>6</v>
          </cell>
        </row>
        <row r="298">
          <cell r="A298" t="str">
            <v>40Tolibanych</v>
          </cell>
          <cell r="B298" t="str">
            <v>Tolibanych</v>
          </cell>
          <cell r="C298">
            <v>40</v>
          </cell>
          <cell r="D298">
            <v>4</v>
          </cell>
        </row>
        <row r="299">
          <cell r="A299" t="str">
            <v>26Tolibanych</v>
          </cell>
          <cell r="B299" t="str">
            <v>Tolibanych</v>
          </cell>
          <cell r="C299">
            <v>26</v>
          </cell>
          <cell r="D299">
            <v>6</v>
          </cell>
        </row>
        <row r="300">
          <cell r="A300" t="str">
            <v>27Tolibanych</v>
          </cell>
          <cell r="B300" t="str">
            <v>Tolibanych</v>
          </cell>
          <cell r="C300">
            <v>27</v>
          </cell>
          <cell r="D300">
            <v>7</v>
          </cell>
        </row>
        <row r="301">
          <cell r="A301" t="str">
            <v>21Tolibanych</v>
          </cell>
          <cell r="B301" t="str">
            <v>Tolibanych</v>
          </cell>
          <cell r="C301">
            <v>21</v>
          </cell>
          <cell r="D301">
            <v>6</v>
          </cell>
        </row>
        <row r="302">
          <cell r="A302" t="str">
            <v>13Tolibanych</v>
          </cell>
          <cell r="B302" t="str">
            <v>Tolibanych</v>
          </cell>
          <cell r="C302">
            <v>13</v>
          </cell>
          <cell r="D302">
            <v>6</v>
          </cell>
        </row>
        <row r="303">
          <cell r="A303" t="str">
            <v>11Tolibanych</v>
          </cell>
          <cell r="B303" t="str">
            <v>Tolibanych</v>
          </cell>
          <cell r="C303">
            <v>11</v>
          </cell>
          <cell r="D303">
            <v>5</v>
          </cell>
        </row>
        <row r="304">
          <cell r="A304" t="str">
            <v>12Tolibanych</v>
          </cell>
          <cell r="B304" t="str">
            <v>Tolibanych</v>
          </cell>
          <cell r="C304">
            <v>12</v>
          </cell>
          <cell r="D304">
            <v>5</v>
          </cell>
        </row>
        <row r="305">
          <cell r="A305" t="str">
            <v>7Tolibanych</v>
          </cell>
          <cell r="B305" t="str">
            <v>Tolibanych</v>
          </cell>
          <cell r="C305">
            <v>7</v>
          </cell>
          <cell r="D305">
            <v>11</v>
          </cell>
        </row>
        <row r="306">
          <cell r="A306" t="str">
            <v>9Tolibanych</v>
          </cell>
          <cell r="B306" t="str">
            <v>Tolibanych</v>
          </cell>
          <cell r="C306">
            <v>9</v>
          </cell>
          <cell r="D306">
            <v>6</v>
          </cell>
        </row>
        <row r="307">
          <cell r="A307" t="str">
            <v>3Tolibanych</v>
          </cell>
          <cell r="B307" t="str">
            <v>Tolibanych</v>
          </cell>
          <cell r="C307">
            <v>3</v>
          </cell>
          <cell r="D307">
            <v>6</v>
          </cell>
        </row>
        <row r="308">
          <cell r="A308" t="str">
            <v>6Tolibanych</v>
          </cell>
          <cell r="B308" t="str">
            <v>Tolibanych</v>
          </cell>
          <cell r="C308">
            <v>6</v>
          </cell>
          <cell r="D308">
            <v>5</v>
          </cell>
        </row>
        <row r="309">
          <cell r="A309" t="str">
            <v>72Xilonus</v>
          </cell>
          <cell r="B309" t="str">
            <v>Xilonus</v>
          </cell>
          <cell r="C309">
            <v>72</v>
          </cell>
          <cell r="D309">
            <v>12</v>
          </cell>
        </row>
        <row r="310">
          <cell r="A310" t="str">
            <v>7Xilonus</v>
          </cell>
          <cell r="B310" t="str">
            <v>Xilonus</v>
          </cell>
          <cell r="C310">
            <v>7</v>
          </cell>
          <cell r="D310">
            <v>5</v>
          </cell>
        </row>
        <row r="311">
          <cell r="A311" t="str">
            <v>11Xilonus</v>
          </cell>
          <cell r="B311" t="str">
            <v>Xilonus</v>
          </cell>
          <cell r="C311">
            <v>11</v>
          </cell>
          <cell r="D311">
            <v>5</v>
          </cell>
        </row>
        <row r="312">
          <cell r="A312" t="str">
            <v>27Xilonus</v>
          </cell>
          <cell r="B312" t="str">
            <v>Xilonus</v>
          </cell>
          <cell r="C312">
            <v>27</v>
          </cell>
          <cell r="D312">
            <v>5</v>
          </cell>
        </row>
        <row r="313">
          <cell r="A313" t="str">
            <v>43Xilonus</v>
          </cell>
          <cell r="B313" t="str">
            <v>Xilonus</v>
          </cell>
          <cell r="C313">
            <v>43</v>
          </cell>
          <cell r="D313">
            <v>12</v>
          </cell>
        </row>
        <row r="314">
          <cell r="A314" t="str">
            <v>66Xilonus</v>
          </cell>
          <cell r="B314" t="str">
            <v>Xilonus</v>
          </cell>
          <cell r="C314">
            <v>66</v>
          </cell>
          <cell r="D314">
            <v>5</v>
          </cell>
        </row>
        <row r="315">
          <cell r="A315" t="str">
            <v>67Xilonus</v>
          </cell>
          <cell r="B315" t="str">
            <v>Xilonus</v>
          </cell>
          <cell r="C315">
            <v>67</v>
          </cell>
          <cell r="D315">
            <v>5</v>
          </cell>
        </row>
        <row r="316">
          <cell r="A316" t="str">
            <v>43Zhanna2017</v>
          </cell>
          <cell r="B316" t="str">
            <v>Zhanna2017</v>
          </cell>
          <cell r="C316">
            <v>43</v>
          </cell>
          <cell r="D316">
            <v>12</v>
          </cell>
        </row>
        <row r="317">
          <cell r="A317" t="str">
            <v>26крамар</v>
          </cell>
          <cell r="B317" t="str">
            <v>крамар</v>
          </cell>
          <cell r="C317">
            <v>26</v>
          </cell>
          <cell r="D317">
            <v>6</v>
          </cell>
        </row>
        <row r="318">
          <cell r="A318" t="str">
            <v>30крамар</v>
          </cell>
          <cell r="B318" t="str">
            <v>крамар</v>
          </cell>
          <cell r="C318">
            <v>30</v>
          </cell>
          <cell r="D318">
            <v>9</v>
          </cell>
        </row>
        <row r="319">
          <cell r="A319" t="str">
            <v>34крамар</v>
          </cell>
          <cell r="B319" t="str">
            <v>крамар</v>
          </cell>
          <cell r="C319">
            <v>34</v>
          </cell>
          <cell r="D319">
            <v>9</v>
          </cell>
        </row>
        <row r="320">
          <cell r="A320" t="str">
            <v>37крамар</v>
          </cell>
          <cell r="B320" t="str">
            <v>крамар</v>
          </cell>
          <cell r="C320">
            <v>37</v>
          </cell>
          <cell r="D320">
            <v>7</v>
          </cell>
        </row>
        <row r="321">
          <cell r="A321" t="str">
            <v>38крамар</v>
          </cell>
          <cell r="B321" t="str">
            <v>крамар</v>
          </cell>
          <cell r="C321">
            <v>38</v>
          </cell>
          <cell r="D321">
            <v>8</v>
          </cell>
        </row>
        <row r="322">
          <cell r="A322" t="str">
            <v>43крамар</v>
          </cell>
          <cell r="B322" t="str">
            <v>крамар</v>
          </cell>
          <cell r="C322">
            <v>43</v>
          </cell>
          <cell r="D322">
            <v>10</v>
          </cell>
        </row>
        <row r="323">
          <cell r="A323" t="str">
            <v>46крамар</v>
          </cell>
          <cell r="B323" t="str">
            <v>крамар</v>
          </cell>
          <cell r="C323">
            <v>46</v>
          </cell>
          <cell r="D323">
            <v>7</v>
          </cell>
        </row>
        <row r="324">
          <cell r="A324" t="str">
            <v>51крамар</v>
          </cell>
          <cell r="B324" t="str">
            <v>крамар</v>
          </cell>
          <cell r="C324">
            <v>51</v>
          </cell>
          <cell r="D324">
            <v>5</v>
          </cell>
        </row>
        <row r="325">
          <cell r="A325" t="str">
            <v>29крамар</v>
          </cell>
          <cell r="B325" t="str">
            <v>крамар</v>
          </cell>
          <cell r="C325">
            <v>29</v>
          </cell>
          <cell r="D325">
            <v>9</v>
          </cell>
        </row>
        <row r="326">
          <cell r="A326" t="str">
            <v>27крамар</v>
          </cell>
          <cell r="B326" t="str">
            <v>крамар</v>
          </cell>
          <cell r="C326">
            <v>27</v>
          </cell>
          <cell r="D326">
            <v>11</v>
          </cell>
        </row>
        <row r="327">
          <cell r="A327" t="str">
            <v>66крамар</v>
          </cell>
          <cell r="B327" t="str">
            <v>крамар</v>
          </cell>
          <cell r="C327">
            <v>66</v>
          </cell>
          <cell r="D327">
            <v>11</v>
          </cell>
        </row>
        <row r="328">
          <cell r="A328" t="str">
            <v>67крамар</v>
          </cell>
          <cell r="B328" t="str">
            <v>крамар</v>
          </cell>
          <cell r="C328">
            <v>67</v>
          </cell>
          <cell r="D328">
            <v>12</v>
          </cell>
        </row>
        <row r="329">
          <cell r="A329" t="str">
            <v>71крамар</v>
          </cell>
          <cell r="B329" t="str">
            <v>крамар</v>
          </cell>
          <cell r="C329">
            <v>71</v>
          </cell>
          <cell r="D329">
            <v>5</v>
          </cell>
        </row>
        <row r="330">
          <cell r="A330" t="str">
            <v>72крамар</v>
          </cell>
          <cell r="B330" t="str">
            <v>крамар</v>
          </cell>
          <cell r="C330">
            <v>72</v>
          </cell>
          <cell r="D330">
            <v>11</v>
          </cell>
        </row>
        <row r="331">
          <cell r="A331" t="str">
            <v>7крамар</v>
          </cell>
          <cell r="B331" t="str">
            <v>крамар</v>
          </cell>
          <cell r="C331">
            <v>7</v>
          </cell>
          <cell r="D331">
            <v>10</v>
          </cell>
        </row>
        <row r="332">
          <cell r="A332" t="str">
            <v>9крамар</v>
          </cell>
          <cell r="B332" t="str">
            <v>крамар</v>
          </cell>
          <cell r="C332">
            <v>9</v>
          </cell>
          <cell r="D332">
            <v>4</v>
          </cell>
        </row>
        <row r="333">
          <cell r="A333" t="str">
            <v>12крамар</v>
          </cell>
          <cell r="B333" t="str">
            <v>крамар</v>
          </cell>
          <cell r="C333">
            <v>12</v>
          </cell>
          <cell r="D333">
            <v>9</v>
          </cell>
        </row>
        <row r="334">
          <cell r="A334" t="str">
            <v>13крамар</v>
          </cell>
          <cell r="B334" t="str">
            <v>крамар</v>
          </cell>
          <cell r="C334">
            <v>13</v>
          </cell>
          <cell r="D334">
            <v>7</v>
          </cell>
        </row>
        <row r="335">
          <cell r="A335" t="str">
            <v>21крамар</v>
          </cell>
          <cell r="B335" t="str">
            <v>крамар</v>
          </cell>
          <cell r="C335">
            <v>21</v>
          </cell>
          <cell r="D335">
            <v>12</v>
          </cell>
        </row>
        <row r="336">
          <cell r="A336" t="str">
            <v>6крамар</v>
          </cell>
          <cell r="B336" t="str">
            <v>крамар</v>
          </cell>
          <cell r="C336">
            <v>6</v>
          </cell>
          <cell r="D336">
            <v>8</v>
          </cell>
        </row>
        <row r="337">
          <cell r="A337" t="str">
            <v>3крамар</v>
          </cell>
          <cell r="B337" t="str">
            <v>крамар</v>
          </cell>
          <cell r="C337">
            <v>3</v>
          </cell>
          <cell r="D337">
            <v>8</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
          </cell>
        </row>
        <row r="1002">
          <cell r="A1002" t="str">
            <v/>
          </cell>
        </row>
        <row r="1003">
          <cell r="A1003" t="str">
            <v/>
          </cell>
        </row>
        <row r="1004">
          <cell r="A1004" t="str">
            <v/>
          </cell>
        </row>
        <row r="1005">
          <cell r="A1005" t="str">
            <v/>
          </cell>
        </row>
        <row r="1006">
          <cell r="A1006" t="str">
            <v/>
          </cell>
        </row>
        <row r="1007">
          <cell r="A1007" t="str">
            <v/>
          </cell>
        </row>
        <row r="1008">
          <cell r="A1008" t="str">
            <v/>
          </cell>
        </row>
        <row r="1009">
          <cell r="A1009" t="str">
            <v/>
          </cell>
        </row>
        <row r="1010">
          <cell r="A1010" t="str">
            <v/>
          </cell>
        </row>
        <row r="1011">
          <cell r="A1011" t="str">
            <v/>
          </cell>
        </row>
        <row r="1012">
          <cell r="A1012" t="str">
            <v/>
          </cell>
        </row>
        <row r="1013">
          <cell r="A1013" t="str">
            <v/>
          </cell>
        </row>
        <row r="1014">
          <cell r="A1014" t="str">
            <v/>
          </cell>
        </row>
        <row r="1015">
          <cell r="A1015" t="str">
            <v/>
          </cell>
        </row>
        <row r="1016">
          <cell r="A1016" t="str">
            <v/>
          </cell>
        </row>
        <row r="1017">
          <cell r="A1017" t="str">
            <v/>
          </cell>
        </row>
        <row r="1018">
          <cell r="A1018" t="str">
            <v/>
          </cell>
        </row>
        <row r="1019">
          <cell r="A1019" t="str">
            <v/>
          </cell>
        </row>
        <row r="1020">
          <cell r="A1020" t="str">
            <v/>
          </cell>
        </row>
        <row r="1021">
          <cell r="A1021" t="str">
            <v/>
          </cell>
        </row>
        <row r="1022">
          <cell r="A1022" t="str">
            <v/>
          </cell>
        </row>
        <row r="1023">
          <cell r="A1023" t="str">
            <v/>
          </cell>
        </row>
        <row r="1024">
          <cell r="A1024" t="str">
            <v/>
          </cell>
        </row>
        <row r="1025">
          <cell r="A1025" t="str">
            <v/>
          </cell>
        </row>
        <row r="1026">
          <cell r="A1026" t="str">
            <v/>
          </cell>
        </row>
        <row r="1027">
          <cell r="A1027" t="str">
            <v/>
          </cell>
        </row>
        <row r="1028">
          <cell r="A1028" t="str">
            <v/>
          </cell>
        </row>
        <row r="1029">
          <cell r="A1029" t="str">
            <v/>
          </cell>
        </row>
        <row r="1030">
          <cell r="A1030" t="str">
            <v/>
          </cell>
        </row>
        <row r="1031">
          <cell r="A1031" t="str">
            <v/>
          </cell>
        </row>
        <row r="1032">
          <cell r="A1032" t="str">
            <v/>
          </cell>
        </row>
        <row r="1033">
          <cell r="A1033" t="str">
            <v/>
          </cell>
        </row>
        <row r="1034">
          <cell r="A1034" t="str">
            <v/>
          </cell>
        </row>
        <row r="1035">
          <cell r="A1035" t="str">
            <v/>
          </cell>
        </row>
        <row r="1036">
          <cell r="A1036" t="str">
            <v/>
          </cell>
        </row>
        <row r="1037">
          <cell r="A1037" t="str">
            <v/>
          </cell>
        </row>
        <row r="1038">
          <cell r="A1038" t="str">
            <v/>
          </cell>
        </row>
        <row r="1039">
          <cell r="A1039" t="str">
            <v/>
          </cell>
        </row>
        <row r="1040">
          <cell r="A1040" t="str">
            <v/>
          </cell>
        </row>
        <row r="1041">
          <cell r="A1041" t="str">
            <v/>
          </cell>
        </row>
        <row r="1042">
          <cell r="A1042" t="str">
            <v/>
          </cell>
        </row>
        <row r="1043">
          <cell r="A1043" t="str">
            <v/>
          </cell>
        </row>
        <row r="1044">
          <cell r="A1044" t="str">
            <v/>
          </cell>
        </row>
        <row r="1045">
          <cell r="A1045" t="str">
            <v/>
          </cell>
        </row>
        <row r="1046">
          <cell r="A1046" t="str">
            <v/>
          </cell>
        </row>
        <row r="1047">
          <cell r="A1047" t="str">
            <v/>
          </cell>
        </row>
        <row r="1048">
          <cell r="A1048" t="str">
            <v/>
          </cell>
        </row>
        <row r="1049">
          <cell r="A1049" t="str">
            <v/>
          </cell>
        </row>
        <row r="1050">
          <cell r="A1050" t="str">
            <v/>
          </cell>
        </row>
        <row r="1051">
          <cell r="A1051" t="str">
            <v/>
          </cell>
        </row>
        <row r="1052">
          <cell r="A1052" t="str">
            <v/>
          </cell>
        </row>
        <row r="1053">
          <cell r="A1053" t="str">
            <v/>
          </cell>
        </row>
        <row r="1054">
          <cell r="A1054" t="str">
            <v/>
          </cell>
        </row>
        <row r="1055">
          <cell r="A1055" t="str">
            <v/>
          </cell>
        </row>
        <row r="1056">
          <cell r="A1056" t="str">
            <v/>
          </cell>
        </row>
        <row r="1057">
          <cell r="A1057" t="str">
            <v/>
          </cell>
        </row>
        <row r="1058">
          <cell r="A1058" t="str">
            <v/>
          </cell>
        </row>
        <row r="1059">
          <cell r="A1059" t="str">
            <v/>
          </cell>
        </row>
        <row r="1060">
          <cell r="A1060" t="str">
            <v/>
          </cell>
        </row>
        <row r="1061">
          <cell r="A1061" t="str">
            <v/>
          </cell>
        </row>
        <row r="1062">
          <cell r="A1062" t="str">
            <v/>
          </cell>
        </row>
        <row r="1063">
          <cell r="A1063" t="str">
            <v/>
          </cell>
        </row>
        <row r="1064">
          <cell r="A1064" t="str">
            <v/>
          </cell>
        </row>
        <row r="1065">
          <cell r="A1065" t="str">
            <v/>
          </cell>
        </row>
        <row r="1066">
          <cell r="A1066" t="str">
            <v/>
          </cell>
        </row>
        <row r="1067">
          <cell r="A1067" t="str">
            <v/>
          </cell>
        </row>
        <row r="1068">
          <cell r="A1068" t="str">
            <v/>
          </cell>
        </row>
        <row r="1069">
          <cell r="A1069" t="str">
            <v/>
          </cell>
        </row>
        <row r="1070">
          <cell r="A1070" t="str">
            <v/>
          </cell>
        </row>
        <row r="1071">
          <cell r="A1071" t="str">
            <v/>
          </cell>
        </row>
        <row r="1072">
          <cell r="A1072" t="str">
            <v/>
          </cell>
        </row>
        <row r="1073">
          <cell r="A1073" t="str">
            <v/>
          </cell>
        </row>
        <row r="1074">
          <cell r="A1074" t="str">
            <v/>
          </cell>
        </row>
        <row r="1075">
          <cell r="A1075" t="str">
            <v/>
          </cell>
        </row>
        <row r="1076">
          <cell r="A1076" t="str">
            <v/>
          </cell>
        </row>
        <row r="1077">
          <cell r="A1077" t="str">
            <v/>
          </cell>
        </row>
        <row r="1078">
          <cell r="A1078" t="str">
            <v/>
          </cell>
        </row>
        <row r="1079">
          <cell r="A1079" t="str">
            <v/>
          </cell>
        </row>
        <row r="1080">
          <cell r="A1080" t="str">
            <v/>
          </cell>
        </row>
        <row r="1081">
          <cell r="A1081" t="str">
            <v/>
          </cell>
        </row>
        <row r="1082">
          <cell r="A1082" t="str">
            <v/>
          </cell>
        </row>
        <row r="1083">
          <cell r="A1083" t="str">
            <v/>
          </cell>
        </row>
        <row r="1084">
          <cell r="A1084" t="str">
            <v/>
          </cell>
        </row>
        <row r="1085">
          <cell r="A1085" t="str">
            <v/>
          </cell>
        </row>
        <row r="1086">
          <cell r="A1086" t="str">
            <v/>
          </cell>
        </row>
        <row r="1087">
          <cell r="A1087" t="str">
            <v/>
          </cell>
        </row>
        <row r="1088">
          <cell r="A1088" t="str">
            <v/>
          </cell>
        </row>
        <row r="1089">
          <cell r="A1089" t="str">
            <v/>
          </cell>
        </row>
        <row r="1090">
          <cell r="A1090" t="str">
            <v/>
          </cell>
        </row>
        <row r="1091">
          <cell r="A1091" t="str">
            <v/>
          </cell>
        </row>
        <row r="1092">
          <cell r="A1092" t="str">
            <v/>
          </cell>
        </row>
        <row r="1093">
          <cell r="A1093" t="str">
            <v/>
          </cell>
        </row>
        <row r="1094">
          <cell r="A1094" t="str">
            <v/>
          </cell>
        </row>
        <row r="1095">
          <cell r="A1095" t="str">
            <v/>
          </cell>
        </row>
        <row r="1096">
          <cell r="A1096" t="str">
            <v/>
          </cell>
        </row>
        <row r="1097">
          <cell r="A1097" t="str">
            <v/>
          </cell>
        </row>
        <row r="1098">
          <cell r="A1098" t="str">
            <v/>
          </cell>
        </row>
        <row r="1099">
          <cell r="A1099" t="str">
            <v/>
          </cell>
        </row>
        <row r="1100">
          <cell r="A1100" t="str">
            <v/>
          </cell>
        </row>
        <row r="1101">
          <cell r="A1101" t="str">
            <v/>
          </cell>
        </row>
        <row r="1102">
          <cell r="A1102" t="str">
            <v/>
          </cell>
        </row>
        <row r="1103">
          <cell r="A1103" t="str">
            <v/>
          </cell>
        </row>
        <row r="1104">
          <cell r="A1104" t="str">
            <v/>
          </cell>
        </row>
        <row r="1105">
          <cell r="A1105" t="str">
            <v/>
          </cell>
        </row>
        <row r="1106">
          <cell r="A1106" t="str">
            <v/>
          </cell>
        </row>
        <row r="1107">
          <cell r="A1107" t="str">
            <v/>
          </cell>
        </row>
        <row r="1108">
          <cell r="A1108" t="str">
            <v/>
          </cell>
        </row>
        <row r="1109">
          <cell r="A1109" t="str">
            <v/>
          </cell>
        </row>
        <row r="1110">
          <cell r="A1110" t="str">
            <v/>
          </cell>
        </row>
        <row r="1111">
          <cell r="A1111" t="str">
            <v/>
          </cell>
        </row>
        <row r="1112">
          <cell r="A1112" t="str">
            <v/>
          </cell>
        </row>
        <row r="1113">
          <cell r="A1113" t="str">
            <v/>
          </cell>
        </row>
        <row r="1114">
          <cell r="A1114" t="str">
            <v/>
          </cell>
        </row>
        <row r="1115">
          <cell r="A1115" t="str">
            <v/>
          </cell>
        </row>
        <row r="1116">
          <cell r="A1116" t="str">
            <v/>
          </cell>
        </row>
        <row r="1117">
          <cell r="A1117" t="str">
            <v/>
          </cell>
        </row>
        <row r="1118">
          <cell r="A1118" t="str">
            <v/>
          </cell>
        </row>
        <row r="1119">
          <cell r="A1119" t="str">
            <v/>
          </cell>
        </row>
        <row r="1120">
          <cell r="A1120" t="str">
            <v/>
          </cell>
        </row>
        <row r="1121">
          <cell r="A1121" t="str">
            <v/>
          </cell>
        </row>
        <row r="1122">
          <cell r="A1122" t="str">
            <v/>
          </cell>
        </row>
        <row r="1123">
          <cell r="A1123" t="str">
            <v/>
          </cell>
        </row>
        <row r="1124">
          <cell r="A1124" t="str">
            <v/>
          </cell>
        </row>
        <row r="1125">
          <cell r="A1125" t="str">
            <v/>
          </cell>
        </row>
        <row r="1126">
          <cell r="A1126" t="str">
            <v/>
          </cell>
        </row>
        <row r="1127">
          <cell r="A1127" t="str">
            <v/>
          </cell>
        </row>
        <row r="1128">
          <cell r="A1128" t="str">
            <v/>
          </cell>
        </row>
        <row r="1129">
          <cell r="A1129" t="str">
            <v/>
          </cell>
        </row>
        <row r="1130">
          <cell r="A1130" t="str">
            <v/>
          </cell>
        </row>
        <row r="1131">
          <cell r="A1131" t="str">
            <v/>
          </cell>
        </row>
        <row r="1132">
          <cell r="A1132" t="str">
            <v/>
          </cell>
        </row>
        <row r="1133">
          <cell r="A1133" t="str">
            <v/>
          </cell>
        </row>
        <row r="1134">
          <cell r="A1134" t="str">
            <v/>
          </cell>
        </row>
        <row r="1135">
          <cell r="A1135" t="str">
            <v/>
          </cell>
        </row>
        <row r="1136">
          <cell r="A1136" t="str">
            <v/>
          </cell>
        </row>
        <row r="1137">
          <cell r="A1137" t="str">
            <v/>
          </cell>
        </row>
        <row r="1138">
          <cell r="A1138" t="str">
            <v/>
          </cell>
        </row>
        <row r="1139">
          <cell r="A1139" t="str">
            <v/>
          </cell>
        </row>
        <row r="1140">
          <cell r="A1140" t="str">
            <v/>
          </cell>
        </row>
        <row r="1141">
          <cell r="A1141" t="str">
            <v/>
          </cell>
        </row>
        <row r="1142">
          <cell r="A1142" t="str">
            <v/>
          </cell>
        </row>
        <row r="1143">
          <cell r="A1143" t="str">
            <v/>
          </cell>
        </row>
        <row r="1144">
          <cell r="A1144" t="str">
            <v/>
          </cell>
        </row>
        <row r="1145">
          <cell r="A1145" t="str">
            <v/>
          </cell>
        </row>
        <row r="1146">
          <cell r="A1146" t="str">
            <v/>
          </cell>
        </row>
        <row r="1147">
          <cell r="A1147" t="str">
            <v/>
          </cell>
        </row>
        <row r="1148">
          <cell r="A1148" t="str">
            <v/>
          </cell>
        </row>
        <row r="1149">
          <cell r="A1149" t="str">
            <v/>
          </cell>
        </row>
        <row r="1150">
          <cell r="A1150" t="str">
            <v/>
          </cell>
        </row>
        <row r="1151">
          <cell r="A1151" t="str">
            <v/>
          </cell>
        </row>
        <row r="1152">
          <cell r="A1152" t="str">
            <v/>
          </cell>
        </row>
        <row r="1153">
          <cell r="A1153" t="str">
            <v/>
          </cell>
        </row>
        <row r="1154">
          <cell r="A1154" t="str">
            <v/>
          </cell>
        </row>
        <row r="1155">
          <cell r="A1155" t="str">
            <v/>
          </cell>
        </row>
        <row r="1156">
          <cell r="A1156" t="str">
            <v/>
          </cell>
        </row>
        <row r="1157">
          <cell r="A1157" t="str">
            <v/>
          </cell>
        </row>
        <row r="1158">
          <cell r="A1158" t="str">
            <v/>
          </cell>
        </row>
        <row r="1159">
          <cell r="A1159" t="str">
            <v/>
          </cell>
        </row>
        <row r="1160">
          <cell r="A1160" t="str">
            <v/>
          </cell>
        </row>
        <row r="1161">
          <cell r="A1161" t="str">
            <v/>
          </cell>
        </row>
        <row r="1162">
          <cell r="A1162" t="str">
            <v/>
          </cell>
        </row>
        <row r="1163">
          <cell r="A1163" t="str">
            <v/>
          </cell>
        </row>
        <row r="1164">
          <cell r="A1164" t="str">
            <v/>
          </cell>
        </row>
        <row r="1165">
          <cell r="A1165" t="str">
            <v/>
          </cell>
        </row>
        <row r="1166">
          <cell r="A1166" t="str">
            <v/>
          </cell>
        </row>
        <row r="1167">
          <cell r="A1167" t="str">
            <v/>
          </cell>
        </row>
        <row r="1168">
          <cell r="A1168" t="str">
            <v/>
          </cell>
        </row>
        <row r="1169">
          <cell r="A1169" t="str">
            <v/>
          </cell>
        </row>
        <row r="1170">
          <cell r="A1170" t="str">
            <v/>
          </cell>
        </row>
        <row r="1171">
          <cell r="A1171" t="str">
            <v/>
          </cell>
        </row>
        <row r="1172">
          <cell r="A1172" t="str">
            <v/>
          </cell>
        </row>
        <row r="1173">
          <cell r="A1173" t="str">
            <v/>
          </cell>
        </row>
        <row r="1174">
          <cell r="A1174" t="str">
            <v/>
          </cell>
        </row>
        <row r="1175">
          <cell r="A1175" t="str">
            <v/>
          </cell>
        </row>
        <row r="1176">
          <cell r="A1176" t="str">
            <v/>
          </cell>
        </row>
        <row r="1177">
          <cell r="A1177" t="str">
            <v/>
          </cell>
        </row>
        <row r="1178">
          <cell r="A1178" t="str">
            <v/>
          </cell>
        </row>
        <row r="1179">
          <cell r="A1179" t="str">
            <v/>
          </cell>
        </row>
        <row r="1180">
          <cell r="A1180" t="str">
            <v/>
          </cell>
        </row>
        <row r="1181">
          <cell r="A1181" t="str">
            <v/>
          </cell>
        </row>
        <row r="1182">
          <cell r="A1182" t="str">
            <v/>
          </cell>
        </row>
        <row r="1183">
          <cell r="A1183" t="str">
            <v/>
          </cell>
        </row>
        <row r="1184">
          <cell r="A1184" t="str">
            <v/>
          </cell>
        </row>
        <row r="1185">
          <cell r="A1185" t="str">
            <v/>
          </cell>
        </row>
        <row r="1186">
          <cell r="A1186" t="str">
            <v/>
          </cell>
        </row>
        <row r="1187">
          <cell r="A1187" t="str">
            <v/>
          </cell>
        </row>
        <row r="1188">
          <cell r="A1188" t="str">
            <v/>
          </cell>
        </row>
        <row r="1189">
          <cell r="A1189" t="str">
            <v/>
          </cell>
        </row>
        <row r="1190">
          <cell r="A1190" t="str">
            <v/>
          </cell>
        </row>
        <row r="1191">
          <cell r="A1191" t="str">
            <v/>
          </cell>
        </row>
        <row r="1192">
          <cell r="A1192" t="str">
            <v/>
          </cell>
        </row>
        <row r="1193">
          <cell r="A1193" t="str">
            <v/>
          </cell>
        </row>
        <row r="1194">
          <cell r="A1194" t="str">
            <v/>
          </cell>
        </row>
        <row r="1195">
          <cell r="A1195" t="str">
            <v/>
          </cell>
        </row>
        <row r="1196">
          <cell r="A1196" t="str">
            <v/>
          </cell>
        </row>
        <row r="1197">
          <cell r="A1197" t="str">
            <v/>
          </cell>
        </row>
        <row r="1198">
          <cell r="A1198" t="str">
            <v/>
          </cell>
        </row>
        <row r="1199">
          <cell r="A1199" t="str">
            <v/>
          </cell>
        </row>
        <row r="1200">
          <cell r="A1200" t="str">
            <v/>
          </cell>
        </row>
        <row r="1201">
          <cell r="A1201" t="str">
            <v/>
          </cell>
        </row>
        <row r="1202">
          <cell r="A1202" t="str">
            <v/>
          </cell>
        </row>
        <row r="1203">
          <cell r="A1203" t="str">
            <v/>
          </cell>
        </row>
        <row r="1204">
          <cell r="A1204" t="str">
            <v/>
          </cell>
        </row>
        <row r="1205">
          <cell r="A1205" t="str">
            <v/>
          </cell>
        </row>
        <row r="1206">
          <cell r="A1206" t="str">
            <v/>
          </cell>
        </row>
        <row r="1207">
          <cell r="A1207" t="str">
            <v/>
          </cell>
        </row>
        <row r="1208">
          <cell r="A1208" t="str">
            <v/>
          </cell>
        </row>
        <row r="1209">
          <cell r="A1209" t="str">
            <v/>
          </cell>
        </row>
        <row r="1210">
          <cell r="A1210" t="str">
            <v/>
          </cell>
        </row>
        <row r="1211">
          <cell r="A1211" t="str">
            <v/>
          </cell>
        </row>
        <row r="1212">
          <cell r="A1212" t="str">
            <v/>
          </cell>
        </row>
        <row r="1213">
          <cell r="A1213" t="str">
            <v/>
          </cell>
        </row>
        <row r="1214">
          <cell r="A1214" t="str">
            <v/>
          </cell>
        </row>
        <row r="1215">
          <cell r="A1215" t="str">
            <v/>
          </cell>
        </row>
        <row r="1216">
          <cell r="A1216" t="str">
            <v/>
          </cell>
        </row>
        <row r="1217">
          <cell r="A1217" t="str">
            <v/>
          </cell>
        </row>
        <row r="1218">
          <cell r="A1218" t="str">
            <v/>
          </cell>
        </row>
        <row r="1219">
          <cell r="A1219" t="str">
            <v/>
          </cell>
        </row>
        <row r="1220">
          <cell r="A1220" t="str">
            <v/>
          </cell>
        </row>
        <row r="1221">
          <cell r="A1221" t="str">
            <v/>
          </cell>
        </row>
        <row r="1222">
          <cell r="A1222" t="str">
            <v/>
          </cell>
        </row>
        <row r="1223">
          <cell r="A1223" t="str">
            <v/>
          </cell>
        </row>
        <row r="1224">
          <cell r="A1224" t="str">
            <v/>
          </cell>
        </row>
        <row r="1225">
          <cell r="A1225" t="str">
            <v/>
          </cell>
        </row>
        <row r="1226">
          <cell r="A1226" t="str">
            <v/>
          </cell>
        </row>
        <row r="1227">
          <cell r="A1227" t="str">
            <v/>
          </cell>
        </row>
        <row r="1228">
          <cell r="A1228" t="str">
            <v/>
          </cell>
        </row>
        <row r="1229">
          <cell r="A1229" t="str">
            <v/>
          </cell>
        </row>
        <row r="1230">
          <cell r="A1230" t="str">
            <v/>
          </cell>
        </row>
        <row r="1231">
          <cell r="A1231" t="str">
            <v/>
          </cell>
        </row>
        <row r="1232">
          <cell r="A1232" t="str">
            <v/>
          </cell>
        </row>
        <row r="1233">
          <cell r="A1233" t="str">
            <v/>
          </cell>
        </row>
        <row r="1234">
          <cell r="A1234" t="str">
            <v/>
          </cell>
        </row>
        <row r="1235">
          <cell r="A1235" t="str">
            <v/>
          </cell>
        </row>
        <row r="1236">
          <cell r="A1236" t="str">
            <v/>
          </cell>
        </row>
        <row r="1237">
          <cell r="A1237" t="str">
            <v/>
          </cell>
        </row>
        <row r="1238">
          <cell r="A1238" t="str">
            <v/>
          </cell>
        </row>
        <row r="1239">
          <cell r="A1239" t="str">
            <v/>
          </cell>
        </row>
        <row r="1240">
          <cell r="A1240" t="str">
            <v/>
          </cell>
        </row>
        <row r="1241">
          <cell r="A1241" t="str">
            <v/>
          </cell>
        </row>
        <row r="1242">
          <cell r="A1242" t="str">
            <v/>
          </cell>
        </row>
        <row r="1243">
          <cell r="A1243" t="str">
            <v/>
          </cell>
        </row>
        <row r="1244">
          <cell r="A1244" t="str">
            <v/>
          </cell>
        </row>
        <row r="1245">
          <cell r="A1245" t="str">
            <v/>
          </cell>
        </row>
        <row r="1246">
          <cell r="A1246" t="str">
            <v/>
          </cell>
        </row>
        <row r="1247">
          <cell r="A1247" t="str">
            <v/>
          </cell>
        </row>
        <row r="1248">
          <cell r="A1248" t="str">
            <v/>
          </cell>
        </row>
        <row r="1249">
          <cell r="A1249" t="str">
            <v/>
          </cell>
        </row>
        <row r="1250">
          <cell r="A1250" t="str">
            <v/>
          </cell>
        </row>
        <row r="1251">
          <cell r="A1251" t="str">
            <v/>
          </cell>
        </row>
        <row r="1252">
          <cell r="A1252" t="str">
            <v/>
          </cell>
        </row>
        <row r="1253">
          <cell r="A1253" t="str">
            <v/>
          </cell>
        </row>
        <row r="1254">
          <cell r="A1254" t="str">
            <v/>
          </cell>
        </row>
        <row r="1255">
          <cell r="A1255" t="str">
            <v/>
          </cell>
        </row>
        <row r="1256">
          <cell r="A1256" t="str">
            <v/>
          </cell>
        </row>
        <row r="1257">
          <cell r="A1257" t="str">
            <v/>
          </cell>
        </row>
        <row r="1258">
          <cell r="A1258" t="str">
            <v/>
          </cell>
        </row>
        <row r="1259">
          <cell r="A1259" t="str">
            <v/>
          </cell>
        </row>
        <row r="1260">
          <cell r="A1260" t="str">
            <v/>
          </cell>
        </row>
        <row r="1261">
          <cell r="A1261" t="str">
            <v/>
          </cell>
        </row>
        <row r="1262">
          <cell r="A1262" t="str">
            <v/>
          </cell>
        </row>
        <row r="1263">
          <cell r="A1263" t="str">
            <v/>
          </cell>
        </row>
        <row r="1264">
          <cell r="A1264" t="str">
            <v/>
          </cell>
        </row>
        <row r="1265">
          <cell r="A1265" t="str">
            <v/>
          </cell>
        </row>
        <row r="1266">
          <cell r="A1266" t="str">
            <v/>
          </cell>
        </row>
        <row r="1267">
          <cell r="A1267" t="str">
            <v/>
          </cell>
        </row>
        <row r="1268">
          <cell r="A1268" t="str">
            <v/>
          </cell>
        </row>
        <row r="1269">
          <cell r="A1269" t="str">
            <v/>
          </cell>
        </row>
        <row r="1270">
          <cell r="A1270" t="str">
            <v/>
          </cell>
        </row>
        <row r="1271">
          <cell r="A1271" t="str">
            <v/>
          </cell>
        </row>
        <row r="1272">
          <cell r="A1272" t="str">
            <v/>
          </cell>
        </row>
        <row r="1273">
          <cell r="A1273" t="str">
            <v/>
          </cell>
        </row>
        <row r="1274">
          <cell r="A1274" t="str">
            <v/>
          </cell>
        </row>
        <row r="1275">
          <cell r="A1275" t="str">
            <v/>
          </cell>
        </row>
        <row r="1276">
          <cell r="A1276" t="str">
            <v/>
          </cell>
        </row>
        <row r="1277">
          <cell r="A1277" t="str">
            <v/>
          </cell>
        </row>
        <row r="1278">
          <cell r="A1278" t="str">
            <v/>
          </cell>
        </row>
        <row r="1279">
          <cell r="A1279" t="str">
            <v/>
          </cell>
        </row>
        <row r="1280">
          <cell r="A1280" t="str">
            <v/>
          </cell>
        </row>
        <row r="1281">
          <cell r="A1281" t="str">
            <v/>
          </cell>
        </row>
        <row r="1282">
          <cell r="A1282" t="str">
            <v/>
          </cell>
        </row>
        <row r="1283">
          <cell r="A1283" t="str">
            <v/>
          </cell>
        </row>
        <row r="1284">
          <cell r="A1284" t="str">
            <v/>
          </cell>
        </row>
        <row r="1285">
          <cell r="A1285" t="str">
            <v/>
          </cell>
        </row>
        <row r="1286">
          <cell r="A1286" t="str">
            <v/>
          </cell>
        </row>
        <row r="1287">
          <cell r="A1287" t="str">
            <v/>
          </cell>
        </row>
        <row r="1288">
          <cell r="A1288" t="str">
            <v/>
          </cell>
        </row>
        <row r="1289">
          <cell r="A1289" t="str">
            <v/>
          </cell>
        </row>
        <row r="1290">
          <cell r="A1290" t="str">
            <v/>
          </cell>
        </row>
        <row r="1291">
          <cell r="A1291" t="str">
            <v/>
          </cell>
        </row>
        <row r="1292">
          <cell r="A1292" t="str">
            <v/>
          </cell>
        </row>
        <row r="1293">
          <cell r="A1293" t="str">
            <v/>
          </cell>
        </row>
        <row r="1294">
          <cell r="A1294" t="str">
            <v/>
          </cell>
        </row>
        <row r="1295">
          <cell r="A1295" t="str">
            <v/>
          </cell>
        </row>
        <row r="1296">
          <cell r="A1296" t="str">
            <v/>
          </cell>
        </row>
        <row r="1297">
          <cell r="A1297" t="str">
            <v/>
          </cell>
        </row>
        <row r="1298">
          <cell r="A1298" t="str">
            <v/>
          </cell>
        </row>
        <row r="1299">
          <cell r="A1299" t="str">
            <v/>
          </cell>
        </row>
        <row r="1300">
          <cell r="A1300" t="str">
            <v/>
          </cell>
        </row>
        <row r="1301">
          <cell r="A1301" t="str">
            <v/>
          </cell>
        </row>
        <row r="1302">
          <cell r="A1302" t="str">
            <v/>
          </cell>
        </row>
        <row r="1303">
          <cell r="A1303" t="str">
            <v/>
          </cell>
        </row>
        <row r="1304">
          <cell r="A1304" t="str">
            <v/>
          </cell>
        </row>
        <row r="1305">
          <cell r="A1305" t="str">
            <v/>
          </cell>
        </row>
        <row r="1306">
          <cell r="A1306" t="str">
            <v/>
          </cell>
        </row>
        <row r="1307">
          <cell r="A1307" t="str">
            <v/>
          </cell>
        </row>
        <row r="1308">
          <cell r="A1308" t="str">
            <v/>
          </cell>
        </row>
        <row r="1309">
          <cell r="A1309" t="str">
            <v/>
          </cell>
        </row>
        <row r="1310">
          <cell r="A1310" t="str">
            <v/>
          </cell>
        </row>
        <row r="1311">
          <cell r="A1311" t="str">
            <v/>
          </cell>
        </row>
        <row r="1312">
          <cell r="A1312" t="str">
            <v/>
          </cell>
        </row>
        <row r="1313">
          <cell r="A1313" t="str">
            <v/>
          </cell>
        </row>
        <row r="1314">
          <cell r="A1314" t="str">
            <v/>
          </cell>
        </row>
        <row r="1315">
          <cell r="A1315" t="str">
            <v/>
          </cell>
        </row>
        <row r="1316">
          <cell r="A1316" t="str">
            <v/>
          </cell>
        </row>
        <row r="1317">
          <cell r="A1317" t="str">
            <v/>
          </cell>
        </row>
        <row r="1318">
          <cell r="A1318" t="str">
            <v/>
          </cell>
        </row>
        <row r="1319">
          <cell r="A1319" t="str">
            <v/>
          </cell>
        </row>
        <row r="1320">
          <cell r="A1320" t="str">
            <v/>
          </cell>
        </row>
        <row r="1321">
          <cell r="A1321" t="str">
            <v/>
          </cell>
        </row>
        <row r="1322">
          <cell r="A1322" t="str">
            <v/>
          </cell>
        </row>
        <row r="1323">
          <cell r="A1323" t="str">
            <v/>
          </cell>
        </row>
        <row r="1324">
          <cell r="A1324" t="str">
            <v/>
          </cell>
        </row>
        <row r="1325">
          <cell r="A1325" t="str">
            <v/>
          </cell>
        </row>
        <row r="1326">
          <cell r="A1326" t="str">
            <v/>
          </cell>
        </row>
        <row r="1327">
          <cell r="A1327" t="str">
            <v/>
          </cell>
        </row>
        <row r="1328">
          <cell r="A1328" t="str">
            <v/>
          </cell>
        </row>
        <row r="1329">
          <cell r="A1329" t="str">
            <v/>
          </cell>
        </row>
        <row r="1330">
          <cell r="A1330" t="str">
            <v/>
          </cell>
        </row>
        <row r="1331">
          <cell r="A1331" t="str">
            <v/>
          </cell>
        </row>
        <row r="1332">
          <cell r="A1332" t="str">
            <v/>
          </cell>
        </row>
        <row r="1333">
          <cell r="A1333" t="str">
            <v/>
          </cell>
        </row>
        <row r="1334">
          <cell r="A1334" t="str">
            <v/>
          </cell>
        </row>
        <row r="1335">
          <cell r="A1335" t="str">
            <v/>
          </cell>
        </row>
        <row r="1336">
          <cell r="A1336" t="str">
            <v/>
          </cell>
        </row>
        <row r="1337">
          <cell r="A1337" t="str">
            <v/>
          </cell>
        </row>
        <row r="1338">
          <cell r="A1338" t="str">
            <v/>
          </cell>
        </row>
        <row r="1339">
          <cell r="A1339" t="str">
            <v/>
          </cell>
        </row>
        <row r="1340">
          <cell r="A1340" t="str">
            <v/>
          </cell>
        </row>
        <row r="1341">
          <cell r="A1341" t="str">
            <v/>
          </cell>
        </row>
        <row r="1342">
          <cell r="A1342" t="str">
            <v/>
          </cell>
        </row>
        <row r="1343">
          <cell r="A1343" t="str">
            <v/>
          </cell>
        </row>
        <row r="1344">
          <cell r="A1344" t="str">
            <v/>
          </cell>
        </row>
        <row r="1345">
          <cell r="A1345" t="str">
            <v/>
          </cell>
        </row>
        <row r="1346">
          <cell r="A1346" t="str">
            <v/>
          </cell>
        </row>
        <row r="1347">
          <cell r="A1347" t="str">
            <v/>
          </cell>
        </row>
        <row r="1348">
          <cell r="A1348" t="str">
            <v/>
          </cell>
        </row>
        <row r="1349">
          <cell r="A1349" t="str">
            <v/>
          </cell>
        </row>
        <row r="1350">
          <cell r="A1350" t="str">
            <v/>
          </cell>
        </row>
        <row r="1351">
          <cell r="A1351" t="str">
            <v/>
          </cell>
        </row>
        <row r="1352">
          <cell r="A1352" t="str">
            <v/>
          </cell>
        </row>
        <row r="1353">
          <cell r="A1353" t="str">
            <v/>
          </cell>
        </row>
        <row r="1354">
          <cell r="A1354" t="str">
            <v/>
          </cell>
        </row>
        <row r="1355">
          <cell r="A1355" t="str">
            <v/>
          </cell>
        </row>
        <row r="1356">
          <cell r="A1356" t="str">
            <v/>
          </cell>
        </row>
        <row r="1357">
          <cell r="A1357" t="str">
            <v/>
          </cell>
        </row>
        <row r="1358">
          <cell r="A1358" t="str">
            <v/>
          </cell>
        </row>
        <row r="1359">
          <cell r="A1359" t="str">
            <v/>
          </cell>
        </row>
        <row r="1360">
          <cell r="A1360" t="str">
            <v/>
          </cell>
        </row>
        <row r="1361">
          <cell r="A1361" t="str">
            <v/>
          </cell>
        </row>
        <row r="1362">
          <cell r="A1362" t="str">
            <v/>
          </cell>
        </row>
        <row r="1363">
          <cell r="A1363" t="str">
            <v/>
          </cell>
        </row>
        <row r="1364">
          <cell r="A1364" t="str">
            <v/>
          </cell>
        </row>
        <row r="1365">
          <cell r="A1365" t="str">
            <v/>
          </cell>
        </row>
        <row r="1366">
          <cell r="A1366" t="str">
            <v/>
          </cell>
        </row>
        <row r="1367">
          <cell r="A1367" t="str">
            <v/>
          </cell>
        </row>
        <row r="1368">
          <cell r="A1368" t="str">
            <v/>
          </cell>
        </row>
        <row r="1369">
          <cell r="A1369" t="str">
            <v/>
          </cell>
        </row>
        <row r="1370">
          <cell r="A1370" t="str">
            <v/>
          </cell>
        </row>
        <row r="1371">
          <cell r="A1371" t="str">
            <v/>
          </cell>
        </row>
        <row r="1372">
          <cell r="A1372" t="str">
            <v/>
          </cell>
        </row>
        <row r="1373">
          <cell r="A1373" t="str">
            <v/>
          </cell>
        </row>
        <row r="1374">
          <cell r="A1374" t="str">
            <v/>
          </cell>
        </row>
        <row r="1375">
          <cell r="A1375" t="str">
            <v/>
          </cell>
        </row>
        <row r="1376">
          <cell r="A1376" t="str">
            <v/>
          </cell>
        </row>
        <row r="1377">
          <cell r="A1377" t="str">
            <v/>
          </cell>
        </row>
        <row r="1378">
          <cell r="A1378" t="str">
            <v/>
          </cell>
        </row>
        <row r="1379">
          <cell r="A1379" t="str">
            <v/>
          </cell>
        </row>
        <row r="1380">
          <cell r="A1380" t="str">
            <v/>
          </cell>
        </row>
        <row r="1381">
          <cell r="A1381" t="str">
            <v/>
          </cell>
        </row>
        <row r="1382">
          <cell r="A1382" t="str">
            <v/>
          </cell>
        </row>
        <row r="1383">
          <cell r="A1383" t="str">
            <v/>
          </cell>
        </row>
        <row r="1384">
          <cell r="A1384" t="str">
            <v/>
          </cell>
        </row>
        <row r="1385">
          <cell r="A1385" t="str">
            <v/>
          </cell>
        </row>
        <row r="1386">
          <cell r="A1386" t="str">
            <v/>
          </cell>
        </row>
        <row r="1387">
          <cell r="A1387" t="str">
            <v/>
          </cell>
        </row>
        <row r="1388">
          <cell r="A1388" t="str">
            <v/>
          </cell>
        </row>
        <row r="1389">
          <cell r="A1389" t="str">
            <v/>
          </cell>
        </row>
        <row r="1390">
          <cell r="A1390" t="str">
            <v/>
          </cell>
        </row>
        <row r="1391">
          <cell r="A1391" t="str">
            <v/>
          </cell>
        </row>
        <row r="1392">
          <cell r="A1392" t="str">
            <v/>
          </cell>
        </row>
        <row r="1393">
          <cell r="A1393" t="str">
            <v/>
          </cell>
        </row>
        <row r="1394">
          <cell r="A1394" t="str">
            <v/>
          </cell>
        </row>
        <row r="1395">
          <cell r="A1395" t="str">
            <v/>
          </cell>
        </row>
        <row r="1396">
          <cell r="A1396" t="str">
            <v/>
          </cell>
        </row>
        <row r="1397">
          <cell r="A1397" t="str">
            <v/>
          </cell>
        </row>
        <row r="1398">
          <cell r="A1398" t="str">
            <v/>
          </cell>
        </row>
        <row r="1399">
          <cell r="A1399" t="str">
            <v/>
          </cell>
        </row>
        <row r="1400">
          <cell r="A1400" t="str">
            <v/>
          </cell>
        </row>
        <row r="1401">
          <cell r="A1401" t="str">
            <v/>
          </cell>
        </row>
        <row r="1402">
          <cell r="A1402" t="str">
            <v/>
          </cell>
        </row>
        <row r="1403">
          <cell r="A1403" t="str">
            <v/>
          </cell>
        </row>
        <row r="1404">
          <cell r="A1404" t="str">
            <v/>
          </cell>
        </row>
        <row r="1405">
          <cell r="A1405" t="str">
            <v/>
          </cell>
        </row>
        <row r="1406">
          <cell r="A1406" t="str">
            <v/>
          </cell>
        </row>
        <row r="1407">
          <cell r="A1407" t="str">
            <v/>
          </cell>
        </row>
        <row r="1408">
          <cell r="A1408" t="str">
            <v/>
          </cell>
        </row>
        <row r="1409">
          <cell r="A1409" t="str">
            <v/>
          </cell>
        </row>
        <row r="1410">
          <cell r="A1410" t="str">
            <v/>
          </cell>
        </row>
        <row r="1411">
          <cell r="A1411" t="str">
            <v/>
          </cell>
        </row>
        <row r="1412">
          <cell r="A1412" t="str">
            <v/>
          </cell>
        </row>
        <row r="1413">
          <cell r="A1413" t="str">
            <v/>
          </cell>
        </row>
        <row r="1414">
          <cell r="A1414" t="str">
            <v/>
          </cell>
        </row>
        <row r="1415">
          <cell r="A1415" t="str">
            <v/>
          </cell>
        </row>
        <row r="1416">
          <cell r="A1416" t="str">
            <v/>
          </cell>
        </row>
        <row r="1417">
          <cell r="A1417" t="str">
            <v/>
          </cell>
        </row>
        <row r="1418">
          <cell r="A1418" t="str">
            <v/>
          </cell>
        </row>
        <row r="1419">
          <cell r="A1419" t="str">
            <v/>
          </cell>
        </row>
        <row r="1420">
          <cell r="A1420" t="str">
            <v/>
          </cell>
        </row>
        <row r="1421">
          <cell r="A1421" t="str">
            <v/>
          </cell>
        </row>
        <row r="1422">
          <cell r="A1422" t="str">
            <v/>
          </cell>
        </row>
        <row r="1423">
          <cell r="A1423" t="str">
            <v/>
          </cell>
        </row>
        <row r="1424">
          <cell r="A1424" t="str">
            <v/>
          </cell>
        </row>
        <row r="1425">
          <cell r="A1425" t="str">
            <v/>
          </cell>
        </row>
        <row r="1426">
          <cell r="A1426" t="str">
            <v/>
          </cell>
        </row>
        <row r="1427">
          <cell r="A1427" t="str">
            <v/>
          </cell>
        </row>
        <row r="1428">
          <cell r="A1428" t="str">
            <v/>
          </cell>
        </row>
        <row r="1429">
          <cell r="A1429" t="str">
            <v/>
          </cell>
        </row>
        <row r="1430">
          <cell r="A1430" t="str">
            <v/>
          </cell>
        </row>
        <row r="1431">
          <cell r="A1431" t="str">
            <v/>
          </cell>
        </row>
        <row r="1432">
          <cell r="A1432" t="str">
            <v/>
          </cell>
        </row>
        <row r="1433">
          <cell r="A1433" t="str">
            <v/>
          </cell>
        </row>
        <row r="1434">
          <cell r="A1434" t="str">
            <v/>
          </cell>
        </row>
        <row r="1435">
          <cell r="A1435" t="str">
            <v/>
          </cell>
        </row>
        <row r="1436">
          <cell r="A1436" t="str">
            <v/>
          </cell>
        </row>
        <row r="1437">
          <cell r="A1437" t="str">
            <v/>
          </cell>
        </row>
        <row r="1438">
          <cell r="A1438" t="str">
            <v/>
          </cell>
        </row>
        <row r="1439">
          <cell r="A1439" t="str">
            <v/>
          </cell>
        </row>
        <row r="1440">
          <cell r="A1440" t="str">
            <v/>
          </cell>
        </row>
        <row r="1441">
          <cell r="A1441" t="str">
            <v/>
          </cell>
        </row>
        <row r="1442">
          <cell r="A1442" t="str">
            <v/>
          </cell>
        </row>
        <row r="1443">
          <cell r="A1443" t="str">
            <v/>
          </cell>
        </row>
        <row r="1444">
          <cell r="A1444" t="str">
            <v/>
          </cell>
        </row>
        <row r="1445">
          <cell r="A1445" t="str">
            <v/>
          </cell>
        </row>
        <row r="1446">
          <cell r="A1446" t="str">
            <v/>
          </cell>
        </row>
        <row r="1447">
          <cell r="A1447" t="str">
            <v/>
          </cell>
        </row>
        <row r="1448">
          <cell r="A1448" t="str">
            <v/>
          </cell>
        </row>
        <row r="1449">
          <cell r="A1449" t="str">
            <v/>
          </cell>
        </row>
        <row r="1450">
          <cell r="A1450" t="str">
            <v/>
          </cell>
        </row>
        <row r="1451">
          <cell r="A1451" t="str">
            <v/>
          </cell>
        </row>
        <row r="1452">
          <cell r="A1452" t="str">
            <v/>
          </cell>
        </row>
        <row r="1453">
          <cell r="A1453" t="str">
            <v/>
          </cell>
        </row>
        <row r="1454">
          <cell r="A1454" t="str">
            <v/>
          </cell>
        </row>
        <row r="1455">
          <cell r="A1455" t="str">
            <v/>
          </cell>
        </row>
        <row r="1456">
          <cell r="A1456" t="str">
            <v/>
          </cell>
        </row>
        <row r="1457">
          <cell r="A1457" t="str">
            <v/>
          </cell>
        </row>
        <row r="1458">
          <cell r="A1458" t="str">
            <v/>
          </cell>
        </row>
        <row r="1459">
          <cell r="A1459" t="str">
            <v/>
          </cell>
        </row>
        <row r="1460">
          <cell r="A1460" t="str">
            <v/>
          </cell>
        </row>
        <row r="1461">
          <cell r="A1461" t="str">
            <v/>
          </cell>
        </row>
        <row r="1462">
          <cell r="A1462" t="str">
            <v/>
          </cell>
        </row>
        <row r="1463">
          <cell r="A1463" t="str">
            <v/>
          </cell>
        </row>
        <row r="1464">
          <cell r="A1464" t="str">
            <v/>
          </cell>
        </row>
        <row r="1465">
          <cell r="A1465" t="str">
            <v/>
          </cell>
        </row>
        <row r="1466">
          <cell r="A1466" t="str">
            <v/>
          </cell>
        </row>
        <row r="1467">
          <cell r="A1467" t="str">
            <v/>
          </cell>
        </row>
        <row r="1468">
          <cell r="A1468" t="str">
            <v/>
          </cell>
        </row>
        <row r="1469">
          <cell r="A1469" t="str">
            <v/>
          </cell>
        </row>
        <row r="1470">
          <cell r="A1470" t="str">
            <v/>
          </cell>
        </row>
        <row r="1471">
          <cell r="A1471" t="str">
            <v/>
          </cell>
        </row>
        <row r="1472">
          <cell r="A1472" t="str">
            <v/>
          </cell>
        </row>
        <row r="1473">
          <cell r="A1473" t="str">
            <v/>
          </cell>
        </row>
        <row r="1474">
          <cell r="A1474" t="str">
            <v/>
          </cell>
        </row>
        <row r="1475">
          <cell r="A1475" t="str">
            <v/>
          </cell>
        </row>
        <row r="1476">
          <cell r="A1476" t="str">
            <v/>
          </cell>
        </row>
        <row r="1477">
          <cell r="A1477" t="str">
            <v/>
          </cell>
        </row>
        <row r="1478">
          <cell r="A1478" t="str">
            <v/>
          </cell>
        </row>
        <row r="1479">
          <cell r="A1479" t="str">
            <v/>
          </cell>
        </row>
        <row r="1480">
          <cell r="A1480" t="str">
            <v/>
          </cell>
        </row>
        <row r="1481">
          <cell r="A1481" t="str">
            <v/>
          </cell>
        </row>
        <row r="1482">
          <cell r="A1482" t="str">
            <v/>
          </cell>
        </row>
        <row r="1483">
          <cell r="A1483" t="str">
            <v/>
          </cell>
        </row>
        <row r="1484">
          <cell r="A1484" t="str">
            <v/>
          </cell>
        </row>
        <row r="1485">
          <cell r="A1485" t="str">
            <v/>
          </cell>
        </row>
        <row r="1486">
          <cell r="A1486" t="str">
            <v/>
          </cell>
        </row>
        <row r="1487">
          <cell r="A1487" t="str">
            <v/>
          </cell>
        </row>
        <row r="1488">
          <cell r="A1488" t="str">
            <v/>
          </cell>
        </row>
        <row r="1489">
          <cell r="A1489" t="str">
            <v/>
          </cell>
        </row>
        <row r="1490">
          <cell r="A1490" t="str">
            <v/>
          </cell>
        </row>
        <row r="1491">
          <cell r="A1491" t="str">
            <v/>
          </cell>
        </row>
        <row r="1492">
          <cell r="A1492" t="str">
            <v/>
          </cell>
        </row>
        <row r="1493">
          <cell r="A1493" t="str">
            <v/>
          </cell>
        </row>
        <row r="1494">
          <cell r="A1494" t="str">
            <v/>
          </cell>
        </row>
        <row r="1495">
          <cell r="A1495" t="str">
            <v/>
          </cell>
        </row>
        <row r="1496">
          <cell r="A1496" t="str">
            <v/>
          </cell>
        </row>
        <row r="1497">
          <cell r="A1497" t="str">
            <v/>
          </cell>
        </row>
        <row r="1498">
          <cell r="A1498" t="str">
            <v/>
          </cell>
        </row>
        <row r="1499">
          <cell r="A1499" t="str">
            <v/>
          </cell>
        </row>
        <row r="1500">
          <cell r="A1500" t="str">
            <v/>
          </cell>
        </row>
        <row r="1501">
          <cell r="A1501" t="str">
            <v/>
          </cell>
        </row>
        <row r="1502">
          <cell r="A1502" t="str">
            <v/>
          </cell>
        </row>
        <row r="1503">
          <cell r="A1503" t="str">
            <v/>
          </cell>
        </row>
        <row r="1504">
          <cell r="A1504" t="str">
            <v/>
          </cell>
        </row>
        <row r="1505">
          <cell r="A1505" t="str">
            <v/>
          </cell>
        </row>
        <row r="1506">
          <cell r="A1506" t="str">
            <v/>
          </cell>
        </row>
        <row r="1507">
          <cell r="A1507" t="str">
            <v/>
          </cell>
        </row>
        <row r="1508">
          <cell r="A1508" t="str">
            <v/>
          </cell>
        </row>
        <row r="1509">
          <cell r="A1509" t="str">
            <v/>
          </cell>
        </row>
        <row r="1510">
          <cell r="A1510" t="str">
            <v/>
          </cell>
        </row>
        <row r="1511">
          <cell r="A1511" t="str">
            <v/>
          </cell>
        </row>
        <row r="1512">
          <cell r="A1512" t="str">
            <v/>
          </cell>
        </row>
        <row r="1513">
          <cell r="A1513" t="str">
            <v/>
          </cell>
        </row>
        <row r="1514">
          <cell r="A1514" t="str">
            <v/>
          </cell>
        </row>
        <row r="1515">
          <cell r="A1515" t="str">
            <v/>
          </cell>
        </row>
        <row r="1516">
          <cell r="A1516" t="str">
            <v/>
          </cell>
        </row>
        <row r="1517">
          <cell r="A1517" t="str">
            <v/>
          </cell>
        </row>
        <row r="1518">
          <cell r="A1518" t="str">
            <v/>
          </cell>
        </row>
        <row r="1519">
          <cell r="A1519" t="str">
            <v/>
          </cell>
        </row>
        <row r="1520">
          <cell r="A1520" t="str">
            <v/>
          </cell>
        </row>
        <row r="1521">
          <cell r="A1521" t="str">
            <v/>
          </cell>
        </row>
        <row r="1522">
          <cell r="A1522" t="str">
            <v/>
          </cell>
        </row>
        <row r="1523">
          <cell r="A1523" t="str">
            <v/>
          </cell>
        </row>
        <row r="1524">
          <cell r="A1524" t="str">
            <v/>
          </cell>
        </row>
        <row r="1525">
          <cell r="A1525" t="str">
            <v/>
          </cell>
        </row>
        <row r="1526">
          <cell r="A1526" t="str">
            <v/>
          </cell>
        </row>
        <row r="1527">
          <cell r="A1527" t="str">
            <v/>
          </cell>
        </row>
        <row r="1528">
          <cell r="A1528" t="str">
            <v/>
          </cell>
        </row>
        <row r="1529">
          <cell r="A1529" t="str">
            <v/>
          </cell>
        </row>
        <row r="1530">
          <cell r="A1530" t="str">
            <v/>
          </cell>
        </row>
        <row r="1531">
          <cell r="A1531" t="str">
            <v/>
          </cell>
        </row>
        <row r="1532">
          <cell r="A1532" t="str">
            <v/>
          </cell>
        </row>
        <row r="1533">
          <cell r="A1533" t="str">
            <v/>
          </cell>
        </row>
        <row r="1534">
          <cell r="A1534" t="str">
            <v/>
          </cell>
        </row>
        <row r="1535">
          <cell r="A1535" t="str">
            <v/>
          </cell>
        </row>
        <row r="1536">
          <cell r="A1536" t="str">
            <v/>
          </cell>
        </row>
        <row r="1537">
          <cell r="A1537" t="str">
            <v/>
          </cell>
        </row>
        <row r="1538">
          <cell r="A1538" t="str">
            <v/>
          </cell>
        </row>
        <row r="1539">
          <cell r="A1539" t="str">
            <v/>
          </cell>
        </row>
        <row r="1540">
          <cell r="A1540" t="str">
            <v/>
          </cell>
        </row>
        <row r="1541">
          <cell r="A1541" t="str">
            <v/>
          </cell>
        </row>
        <row r="1542">
          <cell r="A1542" t="str">
            <v/>
          </cell>
        </row>
        <row r="1543">
          <cell r="A1543" t="str">
            <v/>
          </cell>
        </row>
        <row r="1544">
          <cell r="A1544" t="str">
            <v/>
          </cell>
        </row>
        <row r="1545">
          <cell r="A1545" t="str">
            <v/>
          </cell>
        </row>
        <row r="1546">
          <cell r="A1546" t="str">
            <v/>
          </cell>
        </row>
        <row r="1547">
          <cell r="A1547" t="str">
            <v/>
          </cell>
        </row>
        <row r="1548">
          <cell r="A1548" t="str">
            <v/>
          </cell>
        </row>
        <row r="1549">
          <cell r="A1549" t="str">
            <v/>
          </cell>
        </row>
        <row r="1550">
          <cell r="A1550" t="str">
            <v/>
          </cell>
        </row>
        <row r="1551">
          <cell r="A1551" t="str">
            <v/>
          </cell>
        </row>
        <row r="1552">
          <cell r="A1552" t="str">
            <v/>
          </cell>
        </row>
        <row r="1553">
          <cell r="A1553" t="str">
            <v/>
          </cell>
        </row>
        <row r="1554">
          <cell r="A1554" t="str">
            <v/>
          </cell>
        </row>
        <row r="1555">
          <cell r="A1555" t="str">
            <v/>
          </cell>
        </row>
        <row r="1556">
          <cell r="A1556" t="str">
            <v/>
          </cell>
        </row>
        <row r="1557">
          <cell r="A1557" t="str">
            <v/>
          </cell>
        </row>
        <row r="1558">
          <cell r="A1558" t="str">
            <v/>
          </cell>
        </row>
        <row r="1559">
          <cell r="A1559" t="str">
            <v/>
          </cell>
        </row>
        <row r="1560">
          <cell r="A1560" t="str">
            <v/>
          </cell>
        </row>
        <row r="1561">
          <cell r="A1561" t="str">
            <v/>
          </cell>
        </row>
        <row r="1562">
          <cell r="A1562" t="str">
            <v/>
          </cell>
        </row>
        <row r="1563">
          <cell r="A1563" t="str">
            <v/>
          </cell>
        </row>
        <row r="1564">
          <cell r="A1564" t="str">
            <v/>
          </cell>
        </row>
        <row r="1565">
          <cell r="A1565" t="str">
            <v/>
          </cell>
        </row>
        <row r="1566">
          <cell r="A1566" t="str">
            <v/>
          </cell>
        </row>
        <row r="1567">
          <cell r="A1567" t="str">
            <v/>
          </cell>
        </row>
        <row r="1568">
          <cell r="A1568" t="str">
            <v/>
          </cell>
        </row>
        <row r="1569">
          <cell r="A1569" t="str">
            <v/>
          </cell>
        </row>
        <row r="1570">
          <cell r="A1570" t="str">
            <v/>
          </cell>
        </row>
        <row r="1571">
          <cell r="A1571" t="str">
            <v/>
          </cell>
        </row>
        <row r="1572">
          <cell r="A1572" t="str">
            <v/>
          </cell>
        </row>
        <row r="1573">
          <cell r="A1573" t="str">
            <v/>
          </cell>
        </row>
        <row r="1574">
          <cell r="A1574" t="str">
            <v/>
          </cell>
        </row>
        <row r="1575">
          <cell r="A1575" t="str">
            <v/>
          </cell>
        </row>
        <row r="1576">
          <cell r="A1576" t="str">
            <v/>
          </cell>
        </row>
        <row r="1577">
          <cell r="A1577" t="str">
            <v/>
          </cell>
        </row>
        <row r="1578">
          <cell r="A1578" t="str">
            <v/>
          </cell>
        </row>
        <row r="1579">
          <cell r="A1579" t="str">
            <v/>
          </cell>
        </row>
        <row r="1580">
          <cell r="A1580" t="str">
            <v/>
          </cell>
        </row>
        <row r="1581">
          <cell r="A1581" t="str">
            <v/>
          </cell>
        </row>
        <row r="1582">
          <cell r="A1582" t="str">
            <v/>
          </cell>
        </row>
        <row r="1583">
          <cell r="A1583" t="str">
            <v/>
          </cell>
        </row>
        <row r="1584">
          <cell r="A1584" t="str">
            <v/>
          </cell>
        </row>
        <row r="1585">
          <cell r="A1585" t="str">
            <v/>
          </cell>
        </row>
        <row r="1586">
          <cell r="A1586" t="str">
            <v/>
          </cell>
        </row>
        <row r="1587">
          <cell r="A1587" t="str">
            <v/>
          </cell>
        </row>
        <row r="1588">
          <cell r="A1588" t="str">
            <v/>
          </cell>
        </row>
        <row r="1589">
          <cell r="A1589" t="str">
            <v/>
          </cell>
        </row>
        <row r="1590">
          <cell r="A1590" t="str">
            <v/>
          </cell>
        </row>
        <row r="1591">
          <cell r="A1591" t="str">
            <v/>
          </cell>
        </row>
        <row r="1592">
          <cell r="A1592" t="str">
            <v/>
          </cell>
        </row>
        <row r="1593">
          <cell r="A1593" t="str">
            <v/>
          </cell>
        </row>
        <row r="1594">
          <cell r="A1594" t="str">
            <v/>
          </cell>
        </row>
        <row r="1595">
          <cell r="A1595" t="str">
            <v/>
          </cell>
        </row>
        <row r="1596">
          <cell r="A1596" t="str">
            <v/>
          </cell>
        </row>
        <row r="1597">
          <cell r="A1597" t="str">
            <v/>
          </cell>
        </row>
        <row r="1598">
          <cell r="A1598" t="str">
            <v/>
          </cell>
        </row>
        <row r="1599">
          <cell r="A1599" t="str">
            <v/>
          </cell>
        </row>
        <row r="1600">
          <cell r="A1600" t="str">
            <v/>
          </cell>
        </row>
        <row r="1601">
          <cell r="A1601" t="str">
            <v/>
          </cell>
        </row>
        <row r="1602">
          <cell r="A1602" t="str">
            <v/>
          </cell>
        </row>
        <row r="1603">
          <cell r="A1603" t="str">
            <v/>
          </cell>
        </row>
        <row r="1604">
          <cell r="A1604" t="str">
            <v/>
          </cell>
        </row>
        <row r="1605">
          <cell r="A1605" t="str">
            <v/>
          </cell>
        </row>
        <row r="1606">
          <cell r="A1606" t="str">
            <v/>
          </cell>
        </row>
        <row r="1607">
          <cell r="A1607" t="str">
            <v/>
          </cell>
        </row>
        <row r="1608">
          <cell r="A1608" t="str">
            <v/>
          </cell>
        </row>
        <row r="1609">
          <cell r="A1609" t="str">
            <v/>
          </cell>
        </row>
      </sheetData>
      <sheetData sheetId="2"/>
      <sheetData sheetId="3"/>
      <sheetData sheetId="4">
        <row r="982">
          <cell r="BD982">
            <v>1</v>
          </cell>
        </row>
      </sheetData>
      <sheetData sheetId="5">
        <row r="293">
          <cell r="AQ293">
            <v>8</v>
          </cell>
        </row>
      </sheetData>
      <sheetData sheetId="6">
        <row r="293">
          <cell r="AP293">
            <v>9</v>
          </cell>
        </row>
      </sheetData>
      <sheetData sheetId="7"/>
      <sheetData sheetId="8"/>
      <sheetData sheetId="9"/>
      <sheetData sheetId="1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Списки"/>
      <sheetName val="Исходный"/>
      <sheetName val="Сл-кп"/>
      <sheetName val="Мар-кп"/>
      <sheetName val="От-кп"/>
      <sheetName val="Сл-вп"/>
      <sheetName val="Мар-вп"/>
      <sheetName val="От-вп"/>
      <sheetName val="Сл-дп"/>
      <sheetName val="Мар-дп"/>
      <sheetName val="От-дп"/>
      <sheetName val="Сл-пут"/>
      <sheetName val="Мар-пут"/>
      <sheetName val="От-пут"/>
      <sheetName val="Луч. судья"/>
      <sheetName val="Луч. поход"/>
      <sheetName val="Прот-су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ables/table1.xml><?xml version="1.0" encoding="utf-8"?>
<table xmlns="http://schemas.openxmlformats.org/spreadsheetml/2006/main" id="3" name="Таблица3" displayName="Таблица3" ref="A2:I62" totalsRowShown="0" headerRowDxfId="13" dataDxfId="11" headerRowBorderDxfId="12" tableBorderDxfId="10" totalsRowBorderDxfId="9">
  <autoFilter ref="A2:I62">
    <filterColumn colId="2"/>
  </autoFilter>
  <tableColumns count="9">
    <tableColumn id="1" name="Столбец1" dataDxfId="8"/>
    <tableColumn id="2" name="Столбец2" dataDxfId="7"/>
    <tableColumn id="9" name="Столбец22" dataDxfId="6"/>
    <tableColumn id="3" name="Столбец3" dataDxfId="5"/>
    <tableColumn id="4" name="Столбец4" dataDxfId="4"/>
    <tableColumn id="5" name="Столбец5" dataDxfId="3"/>
    <tableColumn id="6" name="Столбец6" dataDxfId="2"/>
    <tableColumn id="7" name="Столбец7" dataDxfId="1"/>
    <tableColumn id="8" name="Столбец8" dataDxfId="0"/>
  </tableColumns>
  <tableStyleInfo name="TableStyleMedium4"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R553"/>
  <sheetViews>
    <sheetView topLeftCell="H1" workbookViewId="0">
      <pane ySplit="2" topLeftCell="A3" activePane="bottomLeft" state="frozen"/>
      <selection pane="bottomLeft" activeCell="P12" sqref="P12"/>
    </sheetView>
  </sheetViews>
  <sheetFormatPr defaultRowHeight="15"/>
  <cols>
    <col min="3" max="3" width="38.7109375" customWidth="1"/>
    <col min="4" max="4" width="22" customWidth="1"/>
    <col min="5" max="5" width="8.5703125" style="1" customWidth="1"/>
    <col min="6" max="6" width="19.5703125" customWidth="1"/>
    <col min="7" max="7" width="8.85546875" customWidth="1"/>
    <col min="8" max="8" width="9.140625" style="1"/>
    <col min="9" max="9" width="46" customWidth="1"/>
    <col min="10" max="10" width="9.140625" style="117"/>
    <col min="13" max="13" width="31.28515625" customWidth="1"/>
    <col min="14" max="14" width="19.28515625" customWidth="1"/>
    <col min="17" max="17" width="9.140625" style="46"/>
  </cols>
  <sheetData>
    <row r="1" spans="1:18">
      <c r="C1" s="2" t="s">
        <v>291</v>
      </c>
    </row>
    <row r="2" spans="1:18">
      <c r="A2" t="s">
        <v>21</v>
      </c>
      <c r="B2" t="s">
        <v>0</v>
      </c>
      <c r="C2" t="s">
        <v>1</v>
      </c>
      <c r="D2" t="s">
        <v>2</v>
      </c>
      <c r="E2" s="1" t="s">
        <v>55</v>
      </c>
      <c r="F2" t="s">
        <v>4</v>
      </c>
      <c r="G2" t="s">
        <v>34</v>
      </c>
      <c r="H2" s="1" t="s">
        <v>3</v>
      </c>
      <c r="I2" t="s">
        <v>5</v>
      </c>
      <c r="J2" s="117" t="s">
        <v>6</v>
      </c>
      <c r="K2" t="s">
        <v>220</v>
      </c>
      <c r="L2" t="str">
        <f>B2</f>
        <v>№ заявки</v>
      </c>
      <c r="M2" t="str">
        <f>C2</f>
        <v>ФИО</v>
      </c>
      <c r="N2" t="str">
        <f>F2</f>
        <v>города участников</v>
      </c>
      <c r="O2" s="117" t="str">
        <f>J2</f>
        <v>голосов</v>
      </c>
      <c r="P2" t="s">
        <v>264</v>
      </c>
      <c r="Q2" s="46" t="s">
        <v>223</v>
      </c>
      <c r="R2" t="s">
        <v>1926</v>
      </c>
    </row>
    <row r="3" spans="1:18" ht="26.25">
      <c r="A3" s="9">
        <f>COUNTIF($D$3:D3,D3)</f>
        <v>1</v>
      </c>
      <c r="B3" s="343">
        <v>1</v>
      </c>
      <c r="C3" s="343" t="s">
        <v>296</v>
      </c>
      <c r="D3" s="343" t="s">
        <v>17</v>
      </c>
      <c r="E3" s="343">
        <v>1</v>
      </c>
      <c r="F3" s="343" t="s">
        <v>74</v>
      </c>
      <c r="G3" s="343">
        <v>1170</v>
      </c>
      <c r="H3" s="343">
        <v>20</v>
      </c>
      <c r="I3" s="343" t="s">
        <v>360</v>
      </c>
      <c r="J3" s="115">
        <f>COUNTIF(ПЗС!$B$2:$B$1000,классы!B3)+0.0001/B3</f>
        <v>5.0000999999999998</v>
      </c>
      <c r="K3">
        <f>RANK(J3,$J$3:$J$88,0)</f>
        <v>14</v>
      </c>
      <c r="L3">
        <f>B3</f>
        <v>1</v>
      </c>
      <c r="M3" t="str">
        <f>C3</f>
        <v>Фефелов Александр</v>
      </c>
      <c r="N3" t="str">
        <f>F3</f>
        <v>Раменское</v>
      </c>
      <c r="O3" s="117">
        <f t="shared" ref="O3" si="0">J3</f>
        <v>5.0000999999999998</v>
      </c>
      <c r="P3" t="str">
        <f t="shared" ref="P3" si="1">IF(J3&gt;=1,"ДА","НЕТ")</f>
        <v>ДА</v>
      </c>
      <c r="Q3" s="46">
        <f>(O3/ПЗС!$H$3)*12</f>
        <v>1.8182180536844217</v>
      </c>
    </row>
    <row r="4" spans="1:18" ht="26.25">
      <c r="A4" s="9">
        <f>COUNTIF($D$3:D4,D4)</f>
        <v>2</v>
      </c>
      <c r="B4" s="343">
        <v>2</v>
      </c>
      <c r="C4" s="343" t="s">
        <v>29</v>
      </c>
      <c r="D4" s="343" t="s">
        <v>17</v>
      </c>
      <c r="E4" s="343">
        <v>1</v>
      </c>
      <c r="F4" s="343" t="s">
        <v>12</v>
      </c>
      <c r="G4" s="343">
        <v>1184</v>
      </c>
      <c r="H4" s="343">
        <v>19</v>
      </c>
      <c r="I4" s="343" t="s">
        <v>63</v>
      </c>
      <c r="J4" s="115">
        <f>COUNTIF(ПЗС!$B$2:$B$1000,классы!B4)+0.0001/B4</f>
        <v>6.0000499999999999</v>
      </c>
      <c r="K4">
        <f t="shared" ref="K4:K67" si="2">RANK(J4,$J$3:$J$88,0)</f>
        <v>8</v>
      </c>
      <c r="L4">
        <f t="shared" ref="L4:L67" si="3">B4</f>
        <v>2</v>
      </c>
      <c r="M4" t="str">
        <f t="shared" ref="M4:M67" si="4">C4</f>
        <v>Рождественская Мария Владимировна</v>
      </c>
      <c r="N4" t="str">
        <f t="shared" ref="N4:N67" si="5">F4</f>
        <v>Москва</v>
      </c>
      <c r="O4" s="117">
        <f t="shared" ref="O4:O67" si="6">J4</f>
        <v>6.0000499999999999</v>
      </c>
      <c r="P4" t="str">
        <f t="shared" ref="P4:P67" si="7">IF(J4&gt;=1,"ДА","НЕТ")</f>
        <v>ДА</v>
      </c>
      <c r="Q4" s="46">
        <f>(O4/ПЗС!$H$3)*12</f>
        <v>2.1818362098776451</v>
      </c>
    </row>
    <row r="5" spans="1:18" ht="39">
      <c r="A5" s="9">
        <f>COUNTIF($D$3:D5,D5)</f>
        <v>1</v>
      </c>
      <c r="B5" s="343">
        <v>3</v>
      </c>
      <c r="C5" s="343" t="s">
        <v>294</v>
      </c>
      <c r="D5" s="343" t="s">
        <v>11</v>
      </c>
      <c r="E5" s="343">
        <v>1</v>
      </c>
      <c r="F5" s="343" t="s">
        <v>300</v>
      </c>
      <c r="G5" s="343">
        <v>14600</v>
      </c>
      <c r="H5" s="343">
        <v>151</v>
      </c>
      <c r="I5" s="343" t="s">
        <v>361</v>
      </c>
      <c r="J5" s="115">
        <f>COUNTIF(ПЗС!$B$2:$B$1000,классы!B5)+0.0001/B5</f>
        <v>2.0000333333333336</v>
      </c>
      <c r="K5">
        <f t="shared" si="2"/>
        <v>28</v>
      </c>
      <c r="L5">
        <f t="shared" si="3"/>
        <v>3</v>
      </c>
      <c r="M5" t="str">
        <f t="shared" si="4"/>
        <v>Кудрявцев Евгений Валерьевич</v>
      </c>
      <c r="N5" t="str">
        <f t="shared" si="5"/>
        <v>Искитим, Новосибирская область</v>
      </c>
      <c r="O5" s="117">
        <f t="shared" si="6"/>
        <v>2.0000333333333336</v>
      </c>
      <c r="P5" t="str">
        <f t="shared" si="7"/>
        <v>ДА</v>
      </c>
      <c r="Q5" s="46">
        <f>(O5/ПЗС!$H$3)*12</f>
        <v>0.72728479723151529</v>
      </c>
    </row>
    <row r="6" spans="1:18" ht="26.25">
      <c r="A6" s="9">
        <f>COUNTIF($D$3:D6,D6)</f>
        <v>3</v>
      </c>
      <c r="B6" s="343">
        <v>4</v>
      </c>
      <c r="C6" s="343" t="s">
        <v>301</v>
      </c>
      <c r="D6" s="343" t="s">
        <v>17</v>
      </c>
      <c r="E6" s="343">
        <v>-2</v>
      </c>
      <c r="F6" s="343" t="s">
        <v>20</v>
      </c>
      <c r="G6" s="343">
        <v>850</v>
      </c>
      <c r="H6" s="343">
        <v>20</v>
      </c>
      <c r="I6" s="343" t="s">
        <v>362</v>
      </c>
      <c r="J6" s="115">
        <f>COUNTIF(ПЗС!$B$2:$B$1000,классы!B6)+0.0001/B6</f>
        <v>6.0000249999999999</v>
      </c>
      <c r="K6">
        <f t="shared" si="2"/>
        <v>9</v>
      </c>
      <c r="L6">
        <f t="shared" si="3"/>
        <v>4</v>
      </c>
      <c r="M6" t="str">
        <f t="shared" si="4"/>
        <v>Вербицкий Илья Анатольевич</v>
      </c>
      <c r="N6" t="str">
        <f t="shared" si="5"/>
        <v>Санкт-Петербург</v>
      </c>
      <c r="O6" s="117">
        <f t="shared" si="6"/>
        <v>6.0000249999999999</v>
      </c>
      <c r="P6" t="str">
        <f t="shared" si="7"/>
        <v>ДА</v>
      </c>
      <c r="Q6" s="46">
        <f>(O6/ПЗС!$H$3)*12</f>
        <v>2.1818271189691951</v>
      </c>
      <c r="R6">
        <v>1</v>
      </c>
    </row>
    <row r="7" spans="1:18" ht="26.25">
      <c r="A7" s="9">
        <f>COUNTIF($D$3:D7,D7)</f>
        <v>1</v>
      </c>
      <c r="B7" s="343">
        <v>5</v>
      </c>
      <c r="C7" s="343" t="s">
        <v>302</v>
      </c>
      <c r="D7" s="343" t="s">
        <v>10</v>
      </c>
      <c r="E7" s="343">
        <v>1</v>
      </c>
      <c r="F7" s="343" t="s">
        <v>20</v>
      </c>
      <c r="G7" s="343">
        <v>344</v>
      </c>
      <c r="H7" s="343">
        <v>8</v>
      </c>
      <c r="I7" s="343" t="s">
        <v>23</v>
      </c>
      <c r="J7" s="115">
        <f>COUNTIF(ПЗС!$B$2:$B$1000,классы!B7)+0.0001/B7</f>
        <v>3.0000200000000001</v>
      </c>
      <c r="K7">
        <f t="shared" si="2"/>
        <v>18</v>
      </c>
      <c r="L7">
        <f t="shared" si="3"/>
        <v>5</v>
      </c>
      <c r="M7" t="str">
        <f t="shared" si="4"/>
        <v>Андрейченко Вадим Александрович, Андрейченко Елена и Леонид</v>
      </c>
      <c r="N7" t="str">
        <f t="shared" si="5"/>
        <v>Санкт-Петербург</v>
      </c>
      <c r="O7" s="117">
        <f t="shared" si="6"/>
        <v>3.0000200000000001</v>
      </c>
      <c r="P7" t="str">
        <f t="shared" si="7"/>
        <v>ДА</v>
      </c>
      <c r="Q7" s="46">
        <f>(O7/ПЗС!$H$3)*12</f>
        <v>1.0909162867571327</v>
      </c>
      <c r="R7">
        <v>1</v>
      </c>
    </row>
    <row r="8" spans="1:18">
      <c r="A8" s="9">
        <f>COUNTIF($D$3:D8,D8)</f>
        <v>1</v>
      </c>
      <c r="B8" s="343">
        <v>6</v>
      </c>
      <c r="C8" s="343" t="s">
        <v>303</v>
      </c>
      <c r="D8" s="343" t="s">
        <v>8</v>
      </c>
      <c r="E8" s="343">
        <v>1</v>
      </c>
      <c r="F8" s="343" t="s">
        <v>304</v>
      </c>
      <c r="G8" s="343">
        <v>602</v>
      </c>
      <c r="H8" s="343">
        <v>11</v>
      </c>
      <c r="I8" s="343" t="s">
        <v>58</v>
      </c>
      <c r="J8" s="115">
        <f>COUNTIF(ПЗС!$B$2:$B$1000,классы!B8)+0.0001/B8</f>
        <v>2.0000166666666668</v>
      </c>
      <c r="K8">
        <f t="shared" si="2"/>
        <v>29</v>
      </c>
      <c r="L8">
        <f t="shared" si="3"/>
        <v>6</v>
      </c>
      <c r="M8" t="str">
        <f t="shared" si="4"/>
        <v>Вастаев Александр</v>
      </c>
      <c r="N8" t="str">
        <f t="shared" si="5"/>
        <v>Жуковский</v>
      </c>
      <c r="O8" s="117">
        <f t="shared" si="6"/>
        <v>2.0000166666666668</v>
      </c>
      <c r="P8" t="str">
        <f t="shared" si="7"/>
        <v>ДА</v>
      </c>
      <c r="Q8" s="46">
        <f>(O8/ПЗС!$H$3)*12</f>
        <v>0.72727873662588183</v>
      </c>
    </row>
    <row r="9" spans="1:18" ht="26.25">
      <c r="A9" s="9">
        <f>COUNTIF($D$3:D9,D9)</f>
        <v>2</v>
      </c>
      <c r="B9" s="343">
        <v>7</v>
      </c>
      <c r="C9" s="343" t="s">
        <v>305</v>
      </c>
      <c r="D9" s="343" t="s">
        <v>10</v>
      </c>
      <c r="E9" s="343">
        <v>1</v>
      </c>
      <c r="F9" s="343" t="s">
        <v>38</v>
      </c>
      <c r="G9" s="343">
        <v>1084</v>
      </c>
      <c r="H9" s="343">
        <v>7</v>
      </c>
      <c r="I9" s="343" t="s">
        <v>363</v>
      </c>
      <c r="J9" s="115">
        <f>COUNTIF(ПЗС!$B$2:$B$1000,классы!B9)+0.0001/B9</f>
        <v>3.0000142857142857</v>
      </c>
      <c r="K9">
        <f t="shared" si="2"/>
        <v>19</v>
      </c>
      <c r="L9">
        <f t="shared" si="3"/>
        <v>7</v>
      </c>
      <c r="M9" t="str">
        <f t="shared" si="4"/>
        <v>Сергей Селюков</v>
      </c>
      <c r="N9" t="str">
        <f t="shared" si="5"/>
        <v>Курск</v>
      </c>
      <c r="O9" s="117">
        <f t="shared" si="6"/>
        <v>3.0000142857142857</v>
      </c>
      <c r="P9" t="str">
        <f t="shared" si="7"/>
        <v>ДА</v>
      </c>
      <c r="Q9" s="46">
        <f>(O9/ПЗС!$H$3)*12</f>
        <v>1.0909142088352013</v>
      </c>
    </row>
    <row r="10" spans="1:18" ht="26.25">
      <c r="A10" s="9">
        <f>COUNTIF($D$3:D10,D10)</f>
        <v>3</v>
      </c>
      <c r="B10" s="343">
        <v>8</v>
      </c>
      <c r="C10" s="343" t="s">
        <v>9</v>
      </c>
      <c r="D10" s="343" t="s">
        <v>10</v>
      </c>
      <c r="E10" s="343">
        <v>1</v>
      </c>
      <c r="F10" s="343" t="s">
        <v>306</v>
      </c>
      <c r="G10" s="343">
        <v>426</v>
      </c>
      <c r="H10" s="343">
        <v>9</v>
      </c>
      <c r="I10" s="343" t="s">
        <v>7</v>
      </c>
      <c r="J10" s="115">
        <f>COUNTIF(ПЗС!$B$2:$B$1000,классы!B10)+0.0001/B10</f>
        <v>2.0000125</v>
      </c>
      <c r="K10">
        <f t="shared" si="2"/>
        <v>30</v>
      </c>
      <c r="L10">
        <f t="shared" si="3"/>
        <v>8</v>
      </c>
      <c r="M10" t="str">
        <f t="shared" si="4"/>
        <v>Шонин Сергей Викторович</v>
      </c>
      <c r="N10" t="str">
        <f t="shared" si="5"/>
        <v>Тихвин</v>
      </c>
      <c r="O10" s="117">
        <f t="shared" si="6"/>
        <v>2.0000125</v>
      </c>
      <c r="P10" t="s">
        <v>1950</v>
      </c>
      <c r="Q10" s="46">
        <f>(O10/ПЗС!$H$3)*12</f>
        <v>0.72727722147447338</v>
      </c>
    </row>
    <row r="11" spans="1:18" ht="26.25">
      <c r="A11" s="9">
        <f>COUNTIF($D$3:D11,D11)</f>
        <v>4</v>
      </c>
      <c r="B11" s="343">
        <v>9</v>
      </c>
      <c r="C11" s="343" t="s">
        <v>307</v>
      </c>
      <c r="D11" s="343" t="s">
        <v>10</v>
      </c>
      <c r="E11" s="343">
        <v>1</v>
      </c>
      <c r="F11" s="343" t="s">
        <v>12</v>
      </c>
      <c r="G11" s="343">
        <v>600</v>
      </c>
      <c r="H11" s="343">
        <v>9</v>
      </c>
      <c r="I11" s="343" t="s">
        <v>27</v>
      </c>
      <c r="J11" s="115">
        <f>COUNTIF(ПЗС!$B$2:$B$1000,классы!B11)+0.0001/B11</f>
        <v>2.0000111111111112</v>
      </c>
      <c r="K11">
        <f t="shared" si="2"/>
        <v>31</v>
      </c>
      <c r="L11">
        <f t="shared" si="3"/>
        <v>9</v>
      </c>
      <c r="M11" t="str">
        <f t="shared" si="4"/>
        <v>Кирилл Михайлович Поспелов</v>
      </c>
      <c r="N11" t="str">
        <f t="shared" si="5"/>
        <v>Москва</v>
      </c>
      <c r="O11" s="117">
        <f t="shared" si="6"/>
        <v>2.0000111111111112</v>
      </c>
      <c r="P11" t="str">
        <f t="shared" si="7"/>
        <v>ДА</v>
      </c>
      <c r="Q11" s="46">
        <f>(O11/ПЗС!$H$3)*12</f>
        <v>0.72727671642400393</v>
      </c>
    </row>
    <row r="12" spans="1:18" ht="26.25">
      <c r="A12" s="9">
        <f>COUNTIF($D$3:D12,D12)</f>
        <v>5</v>
      </c>
      <c r="B12" s="343">
        <v>10</v>
      </c>
      <c r="C12" s="343" t="s">
        <v>308</v>
      </c>
      <c r="D12" s="343" t="s">
        <v>10</v>
      </c>
      <c r="E12" s="343">
        <v>1</v>
      </c>
      <c r="F12" s="343" t="s">
        <v>309</v>
      </c>
      <c r="G12" s="343">
        <v>490</v>
      </c>
      <c r="H12" s="343">
        <v>6</v>
      </c>
      <c r="I12" s="343" t="s">
        <v>364</v>
      </c>
      <c r="J12" s="115">
        <f>COUNTIF(ПЗС!$B$2:$B$1000,классы!B12)+0.0001/B12</f>
        <v>1.0000000000000001E-5</v>
      </c>
      <c r="K12">
        <f t="shared" si="2"/>
        <v>59</v>
      </c>
      <c r="L12">
        <f t="shared" si="3"/>
        <v>10</v>
      </c>
      <c r="M12" t="str">
        <f t="shared" si="4"/>
        <v>Ткачев Алексей Петрович</v>
      </c>
      <c r="N12" t="str">
        <f t="shared" si="5"/>
        <v>Ростов-на-Дону</v>
      </c>
      <c r="O12" s="117">
        <f t="shared" si="6"/>
        <v>1.0000000000000001E-5</v>
      </c>
      <c r="P12" t="str">
        <f t="shared" si="7"/>
        <v>НЕТ</v>
      </c>
      <c r="Q12" s="46">
        <f>(O12/ПЗС!$H$3)*12</f>
        <v>3.6363633801012418E-6</v>
      </c>
      <c r="R12">
        <v>1</v>
      </c>
    </row>
    <row r="13" spans="1:18" ht="26.25">
      <c r="A13" s="9">
        <f>COUNTIF($D$3:D13,D13)</f>
        <v>4</v>
      </c>
      <c r="B13" s="343">
        <v>11</v>
      </c>
      <c r="C13" s="343" t="s">
        <v>16</v>
      </c>
      <c r="D13" s="343" t="s">
        <v>17</v>
      </c>
      <c r="E13" s="343">
        <v>1</v>
      </c>
      <c r="F13" s="343" t="s">
        <v>18</v>
      </c>
      <c r="G13" s="343">
        <v>820</v>
      </c>
      <c r="H13" s="343">
        <v>24</v>
      </c>
      <c r="I13" s="343" t="s">
        <v>365</v>
      </c>
      <c r="J13" s="115">
        <f>COUNTIF(ПЗС!$B$2:$B$1000,классы!B13)+0.0001/B13</f>
        <v>6.0000090909090913</v>
      </c>
      <c r="K13">
        <f t="shared" si="2"/>
        <v>10</v>
      </c>
      <c r="L13">
        <f t="shared" si="3"/>
        <v>11</v>
      </c>
      <c r="M13" t="str">
        <f t="shared" si="4"/>
        <v>Белых Николай Евгеньевич</v>
      </c>
      <c r="N13" t="str">
        <f t="shared" si="5"/>
        <v>Новокузнецк</v>
      </c>
      <c r="O13" s="117">
        <f t="shared" si="6"/>
        <v>6.0000090909090913</v>
      </c>
      <c r="P13" t="str">
        <f t="shared" si="7"/>
        <v>ДА</v>
      </c>
      <c r="Q13" s="46">
        <f>(O13/ПЗС!$H$3)*12</f>
        <v>2.1818213338456358</v>
      </c>
    </row>
    <row r="14" spans="1:18">
      <c r="A14" s="9">
        <f>COUNTIF($D$3:D14,D14)</f>
        <v>2</v>
      </c>
      <c r="B14" s="343">
        <v>12</v>
      </c>
      <c r="C14" s="343" t="s">
        <v>310</v>
      </c>
      <c r="D14" s="343" t="s">
        <v>11</v>
      </c>
      <c r="E14" s="343">
        <v>1</v>
      </c>
      <c r="F14" s="343" t="s">
        <v>311</v>
      </c>
      <c r="G14" s="343">
        <v>700</v>
      </c>
      <c r="H14" s="343">
        <v>37</v>
      </c>
      <c r="I14" s="343" t="s">
        <v>366</v>
      </c>
      <c r="J14" s="115">
        <f>COUNTIF(ПЗС!$B$2:$B$1000,классы!B14)+0.0001/B14</f>
        <v>9.0000083333333336</v>
      </c>
      <c r="K14">
        <f t="shared" si="2"/>
        <v>5</v>
      </c>
      <c r="L14">
        <f t="shared" si="3"/>
        <v>12</v>
      </c>
      <c r="M14" t="str">
        <f t="shared" si="4"/>
        <v>Лисовский Павел</v>
      </c>
      <c r="N14" t="str">
        <f t="shared" si="5"/>
        <v>Беларусь, Минск</v>
      </c>
      <c r="O14" s="117">
        <f t="shared" si="6"/>
        <v>9.0000083333333336</v>
      </c>
      <c r="P14" t="str">
        <f t="shared" si="7"/>
        <v>ДА</v>
      </c>
      <c r="Q14" s="46">
        <f>(O14/ПЗС!$H$3)*12</f>
        <v>3.2727300723939345</v>
      </c>
      <c r="R14">
        <v>1</v>
      </c>
    </row>
    <row r="15" spans="1:18" ht="51.75">
      <c r="A15" s="9">
        <f>COUNTIF($D$3:D15,D15)</f>
        <v>3</v>
      </c>
      <c r="B15" s="343">
        <v>13</v>
      </c>
      <c r="C15" s="343" t="s">
        <v>295</v>
      </c>
      <c r="D15" s="343" t="s">
        <v>11</v>
      </c>
      <c r="E15" s="343">
        <v>1</v>
      </c>
      <c r="F15" s="343" t="s">
        <v>42</v>
      </c>
      <c r="G15" s="343">
        <v>6500</v>
      </c>
      <c r="H15" s="343">
        <v>150</v>
      </c>
      <c r="I15" s="343" t="s">
        <v>367</v>
      </c>
      <c r="J15" s="115">
        <f>COUNTIF(ПЗС!$B$2:$B$1000,классы!B15)+0.0001/B15</f>
        <v>3.0000076923076922</v>
      </c>
      <c r="K15">
        <f t="shared" si="2"/>
        <v>20</v>
      </c>
      <c r="L15">
        <f t="shared" si="3"/>
        <v>13</v>
      </c>
      <c r="M15" t="str">
        <f t="shared" si="4"/>
        <v>Сазонов Антон Анатольевич</v>
      </c>
      <c r="N15" t="str">
        <f t="shared" si="5"/>
        <v>Уфа</v>
      </c>
      <c r="O15" s="117">
        <f t="shared" si="6"/>
        <v>3.0000076923076922</v>
      </c>
      <c r="P15" t="str">
        <f t="shared" si="7"/>
        <v>ДА</v>
      </c>
      <c r="Q15" s="46">
        <f>(O15/ПЗС!$H$3)*12</f>
        <v>1.0909118112329725</v>
      </c>
      <c r="R15">
        <v>1</v>
      </c>
    </row>
    <row r="16" spans="1:18" ht="26.25">
      <c r="A16" s="9">
        <f>COUNTIF($D$3:D16,D16)</f>
        <v>6</v>
      </c>
      <c r="B16" s="343">
        <v>14</v>
      </c>
      <c r="C16" s="343" t="s">
        <v>312</v>
      </c>
      <c r="D16" s="343" t="s">
        <v>10</v>
      </c>
      <c r="E16" s="343">
        <v>1</v>
      </c>
      <c r="F16" s="343" t="s">
        <v>20</v>
      </c>
      <c r="G16" s="343">
        <v>350</v>
      </c>
      <c r="H16" s="343">
        <v>10</v>
      </c>
      <c r="I16" s="343" t="s">
        <v>368</v>
      </c>
      <c r="J16" s="115">
        <f>COUNTIF(ПЗС!$B$2:$B$1000,классы!B16)+0.0001/B16</f>
        <v>1.0000071428571429</v>
      </c>
      <c r="K16">
        <f t="shared" si="2"/>
        <v>37</v>
      </c>
      <c r="L16">
        <f t="shared" si="3"/>
        <v>14</v>
      </c>
      <c r="M16" t="str">
        <f t="shared" si="4"/>
        <v>Мацкевич Екатерина Сергеевна</v>
      </c>
      <c r="N16" t="str">
        <f t="shared" si="5"/>
        <v>Санкт-Петербург</v>
      </c>
      <c r="O16" s="117">
        <f t="shared" si="6"/>
        <v>1.0000071428571429</v>
      </c>
      <c r="P16" t="str">
        <f t="shared" si="7"/>
        <v>ДА</v>
      </c>
      <c r="Q16" s="46">
        <f>(O16/ПЗС!$H$3)*12</f>
        <v>0.3636389354125385</v>
      </c>
      <c r="R16">
        <v>1</v>
      </c>
    </row>
    <row r="17" spans="1:18" ht="26.25">
      <c r="A17" s="9">
        <f>COUNTIF($D$3:D17,D17)</f>
        <v>5</v>
      </c>
      <c r="B17" s="343">
        <v>15</v>
      </c>
      <c r="C17" s="343" t="s">
        <v>24</v>
      </c>
      <c r="D17" s="343" t="s">
        <v>17</v>
      </c>
      <c r="E17" s="343">
        <v>1</v>
      </c>
      <c r="F17" s="343" t="s">
        <v>25</v>
      </c>
      <c r="G17" s="343">
        <v>864</v>
      </c>
      <c r="H17" s="343">
        <v>19</v>
      </c>
      <c r="I17" s="343" t="s">
        <v>369</v>
      </c>
      <c r="J17" s="115">
        <f>COUNTIF(ПЗС!$B$2:$B$1000,классы!B17)+0.0001/B17</f>
        <v>2.0000066666666667</v>
      </c>
      <c r="K17">
        <f t="shared" si="2"/>
        <v>32</v>
      </c>
      <c r="L17">
        <f t="shared" si="3"/>
        <v>15</v>
      </c>
      <c r="M17" t="str">
        <f t="shared" si="4"/>
        <v>Касьянов Юрий Владимирович</v>
      </c>
      <c r="N17" t="str">
        <f t="shared" si="5"/>
        <v>Запорожье</v>
      </c>
      <c r="O17" s="117">
        <f t="shared" si="6"/>
        <v>2.0000066666666667</v>
      </c>
      <c r="P17" t="str">
        <f t="shared" si="7"/>
        <v>ДА</v>
      </c>
      <c r="Q17" s="46">
        <f>(O17/ПЗС!$H$3)*12</f>
        <v>0.72727510026250175</v>
      </c>
    </row>
    <row r="18" spans="1:18" ht="26.25">
      <c r="A18" s="9">
        <f>COUNTIF($D$3:D18,D18)</f>
        <v>7</v>
      </c>
      <c r="B18" s="343">
        <v>16</v>
      </c>
      <c r="C18" s="343" t="s">
        <v>24</v>
      </c>
      <c r="D18" s="343" t="s">
        <v>10</v>
      </c>
      <c r="E18" s="343">
        <v>1</v>
      </c>
      <c r="F18" s="343" t="s">
        <v>25</v>
      </c>
      <c r="G18" s="343">
        <v>306</v>
      </c>
      <c r="H18" s="343">
        <v>6</v>
      </c>
      <c r="I18" s="343" t="s">
        <v>370</v>
      </c>
      <c r="J18" s="115">
        <f>COUNTIF(ПЗС!$B$2:$B$1000,классы!B18)+0.0001/B18</f>
        <v>6.2500000000000003E-6</v>
      </c>
      <c r="K18">
        <f t="shared" si="2"/>
        <v>60</v>
      </c>
      <c r="L18">
        <f t="shared" si="3"/>
        <v>16</v>
      </c>
      <c r="M18" t="str">
        <f t="shared" si="4"/>
        <v>Касьянов Юрий Владимирович</v>
      </c>
      <c r="N18" t="str">
        <f t="shared" si="5"/>
        <v>Запорожье</v>
      </c>
      <c r="O18" s="117">
        <f t="shared" si="6"/>
        <v>6.2500000000000003E-6</v>
      </c>
      <c r="P18" t="str">
        <f t="shared" si="7"/>
        <v>НЕТ</v>
      </c>
      <c r="Q18" s="46">
        <f>(O18/ПЗС!$H$3)*12</f>
        <v>2.272727112563276E-6</v>
      </c>
    </row>
    <row r="19" spans="1:18">
      <c r="A19" s="9">
        <f>COUNTIF($D$3:D19,D19)</f>
        <v>2</v>
      </c>
      <c r="B19" s="343">
        <v>17</v>
      </c>
      <c r="C19" s="343" t="s">
        <v>24</v>
      </c>
      <c r="D19" s="343" t="s">
        <v>8</v>
      </c>
      <c r="E19" s="343">
        <v>1</v>
      </c>
      <c r="F19" s="343" t="s">
        <v>25</v>
      </c>
      <c r="G19" s="343">
        <v>450</v>
      </c>
      <c r="H19" s="343">
        <v>11</v>
      </c>
      <c r="I19" s="343" t="s">
        <v>371</v>
      </c>
      <c r="J19" s="115">
        <f>COUNTIF(ПЗС!$B$2:$B$1000,классы!B19)+0.0001/B19</f>
        <v>5.8823529411764709E-6</v>
      </c>
      <c r="K19">
        <f t="shared" si="2"/>
        <v>61</v>
      </c>
      <c r="L19">
        <f t="shared" si="3"/>
        <v>17</v>
      </c>
      <c r="M19" t="str">
        <f t="shared" si="4"/>
        <v>Касьянов Юрий Владимирович</v>
      </c>
      <c r="N19" t="str">
        <f t="shared" si="5"/>
        <v>Запорожье</v>
      </c>
      <c r="O19" s="117">
        <f t="shared" si="6"/>
        <v>5.8823529411764709E-6</v>
      </c>
      <c r="P19" t="str">
        <f t="shared" si="7"/>
        <v>НЕТ</v>
      </c>
      <c r="Q19" s="46">
        <f>(O19/ПЗС!$H$3)*12</f>
        <v>2.139037282412495E-6</v>
      </c>
    </row>
    <row r="20" spans="1:18">
      <c r="A20" s="9">
        <f>COUNTIF($D$3:D20,D20)</f>
        <v>3</v>
      </c>
      <c r="B20" s="343">
        <v>18</v>
      </c>
      <c r="C20" s="343" t="s">
        <v>313</v>
      </c>
      <c r="D20" s="343" t="s">
        <v>8</v>
      </c>
      <c r="E20" s="343">
        <v>1</v>
      </c>
      <c r="F20" s="343"/>
      <c r="G20" s="343">
        <v>500</v>
      </c>
      <c r="H20" s="343">
        <v>11</v>
      </c>
      <c r="I20" s="343" t="s">
        <v>372</v>
      </c>
      <c r="J20" s="115">
        <f>COUNTIF(ПЗС!$B$2:$B$1000,классы!B20)+0.0001/B20</f>
        <v>3.0000055555555556</v>
      </c>
      <c r="K20">
        <f t="shared" si="2"/>
        <v>21</v>
      </c>
      <c r="L20">
        <f t="shared" si="3"/>
        <v>18</v>
      </c>
      <c r="M20" t="str">
        <f t="shared" si="4"/>
        <v>Олег Маргулис</v>
      </c>
      <c r="N20">
        <f t="shared" si="5"/>
        <v>0</v>
      </c>
      <c r="O20" s="117">
        <f t="shared" si="6"/>
        <v>3.0000055555555556</v>
      </c>
      <c r="P20" t="str">
        <f t="shared" si="7"/>
        <v>ДА</v>
      </c>
      <c r="Q20" s="46">
        <f>(O20/ПЗС!$H$3)*12</f>
        <v>1.0909110342322503</v>
      </c>
    </row>
    <row r="21" spans="1:18">
      <c r="A21" s="9">
        <f>COUNTIF($D$3:D21,D21)</f>
        <v>4</v>
      </c>
      <c r="B21" s="343">
        <v>19</v>
      </c>
      <c r="C21" s="343" t="s">
        <v>19</v>
      </c>
      <c r="D21" s="343" t="s">
        <v>11</v>
      </c>
      <c r="E21" s="343">
        <v>1</v>
      </c>
      <c r="F21" s="343" t="s">
        <v>20</v>
      </c>
      <c r="G21" s="343">
        <v>3370</v>
      </c>
      <c r="H21" s="343">
        <v>79</v>
      </c>
      <c r="I21" s="343" t="s">
        <v>373</v>
      </c>
      <c r="J21" s="115">
        <f>COUNTIF(ПЗС!$B$2:$B$1000,классы!B21)+0.0001/B21</f>
        <v>3.0000052631578948</v>
      </c>
      <c r="K21">
        <f t="shared" si="2"/>
        <v>22</v>
      </c>
      <c r="L21">
        <f t="shared" si="3"/>
        <v>19</v>
      </c>
      <c r="M21" t="str">
        <f t="shared" si="4"/>
        <v>Костюхина Екатерина Евгеньевна</v>
      </c>
      <c r="N21" t="str">
        <f t="shared" si="5"/>
        <v>Санкт-Петербург</v>
      </c>
      <c r="O21" s="117">
        <f t="shared" si="6"/>
        <v>3.0000052631578948</v>
      </c>
      <c r="P21" t="str">
        <f t="shared" si="7"/>
        <v>ДА</v>
      </c>
      <c r="Q21" s="46">
        <f>(O21/ПЗС!$H$3)*12</f>
        <v>1.0909109279058358</v>
      </c>
    </row>
    <row r="22" spans="1:18">
      <c r="A22" s="9">
        <f>COUNTIF($D$3:D22,D22)</f>
        <v>5</v>
      </c>
      <c r="B22" s="343">
        <v>20</v>
      </c>
      <c r="C22" s="343" t="s">
        <v>19</v>
      </c>
      <c r="D22" s="343" t="s">
        <v>11</v>
      </c>
      <c r="E22" s="343">
        <v>1</v>
      </c>
      <c r="F22" s="343" t="s">
        <v>20</v>
      </c>
      <c r="G22" s="343">
        <v>1809</v>
      </c>
      <c r="H22" s="343">
        <v>31</v>
      </c>
      <c r="I22" s="343" t="s">
        <v>374</v>
      </c>
      <c r="J22" s="115">
        <f>COUNTIF(ПЗС!$B$2:$B$1000,классы!B22)+0.0001/B22</f>
        <v>3.0000049999999998</v>
      </c>
      <c r="K22">
        <f t="shared" si="2"/>
        <v>23</v>
      </c>
      <c r="L22">
        <f t="shared" si="3"/>
        <v>20</v>
      </c>
      <c r="M22" t="str">
        <f t="shared" si="4"/>
        <v>Костюхина Екатерина Евгеньевна</v>
      </c>
      <c r="N22" t="str">
        <f t="shared" si="5"/>
        <v>Санкт-Петербург</v>
      </c>
      <c r="O22" s="117">
        <f t="shared" si="6"/>
        <v>3.0000049999999998</v>
      </c>
      <c r="P22" t="str">
        <f t="shared" si="7"/>
        <v>ДА</v>
      </c>
      <c r="Q22" s="46">
        <f>(O22/ПЗС!$H$3)*12</f>
        <v>1.0909108322120624</v>
      </c>
    </row>
    <row r="23" spans="1:18" ht="26.25">
      <c r="A23" s="9">
        <f>COUNTIF($D$3:D23,D23)</f>
        <v>8</v>
      </c>
      <c r="B23" s="343">
        <v>21</v>
      </c>
      <c r="C23" s="343" t="s">
        <v>32</v>
      </c>
      <c r="D23" s="343" t="s">
        <v>10</v>
      </c>
      <c r="E23" s="343">
        <v>1</v>
      </c>
      <c r="F23" s="343" t="s">
        <v>20</v>
      </c>
      <c r="G23" s="343">
        <v>1300</v>
      </c>
      <c r="H23" s="343">
        <v>6</v>
      </c>
      <c r="I23" s="343" t="s">
        <v>364</v>
      </c>
      <c r="J23" s="115">
        <f>COUNTIF(ПЗС!$B$2:$B$1000,классы!B23)+0.0001/B23</f>
        <v>2.0000047619047621</v>
      </c>
      <c r="K23">
        <f t="shared" si="2"/>
        <v>33</v>
      </c>
      <c r="L23">
        <f t="shared" si="3"/>
        <v>21</v>
      </c>
      <c r="M23" t="str">
        <f t="shared" si="4"/>
        <v>Столяров Александр Александрович</v>
      </c>
      <c r="N23" t="str">
        <f t="shared" si="5"/>
        <v>Санкт-Петербург</v>
      </c>
      <c r="O23" s="117">
        <f t="shared" si="6"/>
        <v>2.0000047619047621</v>
      </c>
      <c r="P23" t="str">
        <f t="shared" si="7"/>
        <v>ДА</v>
      </c>
      <c r="Q23" s="46">
        <f>(O23/ПЗС!$H$3)*12</f>
        <v>0.72727440762185791</v>
      </c>
    </row>
    <row r="24" spans="1:18" ht="26.25">
      <c r="A24" s="9">
        <f>COUNTIF($D$3:D24,D24)</f>
        <v>9</v>
      </c>
      <c r="B24" s="343">
        <v>22</v>
      </c>
      <c r="C24" s="343" t="s">
        <v>314</v>
      </c>
      <c r="D24" s="343" t="s">
        <v>10</v>
      </c>
      <c r="E24" s="343">
        <v>-2</v>
      </c>
      <c r="F24" s="343" t="s">
        <v>315</v>
      </c>
      <c r="G24" s="343">
        <v>377</v>
      </c>
      <c r="H24" s="343">
        <v>10</v>
      </c>
      <c r="I24" s="343" t="s">
        <v>375</v>
      </c>
      <c r="J24" s="115">
        <f>COUNTIF(ПЗС!$B$2:$B$1000,классы!B24)+0.0001/B24</f>
        <v>4.5454545454545455E-6</v>
      </c>
      <c r="K24">
        <f t="shared" si="2"/>
        <v>62</v>
      </c>
      <c r="L24">
        <f t="shared" si="3"/>
        <v>22</v>
      </c>
      <c r="M24" t="str">
        <f t="shared" si="4"/>
        <v>Попов Александр Андреевич и КоВыль</v>
      </c>
      <c r="N24" t="str">
        <f t="shared" si="5"/>
        <v>село Выльгорт</v>
      </c>
      <c r="O24" s="117">
        <f t="shared" si="6"/>
        <v>4.5454545454545455E-6</v>
      </c>
      <c r="P24" t="str">
        <f t="shared" si="7"/>
        <v>НЕТ</v>
      </c>
      <c r="Q24" s="46">
        <f>(O24/ПЗС!$H$3)*12</f>
        <v>1.6528924455005642E-6</v>
      </c>
    </row>
    <row r="25" spans="1:18" ht="26.25">
      <c r="A25" s="9">
        <f>COUNTIF($D$3:D25,D25)</f>
        <v>10</v>
      </c>
      <c r="B25" s="343">
        <v>23</v>
      </c>
      <c r="C25" s="343" t="s">
        <v>314</v>
      </c>
      <c r="D25" s="343" t="s">
        <v>10</v>
      </c>
      <c r="E25" s="343">
        <v>1</v>
      </c>
      <c r="F25" s="343" t="s">
        <v>315</v>
      </c>
      <c r="G25" s="343">
        <v>377</v>
      </c>
      <c r="H25" s="343">
        <v>10</v>
      </c>
      <c r="I25" s="343" t="s">
        <v>375</v>
      </c>
      <c r="J25" s="115">
        <f>COUNTIF(ПЗС!$B$2:$B$1000,классы!B25)+0.0001/B25</f>
        <v>1.0000043478260869</v>
      </c>
      <c r="K25">
        <f t="shared" si="2"/>
        <v>38</v>
      </c>
      <c r="L25">
        <f t="shared" si="3"/>
        <v>23</v>
      </c>
      <c r="M25" t="str">
        <f t="shared" si="4"/>
        <v>Попов Александр Андреевич и КоВыль</v>
      </c>
      <c r="N25" t="str">
        <f t="shared" si="5"/>
        <v>село Выльгорт</v>
      </c>
      <c r="O25" s="117">
        <f t="shared" si="6"/>
        <v>1.0000043478260869</v>
      </c>
      <c r="P25" t="str">
        <f t="shared" si="7"/>
        <v>ДА</v>
      </c>
      <c r="Q25" s="46">
        <f>(O25/ПЗС!$H$3)*12</f>
        <v>0.36363791903768067</v>
      </c>
      <c r="R25">
        <v>1</v>
      </c>
    </row>
    <row r="26" spans="1:18" ht="26.25">
      <c r="A26" s="9">
        <f>COUNTIF($D$3:D26,D26)</f>
        <v>4</v>
      </c>
      <c r="B26" s="343">
        <v>24</v>
      </c>
      <c r="C26" s="343" t="s">
        <v>314</v>
      </c>
      <c r="D26" s="343" t="s">
        <v>8</v>
      </c>
      <c r="E26" s="343">
        <v>-2</v>
      </c>
      <c r="F26" s="343" t="s">
        <v>315</v>
      </c>
      <c r="G26" s="343">
        <v>536</v>
      </c>
      <c r="H26" s="343">
        <v>12</v>
      </c>
      <c r="I26" s="343" t="s">
        <v>376</v>
      </c>
      <c r="J26" s="115">
        <f>COUNTIF(ПЗС!$B$2:$B$1000,классы!B26)+0.0001/B26</f>
        <v>4.1666666666666669E-6</v>
      </c>
      <c r="K26">
        <f t="shared" si="2"/>
        <v>63</v>
      </c>
      <c r="L26">
        <f t="shared" si="3"/>
        <v>24</v>
      </c>
      <c r="M26" t="str">
        <f t="shared" si="4"/>
        <v>Попов Александр Андреевич и КоВыль</v>
      </c>
      <c r="N26" t="str">
        <f t="shared" si="5"/>
        <v>село Выльгорт</v>
      </c>
      <c r="O26" s="117">
        <f t="shared" si="6"/>
        <v>4.1666666666666669E-6</v>
      </c>
      <c r="P26" t="str">
        <f t="shared" si="7"/>
        <v>НЕТ</v>
      </c>
      <c r="Q26" s="46">
        <f>(O26/ПЗС!$H$3)*12</f>
        <v>1.5151514083755173E-6</v>
      </c>
      <c r="R26">
        <v>1</v>
      </c>
    </row>
    <row r="27" spans="1:18">
      <c r="A27" s="9">
        <f>COUNTIF($D$3:D27,D27)</f>
        <v>5</v>
      </c>
      <c r="B27" s="343">
        <v>25</v>
      </c>
      <c r="C27" s="343" t="s">
        <v>30</v>
      </c>
      <c r="D27" s="343" t="s">
        <v>8</v>
      </c>
      <c r="E27" s="343">
        <v>1</v>
      </c>
      <c r="F27" s="343" t="s">
        <v>31</v>
      </c>
      <c r="G27" s="343">
        <v>548</v>
      </c>
      <c r="H27" s="343">
        <v>15</v>
      </c>
      <c r="I27" s="343" t="s">
        <v>377</v>
      </c>
      <c r="J27" s="115">
        <f>COUNTIF(ПЗС!$B$2:$B$1000,классы!B27)+0.0001/B27</f>
        <v>7.0000039999999997</v>
      </c>
      <c r="K27">
        <f t="shared" si="2"/>
        <v>7</v>
      </c>
      <c r="L27">
        <f t="shared" si="3"/>
        <v>25</v>
      </c>
      <c r="M27" t="str">
        <f t="shared" si="4"/>
        <v>Родимцев Андрей Александрович</v>
      </c>
      <c r="N27" t="str">
        <f t="shared" si="5"/>
        <v>Саратов</v>
      </c>
      <c r="O27" s="117">
        <f t="shared" si="6"/>
        <v>7.0000039999999997</v>
      </c>
      <c r="P27" t="str">
        <f t="shared" si="7"/>
        <v>ДА</v>
      </c>
      <c r="Q27" s="46">
        <f>(O27/ПЗС!$H$3)*12</f>
        <v>2.5454558206162208</v>
      </c>
    </row>
    <row r="28" spans="1:18" ht="26.25">
      <c r="A28" s="9">
        <f>COUNTIF($D$3:D28,D28)</f>
        <v>6</v>
      </c>
      <c r="B28" s="343">
        <v>26</v>
      </c>
      <c r="C28" s="343" t="s">
        <v>316</v>
      </c>
      <c r="D28" s="343" t="s">
        <v>17</v>
      </c>
      <c r="E28" s="343">
        <v>1</v>
      </c>
      <c r="F28" s="343" t="s">
        <v>317</v>
      </c>
      <c r="G28" s="343">
        <v>790</v>
      </c>
      <c r="H28" s="343">
        <v>18</v>
      </c>
      <c r="I28" s="343" t="s">
        <v>61</v>
      </c>
      <c r="J28" s="115">
        <f>COUNTIF(ПЗС!$B$2:$B$1000,классы!B28)+0.0001/B28</f>
        <v>1.0000038461538461</v>
      </c>
      <c r="K28">
        <f t="shared" si="2"/>
        <v>39</v>
      </c>
      <c r="L28">
        <f t="shared" si="3"/>
        <v>26</v>
      </c>
      <c r="M28" t="str">
        <f t="shared" si="4"/>
        <v>Ванягин Александр Александрович</v>
      </c>
      <c r="N28" t="str">
        <f t="shared" si="5"/>
        <v>Реутов</v>
      </c>
      <c r="O28" s="117">
        <f t="shared" si="6"/>
        <v>1.0000038461538461</v>
      </c>
      <c r="P28" t="str">
        <f t="shared" si="7"/>
        <v>ДА</v>
      </c>
      <c r="Q28" s="46">
        <f>(O28/ПЗС!$H$3)*12</f>
        <v>0.36363773661142418</v>
      </c>
      <c r="R28">
        <v>1</v>
      </c>
    </row>
    <row r="29" spans="1:18">
      <c r="A29" s="9">
        <f>COUNTIF($D$3:D29,D29)</f>
        <v>6</v>
      </c>
      <c r="B29" s="343">
        <v>27</v>
      </c>
      <c r="C29" s="343" t="s">
        <v>35</v>
      </c>
      <c r="D29" s="343" t="s">
        <v>11</v>
      </c>
      <c r="E29" s="343">
        <v>1</v>
      </c>
      <c r="F29" s="343" t="s">
        <v>36</v>
      </c>
      <c r="G29" s="343">
        <v>4083</v>
      </c>
      <c r="H29" s="343">
        <v>55</v>
      </c>
      <c r="I29" s="343" t="s">
        <v>378</v>
      </c>
      <c r="J29" s="115">
        <f>COUNTIF(ПЗС!$B$2:$B$1000,классы!B29)+0.0001/B29</f>
        <v>3.7037037037037037E-6</v>
      </c>
      <c r="K29">
        <f t="shared" si="2"/>
        <v>64</v>
      </c>
      <c r="L29">
        <f t="shared" si="3"/>
        <v>27</v>
      </c>
      <c r="M29" t="str">
        <f t="shared" si="4"/>
        <v>Травина Светлана</v>
      </c>
      <c r="N29" t="str">
        <f t="shared" si="5"/>
        <v>Мурманск</v>
      </c>
      <c r="O29" s="117">
        <f t="shared" si="6"/>
        <v>3.7037037037037037E-6</v>
      </c>
      <c r="P29" t="str">
        <f t="shared" si="7"/>
        <v>НЕТ</v>
      </c>
      <c r="Q29" s="46">
        <f>(O29/ПЗС!$H$3)*12</f>
        <v>1.3468012518893488E-6</v>
      </c>
    </row>
    <row r="30" spans="1:18" ht="26.25">
      <c r="A30" s="9">
        <f>COUNTIF($D$3:D30,D30)</f>
        <v>6</v>
      </c>
      <c r="B30" s="343">
        <v>28</v>
      </c>
      <c r="C30" s="343" t="s">
        <v>318</v>
      </c>
      <c r="D30" s="343" t="s">
        <v>8</v>
      </c>
      <c r="E30" s="343">
        <v>1</v>
      </c>
      <c r="F30" s="343" t="s">
        <v>319</v>
      </c>
      <c r="G30" s="343">
        <v>827</v>
      </c>
      <c r="H30" s="343">
        <v>16</v>
      </c>
      <c r="I30" s="343" t="s">
        <v>64</v>
      </c>
      <c r="J30" s="115">
        <f>COUNTIF(ПЗС!$B$2:$B$1000,классы!B30)+0.0001/B30</f>
        <v>1.0000035714285713</v>
      </c>
      <c r="K30">
        <f t="shared" si="2"/>
        <v>40</v>
      </c>
      <c r="L30">
        <f t="shared" si="3"/>
        <v>28</v>
      </c>
      <c r="M30" t="str">
        <f t="shared" si="4"/>
        <v>Лехан Сергей Антонович</v>
      </c>
      <c r="N30" t="str">
        <f t="shared" si="5"/>
        <v>Белгород-Днестровский</v>
      </c>
      <c r="O30" s="117">
        <f t="shared" si="6"/>
        <v>1.0000035714285713</v>
      </c>
      <c r="P30" t="str">
        <f t="shared" si="7"/>
        <v>ДА</v>
      </c>
      <c r="Q30" s="46">
        <f>(O30/ПЗС!$H$3)*12</f>
        <v>0.36363763671133126</v>
      </c>
      <c r="R30">
        <v>1</v>
      </c>
    </row>
    <row r="31" spans="1:18" ht="26.25">
      <c r="A31" s="9">
        <f>COUNTIF($D$3:D31,D31)</f>
        <v>11</v>
      </c>
      <c r="B31" s="343">
        <v>29</v>
      </c>
      <c r="C31" s="343" t="s">
        <v>320</v>
      </c>
      <c r="D31" s="343" t="s">
        <v>10</v>
      </c>
      <c r="E31" s="343">
        <v>1</v>
      </c>
      <c r="F31" s="343" t="s">
        <v>321</v>
      </c>
      <c r="G31" s="343">
        <v>170</v>
      </c>
      <c r="H31" s="343">
        <v>6</v>
      </c>
      <c r="I31" s="343" t="s">
        <v>362</v>
      </c>
      <c r="J31" s="115">
        <f>COUNTIF(ПЗС!$B$2:$B$1000,классы!B31)+0.0001/B31</f>
        <v>3.0000034482758622</v>
      </c>
      <c r="K31">
        <f t="shared" si="2"/>
        <v>24</v>
      </c>
      <c r="L31">
        <f t="shared" si="3"/>
        <v>29</v>
      </c>
      <c r="M31" t="str">
        <f t="shared" si="4"/>
        <v>Данилина Татьяна Игоревна</v>
      </c>
      <c r="N31" t="str">
        <f t="shared" si="5"/>
        <v>Сергиев Посад</v>
      </c>
      <c r="O31" s="117">
        <f t="shared" si="6"/>
        <v>3.0000034482758622</v>
      </c>
      <c r="P31" t="str">
        <f t="shared" si="7"/>
        <v>ДА</v>
      </c>
      <c r="Q31" s="46">
        <f>(O31/ПЗС!$H$3)*12</f>
        <v>1.0909102679487792</v>
      </c>
      <c r="R31">
        <v>1</v>
      </c>
    </row>
    <row r="32" spans="1:18">
      <c r="A32" s="9">
        <f>COUNTIF($D$3:D32,D32)</f>
        <v>7</v>
      </c>
      <c r="B32" s="343">
        <v>30</v>
      </c>
      <c r="C32" s="343" t="s">
        <v>40</v>
      </c>
      <c r="D32" s="343" t="s">
        <v>8</v>
      </c>
      <c r="E32" s="343">
        <v>1</v>
      </c>
      <c r="F32" s="343" t="s">
        <v>12</v>
      </c>
      <c r="G32" s="343">
        <v>967</v>
      </c>
      <c r="H32" s="343">
        <v>12</v>
      </c>
      <c r="I32" s="343" t="s">
        <v>379</v>
      </c>
      <c r="J32" s="115">
        <f>COUNTIF(ПЗС!$B$2:$B$1000,классы!B32)+0.0001/B32</f>
        <v>2.0000033333333334</v>
      </c>
      <c r="K32">
        <f t="shared" si="2"/>
        <v>34</v>
      </c>
      <c r="L32">
        <f t="shared" si="3"/>
        <v>30</v>
      </c>
      <c r="M32" t="str">
        <f t="shared" si="4"/>
        <v>Пономарев Сергей Анатольевич</v>
      </c>
      <c r="N32" t="str">
        <f t="shared" si="5"/>
        <v>Москва</v>
      </c>
      <c r="O32" s="117">
        <f t="shared" si="6"/>
        <v>2.0000033333333334</v>
      </c>
      <c r="P32" t="str">
        <f t="shared" si="7"/>
        <v>ДА</v>
      </c>
      <c r="Q32" s="46">
        <f>(O32/ПЗС!$H$3)*12</f>
        <v>0.72727388814137495</v>
      </c>
    </row>
    <row r="33" spans="1:18">
      <c r="A33" s="9">
        <f>COUNTIF($D$3:D33,D33)</f>
        <v>0</v>
      </c>
      <c r="B33" s="343">
        <v>31</v>
      </c>
      <c r="C33" s="343" t="s">
        <v>40</v>
      </c>
      <c r="D33" s="343"/>
      <c r="E33" s="343">
        <v>-2</v>
      </c>
      <c r="F33" s="343" t="s">
        <v>12</v>
      </c>
      <c r="G33" s="343">
        <v>85</v>
      </c>
      <c r="H33" s="343">
        <v>3</v>
      </c>
      <c r="I33" s="343" t="s">
        <v>364</v>
      </c>
      <c r="J33" s="115">
        <f>COUNTIF(ПЗС!$B$2:$B$1000,классы!B33)+0.0001/B33</f>
        <v>3.2258064516129032E-6</v>
      </c>
      <c r="K33">
        <f t="shared" si="2"/>
        <v>65</v>
      </c>
      <c r="L33">
        <f t="shared" si="3"/>
        <v>31</v>
      </c>
      <c r="M33" t="str">
        <f t="shared" si="4"/>
        <v>Пономарев Сергей Анатольевич</v>
      </c>
      <c r="N33" t="str">
        <f t="shared" si="5"/>
        <v>Москва</v>
      </c>
      <c r="O33" s="117">
        <f t="shared" si="6"/>
        <v>3.2258064516129032E-6</v>
      </c>
      <c r="P33" t="str">
        <f t="shared" si="7"/>
        <v>НЕТ</v>
      </c>
      <c r="Q33" s="46">
        <f>(O33/ПЗС!$H$3)*12</f>
        <v>1.1730204451939489E-6</v>
      </c>
    </row>
    <row r="34" spans="1:18">
      <c r="A34" s="9">
        <f>COUNTIF($D$3:D34,D34)</f>
        <v>8</v>
      </c>
      <c r="B34" s="343">
        <v>32</v>
      </c>
      <c r="C34" s="343" t="s">
        <v>322</v>
      </c>
      <c r="D34" s="343" t="s">
        <v>8</v>
      </c>
      <c r="E34" s="343">
        <v>1</v>
      </c>
      <c r="F34" s="343" t="s">
        <v>20</v>
      </c>
      <c r="G34" s="343">
        <v>500</v>
      </c>
      <c r="H34" s="343">
        <v>13</v>
      </c>
      <c r="I34" s="343" t="s">
        <v>380</v>
      </c>
      <c r="J34" s="115">
        <f>COUNTIF(ПЗС!$B$2:$B$1000,классы!B34)+0.0001/B34</f>
        <v>1.0000031250000001</v>
      </c>
      <c r="K34">
        <f t="shared" si="2"/>
        <v>41</v>
      </c>
      <c r="L34">
        <f t="shared" si="3"/>
        <v>32</v>
      </c>
      <c r="M34" t="str">
        <f t="shared" si="4"/>
        <v>Карначёв Александр Евгеньевич</v>
      </c>
      <c r="N34" t="str">
        <f t="shared" si="5"/>
        <v>Санкт-Петербург</v>
      </c>
      <c r="O34" s="117">
        <f t="shared" si="6"/>
        <v>1.0000031250000001</v>
      </c>
      <c r="P34" t="str">
        <f t="shared" si="7"/>
        <v>ДА</v>
      </c>
      <c r="Q34" s="46">
        <f>(O34/ПЗС!$H$3)*12</f>
        <v>0.36363747437368044</v>
      </c>
      <c r="R34">
        <v>1</v>
      </c>
    </row>
    <row r="35" spans="1:18" ht="26.25">
      <c r="A35" s="9">
        <f>COUNTIF($D$3:D35,D35)</f>
        <v>7</v>
      </c>
      <c r="B35" s="343">
        <v>33</v>
      </c>
      <c r="C35" s="343" t="s">
        <v>323</v>
      </c>
      <c r="D35" s="343" t="s">
        <v>17</v>
      </c>
      <c r="E35" s="343">
        <v>1</v>
      </c>
      <c r="F35" s="343" t="s">
        <v>324</v>
      </c>
      <c r="G35" s="343">
        <v>329</v>
      </c>
      <c r="H35" s="343">
        <v>25</v>
      </c>
      <c r="I35" s="343" t="s">
        <v>370</v>
      </c>
      <c r="J35" s="115">
        <f>COUNTIF(ПЗС!$B$2:$B$1000,классы!B35)+0.0001/B35</f>
        <v>3.0303030303030305E-6</v>
      </c>
      <c r="K35">
        <f t="shared" si="2"/>
        <v>66</v>
      </c>
      <c r="L35">
        <f t="shared" si="3"/>
        <v>33</v>
      </c>
      <c r="M35" t="str">
        <f t="shared" si="4"/>
        <v>Батищев Сергей Николаевич</v>
      </c>
      <c r="N35" t="str">
        <f t="shared" si="5"/>
        <v>Мытищи</v>
      </c>
      <c r="O35" s="117">
        <f t="shared" si="6"/>
        <v>3.0303030303030305E-6</v>
      </c>
      <c r="P35" t="str">
        <f t="shared" si="7"/>
        <v>НЕТ</v>
      </c>
      <c r="Q35" s="46">
        <f>(O35/ПЗС!$H$3)*12</f>
        <v>1.1019282970003761E-6</v>
      </c>
      <c r="R35">
        <v>1</v>
      </c>
    </row>
    <row r="36" spans="1:18" ht="26.25">
      <c r="A36" s="9">
        <f>COUNTIF($D$3:D36,D36)</f>
        <v>12</v>
      </c>
      <c r="B36" s="343">
        <v>34</v>
      </c>
      <c r="C36" s="343" t="s">
        <v>325</v>
      </c>
      <c r="D36" s="343" t="s">
        <v>10</v>
      </c>
      <c r="E36" s="343">
        <v>1</v>
      </c>
      <c r="F36" s="343" t="s">
        <v>31</v>
      </c>
      <c r="G36" s="343">
        <v>519</v>
      </c>
      <c r="H36" s="343">
        <v>10</v>
      </c>
      <c r="I36" s="343" t="s">
        <v>27</v>
      </c>
      <c r="J36" s="115">
        <f>COUNTIF(ПЗС!$B$2:$B$1000,классы!B36)+0.0001/B36</f>
        <v>1.0000029411764706</v>
      </c>
      <c r="K36">
        <f t="shared" si="2"/>
        <v>42</v>
      </c>
      <c r="L36">
        <f t="shared" si="3"/>
        <v>34</v>
      </c>
      <c r="M36" t="str">
        <f t="shared" si="4"/>
        <v>Саликова Александра Владимировна</v>
      </c>
      <c r="N36" t="str">
        <f t="shared" si="5"/>
        <v>Саратов</v>
      </c>
      <c r="O36" s="117">
        <f t="shared" si="6"/>
        <v>1.0000029411764706</v>
      </c>
      <c r="P36" t="str">
        <f t="shared" si="7"/>
        <v>ДА</v>
      </c>
      <c r="Q36" s="46">
        <f>(O36/ПЗС!$H$3)*12</f>
        <v>0.36363740752876533</v>
      </c>
      <c r="R36">
        <v>1</v>
      </c>
    </row>
    <row r="37" spans="1:18">
      <c r="A37" s="9">
        <f>COUNTIF($D$3:D37,D37)</f>
        <v>7</v>
      </c>
      <c r="B37" s="343">
        <v>35</v>
      </c>
      <c r="C37" s="343" t="s">
        <v>46</v>
      </c>
      <c r="D37" s="343" t="s">
        <v>11</v>
      </c>
      <c r="E37" s="343">
        <v>1</v>
      </c>
      <c r="F37" s="343" t="s">
        <v>12</v>
      </c>
      <c r="G37" s="343">
        <v>2076</v>
      </c>
      <c r="H37" s="343">
        <v>36</v>
      </c>
      <c r="I37" s="343" t="s">
        <v>381</v>
      </c>
      <c r="J37" s="115">
        <f>COUNTIF(ПЗС!$B$2:$B$1000,классы!B37)+0.0001/B37</f>
        <v>6.0000028571428574</v>
      </c>
      <c r="K37">
        <f t="shared" si="2"/>
        <v>11</v>
      </c>
      <c r="L37">
        <f t="shared" si="3"/>
        <v>35</v>
      </c>
      <c r="M37" t="str">
        <f t="shared" si="4"/>
        <v>Никульникова Татьяна</v>
      </c>
      <c r="N37" t="str">
        <f t="shared" si="5"/>
        <v>Москва</v>
      </c>
      <c r="O37" s="117">
        <f t="shared" si="6"/>
        <v>6.0000028571428574</v>
      </c>
      <c r="P37" t="str">
        <f t="shared" si="7"/>
        <v>ДА</v>
      </c>
      <c r="Q37" s="46">
        <f>(O37/ПЗС!$H$3)*12</f>
        <v>2.1818190670217108</v>
      </c>
    </row>
    <row r="38" spans="1:18" ht="26.25">
      <c r="A38" s="9">
        <f>COUNTIF($D$3:D38,D38)</f>
        <v>13</v>
      </c>
      <c r="B38" s="343">
        <v>36</v>
      </c>
      <c r="C38" s="343" t="s">
        <v>326</v>
      </c>
      <c r="D38" s="343" t="s">
        <v>10</v>
      </c>
      <c r="E38" s="343">
        <v>1</v>
      </c>
      <c r="F38" s="343" t="s">
        <v>12</v>
      </c>
      <c r="G38" s="343">
        <v>300</v>
      </c>
      <c r="H38" s="343">
        <v>5</v>
      </c>
      <c r="I38" s="343" t="s">
        <v>382</v>
      </c>
      <c r="J38" s="115">
        <f>COUNTIF(ПЗС!$B$2:$B$1000,классы!B38)+0.0001/B38</f>
        <v>27.000002777777777</v>
      </c>
      <c r="K38">
        <f t="shared" si="2"/>
        <v>3</v>
      </c>
      <c r="L38">
        <f t="shared" si="3"/>
        <v>36</v>
      </c>
      <c r="M38" t="str">
        <f t="shared" si="4"/>
        <v>Толубаев Сергей Иванович</v>
      </c>
      <c r="N38" t="str">
        <f t="shared" si="5"/>
        <v>Москва</v>
      </c>
      <c r="O38" s="117">
        <f t="shared" si="6"/>
        <v>27.000002777777777</v>
      </c>
      <c r="P38" t="str">
        <f t="shared" si="7"/>
        <v>ДА</v>
      </c>
      <c r="Q38" s="46">
        <f>(O38/ПЗС!$H$3)*12</f>
        <v>9.8181821363742898</v>
      </c>
      <c r="R38">
        <v>1</v>
      </c>
    </row>
    <row r="39" spans="1:18" ht="26.25">
      <c r="A39" s="9">
        <f>COUNTIF($D$3:D39,D39)</f>
        <v>14</v>
      </c>
      <c r="B39" s="343">
        <v>37</v>
      </c>
      <c r="C39" s="343" t="s">
        <v>327</v>
      </c>
      <c r="D39" s="343" t="s">
        <v>10</v>
      </c>
      <c r="E39" s="343">
        <v>1</v>
      </c>
      <c r="F39" s="343" t="s">
        <v>12</v>
      </c>
      <c r="G39" s="343">
        <v>500</v>
      </c>
      <c r="H39" s="343">
        <v>8</v>
      </c>
      <c r="I39" s="343" t="s">
        <v>383</v>
      </c>
      <c r="J39" s="115">
        <f>COUNTIF(ПЗС!$B$2:$B$1000,классы!B39)+0.0001/B39</f>
        <v>1.0000027027027028</v>
      </c>
      <c r="K39">
        <f t="shared" si="2"/>
        <v>43</v>
      </c>
      <c r="L39">
        <f t="shared" si="3"/>
        <v>37</v>
      </c>
      <c r="M39" t="str">
        <f t="shared" si="4"/>
        <v>Сизов Дмитрий Генндьевич</v>
      </c>
      <c r="N39" t="str">
        <f t="shared" si="5"/>
        <v>Москва</v>
      </c>
      <c r="O39" s="117">
        <f t="shared" si="6"/>
        <v>1.0000027027027028</v>
      </c>
      <c r="P39" t="str">
        <f t="shared" si="7"/>
        <v>ДА</v>
      </c>
      <c r="Q39" s="46">
        <f>(O39/ПЗС!$H$3)*12</f>
        <v>0.36363732081103772</v>
      </c>
      <c r="R39">
        <v>1</v>
      </c>
    </row>
    <row r="40" spans="1:18" ht="26.25">
      <c r="A40" s="9">
        <f>COUNTIF($D$3:D40,D40)</f>
        <v>15</v>
      </c>
      <c r="B40" s="343">
        <v>38</v>
      </c>
      <c r="C40" s="343" t="s">
        <v>328</v>
      </c>
      <c r="D40" s="343" t="s">
        <v>10</v>
      </c>
      <c r="E40" s="343">
        <v>1</v>
      </c>
      <c r="F40" s="343" t="s">
        <v>12</v>
      </c>
      <c r="G40" s="343">
        <v>550</v>
      </c>
      <c r="H40" s="343">
        <v>9</v>
      </c>
      <c r="I40" s="343" t="s">
        <v>384</v>
      </c>
      <c r="J40" s="115">
        <f>COUNTIF(ПЗС!$B$2:$B$1000,классы!B40)+0.0001/B40</f>
        <v>29.000002631578948</v>
      </c>
      <c r="K40">
        <f t="shared" si="2"/>
        <v>2</v>
      </c>
      <c r="L40">
        <f t="shared" si="3"/>
        <v>38</v>
      </c>
      <c r="M40" t="str">
        <f t="shared" si="4"/>
        <v>Чернецкая Елена Николаевна</v>
      </c>
      <c r="N40" t="str">
        <f t="shared" si="5"/>
        <v>Москва</v>
      </c>
      <c r="O40" s="117">
        <f t="shared" si="6"/>
        <v>29.000002631578948</v>
      </c>
      <c r="P40" t="str">
        <f t="shared" si="7"/>
        <v>ДА</v>
      </c>
      <c r="Q40" s="46">
        <f>(O40/ПЗС!$H$3)*12</f>
        <v>10.545454759231331</v>
      </c>
      <c r="R40">
        <v>1</v>
      </c>
    </row>
    <row r="41" spans="1:18">
      <c r="A41" s="9">
        <f>COUNTIF($D$3:D41,D41)</f>
        <v>9</v>
      </c>
      <c r="B41" s="343">
        <v>39</v>
      </c>
      <c r="C41" s="343" t="s">
        <v>41</v>
      </c>
      <c r="D41" s="343" t="s">
        <v>8</v>
      </c>
      <c r="E41" s="343">
        <v>1</v>
      </c>
      <c r="F41" s="343" t="s">
        <v>12</v>
      </c>
      <c r="G41" s="343">
        <v>959</v>
      </c>
      <c r="H41" s="343">
        <v>15</v>
      </c>
      <c r="I41" s="343" t="s">
        <v>360</v>
      </c>
      <c r="J41" s="115">
        <f>COUNTIF(ПЗС!$B$2:$B$1000,классы!B41)+0.0001/B41</f>
        <v>3.0000025641025641</v>
      </c>
      <c r="K41">
        <f t="shared" si="2"/>
        <v>25</v>
      </c>
      <c r="L41">
        <f t="shared" si="3"/>
        <v>39</v>
      </c>
      <c r="M41" t="str">
        <f t="shared" si="4"/>
        <v>Команда "Держи Забрало"</v>
      </c>
      <c r="N41" t="str">
        <f t="shared" si="5"/>
        <v>Москва</v>
      </c>
      <c r="O41" s="117">
        <f t="shared" si="6"/>
        <v>3.0000025641025641</v>
      </c>
      <c r="P41" t="str">
        <f t="shared" si="7"/>
        <v>ДА</v>
      </c>
      <c r="Q41" s="46">
        <f>(O41/ПЗС!$H$3)*12</f>
        <v>1.0909099464312391</v>
      </c>
    </row>
    <row r="42" spans="1:18">
      <c r="A42" s="9">
        <f>COUNTIF($D$3:D42,D42)</f>
        <v>10</v>
      </c>
      <c r="B42" s="343">
        <v>40</v>
      </c>
      <c r="C42" s="343" t="s">
        <v>41</v>
      </c>
      <c r="D42" s="343" t="s">
        <v>8</v>
      </c>
      <c r="E42" s="343">
        <v>1</v>
      </c>
      <c r="F42" s="343" t="s">
        <v>12</v>
      </c>
      <c r="G42" s="343">
        <v>628</v>
      </c>
      <c r="H42" s="343">
        <v>13</v>
      </c>
      <c r="I42" s="343" t="s">
        <v>385</v>
      </c>
      <c r="J42" s="115">
        <f>COUNTIF(ПЗС!$B$2:$B$1000,классы!B42)+0.0001/B42</f>
        <v>6.0000024999999999</v>
      </c>
      <c r="K42">
        <f t="shared" si="2"/>
        <v>12</v>
      </c>
      <c r="L42">
        <f t="shared" si="3"/>
        <v>40</v>
      </c>
      <c r="M42" t="str">
        <f t="shared" si="4"/>
        <v>Команда "Держи Забрало"</v>
      </c>
      <c r="N42" t="str">
        <f t="shared" si="5"/>
        <v>Москва</v>
      </c>
      <c r="O42" s="117">
        <f t="shared" si="6"/>
        <v>6.0000024999999999</v>
      </c>
      <c r="P42" t="str">
        <f t="shared" si="7"/>
        <v>ДА</v>
      </c>
      <c r="Q42" s="46">
        <f>(O42/ПЗС!$H$3)*12</f>
        <v>2.1818189371515899</v>
      </c>
    </row>
    <row r="43" spans="1:18">
      <c r="A43" s="9">
        <f>COUNTIF($D$3:D43,D43)</f>
        <v>11</v>
      </c>
      <c r="B43" s="343">
        <v>41</v>
      </c>
      <c r="C43" s="343" t="s">
        <v>329</v>
      </c>
      <c r="D43" s="343" t="s">
        <v>8</v>
      </c>
      <c r="E43" s="343">
        <v>1</v>
      </c>
      <c r="F43" s="343" t="s">
        <v>330</v>
      </c>
      <c r="G43" s="343">
        <v>683</v>
      </c>
      <c r="H43" s="343">
        <v>12</v>
      </c>
      <c r="I43" s="343" t="s">
        <v>386</v>
      </c>
      <c r="J43" s="115">
        <f>COUNTIF(ПЗС!$B$2:$B$1000,классы!B43)+0.0001/B43</f>
        <v>1.0000024390243902</v>
      </c>
      <c r="K43">
        <f t="shared" si="2"/>
        <v>44</v>
      </c>
      <c r="L43">
        <f t="shared" si="3"/>
        <v>41</v>
      </c>
      <c r="M43" t="str">
        <f t="shared" si="4"/>
        <v>Диденко Е.В.</v>
      </c>
      <c r="N43" t="str">
        <f t="shared" si="5"/>
        <v>Одесса, Киев</v>
      </c>
      <c r="O43" s="117">
        <f t="shared" si="6"/>
        <v>1.0000024390243902</v>
      </c>
      <c r="P43" t="str">
        <f t="shared" si="7"/>
        <v>ДА</v>
      </c>
      <c r="Q43" s="46">
        <f>(O43/ПЗС!$H$3)*12</f>
        <v>0.36363722492802175</v>
      </c>
    </row>
    <row r="44" spans="1:18" ht="26.25">
      <c r="A44" s="9">
        <f>COUNTIF($D$3:D44,D44)</f>
        <v>8</v>
      </c>
      <c r="B44" s="343">
        <v>42</v>
      </c>
      <c r="C44" s="343" t="s">
        <v>331</v>
      </c>
      <c r="D44" s="343" t="s">
        <v>17</v>
      </c>
      <c r="E44" s="343">
        <v>1</v>
      </c>
      <c r="F44" s="343" t="s">
        <v>28</v>
      </c>
      <c r="G44" s="343">
        <v>947</v>
      </c>
      <c r="H44" s="343">
        <v>22</v>
      </c>
      <c r="I44" s="343" t="s">
        <v>33</v>
      </c>
      <c r="J44" s="115">
        <f>COUNTIF(ПЗС!$B$2:$B$1000,классы!B44)+0.0001/B44</f>
        <v>2.3809523809523812E-6</v>
      </c>
      <c r="K44">
        <f t="shared" si="2"/>
        <v>67</v>
      </c>
      <c r="L44">
        <f t="shared" si="3"/>
        <v>42</v>
      </c>
      <c r="M44" t="str">
        <f t="shared" si="4"/>
        <v>Василий Буз</v>
      </c>
      <c r="N44" t="str">
        <f t="shared" si="5"/>
        <v>Одесса</v>
      </c>
      <c r="O44" s="117">
        <f t="shared" si="6"/>
        <v>2.3809523809523812E-6</v>
      </c>
      <c r="P44" t="str">
        <f t="shared" si="7"/>
        <v>НЕТ</v>
      </c>
      <c r="Q44" s="46">
        <f>(O44/ПЗС!$H$3)*12</f>
        <v>8.6580080478600993E-7</v>
      </c>
    </row>
    <row r="45" spans="1:18" ht="26.25">
      <c r="A45" s="9">
        <f>COUNTIF($D$3:D45,D45)</f>
        <v>8</v>
      </c>
      <c r="B45" s="343">
        <v>43</v>
      </c>
      <c r="C45" s="343" t="s">
        <v>1931</v>
      </c>
      <c r="D45" s="343" t="s">
        <v>11</v>
      </c>
      <c r="E45" s="343">
        <v>1</v>
      </c>
      <c r="F45" s="343" t="s">
        <v>332</v>
      </c>
      <c r="G45" s="343">
        <v>5240</v>
      </c>
      <c r="H45" s="343">
        <v>77</v>
      </c>
      <c r="I45" s="343" t="s">
        <v>364</v>
      </c>
      <c r="J45" s="115">
        <f>COUNTIF(ПЗС!$B$2:$B$1000,классы!B45)+0.0001/B45</f>
        <v>33.000002325581399</v>
      </c>
      <c r="K45">
        <f t="shared" si="2"/>
        <v>1</v>
      </c>
      <c r="L45">
        <f t="shared" si="3"/>
        <v>43</v>
      </c>
      <c r="M45" t="str">
        <f t="shared" si="4"/>
        <v>Голованова Кcения Александровна (участник похода)</v>
      </c>
      <c r="N45" t="str">
        <f t="shared" si="5"/>
        <v>Снегири</v>
      </c>
      <c r="O45" s="117">
        <f t="shared" si="6"/>
        <v>33.000002325581399</v>
      </c>
      <c r="P45" t="str">
        <f t="shared" si="7"/>
        <v>ДА</v>
      </c>
      <c r="Q45" s="46">
        <f>(O45/ПЗС!$H$3)*12</f>
        <v>12</v>
      </c>
      <c r="R45">
        <v>1</v>
      </c>
    </row>
    <row r="46" spans="1:18">
      <c r="A46" s="9">
        <f>COUNTIF($D$3:D46,D46)</f>
        <v>12</v>
      </c>
      <c r="B46" s="343">
        <v>44</v>
      </c>
      <c r="C46" s="343" t="s">
        <v>333</v>
      </c>
      <c r="D46" s="343" t="s">
        <v>8</v>
      </c>
      <c r="E46" s="343">
        <v>1</v>
      </c>
      <c r="F46" s="343" t="s">
        <v>20</v>
      </c>
      <c r="G46" s="343">
        <v>495</v>
      </c>
      <c r="H46" s="343">
        <v>14</v>
      </c>
      <c r="I46" s="343" t="s">
        <v>363</v>
      </c>
      <c r="J46" s="115">
        <f>COUNTIF(ПЗС!$B$2:$B$1000,классы!B46)+0.0001/B46</f>
        <v>1.0000022727272728</v>
      </c>
      <c r="K46">
        <f t="shared" si="2"/>
        <v>45</v>
      </c>
      <c r="L46">
        <f t="shared" si="3"/>
        <v>44</v>
      </c>
      <c r="M46" t="str">
        <f t="shared" si="4"/>
        <v>Горбунов Владимир Владимирович</v>
      </c>
      <c r="N46" t="str">
        <f t="shared" si="5"/>
        <v>Санкт-Петербург</v>
      </c>
      <c r="O46" s="117">
        <f t="shared" si="6"/>
        <v>1.0000022727272728</v>
      </c>
      <c r="P46" t="str">
        <f t="shared" si="7"/>
        <v>ДА</v>
      </c>
      <c r="Q46" s="46">
        <f>(O46/ПЗС!$H$3)*12</f>
        <v>0.36363716445634692</v>
      </c>
    </row>
    <row r="47" spans="1:18">
      <c r="A47" s="9">
        <f>COUNTIF($D$3:D47,D47)</f>
        <v>13</v>
      </c>
      <c r="B47" s="343">
        <v>45</v>
      </c>
      <c r="C47" s="343" t="s">
        <v>333</v>
      </c>
      <c r="D47" s="343" t="s">
        <v>8</v>
      </c>
      <c r="E47" s="343">
        <v>1</v>
      </c>
      <c r="F47" s="343" t="s">
        <v>20</v>
      </c>
      <c r="G47" s="343">
        <v>561</v>
      </c>
      <c r="H47" s="343">
        <v>16</v>
      </c>
      <c r="I47" s="343" t="s">
        <v>387</v>
      </c>
      <c r="J47" s="115">
        <f>COUNTIF(ПЗС!$B$2:$B$1000,классы!B47)+0.0001/B47</f>
        <v>1.0000022222222222</v>
      </c>
      <c r="K47">
        <f t="shared" si="2"/>
        <v>46</v>
      </c>
      <c r="L47">
        <f t="shared" si="3"/>
        <v>45</v>
      </c>
      <c r="M47" t="str">
        <f t="shared" si="4"/>
        <v>Горбунов Владимир Владимирович</v>
      </c>
      <c r="N47" t="str">
        <f t="shared" si="5"/>
        <v>Санкт-Петербург</v>
      </c>
      <c r="O47" s="117">
        <f t="shared" si="6"/>
        <v>1.0000022222222222</v>
      </c>
      <c r="P47" t="str">
        <f t="shared" si="7"/>
        <v>ДА</v>
      </c>
      <c r="Q47" s="46">
        <f>(O47/ПЗС!$H$3)*12</f>
        <v>0.36363714609087527</v>
      </c>
    </row>
    <row r="48" spans="1:18" ht="39">
      <c r="A48" s="9">
        <f>COUNTIF($D$3:D48,D48)</f>
        <v>9</v>
      </c>
      <c r="B48" s="343">
        <v>46</v>
      </c>
      <c r="C48" s="343" t="s">
        <v>50</v>
      </c>
      <c r="D48" s="343" t="s">
        <v>17</v>
      </c>
      <c r="E48" s="343">
        <v>1</v>
      </c>
      <c r="F48" s="343" t="s">
        <v>334</v>
      </c>
      <c r="G48" s="343">
        <v>592</v>
      </c>
      <c r="H48" s="343">
        <v>18</v>
      </c>
      <c r="I48" s="343" t="s">
        <v>388</v>
      </c>
      <c r="J48" s="115">
        <f>COUNTIF(ПЗС!$B$2:$B$1000,классы!B48)+0.0001/B48</f>
        <v>27.000002173913042</v>
      </c>
      <c r="K48">
        <f t="shared" si="2"/>
        <v>4</v>
      </c>
      <c r="L48">
        <f t="shared" si="3"/>
        <v>46</v>
      </c>
      <c r="M48" t="str">
        <f t="shared" si="4"/>
        <v>Симонова Елена Ивановна</v>
      </c>
      <c r="N48" t="str">
        <f t="shared" si="5"/>
        <v>г. Мытищи, Московская область</v>
      </c>
      <c r="O48" s="117">
        <f t="shared" si="6"/>
        <v>27.000002173913042</v>
      </c>
      <c r="P48" t="str">
        <f t="shared" si="7"/>
        <v>ДА</v>
      </c>
      <c r="Q48" s="46">
        <f>(O48/ПЗС!$H$3)*12</f>
        <v>9.8181819167871289</v>
      </c>
    </row>
    <row r="49" spans="1:18" ht="26.25">
      <c r="A49" s="9">
        <f>COUNTIF($D$3:D49,D49)</f>
        <v>9</v>
      </c>
      <c r="B49" s="343">
        <v>47</v>
      </c>
      <c r="C49" s="343" t="s">
        <v>335</v>
      </c>
      <c r="D49" s="343" t="s">
        <v>11</v>
      </c>
      <c r="E49" s="343">
        <v>1</v>
      </c>
      <c r="F49" s="343" t="s">
        <v>336</v>
      </c>
      <c r="G49" s="343">
        <v>3550</v>
      </c>
      <c r="H49" s="343">
        <v>79</v>
      </c>
      <c r="I49" s="343" t="s">
        <v>389</v>
      </c>
      <c r="J49" s="115">
        <f>COUNTIF(ПЗС!$B$2:$B$1000,классы!B49)+0.0001/B49</f>
        <v>2.1276595744680853E-6</v>
      </c>
      <c r="K49">
        <f t="shared" si="2"/>
        <v>68</v>
      </c>
      <c r="L49">
        <f t="shared" si="3"/>
        <v>47</v>
      </c>
      <c r="M49" t="str">
        <f t="shared" si="4"/>
        <v>Иванов Никита Станиславович</v>
      </c>
      <c r="N49" t="str">
        <f t="shared" si="5"/>
        <v>Сыктывкар</v>
      </c>
      <c r="O49" s="117">
        <f t="shared" si="6"/>
        <v>2.1276595744680853E-6</v>
      </c>
      <c r="P49" t="str">
        <f t="shared" si="7"/>
        <v>НЕТ</v>
      </c>
      <c r="Q49" s="46">
        <f>(O49/ПЗС!$H$3)*12</f>
        <v>7.7369433619175354E-7</v>
      </c>
      <c r="R49">
        <v>1</v>
      </c>
    </row>
    <row r="50" spans="1:18">
      <c r="A50" s="9">
        <f>COUNTIF($D$3:D50,D50)</f>
        <v>14</v>
      </c>
      <c r="B50" s="343">
        <v>48</v>
      </c>
      <c r="C50" s="343" t="s">
        <v>331</v>
      </c>
      <c r="D50" s="343" t="s">
        <v>8</v>
      </c>
      <c r="E50" s="343">
        <v>1</v>
      </c>
      <c r="F50" s="343" t="s">
        <v>28</v>
      </c>
      <c r="G50" s="343">
        <v>668</v>
      </c>
      <c r="H50" s="343">
        <v>14</v>
      </c>
      <c r="I50" s="343" t="s">
        <v>390</v>
      </c>
      <c r="J50" s="115">
        <f>COUNTIF(ПЗС!$B$2:$B$1000,классы!B50)+0.0001/B50</f>
        <v>2.0833333333333334E-6</v>
      </c>
      <c r="K50">
        <f t="shared" si="2"/>
        <v>69</v>
      </c>
      <c r="L50">
        <f t="shared" si="3"/>
        <v>48</v>
      </c>
      <c r="M50" t="str">
        <f t="shared" si="4"/>
        <v>Василий Буз</v>
      </c>
      <c r="N50" t="str">
        <f t="shared" si="5"/>
        <v>Одесса</v>
      </c>
      <c r="O50" s="117">
        <f t="shared" si="6"/>
        <v>2.0833333333333334E-6</v>
      </c>
      <c r="P50" t="str">
        <f t="shared" si="7"/>
        <v>НЕТ</v>
      </c>
      <c r="Q50" s="46">
        <f>(O50/ПЗС!$H$3)*12</f>
        <v>7.5757570418775864E-7</v>
      </c>
    </row>
    <row r="51" spans="1:18" ht="26.25">
      <c r="A51" s="9">
        <f>COUNTIF($D$3:D51,D51)</f>
        <v>15</v>
      </c>
      <c r="B51" s="343">
        <v>49</v>
      </c>
      <c r="C51" s="343" t="s">
        <v>337</v>
      </c>
      <c r="D51" s="343" t="s">
        <v>8</v>
      </c>
      <c r="E51" s="343">
        <v>1</v>
      </c>
      <c r="F51" s="343" t="s">
        <v>47</v>
      </c>
      <c r="G51" s="343">
        <v>454</v>
      </c>
      <c r="H51" s="343">
        <v>13</v>
      </c>
      <c r="I51" s="343" t="s">
        <v>391</v>
      </c>
      <c r="J51" s="115">
        <f>COUNTIF(ПЗС!$B$2:$B$1000,классы!B51)+0.0001/B51</f>
        <v>1.0000020408163266</v>
      </c>
      <c r="K51">
        <f t="shared" si="2"/>
        <v>47</v>
      </c>
      <c r="L51">
        <f t="shared" si="3"/>
        <v>49</v>
      </c>
      <c r="M51" t="str">
        <f t="shared" si="4"/>
        <v>Люция Хисматуллина, Елена Котлярова</v>
      </c>
      <c r="N51" t="str">
        <f t="shared" si="5"/>
        <v>Ижевск</v>
      </c>
      <c r="O51" s="117">
        <f t="shared" si="6"/>
        <v>1.0000020408163266</v>
      </c>
      <c r="P51" t="str">
        <f t="shared" si="7"/>
        <v>ДА</v>
      </c>
      <c r="Q51" s="46">
        <f>(O51/ПЗС!$H$3)*12</f>
        <v>0.36363708012509971</v>
      </c>
    </row>
    <row r="52" spans="1:18">
      <c r="A52" s="9">
        <f>COUNTIF($D$3:D52,D52)</f>
        <v>16</v>
      </c>
      <c r="B52" s="343">
        <v>50</v>
      </c>
      <c r="C52" s="343" t="s">
        <v>338</v>
      </c>
      <c r="D52" s="343" t="s">
        <v>8</v>
      </c>
      <c r="E52" s="343">
        <v>1</v>
      </c>
      <c r="F52" s="343" t="s">
        <v>14</v>
      </c>
      <c r="G52" s="343">
        <v>1001</v>
      </c>
      <c r="H52" s="343">
        <v>15</v>
      </c>
      <c r="I52" s="343" t="s">
        <v>387</v>
      </c>
      <c r="J52" s="115">
        <f>COUNTIF(ПЗС!$B$2:$B$1000,классы!B52)+0.0001/B52</f>
        <v>5.0000020000000003</v>
      </c>
      <c r="K52">
        <f t="shared" si="2"/>
        <v>15</v>
      </c>
      <c r="L52">
        <f t="shared" si="3"/>
        <v>50</v>
      </c>
      <c r="M52" t="str">
        <f t="shared" si="4"/>
        <v>Мотовилов Аркадий</v>
      </c>
      <c r="N52" t="str">
        <f t="shared" si="5"/>
        <v>Петергоф</v>
      </c>
      <c r="O52" s="117">
        <f t="shared" si="6"/>
        <v>5.0000020000000003</v>
      </c>
      <c r="P52" t="str">
        <f t="shared" si="7"/>
        <v>ДА</v>
      </c>
      <c r="Q52" s="46">
        <f>(O52/ПЗС!$H$3)*12</f>
        <v>1.8181824173232966</v>
      </c>
    </row>
    <row r="53" spans="1:18" ht="39">
      <c r="A53" s="9">
        <f>COUNTIF($D$3:D53,D53)</f>
        <v>16</v>
      </c>
      <c r="B53" s="343">
        <v>51</v>
      </c>
      <c r="C53" s="343" t="s">
        <v>43</v>
      </c>
      <c r="D53" s="343" t="s">
        <v>10</v>
      </c>
      <c r="E53" s="343">
        <v>1</v>
      </c>
      <c r="F53" s="343" t="s">
        <v>44</v>
      </c>
      <c r="G53" s="343">
        <v>437</v>
      </c>
      <c r="H53" s="343">
        <v>8</v>
      </c>
      <c r="I53" s="343" t="s">
        <v>65</v>
      </c>
      <c r="J53" s="115">
        <f>COUNTIF(ПЗС!$B$2:$B$1000,классы!B53)+0.0001/B53</f>
        <v>2.0000019607843136</v>
      </c>
      <c r="K53">
        <f t="shared" si="2"/>
        <v>35</v>
      </c>
      <c r="L53">
        <f t="shared" si="3"/>
        <v>51</v>
      </c>
      <c r="M53" t="str">
        <f t="shared" si="4"/>
        <v>Басалаев Андрей Викторович</v>
      </c>
      <c r="N53" t="str">
        <f t="shared" si="5"/>
        <v>Новокузнецк, Кемеровская обл., Россия</v>
      </c>
      <c r="O53" s="117">
        <f t="shared" si="6"/>
        <v>2.0000019607843136</v>
      </c>
      <c r="P53" t="str">
        <f t="shared" si="7"/>
        <v>ДА</v>
      </c>
      <c r="Q53" s="46">
        <f>(O53/ПЗС!$H$3)*12</f>
        <v>0.72727338903267569</v>
      </c>
    </row>
    <row r="54" spans="1:18">
      <c r="A54" s="9">
        <f>COUNTIF($D$3:D54,D54)</f>
        <v>17</v>
      </c>
      <c r="B54" s="343">
        <v>52</v>
      </c>
      <c r="C54" s="343" t="s">
        <v>339</v>
      </c>
      <c r="D54" s="343" t="s">
        <v>8</v>
      </c>
      <c r="E54" s="343">
        <v>1</v>
      </c>
      <c r="F54" s="343" t="s">
        <v>340</v>
      </c>
      <c r="G54" s="343">
        <v>540</v>
      </c>
      <c r="H54" s="343">
        <v>15</v>
      </c>
      <c r="I54" s="343" t="s">
        <v>7</v>
      </c>
      <c r="J54" s="115">
        <f>COUNTIF(ПЗС!$B$2:$B$1000,классы!B54)+0.0001/B54</f>
        <v>1.000001923076923</v>
      </c>
      <c r="K54">
        <f t="shared" si="2"/>
        <v>48</v>
      </c>
      <c r="L54">
        <f t="shared" si="3"/>
        <v>52</v>
      </c>
      <c r="M54" t="str">
        <f t="shared" si="4"/>
        <v>Ишина Ольга Владимировна</v>
      </c>
      <c r="N54" t="str">
        <f t="shared" si="5"/>
        <v>Минск</v>
      </c>
      <c r="O54" s="117">
        <f t="shared" si="6"/>
        <v>1.000001923076923</v>
      </c>
      <c r="P54" t="str">
        <f t="shared" si="7"/>
        <v>ДА</v>
      </c>
      <c r="Q54" s="46">
        <f>(O54/ПЗС!$H$3)*12</f>
        <v>0.36363703731077412</v>
      </c>
      <c r="R54">
        <v>1</v>
      </c>
    </row>
    <row r="55" spans="1:18">
      <c r="A55" s="9">
        <f>COUNTIF($D$3:D55,D55)</f>
        <v>18</v>
      </c>
      <c r="B55" s="343">
        <v>53</v>
      </c>
      <c r="C55" s="343" t="s">
        <v>341</v>
      </c>
      <c r="D55" s="343" t="s">
        <v>8</v>
      </c>
      <c r="E55" s="343">
        <v>1</v>
      </c>
      <c r="F55" s="343" t="s">
        <v>342</v>
      </c>
      <c r="G55" s="343">
        <v>718</v>
      </c>
      <c r="H55" s="343">
        <v>11</v>
      </c>
      <c r="I55" s="343" t="s">
        <v>392</v>
      </c>
      <c r="J55" s="115">
        <f>COUNTIF(ПЗС!$B$2:$B$1000,классы!B55)+0.0001/B55</f>
        <v>1.0000018867924527</v>
      </c>
      <c r="K55">
        <f t="shared" si="2"/>
        <v>49</v>
      </c>
      <c r="L55">
        <f t="shared" si="3"/>
        <v>53</v>
      </c>
      <c r="M55" t="str">
        <f t="shared" si="4"/>
        <v>Швак Игорь</v>
      </c>
      <c r="N55" t="str">
        <f t="shared" si="5"/>
        <v>Odessa</v>
      </c>
      <c r="O55" s="117">
        <f t="shared" si="6"/>
        <v>1.0000018867924527</v>
      </c>
      <c r="P55" t="str">
        <f t="shared" si="7"/>
        <v>ДА</v>
      </c>
      <c r="Q55" s="46">
        <f>(O55/ПЗС!$H$3)*12</f>
        <v>0.36363702411642218</v>
      </c>
    </row>
    <row r="56" spans="1:18" ht="26.25">
      <c r="A56" s="9">
        <f>COUNTIF($D$3:D56,D56)</f>
        <v>17</v>
      </c>
      <c r="B56" s="343">
        <v>54</v>
      </c>
      <c r="C56" s="343" t="s">
        <v>343</v>
      </c>
      <c r="D56" s="343" t="s">
        <v>10</v>
      </c>
      <c r="E56" s="343">
        <v>1</v>
      </c>
      <c r="F56" s="343" t="s">
        <v>344</v>
      </c>
      <c r="G56" s="343">
        <v>270</v>
      </c>
      <c r="H56" s="343">
        <v>7</v>
      </c>
      <c r="I56" s="343" t="s">
        <v>379</v>
      </c>
      <c r="J56" s="115">
        <f>COUNTIF(ПЗС!$B$2:$B$1000,классы!B56)+0.0001/B56</f>
        <v>1.0000018518518519</v>
      </c>
      <c r="K56">
        <f t="shared" si="2"/>
        <v>50</v>
      </c>
      <c r="L56">
        <f t="shared" si="3"/>
        <v>54</v>
      </c>
      <c r="M56" t="str">
        <f t="shared" si="4"/>
        <v>Силантьева Наталья Ильинична</v>
      </c>
      <c r="N56" t="str">
        <f t="shared" si="5"/>
        <v>Екатаринбург</v>
      </c>
      <c r="O56" s="117">
        <f t="shared" si="6"/>
        <v>1.0000018518518519</v>
      </c>
      <c r="P56" t="str">
        <f t="shared" si="7"/>
        <v>ДА</v>
      </c>
      <c r="Q56" s="46">
        <f>(O56/ПЗС!$H$3)*12</f>
        <v>0.36363701141075006</v>
      </c>
    </row>
    <row r="57" spans="1:18" ht="26.25">
      <c r="A57" s="9">
        <f>COUNTIF($D$3:D57,D57)</f>
        <v>18</v>
      </c>
      <c r="B57" s="343">
        <v>55</v>
      </c>
      <c r="C57" s="343" t="s">
        <v>345</v>
      </c>
      <c r="D57" s="343" t="s">
        <v>10</v>
      </c>
      <c r="E57" s="343">
        <v>1</v>
      </c>
      <c r="F57" s="343" t="s">
        <v>12</v>
      </c>
      <c r="G57" s="343">
        <v>380</v>
      </c>
      <c r="H57" s="343">
        <v>5</v>
      </c>
      <c r="I57" s="343" t="s">
        <v>364</v>
      </c>
      <c r="J57" s="115">
        <f>COUNTIF(ПЗС!$B$2:$B$1000,классы!B57)+0.0001/B57</f>
        <v>1.8181818181818183E-6</v>
      </c>
      <c r="K57">
        <f t="shared" si="2"/>
        <v>70</v>
      </c>
      <c r="L57">
        <f t="shared" si="3"/>
        <v>55</v>
      </c>
      <c r="M57" t="str">
        <f t="shared" si="4"/>
        <v>Аверина Александра Викторовна</v>
      </c>
      <c r="N57" t="str">
        <f t="shared" si="5"/>
        <v>Москва</v>
      </c>
      <c r="O57" s="117">
        <f t="shared" si="6"/>
        <v>1.8181818181818183E-6</v>
      </c>
      <c r="P57" t="str">
        <f t="shared" si="7"/>
        <v>НЕТ</v>
      </c>
      <c r="Q57" s="46">
        <f>(O57/ПЗС!$H$3)*12</f>
        <v>6.6115697820022569E-7</v>
      </c>
      <c r="R57">
        <v>1</v>
      </c>
    </row>
    <row r="58" spans="1:18" ht="26.25">
      <c r="A58" s="9">
        <f>COUNTIF($D$3:D58,D58)</f>
        <v>10</v>
      </c>
      <c r="B58" s="343">
        <v>56</v>
      </c>
      <c r="C58" s="343" t="s">
        <v>346</v>
      </c>
      <c r="D58" s="343" t="s">
        <v>17</v>
      </c>
      <c r="E58" s="343">
        <v>1</v>
      </c>
      <c r="F58" s="343" t="s">
        <v>12</v>
      </c>
      <c r="G58" s="343">
        <v>1224</v>
      </c>
      <c r="H58" s="343">
        <v>18</v>
      </c>
      <c r="I58" s="343" t="s">
        <v>59</v>
      </c>
      <c r="J58" s="115">
        <f>COUNTIF(ПЗС!$B$2:$B$1000,классы!B58)+0.0001/B58</f>
        <v>3.0000017857142858</v>
      </c>
      <c r="K58">
        <f t="shared" si="2"/>
        <v>26</v>
      </c>
      <c r="L58">
        <f t="shared" si="3"/>
        <v>56</v>
      </c>
      <c r="M58" t="str">
        <f t="shared" si="4"/>
        <v>Кондрашов Сергей</v>
      </c>
      <c r="N58" t="str">
        <f t="shared" si="5"/>
        <v>Москва</v>
      </c>
      <c r="O58" s="117">
        <f t="shared" si="6"/>
        <v>3.0000017857142858</v>
      </c>
      <c r="P58" t="str">
        <f t="shared" si="7"/>
        <v>ДА</v>
      </c>
      <c r="Q58" s="46">
        <f>(O58/ПЗС!$H$3)*12</f>
        <v>1.0909096633809761</v>
      </c>
    </row>
    <row r="59" spans="1:18" ht="26.25">
      <c r="A59" s="9">
        <f>COUNTIF($D$3:D59,D59)</f>
        <v>19</v>
      </c>
      <c r="B59" s="343">
        <v>57</v>
      </c>
      <c r="C59" s="343" t="s">
        <v>345</v>
      </c>
      <c r="D59" s="343" t="s">
        <v>10</v>
      </c>
      <c r="E59" s="343">
        <v>1</v>
      </c>
      <c r="F59" s="343" t="s">
        <v>12</v>
      </c>
      <c r="G59" s="343">
        <v>542</v>
      </c>
      <c r="H59" s="343">
        <v>6</v>
      </c>
      <c r="I59" s="343" t="s">
        <v>364</v>
      </c>
      <c r="J59" s="115">
        <f>COUNTIF(ПЗС!$B$2:$B$1000,классы!B59)+0.0001/B59</f>
        <v>1.7543859649122807E-6</v>
      </c>
      <c r="K59">
        <f t="shared" si="2"/>
        <v>71</v>
      </c>
      <c r="L59">
        <f t="shared" si="3"/>
        <v>57</v>
      </c>
      <c r="M59" t="str">
        <f t="shared" si="4"/>
        <v>Аверина Александра Викторовна</v>
      </c>
      <c r="N59" t="str">
        <f t="shared" si="5"/>
        <v>Москва</v>
      </c>
      <c r="O59" s="117">
        <f t="shared" si="6"/>
        <v>1.7543859649122807E-6</v>
      </c>
      <c r="P59" t="str">
        <f t="shared" si="7"/>
        <v>НЕТ</v>
      </c>
      <c r="Q59" s="46">
        <f>(O59/ПЗС!$H$3)*12</f>
        <v>6.3795848773705985E-7</v>
      </c>
      <c r="R59">
        <v>1</v>
      </c>
    </row>
    <row r="60" spans="1:18" ht="26.25">
      <c r="A60" s="9">
        <f>COUNTIF($D$3:D60,D60)</f>
        <v>20</v>
      </c>
      <c r="B60" s="343">
        <v>58</v>
      </c>
      <c r="C60" s="343" t="s">
        <v>345</v>
      </c>
      <c r="D60" s="343" t="s">
        <v>10</v>
      </c>
      <c r="E60" s="343">
        <v>-2</v>
      </c>
      <c r="F60" s="343" t="s">
        <v>12</v>
      </c>
      <c r="G60" s="343">
        <v>342</v>
      </c>
      <c r="H60" s="343">
        <v>5</v>
      </c>
      <c r="I60" s="343" t="s">
        <v>364</v>
      </c>
      <c r="J60" s="115">
        <f>COUNTIF(ПЗС!$B$2:$B$1000,классы!B60)+0.0001/B60</f>
        <v>1.7241379310344829E-6</v>
      </c>
      <c r="K60">
        <f t="shared" si="2"/>
        <v>72</v>
      </c>
      <c r="L60">
        <f t="shared" si="3"/>
        <v>58</v>
      </c>
      <c r="M60" t="str">
        <f t="shared" si="4"/>
        <v>Аверина Александра Викторовна</v>
      </c>
      <c r="N60" t="str">
        <f t="shared" si="5"/>
        <v>Москва</v>
      </c>
      <c r="O60" s="117">
        <f t="shared" si="6"/>
        <v>1.7241379310344829E-6</v>
      </c>
      <c r="P60" t="str">
        <f t="shared" si="7"/>
        <v>НЕТ</v>
      </c>
      <c r="Q60" s="46">
        <f>(O60/ПЗС!$H$3)*12</f>
        <v>6.2695920346573134E-7</v>
      </c>
    </row>
    <row r="61" spans="1:18" ht="26.25">
      <c r="A61" s="9">
        <f>COUNTIF($D$3:D61,D61)</f>
        <v>21</v>
      </c>
      <c r="B61" s="343">
        <v>59</v>
      </c>
      <c r="C61" s="343" t="s">
        <v>337</v>
      </c>
      <c r="D61" s="343" t="s">
        <v>10</v>
      </c>
      <c r="E61" s="343">
        <v>1</v>
      </c>
      <c r="F61" s="343" t="s">
        <v>47</v>
      </c>
      <c r="G61" s="343">
        <v>442</v>
      </c>
      <c r="H61" s="343">
        <v>8</v>
      </c>
      <c r="I61" s="343" t="s">
        <v>363</v>
      </c>
      <c r="J61" s="115">
        <f>COUNTIF(ПЗС!$B$2:$B$1000,классы!B61)+0.0001/B61</f>
        <v>1.0000016949152541</v>
      </c>
      <c r="K61">
        <f t="shared" si="2"/>
        <v>51</v>
      </c>
      <c r="L61">
        <f t="shared" si="3"/>
        <v>59</v>
      </c>
      <c r="M61" t="str">
        <f t="shared" si="4"/>
        <v>Люция Хисматуллина, Елена Котлярова</v>
      </c>
      <c r="N61" t="str">
        <f t="shared" si="5"/>
        <v>Ижевск</v>
      </c>
      <c r="O61" s="117">
        <f t="shared" si="6"/>
        <v>1.0000016949152541</v>
      </c>
      <c r="P61" t="str">
        <f t="shared" si="7"/>
        <v>ДА</v>
      </c>
      <c r="Q61" s="46">
        <f>(O61/ПЗС!$H$3)*12</f>
        <v>0.36363695434290039</v>
      </c>
    </row>
    <row r="62" spans="1:18" ht="26.25">
      <c r="A62" s="9">
        <f>COUNTIF($D$3:D62,D62)</f>
        <v>11</v>
      </c>
      <c r="B62" s="343">
        <v>60</v>
      </c>
      <c r="C62" s="343" t="s">
        <v>45</v>
      </c>
      <c r="D62" s="343" t="s">
        <v>17</v>
      </c>
      <c r="E62" s="343">
        <v>1</v>
      </c>
      <c r="F62" s="343" t="s">
        <v>20</v>
      </c>
      <c r="G62" s="343">
        <v>700</v>
      </c>
      <c r="H62" s="343">
        <v>22</v>
      </c>
      <c r="I62" s="343" t="s">
        <v>393</v>
      </c>
      <c r="J62" s="115">
        <f>COUNTIF(ПЗС!$B$2:$B$1000,классы!B62)+0.0001/B62</f>
        <v>1.0000016666666667</v>
      </c>
      <c r="K62">
        <f t="shared" si="2"/>
        <v>52</v>
      </c>
      <c r="L62">
        <f t="shared" si="3"/>
        <v>60</v>
      </c>
      <c r="M62" t="str">
        <f t="shared" si="4"/>
        <v>Смирнов Андрей Юрьевич</v>
      </c>
      <c r="N62" t="str">
        <f t="shared" si="5"/>
        <v>Санкт-Петербург</v>
      </c>
      <c r="O62" s="117">
        <f t="shared" si="6"/>
        <v>1.0000016666666667</v>
      </c>
      <c r="P62" t="str">
        <f t="shared" si="7"/>
        <v>ДА</v>
      </c>
      <c r="Q62" s="46">
        <f>(O62/ПЗС!$H$3)*12</f>
        <v>0.36363694407068747</v>
      </c>
    </row>
    <row r="63" spans="1:18" ht="26.25">
      <c r="A63" s="9">
        <f>COUNTIF($D$3:D63,D63)</f>
        <v>12</v>
      </c>
      <c r="B63" s="343">
        <v>61</v>
      </c>
      <c r="C63" s="343" t="s">
        <v>329</v>
      </c>
      <c r="D63" s="343" t="s">
        <v>17</v>
      </c>
      <c r="E63" s="343">
        <v>1</v>
      </c>
      <c r="F63" s="343" t="s">
        <v>330</v>
      </c>
      <c r="G63" s="343">
        <v>656</v>
      </c>
      <c r="H63" s="343">
        <v>20</v>
      </c>
      <c r="I63" s="343" t="s">
        <v>7</v>
      </c>
      <c r="J63" s="115">
        <f>COUNTIF(ПЗС!$B$2:$B$1000,классы!B63)+0.0001/B63</f>
        <v>2.0000016393442621</v>
      </c>
      <c r="K63">
        <f t="shared" si="2"/>
        <v>36</v>
      </c>
      <c r="L63">
        <f t="shared" si="3"/>
        <v>61</v>
      </c>
      <c r="M63" t="str">
        <f t="shared" si="4"/>
        <v>Диденко Е.В.</v>
      </c>
      <c r="N63" t="str">
        <f t="shared" si="5"/>
        <v>Одесса, Киев</v>
      </c>
      <c r="O63" s="117">
        <f t="shared" si="6"/>
        <v>2.0000016393442621</v>
      </c>
      <c r="P63" t="str">
        <f t="shared" si="7"/>
        <v>ДА</v>
      </c>
      <c r="Q63" s="46">
        <f>(O63/ПЗС!$H$3)*12</f>
        <v>0.7272732721453925</v>
      </c>
    </row>
    <row r="64" spans="1:18">
      <c r="A64" s="9">
        <f>COUNTIF($D$3:D64,D64)</f>
        <v>19</v>
      </c>
      <c r="B64" s="343">
        <v>62</v>
      </c>
      <c r="C64" s="343" t="s">
        <v>347</v>
      </c>
      <c r="D64" s="343" t="s">
        <v>8</v>
      </c>
      <c r="E64" s="343">
        <v>1</v>
      </c>
      <c r="F64" s="343" t="s">
        <v>12</v>
      </c>
      <c r="G64" s="343">
        <v>1650</v>
      </c>
      <c r="H64" s="343">
        <v>15</v>
      </c>
      <c r="I64" s="343" t="s">
        <v>62</v>
      </c>
      <c r="J64" s="115">
        <f>COUNTIF(ПЗС!$B$2:$B$1000,классы!B64)+0.0001/B64</f>
        <v>1.0000016129032259</v>
      </c>
      <c r="K64">
        <f t="shared" si="2"/>
        <v>53</v>
      </c>
      <c r="L64">
        <f t="shared" si="3"/>
        <v>62</v>
      </c>
      <c r="M64" t="str">
        <f t="shared" si="4"/>
        <v>Сорокин Юрий Владимирович</v>
      </c>
      <c r="N64" t="str">
        <f t="shared" si="5"/>
        <v>Москва</v>
      </c>
      <c r="O64" s="117">
        <f t="shared" si="6"/>
        <v>1.0000016129032259</v>
      </c>
      <c r="P64" t="str">
        <f t="shared" si="7"/>
        <v>ДА</v>
      </c>
      <c r="Q64" s="46">
        <f>(O64/ПЗС!$H$3)*12</f>
        <v>0.36363692452034674</v>
      </c>
    </row>
    <row r="65" spans="1:18" ht="26.25">
      <c r="A65" s="9">
        <f>COUNTIF($D$3:D65,D65)</f>
        <v>22</v>
      </c>
      <c r="B65" s="343">
        <v>63</v>
      </c>
      <c r="C65" s="343" t="s">
        <v>348</v>
      </c>
      <c r="D65" s="343" t="s">
        <v>10</v>
      </c>
      <c r="E65" s="343">
        <v>1</v>
      </c>
      <c r="F65" s="343" t="s">
        <v>53</v>
      </c>
      <c r="G65" s="343">
        <v>427</v>
      </c>
      <c r="H65" s="343">
        <v>8</v>
      </c>
      <c r="I65" s="343" t="s">
        <v>364</v>
      </c>
      <c r="J65" s="115">
        <f>COUNTIF(ПЗС!$B$2:$B$1000,классы!B65)+0.0001/B65</f>
        <v>1.5873015873015873E-6</v>
      </c>
      <c r="K65">
        <f t="shared" si="2"/>
        <v>73</v>
      </c>
      <c r="L65">
        <f t="shared" si="3"/>
        <v>63</v>
      </c>
      <c r="M65" t="str">
        <f t="shared" si="4"/>
        <v>Демидов Иван Владимирович</v>
      </c>
      <c r="N65" t="str">
        <f t="shared" si="5"/>
        <v>Химки</v>
      </c>
      <c r="O65" s="117">
        <f t="shared" si="6"/>
        <v>1.5873015873015873E-6</v>
      </c>
      <c r="P65" t="str">
        <f t="shared" si="7"/>
        <v>НЕТ</v>
      </c>
      <c r="Q65" s="46">
        <f>(O65/ПЗС!$H$3)*12</f>
        <v>5.7720053652400655E-7</v>
      </c>
      <c r="R65">
        <v>1</v>
      </c>
    </row>
    <row r="66" spans="1:18">
      <c r="A66" s="9">
        <f>COUNTIF($D$3:D66,D66)</f>
        <v>20</v>
      </c>
      <c r="B66" s="343">
        <v>64</v>
      </c>
      <c r="C66" s="343" t="s">
        <v>37</v>
      </c>
      <c r="D66" s="343" t="s">
        <v>8</v>
      </c>
      <c r="E66" s="343">
        <v>1</v>
      </c>
      <c r="F66" s="343" t="s">
        <v>12</v>
      </c>
      <c r="G66" s="343">
        <v>568</v>
      </c>
      <c r="H66" s="343">
        <v>16</v>
      </c>
      <c r="I66" s="343" t="s">
        <v>394</v>
      </c>
      <c r="J66" s="115">
        <f>COUNTIF(ПЗС!$B$2:$B$1000,классы!B66)+0.0001/B66</f>
        <v>1.0000015625000001</v>
      </c>
      <c r="K66">
        <f t="shared" si="2"/>
        <v>54</v>
      </c>
      <c r="L66">
        <f t="shared" si="3"/>
        <v>64</v>
      </c>
      <c r="M66" t="str">
        <f t="shared" si="4"/>
        <v>Янгирова Анастасия Валерьевна</v>
      </c>
      <c r="N66" t="str">
        <f t="shared" si="5"/>
        <v>Москва</v>
      </c>
      <c r="O66" s="117">
        <f t="shared" si="6"/>
        <v>1.0000015625000001</v>
      </c>
      <c r="P66" t="str">
        <f t="shared" si="7"/>
        <v>ДА</v>
      </c>
      <c r="Q66" s="46">
        <f>(O66/ПЗС!$H$3)*12</f>
        <v>0.36363690619190231</v>
      </c>
    </row>
    <row r="67" spans="1:18">
      <c r="A67" s="9">
        <f>COUNTIF($D$3:D67,D67)</f>
        <v>21</v>
      </c>
      <c r="B67" s="343">
        <v>65</v>
      </c>
      <c r="C67" s="343" t="s">
        <v>349</v>
      </c>
      <c r="D67" s="343" t="s">
        <v>8</v>
      </c>
      <c r="E67" s="343">
        <v>1</v>
      </c>
      <c r="F67" s="343" t="s">
        <v>12</v>
      </c>
      <c r="G67" s="343">
        <v>634</v>
      </c>
      <c r="H67" s="343">
        <v>16</v>
      </c>
      <c r="I67" s="343" t="s">
        <v>395</v>
      </c>
      <c r="J67" s="115">
        <f>COUNTIF(ПЗС!$B$2:$B$1000,классы!B67)+0.0001/B67</f>
        <v>5.0000015384615386</v>
      </c>
      <c r="K67">
        <f t="shared" si="2"/>
        <v>16</v>
      </c>
      <c r="L67">
        <f t="shared" si="3"/>
        <v>65</v>
      </c>
      <c r="M67" t="str">
        <f t="shared" si="4"/>
        <v>Исаков Леонид Викторович</v>
      </c>
      <c r="N67" t="str">
        <f t="shared" si="5"/>
        <v>Москва</v>
      </c>
      <c r="O67" s="117">
        <f t="shared" si="6"/>
        <v>5.0000015384615386</v>
      </c>
      <c r="P67" t="str">
        <f t="shared" si="7"/>
        <v>ДА</v>
      </c>
      <c r="Q67" s="46">
        <f>(O67/ПЗС!$H$3)*12</f>
        <v>1.8181822494911408</v>
      </c>
    </row>
    <row r="68" spans="1:18" ht="26.25">
      <c r="A68" s="9">
        <f>COUNTIF($D$3:D68,D68)</f>
        <v>10</v>
      </c>
      <c r="B68" s="343">
        <v>66</v>
      </c>
      <c r="C68" s="343" t="s">
        <v>350</v>
      </c>
      <c r="D68" s="343" t="s">
        <v>11</v>
      </c>
      <c r="E68" s="343">
        <v>1</v>
      </c>
      <c r="F68" s="343" t="s">
        <v>15</v>
      </c>
      <c r="G68" s="343">
        <v>8825</v>
      </c>
      <c r="H68" s="343">
        <v>284</v>
      </c>
      <c r="I68" s="343" t="s">
        <v>396</v>
      </c>
      <c r="J68" s="115">
        <f>COUNTIF(ПЗС!$B$2:$B$1000,классы!B68)+0.0001/B68</f>
        <v>4.0000015151515154</v>
      </c>
      <c r="K68">
        <f t="shared" ref="K68:K79" si="8">RANK(J68,$J$3:$J$88,0)</f>
        <v>17</v>
      </c>
      <c r="L68">
        <f t="shared" ref="L68:L79" si="9">B68</f>
        <v>66</v>
      </c>
      <c r="M68" t="str">
        <f t="shared" ref="M68:M79" si="10">C68</f>
        <v>Юрасова Галина</v>
      </c>
      <c r="N68" t="str">
        <f t="shared" ref="N68:N79" si="11">F68</f>
        <v>Севастополь</v>
      </c>
      <c r="O68" s="117">
        <f t="shared" ref="O68:O79" si="12">J68</f>
        <v>4.0000015151515154</v>
      </c>
      <c r="P68" t="str">
        <f t="shared" ref="P68:P79" si="13">IF(J68&gt;=1,"ДА","НЕТ")</f>
        <v>ДА</v>
      </c>
      <c r="Q68" s="46">
        <f>(O68/ПЗС!$H$3)*12</f>
        <v>1.4545459030046453</v>
      </c>
      <c r="R68">
        <v>1</v>
      </c>
    </row>
    <row r="69" spans="1:18" ht="26.25">
      <c r="A69" s="9">
        <f>COUNTIF($D$3:D69,D69)</f>
        <v>13</v>
      </c>
      <c r="B69" s="343">
        <v>67</v>
      </c>
      <c r="C69" s="343" t="s">
        <v>51</v>
      </c>
      <c r="D69" s="343" t="s">
        <v>17</v>
      </c>
      <c r="E69" s="343">
        <v>1</v>
      </c>
      <c r="F69" s="343" t="s">
        <v>52</v>
      </c>
      <c r="G69" s="343">
        <v>1419</v>
      </c>
      <c r="H69" s="343">
        <v>26</v>
      </c>
      <c r="I69" s="343"/>
      <c r="J69" s="115">
        <f>COUNTIF(ПЗС!$B$2:$B$1000,классы!B69)+0.0001/B69</f>
        <v>6.0000014925373133</v>
      </c>
      <c r="K69">
        <f t="shared" si="8"/>
        <v>13</v>
      </c>
      <c r="L69">
        <f t="shared" si="9"/>
        <v>67</v>
      </c>
      <c r="M69" t="str">
        <f t="shared" si="10"/>
        <v>Канищев Евгений Алексеевич</v>
      </c>
      <c r="N69" t="str">
        <f t="shared" si="11"/>
        <v>Харьков</v>
      </c>
      <c r="O69" s="117">
        <f t="shared" si="12"/>
        <v>6.0000014925373133</v>
      </c>
      <c r="P69" t="str">
        <f t="shared" si="13"/>
        <v>ДА</v>
      </c>
      <c r="Q69" s="46">
        <f>(O69/ПЗС!$H$3)*12</f>
        <v>2.1818185708015476</v>
      </c>
    </row>
    <row r="70" spans="1:18">
      <c r="A70" s="9">
        <f>COUNTIF($D$3:D70,D70)</f>
        <v>11</v>
      </c>
      <c r="B70" s="343">
        <v>68</v>
      </c>
      <c r="C70" s="343" t="s">
        <v>37</v>
      </c>
      <c r="D70" s="343" t="s">
        <v>11</v>
      </c>
      <c r="E70" s="343">
        <v>1</v>
      </c>
      <c r="F70" s="343" t="s">
        <v>12</v>
      </c>
      <c r="G70" s="343">
        <v>2600</v>
      </c>
      <c r="H70" s="343">
        <v>45</v>
      </c>
      <c r="I70" s="343" t="s">
        <v>381</v>
      </c>
      <c r="J70" s="115">
        <f>COUNTIF(ПЗС!$B$2:$B$1000,классы!B70)+0.0001/B70</f>
        <v>8.0000014705882361</v>
      </c>
      <c r="K70">
        <f t="shared" si="8"/>
        <v>6</v>
      </c>
      <c r="L70">
        <f t="shared" si="9"/>
        <v>68</v>
      </c>
      <c r="M70" t="str">
        <f t="shared" si="10"/>
        <v>Янгирова Анастасия Валерьевна</v>
      </c>
      <c r="N70" t="str">
        <f t="shared" si="11"/>
        <v>Москва</v>
      </c>
      <c r="O70" s="117">
        <f t="shared" si="12"/>
        <v>8.0000014705882361</v>
      </c>
      <c r="P70" t="str">
        <f t="shared" si="13"/>
        <v>ДА</v>
      </c>
      <c r="Q70" s="46">
        <f>(O70/ПЗС!$H$3)*12</f>
        <v>2.9090912388403138</v>
      </c>
    </row>
    <row r="71" spans="1:18">
      <c r="A71" s="9">
        <f>COUNTIF($D$3:D71,D71)</f>
        <v>22</v>
      </c>
      <c r="B71" s="343">
        <v>69</v>
      </c>
      <c r="C71" s="343" t="s">
        <v>351</v>
      </c>
      <c r="D71" s="343" t="s">
        <v>8</v>
      </c>
      <c r="E71" s="343">
        <v>1</v>
      </c>
      <c r="F71" s="343" t="s">
        <v>352</v>
      </c>
      <c r="G71" s="343">
        <v>746</v>
      </c>
      <c r="H71" s="343">
        <v>11</v>
      </c>
      <c r="I71" s="343" t="s">
        <v>397</v>
      </c>
      <c r="J71" s="115">
        <f>COUNTIF(ПЗС!$B$2:$B$1000,классы!B71)+0.0001/B71</f>
        <v>3.0000014492753624</v>
      </c>
      <c r="K71">
        <f t="shared" si="8"/>
        <v>27</v>
      </c>
      <c r="L71">
        <f t="shared" si="9"/>
        <v>69</v>
      </c>
      <c r="M71" t="str">
        <f t="shared" si="10"/>
        <v>Мораш Анастасия Юрьевна</v>
      </c>
      <c r="N71" t="str">
        <f t="shared" si="11"/>
        <v>Челябинск</v>
      </c>
      <c r="O71" s="117">
        <f t="shared" si="12"/>
        <v>3.0000014492753624</v>
      </c>
      <c r="P71" t="str">
        <f t="shared" si="13"/>
        <v>ДА</v>
      </c>
      <c r="Q71" s="46">
        <f>(O71/ПЗС!$H$3)*12</f>
        <v>1.090909541039558</v>
      </c>
      <c r="R71">
        <v>1</v>
      </c>
    </row>
    <row r="72" spans="1:18">
      <c r="A72" s="9">
        <f>COUNTIF($D$3:D72,D72)</f>
        <v>0</v>
      </c>
      <c r="B72" s="343">
        <v>70</v>
      </c>
      <c r="C72" s="343" t="s">
        <v>353</v>
      </c>
      <c r="D72" s="343"/>
      <c r="E72" s="343">
        <v>-2</v>
      </c>
      <c r="F72" s="343" t="s">
        <v>12</v>
      </c>
      <c r="G72" s="343">
        <v>143</v>
      </c>
      <c r="H72" s="343">
        <v>4</v>
      </c>
      <c r="I72" s="343" t="s">
        <v>398</v>
      </c>
      <c r="J72" s="115">
        <f>COUNTIF(ПЗС!$B$2:$B$1000,классы!B72)+0.0001/B72</f>
        <v>1.4285714285714286E-6</v>
      </c>
      <c r="K72">
        <f t="shared" si="8"/>
        <v>74</v>
      </c>
      <c r="L72">
        <f t="shared" si="9"/>
        <v>70</v>
      </c>
      <c r="M72" t="str">
        <f t="shared" si="10"/>
        <v>Корсаков Алексей Вячеславович</v>
      </c>
      <c r="N72" t="str">
        <f t="shared" si="11"/>
        <v>Москва</v>
      </c>
      <c r="O72" s="117">
        <f t="shared" si="12"/>
        <v>1.4285714285714286E-6</v>
      </c>
      <c r="P72" t="str">
        <f t="shared" si="13"/>
        <v>НЕТ</v>
      </c>
      <c r="Q72" s="46">
        <f>(O72/ПЗС!$H$3)*12</f>
        <v>5.1948048287160589E-7</v>
      </c>
    </row>
    <row r="73" spans="1:18">
      <c r="A73" s="9">
        <f>COUNTIF($D$3:D73,D73)</f>
        <v>23</v>
      </c>
      <c r="B73" s="343">
        <v>71</v>
      </c>
      <c r="C73" s="343" t="s">
        <v>354</v>
      </c>
      <c r="D73" s="343" t="s">
        <v>8</v>
      </c>
      <c r="E73" s="343">
        <v>-2</v>
      </c>
      <c r="F73" s="343" t="s">
        <v>53</v>
      </c>
      <c r="G73" s="343">
        <v>1053</v>
      </c>
      <c r="H73" s="343">
        <v>14</v>
      </c>
      <c r="I73" s="343" t="s">
        <v>399</v>
      </c>
      <c r="J73" s="115">
        <f>COUNTIF(ПЗС!$B$2:$B$1000,классы!B73)+0.0001/B73</f>
        <v>1.4084507042253521E-6</v>
      </c>
      <c r="K73">
        <f t="shared" si="8"/>
        <v>75</v>
      </c>
      <c r="L73">
        <f t="shared" si="9"/>
        <v>71</v>
      </c>
      <c r="M73" t="str">
        <f t="shared" si="10"/>
        <v>Демидов Иван Владимировичч</v>
      </c>
      <c r="N73" t="str">
        <f t="shared" si="11"/>
        <v>Химки</v>
      </c>
      <c r="O73" s="117">
        <f t="shared" si="12"/>
        <v>1.4084507042253521E-6</v>
      </c>
      <c r="P73" t="str">
        <f t="shared" si="13"/>
        <v>НЕТ</v>
      </c>
      <c r="Q73" s="46">
        <f>(O73/ПЗС!$H$3)*12</f>
        <v>5.1216385635228758E-7</v>
      </c>
      <c r="R73">
        <v>1</v>
      </c>
    </row>
    <row r="74" spans="1:18" ht="26.25">
      <c r="A74" s="9">
        <f>COUNTIF($D$3:D74,D74)</f>
        <v>24</v>
      </c>
      <c r="B74" s="343">
        <v>72</v>
      </c>
      <c r="C74" s="343" t="s">
        <v>318</v>
      </c>
      <c r="D74" s="343" t="s">
        <v>8</v>
      </c>
      <c r="E74" s="343">
        <v>1</v>
      </c>
      <c r="F74" s="343" t="s">
        <v>319</v>
      </c>
      <c r="G74" s="343">
        <v>458</v>
      </c>
      <c r="H74" s="343">
        <v>13</v>
      </c>
      <c r="I74" s="343" t="s">
        <v>26</v>
      </c>
      <c r="J74" s="115">
        <f>COUNTIF(ПЗС!$B$2:$B$1000,классы!B74)+0.0001/B74</f>
        <v>1.0000013888888888</v>
      </c>
      <c r="K74">
        <f t="shared" si="8"/>
        <v>55</v>
      </c>
      <c r="L74">
        <f t="shared" si="9"/>
        <v>72</v>
      </c>
      <c r="M74" t="str">
        <f t="shared" si="10"/>
        <v>Лехан Сергей Антонович</v>
      </c>
      <c r="N74" t="str">
        <f t="shared" si="11"/>
        <v>Белгород-Днестровский</v>
      </c>
      <c r="O74" s="117">
        <f t="shared" si="12"/>
        <v>1.0000013888888888</v>
      </c>
      <c r="P74" t="str">
        <f t="shared" si="13"/>
        <v>ДА</v>
      </c>
      <c r="Q74" s="46">
        <f>(O74/ПЗС!$H$3)*12</f>
        <v>0.36363684306059352</v>
      </c>
    </row>
    <row r="75" spans="1:18" ht="26.25">
      <c r="A75" s="9">
        <f>COUNTIF($D$3:D75,D75)</f>
        <v>23</v>
      </c>
      <c r="B75" s="343">
        <v>73</v>
      </c>
      <c r="C75" s="343" t="s">
        <v>49</v>
      </c>
      <c r="D75" s="343" t="s">
        <v>10</v>
      </c>
      <c r="E75" s="343">
        <v>-2</v>
      </c>
      <c r="F75" s="343" t="s">
        <v>39</v>
      </c>
      <c r="G75" s="343">
        <v>396</v>
      </c>
      <c r="H75" s="343">
        <v>10</v>
      </c>
      <c r="I75" s="343" t="s">
        <v>58</v>
      </c>
      <c r="J75" s="115">
        <f>COUNTIF(ПЗС!$B$2:$B$1000,классы!B75)+0.0001/B75</f>
        <v>1.0000013698630137</v>
      </c>
      <c r="K75">
        <f t="shared" si="8"/>
        <v>56</v>
      </c>
      <c r="L75">
        <f t="shared" si="9"/>
        <v>73</v>
      </c>
      <c r="M75" t="str">
        <f t="shared" si="10"/>
        <v>Сабанова Анастасия Михайловна</v>
      </c>
      <c r="N75" t="str">
        <f t="shared" si="11"/>
        <v>Екатеринбург</v>
      </c>
      <c r="O75" s="117">
        <f t="shared" si="12"/>
        <v>1.0000013698630137</v>
      </c>
      <c r="P75" t="str">
        <f t="shared" si="13"/>
        <v>ДА</v>
      </c>
      <c r="Q75" s="46">
        <f>(O75/ПЗС!$H$3)*12</f>
        <v>0.36363683614209402</v>
      </c>
    </row>
    <row r="76" spans="1:18" ht="26.25">
      <c r="A76" s="9">
        <f>COUNTIF($D$3:D76,D76)</f>
        <v>24</v>
      </c>
      <c r="B76" s="343">
        <v>74</v>
      </c>
      <c r="C76" s="343" t="s">
        <v>347</v>
      </c>
      <c r="D76" s="343" t="s">
        <v>10</v>
      </c>
      <c r="E76" s="343">
        <v>0</v>
      </c>
      <c r="F76" s="343" t="s">
        <v>12</v>
      </c>
      <c r="G76" s="343">
        <v>545</v>
      </c>
      <c r="H76" s="343">
        <v>8</v>
      </c>
      <c r="I76" s="343" t="s">
        <v>60</v>
      </c>
      <c r="J76" s="115">
        <f>COUNTIF(ПЗС!$B$2:$B$1000,классы!B76)+0.0001/B76</f>
        <v>1.3513513513513515E-6</v>
      </c>
      <c r="K76">
        <f t="shared" si="8"/>
        <v>76</v>
      </c>
      <c r="L76">
        <f t="shared" si="9"/>
        <v>74</v>
      </c>
      <c r="M76" t="str">
        <f t="shared" si="10"/>
        <v>Сорокин Юрий Владимирович</v>
      </c>
      <c r="N76" t="str">
        <f t="shared" si="11"/>
        <v>Москва</v>
      </c>
      <c r="O76" s="117">
        <f t="shared" si="12"/>
        <v>1.3513513513513515E-6</v>
      </c>
      <c r="P76" t="str">
        <f t="shared" si="13"/>
        <v>НЕТ</v>
      </c>
      <c r="Q76" s="46">
        <f>(O76/ПЗС!$H$3)*12</f>
        <v>4.9140045677043801E-7</v>
      </c>
    </row>
    <row r="77" spans="1:18" ht="26.25">
      <c r="A77" s="9">
        <f>COUNTIF($D$3:D77,D77)</f>
        <v>14</v>
      </c>
      <c r="B77" s="343">
        <v>75</v>
      </c>
      <c r="C77" s="343" t="s">
        <v>355</v>
      </c>
      <c r="D77" s="343" t="s">
        <v>17</v>
      </c>
      <c r="E77" s="343">
        <v>1</v>
      </c>
      <c r="F77" s="343" t="s">
        <v>356</v>
      </c>
      <c r="G77" s="343">
        <v>659</v>
      </c>
      <c r="H77" s="343">
        <v>18</v>
      </c>
      <c r="I77" s="343"/>
      <c r="J77" s="115">
        <f>COUNTIF(ПЗС!$B$2:$B$1000,классы!B77)+0.0001/B77</f>
        <v>1.0000013333333333</v>
      </c>
      <c r="K77">
        <f t="shared" si="8"/>
        <v>57</v>
      </c>
      <c r="L77">
        <f t="shared" si="9"/>
        <v>75</v>
      </c>
      <c r="M77" t="str">
        <f t="shared" si="10"/>
        <v>Светлана Чернецова</v>
      </c>
      <c r="N77" t="str">
        <f t="shared" si="11"/>
        <v>Балашиха</v>
      </c>
      <c r="O77" s="117">
        <f t="shared" si="12"/>
        <v>1.0000013333333333</v>
      </c>
      <c r="P77" t="str">
        <f t="shared" si="13"/>
        <v>ДА</v>
      </c>
      <c r="Q77" s="46">
        <f>(O77/ПЗС!$H$3)*12</f>
        <v>0.36363682285857479</v>
      </c>
    </row>
    <row r="78" spans="1:18" ht="26.25">
      <c r="A78" s="9">
        <f>COUNTIF($D$3:D78,D78)</f>
        <v>15</v>
      </c>
      <c r="B78" s="343">
        <v>76</v>
      </c>
      <c r="C78" s="343" t="s">
        <v>357</v>
      </c>
      <c r="D78" s="343" t="s">
        <v>17</v>
      </c>
      <c r="E78" s="343">
        <v>1</v>
      </c>
      <c r="F78" s="343" t="s">
        <v>12</v>
      </c>
      <c r="G78" s="343">
        <v>700</v>
      </c>
      <c r="H78" s="343">
        <v>17</v>
      </c>
      <c r="I78" s="343" t="s">
        <v>400</v>
      </c>
      <c r="J78" s="115">
        <f>COUNTIF(ПЗС!$B$2:$B$1000,классы!B78)+0.0001/B78</f>
        <v>1.0000013157894736</v>
      </c>
      <c r="K78">
        <f t="shared" si="8"/>
        <v>58</v>
      </c>
      <c r="L78">
        <f t="shared" si="9"/>
        <v>76</v>
      </c>
      <c r="M78" t="str">
        <f t="shared" si="10"/>
        <v>Лубяная Екатерина Валерьевна</v>
      </c>
      <c r="N78" t="str">
        <f t="shared" si="11"/>
        <v>Москва</v>
      </c>
      <c r="O78" s="117">
        <f t="shared" si="12"/>
        <v>1.0000013157894736</v>
      </c>
      <c r="P78" t="str">
        <f t="shared" si="13"/>
        <v>ДА</v>
      </c>
      <c r="Q78" s="46">
        <f>(O78/ПЗС!$H$3)*12</f>
        <v>0.36363681647898993</v>
      </c>
      <c r="R78">
        <v>1</v>
      </c>
    </row>
    <row r="79" spans="1:18" ht="26.25">
      <c r="A79" s="9">
        <f>COUNTIF($D$3:D79,D79)</f>
        <v>16</v>
      </c>
      <c r="B79" s="343">
        <v>77</v>
      </c>
      <c r="C79" s="343" t="s">
        <v>358</v>
      </c>
      <c r="D79" s="343" t="s">
        <v>17</v>
      </c>
      <c r="E79" s="343">
        <v>0</v>
      </c>
      <c r="F79" s="343" t="s">
        <v>359</v>
      </c>
      <c r="G79" s="343">
        <v>20000</v>
      </c>
      <c r="H79" s="343">
        <v>28</v>
      </c>
      <c r="I79" s="343" t="s">
        <v>59</v>
      </c>
      <c r="J79" s="115">
        <f>COUNTIF(ПЗС!$B$2:$B$1000,классы!B79)+0.0001/B79</f>
        <v>1.2987012987012988E-6</v>
      </c>
      <c r="K79">
        <f t="shared" si="8"/>
        <v>77</v>
      </c>
      <c r="L79">
        <f t="shared" si="9"/>
        <v>77</v>
      </c>
      <c r="M79" t="str">
        <f t="shared" si="10"/>
        <v>Егор Валерьевич Ковальчук</v>
      </c>
      <c r="N79" t="str">
        <f t="shared" si="11"/>
        <v>Томская область</v>
      </c>
      <c r="O79" s="117">
        <f t="shared" si="12"/>
        <v>1.2987012987012988E-6</v>
      </c>
      <c r="P79" t="str">
        <f t="shared" si="13"/>
        <v>НЕТ</v>
      </c>
      <c r="Q79" s="46">
        <f>(O79/ПЗС!$H$3)*12</f>
        <v>4.7225498442873265E-7</v>
      </c>
    </row>
    <row r="80" spans="1:18">
      <c r="A80" s="9">
        <f>COUNTIF($D$3:D80,D80)</f>
        <v>0</v>
      </c>
      <c r="B80" s="344"/>
      <c r="C80" s="344"/>
      <c r="D80" s="344"/>
      <c r="E80" s="344"/>
      <c r="F80" s="344"/>
      <c r="G80" s="344"/>
      <c r="H80" s="345"/>
      <c r="I80" s="88">
        <f>COUNTIF(I3:I79,"Россия")</f>
        <v>0</v>
      </c>
      <c r="J80" s="115"/>
      <c r="L80">
        <f t="shared" ref="L80:L88" si="14">B80</f>
        <v>0</v>
      </c>
      <c r="M80">
        <f t="shared" ref="M80:M88" si="15">C80</f>
        <v>0</v>
      </c>
      <c r="N80">
        <f t="shared" ref="N80:N88" si="16">F80</f>
        <v>0</v>
      </c>
      <c r="O80" s="117">
        <f t="shared" ref="O80:O88" si="17">J80</f>
        <v>0</v>
      </c>
      <c r="P80" t="str">
        <f t="shared" ref="P80:P85" si="18">IF(J80&gt;=1,"ДА","НЕТ")</f>
        <v>НЕТ</v>
      </c>
      <c r="Q80" s="46">
        <f>(O80/ПЗС!$H$3)*12</f>
        <v>0</v>
      </c>
    </row>
    <row r="81" spans="1:17">
      <c r="A81" s="9">
        <f>COUNTIF($D$3:D81,D81)</f>
        <v>0</v>
      </c>
      <c r="B81" s="344"/>
      <c r="C81" s="344"/>
      <c r="D81" s="344"/>
      <c r="E81" s="344"/>
      <c r="F81" s="344"/>
      <c r="G81" s="344"/>
      <c r="H81" s="345"/>
      <c r="I81" s="88"/>
      <c r="J81" s="115"/>
      <c r="L81">
        <f t="shared" si="14"/>
        <v>0</v>
      </c>
      <c r="M81">
        <f t="shared" si="15"/>
        <v>0</v>
      </c>
      <c r="N81">
        <f t="shared" si="16"/>
        <v>0</v>
      </c>
      <c r="O81" s="117">
        <f t="shared" si="17"/>
        <v>0</v>
      </c>
      <c r="P81" t="str">
        <f t="shared" si="18"/>
        <v>НЕТ</v>
      </c>
      <c r="Q81" s="46">
        <f>(O81/ПЗС!$H$3)*12</f>
        <v>0</v>
      </c>
    </row>
    <row r="82" spans="1:17">
      <c r="A82" s="9">
        <f>COUNTIF($D$3:D82,D82)</f>
        <v>0</v>
      </c>
      <c r="B82" s="344"/>
      <c r="C82" s="344"/>
      <c r="D82" s="344"/>
      <c r="E82" s="344"/>
      <c r="F82" s="344"/>
      <c r="G82" s="344"/>
      <c r="H82" s="345"/>
      <c r="I82" s="88"/>
      <c r="J82" s="115"/>
      <c r="L82">
        <f t="shared" si="14"/>
        <v>0</v>
      </c>
      <c r="M82">
        <f t="shared" si="15"/>
        <v>0</v>
      </c>
      <c r="N82">
        <f t="shared" si="16"/>
        <v>0</v>
      </c>
      <c r="O82" s="117">
        <f t="shared" si="17"/>
        <v>0</v>
      </c>
      <c r="P82" t="str">
        <f t="shared" si="18"/>
        <v>НЕТ</v>
      </c>
      <c r="Q82" s="46">
        <f>(O82/ПЗС!$H$3)*12</f>
        <v>0</v>
      </c>
    </row>
    <row r="83" spans="1:17">
      <c r="A83" s="9">
        <f>COUNTIF($D$3:D83,D83)</f>
        <v>0</v>
      </c>
      <c r="B83" s="344"/>
      <c r="C83" s="344"/>
      <c r="D83" s="344"/>
      <c r="E83" s="344"/>
      <c r="F83" s="344"/>
      <c r="G83" s="344"/>
      <c r="H83" s="345"/>
      <c r="I83" s="88"/>
      <c r="J83" s="115"/>
      <c r="L83">
        <f t="shared" si="14"/>
        <v>0</v>
      </c>
      <c r="M83">
        <f t="shared" si="15"/>
        <v>0</v>
      </c>
      <c r="N83">
        <f t="shared" si="16"/>
        <v>0</v>
      </c>
      <c r="O83" s="117">
        <f t="shared" si="17"/>
        <v>0</v>
      </c>
      <c r="P83" t="str">
        <f t="shared" si="18"/>
        <v>НЕТ</v>
      </c>
      <c r="Q83" s="46">
        <f>(O83/ПЗС!$H$3)*12</f>
        <v>0</v>
      </c>
    </row>
    <row r="84" spans="1:17">
      <c r="A84" s="9">
        <f>COUNTIF($D$3:D84,D84)</f>
        <v>0</v>
      </c>
      <c r="B84" s="344"/>
      <c r="C84" s="344"/>
      <c r="D84" s="344"/>
      <c r="E84" s="344"/>
      <c r="F84" s="344"/>
      <c r="G84" s="344"/>
      <c r="H84" s="345"/>
      <c r="I84" s="88"/>
      <c r="J84" s="115"/>
      <c r="L84">
        <f t="shared" si="14"/>
        <v>0</v>
      </c>
      <c r="M84">
        <f t="shared" si="15"/>
        <v>0</v>
      </c>
      <c r="N84">
        <f t="shared" si="16"/>
        <v>0</v>
      </c>
      <c r="O84" s="117">
        <f t="shared" si="17"/>
        <v>0</v>
      </c>
      <c r="P84" t="str">
        <f t="shared" si="18"/>
        <v>НЕТ</v>
      </c>
      <c r="Q84" s="46">
        <f>(O84/ПЗС!$H$3)*12</f>
        <v>0</v>
      </c>
    </row>
    <row r="85" spans="1:17">
      <c r="A85" s="9">
        <f>COUNTIF($D$3:D85,D85)</f>
        <v>0</v>
      </c>
      <c r="B85" s="344"/>
      <c r="C85" s="344"/>
      <c r="D85" s="344"/>
      <c r="E85" s="344"/>
      <c r="F85" s="344"/>
      <c r="G85" s="344"/>
      <c r="H85" s="345"/>
      <c r="I85" s="88"/>
      <c r="J85" s="115"/>
      <c r="L85">
        <f t="shared" si="14"/>
        <v>0</v>
      </c>
      <c r="M85">
        <f t="shared" si="15"/>
        <v>0</v>
      </c>
      <c r="N85">
        <f t="shared" si="16"/>
        <v>0</v>
      </c>
      <c r="O85" s="117">
        <f t="shared" si="17"/>
        <v>0</v>
      </c>
      <c r="P85" t="str">
        <f t="shared" si="18"/>
        <v>НЕТ</v>
      </c>
      <c r="Q85" s="46">
        <f>(O85/ПЗС!$H$3)*12</f>
        <v>0</v>
      </c>
    </row>
    <row r="86" spans="1:17">
      <c r="A86" s="9">
        <f>COUNTIF($D$3:D86,D86)</f>
        <v>0</v>
      </c>
      <c r="B86" s="344"/>
      <c r="C86" s="344"/>
      <c r="D86" s="344"/>
      <c r="E86" s="344"/>
      <c r="F86" s="344"/>
      <c r="G86" s="344"/>
      <c r="H86" s="345"/>
      <c r="I86" s="88"/>
      <c r="J86" s="115"/>
      <c r="L86">
        <f t="shared" si="14"/>
        <v>0</v>
      </c>
      <c r="M86">
        <f t="shared" si="15"/>
        <v>0</v>
      </c>
      <c r="N86">
        <f t="shared" si="16"/>
        <v>0</v>
      </c>
      <c r="O86" s="117">
        <f t="shared" si="17"/>
        <v>0</v>
      </c>
      <c r="P86" t="str">
        <f>IF(J86&gt;=1,"ДА","НЕТ")</f>
        <v>НЕТ</v>
      </c>
      <c r="Q86" s="46">
        <f>(O86/ПЗС!$H$3)*12</f>
        <v>0</v>
      </c>
    </row>
    <row r="87" spans="1:17">
      <c r="A87" s="9">
        <f>COUNTIF($D$3:D87,D87)</f>
        <v>0</v>
      </c>
      <c r="B87" s="344"/>
      <c r="C87" s="344"/>
      <c r="D87" s="344"/>
      <c r="E87" s="344"/>
      <c r="F87" s="344"/>
      <c r="G87" s="344"/>
      <c r="H87" s="345"/>
      <c r="I87" s="88"/>
      <c r="J87" s="115"/>
      <c r="L87">
        <f t="shared" si="14"/>
        <v>0</v>
      </c>
      <c r="M87">
        <f t="shared" si="15"/>
        <v>0</v>
      </c>
      <c r="N87">
        <f t="shared" si="16"/>
        <v>0</v>
      </c>
      <c r="O87" s="117">
        <f t="shared" si="17"/>
        <v>0</v>
      </c>
      <c r="P87" t="str">
        <f>IF(J87&gt;=1,"ДА","НЕТ")</f>
        <v>НЕТ</v>
      </c>
      <c r="Q87" s="46">
        <f>(O87/ПЗС!$H$3)*12</f>
        <v>0</v>
      </c>
    </row>
    <row r="88" spans="1:17">
      <c r="A88" s="9">
        <f>COUNTIF($D$3:D88,D88)</f>
        <v>0</v>
      </c>
      <c r="B88" s="10"/>
      <c r="C88" s="10"/>
      <c r="D88" s="10"/>
      <c r="E88" s="10"/>
      <c r="F88" s="10"/>
      <c r="G88" s="10"/>
      <c r="H88" s="11"/>
      <c r="I88" s="9"/>
      <c r="J88" s="115"/>
      <c r="L88">
        <f t="shared" si="14"/>
        <v>0</v>
      </c>
      <c r="M88">
        <f t="shared" si="15"/>
        <v>0</v>
      </c>
      <c r="N88">
        <f t="shared" si="16"/>
        <v>0</v>
      </c>
      <c r="O88" s="117">
        <f t="shared" si="17"/>
        <v>0</v>
      </c>
      <c r="P88" t="str">
        <f>IF(J88&gt;=1,"ДА","НЕТ")</f>
        <v>НЕТ</v>
      </c>
      <c r="Q88" s="46">
        <f>(O88/ПЗС!$H$3)*12</f>
        <v>0</v>
      </c>
    </row>
    <row r="89" spans="1:17">
      <c r="A89" s="9"/>
      <c r="B89" s="9"/>
      <c r="C89" s="9"/>
      <c r="D89" s="9"/>
      <c r="E89" s="11"/>
      <c r="F89" s="9"/>
      <c r="G89" s="9">
        <f>SUM(G3:G88)</f>
        <v>114705</v>
      </c>
      <c r="H89" s="11"/>
      <c r="I89" s="9">
        <f>COUNTIF(I3:I88,"Россия")</f>
        <v>0</v>
      </c>
      <c r="J89" s="115">
        <f>COUNTIF(J3:J88, "&lt;1")</f>
        <v>19</v>
      </c>
    </row>
    <row r="97" spans="1:9">
      <c r="B97" s="3"/>
      <c r="C97" s="3" t="s">
        <v>22</v>
      </c>
      <c r="D97" s="3"/>
      <c r="E97" s="4"/>
      <c r="F97" s="3"/>
      <c r="G97" s="3"/>
      <c r="H97" s="4"/>
      <c r="I97" s="3"/>
    </row>
    <row r="99" spans="1:9">
      <c r="A99">
        <f t="shared" ref="A99:A162" si="19">IF(AND($D3="Короткие велопоходы",$E3&lt;&gt;-2),A98+1,A98)</f>
        <v>0</v>
      </c>
      <c r="B99">
        <f t="shared" ref="B99:B162" si="20">ROW(B1)</f>
        <v>1</v>
      </c>
      <c r="C99" t="str">
        <f t="shared" ref="C99:D99" si="21">IF(AND($D3="Короткие велопоходы",$E3&lt;&gt;-2),C3,"-")</f>
        <v>-</v>
      </c>
      <c r="D99" t="str">
        <f t="shared" si="21"/>
        <v>-</v>
      </c>
      <c r="E99"/>
      <c r="F99" t="str">
        <f>IF(AND($D3="Короткие велопоходы",$E3&lt;&gt;-2),F3,"-")</f>
        <v>-</v>
      </c>
      <c r="H99" t="str">
        <f t="shared" ref="H99:I99" si="22">IF(AND($D3="Короткие велопоходы",$E3&lt;&gt;-2),H3,"-")</f>
        <v>-</v>
      </c>
      <c r="I99" t="str">
        <f t="shared" si="22"/>
        <v>-</v>
      </c>
    </row>
    <row r="100" spans="1:9">
      <c r="A100">
        <f t="shared" si="19"/>
        <v>0</v>
      </c>
      <c r="B100">
        <f t="shared" si="20"/>
        <v>2</v>
      </c>
      <c r="C100" t="str">
        <f t="shared" ref="C100:D100" si="23">IF(AND($D4="Короткие велопоходы",$E4&lt;&gt;-2),C4,"-")</f>
        <v>-</v>
      </c>
      <c r="D100" t="str">
        <f t="shared" si="23"/>
        <v>-</v>
      </c>
      <c r="E100"/>
      <c r="F100" t="str">
        <f t="shared" ref="F100:F163" si="24">IF(AND($D4="Короткие велопоходы",$E4&lt;&gt;-2),F4,"-")</f>
        <v>-</v>
      </c>
      <c r="H100" t="str">
        <f t="shared" ref="H100:I100" si="25">IF(AND($D4="Короткие велопоходы",$E4&lt;&gt;-2),H4,"-")</f>
        <v>-</v>
      </c>
      <c r="I100" t="str">
        <f t="shared" si="25"/>
        <v>-</v>
      </c>
    </row>
    <row r="101" spans="1:9">
      <c r="A101">
        <f t="shared" si="19"/>
        <v>0</v>
      </c>
      <c r="B101">
        <f t="shared" si="20"/>
        <v>3</v>
      </c>
      <c r="C101" t="str">
        <f t="shared" ref="C101:D101" si="26">IF(AND($D5="Короткие велопоходы",$E5&lt;&gt;-2),C5,"-")</f>
        <v>-</v>
      </c>
      <c r="D101" t="str">
        <f t="shared" si="26"/>
        <v>-</v>
      </c>
      <c r="E101"/>
      <c r="F101" t="str">
        <f t="shared" si="24"/>
        <v>-</v>
      </c>
      <c r="H101" t="str">
        <f t="shared" ref="H101:I101" si="27">IF(AND($D5="Короткие велопоходы",$E5&lt;&gt;-2),H5,"-")</f>
        <v>-</v>
      </c>
      <c r="I101" t="str">
        <f t="shared" si="27"/>
        <v>-</v>
      </c>
    </row>
    <row r="102" spans="1:9">
      <c r="A102">
        <f t="shared" si="19"/>
        <v>0</v>
      </c>
      <c r="B102">
        <f t="shared" si="20"/>
        <v>4</v>
      </c>
      <c r="C102" t="str">
        <f t="shared" ref="C102:D102" si="28">IF(AND($D6="Короткие велопоходы",$E6&lt;&gt;-2),C6,"-")</f>
        <v>-</v>
      </c>
      <c r="D102" t="str">
        <f t="shared" si="28"/>
        <v>-</v>
      </c>
      <c r="E102"/>
      <c r="F102" t="str">
        <f t="shared" si="24"/>
        <v>-</v>
      </c>
      <c r="H102" t="str">
        <f t="shared" ref="H102:I102" si="29">IF(AND($D6="Короткие велопоходы",$E6&lt;&gt;-2),H6,"-")</f>
        <v>-</v>
      </c>
      <c r="I102" t="str">
        <f t="shared" si="29"/>
        <v>-</v>
      </c>
    </row>
    <row r="103" spans="1:9">
      <c r="A103">
        <f t="shared" si="19"/>
        <v>1</v>
      </c>
      <c r="B103">
        <f t="shared" si="20"/>
        <v>5</v>
      </c>
      <c r="C103" t="str">
        <f t="shared" ref="C103:D103" si="30">IF(AND($D7="Короткие велопоходы",$E7&lt;&gt;-2),C7,"-")</f>
        <v>Андрейченко Вадим Александрович, Андрейченко Елена и Леонид</v>
      </c>
      <c r="D103" t="str">
        <f t="shared" si="30"/>
        <v>Короткие велопоходы</v>
      </c>
      <c r="E103"/>
      <c r="F103" t="str">
        <f t="shared" si="24"/>
        <v>Санкт-Петербург</v>
      </c>
      <c r="H103">
        <f t="shared" ref="H103:I103" si="31">IF(AND($D7="Короткие велопоходы",$E7&lt;&gt;-2),H7,"-")</f>
        <v>8</v>
      </c>
      <c r="I103" t="str">
        <f t="shared" si="31"/>
        <v>Финляндия</v>
      </c>
    </row>
    <row r="104" spans="1:9">
      <c r="A104">
        <f t="shared" si="19"/>
        <v>1</v>
      </c>
      <c r="B104">
        <f t="shared" si="20"/>
        <v>6</v>
      </c>
      <c r="C104" t="str">
        <f t="shared" ref="C104:D104" si="32">IF(AND($D8="Короткие велопоходы",$E8&lt;&gt;-2),C8,"-")</f>
        <v>-</v>
      </c>
      <c r="D104" t="str">
        <f t="shared" si="32"/>
        <v>-</v>
      </c>
      <c r="E104"/>
      <c r="F104" t="str">
        <f t="shared" si="24"/>
        <v>-</v>
      </c>
      <c r="H104" t="str">
        <f t="shared" ref="H104:I104" si="33">IF(AND($D8="Короткие велопоходы",$E8&lt;&gt;-2),H8,"-")</f>
        <v>-</v>
      </c>
      <c r="I104" t="str">
        <f t="shared" si="33"/>
        <v>-</v>
      </c>
    </row>
    <row r="105" spans="1:9">
      <c r="A105">
        <f t="shared" si="19"/>
        <v>2</v>
      </c>
      <c r="B105">
        <f t="shared" si="20"/>
        <v>7</v>
      </c>
      <c r="C105" t="str">
        <f t="shared" ref="C105:D105" si="34">IF(AND($D9="Короткие велопоходы",$E9&lt;&gt;-2),C9,"-")</f>
        <v>Сергей Селюков</v>
      </c>
      <c r="D105" t="str">
        <f t="shared" si="34"/>
        <v>Короткие велопоходы</v>
      </c>
      <c r="E105"/>
      <c r="F105" t="str">
        <f t="shared" si="24"/>
        <v>Курск</v>
      </c>
      <c r="H105">
        <f t="shared" ref="H105:I105" si="35">IF(AND($D9="Короткие велопоходы",$E9&lt;&gt;-2),H9,"-")</f>
        <v>7</v>
      </c>
      <c r="I105" t="str">
        <f t="shared" si="35"/>
        <v>Белоруссия</v>
      </c>
    </row>
    <row r="106" spans="1:9">
      <c r="A106">
        <f t="shared" si="19"/>
        <v>3</v>
      </c>
      <c r="B106">
        <f t="shared" si="20"/>
        <v>8</v>
      </c>
      <c r="C106" t="str">
        <f t="shared" ref="C106:D106" si="36">IF(AND($D10="Короткие велопоходы",$E10&lt;&gt;-2),C10,"-")</f>
        <v>Шонин Сергей Викторович</v>
      </c>
      <c r="D106" t="str">
        <f t="shared" si="36"/>
        <v>Короткие велопоходы</v>
      </c>
      <c r="E106"/>
      <c r="F106" t="str">
        <f t="shared" si="24"/>
        <v>Тихвин</v>
      </c>
      <c r="H106">
        <f t="shared" ref="H106:I106" si="37">IF(AND($D10="Короткие велопоходы",$E10&lt;&gt;-2),H10,"-")</f>
        <v>9</v>
      </c>
      <c r="I106" t="str">
        <f t="shared" si="37"/>
        <v>Индия</v>
      </c>
    </row>
    <row r="107" spans="1:9">
      <c r="A107">
        <f t="shared" si="19"/>
        <v>4</v>
      </c>
      <c r="B107">
        <f t="shared" si="20"/>
        <v>9</v>
      </c>
      <c r="C107" t="str">
        <f t="shared" ref="C107:D107" si="38">IF(AND($D11="Короткие велопоходы",$E11&lt;&gt;-2),C11,"-")</f>
        <v>Кирилл Михайлович Поспелов</v>
      </c>
      <c r="D107" t="str">
        <f t="shared" si="38"/>
        <v>Короткие велопоходы</v>
      </c>
      <c r="E107"/>
      <c r="F107" t="str">
        <f t="shared" si="24"/>
        <v>Москва</v>
      </c>
      <c r="H107">
        <f t="shared" ref="H107:I107" si="39">IF(AND($D11="Короткие велопоходы",$E11&lt;&gt;-2),H11,"-")</f>
        <v>9</v>
      </c>
      <c r="I107" t="str">
        <f t="shared" si="39"/>
        <v>Норвегия</v>
      </c>
    </row>
    <row r="108" spans="1:9">
      <c r="A108">
        <f t="shared" si="19"/>
        <v>5</v>
      </c>
      <c r="B108">
        <f t="shared" si="20"/>
        <v>10</v>
      </c>
      <c r="C108" t="str">
        <f t="shared" ref="C108:D108" si="40">IF(AND($D12="Короткие велопоходы",$E12&lt;&gt;-2),C12,"-")</f>
        <v>Ткачев Алексей Петрович</v>
      </c>
      <c r="D108" t="str">
        <f t="shared" si="40"/>
        <v>Короткие велопоходы</v>
      </c>
      <c r="E108"/>
      <c r="F108" t="str">
        <f t="shared" si="24"/>
        <v>Ростов-на-Дону</v>
      </c>
      <c r="H108">
        <f t="shared" ref="H108:I108" si="41">IF(AND($D12="Короткие велопоходы",$E12&lt;&gt;-2),H12,"-")</f>
        <v>6</v>
      </c>
      <c r="I108" t="str">
        <f t="shared" si="41"/>
        <v>Европейская часть России</v>
      </c>
    </row>
    <row r="109" spans="1:9">
      <c r="A109">
        <f t="shared" si="19"/>
        <v>5</v>
      </c>
      <c r="B109">
        <f t="shared" si="20"/>
        <v>11</v>
      </c>
      <c r="C109" t="str">
        <f t="shared" ref="C109:D109" si="42">IF(AND($D13="Короткие велопоходы",$E13&lt;&gt;-2),C13,"-")</f>
        <v>-</v>
      </c>
      <c r="D109" t="str">
        <f t="shared" si="42"/>
        <v>-</v>
      </c>
      <c r="E109"/>
      <c r="F109" t="str">
        <f t="shared" si="24"/>
        <v>-</v>
      </c>
      <c r="H109" t="str">
        <f t="shared" ref="H109:I109" si="43">IF(AND($D13="Короткие велопоходы",$E13&lt;&gt;-2),H13,"-")</f>
        <v>-</v>
      </c>
      <c r="I109" t="str">
        <f t="shared" si="43"/>
        <v>-</v>
      </c>
    </row>
    <row r="110" spans="1:9">
      <c r="A110">
        <f t="shared" si="19"/>
        <v>5</v>
      </c>
      <c r="B110">
        <f t="shared" si="20"/>
        <v>12</v>
      </c>
      <c r="C110" t="str">
        <f t="shared" ref="C110:D110" si="44">IF(AND($D14="Короткие велопоходы",$E14&lt;&gt;-2),C14,"-")</f>
        <v>-</v>
      </c>
      <c r="D110" t="str">
        <f t="shared" si="44"/>
        <v>-</v>
      </c>
      <c r="E110"/>
      <c r="F110" t="str">
        <f t="shared" si="24"/>
        <v>-</v>
      </c>
      <c r="H110" t="str">
        <f t="shared" ref="H110:I110" si="45">IF(AND($D14="Короткие велопоходы",$E14&lt;&gt;-2),H14,"-")</f>
        <v>-</v>
      </c>
      <c r="I110" t="str">
        <f t="shared" si="45"/>
        <v>-</v>
      </c>
    </row>
    <row r="111" spans="1:9">
      <c r="A111">
        <f t="shared" si="19"/>
        <v>5</v>
      </c>
      <c r="B111">
        <f t="shared" si="20"/>
        <v>13</v>
      </c>
      <c r="C111" t="str">
        <f t="shared" ref="C111:D111" si="46">IF(AND($D15="Короткие велопоходы",$E15&lt;&gt;-2),C15,"-")</f>
        <v>-</v>
      </c>
      <c r="D111" t="str">
        <f t="shared" si="46"/>
        <v>-</v>
      </c>
      <c r="E111"/>
      <c r="F111" t="str">
        <f t="shared" si="24"/>
        <v>-</v>
      </c>
      <c r="H111" t="str">
        <f t="shared" ref="H111:I111" si="47">IF(AND($D15="Короткие велопоходы",$E15&lt;&gt;-2),H15,"-")</f>
        <v>-</v>
      </c>
      <c r="I111" t="str">
        <f t="shared" si="47"/>
        <v>-</v>
      </c>
    </row>
    <row r="112" spans="1:9">
      <c r="A112">
        <f t="shared" si="19"/>
        <v>6</v>
      </c>
      <c r="B112">
        <f t="shared" si="20"/>
        <v>14</v>
      </c>
      <c r="C112" t="str">
        <f t="shared" ref="C112:D112" si="48">IF(AND($D16="Короткие велопоходы",$E16&lt;&gt;-2),C16,"-")</f>
        <v>Мацкевич Екатерина Сергеевна</v>
      </c>
      <c r="D112" t="str">
        <f t="shared" si="48"/>
        <v>Короткие велопоходы</v>
      </c>
      <c r="E112"/>
      <c r="F112" t="str">
        <f t="shared" si="24"/>
        <v>Санкт-Петербург</v>
      </c>
      <c r="H112">
        <f t="shared" ref="H112:I112" si="49">IF(AND($D16="Короткие велопоходы",$E16&lt;&gt;-2),H16,"-")</f>
        <v>10</v>
      </c>
      <c r="I112" t="str">
        <f t="shared" si="49"/>
        <v>Россия, Европейская часть России</v>
      </c>
    </row>
    <row r="113" spans="1:9">
      <c r="A113">
        <f t="shared" si="19"/>
        <v>6</v>
      </c>
      <c r="B113">
        <f t="shared" si="20"/>
        <v>15</v>
      </c>
      <c r="C113" t="str">
        <f t="shared" ref="C113:D113" si="50">IF(AND($D17="Короткие велопоходы",$E17&lt;&gt;-2),C17,"-")</f>
        <v>-</v>
      </c>
      <c r="D113" t="str">
        <f t="shared" si="50"/>
        <v>-</v>
      </c>
      <c r="E113"/>
      <c r="F113" t="str">
        <f t="shared" si="24"/>
        <v>-</v>
      </c>
      <c r="H113" t="str">
        <f t="shared" ref="H113:I113" si="51">IF(AND($D17="Короткие велопоходы",$E17&lt;&gt;-2),H17,"-")</f>
        <v>-</v>
      </c>
      <c r="I113" t="str">
        <f t="shared" si="51"/>
        <v>-</v>
      </c>
    </row>
    <row r="114" spans="1:9">
      <c r="A114">
        <f t="shared" si="19"/>
        <v>7</v>
      </c>
      <c r="B114">
        <f t="shared" si="20"/>
        <v>16</v>
      </c>
      <c r="C114" t="str">
        <f t="shared" ref="C114:D114" si="52">IF(AND($D18="Короткие велопоходы",$E18&lt;&gt;-2),C18,"-")</f>
        <v>Касьянов Юрий Владимирович</v>
      </c>
      <c r="D114" t="str">
        <f t="shared" si="52"/>
        <v>Короткие велопоходы</v>
      </c>
      <c r="E114"/>
      <c r="F114" t="str">
        <f t="shared" si="24"/>
        <v>Запорожье</v>
      </c>
      <c r="H114">
        <f t="shared" ref="H114:I114" si="53">IF(AND($D18="Короткие велопоходы",$E18&lt;&gt;-2),H18,"-")</f>
        <v>6</v>
      </c>
      <c r="I114" t="str">
        <f t="shared" si="53"/>
        <v>Польша</v>
      </c>
    </row>
    <row r="115" spans="1:9">
      <c r="A115">
        <f t="shared" si="19"/>
        <v>7</v>
      </c>
      <c r="B115">
        <f t="shared" si="20"/>
        <v>17</v>
      </c>
      <c r="C115" t="str">
        <f t="shared" ref="C115:D115" si="54">IF(AND($D19="Короткие велопоходы",$E19&lt;&gt;-2),C19,"-")</f>
        <v>-</v>
      </c>
      <c r="D115" t="str">
        <f t="shared" si="54"/>
        <v>-</v>
      </c>
      <c r="E115"/>
      <c r="F115" t="str">
        <f t="shared" si="24"/>
        <v>-</v>
      </c>
      <c r="H115" t="str">
        <f t="shared" ref="H115:I115" si="55">IF(AND($D19="Короткие велопоходы",$E19&lt;&gt;-2),H19,"-")</f>
        <v>-</v>
      </c>
      <c r="I115" t="str">
        <f t="shared" si="55"/>
        <v>-</v>
      </c>
    </row>
    <row r="116" spans="1:9">
      <c r="A116">
        <f t="shared" si="19"/>
        <v>7</v>
      </c>
      <c r="B116">
        <f t="shared" si="20"/>
        <v>18</v>
      </c>
      <c r="C116" t="str">
        <f t="shared" ref="C116:D116" si="56">IF(AND($D20="Короткие велопоходы",$E20&lt;&gt;-2),C20,"-")</f>
        <v>-</v>
      </c>
      <c r="D116" t="str">
        <f t="shared" si="56"/>
        <v>-</v>
      </c>
      <c r="E116"/>
      <c r="F116" t="str">
        <f t="shared" si="24"/>
        <v>-</v>
      </c>
      <c r="H116" t="str">
        <f t="shared" ref="H116:I116" si="57">IF(AND($D20="Короткие велопоходы",$E20&lt;&gt;-2),H20,"-")</f>
        <v>-</v>
      </c>
      <c r="I116" t="str">
        <f t="shared" si="57"/>
        <v>-</v>
      </c>
    </row>
    <row r="117" spans="1:9">
      <c r="A117">
        <f t="shared" si="19"/>
        <v>7</v>
      </c>
      <c r="B117">
        <f t="shared" si="20"/>
        <v>19</v>
      </c>
      <c r="C117" t="str">
        <f t="shared" ref="C117:D117" si="58">IF(AND($D21="Короткие велопоходы",$E21&lt;&gt;-2),C21,"-")</f>
        <v>-</v>
      </c>
      <c r="D117" t="str">
        <f t="shared" si="58"/>
        <v>-</v>
      </c>
      <c r="E117"/>
      <c r="F117" t="str">
        <f t="shared" si="24"/>
        <v>-</v>
      </c>
      <c r="H117" t="str">
        <f t="shared" ref="H117:I117" si="59">IF(AND($D21="Короткие велопоходы",$E21&lt;&gt;-2),H21,"-")</f>
        <v>-</v>
      </c>
      <c r="I117" t="str">
        <f t="shared" si="59"/>
        <v>-</v>
      </c>
    </row>
    <row r="118" spans="1:9">
      <c r="A118">
        <f t="shared" si="19"/>
        <v>7</v>
      </c>
      <c r="B118">
        <f t="shared" si="20"/>
        <v>20</v>
      </c>
      <c r="C118" t="str">
        <f t="shared" ref="C118:D118" si="60">IF(AND($D22="Короткие велопоходы",$E22&lt;&gt;-2),C22,"-")</f>
        <v>-</v>
      </c>
      <c r="D118" t="str">
        <f t="shared" si="60"/>
        <v>-</v>
      </c>
      <c r="E118"/>
      <c r="F118" t="str">
        <f t="shared" si="24"/>
        <v>-</v>
      </c>
      <c r="H118" t="str">
        <f t="shared" ref="H118:I118" si="61">IF(AND($D22="Короткие велопоходы",$E22&lt;&gt;-2),H22,"-")</f>
        <v>-</v>
      </c>
      <c r="I118" t="str">
        <f t="shared" si="61"/>
        <v>-</v>
      </c>
    </row>
    <row r="119" spans="1:9">
      <c r="A119">
        <f t="shared" si="19"/>
        <v>8</v>
      </c>
      <c r="B119">
        <f t="shared" si="20"/>
        <v>21</v>
      </c>
      <c r="C119" t="str">
        <f t="shared" ref="C119:D119" si="62">IF(AND($D23="Короткие велопоходы",$E23&lt;&gt;-2),C23,"-")</f>
        <v>Столяров Александр Александрович</v>
      </c>
      <c r="D119" t="str">
        <f t="shared" si="62"/>
        <v>Короткие велопоходы</v>
      </c>
      <c r="E119"/>
      <c r="F119" t="str">
        <f t="shared" si="24"/>
        <v>Санкт-Петербург</v>
      </c>
      <c r="H119">
        <f t="shared" ref="H119:I119" si="63">IF(AND($D23="Короткие велопоходы",$E23&lt;&gt;-2),H23,"-")</f>
        <v>6</v>
      </c>
      <c r="I119" t="str">
        <f t="shared" si="63"/>
        <v>Европейская часть России</v>
      </c>
    </row>
    <row r="120" spans="1:9">
      <c r="A120">
        <f t="shared" si="19"/>
        <v>8</v>
      </c>
      <c r="B120">
        <f t="shared" si="20"/>
        <v>22</v>
      </c>
      <c r="C120" t="str">
        <f t="shared" ref="C120:D120" si="64">IF(AND($D24="Короткие велопоходы",$E24&lt;&gt;-2),C24,"-")</f>
        <v>-</v>
      </c>
      <c r="D120" t="str">
        <f t="shared" si="64"/>
        <v>-</v>
      </c>
      <c r="E120"/>
      <c r="F120" t="str">
        <f t="shared" si="24"/>
        <v>-</v>
      </c>
      <c r="H120" t="str">
        <f t="shared" ref="H120:I120" si="65">IF(AND($D24="Короткие велопоходы",$E24&lt;&gt;-2),H24,"-")</f>
        <v>-</v>
      </c>
      <c r="I120" t="str">
        <f t="shared" si="65"/>
        <v>-</v>
      </c>
    </row>
    <row r="121" spans="1:9">
      <c r="A121">
        <f t="shared" si="19"/>
        <v>9</v>
      </c>
      <c r="B121">
        <f t="shared" si="20"/>
        <v>23</v>
      </c>
      <c r="C121" t="str">
        <f t="shared" ref="C121:D121" si="66">IF(AND($D25="Короткие велопоходы",$E25&lt;&gt;-2),C25,"-")</f>
        <v>Попов Александр Андреевич и КоВыль</v>
      </c>
      <c r="D121" t="str">
        <f t="shared" si="66"/>
        <v>Короткие велопоходы</v>
      </c>
      <c r="E121"/>
      <c r="F121" t="str">
        <f t="shared" si="24"/>
        <v>село Выльгорт</v>
      </c>
      <c r="H121">
        <f t="shared" ref="H121:I121" si="67">IF(AND($D25="Короткие велопоходы",$E25&lt;&gt;-2),H25,"-")</f>
        <v>10</v>
      </c>
      <c r="I121" t="str">
        <f t="shared" si="67"/>
        <v>Армения</v>
      </c>
    </row>
    <row r="122" spans="1:9">
      <c r="A122">
        <f t="shared" si="19"/>
        <v>9</v>
      </c>
      <c r="B122">
        <f t="shared" si="20"/>
        <v>24</v>
      </c>
      <c r="C122" t="str">
        <f t="shared" ref="C122:D122" si="68">IF(AND($D26="Короткие велопоходы",$E26&lt;&gt;-2),C26,"-")</f>
        <v>-</v>
      </c>
      <c r="D122" t="str">
        <f t="shared" si="68"/>
        <v>-</v>
      </c>
      <c r="E122"/>
      <c r="F122" t="str">
        <f t="shared" si="24"/>
        <v>-</v>
      </c>
      <c r="H122" t="str">
        <f t="shared" ref="H122:I122" si="69">IF(AND($D26="Короткие велопоходы",$E26&lt;&gt;-2),H26,"-")</f>
        <v>-</v>
      </c>
      <c r="I122" t="str">
        <f t="shared" si="69"/>
        <v>-</v>
      </c>
    </row>
    <row r="123" spans="1:9">
      <c r="A123">
        <f t="shared" si="19"/>
        <v>9</v>
      </c>
      <c r="B123">
        <f t="shared" si="20"/>
        <v>25</v>
      </c>
      <c r="C123" t="str">
        <f t="shared" ref="C123:D123" si="70">IF(AND($D27="Короткие велопоходы",$E27&lt;&gt;-2),C27,"-")</f>
        <v>-</v>
      </c>
      <c r="D123" t="str">
        <f t="shared" si="70"/>
        <v>-</v>
      </c>
      <c r="E123"/>
      <c r="F123" t="str">
        <f t="shared" si="24"/>
        <v>-</v>
      </c>
      <c r="H123" t="str">
        <f t="shared" ref="H123:I123" si="71">IF(AND($D27="Короткие велопоходы",$E27&lt;&gt;-2),H27,"-")</f>
        <v>-</v>
      </c>
      <c r="I123" t="str">
        <f t="shared" si="71"/>
        <v>-</v>
      </c>
    </row>
    <row r="124" spans="1:9">
      <c r="A124">
        <f t="shared" si="19"/>
        <v>9</v>
      </c>
      <c r="B124">
        <f t="shared" si="20"/>
        <v>26</v>
      </c>
      <c r="C124" t="str">
        <f t="shared" ref="C124:D124" si="72">IF(AND($D28="Короткие велопоходы",$E28&lt;&gt;-2),C28,"-")</f>
        <v>-</v>
      </c>
      <c r="D124" t="str">
        <f t="shared" si="72"/>
        <v>-</v>
      </c>
      <c r="E124"/>
      <c r="F124" t="str">
        <f t="shared" si="24"/>
        <v>-</v>
      </c>
      <c r="H124" t="str">
        <f t="shared" ref="H124:I124" si="73">IF(AND($D28="Короткие велопоходы",$E28&lt;&gt;-2),H28,"-")</f>
        <v>-</v>
      </c>
      <c r="I124" t="str">
        <f t="shared" si="73"/>
        <v>-</v>
      </c>
    </row>
    <row r="125" spans="1:9">
      <c r="A125">
        <f t="shared" si="19"/>
        <v>9</v>
      </c>
      <c r="B125">
        <f t="shared" si="20"/>
        <v>27</v>
      </c>
      <c r="C125" t="str">
        <f t="shared" ref="C125:D125" si="74">IF(AND($D29="Короткие велопоходы",$E29&lt;&gt;-2),C29,"-")</f>
        <v>-</v>
      </c>
      <c r="D125" t="str">
        <f t="shared" si="74"/>
        <v>-</v>
      </c>
      <c r="E125"/>
      <c r="F125" t="str">
        <f t="shared" si="24"/>
        <v>-</v>
      </c>
      <c r="H125" t="str">
        <f t="shared" ref="H125:I125" si="75">IF(AND($D29="Короткие велопоходы",$E29&lt;&gt;-2),H29,"-")</f>
        <v>-</v>
      </c>
      <c r="I125" t="str">
        <f t="shared" si="75"/>
        <v>-</v>
      </c>
    </row>
    <row r="126" spans="1:9">
      <c r="A126">
        <f t="shared" si="19"/>
        <v>9</v>
      </c>
      <c r="B126">
        <f t="shared" si="20"/>
        <v>28</v>
      </c>
      <c r="C126" t="str">
        <f t="shared" ref="C126:D126" si="76">IF(AND($D30="Короткие велопоходы",$E30&lt;&gt;-2),C30,"-")</f>
        <v>-</v>
      </c>
      <c r="D126" t="str">
        <f t="shared" si="76"/>
        <v>-</v>
      </c>
      <c r="E126"/>
      <c r="F126" t="str">
        <f t="shared" si="24"/>
        <v>-</v>
      </c>
      <c r="H126" t="str">
        <f t="shared" ref="H126:I126" si="77">IF(AND($D30="Короткие велопоходы",$E30&lt;&gt;-2),H30,"-")</f>
        <v>-</v>
      </c>
      <c r="I126" t="str">
        <f t="shared" si="77"/>
        <v>-</v>
      </c>
    </row>
    <row r="127" spans="1:9">
      <c r="A127">
        <f t="shared" si="19"/>
        <v>10</v>
      </c>
      <c r="B127">
        <f t="shared" si="20"/>
        <v>29</v>
      </c>
      <c r="C127" t="str">
        <f t="shared" ref="C127:D127" si="78">IF(AND($D31="Короткие велопоходы",$E31&lt;&gt;-2),C31,"-")</f>
        <v>Данилина Татьяна Игоревна</v>
      </c>
      <c r="D127" t="str">
        <f t="shared" si="78"/>
        <v>Короткие велопоходы</v>
      </c>
      <c r="E127"/>
      <c r="F127" t="str">
        <f t="shared" si="24"/>
        <v>Сергиев Посад</v>
      </c>
      <c r="H127">
        <f t="shared" ref="H127:I127" si="79">IF(AND($D31="Короткие велопоходы",$E31&lt;&gt;-2),H31,"-")</f>
        <v>6</v>
      </c>
      <c r="I127" t="str">
        <f t="shared" si="79"/>
        <v>Прибайкалье</v>
      </c>
    </row>
    <row r="128" spans="1:9">
      <c r="A128">
        <f t="shared" si="19"/>
        <v>10</v>
      </c>
      <c r="B128">
        <f t="shared" si="20"/>
        <v>30</v>
      </c>
      <c r="C128" t="str">
        <f t="shared" ref="C128:D128" si="80">IF(AND($D32="Короткие велопоходы",$E32&lt;&gt;-2),C32,"-")</f>
        <v>-</v>
      </c>
      <c r="D128" t="str">
        <f t="shared" si="80"/>
        <v>-</v>
      </c>
      <c r="E128"/>
      <c r="F128" t="str">
        <f t="shared" si="24"/>
        <v>-</v>
      </c>
      <c r="H128" t="str">
        <f t="shared" ref="H128:I128" si="81">IF(AND($D32="Короткие велопоходы",$E32&lt;&gt;-2),H32,"-")</f>
        <v>-</v>
      </c>
      <c r="I128" t="str">
        <f t="shared" si="81"/>
        <v>-</v>
      </c>
    </row>
    <row r="129" spans="1:9">
      <c r="A129">
        <f t="shared" si="19"/>
        <v>10</v>
      </c>
      <c r="B129">
        <f t="shared" si="20"/>
        <v>31</v>
      </c>
      <c r="C129" t="str">
        <f t="shared" ref="C129:D129" si="82">IF(AND($D33="Короткие велопоходы",$E33&lt;&gt;-2),C33,"-")</f>
        <v>-</v>
      </c>
      <c r="D129" t="str">
        <f t="shared" si="82"/>
        <v>-</v>
      </c>
      <c r="E129"/>
      <c r="F129" t="str">
        <f t="shared" si="24"/>
        <v>-</v>
      </c>
      <c r="H129" t="str">
        <f t="shared" ref="H129:I129" si="83">IF(AND($D33="Короткие велопоходы",$E33&lt;&gt;-2),H33,"-")</f>
        <v>-</v>
      </c>
      <c r="I129" t="str">
        <f t="shared" si="83"/>
        <v>-</v>
      </c>
    </row>
    <row r="130" spans="1:9">
      <c r="A130">
        <f t="shared" si="19"/>
        <v>10</v>
      </c>
      <c r="B130">
        <f t="shared" si="20"/>
        <v>32</v>
      </c>
      <c r="C130" t="str">
        <f t="shared" ref="C130:D130" si="84">IF(AND($D34="Короткие велопоходы",$E34&lt;&gt;-2),C34,"-")</f>
        <v>-</v>
      </c>
      <c r="D130" t="str">
        <f t="shared" si="84"/>
        <v>-</v>
      </c>
      <c r="E130"/>
      <c r="F130" t="str">
        <f t="shared" si="24"/>
        <v>-</v>
      </c>
      <c r="H130" t="str">
        <f t="shared" ref="H130:I130" si="85">IF(AND($D34="Короткие велопоходы",$E34&lt;&gt;-2),H34,"-")</f>
        <v>-</v>
      </c>
      <c r="I130" t="str">
        <f t="shared" si="85"/>
        <v>-</v>
      </c>
    </row>
    <row r="131" spans="1:9">
      <c r="A131">
        <f t="shared" si="19"/>
        <v>10</v>
      </c>
      <c r="B131">
        <f t="shared" si="20"/>
        <v>33</v>
      </c>
      <c r="C131" t="str">
        <f t="shared" ref="C131:D131" si="86">IF(AND($D35="Короткие велопоходы",$E35&lt;&gt;-2),C35,"-")</f>
        <v>-</v>
      </c>
      <c r="D131" t="str">
        <f t="shared" si="86"/>
        <v>-</v>
      </c>
      <c r="E131"/>
      <c r="F131" t="str">
        <f t="shared" si="24"/>
        <v>-</v>
      </c>
      <c r="H131" t="str">
        <f t="shared" ref="H131:I131" si="87">IF(AND($D35="Короткие велопоходы",$E35&lt;&gt;-2),H35,"-")</f>
        <v>-</v>
      </c>
      <c r="I131" t="str">
        <f t="shared" si="87"/>
        <v>-</v>
      </c>
    </row>
    <row r="132" spans="1:9">
      <c r="A132">
        <f t="shared" si="19"/>
        <v>11</v>
      </c>
      <c r="B132">
        <f t="shared" si="20"/>
        <v>34</v>
      </c>
      <c r="C132" t="str">
        <f t="shared" ref="C132:D132" si="88">IF(AND($D36="Короткие велопоходы",$E36&lt;&gt;-2),C36,"-")</f>
        <v>Саликова Александра Владимировна</v>
      </c>
      <c r="D132" t="str">
        <f t="shared" si="88"/>
        <v>Короткие велопоходы</v>
      </c>
      <c r="E132"/>
      <c r="F132" t="str">
        <f t="shared" si="24"/>
        <v>Саратов</v>
      </c>
      <c r="H132">
        <f t="shared" ref="H132:I132" si="89">IF(AND($D36="Короткие велопоходы",$E36&lt;&gt;-2),H36,"-")</f>
        <v>10</v>
      </c>
      <c r="I132" t="str">
        <f t="shared" si="89"/>
        <v>Норвегия</v>
      </c>
    </row>
    <row r="133" spans="1:9">
      <c r="A133">
        <f t="shared" si="19"/>
        <v>11</v>
      </c>
      <c r="B133">
        <f t="shared" si="20"/>
        <v>35</v>
      </c>
      <c r="C133" t="str">
        <f t="shared" ref="C133:D133" si="90">IF(AND($D37="Короткие велопоходы",$E37&lt;&gt;-2),C37,"-")</f>
        <v>-</v>
      </c>
      <c r="D133" t="str">
        <f t="shared" si="90"/>
        <v>-</v>
      </c>
      <c r="E133"/>
      <c r="F133" t="str">
        <f t="shared" si="24"/>
        <v>-</v>
      </c>
      <c r="H133" t="str">
        <f t="shared" ref="H133:I133" si="91">IF(AND($D37="Короткие велопоходы",$E37&lt;&gt;-2),H37,"-")</f>
        <v>-</v>
      </c>
      <c r="I133" t="str">
        <f t="shared" si="91"/>
        <v>-</v>
      </c>
    </row>
    <row r="134" spans="1:9">
      <c r="A134">
        <f t="shared" si="19"/>
        <v>12</v>
      </c>
      <c r="B134">
        <f t="shared" si="20"/>
        <v>36</v>
      </c>
      <c r="C134" t="str">
        <f t="shared" ref="C134:D134" si="92">IF(AND($D38="Короткие велопоходы",$E38&lt;&gt;-2),C38,"-")</f>
        <v>Толубаев Сергей Иванович</v>
      </c>
      <c r="D134" t="str">
        <f t="shared" si="92"/>
        <v>Короткие велопоходы</v>
      </c>
      <c r="E134"/>
      <c r="F134" t="str">
        <f t="shared" si="24"/>
        <v>Москва</v>
      </c>
      <c r="H134">
        <f t="shared" ref="H134:I134" si="93">IF(AND($D38="Короткие велопоходы",$E38&lt;&gt;-2),H38,"-")</f>
        <v>5</v>
      </c>
      <c r="I134" t="str">
        <f t="shared" si="93"/>
        <v>Россия, Европейская часть России, Калининградская область</v>
      </c>
    </row>
    <row r="135" spans="1:9">
      <c r="A135">
        <f t="shared" si="19"/>
        <v>13</v>
      </c>
      <c r="B135">
        <f t="shared" si="20"/>
        <v>37</v>
      </c>
      <c r="C135" t="str">
        <f t="shared" ref="C135:D135" si="94">IF(AND($D39="Короткие велопоходы",$E39&lt;&gt;-2),C39,"-")</f>
        <v>Сизов Дмитрий Генндьевич</v>
      </c>
      <c r="D135" t="str">
        <f t="shared" si="94"/>
        <v>Короткие велопоходы</v>
      </c>
      <c r="E135"/>
      <c r="F135" t="str">
        <f t="shared" si="24"/>
        <v>Москва</v>
      </c>
      <c r="H135">
        <f t="shared" ref="H135:I135" si="95">IF(AND($D39="Короткие велопоходы",$E39&lt;&gt;-2),H39,"-")</f>
        <v>8</v>
      </c>
      <c r="I135" t="str">
        <f t="shared" si="95"/>
        <v>Латвия, Литва</v>
      </c>
    </row>
    <row r="136" spans="1:9">
      <c r="A136">
        <f t="shared" si="19"/>
        <v>14</v>
      </c>
      <c r="B136">
        <f t="shared" si="20"/>
        <v>38</v>
      </c>
      <c r="C136" t="str">
        <f t="shared" ref="C136:D136" si="96">IF(AND($D40="Короткие велопоходы",$E40&lt;&gt;-2),C40,"-")</f>
        <v>Чернецкая Елена Николаевна</v>
      </c>
      <c r="D136" t="str">
        <f t="shared" si="96"/>
        <v>Короткие велопоходы</v>
      </c>
      <c r="E136"/>
      <c r="F136" t="str">
        <f t="shared" si="24"/>
        <v>Москва</v>
      </c>
      <c r="H136">
        <f t="shared" ref="H136:I136" si="97">IF(AND($D40="Короткие велопоходы",$E40&lt;&gt;-2),H40,"-")</f>
        <v>9</v>
      </c>
      <c r="I136" t="str">
        <f t="shared" si="97"/>
        <v>Восточный Кавказ, Азербайджан</v>
      </c>
    </row>
    <row r="137" spans="1:9">
      <c r="A137">
        <f t="shared" si="19"/>
        <v>14</v>
      </c>
      <c r="B137">
        <f t="shared" si="20"/>
        <v>39</v>
      </c>
      <c r="C137" t="str">
        <f t="shared" ref="C137:D137" si="98">IF(AND($D41="Короткие велопоходы",$E41&lt;&gt;-2),C41,"-")</f>
        <v>-</v>
      </c>
      <c r="D137" t="str">
        <f t="shared" si="98"/>
        <v>-</v>
      </c>
      <c r="E137"/>
      <c r="F137" t="str">
        <f t="shared" si="24"/>
        <v>-</v>
      </c>
      <c r="H137" t="str">
        <f t="shared" ref="H137:I137" si="99">IF(AND($D41="Короткие велопоходы",$E41&lt;&gt;-2),H41,"-")</f>
        <v>-</v>
      </c>
      <c r="I137" t="str">
        <f t="shared" si="99"/>
        <v>-</v>
      </c>
    </row>
    <row r="138" spans="1:9">
      <c r="A138">
        <f t="shared" si="19"/>
        <v>14</v>
      </c>
      <c r="B138">
        <f t="shared" si="20"/>
        <v>40</v>
      </c>
      <c r="C138" t="str">
        <f t="shared" ref="C138:D138" si="100">IF(AND($D42="Короткие велопоходы",$E42&lt;&gt;-2),C42,"-")</f>
        <v>-</v>
      </c>
      <c r="D138" t="str">
        <f t="shared" si="100"/>
        <v>-</v>
      </c>
      <c r="E138"/>
      <c r="F138" t="str">
        <f t="shared" si="24"/>
        <v>-</v>
      </c>
      <c r="H138" t="str">
        <f t="shared" ref="H138:I138" si="101">IF(AND($D42="Короткие велопоходы",$E42&lt;&gt;-2),H42,"-")</f>
        <v>-</v>
      </c>
      <c r="I138" t="str">
        <f t="shared" si="101"/>
        <v>-</v>
      </c>
    </row>
    <row r="139" spans="1:9">
      <c r="A139">
        <f t="shared" si="19"/>
        <v>14</v>
      </c>
      <c r="B139">
        <f t="shared" si="20"/>
        <v>41</v>
      </c>
      <c r="C139" t="str">
        <f t="shared" ref="C139:D139" si="102">IF(AND($D43="Короткие велопоходы",$E43&lt;&gt;-2),C43,"-")</f>
        <v>-</v>
      </c>
      <c r="D139" t="str">
        <f t="shared" si="102"/>
        <v>-</v>
      </c>
      <c r="E139"/>
      <c r="F139" t="str">
        <f t="shared" si="24"/>
        <v>-</v>
      </c>
      <c r="H139" t="str">
        <f t="shared" ref="H139:I139" si="103">IF(AND($D43="Короткие велопоходы",$E43&lt;&gt;-2),H43,"-")</f>
        <v>-</v>
      </c>
      <c r="I139" t="str">
        <f t="shared" si="103"/>
        <v>-</v>
      </c>
    </row>
    <row r="140" spans="1:9">
      <c r="A140">
        <f t="shared" si="19"/>
        <v>14</v>
      </c>
      <c r="B140">
        <f t="shared" si="20"/>
        <v>42</v>
      </c>
      <c r="C140" t="str">
        <f t="shared" ref="C140:D140" si="104">IF(AND($D44="Короткие велопоходы",$E44&lt;&gt;-2),C44,"-")</f>
        <v>-</v>
      </c>
      <c r="D140" t="str">
        <f t="shared" si="104"/>
        <v>-</v>
      </c>
      <c r="E140"/>
      <c r="F140" t="str">
        <f t="shared" si="24"/>
        <v>-</v>
      </c>
      <c r="H140" t="str">
        <f t="shared" ref="H140:I140" si="105">IF(AND($D44="Короткие велопоходы",$E44&lt;&gt;-2),H44,"-")</f>
        <v>-</v>
      </c>
      <c r="I140" t="str">
        <f t="shared" si="105"/>
        <v>-</v>
      </c>
    </row>
    <row r="141" spans="1:9">
      <c r="A141">
        <f t="shared" si="19"/>
        <v>14</v>
      </c>
      <c r="B141">
        <f t="shared" si="20"/>
        <v>43</v>
      </c>
      <c r="C141" t="str">
        <f t="shared" ref="C141:D141" si="106">IF(AND($D45="Короткие велопоходы",$E45&lt;&gt;-2),C45,"-")</f>
        <v>-</v>
      </c>
      <c r="D141" t="str">
        <f t="shared" si="106"/>
        <v>-</v>
      </c>
      <c r="E141"/>
      <c r="F141" t="str">
        <f t="shared" si="24"/>
        <v>-</v>
      </c>
      <c r="H141" t="str">
        <f t="shared" ref="H141:I141" si="107">IF(AND($D45="Короткие велопоходы",$E45&lt;&gt;-2),H45,"-")</f>
        <v>-</v>
      </c>
      <c r="I141" t="str">
        <f t="shared" si="107"/>
        <v>-</v>
      </c>
    </row>
    <row r="142" spans="1:9">
      <c r="A142">
        <f t="shared" si="19"/>
        <v>14</v>
      </c>
      <c r="B142">
        <f t="shared" si="20"/>
        <v>44</v>
      </c>
      <c r="C142" t="str">
        <f t="shared" ref="C142:D142" si="108">IF(AND($D46="Короткие велопоходы",$E46&lt;&gt;-2),C46,"-")</f>
        <v>-</v>
      </c>
      <c r="D142" t="str">
        <f t="shared" si="108"/>
        <v>-</v>
      </c>
      <c r="E142"/>
      <c r="F142" t="str">
        <f t="shared" si="24"/>
        <v>-</v>
      </c>
      <c r="H142" t="str">
        <f t="shared" ref="H142:I142" si="109">IF(AND($D46="Короткие велопоходы",$E46&lt;&gt;-2),H46,"-")</f>
        <v>-</v>
      </c>
      <c r="I142" t="str">
        <f t="shared" si="109"/>
        <v>-</v>
      </c>
    </row>
    <row r="143" spans="1:9">
      <c r="A143">
        <f t="shared" si="19"/>
        <v>14</v>
      </c>
      <c r="B143">
        <f t="shared" si="20"/>
        <v>45</v>
      </c>
      <c r="C143" t="str">
        <f t="shared" ref="C143:D143" si="110">IF(AND($D47="Короткие велопоходы",$E47&lt;&gt;-2),C47,"-")</f>
        <v>-</v>
      </c>
      <c r="D143" t="str">
        <f t="shared" si="110"/>
        <v>-</v>
      </c>
      <c r="E143"/>
      <c r="F143" t="str">
        <f t="shared" si="24"/>
        <v>-</v>
      </c>
      <c r="H143" t="str">
        <f t="shared" ref="H143:I143" si="111">IF(AND($D47="Короткие велопоходы",$E47&lt;&gt;-2),H47,"-")</f>
        <v>-</v>
      </c>
      <c r="I143" t="str">
        <f t="shared" si="111"/>
        <v>-</v>
      </c>
    </row>
    <row r="144" spans="1:9">
      <c r="A144">
        <f t="shared" si="19"/>
        <v>14</v>
      </c>
      <c r="B144">
        <f t="shared" si="20"/>
        <v>46</v>
      </c>
      <c r="C144" t="str">
        <f t="shared" ref="C144:D144" si="112">IF(AND($D48="Короткие велопоходы",$E48&lt;&gt;-2),C48,"-")</f>
        <v>-</v>
      </c>
      <c r="D144" t="str">
        <f t="shared" si="112"/>
        <v>-</v>
      </c>
      <c r="E144"/>
      <c r="F144" t="str">
        <f t="shared" si="24"/>
        <v>-</v>
      </c>
      <c r="H144" t="str">
        <f t="shared" ref="H144:I144" si="113">IF(AND($D48="Короткие велопоходы",$E48&lt;&gt;-2),H48,"-")</f>
        <v>-</v>
      </c>
      <c r="I144" t="str">
        <f t="shared" si="113"/>
        <v>-</v>
      </c>
    </row>
    <row r="145" spans="1:9">
      <c r="A145">
        <f t="shared" si="19"/>
        <v>14</v>
      </c>
      <c r="B145">
        <f t="shared" si="20"/>
        <v>47</v>
      </c>
      <c r="C145" t="str">
        <f t="shared" ref="C145:D145" si="114">IF(AND($D49="Короткие велопоходы",$E49&lt;&gt;-2),C49,"-")</f>
        <v>-</v>
      </c>
      <c r="D145" t="str">
        <f t="shared" si="114"/>
        <v>-</v>
      </c>
      <c r="E145"/>
      <c r="F145" t="str">
        <f t="shared" si="24"/>
        <v>-</v>
      </c>
      <c r="H145" t="str">
        <f t="shared" ref="H145:I145" si="115">IF(AND($D49="Короткие велопоходы",$E49&lt;&gt;-2),H49,"-")</f>
        <v>-</v>
      </c>
      <c r="I145" t="str">
        <f t="shared" si="115"/>
        <v>-</v>
      </c>
    </row>
    <row r="146" spans="1:9">
      <c r="A146">
        <f t="shared" si="19"/>
        <v>14</v>
      </c>
      <c r="B146">
        <f t="shared" si="20"/>
        <v>48</v>
      </c>
      <c r="C146" t="str">
        <f t="shared" ref="C146:D146" si="116">IF(AND($D50="Короткие велопоходы",$E50&lt;&gt;-2),C50,"-")</f>
        <v>-</v>
      </c>
      <c r="D146" t="str">
        <f t="shared" si="116"/>
        <v>-</v>
      </c>
      <c r="E146"/>
      <c r="F146" t="str">
        <f t="shared" si="24"/>
        <v>-</v>
      </c>
      <c r="H146" t="str">
        <f t="shared" ref="H146:I146" si="117">IF(AND($D50="Короткие велопоходы",$E50&lt;&gt;-2),H50,"-")</f>
        <v>-</v>
      </c>
      <c r="I146" t="str">
        <f t="shared" si="117"/>
        <v>-</v>
      </c>
    </row>
    <row r="147" spans="1:9">
      <c r="A147">
        <f t="shared" si="19"/>
        <v>14</v>
      </c>
      <c r="B147">
        <f t="shared" si="20"/>
        <v>49</v>
      </c>
      <c r="C147" t="str">
        <f t="shared" ref="C147:D147" si="118">IF(AND($D51="Короткие велопоходы",$E51&lt;&gt;-2),C51,"-")</f>
        <v>-</v>
      </c>
      <c r="D147" t="str">
        <f t="shared" si="118"/>
        <v>-</v>
      </c>
      <c r="E147"/>
      <c r="F147" t="str">
        <f t="shared" si="24"/>
        <v>-</v>
      </c>
      <c r="H147" t="str">
        <f t="shared" ref="H147:I147" si="119">IF(AND($D51="Короткие велопоходы",$E51&lt;&gt;-2),H51,"-")</f>
        <v>-</v>
      </c>
      <c r="I147" t="str">
        <f t="shared" si="119"/>
        <v>-</v>
      </c>
    </row>
    <row r="148" spans="1:9">
      <c r="A148">
        <f t="shared" si="19"/>
        <v>14</v>
      </c>
      <c r="B148">
        <f t="shared" si="20"/>
        <v>50</v>
      </c>
      <c r="C148" t="str">
        <f t="shared" ref="C148:D148" si="120">IF(AND($D52="Короткие велопоходы",$E52&lt;&gt;-2),C52,"-")</f>
        <v>-</v>
      </c>
      <c r="D148" t="str">
        <f t="shared" si="120"/>
        <v>-</v>
      </c>
      <c r="E148"/>
      <c r="F148" t="str">
        <f t="shared" si="24"/>
        <v>-</v>
      </c>
      <c r="H148" t="str">
        <f t="shared" ref="H148:I148" si="121">IF(AND($D52="Короткие велопоходы",$E52&lt;&gt;-2),H52,"-")</f>
        <v>-</v>
      </c>
      <c r="I148" t="str">
        <f t="shared" si="121"/>
        <v>-</v>
      </c>
    </row>
    <row r="149" spans="1:9">
      <c r="A149">
        <f t="shared" si="19"/>
        <v>15</v>
      </c>
      <c r="B149">
        <f t="shared" si="20"/>
        <v>51</v>
      </c>
      <c r="C149" t="str">
        <f t="shared" ref="C149:D149" si="122">IF(AND($D53="Короткие велопоходы",$E53&lt;&gt;-2),C53,"-")</f>
        <v>Басалаев Андрей Викторович</v>
      </c>
      <c r="D149" t="str">
        <f t="shared" si="122"/>
        <v>Короткие велопоходы</v>
      </c>
      <c r="E149"/>
      <c r="F149" t="str">
        <f t="shared" si="24"/>
        <v>Новокузнецк, Кемеровская обл., Россия</v>
      </c>
      <c r="H149">
        <f t="shared" ref="H149:I149" si="123">IF(AND($D53="Короткие велопоходы",$E53&lt;&gt;-2),H53,"-")</f>
        <v>8</v>
      </c>
      <c r="I149" t="str">
        <f t="shared" si="123"/>
        <v>Казахстан</v>
      </c>
    </row>
    <row r="150" spans="1:9">
      <c r="A150">
        <f t="shared" si="19"/>
        <v>15</v>
      </c>
      <c r="B150">
        <f t="shared" si="20"/>
        <v>52</v>
      </c>
      <c r="C150" t="str">
        <f t="shared" ref="C150:D150" si="124">IF(AND($D54="Короткие велопоходы",$E54&lt;&gt;-2),C54,"-")</f>
        <v>-</v>
      </c>
      <c r="D150" t="str">
        <f t="shared" si="124"/>
        <v>-</v>
      </c>
      <c r="E150"/>
      <c r="F150" t="str">
        <f t="shared" si="24"/>
        <v>-</v>
      </c>
      <c r="H150" t="str">
        <f t="shared" ref="H150:I150" si="125">IF(AND($D54="Короткие велопоходы",$E54&lt;&gt;-2),H54,"-")</f>
        <v>-</v>
      </c>
      <c r="I150" t="str">
        <f t="shared" si="125"/>
        <v>-</v>
      </c>
    </row>
    <row r="151" spans="1:9">
      <c r="A151">
        <f t="shared" si="19"/>
        <v>15</v>
      </c>
      <c r="B151">
        <f t="shared" si="20"/>
        <v>53</v>
      </c>
      <c r="C151" t="str">
        <f t="shared" ref="C151:D151" si="126">IF(AND($D55="Короткие велопоходы",$E55&lt;&gt;-2),C55,"-")</f>
        <v>-</v>
      </c>
      <c r="D151" t="str">
        <f t="shared" si="126"/>
        <v>-</v>
      </c>
      <c r="E151"/>
      <c r="F151" t="str">
        <f t="shared" si="24"/>
        <v>-</v>
      </c>
      <c r="H151" t="str">
        <f t="shared" ref="H151:I151" si="127">IF(AND($D55="Короткие велопоходы",$E55&lt;&gt;-2),H55,"-")</f>
        <v>-</v>
      </c>
      <c r="I151" t="str">
        <f t="shared" si="127"/>
        <v>-</v>
      </c>
    </row>
    <row r="152" spans="1:9">
      <c r="A152">
        <f t="shared" si="19"/>
        <v>16</v>
      </c>
      <c r="B152">
        <f t="shared" si="20"/>
        <v>54</v>
      </c>
      <c r="C152" t="str">
        <f t="shared" ref="C152:D152" si="128">IF(AND($D56="Короткие велопоходы",$E56&lt;&gt;-2),C56,"-")</f>
        <v>Силантьева Наталья Ильинична</v>
      </c>
      <c r="D152" t="str">
        <f t="shared" si="128"/>
        <v>Короткие велопоходы</v>
      </c>
      <c r="E152"/>
      <c r="F152" t="str">
        <f t="shared" si="24"/>
        <v>Екатаринбург</v>
      </c>
      <c r="H152">
        <f t="shared" ref="H152:I152" si="129">IF(AND($D56="Короткие велопоходы",$E56&lt;&gt;-2),H56,"-")</f>
        <v>7</v>
      </c>
      <c r="I152" t="str">
        <f t="shared" si="129"/>
        <v>Алтай</v>
      </c>
    </row>
    <row r="153" spans="1:9">
      <c r="A153">
        <f t="shared" si="19"/>
        <v>17</v>
      </c>
      <c r="B153">
        <f t="shared" si="20"/>
        <v>55</v>
      </c>
      <c r="C153" t="str">
        <f t="shared" ref="C153:D153" si="130">IF(AND($D57="Короткие велопоходы",$E57&lt;&gt;-2),C57,"-")</f>
        <v>Аверина Александра Викторовна</v>
      </c>
      <c r="D153" t="str">
        <f t="shared" si="130"/>
        <v>Короткие велопоходы</v>
      </c>
      <c r="E153"/>
      <c r="F153" t="str">
        <f t="shared" si="24"/>
        <v>Москва</v>
      </c>
      <c r="H153">
        <f t="shared" ref="H153:I153" si="131">IF(AND($D57="Короткие велопоходы",$E57&lt;&gt;-2),H57,"-")</f>
        <v>5</v>
      </c>
      <c r="I153" t="str">
        <f t="shared" si="131"/>
        <v>Европейская часть России</v>
      </c>
    </row>
    <row r="154" spans="1:9">
      <c r="A154">
        <f t="shared" si="19"/>
        <v>17</v>
      </c>
      <c r="B154">
        <f t="shared" si="20"/>
        <v>56</v>
      </c>
      <c r="C154" t="str">
        <f t="shared" ref="C154:D154" si="132">IF(AND($D58="Короткие велопоходы",$E58&lt;&gt;-2),C58,"-")</f>
        <v>-</v>
      </c>
      <c r="D154" t="str">
        <f t="shared" si="132"/>
        <v>-</v>
      </c>
      <c r="E154"/>
      <c r="F154" t="str">
        <f t="shared" si="24"/>
        <v>-</v>
      </c>
      <c r="H154" t="str">
        <f t="shared" ref="H154:I154" si="133">IF(AND($D58="Короткие велопоходы",$E58&lt;&gt;-2),H58,"-")</f>
        <v>-</v>
      </c>
      <c r="I154" t="str">
        <f t="shared" si="133"/>
        <v>-</v>
      </c>
    </row>
    <row r="155" spans="1:9">
      <c r="A155">
        <f t="shared" si="19"/>
        <v>18</v>
      </c>
      <c r="B155">
        <f t="shared" si="20"/>
        <v>57</v>
      </c>
      <c r="C155" t="str">
        <f t="shared" ref="C155:D155" si="134">IF(AND($D59="Короткие велопоходы",$E59&lt;&gt;-2),C59,"-")</f>
        <v>Аверина Александра Викторовна</v>
      </c>
      <c r="D155" t="str">
        <f t="shared" si="134"/>
        <v>Короткие велопоходы</v>
      </c>
      <c r="E155"/>
      <c r="F155" t="str">
        <f t="shared" si="24"/>
        <v>Москва</v>
      </c>
      <c r="H155">
        <f t="shared" ref="H155:I155" si="135">IF(AND($D59="Короткие велопоходы",$E59&lt;&gt;-2),H59,"-")</f>
        <v>6</v>
      </c>
      <c r="I155" t="str">
        <f t="shared" si="135"/>
        <v>Европейская часть России</v>
      </c>
    </row>
    <row r="156" spans="1:9">
      <c r="A156">
        <f t="shared" si="19"/>
        <v>18</v>
      </c>
      <c r="B156">
        <f t="shared" si="20"/>
        <v>58</v>
      </c>
      <c r="C156" t="str">
        <f t="shared" ref="C156:D156" si="136">IF(AND($D60="Короткие велопоходы",$E60&lt;&gt;-2),C60,"-")</f>
        <v>-</v>
      </c>
      <c r="D156" t="str">
        <f t="shared" si="136"/>
        <v>-</v>
      </c>
      <c r="E156"/>
      <c r="F156" t="str">
        <f t="shared" si="24"/>
        <v>-</v>
      </c>
      <c r="H156" t="str">
        <f t="shared" ref="H156:I156" si="137">IF(AND($D60="Короткие велопоходы",$E60&lt;&gt;-2),H60,"-")</f>
        <v>-</v>
      </c>
      <c r="I156" t="str">
        <f t="shared" si="137"/>
        <v>-</v>
      </c>
    </row>
    <row r="157" spans="1:9">
      <c r="A157">
        <f t="shared" si="19"/>
        <v>19</v>
      </c>
      <c r="B157">
        <f t="shared" si="20"/>
        <v>59</v>
      </c>
      <c r="C157" t="str">
        <f t="shared" ref="C157:D157" si="138">IF(AND($D61="Короткие велопоходы",$E61&lt;&gt;-2),C61,"-")</f>
        <v>Люция Хисматуллина, Елена Котлярова</v>
      </c>
      <c r="D157" t="str">
        <f t="shared" si="138"/>
        <v>Короткие велопоходы</v>
      </c>
      <c r="E157"/>
      <c r="F157" t="str">
        <f t="shared" si="24"/>
        <v>Ижевск</v>
      </c>
      <c r="H157">
        <f t="shared" ref="H157:I157" si="139">IF(AND($D61="Короткие велопоходы",$E61&lt;&gt;-2),H61,"-")</f>
        <v>8</v>
      </c>
      <c r="I157" t="str">
        <f t="shared" si="139"/>
        <v>Белоруссия</v>
      </c>
    </row>
    <row r="158" spans="1:9">
      <c r="A158">
        <f t="shared" si="19"/>
        <v>19</v>
      </c>
      <c r="B158">
        <f t="shared" si="20"/>
        <v>60</v>
      </c>
      <c r="C158" t="str">
        <f t="shared" ref="C158:D158" si="140">IF(AND($D62="Короткие велопоходы",$E62&lt;&gt;-2),C62,"-")</f>
        <v>-</v>
      </c>
      <c r="D158" t="str">
        <f t="shared" si="140"/>
        <v>-</v>
      </c>
      <c r="E158"/>
      <c r="F158" t="str">
        <f t="shared" si="24"/>
        <v>-</v>
      </c>
      <c r="H158" t="str">
        <f t="shared" ref="H158:I158" si="141">IF(AND($D62="Короткие велопоходы",$E62&lt;&gt;-2),H62,"-")</f>
        <v>-</v>
      </c>
      <c r="I158" t="str">
        <f t="shared" si="141"/>
        <v>-</v>
      </c>
    </row>
    <row r="159" spans="1:9">
      <c r="A159">
        <f t="shared" si="19"/>
        <v>19</v>
      </c>
      <c r="B159">
        <f t="shared" si="20"/>
        <v>61</v>
      </c>
      <c r="C159" t="str">
        <f t="shared" ref="C159:D159" si="142">IF(AND($D63="Короткие велопоходы",$E63&lt;&gt;-2),C63,"-")</f>
        <v>-</v>
      </c>
      <c r="D159" t="str">
        <f t="shared" si="142"/>
        <v>-</v>
      </c>
      <c r="E159"/>
      <c r="F159" t="str">
        <f t="shared" si="24"/>
        <v>-</v>
      </c>
      <c r="H159" t="str">
        <f t="shared" ref="H159:I159" si="143">IF(AND($D63="Короткие велопоходы",$E63&lt;&gt;-2),H63,"-")</f>
        <v>-</v>
      </c>
      <c r="I159" t="str">
        <f t="shared" si="143"/>
        <v>-</v>
      </c>
    </row>
    <row r="160" spans="1:9">
      <c r="A160">
        <f t="shared" si="19"/>
        <v>19</v>
      </c>
      <c r="B160">
        <f t="shared" si="20"/>
        <v>62</v>
      </c>
      <c r="C160" t="str">
        <f t="shared" ref="C160:D160" si="144">IF(AND($D64="Короткие велопоходы",$E64&lt;&gt;-2),C64,"-")</f>
        <v>-</v>
      </c>
      <c r="D160" t="str">
        <f t="shared" si="144"/>
        <v>-</v>
      </c>
      <c r="E160"/>
      <c r="F160" t="str">
        <f t="shared" si="24"/>
        <v>-</v>
      </c>
      <c r="H160" t="str">
        <f t="shared" ref="H160:I160" si="145">IF(AND($D64="Короткие велопоходы",$E64&lt;&gt;-2),H64,"-")</f>
        <v>-</v>
      </c>
      <c r="I160" t="str">
        <f t="shared" si="145"/>
        <v>-</v>
      </c>
    </row>
    <row r="161" spans="1:9">
      <c r="A161">
        <f t="shared" si="19"/>
        <v>20</v>
      </c>
      <c r="B161">
        <f t="shared" si="20"/>
        <v>63</v>
      </c>
      <c r="C161" t="str">
        <f t="shared" ref="C161:D161" si="146">IF(AND($D65="Короткие велопоходы",$E65&lt;&gt;-2),C65,"-")</f>
        <v>Демидов Иван Владимирович</v>
      </c>
      <c r="D161" t="str">
        <f t="shared" si="146"/>
        <v>Короткие велопоходы</v>
      </c>
      <c r="E161"/>
      <c r="F161" t="str">
        <f t="shared" si="24"/>
        <v>Химки</v>
      </c>
      <c r="H161">
        <f t="shared" ref="H161:I161" si="147">IF(AND($D65="Короткие велопоходы",$E65&lt;&gt;-2),H65,"-")</f>
        <v>8</v>
      </c>
      <c r="I161" t="str">
        <f t="shared" si="147"/>
        <v>Европейская часть России</v>
      </c>
    </row>
    <row r="162" spans="1:9">
      <c r="A162">
        <f t="shared" si="19"/>
        <v>20</v>
      </c>
      <c r="B162">
        <f t="shared" si="20"/>
        <v>64</v>
      </c>
      <c r="C162" t="str">
        <f t="shared" ref="C162:D162" si="148">IF(AND($D66="Короткие велопоходы",$E66&lt;&gt;-2),C66,"-")</f>
        <v>-</v>
      </c>
      <c r="D162" t="str">
        <f t="shared" si="148"/>
        <v>-</v>
      </c>
      <c r="E162"/>
      <c r="F162" t="str">
        <f t="shared" si="24"/>
        <v>-</v>
      </c>
      <c r="H162" t="str">
        <f t="shared" ref="H162:I162" si="149">IF(AND($D66="Короткие велопоходы",$E66&lt;&gt;-2),H66,"-")</f>
        <v>-</v>
      </c>
      <c r="I162" t="str">
        <f t="shared" si="149"/>
        <v>-</v>
      </c>
    </row>
    <row r="163" spans="1:9">
      <c r="A163">
        <f t="shared" ref="A163:A175" si="150">IF(AND($D67="Короткие велопоходы",$E67&lt;&gt;-2),A162+1,A162)</f>
        <v>20</v>
      </c>
      <c r="B163">
        <f t="shared" ref="B163:B175" si="151">ROW(B65)</f>
        <v>65</v>
      </c>
      <c r="C163" t="str">
        <f t="shared" ref="C163:D163" si="152">IF(AND($D67="Короткие велопоходы",$E67&lt;&gt;-2),C67,"-")</f>
        <v>-</v>
      </c>
      <c r="D163" t="str">
        <f t="shared" si="152"/>
        <v>-</v>
      </c>
      <c r="E163"/>
      <c r="F163" t="str">
        <f t="shared" si="24"/>
        <v>-</v>
      </c>
      <c r="H163" t="str">
        <f t="shared" ref="H163:I163" si="153">IF(AND($D67="Короткие велопоходы",$E67&lt;&gt;-2),H67,"-")</f>
        <v>-</v>
      </c>
      <c r="I163" t="str">
        <f t="shared" si="153"/>
        <v>-</v>
      </c>
    </row>
    <row r="164" spans="1:9">
      <c r="A164">
        <f t="shared" si="150"/>
        <v>20</v>
      </c>
      <c r="B164">
        <f t="shared" si="151"/>
        <v>66</v>
      </c>
      <c r="C164" t="str">
        <f t="shared" ref="C164:D164" si="154">IF(AND($D68="Короткие велопоходы",$E68&lt;&gt;-2),C68,"-")</f>
        <v>-</v>
      </c>
      <c r="D164" t="str">
        <f t="shared" si="154"/>
        <v>-</v>
      </c>
      <c r="E164"/>
      <c r="F164" t="str">
        <f t="shared" ref="F164:F175" si="155">IF(AND($D68="Короткие велопоходы",$E68&lt;&gt;-2),F68,"-")</f>
        <v>-</v>
      </c>
      <c r="H164" t="str">
        <f t="shared" ref="H164:I164" si="156">IF(AND($D68="Короткие велопоходы",$E68&lt;&gt;-2),H68,"-")</f>
        <v>-</v>
      </c>
      <c r="I164" t="str">
        <f t="shared" si="156"/>
        <v>-</v>
      </c>
    </row>
    <row r="165" spans="1:9">
      <c r="A165">
        <f t="shared" si="150"/>
        <v>20</v>
      </c>
      <c r="B165">
        <f t="shared" si="151"/>
        <v>67</v>
      </c>
      <c r="C165" t="str">
        <f t="shared" ref="C165:D165" si="157">IF(AND($D69="Короткие велопоходы",$E69&lt;&gt;-2),C69,"-")</f>
        <v>-</v>
      </c>
      <c r="D165" t="str">
        <f t="shared" si="157"/>
        <v>-</v>
      </c>
      <c r="E165"/>
      <c r="F165" t="str">
        <f t="shared" si="155"/>
        <v>-</v>
      </c>
      <c r="H165" t="str">
        <f t="shared" ref="H165:I165" si="158">IF(AND($D69="Короткие велопоходы",$E69&lt;&gt;-2),H69,"-")</f>
        <v>-</v>
      </c>
      <c r="I165" t="str">
        <f t="shared" si="158"/>
        <v>-</v>
      </c>
    </row>
    <row r="166" spans="1:9">
      <c r="A166">
        <f t="shared" si="150"/>
        <v>20</v>
      </c>
      <c r="B166">
        <f t="shared" si="151"/>
        <v>68</v>
      </c>
      <c r="C166" t="str">
        <f t="shared" ref="C166:D166" si="159">IF(AND($D70="Короткие велопоходы",$E70&lt;&gt;-2),C70,"-")</f>
        <v>-</v>
      </c>
      <c r="D166" t="str">
        <f t="shared" si="159"/>
        <v>-</v>
      </c>
      <c r="E166"/>
      <c r="F166" t="str">
        <f t="shared" si="155"/>
        <v>-</v>
      </c>
      <c r="H166" t="str">
        <f t="shared" ref="H166:I166" si="160">IF(AND($D70="Короткие велопоходы",$E70&lt;&gt;-2),H70,"-")</f>
        <v>-</v>
      </c>
      <c r="I166" t="str">
        <f t="shared" si="160"/>
        <v>-</v>
      </c>
    </row>
    <row r="167" spans="1:9">
      <c r="A167">
        <f t="shared" si="150"/>
        <v>20</v>
      </c>
      <c r="B167">
        <f t="shared" si="151"/>
        <v>69</v>
      </c>
      <c r="C167" t="str">
        <f t="shared" ref="C167:D167" si="161">IF(AND($D71="Короткие велопоходы",$E71&lt;&gt;-2),C71,"-")</f>
        <v>-</v>
      </c>
      <c r="D167" t="str">
        <f t="shared" si="161"/>
        <v>-</v>
      </c>
      <c r="E167"/>
      <c r="F167" t="str">
        <f t="shared" si="155"/>
        <v>-</v>
      </c>
      <c r="H167" t="str">
        <f t="shared" ref="H167:I167" si="162">IF(AND($D71="Короткие велопоходы",$E71&lt;&gt;-2),H71,"-")</f>
        <v>-</v>
      </c>
      <c r="I167" t="str">
        <f t="shared" si="162"/>
        <v>-</v>
      </c>
    </row>
    <row r="168" spans="1:9">
      <c r="A168">
        <f t="shared" si="150"/>
        <v>20</v>
      </c>
      <c r="B168">
        <f t="shared" si="151"/>
        <v>70</v>
      </c>
      <c r="C168" t="str">
        <f t="shared" ref="C168:D168" si="163">IF(AND($D72="Короткие велопоходы",$E72&lt;&gt;-2),C72,"-")</f>
        <v>-</v>
      </c>
      <c r="D168" t="str">
        <f t="shared" si="163"/>
        <v>-</v>
      </c>
      <c r="E168"/>
      <c r="F168" t="str">
        <f t="shared" si="155"/>
        <v>-</v>
      </c>
      <c r="H168" t="str">
        <f t="shared" ref="H168:I168" si="164">IF(AND($D72="Короткие велопоходы",$E72&lt;&gt;-2),H72,"-")</f>
        <v>-</v>
      </c>
      <c r="I168" t="str">
        <f t="shared" si="164"/>
        <v>-</v>
      </c>
    </row>
    <row r="169" spans="1:9">
      <c r="A169">
        <f t="shared" si="150"/>
        <v>20</v>
      </c>
      <c r="B169">
        <f t="shared" si="151"/>
        <v>71</v>
      </c>
      <c r="C169" t="str">
        <f t="shared" ref="C169:D169" si="165">IF(AND($D73="Короткие велопоходы",$E73&lt;&gt;-2),C73,"-")</f>
        <v>-</v>
      </c>
      <c r="D169" t="str">
        <f t="shared" si="165"/>
        <v>-</v>
      </c>
      <c r="E169"/>
      <c r="F169" t="str">
        <f t="shared" si="155"/>
        <v>-</v>
      </c>
      <c r="H169" t="str">
        <f t="shared" ref="H169:I169" si="166">IF(AND($D73="Короткие велопоходы",$E73&lt;&gt;-2),H73,"-")</f>
        <v>-</v>
      </c>
      <c r="I169" t="str">
        <f t="shared" si="166"/>
        <v>-</v>
      </c>
    </row>
    <row r="170" spans="1:9">
      <c r="A170">
        <f t="shared" si="150"/>
        <v>20</v>
      </c>
      <c r="B170">
        <f t="shared" si="151"/>
        <v>72</v>
      </c>
      <c r="C170" t="str">
        <f t="shared" ref="C170:D170" si="167">IF(AND($D74="Короткие велопоходы",$E74&lt;&gt;-2),C74,"-")</f>
        <v>-</v>
      </c>
      <c r="D170" t="str">
        <f t="shared" si="167"/>
        <v>-</v>
      </c>
      <c r="E170"/>
      <c r="F170" t="str">
        <f t="shared" si="155"/>
        <v>-</v>
      </c>
      <c r="H170" t="str">
        <f t="shared" ref="H170:I170" si="168">IF(AND($D74="Короткие велопоходы",$E74&lt;&gt;-2),H74,"-")</f>
        <v>-</v>
      </c>
      <c r="I170" t="str">
        <f t="shared" si="168"/>
        <v>-</v>
      </c>
    </row>
    <row r="171" spans="1:9">
      <c r="A171">
        <f t="shared" si="150"/>
        <v>20</v>
      </c>
      <c r="B171">
        <f t="shared" si="151"/>
        <v>73</v>
      </c>
      <c r="C171" t="str">
        <f t="shared" ref="C171:D171" si="169">IF(AND($D75="Короткие велопоходы",$E75&lt;&gt;-2),C75,"-")</f>
        <v>-</v>
      </c>
      <c r="D171" t="str">
        <f t="shared" si="169"/>
        <v>-</v>
      </c>
      <c r="E171"/>
      <c r="F171" t="str">
        <f t="shared" si="155"/>
        <v>-</v>
      </c>
      <c r="H171" t="str">
        <f t="shared" ref="H171:I171" si="170">IF(AND($D75="Короткие велопоходы",$E75&lt;&gt;-2),H75,"-")</f>
        <v>-</v>
      </c>
      <c r="I171" t="str">
        <f t="shared" si="170"/>
        <v>-</v>
      </c>
    </row>
    <row r="172" spans="1:9">
      <c r="A172">
        <f t="shared" si="150"/>
        <v>21</v>
      </c>
      <c r="B172">
        <f t="shared" si="151"/>
        <v>74</v>
      </c>
      <c r="C172" t="str">
        <f t="shared" ref="C172:D172" si="171">IF(AND($D76="Короткие велопоходы",$E76&lt;&gt;-2),C76,"-")</f>
        <v>Сорокин Юрий Владимирович</v>
      </c>
      <c r="D172" t="str">
        <f t="shared" si="171"/>
        <v>Короткие велопоходы</v>
      </c>
      <c r="E172"/>
      <c r="F172" t="str">
        <f t="shared" si="155"/>
        <v>Москва</v>
      </c>
      <c r="H172">
        <f t="shared" ref="H172:I172" si="172">IF(AND($D76="Короткие велопоходы",$E76&lt;&gt;-2),H76,"-")</f>
        <v>8</v>
      </c>
      <c r="I172" t="str">
        <f t="shared" si="172"/>
        <v>Швейцария</v>
      </c>
    </row>
    <row r="173" spans="1:9">
      <c r="A173">
        <f t="shared" si="150"/>
        <v>21</v>
      </c>
      <c r="B173">
        <f t="shared" si="151"/>
        <v>75</v>
      </c>
      <c r="C173" t="str">
        <f t="shared" ref="C173:D173" si="173">IF(AND($D77="Короткие велопоходы",$E77&lt;&gt;-2),C77,"-")</f>
        <v>-</v>
      </c>
      <c r="D173" t="str">
        <f t="shared" si="173"/>
        <v>-</v>
      </c>
      <c r="E173"/>
      <c r="F173" t="str">
        <f t="shared" si="155"/>
        <v>-</v>
      </c>
      <c r="H173" t="str">
        <f t="shared" ref="H173:I173" si="174">IF(AND($D77="Короткие велопоходы",$E77&lt;&gt;-2),H77,"-")</f>
        <v>-</v>
      </c>
      <c r="I173" t="str">
        <f t="shared" si="174"/>
        <v>-</v>
      </c>
    </row>
    <row r="174" spans="1:9">
      <c r="A174">
        <f t="shared" si="150"/>
        <v>21</v>
      </c>
      <c r="B174">
        <f t="shared" si="151"/>
        <v>76</v>
      </c>
      <c r="C174" t="str">
        <f t="shared" ref="C174:D175" si="175">IF(AND($D78="Короткие велопоходы",$E78&lt;&gt;-2),C78,"-")</f>
        <v>-</v>
      </c>
      <c r="D174" t="str">
        <f t="shared" si="175"/>
        <v>-</v>
      </c>
      <c r="E174"/>
      <c r="F174" t="str">
        <f t="shared" si="155"/>
        <v>-</v>
      </c>
      <c r="H174" t="str">
        <f t="shared" ref="H174:I175" si="176">IF(AND($D78="Короткие велопоходы",$E78&lt;&gt;-2),H78,"-")</f>
        <v>-</v>
      </c>
      <c r="I174" t="str">
        <f t="shared" si="176"/>
        <v>-</v>
      </c>
    </row>
    <row r="175" spans="1:9">
      <c r="A175">
        <f t="shared" si="150"/>
        <v>21</v>
      </c>
      <c r="B175">
        <f t="shared" si="151"/>
        <v>77</v>
      </c>
      <c r="C175" t="str">
        <f t="shared" si="175"/>
        <v>-</v>
      </c>
      <c r="D175" t="str">
        <f t="shared" si="175"/>
        <v>-</v>
      </c>
      <c r="E175"/>
      <c r="F175" t="str">
        <f t="shared" si="155"/>
        <v>-</v>
      </c>
      <c r="H175" t="str">
        <f t="shared" si="176"/>
        <v>-</v>
      </c>
      <c r="I175" t="str">
        <f t="shared" si="176"/>
        <v>-</v>
      </c>
    </row>
    <row r="176" spans="1:9">
      <c r="A176">
        <f t="shared" ref="A176:A184" si="177">IF(AND($D80="Короткие велопоходы",$E80&lt;&gt;-2),A175+1,A175)</f>
        <v>21</v>
      </c>
      <c r="B176">
        <f t="shared" ref="B176" si="178">ROW(B79)</f>
        <v>79</v>
      </c>
      <c r="C176" t="str">
        <f t="shared" ref="C176:D178" si="179">IF(AND($D80="Короткие велопоходы",$E80&lt;&gt;-2),C80,"-")</f>
        <v>-</v>
      </c>
      <c r="D176" t="str">
        <f t="shared" si="179"/>
        <v>-</v>
      </c>
      <c r="E176"/>
      <c r="F176" t="str">
        <f t="shared" ref="F176:F184" si="180">IF(AND($D80="Короткие велопоходы",$E80&lt;&gt;-2),F80,"-")</f>
        <v>-</v>
      </c>
      <c r="H176" t="str">
        <f t="shared" ref="H176:I178" si="181">IF(AND($D80="Короткие велопоходы",$E80&lt;&gt;-2),H80,"-")</f>
        <v>-</v>
      </c>
      <c r="I176" t="str">
        <f t="shared" si="181"/>
        <v>-</v>
      </c>
    </row>
    <row r="177" spans="1:9">
      <c r="A177">
        <f t="shared" si="177"/>
        <v>21</v>
      </c>
      <c r="B177" t="e">
        <f>ROW(#REF!)</f>
        <v>#REF!</v>
      </c>
      <c r="C177" t="str">
        <f t="shared" si="179"/>
        <v>-</v>
      </c>
      <c r="D177" t="str">
        <f t="shared" si="179"/>
        <v>-</v>
      </c>
      <c r="E177"/>
      <c r="F177" t="str">
        <f t="shared" si="180"/>
        <v>-</v>
      </c>
      <c r="H177" t="str">
        <f t="shared" si="181"/>
        <v>-</v>
      </c>
      <c r="I177" t="str">
        <f t="shared" si="181"/>
        <v>-</v>
      </c>
    </row>
    <row r="178" spans="1:9">
      <c r="A178">
        <f t="shared" si="177"/>
        <v>21</v>
      </c>
      <c r="B178">
        <f t="shared" ref="B178:B184" si="182">ROW(B80)</f>
        <v>80</v>
      </c>
      <c r="C178" t="str">
        <f t="shared" si="179"/>
        <v>-</v>
      </c>
      <c r="D178" t="str">
        <f t="shared" si="179"/>
        <v>-</v>
      </c>
      <c r="E178"/>
      <c r="F178" t="str">
        <f t="shared" si="180"/>
        <v>-</v>
      </c>
      <c r="H178" t="str">
        <f t="shared" si="181"/>
        <v>-</v>
      </c>
      <c r="I178" t="str">
        <f t="shared" si="181"/>
        <v>-</v>
      </c>
    </row>
    <row r="179" spans="1:9">
      <c r="A179">
        <f t="shared" si="177"/>
        <v>21</v>
      </c>
      <c r="B179">
        <f t="shared" si="182"/>
        <v>81</v>
      </c>
      <c r="C179" t="str">
        <f t="shared" ref="C179:D184" si="183">IF(AND($D83="Короткие велопоходы",$E83&lt;&gt;-2),C83,"-")</f>
        <v>-</v>
      </c>
      <c r="D179" t="str">
        <f t="shared" si="183"/>
        <v>-</v>
      </c>
      <c r="E179"/>
      <c r="F179" t="str">
        <f t="shared" si="180"/>
        <v>-</v>
      </c>
      <c r="H179" t="str">
        <f t="shared" ref="H179:I184" si="184">IF(AND($D83="Короткие велопоходы",$E83&lt;&gt;-2),H83,"-")</f>
        <v>-</v>
      </c>
      <c r="I179" t="str">
        <f t="shared" si="184"/>
        <v>-</v>
      </c>
    </row>
    <row r="180" spans="1:9">
      <c r="A180">
        <f t="shared" si="177"/>
        <v>21</v>
      </c>
      <c r="B180">
        <f t="shared" si="182"/>
        <v>82</v>
      </c>
      <c r="C180" t="str">
        <f t="shared" si="183"/>
        <v>-</v>
      </c>
      <c r="D180" t="str">
        <f t="shared" si="183"/>
        <v>-</v>
      </c>
      <c r="E180"/>
      <c r="F180" t="str">
        <f t="shared" si="180"/>
        <v>-</v>
      </c>
      <c r="H180" t="str">
        <f t="shared" si="184"/>
        <v>-</v>
      </c>
      <c r="I180" t="str">
        <f t="shared" si="184"/>
        <v>-</v>
      </c>
    </row>
    <row r="181" spans="1:9">
      <c r="A181">
        <f t="shared" si="177"/>
        <v>21</v>
      </c>
      <c r="B181">
        <f t="shared" si="182"/>
        <v>83</v>
      </c>
      <c r="C181" t="str">
        <f t="shared" si="183"/>
        <v>-</v>
      </c>
      <c r="D181" t="str">
        <f t="shared" si="183"/>
        <v>-</v>
      </c>
      <c r="E181"/>
      <c r="F181" t="str">
        <f t="shared" si="180"/>
        <v>-</v>
      </c>
      <c r="H181" t="str">
        <f t="shared" si="184"/>
        <v>-</v>
      </c>
      <c r="I181" t="str">
        <f t="shared" si="184"/>
        <v>-</v>
      </c>
    </row>
    <row r="182" spans="1:9">
      <c r="A182">
        <f t="shared" si="177"/>
        <v>21</v>
      </c>
      <c r="B182">
        <f t="shared" si="182"/>
        <v>84</v>
      </c>
      <c r="C182" t="str">
        <f t="shared" si="183"/>
        <v>-</v>
      </c>
      <c r="D182" t="str">
        <f t="shared" si="183"/>
        <v>-</v>
      </c>
      <c r="E182"/>
      <c r="F182" t="str">
        <f t="shared" si="180"/>
        <v>-</v>
      </c>
      <c r="H182" t="str">
        <f t="shared" si="184"/>
        <v>-</v>
      </c>
      <c r="I182" t="str">
        <f t="shared" si="184"/>
        <v>-</v>
      </c>
    </row>
    <row r="183" spans="1:9">
      <c r="A183">
        <f t="shared" si="177"/>
        <v>21</v>
      </c>
      <c r="B183">
        <f t="shared" si="182"/>
        <v>85</v>
      </c>
      <c r="C183" t="str">
        <f t="shared" si="183"/>
        <v>-</v>
      </c>
      <c r="D183" t="str">
        <f t="shared" si="183"/>
        <v>-</v>
      </c>
      <c r="E183"/>
      <c r="F183" t="str">
        <f t="shared" si="180"/>
        <v>-</v>
      </c>
      <c r="H183" t="str">
        <f t="shared" si="184"/>
        <v>-</v>
      </c>
      <c r="I183" t="str">
        <f t="shared" si="184"/>
        <v>-</v>
      </c>
    </row>
    <row r="184" spans="1:9">
      <c r="A184">
        <f t="shared" si="177"/>
        <v>21</v>
      </c>
      <c r="B184">
        <f t="shared" si="182"/>
        <v>86</v>
      </c>
      <c r="C184" t="str">
        <f t="shared" si="183"/>
        <v>-</v>
      </c>
      <c r="D184" t="str">
        <f t="shared" si="183"/>
        <v>-</v>
      </c>
      <c r="E184"/>
      <c r="F184" t="str">
        <f t="shared" si="180"/>
        <v>-</v>
      </c>
      <c r="H184" t="str">
        <f t="shared" si="184"/>
        <v>-</v>
      </c>
      <c r="I184" t="str">
        <f t="shared" si="184"/>
        <v>-</v>
      </c>
    </row>
    <row r="187" spans="1:9">
      <c r="B187" s="3"/>
      <c r="C187" s="5" t="s">
        <v>10</v>
      </c>
      <c r="D187" s="3"/>
      <c r="E187" s="4"/>
      <c r="F187" s="3"/>
      <c r="G187" s="3"/>
      <c r="H187" s="4"/>
      <c r="I187" s="3"/>
    </row>
    <row r="188" spans="1:9">
      <c r="A188">
        <v>1</v>
      </c>
      <c r="B188">
        <f t="shared" ref="B188:B208" si="185">VLOOKUP($A188,$A$99:$I$184,2,FALSE)</f>
        <v>5</v>
      </c>
      <c r="C188" t="str">
        <f t="shared" ref="C188:C208" si="186">VLOOKUP($A188,$A$99:$I$184,3,FALSE)</f>
        <v>Андрейченко Вадим Александрович, Андрейченко Елена и Леонид</v>
      </c>
      <c r="D188" t="str">
        <f t="shared" ref="D188:D208" si="187">VLOOKUP($A188,$A$99:$I$184,4,FALSE)</f>
        <v>Короткие велопоходы</v>
      </c>
      <c r="F188" t="str">
        <f t="shared" ref="F188:F208" si="188">VLOOKUP($A188,$A$99:$I$184,6,FALSE)</f>
        <v>Санкт-Петербург</v>
      </c>
      <c r="I188" t="str">
        <f t="shared" ref="I188:I208" si="189">VLOOKUP($A188,$A$99:$I$184,9,FALSE)</f>
        <v>Финляндия</v>
      </c>
    </row>
    <row r="189" spans="1:9">
      <c r="A189">
        <f>A188+1</f>
        <v>2</v>
      </c>
      <c r="B189">
        <f t="shared" si="185"/>
        <v>7</v>
      </c>
      <c r="C189" t="str">
        <f t="shared" si="186"/>
        <v>Сергей Селюков</v>
      </c>
      <c r="D189" t="str">
        <f t="shared" si="187"/>
        <v>Короткие велопоходы</v>
      </c>
      <c r="F189" t="str">
        <f t="shared" si="188"/>
        <v>Курск</v>
      </c>
      <c r="I189" t="str">
        <f t="shared" si="189"/>
        <v>Белоруссия</v>
      </c>
    </row>
    <row r="190" spans="1:9">
      <c r="A190">
        <f t="shared" ref="A190:A208" si="190">A189+1</f>
        <v>3</v>
      </c>
      <c r="B190">
        <f t="shared" si="185"/>
        <v>8</v>
      </c>
      <c r="C190" t="str">
        <f t="shared" si="186"/>
        <v>Шонин Сергей Викторович</v>
      </c>
      <c r="D190" t="str">
        <f t="shared" si="187"/>
        <v>Короткие велопоходы</v>
      </c>
      <c r="F190" t="str">
        <f t="shared" si="188"/>
        <v>Тихвин</v>
      </c>
      <c r="I190" t="str">
        <f t="shared" si="189"/>
        <v>Индия</v>
      </c>
    </row>
    <row r="191" spans="1:9">
      <c r="A191">
        <f t="shared" si="190"/>
        <v>4</v>
      </c>
      <c r="B191">
        <f t="shared" si="185"/>
        <v>9</v>
      </c>
      <c r="C191" t="str">
        <f t="shared" si="186"/>
        <v>Кирилл Михайлович Поспелов</v>
      </c>
      <c r="D191" t="str">
        <f t="shared" si="187"/>
        <v>Короткие велопоходы</v>
      </c>
      <c r="F191" t="str">
        <f t="shared" si="188"/>
        <v>Москва</v>
      </c>
      <c r="I191" t="str">
        <f t="shared" si="189"/>
        <v>Норвегия</v>
      </c>
    </row>
    <row r="192" spans="1:9">
      <c r="A192">
        <f t="shared" si="190"/>
        <v>5</v>
      </c>
      <c r="B192">
        <f t="shared" si="185"/>
        <v>10</v>
      </c>
      <c r="C192" t="str">
        <f t="shared" si="186"/>
        <v>Ткачев Алексей Петрович</v>
      </c>
      <c r="D192" t="str">
        <f t="shared" si="187"/>
        <v>Короткие велопоходы</v>
      </c>
      <c r="F192" t="str">
        <f t="shared" si="188"/>
        <v>Ростов-на-Дону</v>
      </c>
      <c r="I192" t="str">
        <f t="shared" si="189"/>
        <v>Европейская часть России</v>
      </c>
    </row>
    <row r="193" spans="1:9">
      <c r="A193">
        <f t="shared" si="190"/>
        <v>6</v>
      </c>
      <c r="B193">
        <f t="shared" si="185"/>
        <v>14</v>
      </c>
      <c r="C193" t="str">
        <f t="shared" si="186"/>
        <v>Мацкевич Екатерина Сергеевна</v>
      </c>
      <c r="D193" t="str">
        <f t="shared" si="187"/>
        <v>Короткие велопоходы</v>
      </c>
      <c r="F193" t="str">
        <f t="shared" si="188"/>
        <v>Санкт-Петербург</v>
      </c>
      <c r="I193" t="str">
        <f t="shared" si="189"/>
        <v>Россия, Европейская часть России</v>
      </c>
    </row>
    <row r="194" spans="1:9">
      <c r="A194">
        <f t="shared" si="190"/>
        <v>7</v>
      </c>
      <c r="B194">
        <f t="shared" si="185"/>
        <v>16</v>
      </c>
      <c r="C194" t="str">
        <f t="shared" si="186"/>
        <v>Касьянов Юрий Владимирович</v>
      </c>
      <c r="D194" t="str">
        <f t="shared" si="187"/>
        <v>Короткие велопоходы</v>
      </c>
      <c r="F194" t="str">
        <f t="shared" si="188"/>
        <v>Запорожье</v>
      </c>
      <c r="I194" t="str">
        <f t="shared" si="189"/>
        <v>Польша</v>
      </c>
    </row>
    <row r="195" spans="1:9">
      <c r="A195">
        <f t="shared" si="190"/>
        <v>8</v>
      </c>
      <c r="B195">
        <f t="shared" si="185"/>
        <v>21</v>
      </c>
      <c r="C195" t="str">
        <f t="shared" si="186"/>
        <v>Столяров Александр Александрович</v>
      </c>
      <c r="D195" t="str">
        <f t="shared" si="187"/>
        <v>Короткие велопоходы</v>
      </c>
      <c r="F195" t="str">
        <f t="shared" si="188"/>
        <v>Санкт-Петербург</v>
      </c>
      <c r="I195" t="str">
        <f t="shared" si="189"/>
        <v>Европейская часть России</v>
      </c>
    </row>
    <row r="196" spans="1:9">
      <c r="A196">
        <f t="shared" si="190"/>
        <v>9</v>
      </c>
      <c r="B196">
        <f t="shared" si="185"/>
        <v>23</v>
      </c>
      <c r="C196" t="str">
        <f t="shared" si="186"/>
        <v>Попов Александр Андреевич и КоВыль</v>
      </c>
      <c r="D196" t="str">
        <f t="shared" si="187"/>
        <v>Короткие велопоходы</v>
      </c>
      <c r="F196" t="str">
        <f t="shared" si="188"/>
        <v>село Выльгорт</v>
      </c>
      <c r="I196" t="str">
        <f t="shared" si="189"/>
        <v>Армения</v>
      </c>
    </row>
    <row r="197" spans="1:9">
      <c r="A197">
        <f t="shared" si="190"/>
        <v>10</v>
      </c>
      <c r="B197">
        <f t="shared" si="185"/>
        <v>29</v>
      </c>
      <c r="C197" t="str">
        <f t="shared" si="186"/>
        <v>Данилина Татьяна Игоревна</v>
      </c>
      <c r="D197" t="str">
        <f t="shared" si="187"/>
        <v>Короткие велопоходы</v>
      </c>
      <c r="F197" t="str">
        <f t="shared" si="188"/>
        <v>Сергиев Посад</v>
      </c>
      <c r="I197" t="str">
        <f t="shared" si="189"/>
        <v>Прибайкалье</v>
      </c>
    </row>
    <row r="198" spans="1:9">
      <c r="A198">
        <f t="shared" si="190"/>
        <v>11</v>
      </c>
      <c r="B198">
        <f t="shared" si="185"/>
        <v>34</v>
      </c>
      <c r="C198" t="str">
        <f t="shared" si="186"/>
        <v>Саликова Александра Владимировна</v>
      </c>
      <c r="D198" t="str">
        <f t="shared" si="187"/>
        <v>Короткие велопоходы</v>
      </c>
      <c r="F198" t="str">
        <f t="shared" si="188"/>
        <v>Саратов</v>
      </c>
      <c r="I198" t="str">
        <f t="shared" si="189"/>
        <v>Норвегия</v>
      </c>
    </row>
    <row r="199" spans="1:9">
      <c r="A199">
        <f t="shared" si="190"/>
        <v>12</v>
      </c>
      <c r="B199">
        <f t="shared" si="185"/>
        <v>36</v>
      </c>
      <c r="C199" t="str">
        <f t="shared" si="186"/>
        <v>Толубаев Сергей Иванович</v>
      </c>
      <c r="D199" t="str">
        <f t="shared" si="187"/>
        <v>Короткие велопоходы</v>
      </c>
      <c r="F199" t="str">
        <f t="shared" si="188"/>
        <v>Москва</v>
      </c>
      <c r="I199" t="str">
        <f t="shared" si="189"/>
        <v>Россия, Европейская часть России, Калининградская область</v>
      </c>
    </row>
    <row r="200" spans="1:9">
      <c r="A200">
        <f t="shared" si="190"/>
        <v>13</v>
      </c>
      <c r="B200">
        <f t="shared" si="185"/>
        <v>37</v>
      </c>
      <c r="C200" t="str">
        <f t="shared" si="186"/>
        <v>Сизов Дмитрий Генндьевич</v>
      </c>
      <c r="D200" t="str">
        <f t="shared" si="187"/>
        <v>Короткие велопоходы</v>
      </c>
      <c r="F200" t="str">
        <f t="shared" si="188"/>
        <v>Москва</v>
      </c>
      <c r="I200" t="str">
        <f t="shared" si="189"/>
        <v>Латвия, Литва</v>
      </c>
    </row>
    <row r="201" spans="1:9">
      <c r="A201">
        <f t="shared" si="190"/>
        <v>14</v>
      </c>
      <c r="B201">
        <f t="shared" si="185"/>
        <v>38</v>
      </c>
      <c r="C201" t="str">
        <f t="shared" si="186"/>
        <v>Чернецкая Елена Николаевна</v>
      </c>
      <c r="D201" t="str">
        <f t="shared" si="187"/>
        <v>Короткие велопоходы</v>
      </c>
      <c r="F201" t="str">
        <f t="shared" si="188"/>
        <v>Москва</v>
      </c>
      <c r="I201" t="str">
        <f t="shared" si="189"/>
        <v>Восточный Кавказ, Азербайджан</v>
      </c>
    </row>
    <row r="202" spans="1:9">
      <c r="A202">
        <f t="shared" si="190"/>
        <v>15</v>
      </c>
      <c r="B202">
        <f t="shared" si="185"/>
        <v>51</v>
      </c>
      <c r="C202" t="str">
        <f t="shared" si="186"/>
        <v>Басалаев Андрей Викторович</v>
      </c>
      <c r="D202" t="str">
        <f t="shared" si="187"/>
        <v>Короткие велопоходы</v>
      </c>
      <c r="F202" t="str">
        <f t="shared" si="188"/>
        <v>Новокузнецк, Кемеровская обл., Россия</v>
      </c>
      <c r="I202" t="str">
        <f t="shared" si="189"/>
        <v>Казахстан</v>
      </c>
    </row>
    <row r="203" spans="1:9">
      <c r="A203">
        <f t="shared" si="190"/>
        <v>16</v>
      </c>
      <c r="B203">
        <f t="shared" si="185"/>
        <v>54</v>
      </c>
      <c r="C203" t="str">
        <f t="shared" si="186"/>
        <v>Силантьева Наталья Ильинична</v>
      </c>
      <c r="D203" t="str">
        <f t="shared" si="187"/>
        <v>Короткие велопоходы</v>
      </c>
      <c r="F203" t="str">
        <f t="shared" si="188"/>
        <v>Екатаринбург</v>
      </c>
      <c r="I203" t="str">
        <f t="shared" si="189"/>
        <v>Алтай</v>
      </c>
    </row>
    <row r="204" spans="1:9">
      <c r="A204">
        <f t="shared" si="190"/>
        <v>17</v>
      </c>
      <c r="B204">
        <f t="shared" si="185"/>
        <v>55</v>
      </c>
      <c r="C204" t="str">
        <f t="shared" si="186"/>
        <v>Аверина Александра Викторовна</v>
      </c>
      <c r="D204" t="str">
        <f t="shared" si="187"/>
        <v>Короткие велопоходы</v>
      </c>
      <c r="F204" t="str">
        <f t="shared" si="188"/>
        <v>Москва</v>
      </c>
      <c r="I204" t="str">
        <f t="shared" si="189"/>
        <v>Европейская часть России</v>
      </c>
    </row>
    <row r="205" spans="1:9">
      <c r="A205">
        <f t="shared" si="190"/>
        <v>18</v>
      </c>
      <c r="B205">
        <f t="shared" si="185"/>
        <v>57</v>
      </c>
      <c r="C205" t="str">
        <f t="shared" si="186"/>
        <v>Аверина Александра Викторовна</v>
      </c>
      <c r="D205" t="str">
        <f t="shared" si="187"/>
        <v>Короткие велопоходы</v>
      </c>
      <c r="F205" t="str">
        <f t="shared" si="188"/>
        <v>Москва</v>
      </c>
      <c r="I205" t="str">
        <f t="shared" si="189"/>
        <v>Европейская часть России</v>
      </c>
    </row>
    <row r="206" spans="1:9">
      <c r="A206">
        <f t="shared" si="190"/>
        <v>19</v>
      </c>
      <c r="B206">
        <f t="shared" si="185"/>
        <v>59</v>
      </c>
      <c r="C206" t="str">
        <f t="shared" si="186"/>
        <v>Люция Хисматуллина, Елена Котлярова</v>
      </c>
      <c r="D206" t="str">
        <f t="shared" si="187"/>
        <v>Короткие велопоходы</v>
      </c>
      <c r="F206" t="str">
        <f t="shared" si="188"/>
        <v>Ижевск</v>
      </c>
      <c r="I206" t="str">
        <f t="shared" si="189"/>
        <v>Белоруссия</v>
      </c>
    </row>
    <row r="207" spans="1:9">
      <c r="A207">
        <f t="shared" si="190"/>
        <v>20</v>
      </c>
      <c r="B207">
        <f t="shared" si="185"/>
        <v>63</v>
      </c>
      <c r="C207" t="str">
        <f t="shared" si="186"/>
        <v>Демидов Иван Владимирович</v>
      </c>
      <c r="D207" t="str">
        <f t="shared" si="187"/>
        <v>Короткие велопоходы</v>
      </c>
      <c r="F207" t="str">
        <f t="shared" si="188"/>
        <v>Химки</v>
      </c>
      <c r="I207" t="str">
        <f t="shared" si="189"/>
        <v>Европейская часть России</v>
      </c>
    </row>
    <row r="208" spans="1:9">
      <c r="A208">
        <f t="shared" si="190"/>
        <v>21</v>
      </c>
      <c r="B208">
        <f t="shared" si="185"/>
        <v>74</v>
      </c>
      <c r="C208" t="str">
        <f t="shared" si="186"/>
        <v>Сорокин Юрий Владимирович</v>
      </c>
      <c r="D208" t="str">
        <f t="shared" si="187"/>
        <v>Короткие велопоходы</v>
      </c>
      <c r="F208" t="str">
        <f t="shared" si="188"/>
        <v>Москва</v>
      </c>
      <c r="I208" t="str">
        <f t="shared" si="189"/>
        <v>Швейцария</v>
      </c>
    </row>
    <row r="210" spans="1:9">
      <c r="A210" s="6"/>
      <c r="B210" s="6"/>
      <c r="C210" s="6" t="s">
        <v>54</v>
      </c>
      <c r="D210" s="6"/>
      <c r="E210" s="7"/>
      <c r="F210" s="6"/>
      <c r="G210" s="6"/>
      <c r="H210" s="7"/>
      <c r="I210" s="6"/>
    </row>
    <row r="211" spans="1:9">
      <c r="A211">
        <f t="shared" ref="A211:A231" si="191">IF(AND($D3="Велопоходы",$E3&lt;&gt;-2),A210+1,A210)</f>
        <v>0</v>
      </c>
      <c r="B211">
        <f>ROW(B1)</f>
        <v>1</v>
      </c>
      <c r="C211" t="str">
        <f t="shared" ref="C211:D230" si="192">IF(AND($D3="Велопоходы",$E3&lt;&gt;-2),C3,"-")</f>
        <v>-</v>
      </c>
      <c r="D211" t="str">
        <f t="shared" si="192"/>
        <v>-</v>
      </c>
      <c r="F211" t="str">
        <f>IF(AND($D3="Велопоходы",$E3&lt;&gt;-2),F3,"-")</f>
        <v>-</v>
      </c>
      <c r="I211" t="str">
        <f>IF(AND($D3="Велопоходы",$E3&lt;&gt;-2),I3,"-")</f>
        <v>-</v>
      </c>
    </row>
    <row r="212" spans="1:9">
      <c r="A212">
        <f t="shared" si="191"/>
        <v>0</v>
      </c>
      <c r="B212">
        <f t="shared" ref="B212:B233" si="193">ROW(B2)</f>
        <v>2</v>
      </c>
      <c r="C212" t="str">
        <f t="shared" si="192"/>
        <v>-</v>
      </c>
      <c r="D212" t="str">
        <f t="shared" si="192"/>
        <v>-</v>
      </c>
      <c r="F212" t="str">
        <f t="shared" ref="F212:F231" si="194">IF(AND($D4="Велопоходы",$E4&lt;&gt;-2),F4,"-")</f>
        <v>-</v>
      </c>
      <c r="I212" t="str">
        <f t="shared" ref="I212:I231" si="195">IF(AND($D4="Велопоходы",$E4&lt;&gt;-2),I4,"-")</f>
        <v>-</v>
      </c>
    </row>
    <row r="213" spans="1:9">
      <c r="A213">
        <f t="shared" si="191"/>
        <v>0</v>
      </c>
      <c r="B213">
        <f t="shared" si="193"/>
        <v>3</v>
      </c>
      <c r="C213" t="str">
        <f t="shared" si="192"/>
        <v>-</v>
      </c>
      <c r="D213" t="str">
        <f t="shared" si="192"/>
        <v>-</v>
      </c>
      <c r="F213" t="str">
        <f t="shared" si="194"/>
        <v>-</v>
      </c>
      <c r="I213" t="str">
        <f t="shared" si="195"/>
        <v>-</v>
      </c>
    </row>
    <row r="214" spans="1:9">
      <c r="A214">
        <f t="shared" si="191"/>
        <v>0</v>
      </c>
      <c r="B214">
        <f t="shared" si="193"/>
        <v>4</v>
      </c>
      <c r="C214" t="str">
        <f t="shared" si="192"/>
        <v>-</v>
      </c>
      <c r="D214" t="str">
        <f t="shared" si="192"/>
        <v>-</v>
      </c>
      <c r="F214" t="str">
        <f t="shared" si="194"/>
        <v>-</v>
      </c>
      <c r="I214" t="str">
        <f t="shared" si="195"/>
        <v>-</v>
      </c>
    </row>
    <row r="215" spans="1:9">
      <c r="A215">
        <f t="shared" si="191"/>
        <v>0</v>
      </c>
      <c r="B215">
        <f t="shared" si="193"/>
        <v>5</v>
      </c>
      <c r="C215" t="str">
        <f t="shared" si="192"/>
        <v>-</v>
      </c>
      <c r="D215" t="str">
        <f t="shared" si="192"/>
        <v>-</v>
      </c>
      <c r="F215" t="str">
        <f t="shared" si="194"/>
        <v>-</v>
      </c>
      <c r="I215" t="str">
        <f t="shared" si="195"/>
        <v>-</v>
      </c>
    </row>
    <row r="216" spans="1:9">
      <c r="A216">
        <f t="shared" si="191"/>
        <v>1</v>
      </c>
      <c r="B216">
        <f t="shared" si="193"/>
        <v>6</v>
      </c>
      <c r="C216" t="str">
        <f t="shared" si="192"/>
        <v>Вастаев Александр</v>
      </c>
      <c r="D216" t="str">
        <f t="shared" si="192"/>
        <v>Велопоходы</v>
      </c>
      <c r="F216" t="str">
        <f t="shared" si="194"/>
        <v>Жуковский</v>
      </c>
      <c r="I216" t="str">
        <f t="shared" si="195"/>
        <v>Крым</v>
      </c>
    </row>
    <row r="217" spans="1:9">
      <c r="A217">
        <f t="shared" si="191"/>
        <v>1</v>
      </c>
      <c r="B217">
        <f t="shared" si="193"/>
        <v>7</v>
      </c>
      <c r="C217" t="str">
        <f t="shared" si="192"/>
        <v>-</v>
      </c>
      <c r="D217" t="str">
        <f t="shared" si="192"/>
        <v>-</v>
      </c>
      <c r="F217" t="str">
        <f t="shared" si="194"/>
        <v>-</v>
      </c>
      <c r="I217" t="str">
        <f t="shared" si="195"/>
        <v>-</v>
      </c>
    </row>
    <row r="218" spans="1:9">
      <c r="A218">
        <f t="shared" si="191"/>
        <v>1</v>
      </c>
      <c r="B218">
        <f t="shared" si="193"/>
        <v>8</v>
      </c>
      <c r="C218" t="str">
        <f t="shared" si="192"/>
        <v>-</v>
      </c>
      <c r="D218" t="str">
        <f t="shared" si="192"/>
        <v>-</v>
      </c>
      <c r="F218" t="str">
        <f t="shared" si="194"/>
        <v>-</v>
      </c>
      <c r="I218" t="str">
        <f t="shared" si="195"/>
        <v>-</v>
      </c>
    </row>
    <row r="219" spans="1:9">
      <c r="A219">
        <f t="shared" si="191"/>
        <v>1</v>
      </c>
      <c r="B219">
        <f t="shared" si="193"/>
        <v>9</v>
      </c>
      <c r="C219" t="str">
        <f t="shared" si="192"/>
        <v>-</v>
      </c>
      <c r="D219" t="str">
        <f t="shared" si="192"/>
        <v>-</v>
      </c>
      <c r="F219" t="str">
        <f t="shared" si="194"/>
        <v>-</v>
      </c>
      <c r="I219" t="str">
        <f t="shared" si="195"/>
        <v>-</v>
      </c>
    </row>
    <row r="220" spans="1:9">
      <c r="A220">
        <f t="shared" si="191"/>
        <v>1</v>
      </c>
      <c r="B220">
        <f t="shared" si="193"/>
        <v>10</v>
      </c>
      <c r="C220" t="str">
        <f t="shared" si="192"/>
        <v>-</v>
      </c>
      <c r="D220" t="str">
        <f t="shared" si="192"/>
        <v>-</v>
      </c>
      <c r="F220" t="str">
        <f t="shared" si="194"/>
        <v>-</v>
      </c>
      <c r="I220" t="str">
        <f t="shared" si="195"/>
        <v>-</v>
      </c>
    </row>
    <row r="221" spans="1:9">
      <c r="A221">
        <f t="shared" si="191"/>
        <v>1</v>
      </c>
      <c r="B221">
        <f t="shared" si="193"/>
        <v>11</v>
      </c>
      <c r="C221" t="str">
        <f t="shared" si="192"/>
        <v>-</v>
      </c>
      <c r="D221" t="str">
        <f t="shared" si="192"/>
        <v>-</v>
      </c>
      <c r="F221" t="str">
        <f t="shared" si="194"/>
        <v>-</v>
      </c>
      <c r="I221" t="str">
        <f t="shared" si="195"/>
        <v>-</v>
      </c>
    </row>
    <row r="222" spans="1:9">
      <c r="A222">
        <f t="shared" si="191"/>
        <v>1</v>
      </c>
      <c r="B222">
        <f t="shared" si="193"/>
        <v>12</v>
      </c>
      <c r="C222" t="str">
        <f t="shared" si="192"/>
        <v>-</v>
      </c>
      <c r="D222" t="str">
        <f t="shared" si="192"/>
        <v>-</v>
      </c>
      <c r="F222" t="str">
        <f t="shared" si="194"/>
        <v>-</v>
      </c>
      <c r="I222" t="str">
        <f t="shared" si="195"/>
        <v>-</v>
      </c>
    </row>
    <row r="223" spans="1:9">
      <c r="A223">
        <f t="shared" si="191"/>
        <v>1</v>
      </c>
      <c r="B223">
        <f t="shared" si="193"/>
        <v>13</v>
      </c>
      <c r="C223" t="str">
        <f t="shared" si="192"/>
        <v>-</v>
      </c>
      <c r="D223" t="str">
        <f t="shared" si="192"/>
        <v>-</v>
      </c>
      <c r="F223" t="str">
        <f t="shared" si="194"/>
        <v>-</v>
      </c>
      <c r="I223" t="str">
        <f t="shared" si="195"/>
        <v>-</v>
      </c>
    </row>
    <row r="224" spans="1:9">
      <c r="A224">
        <f t="shared" si="191"/>
        <v>1</v>
      </c>
      <c r="B224">
        <f t="shared" si="193"/>
        <v>14</v>
      </c>
      <c r="C224" t="str">
        <f t="shared" si="192"/>
        <v>-</v>
      </c>
      <c r="D224" t="str">
        <f t="shared" si="192"/>
        <v>-</v>
      </c>
      <c r="F224" t="str">
        <f t="shared" si="194"/>
        <v>-</v>
      </c>
      <c r="I224" t="str">
        <f t="shared" si="195"/>
        <v>-</v>
      </c>
    </row>
    <row r="225" spans="1:9">
      <c r="A225">
        <f t="shared" si="191"/>
        <v>1</v>
      </c>
      <c r="B225">
        <f t="shared" si="193"/>
        <v>15</v>
      </c>
      <c r="C225" t="str">
        <f t="shared" si="192"/>
        <v>-</v>
      </c>
      <c r="D225" t="str">
        <f t="shared" si="192"/>
        <v>-</v>
      </c>
      <c r="F225" t="str">
        <f t="shared" si="194"/>
        <v>-</v>
      </c>
      <c r="I225" t="str">
        <f t="shared" si="195"/>
        <v>-</v>
      </c>
    </row>
    <row r="226" spans="1:9">
      <c r="A226">
        <f t="shared" si="191"/>
        <v>1</v>
      </c>
      <c r="B226">
        <f t="shared" si="193"/>
        <v>16</v>
      </c>
      <c r="C226" t="str">
        <f t="shared" si="192"/>
        <v>-</v>
      </c>
      <c r="D226" t="str">
        <f t="shared" si="192"/>
        <v>-</v>
      </c>
      <c r="F226" t="str">
        <f t="shared" si="194"/>
        <v>-</v>
      </c>
      <c r="I226" t="str">
        <f t="shared" si="195"/>
        <v>-</v>
      </c>
    </row>
    <row r="227" spans="1:9">
      <c r="A227">
        <f t="shared" si="191"/>
        <v>2</v>
      </c>
      <c r="B227">
        <f t="shared" si="193"/>
        <v>17</v>
      </c>
      <c r="C227" t="str">
        <f t="shared" si="192"/>
        <v>Касьянов Юрий Владимирович</v>
      </c>
      <c r="D227" t="str">
        <f t="shared" si="192"/>
        <v>Велопоходы</v>
      </c>
      <c r="F227" t="str">
        <f t="shared" si="194"/>
        <v>Запорожье</v>
      </c>
      <c r="I227" t="str">
        <f t="shared" si="195"/>
        <v>Польша, Словакия</v>
      </c>
    </row>
    <row r="228" spans="1:9">
      <c r="A228">
        <f t="shared" si="191"/>
        <v>3</v>
      </c>
      <c r="B228">
        <f t="shared" si="193"/>
        <v>18</v>
      </c>
      <c r="C228" t="str">
        <f t="shared" si="192"/>
        <v>Олег Маргулис</v>
      </c>
      <c r="D228" t="str">
        <f t="shared" si="192"/>
        <v>Велопоходы</v>
      </c>
      <c r="F228">
        <f t="shared" si="194"/>
        <v>0</v>
      </c>
      <c r="I228" t="str">
        <f t="shared" si="195"/>
        <v>Боливия, Чили</v>
      </c>
    </row>
    <row r="229" spans="1:9">
      <c r="A229">
        <f t="shared" si="191"/>
        <v>3</v>
      </c>
      <c r="B229">
        <f t="shared" si="193"/>
        <v>19</v>
      </c>
      <c r="C229" t="str">
        <f t="shared" si="192"/>
        <v>-</v>
      </c>
      <c r="D229" t="str">
        <f t="shared" si="192"/>
        <v>-</v>
      </c>
      <c r="F229" t="str">
        <f t="shared" si="194"/>
        <v>-</v>
      </c>
      <c r="I229" t="str">
        <f t="shared" si="195"/>
        <v>-</v>
      </c>
    </row>
    <row r="230" spans="1:9">
      <c r="A230">
        <f t="shared" si="191"/>
        <v>3</v>
      </c>
      <c r="B230">
        <f t="shared" si="193"/>
        <v>20</v>
      </c>
      <c r="C230" t="str">
        <f t="shared" si="192"/>
        <v>-</v>
      </c>
      <c r="D230" t="str">
        <f t="shared" si="192"/>
        <v>-</v>
      </c>
      <c r="F230" t="str">
        <f t="shared" si="194"/>
        <v>-</v>
      </c>
      <c r="I230" t="str">
        <f t="shared" si="195"/>
        <v>-</v>
      </c>
    </row>
    <row r="231" spans="1:9">
      <c r="A231">
        <f t="shared" si="191"/>
        <v>3</v>
      </c>
      <c r="B231">
        <f t="shared" si="193"/>
        <v>21</v>
      </c>
      <c r="C231" t="str">
        <f t="shared" ref="C231:D231" si="196">IF(AND($D23="Велопоходы",$E23&lt;&gt;-2),C23,"-")</f>
        <v>-</v>
      </c>
      <c r="D231" t="str">
        <f t="shared" si="196"/>
        <v>-</v>
      </c>
      <c r="F231" t="str">
        <f t="shared" si="194"/>
        <v>-</v>
      </c>
      <c r="I231" t="str">
        <f t="shared" si="195"/>
        <v>-</v>
      </c>
    </row>
    <row r="232" spans="1:9">
      <c r="A232">
        <f t="shared" ref="A232:A263" si="197">IF(AND($D25="Велопоходы",$E25&lt;&gt;-2),A231+1,A231)</f>
        <v>3</v>
      </c>
      <c r="B232">
        <f t="shared" si="193"/>
        <v>22</v>
      </c>
      <c r="C232" t="str">
        <f t="shared" ref="C232:D251" si="198">IF(AND($D25="Велопоходы",$E25&lt;&gt;-2),C25,"-")</f>
        <v>-</v>
      </c>
      <c r="D232" t="str">
        <f t="shared" si="198"/>
        <v>-</v>
      </c>
      <c r="F232" t="str">
        <f t="shared" ref="F232:F263" si="199">IF(AND($D25="Велопоходы",$E25&lt;&gt;-2),F25,"-")</f>
        <v>-</v>
      </c>
      <c r="I232" t="str">
        <f t="shared" ref="I232:I263" si="200">IF(AND($D25="Велопоходы",$E25&lt;&gt;-2),I25,"-")</f>
        <v>-</v>
      </c>
    </row>
    <row r="233" spans="1:9">
      <c r="A233">
        <f t="shared" si="197"/>
        <v>3</v>
      </c>
      <c r="B233">
        <f t="shared" si="193"/>
        <v>23</v>
      </c>
      <c r="C233" t="str">
        <f t="shared" si="198"/>
        <v>-</v>
      </c>
      <c r="D233" t="str">
        <f t="shared" si="198"/>
        <v>-</v>
      </c>
      <c r="F233" t="str">
        <f t="shared" si="199"/>
        <v>-</v>
      </c>
      <c r="I233" t="str">
        <f t="shared" si="200"/>
        <v>-</v>
      </c>
    </row>
    <row r="234" spans="1:9">
      <c r="A234">
        <f t="shared" si="197"/>
        <v>4</v>
      </c>
      <c r="B234">
        <f t="shared" ref="B234:B265" si="201">ROW(B25)</f>
        <v>25</v>
      </c>
      <c r="C234" t="str">
        <f t="shared" si="198"/>
        <v>Родимцев Андрей Александрович</v>
      </c>
      <c r="D234" t="str">
        <f t="shared" si="198"/>
        <v>Велопоходы</v>
      </c>
      <c r="F234" t="str">
        <f t="shared" si="199"/>
        <v>Саратов</v>
      </c>
      <c r="I234" t="str">
        <f t="shared" si="200"/>
        <v>Россия, Центр евр. части России</v>
      </c>
    </row>
    <row r="235" spans="1:9">
      <c r="A235">
        <f t="shared" si="197"/>
        <v>4</v>
      </c>
      <c r="B235">
        <f t="shared" si="201"/>
        <v>26</v>
      </c>
      <c r="C235" t="str">
        <f t="shared" si="198"/>
        <v>-</v>
      </c>
      <c r="D235" t="str">
        <f t="shared" si="198"/>
        <v>-</v>
      </c>
      <c r="F235" t="str">
        <f t="shared" si="199"/>
        <v>-</v>
      </c>
      <c r="I235" t="str">
        <f t="shared" si="200"/>
        <v>-</v>
      </c>
    </row>
    <row r="236" spans="1:9">
      <c r="A236">
        <f t="shared" si="197"/>
        <v>4</v>
      </c>
      <c r="B236">
        <f t="shared" si="201"/>
        <v>27</v>
      </c>
      <c r="C236" t="str">
        <f t="shared" si="198"/>
        <v>-</v>
      </c>
      <c r="D236" t="str">
        <f t="shared" si="198"/>
        <v>-</v>
      </c>
      <c r="F236" t="str">
        <f t="shared" si="199"/>
        <v>-</v>
      </c>
      <c r="I236" t="str">
        <f t="shared" si="200"/>
        <v>-</v>
      </c>
    </row>
    <row r="237" spans="1:9">
      <c r="A237">
        <f t="shared" si="197"/>
        <v>5</v>
      </c>
      <c r="B237">
        <f t="shared" si="201"/>
        <v>28</v>
      </c>
      <c r="C237" t="str">
        <f t="shared" si="198"/>
        <v>Лехан Сергей Антонович</v>
      </c>
      <c r="D237" t="str">
        <f t="shared" si="198"/>
        <v>Велопоходы</v>
      </c>
      <c r="F237" t="str">
        <f t="shared" si="199"/>
        <v>Белгород-Днестровский</v>
      </c>
      <c r="I237" t="str">
        <f t="shared" si="200"/>
        <v>Болгария</v>
      </c>
    </row>
    <row r="238" spans="1:9">
      <c r="A238">
        <f t="shared" si="197"/>
        <v>5</v>
      </c>
      <c r="B238">
        <f t="shared" si="201"/>
        <v>29</v>
      </c>
      <c r="C238" t="str">
        <f t="shared" si="198"/>
        <v>-</v>
      </c>
      <c r="D238" t="str">
        <f t="shared" si="198"/>
        <v>-</v>
      </c>
      <c r="F238" t="str">
        <f t="shared" si="199"/>
        <v>-</v>
      </c>
      <c r="I238" t="str">
        <f t="shared" si="200"/>
        <v>-</v>
      </c>
    </row>
    <row r="239" spans="1:9">
      <c r="A239">
        <f t="shared" si="197"/>
        <v>6</v>
      </c>
      <c r="B239">
        <f t="shared" si="201"/>
        <v>30</v>
      </c>
      <c r="C239" t="str">
        <f t="shared" si="198"/>
        <v>Пономарев Сергей Анатольевич</v>
      </c>
      <c r="D239" t="str">
        <f t="shared" si="198"/>
        <v>Велопоходы</v>
      </c>
      <c r="F239" t="str">
        <f t="shared" si="199"/>
        <v>Москва</v>
      </c>
      <c r="I239" t="str">
        <f t="shared" si="200"/>
        <v>Алтай</v>
      </c>
    </row>
    <row r="240" spans="1:9">
      <c r="A240">
        <f t="shared" si="197"/>
        <v>6</v>
      </c>
      <c r="B240">
        <f t="shared" si="201"/>
        <v>31</v>
      </c>
      <c r="C240" t="str">
        <f t="shared" si="198"/>
        <v>-</v>
      </c>
      <c r="D240" t="str">
        <f t="shared" si="198"/>
        <v>-</v>
      </c>
      <c r="F240" t="str">
        <f t="shared" si="199"/>
        <v>-</v>
      </c>
      <c r="I240" t="str">
        <f t="shared" si="200"/>
        <v>-</v>
      </c>
    </row>
    <row r="241" spans="1:9">
      <c r="A241">
        <f t="shared" si="197"/>
        <v>7</v>
      </c>
      <c r="B241">
        <f t="shared" si="201"/>
        <v>32</v>
      </c>
      <c r="C241" t="str">
        <f t="shared" si="198"/>
        <v>Карначёв Александр Евгеньевич</v>
      </c>
      <c r="D241" t="str">
        <f t="shared" si="198"/>
        <v>Велопоходы</v>
      </c>
      <c r="F241" t="str">
        <f t="shared" si="199"/>
        <v>Санкт-Петербург</v>
      </c>
      <c r="I241" t="str">
        <f t="shared" si="200"/>
        <v>Марокко</v>
      </c>
    </row>
    <row r="242" spans="1:9">
      <c r="A242">
        <f t="shared" si="197"/>
        <v>7</v>
      </c>
      <c r="B242">
        <f t="shared" si="201"/>
        <v>33</v>
      </c>
      <c r="C242" t="str">
        <f t="shared" si="198"/>
        <v>-</v>
      </c>
      <c r="D242" t="str">
        <f t="shared" si="198"/>
        <v>-</v>
      </c>
      <c r="F242" t="str">
        <f t="shared" si="199"/>
        <v>-</v>
      </c>
      <c r="I242" t="str">
        <f t="shared" si="200"/>
        <v>-</v>
      </c>
    </row>
    <row r="243" spans="1:9">
      <c r="A243">
        <f t="shared" si="197"/>
        <v>7</v>
      </c>
      <c r="B243">
        <f t="shared" si="201"/>
        <v>34</v>
      </c>
      <c r="C243" t="str">
        <f t="shared" si="198"/>
        <v>-</v>
      </c>
      <c r="D243" t="str">
        <f t="shared" si="198"/>
        <v>-</v>
      </c>
      <c r="F243" t="str">
        <f t="shared" si="199"/>
        <v>-</v>
      </c>
      <c r="I243" t="str">
        <f t="shared" si="200"/>
        <v>-</v>
      </c>
    </row>
    <row r="244" spans="1:9">
      <c r="A244">
        <f t="shared" si="197"/>
        <v>7</v>
      </c>
      <c r="B244">
        <f t="shared" si="201"/>
        <v>35</v>
      </c>
      <c r="C244" t="str">
        <f t="shared" si="198"/>
        <v>-</v>
      </c>
      <c r="D244" t="str">
        <f t="shared" si="198"/>
        <v>-</v>
      </c>
      <c r="F244" t="str">
        <f t="shared" si="199"/>
        <v>-</v>
      </c>
      <c r="I244" t="str">
        <f t="shared" si="200"/>
        <v>-</v>
      </c>
    </row>
    <row r="245" spans="1:9">
      <c r="A245">
        <f t="shared" si="197"/>
        <v>7</v>
      </c>
      <c r="B245">
        <f t="shared" si="201"/>
        <v>36</v>
      </c>
      <c r="C245" t="str">
        <f t="shared" si="198"/>
        <v>-</v>
      </c>
      <c r="D245" t="str">
        <f t="shared" si="198"/>
        <v>-</v>
      </c>
      <c r="F245" t="str">
        <f t="shared" si="199"/>
        <v>-</v>
      </c>
      <c r="I245" t="str">
        <f t="shared" si="200"/>
        <v>-</v>
      </c>
    </row>
    <row r="246" spans="1:9">
      <c r="A246">
        <f t="shared" si="197"/>
        <v>7</v>
      </c>
      <c r="B246">
        <f t="shared" si="201"/>
        <v>37</v>
      </c>
      <c r="C246" t="str">
        <f t="shared" si="198"/>
        <v>-</v>
      </c>
      <c r="D246" t="str">
        <f t="shared" si="198"/>
        <v>-</v>
      </c>
      <c r="F246" t="str">
        <f t="shared" si="199"/>
        <v>-</v>
      </c>
      <c r="I246" t="str">
        <f t="shared" si="200"/>
        <v>-</v>
      </c>
    </row>
    <row r="247" spans="1:9">
      <c r="A247">
        <f t="shared" si="197"/>
        <v>7</v>
      </c>
      <c r="B247">
        <f t="shared" si="201"/>
        <v>38</v>
      </c>
      <c r="C247" t="str">
        <f t="shared" si="198"/>
        <v>-</v>
      </c>
      <c r="D247" t="str">
        <f t="shared" si="198"/>
        <v>-</v>
      </c>
      <c r="F247" t="str">
        <f t="shared" si="199"/>
        <v>-</v>
      </c>
      <c r="I247" t="str">
        <f t="shared" si="200"/>
        <v>-</v>
      </c>
    </row>
    <row r="248" spans="1:9">
      <c r="A248">
        <f t="shared" si="197"/>
        <v>8</v>
      </c>
      <c r="B248">
        <f t="shared" si="201"/>
        <v>39</v>
      </c>
      <c r="C248" t="str">
        <f t="shared" si="198"/>
        <v>Команда "Держи Забрало"</v>
      </c>
      <c r="D248" t="str">
        <f t="shared" si="198"/>
        <v>Велопоходы</v>
      </c>
      <c r="F248" t="str">
        <f t="shared" si="199"/>
        <v>Москва</v>
      </c>
      <c r="I248" t="str">
        <f t="shared" si="200"/>
        <v>Китай</v>
      </c>
    </row>
    <row r="249" spans="1:9">
      <c r="A249">
        <f t="shared" si="197"/>
        <v>9</v>
      </c>
      <c r="B249">
        <f t="shared" si="201"/>
        <v>40</v>
      </c>
      <c r="C249" t="str">
        <f t="shared" si="198"/>
        <v>Команда "Держи Забрало"</v>
      </c>
      <c r="D249" t="str">
        <f t="shared" si="198"/>
        <v>Велопоходы</v>
      </c>
      <c r="F249" t="str">
        <f t="shared" si="199"/>
        <v>Москва</v>
      </c>
      <c r="I249" t="str">
        <f t="shared" si="200"/>
        <v>Камчатка</v>
      </c>
    </row>
    <row r="250" spans="1:9">
      <c r="A250">
        <f t="shared" si="197"/>
        <v>10</v>
      </c>
      <c r="B250">
        <f t="shared" si="201"/>
        <v>41</v>
      </c>
      <c r="C250" t="str">
        <f t="shared" si="198"/>
        <v>Диденко Е.В.</v>
      </c>
      <c r="D250" t="str">
        <f t="shared" si="198"/>
        <v>Велопоходы</v>
      </c>
      <c r="F250" t="str">
        <f t="shared" si="199"/>
        <v>Одесса, Киев</v>
      </c>
      <c r="I250" t="str">
        <f t="shared" si="200"/>
        <v>Словакия</v>
      </c>
    </row>
    <row r="251" spans="1:9">
      <c r="A251">
        <f t="shared" si="197"/>
        <v>10</v>
      </c>
      <c r="B251">
        <f t="shared" si="201"/>
        <v>42</v>
      </c>
      <c r="C251" t="str">
        <f t="shared" si="198"/>
        <v>-</v>
      </c>
      <c r="D251" t="str">
        <f t="shared" si="198"/>
        <v>-</v>
      </c>
      <c r="F251" t="str">
        <f t="shared" si="199"/>
        <v>-</v>
      </c>
      <c r="I251" t="str">
        <f t="shared" si="200"/>
        <v>-</v>
      </c>
    </row>
    <row r="252" spans="1:9">
      <c r="A252">
        <f t="shared" si="197"/>
        <v>10</v>
      </c>
      <c r="B252">
        <f t="shared" si="201"/>
        <v>43</v>
      </c>
      <c r="C252" t="str">
        <f t="shared" ref="C252:D271" si="202">IF(AND($D45="Велопоходы",$E45&lt;&gt;-2),C45,"-")</f>
        <v>-</v>
      </c>
      <c r="D252" t="str">
        <f t="shared" si="202"/>
        <v>-</v>
      </c>
      <c r="F252" t="str">
        <f t="shared" si="199"/>
        <v>-</v>
      </c>
      <c r="I252" t="str">
        <f t="shared" si="200"/>
        <v>-</v>
      </c>
    </row>
    <row r="253" spans="1:9">
      <c r="A253">
        <f t="shared" si="197"/>
        <v>11</v>
      </c>
      <c r="B253">
        <f t="shared" si="201"/>
        <v>44</v>
      </c>
      <c r="C253" t="str">
        <f t="shared" si="202"/>
        <v>Горбунов Владимир Владимирович</v>
      </c>
      <c r="D253" t="str">
        <f t="shared" si="202"/>
        <v>Велопоходы</v>
      </c>
      <c r="F253" t="str">
        <f t="shared" si="199"/>
        <v>Санкт-Петербург</v>
      </c>
      <c r="I253" t="str">
        <f t="shared" si="200"/>
        <v>Белоруссия</v>
      </c>
    </row>
    <row r="254" spans="1:9">
      <c r="A254">
        <f t="shared" si="197"/>
        <v>12</v>
      </c>
      <c r="B254">
        <f t="shared" si="201"/>
        <v>45</v>
      </c>
      <c r="C254" t="str">
        <f t="shared" si="202"/>
        <v>Горбунов Владимир Владимирович</v>
      </c>
      <c r="D254" t="str">
        <f t="shared" si="202"/>
        <v>Велопоходы</v>
      </c>
      <c r="F254" t="str">
        <f t="shared" si="199"/>
        <v>Санкт-Петербург</v>
      </c>
      <c r="I254" t="str">
        <f t="shared" si="200"/>
        <v>Финляндия, Швеция</v>
      </c>
    </row>
    <row r="255" spans="1:9">
      <c r="A255">
        <f t="shared" si="197"/>
        <v>12</v>
      </c>
      <c r="B255">
        <f t="shared" si="201"/>
        <v>46</v>
      </c>
      <c r="C255" t="str">
        <f t="shared" si="202"/>
        <v>-</v>
      </c>
      <c r="D255" t="str">
        <f t="shared" si="202"/>
        <v>-</v>
      </c>
      <c r="F255" t="str">
        <f t="shared" si="199"/>
        <v>-</v>
      </c>
      <c r="I255" t="str">
        <f t="shared" si="200"/>
        <v>-</v>
      </c>
    </row>
    <row r="256" spans="1:9">
      <c r="A256">
        <f t="shared" si="197"/>
        <v>12</v>
      </c>
      <c r="B256">
        <f t="shared" si="201"/>
        <v>47</v>
      </c>
      <c r="C256" t="str">
        <f t="shared" si="202"/>
        <v>-</v>
      </c>
      <c r="D256" t="str">
        <f t="shared" si="202"/>
        <v>-</v>
      </c>
      <c r="F256" t="str">
        <f t="shared" si="199"/>
        <v>-</v>
      </c>
      <c r="I256" t="str">
        <f t="shared" si="200"/>
        <v>-</v>
      </c>
    </row>
    <row r="257" spans="1:9">
      <c r="A257">
        <f t="shared" si="197"/>
        <v>13</v>
      </c>
      <c r="B257">
        <f t="shared" si="201"/>
        <v>48</v>
      </c>
      <c r="C257" t="str">
        <f t="shared" si="202"/>
        <v>Василий Буз</v>
      </c>
      <c r="D257" t="str">
        <f t="shared" si="202"/>
        <v>Велопоходы</v>
      </c>
      <c r="F257" t="str">
        <f t="shared" si="199"/>
        <v>Одесса</v>
      </c>
      <c r="I257" t="str">
        <f t="shared" si="200"/>
        <v>Карпаты</v>
      </c>
    </row>
    <row r="258" spans="1:9">
      <c r="A258">
        <f t="shared" si="197"/>
        <v>14</v>
      </c>
      <c r="B258">
        <f t="shared" si="201"/>
        <v>49</v>
      </c>
      <c r="C258" t="str">
        <f t="shared" si="202"/>
        <v>Люция Хисматуллина, Елена Котлярова</v>
      </c>
      <c r="D258" t="str">
        <f t="shared" si="202"/>
        <v>Велопоходы</v>
      </c>
      <c r="F258" t="str">
        <f t="shared" si="199"/>
        <v>Ижевск</v>
      </c>
      <c r="I258" t="str">
        <f t="shared" si="200"/>
        <v>Германия, Польша, Чехия</v>
      </c>
    </row>
    <row r="259" spans="1:9">
      <c r="A259">
        <f t="shared" si="197"/>
        <v>15</v>
      </c>
      <c r="B259">
        <f t="shared" si="201"/>
        <v>50</v>
      </c>
      <c r="C259" t="str">
        <f t="shared" si="202"/>
        <v>Мотовилов Аркадий</v>
      </c>
      <c r="D259" t="str">
        <f t="shared" si="202"/>
        <v>Велопоходы</v>
      </c>
      <c r="F259" t="str">
        <f t="shared" si="199"/>
        <v>Петергоф</v>
      </c>
      <c r="I259" t="str">
        <f t="shared" si="200"/>
        <v>Финляндия, Швеция</v>
      </c>
    </row>
    <row r="260" spans="1:9">
      <c r="A260">
        <f t="shared" si="197"/>
        <v>15</v>
      </c>
      <c r="B260">
        <f t="shared" si="201"/>
        <v>51</v>
      </c>
      <c r="C260" t="str">
        <f t="shared" si="202"/>
        <v>-</v>
      </c>
      <c r="D260" t="str">
        <f t="shared" si="202"/>
        <v>-</v>
      </c>
      <c r="F260" t="str">
        <f t="shared" si="199"/>
        <v>-</v>
      </c>
      <c r="I260" t="str">
        <f t="shared" si="200"/>
        <v>-</v>
      </c>
    </row>
    <row r="261" spans="1:9">
      <c r="A261">
        <f t="shared" si="197"/>
        <v>16</v>
      </c>
      <c r="B261">
        <f t="shared" si="201"/>
        <v>52</v>
      </c>
      <c r="C261" t="str">
        <f t="shared" si="202"/>
        <v>Ишина Ольга Владимировна</v>
      </c>
      <c r="D261" t="str">
        <f t="shared" si="202"/>
        <v>Велопоходы</v>
      </c>
      <c r="F261" t="str">
        <f t="shared" si="199"/>
        <v>Минск</v>
      </c>
      <c r="I261" t="str">
        <f t="shared" si="200"/>
        <v>Индия</v>
      </c>
    </row>
    <row r="262" spans="1:9">
      <c r="A262">
        <f t="shared" si="197"/>
        <v>17</v>
      </c>
      <c r="B262">
        <f t="shared" si="201"/>
        <v>53</v>
      </c>
      <c r="C262" t="str">
        <f t="shared" si="202"/>
        <v>Швак Игорь</v>
      </c>
      <c r="D262" t="str">
        <f t="shared" si="202"/>
        <v>Велопоходы</v>
      </c>
      <c r="F262" t="str">
        <f t="shared" si="199"/>
        <v>Odessa</v>
      </c>
      <c r="I262" t="str">
        <f t="shared" si="200"/>
        <v>Португалия</v>
      </c>
    </row>
    <row r="263" spans="1:9">
      <c r="A263">
        <f t="shared" si="197"/>
        <v>17</v>
      </c>
      <c r="B263">
        <f t="shared" si="201"/>
        <v>54</v>
      </c>
      <c r="C263" t="str">
        <f t="shared" si="202"/>
        <v>-</v>
      </c>
      <c r="D263" t="str">
        <f t="shared" si="202"/>
        <v>-</v>
      </c>
      <c r="F263" t="str">
        <f t="shared" si="199"/>
        <v>-</v>
      </c>
      <c r="I263" t="str">
        <f t="shared" si="200"/>
        <v>-</v>
      </c>
    </row>
    <row r="264" spans="1:9">
      <c r="A264">
        <f t="shared" ref="A264:A286" si="203">IF(AND($D57="Велопоходы",$E57&lt;&gt;-2),A263+1,A263)</f>
        <v>17</v>
      </c>
      <c r="B264">
        <f t="shared" si="201"/>
        <v>55</v>
      </c>
      <c r="C264" t="str">
        <f t="shared" si="202"/>
        <v>-</v>
      </c>
      <c r="D264" t="str">
        <f t="shared" si="202"/>
        <v>-</v>
      </c>
      <c r="F264" t="str">
        <f t="shared" ref="F264:F286" si="204">IF(AND($D57="Велопоходы",$E57&lt;&gt;-2),F57,"-")</f>
        <v>-</v>
      </c>
      <c r="I264" t="str">
        <f t="shared" ref="I264:I286" si="205">IF(AND($D57="Велопоходы",$E57&lt;&gt;-2),I57,"-")</f>
        <v>-</v>
      </c>
    </row>
    <row r="265" spans="1:9">
      <c r="A265">
        <f t="shared" si="203"/>
        <v>17</v>
      </c>
      <c r="B265">
        <f t="shared" si="201"/>
        <v>56</v>
      </c>
      <c r="C265" t="str">
        <f t="shared" si="202"/>
        <v>-</v>
      </c>
      <c r="D265" t="str">
        <f t="shared" si="202"/>
        <v>-</v>
      </c>
      <c r="F265" t="str">
        <f t="shared" si="204"/>
        <v>-</v>
      </c>
      <c r="I265" t="str">
        <f t="shared" si="205"/>
        <v>-</v>
      </c>
    </row>
    <row r="266" spans="1:9">
      <c r="A266">
        <f t="shared" si="203"/>
        <v>17</v>
      </c>
      <c r="B266">
        <f t="shared" ref="B266:B288" si="206">ROW(B57)</f>
        <v>57</v>
      </c>
      <c r="C266" t="str">
        <f t="shared" si="202"/>
        <v>-</v>
      </c>
      <c r="D266" t="str">
        <f t="shared" si="202"/>
        <v>-</v>
      </c>
      <c r="F266" t="str">
        <f t="shared" si="204"/>
        <v>-</v>
      </c>
      <c r="I266" t="str">
        <f t="shared" si="205"/>
        <v>-</v>
      </c>
    </row>
    <row r="267" spans="1:9">
      <c r="A267">
        <f t="shared" si="203"/>
        <v>17</v>
      </c>
      <c r="B267">
        <f t="shared" si="206"/>
        <v>58</v>
      </c>
      <c r="C267" t="str">
        <f t="shared" si="202"/>
        <v>-</v>
      </c>
      <c r="D267" t="str">
        <f t="shared" si="202"/>
        <v>-</v>
      </c>
      <c r="F267" t="str">
        <f t="shared" si="204"/>
        <v>-</v>
      </c>
      <c r="I267" t="str">
        <f t="shared" si="205"/>
        <v>-</v>
      </c>
    </row>
    <row r="268" spans="1:9">
      <c r="A268">
        <f t="shared" si="203"/>
        <v>17</v>
      </c>
      <c r="B268">
        <f t="shared" si="206"/>
        <v>59</v>
      </c>
      <c r="C268" t="str">
        <f t="shared" si="202"/>
        <v>-</v>
      </c>
      <c r="D268" t="str">
        <f t="shared" si="202"/>
        <v>-</v>
      </c>
      <c r="F268" t="str">
        <f t="shared" si="204"/>
        <v>-</v>
      </c>
      <c r="I268" t="str">
        <f t="shared" si="205"/>
        <v>-</v>
      </c>
    </row>
    <row r="269" spans="1:9">
      <c r="A269">
        <f t="shared" si="203"/>
        <v>17</v>
      </c>
      <c r="B269">
        <f t="shared" si="206"/>
        <v>60</v>
      </c>
      <c r="C269" t="str">
        <f t="shared" si="202"/>
        <v>-</v>
      </c>
      <c r="D269" t="str">
        <f t="shared" si="202"/>
        <v>-</v>
      </c>
      <c r="F269" t="str">
        <f t="shared" si="204"/>
        <v>-</v>
      </c>
      <c r="I269" t="str">
        <f t="shared" si="205"/>
        <v>-</v>
      </c>
    </row>
    <row r="270" spans="1:9">
      <c r="A270">
        <f t="shared" si="203"/>
        <v>17</v>
      </c>
      <c r="B270">
        <f t="shared" si="206"/>
        <v>61</v>
      </c>
      <c r="C270" t="str">
        <f t="shared" si="202"/>
        <v>-</v>
      </c>
      <c r="D270" t="str">
        <f t="shared" si="202"/>
        <v>-</v>
      </c>
      <c r="F270" t="str">
        <f t="shared" si="204"/>
        <v>-</v>
      </c>
      <c r="I270" t="str">
        <f t="shared" si="205"/>
        <v>-</v>
      </c>
    </row>
    <row r="271" spans="1:9">
      <c r="A271">
        <f t="shared" si="203"/>
        <v>18</v>
      </c>
      <c r="B271">
        <f t="shared" si="206"/>
        <v>62</v>
      </c>
      <c r="C271" t="str">
        <f t="shared" si="202"/>
        <v>Сорокин Юрий Владимирович</v>
      </c>
      <c r="D271" t="str">
        <f t="shared" si="202"/>
        <v>Велопоходы</v>
      </c>
      <c r="F271" t="str">
        <f t="shared" si="204"/>
        <v>Москва</v>
      </c>
      <c r="I271" t="str">
        <f t="shared" si="205"/>
        <v>Исландия</v>
      </c>
    </row>
    <row r="272" spans="1:9">
      <c r="A272">
        <f t="shared" si="203"/>
        <v>18</v>
      </c>
      <c r="B272">
        <f t="shared" si="206"/>
        <v>63</v>
      </c>
      <c r="C272" t="str">
        <f t="shared" ref="C272:D286" si="207">IF(AND($D65="Велопоходы",$E65&lt;&gt;-2),C65,"-")</f>
        <v>-</v>
      </c>
      <c r="D272" t="str">
        <f t="shared" si="207"/>
        <v>-</v>
      </c>
      <c r="F272" t="str">
        <f t="shared" si="204"/>
        <v>-</v>
      </c>
      <c r="I272" t="str">
        <f t="shared" si="205"/>
        <v>-</v>
      </c>
    </row>
    <row r="273" spans="1:9">
      <c r="A273">
        <f t="shared" si="203"/>
        <v>19</v>
      </c>
      <c r="B273">
        <f t="shared" si="206"/>
        <v>64</v>
      </c>
      <c r="C273" t="str">
        <f t="shared" si="207"/>
        <v>Янгирова Анастасия Валерьевна</v>
      </c>
      <c r="D273" t="str">
        <f t="shared" si="207"/>
        <v>Велопоходы</v>
      </c>
      <c r="F273" t="str">
        <f t="shared" si="204"/>
        <v>Москва</v>
      </c>
      <c r="I273" t="str">
        <f t="shared" si="205"/>
        <v>Мадагаскар</v>
      </c>
    </row>
    <row r="274" spans="1:9">
      <c r="A274">
        <f t="shared" si="203"/>
        <v>20</v>
      </c>
      <c r="B274">
        <f t="shared" si="206"/>
        <v>65</v>
      </c>
      <c r="C274" t="str">
        <f t="shared" si="207"/>
        <v>Исаков Леонид Викторович</v>
      </c>
      <c r="D274" t="str">
        <f t="shared" si="207"/>
        <v>Велопоходы</v>
      </c>
      <c r="F274" t="str">
        <f t="shared" si="204"/>
        <v>Москва</v>
      </c>
      <c r="I274" t="str">
        <f t="shared" si="205"/>
        <v>Кения, Танзания</v>
      </c>
    </row>
    <row r="275" spans="1:9">
      <c r="A275">
        <f t="shared" si="203"/>
        <v>20</v>
      </c>
      <c r="B275">
        <f t="shared" si="206"/>
        <v>66</v>
      </c>
      <c r="C275" t="str">
        <f t="shared" si="207"/>
        <v>-</v>
      </c>
      <c r="D275" t="str">
        <f t="shared" si="207"/>
        <v>-</v>
      </c>
      <c r="F275" t="str">
        <f t="shared" si="204"/>
        <v>-</v>
      </c>
      <c r="I275" t="str">
        <f t="shared" si="205"/>
        <v>-</v>
      </c>
    </row>
    <row r="276" spans="1:9">
      <c r="A276">
        <f t="shared" si="203"/>
        <v>20</v>
      </c>
      <c r="B276">
        <f t="shared" si="206"/>
        <v>67</v>
      </c>
      <c r="C276" t="str">
        <f t="shared" si="207"/>
        <v>-</v>
      </c>
      <c r="D276" t="str">
        <f t="shared" si="207"/>
        <v>-</v>
      </c>
      <c r="F276" t="str">
        <f t="shared" si="204"/>
        <v>-</v>
      </c>
      <c r="I276" t="str">
        <f t="shared" si="205"/>
        <v>-</v>
      </c>
    </row>
    <row r="277" spans="1:9">
      <c r="A277">
        <f t="shared" si="203"/>
        <v>20</v>
      </c>
      <c r="B277">
        <f t="shared" si="206"/>
        <v>68</v>
      </c>
      <c r="C277" t="str">
        <f t="shared" si="207"/>
        <v>-</v>
      </c>
      <c r="D277" t="str">
        <f t="shared" si="207"/>
        <v>-</v>
      </c>
      <c r="F277" t="str">
        <f t="shared" si="204"/>
        <v>-</v>
      </c>
      <c r="I277" t="str">
        <f t="shared" si="205"/>
        <v>-</v>
      </c>
    </row>
    <row r="278" spans="1:9">
      <c r="A278">
        <f t="shared" si="203"/>
        <v>21</v>
      </c>
      <c r="B278">
        <f t="shared" si="206"/>
        <v>69</v>
      </c>
      <c r="C278" t="str">
        <f t="shared" si="207"/>
        <v>Мораш Анастасия Юрьевна</v>
      </c>
      <c r="D278" t="str">
        <f t="shared" si="207"/>
        <v>Велопоходы</v>
      </c>
      <c r="F278" t="str">
        <f t="shared" si="204"/>
        <v>Челябинск</v>
      </c>
      <c r="I278" t="str">
        <f t="shared" si="205"/>
        <v>Урал</v>
      </c>
    </row>
    <row r="279" spans="1:9">
      <c r="A279">
        <f t="shared" si="203"/>
        <v>21</v>
      </c>
      <c r="B279">
        <f t="shared" si="206"/>
        <v>70</v>
      </c>
      <c r="C279" t="str">
        <f t="shared" si="207"/>
        <v>-</v>
      </c>
      <c r="D279" t="str">
        <f t="shared" si="207"/>
        <v>-</v>
      </c>
      <c r="F279" t="str">
        <f t="shared" si="204"/>
        <v>-</v>
      </c>
      <c r="I279" t="str">
        <f t="shared" si="205"/>
        <v>-</v>
      </c>
    </row>
    <row r="280" spans="1:9">
      <c r="A280">
        <f t="shared" si="203"/>
        <v>21</v>
      </c>
      <c r="B280">
        <f t="shared" si="206"/>
        <v>71</v>
      </c>
      <c r="C280" t="str">
        <f t="shared" si="207"/>
        <v>-</v>
      </c>
      <c r="D280" t="str">
        <f t="shared" si="207"/>
        <v>-</v>
      </c>
      <c r="F280" t="str">
        <f t="shared" si="204"/>
        <v>-</v>
      </c>
      <c r="I280" t="str">
        <f t="shared" si="205"/>
        <v>-</v>
      </c>
    </row>
    <row r="281" spans="1:9">
      <c r="A281">
        <f t="shared" si="203"/>
        <v>22</v>
      </c>
      <c r="B281">
        <f t="shared" si="206"/>
        <v>72</v>
      </c>
      <c r="C281" t="str">
        <f t="shared" si="207"/>
        <v>Лехан Сергей Антонович</v>
      </c>
      <c r="D281" t="str">
        <f t="shared" si="207"/>
        <v>Велопоходы</v>
      </c>
      <c r="F281" t="str">
        <f t="shared" si="204"/>
        <v>Белгород-Днестровский</v>
      </c>
      <c r="I281" t="str">
        <f t="shared" si="205"/>
        <v>Турция</v>
      </c>
    </row>
    <row r="282" spans="1:9">
      <c r="A282">
        <f t="shared" si="203"/>
        <v>22</v>
      </c>
      <c r="B282">
        <f t="shared" si="206"/>
        <v>73</v>
      </c>
      <c r="C282" t="str">
        <f t="shared" si="207"/>
        <v>-</v>
      </c>
      <c r="D282" t="str">
        <f t="shared" si="207"/>
        <v>-</v>
      </c>
      <c r="F282" t="str">
        <f t="shared" si="204"/>
        <v>-</v>
      </c>
      <c r="I282" t="str">
        <f t="shared" si="205"/>
        <v>-</v>
      </c>
    </row>
    <row r="283" spans="1:9">
      <c r="A283">
        <f t="shared" si="203"/>
        <v>22</v>
      </c>
      <c r="B283">
        <f t="shared" si="206"/>
        <v>74</v>
      </c>
      <c r="C283" t="str">
        <f t="shared" si="207"/>
        <v>-</v>
      </c>
      <c r="D283" t="str">
        <f t="shared" si="207"/>
        <v>-</v>
      </c>
      <c r="F283" t="str">
        <f t="shared" si="204"/>
        <v>-</v>
      </c>
      <c r="I283" t="str">
        <f t="shared" si="205"/>
        <v>-</v>
      </c>
    </row>
    <row r="284" spans="1:9">
      <c r="A284">
        <f t="shared" si="203"/>
        <v>22</v>
      </c>
      <c r="B284">
        <f t="shared" si="206"/>
        <v>75</v>
      </c>
      <c r="C284" t="str">
        <f t="shared" si="207"/>
        <v>-</v>
      </c>
      <c r="D284" t="str">
        <f t="shared" si="207"/>
        <v>-</v>
      </c>
      <c r="F284" t="str">
        <f t="shared" si="204"/>
        <v>-</v>
      </c>
      <c r="I284" t="str">
        <f t="shared" si="205"/>
        <v>-</v>
      </c>
    </row>
    <row r="285" spans="1:9">
      <c r="A285">
        <f t="shared" si="203"/>
        <v>22</v>
      </c>
      <c r="B285">
        <f t="shared" si="206"/>
        <v>76</v>
      </c>
      <c r="C285" t="str">
        <f t="shared" si="207"/>
        <v>-</v>
      </c>
      <c r="D285" t="str">
        <f t="shared" si="207"/>
        <v>-</v>
      </c>
      <c r="F285" t="str">
        <f t="shared" si="204"/>
        <v>-</v>
      </c>
      <c r="I285" t="str">
        <f t="shared" si="205"/>
        <v>-</v>
      </c>
    </row>
    <row r="286" spans="1:9">
      <c r="A286">
        <f t="shared" si="203"/>
        <v>22</v>
      </c>
      <c r="B286">
        <f t="shared" si="206"/>
        <v>77</v>
      </c>
      <c r="C286" t="str">
        <f t="shared" si="207"/>
        <v>-</v>
      </c>
      <c r="D286" t="str">
        <f t="shared" si="207"/>
        <v>-</v>
      </c>
      <c r="F286" t="str">
        <f t="shared" si="204"/>
        <v>-</v>
      </c>
      <c r="I286" t="str">
        <f t="shared" si="205"/>
        <v>-</v>
      </c>
    </row>
    <row r="287" spans="1:9">
      <c r="A287" t="e">
        <f>IF(AND(#REF!="Велопоходы",#REF!&lt;&gt;-2),A286+1,A286)</f>
        <v>#REF!</v>
      </c>
      <c r="B287">
        <f t="shared" si="206"/>
        <v>78</v>
      </c>
      <c r="C287" t="e">
        <f>IF(AND(#REF!="Велопоходы",#REF!&lt;&gt;-2),#REF!,"-")</f>
        <v>#REF!</v>
      </c>
      <c r="D287" t="e">
        <f>IF(AND(#REF!="Велопоходы",#REF!&lt;&gt;-2),#REF!,"-")</f>
        <v>#REF!</v>
      </c>
      <c r="F287" t="e">
        <f>IF(AND(#REF!="Велопоходы",#REF!&lt;&gt;-2),#REF!,"-")</f>
        <v>#REF!</v>
      </c>
      <c r="I287" t="e">
        <f>IF(AND(#REF!="Велопоходы",#REF!&lt;&gt;-2),#REF!,"-")</f>
        <v>#REF!</v>
      </c>
    </row>
    <row r="288" spans="1:9">
      <c r="A288" t="e">
        <f t="shared" ref="A288:A296" si="208">IF(AND($D80="Велопоходы",$E80&lt;&gt;-2),A287+1,A287)</f>
        <v>#REF!</v>
      </c>
      <c r="B288">
        <f t="shared" si="206"/>
        <v>79</v>
      </c>
      <c r="C288" t="str">
        <f t="shared" ref="C288:D290" si="209">IF(AND($D80="Велопоходы",$E80&lt;&gt;-2),C80,"-")</f>
        <v>-</v>
      </c>
      <c r="D288" t="str">
        <f t="shared" si="209"/>
        <v>-</v>
      </c>
      <c r="F288" t="str">
        <f t="shared" ref="F288:F296" si="210">IF(AND($D80="Велопоходы",$E80&lt;&gt;-2),F80,"-")</f>
        <v>-</v>
      </c>
      <c r="I288" t="str">
        <f t="shared" ref="I288:I296" si="211">IF(AND($D80="Велопоходы",$E80&lt;&gt;-2),I80,"-")</f>
        <v>-</v>
      </c>
    </row>
    <row r="289" spans="1:9">
      <c r="A289" t="e">
        <f t="shared" si="208"/>
        <v>#REF!</v>
      </c>
      <c r="B289" t="e">
        <f>ROW(#REF!)</f>
        <v>#REF!</v>
      </c>
      <c r="C289" t="str">
        <f t="shared" si="209"/>
        <v>-</v>
      </c>
      <c r="D289" t="str">
        <f t="shared" si="209"/>
        <v>-</v>
      </c>
      <c r="F289" t="str">
        <f t="shared" si="210"/>
        <v>-</v>
      </c>
      <c r="I289" t="str">
        <f t="shared" si="211"/>
        <v>-</v>
      </c>
    </row>
    <row r="290" spans="1:9">
      <c r="A290" t="e">
        <f t="shared" si="208"/>
        <v>#REF!</v>
      </c>
      <c r="B290">
        <f t="shared" ref="B290:B296" si="212">ROW(B80)</f>
        <v>80</v>
      </c>
      <c r="C290" t="str">
        <f t="shared" si="209"/>
        <v>-</v>
      </c>
      <c r="D290" t="str">
        <f t="shared" si="209"/>
        <v>-</v>
      </c>
      <c r="F290" t="str">
        <f t="shared" si="210"/>
        <v>-</v>
      </c>
      <c r="I290" t="str">
        <f t="shared" si="211"/>
        <v>-</v>
      </c>
    </row>
    <row r="291" spans="1:9">
      <c r="A291" t="e">
        <f t="shared" si="208"/>
        <v>#REF!</v>
      </c>
      <c r="B291">
        <f t="shared" si="212"/>
        <v>81</v>
      </c>
      <c r="C291" t="str">
        <f t="shared" ref="C291:D296" si="213">IF(AND($D83="Велопоходы",$E83&lt;&gt;-2),C83,"-")</f>
        <v>-</v>
      </c>
      <c r="D291" t="str">
        <f t="shared" si="213"/>
        <v>-</v>
      </c>
      <c r="F291" t="str">
        <f t="shared" si="210"/>
        <v>-</v>
      </c>
      <c r="I291" t="str">
        <f t="shared" si="211"/>
        <v>-</v>
      </c>
    </row>
    <row r="292" spans="1:9">
      <c r="A292" t="e">
        <f t="shared" si="208"/>
        <v>#REF!</v>
      </c>
      <c r="B292">
        <f t="shared" si="212"/>
        <v>82</v>
      </c>
      <c r="C292" t="str">
        <f t="shared" si="213"/>
        <v>-</v>
      </c>
      <c r="D292" t="str">
        <f t="shared" si="213"/>
        <v>-</v>
      </c>
      <c r="F292" t="str">
        <f t="shared" si="210"/>
        <v>-</v>
      </c>
      <c r="I292" t="str">
        <f t="shared" si="211"/>
        <v>-</v>
      </c>
    </row>
    <row r="293" spans="1:9">
      <c r="A293" t="e">
        <f t="shared" si="208"/>
        <v>#REF!</v>
      </c>
      <c r="B293">
        <f t="shared" si="212"/>
        <v>83</v>
      </c>
      <c r="C293" t="str">
        <f t="shared" si="213"/>
        <v>-</v>
      </c>
      <c r="D293" t="str">
        <f t="shared" si="213"/>
        <v>-</v>
      </c>
      <c r="F293" t="str">
        <f t="shared" si="210"/>
        <v>-</v>
      </c>
      <c r="I293" t="str">
        <f t="shared" si="211"/>
        <v>-</v>
      </c>
    </row>
    <row r="294" spans="1:9">
      <c r="A294" t="e">
        <f t="shared" si="208"/>
        <v>#REF!</v>
      </c>
      <c r="B294">
        <f t="shared" si="212"/>
        <v>84</v>
      </c>
      <c r="C294" t="str">
        <f t="shared" si="213"/>
        <v>-</v>
      </c>
      <c r="D294" t="str">
        <f t="shared" si="213"/>
        <v>-</v>
      </c>
      <c r="F294" t="str">
        <f t="shared" si="210"/>
        <v>-</v>
      </c>
      <c r="I294" t="str">
        <f t="shared" si="211"/>
        <v>-</v>
      </c>
    </row>
    <row r="295" spans="1:9">
      <c r="A295" t="e">
        <f t="shared" si="208"/>
        <v>#REF!</v>
      </c>
      <c r="B295">
        <f t="shared" si="212"/>
        <v>85</v>
      </c>
      <c r="C295" t="str">
        <f t="shared" si="213"/>
        <v>-</v>
      </c>
      <c r="D295" t="str">
        <f t="shared" si="213"/>
        <v>-</v>
      </c>
      <c r="F295" t="str">
        <f t="shared" si="210"/>
        <v>-</v>
      </c>
      <c r="I295" t="str">
        <f t="shared" si="211"/>
        <v>-</v>
      </c>
    </row>
    <row r="296" spans="1:9">
      <c r="A296" t="e">
        <f t="shared" si="208"/>
        <v>#REF!</v>
      </c>
      <c r="B296">
        <f t="shared" si="212"/>
        <v>86</v>
      </c>
      <c r="C296" t="str">
        <f t="shared" si="213"/>
        <v>-</v>
      </c>
      <c r="D296" t="str">
        <f t="shared" si="213"/>
        <v>-</v>
      </c>
      <c r="F296" t="str">
        <f t="shared" si="210"/>
        <v>-</v>
      </c>
      <c r="I296" t="str">
        <f t="shared" si="211"/>
        <v>-</v>
      </c>
    </row>
    <row r="299" spans="1:9">
      <c r="B299" s="6"/>
      <c r="C299" s="8" t="s">
        <v>8</v>
      </c>
      <c r="D299" s="6"/>
      <c r="E299" s="7"/>
      <c r="F299" s="6"/>
      <c r="G299" s="6"/>
      <c r="H299" s="7"/>
      <c r="I299" s="6"/>
    </row>
    <row r="300" spans="1:9">
      <c r="A300">
        <v>1</v>
      </c>
      <c r="B300">
        <f t="shared" ref="B300:B329" si="214">VLOOKUP($A300,$A$211:$I$296,2,FALSE)</f>
        <v>6</v>
      </c>
      <c r="C300" t="str">
        <f t="shared" ref="C300:C329" si="215">VLOOKUP($A300,$A$211:$I$296,3,FALSE)</f>
        <v>Вастаев Александр</v>
      </c>
      <c r="D300" t="str">
        <f t="shared" ref="D300:D329" si="216">VLOOKUP($A300,$A$211:$I$296,4,FALSE)</f>
        <v>Велопоходы</v>
      </c>
      <c r="F300" t="str">
        <f t="shared" ref="F300:F329" si="217">VLOOKUP($A300,$A$211:$I$296,6,FALSE)</f>
        <v>Жуковский</v>
      </c>
      <c r="I300" t="str">
        <f t="shared" ref="I300:I329" si="218">VLOOKUP($A300,$A$211:$I$296,9,FALSE)</f>
        <v>Крым</v>
      </c>
    </row>
    <row r="301" spans="1:9">
      <c r="A301">
        <f>A300+1</f>
        <v>2</v>
      </c>
      <c r="B301">
        <f t="shared" si="214"/>
        <v>17</v>
      </c>
      <c r="C301" t="str">
        <f t="shared" si="215"/>
        <v>Касьянов Юрий Владимирович</v>
      </c>
      <c r="D301" t="str">
        <f t="shared" si="216"/>
        <v>Велопоходы</v>
      </c>
      <c r="F301" t="str">
        <f t="shared" si="217"/>
        <v>Запорожье</v>
      </c>
      <c r="I301" t="str">
        <f t="shared" si="218"/>
        <v>Польша, Словакия</v>
      </c>
    </row>
    <row r="302" spans="1:9">
      <c r="A302">
        <f t="shared" ref="A302:A329" si="219">A301+1</f>
        <v>3</v>
      </c>
      <c r="B302">
        <f t="shared" si="214"/>
        <v>18</v>
      </c>
      <c r="C302" t="str">
        <f t="shared" si="215"/>
        <v>Олег Маргулис</v>
      </c>
      <c r="D302" t="str">
        <f t="shared" si="216"/>
        <v>Велопоходы</v>
      </c>
      <c r="F302">
        <f t="shared" si="217"/>
        <v>0</v>
      </c>
      <c r="I302" t="str">
        <f t="shared" si="218"/>
        <v>Боливия, Чили</v>
      </c>
    </row>
    <row r="303" spans="1:9">
      <c r="A303">
        <f t="shared" si="219"/>
        <v>4</v>
      </c>
      <c r="B303">
        <f t="shared" si="214"/>
        <v>25</v>
      </c>
      <c r="C303" t="str">
        <f t="shared" si="215"/>
        <v>Родимцев Андрей Александрович</v>
      </c>
      <c r="D303" t="str">
        <f t="shared" si="216"/>
        <v>Велопоходы</v>
      </c>
      <c r="F303" t="str">
        <f t="shared" si="217"/>
        <v>Саратов</v>
      </c>
      <c r="I303" t="str">
        <f t="shared" si="218"/>
        <v>Россия, Центр евр. части России</v>
      </c>
    </row>
    <row r="304" spans="1:9">
      <c r="A304">
        <f t="shared" si="219"/>
        <v>5</v>
      </c>
      <c r="B304">
        <f t="shared" si="214"/>
        <v>28</v>
      </c>
      <c r="C304" t="str">
        <f t="shared" si="215"/>
        <v>Лехан Сергей Антонович</v>
      </c>
      <c r="D304" t="str">
        <f t="shared" si="216"/>
        <v>Велопоходы</v>
      </c>
      <c r="F304" t="str">
        <f t="shared" si="217"/>
        <v>Белгород-Днестровский</v>
      </c>
      <c r="I304" t="str">
        <f t="shared" si="218"/>
        <v>Болгария</v>
      </c>
    </row>
    <row r="305" spans="1:9">
      <c r="A305">
        <f t="shared" si="219"/>
        <v>6</v>
      </c>
      <c r="B305">
        <f t="shared" si="214"/>
        <v>30</v>
      </c>
      <c r="C305" t="str">
        <f t="shared" si="215"/>
        <v>Пономарев Сергей Анатольевич</v>
      </c>
      <c r="D305" t="str">
        <f t="shared" si="216"/>
        <v>Велопоходы</v>
      </c>
      <c r="F305" t="str">
        <f t="shared" si="217"/>
        <v>Москва</v>
      </c>
      <c r="I305" t="str">
        <f t="shared" si="218"/>
        <v>Алтай</v>
      </c>
    </row>
    <row r="306" spans="1:9">
      <c r="A306">
        <f t="shared" si="219"/>
        <v>7</v>
      </c>
      <c r="B306">
        <f t="shared" si="214"/>
        <v>32</v>
      </c>
      <c r="C306" t="str">
        <f t="shared" si="215"/>
        <v>Карначёв Александр Евгеньевич</v>
      </c>
      <c r="D306" t="str">
        <f t="shared" si="216"/>
        <v>Велопоходы</v>
      </c>
      <c r="F306" t="str">
        <f t="shared" si="217"/>
        <v>Санкт-Петербург</v>
      </c>
      <c r="I306" t="str">
        <f t="shared" si="218"/>
        <v>Марокко</v>
      </c>
    </row>
    <row r="307" spans="1:9">
      <c r="A307">
        <f t="shared" si="219"/>
        <v>8</v>
      </c>
      <c r="B307">
        <f t="shared" si="214"/>
        <v>39</v>
      </c>
      <c r="C307" t="str">
        <f t="shared" si="215"/>
        <v>Команда "Держи Забрало"</v>
      </c>
      <c r="D307" t="str">
        <f t="shared" si="216"/>
        <v>Велопоходы</v>
      </c>
      <c r="F307" t="str">
        <f t="shared" si="217"/>
        <v>Москва</v>
      </c>
      <c r="I307" t="str">
        <f t="shared" si="218"/>
        <v>Китай</v>
      </c>
    </row>
    <row r="308" spans="1:9">
      <c r="A308">
        <f t="shared" si="219"/>
        <v>9</v>
      </c>
      <c r="B308">
        <f t="shared" si="214"/>
        <v>40</v>
      </c>
      <c r="C308" t="str">
        <f t="shared" si="215"/>
        <v>Команда "Держи Забрало"</v>
      </c>
      <c r="D308" t="str">
        <f t="shared" si="216"/>
        <v>Велопоходы</v>
      </c>
      <c r="F308" t="str">
        <f t="shared" si="217"/>
        <v>Москва</v>
      </c>
      <c r="I308" t="str">
        <f t="shared" si="218"/>
        <v>Камчатка</v>
      </c>
    </row>
    <row r="309" spans="1:9">
      <c r="A309">
        <f t="shared" si="219"/>
        <v>10</v>
      </c>
      <c r="B309">
        <f t="shared" si="214"/>
        <v>41</v>
      </c>
      <c r="C309" t="str">
        <f t="shared" si="215"/>
        <v>Диденко Е.В.</v>
      </c>
      <c r="D309" t="str">
        <f t="shared" si="216"/>
        <v>Велопоходы</v>
      </c>
      <c r="F309" t="str">
        <f t="shared" si="217"/>
        <v>Одесса, Киев</v>
      </c>
      <c r="I309" t="str">
        <f t="shared" si="218"/>
        <v>Словакия</v>
      </c>
    </row>
    <row r="310" spans="1:9">
      <c r="A310">
        <f t="shared" si="219"/>
        <v>11</v>
      </c>
      <c r="B310">
        <f t="shared" si="214"/>
        <v>44</v>
      </c>
      <c r="C310" t="str">
        <f t="shared" si="215"/>
        <v>Горбунов Владимир Владимирович</v>
      </c>
      <c r="D310" t="str">
        <f t="shared" si="216"/>
        <v>Велопоходы</v>
      </c>
      <c r="F310" t="str">
        <f t="shared" si="217"/>
        <v>Санкт-Петербург</v>
      </c>
      <c r="I310" t="str">
        <f t="shared" si="218"/>
        <v>Белоруссия</v>
      </c>
    </row>
    <row r="311" spans="1:9">
      <c r="A311">
        <f t="shared" si="219"/>
        <v>12</v>
      </c>
      <c r="B311">
        <f t="shared" si="214"/>
        <v>45</v>
      </c>
      <c r="C311" t="str">
        <f t="shared" si="215"/>
        <v>Горбунов Владимир Владимирович</v>
      </c>
      <c r="D311" t="str">
        <f t="shared" si="216"/>
        <v>Велопоходы</v>
      </c>
      <c r="F311" t="str">
        <f t="shared" si="217"/>
        <v>Санкт-Петербург</v>
      </c>
      <c r="I311" t="str">
        <f t="shared" si="218"/>
        <v>Финляндия, Швеция</v>
      </c>
    </row>
    <row r="312" spans="1:9">
      <c r="A312">
        <f t="shared" si="219"/>
        <v>13</v>
      </c>
      <c r="B312">
        <f t="shared" si="214"/>
        <v>48</v>
      </c>
      <c r="C312" t="str">
        <f t="shared" si="215"/>
        <v>Василий Буз</v>
      </c>
      <c r="D312" t="str">
        <f t="shared" si="216"/>
        <v>Велопоходы</v>
      </c>
      <c r="F312" t="str">
        <f t="shared" si="217"/>
        <v>Одесса</v>
      </c>
      <c r="I312" t="str">
        <f t="shared" si="218"/>
        <v>Карпаты</v>
      </c>
    </row>
    <row r="313" spans="1:9">
      <c r="A313">
        <f t="shared" si="219"/>
        <v>14</v>
      </c>
      <c r="B313">
        <f t="shared" si="214"/>
        <v>49</v>
      </c>
      <c r="C313" t="str">
        <f t="shared" si="215"/>
        <v>Люция Хисматуллина, Елена Котлярова</v>
      </c>
      <c r="D313" t="str">
        <f t="shared" si="216"/>
        <v>Велопоходы</v>
      </c>
      <c r="F313" t="str">
        <f t="shared" si="217"/>
        <v>Ижевск</v>
      </c>
      <c r="I313" t="str">
        <f t="shared" si="218"/>
        <v>Германия, Польша, Чехия</v>
      </c>
    </row>
    <row r="314" spans="1:9">
      <c r="A314">
        <f t="shared" si="219"/>
        <v>15</v>
      </c>
      <c r="B314">
        <f t="shared" si="214"/>
        <v>50</v>
      </c>
      <c r="C314" t="str">
        <f t="shared" si="215"/>
        <v>Мотовилов Аркадий</v>
      </c>
      <c r="D314" t="str">
        <f t="shared" si="216"/>
        <v>Велопоходы</v>
      </c>
      <c r="F314" t="str">
        <f t="shared" si="217"/>
        <v>Петергоф</v>
      </c>
      <c r="I314" t="str">
        <f t="shared" si="218"/>
        <v>Финляндия, Швеция</v>
      </c>
    </row>
    <row r="315" spans="1:9">
      <c r="A315">
        <f t="shared" si="219"/>
        <v>16</v>
      </c>
      <c r="B315">
        <f t="shared" si="214"/>
        <v>52</v>
      </c>
      <c r="C315" t="str">
        <f t="shared" si="215"/>
        <v>Ишина Ольга Владимировна</v>
      </c>
      <c r="D315" t="str">
        <f t="shared" si="216"/>
        <v>Велопоходы</v>
      </c>
      <c r="F315" t="str">
        <f t="shared" si="217"/>
        <v>Минск</v>
      </c>
      <c r="I315" t="str">
        <f t="shared" si="218"/>
        <v>Индия</v>
      </c>
    </row>
    <row r="316" spans="1:9">
      <c r="A316">
        <f t="shared" si="219"/>
        <v>17</v>
      </c>
      <c r="B316">
        <f t="shared" si="214"/>
        <v>53</v>
      </c>
      <c r="C316" t="str">
        <f t="shared" si="215"/>
        <v>Швак Игорь</v>
      </c>
      <c r="D316" t="str">
        <f t="shared" si="216"/>
        <v>Велопоходы</v>
      </c>
      <c r="F316" t="str">
        <f t="shared" si="217"/>
        <v>Odessa</v>
      </c>
      <c r="I316" t="str">
        <f t="shared" si="218"/>
        <v>Португалия</v>
      </c>
    </row>
    <row r="317" spans="1:9">
      <c r="A317">
        <f t="shared" si="219"/>
        <v>18</v>
      </c>
      <c r="B317">
        <f t="shared" si="214"/>
        <v>62</v>
      </c>
      <c r="C317" t="str">
        <f t="shared" si="215"/>
        <v>Сорокин Юрий Владимирович</v>
      </c>
      <c r="D317" t="str">
        <f t="shared" si="216"/>
        <v>Велопоходы</v>
      </c>
      <c r="F317" t="str">
        <f t="shared" si="217"/>
        <v>Москва</v>
      </c>
      <c r="I317" t="str">
        <f t="shared" si="218"/>
        <v>Исландия</v>
      </c>
    </row>
    <row r="318" spans="1:9">
      <c r="A318">
        <f t="shared" si="219"/>
        <v>19</v>
      </c>
      <c r="B318">
        <f t="shared" si="214"/>
        <v>64</v>
      </c>
      <c r="C318" t="str">
        <f t="shared" si="215"/>
        <v>Янгирова Анастасия Валерьевна</v>
      </c>
      <c r="D318" t="str">
        <f t="shared" si="216"/>
        <v>Велопоходы</v>
      </c>
      <c r="F318" t="str">
        <f t="shared" si="217"/>
        <v>Москва</v>
      </c>
      <c r="I318" t="str">
        <f t="shared" si="218"/>
        <v>Мадагаскар</v>
      </c>
    </row>
    <row r="319" spans="1:9">
      <c r="A319">
        <f t="shared" si="219"/>
        <v>20</v>
      </c>
      <c r="B319">
        <f t="shared" si="214"/>
        <v>65</v>
      </c>
      <c r="C319" t="str">
        <f t="shared" si="215"/>
        <v>Исаков Леонид Викторович</v>
      </c>
      <c r="D319" t="str">
        <f t="shared" si="216"/>
        <v>Велопоходы</v>
      </c>
      <c r="F319" t="str">
        <f t="shared" si="217"/>
        <v>Москва</v>
      </c>
      <c r="I319" t="str">
        <f t="shared" si="218"/>
        <v>Кения, Танзания</v>
      </c>
    </row>
    <row r="320" spans="1:9">
      <c r="A320">
        <f t="shared" si="219"/>
        <v>21</v>
      </c>
      <c r="B320">
        <f t="shared" si="214"/>
        <v>69</v>
      </c>
      <c r="C320" t="str">
        <f t="shared" si="215"/>
        <v>Мораш Анастасия Юрьевна</v>
      </c>
      <c r="D320" t="str">
        <f t="shared" si="216"/>
        <v>Велопоходы</v>
      </c>
      <c r="F320" t="str">
        <f t="shared" si="217"/>
        <v>Челябинск</v>
      </c>
      <c r="I320" t="str">
        <f t="shared" si="218"/>
        <v>Урал</v>
      </c>
    </row>
    <row r="321" spans="1:9">
      <c r="A321">
        <f t="shared" si="219"/>
        <v>22</v>
      </c>
      <c r="B321">
        <f t="shared" si="214"/>
        <v>72</v>
      </c>
      <c r="C321" t="str">
        <f t="shared" si="215"/>
        <v>Лехан Сергей Антонович</v>
      </c>
      <c r="D321" t="str">
        <f t="shared" si="216"/>
        <v>Велопоходы</v>
      </c>
      <c r="F321" t="str">
        <f t="shared" si="217"/>
        <v>Белгород-Днестровский</v>
      </c>
      <c r="I321" t="str">
        <f t="shared" si="218"/>
        <v>Турция</v>
      </c>
    </row>
    <row r="322" spans="1:9">
      <c r="A322">
        <f t="shared" si="219"/>
        <v>23</v>
      </c>
      <c r="B322" t="e">
        <f t="shared" si="214"/>
        <v>#N/A</v>
      </c>
      <c r="C322" t="e">
        <f t="shared" si="215"/>
        <v>#N/A</v>
      </c>
      <c r="D322" t="e">
        <f t="shared" si="216"/>
        <v>#N/A</v>
      </c>
      <c r="F322" t="e">
        <f t="shared" si="217"/>
        <v>#N/A</v>
      </c>
      <c r="I322" t="e">
        <f t="shared" si="218"/>
        <v>#N/A</v>
      </c>
    </row>
    <row r="323" spans="1:9">
      <c r="A323">
        <f t="shared" si="219"/>
        <v>24</v>
      </c>
      <c r="B323" t="e">
        <f t="shared" si="214"/>
        <v>#N/A</v>
      </c>
      <c r="C323" t="e">
        <f t="shared" si="215"/>
        <v>#N/A</v>
      </c>
      <c r="D323" t="e">
        <f t="shared" si="216"/>
        <v>#N/A</v>
      </c>
      <c r="F323" t="e">
        <f t="shared" si="217"/>
        <v>#N/A</v>
      </c>
      <c r="I323" t="e">
        <f t="shared" si="218"/>
        <v>#N/A</v>
      </c>
    </row>
    <row r="324" spans="1:9">
      <c r="A324">
        <f t="shared" si="219"/>
        <v>25</v>
      </c>
      <c r="B324" t="e">
        <f t="shared" si="214"/>
        <v>#N/A</v>
      </c>
      <c r="C324" t="e">
        <f t="shared" si="215"/>
        <v>#N/A</v>
      </c>
      <c r="D324" t="e">
        <f t="shared" si="216"/>
        <v>#N/A</v>
      </c>
      <c r="F324" t="e">
        <f t="shared" si="217"/>
        <v>#N/A</v>
      </c>
      <c r="I324" t="e">
        <f t="shared" si="218"/>
        <v>#N/A</v>
      </c>
    </row>
    <row r="325" spans="1:9">
      <c r="A325">
        <f t="shared" si="219"/>
        <v>26</v>
      </c>
      <c r="B325" t="e">
        <f t="shared" si="214"/>
        <v>#N/A</v>
      </c>
      <c r="C325" t="e">
        <f t="shared" si="215"/>
        <v>#N/A</v>
      </c>
      <c r="D325" t="e">
        <f t="shared" si="216"/>
        <v>#N/A</v>
      </c>
      <c r="F325" t="e">
        <f t="shared" si="217"/>
        <v>#N/A</v>
      </c>
      <c r="I325" t="e">
        <f t="shared" si="218"/>
        <v>#N/A</v>
      </c>
    </row>
    <row r="326" spans="1:9">
      <c r="A326">
        <f t="shared" si="219"/>
        <v>27</v>
      </c>
      <c r="B326" t="e">
        <f t="shared" si="214"/>
        <v>#N/A</v>
      </c>
      <c r="C326" t="e">
        <f t="shared" si="215"/>
        <v>#N/A</v>
      </c>
      <c r="D326" t="e">
        <f t="shared" si="216"/>
        <v>#N/A</v>
      </c>
      <c r="F326" t="e">
        <f t="shared" si="217"/>
        <v>#N/A</v>
      </c>
      <c r="I326" t="e">
        <f t="shared" si="218"/>
        <v>#N/A</v>
      </c>
    </row>
    <row r="327" spans="1:9">
      <c r="A327">
        <f t="shared" si="219"/>
        <v>28</v>
      </c>
      <c r="B327" t="e">
        <f t="shared" si="214"/>
        <v>#N/A</v>
      </c>
      <c r="C327" t="e">
        <f t="shared" si="215"/>
        <v>#N/A</v>
      </c>
      <c r="D327" t="e">
        <f t="shared" si="216"/>
        <v>#N/A</v>
      </c>
      <c r="F327" t="e">
        <f t="shared" si="217"/>
        <v>#N/A</v>
      </c>
      <c r="I327" t="e">
        <f t="shared" si="218"/>
        <v>#N/A</v>
      </c>
    </row>
    <row r="328" spans="1:9">
      <c r="A328">
        <f t="shared" si="219"/>
        <v>29</v>
      </c>
      <c r="B328" t="e">
        <f t="shared" si="214"/>
        <v>#N/A</v>
      </c>
      <c r="C328" t="e">
        <f t="shared" si="215"/>
        <v>#N/A</v>
      </c>
      <c r="D328" t="e">
        <f t="shared" si="216"/>
        <v>#N/A</v>
      </c>
      <c r="F328" t="e">
        <f t="shared" si="217"/>
        <v>#N/A</v>
      </c>
      <c r="I328" t="e">
        <f t="shared" si="218"/>
        <v>#N/A</v>
      </c>
    </row>
    <row r="329" spans="1:9">
      <c r="A329">
        <f t="shared" si="219"/>
        <v>30</v>
      </c>
      <c r="B329" t="e">
        <f t="shared" si="214"/>
        <v>#N/A</v>
      </c>
      <c r="C329" t="e">
        <f t="shared" si="215"/>
        <v>#N/A</v>
      </c>
      <c r="D329" t="e">
        <f t="shared" si="216"/>
        <v>#N/A</v>
      </c>
      <c r="F329" t="e">
        <f t="shared" si="217"/>
        <v>#N/A</v>
      </c>
      <c r="I329" t="e">
        <f t="shared" si="218"/>
        <v>#N/A</v>
      </c>
    </row>
    <row r="331" spans="1:9">
      <c r="A331" s="12"/>
      <c r="B331" s="12"/>
      <c r="C331" s="12" t="s">
        <v>56</v>
      </c>
      <c r="D331" s="12"/>
      <c r="E331" s="13"/>
      <c r="F331" s="12"/>
      <c r="G331" s="12"/>
      <c r="H331" s="13"/>
      <c r="I331" s="12"/>
    </row>
    <row r="332" spans="1:9">
      <c r="A332">
        <f t="shared" ref="A332:A352" si="220">IF(AND($D3="Длительные велопоходы",$E3&lt;&gt;-2),A331+1,A331)</f>
        <v>1</v>
      </c>
      <c r="B332">
        <f>ROW(B1)</f>
        <v>1</v>
      </c>
      <c r="C332" t="str">
        <f t="shared" ref="C332:D351" si="221">IF(AND($D3="Длительные велопоходы",$E3&lt;&gt;-2),C3,"-")</f>
        <v>Фефелов Александр</v>
      </c>
      <c r="D332" t="str">
        <f t="shared" si="221"/>
        <v>Длительные велопоходы</v>
      </c>
      <c r="F332" t="str">
        <f>IF(AND($D3="Длительные велопоходы",$E3&lt;&gt;-2),F3,"-")</f>
        <v>Раменское</v>
      </c>
      <c r="I332" t="str">
        <f>IF(AND($D3="Длительные велопоходы",$E3&lt;&gt;-2),I3,"-")</f>
        <v>Китай</v>
      </c>
    </row>
    <row r="333" spans="1:9">
      <c r="A333">
        <f t="shared" si="220"/>
        <v>2</v>
      </c>
      <c r="B333">
        <f t="shared" ref="B333:B354" si="222">ROW(B2)</f>
        <v>2</v>
      </c>
      <c r="C333" t="str">
        <f t="shared" si="221"/>
        <v>Рождественская Мария Владимировна</v>
      </c>
      <c r="D333" t="str">
        <f t="shared" si="221"/>
        <v>Длительные велопоходы</v>
      </c>
      <c r="F333" t="str">
        <f t="shared" ref="F333:F352" si="223">IF(AND($D4="Длительные велопоходы",$E4&lt;&gt;-2),F4,"-")</f>
        <v>Москва</v>
      </c>
      <c r="I333" t="str">
        <f t="shared" ref="I333:I352" si="224">IF(AND($D4="Длительные велопоходы",$E4&lt;&gt;-2),I4,"-")</f>
        <v>Таджикистан</v>
      </c>
    </row>
    <row r="334" spans="1:9">
      <c r="A334">
        <f t="shared" si="220"/>
        <v>2</v>
      </c>
      <c r="B334">
        <f t="shared" si="222"/>
        <v>3</v>
      </c>
      <c r="C334" t="str">
        <f t="shared" si="221"/>
        <v>-</v>
      </c>
      <c r="D334" t="str">
        <f t="shared" si="221"/>
        <v>-</v>
      </c>
      <c r="F334" t="str">
        <f t="shared" si="223"/>
        <v>-</v>
      </c>
      <c r="I334" t="str">
        <f t="shared" si="224"/>
        <v>-</v>
      </c>
    </row>
    <row r="335" spans="1:9">
      <c r="A335">
        <f t="shared" si="220"/>
        <v>2</v>
      </c>
      <c r="B335">
        <f t="shared" si="222"/>
        <v>4</v>
      </c>
      <c r="C335" t="str">
        <f t="shared" si="221"/>
        <v>-</v>
      </c>
      <c r="D335" t="str">
        <f t="shared" si="221"/>
        <v>-</v>
      </c>
      <c r="F335" t="str">
        <f t="shared" si="223"/>
        <v>-</v>
      </c>
      <c r="I335" t="str">
        <f t="shared" si="224"/>
        <v>-</v>
      </c>
    </row>
    <row r="336" spans="1:9">
      <c r="A336">
        <f t="shared" si="220"/>
        <v>2</v>
      </c>
      <c r="B336">
        <f t="shared" si="222"/>
        <v>5</v>
      </c>
      <c r="C336" t="str">
        <f t="shared" si="221"/>
        <v>-</v>
      </c>
      <c r="D336" t="str">
        <f t="shared" si="221"/>
        <v>-</v>
      </c>
      <c r="F336" t="str">
        <f t="shared" si="223"/>
        <v>-</v>
      </c>
      <c r="I336" t="str">
        <f t="shared" si="224"/>
        <v>-</v>
      </c>
    </row>
    <row r="337" spans="1:9">
      <c r="A337">
        <f t="shared" si="220"/>
        <v>2</v>
      </c>
      <c r="B337">
        <f t="shared" si="222"/>
        <v>6</v>
      </c>
      <c r="C337" t="str">
        <f t="shared" si="221"/>
        <v>-</v>
      </c>
      <c r="D337" t="str">
        <f t="shared" si="221"/>
        <v>-</v>
      </c>
      <c r="F337" t="str">
        <f t="shared" si="223"/>
        <v>-</v>
      </c>
      <c r="I337" t="str">
        <f t="shared" si="224"/>
        <v>-</v>
      </c>
    </row>
    <row r="338" spans="1:9">
      <c r="A338">
        <f t="shared" si="220"/>
        <v>2</v>
      </c>
      <c r="B338">
        <f t="shared" si="222"/>
        <v>7</v>
      </c>
      <c r="C338" t="str">
        <f t="shared" si="221"/>
        <v>-</v>
      </c>
      <c r="D338" t="str">
        <f t="shared" si="221"/>
        <v>-</v>
      </c>
      <c r="F338" t="str">
        <f t="shared" si="223"/>
        <v>-</v>
      </c>
      <c r="I338" t="str">
        <f t="shared" si="224"/>
        <v>-</v>
      </c>
    </row>
    <row r="339" spans="1:9">
      <c r="A339">
        <f t="shared" si="220"/>
        <v>2</v>
      </c>
      <c r="B339">
        <f t="shared" si="222"/>
        <v>8</v>
      </c>
      <c r="C339" t="str">
        <f t="shared" si="221"/>
        <v>-</v>
      </c>
      <c r="D339" t="str">
        <f t="shared" si="221"/>
        <v>-</v>
      </c>
      <c r="F339" t="str">
        <f t="shared" si="223"/>
        <v>-</v>
      </c>
      <c r="I339" t="str">
        <f t="shared" si="224"/>
        <v>-</v>
      </c>
    </row>
    <row r="340" spans="1:9">
      <c r="A340">
        <f t="shared" si="220"/>
        <v>2</v>
      </c>
      <c r="B340">
        <f t="shared" si="222"/>
        <v>9</v>
      </c>
      <c r="C340" t="str">
        <f t="shared" si="221"/>
        <v>-</v>
      </c>
      <c r="D340" t="str">
        <f t="shared" si="221"/>
        <v>-</v>
      </c>
      <c r="F340" t="str">
        <f t="shared" si="223"/>
        <v>-</v>
      </c>
      <c r="I340" t="str">
        <f t="shared" si="224"/>
        <v>-</v>
      </c>
    </row>
    <row r="341" spans="1:9">
      <c r="A341">
        <f t="shared" si="220"/>
        <v>2</v>
      </c>
      <c r="B341">
        <f t="shared" si="222"/>
        <v>10</v>
      </c>
      <c r="C341" t="str">
        <f t="shared" si="221"/>
        <v>-</v>
      </c>
      <c r="D341" t="str">
        <f t="shared" si="221"/>
        <v>-</v>
      </c>
      <c r="F341" t="str">
        <f t="shared" si="223"/>
        <v>-</v>
      </c>
      <c r="I341" t="str">
        <f t="shared" si="224"/>
        <v>-</v>
      </c>
    </row>
    <row r="342" spans="1:9">
      <c r="A342">
        <f t="shared" si="220"/>
        <v>3</v>
      </c>
      <c r="B342">
        <f t="shared" si="222"/>
        <v>11</v>
      </c>
      <c r="C342" t="str">
        <f t="shared" si="221"/>
        <v>Белых Николай Евгеньевич</v>
      </c>
      <c r="D342" t="str">
        <f t="shared" si="221"/>
        <v>Длительные велопоходы</v>
      </c>
      <c r="F342" t="str">
        <f t="shared" si="223"/>
        <v>Новокузнецк</v>
      </c>
      <c r="I342" t="str">
        <f t="shared" si="224"/>
        <v>Непал</v>
      </c>
    </row>
    <row r="343" spans="1:9">
      <c r="A343">
        <f t="shared" si="220"/>
        <v>3</v>
      </c>
      <c r="B343">
        <f t="shared" si="222"/>
        <v>12</v>
      </c>
      <c r="C343" t="str">
        <f t="shared" si="221"/>
        <v>-</v>
      </c>
      <c r="D343" t="str">
        <f t="shared" si="221"/>
        <v>-</v>
      </c>
      <c r="F343" t="str">
        <f t="shared" si="223"/>
        <v>-</v>
      </c>
      <c r="I343" t="str">
        <f t="shared" si="224"/>
        <v>-</v>
      </c>
    </row>
    <row r="344" spans="1:9">
      <c r="A344">
        <f t="shared" si="220"/>
        <v>3</v>
      </c>
      <c r="B344">
        <f t="shared" si="222"/>
        <v>13</v>
      </c>
      <c r="C344" t="str">
        <f t="shared" si="221"/>
        <v>-</v>
      </c>
      <c r="D344" t="str">
        <f t="shared" si="221"/>
        <v>-</v>
      </c>
      <c r="F344" t="str">
        <f t="shared" si="223"/>
        <v>-</v>
      </c>
      <c r="I344" t="str">
        <f t="shared" si="224"/>
        <v>-</v>
      </c>
    </row>
    <row r="345" spans="1:9">
      <c r="A345">
        <f t="shared" si="220"/>
        <v>3</v>
      </c>
      <c r="B345">
        <f t="shared" si="222"/>
        <v>14</v>
      </c>
      <c r="C345" t="str">
        <f t="shared" si="221"/>
        <v>-</v>
      </c>
      <c r="D345" t="str">
        <f t="shared" si="221"/>
        <v>-</v>
      </c>
      <c r="F345" t="str">
        <f t="shared" si="223"/>
        <v>-</v>
      </c>
      <c r="I345" t="str">
        <f t="shared" si="224"/>
        <v>-</v>
      </c>
    </row>
    <row r="346" spans="1:9">
      <c r="A346">
        <f t="shared" si="220"/>
        <v>4</v>
      </c>
      <c r="B346">
        <f t="shared" si="222"/>
        <v>15</v>
      </c>
      <c r="C346" t="str">
        <f t="shared" si="221"/>
        <v>Касьянов Юрий Владимирович</v>
      </c>
      <c r="D346" t="str">
        <f t="shared" si="221"/>
        <v>Длительные велопоходы</v>
      </c>
      <c r="F346" t="str">
        <f t="shared" si="223"/>
        <v>Запорожье</v>
      </c>
      <c r="I346" t="str">
        <f t="shared" si="224"/>
        <v>Греция</v>
      </c>
    </row>
    <row r="347" spans="1:9">
      <c r="A347">
        <f t="shared" si="220"/>
        <v>4</v>
      </c>
      <c r="B347">
        <f t="shared" si="222"/>
        <v>16</v>
      </c>
      <c r="C347" t="str">
        <f t="shared" si="221"/>
        <v>-</v>
      </c>
      <c r="D347" t="str">
        <f t="shared" si="221"/>
        <v>-</v>
      </c>
      <c r="F347" t="str">
        <f t="shared" si="223"/>
        <v>-</v>
      </c>
      <c r="I347" t="str">
        <f t="shared" si="224"/>
        <v>-</v>
      </c>
    </row>
    <row r="348" spans="1:9">
      <c r="A348">
        <f t="shared" si="220"/>
        <v>4</v>
      </c>
      <c r="B348">
        <f t="shared" si="222"/>
        <v>17</v>
      </c>
      <c r="C348" t="str">
        <f t="shared" si="221"/>
        <v>-</v>
      </c>
      <c r="D348" t="str">
        <f t="shared" si="221"/>
        <v>-</v>
      </c>
      <c r="F348" t="str">
        <f t="shared" si="223"/>
        <v>-</v>
      </c>
      <c r="I348" t="str">
        <f t="shared" si="224"/>
        <v>-</v>
      </c>
    </row>
    <row r="349" spans="1:9">
      <c r="A349">
        <f t="shared" si="220"/>
        <v>4</v>
      </c>
      <c r="B349">
        <f t="shared" si="222"/>
        <v>18</v>
      </c>
      <c r="C349" t="str">
        <f t="shared" si="221"/>
        <v>-</v>
      </c>
      <c r="D349" t="str">
        <f t="shared" si="221"/>
        <v>-</v>
      </c>
      <c r="F349" t="str">
        <f t="shared" si="223"/>
        <v>-</v>
      </c>
      <c r="I349" t="str">
        <f t="shared" si="224"/>
        <v>-</v>
      </c>
    </row>
    <row r="350" spans="1:9">
      <c r="A350">
        <f t="shared" si="220"/>
        <v>4</v>
      </c>
      <c r="B350">
        <f t="shared" si="222"/>
        <v>19</v>
      </c>
      <c r="C350" t="str">
        <f t="shared" si="221"/>
        <v>-</v>
      </c>
      <c r="D350" t="str">
        <f t="shared" si="221"/>
        <v>-</v>
      </c>
      <c r="F350" t="str">
        <f t="shared" si="223"/>
        <v>-</v>
      </c>
      <c r="I350" t="str">
        <f t="shared" si="224"/>
        <v>-</v>
      </c>
    </row>
    <row r="351" spans="1:9">
      <c r="A351">
        <f t="shared" si="220"/>
        <v>4</v>
      </c>
      <c r="B351">
        <f t="shared" si="222"/>
        <v>20</v>
      </c>
      <c r="C351" t="str">
        <f t="shared" si="221"/>
        <v>-</v>
      </c>
      <c r="D351" t="str">
        <f t="shared" si="221"/>
        <v>-</v>
      </c>
      <c r="F351" t="str">
        <f t="shared" si="223"/>
        <v>-</v>
      </c>
      <c r="I351" t="str">
        <f t="shared" si="224"/>
        <v>-</v>
      </c>
    </row>
    <row r="352" spans="1:9">
      <c r="A352">
        <f t="shared" si="220"/>
        <v>4</v>
      </c>
      <c r="B352">
        <f t="shared" si="222"/>
        <v>21</v>
      </c>
      <c r="C352" t="str">
        <f t="shared" ref="C352:D352" si="225">IF(AND($D23="Длительные велопоходы",$E23&lt;&gt;-2),C23,"-")</f>
        <v>-</v>
      </c>
      <c r="D352" t="str">
        <f t="shared" si="225"/>
        <v>-</v>
      </c>
      <c r="F352" t="str">
        <f t="shared" si="223"/>
        <v>-</v>
      </c>
      <c r="I352" t="str">
        <f t="shared" si="224"/>
        <v>-</v>
      </c>
    </row>
    <row r="353" spans="1:9">
      <c r="A353">
        <f t="shared" ref="A353:A384" si="226">IF(AND($D25="Длительные велопоходы",$E25&lt;&gt;-2),A352+1,A352)</f>
        <v>4</v>
      </c>
      <c r="B353">
        <f t="shared" si="222"/>
        <v>22</v>
      </c>
      <c r="C353" t="str">
        <f t="shared" ref="C353:D372" si="227">IF(AND($D25="Длительные велопоходы",$E25&lt;&gt;-2),C25,"-")</f>
        <v>-</v>
      </c>
      <c r="D353" t="str">
        <f t="shared" si="227"/>
        <v>-</v>
      </c>
      <c r="F353" t="str">
        <f t="shared" ref="F353:F384" si="228">IF(AND($D25="Длительные велопоходы",$E25&lt;&gt;-2),F25,"-")</f>
        <v>-</v>
      </c>
      <c r="I353" t="str">
        <f t="shared" ref="I353:I384" si="229">IF(AND($D25="Длительные велопоходы",$E25&lt;&gt;-2),I25,"-")</f>
        <v>-</v>
      </c>
    </row>
    <row r="354" spans="1:9">
      <c r="A354">
        <f t="shared" si="226"/>
        <v>4</v>
      </c>
      <c r="B354">
        <f t="shared" si="222"/>
        <v>23</v>
      </c>
      <c r="C354" t="str">
        <f t="shared" si="227"/>
        <v>-</v>
      </c>
      <c r="D354" t="str">
        <f t="shared" si="227"/>
        <v>-</v>
      </c>
      <c r="F354" t="str">
        <f t="shared" si="228"/>
        <v>-</v>
      </c>
      <c r="I354" t="str">
        <f t="shared" si="229"/>
        <v>-</v>
      </c>
    </row>
    <row r="355" spans="1:9">
      <c r="A355">
        <f t="shared" si="226"/>
        <v>4</v>
      </c>
      <c r="B355">
        <f t="shared" ref="B355:B386" si="230">ROW(B25)</f>
        <v>25</v>
      </c>
      <c r="C355" t="str">
        <f t="shared" si="227"/>
        <v>-</v>
      </c>
      <c r="D355" t="str">
        <f t="shared" si="227"/>
        <v>-</v>
      </c>
      <c r="F355" t="str">
        <f t="shared" si="228"/>
        <v>-</v>
      </c>
      <c r="I355" t="str">
        <f t="shared" si="229"/>
        <v>-</v>
      </c>
    </row>
    <row r="356" spans="1:9">
      <c r="A356">
        <f t="shared" si="226"/>
        <v>5</v>
      </c>
      <c r="B356">
        <f t="shared" si="230"/>
        <v>26</v>
      </c>
      <c r="C356" t="str">
        <f t="shared" si="227"/>
        <v>Ванягин Александр Александрович</v>
      </c>
      <c r="D356" t="str">
        <f t="shared" si="227"/>
        <v>Длительные велопоходы</v>
      </c>
      <c r="F356" t="str">
        <f t="shared" si="228"/>
        <v>Реутов</v>
      </c>
      <c r="I356" t="str">
        <f t="shared" si="229"/>
        <v>Кения</v>
      </c>
    </row>
    <row r="357" spans="1:9">
      <c r="A357">
        <f t="shared" si="226"/>
        <v>5</v>
      </c>
      <c r="B357">
        <f t="shared" si="230"/>
        <v>27</v>
      </c>
      <c r="C357" t="str">
        <f t="shared" si="227"/>
        <v>-</v>
      </c>
      <c r="D357" t="str">
        <f t="shared" si="227"/>
        <v>-</v>
      </c>
      <c r="F357" t="str">
        <f t="shared" si="228"/>
        <v>-</v>
      </c>
      <c r="I357" t="str">
        <f t="shared" si="229"/>
        <v>-</v>
      </c>
    </row>
    <row r="358" spans="1:9">
      <c r="A358">
        <f t="shared" si="226"/>
        <v>5</v>
      </c>
      <c r="B358">
        <f t="shared" si="230"/>
        <v>28</v>
      </c>
      <c r="C358" t="str">
        <f t="shared" si="227"/>
        <v>-</v>
      </c>
      <c r="D358" t="str">
        <f t="shared" si="227"/>
        <v>-</v>
      </c>
      <c r="F358" t="str">
        <f t="shared" si="228"/>
        <v>-</v>
      </c>
      <c r="I358" t="str">
        <f t="shared" si="229"/>
        <v>-</v>
      </c>
    </row>
    <row r="359" spans="1:9">
      <c r="A359">
        <f t="shared" si="226"/>
        <v>5</v>
      </c>
      <c r="B359">
        <f t="shared" si="230"/>
        <v>29</v>
      </c>
      <c r="C359" t="str">
        <f t="shared" si="227"/>
        <v>-</v>
      </c>
      <c r="D359" t="str">
        <f t="shared" si="227"/>
        <v>-</v>
      </c>
      <c r="F359" t="str">
        <f t="shared" si="228"/>
        <v>-</v>
      </c>
      <c r="I359" t="str">
        <f t="shared" si="229"/>
        <v>-</v>
      </c>
    </row>
    <row r="360" spans="1:9">
      <c r="A360">
        <f t="shared" si="226"/>
        <v>5</v>
      </c>
      <c r="B360">
        <f t="shared" si="230"/>
        <v>30</v>
      </c>
      <c r="C360" t="str">
        <f t="shared" si="227"/>
        <v>-</v>
      </c>
      <c r="D360" t="str">
        <f t="shared" si="227"/>
        <v>-</v>
      </c>
      <c r="F360" t="str">
        <f t="shared" si="228"/>
        <v>-</v>
      </c>
      <c r="I360" t="str">
        <f t="shared" si="229"/>
        <v>-</v>
      </c>
    </row>
    <row r="361" spans="1:9">
      <c r="A361">
        <f t="shared" si="226"/>
        <v>5</v>
      </c>
      <c r="B361">
        <f t="shared" si="230"/>
        <v>31</v>
      </c>
      <c r="C361" t="str">
        <f t="shared" si="227"/>
        <v>-</v>
      </c>
      <c r="D361" t="str">
        <f t="shared" si="227"/>
        <v>-</v>
      </c>
      <c r="F361" t="str">
        <f t="shared" si="228"/>
        <v>-</v>
      </c>
      <c r="I361" t="str">
        <f t="shared" si="229"/>
        <v>-</v>
      </c>
    </row>
    <row r="362" spans="1:9">
      <c r="A362">
        <f t="shared" si="226"/>
        <v>5</v>
      </c>
      <c r="B362">
        <f t="shared" si="230"/>
        <v>32</v>
      </c>
      <c r="C362" t="str">
        <f t="shared" si="227"/>
        <v>-</v>
      </c>
      <c r="D362" t="str">
        <f t="shared" si="227"/>
        <v>-</v>
      </c>
      <c r="F362" t="str">
        <f t="shared" si="228"/>
        <v>-</v>
      </c>
      <c r="I362" t="str">
        <f t="shared" si="229"/>
        <v>-</v>
      </c>
    </row>
    <row r="363" spans="1:9">
      <c r="A363">
        <f t="shared" si="226"/>
        <v>6</v>
      </c>
      <c r="B363">
        <f t="shared" si="230"/>
        <v>33</v>
      </c>
      <c r="C363" t="str">
        <f t="shared" si="227"/>
        <v>Батищев Сергей Николаевич</v>
      </c>
      <c r="D363" t="str">
        <f t="shared" si="227"/>
        <v>Длительные велопоходы</v>
      </c>
      <c r="F363" t="str">
        <f t="shared" si="228"/>
        <v>Мытищи</v>
      </c>
      <c r="I363" t="str">
        <f t="shared" si="229"/>
        <v>Польша</v>
      </c>
    </row>
    <row r="364" spans="1:9">
      <c r="A364">
        <f t="shared" si="226"/>
        <v>6</v>
      </c>
      <c r="B364">
        <f t="shared" si="230"/>
        <v>34</v>
      </c>
      <c r="C364" t="str">
        <f t="shared" si="227"/>
        <v>-</v>
      </c>
      <c r="D364" t="str">
        <f t="shared" si="227"/>
        <v>-</v>
      </c>
      <c r="F364" t="str">
        <f t="shared" si="228"/>
        <v>-</v>
      </c>
      <c r="I364" t="str">
        <f t="shared" si="229"/>
        <v>-</v>
      </c>
    </row>
    <row r="365" spans="1:9">
      <c r="A365">
        <f t="shared" si="226"/>
        <v>6</v>
      </c>
      <c r="B365">
        <f t="shared" si="230"/>
        <v>35</v>
      </c>
      <c r="C365" t="str">
        <f t="shared" si="227"/>
        <v>-</v>
      </c>
      <c r="D365" t="str">
        <f t="shared" si="227"/>
        <v>-</v>
      </c>
      <c r="F365" t="str">
        <f t="shared" si="228"/>
        <v>-</v>
      </c>
      <c r="I365" t="str">
        <f t="shared" si="229"/>
        <v>-</v>
      </c>
    </row>
    <row r="366" spans="1:9">
      <c r="A366">
        <f t="shared" si="226"/>
        <v>6</v>
      </c>
      <c r="B366">
        <f t="shared" si="230"/>
        <v>36</v>
      </c>
      <c r="C366" t="str">
        <f t="shared" si="227"/>
        <v>-</v>
      </c>
      <c r="D366" t="str">
        <f t="shared" si="227"/>
        <v>-</v>
      </c>
      <c r="F366" t="str">
        <f t="shared" si="228"/>
        <v>-</v>
      </c>
      <c r="I366" t="str">
        <f t="shared" si="229"/>
        <v>-</v>
      </c>
    </row>
    <row r="367" spans="1:9">
      <c r="A367">
        <f t="shared" si="226"/>
        <v>6</v>
      </c>
      <c r="B367">
        <f t="shared" si="230"/>
        <v>37</v>
      </c>
      <c r="C367" t="str">
        <f t="shared" si="227"/>
        <v>-</v>
      </c>
      <c r="D367" t="str">
        <f t="shared" si="227"/>
        <v>-</v>
      </c>
      <c r="F367" t="str">
        <f t="shared" si="228"/>
        <v>-</v>
      </c>
      <c r="I367" t="str">
        <f t="shared" si="229"/>
        <v>-</v>
      </c>
    </row>
    <row r="368" spans="1:9">
      <c r="A368">
        <f t="shared" si="226"/>
        <v>6</v>
      </c>
      <c r="B368">
        <f t="shared" si="230"/>
        <v>38</v>
      </c>
      <c r="C368" t="str">
        <f t="shared" si="227"/>
        <v>-</v>
      </c>
      <c r="D368" t="str">
        <f t="shared" si="227"/>
        <v>-</v>
      </c>
      <c r="F368" t="str">
        <f t="shared" si="228"/>
        <v>-</v>
      </c>
      <c r="I368" t="str">
        <f t="shared" si="229"/>
        <v>-</v>
      </c>
    </row>
    <row r="369" spans="1:9">
      <c r="A369">
        <f t="shared" si="226"/>
        <v>6</v>
      </c>
      <c r="B369">
        <f t="shared" si="230"/>
        <v>39</v>
      </c>
      <c r="C369" t="str">
        <f t="shared" si="227"/>
        <v>-</v>
      </c>
      <c r="D369" t="str">
        <f t="shared" si="227"/>
        <v>-</v>
      </c>
      <c r="F369" t="str">
        <f t="shared" si="228"/>
        <v>-</v>
      </c>
      <c r="I369" t="str">
        <f t="shared" si="229"/>
        <v>-</v>
      </c>
    </row>
    <row r="370" spans="1:9">
      <c r="A370">
        <f t="shared" si="226"/>
        <v>6</v>
      </c>
      <c r="B370">
        <f t="shared" si="230"/>
        <v>40</v>
      </c>
      <c r="C370" t="str">
        <f t="shared" si="227"/>
        <v>-</v>
      </c>
      <c r="D370" t="str">
        <f t="shared" si="227"/>
        <v>-</v>
      </c>
      <c r="F370" t="str">
        <f t="shared" si="228"/>
        <v>-</v>
      </c>
      <c r="I370" t="str">
        <f t="shared" si="229"/>
        <v>-</v>
      </c>
    </row>
    <row r="371" spans="1:9">
      <c r="A371">
        <f t="shared" si="226"/>
        <v>6</v>
      </c>
      <c r="B371">
        <f t="shared" si="230"/>
        <v>41</v>
      </c>
      <c r="C371" t="str">
        <f t="shared" si="227"/>
        <v>-</v>
      </c>
      <c r="D371" t="str">
        <f t="shared" si="227"/>
        <v>-</v>
      </c>
      <c r="F371" t="str">
        <f t="shared" si="228"/>
        <v>-</v>
      </c>
      <c r="I371" t="str">
        <f t="shared" si="229"/>
        <v>-</v>
      </c>
    </row>
    <row r="372" spans="1:9">
      <c r="A372">
        <f t="shared" si="226"/>
        <v>7</v>
      </c>
      <c r="B372">
        <f t="shared" si="230"/>
        <v>42</v>
      </c>
      <c r="C372" t="str">
        <f t="shared" si="227"/>
        <v>Василий Буз</v>
      </c>
      <c r="D372" t="str">
        <f t="shared" si="227"/>
        <v>Длительные велопоходы</v>
      </c>
      <c r="F372" t="str">
        <f t="shared" si="228"/>
        <v>Одесса</v>
      </c>
      <c r="I372" t="str">
        <f t="shared" si="229"/>
        <v>Киргизия</v>
      </c>
    </row>
    <row r="373" spans="1:9">
      <c r="A373">
        <f t="shared" si="226"/>
        <v>7</v>
      </c>
      <c r="B373">
        <f t="shared" si="230"/>
        <v>43</v>
      </c>
      <c r="C373" t="str">
        <f t="shared" ref="C373:D392" si="231">IF(AND($D45="Длительные велопоходы",$E45&lt;&gt;-2),C45,"-")</f>
        <v>-</v>
      </c>
      <c r="D373" t="str">
        <f t="shared" si="231"/>
        <v>-</v>
      </c>
      <c r="F373" t="str">
        <f t="shared" si="228"/>
        <v>-</v>
      </c>
      <c r="I373" t="str">
        <f t="shared" si="229"/>
        <v>-</v>
      </c>
    </row>
    <row r="374" spans="1:9">
      <c r="A374">
        <f t="shared" si="226"/>
        <v>7</v>
      </c>
      <c r="B374">
        <f t="shared" si="230"/>
        <v>44</v>
      </c>
      <c r="C374" t="str">
        <f t="shared" si="231"/>
        <v>-</v>
      </c>
      <c r="D374" t="str">
        <f t="shared" si="231"/>
        <v>-</v>
      </c>
      <c r="F374" t="str">
        <f t="shared" si="228"/>
        <v>-</v>
      </c>
      <c r="I374" t="str">
        <f t="shared" si="229"/>
        <v>-</v>
      </c>
    </row>
    <row r="375" spans="1:9">
      <c r="A375">
        <f t="shared" si="226"/>
        <v>7</v>
      </c>
      <c r="B375">
        <f t="shared" si="230"/>
        <v>45</v>
      </c>
      <c r="C375" t="str">
        <f t="shared" si="231"/>
        <v>-</v>
      </c>
      <c r="D375" t="str">
        <f t="shared" si="231"/>
        <v>-</v>
      </c>
      <c r="F375" t="str">
        <f t="shared" si="228"/>
        <v>-</v>
      </c>
      <c r="I375" t="str">
        <f t="shared" si="229"/>
        <v>-</v>
      </c>
    </row>
    <row r="376" spans="1:9">
      <c r="A376">
        <f t="shared" si="226"/>
        <v>8</v>
      </c>
      <c r="B376">
        <f t="shared" si="230"/>
        <v>46</v>
      </c>
      <c r="C376" t="str">
        <f t="shared" si="231"/>
        <v>Симонова Елена Ивановна</v>
      </c>
      <c r="D376" t="str">
        <f t="shared" si="231"/>
        <v>Длительные велопоходы</v>
      </c>
      <c r="F376" t="str">
        <f t="shared" si="228"/>
        <v>г. Мытищи, Московская область</v>
      </c>
      <c r="I376" t="str">
        <f t="shared" si="229"/>
        <v>Север евр. части России, Карелия</v>
      </c>
    </row>
    <row r="377" spans="1:9">
      <c r="A377">
        <f t="shared" si="226"/>
        <v>8</v>
      </c>
      <c r="B377">
        <f t="shared" si="230"/>
        <v>47</v>
      </c>
      <c r="C377" t="str">
        <f t="shared" si="231"/>
        <v>-</v>
      </c>
      <c r="D377" t="str">
        <f t="shared" si="231"/>
        <v>-</v>
      </c>
      <c r="F377" t="str">
        <f t="shared" si="228"/>
        <v>-</v>
      </c>
      <c r="I377" t="str">
        <f t="shared" si="229"/>
        <v>-</v>
      </c>
    </row>
    <row r="378" spans="1:9">
      <c r="A378">
        <f t="shared" si="226"/>
        <v>8</v>
      </c>
      <c r="B378">
        <f t="shared" si="230"/>
        <v>48</v>
      </c>
      <c r="C378" t="str">
        <f t="shared" si="231"/>
        <v>-</v>
      </c>
      <c r="D378" t="str">
        <f t="shared" si="231"/>
        <v>-</v>
      </c>
      <c r="F378" t="str">
        <f t="shared" si="228"/>
        <v>-</v>
      </c>
      <c r="I378" t="str">
        <f t="shared" si="229"/>
        <v>-</v>
      </c>
    </row>
    <row r="379" spans="1:9">
      <c r="A379">
        <f t="shared" si="226"/>
        <v>8</v>
      </c>
      <c r="B379">
        <f t="shared" si="230"/>
        <v>49</v>
      </c>
      <c r="C379" t="str">
        <f t="shared" si="231"/>
        <v>-</v>
      </c>
      <c r="D379" t="str">
        <f t="shared" si="231"/>
        <v>-</v>
      </c>
      <c r="F379" t="str">
        <f t="shared" si="228"/>
        <v>-</v>
      </c>
      <c r="I379" t="str">
        <f t="shared" si="229"/>
        <v>-</v>
      </c>
    </row>
    <row r="380" spans="1:9">
      <c r="A380">
        <f t="shared" si="226"/>
        <v>8</v>
      </c>
      <c r="B380">
        <f t="shared" si="230"/>
        <v>50</v>
      </c>
      <c r="C380" t="str">
        <f t="shared" si="231"/>
        <v>-</v>
      </c>
      <c r="D380" t="str">
        <f t="shared" si="231"/>
        <v>-</v>
      </c>
      <c r="F380" t="str">
        <f t="shared" si="228"/>
        <v>-</v>
      </c>
      <c r="I380" t="str">
        <f t="shared" si="229"/>
        <v>-</v>
      </c>
    </row>
    <row r="381" spans="1:9">
      <c r="A381">
        <f t="shared" si="226"/>
        <v>8</v>
      </c>
      <c r="B381">
        <f t="shared" si="230"/>
        <v>51</v>
      </c>
      <c r="C381" t="str">
        <f t="shared" si="231"/>
        <v>-</v>
      </c>
      <c r="D381" t="str">
        <f t="shared" si="231"/>
        <v>-</v>
      </c>
      <c r="F381" t="str">
        <f t="shared" si="228"/>
        <v>-</v>
      </c>
      <c r="I381" t="str">
        <f t="shared" si="229"/>
        <v>-</v>
      </c>
    </row>
    <row r="382" spans="1:9">
      <c r="A382">
        <f t="shared" si="226"/>
        <v>8</v>
      </c>
      <c r="B382">
        <f t="shared" si="230"/>
        <v>52</v>
      </c>
      <c r="C382" t="str">
        <f t="shared" si="231"/>
        <v>-</v>
      </c>
      <c r="D382" t="str">
        <f t="shared" si="231"/>
        <v>-</v>
      </c>
      <c r="F382" t="str">
        <f t="shared" si="228"/>
        <v>-</v>
      </c>
      <c r="I382" t="str">
        <f t="shared" si="229"/>
        <v>-</v>
      </c>
    </row>
    <row r="383" spans="1:9">
      <c r="A383">
        <f t="shared" si="226"/>
        <v>8</v>
      </c>
      <c r="B383">
        <f t="shared" si="230"/>
        <v>53</v>
      </c>
      <c r="C383" t="str">
        <f t="shared" si="231"/>
        <v>-</v>
      </c>
      <c r="D383" t="str">
        <f t="shared" si="231"/>
        <v>-</v>
      </c>
      <c r="F383" t="str">
        <f t="shared" si="228"/>
        <v>-</v>
      </c>
      <c r="I383" t="str">
        <f t="shared" si="229"/>
        <v>-</v>
      </c>
    </row>
    <row r="384" spans="1:9">
      <c r="A384">
        <f t="shared" si="226"/>
        <v>8</v>
      </c>
      <c r="B384">
        <f t="shared" si="230"/>
        <v>54</v>
      </c>
      <c r="C384" t="str">
        <f t="shared" si="231"/>
        <v>-</v>
      </c>
      <c r="D384" t="str">
        <f t="shared" si="231"/>
        <v>-</v>
      </c>
      <c r="F384" t="str">
        <f t="shared" si="228"/>
        <v>-</v>
      </c>
      <c r="I384" t="str">
        <f t="shared" si="229"/>
        <v>-</v>
      </c>
    </row>
    <row r="385" spans="1:9">
      <c r="A385">
        <f t="shared" ref="A385:A407" si="232">IF(AND($D57="Длительные велопоходы",$E57&lt;&gt;-2),A384+1,A384)</f>
        <v>8</v>
      </c>
      <c r="B385">
        <f t="shared" si="230"/>
        <v>55</v>
      </c>
      <c r="C385" t="str">
        <f t="shared" si="231"/>
        <v>-</v>
      </c>
      <c r="D385" t="str">
        <f t="shared" si="231"/>
        <v>-</v>
      </c>
      <c r="F385" t="str">
        <f t="shared" ref="F385:F407" si="233">IF(AND($D57="Длительные велопоходы",$E57&lt;&gt;-2),F57,"-")</f>
        <v>-</v>
      </c>
      <c r="I385" t="str">
        <f t="shared" ref="I385:I407" si="234">IF(AND($D57="Длительные велопоходы",$E57&lt;&gt;-2),I57,"-")</f>
        <v>-</v>
      </c>
    </row>
    <row r="386" spans="1:9">
      <c r="A386">
        <f t="shared" si="232"/>
        <v>9</v>
      </c>
      <c r="B386">
        <f t="shared" si="230"/>
        <v>56</v>
      </c>
      <c r="C386" t="str">
        <f t="shared" si="231"/>
        <v>Кондрашов Сергей</v>
      </c>
      <c r="D386" t="str">
        <f t="shared" si="231"/>
        <v>Длительные велопоходы</v>
      </c>
      <c r="F386" t="str">
        <f t="shared" si="233"/>
        <v>Москва</v>
      </c>
      <c r="I386" t="str">
        <f t="shared" si="234"/>
        <v>Киргизия, Таджикистан</v>
      </c>
    </row>
    <row r="387" spans="1:9">
      <c r="A387">
        <f t="shared" si="232"/>
        <v>9</v>
      </c>
      <c r="B387">
        <f t="shared" ref="B387:B409" si="235">ROW(B57)</f>
        <v>57</v>
      </c>
      <c r="C387" t="str">
        <f t="shared" si="231"/>
        <v>-</v>
      </c>
      <c r="D387" t="str">
        <f t="shared" si="231"/>
        <v>-</v>
      </c>
      <c r="F387" t="str">
        <f t="shared" si="233"/>
        <v>-</v>
      </c>
      <c r="I387" t="str">
        <f t="shared" si="234"/>
        <v>-</v>
      </c>
    </row>
    <row r="388" spans="1:9">
      <c r="A388">
        <f t="shared" si="232"/>
        <v>9</v>
      </c>
      <c r="B388">
        <f t="shared" si="235"/>
        <v>58</v>
      </c>
      <c r="C388" t="str">
        <f t="shared" si="231"/>
        <v>-</v>
      </c>
      <c r="D388" t="str">
        <f t="shared" si="231"/>
        <v>-</v>
      </c>
      <c r="F388" t="str">
        <f t="shared" si="233"/>
        <v>-</v>
      </c>
      <c r="I388" t="str">
        <f t="shared" si="234"/>
        <v>-</v>
      </c>
    </row>
    <row r="389" spans="1:9">
      <c r="A389">
        <f t="shared" si="232"/>
        <v>9</v>
      </c>
      <c r="B389">
        <f t="shared" si="235"/>
        <v>59</v>
      </c>
      <c r="C389" t="str">
        <f t="shared" si="231"/>
        <v>-</v>
      </c>
      <c r="D389" t="str">
        <f t="shared" si="231"/>
        <v>-</v>
      </c>
      <c r="F389" t="str">
        <f t="shared" si="233"/>
        <v>-</v>
      </c>
      <c r="I389" t="str">
        <f t="shared" si="234"/>
        <v>-</v>
      </c>
    </row>
    <row r="390" spans="1:9">
      <c r="A390">
        <f t="shared" si="232"/>
        <v>10</v>
      </c>
      <c r="B390">
        <f t="shared" si="235"/>
        <v>60</v>
      </c>
      <c r="C390" t="str">
        <f t="shared" si="231"/>
        <v>Смирнов Андрей Юрьевич</v>
      </c>
      <c r="D390" t="str">
        <f t="shared" si="231"/>
        <v>Длительные велопоходы</v>
      </c>
      <c r="F390" t="str">
        <f t="shared" si="233"/>
        <v>Санкт-Петербург</v>
      </c>
      <c r="I390" t="str">
        <f t="shared" si="234"/>
        <v>Франция</v>
      </c>
    </row>
    <row r="391" spans="1:9">
      <c r="A391">
        <f t="shared" si="232"/>
        <v>11</v>
      </c>
      <c r="B391">
        <f t="shared" si="235"/>
        <v>61</v>
      </c>
      <c r="C391" t="str">
        <f t="shared" si="231"/>
        <v>Диденко Е.В.</v>
      </c>
      <c r="D391" t="str">
        <f t="shared" si="231"/>
        <v>Длительные велопоходы</v>
      </c>
      <c r="F391" t="str">
        <f t="shared" si="233"/>
        <v>Одесса, Киев</v>
      </c>
      <c r="I391" t="str">
        <f t="shared" si="234"/>
        <v>Индия</v>
      </c>
    </row>
    <row r="392" spans="1:9">
      <c r="A392">
        <f t="shared" si="232"/>
        <v>11</v>
      </c>
      <c r="B392">
        <f t="shared" si="235"/>
        <v>62</v>
      </c>
      <c r="C392" t="str">
        <f t="shared" si="231"/>
        <v>-</v>
      </c>
      <c r="D392" t="str">
        <f t="shared" si="231"/>
        <v>-</v>
      </c>
      <c r="F392" t="str">
        <f t="shared" si="233"/>
        <v>-</v>
      </c>
      <c r="I392" t="str">
        <f t="shared" si="234"/>
        <v>-</v>
      </c>
    </row>
    <row r="393" spans="1:9">
      <c r="A393">
        <f t="shared" si="232"/>
        <v>11</v>
      </c>
      <c r="B393">
        <f t="shared" si="235"/>
        <v>63</v>
      </c>
      <c r="C393" t="str">
        <f t="shared" ref="C393:D407" si="236">IF(AND($D65="Длительные велопоходы",$E65&lt;&gt;-2),C65,"-")</f>
        <v>-</v>
      </c>
      <c r="D393" t="str">
        <f t="shared" si="236"/>
        <v>-</v>
      </c>
      <c r="F393" t="str">
        <f t="shared" si="233"/>
        <v>-</v>
      </c>
      <c r="I393" t="str">
        <f t="shared" si="234"/>
        <v>-</v>
      </c>
    </row>
    <row r="394" spans="1:9">
      <c r="A394">
        <f t="shared" si="232"/>
        <v>11</v>
      </c>
      <c r="B394">
        <f t="shared" si="235"/>
        <v>64</v>
      </c>
      <c r="C394" t="str">
        <f t="shared" si="236"/>
        <v>-</v>
      </c>
      <c r="D394" t="str">
        <f t="shared" si="236"/>
        <v>-</v>
      </c>
      <c r="F394" t="str">
        <f t="shared" si="233"/>
        <v>-</v>
      </c>
      <c r="I394" t="str">
        <f t="shared" si="234"/>
        <v>-</v>
      </c>
    </row>
    <row r="395" spans="1:9">
      <c r="A395">
        <f t="shared" si="232"/>
        <v>11</v>
      </c>
      <c r="B395">
        <f t="shared" si="235"/>
        <v>65</v>
      </c>
      <c r="C395" t="str">
        <f t="shared" si="236"/>
        <v>-</v>
      </c>
      <c r="D395" t="str">
        <f t="shared" si="236"/>
        <v>-</v>
      </c>
      <c r="F395" t="str">
        <f t="shared" si="233"/>
        <v>-</v>
      </c>
      <c r="I395" t="str">
        <f t="shared" si="234"/>
        <v>-</v>
      </c>
    </row>
    <row r="396" spans="1:9">
      <c r="A396">
        <f t="shared" si="232"/>
        <v>11</v>
      </c>
      <c r="B396">
        <f t="shared" si="235"/>
        <v>66</v>
      </c>
      <c r="C396" t="str">
        <f t="shared" si="236"/>
        <v>-</v>
      </c>
      <c r="D396" t="str">
        <f t="shared" si="236"/>
        <v>-</v>
      </c>
      <c r="F396" t="str">
        <f t="shared" si="233"/>
        <v>-</v>
      </c>
      <c r="I396" t="str">
        <f t="shared" si="234"/>
        <v>-</v>
      </c>
    </row>
    <row r="397" spans="1:9">
      <c r="A397">
        <f t="shared" si="232"/>
        <v>12</v>
      </c>
      <c r="B397">
        <f t="shared" si="235"/>
        <v>67</v>
      </c>
      <c r="C397" t="str">
        <f t="shared" si="236"/>
        <v>Канищев Евгений Алексеевич</v>
      </c>
      <c r="D397" t="str">
        <f t="shared" si="236"/>
        <v>Длительные велопоходы</v>
      </c>
      <c r="F397" t="str">
        <f t="shared" si="233"/>
        <v>Харьков</v>
      </c>
      <c r="I397">
        <f t="shared" si="234"/>
        <v>0</v>
      </c>
    </row>
    <row r="398" spans="1:9">
      <c r="A398">
        <f t="shared" si="232"/>
        <v>12</v>
      </c>
      <c r="B398">
        <f t="shared" si="235"/>
        <v>68</v>
      </c>
      <c r="C398" t="str">
        <f t="shared" si="236"/>
        <v>-</v>
      </c>
      <c r="D398" t="str">
        <f t="shared" si="236"/>
        <v>-</v>
      </c>
      <c r="F398" t="str">
        <f t="shared" si="233"/>
        <v>-</v>
      </c>
      <c r="I398" t="str">
        <f t="shared" si="234"/>
        <v>-</v>
      </c>
    </row>
    <row r="399" spans="1:9">
      <c r="A399">
        <f t="shared" si="232"/>
        <v>12</v>
      </c>
      <c r="B399">
        <f t="shared" si="235"/>
        <v>69</v>
      </c>
      <c r="C399" t="str">
        <f t="shared" si="236"/>
        <v>-</v>
      </c>
      <c r="D399" t="str">
        <f t="shared" si="236"/>
        <v>-</v>
      </c>
      <c r="F399" t="str">
        <f t="shared" si="233"/>
        <v>-</v>
      </c>
      <c r="I399" t="str">
        <f t="shared" si="234"/>
        <v>-</v>
      </c>
    </row>
    <row r="400" spans="1:9">
      <c r="A400">
        <f t="shared" si="232"/>
        <v>12</v>
      </c>
      <c r="B400">
        <f t="shared" si="235"/>
        <v>70</v>
      </c>
      <c r="C400" t="str">
        <f t="shared" si="236"/>
        <v>-</v>
      </c>
      <c r="D400" t="str">
        <f t="shared" si="236"/>
        <v>-</v>
      </c>
      <c r="F400" t="str">
        <f t="shared" si="233"/>
        <v>-</v>
      </c>
      <c r="I400" t="str">
        <f t="shared" si="234"/>
        <v>-</v>
      </c>
    </row>
    <row r="401" spans="1:9">
      <c r="A401">
        <f t="shared" si="232"/>
        <v>12</v>
      </c>
      <c r="B401">
        <f t="shared" si="235"/>
        <v>71</v>
      </c>
      <c r="C401" t="str">
        <f t="shared" si="236"/>
        <v>-</v>
      </c>
      <c r="D401" t="str">
        <f t="shared" si="236"/>
        <v>-</v>
      </c>
      <c r="F401" t="str">
        <f t="shared" si="233"/>
        <v>-</v>
      </c>
      <c r="I401" t="str">
        <f t="shared" si="234"/>
        <v>-</v>
      </c>
    </row>
    <row r="402" spans="1:9">
      <c r="A402">
        <f t="shared" si="232"/>
        <v>12</v>
      </c>
      <c r="B402">
        <f t="shared" si="235"/>
        <v>72</v>
      </c>
      <c r="C402" t="str">
        <f t="shared" si="236"/>
        <v>-</v>
      </c>
      <c r="D402" t="str">
        <f t="shared" si="236"/>
        <v>-</v>
      </c>
      <c r="F402" t="str">
        <f t="shared" si="233"/>
        <v>-</v>
      </c>
      <c r="I402" t="str">
        <f t="shared" si="234"/>
        <v>-</v>
      </c>
    </row>
    <row r="403" spans="1:9">
      <c r="A403">
        <f t="shared" si="232"/>
        <v>12</v>
      </c>
      <c r="B403">
        <f t="shared" si="235"/>
        <v>73</v>
      </c>
      <c r="C403" t="str">
        <f t="shared" si="236"/>
        <v>-</v>
      </c>
      <c r="D403" t="str">
        <f t="shared" si="236"/>
        <v>-</v>
      </c>
      <c r="F403" t="str">
        <f t="shared" si="233"/>
        <v>-</v>
      </c>
      <c r="I403" t="str">
        <f t="shared" si="234"/>
        <v>-</v>
      </c>
    </row>
    <row r="404" spans="1:9">
      <c r="A404">
        <f t="shared" si="232"/>
        <v>12</v>
      </c>
      <c r="B404">
        <f t="shared" si="235"/>
        <v>74</v>
      </c>
      <c r="C404" t="str">
        <f t="shared" si="236"/>
        <v>-</v>
      </c>
      <c r="D404" t="str">
        <f t="shared" si="236"/>
        <v>-</v>
      </c>
      <c r="F404" t="str">
        <f t="shared" si="233"/>
        <v>-</v>
      </c>
      <c r="I404" t="str">
        <f t="shared" si="234"/>
        <v>-</v>
      </c>
    </row>
    <row r="405" spans="1:9">
      <c r="A405">
        <f t="shared" si="232"/>
        <v>13</v>
      </c>
      <c r="B405">
        <f t="shared" si="235"/>
        <v>75</v>
      </c>
      <c r="C405" t="str">
        <f t="shared" si="236"/>
        <v>Светлана Чернецова</v>
      </c>
      <c r="D405" t="str">
        <f t="shared" si="236"/>
        <v>Длительные велопоходы</v>
      </c>
      <c r="F405" t="str">
        <f t="shared" si="233"/>
        <v>Балашиха</v>
      </c>
      <c r="I405">
        <f t="shared" si="234"/>
        <v>0</v>
      </c>
    </row>
    <row r="406" spans="1:9">
      <c r="A406">
        <f t="shared" si="232"/>
        <v>14</v>
      </c>
      <c r="B406">
        <f t="shared" si="235"/>
        <v>76</v>
      </c>
      <c r="C406" t="str">
        <f t="shared" si="236"/>
        <v>Лубяная Екатерина Валерьевна</v>
      </c>
      <c r="D406" t="str">
        <f t="shared" si="236"/>
        <v>Длительные велопоходы</v>
      </c>
      <c r="F406" t="str">
        <f t="shared" si="233"/>
        <v>Москва</v>
      </c>
      <c r="I406" t="str">
        <f t="shared" si="234"/>
        <v>Литва, Польша</v>
      </c>
    </row>
    <row r="407" spans="1:9">
      <c r="A407">
        <f t="shared" si="232"/>
        <v>15</v>
      </c>
      <c r="B407">
        <f t="shared" si="235"/>
        <v>77</v>
      </c>
      <c r="C407" t="str">
        <f t="shared" si="236"/>
        <v>Егор Валерьевич Ковальчук</v>
      </c>
      <c r="D407" t="str">
        <f t="shared" si="236"/>
        <v>Длительные велопоходы</v>
      </c>
      <c r="F407" t="str">
        <f t="shared" si="233"/>
        <v>Томская область</v>
      </c>
      <c r="I407" t="str">
        <f t="shared" si="234"/>
        <v>Киргизия, Таджикистан</v>
      </c>
    </row>
    <row r="408" spans="1:9">
      <c r="A408" t="e">
        <f>IF(AND(#REF!="Длительные велопоходы",#REF!&lt;&gt;-2),A407+1,A407)</f>
        <v>#REF!</v>
      </c>
      <c r="B408">
        <f t="shared" si="235"/>
        <v>78</v>
      </c>
      <c r="C408" t="e">
        <f>IF(AND(#REF!="Длительные велопоходы",#REF!&lt;&gt;-2),#REF!,"-")</f>
        <v>#REF!</v>
      </c>
      <c r="D408" t="e">
        <f>IF(AND(#REF!="Длительные велопоходы",#REF!&lt;&gt;-2),#REF!,"-")</f>
        <v>#REF!</v>
      </c>
      <c r="F408" t="e">
        <f>IF(AND(#REF!="Длительные велопоходы",#REF!&lt;&gt;-2),#REF!,"-")</f>
        <v>#REF!</v>
      </c>
      <c r="I408" t="e">
        <f>IF(AND(#REF!="Длительные велопоходы",#REF!&lt;&gt;-2),#REF!,"-")</f>
        <v>#REF!</v>
      </c>
    </row>
    <row r="409" spans="1:9">
      <c r="A409" t="e">
        <f t="shared" ref="A409:A417" si="237">IF(AND($D80="Длительные велопоходы",$E80&lt;&gt;-2),A408+1,A408)</f>
        <v>#REF!</v>
      </c>
      <c r="B409">
        <f t="shared" si="235"/>
        <v>79</v>
      </c>
      <c r="C409" t="str">
        <f t="shared" ref="C409:D411" si="238">IF(AND($D80="Длительные велопоходы",$E80&lt;&gt;-2),C80,"-")</f>
        <v>-</v>
      </c>
      <c r="D409" t="str">
        <f t="shared" si="238"/>
        <v>-</v>
      </c>
      <c r="F409" t="str">
        <f t="shared" ref="F409:F417" si="239">IF(AND($D80="Длительные велопоходы",$E80&lt;&gt;-2),F80,"-")</f>
        <v>-</v>
      </c>
      <c r="I409" t="str">
        <f t="shared" ref="I409:I417" si="240">IF(AND($D80="Длительные велопоходы",$E80&lt;&gt;-2),I80,"-")</f>
        <v>-</v>
      </c>
    </row>
    <row r="410" spans="1:9">
      <c r="A410" t="e">
        <f t="shared" si="237"/>
        <v>#REF!</v>
      </c>
      <c r="B410" t="e">
        <f>ROW(#REF!)</f>
        <v>#REF!</v>
      </c>
      <c r="C410" t="str">
        <f t="shared" si="238"/>
        <v>-</v>
      </c>
      <c r="D410" t="str">
        <f t="shared" si="238"/>
        <v>-</v>
      </c>
      <c r="F410" t="str">
        <f t="shared" si="239"/>
        <v>-</v>
      </c>
      <c r="I410" t="str">
        <f t="shared" si="240"/>
        <v>-</v>
      </c>
    </row>
    <row r="411" spans="1:9">
      <c r="A411" t="e">
        <f t="shared" si="237"/>
        <v>#REF!</v>
      </c>
      <c r="B411">
        <f t="shared" ref="B411:B417" si="241">ROW(B80)</f>
        <v>80</v>
      </c>
      <c r="C411" t="str">
        <f t="shared" si="238"/>
        <v>-</v>
      </c>
      <c r="D411" t="str">
        <f t="shared" si="238"/>
        <v>-</v>
      </c>
      <c r="F411" t="str">
        <f t="shared" si="239"/>
        <v>-</v>
      </c>
      <c r="I411" t="str">
        <f t="shared" si="240"/>
        <v>-</v>
      </c>
    </row>
    <row r="412" spans="1:9">
      <c r="A412" t="e">
        <f t="shared" si="237"/>
        <v>#REF!</v>
      </c>
      <c r="B412">
        <f t="shared" si="241"/>
        <v>81</v>
      </c>
      <c r="C412" t="str">
        <f t="shared" ref="C412:D417" si="242">IF(AND($D83="Длительные велопоходы",$E83&lt;&gt;-2),C83,"-")</f>
        <v>-</v>
      </c>
      <c r="D412" t="str">
        <f t="shared" si="242"/>
        <v>-</v>
      </c>
      <c r="F412" t="str">
        <f t="shared" si="239"/>
        <v>-</v>
      </c>
      <c r="I412" t="str">
        <f t="shared" si="240"/>
        <v>-</v>
      </c>
    </row>
    <row r="413" spans="1:9">
      <c r="A413" t="e">
        <f t="shared" si="237"/>
        <v>#REF!</v>
      </c>
      <c r="B413">
        <f t="shared" si="241"/>
        <v>82</v>
      </c>
      <c r="C413" t="str">
        <f t="shared" si="242"/>
        <v>-</v>
      </c>
      <c r="D413" t="str">
        <f t="shared" si="242"/>
        <v>-</v>
      </c>
      <c r="F413" t="str">
        <f t="shared" si="239"/>
        <v>-</v>
      </c>
      <c r="I413" t="str">
        <f t="shared" si="240"/>
        <v>-</v>
      </c>
    </row>
    <row r="414" spans="1:9">
      <c r="A414" t="e">
        <f t="shared" si="237"/>
        <v>#REF!</v>
      </c>
      <c r="B414">
        <f t="shared" si="241"/>
        <v>83</v>
      </c>
      <c r="C414" t="str">
        <f t="shared" si="242"/>
        <v>-</v>
      </c>
      <c r="D414" t="str">
        <f t="shared" si="242"/>
        <v>-</v>
      </c>
      <c r="F414" t="str">
        <f t="shared" si="239"/>
        <v>-</v>
      </c>
      <c r="I414" t="str">
        <f t="shared" si="240"/>
        <v>-</v>
      </c>
    </row>
    <row r="415" spans="1:9">
      <c r="A415" t="e">
        <f t="shared" si="237"/>
        <v>#REF!</v>
      </c>
      <c r="B415">
        <f t="shared" si="241"/>
        <v>84</v>
      </c>
      <c r="C415" t="str">
        <f t="shared" si="242"/>
        <v>-</v>
      </c>
      <c r="D415" t="str">
        <f t="shared" si="242"/>
        <v>-</v>
      </c>
      <c r="F415" t="str">
        <f t="shared" si="239"/>
        <v>-</v>
      </c>
      <c r="I415" t="str">
        <f t="shared" si="240"/>
        <v>-</v>
      </c>
    </row>
    <row r="416" spans="1:9">
      <c r="A416" t="e">
        <f t="shared" si="237"/>
        <v>#REF!</v>
      </c>
      <c r="B416">
        <f t="shared" si="241"/>
        <v>85</v>
      </c>
      <c r="C416" t="str">
        <f t="shared" si="242"/>
        <v>-</v>
      </c>
      <c r="D416" t="str">
        <f t="shared" si="242"/>
        <v>-</v>
      </c>
      <c r="F416" t="str">
        <f t="shared" si="239"/>
        <v>-</v>
      </c>
      <c r="I416" t="str">
        <f t="shared" si="240"/>
        <v>-</v>
      </c>
    </row>
    <row r="417" spans="1:9">
      <c r="A417" t="e">
        <f t="shared" si="237"/>
        <v>#REF!</v>
      </c>
      <c r="B417">
        <f t="shared" si="241"/>
        <v>86</v>
      </c>
      <c r="C417" t="str">
        <f t="shared" si="242"/>
        <v>-</v>
      </c>
      <c r="D417" t="str">
        <f t="shared" si="242"/>
        <v>-</v>
      </c>
      <c r="F417" t="str">
        <f t="shared" si="239"/>
        <v>-</v>
      </c>
      <c r="I417" t="str">
        <f t="shared" si="240"/>
        <v>-</v>
      </c>
    </row>
    <row r="420" spans="1:9">
      <c r="B420" s="12"/>
      <c r="C420" s="12" t="s">
        <v>17</v>
      </c>
      <c r="D420" s="12"/>
      <c r="E420" s="13"/>
      <c r="F420" s="12"/>
      <c r="G420" s="12"/>
      <c r="H420" s="13"/>
      <c r="I420" s="12"/>
    </row>
    <row r="421" spans="1:9">
      <c r="A421">
        <v>1</v>
      </c>
      <c r="B421">
        <f t="shared" ref="B421:B439" si="243">VLOOKUP($A421,$A$332:$I$417,2,FALSE)</f>
        <v>1</v>
      </c>
      <c r="C421" t="str">
        <f t="shared" ref="C421:C439" si="244">VLOOKUP($A421,$A$332:$I$417,3,FALSE)</f>
        <v>Фефелов Александр</v>
      </c>
      <c r="D421" t="str">
        <f t="shared" ref="D421:D439" si="245">VLOOKUP($A421,$A$332:$I$417,4,FALSE)</f>
        <v>Длительные велопоходы</v>
      </c>
      <c r="F421" t="str">
        <f t="shared" ref="F421:F439" si="246">VLOOKUP($A421,$A$332:$I$417,6,FALSE)</f>
        <v>Раменское</v>
      </c>
      <c r="I421" t="str">
        <f t="shared" ref="I421:I439" si="247">VLOOKUP($A421,$A$332:$I$417,9,FALSE)</f>
        <v>Китай</v>
      </c>
    </row>
    <row r="422" spans="1:9">
      <c r="A422">
        <f>A421+1</f>
        <v>2</v>
      </c>
      <c r="B422">
        <f t="shared" si="243"/>
        <v>2</v>
      </c>
      <c r="C422" t="str">
        <f t="shared" si="244"/>
        <v>Рождественская Мария Владимировна</v>
      </c>
      <c r="D422" t="str">
        <f t="shared" si="245"/>
        <v>Длительные велопоходы</v>
      </c>
      <c r="F422" t="str">
        <f t="shared" si="246"/>
        <v>Москва</v>
      </c>
      <c r="I422" t="str">
        <f t="shared" si="247"/>
        <v>Таджикистан</v>
      </c>
    </row>
    <row r="423" spans="1:9">
      <c r="A423">
        <f t="shared" ref="A423:A439" si="248">A422+1</f>
        <v>3</v>
      </c>
      <c r="B423">
        <f t="shared" si="243"/>
        <v>11</v>
      </c>
      <c r="C423" t="str">
        <f t="shared" si="244"/>
        <v>Белых Николай Евгеньевич</v>
      </c>
      <c r="D423" t="str">
        <f t="shared" si="245"/>
        <v>Длительные велопоходы</v>
      </c>
      <c r="F423" t="str">
        <f t="shared" si="246"/>
        <v>Новокузнецк</v>
      </c>
      <c r="I423" t="str">
        <f t="shared" si="247"/>
        <v>Непал</v>
      </c>
    </row>
    <row r="424" spans="1:9">
      <c r="A424">
        <f t="shared" si="248"/>
        <v>4</v>
      </c>
      <c r="B424">
        <f t="shared" si="243"/>
        <v>15</v>
      </c>
      <c r="C424" t="str">
        <f t="shared" si="244"/>
        <v>Касьянов Юрий Владимирович</v>
      </c>
      <c r="D424" t="str">
        <f t="shared" si="245"/>
        <v>Длительные велопоходы</v>
      </c>
      <c r="F424" t="str">
        <f t="shared" si="246"/>
        <v>Запорожье</v>
      </c>
      <c r="I424" t="str">
        <f t="shared" si="247"/>
        <v>Греция</v>
      </c>
    </row>
    <row r="425" spans="1:9">
      <c r="A425">
        <f t="shared" si="248"/>
        <v>5</v>
      </c>
      <c r="B425">
        <f t="shared" si="243"/>
        <v>26</v>
      </c>
      <c r="C425" t="str">
        <f t="shared" si="244"/>
        <v>Ванягин Александр Александрович</v>
      </c>
      <c r="D425" t="str">
        <f t="shared" si="245"/>
        <v>Длительные велопоходы</v>
      </c>
      <c r="F425" t="str">
        <f t="shared" si="246"/>
        <v>Реутов</v>
      </c>
      <c r="I425" t="str">
        <f t="shared" si="247"/>
        <v>Кения</v>
      </c>
    </row>
    <row r="426" spans="1:9">
      <c r="A426">
        <f t="shared" si="248"/>
        <v>6</v>
      </c>
      <c r="B426">
        <f t="shared" si="243"/>
        <v>33</v>
      </c>
      <c r="C426" t="str">
        <f t="shared" si="244"/>
        <v>Батищев Сергей Николаевич</v>
      </c>
      <c r="D426" t="str">
        <f t="shared" si="245"/>
        <v>Длительные велопоходы</v>
      </c>
      <c r="F426" t="str">
        <f t="shared" si="246"/>
        <v>Мытищи</v>
      </c>
      <c r="I426" t="str">
        <f t="shared" si="247"/>
        <v>Польша</v>
      </c>
    </row>
    <row r="427" spans="1:9">
      <c r="A427">
        <f t="shared" si="248"/>
        <v>7</v>
      </c>
      <c r="B427">
        <f t="shared" si="243"/>
        <v>42</v>
      </c>
      <c r="C427" t="str">
        <f t="shared" si="244"/>
        <v>Василий Буз</v>
      </c>
      <c r="D427" t="str">
        <f t="shared" si="245"/>
        <v>Длительные велопоходы</v>
      </c>
      <c r="F427" t="str">
        <f t="shared" si="246"/>
        <v>Одесса</v>
      </c>
      <c r="I427" t="str">
        <f t="shared" si="247"/>
        <v>Киргизия</v>
      </c>
    </row>
    <row r="428" spans="1:9">
      <c r="A428">
        <f t="shared" si="248"/>
        <v>8</v>
      </c>
      <c r="B428">
        <f t="shared" si="243"/>
        <v>46</v>
      </c>
      <c r="C428" t="str">
        <f t="shared" si="244"/>
        <v>Симонова Елена Ивановна</v>
      </c>
      <c r="D428" t="str">
        <f t="shared" si="245"/>
        <v>Длительные велопоходы</v>
      </c>
      <c r="F428" t="str">
        <f t="shared" si="246"/>
        <v>г. Мытищи, Московская область</v>
      </c>
      <c r="I428" t="str">
        <f t="shared" si="247"/>
        <v>Север евр. части России, Карелия</v>
      </c>
    </row>
    <row r="429" spans="1:9">
      <c r="A429">
        <f t="shared" si="248"/>
        <v>9</v>
      </c>
      <c r="B429">
        <f t="shared" si="243"/>
        <v>56</v>
      </c>
      <c r="C429" t="str">
        <f t="shared" si="244"/>
        <v>Кондрашов Сергей</v>
      </c>
      <c r="D429" t="str">
        <f t="shared" si="245"/>
        <v>Длительные велопоходы</v>
      </c>
      <c r="F429" t="str">
        <f t="shared" si="246"/>
        <v>Москва</v>
      </c>
      <c r="I429" t="str">
        <f t="shared" si="247"/>
        <v>Киргизия, Таджикистан</v>
      </c>
    </row>
    <row r="430" spans="1:9">
      <c r="A430">
        <f t="shared" si="248"/>
        <v>10</v>
      </c>
      <c r="B430">
        <f t="shared" si="243"/>
        <v>60</v>
      </c>
      <c r="C430" t="str">
        <f t="shared" si="244"/>
        <v>Смирнов Андрей Юрьевич</v>
      </c>
      <c r="D430" t="str">
        <f t="shared" si="245"/>
        <v>Длительные велопоходы</v>
      </c>
      <c r="F430" t="str">
        <f t="shared" si="246"/>
        <v>Санкт-Петербург</v>
      </c>
      <c r="I430" t="str">
        <f t="shared" si="247"/>
        <v>Франция</v>
      </c>
    </row>
    <row r="431" spans="1:9">
      <c r="A431">
        <f t="shared" si="248"/>
        <v>11</v>
      </c>
      <c r="B431">
        <f t="shared" si="243"/>
        <v>61</v>
      </c>
      <c r="C431" t="str">
        <f t="shared" si="244"/>
        <v>Диденко Е.В.</v>
      </c>
      <c r="D431" t="str">
        <f t="shared" si="245"/>
        <v>Длительные велопоходы</v>
      </c>
      <c r="F431" t="str">
        <f t="shared" si="246"/>
        <v>Одесса, Киев</v>
      </c>
      <c r="I431" t="str">
        <f t="shared" si="247"/>
        <v>Индия</v>
      </c>
    </row>
    <row r="432" spans="1:9">
      <c r="A432">
        <f t="shared" si="248"/>
        <v>12</v>
      </c>
      <c r="B432">
        <f t="shared" si="243"/>
        <v>67</v>
      </c>
      <c r="C432" t="str">
        <f t="shared" si="244"/>
        <v>Канищев Евгений Алексеевич</v>
      </c>
      <c r="D432" t="str">
        <f t="shared" si="245"/>
        <v>Длительные велопоходы</v>
      </c>
      <c r="F432" t="str">
        <f t="shared" si="246"/>
        <v>Харьков</v>
      </c>
      <c r="I432">
        <f t="shared" si="247"/>
        <v>0</v>
      </c>
    </row>
    <row r="433" spans="1:9">
      <c r="A433">
        <f t="shared" si="248"/>
        <v>13</v>
      </c>
      <c r="B433">
        <f t="shared" si="243"/>
        <v>75</v>
      </c>
      <c r="C433" t="str">
        <f t="shared" si="244"/>
        <v>Светлана Чернецова</v>
      </c>
      <c r="D433" t="str">
        <f t="shared" si="245"/>
        <v>Длительные велопоходы</v>
      </c>
      <c r="F433" t="str">
        <f t="shared" si="246"/>
        <v>Балашиха</v>
      </c>
      <c r="I433">
        <f t="shared" si="247"/>
        <v>0</v>
      </c>
    </row>
    <row r="434" spans="1:9">
      <c r="A434">
        <f t="shared" si="248"/>
        <v>14</v>
      </c>
      <c r="B434">
        <f t="shared" si="243"/>
        <v>76</v>
      </c>
      <c r="C434" t="str">
        <f t="shared" si="244"/>
        <v>Лубяная Екатерина Валерьевна</v>
      </c>
      <c r="D434" t="str">
        <f t="shared" si="245"/>
        <v>Длительные велопоходы</v>
      </c>
      <c r="F434" t="str">
        <f t="shared" si="246"/>
        <v>Москва</v>
      </c>
      <c r="I434" t="str">
        <f t="shared" si="247"/>
        <v>Литва, Польша</v>
      </c>
    </row>
    <row r="435" spans="1:9">
      <c r="A435">
        <f t="shared" si="248"/>
        <v>15</v>
      </c>
      <c r="B435">
        <f t="shared" si="243"/>
        <v>77</v>
      </c>
      <c r="C435" t="str">
        <f t="shared" si="244"/>
        <v>Егор Валерьевич Ковальчук</v>
      </c>
      <c r="D435" t="str">
        <f t="shared" si="245"/>
        <v>Длительные велопоходы</v>
      </c>
      <c r="F435" t="str">
        <f t="shared" si="246"/>
        <v>Томская область</v>
      </c>
      <c r="I435" t="str">
        <f t="shared" si="247"/>
        <v>Киргизия, Таджикистан</v>
      </c>
    </row>
    <row r="436" spans="1:9">
      <c r="A436">
        <f t="shared" si="248"/>
        <v>16</v>
      </c>
      <c r="B436" t="e">
        <f t="shared" si="243"/>
        <v>#N/A</v>
      </c>
      <c r="C436" t="e">
        <f t="shared" si="244"/>
        <v>#N/A</v>
      </c>
      <c r="D436" t="e">
        <f t="shared" si="245"/>
        <v>#N/A</v>
      </c>
      <c r="F436" t="e">
        <f t="shared" si="246"/>
        <v>#N/A</v>
      </c>
      <c r="I436" t="e">
        <f t="shared" si="247"/>
        <v>#N/A</v>
      </c>
    </row>
    <row r="437" spans="1:9">
      <c r="A437">
        <f t="shared" si="248"/>
        <v>17</v>
      </c>
      <c r="B437" t="e">
        <f t="shared" si="243"/>
        <v>#N/A</v>
      </c>
      <c r="C437" t="e">
        <f t="shared" si="244"/>
        <v>#N/A</v>
      </c>
      <c r="D437" t="e">
        <f t="shared" si="245"/>
        <v>#N/A</v>
      </c>
      <c r="F437" t="e">
        <f t="shared" si="246"/>
        <v>#N/A</v>
      </c>
      <c r="I437" t="e">
        <f t="shared" si="247"/>
        <v>#N/A</v>
      </c>
    </row>
    <row r="438" spans="1:9">
      <c r="A438">
        <f t="shared" si="248"/>
        <v>18</v>
      </c>
      <c r="B438" t="e">
        <f t="shared" si="243"/>
        <v>#N/A</v>
      </c>
      <c r="C438" t="e">
        <f t="shared" si="244"/>
        <v>#N/A</v>
      </c>
      <c r="D438" t="e">
        <f t="shared" si="245"/>
        <v>#N/A</v>
      </c>
      <c r="F438" t="e">
        <f t="shared" si="246"/>
        <v>#N/A</v>
      </c>
      <c r="I438" t="e">
        <f t="shared" si="247"/>
        <v>#N/A</v>
      </c>
    </row>
    <row r="439" spans="1:9">
      <c r="A439">
        <f t="shared" si="248"/>
        <v>19</v>
      </c>
      <c r="B439" t="e">
        <f t="shared" si="243"/>
        <v>#N/A</v>
      </c>
      <c r="C439" t="e">
        <f t="shared" si="244"/>
        <v>#N/A</v>
      </c>
      <c r="D439" t="e">
        <f t="shared" si="245"/>
        <v>#N/A</v>
      </c>
      <c r="F439" t="e">
        <f t="shared" si="246"/>
        <v>#N/A</v>
      </c>
      <c r="I439" t="e">
        <f t="shared" si="247"/>
        <v>#N/A</v>
      </c>
    </row>
    <row r="441" spans="1:9">
      <c r="A441" s="14"/>
      <c r="B441" s="14"/>
      <c r="C441" s="14" t="s">
        <v>57</v>
      </c>
      <c r="D441" s="14"/>
      <c r="E441" s="15"/>
      <c r="F441" s="14"/>
      <c r="G441" s="14"/>
      <c r="H441" s="15"/>
      <c r="I441" s="14"/>
    </row>
    <row r="442" spans="1:9">
      <c r="A442">
        <f t="shared" ref="A442:A462" si="249">IF(AND($D3="Велопутешествия",$E3&lt;&gt;-2),A441+1,A441)</f>
        <v>0</v>
      </c>
      <c r="B442">
        <f>ROW(B1)</f>
        <v>1</v>
      </c>
      <c r="C442" t="str">
        <f t="shared" ref="C442:D461" si="250">IF(AND($D3="Велопутешествия",$E3&lt;&gt;-2),C3,"-")</f>
        <v>-</v>
      </c>
      <c r="D442" t="str">
        <f t="shared" si="250"/>
        <v>-</v>
      </c>
      <c r="F442" t="str">
        <f>IF(AND($D3="Велопутешествия",$E3&lt;&gt;-2),F3,"-")</f>
        <v>-</v>
      </c>
      <c r="I442" t="str">
        <f>IF(AND($D3="Велопутешествия",$E3&lt;&gt;-2),I3,"-")</f>
        <v>-</v>
      </c>
    </row>
    <row r="443" spans="1:9">
      <c r="A443">
        <f t="shared" si="249"/>
        <v>0</v>
      </c>
      <c r="B443">
        <f t="shared" ref="B443:B464" si="251">ROW(B2)</f>
        <v>2</v>
      </c>
      <c r="C443" t="str">
        <f t="shared" si="250"/>
        <v>-</v>
      </c>
      <c r="D443" t="str">
        <f t="shared" si="250"/>
        <v>-</v>
      </c>
      <c r="F443" t="str">
        <f t="shared" ref="F443:F462" si="252">IF(AND($D4="Велопутешествия",$E4&lt;&gt;-2),F4,"-")</f>
        <v>-</v>
      </c>
      <c r="I443" t="str">
        <f t="shared" ref="I443:I462" si="253">IF(AND($D4="Велопутешествия",$E4&lt;&gt;-2),I4,"-")</f>
        <v>-</v>
      </c>
    </row>
    <row r="444" spans="1:9">
      <c r="A444">
        <f t="shared" si="249"/>
        <v>1</v>
      </c>
      <c r="B444">
        <f t="shared" si="251"/>
        <v>3</v>
      </c>
      <c r="C444" t="str">
        <f t="shared" si="250"/>
        <v>Кудрявцев Евгений Валерьевич</v>
      </c>
      <c r="D444" t="str">
        <f t="shared" si="250"/>
        <v>Велопутешествия</v>
      </c>
      <c r="F444" t="str">
        <f t="shared" si="252"/>
        <v>Искитим, Новосибирская область</v>
      </c>
      <c r="I444" t="str">
        <f t="shared" si="253"/>
        <v>Индия, Индонезия, Малайзия, Непал, Таиланд</v>
      </c>
    </row>
    <row r="445" spans="1:9">
      <c r="A445">
        <f t="shared" si="249"/>
        <v>1</v>
      </c>
      <c r="B445">
        <f t="shared" si="251"/>
        <v>4</v>
      </c>
      <c r="C445" t="str">
        <f t="shared" si="250"/>
        <v>-</v>
      </c>
      <c r="D445" t="str">
        <f t="shared" si="250"/>
        <v>-</v>
      </c>
      <c r="F445" t="str">
        <f t="shared" si="252"/>
        <v>-</v>
      </c>
      <c r="I445" t="str">
        <f t="shared" si="253"/>
        <v>-</v>
      </c>
    </row>
    <row r="446" spans="1:9">
      <c r="A446">
        <f t="shared" si="249"/>
        <v>1</v>
      </c>
      <c r="B446">
        <f t="shared" si="251"/>
        <v>5</v>
      </c>
      <c r="C446" t="str">
        <f t="shared" si="250"/>
        <v>-</v>
      </c>
      <c r="D446" t="str">
        <f t="shared" si="250"/>
        <v>-</v>
      </c>
      <c r="F446" t="str">
        <f t="shared" si="252"/>
        <v>-</v>
      </c>
      <c r="I446" t="str">
        <f t="shared" si="253"/>
        <v>-</v>
      </c>
    </row>
    <row r="447" spans="1:9">
      <c r="A447">
        <f t="shared" si="249"/>
        <v>1</v>
      </c>
      <c r="B447">
        <f t="shared" si="251"/>
        <v>6</v>
      </c>
      <c r="C447" t="str">
        <f t="shared" si="250"/>
        <v>-</v>
      </c>
      <c r="D447" t="str">
        <f t="shared" si="250"/>
        <v>-</v>
      </c>
      <c r="F447" t="str">
        <f t="shared" si="252"/>
        <v>-</v>
      </c>
      <c r="I447" t="str">
        <f t="shared" si="253"/>
        <v>-</v>
      </c>
    </row>
    <row r="448" spans="1:9">
      <c r="A448">
        <f t="shared" si="249"/>
        <v>1</v>
      </c>
      <c r="B448">
        <f t="shared" si="251"/>
        <v>7</v>
      </c>
      <c r="C448" t="str">
        <f t="shared" si="250"/>
        <v>-</v>
      </c>
      <c r="D448" t="str">
        <f t="shared" si="250"/>
        <v>-</v>
      </c>
      <c r="F448" t="str">
        <f t="shared" si="252"/>
        <v>-</v>
      </c>
      <c r="I448" t="str">
        <f t="shared" si="253"/>
        <v>-</v>
      </c>
    </row>
    <row r="449" spans="1:9">
      <c r="A449">
        <f t="shared" si="249"/>
        <v>1</v>
      </c>
      <c r="B449">
        <f t="shared" si="251"/>
        <v>8</v>
      </c>
      <c r="C449" t="str">
        <f t="shared" si="250"/>
        <v>-</v>
      </c>
      <c r="D449" t="str">
        <f t="shared" si="250"/>
        <v>-</v>
      </c>
      <c r="F449" t="str">
        <f t="shared" si="252"/>
        <v>-</v>
      </c>
      <c r="I449" t="str">
        <f t="shared" si="253"/>
        <v>-</v>
      </c>
    </row>
    <row r="450" spans="1:9">
      <c r="A450">
        <f t="shared" si="249"/>
        <v>1</v>
      </c>
      <c r="B450">
        <f t="shared" si="251"/>
        <v>9</v>
      </c>
      <c r="C450" t="str">
        <f t="shared" si="250"/>
        <v>-</v>
      </c>
      <c r="D450" t="str">
        <f t="shared" si="250"/>
        <v>-</v>
      </c>
      <c r="F450" t="str">
        <f t="shared" si="252"/>
        <v>-</v>
      </c>
      <c r="I450" t="str">
        <f t="shared" si="253"/>
        <v>-</v>
      </c>
    </row>
    <row r="451" spans="1:9">
      <c r="A451">
        <f t="shared" si="249"/>
        <v>1</v>
      </c>
      <c r="B451">
        <f t="shared" si="251"/>
        <v>10</v>
      </c>
      <c r="C451" t="str">
        <f t="shared" si="250"/>
        <v>-</v>
      </c>
      <c r="D451" t="str">
        <f t="shared" si="250"/>
        <v>-</v>
      </c>
      <c r="F451" t="str">
        <f t="shared" si="252"/>
        <v>-</v>
      </c>
      <c r="I451" t="str">
        <f t="shared" si="253"/>
        <v>-</v>
      </c>
    </row>
    <row r="452" spans="1:9">
      <c r="A452">
        <f t="shared" si="249"/>
        <v>1</v>
      </c>
      <c r="B452">
        <f t="shared" si="251"/>
        <v>11</v>
      </c>
      <c r="C452" t="str">
        <f t="shared" si="250"/>
        <v>-</v>
      </c>
      <c r="D452" t="str">
        <f t="shared" si="250"/>
        <v>-</v>
      </c>
      <c r="F452" t="str">
        <f t="shared" si="252"/>
        <v>-</v>
      </c>
      <c r="I452" t="str">
        <f t="shared" si="253"/>
        <v>-</v>
      </c>
    </row>
    <row r="453" spans="1:9">
      <c r="A453">
        <f t="shared" si="249"/>
        <v>2</v>
      </c>
      <c r="B453">
        <f t="shared" si="251"/>
        <v>12</v>
      </c>
      <c r="C453" t="str">
        <f t="shared" si="250"/>
        <v>Лисовский Павел</v>
      </c>
      <c r="D453" t="str">
        <f t="shared" si="250"/>
        <v>Велопутешествия</v>
      </c>
      <c r="F453" t="str">
        <f t="shared" si="252"/>
        <v>Беларусь, Минск</v>
      </c>
      <c r="I453" t="str">
        <f t="shared" si="253"/>
        <v>Центральный Кавказ, Грузия</v>
      </c>
    </row>
    <row r="454" spans="1:9">
      <c r="A454">
        <f t="shared" si="249"/>
        <v>3</v>
      </c>
      <c r="B454">
        <f t="shared" si="251"/>
        <v>13</v>
      </c>
      <c r="C454" t="str">
        <f t="shared" si="250"/>
        <v>Сазонов Антон Анатольевич</v>
      </c>
      <c r="D454" t="str">
        <f t="shared" si="250"/>
        <v>Велопутешествия</v>
      </c>
      <c r="F454" t="str">
        <f t="shared" si="252"/>
        <v>Уфа</v>
      </c>
      <c r="I454" t="str">
        <f t="shared" si="253"/>
        <v>Россия, Бангладеш, Индия, Индонезия, Казахстан, Китай, Малайзия, Мьянма, Непал, Пакистан, Сингапур, Таджикистан, Таиланд, Узбекистан</v>
      </c>
    </row>
    <row r="455" spans="1:9">
      <c r="A455">
        <f t="shared" si="249"/>
        <v>3</v>
      </c>
      <c r="B455">
        <f t="shared" si="251"/>
        <v>14</v>
      </c>
      <c r="C455" t="str">
        <f t="shared" si="250"/>
        <v>-</v>
      </c>
      <c r="D455" t="str">
        <f t="shared" si="250"/>
        <v>-</v>
      </c>
      <c r="F455" t="str">
        <f t="shared" si="252"/>
        <v>-</v>
      </c>
      <c r="I455" t="str">
        <f t="shared" si="253"/>
        <v>-</v>
      </c>
    </row>
    <row r="456" spans="1:9">
      <c r="A456">
        <f t="shared" si="249"/>
        <v>3</v>
      </c>
      <c r="B456">
        <f t="shared" si="251"/>
        <v>15</v>
      </c>
      <c r="C456" t="str">
        <f t="shared" si="250"/>
        <v>-</v>
      </c>
      <c r="D456" t="str">
        <f t="shared" si="250"/>
        <v>-</v>
      </c>
      <c r="F456" t="str">
        <f t="shared" si="252"/>
        <v>-</v>
      </c>
      <c r="I456" t="str">
        <f t="shared" si="253"/>
        <v>-</v>
      </c>
    </row>
    <row r="457" spans="1:9">
      <c r="A457">
        <f t="shared" si="249"/>
        <v>3</v>
      </c>
      <c r="B457">
        <f t="shared" si="251"/>
        <v>16</v>
      </c>
      <c r="C457" t="str">
        <f t="shared" si="250"/>
        <v>-</v>
      </c>
      <c r="D457" t="str">
        <f t="shared" si="250"/>
        <v>-</v>
      </c>
      <c r="F457" t="str">
        <f t="shared" si="252"/>
        <v>-</v>
      </c>
      <c r="I457" t="str">
        <f t="shared" si="253"/>
        <v>-</v>
      </c>
    </row>
    <row r="458" spans="1:9">
      <c r="A458">
        <f t="shared" si="249"/>
        <v>3</v>
      </c>
      <c r="B458">
        <f t="shared" si="251"/>
        <v>17</v>
      </c>
      <c r="C458" t="str">
        <f t="shared" si="250"/>
        <v>-</v>
      </c>
      <c r="D458" t="str">
        <f t="shared" si="250"/>
        <v>-</v>
      </c>
      <c r="F458" t="str">
        <f t="shared" si="252"/>
        <v>-</v>
      </c>
      <c r="I458" t="str">
        <f t="shared" si="253"/>
        <v>-</v>
      </c>
    </row>
    <row r="459" spans="1:9">
      <c r="A459">
        <f t="shared" si="249"/>
        <v>3</v>
      </c>
      <c r="B459">
        <f t="shared" si="251"/>
        <v>18</v>
      </c>
      <c r="C459" t="str">
        <f t="shared" si="250"/>
        <v>-</v>
      </c>
      <c r="D459" t="str">
        <f t="shared" si="250"/>
        <v>-</v>
      </c>
      <c r="F459" t="str">
        <f t="shared" si="252"/>
        <v>-</v>
      </c>
      <c r="I459" t="str">
        <f t="shared" si="253"/>
        <v>-</v>
      </c>
    </row>
    <row r="460" spans="1:9">
      <c r="A460">
        <f t="shared" si="249"/>
        <v>4</v>
      </c>
      <c r="B460">
        <f t="shared" si="251"/>
        <v>19</v>
      </c>
      <c r="C460" t="str">
        <f t="shared" si="250"/>
        <v>Костюхина Екатерина Евгеньевна</v>
      </c>
      <c r="D460" t="str">
        <f t="shared" si="250"/>
        <v>Велопутешествия</v>
      </c>
      <c r="F460" t="str">
        <f t="shared" si="252"/>
        <v>Санкт-Петербург</v>
      </c>
      <c r="I460" t="str">
        <f t="shared" si="253"/>
        <v>Испания, Португалия</v>
      </c>
    </row>
    <row r="461" spans="1:9">
      <c r="A461">
        <f t="shared" si="249"/>
        <v>5</v>
      </c>
      <c r="B461">
        <f t="shared" si="251"/>
        <v>20</v>
      </c>
      <c r="C461" t="str">
        <f t="shared" si="250"/>
        <v>Костюхина Екатерина Евгеньевна</v>
      </c>
      <c r="D461" t="str">
        <f t="shared" si="250"/>
        <v>Велопутешествия</v>
      </c>
      <c r="F461" t="str">
        <f t="shared" si="252"/>
        <v>Санкт-Петербург</v>
      </c>
      <c r="I461" t="str">
        <f t="shared" si="253"/>
        <v>Южная Корея</v>
      </c>
    </row>
    <row r="462" spans="1:9">
      <c r="A462">
        <f t="shared" si="249"/>
        <v>5</v>
      </c>
      <c r="B462">
        <f t="shared" si="251"/>
        <v>21</v>
      </c>
      <c r="C462" t="str">
        <f t="shared" ref="C462:D462" si="254">IF(AND($D23="Велопутешествия",$E23&lt;&gt;-2),C23,"-")</f>
        <v>-</v>
      </c>
      <c r="D462" t="str">
        <f t="shared" si="254"/>
        <v>-</v>
      </c>
      <c r="F462" t="str">
        <f t="shared" si="252"/>
        <v>-</v>
      </c>
      <c r="I462" t="str">
        <f t="shared" si="253"/>
        <v>-</v>
      </c>
    </row>
    <row r="463" spans="1:9">
      <c r="A463">
        <f t="shared" ref="A463:A494" si="255">IF(AND($D25="Велопутешествия",$E25&lt;&gt;-2),A462+1,A462)</f>
        <v>5</v>
      </c>
      <c r="B463">
        <f t="shared" si="251"/>
        <v>22</v>
      </c>
      <c r="C463" t="str">
        <f t="shared" ref="C463:D482" si="256">IF(AND($D25="Велопутешествия",$E25&lt;&gt;-2),C25,"-")</f>
        <v>-</v>
      </c>
      <c r="D463" t="str">
        <f t="shared" si="256"/>
        <v>-</v>
      </c>
      <c r="F463" t="str">
        <f t="shared" ref="F463:F494" si="257">IF(AND($D25="Велопутешествия",$E25&lt;&gt;-2),F25,"-")</f>
        <v>-</v>
      </c>
      <c r="I463" t="str">
        <f t="shared" ref="I463:I494" si="258">IF(AND($D25="Велопутешествия",$E25&lt;&gt;-2),I25,"-")</f>
        <v>-</v>
      </c>
    </row>
    <row r="464" spans="1:9">
      <c r="A464">
        <f t="shared" si="255"/>
        <v>5</v>
      </c>
      <c r="B464">
        <f t="shared" si="251"/>
        <v>23</v>
      </c>
      <c r="C464" t="str">
        <f t="shared" si="256"/>
        <v>-</v>
      </c>
      <c r="D464" t="str">
        <f t="shared" si="256"/>
        <v>-</v>
      </c>
      <c r="F464" t="str">
        <f t="shared" si="257"/>
        <v>-</v>
      </c>
      <c r="I464" t="str">
        <f t="shared" si="258"/>
        <v>-</v>
      </c>
    </row>
    <row r="465" spans="1:9">
      <c r="A465">
        <f t="shared" si="255"/>
        <v>5</v>
      </c>
      <c r="B465">
        <f t="shared" ref="B465:B496" si="259">ROW(B25)</f>
        <v>25</v>
      </c>
      <c r="C465" t="str">
        <f t="shared" si="256"/>
        <v>-</v>
      </c>
      <c r="D465" t="str">
        <f t="shared" si="256"/>
        <v>-</v>
      </c>
      <c r="F465" t="str">
        <f t="shared" si="257"/>
        <v>-</v>
      </c>
      <c r="I465" t="str">
        <f t="shared" si="258"/>
        <v>-</v>
      </c>
    </row>
    <row r="466" spans="1:9">
      <c r="A466">
        <f t="shared" si="255"/>
        <v>5</v>
      </c>
      <c r="B466">
        <f t="shared" si="259"/>
        <v>26</v>
      </c>
      <c r="C466" t="str">
        <f t="shared" si="256"/>
        <v>-</v>
      </c>
      <c r="D466" t="str">
        <f t="shared" si="256"/>
        <v>-</v>
      </c>
      <c r="F466" t="str">
        <f t="shared" si="257"/>
        <v>-</v>
      </c>
      <c r="I466" t="str">
        <f t="shared" si="258"/>
        <v>-</v>
      </c>
    </row>
    <row r="467" spans="1:9">
      <c r="A467">
        <f t="shared" si="255"/>
        <v>6</v>
      </c>
      <c r="B467">
        <f t="shared" si="259"/>
        <v>27</v>
      </c>
      <c r="C467" t="str">
        <f t="shared" si="256"/>
        <v>Травина Светлана</v>
      </c>
      <c r="D467" t="str">
        <f t="shared" si="256"/>
        <v>Велопутешествия</v>
      </c>
      <c r="F467" t="str">
        <f t="shared" si="257"/>
        <v>Мурманск</v>
      </c>
      <c r="I467" t="str">
        <f t="shared" si="258"/>
        <v>Германия, Дания, Финляндия, Швеция</v>
      </c>
    </row>
    <row r="468" spans="1:9">
      <c r="A468">
        <f t="shared" si="255"/>
        <v>6</v>
      </c>
      <c r="B468">
        <f t="shared" si="259"/>
        <v>28</v>
      </c>
      <c r="C468" t="str">
        <f t="shared" si="256"/>
        <v>-</v>
      </c>
      <c r="D468" t="str">
        <f t="shared" si="256"/>
        <v>-</v>
      </c>
      <c r="F468" t="str">
        <f t="shared" si="257"/>
        <v>-</v>
      </c>
      <c r="I468" t="str">
        <f t="shared" si="258"/>
        <v>-</v>
      </c>
    </row>
    <row r="469" spans="1:9">
      <c r="A469">
        <f t="shared" si="255"/>
        <v>6</v>
      </c>
      <c r="B469">
        <f t="shared" si="259"/>
        <v>29</v>
      </c>
      <c r="C469" t="str">
        <f t="shared" si="256"/>
        <v>-</v>
      </c>
      <c r="D469" t="str">
        <f t="shared" si="256"/>
        <v>-</v>
      </c>
      <c r="F469" t="str">
        <f t="shared" si="257"/>
        <v>-</v>
      </c>
      <c r="I469" t="str">
        <f t="shared" si="258"/>
        <v>-</v>
      </c>
    </row>
    <row r="470" spans="1:9">
      <c r="A470">
        <f t="shared" si="255"/>
        <v>6</v>
      </c>
      <c r="B470">
        <f t="shared" si="259"/>
        <v>30</v>
      </c>
      <c r="C470" t="str">
        <f t="shared" si="256"/>
        <v>-</v>
      </c>
      <c r="D470" t="str">
        <f t="shared" si="256"/>
        <v>-</v>
      </c>
      <c r="F470" t="str">
        <f t="shared" si="257"/>
        <v>-</v>
      </c>
      <c r="I470" t="str">
        <f t="shared" si="258"/>
        <v>-</v>
      </c>
    </row>
    <row r="471" spans="1:9">
      <c r="A471">
        <f t="shared" si="255"/>
        <v>6</v>
      </c>
      <c r="B471">
        <f t="shared" si="259"/>
        <v>31</v>
      </c>
      <c r="C471" t="str">
        <f t="shared" si="256"/>
        <v>-</v>
      </c>
      <c r="D471" t="str">
        <f t="shared" si="256"/>
        <v>-</v>
      </c>
      <c r="F471" t="str">
        <f t="shared" si="257"/>
        <v>-</v>
      </c>
      <c r="I471" t="str">
        <f t="shared" si="258"/>
        <v>-</v>
      </c>
    </row>
    <row r="472" spans="1:9">
      <c r="A472">
        <f t="shared" si="255"/>
        <v>6</v>
      </c>
      <c r="B472">
        <f t="shared" si="259"/>
        <v>32</v>
      </c>
      <c r="C472" t="str">
        <f t="shared" si="256"/>
        <v>-</v>
      </c>
      <c r="D472" t="str">
        <f t="shared" si="256"/>
        <v>-</v>
      </c>
      <c r="F472" t="str">
        <f t="shared" si="257"/>
        <v>-</v>
      </c>
      <c r="I472" t="str">
        <f t="shared" si="258"/>
        <v>-</v>
      </c>
    </row>
    <row r="473" spans="1:9">
      <c r="A473">
        <f t="shared" si="255"/>
        <v>6</v>
      </c>
      <c r="B473">
        <f t="shared" si="259"/>
        <v>33</v>
      </c>
      <c r="C473" t="str">
        <f t="shared" si="256"/>
        <v>-</v>
      </c>
      <c r="D473" t="str">
        <f t="shared" si="256"/>
        <v>-</v>
      </c>
      <c r="F473" t="str">
        <f t="shared" si="257"/>
        <v>-</v>
      </c>
      <c r="I473" t="str">
        <f t="shared" si="258"/>
        <v>-</v>
      </c>
    </row>
    <row r="474" spans="1:9">
      <c r="A474">
        <f t="shared" si="255"/>
        <v>6</v>
      </c>
      <c r="B474">
        <f t="shared" si="259"/>
        <v>34</v>
      </c>
      <c r="C474" t="str">
        <f t="shared" si="256"/>
        <v>-</v>
      </c>
      <c r="D474" t="str">
        <f t="shared" si="256"/>
        <v>-</v>
      </c>
      <c r="F474" t="str">
        <f t="shared" si="257"/>
        <v>-</v>
      </c>
      <c r="I474" t="str">
        <f t="shared" si="258"/>
        <v>-</v>
      </c>
    </row>
    <row r="475" spans="1:9">
      <c r="A475">
        <f t="shared" si="255"/>
        <v>7</v>
      </c>
      <c r="B475">
        <f t="shared" si="259"/>
        <v>35</v>
      </c>
      <c r="C475" t="str">
        <f t="shared" si="256"/>
        <v>Никульникова Татьяна</v>
      </c>
      <c r="D475" t="str">
        <f t="shared" si="256"/>
        <v>Велопутешествия</v>
      </c>
      <c r="F475" t="str">
        <f t="shared" si="257"/>
        <v>Москва</v>
      </c>
      <c r="I475" t="str">
        <f t="shared" si="258"/>
        <v>США</v>
      </c>
    </row>
    <row r="476" spans="1:9">
      <c r="A476">
        <f t="shared" si="255"/>
        <v>7</v>
      </c>
      <c r="B476">
        <f t="shared" si="259"/>
        <v>36</v>
      </c>
      <c r="C476" t="str">
        <f t="shared" si="256"/>
        <v>-</v>
      </c>
      <c r="D476" t="str">
        <f t="shared" si="256"/>
        <v>-</v>
      </c>
      <c r="F476" t="str">
        <f t="shared" si="257"/>
        <v>-</v>
      </c>
      <c r="I476" t="str">
        <f t="shared" si="258"/>
        <v>-</v>
      </c>
    </row>
    <row r="477" spans="1:9">
      <c r="A477">
        <f t="shared" si="255"/>
        <v>7</v>
      </c>
      <c r="B477">
        <f t="shared" si="259"/>
        <v>37</v>
      </c>
      <c r="C477" t="str">
        <f t="shared" si="256"/>
        <v>-</v>
      </c>
      <c r="D477" t="str">
        <f t="shared" si="256"/>
        <v>-</v>
      </c>
      <c r="F477" t="str">
        <f t="shared" si="257"/>
        <v>-</v>
      </c>
      <c r="I477" t="str">
        <f t="shared" si="258"/>
        <v>-</v>
      </c>
    </row>
    <row r="478" spans="1:9">
      <c r="A478">
        <f t="shared" si="255"/>
        <v>7</v>
      </c>
      <c r="B478">
        <f t="shared" si="259"/>
        <v>38</v>
      </c>
      <c r="C478" t="str">
        <f t="shared" si="256"/>
        <v>-</v>
      </c>
      <c r="D478" t="str">
        <f t="shared" si="256"/>
        <v>-</v>
      </c>
      <c r="F478" t="str">
        <f t="shared" si="257"/>
        <v>-</v>
      </c>
      <c r="I478" t="str">
        <f t="shared" si="258"/>
        <v>-</v>
      </c>
    </row>
    <row r="479" spans="1:9">
      <c r="A479">
        <f t="shared" si="255"/>
        <v>7</v>
      </c>
      <c r="B479">
        <f t="shared" si="259"/>
        <v>39</v>
      </c>
      <c r="C479" t="str">
        <f t="shared" si="256"/>
        <v>-</v>
      </c>
      <c r="D479" t="str">
        <f t="shared" si="256"/>
        <v>-</v>
      </c>
      <c r="F479" t="str">
        <f t="shared" si="257"/>
        <v>-</v>
      </c>
      <c r="I479" t="str">
        <f t="shared" si="258"/>
        <v>-</v>
      </c>
    </row>
    <row r="480" spans="1:9">
      <c r="A480">
        <f t="shared" si="255"/>
        <v>7</v>
      </c>
      <c r="B480">
        <f t="shared" si="259"/>
        <v>40</v>
      </c>
      <c r="C480" t="str">
        <f t="shared" si="256"/>
        <v>-</v>
      </c>
      <c r="D480" t="str">
        <f t="shared" si="256"/>
        <v>-</v>
      </c>
      <c r="F480" t="str">
        <f t="shared" si="257"/>
        <v>-</v>
      </c>
      <c r="I480" t="str">
        <f t="shared" si="258"/>
        <v>-</v>
      </c>
    </row>
    <row r="481" spans="1:9">
      <c r="A481">
        <f t="shared" si="255"/>
        <v>7</v>
      </c>
      <c r="B481">
        <f t="shared" si="259"/>
        <v>41</v>
      </c>
      <c r="C481" t="str">
        <f t="shared" si="256"/>
        <v>-</v>
      </c>
      <c r="D481" t="str">
        <f t="shared" si="256"/>
        <v>-</v>
      </c>
      <c r="F481" t="str">
        <f t="shared" si="257"/>
        <v>-</v>
      </c>
      <c r="I481" t="str">
        <f t="shared" si="258"/>
        <v>-</v>
      </c>
    </row>
    <row r="482" spans="1:9">
      <c r="A482">
        <f t="shared" si="255"/>
        <v>7</v>
      </c>
      <c r="B482">
        <f t="shared" si="259"/>
        <v>42</v>
      </c>
      <c r="C482" t="str">
        <f t="shared" si="256"/>
        <v>-</v>
      </c>
      <c r="D482" t="str">
        <f t="shared" si="256"/>
        <v>-</v>
      </c>
      <c r="F482" t="str">
        <f t="shared" si="257"/>
        <v>-</v>
      </c>
      <c r="I482" t="str">
        <f t="shared" si="258"/>
        <v>-</v>
      </c>
    </row>
    <row r="483" spans="1:9">
      <c r="A483">
        <f t="shared" si="255"/>
        <v>8</v>
      </c>
      <c r="B483">
        <f t="shared" si="259"/>
        <v>43</v>
      </c>
      <c r="C483" t="str">
        <f t="shared" ref="C483:D502" si="260">IF(AND($D45="Велопутешествия",$E45&lt;&gt;-2),C45,"-")</f>
        <v>Голованова Кcения Александровна (участник похода)</v>
      </c>
      <c r="D483" t="str">
        <f t="shared" si="260"/>
        <v>Велопутешествия</v>
      </c>
      <c r="F483" t="str">
        <f t="shared" si="257"/>
        <v>Снегири</v>
      </c>
      <c r="I483" t="str">
        <f t="shared" si="258"/>
        <v>Европейская часть России</v>
      </c>
    </row>
    <row r="484" spans="1:9">
      <c r="A484">
        <f t="shared" si="255"/>
        <v>8</v>
      </c>
      <c r="B484">
        <f t="shared" si="259"/>
        <v>44</v>
      </c>
      <c r="C484" t="str">
        <f t="shared" si="260"/>
        <v>-</v>
      </c>
      <c r="D484" t="str">
        <f t="shared" si="260"/>
        <v>-</v>
      </c>
      <c r="F484" t="str">
        <f t="shared" si="257"/>
        <v>-</v>
      </c>
      <c r="I484" t="str">
        <f t="shared" si="258"/>
        <v>-</v>
      </c>
    </row>
    <row r="485" spans="1:9">
      <c r="A485">
        <f t="shared" si="255"/>
        <v>8</v>
      </c>
      <c r="B485">
        <f t="shared" si="259"/>
        <v>45</v>
      </c>
      <c r="C485" t="str">
        <f t="shared" si="260"/>
        <v>-</v>
      </c>
      <c r="D485" t="str">
        <f t="shared" si="260"/>
        <v>-</v>
      </c>
      <c r="F485" t="str">
        <f t="shared" si="257"/>
        <v>-</v>
      </c>
      <c r="I485" t="str">
        <f t="shared" si="258"/>
        <v>-</v>
      </c>
    </row>
    <row r="486" spans="1:9">
      <c r="A486">
        <f t="shared" si="255"/>
        <v>8</v>
      </c>
      <c r="B486">
        <f t="shared" si="259"/>
        <v>46</v>
      </c>
      <c r="C486" t="str">
        <f t="shared" si="260"/>
        <v>-</v>
      </c>
      <c r="D486" t="str">
        <f t="shared" si="260"/>
        <v>-</v>
      </c>
      <c r="F486" t="str">
        <f t="shared" si="257"/>
        <v>-</v>
      </c>
      <c r="I486" t="str">
        <f t="shared" si="258"/>
        <v>-</v>
      </c>
    </row>
    <row r="487" spans="1:9">
      <c r="A487">
        <f t="shared" si="255"/>
        <v>9</v>
      </c>
      <c r="B487">
        <f t="shared" si="259"/>
        <v>47</v>
      </c>
      <c r="C487" t="str">
        <f t="shared" si="260"/>
        <v>Иванов Никита Станиславович</v>
      </c>
      <c r="D487" t="str">
        <f t="shared" si="260"/>
        <v>Велопутешествия</v>
      </c>
      <c r="F487" t="str">
        <f t="shared" si="257"/>
        <v>Сыктывкар</v>
      </c>
      <c r="I487" t="str">
        <f t="shared" si="258"/>
        <v>Белоруссия, Германия, Дания, Польша, Финляндия, Чехия, Швеция</v>
      </c>
    </row>
    <row r="488" spans="1:9">
      <c r="A488">
        <f t="shared" si="255"/>
        <v>9</v>
      </c>
      <c r="B488">
        <f t="shared" si="259"/>
        <v>48</v>
      </c>
      <c r="C488" t="str">
        <f t="shared" si="260"/>
        <v>-</v>
      </c>
      <c r="D488" t="str">
        <f t="shared" si="260"/>
        <v>-</v>
      </c>
      <c r="F488" t="str">
        <f t="shared" si="257"/>
        <v>-</v>
      </c>
      <c r="I488" t="str">
        <f t="shared" si="258"/>
        <v>-</v>
      </c>
    </row>
    <row r="489" spans="1:9">
      <c r="A489">
        <f t="shared" si="255"/>
        <v>9</v>
      </c>
      <c r="B489">
        <f t="shared" si="259"/>
        <v>49</v>
      </c>
      <c r="C489" t="str">
        <f t="shared" si="260"/>
        <v>-</v>
      </c>
      <c r="D489" t="str">
        <f t="shared" si="260"/>
        <v>-</v>
      </c>
      <c r="F489" t="str">
        <f t="shared" si="257"/>
        <v>-</v>
      </c>
      <c r="I489" t="str">
        <f t="shared" si="258"/>
        <v>-</v>
      </c>
    </row>
    <row r="490" spans="1:9">
      <c r="A490">
        <f t="shared" si="255"/>
        <v>9</v>
      </c>
      <c r="B490">
        <f t="shared" si="259"/>
        <v>50</v>
      </c>
      <c r="C490" t="str">
        <f t="shared" si="260"/>
        <v>-</v>
      </c>
      <c r="D490" t="str">
        <f t="shared" si="260"/>
        <v>-</v>
      </c>
      <c r="F490" t="str">
        <f t="shared" si="257"/>
        <v>-</v>
      </c>
      <c r="I490" t="str">
        <f t="shared" si="258"/>
        <v>-</v>
      </c>
    </row>
    <row r="491" spans="1:9">
      <c r="A491">
        <f t="shared" si="255"/>
        <v>9</v>
      </c>
      <c r="B491">
        <f t="shared" si="259"/>
        <v>51</v>
      </c>
      <c r="C491" t="str">
        <f t="shared" si="260"/>
        <v>-</v>
      </c>
      <c r="D491" t="str">
        <f t="shared" si="260"/>
        <v>-</v>
      </c>
      <c r="F491" t="str">
        <f t="shared" si="257"/>
        <v>-</v>
      </c>
      <c r="I491" t="str">
        <f t="shared" si="258"/>
        <v>-</v>
      </c>
    </row>
    <row r="492" spans="1:9">
      <c r="A492">
        <f t="shared" si="255"/>
        <v>9</v>
      </c>
      <c r="B492">
        <f t="shared" si="259"/>
        <v>52</v>
      </c>
      <c r="C492" t="str">
        <f t="shared" si="260"/>
        <v>-</v>
      </c>
      <c r="D492" t="str">
        <f t="shared" si="260"/>
        <v>-</v>
      </c>
      <c r="F492" t="str">
        <f t="shared" si="257"/>
        <v>-</v>
      </c>
      <c r="I492" t="str">
        <f t="shared" si="258"/>
        <v>-</v>
      </c>
    </row>
    <row r="493" spans="1:9">
      <c r="A493">
        <f t="shared" si="255"/>
        <v>9</v>
      </c>
      <c r="B493">
        <f t="shared" si="259"/>
        <v>53</v>
      </c>
      <c r="C493" t="str">
        <f t="shared" si="260"/>
        <v>-</v>
      </c>
      <c r="D493" t="str">
        <f t="shared" si="260"/>
        <v>-</v>
      </c>
      <c r="F493" t="str">
        <f t="shared" si="257"/>
        <v>-</v>
      </c>
      <c r="I493" t="str">
        <f t="shared" si="258"/>
        <v>-</v>
      </c>
    </row>
    <row r="494" spans="1:9">
      <c r="A494">
        <f t="shared" si="255"/>
        <v>9</v>
      </c>
      <c r="B494">
        <f t="shared" si="259"/>
        <v>54</v>
      </c>
      <c r="C494" t="str">
        <f t="shared" si="260"/>
        <v>-</v>
      </c>
      <c r="D494" t="str">
        <f t="shared" si="260"/>
        <v>-</v>
      </c>
      <c r="F494" t="str">
        <f t="shared" si="257"/>
        <v>-</v>
      </c>
      <c r="I494" t="str">
        <f t="shared" si="258"/>
        <v>-</v>
      </c>
    </row>
    <row r="495" spans="1:9">
      <c r="A495">
        <f t="shared" ref="A495:A517" si="261">IF(AND($D57="Велопутешествия",$E57&lt;&gt;-2),A494+1,A494)</f>
        <v>9</v>
      </c>
      <c r="B495">
        <f t="shared" si="259"/>
        <v>55</v>
      </c>
      <c r="C495" t="str">
        <f t="shared" si="260"/>
        <v>-</v>
      </c>
      <c r="D495" t="str">
        <f t="shared" si="260"/>
        <v>-</v>
      </c>
      <c r="F495" t="str">
        <f t="shared" ref="F495:F517" si="262">IF(AND($D57="Велопутешествия",$E57&lt;&gt;-2),F57,"-")</f>
        <v>-</v>
      </c>
      <c r="I495" t="str">
        <f t="shared" ref="I495:I517" si="263">IF(AND($D57="Велопутешествия",$E57&lt;&gt;-2),I57,"-")</f>
        <v>-</v>
      </c>
    </row>
    <row r="496" spans="1:9">
      <c r="A496">
        <f t="shared" si="261"/>
        <v>9</v>
      </c>
      <c r="B496">
        <f t="shared" si="259"/>
        <v>56</v>
      </c>
      <c r="C496" t="str">
        <f t="shared" si="260"/>
        <v>-</v>
      </c>
      <c r="D496" t="str">
        <f t="shared" si="260"/>
        <v>-</v>
      </c>
      <c r="F496" t="str">
        <f t="shared" si="262"/>
        <v>-</v>
      </c>
      <c r="I496" t="str">
        <f t="shared" si="263"/>
        <v>-</v>
      </c>
    </row>
    <row r="497" spans="1:9">
      <c r="A497">
        <f t="shared" si="261"/>
        <v>9</v>
      </c>
      <c r="B497">
        <f t="shared" ref="B497:B519" si="264">ROW(B57)</f>
        <v>57</v>
      </c>
      <c r="C497" t="str">
        <f t="shared" si="260"/>
        <v>-</v>
      </c>
      <c r="D497" t="str">
        <f t="shared" si="260"/>
        <v>-</v>
      </c>
      <c r="F497" t="str">
        <f t="shared" si="262"/>
        <v>-</v>
      </c>
      <c r="I497" t="str">
        <f t="shared" si="263"/>
        <v>-</v>
      </c>
    </row>
    <row r="498" spans="1:9">
      <c r="A498">
        <f t="shared" si="261"/>
        <v>9</v>
      </c>
      <c r="B498">
        <f t="shared" si="264"/>
        <v>58</v>
      </c>
      <c r="C498" t="str">
        <f t="shared" si="260"/>
        <v>-</v>
      </c>
      <c r="D498" t="str">
        <f t="shared" si="260"/>
        <v>-</v>
      </c>
      <c r="F498" t="str">
        <f t="shared" si="262"/>
        <v>-</v>
      </c>
      <c r="I498" t="str">
        <f t="shared" si="263"/>
        <v>-</v>
      </c>
    </row>
    <row r="499" spans="1:9">
      <c r="A499">
        <f t="shared" si="261"/>
        <v>9</v>
      </c>
      <c r="B499">
        <f t="shared" si="264"/>
        <v>59</v>
      </c>
      <c r="C499" t="str">
        <f t="shared" si="260"/>
        <v>-</v>
      </c>
      <c r="D499" t="str">
        <f t="shared" si="260"/>
        <v>-</v>
      </c>
      <c r="F499" t="str">
        <f t="shared" si="262"/>
        <v>-</v>
      </c>
      <c r="I499" t="str">
        <f t="shared" si="263"/>
        <v>-</v>
      </c>
    </row>
    <row r="500" spans="1:9">
      <c r="A500">
        <f t="shared" si="261"/>
        <v>9</v>
      </c>
      <c r="B500">
        <f t="shared" si="264"/>
        <v>60</v>
      </c>
      <c r="C500" t="str">
        <f t="shared" si="260"/>
        <v>-</v>
      </c>
      <c r="D500" t="str">
        <f t="shared" si="260"/>
        <v>-</v>
      </c>
      <c r="F500" t="str">
        <f t="shared" si="262"/>
        <v>-</v>
      </c>
      <c r="I500" t="str">
        <f t="shared" si="263"/>
        <v>-</v>
      </c>
    </row>
    <row r="501" spans="1:9">
      <c r="A501">
        <f t="shared" si="261"/>
        <v>9</v>
      </c>
      <c r="B501">
        <f t="shared" si="264"/>
        <v>61</v>
      </c>
      <c r="C501" t="str">
        <f t="shared" si="260"/>
        <v>-</v>
      </c>
      <c r="D501" t="str">
        <f t="shared" si="260"/>
        <v>-</v>
      </c>
      <c r="F501" t="str">
        <f t="shared" si="262"/>
        <v>-</v>
      </c>
      <c r="I501" t="str">
        <f t="shared" si="263"/>
        <v>-</v>
      </c>
    </row>
    <row r="502" spans="1:9">
      <c r="A502">
        <f t="shared" si="261"/>
        <v>9</v>
      </c>
      <c r="B502">
        <f t="shared" si="264"/>
        <v>62</v>
      </c>
      <c r="C502" t="str">
        <f t="shared" si="260"/>
        <v>-</v>
      </c>
      <c r="D502" t="str">
        <f t="shared" si="260"/>
        <v>-</v>
      </c>
      <c r="F502" t="str">
        <f t="shared" si="262"/>
        <v>-</v>
      </c>
      <c r="I502" t="str">
        <f t="shared" si="263"/>
        <v>-</v>
      </c>
    </row>
    <row r="503" spans="1:9">
      <c r="A503">
        <f t="shared" si="261"/>
        <v>9</v>
      </c>
      <c r="B503">
        <f t="shared" si="264"/>
        <v>63</v>
      </c>
      <c r="C503" t="str">
        <f t="shared" ref="C503:D517" si="265">IF(AND($D65="Велопутешествия",$E65&lt;&gt;-2),C65,"-")</f>
        <v>-</v>
      </c>
      <c r="D503" t="str">
        <f t="shared" si="265"/>
        <v>-</v>
      </c>
      <c r="F503" t="str">
        <f t="shared" si="262"/>
        <v>-</v>
      </c>
      <c r="I503" t="str">
        <f t="shared" si="263"/>
        <v>-</v>
      </c>
    </row>
    <row r="504" spans="1:9">
      <c r="A504">
        <f t="shared" si="261"/>
        <v>9</v>
      </c>
      <c r="B504">
        <f t="shared" si="264"/>
        <v>64</v>
      </c>
      <c r="C504" t="str">
        <f t="shared" si="265"/>
        <v>-</v>
      </c>
      <c r="D504" t="str">
        <f t="shared" si="265"/>
        <v>-</v>
      </c>
      <c r="F504" t="str">
        <f t="shared" si="262"/>
        <v>-</v>
      </c>
      <c r="I504" t="str">
        <f t="shared" si="263"/>
        <v>-</v>
      </c>
    </row>
    <row r="505" spans="1:9">
      <c r="A505">
        <f t="shared" si="261"/>
        <v>9</v>
      </c>
      <c r="B505">
        <f t="shared" si="264"/>
        <v>65</v>
      </c>
      <c r="C505" t="str">
        <f t="shared" si="265"/>
        <v>-</v>
      </c>
      <c r="D505" t="str">
        <f t="shared" si="265"/>
        <v>-</v>
      </c>
      <c r="F505" t="str">
        <f t="shared" si="262"/>
        <v>-</v>
      </c>
      <c r="I505" t="str">
        <f t="shared" si="263"/>
        <v>-</v>
      </c>
    </row>
    <row r="506" spans="1:9">
      <c r="A506">
        <f t="shared" si="261"/>
        <v>10</v>
      </c>
      <c r="B506">
        <f t="shared" si="264"/>
        <v>66</v>
      </c>
      <c r="C506" t="str">
        <f t="shared" si="265"/>
        <v>Юрасова Галина</v>
      </c>
      <c r="D506" t="str">
        <f t="shared" si="265"/>
        <v>Велопутешествия</v>
      </c>
      <c r="F506" t="str">
        <f t="shared" si="262"/>
        <v>Севастополь</v>
      </c>
      <c r="I506" t="str">
        <f t="shared" si="263"/>
        <v>Аргентина, Боливия, Колумбия, Перу, Чили, Эквадор</v>
      </c>
    </row>
    <row r="507" spans="1:9">
      <c r="A507">
        <f t="shared" si="261"/>
        <v>10</v>
      </c>
      <c r="B507">
        <f t="shared" si="264"/>
        <v>67</v>
      </c>
      <c r="C507" t="str">
        <f t="shared" si="265"/>
        <v>-</v>
      </c>
      <c r="D507" t="str">
        <f t="shared" si="265"/>
        <v>-</v>
      </c>
      <c r="F507" t="str">
        <f t="shared" si="262"/>
        <v>-</v>
      </c>
      <c r="I507" t="str">
        <f t="shared" si="263"/>
        <v>-</v>
      </c>
    </row>
    <row r="508" spans="1:9">
      <c r="A508">
        <f t="shared" si="261"/>
        <v>11</v>
      </c>
      <c r="B508">
        <f t="shared" si="264"/>
        <v>68</v>
      </c>
      <c r="C508" t="str">
        <f t="shared" si="265"/>
        <v>Янгирова Анастасия Валерьевна</v>
      </c>
      <c r="D508" t="str">
        <f t="shared" si="265"/>
        <v>Велопутешествия</v>
      </c>
      <c r="F508" t="str">
        <f t="shared" si="262"/>
        <v>Москва</v>
      </c>
      <c r="I508" t="str">
        <f t="shared" si="263"/>
        <v>США</v>
      </c>
    </row>
    <row r="509" spans="1:9">
      <c r="A509">
        <f t="shared" si="261"/>
        <v>11</v>
      </c>
      <c r="B509">
        <f t="shared" si="264"/>
        <v>69</v>
      </c>
      <c r="C509" t="str">
        <f t="shared" si="265"/>
        <v>-</v>
      </c>
      <c r="D509" t="str">
        <f t="shared" si="265"/>
        <v>-</v>
      </c>
      <c r="F509" t="str">
        <f t="shared" si="262"/>
        <v>-</v>
      </c>
      <c r="I509" t="str">
        <f t="shared" si="263"/>
        <v>-</v>
      </c>
    </row>
    <row r="510" spans="1:9">
      <c r="A510">
        <f t="shared" si="261"/>
        <v>11</v>
      </c>
      <c r="B510">
        <f t="shared" si="264"/>
        <v>70</v>
      </c>
      <c r="C510" t="str">
        <f t="shared" si="265"/>
        <v>-</v>
      </c>
      <c r="D510" t="str">
        <f t="shared" si="265"/>
        <v>-</v>
      </c>
      <c r="F510" t="str">
        <f t="shared" si="262"/>
        <v>-</v>
      </c>
      <c r="I510" t="str">
        <f t="shared" si="263"/>
        <v>-</v>
      </c>
    </row>
    <row r="511" spans="1:9">
      <c r="A511">
        <f t="shared" si="261"/>
        <v>11</v>
      </c>
      <c r="B511">
        <f t="shared" si="264"/>
        <v>71</v>
      </c>
      <c r="C511" t="str">
        <f t="shared" si="265"/>
        <v>-</v>
      </c>
      <c r="D511" t="str">
        <f t="shared" si="265"/>
        <v>-</v>
      </c>
      <c r="F511" t="str">
        <f t="shared" si="262"/>
        <v>-</v>
      </c>
      <c r="I511" t="str">
        <f t="shared" si="263"/>
        <v>-</v>
      </c>
    </row>
    <row r="512" spans="1:9">
      <c r="A512">
        <f t="shared" si="261"/>
        <v>11</v>
      </c>
      <c r="B512">
        <f t="shared" si="264"/>
        <v>72</v>
      </c>
      <c r="C512" t="str">
        <f t="shared" si="265"/>
        <v>-</v>
      </c>
      <c r="D512" t="str">
        <f t="shared" si="265"/>
        <v>-</v>
      </c>
      <c r="F512" t="str">
        <f t="shared" si="262"/>
        <v>-</v>
      </c>
      <c r="I512" t="str">
        <f t="shared" si="263"/>
        <v>-</v>
      </c>
    </row>
    <row r="513" spans="1:9">
      <c r="A513">
        <f t="shared" si="261"/>
        <v>11</v>
      </c>
      <c r="B513">
        <f t="shared" si="264"/>
        <v>73</v>
      </c>
      <c r="C513" t="str">
        <f t="shared" si="265"/>
        <v>-</v>
      </c>
      <c r="D513" t="str">
        <f t="shared" si="265"/>
        <v>-</v>
      </c>
      <c r="F513" t="str">
        <f t="shared" si="262"/>
        <v>-</v>
      </c>
      <c r="I513" t="str">
        <f t="shared" si="263"/>
        <v>-</v>
      </c>
    </row>
    <row r="514" spans="1:9">
      <c r="A514">
        <f t="shared" si="261"/>
        <v>11</v>
      </c>
      <c r="B514">
        <f t="shared" si="264"/>
        <v>74</v>
      </c>
      <c r="C514" t="str">
        <f t="shared" si="265"/>
        <v>-</v>
      </c>
      <c r="D514" t="str">
        <f t="shared" si="265"/>
        <v>-</v>
      </c>
      <c r="F514" t="str">
        <f t="shared" si="262"/>
        <v>-</v>
      </c>
      <c r="I514" t="str">
        <f t="shared" si="263"/>
        <v>-</v>
      </c>
    </row>
    <row r="515" spans="1:9">
      <c r="A515">
        <f t="shared" si="261"/>
        <v>11</v>
      </c>
      <c r="B515">
        <f t="shared" si="264"/>
        <v>75</v>
      </c>
      <c r="C515" t="str">
        <f t="shared" si="265"/>
        <v>-</v>
      </c>
      <c r="D515" t="str">
        <f t="shared" si="265"/>
        <v>-</v>
      </c>
      <c r="F515" t="str">
        <f t="shared" si="262"/>
        <v>-</v>
      </c>
      <c r="I515" t="str">
        <f t="shared" si="263"/>
        <v>-</v>
      </c>
    </row>
    <row r="516" spans="1:9">
      <c r="A516">
        <f t="shared" si="261"/>
        <v>11</v>
      </c>
      <c r="B516">
        <f t="shared" si="264"/>
        <v>76</v>
      </c>
      <c r="C516" t="str">
        <f t="shared" si="265"/>
        <v>-</v>
      </c>
      <c r="D516" t="str">
        <f t="shared" si="265"/>
        <v>-</v>
      </c>
      <c r="F516" t="str">
        <f t="shared" si="262"/>
        <v>-</v>
      </c>
      <c r="I516" t="str">
        <f t="shared" si="263"/>
        <v>-</v>
      </c>
    </row>
    <row r="517" spans="1:9">
      <c r="A517">
        <f t="shared" si="261"/>
        <v>11</v>
      </c>
      <c r="B517">
        <f t="shared" si="264"/>
        <v>77</v>
      </c>
      <c r="C517" t="str">
        <f t="shared" si="265"/>
        <v>-</v>
      </c>
      <c r="D517" t="str">
        <f t="shared" si="265"/>
        <v>-</v>
      </c>
      <c r="F517" t="str">
        <f t="shared" si="262"/>
        <v>-</v>
      </c>
      <c r="I517" t="str">
        <f t="shared" si="263"/>
        <v>-</v>
      </c>
    </row>
    <row r="518" spans="1:9">
      <c r="A518" t="e">
        <f>IF(AND(#REF!="Велопутешествия",#REF!&lt;&gt;-2),A517+1,A517)</f>
        <v>#REF!</v>
      </c>
      <c r="B518">
        <f t="shared" si="264"/>
        <v>78</v>
      </c>
      <c r="C518" t="e">
        <f>IF(AND(#REF!="Велопутешествия",#REF!&lt;&gt;-2),#REF!,"-")</f>
        <v>#REF!</v>
      </c>
      <c r="D518" t="e">
        <f>IF(AND(#REF!="Велопутешествия",#REF!&lt;&gt;-2),#REF!,"-")</f>
        <v>#REF!</v>
      </c>
      <c r="F518" t="e">
        <f>IF(AND(#REF!="Велопутешествия",#REF!&lt;&gt;-2),#REF!,"-")</f>
        <v>#REF!</v>
      </c>
      <c r="I518" t="e">
        <f>IF(AND(#REF!="Велопутешествия",#REF!&lt;&gt;-2),#REF!,"-")</f>
        <v>#REF!</v>
      </c>
    </row>
    <row r="519" spans="1:9">
      <c r="A519" t="e">
        <f t="shared" ref="A519:A527" si="266">IF(AND($D80="Велопутешествия",$E80&lt;&gt;-2),A518+1,A518)</f>
        <v>#REF!</v>
      </c>
      <c r="B519">
        <f t="shared" si="264"/>
        <v>79</v>
      </c>
      <c r="C519" t="str">
        <f t="shared" ref="C519:D521" si="267">IF(AND($D80="Велопутешествия",$E80&lt;&gt;-2),C80,"-")</f>
        <v>-</v>
      </c>
      <c r="D519" t="str">
        <f t="shared" si="267"/>
        <v>-</v>
      </c>
      <c r="F519" t="str">
        <f t="shared" ref="F519:F527" si="268">IF(AND($D80="Велопутешествия",$E80&lt;&gt;-2),F80,"-")</f>
        <v>-</v>
      </c>
      <c r="I519" t="str">
        <f t="shared" ref="I519:I527" si="269">IF(AND($D80="Велопутешествия",$E80&lt;&gt;-2),I80,"-")</f>
        <v>-</v>
      </c>
    </row>
    <row r="520" spans="1:9">
      <c r="A520" t="e">
        <f t="shared" si="266"/>
        <v>#REF!</v>
      </c>
      <c r="B520" t="e">
        <f>ROW(#REF!)</f>
        <v>#REF!</v>
      </c>
      <c r="C520" t="str">
        <f t="shared" si="267"/>
        <v>-</v>
      </c>
      <c r="D520" t="str">
        <f t="shared" si="267"/>
        <v>-</v>
      </c>
      <c r="F520" t="str">
        <f t="shared" si="268"/>
        <v>-</v>
      </c>
      <c r="I520" t="str">
        <f t="shared" si="269"/>
        <v>-</v>
      </c>
    </row>
    <row r="521" spans="1:9">
      <c r="A521" t="e">
        <f t="shared" si="266"/>
        <v>#REF!</v>
      </c>
      <c r="B521">
        <f t="shared" ref="B521:B527" si="270">ROW(B80)</f>
        <v>80</v>
      </c>
      <c r="C521" t="str">
        <f t="shared" si="267"/>
        <v>-</v>
      </c>
      <c r="D521" t="str">
        <f t="shared" si="267"/>
        <v>-</v>
      </c>
      <c r="F521" t="str">
        <f t="shared" si="268"/>
        <v>-</v>
      </c>
      <c r="I521" t="str">
        <f t="shared" si="269"/>
        <v>-</v>
      </c>
    </row>
    <row r="522" spans="1:9">
      <c r="A522" t="e">
        <f t="shared" si="266"/>
        <v>#REF!</v>
      </c>
      <c r="B522">
        <f t="shared" si="270"/>
        <v>81</v>
      </c>
      <c r="C522" t="str">
        <f t="shared" ref="C522:D527" si="271">IF(AND($D83="Велопутешествия",$E83&lt;&gt;-2),C83,"-")</f>
        <v>-</v>
      </c>
      <c r="D522" t="str">
        <f t="shared" si="271"/>
        <v>-</v>
      </c>
      <c r="F522" t="str">
        <f t="shared" si="268"/>
        <v>-</v>
      </c>
      <c r="I522" t="str">
        <f t="shared" si="269"/>
        <v>-</v>
      </c>
    </row>
    <row r="523" spans="1:9">
      <c r="A523" t="e">
        <f t="shared" si="266"/>
        <v>#REF!</v>
      </c>
      <c r="B523">
        <f t="shared" si="270"/>
        <v>82</v>
      </c>
      <c r="C523" t="str">
        <f t="shared" si="271"/>
        <v>-</v>
      </c>
      <c r="D523" t="str">
        <f t="shared" si="271"/>
        <v>-</v>
      </c>
      <c r="F523" t="str">
        <f t="shared" si="268"/>
        <v>-</v>
      </c>
      <c r="I523" t="str">
        <f t="shared" si="269"/>
        <v>-</v>
      </c>
    </row>
    <row r="524" spans="1:9">
      <c r="A524" t="e">
        <f t="shared" si="266"/>
        <v>#REF!</v>
      </c>
      <c r="B524">
        <f t="shared" si="270"/>
        <v>83</v>
      </c>
      <c r="C524" t="str">
        <f t="shared" si="271"/>
        <v>-</v>
      </c>
      <c r="D524" t="str">
        <f t="shared" si="271"/>
        <v>-</v>
      </c>
      <c r="F524" t="str">
        <f t="shared" si="268"/>
        <v>-</v>
      </c>
      <c r="I524" t="str">
        <f t="shared" si="269"/>
        <v>-</v>
      </c>
    </row>
    <row r="525" spans="1:9">
      <c r="A525" t="e">
        <f t="shared" si="266"/>
        <v>#REF!</v>
      </c>
      <c r="B525">
        <f t="shared" si="270"/>
        <v>84</v>
      </c>
      <c r="C525" t="str">
        <f t="shared" si="271"/>
        <v>-</v>
      </c>
      <c r="D525" t="str">
        <f t="shared" si="271"/>
        <v>-</v>
      </c>
      <c r="F525" t="str">
        <f t="shared" si="268"/>
        <v>-</v>
      </c>
      <c r="I525" t="str">
        <f t="shared" si="269"/>
        <v>-</v>
      </c>
    </row>
    <row r="526" spans="1:9">
      <c r="A526" t="e">
        <f t="shared" si="266"/>
        <v>#REF!</v>
      </c>
      <c r="B526">
        <f t="shared" si="270"/>
        <v>85</v>
      </c>
      <c r="C526" t="str">
        <f t="shared" si="271"/>
        <v>-</v>
      </c>
      <c r="D526" t="str">
        <f t="shared" si="271"/>
        <v>-</v>
      </c>
      <c r="F526" t="str">
        <f t="shared" si="268"/>
        <v>-</v>
      </c>
      <c r="I526" t="str">
        <f t="shared" si="269"/>
        <v>-</v>
      </c>
    </row>
    <row r="527" spans="1:9">
      <c r="A527" t="e">
        <f t="shared" si="266"/>
        <v>#REF!</v>
      </c>
      <c r="B527">
        <f t="shared" si="270"/>
        <v>86</v>
      </c>
      <c r="C527" t="str">
        <f t="shared" si="271"/>
        <v>-</v>
      </c>
      <c r="D527" t="str">
        <f t="shared" si="271"/>
        <v>-</v>
      </c>
      <c r="F527" t="str">
        <f t="shared" si="268"/>
        <v>-</v>
      </c>
      <c r="I527" t="str">
        <f t="shared" si="269"/>
        <v>-</v>
      </c>
    </row>
    <row r="530" spans="1:9">
      <c r="B530" s="14"/>
      <c r="C530" s="14" t="s">
        <v>11</v>
      </c>
      <c r="D530" s="14"/>
      <c r="E530" s="15"/>
      <c r="F530" s="14"/>
      <c r="G530" s="14"/>
      <c r="H530" s="15"/>
      <c r="I530" s="14"/>
    </row>
    <row r="531" spans="1:9">
      <c r="A531">
        <v>1</v>
      </c>
      <c r="B531">
        <f t="shared" ref="B531:B543" si="272">VLOOKUP($A421,$A$442:$I$527,2,FALSE)</f>
        <v>3</v>
      </c>
      <c r="C531" t="str">
        <f t="shared" ref="C531:C543" si="273">VLOOKUP($A421,$A$442:$I$527,3,FALSE)</f>
        <v>Кудрявцев Евгений Валерьевич</v>
      </c>
      <c r="D531" t="str">
        <f t="shared" ref="D531:D543" si="274">VLOOKUP($A421,$A$442:$I$527,4,FALSE)</f>
        <v>Велопутешествия</v>
      </c>
      <c r="F531" t="str">
        <f t="shared" ref="F531:F543" si="275">VLOOKUP($A421,$A$442:$I$527,6,FALSE)</f>
        <v>Искитим, Новосибирская область</v>
      </c>
      <c r="I531" t="str">
        <f t="shared" ref="I531:I543" si="276">VLOOKUP($A421,$A$442:$I$527,9,FALSE)</f>
        <v>Индия, Индонезия, Малайзия, Непал, Таиланд</v>
      </c>
    </row>
    <row r="532" spans="1:9">
      <c r="A532">
        <f>A531+1</f>
        <v>2</v>
      </c>
      <c r="B532">
        <f t="shared" si="272"/>
        <v>12</v>
      </c>
      <c r="C532" t="str">
        <f t="shared" si="273"/>
        <v>Лисовский Павел</v>
      </c>
      <c r="D532" t="str">
        <f t="shared" si="274"/>
        <v>Велопутешествия</v>
      </c>
      <c r="F532" t="str">
        <f t="shared" si="275"/>
        <v>Беларусь, Минск</v>
      </c>
      <c r="I532" t="str">
        <f t="shared" si="276"/>
        <v>Центральный Кавказ, Грузия</v>
      </c>
    </row>
    <row r="533" spans="1:9">
      <c r="A533">
        <f t="shared" ref="A533:A543" si="277">A532+1</f>
        <v>3</v>
      </c>
      <c r="B533">
        <f t="shared" si="272"/>
        <v>13</v>
      </c>
      <c r="C533" t="str">
        <f t="shared" si="273"/>
        <v>Сазонов Антон Анатольевич</v>
      </c>
      <c r="D533" t="str">
        <f t="shared" si="274"/>
        <v>Велопутешествия</v>
      </c>
      <c r="F533" t="str">
        <f t="shared" si="275"/>
        <v>Уфа</v>
      </c>
      <c r="I533" t="str">
        <f t="shared" si="276"/>
        <v>Россия, Бангладеш, Индия, Индонезия, Казахстан, Китай, Малайзия, Мьянма, Непал, Пакистан, Сингапур, Таджикистан, Таиланд, Узбекистан</v>
      </c>
    </row>
    <row r="534" spans="1:9">
      <c r="A534">
        <f t="shared" si="277"/>
        <v>4</v>
      </c>
      <c r="B534">
        <f t="shared" si="272"/>
        <v>19</v>
      </c>
      <c r="C534" t="str">
        <f t="shared" si="273"/>
        <v>Костюхина Екатерина Евгеньевна</v>
      </c>
      <c r="D534" t="str">
        <f t="shared" si="274"/>
        <v>Велопутешествия</v>
      </c>
      <c r="F534" t="str">
        <f t="shared" si="275"/>
        <v>Санкт-Петербург</v>
      </c>
      <c r="I534" t="str">
        <f t="shared" si="276"/>
        <v>Испания, Португалия</v>
      </c>
    </row>
    <row r="535" spans="1:9">
      <c r="A535">
        <f t="shared" si="277"/>
        <v>5</v>
      </c>
      <c r="B535">
        <f t="shared" si="272"/>
        <v>20</v>
      </c>
      <c r="C535" t="str">
        <f t="shared" si="273"/>
        <v>Костюхина Екатерина Евгеньевна</v>
      </c>
      <c r="D535" t="str">
        <f t="shared" si="274"/>
        <v>Велопутешествия</v>
      </c>
      <c r="F535" t="str">
        <f t="shared" si="275"/>
        <v>Санкт-Петербург</v>
      </c>
      <c r="I535" t="str">
        <f t="shared" si="276"/>
        <v>Южная Корея</v>
      </c>
    </row>
    <row r="536" spans="1:9">
      <c r="A536">
        <f t="shared" si="277"/>
        <v>6</v>
      </c>
      <c r="B536">
        <f t="shared" si="272"/>
        <v>27</v>
      </c>
      <c r="C536" t="str">
        <f t="shared" si="273"/>
        <v>Травина Светлана</v>
      </c>
      <c r="D536" t="str">
        <f t="shared" si="274"/>
        <v>Велопутешествия</v>
      </c>
      <c r="F536" t="str">
        <f t="shared" si="275"/>
        <v>Мурманск</v>
      </c>
      <c r="I536" t="str">
        <f t="shared" si="276"/>
        <v>Германия, Дания, Финляндия, Швеция</v>
      </c>
    </row>
    <row r="537" spans="1:9">
      <c r="A537">
        <f t="shared" si="277"/>
        <v>7</v>
      </c>
      <c r="B537">
        <f t="shared" si="272"/>
        <v>35</v>
      </c>
      <c r="C537" t="str">
        <f t="shared" si="273"/>
        <v>Никульникова Татьяна</v>
      </c>
      <c r="D537" t="str">
        <f t="shared" si="274"/>
        <v>Велопутешествия</v>
      </c>
      <c r="F537" t="str">
        <f t="shared" si="275"/>
        <v>Москва</v>
      </c>
      <c r="I537" t="str">
        <f t="shared" si="276"/>
        <v>США</v>
      </c>
    </row>
    <row r="538" spans="1:9">
      <c r="A538">
        <f t="shared" si="277"/>
        <v>8</v>
      </c>
      <c r="B538">
        <f t="shared" si="272"/>
        <v>43</v>
      </c>
      <c r="C538" t="str">
        <f t="shared" si="273"/>
        <v>Голованова Кcения Александровна (участник похода)</v>
      </c>
      <c r="D538" t="str">
        <f t="shared" si="274"/>
        <v>Велопутешествия</v>
      </c>
      <c r="F538" t="str">
        <f t="shared" si="275"/>
        <v>Снегири</v>
      </c>
      <c r="I538" t="str">
        <f t="shared" si="276"/>
        <v>Европейская часть России</v>
      </c>
    </row>
    <row r="539" spans="1:9">
      <c r="A539">
        <f t="shared" si="277"/>
        <v>9</v>
      </c>
      <c r="B539">
        <f t="shared" si="272"/>
        <v>47</v>
      </c>
      <c r="C539" t="str">
        <f t="shared" si="273"/>
        <v>Иванов Никита Станиславович</v>
      </c>
      <c r="D539" t="str">
        <f t="shared" si="274"/>
        <v>Велопутешествия</v>
      </c>
      <c r="F539" t="str">
        <f t="shared" si="275"/>
        <v>Сыктывкар</v>
      </c>
      <c r="I539" t="str">
        <f t="shared" si="276"/>
        <v>Белоруссия, Германия, Дания, Польша, Финляндия, Чехия, Швеция</v>
      </c>
    </row>
    <row r="540" spans="1:9">
      <c r="A540">
        <f t="shared" si="277"/>
        <v>10</v>
      </c>
      <c r="B540">
        <f t="shared" si="272"/>
        <v>66</v>
      </c>
      <c r="C540" t="str">
        <f t="shared" si="273"/>
        <v>Юрасова Галина</v>
      </c>
      <c r="D540" t="str">
        <f t="shared" si="274"/>
        <v>Велопутешествия</v>
      </c>
      <c r="F540" t="str">
        <f t="shared" si="275"/>
        <v>Севастополь</v>
      </c>
      <c r="I540" t="str">
        <f t="shared" si="276"/>
        <v>Аргентина, Боливия, Колумбия, Перу, Чили, Эквадор</v>
      </c>
    </row>
    <row r="541" spans="1:9">
      <c r="A541">
        <f t="shared" si="277"/>
        <v>11</v>
      </c>
      <c r="B541">
        <f t="shared" si="272"/>
        <v>68</v>
      </c>
      <c r="C541" t="str">
        <f t="shared" si="273"/>
        <v>Янгирова Анастасия Валерьевна</v>
      </c>
      <c r="D541" t="str">
        <f t="shared" si="274"/>
        <v>Велопутешествия</v>
      </c>
      <c r="F541" t="str">
        <f t="shared" si="275"/>
        <v>Москва</v>
      </c>
      <c r="I541" t="str">
        <f t="shared" si="276"/>
        <v>США</v>
      </c>
    </row>
    <row r="542" spans="1:9">
      <c r="A542">
        <f t="shared" si="277"/>
        <v>12</v>
      </c>
      <c r="B542" t="e">
        <f t="shared" si="272"/>
        <v>#N/A</v>
      </c>
      <c r="C542" t="e">
        <f t="shared" si="273"/>
        <v>#N/A</v>
      </c>
      <c r="D542" t="e">
        <f t="shared" si="274"/>
        <v>#N/A</v>
      </c>
      <c r="F542" t="e">
        <f t="shared" si="275"/>
        <v>#N/A</v>
      </c>
      <c r="I542" t="e">
        <f t="shared" si="276"/>
        <v>#N/A</v>
      </c>
    </row>
    <row r="543" spans="1:9">
      <c r="A543">
        <f t="shared" si="277"/>
        <v>13</v>
      </c>
      <c r="B543" t="e">
        <f t="shared" si="272"/>
        <v>#N/A</v>
      </c>
      <c r="C543" t="e">
        <f t="shared" si="273"/>
        <v>#N/A</v>
      </c>
      <c r="D543" t="e">
        <f t="shared" si="274"/>
        <v>#N/A</v>
      </c>
      <c r="F543" t="e">
        <f t="shared" si="275"/>
        <v>#N/A</v>
      </c>
      <c r="I543" t="e">
        <f t="shared" si="276"/>
        <v>#N/A</v>
      </c>
    </row>
    <row r="547" spans="2:7">
      <c r="C547" t="s">
        <v>1933</v>
      </c>
      <c r="D547">
        <v>2015</v>
      </c>
      <c r="E547" s="1">
        <v>2016</v>
      </c>
      <c r="F547">
        <v>2017</v>
      </c>
      <c r="G547">
        <v>2018</v>
      </c>
    </row>
    <row r="548" spans="2:7">
      <c r="B548">
        <v>1</v>
      </c>
      <c r="C548" t="s">
        <v>1934</v>
      </c>
      <c r="D548">
        <v>5</v>
      </c>
      <c r="E548" s="1">
        <v>8</v>
      </c>
      <c r="F548">
        <v>10</v>
      </c>
      <c r="G548">
        <v>15</v>
      </c>
    </row>
    <row r="549" spans="2:7">
      <c r="B549">
        <v>2</v>
      </c>
      <c r="C549" t="s">
        <v>1935</v>
      </c>
      <c r="D549">
        <v>9</v>
      </c>
      <c r="E549" s="1">
        <v>5</v>
      </c>
      <c r="F549">
        <v>6</v>
      </c>
      <c r="G549">
        <v>11</v>
      </c>
    </row>
    <row r="550" spans="2:7">
      <c r="B550">
        <v>3</v>
      </c>
      <c r="C550" t="s">
        <v>1936</v>
      </c>
      <c r="D550">
        <v>11</v>
      </c>
      <c r="E550" s="1">
        <v>14</v>
      </c>
      <c r="F550">
        <v>5</v>
      </c>
      <c r="G550">
        <v>16</v>
      </c>
    </row>
    <row r="551" spans="2:7">
      <c r="B551">
        <v>4</v>
      </c>
      <c r="C551" t="s">
        <v>137</v>
      </c>
      <c r="D551">
        <v>17</v>
      </c>
      <c r="E551" s="1">
        <v>22</v>
      </c>
      <c r="F551">
        <v>24</v>
      </c>
      <c r="G551">
        <v>58</v>
      </c>
    </row>
    <row r="552" spans="2:7">
      <c r="B552">
        <v>5</v>
      </c>
      <c r="C552" t="s">
        <v>1937</v>
      </c>
      <c r="D552">
        <v>3</v>
      </c>
      <c r="E552" s="1">
        <v>5</v>
      </c>
      <c r="F552">
        <v>4</v>
      </c>
      <c r="G552">
        <v>10</v>
      </c>
    </row>
    <row r="553" spans="2:7">
      <c r="B553">
        <v>6</v>
      </c>
      <c r="C553" t="s">
        <v>1938</v>
      </c>
      <c r="D553">
        <v>11</v>
      </c>
      <c r="E553" s="1">
        <v>14</v>
      </c>
      <c r="F553">
        <v>5</v>
      </c>
      <c r="G553">
        <v>16</v>
      </c>
    </row>
  </sheetData>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dimension ref="A1:BP599"/>
  <sheetViews>
    <sheetView topLeftCell="I1" workbookViewId="0">
      <pane ySplit="1" topLeftCell="A77" activePane="bottomLeft" state="frozen"/>
      <selection pane="bottomLeft" activeCell="AK104" sqref="AK104"/>
    </sheetView>
  </sheetViews>
  <sheetFormatPr defaultRowHeight="15"/>
  <cols>
    <col min="1" max="1" width="16.42578125" style="89" customWidth="1"/>
    <col min="2" max="59" width="4.7109375" customWidth="1"/>
    <col min="60" max="60" width="7.140625" style="5" customWidth="1"/>
    <col min="61" max="61" width="9.140625" style="119"/>
    <col min="65" max="65" width="9.140625" style="74"/>
    <col min="68" max="68" width="9.140625" style="225"/>
  </cols>
  <sheetData>
    <row r="1" spans="1:68" ht="114.75" customHeight="1">
      <c r="A1" s="63" t="s">
        <v>138</v>
      </c>
      <c r="B1" s="28" t="s">
        <v>1213</v>
      </c>
      <c r="C1" s="28" t="s">
        <v>409</v>
      </c>
      <c r="D1" s="28" t="s">
        <v>100</v>
      </c>
      <c r="E1" s="28" t="s">
        <v>240</v>
      </c>
      <c r="F1" s="28" t="s">
        <v>605</v>
      </c>
      <c r="G1" s="28" t="s">
        <v>1810</v>
      </c>
      <c r="H1" s="28" t="s">
        <v>434</v>
      </c>
      <c r="I1" s="28" t="s">
        <v>426</v>
      </c>
      <c r="J1" s="28" t="s">
        <v>1045</v>
      </c>
      <c r="K1" s="28" t="s">
        <v>435</v>
      </c>
      <c r="L1" s="28" t="s">
        <v>423</v>
      </c>
      <c r="M1" s="28" t="s">
        <v>416</v>
      </c>
      <c r="N1" s="28" t="s">
        <v>418</v>
      </c>
      <c r="O1" s="28" t="s">
        <v>449</v>
      </c>
      <c r="P1" s="28" t="s">
        <v>425</v>
      </c>
      <c r="Q1" s="28" t="s">
        <v>430</v>
      </c>
      <c r="R1" s="28" t="s">
        <v>448</v>
      </c>
      <c r="S1" s="28" t="s">
        <v>1210</v>
      </c>
      <c r="T1" s="28" t="s">
        <v>406</v>
      </c>
      <c r="U1" s="28" t="s">
        <v>413</v>
      </c>
      <c r="V1" s="28" t="s">
        <v>420</v>
      </c>
      <c r="W1" s="28" t="s">
        <v>1817</v>
      </c>
      <c r="X1" s="28" t="s">
        <v>1343</v>
      </c>
      <c r="Y1" s="28" t="s">
        <v>422</v>
      </c>
      <c r="Z1" s="28" t="s">
        <v>94</v>
      </c>
      <c r="AA1" s="28" t="s">
        <v>1820</v>
      </c>
      <c r="AB1" s="28" t="s">
        <v>95</v>
      </c>
      <c r="AC1" s="28" t="s">
        <v>407</v>
      </c>
      <c r="AD1" s="28" t="s">
        <v>1046</v>
      </c>
      <c r="AE1" s="28" t="s">
        <v>1228</v>
      </c>
      <c r="AF1" s="28" t="s">
        <v>1047</v>
      </c>
      <c r="AG1" s="28" t="s">
        <v>443</v>
      </c>
      <c r="AH1" s="28" t="s">
        <v>1206</v>
      </c>
      <c r="AI1" s="28" t="s">
        <v>442</v>
      </c>
      <c r="AJ1" s="28" t="s">
        <v>96</v>
      </c>
      <c r="AK1" s="28" t="s">
        <v>1250</v>
      </c>
      <c r="AL1" s="28" t="s">
        <v>97</v>
      </c>
      <c r="AM1" s="28" t="s">
        <v>428</v>
      </c>
      <c r="AN1" s="28" t="s">
        <v>447</v>
      </c>
      <c r="AO1" s="28" t="s">
        <v>1138</v>
      </c>
      <c r="AP1" s="28" t="s">
        <v>837</v>
      </c>
      <c r="AQ1" s="28" t="s">
        <v>99</v>
      </c>
      <c r="AR1" s="28" t="s">
        <v>884</v>
      </c>
      <c r="AS1" s="28" t="s">
        <v>401</v>
      </c>
      <c r="AT1" s="28" t="s">
        <v>427</v>
      </c>
      <c r="AU1" s="28" t="s">
        <v>232</v>
      </c>
      <c r="AV1" s="28" t="s">
        <v>411</v>
      </c>
      <c r="AW1" s="28" t="s">
        <v>415</v>
      </c>
      <c r="AX1" s="28" t="s">
        <v>441</v>
      </c>
      <c r="AY1" s="28" t="s">
        <v>404</v>
      </c>
      <c r="AZ1" s="28" t="s">
        <v>445</v>
      </c>
      <c r="BA1" s="28" t="s">
        <v>451</v>
      </c>
      <c r="BB1" s="28" t="s">
        <v>402</v>
      </c>
      <c r="BC1" s="28" t="s">
        <v>450</v>
      </c>
      <c r="BD1" s="28" t="s">
        <v>440</v>
      </c>
      <c r="BE1" s="28" t="s">
        <v>101</v>
      </c>
      <c r="BF1" s="28" t="s">
        <v>437</v>
      </c>
      <c r="BG1" s="28" t="s">
        <v>432</v>
      </c>
      <c r="BH1" s="29" t="s">
        <v>104</v>
      </c>
      <c r="BI1" s="111" t="s">
        <v>105</v>
      </c>
      <c r="BJ1" s="31" t="s">
        <v>106</v>
      </c>
      <c r="BL1" t="s">
        <v>79</v>
      </c>
      <c r="BM1" s="74" t="s">
        <v>248</v>
      </c>
      <c r="BN1" t="s">
        <v>80</v>
      </c>
      <c r="BO1" t="s">
        <v>121</v>
      </c>
      <c r="BP1" s="225" t="s">
        <v>1200</v>
      </c>
    </row>
    <row r="2" spans="1:68">
      <c r="A2" s="63" t="s">
        <v>139</v>
      </c>
      <c r="B2" s="33"/>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29"/>
      <c r="BI2" s="114"/>
      <c r="BJ2" s="9"/>
    </row>
    <row r="3" spans="1:68">
      <c r="A3" s="126">
        <v>1</v>
      </c>
      <c r="B3" s="9" t="str">
        <f>IFERROR(VLOOKUP(CONCATENATE($A3,B$1),'Исх-увл.отчёт'!$A$2:$D$3000,4,FALSE),"-")</f>
        <v>-</v>
      </c>
      <c r="C3" s="9" t="str">
        <f>IFERROR(VLOOKUP(CONCATENATE($A3,C$1),'Исх-увл.отчёт'!$A$2:$D$3000,4,FALSE),"-")</f>
        <v>-</v>
      </c>
      <c r="D3" s="9" t="str">
        <f>IFERROR(VLOOKUP(CONCATENATE($A3,D$1),'Исх-увл.отчёт'!$A$2:$D$3000,4,FALSE),"-")</f>
        <v>-</v>
      </c>
      <c r="E3" s="9" t="str">
        <f>IFERROR(VLOOKUP(CONCATENATE($A3,E$1),'Исх-увл.отчёт'!$A$2:$D$3000,4,FALSE),"-")</f>
        <v>-</v>
      </c>
      <c r="F3" s="9" t="str">
        <f>IFERROR(VLOOKUP(CONCATENATE($A3,F$1),'Исх-увл.отчёт'!$A$2:$D$3000,4,FALSE),"-")</f>
        <v>-</v>
      </c>
      <c r="G3" s="9" t="str">
        <f>IFERROR(VLOOKUP(CONCATENATE($A3,G$1),'Исх-увл.отчёт'!$A$2:$D$3000,4,FALSE),"-")</f>
        <v>-</v>
      </c>
      <c r="H3" s="9" t="str">
        <f>IFERROR(VLOOKUP(CONCATENATE($A3,H$1),'Исх-увл.отчёт'!$A$2:$D$3000,4,FALSE),"-")</f>
        <v>-</v>
      </c>
      <c r="I3" s="9" t="str">
        <f>IFERROR(VLOOKUP(CONCATENATE($A3,I$1),'Исх-увл.отчёт'!$A$2:$D$3000,4,FALSE),"-")</f>
        <v>-</v>
      </c>
      <c r="J3" s="9" t="str">
        <f>IFERROR(VLOOKUP(CONCATENATE($A3,J$1),'Исх-увл.отчёт'!$A$2:$D$3000,4,FALSE),"-")</f>
        <v>-</v>
      </c>
      <c r="K3" s="9" t="str">
        <f>IFERROR(VLOOKUP(CONCATENATE($A3,K$1),'Исх-увл.отчёт'!$A$2:$D$3000,4,FALSE),"-")</f>
        <v>-</v>
      </c>
      <c r="L3" s="9" t="str">
        <f>IFERROR(VLOOKUP(CONCATENATE($A3,L$1),'Исх-увл.отчёт'!$A$2:$D$3000,4,FALSE),"-")</f>
        <v>-</v>
      </c>
      <c r="M3" s="9" t="str">
        <f>IFERROR(VLOOKUP(CONCATENATE($A3,M$1),'Исх-увл.отчёт'!$A$2:$D$3000,4,FALSE),"-")</f>
        <v>-</v>
      </c>
      <c r="N3" s="9" t="str">
        <f>IFERROR(VLOOKUP(CONCATENATE($A3,N$1),'Исх-увл.отчёт'!$A$2:$D$3000,4,FALSE),"-")</f>
        <v>-</v>
      </c>
      <c r="O3" s="9">
        <f>IFERROR(VLOOKUP(CONCATENATE($A3,O$1),'Исх-увл.отчёт'!$A$2:$D$3000,4,FALSE),"-")</f>
        <v>6</v>
      </c>
      <c r="P3" s="9" t="str">
        <f>IFERROR(VLOOKUP(CONCATENATE($A3,P$1),'Исх-увл.отчёт'!$A$2:$D$3000,4,FALSE),"-")</f>
        <v>-</v>
      </c>
      <c r="Q3" s="9" t="str">
        <f>IFERROR(VLOOKUP(CONCATENATE($A3,Q$1),'Исх-увл.отчёт'!$A$2:$D$3000,4,FALSE),"-")</f>
        <v>-</v>
      </c>
      <c r="R3" s="9" t="str">
        <f>IFERROR(VLOOKUP(CONCATENATE($A3,R$1),'Исх-увл.отчёт'!$A$2:$D$3000,4,FALSE),"-")</f>
        <v>-</v>
      </c>
      <c r="S3" s="9" t="str">
        <f>IFERROR(VLOOKUP(CONCATENATE($A3,S$1),'Исх-увл.отчёт'!$A$2:$D$3000,4,FALSE),"-")</f>
        <v>-</v>
      </c>
      <c r="T3" s="9" t="str">
        <f>IFERROR(VLOOKUP(CONCATENATE($A3,T$1),'Исх-увл.отчёт'!$A$2:$D$3000,4,FALSE),"-")</f>
        <v>-</v>
      </c>
      <c r="U3" s="9">
        <f>IFERROR(VLOOKUP(CONCATENATE($A3,U$1),'Исх-увл.отчёт'!$A$2:$D$3000,4,FALSE),"-")</f>
        <v>4</v>
      </c>
      <c r="V3" s="9" t="str">
        <f>IFERROR(VLOOKUP(CONCATENATE($A3,V$1),'Исх-увл.отчёт'!$A$2:$D$3000,4,FALSE),"-")</f>
        <v>-</v>
      </c>
      <c r="W3" s="9" t="str">
        <f>IFERROR(VLOOKUP(CONCATENATE($A3,W$1),'Исх-увл.отчёт'!$A$2:$D$3000,4,FALSE),"-")</f>
        <v>-</v>
      </c>
      <c r="X3" s="9" t="str">
        <f>IFERROR(VLOOKUP(CONCATENATE($A3,X$1),'Исх-увл.отчёт'!$A$2:$D$3000,4,FALSE),"-")</f>
        <v>-</v>
      </c>
      <c r="Y3" s="9" t="str">
        <f>IFERROR(VLOOKUP(CONCATENATE($A3,Y$1),'Исх-увл.отчёт'!$A$2:$D$3000,4,FALSE),"-")</f>
        <v>-</v>
      </c>
      <c r="Z3" s="9">
        <f>IFERROR(VLOOKUP(CONCATENATE($A3,Z$1),'Исх-увл.отчёт'!$A$2:$D$3000,4,FALSE),"-")</f>
        <v>7</v>
      </c>
      <c r="AA3" s="9" t="str">
        <f>IFERROR(VLOOKUP(CONCATENATE($A3,AA$1),'Исх-увл.отчёт'!$A$2:$D$3000,4,FALSE),"-")</f>
        <v>-</v>
      </c>
      <c r="AB3" s="9" t="str">
        <f>IFERROR(VLOOKUP(CONCATENATE($A3,AB$1),'Исх-увл.отчёт'!$A$2:$D$3000,4,FALSE),"-")</f>
        <v>-</v>
      </c>
      <c r="AC3" s="9" t="str">
        <f>IFERROR(VLOOKUP(CONCATENATE($A3,AC$1),'Исх-увл.отчёт'!$A$2:$D$3000,4,FALSE),"-")</f>
        <v>-</v>
      </c>
      <c r="AD3" s="9" t="str">
        <f>IFERROR(VLOOKUP(CONCATENATE($A3,AD$1),'Исх-увл.отчёт'!$A$2:$D$3000,4,FALSE),"-")</f>
        <v>-</v>
      </c>
      <c r="AE3" s="9" t="str">
        <f>IFERROR(VLOOKUP(CONCATENATE($A3,AE$1),'Исх-увл.отчёт'!$A$2:$D$3000,4,FALSE),"-")</f>
        <v>-</v>
      </c>
      <c r="AF3" s="9" t="str">
        <f>IFERROR(VLOOKUP(CONCATENATE($A3,AF$1),'Исх-увл.отчёт'!$A$2:$D$3000,4,FALSE),"-")</f>
        <v>-</v>
      </c>
      <c r="AG3" s="9" t="str">
        <f>IFERROR(VLOOKUP(CONCATENATE($A3,AG$1),'Исх-увл.отчёт'!$A$2:$D$3000,4,FALSE),"-")</f>
        <v>-</v>
      </c>
      <c r="AH3" s="9" t="str">
        <f>IFERROR(VLOOKUP(CONCATENATE($A3,AH$1),'Исх-увл.отчёт'!$A$2:$D$3000,4,FALSE),"-")</f>
        <v>-</v>
      </c>
      <c r="AI3" s="9">
        <f>IFERROR(VLOOKUP(CONCATENATE($A3,AI$1),'Исх-увл.отчёт'!$A$2:$D$3000,4,FALSE),"-")</f>
        <v>12</v>
      </c>
      <c r="AJ3" s="9" t="str">
        <f>IFERROR(VLOOKUP(CONCATENATE($A3,AJ$1),'Исх-увл.отчёт'!$A$2:$D$3000,4,FALSE),"-")</f>
        <v>-</v>
      </c>
      <c r="AK3" s="9">
        <f>IFERROR(VLOOKUP(CONCATENATE($A3,AK$1),'Исх-увл.отчёт'!$A$2:$D$3000,4,FALSE),"-")</f>
        <v>7</v>
      </c>
      <c r="AL3" s="9">
        <f>IFERROR(VLOOKUP(CONCATENATE($A3,AL$1),'Исх-увл.отчёт'!$A$2:$D$3000,4,FALSE),"-")</f>
        <v>8</v>
      </c>
      <c r="AM3" s="9" t="str">
        <f>IFERROR(VLOOKUP(CONCATENATE($A3,AM$1),'Исх-увл.отчёт'!$A$2:$D$3000,4,FALSE),"-")</f>
        <v>-</v>
      </c>
      <c r="AN3" s="9">
        <f>IFERROR(VLOOKUP(CONCATENATE($A3,AN$1),'Исх-увл.отчёт'!$A$2:$D$3000,4,FALSE),"-")</f>
        <v>7</v>
      </c>
      <c r="AO3" s="9" t="str">
        <f>IFERROR(VLOOKUP(CONCATENATE($A3,AO$1),'Исх-увл.отчёт'!$A$2:$D$3000,4,FALSE),"-")</f>
        <v>-</v>
      </c>
      <c r="AP3" s="9" t="str">
        <f>IFERROR(VLOOKUP(CONCATENATE($A3,AP$1),'Исх-увл.отчёт'!$A$2:$D$3000,4,FALSE),"-")</f>
        <v>-</v>
      </c>
      <c r="AQ3" s="9" t="str">
        <f>IFERROR(VLOOKUP(CONCATENATE($A3,AQ$1),'Исх-увл.отчёт'!$A$2:$D$3000,4,FALSE),"-")</f>
        <v>-</v>
      </c>
      <c r="AR3" s="9" t="str">
        <f>IFERROR(VLOOKUP(CONCATENATE($A3,AR$1),'Исх-увл.отчёт'!$A$2:$D$3000,4,FALSE),"-")</f>
        <v>-</v>
      </c>
      <c r="AS3" s="9" t="str">
        <f>IFERROR(VLOOKUP(CONCATENATE($A3,AS$1),'Исх-увл.отчёт'!$A$2:$D$3000,4,FALSE),"-")</f>
        <v>-</v>
      </c>
      <c r="AT3" s="9" t="str">
        <f>IFERROR(VLOOKUP(CONCATENATE($A3,AT$1),'Исх-увл.отчёт'!$A$2:$D$3000,4,FALSE),"-")</f>
        <v>-</v>
      </c>
      <c r="AU3" s="9" t="str">
        <f>IFERROR(VLOOKUP(CONCATENATE($A3,AU$1),'Исх-увл.отчёт'!$A$2:$D$3000,4,FALSE),"-")</f>
        <v>-</v>
      </c>
      <c r="AV3" s="9" t="str">
        <f>IFERROR(VLOOKUP(CONCATENATE($A3,AV$1),'Исх-увл.отчёт'!$A$2:$D$3000,4,FALSE),"-")</f>
        <v>-</v>
      </c>
      <c r="AW3" s="9" t="str">
        <f>IFERROR(VLOOKUP(CONCATENATE($A3,AW$1),'Исх-увл.отчёт'!$A$2:$D$3000,4,FALSE),"-")</f>
        <v>-</v>
      </c>
      <c r="AX3" s="9" t="str">
        <f>IFERROR(VLOOKUP(CONCATENATE($A3,AX$1),'Исх-увл.отчёт'!$A$2:$D$3000,4,FALSE),"-")</f>
        <v>-</v>
      </c>
      <c r="AY3" s="9" t="str">
        <f>IFERROR(VLOOKUP(CONCATENATE($A3,AY$1),'Исх-увл.отчёт'!$A$2:$D$3000,4,FALSE),"-")</f>
        <v>-</v>
      </c>
      <c r="AZ3" s="9" t="str">
        <f>IFERROR(VLOOKUP(CONCATENATE($A3,AZ$1),'Исх-увл.отчёт'!$A$2:$D$3000,4,FALSE),"-")</f>
        <v>-</v>
      </c>
      <c r="BA3" s="9" t="str">
        <f>IFERROR(VLOOKUP(CONCATENATE($A3,BA$1),'Исх-увл.отчёт'!$A$2:$D$3000,4,FALSE),"-")</f>
        <v>-</v>
      </c>
      <c r="BB3" s="9" t="str">
        <f>IFERROR(VLOOKUP(CONCATENATE($A3,BB$1),'Исх-увл.отчёт'!$A$2:$D$3000,4,FALSE),"-")</f>
        <v>-</v>
      </c>
      <c r="BC3" s="9">
        <f>IFERROR(VLOOKUP(CONCATENATE($A3,BC$1),'Исх-увл.отчёт'!$A$2:$D$3000,4,FALSE),"-")</f>
        <v>9</v>
      </c>
      <c r="BD3" s="9" t="str">
        <f>IFERROR(VLOOKUP(CONCATENATE($A3,BD$1),'Исх-увл.отчёт'!$A$2:$D$3000,4,FALSE),"-")</f>
        <v>-</v>
      </c>
      <c r="BE3" s="9" t="str">
        <f>IFERROR(VLOOKUP(CONCATENATE($A3,BE$1),'Исх-увл.отчёт'!$A$2:$D$3000,4,FALSE),"-")</f>
        <v>-</v>
      </c>
      <c r="BF3" s="9" t="str">
        <f>IFERROR(VLOOKUP(CONCATENATE($A3,BF$1),'Исх-увл.отчёт'!$A$2:$D$3000,4,FALSE),"-")</f>
        <v>-</v>
      </c>
      <c r="BG3" s="9" t="str">
        <f>IFERROR(VLOOKUP(CONCATENATE($A3,BG$1),'Исх-увл.отчёт'!$A$2:$D$3000,4,FALSE),"-")</f>
        <v>-</v>
      </c>
      <c r="BH3" s="37">
        <f t="shared" ref="BH3:BH66" si="0">COUNTIF(B3:BG3,"&gt;0")</f>
        <v>8</v>
      </c>
      <c r="BI3" s="114">
        <f>IFERROR(AVERAGE(B3:BG3),"-")</f>
        <v>7.5</v>
      </c>
      <c r="BJ3" s="9"/>
    </row>
    <row r="4" spans="1:68">
      <c r="A4" s="125">
        <v>2</v>
      </c>
      <c r="B4" s="9" t="str">
        <f>IFERROR(VLOOKUP(CONCATENATE($A4,B$1),'Исх-увл.отчёт'!$A$2:$D$3000,4,FALSE),"-")</f>
        <v>-</v>
      </c>
      <c r="C4" s="9" t="str">
        <f>IFERROR(VLOOKUP(CONCATENATE($A4,C$1),'Исх-увл.отчёт'!$A$2:$D$3000,4,FALSE),"-")</f>
        <v>-</v>
      </c>
      <c r="D4" s="9" t="str">
        <f>IFERROR(VLOOKUP(CONCATENATE($A4,D$1),'Исх-увл.отчёт'!$A$2:$D$3000,4,FALSE),"-")</f>
        <v>-</v>
      </c>
      <c r="E4" s="9" t="str">
        <f>IFERROR(VLOOKUP(CONCATENATE($A4,E$1),'Исх-увл.отчёт'!$A$2:$D$3000,4,FALSE),"-")</f>
        <v>-</v>
      </c>
      <c r="F4" s="9" t="str">
        <f>IFERROR(VLOOKUP(CONCATENATE($A4,F$1),'Исх-увл.отчёт'!$A$2:$D$3000,4,FALSE),"-")</f>
        <v>-</v>
      </c>
      <c r="G4" s="9" t="str">
        <f>IFERROR(VLOOKUP(CONCATENATE($A4,G$1),'Исх-увл.отчёт'!$A$2:$D$3000,4,FALSE),"-")</f>
        <v>-</v>
      </c>
      <c r="H4" s="9" t="str">
        <f>IFERROR(VLOOKUP(CONCATENATE($A4,H$1),'Исх-увл.отчёт'!$A$2:$D$3000,4,FALSE),"-")</f>
        <v>-</v>
      </c>
      <c r="I4" s="9" t="str">
        <f>IFERROR(VLOOKUP(CONCATENATE($A4,I$1),'Исх-увл.отчёт'!$A$2:$D$3000,4,FALSE),"-")</f>
        <v>-</v>
      </c>
      <c r="J4" s="9" t="str">
        <f>IFERROR(VLOOKUP(CONCATENATE($A4,J$1),'Исх-увл.отчёт'!$A$2:$D$3000,4,FALSE),"-")</f>
        <v>-</v>
      </c>
      <c r="K4" s="9" t="str">
        <f>IFERROR(VLOOKUP(CONCATENATE($A4,K$1),'Исх-увл.отчёт'!$A$2:$D$3000,4,FALSE),"-")</f>
        <v>-</v>
      </c>
      <c r="L4" s="9" t="str">
        <f>IFERROR(VLOOKUP(CONCATENATE($A4,L$1),'Исх-увл.отчёт'!$A$2:$D$3000,4,FALSE),"-")</f>
        <v>-</v>
      </c>
      <c r="M4" s="9" t="str">
        <f>IFERROR(VLOOKUP(CONCATENATE($A4,M$1),'Исх-увл.отчёт'!$A$2:$D$3000,4,FALSE),"-")</f>
        <v>-</v>
      </c>
      <c r="N4" s="9" t="str">
        <f>IFERROR(VLOOKUP(CONCATENATE($A4,N$1),'Исх-увл.отчёт'!$A$2:$D$3000,4,FALSE),"-")</f>
        <v>-</v>
      </c>
      <c r="O4" s="9" t="str">
        <f>IFERROR(VLOOKUP(CONCATENATE($A4,O$1),'Исх-увл.отчёт'!$A$2:$D$3000,4,FALSE),"-")</f>
        <v>-</v>
      </c>
      <c r="P4" s="9" t="str">
        <f>IFERROR(VLOOKUP(CONCATENATE($A4,P$1),'Исх-увл.отчёт'!$A$2:$D$3000,4,FALSE),"-")</f>
        <v>-</v>
      </c>
      <c r="Q4" s="9" t="str">
        <f>IFERROR(VLOOKUP(CONCATENATE($A4,Q$1),'Исх-увл.отчёт'!$A$2:$D$3000,4,FALSE),"-")</f>
        <v>-</v>
      </c>
      <c r="R4" s="9" t="str">
        <f>IFERROR(VLOOKUP(CONCATENATE($A4,R$1),'Исх-увл.отчёт'!$A$2:$D$3000,4,FALSE),"-")</f>
        <v>-</v>
      </c>
      <c r="S4" s="9" t="str">
        <f>IFERROR(VLOOKUP(CONCATENATE($A4,S$1),'Исх-увл.отчёт'!$A$2:$D$3000,4,FALSE),"-")</f>
        <v>-</v>
      </c>
      <c r="T4" s="9" t="str">
        <f>IFERROR(VLOOKUP(CONCATENATE($A4,T$1),'Исх-увл.отчёт'!$A$2:$D$3000,4,FALSE),"-")</f>
        <v>-</v>
      </c>
      <c r="U4" s="9" t="str">
        <f>IFERROR(VLOOKUP(CONCATENATE($A4,U$1),'Исх-увл.отчёт'!$A$2:$D$3000,4,FALSE),"-")</f>
        <v>-</v>
      </c>
      <c r="V4" s="9" t="str">
        <f>IFERROR(VLOOKUP(CONCATENATE($A4,V$1),'Исх-увл.отчёт'!$A$2:$D$3000,4,FALSE),"-")</f>
        <v>-</v>
      </c>
      <c r="W4" s="9" t="str">
        <f>IFERROR(VLOOKUP(CONCATENATE($A4,W$1),'Исх-увл.отчёт'!$A$2:$D$3000,4,FALSE),"-")</f>
        <v>-</v>
      </c>
      <c r="X4" s="9" t="str">
        <f>IFERROR(VLOOKUP(CONCATENATE($A4,X$1),'Исх-увл.отчёт'!$A$2:$D$3000,4,FALSE),"-")</f>
        <v>-</v>
      </c>
      <c r="Y4" s="9" t="str">
        <f>IFERROR(VLOOKUP(CONCATENATE($A4,Y$1),'Исх-увл.отчёт'!$A$2:$D$3000,4,FALSE),"-")</f>
        <v>-</v>
      </c>
      <c r="Z4" s="9" t="str">
        <f>IFERROR(VLOOKUP(CONCATENATE($A4,Z$1),'Исх-увл.отчёт'!$A$2:$D$3000,4,FALSE),"-")</f>
        <v>-</v>
      </c>
      <c r="AA4" s="9" t="str">
        <f>IFERROR(VLOOKUP(CONCATENATE($A4,AA$1),'Исх-увл.отчёт'!$A$2:$D$3000,4,FALSE),"-")</f>
        <v>-</v>
      </c>
      <c r="AB4" s="9" t="str">
        <f>IFERROR(VLOOKUP(CONCATENATE($A4,AB$1),'Исх-увл.отчёт'!$A$2:$D$3000,4,FALSE),"-")</f>
        <v>-</v>
      </c>
      <c r="AC4" s="9" t="str">
        <f>IFERROR(VLOOKUP(CONCATENATE($A4,AC$1),'Исх-увл.отчёт'!$A$2:$D$3000,4,FALSE),"-")</f>
        <v>-</v>
      </c>
      <c r="AD4" s="9" t="str">
        <f>IFERROR(VLOOKUP(CONCATENATE($A4,AD$1),'Исх-увл.отчёт'!$A$2:$D$3000,4,FALSE),"-")</f>
        <v>-</v>
      </c>
      <c r="AE4" s="9" t="str">
        <f>IFERROR(VLOOKUP(CONCATENATE($A4,AE$1),'Исх-увл.отчёт'!$A$2:$D$3000,4,FALSE),"-")</f>
        <v>-</v>
      </c>
      <c r="AF4" s="9" t="str">
        <f>IFERROR(VLOOKUP(CONCATENATE($A4,AF$1),'Исх-увл.отчёт'!$A$2:$D$3000,4,FALSE),"-")</f>
        <v>-</v>
      </c>
      <c r="AG4" s="9" t="str">
        <f>IFERROR(VLOOKUP(CONCATENATE($A4,AG$1),'Исх-увл.отчёт'!$A$2:$D$3000,4,FALSE),"-")</f>
        <v>-</v>
      </c>
      <c r="AH4" s="9" t="str">
        <f>IFERROR(VLOOKUP(CONCATENATE($A4,AH$1),'Исх-увл.отчёт'!$A$2:$D$3000,4,FALSE),"-")</f>
        <v>-</v>
      </c>
      <c r="AI4" s="9" t="str">
        <f>IFERROR(VLOOKUP(CONCATENATE($A4,AI$1),'Исх-увл.отчёт'!$A$2:$D$3000,4,FALSE),"-")</f>
        <v>-</v>
      </c>
      <c r="AJ4" s="9" t="str">
        <f>IFERROR(VLOOKUP(CONCATENATE($A4,AJ$1),'Исх-увл.отчёт'!$A$2:$D$3000,4,FALSE),"-")</f>
        <v>-</v>
      </c>
      <c r="AK4" s="9" t="str">
        <f>IFERROR(VLOOKUP(CONCATENATE($A4,AK$1),'Исх-увл.отчёт'!$A$2:$D$3000,4,FALSE),"-")</f>
        <v>-</v>
      </c>
      <c r="AL4" s="9" t="str">
        <f>IFERROR(VLOOKUP(CONCATENATE($A4,AL$1),'Исх-увл.отчёт'!$A$2:$D$3000,4,FALSE),"-")</f>
        <v>-</v>
      </c>
      <c r="AM4" s="9" t="str">
        <f>IFERROR(VLOOKUP(CONCATENATE($A4,AM$1),'Исх-увл.отчёт'!$A$2:$D$3000,4,FALSE),"-")</f>
        <v>-</v>
      </c>
      <c r="AN4" s="9" t="str">
        <f>IFERROR(VLOOKUP(CONCATENATE($A4,AN$1),'Исх-увл.отчёт'!$A$2:$D$3000,4,FALSE),"-")</f>
        <v>-</v>
      </c>
      <c r="AO4" s="9" t="str">
        <f>IFERROR(VLOOKUP(CONCATENATE($A4,AO$1),'Исх-увл.отчёт'!$A$2:$D$3000,4,FALSE),"-")</f>
        <v>-</v>
      </c>
      <c r="AP4" s="9" t="str">
        <f>IFERROR(VLOOKUP(CONCATENATE($A4,AP$1),'Исх-увл.отчёт'!$A$2:$D$3000,4,FALSE),"-")</f>
        <v>-</v>
      </c>
      <c r="AQ4" s="9" t="str">
        <f>IFERROR(VLOOKUP(CONCATENATE($A4,AQ$1),'Исх-увл.отчёт'!$A$2:$D$3000,4,FALSE),"-")</f>
        <v>-</v>
      </c>
      <c r="AR4" s="9" t="str">
        <f>IFERROR(VLOOKUP(CONCATENATE($A4,AR$1),'Исх-увл.отчёт'!$A$2:$D$3000,4,FALSE),"-")</f>
        <v>-</v>
      </c>
      <c r="AS4" s="9" t="str">
        <f>IFERROR(VLOOKUP(CONCATENATE($A4,AS$1),'Исх-увл.отчёт'!$A$2:$D$3000,4,FALSE),"-")</f>
        <v>-</v>
      </c>
      <c r="AT4" s="9" t="str">
        <f>IFERROR(VLOOKUP(CONCATENATE($A4,AT$1),'Исх-увл.отчёт'!$A$2:$D$3000,4,FALSE),"-")</f>
        <v>-</v>
      </c>
      <c r="AU4" s="9" t="str">
        <f>IFERROR(VLOOKUP(CONCATENATE($A4,AU$1),'Исх-увл.отчёт'!$A$2:$D$3000,4,FALSE),"-")</f>
        <v>-</v>
      </c>
      <c r="AV4" s="9" t="str">
        <f>IFERROR(VLOOKUP(CONCATENATE($A4,AV$1),'Исх-увл.отчёт'!$A$2:$D$3000,4,FALSE),"-")</f>
        <v>-</v>
      </c>
      <c r="AW4" s="9" t="str">
        <f>IFERROR(VLOOKUP(CONCATENATE($A4,AW$1),'Исх-увл.отчёт'!$A$2:$D$3000,4,FALSE),"-")</f>
        <v>-</v>
      </c>
      <c r="AX4" s="9" t="str">
        <f>IFERROR(VLOOKUP(CONCATENATE($A4,AX$1),'Исх-увл.отчёт'!$A$2:$D$3000,4,FALSE),"-")</f>
        <v>-</v>
      </c>
      <c r="AY4" s="9" t="str">
        <f>IFERROR(VLOOKUP(CONCATENATE($A4,AY$1),'Исх-увл.отчёт'!$A$2:$D$3000,4,FALSE),"-")</f>
        <v>-</v>
      </c>
      <c r="AZ4" s="9" t="str">
        <f>IFERROR(VLOOKUP(CONCATENATE($A4,AZ$1),'Исх-увл.отчёт'!$A$2:$D$3000,4,FALSE),"-")</f>
        <v>-</v>
      </c>
      <c r="BA4" s="9" t="str">
        <f>IFERROR(VLOOKUP(CONCATENATE($A4,BA$1),'Исх-увл.отчёт'!$A$2:$D$3000,4,FALSE),"-")</f>
        <v>-</v>
      </c>
      <c r="BB4" s="9" t="str">
        <f>IFERROR(VLOOKUP(CONCATENATE($A4,BB$1),'Исх-увл.отчёт'!$A$2:$D$3000,4,FALSE),"-")</f>
        <v>-</v>
      </c>
      <c r="BC4" s="9" t="str">
        <f>IFERROR(VLOOKUP(CONCATENATE($A4,BC$1),'Исх-увл.отчёт'!$A$2:$D$3000,4,FALSE),"-")</f>
        <v>-</v>
      </c>
      <c r="BD4" s="9" t="str">
        <f>IFERROR(VLOOKUP(CONCATENATE($A4,BD$1),'Исх-увл.отчёт'!$A$2:$D$3000,4,FALSE),"-")</f>
        <v>-</v>
      </c>
      <c r="BE4" s="9" t="str">
        <f>IFERROR(VLOOKUP(CONCATENATE($A4,BE$1),'Исх-увл.отчёт'!$A$2:$D$3000,4,FALSE),"-")</f>
        <v>-</v>
      </c>
      <c r="BF4" s="9" t="str">
        <f>IFERROR(VLOOKUP(CONCATENATE($A4,BF$1),'Исх-увл.отчёт'!$A$2:$D$3000,4,FALSE),"-")</f>
        <v>-</v>
      </c>
      <c r="BG4" s="9" t="str">
        <f>IFERROR(VLOOKUP(CONCATENATE($A4,BG$1),'Исх-увл.отчёт'!$A$2:$D$3000,4,FALSE),"-")</f>
        <v>-</v>
      </c>
      <c r="BH4" s="37">
        <f t="shared" si="0"/>
        <v>0</v>
      </c>
      <c r="BI4" s="114" t="str">
        <f t="shared" ref="BI4:BI67" si="1">IFERROR(AVERAGE(B4:BG4),"-")</f>
        <v>-</v>
      </c>
      <c r="BJ4" s="9"/>
    </row>
    <row r="5" spans="1:68">
      <c r="A5" s="125">
        <f t="shared" ref="A5:A68" si="2">A4+1</f>
        <v>3</v>
      </c>
      <c r="B5" s="9" t="str">
        <f>IFERROR(VLOOKUP(CONCATENATE($A5,B$1),'Исх-увл.отчёт'!$A$2:$D$3000,4,FALSE),"-")</f>
        <v>-</v>
      </c>
      <c r="C5" s="9" t="str">
        <f>IFERROR(VLOOKUP(CONCATENATE($A5,C$1),'Исх-увл.отчёт'!$A$2:$D$3000,4,FALSE),"-")</f>
        <v>-</v>
      </c>
      <c r="D5" s="9" t="str">
        <f>IFERROR(VLOOKUP(CONCATENATE($A5,D$1),'Исх-увл.отчёт'!$A$2:$D$3000,4,FALSE),"-")</f>
        <v>-</v>
      </c>
      <c r="E5" s="9" t="str">
        <f>IFERROR(VLOOKUP(CONCATENATE($A5,E$1),'Исх-увл.отчёт'!$A$2:$D$3000,4,FALSE),"-")</f>
        <v>-</v>
      </c>
      <c r="F5" s="9" t="str">
        <f>IFERROR(VLOOKUP(CONCATENATE($A5,F$1),'Исх-увл.отчёт'!$A$2:$D$3000,4,FALSE),"-")</f>
        <v>-</v>
      </c>
      <c r="G5" s="9" t="str">
        <f>IFERROR(VLOOKUP(CONCATENATE($A5,G$1),'Исх-увл.отчёт'!$A$2:$D$3000,4,FALSE),"-")</f>
        <v>-</v>
      </c>
      <c r="H5" s="9" t="str">
        <f>IFERROR(VLOOKUP(CONCATENATE($A5,H$1),'Исх-увл.отчёт'!$A$2:$D$3000,4,FALSE),"-")</f>
        <v>-</v>
      </c>
      <c r="I5" s="9" t="str">
        <f>IFERROR(VLOOKUP(CONCATENATE($A5,I$1),'Исх-увл.отчёт'!$A$2:$D$3000,4,FALSE),"-")</f>
        <v>-</v>
      </c>
      <c r="J5" s="9" t="str">
        <f>IFERROR(VLOOKUP(CONCATENATE($A5,J$1),'Исх-увл.отчёт'!$A$2:$D$3000,4,FALSE),"-")</f>
        <v>-</v>
      </c>
      <c r="K5" s="9" t="str">
        <f>IFERROR(VLOOKUP(CONCATENATE($A5,K$1),'Исх-увл.отчёт'!$A$2:$D$3000,4,FALSE),"-")</f>
        <v>-</v>
      </c>
      <c r="L5" s="9" t="str">
        <f>IFERROR(VLOOKUP(CONCATENATE($A5,L$1),'Исх-увл.отчёт'!$A$2:$D$3000,4,FALSE),"-")</f>
        <v>-</v>
      </c>
      <c r="M5" s="9" t="str">
        <f>IFERROR(VLOOKUP(CONCATENATE($A5,M$1),'Исх-увл.отчёт'!$A$2:$D$3000,4,FALSE),"-")</f>
        <v>-</v>
      </c>
      <c r="N5" s="9" t="str">
        <f>IFERROR(VLOOKUP(CONCATENATE($A5,N$1),'Исх-увл.отчёт'!$A$2:$D$3000,4,FALSE),"-")</f>
        <v>-</v>
      </c>
      <c r="O5" s="9" t="str">
        <f>IFERROR(VLOOKUP(CONCATENATE($A5,O$1),'Исх-увл.отчёт'!$A$2:$D$3000,4,FALSE),"-")</f>
        <v>-</v>
      </c>
      <c r="P5" s="9" t="str">
        <f>IFERROR(VLOOKUP(CONCATENATE($A5,P$1),'Исх-увл.отчёт'!$A$2:$D$3000,4,FALSE),"-")</f>
        <v>-</v>
      </c>
      <c r="Q5" s="9" t="str">
        <f>IFERROR(VLOOKUP(CONCATENATE($A5,Q$1),'Исх-увл.отчёт'!$A$2:$D$3000,4,FALSE),"-")</f>
        <v>-</v>
      </c>
      <c r="R5" s="9" t="str">
        <f>IFERROR(VLOOKUP(CONCATENATE($A5,R$1),'Исх-увл.отчёт'!$A$2:$D$3000,4,FALSE),"-")</f>
        <v>-</v>
      </c>
      <c r="S5" s="9" t="str">
        <f>IFERROR(VLOOKUP(CONCATENATE($A5,S$1),'Исх-увл.отчёт'!$A$2:$D$3000,4,FALSE),"-")</f>
        <v>-</v>
      </c>
      <c r="T5" s="9" t="str">
        <f>IFERROR(VLOOKUP(CONCATENATE($A5,T$1),'Исх-увл.отчёт'!$A$2:$D$3000,4,FALSE),"-")</f>
        <v>-</v>
      </c>
      <c r="U5" s="9" t="str">
        <f>IFERROR(VLOOKUP(CONCATENATE($A5,U$1),'Исх-увл.отчёт'!$A$2:$D$3000,4,FALSE),"-")</f>
        <v>-</v>
      </c>
      <c r="V5" s="9" t="str">
        <f>IFERROR(VLOOKUP(CONCATENATE($A5,V$1),'Исх-увл.отчёт'!$A$2:$D$3000,4,FALSE),"-")</f>
        <v>-</v>
      </c>
      <c r="W5" s="9" t="str">
        <f>IFERROR(VLOOKUP(CONCATENATE($A5,W$1),'Исх-увл.отчёт'!$A$2:$D$3000,4,FALSE),"-")</f>
        <v>-</v>
      </c>
      <c r="X5" s="9" t="str">
        <f>IFERROR(VLOOKUP(CONCATENATE($A5,X$1),'Исх-увл.отчёт'!$A$2:$D$3000,4,FALSE),"-")</f>
        <v>-</v>
      </c>
      <c r="Y5" s="9" t="str">
        <f>IFERROR(VLOOKUP(CONCATENATE($A5,Y$1),'Исх-увл.отчёт'!$A$2:$D$3000,4,FALSE),"-")</f>
        <v>-</v>
      </c>
      <c r="Z5" s="9" t="str">
        <f>IFERROR(VLOOKUP(CONCATENATE($A5,Z$1),'Исх-увл.отчёт'!$A$2:$D$3000,4,FALSE),"-")</f>
        <v>-</v>
      </c>
      <c r="AA5" s="9" t="str">
        <f>IFERROR(VLOOKUP(CONCATENATE($A5,AA$1),'Исх-увл.отчёт'!$A$2:$D$3000,4,FALSE),"-")</f>
        <v>-</v>
      </c>
      <c r="AB5" s="9" t="str">
        <f>IFERROR(VLOOKUP(CONCATENATE($A5,AB$1),'Исх-увл.отчёт'!$A$2:$D$3000,4,FALSE),"-")</f>
        <v>-</v>
      </c>
      <c r="AC5" s="9" t="str">
        <f>IFERROR(VLOOKUP(CONCATENATE($A5,AC$1),'Исх-увл.отчёт'!$A$2:$D$3000,4,FALSE),"-")</f>
        <v>-</v>
      </c>
      <c r="AD5" s="9" t="str">
        <f>IFERROR(VLOOKUP(CONCATENATE($A5,AD$1),'Исх-увл.отчёт'!$A$2:$D$3000,4,FALSE),"-")</f>
        <v>-</v>
      </c>
      <c r="AE5" s="9" t="str">
        <f>IFERROR(VLOOKUP(CONCATENATE($A5,AE$1),'Исх-увл.отчёт'!$A$2:$D$3000,4,FALSE),"-")</f>
        <v>-</v>
      </c>
      <c r="AF5" s="9" t="str">
        <f>IFERROR(VLOOKUP(CONCATENATE($A5,AF$1),'Исх-увл.отчёт'!$A$2:$D$3000,4,FALSE),"-")</f>
        <v>-</v>
      </c>
      <c r="AG5" s="9" t="str">
        <f>IFERROR(VLOOKUP(CONCATENATE($A5,AG$1),'Исх-увл.отчёт'!$A$2:$D$3000,4,FALSE),"-")</f>
        <v>-</v>
      </c>
      <c r="AH5" s="9" t="str">
        <f>IFERROR(VLOOKUP(CONCATENATE($A5,AH$1),'Исх-увл.отчёт'!$A$2:$D$3000,4,FALSE),"-")</f>
        <v>-</v>
      </c>
      <c r="AI5" s="9" t="str">
        <f>IFERROR(VLOOKUP(CONCATENATE($A5,AI$1),'Исх-увл.отчёт'!$A$2:$D$3000,4,FALSE),"-")</f>
        <v>-</v>
      </c>
      <c r="AJ5" s="9" t="str">
        <f>IFERROR(VLOOKUP(CONCATENATE($A5,AJ$1),'Исх-увл.отчёт'!$A$2:$D$3000,4,FALSE),"-")</f>
        <v>-</v>
      </c>
      <c r="AK5" s="9" t="str">
        <f>IFERROR(VLOOKUP(CONCATENATE($A5,AK$1),'Исх-увл.отчёт'!$A$2:$D$3000,4,FALSE),"-")</f>
        <v>-</v>
      </c>
      <c r="AL5" s="9" t="str">
        <f>IFERROR(VLOOKUP(CONCATENATE($A5,AL$1),'Исх-увл.отчёт'!$A$2:$D$3000,4,FALSE),"-")</f>
        <v>-</v>
      </c>
      <c r="AM5" s="9" t="str">
        <f>IFERROR(VLOOKUP(CONCATENATE($A5,AM$1),'Исх-увл.отчёт'!$A$2:$D$3000,4,FALSE),"-")</f>
        <v>-</v>
      </c>
      <c r="AN5" s="9" t="str">
        <f>IFERROR(VLOOKUP(CONCATENATE($A5,AN$1),'Исх-увл.отчёт'!$A$2:$D$3000,4,FALSE),"-")</f>
        <v>-</v>
      </c>
      <c r="AO5" s="9" t="str">
        <f>IFERROR(VLOOKUP(CONCATENATE($A5,AO$1),'Исх-увл.отчёт'!$A$2:$D$3000,4,FALSE),"-")</f>
        <v>-</v>
      </c>
      <c r="AP5" s="9" t="str">
        <f>IFERROR(VLOOKUP(CONCATENATE($A5,AP$1),'Исх-увл.отчёт'!$A$2:$D$3000,4,FALSE),"-")</f>
        <v>-</v>
      </c>
      <c r="AQ5" s="9" t="str">
        <f>IFERROR(VLOOKUP(CONCATENATE($A5,AQ$1),'Исх-увл.отчёт'!$A$2:$D$3000,4,FALSE),"-")</f>
        <v>-</v>
      </c>
      <c r="AR5" s="9" t="str">
        <f>IFERROR(VLOOKUP(CONCATENATE($A5,AR$1),'Исх-увл.отчёт'!$A$2:$D$3000,4,FALSE),"-")</f>
        <v>-</v>
      </c>
      <c r="AS5" s="9" t="str">
        <f>IFERROR(VLOOKUP(CONCATENATE($A5,AS$1),'Исх-увл.отчёт'!$A$2:$D$3000,4,FALSE),"-")</f>
        <v>-</v>
      </c>
      <c r="AT5" s="9" t="str">
        <f>IFERROR(VLOOKUP(CONCATENATE($A5,AT$1),'Исх-увл.отчёт'!$A$2:$D$3000,4,FALSE),"-")</f>
        <v>-</v>
      </c>
      <c r="AU5" s="9" t="str">
        <f>IFERROR(VLOOKUP(CONCATENATE($A5,AU$1),'Исх-увл.отчёт'!$A$2:$D$3000,4,FALSE),"-")</f>
        <v>-</v>
      </c>
      <c r="AV5" s="9" t="str">
        <f>IFERROR(VLOOKUP(CONCATENATE($A5,AV$1),'Исх-увл.отчёт'!$A$2:$D$3000,4,FALSE),"-")</f>
        <v>-</v>
      </c>
      <c r="AW5" s="9" t="str">
        <f>IFERROR(VLOOKUP(CONCATENATE($A5,AW$1),'Исх-увл.отчёт'!$A$2:$D$3000,4,FALSE),"-")</f>
        <v>-</v>
      </c>
      <c r="AX5" s="9" t="str">
        <f>IFERROR(VLOOKUP(CONCATENATE($A5,AX$1),'Исх-увл.отчёт'!$A$2:$D$3000,4,FALSE),"-")</f>
        <v>-</v>
      </c>
      <c r="AY5" s="9" t="str">
        <f>IFERROR(VLOOKUP(CONCATENATE($A5,AY$1),'Исх-увл.отчёт'!$A$2:$D$3000,4,FALSE),"-")</f>
        <v>-</v>
      </c>
      <c r="AZ5" s="9" t="str">
        <f>IFERROR(VLOOKUP(CONCATENATE($A5,AZ$1),'Исх-увл.отчёт'!$A$2:$D$3000,4,FALSE),"-")</f>
        <v>-</v>
      </c>
      <c r="BA5" s="9" t="str">
        <f>IFERROR(VLOOKUP(CONCATENATE($A5,BA$1),'Исх-увл.отчёт'!$A$2:$D$3000,4,FALSE),"-")</f>
        <v>-</v>
      </c>
      <c r="BB5" s="9" t="str">
        <f>IFERROR(VLOOKUP(CONCATENATE($A5,BB$1),'Исх-увл.отчёт'!$A$2:$D$3000,4,FALSE),"-")</f>
        <v>-</v>
      </c>
      <c r="BC5" s="9" t="str">
        <f>IFERROR(VLOOKUP(CONCATENATE($A5,BC$1),'Исх-увл.отчёт'!$A$2:$D$3000,4,FALSE),"-")</f>
        <v>-</v>
      </c>
      <c r="BD5" s="9" t="str">
        <f>IFERROR(VLOOKUP(CONCATENATE($A5,BD$1),'Исх-увл.отчёт'!$A$2:$D$3000,4,FALSE),"-")</f>
        <v>-</v>
      </c>
      <c r="BE5" s="9" t="str">
        <f>IFERROR(VLOOKUP(CONCATENATE($A5,BE$1),'Исх-увл.отчёт'!$A$2:$D$3000,4,FALSE),"-")</f>
        <v>-</v>
      </c>
      <c r="BF5" s="9" t="str">
        <f>IFERROR(VLOOKUP(CONCATENATE($A5,BF$1),'Исх-увл.отчёт'!$A$2:$D$3000,4,FALSE),"-")</f>
        <v>-</v>
      </c>
      <c r="BG5" s="9" t="str">
        <f>IFERROR(VLOOKUP(CONCATENATE($A5,BG$1),'Исх-увл.отчёт'!$A$2:$D$3000,4,FALSE),"-")</f>
        <v>-</v>
      </c>
      <c r="BH5" s="37">
        <f t="shared" si="0"/>
        <v>0</v>
      </c>
      <c r="BI5" s="114" t="str">
        <f t="shared" si="1"/>
        <v>-</v>
      </c>
      <c r="BJ5" s="9"/>
    </row>
    <row r="6" spans="1:68">
      <c r="A6" s="125">
        <f t="shared" si="2"/>
        <v>4</v>
      </c>
      <c r="B6" s="9" t="str">
        <f>IFERROR(VLOOKUP(CONCATENATE($A6,B$1),'Исх-увл.отчёт'!$A$2:$D$3000,4,FALSE),"-")</f>
        <v>-</v>
      </c>
      <c r="C6" s="9" t="str">
        <f>IFERROR(VLOOKUP(CONCATENATE($A6,C$1),'Исх-увл.отчёт'!$A$2:$D$3000,4,FALSE),"-")</f>
        <v>-</v>
      </c>
      <c r="D6" s="9" t="str">
        <f>IFERROR(VLOOKUP(CONCATENATE($A6,D$1),'Исх-увл.отчёт'!$A$2:$D$3000,4,FALSE),"-")</f>
        <v>-</v>
      </c>
      <c r="E6" s="9" t="str">
        <f>IFERROR(VLOOKUP(CONCATENATE($A6,E$1),'Исх-увл.отчёт'!$A$2:$D$3000,4,FALSE),"-")</f>
        <v>-</v>
      </c>
      <c r="F6" s="9" t="str">
        <f>IFERROR(VLOOKUP(CONCATENATE($A6,F$1),'Исх-увл.отчёт'!$A$2:$D$3000,4,FALSE),"-")</f>
        <v>-</v>
      </c>
      <c r="G6" s="9" t="str">
        <f>IFERROR(VLOOKUP(CONCATENATE($A6,G$1),'Исх-увл.отчёт'!$A$2:$D$3000,4,FALSE),"-")</f>
        <v>-</v>
      </c>
      <c r="H6" s="9" t="str">
        <f>IFERROR(VLOOKUP(CONCATENATE($A6,H$1),'Исх-увл.отчёт'!$A$2:$D$3000,4,FALSE),"-")</f>
        <v>-</v>
      </c>
      <c r="I6" s="9" t="str">
        <f>IFERROR(VLOOKUP(CONCATENATE($A6,I$1),'Исх-увл.отчёт'!$A$2:$D$3000,4,FALSE),"-")</f>
        <v>-</v>
      </c>
      <c r="J6" s="9" t="str">
        <f>IFERROR(VLOOKUP(CONCATENATE($A6,J$1),'Исх-увл.отчёт'!$A$2:$D$3000,4,FALSE),"-")</f>
        <v>-</v>
      </c>
      <c r="K6" s="9" t="str">
        <f>IFERROR(VLOOKUP(CONCATENATE($A6,K$1),'Исх-увл.отчёт'!$A$2:$D$3000,4,FALSE),"-")</f>
        <v>-</v>
      </c>
      <c r="L6" s="9" t="str">
        <f>IFERROR(VLOOKUP(CONCATENATE($A6,L$1),'Исх-увл.отчёт'!$A$2:$D$3000,4,FALSE),"-")</f>
        <v>-</v>
      </c>
      <c r="M6" s="9" t="str">
        <f>IFERROR(VLOOKUP(CONCATENATE($A6,M$1),'Исх-увл.отчёт'!$A$2:$D$3000,4,FALSE),"-")</f>
        <v>-</v>
      </c>
      <c r="N6" s="9" t="str">
        <f>IFERROR(VLOOKUP(CONCATENATE($A6,N$1),'Исх-увл.отчёт'!$A$2:$D$3000,4,FALSE),"-")</f>
        <v>-</v>
      </c>
      <c r="O6" s="9">
        <f>IFERROR(VLOOKUP(CONCATENATE($A6,O$1),'Исх-увл.отчёт'!$A$2:$D$3000,4,FALSE),"-")</f>
        <v>6</v>
      </c>
      <c r="P6" s="9" t="str">
        <f>IFERROR(VLOOKUP(CONCATENATE($A6,P$1),'Исх-увл.отчёт'!$A$2:$D$3000,4,FALSE),"-")</f>
        <v>-</v>
      </c>
      <c r="Q6" s="9" t="str">
        <f>IFERROR(VLOOKUP(CONCATENATE($A6,Q$1),'Исх-увл.отчёт'!$A$2:$D$3000,4,FALSE),"-")</f>
        <v>-</v>
      </c>
      <c r="R6" s="9" t="str">
        <f>IFERROR(VLOOKUP(CONCATENATE($A6,R$1),'Исх-увл.отчёт'!$A$2:$D$3000,4,FALSE),"-")</f>
        <v>-</v>
      </c>
      <c r="S6" s="9" t="str">
        <f>IFERROR(VLOOKUP(CONCATENATE($A6,S$1),'Исх-увл.отчёт'!$A$2:$D$3000,4,FALSE),"-")</f>
        <v>-</v>
      </c>
      <c r="T6" s="9" t="str">
        <f>IFERROR(VLOOKUP(CONCATENATE($A6,T$1),'Исх-увл.отчёт'!$A$2:$D$3000,4,FALSE),"-")</f>
        <v>-</v>
      </c>
      <c r="U6" s="9" t="str">
        <f>IFERROR(VLOOKUP(CONCATENATE($A6,U$1),'Исх-увл.отчёт'!$A$2:$D$3000,4,FALSE),"-")</f>
        <v>-</v>
      </c>
      <c r="V6" s="9" t="str">
        <f>IFERROR(VLOOKUP(CONCATENATE($A6,V$1),'Исх-увл.отчёт'!$A$2:$D$3000,4,FALSE),"-")</f>
        <v>-</v>
      </c>
      <c r="W6" s="9" t="str">
        <f>IFERROR(VLOOKUP(CONCATENATE($A6,W$1),'Исх-увл.отчёт'!$A$2:$D$3000,4,FALSE),"-")</f>
        <v>-</v>
      </c>
      <c r="X6" s="9" t="str">
        <f>IFERROR(VLOOKUP(CONCATENATE($A6,X$1),'Исх-увл.отчёт'!$A$2:$D$3000,4,FALSE),"-")</f>
        <v>-</v>
      </c>
      <c r="Y6" s="9" t="str">
        <f>IFERROR(VLOOKUP(CONCATENATE($A6,Y$1),'Исх-увл.отчёт'!$A$2:$D$3000,4,FALSE),"-")</f>
        <v>-</v>
      </c>
      <c r="Z6" s="9">
        <f>IFERROR(VLOOKUP(CONCATENATE($A6,Z$1),'Исх-увл.отчёт'!$A$2:$D$3000,4,FALSE),"-")</f>
        <v>5</v>
      </c>
      <c r="AA6" s="9" t="str">
        <f>IFERROR(VLOOKUP(CONCATENATE($A6,AA$1),'Исх-увл.отчёт'!$A$2:$D$3000,4,FALSE),"-")</f>
        <v>-</v>
      </c>
      <c r="AB6" s="9" t="str">
        <f>IFERROR(VLOOKUP(CONCATENATE($A6,AB$1),'Исх-увл.отчёт'!$A$2:$D$3000,4,FALSE),"-")</f>
        <v>-</v>
      </c>
      <c r="AC6" s="9" t="str">
        <f>IFERROR(VLOOKUP(CONCATENATE($A6,AC$1),'Исх-увл.отчёт'!$A$2:$D$3000,4,FALSE),"-")</f>
        <v>-</v>
      </c>
      <c r="AD6" s="9" t="str">
        <f>IFERROR(VLOOKUP(CONCATENATE($A6,AD$1),'Исх-увл.отчёт'!$A$2:$D$3000,4,FALSE),"-")</f>
        <v>-</v>
      </c>
      <c r="AE6" s="9" t="str">
        <f>IFERROR(VLOOKUP(CONCATENATE($A6,AE$1),'Исх-увл.отчёт'!$A$2:$D$3000,4,FALSE),"-")</f>
        <v>-</v>
      </c>
      <c r="AF6" s="9" t="str">
        <f>IFERROR(VLOOKUP(CONCATENATE($A6,AF$1),'Исх-увл.отчёт'!$A$2:$D$3000,4,FALSE),"-")</f>
        <v>-</v>
      </c>
      <c r="AG6" s="9" t="str">
        <f>IFERROR(VLOOKUP(CONCATENATE($A6,AG$1),'Исх-увл.отчёт'!$A$2:$D$3000,4,FALSE),"-")</f>
        <v>-</v>
      </c>
      <c r="AH6" s="9" t="str">
        <f>IFERROR(VLOOKUP(CONCATENATE($A6,AH$1),'Исх-увл.отчёт'!$A$2:$D$3000,4,FALSE),"-")</f>
        <v>-</v>
      </c>
      <c r="AI6" s="9">
        <f>IFERROR(VLOOKUP(CONCATENATE($A6,AI$1),'Исх-увл.отчёт'!$A$2:$D$3000,4,FALSE),"-")</f>
        <v>7</v>
      </c>
      <c r="AJ6" s="9" t="str">
        <f>IFERROR(VLOOKUP(CONCATENATE($A6,AJ$1),'Исх-увл.отчёт'!$A$2:$D$3000,4,FALSE),"-")</f>
        <v>-</v>
      </c>
      <c r="AK6" s="9">
        <f>IFERROR(VLOOKUP(CONCATENATE($A6,AK$1),'Исх-увл.отчёт'!$A$2:$D$3000,4,FALSE),"-")</f>
        <v>5</v>
      </c>
      <c r="AL6" s="9" t="str">
        <f>IFERROR(VLOOKUP(CONCATENATE($A6,AL$1),'Исх-увл.отчёт'!$A$2:$D$3000,4,FALSE),"-")</f>
        <v>-</v>
      </c>
      <c r="AM6" s="9" t="str">
        <f>IFERROR(VLOOKUP(CONCATENATE($A6,AM$1),'Исх-увл.отчёт'!$A$2:$D$3000,4,FALSE),"-")</f>
        <v>-</v>
      </c>
      <c r="AN6" s="9" t="str">
        <f>IFERROR(VLOOKUP(CONCATENATE($A6,AN$1),'Исх-увл.отчёт'!$A$2:$D$3000,4,FALSE),"-")</f>
        <v>-</v>
      </c>
      <c r="AO6" s="9" t="str">
        <f>IFERROR(VLOOKUP(CONCATENATE($A6,AO$1),'Исх-увл.отчёт'!$A$2:$D$3000,4,FALSE),"-")</f>
        <v>-</v>
      </c>
      <c r="AP6" s="9" t="str">
        <f>IFERROR(VLOOKUP(CONCATENATE($A6,AP$1),'Исх-увл.отчёт'!$A$2:$D$3000,4,FALSE),"-")</f>
        <v>-</v>
      </c>
      <c r="AQ6" s="9" t="str">
        <f>IFERROR(VLOOKUP(CONCATENATE($A6,AQ$1),'Исх-увл.отчёт'!$A$2:$D$3000,4,FALSE),"-")</f>
        <v>-</v>
      </c>
      <c r="AR6" s="9" t="str">
        <f>IFERROR(VLOOKUP(CONCATENATE($A6,AR$1),'Исх-увл.отчёт'!$A$2:$D$3000,4,FALSE),"-")</f>
        <v>-</v>
      </c>
      <c r="AS6" s="9" t="str">
        <f>IFERROR(VLOOKUP(CONCATENATE($A6,AS$1),'Исх-увл.отчёт'!$A$2:$D$3000,4,FALSE),"-")</f>
        <v>-</v>
      </c>
      <c r="AT6" s="9" t="str">
        <f>IFERROR(VLOOKUP(CONCATENATE($A6,AT$1),'Исх-увл.отчёт'!$A$2:$D$3000,4,FALSE),"-")</f>
        <v>-</v>
      </c>
      <c r="AU6" s="9" t="str">
        <f>IFERROR(VLOOKUP(CONCATENATE($A6,AU$1),'Исх-увл.отчёт'!$A$2:$D$3000,4,FALSE),"-")</f>
        <v>-</v>
      </c>
      <c r="AV6" s="9" t="str">
        <f>IFERROR(VLOOKUP(CONCATENATE($A6,AV$1),'Исх-увл.отчёт'!$A$2:$D$3000,4,FALSE),"-")</f>
        <v>-</v>
      </c>
      <c r="AW6" s="9" t="str">
        <f>IFERROR(VLOOKUP(CONCATENATE($A6,AW$1),'Исх-увл.отчёт'!$A$2:$D$3000,4,FALSE),"-")</f>
        <v>-</v>
      </c>
      <c r="AX6" s="9" t="str">
        <f>IFERROR(VLOOKUP(CONCATENATE($A6,AX$1),'Исх-увл.отчёт'!$A$2:$D$3000,4,FALSE),"-")</f>
        <v>-</v>
      </c>
      <c r="AY6" s="9" t="str">
        <f>IFERROR(VLOOKUP(CONCATENATE($A6,AY$1),'Исх-увл.отчёт'!$A$2:$D$3000,4,FALSE),"-")</f>
        <v>-</v>
      </c>
      <c r="AZ6" s="9" t="str">
        <f>IFERROR(VLOOKUP(CONCATENATE($A6,AZ$1),'Исх-увл.отчёт'!$A$2:$D$3000,4,FALSE),"-")</f>
        <v>-</v>
      </c>
      <c r="BA6" s="9" t="str">
        <f>IFERROR(VLOOKUP(CONCATENATE($A6,BA$1),'Исх-увл.отчёт'!$A$2:$D$3000,4,FALSE),"-")</f>
        <v>-</v>
      </c>
      <c r="BB6" s="9" t="str">
        <f>IFERROR(VLOOKUP(CONCATENATE($A6,BB$1),'Исх-увл.отчёт'!$A$2:$D$3000,4,FALSE),"-")</f>
        <v>-</v>
      </c>
      <c r="BC6" s="9" t="str">
        <f>IFERROR(VLOOKUP(CONCATENATE($A6,BC$1),'Исх-увл.отчёт'!$A$2:$D$3000,4,FALSE),"-")</f>
        <v>-</v>
      </c>
      <c r="BD6" s="9" t="str">
        <f>IFERROR(VLOOKUP(CONCATENATE($A6,BD$1),'Исх-увл.отчёт'!$A$2:$D$3000,4,FALSE),"-")</f>
        <v>-</v>
      </c>
      <c r="BE6" s="9" t="str">
        <f>IFERROR(VLOOKUP(CONCATENATE($A6,BE$1),'Исх-увл.отчёт'!$A$2:$D$3000,4,FALSE),"-")</f>
        <v>-</v>
      </c>
      <c r="BF6" s="9" t="str">
        <f>IFERROR(VLOOKUP(CONCATENATE($A6,BF$1),'Исх-увл.отчёт'!$A$2:$D$3000,4,FALSE),"-")</f>
        <v>-</v>
      </c>
      <c r="BG6" s="9" t="str">
        <f>IFERROR(VLOOKUP(CONCATENATE($A6,BG$1),'Исх-увл.отчёт'!$A$2:$D$3000,4,FALSE),"-")</f>
        <v>-</v>
      </c>
      <c r="BH6" s="37">
        <f t="shared" si="0"/>
        <v>4</v>
      </c>
      <c r="BI6" s="114">
        <f t="shared" si="1"/>
        <v>5.75</v>
      </c>
      <c r="BJ6" s="9"/>
    </row>
    <row r="7" spans="1:68">
      <c r="A7" s="125">
        <f>A6+1</f>
        <v>5</v>
      </c>
      <c r="B7" s="9" t="str">
        <f>IFERROR(VLOOKUP(CONCATENATE($A7,B$1),'Исх-увл.отчёт'!$A$2:$D$3000,4,FALSE),"-")</f>
        <v>-</v>
      </c>
      <c r="C7" s="9" t="str">
        <f>IFERROR(VLOOKUP(CONCATENATE($A7,C$1),'Исх-увл.отчёт'!$A$2:$D$3000,4,FALSE),"-")</f>
        <v>-</v>
      </c>
      <c r="D7" s="9" t="str">
        <f>IFERROR(VLOOKUP(CONCATENATE($A7,D$1),'Исх-увл.отчёт'!$A$2:$D$3000,4,FALSE),"-")</f>
        <v>-</v>
      </c>
      <c r="E7" s="9" t="str">
        <f>IFERROR(VLOOKUP(CONCATENATE($A7,E$1),'Исх-увл.отчёт'!$A$2:$D$3000,4,FALSE),"-")</f>
        <v>-</v>
      </c>
      <c r="F7" s="9" t="str">
        <f>IFERROR(VLOOKUP(CONCATENATE($A7,F$1),'Исх-увл.отчёт'!$A$2:$D$3000,4,FALSE),"-")</f>
        <v>-</v>
      </c>
      <c r="G7" s="9" t="str">
        <f>IFERROR(VLOOKUP(CONCATENATE($A7,G$1),'Исх-увл.отчёт'!$A$2:$D$3000,4,FALSE),"-")</f>
        <v>-</v>
      </c>
      <c r="H7" s="9" t="str">
        <f>IFERROR(VLOOKUP(CONCATENATE($A7,H$1),'Исх-увл.отчёт'!$A$2:$D$3000,4,FALSE),"-")</f>
        <v>-</v>
      </c>
      <c r="I7" s="9" t="str">
        <f>IFERROR(VLOOKUP(CONCATENATE($A7,I$1),'Исх-увл.отчёт'!$A$2:$D$3000,4,FALSE),"-")</f>
        <v>-</v>
      </c>
      <c r="J7" s="9" t="str">
        <f>IFERROR(VLOOKUP(CONCATENATE($A7,J$1),'Исх-увл.отчёт'!$A$2:$D$3000,4,FALSE),"-")</f>
        <v>-</v>
      </c>
      <c r="K7" s="9" t="str">
        <f>IFERROR(VLOOKUP(CONCATENATE($A7,K$1),'Исх-увл.отчёт'!$A$2:$D$3000,4,FALSE),"-")</f>
        <v>-</v>
      </c>
      <c r="L7" s="9" t="str">
        <f>IFERROR(VLOOKUP(CONCATENATE($A7,L$1),'Исх-увл.отчёт'!$A$2:$D$3000,4,FALSE),"-")</f>
        <v>-</v>
      </c>
      <c r="M7" s="9">
        <f>IFERROR(VLOOKUP(CONCATENATE($A7,M$1),'Исх-увл.отчёт'!$A$2:$D$3000,4,FALSE),"-")</f>
        <v>8</v>
      </c>
      <c r="N7" s="9" t="str">
        <f>IFERROR(VLOOKUP(CONCATENATE($A7,N$1),'Исх-увл.отчёт'!$A$2:$D$3000,4,FALSE),"-")</f>
        <v>-</v>
      </c>
      <c r="O7" s="9">
        <f>IFERROR(VLOOKUP(CONCATENATE($A7,O$1),'Исх-увл.отчёт'!$A$2:$D$3000,4,FALSE),"-")</f>
        <v>6</v>
      </c>
      <c r="P7" s="9" t="str">
        <f>IFERROR(VLOOKUP(CONCATENATE($A7,P$1),'Исх-увл.отчёт'!$A$2:$D$3000,4,FALSE),"-")</f>
        <v>-</v>
      </c>
      <c r="Q7" s="9" t="str">
        <f>IFERROR(VLOOKUP(CONCATENATE($A7,Q$1),'Исх-увл.отчёт'!$A$2:$D$3000,4,FALSE),"-")</f>
        <v>-</v>
      </c>
      <c r="R7" s="9" t="str">
        <f>IFERROR(VLOOKUP(CONCATENATE($A7,R$1),'Исх-увл.отчёт'!$A$2:$D$3000,4,FALSE),"-")</f>
        <v>-</v>
      </c>
      <c r="S7" s="9">
        <f>IFERROR(VLOOKUP(CONCATENATE($A7,S$1),'Исх-увл.отчёт'!$A$2:$D$3000,4,FALSE),"-")</f>
        <v>6</v>
      </c>
      <c r="T7" s="9" t="str">
        <f>IFERROR(VLOOKUP(CONCATENATE($A7,T$1),'Исх-увл.отчёт'!$A$2:$D$3000,4,FALSE),"-")</f>
        <v>-</v>
      </c>
      <c r="U7" s="9">
        <f>IFERROR(VLOOKUP(CONCATENATE($A7,U$1),'Исх-увл.отчёт'!$A$2:$D$3000,4,FALSE),"-")</f>
        <v>4</v>
      </c>
      <c r="V7" s="9" t="str">
        <f>IFERROR(VLOOKUP(CONCATENATE($A7,V$1),'Исх-увл.отчёт'!$A$2:$D$3000,4,FALSE),"-")</f>
        <v>-</v>
      </c>
      <c r="W7" s="9" t="str">
        <f>IFERROR(VLOOKUP(CONCATENATE($A7,W$1),'Исх-увл.отчёт'!$A$2:$D$3000,4,FALSE),"-")</f>
        <v>-</v>
      </c>
      <c r="X7" s="9" t="str">
        <f>IFERROR(VLOOKUP(CONCATENATE($A7,X$1),'Исх-увл.отчёт'!$A$2:$D$3000,4,FALSE),"-")</f>
        <v>-</v>
      </c>
      <c r="Y7" s="9" t="str">
        <f>IFERROR(VLOOKUP(CONCATENATE($A7,Y$1),'Исх-увл.отчёт'!$A$2:$D$3000,4,FALSE),"-")</f>
        <v>-</v>
      </c>
      <c r="Z7" s="9">
        <f>IFERROR(VLOOKUP(CONCATENATE($A7,Z$1),'Исх-увл.отчёт'!$A$2:$D$3000,4,FALSE),"-")</f>
        <v>6</v>
      </c>
      <c r="AA7" s="9" t="str">
        <f>IFERROR(VLOOKUP(CONCATENATE($A7,AA$1),'Исх-увл.отчёт'!$A$2:$D$3000,4,FALSE),"-")</f>
        <v>-</v>
      </c>
      <c r="AB7" s="9" t="str">
        <f>IFERROR(VLOOKUP(CONCATENATE($A7,AB$1),'Исх-увл.отчёт'!$A$2:$D$3000,4,FALSE),"-")</f>
        <v>-</v>
      </c>
      <c r="AC7" s="9" t="str">
        <f>IFERROR(VLOOKUP(CONCATENATE($A7,AC$1),'Исх-увл.отчёт'!$A$2:$D$3000,4,FALSE),"-")</f>
        <v>-</v>
      </c>
      <c r="AD7" s="9" t="str">
        <f>IFERROR(VLOOKUP(CONCATENATE($A7,AD$1),'Исх-увл.отчёт'!$A$2:$D$3000,4,FALSE),"-")</f>
        <v>-</v>
      </c>
      <c r="AE7" s="9" t="str">
        <f>IFERROR(VLOOKUP(CONCATENATE($A7,AE$1),'Исх-увл.отчёт'!$A$2:$D$3000,4,FALSE),"-")</f>
        <v>-</v>
      </c>
      <c r="AF7" s="9" t="str">
        <f>IFERROR(VLOOKUP(CONCATENATE($A7,AF$1),'Исх-увл.отчёт'!$A$2:$D$3000,4,FALSE),"-")</f>
        <v>-</v>
      </c>
      <c r="AG7" s="9" t="str">
        <f>IFERROR(VLOOKUP(CONCATENATE($A7,AG$1),'Исх-увл.отчёт'!$A$2:$D$3000,4,FALSE),"-")</f>
        <v>-</v>
      </c>
      <c r="AH7" s="9" t="str">
        <f>IFERROR(VLOOKUP(CONCATENATE($A7,AH$1),'Исх-увл.отчёт'!$A$2:$D$3000,4,FALSE),"-")</f>
        <v>-</v>
      </c>
      <c r="AI7" s="9">
        <f>IFERROR(VLOOKUP(CONCATENATE($A7,AI$1),'Исх-увл.отчёт'!$A$2:$D$3000,4,FALSE),"-")</f>
        <v>9</v>
      </c>
      <c r="AJ7" s="9" t="str">
        <f>IFERROR(VLOOKUP(CONCATENATE($A7,AJ$1),'Исх-увл.отчёт'!$A$2:$D$3000,4,FALSE),"-")</f>
        <v>-</v>
      </c>
      <c r="AK7" s="9">
        <f>IFERROR(VLOOKUP(CONCATENATE($A7,AK$1),'Исх-увл.отчёт'!$A$2:$D$3000,4,FALSE),"-")</f>
        <v>6</v>
      </c>
      <c r="AL7" s="9" t="str">
        <f>IFERROR(VLOOKUP(CONCATENATE($A7,AL$1),'Исх-увл.отчёт'!$A$2:$D$3000,4,FALSE),"-")</f>
        <v>-</v>
      </c>
      <c r="AM7" s="9" t="str">
        <f>IFERROR(VLOOKUP(CONCATENATE($A7,AM$1),'Исх-увл.отчёт'!$A$2:$D$3000,4,FALSE),"-")</f>
        <v>-</v>
      </c>
      <c r="AN7" s="9" t="str">
        <f>IFERROR(VLOOKUP(CONCATENATE($A7,AN$1),'Исх-увл.отчёт'!$A$2:$D$3000,4,FALSE),"-")</f>
        <v>-</v>
      </c>
      <c r="AO7" s="9" t="str">
        <f>IFERROR(VLOOKUP(CONCATENATE($A7,AO$1),'Исх-увл.отчёт'!$A$2:$D$3000,4,FALSE),"-")</f>
        <v>-</v>
      </c>
      <c r="AP7" s="9" t="str">
        <f>IFERROR(VLOOKUP(CONCATENATE($A7,AP$1),'Исх-увл.отчёт'!$A$2:$D$3000,4,FALSE),"-")</f>
        <v>-</v>
      </c>
      <c r="AQ7" s="9" t="str">
        <f>IFERROR(VLOOKUP(CONCATENATE($A7,AQ$1),'Исх-увл.отчёт'!$A$2:$D$3000,4,FALSE),"-")</f>
        <v>-</v>
      </c>
      <c r="AR7" s="9" t="str">
        <f>IFERROR(VLOOKUP(CONCATENATE($A7,AR$1),'Исх-увл.отчёт'!$A$2:$D$3000,4,FALSE),"-")</f>
        <v>-</v>
      </c>
      <c r="AS7" s="9" t="str">
        <f>IFERROR(VLOOKUP(CONCATENATE($A7,AS$1),'Исх-увл.отчёт'!$A$2:$D$3000,4,FALSE),"-")</f>
        <v>-</v>
      </c>
      <c r="AT7" s="9" t="str">
        <f>IFERROR(VLOOKUP(CONCATENATE($A7,AT$1),'Исх-увл.отчёт'!$A$2:$D$3000,4,FALSE),"-")</f>
        <v>-</v>
      </c>
      <c r="AU7" s="9" t="str">
        <f>IFERROR(VLOOKUP(CONCATENATE($A7,AU$1),'Исх-увл.отчёт'!$A$2:$D$3000,4,FALSE),"-")</f>
        <v>-</v>
      </c>
      <c r="AV7" s="9" t="str">
        <f>IFERROR(VLOOKUP(CONCATENATE($A7,AV$1),'Исх-увл.отчёт'!$A$2:$D$3000,4,FALSE),"-")</f>
        <v>-</v>
      </c>
      <c r="AW7" s="9" t="str">
        <f>IFERROR(VLOOKUP(CONCATENATE($A7,AW$1),'Исх-увл.отчёт'!$A$2:$D$3000,4,FALSE),"-")</f>
        <v>-</v>
      </c>
      <c r="AX7" s="9" t="str">
        <f>IFERROR(VLOOKUP(CONCATENATE($A7,AX$1),'Исх-увл.отчёт'!$A$2:$D$3000,4,FALSE),"-")</f>
        <v>-</v>
      </c>
      <c r="AY7" s="9" t="str">
        <f>IFERROR(VLOOKUP(CONCATENATE($A7,AY$1),'Исх-увл.отчёт'!$A$2:$D$3000,4,FALSE),"-")</f>
        <v>-</v>
      </c>
      <c r="AZ7" s="9" t="str">
        <f>IFERROR(VLOOKUP(CONCATENATE($A7,AZ$1),'Исх-увл.отчёт'!$A$2:$D$3000,4,FALSE),"-")</f>
        <v>-</v>
      </c>
      <c r="BA7" s="9" t="str">
        <f>IFERROR(VLOOKUP(CONCATENATE($A7,BA$1),'Исх-увл.отчёт'!$A$2:$D$3000,4,FALSE),"-")</f>
        <v>-</v>
      </c>
      <c r="BB7" s="9" t="str">
        <f>IFERROR(VLOOKUP(CONCATENATE($A7,BB$1),'Исх-увл.отчёт'!$A$2:$D$3000,4,FALSE),"-")</f>
        <v>-</v>
      </c>
      <c r="BC7" s="9">
        <f>IFERROR(VLOOKUP(CONCATENATE($A7,BC$1),'Исх-увл.отчёт'!$A$2:$D$3000,4,FALSE),"-")</f>
        <v>3</v>
      </c>
      <c r="BD7" s="9" t="str">
        <f>IFERROR(VLOOKUP(CONCATENATE($A7,BD$1),'Исх-увл.отчёт'!$A$2:$D$3000,4,FALSE),"-")</f>
        <v>-</v>
      </c>
      <c r="BE7" s="9" t="str">
        <f>IFERROR(VLOOKUP(CONCATENATE($A7,BE$1),'Исх-увл.отчёт'!$A$2:$D$3000,4,FALSE),"-")</f>
        <v>-</v>
      </c>
      <c r="BF7" s="9" t="str">
        <f>IFERROR(VLOOKUP(CONCATENATE($A7,BF$1),'Исх-увл.отчёт'!$A$2:$D$3000,4,FALSE),"-")</f>
        <v>-</v>
      </c>
      <c r="BG7" s="9" t="str">
        <f>IFERROR(VLOOKUP(CONCATENATE($A7,BG$1),'Исх-увл.отчёт'!$A$2:$D$3000,4,FALSE),"-")</f>
        <v>-</v>
      </c>
      <c r="BH7" s="37">
        <f t="shared" si="0"/>
        <v>8</v>
      </c>
      <c r="BI7" s="114">
        <f t="shared" si="1"/>
        <v>6</v>
      </c>
      <c r="BJ7" s="9"/>
    </row>
    <row r="8" spans="1:68">
      <c r="A8" s="125">
        <f t="shared" si="2"/>
        <v>6</v>
      </c>
      <c r="B8" s="9" t="str">
        <f>IFERROR(VLOOKUP(CONCATENATE($A8,B$1),'Исх-увл.отчёт'!$A$2:$D$3000,4,FALSE),"-")</f>
        <v>-</v>
      </c>
      <c r="C8" s="9" t="str">
        <f>IFERROR(VLOOKUP(CONCATENATE($A8,C$1),'Исх-увл.отчёт'!$A$2:$D$3000,4,FALSE),"-")</f>
        <v>-</v>
      </c>
      <c r="D8" s="9" t="str">
        <f>IFERROR(VLOOKUP(CONCATENATE($A8,D$1),'Исх-увл.отчёт'!$A$2:$D$3000,4,FALSE),"-")</f>
        <v>-</v>
      </c>
      <c r="E8" s="9" t="str">
        <f>IFERROR(VLOOKUP(CONCATENATE($A8,E$1),'Исх-увл.отчёт'!$A$2:$D$3000,4,FALSE),"-")</f>
        <v>-</v>
      </c>
      <c r="F8" s="9" t="str">
        <f>IFERROR(VLOOKUP(CONCATENATE($A8,F$1),'Исх-увл.отчёт'!$A$2:$D$3000,4,FALSE),"-")</f>
        <v>-</v>
      </c>
      <c r="G8" s="9" t="str">
        <f>IFERROR(VLOOKUP(CONCATENATE($A8,G$1),'Исх-увл.отчёт'!$A$2:$D$3000,4,FALSE),"-")</f>
        <v>-</v>
      </c>
      <c r="H8" s="9" t="str">
        <f>IFERROR(VLOOKUP(CONCATENATE($A8,H$1),'Исх-увл.отчёт'!$A$2:$D$3000,4,FALSE),"-")</f>
        <v>-</v>
      </c>
      <c r="I8" s="9" t="str">
        <f>IFERROR(VLOOKUP(CONCATENATE($A8,I$1),'Исх-увл.отчёт'!$A$2:$D$3000,4,FALSE),"-")</f>
        <v>-</v>
      </c>
      <c r="J8" s="9" t="str">
        <f>IFERROR(VLOOKUP(CONCATENATE($A8,J$1),'Исх-увл.отчёт'!$A$2:$D$3000,4,FALSE),"-")</f>
        <v>-</v>
      </c>
      <c r="K8" s="9" t="str">
        <f>IFERROR(VLOOKUP(CONCATENATE($A8,K$1),'Исх-увл.отчёт'!$A$2:$D$3000,4,FALSE),"-")</f>
        <v>-</v>
      </c>
      <c r="L8" s="9" t="str">
        <f>IFERROR(VLOOKUP(CONCATENATE($A8,L$1),'Исх-увл.отчёт'!$A$2:$D$3000,4,FALSE),"-")</f>
        <v>-</v>
      </c>
      <c r="M8" s="9" t="str">
        <f>IFERROR(VLOOKUP(CONCATENATE($A8,M$1),'Исх-увл.отчёт'!$A$2:$D$3000,4,FALSE),"-")</f>
        <v>-</v>
      </c>
      <c r="N8" s="9" t="str">
        <f>IFERROR(VLOOKUP(CONCATENATE($A8,N$1),'Исх-увл.отчёт'!$A$2:$D$3000,4,FALSE),"-")</f>
        <v>-</v>
      </c>
      <c r="O8" s="9" t="str">
        <f>IFERROR(VLOOKUP(CONCATENATE($A8,O$1),'Исх-увл.отчёт'!$A$2:$D$3000,4,FALSE),"-")</f>
        <v>-</v>
      </c>
      <c r="P8" s="9" t="str">
        <f>IFERROR(VLOOKUP(CONCATENATE($A8,P$1),'Исх-увл.отчёт'!$A$2:$D$3000,4,FALSE),"-")</f>
        <v>-</v>
      </c>
      <c r="Q8" s="9" t="str">
        <f>IFERROR(VLOOKUP(CONCATENATE($A8,Q$1),'Исх-увл.отчёт'!$A$2:$D$3000,4,FALSE),"-")</f>
        <v>-</v>
      </c>
      <c r="R8" s="9" t="str">
        <f>IFERROR(VLOOKUP(CONCATENATE($A8,R$1),'Исх-увл.отчёт'!$A$2:$D$3000,4,FALSE),"-")</f>
        <v>-</v>
      </c>
      <c r="S8" s="9" t="str">
        <f>IFERROR(VLOOKUP(CONCATENATE($A8,S$1),'Исх-увл.отчёт'!$A$2:$D$3000,4,FALSE),"-")</f>
        <v>-</v>
      </c>
      <c r="T8" s="9" t="str">
        <f>IFERROR(VLOOKUP(CONCATENATE($A8,T$1),'Исх-увл.отчёт'!$A$2:$D$3000,4,FALSE),"-")</f>
        <v>-</v>
      </c>
      <c r="U8" s="9" t="str">
        <f>IFERROR(VLOOKUP(CONCATENATE($A8,U$1),'Исх-увл.отчёт'!$A$2:$D$3000,4,FALSE),"-")</f>
        <v>-</v>
      </c>
      <c r="V8" s="9" t="str">
        <f>IFERROR(VLOOKUP(CONCATENATE($A8,V$1),'Исх-увл.отчёт'!$A$2:$D$3000,4,FALSE),"-")</f>
        <v>-</v>
      </c>
      <c r="W8" s="9" t="str">
        <f>IFERROR(VLOOKUP(CONCATENATE($A8,W$1),'Исх-увл.отчёт'!$A$2:$D$3000,4,FALSE),"-")</f>
        <v>-</v>
      </c>
      <c r="X8" s="9" t="str">
        <f>IFERROR(VLOOKUP(CONCATENATE($A8,X$1),'Исх-увл.отчёт'!$A$2:$D$3000,4,FALSE),"-")</f>
        <v>-</v>
      </c>
      <c r="Y8" s="9" t="str">
        <f>IFERROR(VLOOKUP(CONCATENATE($A8,Y$1),'Исх-увл.отчёт'!$A$2:$D$3000,4,FALSE),"-")</f>
        <v>-</v>
      </c>
      <c r="Z8" s="9" t="str">
        <f>IFERROR(VLOOKUP(CONCATENATE($A8,Z$1),'Исх-увл.отчёт'!$A$2:$D$3000,4,FALSE),"-")</f>
        <v>-</v>
      </c>
      <c r="AA8" s="9" t="str">
        <f>IFERROR(VLOOKUP(CONCATENATE($A8,AA$1),'Исх-увл.отчёт'!$A$2:$D$3000,4,FALSE),"-")</f>
        <v>-</v>
      </c>
      <c r="AB8" s="9" t="str">
        <f>IFERROR(VLOOKUP(CONCATENATE($A8,AB$1),'Исх-увл.отчёт'!$A$2:$D$3000,4,FALSE),"-")</f>
        <v>-</v>
      </c>
      <c r="AC8" s="9" t="str">
        <f>IFERROR(VLOOKUP(CONCATENATE($A8,AC$1),'Исх-увл.отчёт'!$A$2:$D$3000,4,FALSE),"-")</f>
        <v>-</v>
      </c>
      <c r="AD8" s="9" t="str">
        <f>IFERROR(VLOOKUP(CONCATENATE($A8,AD$1),'Исх-увл.отчёт'!$A$2:$D$3000,4,FALSE),"-")</f>
        <v>-</v>
      </c>
      <c r="AE8" s="9" t="str">
        <f>IFERROR(VLOOKUP(CONCATENATE($A8,AE$1),'Исх-увл.отчёт'!$A$2:$D$3000,4,FALSE),"-")</f>
        <v>-</v>
      </c>
      <c r="AF8" s="9" t="str">
        <f>IFERROR(VLOOKUP(CONCATENATE($A8,AF$1),'Исх-увл.отчёт'!$A$2:$D$3000,4,FALSE),"-")</f>
        <v>-</v>
      </c>
      <c r="AG8" s="9" t="str">
        <f>IFERROR(VLOOKUP(CONCATENATE($A8,AG$1),'Исх-увл.отчёт'!$A$2:$D$3000,4,FALSE),"-")</f>
        <v>-</v>
      </c>
      <c r="AH8" s="9" t="str">
        <f>IFERROR(VLOOKUP(CONCATENATE($A8,AH$1),'Исх-увл.отчёт'!$A$2:$D$3000,4,FALSE),"-")</f>
        <v>-</v>
      </c>
      <c r="AI8" s="9" t="str">
        <f>IFERROR(VLOOKUP(CONCATENATE($A8,AI$1),'Исх-увл.отчёт'!$A$2:$D$3000,4,FALSE),"-")</f>
        <v>-</v>
      </c>
      <c r="AJ8" s="9" t="str">
        <f>IFERROR(VLOOKUP(CONCATENATE($A8,AJ$1),'Исх-увл.отчёт'!$A$2:$D$3000,4,FALSE),"-")</f>
        <v>-</v>
      </c>
      <c r="AK8" s="9" t="str">
        <f>IFERROR(VLOOKUP(CONCATENATE($A8,AK$1),'Исх-увл.отчёт'!$A$2:$D$3000,4,FALSE),"-")</f>
        <v>-</v>
      </c>
      <c r="AL8" s="9" t="str">
        <f>IFERROR(VLOOKUP(CONCATENATE($A8,AL$1),'Исх-увл.отчёт'!$A$2:$D$3000,4,FALSE),"-")</f>
        <v>-</v>
      </c>
      <c r="AM8" s="9" t="str">
        <f>IFERROR(VLOOKUP(CONCATENATE($A8,AM$1),'Исх-увл.отчёт'!$A$2:$D$3000,4,FALSE),"-")</f>
        <v>-</v>
      </c>
      <c r="AN8" s="9" t="str">
        <f>IFERROR(VLOOKUP(CONCATENATE($A8,AN$1),'Исх-увл.отчёт'!$A$2:$D$3000,4,FALSE),"-")</f>
        <v>-</v>
      </c>
      <c r="AO8" s="9" t="str">
        <f>IFERROR(VLOOKUP(CONCATENATE($A8,AO$1),'Исх-увл.отчёт'!$A$2:$D$3000,4,FALSE),"-")</f>
        <v>-</v>
      </c>
      <c r="AP8" s="9" t="str">
        <f>IFERROR(VLOOKUP(CONCATENATE($A8,AP$1),'Исх-увл.отчёт'!$A$2:$D$3000,4,FALSE),"-")</f>
        <v>-</v>
      </c>
      <c r="AQ8" s="9" t="str">
        <f>IFERROR(VLOOKUP(CONCATENATE($A8,AQ$1),'Исх-увл.отчёт'!$A$2:$D$3000,4,FALSE),"-")</f>
        <v>-</v>
      </c>
      <c r="AR8" s="9" t="str">
        <f>IFERROR(VLOOKUP(CONCATENATE($A8,AR$1),'Исх-увл.отчёт'!$A$2:$D$3000,4,FALSE),"-")</f>
        <v>-</v>
      </c>
      <c r="AS8" s="9" t="str">
        <f>IFERROR(VLOOKUP(CONCATENATE($A8,AS$1),'Исх-увл.отчёт'!$A$2:$D$3000,4,FALSE),"-")</f>
        <v>-</v>
      </c>
      <c r="AT8" s="9" t="str">
        <f>IFERROR(VLOOKUP(CONCATENATE($A8,AT$1),'Исх-увл.отчёт'!$A$2:$D$3000,4,FALSE),"-")</f>
        <v>-</v>
      </c>
      <c r="AU8" s="9" t="str">
        <f>IFERROR(VLOOKUP(CONCATENATE($A8,AU$1),'Исх-увл.отчёт'!$A$2:$D$3000,4,FALSE),"-")</f>
        <v>-</v>
      </c>
      <c r="AV8" s="9" t="str">
        <f>IFERROR(VLOOKUP(CONCATENATE($A8,AV$1),'Исх-увл.отчёт'!$A$2:$D$3000,4,FALSE),"-")</f>
        <v>-</v>
      </c>
      <c r="AW8" s="9" t="str">
        <f>IFERROR(VLOOKUP(CONCATENATE($A8,AW$1),'Исх-увл.отчёт'!$A$2:$D$3000,4,FALSE),"-")</f>
        <v>-</v>
      </c>
      <c r="AX8" s="9" t="str">
        <f>IFERROR(VLOOKUP(CONCATENATE($A8,AX$1),'Исх-увл.отчёт'!$A$2:$D$3000,4,FALSE),"-")</f>
        <v>-</v>
      </c>
      <c r="AY8" s="9" t="str">
        <f>IFERROR(VLOOKUP(CONCATENATE($A8,AY$1),'Исх-увл.отчёт'!$A$2:$D$3000,4,FALSE),"-")</f>
        <v>-</v>
      </c>
      <c r="AZ8" s="9" t="str">
        <f>IFERROR(VLOOKUP(CONCATENATE($A8,AZ$1),'Исх-увл.отчёт'!$A$2:$D$3000,4,FALSE),"-")</f>
        <v>-</v>
      </c>
      <c r="BA8" s="9" t="str">
        <f>IFERROR(VLOOKUP(CONCATENATE($A8,BA$1),'Исх-увл.отчёт'!$A$2:$D$3000,4,FALSE),"-")</f>
        <v>-</v>
      </c>
      <c r="BB8" s="9" t="str">
        <f>IFERROR(VLOOKUP(CONCATENATE($A8,BB$1),'Исх-увл.отчёт'!$A$2:$D$3000,4,FALSE),"-")</f>
        <v>-</v>
      </c>
      <c r="BC8" s="9" t="str">
        <f>IFERROR(VLOOKUP(CONCATENATE($A8,BC$1),'Исх-увл.отчёт'!$A$2:$D$3000,4,FALSE),"-")</f>
        <v>-</v>
      </c>
      <c r="BD8" s="9" t="str">
        <f>IFERROR(VLOOKUP(CONCATENATE($A8,BD$1),'Исх-увл.отчёт'!$A$2:$D$3000,4,FALSE),"-")</f>
        <v>-</v>
      </c>
      <c r="BE8" s="9" t="str">
        <f>IFERROR(VLOOKUP(CONCATENATE($A8,BE$1),'Исх-увл.отчёт'!$A$2:$D$3000,4,FALSE),"-")</f>
        <v>-</v>
      </c>
      <c r="BF8" s="9" t="str">
        <f>IFERROR(VLOOKUP(CONCATENATE($A8,BF$1),'Исх-увл.отчёт'!$A$2:$D$3000,4,FALSE),"-")</f>
        <v>-</v>
      </c>
      <c r="BG8" s="9" t="str">
        <f>IFERROR(VLOOKUP(CONCATENATE($A8,BG$1),'Исх-увл.отчёт'!$A$2:$D$3000,4,FALSE),"-")</f>
        <v>-</v>
      </c>
      <c r="BH8" s="37">
        <f t="shared" si="0"/>
        <v>0</v>
      </c>
      <c r="BI8" s="114" t="str">
        <f t="shared" si="1"/>
        <v>-</v>
      </c>
      <c r="BJ8" s="9"/>
    </row>
    <row r="9" spans="1:68">
      <c r="A9" s="125">
        <f t="shared" si="2"/>
        <v>7</v>
      </c>
      <c r="B9" s="9" t="str">
        <f>IFERROR(VLOOKUP(CONCATENATE($A9,B$1),'Исх-увл.отчёт'!$A$2:$D$3000,4,FALSE),"-")</f>
        <v>-</v>
      </c>
      <c r="C9" s="9" t="str">
        <f>IFERROR(VLOOKUP(CONCATENATE($A9,C$1),'Исх-увл.отчёт'!$A$2:$D$3000,4,FALSE),"-")</f>
        <v>-</v>
      </c>
      <c r="D9" s="9" t="str">
        <f>IFERROR(VLOOKUP(CONCATENATE($A9,D$1),'Исх-увл.отчёт'!$A$2:$D$3000,4,FALSE),"-")</f>
        <v>-</v>
      </c>
      <c r="E9" s="9" t="str">
        <f>IFERROR(VLOOKUP(CONCATENATE($A9,E$1),'Исх-увл.отчёт'!$A$2:$D$3000,4,FALSE),"-")</f>
        <v>-</v>
      </c>
      <c r="F9" s="9" t="str">
        <f>IFERROR(VLOOKUP(CONCATENATE($A9,F$1),'Исх-увл.отчёт'!$A$2:$D$3000,4,FALSE),"-")</f>
        <v>-</v>
      </c>
      <c r="G9" s="9" t="str">
        <f>IFERROR(VLOOKUP(CONCATENATE($A9,G$1),'Исх-увл.отчёт'!$A$2:$D$3000,4,FALSE),"-")</f>
        <v>-</v>
      </c>
      <c r="H9" s="9" t="str">
        <f>IFERROR(VLOOKUP(CONCATENATE($A9,H$1),'Исх-увл.отчёт'!$A$2:$D$3000,4,FALSE),"-")</f>
        <v>-</v>
      </c>
      <c r="I9" s="9" t="str">
        <f>IFERROR(VLOOKUP(CONCATENATE($A9,I$1),'Исх-увл.отчёт'!$A$2:$D$3000,4,FALSE),"-")</f>
        <v>-</v>
      </c>
      <c r="J9" s="9" t="str">
        <f>IFERROR(VLOOKUP(CONCATENATE($A9,J$1),'Исх-увл.отчёт'!$A$2:$D$3000,4,FALSE),"-")</f>
        <v>-</v>
      </c>
      <c r="K9" s="9" t="str">
        <f>IFERROR(VLOOKUP(CONCATENATE($A9,K$1),'Исх-увл.отчёт'!$A$2:$D$3000,4,FALSE),"-")</f>
        <v>-</v>
      </c>
      <c r="L9" s="9">
        <f>IFERROR(VLOOKUP(CONCATENATE($A9,L$1),'Исх-увл.отчёт'!$A$2:$D$3000,4,FALSE),"-")</f>
        <v>4</v>
      </c>
      <c r="M9" s="9" t="str">
        <f>IFERROR(VLOOKUP(CONCATENATE($A9,M$1),'Исх-увл.отчёт'!$A$2:$D$3000,4,FALSE),"-")</f>
        <v>-</v>
      </c>
      <c r="N9" s="9" t="str">
        <f>IFERROR(VLOOKUP(CONCATENATE($A9,N$1),'Исх-увл.отчёт'!$A$2:$D$3000,4,FALSE),"-")</f>
        <v>-</v>
      </c>
      <c r="O9" s="9">
        <f>IFERROR(VLOOKUP(CONCATENATE($A9,O$1),'Исх-увл.отчёт'!$A$2:$D$3000,4,FALSE),"-")</f>
        <v>6</v>
      </c>
      <c r="P9" s="9" t="str">
        <f>IFERROR(VLOOKUP(CONCATENATE($A9,P$1),'Исх-увл.отчёт'!$A$2:$D$3000,4,FALSE),"-")</f>
        <v>-</v>
      </c>
      <c r="Q9" s="9" t="str">
        <f>IFERROR(VLOOKUP(CONCATENATE($A9,Q$1),'Исх-увл.отчёт'!$A$2:$D$3000,4,FALSE),"-")</f>
        <v>-</v>
      </c>
      <c r="R9" s="9" t="str">
        <f>IFERROR(VLOOKUP(CONCATENATE($A9,R$1),'Исх-увл.отчёт'!$A$2:$D$3000,4,FALSE),"-")</f>
        <v>-</v>
      </c>
      <c r="S9" s="9">
        <f>IFERROR(VLOOKUP(CONCATENATE($A9,S$1),'Исх-увл.отчёт'!$A$2:$D$3000,4,FALSE),"-")</f>
        <v>9</v>
      </c>
      <c r="T9" s="9" t="str">
        <f>IFERROR(VLOOKUP(CONCATENATE($A9,T$1),'Исх-увл.отчёт'!$A$2:$D$3000,4,FALSE),"-")</f>
        <v>-</v>
      </c>
      <c r="U9" s="9" t="str">
        <f>IFERROR(VLOOKUP(CONCATENATE($A9,U$1),'Исх-увл.отчёт'!$A$2:$D$3000,4,FALSE),"-")</f>
        <v>-</v>
      </c>
      <c r="V9" s="9" t="str">
        <f>IFERROR(VLOOKUP(CONCATENATE($A9,V$1),'Исх-увл.отчёт'!$A$2:$D$3000,4,FALSE),"-")</f>
        <v>-</v>
      </c>
      <c r="W9" s="9" t="str">
        <f>IFERROR(VLOOKUP(CONCATENATE($A9,W$1),'Исх-увл.отчёт'!$A$2:$D$3000,4,FALSE),"-")</f>
        <v>-</v>
      </c>
      <c r="X9" s="9" t="str">
        <f>IFERROR(VLOOKUP(CONCATENATE($A9,X$1),'Исх-увл.отчёт'!$A$2:$D$3000,4,FALSE),"-")</f>
        <v>-</v>
      </c>
      <c r="Y9" s="9" t="str">
        <f>IFERROR(VLOOKUP(CONCATENATE($A9,Y$1),'Исх-увл.отчёт'!$A$2:$D$3000,4,FALSE),"-")</f>
        <v>-</v>
      </c>
      <c r="Z9" s="9">
        <f>IFERROR(VLOOKUP(CONCATENATE($A9,Z$1),'Исх-увл.отчёт'!$A$2:$D$3000,4,FALSE),"-")</f>
        <v>6</v>
      </c>
      <c r="AA9" s="9" t="str">
        <f>IFERROR(VLOOKUP(CONCATENATE($A9,AA$1),'Исх-увл.отчёт'!$A$2:$D$3000,4,FALSE),"-")</f>
        <v>-</v>
      </c>
      <c r="AB9" s="9" t="str">
        <f>IFERROR(VLOOKUP(CONCATENATE($A9,AB$1),'Исх-увл.отчёт'!$A$2:$D$3000,4,FALSE),"-")</f>
        <v>-</v>
      </c>
      <c r="AC9" s="9" t="str">
        <f>IFERROR(VLOOKUP(CONCATENATE($A9,AC$1),'Исх-увл.отчёт'!$A$2:$D$3000,4,FALSE),"-")</f>
        <v>-</v>
      </c>
      <c r="AD9" s="9" t="str">
        <f>IFERROR(VLOOKUP(CONCATENATE($A9,AD$1),'Исх-увл.отчёт'!$A$2:$D$3000,4,FALSE),"-")</f>
        <v>-</v>
      </c>
      <c r="AE9" s="9" t="str">
        <f>IFERROR(VLOOKUP(CONCATENATE($A9,AE$1),'Исх-увл.отчёт'!$A$2:$D$3000,4,FALSE),"-")</f>
        <v>-</v>
      </c>
      <c r="AF9" s="9" t="str">
        <f>IFERROR(VLOOKUP(CONCATENATE($A9,AF$1),'Исх-увл.отчёт'!$A$2:$D$3000,4,FALSE),"-")</f>
        <v>-</v>
      </c>
      <c r="AG9" s="9">
        <f>IFERROR(VLOOKUP(CONCATENATE($A9,AG$1),'Исх-увл.отчёт'!$A$2:$D$3000,4,FALSE),"-")</f>
        <v>9</v>
      </c>
      <c r="AH9" s="9" t="str">
        <f>IFERROR(VLOOKUP(CONCATENATE($A9,AH$1),'Исх-увл.отчёт'!$A$2:$D$3000,4,FALSE),"-")</f>
        <v>-</v>
      </c>
      <c r="AI9" s="9">
        <f>IFERROR(VLOOKUP(CONCATENATE($A9,AI$1),'Исх-увл.отчёт'!$A$2:$D$3000,4,FALSE),"-")</f>
        <v>9</v>
      </c>
      <c r="AJ9" s="9" t="str">
        <f>IFERROR(VLOOKUP(CONCATENATE($A9,AJ$1),'Исх-увл.отчёт'!$A$2:$D$3000,4,FALSE),"-")</f>
        <v>-</v>
      </c>
      <c r="AK9" s="9">
        <f>IFERROR(VLOOKUP(CONCATENATE($A9,AK$1),'Исх-увл.отчёт'!$A$2:$D$3000,4,FALSE),"-")</f>
        <v>6</v>
      </c>
      <c r="AL9" s="9" t="str">
        <f>IFERROR(VLOOKUP(CONCATENATE($A9,AL$1),'Исх-увл.отчёт'!$A$2:$D$3000,4,FALSE),"-")</f>
        <v>-</v>
      </c>
      <c r="AM9" s="9" t="str">
        <f>IFERROR(VLOOKUP(CONCATENATE($A9,AM$1),'Исх-увл.отчёт'!$A$2:$D$3000,4,FALSE),"-")</f>
        <v>-</v>
      </c>
      <c r="AN9" s="9" t="str">
        <f>IFERROR(VLOOKUP(CONCATENATE($A9,AN$1),'Исх-увл.отчёт'!$A$2:$D$3000,4,FALSE),"-")</f>
        <v>-</v>
      </c>
      <c r="AO9" s="9" t="str">
        <f>IFERROR(VLOOKUP(CONCATENATE($A9,AO$1),'Исх-увл.отчёт'!$A$2:$D$3000,4,FALSE),"-")</f>
        <v>-</v>
      </c>
      <c r="AP9" s="9" t="str">
        <f>IFERROR(VLOOKUP(CONCATENATE($A9,AP$1),'Исх-увл.отчёт'!$A$2:$D$3000,4,FALSE),"-")</f>
        <v>-</v>
      </c>
      <c r="AQ9" s="9" t="str">
        <f>IFERROR(VLOOKUP(CONCATENATE($A9,AQ$1),'Исх-увл.отчёт'!$A$2:$D$3000,4,FALSE),"-")</f>
        <v>-</v>
      </c>
      <c r="AR9" s="9" t="str">
        <f>IFERROR(VLOOKUP(CONCATENATE($A9,AR$1),'Исх-увл.отчёт'!$A$2:$D$3000,4,FALSE),"-")</f>
        <v>-</v>
      </c>
      <c r="AS9" s="9" t="str">
        <f>IFERROR(VLOOKUP(CONCATENATE($A9,AS$1),'Исх-увл.отчёт'!$A$2:$D$3000,4,FALSE),"-")</f>
        <v>-</v>
      </c>
      <c r="AT9" s="9" t="str">
        <f>IFERROR(VLOOKUP(CONCATENATE($A9,AT$1),'Исх-увл.отчёт'!$A$2:$D$3000,4,FALSE),"-")</f>
        <v>-</v>
      </c>
      <c r="AU9" s="9" t="str">
        <f>IFERROR(VLOOKUP(CONCATENATE($A9,AU$1),'Исх-увл.отчёт'!$A$2:$D$3000,4,FALSE),"-")</f>
        <v>-</v>
      </c>
      <c r="AV9" s="9" t="str">
        <f>IFERROR(VLOOKUP(CONCATENATE($A9,AV$1),'Исх-увл.отчёт'!$A$2:$D$3000,4,FALSE),"-")</f>
        <v>-</v>
      </c>
      <c r="AW9" s="9" t="str">
        <f>IFERROR(VLOOKUP(CONCATENATE($A9,AW$1),'Исх-увл.отчёт'!$A$2:$D$3000,4,FALSE),"-")</f>
        <v>-</v>
      </c>
      <c r="AX9" s="9" t="str">
        <f>IFERROR(VLOOKUP(CONCATENATE($A9,AX$1),'Исх-увл.отчёт'!$A$2:$D$3000,4,FALSE),"-")</f>
        <v>-</v>
      </c>
      <c r="AY9" s="9" t="str">
        <f>IFERROR(VLOOKUP(CONCATENATE($A9,AY$1),'Исх-увл.отчёт'!$A$2:$D$3000,4,FALSE),"-")</f>
        <v>-</v>
      </c>
      <c r="AZ9" s="9" t="str">
        <f>IFERROR(VLOOKUP(CONCATENATE($A9,AZ$1),'Исх-увл.отчёт'!$A$2:$D$3000,4,FALSE),"-")</f>
        <v>-</v>
      </c>
      <c r="BA9" s="9" t="str">
        <f>IFERROR(VLOOKUP(CONCATENATE($A9,BA$1),'Исх-увл.отчёт'!$A$2:$D$3000,4,FALSE),"-")</f>
        <v>-</v>
      </c>
      <c r="BB9" s="9" t="str">
        <f>IFERROR(VLOOKUP(CONCATENATE($A9,BB$1),'Исх-увл.отчёт'!$A$2:$D$3000,4,FALSE),"-")</f>
        <v>-</v>
      </c>
      <c r="BC9" s="9">
        <f>IFERROR(VLOOKUP(CONCATENATE($A9,BC$1),'Исх-увл.отчёт'!$A$2:$D$3000,4,FALSE),"-")</f>
        <v>5</v>
      </c>
      <c r="BD9" s="9">
        <f>IFERROR(VLOOKUP(CONCATENATE($A9,BD$1),'Исх-увл.отчёт'!$A$2:$D$3000,4,FALSE),"-")</f>
        <v>10</v>
      </c>
      <c r="BE9" s="9" t="str">
        <f>IFERROR(VLOOKUP(CONCATENATE($A9,BE$1),'Исх-увл.отчёт'!$A$2:$D$3000,4,FALSE),"-")</f>
        <v>-</v>
      </c>
      <c r="BF9" s="9" t="str">
        <f>IFERROR(VLOOKUP(CONCATENATE($A9,BF$1),'Исх-увл.отчёт'!$A$2:$D$3000,4,FALSE),"-")</f>
        <v>-</v>
      </c>
      <c r="BG9" s="9" t="str">
        <f>IFERROR(VLOOKUP(CONCATENATE($A9,BG$1),'Исх-увл.отчёт'!$A$2:$D$3000,4,FALSE),"-")</f>
        <v>-</v>
      </c>
      <c r="BH9" s="37">
        <f t="shared" si="0"/>
        <v>9</v>
      </c>
      <c r="BI9" s="114">
        <f t="shared" si="1"/>
        <v>7.1111111111111107</v>
      </c>
      <c r="BJ9" s="9"/>
    </row>
    <row r="10" spans="1:68">
      <c r="A10" s="125">
        <f t="shared" si="2"/>
        <v>8</v>
      </c>
      <c r="B10" s="9" t="str">
        <f>IFERROR(VLOOKUP(CONCATENATE($A10,B$1),'Исх-увл.отчёт'!$A$2:$D$3000,4,FALSE),"-")</f>
        <v>-</v>
      </c>
      <c r="C10" s="9" t="str">
        <f>IFERROR(VLOOKUP(CONCATENATE($A10,C$1),'Исх-увл.отчёт'!$A$2:$D$3000,4,FALSE),"-")</f>
        <v>-</v>
      </c>
      <c r="D10" s="9" t="str">
        <f>IFERROR(VLOOKUP(CONCATENATE($A10,D$1),'Исх-увл.отчёт'!$A$2:$D$3000,4,FALSE),"-")</f>
        <v>-</v>
      </c>
      <c r="E10" s="9" t="str">
        <f>IFERROR(VLOOKUP(CONCATENATE($A10,E$1),'Исх-увл.отчёт'!$A$2:$D$3000,4,FALSE),"-")</f>
        <v>-</v>
      </c>
      <c r="F10" s="9" t="str">
        <f>IFERROR(VLOOKUP(CONCATENATE($A10,F$1),'Исх-увл.отчёт'!$A$2:$D$3000,4,FALSE),"-")</f>
        <v>-</v>
      </c>
      <c r="G10" s="9" t="str">
        <f>IFERROR(VLOOKUP(CONCATENATE($A10,G$1),'Исх-увл.отчёт'!$A$2:$D$3000,4,FALSE),"-")</f>
        <v>-</v>
      </c>
      <c r="H10" s="9" t="str">
        <f>IFERROR(VLOOKUP(CONCATENATE($A10,H$1),'Исх-увл.отчёт'!$A$2:$D$3000,4,FALSE),"-")</f>
        <v>-</v>
      </c>
      <c r="I10" s="9" t="str">
        <f>IFERROR(VLOOKUP(CONCATENATE($A10,I$1),'Исх-увл.отчёт'!$A$2:$D$3000,4,FALSE),"-")</f>
        <v>-</v>
      </c>
      <c r="J10" s="9" t="str">
        <f>IFERROR(VLOOKUP(CONCATENATE($A10,J$1),'Исх-увл.отчёт'!$A$2:$D$3000,4,FALSE),"-")</f>
        <v>-</v>
      </c>
      <c r="K10" s="9" t="str">
        <f>IFERROR(VLOOKUP(CONCATENATE($A10,K$1),'Исх-увл.отчёт'!$A$2:$D$3000,4,FALSE),"-")</f>
        <v>-</v>
      </c>
      <c r="L10" s="9">
        <f>IFERROR(VLOOKUP(CONCATENATE($A10,L$1),'Исх-увл.отчёт'!$A$2:$D$3000,4,FALSE),"-")</f>
        <v>6</v>
      </c>
      <c r="M10" s="9" t="str">
        <f>IFERROR(VLOOKUP(CONCATENATE($A10,M$1),'Исх-увл.отчёт'!$A$2:$D$3000,4,FALSE),"-")</f>
        <v>-</v>
      </c>
      <c r="N10" s="9" t="str">
        <f>IFERROR(VLOOKUP(CONCATENATE($A10,N$1),'Исх-увл.отчёт'!$A$2:$D$3000,4,FALSE),"-")</f>
        <v>-</v>
      </c>
      <c r="O10" s="9">
        <f>IFERROR(VLOOKUP(CONCATENATE($A10,O$1),'Исх-увл.отчёт'!$A$2:$D$3000,4,FALSE),"-")</f>
        <v>6</v>
      </c>
      <c r="P10" s="9" t="str">
        <f>IFERROR(VLOOKUP(CONCATENATE($A10,P$1),'Исх-увл.отчёт'!$A$2:$D$3000,4,FALSE),"-")</f>
        <v>-</v>
      </c>
      <c r="Q10" s="9" t="str">
        <f>IFERROR(VLOOKUP(CONCATENATE($A10,Q$1),'Исх-увл.отчёт'!$A$2:$D$3000,4,FALSE),"-")</f>
        <v>-</v>
      </c>
      <c r="R10" s="9" t="str">
        <f>IFERROR(VLOOKUP(CONCATENATE($A10,R$1),'Исх-увл.отчёт'!$A$2:$D$3000,4,FALSE),"-")</f>
        <v>-</v>
      </c>
      <c r="S10" s="9">
        <f>IFERROR(VLOOKUP(CONCATENATE($A10,S$1),'Исх-увл.отчёт'!$A$2:$D$3000,4,FALSE),"-")</f>
        <v>11</v>
      </c>
      <c r="T10" s="9" t="str">
        <f>IFERROR(VLOOKUP(CONCATENATE($A10,T$1),'Исх-увл.отчёт'!$A$2:$D$3000,4,FALSE),"-")</f>
        <v>-</v>
      </c>
      <c r="U10" s="9" t="str">
        <f>IFERROR(VLOOKUP(CONCATENATE($A10,U$1),'Исх-увл.отчёт'!$A$2:$D$3000,4,FALSE),"-")</f>
        <v>-</v>
      </c>
      <c r="V10" s="9" t="str">
        <f>IFERROR(VLOOKUP(CONCATENATE($A10,V$1),'Исх-увл.отчёт'!$A$2:$D$3000,4,FALSE),"-")</f>
        <v>-</v>
      </c>
      <c r="W10" s="9" t="str">
        <f>IFERROR(VLOOKUP(CONCATENATE($A10,W$1),'Исх-увл.отчёт'!$A$2:$D$3000,4,FALSE),"-")</f>
        <v>-</v>
      </c>
      <c r="X10" s="9" t="str">
        <f>IFERROR(VLOOKUP(CONCATENATE($A10,X$1),'Исх-увл.отчёт'!$A$2:$D$3000,4,FALSE),"-")</f>
        <v>-</v>
      </c>
      <c r="Y10" s="9" t="str">
        <f>IFERROR(VLOOKUP(CONCATENATE($A10,Y$1),'Исх-увл.отчёт'!$A$2:$D$3000,4,FALSE),"-")</f>
        <v>-</v>
      </c>
      <c r="Z10" s="9">
        <f>IFERROR(VLOOKUP(CONCATENATE($A10,Z$1),'Исх-увл.отчёт'!$A$2:$D$3000,4,FALSE),"-")</f>
        <v>9</v>
      </c>
      <c r="AA10" s="9" t="str">
        <f>IFERROR(VLOOKUP(CONCATENATE($A10,AA$1),'Исх-увл.отчёт'!$A$2:$D$3000,4,FALSE),"-")</f>
        <v>-</v>
      </c>
      <c r="AB10" s="9" t="str">
        <f>IFERROR(VLOOKUP(CONCATENATE($A10,AB$1),'Исх-увл.отчёт'!$A$2:$D$3000,4,FALSE),"-")</f>
        <v>-</v>
      </c>
      <c r="AC10" s="9" t="str">
        <f>IFERROR(VLOOKUP(CONCATENATE($A10,AC$1),'Исх-увл.отчёт'!$A$2:$D$3000,4,FALSE),"-")</f>
        <v>-</v>
      </c>
      <c r="AD10" s="9" t="str">
        <f>IFERROR(VLOOKUP(CONCATENATE($A10,AD$1),'Исх-увл.отчёт'!$A$2:$D$3000,4,FALSE),"-")</f>
        <v>-</v>
      </c>
      <c r="AE10" s="9" t="str">
        <f>IFERROR(VLOOKUP(CONCATENATE($A10,AE$1),'Исх-увл.отчёт'!$A$2:$D$3000,4,FALSE),"-")</f>
        <v>-</v>
      </c>
      <c r="AF10" s="9" t="str">
        <f>IFERROR(VLOOKUP(CONCATENATE($A10,AF$1),'Исх-увл.отчёт'!$A$2:$D$3000,4,FALSE),"-")</f>
        <v>-</v>
      </c>
      <c r="AG10" s="9">
        <f>IFERROR(VLOOKUP(CONCATENATE($A10,AG$1),'Исх-увл.отчёт'!$A$2:$D$3000,4,FALSE),"-")</f>
        <v>9</v>
      </c>
      <c r="AH10" s="9" t="str">
        <f>IFERROR(VLOOKUP(CONCATENATE($A10,AH$1),'Исх-увл.отчёт'!$A$2:$D$3000,4,FALSE),"-")</f>
        <v>-</v>
      </c>
      <c r="AI10" s="9" t="str">
        <f>IFERROR(VLOOKUP(CONCATENATE($A10,AI$1),'Исх-увл.отчёт'!$A$2:$D$3000,4,FALSE),"-")</f>
        <v>-</v>
      </c>
      <c r="AJ10" s="9" t="str">
        <f>IFERROR(VLOOKUP(CONCATENATE($A10,AJ$1),'Исх-увл.отчёт'!$A$2:$D$3000,4,FALSE),"-")</f>
        <v>-</v>
      </c>
      <c r="AK10" s="9">
        <f>IFERROR(VLOOKUP(CONCATENATE($A10,AK$1),'Исх-увл.отчёт'!$A$2:$D$3000,4,FALSE),"-")</f>
        <v>7</v>
      </c>
      <c r="AL10" s="9" t="str">
        <f>IFERROR(VLOOKUP(CONCATENATE($A10,AL$1),'Исх-увл.отчёт'!$A$2:$D$3000,4,FALSE),"-")</f>
        <v>-</v>
      </c>
      <c r="AM10" s="9" t="str">
        <f>IFERROR(VLOOKUP(CONCATENATE($A10,AM$1),'Исх-увл.отчёт'!$A$2:$D$3000,4,FALSE),"-")</f>
        <v>-</v>
      </c>
      <c r="AN10" s="9" t="str">
        <f>IFERROR(VLOOKUP(CONCATENATE($A10,AN$1),'Исх-увл.отчёт'!$A$2:$D$3000,4,FALSE),"-")</f>
        <v>-</v>
      </c>
      <c r="AO10" s="9" t="str">
        <f>IFERROR(VLOOKUP(CONCATENATE($A10,AO$1),'Исх-увл.отчёт'!$A$2:$D$3000,4,FALSE),"-")</f>
        <v>-</v>
      </c>
      <c r="AP10" s="9" t="str">
        <f>IFERROR(VLOOKUP(CONCATENATE($A10,AP$1),'Исх-увл.отчёт'!$A$2:$D$3000,4,FALSE),"-")</f>
        <v>-</v>
      </c>
      <c r="AQ10" s="9" t="str">
        <f>IFERROR(VLOOKUP(CONCATENATE($A10,AQ$1),'Исх-увл.отчёт'!$A$2:$D$3000,4,FALSE),"-")</f>
        <v>-</v>
      </c>
      <c r="AR10" s="9" t="str">
        <f>IFERROR(VLOOKUP(CONCATENATE($A10,AR$1),'Исх-увл.отчёт'!$A$2:$D$3000,4,FALSE),"-")</f>
        <v>-</v>
      </c>
      <c r="AS10" s="9" t="str">
        <f>IFERROR(VLOOKUP(CONCATENATE($A10,AS$1),'Исх-увл.отчёт'!$A$2:$D$3000,4,FALSE),"-")</f>
        <v>-</v>
      </c>
      <c r="AT10" s="9" t="str">
        <f>IFERROR(VLOOKUP(CONCATENATE($A10,AT$1),'Исх-увл.отчёт'!$A$2:$D$3000,4,FALSE),"-")</f>
        <v>-</v>
      </c>
      <c r="AU10" s="9" t="str">
        <f>IFERROR(VLOOKUP(CONCATENATE($A10,AU$1),'Исх-увл.отчёт'!$A$2:$D$3000,4,FALSE),"-")</f>
        <v>-</v>
      </c>
      <c r="AV10" s="9" t="str">
        <f>IFERROR(VLOOKUP(CONCATENATE($A10,AV$1),'Исх-увл.отчёт'!$A$2:$D$3000,4,FALSE),"-")</f>
        <v>-</v>
      </c>
      <c r="AW10" s="9" t="str">
        <f>IFERROR(VLOOKUP(CONCATENATE($A10,AW$1),'Исх-увл.отчёт'!$A$2:$D$3000,4,FALSE),"-")</f>
        <v>-</v>
      </c>
      <c r="AX10" s="9" t="str">
        <f>IFERROR(VLOOKUP(CONCATENATE($A10,AX$1),'Исх-увл.отчёт'!$A$2:$D$3000,4,FALSE),"-")</f>
        <v>-</v>
      </c>
      <c r="AY10" s="9" t="str">
        <f>IFERROR(VLOOKUP(CONCATENATE($A10,AY$1),'Исх-увл.отчёт'!$A$2:$D$3000,4,FALSE),"-")</f>
        <v>-</v>
      </c>
      <c r="AZ10" s="9" t="str">
        <f>IFERROR(VLOOKUP(CONCATENATE($A10,AZ$1),'Исх-увл.отчёт'!$A$2:$D$3000,4,FALSE),"-")</f>
        <v>-</v>
      </c>
      <c r="BA10" s="9" t="str">
        <f>IFERROR(VLOOKUP(CONCATENATE($A10,BA$1),'Исх-увл.отчёт'!$A$2:$D$3000,4,FALSE),"-")</f>
        <v>-</v>
      </c>
      <c r="BB10" s="9" t="str">
        <f>IFERROR(VLOOKUP(CONCATENATE($A10,BB$1),'Исх-увл.отчёт'!$A$2:$D$3000,4,FALSE),"-")</f>
        <v>-</v>
      </c>
      <c r="BC10" s="9">
        <f>IFERROR(VLOOKUP(CONCATENATE($A10,BC$1),'Исх-увл.отчёт'!$A$2:$D$3000,4,FALSE),"-")</f>
        <v>8</v>
      </c>
      <c r="BD10" s="9" t="str">
        <f>IFERROR(VLOOKUP(CONCATENATE($A10,BD$1),'Исх-увл.отчёт'!$A$2:$D$3000,4,FALSE),"-")</f>
        <v>-</v>
      </c>
      <c r="BE10" s="9" t="str">
        <f>IFERROR(VLOOKUP(CONCATENATE($A10,BE$1),'Исх-увл.отчёт'!$A$2:$D$3000,4,FALSE),"-")</f>
        <v>-</v>
      </c>
      <c r="BF10" s="9" t="str">
        <f>IFERROR(VLOOKUP(CONCATENATE($A10,BF$1),'Исх-увл.отчёт'!$A$2:$D$3000,4,FALSE),"-")</f>
        <v>-</v>
      </c>
      <c r="BG10" s="9" t="str">
        <f>IFERROR(VLOOKUP(CONCATENATE($A10,BG$1),'Исх-увл.отчёт'!$A$2:$D$3000,4,FALSE),"-")</f>
        <v>-</v>
      </c>
      <c r="BH10" s="37">
        <f t="shared" si="0"/>
        <v>7</v>
      </c>
      <c r="BI10" s="114">
        <f t="shared" si="1"/>
        <v>8</v>
      </c>
      <c r="BJ10" s="9"/>
    </row>
    <row r="11" spans="1:68">
      <c r="A11" s="125">
        <f t="shared" si="2"/>
        <v>9</v>
      </c>
      <c r="B11" s="9" t="str">
        <f>IFERROR(VLOOKUP(CONCATENATE($A11,B$1),'Исх-увл.отчёт'!$A$2:$D$3000,4,FALSE),"-")</f>
        <v>-</v>
      </c>
      <c r="C11" s="9" t="str">
        <f>IFERROR(VLOOKUP(CONCATENATE($A11,C$1),'Исх-увл.отчёт'!$A$2:$D$3000,4,FALSE),"-")</f>
        <v>-</v>
      </c>
      <c r="D11" s="9" t="str">
        <f>IFERROR(VLOOKUP(CONCATENATE($A11,D$1),'Исх-увл.отчёт'!$A$2:$D$3000,4,FALSE),"-")</f>
        <v>-</v>
      </c>
      <c r="E11" s="9" t="str">
        <f>IFERROR(VLOOKUP(CONCATENATE($A11,E$1),'Исх-увл.отчёт'!$A$2:$D$3000,4,FALSE),"-")</f>
        <v>-</v>
      </c>
      <c r="F11" s="9" t="str">
        <f>IFERROR(VLOOKUP(CONCATENATE($A11,F$1),'Исх-увл.отчёт'!$A$2:$D$3000,4,FALSE),"-")</f>
        <v>-</v>
      </c>
      <c r="G11" s="9" t="str">
        <f>IFERROR(VLOOKUP(CONCATENATE($A11,G$1),'Исх-увл.отчёт'!$A$2:$D$3000,4,FALSE),"-")</f>
        <v>-</v>
      </c>
      <c r="H11" s="9" t="str">
        <f>IFERROR(VLOOKUP(CONCATENATE($A11,H$1),'Исх-увл.отчёт'!$A$2:$D$3000,4,FALSE),"-")</f>
        <v>-</v>
      </c>
      <c r="I11" s="9" t="str">
        <f>IFERROR(VLOOKUP(CONCATENATE($A11,I$1),'Исх-увл.отчёт'!$A$2:$D$3000,4,FALSE),"-")</f>
        <v>-</v>
      </c>
      <c r="J11" s="9" t="str">
        <f>IFERROR(VLOOKUP(CONCATENATE($A11,J$1),'Исх-увл.отчёт'!$A$2:$D$3000,4,FALSE),"-")</f>
        <v>-</v>
      </c>
      <c r="K11" s="9" t="str">
        <f>IFERROR(VLOOKUP(CONCATENATE($A11,K$1),'Исх-увл.отчёт'!$A$2:$D$3000,4,FALSE),"-")</f>
        <v>-</v>
      </c>
      <c r="L11" s="9">
        <f>IFERROR(VLOOKUP(CONCATENATE($A11,L$1),'Исх-увл.отчёт'!$A$2:$D$3000,4,FALSE),"-")</f>
        <v>6</v>
      </c>
      <c r="M11" s="9">
        <f>IFERROR(VLOOKUP(CONCATENATE($A11,M$1),'Исх-увл.отчёт'!$A$2:$D$3000,4,FALSE),"-")</f>
        <v>8</v>
      </c>
      <c r="N11" s="9" t="str">
        <f>IFERROR(VLOOKUP(CONCATENATE($A11,N$1),'Исх-увл.отчёт'!$A$2:$D$3000,4,FALSE),"-")</f>
        <v>-</v>
      </c>
      <c r="O11" s="9">
        <f>IFERROR(VLOOKUP(CONCATENATE($A11,O$1),'Исх-увл.отчёт'!$A$2:$D$3000,4,FALSE),"-")</f>
        <v>6</v>
      </c>
      <c r="P11" s="9" t="str">
        <f>IFERROR(VLOOKUP(CONCATENATE($A11,P$1),'Исх-увл.отчёт'!$A$2:$D$3000,4,FALSE),"-")</f>
        <v>-</v>
      </c>
      <c r="Q11" s="9" t="str">
        <f>IFERROR(VLOOKUP(CONCATENATE($A11,Q$1),'Исх-увл.отчёт'!$A$2:$D$3000,4,FALSE),"-")</f>
        <v>-</v>
      </c>
      <c r="R11" s="9" t="str">
        <f>IFERROR(VLOOKUP(CONCATENATE($A11,R$1),'Исх-увл.отчёт'!$A$2:$D$3000,4,FALSE),"-")</f>
        <v>-</v>
      </c>
      <c r="S11" s="9">
        <f>IFERROR(VLOOKUP(CONCATENATE($A11,S$1),'Исх-увл.отчёт'!$A$2:$D$3000,4,FALSE),"-")</f>
        <v>11</v>
      </c>
      <c r="T11" s="9" t="str">
        <f>IFERROR(VLOOKUP(CONCATENATE($A11,T$1),'Исх-увл.отчёт'!$A$2:$D$3000,4,FALSE),"-")</f>
        <v>-</v>
      </c>
      <c r="U11" s="9">
        <f>IFERROR(VLOOKUP(CONCATENATE($A11,U$1),'Исх-увл.отчёт'!$A$2:$D$3000,4,FALSE),"-")</f>
        <v>5</v>
      </c>
      <c r="V11" s="9">
        <f>IFERROR(VLOOKUP(CONCATENATE($A11,V$1),'Исх-увл.отчёт'!$A$2:$D$3000,4,FALSE),"-")</f>
        <v>4</v>
      </c>
      <c r="W11" s="9" t="str">
        <f>IFERROR(VLOOKUP(CONCATENATE($A11,W$1),'Исх-увл.отчёт'!$A$2:$D$3000,4,FALSE),"-")</f>
        <v>-</v>
      </c>
      <c r="X11" s="9" t="str">
        <f>IFERROR(VLOOKUP(CONCATENATE($A11,X$1),'Исх-увл.отчёт'!$A$2:$D$3000,4,FALSE),"-")</f>
        <v>-</v>
      </c>
      <c r="Y11" s="9" t="str">
        <f>IFERROR(VLOOKUP(CONCATENATE($A11,Y$1),'Исх-увл.отчёт'!$A$2:$D$3000,4,FALSE),"-")</f>
        <v>-</v>
      </c>
      <c r="Z11" s="9">
        <f>IFERROR(VLOOKUP(CONCATENATE($A11,Z$1),'Исх-увл.отчёт'!$A$2:$D$3000,4,FALSE),"-")</f>
        <v>7</v>
      </c>
      <c r="AA11" s="9" t="str">
        <f>IFERROR(VLOOKUP(CONCATENATE($A11,AA$1),'Исх-увл.отчёт'!$A$2:$D$3000,4,FALSE),"-")</f>
        <v>-</v>
      </c>
      <c r="AB11" s="9" t="str">
        <f>IFERROR(VLOOKUP(CONCATENATE($A11,AB$1),'Исх-увл.отчёт'!$A$2:$D$3000,4,FALSE),"-")</f>
        <v>-</v>
      </c>
      <c r="AC11" s="9" t="str">
        <f>IFERROR(VLOOKUP(CONCATENATE($A11,AC$1),'Исх-увл.отчёт'!$A$2:$D$3000,4,FALSE),"-")</f>
        <v>-</v>
      </c>
      <c r="AD11" s="9" t="str">
        <f>IFERROR(VLOOKUP(CONCATENATE($A11,AD$1),'Исх-увл.отчёт'!$A$2:$D$3000,4,FALSE),"-")</f>
        <v>-</v>
      </c>
      <c r="AE11" s="9" t="str">
        <f>IFERROR(VLOOKUP(CONCATENATE($A11,AE$1),'Исх-увл.отчёт'!$A$2:$D$3000,4,FALSE),"-")</f>
        <v>-</v>
      </c>
      <c r="AF11" s="9" t="str">
        <f>IFERROR(VLOOKUP(CONCATENATE($A11,AF$1),'Исх-увл.отчёт'!$A$2:$D$3000,4,FALSE),"-")</f>
        <v>-</v>
      </c>
      <c r="AG11" s="9" t="str">
        <f>IFERROR(VLOOKUP(CONCATENATE($A11,AG$1),'Исх-увл.отчёт'!$A$2:$D$3000,4,FALSE),"-")</f>
        <v>-</v>
      </c>
      <c r="AH11" s="9" t="str">
        <f>IFERROR(VLOOKUP(CONCATENATE($A11,AH$1),'Исх-увл.отчёт'!$A$2:$D$3000,4,FALSE),"-")</f>
        <v>-</v>
      </c>
      <c r="AI11" s="9">
        <f>IFERROR(VLOOKUP(CONCATENATE($A11,AI$1),'Исх-увл.отчёт'!$A$2:$D$3000,4,FALSE),"-")</f>
        <v>9</v>
      </c>
      <c r="AJ11" s="9" t="str">
        <f>IFERROR(VLOOKUP(CONCATENATE($A11,AJ$1),'Исх-увл.отчёт'!$A$2:$D$3000,4,FALSE),"-")</f>
        <v>-</v>
      </c>
      <c r="AK11" s="9">
        <f>IFERROR(VLOOKUP(CONCATENATE($A11,AK$1),'Исх-увл.отчёт'!$A$2:$D$3000,4,FALSE),"-")</f>
        <v>8</v>
      </c>
      <c r="AL11" s="9">
        <f>IFERROR(VLOOKUP(CONCATENATE($A11,AL$1),'Исх-увл.отчёт'!$A$2:$D$3000,4,FALSE),"-")</f>
        <v>6</v>
      </c>
      <c r="AM11" s="9" t="str">
        <f>IFERROR(VLOOKUP(CONCATENATE($A11,AM$1),'Исх-увл.отчёт'!$A$2:$D$3000,4,FALSE),"-")</f>
        <v>-</v>
      </c>
      <c r="AN11" s="9">
        <f>IFERROR(VLOOKUP(CONCATENATE($A11,AN$1),'Исх-увл.отчёт'!$A$2:$D$3000,4,FALSE),"-")</f>
        <v>9</v>
      </c>
      <c r="AO11" s="9" t="str">
        <f>IFERROR(VLOOKUP(CONCATENATE($A11,AO$1),'Исх-увл.отчёт'!$A$2:$D$3000,4,FALSE),"-")</f>
        <v>-</v>
      </c>
      <c r="AP11" s="9" t="str">
        <f>IFERROR(VLOOKUP(CONCATENATE($A11,AP$1),'Исх-увл.отчёт'!$A$2:$D$3000,4,FALSE),"-")</f>
        <v>-</v>
      </c>
      <c r="AQ11" s="9" t="str">
        <f>IFERROR(VLOOKUP(CONCATENATE($A11,AQ$1),'Исх-увл.отчёт'!$A$2:$D$3000,4,FALSE),"-")</f>
        <v>-</v>
      </c>
      <c r="AR11" s="9" t="str">
        <f>IFERROR(VLOOKUP(CONCATENATE($A11,AR$1),'Исх-увл.отчёт'!$A$2:$D$3000,4,FALSE),"-")</f>
        <v>-</v>
      </c>
      <c r="AS11" s="9" t="str">
        <f>IFERROR(VLOOKUP(CONCATENATE($A11,AS$1),'Исх-увл.отчёт'!$A$2:$D$3000,4,FALSE),"-")</f>
        <v>-</v>
      </c>
      <c r="AT11" s="9" t="str">
        <f>IFERROR(VLOOKUP(CONCATENATE($A11,AT$1),'Исх-увл.отчёт'!$A$2:$D$3000,4,FALSE),"-")</f>
        <v>-</v>
      </c>
      <c r="AU11" s="9" t="str">
        <f>IFERROR(VLOOKUP(CONCATENATE($A11,AU$1),'Исх-увл.отчёт'!$A$2:$D$3000,4,FALSE),"-")</f>
        <v>-</v>
      </c>
      <c r="AV11" s="9" t="str">
        <f>IFERROR(VLOOKUP(CONCATENATE($A11,AV$1),'Исх-увл.отчёт'!$A$2:$D$3000,4,FALSE),"-")</f>
        <v>-</v>
      </c>
      <c r="AW11" s="9" t="str">
        <f>IFERROR(VLOOKUP(CONCATENATE($A11,AW$1),'Исх-увл.отчёт'!$A$2:$D$3000,4,FALSE),"-")</f>
        <v>-</v>
      </c>
      <c r="AX11" s="9" t="str">
        <f>IFERROR(VLOOKUP(CONCATENATE($A11,AX$1),'Исх-увл.отчёт'!$A$2:$D$3000,4,FALSE),"-")</f>
        <v>-</v>
      </c>
      <c r="AY11" s="9" t="str">
        <f>IFERROR(VLOOKUP(CONCATENATE($A11,AY$1),'Исх-увл.отчёт'!$A$2:$D$3000,4,FALSE),"-")</f>
        <v>-</v>
      </c>
      <c r="AZ11" s="9" t="str">
        <f>IFERROR(VLOOKUP(CONCATENATE($A11,AZ$1),'Исх-увл.отчёт'!$A$2:$D$3000,4,FALSE),"-")</f>
        <v>-</v>
      </c>
      <c r="BA11" s="9" t="str">
        <f>IFERROR(VLOOKUP(CONCATENATE($A11,BA$1),'Исх-увл.отчёт'!$A$2:$D$3000,4,FALSE),"-")</f>
        <v>-</v>
      </c>
      <c r="BB11" s="9" t="str">
        <f>IFERROR(VLOOKUP(CONCATENATE($A11,BB$1),'Исх-увл.отчёт'!$A$2:$D$3000,4,FALSE),"-")</f>
        <v>-</v>
      </c>
      <c r="BC11" s="9">
        <f>IFERROR(VLOOKUP(CONCATENATE($A11,BC$1),'Исх-увл.отчёт'!$A$2:$D$3000,4,FALSE),"-")</f>
        <v>7</v>
      </c>
      <c r="BD11" s="9" t="str">
        <f>IFERROR(VLOOKUP(CONCATENATE($A11,BD$1),'Исх-увл.отчёт'!$A$2:$D$3000,4,FALSE),"-")</f>
        <v>-</v>
      </c>
      <c r="BE11" s="9" t="str">
        <f>IFERROR(VLOOKUP(CONCATENATE($A11,BE$1),'Исх-увл.отчёт'!$A$2:$D$3000,4,FALSE),"-")</f>
        <v>-</v>
      </c>
      <c r="BF11" s="9" t="str">
        <f>IFERROR(VLOOKUP(CONCATENATE($A11,BF$1),'Исх-увл.отчёт'!$A$2:$D$3000,4,FALSE),"-")</f>
        <v>-</v>
      </c>
      <c r="BG11" s="9" t="str">
        <f>IFERROR(VLOOKUP(CONCATENATE($A11,BG$1),'Исх-увл.отчёт'!$A$2:$D$3000,4,FALSE),"-")</f>
        <v>-</v>
      </c>
      <c r="BH11" s="37">
        <f t="shared" si="0"/>
        <v>12</v>
      </c>
      <c r="BI11" s="114">
        <f t="shared" si="1"/>
        <v>7.166666666666667</v>
      </c>
      <c r="BJ11" s="9"/>
    </row>
    <row r="12" spans="1:68">
      <c r="A12" s="125">
        <f t="shared" si="2"/>
        <v>10</v>
      </c>
      <c r="B12" s="9" t="str">
        <f>IFERROR(VLOOKUP(CONCATENATE($A12,B$1),'Исх-увл.отчёт'!$A$2:$D$3000,4,FALSE),"-")</f>
        <v>-</v>
      </c>
      <c r="C12" s="9" t="str">
        <f>IFERROR(VLOOKUP(CONCATENATE($A12,C$1),'Исх-увл.отчёт'!$A$2:$D$3000,4,FALSE),"-")</f>
        <v>-</v>
      </c>
      <c r="D12" s="9" t="str">
        <f>IFERROR(VLOOKUP(CONCATENATE($A12,D$1),'Исх-увл.отчёт'!$A$2:$D$3000,4,FALSE),"-")</f>
        <v>-</v>
      </c>
      <c r="E12" s="9" t="str">
        <f>IFERROR(VLOOKUP(CONCATENATE($A12,E$1),'Исх-увл.отчёт'!$A$2:$D$3000,4,FALSE),"-")</f>
        <v>-</v>
      </c>
      <c r="F12" s="9" t="str">
        <f>IFERROR(VLOOKUP(CONCATENATE($A12,F$1),'Исх-увл.отчёт'!$A$2:$D$3000,4,FALSE),"-")</f>
        <v>-</v>
      </c>
      <c r="G12" s="9" t="str">
        <f>IFERROR(VLOOKUP(CONCATENATE($A12,G$1),'Исх-увл.отчёт'!$A$2:$D$3000,4,FALSE),"-")</f>
        <v>-</v>
      </c>
      <c r="H12" s="9" t="str">
        <f>IFERROR(VLOOKUP(CONCATENATE($A12,H$1),'Исх-увл.отчёт'!$A$2:$D$3000,4,FALSE),"-")</f>
        <v>-</v>
      </c>
      <c r="I12" s="9">
        <f>IFERROR(VLOOKUP(CONCATENATE($A12,I$1),'Исх-увл.отчёт'!$A$2:$D$3000,4,FALSE),"-")</f>
        <v>7</v>
      </c>
      <c r="J12" s="9" t="str">
        <f>IFERROR(VLOOKUP(CONCATENATE($A12,J$1),'Исх-увл.отчёт'!$A$2:$D$3000,4,FALSE),"-")</f>
        <v>-</v>
      </c>
      <c r="K12" s="9" t="str">
        <f>IFERROR(VLOOKUP(CONCATENATE($A12,K$1),'Исх-увл.отчёт'!$A$2:$D$3000,4,FALSE),"-")</f>
        <v>-</v>
      </c>
      <c r="L12" s="9">
        <f>IFERROR(VLOOKUP(CONCATENATE($A12,L$1),'Исх-увл.отчёт'!$A$2:$D$3000,4,FALSE),"-")</f>
        <v>7</v>
      </c>
      <c r="M12" s="9" t="str">
        <f>IFERROR(VLOOKUP(CONCATENATE($A12,M$1),'Исх-увл.отчёт'!$A$2:$D$3000,4,FALSE),"-")</f>
        <v>-</v>
      </c>
      <c r="N12" s="9" t="str">
        <f>IFERROR(VLOOKUP(CONCATENATE($A12,N$1),'Исх-увл.отчёт'!$A$2:$D$3000,4,FALSE),"-")</f>
        <v>-</v>
      </c>
      <c r="O12" s="9" t="str">
        <f>IFERROR(VLOOKUP(CONCATENATE($A12,O$1),'Исх-увл.отчёт'!$A$2:$D$3000,4,FALSE),"-")</f>
        <v>-</v>
      </c>
      <c r="P12" s="9" t="str">
        <f>IFERROR(VLOOKUP(CONCATENATE($A12,P$1),'Исх-увл.отчёт'!$A$2:$D$3000,4,FALSE),"-")</f>
        <v>-</v>
      </c>
      <c r="Q12" s="9" t="str">
        <f>IFERROR(VLOOKUP(CONCATENATE($A12,Q$1),'Исх-увл.отчёт'!$A$2:$D$3000,4,FALSE),"-")</f>
        <v>-</v>
      </c>
      <c r="R12" s="9" t="str">
        <f>IFERROR(VLOOKUP(CONCATENATE($A12,R$1),'Исх-увл.отчёт'!$A$2:$D$3000,4,FALSE),"-")</f>
        <v>-</v>
      </c>
      <c r="S12" s="9" t="str">
        <f>IFERROR(VLOOKUP(CONCATENATE($A12,S$1),'Исх-увл.отчёт'!$A$2:$D$3000,4,FALSE),"-")</f>
        <v>-</v>
      </c>
      <c r="T12" s="9" t="str">
        <f>IFERROR(VLOOKUP(CONCATENATE($A12,T$1),'Исх-увл.отчёт'!$A$2:$D$3000,4,FALSE),"-")</f>
        <v>-</v>
      </c>
      <c r="U12" s="9" t="str">
        <f>IFERROR(VLOOKUP(CONCATENATE($A12,U$1),'Исх-увл.отчёт'!$A$2:$D$3000,4,FALSE),"-")</f>
        <v>-</v>
      </c>
      <c r="V12" s="9" t="str">
        <f>IFERROR(VLOOKUP(CONCATENATE($A12,V$1),'Исх-увл.отчёт'!$A$2:$D$3000,4,FALSE),"-")</f>
        <v>-</v>
      </c>
      <c r="W12" s="9" t="str">
        <f>IFERROR(VLOOKUP(CONCATENATE($A12,W$1),'Исх-увл.отчёт'!$A$2:$D$3000,4,FALSE),"-")</f>
        <v>-</v>
      </c>
      <c r="X12" s="9" t="str">
        <f>IFERROR(VLOOKUP(CONCATENATE($A12,X$1),'Исх-увл.отчёт'!$A$2:$D$3000,4,FALSE),"-")</f>
        <v>-</v>
      </c>
      <c r="Y12" s="9" t="str">
        <f>IFERROR(VLOOKUP(CONCATENATE($A12,Y$1),'Исх-увл.отчёт'!$A$2:$D$3000,4,FALSE),"-")</f>
        <v>-</v>
      </c>
      <c r="Z12" s="9" t="str">
        <f>IFERROR(VLOOKUP(CONCATENATE($A12,Z$1),'Исх-увл.отчёт'!$A$2:$D$3000,4,FALSE),"-")</f>
        <v>-</v>
      </c>
      <c r="AA12" s="9" t="str">
        <f>IFERROR(VLOOKUP(CONCATENATE($A12,AA$1),'Исх-увл.отчёт'!$A$2:$D$3000,4,FALSE),"-")</f>
        <v>-</v>
      </c>
      <c r="AB12" s="9" t="str">
        <f>IFERROR(VLOOKUP(CONCATENATE($A12,AB$1),'Исх-увл.отчёт'!$A$2:$D$3000,4,FALSE),"-")</f>
        <v>-</v>
      </c>
      <c r="AC12" s="9" t="str">
        <f>IFERROR(VLOOKUP(CONCATENATE($A12,AC$1),'Исх-увл.отчёт'!$A$2:$D$3000,4,FALSE),"-")</f>
        <v>-</v>
      </c>
      <c r="AD12" s="9" t="str">
        <f>IFERROR(VLOOKUP(CONCATENATE($A12,AD$1),'Исх-увл.отчёт'!$A$2:$D$3000,4,FALSE),"-")</f>
        <v>-</v>
      </c>
      <c r="AE12" s="9" t="str">
        <f>IFERROR(VLOOKUP(CONCATENATE($A12,AE$1),'Исх-увл.отчёт'!$A$2:$D$3000,4,FALSE),"-")</f>
        <v>-</v>
      </c>
      <c r="AF12" s="9" t="str">
        <f>IFERROR(VLOOKUP(CONCATENATE($A12,AF$1),'Исх-увл.отчёт'!$A$2:$D$3000,4,FALSE),"-")</f>
        <v>-</v>
      </c>
      <c r="AG12" s="9" t="str">
        <f>IFERROR(VLOOKUP(CONCATENATE($A12,AG$1),'Исх-увл.отчёт'!$A$2:$D$3000,4,FALSE),"-")</f>
        <v>-</v>
      </c>
      <c r="AH12" s="9" t="str">
        <f>IFERROR(VLOOKUP(CONCATENATE($A12,AH$1),'Исх-увл.отчёт'!$A$2:$D$3000,4,FALSE),"-")</f>
        <v>-</v>
      </c>
      <c r="AI12" s="9">
        <f>IFERROR(VLOOKUP(CONCATENATE($A12,AI$1),'Исх-увл.отчёт'!$A$2:$D$3000,4,FALSE),"-")</f>
        <v>9</v>
      </c>
      <c r="AJ12" s="9" t="str">
        <f>IFERROR(VLOOKUP(CONCATENATE($A12,AJ$1),'Исх-увл.отчёт'!$A$2:$D$3000,4,FALSE),"-")</f>
        <v>-</v>
      </c>
      <c r="AK12" s="9">
        <f>IFERROR(VLOOKUP(CONCATENATE($A12,AK$1),'Исх-увл.отчёт'!$A$2:$D$3000,4,FALSE),"-")</f>
        <v>6</v>
      </c>
      <c r="AL12" s="9" t="str">
        <f>IFERROR(VLOOKUP(CONCATENATE($A12,AL$1),'Исх-увл.отчёт'!$A$2:$D$3000,4,FALSE),"-")</f>
        <v>-</v>
      </c>
      <c r="AM12" s="9" t="str">
        <f>IFERROR(VLOOKUP(CONCATENATE($A12,AM$1),'Исх-увл.отчёт'!$A$2:$D$3000,4,FALSE),"-")</f>
        <v>-</v>
      </c>
      <c r="AN12" s="9">
        <f>IFERROR(VLOOKUP(CONCATENATE($A12,AN$1),'Исх-увл.отчёт'!$A$2:$D$3000,4,FALSE),"-")</f>
        <v>6</v>
      </c>
      <c r="AO12" s="9" t="str">
        <f>IFERROR(VLOOKUP(CONCATENATE($A12,AO$1),'Исх-увл.отчёт'!$A$2:$D$3000,4,FALSE),"-")</f>
        <v>-</v>
      </c>
      <c r="AP12" s="9" t="str">
        <f>IFERROR(VLOOKUP(CONCATENATE($A12,AP$1),'Исх-увл.отчёт'!$A$2:$D$3000,4,FALSE),"-")</f>
        <v>-</v>
      </c>
      <c r="AQ12" s="9" t="str">
        <f>IFERROR(VLOOKUP(CONCATENATE($A12,AQ$1),'Исх-увл.отчёт'!$A$2:$D$3000,4,FALSE),"-")</f>
        <v>-</v>
      </c>
      <c r="AR12" s="9" t="str">
        <f>IFERROR(VLOOKUP(CONCATENATE($A12,AR$1),'Исх-увл.отчёт'!$A$2:$D$3000,4,FALSE),"-")</f>
        <v>-</v>
      </c>
      <c r="AS12" s="9" t="str">
        <f>IFERROR(VLOOKUP(CONCATENATE($A12,AS$1),'Исх-увл.отчёт'!$A$2:$D$3000,4,FALSE),"-")</f>
        <v>-</v>
      </c>
      <c r="AT12" s="9" t="str">
        <f>IFERROR(VLOOKUP(CONCATENATE($A12,AT$1),'Исх-увл.отчёт'!$A$2:$D$3000,4,FALSE),"-")</f>
        <v>-</v>
      </c>
      <c r="AU12" s="9" t="str">
        <f>IFERROR(VLOOKUP(CONCATENATE($A12,AU$1),'Исх-увл.отчёт'!$A$2:$D$3000,4,FALSE),"-")</f>
        <v>-</v>
      </c>
      <c r="AV12" s="9" t="str">
        <f>IFERROR(VLOOKUP(CONCATENATE($A12,AV$1),'Исх-увл.отчёт'!$A$2:$D$3000,4,FALSE),"-")</f>
        <v>-</v>
      </c>
      <c r="AW12" s="9" t="str">
        <f>IFERROR(VLOOKUP(CONCATENATE($A12,AW$1),'Исх-увл.отчёт'!$A$2:$D$3000,4,FALSE),"-")</f>
        <v>-</v>
      </c>
      <c r="AX12" s="9" t="str">
        <f>IFERROR(VLOOKUP(CONCATENATE($A12,AX$1),'Исх-увл.отчёт'!$A$2:$D$3000,4,FALSE),"-")</f>
        <v>-</v>
      </c>
      <c r="AY12" s="9" t="str">
        <f>IFERROR(VLOOKUP(CONCATENATE($A12,AY$1),'Исх-увл.отчёт'!$A$2:$D$3000,4,FALSE),"-")</f>
        <v>-</v>
      </c>
      <c r="AZ12" s="9" t="str">
        <f>IFERROR(VLOOKUP(CONCATENATE($A12,AZ$1),'Исх-увл.отчёт'!$A$2:$D$3000,4,FALSE),"-")</f>
        <v>-</v>
      </c>
      <c r="BA12" s="9" t="str">
        <f>IFERROR(VLOOKUP(CONCATENATE($A12,BA$1),'Исх-увл.отчёт'!$A$2:$D$3000,4,FALSE),"-")</f>
        <v>-</v>
      </c>
      <c r="BB12" s="9" t="str">
        <f>IFERROR(VLOOKUP(CONCATENATE($A12,BB$1),'Исх-увл.отчёт'!$A$2:$D$3000,4,FALSE),"-")</f>
        <v>-</v>
      </c>
      <c r="BC12" s="9">
        <f>IFERROR(VLOOKUP(CONCATENATE($A12,BC$1),'Исх-увл.отчёт'!$A$2:$D$3000,4,FALSE),"-")</f>
        <v>8</v>
      </c>
      <c r="BD12" s="9" t="str">
        <f>IFERROR(VLOOKUP(CONCATENATE($A12,BD$1),'Исх-увл.отчёт'!$A$2:$D$3000,4,FALSE),"-")</f>
        <v>-</v>
      </c>
      <c r="BE12" s="9" t="str">
        <f>IFERROR(VLOOKUP(CONCATENATE($A12,BE$1),'Исх-увл.отчёт'!$A$2:$D$3000,4,FALSE),"-")</f>
        <v>-</v>
      </c>
      <c r="BF12" s="9" t="str">
        <f>IFERROR(VLOOKUP(CONCATENATE($A12,BF$1),'Исх-увл.отчёт'!$A$2:$D$3000,4,FALSE),"-")</f>
        <v>-</v>
      </c>
      <c r="BG12" s="9" t="str">
        <f>IFERROR(VLOOKUP(CONCATENATE($A12,BG$1),'Исх-увл.отчёт'!$A$2:$D$3000,4,FALSE),"-")</f>
        <v>-</v>
      </c>
      <c r="BH12" s="37">
        <f t="shared" si="0"/>
        <v>6</v>
      </c>
      <c r="BI12" s="114">
        <f t="shared" si="1"/>
        <v>7.166666666666667</v>
      </c>
      <c r="BJ12" s="9"/>
    </row>
    <row r="13" spans="1:68">
      <c r="A13" s="125">
        <f t="shared" si="2"/>
        <v>11</v>
      </c>
      <c r="B13" s="9" t="str">
        <f>IFERROR(VLOOKUP(CONCATENATE($A13,B$1),'Исх-увл.отчёт'!$A$2:$D$3000,4,FALSE),"-")</f>
        <v>-</v>
      </c>
      <c r="C13" s="9" t="str">
        <f>IFERROR(VLOOKUP(CONCATENATE($A13,C$1),'Исх-увл.отчёт'!$A$2:$D$3000,4,FALSE),"-")</f>
        <v>-</v>
      </c>
      <c r="D13" s="9" t="str">
        <f>IFERROR(VLOOKUP(CONCATENATE($A13,D$1),'Исх-увл.отчёт'!$A$2:$D$3000,4,FALSE),"-")</f>
        <v>-</v>
      </c>
      <c r="E13" s="9" t="str">
        <f>IFERROR(VLOOKUP(CONCATENATE($A13,E$1),'Исх-увл.отчёт'!$A$2:$D$3000,4,FALSE),"-")</f>
        <v>-</v>
      </c>
      <c r="F13" s="9" t="str">
        <f>IFERROR(VLOOKUP(CONCATENATE($A13,F$1),'Исх-увл.отчёт'!$A$2:$D$3000,4,FALSE),"-")</f>
        <v>-</v>
      </c>
      <c r="G13" s="9" t="str">
        <f>IFERROR(VLOOKUP(CONCATENATE($A13,G$1),'Исх-увл.отчёт'!$A$2:$D$3000,4,FALSE),"-")</f>
        <v>-</v>
      </c>
      <c r="H13" s="9" t="str">
        <f>IFERROR(VLOOKUP(CONCATENATE($A13,H$1),'Исх-увл.отчёт'!$A$2:$D$3000,4,FALSE),"-")</f>
        <v>-</v>
      </c>
      <c r="I13" s="9" t="str">
        <f>IFERROR(VLOOKUP(CONCATENATE($A13,I$1),'Исх-увл.отчёт'!$A$2:$D$3000,4,FALSE),"-")</f>
        <v>-</v>
      </c>
      <c r="J13" s="9" t="str">
        <f>IFERROR(VLOOKUP(CONCATENATE($A13,J$1),'Исх-увл.отчёт'!$A$2:$D$3000,4,FALSE),"-")</f>
        <v>-</v>
      </c>
      <c r="K13" s="9" t="str">
        <f>IFERROR(VLOOKUP(CONCATENATE($A13,K$1),'Исх-увл.отчёт'!$A$2:$D$3000,4,FALSE),"-")</f>
        <v>-</v>
      </c>
      <c r="L13" s="9">
        <f>IFERROR(VLOOKUP(CONCATENATE($A13,L$1),'Исх-увл.отчёт'!$A$2:$D$3000,4,FALSE),"-")</f>
        <v>6</v>
      </c>
      <c r="M13" s="9" t="str">
        <f>IFERROR(VLOOKUP(CONCATENATE($A13,M$1),'Исх-увл.отчёт'!$A$2:$D$3000,4,FALSE),"-")</f>
        <v>-</v>
      </c>
      <c r="N13" s="9" t="str">
        <f>IFERROR(VLOOKUP(CONCATENATE($A13,N$1),'Исх-увл.отчёт'!$A$2:$D$3000,4,FALSE),"-")</f>
        <v>-</v>
      </c>
      <c r="O13" s="9" t="str">
        <f>IFERROR(VLOOKUP(CONCATENATE($A13,O$1),'Исх-увл.отчёт'!$A$2:$D$3000,4,FALSE),"-")</f>
        <v>-</v>
      </c>
      <c r="P13" s="9" t="str">
        <f>IFERROR(VLOOKUP(CONCATENATE($A13,P$1),'Исх-увл.отчёт'!$A$2:$D$3000,4,FALSE),"-")</f>
        <v>-</v>
      </c>
      <c r="Q13" s="9" t="str">
        <f>IFERROR(VLOOKUP(CONCATENATE($A13,Q$1),'Исх-увл.отчёт'!$A$2:$D$3000,4,FALSE),"-")</f>
        <v>-</v>
      </c>
      <c r="R13" s="9" t="str">
        <f>IFERROR(VLOOKUP(CONCATENATE($A13,R$1),'Исх-увл.отчёт'!$A$2:$D$3000,4,FALSE),"-")</f>
        <v>-</v>
      </c>
      <c r="S13" s="9" t="str">
        <f>IFERROR(VLOOKUP(CONCATENATE($A13,S$1),'Исх-увл.отчёт'!$A$2:$D$3000,4,FALSE),"-")</f>
        <v>-</v>
      </c>
      <c r="T13" s="9" t="str">
        <f>IFERROR(VLOOKUP(CONCATENATE($A13,T$1),'Исх-увл.отчёт'!$A$2:$D$3000,4,FALSE),"-")</f>
        <v>-</v>
      </c>
      <c r="U13" s="9" t="str">
        <f>IFERROR(VLOOKUP(CONCATENATE($A13,U$1),'Исх-увл.отчёт'!$A$2:$D$3000,4,FALSE),"-")</f>
        <v>-</v>
      </c>
      <c r="V13" s="9" t="str">
        <f>IFERROR(VLOOKUP(CONCATENATE($A13,V$1),'Исх-увл.отчёт'!$A$2:$D$3000,4,FALSE),"-")</f>
        <v>-</v>
      </c>
      <c r="W13" s="9" t="str">
        <f>IFERROR(VLOOKUP(CONCATENATE($A13,W$1),'Исх-увл.отчёт'!$A$2:$D$3000,4,FALSE),"-")</f>
        <v>-</v>
      </c>
      <c r="X13" s="9" t="str">
        <f>IFERROR(VLOOKUP(CONCATENATE($A13,X$1),'Исх-увл.отчёт'!$A$2:$D$3000,4,FALSE),"-")</f>
        <v>-</v>
      </c>
      <c r="Y13" s="9" t="str">
        <f>IFERROR(VLOOKUP(CONCATENATE($A13,Y$1),'Исх-увл.отчёт'!$A$2:$D$3000,4,FALSE),"-")</f>
        <v>-</v>
      </c>
      <c r="Z13" s="9" t="str">
        <f>IFERROR(VLOOKUP(CONCATENATE($A13,Z$1),'Исх-увл.отчёт'!$A$2:$D$3000,4,FALSE),"-")</f>
        <v>-</v>
      </c>
      <c r="AA13" s="9" t="str">
        <f>IFERROR(VLOOKUP(CONCATENATE($A13,AA$1),'Исх-увл.отчёт'!$A$2:$D$3000,4,FALSE),"-")</f>
        <v>-</v>
      </c>
      <c r="AB13" s="9" t="str">
        <f>IFERROR(VLOOKUP(CONCATENATE($A13,AB$1),'Исх-увл.отчёт'!$A$2:$D$3000,4,FALSE),"-")</f>
        <v>-</v>
      </c>
      <c r="AC13" s="9" t="str">
        <f>IFERROR(VLOOKUP(CONCATENATE($A13,AC$1),'Исх-увл.отчёт'!$A$2:$D$3000,4,FALSE),"-")</f>
        <v>-</v>
      </c>
      <c r="AD13" s="9" t="str">
        <f>IFERROR(VLOOKUP(CONCATENATE($A13,AD$1),'Исх-увл.отчёт'!$A$2:$D$3000,4,FALSE),"-")</f>
        <v>-</v>
      </c>
      <c r="AE13" s="9" t="str">
        <f>IFERROR(VLOOKUP(CONCATENATE($A13,AE$1),'Исх-увл.отчёт'!$A$2:$D$3000,4,FALSE),"-")</f>
        <v>-</v>
      </c>
      <c r="AF13" s="9" t="str">
        <f>IFERROR(VLOOKUP(CONCATENATE($A13,AF$1),'Исх-увл.отчёт'!$A$2:$D$3000,4,FALSE),"-")</f>
        <v>-</v>
      </c>
      <c r="AG13" s="9" t="str">
        <f>IFERROR(VLOOKUP(CONCATENATE($A13,AG$1),'Исх-увл.отчёт'!$A$2:$D$3000,4,FALSE),"-")</f>
        <v>-</v>
      </c>
      <c r="AH13" s="9" t="str">
        <f>IFERROR(VLOOKUP(CONCATENATE($A13,AH$1),'Исх-увл.отчёт'!$A$2:$D$3000,4,FALSE),"-")</f>
        <v>-</v>
      </c>
      <c r="AI13" s="9" t="str">
        <f>IFERROR(VLOOKUP(CONCATENATE($A13,AI$1),'Исх-увл.отчёт'!$A$2:$D$3000,4,FALSE),"-")</f>
        <v>-</v>
      </c>
      <c r="AJ13" s="9" t="str">
        <f>IFERROR(VLOOKUP(CONCATENATE($A13,AJ$1),'Исх-увл.отчёт'!$A$2:$D$3000,4,FALSE),"-")</f>
        <v>-</v>
      </c>
      <c r="AK13" s="9">
        <f>IFERROR(VLOOKUP(CONCATENATE($A13,AK$1),'Исх-увл.отчёт'!$A$2:$D$3000,4,FALSE),"-")</f>
        <v>6</v>
      </c>
      <c r="AL13" s="9">
        <f>IFERROR(VLOOKUP(CONCATENATE($A13,AL$1),'Исх-увл.отчёт'!$A$2:$D$3000,4,FALSE),"-")</f>
        <v>9</v>
      </c>
      <c r="AM13" s="9" t="str">
        <f>IFERROR(VLOOKUP(CONCATENATE($A13,AM$1),'Исх-увл.отчёт'!$A$2:$D$3000,4,FALSE),"-")</f>
        <v>-</v>
      </c>
      <c r="AN13" s="9">
        <f>IFERROR(VLOOKUP(CONCATENATE($A13,AN$1),'Исх-увл.отчёт'!$A$2:$D$3000,4,FALSE),"-")</f>
        <v>9</v>
      </c>
      <c r="AO13" s="9" t="str">
        <f>IFERROR(VLOOKUP(CONCATENATE($A13,AO$1),'Исх-увл.отчёт'!$A$2:$D$3000,4,FALSE),"-")</f>
        <v>-</v>
      </c>
      <c r="AP13" s="9" t="str">
        <f>IFERROR(VLOOKUP(CONCATENATE($A13,AP$1),'Исх-увл.отчёт'!$A$2:$D$3000,4,FALSE),"-")</f>
        <v>-</v>
      </c>
      <c r="AQ13" s="9" t="str">
        <f>IFERROR(VLOOKUP(CONCATENATE($A13,AQ$1),'Исх-увл.отчёт'!$A$2:$D$3000,4,FALSE),"-")</f>
        <v>-</v>
      </c>
      <c r="AR13" s="9" t="str">
        <f>IFERROR(VLOOKUP(CONCATENATE($A13,AR$1),'Исх-увл.отчёт'!$A$2:$D$3000,4,FALSE),"-")</f>
        <v>-</v>
      </c>
      <c r="AS13" s="9" t="str">
        <f>IFERROR(VLOOKUP(CONCATENATE($A13,AS$1),'Исх-увл.отчёт'!$A$2:$D$3000,4,FALSE),"-")</f>
        <v>-</v>
      </c>
      <c r="AT13" s="9" t="str">
        <f>IFERROR(VLOOKUP(CONCATENATE($A13,AT$1),'Исх-увл.отчёт'!$A$2:$D$3000,4,FALSE),"-")</f>
        <v>-</v>
      </c>
      <c r="AU13" s="9" t="str">
        <f>IFERROR(VLOOKUP(CONCATENATE($A13,AU$1),'Исх-увл.отчёт'!$A$2:$D$3000,4,FALSE),"-")</f>
        <v>-</v>
      </c>
      <c r="AV13" s="9" t="str">
        <f>IFERROR(VLOOKUP(CONCATENATE($A13,AV$1),'Исх-увл.отчёт'!$A$2:$D$3000,4,FALSE),"-")</f>
        <v>-</v>
      </c>
      <c r="AW13" s="9" t="str">
        <f>IFERROR(VLOOKUP(CONCATENATE($A13,AW$1),'Исх-увл.отчёт'!$A$2:$D$3000,4,FALSE),"-")</f>
        <v>-</v>
      </c>
      <c r="AX13" s="9" t="str">
        <f>IFERROR(VLOOKUP(CONCATENATE($A13,AX$1),'Исх-увл.отчёт'!$A$2:$D$3000,4,FALSE),"-")</f>
        <v>-</v>
      </c>
      <c r="AY13" s="9" t="str">
        <f>IFERROR(VLOOKUP(CONCATENATE($A13,AY$1),'Исх-увл.отчёт'!$A$2:$D$3000,4,FALSE),"-")</f>
        <v>-</v>
      </c>
      <c r="AZ13" s="9" t="str">
        <f>IFERROR(VLOOKUP(CONCATENATE($A13,AZ$1),'Исх-увл.отчёт'!$A$2:$D$3000,4,FALSE),"-")</f>
        <v>-</v>
      </c>
      <c r="BA13" s="9" t="str">
        <f>IFERROR(VLOOKUP(CONCATENATE($A13,BA$1),'Исх-увл.отчёт'!$A$2:$D$3000,4,FALSE),"-")</f>
        <v>-</v>
      </c>
      <c r="BB13" s="9" t="str">
        <f>IFERROR(VLOOKUP(CONCATENATE($A13,BB$1),'Исх-увл.отчёт'!$A$2:$D$3000,4,FALSE),"-")</f>
        <v>-</v>
      </c>
      <c r="BC13" s="9">
        <f>IFERROR(VLOOKUP(CONCATENATE($A13,BC$1),'Исх-увл.отчёт'!$A$2:$D$3000,4,FALSE),"-")</f>
        <v>8</v>
      </c>
      <c r="BD13" s="9" t="str">
        <f>IFERROR(VLOOKUP(CONCATENATE($A13,BD$1),'Исх-увл.отчёт'!$A$2:$D$3000,4,FALSE),"-")</f>
        <v>-</v>
      </c>
      <c r="BE13" s="9" t="str">
        <f>IFERROR(VLOOKUP(CONCATENATE($A13,BE$1),'Исх-увл.отчёт'!$A$2:$D$3000,4,FALSE),"-")</f>
        <v>-</v>
      </c>
      <c r="BF13" s="9" t="str">
        <f>IFERROR(VLOOKUP(CONCATENATE($A13,BF$1),'Исх-увл.отчёт'!$A$2:$D$3000,4,FALSE),"-")</f>
        <v>-</v>
      </c>
      <c r="BG13" s="9" t="str">
        <f>IFERROR(VLOOKUP(CONCATENATE($A13,BG$1),'Исх-увл.отчёт'!$A$2:$D$3000,4,FALSE),"-")</f>
        <v>-</v>
      </c>
      <c r="BH13" s="37">
        <f t="shared" si="0"/>
        <v>5</v>
      </c>
      <c r="BI13" s="114">
        <f t="shared" si="1"/>
        <v>7.6</v>
      </c>
      <c r="BJ13" s="9"/>
    </row>
    <row r="14" spans="1:68">
      <c r="A14" s="125">
        <f t="shared" si="2"/>
        <v>12</v>
      </c>
      <c r="B14" s="9" t="str">
        <f>IFERROR(VLOOKUP(CONCATENATE($A14,B$1),'Исх-увл.отчёт'!$A$2:$D$3000,4,FALSE),"-")</f>
        <v>-</v>
      </c>
      <c r="C14" s="9" t="str">
        <f>IFERROR(VLOOKUP(CONCATENATE($A14,C$1),'Исх-увл.отчёт'!$A$2:$D$3000,4,FALSE),"-")</f>
        <v>-</v>
      </c>
      <c r="D14" s="9" t="str">
        <f>IFERROR(VLOOKUP(CONCATENATE($A14,D$1),'Исх-увл.отчёт'!$A$2:$D$3000,4,FALSE),"-")</f>
        <v>-</v>
      </c>
      <c r="E14" s="9" t="str">
        <f>IFERROR(VLOOKUP(CONCATENATE($A14,E$1),'Исх-увл.отчёт'!$A$2:$D$3000,4,FALSE),"-")</f>
        <v>-</v>
      </c>
      <c r="F14" s="9" t="str">
        <f>IFERROR(VLOOKUP(CONCATENATE($A14,F$1),'Исх-увл.отчёт'!$A$2:$D$3000,4,FALSE),"-")</f>
        <v>-</v>
      </c>
      <c r="G14" s="9" t="str">
        <f>IFERROR(VLOOKUP(CONCATENATE($A14,G$1),'Исх-увл.отчёт'!$A$2:$D$3000,4,FALSE),"-")</f>
        <v>-</v>
      </c>
      <c r="H14" s="9" t="str">
        <f>IFERROR(VLOOKUP(CONCATENATE($A14,H$1),'Исх-увл.отчёт'!$A$2:$D$3000,4,FALSE),"-")</f>
        <v>-</v>
      </c>
      <c r="I14" s="9" t="str">
        <f>IFERROR(VLOOKUP(CONCATENATE($A14,I$1),'Исх-увл.отчёт'!$A$2:$D$3000,4,FALSE),"-")</f>
        <v>-</v>
      </c>
      <c r="J14" s="9" t="str">
        <f>IFERROR(VLOOKUP(CONCATENATE($A14,J$1),'Исх-увл.отчёт'!$A$2:$D$3000,4,FALSE),"-")</f>
        <v>-</v>
      </c>
      <c r="K14" s="9" t="str">
        <f>IFERROR(VLOOKUP(CONCATENATE($A14,K$1),'Исх-увл.отчёт'!$A$2:$D$3000,4,FALSE),"-")</f>
        <v>-</v>
      </c>
      <c r="L14" s="9">
        <f>IFERROR(VLOOKUP(CONCATENATE($A14,L$1),'Исх-увл.отчёт'!$A$2:$D$3000,4,FALSE),"-")</f>
        <v>9</v>
      </c>
      <c r="M14" s="9">
        <f>IFERROR(VLOOKUP(CONCATENATE($A14,M$1),'Исх-увл.отчёт'!$A$2:$D$3000,4,FALSE),"-")</f>
        <v>9</v>
      </c>
      <c r="N14" s="9" t="str">
        <f>IFERROR(VLOOKUP(CONCATENATE($A14,N$1),'Исх-увл.отчёт'!$A$2:$D$3000,4,FALSE),"-")</f>
        <v>-</v>
      </c>
      <c r="O14" s="9">
        <f>IFERROR(VLOOKUP(CONCATENATE($A14,O$1),'Исх-увл.отчёт'!$A$2:$D$3000,4,FALSE),"-")</f>
        <v>9</v>
      </c>
      <c r="P14" s="9" t="str">
        <f>IFERROR(VLOOKUP(CONCATENATE($A14,P$1),'Исх-увл.отчёт'!$A$2:$D$3000,4,FALSE),"-")</f>
        <v>-</v>
      </c>
      <c r="Q14" s="9" t="str">
        <f>IFERROR(VLOOKUP(CONCATENATE($A14,Q$1),'Исх-увл.отчёт'!$A$2:$D$3000,4,FALSE),"-")</f>
        <v>-</v>
      </c>
      <c r="R14" s="9" t="str">
        <f>IFERROR(VLOOKUP(CONCATENATE($A14,R$1),'Исх-увл.отчёт'!$A$2:$D$3000,4,FALSE),"-")</f>
        <v>-</v>
      </c>
      <c r="S14" s="9" t="str">
        <f>IFERROR(VLOOKUP(CONCATENATE($A14,S$1),'Исх-увл.отчёт'!$A$2:$D$3000,4,FALSE),"-")</f>
        <v>-</v>
      </c>
      <c r="T14" s="9" t="str">
        <f>IFERROR(VLOOKUP(CONCATENATE($A14,T$1),'Исх-увл.отчёт'!$A$2:$D$3000,4,FALSE),"-")</f>
        <v>-</v>
      </c>
      <c r="U14" s="9" t="str">
        <f>IFERROR(VLOOKUP(CONCATENATE($A14,U$1),'Исх-увл.отчёт'!$A$2:$D$3000,4,FALSE),"-")</f>
        <v>-</v>
      </c>
      <c r="V14" s="9" t="str">
        <f>IFERROR(VLOOKUP(CONCATENATE($A14,V$1),'Исх-увл.отчёт'!$A$2:$D$3000,4,FALSE),"-")</f>
        <v>-</v>
      </c>
      <c r="W14" s="9" t="str">
        <f>IFERROR(VLOOKUP(CONCATENATE($A14,W$1),'Исх-увл.отчёт'!$A$2:$D$3000,4,FALSE),"-")</f>
        <v>-</v>
      </c>
      <c r="X14" s="9" t="str">
        <f>IFERROR(VLOOKUP(CONCATENATE($A14,X$1),'Исх-увл.отчёт'!$A$2:$D$3000,4,FALSE),"-")</f>
        <v>-</v>
      </c>
      <c r="Y14" s="9" t="str">
        <f>IFERROR(VLOOKUP(CONCATENATE($A14,Y$1),'Исх-увл.отчёт'!$A$2:$D$3000,4,FALSE),"-")</f>
        <v>-</v>
      </c>
      <c r="Z14" s="9">
        <f>IFERROR(VLOOKUP(CONCATENATE($A14,Z$1),'Исх-увл.отчёт'!$A$2:$D$3000,4,FALSE),"-")</f>
        <v>10</v>
      </c>
      <c r="AA14" s="9" t="str">
        <f>IFERROR(VLOOKUP(CONCATENATE($A14,AA$1),'Исх-увл.отчёт'!$A$2:$D$3000,4,FALSE),"-")</f>
        <v>-</v>
      </c>
      <c r="AB14" s="9" t="str">
        <f>IFERROR(VLOOKUP(CONCATENATE($A14,AB$1),'Исх-увл.отчёт'!$A$2:$D$3000,4,FALSE),"-")</f>
        <v>-</v>
      </c>
      <c r="AC14" s="9" t="str">
        <f>IFERROR(VLOOKUP(CONCATENATE($A14,AC$1),'Исх-увл.отчёт'!$A$2:$D$3000,4,FALSE),"-")</f>
        <v>-</v>
      </c>
      <c r="AD14" s="9" t="str">
        <f>IFERROR(VLOOKUP(CONCATENATE($A14,AD$1),'Исх-увл.отчёт'!$A$2:$D$3000,4,FALSE),"-")</f>
        <v>-</v>
      </c>
      <c r="AE14" s="9" t="str">
        <f>IFERROR(VLOOKUP(CONCATENATE($A14,AE$1),'Исх-увл.отчёт'!$A$2:$D$3000,4,FALSE),"-")</f>
        <v>-</v>
      </c>
      <c r="AF14" s="9" t="str">
        <f>IFERROR(VLOOKUP(CONCATENATE($A14,AF$1),'Исх-увл.отчёт'!$A$2:$D$3000,4,FALSE),"-")</f>
        <v>-</v>
      </c>
      <c r="AG14" s="9">
        <f>IFERROR(VLOOKUP(CONCATENATE($A14,AG$1),'Исх-увл.отчёт'!$A$2:$D$3000,4,FALSE),"-")</f>
        <v>9</v>
      </c>
      <c r="AH14" s="9" t="str">
        <f>IFERROR(VLOOKUP(CONCATENATE($A14,AH$1),'Исх-увл.отчёт'!$A$2:$D$3000,4,FALSE),"-")</f>
        <v>-</v>
      </c>
      <c r="AI14" s="9">
        <f>IFERROR(VLOOKUP(CONCATENATE($A14,AI$1),'Исх-увл.отчёт'!$A$2:$D$3000,4,FALSE),"-")</f>
        <v>11</v>
      </c>
      <c r="AJ14" s="9" t="str">
        <f>IFERROR(VLOOKUP(CONCATENATE($A14,AJ$1),'Исх-увл.отчёт'!$A$2:$D$3000,4,FALSE),"-")</f>
        <v>-</v>
      </c>
      <c r="AK14" s="9">
        <f>IFERROR(VLOOKUP(CONCATENATE($A14,AK$1),'Исх-увл.отчёт'!$A$2:$D$3000,4,FALSE),"-")</f>
        <v>7</v>
      </c>
      <c r="AL14" s="9" t="str">
        <f>IFERROR(VLOOKUP(CONCATENATE($A14,AL$1),'Исх-увл.отчёт'!$A$2:$D$3000,4,FALSE),"-")</f>
        <v>-</v>
      </c>
      <c r="AM14" s="9" t="str">
        <f>IFERROR(VLOOKUP(CONCATENATE($A14,AM$1),'Исх-увл.отчёт'!$A$2:$D$3000,4,FALSE),"-")</f>
        <v>-</v>
      </c>
      <c r="AN14" s="9">
        <f>IFERROR(VLOOKUP(CONCATENATE($A14,AN$1),'Исх-увл.отчёт'!$A$2:$D$3000,4,FALSE),"-")</f>
        <v>9</v>
      </c>
      <c r="AO14" s="9" t="str">
        <f>IFERROR(VLOOKUP(CONCATENATE($A14,AO$1),'Исх-увл.отчёт'!$A$2:$D$3000,4,FALSE),"-")</f>
        <v>-</v>
      </c>
      <c r="AP14" s="9" t="str">
        <f>IFERROR(VLOOKUP(CONCATENATE($A14,AP$1),'Исх-увл.отчёт'!$A$2:$D$3000,4,FALSE),"-")</f>
        <v>-</v>
      </c>
      <c r="AQ14" s="9" t="str">
        <f>IFERROR(VLOOKUP(CONCATENATE($A14,AQ$1),'Исх-увл.отчёт'!$A$2:$D$3000,4,FALSE),"-")</f>
        <v>-</v>
      </c>
      <c r="AR14" s="9" t="str">
        <f>IFERROR(VLOOKUP(CONCATENATE($A14,AR$1),'Исх-увл.отчёт'!$A$2:$D$3000,4,FALSE),"-")</f>
        <v>-</v>
      </c>
      <c r="AS14" s="9" t="str">
        <f>IFERROR(VLOOKUP(CONCATENATE($A14,AS$1),'Исх-увл.отчёт'!$A$2:$D$3000,4,FALSE),"-")</f>
        <v>-</v>
      </c>
      <c r="AT14" s="9" t="str">
        <f>IFERROR(VLOOKUP(CONCATENATE($A14,AT$1),'Исх-увл.отчёт'!$A$2:$D$3000,4,FALSE),"-")</f>
        <v>-</v>
      </c>
      <c r="AU14" s="9" t="str">
        <f>IFERROR(VLOOKUP(CONCATENATE($A14,AU$1),'Исх-увл.отчёт'!$A$2:$D$3000,4,FALSE),"-")</f>
        <v>-</v>
      </c>
      <c r="AV14" s="9" t="str">
        <f>IFERROR(VLOOKUP(CONCATENATE($A14,AV$1),'Исх-увл.отчёт'!$A$2:$D$3000,4,FALSE),"-")</f>
        <v>-</v>
      </c>
      <c r="AW14" s="9" t="str">
        <f>IFERROR(VLOOKUP(CONCATENATE($A14,AW$1),'Исх-увл.отчёт'!$A$2:$D$3000,4,FALSE),"-")</f>
        <v>-</v>
      </c>
      <c r="AX14" s="9" t="str">
        <f>IFERROR(VLOOKUP(CONCATENATE($A14,AX$1),'Исх-увл.отчёт'!$A$2:$D$3000,4,FALSE),"-")</f>
        <v>-</v>
      </c>
      <c r="AY14" s="9" t="str">
        <f>IFERROR(VLOOKUP(CONCATENATE($A14,AY$1),'Исх-увл.отчёт'!$A$2:$D$3000,4,FALSE),"-")</f>
        <v>-</v>
      </c>
      <c r="AZ14" s="9" t="str">
        <f>IFERROR(VLOOKUP(CONCATENATE($A14,AZ$1),'Исх-увл.отчёт'!$A$2:$D$3000,4,FALSE),"-")</f>
        <v>-</v>
      </c>
      <c r="BA14" s="9" t="str">
        <f>IFERROR(VLOOKUP(CONCATENATE($A14,BA$1),'Исх-увл.отчёт'!$A$2:$D$3000,4,FALSE),"-")</f>
        <v>-</v>
      </c>
      <c r="BB14" s="9" t="str">
        <f>IFERROR(VLOOKUP(CONCATENATE($A14,BB$1),'Исх-увл.отчёт'!$A$2:$D$3000,4,FALSE),"-")</f>
        <v>-</v>
      </c>
      <c r="BC14" s="9">
        <f>IFERROR(VLOOKUP(CONCATENATE($A14,BC$1),'Исх-увл.отчёт'!$A$2:$D$3000,4,FALSE),"-")</f>
        <v>8</v>
      </c>
      <c r="BD14" s="9" t="str">
        <f>IFERROR(VLOOKUP(CONCATENATE($A14,BD$1),'Исх-увл.отчёт'!$A$2:$D$3000,4,FALSE),"-")</f>
        <v>-</v>
      </c>
      <c r="BE14" s="9" t="str">
        <f>IFERROR(VLOOKUP(CONCATENATE($A14,BE$1),'Исх-увл.отчёт'!$A$2:$D$3000,4,FALSE),"-")</f>
        <v>-</v>
      </c>
      <c r="BF14" s="9" t="str">
        <f>IFERROR(VLOOKUP(CONCATENATE($A14,BF$1),'Исх-увл.отчёт'!$A$2:$D$3000,4,FALSE),"-")</f>
        <v>-</v>
      </c>
      <c r="BG14" s="9" t="str">
        <f>IFERROR(VLOOKUP(CONCATENATE($A14,BG$1),'Исх-увл.отчёт'!$A$2:$D$3000,4,FALSE),"-")</f>
        <v>-</v>
      </c>
      <c r="BH14" s="37">
        <f t="shared" si="0"/>
        <v>9</v>
      </c>
      <c r="BI14" s="114">
        <f t="shared" si="1"/>
        <v>9</v>
      </c>
      <c r="BJ14" s="9"/>
    </row>
    <row r="15" spans="1:68">
      <c r="A15" s="125">
        <f t="shared" si="2"/>
        <v>13</v>
      </c>
      <c r="B15" s="9" t="str">
        <f>IFERROR(VLOOKUP(CONCATENATE($A15,B$1),'Исх-увл.отчёт'!$A$2:$D$3000,4,FALSE),"-")</f>
        <v>-</v>
      </c>
      <c r="C15" s="9" t="str">
        <f>IFERROR(VLOOKUP(CONCATENATE($A15,C$1),'Исх-увл.отчёт'!$A$2:$D$3000,4,FALSE),"-")</f>
        <v>-</v>
      </c>
      <c r="D15" s="9" t="str">
        <f>IFERROR(VLOOKUP(CONCATENATE($A15,D$1),'Исх-увл.отчёт'!$A$2:$D$3000,4,FALSE),"-")</f>
        <v>-</v>
      </c>
      <c r="E15" s="9" t="str">
        <f>IFERROR(VLOOKUP(CONCATENATE($A15,E$1),'Исх-увл.отчёт'!$A$2:$D$3000,4,FALSE),"-")</f>
        <v>-</v>
      </c>
      <c r="F15" s="9" t="str">
        <f>IFERROR(VLOOKUP(CONCATENATE($A15,F$1),'Исх-увл.отчёт'!$A$2:$D$3000,4,FALSE),"-")</f>
        <v>-</v>
      </c>
      <c r="G15" s="9" t="str">
        <f>IFERROR(VLOOKUP(CONCATENATE($A15,G$1),'Исх-увл.отчёт'!$A$2:$D$3000,4,FALSE),"-")</f>
        <v>-</v>
      </c>
      <c r="H15" s="9" t="str">
        <f>IFERROR(VLOOKUP(CONCATENATE($A15,H$1),'Исх-увл.отчёт'!$A$2:$D$3000,4,FALSE),"-")</f>
        <v>-</v>
      </c>
      <c r="I15" s="9" t="str">
        <f>IFERROR(VLOOKUP(CONCATENATE($A15,I$1),'Исх-увл.отчёт'!$A$2:$D$3000,4,FALSE),"-")</f>
        <v>-</v>
      </c>
      <c r="J15" s="9" t="str">
        <f>IFERROR(VLOOKUP(CONCATENATE($A15,J$1),'Исх-увл.отчёт'!$A$2:$D$3000,4,FALSE),"-")</f>
        <v>-</v>
      </c>
      <c r="K15" s="9" t="str">
        <f>IFERROR(VLOOKUP(CONCATENATE($A15,K$1),'Исх-увл.отчёт'!$A$2:$D$3000,4,FALSE),"-")</f>
        <v>-</v>
      </c>
      <c r="L15" s="9" t="str">
        <f>IFERROR(VLOOKUP(CONCATENATE($A15,L$1),'Исх-увл.отчёт'!$A$2:$D$3000,4,FALSE),"-")</f>
        <v>-</v>
      </c>
      <c r="M15" s="9" t="str">
        <f>IFERROR(VLOOKUP(CONCATENATE($A15,M$1),'Исх-увл.отчёт'!$A$2:$D$3000,4,FALSE),"-")</f>
        <v>-</v>
      </c>
      <c r="N15" s="9" t="str">
        <f>IFERROR(VLOOKUP(CONCATENATE($A15,N$1),'Исх-увл.отчёт'!$A$2:$D$3000,4,FALSE),"-")</f>
        <v>-</v>
      </c>
      <c r="O15" s="9">
        <f>IFERROR(VLOOKUP(CONCATENATE($A15,O$1),'Исх-увл.отчёт'!$A$2:$D$3000,4,FALSE),"-")</f>
        <v>5</v>
      </c>
      <c r="P15" s="9" t="str">
        <f>IFERROR(VLOOKUP(CONCATENATE($A15,P$1),'Исх-увл.отчёт'!$A$2:$D$3000,4,FALSE),"-")</f>
        <v>-</v>
      </c>
      <c r="Q15" s="9" t="str">
        <f>IFERROR(VLOOKUP(CONCATENATE($A15,Q$1),'Исх-увл.отчёт'!$A$2:$D$3000,4,FALSE),"-")</f>
        <v>-</v>
      </c>
      <c r="R15" s="9" t="str">
        <f>IFERROR(VLOOKUP(CONCATENATE($A15,R$1),'Исх-увл.отчёт'!$A$2:$D$3000,4,FALSE),"-")</f>
        <v>-</v>
      </c>
      <c r="S15" s="9" t="str">
        <f>IFERROR(VLOOKUP(CONCATENATE($A15,S$1),'Исх-увл.отчёт'!$A$2:$D$3000,4,FALSE),"-")</f>
        <v>-</v>
      </c>
      <c r="T15" s="9" t="str">
        <f>IFERROR(VLOOKUP(CONCATENATE($A15,T$1),'Исх-увл.отчёт'!$A$2:$D$3000,4,FALSE),"-")</f>
        <v>-</v>
      </c>
      <c r="U15" s="9">
        <f>IFERROR(VLOOKUP(CONCATENATE($A15,U$1),'Исх-увл.отчёт'!$A$2:$D$3000,4,FALSE),"-")</f>
        <v>4</v>
      </c>
      <c r="V15" s="9">
        <f>IFERROR(VLOOKUP(CONCATENATE($A15,V$1),'Исх-увл.отчёт'!$A$2:$D$3000,4,FALSE),"-")</f>
        <v>4</v>
      </c>
      <c r="W15" s="9" t="str">
        <f>IFERROR(VLOOKUP(CONCATENATE($A15,W$1),'Исх-увл.отчёт'!$A$2:$D$3000,4,FALSE),"-")</f>
        <v>-</v>
      </c>
      <c r="X15" s="9" t="str">
        <f>IFERROR(VLOOKUP(CONCATENATE($A15,X$1),'Исх-увл.отчёт'!$A$2:$D$3000,4,FALSE),"-")</f>
        <v>-</v>
      </c>
      <c r="Y15" s="9" t="str">
        <f>IFERROR(VLOOKUP(CONCATENATE($A15,Y$1),'Исх-увл.отчёт'!$A$2:$D$3000,4,FALSE),"-")</f>
        <v>-</v>
      </c>
      <c r="Z15" s="9">
        <f>IFERROR(VLOOKUP(CONCATENATE($A15,Z$1),'Исх-увл.отчёт'!$A$2:$D$3000,4,FALSE),"-")</f>
        <v>8</v>
      </c>
      <c r="AA15" s="9" t="str">
        <f>IFERROR(VLOOKUP(CONCATENATE($A15,AA$1),'Исх-увл.отчёт'!$A$2:$D$3000,4,FALSE),"-")</f>
        <v>-</v>
      </c>
      <c r="AB15" s="9" t="str">
        <f>IFERROR(VLOOKUP(CONCATENATE($A15,AB$1),'Исх-увл.отчёт'!$A$2:$D$3000,4,FALSE),"-")</f>
        <v>-</v>
      </c>
      <c r="AC15" s="9" t="str">
        <f>IFERROR(VLOOKUP(CONCATENATE($A15,AC$1),'Исх-увл.отчёт'!$A$2:$D$3000,4,FALSE),"-")</f>
        <v>-</v>
      </c>
      <c r="AD15" s="9" t="str">
        <f>IFERROR(VLOOKUP(CONCATENATE($A15,AD$1),'Исх-увл.отчёт'!$A$2:$D$3000,4,FALSE),"-")</f>
        <v>-</v>
      </c>
      <c r="AE15" s="9" t="str">
        <f>IFERROR(VLOOKUP(CONCATENATE($A15,AE$1),'Исх-увл.отчёт'!$A$2:$D$3000,4,FALSE),"-")</f>
        <v>-</v>
      </c>
      <c r="AF15" s="9" t="str">
        <f>IFERROR(VLOOKUP(CONCATENATE($A15,AF$1),'Исх-увл.отчёт'!$A$2:$D$3000,4,FALSE),"-")</f>
        <v>-</v>
      </c>
      <c r="AG15" s="9" t="str">
        <f>IFERROR(VLOOKUP(CONCATENATE($A15,AG$1),'Исх-увл.отчёт'!$A$2:$D$3000,4,FALSE),"-")</f>
        <v>-</v>
      </c>
      <c r="AH15" s="9" t="str">
        <f>IFERROR(VLOOKUP(CONCATENATE($A15,AH$1),'Исх-увл.отчёт'!$A$2:$D$3000,4,FALSE),"-")</f>
        <v>-</v>
      </c>
      <c r="AI15" s="9" t="str">
        <f>IFERROR(VLOOKUP(CONCATENATE($A15,AI$1),'Исх-увл.отчёт'!$A$2:$D$3000,4,FALSE),"-")</f>
        <v>-</v>
      </c>
      <c r="AJ15" s="9" t="str">
        <f>IFERROR(VLOOKUP(CONCATENATE($A15,AJ$1),'Исх-увл.отчёт'!$A$2:$D$3000,4,FALSE),"-")</f>
        <v>-</v>
      </c>
      <c r="AK15" s="9">
        <f>IFERROR(VLOOKUP(CONCATENATE($A15,AK$1),'Исх-увл.отчёт'!$A$2:$D$3000,4,FALSE),"-")</f>
        <v>6</v>
      </c>
      <c r="AL15" s="9" t="str">
        <f>IFERROR(VLOOKUP(CONCATENATE($A15,AL$1),'Исх-увл.отчёт'!$A$2:$D$3000,4,FALSE),"-")</f>
        <v>-</v>
      </c>
      <c r="AM15" s="9" t="str">
        <f>IFERROR(VLOOKUP(CONCATENATE($A15,AM$1),'Исх-увл.отчёт'!$A$2:$D$3000,4,FALSE),"-")</f>
        <v>-</v>
      </c>
      <c r="AN15" s="9" t="str">
        <f>IFERROR(VLOOKUP(CONCATENATE($A15,AN$1),'Исх-увл.отчёт'!$A$2:$D$3000,4,FALSE),"-")</f>
        <v>-</v>
      </c>
      <c r="AO15" s="9" t="str">
        <f>IFERROR(VLOOKUP(CONCATENATE($A15,AO$1),'Исх-увл.отчёт'!$A$2:$D$3000,4,FALSE),"-")</f>
        <v>-</v>
      </c>
      <c r="AP15" s="9" t="str">
        <f>IFERROR(VLOOKUP(CONCATENATE($A15,AP$1),'Исх-увл.отчёт'!$A$2:$D$3000,4,FALSE),"-")</f>
        <v>-</v>
      </c>
      <c r="AQ15" s="9" t="str">
        <f>IFERROR(VLOOKUP(CONCATENATE($A15,AQ$1),'Исх-увл.отчёт'!$A$2:$D$3000,4,FALSE),"-")</f>
        <v>-</v>
      </c>
      <c r="AR15" s="9" t="str">
        <f>IFERROR(VLOOKUP(CONCATENATE($A15,AR$1),'Исх-увл.отчёт'!$A$2:$D$3000,4,FALSE),"-")</f>
        <v>-</v>
      </c>
      <c r="AS15" s="9" t="str">
        <f>IFERROR(VLOOKUP(CONCATENATE($A15,AS$1),'Исх-увл.отчёт'!$A$2:$D$3000,4,FALSE),"-")</f>
        <v>-</v>
      </c>
      <c r="AT15" s="9" t="str">
        <f>IFERROR(VLOOKUP(CONCATENATE($A15,AT$1),'Исх-увл.отчёт'!$A$2:$D$3000,4,FALSE),"-")</f>
        <v>-</v>
      </c>
      <c r="AU15" s="9" t="str">
        <f>IFERROR(VLOOKUP(CONCATENATE($A15,AU$1),'Исх-увл.отчёт'!$A$2:$D$3000,4,FALSE),"-")</f>
        <v>-</v>
      </c>
      <c r="AV15" s="9" t="str">
        <f>IFERROR(VLOOKUP(CONCATENATE($A15,AV$1),'Исх-увл.отчёт'!$A$2:$D$3000,4,FALSE),"-")</f>
        <v>-</v>
      </c>
      <c r="AW15" s="9" t="str">
        <f>IFERROR(VLOOKUP(CONCATENATE($A15,AW$1),'Исх-увл.отчёт'!$A$2:$D$3000,4,FALSE),"-")</f>
        <v>-</v>
      </c>
      <c r="AX15" s="9" t="str">
        <f>IFERROR(VLOOKUP(CONCATENATE($A15,AX$1),'Исх-увл.отчёт'!$A$2:$D$3000,4,FALSE),"-")</f>
        <v>-</v>
      </c>
      <c r="AY15" s="9" t="str">
        <f>IFERROR(VLOOKUP(CONCATENATE($A15,AY$1),'Исх-увл.отчёт'!$A$2:$D$3000,4,FALSE),"-")</f>
        <v>-</v>
      </c>
      <c r="AZ15" s="9" t="str">
        <f>IFERROR(VLOOKUP(CONCATENATE($A15,AZ$1),'Исх-увл.отчёт'!$A$2:$D$3000,4,FALSE),"-")</f>
        <v>-</v>
      </c>
      <c r="BA15" s="9" t="str">
        <f>IFERROR(VLOOKUP(CONCATENATE($A15,BA$1),'Исх-увл.отчёт'!$A$2:$D$3000,4,FALSE),"-")</f>
        <v>-</v>
      </c>
      <c r="BB15" s="9" t="str">
        <f>IFERROR(VLOOKUP(CONCATENATE($A15,BB$1),'Исх-увл.отчёт'!$A$2:$D$3000,4,FALSE),"-")</f>
        <v>-</v>
      </c>
      <c r="BC15" s="9">
        <f>IFERROR(VLOOKUP(CONCATENATE($A15,BC$1),'Исх-увл.отчёт'!$A$2:$D$3000,4,FALSE),"-")</f>
        <v>7</v>
      </c>
      <c r="BD15" s="9" t="str">
        <f>IFERROR(VLOOKUP(CONCATENATE($A15,BD$1),'Исх-увл.отчёт'!$A$2:$D$3000,4,FALSE),"-")</f>
        <v>-</v>
      </c>
      <c r="BE15" s="9" t="str">
        <f>IFERROR(VLOOKUP(CONCATENATE($A15,BE$1),'Исх-увл.отчёт'!$A$2:$D$3000,4,FALSE),"-")</f>
        <v>-</v>
      </c>
      <c r="BF15" s="9" t="str">
        <f>IFERROR(VLOOKUP(CONCATENATE($A15,BF$1),'Исх-увл.отчёт'!$A$2:$D$3000,4,FALSE),"-")</f>
        <v>-</v>
      </c>
      <c r="BG15" s="9" t="str">
        <f>IFERROR(VLOOKUP(CONCATENATE($A15,BG$1),'Исх-увл.отчёт'!$A$2:$D$3000,4,FALSE),"-")</f>
        <v>-</v>
      </c>
      <c r="BH15" s="37">
        <f t="shared" si="0"/>
        <v>6</v>
      </c>
      <c r="BI15" s="114">
        <f t="shared" si="1"/>
        <v>5.666666666666667</v>
      </c>
      <c r="BJ15" s="9"/>
    </row>
    <row r="16" spans="1:68">
      <c r="A16" s="125">
        <f t="shared" si="2"/>
        <v>14</v>
      </c>
      <c r="B16" s="9" t="str">
        <f>IFERROR(VLOOKUP(CONCATENATE($A16,B$1),'Исх-увл.отчёт'!$A$2:$D$3000,4,FALSE),"-")</f>
        <v>-</v>
      </c>
      <c r="C16" s="9" t="str">
        <f>IFERROR(VLOOKUP(CONCATENATE($A16,C$1),'Исх-увл.отчёт'!$A$2:$D$3000,4,FALSE),"-")</f>
        <v>-</v>
      </c>
      <c r="D16" s="9" t="str">
        <f>IFERROR(VLOOKUP(CONCATENATE($A16,D$1),'Исх-увл.отчёт'!$A$2:$D$3000,4,FALSE),"-")</f>
        <v>-</v>
      </c>
      <c r="E16" s="9" t="str">
        <f>IFERROR(VLOOKUP(CONCATENATE($A16,E$1),'Исх-увл.отчёт'!$A$2:$D$3000,4,FALSE),"-")</f>
        <v>-</v>
      </c>
      <c r="F16" s="9" t="str">
        <f>IFERROR(VLOOKUP(CONCATENATE($A16,F$1),'Исх-увл.отчёт'!$A$2:$D$3000,4,FALSE),"-")</f>
        <v>-</v>
      </c>
      <c r="G16" s="9" t="str">
        <f>IFERROR(VLOOKUP(CONCATENATE($A16,G$1),'Исх-увл.отчёт'!$A$2:$D$3000,4,FALSE),"-")</f>
        <v>-</v>
      </c>
      <c r="H16" s="9" t="str">
        <f>IFERROR(VLOOKUP(CONCATENATE($A16,H$1),'Исх-увл.отчёт'!$A$2:$D$3000,4,FALSE),"-")</f>
        <v>-</v>
      </c>
      <c r="I16" s="9" t="str">
        <f>IFERROR(VLOOKUP(CONCATENATE($A16,I$1),'Исх-увл.отчёт'!$A$2:$D$3000,4,FALSE),"-")</f>
        <v>-</v>
      </c>
      <c r="J16" s="9" t="str">
        <f>IFERROR(VLOOKUP(CONCATENATE($A16,J$1),'Исх-увл.отчёт'!$A$2:$D$3000,4,FALSE),"-")</f>
        <v>-</v>
      </c>
      <c r="K16" s="9" t="str">
        <f>IFERROR(VLOOKUP(CONCATENATE($A16,K$1),'Исх-увл.отчёт'!$A$2:$D$3000,4,FALSE),"-")</f>
        <v>-</v>
      </c>
      <c r="L16" s="9" t="str">
        <f>IFERROR(VLOOKUP(CONCATENATE($A16,L$1),'Исх-увл.отчёт'!$A$2:$D$3000,4,FALSE),"-")</f>
        <v>-</v>
      </c>
      <c r="M16" s="9" t="str">
        <f>IFERROR(VLOOKUP(CONCATENATE($A16,M$1),'Исх-увл.отчёт'!$A$2:$D$3000,4,FALSE),"-")</f>
        <v>-</v>
      </c>
      <c r="N16" s="9" t="str">
        <f>IFERROR(VLOOKUP(CONCATENATE($A16,N$1),'Исх-увл.отчёт'!$A$2:$D$3000,4,FALSE),"-")</f>
        <v>-</v>
      </c>
      <c r="O16" s="9" t="str">
        <f>IFERROR(VLOOKUP(CONCATENATE($A16,O$1),'Исх-увл.отчёт'!$A$2:$D$3000,4,FALSE),"-")</f>
        <v>-</v>
      </c>
      <c r="P16" s="9" t="str">
        <f>IFERROR(VLOOKUP(CONCATENATE($A16,P$1),'Исх-увл.отчёт'!$A$2:$D$3000,4,FALSE),"-")</f>
        <v>-</v>
      </c>
      <c r="Q16" s="9" t="str">
        <f>IFERROR(VLOOKUP(CONCATENATE($A16,Q$1),'Исх-увл.отчёт'!$A$2:$D$3000,4,FALSE),"-")</f>
        <v>-</v>
      </c>
      <c r="R16" s="9" t="str">
        <f>IFERROR(VLOOKUP(CONCATENATE($A16,R$1),'Исх-увл.отчёт'!$A$2:$D$3000,4,FALSE),"-")</f>
        <v>-</v>
      </c>
      <c r="S16" s="9" t="str">
        <f>IFERROR(VLOOKUP(CONCATENATE($A16,S$1),'Исх-увл.отчёт'!$A$2:$D$3000,4,FALSE),"-")</f>
        <v>-</v>
      </c>
      <c r="T16" s="9" t="str">
        <f>IFERROR(VLOOKUP(CONCATENATE($A16,T$1),'Исх-увл.отчёт'!$A$2:$D$3000,4,FALSE),"-")</f>
        <v>-</v>
      </c>
      <c r="U16" s="9" t="str">
        <f>IFERROR(VLOOKUP(CONCATENATE($A16,U$1),'Исх-увл.отчёт'!$A$2:$D$3000,4,FALSE),"-")</f>
        <v>-</v>
      </c>
      <c r="V16" s="9" t="str">
        <f>IFERROR(VLOOKUP(CONCATENATE($A16,V$1),'Исх-увл.отчёт'!$A$2:$D$3000,4,FALSE),"-")</f>
        <v>-</v>
      </c>
      <c r="W16" s="9" t="str">
        <f>IFERROR(VLOOKUP(CONCATENATE($A16,W$1),'Исх-увл.отчёт'!$A$2:$D$3000,4,FALSE),"-")</f>
        <v>-</v>
      </c>
      <c r="X16" s="9" t="str">
        <f>IFERROR(VLOOKUP(CONCATENATE($A16,X$1),'Исх-увл.отчёт'!$A$2:$D$3000,4,FALSE),"-")</f>
        <v>-</v>
      </c>
      <c r="Y16" s="9" t="str">
        <f>IFERROR(VLOOKUP(CONCATENATE($A16,Y$1),'Исх-увл.отчёт'!$A$2:$D$3000,4,FALSE),"-")</f>
        <v>-</v>
      </c>
      <c r="Z16" s="9" t="str">
        <f>IFERROR(VLOOKUP(CONCATENATE($A16,Z$1),'Исх-увл.отчёт'!$A$2:$D$3000,4,FALSE),"-")</f>
        <v>-</v>
      </c>
      <c r="AA16" s="9" t="str">
        <f>IFERROR(VLOOKUP(CONCATENATE($A16,AA$1),'Исх-увл.отчёт'!$A$2:$D$3000,4,FALSE),"-")</f>
        <v>-</v>
      </c>
      <c r="AB16" s="9" t="str">
        <f>IFERROR(VLOOKUP(CONCATENATE($A16,AB$1),'Исх-увл.отчёт'!$A$2:$D$3000,4,FALSE),"-")</f>
        <v>-</v>
      </c>
      <c r="AC16" s="9" t="str">
        <f>IFERROR(VLOOKUP(CONCATENATE($A16,AC$1),'Исх-увл.отчёт'!$A$2:$D$3000,4,FALSE),"-")</f>
        <v>-</v>
      </c>
      <c r="AD16" s="9" t="str">
        <f>IFERROR(VLOOKUP(CONCATENATE($A16,AD$1),'Исх-увл.отчёт'!$A$2:$D$3000,4,FALSE),"-")</f>
        <v>-</v>
      </c>
      <c r="AE16" s="9" t="str">
        <f>IFERROR(VLOOKUP(CONCATENATE($A16,AE$1),'Исх-увл.отчёт'!$A$2:$D$3000,4,FALSE),"-")</f>
        <v>-</v>
      </c>
      <c r="AF16" s="9" t="str">
        <f>IFERROR(VLOOKUP(CONCATENATE($A16,AF$1),'Исх-увл.отчёт'!$A$2:$D$3000,4,FALSE),"-")</f>
        <v>-</v>
      </c>
      <c r="AG16" s="9" t="str">
        <f>IFERROR(VLOOKUP(CONCATENATE($A16,AG$1),'Исх-увл.отчёт'!$A$2:$D$3000,4,FALSE),"-")</f>
        <v>-</v>
      </c>
      <c r="AH16" s="9" t="str">
        <f>IFERROR(VLOOKUP(CONCATENATE($A16,AH$1),'Исх-увл.отчёт'!$A$2:$D$3000,4,FALSE),"-")</f>
        <v>-</v>
      </c>
      <c r="AI16" s="9" t="str">
        <f>IFERROR(VLOOKUP(CONCATENATE($A16,AI$1),'Исх-увл.отчёт'!$A$2:$D$3000,4,FALSE),"-")</f>
        <v>-</v>
      </c>
      <c r="AJ16" s="9" t="str">
        <f>IFERROR(VLOOKUP(CONCATENATE($A16,AJ$1),'Исх-увл.отчёт'!$A$2:$D$3000,4,FALSE),"-")</f>
        <v>-</v>
      </c>
      <c r="AK16" s="9" t="str">
        <f>IFERROR(VLOOKUP(CONCATENATE($A16,AK$1),'Исх-увл.отчёт'!$A$2:$D$3000,4,FALSE),"-")</f>
        <v>-</v>
      </c>
      <c r="AL16" s="9" t="str">
        <f>IFERROR(VLOOKUP(CONCATENATE($A16,AL$1),'Исх-увл.отчёт'!$A$2:$D$3000,4,FALSE),"-")</f>
        <v>-</v>
      </c>
      <c r="AM16" s="9" t="str">
        <f>IFERROR(VLOOKUP(CONCATENATE($A16,AM$1),'Исх-увл.отчёт'!$A$2:$D$3000,4,FALSE),"-")</f>
        <v>-</v>
      </c>
      <c r="AN16" s="9" t="str">
        <f>IFERROR(VLOOKUP(CONCATENATE($A16,AN$1),'Исх-увл.отчёт'!$A$2:$D$3000,4,FALSE),"-")</f>
        <v>-</v>
      </c>
      <c r="AO16" s="9" t="str">
        <f>IFERROR(VLOOKUP(CONCATENATE($A16,AO$1),'Исх-увл.отчёт'!$A$2:$D$3000,4,FALSE),"-")</f>
        <v>-</v>
      </c>
      <c r="AP16" s="9" t="str">
        <f>IFERROR(VLOOKUP(CONCATENATE($A16,AP$1),'Исх-увл.отчёт'!$A$2:$D$3000,4,FALSE),"-")</f>
        <v>-</v>
      </c>
      <c r="AQ16" s="9" t="str">
        <f>IFERROR(VLOOKUP(CONCATENATE($A16,AQ$1),'Исх-увл.отчёт'!$A$2:$D$3000,4,FALSE),"-")</f>
        <v>-</v>
      </c>
      <c r="AR16" s="9" t="str">
        <f>IFERROR(VLOOKUP(CONCATENATE($A16,AR$1),'Исх-увл.отчёт'!$A$2:$D$3000,4,FALSE),"-")</f>
        <v>-</v>
      </c>
      <c r="AS16" s="9" t="str">
        <f>IFERROR(VLOOKUP(CONCATENATE($A16,AS$1),'Исх-увл.отчёт'!$A$2:$D$3000,4,FALSE),"-")</f>
        <v>-</v>
      </c>
      <c r="AT16" s="9" t="str">
        <f>IFERROR(VLOOKUP(CONCATENATE($A16,AT$1),'Исх-увл.отчёт'!$A$2:$D$3000,4,FALSE),"-")</f>
        <v>-</v>
      </c>
      <c r="AU16" s="9" t="str">
        <f>IFERROR(VLOOKUP(CONCATENATE($A16,AU$1),'Исх-увл.отчёт'!$A$2:$D$3000,4,FALSE),"-")</f>
        <v>-</v>
      </c>
      <c r="AV16" s="9" t="str">
        <f>IFERROR(VLOOKUP(CONCATENATE($A16,AV$1),'Исх-увл.отчёт'!$A$2:$D$3000,4,FALSE),"-")</f>
        <v>-</v>
      </c>
      <c r="AW16" s="9" t="str">
        <f>IFERROR(VLOOKUP(CONCATENATE($A16,AW$1),'Исх-увл.отчёт'!$A$2:$D$3000,4,FALSE),"-")</f>
        <v>-</v>
      </c>
      <c r="AX16" s="9" t="str">
        <f>IFERROR(VLOOKUP(CONCATENATE($A16,AX$1),'Исх-увл.отчёт'!$A$2:$D$3000,4,FALSE),"-")</f>
        <v>-</v>
      </c>
      <c r="AY16" s="9" t="str">
        <f>IFERROR(VLOOKUP(CONCATENATE($A16,AY$1),'Исх-увл.отчёт'!$A$2:$D$3000,4,FALSE),"-")</f>
        <v>-</v>
      </c>
      <c r="AZ16" s="9" t="str">
        <f>IFERROR(VLOOKUP(CONCATENATE($A16,AZ$1),'Исх-увл.отчёт'!$A$2:$D$3000,4,FALSE),"-")</f>
        <v>-</v>
      </c>
      <c r="BA16" s="9" t="str">
        <f>IFERROR(VLOOKUP(CONCATENATE($A16,BA$1),'Исх-увл.отчёт'!$A$2:$D$3000,4,FALSE),"-")</f>
        <v>-</v>
      </c>
      <c r="BB16" s="9" t="str">
        <f>IFERROR(VLOOKUP(CONCATENATE($A16,BB$1),'Исх-увл.отчёт'!$A$2:$D$3000,4,FALSE),"-")</f>
        <v>-</v>
      </c>
      <c r="BC16" s="9" t="str">
        <f>IFERROR(VLOOKUP(CONCATENATE($A16,BC$1),'Исх-увл.отчёт'!$A$2:$D$3000,4,FALSE),"-")</f>
        <v>-</v>
      </c>
      <c r="BD16" s="9" t="str">
        <f>IFERROR(VLOOKUP(CONCATENATE($A16,BD$1),'Исх-увл.отчёт'!$A$2:$D$3000,4,FALSE),"-")</f>
        <v>-</v>
      </c>
      <c r="BE16" s="9" t="str">
        <f>IFERROR(VLOOKUP(CONCATENATE($A16,BE$1),'Исх-увл.отчёт'!$A$2:$D$3000,4,FALSE),"-")</f>
        <v>-</v>
      </c>
      <c r="BF16" s="9" t="str">
        <f>IFERROR(VLOOKUP(CONCATENATE($A16,BF$1),'Исх-увл.отчёт'!$A$2:$D$3000,4,FALSE),"-")</f>
        <v>-</v>
      </c>
      <c r="BG16" s="9" t="str">
        <f>IFERROR(VLOOKUP(CONCATENATE($A16,BG$1),'Исх-увл.отчёт'!$A$2:$D$3000,4,FALSE),"-")</f>
        <v>-</v>
      </c>
      <c r="BH16" s="37">
        <f t="shared" si="0"/>
        <v>0</v>
      </c>
      <c r="BI16" s="114" t="str">
        <f t="shared" si="1"/>
        <v>-</v>
      </c>
      <c r="BJ16" s="9"/>
    </row>
    <row r="17" spans="1:62">
      <c r="A17" s="125">
        <f t="shared" si="2"/>
        <v>15</v>
      </c>
      <c r="B17" s="9" t="str">
        <f>IFERROR(VLOOKUP(CONCATENATE($A17,B$1),'Исх-увл.отчёт'!$A$2:$D$3000,4,FALSE),"-")</f>
        <v>-</v>
      </c>
      <c r="C17" s="9" t="str">
        <f>IFERROR(VLOOKUP(CONCATENATE($A17,C$1),'Исх-увл.отчёт'!$A$2:$D$3000,4,FALSE),"-")</f>
        <v>-</v>
      </c>
      <c r="D17" s="9" t="str">
        <f>IFERROR(VLOOKUP(CONCATENATE($A17,D$1),'Исх-увл.отчёт'!$A$2:$D$3000,4,FALSE),"-")</f>
        <v>-</v>
      </c>
      <c r="E17" s="9" t="str">
        <f>IFERROR(VLOOKUP(CONCATENATE($A17,E$1),'Исх-увл.отчёт'!$A$2:$D$3000,4,FALSE),"-")</f>
        <v>-</v>
      </c>
      <c r="F17" s="9" t="str">
        <f>IFERROR(VLOOKUP(CONCATENATE($A17,F$1),'Исх-увл.отчёт'!$A$2:$D$3000,4,FALSE),"-")</f>
        <v>-</v>
      </c>
      <c r="G17" s="9" t="str">
        <f>IFERROR(VLOOKUP(CONCATENATE($A17,G$1),'Исх-увл.отчёт'!$A$2:$D$3000,4,FALSE),"-")</f>
        <v>-</v>
      </c>
      <c r="H17" s="9" t="str">
        <f>IFERROR(VLOOKUP(CONCATENATE($A17,H$1),'Исх-увл.отчёт'!$A$2:$D$3000,4,FALSE),"-")</f>
        <v>-</v>
      </c>
      <c r="I17" s="9" t="str">
        <f>IFERROR(VLOOKUP(CONCATENATE($A17,I$1),'Исх-увл.отчёт'!$A$2:$D$3000,4,FALSE),"-")</f>
        <v>-</v>
      </c>
      <c r="J17" s="9" t="str">
        <f>IFERROR(VLOOKUP(CONCATENATE($A17,J$1),'Исх-увл.отчёт'!$A$2:$D$3000,4,FALSE),"-")</f>
        <v>-</v>
      </c>
      <c r="K17" s="9" t="str">
        <f>IFERROR(VLOOKUP(CONCATENATE($A17,K$1),'Исх-увл.отчёт'!$A$2:$D$3000,4,FALSE),"-")</f>
        <v>-</v>
      </c>
      <c r="L17" s="9" t="str">
        <f>IFERROR(VLOOKUP(CONCATENATE($A17,L$1),'Исх-увл.отчёт'!$A$2:$D$3000,4,FALSE),"-")</f>
        <v>-</v>
      </c>
      <c r="M17" s="9" t="str">
        <f>IFERROR(VLOOKUP(CONCATENATE($A17,M$1),'Исх-увл.отчёт'!$A$2:$D$3000,4,FALSE),"-")</f>
        <v>-</v>
      </c>
      <c r="N17" s="9" t="str">
        <f>IFERROR(VLOOKUP(CONCATENATE($A17,N$1),'Исх-увл.отчёт'!$A$2:$D$3000,4,FALSE),"-")</f>
        <v>-</v>
      </c>
      <c r="O17" s="9">
        <f>IFERROR(VLOOKUP(CONCATENATE($A17,O$1),'Исх-увл.отчёт'!$A$2:$D$3000,4,FALSE),"-")</f>
        <v>7</v>
      </c>
      <c r="P17" s="9" t="str">
        <f>IFERROR(VLOOKUP(CONCATENATE($A17,P$1),'Исх-увл.отчёт'!$A$2:$D$3000,4,FALSE),"-")</f>
        <v>-</v>
      </c>
      <c r="Q17" s="9" t="str">
        <f>IFERROR(VLOOKUP(CONCATENATE($A17,Q$1),'Исх-увл.отчёт'!$A$2:$D$3000,4,FALSE),"-")</f>
        <v>-</v>
      </c>
      <c r="R17" s="9" t="str">
        <f>IFERROR(VLOOKUP(CONCATENATE($A17,R$1),'Исх-увл.отчёт'!$A$2:$D$3000,4,FALSE),"-")</f>
        <v>-</v>
      </c>
      <c r="S17" s="9" t="str">
        <f>IFERROR(VLOOKUP(CONCATENATE($A17,S$1),'Исх-увл.отчёт'!$A$2:$D$3000,4,FALSE),"-")</f>
        <v>-</v>
      </c>
      <c r="T17" s="9" t="str">
        <f>IFERROR(VLOOKUP(CONCATENATE($A17,T$1),'Исх-увл.отчёт'!$A$2:$D$3000,4,FALSE),"-")</f>
        <v>-</v>
      </c>
      <c r="U17" s="9" t="str">
        <f>IFERROR(VLOOKUP(CONCATENATE($A17,U$1),'Исх-увл.отчёт'!$A$2:$D$3000,4,FALSE),"-")</f>
        <v>-</v>
      </c>
      <c r="V17" s="9" t="str">
        <f>IFERROR(VLOOKUP(CONCATENATE($A17,V$1),'Исх-увл.отчёт'!$A$2:$D$3000,4,FALSE),"-")</f>
        <v>-</v>
      </c>
      <c r="W17" s="9" t="str">
        <f>IFERROR(VLOOKUP(CONCATENATE($A17,W$1),'Исх-увл.отчёт'!$A$2:$D$3000,4,FALSE),"-")</f>
        <v>-</v>
      </c>
      <c r="X17" s="9" t="str">
        <f>IFERROR(VLOOKUP(CONCATENATE($A17,X$1),'Исх-увл.отчёт'!$A$2:$D$3000,4,FALSE),"-")</f>
        <v>-</v>
      </c>
      <c r="Y17" s="9" t="str">
        <f>IFERROR(VLOOKUP(CONCATENATE($A17,Y$1),'Исх-увл.отчёт'!$A$2:$D$3000,4,FALSE),"-")</f>
        <v>-</v>
      </c>
      <c r="Z17" s="9">
        <f>IFERROR(VLOOKUP(CONCATENATE($A17,Z$1),'Исх-увл.отчёт'!$A$2:$D$3000,4,FALSE),"-")</f>
        <v>9</v>
      </c>
      <c r="AA17" s="9" t="str">
        <f>IFERROR(VLOOKUP(CONCATENATE($A17,AA$1),'Исх-увл.отчёт'!$A$2:$D$3000,4,FALSE),"-")</f>
        <v>-</v>
      </c>
      <c r="AB17" s="9" t="str">
        <f>IFERROR(VLOOKUP(CONCATENATE($A17,AB$1),'Исх-увл.отчёт'!$A$2:$D$3000,4,FALSE),"-")</f>
        <v>-</v>
      </c>
      <c r="AC17" s="9" t="str">
        <f>IFERROR(VLOOKUP(CONCATENATE($A17,AC$1),'Исх-увл.отчёт'!$A$2:$D$3000,4,FALSE),"-")</f>
        <v>-</v>
      </c>
      <c r="AD17" s="9" t="str">
        <f>IFERROR(VLOOKUP(CONCATENATE($A17,AD$1),'Исх-увл.отчёт'!$A$2:$D$3000,4,FALSE),"-")</f>
        <v>-</v>
      </c>
      <c r="AE17" s="9" t="str">
        <f>IFERROR(VLOOKUP(CONCATENATE($A17,AE$1),'Исх-увл.отчёт'!$A$2:$D$3000,4,FALSE),"-")</f>
        <v>-</v>
      </c>
      <c r="AF17" s="9" t="str">
        <f>IFERROR(VLOOKUP(CONCATENATE($A17,AF$1),'Исх-увл.отчёт'!$A$2:$D$3000,4,FALSE),"-")</f>
        <v>-</v>
      </c>
      <c r="AG17" s="9">
        <f>IFERROR(VLOOKUP(CONCATENATE($A17,AG$1),'Исх-увл.отчёт'!$A$2:$D$3000,4,FALSE),"-")</f>
        <v>9</v>
      </c>
      <c r="AH17" s="9" t="str">
        <f>IFERROR(VLOOKUP(CONCATENATE($A17,AH$1),'Исх-увл.отчёт'!$A$2:$D$3000,4,FALSE),"-")</f>
        <v>-</v>
      </c>
      <c r="AI17" s="9" t="str">
        <f>IFERROR(VLOOKUP(CONCATENATE($A17,AI$1),'Исх-увл.отчёт'!$A$2:$D$3000,4,FALSE),"-")</f>
        <v>-</v>
      </c>
      <c r="AJ17" s="9" t="str">
        <f>IFERROR(VLOOKUP(CONCATENATE($A17,AJ$1),'Исх-увл.отчёт'!$A$2:$D$3000,4,FALSE),"-")</f>
        <v>-</v>
      </c>
      <c r="AK17" s="9">
        <f>IFERROR(VLOOKUP(CONCATENATE($A17,AK$1),'Исх-увл.отчёт'!$A$2:$D$3000,4,FALSE),"-")</f>
        <v>7</v>
      </c>
      <c r="AL17" s="9" t="str">
        <f>IFERROR(VLOOKUP(CONCATENATE($A17,AL$1),'Исх-увл.отчёт'!$A$2:$D$3000,4,FALSE),"-")</f>
        <v>-</v>
      </c>
      <c r="AM17" s="9" t="str">
        <f>IFERROR(VLOOKUP(CONCATENATE($A17,AM$1),'Исх-увл.отчёт'!$A$2:$D$3000,4,FALSE),"-")</f>
        <v>-</v>
      </c>
      <c r="AN17" s="9">
        <f>IFERROR(VLOOKUP(CONCATENATE($A17,AN$1),'Исх-увл.отчёт'!$A$2:$D$3000,4,FALSE),"-")</f>
        <v>9</v>
      </c>
      <c r="AO17" s="9" t="str">
        <f>IFERROR(VLOOKUP(CONCATENATE($A17,AO$1),'Исх-увл.отчёт'!$A$2:$D$3000,4,FALSE),"-")</f>
        <v>-</v>
      </c>
      <c r="AP17" s="9" t="str">
        <f>IFERROR(VLOOKUP(CONCATENATE($A17,AP$1),'Исх-увл.отчёт'!$A$2:$D$3000,4,FALSE),"-")</f>
        <v>-</v>
      </c>
      <c r="AQ17" s="9" t="str">
        <f>IFERROR(VLOOKUP(CONCATENATE($A17,AQ$1),'Исх-увл.отчёт'!$A$2:$D$3000,4,FALSE),"-")</f>
        <v>-</v>
      </c>
      <c r="AR17" s="9" t="str">
        <f>IFERROR(VLOOKUP(CONCATENATE($A17,AR$1),'Исх-увл.отчёт'!$A$2:$D$3000,4,FALSE),"-")</f>
        <v>-</v>
      </c>
      <c r="AS17" s="9" t="str">
        <f>IFERROR(VLOOKUP(CONCATENATE($A17,AS$1),'Исх-увл.отчёт'!$A$2:$D$3000,4,FALSE),"-")</f>
        <v>-</v>
      </c>
      <c r="AT17" s="9" t="str">
        <f>IFERROR(VLOOKUP(CONCATENATE($A17,AT$1),'Исх-увл.отчёт'!$A$2:$D$3000,4,FALSE),"-")</f>
        <v>-</v>
      </c>
      <c r="AU17" s="9" t="str">
        <f>IFERROR(VLOOKUP(CONCATENATE($A17,AU$1),'Исх-увл.отчёт'!$A$2:$D$3000,4,FALSE),"-")</f>
        <v>-</v>
      </c>
      <c r="AV17" s="9" t="str">
        <f>IFERROR(VLOOKUP(CONCATENATE($A17,AV$1),'Исх-увл.отчёт'!$A$2:$D$3000,4,FALSE),"-")</f>
        <v>-</v>
      </c>
      <c r="AW17" s="9" t="str">
        <f>IFERROR(VLOOKUP(CONCATENATE($A17,AW$1),'Исх-увл.отчёт'!$A$2:$D$3000,4,FALSE),"-")</f>
        <v>-</v>
      </c>
      <c r="AX17" s="9" t="str">
        <f>IFERROR(VLOOKUP(CONCATENATE($A17,AX$1),'Исх-увл.отчёт'!$A$2:$D$3000,4,FALSE),"-")</f>
        <v>-</v>
      </c>
      <c r="AY17" s="9" t="str">
        <f>IFERROR(VLOOKUP(CONCATENATE($A17,AY$1),'Исх-увл.отчёт'!$A$2:$D$3000,4,FALSE),"-")</f>
        <v>-</v>
      </c>
      <c r="AZ17" s="9" t="str">
        <f>IFERROR(VLOOKUP(CONCATENATE($A17,AZ$1),'Исх-увл.отчёт'!$A$2:$D$3000,4,FALSE),"-")</f>
        <v>-</v>
      </c>
      <c r="BA17" s="9" t="str">
        <f>IFERROR(VLOOKUP(CONCATENATE($A17,BA$1),'Исх-увл.отчёт'!$A$2:$D$3000,4,FALSE),"-")</f>
        <v>-</v>
      </c>
      <c r="BB17" s="9" t="str">
        <f>IFERROR(VLOOKUP(CONCATENATE($A17,BB$1),'Исх-увл.отчёт'!$A$2:$D$3000,4,FALSE),"-")</f>
        <v>-</v>
      </c>
      <c r="BC17" s="9">
        <f>IFERROR(VLOOKUP(CONCATENATE($A17,BC$1),'Исх-увл.отчёт'!$A$2:$D$3000,4,FALSE),"-")</f>
        <v>8</v>
      </c>
      <c r="BD17" s="9" t="str">
        <f>IFERROR(VLOOKUP(CONCATENATE($A17,BD$1),'Исх-увл.отчёт'!$A$2:$D$3000,4,FALSE),"-")</f>
        <v>-</v>
      </c>
      <c r="BE17" s="9" t="str">
        <f>IFERROR(VLOOKUP(CONCATENATE($A17,BE$1),'Исх-увл.отчёт'!$A$2:$D$3000,4,FALSE),"-")</f>
        <v>-</v>
      </c>
      <c r="BF17" s="9" t="str">
        <f>IFERROR(VLOOKUP(CONCATENATE($A17,BF$1),'Исх-увл.отчёт'!$A$2:$D$3000,4,FALSE),"-")</f>
        <v>-</v>
      </c>
      <c r="BG17" s="9" t="str">
        <f>IFERROR(VLOOKUP(CONCATENATE($A17,BG$1),'Исх-увл.отчёт'!$A$2:$D$3000,4,FALSE),"-")</f>
        <v>-</v>
      </c>
      <c r="BH17" s="37">
        <f t="shared" si="0"/>
        <v>6</v>
      </c>
      <c r="BI17" s="114">
        <f t="shared" si="1"/>
        <v>8.1666666666666661</v>
      </c>
      <c r="BJ17" s="9"/>
    </row>
    <row r="18" spans="1:62">
      <c r="A18" s="125">
        <f t="shared" si="2"/>
        <v>16</v>
      </c>
      <c r="B18" s="9" t="str">
        <f>IFERROR(VLOOKUP(CONCATENATE($A18,B$1),'Исх-увл.отчёт'!$A$2:$D$3000,4,FALSE),"-")</f>
        <v>-</v>
      </c>
      <c r="C18" s="9" t="str">
        <f>IFERROR(VLOOKUP(CONCATENATE($A18,C$1),'Исх-увл.отчёт'!$A$2:$D$3000,4,FALSE),"-")</f>
        <v>-</v>
      </c>
      <c r="D18" s="9" t="str">
        <f>IFERROR(VLOOKUP(CONCATENATE($A18,D$1),'Исх-увл.отчёт'!$A$2:$D$3000,4,FALSE),"-")</f>
        <v>-</v>
      </c>
      <c r="E18" s="9" t="str">
        <f>IFERROR(VLOOKUP(CONCATENATE($A18,E$1),'Исх-увл.отчёт'!$A$2:$D$3000,4,FALSE),"-")</f>
        <v>-</v>
      </c>
      <c r="F18" s="9" t="str">
        <f>IFERROR(VLOOKUP(CONCATENATE($A18,F$1),'Исх-увл.отчёт'!$A$2:$D$3000,4,FALSE),"-")</f>
        <v>-</v>
      </c>
      <c r="G18" s="9" t="str">
        <f>IFERROR(VLOOKUP(CONCATENATE($A18,G$1),'Исх-увл.отчёт'!$A$2:$D$3000,4,FALSE),"-")</f>
        <v>-</v>
      </c>
      <c r="H18" s="9" t="str">
        <f>IFERROR(VLOOKUP(CONCATENATE($A18,H$1),'Исх-увл.отчёт'!$A$2:$D$3000,4,FALSE),"-")</f>
        <v>-</v>
      </c>
      <c r="I18" s="9" t="str">
        <f>IFERROR(VLOOKUP(CONCATENATE($A18,I$1),'Исх-увл.отчёт'!$A$2:$D$3000,4,FALSE),"-")</f>
        <v>-</v>
      </c>
      <c r="J18" s="9" t="str">
        <f>IFERROR(VLOOKUP(CONCATENATE($A18,J$1),'Исх-увл.отчёт'!$A$2:$D$3000,4,FALSE),"-")</f>
        <v>-</v>
      </c>
      <c r="K18" s="9" t="str">
        <f>IFERROR(VLOOKUP(CONCATENATE($A18,K$1),'Исх-увл.отчёт'!$A$2:$D$3000,4,FALSE),"-")</f>
        <v>-</v>
      </c>
      <c r="L18" s="9" t="str">
        <f>IFERROR(VLOOKUP(CONCATENATE($A18,L$1),'Исх-увл.отчёт'!$A$2:$D$3000,4,FALSE),"-")</f>
        <v>-</v>
      </c>
      <c r="M18" s="9" t="str">
        <f>IFERROR(VLOOKUP(CONCATENATE($A18,M$1),'Исх-увл.отчёт'!$A$2:$D$3000,4,FALSE),"-")</f>
        <v>-</v>
      </c>
      <c r="N18" s="9" t="str">
        <f>IFERROR(VLOOKUP(CONCATENATE($A18,N$1),'Исх-увл.отчёт'!$A$2:$D$3000,4,FALSE),"-")</f>
        <v>-</v>
      </c>
      <c r="O18" s="9" t="str">
        <f>IFERROR(VLOOKUP(CONCATENATE($A18,O$1),'Исх-увл.отчёт'!$A$2:$D$3000,4,FALSE),"-")</f>
        <v>-</v>
      </c>
      <c r="P18" s="9" t="str">
        <f>IFERROR(VLOOKUP(CONCATENATE($A18,P$1),'Исх-увл.отчёт'!$A$2:$D$3000,4,FALSE),"-")</f>
        <v>-</v>
      </c>
      <c r="Q18" s="9" t="str">
        <f>IFERROR(VLOOKUP(CONCATENATE($A18,Q$1),'Исх-увл.отчёт'!$A$2:$D$3000,4,FALSE),"-")</f>
        <v>-</v>
      </c>
      <c r="R18" s="9" t="str">
        <f>IFERROR(VLOOKUP(CONCATENATE($A18,R$1),'Исх-увл.отчёт'!$A$2:$D$3000,4,FALSE),"-")</f>
        <v>-</v>
      </c>
      <c r="S18" s="9">
        <f>IFERROR(VLOOKUP(CONCATENATE($A18,S$1),'Исх-увл.отчёт'!$A$2:$D$3000,4,FALSE),"-")</f>
        <v>8</v>
      </c>
      <c r="T18" s="9" t="str">
        <f>IFERROR(VLOOKUP(CONCATENATE($A18,T$1),'Исх-увл.отчёт'!$A$2:$D$3000,4,FALSE),"-")</f>
        <v>-</v>
      </c>
      <c r="U18" s="9" t="str">
        <f>IFERROR(VLOOKUP(CONCATENATE($A18,U$1),'Исх-увл.отчёт'!$A$2:$D$3000,4,FALSE),"-")</f>
        <v>-</v>
      </c>
      <c r="V18" s="9" t="str">
        <f>IFERROR(VLOOKUP(CONCATENATE($A18,V$1),'Исх-увл.отчёт'!$A$2:$D$3000,4,FALSE),"-")</f>
        <v>-</v>
      </c>
      <c r="W18" s="9" t="str">
        <f>IFERROR(VLOOKUP(CONCATENATE($A18,W$1),'Исх-увл.отчёт'!$A$2:$D$3000,4,FALSE),"-")</f>
        <v>-</v>
      </c>
      <c r="X18" s="9" t="str">
        <f>IFERROR(VLOOKUP(CONCATENATE($A18,X$1),'Исх-увл.отчёт'!$A$2:$D$3000,4,FALSE),"-")</f>
        <v>-</v>
      </c>
      <c r="Y18" s="9" t="str">
        <f>IFERROR(VLOOKUP(CONCATENATE($A18,Y$1),'Исх-увл.отчёт'!$A$2:$D$3000,4,FALSE),"-")</f>
        <v>-</v>
      </c>
      <c r="Z18" s="9">
        <f>IFERROR(VLOOKUP(CONCATENATE($A18,Z$1),'Исх-увл.отчёт'!$A$2:$D$3000,4,FALSE),"-")</f>
        <v>8</v>
      </c>
      <c r="AA18" s="9" t="str">
        <f>IFERROR(VLOOKUP(CONCATENATE($A18,AA$1),'Исх-увл.отчёт'!$A$2:$D$3000,4,FALSE),"-")</f>
        <v>-</v>
      </c>
      <c r="AB18" s="9" t="str">
        <f>IFERROR(VLOOKUP(CONCATENATE($A18,AB$1),'Исх-увл.отчёт'!$A$2:$D$3000,4,FALSE),"-")</f>
        <v>-</v>
      </c>
      <c r="AC18" s="9" t="str">
        <f>IFERROR(VLOOKUP(CONCATENATE($A18,AC$1),'Исх-увл.отчёт'!$A$2:$D$3000,4,FALSE),"-")</f>
        <v>-</v>
      </c>
      <c r="AD18" s="9" t="str">
        <f>IFERROR(VLOOKUP(CONCATENATE($A18,AD$1),'Исх-увл.отчёт'!$A$2:$D$3000,4,FALSE),"-")</f>
        <v>-</v>
      </c>
      <c r="AE18" s="9" t="str">
        <f>IFERROR(VLOOKUP(CONCATENATE($A18,AE$1),'Исх-увл.отчёт'!$A$2:$D$3000,4,FALSE),"-")</f>
        <v>-</v>
      </c>
      <c r="AF18" s="9" t="str">
        <f>IFERROR(VLOOKUP(CONCATENATE($A18,AF$1),'Исх-увл.отчёт'!$A$2:$D$3000,4,FALSE),"-")</f>
        <v>-</v>
      </c>
      <c r="AG18" s="9" t="str">
        <f>IFERROR(VLOOKUP(CONCATENATE($A18,AG$1),'Исх-увл.отчёт'!$A$2:$D$3000,4,FALSE),"-")</f>
        <v>-</v>
      </c>
      <c r="AH18" s="9" t="str">
        <f>IFERROR(VLOOKUP(CONCATENATE($A18,AH$1),'Исх-увл.отчёт'!$A$2:$D$3000,4,FALSE),"-")</f>
        <v>-</v>
      </c>
      <c r="AI18" s="9" t="str">
        <f>IFERROR(VLOOKUP(CONCATENATE($A18,AI$1),'Исх-увл.отчёт'!$A$2:$D$3000,4,FALSE),"-")</f>
        <v>-</v>
      </c>
      <c r="AJ18" s="9" t="str">
        <f>IFERROR(VLOOKUP(CONCATENATE($A18,AJ$1),'Исх-увл.отчёт'!$A$2:$D$3000,4,FALSE),"-")</f>
        <v>-</v>
      </c>
      <c r="AK18" s="9">
        <f>IFERROR(VLOOKUP(CONCATENATE($A18,AK$1),'Исх-увл.отчёт'!$A$2:$D$3000,4,FALSE),"-")</f>
        <v>6</v>
      </c>
      <c r="AL18" s="9">
        <f>IFERROR(VLOOKUP(CONCATENATE($A18,AL$1),'Исх-увл.отчёт'!$A$2:$D$3000,4,FALSE),"-")</f>
        <v>7</v>
      </c>
      <c r="AM18" s="9" t="str">
        <f>IFERROR(VLOOKUP(CONCATENATE($A18,AM$1),'Исх-увл.отчёт'!$A$2:$D$3000,4,FALSE),"-")</f>
        <v>-</v>
      </c>
      <c r="AN18" s="9" t="str">
        <f>IFERROR(VLOOKUP(CONCATENATE($A18,AN$1),'Исх-увл.отчёт'!$A$2:$D$3000,4,FALSE),"-")</f>
        <v>-</v>
      </c>
      <c r="AO18" s="9" t="str">
        <f>IFERROR(VLOOKUP(CONCATENATE($A18,AO$1),'Исх-увл.отчёт'!$A$2:$D$3000,4,FALSE),"-")</f>
        <v>-</v>
      </c>
      <c r="AP18" s="9" t="str">
        <f>IFERROR(VLOOKUP(CONCATENATE($A18,AP$1),'Исх-увл.отчёт'!$A$2:$D$3000,4,FALSE),"-")</f>
        <v>-</v>
      </c>
      <c r="AQ18" s="9" t="str">
        <f>IFERROR(VLOOKUP(CONCATENATE($A18,AQ$1),'Исх-увл.отчёт'!$A$2:$D$3000,4,FALSE),"-")</f>
        <v>-</v>
      </c>
      <c r="AR18" s="9" t="str">
        <f>IFERROR(VLOOKUP(CONCATENATE($A18,AR$1),'Исх-увл.отчёт'!$A$2:$D$3000,4,FALSE),"-")</f>
        <v>-</v>
      </c>
      <c r="AS18" s="9" t="str">
        <f>IFERROR(VLOOKUP(CONCATENATE($A18,AS$1),'Исх-увл.отчёт'!$A$2:$D$3000,4,FALSE),"-")</f>
        <v>-</v>
      </c>
      <c r="AT18" s="9" t="str">
        <f>IFERROR(VLOOKUP(CONCATENATE($A18,AT$1),'Исх-увл.отчёт'!$A$2:$D$3000,4,FALSE),"-")</f>
        <v>-</v>
      </c>
      <c r="AU18" s="9" t="str">
        <f>IFERROR(VLOOKUP(CONCATENATE($A18,AU$1),'Исх-увл.отчёт'!$A$2:$D$3000,4,FALSE),"-")</f>
        <v>-</v>
      </c>
      <c r="AV18" s="9" t="str">
        <f>IFERROR(VLOOKUP(CONCATENATE($A18,AV$1),'Исх-увл.отчёт'!$A$2:$D$3000,4,FALSE),"-")</f>
        <v>-</v>
      </c>
      <c r="AW18" s="9" t="str">
        <f>IFERROR(VLOOKUP(CONCATENATE($A18,AW$1),'Исх-увл.отчёт'!$A$2:$D$3000,4,FALSE),"-")</f>
        <v>-</v>
      </c>
      <c r="AX18" s="9" t="str">
        <f>IFERROR(VLOOKUP(CONCATENATE($A18,AX$1),'Исх-увл.отчёт'!$A$2:$D$3000,4,FALSE),"-")</f>
        <v>-</v>
      </c>
      <c r="AY18" s="9" t="str">
        <f>IFERROR(VLOOKUP(CONCATENATE($A18,AY$1),'Исх-увл.отчёт'!$A$2:$D$3000,4,FALSE),"-")</f>
        <v>-</v>
      </c>
      <c r="AZ18" s="9" t="str">
        <f>IFERROR(VLOOKUP(CONCATENATE($A18,AZ$1),'Исх-увл.отчёт'!$A$2:$D$3000,4,FALSE),"-")</f>
        <v>-</v>
      </c>
      <c r="BA18" s="9" t="str">
        <f>IFERROR(VLOOKUP(CONCATENATE($A18,BA$1),'Исх-увл.отчёт'!$A$2:$D$3000,4,FALSE),"-")</f>
        <v>-</v>
      </c>
      <c r="BB18" s="9" t="str">
        <f>IFERROR(VLOOKUP(CONCATENATE($A18,BB$1),'Исх-увл.отчёт'!$A$2:$D$3000,4,FALSE),"-")</f>
        <v>-</v>
      </c>
      <c r="BC18" s="9">
        <f>IFERROR(VLOOKUP(CONCATENATE($A18,BC$1),'Исх-увл.отчёт'!$A$2:$D$3000,4,FALSE),"-")</f>
        <v>6</v>
      </c>
      <c r="BD18" s="9" t="str">
        <f>IFERROR(VLOOKUP(CONCATENATE($A18,BD$1),'Исх-увл.отчёт'!$A$2:$D$3000,4,FALSE),"-")</f>
        <v>-</v>
      </c>
      <c r="BE18" s="9" t="str">
        <f>IFERROR(VLOOKUP(CONCATENATE($A18,BE$1),'Исх-увл.отчёт'!$A$2:$D$3000,4,FALSE),"-")</f>
        <v>-</v>
      </c>
      <c r="BF18" s="9" t="str">
        <f>IFERROR(VLOOKUP(CONCATENATE($A18,BF$1),'Исх-увл.отчёт'!$A$2:$D$3000,4,FALSE),"-")</f>
        <v>-</v>
      </c>
      <c r="BG18" s="9" t="str">
        <f>IFERROR(VLOOKUP(CONCATENATE($A18,BG$1),'Исх-увл.отчёт'!$A$2:$D$3000,4,FALSE),"-")</f>
        <v>-</v>
      </c>
      <c r="BH18" s="37">
        <f t="shared" si="0"/>
        <v>5</v>
      </c>
      <c r="BI18" s="114">
        <f t="shared" si="1"/>
        <v>7</v>
      </c>
      <c r="BJ18" s="9"/>
    </row>
    <row r="19" spans="1:62">
      <c r="A19" s="125">
        <f t="shared" si="2"/>
        <v>17</v>
      </c>
      <c r="B19" s="9" t="str">
        <f>IFERROR(VLOOKUP(CONCATENATE($A19,B$1),'Исх-увл.отчёт'!$A$2:$D$3000,4,FALSE),"-")</f>
        <v>-</v>
      </c>
      <c r="C19" s="9" t="str">
        <f>IFERROR(VLOOKUP(CONCATENATE($A19,C$1),'Исх-увл.отчёт'!$A$2:$D$3000,4,FALSE),"-")</f>
        <v>-</v>
      </c>
      <c r="D19" s="9" t="str">
        <f>IFERROR(VLOOKUP(CONCATENATE($A19,D$1),'Исх-увл.отчёт'!$A$2:$D$3000,4,FALSE),"-")</f>
        <v>-</v>
      </c>
      <c r="E19" s="9" t="str">
        <f>IFERROR(VLOOKUP(CONCATENATE($A19,E$1),'Исх-увл.отчёт'!$A$2:$D$3000,4,FALSE),"-")</f>
        <v>-</v>
      </c>
      <c r="F19" s="9" t="str">
        <f>IFERROR(VLOOKUP(CONCATENATE($A19,F$1),'Исх-увл.отчёт'!$A$2:$D$3000,4,FALSE),"-")</f>
        <v>-</v>
      </c>
      <c r="G19" s="9" t="str">
        <f>IFERROR(VLOOKUP(CONCATENATE($A19,G$1),'Исх-увл.отчёт'!$A$2:$D$3000,4,FALSE),"-")</f>
        <v>-</v>
      </c>
      <c r="H19" s="9" t="str">
        <f>IFERROR(VLOOKUP(CONCATENATE($A19,H$1),'Исх-увл.отчёт'!$A$2:$D$3000,4,FALSE),"-")</f>
        <v>-</v>
      </c>
      <c r="I19" s="9" t="str">
        <f>IFERROR(VLOOKUP(CONCATENATE($A19,I$1),'Исх-увл.отчёт'!$A$2:$D$3000,4,FALSE),"-")</f>
        <v>-</v>
      </c>
      <c r="J19" s="9" t="str">
        <f>IFERROR(VLOOKUP(CONCATENATE($A19,J$1),'Исх-увл.отчёт'!$A$2:$D$3000,4,FALSE),"-")</f>
        <v>-</v>
      </c>
      <c r="K19" s="9" t="str">
        <f>IFERROR(VLOOKUP(CONCATENATE($A19,K$1),'Исх-увл.отчёт'!$A$2:$D$3000,4,FALSE),"-")</f>
        <v>-</v>
      </c>
      <c r="L19" s="9" t="str">
        <f>IFERROR(VLOOKUP(CONCATENATE($A19,L$1),'Исх-увл.отчёт'!$A$2:$D$3000,4,FALSE),"-")</f>
        <v>-</v>
      </c>
      <c r="M19" s="9" t="str">
        <f>IFERROR(VLOOKUP(CONCATENATE($A19,M$1),'Исх-увл.отчёт'!$A$2:$D$3000,4,FALSE),"-")</f>
        <v>-</v>
      </c>
      <c r="N19" s="9" t="str">
        <f>IFERROR(VLOOKUP(CONCATENATE($A19,N$1),'Исх-увл.отчёт'!$A$2:$D$3000,4,FALSE),"-")</f>
        <v>-</v>
      </c>
      <c r="O19" s="9" t="str">
        <f>IFERROR(VLOOKUP(CONCATENATE($A19,O$1),'Исх-увл.отчёт'!$A$2:$D$3000,4,FALSE),"-")</f>
        <v>-</v>
      </c>
      <c r="P19" s="9" t="str">
        <f>IFERROR(VLOOKUP(CONCATENATE($A19,P$1),'Исх-увл.отчёт'!$A$2:$D$3000,4,FALSE),"-")</f>
        <v>-</v>
      </c>
      <c r="Q19" s="9" t="str">
        <f>IFERROR(VLOOKUP(CONCATENATE($A19,Q$1),'Исх-увл.отчёт'!$A$2:$D$3000,4,FALSE),"-")</f>
        <v>-</v>
      </c>
      <c r="R19" s="9" t="str">
        <f>IFERROR(VLOOKUP(CONCATENATE($A19,R$1),'Исх-увл.отчёт'!$A$2:$D$3000,4,FALSE),"-")</f>
        <v>-</v>
      </c>
      <c r="S19" s="9" t="str">
        <f>IFERROR(VLOOKUP(CONCATENATE($A19,S$1),'Исх-увл.отчёт'!$A$2:$D$3000,4,FALSE),"-")</f>
        <v>-</v>
      </c>
      <c r="T19" s="9" t="str">
        <f>IFERROR(VLOOKUP(CONCATENATE($A19,T$1),'Исх-увл.отчёт'!$A$2:$D$3000,4,FALSE),"-")</f>
        <v>-</v>
      </c>
      <c r="U19" s="9">
        <f>IFERROR(VLOOKUP(CONCATENATE($A19,U$1),'Исх-увл.отчёт'!$A$2:$D$3000,4,FALSE),"-")</f>
        <v>5</v>
      </c>
      <c r="V19" s="9">
        <f>IFERROR(VLOOKUP(CONCATENATE($A19,V$1),'Исх-увл.отчёт'!$A$2:$D$3000,4,FALSE),"-")</f>
        <v>4</v>
      </c>
      <c r="W19" s="9" t="str">
        <f>IFERROR(VLOOKUP(CONCATENATE($A19,W$1),'Исх-увл.отчёт'!$A$2:$D$3000,4,FALSE),"-")</f>
        <v>-</v>
      </c>
      <c r="X19" s="9" t="str">
        <f>IFERROR(VLOOKUP(CONCATENATE($A19,X$1),'Исх-увл.отчёт'!$A$2:$D$3000,4,FALSE),"-")</f>
        <v>-</v>
      </c>
      <c r="Y19" s="9" t="str">
        <f>IFERROR(VLOOKUP(CONCATENATE($A19,Y$1),'Исх-увл.отчёт'!$A$2:$D$3000,4,FALSE),"-")</f>
        <v>-</v>
      </c>
      <c r="Z19" s="9" t="str">
        <f>IFERROR(VLOOKUP(CONCATENATE($A19,Z$1),'Исх-увл.отчёт'!$A$2:$D$3000,4,FALSE),"-")</f>
        <v>-</v>
      </c>
      <c r="AA19" s="9" t="str">
        <f>IFERROR(VLOOKUP(CONCATENATE($A19,AA$1),'Исх-увл.отчёт'!$A$2:$D$3000,4,FALSE),"-")</f>
        <v>-</v>
      </c>
      <c r="AB19" s="9" t="str">
        <f>IFERROR(VLOOKUP(CONCATENATE($A19,AB$1),'Исх-увл.отчёт'!$A$2:$D$3000,4,FALSE),"-")</f>
        <v>-</v>
      </c>
      <c r="AC19" s="9" t="str">
        <f>IFERROR(VLOOKUP(CONCATENATE($A19,AC$1),'Исх-увл.отчёт'!$A$2:$D$3000,4,FALSE),"-")</f>
        <v>-</v>
      </c>
      <c r="AD19" s="9" t="str">
        <f>IFERROR(VLOOKUP(CONCATENATE($A19,AD$1),'Исх-увл.отчёт'!$A$2:$D$3000,4,FALSE),"-")</f>
        <v>-</v>
      </c>
      <c r="AE19" s="9" t="str">
        <f>IFERROR(VLOOKUP(CONCATENATE($A19,AE$1),'Исх-увл.отчёт'!$A$2:$D$3000,4,FALSE),"-")</f>
        <v>-</v>
      </c>
      <c r="AF19" s="9" t="str">
        <f>IFERROR(VLOOKUP(CONCATENATE($A19,AF$1),'Исх-увл.отчёт'!$A$2:$D$3000,4,FALSE),"-")</f>
        <v>-</v>
      </c>
      <c r="AG19" s="9" t="str">
        <f>IFERROR(VLOOKUP(CONCATENATE($A19,AG$1),'Исх-увл.отчёт'!$A$2:$D$3000,4,FALSE),"-")</f>
        <v>-</v>
      </c>
      <c r="AH19" s="9" t="str">
        <f>IFERROR(VLOOKUP(CONCATENATE($A19,AH$1),'Исх-увл.отчёт'!$A$2:$D$3000,4,FALSE),"-")</f>
        <v>-</v>
      </c>
      <c r="AI19" s="9" t="str">
        <f>IFERROR(VLOOKUP(CONCATENATE($A19,AI$1),'Исх-увл.отчёт'!$A$2:$D$3000,4,FALSE),"-")</f>
        <v>-</v>
      </c>
      <c r="AJ19" s="9" t="str">
        <f>IFERROR(VLOOKUP(CONCATENATE($A19,AJ$1),'Исх-увл.отчёт'!$A$2:$D$3000,4,FALSE),"-")</f>
        <v>-</v>
      </c>
      <c r="AK19" s="9">
        <f>IFERROR(VLOOKUP(CONCATENATE($A19,AK$1),'Исх-увл.отчёт'!$A$2:$D$3000,4,FALSE),"-")</f>
        <v>6</v>
      </c>
      <c r="AL19" s="9" t="str">
        <f>IFERROR(VLOOKUP(CONCATENATE($A19,AL$1),'Исх-увл.отчёт'!$A$2:$D$3000,4,FALSE),"-")</f>
        <v>-</v>
      </c>
      <c r="AM19" s="9" t="str">
        <f>IFERROR(VLOOKUP(CONCATENATE($A19,AM$1),'Исх-увл.отчёт'!$A$2:$D$3000,4,FALSE),"-")</f>
        <v>-</v>
      </c>
      <c r="AN19" s="9" t="str">
        <f>IFERROR(VLOOKUP(CONCATENATE($A19,AN$1),'Исх-увл.отчёт'!$A$2:$D$3000,4,FALSE),"-")</f>
        <v>-</v>
      </c>
      <c r="AO19" s="9" t="str">
        <f>IFERROR(VLOOKUP(CONCATENATE($A19,AO$1),'Исх-увл.отчёт'!$A$2:$D$3000,4,FALSE),"-")</f>
        <v>-</v>
      </c>
      <c r="AP19" s="9" t="str">
        <f>IFERROR(VLOOKUP(CONCATENATE($A19,AP$1),'Исх-увл.отчёт'!$A$2:$D$3000,4,FALSE),"-")</f>
        <v>-</v>
      </c>
      <c r="AQ19" s="9" t="str">
        <f>IFERROR(VLOOKUP(CONCATENATE($A19,AQ$1),'Исх-увл.отчёт'!$A$2:$D$3000,4,FALSE),"-")</f>
        <v>-</v>
      </c>
      <c r="AR19" s="9" t="str">
        <f>IFERROR(VLOOKUP(CONCATENATE($A19,AR$1),'Исх-увл.отчёт'!$A$2:$D$3000,4,FALSE),"-")</f>
        <v>-</v>
      </c>
      <c r="AS19" s="9" t="str">
        <f>IFERROR(VLOOKUP(CONCATENATE($A19,AS$1),'Исх-увл.отчёт'!$A$2:$D$3000,4,FALSE),"-")</f>
        <v>-</v>
      </c>
      <c r="AT19" s="9" t="str">
        <f>IFERROR(VLOOKUP(CONCATENATE($A19,AT$1),'Исх-увл.отчёт'!$A$2:$D$3000,4,FALSE),"-")</f>
        <v>-</v>
      </c>
      <c r="AU19" s="9" t="str">
        <f>IFERROR(VLOOKUP(CONCATENATE($A19,AU$1),'Исх-увл.отчёт'!$A$2:$D$3000,4,FALSE),"-")</f>
        <v>-</v>
      </c>
      <c r="AV19" s="9" t="str">
        <f>IFERROR(VLOOKUP(CONCATENATE($A19,AV$1),'Исх-увл.отчёт'!$A$2:$D$3000,4,FALSE),"-")</f>
        <v>-</v>
      </c>
      <c r="AW19" s="9" t="str">
        <f>IFERROR(VLOOKUP(CONCATENATE($A19,AW$1),'Исх-увл.отчёт'!$A$2:$D$3000,4,FALSE),"-")</f>
        <v>-</v>
      </c>
      <c r="AX19" s="9" t="str">
        <f>IFERROR(VLOOKUP(CONCATENATE($A19,AX$1),'Исх-увл.отчёт'!$A$2:$D$3000,4,FALSE),"-")</f>
        <v>-</v>
      </c>
      <c r="AY19" s="9" t="str">
        <f>IFERROR(VLOOKUP(CONCATENATE($A19,AY$1),'Исх-увл.отчёт'!$A$2:$D$3000,4,FALSE),"-")</f>
        <v>-</v>
      </c>
      <c r="AZ19" s="9" t="str">
        <f>IFERROR(VLOOKUP(CONCATENATE($A19,AZ$1),'Исх-увл.отчёт'!$A$2:$D$3000,4,FALSE),"-")</f>
        <v>-</v>
      </c>
      <c r="BA19" s="9" t="str">
        <f>IFERROR(VLOOKUP(CONCATENATE($A19,BA$1),'Исх-увл.отчёт'!$A$2:$D$3000,4,FALSE),"-")</f>
        <v>-</v>
      </c>
      <c r="BB19" s="9" t="str">
        <f>IFERROR(VLOOKUP(CONCATENATE($A19,BB$1),'Исх-увл.отчёт'!$A$2:$D$3000,4,FALSE),"-")</f>
        <v>-</v>
      </c>
      <c r="BC19" s="9">
        <f>IFERROR(VLOOKUP(CONCATENATE($A19,BC$1),'Исх-увл.отчёт'!$A$2:$D$3000,4,FALSE),"-")</f>
        <v>6</v>
      </c>
      <c r="BD19" s="9" t="str">
        <f>IFERROR(VLOOKUP(CONCATENATE($A19,BD$1),'Исх-увл.отчёт'!$A$2:$D$3000,4,FALSE),"-")</f>
        <v>-</v>
      </c>
      <c r="BE19" s="9" t="str">
        <f>IFERROR(VLOOKUP(CONCATENATE($A19,BE$1),'Исх-увл.отчёт'!$A$2:$D$3000,4,FALSE),"-")</f>
        <v>-</v>
      </c>
      <c r="BF19" s="9" t="str">
        <f>IFERROR(VLOOKUP(CONCATENATE($A19,BF$1),'Исх-увл.отчёт'!$A$2:$D$3000,4,FALSE),"-")</f>
        <v>-</v>
      </c>
      <c r="BG19" s="9" t="str">
        <f>IFERROR(VLOOKUP(CONCATENATE($A19,BG$1),'Исх-увл.отчёт'!$A$2:$D$3000,4,FALSE),"-")</f>
        <v>-</v>
      </c>
      <c r="BH19" s="37">
        <f t="shared" si="0"/>
        <v>4</v>
      </c>
      <c r="BI19" s="114">
        <f t="shared" si="1"/>
        <v>5.25</v>
      </c>
      <c r="BJ19" s="9"/>
    </row>
    <row r="20" spans="1:62">
      <c r="A20" s="125">
        <f t="shared" si="2"/>
        <v>18</v>
      </c>
      <c r="B20" s="9" t="str">
        <f>IFERROR(VLOOKUP(CONCATENATE($A20,B$1),'Исх-увл.отчёт'!$A$2:$D$3000,4,FALSE),"-")</f>
        <v>-</v>
      </c>
      <c r="C20" s="9" t="str">
        <f>IFERROR(VLOOKUP(CONCATENATE($A20,C$1),'Исх-увл.отчёт'!$A$2:$D$3000,4,FALSE),"-")</f>
        <v>-</v>
      </c>
      <c r="D20" s="9" t="str">
        <f>IFERROR(VLOOKUP(CONCATENATE($A20,D$1),'Исх-увл.отчёт'!$A$2:$D$3000,4,FALSE),"-")</f>
        <v>-</v>
      </c>
      <c r="E20" s="9" t="str">
        <f>IFERROR(VLOOKUP(CONCATENATE($A20,E$1),'Исх-увл.отчёт'!$A$2:$D$3000,4,FALSE),"-")</f>
        <v>-</v>
      </c>
      <c r="F20" s="9" t="str">
        <f>IFERROR(VLOOKUP(CONCATENATE($A20,F$1),'Исх-увл.отчёт'!$A$2:$D$3000,4,FALSE),"-")</f>
        <v>-</v>
      </c>
      <c r="G20" s="9" t="str">
        <f>IFERROR(VLOOKUP(CONCATENATE($A20,G$1),'Исх-увл.отчёт'!$A$2:$D$3000,4,FALSE),"-")</f>
        <v>-</v>
      </c>
      <c r="H20" s="9" t="str">
        <f>IFERROR(VLOOKUP(CONCATENATE($A20,H$1),'Исх-увл.отчёт'!$A$2:$D$3000,4,FALSE),"-")</f>
        <v>-</v>
      </c>
      <c r="I20" s="9">
        <f>IFERROR(VLOOKUP(CONCATENATE($A20,I$1),'Исх-увл.отчёт'!$A$2:$D$3000,4,FALSE),"-")</f>
        <v>8</v>
      </c>
      <c r="J20" s="9" t="str">
        <f>IFERROR(VLOOKUP(CONCATENATE($A20,J$1),'Исх-увл.отчёт'!$A$2:$D$3000,4,FALSE),"-")</f>
        <v>-</v>
      </c>
      <c r="K20" s="9" t="str">
        <f>IFERROR(VLOOKUP(CONCATENATE($A20,K$1),'Исх-увл.отчёт'!$A$2:$D$3000,4,FALSE),"-")</f>
        <v>-</v>
      </c>
      <c r="L20" s="9" t="str">
        <f>IFERROR(VLOOKUP(CONCATENATE($A20,L$1),'Исх-увл.отчёт'!$A$2:$D$3000,4,FALSE),"-")</f>
        <v>-</v>
      </c>
      <c r="M20" s="9" t="str">
        <f>IFERROR(VLOOKUP(CONCATENATE($A20,M$1),'Исх-увл.отчёт'!$A$2:$D$3000,4,FALSE),"-")</f>
        <v>-</v>
      </c>
      <c r="N20" s="9" t="str">
        <f>IFERROR(VLOOKUP(CONCATENATE($A20,N$1),'Исх-увл.отчёт'!$A$2:$D$3000,4,FALSE),"-")</f>
        <v>-</v>
      </c>
      <c r="O20" s="9" t="str">
        <f>IFERROR(VLOOKUP(CONCATENATE($A20,O$1),'Исх-увл.отчёт'!$A$2:$D$3000,4,FALSE),"-")</f>
        <v>-</v>
      </c>
      <c r="P20" s="9" t="str">
        <f>IFERROR(VLOOKUP(CONCATENATE($A20,P$1),'Исх-увл.отчёт'!$A$2:$D$3000,4,FALSE),"-")</f>
        <v>-</v>
      </c>
      <c r="Q20" s="9" t="str">
        <f>IFERROR(VLOOKUP(CONCATENATE($A20,Q$1),'Исх-увл.отчёт'!$A$2:$D$3000,4,FALSE),"-")</f>
        <v>-</v>
      </c>
      <c r="R20" s="9" t="str">
        <f>IFERROR(VLOOKUP(CONCATENATE($A20,R$1),'Исх-увл.отчёт'!$A$2:$D$3000,4,FALSE),"-")</f>
        <v>-</v>
      </c>
      <c r="S20" s="9" t="str">
        <f>IFERROR(VLOOKUP(CONCATENATE($A20,S$1),'Исх-увл.отчёт'!$A$2:$D$3000,4,FALSE),"-")</f>
        <v>-</v>
      </c>
      <c r="T20" s="9" t="str">
        <f>IFERROR(VLOOKUP(CONCATENATE($A20,T$1),'Исх-увл.отчёт'!$A$2:$D$3000,4,FALSE),"-")</f>
        <v>-</v>
      </c>
      <c r="U20" s="9" t="str">
        <f>IFERROR(VLOOKUP(CONCATENATE($A20,U$1),'Исх-увл.отчёт'!$A$2:$D$3000,4,FALSE),"-")</f>
        <v>-</v>
      </c>
      <c r="V20" s="9" t="str">
        <f>IFERROR(VLOOKUP(CONCATENATE($A20,V$1),'Исх-увл.отчёт'!$A$2:$D$3000,4,FALSE),"-")</f>
        <v>-</v>
      </c>
      <c r="W20" s="9" t="str">
        <f>IFERROR(VLOOKUP(CONCATENATE($A20,W$1),'Исх-увл.отчёт'!$A$2:$D$3000,4,FALSE),"-")</f>
        <v>-</v>
      </c>
      <c r="X20" s="9" t="str">
        <f>IFERROR(VLOOKUP(CONCATENATE($A20,X$1),'Исх-увл.отчёт'!$A$2:$D$3000,4,FALSE),"-")</f>
        <v>-</v>
      </c>
      <c r="Y20" s="9" t="str">
        <f>IFERROR(VLOOKUP(CONCATENATE($A20,Y$1),'Исх-увл.отчёт'!$A$2:$D$3000,4,FALSE),"-")</f>
        <v>-</v>
      </c>
      <c r="Z20" s="9">
        <f>IFERROR(VLOOKUP(CONCATENATE($A20,Z$1),'Исх-увл.отчёт'!$A$2:$D$3000,4,FALSE),"-")</f>
        <v>8</v>
      </c>
      <c r="AA20" s="9" t="str">
        <f>IFERROR(VLOOKUP(CONCATENATE($A20,AA$1),'Исх-увл.отчёт'!$A$2:$D$3000,4,FALSE),"-")</f>
        <v>-</v>
      </c>
      <c r="AB20" s="9" t="str">
        <f>IFERROR(VLOOKUP(CONCATENATE($A20,AB$1),'Исх-увл.отчёт'!$A$2:$D$3000,4,FALSE),"-")</f>
        <v>-</v>
      </c>
      <c r="AC20" s="9" t="str">
        <f>IFERROR(VLOOKUP(CONCATENATE($A20,AC$1),'Исх-увл.отчёт'!$A$2:$D$3000,4,FALSE),"-")</f>
        <v>-</v>
      </c>
      <c r="AD20" s="9" t="str">
        <f>IFERROR(VLOOKUP(CONCATENATE($A20,AD$1),'Исх-увл.отчёт'!$A$2:$D$3000,4,FALSE),"-")</f>
        <v>-</v>
      </c>
      <c r="AE20" s="9" t="str">
        <f>IFERROR(VLOOKUP(CONCATENATE($A20,AE$1),'Исх-увл.отчёт'!$A$2:$D$3000,4,FALSE),"-")</f>
        <v>-</v>
      </c>
      <c r="AF20" s="9" t="str">
        <f>IFERROR(VLOOKUP(CONCATENATE($A20,AF$1),'Исх-увл.отчёт'!$A$2:$D$3000,4,FALSE),"-")</f>
        <v>-</v>
      </c>
      <c r="AG20" s="9" t="str">
        <f>IFERROR(VLOOKUP(CONCATENATE($A20,AG$1),'Исх-увл.отчёт'!$A$2:$D$3000,4,FALSE),"-")</f>
        <v>-</v>
      </c>
      <c r="AH20" s="9" t="str">
        <f>IFERROR(VLOOKUP(CONCATENATE($A20,AH$1),'Исх-увл.отчёт'!$A$2:$D$3000,4,FALSE),"-")</f>
        <v>-</v>
      </c>
      <c r="AI20" s="9">
        <f>IFERROR(VLOOKUP(CONCATENATE($A20,AI$1),'Исх-увл.отчёт'!$A$2:$D$3000,4,FALSE),"-")</f>
        <v>11</v>
      </c>
      <c r="AJ20" s="9" t="str">
        <f>IFERROR(VLOOKUP(CONCATENATE($A20,AJ$1),'Исх-увл.отчёт'!$A$2:$D$3000,4,FALSE),"-")</f>
        <v>-</v>
      </c>
      <c r="AK20" s="9">
        <f>IFERROR(VLOOKUP(CONCATENATE($A20,AK$1),'Исх-увл.отчёт'!$A$2:$D$3000,4,FALSE),"-")</f>
        <v>7</v>
      </c>
      <c r="AL20" s="9">
        <f>IFERROR(VLOOKUP(CONCATENATE($A20,AL$1),'Исх-увл.отчёт'!$A$2:$D$3000,4,FALSE),"-")</f>
        <v>7</v>
      </c>
      <c r="AM20" s="9" t="str">
        <f>IFERROR(VLOOKUP(CONCATENATE($A20,AM$1),'Исх-увл.отчёт'!$A$2:$D$3000,4,FALSE),"-")</f>
        <v>-</v>
      </c>
      <c r="AN20" s="9" t="str">
        <f>IFERROR(VLOOKUP(CONCATENATE($A20,AN$1),'Исх-увл.отчёт'!$A$2:$D$3000,4,FALSE),"-")</f>
        <v>-</v>
      </c>
      <c r="AO20" s="9" t="str">
        <f>IFERROR(VLOOKUP(CONCATENATE($A20,AO$1),'Исх-увл.отчёт'!$A$2:$D$3000,4,FALSE),"-")</f>
        <v>-</v>
      </c>
      <c r="AP20" s="9" t="str">
        <f>IFERROR(VLOOKUP(CONCATENATE($A20,AP$1),'Исх-увл.отчёт'!$A$2:$D$3000,4,FALSE),"-")</f>
        <v>-</v>
      </c>
      <c r="AQ20" s="9" t="str">
        <f>IFERROR(VLOOKUP(CONCATENATE($A20,AQ$1),'Исх-увл.отчёт'!$A$2:$D$3000,4,FALSE),"-")</f>
        <v>-</v>
      </c>
      <c r="AR20" s="9" t="str">
        <f>IFERROR(VLOOKUP(CONCATENATE($A20,AR$1),'Исх-увл.отчёт'!$A$2:$D$3000,4,FALSE),"-")</f>
        <v>-</v>
      </c>
      <c r="AS20" s="9" t="str">
        <f>IFERROR(VLOOKUP(CONCATENATE($A20,AS$1),'Исх-увл.отчёт'!$A$2:$D$3000,4,FALSE),"-")</f>
        <v>-</v>
      </c>
      <c r="AT20" s="9" t="str">
        <f>IFERROR(VLOOKUP(CONCATENATE($A20,AT$1),'Исх-увл.отчёт'!$A$2:$D$3000,4,FALSE),"-")</f>
        <v>-</v>
      </c>
      <c r="AU20" s="9" t="str">
        <f>IFERROR(VLOOKUP(CONCATENATE($A20,AU$1),'Исх-увл.отчёт'!$A$2:$D$3000,4,FALSE),"-")</f>
        <v>-</v>
      </c>
      <c r="AV20" s="9" t="str">
        <f>IFERROR(VLOOKUP(CONCATENATE($A20,AV$1),'Исх-увл.отчёт'!$A$2:$D$3000,4,FALSE),"-")</f>
        <v>-</v>
      </c>
      <c r="AW20" s="9" t="str">
        <f>IFERROR(VLOOKUP(CONCATENATE($A20,AW$1),'Исх-увл.отчёт'!$A$2:$D$3000,4,FALSE),"-")</f>
        <v>-</v>
      </c>
      <c r="AX20" s="9" t="str">
        <f>IFERROR(VLOOKUP(CONCATENATE($A20,AX$1),'Исх-увл.отчёт'!$A$2:$D$3000,4,FALSE),"-")</f>
        <v>-</v>
      </c>
      <c r="AY20" s="9" t="str">
        <f>IFERROR(VLOOKUP(CONCATENATE($A20,AY$1),'Исх-увл.отчёт'!$A$2:$D$3000,4,FALSE),"-")</f>
        <v>-</v>
      </c>
      <c r="AZ20" s="9" t="str">
        <f>IFERROR(VLOOKUP(CONCATENATE($A20,AZ$1),'Исх-увл.отчёт'!$A$2:$D$3000,4,FALSE),"-")</f>
        <v>-</v>
      </c>
      <c r="BA20" s="9" t="str">
        <f>IFERROR(VLOOKUP(CONCATENATE($A20,BA$1),'Исх-увл.отчёт'!$A$2:$D$3000,4,FALSE),"-")</f>
        <v>-</v>
      </c>
      <c r="BB20" s="9" t="str">
        <f>IFERROR(VLOOKUP(CONCATENATE($A20,BB$1),'Исх-увл.отчёт'!$A$2:$D$3000,4,FALSE),"-")</f>
        <v>-</v>
      </c>
      <c r="BC20" s="9">
        <f>IFERROR(VLOOKUP(CONCATENATE($A20,BC$1),'Исх-увл.отчёт'!$A$2:$D$3000,4,FALSE),"-")</f>
        <v>9</v>
      </c>
      <c r="BD20" s="9" t="str">
        <f>IFERROR(VLOOKUP(CONCATENATE($A20,BD$1),'Исх-увл.отчёт'!$A$2:$D$3000,4,FALSE),"-")</f>
        <v>-</v>
      </c>
      <c r="BE20" s="9" t="str">
        <f>IFERROR(VLOOKUP(CONCATENATE($A20,BE$1),'Исх-увл.отчёт'!$A$2:$D$3000,4,FALSE),"-")</f>
        <v>-</v>
      </c>
      <c r="BF20" s="9" t="str">
        <f>IFERROR(VLOOKUP(CONCATENATE($A20,BF$1),'Исх-увл.отчёт'!$A$2:$D$3000,4,FALSE),"-")</f>
        <v>-</v>
      </c>
      <c r="BG20" s="9" t="str">
        <f>IFERROR(VLOOKUP(CONCATENATE($A20,BG$1),'Исх-увл.отчёт'!$A$2:$D$3000,4,FALSE),"-")</f>
        <v>-</v>
      </c>
      <c r="BH20" s="37">
        <f t="shared" si="0"/>
        <v>6</v>
      </c>
      <c r="BI20" s="114">
        <f t="shared" si="1"/>
        <v>8.3333333333333339</v>
      </c>
      <c r="BJ20" s="9"/>
    </row>
    <row r="21" spans="1:62">
      <c r="A21" s="125">
        <f t="shared" si="2"/>
        <v>19</v>
      </c>
      <c r="B21" s="9" t="str">
        <f>IFERROR(VLOOKUP(CONCATENATE($A21,B$1),'Исх-увл.отчёт'!$A$2:$D$3000,4,FALSE),"-")</f>
        <v>-</v>
      </c>
      <c r="C21" s="9" t="str">
        <f>IFERROR(VLOOKUP(CONCATENATE($A21,C$1),'Исх-увл.отчёт'!$A$2:$D$3000,4,FALSE),"-")</f>
        <v>-</v>
      </c>
      <c r="D21" s="9" t="str">
        <f>IFERROR(VLOOKUP(CONCATENATE($A21,D$1),'Исх-увл.отчёт'!$A$2:$D$3000,4,FALSE),"-")</f>
        <v>-</v>
      </c>
      <c r="E21" s="9" t="str">
        <f>IFERROR(VLOOKUP(CONCATENATE($A21,E$1),'Исх-увл.отчёт'!$A$2:$D$3000,4,FALSE),"-")</f>
        <v>-</v>
      </c>
      <c r="F21" s="9" t="str">
        <f>IFERROR(VLOOKUP(CONCATENATE($A21,F$1),'Исх-увл.отчёт'!$A$2:$D$3000,4,FALSE),"-")</f>
        <v>-</v>
      </c>
      <c r="G21" s="9" t="str">
        <f>IFERROR(VLOOKUP(CONCATENATE($A21,G$1),'Исх-увл.отчёт'!$A$2:$D$3000,4,FALSE),"-")</f>
        <v>-</v>
      </c>
      <c r="H21" s="9" t="str">
        <f>IFERROR(VLOOKUP(CONCATENATE($A21,H$1),'Исх-увл.отчёт'!$A$2:$D$3000,4,FALSE),"-")</f>
        <v>-</v>
      </c>
      <c r="I21" s="9" t="str">
        <f>IFERROR(VLOOKUP(CONCATENATE($A21,I$1),'Исх-увл.отчёт'!$A$2:$D$3000,4,FALSE),"-")</f>
        <v>-</v>
      </c>
      <c r="J21" s="9" t="str">
        <f>IFERROR(VLOOKUP(CONCATENATE($A21,J$1),'Исх-увл.отчёт'!$A$2:$D$3000,4,FALSE),"-")</f>
        <v>-</v>
      </c>
      <c r="K21" s="9" t="str">
        <f>IFERROR(VLOOKUP(CONCATENATE($A21,K$1),'Исх-увл.отчёт'!$A$2:$D$3000,4,FALSE),"-")</f>
        <v>-</v>
      </c>
      <c r="L21" s="9" t="str">
        <f>IFERROR(VLOOKUP(CONCATENATE($A21,L$1),'Исх-увл.отчёт'!$A$2:$D$3000,4,FALSE),"-")</f>
        <v>-</v>
      </c>
      <c r="M21" s="9" t="str">
        <f>IFERROR(VLOOKUP(CONCATENATE($A21,M$1),'Исх-увл.отчёт'!$A$2:$D$3000,4,FALSE),"-")</f>
        <v>-</v>
      </c>
      <c r="N21" s="9" t="str">
        <f>IFERROR(VLOOKUP(CONCATENATE($A21,N$1),'Исх-увл.отчёт'!$A$2:$D$3000,4,FALSE),"-")</f>
        <v>-</v>
      </c>
      <c r="O21" s="9" t="str">
        <f>IFERROR(VLOOKUP(CONCATENATE($A21,O$1),'Исх-увл.отчёт'!$A$2:$D$3000,4,FALSE),"-")</f>
        <v>-</v>
      </c>
      <c r="P21" s="9" t="str">
        <f>IFERROR(VLOOKUP(CONCATENATE($A21,P$1),'Исх-увл.отчёт'!$A$2:$D$3000,4,FALSE),"-")</f>
        <v>-</v>
      </c>
      <c r="Q21" s="9" t="str">
        <f>IFERROR(VLOOKUP(CONCATENATE($A21,Q$1),'Исх-увл.отчёт'!$A$2:$D$3000,4,FALSE),"-")</f>
        <v>-</v>
      </c>
      <c r="R21" s="9" t="str">
        <f>IFERROR(VLOOKUP(CONCATENATE($A21,R$1),'Исх-увл.отчёт'!$A$2:$D$3000,4,FALSE),"-")</f>
        <v>-</v>
      </c>
      <c r="S21" s="9" t="str">
        <f>IFERROR(VLOOKUP(CONCATENATE($A21,S$1),'Исх-увл.отчёт'!$A$2:$D$3000,4,FALSE),"-")</f>
        <v>-</v>
      </c>
      <c r="T21" s="9" t="str">
        <f>IFERROR(VLOOKUP(CONCATENATE($A21,T$1),'Исх-увл.отчёт'!$A$2:$D$3000,4,FALSE),"-")</f>
        <v>-</v>
      </c>
      <c r="U21" s="9" t="str">
        <f>IFERROR(VLOOKUP(CONCATENATE($A21,U$1),'Исх-увл.отчёт'!$A$2:$D$3000,4,FALSE),"-")</f>
        <v>-</v>
      </c>
      <c r="V21" s="9">
        <f>IFERROR(VLOOKUP(CONCATENATE($A21,V$1),'Исх-увл.отчёт'!$A$2:$D$3000,4,FALSE),"-")</f>
        <v>4</v>
      </c>
      <c r="W21" s="9" t="str">
        <f>IFERROR(VLOOKUP(CONCATENATE($A21,W$1),'Исх-увл.отчёт'!$A$2:$D$3000,4,FALSE),"-")</f>
        <v>-</v>
      </c>
      <c r="X21" s="9" t="str">
        <f>IFERROR(VLOOKUP(CONCATENATE($A21,X$1),'Исх-увл.отчёт'!$A$2:$D$3000,4,FALSE),"-")</f>
        <v>-</v>
      </c>
      <c r="Y21" s="9" t="str">
        <f>IFERROR(VLOOKUP(CONCATENATE($A21,Y$1),'Исх-увл.отчёт'!$A$2:$D$3000,4,FALSE),"-")</f>
        <v>-</v>
      </c>
      <c r="Z21" s="9" t="str">
        <f>IFERROR(VLOOKUP(CONCATENATE($A21,Z$1),'Исх-увл.отчёт'!$A$2:$D$3000,4,FALSE),"-")</f>
        <v>-</v>
      </c>
      <c r="AA21" s="9" t="str">
        <f>IFERROR(VLOOKUP(CONCATENATE($A21,AA$1),'Исх-увл.отчёт'!$A$2:$D$3000,4,FALSE),"-")</f>
        <v>-</v>
      </c>
      <c r="AB21" s="9" t="str">
        <f>IFERROR(VLOOKUP(CONCATENATE($A21,AB$1),'Исх-увл.отчёт'!$A$2:$D$3000,4,FALSE),"-")</f>
        <v>-</v>
      </c>
      <c r="AC21" s="9" t="str">
        <f>IFERROR(VLOOKUP(CONCATENATE($A21,AC$1),'Исх-увл.отчёт'!$A$2:$D$3000,4,FALSE),"-")</f>
        <v>-</v>
      </c>
      <c r="AD21" s="9" t="str">
        <f>IFERROR(VLOOKUP(CONCATENATE($A21,AD$1),'Исх-увл.отчёт'!$A$2:$D$3000,4,FALSE),"-")</f>
        <v>-</v>
      </c>
      <c r="AE21" s="9" t="str">
        <f>IFERROR(VLOOKUP(CONCATENATE($A21,AE$1),'Исх-увл.отчёт'!$A$2:$D$3000,4,FALSE),"-")</f>
        <v>-</v>
      </c>
      <c r="AF21" s="9" t="str">
        <f>IFERROR(VLOOKUP(CONCATENATE($A21,AF$1),'Исх-увл.отчёт'!$A$2:$D$3000,4,FALSE),"-")</f>
        <v>-</v>
      </c>
      <c r="AG21" s="9">
        <f>IFERROR(VLOOKUP(CONCATENATE($A21,AG$1),'Исх-увл.отчёт'!$A$2:$D$3000,4,FALSE),"-")</f>
        <v>8</v>
      </c>
      <c r="AH21" s="9" t="str">
        <f>IFERROR(VLOOKUP(CONCATENATE($A21,AH$1),'Исх-увл.отчёт'!$A$2:$D$3000,4,FALSE),"-")</f>
        <v>-</v>
      </c>
      <c r="AI21" s="9" t="str">
        <f>IFERROR(VLOOKUP(CONCATENATE($A21,AI$1),'Исх-увл.отчёт'!$A$2:$D$3000,4,FALSE),"-")</f>
        <v>-</v>
      </c>
      <c r="AJ21" s="9" t="str">
        <f>IFERROR(VLOOKUP(CONCATENATE($A21,AJ$1),'Исх-увл.отчёт'!$A$2:$D$3000,4,FALSE),"-")</f>
        <v>-</v>
      </c>
      <c r="AK21" s="9">
        <f>IFERROR(VLOOKUP(CONCATENATE($A21,AK$1),'Исх-увл.отчёт'!$A$2:$D$3000,4,FALSE),"-")</f>
        <v>6</v>
      </c>
      <c r="AL21" s="9" t="str">
        <f>IFERROR(VLOOKUP(CONCATENATE($A21,AL$1),'Исх-увл.отчёт'!$A$2:$D$3000,4,FALSE),"-")</f>
        <v>-</v>
      </c>
      <c r="AM21" s="9" t="str">
        <f>IFERROR(VLOOKUP(CONCATENATE($A21,AM$1),'Исх-увл.отчёт'!$A$2:$D$3000,4,FALSE),"-")</f>
        <v>-</v>
      </c>
      <c r="AN21" s="9" t="str">
        <f>IFERROR(VLOOKUP(CONCATENATE($A21,AN$1),'Исх-увл.отчёт'!$A$2:$D$3000,4,FALSE),"-")</f>
        <v>-</v>
      </c>
      <c r="AO21" s="9" t="str">
        <f>IFERROR(VLOOKUP(CONCATENATE($A21,AO$1),'Исх-увл.отчёт'!$A$2:$D$3000,4,FALSE),"-")</f>
        <v>-</v>
      </c>
      <c r="AP21" s="9" t="str">
        <f>IFERROR(VLOOKUP(CONCATENATE($A21,AP$1),'Исх-увл.отчёт'!$A$2:$D$3000,4,FALSE),"-")</f>
        <v>-</v>
      </c>
      <c r="AQ21" s="9" t="str">
        <f>IFERROR(VLOOKUP(CONCATENATE($A21,AQ$1),'Исх-увл.отчёт'!$A$2:$D$3000,4,FALSE),"-")</f>
        <v>-</v>
      </c>
      <c r="AR21" s="9" t="str">
        <f>IFERROR(VLOOKUP(CONCATENATE($A21,AR$1),'Исх-увл.отчёт'!$A$2:$D$3000,4,FALSE),"-")</f>
        <v>-</v>
      </c>
      <c r="AS21" s="9" t="str">
        <f>IFERROR(VLOOKUP(CONCATENATE($A21,AS$1),'Исх-увл.отчёт'!$A$2:$D$3000,4,FALSE),"-")</f>
        <v>-</v>
      </c>
      <c r="AT21" s="9" t="str">
        <f>IFERROR(VLOOKUP(CONCATENATE($A21,AT$1),'Исх-увл.отчёт'!$A$2:$D$3000,4,FALSE),"-")</f>
        <v>-</v>
      </c>
      <c r="AU21" s="9" t="str">
        <f>IFERROR(VLOOKUP(CONCATENATE($A21,AU$1),'Исх-увл.отчёт'!$A$2:$D$3000,4,FALSE),"-")</f>
        <v>-</v>
      </c>
      <c r="AV21" s="9" t="str">
        <f>IFERROR(VLOOKUP(CONCATENATE($A21,AV$1),'Исх-увл.отчёт'!$A$2:$D$3000,4,FALSE),"-")</f>
        <v>-</v>
      </c>
      <c r="AW21" s="9" t="str">
        <f>IFERROR(VLOOKUP(CONCATENATE($A21,AW$1),'Исх-увл.отчёт'!$A$2:$D$3000,4,FALSE),"-")</f>
        <v>-</v>
      </c>
      <c r="AX21" s="9" t="str">
        <f>IFERROR(VLOOKUP(CONCATENATE($A21,AX$1),'Исх-увл.отчёт'!$A$2:$D$3000,4,FALSE),"-")</f>
        <v>-</v>
      </c>
      <c r="AY21" s="9" t="str">
        <f>IFERROR(VLOOKUP(CONCATENATE($A21,AY$1),'Исх-увл.отчёт'!$A$2:$D$3000,4,FALSE),"-")</f>
        <v>-</v>
      </c>
      <c r="AZ21" s="9" t="str">
        <f>IFERROR(VLOOKUP(CONCATENATE($A21,AZ$1),'Исх-увл.отчёт'!$A$2:$D$3000,4,FALSE),"-")</f>
        <v>-</v>
      </c>
      <c r="BA21" s="9" t="str">
        <f>IFERROR(VLOOKUP(CONCATENATE($A21,BA$1),'Исх-увл.отчёт'!$A$2:$D$3000,4,FALSE),"-")</f>
        <v>-</v>
      </c>
      <c r="BB21" s="9" t="str">
        <f>IFERROR(VLOOKUP(CONCATENATE($A21,BB$1),'Исх-увл.отчёт'!$A$2:$D$3000,4,FALSE),"-")</f>
        <v>-</v>
      </c>
      <c r="BC21" s="9">
        <f>IFERROR(VLOOKUP(CONCATENATE($A21,BC$1),'Исх-увл.отчёт'!$A$2:$D$3000,4,FALSE),"-")</f>
        <v>5</v>
      </c>
      <c r="BD21" s="9" t="str">
        <f>IFERROR(VLOOKUP(CONCATENATE($A21,BD$1),'Исх-увл.отчёт'!$A$2:$D$3000,4,FALSE),"-")</f>
        <v>-</v>
      </c>
      <c r="BE21" s="9" t="str">
        <f>IFERROR(VLOOKUP(CONCATENATE($A21,BE$1),'Исх-увл.отчёт'!$A$2:$D$3000,4,FALSE),"-")</f>
        <v>-</v>
      </c>
      <c r="BF21" s="9" t="str">
        <f>IFERROR(VLOOKUP(CONCATENATE($A21,BF$1),'Исх-увл.отчёт'!$A$2:$D$3000,4,FALSE),"-")</f>
        <v>-</v>
      </c>
      <c r="BG21" s="9" t="str">
        <f>IFERROR(VLOOKUP(CONCATENATE($A21,BG$1),'Исх-увл.отчёт'!$A$2:$D$3000,4,FALSE),"-")</f>
        <v>-</v>
      </c>
      <c r="BH21" s="37">
        <f t="shared" si="0"/>
        <v>4</v>
      </c>
      <c r="BI21" s="114">
        <f t="shared" si="1"/>
        <v>5.75</v>
      </c>
      <c r="BJ21" s="9"/>
    </row>
    <row r="22" spans="1:62">
      <c r="A22" s="125">
        <f t="shared" si="2"/>
        <v>20</v>
      </c>
      <c r="B22" s="9" t="str">
        <f>IFERROR(VLOOKUP(CONCATENATE($A22,B$1),'Исх-увл.отчёт'!$A$2:$D$3000,4,FALSE),"-")</f>
        <v>-</v>
      </c>
      <c r="C22" s="9" t="str">
        <f>IFERROR(VLOOKUP(CONCATENATE($A22,C$1),'Исх-увл.отчёт'!$A$2:$D$3000,4,FALSE),"-")</f>
        <v>-</v>
      </c>
      <c r="D22" s="9" t="str">
        <f>IFERROR(VLOOKUP(CONCATENATE($A22,D$1),'Исх-увл.отчёт'!$A$2:$D$3000,4,FALSE),"-")</f>
        <v>-</v>
      </c>
      <c r="E22" s="9" t="str">
        <f>IFERROR(VLOOKUP(CONCATENATE($A22,E$1),'Исх-увл.отчёт'!$A$2:$D$3000,4,FALSE),"-")</f>
        <v>-</v>
      </c>
      <c r="F22" s="9" t="str">
        <f>IFERROR(VLOOKUP(CONCATENATE($A22,F$1),'Исх-увл.отчёт'!$A$2:$D$3000,4,FALSE),"-")</f>
        <v>-</v>
      </c>
      <c r="G22" s="9" t="str">
        <f>IFERROR(VLOOKUP(CONCATENATE($A22,G$1),'Исх-увл.отчёт'!$A$2:$D$3000,4,FALSE),"-")</f>
        <v>-</v>
      </c>
      <c r="H22" s="9" t="str">
        <f>IFERROR(VLOOKUP(CONCATENATE($A22,H$1),'Исх-увл.отчёт'!$A$2:$D$3000,4,FALSE),"-")</f>
        <v>-</v>
      </c>
      <c r="I22" s="9" t="str">
        <f>IFERROR(VLOOKUP(CONCATENATE($A22,I$1),'Исх-увл.отчёт'!$A$2:$D$3000,4,FALSE),"-")</f>
        <v>-</v>
      </c>
      <c r="J22" s="9" t="str">
        <f>IFERROR(VLOOKUP(CONCATENATE($A22,J$1),'Исх-увл.отчёт'!$A$2:$D$3000,4,FALSE),"-")</f>
        <v>-</v>
      </c>
      <c r="K22" s="9" t="str">
        <f>IFERROR(VLOOKUP(CONCATENATE($A22,K$1),'Исх-увл.отчёт'!$A$2:$D$3000,4,FALSE),"-")</f>
        <v>-</v>
      </c>
      <c r="L22" s="9" t="str">
        <f>IFERROR(VLOOKUP(CONCATENATE($A22,L$1),'Исх-увл.отчёт'!$A$2:$D$3000,4,FALSE),"-")</f>
        <v>-</v>
      </c>
      <c r="M22" s="9" t="str">
        <f>IFERROR(VLOOKUP(CONCATENATE($A22,M$1),'Исх-увл.отчёт'!$A$2:$D$3000,4,FALSE),"-")</f>
        <v>-</v>
      </c>
      <c r="N22" s="9" t="str">
        <f>IFERROR(VLOOKUP(CONCATENATE($A22,N$1),'Исх-увл.отчёт'!$A$2:$D$3000,4,FALSE),"-")</f>
        <v>-</v>
      </c>
      <c r="O22" s="9" t="str">
        <f>IFERROR(VLOOKUP(CONCATENATE($A22,O$1),'Исх-увл.отчёт'!$A$2:$D$3000,4,FALSE),"-")</f>
        <v>-</v>
      </c>
      <c r="P22" s="9" t="str">
        <f>IFERROR(VLOOKUP(CONCATENATE($A22,P$1),'Исх-увл.отчёт'!$A$2:$D$3000,4,FALSE),"-")</f>
        <v>-</v>
      </c>
      <c r="Q22" s="9" t="str">
        <f>IFERROR(VLOOKUP(CONCATENATE($A22,Q$1),'Исх-увл.отчёт'!$A$2:$D$3000,4,FALSE),"-")</f>
        <v>-</v>
      </c>
      <c r="R22" s="9" t="str">
        <f>IFERROR(VLOOKUP(CONCATENATE($A22,R$1),'Исх-увл.отчёт'!$A$2:$D$3000,4,FALSE),"-")</f>
        <v>-</v>
      </c>
      <c r="S22" s="9" t="str">
        <f>IFERROR(VLOOKUP(CONCATENATE($A22,S$1),'Исх-увл.отчёт'!$A$2:$D$3000,4,FALSE),"-")</f>
        <v>-</v>
      </c>
      <c r="T22" s="9" t="str">
        <f>IFERROR(VLOOKUP(CONCATENATE($A22,T$1),'Исх-увл.отчёт'!$A$2:$D$3000,4,FALSE),"-")</f>
        <v>-</v>
      </c>
      <c r="U22" s="9" t="str">
        <f>IFERROR(VLOOKUP(CONCATENATE($A22,U$1),'Исх-увл.отчёт'!$A$2:$D$3000,4,FALSE),"-")</f>
        <v>-</v>
      </c>
      <c r="V22" s="9" t="str">
        <f>IFERROR(VLOOKUP(CONCATENATE($A22,V$1),'Исх-увл.отчёт'!$A$2:$D$3000,4,FALSE),"-")</f>
        <v>-</v>
      </c>
      <c r="W22" s="9" t="str">
        <f>IFERROR(VLOOKUP(CONCATENATE($A22,W$1),'Исх-увл.отчёт'!$A$2:$D$3000,4,FALSE),"-")</f>
        <v>-</v>
      </c>
      <c r="X22" s="9" t="str">
        <f>IFERROR(VLOOKUP(CONCATENATE($A22,X$1),'Исх-увл.отчёт'!$A$2:$D$3000,4,FALSE),"-")</f>
        <v>-</v>
      </c>
      <c r="Y22" s="9" t="str">
        <f>IFERROR(VLOOKUP(CONCATENATE($A22,Y$1),'Исх-увл.отчёт'!$A$2:$D$3000,4,FALSE),"-")</f>
        <v>-</v>
      </c>
      <c r="Z22" s="9">
        <f>IFERROR(VLOOKUP(CONCATENATE($A22,Z$1),'Исх-увл.отчёт'!$A$2:$D$3000,4,FALSE),"-")</f>
        <v>8</v>
      </c>
      <c r="AA22" s="9" t="str">
        <f>IFERROR(VLOOKUP(CONCATENATE($A22,AA$1),'Исх-увл.отчёт'!$A$2:$D$3000,4,FALSE),"-")</f>
        <v>-</v>
      </c>
      <c r="AB22" s="9" t="str">
        <f>IFERROR(VLOOKUP(CONCATENATE($A22,AB$1),'Исх-увл.отчёт'!$A$2:$D$3000,4,FALSE),"-")</f>
        <v>-</v>
      </c>
      <c r="AC22" s="9" t="str">
        <f>IFERROR(VLOOKUP(CONCATENATE($A22,AC$1),'Исх-увл.отчёт'!$A$2:$D$3000,4,FALSE),"-")</f>
        <v>-</v>
      </c>
      <c r="AD22" s="9" t="str">
        <f>IFERROR(VLOOKUP(CONCATENATE($A22,AD$1),'Исх-увл.отчёт'!$A$2:$D$3000,4,FALSE),"-")</f>
        <v>-</v>
      </c>
      <c r="AE22" s="9" t="str">
        <f>IFERROR(VLOOKUP(CONCATENATE($A22,AE$1),'Исх-увл.отчёт'!$A$2:$D$3000,4,FALSE),"-")</f>
        <v>-</v>
      </c>
      <c r="AF22" s="9" t="str">
        <f>IFERROR(VLOOKUP(CONCATENATE($A22,AF$1),'Исх-увл.отчёт'!$A$2:$D$3000,4,FALSE),"-")</f>
        <v>-</v>
      </c>
      <c r="AG22" s="9">
        <f>IFERROR(VLOOKUP(CONCATENATE($A22,AG$1),'Исх-увл.отчёт'!$A$2:$D$3000,4,FALSE),"-")</f>
        <v>9</v>
      </c>
      <c r="AH22" s="9" t="str">
        <f>IFERROR(VLOOKUP(CONCATENATE($A22,AH$1),'Исх-увл.отчёт'!$A$2:$D$3000,4,FALSE),"-")</f>
        <v>-</v>
      </c>
      <c r="AI22" s="9" t="str">
        <f>IFERROR(VLOOKUP(CONCATENATE($A22,AI$1),'Исх-увл.отчёт'!$A$2:$D$3000,4,FALSE),"-")</f>
        <v>-</v>
      </c>
      <c r="AJ22" s="9" t="str">
        <f>IFERROR(VLOOKUP(CONCATENATE($A22,AJ$1),'Исх-увл.отчёт'!$A$2:$D$3000,4,FALSE),"-")</f>
        <v>-</v>
      </c>
      <c r="AK22" s="9">
        <f>IFERROR(VLOOKUP(CONCATENATE($A22,AK$1),'Исх-увл.отчёт'!$A$2:$D$3000,4,FALSE),"-")</f>
        <v>6</v>
      </c>
      <c r="AL22" s="9" t="str">
        <f>IFERROR(VLOOKUP(CONCATENATE($A22,AL$1),'Исх-увл.отчёт'!$A$2:$D$3000,4,FALSE),"-")</f>
        <v>-</v>
      </c>
      <c r="AM22" s="9" t="str">
        <f>IFERROR(VLOOKUP(CONCATENATE($A22,AM$1),'Исх-увл.отчёт'!$A$2:$D$3000,4,FALSE),"-")</f>
        <v>-</v>
      </c>
      <c r="AN22" s="9" t="str">
        <f>IFERROR(VLOOKUP(CONCATENATE($A22,AN$1),'Исх-увл.отчёт'!$A$2:$D$3000,4,FALSE),"-")</f>
        <v>-</v>
      </c>
      <c r="AO22" s="9" t="str">
        <f>IFERROR(VLOOKUP(CONCATENATE($A22,AO$1),'Исх-увл.отчёт'!$A$2:$D$3000,4,FALSE),"-")</f>
        <v>-</v>
      </c>
      <c r="AP22" s="9" t="str">
        <f>IFERROR(VLOOKUP(CONCATENATE($A22,AP$1),'Исх-увл.отчёт'!$A$2:$D$3000,4,FALSE),"-")</f>
        <v>-</v>
      </c>
      <c r="AQ22" s="9" t="str">
        <f>IFERROR(VLOOKUP(CONCATENATE($A22,AQ$1),'Исх-увл.отчёт'!$A$2:$D$3000,4,FALSE),"-")</f>
        <v>-</v>
      </c>
      <c r="AR22" s="9" t="str">
        <f>IFERROR(VLOOKUP(CONCATENATE($A22,AR$1),'Исх-увл.отчёт'!$A$2:$D$3000,4,FALSE),"-")</f>
        <v>-</v>
      </c>
      <c r="AS22" s="9" t="str">
        <f>IFERROR(VLOOKUP(CONCATENATE($A22,AS$1),'Исх-увл.отчёт'!$A$2:$D$3000,4,FALSE),"-")</f>
        <v>-</v>
      </c>
      <c r="AT22" s="9" t="str">
        <f>IFERROR(VLOOKUP(CONCATENATE($A22,AT$1),'Исх-увл.отчёт'!$A$2:$D$3000,4,FALSE),"-")</f>
        <v>-</v>
      </c>
      <c r="AU22" s="9" t="str">
        <f>IFERROR(VLOOKUP(CONCATENATE($A22,AU$1),'Исх-увл.отчёт'!$A$2:$D$3000,4,FALSE),"-")</f>
        <v>-</v>
      </c>
      <c r="AV22" s="9" t="str">
        <f>IFERROR(VLOOKUP(CONCATENATE($A22,AV$1),'Исх-увл.отчёт'!$A$2:$D$3000,4,FALSE),"-")</f>
        <v>-</v>
      </c>
      <c r="AW22" s="9" t="str">
        <f>IFERROR(VLOOKUP(CONCATENATE($A22,AW$1),'Исх-увл.отчёт'!$A$2:$D$3000,4,FALSE),"-")</f>
        <v>-</v>
      </c>
      <c r="AX22" s="9" t="str">
        <f>IFERROR(VLOOKUP(CONCATENATE($A22,AX$1),'Исх-увл.отчёт'!$A$2:$D$3000,4,FALSE),"-")</f>
        <v>-</v>
      </c>
      <c r="AY22" s="9" t="str">
        <f>IFERROR(VLOOKUP(CONCATENATE($A22,AY$1),'Исх-увл.отчёт'!$A$2:$D$3000,4,FALSE),"-")</f>
        <v>-</v>
      </c>
      <c r="AZ22" s="9" t="str">
        <f>IFERROR(VLOOKUP(CONCATENATE($A22,AZ$1),'Исх-увл.отчёт'!$A$2:$D$3000,4,FALSE),"-")</f>
        <v>-</v>
      </c>
      <c r="BA22" s="9" t="str">
        <f>IFERROR(VLOOKUP(CONCATENATE($A22,BA$1),'Исх-увл.отчёт'!$A$2:$D$3000,4,FALSE),"-")</f>
        <v>-</v>
      </c>
      <c r="BB22" s="9" t="str">
        <f>IFERROR(VLOOKUP(CONCATENATE($A22,BB$1),'Исх-увл.отчёт'!$A$2:$D$3000,4,FALSE),"-")</f>
        <v>-</v>
      </c>
      <c r="BC22" s="9">
        <f>IFERROR(VLOOKUP(CONCATENATE($A22,BC$1),'Исх-увл.отчёт'!$A$2:$D$3000,4,FALSE),"-")</f>
        <v>5</v>
      </c>
      <c r="BD22" s="9" t="str">
        <f>IFERROR(VLOOKUP(CONCATENATE($A22,BD$1),'Исх-увл.отчёт'!$A$2:$D$3000,4,FALSE),"-")</f>
        <v>-</v>
      </c>
      <c r="BE22" s="9" t="str">
        <f>IFERROR(VLOOKUP(CONCATENATE($A22,BE$1),'Исх-увл.отчёт'!$A$2:$D$3000,4,FALSE),"-")</f>
        <v>-</v>
      </c>
      <c r="BF22" s="9" t="str">
        <f>IFERROR(VLOOKUP(CONCATENATE($A22,BF$1),'Исх-увл.отчёт'!$A$2:$D$3000,4,FALSE),"-")</f>
        <v>-</v>
      </c>
      <c r="BG22" s="9" t="str">
        <f>IFERROR(VLOOKUP(CONCATENATE($A22,BG$1),'Исх-увл.отчёт'!$A$2:$D$3000,4,FALSE),"-")</f>
        <v>-</v>
      </c>
      <c r="BH22" s="37">
        <f t="shared" si="0"/>
        <v>4</v>
      </c>
      <c r="BI22" s="114">
        <f t="shared" si="1"/>
        <v>7</v>
      </c>
      <c r="BJ22" s="9"/>
    </row>
    <row r="23" spans="1:62">
      <c r="A23" s="125">
        <f t="shared" si="2"/>
        <v>21</v>
      </c>
      <c r="B23" s="9" t="str">
        <f>IFERROR(VLOOKUP(CONCATENATE($A23,B$1),'Исх-увл.отчёт'!$A$2:$D$3000,4,FALSE),"-")</f>
        <v>-</v>
      </c>
      <c r="C23" s="9" t="str">
        <f>IFERROR(VLOOKUP(CONCATENATE($A23,C$1),'Исх-увл.отчёт'!$A$2:$D$3000,4,FALSE),"-")</f>
        <v>-</v>
      </c>
      <c r="D23" s="9" t="str">
        <f>IFERROR(VLOOKUP(CONCATENATE($A23,D$1),'Исх-увл.отчёт'!$A$2:$D$3000,4,FALSE),"-")</f>
        <v>-</v>
      </c>
      <c r="E23" s="9" t="str">
        <f>IFERROR(VLOOKUP(CONCATENATE($A23,E$1),'Исх-увл.отчёт'!$A$2:$D$3000,4,FALSE),"-")</f>
        <v>-</v>
      </c>
      <c r="F23" s="9" t="str">
        <f>IFERROR(VLOOKUP(CONCATENATE($A23,F$1),'Исх-увл.отчёт'!$A$2:$D$3000,4,FALSE),"-")</f>
        <v>-</v>
      </c>
      <c r="G23" s="9" t="str">
        <f>IFERROR(VLOOKUP(CONCATENATE($A23,G$1),'Исх-увл.отчёт'!$A$2:$D$3000,4,FALSE),"-")</f>
        <v>-</v>
      </c>
      <c r="H23" s="9" t="str">
        <f>IFERROR(VLOOKUP(CONCATENATE($A23,H$1),'Исх-увл.отчёт'!$A$2:$D$3000,4,FALSE),"-")</f>
        <v>-</v>
      </c>
      <c r="I23" s="9" t="str">
        <f>IFERROR(VLOOKUP(CONCATENATE($A23,I$1),'Исх-увл.отчёт'!$A$2:$D$3000,4,FALSE),"-")</f>
        <v>-</v>
      </c>
      <c r="J23" s="9" t="str">
        <f>IFERROR(VLOOKUP(CONCATENATE($A23,J$1),'Исх-увл.отчёт'!$A$2:$D$3000,4,FALSE),"-")</f>
        <v>-</v>
      </c>
      <c r="K23" s="9" t="str">
        <f>IFERROR(VLOOKUP(CONCATENATE($A23,K$1),'Исх-увл.отчёт'!$A$2:$D$3000,4,FALSE),"-")</f>
        <v>-</v>
      </c>
      <c r="L23" s="9" t="str">
        <f>IFERROR(VLOOKUP(CONCATENATE($A23,L$1),'Исх-увл.отчёт'!$A$2:$D$3000,4,FALSE),"-")</f>
        <v>-</v>
      </c>
      <c r="M23" s="9" t="str">
        <f>IFERROR(VLOOKUP(CONCATENATE($A23,M$1),'Исх-увл.отчёт'!$A$2:$D$3000,4,FALSE),"-")</f>
        <v>-</v>
      </c>
      <c r="N23" s="9" t="str">
        <f>IFERROR(VLOOKUP(CONCATENATE($A23,N$1),'Исх-увл.отчёт'!$A$2:$D$3000,4,FALSE),"-")</f>
        <v>-</v>
      </c>
      <c r="O23" s="9" t="str">
        <f>IFERROR(VLOOKUP(CONCATENATE($A23,O$1),'Исх-увл.отчёт'!$A$2:$D$3000,4,FALSE),"-")</f>
        <v>-</v>
      </c>
      <c r="P23" s="9" t="str">
        <f>IFERROR(VLOOKUP(CONCATENATE($A23,P$1),'Исх-увл.отчёт'!$A$2:$D$3000,4,FALSE),"-")</f>
        <v>-</v>
      </c>
      <c r="Q23" s="9" t="str">
        <f>IFERROR(VLOOKUP(CONCATENATE($A23,Q$1),'Исх-увл.отчёт'!$A$2:$D$3000,4,FALSE),"-")</f>
        <v>-</v>
      </c>
      <c r="R23" s="9" t="str">
        <f>IFERROR(VLOOKUP(CONCATENATE($A23,R$1),'Исх-увл.отчёт'!$A$2:$D$3000,4,FALSE),"-")</f>
        <v>-</v>
      </c>
      <c r="S23" s="9" t="str">
        <f>IFERROR(VLOOKUP(CONCATENATE($A23,S$1),'Исх-увл.отчёт'!$A$2:$D$3000,4,FALSE),"-")</f>
        <v>-</v>
      </c>
      <c r="T23" s="9" t="str">
        <f>IFERROR(VLOOKUP(CONCATENATE($A23,T$1),'Исх-увл.отчёт'!$A$2:$D$3000,4,FALSE),"-")</f>
        <v>-</v>
      </c>
      <c r="U23" s="9" t="str">
        <f>IFERROR(VLOOKUP(CONCATENATE($A23,U$1),'Исх-увл.отчёт'!$A$2:$D$3000,4,FALSE),"-")</f>
        <v>-</v>
      </c>
      <c r="V23" s="9" t="str">
        <f>IFERROR(VLOOKUP(CONCATENATE($A23,V$1),'Исх-увл.отчёт'!$A$2:$D$3000,4,FALSE),"-")</f>
        <v>-</v>
      </c>
      <c r="W23" s="9" t="str">
        <f>IFERROR(VLOOKUP(CONCATENATE($A23,W$1),'Исх-увл.отчёт'!$A$2:$D$3000,4,FALSE),"-")</f>
        <v>-</v>
      </c>
      <c r="X23" s="9" t="str">
        <f>IFERROR(VLOOKUP(CONCATENATE($A23,X$1),'Исх-увл.отчёт'!$A$2:$D$3000,4,FALSE),"-")</f>
        <v>-</v>
      </c>
      <c r="Y23" s="9" t="str">
        <f>IFERROR(VLOOKUP(CONCATENATE($A23,Y$1),'Исх-увл.отчёт'!$A$2:$D$3000,4,FALSE),"-")</f>
        <v>-</v>
      </c>
      <c r="Z23" s="9" t="str">
        <f>IFERROR(VLOOKUP(CONCATENATE($A23,Z$1),'Исх-увл.отчёт'!$A$2:$D$3000,4,FALSE),"-")</f>
        <v>-</v>
      </c>
      <c r="AA23" s="9" t="str">
        <f>IFERROR(VLOOKUP(CONCATENATE($A23,AA$1),'Исх-увл.отчёт'!$A$2:$D$3000,4,FALSE),"-")</f>
        <v>-</v>
      </c>
      <c r="AB23" s="9" t="str">
        <f>IFERROR(VLOOKUP(CONCATENATE($A23,AB$1),'Исх-увл.отчёт'!$A$2:$D$3000,4,FALSE),"-")</f>
        <v>-</v>
      </c>
      <c r="AC23" s="9" t="str">
        <f>IFERROR(VLOOKUP(CONCATENATE($A23,AC$1),'Исх-увл.отчёт'!$A$2:$D$3000,4,FALSE),"-")</f>
        <v>-</v>
      </c>
      <c r="AD23" s="9" t="str">
        <f>IFERROR(VLOOKUP(CONCATENATE($A23,AD$1),'Исх-увл.отчёт'!$A$2:$D$3000,4,FALSE),"-")</f>
        <v>-</v>
      </c>
      <c r="AE23" s="9" t="str">
        <f>IFERROR(VLOOKUP(CONCATENATE($A23,AE$1),'Исх-увл.отчёт'!$A$2:$D$3000,4,FALSE),"-")</f>
        <v>-</v>
      </c>
      <c r="AF23" s="9" t="str">
        <f>IFERROR(VLOOKUP(CONCATENATE($A23,AF$1),'Исх-увл.отчёт'!$A$2:$D$3000,4,FALSE),"-")</f>
        <v>-</v>
      </c>
      <c r="AG23" s="9" t="str">
        <f>IFERROR(VLOOKUP(CONCATENATE($A23,AG$1),'Исх-увл.отчёт'!$A$2:$D$3000,4,FALSE),"-")</f>
        <v>-</v>
      </c>
      <c r="AH23" s="9" t="str">
        <f>IFERROR(VLOOKUP(CONCATENATE($A23,AH$1),'Исх-увл.отчёт'!$A$2:$D$3000,4,FALSE),"-")</f>
        <v>-</v>
      </c>
      <c r="AI23" s="9" t="str">
        <f>IFERROR(VLOOKUP(CONCATENATE($A23,AI$1),'Исх-увл.отчёт'!$A$2:$D$3000,4,FALSE),"-")</f>
        <v>-</v>
      </c>
      <c r="AJ23" s="9" t="str">
        <f>IFERROR(VLOOKUP(CONCATENATE($A23,AJ$1),'Исх-увл.отчёт'!$A$2:$D$3000,4,FALSE),"-")</f>
        <v>-</v>
      </c>
      <c r="AK23" s="9" t="str">
        <f>IFERROR(VLOOKUP(CONCATENATE($A23,AK$1),'Исх-увл.отчёт'!$A$2:$D$3000,4,FALSE),"-")</f>
        <v>-</v>
      </c>
      <c r="AL23" s="9" t="str">
        <f>IFERROR(VLOOKUP(CONCATENATE($A23,AL$1),'Исх-увл.отчёт'!$A$2:$D$3000,4,FALSE),"-")</f>
        <v>-</v>
      </c>
      <c r="AM23" s="9" t="str">
        <f>IFERROR(VLOOKUP(CONCATENATE($A23,AM$1),'Исх-увл.отчёт'!$A$2:$D$3000,4,FALSE),"-")</f>
        <v>-</v>
      </c>
      <c r="AN23" s="9" t="str">
        <f>IFERROR(VLOOKUP(CONCATENATE($A23,AN$1),'Исх-увл.отчёт'!$A$2:$D$3000,4,FALSE),"-")</f>
        <v>-</v>
      </c>
      <c r="AO23" s="9" t="str">
        <f>IFERROR(VLOOKUP(CONCATENATE($A23,AO$1),'Исх-увл.отчёт'!$A$2:$D$3000,4,FALSE),"-")</f>
        <v>-</v>
      </c>
      <c r="AP23" s="9" t="str">
        <f>IFERROR(VLOOKUP(CONCATENATE($A23,AP$1),'Исх-увл.отчёт'!$A$2:$D$3000,4,FALSE),"-")</f>
        <v>-</v>
      </c>
      <c r="AQ23" s="9" t="str">
        <f>IFERROR(VLOOKUP(CONCATENATE($A23,AQ$1),'Исх-увл.отчёт'!$A$2:$D$3000,4,FALSE),"-")</f>
        <v>-</v>
      </c>
      <c r="AR23" s="9" t="str">
        <f>IFERROR(VLOOKUP(CONCATENATE($A23,AR$1),'Исх-увл.отчёт'!$A$2:$D$3000,4,FALSE),"-")</f>
        <v>-</v>
      </c>
      <c r="AS23" s="9" t="str">
        <f>IFERROR(VLOOKUP(CONCATENATE($A23,AS$1),'Исх-увл.отчёт'!$A$2:$D$3000,4,FALSE),"-")</f>
        <v>-</v>
      </c>
      <c r="AT23" s="9" t="str">
        <f>IFERROR(VLOOKUP(CONCATENATE($A23,AT$1),'Исх-увл.отчёт'!$A$2:$D$3000,4,FALSE),"-")</f>
        <v>-</v>
      </c>
      <c r="AU23" s="9" t="str">
        <f>IFERROR(VLOOKUP(CONCATENATE($A23,AU$1),'Исх-увл.отчёт'!$A$2:$D$3000,4,FALSE),"-")</f>
        <v>-</v>
      </c>
      <c r="AV23" s="9" t="str">
        <f>IFERROR(VLOOKUP(CONCATENATE($A23,AV$1),'Исх-увл.отчёт'!$A$2:$D$3000,4,FALSE),"-")</f>
        <v>-</v>
      </c>
      <c r="AW23" s="9" t="str">
        <f>IFERROR(VLOOKUP(CONCATENATE($A23,AW$1),'Исх-увл.отчёт'!$A$2:$D$3000,4,FALSE),"-")</f>
        <v>-</v>
      </c>
      <c r="AX23" s="9" t="str">
        <f>IFERROR(VLOOKUP(CONCATENATE($A23,AX$1),'Исх-увл.отчёт'!$A$2:$D$3000,4,FALSE),"-")</f>
        <v>-</v>
      </c>
      <c r="AY23" s="9" t="str">
        <f>IFERROR(VLOOKUP(CONCATENATE($A23,AY$1),'Исх-увл.отчёт'!$A$2:$D$3000,4,FALSE),"-")</f>
        <v>-</v>
      </c>
      <c r="AZ23" s="9" t="str">
        <f>IFERROR(VLOOKUP(CONCATENATE($A23,AZ$1),'Исх-увл.отчёт'!$A$2:$D$3000,4,FALSE),"-")</f>
        <v>-</v>
      </c>
      <c r="BA23" s="9" t="str">
        <f>IFERROR(VLOOKUP(CONCATENATE($A23,BA$1),'Исх-увл.отчёт'!$A$2:$D$3000,4,FALSE),"-")</f>
        <v>-</v>
      </c>
      <c r="BB23" s="9" t="str">
        <f>IFERROR(VLOOKUP(CONCATENATE($A23,BB$1),'Исх-увл.отчёт'!$A$2:$D$3000,4,FALSE),"-")</f>
        <v>-</v>
      </c>
      <c r="BC23" s="9" t="str">
        <f>IFERROR(VLOOKUP(CONCATENATE($A23,BC$1),'Исх-увл.отчёт'!$A$2:$D$3000,4,FALSE),"-")</f>
        <v>-</v>
      </c>
      <c r="BD23" s="9" t="str">
        <f>IFERROR(VLOOKUP(CONCATENATE($A23,BD$1),'Исх-увл.отчёт'!$A$2:$D$3000,4,FALSE),"-")</f>
        <v>-</v>
      </c>
      <c r="BE23" s="9" t="str">
        <f>IFERROR(VLOOKUP(CONCATENATE($A23,BE$1),'Исх-увл.отчёт'!$A$2:$D$3000,4,FALSE),"-")</f>
        <v>-</v>
      </c>
      <c r="BF23" s="9" t="str">
        <f>IFERROR(VLOOKUP(CONCATENATE($A23,BF$1),'Исх-увл.отчёт'!$A$2:$D$3000,4,FALSE),"-")</f>
        <v>-</v>
      </c>
      <c r="BG23" s="9" t="str">
        <f>IFERROR(VLOOKUP(CONCATENATE($A23,BG$1),'Исх-увл.отчёт'!$A$2:$D$3000,4,FALSE),"-")</f>
        <v>-</v>
      </c>
      <c r="BH23" s="37">
        <f t="shared" si="0"/>
        <v>0</v>
      </c>
      <c r="BI23" s="114" t="str">
        <f t="shared" si="1"/>
        <v>-</v>
      </c>
      <c r="BJ23" s="9"/>
    </row>
    <row r="24" spans="1:62">
      <c r="A24" s="125">
        <f t="shared" si="2"/>
        <v>22</v>
      </c>
      <c r="B24" s="9" t="str">
        <f>IFERROR(VLOOKUP(CONCATENATE($A24,B$1),'Исх-увл.отчёт'!$A$2:$D$3000,4,FALSE),"-")</f>
        <v>-</v>
      </c>
      <c r="C24" s="9" t="str">
        <f>IFERROR(VLOOKUP(CONCATENATE($A24,C$1),'Исх-увл.отчёт'!$A$2:$D$3000,4,FALSE),"-")</f>
        <v>-</v>
      </c>
      <c r="D24" s="9" t="str">
        <f>IFERROR(VLOOKUP(CONCATENATE($A24,D$1),'Исх-увл.отчёт'!$A$2:$D$3000,4,FALSE),"-")</f>
        <v>-</v>
      </c>
      <c r="E24" s="9" t="str">
        <f>IFERROR(VLOOKUP(CONCATENATE($A24,E$1),'Исх-увл.отчёт'!$A$2:$D$3000,4,FALSE),"-")</f>
        <v>-</v>
      </c>
      <c r="F24" s="9" t="str">
        <f>IFERROR(VLOOKUP(CONCATENATE($A24,F$1),'Исх-увл.отчёт'!$A$2:$D$3000,4,FALSE),"-")</f>
        <v>-</v>
      </c>
      <c r="G24" s="9" t="str">
        <f>IFERROR(VLOOKUP(CONCATENATE($A24,G$1),'Исх-увл.отчёт'!$A$2:$D$3000,4,FALSE),"-")</f>
        <v>-</v>
      </c>
      <c r="H24" s="9" t="str">
        <f>IFERROR(VLOOKUP(CONCATENATE($A24,H$1),'Исх-увл.отчёт'!$A$2:$D$3000,4,FALSE),"-")</f>
        <v>-</v>
      </c>
      <c r="I24" s="9" t="str">
        <f>IFERROR(VLOOKUP(CONCATENATE($A24,I$1),'Исх-увл.отчёт'!$A$2:$D$3000,4,FALSE),"-")</f>
        <v>-</v>
      </c>
      <c r="J24" s="9" t="str">
        <f>IFERROR(VLOOKUP(CONCATENATE($A24,J$1),'Исх-увл.отчёт'!$A$2:$D$3000,4,FALSE),"-")</f>
        <v>-</v>
      </c>
      <c r="K24" s="9" t="str">
        <f>IFERROR(VLOOKUP(CONCATENATE($A24,K$1),'Исх-увл.отчёт'!$A$2:$D$3000,4,FALSE),"-")</f>
        <v>-</v>
      </c>
      <c r="L24" s="9" t="str">
        <f>IFERROR(VLOOKUP(CONCATENATE($A24,L$1),'Исх-увл.отчёт'!$A$2:$D$3000,4,FALSE),"-")</f>
        <v>-</v>
      </c>
      <c r="M24" s="9" t="str">
        <f>IFERROR(VLOOKUP(CONCATENATE($A24,M$1),'Исх-увл.отчёт'!$A$2:$D$3000,4,FALSE),"-")</f>
        <v>-</v>
      </c>
      <c r="N24" s="9" t="str">
        <f>IFERROR(VLOOKUP(CONCATENATE($A24,N$1),'Исх-увл.отчёт'!$A$2:$D$3000,4,FALSE),"-")</f>
        <v>-</v>
      </c>
      <c r="O24" s="9" t="str">
        <f>IFERROR(VLOOKUP(CONCATENATE($A24,O$1),'Исх-увл.отчёт'!$A$2:$D$3000,4,FALSE),"-")</f>
        <v>-</v>
      </c>
      <c r="P24" s="9" t="str">
        <f>IFERROR(VLOOKUP(CONCATENATE($A24,P$1),'Исх-увл.отчёт'!$A$2:$D$3000,4,FALSE),"-")</f>
        <v>-</v>
      </c>
      <c r="Q24" s="9" t="str">
        <f>IFERROR(VLOOKUP(CONCATENATE($A24,Q$1),'Исх-увл.отчёт'!$A$2:$D$3000,4,FALSE),"-")</f>
        <v>-</v>
      </c>
      <c r="R24" s="9" t="str">
        <f>IFERROR(VLOOKUP(CONCATENATE($A24,R$1),'Исх-увл.отчёт'!$A$2:$D$3000,4,FALSE),"-")</f>
        <v>-</v>
      </c>
      <c r="S24" s="9" t="str">
        <f>IFERROR(VLOOKUP(CONCATENATE($A24,S$1),'Исх-увл.отчёт'!$A$2:$D$3000,4,FALSE),"-")</f>
        <v>-</v>
      </c>
      <c r="T24" s="9" t="str">
        <f>IFERROR(VLOOKUP(CONCATENATE($A24,T$1),'Исх-увл.отчёт'!$A$2:$D$3000,4,FALSE),"-")</f>
        <v>-</v>
      </c>
      <c r="U24" s="9" t="str">
        <f>IFERROR(VLOOKUP(CONCATENATE($A24,U$1),'Исх-увл.отчёт'!$A$2:$D$3000,4,FALSE),"-")</f>
        <v>-</v>
      </c>
      <c r="V24" s="9" t="str">
        <f>IFERROR(VLOOKUP(CONCATENATE($A24,V$1),'Исх-увл.отчёт'!$A$2:$D$3000,4,FALSE),"-")</f>
        <v>-</v>
      </c>
      <c r="W24" s="9" t="str">
        <f>IFERROR(VLOOKUP(CONCATENATE($A24,W$1),'Исх-увл.отчёт'!$A$2:$D$3000,4,FALSE),"-")</f>
        <v>-</v>
      </c>
      <c r="X24" s="9" t="str">
        <f>IFERROR(VLOOKUP(CONCATENATE($A24,X$1),'Исх-увл.отчёт'!$A$2:$D$3000,4,FALSE),"-")</f>
        <v>-</v>
      </c>
      <c r="Y24" s="9" t="str">
        <f>IFERROR(VLOOKUP(CONCATENATE($A24,Y$1),'Исх-увл.отчёт'!$A$2:$D$3000,4,FALSE),"-")</f>
        <v>-</v>
      </c>
      <c r="Z24" s="9" t="str">
        <f>IFERROR(VLOOKUP(CONCATENATE($A24,Z$1),'Исх-увл.отчёт'!$A$2:$D$3000,4,FALSE),"-")</f>
        <v>-</v>
      </c>
      <c r="AA24" s="9" t="str">
        <f>IFERROR(VLOOKUP(CONCATENATE($A24,AA$1),'Исх-увл.отчёт'!$A$2:$D$3000,4,FALSE),"-")</f>
        <v>-</v>
      </c>
      <c r="AB24" s="9" t="str">
        <f>IFERROR(VLOOKUP(CONCATENATE($A24,AB$1),'Исх-увл.отчёт'!$A$2:$D$3000,4,FALSE),"-")</f>
        <v>-</v>
      </c>
      <c r="AC24" s="9" t="str">
        <f>IFERROR(VLOOKUP(CONCATENATE($A24,AC$1),'Исх-увл.отчёт'!$A$2:$D$3000,4,FALSE),"-")</f>
        <v>-</v>
      </c>
      <c r="AD24" s="9" t="str">
        <f>IFERROR(VLOOKUP(CONCATENATE($A24,AD$1),'Исх-увл.отчёт'!$A$2:$D$3000,4,FALSE),"-")</f>
        <v>-</v>
      </c>
      <c r="AE24" s="9" t="str">
        <f>IFERROR(VLOOKUP(CONCATENATE($A24,AE$1),'Исх-увл.отчёт'!$A$2:$D$3000,4,FALSE),"-")</f>
        <v>-</v>
      </c>
      <c r="AF24" s="9" t="str">
        <f>IFERROR(VLOOKUP(CONCATENATE($A24,AF$1),'Исх-увл.отчёт'!$A$2:$D$3000,4,FALSE),"-")</f>
        <v>-</v>
      </c>
      <c r="AG24" s="9" t="str">
        <f>IFERROR(VLOOKUP(CONCATENATE($A24,AG$1),'Исх-увл.отчёт'!$A$2:$D$3000,4,FALSE),"-")</f>
        <v>-</v>
      </c>
      <c r="AH24" s="9" t="str">
        <f>IFERROR(VLOOKUP(CONCATENATE($A24,AH$1),'Исх-увл.отчёт'!$A$2:$D$3000,4,FALSE),"-")</f>
        <v>-</v>
      </c>
      <c r="AI24" s="9" t="str">
        <f>IFERROR(VLOOKUP(CONCATENATE($A24,AI$1),'Исх-увл.отчёт'!$A$2:$D$3000,4,FALSE),"-")</f>
        <v>-</v>
      </c>
      <c r="AJ24" s="9" t="str">
        <f>IFERROR(VLOOKUP(CONCATENATE($A24,AJ$1),'Исх-увл.отчёт'!$A$2:$D$3000,4,FALSE),"-")</f>
        <v>-</v>
      </c>
      <c r="AK24" s="9" t="str">
        <f>IFERROR(VLOOKUP(CONCATENATE($A24,AK$1),'Исх-увл.отчёт'!$A$2:$D$3000,4,FALSE),"-")</f>
        <v>-</v>
      </c>
      <c r="AL24" s="9" t="str">
        <f>IFERROR(VLOOKUP(CONCATENATE($A24,AL$1),'Исх-увл.отчёт'!$A$2:$D$3000,4,FALSE),"-")</f>
        <v>-</v>
      </c>
      <c r="AM24" s="9" t="str">
        <f>IFERROR(VLOOKUP(CONCATENATE($A24,AM$1),'Исх-увл.отчёт'!$A$2:$D$3000,4,FALSE),"-")</f>
        <v>-</v>
      </c>
      <c r="AN24" s="9" t="str">
        <f>IFERROR(VLOOKUP(CONCATENATE($A24,AN$1),'Исх-увл.отчёт'!$A$2:$D$3000,4,FALSE),"-")</f>
        <v>-</v>
      </c>
      <c r="AO24" s="9" t="str">
        <f>IFERROR(VLOOKUP(CONCATENATE($A24,AO$1),'Исх-увл.отчёт'!$A$2:$D$3000,4,FALSE),"-")</f>
        <v>-</v>
      </c>
      <c r="AP24" s="9" t="str">
        <f>IFERROR(VLOOKUP(CONCATENATE($A24,AP$1),'Исх-увл.отчёт'!$A$2:$D$3000,4,FALSE),"-")</f>
        <v>-</v>
      </c>
      <c r="AQ24" s="9" t="str">
        <f>IFERROR(VLOOKUP(CONCATENATE($A24,AQ$1),'Исх-увл.отчёт'!$A$2:$D$3000,4,FALSE),"-")</f>
        <v>-</v>
      </c>
      <c r="AR24" s="9" t="str">
        <f>IFERROR(VLOOKUP(CONCATENATE($A24,AR$1),'Исх-увл.отчёт'!$A$2:$D$3000,4,FALSE),"-")</f>
        <v>-</v>
      </c>
      <c r="AS24" s="9" t="str">
        <f>IFERROR(VLOOKUP(CONCATENATE($A24,AS$1),'Исх-увл.отчёт'!$A$2:$D$3000,4,FALSE),"-")</f>
        <v>-</v>
      </c>
      <c r="AT24" s="9" t="str">
        <f>IFERROR(VLOOKUP(CONCATENATE($A24,AT$1),'Исх-увл.отчёт'!$A$2:$D$3000,4,FALSE),"-")</f>
        <v>-</v>
      </c>
      <c r="AU24" s="9" t="str">
        <f>IFERROR(VLOOKUP(CONCATENATE($A24,AU$1),'Исх-увл.отчёт'!$A$2:$D$3000,4,FALSE),"-")</f>
        <v>-</v>
      </c>
      <c r="AV24" s="9" t="str">
        <f>IFERROR(VLOOKUP(CONCATENATE($A24,AV$1),'Исх-увл.отчёт'!$A$2:$D$3000,4,FALSE),"-")</f>
        <v>-</v>
      </c>
      <c r="AW24" s="9" t="str">
        <f>IFERROR(VLOOKUP(CONCATENATE($A24,AW$1),'Исх-увл.отчёт'!$A$2:$D$3000,4,FALSE),"-")</f>
        <v>-</v>
      </c>
      <c r="AX24" s="9" t="str">
        <f>IFERROR(VLOOKUP(CONCATENATE($A24,AX$1),'Исх-увл.отчёт'!$A$2:$D$3000,4,FALSE),"-")</f>
        <v>-</v>
      </c>
      <c r="AY24" s="9" t="str">
        <f>IFERROR(VLOOKUP(CONCATENATE($A24,AY$1),'Исх-увл.отчёт'!$A$2:$D$3000,4,FALSE),"-")</f>
        <v>-</v>
      </c>
      <c r="AZ24" s="9" t="str">
        <f>IFERROR(VLOOKUP(CONCATENATE($A24,AZ$1),'Исх-увл.отчёт'!$A$2:$D$3000,4,FALSE),"-")</f>
        <v>-</v>
      </c>
      <c r="BA24" s="9" t="str">
        <f>IFERROR(VLOOKUP(CONCATENATE($A24,BA$1),'Исх-увл.отчёт'!$A$2:$D$3000,4,FALSE),"-")</f>
        <v>-</v>
      </c>
      <c r="BB24" s="9" t="str">
        <f>IFERROR(VLOOKUP(CONCATENATE($A24,BB$1),'Исх-увл.отчёт'!$A$2:$D$3000,4,FALSE),"-")</f>
        <v>-</v>
      </c>
      <c r="BC24" s="9" t="str">
        <f>IFERROR(VLOOKUP(CONCATENATE($A24,BC$1),'Исх-увл.отчёт'!$A$2:$D$3000,4,FALSE),"-")</f>
        <v>-</v>
      </c>
      <c r="BD24" s="9" t="str">
        <f>IFERROR(VLOOKUP(CONCATENATE($A24,BD$1),'Исх-увл.отчёт'!$A$2:$D$3000,4,FALSE),"-")</f>
        <v>-</v>
      </c>
      <c r="BE24" s="9" t="str">
        <f>IFERROR(VLOOKUP(CONCATENATE($A24,BE$1),'Исх-увл.отчёт'!$A$2:$D$3000,4,FALSE),"-")</f>
        <v>-</v>
      </c>
      <c r="BF24" s="9" t="str">
        <f>IFERROR(VLOOKUP(CONCATENATE($A24,BF$1),'Исх-увл.отчёт'!$A$2:$D$3000,4,FALSE),"-")</f>
        <v>-</v>
      </c>
      <c r="BG24" s="9" t="str">
        <f>IFERROR(VLOOKUP(CONCATENATE($A24,BG$1),'Исх-увл.отчёт'!$A$2:$D$3000,4,FALSE),"-")</f>
        <v>-</v>
      </c>
      <c r="BH24" s="37">
        <f t="shared" si="0"/>
        <v>0</v>
      </c>
      <c r="BI24" s="114" t="str">
        <f t="shared" si="1"/>
        <v>-</v>
      </c>
      <c r="BJ24" s="9"/>
    </row>
    <row r="25" spans="1:62">
      <c r="A25" s="125">
        <f t="shared" si="2"/>
        <v>23</v>
      </c>
      <c r="B25" s="9" t="str">
        <f>IFERROR(VLOOKUP(CONCATENATE($A25,B$1),'Исх-увл.отчёт'!$A$2:$D$3000,4,FALSE),"-")</f>
        <v>-</v>
      </c>
      <c r="C25" s="9" t="str">
        <f>IFERROR(VLOOKUP(CONCATENATE($A25,C$1),'Исх-увл.отчёт'!$A$2:$D$3000,4,FALSE),"-")</f>
        <v>-</v>
      </c>
      <c r="D25" s="9" t="str">
        <f>IFERROR(VLOOKUP(CONCATENATE($A25,D$1),'Исх-увл.отчёт'!$A$2:$D$3000,4,FALSE),"-")</f>
        <v>-</v>
      </c>
      <c r="E25" s="9" t="str">
        <f>IFERROR(VLOOKUP(CONCATENATE($A25,E$1),'Исх-увл.отчёт'!$A$2:$D$3000,4,FALSE),"-")</f>
        <v>-</v>
      </c>
      <c r="F25" s="9" t="str">
        <f>IFERROR(VLOOKUP(CONCATENATE($A25,F$1),'Исх-увл.отчёт'!$A$2:$D$3000,4,FALSE),"-")</f>
        <v>-</v>
      </c>
      <c r="G25" s="9" t="str">
        <f>IFERROR(VLOOKUP(CONCATENATE($A25,G$1),'Исх-увл.отчёт'!$A$2:$D$3000,4,FALSE),"-")</f>
        <v>-</v>
      </c>
      <c r="H25" s="9" t="str">
        <f>IFERROR(VLOOKUP(CONCATENATE($A25,H$1),'Исх-увл.отчёт'!$A$2:$D$3000,4,FALSE),"-")</f>
        <v>-</v>
      </c>
      <c r="I25" s="9" t="str">
        <f>IFERROR(VLOOKUP(CONCATENATE($A25,I$1),'Исх-увл.отчёт'!$A$2:$D$3000,4,FALSE),"-")</f>
        <v>-</v>
      </c>
      <c r="J25" s="9" t="str">
        <f>IFERROR(VLOOKUP(CONCATENATE($A25,J$1),'Исх-увл.отчёт'!$A$2:$D$3000,4,FALSE),"-")</f>
        <v>-</v>
      </c>
      <c r="K25" s="9" t="str">
        <f>IFERROR(VLOOKUP(CONCATENATE($A25,K$1),'Исх-увл.отчёт'!$A$2:$D$3000,4,FALSE),"-")</f>
        <v>-</v>
      </c>
      <c r="L25" s="9" t="str">
        <f>IFERROR(VLOOKUP(CONCATENATE($A25,L$1),'Исх-увл.отчёт'!$A$2:$D$3000,4,FALSE),"-")</f>
        <v>-</v>
      </c>
      <c r="M25" s="9">
        <f>IFERROR(VLOOKUP(CONCATENATE($A25,M$1),'Исх-увл.отчёт'!$A$2:$D$3000,4,FALSE),"-")</f>
        <v>9</v>
      </c>
      <c r="N25" s="9" t="str">
        <f>IFERROR(VLOOKUP(CONCATENATE($A25,N$1),'Исх-увл.отчёт'!$A$2:$D$3000,4,FALSE),"-")</f>
        <v>-</v>
      </c>
      <c r="O25" s="9" t="str">
        <f>IFERROR(VLOOKUP(CONCATENATE($A25,O$1),'Исх-увл.отчёт'!$A$2:$D$3000,4,FALSE),"-")</f>
        <v>-</v>
      </c>
      <c r="P25" s="9" t="str">
        <f>IFERROR(VLOOKUP(CONCATENATE($A25,P$1),'Исх-увл.отчёт'!$A$2:$D$3000,4,FALSE),"-")</f>
        <v>-</v>
      </c>
      <c r="Q25" s="9" t="str">
        <f>IFERROR(VLOOKUP(CONCATENATE($A25,Q$1),'Исх-увл.отчёт'!$A$2:$D$3000,4,FALSE),"-")</f>
        <v>-</v>
      </c>
      <c r="R25" s="9" t="str">
        <f>IFERROR(VLOOKUP(CONCATENATE($A25,R$1),'Исх-увл.отчёт'!$A$2:$D$3000,4,FALSE),"-")</f>
        <v>-</v>
      </c>
      <c r="S25" s="9" t="str">
        <f>IFERROR(VLOOKUP(CONCATENATE($A25,S$1),'Исх-увл.отчёт'!$A$2:$D$3000,4,FALSE),"-")</f>
        <v>-</v>
      </c>
      <c r="T25" s="9" t="str">
        <f>IFERROR(VLOOKUP(CONCATENATE($A25,T$1),'Исх-увл.отчёт'!$A$2:$D$3000,4,FALSE),"-")</f>
        <v>-</v>
      </c>
      <c r="U25" s="9" t="str">
        <f>IFERROR(VLOOKUP(CONCATENATE($A25,U$1),'Исх-увл.отчёт'!$A$2:$D$3000,4,FALSE),"-")</f>
        <v>-</v>
      </c>
      <c r="V25" s="9" t="str">
        <f>IFERROR(VLOOKUP(CONCATENATE($A25,V$1),'Исх-увл.отчёт'!$A$2:$D$3000,4,FALSE),"-")</f>
        <v>-</v>
      </c>
      <c r="W25" s="9" t="str">
        <f>IFERROR(VLOOKUP(CONCATENATE($A25,W$1),'Исх-увл.отчёт'!$A$2:$D$3000,4,FALSE),"-")</f>
        <v>-</v>
      </c>
      <c r="X25" s="9" t="str">
        <f>IFERROR(VLOOKUP(CONCATENATE($A25,X$1),'Исх-увл.отчёт'!$A$2:$D$3000,4,FALSE),"-")</f>
        <v>-</v>
      </c>
      <c r="Y25" s="9" t="str">
        <f>IFERROR(VLOOKUP(CONCATENATE($A25,Y$1),'Исх-увл.отчёт'!$A$2:$D$3000,4,FALSE),"-")</f>
        <v>-</v>
      </c>
      <c r="Z25" s="9">
        <f>IFERROR(VLOOKUP(CONCATENATE($A25,Z$1),'Исх-увл.отчёт'!$A$2:$D$3000,4,FALSE),"-")</f>
        <v>7</v>
      </c>
      <c r="AA25" s="9" t="str">
        <f>IFERROR(VLOOKUP(CONCATENATE($A25,AA$1),'Исх-увл.отчёт'!$A$2:$D$3000,4,FALSE),"-")</f>
        <v>-</v>
      </c>
      <c r="AB25" s="9" t="str">
        <f>IFERROR(VLOOKUP(CONCATENATE($A25,AB$1),'Исх-увл.отчёт'!$A$2:$D$3000,4,FALSE),"-")</f>
        <v>-</v>
      </c>
      <c r="AC25" s="9" t="str">
        <f>IFERROR(VLOOKUP(CONCATENATE($A25,AC$1),'Исх-увл.отчёт'!$A$2:$D$3000,4,FALSE),"-")</f>
        <v>-</v>
      </c>
      <c r="AD25" s="9" t="str">
        <f>IFERROR(VLOOKUP(CONCATENATE($A25,AD$1),'Исх-увл.отчёт'!$A$2:$D$3000,4,FALSE),"-")</f>
        <v>-</v>
      </c>
      <c r="AE25" s="9" t="str">
        <f>IFERROR(VLOOKUP(CONCATENATE($A25,AE$1),'Исх-увл.отчёт'!$A$2:$D$3000,4,FALSE),"-")</f>
        <v>-</v>
      </c>
      <c r="AF25" s="9" t="str">
        <f>IFERROR(VLOOKUP(CONCATENATE($A25,AF$1),'Исх-увл.отчёт'!$A$2:$D$3000,4,FALSE),"-")</f>
        <v>-</v>
      </c>
      <c r="AG25" s="9" t="str">
        <f>IFERROR(VLOOKUP(CONCATENATE($A25,AG$1),'Исх-увл.отчёт'!$A$2:$D$3000,4,FALSE),"-")</f>
        <v>-</v>
      </c>
      <c r="AH25" s="9" t="str">
        <f>IFERROR(VLOOKUP(CONCATENATE($A25,AH$1),'Исх-увл.отчёт'!$A$2:$D$3000,4,FALSE),"-")</f>
        <v>-</v>
      </c>
      <c r="AI25" s="9" t="str">
        <f>IFERROR(VLOOKUP(CONCATENATE($A25,AI$1),'Исх-увл.отчёт'!$A$2:$D$3000,4,FALSE),"-")</f>
        <v>-</v>
      </c>
      <c r="AJ25" s="9" t="str">
        <f>IFERROR(VLOOKUP(CONCATENATE($A25,AJ$1),'Исх-увл.отчёт'!$A$2:$D$3000,4,FALSE),"-")</f>
        <v>-</v>
      </c>
      <c r="AK25" s="9">
        <f>IFERROR(VLOOKUP(CONCATENATE($A25,AK$1),'Исх-увл.отчёт'!$A$2:$D$3000,4,FALSE),"-")</f>
        <v>7</v>
      </c>
      <c r="AL25" s="9" t="str">
        <f>IFERROR(VLOOKUP(CONCATENATE($A25,AL$1),'Исх-увл.отчёт'!$A$2:$D$3000,4,FALSE),"-")</f>
        <v>-</v>
      </c>
      <c r="AM25" s="9" t="str">
        <f>IFERROR(VLOOKUP(CONCATENATE($A25,AM$1),'Исх-увл.отчёт'!$A$2:$D$3000,4,FALSE),"-")</f>
        <v>-</v>
      </c>
      <c r="AN25" s="9" t="str">
        <f>IFERROR(VLOOKUP(CONCATENATE($A25,AN$1),'Исх-увл.отчёт'!$A$2:$D$3000,4,FALSE),"-")</f>
        <v>-</v>
      </c>
      <c r="AO25" s="9" t="str">
        <f>IFERROR(VLOOKUP(CONCATENATE($A25,AO$1),'Исх-увл.отчёт'!$A$2:$D$3000,4,FALSE),"-")</f>
        <v>-</v>
      </c>
      <c r="AP25" s="9" t="str">
        <f>IFERROR(VLOOKUP(CONCATENATE($A25,AP$1),'Исх-увл.отчёт'!$A$2:$D$3000,4,FALSE),"-")</f>
        <v>-</v>
      </c>
      <c r="AQ25" s="9" t="str">
        <f>IFERROR(VLOOKUP(CONCATENATE($A25,AQ$1),'Исх-увл.отчёт'!$A$2:$D$3000,4,FALSE),"-")</f>
        <v>-</v>
      </c>
      <c r="AR25" s="9" t="str">
        <f>IFERROR(VLOOKUP(CONCATENATE($A25,AR$1),'Исх-увл.отчёт'!$A$2:$D$3000,4,FALSE),"-")</f>
        <v>-</v>
      </c>
      <c r="AS25" s="9" t="str">
        <f>IFERROR(VLOOKUP(CONCATENATE($A25,AS$1),'Исх-увл.отчёт'!$A$2:$D$3000,4,FALSE),"-")</f>
        <v>-</v>
      </c>
      <c r="AT25" s="9" t="str">
        <f>IFERROR(VLOOKUP(CONCATENATE($A25,AT$1),'Исх-увл.отчёт'!$A$2:$D$3000,4,FALSE),"-")</f>
        <v>-</v>
      </c>
      <c r="AU25" s="9" t="str">
        <f>IFERROR(VLOOKUP(CONCATENATE($A25,AU$1),'Исх-увл.отчёт'!$A$2:$D$3000,4,FALSE),"-")</f>
        <v>-</v>
      </c>
      <c r="AV25" s="9" t="str">
        <f>IFERROR(VLOOKUP(CONCATENATE($A25,AV$1),'Исх-увл.отчёт'!$A$2:$D$3000,4,FALSE),"-")</f>
        <v>-</v>
      </c>
      <c r="AW25" s="9" t="str">
        <f>IFERROR(VLOOKUP(CONCATENATE($A25,AW$1),'Исх-увл.отчёт'!$A$2:$D$3000,4,FALSE),"-")</f>
        <v>-</v>
      </c>
      <c r="AX25" s="9" t="str">
        <f>IFERROR(VLOOKUP(CONCATENATE($A25,AX$1),'Исх-увл.отчёт'!$A$2:$D$3000,4,FALSE),"-")</f>
        <v>-</v>
      </c>
      <c r="AY25" s="9" t="str">
        <f>IFERROR(VLOOKUP(CONCATENATE($A25,AY$1),'Исх-увл.отчёт'!$A$2:$D$3000,4,FALSE),"-")</f>
        <v>-</v>
      </c>
      <c r="AZ25" s="9" t="str">
        <f>IFERROR(VLOOKUP(CONCATENATE($A25,AZ$1),'Исх-увл.отчёт'!$A$2:$D$3000,4,FALSE),"-")</f>
        <v>-</v>
      </c>
      <c r="BA25" s="9" t="str">
        <f>IFERROR(VLOOKUP(CONCATENATE($A25,BA$1),'Исх-увл.отчёт'!$A$2:$D$3000,4,FALSE),"-")</f>
        <v>-</v>
      </c>
      <c r="BB25" s="9" t="str">
        <f>IFERROR(VLOOKUP(CONCATENATE($A25,BB$1),'Исх-увл.отчёт'!$A$2:$D$3000,4,FALSE),"-")</f>
        <v>-</v>
      </c>
      <c r="BC25" s="9">
        <f>IFERROR(VLOOKUP(CONCATENATE($A25,BC$1),'Исх-увл.отчёт'!$A$2:$D$3000,4,FALSE),"-")</f>
        <v>5</v>
      </c>
      <c r="BD25" s="9" t="str">
        <f>IFERROR(VLOOKUP(CONCATENATE($A25,BD$1),'Исх-увл.отчёт'!$A$2:$D$3000,4,FALSE),"-")</f>
        <v>-</v>
      </c>
      <c r="BE25" s="9" t="str">
        <f>IFERROR(VLOOKUP(CONCATENATE($A25,BE$1),'Исх-увл.отчёт'!$A$2:$D$3000,4,FALSE),"-")</f>
        <v>-</v>
      </c>
      <c r="BF25" s="9" t="str">
        <f>IFERROR(VLOOKUP(CONCATENATE($A25,BF$1),'Исх-увл.отчёт'!$A$2:$D$3000,4,FALSE),"-")</f>
        <v>-</v>
      </c>
      <c r="BG25" s="9" t="str">
        <f>IFERROR(VLOOKUP(CONCATENATE($A25,BG$1),'Исх-увл.отчёт'!$A$2:$D$3000,4,FALSE),"-")</f>
        <v>-</v>
      </c>
      <c r="BH25" s="37">
        <f t="shared" si="0"/>
        <v>4</v>
      </c>
      <c r="BI25" s="114">
        <f t="shared" si="1"/>
        <v>7</v>
      </c>
      <c r="BJ25" s="9"/>
    </row>
    <row r="26" spans="1:62">
      <c r="A26" s="125">
        <f t="shared" si="2"/>
        <v>24</v>
      </c>
      <c r="B26" s="9" t="str">
        <f>IFERROR(VLOOKUP(CONCATENATE($A26,B$1),'Исх-увл.отчёт'!$A$2:$D$3000,4,FALSE),"-")</f>
        <v>-</v>
      </c>
      <c r="C26" s="9" t="str">
        <f>IFERROR(VLOOKUP(CONCATENATE($A26,C$1),'Исх-увл.отчёт'!$A$2:$D$3000,4,FALSE),"-")</f>
        <v>-</v>
      </c>
      <c r="D26" s="9" t="str">
        <f>IFERROR(VLOOKUP(CONCATENATE($A26,D$1),'Исх-увл.отчёт'!$A$2:$D$3000,4,FALSE),"-")</f>
        <v>-</v>
      </c>
      <c r="E26" s="9" t="str">
        <f>IFERROR(VLOOKUP(CONCATENATE($A26,E$1),'Исх-увл.отчёт'!$A$2:$D$3000,4,FALSE),"-")</f>
        <v>-</v>
      </c>
      <c r="F26" s="9" t="str">
        <f>IFERROR(VLOOKUP(CONCATENATE($A26,F$1),'Исх-увл.отчёт'!$A$2:$D$3000,4,FALSE),"-")</f>
        <v>-</v>
      </c>
      <c r="G26" s="9" t="str">
        <f>IFERROR(VLOOKUP(CONCATENATE($A26,G$1),'Исх-увл.отчёт'!$A$2:$D$3000,4,FALSE),"-")</f>
        <v>-</v>
      </c>
      <c r="H26" s="9" t="str">
        <f>IFERROR(VLOOKUP(CONCATENATE($A26,H$1),'Исх-увл.отчёт'!$A$2:$D$3000,4,FALSE),"-")</f>
        <v>-</v>
      </c>
      <c r="I26" s="9" t="str">
        <f>IFERROR(VLOOKUP(CONCATENATE($A26,I$1),'Исх-увл.отчёт'!$A$2:$D$3000,4,FALSE),"-")</f>
        <v>-</v>
      </c>
      <c r="J26" s="9" t="str">
        <f>IFERROR(VLOOKUP(CONCATENATE($A26,J$1),'Исх-увл.отчёт'!$A$2:$D$3000,4,FALSE),"-")</f>
        <v>-</v>
      </c>
      <c r="K26" s="9" t="str">
        <f>IFERROR(VLOOKUP(CONCATENATE($A26,K$1),'Исх-увл.отчёт'!$A$2:$D$3000,4,FALSE),"-")</f>
        <v>-</v>
      </c>
      <c r="L26" s="9" t="str">
        <f>IFERROR(VLOOKUP(CONCATENATE($A26,L$1),'Исх-увл.отчёт'!$A$2:$D$3000,4,FALSE),"-")</f>
        <v>-</v>
      </c>
      <c r="M26" s="9">
        <f>IFERROR(VLOOKUP(CONCATENATE($A26,M$1),'Исх-увл.отчёт'!$A$2:$D$3000,4,FALSE),"-")</f>
        <v>9</v>
      </c>
      <c r="N26" s="9" t="str">
        <f>IFERROR(VLOOKUP(CONCATENATE($A26,N$1),'Исх-увл.отчёт'!$A$2:$D$3000,4,FALSE),"-")</f>
        <v>-</v>
      </c>
      <c r="O26" s="9">
        <f>IFERROR(VLOOKUP(CONCATENATE($A26,O$1),'Исх-увл.отчёт'!$A$2:$D$3000,4,FALSE),"-")</f>
        <v>9</v>
      </c>
      <c r="P26" s="9" t="str">
        <f>IFERROR(VLOOKUP(CONCATENATE($A26,P$1),'Исх-увл.отчёт'!$A$2:$D$3000,4,FALSE),"-")</f>
        <v>-</v>
      </c>
      <c r="Q26" s="9" t="str">
        <f>IFERROR(VLOOKUP(CONCATENATE($A26,Q$1),'Исх-увл.отчёт'!$A$2:$D$3000,4,FALSE),"-")</f>
        <v>-</v>
      </c>
      <c r="R26" s="9" t="str">
        <f>IFERROR(VLOOKUP(CONCATENATE($A26,R$1),'Исх-увл.отчёт'!$A$2:$D$3000,4,FALSE),"-")</f>
        <v>-</v>
      </c>
      <c r="S26" s="9" t="str">
        <f>IFERROR(VLOOKUP(CONCATENATE($A26,S$1),'Исх-увл.отчёт'!$A$2:$D$3000,4,FALSE),"-")</f>
        <v>-</v>
      </c>
      <c r="T26" s="9" t="str">
        <f>IFERROR(VLOOKUP(CONCATENATE($A26,T$1),'Исх-увл.отчёт'!$A$2:$D$3000,4,FALSE),"-")</f>
        <v>-</v>
      </c>
      <c r="U26" s="9">
        <f>IFERROR(VLOOKUP(CONCATENATE($A26,U$1),'Исх-увл.отчёт'!$A$2:$D$3000,4,FALSE),"-")</f>
        <v>5</v>
      </c>
      <c r="V26" s="9">
        <f>IFERROR(VLOOKUP(CONCATENATE($A26,V$1),'Исх-увл.отчёт'!$A$2:$D$3000,4,FALSE),"-")</f>
        <v>7</v>
      </c>
      <c r="W26" s="9" t="str">
        <f>IFERROR(VLOOKUP(CONCATENATE($A26,W$1),'Исх-увл.отчёт'!$A$2:$D$3000,4,FALSE),"-")</f>
        <v>-</v>
      </c>
      <c r="X26" s="9" t="str">
        <f>IFERROR(VLOOKUP(CONCATENATE($A26,X$1),'Исх-увл.отчёт'!$A$2:$D$3000,4,FALSE),"-")</f>
        <v>-</v>
      </c>
      <c r="Y26" s="9" t="str">
        <f>IFERROR(VLOOKUP(CONCATENATE($A26,Y$1),'Исх-увл.отчёт'!$A$2:$D$3000,4,FALSE),"-")</f>
        <v>-</v>
      </c>
      <c r="Z26" s="9">
        <f>IFERROR(VLOOKUP(CONCATENATE($A26,Z$1),'Исх-увл.отчёт'!$A$2:$D$3000,4,FALSE),"-")</f>
        <v>6</v>
      </c>
      <c r="AA26" s="9" t="str">
        <f>IFERROR(VLOOKUP(CONCATENATE($A26,AA$1),'Исх-увл.отчёт'!$A$2:$D$3000,4,FALSE),"-")</f>
        <v>-</v>
      </c>
      <c r="AB26" s="9" t="str">
        <f>IFERROR(VLOOKUP(CONCATENATE($A26,AB$1),'Исх-увл.отчёт'!$A$2:$D$3000,4,FALSE),"-")</f>
        <v>-</v>
      </c>
      <c r="AC26" s="9" t="str">
        <f>IFERROR(VLOOKUP(CONCATENATE($A26,AC$1),'Исх-увл.отчёт'!$A$2:$D$3000,4,FALSE),"-")</f>
        <v>-</v>
      </c>
      <c r="AD26" s="9" t="str">
        <f>IFERROR(VLOOKUP(CONCATENATE($A26,AD$1),'Исх-увл.отчёт'!$A$2:$D$3000,4,FALSE),"-")</f>
        <v>-</v>
      </c>
      <c r="AE26" s="9" t="str">
        <f>IFERROR(VLOOKUP(CONCATENATE($A26,AE$1),'Исх-увл.отчёт'!$A$2:$D$3000,4,FALSE),"-")</f>
        <v>-</v>
      </c>
      <c r="AF26" s="9" t="str">
        <f>IFERROR(VLOOKUP(CONCATENATE($A26,AF$1),'Исх-увл.отчёт'!$A$2:$D$3000,4,FALSE),"-")</f>
        <v>-</v>
      </c>
      <c r="AG26" s="9" t="str">
        <f>IFERROR(VLOOKUP(CONCATENATE($A26,AG$1),'Исх-увл.отчёт'!$A$2:$D$3000,4,FALSE),"-")</f>
        <v>-</v>
      </c>
      <c r="AH26" s="9" t="str">
        <f>IFERROR(VLOOKUP(CONCATENATE($A26,AH$1),'Исх-увл.отчёт'!$A$2:$D$3000,4,FALSE),"-")</f>
        <v>-</v>
      </c>
      <c r="AI26" s="9" t="str">
        <f>IFERROR(VLOOKUP(CONCATENATE($A26,AI$1),'Исх-увл.отчёт'!$A$2:$D$3000,4,FALSE),"-")</f>
        <v>-</v>
      </c>
      <c r="AJ26" s="9" t="str">
        <f>IFERROR(VLOOKUP(CONCATENATE($A26,AJ$1),'Исх-увл.отчёт'!$A$2:$D$3000,4,FALSE),"-")</f>
        <v>-</v>
      </c>
      <c r="AK26" s="9">
        <f>IFERROR(VLOOKUP(CONCATENATE($A26,AK$1),'Исх-увл.отчёт'!$A$2:$D$3000,4,FALSE),"-")</f>
        <v>6</v>
      </c>
      <c r="AL26" s="9" t="str">
        <f>IFERROR(VLOOKUP(CONCATENATE($A26,AL$1),'Исх-увл.отчёт'!$A$2:$D$3000,4,FALSE),"-")</f>
        <v>-</v>
      </c>
      <c r="AM26" s="9" t="str">
        <f>IFERROR(VLOOKUP(CONCATENATE($A26,AM$1),'Исх-увл.отчёт'!$A$2:$D$3000,4,FALSE),"-")</f>
        <v>-</v>
      </c>
      <c r="AN26" s="9" t="str">
        <f>IFERROR(VLOOKUP(CONCATENATE($A26,AN$1),'Исх-увл.отчёт'!$A$2:$D$3000,4,FALSE),"-")</f>
        <v>-</v>
      </c>
      <c r="AO26" s="9" t="str">
        <f>IFERROR(VLOOKUP(CONCATENATE($A26,AO$1),'Исх-увл.отчёт'!$A$2:$D$3000,4,FALSE),"-")</f>
        <v>-</v>
      </c>
      <c r="AP26" s="9" t="str">
        <f>IFERROR(VLOOKUP(CONCATENATE($A26,AP$1),'Исх-увл.отчёт'!$A$2:$D$3000,4,FALSE),"-")</f>
        <v>-</v>
      </c>
      <c r="AQ26" s="9" t="str">
        <f>IFERROR(VLOOKUP(CONCATENATE($A26,AQ$1),'Исх-увл.отчёт'!$A$2:$D$3000,4,FALSE),"-")</f>
        <v>-</v>
      </c>
      <c r="AR26" s="9" t="str">
        <f>IFERROR(VLOOKUP(CONCATENATE($A26,AR$1),'Исх-увл.отчёт'!$A$2:$D$3000,4,FALSE),"-")</f>
        <v>-</v>
      </c>
      <c r="AS26" s="9" t="str">
        <f>IFERROR(VLOOKUP(CONCATENATE($A26,AS$1),'Исх-увл.отчёт'!$A$2:$D$3000,4,FALSE),"-")</f>
        <v>-</v>
      </c>
      <c r="AT26" s="9" t="str">
        <f>IFERROR(VLOOKUP(CONCATENATE($A26,AT$1),'Исх-увл.отчёт'!$A$2:$D$3000,4,FALSE),"-")</f>
        <v>-</v>
      </c>
      <c r="AU26" s="9" t="str">
        <f>IFERROR(VLOOKUP(CONCATENATE($A26,AU$1),'Исх-увл.отчёт'!$A$2:$D$3000,4,FALSE),"-")</f>
        <v>-</v>
      </c>
      <c r="AV26" s="9" t="str">
        <f>IFERROR(VLOOKUP(CONCATENATE($A26,AV$1),'Исх-увл.отчёт'!$A$2:$D$3000,4,FALSE),"-")</f>
        <v>-</v>
      </c>
      <c r="AW26" s="9" t="str">
        <f>IFERROR(VLOOKUP(CONCATENATE($A26,AW$1),'Исх-увл.отчёт'!$A$2:$D$3000,4,FALSE),"-")</f>
        <v>-</v>
      </c>
      <c r="AX26" s="9" t="str">
        <f>IFERROR(VLOOKUP(CONCATENATE($A26,AX$1),'Исх-увл.отчёт'!$A$2:$D$3000,4,FALSE),"-")</f>
        <v>-</v>
      </c>
      <c r="AY26" s="9" t="str">
        <f>IFERROR(VLOOKUP(CONCATENATE($A26,AY$1),'Исх-увл.отчёт'!$A$2:$D$3000,4,FALSE),"-")</f>
        <v>-</v>
      </c>
      <c r="AZ26" s="9" t="str">
        <f>IFERROR(VLOOKUP(CONCATENATE($A26,AZ$1),'Исх-увл.отчёт'!$A$2:$D$3000,4,FALSE),"-")</f>
        <v>-</v>
      </c>
      <c r="BA26" s="9" t="str">
        <f>IFERROR(VLOOKUP(CONCATENATE($A26,BA$1),'Исх-увл.отчёт'!$A$2:$D$3000,4,FALSE),"-")</f>
        <v>-</v>
      </c>
      <c r="BB26" s="9" t="str">
        <f>IFERROR(VLOOKUP(CONCATENATE($A26,BB$1),'Исх-увл.отчёт'!$A$2:$D$3000,4,FALSE),"-")</f>
        <v>-</v>
      </c>
      <c r="BC26" s="9">
        <f>IFERROR(VLOOKUP(CONCATENATE($A26,BC$1),'Исх-увл.отчёт'!$A$2:$D$3000,4,FALSE),"-")</f>
        <v>6</v>
      </c>
      <c r="BD26" s="9" t="str">
        <f>IFERROR(VLOOKUP(CONCATENATE($A26,BD$1),'Исх-увл.отчёт'!$A$2:$D$3000,4,FALSE),"-")</f>
        <v>-</v>
      </c>
      <c r="BE26" s="9" t="str">
        <f>IFERROR(VLOOKUP(CONCATENATE($A26,BE$1),'Исх-увл.отчёт'!$A$2:$D$3000,4,FALSE),"-")</f>
        <v>-</v>
      </c>
      <c r="BF26" s="9" t="str">
        <f>IFERROR(VLOOKUP(CONCATENATE($A26,BF$1),'Исх-увл.отчёт'!$A$2:$D$3000,4,FALSE),"-")</f>
        <v>-</v>
      </c>
      <c r="BG26" s="9" t="str">
        <f>IFERROR(VLOOKUP(CONCATENATE($A26,BG$1),'Исх-увл.отчёт'!$A$2:$D$3000,4,FALSE),"-")</f>
        <v>-</v>
      </c>
      <c r="BH26" s="37">
        <f t="shared" si="0"/>
        <v>7</v>
      </c>
      <c r="BI26" s="114">
        <f t="shared" si="1"/>
        <v>6.8571428571428568</v>
      </c>
      <c r="BJ26" s="9"/>
    </row>
    <row r="27" spans="1:62">
      <c r="A27" s="125">
        <f t="shared" si="2"/>
        <v>25</v>
      </c>
      <c r="B27" s="9" t="str">
        <f>IFERROR(VLOOKUP(CONCATENATE($A27,B$1),'Исх-увл.отчёт'!$A$2:$D$3000,4,FALSE),"-")</f>
        <v>-</v>
      </c>
      <c r="C27" s="9" t="str">
        <f>IFERROR(VLOOKUP(CONCATENATE($A27,C$1),'Исх-увл.отчёт'!$A$2:$D$3000,4,FALSE),"-")</f>
        <v>-</v>
      </c>
      <c r="D27" s="9" t="str">
        <f>IFERROR(VLOOKUP(CONCATENATE($A27,D$1),'Исх-увл.отчёт'!$A$2:$D$3000,4,FALSE),"-")</f>
        <v>-</v>
      </c>
      <c r="E27" s="9" t="str">
        <f>IFERROR(VLOOKUP(CONCATENATE($A27,E$1),'Исх-увл.отчёт'!$A$2:$D$3000,4,FALSE),"-")</f>
        <v>-</v>
      </c>
      <c r="F27" s="9" t="str">
        <f>IFERROR(VLOOKUP(CONCATENATE($A27,F$1),'Исх-увл.отчёт'!$A$2:$D$3000,4,FALSE),"-")</f>
        <v>-</v>
      </c>
      <c r="G27" s="9" t="str">
        <f>IFERROR(VLOOKUP(CONCATENATE($A27,G$1),'Исх-увл.отчёт'!$A$2:$D$3000,4,FALSE),"-")</f>
        <v>-</v>
      </c>
      <c r="H27" s="9" t="str">
        <f>IFERROR(VLOOKUP(CONCATENATE($A27,H$1),'Исх-увл.отчёт'!$A$2:$D$3000,4,FALSE),"-")</f>
        <v>-</v>
      </c>
      <c r="I27" s="9" t="str">
        <f>IFERROR(VLOOKUP(CONCATENATE($A27,I$1),'Исх-увл.отчёт'!$A$2:$D$3000,4,FALSE),"-")</f>
        <v>-</v>
      </c>
      <c r="J27" s="9" t="str">
        <f>IFERROR(VLOOKUP(CONCATENATE($A27,J$1),'Исх-увл.отчёт'!$A$2:$D$3000,4,FALSE),"-")</f>
        <v>-</v>
      </c>
      <c r="K27" s="9" t="str">
        <f>IFERROR(VLOOKUP(CONCATENATE($A27,K$1),'Исх-увл.отчёт'!$A$2:$D$3000,4,FALSE),"-")</f>
        <v>-</v>
      </c>
      <c r="L27" s="9" t="str">
        <f>IFERROR(VLOOKUP(CONCATENATE($A27,L$1),'Исх-увл.отчёт'!$A$2:$D$3000,4,FALSE),"-")</f>
        <v>-</v>
      </c>
      <c r="M27" s="9" t="str">
        <f>IFERROR(VLOOKUP(CONCATENATE($A27,M$1),'Исх-увл.отчёт'!$A$2:$D$3000,4,FALSE),"-")</f>
        <v>-</v>
      </c>
      <c r="N27" s="9" t="str">
        <f>IFERROR(VLOOKUP(CONCATENATE($A27,N$1),'Исх-увл.отчёт'!$A$2:$D$3000,4,FALSE),"-")</f>
        <v>-</v>
      </c>
      <c r="O27" s="9" t="str">
        <f>IFERROR(VLOOKUP(CONCATENATE($A27,O$1),'Исх-увл.отчёт'!$A$2:$D$3000,4,FALSE),"-")</f>
        <v>-</v>
      </c>
      <c r="P27" s="9" t="str">
        <f>IFERROR(VLOOKUP(CONCATENATE($A27,P$1),'Исх-увл.отчёт'!$A$2:$D$3000,4,FALSE),"-")</f>
        <v>-</v>
      </c>
      <c r="Q27" s="9" t="str">
        <f>IFERROR(VLOOKUP(CONCATENATE($A27,Q$1),'Исх-увл.отчёт'!$A$2:$D$3000,4,FALSE),"-")</f>
        <v>-</v>
      </c>
      <c r="R27" s="9" t="str">
        <f>IFERROR(VLOOKUP(CONCATENATE($A27,R$1),'Исх-увл.отчёт'!$A$2:$D$3000,4,FALSE),"-")</f>
        <v>-</v>
      </c>
      <c r="S27" s="9" t="str">
        <f>IFERROR(VLOOKUP(CONCATENATE($A27,S$1),'Исх-увл.отчёт'!$A$2:$D$3000,4,FALSE),"-")</f>
        <v>-</v>
      </c>
      <c r="T27" s="9" t="str">
        <f>IFERROR(VLOOKUP(CONCATENATE($A27,T$1),'Исх-увл.отчёт'!$A$2:$D$3000,4,FALSE),"-")</f>
        <v>-</v>
      </c>
      <c r="U27" s="9" t="str">
        <f>IFERROR(VLOOKUP(CONCATENATE($A27,U$1),'Исх-увл.отчёт'!$A$2:$D$3000,4,FALSE),"-")</f>
        <v>-</v>
      </c>
      <c r="V27" s="9" t="str">
        <f>IFERROR(VLOOKUP(CONCATENATE($A27,V$1),'Исх-увл.отчёт'!$A$2:$D$3000,4,FALSE),"-")</f>
        <v>-</v>
      </c>
      <c r="W27" s="9" t="str">
        <f>IFERROR(VLOOKUP(CONCATENATE($A27,W$1),'Исх-увл.отчёт'!$A$2:$D$3000,4,FALSE),"-")</f>
        <v>-</v>
      </c>
      <c r="X27" s="9" t="str">
        <f>IFERROR(VLOOKUP(CONCATENATE($A27,X$1),'Исх-увл.отчёт'!$A$2:$D$3000,4,FALSE),"-")</f>
        <v>-</v>
      </c>
      <c r="Y27" s="9" t="str">
        <f>IFERROR(VLOOKUP(CONCATENATE($A27,Y$1),'Исх-увл.отчёт'!$A$2:$D$3000,4,FALSE),"-")</f>
        <v>-</v>
      </c>
      <c r="Z27" s="9" t="str">
        <f>IFERROR(VLOOKUP(CONCATENATE($A27,Z$1),'Исх-увл.отчёт'!$A$2:$D$3000,4,FALSE),"-")</f>
        <v>-</v>
      </c>
      <c r="AA27" s="9" t="str">
        <f>IFERROR(VLOOKUP(CONCATENATE($A27,AA$1),'Исх-увл.отчёт'!$A$2:$D$3000,4,FALSE),"-")</f>
        <v>-</v>
      </c>
      <c r="AB27" s="9" t="str">
        <f>IFERROR(VLOOKUP(CONCATENATE($A27,AB$1),'Исх-увл.отчёт'!$A$2:$D$3000,4,FALSE),"-")</f>
        <v>-</v>
      </c>
      <c r="AC27" s="9" t="str">
        <f>IFERROR(VLOOKUP(CONCATENATE($A27,AC$1),'Исх-увл.отчёт'!$A$2:$D$3000,4,FALSE),"-")</f>
        <v>-</v>
      </c>
      <c r="AD27" s="9" t="str">
        <f>IFERROR(VLOOKUP(CONCATENATE($A27,AD$1),'Исх-увл.отчёт'!$A$2:$D$3000,4,FALSE),"-")</f>
        <v>-</v>
      </c>
      <c r="AE27" s="9" t="str">
        <f>IFERROR(VLOOKUP(CONCATENATE($A27,AE$1),'Исх-увл.отчёт'!$A$2:$D$3000,4,FALSE),"-")</f>
        <v>-</v>
      </c>
      <c r="AF27" s="9" t="str">
        <f>IFERROR(VLOOKUP(CONCATENATE($A27,AF$1),'Исх-увл.отчёт'!$A$2:$D$3000,4,FALSE),"-")</f>
        <v>-</v>
      </c>
      <c r="AG27" s="9" t="str">
        <f>IFERROR(VLOOKUP(CONCATENATE($A27,AG$1),'Исх-увл.отчёт'!$A$2:$D$3000,4,FALSE),"-")</f>
        <v>-</v>
      </c>
      <c r="AH27" s="9" t="str">
        <f>IFERROR(VLOOKUP(CONCATENATE($A27,AH$1),'Исх-увл.отчёт'!$A$2:$D$3000,4,FALSE),"-")</f>
        <v>-</v>
      </c>
      <c r="AI27" s="9" t="str">
        <f>IFERROR(VLOOKUP(CONCATENATE($A27,AI$1),'Исх-увл.отчёт'!$A$2:$D$3000,4,FALSE),"-")</f>
        <v>-</v>
      </c>
      <c r="AJ27" s="9" t="str">
        <f>IFERROR(VLOOKUP(CONCATENATE($A27,AJ$1),'Исх-увл.отчёт'!$A$2:$D$3000,4,FALSE),"-")</f>
        <v>-</v>
      </c>
      <c r="AK27" s="9" t="str">
        <f>IFERROR(VLOOKUP(CONCATENATE($A27,AK$1),'Исх-увл.отчёт'!$A$2:$D$3000,4,FALSE),"-")</f>
        <v>-</v>
      </c>
      <c r="AL27" s="9" t="str">
        <f>IFERROR(VLOOKUP(CONCATENATE($A27,AL$1),'Исх-увл.отчёт'!$A$2:$D$3000,4,FALSE),"-")</f>
        <v>-</v>
      </c>
      <c r="AM27" s="9" t="str">
        <f>IFERROR(VLOOKUP(CONCATENATE($A27,AM$1),'Исх-увл.отчёт'!$A$2:$D$3000,4,FALSE),"-")</f>
        <v>-</v>
      </c>
      <c r="AN27" s="9" t="str">
        <f>IFERROR(VLOOKUP(CONCATENATE($A27,AN$1),'Исх-увл.отчёт'!$A$2:$D$3000,4,FALSE),"-")</f>
        <v>-</v>
      </c>
      <c r="AO27" s="9" t="str">
        <f>IFERROR(VLOOKUP(CONCATENATE($A27,AO$1),'Исх-увл.отчёт'!$A$2:$D$3000,4,FALSE),"-")</f>
        <v>-</v>
      </c>
      <c r="AP27" s="9" t="str">
        <f>IFERROR(VLOOKUP(CONCATENATE($A27,AP$1),'Исх-увл.отчёт'!$A$2:$D$3000,4,FALSE),"-")</f>
        <v>-</v>
      </c>
      <c r="AQ27" s="9" t="str">
        <f>IFERROR(VLOOKUP(CONCATENATE($A27,AQ$1),'Исх-увл.отчёт'!$A$2:$D$3000,4,FALSE),"-")</f>
        <v>-</v>
      </c>
      <c r="AR27" s="9" t="str">
        <f>IFERROR(VLOOKUP(CONCATENATE($A27,AR$1),'Исх-увл.отчёт'!$A$2:$D$3000,4,FALSE),"-")</f>
        <v>-</v>
      </c>
      <c r="AS27" s="9" t="str">
        <f>IFERROR(VLOOKUP(CONCATENATE($A27,AS$1),'Исх-увл.отчёт'!$A$2:$D$3000,4,FALSE),"-")</f>
        <v>-</v>
      </c>
      <c r="AT27" s="9" t="str">
        <f>IFERROR(VLOOKUP(CONCATENATE($A27,AT$1),'Исх-увл.отчёт'!$A$2:$D$3000,4,FALSE),"-")</f>
        <v>-</v>
      </c>
      <c r="AU27" s="9" t="str">
        <f>IFERROR(VLOOKUP(CONCATENATE($A27,AU$1),'Исх-увл.отчёт'!$A$2:$D$3000,4,FALSE),"-")</f>
        <v>-</v>
      </c>
      <c r="AV27" s="9" t="str">
        <f>IFERROR(VLOOKUP(CONCATENATE($A27,AV$1),'Исх-увл.отчёт'!$A$2:$D$3000,4,FALSE),"-")</f>
        <v>-</v>
      </c>
      <c r="AW27" s="9" t="str">
        <f>IFERROR(VLOOKUP(CONCATENATE($A27,AW$1),'Исх-увл.отчёт'!$A$2:$D$3000,4,FALSE),"-")</f>
        <v>-</v>
      </c>
      <c r="AX27" s="9" t="str">
        <f>IFERROR(VLOOKUP(CONCATENATE($A27,AX$1),'Исх-увл.отчёт'!$A$2:$D$3000,4,FALSE),"-")</f>
        <v>-</v>
      </c>
      <c r="AY27" s="9" t="str">
        <f>IFERROR(VLOOKUP(CONCATENATE($A27,AY$1),'Исх-увл.отчёт'!$A$2:$D$3000,4,FALSE),"-")</f>
        <v>-</v>
      </c>
      <c r="AZ27" s="9" t="str">
        <f>IFERROR(VLOOKUP(CONCATENATE($A27,AZ$1),'Исх-увл.отчёт'!$A$2:$D$3000,4,FALSE),"-")</f>
        <v>-</v>
      </c>
      <c r="BA27" s="9" t="str">
        <f>IFERROR(VLOOKUP(CONCATENATE($A27,BA$1),'Исх-увл.отчёт'!$A$2:$D$3000,4,FALSE),"-")</f>
        <v>-</v>
      </c>
      <c r="BB27" s="9" t="str">
        <f>IFERROR(VLOOKUP(CONCATENATE($A27,BB$1),'Исх-увл.отчёт'!$A$2:$D$3000,4,FALSE),"-")</f>
        <v>-</v>
      </c>
      <c r="BC27" s="9" t="str">
        <f>IFERROR(VLOOKUP(CONCATENATE($A27,BC$1),'Исх-увл.отчёт'!$A$2:$D$3000,4,FALSE),"-")</f>
        <v>-</v>
      </c>
      <c r="BD27" s="9" t="str">
        <f>IFERROR(VLOOKUP(CONCATENATE($A27,BD$1),'Исх-увл.отчёт'!$A$2:$D$3000,4,FALSE),"-")</f>
        <v>-</v>
      </c>
      <c r="BE27" s="9" t="str">
        <f>IFERROR(VLOOKUP(CONCATENATE($A27,BE$1),'Исх-увл.отчёт'!$A$2:$D$3000,4,FALSE),"-")</f>
        <v>-</v>
      </c>
      <c r="BF27" s="9" t="str">
        <f>IFERROR(VLOOKUP(CONCATENATE($A27,BF$1),'Исх-увл.отчёт'!$A$2:$D$3000,4,FALSE),"-")</f>
        <v>-</v>
      </c>
      <c r="BG27" s="9" t="str">
        <f>IFERROR(VLOOKUP(CONCATENATE($A27,BG$1),'Исх-увл.отчёт'!$A$2:$D$3000,4,FALSE),"-")</f>
        <v>-</v>
      </c>
      <c r="BH27" s="37">
        <f t="shared" si="0"/>
        <v>0</v>
      </c>
      <c r="BI27" s="114" t="str">
        <f t="shared" si="1"/>
        <v>-</v>
      </c>
      <c r="BJ27" s="9"/>
    </row>
    <row r="28" spans="1:62">
      <c r="A28" s="125">
        <f t="shared" si="2"/>
        <v>26</v>
      </c>
      <c r="B28" s="9" t="str">
        <f>IFERROR(VLOOKUP(CONCATENATE($A28,B$1),'Исх-увл.отчёт'!$A$2:$D$3000,4,FALSE),"-")</f>
        <v>-</v>
      </c>
      <c r="C28" s="9" t="str">
        <f>IFERROR(VLOOKUP(CONCATENATE($A28,C$1),'Исх-увл.отчёт'!$A$2:$D$3000,4,FALSE),"-")</f>
        <v>-</v>
      </c>
      <c r="D28" s="9" t="str">
        <f>IFERROR(VLOOKUP(CONCATENATE($A28,D$1),'Исх-увл.отчёт'!$A$2:$D$3000,4,FALSE),"-")</f>
        <v>-</v>
      </c>
      <c r="E28" s="9" t="str">
        <f>IFERROR(VLOOKUP(CONCATENATE($A28,E$1),'Исх-увл.отчёт'!$A$2:$D$3000,4,FALSE),"-")</f>
        <v>-</v>
      </c>
      <c r="F28" s="9" t="str">
        <f>IFERROR(VLOOKUP(CONCATENATE($A28,F$1),'Исх-увл.отчёт'!$A$2:$D$3000,4,FALSE),"-")</f>
        <v>-</v>
      </c>
      <c r="G28" s="9" t="str">
        <f>IFERROR(VLOOKUP(CONCATENATE($A28,G$1),'Исх-увл.отчёт'!$A$2:$D$3000,4,FALSE),"-")</f>
        <v>-</v>
      </c>
      <c r="H28" s="9" t="str">
        <f>IFERROR(VLOOKUP(CONCATENATE($A28,H$1),'Исх-увл.отчёт'!$A$2:$D$3000,4,FALSE),"-")</f>
        <v>-</v>
      </c>
      <c r="I28" s="9" t="str">
        <f>IFERROR(VLOOKUP(CONCATENATE($A28,I$1),'Исх-увл.отчёт'!$A$2:$D$3000,4,FALSE),"-")</f>
        <v>-</v>
      </c>
      <c r="J28" s="9" t="str">
        <f>IFERROR(VLOOKUP(CONCATENATE($A28,J$1),'Исх-увл.отчёт'!$A$2:$D$3000,4,FALSE),"-")</f>
        <v>-</v>
      </c>
      <c r="K28" s="9" t="str">
        <f>IFERROR(VLOOKUP(CONCATENATE($A28,K$1),'Исх-увл.отчёт'!$A$2:$D$3000,4,FALSE),"-")</f>
        <v>-</v>
      </c>
      <c r="L28" s="9" t="str">
        <f>IFERROR(VLOOKUP(CONCATENATE($A28,L$1),'Исх-увл.отчёт'!$A$2:$D$3000,4,FALSE),"-")</f>
        <v>-</v>
      </c>
      <c r="M28" s="9" t="str">
        <f>IFERROR(VLOOKUP(CONCATENATE($A28,M$1),'Исх-увл.отчёт'!$A$2:$D$3000,4,FALSE),"-")</f>
        <v>-</v>
      </c>
      <c r="N28" s="9" t="str">
        <f>IFERROR(VLOOKUP(CONCATENATE($A28,N$1),'Исх-увл.отчёт'!$A$2:$D$3000,4,FALSE),"-")</f>
        <v>-</v>
      </c>
      <c r="O28" s="9">
        <f>IFERROR(VLOOKUP(CONCATENATE($A28,O$1),'Исх-увл.отчёт'!$A$2:$D$3000,4,FALSE),"-")</f>
        <v>6</v>
      </c>
      <c r="P28" s="9" t="str">
        <f>IFERROR(VLOOKUP(CONCATENATE($A28,P$1),'Исх-увл.отчёт'!$A$2:$D$3000,4,FALSE),"-")</f>
        <v>-</v>
      </c>
      <c r="Q28" s="9" t="str">
        <f>IFERROR(VLOOKUP(CONCATENATE($A28,Q$1),'Исх-увл.отчёт'!$A$2:$D$3000,4,FALSE),"-")</f>
        <v>-</v>
      </c>
      <c r="R28" s="9" t="str">
        <f>IFERROR(VLOOKUP(CONCATENATE($A28,R$1),'Исх-увл.отчёт'!$A$2:$D$3000,4,FALSE),"-")</f>
        <v>-</v>
      </c>
      <c r="S28" s="9" t="str">
        <f>IFERROR(VLOOKUP(CONCATENATE($A28,S$1),'Исх-увл.отчёт'!$A$2:$D$3000,4,FALSE),"-")</f>
        <v>-</v>
      </c>
      <c r="T28" s="9" t="str">
        <f>IFERROR(VLOOKUP(CONCATENATE($A28,T$1),'Исх-увл.отчёт'!$A$2:$D$3000,4,FALSE),"-")</f>
        <v>-</v>
      </c>
      <c r="U28" s="9">
        <f>IFERROR(VLOOKUP(CONCATENATE($A28,U$1),'Исх-увл.отчёт'!$A$2:$D$3000,4,FALSE),"-")</f>
        <v>5</v>
      </c>
      <c r="V28" s="9" t="str">
        <f>IFERROR(VLOOKUP(CONCATENATE($A28,V$1),'Исх-увл.отчёт'!$A$2:$D$3000,4,FALSE),"-")</f>
        <v>-</v>
      </c>
      <c r="W28" s="9" t="str">
        <f>IFERROR(VLOOKUP(CONCATENATE($A28,W$1),'Исх-увл.отчёт'!$A$2:$D$3000,4,FALSE),"-")</f>
        <v>-</v>
      </c>
      <c r="X28" s="9" t="str">
        <f>IFERROR(VLOOKUP(CONCATENATE($A28,X$1),'Исх-увл.отчёт'!$A$2:$D$3000,4,FALSE),"-")</f>
        <v>-</v>
      </c>
      <c r="Y28" s="9" t="str">
        <f>IFERROR(VLOOKUP(CONCATENATE($A28,Y$1),'Исх-увл.отчёт'!$A$2:$D$3000,4,FALSE),"-")</f>
        <v>-</v>
      </c>
      <c r="Z28" s="9">
        <f>IFERROR(VLOOKUP(CONCATENATE($A28,Z$1),'Исх-увл.отчёт'!$A$2:$D$3000,4,FALSE),"-")</f>
        <v>8</v>
      </c>
      <c r="AA28" s="9" t="str">
        <f>IFERROR(VLOOKUP(CONCATENATE($A28,AA$1),'Исх-увл.отчёт'!$A$2:$D$3000,4,FALSE),"-")</f>
        <v>-</v>
      </c>
      <c r="AB28" s="9" t="str">
        <f>IFERROR(VLOOKUP(CONCATENATE($A28,AB$1),'Исх-увл.отчёт'!$A$2:$D$3000,4,FALSE),"-")</f>
        <v>-</v>
      </c>
      <c r="AC28" s="9" t="str">
        <f>IFERROR(VLOOKUP(CONCATENATE($A28,AC$1),'Исх-увл.отчёт'!$A$2:$D$3000,4,FALSE),"-")</f>
        <v>-</v>
      </c>
      <c r="AD28" s="9" t="str">
        <f>IFERROR(VLOOKUP(CONCATENATE($A28,AD$1),'Исх-увл.отчёт'!$A$2:$D$3000,4,FALSE),"-")</f>
        <v>-</v>
      </c>
      <c r="AE28" s="9" t="str">
        <f>IFERROR(VLOOKUP(CONCATENATE($A28,AE$1),'Исх-увл.отчёт'!$A$2:$D$3000,4,FALSE),"-")</f>
        <v>-</v>
      </c>
      <c r="AF28" s="9" t="str">
        <f>IFERROR(VLOOKUP(CONCATENATE($A28,AF$1),'Исх-увл.отчёт'!$A$2:$D$3000,4,FALSE),"-")</f>
        <v>-</v>
      </c>
      <c r="AG28" s="9" t="str">
        <f>IFERROR(VLOOKUP(CONCATENATE($A28,AG$1),'Исх-увл.отчёт'!$A$2:$D$3000,4,FALSE),"-")</f>
        <v>-</v>
      </c>
      <c r="AH28" s="9" t="str">
        <f>IFERROR(VLOOKUP(CONCATENATE($A28,AH$1),'Исх-увл.отчёт'!$A$2:$D$3000,4,FALSE),"-")</f>
        <v>-</v>
      </c>
      <c r="AI28" s="9">
        <f>IFERROR(VLOOKUP(CONCATENATE($A28,AI$1),'Исх-увл.отчёт'!$A$2:$D$3000,4,FALSE),"-")</f>
        <v>9</v>
      </c>
      <c r="AJ28" s="9" t="str">
        <f>IFERROR(VLOOKUP(CONCATENATE($A28,AJ$1),'Исх-увл.отчёт'!$A$2:$D$3000,4,FALSE),"-")</f>
        <v>-</v>
      </c>
      <c r="AK28" s="9">
        <f>IFERROR(VLOOKUP(CONCATENATE($A28,AK$1),'Исх-увл.отчёт'!$A$2:$D$3000,4,FALSE),"-")</f>
        <v>8</v>
      </c>
      <c r="AL28" s="9">
        <f>IFERROR(VLOOKUP(CONCATENATE($A28,AL$1),'Исх-увл.отчёт'!$A$2:$D$3000,4,FALSE),"-")</f>
        <v>8</v>
      </c>
      <c r="AM28" s="9" t="str">
        <f>IFERROR(VLOOKUP(CONCATENATE($A28,AM$1),'Исх-увл.отчёт'!$A$2:$D$3000,4,FALSE),"-")</f>
        <v>-</v>
      </c>
      <c r="AN28" s="9" t="str">
        <f>IFERROR(VLOOKUP(CONCATENATE($A28,AN$1),'Исх-увл.отчёт'!$A$2:$D$3000,4,FALSE),"-")</f>
        <v>-</v>
      </c>
      <c r="AO28" s="9" t="str">
        <f>IFERROR(VLOOKUP(CONCATENATE($A28,AO$1),'Исх-увл.отчёт'!$A$2:$D$3000,4,FALSE),"-")</f>
        <v>-</v>
      </c>
      <c r="AP28" s="9" t="str">
        <f>IFERROR(VLOOKUP(CONCATENATE($A28,AP$1),'Исх-увл.отчёт'!$A$2:$D$3000,4,FALSE),"-")</f>
        <v>-</v>
      </c>
      <c r="AQ28" s="9" t="str">
        <f>IFERROR(VLOOKUP(CONCATENATE($A28,AQ$1),'Исх-увл.отчёт'!$A$2:$D$3000,4,FALSE),"-")</f>
        <v>-</v>
      </c>
      <c r="AR28" s="9" t="str">
        <f>IFERROR(VLOOKUP(CONCATENATE($A28,AR$1),'Исх-увл.отчёт'!$A$2:$D$3000,4,FALSE),"-")</f>
        <v>-</v>
      </c>
      <c r="AS28" s="9" t="str">
        <f>IFERROR(VLOOKUP(CONCATENATE($A28,AS$1),'Исх-увл.отчёт'!$A$2:$D$3000,4,FALSE),"-")</f>
        <v>-</v>
      </c>
      <c r="AT28" s="9" t="str">
        <f>IFERROR(VLOOKUP(CONCATENATE($A28,AT$1),'Исх-увл.отчёт'!$A$2:$D$3000,4,FALSE),"-")</f>
        <v>-</v>
      </c>
      <c r="AU28" s="9" t="str">
        <f>IFERROR(VLOOKUP(CONCATENATE($A28,AU$1),'Исх-увл.отчёт'!$A$2:$D$3000,4,FALSE),"-")</f>
        <v>-</v>
      </c>
      <c r="AV28" s="9" t="str">
        <f>IFERROR(VLOOKUP(CONCATENATE($A28,AV$1),'Исх-увл.отчёт'!$A$2:$D$3000,4,FALSE),"-")</f>
        <v>-</v>
      </c>
      <c r="AW28" s="9" t="str">
        <f>IFERROR(VLOOKUP(CONCATENATE($A28,AW$1),'Исх-увл.отчёт'!$A$2:$D$3000,4,FALSE),"-")</f>
        <v>-</v>
      </c>
      <c r="AX28" s="9" t="str">
        <f>IFERROR(VLOOKUP(CONCATENATE($A28,AX$1),'Исх-увл.отчёт'!$A$2:$D$3000,4,FALSE),"-")</f>
        <v>-</v>
      </c>
      <c r="AY28" s="9" t="str">
        <f>IFERROR(VLOOKUP(CONCATENATE($A28,AY$1),'Исх-увл.отчёт'!$A$2:$D$3000,4,FALSE),"-")</f>
        <v>-</v>
      </c>
      <c r="AZ28" s="9" t="str">
        <f>IFERROR(VLOOKUP(CONCATENATE($A28,AZ$1),'Исх-увл.отчёт'!$A$2:$D$3000,4,FALSE),"-")</f>
        <v>-</v>
      </c>
      <c r="BA28" s="9" t="str">
        <f>IFERROR(VLOOKUP(CONCATENATE($A28,BA$1),'Исх-увл.отчёт'!$A$2:$D$3000,4,FALSE),"-")</f>
        <v>-</v>
      </c>
      <c r="BB28" s="9" t="str">
        <f>IFERROR(VLOOKUP(CONCATENATE($A28,BB$1),'Исх-увл.отчёт'!$A$2:$D$3000,4,FALSE),"-")</f>
        <v>-</v>
      </c>
      <c r="BC28" s="9">
        <f>IFERROR(VLOOKUP(CONCATENATE($A28,BC$1),'Исх-увл.отчёт'!$A$2:$D$3000,4,FALSE),"-")</f>
        <v>9</v>
      </c>
      <c r="BD28" s="9" t="str">
        <f>IFERROR(VLOOKUP(CONCATENATE($A28,BD$1),'Исх-увл.отчёт'!$A$2:$D$3000,4,FALSE),"-")</f>
        <v>-</v>
      </c>
      <c r="BE28" s="9" t="str">
        <f>IFERROR(VLOOKUP(CONCATENATE($A28,BE$1),'Исх-увл.отчёт'!$A$2:$D$3000,4,FALSE),"-")</f>
        <v>-</v>
      </c>
      <c r="BF28" s="9" t="str">
        <f>IFERROR(VLOOKUP(CONCATENATE($A28,BF$1),'Исх-увл.отчёт'!$A$2:$D$3000,4,FALSE),"-")</f>
        <v>-</v>
      </c>
      <c r="BG28" s="9" t="str">
        <f>IFERROR(VLOOKUP(CONCATENATE($A28,BG$1),'Исх-увл.отчёт'!$A$2:$D$3000,4,FALSE),"-")</f>
        <v>-</v>
      </c>
      <c r="BH28" s="37">
        <f t="shared" si="0"/>
        <v>7</v>
      </c>
      <c r="BI28" s="114">
        <f t="shared" si="1"/>
        <v>7.5714285714285712</v>
      </c>
      <c r="BJ28" s="9"/>
    </row>
    <row r="29" spans="1:62">
      <c r="A29" s="125">
        <f t="shared" si="2"/>
        <v>27</v>
      </c>
      <c r="B29" s="9" t="str">
        <f>IFERROR(VLOOKUP(CONCATENATE($A29,B$1),'Исх-увл.отчёт'!$A$2:$D$3000,4,FALSE),"-")</f>
        <v>-</v>
      </c>
      <c r="C29" s="9" t="str">
        <f>IFERROR(VLOOKUP(CONCATENATE($A29,C$1),'Исх-увл.отчёт'!$A$2:$D$3000,4,FALSE),"-")</f>
        <v>-</v>
      </c>
      <c r="D29" s="9" t="str">
        <f>IFERROR(VLOOKUP(CONCATENATE($A29,D$1),'Исх-увл.отчёт'!$A$2:$D$3000,4,FALSE),"-")</f>
        <v>-</v>
      </c>
      <c r="E29" s="9" t="str">
        <f>IFERROR(VLOOKUP(CONCATENATE($A29,E$1),'Исх-увл.отчёт'!$A$2:$D$3000,4,FALSE),"-")</f>
        <v>-</v>
      </c>
      <c r="F29" s="9" t="str">
        <f>IFERROR(VLOOKUP(CONCATENATE($A29,F$1),'Исх-увл.отчёт'!$A$2:$D$3000,4,FALSE),"-")</f>
        <v>-</v>
      </c>
      <c r="G29" s="9" t="str">
        <f>IFERROR(VLOOKUP(CONCATENATE($A29,G$1),'Исх-увл.отчёт'!$A$2:$D$3000,4,FALSE),"-")</f>
        <v>-</v>
      </c>
      <c r="H29" s="9" t="str">
        <f>IFERROR(VLOOKUP(CONCATENATE($A29,H$1),'Исх-увл.отчёт'!$A$2:$D$3000,4,FALSE),"-")</f>
        <v>-</v>
      </c>
      <c r="I29" s="9" t="str">
        <f>IFERROR(VLOOKUP(CONCATENATE($A29,I$1),'Исх-увл.отчёт'!$A$2:$D$3000,4,FALSE),"-")</f>
        <v>-</v>
      </c>
      <c r="J29" s="9" t="str">
        <f>IFERROR(VLOOKUP(CONCATENATE($A29,J$1),'Исх-увл.отчёт'!$A$2:$D$3000,4,FALSE),"-")</f>
        <v>-</v>
      </c>
      <c r="K29" s="9" t="str">
        <f>IFERROR(VLOOKUP(CONCATENATE($A29,K$1),'Исх-увл.отчёт'!$A$2:$D$3000,4,FALSE),"-")</f>
        <v>-</v>
      </c>
      <c r="L29" s="9" t="str">
        <f>IFERROR(VLOOKUP(CONCATENATE($A29,L$1),'Исх-увл.отчёт'!$A$2:$D$3000,4,FALSE),"-")</f>
        <v>-</v>
      </c>
      <c r="M29" s="9" t="str">
        <f>IFERROR(VLOOKUP(CONCATENATE($A29,M$1),'Исх-увл.отчёт'!$A$2:$D$3000,4,FALSE),"-")</f>
        <v>-</v>
      </c>
      <c r="N29" s="9" t="str">
        <f>IFERROR(VLOOKUP(CONCATENATE($A29,N$1),'Исх-увл.отчёт'!$A$2:$D$3000,4,FALSE),"-")</f>
        <v>-</v>
      </c>
      <c r="O29" s="9">
        <f>IFERROR(VLOOKUP(CONCATENATE($A29,O$1),'Исх-увл.отчёт'!$A$2:$D$3000,4,FALSE),"-")</f>
        <v>8</v>
      </c>
      <c r="P29" s="9" t="str">
        <f>IFERROR(VLOOKUP(CONCATENATE($A29,P$1),'Исх-увл.отчёт'!$A$2:$D$3000,4,FALSE),"-")</f>
        <v>-</v>
      </c>
      <c r="Q29" s="9" t="str">
        <f>IFERROR(VLOOKUP(CONCATENATE($A29,Q$1),'Исх-увл.отчёт'!$A$2:$D$3000,4,FALSE),"-")</f>
        <v>-</v>
      </c>
      <c r="R29" s="9" t="str">
        <f>IFERROR(VLOOKUP(CONCATENATE($A29,R$1),'Исх-увл.отчёт'!$A$2:$D$3000,4,FALSE),"-")</f>
        <v>-</v>
      </c>
      <c r="S29" s="9" t="str">
        <f>IFERROR(VLOOKUP(CONCATENATE($A29,S$1),'Исх-увл.отчёт'!$A$2:$D$3000,4,FALSE),"-")</f>
        <v>-</v>
      </c>
      <c r="T29" s="9" t="str">
        <f>IFERROR(VLOOKUP(CONCATENATE($A29,T$1),'Исх-увл.отчёт'!$A$2:$D$3000,4,FALSE),"-")</f>
        <v>-</v>
      </c>
      <c r="U29" s="9" t="str">
        <f>IFERROR(VLOOKUP(CONCATENATE($A29,U$1),'Исх-увл.отчёт'!$A$2:$D$3000,4,FALSE),"-")</f>
        <v>-</v>
      </c>
      <c r="V29" s="9" t="str">
        <f>IFERROR(VLOOKUP(CONCATENATE($A29,V$1),'Исх-увл.отчёт'!$A$2:$D$3000,4,FALSE),"-")</f>
        <v>-</v>
      </c>
      <c r="W29" s="9" t="str">
        <f>IFERROR(VLOOKUP(CONCATENATE($A29,W$1),'Исх-увл.отчёт'!$A$2:$D$3000,4,FALSE),"-")</f>
        <v>-</v>
      </c>
      <c r="X29" s="9" t="str">
        <f>IFERROR(VLOOKUP(CONCATENATE($A29,X$1),'Исх-увл.отчёт'!$A$2:$D$3000,4,FALSE),"-")</f>
        <v>-</v>
      </c>
      <c r="Y29" s="9" t="str">
        <f>IFERROR(VLOOKUP(CONCATENATE($A29,Y$1),'Исх-увл.отчёт'!$A$2:$D$3000,4,FALSE),"-")</f>
        <v>-</v>
      </c>
      <c r="Z29" s="9" t="str">
        <f>IFERROR(VLOOKUP(CONCATENATE($A29,Z$1),'Исх-увл.отчёт'!$A$2:$D$3000,4,FALSE),"-")</f>
        <v>-</v>
      </c>
      <c r="AA29" s="9" t="str">
        <f>IFERROR(VLOOKUP(CONCATENATE($A29,AA$1),'Исх-увл.отчёт'!$A$2:$D$3000,4,FALSE),"-")</f>
        <v>-</v>
      </c>
      <c r="AB29" s="9" t="str">
        <f>IFERROR(VLOOKUP(CONCATENATE($A29,AB$1),'Исх-увл.отчёт'!$A$2:$D$3000,4,FALSE),"-")</f>
        <v>-</v>
      </c>
      <c r="AC29" s="9" t="str">
        <f>IFERROR(VLOOKUP(CONCATENATE($A29,AC$1),'Исх-увл.отчёт'!$A$2:$D$3000,4,FALSE),"-")</f>
        <v>-</v>
      </c>
      <c r="AD29" s="9" t="str">
        <f>IFERROR(VLOOKUP(CONCATENATE($A29,AD$1),'Исх-увл.отчёт'!$A$2:$D$3000,4,FALSE),"-")</f>
        <v>-</v>
      </c>
      <c r="AE29" s="9" t="str">
        <f>IFERROR(VLOOKUP(CONCATENATE($A29,AE$1),'Исх-увл.отчёт'!$A$2:$D$3000,4,FALSE),"-")</f>
        <v>-</v>
      </c>
      <c r="AF29" s="9" t="str">
        <f>IFERROR(VLOOKUP(CONCATENATE($A29,AF$1),'Исх-увл.отчёт'!$A$2:$D$3000,4,FALSE),"-")</f>
        <v>-</v>
      </c>
      <c r="AG29" s="9">
        <f>IFERROR(VLOOKUP(CONCATENATE($A29,AG$1),'Исх-увл.отчёт'!$A$2:$D$3000,4,FALSE),"-")</f>
        <v>7</v>
      </c>
      <c r="AH29" s="9" t="str">
        <f>IFERROR(VLOOKUP(CONCATENATE($A29,AH$1),'Исх-увл.отчёт'!$A$2:$D$3000,4,FALSE),"-")</f>
        <v>-</v>
      </c>
      <c r="AI29" s="9" t="str">
        <f>IFERROR(VLOOKUP(CONCATENATE($A29,AI$1),'Исх-увл.отчёт'!$A$2:$D$3000,4,FALSE),"-")</f>
        <v>-</v>
      </c>
      <c r="AJ29" s="9" t="str">
        <f>IFERROR(VLOOKUP(CONCATENATE($A29,AJ$1),'Исх-увл.отчёт'!$A$2:$D$3000,4,FALSE),"-")</f>
        <v>-</v>
      </c>
      <c r="AK29" s="9">
        <f>IFERROR(VLOOKUP(CONCATENATE($A29,AK$1),'Исх-увл.отчёт'!$A$2:$D$3000,4,FALSE),"-")</f>
        <v>6</v>
      </c>
      <c r="AL29" s="9" t="str">
        <f>IFERROR(VLOOKUP(CONCATENATE($A29,AL$1),'Исх-увл.отчёт'!$A$2:$D$3000,4,FALSE),"-")</f>
        <v>-</v>
      </c>
      <c r="AM29" s="9" t="str">
        <f>IFERROR(VLOOKUP(CONCATENATE($A29,AM$1),'Исх-увл.отчёт'!$A$2:$D$3000,4,FALSE),"-")</f>
        <v>-</v>
      </c>
      <c r="AN29" s="9" t="str">
        <f>IFERROR(VLOOKUP(CONCATENATE($A29,AN$1),'Исх-увл.отчёт'!$A$2:$D$3000,4,FALSE),"-")</f>
        <v>-</v>
      </c>
      <c r="AO29" s="9" t="str">
        <f>IFERROR(VLOOKUP(CONCATENATE($A29,AO$1),'Исх-увл.отчёт'!$A$2:$D$3000,4,FALSE),"-")</f>
        <v>-</v>
      </c>
      <c r="AP29" s="9" t="str">
        <f>IFERROR(VLOOKUP(CONCATENATE($A29,AP$1),'Исх-увл.отчёт'!$A$2:$D$3000,4,FALSE),"-")</f>
        <v>-</v>
      </c>
      <c r="AQ29" s="9" t="str">
        <f>IFERROR(VLOOKUP(CONCATENATE($A29,AQ$1),'Исх-увл.отчёт'!$A$2:$D$3000,4,FALSE),"-")</f>
        <v>-</v>
      </c>
      <c r="AR29" s="9" t="str">
        <f>IFERROR(VLOOKUP(CONCATENATE($A29,AR$1),'Исх-увл.отчёт'!$A$2:$D$3000,4,FALSE),"-")</f>
        <v>-</v>
      </c>
      <c r="AS29" s="9" t="str">
        <f>IFERROR(VLOOKUP(CONCATENATE($A29,AS$1),'Исх-увл.отчёт'!$A$2:$D$3000,4,FALSE),"-")</f>
        <v>-</v>
      </c>
      <c r="AT29" s="9" t="str">
        <f>IFERROR(VLOOKUP(CONCATENATE($A29,AT$1),'Исх-увл.отчёт'!$A$2:$D$3000,4,FALSE),"-")</f>
        <v>-</v>
      </c>
      <c r="AU29" s="9" t="str">
        <f>IFERROR(VLOOKUP(CONCATENATE($A29,AU$1),'Исх-увл.отчёт'!$A$2:$D$3000,4,FALSE),"-")</f>
        <v>-</v>
      </c>
      <c r="AV29" s="9" t="str">
        <f>IFERROR(VLOOKUP(CONCATENATE($A29,AV$1),'Исх-увл.отчёт'!$A$2:$D$3000,4,FALSE),"-")</f>
        <v>-</v>
      </c>
      <c r="AW29" s="9" t="str">
        <f>IFERROR(VLOOKUP(CONCATENATE($A29,AW$1),'Исх-увл.отчёт'!$A$2:$D$3000,4,FALSE),"-")</f>
        <v>-</v>
      </c>
      <c r="AX29" s="9" t="str">
        <f>IFERROR(VLOOKUP(CONCATENATE($A29,AX$1),'Исх-увл.отчёт'!$A$2:$D$3000,4,FALSE),"-")</f>
        <v>-</v>
      </c>
      <c r="AY29" s="9" t="str">
        <f>IFERROR(VLOOKUP(CONCATENATE($A29,AY$1),'Исх-увл.отчёт'!$A$2:$D$3000,4,FALSE),"-")</f>
        <v>-</v>
      </c>
      <c r="AZ29" s="9" t="str">
        <f>IFERROR(VLOOKUP(CONCATENATE($A29,AZ$1),'Исх-увл.отчёт'!$A$2:$D$3000,4,FALSE),"-")</f>
        <v>-</v>
      </c>
      <c r="BA29" s="9" t="str">
        <f>IFERROR(VLOOKUP(CONCATENATE($A29,BA$1),'Исх-увл.отчёт'!$A$2:$D$3000,4,FALSE),"-")</f>
        <v>-</v>
      </c>
      <c r="BB29" s="9" t="str">
        <f>IFERROR(VLOOKUP(CONCATENATE($A29,BB$1),'Исх-увл.отчёт'!$A$2:$D$3000,4,FALSE),"-")</f>
        <v>-</v>
      </c>
      <c r="BC29" s="9" t="str">
        <f>IFERROR(VLOOKUP(CONCATENATE($A29,BC$1),'Исх-увл.отчёт'!$A$2:$D$3000,4,FALSE),"-")</f>
        <v>-</v>
      </c>
      <c r="BD29" s="9" t="str">
        <f>IFERROR(VLOOKUP(CONCATENATE($A29,BD$1),'Исх-увл.отчёт'!$A$2:$D$3000,4,FALSE),"-")</f>
        <v>-</v>
      </c>
      <c r="BE29" s="9" t="str">
        <f>IFERROR(VLOOKUP(CONCATENATE($A29,BE$1),'Исх-увл.отчёт'!$A$2:$D$3000,4,FALSE),"-")</f>
        <v>-</v>
      </c>
      <c r="BF29" s="9" t="str">
        <f>IFERROR(VLOOKUP(CONCATENATE($A29,BF$1),'Исх-увл.отчёт'!$A$2:$D$3000,4,FALSE),"-")</f>
        <v>-</v>
      </c>
      <c r="BG29" s="9" t="str">
        <f>IFERROR(VLOOKUP(CONCATENATE($A29,BG$1),'Исх-увл.отчёт'!$A$2:$D$3000,4,FALSE),"-")</f>
        <v>-</v>
      </c>
      <c r="BH29" s="37">
        <f t="shared" si="0"/>
        <v>3</v>
      </c>
      <c r="BI29" s="114">
        <f t="shared" si="1"/>
        <v>7</v>
      </c>
      <c r="BJ29" s="9"/>
    </row>
    <row r="30" spans="1:62">
      <c r="A30" s="125">
        <f t="shared" si="2"/>
        <v>28</v>
      </c>
      <c r="B30" s="9" t="str">
        <f>IFERROR(VLOOKUP(CONCATENATE($A30,B$1),'Исх-увл.отчёт'!$A$2:$D$3000,4,FALSE),"-")</f>
        <v>-</v>
      </c>
      <c r="C30" s="9" t="str">
        <f>IFERROR(VLOOKUP(CONCATENATE($A30,C$1),'Исх-увл.отчёт'!$A$2:$D$3000,4,FALSE),"-")</f>
        <v>-</v>
      </c>
      <c r="D30" s="9" t="str">
        <f>IFERROR(VLOOKUP(CONCATENATE($A30,D$1),'Исх-увл.отчёт'!$A$2:$D$3000,4,FALSE),"-")</f>
        <v>-</v>
      </c>
      <c r="E30" s="9" t="str">
        <f>IFERROR(VLOOKUP(CONCATENATE($A30,E$1),'Исх-увл.отчёт'!$A$2:$D$3000,4,FALSE),"-")</f>
        <v>-</v>
      </c>
      <c r="F30" s="9" t="str">
        <f>IFERROR(VLOOKUP(CONCATENATE($A30,F$1),'Исх-увл.отчёт'!$A$2:$D$3000,4,FALSE),"-")</f>
        <v>-</v>
      </c>
      <c r="G30" s="9" t="str">
        <f>IFERROR(VLOOKUP(CONCATENATE($A30,G$1),'Исх-увл.отчёт'!$A$2:$D$3000,4,FALSE),"-")</f>
        <v>-</v>
      </c>
      <c r="H30" s="9" t="str">
        <f>IFERROR(VLOOKUP(CONCATENATE($A30,H$1),'Исх-увл.отчёт'!$A$2:$D$3000,4,FALSE),"-")</f>
        <v>-</v>
      </c>
      <c r="I30" s="9" t="str">
        <f>IFERROR(VLOOKUP(CONCATENATE($A30,I$1),'Исх-увл.отчёт'!$A$2:$D$3000,4,FALSE),"-")</f>
        <v>-</v>
      </c>
      <c r="J30" s="9" t="str">
        <f>IFERROR(VLOOKUP(CONCATENATE($A30,J$1),'Исх-увл.отчёт'!$A$2:$D$3000,4,FALSE),"-")</f>
        <v>-</v>
      </c>
      <c r="K30" s="9" t="str">
        <f>IFERROR(VLOOKUP(CONCATENATE($A30,K$1),'Исх-увл.отчёт'!$A$2:$D$3000,4,FALSE),"-")</f>
        <v>-</v>
      </c>
      <c r="L30" s="9" t="str">
        <f>IFERROR(VLOOKUP(CONCATENATE($A30,L$1),'Исх-увл.отчёт'!$A$2:$D$3000,4,FALSE),"-")</f>
        <v>-</v>
      </c>
      <c r="M30" s="9" t="str">
        <f>IFERROR(VLOOKUP(CONCATENATE($A30,M$1),'Исх-увл.отчёт'!$A$2:$D$3000,4,FALSE),"-")</f>
        <v>-</v>
      </c>
      <c r="N30" s="9" t="str">
        <f>IFERROR(VLOOKUP(CONCATENATE($A30,N$1),'Исх-увл.отчёт'!$A$2:$D$3000,4,FALSE),"-")</f>
        <v>-</v>
      </c>
      <c r="O30" s="9" t="str">
        <f>IFERROR(VLOOKUP(CONCATENATE($A30,O$1),'Исх-увл.отчёт'!$A$2:$D$3000,4,FALSE),"-")</f>
        <v>-</v>
      </c>
      <c r="P30" s="9" t="str">
        <f>IFERROR(VLOOKUP(CONCATENATE($A30,P$1),'Исх-увл.отчёт'!$A$2:$D$3000,4,FALSE),"-")</f>
        <v>-</v>
      </c>
      <c r="Q30" s="9" t="str">
        <f>IFERROR(VLOOKUP(CONCATENATE($A30,Q$1),'Исх-увл.отчёт'!$A$2:$D$3000,4,FALSE),"-")</f>
        <v>-</v>
      </c>
      <c r="R30" s="9" t="str">
        <f>IFERROR(VLOOKUP(CONCATENATE($A30,R$1),'Исх-увл.отчёт'!$A$2:$D$3000,4,FALSE),"-")</f>
        <v>-</v>
      </c>
      <c r="S30" s="9" t="str">
        <f>IFERROR(VLOOKUP(CONCATENATE($A30,S$1),'Исх-увл.отчёт'!$A$2:$D$3000,4,FALSE),"-")</f>
        <v>-</v>
      </c>
      <c r="T30" s="9" t="str">
        <f>IFERROR(VLOOKUP(CONCATENATE($A30,T$1),'Исх-увл.отчёт'!$A$2:$D$3000,4,FALSE),"-")</f>
        <v>-</v>
      </c>
      <c r="U30" s="9" t="str">
        <f>IFERROR(VLOOKUP(CONCATENATE($A30,U$1),'Исх-увл.отчёт'!$A$2:$D$3000,4,FALSE),"-")</f>
        <v>-</v>
      </c>
      <c r="V30" s="9" t="str">
        <f>IFERROR(VLOOKUP(CONCATENATE($A30,V$1),'Исх-увл.отчёт'!$A$2:$D$3000,4,FALSE),"-")</f>
        <v>-</v>
      </c>
      <c r="W30" s="9" t="str">
        <f>IFERROR(VLOOKUP(CONCATENATE($A30,W$1),'Исх-увл.отчёт'!$A$2:$D$3000,4,FALSE),"-")</f>
        <v>-</v>
      </c>
      <c r="X30" s="9" t="str">
        <f>IFERROR(VLOOKUP(CONCATENATE($A30,X$1),'Исх-увл.отчёт'!$A$2:$D$3000,4,FALSE),"-")</f>
        <v>-</v>
      </c>
      <c r="Y30" s="9" t="str">
        <f>IFERROR(VLOOKUP(CONCATENATE($A30,Y$1),'Исх-увл.отчёт'!$A$2:$D$3000,4,FALSE),"-")</f>
        <v>-</v>
      </c>
      <c r="Z30" s="9" t="str">
        <f>IFERROR(VLOOKUP(CONCATENATE($A30,Z$1),'Исх-увл.отчёт'!$A$2:$D$3000,4,FALSE),"-")</f>
        <v>-</v>
      </c>
      <c r="AA30" s="9" t="str">
        <f>IFERROR(VLOOKUP(CONCATENATE($A30,AA$1),'Исх-увл.отчёт'!$A$2:$D$3000,4,FALSE),"-")</f>
        <v>-</v>
      </c>
      <c r="AB30" s="9" t="str">
        <f>IFERROR(VLOOKUP(CONCATENATE($A30,AB$1),'Исх-увл.отчёт'!$A$2:$D$3000,4,FALSE),"-")</f>
        <v>-</v>
      </c>
      <c r="AC30" s="9" t="str">
        <f>IFERROR(VLOOKUP(CONCATENATE($A30,AC$1),'Исх-увл.отчёт'!$A$2:$D$3000,4,FALSE),"-")</f>
        <v>-</v>
      </c>
      <c r="AD30" s="9" t="str">
        <f>IFERROR(VLOOKUP(CONCATENATE($A30,AD$1),'Исх-увл.отчёт'!$A$2:$D$3000,4,FALSE),"-")</f>
        <v>-</v>
      </c>
      <c r="AE30" s="9" t="str">
        <f>IFERROR(VLOOKUP(CONCATENATE($A30,AE$1),'Исх-увл.отчёт'!$A$2:$D$3000,4,FALSE),"-")</f>
        <v>-</v>
      </c>
      <c r="AF30" s="9" t="str">
        <f>IFERROR(VLOOKUP(CONCATENATE($A30,AF$1),'Исх-увл.отчёт'!$A$2:$D$3000,4,FALSE),"-")</f>
        <v>-</v>
      </c>
      <c r="AG30" s="9" t="str">
        <f>IFERROR(VLOOKUP(CONCATENATE($A30,AG$1),'Исх-увл.отчёт'!$A$2:$D$3000,4,FALSE),"-")</f>
        <v>-</v>
      </c>
      <c r="AH30" s="9" t="str">
        <f>IFERROR(VLOOKUP(CONCATENATE($A30,AH$1),'Исх-увл.отчёт'!$A$2:$D$3000,4,FALSE),"-")</f>
        <v>-</v>
      </c>
      <c r="AI30" s="9" t="str">
        <f>IFERROR(VLOOKUP(CONCATENATE($A30,AI$1),'Исх-увл.отчёт'!$A$2:$D$3000,4,FALSE),"-")</f>
        <v>-</v>
      </c>
      <c r="AJ30" s="9" t="str">
        <f>IFERROR(VLOOKUP(CONCATENATE($A30,AJ$1),'Исх-увл.отчёт'!$A$2:$D$3000,4,FALSE),"-")</f>
        <v>-</v>
      </c>
      <c r="AK30" s="9" t="str">
        <f>IFERROR(VLOOKUP(CONCATENATE($A30,AK$1),'Исх-увл.отчёт'!$A$2:$D$3000,4,FALSE),"-")</f>
        <v>-</v>
      </c>
      <c r="AL30" s="9" t="str">
        <f>IFERROR(VLOOKUP(CONCATENATE($A30,AL$1),'Исх-увл.отчёт'!$A$2:$D$3000,4,FALSE),"-")</f>
        <v>-</v>
      </c>
      <c r="AM30" s="9" t="str">
        <f>IFERROR(VLOOKUP(CONCATENATE($A30,AM$1),'Исх-увл.отчёт'!$A$2:$D$3000,4,FALSE),"-")</f>
        <v>-</v>
      </c>
      <c r="AN30" s="9" t="str">
        <f>IFERROR(VLOOKUP(CONCATENATE($A30,AN$1),'Исх-увл.отчёт'!$A$2:$D$3000,4,FALSE),"-")</f>
        <v>-</v>
      </c>
      <c r="AO30" s="9" t="str">
        <f>IFERROR(VLOOKUP(CONCATENATE($A30,AO$1),'Исх-увл.отчёт'!$A$2:$D$3000,4,FALSE),"-")</f>
        <v>-</v>
      </c>
      <c r="AP30" s="9" t="str">
        <f>IFERROR(VLOOKUP(CONCATENATE($A30,AP$1),'Исх-увл.отчёт'!$A$2:$D$3000,4,FALSE),"-")</f>
        <v>-</v>
      </c>
      <c r="AQ30" s="9" t="str">
        <f>IFERROR(VLOOKUP(CONCATENATE($A30,AQ$1),'Исх-увл.отчёт'!$A$2:$D$3000,4,FALSE),"-")</f>
        <v>-</v>
      </c>
      <c r="AR30" s="9" t="str">
        <f>IFERROR(VLOOKUP(CONCATENATE($A30,AR$1),'Исх-увл.отчёт'!$A$2:$D$3000,4,FALSE),"-")</f>
        <v>-</v>
      </c>
      <c r="AS30" s="9" t="str">
        <f>IFERROR(VLOOKUP(CONCATENATE($A30,AS$1),'Исх-увл.отчёт'!$A$2:$D$3000,4,FALSE),"-")</f>
        <v>-</v>
      </c>
      <c r="AT30" s="9" t="str">
        <f>IFERROR(VLOOKUP(CONCATENATE($A30,AT$1),'Исх-увл.отчёт'!$A$2:$D$3000,4,FALSE),"-")</f>
        <v>-</v>
      </c>
      <c r="AU30" s="9" t="str">
        <f>IFERROR(VLOOKUP(CONCATENATE($A30,AU$1),'Исх-увл.отчёт'!$A$2:$D$3000,4,FALSE),"-")</f>
        <v>-</v>
      </c>
      <c r="AV30" s="9" t="str">
        <f>IFERROR(VLOOKUP(CONCATENATE($A30,AV$1),'Исх-увл.отчёт'!$A$2:$D$3000,4,FALSE),"-")</f>
        <v>-</v>
      </c>
      <c r="AW30" s="9" t="str">
        <f>IFERROR(VLOOKUP(CONCATENATE($A30,AW$1),'Исх-увл.отчёт'!$A$2:$D$3000,4,FALSE),"-")</f>
        <v>-</v>
      </c>
      <c r="AX30" s="9" t="str">
        <f>IFERROR(VLOOKUP(CONCATENATE($A30,AX$1),'Исх-увл.отчёт'!$A$2:$D$3000,4,FALSE),"-")</f>
        <v>-</v>
      </c>
      <c r="AY30" s="9" t="str">
        <f>IFERROR(VLOOKUP(CONCATENATE($A30,AY$1),'Исх-увл.отчёт'!$A$2:$D$3000,4,FALSE),"-")</f>
        <v>-</v>
      </c>
      <c r="AZ30" s="9" t="str">
        <f>IFERROR(VLOOKUP(CONCATENATE($A30,AZ$1),'Исх-увл.отчёт'!$A$2:$D$3000,4,FALSE),"-")</f>
        <v>-</v>
      </c>
      <c r="BA30" s="9" t="str">
        <f>IFERROR(VLOOKUP(CONCATENATE($A30,BA$1),'Исх-увл.отчёт'!$A$2:$D$3000,4,FALSE),"-")</f>
        <v>-</v>
      </c>
      <c r="BB30" s="9" t="str">
        <f>IFERROR(VLOOKUP(CONCATENATE($A30,BB$1),'Исх-увл.отчёт'!$A$2:$D$3000,4,FALSE),"-")</f>
        <v>-</v>
      </c>
      <c r="BC30" s="9" t="str">
        <f>IFERROR(VLOOKUP(CONCATENATE($A30,BC$1),'Исх-увл.отчёт'!$A$2:$D$3000,4,FALSE),"-")</f>
        <v>-</v>
      </c>
      <c r="BD30" s="9" t="str">
        <f>IFERROR(VLOOKUP(CONCATENATE($A30,BD$1),'Исх-увл.отчёт'!$A$2:$D$3000,4,FALSE),"-")</f>
        <v>-</v>
      </c>
      <c r="BE30" s="9" t="str">
        <f>IFERROR(VLOOKUP(CONCATENATE($A30,BE$1),'Исх-увл.отчёт'!$A$2:$D$3000,4,FALSE),"-")</f>
        <v>-</v>
      </c>
      <c r="BF30" s="9" t="str">
        <f>IFERROR(VLOOKUP(CONCATENATE($A30,BF$1),'Исх-увл.отчёт'!$A$2:$D$3000,4,FALSE),"-")</f>
        <v>-</v>
      </c>
      <c r="BG30" s="9" t="str">
        <f>IFERROR(VLOOKUP(CONCATENATE($A30,BG$1),'Исх-увл.отчёт'!$A$2:$D$3000,4,FALSE),"-")</f>
        <v>-</v>
      </c>
      <c r="BH30" s="37">
        <f t="shared" si="0"/>
        <v>0</v>
      </c>
      <c r="BI30" s="114" t="str">
        <f t="shared" si="1"/>
        <v>-</v>
      </c>
      <c r="BJ30" s="9"/>
    </row>
    <row r="31" spans="1:62">
      <c r="A31" s="125">
        <f t="shared" si="2"/>
        <v>29</v>
      </c>
      <c r="B31" s="9" t="str">
        <f>IFERROR(VLOOKUP(CONCATENATE($A31,B$1),'Исх-увл.отчёт'!$A$2:$D$3000,4,FALSE),"-")</f>
        <v>-</v>
      </c>
      <c r="C31" s="9" t="str">
        <f>IFERROR(VLOOKUP(CONCATENATE($A31,C$1),'Исх-увл.отчёт'!$A$2:$D$3000,4,FALSE),"-")</f>
        <v>-</v>
      </c>
      <c r="D31" s="9" t="str">
        <f>IFERROR(VLOOKUP(CONCATENATE($A31,D$1),'Исх-увл.отчёт'!$A$2:$D$3000,4,FALSE),"-")</f>
        <v>-</v>
      </c>
      <c r="E31" s="9" t="str">
        <f>IFERROR(VLOOKUP(CONCATENATE($A31,E$1),'Исх-увл.отчёт'!$A$2:$D$3000,4,FALSE),"-")</f>
        <v>-</v>
      </c>
      <c r="F31" s="9" t="str">
        <f>IFERROR(VLOOKUP(CONCATENATE($A31,F$1),'Исх-увл.отчёт'!$A$2:$D$3000,4,FALSE),"-")</f>
        <v>-</v>
      </c>
      <c r="G31" s="9" t="str">
        <f>IFERROR(VLOOKUP(CONCATENATE($A31,G$1),'Исх-увл.отчёт'!$A$2:$D$3000,4,FALSE),"-")</f>
        <v>-</v>
      </c>
      <c r="H31" s="9" t="str">
        <f>IFERROR(VLOOKUP(CONCATENATE($A31,H$1),'Исх-увл.отчёт'!$A$2:$D$3000,4,FALSE),"-")</f>
        <v>-</v>
      </c>
      <c r="I31" s="9">
        <f>IFERROR(VLOOKUP(CONCATENATE($A31,I$1),'Исх-увл.отчёт'!$A$2:$D$3000,4,FALSE),"-")</f>
        <v>5</v>
      </c>
      <c r="J31" s="9" t="str">
        <f>IFERROR(VLOOKUP(CONCATENATE($A31,J$1),'Исх-увл.отчёт'!$A$2:$D$3000,4,FALSE),"-")</f>
        <v>-</v>
      </c>
      <c r="K31" s="9" t="str">
        <f>IFERROR(VLOOKUP(CONCATENATE($A31,K$1),'Исх-увл.отчёт'!$A$2:$D$3000,4,FALSE),"-")</f>
        <v>-</v>
      </c>
      <c r="L31" s="9" t="str">
        <f>IFERROR(VLOOKUP(CONCATENATE($A31,L$1),'Исх-увл.отчёт'!$A$2:$D$3000,4,FALSE),"-")</f>
        <v>-</v>
      </c>
      <c r="M31" s="9" t="str">
        <f>IFERROR(VLOOKUP(CONCATENATE($A31,M$1),'Исх-увл.отчёт'!$A$2:$D$3000,4,FALSE),"-")</f>
        <v>-</v>
      </c>
      <c r="N31" s="9" t="str">
        <f>IFERROR(VLOOKUP(CONCATENATE($A31,N$1),'Исх-увл.отчёт'!$A$2:$D$3000,4,FALSE),"-")</f>
        <v>-</v>
      </c>
      <c r="O31" s="9">
        <f>IFERROR(VLOOKUP(CONCATENATE($A31,O$1),'Исх-увл.отчёт'!$A$2:$D$3000,4,FALSE),"-")</f>
        <v>8</v>
      </c>
      <c r="P31" s="9" t="str">
        <f>IFERROR(VLOOKUP(CONCATENATE($A31,P$1),'Исх-увл.отчёт'!$A$2:$D$3000,4,FALSE),"-")</f>
        <v>-</v>
      </c>
      <c r="Q31" s="9" t="str">
        <f>IFERROR(VLOOKUP(CONCATENATE($A31,Q$1),'Исх-увл.отчёт'!$A$2:$D$3000,4,FALSE),"-")</f>
        <v>-</v>
      </c>
      <c r="R31" s="9" t="str">
        <f>IFERROR(VLOOKUP(CONCATENATE($A31,R$1),'Исх-увл.отчёт'!$A$2:$D$3000,4,FALSE),"-")</f>
        <v>-</v>
      </c>
      <c r="S31" s="9">
        <f>IFERROR(VLOOKUP(CONCATENATE($A31,S$1),'Исх-увл.отчёт'!$A$2:$D$3000,4,FALSE),"-")</f>
        <v>12</v>
      </c>
      <c r="T31" s="9" t="str">
        <f>IFERROR(VLOOKUP(CONCATENATE($A31,T$1),'Исх-увл.отчёт'!$A$2:$D$3000,4,FALSE),"-")</f>
        <v>-</v>
      </c>
      <c r="U31" s="9" t="str">
        <f>IFERROR(VLOOKUP(CONCATENATE($A31,U$1),'Исх-увл.отчёт'!$A$2:$D$3000,4,FALSE),"-")</f>
        <v>-</v>
      </c>
      <c r="V31" s="9" t="str">
        <f>IFERROR(VLOOKUP(CONCATENATE($A31,V$1),'Исх-увл.отчёт'!$A$2:$D$3000,4,FALSE),"-")</f>
        <v>-</v>
      </c>
      <c r="W31" s="9" t="str">
        <f>IFERROR(VLOOKUP(CONCATENATE($A31,W$1),'Исх-увл.отчёт'!$A$2:$D$3000,4,FALSE),"-")</f>
        <v>-</v>
      </c>
      <c r="X31" s="9" t="str">
        <f>IFERROR(VLOOKUP(CONCATENATE($A31,X$1),'Исх-увл.отчёт'!$A$2:$D$3000,4,FALSE),"-")</f>
        <v>-</v>
      </c>
      <c r="Y31" s="9" t="str">
        <f>IFERROR(VLOOKUP(CONCATENATE($A31,Y$1),'Исх-увл.отчёт'!$A$2:$D$3000,4,FALSE),"-")</f>
        <v>-</v>
      </c>
      <c r="Z31" s="9">
        <f>IFERROR(VLOOKUP(CONCATENATE($A31,Z$1),'Исх-увл.отчёт'!$A$2:$D$3000,4,FALSE),"-")</f>
        <v>10</v>
      </c>
      <c r="AA31" s="9" t="str">
        <f>IFERROR(VLOOKUP(CONCATENATE($A31,AA$1),'Исх-увл.отчёт'!$A$2:$D$3000,4,FALSE),"-")</f>
        <v>-</v>
      </c>
      <c r="AB31" s="9" t="str">
        <f>IFERROR(VLOOKUP(CONCATENATE($A31,AB$1),'Исх-увл.отчёт'!$A$2:$D$3000,4,FALSE),"-")</f>
        <v>-</v>
      </c>
      <c r="AC31" s="9" t="str">
        <f>IFERROR(VLOOKUP(CONCATENATE($A31,AC$1),'Исх-увл.отчёт'!$A$2:$D$3000,4,FALSE),"-")</f>
        <v>-</v>
      </c>
      <c r="AD31" s="9" t="str">
        <f>IFERROR(VLOOKUP(CONCATENATE($A31,AD$1),'Исх-увл.отчёт'!$A$2:$D$3000,4,FALSE),"-")</f>
        <v>-</v>
      </c>
      <c r="AE31" s="9" t="str">
        <f>IFERROR(VLOOKUP(CONCATENATE($A31,AE$1),'Исх-увл.отчёт'!$A$2:$D$3000,4,FALSE),"-")</f>
        <v>-</v>
      </c>
      <c r="AF31" s="9" t="str">
        <f>IFERROR(VLOOKUP(CONCATENATE($A31,AF$1),'Исх-увл.отчёт'!$A$2:$D$3000,4,FALSE),"-")</f>
        <v>-</v>
      </c>
      <c r="AG31" s="9">
        <f>IFERROR(VLOOKUP(CONCATENATE($A31,AG$1),'Исх-увл.отчёт'!$A$2:$D$3000,4,FALSE),"-")</f>
        <v>9</v>
      </c>
      <c r="AH31" s="9" t="str">
        <f>IFERROR(VLOOKUP(CONCATENATE($A31,AH$1),'Исх-увл.отчёт'!$A$2:$D$3000,4,FALSE),"-")</f>
        <v>-</v>
      </c>
      <c r="AI31" s="9" t="str">
        <f>IFERROR(VLOOKUP(CONCATENATE($A31,AI$1),'Исх-увл.отчёт'!$A$2:$D$3000,4,FALSE),"-")</f>
        <v>-</v>
      </c>
      <c r="AJ31" s="9" t="str">
        <f>IFERROR(VLOOKUP(CONCATENATE($A31,AJ$1),'Исх-увл.отчёт'!$A$2:$D$3000,4,FALSE),"-")</f>
        <v>-</v>
      </c>
      <c r="AK31" s="9">
        <f>IFERROR(VLOOKUP(CONCATENATE($A31,AK$1),'Исх-увл.отчёт'!$A$2:$D$3000,4,FALSE),"-")</f>
        <v>6</v>
      </c>
      <c r="AL31" s="9" t="str">
        <f>IFERROR(VLOOKUP(CONCATENATE($A31,AL$1),'Исх-увл.отчёт'!$A$2:$D$3000,4,FALSE),"-")</f>
        <v>-</v>
      </c>
      <c r="AM31" s="9" t="str">
        <f>IFERROR(VLOOKUP(CONCATENATE($A31,AM$1),'Исх-увл.отчёт'!$A$2:$D$3000,4,FALSE),"-")</f>
        <v>-</v>
      </c>
      <c r="AN31" s="9">
        <f>IFERROR(VLOOKUP(CONCATENATE($A31,AN$1),'Исх-увл.отчёт'!$A$2:$D$3000,4,FALSE),"-")</f>
        <v>8</v>
      </c>
      <c r="AO31" s="9" t="str">
        <f>IFERROR(VLOOKUP(CONCATENATE($A31,AO$1),'Исх-увл.отчёт'!$A$2:$D$3000,4,FALSE),"-")</f>
        <v>-</v>
      </c>
      <c r="AP31" s="9" t="str">
        <f>IFERROR(VLOOKUP(CONCATENATE($A31,AP$1),'Исх-увл.отчёт'!$A$2:$D$3000,4,FALSE),"-")</f>
        <v>-</v>
      </c>
      <c r="AQ31" s="9" t="str">
        <f>IFERROR(VLOOKUP(CONCATENATE($A31,AQ$1),'Исх-увл.отчёт'!$A$2:$D$3000,4,FALSE),"-")</f>
        <v>-</v>
      </c>
      <c r="AR31" s="9" t="str">
        <f>IFERROR(VLOOKUP(CONCATENATE($A31,AR$1),'Исх-увл.отчёт'!$A$2:$D$3000,4,FALSE),"-")</f>
        <v>-</v>
      </c>
      <c r="AS31" s="9" t="str">
        <f>IFERROR(VLOOKUP(CONCATENATE($A31,AS$1),'Исх-увл.отчёт'!$A$2:$D$3000,4,FALSE),"-")</f>
        <v>-</v>
      </c>
      <c r="AT31" s="9" t="str">
        <f>IFERROR(VLOOKUP(CONCATENATE($A31,AT$1),'Исх-увл.отчёт'!$A$2:$D$3000,4,FALSE),"-")</f>
        <v>-</v>
      </c>
      <c r="AU31" s="9" t="str">
        <f>IFERROR(VLOOKUP(CONCATENATE($A31,AU$1),'Исх-увл.отчёт'!$A$2:$D$3000,4,FALSE),"-")</f>
        <v>-</v>
      </c>
      <c r="AV31" s="9" t="str">
        <f>IFERROR(VLOOKUP(CONCATENATE($A31,AV$1),'Исх-увл.отчёт'!$A$2:$D$3000,4,FALSE),"-")</f>
        <v>-</v>
      </c>
      <c r="AW31" s="9" t="str">
        <f>IFERROR(VLOOKUP(CONCATENATE($A31,AW$1),'Исх-увл.отчёт'!$A$2:$D$3000,4,FALSE),"-")</f>
        <v>-</v>
      </c>
      <c r="AX31" s="9" t="str">
        <f>IFERROR(VLOOKUP(CONCATENATE($A31,AX$1),'Исх-увл.отчёт'!$A$2:$D$3000,4,FALSE),"-")</f>
        <v>-</v>
      </c>
      <c r="AY31" s="9" t="str">
        <f>IFERROR(VLOOKUP(CONCATENATE($A31,AY$1),'Исх-увл.отчёт'!$A$2:$D$3000,4,FALSE),"-")</f>
        <v>-</v>
      </c>
      <c r="AZ31" s="9" t="str">
        <f>IFERROR(VLOOKUP(CONCATENATE($A31,AZ$1),'Исх-увл.отчёт'!$A$2:$D$3000,4,FALSE),"-")</f>
        <v>-</v>
      </c>
      <c r="BA31" s="9" t="str">
        <f>IFERROR(VLOOKUP(CONCATENATE($A31,BA$1),'Исх-увл.отчёт'!$A$2:$D$3000,4,FALSE),"-")</f>
        <v>-</v>
      </c>
      <c r="BB31" s="9" t="str">
        <f>IFERROR(VLOOKUP(CONCATENATE($A31,BB$1),'Исх-увл.отчёт'!$A$2:$D$3000,4,FALSE),"-")</f>
        <v>-</v>
      </c>
      <c r="BC31" s="9">
        <f>IFERROR(VLOOKUP(CONCATENATE($A31,BC$1),'Исх-увл.отчёт'!$A$2:$D$3000,4,FALSE),"-")</f>
        <v>7</v>
      </c>
      <c r="BD31" s="9" t="str">
        <f>IFERROR(VLOOKUP(CONCATENATE($A31,BD$1),'Исх-увл.отчёт'!$A$2:$D$3000,4,FALSE),"-")</f>
        <v>-</v>
      </c>
      <c r="BE31" s="9" t="str">
        <f>IFERROR(VLOOKUP(CONCATENATE($A31,BE$1),'Исх-увл.отчёт'!$A$2:$D$3000,4,FALSE),"-")</f>
        <v>-</v>
      </c>
      <c r="BF31" s="9" t="str">
        <f>IFERROR(VLOOKUP(CONCATENATE($A31,BF$1),'Исх-увл.отчёт'!$A$2:$D$3000,4,FALSE),"-")</f>
        <v>-</v>
      </c>
      <c r="BG31" s="9" t="str">
        <f>IFERROR(VLOOKUP(CONCATENATE($A31,BG$1),'Исх-увл.отчёт'!$A$2:$D$3000,4,FALSE),"-")</f>
        <v>-</v>
      </c>
      <c r="BH31" s="37">
        <f t="shared" si="0"/>
        <v>8</v>
      </c>
      <c r="BI31" s="114">
        <f t="shared" si="1"/>
        <v>8.125</v>
      </c>
      <c r="BJ31" s="9"/>
    </row>
    <row r="32" spans="1:62">
      <c r="A32" s="125">
        <f t="shared" si="2"/>
        <v>30</v>
      </c>
      <c r="B32" s="9" t="str">
        <f>IFERROR(VLOOKUP(CONCATENATE($A32,B$1),'Исх-увл.отчёт'!$A$2:$D$3000,4,FALSE),"-")</f>
        <v>-</v>
      </c>
      <c r="C32" s="9" t="str">
        <f>IFERROR(VLOOKUP(CONCATENATE($A32,C$1),'Исх-увл.отчёт'!$A$2:$D$3000,4,FALSE),"-")</f>
        <v>-</v>
      </c>
      <c r="D32" s="9" t="str">
        <f>IFERROR(VLOOKUP(CONCATENATE($A32,D$1),'Исх-увл.отчёт'!$A$2:$D$3000,4,FALSE),"-")</f>
        <v>-</v>
      </c>
      <c r="E32" s="9" t="str">
        <f>IFERROR(VLOOKUP(CONCATENATE($A32,E$1),'Исх-увл.отчёт'!$A$2:$D$3000,4,FALSE),"-")</f>
        <v>-</v>
      </c>
      <c r="F32" s="9" t="str">
        <f>IFERROR(VLOOKUP(CONCATENATE($A32,F$1),'Исх-увл.отчёт'!$A$2:$D$3000,4,FALSE),"-")</f>
        <v>-</v>
      </c>
      <c r="G32" s="9" t="str">
        <f>IFERROR(VLOOKUP(CONCATENATE($A32,G$1),'Исх-увл.отчёт'!$A$2:$D$3000,4,FALSE),"-")</f>
        <v>-</v>
      </c>
      <c r="H32" s="9" t="str">
        <f>IFERROR(VLOOKUP(CONCATENATE($A32,H$1),'Исх-увл.отчёт'!$A$2:$D$3000,4,FALSE),"-")</f>
        <v>-</v>
      </c>
      <c r="I32" s="9" t="str">
        <f>IFERROR(VLOOKUP(CONCATENATE($A32,I$1),'Исх-увл.отчёт'!$A$2:$D$3000,4,FALSE),"-")</f>
        <v>-</v>
      </c>
      <c r="J32" s="9" t="str">
        <f>IFERROR(VLOOKUP(CONCATENATE($A32,J$1),'Исх-увл.отчёт'!$A$2:$D$3000,4,FALSE),"-")</f>
        <v>-</v>
      </c>
      <c r="K32" s="9" t="str">
        <f>IFERROR(VLOOKUP(CONCATENATE($A32,K$1),'Исх-увл.отчёт'!$A$2:$D$3000,4,FALSE),"-")</f>
        <v>-</v>
      </c>
      <c r="L32" s="9" t="str">
        <f>IFERROR(VLOOKUP(CONCATENATE($A32,L$1),'Исх-увл.отчёт'!$A$2:$D$3000,4,FALSE),"-")</f>
        <v>-</v>
      </c>
      <c r="M32" s="9" t="str">
        <f>IFERROR(VLOOKUP(CONCATENATE($A32,M$1),'Исх-увл.отчёт'!$A$2:$D$3000,4,FALSE),"-")</f>
        <v>-</v>
      </c>
      <c r="N32" s="9" t="str">
        <f>IFERROR(VLOOKUP(CONCATENATE($A32,N$1),'Исх-увл.отчёт'!$A$2:$D$3000,4,FALSE),"-")</f>
        <v>-</v>
      </c>
      <c r="O32" s="9" t="str">
        <f>IFERROR(VLOOKUP(CONCATENATE($A32,O$1),'Исх-увл.отчёт'!$A$2:$D$3000,4,FALSE),"-")</f>
        <v>-</v>
      </c>
      <c r="P32" s="9" t="str">
        <f>IFERROR(VLOOKUP(CONCATENATE($A32,P$1),'Исх-увл.отчёт'!$A$2:$D$3000,4,FALSE),"-")</f>
        <v>-</v>
      </c>
      <c r="Q32" s="9" t="str">
        <f>IFERROR(VLOOKUP(CONCATENATE($A32,Q$1),'Исх-увл.отчёт'!$A$2:$D$3000,4,FALSE),"-")</f>
        <v>-</v>
      </c>
      <c r="R32" s="9" t="str">
        <f>IFERROR(VLOOKUP(CONCATENATE($A32,R$1),'Исх-увл.отчёт'!$A$2:$D$3000,4,FALSE),"-")</f>
        <v>-</v>
      </c>
      <c r="S32" s="9" t="str">
        <f>IFERROR(VLOOKUP(CONCATENATE($A32,S$1),'Исх-увл.отчёт'!$A$2:$D$3000,4,FALSE),"-")</f>
        <v>-</v>
      </c>
      <c r="T32" s="9" t="str">
        <f>IFERROR(VLOOKUP(CONCATENATE($A32,T$1),'Исх-увл.отчёт'!$A$2:$D$3000,4,FALSE),"-")</f>
        <v>-</v>
      </c>
      <c r="U32" s="9" t="str">
        <f>IFERROR(VLOOKUP(CONCATENATE($A32,U$1),'Исх-увл.отчёт'!$A$2:$D$3000,4,FALSE),"-")</f>
        <v>-</v>
      </c>
      <c r="V32" s="9" t="str">
        <f>IFERROR(VLOOKUP(CONCATENATE($A32,V$1),'Исх-увл.отчёт'!$A$2:$D$3000,4,FALSE),"-")</f>
        <v>-</v>
      </c>
      <c r="W32" s="9" t="str">
        <f>IFERROR(VLOOKUP(CONCATENATE($A32,W$1),'Исх-увл.отчёт'!$A$2:$D$3000,4,FALSE),"-")</f>
        <v>-</v>
      </c>
      <c r="X32" s="9" t="str">
        <f>IFERROR(VLOOKUP(CONCATENATE($A32,X$1),'Исх-увл.отчёт'!$A$2:$D$3000,4,FALSE),"-")</f>
        <v>-</v>
      </c>
      <c r="Y32" s="9" t="str">
        <f>IFERROR(VLOOKUP(CONCATENATE($A32,Y$1),'Исх-увл.отчёт'!$A$2:$D$3000,4,FALSE),"-")</f>
        <v>-</v>
      </c>
      <c r="Z32" s="9" t="str">
        <f>IFERROR(VLOOKUP(CONCATENATE($A32,Z$1),'Исх-увл.отчёт'!$A$2:$D$3000,4,FALSE),"-")</f>
        <v>-</v>
      </c>
      <c r="AA32" s="9" t="str">
        <f>IFERROR(VLOOKUP(CONCATENATE($A32,AA$1),'Исх-увл.отчёт'!$A$2:$D$3000,4,FALSE),"-")</f>
        <v>-</v>
      </c>
      <c r="AB32" s="9" t="str">
        <f>IFERROR(VLOOKUP(CONCATENATE($A32,AB$1),'Исх-увл.отчёт'!$A$2:$D$3000,4,FALSE),"-")</f>
        <v>-</v>
      </c>
      <c r="AC32" s="9" t="str">
        <f>IFERROR(VLOOKUP(CONCATENATE($A32,AC$1),'Исх-увл.отчёт'!$A$2:$D$3000,4,FALSE),"-")</f>
        <v>-</v>
      </c>
      <c r="AD32" s="9" t="str">
        <f>IFERROR(VLOOKUP(CONCATENATE($A32,AD$1),'Исх-увл.отчёт'!$A$2:$D$3000,4,FALSE),"-")</f>
        <v>-</v>
      </c>
      <c r="AE32" s="9" t="str">
        <f>IFERROR(VLOOKUP(CONCATENATE($A32,AE$1),'Исх-увл.отчёт'!$A$2:$D$3000,4,FALSE),"-")</f>
        <v>-</v>
      </c>
      <c r="AF32" s="9" t="str">
        <f>IFERROR(VLOOKUP(CONCATENATE($A32,AF$1),'Исх-увл.отчёт'!$A$2:$D$3000,4,FALSE),"-")</f>
        <v>-</v>
      </c>
      <c r="AG32" s="9" t="str">
        <f>IFERROR(VLOOKUP(CONCATENATE($A32,AG$1),'Исх-увл.отчёт'!$A$2:$D$3000,4,FALSE),"-")</f>
        <v>-</v>
      </c>
      <c r="AH32" s="9" t="str">
        <f>IFERROR(VLOOKUP(CONCATENATE($A32,AH$1),'Исх-увл.отчёт'!$A$2:$D$3000,4,FALSE),"-")</f>
        <v>-</v>
      </c>
      <c r="AI32" s="9" t="str">
        <f>IFERROR(VLOOKUP(CONCATENATE($A32,AI$1),'Исх-увл.отчёт'!$A$2:$D$3000,4,FALSE),"-")</f>
        <v>-</v>
      </c>
      <c r="AJ32" s="9" t="str">
        <f>IFERROR(VLOOKUP(CONCATENATE($A32,AJ$1),'Исх-увл.отчёт'!$A$2:$D$3000,4,FALSE),"-")</f>
        <v>-</v>
      </c>
      <c r="AK32" s="9" t="str">
        <f>IFERROR(VLOOKUP(CONCATENATE($A32,AK$1),'Исх-увл.отчёт'!$A$2:$D$3000,4,FALSE),"-")</f>
        <v>-</v>
      </c>
      <c r="AL32" s="9" t="str">
        <f>IFERROR(VLOOKUP(CONCATENATE($A32,AL$1),'Исх-увл.отчёт'!$A$2:$D$3000,4,FALSE),"-")</f>
        <v>-</v>
      </c>
      <c r="AM32" s="9" t="str">
        <f>IFERROR(VLOOKUP(CONCATENATE($A32,AM$1),'Исх-увл.отчёт'!$A$2:$D$3000,4,FALSE),"-")</f>
        <v>-</v>
      </c>
      <c r="AN32" s="9" t="str">
        <f>IFERROR(VLOOKUP(CONCATENATE($A32,AN$1),'Исх-увл.отчёт'!$A$2:$D$3000,4,FALSE),"-")</f>
        <v>-</v>
      </c>
      <c r="AO32" s="9" t="str">
        <f>IFERROR(VLOOKUP(CONCATENATE($A32,AO$1),'Исх-увл.отчёт'!$A$2:$D$3000,4,FALSE),"-")</f>
        <v>-</v>
      </c>
      <c r="AP32" s="9" t="str">
        <f>IFERROR(VLOOKUP(CONCATENATE($A32,AP$1),'Исх-увл.отчёт'!$A$2:$D$3000,4,FALSE),"-")</f>
        <v>-</v>
      </c>
      <c r="AQ32" s="9" t="str">
        <f>IFERROR(VLOOKUP(CONCATENATE($A32,AQ$1),'Исх-увл.отчёт'!$A$2:$D$3000,4,FALSE),"-")</f>
        <v>-</v>
      </c>
      <c r="AR32" s="9" t="str">
        <f>IFERROR(VLOOKUP(CONCATENATE($A32,AR$1),'Исх-увл.отчёт'!$A$2:$D$3000,4,FALSE),"-")</f>
        <v>-</v>
      </c>
      <c r="AS32" s="9" t="str">
        <f>IFERROR(VLOOKUP(CONCATENATE($A32,AS$1),'Исх-увл.отчёт'!$A$2:$D$3000,4,FALSE),"-")</f>
        <v>-</v>
      </c>
      <c r="AT32" s="9" t="str">
        <f>IFERROR(VLOOKUP(CONCATENATE($A32,AT$1),'Исх-увл.отчёт'!$A$2:$D$3000,4,FALSE),"-")</f>
        <v>-</v>
      </c>
      <c r="AU32" s="9" t="str">
        <f>IFERROR(VLOOKUP(CONCATENATE($A32,AU$1),'Исх-увл.отчёт'!$A$2:$D$3000,4,FALSE),"-")</f>
        <v>-</v>
      </c>
      <c r="AV32" s="9" t="str">
        <f>IFERROR(VLOOKUP(CONCATENATE($A32,AV$1),'Исх-увл.отчёт'!$A$2:$D$3000,4,FALSE),"-")</f>
        <v>-</v>
      </c>
      <c r="AW32" s="9" t="str">
        <f>IFERROR(VLOOKUP(CONCATENATE($A32,AW$1),'Исх-увл.отчёт'!$A$2:$D$3000,4,FALSE),"-")</f>
        <v>-</v>
      </c>
      <c r="AX32" s="9" t="str">
        <f>IFERROR(VLOOKUP(CONCATENATE($A32,AX$1),'Исх-увл.отчёт'!$A$2:$D$3000,4,FALSE),"-")</f>
        <v>-</v>
      </c>
      <c r="AY32" s="9" t="str">
        <f>IFERROR(VLOOKUP(CONCATENATE($A32,AY$1),'Исх-увл.отчёт'!$A$2:$D$3000,4,FALSE),"-")</f>
        <v>-</v>
      </c>
      <c r="AZ32" s="9" t="str">
        <f>IFERROR(VLOOKUP(CONCATENATE($A32,AZ$1),'Исх-увл.отчёт'!$A$2:$D$3000,4,FALSE),"-")</f>
        <v>-</v>
      </c>
      <c r="BA32" s="9" t="str">
        <f>IFERROR(VLOOKUP(CONCATENATE($A32,BA$1),'Исх-увл.отчёт'!$A$2:$D$3000,4,FALSE),"-")</f>
        <v>-</v>
      </c>
      <c r="BB32" s="9" t="str">
        <f>IFERROR(VLOOKUP(CONCATENATE($A32,BB$1),'Исх-увл.отчёт'!$A$2:$D$3000,4,FALSE),"-")</f>
        <v>-</v>
      </c>
      <c r="BC32" s="9" t="str">
        <f>IFERROR(VLOOKUP(CONCATENATE($A32,BC$1),'Исх-увл.отчёт'!$A$2:$D$3000,4,FALSE),"-")</f>
        <v>-</v>
      </c>
      <c r="BD32" s="9" t="str">
        <f>IFERROR(VLOOKUP(CONCATENATE($A32,BD$1),'Исх-увл.отчёт'!$A$2:$D$3000,4,FALSE),"-")</f>
        <v>-</v>
      </c>
      <c r="BE32" s="9" t="str">
        <f>IFERROR(VLOOKUP(CONCATENATE($A32,BE$1),'Исх-увл.отчёт'!$A$2:$D$3000,4,FALSE),"-")</f>
        <v>-</v>
      </c>
      <c r="BF32" s="9" t="str">
        <f>IFERROR(VLOOKUP(CONCATENATE($A32,BF$1),'Исх-увл.отчёт'!$A$2:$D$3000,4,FALSE),"-")</f>
        <v>-</v>
      </c>
      <c r="BG32" s="9" t="str">
        <f>IFERROR(VLOOKUP(CONCATENATE($A32,BG$1),'Исх-увл.отчёт'!$A$2:$D$3000,4,FALSE),"-")</f>
        <v>-</v>
      </c>
      <c r="BH32" s="37">
        <f t="shared" si="0"/>
        <v>0</v>
      </c>
      <c r="BI32" s="114" t="str">
        <f t="shared" si="1"/>
        <v>-</v>
      </c>
      <c r="BJ32" s="9"/>
    </row>
    <row r="33" spans="1:62">
      <c r="A33" s="125">
        <f t="shared" si="2"/>
        <v>31</v>
      </c>
      <c r="B33" s="9" t="str">
        <f>IFERROR(VLOOKUP(CONCATENATE($A33,B$1),'Исх-увл.отчёт'!$A$2:$D$3000,4,FALSE),"-")</f>
        <v>-</v>
      </c>
      <c r="C33" s="9" t="str">
        <f>IFERROR(VLOOKUP(CONCATENATE($A33,C$1),'Исх-увл.отчёт'!$A$2:$D$3000,4,FALSE),"-")</f>
        <v>-</v>
      </c>
      <c r="D33" s="9" t="str">
        <f>IFERROR(VLOOKUP(CONCATENATE($A33,D$1),'Исх-увл.отчёт'!$A$2:$D$3000,4,FALSE),"-")</f>
        <v>-</v>
      </c>
      <c r="E33" s="9" t="str">
        <f>IFERROR(VLOOKUP(CONCATENATE($A33,E$1),'Исх-увл.отчёт'!$A$2:$D$3000,4,FALSE),"-")</f>
        <v>-</v>
      </c>
      <c r="F33" s="9" t="str">
        <f>IFERROR(VLOOKUP(CONCATENATE($A33,F$1),'Исх-увл.отчёт'!$A$2:$D$3000,4,FALSE),"-")</f>
        <v>-</v>
      </c>
      <c r="G33" s="9" t="str">
        <f>IFERROR(VLOOKUP(CONCATENATE($A33,G$1),'Исх-увл.отчёт'!$A$2:$D$3000,4,FALSE),"-")</f>
        <v>-</v>
      </c>
      <c r="H33" s="9" t="str">
        <f>IFERROR(VLOOKUP(CONCATENATE($A33,H$1),'Исх-увл.отчёт'!$A$2:$D$3000,4,FALSE),"-")</f>
        <v>-</v>
      </c>
      <c r="I33" s="9" t="str">
        <f>IFERROR(VLOOKUP(CONCATENATE($A33,I$1),'Исх-увл.отчёт'!$A$2:$D$3000,4,FALSE),"-")</f>
        <v>-</v>
      </c>
      <c r="J33" s="9" t="str">
        <f>IFERROR(VLOOKUP(CONCATENATE($A33,J$1),'Исх-увл.отчёт'!$A$2:$D$3000,4,FALSE),"-")</f>
        <v>-</v>
      </c>
      <c r="K33" s="9" t="str">
        <f>IFERROR(VLOOKUP(CONCATENATE($A33,K$1),'Исх-увл.отчёт'!$A$2:$D$3000,4,FALSE),"-")</f>
        <v>-</v>
      </c>
      <c r="L33" s="9" t="str">
        <f>IFERROR(VLOOKUP(CONCATENATE($A33,L$1),'Исх-увл.отчёт'!$A$2:$D$3000,4,FALSE),"-")</f>
        <v>-</v>
      </c>
      <c r="M33" s="9" t="str">
        <f>IFERROR(VLOOKUP(CONCATENATE($A33,M$1),'Исх-увл.отчёт'!$A$2:$D$3000,4,FALSE),"-")</f>
        <v>-</v>
      </c>
      <c r="N33" s="9" t="str">
        <f>IFERROR(VLOOKUP(CONCATENATE($A33,N$1),'Исх-увл.отчёт'!$A$2:$D$3000,4,FALSE),"-")</f>
        <v>-</v>
      </c>
      <c r="O33" s="9" t="str">
        <f>IFERROR(VLOOKUP(CONCATENATE($A33,O$1),'Исх-увл.отчёт'!$A$2:$D$3000,4,FALSE),"-")</f>
        <v>-</v>
      </c>
      <c r="P33" s="9" t="str">
        <f>IFERROR(VLOOKUP(CONCATENATE($A33,P$1),'Исх-увл.отчёт'!$A$2:$D$3000,4,FALSE),"-")</f>
        <v>-</v>
      </c>
      <c r="Q33" s="9" t="str">
        <f>IFERROR(VLOOKUP(CONCATENATE($A33,Q$1),'Исх-увл.отчёт'!$A$2:$D$3000,4,FALSE),"-")</f>
        <v>-</v>
      </c>
      <c r="R33" s="9" t="str">
        <f>IFERROR(VLOOKUP(CONCATENATE($A33,R$1),'Исх-увл.отчёт'!$A$2:$D$3000,4,FALSE),"-")</f>
        <v>-</v>
      </c>
      <c r="S33" s="9" t="str">
        <f>IFERROR(VLOOKUP(CONCATENATE($A33,S$1),'Исх-увл.отчёт'!$A$2:$D$3000,4,FALSE),"-")</f>
        <v>-</v>
      </c>
      <c r="T33" s="9" t="str">
        <f>IFERROR(VLOOKUP(CONCATENATE($A33,T$1),'Исх-увл.отчёт'!$A$2:$D$3000,4,FALSE),"-")</f>
        <v>-</v>
      </c>
      <c r="U33" s="9" t="str">
        <f>IFERROR(VLOOKUP(CONCATENATE($A33,U$1),'Исх-увл.отчёт'!$A$2:$D$3000,4,FALSE),"-")</f>
        <v>-</v>
      </c>
      <c r="V33" s="9" t="str">
        <f>IFERROR(VLOOKUP(CONCATENATE($A33,V$1),'Исх-увл.отчёт'!$A$2:$D$3000,4,FALSE),"-")</f>
        <v>-</v>
      </c>
      <c r="W33" s="9" t="str">
        <f>IFERROR(VLOOKUP(CONCATENATE($A33,W$1),'Исх-увл.отчёт'!$A$2:$D$3000,4,FALSE),"-")</f>
        <v>-</v>
      </c>
      <c r="X33" s="9" t="str">
        <f>IFERROR(VLOOKUP(CONCATENATE($A33,X$1),'Исх-увл.отчёт'!$A$2:$D$3000,4,FALSE),"-")</f>
        <v>-</v>
      </c>
      <c r="Y33" s="9" t="str">
        <f>IFERROR(VLOOKUP(CONCATENATE($A33,Y$1),'Исх-увл.отчёт'!$A$2:$D$3000,4,FALSE),"-")</f>
        <v>-</v>
      </c>
      <c r="Z33" s="9" t="str">
        <f>IFERROR(VLOOKUP(CONCATENATE($A33,Z$1),'Исх-увл.отчёт'!$A$2:$D$3000,4,FALSE),"-")</f>
        <v>-</v>
      </c>
      <c r="AA33" s="9" t="str">
        <f>IFERROR(VLOOKUP(CONCATENATE($A33,AA$1),'Исх-увл.отчёт'!$A$2:$D$3000,4,FALSE),"-")</f>
        <v>-</v>
      </c>
      <c r="AB33" s="9" t="str">
        <f>IFERROR(VLOOKUP(CONCATENATE($A33,AB$1),'Исх-увл.отчёт'!$A$2:$D$3000,4,FALSE),"-")</f>
        <v>-</v>
      </c>
      <c r="AC33" s="9" t="str">
        <f>IFERROR(VLOOKUP(CONCATENATE($A33,AC$1),'Исх-увл.отчёт'!$A$2:$D$3000,4,FALSE),"-")</f>
        <v>-</v>
      </c>
      <c r="AD33" s="9" t="str">
        <f>IFERROR(VLOOKUP(CONCATENATE($A33,AD$1),'Исх-увл.отчёт'!$A$2:$D$3000,4,FALSE),"-")</f>
        <v>-</v>
      </c>
      <c r="AE33" s="9" t="str">
        <f>IFERROR(VLOOKUP(CONCATENATE($A33,AE$1),'Исх-увл.отчёт'!$A$2:$D$3000,4,FALSE),"-")</f>
        <v>-</v>
      </c>
      <c r="AF33" s="9" t="str">
        <f>IFERROR(VLOOKUP(CONCATENATE($A33,AF$1),'Исх-увл.отчёт'!$A$2:$D$3000,4,FALSE),"-")</f>
        <v>-</v>
      </c>
      <c r="AG33" s="9" t="str">
        <f>IFERROR(VLOOKUP(CONCATENATE($A33,AG$1),'Исх-увл.отчёт'!$A$2:$D$3000,4,FALSE),"-")</f>
        <v>-</v>
      </c>
      <c r="AH33" s="9" t="str">
        <f>IFERROR(VLOOKUP(CONCATENATE($A33,AH$1),'Исх-увл.отчёт'!$A$2:$D$3000,4,FALSE),"-")</f>
        <v>-</v>
      </c>
      <c r="AI33" s="9" t="str">
        <f>IFERROR(VLOOKUP(CONCATENATE($A33,AI$1),'Исх-увл.отчёт'!$A$2:$D$3000,4,FALSE),"-")</f>
        <v>-</v>
      </c>
      <c r="AJ33" s="9" t="str">
        <f>IFERROR(VLOOKUP(CONCATENATE($A33,AJ$1),'Исх-увл.отчёт'!$A$2:$D$3000,4,FALSE),"-")</f>
        <v>-</v>
      </c>
      <c r="AK33" s="9" t="str">
        <f>IFERROR(VLOOKUP(CONCATENATE($A33,AK$1),'Исх-увл.отчёт'!$A$2:$D$3000,4,FALSE),"-")</f>
        <v>-</v>
      </c>
      <c r="AL33" s="9" t="str">
        <f>IFERROR(VLOOKUP(CONCATENATE($A33,AL$1),'Исх-увл.отчёт'!$A$2:$D$3000,4,FALSE),"-")</f>
        <v>-</v>
      </c>
      <c r="AM33" s="9" t="str">
        <f>IFERROR(VLOOKUP(CONCATENATE($A33,AM$1),'Исх-увл.отчёт'!$A$2:$D$3000,4,FALSE),"-")</f>
        <v>-</v>
      </c>
      <c r="AN33" s="9" t="str">
        <f>IFERROR(VLOOKUP(CONCATENATE($A33,AN$1),'Исх-увл.отчёт'!$A$2:$D$3000,4,FALSE),"-")</f>
        <v>-</v>
      </c>
      <c r="AO33" s="9" t="str">
        <f>IFERROR(VLOOKUP(CONCATENATE($A33,AO$1),'Исх-увл.отчёт'!$A$2:$D$3000,4,FALSE),"-")</f>
        <v>-</v>
      </c>
      <c r="AP33" s="9" t="str">
        <f>IFERROR(VLOOKUP(CONCATENATE($A33,AP$1),'Исх-увл.отчёт'!$A$2:$D$3000,4,FALSE),"-")</f>
        <v>-</v>
      </c>
      <c r="AQ33" s="9" t="str">
        <f>IFERROR(VLOOKUP(CONCATENATE($A33,AQ$1),'Исх-увл.отчёт'!$A$2:$D$3000,4,FALSE),"-")</f>
        <v>-</v>
      </c>
      <c r="AR33" s="9" t="str">
        <f>IFERROR(VLOOKUP(CONCATENATE($A33,AR$1),'Исх-увл.отчёт'!$A$2:$D$3000,4,FALSE),"-")</f>
        <v>-</v>
      </c>
      <c r="AS33" s="9" t="str">
        <f>IFERROR(VLOOKUP(CONCATENATE($A33,AS$1),'Исх-увл.отчёт'!$A$2:$D$3000,4,FALSE),"-")</f>
        <v>-</v>
      </c>
      <c r="AT33" s="9" t="str">
        <f>IFERROR(VLOOKUP(CONCATENATE($A33,AT$1),'Исх-увл.отчёт'!$A$2:$D$3000,4,FALSE),"-")</f>
        <v>-</v>
      </c>
      <c r="AU33" s="9" t="str">
        <f>IFERROR(VLOOKUP(CONCATENATE($A33,AU$1),'Исх-увл.отчёт'!$A$2:$D$3000,4,FALSE),"-")</f>
        <v>-</v>
      </c>
      <c r="AV33" s="9" t="str">
        <f>IFERROR(VLOOKUP(CONCATENATE($A33,AV$1),'Исх-увл.отчёт'!$A$2:$D$3000,4,FALSE),"-")</f>
        <v>-</v>
      </c>
      <c r="AW33" s="9" t="str">
        <f>IFERROR(VLOOKUP(CONCATENATE($A33,AW$1),'Исх-увл.отчёт'!$A$2:$D$3000,4,FALSE),"-")</f>
        <v>-</v>
      </c>
      <c r="AX33" s="9" t="str">
        <f>IFERROR(VLOOKUP(CONCATENATE($A33,AX$1),'Исх-увл.отчёт'!$A$2:$D$3000,4,FALSE),"-")</f>
        <v>-</v>
      </c>
      <c r="AY33" s="9" t="str">
        <f>IFERROR(VLOOKUP(CONCATENATE($A33,AY$1),'Исх-увл.отчёт'!$A$2:$D$3000,4,FALSE),"-")</f>
        <v>-</v>
      </c>
      <c r="AZ33" s="9" t="str">
        <f>IFERROR(VLOOKUP(CONCATENATE($A33,AZ$1),'Исх-увл.отчёт'!$A$2:$D$3000,4,FALSE),"-")</f>
        <v>-</v>
      </c>
      <c r="BA33" s="9" t="str">
        <f>IFERROR(VLOOKUP(CONCATENATE($A33,BA$1),'Исх-увл.отчёт'!$A$2:$D$3000,4,FALSE),"-")</f>
        <v>-</v>
      </c>
      <c r="BB33" s="9" t="str">
        <f>IFERROR(VLOOKUP(CONCATENATE($A33,BB$1),'Исх-увл.отчёт'!$A$2:$D$3000,4,FALSE),"-")</f>
        <v>-</v>
      </c>
      <c r="BC33" s="9" t="str">
        <f>IFERROR(VLOOKUP(CONCATENATE($A33,BC$1),'Исх-увл.отчёт'!$A$2:$D$3000,4,FALSE),"-")</f>
        <v>-</v>
      </c>
      <c r="BD33" s="9" t="str">
        <f>IFERROR(VLOOKUP(CONCATENATE($A33,BD$1),'Исх-увл.отчёт'!$A$2:$D$3000,4,FALSE),"-")</f>
        <v>-</v>
      </c>
      <c r="BE33" s="9" t="str">
        <f>IFERROR(VLOOKUP(CONCATENATE($A33,BE$1),'Исх-увл.отчёт'!$A$2:$D$3000,4,FALSE),"-")</f>
        <v>-</v>
      </c>
      <c r="BF33" s="9" t="str">
        <f>IFERROR(VLOOKUP(CONCATENATE($A33,BF$1),'Исх-увл.отчёт'!$A$2:$D$3000,4,FALSE),"-")</f>
        <v>-</v>
      </c>
      <c r="BG33" s="9" t="str">
        <f>IFERROR(VLOOKUP(CONCATENATE($A33,BG$1),'Исх-увл.отчёт'!$A$2:$D$3000,4,FALSE),"-")</f>
        <v>-</v>
      </c>
      <c r="BH33" s="37">
        <f t="shared" si="0"/>
        <v>0</v>
      </c>
      <c r="BI33" s="114" t="str">
        <f t="shared" si="1"/>
        <v>-</v>
      </c>
      <c r="BJ33" s="9"/>
    </row>
    <row r="34" spans="1:62">
      <c r="A34" s="125">
        <f t="shared" si="2"/>
        <v>32</v>
      </c>
      <c r="B34" s="9" t="str">
        <f>IFERROR(VLOOKUP(CONCATENATE($A34,B$1),'Исх-увл.отчёт'!$A$2:$D$3000,4,FALSE),"-")</f>
        <v>-</v>
      </c>
      <c r="C34" s="9" t="str">
        <f>IFERROR(VLOOKUP(CONCATENATE($A34,C$1),'Исх-увл.отчёт'!$A$2:$D$3000,4,FALSE),"-")</f>
        <v>-</v>
      </c>
      <c r="D34" s="9" t="str">
        <f>IFERROR(VLOOKUP(CONCATENATE($A34,D$1),'Исх-увл.отчёт'!$A$2:$D$3000,4,FALSE),"-")</f>
        <v>-</v>
      </c>
      <c r="E34" s="9" t="str">
        <f>IFERROR(VLOOKUP(CONCATENATE($A34,E$1),'Исх-увл.отчёт'!$A$2:$D$3000,4,FALSE),"-")</f>
        <v>-</v>
      </c>
      <c r="F34" s="9" t="str">
        <f>IFERROR(VLOOKUP(CONCATENATE($A34,F$1),'Исх-увл.отчёт'!$A$2:$D$3000,4,FALSE),"-")</f>
        <v>-</v>
      </c>
      <c r="G34" s="9" t="str">
        <f>IFERROR(VLOOKUP(CONCATENATE($A34,G$1),'Исх-увл.отчёт'!$A$2:$D$3000,4,FALSE),"-")</f>
        <v>-</v>
      </c>
      <c r="H34" s="9" t="str">
        <f>IFERROR(VLOOKUP(CONCATENATE($A34,H$1),'Исх-увл.отчёт'!$A$2:$D$3000,4,FALSE),"-")</f>
        <v>-</v>
      </c>
      <c r="I34" s="9" t="str">
        <f>IFERROR(VLOOKUP(CONCATENATE($A34,I$1),'Исх-увл.отчёт'!$A$2:$D$3000,4,FALSE),"-")</f>
        <v>-</v>
      </c>
      <c r="J34" s="9" t="str">
        <f>IFERROR(VLOOKUP(CONCATENATE($A34,J$1),'Исх-увл.отчёт'!$A$2:$D$3000,4,FALSE),"-")</f>
        <v>-</v>
      </c>
      <c r="K34" s="9" t="str">
        <f>IFERROR(VLOOKUP(CONCATENATE($A34,K$1),'Исх-увл.отчёт'!$A$2:$D$3000,4,FALSE),"-")</f>
        <v>-</v>
      </c>
      <c r="L34" s="9" t="str">
        <f>IFERROR(VLOOKUP(CONCATENATE($A34,L$1),'Исх-увл.отчёт'!$A$2:$D$3000,4,FALSE),"-")</f>
        <v>-</v>
      </c>
      <c r="M34" s="9" t="str">
        <f>IFERROR(VLOOKUP(CONCATENATE($A34,M$1),'Исх-увл.отчёт'!$A$2:$D$3000,4,FALSE),"-")</f>
        <v>-</v>
      </c>
      <c r="N34" s="9" t="str">
        <f>IFERROR(VLOOKUP(CONCATENATE($A34,N$1),'Исх-увл.отчёт'!$A$2:$D$3000,4,FALSE),"-")</f>
        <v>-</v>
      </c>
      <c r="O34" s="9" t="str">
        <f>IFERROR(VLOOKUP(CONCATENATE($A34,O$1),'Исх-увл.отчёт'!$A$2:$D$3000,4,FALSE),"-")</f>
        <v>-</v>
      </c>
      <c r="P34" s="9" t="str">
        <f>IFERROR(VLOOKUP(CONCATENATE($A34,P$1),'Исх-увл.отчёт'!$A$2:$D$3000,4,FALSE),"-")</f>
        <v>-</v>
      </c>
      <c r="Q34" s="9" t="str">
        <f>IFERROR(VLOOKUP(CONCATENATE($A34,Q$1),'Исх-увл.отчёт'!$A$2:$D$3000,4,FALSE),"-")</f>
        <v>-</v>
      </c>
      <c r="R34" s="9" t="str">
        <f>IFERROR(VLOOKUP(CONCATENATE($A34,R$1),'Исх-увл.отчёт'!$A$2:$D$3000,4,FALSE),"-")</f>
        <v>-</v>
      </c>
      <c r="S34" s="9" t="str">
        <f>IFERROR(VLOOKUP(CONCATENATE($A34,S$1),'Исх-увл.отчёт'!$A$2:$D$3000,4,FALSE),"-")</f>
        <v>-</v>
      </c>
      <c r="T34" s="9" t="str">
        <f>IFERROR(VLOOKUP(CONCATENATE($A34,T$1),'Исх-увл.отчёт'!$A$2:$D$3000,4,FALSE),"-")</f>
        <v>-</v>
      </c>
      <c r="U34" s="9" t="str">
        <f>IFERROR(VLOOKUP(CONCATENATE($A34,U$1),'Исх-увл.отчёт'!$A$2:$D$3000,4,FALSE),"-")</f>
        <v>-</v>
      </c>
      <c r="V34" s="9" t="str">
        <f>IFERROR(VLOOKUP(CONCATENATE($A34,V$1),'Исх-увл.отчёт'!$A$2:$D$3000,4,FALSE),"-")</f>
        <v>-</v>
      </c>
      <c r="W34" s="9" t="str">
        <f>IFERROR(VLOOKUP(CONCATENATE($A34,W$1),'Исх-увл.отчёт'!$A$2:$D$3000,4,FALSE),"-")</f>
        <v>-</v>
      </c>
      <c r="X34" s="9" t="str">
        <f>IFERROR(VLOOKUP(CONCATENATE($A34,X$1),'Исх-увл.отчёт'!$A$2:$D$3000,4,FALSE),"-")</f>
        <v>-</v>
      </c>
      <c r="Y34" s="9" t="str">
        <f>IFERROR(VLOOKUP(CONCATENATE($A34,Y$1),'Исх-увл.отчёт'!$A$2:$D$3000,4,FALSE),"-")</f>
        <v>-</v>
      </c>
      <c r="Z34" s="9" t="str">
        <f>IFERROR(VLOOKUP(CONCATENATE($A34,Z$1),'Исх-увл.отчёт'!$A$2:$D$3000,4,FALSE),"-")</f>
        <v>-</v>
      </c>
      <c r="AA34" s="9" t="str">
        <f>IFERROR(VLOOKUP(CONCATENATE($A34,AA$1),'Исх-увл.отчёт'!$A$2:$D$3000,4,FALSE),"-")</f>
        <v>-</v>
      </c>
      <c r="AB34" s="9" t="str">
        <f>IFERROR(VLOOKUP(CONCATENATE($A34,AB$1),'Исх-увл.отчёт'!$A$2:$D$3000,4,FALSE),"-")</f>
        <v>-</v>
      </c>
      <c r="AC34" s="9" t="str">
        <f>IFERROR(VLOOKUP(CONCATENATE($A34,AC$1),'Исх-увл.отчёт'!$A$2:$D$3000,4,FALSE),"-")</f>
        <v>-</v>
      </c>
      <c r="AD34" s="9" t="str">
        <f>IFERROR(VLOOKUP(CONCATENATE($A34,AD$1),'Исх-увл.отчёт'!$A$2:$D$3000,4,FALSE),"-")</f>
        <v>-</v>
      </c>
      <c r="AE34" s="9" t="str">
        <f>IFERROR(VLOOKUP(CONCATENATE($A34,AE$1),'Исх-увл.отчёт'!$A$2:$D$3000,4,FALSE),"-")</f>
        <v>-</v>
      </c>
      <c r="AF34" s="9" t="str">
        <f>IFERROR(VLOOKUP(CONCATENATE($A34,AF$1),'Исх-увл.отчёт'!$A$2:$D$3000,4,FALSE),"-")</f>
        <v>-</v>
      </c>
      <c r="AG34" s="9" t="str">
        <f>IFERROR(VLOOKUP(CONCATENATE($A34,AG$1),'Исх-увл.отчёт'!$A$2:$D$3000,4,FALSE),"-")</f>
        <v>-</v>
      </c>
      <c r="AH34" s="9" t="str">
        <f>IFERROR(VLOOKUP(CONCATENATE($A34,AH$1),'Исх-увл.отчёт'!$A$2:$D$3000,4,FALSE),"-")</f>
        <v>-</v>
      </c>
      <c r="AI34" s="9" t="str">
        <f>IFERROR(VLOOKUP(CONCATENATE($A34,AI$1),'Исх-увл.отчёт'!$A$2:$D$3000,4,FALSE),"-")</f>
        <v>-</v>
      </c>
      <c r="AJ34" s="9" t="str">
        <f>IFERROR(VLOOKUP(CONCATENATE($A34,AJ$1),'Исх-увл.отчёт'!$A$2:$D$3000,4,FALSE),"-")</f>
        <v>-</v>
      </c>
      <c r="AK34" s="9" t="str">
        <f>IFERROR(VLOOKUP(CONCATENATE($A34,AK$1),'Исх-увл.отчёт'!$A$2:$D$3000,4,FALSE),"-")</f>
        <v>-</v>
      </c>
      <c r="AL34" s="9" t="str">
        <f>IFERROR(VLOOKUP(CONCATENATE($A34,AL$1),'Исх-увл.отчёт'!$A$2:$D$3000,4,FALSE),"-")</f>
        <v>-</v>
      </c>
      <c r="AM34" s="9" t="str">
        <f>IFERROR(VLOOKUP(CONCATENATE($A34,AM$1),'Исх-увл.отчёт'!$A$2:$D$3000,4,FALSE),"-")</f>
        <v>-</v>
      </c>
      <c r="AN34" s="9" t="str">
        <f>IFERROR(VLOOKUP(CONCATENATE($A34,AN$1),'Исх-увл.отчёт'!$A$2:$D$3000,4,FALSE),"-")</f>
        <v>-</v>
      </c>
      <c r="AO34" s="9" t="str">
        <f>IFERROR(VLOOKUP(CONCATENATE($A34,AO$1),'Исх-увл.отчёт'!$A$2:$D$3000,4,FALSE),"-")</f>
        <v>-</v>
      </c>
      <c r="AP34" s="9" t="str">
        <f>IFERROR(VLOOKUP(CONCATENATE($A34,AP$1),'Исх-увл.отчёт'!$A$2:$D$3000,4,FALSE),"-")</f>
        <v>-</v>
      </c>
      <c r="AQ34" s="9" t="str">
        <f>IFERROR(VLOOKUP(CONCATENATE($A34,AQ$1),'Исх-увл.отчёт'!$A$2:$D$3000,4,FALSE),"-")</f>
        <v>-</v>
      </c>
      <c r="AR34" s="9" t="str">
        <f>IFERROR(VLOOKUP(CONCATENATE($A34,AR$1),'Исх-увл.отчёт'!$A$2:$D$3000,4,FALSE),"-")</f>
        <v>-</v>
      </c>
      <c r="AS34" s="9" t="str">
        <f>IFERROR(VLOOKUP(CONCATENATE($A34,AS$1),'Исх-увл.отчёт'!$A$2:$D$3000,4,FALSE),"-")</f>
        <v>-</v>
      </c>
      <c r="AT34" s="9" t="str">
        <f>IFERROR(VLOOKUP(CONCATENATE($A34,AT$1),'Исх-увл.отчёт'!$A$2:$D$3000,4,FALSE),"-")</f>
        <v>-</v>
      </c>
      <c r="AU34" s="9" t="str">
        <f>IFERROR(VLOOKUP(CONCATENATE($A34,AU$1),'Исх-увл.отчёт'!$A$2:$D$3000,4,FALSE),"-")</f>
        <v>-</v>
      </c>
      <c r="AV34" s="9" t="str">
        <f>IFERROR(VLOOKUP(CONCATENATE($A34,AV$1),'Исх-увл.отчёт'!$A$2:$D$3000,4,FALSE),"-")</f>
        <v>-</v>
      </c>
      <c r="AW34" s="9" t="str">
        <f>IFERROR(VLOOKUP(CONCATENATE($A34,AW$1),'Исх-увл.отчёт'!$A$2:$D$3000,4,FALSE),"-")</f>
        <v>-</v>
      </c>
      <c r="AX34" s="9" t="str">
        <f>IFERROR(VLOOKUP(CONCATENATE($A34,AX$1),'Исх-увл.отчёт'!$A$2:$D$3000,4,FALSE),"-")</f>
        <v>-</v>
      </c>
      <c r="AY34" s="9" t="str">
        <f>IFERROR(VLOOKUP(CONCATENATE($A34,AY$1),'Исх-увл.отчёт'!$A$2:$D$3000,4,FALSE),"-")</f>
        <v>-</v>
      </c>
      <c r="AZ34" s="9" t="str">
        <f>IFERROR(VLOOKUP(CONCATENATE($A34,AZ$1),'Исх-увл.отчёт'!$A$2:$D$3000,4,FALSE),"-")</f>
        <v>-</v>
      </c>
      <c r="BA34" s="9" t="str">
        <f>IFERROR(VLOOKUP(CONCATENATE($A34,BA$1),'Исх-увл.отчёт'!$A$2:$D$3000,4,FALSE),"-")</f>
        <v>-</v>
      </c>
      <c r="BB34" s="9" t="str">
        <f>IFERROR(VLOOKUP(CONCATENATE($A34,BB$1),'Исх-увл.отчёт'!$A$2:$D$3000,4,FALSE),"-")</f>
        <v>-</v>
      </c>
      <c r="BC34" s="9" t="str">
        <f>IFERROR(VLOOKUP(CONCATENATE($A34,BC$1),'Исх-увл.отчёт'!$A$2:$D$3000,4,FALSE),"-")</f>
        <v>-</v>
      </c>
      <c r="BD34" s="9" t="str">
        <f>IFERROR(VLOOKUP(CONCATENATE($A34,BD$1),'Исх-увл.отчёт'!$A$2:$D$3000,4,FALSE),"-")</f>
        <v>-</v>
      </c>
      <c r="BE34" s="9" t="str">
        <f>IFERROR(VLOOKUP(CONCATENATE($A34,BE$1),'Исх-увл.отчёт'!$A$2:$D$3000,4,FALSE),"-")</f>
        <v>-</v>
      </c>
      <c r="BF34" s="9" t="str">
        <f>IFERROR(VLOOKUP(CONCATENATE($A34,BF$1),'Исх-увл.отчёт'!$A$2:$D$3000,4,FALSE),"-")</f>
        <v>-</v>
      </c>
      <c r="BG34" s="9" t="str">
        <f>IFERROR(VLOOKUP(CONCATENATE($A34,BG$1),'Исх-увл.отчёт'!$A$2:$D$3000,4,FALSE),"-")</f>
        <v>-</v>
      </c>
      <c r="BH34" s="37">
        <f t="shared" si="0"/>
        <v>0</v>
      </c>
      <c r="BI34" s="114" t="str">
        <f t="shared" si="1"/>
        <v>-</v>
      </c>
      <c r="BJ34" s="9"/>
    </row>
    <row r="35" spans="1:62">
      <c r="A35" s="125">
        <f t="shared" si="2"/>
        <v>33</v>
      </c>
      <c r="B35" s="9" t="str">
        <f>IFERROR(VLOOKUP(CONCATENATE($A35,B$1),'Исх-увл.отчёт'!$A$2:$D$3000,4,FALSE),"-")</f>
        <v>-</v>
      </c>
      <c r="C35" s="9" t="str">
        <f>IFERROR(VLOOKUP(CONCATENATE($A35,C$1),'Исх-увл.отчёт'!$A$2:$D$3000,4,FALSE),"-")</f>
        <v>-</v>
      </c>
      <c r="D35" s="9" t="str">
        <f>IFERROR(VLOOKUP(CONCATENATE($A35,D$1),'Исх-увл.отчёт'!$A$2:$D$3000,4,FALSE),"-")</f>
        <v>-</v>
      </c>
      <c r="E35" s="9" t="str">
        <f>IFERROR(VLOOKUP(CONCATENATE($A35,E$1),'Исх-увл.отчёт'!$A$2:$D$3000,4,FALSE),"-")</f>
        <v>-</v>
      </c>
      <c r="F35" s="9" t="str">
        <f>IFERROR(VLOOKUP(CONCATENATE($A35,F$1),'Исх-увл.отчёт'!$A$2:$D$3000,4,FALSE),"-")</f>
        <v>-</v>
      </c>
      <c r="G35" s="9" t="str">
        <f>IFERROR(VLOOKUP(CONCATENATE($A35,G$1),'Исх-увл.отчёт'!$A$2:$D$3000,4,FALSE),"-")</f>
        <v>-</v>
      </c>
      <c r="H35" s="9" t="str">
        <f>IFERROR(VLOOKUP(CONCATENATE($A35,H$1),'Исх-увл.отчёт'!$A$2:$D$3000,4,FALSE),"-")</f>
        <v>-</v>
      </c>
      <c r="I35" s="9" t="str">
        <f>IFERROR(VLOOKUP(CONCATENATE($A35,I$1),'Исх-увл.отчёт'!$A$2:$D$3000,4,FALSE),"-")</f>
        <v>-</v>
      </c>
      <c r="J35" s="9" t="str">
        <f>IFERROR(VLOOKUP(CONCATENATE($A35,J$1),'Исх-увл.отчёт'!$A$2:$D$3000,4,FALSE),"-")</f>
        <v>-</v>
      </c>
      <c r="K35" s="9" t="str">
        <f>IFERROR(VLOOKUP(CONCATENATE($A35,K$1),'Исх-увл.отчёт'!$A$2:$D$3000,4,FALSE),"-")</f>
        <v>-</v>
      </c>
      <c r="L35" s="9" t="str">
        <f>IFERROR(VLOOKUP(CONCATENATE($A35,L$1),'Исх-увл.отчёт'!$A$2:$D$3000,4,FALSE),"-")</f>
        <v>-</v>
      </c>
      <c r="M35" s="9" t="str">
        <f>IFERROR(VLOOKUP(CONCATENATE($A35,M$1),'Исх-увл.отчёт'!$A$2:$D$3000,4,FALSE),"-")</f>
        <v>-</v>
      </c>
      <c r="N35" s="9" t="str">
        <f>IFERROR(VLOOKUP(CONCATENATE($A35,N$1),'Исх-увл.отчёт'!$A$2:$D$3000,4,FALSE),"-")</f>
        <v>-</v>
      </c>
      <c r="O35" s="9" t="str">
        <f>IFERROR(VLOOKUP(CONCATENATE($A35,O$1),'Исх-увл.отчёт'!$A$2:$D$3000,4,FALSE),"-")</f>
        <v>-</v>
      </c>
      <c r="P35" s="9" t="str">
        <f>IFERROR(VLOOKUP(CONCATENATE($A35,P$1),'Исх-увл.отчёт'!$A$2:$D$3000,4,FALSE),"-")</f>
        <v>-</v>
      </c>
      <c r="Q35" s="9" t="str">
        <f>IFERROR(VLOOKUP(CONCATENATE($A35,Q$1),'Исх-увл.отчёт'!$A$2:$D$3000,4,FALSE),"-")</f>
        <v>-</v>
      </c>
      <c r="R35" s="9" t="str">
        <f>IFERROR(VLOOKUP(CONCATENATE($A35,R$1),'Исх-увл.отчёт'!$A$2:$D$3000,4,FALSE),"-")</f>
        <v>-</v>
      </c>
      <c r="S35" s="9" t="str">
        <f>IFERROR(VLOOKUP(CONCATENATE($A35,S$1),'Исх-увл.отчёт'!$A$2:$D$3000,4,FALSE),"-")</f>
        <v>-</v>
      </c>
      <c r="T35" s="9" t="str">
        <f>IFERROR(VLOOKUP(CONCATENATE($A35,T$1),'Исх-увл.отчёт'!$A$2:$D$3000,4,FALSE),"-")</f>
        <v>-</v>
      </c>
      <c r="U35" s="9" t="str">
        <f>IFERROR(VLOOKUP(CONCATENATE($A35,U$1),'Исх-увл.отчёт'!$A$2:$D$3000,4,FALSE),"-")</f>
        <v>-</v>
      </c>
      <c r="V35" s="9" t="str">
        <f>IFERROR(VLOOKUP(CONCATENATE($A35,V$1),'Исх-увл.отчёт'!$A$2:$D$3000,4,FALSE),"-")</f>
        <v>-</v>
      </c>
      <c r="W35" s="9" t="str">
        <f>IFERROR(VLOOKUP(CONCATENATE($A35,W$1),'Исх-увл.отчёт'!$A$2:$D$3000,4,FALSE),"-")</f>
        <v>-</v>
      </c>
      <c r="X35" s="9" t="str">
        <f>IFERROR(VLOOKUP(CONCATENATE($A35,X$1),'Исх-увл.отчёт'!$A$2:$D$3000,4,FALSE),"-")</f>
        <v>-</v>
      </c>
      <c r="Y35" s="9" t="str">
        <f>IFERROR(VLOOKUP(CONCATENATE($A35,Y$1),'Исх-увл.отчёт'!$A$2:$D$3000,4,FALSE),"-")</f>
        <v>-</v>
      </c>
      <c r="Z35" s="9" t="str">
        <f>IFERROR(VLOOKUP(CONCATENATE($A35,Z$1),'Исх-увл.отчёт'!$A$2:$D$3000,4,FALSE),"-")</f>
        <v>-</v>
      </c>
      <c r="AA35" s="9" t="str">
        <f>IFERROR(VLOOKUP(CONCATENATE($A35,AA$1),'Исх-увл.отчёт'!$A$2:$D$3000,4,FALSE),"-")</f>
        <v>-</v>
      </c>
      <c r="AB35" s="9" t="str">
        <f>IFERROR(VLOOKUP(CONCATENATE($A35,AB$1),'Исх-увл.отчёт'!$A$2:$D$3000,4,FALSE),"-")</f>
        <v>-</v>
      </c>
      <c r="AC35" s="9" t="str">
        <f>IFERROR(VLOOKUP(CONCATENATE($A35,AC$1),'Исх-увл.отчёт'!$A$2:$D$3000,4,FALSE),"-")</f>
        <v>-</v>
      </c>
      <c r="AD35" s="9" t="str">
        <f>IFERROR(VLOOKUP(CONCATENATE($A35,AD$1),'Исх-увл.отчёт'!$A$2:$D$3000,4,FALSE),"-")</f>
        <v>-</v>
      </c>
      <c r="AE35" s="9" t="str">
        <f>IFERROR(VLOOKUP(CONCATENATE($A35,AE$1),'Исх-увл.отчёт'!$A$2:$D$3000,4,FALSE),"-")</f>
        <v>-</v>
      </c>
      <c r="AF35" s="9" t="str">
        <f>IFERROR(VLOOKUP(CONCATENATE($A35,AF$1),'Исх-увл.отчёт'!$A$2:$D$3000,4,FALSE),"-")</f>
        <v>-</v>
      </c>
      <c r="AG35" s="9" t="str">
        <f>IFERROR(VLOOKUP(CONCATENATE($A35,AG$1),'Исх-увл.отчёт'!$A$2:$D$3000,4,FALSE),"-")</f>
        <v>-</v>
      </c>
      <c r="AH35" s="9" t="str">
        <f>IFERROR(VLOOKUP(CONCATENATE($A35,AH$1),'Исх-увл.отчёт'!$A$2:$D$3000,4,FALSE),"-")</f>
        <v>-</v>
      </c>
      <c r="AI35" s="9" t="str">
        <f>IFERROR(VLOOKUP(CONCATENATE($A35,AI$1),'Исх-увл.отчёт'!$A$2:$D$3000,4,FALSE),"-")</f>
        <v>-</v>
      </c>
      <c r="AJ35" s="9" t="str">
        <f>IFERROR(VLOOKUP(CONCATENATE($A35,AJ$1),'Исх-увл.отчёт'!$A$2:$D$3000,4,FALSE),"-")</f>
        <v>-</v>
      </c>
      <c r="AK35" s="9">
        <f>IFERROR(VLOOKUP(CONCATENATE($A35,AK$1),'Исх-увл.отчёт'!$A$2:$D$3000,4,FALSE),"-")</f>
        <v>6</v>
      </c>
      <c r="AL35" s="9" t="str">
        <f>IFERROR(VLOOKUP(CONCATENATE($A35,AL$1),'Исх-увл.отчёт'!$A$2:$D$3000,4,FALSE),"-")</f>
        <v>-</v>
      </c>
      <c r="AM35" s="9" t="str">
        <f>IFERROR(VLOOKUP(CONCATENATE($A35,AM$1),'Исх-увл.отчёт'!$A$2:$D$3000,4,FALSE),"-")</f>
        <v>-</v>
      </c>
      <c r="AN35" s="9" t="str">
        <f>IFERROR(VLOOKUP(CONCATENATE($A35,AN$1),'Исх-увл.отчёт'!$A$2:$D$3000,4,FALSE),"-")</f>
        <v>-</v>
      </c>
      <c r="AO35" s="9" t="str">
        <f>IFERROR(VLOOKUP(CONCATENATE($A35,AO$1),'Исх-увл.отчёт'!$A$2:$D$3000,4,FALSE),"-")</f>
        <v>-</v>
      </c>
      <c r="AP35" s="9" t="str">
        <f>IFERROR(VLOOKUP(CONCATENATE($A35,AP$1),'Исх-увл.отчёт'!$A$2:$D$3000,4,FALSE),"-")</f>
        <v>-</v>
      </c>
      <c r="AQ35" s="9" t="str">
        <f>IFERROR(VLOOKUP(CONCATENATE($A35,AQ$1),'Исх-увл.отчёт'!$A$2:$D$3000,4,FALSE),"-")</f>
        <v>-</v>
      </c>
      <c r="AR35" s="9" t="str">
        <f>IFERROR(VLOOKUP(CONCATENATE($A35,AR$1),'Исх-увл.отчёт'!$A$2:$D$3000,4,FALSE),"-")</f>
        <v>-</v>
      </c>
      <c r="AS35" s="9" t="str">
        <f>IFERROR(VLOOKUP(CONCATENATE($A35,AS$1),'Исх-увл.отчёт'!$A$2:$D$3000,4,FALSE),"-")</f>
        <v>-</v>
      </c>
      <c r="AT35" s="9" t="str">
        <f>IFERROR(VLOOKUP(CONCATENATE($A35,AT$1),'Исх-увл.отчёт'!$A$2:$D$3000,4,FALSE),"-")</f>
        <v>-</v>
      </c>
      <c r="AU35" s="9" t="str">
        <f>IFERROR(VLOOKUP(CONCATENATE($A35,AU$1),'Исх-увл.отчёт'!$A$2:$D$3000,4,FALSE),"-")</f>
        <v>-</v>
      </c>
      <c r="AV35" s="9" t="str">
        <f>IFERROR(VLOOKUP(CONCATENATE($A35,AV$1),'Исх-увл.отчёт'!$A$2:$D$3000,4,FALSE),"-")</f>
        <v>-</v>
      </c>
      <c r="AW35" s="9" t="str">
        <f>IFERROR(VLOOKUP(CONCATENATE($A35,AW$1),'Исх-увл.отчёт'!$A$2:$D$3000,4,FALSE),"-")</f>
        <v>-</v>
      </c>
      <c r="AX35" s="9" t="str">
        <f>IFERROR(VLOOKUP(CONCATENATE($A35,AX$1),'Исх-увл.отчёт'!$A$2:$D$3000,4,FALSE),"-")</f>
        <v>-</v>
      </c>
      <c r="AY35" s="9" t="str">
        <f>IFERROR(VLOOKUP(CONCATENATE($A35,AY$1),'Исх-увл.отчёт'!$A$2:$D$3000,4,FALSE),"-")</f>
        <v>-</v>
      </c>
      <c r="AZ35" s="9" t="str">
        <f>IFERROR(VLOOKUP(CONCATENATE($A35,AZ$1),'Исх-увл.отчёт'!$A$2:$D$3000,4,FALSE),"-")</f>
        <v>-</v>
      </c>
      <c r="BA35" s="9" t="str">
        <f>IFERROR(VLOOKUP(CONCATENATE($A35,BA$1),'Исх-увл.отчёт'!$A$2:$D$3000,4,FALSE),"-")</f>
        <v>-</v>
      </c>
      <c r="BB35" s="9" t="str">
        <f>IFERROR(VLOOKUP(CONCATENATE($A35,BB$1),'Исх-увл.отчёт'!$A$2:$D$3000,4,FALSE),"-")</f>
        <v>-</v>
      </c>
      <c r="BC35" s="9">
        <f>IFERROR(VLOOKUP(CONCATENATE($A35,BC$1),'Исх-увл.отчёт'!$A$2:$D$3000,4,FALSE),"-")</f>
        <v>6</v>
      </c>
      <c r="BD35" s="9" t="str">
        <f>IFERROR(VLOOKUP(CONCATENATE($A35,BD$1),'Исх-увл.отчёт'!$A$2:$D$3000,4,FALSE),"-")</f>
        <v>-</v>
      </c>
      <c r="BE35" s="9" t="str">
        <f>IFERROR(VLOOKUP(CONCATENATE($A35,BE$1),'Исх-увл.отчёт'!$A$2:$D$3000,4,FALSE),"-")</f>
        <v>-</v>
      </c>
      <c r="BF35" s="9" t="str">
        <f>IFERROR(VLOOKUP(CONCATENATE($A35,BF$1),'Исх-увл.отчёт'!$A$2:$D$3000,4,FALSE),"-")</f>
        <v>-</v>
      </c>
      <c r="BG35" s="9" t="str">
        <f>IFERROR(VLOOKUP(CONCATENATE($A35,BG$1),'Исх-увл.отчёт'!$A$2:$D$3000,4,FALSE),"-")</f>
        <v>-</v>
      </c>
      <c r="BH35" s="37">
        <f t="shared" si="0"/>
        <v>2</v>
      </c>
      <c r="BI35" s="114">
        <f t="shared" si="1"/>
        <v>6</v>
      </c>
      <c r="BJ35" s="9"/>
    </row>
    <row r="36" spans="1:62">
      <c r="A36" s="125">
        <f t="shared" si="2"/>
        <v>34</v>
      </c>
      <c r="B36" s="9" t="str">
        <f>IFERROR(VLOOKUP(CONCATENATE($A36,B$1),'Исх-увл.отчёт'!$A$2:$D$3000,4,FALSE),"-")</f>
        <v>-</v>
      </c>
      <c r="C36" s="9" t="str">
        <f>IFERROR(VLOOKUP(CONCATENATE($A36,C$1),'Исх-увл.отчёт'!$A$2:$D$3000,4,FALSE),"-")</f>
        <v>-</v>
      </c>
      <c r="D36" s="9" t="str">
        <f>IFERROR(VLOOKUP(CONCATENATE($A36,D$1),'Исх-увл.отчёт'!$A$2:$D$3000,4,FALSE),"-")</f>
        <v>-</v>
      </c>
      <c r="E36" s="9" t="str">
        <f>IFERROR(VLOOKUP(CONCATENATE($A36,E$1),'Исх-увл.отчёт'!$A$2:$D$3000,4,FALSE),"-")</f>
        <v>-</v>
      </c>
      <c r="F36" s="9" t="str">
        <f>IFERROR(VLOOKUP(CONCATENATE($A36,F$1),'Исх-увл.отчёт'!$A$2:$D$3000,4,FALSE),"-")</f>
        <v>-</v>
      </c>
      <c r="G36" s="9" t="str">
        <f>IFERROR(VLOOKUP(CONCATENATE($A36,G$1),'Исх-увл.отчёт'!$A$2:$D$3000,4,FALSE),"-")</f>
        <v>-</v>
      </c>
      <c r="H36" s="9" t="str">
        <f>IFERROR(VLOOKUP(CONCATENATE($A36,H$1),'Исх-увл.отчёт'!$A$2:$D$3000,4,FALSE),"-")</f>
        <v>-</v>
      </c>
      <c r="I36" s="9" t="str">
        <f>IFERROR(VLOOKUP(CONCATENATE($A36,I$1),'Исх-увл.отчёт'!$A$2:$D$3000,4,FALSE),"-")</f>
        <v>-</v>
      </c>
      <c r="J36" s="9" t="str">
        <f>IFERROR(VLOOKUP(CONCATENATE($A36,J$1),'Исх-увл.отчёт'!$A$2:$D$3000,4,FALSE),"-")</f>
        <v>-</v>
      </c>
      <c r="K36" s="9" t="str">
        <f>IFERROR(VLOOKUP(CONCATENATE($A36,K$1),'Исх-увл.отчёт'!$A$2:$D$3000,4,FALSE),"-")</f>
        <v>-</v>
      </c>
      <c r="L36" s="9" t="str">
        <f>IFERROR(VLOOKUP(CONCATENATE($A36,L$1),'Исх-увл.отчёт'!$A$2:$D$3000,4,FALSE),"-")</f>
        <v>-</v>
      </c>
      <c r="M36" s="9" t="str">
        <f>IFERROR(VLOOKUP(CONCATENATE($A36,M$1),'Исх-увл.отчёт'!$A$2:$D$3000,4,FALSE),"-")</f>
        <v>-</v>
      </c>
      <c r="N36" s="9" t="str">
        <f>IFERROR(VLOOKUP(CONCATENATE($A36,N$1),'Исх-увл.отчёт'!$A$2:$D$3000,4,FALSE),"-")</f>
        <v>-</v>
      </c>
      <c r="O36" s="9">
        <f>IFERROR(VLOOKUP(CONCATENATE($A36,O$1),'Исх-увл.отчёт'!$A$2:$D$3000,4,FALSE),"-")</f>
        <v>7</v>
      </c>
      <c r="P36" s="9" t="str">
        <f>IFERROR(VLOOKUP(CONCATENATE($A36,P$1),'Исх-увл.отчёт'!$A$2:$D$3000,4,FALSE),"-")</f>
        <v>-</v>
      </c>
      <c r="Q36" s="9" t="str">
        <f>IFERROR(VLOOKUP(CONCATENATE($A36,Q$1),'Исх-увл.отчёт'!$A$2:$D$3000,4,FALSE),"-")</f>
        <v>-</v>
      </c>
      <c r="R36" s="9" t="str">
        <f>IFERROR(VLOOKUP(CONCATENATE($A36,R$1),'Исх-увл.отчёт'!$A$2:$D$3000,4,FALSE),"-")</f>
        <v>-</v>
      </c>
      <c r="S36" s="9" t="str">
        <f>IFERROR(VLOOKUP(CONCATENATE($A36,S$1),'Исх-увл.отчёт'!$A$2:$D$3000,4,FALSE),"-")</f>
        <v>-</v>
      </c>
      <c r="T36" s="9" t="str">
        <f>IFERROR(VLOOKUP(CONCATENATE($A36,T$1),'Исх-увл.отчёт'!$A$2:$D$3000,4,FALSE),"-")</f>
        <v>-</v>
      </c>
      <c r="U36" s="9">
        <f>IFERROR(VLOOKUP(CONCATENATE($A36,U$1),'Исх-увл.отчёт'!$A$2:$D$3000,4,FALSE),"-")</f>
        <v>5</v>
      </c>
      <c r="V36" s="9">
        <f>IFERROR(VLOOKUP(CONCATENATE($A36,V$1),'Исх-увл.отчёт'!$A$2:$D$3000,4,FALSE),"-")</f>
        <v>7</v>
      </c>
      <c r="W36" s="9" t="str">
        <f>IFERROR(VLOOKUP(CONCATENATE($A36,W$1),'Исх-увл.отчёт'!$A$2:$D$3000,4,FALSE),"-")</f>
        <v>-</v>
      </c>
      <c r="X36" s="9" t="str">
        <f>IFERROR(VLOOKUP(CONCATENATE($A36,X$1),'Исх-увл.отчёт'!$A$2:$D$3000,4,FALSE),"-")</f>
        <v>-</v>
      </c>
      <c r="Y36" s="9" t="str">
        <f>IFERROR(VLOOKUP(CONCATENATE($A36,Y$1),'Исх-увл.отчёт'!$A$2:$D$3000,4,FALSE),"-")</f>
        <v>-</v>
      </c>
      <c r="Z36" s="9" t="str">
        <f>IFERROR(VLOOKUP(CONCATENATE($A36,Z$1),'Исх-увл.отчёт'!$A$2:$D$3000,4,FALSE),"-")</f>
        <v>-</v>
      </c>
      <c r="AA36" s="9" t="str">
        <f>IFERROR(VLOOKUP(CONCATENATE($A36,AA$1),'Исх-увл.отчёт'!$A$2:$D$3000,4,FALSE),"-")</f>
        <v>-</v>
      </c>
      <c r="AB36" s="9" t="str">
        <f>IFERROR(VLOOKUP(CONCATENATE($A36,AB$1),'Исх-увл.отчёт'!$A$2:$D$3000,4,FALSE),"-")</f>
        <v>-</v>
      </c>
      <c r="AC36" s="9" t="str">
        <f>IFERROR(VLOOKUP(CONCATENATE($A36,AC$1),'Исх-увл.отчёт'!$A$2:$D$3000,4,FALSE),"-")</f>
        <v>-</v>
      </c>
      <c r="AD36" s="9" t="str">
        <f>IFERROR(VLOOKUP(CONCATENATE($A36,AD$1),'Исх-увл.отчёт'!$A$2:$D$3000,4,FALSE),"-")</f>
        <v>-</v>
      </c>
      <c r="AE36" s="9" t="str">
        <f>IFERROR(VLOOKUP(CONCATENATE($A36,AE$1),'Исх-увл.отчёт'!$A$2:$D$3000,4,FALSE),"-")</f>
        <v>-</v>
      </c>
      <c r="AF36" s="9" t="str">
        <f>IFERROR(VLOOKUP(CONCATENATE($A36,AF$1),'Исх-увл.отчёт'!$A$2:$D$3000,4,FALSE),"-")</f>
        <v>-</v>
      </c>
      <c r="AG36" s="9" t="str">
        <f>IFERROR(VLOOKUP(CONCATENATE($A36,AG$1),'Исх-увл.отчёт'!$A$2:$D$3000,4,FALSE),"-")</f>
        <v>-</v>
      </c>
      <c r="AH36" s="9" t="str">
        <f>IFERROR(VLOOKUP(CONCATENATE($A36,AH$1),'Исх-увл.отчёт'!$A$2:$D$3000,4,FALSE),"-")</f>
        <v>-</v>
      </c>
      <c r="AI36" s="9" t="str">
        <f>IFERROR(VLOOKUP(CONCATENATE($A36,AI$1),'Исх-увл.отчёт'!$A$2:$D$3000,4,FALSE),"-")</f>
        <v>-</v>
      </c>
      <c r="AJ36" s="9" t="str">
        <f>IFERROR(VLOOKUP(CONCATENATE($A36,AJ$1),'Исх-увл.отчёт'!$A$2:$D$3000,4,FALSE),"-")</f>
        <v>-</v>
      </c>
      <c r="AK36" s="9">
        <f>IFERROR(VLOOKUP(CONCATENATE($A36,AK$1),'Исх-увл.отчёт'!$A$2:$D$3000,4,FALSE),"-")</f>
        <v>6</v>
      </c>
      <c r="AL36" s="9">
        <f>IFERROR(VLOOKUP(CONCATENATE($A36,AL$1),'Исх-увл.отчёт'!$A$2:$D$3000,4,FALSE),"-")</f>
        <v>8</v>
      </c>
      <c r="AM36" s="9" t="str">
        <f>IFERROR(VLOOKUP(CONCATENATE($A36,AM$1),'Исх-увл.отчёт'!$A$2:$D$3000,4,FALSE),"-")</f>
        <v>-</v>
      </c>
      <c r="AN36" s="9" t="str">
        <f>IFERROR(VLOOKUP(CONCATENATE($A36,AN$1),'Исх-увл.отчёт'!$A$2:$D$3000,4,FALSE),"-")</f>
        <v>-</v>
      </c>
      <c r="AO36" s="9" t="str">
        <f>IFERROR(VLOOKUP(CONCATENATE($A36,AO$1),'Исх-увл.отчёт'!$A$2:$D$3000,4,FALSE),"-")</f>
        <v>-</v>
      </c>
      <c r="AP36" s="9" t="str">
        <f>IFERROR(VLOOKUP(CONCATENATE($A36,AP$1),'Исх-увл.отчёт'!$A$2:$D$3000,4,FALSE),"-")</f>
        <v>-</v>
      </c>
      <c r="AQ36" s="9" t="str">
        <f>IFERROR(VLOOKUP(CONCATENATE($A36,AQ$1),'Исх-увл.отчёт'!$A$2:$D$3000,4,FALSE),"-")</f>
        <v>-</v>
      </c>
      <c r="AR36" s="9" t="str">
        <f>IFERROR(VLOOKUP(CONCATENATE($A36,AR$1),'Исх-увл.отчёт'!$A$2:$D$3000,4,FALSE),"-")</f>
        <v>-</v>
      </c>
      <c r="AS36" s="9" t="str">
        <f>IFERROR(VLOOKUP(CONCATENATE($A36,AS$1),'Исх-увл.отчёт'!$A$2:$D$3000,4,FALSE),"-")</f>
        <v>-</v>
      </c>
      <c r="AT36" s="9" t="str">
        <f>IFERROR(VLOOKUP(CONCATENATE($A36,AT$1),'Исх-увл.отчёт'!$A$2:$D$3000,4,FALSE),"-")</f>
        <v>-</v>
      </c>
      <c r="AU36" s="9" t="str">
        <f>IFERROR(VLOOKUP(CONCATENATE($A36,AU$1),'Исх-увл.отчёт'!$A$2:$D$3000,4,FALSE),"-")</f>
        <v>-</v>
      </c>
      <c r="AV36" s="9" t="str">
        <f>IFERROR(VLOOKUP(CONCATENATE($A36,AV$1),'Исх-увл.отчёт'!$A$2:$D$3000,4,FALSE),"-")</f>
        <v>-</v>
      </c>
      <c r="AW36" s="9" t="str">
        <f>IFERROR(VLOOKUP(CONCATENATE($A36,AW$1),'Исх-увл.отчёт'!$A$2:$D$3000,4,FALSE),"-")</f>
        <v>-</v>
      </c>
      <c r="AX36" s="9" t="str">
        <f>IFERROR(VLOOKUP(CONCATENATE($A36,AX$1),'Исх-увл.отчёт'!$A$2:$D$3000,4,FALSE),"-")</f>
        <v>-</v>
      </c>
      <c r="AY36" s="9" t="str">
        <f>IFERROR(VLOOKUP(CONCATENATE($A36,AY$1),'Исх-увл.отчёт'!$A$2:$D$3000,4,FALSE),"-")</f>
        <v>-</v>
      </c>
      <c r="AZ36" s="9" t="str">
        <f>IFERROR(VLOOKUP(CONCATENATE($A36,AZ$1),'Исх-увл.отчёт'!$A$2:$D$3000,4,FALSE),"-")</f>
        <v>-</v>
      </c>
      <c r="BA36" s="9" t="str">
        <f>IFERROR(VLOOKUP(CONCATENATE($A36,BA$1),'Исх-увл.отчёт'!$A$2:$D$3000,4,FALSE),"-")</f>
        <v>-</v>
      </c>
      <c r="BB36" s="9" t="str">
        <f>IFERROR(VLOOKUP(CONCATENATE($A36,BB$1),'Исх-увл.отчёт'!$A$2:$D$3000,4,FALSE),"-")</f>
        <v>-</v>
      </c>
      <c r="BC36" s="9">
        <f>IFERROR(VLOOKUP(CONCATENATE($A36,BC$1),'Исх-увл.отчёт'!$A$2:$D$3000,4,FALSE),"-")</f>
        <v>7</v>
      </c>
      <c r="BD36" s="9" t="str">
        <f>IFERROR(VLOOKUP(CONCATENATE($A36,BD$1),'Исх-увл.отчёт'!$A$2:$D$3000,4,FALSE),"-")</f>
        <v>-</v>
      </c>
      <c r="BE36" s="9" t="str">
        <f>IFERROR(VLOOKUP(CONCATENATE($A36,BE$1),'Исх-увл.отчёт'!$A$2:$D$3000,4,FALSE),"-")</f>
        <v>-</v>
      </c>
      <c r="BF36" s="9" t="str">
        <f>IFERROR(VLOOKUP(CONCATENATE($A36,BF$1),'Исх-увл.отчёт'!$A$2:$D$3000,4,FALSE),"-")</f>
        <v>-</v>
      </c>
      <c r="BG36" s="9" t="str">
        <f>IFERROR(VLOOKUP(CONCATENATE($A36,BG$1),'Исх-увл.отчёт'!$A$2:$D$3000,4,FALSE),"-")</f>
        <v>-</v>
      </c>
      <c r="BH36" s="37">
        <f t="shared" si="0"/>
        <v>6</v>
      </c>
      <c r="BI36" s="114">
        <f t="shared" si="1"/>
        <v>6.666666666666667</v>
      </c>
      <c r="BJ36" s="9"/>
    </row>
    <row r="37" spans="1:62">
      <c r="A37" s="125">
        <f t="shared" si="2"/>
        <v>35</v>
      </c>
      <c r="B37" s="9" t="str">
        <f>IFERROR(VLOOKUP(CONCATENATE($A37,B$1),'Исх-увл.отчёт'!$A$2:$D$3000,4,FALSE),"-")</f>
        <v>-</v>
      </c>
      <c r="C37" s="9" t="str">
        <f>IFERROR(VLOOKUP(CONCATENATE($A37,C$1),'Исх-увл.отчёт'!$A$2:$D$3000,4,FALSE),"-")</f>
        <v>-</v>
      </c>
      <c r="D37" s="9" t="str">
        <f>IFERROR(VLOOKUP(CONCATENATE($A37,D$1),'Исх-увл.отчёт'!$A$2:$D$3000,4,FALSE),"-")</f>
        <v>-</v>
      </c>
      <c r="E37" s="9" t="str">
        <f>IFERROR(VLOOKUP(CONCATENATE($A37,E$1),'Исх-увл.отчёт'!$A$2:$D$3000,4,FALSE),"-")</f>
        <v>-</v>
      </c>
      <c r="F37" s="9" t="str">
        <f>IFERROR(VLOOKUP(CONCATENATE($A37,F$1),'Исх-увл.отчёт'!$A$2:$D$3000,4,FALSE),"-")</f>
        <v>-</v>
      </c>
      <c r="G37" s="9" t="str">
        <f>IFERROR(VLOOKUP(CONCATENATE($A37,G$1),'Исх-увл.отчёт'!$A$2:$D$3000,4,FALSE),"-")</f>
        <v>-</v>
      </c>
      <c r="H37" s="9" t="str">
        <f>IFERROR(VLOOKUP(CONCATENATE($A37,H$1),'Исх-увл.отчёт'!$A$2:$D$3000,4,FALSE),"-")</f>
        <v>-</v>
      </c>
      <c r="I37" s="9">
        <f>IFERROR(VLOOKUP(CONCATENATE($A37,I$1),'Исх-увл.отчёт'!$A$2:$D$3000,4,FALSE),"-")</f>
        <v>12</v>
      </c>
      <c r="J37" s="9" t="str">
        <f>IFERROR(VLOOKUP(CONCATENATE($A37,J$1),'Исх-увл.отчёт'!$A$2:$D$3000,4,FALSE),"-")</f>
        <v>-</v>
      </c>
      <c r="K37" s="9" t="str">
        <f>IFERROR(VLOOKUP(CONCATENATE($A37,K$1),'Исх-увл.отчёт'!$A$2:$D$3000,4,FALSE),"-")</f>
        <v>-</v>
      </c>
      <c r="L37" s="9" t="str">
        <f>IFERROR(VLOOKUP(CONCATENATE($A37,L$1),'Исх-увл.отчёт'!$A$2:$D$3000,4,FALSE),"-")</f>
        <v>-</v>
      </c>
      <c r="M37" s="9" t="str">
        <f>IFERROR(VLOOKUP(CONCATENATE($A37,M$1),'Исх-увл.отчёт'!$A$2:$D$3000,4,FALSE),"-")</f>
        <v>-</v>
      </c>
      <c r="N37" s="9" t="str">
        <f>IFERROR(VLOOKUP(CONCATENATE($A37,N$1),'Исх-увл.отчёт'!$A$2:$D$3000,4,FALSE),"-")</f>
        <v>-</v>
      </c>
      <c r="O37" s="9">
        <f>IFERROR(VLOOKUP(CONCATENATE($A37,O$1),'Исх-увл.отчёт'!$A$2:$D$3000,4,FALSE),"-")</f>
        <v>8</v>
      </c>
      <c r="P37" s="9" t="str">
        <f>IFERROR(VLOOKUP(CONCATENATE($A37,P$1),'Исх-увл.отчёт'!$A$2:$D$3000,4,FALSE),"-")</f>
        <v>-</v>
      </c>
      <c r="Q37" s="9" t="str">
        <f>IFERROR(VLOOKUP(CONCATENATE($A37,Q$1),'Исх-увл.отчёт'!$A$2:$D$3000,4,FALSE),"-")</f>
        <v>-</v>
      </c>
      <c r="R37" s="9" t="str">
        <f>IFERROR(VLOOKUP(CONCATENATE($A37,R$1),'Исх-увл.отчёт'!$A$2:$D$3000,4,FALSE),"-")</f>
        <v>-</v>
      </c>
      <c r="S37" s="9" t="str">
        <f>IFERROR(VLOOKUP(CONCATENATE($A37,S$1),'Исх-увл.отчёт'!$A$2:$D$3000,4,FALSE),"-")</f>
        <v>-</v>
      </c>
      <c r="T37" s="9" t="str">
        <f>IFERROR(VLOOKUP(CONCATENATE($A37,T$1),'Исх-увл.отчёт'!$A$2:$D$3000,4,FALSE),"-")</f>
        <v>-</v>
      </c>
      <c r="U37" s="9" t="str">
        <f>IFERROR(VLOOKUP(CONCATENATE($A37,U$1),'Исх-увл.отчёт'!$A$2:$D$3000,4,FALSE),"-")</f>
        <v>-</v>
      </c>
      <c r="V37" s="9">
        <f>IFERROR(VLOOKUP(CONCATENATE($A37,V$1),'Исх-увл.отчёт'!$A$2:$D$3000,4,FALSE),"-")</f>
        <v>4</v>
      </c>
      <c r="W37" s="9" t="str">
        <f>IFERROR(VLOOKUP(CONCATENATE($A37,W$1),'Исх-увл.отчёт'!$A$2:$D$3000,4,FALSE),"-")</f>
        <v>-</v>
      </c>
      <c r="X37" s="9" t="str">
        <f>IFERROR(VLOOKUP(CONCATENATE($A37,X$1),'Исх-увл.отчёт'!$A$2:$D$3000,4,FALSE),"-")</f>
        <v>-</v>
      </c>
      <c r="Y37" s="9" t="str">
        <f>IFERROR(VLOOKUP(CONCATENATE($A37,Y$1),'Исх-увл.отчёт'!$A$2:$D$3000,4,FALSE),"-")</f>
        <v>-</v>
      </c>
      <c r="Z37" s="9">
        <f>IFERROR(VLOOKUP(CONCATENATE($A37,Z$1),'Исх-увл.отчёт'!$A$2:$D$3000,4,FALSE),"-")</f>
        <v>10</v>
      </c>
      <c r="AA37" s="9" t="str">
        <f>IFERROR(VLOOKUP(CONCATENATE($A37,AA$1),'Исх-увл.отчёт'!$A$2:$D$3000,4,FALSE),"-")</f>
        <v>-</v>
      </c>
      <c r="AB37" s="9" t="str">
        <f>IFERROR(VLOOKUP(CONCATENATE($A37,AB$1),'Исх-увл.отчёт'!$A$2:$D$3000,4,FALSE),"-")</f>
        <v>-</v>
      </c>
      <c r="AC37" s="9" t="str">
        <f>IFERROR(VLOOKUP(CONCATENATE($A37,AC$1),'Исх-увл.отчёт'!$A$2:$D$3000,4,FALSE),"-")</f>
        <v>-</v>
      </c>
      <c r="AD37" s="9" t="str">
        <f>IFERROR(VLOOKUP(CONCATENATE($A37,AD$1),'Исх-увл.отчёт'!$A$2:$D$3000,4,FALSE),"-")</f>
        <v>-</v>
      </c>
      <c r="AE37" s="9" t="str">
        <f>IFERROR(VLOOKUP(CONCATENATE($A37,AE$1),'Исх-увл.отчёт'!$A$2:$D$3000,4,FALSE),"-")</f>
        <v>-</v>
      </c>
      <c r="AF37" s="9" t="str">
        <f>IFERROR(VLOOKUP(CONCATENATE($A37,AF$1),'Исх-увл.отчёт'!$A$2:$D$3000,4,FALSE),"-")</f>
        <v>-</v>
      </c>
      <c r="AG37" s="9">
        <f>IFERROR(VLOOKUP(CONCATENATE($A37,AG$1),'Исх-увл.отчёт'!$A$2:$D$3000,4,FALSE),"-")</f>
        <v>9</v>
      </c>
      <c r="AH37" s="9" t="str">
        <f>IFERROR(VLOOKUP(CONCATENATE($A37,AH$1),'Исх-увл.отчёт'!$A$2:$D$3000,4,FALSE),"-")</f>
        <v>-</v>
      </c>
      <c r="AI37" s="9">
        <f>IFERROR(VLOOKUP(CONCATENATE($A37,AI$1),'Исх-увл.отчёт'!$A$2:$D$3000,4,FALSE),"-")</f>
        <v>12</v>
      </c>
      <c r="AJ37" s="9" t="str">
        <f>IFERROR(VLOOKUP(CONCATENATE($A37,AJ$1),'Исх-увл.отчёт'!$A$2:$D$3000,4,FALSE),"-")</f>
        <v>-</v>
      </c>
      <c r="AK37" s="9">
        <f>IFERROR(VLOOKUP(CONCATENATE($A37,AK$1),'Исх-увл.отчёт'!$A$2:$D$3000,4,FALSE),"-")</f>
        <v>8</v>
      </c>
      <c r="AL37" s="9" t="str">
        <f>IFERROR(VLOOKUP(CONCATENATE($A37,AL$1),'Исх-увл.отчёт'!$A$2:$D$3000,4,FALSE),"-")</f>
        <v>-</v>
      </c>
      <c r="AM37" s="9" t="str">
        <f>IFERROR(VLOOKUP(CONCATENATE($A37,AM$1),'Исх-увл.отчёт'!$A$2:$D$3000,4,FALSE),"-")</f>
        <v>-</v>
      </c>
      <c r="AN37" s="9" t="str">
        <f>IFERROR(VLOOKUP(CONCATENATE($A37,AN$1),'Исх-увл.отчёт'!$A$2:$D$3000,4,FALSE),"-")</f>
        <v>-</v>
      </c>
      <c r="AO37" s="9" t="str">
        <f>IFERROR(VLOOKUP(CONCATENATE($A37,AO$1),'Исх-увл.отчёт'!$A$2:$D$3000,4,FALSE),"-")</f>
        <v>-</v>
      </c>
      <c r="AP37" s="9">
        <f>IFERROR(VLOOKUP(CONCATENATE($A37,AP$1),'Исх-увл.отчёт'!$A$2:$D$3000,4,FALSE),"-")</f>
        <v>12</v>
      </c>
      <c r="AQ37" s="9" t="str">
        <f>IFERROR(VLOOKUP(CONCATENATE($A37,AQ$1),'Исх-увл.отчёт'!$A$2:$D$3000,4,FALSE),"-")</f>
        <v>-</v>
      </c>
      <c r="AR37" s="9" t="str">
        <f>IFERROR(VLOOKUP(CONCATENATE($A37,AR$1),'Исх-увл.отчёт'!$A$2:$D$3000,4,FALSE),"-")</f>
        <v>-</v>
      </c>
      <c r="AS37" s="9" t="str">
        <f>IFERROR(VLOOKUP(CONCATENATE($A37,AS$1),'Исх-увл.отчёт'!$A$2:$D$3000,4,FALSE),"-")</f>
        <v>-</v>
      </c>
      <c r="AT37" s="9" t="str">
        <f>IFERROR(VLOOKUP(CONCATENATE($A37,AT$1),'Исх-увл.отчёт'!$A$2:$D$3000,4,FALSE),"-")</f>
        <v>-</v>
      </c>
      <c r="AU37" s="9" t="str">
        <f>IFERROR(VLOOKUP(CONCATENATE($A37,AU$1),'Исх-увл.отчёт'!$A$2:$D$3000,4,FALSE),"-")</f>
        <v>-</v>
      </c>
      <c r="AV37" s="9" t="str">
        <f>IFERROR(VLOOKUP(CONCATENATE($A37,AV$1),'Исх-увл.отчёт'!$A$2:$D$3000,4,FALSE),"-")</f>
        <v>-</v>
      </c>
      <c r="AW37" s="9" t="str">
        <f>IFERROR(VLOOKUP(CONCATENATE($A37,AW$1),'Исх-увл.отчёт'!$A$2:$D$3000,4,FALSE),"-")</f>
        <v>-</v>
      </c>
      <c r="AX37" s="9" t="str">
        <f>IFERROR(VLOOKUP(CONCATENATE($A37,AX$1),'Исх-увл.отчёт'!$A$2:$D$3000,4,FALSE),"-")</f>
        <v>-</v>
      </c>
      <c r="AY37" s="9" t="str">
        <f>IFERROR(VLOOKUP(CONCATENATE($A37,AY$1),'Исх-увл.отчёт'!$A$2:$D$3000,4,FALSE),"-")</f>
        <v>-</v>
      </c>
      <c r="AZ37" s="9" t="str">
        <f>IFERROR(VLOOKUP(CONCATENATE($A37,AZ$1),'Исх-увл.отчёт'!$A$2:$D$3000,4,FALSE),"-")</f>
        <v>-</v>
      </c>
      <c r="BA37" s="9" t="str">
        <f>IFERROR(VLOOKUP(CONCATENATE($A37,BA$1),'Исх-увл.отчёт'!$A$2:$D$3000,4,FALSE),"-")</f>
        <v>-</v>
      </c>
      <c r="BB37" s="9" t="str">
        <f>IFERROR(VLOOKUP(CONCATENATE($A37,BB$1),'Исх-увл.отчёт'!$A$2:$D$3000,4,FALSE),"-")</f>
        <v>-</v>
      </c>
      <c r="BC37" s="9">
        <f>IFERROR(VLOOKUP(CONCATENATE($A37,BC$1),'Исх-увл.отчёт'!$A$2:$D$3000,4,FALSE),"-")</f>
        <v>9</v>
      </c>
      <c r="BD37" s="9" t="str">
        <f>IFERROR(VLOOKUP(CONCATENATE($A37,BD$1),'Исх-увл.отчёт'!$A$2:$D$3000,4,FALSE),"-")</f>
        <v>-</v>
      </c>
      <c r="BE37" s="9" t="str">
        <f>IFERROR(VLOOKUP(CONCATENATE($A37,BE$1),'Исх-увл.отчёт'!$A$2:$D$3000,4,FALSE),"-")</f>
        <v>-</v>
      </c>
      <c r="BF37" s="9" t="str">
        <f>IFERROR(VLOOKUP(CONCATENATE($A37,BF$1),'Исх-увл.отчёт'!$A$2:$D$3000,4,FALSE),"-")</f>
        <v>-</v>
      </c>
      <c r="BG37" s="9" t="str">
        <f>IFERROR(VLOOKUP(CONCATENATE($A37,BG$1),'Исх-увл.отчёт'!$A$2:$D$3000,4,FALSE),"-")</f>
        <v>-</v>
      </c>
      <c r="BH37" s="37">
        <f t="shared" si="0"/>
        <v>9</v>
      </c>
      <c r="BI37" s="114">
        <f t="shared" si="1"/>
        <v>9.3333333333333339</v>
      </c>
      <c r="BJ37" s="9"/>
    </row>
    <row r="38" spans="1:62">
      <c r="A38" s="125">
        <f t="shared" si="2"/>
        <v>36</v>
      </c>
      <c r="B38" s="9" t="str">
        <f>IFERROR(VLOOKUP(CONCATENATE($A38,B$1),'Исх-увл.отчёт'!$A$2:$D$3000,4,FALSE),"-")</f>
        <v>-</v>
      </c>
      <c r="C38" s="9" t="str">
        <f>IFERROR(VLOOKUP(CONCATENATE($A38,C$1),'Исх-увл.отчёт'!$A$2:$D$3000,4,FALSE),"-")</f>
        <v>-</v>
      </c>
      <c r="D38" s="9" t="str">
        <f>IFERROR(VLOOKUP(CONCATENATE($A38,D$1),'Исх-увл.отчёт'!$A$2:$D$3000,4,FALSE),"-")</f>
        <v>-</v>
      </c>
      <c r="E38" s="9" t="str">
        <f>IFERROR(VLOOKUP(CONCATENATE($A38,E$1),'Исх-увл.отчёт'!$A$2:$D$3000,4,FALSE),"-")</f>
        <v>-</v>
      </c>
      <c r="F38" s="9" t="str">
        <f>IFERROR(VLOOKUP(CONCATENATE($A38,F$1),'Исх-увл.отчёт'!$A$2:$D$3000,4,FALSE),"-")</f>
        <v>-</v>
      </c>
      <c r="G38" s="9" t="str">
        <f>IFERROR(VLOOKUP(CONCATENATE($A38,G$1),'Исх-увл.отчёт'!$A$2:$D$3000,4,FALSE),"-")</f>
        <v>-</v>
      </c>
      <c r="H38" s="9">
        <f>IFERROR(VLOOKUP(CONCATENATE($A38,H$1),'Исх-увл.отчёт'!$A$2:$D$3000,4,FALSE),"-")</f>
        <v>12</v>
      </c>
      <c r="I38" s="9" t="str">
        <f>IFERROR(VLOOKUP(CONCATENATE($A38,I$1),'Исх-увл.отчёт'!$A$2:$D$3000,4,FALSE),"-")</f>
        <v>-</v>
      </c>
      <c r="J38" s="9" t="str">
        <f>IFERROR(VLOOKUP(CONCATENATE($A38,J$1),'Исх-увл.отчёт'!$A$2:$D$3000,4,FALSE),"-")</f>
        <v>-</v>
      </c>
      <c r="K38" s="9" t="str">
        <f>IFERROR(VLOOKUP(CONCATENATE($A38,K$1),'Исх-увл.отчёт'!$A$2:$D$3000,4,FALSE),"-")</f>
        <v>-</v>
      </c>
      <c r="L38" s="9">
        <f>IFERROR(VLOOKUP(CONCATENATE($A38,L$1),'Исх-увл.отчёт'!$A$2:$D$3000,4,FALSE),"-")</f>
        <v>12</v>
      </c>
      <c r="M38" s="9">
        <f>IFERROR(VLOOKUP(CONCATENATE($A38,M$1),'Исх-увл.отчёт'!$A$2:$D$3000,4,FALSE),"-")</f>
        <v>12</v>
      </c>
      <c r="N38" s="9" t="str">
        <f>IFERROR(VLOOKUP(CONCATENATE($A38,N$1),'Исх-увл.отчёт'!$A$2:$D$3000,4,FALSE),"-")</f>
        <v>-</v>
      </c>
      <c r="O38" s="9">
        <f>IFERROR(VLOOKUP(CONCATENATE($A38,O$1),'Исх-увл.отчёт'!$A$2:$D$3000,4,FALSE),"-")</f>
        <v>12</v>
      </c>
      <c r="P38" s="9" t="str">
        <f>IFERROR(VLOOKUP(CONCATENATE($A38,P$1),'Исх-увл.отчёт'!$A$2:$D$3000,4,FALSE),"-")</f>
        <v>-</v>
      </c>
      <c r="Q38" s="9" t="str">
        <f>IFERROR(VLOOKUP(CONCATENATE($A38,Q$1),'Исх-увл.отчёт'!$A$2:$D$3000,4,FALSE),"-")</f>
        <v>-</v>
      </c>
      <c r="R38" s="9" t="str">
        <f>IFERROR(VLOOKUP(CONCATENATE($A38,R$1),'Исх-увл.отчёт'!$A$2:$D$3000,4,FALSE),"-")</f>
        <v>-</v>
      </c>
      <c r="S38" s="9" t="str">
        <f>IFERROR(VLOOKUP(CONCATENATE($A38,S$1),'Исх-увл.отчёт'!$A$2:$D$3000,4,FALSE),"-")</f>
        <v>-</v>
      </c>
      <c r="T38" s="9" t="str">
        <f>IFERROR(VLOOKUP(CONCATENATE($A38,T$1),'Исх-увл.отчёт'!$A$2:$D$3000,4,FALSE),"-")</f>
        <v>-</v>
      </c>
      <c r="U38" s="9">
        <f>IFERROR(VLOOKUP(CONCATENATE($A38,U$1),'Исх-увл.отчёт'!$A$2:$D$3000,4,FALSE),"-")</f>
        <v>12</v>
      </c>
      <c r="V38" s="9">
        <f>IFERROR(VLOOKUP(CONCATENATE($A38,V$1),'Исх-увл.отчёт'!$A$2:$D$3000,4,FALSE),"-")</f>
        <v>9</v>
      </c>
      <c r="W38" s="9" t="str">
        <f>IFERROR(VLOOKUP(CONCATENATE($A38,W$1),'Исх-увл.отчёт'!$A$2:$D$3000,4,FALSE),"-")</f>
        <v>-</v>
      </c>
      <c r="X38" s="9" t="str">
        <f>IFERROR(VLOOKUP(CONCATENATE($A38,X$1),'Исх-увл.отчёт'!$A$2:$D$3000,4,FALSE),"-")</f>
        <v>-</v>
      </c>
      <c r="Y38" s="9" t="str">
        <f>IFERROR(VLOOKUP(CONCATENATE($A38,Y$1),'Исх-увл.отчёт'!$A$2:$D$3000,4,FALSE),"-")</f>
        <v>-</v>
      </c>
      <c r="Z38" s="9">
        <f>IFERROR(VLOOKUP(CONCATENATE($A38,Z$1),'Исх-увл.отчёт'!$A$2:$D$3000,4,FALSE),"-")</f>
        <v>7</v>
      </c>
      <c r="AA38" s="9" t="str">
        <f>IFERROR(VLOOKUP(CONCATENATE($A38,AA$1),'Исх-увл.отчёт'!$A$2:$D$3000,4,FALSE),"-")</f>
        <v>-</v>
      </c>
      <c r="AB38" s="9" t="str">
        <f>IFERROR(VLOOKUP(CONCATENATE($A38,AB$1),'Исх-увл.отчёт'!$A$2:$D$3000,4,FALSE),"-")</f>
        <v>-</v>
      </c>
      <c r="AC38" s="9" t="str">
        <f>IFERROR(VLOOKUP(CONCATENATE($A38,AC$1),'Исх-увл.отчёт'!$A$2:$D$3000,4,FALSE),"-")</f>
        <v>-</v>
      </c>
      <c r="AD38" s="9" t="str">
        <f>IFERROR(VLOOKUP(CONCATENATE($A38,AD$1),'Исх-увл.отчёт'!$A$2:$D$3000,4,FALSE),"-")</f>
        <v>-</v>
      </c>
      <c r="AE38" s="9" t="str">
        <f>IFERROR(VLOOKUP(CONCATENATE($A38,AE$1),'Исх-увл.отчёт'!$A$2:$D$3000,4,FALSE),"-")</f>
        <v>-</v>
      </c>
      <c r="AF38" s="9" t="str">
        <f>IFERROR(VLOOKUP(CONCATENATE($A38,AF$1),'Исх-увл.отчёт'!$A$2:$D$3000,4,FALSE),"-")</f>
        <v>-</v>
      </c>
      <c r="AG38" s="9">
        <f>IFERROR(VLOOKUP(CONCATENATE($A38,AG$1),'Исх-увл.отчёт'!$A$2:$D$3000,4,FALSE),"-")</f>
        <v>12</v>
      </c>
      <c r="AH38" s="9" t="str">
        <f>IFERROR(VLOOKUP(CONCATENATE($A38,AH$1),'Исх-увл.отчёт'!$A$2:$D$3000,4,FALSE),"-")</f>
        <v>-</v>
      </c>
      <c r="AI38" s="9" t="str">
        <f>IFERROR(VLOOKUP(CONCATENATE($A38,AI$1),'Исх-увл.отчёт'!$A$2:$D$3000,4,FALSE),"-")</f>
        <v>-</v>
      </c>
      <c r="AJ38" s="9" t="str">
        <f>IFERROR(VLOOKUP(CONCATENATE($A38,AJ$1),'Исх-увл.отчёт'!$A$2:$D$3000,4,FALSE),"-")</f>
        <v>-</v>
      </c>
      <c r="AK38" s="9">
        <f>IFERROR(VLOOKUP(CONCATENATE($A38,AK$1),'Исх-увл.отчёт'!$A$2:$D$3000,4,FALSE),"-")</f>
        <v>8</v>
      </c>
      <c r="AL38" s="9">
        <f>IFERROR(VLOOKUP(CONCATENATE($A38,AL$1),'Исх-увл.отчёт'!$A$2:$D$3000,4,FALSE),"-")</f>
        <v>5</v>
      </c>
      <c r="AM38" s="9" t="str">
        <f>IFERROR(VLOOKUP(CONCATENATE($A38,AM$1),'Исх-увл.отчёт'!$A$2:$D$3000,4,FALSE),"-")</f>
        <v>-</v>
      </c>
      <c r="AN38" s="9" t="str">
        <f>IFERROR(VLOOKUP(CONCATENATE($A38,AN$1),'Исх-увл.отчёт'!$A$2:$D$3000,4,FALSE),"-")</f>
        <v>-</v>
      </c>
      <c r="AO38" s="9">
        <f>IFERROR(VLOOKUP(CONCATENATE($A38,AO$1),'Исх-увл.отчёт'!$A$2:$D$3000,4,FALSE),"-")</f>
        <v>12</v>
      </c>
      <c r="AP38" s="9" t="str">
        <f>IFERROR(VLOOKUP(CONCATENATE($A38,AP$1),'Исх-увл.отчёт'!$A$2:$D$3000,4,FALSE),"-")</f>
        <v>-</v>
      </c>
      <c r="AQ38" s="9" t="str">
        <f>IFERROR(VLOOKUP(CONCATENATE($A38,AQ$1),'Исх-увл.отчёт'!$A$2:$D$3000,4,FALSE),"-")</f>
        <v>-</v>
      </c>
      <c r="AR38" s="9" t="str">
        <f>IFERROR(VLOOKUP(CONCATENATE($A38,AR$1),'Исх-увл.отчёт'!$A$2:$D$3000,4,FALSE),"-")</f>
        <v>-</v>
      </c>
      <c r="AS38" s="9" t="str">
        <f>IFERROR(VLOOKUP(CONCATENATE($A38,AS$1),'Исх-увл.отчёт'!$A$2:$D$3000,4,FALSE),"-")</f>
        <v>-</v>
      </c>
      <c r="AT38" s="9" t="str">
        <f>IFERROR(VLOOKUP(CONCATENATE($A38,AT$1),'Исх-увл.отчёт'!$A$2:$D$3000,4,FALSE),"-")</f>
        <v>-</v>
      </c>
      <c r="AU38" s="9" t="str">
        <f>IFERROR(VLOOKUP(CONCATENATE($A38,AU$1),'Исх-увл.отчёт'!$A$2:$D$3000,4,FALSE),"-")</f>
        <v>-</v>
      </c>
      <c r="AV38" s="9" t="str">
        <f>IFERROR(VLOOKUP(CONCATENATE($A38,AV$1),'Исх-увл.отчёт'!$A$2:$D$3000,4,FALSE),"-")</f>
        <v>-</v>
      </c>
      <c r="AW38" s="9" t="str">
        <f>IFERROR(VLOOKUP(CONCATENATE($A38,AW$1),'Исх-увл.отчёт'!$A$2:$D$3000,4,FALSE),"-")</f>
        <v>-</v>
      </c>
      <c r="AX38" s="9" t="str">
        <f>IFERROR(VLOOKUP(CONCATENATE($A38,AX$1),'Исх-увл.отчёт'!$A$2:$D$3000,4,FALSE),"-")</f>
        <v>-</v>
      </c>
      <c r="AY38" s="9" t="str">
        <f>IFERROR(VLOOKUP(CONCATENATE($A38,AY$1),'Исх-увл.отчёт'!$A$2:$D$3000,4,FALSE),"-")</f>
        <v>-</v>
      </c>
      <c r="AZ38" s="9" t="str">
        <f>IFERROR(VLOOKUP(CONCATENATE($A38,AZ$1),'Исх-увл.отчёт'!$A$2:$D$3000,4,FALSE),"-")</f>
        <v>-</v>
      </c>
      <c r="BA38" s="9" t="str">
        <f>IFERROR(VLOOKUP(CONCATENATE($A38,BA$1),'Исх-увл.отчёт'!$A$2:$D$3000,4,FALSE),"-")</f>
        <v>-</v>
      </c>
      <c r="BB38" s="9" t="str">
        <f>IFERROR(VLOOKUP(CONCATENATE($A38,BB$1),'Исх-увл.отчёт'!$A$2:$D$3000,4,FALSE),"-")</f>
        <v>-</v>
      </c>
      <c r="BC38" s="9">
        <f>IFERROR(VLOOKUP(CONCATENATE($A38,BC$1),'Исх-увл.отчёт'!$A$2:$D$3000,4,FALSE),"-")</f>
        <v>6</v>
      </c>
      <c r="BD38" s="9" t="str">
        <f>IFERROR(VLOOKUP(CONCATENATE($A38,BD$1),'Исх-увл.отчёт'!$A$2:$D$3000,4,FALSE),"-")</f>
        <v>-</v>
      </c>
      <c r="BE38" s="9" t="str">
        <f>IFERROR(VLOOKUP(CONCATENATE($A38,BE$1),'Исх-увл.отчёт'!$A$2:$D$3000,4,FALSE),"-")</f>
        <v>-</v>
      </c>
      <c r="BF38" s="9" t="str">
        <f>IFERROR(VLOOKUP(CONCATENATE($A38,BF$1),'Исх-увл.отчёт'!$A$2:$D$3000,4,FALSE),"-")</f>
        <v>-</v>
      </c>
      <c r="BG38" s="9" t="str">
        <f>IFERROR(VLOOKUP(CONCATENATE($A38,BG$1),'Исх-увл.отчёт'!$A$2:$D$3000,4,FALSE),"-")</f>
        <v>-</v>
      </c>
      <c r="BH38" s="37">
        <f t="shared" si="0"/>
        <v>12</v>
      </c>
      <c r="BI38" s="114">
        <f t="shared" si="1"/>
        <v>9.9166666666666661</v>
      </c>
      <c r="BJ38" s="9"/>
    </row>
    <row r="39" spans="1:62">
      <c r="A39" s="125">
        <f t="shared" si="2"/>
        <v>37</v>
      </c>
      <c r="B39" s="9" t="str">
        <f>IFERROR(VLOOKUP(CONCATENATE($A39,B$1),'Исх-увл.отчёт'!$A$2:$D$3000,4,FALSE),"-")</f>
        <v>-</v>
      </c>
      <c r="C39" s="9" t="str">
        <f>IFERROR(VLOOKUP(CONCATENATE($A39,C$1),'Исх-увл.отчёт'!$A$2:$D$3000,4,FALSE),"-")</f>
        <v>-</v>
      </c>
      <c r="D39" s="9" t="str">
        <f>IFERROR(VLOOKUP(CONCATENATE($A39,D$1),'Исх-увл.отчёт'!$A$2:$D$3000,4,FALSE),"-")</f>
        <v>-</v>
      </c>
      <c r="E39" s="9" t="str">
        <f>IFERROR(VLOOKUP(CONCATENATE($A39,E$1),'Исх-увл.отчёт'!$A$2:$D$3000,4,FALSE),"-")</f>
        <v>-</v>
      </c>
      <c r="F39" s="9" t="str">
        <f>IFERROR(VLOOKUP(CONCATENATE($A39,F$1),'Исх-увл.отчёт'!$A$2:$D$3000,4,FALSE),"-")</f>
        <v>-</v>
      </c>
      <c r="G39" s="9" t="str">
        <f>IFERROR(VLOOKUP(CONCATENATE($A39,G$1),'Исх-увл.отчёт'!$A$2:$D$3000,4,FALSE),"-")</f>
        <v>-</v>
      </c>
      <c r="H39" s="9" t="str">
        <f>IFERROR(VLOOKUP(CONCATENATE($A39,H$1),'Исх-увл.отчёт'!$A$2:$D$3000,4,FALSE),"-")</f>
        <v>-</v>
      </c>
      <c r="I39" s="9" t="str">
        <f>IFERROR(VLOOKUP(CONCATENATE($A39,I$1),'Исх-увл.отчёт'!$A$2:$D$3000,4,FALSE),"-")</f>
        <v>-</v>
      </c>
      <c r="J39" s="9" t="str">
        <f>IFERROR(VLOOKUP(CONCATENATE($A39,J$1),'Исх-увл.отчёт'!$A$2:$D$3000,4,FALSE),"-")</f>
        <v>-</v>
      </c>
      <c r="K39" s="9" t="str">
        <f>IFERROR(VLOOKUP(CONCATENATE($A39,K$1),'Исх-увл.отчёт'!$A$2:$D$3000,4,FALSE),"-")</f>
        <v>-</v>
      </c>
      <c r="L39" s="9" t="str">
        <f>IFERROR(VLOOKUP(CONCATENATE($A39,L$1),'Исх-увл.отчёт'!$A$2:$D$3000,4,FALSE),"-")</f>
        <v>-</v>
      </c>
      <c r="M39" s="9" t="str">
        <f>IFERROR(VLOOKUP(CONCATENATE($A39,M$1),'Исх-увл.отчёт'!$A$2:$D$3000,4,FALSE),"-")</f>
        <v>-</v>
      </c>
      <c r="N39" s="9" t="str">
        <f>IFERROR(VLOOKUP(CONCATENATE($A39,N$1),'Исх-увл.отчёт'!$A$2:$D$3000,4,FALSE),"-")</f>
        <v>-</v>
      </c>
      <c r="O39" s="9">
        <f>IFERROR(VLOOKUP(CONCATENATE($A39,O$1),'Исх-увл.отчёт'!$A$2:$D$3000,4,FALSE),"-")</f>
        <v>3</v>
      </c>
      <c r="P39" s="9" t="str">
        <f>IFERROR(VLOOKUP(CONCATENATE($A39,P$1),'Исх-увл.отчёт'!$A$2:$D$3000,4,FALSE),"-")</f>
        <v>-</v>
      </c>
      <c r="Q39" s="9" t="str">
        <f>IFERROR(VLOOKUP(CONCATENATE($A39,Q$1),'Исх-увл.отчёт'!$A$2:$D$3000,4,FALSE),"-")</f>
        <v>-</v>
      </c>
      <c r="R39" s="9" t="str">
        <f>IFERROR(VLOOKUP(CONCATENATE($A39,R$1),'Исх-увл.отчёт'!$A$2:$D$3000,4,FALSE),"-")</f>
        <v>-</v>
      </c>
      <c r="S39" s="9" t="str">
        <f>IFERROR(VLOOKUP(CONCATENATE($A39,S$1),'Исх-увл.отчёт'!$A$2:$D$3000,4,FALSE),"-")</f>
        <v>-</v>
      </c>
      <c r="T39" s="9" t="str">
        <f>IFERROR(VLOOKUP(CONCATENATE($A39,T$1),'Исх-увл.отчёт'!$A$2:$D$3000,4,FALSE),"-")</f>
        <v>-</v>
      </c>
      <c r="U39" s="9" t="str">
        <f>IFERROR(VLOOKUP(CONCATENATE($A39,U$1),'Исх-увл.отчёт'!$A$2:$D$3000,4,FALSE),"-")</f>
        <v>-</v>
      </c>
      <c r="V39" s="9" t="str">
        <f>IFERROR(VLOOKUP(CONCATENATE($A39,V$1),'Исх-увл.отчёт'!$A$2:$D$3000,4,FALSE),"-")</f>
        <v>-</v>
      </c>
      <c r="W39" s="9" t="str">
        <f>IFERROR(VLOOKUP(CONCATENATE($A39,W$1),'Исх-увл.отчёт'!$A$2:$D$3000,4,FALSE),"-")</f>
        <v>-</v>
      </c>
      <c r="X39" s="9" t="str">
        <f>IFERROR(VLOOKUP(CONCATENATE($A39,X$1),'Исх-увл.отчёт'!$A$2:$D$3000,4,FALSE),"-")</f>
        <v>-</v>
      </c>
      <c r="Y39" s="9" t="str">
        <f>IFERROR(VLOOKUP(CONCATENATE($A39,Y$1),'Исх-увл.отчёт'!$A$2:$D$3000,4,FALSE),"-")</f>
        <v>-</v>
      </c>
      <c r="Z39" s="9" t="str">
        <f>IFERROR(VLOOKUP(CONCATENATE($A39,Z$1),'Исх-увл.отчёт'!$A$2:$D$3000,4,FALSE),"-")</f>
        <v>-</v>
      </c>
      <c r="AA39" s="9" t="str">
        <f>IFERROR(VLOOKUP(CONCATENATE($A39,AA$1),'Исх-увл.отчёт'!$A$2:$D$3000,4,FALSE),"-")</f>
        <v>-</v>
      </c>
      <c r="AB39" s="9" t="str">
        <f>IFERROR(VLOOKUP(CONCATENATE($A39,AB$1),'Исх-увл.отчёт'!$A$2:$D$3000,4,FALSE),"-")</f>
        <v>-</v>
      </c>
      <c r="AC39" s="9" t="str">
        <f>IFERROR(VLOOKUP(CONCATENATE($A39,AC$1),'Исх-увл.отчёт'!$A$2:$D$3000,4,FALSE),"-")</f>
        <v>-</v>
      </c>
      <c r="AD39" s="9" t="str">
        <f>IFERROR(VLOOKUP(CONCATENATE($A39,AD$1),'Исх-увл.отчёт'!$A$2:$D$3000,4,FALSE),"-")</f>
        <v>-</v>
      </c>
      <c r="AE39" s="9" t="str">
        <f>IFERROR(VLOOKUP(CONCATENATE($A39,AE$1),'Исх-увл.отчёт'!$A$2:$D$3000,4,FALSE),"-")</f>
        <v>-</v>
      </c>
      <c r="AF39" s="9" t="str">
        <f>IFERROR(VLOOKUP(CONCATENATE($A39,AF$1),'Исх-увл.отчёт'!$A$2:$D$3000,4,FALSE),"-")</f>
        <v>-</v>
      </c>
      <c r="AG39" s="9">
        <f>IFERROR(VLOOKUP(CONCATENATE($A39,AG$1),'Исх-увл.отчёт'!$A$2:$D$3000,4,FALSE),"-")</f>
        <v>9</v>
      </c>
      <c r="AH39" s="9" t="str">
        <f>IFERROR(VLOOKUP(CONCATENATE($A39,AH$1),'Исх-увл.отчёт'!$A$2:$D$3000,4,FALSE),"-")</f>
        <v>-</v>
      </c>
      <c r="AI39" s="9" t="str">
        <f>IFERROR(VLOOKUP(CONCATENATE($A39,AI$1),'Исх-увл.отчёт'!$A$2:$D$3000,4,FALSE),"-")</f>
        <v>-</v>
      </c>
      <c r="AJ39" s="9" t="str">
        <f>IFERROR(VLOOKUP(CONCATENATE($A39,AJ$1),'Исх-увл.отчёт'!$A$2:$D$3000,4,FALSE),"-")</f>
        <v>-</v>
      </c>
      <c r="AK39" s="9">
        <f>IFERROR(VLOOKUP(CONCATENATE($A39,AK$1),'Исх-увл.отчёт'!$A$2:$D$3000,4,FALSE),"-")</f>
        <v>6</v>
      </c>
      <c r="AL39" s="9" t="str">
        <f>IFERROR(VLOOKUP(CONCATENATE($A39,AL$1),'Исх-увл.отчёт'!$A$2:$D$3000,4,FALSE),"-")</f>
        <v>-</v>
      </c>
      <c r="AM39" s="9" t="str">
        <f>IFERROR(VLOOKUP(CONCATENATE($A39,AM$1),'Исх-увл.отчёт'!$A$2:$D$3000,4,FALSE),"-")</f>
        <v>-</v>
      </c>
      <c r="AN39" s="9" t="str">
        <f>IFERROR(VLOOKUP(CONCATENATE($A39,AN$1),'Исх-увл.отчёт'!$A$2:$D$3000,4,FALSE),"-")</f>
        <v>-</v>
      </c>
      <c r="AO39" s="9" t="str">
        <f>IFERROR(VLOOKUP(CONCATENATE($A39,AO$1),'Исх-увл.отчёт'!$A$2:$D$3000,4,FALSE),"-")</f>
        <v>-</v>
      </c>
      <c r="AP39" s="9" t="str">
        <f>IFERROR(VLOOKUP(CONCATENATE($A39,AP$1),'Исх-увл.отчёт'!$A$2:$D$3000,4,FALSE),"-")</f>
        <v>-</v>
      </c>
      <c r="AQ39" s="9" t="str">
        <f>IFERROR(VLOOKUP(CONCATENATE($A39,AQ$1),'Исх-увл.отчёт'!$A$2:$D$3000,4,FALSE),"-")</f>
        <v>-</v>
      </c>
      <c r="AR39" s="9" t="str">
        <f>IFERROR(VLOOKUP(CONCATENATE($A39,AR$1),'Исх-увл.отчёт'!$A$2:$D$3000,4,FALSE),"-")</f>
        <v>-</v>
      </c>
      <c r="AS39" s="9" t="str">
        <f>IFERROR(VLOOKUP(CONCATENATE($A39,AS$1),'Исх-увл.отчёт'!$A$2:$D$3000,4,FALSE),"-")</f>
        <v>-</v>
      </c>
      <c r="AT39" s="9" t="str">
        <f>IFERROR(VLOOKUP(CONCATENATE($A39,AT$1),'Исх-увл.отчёт'!$A$2:$D$3000,4,FALSE),"-")</f>
        <v>-</v>
      </c>
      <c r="AU39" s="9" t="str">
        <f>IFERROR(VLOOKUP(CONCATENATE($A39,AU$1),'Исх-увл.отчёт'!$A$2:$D$3000,4,FALSE),"-")</f>
        <v>-</v>
      </c>
      <c r="AV39" s="9" t="str">
        <f>IFERROR(VLOOKUP(CONCATENATE($A39,AV$1),'Исх-увл.отчёт'!$A$2:$D$3000,4,FALSE),"-")</f>
        <v>-</v>
      </c>
      <c r="AW39" s="9" t="str">
        <f>IFERROR(VLOOKUP(CONCATENATE($A39,AW$1),'Исх-увл.отчёт'!$A$2:$D$3000,4,FALSE),"-")</f>
        <v>-</v>
      </c>
      <c r="AX39" s="9" t="str">
        <f>IFERROR(VLOOKUP(CONCATENATE($A39,AX$1),'Исх-увл.отчёт'!$A$2:$D$3000,4,FALSE),"-")</f>
        <v>-</v>
      </c>
      <c r="AY39" s="9" t="str">
        <f>IFERROR(VLOOKUP(CONCATENATE($A39,AY$1),'Исх-увл.отчёт'!$A$2:$D$3000,4,FALSE),"-")</f>
        <v>-</v>
      </c>
      <c r="AZ39" s="9" t="str">
        <f>IFERROR(VLOOKUP(CONCATENATE($A39,AZ$1),'Исх-увл.отчёт'!$A$2:$D$3000,4,FALSE),"-")</f>
        <v>-</v>
      </c>
      <c r="BA39" s="9" t="str">
        <f>IFERROR(VLOOKUP(CONCATENATE($A39,BA$1),'Исх-увл.отчёт'!$A$2:$D$3000,4,FALSE),"-")</f>
        <v>-</v>
      </c>
      <c r="BB39" s="9" t="str">
        <f>IFERROR(VLOOKUP(CONCATENATE($A39,BB$1),'Исх-увл.отчёт'!$A$2:$D$3000,4,FALSE),"-")</f>
        <v>-</v>
      </c>
      <c r="BC39" s="9">
        <f>IFERROR(VLOOKUP(CONCATENATE($A39,BC$1),'Исх-увл.отчёт'!$A$2:$D$3000,4,FALSE),"-")</f>
        <v>6</v>
      </c>
      <c r="BD39" s="9" t="str">
        <f>IFERROR(VLOOKUP(CONCATENATE($A39,BD$1),'Исх-увл.отчёт'!$A$2:$D$3000,4,FALSE),"-")</f>
        <v>-</v>
      </c>
      <c r="BE39" s="9" t="str">
        <f>IFERROR(VLOOKUP(CONCATENATE($A39,BE$1),'Исх-увл.отчёт'!$A$2:$D$3000,4,FALSE),"-")</f>
        <v>-</v>
      </c>
      <c r="BF39" s="9" t="str">
        <f>IFERROR(VLOOKUP(CONCATENATE($A39,BF$1),'Исх-увл.отчёт'!$A$2:$D$3000,4,FALSE),"-")</f>
        <v>-</v>
      </c>
      <c r="BG39" s="9" t="str">
        <f>IFERROR(VLOOKUP(CONCATENATE($A39,BG$1),'Исх-увл.отчёт'!$A$2:$D$3000,4,FALSE),"-")</f>
        <v>-</v>
      </c>
      <c r="BH39" s="37">
        <f t="shared" si="0"/>
        <v>4</v>
      </c>
      <c r="BI39" s="114">
        <f t="shared" si="1"/>
        <v>6</v>
      </c>
      <c r="BJ39" s="9"/>
    </row>
    <row r="40" spans="1:62">
      <c r="A40" s="125">
        <f t="shared" si="2"/>
        <v>38</v>
      </c>
      <c r="B40" s="9" t="str">
        <f>IFERROR(VLOOKUP(CONCATENATE($A40,B$1),'Исх-увл.отчёт'!$A$2:$D$3000,4,FALSE),"-")</f>
        <v>-</v>
      </c>
      <c r="C40" s="9" t="str">
        <f>IFERROR(VLOOKUP(CONCATENATE($A40,C$1),'Исх-увл.отчёт'!$A$2:$D$3000,4,FALSE),"-")</f>
        <v>-</v>
      </c>
      <c r="D40" s="9" t="str">
        <f>IFERROR(VLOOKUP(CONCATENATE($A40,D$1),'Исх-увл.отчёт'!$A$2:$D$3000,4,FALSE),"-")</f>
        <v>-</v>
      </c>
      <c r="E40" s="9" t="str">
        <f>IFERROR(VLOOKUP(CONCATENATE($A40,E$1),'Исх-увл.отчёт'!$A$2:$D$3000,4,FALSE),"-")</f>
        <v>-</v>
      </c>
      <c r="F40" s="9" t="str">
        <f>IFERROR(VLOOKUP(CONCATENATE($A40,F$1),'Исх-увл.отчёт'!$A$2:$D$3000,4,FALSE),"-")</f>
        <v>-</v>
      </c>
      <c r="G40" s="9" t="str">
        <f>IFERROR(VLOOKUP(CONCATENATE($A40,G$1),'Исх-увл.отчёт'!$A$2:$D$3000,4,FALSE),"-")</f>
        <v>-</v>
      </c>
      <c r="H40" s="9">
        <f>IFERROR(VLOOKUP(CONCATENATE($A40,H$1),'Исх-увл.отчёт'!$A$2:$D$3000,4,FALSE),"-")</f>
        <v>12</v>
      </c>
      <c r="I40" s="9" t="str">
        <f>IFERROR(VLOOKUP(CONCATENATE($A40,I$1),'Исх-увл.отчёт'!$A$2:$D$3000,4,FALSE),"-")</f>
        <v>-</v>
      </c>
      <c r="J40" s="9" t="str">
        <f>IFERROR(VLOOKUP(CONCATENATE($A40,J$1),'Исх-увл.отчёт'!$A$2:$D$3000,4,FALSE),"-")</f>
        <v>-</v>
      </c>
      <c r="K40" s="9" t="str">
        <f>IFERROR(VLOOKUP(CONCATENATE($A40,K$1),'Исх-увл.отчёт'!$A$2:$D$3000,4,FALSE),"-")</f>
        <v>-</v>
      </c>
      <c r="L40" s="9">
        <f>IFERROR(VLOOKUP(CONCATENATE($A40,L$1),'Исх-увл.отчёт'!$A$2:$D$3000,4,FALSE),"-")</f>
        <v>12</v>
      </c>
      <c r="M40" s="9">
        <f>IFERROR(VLOOKUP(CONCATENATE($A40,M$1),'Исх-увл.отчёт'!$A$2:$D$3000,4,FALSE),"-")</f>
        <v>12</v>
      </c>
      <c r="N40" s="9" t="str">
        <f>IFERROR(VLOOKUP(CONCATENATE($A40,N$1),'Исх-увл.отчёт'!$A$2:$D$3000,4,FALSE),"-")</f>
        <v>-</v>
      </c>
      <c r="O40" s="9">
        <f>IFERROR(VLOOKUP(CONCATENATE($A40,O$1),'Исх-увл.отчёт'!$A$2:$D$3000,4,FALSE),"-")</f>
        <v>12</v>
      </c>
      <c r="P40" s="9" t="str">
        <f>IFERROR(VLOOKUP(CONCATENATE($A40,P$1),'Исх-увл.отчёт'!$A$2:$D$3000,4,FALSE),"-")</f>
        <v>-</v>
      </c>
      <c r="Q40" s="9" t="str">
        <f>IFERROR(VLOOKUP(CONCATENATE($A40,Q$1),'Исх-увл.отчёт'!$A$2:$D$3000,4,FALSE),"-")</f>
        <v>-</v>
      </c>
      <c r="R40" s="9" t="str">
        <f>IFERROR(VLOOKUP(CONCATENATE($A40,R$1),'Исх-увл.отчёт'!$A$2:$D$3000,4,FALSE),"-")</f>
        <v>-</v>
      </c>
      <c r="S40" s="9" t="str">
        <f>IFERROR(VLOOKUP(CONCATENATE($A40,S$1),'Исх-увл.отчёт'!$A$2:$D$3000,4,FALSE),"-")</f>
        <v>-</v>
      </c>
      <c r="T40" s="9" t="str">
        <f>IFERROR(VLOOKUP(CONCATENATE($A40,T$1),'Исх-увл.отчёт'!$A$2:$D$3000,4,FALSE),"-")</f>
        <v>-</v>
      </c>
      <c r="U40" s="9" t="str">
        <f>IFERROR(VLOOKUP(CONCATENATE($A40,U$1),'Исх-увл.отчёт'!$A$2:$D$3000,4,FALSE),"-")</f>
        <v>-</v>
      </c>
      <c r="V40" s="9">
        <f>IFERROR(VLOOKUP(CONCATENATE($A40,V$1),'Исх-увл.отчёт'!$A$2:$D$3000,4,FALSE),"-")</f>
        <v>9</v>
      </c>
      <c r="W40" s="9" t="str">
        <f>IFERROR(VLOOKUP(CONCATENATE($A40,W$1),'Исх-увл.отчёт'!$A$2:$D$3000,4,FALSE),"-")</f>
        <v>-</v>
      </c>
      <c r="X40" s="9" t="str">
        <f>IFERROR(VLOOKUP(CONCATENATE($A40,X$1),'Исх-увл.отчёт'!$A$2:$D$3000,4,FALSE),"-")</f>
        <v>-</v>
      </c>
      <c r="Y40" s="9" t="str">
        <f>IFERROR(VLOOKUP(CONCATENATE($A40,Y$1),'Исх-увл.отчёт'!$A$2:$D$3000,4,FALSE),"-")</f>
        <v>-</v>
      </c>
      <c r="Z40" s="9">
        <f>IFERROR(VLOOKUP(CONCATENATE($A40,Z$1),'Исх-увл.отчёт'!$A$2:$D$3000,4,FALSE),"-")</f>
        <v>8</v>
      </c>
      <c r="AA40" s="9" t="str">
        <f>IFERROR(VLOOKUP(CONCATENATE($A40,AA$1),'Исх-увл.отчёт'!$A$2:$D$3000,4,FALSE),"-")</f>
        <v>-</v>
      </c>
      <c r="AB40" s="9" t="str">
        <f>IFERROR(VLOOKUP(CONCATENATE($A40,AB$1),'Исх-увл.отчёт'!$A$2:$D$3000,4,FALSE),"-")</f>
        <v>-</v>
      </c>
      <c r="AC40" s="9" t="str">
        <f>IFERROR(VLOOKUP(CONCATENATE($A40,AC$1),'Исх-увл.отчёт'!$A$2:$D$3000,4,FALSE),"-")</f>
        <v>-</v>
      </c>
      <c r="AD40" s="9" t="str">
        <f>IFERROR(VLOOKUP(CONCATENATE($A40,AD$1),'Исх-увл.отчёт'!$A$2:$D$3000,4,FALSE),"-")</f>
        <v>-</v>
      </c>
      <c r="AE40" s="9" t="str">
        <f>IFERROR(VLOOKUP(CONCATENATE($A40,AE$1),'Исх-увл.отчёт'!$A$2:$D$3000,4,FALSE),"-")</f>
        <v>-</v>
      </c>
      <c r="AF40" s="9" t="str">
        <f>IFERROR(VLOOKUP(CONCATENATE($A40,AF$1),'Исх-увл.отчёт'!$A$2:$D$3000,4,FALSE),"-")</f>
        <v>-</v>
      </c>
      <c r="AG40" s="9">
        <f>IFERROR(VLOOKUP(CONCATENATE($A40,AG$1),'Исх-увл.отчёт'!$A$2:$D$3000,4,FALSE),"-")</f>
        <v>12</v>
      </c>
      <c r="AH40" s="9" t="str">
        <f>IFERROR(VLOOKUP(CONCATENATE($A40,AH$1),'Исх-увл.отчёт'!$A$2:$D$3000,4,FALSE),"-")</f>
        <v>-</v>
      </c>
      <c r="AI40" s="9" t="str">
        <f>IFERROR(VLOOKUP(CONCATENATE($A40,AI$1),'Исх-увл.отчёт'!$A$2:$D$3000,4,FALSE),"-")</f>
        <v>-</v>
      </c>
      <c r="AJ40" s="9" t="str">
        <f>IFERROR(VLOOKUP(CONCATENATE($A40,AJ$1),'Исх-увл.отчёт'!$A$2:$D$3000,4,FALSE),"-")</f>
        <v>-</v>
      </c>
      <c r="AK40" s="9">
        <f>IFERROR(VLOOKUP(CONCATENATE($A40,AK$1),'Исх-увл.отчёт'!$A$2:$D$3000,4,FALSE),"-")</f>
        <v>8</v>
      </c>
      <c r="AL40" s="9">
        <f>IFERROR(VLOOKUP(CONCATENATE($A40,AL$1),'Исх-увл.отчёт'!$A$2:$D$3000,4,FALSE),"-")</f>
        <v>5</v>
      </c>
      <c r="AM40" s="9" t="str">
        <f>IFERROR(VLOOKUP(CONCATENATE($A40,AM$1),'Исх-увл.отчёт'!$A$2:$D$3000,4,FALSE),"-")</f>
        <v>-</v>
      </c>
      <c r="AN40" s="9">
        <f>IFERROR(VLOOKUP(CONCATENATE($A40,AN$1),'Исх-увл.отчёт'!$A$2:$D$3000,4,FALSE),"-")</f>
        <v>6</v>
      </c>
      <c r="AO40" s="9">
        <f>IFERROR(VLOOKUP(CONCATENATE($A40,AO$1),'Исх-увл.отчёт'!$A$2:$D$3000,4,FALSE),"-")</f>
        <v>12</v>
      </c>
      <c r="AP40" s="9" t="str">
        <f>IFERROR(VLOOKUP(CONCATENATE($A40,AP$1),'Исх-увл.отчёт'!$A$2:$D$3000,4,FALSE),"-")</f>
        <v>-</v>
      </c>
      <c r="AQ40" s="9" t="str">
        <f>IFERROR(VLOOKUP(CONCATENATE($A40,AQ$1),'Исх-увл.отчёт'!$A$2:$D$3000,4,FALSE),"-")</f>
        <v>-</v>
      </c>
      <c r="AR40" s="9" t="str">
        <f>IFERROR(VLOOKUP(CONCATENATE($A40,AR$1),'Исх-увл.отчёт'!$A$2:$D$3000,4,FALSE),"-")</f>
        <v>-</v>
      </c>
      <c r="AS40" s="9" t="str">
        <f>IFERROR(VLOOKUP(CONCATENATE($A40,AS$1),'Исх-увл.отчёт'!$A$2:$D$3000,4,FALSE),"-")</f>
        <v>-</v>
      </c>
      <c r="AT40" s="9" t="str">
        <f>IFERROR(VLOOKUP(CONCATENATE($A40,AT$1),'Исх-увл.отчёт'!$A$2:$D$3000,4,FALSE),"-")</f>
        <v>-</v>
      </c>
      <c r="AU40" s="9" t="str">
        <f>IFERROR(VLOOKUP(CONCATENATE($A40,AU$1),'Исх-увл.отчёт'!$A$2:$D$3000,4,FALSE),"-")</f>
        <v>-</v>
      </c>
      <c r="AV40" s="9" t="str">
        <f>IFERROR(VLOOKUP(CONCATENATE($A40,AV$1),'Исх-увл.отчёт'!$A$2:$D$3000,4,FALSE),"-")</f>
        <v>-</v>
      </c>
      <c r="AW40" s="9" t="str">
        <f>IFERROR(VLOOKUP(CONCATENATE($A40,AW$1),'Исх-увл.отчёт'!$A$2:$D$3000,4,FALSE),"-")</f>
        <v>-</v>
      </c>
      <c r="AX40" s="9" t="str">
        <f>IFERROR(VLOOKUP(CONCATENATE($A40,AX$1),'Исх-увл.отчёт'!$A$2:$D$3000,4,FALSE),"-")</f>
        <v>-</v>
      </c>
      <c r="AY40" s="9" t="str">
        <f>IFERROR(VLOOKUP(CONCATENATE($A40,AY$1),'Исх-увл.отчёт'!$A$2:$D$3000,4,FALSE),"-")</f>
        <v>-</v>
      </c>
      <c r="AZ40" s="9" t="str">
        <f>IFERROR(VLOOKUP(CONCATENATE($A40,AZ$1),'Исх-увл.отчёт'!$A$2:$D$3000,4,FALSE),"-")</f>
        <v>-</v>
      </c>
      <c r="BA40" s="9" t="str">
        <f>IFERROR(VLOOKUP(CONCATENATE($A40,BA$1),'Исх-увл.отчёт'!$A$2:$D$3000,4,FALSE),"-")</f>
        <v>-</v>
      </c>
      <c r="BB40" s="9" t="str">
        <f>IFERROR(VLOOKUP(CONCATENATE($A40,BB$1),'Исх-увл.отчёт'!$A$2:$D$3000,4,FALSE),"-")</f>
        <v>-</v>
      </c>
      <c r="BC40" s="9">
        <f>IFERROR(VLOOKUP(CONCATENATE($A40,BC$1),'Исх-увл.отчёт'!$A$2:$D$3000,4,FALSE),"-")</f>
        <v>5</v>
      </c>
      <c r="BD40" s="9" t="str">
        <f>IFERROR(VLOOKUP(CONCATENATE($A40,BD$1),'Исх-увл.отчёт'!$A$2:$D$3000,4,FALSE),"-")</f>
        <v>-</v>
      </c>
      <c r="BE40" s="9" t="str">
        <f>IFERROR(VLOOKUP(CONCATENATE($A40,BE$1),'Исх-увл.отчёт'!$A$2:$D$3000,4,FALSE),"-")</f>
        <v>-</v>
      </c>
      <c r="BF40" s="9" t="str">
        <f>IFERROR(VLOOKUP(CONCATENATE($A40,BF$1),'Исх-увл.отчёт'!$A$2:$D$3000,4,FALSE),"-")</f>
        <v>-</v>
      </c>
      <c r="BG40" s="9" t="str">
        <f>IFERROR(VLOOKUP(CONCATENATE($A40,BG$1),'Исх-увл.отчёт'!$A$2:$D$3000,4,FALSE),"-")</f>
        <v>-</v>
      </c>
      <c r="BH40" s="37">
        <f t="shared" si="0"/>
        <v>12</v>
      </c>
      <c r="BI40" s="114">
        <f t="shared" si="1"/>
        <v>9.4166666666666661</v>
      </c>
      <c r="BJ40" s="9"/>
    </row>
    <row r="41" spans="1:62">
      <c r="A41" s="125">
        <f t="shared" si="2"/>
        <v>39</v>
      </c>
      <c r="B41" s="9" t="str">
        <f>IFERROR(VLOOKUP(CONCATENATE($A41,B$1),'Исх-увл.отчёт'!$A$2:$D$3000,4,FALSE),"-")</f>
        <v>-</v>
      </c>
      <c r="C41" s="9" t="str">
        <f>IFERROR(VLOOKUP(CONCATENATE($A41,C$1),'Исх-увл.отчёт'!$A$2:$D$3000,4,FALSE),"-")</f>
        <v>-</v>
      </c>
      <c r="D41" s="9" t="str">
        <f>IFERROR(VLOOKUP(CONCATENATE($A41,D$1),'Исх-увл.отчёт'!$A$2:$D$3000,4,FALSE),"-")</f>
        <v>-</v>
      </c>
      <c r="E41" s="9" t="str">
        <f>IFERROR(VLOOKUP(CONCATENATE($A41,E$1),'Исх-увл.отчёт'!$A$2:$D$3000,4,FALSE),"-")</f>
        <v>-</v>
      </c>
      <c r="F41" s="9" t="str">
        <f>IFERROR(VLOOKUP(CONCATENATE($A41,F$1),'Исх-увл.отчёт'!$A$2:$D$3000,4,FALSE),"-")</f>
        <v>-</v>
      </c>
      <c r="G41" s="9" t="str">
        <f>IFERROR(VLOOKUP(CONCATENATE($A41,G$1),'Исх-увл.отчёт'!$A$2:$D$3000,4,FALSE),"-")</f>
        <v>-</v>
      </c>
      <c r="H41" s="9" t="str">
        <f>IFERROR(VLOOKUP(CONCATENATE($A41,H$1),'Исх-увл.отчёт'!$A$2:$D$3000,4,FALSE),"-")</f>
        <v>-</v>
      </c>
      <c r="I41" s="9" t="str">
        <f>IFERROR(VLOOKUP(CONCATENATE($A41,I$1),'Исх-увл.отчёт'!$A$2:$D$3000,4,FALSE),"-")</f>
        <v>-</v>
      </c>
      <c r="J41" s="9" t="str">
        <f>IFERROR(VLOOKUP(CONCATENATE($A41,J$1),'Исх-увл.отчёт'!$A$2:$D$3000,4,FALSE),"-")</f>
        <v>-</v>
      </c>
      <c r="K41" s="9" t="str">
        <f>IFERROR(VLOOKUP(CONCATENATE($A41,K$1),'Исх-увл.отчёт'!$A$2:$D$3000,4,FALSE),"-")</f>
        <v>-</v>
      </c>
      <c r="L41" s="9" t="str">
        <f>IFERROR(VLOOKUP(CONCATENATE($A41,L$1),'Исх-увл.отчёт'!$A$2:$D$3000,4,FALSE),"-")</f>
        <v>-</v>
      </c>
      <c r="M41" s="9" t="str">
        <f>IFERROR(VLOOKUP(CONCATENATE($A41,M$1),'Исх-увл.отчёт'!$A$2:$D$3000,4,FALSE),"-")</f>
        <v>-</v>
      </c>
      <c r="N41" s="9" t="str">
        <f>IFERROR(VLOOKUP(CONCATENATE($A41,N$1),'Исх-увл.отчёт'!$A$2:$D$3000,4,FALSE),"-")</f>
        <v>-</v>
      </c>
      <c r="O41" s="9" t="str">
        <f>IFERROR(VLOOKUP(CONCATENATE($A41,O$1),'Исх-увл.отчёт'!$A$2:$D$3000,4,FALSE),"-")</f>
        <v>-</v>
      </c>
      <c r="P41" s="9" t="str">
        <f>IFERROR(VLOOKUP(CONCATENATE($A41,P$1),'Исх-увл.отчёт'!$A$2:$D$3000,4,FALSE),"-")</f>
        <v>-</v>
      </c>
      <c r="Q41" s="9" t="str">
        <f>IFERROR(VLOOKUP(CONCATENATE($A41,Q$1),'Исх-увл.отчёт'!$A$2:$D$3000,4,FALSE),"-")</f>
        <v>-</v>
      </c>
      <c r="R41" s="9" t="str">
        <f>IFERROR(VLOOKUP(CONCATENATE($A41,R$1),'Исх-увл.отчёт'!$A$2:$D$3000,4,FALSE),"-")</f>
        <v>-</v>
      </c>
      <c r="S41" s="9" t="str">
        <f>IFERROR(VLOOKUP(CONCATENATE($A41,S$1),'Исх-увл.отчёт'!$A$2:$D$3000,4,FALSE),"-")</f>
        <v>-</v>
      </c>
      <c r="T41" s="9" t="str">
        <f>IFERROR(VLOOKUP(CONCATENATE($A41,T$1),'Исх-увл.отчёт'!$A$2:$D$3000,4,FALSE),"-")</f>
        <v>-</v>
      </c>
      <c r="U41" s="9" t="str">
        <f>IFERROR(VLOOKUP(CONCATENATE($A41,U$1),'Исх-увл.отчёт'!$A$2:$D$3000,4,FALSE),"-")</f>
        <v>-</v>
      </c>
      <c r="V41" s="9" t="str">
        <f>IFERROR(VLOOKUP(CONCATENATE($A41,V$1),'Исх-увл.отчёт'!$A$2:$D$3000,4,FALSE),"-")</f>
        <v>-</v>
      </c>
      <c r="W41" s="9" t="str">
        <f>IFERROR(VLOOKUP(CONCATENATE($A41,W$1),'Исх-увл.отчёт'!$A$2:$D$3000,4,FALSE),"-")</f>
        <v>-</v>
      </c>
      <c r="X41" s="9" t="str">
        <f>IFERROR(VLOOKUP(CONCATENATE($A41,X$1),'Исх-увл.отчёт'!$A$2:$D$3000,4,FALSE),"-")</f>
        <v>-</v>
      </c>
      <c r="Y41" s="9" t="str">
        <f>IFERROR(VLOOKUP(CONCATENATE($A41,Y$1),'Исх-увл.отчёт'!$A$2:$D$3000,4,FALSE),"-")</f>
        <v>-</v>
      </c>
      <c r="Z41" s="9" t="str">
        <f>IFERROR(VLOOKUP(CONCATENATE($A41,Z$1),'Исх-увл.отчёт'!$A$2:$D$3000,4,FALSE),"-")</f>
        <v>-</v>
      </c>
      <c r="AA41" s="9" t="str">
        <f>IFERROR(VLOOKUP(CONCATENATE($A41,AA$1),'Исх-увл.отчёт'!$A$2:$D$3000,4,FALSE),"-")</f>
        <v>-</v>
      </c>
      <c r="AB41" s="9" t="str">
        <f>IFERROR(VLOOKUP(CONCATENATE($A41,AB$1),'Исх-увл.отчёт'!$A$2:$D$3000,4,FALSE),"-")</f>
        <v>-</v>
      </c>
      <c r="AC41" s="9" t="str">
        <f>IFERROR(VLOOKUP(CONCATENATE($A41,AC$1),'Исх-увл.отчёт'!$A$2:$D$3000,4,FALSE),"-")</f>
        <v>-</v>
      </c>
      <c r="AD41" s="9" t="str">
        <f>IFERROR(VLOOKUP(CONCATENATE($A41,AD$1),'Исх-увл.отчёт'!$A$2:$D$3000,4,FALSE),"-")</f>
        <v>-</v>
      </c>
      <c r="AE41" s="9" t="str">
        <f>IFERROR(VLOOKUP(CONCATENATE($A41,AE$1),'Исх-увл.отчёт'!$A$2:$D$3000,4,FALSE),"-")</f>
        <v>-</v>
      </c>
      <c r="AF41" s="9" t="str">
        <f>IFERROR(VLOOKUP(CONCATENATE($A41,AF$1),'Исх-увл.отчёт'!$A$2:$D$3000,4,FALSE),"-")</f>
        <v>-</v>
      </c>
      <c r="AG41" s="9" t="str">
        <f>IFERROR(VLOOKUP(CONCATENATE($A41,AG$1),'Исх-увл.отчёт'!$A$2:$D$3000,4,FALSE),"-")</f>
        <v>-</v>
      </c>
      <c r="AH41" s="9" t="str">
        <f>IFERROR(VLOOKUP(CONCATENATE($A41,AH$1),'Исх-увл.отчёт'!$A$2:$D$3000,4,FALSE),"-")</f>
        <v>-</v>
      </c>
      <c r="AI41" s="9" t="str">
        <f>IFERROR(VLOOKUP(CONCATENATE($A41,AI$1),'Исх-увл.отчёт'!$A$2:$D$3000,4,FALSE),"-")</f>
        <v>-</v>
      </c>
      <c r="AJ41" s="9" t="str">
        <f>IFERROR(VLOOKUP(CONCATENATE($A41,AJ$1),'Исх-увл.отчёт'!$A$2:$D$3000,4,FALSE),"-")</f>
        <v>-</v>
      </c>
      <c r="AK41" s="9" t="str">
        <f>IFERROR(VLOOKUP(CONCATENATE($A41,AK$1),'Исх-увл.отчёт'!$A$2:$D$3000,4,FALSE),"-")</f>
        <v>-</v>
      </c>
      <c r="AL41" s="9" t="str">
        <f>IFERROR(VLOOKUP(CONCATENATE($A41,AL$1),'Исх-увл.отчёт'!$A$2:$D$3000,4,FALSE),"-")</f>
        <v>-</v>
      </c>
      <c r="AM41" s="9" t="str">
        <f>IFERROR(VLOOKUP(CONCATENATE($A41,AM$1),'Исх-увл.отчёт'!$A$2:$D$3000,4,FALSE),"-")</f>
        <v>-</v>
      </c>
      <c r="AN41" s="9" t="str">
        <f>IFERROR(VLOOKUP(CONCATENATE($A41,AN$1),'Исх-увл.отчёт'!$A$2:$D$3000,4,FALSE),"-")</f>
        <v>-</v>
      </c>
      <c r="AO41" s="9" t="str">
        <f>IFERROR(VLOOKUP(CONCATENATE($A41,AO$1),'Исх-увл.отчёт'!$A$2:$D$3000,4,FALSE),"-")</f>
        <v>-</v>
      </c>
      <c r="AP41" s="9" t="str">
        <f>IFERROR(VLOOKUP(CONCATENATE($A41,AP$1),'Исх-увл.отчёт'!$A$2:$D$3000,4,FALSE),"-")</f>
        <v>-</v>
      </c>
      <c r="AQ41" s="9" t="str">
        <f>IFERROR(VLOOKUP(CONCATENATE($A41,AQ$1),'Исх-увл.отчёт'!$A$2:$D$3000,4,FALSE),"-")</f>
        <v>-</v>
      </c>
      <c r="AR41" s="9" t="str">
        <f>IFERROR(VLOOKUP(CONCATENATE($A41,AR$1),'Исх-увл.отчёт'!$A$2:$D$3000,4,FALSE),"-")</f>
        <v>-</v>
      </c>
      <c r="AS41" s="9" t="str">
        <f>IFERROR(VLOOKUP(CONCATENATE($A41,AS$1),'Исх-увл.отчёт'!$A$2:$D$3000,4,FALSE),"-")</f>
        <v>-</v>
      </c>
      <c r="AT41" s="9" t="str">
        <f>IFERROR(VLOOKUP(CONCATENATE($A41,AT$1),'Исх-увл.отчёт'!$A$2:$D$3000,4,FALSE),"-")</f>
        <v>-</v>
      </c>
      <c r="AU41" s="9" t="str">
        <f>IFERROR(VLOOKUP(CONCATENATE($A41,AU$1),'Исх-увл.отчёт'!$A$2:$D$3000,4,FALSE),"-")</f>
        <v>-</v>
      </c>
      <c r="AV41" s="9" t="str">
        <f>IFERROR(VLOOKUP(CONCATENATE($A41,AV$1),'Исх-увл.отчёт'!$A$2:$D$3000,4,FALSE),"-")</f>
        <v>-</v>
      </c>
      <c r="AW41" s="9" t="str">
        <f>IFERROR(VLOOKUP(CONCATENATE($A41,AW$1),'Исх-увл.отчёт'!$A$2:$D$3000,4,FALSE),"-")</f>
        <v>-</v>
      </c>
      <c r="AX41" s="9" t="str">
        <f>IFERROR(VLOOKUP(CONCATENATE($A41,AX$1),'Исх-увл.отчёт'!$A$2:$D$3000,4,FALSE),"-")</f>
        <v>-</v>
      </c>
      <c r="AY41" s="9" t="str">
        <f>IFERROR(VLOOKUP(CONCATENATE($A41,AY$1),'Исх-увл.отчёт'!$A$2:$D$3000,4,FALSE),"-")</f>
        <v>-</v>
      </c>
      <c r="AZ41" s="9" t="str">
        <f>IFERROR(VLOOKUP(CONCATENATE($A41,AZ$1),'Исх-увл.отчёт'!$A$2:$D$3000,4,FALSE),"-")</f>
        <v>-</v>
      </c>
      <c r="BA41" s="9" t="str">
        <f>IFERROR(VLOOKUP(CONCATENATE($A41,BA$1),'Исх-увл.отчёт'!$A$2:$D$3000,4,FALSE),"-")</f>
        <v>-</v>
      </c>
      <c r="BB41" s="9" t="str">
        <f>IFERROR(VLOOKUP(CONCATENATE($A41,BB$1),'Исх-увл.отчёт'!$A$2:$D$3000,4,FALSE),"-")</f>
        <v>-</v>
      </c>
      <c r="BC41" s="9" t="str">
        <f>IFERROR(VLOOKUP(CONCATENATE($A41,BC$1),'Исх-увл.отчёт'!$A$2:$D$3000,4,FALSE),"-")</f>
        <v>-</v>
      </c>
      <c r="BD41" s="9" t="str">
        <f>IFERROR(VLOOKUP(CONCATENATE($A41,BD$1),'Исх-увл.отчёт'!$A$2:$D$3000,4,FALSE),"-")</f>
        <v>-</v>
      </c>
      <c r="BE41" s="9" t="str">
        <f>IFERROR(VLOOKUP(CONCATENATE($A41,BE$1),'Исх-увл.отчёт'!$A$2:$D$3000,4,FALSE),"-")</f>
        <v>-</v>
      </c>
      <c r="BF41" s="9" t="str">
        <f>IFERROR(VLOOKUP(CONCATENATE($A41,BF$1),'Исх-увл.отчёт'!$A$2:$D$3000,4,FALSE),"-")</f>
        <v>-</v>
      </c>
      <c r="BG41" s="9" t="str">
        <f>IFERROR(VLOOKUP(CONCATENATE($A41,BG$1),'Исх-увл.отчёт'!$A$2:$D$3000,4,FALSE),"-")</f>
        <v>-</v>
      </c>
      <c r="BH41" s="37">
        <f t="shared" si="0"/>
        <v>0</v>
      </c>
      <c r="BI41" s="114" t="str">
        <f t="shared" si="1"/>
        <v>-</v>
      </c>
      <c r="BJ41" s="9"/>
    </row>
    <row r="42" spans="1:62">
      <c r="A42" s="125">
        <f t="shared" si="2"/>
        <v>40</v>
      </c>
      <c r="B42" s="9" t="str">
        <f>IFERROR(VLOOKUP(CONCATENATE($A42,B$1),'Исх-увл.отчёт'!$A$2:$D$3000,4,FALSE),"-")</f>
        <v>-</v>
      </c>
      <c r="C42" s="9" t="str">
        <f>IFERROR(VLOOKUP(CONCATENATE($A42,C$1),'Исх-увл.отчёт'!$A$2:$D$3000,4,FALSE),"-")</f>
        <v>-</v>
      </c>
      <c r="D42" s="9" t="str">
        <f>IFERROR(VLOOKUP(CONCATENATE($A42,D$1),'Исх-увл.отчёт'!$A$2:$D$3000,4,FALSE),"-")</f>
        <v>-</v>
      </c>
      <c r="E42" s="9" t="str">
        <f>IFERROR(VLOOKUP(CONCATENATE($A42,E$1),'Исх-увл.отчёт'!$A$2:$D$3000,4,FALSE),"-")</f>
        <v>-</v>
      </c>
      <c r="F42" s="9" t="str">
        <f>IFERROR(VLOOKUP(CONCATENATE($A42,F$1),'Исх-увл.отчёт'!$A$2:$D$3000,4,FALSE),"-")</f>
        <v>-</v>
      </c>
      <c r="G42" s="9" t="str">
        <f>IFERROR(VLOOKUP(CONCATENATE($A42,G$1),'Исх-увл.отчёт'!$A$2:$D$3000,4,FALSE),"-")</f>
        <v>-</v>
      </c>
      <c r="H42" s="9" t="str">
        <f>IFERROR(VLOOKUP(CONCATENATE($A42,H$1),'Исх-увл.отчёт'!$A$2:$D$3000,4,FALSE),"-")</f>
        <v>-</v>
      </c>
      <c r="I42" s="9" t="str">
        <f>IFERROR(VLOOKUP(CONCATENATE($A42,I$1),'Исх-увл.отчёт'!$A$2:$D$3000,4,FALSE),"-")</f>
        <v>-</v>
      </c>
      <c r="J42" s="9" t="str">
        <f>IFERROR(VLOOKUP(CONCATENATE($A42,J$1),'Исх-увл.отчёт'!$A$2:$D$3000,4,FALSE),"-")</f>
        <v>-</v>
      </c>
      <c r="K42" s="9" t="str">
        <f>IFERROR(VLOOKUP(CONCATENATE($A42,K$1),'Исх-увл.отчёт'!$A$2:$D$3000,4,FALSE),"-")</f>
        <v>-</v>
      </c>
      <c r="L42" s="9" t="str">
        <f>IFERROR(VLOOKUP(CONCATENATE($A42,L$1),'Исх-увл.отчёт'!$A$2:$D$3000,4,FALSE),"-")</f>
        <v>-</v>
      </c>
      <c r="M42" s="9" t="str">
        <f>IFERROR(VLOOKUP(CONCATENATE($A42,M$1),'Исх-увл.отчёт'!$A$2:$D$3000,4,FALSE),"-")</f>
        <v>-</v>
      </c>
      <c r="N42" s="9" t="str">
        <f>IFERROR(VLOOKUP(CONCATENATE($A42,N$1),'Исх-увл.отчёт'!$A$2:$D$3000,4,FALSE),"-")</f>
        <v>-</v>
      </c>
      <c r="O42" s="9" t="str">
        <f>IFERROR(VLOOKUP(CONCATENATE($A42,O$1),'Исх-увл.отчёт'!$A$2:$D$3000,4,FALSE),"-")</f>
        <v>-</v>
      </c>
      <c r="P42" s="9" t="str">
        <f>IFERROR(VLOOKUP(CONCATENATE($A42,P$1),'Исх-увл.отчёт'!$A$2:$D$3000,4,FALSE),"-")</f>
        <v>-</v>
      </c>
      <c r="Q42" s="9" t="str">
        <f>IFERROR(VLOOKUP(CONCATENATE($A42,Q$1),'Исх-увл.отчёт'!$A$2:$D$3000,4,FALSE),"-")</f>
        <v>-</v>
      </c>
      <c r="R42" s="9" t="str">
        <f>IFERROR(VLOOKUP(CONCATENATE($A42,R$1),'Исх-увл.отчёт'!$A$2:$D$3000,4,FALSE),"-")</f>
        <v>-</v>
      </c>
      <c r="S42" s="9" t="str">
        <f>IFERROR(VLOOKUP(CONCATENATE($A42,S$1),'Исх-увл.отчёт'!$A$2:$D$3000,4,FALSE),"-")</f>
        <v>-</v>
      </c>
      <c r="T42" s="9" t="str">
        <f>IFERROR(VLOOKUP(CONCATENATE($A42,T$1),'Исх-увл.отчёт'!$A$2:$D$3000,4,FALSE),"-")</f>
        <v>-</v>
      </c>
      <c r="U42" s="9" t="str">
        <f>IFERROR(VLOOKUP(CONCATENATE($A42,U$1),'Исх-увл.отчёт'!$A$2:$D$3000,4,FALSE),"-")</f>
        <v>-</v>
      </c>
      <c r="V42" s="9" t="str">
        <f>IFERROR(VLOOKUP(CONCATENATE($A42,V$1),'Исх-увл.отчёт'!$A$2:$D$3000,4,FALSE),"-")</f>
        <v>-</v>
      </c>
      <c r="W42" s="9" t="str">
        <f>IFERROR(VLOOKUP(CONCATENATE($A42,W$1),'Исх-увл.отчёт'!$A$2:$D$3000,4,FALSE),"-")</f>
        <v>-</v>
      </c>
      <c r="X42" s="9" t="str">
        <f>IFERROR(VLOOKUP(CONCATENATE($A42,X$1),'Исх-увл.отчёт'!$A$2:$D$3000,4,FALSE),"-")</f>
        <v>-</v>
      </c>
      <c r="Y42" s="9" t="str">
        <f>IFERROR(VLOOKUP(CONCATENATE($A42,Y$1),'Исх-увл.отчёт'!$A$2:$D$3000,4,FALSE),"-")</f>
        <v>-</v>
      </c>
      <c r="Z42" s="9" t="str">
        <f>IFERROR(VLOOKUP(CONCATENATE($A42,Z$1),'Исх-увл.отчёт'!$A$2:$D$3000,4,FALSE),"-")</f>
        <v>-</v>
      </c>
      <c r="AA42" s="9" t="str">
        <f>IFERROR(VLOOKUP(CONCATENATE($A42,AA$1),'Исх-увл.отчёт'!$A$2:$D$3000,4,FALSE),"-")</f>
        <v>-</v>
      </c>
      <c r="AB42" s="9" t="str">
        <f>IFERROR(VLOOKUP(CONCATENATE($A42,AB$1),'Исх-увл.отчёт'!$A$2:$D$3000,4,FALSE),"-")</f>
        <v>-</v>
      </c>
      <c r="AC42" s="9" t="str">
        <f>IFERROR(VLOOKUP(CONCATENATE($A42,AC$1),'Исх-увл.отчёт'!$A$2:$D$3000,4,FALSE),"-")</f>
        <v>-</v>
      </c>
      <c r="AD42" s="9" t="str">
        <f>IFERROR(VLOOKUP(CONCATENATE($A42,AD$1),'Исх-увл.отчёт'!$A$2:$D$3000,4,FALSE),"-")</f>
        <v>-</v>
      </c>
      <c r="AE42" s="9" t="str">
        <f>IFERROR(VLOOKUP(CONCATENATE($A42,AE$1),'Исх-увл.отчёт'!$A$2:$D$3000,4,FALSE),"-")</f>
        <v>-</v>
      </c>
      <c r="AF42" s="9" t="str">
        <f>IFERROR(VLOOKUP(CONCATENATE($A42,AF$1),'Исх-увл.отчёт'!$A$2:$D$3000,4,FALSE),"-")</f>
        <v>-</v>
      </c>
      <c r="AG42" s="9" t="str">
        <f>IFERROR(VLOOKUP(CONCATENATE($A42,AG$1),'Исх-увл.отчёт'!$A$2:$D$3000,4,FALSE),"-")</f>
        <v>-</v>
      </c>
      <c r="AH42" s="9" t="str">
        <f>IFERROR(VLOOKUP(CONCATENATE($A42,AH$1),'Исх-увл.отчёт'!$A$2:$D$3000,4,FALSE),"-")</f>
        <v>-</v>
      </c>
      <c r="AI42" s="9" t="str">
        <f>IFERROR(VLOOKUP(CONCATENATE($A42,AI$1),'Исх-увл.отчёт'!$A$2:$D$3000,4,FALSE),"-")</f>
        <v>-</v>
      </c>
      <c r="AJ42" s="9" t="str">
        <f>IFERROR(VLOOKUP(CONCATENATE($A42,AJ$1),'Исх-увл.отчёт'!$A$2:$D$3000,4,FALSE),"-")</f>
        <v>-</v>
      </c>
      <c r="AK42" s="9" t="str">
        <f>IFERROR(VLOOKUP(CONCATENATE($A42,AK$1),'Исх-увл.отчёт'!$A$2:$D$3000,4,FALSE),"-")</f>
        <v>-</v>
      </c>
      <c r="AL42" s="9" t="str">
        <f>IFERROR(VLOOKUP(CONCATENATE($A42,AL$1),'Исх-увл.отчёт'!$A$2:$D$3000,4,FALSE),"-")</f>
        <v>-</v>
      </c>
      <c r="AM42" s="9" t="str">
        <f>IFERROR(VLOOKUP(CONCATENATE($A42,AM$1),'Исх-увл.отчёт'!$A$2:$D$3000,4,FALSE),"-")</f>
        <v>-</v>
      </c>
      <c r="AN42" s="9" t="str">
        <f>IFERROR(VLOOKUP(CONCATENATE($A42,AN$1),'Исх-увл.отчёт'!$A$2:$D$3000,4,FALSE),"-")</f>
        <v>-</v>
      </c>
      <c r="AO42" s="9" t="str">
        <f>IFERROR(VLOOKUP(CONCATENATE($A42,AO$1),'Исх-увл.отчёт'!$A$2:$D$3000,4,FALSE),"-")</f>
        <v>-</v>
      </c>
      <c r="AP42" s="9" t="str">
        <f>IFERROR(VLOOKUP(CONCATENATE($A42,AP$1),'Исх-увл.отчёт'!$A$2:$D$3000,4,FALSE),"-")</f>
        <v>-</v>
      </c>
      <c r="AQ42" s="9" t="str">
        <f>IFERROR(VLOOKUP(CONCATENATE($A42,AQ$1),'Исх-увл.отчёт'!$A$2:$D$3000,4,FALSE),"-")</f>
        <v>-</v>
      </c>
      <c r="AR42" s="9" t="str">
        <f>IFERROR(VLOOKUP(CONCATENATE($A42,AR$1),'Исх-увл.отчёт'!$A$2:$D$3000,4,FALSE),"-")</f>
        <v>-</v>
      </c>
      <c r="AS42" s="9" t="str">
        <f>IFERROR(VLOOKUP(CONCATENATE($A42,AS$1),'Исх-увл.отчёт'!$A$2:$D$3000,4,FALSE),"-")</f>
        <v>-</v>
      </c>
      <c r="AT42" s="9" t="str">
        <f>IFERROR(VLOOKUP(CONCATENATE($A42,AT$1),'Исх-увл.отчёт'!$A$2:$D$3000,4,FALSE),"-")</f>
        <v>-</v>
      </c>
      <c r="AU42" s="9" t="str">
        <f>IFERROR(VLOOKUP(CONCATENATE($A42,AU$1),'Исх-увл.отчёт'!$A$2:$D$3000,4,FALSE),"-")</f>
        <v>-</v>
      </c>
      <c r="AV42" s="9" t="str">
        <f>IFERROR(VLOOKUP(CONCATENATE($A42,AV$1),'Исх-увл.отчёт'!$A$2:$D$3000,4,FALSE),"-")</f>
        <v>-</v>
      </c>
      <c r="AW42" s="9" t="str">
        <f>IFERROR(VLOOKUP(CONCATENATE($A42,AW$1),'Исх-увл.отчёт'!$A$2:$D$3000,4,FALSE),"-")</f>
        <v>-</v>
      </c>
      <c r="AX42" s="9" t="str">
        <f>IFERROR(VLOOKUP(CONCATENATE($A42,AX$1),'Исх-увл.отчёт'!$A$2:$D$3000,4,FALSE),"-")</f>
        <v>-</v>
      </c>
      <c r="AY42" s="9" t="str">
        <f>IFERROR(VLOOKUP(CONCATENATE($A42,AY$1),'Исх-увл.отчёт'!$A$2:$D$3000,4,FALSE),"-")</f>
        <v>-</v>
      </c>
      <c r="AZ42" s="9" t="str">
        <f>IFERROR(VLOOKUP(CONCATENATE($A42,AZ$1),'Исх-увл.отчёт'!$A$2:$D$3000,4,FALSE),"-")</f>
        <v>-</v>
      </c>
      <c r="BA42" s="9" t="str">
        <f>IFERROR(VLOOKUP(CONCATENATE($A42,BA$1),'Исх-увл.отчёт'!$A$2:$D$3000,4,FALSE),"-")</f>
        <v>-</v>
      </c>
      <c r="BB42" s="9" t="str">
        <f>IFERROR(VLOOKUP(CONCATENATE($A42,BB$1),'Исх-увл.отчёт'!$A$2:$D$3000,4,FALSE),"-")</f>
        <v>-</v>
      </c>
      <c r="BC42" s="9" t="str">
        <f>IFERROR(VLOOKUP(CONCATENATE($A42,BC$1),'Исх-увл.отчёт'!$A$2:$D$3000,4,FALSE),"-")</f>
        <v>-</v>
      </c>
      <c r="BD42" s="9" t="str">
        <f>IFERROR(VLOOKUP(CONCATENATE($A42,BD$1),'Исх-увл.отчёт'!$A$2:$D$3000,4,FALSE),"-")</f>
        <v>-</v>
      </c>
      <c r="BE42" s="9" t="str">
        <f>IFERROR(VLOOKUP(CONCATENATE($A42,BE$1),'Исх-увл.отчёт'!$A$2:$D$3000,4,FALSE),"-")</f>
        <v>-</v>
      </c>
      <c r="BF42" s="9" t="str">
        <f>IFERROR(VLOOKUP(CONCATENATE($A42,BF$1),'Исх-увл.отчёт'!$A$2:$D$3000,4,FALSE),"-")</f>
        <v>-</v>
      </c>
      <c r="BG42" s="9" t="str">
        <f>IFERROR(VLOOKUP(CONCATENATE($A42,BG$1),'Исх-увл.отчёт'!$A$2:$D$3000,4,FALSE),"-")</f>
        <v>-</v>
      </c>
      <c r="BH42" s="37">
        <f t="shared" si="0"/>
        <v>0</v>
      </c>
      <c r="BI42" s="114" t="str">
        <f t="shared" si="1"/>
        <v>-</v>
      </c>
      <c r="BJ42" s="9"/>
    </row>
    <row r="43" spans="1:62">
      <c r="A43" s="125">
        <f t="shared" si="2"/>
        <v>41</v>
      </c>
      <c r="B43" s="9" t="str">
        <f>IFERROR(VLOOKUP(CONCATENATE($A43,B$1),'Исх-увл.отчёт'!$A$2:$D$3000,4,FALSE),"-")</f>
        <v>-</v>
      </c>
      <c r="C43" s="9" t="str">
        <f>IFERROR(VLOOKUP(CONCATENATE($A43,C$1),'Исх-увл.отчёт'!$A$2:$D$3000,4,FALSE),"-")</f>
        <v>-</v>
      </c>
      <c r="D43" s="9" t="str">
        <f>IFERROR(VLOOKUP(CONCATENATE($A43,D$1),'Исх-увл.отчёт'!$A$2:$D$3000,4,FALSE),"-")</f>
        <v>-</v>
      </c>
      <c r="E43" s="9" t="str">
        <f>IFERROR(VLOOKUP(CONCATENATE($A43,E$1),'Исх-увл.отчёт'!$A$2:$D$3000,4,FALSE),"-")</f>
        <v>-</v>
      </c>
      <c r="F43" s="9" t="str">
        <f>IFERROR(VLOOKUP(CONCATENATE($A43,F$1),'Исх-увл.отчёт'!$A$2:$D$3000,4,FALSE),"-")</f>
        <v>-</v>
      </c>
      <c r="G43" s="9" t="str">
        <f>IFERROR(VLOOKUP(CONCATENATE($A43,G$1),'Исх-увл.отчёт'!$A$2:$D$3000,4,FALSE),"-")</f>
        <v>-</v>
      </c>
      <c r="H43" s="9" t="str">
        <f>IFERROR(VLOOKUP(CONCATENATE($A43,H$1),'Исх-увл.отчёт'!$A$2:$D$3000,4,FALSE),"-")</f>
        <v>-</v>
      </c>
      <c r="I43" s="9" t="str">
        <f>IFERROR(VLOOKUP(CONCATENATE($A43,I$1),'Исх-увл.отчёт'!$A$2:$D$3000,4,FALSE),"-")</f>
        <v>-</v>
      </c>
      <c r="J43" s="9" t="str">
        <f>IFERROR(VLOOKUP(CONCATENATE($A43,J$1),'Исх-увл.отчёт'!$A$2:$D$3000,4,FALSE),"-")</f>
        <v>-</v>
      </c>
      <c r="K43" s="9" t="str">
        <f>IFERROR(VLOOKUP(CONCATENATE($A43,K$1),'Исх-увл.отчёт'!$A$2:$D$3000,4,FALSE),"-")</f>
        <v>-</v>
      </c>
      <c r="L43" s="9" t="str">
        <f>IFERROR(VLOOKUP(CONCATENATE($A43,L$1),'Исх-увл.отчёт'!$A$2:$D$3000,4,FALSE),"-")</f>
        <v>-</v>
      </c>
      <c r="M43" s="9" t="str">
        <f>IFERROR(VLOOKUP(CONCATENATE($A43,M$1),'Исх-увл.отчёт'!$A$2:$D$3000,4,FALSE),"-")</f>
        <v>-</v>
      </c>
      <c r="N43" s="9" t="str">
        <f>IFERROR(VLOOKUP(CONCATENATE($A43,N$1),'Исх-увл.отчёт'!$A$2:$D$3000,4,FALSE),"-")</f>
        <v>-</v>
      </c>
      <c r="O43" s="9">
        <f>IFERROR(VLOOKUP(CONCATENATE($A43,O$1),'Исх-увл.отчёт'!$A$2:$D$3000,4,FALSE),"-")</f>
        <v>6</v>
      </c>
      <c r="P43" s="9" t="str">
        <f>IFERROR(VLOOKUP(CONCATENATE($A43,P$1),'Исх-увл.отчёт'!$A$2:$D$3000,4,FALSE),"-")</f>
        <v>-</v>
      </c>
      <c r="Q43" s="9" t="str">
        <f>IFERROR(VLOOKUP(CONCATENATE($A43,Q$1),'Исх-увл.отчёт'!$A$2:$D$3000,4,FALSE),"-")</f>
        <v>-</v>
      </c>
      <c r="R43" s="9" t="str">
        <f>IFERROR(VLOOKUP(CONCATENATE($A43,R$1),'Исх-увл.отчёт'!$A$2:$D$3000,4,FALSE),"-")</f>
        <v>-</v>
      </c>
      <c r="S43" s="9" t="str">
        <f>IFERROR(VLOOKUP(CONCATENATE($A43,S$1),'Исх-увл.отчёт'!$A$2:$D$3000,4,FALSE),"-")</f>
        <v>-</v>
      </c>
      <c r="T43" s="9" t="str">
        <f>IFERROR(VLOOKUP(CONCATENATE($A43,T$1),'Исх-увл.отчёт'!$A$2:$D$3000,4,FALSE),"-")</f>
        <v>-</v>
      </c>
      <c r="U43" s="9" t="str">
        <f>IFERROR(VLOOKUP(CONCATENATE($A43,U$1),'Исх-увл.отчёт'!$A$2:$D$3000,4,FALSE),"-")</f>
        <v>-</v>
      </c>
      <c r="V43" s="9" t="str">
        <f>IFERROR(VLOOKUP(CONCATENATE($A43,V$1),'Исх-увл.отчёт'!$A$2:$D$3000,4,FALSE),"-")</f>
        <v>-</v>
      </c>
      <c r="W43" s="9" t="str">
        <f>IFERROR(VLOOKUP(CONCATENATE($A43,W$1),'Исх-увл.отчёт'!$A$2:$D$3000,4,FALSE),"-")</f>
        <v>-</v>
      </c>
      <c r="X43" s="9" t="str">
        <f>IFERROR(VLOOKUP(CONCATENATE($A43,X$1),'Исх-увл.отчёт'!$A$2:$D$3000,4,FALSE),"-")</f>
        <v>-</v>
      </c>
      <c r="Y43" s="9" t="str">
        <f>IFERROR(VLOOKUP(CONCATENATE($A43,Y$1),'Исх-увл.отчёт'!$A$2:$D$3000,4,FALSE),"-")</f>
        <v>-</v>
      </c>
      <c r="Z43" s="9" t="str">
        <f>IFERROR(VLOOKUP(CONCATENATE($A43,Z$1),'Исх-увл.отчёт'!$A$2:$D$3000,4,FALSE),"-")</f>
        <v>-</v>
      </c>
      <c r="AA43" s="9" t="str">
        <f>IFERROR(VLOOKUP(CONCATENATE($A43,AA$1),'Исх-увл.отчёт'!$A$2:$D$3000,4,FALSE),"-")</f>
        <v>-</v>
      </c>
      <c r="AB43" s="9" t="str">
        <f>IFERROR(VLOOKUP(CONCATENATE($A43,AB$1),'Исх-увл.отчёт'!$A$2:$D$3000,4,FALSE),"-")</f>
        <v>-</v>
      </c>
      <c r="AC43" s="9" t="str">
        <f>IFERROR(VLOOKUP(CONCATENATE($A43,AC$1),'Исх-увл.отчёт'!$A$2:$D$3000,4,FALSE),"-")</f>
        <v>-</v>
      </c>
      <c r="AD43" s="9" t="str">
        <f>IFERROR(VLOOKUP(CONCATENATE($A43,AD$1),'Исх-увл.отчёт'!$A$2:$D$3000,4,FALSE),"-")</f>
        <v>-</v>
      </c>
      <c r="AE43" s="9" t="str">
        <f>IFERROR(VLOOKUP(CONCATENATE($A43,AE$1),'Исх-увл.отчёт'!$A$2:$D$3000,4,FALSE),"-")</f>
        <v>-</v>
      </c>
      <c r="AF43" s="9" t="str">
        <f>IFERROR(VLOOKUP(CONCATENATE($A43,AF$1),'Исх-увл.отчёт'!$A$2:$D$3000,4,FALSE),"-")</f>
        <v>-</v>
      </c>
      <c r="AG43" s="9" t="str">
        <f>IFERROR(VLOOKUP(CONCATENATE($A43,AG$1),'Исх-увл.отчёт'!$A$2:$D$3000,4,FALSE),"-")</f>
        <v>-</v>
      </c>
      <c r="AH43" s="9" t="str">
        <f>IFERROR(VLOOKUP(CONCATENATE($A43,AH$1),'Исх-увл.отчёт'!$A$2:$D$3000,4,FALSE),"-")</f>
        <v>-</v>
      </c>
      <c r="AI43" s="9" t="str">
        <f>IFERROR(VLOOKUP(CONCATENATE($A43,AI$1),'Исх-увл.отчёт'!$A$2:$D$3000,4,FALSE),"-")</f>
        <v>-</v>
      </c>
      <c r="AJ43" s="9" t="str">
        <f>IFERROR(VLOOKUP(CONCATENATE($A43,AJ$1),'Исх-увл.отчёт'!$A$2:$D$3000,4,FALSE),"-")</f>
        <v>-</v>
      </c>
      <c r="AK43" s="9">
        <f>IFERROR(VLOOKUP(CONCATENATE($A43,AK$1),'Исх-увл.отчёт'!$A$2:$D$3000,4,FALSE),"-")</f>
        <v>8</v>
      </c>
      <c r="AL43" s="9" t="str">
        <f>IFERROR(VLOOKUP(CONCATENATE($A43,AL$1),'Исх-увл.отчёт'!$A$2:$D$3000,4,FALSE),"-")</f>
        <v>-</v>
      </c>
      <c r="AM43" s="9" t="str">
        <f>IFERROR(VLOOKUP(CONCATENATE($A43,AM$1),'Исх-увл.отчёт'!$A$2:$D$3000,4,FALSE),"-")</f>
        <v>-</v>
      </c>
      <c r="AN43" s="9">
        <f>IFERROR(VLOOKUP(CONCATENATE($A43,AN$1),'Исх-увл.отчёт'!$A$2:$D$3000,4,FALSE),"-")</f>
        <v>8</v>
      </c>
      <c r="AO43" s="9" t="str">
        <f>IFERROR(VLOOKUP(CONCATENATE($A43,AO$1),'Исх-увл.отчёт'!$A$2:$D$3000,4,FALSE),"-")</f>
        <v>-</v>
      </c>
      <c r="AP43" s="9" t="str">
        <f>IFERROR(VLOOKUP(CONCATENATE($A43,AP$1),'Исх-увл.отчёт'!$A$2:$D$3000,4,FALSE),"-")</f>
        <v>-</v>
      </c>
      <c r="AQ43" s="9" t="str">
        <f>IFERROR(VLOOKUP(CONCATENATE($A43,AQ$1),'Исх-увл.отчёт'!$A$2:$D$3000,4,FALSE),"-")</f>
        <v>-</v>
      </c>
      <c r="AR43" s="9" t="str">
        <f>IFERROR(VLOOKUP(CONCATENATE($A43,AR$1),'Исх-увл.отчёт'!$A$2:$D$3000,4,FALSE),"-")</f>
        <v>-</v>
      </c>
      <c r="AS43" s="9" t="str">
        <f>IFERROR(VLOOKUP(CONCATENATE($A43,AS$1),'Исх-увл.отчёт'!$A$2:$D$3000,4,FALSE),"-")</f>
        <v>-</v>
      </c>
      <c r="AT43" s="9" t="str">
        <f>IFERROR(VLOOKUP(CONCATENATE($A43,AT$1),'Исх-увл.отчёт'!$A$2:$D$3000,4,FALSE),"-")</f>
        <v>-</v>
      </c>
      <c r="AU43" s="9" t="str">
        <f>IFERROR(VLOOKUP(CONCATENATE($A43,AU$1),'Исх-увл.отчёт'!$A$2:$D$3000,4,FALSE),"-")</f>
        <v>-</v>
      </c>
      <c r="AV43" s="9" t="str">
        <f>IFERROR(VLOOKUP(CONCATENATE($A43,AV$1),'Исх-увл.отчёт'!$A$2:$D$3000,4,FALSE),"-")</f>
        <v>-</v>
      </c>
      <c r="AW43" s="9" t="str">
        <f>IFERROR(VLOOKUP(CONCATENATE($A43,AW$1),'Исх-увл.отчёт'!$A$2:$D$3000,4,FALSE),"-")</f>
        <v>-</v>
      </c>
      <c r="AX43" s="9" t="str">
        <f>IFERROR(VLOOKUP(CONCATENATE($A43,AX$1),'Исх-увл.отчёт'!$A$2:$D$3000,4,FALSE),"-")</f>
        <v>-</v>
      </c>
      <c r="AY43" s="9" t="str">
        <f>IFERROR(VLOOKUP(CONCATENATE($A43,AY$1),'Исх-увл.отчёт'!$A$2:$D$3000,4,FALSE),"-")</f>
        <v>-</v>
      </c>
      <c r="AZ43" s="9" t="str">
        <f>IFERROR(VLOOKUP(CONCATENATE($A43,AZ$1),'Исх-увл.отчёт'!$A$2:$D$3000,4,FALSE),"-")</f>
        <v>-</v>
      </c>
      <c r="BA43" s="9" t="str">
        <f>IFERROR(VLOOKUP(CONCATENATE($A43,BA$1),'Исх-увл.отчёт'!$A$2:$D$3000,4,FALSE),"-")</f>
        <v>-</v>
      </c>
      <c r="BB43" s="9" t="str">
        <f>IFERROR(VLOOKUP(CONCATENATE($A43,BB$1),'Исх-увл.отчёт'!$A$2:$D$3000,4,FALSE),"-")</f>
        <v>-</v>
      </c>
      <c r="BC43" s="9">
        <f>IFERROR(VLOOKUP(CONCATENATE($A43,BC$1),'Исх-увл.отчёт'!$A$2:$D$3000,4,FALSE),"-")</f>
        <v>6</v>
      </c>
      <c r="BD43" s="9" t="str">
        <f>IFERROR(VLOOKUP(CONCATENATE($A43,BD$1),'Исх-увл.отчёт'!$A$2:$D$3000,4,FALSE),"-")</f>
        <v>-</v>
      </c>
      <c r="BE43" s="9" t="str">
        <f>IFERROR(VLOOKUP(CONCATENATE($A43,BE$1),'Исх-увл.отчёт'!$A$2:$D$3000,4,FALSE),"-")</f>
        <v>-</v>
      </c>
      <c r="BF43" s="9" t="str">
        <f>IFERROR(VLOOKUP(CONCATENATE($A43,BF$1),'Исх-увл.отчёт'!$A$2:$D$3000,4,FALSE),"-")</f>
        <v>-</v>
      </c>
      <c r="BG43" s="9" t="str">
        <f>IFERROR(VLOOKUP(CONCATENATE($A43,BG$1),'Исх-увл.отчёт'!$A$2:$D$3000,4,FALSE),"-")</f>
        <v>-</v>
      </c>
      <c r="BH43" s="37">
        <f t="shared" si="0"/>
        <v>4</v>
      </c>
      <c r="BI43" s="114">
        <f t="shared" si="1"/>
        <v>7</v>
      </c>
      <c r="BJ43" s="9"/>
    </row>
    <row r="44" spans="1:62">
      <c r="A44" s="125">
        <f t="shared" si="2"/>
        <v>42</v>
      </c>
      <c r="B44" s="9" t="str">
        <f>IFERROR(VLOOKUP(CONCATENATE($A44,B$1),'Исх-увл.отчёт'!$A$2:$D$3000,4,FALSE),"-")</f>
        <v>-</v>
      </c>
      <c r="C44" s="9" t="str">
        <f>IFERROR(VLOOKUP(CONCATENATE($A44,C$1),'Исх-увл.отчёт'!$A$2:$D$3000,4,FALSE),"-")</f>
        <v>-</v>
      </c>
      <c r="D44" s="9" t="str">
        <f>IFERROR(VLOOKUP(CONCATENATE($A44,D$1),'Исх-увл.отчёт'!$A$2:$D$3000,4,FALSE),"-")</f>
        <v>-</v>
      </c>
      <c r="E44" s="9" t="str">
        <f>IFERROR(VLOOKUP(CONCATENATE($A44,E$1),'Исх-увл.отчёт'!$A$2:$D$3000,4,FALSE),"-")</f>
        <v>-</v>
      </c>
      <c r="F44" s="9" t="str">
        <f>IFERROR(VLOOKUP(CONCATENATE($A44,F$1),'Исх-увл.отчёт'!$A$2:$D$3000,4,FALSE),"-")</f>
        <v>-</v>
      </c>
      <c r="G44" s="9" t="str">
        <f>IFERROR(VLOOKUP(CONCATENATE($A44,G$1),'Исх-увл.отчёт'!$A$2:$D$3000,4,FALSE),"-")</f>
        <v>-</v>
      </c>
      <c r="H44" s="9" t="str">
        <f>IFERROR(VLOOKUP(CONCATENATE($A44,H$1),'Исх-увл.отчёт'!$A$2:$D$3000,4,FALSE),"-")</f>
        <v>-</v>
      </c>
      <c r="I44" s="9" t="str">
        <f>IFERROR(VLOOKUP(CONCATENATE($A44,I$1),'Исх-увл.отчёт'!$A$2:$D$3000,4,FALSE),"-")</f>
        <v>-</v>
      </c>
      <c r="J44" s="9" t="str">
        <f>IFERROR(VLOOKUP(CONCATENATE($A44,J$1),'Исх-увл.отчёт'!$A$2:$D$3000,4,FALSE),"-")</f>
        <v>-</v>
      </c>
      <c r="K44" s="9" t="str">
        <f>IFERROR(VLOOKUP(CONCATENATE($A44,K$1),'Исх-увл.отчёт'!$A$2:$D$3000,4,FALSE),"-")</f>
        <v>-</v>
      </c>
      <c r="L44" s="9" t="str">
        <f>IFERROR(VLOOKUP(CONCATENATE($A44,L$1),'Исх-увл.отчёт'!$A$2:$D$3000,4,FALSE),"-")</f>
        <v>-</v>
      </c>
      <c r="M44" s="9" t="str">
        <f>IFERROR(VLOOKUP(CONCATENATE($A44,M$1),'Исх-увл.отчёт'!$A$2:$D$3000,4,FALSE),"-")</f>
        <v>-</v>
      </c>
      <c r="N44" s="9" t="str">
        <f>IFERROR(VLOOKUP(CONCATENATE($A44,N$1),'Исх-увл.отчёт'!$A$2:$D$3000,4,FALSE),"-")</f>
        <v>-</v>
      </c>
      <c r="O44" s="9" t="str">
        <f>IFERROR(VLOOKUP(CONCATENATE($A44,O$1),'Исх-увл.отчёт'!$A$2:$D$3000,4,FALSE),"-")</f>
        <v>-</v>
      </c>
      <c r="P44" s="9" t="str">
        <f>IFERROR(VLOOKUP(CONCATENATE($A44,P$1),'Исх-увл.отчёт'!$A$2:$D$3000,4,FALSE),"-")</f>
        <v>-</v>
      </c>
      <c r="Q44" s="9" t="str">
        <f>IFERROR(VLOOKUP(CONCATENATE($A44,Q$1),'Исх-увл.отчёт'!$A$2:$D$3000,4,FALSE),"-")</f>
        <v>-</v>
      </c>
      <c r="R44" s="9" t="str">
        <f>IFERROR(VLOOKUP(CONCATENATE($A44,R$1),'Исх-увл.отчёт'!$A$2:$D$3000,4,FALSE),"-")</f>
        <v>-</v>
      </c>
      <c r="S44" s="9" t="str">
        <f>IFERROR(VLOOKUP(CONCATENATE($A44,S$1),'Исх-увл.отчёт'!$A$2:$D$3000,4,FALSE),"-")</f>
        <v>-</v>
      </c>
      <c r="T44" s="9" t="str">
        <f>IFERROR(VLOOKUP(CONCATENATE($A44,T$1),'Исх-увл.отчёт'!$A$2:$D$3000,4,FALSE),"-")</f>
        <v>-</v>
      </c>
      <c r="U44" s="9" t="str">
        <f>IFERROR(VLOOKUP(CONCATENATE($A44,U$1),'Исх-увл.отчёт'!$A$2:$D$3000,4,FALSE),"-")</f>
        <v>-</v>
      </c>
      <c r="V44" s="9" t="str">
        <f>IFERROR(VLOOKUP(CONCATENATE($A44,V$1),'Исх-увл.отчёт'!$A$2:$D$3000,4,FALSE),"-")</f>
        <v>-</v>
      </c>
      <c r="W44" s="9" t="str">
        <f>IFERROR(VLOOKUP(CONCATENATE($A44,W$1),'Исх-увл.отчёт'!$A$2:$D$3000,4,FALSE),"-")</f>
        <v>-</v>
      </c>
      <c r="X44" s="9" t="str">
        <f>IFERROR(VLOOKUP(CONCATENATE($A44,X$1),'Исх-увл.отчёт'!$A$2:$D$3000,4,FALSE),"-")</f>
        <v>-</v>
      </c>
      <c r="Y44" s="9" t="str">
        <f>IFERROR(VLOOKUP(CONCATENATE($A44,Y$1),'Исх-увл.отчёт'!$A$2:$D$3000,4,FALSE),"-")</f>
        <v>-</v>
      </c>
      <c r="Z44" s="9" t="str">
        <f>IFERROR(VLOOKUP(CONCATENATE($A44,Z$1),'Исх-увл.отчёт'!$A$2:$D$3000,4,FALSE),"-")</f>
        <v>-</v>
      </c>
      <c r="AA44" s="9" t="str">
        <f>IFERROR(VLOOKUP(CONCATENATE($A44,AA$1),'Исх-увл.отчёт'!$A$2:$D$3000,4,FALSE),"-")</f>
        <v>-</v>
      </c>
      <c r="AB44" s="9" t="str">
        <f>IFERROR(VLOOKUP(CONCATENATE($A44,AB$1),'Исх-увл.отчёт'!$A$2:$D$3000,4,FALSE),"-")</f>
        <v>-</v>
      </c>
      <c r="AC44" s="9" t="str">
        <f>IFERROR(VLOOKUP(CONCATENATE($A44,AC$1),'Исх-увл.отчёт'!$A$2:$D$3000,4,FALSE),"-")</f>
        <v>-</v>
      </c>
      <c r="AD44" s="9" t="str">
        <f>IFERROR(VLOOKUP(CONCATENATE($A44,AD$1),'Исх-увл.отчёт'!$A$2:$D$3000,4,FALSE),"-")</f>
        <v>-</v>
      </c>
      <c r="AE44" s="9" t="str">
        <f>IFERROR(VLOOKUP(CONCATENATE($A44,AE$1),'Исх-увл.отчёт'!$A$2:$D$3000,4,FALSE),"-")</f>
        <v>-</v>
      </c>
      <c r="AF44" s="9" t="str">
        <f>IFERROR(VLOOKUP(CONCATENATE($A44,AF$1),'Исх-увл.отчёт'!$A$2:$D$3000,4,FALSE),"-")</f>
        <v>-</v>
      </c>
      <c r="AG44" s="9" t="str">
        <f>IFERROR(VLOOKUP(CONCATENATE($A44,AG$1),'Исх-увл.отчёт'!$A$2:$D$3000,4,FALSE),"-")</f>
        <v>-</v>
      </c>
      <c r="AH44" s="9" t="str">
        <f>IFERROR(VLOOKUP(CONCATENATE($A44,AH$1),'Исх-увл.отчёт'!$A$2:$D$3000,4,FALSE),"-")</f>
        <v>-</v>
      </c>
      <c r="AI44" s="9" t="str">
        <f>IFERROR(VLOOKUP(CONCATENATE($A44,AI$1),'Исх-увл.отчёт'!$A$2:$D$3000,4,FALSE),"-")</f>
        <v>-</v>
      </c>
      <c r="AJ44" s="9" t="str">
        <f>IFERROR(VLOOKUP(CONCATENATE($A44,AJ$1),'Исх-увл.отчёт'!$A$2:$D$3000,4,FALSE),"-")</f>
        <v>-</v>
      </c>
      <c r="AK44" s="9" t="str">
        <f>IFERROR(VLOOKUP(CONCATENATE($A44,AK$1),'Исх-увл.отчёт'!$A$2:$D$3000,4,FALSE),"-")</f>
        <v>-</v>
      </c>
      <c r="AL44" s="9" t="str">
        <f>IFERROR(VLOOKUP(CONCATENATE($A44,AL$1),'Исх-увл.отчёт'!$A$2:$D$3000,4,FALSE),"-")</f>
        <v>-</v>
      </c>
      <c r="AM44" s="9" t="str">
        <f>IFERROR(VLOOKUP(CONCATENATE($A44,AM$1),'Исх-увл.отчёт'!$A$2:$D$3000,4,FALSE),"-")</f>
        <v>-</v>
      </c>
      <c r="AN44" s="9" t="str">
        <f>IFERROR(VLOOKUP(CONCATENATE($A44,AN$1),'Исх-увл.отчёт'!$A$2:$D$3000,4,FALSE),"-")</f>
        <v>-</v>
      </c>
      <c r="AO44" s="9" t="str">
        <f>IFERROR(VLOOKUP(CONCATENATE($A44,AO$1),'Исх-увл.отчёт'!$A$2:$D$3000,4,FALSE),"-")</f>
        <v>-</v>
      </c>
      <c r="AP44" s="9" t="str">
        <f>IFERROR(VLOOKUP(CONCATENATE($A44,AP$1),'Исх-увл.отчёт'!$A$2:$D$3000,4,FALSE),"-")</f>
        <v>-</v>
      </c>
      <c r="AQ44" s="9" t="str">
        <f>IFERROR(VLOOKUP(CONCATENATE($A44,AQ$1),'Исх-увл.отчёт'!$A$2:$D$3000,4,FALSE),"-")</f>
        <v>-</v>
      </c>
      <c r="AR44" s="9" t="str">
        <f>IFERROR(VLOOKUP(CONCATENATE($A44,AR$1),'Исх-увл.отчёт'!$A$2:$D$3000,4,FALSE),"-")</f>
        <v>-</v>
      </c>
      <c r="AS44" s="9" t="str">
        <f>IFERROR(VLOOKUP(CONCATENATE($A44,AS$1),'Исх-увл.отчёт'!$A$2:$D$3000,4,FALSE),"-")</f>
        <v>-</v>
      </c>
      <c r="AT44" s="9" t="str">
        <f>IFERROR(VLOOKUP(CONCATENATE($A44,AT$1),'Исх-увл.отчёт'!$A$2:$D$3000,4,FALSE),"-")</f>
        <v>-</v>
      </c>
      <c r="AU44" s="9" t="str">
        <f>IFERROR(VLOOKUP(CONCATENATE($A44,AU$1),'Исх-увл.отчёт'!$A$2:$D$3000,4,FALSE),"-")</f>
        <v>-</v>
      </c>
      <c r="AV44" s="9" t="str">
        <f>IFERROR(VLOOKUP(CONCATENATE($A44,AV$1),'Исх-увл.отчёт'!$A$2:$D$3000,4,FALSE),"-")</f>
        <v>-</v>
      </c>
      <c r="AW44" s="9" t="str">
        <f>IFERROR(VLOOKUP(CONCATENATE($A44,AW$1),'Исх-увл.отчёт'!$A$2:$D$3000,4,FALSE),"-")</f>
        <v>-</v>
      </c>
      <c r="AX44" s="9" t="str">
        <f>IFERROR(VLOOKUP(CONCATENATE($A44,AX$1),'Исх-увл.отчёт'!$A$2:$D$3000,4,FALSE),"-")</f>
        <v>-</v>
      </c>
      <c r="AY44" s="9" t="str">
        <f>IFERROR(VLOOKUP(CONCATENATE($A44,AY$1),'Исх-увл.отчёт'!$A$2:$D$3000,4,FALSE),"-")</f>
        <v>-</v>
      </c>
      <c r="AZ44" s="9" t="str">
        <f>IFERROR(VLOOKUP(CONCATENATE($A44,AZ$1),'Исх-увл.отчёт'!$A$2:$D$3000,4,FALSE),"-")</f>
        <v>-</v>
      </c>
      <c r="BA44" s="9" t="str">
        <f>IFERROR(VLOOKUP(CONCATENATE($A44,BA$1),'Исх-увл.отчёт'!$A$2:$D$3000,4,FALSE),"-")</f>
        <v>-</v>
      </c>
      <c r="BB44" s="9" t="str">
        <f>IFERROR(VLOOKUP(CONCATENATE($A44,BB$1),'Исх-увл.отчёт'!$A$2:$D$3000,4,FALSE),"-")</f>
        <v>-</v>
      </c>
      <c r="BC44" s="9" t="str">
        <f>IFERROR(VLOOKUP(CONCATENATE($A44,BC$1),'Исх-увл.отчёт'!$A$2:$D$3000,4,FALSE),"-")</f>
        <v>-</v>
      </c>
      <c r="BD44" s="9" t="str">
        <f>IFERROR(VLOOKUP(CONCATENATE($A44,BD$1),'Исх-увл.отчёт'!$A$2:$D$3000,4,FALSE),"-")</f>
        <v>-</v>
      </c>
      <c r="BE44" s="9" t="str">
        <f>IFERROR(VLOOKUP(CONCATENATE($A44,BE$1),'Исх-увл.отчёт'!$A$2:$D$3000,4,FALSE),"-")</f>
        <v>-</v>
      </c>
      <c r="BF44" s="9" t="str">
        <f>IFERROR(VLOOKUP(CONCATENATE($A44,BF$1),'Исх-увл.отчёт'!$A$2:$D$3000,4,FALSE),"-")</f>
        <v>-</v>
      </c>
      <c r="BG44" s="9" t="str">
        <f>IFERROR(VLOOKUP(CONCATENATE($A44,BG$1),'Исх-увл.отчёт'!$A$2:$D$3000,4,FALSE),"-")</f>
        <v>-</v>
      </c>
      <c r="BH44" s="37">
        <f t="shared" si="0"/>
        <v>0</v>
      </c>
      <c r="BI44" s="114" t="str">
        <f t="shared" si="1"/>
        <v>-</v>
      </c>
      <c r="BJ44" s="9"/>
    </row>
    <row r="45" spans="1:62">
      <c r="A45" s="125">
        <f t="shared" si="2"/>
        <v>43</v>
      </c>
      <c r="B45" s="9" t="str">
        <f>IFERROR(VLOOKUP(CONCATENATE($A45,B$1),'Исх-увл.отчёт'!$A$2:$D$3000,4,FALSE),"-")</f>
        <v>-</v>
      </c>
      <c r="C45" s="9" t="str">
        <f>IFERROR(VLOOKUP(CONCATENATE($A45,C$1),'Исх-увл.отчёт'!$A$2:$D$3000,4,FALSE),"-")</f>
        <v>-</v>
      </c>
      <c r="D45" s="9" t="str">
        <f>IFERROR(VLOOKUP(CONCATENATE($A45,D$1),'Исх-увл.отчёт'!$A$2:$D$3000,4,FALSE),"-")</f>
        <v>-</v>
      </c>
      <c r="E45" s="9" t="str">
        <f>IFERROR(VLOOKUP(CONCATENATE($A45,E$1),'Исх-увл.отчёт'!$A$2:$D$3000,4,FALSE),"-")</f>
        <v>-</v>
      </c>
      <c r="F45" s="9" t="str">
        <f>IFERROR(VLOOKUP(CONCATENATE($A45,F$1),'Исх-увл.отчёт'!$A$2:$D$3000,4,FALSE),"-")</f>
        <v>-</v>
      </c>
      <c r="G45" s="9" t="str">
        <f>IFERROR(VLOOKUP(CONCATENATE($A45,G$1),'Исх-увл.отчёт'!$A$2:$D$3000,4,FALSE),"-")</f>
        <v>-</v>
      </c>
      <c r="H45" s="9">
        <f>IFERROR(VLOOKUP(CONCATENATE($A45,H$1),'Исх-увл.отчёт'!$A$2:$D$3000,4,FALSE),"-")</f>
        <v>12</v>
      </c>
      <c r="I45" s="9" t="str">
        <f>IFERROR(VLOOKUP(CONCATENATE($A45,I$1),'Исх-увл.отчёт'!$A$2:$D$3000,4,FALSE),"-")</f>
        <v>-</v>
      </c>
      <c r="J45" s="9" t="str">
        <f>IFERROR(VLOOKUP(CONCATENATE($A45,J$1),'Исх-увл.отчёт'!$A$2:$D$3000,4,FALSE),"-")</f>
        <v>-</v>
      </c>
      <c r="K45" s="9" t="str">
        <f>IFERROR(VLOOKUP(CONCATENATE($A45,K$1),'Исх-увл.отчёт'!$A$2:$D$3000,4,FALSE),"-")</f>
        <v>-</v>
      </c>
      <c r="L45" s="9">
        <f>IFERROR(VLOOKUP(CONCATENATE($A45,L$1),'Исх-увл.отчёт'!$A$2:$D$3000,4,FALSE),"-")</f>
        <v>12</v>
      </c>
      <c r="M45" s="9">
        <f>IFERROR(VLOOKUP(CONCATENATE($A45,M$1),'Исх-увл.отчёт'!$A$2:$D$3000,4,FALSE),"-")</f>
        <v>12</v>
      </c>
      <c r="N45" s="9" t="str">
        <f>IFERROR(VLOOKUP(CONCATENATE($A45,N$1),'Исх-увл.отчёт'!$A$2:$D$3000,4,FALSE),"-")</f>
        <v>-</v>
      </c>
      <c r="O45" s="9">
        <f>IFERROR(VLOOKUP(CONCATENATE($A45,O$1),'Исх-увл.отчёт'!$A$2:$D$3000,4,FALSE),"-")</f>
        <v>12</v>
      </c>
      <c r="P45" s="9" t="str">
        <f>IFERROR(VLOOKUP(CONCATENATE($A45,P$1),'Исх-увл.отчёт'!$A$2:$D$3000,4,FALSE),"-")</f>
        <v>-</v>
      </c>
      <c r="Q45" s="9" t="str">
        <f>IFERROR(VLOOKUP(CONCATENATE($A45,Q$1),'Исх-увл.отчёт'!$A$2:$D$3000,4,FALSE),"-")</f>
        <v>-</v>
      </c>
      <c r="R45" s="9" t="str">
        <f>IFERROR(VLOOKUP(CONCATENATE($A45,R$1),'Исх-увл.отчёт'!$A$2:$D$3000,4,FALSE),"-")</f>
        <v>-</v>
      </c>
      <c r="S45" s="9" t="str">
        <f>IFERROR(VLOOKUP(CONCATENATE($A45,S$1),'Исх-увл.отчёт'!$A$2:$D$3000,4,FALSE),"-")</f>
        <v>-</v>
      </c>
      <c r="T45" s="9" t="str">
        <f>IFERROR(VLOOKUP(CONCATENATE($A45,T$1),'Исх-увл.отчёт'!$A$2:$D$3000,4,FALSE),"-")</f>
        <v>-</v>
      </c>
      <c r="U45" s="9" t="str">
        <f>IFERROR(VLOOKUP(CONCATENATE($A45,U$1),'Исх-увл.отчёт'!$A$2:$D$3000,4,FALSE),"-")</f>
        <v>-</v>
      </c>
      <c r="V45" s="9" t="str">
        <f>IFERROR(VLOOKUP(CONCATENATE($A45,V$1),'Исх-увл.отчёт'!$A$2:$D$3000,4,FALSE),"-")</f>
        <v>-</v>
      </c>
      <c r="W45" s="9" t="str">
        <f>IFERROR(VLOOKUP(CONCATENATE($A45,W$1),'Исх-увл.отчёт'!$A$2:$D$3000,4,FALSE),"-")</f>
        <v>-</v>
      </c>
      <c r="X45" s="9" t="str">
        <f>IFERROR(VLOOKUP(CONCATENATE($A45,X$1),'Исх-увл.отчёт'!$A$2:$D$3000,4,FALSE),"-")</f>
        <v>-</v>
      </c>
      <c r="Y45" s="9" t="str">
        <f>IFERROR(VLOOKUP(CONCATENATE($A45,Y$1),'Исх-увл.отчёт'!$A$2:$D$3000,4,FALSE),"-")</f>
        <v>-</v>
      </c>
      <c r="Z45" s="9">
        <f>IFERROR(VLOOKUP(CONCATENATE($A45,Z$1),'Исх-увл.отчёт'!$A$2:$D$3000,4,FALSE),"-")</f>
        <v>8</v>
      </c>
      <c r="AA45" s="9" t="str">
        <f>IFERROR(VLOOKUP(CONCATENATE($A45,AA$1),'Исх-увл.отчёт'!$A$2:$D$3000,4,FALSE),"-")</f>
        <v>-</v>
      </c>
      <c r="AB45" s="9" t="str">
        <f>IFERROR(VLOOKUP(CONCATENATE($A45,AB$1),'Исх-увл.отчёт'!$A$2:$D$3000,4,FALSE),"-")</f>
        <v>-</v>
      </c>
      <c r="AC45" s="9" t="str">
        <f>IFERROR(VLOOKUP(CONCATENATE($A45,AC$1),'Исх-увл.отчёт'!$A$2:$D$3000,4,FALSE),"-")</f>
        <v>-</v>
      </c>
      <c r="AD45" s="9" t="str">
        <f>IFERROR(VLOOKUP(CONCATENATE($A45,AD$1),'Исх-увл.отчёт'!$A$2:$D$3000,4,FALSE),"-")</f>
        <v>-</v>
      </c>
      <c r="AE45" s="9" t="str">
        <f>IFERROR(VLOOKUP(CONCATENATE($A45,AE$1),'Исх-увл.отчёт'!$A$2:$D$3000,4,FALSE),"-")</f>
        <v>-</v>
      </c>
      <c r="AF45" s="9" t="str">
        <f>IFERROR(VLOOKUP(CONCATENATE($A45,AF$1),'Исх-увл.отчёт'!$A$2:$D$3000,4,FALSE),"-")</f>
        <v>-</v>
      </c>
      <c r="AG45" s="9">
        <f>IFERROR(VLOOKUP(CONCATENATE($A45,AG$1),'Исх-увл.отчёт'!$A$2:$D$3000,4,FALSE),"-")</f>
        <v>12</v>
      </c>
      <c r="AH45" s="9" t="str">
        <f>IFERROR(VLOOKUP(CONCATENATE($A45,AH$1),'Исх-увл.отчёт'!$A$2:$D$3000,4,FALSE),"-")</f>
        <v>-</v>
      </c>
      <c r="AI45" s="9" t="str">
        <f>IFERROR(VLOOKUP(CONCATENATE($A45,AI$1),'Исх-увл.отчёт'!$A$2:$D$3000,4,FALSE),"-")</f>
        <v>-</v>
      </c>
      <c r="AJ45" s="9" t="str">
        <f>IFERROR(VLOOKUP(CONCATENATE($A45,AJ$1),'Исх-увл.отчёт'!$A$2:$D$3000,4,FALSE),"-")</f>
        <v>-</v>
      </c>
      <c r="AK45" s="9">
        <f>IFERROR(VLOOKUP(CONCATENATE($A45,AK$1),'Исх-увл.отчёт'!$A$2:$D$3000,4,FALSE),"-")</f>
        <v>8</v>
      </c>
      <c r="AL45" s="9">
        <f>IFERROR(VLOOKUP(CONCATENATE($A45,AL$1),'Исх-увл.отчёт'!$A$2:$D$3000,4,FALSE),"-")</f>
        <v>5</v>
      </c>
      <c r="AM45" s="9" t="str">
        <f>IFERROR(VLOOKUP(CONCATENATE($A45,AM$1),'Исх-увл.отчёт'!$A$2:$D$3000,4,FALSE),"-")</f>
        <v>-</v>
      </c>
      <c r="AN45" s="9" t="str">
        <f>IFERROR(VLOOKUP(CONCATENATE($A45,AN$1),'Исх-увл.отчёт'!$A$2:$D$3000,4,FALSE),"-")</f>
        <v>-</v>
      </c>
      <c r="AO45" s="9">
        <f>IFERROR(VLOOKUP(CONCATENATE($A45,AO$1),'Исх-увл.отчёт'!$A$2:$D$3000,4,FALSE),"-")</f>
        <v>12</v>
      </c>
      <c r="AP45" s="9" t="str">
        <f>IFERROR(VLOOKUP(CONCATENATE($A45,AP$1),'Исх-увл.отчёт'!$A$2:$D$3000,4,FALSE),"-")</f>
        <v>-</v>
      </c>
      <c r="AQ45" s="9" t="str">
        <f>IFERROR(VLOOKUP(CONCATENATE($A45,AQ$1),'Исх-увл.отчёт'!$A$2:$D$3000,4,FALSE),"-")</f>
        <v>-</v>
      </c>
      <c r="AR45" s="9" t="str">
        <f>IFERROR(VLOOKUP(CONCATENATE($A45,AR$1),'Исх-увл.отчёт'!$A$2:$D$3000,4,FALSE),"-")</f>
        <v>-</v>
      </c>
      <c r="AS45" s="9" t="str">
        <f>IFERROR(VLOOKUP(CONCATENATE($A45,AS$1),'Исх-увл.отчёт'!$A$2:$D$3000,4,FALSE),"-")</f>
        <v>-</v>
      </c>
      <c r="AT45" s="9" t="str">
        <f>IFERROR(VLOOKUP(CONCATENATE($A45,AT$1),'Исх-увл.отчёт'!$A$2:$D$3000,4,FALSE),"-")</f>
        <v>-</v>
      </c>
      <c r="AU45" s="9" t="str">
        <f>IFERROR(VLOOKUP(CONCATENATE($A45,AU$1),'Исх-увл.отчёт'!$A$2:$D$3000,4,FALSE),"-")</f>
        <v>-</v>
      </c>
      <c r="AV45" s="9" t="str">
        <f>IFERROR(VLOOKUP(CONCATENATE($A45,AV$1),'Исх-увл.отчёт'!$A$2:$D$3000,4,FALSE),"-")</f>
        <v>-</v>
      </c>
      <c r="AW45" s="9" t="str">
        <f>IFERROR(VLOOKUP(CONCATENATE($A45,AW$1),'Исх-увл.отчёт'!$A$2:$D$3000,4,FALSE),"-")</f>
        <v>-</v>
      </c>
      <c r="AX45" s="9" t="str">
        <f>IFERROR(VLOOKUP(CONCATENATE($A45,AX$1),'Исх-увл.отчёт'!$A$2:$D$3000,4,FALSE),"-")</f>
        <v>-</v>
      </c>
      <c r="AY45" s="9" t="str">
        <f>IFERROR(VLOOKUP(CONCATENATE($A45,AY$1),'Исх-увл.отчёт'!$A$2:$D$3000,4,FALSE),"-")</f>
        <v>-</v>
      </c>
      <c r="AZ45" s="9" t="str">
        <f>IFERROR(VLOOKUP(CONCATENATE($A45,AZ$1),'Исх-увл.отчёт'!$A$2:$D$3000,4,FALSE),"-")</f>
        <v>-</v>
      </c>
      <c r="BA45" s="9" t="str">
        <f>IFERROR(VLOOKUP(CONCATENATE($A45,BA$1),'Исх-увл.отчёт'!$A$2:$D$3000,4,FALSE),"-")</f>
        <v>-</v>
      </c>
      <c r="BB45" s="9" t="str">
        <f>IFERROR(VLOOKUP(CONCATENATE($A45,BB$1),'Исх-увл.отчёт'!$A$2:$D$3000,4,FALSE),"-")</f>
        <v>-</v>
      </c>
      <c r="BC45" s="9">
        <f>IFERROR(VLOOKUP(CONCATENATE($A45,BC$1),'Исх-увл.отчёт'!$A$2:$D$3000,4,FALSE),"-")</f>
        <v>5</v>
      </c>
      <c r="BD45" s="9" t="str">
        <f>IFERROR(VLOOKUP(CONCATENATE($A45,BD$1),'Исх-увл.отчёт'!$A$2:$D$3000,4,FALSE),"-")</f>
        <v>-</v>
      </c>
      <c r="BE45" s="9" t="str">
        <f>IFERROR(VLOOKUP(CONCATENATE($A45,BE$1),'Исх-увл.отчёт'!$A$2:$D$3000,4,FALSE),"-")</f>
        <v>-</v>
      </c>
      <c r="BF45" s="9" t="str">
        <f>IFERROR(VLOOKUP(CONCATENATE($A45,BF$1),'Исх-увл.отчёт'!$A$2:$D$3000,4,FALSE),"-")</f>
        <v>-</v>
      </c>
      <c r="BG45" s="9" t="str">
        <f>IFERROR(VLOOKUP(CONCATENATE($A45,BG$1),'Исх-увл.отчёт'!$A$2:$D$3000,4,FALSE),"-")</f>
        <v>-</v>
      </c>
      <c r="BH45" s="37">
        <f t="shared" si="0"/>
        <v>10</v>
      </c>
      <c r="BI45" s="114">
        <f t="shared" si="1"/>
        <v>9.8000000000000007</v>
      </c>
      <c r="BJ45" s="9"/>
    </row>
    <row r="46" spans="1:62">
      <c r="A46" s="125">
        <f t="shared" si="2"/>
        <v>44</v>
      </c>
      <c r="B46" s="9" t="str">
        <f>IFERROR(VLOOKUP(CONCATENATE($A46,B$1),'Исх-увл.отчёт'!$A$2:$D$3000,4,FALSE),"-")</f>
        <v>-</v>
      </c>
      <c r="C46" s="9" t="str">
        <f>IFERROR(VLOOKUP(CONCATENATE($A46,C$1),'Исх-увл.отчёт'!$A$2:$D$3000,4,FALSE),"-")</f>
        <v>-</v>
      </c>
      <c r="D46" s="9" t="str">
        <f>IFERROR(VLOOKUP(CONCATENATE($A46,D$1),'Исх-увл.отчёт'!$A$2:$D$3000,4,FALSE),"-")</f>
        <v>-</v>
      </c>
      <c r="E46" s="9" t="str">
        <f>IFERROR(VLOOKUP(CONCATENATE($A46,E$1),'Исх-увл.отчёт'!$A$2:$D$3000,4,FALSE),"-")</f>
        <v>-</v>
      </c>
      <c r="F46" s="9" t="str">
        <f>IFERROR(VLOOKUP(CONCATENATE($A46,F$1),'Исх-увл.отчёт'!$A$2:$D$3000,4,FALSE),"-")</f>
        <v>-</v>
      </c>
      <c r="G46" s="9" t="str">
        <f>IFERROR(VLOOKUP(CONCATENATE($A46,G$1),'Исх-увл.отчёт'!$A$2:$D$3000,4,FALSE),"-")</f>
        <v>-</v>
      </c>
      <c r="H46" s="9" t="str">
        <f>IFERROR(VLOOKUP(CONCATENATE($A46,H$1),'Исх-увл.отчёт'!$A$2:$D$3000,4,FALSE),"-")</f>
        <v>-</v>
      </c>
      <c r="I46" s="9" t="str">
        <f>IFERROR(VLOOKUP(CONCATENATE($A46,I$1),'Исх-увл.отчёт'!$A$2:$D$3000,4,FALSE),"-")</f>
        <v>-</v>
      </c>
      <c r="J46" s="9">
        <f>IFERROR(VLOOKUP(CONCATENATE($A46,J$1),'Исх-увл.отчёт'!$A$2:$D$3000,4,FALSE),"-")</f>
        <v>7</v>
      </c>
      <c r="K46" s="9" t="str">
        <f>IFERROR(VLOOKUP(CONCATENATE($A46,K$1),'Исх-увл.отчёт'!$A$2:$D$3000,4,FALSE),"-")</f>
        <v>-</v>
      </c>
      <c r="L46" s="9" t="str">
        <f>IFERROR(VLOOKUP(CONCATENATE($A46,L$1),'Исх-увл.отчёт'!$A$2:$D$3000,4,FALSE),"-")</f>
        <v>-</v>
      </c>
      <c r="M46" s="9">
        <f>IFERROR(VLOOKUP(CONCATENATE($A46,M$1),'Исх-увл.отчёт'!$A$2:$D$3000,4,FALSE),"-")</f>
        <v>9</v>
      </c>
      <c r="N46" s="9" t="str">
        <f>IFERROR(VLOOKUP(CONCATENATE($A46,N$1),'Исх-увл.отчёт'!$A$2:$D$3000,4,FALSE),"-")</f>
        <v>-</v>
      </c>
      <c r="O46" s="9" t="str">
        <f>IFERROR(VLOOKUP(CONCATENATE($A46,O$1),'Исх-увл.отчёт'!$A$2:$D$3000,4,FALSE),"-")</f>
        <v>-</v>
      </c>
      <c r="P46" s="9" t="str">
        <f>IFERROR(VLOOKUP(CONCATENATE($A46,P$1),'Исх-увл.отчёт'!$A$2:$D$3000,4,FALSE),"-")</f>
        <v>-</v>
      </c>
      <c r="Q46" s="9" t="str">
        <f>IFERROR(VLOOKUP(CONCATENATE($A46,Q$1),'Исх-увл.отчёт'!$A$2:$D$3000,4,FALSE),"-")</f>
        <v>-</v>
      </c>
      <c r="R46" s="9" t="str">
        <f>IFERROR(VLOOKUP(CONCATENATE($A46,R$1),'Исх-увл.отчёт'!$A$2:$D$3000,4,FALSE),"-")</f>
        <v>-</v>
      </c>
      <c r="S46" s="9" t="str">
        <f>IFERROR(VLOOKUP(CONCATENATE($A46,S$1),'Исх-увл.отчёт'!$A$2:$D$3000,4,FALSE),"-")</f>
        <v>-</v>
      </c>
      <c r="T46" s="9" t="str">
        <f>IFERROR(VLOOKUP(CONCATENATE($A46,T$1),'Исх-увл.отчёт'!$A$2:$D$3000,4,FALSE),"-")</f>
        <v>-</v>
      </c>
      <c r="U46" s="9" t="str">
        <f>IFERROR(VLOOKUP(CONCATENATE($A46,U$1),'Исх-увл.отчёт'!$A$2:$D$3000,4,FALSE),"-")</f>
        <v>-</v>
      </c>
      <c r="V46" s="9" t="str">
        <f>IFERROR(VLOOKUP(CONCATENATE($A46,V$1),'Исх-увл.отчёт'!$A$2:$D$3000,4,FALSE),"-")</f>
        <v>-</v>
      </c>
      <c r="W46" s="9" t="str">
        <f>IFERROR(VLOOKUP(CONCATENATE($A46,W$1),'Исх-увл.отчёт'!$A$2:$D$3000,4,FALSE),"-")</f>
        <v>-</v>
      </c>
      <c r="X46" s="9" t="str">
        <f>IFERROR(VLOOKUP(CONCATENATE($A46,X$1),'Исх-увл.отчёт'!$A$2:$D$3000,4,FALSE),"-")</f>
        <v>-</v>
      </c>
      <c r="Y46" s="9" t="str">
        <f>IFERROR(VLOOKUP(CONCATENATE($A46,Y$1),'Исх-увл.отчёт'!$A$2:$D$3000,4,FALSE),"-")</f>
        <v>-</v>
      </c>
      <c r="Z46" s="9">
        <f>IFERROR(VLOOKUP(CONCATENATE($A46,Z$1),'Исх-увл.отчёт'!$A$2:$D$3000,4,FALSE),"-")</f>
        <v>7</v>
      </c>
      <c r="AA46" s="9" t="str">
        <f>IFERROR(VLOOKUP(CONCATENATE($A46,AA$1),'Исх-увл.отчёт'!$A$2:$D$3000,4,FALSE),"-")</f>
        <v>-</v>
      </c>
      <c r="AB46" s="9" t="str">
        <f>IFERROR(VLOOKUP(CONCATENATE($A46,AB$1),'Исх-увл.отчёт'!$A$2:$D$3000,4,FALSE),"-")</f>
        <v>-</v>
      </c>
      <c r="AC46" s="9" t="str">
        <f>IFERROR(VLOOKUP(CONCATENATE($A46,AC$1),'Исх-увл.отчёт'!$A$2:$D$3000,4,FALSE),"-")</f>
        <v>-</v>
      </c>
      <c r="AD46" s="9" t="str">
        <f>IFERROR(VLOOKUP(CONCATENATE($A46,AD$1),'Исх-увл.отчёт'!$A$2:$D$3000,4,FALSE),"-")</f>
        <v>-</v>
      </c>
      <c r="AE46" s="9" t="str">
        <f>IFERROR(VLOOKUP(CONCATENATE($A46,AE$1),'Исх-увл.отчёт'!$A$2:$D$3000,4,FALSE),"-")</f>
        <v>-</v>
      </c>
      <c r="AF46" s="9" t="str">
        <f>IFERROR(VLOOKUP(CONCATENATE($A46,AF$1),'Исх-увл.отчёт'!$A$2:$D$3000,4,FALSE),"-")</f>
        <v>-</v>
      </c>
      <c r="AG46" s="9">
        <f>IFERROR(VLOOKUP(CONCATENATE($A46,AG$1),'Исх-увл.отчёт'!$A$2:$D$3000,4,FALSE),"-")</f>
        <v>7</v>
      </c>
      <c r="AH46" s="9" t="str">
        <f>IFERROR(VLOOKUP(CONCATENATE($A46,AH$1),'Исх-увл.отчёт'!$A$2:$D$3000,4,FALSE),"-")</f>
        <v>-</v>
      </c>
      <c r="AI46" s="9" t="str">
        <f>IFERROR(VLOOKUP(CONCATENATE($A46,AI$1),'Исх-увл.отчёт'!$A$2:$D$3000,4,FALSE),"-")</f>
        <v>-</v>
      </c>
      <c r="AJ46" s="9" t="str">
        <f>IFERROR(VLOOKUP(CONCATENATE($A46,AJ$1),'Исх-увл.отчёт'!$A$2:$D$3000,4,FALSE),"-")</f>
        <v>-</v>
      </c>
      <c r="AK46" s="9">
        <f>IFERROR(VLOOKUP(CONCATENATE($A46,AK$1),'Исх-увл.отчёт'!$A$2:$D$3000,4,FALSE),"-")</f>
        <v>5</v>
      </c>
      <c r="AL46" s="9" t="str">
        <f>IFERROR(VLOOKUP(CONCATENATE($A46,AL$1),'Исх-увл.отчёт'!$A$2:$D$3000,4,FALSE),"-")</f>
        <v>-</v>
      </c>
      <c r="AM46" s="9" t="str">
        <f>IFERROR(VLOOKUP(CONCATENATE($A46,AM$1),'Исх-увл.отчёт'!$A$2:$D$3000,4,FALSE),"-")</f>
        <v>-</v>
      </c>
      <c r="AN46" s="9">
        <f>IFERROR(VLOOKUP(CONCATENATE($A46,AN$1),'Исх-увл.отчёт'!$A$2:$D$3000,4,FALSE),"-")</f>
        <v>10</v>
      </c>
      <c r="AO46" s="9" t="str">
        <f>IFERROR(VLOOKUP(CONCATENATE($A46,AO$1),'Исх-увл.отчёт'!$A$2:$D$3000,4,FALSE),"-")</f>
        <v>-</v>
      </c>
      <c r="AP46" s="9" t="str">
        <f>IFERROR(VLOOKUP(CONCATENATE($A46,AP$1),'Исх-увл.отчёт'!$A$2:$D$3000,4,FALSE),"-")</f>
        <v>-</v>
      </c>
      <c r="AQ46" s="9" t="str">
        <f>IFERROR(VLOOKUP(CONCATENATE($A46,AQ$1),'Исх-увл.отчёт'!$A$2:$D$3000,4,FALSE),"-")</f>
        <v>-</v>
      </c>
      <c r="AR46" s="9" t="str">
        <f>IFERROR(VLOOKUP(CONCATENATE($A46,AR$1),'Исх-увл.отчёт'!$A$2:$D$3000,4,FALSE),"-")</f>
        <v>-</v>
      </c>
      <c r="AS46" s="9" t="str">
        <f>IFERROR(VLOOKUP(CONCATENATE($A46,AS$1),'Исх-увл.отчёт'!$A$2:$D$3000,4,FALSE),"-")</f>
        <v>-</v>
      </c>
      <c r="AT46" s="9" t="str">
        <f>IFERROR(VLOOKUP(CONCATENATE($A46,AT$1),'Исх-увл.отчёт'!$A$2:$D$3000,4,FALSE),"-")</f>
        <v>-</v>
      </c>
      <c r="AU46" s="9" t="str">
        <f>IFERROR(VLOOKUP(CONCATENATE($A46,AU$1),'Исх-увл.отчёт'!$A$2:$D$3000,4,FALSE),"-")</f>
        <v>-</v>
      </c>
      <c r="AV46" s="9" t="str">
        <f>IFERROR(VLOOKUP(CONCATENATE($A46,AV$1),'Исх-увл.отчёт'!$A$2:$D$3000,4,FALSE),"-")</f>
        <v>-</v>
      </c>
      <c r="AW46" s="9" t="str">
        <f>IFERROR(VLOOKUP(CONCATENATE($A46,AW$1),'Исх-увл.отчёт'!$A$2:$D$3000,4,FALSE),"-")</f>
        <v>-</v>
      </c>
      <c r="AX46" s="9" t="str">
        <f>IFERROR(VLOOKUP(CONCATENATE($A46,AX$1),'Исх-увл.отчёт'!$A$2:$D$3000,4,FALSE),"-")</f>
        <v>-</v>
      </c>
      <c r="AY46" s="9" t="str">
        <f>IFERROR(VLOOKUP(CONCATENATE($A46,AY$1),'Исх-увл.отчёт'!$A$2:$D$3000,4,FALSE),"-")</f>
        <v>-</v>
      </c>
      <c r="AZ46" s="9" t="str">
        <f>IFERROR(VLOOKUP(CONCATENATE($A46,AZ$1),'Исх-увл.отчёт'!$A$2:$D$3000,4,FALSE),"-")</f>
        <v>-</v>
      </c>
      <c r="BA46" s="9" t="str">
        <f>IFERROR(VLOOKUP(CONCATENATE($A46,BA$1),'Исх-увл.отчёт'!$A$2:$D$3000,4,FALSE),"-")</f>
        <v>-</v>
      </c>
      <c r="BB46" s="9" t="str">
        <f>IFERROR(VLOOKUP(CONCATENATE($A46,BB$1),'Исх-увл.отчёт'!$A$2:$D$3000,4,FALSE),"-")</f>
        <v>-</v>
      </c>
      <c r="BC46" s="9">
        <f>IFERROR(VLOOKUP(CONCATENATE($A46,BC$1),'Исх-увл.отчёт'!$A$2:$D$3000,4,FALSE),"-")</f>
        <v>6</v>
      </c>
      <c r="BD46" s="9" t="str">
        <f>IFERROR(VLOOKUP(CONCATENATE($A46,BD$1),'Исх-увл.отчёт'!$A$2:$D$3000,4,FALSE),"-")</f>
        <v>-</v>
      </c>
      <c r="BE46" s="9" t="str">
        <f>IFERROR(VLOOKUP(CONCATENATE($A46,BE$1),'Исх-увл.отчёт'!$A$2:$D$3000,4,FALSE),"-")</f>
        <v>-</v>
      </c>
      <c r="BF46" s="9" t="str">
        <f>IFERROR(VLOOKUP(CONCATENATE($A46,BF$1),'Исх-увл.отчёт'!$A$2:$D$3000,4,FALSE),"-")</f>
        <v>-</v>
      </c>
      <c r="BG46" s="9" t="str">
        <f>IFERROR(VLOOKUP(CONCATENATE($A46,BG$1),'Исх-увл.отчёт'!$A$2:$D$3000,4,FALSE),"-")</f>
        <v>-</v>
      </c>
      <c r="BH46" s="37">
        <f t="shared" si="0"/>
        <v>7</v>
      </c>
      <c r="BI46" s="114">
        <f t="shared" si="1"/>
        <v>7.2857142857142856</v>
      </c>
      <c r="BJ46" s="9"/>
    </row>
    <row r="47" spans="1:62">
      <c r="A47" s="125">
        <f t="shared" si="2"/>
        <v>45</v>
      </c>
      <c r="B47" s="9" t="str">
        <f>IFERROR(VLOOKUP(CONCATENATE($A47,B$1),'Исх-увл.отчёт'!$A$2:$D$3000,4,FALSE),"-")</f>
        <v>-</v>
      </c>
      <c r="C47" s="9" t="str">
        <f>IFERROR(VLOOKUP(CONCATENATE($A47,C$1),'Исх-увл.отчёт'!$A$2:$D$3000,4,FALSE),"-")</f>
        <v>-</v>
      </c>
      <c r="D47" s="9" t="str">
        <f>IFERROR(VLOOKUP(CONCATENATE($A47,D$1),'Исх-увл.отчёт'!$A$2:$D$3000,4,FALSE),"-")</f>
        <v>-</v>
      </c>
      <c r="E47" s="9" t="str">
        <f>IFERROR(VLOOKUP(CONCATENATE($A47,E$1),'Исх-увл.отчёт'!$A$2:$D$3000,4,FALSE),"-")</f>
        <v>-</v>
      </c>
      <c r="F47" s="9" t="str">
        <f>IFERROR(VLOOKUP(CONCATENATE($A47,F$1),'Исх-увл.отчёт'!$A$2:$D$3000,4,FALSE),"-")</f>
        <v>-</v>
      </c>
      <c r="G47" s="9" t="str">
        <f>IFERROR(VLOOKUP(CONCATENATE($A47,G$1),'Исх-увл.отчёт'!$A$2:$D$3000,4,FALSE),"-")</f>
        <v>-</v>
      </c>
      <c r="H47" s="9" t="str">
        <f>IFERROR(VLOOKUP(CONCATENATE($A47,H$1),'Исх-увл.отчёт'!$A$2:$D$3000,4,FALSE),"-")</f>
        <v>-</v>
      </c>
      <c r="I47" s="9" t="str">
        <f>IFERROR(VLOOKUP(CONCATENATE($A47,I$1),'Исх-увл.отчёт'!$A$2:$D$3000,4,FALSE),"-")</f>
        <v>-</v>
      </c>
      <c r="J47" s="9" t="str">
        <f>IFERROR(VLOOKUP(CONCATENATE($A47,J$1),'Исх-увл.отчёт'!$A$2:$D$3000,4,FALSE),"-")</f>
        <v>-</v>
      </c>
      <c r="K47" s="9" t="str">
        <f>IFERROR(VLOOKUP(CONCATENATE($A47,K$1),'Исх-увл.отчёт'!$A$2:$D$3000,4,FALSE),"-")</f>
        <v>-</v>
      </c>
      <c r="L47" s="9" t="str">
        <f>IFERROR(VLOOKUP(CONCATENATE($A47,L$1),'Исх-увл.отчёт'!$A$2:$D$3000,4,FALSE),"-")</f>
        <v>-</v>
      </c>
      <c r="M47" s="9" t="str">
        <f>IFERROR(VLOOKUP(CONCATENATE($A47,M$1),'Исх-увл.отчёт'!$A$2:$D$3000,4,FALSE),"-")</f>
        <v>-</v>
      </c>
      <c r="N47" s="9" t="str">
        <f>IFERROR(VLOOKUP(CONCATENATE($A47,N$1),'Исх-увл.отчёт'!$A$2:$D$3000,4,FALSE),"-")</f>
        <v>-</v>
      </c>
      <c r="O47" s="9">
        <f>IFERROR(VLOOKUP(CONCATENATE($A47,O$1),'Исх-увл.отчёт'!$A$2:$D$3000,4,FALSE),"-")</f>
        <v>6</v>
      </c>
      <c r="P47" s="9" t="str">
        <f>IFERROR(VLOOKUP(CONCATENATE($A47,P$1),'Исх-увл.отчёт'!$A$2:$D$3000,4,FALSE),"-")</f>
        <v>-</v>
      </c>
      <c r="Q47" s="9" t="str">
        <f>IFERROR(VLOOKUP(CONCATENATE($A47,Q$1),'Исх-увл.отчёт'!$A$2:$D$3000,4,FALSE),"-")</f>
        <v>-</v>
      </c>
      <c r="R47" s="9" t="str">
        <f>IFERROR(VLOOKUP(CONCATENATE($A47,R$1),'Исх-увл.отчёт'!$A$2:$D$3000,4,FALSE),"-")</f>
        <v>-</v>
      </c>
      <c r="S47" s="9" t="str">
        <f>IFERROR(VLOOKUP(CONCATENATE($A47,S$1),'Исх-увл.отчёт'!$A$2:$D$3000,4,FALSE),"-")</f>
        <v>-</v>
      </c>
      <c r="T47" s="9" t="str">
        <f>IFERROR(VLOOKUP(CONCATENATE($A47,T$1),'Исх-увл.отчёт'!$A$2:$D$3000,4,FALSE),"-")</f>
        <v>-</v>
      </c>
      <c r="U47" s="9" t="str">
        <f>IFERROR(VLOOKUP(CONCATENATE($A47,U$1),'Исх-увл.отчёт'!$A$2:$D$3000,4,FALSE),"-")</f>
        <v>-</v>
      </c>
      <c r="V47" s="9" t="str">
        <f>IFERROR(VLOOKUP(CONCATENATE($A47,V$1),'Исх-увл.отчёт'!$A$2:$D$3000,4,FALSE),"-")</f>
        <v>-</v>
      </c>
      <c r="W47" s="9" t="str">
        <f>IFERROR(VLOOKUP(CONCATENATE($A47,W$1),'Исх-увл.отчёт'!$A$2:$D$3000,4,FALSE),"-")</f>
        <v>-</v>
      </c>
      <c r="X47" s="9" t="str">
        <f>IFERROR(VLOOKUP(CONCATENATE($A47,X$1),'Исх-увл.отчёт'!$A$2:$D$3000,4,FALSE),"-")</f>
        <v>-</v>
      </c>
      <c r="Y47" s="9" t="str">
        <f>IFERROR(VLOOKUP(CONCATENATE($A47,Y$1),'Исх-увл.отчёт'!$A$2:$D$3000,4,FALSE),"-")</f>
        <v>-</v>
      </c>
      <c r="Z47" s="9">
        <f>IFERROR(VLOOKUP(CONCATENATE($A47,Z$1),'Исх-увл.отчёт'!$A$2:$D$3000,4,FALSE),"-")</f>
        <v>7</v>
      </c>
      <c r="AA47" s="9" t="str">
        <f>IFERROR(VLOOKUP(CONCATENATE($A47,AA$1),'Исх-увл.отчёт'!$A$2:$D$3000,4,FALSE),"-")</f>
        <v>-</v>
      </c>
      <c r="AB47" s="9" t="str">
        <f>IFERROR(VLOOKUP(CONCATENATE($A47,AB$1),'Исх-увл.отчёт'!$A$2:$D$3000,4,FALSE),"-")</f>
        <v>-</v>
      </c>
      <c r="AC47" s="9" t="str">
        <f>IFERROR(VLOOKUP(CONCATENATE($A47,AC$1),'Исх-увл.отчёт'!$A$2:$D$3000,4,FALSE),"-")</f>
        <v>-</v>
      </c>
      <c r="AD47" s="9" t="str">
        <f>IFERROR(VLOOKUP(CONCATENATE($A47,AD$1),'Исх-увл.отчёт'!$A$2:$D$3000,4,FALSE),"-")</f>
        <v>-</v>
      </c>
      <c r="AE47" s="9" t="str">
        <f>IFERROR(VLOOKUP(CONCATENATE($A47,AE$1),'Исх-увл.отчёт'!$A$2:$D$3000,4,FALSE),"-")</f>
        <v>-</v>
      </c>
      <c r="AF47" s="9" t="str">
        <f>IFERROR(VLOOKUP(CONCATENATE($A47,AF$1),'Исх-увл.отчёт'!$A$2:$D$3000,4,FALSE),"-")</f>
        <v>-</v>
      </c>
      <c r="AG47" s="9">
        <f>IFERROR(VLOOKUP(CONCATENATE($A47,AG$1),'Исх-увл.отчёт'!$A$2:$D$3000,4,FALSE),"-")</f>
        <v>9</v>
      </c>
      <c r="AH47" s="9" t="str">
        <f>IFERROR(VLOOKUP(CONCATENATE($A47,AH$1),'Исх-увл.отчёт'!$A$2:$D$3000,4,FALSE),"-")</f>
        <v>-</v>
      </c>
      <c r="AI47" s="9" t="str">
        <f>IFERROR(VLOOKUP(CONCATENATE($A47,AI$1),'Исх-увл.отчёт'!$A$2:$D$3000,4,FALSE),"-")</f>
        <v>-</v>
      </c>
      <c r="AJ47" s="9" t="str">
        <f>IFERROR(VLOOKUP(CONCATENATE($A47,AJ$1),'Исх-увл.отчёт'!$A$2:$D$3000,4,FALSE),"-")</f>
        <v>-</v>
      </c>
      <c r="AK47" s="9">
        <f>IFERROR(VLOOKUP(CONCATENATE($A47,AK$1),'Исх-увл.отчёт'!$A$2:$D$3000,4,FALSE),"-")</f>
        <v>6</v>
      </c>
      <c r="AL47" s="9" t="str">
        <f>IFERROR(VLOOKUP(CONCATENATE($A47,AL$1),'Исх-увл.отчёт'!$A$2:$D$3000,4,FALSE),"-")</f>
        <v>-</v>
      </c>
      <c r="AM47" s="9" t="str">
        <f>IFERROR(VLOOKUP(CONCATENATE($A47,AM$1),'Исх-увл.отчёт'!$A$2:$D$3000,4,FALSE),"-")</f>
        <v>-</v>
      </c>
      <c r="AN47" s="9">
        <f>IFERROR(VLOOKUP(CONCATENATE($A47,AN$1),'Исх-увл.отчёт'!$A$2:$D$3000,4,FALSE),"-")</f>
        <v>9</v>
      </c>
      <c r="AO47" s="9" t="str">
        <f>IFERROR(VLOOKUP(CONCATENATE($A47,AO$1),'Исх-увл.отчёт'!$A$2:$D$3000,4,FALSE),"-")</f>
        <v>-</v>
      </c>
      <c r="AP47" s="9" t="str">
        <f>IFERROR(VLOOKUP(CONCATENATE($A47,AP$1),'Исх-увл.отчёт'!$A$2:$D$3000,4,FALSE),"-")</f>
        <v>-</v>
      </c>
      <c r="AQ47" s="9" t="str">
        <f>IFERROR(VLOOKUP(CONCATENATE($A47,AQ$1),'Исх-увл.отчёт'!$A$2:$D$3000,4,FALSE),"-")</f>
        <v>-</v>
      </c>
      <c r="AR47" s="9" t="str">
        <f>IFERROR(VLOOKUP(CONCATENATE($A47,AR$1),'Исх-увл.отчёт'!$A$2:$D$3000,4,FALSE),"-")</f>
        <v>-</v>
      </c>
      <c r="AS47" s="9" t="str">
        <f>IFERROR(VLOOKUP(CONCATENATE($A47,AS$1),'Исх-увл.отчёт'!$A$2:$D$3000,4,FALSE),"-")</f>
        <v>-</v>
      </c>
      <c r="AT47" s="9" t="str">
        <f>IFERROR(VLOOKUP(CONCATENATE($A47,AT$1),'Исх-увл.отчёт'!$A$2:$D$3000,4,FALSE),"-")</f>
        <v>-</v>
      </c>
      <c r="AU47" s="9" t="str">
        <f>IFERROR(VLOOKUP(CONCATENATE($A47,AU$1),'Исх-увл.отчёт'!$A$2:$D$3000,4,FALSE),"-")</f>
        <v>-</v>
      </c>
      <c r="AV47" s="9" t="str">
        <f>IFERROR(VLOOKUP(CONCATENATE($A47,AV$1),'Исх-увл.отчёт'!$A$2:$D$3000,4,FALSE),"-")</f>
        <v>-</v>
      </c>
      <c r="AW47" s="9" t="str">
        <f>IFERROR(VLOOKUP(CONCATENATE($A47,AW$1),'Исх-увл.отчёт'!$A$2:$D$3000,4,FALSE),"-")</f>
        <v>-</v>
      </c>
      <c r="AX47" s="9" t="str">
        <f>IFERROR(VLOOKUP(CONCATENATE($A47,AX$1),'Исх-увл.отчёт'!$A$2:$D$3000,4,FALSE),"-")</f>
        <v>-</v>
      </c>
      <c r="AY47" s="9" t="str">
        <f>IFERROR(VLOOKUP(CONCATENATE($A47,AY$1),'Исх-увл.отчёт'!$A$2:$D$3000,4,FALSE),"-")</f>
        <v>-</v>
      </c>
      <c r="AZ47" s="9" t="str">
        <f>IFERROR(VLOOKUP(CONCATENATE($A47,AZ$1),'Исх-увл.отчёт'!$A$2:$D$3000,4,FALSE),"-")</f>
        <v>-</v>
      </c>
      <c r="BA47" s="9" t="str">
        <f>IFERROR(VLOOKUP(CONCATENATE($A47,BA$1),'Исх-увл.отчёт'!$A$2:$D$3000,4,FALSE),"-")</f>
        <v>-</v>
      </c>
      <c r="BB47" s="9" t="str">
        <f>IFERROR(VLOOKUP(CONCATENATE($A47,BB$1),'Исх-увл.отчёт'!$A$2:$D$3000,4,FALSE),"-")</f>
        <v>-</v>
      </c>
      <c r="BC47" s="9">
        <f>IFERROR(VLOOKUP(CONCATENATE($A47,BC$1),'Исх-увл.отчёт'!$A$2:$D$3000,4,FALSE),"-")</f>
        <v>6</v>
      </c>
      <c r="BD47" s="9" t="str">
        <f>IFERROR(VLOOKUP(CONCATENATE($A47,BD$1),'Исх-увл.отчёт'!$A$2:$D$3000,4,FALSE),"-")</f>
        <v>-</v>
      </c>
      <c r="BE47" s="9" t="str">
        <f>IFERROR(VLOOKUP(CONCATENATE($A47,BE$1),'Исх-увл.отчёт'!$A$2:$D$3000,4,FALSE),"-")</f>
        <v>-</v>
      </c>
      <c r="BF47" s="9" t="str">
        <f>IFERROR(VLOOKUP(CONCATENATE($A47,BF$1),'Исх-увл.отчёт'!$A$2:$D$3000,4,FALSE),"-")</f>
        <v>-</v>
      </c>
      <c r="BG47" s="9" t="str">
        <f>IFERROR(VLOOKUP(CONCATENATE($A47,BG$1),'Исх-увл.отчёт'!$A$2:$D$3000,4,FALSE),"-")</f>
        <v>-</v>
      </c>
      <c r="BH47" s="37">
        <f t="shared" si="0"/>
        <v>6</v>
      </c>
      <c r="BI47" s="114">
        <f t="shared" si="1"/>
        <v>7.166666666666667</v>
      </c>
      <c r="BJ47" s="9"/>
    </row>
    <row r="48" spans="1:62">
      <c r="A48" s="125">
        <f t="shared" si="2"/>
        <v>46</v>
      </c>
      <c r="B48" s="9" t="str">
        <f>IFERROR(VLOOKUP(CONCATENATE($A48,B$1),'Исх-увл.отчёт'!$A$2:$D$3000,4,FALSE),"-")</f>
        <v>-</v>
      </c>
      <c r="C48" s="9" t="str">
        <f>IFERROR(VLOOKUP(CONCATENATE($A48,C$1),'Исх-увл.отчёт'!$A$2:$D$3000,4,FALSE),"-")</f>
        <v>-</v>
      </c>
      <c r="D48" s="9" t="str">
        <f>IFERROR(VLOOKUP(CONCATENATE($A48,D$1),'Исх-увл.отчёт'!$A$2:$D$3000,4,FALSE),"-")</f>
        <v>-</v>
      </c>
      <c r="E48" s="9" t="str">
        <f>IFERROR(VLOOKUP(CONCATENATE($A48,E$1),'Исх-увл.отчёт'!$A$2:$D$3000,4,FALSE),"-")</f>
        <v>-</v>
      </c>
      <c r="F48" s="9" t="str">
        <f>IFERROR(VLOOKUP(CONCATENATE($A48,F$1),'Исх-увл.отчёт'!$A$2:$D$3000,4,FALSE),"-")</f>
        <v>-</v>
      </c>
      <c r="G48" s="9" t="str">
        <f>IFERROR(VLOOKUP(CONCATENATE($A48,G$1),'Исх-увл.отчёт'!$A$2:$D$3000,4,FALSE),"-")</f>
        <v>-</v>
      </c>
      <c r="H48" s="9" t="str">
        <f>IFERROR(VLOOKUP(CONCATENATE($A48,H$1),'Исх-увл.отчёт'!$A$2:$D$3000,4,FALSE),"-")</f>
        <v>-</v>
      </c>
      <c r="I48" s="9" t="str">
        <f>IFERROR(VLOOKUP(CONCATENATE($A48,I$1),'Исх-увл.отчёт'!$A$2:$D$3000,4,FALSE),"-")</f>
        <v>-</v>
      </c>
      <c r="J48" s="9" t="str">
        <f>IFERROR(VLOOKUP(CONCATENATE($A48,J$1),'Исх-увл.отчёт'!$A$2:$D$3000,4,FALSE),"-")</f>
        <v>-</v>
      </c>
      <c r="K48" s="9" t="str">
        <f>IFERROR(VLOOKUP(CONCATENATE($A48,K$1),'Исх-увл.отчёт'!$A$2:$D$3000,4,FALSE),"-")</f>
        <v>-</v>
      </c>
      <c r="L48" s="9" t="str">
        <f>IFERROR(VLOOKUP(CONCATENATE($A48,L$1),'Исх-увл.отчёт'!$A$2:$D$3000,4,FALSE),"-")</f>
        <v>-</v>
      </c>
      <c r="M48" s="9" t="str">
        <f>IFERROR(VLOOKUP(CONCATENATE($A48,M$1),'Исх-увл.отчёт'!$A$2:$D$3000,4,FALSE),"-")</f>
        <v>-</v>
      </c>
      <c r="N48" s="9" t="str">
        <f>IFERROR(VLOOKUP(CONCATENATE($A48,N$1),'Исх-увл.отчёт'!$A$2:$D$3000,4,FALSE),"-")</f>
        <v>-</v>
      </c>
      <c r="O48" s="9">
        <f>IFERROR(VLOOKUP(CONCATENATE($A48,O$1),'Исх-увл.отчёт'!$A$2:$D$3000,4,FALSE),"-")</f>
        <v>5</v>
      </c>
      <c r="P48" s="9" t="str">
        <f>IFERROR(VLOOKUP(CONCATENATE($A48,P$1),'Исх-увл.отчёт'!$A$2:$D$3000,4,FALSE),"-")</f>
        <v>-</v>
      </c>
      <c r="Q48" s="9" t="str">
        <f>IFERROR(VLOOKUP(CONCATENATE($A48,Q$1),'Исх-увл.отчёт'!$A$2:$D$3000,4,FALSE),"-")</f>
        <v>-</v>
      </c>
      <c r="R48" s="9" t="str">
        <f>IFERROR(VLOOKUP(CONCATENATE($A48,R$1),'Исх-увл.отчёт'!$A$2:$D$3000,4,FALSE),"-")</f>
        <v>-</v>
      </c>
      <c r="S48" s="9" t="str">
        <f>IFERROR(VLOOKUP(CONCATENATE($A48,S$1),'Исх-увл.отчёт'!$A$2:$D$3000,4,FALSE),"-")</f>
        <v>-</v>
      </c>
      <c r="T48" s="9" t="str">
        <f>IFERROR(VLOOKUP(CONCATENATE($A48,T$1),'Исх-увл.отчёт'!$A$2:$D$3000,4,FALSE),"-")</f>
        <v>-</v>
      </c>
      <c r="U48" s="9" t="str">
        <f>IFERROR(VLOOKUP(CONCATENATE($A48,U$1),'Исх-увл.отчёт'!$A$2:$D$3000,4,FALSE),"-")</f>
        <v>-</v>
      </c>
      <c r="V48" s="9" t="str">
        <f>IFERROR(VLOOKUP(CONCATENATE($A48,V$1),'Исх-увл.отчёт'!$A$2:$D$3000,4,FALSE),"-")</f>
        <v>-</v>
      </c>
      <c r="W48" s="9" t="str">
        <f>IFERROR(VLOOKUP(CONCATENATE($A48,W$1),'Исх-увл.отчёт'!$A$2:$D$3000,4,FALSE),"-")</f>
        <v>-</v>
      </c>
      <c r="X48" s="9" t="str">
        <f>IFERROR(VLOOKUP(CONCATENATE($A48,X$1),'Исх-увл.отчёт'!$A$2:$D$3000,4,FALSE),"-")</f>
        <v>-</v>
      </c>
      <c r="Y48" s="9" t="str">
        <f>IFERROR(VLOOKUP(CONCATENATE($A48,Y$1),'Исх-увл.отчёт'!$A$2:$D$3000,4,FALSE),"-")</f>
        <v>-</v>
      </c>
      <c r="Z48" s="9" t="str">
        <f>IFERROR(VLOOKUP(CONCATENATE($A48,Z$1),'Исх-увл.отчёт'!$A$2:$D$3000,4,FALSE),"-")</f>
        <v>-</v>
      </c>
      <c r="AA48" s="9" t="str">
        <f>IFERROR(VLOOKUP(CONCATENATE($A48,AA$1),'Исх-увл.отчёт'!$A$2:$D$3000,4,FALSE),"-")</f>
        <v>-</v>
      </c>
      <c r="AB48" s="9" t="str">
        <f>IFERROR(VLOOKUP(CONCATENATE($A48,AB$1),'Исх-увл.отчёт'!$A$2:$D$3000,4,FALSE),"-")</f>
        <v>-</v>
      </c>
      <c r="AC48" s="9" t="str">
        <f>IFERROR(VLOOKUP(CONCATENATE($A48,AC$1),'Исх-увл.отчёт'!$A$2:$D$3000,4,FALSE),"-")</f>
        <v>-</v>
      </c>
      <c r="AD48" s="9" t="str">
        <f>IFERROR(VLOOKUP(CONCATENATE($A48,AD$1),'Исх-увл.отчёт'!$A$2:$D$3000,4,FALSE),"-")</f>
        <v>-</v>
      </c>
      <c r="AE48" s="9" t="str">
        <f>IFERROR(VLOOKUP(CONCATENATE($A48,AE$1),'Исх-увл.отчёт'!$A$2:$D$3000,4,FALSE),"-")</f>
        <v>-</v>
      </c>
      <c r="AF48" s="9" t="str">
        <f>IFERROR(VLOOKUP(CONCATENATE($A48,AF$1),'Исх-увл.отчёт'!$A$2:$D$3000,4,FALSE),"-")</f>
        <v>-</v>
      </c>
      <c r="AG48" s="9">
        <f>IFERROR(VLOOKUP(CONCATENATE($A48,AG$1),'Исх-увл.отчёт'!$A$2:$D$3000,4,FALSE),"-")</f>
        <v>7</v>
      </c>
      <c r="AH48" s="9" t="str">
        <f>IFERROR(VLOOKUP(CONCATENATE($A48,AH$1),'Исх-увл.отчёт'!$A$2:$D$3000,4,FALSE),"-")</f>
        <v>-</v>
      </c>
      <c r="AI48" s="9" t="str">
        <f>IFERROR(VLOOKUP(CONCATENATE($A48,AI$1),'Исх-увл.отчёт'!$A$2:$D$3000,4,FALSE),"-")</f>
        <v>-</v>
      </c>
      <c r="AJ48" s="9" t="str">
        <f>IFERROR(VLOOKUP(CONCATENATE($A48,AJ$1),'Исх-увл.отчёт'!$A$2:$D$3000,4,FALSE),"-")</f>
        <v>-</v>
      </c>
      <c r="AK48" s="9">
        <f>IFERROR(VLOOKUP(CONCATENATE($A48,AK$1),'Исх-увл.отчёт'!$A$2:$D$3000,4,FALSE),"-")</f>
        <v>7</v>
      </c>
      <c r="AL48" s="9" t="str">
        <f>IFERROR(VLOOKUP(CONCATENATE($A48,AL$1),'Исх-увл.отчёт'!$A$2:$D$3000,4,FALSE),"-")</f>
        <v>-</v>
      </c>
      <c r="AM48" s="9" t="str">
        <f>IFERROR(VLOOKUP(CONCATENATE($A48,AM$1),'Исх-увл.отчёт'!$A$2:$D$3000,4,FALSE),"-")</f>
        <v>-</v>
      </c>
      <c r="AN48" s="9" t="str">
        <f>IFERROR(VLOOKUP(CONCATENATE($A48,AN$1),'Исх-увл.отчёт'!$A$2:$D$3000,4,FALSE),"-")</f>
        <v>-</v>
      </c>
      <c r="AO48" s="9" t="str">
        <f>IFERROR(VLOOKUP(CONCATENATE($A48,AO$1),'Исх-увл.отчёт'!$A$2:$D$3000,4,FALSE),"-")</f>
        <v>-</v>
      </c>
      <c r="AP48" s="9" t="str">
        <f>IFERROR(VLOOKUP(CONCATENATE($A48,AP$1),'Исх-увл.отчёт'!$A$2:$D$3000,4,FALSE),"-")</f>
        <v>-</v>
      </c>
      <c r="AQ48" s="9" t="str">
        <f>IFERROR(VLOOKUP(CONCATENATE($A48,AQ$1),'Исх-увл.отчёт'!$A$2:$D$3000,4,FALSE),"-")</f>
        <v>-</v>
      </c>
      <c r="AR48" s="9" t="str">
        <f>IFERROR(VLOOKUP(CONCATENATE($A48,AR$1),'Исх-увл.отчёт'!$A$2:$D$3000,4,FALSE),"-")</f>
        <v>-</v>
      </c>
      <c r="AS48" s="9" t="str">
        <f>IFERROR(VLOOKUP(CONCATENATE($A48,AS$1),'Исх-увл.отчёт'!$A$2:$D$3000,4,FALSE),"-")</f>
        <v>-</v>
      </c>
      <c r="AT48" s="9" t="str">
        <f>IFERROR(VLOOKUP(CONCATENATE($A48,AT$1),'Исх-увл.отчёт'!$A$2:$D$3000,4,FALSE),"-")</f>
        <v>-</v>
      </c>
      <c r="AU48" s="9" t="str">
        <f>IFERROR(VLOOKUP(CONCATENATE($A48,AU$1),'Исх-увл.отчёт'!$A$2:$D$3000,4,FALSE),"-")</f>
        <v>-</v>
      </c>
      <c r="AV48" s="9" t="str">
        <f>IFERROR(VLOOKUP(CONCATENATE($A48,AV$1),'Исх-увл.отчёт'!$A$2:$D$3000,4,FALSE),"-")</f>
        <v>-</v>
      </c>
      <c r="AW48" s="9" t="str">
        <f>IFERROR(VLOOKUP(CONCATENATE($A48,AW$1),'Исх-увл.отчёт'!$A$2:$D$3000,4,FALSE),"-")</f>
        <v>-</v>
      </c>
      <c r="AX48" s="9" t="str">
        <f>IFERROR(VLOOKUP(CONCATENATE($A48,AX$1),'Исх-увл.отчёт'!$A$2:$D$3000,4,FALSE),"-")</f>
        <v>-</v>
      </c>
      <c r="AY48" s="9" t="str">
        <f>IFERROR(VLOOKUP(CONCATENATE($A48,AY$1),'Исх-увл.отчёт'!$A$2:$D$3000,4,FALSE),"-")</f>
        <v>-</v>
      </c>
      <c r="AZ48" s="9" t="str">
        <f>IFERROR(VLOOKUP(CONCATENATE($A48,AZ$1),'Исх-увл.отчёт'!$A$2:$D$3000,4,FALSE),"-")</f>
        <v>-</v>
      </c>
      <c r="BA48" s="9" t="str">
        <f>IFERROR(VLOOKUP(CONCATENATE($A48,BA$1),'Исх-увл.отчёт'!$A$2:$D$3000,4,FALSE),"-")</f>
        <v>-</v>
      </c>
      <c r="BB48" s="9" t="str">
        <f>IFERROR(VLOOKUP(CONCATENATE($A48,BB$1),'Исх-увл.отчёт'!$A$2:$D$3000,4,FALSE),"-")</f>
        <v>-</v>
      </c>
      <c r="BC48" s="9">
        <f>IFERROR(VLOOKUP(CONCATENATE($A48,BC$1),'Исх-увл.отчёт'!$A$2:$D$3000,4,FALSE),"-")</f>
        <v>4</v>
      </c>
      <c r="BD48" s="9" t="str">
        <f>IFERROR(VLOOKUP(CONCATENATE($A48,BD$1),'Исх-увл.отчёт'!$A$2:$D$3000,4,FALSE),"-")</f>
        <v>-</v>
      </c>
      <c r="BE48" s="9" t="str">
        <f>IFERROR(VLOOKUP(CONCATENATE($A48,BE$1),'Исх-увл.отчёт'!$A$2:$D$3000,4,FALSE),"-")</f>
        <v>-</v>
      </c>
      <c r="BF48" s="9" t="str">
        <f>IFERROR(VLOOKUP(CONCATENATE($A48,BF$1),'Исх-увл.отчёт'!$A$2:$D$3000,4,FALSE),"-")</f>
        <v>-</v>
      </c>
      <c r="BG48" s="9" t="str">
        <f>IFERROR(VLOOKUP(CONCATENATE($A48,BG$1),'Исх-увл.отчёт'!$A$2:$D$3000,4,FALSE),"-")</f>
        <v>-</v>
      </c>
      <c r="BH48" s="37">
        <f t="shared" si="0"/>
        <v>4</v>
      </c>
      <c r="BI48" s="114">
        <f t="shared" si="1"/>
        <v>5.75</v>
      </c>
      <c r="BJ48" s="9"/>
    </row>
    <row r="49" spans="1:62">
      <c r="A49" s="125">
        <f t="shared" si="2"/>
        <v>47</v>
      </c>
      <c r="B49" s="9" t="str">
        <f>IFERROR(VLOOKUP(CONCATENATE($A49,B$1),'Исх-увл.отчёт'!$A$2:$D$3000,4,FALSE),"-")</f>
        <v>-</v>
      </c>
      <c r="C49" s="9" t="str">
        <f>IFERROR(VLOOKUP(CONCATENATE($A49,C$1),'Исх-увл.отчёт'!$A$2:$D$3000,4,FALSE),"-")</f>
        <v>-</v>
      </c>
      <c r="D49" s="9" t="str">
        <f>IFERROR(VLOOKUP(CONCATENATE($A49,D$1),'Исх-увл.отчёт'!$A$2:$D$3000,4,FALSE),"-")</f>
        <v>-</v>
      </c>
      <c r="E49" s="9" t="str">
        <f>IFERROR(VLOOKUP(CONCATENATE($A49,E$1),'Исх-увл.отчёт'!$A$2:$D$3000,4,FALSE),"-")</f>
        <v>-</v>
      </c>
      <c r="F49" s="9" t="str">
        <f>IFERROR(VLOOKUP(CONCATENATE($A49,F$1),'Исх-увл.отчёт'!$A$2:$D$3000,4,FALSE),"-")</f>
        <v>-</v>
      </c>
      <c r="G49" s="9" t="str">
        <f>IFERROR(VLOOKUP(CONCATENATE($A49,G$1),'Исх-увл.отчёт'!$A$2:$D$3000,4,FALSE),"-")</f>
        <v>-</v>
      </c>
      <c r="H49" s="9" t="str">
        <f>IFERROR(VLOOKUP(CONCATENATE($A49,H$1),'Исх-увл.отчёт'!$A$2:$D$3000,4,FALSE),"-")</f>
        <v>-</v>
      </c>
      <c r="I49" s="9" t="str">
        <f>IFERROR(VLOOKUP(CONCATENATE($A49,I$1),'Исх-увл.отчёт'!$A$2:$D$3000,4,FALSE),"-")</f>
        <v>-</v>
      </c>
      <c r="J49" s="9" t="str">
        <f>IFERROR(VLOOKUP(CONCATENATE($A49,J$1),'Исх-увл.отчёт'!$A$2:$D$3000,4,FALSE),"-")</f>
        <v>-</v>
      </c>
      <c r="K49" s="9" t="str">
        <f>IFERROR(VLOOKUP(CONCATENATE($A49,K$1),'Исх-увл.отчёт'!$A$2:$D$3000,4,FALSE),"-")</f>
        <v>-</v>
      </c>
      <c r="L49" s="9" t="str">
        <f>IFERROR(VLOOKUP(CONCATENATE($A49,L$1),'Исх-увл.отчёт'!$A$2:$D$3000,4,FALSE),"-")</f>
        <v>-</v>
      </c>
      <c r="M49" s="9" t="str">
        <f>IFERROR(VLOOKUP(CONCATENATE($A49,M$1),'Исх-увл.отчёт'!$A$2:$D$3000,4,FALSE),"-")</f>
        <v>-</v>
      </c>
      <c r="N49" s="9" t="str">
        <f>IFERROR(VLOOKUP(CONCATENATE($A49,N$1),'Исх-увл.отчёт'!$A$2:$D$3000,4,FALSE),"-")</f>
        <v>-</v>
      </c>
      <c r="O49" s="9" t="str">
        <f>IFERROR(VLOOKUP(CONCATENATE($A49,O$1),'Исх-увл.отчёт'!$A$2:$D$3000,4,FALSE),"-")</f>
        <v>-</v>
      </c>
      <c r="P49" s="9" t="str">
        <f>IFERROR(VLOOKUP(CONCATENATE($A49,P$1),'Исх-увл.отчёт'!$A$2:$D$3000,4,FALSE),"-")</f>
        <v>-</v>
      </c>
      <c r="Q49" s="9" t="str">
        <f>IFERROR(VLOOKUP(CONCATENATE($A49,Q$1),'Исх-увл.отчёт'!$A$2:$D$3000,4,FALSE),"-")</f>
        <v>-</v>
      </c>
      <c r="R49" s="9" t="str">
        <f>IFERROR(VLOOKUP(CONCATENATE($A49,R$1),'Исх-увл.отчёт'!$A$2:$D$3000,4,FALSE),"-")</f>
        <v>-</v>
      </c>
      <c r="S49" s="9" t="str">
        <f>IFERROR(VLOOKUP(CONCATENATE($A49,S$1),'Исх-увл.отчёт'!$A$2:$D$3000,4,FALSE),"-")</f>
        <v>-</v>
      </c>
      <c r="T49" s="9" t="str">
        <f>IFERROR(VLOOKUP(CONCATENATE($A49,T$1),'Исх-увл.отчёт'!$A$2:$D$3000,4,FALSE),"-")</f>
        <v>-</v>
      </c>
      <c r="U49" s="9" t="str">
        <f>IFERROR(VLOOKUP(CONCATENATE($A49,U$1),'Исх-увл.отчёт'!$A$2:$D$3000,4,FALSE),"-")</f>
        <v>-</v>
      </c>
      <c r="V49" s="9" t="str">
        <f>IFERROR(VLOOKUP(CONCATENATE($A49,V$1),'Исх-увл.отчёт'!$A$2:$D$3000,4,FALSE),"-")</f>
        <v>-</v>
      </c>
      <c r="W49" s="9" t="str">
        <f>IFERROR(VLOOKUP(CONCATENATE($A49,W$1),'Исх-увл.отчёт'!$A$2:$D$3000,4,FALSE),"-")</f>
        <v>-</v>
      </c>
      <c r="X49" s="9" t="str">
        <f>IFERROR(VLOOKUP(CONCATENATE($A49,X$1),'Исх-увл.отчёт'!$A$2:$D$3000,4,FALSE),"-")</f>
        <v>-</v>
      </c>
      <c r="Y49" s="9" t="str">
        <f>IFERROR(VLOOKUP(CONCATENATE($A49,Y$1),'Исх-увл.отчёт'!$A$2:$D$3000,4,FALSE),"-")</f>
        <v>-</v>
      </c>
      <c r="Z49" s="9" t="str">
        <f>IFERROR(VLOOKUP(CONCATENATE($A49,Z$1),'Исх-увл.отчёт'!$A$2:$D$3000,4,FALSE),"-")</f>
        <v>-</v>
      </c>
      <c r="AA49" s="9" t="str">
        <f>IFERROR(VLOOKUP(CONCATENATE($A49,AA$1),'Исх-увл.отчёт'!$A$2:$D$3000,4,FALSE),"-")</f>
        <v>-</v>
      </c>
      <c r="AB49" s="9" t="str">
        <f>IFERROR(VLOOKUP(CONCATENATE($A49,AB$1),'Исх-увл.отчёт'!$A$2:$D$3000,4,FALSE),"-")</f>
        <v>-</v>
      </c>
      <c r="AC49" s="9" t="str">
        <f>IFERROR(VLOOKUP(CONCATENATE($A49,AC$1),'Исх-увл.отчёт'!$A$2:$D$3000,4,FALSE),"-")</f>
        <v>-</v>
      </c>
      <c r="AD49" s="9" t="str">
        <f>IFERROR(VLOOKUP(CONCATENATE($A49,AD$1),'Исх-увл.отчёт'!$A$2:$D$3000,4,FALSE),"-")</f>
        <v>-</v>
      </c>
      <c r="AE49" s="9" t="str">
        <f>IFERROR(VLOOKUP(CONCATENATE($A49,AE$1),'Исх-увл.отчёт'!$A$2:$D$3000,4,FALSE),"-")</f>
        <v>-</v>
      </c>
      <c r="AF49" s="9" t="str">
        <f>IFERROR(VLOOKUP(CONCATENATE($A49,AF$1),'Исх-увл.отчёт'!$A$2:$D$3000,4,FALSE),"-")</f>
        <v>-</v>
      </c>
      <c r="AG49" s="9" t="str">
        <f>IFERROR(VLOOKUP(CONCATENATE($A49,AG$1),'Исх-увл.отчёт'!$A$2:$D$3000,4,FALSE),"-")</f>
        <v>-</v>
      </c>
      <c r="AH49" s="9" t="str">
        <f>IFERROR(VLOOKUP(CONCATENATE($A49,AH$1),'Исх-увл.отчёт'!$A$2:$D$3000,4,FALSE),"-")</f>
        <v>-</v>
      </c>
      <c r="AI49" s="9" t="str">
        <f>IFERROR(VLOOKUP(CONCATENATE($A49,AI$1),'Исх-увл.отчёт'!$A$2:$D$3000,4,FALSE),"-")</f>
        <v>-</v>
      </c>
      <c r="AJ49" s="9" t="str">
        <f>IFERROR(VLOOKUP(CONCATENATE($A49,AJ$1),'Исх-увл.отчёт'!$A$2:$D$3000,4,FALSE),"-")</f>
        <v>-</v>
      </c>
      <c r="AK49" s="9" t="str">
        <f>IFERROR(VLOOKUP(CONCATENATE($A49,AK$1),'Исх-увл.отчёт'!$A$2:$D$3000,4,FALSE),"-")</f>
        <v>-</v>
      </c>
      <c r="AL49" s="9" t="str">
        <f>IFERROR(VLOOKUP(CONCATENATE($A49,AL$1),'Исх-увл.отчёт'!$A$2:$D$3000,4,FALSE),"-")</f>
        <v>-</v>
      </c>
      <c r="AM49" s="9" t="str">
        <f>IFERROR(VLOOKUP(CONCATENATE($A49,AM$1),'Исх-увл.отчёт'!$A$2:$D$3000,4,FALSE),"-")</f>
        <v>-</v>
      </c>
      <c r="AN49" s="9" t="str">
        <f>IFERROR(VLOOKUP(CONCATENATE($A49,AN$1),'Исх-увл.отчёт'!$A$2:$D$3000,4,FALSE),"-")</f>
        <v>-</v>
      </c>
      <c r="AO49" s="9" t="str">
        <f>IFERROR(VLOOKUP(CONCATENATE($A49,AO$1),'Исх-увл.отчёт'!$A$2:$D$3000,4,FALSE),"-")</f>
        <v>-</v>
      </c>
      <c r="AP49" s="9" t="str">
        <f>IFERROR(VLOOKUP(CONCATENATE($A49,AP$1),'Исх-увл.отчёт'!$A$2:$D$3000,4,FALSE),"-")</f>
        <v>-</v>
      </c>
      <c r="AQ49" s="9" t="str">
        <f>IFERROR(VLOOKUP(CONCATENATE($A49,AQ$1),'Исх-увл.отчёт'!$A$2:$D$3000,4,FALSE),"-")</f>
        <v>-</v>
      </c>
      <c r="AR49" s="9" t="str">
        <f>IFERROR(VLOOKUP(CONCATENATE($A49,AR$1),'Исх-увл.отчёт'!$A$2:$D$3000,4,FALSE),"-")</f>
        <v>-</v>
      </c>
      <c r="AS49" s="9" t="str">
        <f>IFERROR(VLOOKUP(CONCATENATE($A49,AS$1),'Исх-увл.отчёт'!$A$2:$D$3000,4,FALSE),"-")</f>
        <v>-</v>
      </c>
      <c r="AT49" s="9" t="str">
        <f>IFERROR(VLOOKUP(CONCATENATE($A49,AT$1),'Исх-увл.отчёт'!$A$2:$D$3000,4,FALSE),"-")</f>
        <v>-</v>
      </c>
      <c r="AU49" s="9" t="str">
        <f>IFERROR(VLOOKUP(CONCATENATE($A49,AU$1),'Исх-увл.отчёт'!$A$2:$D$3000,4,FALSE),"-")</f>
        <v>-</v>
      </c>
      <c r="AV49" s="9" t="str">
        <f>IFERROR(VLOOKUP(CONCATENATE($A49,AV$1),'Исх-увл.отчёт'!$A$2:$D$3000,4,FALSE),"-")</f>
        <v>-</v>
      </c>
      <c r="AW49" s="9" t="str">
        <f>IFERROR(VLOOKUP(CONCATENATE($A49,AW$1),'Исх-увл.отчёт'!$A$2:$D$3000,4,FALSE),"-")</f>
        <v>-</v>
      </c>
      <c r="AX49" s="9" t="str">
        <f>IFERROR(VLOOKUP(CONCATENATE($A49,AX$1),'Исх-увл.отчёт'!$A$2:$D$3000,4,FALSE),"-")</f>
        <v>-</v>
      </c>
      <c r="AY49" s="9" t="str">
        <f>IFERROR(VLOOKUP(CONCATENATE($A49,AY$1),'Исх-увл.отчёт'!$A$2:$D$3000,4,FALSE),"-")</f>
        <v>-</v>
      </c>
      <c r="AZ49" s="9" t="str">
        <f>IFERROR(VLOOKUP(CONCATENATE($A49,AZ$1),'Исх-увл.отчёт'!$A$2:$D$3000,4,FALSE),"-")</f>
        <v>-</v>
      </c>
      <c r="BA49" s="9" t="str">
        <f>IFERROR(VLOOKUP(CONCATENATE($A49,BA$1),'Исх-увл.отчёт'!$A$2:$D$3000,4,FALSE),"-")</f>
        <v>-</v>
      </c>
      <c r="BB49" s="9" t="str">
        <f>IFERROR(VLOOKUP(CONCATENATE($A49,BB$1),'Исх-увл.отчёт'!$A$2:$D$3000,4,FALSE),"-")</f>
        <v>-</v>
      </c>
      <c r="BC49" s="9">
        <f>IFERROR(VLOOKUP(CONCATENATE($A49,BC$1),'Исх-увл.отчёт'!$A$2:$D$3000,4,FALSE),"-")</f>
        <v>5</v>
      </c>
      <c r="BD49" s="9" t="str">
        <f>IFERROR(VLOOKUP(CONCATENATE($A49,BD$1),'Исх-увл.отчёт'!$A$2:$D$3000,4,FALSE),"-")</f>
        <v>-</v>
      </c>
      <c r="BE49" s="9" t="str">
        <f>IFERROR(VLOOKUP(CONCATENATE($A49,BE$1),'Исх-увл.отчёт'!$A$2:$D$3000,4,FALSE),"-")</f>
        <v>-</v>
      </c>
      <c r="BF49" s="9" t="str">
        <f>IFERROR(VLOOKUP(CONCATENATE($A49,BF$1),'Исх-увл.отчёт'!$A$2:$D$3000,4,FALSE),"-")</f>
        <v>-</v>
      </c>
      <c r="BG49" s="9" t="str">
        <f>IFERROR(VLOOKUP(CONCATENATE($A49,BG$1),'Исх-увл.отчёт'!$A$2:$D$3000,4,FALSE),"-")</f>
        <v>-</v>
      </c>
      <c r="BH49" s="37">
        <f t="shared" si="0"/>
        <v>1</v>
      </c>
      <c r="BI49" s="114">
        <f t="shared" si="1"/>
        <v>5</v>
      </c>
      <c r="BJ49" s="9"/>
    </row>
    <row r="50" spans="1:62">
      <c r="A50" s="125">
        <f t="shared" si="2"/>
        <v>48</v>
      </c>
      <c r="B50" s="9" t="str">
        <f>IFERROR(VLOOKUP(CONCATENATE($A50,B$1),'Исх-увл.отчёт'!$A$2:$D$3000,4,FALSE),"-")</f>
        <v>-</v>
      </c>
      <c r="C50" s="9" t="str">
        <f>IFERROR(VLOOKUP(CONCATENATE($A50,C$1),'Исх-увл.отчёт'!$A$2:$D$3000,4,FALSE),"-")</f>
        <v>-</v>
      </c>
      <c r="D50" s="9" t="str">
        <f>IFERROR(VLOOKUP(CONCATENATE($A50,D$1),'Исх-увл.отчёт'!$A$2:$D$3000,4,FALSE),"-")</f>
        <v>-</v>
      </c>
      <c r="E50" s="9" t="str">
        <f>IFERROR(VLOOKUP(CONCATENATE($A50,E$1),'Исх-увл.отчёт'!$A$2:$D$3000,4,FALSE),"-")</f>
        <v>-</v>
      </c>
      <c r="F50" s="9" t="str">
        <f>IFERROR(VLOOKUP(CONCATENATE($A50,F$1),'Исх-увл.отчёт'!$A$2:$D$3000,4,FALSE),"-")</f>
        <v>-</v>
      </c>
      <c r="G50" s="9" t="str">
        <f>IFERROR(VLOOKUP(CONCATENATE($A50,G$1),'Исх-увл.отчёт'!$A$2:$D$3000,4,FALSE),"-")</f>
        <v>-</v>
      </c>
      <c r="H50" s="9" t="str">
        <f>IFERROR(VLOOKUP(CONCATENATE($A50,H$1),'Исх-увл.отчёт'!$A$2:$D$3000,4,FALSE),"-")</f>
        <v>-</v>
      </c>
      <c r="I50" s="9" t="str">
        <f>IFERROR(VLOOKUP(CONCATENATE($A50,I$1),'Исх-увл.отчёт'!$A$2:$D$3000,4,FALSE),"-")</f>
        <v>-</v>
      </c>
      <c r="J50" s="9" t="str">
        <f>IFERROR(VLOOKUP(CONCATENATE($A50,J$1),'Исх-увл.отчёт'!$A$2:$D$3000,4,FALSE),"-")</f>
        <v>-</v>
      </c>
      <c r="K50" s="9" t="str">
        <f>IFERROR(VLOOKUP(CONCATENATE($A50,K$1),'Исх-увл.отчёт'!$A$2:$D$3000,4,FALSE),"-")</f>
        <v>-</v>
      </c>
      <c r="L50" s="9" t="str">
        <f>IFERROR(VLOOKUP(CONCATENATE($A50,L$1),'Исх-увл.отчёт'!$A$2:$D$3000,4,FALSE),"-")</f>
        <v>-</v>
      </c>
      <c r="M50" s="9" t="str">
        <f>IFERROR(VLOOKUP(CONCATENATE($A50,M$1),'Исх-увл.отчёт'!$A$2:$D$3000,4,FALSE),"-")</f>
        <v>-</v>
      </c>
      <c r="N50" s="9" t="str">
        <f>IFERROR(VLOOKUP(CONCATENATE($A50,N$1),'Исх-увл.отчёт'!$A$2:$D$3000,4,FALSE),"-")</f>
        <v>-</v>
      </c>
      <c r="O50" s="9" t="str">
        <f>IFERROR(VLOOKUP(CONCATENATE($A50,O$1),'Исх-увл.отчёт'!$A$2:$D$3000,4,FALSE),"-")</f>
        <v>-</v>
      </c>
      <c r="P50" s="9" t="str">
        <f>IFERROR(VLOOKUP(CONCATENATE($A50,P$1),'Исх-увл.отчёт'!$A$2:$D$3000,4,FALSE),"-")</f>
        <v>-</v>
      </c>
      <c r="Q50" s="9" t="str">
        <f>IFERROR(VLOOKUP(CONCATENATE($A50,Q$1),'Исх-увл.отчёт'!$A$2:$D$3000,4,FALSE),"-")</f>
        <v>-</v>
      </c>
      <c r="R50" s="9" t="str">
        <f>IFERROR(VLOOKUP(CONCATENATE($A50,R$1),'Исх-увл.отчёт'!$A$2:$D$3000,4,FALSE),"-")</f>
        <v>-</v>
      </c>
      <c r="S50" s="9" t="str">
        <f>IFERROR(VLOOKUP(CONCATENATE($A50,S$1),'Исх-увл.отчёт'!$A$2:$D$3000,4,FALSE),"-")</f>
        <v>-</v>
      </c>
      <c r="T50" s="9" t="str">
        <f>IFERROR(VLOOKUP(CONCATENATE($A50,T$1),'Исх-увл.отчёт'!$A$2:$D$3000,4,FALSE),"-")</f>
        <v>-</v>
      </c>
      <c r="U50" s="9" t="str">
        <f>IFERROR(VLOOKUP(CONCATENATE($A50,U$1),'Исх-увл.отчёт'!$A$2:$D$3000,4,FALSE),"-")</f>
        <v>-</v>
      </c>
      <c r="V50" s="9" t="str">
        <f>IFERROR(VLOOKUP(CONCATENATE($A50,V$1),'Исх-увл.отчёт'!$A$2:$D$3000,4,FALSE),"-")</f>
        <v>-</v>
      </c>
      <c r="W50" s="9" t="str">
        <f>IFERROR(VLOOKUP(CONCATENATE($A50,W$1),'Исх-увл.отчёт'!$A$2:$D$3000,4,FALSE),"-")</f>
        <v>-</v>
      </c>
      <c r="X50" s="9" t="str">
        <f>IFERROR(VLOOKUP(CONCATENATE($A50,X$1),'Исх-увл.отчёт'!$A$2:$D$3000,4,FALSE),"-")</f>
        <v>-</v>
      </c>
      <c r="Y50" s="9" t="str">
        <f>IFERROR(VLOOKUP(CONCATENATE($A50,Y$1),'Исх-увл.отчёт'!$A$2:$D$3000,4,FALSE),"-")</f>
        <v>-</v>
      </c>
      <c r="Z50" s="9" t="str">
        <f>IFERROR(VLOOKUP(CONCATENATE($A50,Z$1),'Исх-увл.отчёт'!$A$2:$D$3000,4,FALSE),"-")</f>
        <v>-</v>
      </c>
      <c r="AA50" s="9" t="str">
        <f>IFERROR(VLOOKUP(CONCATENATE($A50,AA$1),'Исх-увл.отчёт'!$A$2:$D$3000,4,FALSE),"-")</f>
        <v>-</v>
      </c>
      <c r="AB50" s="9" t="str">
        <f>IFERROR(VLOOKUP(CONCATENATE($A50,AB$1),'Исх-увл.отчёт'!$A$2:$D$3000,4,FALSE),"-")</f>
        <v>-</v>
      </c>
      <c r="AC50" s="9" t="str">
        <f>IFERROR(VLOOKUP(CONCATENATE($A50,AC$1),'Исх-увл.отчёт'!$A$2:$D$3000,4,FALSE),"-")</f>
        <v>-</v>
      </c>
      <c r="AD50" s="9" t="str">
        <f>IFERROR(VLOOKUP(CONCATENATE($A50,AD$1),'Исх-увл.отчёт'!$A$2:$D$3000,4,FALSE),"-")</f>
        <v>-</v>
      </c>
      <c r="AE50" s="9" t="str">
        <f>IFERROR(VLOOKUP(CONCATENATE($A50,AE$1),'Исх-увл.отчёт'!$A$2:$D$3000,4,FALSE),"-")</f>
        <v>-</v>
      </c>
      <c r="AF50" s="9" t="str">
        <f>IFERROR(VLOOKUP(CONCATENATE($A50,AF$1),'Исх-увл.отчёт'!$A$2:$D$3000,4,FALSE),"-")</f>
        <v>-</v>
      </c>
      <c r="AG50" s="9" t="str">
        <f>IFERROR(VLOOKUP(CONCATENATE($A50,AG$1),'Исх-увл.отчёт'!$A$2:$D$3000,4,FALSE),"-")</f>
        <v>-</v>
      </c>
      <c r="AH50" s="9" t="str">
        <f>IFERROR(VLOOKUP(CONCATENATE($A50,AH$1),'Исх-увл.отчёт'!$A$2:$D$3000,4,FALSE),"-")</f>
        <v>-</v>
      </c>
      <c r="AI50" s="9" t="str">
        <f>IFERROR(VLOOKUP(CONCATENATE($A50,AI$1),'Исх-увл.отчёт'!$A$2:$D$3000,4,FALSE),"-")</f>
        <v>-</v>
      </c>
      <c r="AJ50" s="9" t="str">
        <f>IFERROR(VLOOKUP(CONCATENATE($A50,AJ$1),'Исх-увл.отчёт'!$A$2:$D$3000,4,FALSE),"-")</f>
        <v>-</v>
      </c>
      <c r="AK50" s="9" t="str">
        <f>IFERROR(VLOOKUP(CONCATENATE($A50,AK$1),'Исх-увл.отчёт'!$A$2:$D$3000,4,FALSE),"-")</f>
        <v>-</v>
      </c>
      <c r="AL50" s="9" t="str">
        <f>IFERROR(VLOOKUP(CONCATENATE($A50,AL$1),'Исх-увл.отчёт'!$A$2:$D$3000,4,FALSE),"-")</f>
        <v>-</v>
      </c>
      <c r="AM50" s="9" t="str">
        <f>IFERROR(VLOOKUP(CONCATENATE($A50,AM$1),'Исх-увл.отчёт'!$A$2:$D$3000,4,FALSE),"-")</f>
        <v>-</v>
      </c>
      <c r="AN50" s="9" t="str">
        <f>IFERROR(VLOOKUP(CONCATENATE($A50,AN$1),'Исх-увл.отчёт'!$A$2:$D$3000,4,FALSE),"-")</f>
        <v>-</v>
      </c>
      <c r="AO50" s="9" t="str">
        <f>IFERROR(VLOOKUP(CONCATENATE($A50,AO$1),'Исх-увл.отчёт'!$A$2:$D$3000,4,FALSE),"-")</f>
        <v>-</v>
      </c>
      <c r="AP50" s="9" t="str">
        <f>IFERROR(VLOOKUP(CONCATENATE($A50,AP$1),'Исх-увл.отчёт'!$A$2:$D$3000,4,FALSE),"-")</f>
        <v>-</v>
      </c>
      <c r="AQ50" s="9" t="str">
        <f>IFERROR(VLOOKUP(CONCATENATE($A50,AQ$1),'Исх-увл.отчёт'!$A$2:$D$3000,4,FALSE),"-")</f>
        <v>-</v>
      </c>
      <c r="AR50" s="9" t="str">
        <f>IFERROR(VLOOKUP(CONCATENATE($A50,AR$1),'Исх-увл.отчёт'!$A$2:$D$3000,4,FALSE),"-")</f>
        <v>-</v>
      </c>
      <c r="AS50" s="9" t="str">
        <f>IFERROR(VLOOKUP(CONCATENATE($A50,AS$1),'Исх-увл.отчёт'!$A$2:$D$3000,4,FALSE),"-")</f>
        <v>-</v>
      </c>
      <c r="AT50" s="9" t="str">
        <f>IFERROR(VLOOKUP(CONCATENATE($A50,AT$1),'Исх-увл.отчёт'!$A$2:$D$3000,4,FALSE),"-")</f>
        <v>-</v>
      </c>
      <c r="AU50" s="9" t="str">
        <f>IFERROR(VLOOKUP(CONCATENATE($A50,AU$1),'Исх-увл.отчёт'!$A$2:$D$3000,4,FALSE),"-")</f>
        <v>-</v>
      </c>
      <c r="AV50" s="9" t="str">
        <f>IFERROR(VLOOKUP(CONCATENATE($A50,AV$1),'Исх-увл.отчёт'!$A$2:$D$3000,4,FALSE),"-")</f>
        <v>-</v>
      </c>
      <c r="AW50" s="9" t="str">
        <f>IFERROR(VLOOKUP(CONCATENATE($A50,AW$1),'Исх-увл.отчёт'!$A$2:$D$3000,4,FALSE),"-")</f>
        <v>-</v>
      </c>
      <c r="AX50" s="9" t="str">
        <f>IFERROR(VLOOKUP(CONCATENATE($A50,AX$1),'Исх-увл.отчёт'!$A$2:$D$3000,4,FALSE),"-")</f>
        <v>-</v>
      </c>
      <c r="AY50" s="9" t="str">
        <f>IFERROR(VLOOKUP(CONCATENATE($A50,AY$1),'Исх-увл.отчёт'!$A$2:$D$3000,4,FALSE),"-")</f>
        <v>-</v>
      </c>
      <c r="AZ50" s="9" t="str">
        <f>IFERROR(VLOOKUP(CONCATENATE($A50,AZ$1),'Исх-увл.отчёт'!$A$2:$D$3000,4,FALSE),"-")</f>
        <v>-</v>
      </c>
      <c r="BA50" s="9" t="str">
        <f>IFERROR(VLOOKUP(CONCATENATE($A50,BA$1),'Исх-увл.отчёт'!$A$2:$D$3000,4,FALSE),"-")</f>
        <v>-</v>
      </c>
      <c r="BB50" s="9" t="str">
        <f>IFERROR(VLOOKUP(CONCATENATE($A50,BB$1),'Исх-увл.отчёт'!$A$2:$D$3000,4,FALSE),"-")</f>
        <v>-</v>
      </c>
      <c r="BC50" s="9" t="str">
        <f>IFERROR(VLOOKUP(CONCATENATE($A50,BC$1),'Исх-увл.отчёт'!$A$2:$D$3000,4,FALSE),"-")</f>
        <v>-</v>
      </c>
      <c r="BD50" s="9" t="str">
        <f>IFERROR(VLOOKUP(CONCATENATE($A50,BD$1),'Исх-увл.отчёт'!$A$2:$D$3000,4,FALSE),"-")</f>
        <v>-</v>
      </c>
      <c r="BE50" s="9" t="str">
        <f>IFERROR(VLOOKUP(CONCATENATE($A50,BE$1),'Исх-увл.отчёт'!$A$2:$D$3000,4,FALSE),"-")</f>
        <v>-</v>
      </c>
      <c r="BF50" s="9" t="str">
        <f>IFERROR(VLOOKUP(CONCATENATE($A50,BF$1),'Исх-увл.отчёт'!$A$2:$D$3000,4,FALSE),"-")</f>
        <v>-</v>
      </c>
      <c r="BG50" s="9" t="str">
        <f>IFERROR(VLOOKUP(CONCATENATE($A50,BG$1),'Исх-увл.отчёт'!$A$2:$D$3000,4,FALSE),"-")</f>
        <v>-</v>
      </c>
      <c r="BH50" s="37">
        <f t="shared" si="0"/>
        <v>0</v>
      </c>
      <c r="BI50" s="114" t="str">
        <f t="shared" si="1"/>
        <v>-</v>
      </c>
      <c r="BJ50" s="9"/>
    </row>
    <row r="51" spans="1:62">
      <c r="A51" s="125">
        <f t="shared" si="2"/>
        <v>49</v>
      </c>
      <c r="B51" s="9" t="str">
        <f>IFERROR(VLOOKUP(CONCATENATE($A51,B$1),'Исх-увл.отчёт'!$A$2:$D$3000,4,FALSE),"-")</f>
        <v>-</v>
      </c>
      <c r="C51" s="9" t="str">
        <f>IFERROR(VLOOKUP(CONCATENATE($A51,C$1),'Исх-увл.отчёт'!$A$2:$D$3000,4,FALSE),"-")</f>
        <v>-</v>
      </c>
      <c r="D51" s="9" t="str">
        <f>IFERROR(VLOOKUP(CONCATENATE($A51,D$1),'Исх-увл.отчёт'!$A$2:$D$3000,4,FALSE),"-")</f>
        <v>-</v>
      </c>
      <c r="E51" s="9" t="str">
        <f>IFERROR(VLOOKUP(CONCATENATE($A51,E$1),'Исх-увл.отчёт'!$A$2:$D$3000,4,FALSE),"-")</f>
        <v>-</v>
      </c>
      <c r="F51" s="9" t="str">
        <f>IFERROR(VLOOKUP(CONCATENATE($A51,F$1),'Исх-увл.отчёт'!$A$2:$D$3000,4,FALSE),"-")</f>
        <v>-</v>
      </c>
      <c r="G51" s="9" t="str">
        <f>IFERROR(VLOOKUP(CONCATENATE($A51,G$1),'Исх-увл.отчёт'!$A$2:$D$3000,4,FALSE),"-")</f>
        <v>-</v>
      </c>
      <c r="H51" s="9" t="str">
        <f>IFERROR(VLOOKUP(CONCATENATE($A51,H$1),'Исх-увл.отчёт'!$A$2:$D$3000,4,FALSE),"-")</f>
        <v>-</v>
      </c>
      <c r="I51" s="9" t="str">
        <f>IFERROR(VLOOKUP(CONCATENATE($A51,I$1),'Исх-увл.отчёт'!$A$2:$D$3000,4,FALSE),"-")</f>
        <v>-</v>
      </c>
      <c r="J51" s="9" t="str">
        <f>IFERROR(VLOOKUP(CONCATENATE($A51,J$1),'Исх-увл.отчёт'!$A$2:$D$3000,4,FALSE),"-")</f>
        <v>-</v>
      </c>
      <c r="K51" s="9" t="str">
        <f>IFERROR(VLOOKUP(CONCATENATE($A51,K$1),'Исх-увл.отчёт'!$A$2:$D$3000,4,FALSE),"-")</f>
        <v>-</v>
      </c>
      <c r="L51" s="9" t="str">
        <f>IFERROR(VLOOKUP(CONCATENATE($A51,L$1),'Исх-увл.отчёт'!$A$2:$D$3000,4,FALSE),"-")</f>
        <v>-</v>
      </c>
      <c r="M51" s="9" t="str">
        <f>IFERROR(VLOOKUP(CONCATENATE($A51,M$1),'Исх-увл.отчёт'!$A$2:$D$3000,4,FALSE),"-")</f>
        <v>-</v>
      </c>
      <c r="N51" s="9" t="str">
        <f>IFERROR(VLOOKUP(CONCATENATE($A51,N$1),'Исх-увл.отчёт'!$A$2:$D$3000,4,FALSE),"-")</f>
        <v>-</v>
      </c>
      <c r="O51" s="9" t="str">
        <f>IFERROR(VLOOKUP(CONCATENATE($A51,O$1),'Исх-увл.отчёт'!$A$2:$D$3000,4,FALSE),"-")</f>
        <v>-</v>
      </c>
      <c r="P51" s="9" t="str">
        <f>IFERROR(VLOOKUP(CONCATENATE($A51,P$1),'Исх-увл.отчёт'!$A$2:$D$3000,4,FALSE),"-")</f>
        <v>-</v>
      </c>
      <c r="Q51" s="9" t="str">
        <f>IFERROR(VLOOKUP(CONCATENATE($A51,Q$1),'Исх-увл.отчёт'!$A$2:$D$3000,4,FALSE),"-")</f>
        <v>-</v>
      </c>
      <c r="R51" s="9" t="str">
        <f>IFERROR(VLOOKUP(CONCATENATE($A51,R$1),'Исх-увл.отчёт'!$A$2:$D$3000,4,FALSE),"-")</f>
        <v>-</v>
      </c>
      <c r="S51" s="9" t="str">
        <f>IFERROR(VLOOKUP(CONCATENATE($A51,S$1),'Исх-увл.отчёт'!$A$2:$D$3000,4,FALSE),"-")</f>
        <v>-</v>
      </c>
      <c r="T51" s="9" t="str">
        <f>IFERROR(VLOOKUP(CONCATENATE($A51,T$1),'Исх-увл.отчёт'!$A$2:$D$3000,4,FALSE),"-")</f>
        <v>-</v>
      </c>
      <c r="U51" s="9" t="str">
        <f>IFERROR(VLOOKUP(CONCATENATE($A51,U$1),'Исх-увл.отчёт'!$A$2:$D$3000,4,FALSE),"-")</f>
        <v>-</v>
      </c>
      <c r="V51" s="9">
        <f>IFERROR(VLOOKUP(CONCATENATE($A51,V$1),'Исх-увл.отчёт'!$A$2:$D$3000,4,FALSE),"-")</f>
        <v>7</v>
      </c>
      <c r="W51" s="9" t="str">
        <f>IFERROR(VLOOKUP(CONCATENATE($A51,W$1),'Исх-увл.отчёт'!$A$2:$D$3000,4,FALSE),"-")</f>
        <v>-</v>
      </c>
      <c r="X51" s="9" t="str">
        <f>IFERROR(VLOOKUP(CONCATENATE($A51,X$1),'Исх-увл.отчёт'!$A$2:$D$3000,4,FALSE),"-")</f>
        <v>-</v>
      </c>
      <c r="Y51" s="9" t="str">
        <f>IFERROR(VLOOKUP(CONCATENATE($A51,Y$1),'Исх-увл.отчёт'!$A$2:$D$3000,4,FALSE),"-")</f>
        <v>-</v>
      </c>
      <c r="Z51" s="9">
        <f>IFERROR(VLOOKUP(CONCATENATE($A51,Z$1),'Исх-увл.отчёт'!$A$2:$D$3000,4,FALSE),"-")</f>
        <v>8</v>
      </c>
      <c r="AA51" s="9" t="str">
        <f>IFERROR(VLOOKUP(CONCATENATE($A51,AA$1),'Исх-увл.отчёт'!$A$2:$D$3000,4,FALSE),"-")</f>
        <v>-</v>
      </c>
      <c r="AB51" s="9" t="str">
        <f>IFERROR(VLOOKUP(CONCATENATE($A51,AB$1),'Исх-увл.отчёт'!$A$2:$D$3000,4,FALSE),"-")</f>
        <v>-</v>
      </c>
      <c r="AC51" s="9" t="str">
        <f>IFERROR(VLOOKUP(CONCATENATE($A51,AC$1),'Исх-увл.отчёт'!$A$2:$D$3000,4,FALSE),"-")</f>
        <v>-</v>
      </c>
      <c r="AD51" s="9" t="str">
        <f>IFERROR(VLOOKUP(CONCATENATE($A51,AD$1),'Исх-увл.отчёт'!$A$2:$D$3000,4,FALSE),"-")</f>
        <v>-</v>
      </c>
      <c r="AE51" s="9" t="str">
        <f>IFERROR(VLOOKUP(CONCATENATE($A51,AE$1),'Исх-увл.отчёт'!$A$2:$D$3000,4,FALSE),"-")</f>
        <v>-</v>
      </c>
      <c r="AF51" s="9">
        <f>IFERROR(VLOOKUP(CONCATENATE($A51,AF$1),'Исх-увл.отчёт'!$A$2:$D$3000,4,FALSE),"-")</f>
        <v>12</v>
      </c>
      <c r="AG51" s="9" t="str">
        <f>IFERROR(VLOOKUP(CONCATENATE($A51,AG$1),'Исх-увл.отчёт'!$A$2:$D$3000,4,FALSE),"-")</f>
        <v>-</v>
      </c>
      <c r="AH51" s="9" t="str">
        <f>IFERROR(VLOOKUP(CONCATENATE($A51,AH$1),'Исх-увл.отчёт'!$A$2:$D$3000,4,FALSE),"-")</f>
        <v>-</v>
      </c>
      <c r="AI51" s="9" t="str">
        <f>IFERROR(VLOOKUP(CONCATENATE($A51,AI$1),'Исх-увл.отчёт'!$A$2:$D$3000,4,FALSE),"-")</f>
        <v>-</v>
      </c>
      <c r="AJ51" s="9" t="str">
        <f>IFERROR(VLOOKUP(CONCATENATE($A51,AJ$1),'Исх-увл.отчёт'!$A$2:$D$3000,4,FALSE),"-")</f>
        <v>-</v>
      </c>
      <c r="AK51" s="9">
        <f>IFERROR(VLOOKUP(CONCATENATE($A51,AK$1),'Исх-увл.отчёт'!$A$2:$D$3000,4,FALSE),"-")</f>
        <v>5</v>
      </c>
      <c r="AL51" s="9" t="str">
        <f>IFERROR(VLOOKUP(CONCATENATE($A51,AL$1),'Исх-увл.отчёт'!$A$2:$D$3000,4,FALSE),"-")</f>
        <v>-</v>
      </c>
      <c r="AM51" s="9" t="str">
        <f>IFERROR(VLOOKUP(CONCATENATE($A51,AM$1),'Исх-увл.отчёт'!$A$2:$D$3000,4,FALSE),"-")</f>
        <v>-</v>
      </c>
      <c r="AN51" s="9" t="str">
        <f>IFERROR(VLOOKUP(CONCATENATE($A51,AN$1),'Исх-увл.отчёт'!$A$2:$D$3000,4,FALSE),"-")</f>
        <v>-</v>
      </c>
      <c r="AO51" s="9" t="str">
        <f>IFERROR(VLOOKUP(CONCATENATE($A51,AO$1),'Исх-увл.отчёт'!$A$2:$D$3000,4,FALSE),"-")</f>
        <v>-</v>
      </c>
      <c r="AP51" s="9" t="str">
        <f>IFERROR(VLOOKUP(CONCATENATE($A51,AP$1),'Исх-увл.отчёт'!$A$2:$D$3000,4,FALSE),"-")</f>
        <v>-</v>
      </c>
      <c r="AQ51" s="9" t="str">
        <f>IFERROR(VLOOKUP(CONCATENATE($A51,AQ$1),'Исх-увл.отчёт'!$A$2:$D$3000,4,FALSE),"-")</f>
        <v>-</v>
      </c>
      <c r="AR51" s="9" t="str">
        <f>IFERROR(VLOOKUP(CONCATENATE($A51,AR$1),'Исх-увл.отчёт'!$A$2:$D$3000,4,FALSE),"-")</f>
        <v>-</v>
      </c>
      <c r="AS51" s="9" t="str">
        <f>IFERROR(VLOOKUP(CONCATENATE($A51,AS$1),'Исх-увл.отчёт'!$A$2:$D$3000,4,FALSE),"-")</f>
        <v>-</v>
      </c>
      <c r="AT51" s="9" t="str">
        <f>IFERROR(VLOOKUP(CONCATENATE($A51,AT$1),'Исх-увл.отчёт'!$A$2:$D$3000,4,FALSE),"-")</f>
        <v>-</v>
      </c>
      <c r="AU51" s="9" t="str">
        <f>IFERROR(VLOOKUP(CONCATENATE($A51,AU$1),'Исх-увл.отчёт'!$A$2:$D$3000,4,FALSE),"-")</f>
        <v>-</v>
      </c>
      <c r="AV51" s="9" t="str">
        <f>IFERROR(VLOOKUP(CONCATENATE($A51,AV$1),'Исх-увл.отчёт'!$A$2:$D$3000,4,FALSE),"-")</f>
        <v>-</v>
      </c>
      <c r="AW51" s="9" t="str">
        <f>IFERROR(VLOOKUP(CONCATENATE($A51,AW$1),'Исх-увл.отчёт'!$A$2:$D$3000,4,FALSE),"-")</f>
        <v>-</v>
      </c>
      <c r="AX51" s="9" t="str">
        <f>IFERROR(VLOOKUP(CONCATENATE($A51,AX$1),'Исх-увл.отчёт'!$A$2:$D$3000,4,FALSE),"-")</f>
        <v>-</v>
      </c>
      <c r="AY51" s="9" t="str">
        <f>IFERROR(VLOOKUP(CONCATENATE($A51,AY$1),'Исх-увл.отчёт'!$A$2:$D$3000,4,FALSE),"-")</f>
        <v>-</v>
      </c>
      <c r="AZ51" s="9" t="str">
        <f>IFERROR(VLOOKUP(CONCATENATE($A51,AZ$1),'Исх-увл.отчёт'!$A$2:$D$3000,4,FALSE),"-")</f>
        <v>-</v>
      </c>
      <c r="BA51" s="9" t="str">
        <f>IFERROR(VLOOKUP(CONCATENATE($A51,BA$1),'Исх-увл.отчёт'!$A$2:$D$3000,4,FALSE),"-")</f>
        <v>-</v>
      </c>
      <c r="BB51" s="9" t="str">
        <f>IFERROR(VLOOKUP(CONCATENATE($A51,BB$1),'Исх-увл.отчёт'!$A$2:$D$3000,4,FALSE),"-")</f>
        <v>-</v>
      </c>
      <c r="BC51" s="9" t="str">
        <f>IFERROR(VLOOKUP(CONCATENATE($A51,BC$1),'Исх-увл.отчёт'!$A$2:$D$3000,4,FALSE),"-")</f>
        <v>-</v>
      </c>
      <c r="BD51" s="9" t="str">
        <f>IFERROR(VLOOKUP(CONCATENATE($A51,BD$1),'Исх-увл.отчёт'!$A$2:$D$3000,4,FALSE),"-")</f>
        <v>-</v>
      </c>
      <c r="BE51" s="9" t="str">
        <f>IFERROR(VLOOKUP(CONCATENATE($A51,BE$1),'Исх-увл.отчёт'!$A$2:$D$3000,4,FALSE),"-")</f>
        <v>-</v>
      </c>
      <c r="BF51" s="9" t="str">
        <f>IFERROR(VLOOKUP(CONCATENATE($A51,BF$1),'Исх-увл.отчёт'!$A$2:$D$3000,4,FALSE),"-")</f>
        <v>-</v>
      </c>
      <c r="BG51" s="9" t="str">
        <f>IFERROR(VLOOKUP(CONCATENATE($A51,BG$1),'Исх-увл.отчёт'!$A$2:$D$3000,4,FALSE),"-")</f>
        <v>-</v>
      </c>
      <c r="BH51" s="37">
        <f t="shared" si="0"/>
        <v>4</v>
      </c>
      <c r="BI51" s="114">
        <f t="shared" si="1"/>
        <v>8</v>
      </c>
      <c r="BJ51" s="9"/>
    </row>
    <row r="52" spans="1:62">
      <c r="A52" s="125">
        <f t="shared" si="2"/>
        <v>50</v>
      </c>
      <c r="B52" s="9" t="str">
        <f>IFERROR(VLOOKUP(CONCATENATE($A52,B$1),'Исх-увл.отчёт'!$A$2:$D$3000,4,FALSE),"-")</f>
        <v>-</v>
      </c>
      <c r="C52" s="9" t="str">
        <f>IFERROR(VLOOKUP(CONCATENATE($A52,C$1),'Исх-увл.отчёт'!$A$2:$D$3000,4,FALSE),"-")</f>
        <v>-</v>
      </c>
      <c r="D52" s="9" t="str">
        <f>IFERROR(VLOOKUP(CONCATENATE($A52,D$1),'Исх-увл.отчёт'!$A$2:$D$3000,4,FALSE),"-")</f>
        <v>-</v>
      </c>
      <c r="E52" s="9" t="str">
        <f>IFERROR(VLOOKUP(CONCATENATE($A52,E$1),'Исх-увл.отчёт'!$A$2:$D$3000,4,FALSE),"-")</f>
        <v>-</v>
      </c>
      <c r="F52" s="9" t="str">
        <f>IFERROR(VLOOKUP(CONCATENATE($A52,F$1),'Исх-увл.отчёт'!$A$2:$D$3000,4,FALSE),"-")</f>
        <v>-</v>
      </c>
      <c r="G52" s="9" t="str">
        <f>IFERROR(VLOOKUP(CONCATENATE($A52,G$1),'Исх-увл.отчёт'!$A$2:$D$3000,4,FALSE),"-")</f>
        <v>-</v>
      </c>
      <c r="H52" s="9" t="str">
        <f>IFERROR(VLOOKUP(CONCATENATE($A52,H$1),'Исх-увл.отчёт'!$A$2:$D$3000,4,FALSE),"-")</f>
        <v>-</v>
      </c>
      <c r="I52" s="9" t="str">
        <f>IFERROR(VLOOKUP(CONCATENATE($A52,I$1),'Исх-увл.отчёт'!$A$2:$D$3000,4,FALSE),"-")</f>
        <v>-</v>
      </c>
      <c r="J52" s="9" t="str">
        <f>IFERROR(VLOOKUP(CONCATENATE($A52,J$1),'Исх-увл.отчёт'!$A$2:$D$3000,4,FALSE),"-")</f>
        <v>-</v>
      </c>
      <c r="K52" s="9" t="str">
        <f>IFERROR(VLOOKUP(CONCATENATE($A52,K$1),'Исх-увл.отчёт'!$A$2:$D$3000,4,FALSE),"-")</f>
        <v>-</v>
      </c>
      <c r="L52" s="9" t="str">
        <f>IFERROR(VLOOKUP(CONCATENATE($A52,L$1),'Исх-увл.отчёт'!$A$2:$D$3000,4,FALSE),"-")</f>
        <v>-</v>
      </c>
      <c r="M52" s="9" t="str">
        <f>IFERROR(VLOOKUP(CONCATENATE($A52,M$1),'Исх-увл.отчёт'!$A$2:$D$3000,4,FALSE),"-")</f>
        <v>-</v>
      </c>
      <c r="N52" s="9" t="str">
        <f>IFERROR(VLOOKUP(CONCATENATE($A52,N$1),'Исх-увл.отчёт'!$A$2:$D$3000,4,FALSE),"-")</f>
        <v>-</v>
      </c>
      <c r="O52" s="9" t="str">
        <f>IFERROR(VLOOKUP(CONCATENATE($A52,O$1),'Исх-увл.отчёт'!$A$2:$D$3000,4,FALSE),"-")</f>
        <v>-</v>
      </c>
      <c r="P52" s="9" t="str">
        <f>IFERROR(VLOOKUP(CONCATENATE($A52,P$1),'Исх-увл.отчёт'!$A$2:$D$3000,4,FALSE),"-")</f>
        <v>-</v>
      </c>
      <c r="Q52" s="9" t="str">
        <f>IFERROR(VLOOKUP(CONCATENATE($A52,Q$1),'Исх-увл.отчёт'!$A$2:$D$3000,4,FALSE),"-")</f>
        <v>-</v>
      </c>
      <c r="R52" s="9" t="str">
        <f>IFERROR(VLOOKUP(CONCATENATE($A52,R$1),'Исх-увл.отчёт'!$A$2:$D$3000,4,FALSE),"-")</f>
        <v>-</v>
      </c>
      <c r="S52" s="9" t="str">
        <f>IFERROR(VLOOKUP(CONCATENATE($A52,S$1),'Исх-увл.отчёт'!$A$2:$D$3000,4,FALSE),"-")</f>
        <v>-</v>
      </c>
      <c r="T52" s="9" t="str">
        <f>IFERROR(VLOOKUP(CONCATENATE($A52,T$1),'Исх-увл.отчёт'!$A$2:$D$3000,4,FALSE),"-")</f>
        <v>-</v>
      </c>
      <c r="U52" s="9">
        <f>IFERROR(VLOOKUP(CONCATENATE($A52,U$1),'Исх-увл.отчёт'!$A$2:$D$3000,4,FALSE),"-")</f>
        <v>5</v>
      </c>
      <c r="V52" s="9" t="str">
        <f>IFERROR(VLOOKUP(CONCATENATE($A52,V$1),'Исх-увл.отчёт'!$A$2:$D$3000,4,FALSE),"-")</f>
        <v>-</v>
      </c>
      <c r="W52" s="9" t="str">
        <f>IFERROR(VLOOKUP(CONCATENATE($A52,W$1),'Исх-увл.отчёт'!$A$2:$D$3000,4,FALSE),"-")</f>
        <v>-</v>
      </c>
      <c r="X52" s="9" t="str">
        <f>IFERROR(VLOOKUP(CONCATENATE($A52,X$1),'Исх-увл.отчёт'!$A$2:$D$3000,4,FALSE),"-")</f>
        <v>-</v>
      </c>
      <c r="Y52" s="9" t="str">
        <f>IFERROR(VLOOKUP(CONCATENATE($A52,Y$1),'Исх-увл.отчёт'!$A$2:$D$3000,4,FALSE),"-")</f>
        <v>-</v>
      </c>
      <c r="Z52" s="9" t="str">
        <f>IFERROR(VLOOKUP(CONCATENATE($A52,Z$1),'Исх-увл.отчёт'!$A$2:$D$3000,4,FALSE),"-")</f>
        <v>-</v>
      </c>
      <c r="AA52" s="9" t="str">
        <f>IFERROR(VLOOKUP(CONCATENATE($A52,AA$1),'Исх-увл.отчёт'!$A$2:$D$3000,4,FALSE),"-")</f>
        <v>-</v>
      </c>
      <c r="AB52" s="9" t="str">
        <f>IFERROR(VLOOKUP(CONCATENATE($A52,AB$1),'Исх-увл.отчёт'!$A$2:$D$3000,4,FALSE),"-")</f>
        <v>-</v>
      </c>
      <c r="AC52" s="9" t="str">
        <f>IFERROR(VLOOKUP(CONCATENATE($A52,AC$1),'Исх-увл.отчёт'!$A$2:$D$3000,4,FALSE),"-")</f>
        <v>-</v>
      </c>
      <c r="AD52" s="9" t="str">
        <f>IFERROR(VLOOKUP(CONCATENATE($A52,AD$1),'Исх-увл.отчёт'!$A$2:$D$3000,4,FALSE),"-")</f>
        <v>-</v>
      </c>
      <c r="AE52" s="9" t="str">
        <f>IFERROR(VLOOKUP(CONCATENATE($A52,AE$1),'Исх-увл.отчёт'!$A$2:$D$3000,4,FALSE),"-")</f>
        <v>-</v>
      </c>
      <c r="AF52" s="9" t="str">
        <f>IFERROR(VLOOKUP(CONCATENATE($A52,AF$1),'Исх-увл.отчёт'!$A$2:$D$3000,4,FALSE),"-")</f>
        <v>-</v>
      </c>
      <c r="AG52" s="9" t="str">
        <f>IFERROR(VLOOKUP(CONCATENATE($A52,AG$1),'Исх-увл.отчёт'!$A$2:$D$3000,4,FALSE),"-")</f>
        <v>-</v>
      </c>
      <c r="AH52" s="9" t="str">
        <f>IFERROR(VLOOKUP(CONCATENATE($A52,AH$1),'Исх-увл.отчёт'!$A$2:$D$3000,4,FALSE),"-")</f>
        <v>-</v>
      </c>
      <c r="AI52" s="9" t="str">
        <f>IFERROR(VLOOKUP(CONCATENATE($A52,AI$1),'Исх-увл.отчёт'!$A$2:$D$3000,4,FALSE),"-")</f>
        <v>-</v>
      </c>
      <c r="AJ52" s="9" t="str">
        <f>IFERROR(VLOOKUP(CONCATENATE($A52,AJ$1),'Исх-увл.отчёт'!$A$2:$D$3000,4,FALSE),"-")</f>
        <v>-</v>
      </c>
      <c r="AK52" s="9">
        <f>IFERROR(VLOOKUP(CONCATENATE($A52,AK$1),'Исх-увл.отчёт'!$A$2:$D$3000,4,FALSE),"-")</f>
        <v>6</v>
      </c>
      <c r="AL52" s="9" t="str">
        <f>IFERROR(VLOOKUP(CONCATENATE($A52,AL$1),'Исх-увл.отчёт'!$A$2:$D$3000,4,FALSE),"-")</f>
        <v>-</v>
      </c>
      <c r="AM52" s="9" t="str">
        <f>IFERROR(VLOOKUP(CONCATENATE($A52,AM$1),'Исх-увл.отчёт'!$A$2:$D$3000,4,FALSE),"-")</f>
        <v>-</v>
      </c>
      <c r="AN52" s="9">
        <f>IFERROR(VLOOKUP(CONCATENATE($A52,AN$1),'Исх-увл.отчёт'!$A$2:$D$3000,4,FALSE),"-")</f>
        <v>9</v>
      </c>
      <c r="AO52" s="9" t="str">
        <f>IFERROR(VLOOKUP(CONCATENATE($A52,AO$1),'Исх-увл.отчёт'!$A$2:$D$3000,4,FALSE),"-")</f>
        <v>-</v>
      </c>
      <c r="AP52" s="9" t="str">
        <f>IFERROR(VLOOKUP(CONCATENATE($A52,AP$1),'Исх-увл.отчёт'!$A$2:$D$3000,4,FALSE),"-")</f>
        <v>-</v>
      </c>
      <c r="AQ52" s="9" t="str">
        <f>IFERROR(VLOOKUP(CONCATENATE($A52,AQ$1),'Исх-увл.отчёт'!$A$2:$D$3000,4,FALSE),"-")</f>
        <v>-</v>
      </c>
      <c r="AR52" s="9" t="str">
        <f>IFERROR(VLOOKUP(CONCATENATE($A52,AR$1),'Исх-увл.отчёт'!$A$2:$D$3000,4,FALSE),"-")</f>
        <v>-</v>
      </c>
      <c r="AS52" s="9" t="str">
        <f>IFERROR(VLOOKUP(CONCATENATE($A52,AS$1),'Исх-увл.отчёт'!$A$2:$D$3000,4,FALSE),"-")</f>
        <v>-</v>
      </c>
      <c r="AT52" s="9" t="str">
        <f>IFERROR(VLOOKUP(CONCATENATE($A52,AT$1),'Исх-увл.отчёт'!$A$2:$D$3000,4,FALSE),"-")</f>
        <v>-</v>
      </c>
      <c r="AU52" s="9" t="str">
        <f>IFERROR(VLOOKUP(CONCATENATE($A52,AU$1),'Исх-увл.отчёт'!$A$2:$D$3000,4,FALSE),"-")</f>
        <v>-</v>
      </c>
      <c r="AV52" s="9" t="str">
        <f>IFERROR(VLOOKUP(CONCATENATE($A52,AV$1),'Исх-увл.отчёт'!$A$2:$D$3000,4,FALSE),"-")</f>
        <v>-</v>
      </c>
      <c r="AW52" s="9" t="str">
        <f>IFERROR(VLOOKUP(CONCATENATE($A52,AW$1),'Исх-увл.отчёт'!$A$2:$D$3000,4,FALSE),"-")</f>
        <v>-</v>
      </c>
      <c r="AX52" s="9" t="str">
        <f>IFERROR(VLOOKUP(CONCATENATE($A52,AX$1),'Исх-увл.отчёт'!$A$2:$D$3000,4,FALSE),"-")</f>
        <v>-</v>
      </c>
      <c r="AY52" s="9" t="str">
        <f>IFERROR(VLOOKUP(CONCATENATE($A52,AY$1),'Исх-увл.отчёт'!$A$2:$D$3000,4,FALSE),"-")</f>
        <v>-</v>
      </c>
      <c r="AZ52" s="9" t="str">
        <f>IFERROR(VLOOKUP(CONCATENATE($A52,AZ$1),'Исх-увл.отчёт'!$A$2:$D$3000,4,FALSE),"-")</f>
        <v>-</v>
      </c>
      <c r="BA52" s="9" t="str">
        <f>IFERROR(VLOOKUP(CONCATENATE($A52,BA$1),'Исх-увл.отчёт'!$A$2:$D$3000,4,FALSE),"-")</f>
        <v>-</v>
      </c>
      <c r="BB52" s="9" t="str">
        <f>IFERROR(VLOOKUP(CONCATENATE($A52,BB$1),'Исх-увл.отчёт'!$A$2:$D$3000,4,FALSE),"-")</f>
        <v>-</v>
      </c>
      <c r="BC52" s="9">
        <f>IFERROR(VLOOKUP(CONCATENATE($A52,BC$1),'Исх-увл.отчёт'!$A$2:$D$3000,4,FALSE),"-")</f>
        <v>9</v>
      </c>
      <c r="BD52" s="9" t="str">
        <f>IFERROR(VLOOKUP(CONCATENATE($A52,BD$1),'Исх-увл.отчёт'!$A$2:$D$3000,4,FALSE),"-")</f>
        <v>-</v>
      </c>
      <c r="BE52" s="9" t="str">
        <f>IFERROR(VLOOKUP(CONCATENATE($A52,BE$1),'Исх-увл.отчёт'!$A$2:$D$3000,4,FALSE),"-")</f>
        <v>-</v>
      </c>
      <c r="BF52" s="9" t="str">
        <f>IFERROR(VLOOKUP(CONCATENATE($A52,BF$1),'Исх-увл.отчёт'!$A$2:$D$3000,4,FALSE),"-")</f>
        <v>-</v>
      </c>
      <c r="BG52" s="9" t="str">
        <f>IFERROR(VLOOKUP(CONCATENATE($A52,BG$1),'Исх-увл.отчёт'!$A$2:$D$3000,4,FALSE),"-")</f>
        <v>-</v>
      </c>
      <c r="BH52" s="37">
        <f t="shared" si="0"/>
        <v>4</v>
      </c>
      <c r="BI52" s="114">
        <f t="shared" si="1"/>
        <v>7.25</v>
      </c>
      <c r="BJ52" s="9"/>
    </row>
    <row r="53" spans="1:62">
      <c r="A53" s="125">
        <f t="shared" si="2"/>
        <v>51</v>
      </c>
      <c r="B53" s="9" t="str">
        <f>IFERROR(VLOOKUP(CONCATENATE($A53,B$1),'Исх-увл.отчёт'!$A$2:$D$3000,4,FALSE),"-")</f>
        <v>-</v>
      </c>
      <c r="C53" s="9" t="str">
        <f>IFERROR(VLOOKUP(CONCATENATE($A53,C$1),'Исх-увл.отчёт'!$A$2:$D$3000,4,FALSE),"-")</f>
        <v>-</v>
      </c>
      <c r="D53" s="9" t="str">
        <f>IFERROR(VLOOKUP(CONCATENATE($A53,D$1),'Исх-увл.отчёт'!$A$2:$D$3000,4,FALSE),"-")</f>
        <v>-</v>
      </c>
      <c r="E53" s="9" t="str">
        <f>IFERROR(VLOOKUP(CONCATENATE($A53,E$1),'Исх-увл.отчёт'!$A$2:$D$3000,4,FALSE),"-")</f>
        <v>-</v>
      </c>
      <c r="F53" s="9" t="str">
        <f>IFERROR(VLOOKUP(CONCATENATE($A53,F$1),'Исх-увл.отчёт'!$A$2:$D$3000,4,FALSE),"-")</f>
        <v>-</v>
      </c>
      <c r="G53" s="9" t="str">
        <f>IFERROR(VLOOKUP(CONCATENATE($A53,G$1),'Исх-увл.отчёт'!$A$2:$D$3000,4,FALSE),"-")</f>
        <v>-</v>
      </c>
      <c r="H53" s="9" t="str">
        <f>IFERROR(VLOOKUP(CONCATENATE($A53,H$1),'Исх-увл.отчёт'!$A$2:$D$3000,4,FALSE),"-")</f>
        <v>-</v>
      </c>
      <c r="I53" s="9" t="str">
        <f>IFERROR(VLOOKUP(CONCATENATE($A53,I$1),'Исх-увл.отчёт'!$A$2:$D$3000,4,FALSE),"-")</f>
        <v>-</v>
      </c>
      <c r="J53" s="9">
        <f>IFERROR(VLOOKUP(CONCATENATE($A53,J$1),'Исх-увл.отчёт'!$A$2:$D$3000,4,FALSE),"-")</f>
        <v>9</v>
      </c>
      <c r="K53" s="9" t="str">
        <f>IFERROR(VLOOKUP(CONCATENATE($A53,K$1),'Исх-увл.отчёт'!$A$2:$D$3000,4,FALSE),"-")</f>
        <v>-</v>
      </c>
      <c r="L53" s="9" t="str">
        <f>IFERROR(VLOOKUP(CONCATENATE($A53,L$1),'Исх-увл.отчёт'!$A$2:$D$3000,4,FALSE),"-")</f>
        <v>-</v>
      </c>
      <c r="M53" s="9" t="str">
        <f>IFERROR(VLOOKUP(CONCATENATE($A53,M$1),'Исх-увл.отчёт'!$A$2:$D$3000,4,FALSE),"-")</f>
        <v>-</v>
      </c>
      <c r="N53" s="9" t="str">
        <f>IFERROR(VLOOKUP(CONCATENATE($A53,N$1),'Исх-увл.отчёт'!$A$2:$D$3000,4,FALSE),"-")</f>
        <v>-</v>
      </c>
      <c r="O53" s="9" t="str">
        <f>IFERROR(VLOOKUP(CONCATENATE($A53,O$1),'Исх-увл.отчёт'!$A$2:$D$3000,4,FALSE),"-")</f>
        <v>-</v>
      </c>
      <c r="P53" s="9" t="str">
        <f>IFERROR(VLOOKUP(CONCATENATE($A53,P$1),'Исх-увл.отчёт'!$A$2:$D$3000,4,FALSE),"-")</f>
        <v>-</v>
      </c>
      <c r="Q53" s="9" t="str">
        <f>IFERROR(VLOOKUP(CONCATENATE($A53,Q$1),'Исх-увл.отчёт'!$A$2:$D$3000,4,FALSE),"-")</f>
        <v>-</v>
      </c>
      <c r="R53" s="9" t="str">
        <f>IFERROR(VLOOKUP(CONCATENATE($A53,R$1),'Исх-увл.отчёт'!$A$2:$D$3000,4,FALSE),"-")</f>
        <v>-</v>
      </c>
      <c r="S53" s="9" t="str">
        <f>IFERROR(VLOOKUP(CONCATENATE($A53,S$1),'Исх-увл.отчёт'!$A$2:$D$3000,4,FALSE),"-")</f>
        <v>-</v>
      </c>
      <c r="T53" s="9" t="str">
        <f>IFERROR(VLOOKUP(CONCATENATE($A53,T$1),'Исх-увл.отчёт'!$A$2:$D$3000,4,FALSE),"-")</f>
        <v>-</v>
      </c>
      <c r="U53" s="9" t="str">
        <f>IFERROR(VLOOKUP(CONCATENATE($A53,U$1),'Исх-увл.отчёт'!$A$2:$D$3000,4,FALSE),"-")</f>
        <v>-</v>
      </c>
      <c r="V53" s="9">
        <f>IFERROR(VLOOKUP(CONCATENATE($A53,V$1),'Исх-увл.отчёт'!$A$2:$D$3000,4,FALSE),"-")</f>
        <v>4</v>
      </c>
      <c r="W53" s="9" t="str">
        <f>IFERROR(VLOOKUP(CONCATENATE($A53,W$1),'Исх-увл.отчёт'!$A$2:$D$3000,4,FALSE),"-")</f>
        <v>-</v>
      </c>
      <c r="X53" s="9" t="str">
        <f>IFERROR(VLOOKUP(CONCATENATE($A53,X$1),'Исх-увл.отчёт'!$A$2:$D$3000,4,FALSE),"-")</f>
        <v>-</v>
      </c>
      <c r="Y53" s="9" t="str">
        <f>IFERROR(VLOOKUP(CONCATENATE($A53,Y$1),'Исх-увл.отчёт'!$A$2:$D$3000,4,FALSE),"-")</f>
        <v>-</v>
      </c>
      <c r="Z53" s="9" t="str">
        <f>IFERROR(VLOOKUP(CONCATENATE($A53,Z$1),'Исх-увл.отчёт'!$A$2:$D$3000,4,FALSE),"-")</f>
        <v>-</v>
      </c>
      <c r="AA53" s="9" t="str">
        <f>IFERROR(VLOOKUP(CONCATENATE($A53,AA$1),'Исх-увл.отчёт'!$A$2:$D$3000,4,FALSE),"-")</f>
        <v>-</v>
      </c>
      <c r="AB53" s="9" t="str">
        <f>IFERROR(VLOOKUP(CONCATENATE($A53,AB$1),'Исх-увл.отчёт'!$A$2:$D$3000,4,FALSE),"-")</f>
        <v>-</v>
      </c>
      <c r="AC53" s="9" t="str">
        <f>IFERROR(VLOOKUP(CONCATENATE($A53,AC$1),'Исх-увл.отчёт'!$A$2:$D$3000,4,FALSE),"-")</f>
        <v>-</v>
      </c>
      <c r="AD53" s="9">
        <f>IFERROR(VLOOKUP(CONCATENATE($A53,AD$1),'Исх-увл.отчёт'!$A$2:$D$3000,4,FALSE),"-")</f>
        <v>12</v>
      </c>
      <c r="AE53" s="9" t="str">
        <f>IFERROR(VLOOKUP(CONCATENATE($A53,AE$1),'Исх-увл.отчёт'!$A$2:$D$3000,4,FALSE),"-")</f>
        <v>-</v>
      </c>
      <c r="AF53" s="9" t="str">
        <f>IFERROR(VLOOKUP(CONCATENATE($A53,AF$1),'Исх-увл.отчёт'!$A$2:$D$3000,4,FALSE),"-")</f>
        <v>-</v>
      </c>
      <c r="AG53" s="9" t="str">
        <f>IFERROR(VLOOKUP(CONCATENATE($A53,AG$1),'Исх-увл.отчёт'!$A$2:$D$3000,4,FALSE),"-")</f>
        <v>-</v>
      </c>
      <c r="AH53" s="9" t="str">
        <f>IFERROR(VLOOKUP(CONCATENATE($A53,AH$1),'Исх-увл.отчёт'!$A$2:$D$3000,4,FALSE),"-")</f>
        <v>-</v>
      </c>
      <c r="AI53" s="9" t="str">
        <f>IFERROR(VLOOKUP(CONCATENATE($A53,AI$1),'Исх-увл.отчёт'!$A$2:$D$3000,4,FALSE),"-")</f>
        <v>-</v>
      </c>
      <c r="AJ53" s="9" t="str">
        <f>IFERROR(VLOOKUP(CONCATENATE($A53,AJ$1),'Исх-увл.отчёт'!$A$2:$D$3000,4,FALSE),"-")</f>
        <v>-</v>
      </c>
      <c r="AK53" s="9">
        <f>IFERROR(VLOOKUP(CONCATENATE($A53,AK$1),'Исх-увл.отчёт'!$A$2:$D$3000,4,FALSE),"-")</f>
        <v>7</v>
      </c>
      <c r="AL53" s="9" t="str">
        <f>IFERROR(VLOOKUP(CONCATENATE($A53,AL$1),'Исх-увл.отчёт'!$A$2:$D$3000,4,FALSE),"-")</f>
        <v>-</v>
      </c>
      <c r="AM53" s="9" t="str">
        <f>IFERROR(VLOOKUP(CONCATENATE($A53,AM$1),'Исх-увл.отчёт'!$A$2:$D$3000,4,FALSE),"-")</f>
        <v>-</v>
      </c>
      <c r="AN53" s="9">
        <f>IFERROR(VLOOKUP(CONCATENATE($A53,AN$1),'Исх-увл.отчёт'!$A$2:$D$3000,4,FALSE),"-")</f>
        <v>7</v>
      </c>
      <c r="AO53" s="9" t="str">
        <f>IFERROR(VLOOKUP(CONCATENATE($A53,AO$1),'Исх-увл.отчёт'!$A$2:$D$3000,4,FALSE),"-")</f>
        <v>-</v>
      </c>
      <c r="AP53" s="9" t="str">
        <f>IFERROR(VLOOKUP(CONCATENATE($A53,AP$1),'Исх-увл.отчёт'!$A$2:$D$3000,4,FALSE),"-")</f>
        <v>-</v>
      </c>
      <c r="AQ53" s="9" t="str">
        <f>IFERROR(VLOOKUP(CONCATENATE($A53,AQ$1),'Исх-увл.отчёт'!$A$2:$D$3000,4,FALSE),"-")</f>
        <v>-</v>
      </c>
      <c r="AR53" s="9" t="str">
        <f>IFERROR(VLOOKUP(CONCATENATE($A53,AR$1),'Исх-увл.отчёт'!$A$2:$D$3000,4,FALSE),"-")</f>
        <v>-</v>
      </c>
      <c r="AS53" s="9" t="str">
        <f>IFERROR(VLOOKUP(CONCATENATE($A53,AS$1),'Исх-увл.отчёт'!$A$2:$D$3000,4,FALSE),"-")</f>
        <v>-</v>
      </c>
      <c r="AT53" s="9" t="str">
        <f>IFERROR(VLOOKUP(CONCATENATE($A53,AT$1),'Исх-увл.отчёт'!$A$2:$D$3000,4,FALSE),"-")</f>
        <v>-</v>
      </c>
      <c r="AU53" s="9" t="str">
        <f>IFERROR(VLOOKUP(CONCATENATE($A53,AU$1),'Исх-увл.отчёт'!$A$2:$D$3000,4,FALSE),"-")</f>
        <v>-</v>
      </c>
      <c r="AV53" s="9" t="str">
        <f>IFERROR(VLOOKUP(CONCATENATE($A53,AV$1),'Исх-увл.отчёт'!$A$2:$D$3000,4,FALSE),"-")</f>
        <v>-</v>
      </c>
      <c r="AW53" s="9" t="str">
        <f>IFERROR(VLOOKUP(CONCATENATE($A53,AW$1),'Исх-увл.отчёт'!$A$2:$D$3000,4,FALSE),"-")</f>
        <v>-</v>
      </c>
      <c r="AX53" s="9" t="str">
        <f>IFERROR(VLOOKUP(CONCATENATE($A53,AX$1),'Исх-увл.отчёт'!$A$2:$D$3000,4,FALSE),"-")</f>
        <v>-</v>
      </c>
      <c r="AY53" s="9" t="str">
        <f>IFERROR(VLOOKUP(CONCATENATE($A53,AY$1),'Исх-увл.отчёт'!$A$2:$D$3000,4,FALSE),"-")</f>
        <v>-</v>
      </c>
      <c r="AZ53" s="9" t="str">
        <f>IFERROR(VLOOKUP(CONCATENATE($A53,AZ$1),'Исх-увл.отчёт'!$A$2:$D$3000,4,FALSE),"-")</f>
        <v>-</v>
      </c>
      <c r="BA53" s="9" t="str">
        <f>IFERROR(VLOOKUP(CONCATENATE($A53,BA$1),'Исх-увл.отчёт'!$A$2:$D$3000,4,FALSE),"-")</f>
        <v>-</v>
      </c>
      <c r="BB53" s="9" t="str">
        <f>IFERROR(VLOOKUP(CONCATENATE($A53,BB$1),'Исх-увл.отчёт'!$A$2:$D$3000,4,FALSE),"-")</f>
        <v>-</v>
      </c>
      <c r="BC53" s="9">
        <f>IFERROR(VLOOKUP(CONCATENATE($A53,BC$1),'Исх-увл.отчёт'!$A$2:$D$3000,4,FALSE),"-")</f>
        <v>8</v>
      </c>
      <c r="BD53" s="9" t="str">
        <f>IFERROR(VLOOKUP(CONCATENATE($A53,BD$1),'Исх-увл.отчёт'!$A$2:$D$3000,4,FALSE),"-")</f>
        <v>-</v>
      </c>
      <c r="BE53" s="9" t="str">
        <f>IFERROR(VLOOKUP(CONCATENATE($A53,BE$1),'Исх-увл.отчёт'!$A$2:$D$3000,4,FALSE),"-")</f>
        <v>-</v>
      </c>
      <c r="BF53" s="9" t="str">
        <f>IFERROR(VLOOKUP(CONCATENATE($A53,BF$1),'Исх-увл.отчёт'!$A$2:$D$3000,4,FALSE),"-")</f>
        <v>-</v>
      </c>
      <c r="BG53" s="9" t="str">
        <f>IFERROR(VLOOKUP(CONCATENATE($A53,BG$1),'Исх-увл.отчёт'!$A$2:$D$3000,4,FALSE),"-")</f>
        <v>-</v>
      </c>
      <c r="BH53" s="37">
        <f t="shared" si="0"/>
        <v>6</v>
      </c>
      <c r="BI53" s="114">
        <f t="shared" si="1"/>
        <v>7.833333333333333</v>
      </c>
      <c r="BJ53" s="9"/>
    </row>
    <row r="54" spans="1:62">
      <c r="A54" s="125">
        <f t="shared" si="2"/>
        <v>52</v>
      </c>
      <c r="B54" s="9" t="str">
        <f>IFERROR(VLOOKUP(CONCATENATE($A54,B$1),'Исх-увл.отчёт'!$A$2:$D$3000,4,FALSE),"-")</f>
        <v>-</v>
      </c>
      <c r="C54" s="9" t="str">
        <f>IFERROR(VLOOKUP(CONCATENATE($A54,C$1),'Исх-увл.отчёт'!$A$2:$D$3000,4,FALSE),"-")</f>
        <v>-</v>
      </c>
      <c r="D54" s="9" t="str">
        <f>IFERROR(VLOOKUP(CONCATENATE($A54,D$1),'Исх-увл.отчёт'!$A$2:$D$3000,4,FALSE),"-")</f>
        <v>-</v>
      </c>
      <c r="E54" s="9" t="str">
        <f>IFERROR(VLOOKUP(CONCATENATE($A54,E$1),'Исх-увл.отчёт'!$A$2:$D$3000,4,FALSE),"-")</f>
        <v>-</v>
      </c>
      <c r="F54" s="9" t="str">
        <f>IFERROR(VLOOKUP(CONCATENATE($A54,F$1),'Исх-увл.отчёт'!$A$2:$D$3000,4,FALSE),"-")</f>
        <v>-</v>
      </c>
      <c r="G54" s="9" t="str">
        <f>IFERROR(VLOOKUP(CONCATENATE($A54,G$1),'Исх-увл.отчёт'!$A$2:$D$3000,4,FALSE),"-")</f>
        <v>-</v>
      </c>
      <c r="H54" s="9" t="str">
        <f>IFERROR(VLOOKUP(CONCATENATE($A54,H$1),'Исх-увл.отчёт'!$A$2:$D$3000,4,FALSE),"-")</f>
        <v>-</v>
      </c>
      <c r="I54" s="9" t="str">
        <f>IFERROR(VLOOKUP(CONCATENATE($A54,I$1),'Исх-увл.отчёт'!$A$2:$D$3000,4,FALSE),"-")</f>
        <v>-</v>
      </c>
      <c r="J54" s="9">
        <f>IFERROR(VLOOKUP(CONCATENATE($A54,J$1),'Исх-увл.отчёт'!$A$2:$D$3000,4,FALSE),"-")</f>
        <v>6</v>
      </c>
      <c r="K54" s="9" t="str">
        <f>IFERROR(VLOOKUP(CONCATENATE($A54,K$1),'Исх-увл.отчёт'!$A$2:$D$3000,4,FALSE),"-")</f>
        <v>-</v>
      </c>
      <c r="L54" s="9" t="str">
        <f>IFERROR(VLOOKUP(CONCATENATE($A54,L$1),'Исх-увл.отчёт'!$A$2:$D$3000,4,FALSE),"-")</f>
        <v>-</v>
      </c>
      <c r="M54" s="9" t="str">
        <f>IFERROR(VLOOKUP(CONCATENATE($A54,M$1),'Исх-увл.отчёт'!$A$2:$D$3000,4,FALSE),"-")</f>
        <v>-</v>
      </c>
      <c r="N54" s="9" t="str">
        <f>IFERROR(VLOOKUP(CONCATENATE($A54,N$1),'Исх-увл.отчёт'!$A$2:$D$3000,4,FALSE),"-")</f>
        <v>-</v>
      </c>
      <c r="O54" s="9">
        <f>IFERROR(VLOOKUP(CONCATENATE($A54,O$1),'Исх-увл.отчёт'!$A$2:$D$3000,4,FALSE),"-")</f>
        <v>5</v>
      </c>
      <c r="P54" s="9" t="str">
        <f>IFERROR(VLOOKUP(CONCATENATE($A54,P$1),'Исх-увл.отчёт'!$A$2:$D$3000,4,FALSE),"-")</f>
        <v>-</v>
      </c>
      <c r="Q54" s="9" t="str">
        <f>IFERROR(VLOOKUP(CONCATENATE($A54,Q$1),'Исх-увл.отчёт'!$A$2:$D$3000,4,FALSE),"-")</f>
        <v>-</v>
      </c>
      <c r="R54" s="9" t="str">
        <f>IFERROR(VLOOKUP(CONCATENATE($A54,R$1),'Исх-увл.отчёт'!$A$2:$D$3000,4,FALSE),"-")</f>
        <v>-</v>
      </c>
      <c r="S54" s="9" t="str">
        <f>IFERROR(VLOOKUP(CONCATENATE($A54,S$1),'Исх-увл.отчёт'!$A$2:$D$3000,4,FALSE),"-")</f>
        <v>-</v>
      </c>
      <c r="T54" s="9" t="str">
        <f>IFERROR(VLOOKUP(CONCATENATE($A54,T$1),'Исх-увл.отчёт'!$A$2:$D$3000,4,FALSE),"-")</f>
        <v>-</v>
      </c>
      <c r="U54" s="9" t="str">
        <f>IFERROR(VLOOKUP(CONCATENATE($A54,U$1),'Исх-увл.отчёт'!$A$2:$D$3000,4,FALSE),"-")</f>
        <v>-</v>
      </c>
      <c r="V54" s="9">
        <f>IFERROR(VLOOKUP(CONCATENATE($A54,V$1),'Исх-увл.отчёт'!$A$2:$D$3000,4,FALSE),"-")</f>
        <v>5</v>
      </c>
      <c r="W54" s="9" t="str">
        <f>IFERROR(VLOOKUP(CONCATENATE($A54,W$1),'Исх-увл.отчёт'!$A$2:$D$3000,4,FALSE),"-")</f>
        <v>-</v>
      </c>
      <c r="X54" s="9" t="str">
        <f>IFERROR(VLOOKUP(CONCATENATE($A54,X$1),'Исх-увл.отчёт'!$A$2:$D$3000,4,FALSE),"-")</f>
        <v>-</v>
      </c>
      <c r="Y54" s="9" t="str">
        <f>IFERROR(VLOOKUP(CONCATENATE($A54,Y$1),'Исх-увл.отчёт'!$A$2:$D$3000,4,FALSE),"-")</f>
        <v>-</v>
      </c>
      <c r="Z54" s="9" t="str">
        <f>IFERROR(VLOOKUP(CONCATENATE($A54,Z$1),'Исх-увл.отчёт'!$A$2:$D$3000,4,FALSE),"-")</f>
        <v>-</v>
      </c>
      <c r="AA54" s="9" t="str">
        <f>IFERROR(VLOOKUP(CONCATENATE($A54,AA$1),'Исх-увл.отчёт'!$A$2:$D$3000,4,FALSE),"-")</f>
        <v>-</v>
      </c>
      <c r="AB54" s="9" t="str">
        <f>IFERROR(VLOOKUP(CONCATENATE($A54,AB$1),'Исх-увл.отчёт'!$A$2:$D$3000,4,FALSE),"-")</f>
        <v>-</v>
      </c>
      <c r="AC54" s="9" t="str">
        <f>IFERROR(VLOOKUP(CONCATENATE($A54,AC$1),'Исх-увл.отчёт'!$A$2:$D$3000,4,FALSE),"-")</f>
        <v>-</v>
      </c>
      <c r="AD54" s="9" t="str">
        <f>IFERROR(VLOOKUP(CONCATENATE($A54,AD$1),'Исх-увл.отчёт'!$A$2:$D$3000,4,FALSE),"-")</f>
        <v>-</v>
      </c>
      <c r="AE54" s="9" t="str">
        <f>IFERROR(VLOOKUP(CONCATENATE($A54,AE$1),'Исх-увл.отчёт'!$A$2:$D$3000,4,FALSE),"-")</f>
        <v>-</v>
      </c>
      <c r="AF54" s="9" t="str">
        <f>IFERROR(VLOOKUP(CONCATENATE($A54,AF$1),'Исх-увл.отчёт'!$A$2:$D$3000,4,FALSE),"-")</f>
        <v>-</v>
      </c>
      <c r="AG54" s="9" t="str">
        <f>IFERROR(VLOOKUP(CONCATENATE($A54,AG$1),'Исх-увл.отчёт'!$A$2:$D$3000,4,FALSE),"-")</f>
        <v>-</v>
      </c>
      <c r="AH54" s="9" t="str">
        <f>IFERROR(VLOOKUP(CONCATENATE($A54,AH$1),'Исх-увл.отчёт'!$A$2:$D$3000,4,FALSE),"-")</f>
        <v>-</v>
      </c>
      <c r="AI54" s="9" t="str">
        <f>IFERROR(VLOOKUP(CONCATENATE($A54,AI$1),'Исх-увл.отчёт'!$A$2:$D$3000,4,FALSE),"-")</f>
        <v>-</v>
      </c>
      <c r="AJ54" s="9" t="str">
        <f>IFERROR(VLOOKUP(CONCATENATE($A54,AJ$1),'Исх-увл.отчёт'!$A$2:$D$3000,4,FALSE),"-")</f>
        <v>-</v>
      </c>
      <c r="AK54" s="9">
        <f>IFERROR(VLOOKUP(CONCATENATE($A54,AK$1),'Исх-увл.отчёт'!$A$2:$D$3000,4,FALSE),"-")</f>
        <v>7</v>
      </c>
      <c r="AL54" s="9" t="str">
        <f>IFERROR(VLOOKUP(CONCATENATE($A54,AL$1),'Исх-увл.отчёт'!$A$2:$D$3000,4,FALSE),"-")</f>
        <v>-</v>
      </c>
      <c r="AM54" s="9" t="str">
        <f>IFERROR(VLOOKUP(CONCATENATE($A54,AM$1),'Исх-увл.отчёт'!$A$2:$D$3000,4,FALSE),"-")</f>
        <v>-</v>
      </c>
      <c r="AN54" s="9">
        <f>IFERROR(VLOOKUP(CONCATENATE($A54,AN$1),'Исх-увл.отчёт'!$A$2:$D$3000,4,FALSE),"-")</f>
        <v>9</v>
      </c>
      <c r="AO54" s="9" t="str">
        <f>IFERROR(VLOOKUP(CONCATENATE($A54,AO$1),'Исх-увл.отчёт'!$A$2:$D$3000,4,FALSE),"-")</f>
        <v>-</v>
      </c>
      <c r="AP54" s="9" t="str">
        <f>IFERROR(VLOOKUP(CONCATENATE($A54,AP$1),'Исх-увл.отчёт'!$A$2:$D$3000,4,FALSE),"-")</f>
        <v>-</v>
      </c>
      <c r="AQ54" s="9" t="str">
        <f>IFERROR(VLOOKUP(CONCATENATE($A54,AQ$1),'Исх-увл.отчёт'!$A$2:$D$3000,4,FALSE),"-")</f>
        <v>-</v>
      </c>
      <c r="AR54" s="9" t="str">
        <f>IFERROR(VLOOKUP(CONCATENATE($A54,AR$1),'Исх-увл.отчёт'!$A$2:$D$3000,4,FALSE),"-")</f>
        <v>-</v>
      </c>
      <c r="AS54" s="9">
        <f>IFERROR(VLOOKUP(CONCATENATE($A54,AS$1),'Исх-увл.отчёт'!$A$2:$D$3000,4,FALSE),"-")</f>
        <v>9</v>
      </c>
      <c r="AT54" s="9" t="str">
        <f>IFERROR(VLOOKUP(CONCATENATE($A54,AT$1),'Исх-увл.отчёт'!$A$2:$D$3000,4,FALSE),"-")</f>
        <v>-</v>
      </c>
      <c r="AU54" s="9" t="str">
        <f>IFERROR(VLOOKUP(CONCATENATE($A54,AU$1),'Исх-увл.отчёт'!$A$2:$D$3000,4,FALSE),"-")</f>
        <v>-</v>
      </c>
      <c r="AV54" s="9" t="str">
        <f>IFERROR(VLOOKUP(CONCATENATE($A54,AV$1),'Исх-увл.отчёт'!$A$2:$D$3000,4,FALSE),"-")</f>
        <v>-</v>
      </c>
      <c r="AW54" s="9" t="str">
        <f>IFERROR(VLOOKUP(CONCATENATE($A54,AW$1),'Исх-увл.отчёт'!$A$2:$D$3000,4,FALSE),"-")</f>
        <v>-</v>
      </c>
      <c r="AX54" s="9" t="str">
        <f>IFERROR(VLOOKUP(CONCATENATE($A54,AX$1),'Исх-увл.отчёт'!$A$2:$D$3000,4,FALSE),"-")</f>
        <v>-</v>
      </c>
      <c r="AY54" s="9" t="str">
        <f>IFERROR(VLOOKUP(CONCATENATE($A54,AY$1),'Исх-увл.отчёт'!$A$2:$D$3000,4,FALSE),"-")</f>
        <v>-</v>
      </c>
      <c r="AZ54" s="9" t="str">
        <f>IFERROR(VLOOKUP(CONCATENATE($A54,AZ$1),'Исх-увл.отчёт'!$A$2:$D$3000,4,FALSE),"-")</f>
        <v>-</v>
      </c>
      <c r="BA54" s="9" t="str">
        <f>IFERROR(VLOOKUP(CONCATENATE($A54,BA$1),'Исх-увл.отчёт'!$A$2:$D$3000,4,FALSE),"-")</f>
        <v>-</v>
      </c>
      <c r="BB54" s="9" t="str">
        <f>IFERROR(VLOOKUP(CONCATENATE($A54,BB$1),'Исх-увл.отчёт'!$A$2:$D$3000,4,FALSE),"-")</f>
        <v>-</v>
      </c>
      <c r="BC54" s="9" t="str">
        <f>IFERROR(VLOOKUP(CONCATENATE($A54,BC$1),'Исх-увл.отчёт'!$A$2:$D$3000,4,FALSE),"-")</f>
        <v>-</v>
      </c>
      <c r="BD54" s="9" t="str">
        <f>IFERROR(VLOOKUP(CONCATENATE($A54,BD$1),'Исх-увл.отчёт'!$A$2:$D$3000,4,FALSE),"-")</f>
        <v>-</v>
      </c>
      <c r="BE54" s="9" t="str">
        <f>IFERROR(VLOOKUP(CONCATENATE($A54,BE$1),'Исх-увл.отчёт'!$A$2:$D$3000,4,FALSE),"-")</f>
        <v>-</v>
      </c>
      <c r="BF54" s="9" t="str">
        <f>IFERROR(VLOOKUP(CONCATENATE($A54,BF$1),'Исх-увл.отчёт'!$A$2:$D$3000,4,FALSE),"-")</f>
        <v>-</v>
      </c>
      <c r="BG54" s="9" t="str">
        <f>IFERROR(VLOOKUP(CONCATENATE($A54,BG$1),'Исх-увл.отчёт'!$A$2:$D$3000,4,FALSE),"-")</f>
        <v>-</v>
      </c>
      <c r="BH54" s="37">
        <f t="shared" si="0"/>
        <v>6</v>
      </c>
      <c r="BI54" s="114">
        <f t="shared" si="1"/>
        <v>6.833333333333333</v>
      </c>
      <c r="BJ54" s="9"/>
    </row>
    <row r="55" spans="1:62">
      <c r="A55" s="125">
        <f t="shared" si="2"/>
        <v>53</v>
      </c>
      <c r="B55" s="9" t="str">
        <f>IFERROR(VLOOKUP(CONCATENATE($A55,B$1),'Исх-увл.отчёт'!$A$2:$D$3000,4,FALSE),"-")</f>
        <v>-</v>
      </c>
      <c r="C55" s="9" t="str">
        <f>IFERROR(VLOOKUP(CONCATENATE($A55,C$1),'Исх-увл.отчёт'!$A$2:$D$3000,4,FALSE),"-")</f>
        <v>-</v>
      </c>
      <c r="D55" s="9" t="str">
        <f>IFERROR(VLOOKUP(CONCATENATE($A55,D$1),'Исх-увл.отчёт'!$A$2:$D$3000,4,FALSE),"-")</f>
        <v>-</v>
      </c>
      <c r="E55" s="9" t="str">
        <f>IFERROR(VLOOKUP(CONCATENATE($A55,E$1),'Исх-увл.отчёт'!$A$2:$D$3000,4,FALSE),"-")</f>
        <v>-</v>
      </c>
      <c r="F55" s="9" t="str">
        <f>IFERROR(VLOOKUP(CONCATENATE($A55,F$1),'Исх-увл.отчёт'!$A$2:$D$3000,4,FALSE),"-")</f>
        <v>-</v>
      </c>
      <c r="G55" s="9" t="str">
        <f>IFERROR(VLOOKUP(CONCATENATE($A55,G$1),'Исх-увл.отчёт'!$A$2:$D$3000,4,FALSE),"-")</f>
        <v>-</v>
      </c>
      <c r="H55" s="9" t="str">
        <f>IFERROR(VLOOKUP(CONCATENATE($A55,H$1),'Исх-увл.отчёт'!$A$2:$D$3000,4,FALSE),"-")</f>
        <v>-</v>
      </c>
      <c r="I55" s="9" t="str">
        <f>IFERROR(VLOOKUP(CONCATENATE($A55,I$1),'Исх-увл.отчёт'!$A$2:$D$3000,4,FALSE),"-")</f>
        <v>-</v>
      </c>
      <c r="J55" s="9">
        <f>IFERROR(VLOOKUP(CONCATENATE($A55,J$1),'Исх-увл.отчёт'!$A$2:$D$3000,4,FALSE),"-")</f>
        <v>6</v>
      </c>
      <c r="K55" s="9" t="str">
        <f>IFERROR(VLOOKUP(CONCATENATE($A55,K$1),'Исх-увл.отчёт'!$A$2:$D$3000,4,FALSE),"-")</f>
        <v>-</v>
      </c>
      <c r="L55" s="9">
        <f>IFERROR(VLOOKUP(CONCATENATE($A55,L$1),'Исх-увл.отчёт'!$A$2:$D$3000,4,FALSE),"-")</f>
        <v>6</v>
      </c>
      <c r="M55" s="9" t="str">
        <f>IFERROR(VLOOKUP(CONCATENATE($A55,M$1),'Исх-увл.отчёт'!$A$2:$D$3000,4,FALSE),"-")</f>
        <v>-</v>
      </c>
      <c r="N55" s="9" t="str">
        <f>IFERROR(VLOOKUP(CONCATENATE($A55,N$1),'Исх-увл.отчёт'!$A$2:$D$3000,4,FALSE),"-")</f>
        <v>-</v>
      </c>
      <c r="O55" s="9" t="str">
        <f>IFERROR(VLOOKUP(CONCATENATE($A55,O$1),'Исх-увл.отчёт'!$A$2:$D$3000,4,FALSE),"-")</f>
        <v>-</v>
      </c>
      <c r="P55" s="9" t="str">
        <f>IFERROR(VLOOKUP(CONCATENATE($A55,P$1),'Исх-увл.отчёт'!$A$2:$D$3000,4,FALSE),"-")</f>
        <v>-</v>
      </c>
      <c r="Q55" s="9" t="str">
        <f>IFERROR(VLOOKUP(CONCATENATE($A55,Q$1),'Исх-увл.отчёт'!$A$2:$D$3000,4,FALSE),"-")</f>
        <v>-</v>
      </c>
      <c r="R55" s="9" t="str">
        <f>IFERROR(VLOOKUP(CONCATENATE($A55,R$1),'Исх-увл.отчёт'!$A$2:$D$3000,4,FALSE),"-")</f>
        <v>-</v>
      </c>
      <c r="S55" s="9" t="str">
        <f>IFERROR(VLOOKUP(CONCATENATE($A55,S$1),'Исх-увл.отчёт'!$A$2:$D$3000,4,FALSE),"-")</f>
        <v>-</v>
      </c>
      <c r="T55" s="9" t="str">
        <f>IFERROR(VLOOKUP(CONCATENATE($A55,T$1),'Исх-увл.отчёт'!$A$2:$D$3000,4,FALSE),"-")</f>
        <v>-</v>
      </c>
      <c r="U55" s="9">
        <f>IFERROR(VLOOKUP(CONCATENATE($A55,U$1),'Исх-увл.отчёт'!$A$2:$D$3000,4,FALSE),"-")</f>
        <v>4</v>
      </c>
      <c r="V55" s="9" t="str">
        <f>IFERROR(VLOOKUP(CONCATENATE($A55,V$1),'Исх-увл.отчёт'!$A$2:$D$3000,4,FALSE),"-")</f>
        <v>-</v>
      </c>
      <c r="W55" s="9" t="str">
        <f>IFERROR(VLOOKUP(CONCATENATE($A55,W$1),'Исх-увл.отчёт'!$A$2:$D$3000,4,FALSE),"-")</f>
        <v>-</v>
      </c>
      <c r="X55" s="9" t="str">
        <f>IFERROR(VLOOKUP(CONCATENATE($A55,X$1),'Исх-увл.отчёт'!$A$2:$D$3000,4,FALSE),"-")</f>
        <v>-</v>
      </c>
      <c r="Y55" s="9" t="str">
        <f>IFERROR(VLOOKUP(CONCATENATE($A55,Y$1),'Исх-увл.отчёт'!$A$2:$D$3000,4,FALSE),"-")</f>
        <v>-</v>
      </c>
      <c r="Z55" s="9" t="str">
        <f>IFERROR(VLOOKUP(CONCATENATE($A55,Z$1),'Исх-увл.отчёт'!$A$2:$D$3000,4,FALSE),"-")</f>
        <v>-</v>
      </c>
      <c r="AA55" s="9" t="str">
        <f>IFERROR(VLOOKUP(CONCATENATE($A55,AA$1),'Исх-увл.отчёт'!$A$2:$D$3000,4,FALSE),"-")</f>
        <v>-</v>
      </c>
      <c r="AB55" s="9" t="str">
        <f>IFERROR(VLOOKUP(CONCATENATE($A55,AB$1),'Исх-увл.отчёт'!$A$2:$D$3000,4,FALSE),"-")</f>
        <v>-</v>
      </c>
      <c r="AC55" s="9" t="str">
        <f>IFERROR(VLOOKUP(CONCATENATE($A55,AC$1),'Исх-увл.отчёт'!$A$2:$D$3000,4,FALSE),"-")</f>
        <v>-</v>
      </c>
      <c r="AD55" s="9" t="str">
        <f>IFERROR(VLOOKUP(CONCATENATE($A55,AD$1),'Исх-увл.отчёт'!$A$2:$D$3000,4,FALSE),"-")</f>
        <v>-</v>
      </c>
      <c r="AE55" s="9" t="str">
        <f>IFERROR(VLOOKUP(CONCATENATE($A55,AE$1),'Исх-увл.отчёт'!$A$2:$D$3000,4,FALSE),"-")</f>
        <v>-</v>
      </c>
      <c r="AF55" s="9" t="str">
        <f>IFERROR(VLOOKUP(CONCATENATE($A55,AF$1),'Исх-увл.отчёт'!$A$2:$D$3000,4,FALSE),"-")</f>
        <v>-</v>
      </c>
      <c r="AG55" s="9" t="str">
        <f>IFERROR(VLOOKUP(CONCATENATE($A55,AG$1),'Исх-увл.отчёт'!$A$2:$D$3000,4,FALSE),"-")</f>
        <v>-</v>
      </c>
      <c r="AH55" s="9" t="str">
        <f>IFERROR(VLOOKUP(CONCATENATE($A55,AH$1),'Исх-увл.отчёт'!$A$2:$D$3000,4,FALSE),"-")</f>
        <v>-</v>
      </c>
      <c r="AI55" s="9" t="str">
        <f>IFERROR(VLOOKUP(CONCATENATE($A55,AI$1),'Исх-увл.отчёт'!$A$2:$D$3000,4,FALSE),"-")</f>
        <v>-</v>
      </c>
      <c r="AJ55" s="9" t="str">
        <f>IFERROR(VLOOKUP(CONCATENATE($A55,AJ$1),'Исх-увл.отчёт'!$A$2:$D$3000,4,FALSE),"-")</f>
        <v>-</v>
      </c>
      <c r="AK55" s="9">
        <f>IFERROR(VLOOKUP(CONCATENATE($A55,AK$1),'Исх-увл.отчёт'!$A$2:$D$3000,4,FALSE),"-")</f>
        <v>6</v>
      </c>
      <c r="AL55" s="9" t="str">
        <f>IFERROR(VLOOKUP(CONCATENATE($A55,AL$1),'Исх-увл.отчёт'!$A$2:$D$3000,4,FALSE),"-")</f>
        <v>-</v>
      </c>
      <c r="AM55" s="9" t="str">
        <f>IFERROR(VLOOKUP(CONCATENATE($A55,AM$1),'Исх-увл.отчёт'!$A$2:$D$3000,4,FALSE),"-")</f>
        <v>-</v>
      </c>
      <c r="AN55" s="9" t="str">
        <f>IFERROR(VLOOKUP(CONCATENATE($A55,AN$1),'Исх-увл.отчёт'!$A$2:$D$3000,4,FALSE),"-")</f>
        <v>-</v>
      </c>
      <c r="AO55" s="9" t="str">
        <f>IFERROR(VLOOKUP(CONCATENATE($A55,AO$1),'Исх-увл.отчёт'!$A$2:$D$3000,4,FALSE),"-")</f>
        <v>-</v>
      </c>
      <c r="AP55" s="9" t="str">
        <f>IFERROR(VLOOKUP(CONCATENATE($A55,AP$1),'Исх-увл.отчёт'!$A$2:$D$3000,4,FALSE),"-")</f>
        <v>-</v>
      </c>
      <c r="AQ55" s="9" t="str">
        <f>IFERROR(VLOOKUP(CONCATENATE($A55,AQ$1),'Исх-увл.отчёт'!$A$2:$D$3000,4,FALSE),"-")</f>
        <v>-</v>
      </c>
      <c r="AR55" s="9" t="str">
        <f>IFERROR(VLOOKUP(CONCATENATE($A55,AR$1),'Исх-увл.отчёт'!$A$2:$D$3000,4,FALSE),"-")</f>
        <v>-</v>
      </c>
      <c r="AS55" s="9" t="str">
        <f>IFERROR(VLOOKUP(CONCATENATE($A55,AS$1),'Исх-увл.отчёт'!$A$2:$D$3000,4,FALSE),"-")</f>
        <v>-</v>
      </c>
      <c r="AT55" s="9" t="str">
        <f>IFERROR(VLOOKUP(CONCATENATE($A55,AT$1),'Исх-увл.отчёт'!$A$2:$D$3000,4,FALSE),"-")</f>
        <v>-</v>
      </c>
      <c r="AU55" s="9" t="str">
        <f>IFERROR(VLOOKUP(CONCATENATE($A55,AU$1),'Исх-увл.отчёт'!$A$2:$D$3000,4,FALSE),"-")</f>
        <v>-</v>
      </c>
      <c r="AV55" s="9" t="str">
        <f>IFERROR(VLOOKUP(CONCATENATE($A55,AV$1),'Исх-увл.отчёт'!$A$2:$D$3000,4,FALSE),"-")</f>
        <v>-</v>
      </c>
      <c r="AW55" s="9" t="str">
        <f>IFERROR(VLOOKUP(CONCATENATE($A55,AW$1),'Исх-увл.отчёт'!$A$2:$D$3000,4,FALSE),"-")</f>
        <v>-</v>
      </c>
      <c r="AX55" s="9" t="str">
        <f>IFERROR(VLOOKUP(CONCATENATE($A55,AX$1),'Исх-увл.отчёт'!$A$2:$D$3000,4,FALSE),"-")</f>
        <v>-</v>
      </c>
      <c r="AY55" s="9" t="str">
        <f>IFERROR(VLOOKUP(CONCATENATE($A55,AY$1),'Исх-увл.отчёт'!$A$2:$D$3000,4,FALSE),"-")</f>
        <v>-</v>
      </c>
      <c r="AZ55" s="9" t="str">
        <f>IFERROR(VLOOKUP(CONCATENATE($A55,AZ$1),'Исх-увл.отчёт'!$A$2:$D$3000,4,FALSE),"-")</f>
        <v>-</v>
      </c>
      <c r="BA55" s="9" t="str">
        <f>IFERROR(VLOOKUP(CONCATENATE($A55,BA$1),'Исх-увл.отчёт'!$A$2:$D$3000,4,FALSE),"-")</f>
        <v>-</v>
      </c>
      <c r="BB55" s="9" t="str">
        <f>IFERROR(VLOOKUP(CONCATENATE($A55,BB$1),'Исх-увл.отчёт'!$A$2:$D$3000,4,FALSE),"-")</f>
        <v>-</v>
      </c>
      <c r="BC55" s="9">
        <f>IFERROR(VLOOKUP(CONCATENATE($A55,BC$1),'Исх-увл.отчёт'!$A$2:$D$3000,4,FALSE),"-")</f>
        <v>6</v>
      </c>
      <c r="BD55" s="9" t="str">
        <f>IFERROR(VLOOKUP(CONCATENATE($A55,BD$1),'Исх-увл.отчёт'!$A$2:$D$3000,4,FALSE),"-")</f>
        <v>-</v>
      </c>
      <c r="BE55" s="9" t="str">
        <f>IFERROR(VLOOKUP(CONCATENATE($A55,BE$1),'Исх-увл.отчёт'!$A$2:$D$3000,4,FALSE),"-")</f>
        <v>-</v>
      </c>
      <c r="BF55" s="9" t="str">
        <f>IFERROR(VLOOKUP(CONCATENATE($A55,BF$1),'Исх-увл.отчёт'!$A$2:$D$3000,4,FALSE),"-")</f>
        <v>-</v>
      </c>
      <c r="BG55" s="9" t="str">
        <f>IFERROR(VLOOKUP(CONCATENATE($A55,BG$1),'Исх-увл.отчёт'!$A$2:$D$3000,4,FALSE),"-")</f>
        <v>-</v>
      </c>
      <c r="BH55" s="37">
        <f t="shared" si="0"/>
        <v>5</v>
      </c>
      <c r="BI55" s="114">
        <f t="shared" si="1"/>
        <v>5.6</v>
      </c>
      <c r="BJ55" s="9"/>
    </row>
    <row r="56" spans="1:62">
      <c r="A56" s="125">
        <f t="shared" si="2"/>
        <v>54</v>
      </c>
      <c r="B56" s="9" t="str">
        <f>IFERROR(VLOOKUP(CONCATENATE($A56,B$1),'Исх-увл.отчёт'!$A$2:$D$3000,4,FALSE),"-")</f>
        <v>-</v>
      </c>
      <c r="C56" s="9" t="str">
        <f>IFERROR(VLOOKUP(CONCATENATE($A56,C$1),'Исх-увл.отчёт'!$A$2:$D$3000,4,FALSE),"-")</f>
        <v>-</v>
      </c>
      <c r="D56" s="9" t="str">
        <f>IFERROR(VLOOKUP(CONCATENATE($A56,D$1),'Исх-увл.отчёт'!$A$2:$D$3000,4,FALSE),"-")</f>
        <v>-</v>
      </c>
      <c r="E56" s="9" t="str">
        <f>IFERROR(VLOOKUP(CONCATENATE($A56,E$1),'Исх-увл.отчёт'!$A$2:$D$3000,4,FALSE),"-")</f>
        <v>-</v>
      </c>
      <c r="F56" s="9" t="str">
        <f>IFERROR(VLOOKUP(CONCATENATE($A56,F$1),'Исх-увл.отчёт'!$A$2:$D$3000,4,FALSE),"-")</f>
        <v>-</v>
      </c>
      <c r="G56" s="9" t="str">
        <f>IFERROR(VLOOKUP(CONCATENATE($A56,G$1),'Исх-увл.отчёт'!$A$2:$D$3000,4,FALSE),"-")</f>
        <v>-</v>
      </c>
      <c r="H56" s="9" t="str">
        <f>IFERROR(VLOOKUP(CONCATENATE($A56,H$1),'Исх-увл.отчёт'!$A$2:$D$3000,4,FALSE),"-")</f>
        <v>-</v>
      </c>
      <c r="I56" s="9" t="str">
        <f>IFERROR(VLOOKUP(CONCATENATE($A56,I$1),'Исх-увл.отчёт'!$A$2:$D$3000,4,FALSE),"-")</f>
        <v>-</v>
      </c>
      <c r="J56" s="9">
        <f>IFERROR(VLOOKUP(CONCATENATE($A56,J$1),'Исх-увл.отчёт'!$A$2:$D$3000,4,FALSE),"-")</f>
        <v>6</v>
      </c>
      <c r="K56" s="9" t="str">
        <f>IFERROR(VLOOKUP(CONCATENATE($A56,K$1),'Исх-увл.отчёт'!$A$2:$D$3000,4,FALSE),"-")</f>
        <v>-</v>
      </c>
      <c r="L56" s="9">
        <f>IFERROR(VLOOKUP(CONCATENATE($A56,L$1),'Исх-увл.отчёт'!$A$2:$D$3000,4,FALSE),"-")</f>
        <v>7</v>
      </c>
      <c r="M56" s="9" t="str">
        <f>IFERROR(VLOOKUP(CONCATENATE($A56,M$1),'Исх-увл.отчёт'!$A$2:$D$3000,4,FALSE),"-")</f>
        <v>-</v>
      </c>
      <c r="N56" s="9" t="str">
        <f>IFERROR(VLOOKUP(CONCATENATE($A56,N$1),'Исх-увл.отчёт'!$A$2:$D$3000,4,FALSE),"-")</f>
        <v>-</v>
      </c>
      <c r="O56" s="9" t="str">
        <f>IFERROR(VLOOKUP(CONCATENATE($A56,O$1),'Исх-увл.отчёт'!$A$2:$D$3000,4,FALSE),"-")</f>
        <v>-</v>
      </c>
      <c r="P56" s="9" t="str">
        <f>IFERROR(VLOOKUP(CONCATENATE($A56,P$1),'Исх-увл.отчёт'!$A$2:$D$3000,4,FALSE),"-")</f>
        <v>-</v>
      </c>
      <c r="Q56" s="9" t="str">
        <f>IFERROR(VLOOKUP(CONCATENATE($A56,Q$1),'Исх-увл.отчёт'!$A$2:$D$3000,4,FALSE),"-")</f>
        <v>-</v>
      </c>
      <c r="R56" s="9" t="str">
        <f>IFERROR(VLOOKUP(CONCATENATE($A56,R$1),'Исх-увл.отчёт'!$A$2:$D$3000,4,FALSE),"-")</f>
        <v>-</v>
      </c>
      <c r="S56" s="9" t="str">
        <f>IFERROR(VLOOKUP(CONCATENATE($A56,S$1),'Исх-увл.отчёт'!$A$2:$D$3000,4,FALSE),"-")</f>
        <v>-</v>
      </c>
      <c r="T56" s="9" t="str">
        <f>IFERROR(VLOOKUP(CONCATENATE($A56,T$1),'Исх-увл.отчёт'!$A$2:$D$3000,4,FALSE),"-")</f>
        <v>-</v>
      </c>
      <c r="U56" s="9">
        <f>IFERROR(VLOOKUP(CONCATENATE($A56,U$1),'Исх-увл.отчёт'!$A$2:$D$3000,4,FALSE),"-")</f>
        <v>4</v>
      </c>
      <c r="V56" s="9" t="str">
        <f>IFERROR(VLOOKUP(CONCATENATE($A56,V$1),'Исх-увл.отчёт'!$A$2:$D$3000,4,FALSE),"-")</f>
        <v>-</v>
      </c>
      <c r="W56" s="9" t="str">
        <f>IFERROR(VLOOKUP(CONCATENATE($A56,W$1),'Исх-увл.отчёт'!$A$2:$D$3000,4,FALSE),"-")</f>
        <v>-</v>
      </c>
      <c r="X56" s="9" t="str">
        <f>IFERROR(VLOOKUP(CONCATENATE($A56,X$1),'Исх-увл.отчёт'!$A$2:$D$3000,4,FALSE),"-")</f>
        <v>-</v>
      </c>
      <c r="Y56" s="9" t="str">
        <f>IFERROR(VLOOKUP(CONCATENATE($A56,Y$1),'Исх-увл.отчёт'!$A$2:$D$3000,4,FALSE),"-")</f>
        <v>-</v>
      </c>
      <c r="Z56" s="9">
        <f>IFERROR(VLOOKUP(CONCATENATE($A56,Z$1),'Исх-увл.отчёт'!$A$2:$D$3000,4,FALSE),"-")</f>
        <v>7</v>
      </c>
      <c r="AA56" s="9" t="str">
        <f>IFERROR(VLOOKUP(CONCATENATE($A56,AA$1),'Исх-увл.отчёт'!$A$2:$D$3000,4,FALSE),"-")</f>
        <v>-</v>
      </c>
      <c r="AB56" s="9" t="str">
        <f>IFERROR(VLOOKUP(CONCATENATE($A56,AB$1),'Исх-увл.отчёт'!$A$2:$D$3000,4,FALSE),"-")</f>
        <v>-</v>
      </c>
      <c r="AC56" s="9" t="str">
        <f>IFERROR(VLOOKUP(CONCATENATE($A56,AC$1),'Исх-увл.отчёт'!$A$2:$D$3000,4,FALSE),"-")</f>
        <v>-</v>
      </c>
      <c r="AD56" s="9" t="str">
        <f>IFERROR(VLOOKUP(CONCATENATE($A56,AD$1),'Исх-увл.отчёт'!$A$2:$D$3000,4,FALSE),"-")</f>
        <v>-</v>
      </c>
      <c r="AE56" s="9" t="str">
        <f>IFERROR(VLOOKUP(CONCATENATE($A56,AE$1),'Исх-увл.отчёт'!$A$2:$D$3000,4,FALSE),"-")</f>
        <v>-</v>
      </c>
      <c r="AF56" s="9" t="str">
        <f>IFERROR(VLOOKUP(CONCATENATE($A56,AF$1),'Исх-увл.отчёт'!$A$2:$D$3000,4,FALSE),"-")</f>
        <v>-</v>
      </c>
      <c r="AG56" s="9">
        <f>IFERROR(VLOOKUP(CONCATENATE($A56,AG$1),'Исх-увл.отчёт'!$A$2:$D$3000,4,FALSE),"-")</f>
        <v>9</v>
      </c>
      <c r="AH56" s="9" t="str">
        <f>IFERROR(VLOOKUP(CONCATENATE($A56,AH$1),'Исх-увл.отчёт'!$A$2:$D$3000,4,FALSE),"-")</f>
        <v>-</v>
      </c>
      <c r="AI56" s="9" t="str">
        <f>IFERROR(VLOOKUP(CONCATENATE($A56,AI$1),'Исх-увл.отчёт'!$A$2:$D$3000,4,FALSE),"-")</f>
        <v>-</v>
      </c>
      <c r="AJ56" s="9" t="str">
        <f>IFERROR(VLOOKUP(CONCATENATE($A56,AJ$1),'Исх-увл.отчёт'!$A$2:$D$3000,4,FALSE),"-")</f>
        <v>-</v>
      </c>
      <c r="AK56" s="9">
        <f>IFERROR(VLOOKUP(CONCATENATE($A56,AK$1),'Исх-увл.отчёт'!$A$2:$D$3000,4,FALSE),"-")</f>
        <v>6</v>
      </c>
      <c r="AL56" s="9" t="str">
        <f>IFERROR(VLOOKUP(CONCATENATE($A56,AL$1),'Исх-увл.отчёт'!$A$2:$D$3000,4,FALSE),"-")</f>
        <v>-</v>
      </c>
      <c r="AM56" s="9" t="str">
        <f>IFERROR(VLOOKUP(CONCATENATE($A56,AM$1),'Исх-увл.отчёт'!$A$2:$D$3000,4,FALSE),"-")</f>
        <v>-</v>
      </c>
      <c r="AN56" s="9" t="str">
        <f>IFERROR(VLOOKUP(CONCATENATE($A56,AN$1),'Исх-увл.отчёт'!$A$2:$D$3000,4,FALSE),"-")</f>
        <v>-</v>
      </c>
      <c r="AO56" s="9" t="str">
        <f>IFERROR(VLOOKUP(CONCATENATE($A56,AO$1),'Исх-увл.отчёт'!$A$2:$D$3000,4,FALSE),"-")</f>
        <v>-</v>
      </c>
      <c r="AP56" s="9" t="str">
        <f>IFERROR(VLOOKUP(CONCATENATE($A56,AP$1),'Исх-увл.отчёт'!$A$2:$D$3000,4,FALSE),"-")</f>
        <v>-</v>
      </c>
      <c r="AQ56" s="9" t="str">
        <f>IFERROR(VLOOKUP(CONCATENATE($A56,AQ$1),'Исх-увл.отчёт'!$A$2:$D$3000,4,FALSE),"-")</f>
        <v>-</v>
      </c>
      <c r="AR56" s="9" t="str">
        <f>IFERROR(VLOOKUP(CONCATENATE($A56,AR$1),'Исх-увл.отчёт'!$A$2:$D$3000,4,FALSE),"-")</f>
        <v>-</v>
      </c>
      <c r="AS56" s="9" t="str">
        <f>IFERROR(VLOOKUP(CONCATENATE($A56,AS$1),'Исх-увл.отчёт'!$A$2:$D$3000,4,FALSE),"-")</f>
        <v>-</v>
      </c>
      <c r="AT56" s="9" t="str">
        <f>IFERROR(VLOOKUP(CONCATENATE($A56,AT$1),'Исх-увл.отчёт'!$A$2:$D$3000,4,FALSE),"-")</f>
        <v>-</v>
      </c>
      <c r="AU56" s="9" t="str">
        <f>IFERROR(VLOOKUP(CONCATENATE($A56,AU$1),'Исх-увл.отчёт'!$A$2:$D$3000,4,FALSE),"-")</f>
        <v>-</v>
      </c>
      <c r="AV56" s="9" t="str">
        <f>IFERROR(VLOOKUP(CONCATENATE($A56,AV$1),'Исх-увл.отчёт'!$A$2:$D$3000,4,FALSE),"-")</f>
        <v>-</v>
      </c>
      <c r="AW56" s="9" t="str">
        <f>IFERROR(VLOOKUP(CONCATENATE($A56,AW$1),'Исх-увл.отчёт'!$A$2:$D$3000,4,FALSE),"-")</f>
        <v>-</v>
      </c>
      <c r="AX56" s="9" t="str">
        <f>IFERROR(VLOOKUP(CONCATENATE($A56,AX$1),'Исх-увл.отчёт'!$A$2:$D$3000,4,FALSE),"-")</f>
        <v>-</v>
      </c>
      <c r="AY56" s="9" t="str">
        <f>IFERROR(VLOOKUP(CONCATENATE($A56,AY$1),'Исх-увл.отчёт'!$A$2:$D$3000,4,FALSE),"-")</f>
        <v>-</v>
      </c>
      <c r="AZ56" s="9" t="str">
        <f>IFERROR(VLOOKUP(CONCATENATE($A56,AZ$1),'Исх-увл.отчёт'!$A$2:$D$3000,4,FALSE),"-")</f>
        <v>-</v>
      </c>
      <c r="BA56" s="9" t="str">
        <f>IFERROR(VLOOKUP(CONCATENATE($A56,BA$1),'Исх-увл.отчёт'!$A$2:$D$3000,4,FALSE),"-")</f>
        <v>-</v>
      </c>
      <c r="BB56" s="9" t="str">
        <f>IFERROR(VLOOKUP(CONCATENATE($A56,BB$1),'Исх-увл.отчёт'!$A$2:$D$3000,4,FALSE),"-")</f>
        <v>-</v>
      </c>
      <c r="BC56" s="9">
        <f>IFERROR(VLOOKUP(CONCATENATE($A56,BC$1),'Исх-увл.отчёт'!$A$2:$D$3000,4,FALSE),"-")</f>
        <v>8</v>
      </c>
      <c r="BD56" s="9" t="str">
        <f>IFERROR(VLOOKUP(CONCATENATE($A56,BD$1),'Исх-увл.отчёт'!$A$2:$D$3000,4,FALSE),"-")</f>
        <v>-</v>
      </c>
      <c r="BE56" s="9" t="str">
        <f>IFERROR(VLOOKUP(CONCATENATE($A56,BE$1),'Исх-увл.отчёт'!$A$2:$D$3000,4,FALSE),"-")</f>
        <v>-</v>
      </c>
      <c r="BF56" s="9" t="str">
        <f>IFERROR(VLOOKUP(CONCATENATE($A56,BF$1),'Исх-увл.отчёт'!$A$2:$D$3000,4,FALSE),"-")</f>
        <v>-</v>
      </c>
      <c r="BG56" s="9" t="str">
        <f>IFERROR(VLOOKUP(CONCATENATE($A56,BG$1),'Исх-увл.отчёт'!$A$2:$D$3000,4,FALSE),"-")</f>
        <v>-</v>
      </c>
      <c r="BH56" s="37">
        <f t="shared" si="0"/>
        <v>7</v>
      </c>
      <c r="BI56" s="114">
        <f t="shared" si="1"/>
        <v>6.7142857142857144</v>
      </c>
      <c r="BJ56" s="9"/>
    </row>
    <row r="57" spans="1:62">
      <c r="A57" s="125">
        <f t="shared" si="2"/>
        <v>55</v>
      </c>
      <c r="B57" s="9" t="str">
        <f>IFERROR(VLOOKUP(CONCATENATE($A57,B$1),'Исх-увл.отчёт'!$A$2:$D$3000,4,FALSE),"-")</f>
        <v>-</v>
      </c>
      <c r="C57" s="9" t="str">
        <f>IFERROR(VLOOKUP(CONCATENATE($A57,C$1),'Исх-увл.отчёт'!$A$2:$D$3000,4,FALSE),"-")</f>
        <v>-</v>
      </c>
      <c r="D57" s="9" t="str">
        <f>IFERROR(VLOOKUP(CONCATENATE($A57,D$1),'Исх-увл.отчёт'!$A$2:$D$3000,4,FALSE),"-")</f>
        <v>-</v>
      </c>
      <c r="E57" s="9" t="str">
        <f>IFERROR(VLOOKUP(CONCATENATE($A57,E$1),'Исх-увл.отчёт'!$A$2:$D$3000,4,FALSE),"-")</f>
        <v>-</v>
      </c>
      <c r="F57" s="9" t="str">
        <f>IFERROR(VLOOKUP(CONCATENATE($A57,F$1),'Исх-увл.отчёт'!$A$2:$D$3000,4,FALSE),"-")</f>
        <v>-</v>
      </c>
      <c r="G57" s="9" t="str">
        <f>IFERROR(VLOOKUP(CONCATENATE($A57,G$1),'Исх-увл.отчёт'!$A$2:$D$3000,4,FALSE),"-")</f>
        <v>-</v>
      </c>
      <c r="H57" s="9" t="str">
        <f>IFERROR(VLOOKUP(CONCATENATE($A57,H$1),'Исх-увл.отчёт'!$A$2:$D$3000,4,FALSE),"-")</f>
        <v>-</v>
      </c>
      <c r="I57" s="9" t="str">
        <f>IFERROR(VLOOKUP(CONCATENATE($A57,I$1),'Исх-увл.отчёт'!$A$2:$D$3000,4,FALSE),"-")</f>
        <v>-</v>
      </c>
      <c r="J57" s="9" t="str">
        <f>IFERROR(VLOOKUP(CONCATENATE($A57,J$1),'Исх-увл.отчёт'!$A$2:$D$3000,4,FALSE),"-")</f>
        <v>-</v>
      </c>
      <c r="K57" s="9" t="str">
        <f>IFERROR(VLOOKUP(CONCATENATE($A57,K$1),'Исх-увл.отчёт'!$A$2:$D$3000,4,FALSE),"-")</f>
        <v>-</v>
      </c>
      <c r="L57" s="9">
        <f>IFERROR(VLOOKUP(CONCATENATE($A57,L$1),'Исх-увл.отчёт'!$A$2:$D$3000,4,FALSE),"-")</f>
        <v>7</v>
      </c>
      <c r="M57" s="9" t="str">
        <f>IFERROR(VLOOKUP(CONCATENATE($A57,M$1),'Исх-увл.отчёт'!$A$2:$D$3000,4,FALSE),"-")</f>
        <v>-</v>
      </c>
      <c r="N57" s="9" t="str">
        <f>IFERROR(VLOOKUP(CONCATENATE($A57,N$1),'Исх-увл.отчёт'!$A$2:$D$3000,4,FALSE),"-")</f>
        <v>-</v>
      </c>
      <c r="O57" s="9" t="str">
        <f>IFERROR(VLOOKUP(CONCATENATE($A57,O$1),'Исх-увл.отчёт'!$A$2:$D$3000,4,FALSE),"-")</f>
        <v>-</v>
      </c>
      <c r="P57" s="9" t="str">
        <f>IFERROR(VLOOKUP(CONCATENATE($A57,P$1),'Исх-увл.отчёт'!$A$2:$D$3000,4,FALSE),"-")</f>
        <v>-</v>
      </c>
      <c r="Q57" s="9" t="str">
        <f>IFERROR(VLOOKUP(CONCATENATE($A57,Q$1),'Исх-увл.отчёт'!$A$2:$D$3000,4,FALSE),"-")</f>
        <v>-</v>
      </c>
      <c r="R57" s="9" t="str">
        <f>IFERROR(VLOOKUP(CONCATENATE($A57,R$1),'Исх-увл.отчёт'!$A$2:$D$3000,4,FALSE),"-")</f>
        <v>-</v>
      </c>
      <c r="S57" s="9" t="str">
        <f>IFERROR(VLOOKUP(CONCATENATE($A57,S$1),'Исх-увл.отчёт'!$A$2:$D$3000,4,FALSE),"-")</f>
        <v>-</v>
      </c>
      <c r="T57" s="9" t="str">
        <f>IFERROR(VLOOKUP(CONCATENATE($A57,T$1),'Исх-увл.отчёт'!$A$2:$D$3000,4,FALSE),"-")</f>
        <v>-</v>
      </c>
      <c r="U57" s="9" t="str">
        <f>IFERROR(VLOOKUP(CONCATENATE($A57,U$1),'Исх-увл.отчёт'!$A$2:$D$3000,4,FALSE),"-")</f>
        <v>-</v>
      </c>
      <c r="V57" s="9" t="str">
        <f>IFERROR(VLOOKUP(CONCATENATE($A57,V$1),'Исх-увл.отчёт'!$A$2:$D$3000,4,FALSE),"-")</f>
        <v>-</v>
      </c>
      <c r="W57" s="9" t="str">
        <f>IFERROR(VLOOKUP(CONCATENATE($A57,W$1),'Исх-увл.отчёт'!$A$2:$D$3000,4,FALSE),"-")</f>
        <v>-</v>
      </c>
      <c r="X57" s="9" t="str">
        <f>IFERROR(VLOOKUP(CONCATENATE($A57,X$1),'Исх-увл.отчёт'!$A$2:$D$3000,4,FALSE),"-")</f>
        <v>-</v>
      </c>
      <c r="Y57" s="9" t="str">
        <f>IFERROR(VLOOKUP(CONCATENATE($A57,Y$1),'Исх-увл.отчёт'!$A$2:$D$3000,4,FALSE),"-")</f>
        <v>-</v>
      </c>
      <c r="Z57" s="9" t="str">
        <f>IFERROR(VLOOKUP(CONCATENATE($A57,Z$1),'Исх-увл.отчёт'!$A$2:$D$3000,4,FALSE),"-")</f>
        <v>-</v>
      </c>
      <c r="AA57" s="9" t="str">
        <f>IFERROR(VLOOKUP(CONCATENATE($A57,AA$1),'Исх-увл.отчёт'!$A$2:$D$3000,4,FALSE),"-")</f>
        <v>-</v>
      </c>
      <c r="AB57" s="9" t="str">
        <f>IFERROR(VLOOKUP(CONCATENATE($A57,AB$1),'Исх-увл.отчёт'!$A$2:$D$3000,4,FALSE),"-")</f>
        <v>-</v>
      </c>
      <c r="AC57" s="9" t="str">
        <f>IFERROR(VLOOKUP(CONCATENATE($A57,AC$1),'Исх-увл.отчёт'!$A$2:$D$3000,4,FALSE),"-")</f>
        <v>-</v>
      </c>
      <c r="AD57" s="9" t="str">
        <f>IFERROR(VLOOKUP(CONCATENATE($A57,AD$1),'Исх-увл.отчёт'!$A$2:$D$3000,4,FALSE),"-")</f>
        <v>-</v>
      </c>
      <c r="AE57" s="9" t="str">
        <f>IFERROR(VLOOKUP(CONCATENATE($A57,AE$1),'Исх-увл.отчёт'!$A$2:$D$3000,4,FALSE),"-")</f>
        <v>-</v>
      </c>
      <c r="AF57" s="9" t="str">
        <f>IFERROR(VLOOKUP(CONCATENATE($A57,AF$1),'Исх-увл.отчёт'!$A$2:$D$3000,4,FALSE),"-")</f>
        <v>-</v>
      </c>
      <c r="AG57" s="9" t="str">
        <f>IFERROR(VLOOKUP(CONCATENATE($A57,AG$1),'Исх-увл.отчёт'!$A$2:$D$3000,4,FALSE),"-")</f>
        <v>-</v>
      </c>
      <c r="AH57" s="9" t="str">
        <f>IFERROR(VLOOKUP(CONCATENATE($A57,AH$1),'Исх-увл.отчёт'!$A$2:$D$3000,4,FALSE),"-")</f>
        <v>-</v>
      </c>
      <c r="AI57" s="9" t="str">
        <f>IFERROR(VLOOKUP(CONCATENATE($A57,AI$1),'Исх-увл.отчёт'!$A$2:$D$3000,4,FALSE),"-")</f>
        <v>-</v>
      </c>
      <c r="AJ57" s="9" t="str">
        <f>IFERROR(VLOOKUP(CONCATENATE($A57,AJ$1),'Исх-увл.отчёт'!$A$2:$D$3000,4,FALSE),"-")</f>
        <v>-</v>
      </c>
      <c r="AK57" s="9">
        <f>IFERROR(VLOOKUP(CONCATENATE($A57,AK$1),'Исх-увл.отчёт'!$A$2:$D$3000,4,FALSE),"-")</f>
        <v>5</v>
      </c>
      <c r="AL57" s="9" t="str">
        <f>IFERROR(VLOOKUP(CONCATENATE($A57,AL$1),'Исх-увл.отчёт'!$A$2:$D$3000,4,FALSE),"-")</f>
        <v>-</v>
      </c>
      <c r="AM57" s="9" t="str">
        <f>IFERROR(VLOOKUP(CONCATENATE($A57,AM$1),'Исх-увл.отчёт'!$A$2:$D$3000,4,FALSE),"-")</f>
        <v>-</v>
      </c>
      <c r="AN57" s="9" t="str">
        <f>IFERROR(VLOOKUP(CONCATENATE($A57,AN$1),'Исх-увл.отчёт'!$A$2:$D$3000,4,FALSE),"-")</f>
        <v>-</v>
      </c>
      <c r="AO57" s="9" t="str">
        <f>IFERROR(VLOOKUP(CONCATENATE($A57,AO$1),'Исх-увл.отчёт'!$A$2:$D$3000,4,FALSE),"-")</f>
        <v>-</v>
      </c>
      <c r="AP57" s="9" t="str">
        <f>IFERROR(VLOOKUP(CONCATENATE($A57,AP$1),'Исх-увл.отчёт'!$A$2:$D$3000,4,FALSE),"-")</f>
        <v>-</v>
      </c>
      <c r="AQ57" s="9" t="str">
        <f>IFERROR(VLOOKUP(CONCATENATE($A57,AQ$1),'Исх-увл.отчёт'!$A$2:$D$3000,4,FALSE),"-")</f>
        <v>-</v>
      </c>
      <c r="AR57" s="9" t="str">
        <f>IFERROR(VLOOKUP(CONCATENATE($A57,AR$1),'Исх-увл.отчёт'!$A$2:$D$3000,4,FALSE),"-")</f>
        <v>-</v>
      </c>
      <c r="AS57" s="9" t="str">
        <f>IFERROR(VLOOKUP(CONCATENATE($A57,AS$1),'Исх-увл.отчёт'!$A$2:$D$3000,4,FALSE),"-")</f>
        <v>-</v>
      </c>
      <c r="AT57" s="9" t="str">
        <f>IFERROR(VLOOKUP(CONCATENATE($A57,AT$1),'Исх-увл.отчёт'!$A$2:$D$3000,4,FALSE),"-")</f>
        <v>-</v>
      </c>
      <c r="AU57" s="9" t="str">
        <f>IFERROR(VLOOKUP(CONCATENATE($A57,AU$1),'Исх-увл.отчёт'!$A$2:$D$3000,4,FALSE),"-")</f>
        <v>-</v>
      </c>
      <c r="AV57" s="9" t="str">
        <f>IFERROR(VLOOKUP(CONCATENATE($A57,AV$1),'Исх-увл.отчёт'!$A$2:$D$3000,4,FALSE),"-")</f>
        <v>-</v>
      </c>
      <c r="AW57" s="9" t="str">
        <f>IFERROR(VLOOKUP(CONCATENATE($A57,AW$1),'Исх-увл.отчёт'!$A$2:$D$3000,4,FALSE),"-")</f>
        <v>-</v>
      </c>
      <c r="AX57" s="9" t="str">
        <f>IFERROR(VLOOKUP(CONCATENATE($A57,AX$1),'Исх-увл.отчёт'!$A$2:$D$3000,4,FALSE),"-")</f>
        <v>-</v>
      </c>
      <c r="AY57" s="9" t="str">
        <f>IFERROR(VLOOKUP(CONCATENATE($A57,AY$1),'Исх-увл.отчёт'!$A$2:$D$3000,4,FALSE),"-")</f>
        <v>-</v>
      </c>
      <c r="AZ57" s="9" t="str">
        <f>IFERROR(VLOOKUP(CONCATENATE($A57,AZ$1),'Исх-увл.отчёт'!$A$2:$D$3000,4,FALSE),"-")</f>
        <v>-</v>
      </c>
      <c r="BA57" s="9" t="str">
        <f>IFERROR(VLOOKUP(CONCATENATE($A57,BA$1),'Исх-увл.отчёт'!$A$2:$D$3000,4,FALSE),"-")</f>
        <v>-</v>
      </c>
      <c r="BB57" s="9" t="str">
        <f>IFERROR(VLOOKUP(CONCATENATE($A57,BB$1),'Исх-увл.отчёт'!$A$2:$D$3000,4,FALSE),"-")</f>
        <v>-</v>
      </c>
      <c r="BC57" s="9" t="str">
        <f>IFERROR(VLOOKUP(CONCATENATE($A57,BC$1),'Исх-увл.отчёт'!$A$2:$D$3000,4,FALSE),"-")</f>
        <v>-</v>
      </c>
      <c r="BD57" s="9" t="str">
        <f>IFERROR(VLOOKUP(CONCATENATE($A57,BD$1),'Исх-увл.отчёт'!$A$2:$D$3000,4,FALSE),"-")</f>
        <v>-</v>
      </c>
      <c r="BE57" s="9" t="str">
        <f>IFERROR(VLOOKUP(CONCATENATE($A57,BE$1),'Исх-увл.отчёт'!$A$2:$D$3000,4,FALSE),"-")</f>
        <v>-</v>
      </c>
      <c r="BF57" s="9" t="str">
        <f>IFERROR(VLOOKUP(CONCATENATE($A57,BF$1),'Исх-увл.отчёт'!$A$2:$D$3000,4,FALSE),"-")</f>
        <v>-</v>
      </c>
      <c r="BG57" s="9" t="str">
        <f>IFERROR(VLOOKUP(CONCATENATE($A57,BG$1),'Исх-увл.отчёт'!$A$2:$D$3000,4,FALSE),"-")</f>
        <v>-</v>
      </c>
      <c r="BH57" s="37">
        <f t="shared" si="0"/>
        <v>2</v>
      </c>
      <c r="BI57" s="114">
        <f t="shared" si="1"/>
        <v>6</v>
      </c>
      <c r="BJ57" s="9"/>
    </row>
    <row r="58" spans="1:62">
      <c r="A58" s="125">
        <f t="shared" si="2"/>
        <v>56</v>
      </c>
      <c r="B58" s="9" t="str">
        <f>IFERROR(VLOOKUP(CONCATENATE($A58,B$1),'Исх-увл.отчёт'!$A$2:$D$3000,4,FALSE),"-")</f>
        <v>-</v>
      </c>
      <c r="C58" s="9" t="str">
        <f>IFERROR(VLOOKUP(CONCATENATE($A58,C$1),'Исх-увл.отчёт'!$A$2:$D$3000,4,FALSE),"-")</f>
        <v>-</v>
      </c>
      <c r="D58" s="9" t="str">
        <f>IFERROR(VLOOKUP(CONCATENATE($A58,D$1),'Исх-увл.отчёт'!$A$2:$D$3000,4,FALSE),"-")</f>
        <v>-</v>
      </c>
      <c r="E58" s="9" t="str">
        <f>IFERROR(VLOOKUP(CONCATENATE($A58,E$1),'Исх-увл.отчёт'!$A$2:$D$3000,4,FALSE),"-")</f>
        <v>-</v>
      </c>
      <c r="F58" s="9" t="str">
        <f>IFERROR(VLOOKUP(CONCATENATE($A58,F$1),'Исх-увл.отчёт'!$A$2:$D$3000,4,FALSE),"-")</f>
        <v>-</v>
      </c>
      <c r="G58" s="9" t="str">
        <f>IFERROR(VLOOKUP(CONCATENATE($A58,G$1),'Исх-увл.отчёт'!$A$2:$D$3000,4,FALSE),"-")</f>
        <v>-</v>
      </c>
      <c r="H58" s="9" t="str">
        <f>IFERROR(VLOOKUP(CONCATENATE($A58,H$1),'Исх-увл.отчёт'!$A$2:$D$3000,4,FALSE),"-")</f>
        <v>-</v>
      </c>
      <c r="I58" s="9" t="str">
        <f>IFERROR(VLOOKUP(CONCATENATE($A58,I$1),'Исх-увл.отчёт'!$A$2:$D$3000,4,FALSE),"-")</f>
        <v>-</v>
      </c>
      <c r="J58" s="9" t="str">
        <f>IFERROR(VLOOKUP(CONCATENATE($A58,J$1),'Исх-увл.отчёт'!$A$2:$D$3000,4,FALSE),"-")</f>
        <v>-</v>
      </c>
      <c r="K58" s="9" t="str">
        <f>IFERROR(VLOOKUP(CONCATENATE($A58,K$1),'Исх-увл.отчёт'!$A$2:$D$3000,4,FALSE),"-")</f>
        <v>-</v>
      </c>
      <c r="L58" s="9" t="str">
        <f>IFERROR(VLOOKUP(CONCATENATE($A58,L$1),'Исх-увл.отчёт'!$A$2:$D$3000,4,FALSE),"-")</f>
        <v>-</v>
      </c>
      <c r="M58" s="9" t="str">
        <f>IFERROR(VLOOKUP(CONCATENATE($A58,M$1),'Исх-увл.отчёт'!$A$2:$D$3000,4,FALSE),"-")</f>
        <v>-</v>
      </c>
      <c r="N58" s="9" t="str">
        <f>IFERROR(VLOOKUP(CONCATENATE($A58,N$1),'Исх-увл.отчёт'!$A$2:$D$3000,4,FALSE),"-")</f>
        <v>-</v>
      </c>
      <c r="O58" s="9" t="str">
        <f>IFERROR(VLOOKUP(CONCATENATE($A58,O$1),'Исх-увл.отчёт'!$A$2:$D$3000,4,FALSE),"-")</f>
        <v>-</v>
      </c>
      <c r="P58" s="9" t="str">
        <f>IFERROR(VLOOKUP(CONCATENATE($A58,P$1),'Исх-увл.отчёт'!$A$2:$D$3000,4,FALSE),"-")</f>
        <v>-</v>
      </c>
      <c r="Q58" s="9" t="str">
        <f>IFERROR(VLOOKUP(CONCATENATE($A58,Q$1),'Исх-увл.отчёт'!$A$2:$D$3000,4,FALSE),"-")</f>
        <v>-</v>
      </c>
      <c r="R58" s="9" t="str">
        <f>IFERROR(VLOOKUP(CONCATENATE($A58,R$1),'Исх-увл.отчёт'!$A$2:$D$3000,4,FALSE),"-")</f>
        <v>-</v>
      </c>
      <c r="S58" s="9" t="str">
        <f>IFERROR(VLOOKUP(CONCATENATE($A58,S$1),'Исх-увл.отчёт'!$A$2:$D$3000,4,FALSE),"-")</f>
        <v>-</v>
      </c>
      <c r="T58" s="9" t="str">
        <f>IFERROR(VLOOKUP(CONCATENATE($A58,T$1),'Исх-увл.отчёт'!$A$2:$D$3000,4,FALSE),"-")</f>
        <v>-</v>
      </c>
      <c r="U58" s="9" t="str">
        <f>IFERROR(VLOOKUP(CONCATENATE($A58,U$1),'Исх-увл.отчёт'!$A$2:$D$3000,4,FALSE),"-")</f>
        <v>-</v>
      </c>
      <c r="V58" s="9" t="str">
        <f>IFERROR(VLOOKUP(CONCATENATE($A58,V$1),'Исх-увл.отчёт'!$A$2:$D$3000,4,FALSE),"-")</f>
        <v>-</v>
      </c>
      <c r="W58" s="9" t="str">
        <f>IFERROR(VLOOKUP(CONCATENATE($A58,W$1),'Исх-увл.отчёт'!$A$2:$D$3000,4,FALSE),"-")</f>
        <v>-</v>
      </c>
      <c r="X58" s="9" t="str">
        <f>IFERROR(VLOOKUP(CONCATENATE($A58,X$1),'Исх-увл.отчёт'!$A$2:$D$3000,4,FALSE),"-")</f>
        <v>-</v>
      </c>
      <c r="Y58" s="9" t="str">
        <f>IFERROR(VLOOKUP(CONCATENATE($A58,Y$1),'Исх-увл.отчёт'!$A$2:$D$3000,4,FALSE),"-")</f>
        <v>-</v>
      </c>
      <c r="Z58" s="9" t="str">
        <f>IFERROR(VLOOKUP(CONCATENATE($A58,Z$1),'Исх-увл.отчёт'!$A$2:$D$3000,4,FALSE),"-")</f>
        <v>-</v>
      </c>
      <c r="AA58" s="9" t="str">
        <f>IFERROR(VLOOKUP(CONCATENATE($A58,AA$1),'Исх-увл.отчёт'!$A$2:$D$3000,4,FALSE),"-")</f>
        <v>-</v>
      </c>
      <c r="AB58" s="9" t="str">
        <f>IFERROR(VLOOKUP(CONCATENATE($A58,AB$1),'Исх-увл.отчёт'!$A$2:$D$3000,4,FALSE),"-")</f>
        <v>-</v>
      </c>
      <c r="AC58" s="9" t="str">
        <f>IFERROR(VLOOKUP(CONCATENATE($A58,AC$1),'Исх-увл.отчёт'!$A$2:$D$3000,4,FALSE),"-")</f>
        <v>-</v>
      </c>
      <c r="AD58" s="9" t="str">
        <f>IFERROR(VLOOKUP(CONCATENATE($A58,AD$1),'Исх-увл.отчёт'!$A$2:$D$3000,4,FALSE),"-")</f>
        <v>-</v>
      </c>
      <c r="AE58" s="9" t="str">
        <f>IFERROR(VLOOKUP(CONCATENATE($A58,AE$1),'Исх-увл.отчёт'!$A$2:$D$3000,4,FALSE),"-")</f>
        <v>-</v>
      </c>
      <c r="AF58" s="9" t="str">
        <f>IFERROR(VLOOKUP(CONCATENATE($A58,AF$1),'Исх-увл.отчёт'!$A$2:$D$3000,4,FALSE),"-")</f>
        <v>-</v>
      </c>
      <c r="AG58" s="9" t="str">
        <f>IFERROR(VLOOKUP(CONCATENATE($A58,AG$1),'Исх-увл.отчёт'!$A$2:$D$3000,4,FALSE),"-")</f>
        <v>-</v>
      </c>
      <c r="AH58" s="9" t="str">
        <f>IFERROR(VLOOKUP(CONCATENATE($A58,AH$1),'Исх-увл.отчёт'!$A$2:$D$3000,4,FALSE),"-")</f>
        <v>-</v>
      </c>
      <c r="AI58" s="9" t="str">
        <f>IFERROR(VLOOKUP(CONCATENATE($A58,AI$1),'Исх-увл.отчёт'!$A$2:$D$3000,4,FALSE),"-")</f>
        <v>-</v>
      </c>
      <c r="AJ58" s="9" t="str">
        <f>IFERROR(VLOOKUP(CONCATENATE($A58,AJ$1),'Исх-увл.отчёт'!$A$2:$D$3000,4,FALSE),"-")</f>
        <v>-</v>
      </c>
      <c r="AK58" s="9" t="str">
        <f>IFERROR(VLOOKUP(CONCATENATE($A58,AK$1),'Исх-увл.отчёт'!$A$2:$D$3000,4,FALSE),"-")</f>
        <v>-</v>
      </c>
      <c r="AL58" s="9" t="str">
        <f>IFERROR(VLOOKUP(CONCATENATE($A58,AL$1),'Исх-увл.отчёт'!$A$2:$D$3000,4,FALSE),"-")</f>
        <v>-</v>
      </c>
      <c r="AM58" s="9" t="str">
        <f>IFERROR(VLOOKUP(CONCATENATE($A58,AM$1),'Исх-увл.отчёт'!$A$2:$D$3000,4,FALSE),"-")</f>
        <v>-</v>
      </c>
      <c r="AN58" s="9" t="str">
        <f>IFERROR(VLOOKUP(CONCATENATE($A58,AN$1),'Исх-увл.отчёт'!$A$2:$D$3000,4,FALSE),"-")</f>
        <v>-</v>
      </c>
      <c r="AO58" s="9" t="str">
        <f>IFERROR(VLOOKUP(CONCATENATE($A58,AO$1),'Исх-увл.отчёт'!$A$2:$D$3000,4,FALSE),"-")</f>
        <v>-</v>
      </c>
      <c r="AP58" s="9" t="str">
        <f>IFERROR(VLOOKUP(CONCATENATE($A58,AP$1),'Исх-увл.отчёт'!$A$2:$D$3000,4,FALSE),"-")</f>
        <v>-</v>
      </c>
      <c r="AQ58" s="9" t="str">
        <f>IFERROR(VLOOKUP(CONCATENATE($A58,AQ$1),'Исх-увл.отчёт'!$A$2:$D$3000,4,FALSE),"-")</f>
        <v>-</v>
      </c>
      <c r="AR58" s="9" t="str">
        <f>IFERROR(VLOOKUP(CONCATENATE($A58,AR$1),'Исх-увл.отчёт'!$A$2:$D$3000,4,FALSE),"-")</f>
        <v>-</v>
      </c>
      <c r="AS58" s="9" t="str">
        <f>IFERROR(VLOOKUP(CONCATENATE($A58,AS$1),'Исх-увл.отчёт'!$A$2:$D$3000,4,FALSE),"-")</f>
        <v>-</v>
      </c>
      <c r="AT58" s="9" t="str">
        <f>IFERROR(VLOOKUP(CONCATENATE($A58,AT$1),'Исх-увл.отчёт'!$A$2:$D$3000,4,FALSE),"-")</f>
        <v>-</v>
      </c>
      <c r="AU58" s="9" t="str">
        <f>IFERROR(VLOOKUP(CONCATENATE($A58,AU$1),'Исх-увл.отчёт'!$A$2:$D$3000,4,FALSE),"-")</f>
        <v>-</v>
      </c>
      <c r="AV58" s="9" t="str">
        <f>IFERROR(VLOOKUP(CONCATENATE($A58,AV$1),'Исх-увл.отчёт'!$A$2:$D$3000,4,FALSE),"-")</f>
        <v>-</v>
      </c>
      <c r="AW58" s="9" t="str">
        <f>IFERROR(VLOOKUP(CONCATENATE($A58,AW$1),'Исх-увл.отчёт'!$A$2:$D$3000,4,FALSE),"-")</f>
        <v>-</v>
      </c>
      <c r="AX58" s="9" t="str">
        <f>IFERROR(VLOOKUP(CONCATENATE($A58,AX$1),'Исх-увл.отчёт'!$A$2:$D$3000,4,FALSE),"-")</f>
        <v>-</v>
      </c>
      <c r="AY58" s="9" t="str">
        <f>IFERROR(VLOOKUP(CONCATENATE($A58,AY$1),'Исх-увл.отчёт'!$A$2:$D$3000,4,FALSE),"-")</f>
        <v>-</v>
      </c>
      <c r="AZ58" s="9" t="str">
        <f>IFERROR(VLOOKUP(CONCATENATE($A58,AZ$1),'Исх-увл.отчёт'!$A$2:$D$3000,4,FALSE),"-")</f>
        <v>-</v>
      </c>
      <c r="BA58" s="9" t="str">
        <f>IFERROR(VLOOKUP(CONCATENATE($A58,BA$1),'Исх-увл.отчёт'!$A$2:$D$3000,4,FALSE),"-")</f>
        <v>-</v>
      </c>
      <c r="BB58" s="9" t="str">
        <f>IFERROR(VLOOKUP(CONCATENATE($A58,BB$1),'Исх-увл.отчёт'!$A$2:$D$3000,4,FALSE),"-")</f>
        <v>-</v>
      </c>
      <c r="BC58" s="9" t="str">
        <f>IFERROR(VLOOKUP(CONCATENATE($A58,BC$1),'Исх-увл.отчёт'!$A$2:$D$3000,4,FALSE),"-")</f>
        <v>-</v>
      </c>
      <c r="BD58" s="9" t="str">
        <f>IFERROR(VLOOKUP(CONCATENATE($A58,BD$1),'Исх-увл.отчёт'!$A$2:$D$3000,4,FALSE),"-")</f>
        <v>-</v>
      </c>
      <c r="BE58" s="9" t="str">
        <f>IFERROR(VLOOKUP(CONCATENATE($A58,BE$1),'Исх-увл.отчёт'!$A$2:$D$3000,4,FALSE),"-")</f>
        <v>-</v>
      </c>
      <c r="BF58" s="9" t="str">
        <f>IFERROR(VLOOKUP(CONCATENATE($A58,BF$1),'Исх-увл.отчёт'!$A$2:$D$3000,4,FALSE),"-")</f>
        <v>-</v>
      </c>
      <c r="BG58" s="9" t="str">
        <f>IFERROR(VLOOKUP(CONCATENATE($A58,BG$1),'Исх-увл.отчёт'!$A$2:$D$3000,4,FALSE),"-")</f>
        <v>-</v>
      </c>
      <c r="BH58" s="37">
        <f t="shared" si="0"/>
        <v>0</v>
      </c>
      <c r="BI58" s="114" t="str">
        <f t="shared" si="1"/>
        <v>-</v>
      </c>
      <c r="BJ58" s="9"/>
    </row>
    <row r="59" spans="1:62">
      <c r="A59" s="125">
        <f t="shared" si="2"/>
        <v>57</v>
      </c>
      <c r="B59" s="9" t="str">
        <f>IFERROR(VLOOKUP(CONCATENATE($A59,B$1),'Исх-увл.отчёт'!$A$2:$D$3000,4,FALSE),"-")</f>
        <v>-</v>
      </c>
      <c r="C59" s="9" t="str">
        <f>IFERROR(VLOOKUP(CONCATENATE($A59,C$1),'Исх-увл.отчёт'!$A$2:$D$3000,4,FALSE),"-")</f>
        <v>-</v>
      </c>
      <c r="D59" s="9" t="str">
        <f>IFERROR(VLOOKUP(CONCATENATE($A59,D$1),'Исх-увл.отчёт'!$A$2:$D$3000,4,FALSE),"-")</f>
        <v>-</v>
      </c>
      <c r="E59" s="9" t="str">
        <f>IFERROR(VLOOKUP(CONCATENATE($A59,E$1),'Исх-увл.отчёт'!$A$2:$D$3000,4,FALSE),"-")</f>
        <v>-</v>
      </c>
      <c r="F59" s="9" t="str">
        <f>IFERROR(VLOOKUP(CONCATENATE($A59,F$1),'Исх-увл.отчёт'!$A$2:$D$3000,4,FALSE),"-")</f>
        <v>-</v>
      </c>
      <c r="G59" s="9" t="str">
        <f>IFERROR(VLOOKUP(CONCATENATE($A59,G$1),'Исх-увл.отчёт'!$A$2:$D$3000,4,FALSE),"-")</f>
        <v>-</v>
      </c>
      <c r="H59" s="9" t="str">
        <f>IFERROR(VLOOKUP(CONCATENATE($A59,H$1),'Исх-увл.отчёт'!$A$2:$D$3000,4,FALSE),"-")</f>
        <v>-</v>
      </c>
      <c r="I59" s="9">
        <f>IFERROR(VLOOKUP(CONCATENATE($A59,I$1),'Исх-увл.отчёт'!$A$2:$D$3000,4,FALSE),"-")</f>
        <v>6</v>
      </c>
      <c r="J59" s="9">
        <f>IFERROR(VLOOKUP(CONCATENATE($A59,J$1),'Исх-увл.отчёт'!$A$2:$D$3000,4,FALSE),"-")</f>
        <v>8</v>
      </c>
      <c r="K59" s="9" t="str">
        <f>IFERROR(VLOOKUP(CONCATENATE($A59,K$1),'Исх-увл.отчёт'!$A$2:$D$3000,4,FALSE),"-")</f>
        <v>-</v>
      </c>
      <c r="L59" s="9">
        <f>IFERROR(VLOOKUP(CONCATENATE($A59,L$1),'Исх-увл.отчёт'!$A$2:$D$3000,4,FALSE),"-")</f>
        <v>6</v>
      </c>
      <c r="M59" s="9" t="str">
        <f>IFERROR(VLOOKUP(CONCATENATE($A59,M$1),'Исх-увл.отчёт'!$A$2:$D$3000,4,FALSE),"-")</f>
        <v>-</v>
      </c>
      <c r="N59" s="9" t="str">
        <f>IFERROR(VLOOKUP(CONCATENATE($A59,N$1),'Исх-увл.отчёт'!$A$2:$D$3000,4,FALSE),"-")</f>
        <v>-</v>
      </c>
      <c r="O59" s="9" t="str">
        <f>IFERROR(VLOOKUP(CONCATENATE($A59,O$1),'Исх-увл.отчёт'!$A$2:$D$3000,4,FALSE),"-")</f>
        <v>-</v>
      </c>
      <c r="P59" s="9" t="str">
        <f>IFERROR(VLOOKUP(CONCATENATE($A59,P$1),'Исх-увл.отчёт'!$A$2:$D$3000,4,FALSE),"-")</f>
        <v>-</v>
      </c>
      <c r="Q59" s="9" t="str">
        <f>IFERROR(VLOOKUP(CONCATENATE($A59,Q$1),'Исх-увл.отчёт'!$A$2:$D$3000,4,FALSE),"-")</f>
        <v>-</v>
      </c>
      <c r="R59" s="9" t="str">
        <f>IFERROR(VLOOKUP(CONCATENATE($A59,R$1),'Исх-увл.отчёт'!$A$2:$D$3000,4,FALSE),"-")</f>
        <v>-</v>
      </c>
      <c r="S59" s="9" t="str">
        <f>IFERROR(VLOOKUP(CONCATENATE($A59,S$1),'Исх-увл.отчёт'!$A$2:$D$3000,4,FALSE),"-")</f>
        <v>-</v>
      </c>
      <c r="T59" s="9" t="str">
        <f>IFERROR(VLOOKUP(CONCATENATE($A59,T$1),'Исх-увл.отчёт'!$A$2:$D$3000,4,FALSE),"-")</f>
        <v>-</v>
      </c>
      <c r="U59" s="9" t="str">
        <f>IFERROR(VLOOKUP(CONCATENATE($A59,U$1),'Исх-увл.отчёт'!$A$2:$D$3000,4,FALSE),"-")</f>
        <v>-</v>
      </c>
      <c r="V59" s="9" t="str">
        <f>IFERROR(VLOOKUP(CONCATENATE($A59,V$1),'Исх-увл.отчёт'!$A$2:$D$3000,4,FALSE),"-")</f>
        <v>-</v>
      </c>
      <c r="W59" s="9" t="str">
        <f>IFERROR(VLOOKUP(CONCATENATE($A59,W$1),'Исх-увл.отчёт'!$A$2:$D$3000,4,FALSE),"-")</f>
        <v>-</v>
      </c>
      <c r="X59" s="9" t="str">
        <f>IFERROR(VLOOKUP(CONCATENATE($A59,X$1),'Исх-увл.отчёт'!$A$2:$D$3000,4,FALSE),"-")</f>
        <v>-</v>
      </c>
      <c r="Y59" s="9" t="str">
        <f>IFERROR(VLOOKUP(CONCATENATE($A59,Y$1),'Исх-увл.отчёт'!$A$2:$D$3000,4,FALSE),"-")</f>
        <v>-</v>
      </c>
      <c r="Z59" s="9" t="str">
        <f>IFERROR(VLOOKUP(CONCATENATE($A59,Z$1),'Исх-увл.отчёт'!$A$2:$D$3000,4,FALSE),"-")</f>
        <v>-</v>
      </c>
      <c r="AA59" s="9" t="str">
        <f>IFERROR(VLOOKUP(CONCATENATE($A59,AA$1),'Исх-увл.отчёт'!$A$2:$D$3000,4,FALSE),"-")</f>
        <v>-</v>
      </c>
      <c r="AB59" s="9" t="str">
        <f>IFERROR(VLOOKUP(CONCATENATE($A59,AB$1),'Исх-увл.отчёт'!$A$2:$D$3000,4,FALSE),"-")</f>
        <v>-</v>
      </c>
      <c r="AC59" s="9" t="str">
        <f>IFERROR(VLOOKUP(CONCATENATE($A59,AC$1),'Исх-увл.отчёт'!$A$2:$D$3000,4,FALSE),"-")</f>
        <v>-</v>
      </c>
      <c r="AD59" s="9" t="str">
        <f>IFERROR(VLOOKUP(CONCATENATE($A59,AD$1),'Исх-увл.отчёт'!$A$2:$D$3000,4,FALSE),"-")</f>
        <v>-</v>
      </c>
      <c r="AE59" s="9" t="str">
        <f>IFERROR(VLOOKUP(CONCATENATE($A59,AE$1),'Исх-увл.отчёт'!$A$2:$D$3000,4,FALSE),"-")</f>
        <v>-</v>
      </c>
      <c r="AF59" s="9" t="str">
        <f>IFERROR(VLOOKUP(CONCATENATE($A59,AF$1),'Исх-увл.отчёт'!$A$2:$D$3000,4,FALSE),"-")</f>
        <v>-</v>
      </c>
      <c r="AG59" s="9" t="str">
        <f>IFERROR(VLOOKUP(CONCATENATE($A59,AG$1),'Исх-увл.отчёт'!$A$2:$D$3000,4,FALSE),"-")</f>
        <v>-</v>
      </c>
      <c r="AH59" s="9" t="str">
        <f>IFERROR(VLOOKUP(CONCATENATE($A59,AH$1),'Исх-увл.отчёт'!$A$2:$D$3000,4,FALSE),"-")</f>
        <v>-</v>
      </c>
      <c r="AI59" s="9" t="str">
        <f>IFERROR(VLOOKUP(CONCATENATE($A59,AI$1),'Исх-увл.отчёт'!$A$2:$D$3000,4,FALSE),"-")</f>
        <v>-</v>
      </c>
      <c r="AJ59" s="9" t="str">
        <f>IFERROR(VLOOKUP(CONCATENATE($A59,AJ$1),'Исх-увл.отчёт'!$A$2:$D$3000,4,FALSE),"-")</f>
        <v>-</v>
      </c>
      <c r="AK59" s="9">
        <f>IFERROR(VLOOKUP(CONCATENATE($A59,AK$1),'Исх-увл.отчёт'!$A$2:$D$3000,4,FALSE),"-")</f>
        <v>6</v>
      </c>
      <c r="AL59" s="9" t="str">
        <f>IFERROR(VLOOKUP(CONCATENATE($A59,AL$1),'Исх-увл.отчёт'!$A$2:$D$3000,4,FALSE),"-")</f>
        <v>-</v>
      </c>
      <c r="AM59" s="9" t="str">
        <f>IFERROR(VLOOKUP(CONCATENATE($A59,AM$1),'Исх-увл.отчёт'!$A$2:$D$3000,4,FALSE),"-")</f>
        <v>-</v>
      </c>
      <c r="AN59" s="9" t="str">
        <f>IFERROR(VLOOKUP(CONCATENATE($A59,AN$1),'Исх-увл.отчёт'!$A$2:$D$3000,4,FALSE),"-")</f>
        <v>-</v>
      </c>
      <c r="AO59" s="9" t="str">
        <f>IFERROR(VLOOKUP(CONCATENATE($A59,AO$1),'Исх-увл.отчёт'!$A$2:$D$3000,4,FALSE),"-")</f>
        <v>-</v>
      </c>
      <c r="AP59" s="9" t="str">
        <f>IFERROR(VLOOKUP(CONCATENATE($A59,AP$1),'Исх-увл.отчёт'!$A$2:$D$3000,4,FALSE),"-")</f>
        <v>-</v>
      </c>
      <c r="AQ59" s="9" t="str">
        <f>IFERROR(VLOOKUP(CONCATENATE($A59,AQ$1),'Исх-увл.отчёт'!$A$2:$D$3000,4,FALSE),"-")</f>
        <v>-</v>
      </c>
      <c r="AR59" s="9" t="str">
        <f>IFERROR(VLOOKUP(CONCATENATE($A59,AR$1),'Исх-увл.отчёт'!$A$2:$D$3000,4,FALSE),"-")</f>
        <v>-</v>
      </c>
      <c r="AS59" s="9" t="str">
        <f>IFERROR(VLOOKUP(CONCATENATE($A59,AS$1),'Исх-увл.отчёт'!$A$2:$D$3000,4,FALSE),"-")</f>
        <v>-</v>
      </c>
      <c r="AT59" s="9" t="str">
        <f>IFERROR(VLOOKUP(CONCATENATE($A59,AT$1),'Исх-увл.отчёт'!$A$2:$D$3000,4,FALSE),"-")</f>
        <v>-</v>
      </c>
      <c r="AU59" s="9" t="str">
        <f>IFERROR(VLOOKUP(CONCATENATE($A59,AU$1),'Исх-увл.отчёт'!$A$2:$D$3000,4,FALSE),"-")</f>
        <v>-</v>
      </c>
      <c r="AV59" s="9" t="str">
        <f>IFERROR(VLOOKUP(CONCATENATE($A59,AV$1),'Исх-увл.отчёт'!$A$2:$D$3000,4,FALSE),"-")</f>
        <v>-</v>
      </c>
      <c r="AW59" s="9" t="str">
        <f>IFERROR(VLOOKUP(CONCATENATE($A59,AW$1),'Исх-увл.отчёт'!$A$2:$D$3000,4,FALSE),"-")</f>
        <v>-</v>
      </c>
      <c r="AX59" s="9" t="str">
        <f>IFERROR(VLOOKUP(CONCATENATE($A59,AX$1),'Исх-увл.отчёт'!$A$2:$D$3000,4,FALSE),"-")</f>
        <v>-</v>
      </c>
      <c r="AY59" s="9" t="str">
        <f>IFERROR(VLOOKUP(CONCATENATE($A59,AY$1),'Исх-увл.отчёт'!$A$2:$D$3000,4,FALSE),"-")</f>
        <v>-</v>
      </c>
      <c r="AZ59" s="9" t="str">
        <f>IFERROR(VLOOKUP(CONCATENATE($A59,AZ$1),'Исх-увл.отчёт'!$A$2:$D$3000,4,FALSE),"-")</f>
        <v>-</v>
      </c>
      <c r="BA59" s="9" t="str">
        <f>IFERROR(VLOOKUP(CONCATENATE($A59,BA$1),'Исх-увл.отчёт'!$A$2:$D$3000,4,FALSE),"-")</f>
        <v>-</v>
      </c>
      <c r="BB59" s="9" t="str">
        <f>IFERROR(VLOOKUP(CONCATENATE($A59,BB$1),'Исх-увл.отчёт'!$A$2:$D$3000,4,FALSE),"-")</f>
        <v>-</v>
      </c>
      <c r="BC59" s="9" t="str">
        <f>IFERROR(VLOOKUP(CONCATENATE($A59,BC$1),'Исх-увл.отчёт'!$A$2:$D$3000,4,FALSE),"-")</f>
        <v>-</v>
      </c>
      <c r="BD59" s="9" t="str">
        <f>IFERROR(VLOOKUP(CONCATENATE($A59,BD$1),'Исх-увл.отчёт'!$A$2:$D$3000,4,FALSE),"-")</f>
        <v>-</v>
      </c>
      <c r="BE59" s="9" t="str">
        <f>IFERROR(VLOOKUP(CONCATENATE($A59,BE$1),'Исх-увл.отчёт'!$A$2:$D$3000,4,FALSE),"-")</f>
        <v>-</v>
      </c>
      <c r="BF59" s="9" t="str">
        <f>IFERROR(VLOOKUP(CONCATENATE($A59,BF$1),'Исх-увл.отчёт'!$A$2:$D$3000,4,FALSE),"-")</f>
        <v>-</v>
      </c>
      <c r="BG59" s="9" t="str">
        <f>IFERROR(VLOOKUP(CONCATENATE($A59,BG$1),'Исх-увл.отчёт'!$A$2:$D$3000,4,FALSE),"-")</f>
        <v>-</v>
      </c>
      <c r="BH59" s="37">
        <f t="shared" si="0"/>
        <v>4</v>
      </c>
      <c r="BI59" s="114">
        <f t="shared" si="1"/>
        <v>6.5</v>
      </c>
      <c r="BJ59" s="9"/>
    </row>
    <row r="60" spans="1:62">
      <c r="A60" s="125">
        <f t="shared" si="2"/>
        <v>58</v>
      </c>
      <c r="B60" s="9" t="str">
        <f>IFERROR(VLOOKUP(CONCATENATE($A60,B$1),'Исх-увл.отчёт'!$A$2:$D$3000,4,FALSE),"-")</f>
        <v>-</v>
      </c>
      <c r="C60" s="9" t="str">
        <f>IFERROR(VLOOKUP(CONCATENATE($A60,C$1),'Исх-увл.отчёт'!$A$2:$D$3000,4,FALSE),"-")</f>
        <v>-</v>
      </c>
      <c r="D60" s="9" t="str">
        <f>IFERROR(VLOOKUP(CONCATENATE($A60,D$1),'Исх-увл.отчёт'!$A$2:$D$3000,4,FALSE),"-")</f>
        <v>-</v>
      </c>
      <c r="E60" s="9" t="str">
        <f>IFERROR(VLOOKUP(CONCATENATE($A60,E$1),'Исх-увл.отчёт'!$A$2:$D$3000,4,FALSE),"-")</f>
        <v>-</v>
      </c>
      <c r="F60" s="9" t="str">
        <f>IFERROR(VLOOKUP(CONCATENATE($A60,F$1),'Исх-увл.отчёт'!$A$2:$D$3000,4,FALSE),"-")</f>
        <v>-</v>
      </c>
      <c r="G60" s="9" t="str">
        <f>IFERROR(VLOOKUP(CONCATENATE($A60,G$1),'Исх-увл.отчёт'!$A$2:$D$3000,4,FALSE),"-")</f>
        <v>-</v>
      </c>
      <c r="H60" s="9" t="str">
        <f>IFERROR(VLOOKUP(CONCATENATE($A60,H$1),'Исх-увл.отчёт'!$A$2:$D$3000,4,FALSE),"-")</f>
        <v>-</v>
      </c>
      <c r="I60" s="9" t="str">
        <f>IFERROR(VLOOKUP(CONCATENATE($A60,I$1),'Исх-увл.отчёт'!$A$2:$D$3000,4,FALSE),"-")</f>
        <v>-</v>
      </c>
      <c r="J60" s="9" t="str">
        <f>IFERROR(VLOOKUP(CONCATENATE($A60,J$1),'Исх-увл.отчёт'!$A$2:$D$3000,4,FALSE),"-")</f>
        <v>-</v>
      </c>
      <c r="K60" s="9" t="str">
        <f>IFERROR(VLOOKUP(CONCATENATE($A60,K$1),'Исх-увл.отчёт'!$A$2:$D$3000,4,FALSE),"-")</f>
        <v>-</v>
      </c>
      <c r="L60" s="9" t="str">
        <f>IFERROR(VLOOKUP(CONCATENATE($A60,L$1),'Исх-увл.отчёт'!$A$2:$D$3000,4,FALSE),"-")</f>
        <v>-</v>
      </c>
      <c r="M60" s="9" t="str">
        <f>IFERROR(VLOOKUP(CONCATENATE($A60,M$1),'Исх-увл.отчёт'!$A$2:$D$3000,4,FALSE),"-")</f>
        <v>-</v>
      </c>
      <c r="N60" s="9" t="str">
        <f>IFERROR(VLOOKUP(CONCATENATE($A60,N$1),'Исх-увл.отчёт'!$A$2:$D$3000,4,FALSE),"-")</f>
        <v>-</v>
      </c>
      <c r="O60" s="9" t="str">
        <f>IFERROR(VLOOKUP(CONCATENATE($A60,O$1),'Исх-увл.отчёт'!$A$2:$D$3000,4,FALSE),"-")</f>
        <v>-</v>
      </c>
      <c r="P60" s="9" t="str">
        <f>IFERROR(VLOOKUP(CONCATENATE($A60,P$1),'Исх-увл.отчёт'!$A$2:$D$3000,4,FALSE),"-")</f>
        <v>-</v>
      </c>
      <c r="Q60" s="9" t="str">
        <f>IFERROR(VLOOKUP(CONCATENATE($A60,Q$1),'Исх-увл.отчёт'!$A$2:$D$3000,4,FALSE),"-")</f>
        <v>-</v>
      </c>
      <c r="R60" s="9" t="str">
        <f>IFERROR(VLOOKUP(CONCATENATE($A60,R$1),'Исх-увл.отчёт'!$A$2:$D$3000,4,FALSE),"-")</f>
        <v>-</v>
      </c>
      <c r="S60" s="9" t="str">
        <f>IFERROR(VLOOKUP(CONCATENATE($A60,S$1),'Исх-увл.отчёт'!$A$2:$D$3000,4,FALSE),"-")</f>
        <v>-</v>
      </c>
      <c r="T60" s="9" t="str">
        <f>IFERROR(VLOOKUP(CONCATENATE($A60,T$1),'Исх-увл.отчёт'!$A$2:$D$3000,4,FALSE),"-")</f>
        <v>-</v>
      </c>
      <c r="U60" s="9" t="str">
        <f>IFERROR(VLOOKUP(CONCATENATE($A60,U$1),'Исх-увл.отчёт'!$A$2:$D$3000,4,FALSE),"-")</f>
        <v>-</v>
      </c>
      <c r="V60" s="9" t="str">
        <f>IFERROR(VLOOKUP(CONCATENATE($A60,V$1),'Исх-увл.отчёт'!$A$2:$D$3000,4,FALSE),"-")</f>
        <v>-</v>
      </c>
      <c r="W60" s="9" t="str">
        <f>IFERROR(VLOOKUP(CONCATENATE($A60,W$1),'Исх-увл.отчёт'!$A$2:$D$3000,4,FALSE),"-")</f>
        <v>-</v>
      </c>
      <c r="X60" s="9" t="str">
        <f>IFERROR(VLOOKUP(CONCATENATE($A60,X$1),'Исх-увл.отчёт'!$A$2:$D$3000,4,FALSE),"-")</f>
        <v>-</v>
      </c>
      <c r="Y60" s="9" t="str">
        <f>IFERROR(VLOOKUP(CONCATENATE($A60,Y$1),'Исх-увл.отчёт'!$A$2:$D$3000,4,FALSE),"-")</f>
        <v>-</v>
      </c>
      <c r="Z60" s="9" t="str">
        <f>IFERROR(VLOOKUP(CONCATENATE($A60,Z$1),'Исх-увл.отчёт'!$A$2:$D$3000,4,FALSE),"-")</f>
        <v>-</v>
      </c>
      <c r="AA60" s="9" t="str">
        <f>IFERROR(VLOOKUP(CONCATENATE($A60,AA$1),'Исх-увл.отчёт'!$A$2:$D$3000,4,FALSE),"-")</f>
        <v>-</v>
      </c>
      <c r="AB60" s="9" t="str">
        <f>IFERROR(VLOOKUP(CONCATENATE($A60,AB$1),'Исх-увл.отчёт'!$A$2:$D$3000,4,FALSE),"-")</f>
        <v>-</v>
      </c>
      <c r="AC60" s="9" t="str">
        <f>IFERROR(VLOOKUP(CONCATENATE($A60,AC$1),'Исх-увл.отчёт'!$A$2:$D$3000,4,FALSE),"-")</f>
        <v>-</v>
      </c>
      <c r="AD60" s="9" t="str">
        <f>IFERROR(VLOOKUP(CONCATENATE($A60,AD$1),'Исх-увл.отчёт'!$A$2:$D$3000,4,FALSE),"-")</f>
        <v>-</v>
      </c>
      <c r="AE60" s="9" t="str">
        <f>IFERROR(VLOOKUP(CONCATENATE($A60,AE$1),'Исх-увл.отчёт'!$A$2:$D$3000,4,FALSE),"-")</f>
        <v>-</v>
      </c>
      <c r="AF60" s="9" t="str">
        <f>IFERROR(VLOOKUP(CONCATENATE($A60,AF$1),'Исх-увл.отчёт'!$A$2:$D$3000,4,FALSE),"-")</f>
        <v>-</v>
      </c>
      <c r="AG60" s="9" t="str">
        <f>IFERROR(VLOOKUP(CONCATENATE($A60,AG$1),'Исх-увл.отчёт'!$A$2:$D$3000,4,FALSE),"-")</f>
        <v>-</v>
      </c>
      <c r="AH60" s="9" t="str">
        <f>IFERROR(VLOOKUP(CONCATENATE($A60,AH$1),'Исх-увл.отчёт'!$A$2:$D$3000,4,FALSE),"-")</f>
        <v>-</v>
      </c>
      <c r="AI60" s="9" t="str">
        <f>IFERROR(VLOOKUP(CONCATENATE($A60,AI$1),'Исх-увл.отчёт'!$A$2:$D$3000,4,FALSE),"-")</f>
        <v>-</v>
      </c>
      <c r="AJ60" s="9" t="str">
        <f>IFERROR(VLOOKUP(CONCATENATE($A60,AJ$1),'Исх-увл.отчёт'!$A$2:$D$3000,4,FALSE),"-")</f>
        <v>-</v>
      </c>
      <c r="AK60" s="9" t="str">
        <f>IFERROR(VLOOKUP(CONCATENATE($A60,AK$1),'Исх-увл.отчёт'!$A$2:$D$3000,4,FALSE),"-")</f>
        <v>-</v>
      </c>
      <c r="AL60" s="9" t="str">
        <f>IFERROR(VLOOKUP(CONCATENATE($A60,AL$1),'Исх-увл.отчёт'!$A$2:$D$3000,4,FALSE),"-")</f>
        <v>-</v>
      </c>
      <c r="AM60" s="9" t="str">
        <f>IFERROR(VLOOKUP(CONCATENATE($A60,AM$1),'Исх-увл.отчёт'!$A$2:$D$3000,4,FALSE),"-")</f>
        <v>-</v>
      </c>
      <c r="AN60" s="9" t="str">
        <f>IFERROR(VLOOKUP(CONCATENATE($A60,AN$1),'Исх-увл.отчёт'!$A$2:$D$3000,4,FALSE),"-")</f>
        <v>-</v>
      </c>
      <c r="AO60" s="9" t="str">
        <f>IFERROR(VLOOKUP(CONCATENATE($A60,AO$1),'Исх-увл.отчёт'!$A$2:$D$3000,4,FALSE),"-")</f>
        <v>-</v>
      </c>
      <c r="AP60" s="9" t="str">
        <f>IFERROR(VLOOKUP(CONCATENATE($A60,AP$1),'Исх-увл.отчёт'!$A$2:$D$3000,4,FALSE),"-")</f>
        <v>-</v>
      </c>
      <c r="AQ60" s="9" t="str">
        <f>IFERROR(VLOOKUP(CONCATENATE($A60,AQ$1),'Исх-увл.отчёт'!$A$2:$D$3000,4,FALSE),"-")</f>
        <v>-</v>
      </c>
      <c r="AR60" s="9" t="str">
        <f>IFERROR(VLOOKUP(CONCATENATE($A60,AR$1),'Исх-увл.отчёт'!$A$2:$D$3000,4,FALSE),"-")</f>
        <v>-</v>
      </c>
      <c r="AS60" s="9" t="str">
        <f>IFERROR(VLOOKUP(CONCATENATE($A60,AS$1),'Исх-увл.отчёт'!$A$2:$D$3000,4,FALSE),"-")</f>
        <v>-</v>
      </c>
      <c r="AT60" s="9" t="str">
        <f>IFERROR(VLOOKUP(CONCATENATE($A60,AT$1),'Исх-увл.отчёт'!$A$2:$D$3000,4,FALSE),"-")</f>
        <v>-</v>
      </c>
      <c r="AU60" s="9" t="str">
        <f>IFERROR(VLOOKUP(CONCATENATE($A60,AU$1),'Исх-увл.отчёт'!$A$2:$D$3000,4,FALSE),"-")</f>
        <v>-</v>
      </c>
      <c r="AV60" s="9" t="str">
        <f>IFERROR(VLOOKUP(CONCATENATE($A60,AV$1),'Исх-увл.отчёт'!$A$2:$D$3000,4,FALSE),"-")</f>
        <v>-</v>
      </c>
      <c r="AW60" s="9" t="str">
        <f>IFERROR(VLOOKUP(CONCATENATE($A60,AW$1),'Исх-увл.отчёт'!$A$2:$D$3000,4,FALSE),"-")</f>
        <v>-</v>
      </c>
      <c r="AX60" s="9" t="str">
        <f>IFERROR(VLOOKUP(CONCATENATE($A60,AX$1),'Исх-увл.отчёт'!$A$2:$D$3000,4,FALSE),"-")</f>
        <v>-</v>
      </c>
      <c r="AY60" s="9" t="str">
        <f>IFERROR(VLOOKUP(CONCATENATE($A60,AY$1),'Исх-увл.отчёт'!$A$2:$D$3000,4,FALSE),"-")</f>
        <v>-</v>
      </c>
      <c r="AZ60" s="9" t="str">
        <f>IFERROR(VLOOKUP(CONCATENATE($A60,AZ$1),'Исх-увл.отчёт'!$A$2:$D$3000,4,FALSE),"-")</f>
        <v>-</v>
      </c>
      <c r="BA60" s="9" t="str">
        <f>IFERROR(VLOOKUP(CONCATENATE($A60,BA$1),'Исх-увл.отчёт'!$A$2:$D$3000,4,FALSE),"-")</f>
        <v>-</v>
      </c>
      <c r="BB60" s="9" t="str">
        <f>IFERROR(VLOOKUP(CONCATENATE($A60,BB$1),'Исх-увл.отчёт'!$A$2:$D$3000,4,FALSE),"-")</f>
        <v>-</v>
      </c>
      <c r="BC60" s="9" t="str">
        <f>IFERROR(VLOOKUP(CONCATENATE($A60,BC$1),'Исх-увл.отчёт'!$A$2:$D$3000,4,FALSE),"-")</f>
        <v>-</v>
      </c>
      <c r="BD60" s="9" t="str">
        <f>IFERROR(VLOOKUP(CONCATENATE($A60,BD$1),'Исх-увл.отчёт'!$A$2:$D$3000,4,FALSE),"-")</f>
        <v>-</v>
      </c>
      <c r="BE60" s="9" t="str">
        <f>IFERROR(VLOOKUP(CONCATENATE($A60,BE$1),'Исх-увл.отчёт'!$A$2:$D$3000,4,FALSE),"-")</f>
        <v>-</v>
      </c>
      <c r="BF60" s="9" t="str">
        <f>IFERROR(VLOOKUP(CONCATENATE($A60,BF$1),'Исх-увл.отчёт'!$A$2:$D$3000,4,FALSE),"-")</f>
        <v>-</v>
      </c>
      <c r="BG60" s="9" t="str">
        <f>IFERROR(VLOOKUP(CONCATENATE($A60,BG$1),'Исх-увл.отчёт'!$A$2:$D$3000,4,FALSE),"-")</f>
        <v>-</v>
      </c>
      <c r="BH60" s="37">
        <f t="shared" si="0"/>
        <v>0</v>
      </c>
      <c r="BI60" s="114" t="str">
        <f t="shared" si="1"/>
        <v>-</v>
      </c>
      <c r="BJ60" s="9"/>
    </row>
    <row r="61" spans="1:62">
      <c r="A61" s="125">
        <f t="shared" si="2"/>
        <v>59</v>
      </c>
      <c r="B61" s="9" t="str">
        <f>IFERROR(VLOOKUP(CONCATENATE($A61,B$1),'Исх-увл.отчёт'!$A$2:$D$3000,4,FALSE),"-")</f>
        <v>-</v>
      </c>
      <c r="C61" s="9" t="str">
        <f>IFERROR(VLOOKUP(CONCATENATE($A61,C$1),'Исх-увл.отчёт'!$A$2:$D$3000,4,FALSE),"-")</f>
        <v>-</v>
      </c>
      <c r="D61" s="9" t="str">
        <f>IFERROR(VLOOKUP(CONCATENATE($A61,D$1),'Исх-увл.отчёт'!$A$2:$D$3000,4,FALSE),"-")</f>
        <v>-</v>
      </c>
      <c r="E61" s="9" t="str">
        <f>IFERROR(VLOOKUP(CONCATENATE($A61,E$1),'Исх-увл.отчёт'!$A$2:$D$3000,4,FALSE),"-")</f>
        <v>-</v>
      </c>
      <c r="F61" s="9" t="str">
        <f>IFERROR(VLOOKUP(CONCATENATE($A61,F$1),'Исх-увл.отчёт'!$A$2:$D$3000,4,FALSE),"-")</f>
        <v>-</v>
      </c>
      <c r="G61" s="9" t="str">
        <f>IFERROR(VLOOKUP(CONCATENATE($A61,G$1),'Исх-увл.отчёт'!$A$2:$D$3000,4,FALSE),"-")</f>
        <v>-</v>
      </c>
      <c r="H61" s="9" t="str">
        <f>IFERROR(VLOOKUP(CONCATENATE($A61,H$1),'Исх-увл.отчёт'!$A$2:$D$3000,4,FALSE),"-")</f>
        <v>-</v>
      </c>
      <c r="I61" s="9" t="str">
        <f>IFERROR(VLOOKUP(CONCATENATE($A61,I$1),'Исх-увл.отчёт'!$A$2:$D$3000,4,FALSE),"-")</f>
        <v>-</v>
      </c>
      <c r="J61" s="9" t="str">
        <f>IFERROR(VLOOKUP(CONCATENATE($A61,J$1),'Исх-увл.отчёт'!$A$2:$D$3000,4,FALSE),"-")</f>
        <v>-</v>
      </c>
      <c r="K61" s="9" t="str">
        <f>IFERROR(VLOOKUP(CONCATENATE($A61,K$1),'Исх-увл.отчёт'!$A$2:$D$3000,4,FALSE),"-")</f>
        <v>-</v>
      </c>
      <c r="L61" s="9">
        <f>IFERROR(VLOOKUP(CONCATENATE($A61,L$1),'Исх-увл.отчёт'!$A$2:$D$3000,4,FALSE),"-")</f>
        <v>5</v>
      </c>
      <c r="M61" s="9" t="str">
        <f>IFERROR(VLOOKUP(CONCATENATE($A61,M$1),'Исх-увл.отчёт'!$A$2:$D$3000,4,FALSE),"-")</f>
        <v>-</v>
      </c>
      <c r="N61" s="9" t="str">
        <f>IFERROR(VLOOKUP(CONCATENATE($A61,N$1),'Исх-увл.отчёт'!$A$2:$D$3000,4,FALSE),"-")</f>
        <v>-</v>
      </c>
      <c r="O61" s="9" t="str">
        <f>IFERROR(VLOOKUP(CONCATENATE($A61,O$1),'Исх-увл.отчёт'!$A$2:$D$3000,4,FALSE),"-")</f>
        <v>-</v>
      </c>
      <c r="P61" s="9" t="str">
        <f>IFERROR(VLOOKUP(CONCATENATE($A61,P$1),'Исх-увл.отчёт'!$A$2:$D$3000,4,FALSE),"-")</f>
        <v>-</v>
      </c>
      <c r="Q61" s="9" t="str">
        <f>IFERROR(VLOOKUP(CONCATENATE($A61,Q$1),'Исх-увл.отчёт'!$A$2:$D$3000,4,FALSE),"-")</f>
        <v>-</v>
      </c>
      <c r="R61" s="9" t="str">
        <f>IFERROR(VLOOKUP(CONCATENATE($A61,R$1),'Исх-увл.отчёт'!$A$2:$D$3000,4,FALSE),"-")</f>
        <v>-</v>
      </c>
      <c r="S61" s="9" t="str">
        <f>IFERROR(VLOOKUP(CONCATENATE($A61,S$1),'Исх-увл.отчёт'!$A$2:$D$3000,4,FALSE),"-")</f>
        <v>-</v>
      </c>
      <c r="T61" s="9" t="str">
        <f>IFERROR(VLOOKUP(CONCATENATE($A61,T$1),'Исх-увл.отчёт'!$A$2:$D$3000,4,FALSE),"-")</f>
        <v>-</v>
      </c>
      <c r="U61" s="9" t="str">
        <f>IFERROR(VLOOKUP(CONCATENATE($A61,U$1),'Исх-увл.отчёт'!$A$2:$D$3000,4,FALSE),"-")</f>
        <v>-</v>
      </c>
      <c r="V61" s="9" t="str">
        <f>IFERROR(VLOOKUP(CONCATENATE($A61,V$1),'Исх-увл.отчёт'!$A$2:$D$3000,4,FALSE),"-")</f>
        <v>-</v>
      </c>
      <c r="W61" s="9" t="str">
        <f>IFERROR(VLOOKUP(CONCATENATE($A61,W$1),'Исх-увл.отчёт'!$A$2:$D$3000,4,FALSE),"-")</f>
        <v>-</v>
      </c>
      <c r="X61" s="9" t="str">
        <f>IFERROR(VLOOKUP(CONCATENATE($A61,X$1),'Исх-увл.отчёт'!$A$2:$D$3000,4,FALSE),"-")</f>
        <v>-</v>
      </c>
      <c r="Y61" s="9" t="str">
        <f>IFERROR(VLOOKUP(CONCATENATE($A61,Y$1),'Исх-увл.отчёт'!$A$2:$D$3000,4,FALSE),"-")</f>
        <v>-</v>
      </c>
      <c r="Z61" s="9">
        <f>IFERROR(VLOOKUP(CONCATENATE($A61,Z$1),'Исх-увл.отчёт'!$A$2:$D$3000,4,FALSE),"-")</f>
        <v>7</v>
      </c>
      <c r="AA61" s="9" t="str">
        <f>IFERROR(VLOOKUP(CONCATENATE($A61,AA$1),'Исх-увл.отчёт'!$A$2:$D$3000,4,FALSE),"-")</f>
        <v>-</v>
      </c>
      <c r="AB61" s="9" t="str">
        <f>IFERROR(VLOOKUP(CONCATENATE($A61,AB$1),'Исх-увл.отчёт'!$A$2:$D$3000,4,FALSE),"-")</f>
        <v>-</v>
      </c>
      <c r="AC61" s="9" t="str">
        <f>IFERROR(VLOOKUP(CONCATENATE($A61,AC$1),'Исх-увл.отчёт'!$A$2:$D$3000,4,FALSE),"-")</f>
        <v>-</v>
      </c>
      <c r="AD61" s="9" t="str">
        <f>IFERROR(VLOOKUP(CONCATENATE($A61,AD$1),'Исх-увл.отчёт'!$A$2:$D$3000,4,FALSE),"-")</f>
        <v>-</v>
      </c>
      <c r="AE61" s="9" t="str">
        <f>IFERROR(VLOOKUP(CONCATENATE($A61,AE$1),'Исх-увл.отчёт'!$A$2:$D$3000,4,FALSE),"-")</f>
        <v>-</v>
      </c>
      <c r="AF61" s="9" t="str">
        <f>IFERROR(VLOOKUP(CONCATENATE($A61,AF$1),'Исх-увл.отчёт'!$A$2:$D$3000,4,FALSE),"-")</f>
        <v>-</v>
      </c>
      <c r="AG61" s="9">
        <f>IFERROR(VLOOKUP(CONCATENATE($A61,AG$1),'Исх-увл.отчёт'!$A$2:$D$3000,4,FALSE),"-")</f>
        <v>9</v>
      </c>
      <c r="AH61" s="9" t="str">
        <f>IFERROR(VLOOKUP(CONCATENATE($A61,AH$1),'Исх-увл.отчёт'!$A$2:$D$3000,4,FALSE),"-")</f>
        <v>-</v>
      </c>
      <c r="AI61" s="9" t="str">
        <f>IFERROR(VLOOKUP(CONCATENATE($A61,AI$1),'Исх-увл.отчёт'!$A$2:$D$3000,4,FALSE),"-")</f>
        <v>-</v>
      </c>
      <c r="AJ61" s="9" t="str">
        <f>IFERROR(VLOOKUP(CONCATENATE($A61,AJ$1),'Исх-увл.отчёт'!$A$2:$D$3000,4,FALSE),"-")</f>
        <v>-</v>
      </c>
      <c r="AK61" s="9">
        <f>IFERROR(VLOOKUP(CONCATENATE($A61,AK$1),'Исх-увл.отчёт'!$A$2:$D$3000,4,FALSE),"-")</f>
        <v>5</v>
      </c>
      <c r="AL61" s="9" t="str">
        <f>IFERROR(VLOOKUP(CONCATENATE($A61,AL$1),'Исх-увл.отчёт'!$A$2:$D$3000,4,FALSE),"-")</f>
        <v>-</v>
      </c>
      <c r="AM61" s="9" t="str">
        <f>IFERROR(VLOOKUP(CONCATENATE($A61,AM$1),'Исх-увл.отчёт'!$A$2:$D$3000,4,FALSE),"-")</f>
        <v>-</v>
      </c>
      <c r="AN61" s="9">
        <f>IFERROR(VLOOKUP(CONCATENATE($A61,AN$1),'Исх-увл.отчёт'!$A$2:$D$3000,4,FALSE),"-")</f>
        <v>8</v>
      </c>
      <c r="AO61" s="9" t="str">
        <f>IFERROR(VLOOKUP(CONCATENATE($A61,AO$1),'Исх-увл.отчёт'!$A$2:$D$3000,4,FALSE),"-")</f>
        <v>-</v>
      </c>
      <c r="AP61" s="9" t="str">
        <f>IFERROR(VLOOKUP(CONCATENATE($A61,AP$1),'Исх-увл.отчёт'!$A$2:$D$3000,4,FALSE),"-")</f>
        <v>-</v>
      </c>
      <c r="AQ61" s="9" t="str">
        <f>IFERROR(VLOOKUP(CONCATENATE($A61,AQ$1),'Исх-увл.отчёт'!$A$2:$D$3000,4,FALSE),"-")</f>
        <v>-</v>
      </c>
      <c r="AR61" s="9" t="str">
        <f>IFERROR(VLOOKUP(CONCATENATE($A61,AR$1),'Исх-увл.отчёт'!$A$2:$D$3000,4,FALSE),"-")</f>
        <v>-</v>
      </c>
      <c r="AS61" s="9" t="str">
        <f>IFERROR(VLOOKUP(CONCATENATE($A61,AS$1),'Исх-увл.отчёт'!$A$2:$D$3000,4,FALSE),"-")</f>
        <v>-</v>
      </c>
      <c r="AT61" s="9" t="str">
        <f>IFERROR(VLOOKUP(CONCATENATE($A61,AT$1),'Исх-увл.отчёт'!$A$2:$D$3000,4,FALSE),"-")</f>
        <v>-</v>
      </c>
      <c r="AU61" s="9" t="str">
        <f>IFERROR(VLOOKUP(CONCATENATE($A61,AU$1),'Исх-увл.отчёт'!$A$2:$D$3000,4,FALSE),"-")</f>
        <v>-</v>
      </c>
      <c r="AV61" s="9" t="str">
        <f>IFERROR(VLOOKUP(CONCATENATE($A61,AV$1),'Исх-увл.отчёт'!$A$2:$D$3000,4,FALSE),"-")</f>
        <v>-</v>
      </c>
      <c r="AW61" s="9" t="str">
        <f>IFERROR(VLOOKUP(CONCATENATE($A61,AW$1),'Исх-увл.отчёт'!$A$2:$D$3000,4,FALSE),"-")</f>
        <v>-</v>
      </c>
      <c r="AX61" s="9" t="str">
        <f>IFERROR(VLOOKUP(CONCATENATE($A61,AX$1),'Исх-увл.отчёт'!$A$2:$D$3000,4,FALSE),"-")</f>
        <v>-</v>
      </c>
      <c r="AY61" s="9" t="str">
        <f>IFERROR(VLOOKUP(CONCATENATE($A61,AY$1),'Исх-увл.отчёт'!$A$2:$D$3000,4,FALSE),"-")</f>
        <v>-</v>
      </c>
      <c r="AZ61" s="9" t="str">
        <f>IFERROR(VLOOKUP(CONCATENATE($A61,AZ$1),'Исх-увл.отчёт'!$A$2:$D$3000,4,FALSE),"-")</f>
        <v>-</v>
      </c>
      <c r="BA61" s="9" t="str">
        <f>IFERROR(VLOOKUP(CONCATENATE($A61,BA$1),'Исх-увл.отчёт'!$A$2:$D$3000,4,FALSE),"-")</f>
        <v>-</v>
      </c>
      <c r="BB61" s="9" t="str">
        <f>IFERROR(VLOOKUP(CONCATENATE($A61,BB$1),'Исх-увл.отчёт'!$A$2:$D$3000,4,FALSE),"-")</f>
        <v>-</v>
      </c>
      <c r="BC61" s="9">
        <f>IFERROR(VLOOKUP(CONCATENATE($A61,BC$1),'Исх-увл.отчёт'!$A$2:$D$3000,4,FALSE),"-")</f>
        <v>5</v>
      </c>
      <c r="BD61" s="9" t="str">
        <f>IFERROR(VLOOKUP(CONCATENATE($A61,BD$1),'Исх-увл.отчёт'!$A$2:$D$3000,4,FALSE),"-")</f>
        <v>-</v>
      </c>
      <c r="BE61" s="9" t="str">
        <f>IFERROR(VLOOKUP(CONCATENATE($A61,BE$1),'Исх-увл.отчёт'!$A$2:$D$3000,4,FALSE),"-")</f>
        <v>-</v>
      </c>
      <c r="BF61" s="9" t="str">
        <f>IFERROR(VLOOKUP(CONCATENATE($A61,BF$1),'Исх-увл.отчёт'!$A$2:$D$3000,4,FALSE),"-")</f>
        <v>-</v>
      </c>
      <c r="BG61" s="9" t="str">
        <f>IFERROR(VLOOKUP(CONCATENATE($A61,BG$1),'Исх-увл.отчёт'!$A$2:$D$3000,4,FALSE),"-")</f>
        <v>-</v>
      </c>
      <c r="BH61" s="37">
        <f t="shared" si="0"/>
        <v>6</v>
      </c>
      <c r="BI61" s="114">
        <f t="shared" si="1"/>
        <v>6.5</v>
      </c>
      <c r="BJ61" s="9"/>
    </row>
    <row r="62" spans="1:62">
      <c r="A62" s="125">
        <f t="shared" si="2"/>
        <v>60</v>
      </c>
      <c r="B62" s="9" t="str">
        <f>IFERROR(VLOOKUP(CONCATENATE($A62,B$1),'Исх-увл.отчёт'!$A$2:$D$3000,4,FALSE),"-")</f>
        <v>-</v>
      </c>
      <c r="C62" s="9" t="str">
        <f>IFERROR(VLOOKUP(CONCATENATE($A62,C$1),'Исх-увл.отчёт'!$A$2:$D$3000,4,FALSE),"-")</f>
        <v>-</v>
      </c>
      <c r="D62" s="9" t="str">
        <f>IFERROR(VLOOKUP(CONCATENATE($A62,D$1),'Исх-увл.отчёт'!$A$2:$D$3000,4,FALSE),"-")</f>
        <v>-</v>
      </c>
      <c r="E62" s="9" t="str">
        <f>IFERROR(VLOOKUP(CONCATENATE($A62,E$1),'Исх-увл.отчёт'!$A$2:$D$3000,4,FALSE),"-")</f>
        <v>-</v>
      </c>
      <c r="F62" s="9" t="str">
        <f>IFERROR(VLOOKUP(CONCATENATE($A62,F$1),'Исх-увл.отчёт'!$A$2:$D$3000,4,FALSE),"-")</f>
        <v>-</v>
      </c>
      <c r="G62" s="9" t="str">
        <f>IFERROR(VLOOKUP(CONCATENATE($A62,G$1),'Исх-увл.отчёт'!$A$2:$D$3000,4,FALSE),"-")</f>
        <v>-</v>
      </c>
      <c r="H62" s="9" t="str">
        <f>IFERROR(VLOOKUP(CONCATENATE($A62,H$1),'Исх-увл.отчёт'!$A$2:$D$3000,4,FALSE),"-")</f>
        <v>-</v>
      </c>
      <c r="I62" s="9" t="str">
        <f>IFERROR(VLOOKUP(CONCATENATE($A62,I$1),'Исх-увл.отчёт'!$A$2:$D$3000,4,FALSE),"-")</f>
        <v>-</v>
      </c>
      <c r="J62" s="9" t="str">
        <f>IFERROR(VLOOKUP(CONCATENATE($A62,J$1),'Исх-увл.отчёт'!$A$2:$D$3000,4,FALSE),"-")</f>
        <v>-</v>
      </c>
      <c r="K62" s="9" t="str">
        <f>IFERROR(VLOOKUP(CONCATENATE($A62,K$1),'Исх-увл.отчёт'!$A$2:$D$3000,4,FALSE),"-")</f>
        <v>-</v>
      </c>
      <c r="L62" s="9" t="str">
        <f>IFERROR(VLOOKUP(CONCATENATE($A62,L$1),'Исх-увл.отчёт'!$A$2:$D$3000,4,FALSE),"-")</f>
        <v>-</v>
      </c>
      <c r="M62" s="9" t="str">
        <f>IFERROR(VLOOKUP(CONCATENATE($A62,M$1),'Исх-увл.отчёт'!$A$2:$D$3000,4,FALSE),"-")</f>
        <v>-</v>
      </c>
      <c r="N62" s="9" t="str">
        <f>IFERROR(VLOOKUP(CONCATENATE($A62,N$1),'Исх-увл.отчёт'!$A$2:$D$3000,4,FALSE),"-")</f>
        <v>-</v>
      </c>
      <c r="O62" s="9" t="str">
        <f>IFERROR(VLOOKUP(CONCATENATE($A62,O$1),'Исх-увл.отчёт'!$A$2:$D$3000,4,FALSE),"-")</f>
        <v>-</v>
      </c>
      <c r="P62" s="9" t="str">
        <f>IFERROR(VLOOKUP(CONCATENATE($A62,P$1),'Исх-увл.отчёт'!$A$2:$D$3000,4,FALSE),"-")</f>
        <v>-</v>
      </c>
      <c r="Q62" s="9" t="str">
        <f>IFERROR(VLOOKUP(CONCATENATE($A62,Q$1),'Исх-увл.отчёт'!$A$2:$D$3000,4,FALSE),"-")</f>
        <v>-</v>
      </c>
      <c r="R62" s="9" t="str">
        <f>IFERROR(VLOOKUP(CONCATENATE($A62,R$1),'Исх-увл.отчёт'!$A$2:$D$3000,4,FALSE),"-")</f>
        <v>-</v>
      </c>
      <c r="S62" s="9" t="str">
        <f>IFERROR(VLOOKUP(CONCATENATE($A62,S$1),'Исх-увл.отчёт'!$A$2:$D$3000,4,FALSE),"-")</f>
        <v>-</v>
      </c>
      <c r="T62" s="9" t="str">
        <f>IFERROR(VLOOKUP(CONCATENATE($A62,T$1),'Исх-увл.отчёт'!$A$2:$D$3000,4,FALSE),"-")</f>
        <v>-</v>
      </c>
      <c r="U62" s="9" t="str">
        <f>IFERROR(VLOOKUP(CONCATENATE($A62,U$1),'Исх-увл.отчёт'!$A$2:$D$3000,4,FALSE),"-")</f>
        <v>-</v>
      </c>
      <c r="V62" s="9" t="str">
        <f>IFERROR(VLOOKUP(CONCATENATE($A62,V$1),'Исх-увл.отчёт'!$A$2:$D$3000,4,FALSE),"-")</f>
        <v>-</v>
      </c>
      <c r="W62" s="9" t="str">
        <f>IFERROR(VLOOKUP(CONCATENATE($A62,W$1),'Исх-увл.отчёт'!$A$2:$D$3000,4,FALSE),"-")</f>
        <v>-</v>
      </c>
      <c r="X62" s="9" t="str">
        <f>IFERROR(VLOOKUP(CONCATENATE($A62,X$1),'Исх-увл.отчёт'!$A$2:$D$3000,4,FALSE),"-")</f>
        <v>-</v>
      </c>
      <c r="Y62" s="9" t="str">
        <f>IFERROR(VLOOKUP(CONCATENATE($A62,Y$1),'Исх-увл.отчёт'!$A$2:$D$3000,4,FALSE),"-")</f>
        <v>-</v>
      </c>
      <c r="Z62" s="9" t="str">
        <f>IFERROR(VLOOKUP(CONCATENATE($A62,Z$1),'Исх-увл.отчёт'!$A$2:$D$3000,4,FALSE),"-")</f>
        <v>-</v>
      </c>
      <c r="AA62" s="9" t="str">
        <f>IFERROR(VLOOKUP(CONCATENATE($A62,AA$1),'Исх-увл.отчёт'!$A$2:$D$3000,4,FALSE),"-")</f>
        <v>-</v>
      </c>
      <c r="AB62" s="9" t="str">
        <f>IFERROR(VLOOKUP(CONCATENATE($A62,AB$1),'Исх-увл.отчёт'!$A$2:$D$3000,4,FALSE),"-")</f>
        <v>-</v>
      </c>
      <c r="AC62" s="9" t="str">
        <f>IFERROR(VLOOKUP(CONCATENATE($A62,AC$1),'Исх-увл.отчёт'!$A$2:$D$3000,4,FALSE),"-")</f>
        <v>-</v>
      </c>
      <c r="AD62" s="9" t="str">
        <f>IFERROR(VLOOKUP(CONCATENATE($A62,AD$1),'Исх-увл.отчёт'!$A$2:$D$3000,4,FALSE),"-")</f>
        <v>-</v>
      </c>
      <c r="AE62" s="9" t="str">
        <f>IFERROR(VLOOKUP(CONCATENATE($A62,AE$1),'Исх-увл.отчёт'!$A$2:$D$3000,4,FALSE),"-")</f>
        <v>-</v>
      </c>
      <c r="AF62" s="9" t="str">
        <f>IFERROR(VLOOKUP(CONCATENATE($A62,AF$1),'Исх-увл.отчёт'!$A$2:$D$3000,4,FALSE),"-")</f>
        <v>-</v>
      </c>
      <c r="AG62" s="9" t="str">
        <f>IFERROR(VLOOKUP(CONCATENATE($A62,AG$1),'Исх-увл.отчёт'!$A$2:$D$3000,4,FALSE),"-")</f>
        <v>-</v>
      </c>
      <c r="AH62" s="9" t="str">
        <f>IFERROR(VLOOKUP(CONCATENATE($A62,AH$1),'Исх-увл.отчёт'!$A$2:$D$3000,4,FALSE),"-")</f>
        <v>-</v>
      </c>
      <c r="AI62" s="9" t="str">
        <f>IFERROR(VLOOKUP(CONCATENATE($A62,AI$1),'Исх-увл.отчёт'!$A$2:$D$3000,4,FALSE),"-")</f>
        <v>-</v>
      </c>
      <c r="AJ62" s="9" t="str">
        <f>IFERROR(VLOOKUP(CONCATENATE($A62,AJ$1),'Исх-увл.отчёт'!$A$2:$D$3000,4,FALSE),"-")</f>
        <v>-</v>
      </c>
      <c r="AK62" s="9" t="str">
        <f>IFERROR(VLOOKUP(CONCATENATE($A62,AK$1),'Исх-увл.отчёт'!$A$2:$D$3000,4,FALSE),"-")</f>
        <v>-</v>
      </c>
      <c r="AL62" s="9" t="str">
        <f>IFERROR(VLOOKUP(CONCATENATE($A62,AL$1),'Исх-увл.отчёт'!$A$2:$D$3000,4,FALSE),"-")</f>
        <v>-</v>
      </c>
      <c r="AM62" s="9" t="str">
        <f>IFERROR(VLOOKUP(CONCATENATE($A62,AM$1),'Исх-увл.отчёт'!$A$2:$D$3000,4,FALSE),"-")</f>
        <v>-</v>
      </c>
      <c r="AN62" s="9" t="str">
        <f>IFERROR(VLOOKUP(CONCATENATE($A62,AN$1),'Исх-увл.отчёт'!$A$2:$D$3000,4,FALSE),"-")</f>
        <v>-</v>
      </c>
      <c r="AO62" s="9" t="str">
        <f>IFERROR(VLOOKUP(CONCATENATE($A62,AO$1),'Исх-увл.отчёт'!$A$2:$D$3000,4,FALSE),"-")</f>
        <v>-</v>
      </c>
      <c r="AP62" s="9" t="str">
        <f>IFERROR(VLOOKUP(CONCATENATE($A62,AP$1),'Исх-увл.отчёт'!$A$2:$D$3000,4,FALSE),"-")</f>
        <v>-</v>
      </c>
      <c r="AQ62" s="9" t="str">
        <f>IFERROR(VLOOKUP(CONCATENATE($A62,AQ$1),'Исх-увл.отчёт'!$A$2:$D$3000,4,FALSE),"-")</f>
        <v>-</v>
      </c>
      <c r="AR62" s="9" t="str">
        <f>IFERROR(VLOOKUP(CONCATENATE($A62,AR$1),'Исх-увл.отчёт'!$A$2:$D$3000,4,FALSE),"-")</f>
        <v>-</v>
      </c>
      <c r="AS62" s="9" t="str">
        <f>IFERROR(VLOOKUP(CONCATENATE($A62,AS$1),'Исх-увл.отчёт'!$A$2:$D$3000,4,FALSE),"-")</f>
        <v>-</v>
      </c>
      <c r="AT62" s="9" t="str">
        <f>IFERROR(VLOOKUP(CONCATENATE($A62,AT$1),'Исх-увл.отчёт'!$A$2:$D$3000,4,FALSE),"-")</f>
        <v>-</v>
      </c>
      <c r="AU62" s="9" t="str">
        <f>IFERROR(VLOOKUP(CONCATENATE($A62,AU$1),'Исх-увл.отчёт'!$A$2:$D$3000,4,FALSE),"-")</f>
        <v>-</v>
      </c>
      <c r="AV62" s="9" t="str">
        <f>IFERROR(VLOOKUP(CONCATENATE($A62,AV$1),'Исх-увл.отчёт'!$A$2:$D$3000,4,FALSE),"-")</f>
        <v>-</v>
      </c>
      <c r="AW62" s="9" t="str">
        <f>IFERROR(VLOOKUP(CONCATENATE($A62,AW$1),'Исх-увл.отчёт'!$A$2:$D$3000,4,FALSE),"-")</f>
        <v>-</v>
      </c>
      <c r="AX62" s="9" t="str">
        <f>IFERROR(VLOOKUP(CONCATENATE($A62,AX$1),'Исх-увл.отчёт'!$A$2:$D$3000,4,FALSE),"-")</f>
        <v>-</v>
      </c>
      <c r="AY62" s="9" t="str">
        <f>IFERROR(VLOOKUP(CONCATENATE($A62,AY$1),'Исх-увл.отчёт'!$A$2:$D$3000,4,FALSE),"-")</f>
        <v>-</v>
      </c>
      <c r="AZ62" s="9" t="str">
        <f>IFERROR(VLOOKUP(CONCATENATE($A62,AZ$1),'Исх-увл.отчёт'!$A$2:$D$3000,4,FALSE),"-")</f>
        <v>-</v>
      </c>
      <c r="BA62" s="9" t="str">
        <f>IFERROR(VLOOKUP(CONCATENATE($A62,BA$1),'Исх-увл.отчёт'!$A$2:$D$3000,4,FALSE),"-")</f>
        <v>-</v>
      </c>
      <c r="BB62" s="9" t="str">
        <f>IFERROR(VLOOKUP(CONCATENATE($A62,BB$1),'Исх-увл.отчёт'!$A$2:$D$3000,4,FALSE),"-")</f>
        <v>-</v>
      </c>
      <c r="BC62" s="9" t="str">
        <f>IFERROR(VLOOKUP(CONCATENATE($A62,BC$1),'Исх-увл.отчёт'!$A$2:$D$3000,4,FALSE),"-")</f>
        <v>-</v>
      </c>
      <c r="BD62" s="9" t="str">
        <f>IFERROR(VLOOKUP(CONCATENATE($A62,BD$1),'Исх-увл.отчёт'!$A$2:$D$3000,4,FALSE),"-")</f>
        <v>-</v>
      </c>
      <c r="BE62" s="9" t="str">
        <f>IFERROR(VLOOKUP(CONCATENATE($A62,BE$1),'Исх-увл.отчёт'!$A$2:$D$3000,4,FALSE),"-")</f>
        <v>-</v>
      </c>
      <c r="BF62" s="9" t="str">
        <f>IFERROR(VLOOKUP(CONCATENATE($A62,BF$1),'Исх-увл.отчёт'!$A$2:$D$3000,4,FALSE),"-")</f>
        <v>-</v>
      </c>
      <c r="BG62" s="9" t="str">
        <f>IFERROR(VLOOKUP(CONCATENATE($A62,BG$1),'Исх-увл.отчёт'!$A$2:$D$3000,4,FALSE),"-")</f>
        <v>-</v>
      </c>
      <c r="BH62" s="37">
        <f t="shared" si="0"/>
        <v>0</v>
      </c>
      <c r="BI62" s="114" t="str">
        <f t="shared" si="1"/>
        <v>-</v>
      </c>
      <c r="BJ62" s="9"/>
    </row>
    <row r="63" spans="1:62">
      <c r="A63" s="125">
        <f t="shared" si="2"/>
        <v>61</v>
      </c>
      <c r="B63" s="9" t="str">
        <f>IFERROR(VLOOKUP(CONCATENATE($A63,B$1),'Исх-увл.отчёт'!$A$2:$D$3000,4,FALSE),"-")</f>
        <v>-</v>
      </c>
      <c r="C63" s="9" t="str">
        <f>IFERROR(VLOOKUP(CONCATENATE($A63,C$1),'Исх-увл.отчёт'!$A$2:$D$3000,4,FALSE),"-")</f>
        <v>-</v>
      </c>
      <c r="D63" s="9" t="str">
        <f>IFERROR(VLOOKUP(CONCATENATE($A63,D$1),'Исх-увл.отчёт'!$A$2:$D$3000,4,FALSE),"-")</f>
        <v>-</v>
      </c>
      <c r="E63" s="9" t="str">
        <f>IFERROR(VLOOKUP(CONCATENATE($A63,E$1),'Исх-увл.отчёт'!$A$2:$D$3000,4,FALSE),"-")</f>
        <v>-</v>
      </c>
      <c r="F63" s="9" t="str">
        <f>IFERROR(VLOOKUP(CONCATENATE($A63,F$1),'Исх-увл.отчёт'!$A$2:$D$3000,4,FALSE),"-")</f>
        <v>-</v>
      </c>
      <c r="G63" s="9" t="str">
        <f>IFERROR(VLOOKUP(CONCATENATE($A63,G$1),'Исх-увл.отчёт'!$A$2:$D$3000,4,FALSE),"-")</f>
        <v>-</v>
      </c>
      <c r="H63" s="9" t="str">
        <f>IFERROR(VLOOKUP(CONCATENATE($A63,H$1),'Исх-увл.отчёт'!$A$2:$D$3000,4,FALSE),"-")</f>
        <v>-</v>
      </c>
      <c r="I63" s="9" t="str">
        <f>IFERROR(VLOOKUP(CONCATENATE($A63,I$1),'Исх-увл.отчёт'!$A$2:$D$3000,4,FALSE),"-")</f>
        <v>-</v>
      </c>
      <c r="J63" s="9" t="str">
        <f>IFERROR(VLOOKUP(CONCATENATE($A63,J$1),'Исх-увл.отчёт'!$A$2:$D$3000,4,FALSE),"-")</f>
        <v>-</v>
      </c>
      <c r="K63" s="9" t="str">
        <f>IFERROR(VLOOKUP(CONCATENATE($A63,K$1),'Исх-увл.отчёт'!$A$2:$D$3000,4,FALSE),"-")</f>
        <v>-</v>
      </c>
      <c r="L63" s="9">
        <f>IFERROR(VLOOKUP(CONCATENATE($A63,L$1),'Исх-увл.отчёт'!$A$2:$D$3000,4,FALSE),"-")</f>
        <v>6</v>
      </c>
      <c r="M63" s="9" t="str">
        <f>IFERROR(VLOOKUP(CONCATENATE($A63,M$1),'Исх-увл.отчёт'!$A$2:$D$3000,4,FALSE),"-")</f>
        <v>-</v>
      </c>
      <c r="N63" s="9" t="str">
        <f>IFERROR(VLOOKUP(CONCATENATE($A63,N$1),'Исх-увл.отчёт'!$A$2:$D$3000,4,FALSE),"-")</f>
        <v>-</v>
      </c>
      <c r="O63" s="9" t="str">
        <f>IFERROR(VLOOKUP(CONCATENATE($A63,O$1),'Исх-увл.отчёт'!$A$2:$D$3000,4,FALSE),"-")</f>
        <v>-</v>
      </c>
      <c r="P63" s="9" t="str">
        <f>IFERROR(VLOOKUP(CONCATENATE($A63,P$1),'Исх-увл.отчёт'!$A$2:$D$3000,4,FALSE),"-")</f>
        <v>-</v>
      </c>
      <c r="Q63" s="9" t="str">
        <f>IFERROR(VLOOKUP(CONCATENATE($A63,Q$1),'Исх-увл.отчёт'!$A$2:$D$3000,4,FALSE),"-")</f>
        <v>-</v>
      </c>
      <c r="R63" s="9" t="str">
        <f>IFERROR(VLOOKUP(CONCATENATE($A63,R$1),'Исх-увл.отчёт'!$A$2:$D$3000,4,FALSE),"-")</f>
        <v>-</v>
      </c>
      <c r="S63" s="9" t="str">
        <f>IFERROR(VLOOKUP(CONCATENATE($A63,S$1),'Исх-увл.отчёт'!$A$2:$D$3000,4,FALSE),"-")</f>
        <v>-</v>
      </c>
      <c r="T63" s="9" t="str">
        <f>IFERROR(VLOOKUP(CONCATENATE($A63,T$1),'Исх-увл.отчёт'!$A$2:$D$3000,4,FALSE),"-")</f>
        <v>-</v>
      </c>
      <c r="U63" s="9" t="str">
        <f>IFERROR(VLOOKUP(CONCATENATE($A63,U$1),'Исх-увл.отчёт'!$A$2:$D$3000,4,FALSE),"-")</f>
        <v>-</v>
      </c>
      <c r="V63" s="9" t="str">
        <f>IFERROR(VLOOKUP(CONCATENATE($A63,V$1),'Исх-увл.отчёт'!$A$2:$D$3000,4,FALSE),"-")</f>
        <v>-</v>
      </c>
      <c r="W63" s="9" t="str">
        <f>IFERROR(VLOOKUP(CONCATENATE($A63,W$1),'Исх-увл.отчёт'!$A$2:$D$3000,4,FALSE),"-")</f>
        <v>-</v>
      </c>
      <c r="X63" s="9" t="str">
        <f>IFERROR(VLOOKUP(CONCATENATE($A63,X$1),'Исх-увл.отчёт'!$A$2:$D$3000,4,FALSE),"-")</f>
        <v>-</v>
      </c>
      <c r="Y63" s="9" t="str">
        <f>IFERROR(VLOOKUP(CONCATENATE($A63,Y$1),'Исх-увл.отчёт'!$A$2:$D$3000,4,FALSE),"-")</f>
        <v>-</v>
      </c>
      <c r="Z63" s="9" t="str">
        <f>IFERROR(VLOOKUP(CONCATENATE($A63,Z$1),'Исх-увл.отчёт'!$A$2:$D$3000,4,FALSE),"-")</f>
        <v>-</v>
      </c>
      <c r="AA63" s="9" t="str">
        <f>IFERROR(VLOOKUP(CONCATENATE($A63,AA$1),'Исх-увл.отчёт'!$A$2:$D$3000,4,FALSE),"-")</f>
        <v>-</v>
      </c>
      <c r="AB63" s="9" t="str">
        <f>IFERROR(VLOOKUP(CONCATENATE($A63,AB$1),'Исх-увл.отчёт'!$A$2:$D$3000,4,FALSE),"-")</f>
        <v>-</v>
      </c>
      <c r="AC63" s="9" t="str">
        <f>IFERROR(VLOOKUP(CONCATENATE($A63,AC$1),'Исх-увл.отчёт'!$A$2:$D$3000,4,FALSE),"-")</f>
        <v>-</v>
      </c>
      <c r="AD63" s="9" t="str">
        <f>IFERROR(VLOOKUP(CONCATENATE($A63,AD$1),'Исх-увл.отчёт'!$A$2:$D$3000,4,FALSE),"-")</f>
        <v>-</v>
      </c>
      <c r="AE63" s="9" t="str">
        <f>IFERROR(VLOOKUP(CONCATENATE($A63,AE$1),'Исх-увл.отчёт'!$A$2:$D$3000,4,FALSE),"-")</f>
        <v>-</v>
      </c>
      <c r="AF63" s="9" t="str">
        <f>IFERROR(VLOOKUP(CONCATENATE($A63,AF$1),'Исх-увл.отчёт'!$A$2:$D$3000,4,FALSE),"-")</f>
        <v>-</v>
      </c>
      <c r="AG63" s="9" t="str">
        <f>IFERROR(VLOOKUP(CONCATENATE($A63,AG$1),'Исх-увл.отчёт'!$A$2:$D$3000,4,FALSE),"-")</f>
        <v>-</v>
      </c>
      <c r="AH63" s="9" t="str">
        <f>IFERROR(VLOOKUP(CONCATENATE($A63,AH$1),'Исх-увл.отчёт'!$A$2:$D$3000,4,FALSE),"-")</f>
        <v>-</v>
      </c>
      <c r="AI63" s="9" t="str">
        <f>IFERROR(VLOOKUP(CONCATENATE($A63,AI$1),'Исх-увл.отчёт'!$A$2:$D$3000,4,FALSE),"-")</f>
        <v>-</v>
      </c>
      <c r="AJ63" s="9" t="str">
        <f>IFERROR(VLOOKUP(CONCATENATE($A63,AJ$1),'Исх-увл.отчёт'!$A$2:$D$3000,4,FALSE),"-")</f>
        <v>-</v>
      </c>
      <c r="AK63" s="9">
        <f>IFERROR(VLOOKUP(CONCATENATE($A63,AK$1),'Исх-увл.отчёт'!$A$2:$D$3000,4,FALSE),"-")</f>
        <v>6</v>
      </c>
      <c r="AL63" s="9" t="str">
        <f>IFERROR(VLOOKUP(CONCATENATE($A63,AL$1),'Исх-увл.отчёт'!$A$2:$D$3000,4,FALSE),"-")</f>
        <v>-</v>
      </c>
      <c r="AM63" s="9" t="str">
        <f>IFERROR(VLOOKUP(CONCATENATE($A63,AM$1),'Исх-увл.отчёт'!$A$2:$D$3000,4,FALSE),"-")</f>
        <v>-</v>
      </c>
      <c r="AN63" s="9">
        <f>IFERROR(VLOOKUP(CONCATENATE($A63,AN$1),'Исх-увл.отчёт'!$A$2:$D$3000,4,FALSE),"-")</f>
        <v>6</v>
      </c>
      <c r="AO63" s="9" t="str">
        <f>IFERROR(VLOOKUP(CONCATENATE($A63,AO$1),'Исх-увл.отчёт'!$A$2:$D$3000,4,FALSE),"-")</f>
        <v>-</v>
      </c>
      <c r="AP63" s="9" t="str">
        <f>IFERROR(VLOOKUP(CONCATENATE($A63,AP$1),'Исх-увл.отчёт'!$A$2:$D$3000,4,FALSE),"-")</f>
        <v>-</v>
      </c>
      <c r="AQ63" s="9" t="str">
        <f>IFERROR(VLOOKUP(CONCATENATE($A63,AQ$1),'Исх-увл.отчёт'!$A$2:$D$3000,4,FALSE),"-")</f>
        <v>-</v>
      </c>
      <c r="AR63" s="9" t="str">
        <f>IFERROR(VLOOKUP(CONCATENATE($A63,AR$1),'Исх-увл.отчёт'!$A$2:$D$3000,4,FALSE),"-")</f>
        <v>-</v>
      </c>
      <c r="AS63" s="9" t="str">
        <f>IFERROR(VLOOKUP(CONCATENATE($A63,AS$1),'Исх-увл.отчёт'!$A$2:$D$3000,4,FALSE),"-")</f>
        <v>-</v>
      </c>
      <c r="AT63" s="9" t="str">
        <f>IFERROR(VLOOKUP(CONCATENATE($A63,AT$1),'Исх-увл.отчёт'!$A$2:$D$3000,4,FALSE),"-")</f>
        <v>-</v>
      </c>
      <c r="AU63" s="9" t="str">
        <f>IFERROR(VLOOKUP(CONCATENATE($A63,AU$1),'Исх-увл.отчёт'!$A$2:$D$3000,4,FALSE),"-")</f>
        <v>-</v>
      </c>
      <c r="AV63" s="9" t="str">
        <f>IFERROR(VLOOKUP(CONCATENATE($A63,AV$1),'Исх-увл.отчёт'!$A$2:$D$3000,4,FALSE),"-")</f>
        <v>-</v>
      </c>
      <c r="AW63" s="9" t="str">
        <f>IFERROR(VLOOKUP(CONCATENATE($A63,AW$1),'Исх-увл.отчёт'!$A$2:$D$3000,4,FALSE),"-")</f>
        <v>-</v>
      </c>
      <c r="AX63" s="9" t="str">
        <f>IFERROR(VLOOKUP(CONCATENATE($A63,AX$1),'Исх-увл.отчёт'!$A$2:$D$3000,4,FALSE),"-")</f>
        <v>-</v>
      </c>
      <c r="AY63" s="9" t="str">
        <f>IFERROR(VLOOKUP(CONCATENATE($A63,AY$1),'Исх-увл.отчёт'!$A$2:$D$3000,4,FALSE),"-")</f>
        <v>-</v>
      </c>
      <c r="AZ63" s="9" t="str">
        <f>IFERROR(VLOOKUP(CONCATENATE($A63,AZ$1),'Исх-увл.отчёт'!$A$2:$D$3000,4,FALSE),"-")</f>
        <v>-</v>
      </c>
      <c r="BA63" s="9" t="str">
        <f>IFERROR(VLOOKUP(CONCATENATE($A63,BA$1),'Исх-увл.отчёт'!$A$2:$D$3000,4,FALSE),"-")</f>
        <v>-</v>
      </c>
      <c r="BB63" s="9" t="str">
        <f>IFERROR(VLOOKUP(CONCATENATE($A63,BB$1),'Исх-увл.отчёт'!$A$2:$D$3000,4,FALSE),"-")</f>
        <v>-</v>
      </c>
      <c r="BC63" s="9">
        <f>IFERROR(VLOOKUP(CONCATENATE($A63,BC$1),'Исх-увл.отчёт'!$A$2:$D$3000,4,FALSE),"-")</f>
        <v>8</v>
      </c>
      <c r="BD63" s="9" t="str">
        <f>IFERROR(VLOOKUP(CONCATENATE($A63,BD$1),'Исх-увл.отчёт'!$A$2:$D$3000,4,FALSE),"-")</f>
        <v>-</v>
      </c>
      <c r="BE63" s="9" t="str">
        <f>IFERROR(VLOOKUP(CONCATENATE($A63,BE$1),'Исх-увл.отчёт'!$A$2:$D$3000,4,FALSE),"-")</f>
        <v>-</v>
      </c>
      <c r="BF63" s="9" t="str">
        <f>IFERROR(VLOOKUP(CONCATENATE($A63,BF$1),'Исх-увл.отчёт'!$A$2:$D$3000,4,FALSE),"-")</f>
        <v>-</v>
      </c>
      <c r="BG63" s="9" t="str">
        <f>IFERROR(VLOOKUP(CONCATENATE($A63,BG$1),'Исх-увл.отчёт'!$A$2:$D$3000,4,FALSE),"-")</f>
        <v>-</v>
      </c>
      <c r="BH63" s="37">
        <f t="shared" si="0"/>
        <v>4</v>
      </c>
      <c r="BI63" s="114">
        <f t="shared" si="1"/>
        <v>6.5</v>
      </c>
      <c r="BJ63" s="9"/>
    </row>
    <row r="64" spans="1:62">
      <c r="A64" s="125">
        <f t="shared" si="2"/>
        <v>62</v>
      </c>
      <c r="B64" s="9" t="str">
        <f>IFERROR(VLOOKUP(CONCATENATE($A64,B$1),'Исх-увл.отчёт'!$A$2:$D$3000,4,FALSE),"-")</f>
        <v>-</v>
      </c>
      <c r="C64" s="9" t="str">
        <f>IFERROR(VLOOKUP(CONCATENATE($A64,C$1),'Исх-увл.отчёт'!$A$2:$D$3000,4,FALSE),"-")</f>
        <v>-</v>
      </c>
      <c r="D64" s="9" t="str">
        <f>IFERROR(VLOOKUP(CONCATENATE($A64,D$1),'Исх-увл.отчёт'!$A$2:$D$3000,4,FALSE),"-")</f>
        <v>-</v>
      </c>
      <c r="E64" s="9" t="str">
        <f>IFERROR(VLOOKUP(CONCATENATE($A64,E$1),'Исх-увл.отчёт'!$A$2:$D$3000,4,FALSE),"-")</f>
        <v>-</v>
      </c>
      <c r="F64" s="9" t="str">
        <f>IFERROR(VLOOKUP(CONCATENATE($A64,F$1),'Исх-увл.отчёт'!$A$2:$D$3000,4,FALSE),"-")</f>
        <v>-</v>
      </c>
      <c r="G64" s="9" t="str">
        <f>IFERROR(VLOOKUP(CONCATENATE($A64,G$1),'Исх-увл.отчёт'!$A$2:$D$3000,4,FALSE),"-")</f>
        <v>-</v>
      </c>
      <c r="H64" s="9" t="str">
        <f>IFERROR(VLOOKUP(CONCATENATE($A64,H$1),'Исх-увл.отчёт'!$A$2:$D$3000,4,FALSE),"-")</f>
        <v>-</v>
      </c>
      <c r="I64" s="9" t="str">
        <f>IFERROR(VLOOKUP(CONCATENATE($A64,I$1),'Исх-увл.отчёт'!$A$2:$D$3000,4,FALSE),"-")</f>
        <v>-</v>
      </c>
      <c r="J64" s="9" t="str">
        <f>IFERROR(VLOOKUP(CONCATENATE($A64,J$1),'Исх-увл.отчёт'!$A$2:$D$3000,4,FALSE),"-")</f>
        <v>-</v>
      </c>
      <c r="K64" s="9" t="str">
        <f>IFERROR(VLOOKUP(CONCATENATE($A64,K$1),'Исх-увл.отчёт'!$A$2:$D$3000,4,FALSE),"-")</f>
        <v>-</v>
      </c>
      <c r="L64" s="9" t="str">
        <f>IFERROR(VLOOKUP(CONCATENATE($A64,L$1),'Исх-увл.отчёт'!$A$2:$D$3000,4,FALSE),"-")</f>
        <v>-</v>
      </c>
      <c r="M64" s="9" t="str">
        <f>IFERROR(VLOOKUP(CONCATENATE($A64,M$1),'Исх-увл.отчёт'!$A$2:$D$3000,4,FALSE),"-")</f>
        <v>-</v>
      </c>
      <c r="N64" s="9" t="str">
        <f>IFERROR(VLOOKUP(CONCATENATE($A64,N$1),'Исх-увл.отчёт'!$A$2:$D$3000,4,FALSE),"-")</f>
        <v>-</v>
      </c>
      <c r="O64" s="9" t="str">
        <f>IFERROR(VLOOKUP(CONCATENATE($A64,O$1),'Исх-увл.отчёт'!$A$2:$D$3000,4,FALSE),"-")</f>
        <v>-</v>
      </c>
      <c r="P64" s="9" t="str">
        <f>IFERROR(VLOOKUP(CONCATENATE($A64,P$1),'Исх-увл.отчёт'!$A$2:$D$3000,4,FALSE),"-")</f>
        <v>-</v>
      </c>
      <c r="Q64" s="9" t="str">
        <f>IFERROR(VLOOKUP(CONCATENATE($A64,Q$1),'Исх-увл.отчёт'!$A$2:$D$3000,4,FALSE),"-")</f>
        <v>-</v>
      </c>
      <c r="R64" s="9" t="str">
        <f>IFERROR(VLOOKUP(CONCATENATE($A64,R$1),'Исх-увл.отчёт'!$A$2:$D$3000,4,FALSE),"-")</f>
        <v>-</v>
      </c>
      <c r="S64" s="9" t="str">
        <f>IFERROR(VLOOKUP(CONCATENATE($A64,S$1),'Исх-увл.отчёт'!$A$2:$D$3000,4,FALSE),"-")</f>
        <v>-</v>
      </c>
      <c r="T64" s="9" t="str">
        <f>IFERROR(VLOOKUP(CONCATENATE($A64,T$1),'Исх-увл.отчёт'!$A$2:$D$3000,4,FALSE),"-")</f>
        <v>-</v>
      </c>
      <c r="U64" s="9" t="str">
        <f>IFERROR(VLOOKUP(CONCATENATE($A64,U$1),'Исх-увл.отчёт'!$A$2:$D$3000,4,FALSE),"-")</f>
        <v>-</v>
      </c>
      <c r="V64" s="9" t="str">
        <f>IFERROR(VLOOKUP(CONCATENATE($A64,V$1),'Исх-увл.отчёт'!$A$2:$D$3000,4,FALSE),"-")</f>
        <v>-</v>
      </c>
      <c r="W64" s="9" t="str">
        <f>IFERROR(VLOOKUP(CONCATENATE($A64,W$1),'Исх-увл.отчёт'!$A$2:$D$3000,4,FALSE),"-")</f>
        <v>-</v>
      </c>
      <c r="X64" s="9" t="str">
        <f>IFERROR(VLOOKUP(CONCATENATE($A64,X$1),'Исх-увл.отчёт'!$A$2:$D$3000,4,FALSE),"-")</f>
        <v>-</v>
      </c>
      <c r="Y64" s="9" t="str">
        <f>IFERROR(VLOOKUP(CONCATENATE($A64,Y$1),'Исх-увл.отчёт'!$A$2:$D$3000,4,FALSE),"-")</f>
        <v>-</v>
      </c>
      <c r="Z64" s="9" t="str">
        <f>IFERROR(VLOOKUP(CONCATENATE($A64,Z$1),'Исх-увл.отчёт'!$A$2:$D$3000,4,FALSE),"-")</f>
        <v>-</v>
      </c>
      <c r="AA64" s="9" t="str">
        <f>IFERROR(VLOOKUP(CONCATENATE($A64,AA$1),'Исх-увл.отчёт'!$A$2:$D$3000,4,FALSE),"-")</f>
        <v>-</v>
      </c>
      <c r="AB64" s="9" t="str">
        <f>IFERROR(VLOOKUP(CONCATENATE($A64,AB$1),'Исх-увл.отчёт'!$A$2:$D$3000,4,FALSE),"-")</f>
        <v>-</v>
      </c>
      <c r="AC64" s="9" t="str">
        <f>IFERROR(VLOOKUP(CONCATENATE($A64,AC$1),'Исх-увл.отчёт'!$A$2:$D$3000,4,FALSE),"-")</f>
        <v>-</v>
      </c>
      <c r="AD64" s="9" t="str">
        <f>IFERROR(VLOOKUP(CONCATENATE($A64,AD$1),'Исх-увл.отчёт'!$A$2:$D$3000,4,FALSE),"-")</f>
        <v>-</v>
      </c>
      <c r="AE64" s="9" t="str">
        <f>IFERROR(VLOOKUP(CONCATENATE($A64,AE$1),'Исх-увл.отчёт'!$A$2:$D$3000,4,FALSE),"-")</f>
        <v>-</v>
      </c>
      <c r="AF64" s="9" t="str">
        <f>IFERROR(VLOOKUP(CONCATENATE($A64,AF$1),'Исх-увл.отчёт'!$A$2:$D$3000,4,FALSE),"-")</f>
        <v>-</v>
      </c>
      <c r="AG64" s="9" t="str">
        <f>IFERROR(VLOOKUP(CONCATENATE($A64,AG$1),'Исх-увл.отчёт'!$A$2:$D$3000,4,FALSE),"-")</f>
        <v>-</v>
      </c>
      <c r="AH64" s="9" t="str">
        <f>IFERROR(VLOOKUP(CONCATENATE($A64,AH$1),'Исх-увл.отчёт'!$A$2:$D$3000,4,FALSE),"-")</f>
        <v>-</v>
      </c>
      <c r="AI64" s="9" t="str">
        <f>IFERROR(VLOOKUP(CONCATENATE($A64,AI$1),'Исх-увл.отчёт'!$A$2:$D$3000,4,FALSE),"-")</f>
        <v>-</v>
      </c>
      <c r="AJ64" s="9" t="str">
        <f>IFERROR(VLOOKUP(CONCATENATE($A64,AJ$1),'Исх-увл.отчёт'!$A$2:$D$3000,4,FALSE),"-")</f>
        <v>-</v>
      </c>
      <c r="AK64" s="9" t="str">
        <f>IFERROR(VLOOKUP(CONCATENATE($A64,AK$1),'Исх-увл.отчёт'!$A$2:$D$3000,4,FALSE),"-")</f>
        <v>-</v>
      </c>
      <c r="AL64" s="9" t="str">
        <f>IFERROR(VLOOKUP(CONCATENATE($A64,AL$1),'Исх-увл.отчёт'!$A$2:$D$3000,4,FALSE),"-")</f>
        <v>-</v>
      </c>
      <c r="AM64" s="9" t="str">
        <f>IFERROR(VLOOKUP(CONCATENATE($A64,AM$1),'Исх-увл.отчёт'!$A$2:$D$3000,4,FALSE),"-")</f>
        <v>-</v>
      </c>
      <c r="AN64" s="9" t="str">
        <f>IFERROR(VLOOKUP(CONCATENATE($A64,AN$1),'Исх-увл.отчёт'!$A$2:$D$3000,4,FALSE),"-")</f>
        <v>-</v>
      </c>
      <c r="AO64" s="9" t="str">
        <f>IFERROR(VLOOKUP(CONCATENATE($A64,AO$1),'Исх-увл.отчёт'!$A$2:$D$3000,4,FALSE),"-")</f>
        <v>-</v>
      </c>
      <c r="AP64" s="9" t="str">
        <f>IFERROR(VLOOKUP(CONCATENATE($A64,AP$1),'Исх-увл.отчёт'!$A$2:$D$3000,4,FALSE),"-")</f>
        <v>-</v>
      </c>
      <c r="AQ64" s="9" t="str">
        <f>IFERROR(VLOOKUP(CONCATENATE($A64,AQ$1),'Исх-увл.отчёт'!$A$2:$D$3000,4,FALSE),"-")</f>
        <v>-</v>
      </c>
      <c r="AR64" s="9" t="str">
        <f>IFERROR(VLOOKUP(CONCATENATE($A64,AR$1),'Исх-увл.отчёт'!$A$2:$D$3000,4,FALSE),"-")</f>
        <v>-</v>
      </c>
      <c r="AS64" s="9" t="str">
        <f>IFERROR(VLOOKUP(CONCATENATE($A64,AS$1),'Исх-увл.отчёт'!$A$2:$D$3000,4,FALSE),"-")</f>
        <v>-</v>
      </c>
      <c r="AT64" s="9" t="str">
        <f>IFERROR(VLOOKUP(CONCATENATE($A64,AT$1),'Исх-увл.отчёт'!$A$2:$D$3000,4,FALSE),"-")</f>
        <v>-</v>
      </c>
      <c r="AU64" s="9" t="str">
        <f>IFERROR(VLOOKUP(CONCATENATE($A64,AU$1),'Исх-увл.отчёт'!$A$2:$D$3000,4,FALSE),"-")</f>
        <v>-</v>
      </c>
      <c r="AV64" s="9" t="str">
        <f>IFERROR(VLOOKUP(CONCATENATE($A64,AV$1),'Исх-увл.отчёт'!$A$2:$D$3000,4,FALSE),"-")</f>
        <v>-</v>
      </c>
      <c r="AW64" s="9" t="str">
        <f>IFERROR(VLOOKUP(CONCATENATE($A64,AW$1),'Исх-увл.отчёт'!$A$2:$D$3000,4,FALSE),"-")</f>
        <v>-</v>
      </c>
      <c r="AX64" s="9" t="str">
        <f>IFERROR(VLOOKUP(CONCATENATE($A64,AX$1),'Исх-увл.отчёт'!$A$2:$D$3000,4,FALSE),"-")</f>
        <v>-</v>
      </c>
      <c r="AY64" s="9" t="str">
        <f>IFERROR(VLOOKUP(CONCATENATE($A64,AY$1),'Исх-увл.отчёт'!$A$2:$D$3000,4,FALSE),"-")</f>
        <v>-</v>
      </c>
      <c r="AZ64" s="9" t="str">
        <f>IFERROR(VLOOKUP(CONCATENATE($A64,AZ$1),'Исх-увл.отчёт'!$A$2:$D$3000,4,FALSE),"-")</f>
        <v>-</v>
      </c>
      <c r="BA64" s="9" t="str">
        <f>IFERROR(VLOOKUP(CONCATENATE($A64,BA$1),'Исх-увл.отчёт'!$A$2:$D$3000,4,FALSE),"-")</f>
        <v>-</v>
      </c>
      <c r="BB64" s="9" t="str">
        <f>IFERROR(VLOOKUP(CONCATENATE($A64,BB$1),'Исх-увл.отчёт'!$A$2:$D$3000,4,FALSE),"-")</f>
        <v>-</v>
      </c>
      <c r="BC64" s="9" t="str">
        <f>IFERROR(VLOOKUP(CONCATENATE($A64,BC$1),'Исх-увл.отчёт'!$A$2:$D$3000,4,FALSE),"-")</f>
        <v>-</v>
      </c>
      <c r="BD64" s="9" t="str">
        <f>IFERROR(VLOOKUP(CONCATENATE($A64,BD$1),'Исх-увл.отчёт'!$A$2:$D$3000,4,FALSE),"-")</f>
        <v>-</v>
      </c>
      <c r="BE64" s="9" t="str">
        <f>IFERROR(VLOOKUP(CONCATENATE($A64,BE$1),'Исх-увл.отчёт'!$A$2:$D$3000,4,FALSE),"-")</f>
        <v>-</v>
      </c>
      <c r="BF64" s="9" t="str">
        <f>IFERROR(VLOOKUP(CONCATENATE($A64,BF$1),'Исх-увл.отчёт'!$A$2:$D$3000,4,FALSE),"-")</f>
        <v>-</v>
      </c>
      <c r="BG64" s="9" t="str">
        <f>IFERROR(VLOOKUP(CONCATENATE($A64,BG$1),'Исх-увл.отчёт'!$A$2:$D$3000,4,FALSE),"-")</f>
        <v>-</v>
      </c>
      <c r="BH64" s="37">
        <f t="shared" si="0"/>
        <v>0</v>
      </c>
      <c r="BI64" s="114" t="str">
        <f t="shared" si="1"/>
        <v>-</v>
      </c>
      <c r="BJ64" s="9"/>
    </row>
    <row r="65" spans="1:62">
      <c r="A65" s="125">
        <f t="shared" si="2"/>
        <v>63</v>
      </c>
      <c r="B65" s="9" t="str">
        <f>IFERROR(VLOOKUP(CONCATENATE($A65,B$1),'Исх-увл.отчёт'!$A$2:$D$3000,4,FALSE),"-")</f>
        <v>-</v>
      </c>
      <c r="C65" s="9" t="str">
        <f>IFERROR(VLOOKUP(CONCATENATE($A65,C$1),'Исх-увл.отчёт'!$A$2:$D$3000,4,FALSE),"-")</f>
        <v>-</v>
      </c>
      <c r="D65" s="9" t="str">
        <f>IFERROR(VLOOKUP(CONCATENATE($A65,D$1),'Исх-увл.отчёт'!$A$2:$D$3000,4,FALSE),"-")</f>
        <v>-</v>
      </c>
      <c r="E65" s="9" t="str">
        <f>IFERROR(VLOOKUP(CONCATENATE($A65,E$1),'Исх-увл.отчёт'!$A$2:$D$3000,4,FALSE),"-")</f>
        <v>-</v>
      </c>
      <c r="F65" s="9" t="str">
        <f>IFERROR(VLOOKUP(CONCATENATE($A65,F$1),'Исх-увл.отчёт'!$A$2:$D$3000,4,FALSE),"-")</f>
        <v>-</v>
      </c>
      <c r="G65" s="9" t="str">
        <f>IFERROR(VLOOKUP(CONCATENATE($A65,G$1),'Исх-увл.отчёт'!$A$2:$D$3000,4,FALSE),"-")</f>
        <v>-</v>
      </c>
      <c r="H65" s="9" t="str">
        <f>IFERROR(VLOOKUP(CONCATENATE($A65,H$1),'Исх-увл.отчёт'!$A$2:$D$3000,4,FALSE),"-")</f>
        <v>-</v>
      </c>
      <c r="I65" s="9" t="str">
        <f>IFERROR(VLOOKUP(CONCATENATE($A65,I$1),'Исх-увл.отчёт'!$A$2:$D$3000,4,FALSE),"-")</f>
        <v>-</v>
      </c>
      <c r="J65" s="9" t="str">
        <f>IFERROR(VLOOKUP(CONCATENATE($A65,J$1),'Исх-увл.отчёт'!$A$2:$D$3000,4,FALSE),"-")</f>
        <v>-</v>
      </c>
      <c r="K65" s="9" t="str">
        <f>IFERROR(VLOOKUP(CONCATENATE($A65,K$1),'Исх-увл.отчёт'!$A$2:$D$3000,4,FALSE),"-")</f>
        <v>-</v>
      </c>
      <c r="L65" s="9">
        <f>IFERROR(VLOOKUP(CONCATENATE($A65,L$1),'Исх-увл.отчёт'!$A$2:$D$3000,4,FALSE),"-")</f>
        <v>6</v>
      </c>
      <c r="M65" s="9" t="str">
        <f>IFERROR(VLOOKUP(CONCATENATE($A65,M$1),'Исх-увл.отчёт'!$A$2:$D$3000,4,FALSE),"-")</f>
        <v>-</v>
      </c>
      <c r="N65" s="9" t="str">
        <f>IFERROR(VLOOKUP(CONCATENATE($A65,N$1),'Исх-увл.отчёт'!$A$2:$D$3000,4,FALSE),"-")</f>
        <v>-</v>
      </c>
      <c r="O65" s="9" t="str">
        <f>IFERROR(VLOOKUP(CONCATENATE($A65,O$1),'Исх-увл.отчёт'!$A$2:$D$3000,4,FALSE),"-")</f>
        <v>-</v>
      </c>
      <c r="P65" s="9" t="str">
        <f>IFERROR(VLOOKUP(CONCATENATE($A65,P$1),'Исх-увл.отчёт'!$A$2:$D$3000,4,FALSE),"-")</f>
        <v>-</v>
      </c>
      <c r="Q65" s="9" t="str">
        <f>IFERROR(VLOOKUP(CONCATENATE($A65,Q$1),'Исх-увл.отчёт'!$A$2:$D$3000,4,FALSE),"-")</f>
        <v>-</v>
      </c>
      <c r="R65" s="9" t="str">
        <f>IFERROR(VLOOKUP(CONCATENATE($A65,R$1),'Исх-увл.отчёт'!$A$2:$D$3000,4,FALSE),"-")</f>
        <v>-</v>
      </c>
      <c r="S65" s="9" t="str">
        <f>IFERROR(VLOOKUP(CONCATENATE($A65,S$1),'Исх-увл.отчёт'!$A$2:$D$3000,4,FALSE),"-")</f>
        <v>-</v>
      </c>
      <c r="T65" s="9" t="str">
        <f>IFERROR(VLOOKUP(CONCATENATE($A65,T$1),'Исх-увл.отчёт'!$A$2:$D$3000,4,FALSE),"-")</f>
        <v>-</v>
      </c>
      <c r="U65" s="9">
        <f>IFERROR(VLOOKUP(CONCATENATE($A65,U$1),'Исх-увл.отчёт'!$A$2:$D$3000,4,FALSE),"-")</f>
        <v>4</v>
      </c>
      <c r="V65" s="9" t="str">
        <f>IFERROR(VLOOKUP(CONCATENATE($A65,V$1),'Исх-увл.отчёт'!$A$2:$D$3000,4,FALSE),"-")</f>
        <v>-</v>
      </c>
      <c r="W65" s="9" t="str">
        <f>IFERROR(VLOOKUP(CONCATENATE($A65,W$1),'Исх-увл.отчёт'!$A$2:$D$3000,4,FALSE),"-")</f>
        <v>-</v>
      </c>
      <c r="X65" s="9" t="str">
        <f>IFERROR(VLOOKUP(CONCATENATE($A65,X$1),'Исх-увл.отчёт'!$A$2:$D$3000,4,FALSE),"-")</f>
        <v>-</v>
      </c>
      <c r="Y65" s="9" t="str">
        <f>IFERROR(VLOOKUP(CONCATENATE($A65,Y$1),'Исх-увл.отчёт'!$A$2:$D$3000,4,FALSE),"-")</f>
        <v>-</v>
      </c>
      <c r="Z65" s="9">
        <f>IFERROR(VLOOKUP(CONCATENATE($A65,Z$1),'Исх-увл.отчёт'!$A$2:$D$3000,4,FALSE),"-")</f>
        <v>5</v>
      </c>
      <c r="AA65" s="9" t="str">
        <f>IFERROR(VLOOKUP(CONCATENATE($A65,AA$1),'Исх-увл.отчёт'!$A$2:$D$3000,4,FALSE),"-")</f>
        <v>-</v>
      </c>
      <c r="AB65" s="9" t="str">
        <f>IFERROR(VLOOKUP(CONCATENATE($A65,AB$1),'Исх-увл.отчёт'!$A$2:$D$3000,4,FALSE),"-")</f>
        <v>-</v>
      </c>
      <c r="AC65" s="9" t="str">
        <f>IFERROR(VLOOKUP(CONCATENATE($A65,AC$1),'Исх-увл.отчёт'!$A$2:$D$3000,4,FALSE),"-")</f>
        <v>-</v>
      </c>
      <c r="AD65" s="9" t="str">
        <f>IFERROR(VLOOKUP(CONCATENATE($A65,AD$1),'Исх-увл.отчёт'!$A$2:$D$3000,4,FALSE),"-")</f>
        <v>-</v>
      </c>
      <c r="AE65" s="9" t="str">
        <f>IFERROR(VLOOKUP(CONCATENATE($A65,AE$1),'Исх-увл.отчёт'!$A$2:$D$3000,4,FALSE),"-")</f>
        <v>-</v>
      </c>
      <c r="AF65" s="9" t="str">
        <f>IFERROR(VLOOKUP(CONCATENATE($A65,AF$1),'Исх-увл.отчёт'!$A$2:$D$3000,4,FALSE),"-")</f>
        <v>-</v>
      </c>
      <c r="AG65" s="9">
        <f>IFERROR(VLOOKUP(CONCATENATE($A65,AG$1),'Исх-увл.отчёт'!$A$2:$D$3000,4,FALSE),"-")</f>
        <v>7</v>
      </c>
      <c r="AH65" s="9" t="str">
        <f>IFERROR(VLOOKUP(CONCATENATE($A65,AH$1),'Исх-увл.отчёт'!$A$2:$D$3000,4,FALSE),"-")</f>
        <v>-</v>
      </c>
      <c r="AI65" s="9" t="str">
        <f>IFERROR(VLOOKUP(CONCATENATE($A65,AI$1),'Исх-увл.отчёт'!$A$2:$D$3000,4,FALSE),"-")</f>
        <v>-</v>
      </c>
      <c r="AJ65" s="9" t="str">
        <f>IFERROR(VLOOKUP(CONCATENATE($A65,AJ$1),'Исх-увл.отчёт'!$A$2:$D$3000,4,FALSE),"-")</f>
        <v>-</v>
      </c>
      <c r="AK65" s="9">
        <f>IFERROR(VLOOKUP(CONCATENATE($A65,AK$1),'Исх-увл.отчёт'!$A$2:$D$3000,4,FALSE),"-")</f>
        <v>7</v>
      </c>
      <c r="AL65" s="9" t="str">
        <f>IFERROR(VLOOKUP(CONCATENATE($A65,AL$1),'Исх-увл.отчёт'!$A$2:$D$3000,4,FALSE),"-")</f>
        <v>-</v>
      </c>
      <c r="AM65" s="9" t="str">
        <f>IFERROR(VLOOKUP(CONCATENATE($A65,AM$1),'Исх-увл.отчёт'!$A$2:$D$3000,4,FALSE),"-")</f>
        <v>-</v>
      </c>
      <c r="AN65" s="9" t="str">
        <f>IFERROR(VLOOKUP(CONCATENATE($A65,AN$1),'Исх-увл.отчёт'!$A$2:$D$3000,4,FALSE),"-")</f>
        <v>-</v>
      </c>
      <c r="AO65" s="9" t="str">
        <f>IFERROR(VLOOKUP(CONCATENATE($A65,AO$1),'Исх-увл.отчёт'!$A$2:$D$3000,4,FALSE),"-")</f>
        <v>-</v>
      </c>
      <c r="AP65" s="9" t="str">
        <f>IFERROR(VLOOKUP(CONCATENATE($A65,AP$1),'Исх-увл.отчёт'!$A$2:$D$3000,4,FALSE),"-")</f>
        <v>-</v>
      </c>
      <c r="AQ65" s="9" t="str">
        <f>IFERROR(VLOOKUP(CONCATENATE($A65,AQ$1),'Исх-увл.отчёт'!$A$2:$D$3000,4,FALSE),"-")</f>
        <v>-</v>
      </c>
      <c r="AR65" s="9" t="str">
        <f>IFERROR(VLOOKUP(CONCATENATE($A65,AR$1),'Исх-увл.отчёт'!$A$2:$D$3000,4,FALSE),"-")</f>
        <v>-</v>
      </c>
      <c r="AS65" s="9" t="str">
        <f>IFERROR(VLOOKUP(CONCATENATE($A65,AS$1),'Исх-увл.отчёт'!$A$2:$D$3000,4,FALSE),"-")</f>
        <v>-</v>
      </c>
      <c r="AT65" s="9" t="str">
        <f>IFERROR(VLOOKUP(CONCATENATE($A65,AT$1),'Исх-увл.отчёт'!$A$2:$D$3000,4,FALSE),"-")</f>
        <v>-</v>
      </c>
      <c r="AU65" s="9" t="str">
        <f>IFERROR(VLOOKUP(CONCATENATE($A65,AU$1),'Исх-увл.отчёт'!$A$2:$D$3000,4,FALSE),"-")</f>
        <v>-</v>
      </c>
      <c r="AV65" s="9" t="str">
        <f>IFERROR(VLOOKUP(CONCATENATE($A65,AV$1),'Исх-увл.отчёт'!$A$2:$D$3000,4,FALSE),"-")</f>
        <v>-</v>
      </c>
      <c r="AW65" s="9" t="str">
        <f>IFERROR(VLOOKUP(CONCATENATE($A65,AW$1),'Исх-увл.отчёт'!$A$2:$D$3000,4,FALSE),"-")</f>
        <v>-</v>
      </c>
      <c r="AX65" s="9" t="str">
        <f>IFERROR(VLOOKUP(CONCATENATE($A65,AX$1),'Исх-увл.отчёт'!$A$2:$D$3000,4,FALSE),"-")</f>
        <v>-</v>
      </c>
      <c r="AY65" s="9" t="str">
        <f>IFERROR(VLOOKUP(CONCATENATE($A65,AY$1),'Исх-увл.отчёт'!$A$2:$D$3000,4,FALSE),"-")</f>
        <v>-</v>
      </c>
      <c r="AZ65" s="9" t="str">
        <f>IFERROR(VLOOKUP(CONCATENATE($A65,AZ$1),'Исх-увл.отчёт'!$A$2:$D$3000,4,FALSE),"-")</f>
        <v>-</v>
      </c>
      <c r="BA65" s="9" t="str">
        <f>IFERROR(VLOOKUP(CONCATENATE($A65,BA$1),'Исх-увл.отчёт'!$A$2:$D$3000,4,FALSE),"-")</f>
        <v>-</v>
      </c>
      <c r="BB65" s="9" t="str">
        <f>IFERROR(VLOOKUP(CONCATENATE($A65,BB$1),'Исх-увл.отчёт'!$A$2:$D$3000,4,FALSE),"-")</f>
        <v>-</v>
      </c>
      <c r="BC65" s="9" t="str">
        <f>IFERROR(VLOOKUP(CONCATENATE($A65,BC$1),'Исх-увл.отчёт'!$A$2:$D$3000,4,FALSE),"-")</f>
        <v>-</v>
      </c>
      <c r="BD65" s="9" t="str">
        <f>IFERROR(VLOOKUP(CONCATENATE($A65,BD$1),'Исх-увл.отчёт'!$A$2:$D$3000,4,FALSE),"-")</f>
        <v>-</v>
      </c>
      <c r="BE65" s="9" t="str">
        <f>IFERROR(VLOOKUP(CONCATENATE($A65,BE$1),'Исх-увл.отчёт'!$A$2:$D$3000,4,FALSE),"-")</f>
        <v>-</v>
      </c>
      <c r="BF65" s="9" t="str">
        <f>IFERROR(VLOOKUP(CONCATENATE($A65,BF$1),'Исх-увл.отчёт'!$A$2:$D$3000,4,FALSE),"-")</f>
        <v>-</v>
      </c>
      <c r="BG65" s="9" t="str">
        <f>IFERROR(VLOOKUP(CONCATENATE($A65,BG$1),'Исх-увл.отчёт'!$A$2:$D$3000,4,FALSE),"-")</f>
        <v>-</v>
      </c>
      <c r="BH65" s="37">
        <f t="shared" si="0"/>
        <v>5</v>
      </c>
      <c r="BI65" s="114">
        <f t="shared" si="1"/>
        <v>5.8</v>
      </c>
      <c r="BJ65" s="9"/>
    </row>
    <row r="66" spans="1:62">
      <c r="A66" s="125">
        <f t="shared" si="2"/>
        <v>64</v>
      </c>
      <c r="B66" s="9" t="str">
        <f>IFERROR(VLOOKUP(CONCATENATE($A66,B$1),'Исх-увл.отчёт'!$A$2:$D$3000,4,FALSE),"-")</f>
        <v>-</v>
      </c>
      <c r="C66" s="9" t="str">
        <f>IFERROR(VLOOKUP(CONCATENATE($A66,C$1),'Исх-увл.отчёт'!$A$2:$D$3000,4,FALSE),"-")</f>
        <v>-</v>
      </c>
      <c r="D66" s="9" t="str">
        <f>IFERROR(VLOOKUP(CONCATENATE($A66,D$1),'Исх-увл.отчёт'!$A$2:$D$3000,4,FALSE),"-")</f>
        <v>-</v>
      </c>
      <c r="E66" s="9" t="str">
        <f>IFERROR(VLOOKUP(CONCATENATE($A66,E$1),'Исх-увл.отчёт'!$A$2:$D$3000,4,FALSE),"-")</f>
        <v>-</v>
      </c>
      <c r="F66" s="9" t="str">
        <f>IFERROR(VLOOKUP(CONCATENATE($A66,F$1),'Исх-увл.отчёт'!$A$2:$D$3000,4,FALSE),"-")</f>
        <v>-</v>
      </c>
      <c r="G66" s="9" t="str">
        <f>IFERROR(VLOOKUP(CONCATENATE($A66,G$1),'Исх-увл.отчёт'!$A$2:$D$3000,4,FALSE),"-")</f>
        <v>-</v>
      </c>
      <c r="H66" s="9" t="str">
        <f>IFERROR(VLOOKUP(CONCATENATE($A66,H$1),'Исх-увл.отчёт'!$A$2:$D$3000,4,FALSE),"-")</f>
        <v>-</v>
      </c>
      <c r="I66" s="9" t="str">
        <f>IFERROR(VLOOKUP(CONCATENATE($A66,I$1),'Исх-увл.отчёт'!$A$2:$D$3000,4,FALSE),"-")</f>
        <v>-</v>
      </c>
      <c r="J66" s="9" t="str">
        <f>IFERROR(VLOOKUP(CONCATENATE($A66,J$1),'Исх-увл.отчёт'!$A$2:$D$3000,4,FALSE),"-")</f>
        <v>-</v>
      </c>
      <c r="K66" s="9" t="str">
        <f>IFERROR(VLOOKUP(CONCATENATE($A66,K$1),'Исх-увл.отчёт'!$A$2:$D$3000,4,FALSE),"-")</f>
        <v>-</v>
      </c>
      <c r="L66" s="9">
        <f>IFERROR(VLOOKUP(CONCATENATE($A66,L$1),'Исх-увл.отчёт'!$A$2:$D$3000,4,FALSE),"-")</f>
        <v>7</v>
      </c>
      <c r="M66" s="9" t="str">
        <f>IFERROR(VLOOKUP(CONCATENATE($A66,M$1),'Исх-увл.отчёт'!$A$2:$D$3000,4,FALSE),"-")</f>
        <v>-</v>
      </c>
      <c r="N66" s="9" t="str">
        <f>IFERROR(VLOOKUP(CONCATENATE($A66,N$1),'Исх-увл.отчёт'!$A$2:$D$3000,4,FALSE),"-")</f>
        <v>-</v>
      </c>
      <c r="O66" s="9" t="str">
        <f>IFERROR(VLOOKUP(CONCATENATE($A66,O$1),'Исх-увл.отчёт'!$A$2:$D$3000,4,FALSE),"-")</f>
        <v>-</v>
      </c>
      <c r="P66" s="9" t="str">
        <f>IFERROR(VLOOKUP(CONCATENATE($A66,P$1),'Исх-увл.отчёт'!$A$2:$D$3000,4,FALSE),"-")</f>
        <v>-</v>
      </c>
      <c r="Q66" s="9" t="str">
        <f>IFERROR(VLOOKUP(CONCATENATE($A66,Q$1),'Исх-увл.отчёт'!$A$2:$D$3000,4,FALSE),"-")</f>
        <v>-</v>
      </c>
      <c r="R66" s="9" t="str">
        <f>IFERROR(VLOOKUP(CONCATENATE($A66,R$1),'Исх-увл.отчёт'!$A$2:$D$3000,4,FALSE),"-")</f>
        <v>-</v>
      </c>
      <c r="S66" s="9" t="str">
        <f>IFERROR(VLOOKUP(CONCATENATE($A66,S$1),'Исх-увл.отчёт'!$A$2:$D$3000,4,FALSE),"-")</f>
        <v>-</v>
      </c>
      <c r="T66" s="9" t="str">
        <f>IFERROR(VLOOKUP(CONCATENATE($A66,T$1),'Исх-увл.отчёт'!$A$2:$D$3000,4,FALSE),"-")</f>
        <v>-</v>
      </c>
      <c r="U66" s="9" t="str">
        <f>IFERROR(VLOOKUP(CONCATENATE($A66,U$1),'Исх-увл.отчёт'!$A$2:$D$3000,4,FALSE),"-")</f>
        <v>-</v>
      </c>
      <c r="V66" s="9" t="str">
        <f>IFERROR(VLOOKUP(CONCATENATE($A66,V$1),'Исх-увл.отчёт'!$A$2:$D$3000,4,FALSE),"-")</f>
        <v>-</v>
      </c>
      <c r="W66" s="9" t="str">
        <f>IFERROR(VLOOKUP(CONCATENATE($A66,W$1),'Исх-увл.отчёт'!$A$2:$D$3000,4,FALSE),"-")</f>
        <v>-</v>
      </c>
      <c r="X66" s="9" t="str">
        <f>IFERROR(VLOOKUP(CONCATENATE($A66,X$1),'Исх-увл.отчёт'!$A$2:$D$3000,4,FALSE),"-")</f>
        <v>-</v>
      </c>
      <c r="Y66" s="9" t="str">
        <f>IFERROR(VLOOKUP(CONCATENATE($A66,Y$1),'Исх-увл.отчёт'!$A$2:$D$3000,4,FALSE),"-")</f>
        <v>-</v>
      </c>
      <c r="Z66" s="9">
        <f>IFERROR(VLOOKUP(CONCATENATE($A66,Z$1),'Исх-увл.отчёт'!$A$2:$D$3000,4,FALSE),"-")</f>
        <v>10</v>
      </c>
      <c r="AA66" s="9" t="str">
        <f>IFERROR(VLOOKUP(CONCATENATE($A66,AA$1),'Исх-увл.отчёт'!$A$2:$D$3000,4,FALSE),"-")</f>
        <v>-</v>
      </c>
      <c r="AB66" s="9" t="str">
        <f>IFERROR(VLOOKUP(CONCATENATE($A66,AB$1),'Исх-увл.отчёт'!$A$2:$D$3000,4,FALSE),"-")</f>
        <v>-</v>
      </c>
      <c r="AC66" s="9" t="str">
        <f>IFERROR(VLOOKUP(CONCATENATE($A66,AC$1),'Исх-увл.отчёт'!$A$2:$D$3000,4,FALSE),"-")</f>
        <v>-</v>
      </c>
      <c r="AD66" s="9" t="str">
        <f>IFERROR(VLOOKUP(CONCATENATE($A66,AD$1),'Исх-увл.отчёт'!$A$2:$D$3000,4,FALSE),"-")</f>
        <v>-</v>
      </c>
      <c r="AE66" s="9" t="str">
        <f>IFERROR(VLOOKUP(CONCATENATE($A66,AE$1),'Исх-увл.отчёт'!$A$2:$D$3000,4,FALSE),"-")</f>
        <v>-</v>
      </c>
      <c r="AF66" s="9" t="str">
        <f>IFERROR(VLOOKUP(CONCATENATE($A66,AF$1),'Исх-увл.отчёт'!$A$2:$D$3000,4,FALSE),"-")</f>
        <v>-</v>
      </c>
      <c r="AG66" s="9" t="str">
        <f>IFERROR(VLOOKUP(CONCATENATE($A66,AG$1),'Исх-увл.отчёт'!$A$2:$D$3000,4,FALSE),"-")</f>
        <v>-</v>
      </c>
      <c r="AH66" s="9" t="str">
        <f>IFERROR(VLOOKUP(CONCATENATE($A66,AH$1),'Исх-увл.отчёт'!$A$2:$D$3000,4,FALSE),"-")</f>
        <v>-</v>
      </c>
      <c r="AI66" s="9">
        <f>IFERROR(VLOOKUP(CONCATENATE($A66,AI$1),'Исх-увл.отчёт'!$A$2:$D$3000,4,FALSE),"-")</f>
        <v>12</v>
      </c>
      <c r="AJ66" s="9" t="str">
        <f>IFERROR(VLOOKUP(CONCATENATE($A66,AJ$1),'Исх-увл.отчёт'!$A$2:$D$3000,4,FALSE),"-")</f>
        <v>-</v>
      </c>
      <c r="AK66" s="9">
        <f>IFERROR(VLOOKUP(CONCATENATE($A66,AK$1),'Исх-увл.отчёт'!$A$2:$D$3000,4,FALSE),"-")</f>
        <v>6</v>
      </c>
      <c r="AL66" s="9" t="str">
        <f>IFERROR(VLOOKUP(CONCATENATE($A66,AL$1),'Исх-увл.отчёт'!$A$2:$D$3000,4,FALSE),"-")</f>
        <v>-</v>
      </c>
      <c r="AM66" s="9" t="str">
        <f>IFERROR(VLOOKUP(CONCATENATE($A66,AM$1),'Исх-увл.отчёт'!$A$2:$D$3000,4,FALSE),"-")</f>
        <v>-</v>
      </c>
      <c r="AN66" s="9" t="str">
        <f>IFERROR(VLOOKUP(CONCATENATE($A66,AN$1),'Исх-увл.отчёт'!$A$2:$D$3000,4,FALSE),"-")</f>
        <v>-</v>
      </c>
      <c r="AO66" s="9" t="str">
        <f>IFERROR(VLOOKUP(CONCATENATE($A66,AO$1),'Исх-увл.отчёт'!$A$2:$D$3000,4,FALSE),"-")</f>
        <v>-</v>
      </c>
      <c r="AP66" s="9" t="str">
        <f>IFERROR(VLOOKUP(CONCATENATE($A66,AP$1),'Исх-увл.отчёт'!$A$2:$D$3000,4,FALSE),"-")</f>
        <v>-</v>
      </c>
      <c r="AQ66" s="9" t="str">
        <f>IFERROR(VLOOKUP(CONCATENATE($A66,AQ$1),'Исх-увл.отчёт'!$A$2:$D$3000,4,FALSE),"-")</f>
        <v>-</v>
      </c>
      <c r="AR66" s="9" t="str">
        <f>IFERROR(VLOOKUP(CONCATENATE($A66,AR$1),'Исх-увл.отчёт'!$A$2:$D$3000,4,FALSE),"-")</f>
        <v>-</v>
      </c>
      <c r="AS66" s="9" t="str">
        <f>IFERROR(VLOOKUP(CONCATENATE($A66,AS$1),'Исх-увл.отчёт'!$A$2:$D$3000,4,FALSE),"-")</f>
        <v>-</v>
      </c>
      <c r="AT66" s="9" t="str">
        <f>IFERROR(VLOOKUP(CONCATENATE($A66,AT$1),'Исх-увл.отчёт'!$A$2:$D$3000,4,FALSE),"-")</f>
        <v>-</v>
      </c>
      <c r="AU66" s="9" t="str">
        <f>IFERROR(VLOOKUP(CONCATENATE($A66,AU$1),'Исх-увл.отчёт'!$A$2:$D$3000,4,FALSE),"-")</f>
        <v>-</v>
      </c>
      <c r="AV66" s="9" t="str">
        <f>IFERROR(VLOOKUP(CONCATENATE($A66,AV$1),'Исх-увл.отчёт'!$A$2:$D$3000,4,FALSE),"-")</f>
        <v>-</v>
      </c>
      <c r="AW66" s="9" t="str">
        <f>IFERROR(VLOOKUP(CONCATENATE($A66,AW$1),'Исх-увл.отчёт'!$A$2:$D$3000,4,FALSE),"-")</f>
        <v>-</v>
      </c>
      <c r="AX66" s="9" t="str">
        <f>IFERROR(VLOOKUP(CONCATENATE($A66,AX$1),'Исх-увл.отчёт'!$A$2:$D$3000,4,FALSE),"-")</f>
        <v>-</v>
      </c>
      <c r="AY66" s="9" t="str">
        <f>IFERROR(VLOOKUP(CONCATENATE($A66,AY$1),'Исх-увл.отчёт'!$A$2:$D$3000,4,FALSE),"-")</f>
        <v>-</v>
      </c>
      <c r="AZ66" s="9" t="str">
        <f>IFERROR(VLOOKUP(CONCATENATE($A66,AZ$1),'Исх-увл.отчёт'!$A$2:$D$3000,4,FALSE),"-")</f>
        <v>-</v>
      </c>
      <c r="BA66" s="9" t="str">
        <f>IFERROR(VLOOKUP(CONCATENATE($A66,BA$1),'Исх-увл.отчёт'!$A$2:$D$3000,4,FALSE),"-")</f>
        <v>-</v>
      </c>
      <c r="BB66" s="9" t="str">
        <f>IFERROR(VLOOKUP(CONCATENATE($A66,BB$1),'Исх-увл.отчёт'!$A$2:$D$3000,4,FALSE),"-")</f>
        <v>-</v>
      </c>
      <c r="BC66" s="9">
        <f>IFERROR(VLOOKUP(CONCATENATE($A66,BC$1),'Исх-увл.отчёт'!$A$2:$D$3000,4,FALSE),"-")</f>
        <v>7</v>
      </c>
      <c r="BD66" s="9" t="str">
        <f>IFERROR(VLOOKUP(CONCATENATE($A66,BD$1),'Исх-увл.отчёт'!$A$2:$D$3000,4,FALSE),"-")</f>
        <v>-</v>
      </c>
      <c r="BE66" s="9" t="str">
        <f>IFERROR(VLOOKUP(CONCATENATE($A66,BE$1),'Исх-увл.отчёт'!$A$2:$D$3000,4,FALSE),"-")</f>
        <v>-</v>
      </c>
      <c r="BF66" s="9" t="str">
        <f>IFERROR(VLOOKUP(CONCATENATE($A66,BF$1),'Исх-увл.отчёт'!$A$2:$D$3000,4,FALSE),"-")</f>
        <v>-</v>
      </c>
      <c r="BG66" s="9" t="str">
        <f>IFERROR(VLOOKUP(CONCATENATE($A66,BG$1),'Исх-увл.отчёт'!$A$2:$D$3000,4,FALSE),"-")</f>
        <v>-</v>
      </c>
      <c r="BH66" s="37">
        <f t="shared" si="0"/>
        <v>5</v>
      </c>
      <c r="BI66" s="114">
        <f t="shared" si="1"/>
        <v>8.4</v>
      </c>
      <c r="BJ66" s="9"/>
    </row>
    <row r="67" spans="1:62">
      <c r="A67" s="125">
        <f t="shared" si="2"/>
        <v>65</v>
      </c>
      <c r="B67" s="9" t="str">
        <f>IFERROR(VLOOKUP(CONCATENATE($A67,B$1),'Исх-увл.отчёт'!$A$2:$D$3000,4,FALSE),"-")</f>
        <v>-</v>
      </c>
      <c r="C67" s="9" t="str">
        <f>IFERROR(VLOOKUP(CONCATENATE($A67,C$1),'Исх-увл.отчёт'!$A$2:$D$3000,4,FALSE),"-")</f>
        <v>-</v>
      </c>
      <c r="D67" s="9" t="str">
        <f>IFERROR(VLOOKUP(CONCATENATE($A67,D$1),'Исх-увл.отчёт'!$A$2:$D$3000,4,FALSE),"-")</f>
        <v>-</v>
      </c>
      <c r="E67" s="9" t="str">
        <f>IFERROR(VLOOKUP(CONCATENATE($A67,E$1),'Исх-увл.отчёт'!$A$2:$D$3000,4,FALSE),"-")</f>
        <v>-</v>
      </c>
      <c r="F67" s="9" t="str">
        <f>IFERROR(VLOOKUP(CONCATENATE($A67,F$1),'Исх-увл.отчёт'!$A$2:$D$3000,4,FALSE),"-")</f>
        <v>-</v>
      </c>
      <c r="G67" s="9" t="str">
        <f>IFERROR(VLOOKUP(CONCATENATE($A67,G$1),'Исх-увл.отчёт'!$A$2:$D$3000,4,FALSE),"-")</f>
        <v>-</v>
      </c>
      <c r="H67" s="9" t="str">
        <f>IFERROR(VLOOKUP(CONCATENATE($A67,H$1),'Исх-увл.отчёт'!$A$2:$D$3000,4,FALSE),"-")</f>
        <v>-</v>
      </c>
      <c r="I67" s="9" t="str">
        <f>IFERROR(VLOOKUP(CONCATENATE($A67,I$1),'Исх-увл.отчёт'!$A$2:$D$3000,4,FALSE),"-")</f>
        <v>-</v>
      </c>
      <c r="J67" s="9" t="str">
        <f>IFERROR(VLOOKUP(CONCATENATE($A67,J$1),'Исх-увл.отчёт'!$A$2:$D$3000,4,FALSE),"-")</f>
        <v>-</v>
      </c>
      <c r="K67" s="9" t="str">
        <f>IFERROR(VLOOKUP(CONCATENATE($A67,K$1),'Исх-увл.отчёт'!$A$2:$D$3000,4,FALSE),"-")</f>
        <v>-</v>
      </c>
      <c r="L67" s="9">
        <f>IFERROR(VLOOKUP(CONCATENATE($A67,L$1),'Исх-увл.отчёт'!$A$2:$D$3000,4,FALSE),"-")</f>
        <v>7</v>
      </c>
      <c r="M67" s="9" t="str">
        <f>IFERROR(VLOOKUP(CONCATENATE($A67,M$1),'Исх-увл.отчёт'!$A$2:$D$3000,4,FALSE),"-")</f>
        <v>-</v>
      </c>
      <c r="N67" s="9" t="str">
        <f>IFERROR(VLOOKUP(CONCATENATE($A67,N$1),'Исх-увл.отчёт'!$A$2:$D$3000,4,FALSE),"-")</f>
        <v>-</v>
      </c>
      <c r="O67" s="9" t="str">
        <f>IFERROR(VLOOKUP(CONCATENATE($A67,O$1),'Исх-увл.отчёт'!$A$2:$D$3000,4,FALSE),"-")</f>
        <v>-</v>
      </c>
      <c r="P67" s="9" t="str">
        <f>IFERROR(VLOOKUP(CONCATENATE($A67,P$1),'Исх-увл.отчёт'!$A$2:$D$3000,4,FALSE),"-")</f>
        <v>-</v>
      </c>
      <c r="Q67" s="9" t="str">
        <f>IFERROR(VLOOKUP(CONCATENATE($A67,Q$1),'Исх-увл.отчёт'!$A$2:$D$3000,4,FALSE),"-")</f>
        <v>-</v>
      </c>
      <c r="R67" s="9" t="str">
        <f>IFERROR(VLOOKUP(CONCATENATE($A67,R$1),'Исх-увл.отчёт'!$A$2:$D$3000,4,FALSE),"-")</f>
        <v>-</v>
      </c>
      <c r="S67" s="9" t="str">
        <f>IFERROR(VLOOKUP(CONCATENATE($A67,S$1),'Исх-увл.отчёт'!$A$2:$D$3000,4,FALSE),"-")</f>
        <v>-</v>
      </c>
      <c r="T67" s="9" t="str">
        <f>IFERROR(VLOOKUP(CONCATENATE($A67,T$1),'Исх-увл.отчёт'!$A$2:$D$3000,4,FALSE),"-")</f>
        <v>-</v>
      </c>
      <c r="U67" s="9">
        <f>IFERROR(VLOOKUP(CONCATENATE($A67,U$1),'Исх-увл.отчёт'!$A$2:$D$3000,4,FALSE),"-")</f>
        <v>5</v>
      </c>
      <c r="V67" s="9" t="str">
        <f>IFERROR(VLOOKUP(CONCATENATE($A67,V$1),'Исх-увл.отчёт'!$A$2:$D$3000,4,FALSE),"-")</f>
        <v>-</v>
      </c>
      <c r="W67" s="9" t="str">
        <f>IFERROR(VLOOKUP(CONCATENATE($A67,W$1),'Исх-увл.отчёт'!$A$2:$D$3000,4,FALSE),"-")</f>
        <v>-</v>
      </c>
      <c r="X67" s="9" t="str">
        <f>IFERROR(VLOOKUP(CONCATENATE($A67,X$1),'Исх-увл.отчёт'!$A$2:$D$3000,4,FALSE),"-")</f>
        <v>-</v>
      </c>
      <c r="Y67" s="9" t="str">
        <f>IFERROR(VLOOKUP(CONCATENATE($A67,Y$1),'Исх-увл.отчёт'!$A$2:$D$3000,4,FALSE),"-")</f>
        <v>-</v>
      </c>
      <c r="Z67" s="9">
        <f>IFERROR(VLOOKUP(CONCATENATE($A67,Z$1),'Исх-увл.отчёт'!$A$2:$D$3000,4,FALSE),"-")</f>
        <v>9</v>
      </c>
      <c r="AA67" s="9" t="str">
        <f>IFERROR(VLOOKUP(CONCATENATE($A67,AA$1),'Исх-увл.отчёт'!$A$2:$D$3000,4,FALSE),"-")</f>
        <v>-</v>
      </c>
      <c r="AB67" s="9" t="str">
        <f>IFERROR(VLOOKUP(CONCATENATE($A67,AB$1),'Исх-увл.отчёт'!$A$2:$D$3000,4,FALSE),"-")</f>
        <v>-</v>
      </c>
      <c r="AC67" s="9" t="str">
        <f>IFERROR(VLOOKUP(CONCATENATE($A67,AC$1),'Исх-увл.отчёт'!$A$2:$D$3000,4,FALSE),"-")</f>
        <v>-</v>
      </c>
      <c r="AD67" s="9" t="str">
        <f>IFERROR(VLOOKUP(CONCATENATE($A67,AD$1),'Исх-увл.отчёт'!$A$2:$D$3000,4,FALSE),"-")</f>
        <v>-</v>
      </c>
      <c r="AE67" s="9" t="str">
        <f>IFERROR(VLOOKUP(CONCATENATE($A67,AE$1),'Исх-увл.отчёт'!$A$2:$D$3000,4,FALSE),"-")</f>
        <v>-</v>
      </c>
      <c r="AF67" s="9" t="str">
        <f>IFERROR(VLOOKUP(CONCATENATE($A67,AF$1),'Исх-увл.отчёт'!$A$2:$D$3000,4,FALSE),"-")</f>
        <v>-</v>
      </c>
      <c r="AG67" s="9" t="str">
        <f>IFERROR(VLOOKUP(CONCATENATE($A67,AG$1),'Исх-увл.отчёт'!$A$2:$D$3000,4,FALSE),"-")</f>
        <v>-</v>
      </c>
      <c r="AH67" s="9" t="str">
        <f>IFERROR(VLOOKUP(CONCATENATE($A67,AH$1),'Исх-увл.отчёт'!$A$2:$D$3000,4,FALSE),"-")</f>
        <v>-</v>
      </c>
      <c r="AI67" s="9">
        <f>IFERROR(VLOOKUP(CONCATENATE($A67,AI$1),'Исх-увл.отчёт'!$A$2:$D$3000,4,FALSE),"-")</f>
        <v>12</v>
      </c>
      <c r="AJ67" s="9" t="str">
        <f>IFERROR(VLOOKUP(CONCATENATE($A67,AJ$1),'Исх-увл.отчёт'!$A$2:$D$3000,4,FALSE),"-")</f>
        <v>-</v>
      </c>
      <c r="AK67" s="9">
        <f>IFERROR(VLOOKUP(CONCATENATE($A67,AK$1),'Исх-увл.отчёт'!$A$2:$D$3000,4,FALSE),"-")</f>
        <v>7</v>
      </c>
      <c r="AL67" s="9">
        <f>IFERROR(VLOOKUP(CONCATENATE($A67,AL$1),'Исх-увл.отчёт'!$A$2:$D$3000,4,FALSE),"-")</f>
        <v>10</v>
      </c>
      <c r="AM67" s="9" t="str">
        <f>IFERROR(VLOOKUP(CONCATENATE($A67,AM$1),'Исх-увл.отчёт'!$A$2:$D$3000,4,FALSE),"-")</f>
        <v>-</v>
      </c>
      <c r="AN67" s="9">
        <f>IFERROR(VLOOKUP(CONCATENATE($A67,AN$1),'Исх-увл.отчёт'!$A$2:$D$3000,4,FALSE),"-")</f>
        <v>11</v>
      </c>
      <c r="AO67" s="9" t="str">
        <f>IFERROR(VLOOKUP(CONCATENATE($A67,AO$1),'Исх-увл.отчёт'!$A$2:$D$3000,4,FALSE),"-")</f>
        <v>-</v>
      </c>
      <c r="AP67" s="9" t="str">
        <f>IFERROR(VLOOKUP(CONCATENATE($A67,AP$1),'Исх-увл.отчёт'!$A$2:$D$3000,4,FALSE),"-")</f>
        <v>-</v>
      </c>
      <c r="AQ67" s="9" t="str">
        <f>IFERROR(VLOOKUP(CONCATENATE($A67,AQ$1),'Исх-увл.отчёт'!$A$2:$D$3000,4,FALSE),"-")</f>
        <v>-</v>
      </c>
      <c r="AR67" s="9" t="str">
        <f>IFERROR(VLOOKUP(CONCATENATE($A67,AR$1),'Исх-увл.отчёт'!$A$2:$D$3000,4,FALSE),"-")</f>
        <v>-</v>
      </c>
      <c r="AS67" s="9" t="str">
        <f>IFERROR(VLOOKUP(CONCATENATE($A67,AS$1),'Исх-увл.отчёт'!$A$2:$D$3000,4,FALSE),"-")</f>
        <v>-</v>
      </c>
      <c r="AT67" s="9" t="str">
        <f>IFERROR(VLOOKUP(CONCATENATE($A67,AT$1),'Исх-увл.отчёт'!$A$2:$D$3000,4,FALSE),"-")</f>
        <v>-</v>
      </c>
      <c r="AU67" s="9" t="str">
        <f>IFERROR(VLOOKUP(CONCATENATE($A67,AU$1),'Исх-увл.отчёт'!$A$2:$D$3000,4,FALSE),"-")</f>
        <v>-</v>
      </c>
      <c r="AV67" s="9" t="str">
        <f>IFERROR(VLOOKUP(CONCATENATE($A67,AV$1),'Исх-увл.отчёт'!$A$2:$D$3000,4,FALSE),"-")</f>
        <v>-</v>
      </c>
      <c r="AW67" s="9" t="str">
        <f>IFERROR(VLOOKUP(CONCATENATE($A67,AW$1),'Исх-увл.отчёт'!$A$2:$D$3000,4,FALSE),"-")</f>
        <v>-</v>
      </c>
      <c r="AX67" s="9" t="str">
        <f>IFERROR(VLOOKUP(CONCATENATE($A67,AX$1),'Исх-увл.отчёт'!$A$2:$D$3000,4,FALSE),"-")</f>
        <v>-</v>
      </c>
      <c r="AY67" s="9" t="str">
        <f>IFERROR(VLOOKUP(CONCATENATE($A67,AY$1),'Исх-увл.отчёт'!$A$2:$D$3000,4,FALSE),"-")</f>
        <v>-</v>
      </c>
      <c r="AZ67" s="9" t="str">
        <f>IFERROR(VLOOKUP(CONCATENATE($A67,AZ$1),'Исх-увл.отчёт'!$A$2:$D$3000,4,FALSE),"-")</f>
        <v>-</v>
      </c>
      <c r="BA67" s="9" t="str">
        <f>IFERROR(VLOOKUP(CONCATENATE($A67,BA$1),'Исх-увл.отчёт'!$A$2:$D$3000,4,FALSE),"-")</f>
        <v>-</v>
      </c>
      <c r="BB67" s="9" t="str">
        <f>IFERROR(VLOOKUP(CONCATENATE($A67,BB$1),'Исх-увл.отчёт'!$A$2:$D$3000,4,FALSE),"-")</f>
        <v>-</v>
      </c>
      <c r="BC67" s="9">
        <f>IFERROR(VLOOKUP(CONCATENATE($A67,BC$1),'Исх-увл.отчёт'!$A$2:$D$3000,4,FALSE),"-")</f>
        <v>10</v>
      </c>
      <c r="BD67" s="9">
        <f>IFERROR(VLOOKUP(CONCATENATE($A67,BD$1),'Исх-увл.отчёт'!$A$2:$D$3000,4,FALSE),"-")</f>
        <v>9</v>
      </c>
      <c r="BE67" s="9" t="str">
        <f>IFERROR(VLOOKUP(CONCATENATE($A67,BE$1),'Исх-увл.отчёт'!$A$2:$D$3000,4,FALSE),"-")</f>
        <v>-</v>
      </c>
      <c r="BF67" s="9" t="str">
        <f>IFERROR(VLOOKUP(CONCATENATE($A67,BF$1),'Исх-увл.отчёт'!$A$2:$D$3000,4,FALSE),"-")</f>
        <v>-</v>
      </c>
      <c r="BG67" s="9" t="str">
        <f>IFERROR(VLOOKUP(CONCATENATE($A67,BG$1),'Исх-увл.отчёт'!$A$2:$D$3000,4,FALSE),"-")</f>
        <v>-</v>
      </c>
      <c r="BH67" s="37">
        <f t="shared" ref="BH67:BH96" si="3">COUNTIF(B67:BG67,"&gt;0")</f>
        <v>9</v>
      </c>
      <c r="BI67" s="114">
        <f t="shared" si="1"/>
        <v>8.8888888888888893</v>
      </c>
      <c r="BJ67" s="9"/>
    </row>
    <row r="68" spans="1:62">
      <c r="A68" s="125">
        <f t="shared" si="2"/>
        <v>66</v>
      </c>
      <c r="B68" s="9" t="str">
        <f>IFERROR(VLOOKUP(CONCATENATE($A68,B$1),'Исх-увл.отчёт'!$A$2:$D$3000,4,FALSE),"-")</f>
        <v>-</v>
      </c>
      <c r="C68" s="9" t="str">
        <f>IFERROR(VLOOKUP(CONCATENATE($A68,C$1),'Исх-увл.отчёт'!$A$2:$D$3000,4,FALSE),"-")</f>
        <v>-</v>
      </c>
      <c r="D68" s="9" t="str">
        <f>IFERROR(VLOOKUP(CONCATENATE($A68,D$1),'Исх-увл.отчёт'!$A$2:$D$3000,4,FALSE),"-")</f>
        <v>-</v>
      </c>
      <c r="E68" s="9" t="str">
        <f>IFERROR(VLOOKUP(CONCATENATE($A68,E$1),'Исх-увл.отчёт'!$A$2:$D$3000,4,FALSE),"-")</f>
        <v>-</v>
      </c>
      <c r="F68" s="9" t="str">
        <f>IFERROR(VLOOKUP(CONCATENATE($A68,F$1),'Исх-увл.отчёт'!$A$2:$D$3000,4,FALSE),"-")</f>
        <v>-</v>
      </c>
      <c r="G68" s="9" t="str">
        <f>IFERROR(VLOOKUP(CONCATENATE($A68,G$1),'Исх-увл.отчёт'!$A$2:$D$3000,4,FALSE),"-")</f>
        <v>-</v>
      </c>
      <c r="H68" s="9" t="str">
        <f>IFERROR(VLOOKUP(CONCATENATE($A68,H$1),'Исх-увл.отчёт'!$A$2:$D$3000,4,FALSE),"-")</f>
        <v>-</v>
      </c>
      <c r="I68" s="9" t="str">
        <f>IFERROR(VLOOKUP(CONCATENATE($A68,I$1),'Исх-увл.отчёт'!$A$2:$D$3000,4,FALSE),"-")</f>
        <v>-</v>
      </c>
      <c r="J68" s="9" t="str">
        <f>IFERROR(VLOOKUP(CONCATENATE($A68,J$1),'Исх-увл.отчёт'!$A$2:$D$3000,4,FALSE),"-")</f>
        <v>-</v>
      </c>
      <c r="K68" s="9" t="str">
        <f>IFERROR(VLOOKUP(CONCATENATE($A68,K$1),'Исх-увл.отчёт'!$A$2:$D$3000,4,FALSE),"-")</f>
        <v>-</v>
      </c>
      <c r="L68" s="9">
        <f>IFERROR(VLOOKUP(CONCATENATE($A68,L$1),'Исх-увл.отчёт'!$A$2:$D$3000,4,FALSE),"-")</f>
        <v>7</v>
      </c>
      <c r="M68" s="9" t="str">
        <f>IFERROR(VLOOKUP(CONCATENATE($A68,M$1),'Исх-увл.отчёт'!$A$2:$D$3000,4,FALSE),"-")</f>
        <v>-</v>
      </c>
      <c r="N68" s="9" t="str">
        <f>IFERROR(VLOOKUP(CONCATENATE($A68,N$1),'Исх-увл.отчёт'!$A$2:$D$3000,4,FALSE),"-")</f>
        <v>-</v>
      </c>
      <c r="O68" s="9" t="str">
        <f>IFERROR(VLOOKUP(CONCATENATE($A68,O$1),'Исх-увл.отчёт'!$A$2:$D$3000,4,FALSE),"-")</f>
        <v>-</v>
      </c>
      <c r="P68" s="9" t="str">
        <f>IFERROR(VLOOKUP(CONCATENATE($A68,P$1),'Исх-увл.отчёт'!$A$2:$D$3000,4,FALSE),"-")</f>
        <v>-</v>
      </c>
      <c r="Q68" s="9" t="str">
        <f>IFERROR(VLOOKUP(CONCATENATE($A68,Q$1),'Исх-увл.отчёт'!$A$2:$D$3000,4,FALSE),"-")</f>
        <v>-</v>
      </c>
      <c r="R68" s="9" t="str">
        <f>IFERROR(VLOOKUP(CONCATENATE($A68,R$1),'Исх-увл.отчёт'!$A$2:$D$3000,4,FALSE),"-")</f>
        <v>-</v>
      </c>
      <c r="S68" s="9" t="str">
        <f>IFERROR(VLOOKUP(CONCATENATE($A68,S$1),'Исх-увл.отчёт'!$A$2:$D$3000,4,FALSE),"-")</f>
        <v>-</v>
      </c>
      <c r="T68" s="9" t="str">
        <f>IFERROR(VLOOKUP(CONCATENATE($A68,T$1),'Исх-увл.отчёт'!$A$2:$D$3000,4,FALSE),"-")</f>
        <v>-</v>
      </c>
      <c r="U68" s="9" t="str">
        <f>IFERROR(VLOOKUP(CONCATENATE($A68,U$1),'Исх-увл.отчёт'!$A$2:$D$3000,4,FALSE),"-")</f>
        <v>-</v>
      </c>
      <c r="V68" s="9">
        <f>IFERROR(VLOOKUP(CONCATENATE($A68,V$1),'Исх-увл.отчёт'!$A$2:$D$3000,4,FALSE),"-")</f>
        <v>5</v>
      </c>
      <c r="W68" s="9" t="str">
        <f>IFERROR(VLOOKUP(CONCATENATE($A68,W$1),'Исх-увл.отчёт'!$A$2:$D$3000,4,FALSE),"-")</f>
        <v>-</v>
      </c>
      <c r="X68" s="9" t="str">
        <f>IFERROR(VLOOKUP(CONCATENATE($A68,X$1),'Исх-увл.отчёт'!$A$2:$D$3000,4,FALSE),"-")</f>
        <v>-</v>
      </c>
      <c r="Y68" s="9" t="str">
        <f>IFERROR(VLOOKUP(CONCATENATE($A68,Y$1),'Исх-увл.отчёт'!$A$2:$D$3000,4,FALSE),"-")</f>
        <v>-</v>
      </c>
      <c r="Z68" s="9">
        <f>IFERROR(VLOOKUP(CONCATENATE($A68,Z$1),'Исх-увл.отчёт'!$A$2:$D$3000,4,FALSE),"-")</f>
        <v>10</v>
      </c>
      <c r="AA68" s="9" t="str">
        <f>IFERROR(VLOOKUP(CONCATENATE($A68,AA$1),'Исх-увл.отчёт'!$A$2:$D$3000,4,FALSE),"-")</f>
        <v>-</v>
      </c>
      <c r="AB68" s="9" t="str">
        <f>IFERROR(VLOOKUP(CONCATENATE($A68,AB$1),'Исх-увл.отчёт'!$A$2:$D$3000,4,FALSE),"-")</f>
        <v>-</v>
      </c>
      <c r="AC68" s="9" t="str">
        <f>IFERROR(VLOOKUP(CONCATENATE($A68,AC$1),'Исх-увл.отчёт'!$A$2:$D$3000,4,FALSE),"-")</f>
        <v>-</v>
      </c>
      <c r="AD68" s="9" t="str">
        <f>IFERROR(VLOOKUP(CONCATENATE($A68,AD$1),'Исх-увл.отчёт'!$A$2:$D$3000,4,FALSE),"-")</f>
        <v>-</v>
      </c>
      <c r="AE68" s="9" t="str">
        <f>IFERROR(VLOOKUP(CONCATENATE($A68,AE$1),'Исх-увл.отчёт'!$A$2:$D$3000,4,FALSE),"-")</f>
        <v>-</v>
      </c>
      <c r="AF68" s="9" t="str">
        <f>IFERROR(VLOOKUP(CONCATENATE($A68,AF$1),'Исх-увл.отчёт'!$A$2:$D$3000,4,FALSE),"-")</f>
        <v>-</v>
      </c>
      <c r="AG68" s="9" t="str">
        <f>IFERROR(VLOOKUP(CONCATENATE($A68,AG$1),'Исх-увл.отчёт'!$A$2:$D$3000,4,FALSE),"-")</f>
        <v>-</v>
      </c>
      <c r="AH68" s="9" t="str">
        <f>IFERROR(VLOOKUP(CONCATENATE($A68,AH$1),'Исх-увл.отчёт'!$A$2:$D$3000,4,FALSE),"-")</f>
        <v>-</v>
      </c>
      <c r="AI68" s="9">
        <f>IFERROR(VLOOKUP(CONCATENATE($A68,AI$1),'Исх-увл.отчёт'!$A$2:$D$3000,4,FALSE),"-")</f>
        <v>11</v>
      </c>
      <c r="AJ68" s="9" t="str">
        <f>IFERROR(VLOOKUP(CONCATENATE($A68,AJ$1),'Исх-увл.отчёт'!$A$2:$D$3000,4,FALSE),"-")</f>
        <v>-</v>
      </c>
      <c r="AK68" s="9">
        <f>IFERROR(VLOOKUP(CONCATENATE($A68,AK$1),'Исх-увл.отчёт'!$A$2:$D$3000,4,FALSE),"-")</f>
        <v>7</v>
      </c>
      <c r="AL68" s="9">
        <f>IFERROR(VLOOKUP(CONCATENATE($A68,AL$1),'Исх-увл.отчёт'!$A$2:$D$3000,4,FALSE),"-")</f>
        <v>11</v>
      </c>
      <c r="AM68" s="9" t="str">
        <f>IFERROR(VLOOKUP(CONCATENATE($A68,AM$1),'Исх-увл.отчёт'!$A$2:$D$3000,4,FALSE),"-")</f>
        <v>-</v>
      </c>
      <c r="AN68" s="9" t="str">
        <f>IFERROR(VLOOKUP(CONCATENATE($A68,AN$1),'Исх-увл.отчёт'!$A$2:$D$3000,4,FALSE),"-")</f>
        <v>-</v>
      </c>
      <c r="AO68" s="9" t="str">
        <f>IFERROR(VLOOKUP(CONCATENATE($A68,AO$1),'Исх-увл.отчёт'!$A$2:$D$3000,4,FALSE),"-")</f>
        <v>-</v>
      </c>
      <c r="AP68" s="9" t="str">
        <f>IFERROR(VLOOKUP(CONCATENATE($A68,AP$1),'Исх-увл.отчёт'!$A$2:$D$3000,4,FALSE),"-")</f>
        <v>-</v>
      </c>
      <c r="AQ68" s="9" t="str">
        <f>IFERROR(VLOOKUP(CONCATENATE($A68,AQ$1),'Исх-увл.отчёт'!$A$2:$D$3000,4,FALSE),"-")</f>
        <v>-</v>
      </c>
      <c r="AR68" s="9" t="str">
        <f>IFERROR(VLOOKUP(CONCATENATE($A68,AR$1),'Исх-увл.отчёт'!$A$2:$D$3000,4,FALSE),"-")</f>
        <v>-</v>
      </c>
      <c r="AS68" s="9" t="str">
        <f>IFERROR(VLOOKUP(CONCATENATE($A68,AS$1),'Исх-увл.отчёт'!$A$2:$D$3000,4,FALSE),"-")</f>
        <v>-</v>
      </c>
      <c r="AT68" s="9" t="str">
        <f>IFERROR(VLOOKUP(CONCATENATE($A68,AT$1),'Исх-увл.отчёт'!$A$2:$D$3000,4,FALSE),"-")</f>
        <v>-</v>
      </c>
      <c r="AU68" s="9" t="str">
        <f>IFERROR(VLOOKUP(CONCATENATE($A68,AU$1),'Исх-увл.отчёт'!$A$2:$D$3000,4,FALSE),"-")</f>
        <v>-</v>
      </c>
      <c r="AV68" s="9" t="str">
        <f>IFERROR(VLOOKUP(CONCATENATE($A68,AV$1),'Исх-увл.отчёт'!$A$2:$D$3000,4,FALSE),"-")</f>
        <v>-</v>
      </c>
      <c r="AW68" s="9" t="str">
        <f>IFERROR(VLOOKUP(CONCATENATE($A68,AW$1),'Исх-увл.отчёт'!$A$2:$D$3000,4,FALSE),"-")</f>
        <v>-</v>
      </c>
      <c r="AX68" s="9" t="str">
        <f>IFERROR(VLOOKUP(CONCATENATE($A68,AX$1),'Исх-увл.отчёт'!$A$2:$D$3000,4,FALSE),"-")</f>
        <v>-</v>
      </c>
      <c r="AY68" s="9" t="str">
        <f>IFERROR(VLOOKUP(CONCATENATE($A68,AY$1),'Исх-увл.отчёт'!$A$2:$D$3000,4,FALSE),"-")</f>
        <v>-</v>
      </c>
      <c r="AZ68" s="9" t="str">
        <f>IFERROR(VLOOKUP(CONCATENATE($A68,AZ$1),'Исх-увл.отчёт'!$A$2:$D$3000,4,FALSE),"-")</f>
        <v>-</v>
      </c>
      <c r="BA68" s="9" t="str">
        <f>IFERROR(VLOOKUP(CONCATENATE($A68,BA$1),'Исх-увл.отчёт'!$A$2:$D$3000,4,FALSE),"-")</f>
        <v>-</v>
      </c>
      <c r="BB68" s="9" t="str">
        <f>IFERROR(VLOOKUP(CONCATENATE($A68,BB$1),'Исх-увл.отчёт'!$A$2:$D$3000,4,FALSE),"-")</f>
        <v>-</v>
      </c>
      <c r="BC68" s="9">
        <f>IFERROR(VLOOKUP(CONCATENATE($A68,BC$1),'Исх-увл.отчёт'!$A$2:$D$3000,4,FALSE),"-")</f>
        <v>11</v>
      </c>
      <c r="BD68" s="9">
        <f>IFERROR(VLOOKUP(CONCATENATE($A68,BD$1),'Исх-увл.отчёт'!$A$2:$D$3000,4,FALSE),"-")</f>
        <v>11</v>
      </c>
      <c r="BE68" s="9" t="str">
        <f>IFERROR(VLOOKUP(CONCATENATE($A68,BE$1),'Исх-увл.отчёт'!$A$2:$D$3000,4,FALSE),"-")</f>
        <v>-</v>
      </c>
      <c r="BF68" s="9" t="str">
        <f>IFERROR(VLOOKUP(CONCATENATE($A68,BF$1),'Исх-увл.отчёт'!$A$2:$D$3000,4,FALSE),"-")</f>
        <v>-</v>
      </c>
      <c r="BG68" s="9" t="str">
        <f>IFERROR(VLOOKUP(CONCATENATE($A68,BG$1),'Исх-увл.отчёт'!$A$2:$D$3000,4,FALSE),"-")</f>
        <v>-</v>
      </c>
      <c r="BH68" s="37">
        <f t="shared" si="3"/>
        <v>8</v>
      </c>
      <c r="BI68" s="114">
        <f t="shared" ref="BI68:BI96" si="4">IFERROR(AVERAGE(B68:BG68),"-")</f>
        <v>9.125</v>
      </c>
      <c r="BJ68" s="9"/>
    </row>
    <row r="69" spans="1:62">
      <c r="A69" s="125">
        <f t="shared" ref="A69:A96" si="5">A68+1</f>
        <v>67</v>
      </c>
      <c r="B69" s="9" t="str">
        <f>IFERROR(VLOOKUP(CONCATENATE($A69,B$1),'Исх-увл.отчёт'!$A$2:$D$3000,4,FALSE),"-")</f>
        <v>-</v>
      </c>
      <c r="C69" s="9" t="str">
        <f>IFERROR(VLOOKUP(CONCATENATE($A69,C$1),'Исх-увл.отчёт'!$A$2:$D$3000,4,FALSE),"-")</f>
        <v>-</v>
      </c>
      <c r="D69" s="9" t="str">
        <f>IFERROR(VLOOKUP(CONCATENATE($A69,D$1),'Исх-увл.отчёт'!$A$2:$D$3000,4,FALSE),"-")</f>
        <v>-</v>
      </c>
      <c r="E69" s="9" t="str">
        <f>IFERROR(VLOOKUP(CONCATENATE($A69,E$1),'Исх-увл.отчёт'!$A$2:$D$3000,4,FALSE),"-")</f>
        <v>-</v>
      </c>
      <c r="F69" s="9" t="str">
        <f>IFERROR(VLOOKUP(CONCATENATE($A69,F$1),'Исх-увл.отчёт'!$A$2:$D$3000,4,FALSE),"-")</f>
        <v>-</v>
      </c>
      <c r="G69" s="9" t="str">
        <f>IFERROR(VLOOKUP(CONCATENATE($A69,G$1),'Исх-увл.отчёт'!$A$2:$D$3000,4,FALSE),"-")</f>
        <v>-</v>
      </c>
      <c r="H69" s="9" t="str">
        <f>IFERROR(VLOOKUP(CONCATENATE($A69,H$1),'Исх-увл.отчёт'!$A$2:$D$3000,4,FALSE),"-")</f>
        <v>-</v>
      </c>
      <c r="I69" s="9" t="str">
        <f>IFERROR(VLOOKUP(CONCATENATE($A69,I$1),'Исх-увл.отчёт'!$A$2:$D$3000,4,FALSE),"-")</f>
        <v>-</v>
      </c>
      <c r="J69" s="9" t="str">
        <f>IFERROR(VLOOKUP(CONCATENATE($A69,J$1),'Исх-увл.отчёт'!$A$2:$D$3000,4,FALSE),"-")</f>
        <v>-</v>
      </c>
      <c r="K69" s="9" t="str">
        <f>IFERROR(VLOOKUP(CONCATENATE($A69,K$1),'Исх-увл.отчёт'!$A$2:$D$3000,4,FALSE),"-")</f>
        <v>-</v>
      </c>
      <c r="L69" s="9" t="str">
        <f>IFERROR(VLOOKUP(CONCATENATE($A69,L$1),'Исх-увл.отчёт'!$A$2:$D$3000,4,FALSE),"-")</f>
        <v>-</v>
      </c>
      <c r="M69" s="9" t="str">
        <f>IFERROR(VLOOKUP(CONCATENATE($A69,M$1),'Исх-увл.отчёт'!$A$2:$D$3000,4,FALSE),"-")</f>
        <v>-</v>
      </c>
      <c r="N69" s="9" t="str">
        <f>IFERROR(VLOOKUP(CONCATENATE($A69,N$1),'Исх-увл.отчёт'!$A$2:$D$3000,4,FALSE),"-")</f>
        <v>-</v>
      </c>
      <c r="O69" s="9" t="str">
        <f>IFERROR(VLOOKUP(CONCATENATE($A69,O$1),'Исх-увл.отчёт'!$A$2:$D$3000,4,FALSE),"-")</f>
        <v>-</v>
      </c>
      <c r="P69" s="9" t="str">
        <f>IFERROR(VLOOKUP(CONCATENATE($A69,P$1),'Исх-увл.отчёт'!$A$2:$D$3000,4,FALSE),"-")</f>
        <v>-</v>
      </c>
      <c r="Q69" s="9" t="str">
        <f>IFERROR(VLOOKUP(CONCATENATE($A69,Q$1),'Исх-увл.отчёт'!$A$2:$D$3000,4,FALSE),"-")</f>
        <v>-</v>
      </c>
      <c r="R69" s="9" t="str">
        <f>IFERROR(VLOOKUP(CONCATENATE($A69,R$1),'Исх-увл.отчёт'!$A$2:$D$3000,4,FALSE),"-")</f>
        <v>-</v>
      </c>
      <c r="S69" s="9" t="str">
        <f>IFERROR(VLOOKUP(CONCATENATE($A69,S$1),'Исх-увл.отчёт'!$A$2:$D$3000,4,FALSE),"-")</f>
        <v>-</v>
      </c>
      <c r="T69" s="9" t="str">
        <f>IFERROR(VLOOKUP(CONCATENATE($A69,T$1),'Исх-увл.отчёт'!$A$2:$D$3000,4,FALSE),"-")</f>
        <v>-</v>
      </c>
      <c r="U69" s="9" t="str">
        <f>IFERROR(VLOOKUP(CONCATENATE($A69,U$1),'Исх-увл.отчёт'!$A$2:$D$3000,4,FALSE),"-")</f>
        <v>-</v>
      </c>
      <c r="V69" s="9" t="str">
        <f>IFERROR(VLOOKUP(CONCATENATE($A69,V$1),'Исх-увл.отчёт'!$A$2:$D$3000,4,FALSE),"-")</f>
        <v>-</v>
      </c>
      <c r="W69" s="9" t="str">
        <f>IFERROR(VLOOKUP(CONCATENATE($A69,W$1),'Исх-увл.отчёт'!$A$2:$D$3000,4,FALSE),"-")</f>
        <v>-</v>
      </c>
      <c r="X69" s="9" t="str">
        <f>IFERROR(VLOOKUP(CONCATENATE($A69,X$1),'Исх-увл.отчёт'!$A$2:$D$3000,4,FALSE),"-")</f>
        <v>-</v>
      </c>
      <c r="Y69" s="9" t="str">
        <f>IFERROR(VLOOKUP(CONCATENATE($A69,Y$1),'Исх-увл.отчёт'!$A$2:$D$3000,4,FALSE),"-")</f>
        <v>-</v>
      </c>
      <c r="Z69" s="9" t="str">
        <f>IFERROR(VLOOKUP(CONCATENATE($A69,Z$1),'Исх-увл.отчёт'!$A$2:$D$3000,4,FALSE),"-")</f>
        <v>-</v>
      </c>
      <c r="AA69" s="9" t="str">
        <f>IFERROR(VLOOKUP(CONCATENATE($A69,AA$1),'Исх-увл.отчёт'!$A$2:$D$3000,4,FALSE),"-")</f>
        <v>-</v>
      </c>
      <c r="AB69" s="9" t="str">
        <f>IFERROR(VLOOKUP(CONCATENATE($A69,AB$1),'Исх-увл.отчёт'!$A$2:$D$3000,4,FALSE),"-")</f>
        <v>-</v>
      </c>
      <c r="AC69" s="9" t="str">
        <f>IFERROR(VLOOKUP(CONCATENATE($A69,AC$1),'Исх-увл.отчёт'!$A$2:$D$3000,4,FALSE),"-")</f>
        <v>-</v>
      </c>
      <c r="AD69" s="9" t="str">
        <f>IFERROR(VLOOKUP(CONCATENATE($A69,AD$1),'Исх-увл.отчёт'!$A$2:$D$3000,4,FALSE),"-")</f>
        <v>-</v>
      </c>
      <c r="AE69" s="9" t="str">
        <f>IFERROR(VLOOKUP(CONCATENATE($A69,AE$1),'Исх-увл.отчёт'!$A$2:$D$3000,4,FALSE),"-")</f>
        <v>-</v>
      </c>
      <c r="AF69" s="9" t="str">
        <f>IFERROR(VLOOKUP(CONCATENATE($A69,AF$1),'Исх-увл.отчёт'!$A$2:$D$3000,4,FALSE),"-")</f>
        <v>-</v>
      </c>
      <c r="AG69" s="9" t="str">
        <f>IFERROR(VLOOKUP(CONCATENATE($A69,AG$1),'Исх-увл.отчёт'!$A$2:$D$3000,4,FALSE),"-")</f>
        <v>-</v>
      </c>
      <c r="AH69" s="9" t="str">
        <f>IFERROR(VLOOKUP(CONCATENATE($A69,AH$1),'Исх-увл.отчёт'!$A$2:$D$3000,4,FALSE),"-")</f>
        <v>-</v>
      </c>
      <c r="AI69" s="9" t="str">
        <f>IFERROR(VLOOKUP(CONCATENATE($A69,AI$1),'Исх-увл.отчёт'!$A$2:$D$3000,4,FALSE),"-")</f>
        <v>-</v>
      </c>
      <c r="AJ69" s="9" t="str">
        <f>IFERROR(VLOOKUP(CONCATENATE($A69,AJ$1),'Исх-увл.отчёт'!$A$2:$D$3000,4,FALSE),"-")</f>
        <v>-</v>
      </c>
      <c r="AK69" s="9" t="str">
        <f>IFERROR(VLOOKUP(CONCATENATE($A69,AK$1),'Исх-увл.отчёт'!$A$2:$D$3000,4,FALSE),"-")</f>
        <v>-</v>
      </c>
      <c r="AL69" s="9" t="str">
        <f>IFERROR(VLOOKUP(CONCATENATE($A69,AL$1),'Исх-увл.отчёт'!$A$2:$D$3000,4,FALSE),"-")</f>
        <v>-</v>
      </c>
      <c r="AM69" s="9" t="str">
        <f>IFERROR(VLOOKUP(CONCATENATE($A69,AM$1),'Исх-увл.отчёт'!$A$2:$D$3000,4,FALSE),"-")</f>
        <v>-</v>
      </c>
      <c r="AN69" s="9" t="str">
        <f>IFERROR(VLOOKUP(CONCATENATE($A69,AN$1),'Исх-увл.отчёт'!$A$2:$D$3000,4,FALSE),"-")</f>
        <v>-</v>
      </c>
      <c r="AO69" s="9" t="str">
        <f>IFERROR(VLOOKUP(CONCATENATE($A69,AO$1),'Исх-увл.отчёт'!$A$2:$D$3000,4,FALSE),"-")</f>
        <v>-</v>
      </c>
      <c r="AP69" s="9" t="str">
        <f>IFERROR(VLOOKUP(CONCATENATE($A69,AP$1),'Исх-увл.отчёт'!$A$2:$D$3000,4,FALSE),"-")</f>
        <v>-</v>
      </c>
      <c r="AQ69" s="9" t="str">
        <f>IFERROR(VLOOKUP(CONCATENATE($A69,AQ$1),'Исх-увл.отчёт'!$A$2:$D$3000,4,FALSE),"-")</f>
        <v>-</v>
      </c>
      <c r="AR69" s="9" t="str">
        <f>IFERROR(VLOOKUP(CONCATENATE($A69,AR$1),'Исх-увл.отчёт'!$A$2:$D$3000,4,FALSE),"-")</f>
        <v>-</v>
      </c>
      <c r="AS69" s="9" t="str">
        <f>IFERROR(VLOOKUP(CONCATENATE($A69,AS$1),'Исх-увл.отчёт'!$A$2:$D$3000,4,FALSE),"-")</f>
        <v>-</v>
      </c>
      <c r="AT69" s="9" t="str">
        <f>IFERROR(VLOOKUP(CONCATENATE($A69,AT$1),'Исх-увл.отчёт'!$A$2:$D$3000,4,FALSE),"-")</f>
        <v>-</v>
      </c>
      <c r="AU69" s="9" t="str">
        <f>IFERROR(VLOOKUP(CONCATENATE($A69,AU$1),'Исх-увл.отчёт'!$A$2:$D$3000,4,FALSE),"-")</f>
        <v>-</v>
      </c>
      <c r="AV69" s="9" t="str">
        <f>IFERROR(VLOOKUP(CONCATENATE($A69,AV$1),'Исх-увл.отчёт'!$A$2:$D$3000,4,FALSE),"-")</f>
        <v>-</v>
      </c>
      <c r="AW69" s="9" t="str">
        <f>IFERROR(VLOOKUP(CONCATENATE($A69,AW$1),'Исх-увл.отчёт'!$A$2:$D$3000,4,FALSE),"-")</f>
        <v>-</v>
      </c>
      <c r="AX69" s="9" t="str">
        <f>IFERROR(VLOOKUP(CONCATENATE($A69,AX$1),'Исх-увл.отчёт'!$A$2:$D$3000,4,FALSE),"-")</f>
        <v>-</v>
      </c>
      <c r="AY69" s="9" t="str">
        <f>IFERROR(VLOOKUP(CONCATENATE($A69,AY$1),'Исх-увл.отчёт'!$A$2:$D$3000,4,FALSE),"-")</f>
        <v>-</v>
      </c>
      <c r="AZ69" s="9" t="str">
        <f>IFERROR(VLOOKUP(CONCATENATE($A69,AZ$1),'Исх-увл.отчёт'!$A$2:$D$3000,4,FALSE),"-")</f>
        <v>-</v>
      </c>
      <c r="BA69" s="9" t="str">
        <f>IFERROR(VLOOKUP(CONCATENATE($A69,BA$1),'Исх-увл.отчёт'!$A$2:$D$3000,4,FALSE),"-")</f>
        <v>-</v>
      </c>
      <c r="BB69" s="9" t="str">
        <f>IFERROR(VLOOKUP(CONCATENATE($A69,BB$1),'Исх-увл.отчёт'!$A$2:$D$3000,4,FALSE),"-")</f>
        <v>-</v>
      </c>
      <c r="BC69" s="9" t="str">
        <f>IFERROR(VLOOKUP(CONCATENATE($A69,BC$1),'Исх-увл.отчёт'!$A$2:$D$3000,4,FALSE),"-")</f>
        <v>-</v>
      </c>
      <c r="BD69" s="9" t="str">
        <f>IFERROR(VLOOKUP(CONCATENATE($A69,BD$1),'Исх-увл.отчёт'!$A$2:$D$3000,4,FALSE),"-")</f>
        <v>-</v>
      </c>
      <c r="BE69" s="9" t="str">
        <f>IFERROR(VLOOKUP(CONCATENATE($A69,BE$1),'Исх-увл.отчёт'!$A$2:$D$3000,4,FALSE),"-")</f>
        <v>-</v>
      </c>
      <c r="BF69" s="9" t="str">
        <f>IFERROR(VLOOKUP(CONCATENATE($A69,BF$1),'Исх-увл.отчёт'!$A$2:$D$3000,4,FALSE),"-")</f>
        <v>-</v>
      </c>
      <c r="BG69" s="9" t="str">
        <f>IFERROR(VLOOKUP(CONCATENATE($A69,BG$1),'Исх-увл.отчёт'!$A$2:$D$3000,4,FALSE),"-")</f>
        <v>-</v>
      </c>
      <c r="BH69" s="37">
        <f t="shared" si="3"/>
        <v>0</v>
      </c>
      <c r="BI69" s="114" t="str">
        <f t="shared" si="4"/>
        <v>-</v>
      </c>
      <c r="BJ69" s="9"/>
    </row>
    <row r="70" spans="1:62">
      <c r="A70" s="125">
        <f t="shared" si="5"/>
        <v>68</v>
      </c>
      <c r="B70" s="9" t="str">
        <f>IFERROR(VLOOKUP(CONCATENATE($A70,B$1),'Исх-увл.отчёт'!$A$2:$D$3000,4,FALSE),"-")</f>
        <v>-</v>
      </c>
      <c r="C70" s="9" t="str">
        <f>IFERROR(VLOOKUP(CONCATENATE($A70,C$1),'Исх-увл.отчёт'!$A$2:$D$3000,4,FALSE),"-")</f>
        <v>-</v>
      </c>
      <c r="D70" s="9" t="str">
        <f>IFERROR(VLOOKUP(CONCATENATE($A70,D$1),'Исх-увл.отчёт'!$A$2:$D$3000,4,FALSE),"-")</f>
        <v>-</v>
      </c>
      <c r="E70" s="9" t="str">
        <f>IFERROR(VLOOKUP(CONCATENATE($A70,E$1),'Исх-увл.отчёт'!$A$2:$D$3000,4,FALSE),"-")</f>
        <v>-</v>
      </c>
      <c r="F70" s="9" t="str">
        <f>IFERROR(VLOOKUP(CONCATENATE($A70,F$1),'Исх-увл.отчёт'!$A$2:$D$3000,4,FALSE),"-")</f>
        <v>-</v>
      </c>
      <c r="G70" s="9" t="str">
        <f>IFERROR(VLOOKUP(CONCATENATE($A70,G$1),'Исх-увл.отчёт'!$A$2:$D$3000,4,FALSE),"-")</f>
        <v>-</v>
      </c>
      <c r="H70" s="9" t="str">
        <f>IFERROR(VLOOKUP(CONCATENATE($A70,H$1),'Исх-увл.отчёт'!$A$2:$D$3000,4,FALSE),"-")</f>
        <v>-</v>
      </c>
      <c r="I70" s="9">
        <f>IFERROR(VLOOKUP(CONCATENATE($A70,I$1),'Исх-увл.отчёт'!$A$2:$D$3000,4,FALSE),"-")</f>
        <v>10</v>
      </c>
      <c r="J70" s="9" t="str">
        <f>IFERROR(VLOOKUP(CONCATENATE($A70,J$1),'Исх-увл.отчёт'!$A$2:$D$3000,4,FALSE),"-")</f>
        <v>-</v>
      </c>
      <c r="K70" s="9" t="str">
        <f>IFERROR(VLOOKUP(CONCATENATE($A70,K$1),'Исх-увл.отчёт'!$A$2:$D$3000,4,FALSE),"-")</f>
        <v>-</v>
      </c>
      <c r="L70" s="9">
        <f>IFERROR(VLOOKUP(CONCATENATE($A70,L$1),'Исх-увл.отчёт'!$A$2:$D$3000,4,FALSE),"-")</f>
        <v>9</v>
      </c>
      <c r="M70" s="9" t="str">
        <f>IFERROR(VLOOKUP(CONCATENATE($A70,M$1),'Исх-увл.отчёт'!$A$2:$D$3000,4,FALSE),"-")</f>
        <v>-</v>
      </c>
      <c r="N70" s="9" t="str">
        <f>IFERROR(VLOOKUP(CONCATENATE($A70,N$1),'Исх-увл.отчёт'!$A$2:$D$3000,4,FALSE),"-")</f>
        <v>-</v>
      </c>
      <c r="O70" s="9">
        <f>IFERROR(VLOOKUP(CONCATENATE($A70,O$1),'Исх-увл.отчёт'!$A$2:$D$3000,4,FALSE),"-")</f>
        <v>6</v>
      </c>
      <c r="P70" s="9" t="str">
        <f>IFERROR(VLOOKUP(CONCATENATE($A70,P$1),'Исх-увл.отчёт'!$A$2:$D$3000,4,FALSE),"-")</f>
        <v>-</v>
      </c>
      <c r="Q70" s="9" t="str">
        <f>IFERROR(VLOOKUP(CONCATENATE($A70,Q$1),'Исх-увл.отчёт'!$A$2:$D$3000,4,FALSE),"-")</f>
        <v>-</v>
      </c>
      <c r="R70" s="9" t="str">
        <f>IFERROR(VLOOKUP(CONCATENATE($A70,R$1),'Исх-увл.отчёт'!$A$2:$D$3000,4,FALSE),"-")</f>
        <v>-</v>
      </c>
      <c r="S70" s="9" t="str">
        <f>IFERROR(VLOOKUP(CONCATENATE($A70,S$1),'Исх-увл.отчёт'!$A$2:$D$3000,4,FALSE),"-")</f>
        <v>-</v>
      </c>
      <c r="T70" s="9" t="str">
        <f>IFERROR(VLOOKUP(CONCATENATE($A70,T$1),'Исх-увл.отчёт'!$A$2:$D$3000,4,FALSE),"-")</f>
        <v>-</v>
      </c>
      <c r="U70" s="9" t="str">
        <f>IFERROR(VLOOKUP(CONCATENATE($A70,U$1),'Исх-увл.отчёт'!$A$2:$D$3000,4,FALSE),"-")</f>
        <v>-</v>
      </c>
      <c r="V70" s="9" t="str">
        <f>IFERROR(VLOOKUP(CONCATENATE($A70,V$1),'Исх-увл.отчёт'!$A$2:$D$3000,4,FALSE),"-")</f>
        <v>-</v>
      </c>
      <c r="W70" s="9" t="str">
        <f>IFERROR(VLOOKUP(CONCATENATE($A70,W$1),'Исх-увл.отчёт'!$A$2:$D$3000,4,FALSE),"-")</f>
        <v>-</v>
      </c>
      <c r="X70" s="9" t="str">
        <f>IFERROR(VLOOKUP(CONCATENATE($A70,X$1),'Исх-увл.отчёт'!$A$2:$D$3000,4,FALSE),"-")</f>
        <v>-</v>
      </c>
      <c r="Y70" s="9" t="str">
        <f>IFERROR(VLOOKUP(CONCATENATE($A70,Y$1),'Исх-увл.отчёт'!$A$2:$D$3000,4,FALSE),"-")</f>
        <v>-</v>
      </c>
      <c r="Z70" s="9">
        <f>IFERROR(VLOOKUP(CONCATENATE($A70,Z$1),'Исх-увл.отчёт'!$A$2:$D$3000,4,FALSE),"-")</f>
        <v>11</v>
      </c>
      <c r="AA70" s="9" t="str">
        <f>IFERROR(VLOOKUP(CONCATENATE($A70,AA$1),'Исх-увл.отчёт'!$A$2:$D$3000,4,FALSE),"-")</f>
        <v>-</v>
      </c>
      <c r="AB70" s="9" t="str">
        <f>IFERROR(VLOOKUP(CONCATENATE($A70,AB$1),'Исх-увл.отчёт'!$A$2:$D$3000,4,FALSE),"-")</f>
        <v>-</v>
      </c>
      <c r="AC70" s="9" t="str">
        <f>IFERROR(VLOOKUP(CONCATENATE($A70,AC$1),'Исх-увл.отчёт'!$A$2:$D$3000,4,FALSE),"-")</f>
        <v>-</v>
      </c>
      <c r="AD70" s="9" t="str">
        <f>IFERROR(VLOOKUP(CONCATENATE($A70,AD$1),'Исх-увл.отчёт'!$A$2:$D$3000,4,FALSE),"-")</f>
        <v>-</v>
      </c>
      <c r="AE70" s="9" t="str">
        <f>IFERROR(VLOOKUP(CONCATENATE($A70,AE$1),'Исх-увл.отчёт'!$A$2:$D$3000,4,FALSE),"-")</f>
        <v>-</v>
      </c>
      <c r="AF70" s="9" t="str">
        <f>IFERROR(VLOOKUP(CONCATENATE($A70,AF$1),'Исх-увл.отчёт'!$A$2:$D$3000,4,FALSE),"-")</f>
        <v>-</v>
      </c>
      <c r="AG70" s="9">
        <f>IFERROR(VLOOKUP(CONCATENATE($A70,AG$1),'Исх-увл.отчёт'!$A$2:$D$3000,4,FALSE),"-")</f>
        <v>5</v>
      </c>
      <c r="AH70" s="9" t="str">
        <f>IFERROR(VLOOKUP(CONCATENATE($A70,AH$1),'Исх-увл.отчёт'!$A$2:$D$3000,4,FALSE),"-")</f>
        <v>-</v>
      </c>
      <c r="AI70" s="9" t="str">
        <f>IFERROR(VLOOKUP(CONCATENATE($A70,AI$1),'Исх-увл.отчёт'!$A$2:$D$3000,4,FALSE),"-")</f>
        <v>-</v>
      </c>
      <c r="AJ70" s="9" t="str">
        <f>IFERROR(VLOOKUP(CONCATENATE($A70,AJ$1),'Исх-увл.отчёт'!$A$2:$D$3000,4,FALSE),"-")</f>
        <v>-</v>
      </c>
      <c r="AK70" s="9">
        <f>IFERROR(VLOOKUP(CONCATENATE($A70,AK$1),'Исх-увл.отчёт'!$A$2:$D$3000,4,FALSE),"-")</f>
        <v>5</v>
      </c>
      <c r="AL70" s="9">
        <f>IFERROR(VLOOKUP(CONCATENATE($A70,AL$1),'Исх-увл.отчёт'!$A$2:$D$3000,4,FALSE),"-")</f>
        <v>11</v>
      </c>
      <c r="AM70" s="9" t="str">
        <f>IFERROR(VLOOKUP(CONCATENATE($A70,AM$1),'Исх-увл.отчёт'!$A$2:$D$3000,4,FALSE),"-")</f>
        <v>-</v>
      </c>
      <c r="AN70" s="9" t="str">
        <f>IFERROR(VLOOKUP(CONCATENATE($A70,AN$1),'Исх-увл.отчёт'!$A$2:$D$3000,4,FALSE),"-")</f>
        <v>-</v>
      </c>
      <c r="AO70" s="9" t="str">
        <f>IFERROR(VLOOKUP(CONCATENATE($A70,AO$1),'Исх-увл.отчёт'!$A$2:$D$3000,4,FALSE),"-")</f>
        <v>-</v>
      </c>
      <c r="AP70" s="9" t="str">
        <f>IFERROR(VLOOKUP(CONCATENATE($A70,AP$1),'Исх-увл.отчёт'!$A$2:$D$3000,4,FALSE),"-")</f>
        <v>-</v>
      </c>
      <c r="AQ70" s="9" t="str">
        <f>IFERROR(VLOOKUP(CONCATENATE($A70,AQ$1),'Исх-увл.отчёт'!$A$2:$D$3000,4,FALSE),"-")</f>
        <v>-</v>
      </c>
      <c r="AR70" s="9" t="str">
        <f>IFERROR(VLOOKUP(CONCATENATE($A70,AR$1),'Исх-увл.отчёт'!$A$2:$D$3000,4,FALSE),"-")</f>
        <v>-</v>
      </c>
      <c r="AS70" s="9" t="str">
        <f>IFERROR(VLOOKUP(CONCATENATE($A70,AS$1),'Исх-увл.отчёт'!$A$2:$D$3000,4,FALSE),"-")</f>
        <v>-</v>
      </c>
      <c r="AT70" s="9" t="str">
        <f>IFERROR(VLOOKUP(CONCATENATE($A70,AT$1),'Исх-увл.отчёт'!$A$2:$D$3000,4,FALSE),"-")</f>
        <v>-</v>
      </c>
      <c r="AU70" s="9" t="str">
        <f>IFERROR(VLOOKUP(CONCATENATE($A70,AU$1),'Исх-увл.отчёт'!$A$2:$D$3000,4,FALSE),"-")</f>
        <v>-</v>
      </c>
      <c r="AV70" s="9" t="str">
        <f>IFERROR(VLOOKUP(CONCATENATE($A70,AV$1),'Исх-увл.отчёт'!$A$2:$D$3000,4,FALSE),"-")</f>
        <v>-</v>
      </c>
      <c r="AW70" s="9" t="str">
        <f>IFERROR(VLOOKUP(CONCATENATE($A70,AW$1),'Исх-увл.отчёт'!$A$2:$D$3000,4,FALSE),"-")</f>
        <v>-</v>
      </c>
      <c r="AX70" s="9" t="str">
        <f>IFERROR(VLOOKUP(CONCATENATE($A70,AX$1),'Исх-увл.отчёт'!$A$2:$D$3000,4,FALSE),"-")</f>
        <v>-</v>
      </c>
      <c r="AY70" s="9" t="str">
        <f>IFERROR(VLOOKUP(CONCATENATE($A70,AY$1),'Исх-увл.отчёт'!$A$2:$D$3000,4,FALSE),"-")</f>
        <v>-</v>
      </c>
      <c r="AZ70" s="9" t="str">
        <f>IFERROR(VLOOKUP(CONCATENATE($A70,AZ$1),'Исх-увл.отчёт'!$A$2:$D$3000,4,FALSE),"-")</f>
        <v>-</v>
      </c>
      <c r="BA70" s="9" t="str">
        <f>IFERROR(VLOOKUP(CONCATENATE($A70,BA$1),'Исх-увл.отчёт'!$A$2:$D$3000,4,FALSE),"-")</f>
        <v>-</v>
      </c>
      <c r="BB70" s="9" t="str">
        <f>IFERROR(VLOOKUP(CONCATENATE($A70,BB$1),'Исх-увл.отчёт'!$A$2:$D$3000,4,FALSE),"-")</f>
        <v>-</v>
      </c>
      <c r="BC70" s="9">
        <f>IFERROR(VLOOKUP(CONCATENATE($A70,BC$1),'Исх-увл.отчёт'!$A$2:$D$3000,4,FALSE),"-")</f>
        <v>8</v>
      </c>
      <c r="BD70" s="9" t="str">
        <f>IFERROR(VLOOKUP(CONCATENATE($A70,BD$1),'Исх-увл.отчёт'!$A$2:$D$3000,4,FALSE),"-")</f>
        <v>-</v>
      </c>
      <c r="BE70" s="9" t="str">
        <f>IFERROR(VLOOKUP(CONCATENATE($A70,BE$1),'Исх-увл.отчёт'!$A$2:$D$3000,4,FALSE),"-")</f>
        <v>-</v>
      </c>
      <c r="BF70" s="9" t="str">
        <f>IFERROR(VLOOKUP(CONCATENATE($A70,BF$1),'Исх-увл.отчёт'!$A$2:$D$3000,4,FALSE),"-")</f>
        <v>-</v>
      </c>
      <c r="BG70" s="9" t="str">
        <f>IFERROR(VLOOKUP(CONCATENATE($A70,BG$1),'Исх-увл.отчёт'!$A$2:$D$3000,4,FALSE),"-")</f>
        <v>-</v>
      </c>
      <c r="BH70" s="37">
        <f t="shared" si="3"/>
        <v>8</v>
      </c>
      <c r="BI70" s="114">
        <f t="shared" si="4"/>
        <v>8.125</v>
      </c>
      <c r="BJ70" s="9"/>
    </row>
    <row r="71" spans="1:62">
      <c r="A71" s="125">
        <f t="shared" si="5"/>
        <v>69</v>
      </c>
      <c r="B71" s="9" t="str">
        <f>IFERROR(VLOOKUP(CONCATENATE($A71,B$1),'Исх-увл.отчёт'!$A$2:$D$3000,4,FALSE),"-")</f>
        <v>-</v>
      </c>
      <c r="C71" s="9" t="str">
        <f>IFERROR(VLOOKUP(CONCATENATE($A71,C$1),'Исх-увл.отчёт'!$A$2:$D$3000,4,FALSE),"-")</f>
        <v>-</v>
      </c>
      <c r="D71" s="9" t="str">
        <f>IFERROR(VLOOKUP(CONCATENATE($A71,D$1),'Исх-увл.отчёт'!$A$2:$D$3000,4,FALSE),"-")</f>
        <v>-</v>
      </c>
      <c r="E71" s="9" t="str">
        <f>IFERROR(VLOOKUP(CONCATENATE($A71,E$1),'Исх-увл.отчёт'!$A$2:$D$3000,4,FALSE),"-")</f>
        <v>-</v>
      </c>
      <c r="F71" s="9" t="str">
        <f>IFERROR(VLOOKUP(CONCATENATE($A71,F$1),'Исх-увл.отчёт'!$A$2:$D$3000,4,FALSE),"-")</f>
        <v>-</v>
      </c>
      <c r="G71" s="9" t="str">
        <f>IFERROR(VLOOKUP(CONCATENATE($A71,G$1),'Исх-увл.отчёт'!$A$2:$D$3000,4,FALSE),"-")</f>
        <v>-</v>
      </c>
      <c r="H71" s="9" t="str">
        <f>IFERROR(VLOOKUP(CONCATENATE($A71,H$1),'Исх-увл.отчёт'!$A$2:$D$3000,4,FALSE),"-")</f>
        <v>-</v>
      </c>
      <c r="I71" s="9" t="str">
        <f>IFERROR(VLOOKUP(CONCATENATE($A71,I$1),'Исх-увл.отчёт'!$A$2:$D$3000,4,FALSE),"-")</f>
        <v>-</v>
      </c>
      <c r="J71" s="9" t="str">
        <f>IFERROR(VLOOKUP(CONCATENATE($A71,J$1),'Исх-увл.отчёт'!$A$2:$D$3000,4,FALSE),"-")</f>
        <v>-</v>
      </c>
      <c r="K71" s="9" t="str">
        <f>IFERROR(VLOOKUP(CONCATENATE($A71,K$1),'Исх-увл.отчёт'!$A$2:$D$3000,4,FALSE),"-")</f>
        <v>-</v>
      </c>
      <c r="L71" s="9" t="str">
        <f>IFERROR(VLOOKUP(CONCATENATE($A71,L$1),'Исх-увл.отчёт'!$A$2:$D$3000,4,FALSE),"-")</f>
        <v>-</v>
      </c>
      <c r="M71" s="9" t="str">
        <f>IFERROR(VLOOKUP(CONCATENATE($A71,M$1),'Исх-увл.отчёт'!$A$2:$D$3000,4,FALSE),"-")</f>
        <v>-</v>
      </c>
      <c r="N71" s="9" t="str">
        <f>IFERROR(VLOOKUP(CONCATENATE($A71,N$1),'Исх-увл.отчёт'!$A$2:$D$3000,4,FALSE),"-")</f>
        <v>-</v>
      </c>
      <c r="O71" s="9" t="str">
        <f>IFERROR(VLOOKUP(CONCATENATE($A71,O$1),'Исх-увл.отчёт'!$A$2:$D$3000,4,FALSE),"-")</f>
        <v>-</v>
      </c>
      <c r="P71" s="9" t="str">
        <f>IFERROR(VLOOKUP(CONCATENATE($A71,P$1),'Исх-увл.отчёт'!$A$2:$D$3000,4,FALSE),"-")</f>
        <v>-</v>
      </c>
      <c r="Q71" s="9" t="str">
        <f>IFERROR(VLOOKUP(CONCATENATE($A71,Q$1),'Исх-увл.отчёт'!$A$2:$D$3000,4,FALSE),"-")</f>
        <v>-</v>
      </c>
      <c r="R71" s="9" t="str">
        <f>IFERROR(VLOOKUP(CONCATENATE($A71,R$1),'Исх-увл.отчёт'!$A$2:$D$3000,4,FALSE),"-")</f>
        <v>-</v>
      </c>
      <c r="S71" s="9" t="str">
        <f>IFERROR(VLOOKUP(CONCATENATE($A71,S$1),'Исх-увл.отчёт'!$A$2:$D$3000,4,FALSE),"-")</f>
        <v>-</v>
      </c>
      <c r="T71" s="9" t="str">
        <f>IFERROR(VLOOKUP(CONCATENATE($A71,T$1),'Исх-увл.отчёт'!$A$2:$D$3000,4,FALSE),"-")</f>
        <v>-</v>
      </c>
      <c r="U71" s="9" t="str">
        <f>IFERROR(VLOOKUP(CONCATENATE($A71,U$1),'Исх-увл.отчёт'!$A$2:$D$3000,4,FALSE),"-")</f>
        <v>-</v>
      </c>
      <c r="V71" s="9" t="str">
        <f>IFERROR(VLOOKUP(CONCATENATE($A71,V$1),'Исх-увл.отчёт'!$A$2:$D$3000,4,FALSE),"-")</f>
        <v>-</v>
      </c>
      <c r="W71" s="9" t="str">
        <f>IFERROR(VLOOKUP(CONCATENATE($A71,W$1),'Исх-увл.отчёт'!$A$2:$D$3000,4,FALSE),"-")</f>
        <v>-</v>
      </c>
      <c r="X71" s="9" t="str">
        <f>IFERROR(VLOOKUP(CONCATENATE($A71,X$1),'Исх-увл.отчёт'!$A$2:$D$3000,4,FALSE),"-")</f>
        <v>-</v>
      </c>
      <c r="Y71" s="9" t="str">
        <f>IFERROR(VLOOKUP(CONCATENATE($A71,Y$1),'Исх-увл.отчёт'!$A$2:$D$3000,4,FALSE),"-")</f>
        <v>-</v>
      </c>
      <c r="Z71" s="9" t="str">
        <f>IFERROR(VLOOKUP(CONCATENATE($A71,Z$1),'Исх-увл.отчёт'!$A$2:$D$3000,4,FALSE),"-")</f>
        <v>-</v>
      </c>
      <c r="AA71" s="9" t="str">
        <f>IFERROR(VLOOKUP(CONCATENATE($A71,AA$1),'Исх-увл.отчёт'!$A$2:$D$3000,4,FALSE),"-")</f>
        <v>-</v>
      </c>
      <c r="AB71" s="9" t="str">
        <f>IFERROR(VLOOKUP(CONCATENATE($A71,AB$1),'Исх-увл.отчёт'!$A$2:$D$3000,4,FALSE),"-")</f>
        <v>-</v>
      </c>
      <c r="AC71" s="9" t="str">
        <f>IFERROR(VLOOKUP(CONCATENATE($A71,AC$1),'Исх-увл.отчёт'!$A$2:$D$3000,4,FALSE),"-")</f>
        <v>-</v>
      </c>
      <c r="AD71" s="9" t="str">
        <f>IFERROR(VLOOKUP(CONCATENATE($A71,AD$1),'Исх-увл.отчёт'!$A$2:$D$3000,4,FALSE),"-")</f>
        <v>-</v>
      </c>
      <c r="AE71" s="9" t="str">
        <f>IFERROR(VLOOKUP(CONCATENATE($A71,AE$1),'Исх-увл.отчёт'!$A$2:$D$3000,4,FALSE),"-")</f>
        <v>-</v>
      </c>
      <c r="AF71" s="9" t="str">
        <f>IFERROR(VLOOKUP(CONCATENATE($A71,AF$1),'Исх-увл.отчёт'!$A$2:$D$3000,4,FALSE),"-")</f>
        <v>-</v>
      </c>
      <c r="AG71" s="9">
        <f>IFERROR(VLOOKUP(CONCATENATE($A71,AG$1),'Исх-увл.отчёт'!$A$2:$D$3000,4,FALSE),"-")</f>
        <v>9</v>
      </c>
      <c r="AH71" s="9" t="str">
        <f>IFERROR(VLOOKUP(CONCATENATE($A71,AH$1),'Исх-увл.отчёт'!$A$2:$D$3000,4,FALSE),"-")</f>
        <v>-</v>
      </c>
      <c r="AI71" s="9" t="str">
        <f>IFERROR(VLOOKUP(CONCATENATE($A71,AI$1),'Исх-увл.отчёт'!$A$2:$D$3000,4,FALSE),"-")</f>
        <v>-</v>
      </c>
      <c r="AJ71" s="9" t="str">
        <f>IFERROR(VLOOKUP(CONCATENATE($A71,AJ$1),'Исх-увл.отчёт'!$A$2:$D$3000,4,FALSE),"-")</f>
        <v>-</v>
      </c>
      <c r="AK71" s="9">
        <f>IFERROR(VLOOKUP(CONCATENATE($A71,AK$1),'Исх-увл.отчёт'!$A$2:$D$3000,4,FALSE),"-")</f>
        <v>8</v>
      </c>
      <c r="AL71" s="9" t="str">
        <f>IFERROR(VLOOKUP(CONCATENATE($A71,AL$1),'Исх-увл.отчёт'!$A$2:$D$3000,4,FALSE),"-")</f>
        <v>-</v>
      </c>
      <c r="AM71" s="9" t="str">
        <f>IFERROR(VLOOKUP(CONCATENATE($A71,AM$1),'Исх-увл.отчёт'!$A$2:$D$3000,4,FALSE),"-")</f>
        <v>-</v>
      </c>
      <c r="AN71" s="9" t="str">
        <f>IFERROR(VLOOKUP(CONCATENATE($A71,AN$1),'Исх-увл.отчёт'!$A$2:$D$3000,4,FALSE),"-")</f>
        <v>-</v>
      </c>
      <c r="AO71" s="9" t="str">
        <f>IFERROR(VLOOKUP(CONCATENATE($A71,AO$1),'Исх-увл.отчёт'!$A$2:$D$3000,4,FALSE),"-")</f>
        <v>-</v>
      </c>
      <c r="AP71" s="9" t="str">
        <f>IFERROR(VLOOKUP(CONCATENATE($A71,AP$1),'Исх-увл.отчёт'!$A$2:$D$3000,4,FALSE),"-")</f>
        <v>-</v>
      </c>
      <c r="AQ71" s="9" t="str">
        <f>IFERROR(VLOOKUP(CONCATENATE($A71,AQ$1),'Исх-увл.отчёт'!$A$2:$D$3000,4,FALSE),"-")</f>
        <v>-</v>
      </c>
      <c r="AR71" s="9" t="str">
        <f>IFERROR(VLOOKUP(CONCATENATE($A71,AR$1),'Исх-увл.отчёт'!$A$2:$D$3000,4,FALSE),"-")</f>
        <v>-</v>
      </c>
      <c r="AS71" s="9" t="str">
        <f>IFERROR(VLOOKUP(CONCATENATE($A71,AS$1),'Исх-увл.отчёт'!$A$2:$D$3000,4,FALSE),"-")</f>
        <v>-</v>
      </c>
      <c r="AT71" s="9" t="str">
        <f>IFERROR(VLOOKUP(CONCATENATE($A71,AT$1),'Исх-увл.отчёт'!$A$2:$D$3000,4,FALSE),"-")</f>
        <v>-</v>
      </c>
      <c r="AU71" s="9" t="str">
        <f>IFERROR(VLOOKUP(CONCATENATE($A71,AU$1),'Исх-увл.отчёт'!$A$2:$D$3000,4,FALSE),"-")</f>
        <v>-</v>
      </c>
      <c r="AV71" s="9" t="str">
        <f>IFERROR(VLOOKUP(CONCATENATE($A71,AV$1),'Исх-увл.отчёт'!$A$2:$D$3000,4,FALSE),"-")</f>
        <v>-</v>
      </c>
      <c r="AW71" s="9" t="str">
        <f>IFERROR(VLOOKUP(CONCATENATE($A71,AW$1),'Исх-увл.отчёт'!$A$2:$D$3000,4,FALSE),"-")</f>
        <v>-</v>
      </c>
      <c r="AX71" s="9" t="str">
        <f>IFERROR(VLOOKUP(CONCATENATE($A71,AX$1),'Исх-увл.отчёт'!$A$2:$D$3000,4,FALSE),"-")</f>
        <v>-</v>
      </c>
      <c r="AY71" s="9" t="str">
        <f>IFERROR(VLOOKUP(CONCATENATE($A71,AY$1),'Исх-увл.отчёт'!$A$2:$D$3000,4,FALSE),"-")</f>
        <v>-</v>
      </c>
      <c r="AZ71" s="9" t="str">
        <f>IFERROR(VLOOKUP(CONCATENATE($A71,AZ$1),'Исх-увл.отчёт'!$A$2:$D$3000,4,FALSE),"-")</f>
        <v>-</v>
      </c>
      <c r="BA71" s="9" t="str">
        <f>IFERROR(VLOOKUP(CONCATENATE($A71,BA$1),'Исх-увл.отчёт'!$A$2:$D$3000,4,FALSE),"-")</f>
        <v>-</v>
      </c>
      <c r="BB71" s="9" t="str">
        <f>IFERROR(VLOOKUP(CONCATENATE($A71,BB$1),'Исх-увл.отчёт'!$A$2:$D$3000,4,FALSE),"-")</f>
        <v>-</v>
      </c>
      <c r="BC71" s="9" t="str">
        <f>IFERROR(VLOOKUP(CONCATENATE($A71,BC$1),'Исх-увл.отчёт'!$A$2:$D$3000,4,FALSE),"-")</f>
        <v>-</v>
      </c>
      <c r="BD71" s="9" t="str">
        <f>IFERROR(VLOOKUP(CONCATENATE($A71,BD$1),'Исх-увл.отчёт'!$A$2:$D$3000,4,FALSE),"-")</f>
        <v>-</v>
      </c>
      <c r="BE71" s="9" t="str">
        <f>IFERROR(VLOOKUP(CONCATENATE($A71,BE$1),'Исх-увл.отчёт'!$A$2:$D$3000,4,FALSE),"-")</f>
        <v>-</v>
      </c>
      <c r="BF71" s="9" t="str">
        <f>IFERROR(VLOOKUP(CONCATENATE($A71,BF$1),'Исх-увл.отчёт'!$A$2:$D$3000,4,FALSE),"-")</f>
        <v>-</v>
      </c>
      <c r="BG71" s="9" t="str">
        <f>IFERROR(VLOOKUP(CONCATENATE($A71,BG$1),'Исх-увл.отчёт'!$A$2:$D$3000,4,FALSE),"-")</f>
        <v>-</v>
      </c>
      <c r="BH71" s="37">
        <f t="shared" si="3"/>
        <v>2</v>
      </c>
      <c r="BI71" s="114">
        <f t="shared" si="4"/>
        <v>8.5</v>
      </c>
      <c r="BJ71" s="9"/>
    </row>
    <row r="72" spans="1:62">
      <c r="A72" s="125">
        <f t="shared" si="5"/>
        <v>70</v>
      </c>
      <c r="B72" s="9" t="str">
        <f>IFERROR(VLOOKUP(CONCATENATE($A72,B$1),'Исх-увл.отчёт'!$A$2:$D$3000,4,FALSE),"-")</f>
        <v>-</v>
      </c>
      <c r="C72" s="9" t="str">
        <f>IFERROR(VLOOKUP(CONCATENATE($A72,C$1),'Исх-увл.отчёт'!$A$2:$D$3000,4,FALSE),"-")</f>
        <v>-</v>
      </c>
      <c r="D72" s="9" t="str">
        <f>IFERROR(VLOOKUP(CONCATENATE($A72,D$1),'Исх-увл.отчёт'!$A$2:$D$3000,4,FALSE),"-")</f>
        <v>-</v>
      </c>
      <c r="E72" s="9" t="str">
        <f>IFERROR(VLOOKUP(CONCATENATE($A72,E$1),'Исх-увл.отчёт'!$A$2:$D$3000,4,FALSE),"-")</f>
        <v>-</v>
      </c>
      <c r="F72" s="9" t="str">
        <f>IFERROR(VLOOKUP(CONCATENATE($A72,F$1),'Исх-увл.отчёт'!$A$2:$D$3000,4,FALSE),"-")</f>
        <v>-</v>
      </c>
      <c r="G72" s="9" t="str">
        <f>IFERROR(VLOOKUP(CONCATENATE($A72,G$1),'Исх-увл.отчёт'!$A$2:$D$3000,4,FALSE),"-")</f>
        <v>-</v>
      </c>
      <c r="H72" s="9" t="str">
        <f>IFERROR(VLOOKUP(CONCATENATE($A72,H$1),'Исх-увл.отчёт'!$A$2:$D$3000,4,FALSE),"-")</f>
        <v>-</v>
      </c>
      <c r="I72" s="9" t="str">
        <f>IFERROR(VLOOKUP(CONCATENATE($A72,I$1),'Исх-увл.отчёт'!$A$2:$D$3000,4,FALSE),"-")</f>
        <v>-</v>
      </c>
      <c r="J72" s="9" t="str">
        <f>IFERROR(VLOOKUP(CONCATENATE($A72,J$1),'Исх-увл.отчёт'!$A$2:$D$3000,4,FALSE),"-")</f>
        <v>-</v>
      </c>
      <c r="K72" s="9" t="str">
        <f>IFERROR(VLOOKUP(CONCATENATE($A72,K$1),'Исх-увл.отчёт'!$A$2:$D$3000,4,FALSE),"-")</f>
        <v>-</v>
      </c>
      <c r="L72" s="9" t="str">
        <f>IFERROR(VLOOKUP(CONCATENATE($A72,L$1),'Исх-увл.отчёт'!$A$2:$D$3000,4,FALSE),"-")</f>
        <v>-</v>
      </c>
      <c r="M72" s="9" t="str">
        <f>IFERROR(VLOOKUP(CONCATENATE($A72,M$1),'Исх-увл.отчёт'!$A$2:$D$3000,4,FALSE),"-")</f>
        <v>-</v>
      </c>
      <c r="N72" s="9" t="str">
        <f>IFERROR(VLOOKUP(CONCATENATE($A72,N$1),'Исх-увл.отчёт'!$A$2:$D$3000,4,FALSE),"-")</f>
        <v>-</v>
      </c>
      <c r="O72" s="9" t="str">
        <f>IFERROR(VLOOKUP(CONCATENATE($A72,O$1),'Исх-увл.отчёт'!$A$2:$D$3000,4,FALSE),"-")</f>
        <v>-</v>
      </c>
      <c r="P72" s="9" t="str">
        <f>IFERROR(VLOOKUP(CONCATENATE($A72,P$1),'Исх-увл.отчёт'!$A$2:$D$3000,4,FALSE),"-")</f>
        <v>-</v>
      </c>
      <c r="Q72" s="9" t="str">
        <f>IFERROR(VLOOKUP(CONCATENATE($A72,Q$1),'Исх-увл.отчёт'!$A$2:$D$3000,4,FALSE),"-")</f>
        <v>-</v>
      </c>
      <c r="R72" s="9" t="str">
        <f>IFERROR(VLOOKUP(CONCATENATE($A72,R$1),'Исх-увл.отчёт'!$A$2:$D$3000,4,FALSE),"-")</f>
        <v>-</v>
      </c>
      <c r="S72" s="9" t="str">
        <f>IFERROR(VLOOKUP(CONCATENATE($A72,S$1),'Исх-увл.отчёт'!$A$2:$D$3000,4,FALSE),"-")</f>
        <v>-</v>
      </c>
      <c r="T72" s="9" t="str">
        <f>IFERROR(VLOOKUP(CONCATENATE($A72,T$1),'Исх-увл.отчёт'!$A$2:$D$3000,4,FALSE),"-")</f>
        <v>-</v>
      </c>
      <c r="U72" s="9" t="str">
        <f>IFERROR(VLOOKUP(CONCATENATE($A72,U$1),'Исх-увл.отчёт'!$A$2:$D$3000,4,FALSE),"-")</f>
        <v>-</v>
      </c>
      <c r="V72" s="9" t="str">
        <f>IFERROR(VLOOKUP(CONCATENATE($A72,V$1),'Исх-увл.отчёт'!$A$2:$D$3000,4,FALSE),"-")</f>
        <v>-</v>
      </c>
      <c r="W72" s="9" t="str">
        <f>IFERROR(VLOOKUP(CONCATENATE($A72,W$1),'Исх-увл.отчёт'!$A$2:$D$3000,4,FALSE),"-")</f>
        <v>-</v>
      </c>
      <c r="X72" s="9" t="str">
        <f>IFERROR(VLOOKUP(CONCATENATE($A72,X$1),'Исх-увл.отчёт'!$A$2:$D$3000,4,FALSE),"-")</f>
        <v>-</v>
      </c>
      <c r="Y72" s="9" t="str">
        <f>IFERROR(VLOOKUP(CONCATENATE($A72,Y$1),'Исх-увл.отчёт'!$A$2:$D$3000,4,FALSE),"-")</f>
        <v>-</v>
      </c>
      <c r="Z72" s="9" t="str">
        <f>IFERROR(VLOOKUP(CONCATENATE($A72,Z$1),'Исх-увл.отчёт'!$A$2:$D$3000,4,FALSE),"-")</f>
        <v>-</v>
      </c>
      <c r="AA72" s="9" t="str">
        <f>IFERROR(VLOOKUP(CONCATENATE($A72,AA$1),'Исх-увл.отчёт'!$A$2:$D$3000,4,FALSE),"-")</f>
        <v>-</v>
      </c>
      <c r="AB72" s="9" t="str">
        <f>IFERROR(VLOOKUP(CONCATENATE($A72,AB$1),'Исх-увл.отчёт'!$A$2:$D$3000,4,FALSE),"-")</f>
        <v>-</v>
      </c>
      <c r="AC72" s="9" t="str">
        <f>IFERROR(VLOOKUP(CONCATENATE($A72,AC$1),'Исх-увл.отчёт'!$A$2:$D$3000,4,FALSE),"-")</f>
        <v>-</v>
      </c>
      <c r="AD72" s="9" t="str">
        <f>IFERROR(VLOOKUP(CONCATENATE($A72,AD$1),'Исх-увл.отчёт'!$A$2:$D$3000,4,FALSE),"-")</f>
        <v>-</v>
      </c>
      <c r="AE72" s="9" t="str">
        <f>IFERROR(VLOOKUP(CONCATENATE($A72,AE$1),'Исх-увл.отчёт'!$A$2:$D$3000,4,FALSE),"-")</f>
        <v>-</v>
      </c>
      <c r="AF72" s="9" t="str">
        <f>IFERROR(VLOOKUP(CONCATENATE($A72,AF$1),'Исх-увл.отчёт'!$A$2:$D$3000,4,FALSE),"-")</f>
        <v>-</v>
      </c>
      <c r="AG72" s="9" t="str">
        <f>IFERROR(VLOOKUP(CONCATENATE($A72,AG$1),'Исх-увл.отчёт'!$A$2:$D$3000,4,FALSE),"-")</f>
        <v>-</v>
      </c>
      <c r="AH72" s="9" t="str">
        <f>IFERROR(VLOOKUP(CONCATENATE($A72,AH$1),'Исх-увл.отчёт'!$A$2:$D$3000,4,FALSE),"-")</f>
        <v>-</v>
      </c>
      <c r="AI72" s="9" t="str">
        <f>IFERROR(VLOOKUP(CONCATENATE($A72,AI$1),'Исх-увл.отчёт'!$A$2:$D$3000,4,FALSE),"-")</f>
        <v>-</v>
      </c>
      <c r="AJ72" s="9" t="str">
        <f>IFERROR(VLOOKUP(CONCATENATE($A72,AJ$1),'Исх-увл.отчёт'!$A$2:$D$3000,4,FALSE),"-")</f>
        <v>-</v>
      </c>
      <c r="AK72" s="9" t="str">
        <f>IFERROR(VLOOKUP(CONCATENATE($A72,AK$1),'Исх-увл.отчёт'!$A$2:$D$3000,4,FALSE),"-")</f>
        <v>-</v>
      </c>
      <c r="AL72" s="9" t="str">
        <f>IFERROR(VLOOKUP(CONCATENATE($A72,AL$1),'Исх-увл.отчёт'!$A$2:$D$3000,4,FALSE),"-")</f>
        <v>-</v>
      </c>
      <c r="AM72" s="9" t="str">
        <f>IFERROR(VLOOKUP(CONCATENATE($A72,AM$1),'Исх-увл.отчёт'!$A$2:$D$3000,4,FALSE),"-")</f>
        <v>-</v>
      </c>
      <c r="AN72" s="9" t="str">
        <f>IFERROR(VLOOKUP(CONCATENATE($A72,AN$1),'Исх-увл.отчёт'!$A$2:$D$3000,4,FALSE),"-")</f>
        <v>-</v>
      </c>
      <c r="AO72" s="9" t="str">
        <f>IFERROR(VLOOKUP(CONCATENATE($A72,AO$1),'Исх-увл.отчёт'!$A$2:$D$3000,4,FALSE),"-")</f>
        <v>-</v>
      </c>
      <c r="AP72" s="9" t="str">
        <f>IFERROR(VLOOKUP(CONCATENATE($A72,AP$1),'Исх-увл.отчёт'!$A$2:$D$3000,4,FALSE),"-")</f>
        <v>-</v>
      </c>
      <c r="AQ72" s="9" t="str">
        <f>IFERROR(VLOOKUP(CONCATENATE($A72,AQ$1),'Исх-увл.отчёт'!$A$2:$D$3000,4,FALSE),"-")</f>
        <v>-</v>
      </c>
      <c r="AR72" s="9" t="str">
        <f>IFERROR(VLOOKUP(CONCATENATE($A72,AR$1),'Исх-увл.отчёт'!$A$2:$D$3000,4,FALSE),"-")</f>
        <v>-</v>
      </c>
      <c r="AS72" s="9" t="str">
        <f>IFERROR(VLOOKUP(CONCATENATE($A72,AS$1),'Исх-увл.отчёт'!$A$2:$D$3000,4,FALSE),"-")</f>
        <v>-</v>
      </c>
      <c r="AT72" s="9" t="str">
        <f>IFERROR(VLOOKUP(CONCATENATE($A72,AT$1),'Исх-увл.отчёт'!$A$2:$D$3000,4,FALSE),"-")</f>
        <v>-</v>
      </c>
      <c r="AU72" s="9" t="str">
        <f>IFERROR(VLOOKUP(CONCATENATE($A72,AU$1),'Исх-увл.отчёт'!$A$2:$D$3000,4,FALSE),"-")</f>
        <v>-</v>
      </c>
      <c r="AV72" s="9" t="str">
        <f>IFERROR(VLOOKUP(CONCATENATE($A72,AV$1),'Исх-увл.отчёт'!$A$2:$D$3000,4,FALSE),"-")</f>
        <v>-</v>
      </c>
      <c r="AW72" s="9" t="str">
        <f>IFERROR(VLOOKUP(CONCATENATE($A72,AW$1),'Исх-увл.отчёт'!$A$2:$D$3000,4,FALSE),"-")</f>
        <v>-</v>
      </c>
      <c r="AX72" s="9" t="str">
        <f>IFERROR(VLOOKUP(CONCATENATE($A72,AX$1),'Исх-увл.отчёт'!$A$2:$D$3000,4,FALSE),"-")</f>
        <v>-</v>
      </c>
      <c r="AY72" s="9" t="str">
        <f>IFERROR(VLOOKUP(CONCATENATE($A72,AY$1),'Исх-увл.отчёт'!$A$2:$D$3000,4,FALSE),"-")</f>
        <v>-</v>
      </c>
      <c r="AZ72" s="9" t="str">
        <f>IFERROR(VLOOKUP(CONCATENATE($A72,AZ$1),'Исх-увл.отчёт'!$A$2:$D$3000,4,FALSE),"-")</f>
        <v>-</v>
      </c>
      <c r="BA72" s="9" t="str">
        <f>IFERROR(VLOOKUP(CONCATENATE($A72,BA$1),'Исх-увл.отчёт'!$A$2:$D$3000,4,FALSE),"-")</f>
        <v>-</v>
      </c>
      <c r="BB72" s="9" t="str">
        <f>IFERROR(VLOOKUP(CONCATENATE($A72,BB$1),'Исх-увл.отчёт'!$A$2:$D$3000,4,FALSE),"-")</f>
        <v>-</v>
      </c>
      <c r="BC72" s="9" t="str">
        <f>IFERROR(VLOOKUP(CONCATENATE($A72,BC$1),'Исх-увл.отчёт'!$A$2:$D$3000,4,FALSE),"-")</f>
        <v>-</v>
      </c>
      <c r="BD72" s="9" t="str">
        <f>IFERROR(VLOOKUP(CONCATENATE($A72,BD$1),'Исх-увл.отчёт'!$A$2:$D$3000,4,FALSE),"-")</f>
        <v>-</v>
      </c>
      <c r="BE72" s="9" t="str">
        <f>IFERROR(VLOOKUP(CONCATENATE($A72,BE$1),'Исх-увл.отчёт'!$A$2:$D$3000,4,FALSE),"-")</f>
        <v>-</v>
      </c>
      <c r="BF72" s="9" t="str">
        <f>IFERROR(VLOOKUP(CONCATENATE($A72,BF$1),'Исх-увл.отчёт'!$A$2:$D$3000,4,FALSE),"-")</f>
        <v>-</v>
      </c>
      <c r="BG72" s="9" t="str">
        <f>IFERROR(VLOOKUP(CONCATENATE($A72,BG$1),'Исх-увл.отчёт'!$A$2:$D$3000,4,FALSE),"-")</f>
        <v>-</v>
      </c>
      <c r="BH72" s="37">
        <f t="shared" si="3"/>
        <v>0</v>
      </c>
      <c r="BI72" s="114" t="str">
        <f t="shared" si="4"/>
        <v>-</v>
      </c>
      <c r="BJ72" s="9"/>
    </row>
    <row r="73" spans="1:62">
      <c r="A73" s="125">
        <f t="shared" si="5"/>
        <v>71</v>
      </c>
      <c r="B73" s="9" t="str">
        <f>IFERROR(VLOOKUP(CONCATENATE($A73,B$1),'Исх-увл.отчёт'!$A$2:$D$3000,4,FALSE),"-")</f>
        <v>-</v>
      </c>
      <c r="C73" s="9" t="str">
        <f>IFERROR(VLOOKUP(CONCATENATE($A73,C$1),'Исх-увл.отчёт'!$A$2:$D$3000,4,FALSE),"-")</f>
        <v>-</v>
      </c>
      <c r="D73" s="9" t="str">
        <f>IFERROR(VLOOKUP(CONCATENATE($A73,D$1),'Исх-увл.отчёт'!$A$2:$D$3000,4,FALSE),"-")</f>
        <v>-</v>
      </c>
      <c r="E73" s="9" t="str">
        <f>IFERROR(VLOOKUP(CONCATENATE($A73,E$1),'Исх-увл.отчёт'!$A$2:$D$3000,4,FALSE),"-")</f>
        <v>-</v>
      </c>
      <c r="F73" s="9" t="str">
        <f>IFERROR(VLOOKUP(CONCATENATE($A73,F$1),'Исх-увл.отчёт'!$A$2:$D$3000,4,FALSE),"-")</f>
        <v>-</v>
      </c>
      <c r="G73" s="9" t="str">
        <f>IFERROR(VLOOKUP(CONCATENATE($A73,G$1),'Исх-увл.отчёт'!$A$2:$D$3000,4,FALSE),"-")</f>
        <v>-</v>
      </c>
      <c r="H73" s="9" t="str">
        <f>IFERROR(VLOOKUP(CONCATENATE($A73,H$1),'Исх-увл.отчёт'!$A$2:$D$3000,4,FALSE),"-")</f>
        <v>-</v>
      </c>
      <c r="I73" s="9" t="str">
        <f>IFERROR(VLOOKUP(CONCATENATE($A73,I$1),'Исх-увл.отчёт'!$A$2:$D$3000,4,FALSE),"-")</f>
        <v>-</v>
      </c>
      <c r="J73" s="9" t="str">
        <f>IFERROR(VLOOKUP(CONCATENATE($A73,J$1),'Исх-увл.отчёт'!$A$2:$D$3000,4,FALSE),"-")</f>
        <v>-</v>
      </c>
      <c r="K73" s="9" t="str">
        <f>IFERROR(VLOOKUP(CONCATENATE($A73,K$1),'Исх-увл.отчёт'!$A$2:$D$3000,4,FALSE),"-")</f>
        <v>-</v>
      </c>
      <c r="L73" s="9">
        <f>IFERROR(VLOOKUP(CONCATENATE($A73,L$1),'Исх-увл.отчёт'!$A$2:$D$3000,4,FALSE),"-")</f>
        <v>9</v>
      </c>
      <c r="M73" s="9" t="str">
        <f>IFERROR(VLOOKUP(CONCATENATE($A73,M$1),'Исх-увл.отчёт'!$A$2:$D$3000,4,FALSE),"-")</f>
        <v>-</v>
      </c>
      <c r="N73" s="9" t="str">
        <f>IFERROR(VLOOKUP(CONCATENATE($A73,N$1),'Исх-увл.отчёт'!$A$2:$D$3000,4,FALSE),"-")</f>
        <v>-</v>
      </c>
      <c r="O73" s="9">
        <f>IFERROR(VLOOKUP(CONCATENATE($A73,O$1),'Исх-увл.отчёт'!$A$2:$D$3000,4,FALSE),"-")</f>
        <v>9</v>
      </c>
      <c r="P73" s="9" t="str">
        <f>IFERROR(VLOOKUP(CONCATENATE($A73,P$1),'Исх-увл.отчёт'!$A$2:$D$3000,4,FALSE),"-")</f>
        <v>-</v>
      </c>
      <c r="Q73" s="9" t="str">
        <f>IFERROR(VLOOKUP(CONCATENATE($A73,Q$1),'Исх-увл.отчёт'!$A$2:$D$3000,4,FALSE),"-")</f>
        <v>-</v>
      </c>
      <c r="R73" s="9" t="str">
        <f>IFERROR(VLOOKUP(CONCATENATE($A73,R$1),'Исх-увл.отчёт'!$A$2:$D$3000,4,FALSE),"-")</f>
        <v>-</v>
      </c>
      <c r="S73" s="9" t="str">
        <f>IFERROR(VLOOKUP(CONCATENATE($A73,S$1),'Исх-увл.отчёт'!$A$2:$D$3000,4,FALSE),"-")</f>
        <v>-</v>
      </c>
      <c r="T73" s="9" t="str">
        <f>IFERROR(VLOOKUP(CONCATENATE($A73,T$1),'Исх-увл.отчёт'!$A$2:$D$3000,4,FALSE),"-")</f>
        <v>-</v>
      </c>
      <c r="U73" s="9" t="str">
        <f>IFERROR(VLOOKUP(CONCATENATE($A73,U$1),'Исх-увл.отчёт'!$A$2:$D$3000,4,FALSE),"-")</f>
        <v>-</v>
      </c>
      <c r="V73" s="9" t="str">
        <f>IFERROR(VLOOKUP(CONCATENATE($A73,V$1),'Исх-увл.отчёт'!$A$2:$D$3000,4,FALSE),"-")</f>
        <v>-</v>
      </c>
      <c r="W73" s="9" t="str">
        <f>IFERROR(VLOOKUP(CONCATENATE($A73,W$1),'Исх-увл.отчёт'!$A$2:$D$3000,4,FALSE),"-")</f>
        <v>-</v>
      </c>
      <c r="X73" s="9" t="str">
        <f>IFERROR(VLOOKUP(CONCATENATE($A73,X$1),'Исх-увл.отчёт'!$A$2:$D$3000,4,FALSE),"-")</f>
        <v>-</v>
      </c>
      <c r="Y73" s="9" t="str">
        <f>IFERROR(VLOOKUP(CONCATENATE($A73,Y$1),'Исх-увл.отчёт'!$A$2:$D$3000,4,FALSE),"-")</f>
        <v>-</v>
      </c>
      <c r="Z73" s="9">
        <f>IFERROR(VLOOKUP(CONCATENATE($A73,Z$1),'Исх-увл.отчёт'!$A$2:$D$3000,4,FALSE),"-")</f>
        <v>6</v>
      </c>
      <c r="AA73" s="9" t="str">
        <f>IFERROR(VLOOKUP(CONCATENATE($A73,AA$1),'Исх-увл.отчёт'!$A$2:$D$3000,4,FALSE),"-")</f>
        <v>-</v>
      </c>
      <c r="AB73" s="9" t="str">
        <f>IFERROR(VLOOKUP(CONCATENATE($A73,AB$1),'Исх-увл.отчёт'!$A$2:$D$3000,4,FALSE),"-")</f>
        <v>-</v>
      </c>
      <c r="AC73" s="9" t="str">
        <f>IFERROR(VLOOKUP(CONCATENATE($A73,AC$1),'Исх-увл.отчёт'!$A$2:$D$3000,4,FALSE),"-")</f>
        <v>-</v>
      </c>
      <c r="AD73" s="9" t="str">
        <f>IFERROR(VLOOKUP(CONCATENATE($A73,AD$1),'Исх-увл.отчёт'!$A$2:$D$3000,4,FALSE),"-")</f>
        <v>-</v>
      </c>
      <c r="AE73" s="9" t="str">
        <f>IFERROR(VLOOKUP(CONCATENATE($A73,AE$1),'Исх-увл.отчёт'!$A$2:$D$3000,4,FALSE),"-")</f>
        <v>-</v>
      </c>
      <c r="AF73" s="9" t="str">
        <f>IFERROR(VLOOKUP(CONCATENATE($A73,AF$1),'Исх-увл.отчёт'!$A$2:$D$3000,4,FALSE),"-")</f>
        <v>-</v>
      </c>
      <c r="AG73" s="9">
        <f>IFERROR(VLOOKUP(CONCATENATE($A73,AG$1),'Исх-увл.отчёт'!$A$2:$D$3000,4,FALSE),"-")</f>
        <v>9</v>
      </c>
      <c r="AH73" s="9" t="str">
        <f>IFERROR(VLOOKUP(CONCATENATE($A73,AH$1),'Исх-увл.отчёт'!$A$2:$D$3000,4,FALSE),"-")</f>
        <v>-</v>
      </c>
      <c r="AI73" s="9">
        <f>IFERROR(VLOOKUP(CONCATENATE($A73,AI$1),'Исх-увл.отчёт'!$A$2:$D$3000,4,FALSE),"-")</f>
        <v>10</v>
      </c>
      <c r="AJ73" s="9" t="str">
        <f>IFERROR(VLOOKUP(CONCATENATE($A73,AJ$1),'Исх-увл.отчёт'!$A$2:$D$3000,4,FALSE),"-")</f>
        <v>-</v>
      </c>
      <c r="AK73" s="9">
        <f>IFERROR(VLOOKUP(CONCATENATE($A73,AK$1),'Исх-увл.отчёт'!$A$2:$D$3000,4,FALSE),"-")</f>
        <v>9</v>
      </c>
      <c r="AL73" s="9">
        <f>IFERROR(VLOOKUP(CONCATENATE($A73,AL$1),'Исх-увл.отчёт'!$A$2:$D$3000,4,FALSE),"-")</f>
        <v>6</v>
      </c>
      <c r="AM73" s="9" t="str">
        <f>IFERROR(VLOOKUP(CONCATENATE($A73,AM$1),'Исх-увл.отчёт'!$A$2:$D$3000,4,FALSE),"-")</f>
        <v>-</v>
      </c>
      <c r="AN73" s="9" t="str">
        <f>IFERROR(VLOOKUP(CONCATENATE($A73,AN$1),'Исх-увл.отчёт'!$A$2:$D$3000,4,FALSE),"-")</f>
        <v>-</v>
      </c>
      <c r="AO73" s="9" t="str">
        <f>IFERROR(VLOOKUP(CONCATENATE($A73,AO$1),'Исх-увл.отчёт'!$A$2:$D$3000,4,FALSE),"-")</f>
        <v>-</v>
      </c>
      <c r="AP73" s="9" t="str">
        <f>IFERROR(VLOOKUP(CONCATENATE($A73,AP$1),'Исх-увл.отчёт'!$A$2:$D$3000,4,FALSE),"-")</f>
        <v>-</v>
      </c>
      <c r="AQ73" s="9" t="str">
        <f>IFERROR(VLOOKUP(CONCATENATE($A73,AQ$1),'Исх-увл.отчёт'!$A$2:$D$3000,4,FALSE),"-")</f>
        <v>-</v>
      </c>
      <c r="AR73" s="9" t="str">
        <f>IFERROR(VLOOKUP(CONCATENATE($A73,AR$1),'Исх-увл.отчёт'!$A$2:$D$3000,4,FALSE),"-")</f>
        <v>-</v>
      </c>
      <c r="AS73" s="9" t="str">
        <f>IFERROR(VLOOKUP(CONCATENATE($A73,AS$1),'Исх-увл.отчёт'!$A$2:$D$3000,4,FALSE),"-")</f>
        <v>-</v>
      </c>
      <c r="AT73" s="9" t="str">
        <f>IFERROR(VLOOKUP(CONCATENATE($A73,AT$1),'Исх-увл.отчёт'!$A$2:$D$3000,4,FALSE),"-")</f>
        <v>-</v>
      </c>
      <c r="AU73" s="9" t="str">
        <f>IFERROR(VLOOKUP(CONCATENATE($A73,AU$1),'Исх-увл.отчёт'!$A$2:$D$3000,4,FALSE),"-")</f>
        <v>-</v>
      </c>
      <c r="AV73" s="9" t="str">
        <f>IFERROR(VLOOKUP(CONCATENATE($A73,AV$1),'Исх-увл.отчёт'!$A$2:$D$3000,4,FALSE),"-")</f>
        <v>-</v>
      </c>
      <c r="AW73" s="9" t="str">
        <f>IFERROR(VLOOKUP(CONCATENATE($A73,AW$1),'Исх-увл.отчёт'!$A$2:$D$3000,4,FALSE),"-")</f>
        <v>-</v>
      </c>
      <c r="AX73" s="9" t="str">
        <f>IFERROR(VLOOKUP(CONCATENATE($A73,AX$1),'Исх-увл.отчёт'!$A$2:$D$3000,4,FALSE),"-")</f>
        <v>-</v>
      </c>
      <c r="AY73" s="9" t="str">
        <f>IFERROR(VLOOKUP(CONCATENATE($A73,AY$1),'Исх-увл.отчёт'!$A$2:$D$3000,4,FALSE),"-")</f>
        <v>-</v>
      </c>
      <c r="AZ73" s="9" t="str">
        <f>IFERROR(VLOOKUP(CONCATENATE($A73,AZ$1),'Исх-увл.отчёт'!$A$2:$D$3000,4,FALSE),"-")</f>
        <v>-</v>
      </c>
      <c r="BA73" s="9" t="str">
        <f>IFERROR(VLOOKUP(CONCATENATE($A73,BA$1),'Исх-увл.отчёт'!$A$2:$D$3000,4,FALSE),"-")</f>
        <v>-</v>
      </c>
      <c r="BB73" s="9" t="str">
        <f>IFERROR(VLOOKUP(CONCATENATE($A73,BB$1),'Исх-увл.отчёт'!$A$2:$D$3000,4,FALSE),"-")</f>
        <v>-</v>
      </c>
      <c r="BC73" s="9" t="str">
        <f>IFERROR(VLOOKUP(CONCATENATE($A73,BC$1),'Исх-увл.отчёт'!$A$2:$D$3000,4,FALSE),"-")</f>
        <v>-</v>
      </c>
      <c r="BD73" s="9" t="str">
        <f>IFERROR(VLOOKUP(CONCATENATE($A73,BD$1),'Исх-увл.отчёт'!$A$2:$D$3000,4,FALSE),"-")</f>
        <v>-</v>
      </c>
      <c r="BE73" s="9" t="str">
        <f>IFERROR(VLOOKUP(CONCATENATE($A73,BE$1),'Исх-увл.отчёт'!$A$2:$D$3000,4,FALSE),"-")</f>
        <v>-</v>
      </c>
      <c r="BF73" s="9" t="str">
        <f>IFERROR(VLOOKUP(CONCATENATE($A73,BF$1),'Исх-увл.отчёт'!$A$2:$D$3000,4,FALSE),"-")</f>
        <v>-</v>
      </c>
      <c r="BG73" s="9" t="str">
        <f>IFERROR(VLOOKUP(CONCATENATE($A73,BG$1),'Исх-увл.отчёт'!$A$2:$D$3000,4,FALSE),"-")</f>
        <v>-</v>
      </c>
      <c r="BH73" s="37">
        <f t="shared" si="3"/>
        <v>7</v>
      </c>
      <c r="BI73" s="114">
        <f t="shared" si="4"/>
        <v>8.2857142857142865</v>
      </c>
      <c r="BJ73" s="9"/>
    </row>
    <row r="74" spans="1:62">
      <c r="A74" s="125">
        <f t="shared" si="5"/>
        <v>72</v>
      </c>
      <c r="B74" s="9" t="str">
        <f>IFERROR(VLOOKUP(CONCATENATE($A74,B$1),'Исх-увл.отчёт'!$A$2:$D$3000,4,FALSE),"-")</f>
        <v>-</v>
      </c>
      <c r="C74" s="9" t="str">
        <f>IFERROR(VLOOKUP(CONCATENATE($A74,C$1),'Исх-увл.отчёт'!$A$2:$D$3000,4,FALSE),"-")</f>
        <v>-</v>
      </c>
      <c r="D74" s="9" t="str">
        <f>IFERROR(VLOOKUP(CONCATENATE($A74,D$1),'Исх-увл.отчёт'!$A$2:$D$3000,4,FALSE),"-")</f>
        <v>-</v>
      </c>
      <c r="E74" s="9" t="str">
        <f>IFERROR(VLOOKUP(CONCATENATE($A74,E$1),'Исх-увл.отчёт'!$A$2:$D$3000,4,FALSE),"-")</f>
        <v>-</v>
      </c>
      <c r="F74" s="9" t="str">
        <f>IFERROR(VLOOKUP(CONCATENATE($A74,F$1),'Исх-увл.отчёт'!$A$2:$D$3000,4,FALSE),"-")</f>
        <v>-</v>
      </c>
      <c r="G74" s="9" t="str">
        <f>IFERROR(VLOOKUP(CONCATENATE($A74,G$1),'Исх-увл.отчёт'!$A$2:$D$3000,4,FALSE),"-")</f>
        <v>-</v>
      </c>
      <c r="H74" s="9" t="str">
        <f>IFERROR(VLOOKUP(CONCATENATE($A74,H$1),'Исх-увл.отчёт'!$A$2:$D$3000,4,FALSE),"-")</f>
        <v>-</v>
      </c>
      <c r="I74" s="9" t="str">
        <f>IFERROR(VLOOKUP(CONCATENATE($A74,I$1),'Исх-увл.отчёт'!$A$2:$D$3000,4,FALSE),"-")</f>
        <v>-</v>
      </c>
      <c r="J74" s="9" t="str">
        <f>IFERROR(VLOOKUP(CONCATENATE($A74,J$1),'Исх-увл.отчёт'!$A$2:$D$3000,4,FALSE),"-")</f>
        <v>-</v>
      </c>
      <c r="K74" s="9" t="str">
        <f>IFERROR(VLOOKUP(CONCATENATE($A74,K$1),'Исх-увл.отчёт'!$A$2:$D$3000,4,FALSE),"-")</f>
        <v>-</v>
      </c>
      <c r="L74" s="9" t="str">
        <f>IFERROR(VLOOKUP(CONCATENATE($A74,L$1),'Исх-увл.отчёт'!$A$2:$D$3000,4,FALSE),"-")</f>
        <v>-</v>
      </c>
      <c r="M74" s="9" t="str">
        <f>IFERROR(VLOOKUP(CONCATENATE($A74,M$1),'Исх-увл.отчёт'!$A$2:$D$3000,4,FALSE),"-")</f>
        <v>-</v>
      </c>
      <c r="N74" s="9" t="str">
        <f>IFERROR(VLOOKUP(CONCATENATE($A74,N$1),'Исх-увл.отчёт'!$A$2:$D$3000,4,FALSE),"-")</f>
        <v>-</v>
      </c>
      <c r="O74" s="9" t="str">
        <f>IFERROR(VLOOKUP(CONCATENATE($A74,O$1),'Исх-увл.отчёт'!$A$2:$D$3000,4,FALSE),"-")</f>
        <v>-</v>
      </c>
      <c r="P74" s="9" t="str">
        <f>IFERROR(VLOOKUP(CONCATENATE($A74,P$1),'Исх-увл.отчёт'!$A$2:$D$3000,4,FALSE),"-")</f>
        <v>-</v>
      </c>
      <c r="Q74" s="9" t="str">
        <f>IFERROR(VLOOKUP(CONCATENATE($A74,Q$1),'Исх-увл.отчёт'!$A$2:$D$3000,4,FALSE),"-")</f>
        <v>-</v>
      </c>
      <c r="R74" s="9" t="str">
        <f>IFERROR(VLOOKUP(CONCATENATE($A74,R$1),'Исх-увл.отчёт'!$A$2:$D$3000,4,FALSE),"-")</f>
        <v>-</v>
      </c>
      <c r="S74" s="9" t="str">
        <f>IFERROR(VLOOKUP(CONCATENATE($A74,S$1),'Исх-увл.отчёт'!$A$2:$D$3000,4,FALSE),"-")</f>
        <v>-</v>
      </c>
      <c r="T74" s="9" t="str">
        <f>IFERROR(VLOOKUP(CONCATENATE($A74,T$1),'Исх-увл.отчёт'!$A$2:$D$3000,4,FALSE),"-")</f>
        <v>-</v>
      </c>
      <c r="U74" s="9" t="str">
        <f>IFERROR(VLOOKUP(CONCATENATE($A74,U$1),'Исх-увл.отчёт'!$A$2:$D$3000,4,FALSE),"-")</f>
        <v>-</v>
      </c>
      <c r="V74" s="9" t="str">
        <f>IFERROR(VLOOKUP(CONCATENATE($A74,V$1),'Исх-увл.отчёт'!$A$2:$D$3000,4,FALSE),"-")</f>
        <v>-</v>
      </c>
      <c r="W74" s="9" t="str">
        <f>IFERROR(VLOOKUP(CONCATENATE($A74,W$1),'Исх-увл.отчёт'!$A$2:$D$3000,4,FALSE),"-")</f>
        <v>-</v>
      </c>
      <c r="X74" s="9" t="str">
        <f>IFERROR(VLOOKUP(CONCATENATE($A74,X$1),'Исх-увл.отчёт'!$A$2:$D$3000,4,FALSE),"-")</f>
        <v>-</v>
      </c>
      <c r="Y74" s="9" t="str">
        <f>IFERROR(VLOOKUP(CONCATENATE($A74,Y$1),'Исх-увл.отчёт'!$A$2:$D$3000,4,FALSE),"-")</f>
        <v>-</v>
      </c>
      <c r="Z74" s="9" t="str">
        <f>IFERROR(VLOOKUP(CONCATENATE($A74,Z$1),'Исх-увл.отчёт'!$A$2:$D$3000,4,FALSE),"-")</f>
        <v>-</v>
      </c>
      <c r="AA74" s="9" t="str">
        <f>IFERROR(VLOOKUP(CONCATENATE($A74,AA$1),'Исх-увл.отчёт'!$A$2:$D$3000,4,FALSE),"-")</f>
        <v>-</v>
      </c>
      <c r="AB74" s="9" t="str">
        <f>IFERROR(VLOOKUP(CONCATENATE($A74,AB$1),'Исх-увл.отчёт'!$A$2:$D$3000,4,FALSE),"-")</f>
        <v>-</v>
      </c>
      <c r="AC74" s="9" t="str">
        <f>IFERROR(VLOOKUP(CONCATENATE($A74,AC$1),'Исх-увл.отчёт'!$A$2:$D$3000,4,FALSE),"-")</f>
        <v>-</v>
      </c>
      <c r="AD74" s="9" t="str">
        <f>IFERROR(VLOOKUP(CONCATENATE($A74,AD$1),'Исх-увл.отчёт'!$A$2:$D$3000,4,FALSE),"-")</f>
        <v>-</v>
      </c>
      <c r="AE74" s="9" t="str">
        <f>IFERROR(VLOOKUP(CONCATENATE($A74,AE$1),'Исх-увл.отчёт'!$A$2:$D$3000,4,FALSE),"-")</f>
        <v>-</v>
      </c>
      <c r="AF74" s="9" t="str">
        <f>IFERROR(VLOOKUP(CONCATENATE($A74,AF$1),'Исх-увл.отчёт'!$A$2:$D$3000,4,FALSE),"-")</f>
        <v>-</v>
      </c>
      <c r="AG74" s="9" t="str">
        <f>IFERROR(VLOOKUP(CONCATENATE($A74,AG$1),'Исх-увл.отчёт'!$A$2:$D$3000,4,FALSE),"-")</f>
        <v>-</v>
      </c>
      <c r="AH74" s="9" t="str">
        <f>IFERROR(VLOOKUP(CONCATENATE($A74,AH$1),'Исх-увл.отчёт'!$A$2:$D$3000,4,FALSE),"-")</f>
        <v>-</v>
      </c>
      <c r="AI74" s="9" t="str">
        <f>IFERROR(VLOOKUP(CONCATENATE($A74,AI$1),'Исх-увл.отчёт'!$A$2:$D$3000,4,FALSE),"-")</f>
        <v>-</v>
      </c>
      <c r="AJ74" s="9" t="str">
        <f>IFERROR(VLOOKUP(CONCATENATE($A74,AJ$1),'Исх-увл.отчёт'!$A$2:$D$3000,4,FALSE),"-")</f>
        <v>-</v>
      </c>
      <c r="AK74" s="9" t="str">
        <f>IFERROR(VLOOKUP(CONCATENATE($A74,AK$1),'Исх-увл.отчёт'!$A$2:$D$3000,4,FALSE),"-")</f>
        <v>-</v>
      </c>
      <c r="AL74" s="9" t="str">
        <f>IFERROR(VLOOKUP(CONCATENATE($A74,AL$1),'Исх-увл.отчёт'!$A$2:$D$3000,4,FALSE),"-")</f>
        <v>-</v>
      </c>
      <c r="AM74" s="9" t="str">
        <f>IFERROR(VLOOKUP(CONCATENATE($A74,AM$1),'Исх-увл.отчёт'!$A$2:$D$3000,4,FALSE),"-")</f>
        <v>-</v>
      </c>
      <c r="AN74" s="9" t="str">
        <f>IFERROR(VLOOKUP(CONCATENATE($A74,AN$1),'Исх-увл.отчёт'!$A$2:$D$3000,4,FALSE),"-")</f>
        <v>-</v>
      </c>
      <c r="AO74" s="9" t="str">
        <f>IFERROR(VLOOKUP(CONCATENATE($A74,AO$1),'Исх-увл.отчёт'!$A$2:$D$3000,4,FALSE),"-")</f>
        <v>-</v>
      </c>
      <c r="AP74" s="9" t="str">
        <f>IFERROR(VLOOKUP(CONCATENATE($A74,AP$1),'Исх-увл.отчёт'!$A$2:$D$3000,4,FALSE),"-")</f>
        <v>-</v>
      </c>
      <c r="AQ74" s="9" t="str">
        <f>IFERROR(VLOOKUP(CONCATENATE($A74,AQ$1),'Исх-увл.отчёт'!$A$2:$D$3000,4,FALSE),"-")</f>
        <v>-</v>
      </c>
      <c r="AR74" s="9" t="str">
        <f>IFERROR(VLOOKUP(CONCATENATE($A74,AR$1),'Исх-увл.отчёт'!$A$2:$D$3000,4,FALSE),"-")</f>
        <v>-</v>
      </c>
      <c r="AS74" s="9" t="str">
        <f>IFERROR(VLOOKUP(CONCATENATE($A74,AS$1),'Исх-увл.отчёт'!$A$2:$D$3000,4,FALSE),"-")</f>
        <v>-</v>
      </c>
      <c r="AT74" s="9" t="str">
        <f>IFERROR(VLOOKUP(CONCATENATE($A74,AT$1),'Исх-увл.отчёт'!$A$2:$D$3000,4,FALSE),"-")</f>
        <v>-</v>
      </c>
      <c r="AU74" s="9" t="str">
        <f>IFERROR(VLOOKUP(CONCATENATE($A74,AU$1),'Исх-увл.отчёт'!$A$2:$D$3000,4,FALSE),"-")</f>
        <v>-</v>
      </c>
      <c r="AV74" s="9" t="str">
        <f>IFERROR(VLOOKUP(CONCATENATE($A74,AV$1),'Исх-увл.отчёт'!$A$2:$D$3000,4,FALSE),"-")</f>
        <v>-</v>
      </c>
      <c r="AW74" s="9" t="str">
        <f>IFERROR(VLOOKUP(CONCATENATE($A74,AW$1),'Исх-увл.отчёт'!$A$2:$D$3000,4,FALSE),"-")</f>
        <v>-</v>
      </c>
      <c r="AX74" s="9" t="str">
        <f>IFERROR(VLOOKUP(CONCATENATE($A74,AX$1),'Исх-увл.отчёт'!$A$2:$D$3000,4,FALSE),"-")</f>
        <v>-</v>
      </c>
      <c r="AY74" s="9" t="str">
        <f>IFERROR(VLOOKUP(CONCATENATE($A74,AY$1),'Исх-увл.отчёт'!$A$2:$D$3000,4,FALSE),"-")</f>
        <v>-</v>
      </c>
      <c r="AZ74" s="9" t="str">
        <f>IFERROR(VLOOKUP(CONCATENATE($A74,AZ$1),'Исх-увл.отчёт'!$A$2:$D$3000,4,FALSE),"-")</f>
        <v>-</v>
      </c>
      <c r="BA74" s="9" t="str">
        <f>IFERROR(VLOOKUP(CONCATENATE($A74,BA$1),'Исх-увл.отчёт'!$A$2:$D$3000,4,FALSE),"-")</f>
        <v>-</v>
      </c>
      <c r="BB74" s="9" t="str">
        <f>IFERROR(VLOOKUP(CONCATENATE($A74,BB$1),'Исх-увл.отчёт'!$A$2:$D$3000,4,FALSE),"-")</f>
        <v>-</v>
      </c>
      <c r="BC74" s="9" t="str">
        <f>IFERROR(VLOOKUP(CONCATENATE($A74,BC$1),'Исх-увл.отчёт'!$A$2:$D$3000,4,FALSE),"-")</f>
        <v>-</v>
      </c>
      <c r="BD74" s="9" t="str">
        <f>IFERROR(VLOOKUP(CONCATENATE($A74,BD$1),'Исх-увл.отчёт'!$A$2:$D$3000,4,FALSE),"-")</f>
        <v>-</v>
      </c>
      <c r="BE74" s="9" t="str">
        <f>IFERROR(VLOOKUP(CONCATENATE($A74,BE$1),'Исх-увл.отчёт'!$A$2:$D$3000,4,FALSE),"-")</f>
        <v>-</v>
      </c>
      <c r="BF74" s="9" t="str">
        <f>IFERROR(VLOOKUP(CONCATENATE($A74,BF$1),'Исх-увл.отчёт'!$A$2:$D$3000,4,FALSE),"-")</f>
        <v>-</v>
      </c>
      <c r="BG74" s="9" t="str">
        <f>IFERROR(VLOOKUP(CONCATENATE($A74,BG$1),'Исх-увл.отчёт'!$A$2:$D$3000,4,FALSE),"-")</f>
        <v>-</v>
      </c>
      <c r="BH74" s="37">
        <f t="shared" si="3"/>
        <v>0</v>
      </c>
      <c r="BI74" s="114" t="str">
        <f t="shared" si="4"/>
        <v>-</v>
      </c>
      <c r="BJ74" s="9"/>
    </row>
    <row r="75" spans="1:62">
      <c r="A75" s="125">
        <f t="shared" si="5"/>
        <v>73</v>
      </c>
      <c r="B75" s="9" t="str">
        <f>IFERROR(VLOOKUP(CONCATENATE($A75,B$1),'Исх-увл.отчёт'!$A$2:$D$3000,4,FALSE),"-")</f>
        <v>-</v>
      </c>
      <c r="C75" s="9" t="str">
        <f>IFERROR(VLOOKUP(CONCATENATE($A75,C$1),'Исх-увл.отчёт'!$A$2:$D$3000,4,FALSE),"-")</f>
        <v>-</v>
      </c>
      <c r="D75" s="9" t="str">
        <f>IFERROR(VLOOKUP(CONCATENATE($A75,D$1),'Исх-увл.отчёт'!$A$2:$D$3000,4,FALSE),"-")</f>
        <v>-</v>
      </c>
      <c r="E75" s="9" t="str">
        <f>IFERROR(VLOOKUP(CONCATENATE($A75,E$1),'Исх-увл.отчёт'!$A$2:$D$3000,4,FALSE),"-")</f>
        <v>-</v>
      </c>
      <c r="F75" s="9" t="str">
        <f>IFERROR(VLOOKUP(CONCATENATE($A75,F$1),'Исх-увл.отчёт'!$A$2:$D$3000,4,FALSE),"-")</f>
        <v>-</v>
      </c>
      <c r="G75" s="9" t="str">
        <f>IFERROR(VLOOKUP(CONCATENATE($A75,G$1),'Исх-увл.отчёт'!$A$2:$D$3000,4,FALSE),"-")</f>
        <v>-</v>
      </c>
      <c r="H75" s="9" t="str">
        <f>IFERROR(VLOOKUP(CONCATENATE($A75,H$1),'Исх-увл.отчёт'!$A$2:$D$3000,4,FALSE),"-")</f>
        <v>-</v>
      </c>
      <c r="I75" s="9" t="str">
        <f>IFERROR(VLOOKUP(CONCATENATE($A75,I$1),'Исх-увл.отчёт'!$A$2:$D$3000,4,FALSE),"-")</f>
        <v>-</v>
      </c>
      <c r="J75" s="9" t="str">
        <f>IFERROR(VLOOKUP(CONCATENATE($A75,J$1),'Исх-увл.отчёт'!$A$2:$D$3000,4,FALSE),"-")</f>
        <v>-</v>
      </c>
      <c r="K75" s="9" t="str">
        <f>IFERROR(VLOOKUP(CONCATENATE($A75,K$1),'Исх-увл.отчёт'!$A$2:$D$3000,4,FALSE),"-")</f>
        <v>-</v>
      </c>
      <c r="L75" s="9" t="str">
        <f>IFERROR(VLOOKUP(CONCATENATE($A75,L$1),'Исх-увл.отчёт'!$A$2:$D$3000,4,FALSE),"-")</f>
        <v>-</v>
      </c>
      <c r="M75" s="9" t="str">
        <f>IFERROR(VLOOKUP(CONCATENATE($A75,M$1),'Исх-увл.отчёт'!$A$2:$D$3000,4,FALSE),"-")</f>
        <v>-</v>
      </c>
      <c r="N75" s="9" t="str">
        <f>IFERROR(VLOOKUP(CONCATENATE($A75,N$1),'Исх-увл.отчёт'!$A$2:$D$3000,4,FALSE),"-")</f>
        <v>-</v>
      </c>
      <c r="O75" s="9" t="str">
        <f>IFERROR(VLOOKUP(CONCATENATE($A75,O$1),'Исх-увл.отчёт'!$A$2:$D$3000,4,FALSE),"-")</f>
        <v>-</v>
      </c>
      <c r="P75" s="9" t="str">
        <f>IFERROR(VLOOKUP(CONCATENATE($A75,P$1),'Исх-увл.отчёт'!$A$2:$D$3000,4,FALSE),"-")</f>
        <v>-</v>
      </c>
      <c r="Q75" s="9" t="str">
        <f>IFERROR(VLOOKUP(CONCATENATE($A75,Q$1),'Исх-увл.отчёт'!$A$2:$D$3000,4,FALSE),"-")</f>
        <v>-</v>
      </c>
      <c r="R75" s="9" t="str">
        <f>IFERROR(VLOOKUP(CONCATENATE($A75,R$1),'Исх-увл.отчёт'!$A$2:$D$3000,4,FALSE),"-")</f>
        <v>-</v>
      </c>
      <c r="S75" s="9" t="str">
        <f>IFERROR(VLOOKUP(CONCATENATE($A75,S$1),'Исх-увл.отчёт'!$A$2:$D$3000,4,FALSE),"-")</f>
        <v>-</v>
      </c>
      <c r="T75" s="9" t="str">
        <f>IFERROR(VLOOKUP(CONCATENATE($A75,T$1),'Исх-увл.отчёт'!$A$2:$D$3000,4,FALSE),"-")</f>
        <v>-</v>
      </c>
      <c r="U75" s="9" t="str">
        <f>IFERROR(VLOOKUP(CONCATENATE($A75,U$1),'Исх-увл.отчёт'!$A$2:$D$3000,4,FALSE),"-")</f>
        <v>-</v>
      </c>
      <c r="V75" s="9" t="str">
        <f>IFERROR(VLOOKUP(CONCATENATE($A75,V$1),'Исх-увл.отчёт'!$A$2:$D$3000,4,FALSE),"-")</f>
        <v>-</v>
      </c>
      <c r="W75" s="9" t="str">
        <f>IFERROR(VLOOKUP(CONCATENATE($A75,W$1),'Исх-увл.отчёт'!$A$2:$D$3000,4,FALSE),"-")</f>
        <v>-</v>
      </c>
      <c r="X75" s="9" t="str">
        <f>IFERROR(VLOOKUP(CONCATENATE($A75,X$1),'Исх-увл.отчёт'!$A$2:$D$3000,4,FALSE),"-")</f>
        <v>-</v>
      </c>
      <c r="Y75" s="9" t="str">
        <f>IFERROR(VLOOKUP(CONCATENATE($A75,Y$1),'Исх-увл.отчёт'!$A$2:$D$3000,4,FALSE),"-")</f>
        <v>-</v>
      </c>
      <c r="Z75" s="9" t="str">
        <f>IFERROR(VLOOKUP(CONCATENATE($A75,Z$1),'Исх-увл.отчёт'!$A$2:$D$3000,4,FALSE),"-")</f>
        <v>-</v>
      </c>
      <c r="AA75" s="9" t="str">
        <f>IFERROR(VLOOKUP(CONCATENATE($A75,AA$1),'Исх-увл.отчёт'!$A$2:$D$3000,4,FALSE),"-")</f>
        <v>-</v>
      </c>
      <c r="AB75" s="9" t="str">
        <f>IFERROR(VLOOKUP(CONCATENATE($A75,AB$1),'Исх-увл.отчёт'!$A$2:$D$3000,4,FALSE),"-")</f>
        <v>-</v>
      </c>
      <c r="AC75" s="9" t="str">
        <f>IFERROR(VLOOKUP(CONCATENATE($A75,AC$1),'Исх-увл.отчёт'!$A$2:$D$3000,4,FALSE),"-")</f>
        <v>-</v>
      </c>
      <c r="AD75" s="9" t="str">
        <f>IFERROR(VLOOKUP(CONCATENATE($A75,AD$1),'Исх-увл.отчёт'!$A$2:$D$3000,4,FALSE),"-")</f>
        <v>-</v>
      </c>
      <c r="AE75" s="9" t="str">
        <f>IFERROR(VLOOKUP(CONCATENATE($A75,AE$1),'Исх-увл.отчёт'!$A$2:$D$3000,4,FALSE),"-")</f>
        <v>-</v>
      </c>
      <c r="AF75" s="9" t="str">
        <f>IFERROR(VLOOKUP(CONCATENATE($A75,AF$1),'Исх-увл.отчёт'!$A$2:$D$3000,4,FALSE),"-")</f>
        <v>-</v>
      </c>
      <c r="AG75" s="9" t="str">
        <f>IFERROR(VLOOKUP(CONCATENATE($A75,AG$1),'Исх-увл.отчёт'!$A$2:$D$3000,4,FALSE),"-")</f>
        <v>-</v>
      </c>
      <c r="AH75" s="9" t="str">
        <f>IFERROR(VLOOKUP(CONCATENATE($A75,AH$1),'Исх-увл.отчёт'!$A$2:$D$3000,4,FALSE),"-")</f>
        <v>-</v>
      </c>
      <c r="AI75" s="9" t="str">
        <f>IFERROR(VLOOKUP(CONCATENATE($A75,AI$1),'Исх-увл.отчёт'!$A$2:$D$3000,4,FALSE),"-")</f>
        <v>-</v>
      </c>
      <c r="AJ75" s="9" t="str">
        <f>IFERROR(VLOOKUP(CONCATENATE($A75,AJ$1),'Исх-увл.отчёт'!$A$2:$D$3000,4,FALSE),"-")</f>
        <v>-</v>
      </c>
      <c r="AK75" s="9" t="str">
        <f>IFERROR(VLOOKUP(CONCATENATE($A75,AK$1),'Исх-увл.отчёт'!$A$2:$D$3000,4,FALSE),"-")</f>
        <v>-</v>
      </c>
      <c r="AL75" s="9" t="str">
        <f>IFERROR(VLOOKUP(CONCATENATE($A75,AL$1),'Исх-увл.отчёт'!$A$2:$D$3000,4,FALSE),"-")</f>
        <v>-</v>
      </c>
      <c r="AM75" s="9" t="str">
        <f>IFERROR(VLOOKUP(CONCATENATE($A75,AM$1),'Исх-увл.отчёт'!$A$2:$D$3000,4,FALSE),"-")</f>
        <v>-</v>
      </c>
      <c r="AN75" s="9" t="str">
        <f>IFERROR(VLOOKUP(CONCATENATE($A75,AN$1),'Исх-увл.отчёт'!$A$2:$D$3000,4,FALSE),"-")</f>
        <v>-</v>
      </c>
      <c r="AO75" s="9" t="str">
        <f>IFERROR(VLOOKUP(CONCATENATE($A75,AO$1),'Исх-увл.отчёт'!$A$2:$D$3000,4,FALSE),"-")</f>
        <v>-</v>
      </c>
      <c r="AP75" s="9" t="str">
        <f>IFERROR(VLOOKUP(CONCATENATE($A75,AP$1),'Исх-увл.отчёт'!$A$2:$D$3000,4,FALSE),"-")</f>
        <v>-</v>
      </c>
      <c r="AQ75" s="9" t="str">
        <f>IFERROR(VLOOKUP(CONCATENATE($A75,AQ$1),'Исх-увл.отчёт'!$A$2:$D$3000,4,FALSE),"-")</f>
        <v>-</v>
      </c>
      <c r="AR75" s="9" t="str">
        <f>IFERROR(VLOOKUP(CONCATENATE($A75,AR$1),'Исх-увл.отчёт'!$A$2:$D$3000,4,FALSE),"-")</f>
        <v>-</v>
      </c>
      <c r="AS75" s="9" t="str">
        <f>IFERROR(VLOOKUP(CONCATENATE($A75,AS$1),'Исх-увл.отчёт'!$A$2:$D$3000,4,FALSE),"-")</f>
        <v>-</v>
      </c>
      <c r="AT75" s="9" t="str">
        <f>IFERROR(VLOOKUP(CONCATENATE($A75,AT$1),'Исх-увл.отчёт'!$A$2:$D$3000,4,FALSE),"-")</f>
        <v>-</v>
      </c>
      <c r="AU75" s="9" t="str">
        <f>IFERROR(VLOOKUP(CONCATENATE($A75,AU$1),'Исх-увл.отчёт'!$A$2:$D$3000,4,FALSE),"-")</f>
        <v>-</v>
      </c>
      <c r="AV75" s="9" t="str">
        <f>IFERROR(VLOOKUP(CONCATENATE($A75,AV$1),'Исх-увл.отчёт'!$A$2:$D$3000,4,FALSE),"-")</f>
        <v>-</v>
      </c>
      <c r="AW75" s="9" t="str">
        <f>IFERROR(VLOOKUP(CONCATENATE($A75,AW$1),'Исх-увл.отчёт'!$A$2:$D$3000,4,FALSE),"-")</f>
        <v>-</v>
      </c>
      <c r="AX75" s="9" t="str">
        <f>IFERROR(VLOOKUP(CONCATENATE($A75,AX$1),'Исх-увл.отчёт'!$A$2:$D$3000,4,FALSE),"-")</f>
        <v>-</v>
      </c>
      <c r="AY75" s="9" t="str">
        <f>IFERROR(VLOOKUP(CONCATENATE($A75,AY$1),'Исх-увл.отчёт'!$A$2:$D$3000,4,FALSE),"-")</f>
        <v>-</v>
      </c>
      <c r="AZ75" s="9" t="str">
        <f>IFERROR(VLOOKUP(CONCATENATE($A75,AZ$1),'Исх-увл.отчёт'!$A$2:$D$3000,4,FALSE),"-")</f>
        <v>-</v>
      </c>
      <c r="BA75" s="9" t="str">
        <f>IFERROR(VLOOKUP(CONCATENATE($A75,BA$1),'Исх-увл.отчёт'!$A$2:$D$3000,4,FALSE),"-")</f>
        <v>-</v>
      </c>
      <c r="BB75" s="9" t="str">
        <f>IFERROR(VLOOKUP(CONCATENATE($A75,BB$1),'Исх-увл.отчёт'!$A$2:$D$3000,4,FALSE),"-")</f>
        <v>-</v>
      </c>
      <c r="BC75" s="9" t="str">
        <f>IFERROR(VLOOKUP(CONCATENATE($A75,BC$1),'Исх-увл.отчёт'!$A$2:$D$3000,4,FALSE),"-")</f>
        <v>-</v>
      </c>
      <c r="BD75" s="9" t="str">
        <f>IFERROR(VLOOKUP(CONCATENATE($A75,BD$1),'Исх-увл.отчёт'!$A$2:$D$3000,4,FALSE),"-")</f>
        <v>-</v>
      </c>
      <c r="BE75" s="9" t="str">
        <f>IFERROR(VLOOKUP(CONCATENATE($A75,BE$1),'Исх-увл.отчёт'!$A$2:$D$3000,4,FALSE),"-")</f>
        <v>-</v>
      </c>
      <c r="BF75" s="9" t="str">
        <f>IFERROR(VLOOKUP(CONCATENATE($A75,BF$1),'Исх-увл.отчёт'!$A$2:$D$3000,4,FALSE),"-")</f>
        <v>-</v>
      </c>
      <c r="BG75" s="9" t="str">
        <f>IFERROR(VLOOKUP(CONCATENATE($A75,BG$1),'Исх-увл.отчёт'!$A$2:$D$3000,4,FALSE),"-")</f>
        <v>-</v>
      </c>
      <c r="BH75" s="37">
        <f t="shared" si="3"/>
        <v>0</v>
      </c>
      <c r="BI75" s="114" t="str">
        <f t="shared" si="4"/>
        <v>-</v>
      </c>
      <c r="BJ75" s="9"/>
    </row>
    <row r="76" spans="1:62">
      <c r="A76" s="125">
        <f t="shared" si="5"/>
        <v>74</v>
      </c>
      <c r="B76" s="9" t="str">
        <f>IFERROR(VLOOKUP(CONCATENATE($A76,B$1),'Исх-увл.отчёт'!$A$2:$D$3000,4,FALSE),"-")</f>
        <v>-</v>
      </c>
      <c r="C76" s="9" t="str">
        <f>IFERROR(VLOOKUP(CONCATENATE($A76,C$1),'Исх-увл.отчёт'!$A$2:$D$3000,4,FALSE),"-")</f>
        <v>-</v>
      </c>
      <c r="D76" s="9" t="str">
        <f>IFERROR(VLOOKUP(CONCATENATE($A76,D$1),'Исх-увл.отчёт'!$A$2:$D$3000,4,FALSE),"-")</f>
        <v>-</v>
      </c>
      <c r="E76" s="9" t="str">
        <f>IFERROR(VLOOKUP(CONCATENATE($A76,E$1),'Исх-увл.отчёт'!$A$2:$D$3000,4,FALSE),"-")</f>
        <v>-</v>
      </c>
      <c r="F76" s="9" t="str">
        <f>IFERROR(VLOOKUP(CONCATENATE($A76,F$1),'Исх-увл.отчёт'!$A$2:$D$3000,4,FALSE),"-")</f>
        <v>-</v>
      </c>
      <c r="G76" s="9" t="str">
        <f>IFERROR(VLOOKUP(CONCATENATE($A76,G$1),'Исх-увл.отчёт'!$A$2:$D$3000,4,FALSE),"-")</f>
        <v>-</v>
      </c>
      <c r="H76" s="9" t="str">
        <f>IFERROR(VLOOKUP(CONCATENATE($A76,H$1),'Исх-увл.отчёт'!$A$2:$D$3000,4,FALSE),"-")</f>
        <v>-</v>
      </c>
      <c r="I76" s="9" t="str">
        <f>IFERROR(VLOOKUP(CONCATENATE($A76,I$1),'Исх-увл.отчёт'!$A$2:$D$3000,4,FALSE),"-")</f>
        <v>-</v>
      </c>
      <c r="J76" s="9" t="str">
        <f>IFERROR(VLOOKUP(CONCATENATE($A76,J$1),'Исх-увл.отчёт'!$A$2:$D$3000,4,FALSE),"-")</f>
        <v>-</v>
      </c>
      <c r="K76" s="9" t="str">
        <f>IFERROR(VLOOKUP(CONCATENATE($A76,K$1),'Исх-увл.отчёт'!$A$2:$D$3000,4,FALSE),"-")</f>
        <v>-</v>
      </c>
      <c r="L76" s="9" t="str">
        <f>IFERROR(VLOOKUP(CONCATENATE($A76,L$1),'Исх-увл.отчёт'!$A$2:$D$3000,4,FALSE),"-")</f>
        <v>-</v>
      </c>
      <c r="M76" s="9" t="str">
        <f>IFERROR(VLOOKUP(CONCATENATE($A76,M$1),'Исх-увл.отчёт'!$A$2:$D$3000,4,FALSE),"-")</f>
        <v>-</v>
      </c>
      <c r="N76" s="9" t="str">
        <f>IFERROR(VLOOKUP(CONCATENATE($A76,N$1),'Исх-увл.отчёт'!$A$2:$D$3000,4,FALSE),"-")</f>
        <v>-</v>
      </c>
      <c r="O76" s="9" t="str">
        <f>IFERROR(VLOOKUP(CONCATENATE($A76,O$1),'Исх-увл.отчёт'!$A$2:$D$3000,4,FALSE),"-")</f>
        <v>-</v>
      </c>
      <c r="P76" s="9" t="str">
        <f>IFERROR(VLOOKUP(CONCATENATE($A76,P$1),'Исх-увл.отчёт'!$A$2:$D$3000,4,FALSE),"-")</f>
        <v>-</v>
      </c>
      <c r="Q76" s="9" t="str">
        <f>IFERROR(VLOOKUP(CONCATENATE($A76,Q$1),'Исх-увл.отчёт'!$A$2:$D$3000,4,FALSE),"-")</f>
        <v>-</v>
      </c>
      <c r="R76" s="9" t="str">
        <f>IFERROR(VLOOKUP(CONCATENATE($A76,R$1),'Исх-увл.отчёт'!$A$2:$D$3000,4,FALSE),"-")</f>
        <v>-</v>
      </c>
      <c r="S76" s="9" t="str">
        <f>IFERROR(VLOOKUP(CONCATENATE($A76,S$1),'Исх-увл.отчёт'!$A$2:$D$3000,4,FALSE),"-")</f>
        <v>-</v>
      </c>
      <c r="T76" s="9" t="str">
        <f>IFERROR(VLOOKUP(CONCATENATE($A76,T$1),'Исх-увл.отчёт'!$A$2:$D$3000,4,FALSE),"-")</f>
        <v>-</v>
      </c>
      <c r="U76" s="9" t="str">
        <f>IFERROR(VLOOKUP(CONCATENATE($A76,U$1),'Исх-увл.отчёт'!$A$2:$D$3000,4,FALSE),"-")</f>
        <v>-</v>
      </c>
      <c r="V76" s="9" t="str">
        <f>IFERROR(VLOOKUP(CONCATENATE($A76,V$1),'Исх-увл.отчёт'!$A$2:$D$3000,4,FALSE),"-")</f>
        <v>-</v>
      </c>
      <c r="W76" s="9" t="str">
        <f>IFERROR(VLOOKUP(CONCATENATE($A76,W$1),'Исх-увл.отчёт'!$A$2:$D$3000,4,FALSE),"-")</f>
        <v>-</v>
      </c>
      <c r="X76" s="9" t="str">
        <f>IFERROR(VLOOKUP(CONCATENATE($A76,X$1),'Исх-увл.отчёт'!$A$2:$D$3000,4,FALSE),"-")</f>
        <v>-</v>
      </c>
      <c r="Y76" s="9" t="str">
        <f>IFERROR(VLOOKUP(CONCATENATE($A76,Y$1),'Исх-увл.отчёт'!$A$2:$D$3000,4,FALSE),"-")</f>
        <v>-</v>
      </c>
      <c r="Z76" s="9" t="str">
        <f>IFERROR(VLOOKUP(CONCATENATE($A76,Z$1),'Исх-увл.отчёт'!$A$2:$D$3000,4,FALSE),"-")</f>
        <v>-</v>
      </c>
      <c r="AA76" s="9" t="str">
        <f>IFERROR(VLOOKUP(CONCATENATE($A76,AA$1),'Исх-увл.отчёт'!$A$2:$D$3000,4,FALSE),"-")</f>
        <v>-</v>
      </c>
      <c r="AB76" s="9" t="str">
        <f>IFERROR(VLOOKUP(CONCATENATE($A76,AB$1),'Исх-увл.отчёт'!$A$2:$D$3000,4,FALSE),"-")</f>
        <v>-</v>
      </c>
      <c r="AC76" s="9" t="str">
        <f>IFERROR(VLOOKUP(CONCATENATE($A76,AC$1),'Исх-увл.отчёт'!$A$2:$D$3000,4,FALSE),"-")</f>
        <v>-</v>
      </c>
      <c r="AD76" s="9" t="str">
        <f>IFERROR(VLOOKUP(CONCATENATE($A76,AD$1),'Исх-увл.отчёт'!$A$2:$D$3000,4,FALSE),"-")</f>
        <v>-</v>
      </c>
      <c r="AE76" s="9" t="str">
        <f>IFERROR(VLOOKUP(CONCATENATE($A76,AE$1),'Исх-увл.отчёт'!$A$2:$D$3000,4,FALSE),"-")</f>
        <v>-</v>
      </c>
      <c r="AF76" s="9" t="str">
        <f>IFERROR(VLOOKUP(CONCATENATE($A76,AF$1),'Исх-увл.отчёт'!$A$2:$D$3000,4,FALSE),"-")</f>
        <v>-</v>
      </c>
      <c r="AG76" s="9" t="str">
        <f>IFERROR(VLOOKUP(CONCATENATE($A76,AG$1),'Исх-увл.отчёт'!$A$2:$D$3000,4,FALSE),"-")</f>
        <v>-</v>
      </c>
      <c r="AH76" s="9" t="str">
        <f>IFERROR(VLOOKUP(CONCATENATE($A76,AH$1),'Исх-увл.отчёт'!$A$2:$D$3000,4,FALSE),"-")</f>
        <v>-</v>
      </c>
      <c r="AI76" s="9" t="str">
        <f>IFERROR(VLOOKUP(CONCATENATE($A76,AI$1),'Исх-увл.отчёт'!$A$2:$D$3000,4,FALSE),"-")</f>
        <v>-</v>
      </c>
      <c r="AJ76" s="9" t="str">
        <f>IFERROR(VLOOKUP(CONCATENATE($A76,AJ$1),'Исх-увл.отчёт'!$A$2:$D$3000,4,FALSE),"-")</f>
        <v>-</v>
      </c>
      <c r="AK76" s="9" t="str">
        <f>IFERROR(VLOOKUP(CONCATENATE($A76,AK$1),'Исх-увл.отчёт'!$A$2:$D$3000,4,FALSE),"-")</f>
        <v>-</v>
      </c>
      <c r="AL76" s="9" t="str">
        <f>IFERROR(VLOOKUP(CONCATENATE($A76,AL$1),'Исх-увл.отчёт'!$A$2:$D$3000,4,FALSE),"-")</f>
        <v>-</v>
      </c>
      <c r="AM76" s="9" t="str">
        <f>IFERROR(VLOOKUP(CONCATENATE($A76,AM$1),'Исх-увл.отчёт'!$A$2:$D$3000,4,FALSE),"-")</f>
        <v>-</v>
      </c>
      <c r="AN76" s="9" t="str">
        <f>IFERROR(VLOOKUP(CONCATENATE($A76,AN$1),'Исх-увл.отчёт'!$A$2:$D$3000,4,FALSE),"-")</f>
        <v>-</v>
      </c>
      <c r="AO76" s="9" t="str">
        <f>IFERROR(VLOOKUP(CONCATENATE($A76,AO$1),'Исх-увл.отчёт'!$A$2:$D$3000,4,FALSE),"-")</f>
        <v>-</v>
      </c>
      <c r="AP76" s="9" t="str">
        <f>IFERROR(VLOOKUP(CONCATENATE($A76,AP$1),'Исх-увл.отчёт'!$A$2:$D$3000,4,FALSE),"-")</f>
        <v>-</v>
      </c>
      <c r="AQ76" s="9" t="str">
        <f>IFERROR(VLOOKUP(CONCATENATE($A76,AQ$1),'Исх-увл.отчёт'!$A$2:$D$3000,4,FALSE),"-")</f>
        <v>-</v>
      </c>
      <c r="AR76" s="9" t="str">
        <f>IFERROR(VLOOKUP(CONCATENATE($A76,AR$1),'Исх-увл.отчёт'!$A$2:$D$3000,4,FALSE),"-")</f>
        <v>-</v>
      </c>
      <c r="AS76" s="9" t="str">
        <f>IFERROR(VLOOKUP(CONCATENATE($A76,AS$1),'Исх-увл.отчёт'!$A$2:$D$3000,4,FALSE),"-")</f>
        <v>-</v>
      </c>
      <c r="AT76" s="9" t="str">
        <f>IFERROR(VLOOKUP(CONCATENATE($A76,AT$1),'Исх-увл.отчёт'!$A$2:$D$3000,4,FALSE),"-")</f>
        <v>-</v>
      </c>
      <c r="AU76" s="9" t="str">
        <f>IFERROR(VLOOKUP(CONCATENATE($A76,AU$1),'Исх-увл.отчёт'!$A$2:$D$3000,4,FALSE),"-")</f>
        <v>-</v>
      </c>
      <c r="AV76" s="9" t="str">
        <f>IFERROR(VLOOKUP(CONCATENATE($A76,AV$1),'Исх-увл.отчёт'!$A$2:$D$3000,4,FALSE),"-")</f>
        <v>-</v>
      </c>
      <c r="AW76" s="9" t="str">
        <f>IFERROR(VLOOKUP(CONCATENATE($A76,AW$1),'Исх-увл.отчёт'!$A$2:$D$3000,4,FALSE),"-")</f>
        <v>-</v>
      </c>
      <c r="AX76" s="9" t="str">
        <f>IFERROR(VLOOKUP(CONCATENATE($A76,AX$1),'Исх-увл.отчёт'!$A$2:$D$3000,4,FALSE),"-")</f>
        <v>-</v>
      </c>
      <c r="AY76" s="9" t="str">
        <f>IFERROR(VLOOKUP(CONCATENATE($A76,AY$1),'Исх-увл.отчёт'!$A$2:$D$3000,4,FALSE),"-")</f>
        <v>-</v>
      </c>
      <c r="AZ76" s="9" t="str">
        <f>IFERROR(VLOOKUP(CONCATENATE($A76,AZ$1),'Исх-увл.отчёт'!$A$2:$D$3000,4,FALSE),"-")</f>
        <v>-</v>
      </c>
      <c r="BA76" s="9" t="str">
        <f>IFERROR(VLOOKUP(CONCATENATE($A76,BA$1),'Исх-увл.отчёт'!$A$2:$D$3000,4,FALSE),"-")</f>
        <v>-</v>
      </c>
      <c r="BB76" s="9" t="str">
        <f>IFERROR(VLOOKUP(CONCATENATE($A76,BB$1),'Исх-увл.отчёт'!$A$2:$D$3000,4,FALSE),"-")</f>
        <v>-</v>
      </c>
      <c r="BC76" s="9" t="str">
        <f>IFERROR(VLOOKUP(CONCATENATE($A76,BC$1),'Исх-увл.отчёт'!$A$2:$D$3000,4,FALSE),"-")</f>
        <v>-</v>
      </c>
      <c r="BD76" s="9" t="str">
        <f>IFERROR(VLOOKUP(CONCATENATE($A76,BD$1),'Исх-увл.отчёт'!$A$2:$D$3000,4,FALSE),"-")</f>
        <v>-</v>
      </c>
      <c r="BE76" s="9" t="str">
        <f>IFERROR(VLOOKUP(CONCATENATE($A76,BE$1),'Исх-увл.отчёт'!$A$2:$D$3000,4,FALSE),"-")</f>
        <v>-</v>
      </c>
      <c r="BF76" s="9" t="str">
        <f>IFERROR(VLOOKUP(CONCATENATE($A76,BF$1),'Исх-увл.отчёт'!$A$2:$D$3000,4,FALSE),"-")</f>
        <v>-</v>
      </c>
      <c r="BG76" s="9" t="str">
        <f>IFERROR(VLOOKUP(CONCATENATE($A76,BG$1),'Исх-увл.отчёт'!$A$2:$D$3000,4,FALSE),"-")</f>
        <v>-</v>
      </c>
      <c r="BH76" s="37">
        <f t="shared" si="3"/>
        <v>0</v>
      </c>
      <c r="BI76" s="114" t="str">
        <f t="shared" si="4"/>
        <v>-</v>
      </c>
      <c r="BJ76" s="9"/>
    </row>
    <row r="77" spans="1:62">
      <c r="A77" s="125">
        <f t="shared" si="5"/>
        <v>75</v>
      </c>
      <c r="B77" s="9" t="str">
        <f>IFERROR(VLOOKUP(CONCATENATE($A77,B$1),'Исх-увл.отчёт'!$A$2:$D$3000,4,FALSE),"-")</f>
        <v>-</v>
      </c>
      <c r="C77" s="9" t="str">
        <f>IFERROR(VLOOKUP(CONCATENATE($A77,C$1),'Исх-увл.отчёт'!$A$2:$D$3000,4,FALSE),"-")</f>
        <v>-</v>
      </c>
      <c r="D77" s="9" t="str">
        <f>IFERROR(VLOOKUP(CONCATENATE($A77,D$1),'Исх-увл.отчёт'!$A$2:$D$3000,4,FALSE),"-")</f>
        <v>-</v>
      </c>
      <c r="E77" s="9" t="str">
        <f>IFERROR(VLOOKUP(CONCATENATE($A77,E$1),'Исх-увл.отчёт'!$A$2:$D$3000,4,FALSE),"-")</f>
        <v>-</v>
      </c>
      <c r="F77" s="9" t="str">
        <f>IFERROR(VLOOKUP(CONCATENATE($A77,F$1),'Исх-увл.отчёт'!$A$2:$D$3000,4,FALSE),"-")</f>
        <v>-</v>
      </c>
      <c r="G77" s="9" t="str">
        <f>IFERROR(VLOOKUP(CONCATENATE($A77,G$1),'Исх-увл.отчёт'!$A$2:$D$3000,4,FALSE),"-")</f>
        <v>-</v>
      </c>
      <c r="H77" s="9" t="str">
        <f>IFERROR(VLOOKUP(CONCATENATE($A77,H$1),'Исх-увл.отчёт'!$A$2:$D$3000,4,FALSE),"-")</f>
        <v>-</v>
      </c>
      <c r="I77" s="9" t="str">
        <f>IFERROR(VLOOKUP(CONCATENATE($A77,I$1),'Исх-увл.отчёт'!$A$2:$D$3000,4,FALSE),"-")</f>
        <v>-</v>
      </c>
      <c r="J77" s="9" t="str">
        <f>IFERROR(VLOOKUP(CONCATENATE($A77,J$1),'Исх-увл.отчёт'!$A$2:$D$3000,4,FALSE),"-")</f>
        <v>-</v>
      </c>
      <c r="K77" s="9" t="str">
        <f>IFERROR(VLOOKUP(CONCATENATE($A77,K$1),'Исх-увл.отчёт'!$A$2:$D$3000,4,FALSE),"-")</f>
        <v>-</v>
      </c>
      <c r="L77" s="9" t="str">
        <f>IFERROR(VLOOKUP(CONCATENATE($A77,L$1),'Исх-увл.отчёт'!$A$2:$D$3000,4,FALSE),"-")</f>
        <v>-</v>
      </c>
      <c r="M77" s="9" t="str">
        <f>IFERROR(VLOOKUP(CONCATENATE($A77,M$1),'Исх-увл.отчёт'!$A$2:$D$3000,4,FALSE),"-")</f>
        <v>-</v>
      </c>
      <c r="N77" s="9" t="str">
        <f>IFERROR(VLOOKUP(CONCATENATE($A77,N$1),'Исх-увл.отчёт'!$A$2:$D$3000,4,FALSE),"-")</f>
        <v>-</v>
      </c>
      <c r="O77" s="9" t="str">
        <f>IFERROR(VLOOKUP(CONCATENATE($A77,O$1),'Исх-увл.отчёт'!$A$2:$D$3000,4,FALSE),"-")</f>
        <v>-</v>
      </c>
      <c r="P77" s="9" t="str">
        <f>IFERROR(VLOOKUP(CONCATENATE($A77,P$1),'Исх-увл.отчёт'!$A$2:$D$3000,4,FALSE),"-")</f>
        <v>-</v>
      </c>
      <c r="Q77" s="9" t="str">
        <f>IFERROR(VLOOKUP(CONCATENATE($A77,Q$1),'Исх-увл.отчёт'!$A$2:$D$3000,4,FALSE),"-")</f>
        <v>-</v>
      </c>
      <c r="R77" s="9" t="str">
        <f>IFERROR(VLOOKUP(CONCATENATE($A77,R$1),'Исх-увл.отчёт'!$A$2:$D$3000,4,FALSE),"-")</f>
        <v>-</v>
      </c>
      <c r="S77" s="9" t="str">
        <f>IFERROR(VLOOKUP(CONCATENATE($A77,S$1),'Исх-увл.отчёт'!$A$2:$D$3000,4,FALSE),"-")</f>
        <v>-</v>
      </c>
      <c r="T77" s="9" t="str">
        <f>IFERROR(VLOOKUP(CONCATENATE($A77,T$1),'Исх-увл.отчёт'!$A$2:$D$3000,4,FALSE),"-")</f>
        <v>-</v>
      </c>
      <c r="U77" s="9" t="str">
        <f>IFERROR(VLOOKUP(CONCATENATE($A77,U$1),'Исх-увл.отчёт'!$A$2:$D$3000,4,FALSE),"-")</f>
        <v>-</v>
      </c>
      <c r="V77" s="9" t="str">
        <f>IFERROR(VLOOKUP(CONCATENATE($A77,V$1),'Исх-увл.отчёт'!$A$2:$D$3000,4,FALSE),"-")</f>
        <v>-</v>
      </c>
      <c r="W77" s="9" t="str">
        <f>IFERROR(VLOOKUP(CONCATENATE($A77,W$1),'Исх-увл.отчёт'!$A$2:$D$3000,4,FALSE),"-")</f>
        <v>-</v>
      </c>
      <c r="X77" s="9" t="str">
        <f>IFERROR(VLOOKUP(CONCATENATE($A77,X$1),'Исх-увл.отчёт'!$A$2:$D$3000,4,FALSE),"-")</f>
        <v>-</v>
      </c>
      <c r="Y77" s="9" t="str">
        <f>IFERROR(VLOOKUP(CONCATENATE($A77,Y$1),'Исх-увл.отчёт'!$A$2:$D$3000,4,FALSE),"-")</f>
        <v>-</v>
      </c>
      <c r="Z77" s="9" t="str">
        <f>IFERROR(VLOOKUP(CONCATENATE($A77,Z$1),'Исх-увл.отчёт'!$A$2:$D$3000,4,FALSE),"-")</f>
        <v>-</v>
      </c>
      <c r="AA77" s="9" t="str">
        <f>IFERROR(VLOOKUP(CONCATENATE($A77,AA$1),'Исх-увл.отчёт'!$A$2:$D$3000,4,FALSE),"-")</f>
        <v>-</v>
      </c>
      <c r="AB77" s="9" t="str">
        <f>IFERROR(VLOOKUP(CONCATENATE($A77,AB$1),'Исх-увл.отчёт'!$A$2:$D$3000,4,FALSE),"-")</f>
        <v>-</v>
      </c>
      <c r="AC77" s="9" t="str">
        <f>IFERROR(VLOOKUP(CONCATENATE($A77,AC$1),'Исх-увл.отчёт'!$A$2:$D$3000,4,FALSE),"-")</f>
        <v>-</v>
      </c>
      <c r="AD77" s="9" t="str">
        <f>IFERROR(VLOOKUP(CONCATENATE($A77,AD$1),'Исх-увл.отчёт'!$A$2:$D$3000,4,FALSE),"-")</f>
        <v>-</v>
      </c>
      <c r="AE77" s="9" t="str">
        <f>IFERROR(VLOOKUP(CONCATENATE($A77,AE$1),'Исх-увл.отчёт'!$A$2:$D$3000,4,FALSE),"-")</f>
        <v>-</v>
      </c>
      <c r="AF77" s="9" t="str">
        <f>IFERROR(VLOOKUP(CONCATENATE($A77,AF$1),'Исх-увл.отчёт'!$A$2:$D$3000,4,FALSE),"-")</f>
        <v>-</v>
      </c>
      <c r="AG77" s="9" t="str">
        <f>IFERROR(VLOOKUP(CONCATENATE($A77,AG$1),'Исх-увл.отчёт'!$A$2:$D$3000,4,FALSE),"-")</f>
        <v>-</v>
      </c>
      <c r="AH77" s="9" t="str">
        <f>IFERROR(VLOOKUP(CONCATENATE($A77,AH$1),'Исх-увл.отчёт'!$A$2:$D$3000,4,FALSE),"-")</f>
        <v>-</v>
      </c>
      <c r="AI77" s="9" t="str">
        <f>IFERROR(VLOOKUP(CONCATENATE($A77,AI$1),'Исх-увл.отчёт'!$A$2:$D$3000,4,FALSE),"-")</f>
        <v>-</v>
      </c>
      <c r="AJ77" s="9" t="str">
        <f>IFERROR(VLOOKUP(CONCATENATE($A77,AJ$1),'Исх-увл.отчёт'!$A$2:$D$3000,4,FALSE),"-")</f>
        <v>-</v>
      </c>
      <c r="AK77" s="9" t="str">
        <f>IFERROR(VLOOKUP(CONCATENATE($A77,AK$1),'Исх-увл.отчёт'!$A$2:$D$3000,4,FALSE),"-")</f>
        <v>-</v>
      </c>
      <c r="AL77" s="9" t="str">
        <f>IFERROR(VLOOKUP(CONCATENATE($A77,AL$1),'Исх-увл.отчёт'!$A$2:$D$3000,4,FALSE),"-")</f>
        <v>-</v>
      </c>
      <c r="AM77" s="9" t="str">
        <f>IFERROR(VLOOKUP(CONCATENATE($A77,AM$1),'Исх-увл.отчёт'!$A$2:$D$3000,4,FALSE),"-")</f>
        <v>-</v>
      </c>
      <c r="AN77" s="9" t="str">
        <f>IFERROR(VLOOKUP(CONCATENATE($A77,AN$1),'Исх-увл.отчёт'!$A$2:$D$3000,4,FALSE),"-")</f>
        <v>-</v>
      </c>
      <c r="AO77" s="9" t="str">
        <f>IFERROR(VLOOKUP(CONCATENATE($A77,AO$1),'Исх-увл.отчёт'!$A$2:$D$3000,4,FALSE),"-")</f>
        <v>-</v>
      </c>
      <c r="AP77" s="9" t="str">
        <f>IFERROR(VLOOKUP(CONCATENATE($A77,AP$1),'Исх-увл.отчёт'!$A$2:$D$3000,4,FALSE),"-")</f>
        <v>-</v>
      </c>
      <c r="AQ77" s="9" t="str">
        <f>IFERROR(VLOOKUP(CONCATENATE($A77,AQ$1),'Исх-увл.отчёт'!$A$2:$D$3000,4,FALSE),"-")</f>
        <v>-</v>
      </c>
      <c r="AR77" s="9" t="str">
        <f>IFERROR(VLOOKUP(CONCATENATE($A77,AR$1),'Исх-увл.отчёт'!$A$2:$D$3000,4,FALSE),"-")</f>
        <v>-</v>
      </c>
      <c r="AS77" s="9" t="str">
        <f>IFERROR(VLOOKUP(CONCATENATE($A77,AS$1),'Исх-увл.отчёт'!$A$2:$D$3000,4,FALSE),"-")</f>
        <v>-</v>
      </c>
      <c r="AT77" s="9" t="str">
        <f>IFERROR(VLOOKUP(CONCATENATE($A77,AT$1),'Исх-увл.отчёт'!$A$2:$D$3000,4,FALSE),"-")</f>
        <v>-</v>
      </c>
      <c r="AU77" s="9" t="str">
        <f>IFERROR(VLOOKUP(CONCATENATE($A77,AU$1),'Исх-увл.отчёт'!$A$2:$D$3000,4,FALSE),"-")</f>
        <v>-</v>
      </c>
      <c r="AV77" s="9" t="str">
        <f>IFERROR(VLOOKUP(CONCATENATE($A77,AV$1),'Исх-увл.отчёт'!$A$2:$D$3000,4,FALSE),"-")</f>
        <v>-</v>
      </c>
      <c r="AW77" s="9" t="str">
        <f>IFERROR(VLOOKUP(CONCATENATE($A77,AW$1),'Исх-увл.отчёт'!$A$2:$D$3000,4,FALSE),"-")</f>
        <v>-</v>
      </c>
      <c r="AX77" s="9" t="str">
        <f>IFERROR(VLOOKUP(CONCATENATE($A77,AX$1),'Исх-увл.отчёт'!$A$2:$D$3000,4,FALSE),"-")</f>
        <v>-</v>
      </c>
      <c r="AY77" s="9" t="str">
        <f>IFERROR(VLOOKUP(CONCATENATE($A77,AY$1),'Исх-увл.отчёт'!$A$2:$D$3000,4,FALSE),"-")</f>
        <v>-</v>
      </c>
      <c r="AZ77" s="9" t="str">
        <f>IFERROR(VLOOKUP(CONCATENATE($A77,AZ$1),'Исх-увл.отчёт'!$A$2:$D$3000,4,FALSE),"-")</f>
        <v>-</v>
      </c>
      <c r="BA77" s="9" t="str">
        <f>IFERROR(VLOOKUP(CONCATENATE($A77,BA$1),'Исх-увл.отчёт'!$A$2:$D$3000,4,FALSE),"-")</f>
        <v>-</v>
      </c>
      <c r="BB77" s="9" t="str">
        <f>IFERROR(VLOOKUP(CONCATENATE($A77,BB$1),'Исх-увл.отчёт'!$A$2:$D$3000,4,FALSE),"-")</f>
        <v>-</v>
      </c>
      <c r="BC77" s="9" t="str">
        <f>IFERROR(VLOOKUP(CONCATENATE($A77,BC$1),'Исх-увл.отчёт'!$A$2:$D$3000,4,FALSE),"-")</f>
        <v>-</v>
      </c>
      <c r="BD77" s="9" t="str">
        <f>IFERROR(VLOOKUP(CONCATENATE($A77,BD$1),'Исх-увл.отчёт'!$A$2:$D$3000,4,FALSE),"-")</f>
        <v>-</v>
      </c>
      <c r="BE77" s="9" t="str">
        <f>IFERROR(VLOOKUP(CONCATENATE($A77,BE$1),'Исх-увл.отчёт'!$A$2:$D$3000,4,FALSE),"-")</f>
        <v>-</v>
      </c>
      <c r="BF77" s="9" t="str">
        <f>IFERROR(VLOOKUP(CONCATENATE($A77,BF$1),'Исх-увл.отчёт'!$A$2:$D$3000,4,FALSE),"-")</f>
        <v>-</v>
      </c>
      <c r="BG77" s="9" t="str">
        <f>IFERROR(VLOOKUP(CONCATENATE($A77,BG$1),'Исх-увл.отчёт'!$A$2:$D$3000,4,FALSE),"-")</f>
        <v>-</v>
      </c>
      <c r="BH77" s="37">
        <f t="shared" si="3"/>
        <v>0</v>
      </c>
      <c r="BI77" s="114" t="str">
        <f t="shared" si="4"/>
        <v>-</v>
      </c>
      <c r="BJ77" s="9"/>
    </row>
    <row r="78" spans="1:62">
      <c r="A78" s="125">
        <f t="shared" si="5"/>
        <v>76</v>
      </c>
      <c r="B78" s="9" t="str">
        <f>IFERROR(VLOOKUP(CONCATENATE($A78,B$1),'Исх-увл.отчёт'!$A$2:$D$3000,4,FALSE),"-")</f>
        <v>-</v>
      </c>
      <c r="C78" s="9" t="str">
        <f>IFERROR(VLOOKUP(CONCATENATE($A78,C$1),'Исх-увл.отчёт'!$A$2:$D$3000,4,FALSE),"-")</f>
        <v>-</v>
      </c>
      <c r="D78" s="9" t="str">
        <f>IFERROR(VLOOKUP(CONCATENATE($A78,D$1),'Исх-увл.отчёт'!$A$2:$D$3000,4,FALSE),"-")</f>
        <v>-</v>
      </c>
      <c r="E78" s="9" t="str">
        <f>IFERROR(VLOOKUP(CONCATENATE($A78,E$1),'Исх-увл.отчёт'!$A$2:$D$3000,4,FALSE),"-")</f>
        <v>-</v>
      </c>
      <c r="F78" s="9" t="str">
        <f>IFERROR(VLOOKUP(CONCATENATE($A78,F$1),'Исх-увл.отчёт'!$A$2:$D$3000,4,FALSE),"-")</f>
        <v>-</v>
      </c>
      <c r="G78" s="9" t="str">
        <f>IFERROR(VLOOKUP(CONCATENATE($A78,G$1),'Исх-увл.отчёт'!$A$2:$D$3000,4,FALSE),"-")</f>
        <v>-</v>
      </c>
      <c r="H78" s="9" t="str">
        <f>IFERROR(VLOOKUP(CONCATENATE($A78,H$1),'Исх-увл.отчёт'!$A$2:$D$3000,4,FALSE),"-")</f>
        <v>-</v>
      </c>
      <c r="I78" s="9" t="str">
        <f>IFERROR(VLOOKUP(CONCATENATE($A78,I$1),'Исх-увл.отчёт'!$A$2:$D$3000,4,FALSE),"-")</f>
        <v>-</v>
      </c>
      <c r="J78" s="9" t="str">
        <f>IFERROR(VLOOKUP(CONCATENATE($A78,J$1),'Исх-увл.отчёт'!$A$2:$D$3000,4,FALSE),"-")</f>
        <v>-</v>
      </c>
      <c r="K78" s="9" t="str">
        <f>IFERROR(VLOOKUP(CONCATENATE($A78,K$1),'Исх-увл.отчёт'!$A$2:$D$3000,4,FALSE),"-")</f>
        <v>-</v>
      </c>
      <c r="L78" s="9" t="str">
        <f>IFERROR(VLOOKUP(CONCATENATE($A78,L$1),'Исх-увл.отчёт'!$A$2:$D$3000,4,FALSE),"-")</f>
        <v>-</v>
      </c>
      <c r="M78" s="9" t="str">
        <f>IFERROR(VLOOKUP(CONCATENATE($A78,M$1),'Исх-увл.отчёт'!$A$2:$D$3000,4,FALSE),"-")</f>
        <v>-</v>
      </c>
      <c r="N78" s="9" t="str">
        <f>IFERROR(VLOOKUP(CONCATENATE($A78,N$1),'Исх-увл.отчёт'!$A$2:$D$3000,4,FALSE),"-")</f>
        <v>-</v>
      </c>
      <c r="O78" s="9" t="str">
        <f>IFERROR(VLOOKUP(CONCATENATE($A78,O$1),'Исх-увл.отчёт'!$A$2:$D$3000,4,FALSE),"-")</f>
        <v>-</v>
      </c>
      <c r="P78" s="9" t="str">
        <f>IFERROR(VLOOKUP(CONCATENATE($A78,P$1),'Исх-увл.отчёт'!$A$2:$D$3000,4,FALSE),"-")</f>
        <v>-</v>
      </c>
      <c r="Q78" s="9" t="str">
        <f>IFERROR(VLOOKUP(CONCATENATE($A78,Q$1),'Исх-увл.отчёт'!$A$2:$D$3000,4,FALSE),"-")</f>
        <v>-</v>
      </c>
      <c r="R78" s="9" t="str">
        <f>IFERROR(VLOOKUP(CONCATENATE($A78,R$1),'Исх-увл.отчёт'!$A$2:$D$3000,4,FALSE),"-")</f>
        <v>-</v>
      </c>
      <c r="S78" s="9" t="str">
        <f>IFERROR(VLOOKUP(CONCATENATE($A78,S$1),'Исх-увл.отчёт'!$A$2:$D$3000,4,FALSE),"-")</f>
        <v>-</v>
      </c>
      <c r="T78" s="9" t="str">
        <f>IFERROR(VLOOKUP(CONCATENATE($A78,T$1),'Исх-увл.отчёт'!$A$2:$D$3000,4,FALSE),"-")</f>
        <v>-</v>
      </c>
      <c r="U78" s="9" t="str">
        <f>IFERROR(VLOOKUP(CONCATENATE($A78,U$1),'Исх-увл.отчёт'!$A$2:$D$3000,4,FALSE),"-")</f>
        <v>-</v>
      </c>
      <c r="V78" s="9" t="str">
        <f>IFERROR(VLOOKUP(CONCATENATE($A78,V$1),'Исх-увл.отчёт'!$A$2:$D$3000,4,FALSE),"-")</f>
        <v>-</v>
      </c>
      <c r="W78" s="9" t="str">
        <f>IFERROR(VLOOKUP(CONCATENATE($A78,W$1),'Исх-увл.отчёт'!$A$2:$D$3000,4,FALSE),"-")</f>
        <v>-</v>
      </c>
      <c r="X78" s="9" t="str">
        <f>IFERROR(VLOOKUP(CONCATENATE($A78,X$1),'Исх-увл.отчёт'!$A$2:$D$3000,4,FALSE),"-")</f>
        <v>-</v>
      </c>
      <c r="Y78" s="9" t="str">
        <f>IFERROR(VLOOKUP(CONCATENATE($A78,Y$1),'Исх-увл.отчёт'!$A$2:$D$3000,4,FALSE),"-")</f>
        <v>-</v>
      </c>
      <c r="Z78" s="9" t="str">
        <f>IFERROR(VLOOKUP(CONCATENATE($A78,Z$1),'Исх-увл.отчёт'!$A$2:$D$3000,4,FALSE),"-")</f>
        <v>-</v>
      </c>
      <c r="AA78" s="9" t="str">
        <f>IFERROR(VLOOKUP(CONCATENATE($A78,AA$1),'Исх-увл.отчёт'!$A$2:$D$3000,4,FALSE),"-")</f>
        <v>-</v>
      </c>
      <c r="AB78" s="9" t="str">
        <f>IFERROR(VLOOKUP(CONCATENATE($A78,AB$1),'Исх-увл.отчёт'!$A$2:$D$3000,4,FALSE),"-")</f>
        <v>-</v>
      </c>
      <c r="AC78" s="9" t="str">
        <f>IFERROR(VLOOKUP(CONCATENATE($A78,AC$1),'Исх-увл.отчёт'!$A$2:$D$3000,4,FALSE),"-")</f>
        <v>-</v>
      </c>
      <c r="AD78" s="9" t="str">
        <f>IFERROR(VLOOKUP(CONCATENATE($A78,AD$1),'Исх-увл.отчёт'!$A$2:$D$3000,4,FALSE),"-")</f>
        <v>-</v>
      </c>
      <c r="AE78" s="9" t="str">
        <f>IFERROR(VLOOKUP(CONCATENATE($A78,AE$1),'Исх-увл.отчёт'!$A$2:$D$3000,4,FALSE),"-")</f>
        <v>-</v>
      </c>
      <c r="AF78" s="9" t="str">
        <f>IFERROR(VLOOKUP(CONCATENATE($A78,AF$1),'Исх-увл.отчёт'!$A$2:$D$3000,4,FALSE),"-")</f>
        <v>-</v>
      </c>
      <c r="AG78" s="9" t="str">
        <f>IFERROR(VLOOKUP(CONCATENATE($A78,AG$1),'Исх-увл.отчёт'!$A$2:$D$3000,4,FALSE),"-")</f>
        <v>-</v>
      </c>
      <c r="AH78" s="9" t="str">
        <f>IFERROR(VLOOKUP(CONCATENATE($A78,AH$1),'Исх-увл.отчёт'!$A$2:$D$3000,4,FALSE),"-")</f>
        <v>-</v>
      </c>
      <c r="AI78" s="9" t="str">
        <f>IFERROR(VLOOKUP(CONCATENATE($A78,AI$1),'Исх-увл.отчёт'!$A$2:$D$3000,4,FALSE),"-")</f>
        <v>-</v>
      </c>
      <c r="AJ78" s="9" t="str">
        <f>IFERROR(VLOOKUP(CONCATENATE($A78,AJ$1),'Исх-увл.отчёт'!$A$2:$D$3000,4,FALSE),"-")</f>
        <v>-</v>
      </c>
      <c r="AK78" s="9" t="str">
        <f>IFERROR(VLOOKUP(CONCATENATE($A78,AK$1),'Исх-увл.отчёт'!$A$2:$D$3000,4,FALSE),"-")</f>
        <v>-</v>
      </c>
      <c r="AL78" s="9" t="str">
        <f>IFERROR(VLOOKUP(CONCATENATE($A78,AL$1),'Исх-увл.отчёт'!$A$2:$D$3000,4,FALSE),"-")</f>
        <v>-</v>
      </c>
      <c r="AM78" s="9" t="str">
        <f>IFERROR(VLOOKUP(CONCATENATE($A78,AM$1),'Исх-увл.отчёт'!$A$2:$D$3000,4,FALSE),"-")</f>
        <v>-</v>
      </c>
      <c r="AN78" s="9" t="str">
        <f>IFERROR(VLOOKUP(CONCATENATE($A78,AN$1),'Исх-увл.отчёт'!$A$2:$D$3000,4,FALSE),"-")</f>
        <v>-</v>
      </c>
      <c r="AO78" s="9" t="str">
        <f>IFERROR(VLOOKUP(CONCATENATE($A78,AO$1),'Исх-увл.отчёт'!$A$2:$D$3000,4,FALSE),"-")</f>
        <v>-</v>
      </c>
      <c r="AP78" s="9" t="str">
        <f>IFERROR(VLOOKUP(CONCATENATE($A78,AP$1),'Исх-увл.отчёт'!$A$2:$D$3000,4,FALSE),"-")</f>
        <v>-</v>
      </c>
      <c r="AQ78" s="9" t="str">
        <f>IFERROR(VLOOKUP(CONCATENATE($A78,AQ$1),'Исх-увл.отчёт'!$A$2:$D$3000,4,FALSE),"-")</f>
        <v>-</v>
      </c>
      <c r="AR78" s="9" t="str">
        <f>IFERROR(VLOOKUP(CONCATENATE($A78,AR$1),'Исх-увл.отчёт'!$A$2:$D$3000,4,FALSE),"-")</f>
        <v>-</v>
      </c>
      <c r="AS78" s="9" t="str">
        <f>IFERROR(VLOOKUP(CONCATENATE($A78,AS$1),'Исх-увл.отчёт'!$A$2:$D$3000,4,FALSE),"-")</f>
        <v>-</v>
      </c>
      <c r="AT78" s="9" t="str">
        <f>IFERROR(VLOOKUP(CONCATENATE($A78,AT$1),'Исх-увл.отчёт'!$A$2:$D$3000,4,FALSE),"-")</f>
        <v>-</v>
      </c>
      <c r="AU78" s="9" t="str">
        <f>IFERROR(VLOOKUP(CONCATENATE($A78,AU$1),'Исх-увл.отчёт'!$A$2:$D$3000,4,FALSE),"-")</f>
        <v>-</v>
      </c>
      <c r="AV78" s="9" t="str">
        <f>IFERROR(VLOOKUP(CONCATENATE($A78,AV$1),'Исх-увл.отчёт'!$A$2:$D$3000,4,FALSE),"-")</f>
        <v>-</v>
      </c>
      <c r="AW78" s="9" t="str">
        <f>IFERROR(VLOOKUP(CONCATENATE($A78,AW$1),'Исх-увл.отчёт'!$A$2:$D$3000,4,FALSE),"-")</f>
        <v>-</v>
      </c>
      <c r="AX78" s="9" t="str">
        <f>IFERROR(VLOOKUP(CONCATENATE($A78,AX$1),'Исх-увл.отчёт'!$A$2:$D$3000,4,FALSE),"-")</f>
        <v>-</v>
      </c>
      <c r="AY78" s="9" t="str">
        <f>IFERROR(VLOOKUP(CONCATENATE($A78,AY$1),'Исх-увл.отчёт'!$A$2:$D$3000,4,FALSE),"-")</f>
        <v>-</v>
      </c>
      <c r="AZ78" s="9" t="str">
        <f>IFERROR(VLOOKUP(CONCATENATE($A78,AZ$1),'Исх-увл.отчёт'!$A$2:$D$3000,4,FALSE),"-")</f>
        <v>-</v>
      </c>
      <c r="BA78" s="9" t="str">
        <f>IFERROR(VLOOKUP(CONCATENATE($A78,BA$1),'Исх-увл.отчёт'!$A$2:$D$3000,4,FALSE),"-")</f>
        <v>-</v>
      </c>
      <c r="BB78" s="9" t="str">
        <f>IFERROR(VLOOKUP(CONCATENATE($A78,BB$1),'Исх-увл.отчёт'!$A$2:$D$3000,4,FALSE),"-")</f>
        <v>-</v>
      </c>
      <c r="BC78" s="9" t="str">
        <f>IFERROR(VLOOKUP(CONCATENATE($A78,BC$1),'Исх-увл.отчёт'!$A$2:$D$3000,4,FALSE),"-")</f>
        <v>-</v>
      </c>
      <c r="BD78" s="9" t="str">
        <f>IFERROR(VLOOKUP(CONCATENATE($A78,BD$1),'Исх-увл.отчёт'!$A$2:$D$3000,4,FALSE),"-")</f>
        <v>-</v>
      </c>
      <c r="BE78" s="9" t="str">
        <f>IFERROR(VLOOKUP(CONCATENATE($A78,BE$1),'Исх-увл.отчёт'!$A$2:$D$3000,4,FALSE),"-")</f>
        <v>-</v>
      </c>
      <c r="BF78" s="9" t="str">
        <f>IFERROR(VLOOKUP(CONCATENATE($A78,BF$1),'Исх-увл.отчёт'!$A$2:$D$3000,4,FALSE),"-")</f>
        <v>-</v>
      </c>
      <c r="BG78" s="9" t="str">
        <f>IFERROR(VLOOKUP(CONCATENATE($A78,BG$1),'Исх-увл.отчёт'!$A$2:$D$3000,4,FALSE),"-")</f>
        <v>-</v>
      </c>
      <c r="BH78" s="37">
        <f t="shared" si="3"/>
        <v>0</v>
      </c>
      <c r="BI78" s="114" t="str">
        <f t="shared" si="4"/>
        <v>-</v>
      </c>
      <c r="BJ78" s="9"/>
    </row>
    <row r="79" spans="1:62">
      <c r="A79" s="125">
        <f t="shared" si="5"/>
        <v>77</v>
      </c>
      <c r="B79" s="9" t="str">
        <f>IFERROR(VLOOKUP(CONCATENATE($A79,B$1),'Исх-увл.отчёт'!$A$2:$D$3000,4,FALSE),"-")</f>
        <v>-</v>
      </c>
      <c r="C79" s="9" t="str">
        <f>IFERROR(VLOOKUP(CONCATENATE($A79,C$1),'Исх-увл.отчёт'!$A$2:$D$3000,4,FALSE),"-")</f>
        <v>-</v>
      </c>
      <c r="D79" s="9" t="str">
        <f>IFERROR(VLOOKUP(CONCATENATE($A79,D$1),'Исх-увл.отчёт'!$A$2:$D$3000,4,FALSE),"-")</f>
        <v>-</v>
      </c>
      <c r="E79" s="9" t="str">
        <f>IFERROR(VLOOKUP(CONCATENATE($A79,E$1),'Исх-увл.отчёт'!$A$2:$D$3000,4,FALSE),"-")</f>
        <v>-</v>
      </c>
      <c r="F79" s="9" t="str">
        <f>IFERROR(VLOOKUP(CONCATENATE($A79,F$1),'Исх-увл.отчёт'!$A$2:$D$3000,4,FALSE),"-")</f>
        <v>-</v>
      </c>
      <c r="G79" s="9" t="str">
        <f>IFERROR(VLOOKUP(CONCATENATE($A79,G$1),'Исх-увл.отчёт'!$A$2:$D$3000,4,FALSE),"-")</f>
        <v>-</v>
      </c>
      <c r="H79" s="9" t="str">
        <f>IFERROR(VLOOKUP(CONCATENATE($A79,H$1),'Исх-увл.отчёт'!$A$2:$D$3000,4,FALSE),"-")</f>
        <v>-</v>
      </c>
      <c r="I79" s="9" t="str">
        <f>IFERROR(VLOOKUP(CONCATENATE($A79,I$1),'Исх-увл.отчёт'!$A$2:$D$3000,4,FALSE),"-")</f>
        <v>-</v>
      </c>
      <c r="J79" s="9" t="str">
        <f>IFERROR(VLOOKUP(CONCATENATE($A79,J$1),'Исх-увл.отчёт'!$A$2:$D$3000,4,FALSE),"-")</f>
        <v>-</v>
      </c>
      <c r="K79" s="9" t="str">
        <f>IFERROR(VLOOKUP(CONCATENATE($A79,K$1),'Исх-увл.отчёт'!$A$2:$D$3000,4,FALSE),"-")</f>
        <v>-</v>
      </c>
      <c r="L79" s="9">
        <f>IFERROR(VLOOKUP(CONCATENATE($A79,L$1),'Исх-увл.отчёт'!$A$2:$D$3000,4,FALSE),"-")</f>
        <v>9</v>
      </c>
      <c r="M79" s="9" t="str">
        <f>IFERROR(VLOOKUP(CONCATENATE($A79,M$1),'Исх-увл.отчёт'!$A$2:$D$3000,4,FALSE),"-")</f>
        <v>-</v>
      </c>
      <c r="N79" s="9" t="str">
        <f>IFERROR(VLOOKUP(CONCATENATE($A79,N$1),'Исх-увл.отчёт'!$A$2:$D$3000,4,FALSE),"-")</f>
        <v>-</v>
      </c>
      <c r="O79" s="9">
        <f>IFERROR(VLOOKUP(CONCATENATE($A79,O$1),'Исх-увл.отчёт'!$A$2:$D$3000,4,FALSE),"-")</f>
        <v>9</v>
      </c>
      <c r="P79" s="9" t="str">
        <f>IFERROR(VLOOKUP(CONCATENATE($A79,P$1),'Исх-увл.отчёт'!$A$2:$D$3000,4,FALSE),"-")</f>
        <v>-</v>
      </c>
      <c r="Q79" s="9" t="str">
        <f>IFERROR(VLOOKUP(CONCATENATE($A79,Q$1),'Исх-увл.отчёт'!$A$2:$D$3000,4,FALSE),"-")</f>
        <v>-</v>
      </c>
      <c r="R79" s="9" t="str">
        <f>IFERROR(VLOOKUP(CONCATENATE($A79,R$1),'Исх-увл.отчёт'!$A$2:$D$3000,4,FALSE),"-")</f>
        <v>-</v>
      </c>
      <c r="S79" s="9" t="str">
        <f>IFERROR(VLOOKUP(CONCATENATE($A79,S$1),'Исх-увл.отчёт'!$A$2:$D$3000,4,FALSE),"-")</f>
        <v>-</v>
      </c>
      <c r="T79" s="9" t="str">
        <f>IFERROR(VLOOKUP(CONCATENATE($A79,T$1),'Исх-увл.отчёт'!$A$2:$D$3000,4,FALSE),"-")</f>
        <v>-</v>
      </c>
      <c r="U79" s="9">
        <f>IFERROR(VLOOKUP(CONCATENATE($A79,U$1),'Исх-увл.отчёт'!$A$2:$D$3000,4,FALSE),"-")</f>
        <v>5</v>
      </c>
      <c r="V79" s="9">
        <f>IFERROR(VLOOKUP(CONCATENATE($A79,V$1),'Исх-увл.отчёт'!$A$2:$D$3000,4,FALSE),"-")</f>
        <v>5</v>
      </c>
      <c r="W79" s="9" t="str">
        <f>IFERROR(VLOOKUP(CONCATENATE($A79,W$1),'Исх-увл.отчёт'!$A$2:$D$3000,4,FALSE),"-")</f>
        <v>-</v>
      </c>
      <c r="X79" s="9" t="str">
        <f>IFERROR(VLOOKUP(CONCATENATE($A79,X$1),'Исх-увл.отчёт'!$A$2:$D$3000,4,FALSE),"-")</f>
        <v>-</v>
      </c>
      <c r="Y79" s="9" t="str">
        <f>IFERROR(VLOOKUP(CONCATENATE($A79,Y$1),'Исх-увл.отчёт'!$A$2:$D$3000,4,FALSE),"-")</f>
        <v>-</v>
      </c>
      <c r="Z79" s="9" t="str">
        <f>IFERROR(VLOOKUP(CONCATENATE($A79,Z$1),'Исх-увл.отчёт'!$A$2:$D$3000,4,FALSE),"-")</f>
        <v>-</v>
      </c>
      <c r="AA79" s="9" t="str">
        <f>IFERROR(VLOOKUP(CONCATENATE($A79,AA$1),'Исх-увл.отчёт'!$A$2:$D$3000,4,FALSE),"-")</f>
        <v>-</v>
      </c>
      <c r="AB79" s="9" t="str">
        <f>IFERROR(VLOOKUP(CONCATENATE($A79,AB$1),'Исх-увл.отчёт'!$A$2:$D$3000,4,FALSE),"-")</f>
        <v>-</v>
      </c>
      <c r="AC79" s="9" t="str">
        <f>IFERROR(VLOOKUP(CONCATENATE($A79,AC$1),'Исх-увл.отчёт'!$A$2:$D$3000,4,FALSE),"-")</f>
        <v>-</v>
      </c>
      <c r="AD79" s="9" t="str">
        <f>IFERROR(VLOOKUP(CONCATENATE($A79,AD$1),'Исх-увл.отчёт'!$A$2:$D$3000,4,FALSE),"-")</f>
        <v>-</v>
      </c>
      <c r="AE79" s="9" t="str">
        <f>IFERROR(VLOOKUP(CONCATENATE($A79,AE$1),'Исх-увл.отчёт'!$A$2:$D$3000,4,FALSE),"-")</f>
        <v>-</v>
      </c>
      <c r="AF79" s="9" t="str">
        <f>IFERROR(VLOOKUP(CONCATENATE($A79,AF$1),'Исх-увл.отчёт'!$A$2:$D$3000,4,FALSE),"-")</f>
        <v>-</v>
      </c>
      <c r="AG79" s="9" t="str">
        <f>IFERROR(VLOOKUP(CONCATENATE($A79,AG$1),'Исх-увл.отчёт'!$A$2:$D$3000,4,FALSE),"-")</f>
        <v>-</v>
      </c>
      <c r="AH79" s="9" t="str">
        <f>IFERROR(VLOOKUP(CONCATENATE($A79,AH$1),'Исх-увл.отчёт'!$A$2:$D$3000,4,FALSE),"-")</f>
        <v>-</v>
      </c>
      <c r="AI79" s="9" t="str">
        <f>IFERROR(VLOOKUP(CONCATENATE($A79,AI$1),'Исх-увл.отчёт'!$A$2:$D$3000,4,FALSE),"-")</f>
        <v>-</v>
      </c>
      <c r="AJ79" s="9" t="str">
        <f>IFERROR(VLOOKUP(CONCATENATE($A79,AJ$1),'Исх-увл.отчёт'!$A$2:$D$3000,4,FALSE),"-")</f>
        <v>-</v>
      </c>
      <c r="AK79" s="9">
        <f>IFERROR(VLOOKUP(CONCATENATE($A79,AK$1),'Исх-увл.отчёт'!$A$2:$D$3000,4,FALSE),"-")</f>
        <v>2</v>
      </c>
      <c r="AL79" s="9">
        <f>IFERROR(VLOOKUP(CONCATENATE($A79,AL$1),'Исх-увл.отчёт'!$A$2:$D$3000,4,FALSE),"-")</f>
        <v>1</v>
      </c>
      <c r="AM79" s="9" t="str">
        <f>IFERROR(VLOOKUP(CONCATENATE($A79,AM$1),'Исх-увл.отчёт'!$A$2:$D$3000,4,FALSE),"-")</f>
        <v>-</v>
      </c>
      <c r="AN79" s="9" t="str">
        <f>IFERROR(VLOOKUP(CONCATENATE($A79,AN$1),'Исх-увл.отчёт'!$A$2:$D$3000,4,FALSE),"-")</f>
        <v>-</v>
      </c>
      <c r="AO79" s="9" t="str">
        <f>IFERROR(VLOOKUP(CONCATENATE($A79,AO$1),'Исх-увл.отчёт'!$A$2:$D$3000,4,FALSE),"-")</f>
        <v>-</v>
      </c>
      <c r="AP79" s="9" t="str">
        <f>IFERROR(VLOOKUP(CONCATENATE($A79,AP$1),'Исх-увл.отчёт'!$A$2:$D$3000,4,FALSE),"-")</f>
        <v>-</v>
      </c>
      <c r="AQ79" s="9" t="str">
        <f>IFERROR(VLOOKUP(CONCATENATE($A79,AQ$1),'Исх-увл.отчёт'!$A$2:$D$3000,4,FALSE),"-")</f>
        <v>-</v>
      </c>
      <c r="AR79" s="9" t="str">
        <f>IFERROR(VLOOKUP(CONCATENATE($A79,AR$1),'Исх-увл.отчёт'!$A$2:$D$3000,4,FALSE),"-")</f>
        <v>-</v>
      </c>
      <c r="AS79" s="9" t="str">
        <f>IFERROR(VLOOKUP(CONCATENATE($A79,AS$1),'Исх-увл.отчёт'!$A$2:$D$3000,4,FALSE),"-")</f>
        <v>-</v>
      </c>
      <c r="AT79" s="9" t="str">
        <f>IFERROR(VLOOKUP(CONCATENATE($A79,AT$1),'Исх-увл.отчёт'!$A$2:$D$3000,4,FALSE),"-")</f>
        <v>-</v>
      </c>
      <c r="AU79" s="9" t="str">
        <f>IFERROR(VLOOKUP(CONCATENATE($A79,AU$1),'Исх-увл.отчёт'!$A$2:$D$3000,4,FALSE),"-")</f>
        <v>-</v>
      </c>
      <c r="AV79" s="9" t="str">
        <f>IFERROR(VLOOKUP(CONCATENATE($A79,AV$1),'Исх-увл.отчёт'!$A$2:$D$3000,4,FALSE),"-")</f>
        <v>-</v>
      </c>
      <c r="AW79" s="9" t="str">
        <f>IFERROR(VLOOKUP(CONCATENATE($A79,AW$1),'Исх-увл.отчёт'!$A$2:$D$3000,4,FALSE),"-")</f>
        <v>-</v>
      </c>
      <c r="AX79" s="9" t="str">
        <f>IFERROR(VLOOKUP(CONCATENATE($A79,AX$1),'Исх-увл.отчёт'!$A$2:$D$3000,4,FALSE),"-")</f>
        <v>-</v>
      </c>
      <c r="AY79" s="9" t="str">
        <f>IFERROR(VLOOKUP(CONCATENATE($A79,AY$1),'Исх-увл.отчёт'!$A$2:$D$3000,4,FALSE),"-")</f>
        <v>-</v>
      </c>
      <c r="AZ79" s="9" t="str">
        <f>IFERROR(VLOOKUP(CONCATENATE($A79,AZ$1),'Исх-увл.отчёт'!$A$2:$D$3000,4,FALSE),"-")</f>
        <v>-</v>
      </c>
      <c r="BA79" s="9" t="str">
        <f>IFERROR(VLOOKUP(CONCATENATE($A79,BA$1),'Исх-увл.отчёт'!$A$2:$D$3000,4,FALSE),"-")</f>
        <v>-</v>
      </c>
      <c r="BB79" s="9" t="str">
        <f>IFERROR(VLOOKUP(CONCATENATE($A79,BB$1),'Исх-увл.отчёт'!$A$2:$D$3000,4,FALSE),"-")</f>
        <v>-</v>
      </c>
      <c r="BC79" s="9" t="str">
        <f>IFERROR(VLOOKUP(CONCATENATE($A79,BC$1),'Исх-увл.отчёт'!$A$2:$D$3000,4,FALSE),"-")</f>
        <v>-</v>
      </c>
      <c r="BD79" s="9" t="str">
        <f>IFERROR(VLOOKUP(CONCATENATE($A79,BD$1),'Исх-увл.отчёт'!$A$2:$D$3000,4,FALSE),"-")</f>
        <v>-</v>
      </c>
      <c r="BE79" s="9" t="str">
        <f>IFERROR(VLOOKUP(CONCATENATE($A79,BE$1),'Исх-увл.отчёт'!$A$2:$D$3000,4,FALSE),"-")</f>
        <v>-</v>
      </c>
      <c r="BF79" s="9" t="str">
        <f>IFERROR(VLOOKUP(CONCATENATE($A79,BF$1),'Исх-увл.отчёт'!$A$2:$D$3000,4,FALSE),"-")</f>
        <v>-</v>
      </c>
      <c r="BG79" s="9" t="str">
        <f>IFERROR(VLOOKUP(CONCATENATE($A79,BG$1),'Исх-увл.отчёт'!$A$2:$D$3000,4,FALSE),"-")</f>
        <v>-</v>
      </c>
      <c r="BH79" s="37">
        <f t="shared" si="3"/>
        <v>6</v>
      </c>
      <c r="BI79" s="114">
        <f t="shared" si="4"/>
        <v>5.166666666666667</v>
      </c>
      <c r="BJ79" s="9"/>
    </row>
    <row r="80" spans="1:62">
      <c r="A80" s="125">
        <f t="shared" si="5"/>
        <v>78</v>
      </c>
      <c r="B80" s="9" t="str">
        <f>IFERROR(VLOOKUP(CONCATENATE($A80,B$1),'Исх-увл.отчёт'!$A$2:$D$3000,4,FALSE),"-")</f>
        <v>-</v>
      </c>
      <c r="C80" s="9" t="str">
        <f>IFERROR(VLOOKUP(CONCATENATE($A80,C$1),'Исх-увл.отчёт'!$A$2:$D$3000,4,FALSE),"-")</f>
        <v>-</v>
      </c>
      <c r="D80" s="9" t="str">
        <f>IFERROR(VLOOKUP(CONCATENATE($A80,D$1),'Исх-увл.отчёт'!$A$2:$D$3000,4,FALSE),"-")</f>
        <v>-</v>
      </c>
      <c r="E80" s="9" t="str">
        <f>IFERROR(VLOOKUP(CONCATENATE($A80,E$1),'Исх-увл.отчёт'!$A$2:$D$3000,4,FALSE),"-")</f>
        <v>-</v>
      </c>
      <c r="F80" s="9" t="str">
        <f>IFERROR(VLOOKUP(CONCATENATE($A80,F$1),'Исх-увл.отчёт'!$A$2:$D$3000,4,FALSE),"-")</f>
        <v>-</v>
      </c>
      <c r="G80" s="9" t="str">
        <f>IFERROR(VLOOKUP(CONCATENATE($A80,G$1),'Исх-увл.отчёт'!$A$2:$D$3000,4,FALSE),"-")</f>
        <v>-</v>
      </c>
      <c r="H80" s="9" t="str">
        <f>IFERROR(VLOOKUP(CONCATENATE($A80,H$1),'Исх-увл.отчёт'!$A$2:$D$3000,4,FALSE),"-")</f>
        <v>-</v>
      </c>
      <c r="I80" s="9" t="str">
        <f>IFERROR(VLOOKUP(CONCATENATE($A80,I$1),'Исх-увл.отчёт'!$A$2:$D$3000,4,FALSE),"-")</f>
        <v>-</v>
      </c>
      <c r="J80" s="9" t="str">
        <f>IFERROR(VLOOKUP(CONCATENATE($A80,J$1),'Исх-увл.отчёт'!$A$2:$D$3000,4,FALSE),"-")</f>
        <v>-</v>
      </c>
      <c r="K80" s="9" t="str">
        <f>IFERROR(VLOOKUP(CONCATENATE($A80,K$1),'Исх-увл.отчёт'!$A$2:$D$3000,4,FALSE),"-")</f>
        <v>-</v>
      </c>
      <c r="L80" s="9" t="str">
        <f>IFERROR(VLOOKUP(CONCATENATE($A80,L$1),'Исх-увл.отчёт'!$A$2:$D$3000,4,FALSE),"-")</f>
        <v>-</v>
      </c>
      <c r="M80" s="9" t="str">
        <f>IFERROR(VLOOKUP(CONCATENATE($A80,M$1),'Исх-увл.отчёт'!$A$2:$D$3000,4,FALSE),"-")</f>
        <v>-</v>
      </c>
      <c r="N80" s="9" t="str">
        <f>IFERROR(VLOOKUP(CONCATENATE($A80,N$1),'Исх-увл.отчёт'!$A$2:$D$3000,4,FALSE),"-")</f>
        <v>-</v>
      </c>
      <c r="O80" s="9" t="str">
        <f>IFERROR(VLOOKUP(CONCATENATE($A80,O$1),'Исх-увл.отчёт'!$A$2:$D$3000,4,FALSE),"-")</f>
        <v>-</v>
      </c>
      <c r="P80" s="9" t="str">
        <f>IFERROR(VLOOKUP(CONCATENATE($A80,P$1),'Исх-увл.отчёт'!$A$2:$D$3000,4,FALSE),"-")</f>
        <v>-</v>
      </c>
      <c r="Q80" s="9" t="str">
        <f>IFERROR(VLOOKUP(CONCATENATE($A80,Q$1),'Исх-увл.отчёт'!$A$2:$D$3000,4,FALSE),"-")</f>
        <v>-</v>
      </c>
      <c r="R80" s="9" t="str">
        <f>IFERROR(VLOOKUP(CONCATENATE($A80,R$1),'Исх-увл.отчёт'!$A$2:$D$3000,4,FALSE),"-")</f>
        <v>-</v>
      </c>
      <c r="S80" s="9" t="str">
        <f>IFERROR(VLOOKUP(CONCATENATE($A80,S$1),'Исх-увл.отчёт'!$A$2:$D$3000,4,FALSE),"-")</f>
        <v>-</v>
      </c>
      <c r="T80" s="9" t="str">
        <f>IFERROR(VLOOKUP(CONCATENATE($A80,T$1),'Исх-увл.отчёт'!$A$2:$D$3000,4,FALSE),"-")</f>
        <v>-</v>
      </c>
      <c r="U80" s="9" t="str">
        <f>IFERROR(VLOOKUP(CONCATENATE($A80,U$1),'Исх-увл.отчёт'!$A$2:$D$3000,4,FALSE),"-")</f>
        <v>-</v>
      </c>
      <c r="V80" s="9" t="str">
        <f>IFERROR(VLOOKUP(CONCATENATE($A80,V$1),'Исх-увл.отчёт'!$A$2:$D$3000,4,FALSE),"-")</f>
        <v>-</v>
      </c>
      <c r="W80" s="9" t="str">
        <f>IFERROR(VLOOKUP(CONCATENATE($A80,W$1),'Исх-увл.отчёт'!$A$2:$D$3000,4,FALSE),"-")</f>
        <v>-</v>
      </c>
      <c r="X80" s="9" t="str">
        <f>IFERROR(VLOOKUP(CONCATENATE($A80,X$1),'Исх-увл.отчёт'!$A$2:$D$3000,4,FALSE),"-")</f>
        <v>-</v>
      </c>
      <c r="Y80" s="9" t="str">
        <f>IFERROR(VLOOKUP(CONCATENATE($A80,Y$1),'Исх-увл.отчёт'!$A$2:$D$3000,4,FALSE),"-")</f>
        <v>-</v>
      </c>
      <c r="Z80" s="9" t="str">
        <f>IFERROR(VLOOKUP(CONCATENATE($A80,Z$1),'Исх-увл.отчёт'!$A$2:$D$3000,4,FALSE),"-")</f>
        <v>-</v>
      </c>
      <c r="AA80" s="9" t="str">
        <f>IFERROR(VLOOKUP(CONCATENATE($A80,AA$1),'Исх-увл.отчёт'!$A$2:$D$3000,4,FALSE),"-")</f>
        <v>-</v>
      </c>
      <c r="AB80" s="9" t="str">
        <f>IFERROR(VLOOKUP(CONCATENATE($A80,AB$1),'Исх-увл.отчёт'!$A$2:$D$3000,4,FALSE),"-")</f>
        <v>-</v>
      </c>
      <c r="AC80" s="9" t="str">
        <f>IFERROR(VLOOKUP(CONCATENATE($A80,AC$1),'Исх-увл.отчёт'!$A$2:$D$3000,4,FALSE),"-")</f>
        <v>-</v>
      </c>
      <c r="AD80" s="9" t="str">
        <f>IFERROR(VLOOKUP(CONCATENATE($A80,AD$1),'Исх-увл.отчёт'!$A$2:$D$3000,4,FALSE),"-")</f>
        <v>-</v>
      </c>
      <c r="AE80" s="9" t="str">
        <f>IFERROR(VLOOKUP(CONCATENATE($A80,AE$1),'Исх-увл.отчёт'!$A$2:$D$3000,4,FALSE),"-")</f>
        <v>-</v>
      </c>
      <c r="AF80" s="9" t="str">
        <f>IFERROR(VLOOKUP(CONCATENATE($A80,AF$1),'Исх-увл.отчёт'!$A$2:$D$3000,4,FALSE),"-")</f>
        <v>-</v>
      </c>
      <c r="AG80" s="9" t="str">
        <f>IFERROR(VLOOKUP(CONCATENATE($A80,AG$1),'Исх-увл.отчёт'!$A$2:$D$3000,4,FALSE),"-")</f>
        <v>-</v>
      </c>
      <c r="AH80" s="9" t="str">
        <f>IFERROR(VLOOKUP(CONCATENATE($A80,AH$1),'Исх-увл.отчёт'!$A$2:$D$3000,4,FALSE),"-")</f>
        <v>-</v>
      </c>
      <c r="AI80" s="9" t="str">
        <f>IFERROR(VLOOKUP(CONCATENATE($A80,AI$1),'Исх-увл.отчёт'!$A$2:$D$3000,4,FALSE),"-")</f>
        <v>-</v>
      </c>
      <c r="AJ80" s="9" t="str">
        <f>IFERROR(VLOOKUP(CONCATENATE($A80,AJ$1),'Исх-увл.отчёт'!$A$2:$D$3000,4,FALSE),"-")</f>
        <v>-</v>
      </c>
      <c r="AK80" s="9" t="str">
        <f>IFERROR(VLOOKUP(CONCATENATE($A80,AK$1),'Исх-увл.отчёт'!$A$2:$D$3000,4,FALSE),"-")</f>
        <v>-</v>
      </c>
      <c r="AL80" s="9" t="str">
        <f>IFERROR(VLOOKUP(CONCATENATE($A80,AL$1),'Исх-увл.отчёт'!$A$2:$D$3000,4,FALSE),"-")</f>
        <v>-</v>
      </c>
      <c r="AM80" s="9" t="str">
        <f>IFERROR(VLOOKUP(CONCATENATE($A80,AM$1),'Исх-увл.отчёт'!$A$2:$D$3000,4,FALSE),"-")</f>
        <v>-</v>
      </c>
      <c r="AN80" s="9" t="str">
        <f>IFERROR(VLOOKUP(CONCATENATE($A80,AN$1),'Исх-увл.отчёт'!$A$2:$D$3000,4,FALSE),"-")</f>
        <v>-</v>
      </c>
      <c r="AO80" s="9" t="str">
        <f>IFERROR(VLOOKUP(CONCATENATE($A80,AO$1),'Исх-увл.отчёт'!$A$2:$D$3000,4,FALSE),"-")</f>
        <v>-</v>
      </c>
      <c r="AP80" s="9" t="str">
        <f>IFERROR(VLOOKUP(CONCATENATE($A80,AP$1),'Исх-увл.отчёт'!$A$2:$D$3000,4,FALSE),"-")</f>
        <v>-</v>
      </c>
      <c r="AQ80" s="9" t="str">
        <f>IFERROR(VLOOKUP(CONCATENATE($A80,AQ$1),'Исх-увл.отчёт'!$A$2:$D$3000,4,FALSE),"-")</f>
        <v>-</v>
      </c>
      <c r="AR80" s="9" t="str">
        <f>IFERROR(VLOOKUP(CONCATENATE($A80,AR$1),'Исх-увл.отчёт'!$A$2:$D$3000,4,FALSE),"-")</f>
        <v>-</v>
      </c>
      <c r="AS80" s="9" t="str">
        <f>IFERROR(VLOOKUP(CONCATENATE($A80,AS$1),'Исх-увл.отчёт'!$A$2:$D$3000,4,FALSE),"-")</f>
        <v>-</v>
      </c>
      <c r="AT80" s="9" t="str">
        <f>IFERROR(VLOOKUP(CONCATENATE($A80,AT$1),'Исх-увл.отчёт'!$A$2:$D$3000,4,FALSE),"-")</f>
        <v>-</v>
      </c>
      <c r="AU80" s="9" t="str">
        <f>IFERROR(VLOOKUP(CONCATENATE($A80,AU$1),'Исх-увл.отчёт'!$A$2:$D$3000,4,FALSE),"-")</f>
        <v>-</v>
      </c>
      <c r="AV80" s="9" t="str">
        <f>IFERROR(VLOOKUP(CONCATENATE($A80,AV$1),'Исх-увл.отчёт'!$A$2:$D$3000,4,FALSE),"-")</f>
        <v>-</v>
      </c>
      <c r="AW80" s="9" t="str">
        <f>IFERROR(VLOOKUP(CONCATENATE($A80,AW$1),'Исх-увл.отчёт'!$A$2:$D$3000,4,FALSE),"-")</f>
        <v>-</v>
      </c>
      <c r="AX80" s="9" t="str">
        <f>IFERROR(VLOOKUP(CONCATENATE($A80,AX$1),'Исх-увл.отчёт'!$A$2:$D$3000,4,FALSE),"-")</f>
        <v>-</v>
      </c>
      <c r="AY80" s="9" t="str">
        <f>IFERROR(VLOOKUP(CONCATENATE($A80,AY$1),'Исх-увл.отчёт'!$A$2:$D$3000,4,FALSE),"-")</f>
        <v>-</v>
      </c>
      <c r="AZ80" s="9" t="str">
        <f>IFERROR(VLOOKUP(CONCATENATE($A80,AZ$1),'Исх-увл.отчёт'!$A$2:$D$3000,4,FALSE),"-")</f>
        <v>-</v>
      </c>
      <c r="BA80" s="9" t="str">
        <f>IFERROR(VLOOKUP(CONCATENATE($A80,BA$1),'Исх-увл.отчёт'!$A$2:$D$3000,4,FALSE),"-")</f>
        <v>-</v>
      </c>
      <c r="BB80" s="9" t="str">
        <f>IFERROR(VLOOKUP(CONCATENATE($A80,BB$1),'Исх-увл.отчёт'!$A$2:$D$3000,4,FALSE),"-")</f>
        <v>-</v>
      </c>
      <c r="BC80" s="9" t="str">
        <f>IFERROR(VLOOKUP(CONCATENATE($A80,BC$1),'Исх-увл.отчёт'!$A$2:$D$3000,4,FALSE),"-")</f>
        <v>-</v>
      </c>
      <c r="BD80" s="9" t="str">
        <f>IFERROR(VLOOKUP(CONCATENATE($A80,BD$1),'Исх-увл.отчёт'!$A$2:$D$3000,4,FALSE),"-")</f>
        <v>-</v>
      </c>
      <c r="BE80" s="9" t="str">
        <f>IFERROR(VLOOKUP(CONCATENATE($A80,BE$1),'Исх-увл.отчёт'!$A$2:$D$3000,4,FALSE),"-")</f>
        <v>-</v>
      </c>
      <c r="BF80" s="9" t="str">
        <f>IFERROR(VLOOKUP(CONCATENATE($A80,BF$1),'Исх-увл.отчёт'!$A$2:$D$3000,4,FALSE),"-")</f>
        <v>-</v>
      </c>
      <c r="BG80" s="9" t="str">
        <f>IFERROR(VLOOKUP(CONCATENATE($A80,BG$1),'Исх-увл.отчёт'!$A$2:$D$3000,4,FALSE),"-")</f>
        <v>-</v>
      </c>
      <c r="BH80" s="37">
        <f t="shared" si="3"/>
        <v>0</v>
      </c>
      <c r="BI80" s="114" t="str">
        <f t="shared" si="4"/>
        <v>-</v>
      </c>
      <c r="BJ80" s="9"/>
    </row>
    <row r="81" spans="1:62">
      <c r="A81" s="125">
        <f t="shared" si="5"/>
        <v>79</v>
      </c>
      <c r="B81" s="9" t="str">
        <f>IFERROR(VLOOKUP(CONCATENATE($A81,B$1),'Исх-увл.отчёт'!$A$2:$D$3000,4,FALSE),"-")</f>
        <v>-</v>
      </c>
      <c r="C81" s="9" t="str">
        <f>IFERROR(VLOOKUP(CONCATENATE($A81,C$1),'Исх-увл.отчёт'!$A$2:$D$3000,4,FALSE),"-")</f>
        <v>-</v>
      </c>
      <c r="D81" s="9" t="str">
        <f>IFERROR(VLOOKUP(CONCATENATE($A81,D$1),'Исх-увл.отчёт'!$A$2:$D$3000,4,FALSE),"-")</f>
        <v>-</v>
      </c>
      <c r="E81" s="9" t="str">
        <f>IFERROR(VLOOKUP(CONCATENATE($A81,E$1),'Исх-увл.отчёт'!$A$2:$D$3000,4,FALSE),"-")</f>
        <v>-</v>
      </c>
      <c r="F81" s="9" t="str">
        <f>IFERROR(VLOOKUP(CONCATENATE($A81,F$1),'Исх-увл.отчёт'!$A$2:$D$3000,4,FALSE),"-")</f>
        <v>-</v>
      </c>
      <c r="G81" s="9" t="str">
        <f>IFERROR(VLOOKUP(CONCATENATE($A81,G$1),'Исх-увл.отчёт'!$A$2:$D$3000,4,FALSE),"-")</f>
        <v>-</v>
      </c>
      <c r="H81" s="9" t="str">
        <f>IFERROR(VLOOKUP(CONCATENATE($A81,H$1),'Исх-увл.отчёт'!$A$2:$D$3000,4,FALSE),"-")</f>
        <v>-</v>
      </c>
      <c r="I81" s="9" t="str">
        <f>IFERROR(VLOOKUP(CONCATENATE($A81,I$1),'Исх-увл.отчёт'!$A$2:$D$3000,4,FALSE),"-")</f>
        <v>-</v>
      </c>
      <c r="J81" s="9" t="str">
        <f>IFERROR(VLOOKUP(CONCATENATE($A81,J$1),'Исх-увл.отчёт'!$A$2:$D$3000,4,FALSE),"-")</f>
        <v>-</v>
      </c>
      <c r="K81" s="9" t="str">
        <f>IFERROR(VLOOKUP(CONCATENATE($A81,K$1),'Исх-увл.отчёт'!$A$2:$D$3000,4,FALSE),"-")</f>
        <v>-</v>
      </c>
      <c r="L81" s="9" t="str">
        <f>IFERROR(VLOOKUP(CONCATENATE($A81,L$1),'Исх-увл.отчёт'!$A$2:$D$3000,4,FALSE),"-")</f>
        <v>-</v>
      </c>
      <c r="M81" s="9" t="str">
        <f>IFERROR(VLOOKUP(CONCATENATE($A81,M$1),'Исх-увл.отчёт'!$A$2:$D$3000,4,FALSE),"-")</f>
        <v>-</v>
      </c>
      <c r="N81" s="9" t="str">
        <f>IFERROR(VLOOKUP(CONCATENATE($A81,N$1),'Исх-увл.отчёт'!$A$2:$D$3000,4,FALSE),"-")</f>
        <v>-</v>
      </c>
      <c r="O81" s="9" t="str">
        <f>IFERROR(VLOOKUP(CONCATENATE($A81,O$1),'Исх-увл.отчёт'!$A$2:$D$3000,4,FALSE),"-")</f>
        <v>-</v>
      </c>
      <c r="P81" s="9" t="str">
        <f>IFERROR(VLOOKUP(CONCATENATE($A81,P$1),'Исх-увл.отчёт'!$A$2:$D$3000,4,FALSE),"-")</f>
        <v>-</v>
      </c>
      <c r="Q81" s="9" t="str">
        <f>IFERROR(VLOOKUP(CONCATENATE($A81,Q$1),'Исх-увл.отчёт'!$A$2:$D$3000,4,FALSE),"-")</f>
        <v>-</v>
      </c>
      <c r="R81" s="9" t="str">
        <f>IFERROR(VLOOKUP(CONCATENATE($A81,R$1),'Исх-увл.отчёт'!$A$2:$D$3000,4,FALSE),"-")</f>
        <v>-</v>
      </c>
      <c r="S81" s="9" t="str">
        <f>IFERROR(VLOOKUP(CONCATENATE($A81,S$1),'Исх-увл.отчёт'!$A$2:$D$3000,4,FALSE),"-")</f>
        <v>-</v>
      </c>
      <c r="T81" s="9" t="str">
        <f>IFERROR(VLOOKUP(CONCATENATE($A81,T$1),'Исх-увл.отчёт'!$A$2:$D$3000,4,FALSE),"-")</f>
        <v>-</v>
      </c>
      <c r="U81" s="9" t="str">
        <f>IFERROR(VLOOKUP(CONCATENATE($A81,U$1),'Исх-увл.отчёт'!$A$2:$D$3000,4,FALSE),"-")</f>
        <v>-</v>
      </c>
      <c r="V81" s="9" t="str">
        <f>IFERROR(VLOOKUP(CONCATENATE($A81,V$1),'Исх-увл.отчёт'!$A$2:$D$3000,4,FALSE),"-")</f>
        <v>-</v>
      </c>
      <c r="W81" s="9" t="str">
        <f>IFERROR(VLOOKUP(CONCATENATE($A81,W$1),'Исх-увл.отчёт'!$A$2:$D$3000,4,FALSE),"-")</f>
        <v>-</v>
      </c>
      <c r="X81" s="9" t="str">
        <f>IFERROR(VLOOKUP(CONCATENATE($A81,X$1),'Исх-увл.отчёт'!$A$2:$D$3000,4,FALSE),"-")</f>
        <v>-</v>
      </c>
      <c r="Y81" s="9" t="str">
        <f>IFERROR(VLOOKUP(CONCATENATE($A81,Y$1),'Исх-увл.отчёт'!$A$2:$D$3000,4,FALSE),"-")</f>
        <v>-</v>
      </c>
      <c r="Z81" s="9" t="str">
        <f>IFERROR(VLOOKUP(CONCATENATE($A81,Z$1),'Исх-увл.отчёт'!$A$2:$D$3000,4,FALSE),"-")</f>
        <v>-</v>
      </c>
      <c r="AA81" s="9" t="str">
        <f>IFERROR(VLOOKUP(CONCATENATE($A81,AA$1),'Исх-увл.отчёт'!$A$2:$D$3000,4,FALSE),"-")</f>
        <v>-</v>
      </c>
      <c r="AB81" s="9" t="str">
        <f>IFERROR(VLOOKUP(CONCATENATE($A81,AB$1),'Исх-увл.отчёт'!$A$2:$D$3000,4,FALSE),"-")</f>
        <v>-</v>
      </c>
      <c r="AC81" s="9" t="str">
        <f>IFERROR(VLOOKUP(CONCATENATE($A81,AC$1),'Исх-увл.отчёт'!$A$2:$D$3000,4,FALSE),"-")</f>
        <v>-</v>
      </c>
      <c r="AD81" s="9" t="str">
        <f>IFERROR(VLOOKUP(CONCATENATE($A81,AD$1),'Исх-увл.отчёт'!$A$2:$D$3000,4,FALSE),"-")</f>
        <v>-</v>
      </c>
      <c r="AE81" s="9" t="str">
        <f>IFERROR(VLOOKUP(CONCATENATE($A81,AE$1),'Исх-увл.отчёт'!$A$2:$D$3000,4,FALSE),"-")</f>
        <v>-</v>
      </c>
      <c r="AF81" s="9" t="str">
        <f>IFERROR(VLOOKUP(CONCATENATE($A81,AF$1),'Исх-увл.отчёт'!$A$2:$D$3000,4,FALSE),"-")</f>
        <v>-</v>
      </c>
      <c r="AG81" s="9" t="str">
        <f>IFERROR(VLOOKUP(CONCATENATE($A81,AG$1),'Исх-увл.отчёт'!$A$2:$D$3000,4,FALSE),"-")</f>
        <v>-</v>
      </c>
      <c r="AH81" s="9" t="str">
        <f>IFERROR(VLOOKUP(CONCATENATE($A81,AH$1),'Исх-увл.отчёт'!$A$2:$D$3000,4,FALSE),"-")</f>
        <v>-</v>
      </c>
      <c r="AI81" s="9" t="str">
        <f>IFERROR(VLOOKUP(CONCATENATE($A81,AI$1),'Исх-увл.отчёт'!$A$2:$D$3000,4,FALSE),"-")</f>
        <v>-</v>
      </c>
      <c r="AJ81" s="9" t="str">
        <f>IFERROR(VLOOKUP(CONCATENATE($A81,AJ$1),'Исх-увл.отчёт'!$A$2:$D$3000,4,FALSE),"-")</f>
        <v>-</v>
      </c>
      <c r="AK81" s="9" t="str">
        <f>IFERROR(VLOOKUP(CONCATENATE($A81,AK$1),'Исх-увл.отчёт'!$A$2:$D$3000,4,FALSE),"-")</f>
        <v>-</v>
      </c>
      <c r="AL81" s="9" t="str">
        <f>IFERROR(VLOOKUP(CONCATENATE($A81,AL$1),'Исх-увл.отчёт'!$A$2:$D$3000,4,FALSE),"-")</f>
        <v>-</v>
      </c>
      <c r="AM81" s="9" t="str">
        <f>IFERROR(VLOOKUP(CONCATENATE($A81,AM$1),'Исх-увл.отчёт'!$A$2:$D$3000,4,FALSE),"-")</f>
        <v>-</v>
      </c>
      <c r="AN81" s="9" t="str">
        <f>IFERROR(VLOOKUP(CONCATENATE($A81,AN$1),'Исх-увл.отчёт'!$A$2:$D$3000,4,FALSE),"-")</f>
        <v>-</v>
      </c>
      <c r="AO81" s="9" t="str">
        <f>IFERROR(VLOOKUP(CONCATENATE($A81,AO$1),'Исх-увл.отчёт'!$A$2:$D$3000,4,FALSE),"-")</f>
        <v>-</v>
      </c>
      <c r="AP81" s="9" t="str">
        <f>IFERROR(VLOOKUP(CONCATENATE($A81,AP$1),'Исх-увл.отчёт'!$A$2:$D$3000,4,FALSE),"-")</f>
        <v>-</v>
      </c>
      <c r="AQ81" s="9" t="str">
        <f>IFERROR(VLOOKUP(CONCATENATE($A81,AQ$1),'Исх-увл.отчёт'!$A$2:$D$3000,4,FALSE),"-")</f>
        <v>-</v>
      </c>
      <c r="AR81" s="9" t="str">
        <f>IFERROR(VLOOKUP(CONCATENATE($A81,AR$1),'Исх-увл.отчёт'!$A$2:$D$3000,4,FALSE),"-")</f>
        <v>-</v>
      </c>
      <c r="AS81" s="9" t="str">
        <f>IFERROR(VLOOKUP(CONCATENATE($A81,AS$1),'Исх-увл.отчёт'!$A$2:$D$3000,4,FALSE),"-")</f>
        <v>-</v>
      </c>
      <c r="AT81" s="9" t="str">
        <f>IFERROR(VLOOKUP(CONCATENATE($A81,AT$1),'Исх-увл.отчёт'!$A$2:$D$3000,4,FALSE),"-")</f>
        <v>-</v>
      </c>
      <c r="AU81" s="9" t="str">
        <f>IFERROR(VLOOKUP(CONCATENATE($A81,AU$1),'Исх-увл.отчёт'!$A$2:$D$3000,4,FALSE),"-")</f>
        <v>-</v>
      </c>
      <c r="AV81" s="9" t="str">
        <f>IFERROR(VLOOKUP(CONCATENATE($A81,AV$1),'Исх-увл.отчёт'!$A$2:$D$3000,4,FALSE),"-")</f>
        <v>-</v>
      </c>
      <c r="AW81" s="9" t="str">
        <f>IFERROR(VLOOKUP(CONCATENATE($A81,AW$1),'Исх-увл.отчёт'!$A$2:$D$3000,4,FALSE),"-")</f>
        <v>-</v>
      </c>
      <c r="AX81" s="9" t="str">
        <f>IFERROR(VLOOKUP(CONCATENATE($A81,AX$1),'Исх-увл.отчёт'!$A$2:$D$3000,4,FALSE),"-")</f>
        <v>-</v>
      </c>
      <c r="AY81" s="9" t="str">
        <f>IFERROR(VLOOKUP(CONCATENATE($A81,AY$1),'Исх-увл.отчёт'!$A$2:$D$3000,4,FALSE),"-")</f>
        <v>-</v>
      </c>
      <c r="AZ81" s="9" t="str">
        <f>IFERROR(VLOOKUP(CONCATENATE($A81,AZ$1),'Исх-увл.отчёт'!$A$2:$D$3000,4,FALSE),"-")</f>
        <v>-</v>
      </c>
      <c r="BA81" s="9" t="str">
        <f>IFERROR(VLOOKUP(CONCATENATE($A81,BA$1),'Исх-увл.отчёт'!$A$2:$D$3000,4,FALSE),"-")</f>
        <v>-</v>
      </c>
      <c r="BB81" s="9" t="str">
        <f>IFERROR(VLOOKUP(CONCATENATE($A81,BB$1),'Исх-увл.отчёт'!$A$2:$D$3000,4,FALSE),"-")</f>
        <v>-</v>
      </c>
      <c r="BC81" s="9" t="str">
        <f>IFERROR(VLOOKUP(CONCATENATE($A81,BC$1),'Исх-увл.отчёт'!$A$2:$D$3000,4,FALSE),"-")</f>
        <v>-</v>
      </c>
      <c r="BD81" s="9" t="str">
        <f>IFERROR(VLOOKUP(CONCATENATE($A81,BD$1),'Исх-увл.отчёт'!$A$2:$D$3000,4,FALSE),"-")</f>
        <v>-</v>
      </c>
      <c r="BE81" s="9" t="str">
        <f>IFERROR(VLOOKUP(CONCATENATE($A81,BE$1),'Исх-увл.отчёт'!$A$2:$D$3000,4,FALSE),"-")</f>
        <v>-</v>
      </c>
      <c r="BF81" s="9" t="str">
        <f>IFERROR(VLOOKUP(CONCATENATE($A81,BF$1),'Исх-увл.отчёт'!$A$2:$D$3000,4,FALSE),"-")</f>
        <v>-</v>
      </c>
      <c r="BG81" s="9" t="str">
        <f>IFERROR(VLOOKUP(CONCATENATE($A81,BG$1),'Исх-увл.отчёт'!$A$2:$D$3000,4,FALSE),"-")</f>
        <v>-</v>
      </c>
      <c r="BH81" s="37">
        <f t="shared" si="3"/>
        <v>0</v>
      </c>
      <c r="BI81" s="114" t="str">
        <f t="shared" si="4"/>
        <v>-</v>
      </c>
      <c r="BJ81" s="9"/>
    </row>
    <row r="82" spans="1:62">
      <c r="A82" s="125">
        <f t="shared" si="5"/>
        <v>80</v>
      </c>
      <c r="B82" s="9" t="str">
        <f>IFERROR(VLOOKUP(CONCATENATE($A82,B$1),'Исх-увл.отчёт'!$A$2:$D$3000,4,FALSE),"-")</f>
        <v>-</v>
      </c>
      <c r="C82" s="9" t="str">
        <f>IFERROR(VLOOKUP(CONCATENATE($A82,C$1),'Исх-увл.отчёт'!$A$2:$D$3000,4,FALSE),"-")</f>
        <v>-</v>
      </c>
      <c r="D82" s="9" t="str">
        <f>IFERROR(VLOOKUP(CONCATENATE($A82,D$1),'Исх-увл.отчёт'!$A$2:$D$3000,4,FALSE),"-")</f>
        <v>-</v>
      </c>
      <c r="E82" s="9" t="str">
        <f>IFERROR(VLOOKUP(CONCATENATE($A82,E$1),'Исх-увл.отчёт'!$A$2:$D$3000,4,FALSE),"-")</f>
        <v>-</v>
      </c>
      <c r="F82" s="9" t="str">
        <f>IFERROR(VLOOKUP(CONCATENATE($A82,F$1),'Исх-увл.отчёт'!$A$2:$D$3000,4,FALSE),"-")</f>
        <v>-</v>
      </c>
      <c r="G82" s="9" t="str">
        <f>IFERROR(VLOOKUP(CONCATENATE($A82,G$1),'Исх-увл.отчёт'!$A$2:$D$3000,4,FALSE),"-")</f>
        <v>-</v>
      </c>
      <c r="H82" s="9" t="str">
        <f>IFERROR(VLOOKUP(CONCATENATE($A82,H$1),'Исх-увл.отчёт'!$A$2:$D$3000,4,FALSE),"-")</f>
        <v>-</v>
      </c>
      <c r="I82" s="9" t="str">
        <f>IFERROR(VLOOKUP(CONCATENATE($A82,I$1),'Исх-увл.отчёт'!$A$2:$D$3000,4,FALSE),"-")</f>
        <v>-</v>
      </c>
      <c r="J82" s="9" t="str">
        <f>IFERROR(VLOOKUP(CONCATENATE($A82,J$1),'Исх-увл.отчёт'!$A$2:$D$3000,4,FALSE),"-")</f>
        <v>-</v>
      </c>
      <c r="K82" s="9" t="str">
        <f>IFERROR(VLOOKUP(CONCATENATE($A82,K$1),'Исх-увл.отчёт'!$A$2:$D$3000,4,FALSE),"-")</f>
        <v>-</v>
      </c>
      <c r="L82" s="9" t="str">
        <f>IFERROR(VLOOKUP(CONCATENATE($A82,L$1),'Исх-увл.отчёт'!$A$2:$D$3000,4,FALSE),"-")</f>
        <v>-</v>
      </c>
      <c r="M82" s="9" t="str">
        <f>IFERROR(VLOOKUP(CONCATENATE($A82,M$1),'Исх-увл.отчёт'!$A$2:$D$3000,4,FALSE),"-")</f>
        <v>-</v>
      </c>
      <c r="N82" s="9" t="str">
        <f>IFERROR(VLOOKUP(CONCATENATE($A82,N$1),'Исх-увл.отчёт'!$A$2:$D$3000,4,FALSE),"-")</f>
        <v>-</v>
      </c>
      <c r="O82" s="9" t="str">
        <f>IFERROR(VLOOKUP(CONCATENATE($A82,O$1),'Исх-увл.отчёт'!$A$2:$D$3000,4,FALSE),"-")</f>
        <v>-</v>
      </c>
      <c r="P82" s="9" t="str">
        <f>IFERROR(VLOOKUP(CONCATENATE($A82,P$1),'Исх-увл.отчёт'!$A$2:$D$3000,4,FALSE),"-")</f>
        <v>-</v>
      </c>
      <c r="Q82" s="9" t="str">
        <f>IFERROR(VLOOKUP(CONCATENATE($A82,Q$1),'Исх-увл.отчёт'!$A$2:$D$3000,4,FALSE),"-")</f>
        <v>-</v>
      </c>
      <c r="R82" s="9" t="str">
        <f>IFERROR(VLOOKUP(CONCATENATE($A82,R$1),'Исх-увл.отчёт'!$A$2:$D$3000,4,FALSE),"-")</f>
        <v>-</v>
      </c>
      <c r="S82" s="9" t="str">
        <f>IFERROR(VLOOKUP(CONCATENATE($A82,S$1),'Исх-увл.отчёт'!$A$2:$D$3000,4,FALSE),"-")</f>
        <v>-</v>
      </c>
      <c r="T82" s="9" t="str">
        <f>IFERROR(VLOOKUP(CONCATENATE($A82,T$1),'Исх-увл.отчёт'!$A$2:$D$3000,4,FALSE),"-")</f>
        <v>-</v>
      </c>
      <c r="U82" s="9" t="str">
        <f>IFERROR(VLOOKUP(CONCATENATE($A82,U$1),'Исх-увл.отчёт'!$A$2:$D$3000,4,FALSE),"-")</f>
        <v>-</v>
      </c>
      <c r="V82" s="9" t="str">
        <f>IFERROR(VLOOKUP(CONCATENATE($A82,V$1),'Исх-увл.отчёт'!$A$2:$D$3000,4,FALSE),"-")</f>
        <v>-</v>
      </c>
      <c r="W82" s="9" t="str">
        <f>IFERROR(VLOOKUP(CONCATENATE($A82,W$1),'Исх-увл.отчёт'!$A$2:$D$3000,4,FALSE),"-")</f>
        <v>-</v>
      </c>
      <c r="X82" s="9" t="str">
        <f>IFERROR(VLOOKUP(CONCATENATE($A82,X$1),'Исх-увл.отчёт'!$A$2:$D$3000,4,FALSE),"-")</f>
        <v>-</v>
      </c>
      <c r="Y82" s="9" t="str">
        <f>IFERROR(VLOOKUP(CONCATENATE($A82,Y$1),'Исх-увл.отчёт'!$A$2:$D$3000,4,FALSE),"-")</f>
        <v>-</v>
      </c>
      <c r="Z82" s="9" t="str">
        <f>IFERROR(VLOOKUP(CONCATENATE($A82,Z$1),'Исх-увл.отчёт'!$A$2:$D$3000,4,FALSE),"-")</f>
        <v>-</v>
      </c>
      <c r="AA82" s="9" t="str">
        <f>IFERROR(VLOOKUP(CONCATENATE($A82,AA$1),'Исх-увл.отчёт'!$A$2:$D$3000,4,FALSE),"-")</f>
        <v>-</v>
      </c>
      <c r="AB82" s="9" t="str">
        <f>IFERROR(VLOOKUP(CONCATENATE($A82,AB$1),'Исх-увл.отчёт'!$A$2:$D$3000,4,FALSE),"-")</f>
        <v>-</v>
      </c>
      <c r="AC82" s="9" t="str">
        <f>IFERROR(VLOOKUP(CONCATENATE($A82,AC$1),'Исх-увл.отчёт'!$A$2:$D$3000,4,FALSE),"-")</f>
        <v>-</v>
      </c>
      <c r="AD82" s="9" t="str">
        <f>IFERROR(VLOOKUP(CONCATENATE($A82,AD$1),'Исх-увл.отчёт'!$A$2:$D$3000,4,FALSE),"-")</f>
        <v>-</v>
      </c>
      <c r="AE82" s="9" t="str">
        <f>IFERROR(VLOOKUP(CONCATENATE($A82,AE$1),'Исх-увл.отчёт'!$A$2:$D$3000,4,FALSE),"-")</f>
        <v>-</v>
      </c>
      <c r="AF82" s="9" t="str">
        <f>IFERROR(VLOOKUP(CONCATENATE($A82,AF$1),'Исх-увл.отчёт'!$A$2:$D$3000,4,FALSE),"-")</f>
        <v>-</v>
      </c>
      <c r="AG82" s="9" t="str">
        <f>IFERROR(VLOOKUP(CONCATENATE($A82,AG$1),'Исх-увл.отчёт'!$A$2:$D$3000,4,FALSE),"-")</f>
        <v>-</v>
      </c>
      <c r="AH82" s="9" t="str">
        <f>IFERROR(VLOOKUP(CONCATENATE($A82,AH$1),'Исх-увл.отчёт'!$A$2:$D$3000,4,FALSE),"-")</f>
        <v>-</v>
      </c>
      <c r="AI82" s="9" t="str">
        <f>IFERROR(VLOOKUP(CONCATENATE($A82,AI$1),'Исх-увл.отчёт'!$A$2:$D$3000,4,FALSE),"-")</f>
        <v>-</v>
      </c>
      <c r="AJ82" s="9" t="str">
        <f>IFERROR(VLOOKUP(CONCATENATE($A82,AJ$1),'Исх-увл.отчёт'!$A$2:$D$3000,4,FALSE),"-")</f>
        <v>-</v>
      </c>
      <c r="AK82" s="9" t="str">
        <f>IFERROR(VLOOKUP(CONCATENATE($A82,AK$1),'Исх-увл.отчёт'!$A$2:$D$3000,4,FALSE),"-")</f>
        <v>-</v>
      </c>
      <c r="AL82" s="9" t="str">
        <f>IFERROR(VLOOKUP(CONCATENATE($A82,AL$1),'Исх-увл.отчёт'!$A$2:$D$3000,4,FALSE),"-")</f>
        <v>-</v>
      </c>
      <c r="AM82" s="9" t="str">
        <f>IFERROR(VLOOKUP(CONCATENATE($A82,AM$1),'Исх-увл.отчёт'!$A$2:$D$3000,4,FALSE),"-")</f>
        <v>-</v>
      </c>
      <c r="AN82" s="9" t="str">
        <f>IFERROR(VLOOKUP(CONCATENATE($A82,AN$1),'Исх-увл.отчёт'!$A$2:$D$3000,4,FALSE),"-")</f>
        <v>-</v>
      </c>
      <c r="AO82" s="9" t="str">
        <f>IFERROR(VLOOKUP(CONCATENATE($A82,AO$1),'Исх-увл.отчёт'!$A$2:$D$3000,4,FALSE),"-")</f>
        <v>-</v>
      </c>
      <c r="AP82" s="9" t="str">
        <f>IFERROR(VLOOKUP(CONCATENATE($A82,AP$1),'Исх-увл.отчёт'!$A$2:$D$3000,4,FALSE),"-")</f>
        <v>-</v>
      </c>
      <c r="AQ82" s="9" t="str">
        <f>IFERROR(VLOOKUP(CONCATENATE($A82,AQ$1),'Исх-увл.отчёт'!$A$2:$D$3000,4,FALSE),"-")</f>
        <v>-</v>
      </c>
      <c r="AR82" s="9" t="str">
        <f>IFERROR(VLOOKUP(CONCATENATE($A82,AR$1),'Исх-увл.отчёт'!$A$2:$D$3000,4,FALSE),"-")</f>
        <v>-</v>
      </c>
      <c r="AS82" s="9" t="str">
        <f>IFERROR(VLOOKUP(CONCATENATE($A82,AS$1),'Исх-увл.отчёт'!$A$2:$D$3000,4,FALSE),"-")</f>
        <v>-</v>
      </c>
      <c r="AT82" s="9" t="str">
        <f>IFERROR(VLOOKUP(CONCATENATE($A82,AT$1),'Исх-увл.отчёт'!$A$2:$D$3000,4,FALSE),"-")</f>
        <v>-</v>
      </c>
      <c r="AU82" s="9" t="str">
        <f>IFERROR(VLOOKUP(CONCATENATE($A82,AU$1),'Исх-увл.отчёт'!$A$2:$D$3000,4,FALSE),"-")</f>
        <v>-</v>
      </c>
      <c r="AV82" s="9" t="str">
        <f>IFERROR(VLOOKUP(CONCATENATE($A82,AV$1),'Исх-увл.отчёт'!$A$2:$D$3000,4,FALSE),"-")</f>
        <v>-</v>
      </c>
      <c r="AW82" s="9" t="str">
        <f>IFERROR(VLOOKUP(CONCATENATE($A82,AW$1),'Исх-увл.отчёт'!$A$2:$D$3000,4,FALSE),"-")</f>
        <v>-</v>
      </c>
      <c r="AX82" s="9" t="str">
        <f>IFERROR(VLOOKUP(CONCATENATE($A82,AX$1),'Исх-увл.отчёт'!$A$2:$D$3000,4,FALSE),"-")</f>
        <v>-</v>
      </c>
      <c r="AY82" s="9" t="str">
        <f>IFERROR(VLOOKUP(CONCATENATE($A82,AY$1),'Исх-увл.отчёт'!$A$2:$D$3000,4,FALSE),"-")</f>
        <v>-</v>
      </c>
      <c r="AZ82" s="9" t="str">
        <f>IFERROR(VLOOKUP(CONCATENATE($A82,AZ$1),'Исх-увл.отчёт'!$A$2:$D$3000,4,FALSE),"-")</f>
        <v>-</v>
      </c>
      <c r="BA82" s="9" t="str">
        <f>IFERROR(VLOOKUP(CONCATENATE($A82,BA$1),'Исх-увл.отчёт'!$A$2:$D$3000,4,FALSE),"-")</f>
        <v>-</v>
      </c>
      <c r="BB82" s="9" t="str">
        <f>IFERROR(VLOOKUP(CONCATENATE($A82,BB$1),'Исх-увл.отчёт'!$A$2:$D$3000,4,FALSE),"-")</f>
        <v>-</v>
      </c>
      <c r="BC82" s="9" t="str">
        <f>IFERROR(VLOOKUP(CONCATENATE($A82,BC$1),'Исх-увл.отчёт'!$A$2:$D$3000,4,FALSE),"-")</f>
        <v>-</v>
      </c>
      <c r="BD82" s="9" t="str">
        <f>IFERROR(VLOOKUP(CONCATENATE($A82,BD$1),'Исх-увл.отчёт'!$A$2:$D$3000,4,FALSE),"-")</f>
        <v>-</v>
      </c>
      <c r="BE82" s="9" t="str">
        <f>IFERROR(VLOOKUP(CONCATENATE($A82,BE$1),'Исх-увл.отчёт'!$A$2:$D$3000,4,FALSE),"-")</f>
        <v>-</v>
      </c>
      <c r="BF82" s="9" t="str">
        <f>IFERROR(VLOOKUP(CONCATENATE($A82,BF$1),'Исх-увл.отчёт'!$A$2:$D$3000,4,FALSE),"-")</f>
        <v>-</v>
      </c>
      <c r="BG82" s="9" t="str">
        <f>IFERROR(VLOOKUP(CONCATENATE($A82,BG$1),'Исх-увл.отчёт'!$A$2:$D$3000,4,FALSE),"-")</f>
        <v>-</v>
      </c>
      <c r="BH82" s="37">
        <f t="shared" si="3"/>
        <v>0</v>
      </c>
      <c r="BI82" s="114" t="str">
        <f t="shared" si="4"/>
        <v>-</v>
      </c>
      <c r="BJ82" s="9"/>
    </row>
    <row r="83" spans="1:62">
      <c r="A83" s="125">
        <f t="shared" si="5"/>
        <v>81</v>
      </c>
      <c r="B83" s="9" t="str">
        <f>IFERROR(VLOOKUP(CONCATENATE($A83,B$1),'Исх-увл.отчёт'!$A$2:$D$3000,4,FALSE),"-")</f>
        <v>-</v>
      </c>
      <c r="C83" s="9" t="str">
        <f>IFERROR(VLOOKUP(CONCATENATE($A83,C$1),'Исх-увл.отчёт'!$A$2:$D$3000,4,FALSE),"-")</f>
        <v>-</v>
      </c>
      <c r="D83" s="9" t="str">
        <f>IFERROR(VLOOKUP(CONCATENATE($A83,D$1),'Исх-увл.отчёт'!$A$2:$D$3000,4,FALSE),"-")</f>
        <v>-</v>
      </c>
      <c r="E83" s="9" t="str">
        <f>IFERROR(VLOOKUP(CONCATENATE($A83,E$1),'Исх-увл.отчёт'!$A$2:$D$3000,4,FALSE),"-")</f>
        <v>-</v>
      </c>
      <c r="F83" s="9" t="str">
        <f>IFERROR(VLOOKUP(CONCATENATE($A83,F$1),'Исх-увл.отчёт'!$A$2:$D$3000,4,FALSE),"-")</f>
        <v>-</v>
      </c>
      <c r="G83" s="9" t="str">
        <f>IFERROR(VLOOKUP(CONCATENATE($A83,G$1),'Исх-увл.отчёт'!$A$2:$D$3000,4,FALSE),"-")</f>
        <v>-</v>
      </c>
      <c r="H83" s="9" t="str">
        <f>IFERROR(VLOOKUP(CONCATENATE($A83,H$1),'Исх-увл.отчёт'!$A$2:$D$3000,4,FALSE),"-")</f>
        <v>-</v>
      </c>
      <c r="I83" s="9" t="str">
        <f>IFERROR(VLOOKUP(CONCATENATE($A83,I$1),'Исх-увл.отчёт'!$A$2:$D$3000,4,FALSE),"-")</f>
        <v>-</v>
      </c>
      <c r="J83" s="9" t="str">
        <f>IFERROR(VLOOKUP(CONCATENATE($A83,J$1),'Исх-увл.отчёт'!$A$2:$D$3000,4,FALSE),"-")</f>
        <v>-</v>
      </c>
      <c r="K83" s="9" t="str">
        <f>IFERROR(VLOOKUP(CONCATENATE($A83,K$1),'Исх-увл.отчёт'!$A$2:$D$3000,4,FALSE),"-")</f>
        <v>-</v>
      </c>
      <c r="L83" s="9" t="str">
        <f>IFERROR(VLOOKUP(CONCATENATE($A83,L$1),'Исх-увл.отчёт'!$A$2:$D$3000,4,FALSE),"-")</f>
        <v>-</v>
      </c>
      <c r="M83" s="9" t="str">
        <f>IFERROR(VLOOKUP(CONCATENATE($A83,M$1),'Исх-увл.отчёт'!$A$2:$D$3000,4,FALSE),"-")</f>
        <v>-</v>
      </c>
      <c r="N83" s="9" t="str">
        <f>IFERROR(VLOOKUP(CONCATENATE($A83,N$1),'Исх-увл.отчёт'!$A$2:$D$3000,4,FALSE),"-")</f>
        <v>-</v>
      </c>
      <c r="O83" s="9" t="str">
        <f>IFERROR(VLOOKUP(CONCATENATE($A83,O$1),'Исх-увл.отчёт'!$A$2:$D$3000,4,FALSE),"-")</f>
        <v>-</v>
      </c>
      <c r="P83" s="9" t="str">
        <f>IFERROR(VLOOKUP(CONCATENATE($A83,P$1),'Исх-увл.отчёт'!$A$2:$D$3000,4,FALSE),"-")</f>
        <v>-</v>
      </c>
      <c r="Q83" s="9" t="str">
        <f>IFERROR(VLOOKUP(CONCATENATE($A83,Q$1),'Исх-увл.отчёт'!$A$2:$D$3000,4,FALSE),"-")</f>
        <v>-</v>
      </c>
      <c r="R83" s="9" t="str">
        <f>IFERROR(VLOOKUP(CONCATENATE($A83,R$1),'Исх-увл.отчёт'!$A$2:$D$3000,4,FALSE),"-")</f>
        <v>-</v>
      </c>
      <c r="S83" s="9" t="str">
        <f>IFERROR(VLOOKUP(CONCATENATE($A83,S$1),'Исх-увл.отчёт'!$A$2:$D$3000,4,FALSE),"-")</f>
        <v>-</v>
      </c>
      <c r="T83" s="9" t="str">
        <f>IFERROR(VLOOKUP(CONCATENATE($A83,T$1),'Исх-увл.отчёт'!$A$2:$D$3000,4,FALSE),"-")</f>
        <v>-</v>
      </c>
      <c r="U83" s="9" t="str">
        <f>IFERROR(VLOOKUP(CONCATENATE($A83,U$1),'Исх-увл.отчёт'!$A$2:$D$3000,4,FALSE),"-")</f>
        <v>-</v>
      </c>
      <c r="V83" s="9" t="str">
        <f>IFERROR(VLOOKUP(CONCATENATE($A83,V$1),'Исх-увл.отчёт'!$A$2:$D$3000,4,FALSE),"-")</f>
        <v>-</v>
      </c>
      <c r="W83" s="9" t="str">
        <f>IFERROR(VLOOKUP(CONCATENATE($A83,W$1),'Исх-увл.отчёт'!$A$2:$D$3000,4,FALSE),"-")</f>
        <v>-</v>
      </c>
      <c r="X83" s="9" t="str">
        <f>IFERROR(VLOOKUP(CONCATENATE($A83,X$1),'Исх-увл.отчёт'!$A$2:$D$3000,4,FALSE),"-")</f>
        <v>-</v>
      </c>
      <c r="Y83" s="9" t="str">
        <f>IFERROR(VLOOKUP(CONCATENATE($A83,Y$1),'Исх-увл.отчёт'!$A$2:$D$3000,4,FALSE),"-")</f>
        <v>-</v>
      </c>
      <c r="Z83" s="9" t="str">
        <f>IFERROR(VLOOKUP(CONCATENATE($A83,Z$1),'Исх-увл.отчёт'!$A$2:$D$3000,4,FALSE),"-")</f>
        <v>-</v>
      </c>
      <c r="AA83" s="9" t="str">
        <f>IFERROR(VLOOKUP(CONCATENATE($A83,AA$1),'Исх-увл.отчёт'!$A$2:$D$3000,4,FALSE),"-")</f>
        <v>-</v>
      </c>
      <c r="AB83" s="9" t="str">
        <f>IFERROR(VLOOKUP(CONCATENATE($A83,AB$1),'Исх-увл.отчёт'!$A$2:$D$3000,4,FALSE),"-")</f>
        <v>-</v>
      </c>
      <c r="AC83" s="9" t="str">
        <f>IFERROR(VLOOKUP(CONCATENATE($A83,AC$1),'Исх-увл.отчёт'!$A$2:$D$3000,4,FALSE),"-")</f>
        <v>-</v>
      </c>
      <c r="AD83" s="9" t="str">
        <f>IFERROR(VLOOKUP(CONCATENATE($A83,AD$1),'Исх-увл.отчёт'!$A$2:$D$3000,4,FALSE),"-")</f>
        <v>-</v>
      </c>
      <c r="AE83" s="9" t="str">
        <f>IFERROR(VLOOKUP(CONCATENATE($A83,AE$1),'Исх-увл.отчёт'!$A$2:$D$3000,4,FALSE),"-")</f>
        <v>-</v>
      </c>
      <c r="AF83" s="9" t="str">
        <f>IFERROR(VLOOKUP(CONCATENATE($A83,AF$1),'Исх-увл.отчёт'!$A$2:$D$3000,4,FALSE),"-")</f>
        <v>-</v>
      </c>
      <c r="AG83" s="9" t="str">
        <f>IFERROR(VLOOKUP(CONCATENATE($A83,AG$1),'Исх-увл.отчёт'!$A$2:$D$3000,4,FALSE),"-")</f>
        <v>-</v>
      </c>
      <c r="AH83" s="9" t="str">
        <f>IFERROR(VLOOKUP(CONCATENATE($A83,AH$1),'Исх-увл.отчёт'!$A$2:$D$3000,4,FALSE),"-")</f>
        <v>-</v>
      </c>
      <c r="AI83" s="9" t="str">
        <f>IFERROR(VLOOKUP(CONCATENATE($A83,AI$1),'Исх-увл.отчёт'!$A$2:$D$3000,4,FALSE),"-")</f>
        <v>-</v>
      </c>
      <c r="AJ83" s="9" t="str">
        <f>IFERROR(VLOOKUP(CONCATENATE($A83,AJ$1),'Исх-увл.отчёт'!$A$2:$D$3000,4,FALSE),"-")</f>
        <v>-</v>
      </c>
      <c r="AK83" s="9" t="str">
        <f>IFERROR(VLOOKUP(CONCATENATE($A83,AK$1),'Исх-увл.отчёт'!$A$2:$D$3000,4,FALSE),"-")</f>
        <v>-</v>
      </c>
      <c r="AL83" s="9" t="str">
        <f>IFERROR(VLOOKUP(CONCATENATE($A83,AL$1),'Исх-увл.отчёт'!$A$2:$D$3000,4,FALSE),"-")</f>
        <v>-</v>
      </c>
      <c r="AM83" s="9" t="str">
        <f>IFERROR(VLOOKUP(CONCATENATE($A83,AM$1),'Исх-увл.отчёт'!$A$2:$D$3000,4,FALSE),"-")</f>
        <v>-</v>
      </c>
      <c r="AN83" s="9" t="str">
        <f>IFERROR(VLOOKUP(CONCATENATE($A83,AN$1),'Исх-увл.отчёт'!$A$2:$D$3000,4,FALSE),"-")</f>
        <v>-</v>
      </c>
      <c r="AO83" s="9" t="str">
        <f>IFERROR(VLOOKUP(CONCATENATE($A83,AO$1),'Исх-увл.отчёт'!$A$2:$D$3000,4,FALSE),"-")</f>
        <v>-</v>
      </c>
      <c r="AP83" s="9" t="str">
        <f>IFERROR(VLOOKUP(CONCATENATE($A83,AP$1),'Исх-увл.отчёт'!$A$2:$D$3000,4,FALSE),"-")</f>
        <v>-</v>
      </c>
      <c r="AQ83" s="9" t="str">
        <f>IFERROR(VLOOKUP(CONCATENATE($A83,AQ$1),'Исх-увл.отчёт'!$A$2:$D$3000,4,FALSE),"-")</f>
        <v>-</v>
      </c>
      <c r="AR83" s="9" t="str">
        <f>IFERROR(VLOOKUP(CONCATENATE($A83,AR$1),'Исх-увл.отчёт'!$A$2:$D$3000,4,FALSE),"-")</f>
        <v>-</v>
      </c>
      <c r="AS83" s="9" t="str">
        <f>IFERROR(VLOOKUP(CONCATENATE($A83,AS$1),'Исх-увл.отчёт'!$A$2:$D$3000,4,FALSE),"-")</f>
        <v>-</v>
      </c>
      <c r="AT83" s="9" t="str">
        <f>IFERROR(VLOOKUP(CONCATENATE($A83,AT$1),'Исх-увл.отчёт'!$A$2:$D$3000,4,FALSE),"-")</f>
        <v>-</v>
      </c>
      <c r="AU83" s="9" t="str">
        <f>IFERROR(VLOOKUP(CONCATENATE($A83,AU$1),'Исх-увл.отчёт'!$A$2:$D$3000,4,FALSE),"-")</f>
        <v>-</v>
      </c>
      <c r="AV83" s="9" t="str">
        <f>IFERROR(VLOOKUP(CONCATENATE($A83,AV$1),'Исх-увл.отчёт'!$A$2:$D$3000,4,FALSE),"-")</f>
        <v>-</v>
      </c>
      <c r="AW83" s="9" t="str">
        <f>IFERROR(VLOOKUP(CONCATENATE($A83,AW$1),'Исх-увл.отчёт'!$A$2:$D$3000,4,FALSE),"-")</f>
        <v>-</v>
      </c>
      <c r="AX83" s="9" t="str">
        <f>IFERROR(VLOOKUP(CONCATENATE($A83,AX$1),'Исх-увл.отчёт'!$A$2:$D$3000,4,FALSE),"-")</f>
        <v>-</v>
      </c>
      <c r="AY83" s="9" t="str">
        <f>IFERROR(VLOOKUP(CONCATENATE($A83,AY$1),'Исх-увл.отчёт'!$A$2:$D$3000,4,FALSE),"-")</f>
        <v>-</v>
      </c>
      <c r="AZ83" s="9" t="str">
        <f>IFERROR(VLOOKUP(CONCATENATE($A83,AZ$1),'Исх-увл.отчёт'!$A$2:$D$3000,4,FALSE),"-")</f>
        <v>-</v>
      </c>
      <c r="BA83" s="9" t="str">
        <f>IFERROR(VLOOKUP(CONCATENATE($A83,BA$1),'Исх-увл.отчёт'!$A$2:$D$3000,4,FALSE),"-")</f>
        <v>-</v>
      </c>
      <c r="BB83" s="9" t="str">
        <f>IFERROR(VLOOKUP(CONCATENATE($A83,BB$1),'Исх-увл.отчёт'!$A$2:$D$3000,4,FALSE),"-")</f>
        <v>-</v>
      </c>
      <c r="BC83" s="9" t="str">
        <f>IFERROR(VLOOKUP(CONCATENATE($A83,BC$1),'Исх-увл.отчёт'!$A$2:$D$3000,4,FALSE),"-")</f>
        <v>-</v>
      </c>
      <c r="BD83" s="9" t="str">
        <f>IFERROR(VLOOKUP(CONCATENATE($A83,BD$1),'Исх-увл.отчёт'!$A$2:$D$3000,4,FALSE),"-")</f>
        <v>-</v>
      </c>
      <c r="BE83" s="9" t="str">
        <f>IFERROR(VLOOKUP(CONCATENATE($A83,BE$1),'Исх-увл.отчёт'!$A$2:$D$3000,4,FALSE),"-")</f>
        <v>-</v>
      </c>
      <c r="BF83" s="9" t="str">
        <f>IFERROR(VLOOKUP(CONCATENATE($A83,BF$1),'Исх-увл.отчёт'!$A$2:$D$3000,4,FALSE),"-")</f>
        <v>-</v>
      </c>
      <c r="BG83" s="9" t="str">
        <f>IFERROR(VLOOKUP(CONCATENATE($A83,BG$1),'Исх-увл.отчёт'!$A$2:$D$3000,4,FALSE),"-")</f>
        <v>-</v>
      </c>
      <c r="BH83" s="37">
        <f t="shared" si="3"/>
        <v>0</v>
      </c>
      <c r="BI83" s="114" t="str">
        <f t="shared" si="4"/>
        <v>-</v>
      </c>
      <c r="BJ83" s="9"/>
    </row>
    <row r="84" spans="1:62">
      <c r="A84" s="125">
        <f t="shared" si="5"/>
        <v>82</v>
      </c>
      <c r="B84" s="9" t="str">
        <f>IFERROR(VLOOKUP(CONCATENATE($A84,B$1),'Исх-увл.отчёт'!$A$2:$D$3000,4,FALSE),"-")</f>
        <v>-</v>
      </c>
      <c r="C84" s="9" t="str">
        <f>IFERROR(VLOOKUP(CONCATENATE($A84,C$1),'Исх-увл.отчёт'!$A$2:$D$3000,4,FALSE),"-")</f>
        <v>-</v>
      </c>
      <c r="D84" s="9" t="str">
        <f>IFERROR(VLOOKUP(CONCATENATE($A84,D$1),'Исх-увл.отчёт'!$A$2:$D$3000,4,FALSE),"-")</f>
        <v>-</v>
      </c>
      <c r="E84" s="9" t="str">
        <f>IFERROR(VLOOKUP(CONCATENATE($A84,E$1),'Исх-увл.отчёт'!$A$2:$D$3000,4,FALSE),"-")</f>
        <v>-</v>
      </c>
      <c r="F84" s="9" t="str">
        <f>IFERROR(VLOOKUP(CONCATENATE($A84,F$1),'Исх-увл.отчёт'!$A$2:$D$3000,4,FALSE),"-")</f>
        <v>-</v>
      </c>
      <c r="G84" s="9" t="str">
        <f>IFERROR(VLOOKUP(CONCATENATE($A84,G$1),'Исх-увл.отчёт'!$A$2:$D$3000,4,FALSE),"-")</f>
        <v>-</v>
      </c>
      <c r="H84" s="9" t="str">
        <f>IFERROR(VLOOKUP(CONCATENATE($A84,H$1),'Исх-увл.отчёт'!$A$2:$D$3000,4,FALSE),"-")</f>
        <v>-</v>
      </c>
      <c r="I84" s="9" t="str">
        <f>IFERROR(VLOOKUP(CONCATENATE($A84,I$1),'Исх-увл.отчёт'!$A$2:$D$3000,4,FALSE),"-")</f>
        <v>-</v>
      </c>
      <c r="J84" s="9" t="str">
        <f>IFERROR(VLOOKUP(CONCATENATE($A84,J$1),'Исх-увл.отчёт'!$A$2:$D$3000,4,FALSE),"-")</f>
        <v>-</v>
      </c>
      <c r="K84" s="9" t="str">
        <f>IFERROR(VLOOKUP(CONCATENATE($A84,K$1),'Исх-увл.отчёт'!$A$2:$D$3000,4,FALSE),"-")</f>
        <v>-</v>
      </c>
      <c r="L84" s="9" t="str">
        <f>IFERROR(VLOOKUP(CONCATENATE($A84,L$1),'Исх-увл.отчёт'!$A$2:$D$3000,4,FALSE),"-")</f>
        <v>-</v>
      </c>
      <c r="M84" s="9" t="str">
        <f>IFERROR(VLOOKUP(CONCATENATE($A84,M$1),'Исх-увл.отчёт'!$A$2:$D$3000,4,FALSE),"-")</f>
        <v>-</v>
      </c>
      <c r="N84" s="9" t="str">
        <f>IFERROR(VLOOKUP(CONCATENATE($A84,N$1),'Исх-увл.отчёт'!$A$2:$D$3000,4,FALSE),"-")</f>
        <v>-</v>
      </c>
      <c r="O84" s="9" t="str">
        <f>IFERROR(VLOOKUP(CONCATENATE($A84,O$1),'Исх-увл.отчёт'!$A$2:$D$3000,4,FALSE),"-")</f>
        <v>-</v>
      </c>
      <c r="P84" s="9" t="str">
        <f>IFERROR(VLOOKUP(CONCATENATE($A84,P$1),'Исх-увл.отчёт'!$A$2:$D$3000,4,FALSE),"-")</f>
        <v>-</v>
      </c>
      <c r="Q84" s="9" t="str">
        <f>IFERROR(VLOOKUP(CONCATENATE($A84,Q$1),'Исх-увл.отчёт'!$A$2:$D$3000,4,FALSE),"-")</f>
        <v>-</v>
      </c>
      <c r="R84" s="9" t="str">
        <f>IFERROR(VLOOKUP(CONCATENATE($A84,R$1),'Исх-увл.отчёт'!$A$2:$D$3000,4,FALSE),"-")</f>
        <v>-</v>
      </c>
      <c r="S84" s="9" t="str">
        <f>IFERROR(VLOOKUP(CONCATENATE($A84,S$1),'Исх-увл.отчёт'!$A$2:$D$3000,4,FALSE),"-")</f>
        <v>-</v>
      </c>
      <c r="T84" s="9" t="str">
        <f>IFERROR(VLOOKUP(CONCATENATE($A84,T$1),'Исх-увл.отчёт'!$A$2:$D$3000,4,FALSE),"-")</f>
        <v>-</v>
      </c>
      <c r="U84" s="9" t="str">
        <f>IFERROR(VLOOKUP(CONCATENATE($A84,U$1),'Исх-увл.отчёт'!$A$2:$D$3000,4,FALSE),"-")</f>
        <v>-</v>
      </c>
      <c r="V84" s="9" t="str">
        <f>IFERROR(VLOOKUP(CONCATENATE($A84,V$1),'Исх-увл.отчёт'!$A$2:$D$3000,4,FALSE),"-")</f>
        <v>-</v>
      </c>
      <c r="W84" s="9" t="str">
        <f>IFERROR(VLOOKUP(CONCATENATE($A84,W$1),'Исх-увл.отчёт'!$A$2:$D$3000,4,FALSE),"-")</f>
        <v>-</v>
      </c>
      <c r="X84" s="9" t="str">
        <f>IFERROR(VLOOKUP(CONCATENATE($A84,X$1),'Исх-увл.отчёт'!$A$2:$D$3000,4,FALSE),"-")</f>
        <v>-</v>
      </c>
      <c r="Y84" s="9" t="str">
        <f>IFERROR(VLOOKUP(CONCATENATE($A84,Y$1),'Исх-увл.отчёт'!$A$2:$D$3000,4,FALSE),"-")</f>
        <v>-</v>
      </c>
      <c r="Z84" s="9" t="str">
        <f>IFERROR(VLOOKUP(CONCATENATE($A84,Z$1),'Исх-увл.отчёт'!$A$2:$D$3000,4,FALSE),"-")</f>
        <v>-</v>
      </c>
      <c r="AA84" s="9" t="str">
        <f>IFERROR(VLOOKUP(CONCATENATE($A84,AA$1),'Исх-увл.отчёт'!$A$2:$D$3000,4,FALSE),"-")</f>
        <v>-</v>
      </c>
      <c r="AB84" s="9" t="str">
        <f>IFERROR(VLOOKUP(CONCATENATE($A84,AB$1),'Исх-увл.отчёт'!$A$2:$D$3000,4,FALSE),"-")</f>
        <v>-</v>
      </c>
      <c r="AC84" s="9" t="str">
        <f>IFERROR(VLOOKUP(CONCATENATE($A84,AC$1),'Исх-увл.отчёт'!$A$2:$D$3000,4,FALSE),"-")</f>
        <v>-</v>
      </c>
      <c r="AD84" s="9" t="str">
        <f>IFERROR(VLOOKUP(CONCATENATE($A84,AD$1),'Исх-увл.отчёт'!$A$2:$D$3000,4,FALSE),"-")</f>
        <v>-</v>
      </c>
      <c r="AE84" s="9" t="str">
        <f>IFERROR(VLOOKUP(CONCATENATE($A84,AE$1),'Исх-увл.отчёт'!$A$2:$D$3000,4,FALSE),"-")</f>
        <v>-</v>
      </c>
      <c r="AF84" s="9" t="str">
        <f>IFERROR(VLOOKUP(CONCATENATE($A84,AF$1),'Исх-увл.отчёт'!$A$2:$D$3000,4,FALSE),"-")</f>
        <v>-</v>
      </c>
      <c r="AG84" s="9" t="str">
        <f>IFERROR(VLOOKUP(CONCATENATE($A84,AG$1),'Исх-увл.отчёт'!$A$2:$D$3000,4,FALSE),"-")</f>
        <v>-</v>
      </c>
      <c r="AH84" s="9" t="str">
        <f>IFERROR(VLOOKUP(CONCATENATE($A84,AH$1),'Исх-увл.отчёт'!$A$2:$D$3000,4,FALSE),"-")</f>
        <v>-</v>
      </c>
      <c r="AI84" s="9" t="str">
        <f>IFERROR(VLOOKUP(CONCATENATE($A84,AI$1),'Исх-увл.отчёт'!$A$2:$D$3000,4,FALSE),"-")</f>
        <v>-</v>
      </c>
      <c r="AJ84" s="9" t="str">
        <f>IFERROR(VLOOKUP(CONCATENATE($A84,AJ$1),'Исх-увл.отчёт'!$A$2:$D$3000,4,FALSE),"-")</f>
        <v>-</v>
      </c>
      <c r="AK84" s="9" t="str">
        <f>IFERROR(VLOOKUP(CONCATENATE($A84,AK$1),'Исх-увл.отчёт'!$A$2:$D$3000,4,FALSE),"-")</f>
        <v>-</v>
      </c>
      <c r="AL84" s="9" t="str">
        <f>IFERROR(VLOOKUP(CONCATENATE($A84,AL$1),'Исх-увл.отчёт'!$A$2:$D$3000,4,FALSE),"-")</f>
        <v>-</v>
      </c>
      <c r="AM84" s="9" t="str">
        <f>IFERROR(VLOOKUP(CONCATENATE($A84,AM$1),'Исх-увл.отчёт'!$A$2:$D$3000,4,FALSE),"-")</f>
        <v>-</v>
      </c>
      <c r="AN84" s="9" t="str">
        <f>IFERROR(VLOOKUP(CONCATENATE($A84,AN$1),'Исх-увл.отчёт'!$A$2:$D$3000,4,FALSE),"-")</f>
        <v>-</v>
      </c>
      <c r="AO84" s="9" t="str">
        <f>IFERROR(VLOOKUP(CONCATENATE($A84,AO$1),'Исх-увл.отчёт'!$A$2:$D$3000,4,FALSE),"-")</f>
        <v>-</v>
      </c>
      <c r="AP84" s="9" t="str">
        <f>IFERROR(VLOOKUP(CONCATENATE($A84,AP$1),'Исх-увл.отчёт'!$A$2:$D$3000,4,FALSE),"-")</f>
        <v>-</v>
      </c>
      <c r="AQ84" s="9" t="str">
        <f>IFERROR(VLOOKUP(CONCATENATE($A84,AQ$1),'Исх-увл.отчёт'!$A$2:$D$3000,4,FALSE),"-")</f>
        <v>-</v>
      </c>
      <c r="AR84" s="9" t="str">
        <f>IFERROR(VLOOKUP(CONCATENATE($A84,AR$1),'Исх-увл.отчёт'!$A$2:$D$3000,4,FALSE),"-")</f>
        <v>-</v>
      </c>
      <c r="AS84" s="9" t="str">
        <f>IFERROR(VLOOKUP(CONCATENATE($A84,AS$1),'Исх-увл.отчёт'!$A$2:$D$3000,4,FALSE),"-")</f>
        <v>-</v>
      </c>
      <c r="AT84" s="9" t="str">
        <f>IFERROR(VLOOKUP(CONCATENATE($A84,AT$1),'Исх-увл.отчёт'!$A$2:$D$3000,4,FALSE),"-")</f>
        <v>-</v>
      </c>
      <c r="AU84" s="9" t="str">
        <f>IFERROR(VLOOKUP(CONCATENATE($A84,AU$1),'Исх-увл.отчёт'!$A$2:$D$3000,4,FALSE),"-")</f>
        <v>-</v>
      </c>
      <c r="AV84" s="9" t="str">
        <f>IFERROR(VLOOKUP(CONCATENATE($A84,AV$1),'Исх-увл.отчёт'!$A$2:$D$3000,4,FALSE),"-")</f>
        <v>-</v>
      </c>
      <c r="AW84" s="9" t="str">
        <f>IFERROR(VLOOKUP(CONCATENATE($A84,AW$1),'Исх-увл.отчёт'!$A$2:$D$3000,4,FALSE),"-")</f>
        <v>-</v>
      </c>
      <c r="AX84" s="9" t="str">
        <f>IFERROR(VLOOKUP(CONCATENATE($A84,AX$1),'Исх-увл.отчёт'!$A$2:$D$3000,4,FALSE),"-")</f>
        <v>-</v>
      </c>
      <c r="AY84" s="9" t="str">
        <f>IFERROR(VLOOKUP(CONCATENATE($A84,AY$1),'Исх-увл.отчёт'!$A$2:$D$3000,4,FALSE),"-")</f>
        <v>-</v>
      </c>
      <c r="AZ84" s="9" t="str">
        <f>IFERROR(VLOOKUP(CONCATENATE($A84,AZ$1),'Исх-увл.отчёт'!$A$2:$D$3000,4,FALSE),"-")</f>
        <v>-</v>
      </c>
      <c r="BA84" s="9" t="str">
        <f>IFERROR(VLOOKUP(CONCATENATE($A84,BA$1),'Исх-увл.отчёт'!$A$2:$D$3000,4,FALSE),"-")</f>
        <v>-</v>
      </c>
      <c r="BB84" s="9" t="str">
        <f>IFERROR(VLOOKUP(CONCATENATE($A84,BB$1),'Исх-увл.отчёт'!$A$2:$D$3000,4,FALSE),"-")</f>
        <v>-</v>
      </c>
      <c r="BC84" s="9" t="str">
        <f>IFERROR(VLOOKUP(CONCATENATE($A84,BC$1),'Исх-увл.отчёт'!$A$2:$D$3000,4,FALSE),"-")</f>
        <v>-</v>
      </c>
      <c r="BD84" s="9" t="str">
        <f>IFERROR(VLOOKUP(CONCATENATE($A84,BD$1),'Исх-увл.отчёт'!$A$2:$D$3000,4,FALSE),"-")</f>
        <v>-</v>
      </c>
      <c r="BE84" s="9" t="str">
        <f>IFERROR(VLOOKUP(CONCATENATE($A84,BE$1),'Исх-увл.отчёт'!$A$2:$D$3000,4,FALSE),"-")</f>
        <v>-</v>
      </c>
      <c r="BF84" s="9" t="str">
        <f>IFERROR(VLOOKUP(CONCATENATE($A84,BF$1),'Исх-увл.отчёт'!$A$2:$D$3000,4,FALSE),"-")</f>
        <v>-</v>
      </c>
      <c r="BG84" s="9" t="str">
        <f>IFERROR(VLOOKUP(CONCATENATE($A84,BG$1),'Исх-увл.отчёт'!$A$2:$D$3000,4,FALSE),"-")</f>
        <v>-</v>
      </c>
      <c r="BH84" s="37">
        <f t="shared" si="3"/>
        <v>0</v>
      </c>
      <c r="BI84" s="114" t="str">
        <f t="shared" si="4"/>
        <v>-</v>
      </c>
      <c r="BJ84" s="9"/>
    </row>
    <row r="85" spans="1:62">
      <c r="A85" s="125">
        <f t="shared" si="5"/>
        <v>83</v>
      </c>
      <c r="B85" s="9" t="str">
        <f>IFERROR(VLOOKUP(CONCATENATE($A85,B$1),'Исх-увл.отчёт'!$A$2:$D$3000,4,FALSE),"-")</f>
        <v>-</v>
      </c>
      <c r="C85" s="9" t="str">
        <f>IFERROR(VLOOKUP(CONCATENATE($A85,C$1),'Исх-увл.отчёт'!$A$2:$D$3000,4,FALSE),"-")</f>
        <v>-</v>
      </c>
      <c r="D85" s="9" t="str">
        <f>IFERROR(VLOOKUP(CONCATENATE($A85,D$1),'Исх-увл.отчёт'!$A$2:$D$3000,4,FALSE),"-")</f>
        <v>-</v>
      </c>
      <c r="E85" s="9" t="str">
        <f>IFERROR(VLOOKUP(CONCATENATE($A85,E$1),'Исх-увл.отчёт'!$A$2:$D$3000,4,FALSE),"-")</f>
        <v>-</v>
      </c>
      <c r="F85" s="9" t="str">
        <f>IFERROR(VLOOKUP(CONCATENATE($A85,F$1),'Исх-увл.отчёт'!$A$2:$D$3000,4,FALSE),"-")</f>
        <v>-</v>
      </c>
      <c r="G85" s="9" t="str">
        <f>IFERROR(VLOOKUP(CONCATENATE($A85,G$1),'Исх-увл.отчёт'!$A$2:$D$3000,4,FALSE),"-")</f>
        <v>-</v>
      </c>
      <c r="H85" s="9" t="str">
        <f>IFERROR(VLOOKUP(CONCATENATE($A85,H$1),'Исх-увл.отчёт'!$A$2:$D$3000,4,FALSE),"-")</f>
        <v>-</v>
      </c>
      <c r="I85" s="9" t="str">
        <f>IFERROR(VLOOKUP(CONCATENATE($A85,I$1),'Исх-увл.отчёт'!$A$2:$D$3000,4,FALSE),"-")</f>
        <v>-</v>
      </c>
      <c r="J85" s="9" t="str">
        <f>IFERROR(VLOOKUP(CONCATENATE($A85,J$1),'Исх-увл.отчёт'!$A$2:$D$3000,4,FALSE),"-")</f>
        <v>-</v>
      </c>
      <c r="K85" s="9" t="str">
        <f>IFERROR(VLOOKUP(CONCATENATE($A85,K$1),'Исх-увл.отчёт'!$A$2:$D$3000,4,FALSE),"-")</f>
        <v>-</v>
      </c>
      <c r="L85" s="9" t="str">
        <f>IFERROR(VLOOKUP(CONCATENATE($A85,L$1),'Исх-увл.отчёт'!$A$2:$D$3000,4,FALSE),"-")</f>
        <v>-</v>
      </c>
      <c r="M85" s="9" t="str">
        <f>IFERROR(VLOOKUP(CONCATENATE($A85,M$1),'Исх-увл.отчёт'!$A$2:$D$3000,4,FALSE),"-")</f>
        <v>-</v>
      </c>
      <c r="N85" s="9" t="str">
        <f>IFERROR(VLOOKUP(CONCATENATE($A85,N$1),'Исх-увл.отчёт'!$A$2:$D$3000,4,FALSE),"-")</f>
        <v>-</v>
      </c>
      <c r="O85" s="9" t="str">
        <f>IFERROR(VLOOKUP(CONCATENATE($A85,O$1),'Исх-увл.отчёт'!$A$2:$D$3000,4,FALSE),"-")</f>
        <v>-</v>
      </c>
      <c r="P85" s="9" t="str">
        <f>IFERROR(VLOOKUP(CONCATENATE($A85,P$1),'Исх-увл.отчёт'!$A$2:$D$3000,4,FALSE),"-")</f>
        <v>-</v>
      </c>
      <c r="Q85" s="9" t="str">
        <f>IFERROR(VLOOKUP(CONCATENATE($A85,Q$1),'Исх-увл.отчёт'!$A$2:$D$3000,4,FALSE),"-")</f>
        <v>-</v>
      </c>
      <c r="R85" s="9" t="str">
        <f>IFERROR(VLOOKUP(CONCATENATE($A85,R$1),'Исх-увл.отчёт'!$A$2:$D$3000,4,FALSE),"-")</f>
        <v>-</v>
      </c>
      <c r="S85" s="9" t="str">
        <f>IFERROR(VLOOKUP(CONCATENATE($A85,S$1),'Исх-увл.отчёт'!$A$2:$D$3000,4,FALSE),"-")</f>
        <v>-</v>
      </c>
      <c r="T85" s="9" t="str">
        <f>IFERROR(VLOOKUP(CONCATENATE($A85,T$1),'Исх-увл.отчёт'!$A$2:$D$3000,4,FALSE),"-")</f>
        <v>-</v>
      </c>
      <c r="U85" s="9" t="str">
        <f>IFERROR(VLOOKUP(CONCATENATE($A85,U$1),'Исх-увл.отчёт'!$A$2:$D$3000,4,FALSE),"-")</f>
        <v>-</v>
      </c>
      <c r="V85" s="9" t="str">
        <f>IFERROR(VLOOKUP(CONCATENATE($A85,V$1),'Исх-увл.отчёт'!$A$2:$D$3000,4,FALSE),"-")</f>
        <v>-</v>
      </c>
      <c r="W85" s="9" t="str">
        <f>IFERROR(VLOOKUP(CONCATENATE($A85,W$1),'Исх-увл.отчёт'!$A$2:$D$3000,4,FALSE),"-")</f>
        <v>-</v>
      </c>
      <c r="X85" s="9" t="str">
        <f>IFERROR(VLOOKUP(CONCATENATE($A85,X$1),'Исх-увл.отчёт'!$A$2:$D$3000,4,FALSE),"-")</f>
        <v>-</v>
      </c>
      <c r="Y85" s="9" t="str">
        <f>IFERROR(VLOOKUP(CONCATENATE($A85,Y$1),'Исх-увл.отчёт'!$A$2:$D$3000,4,FALSE),"-")</f>
        <v>-</v>
      </c>
      <c r="Z85" s="9" t="str">
        <f>IFERROR(VLOOKUP(CONCATENATE($A85,Z$1),'Исх-увл.отчёт'!$A$2:$D$3000,4,FALSE),"-")</f>
        <v>-</v>
      </c>
      <c r="AA85" s="9" t="str">
        <f>IFERROR(VLOOKUP(CONCATENATE($A85,AA$1),'Исх-увл.отчёт'!$A$2:$D$3000,4,FALSE),"-")</f>
        <v>-</v>
      </c>
      <c r="AB85" s="9" t="str">
        <f>IFERROR(VLOOKUP(CONCATENATE($A85,AB$1),'Исх-увл.отчёт'!$A$2:$D$3000,4,FALSE),"-")</f>
        <v>-</v>
      </c>
      <c r="AC85" s="9" t="str">
        <f>IFERROR(VLOOKUP(CONCATENATE($A85,AC$1),'Исх-увл.отчёт'!$A$2:$D$3000,4,FALSE),"-")</f>
        <v>-</v>
      </c>
      <c r="AD85" s="9" t="str">
        <f>IFERROR(VLOOKUP(CONCATENATE($A85,AD$1),'Исх-увл.отчёт'!$A$2:$D$3000,4,FALSE),"-")</f>
        <v>-</v>
      </c>
      <c r="AE85" s="9" t="str">
        <f>IFERROR(VLOOKUP(CONCATENATE($A85,AE$1),'Исх-увл.отчёт'!$A$2:$D$3000,4,FALSE),"-")</f>
        <v>-</v>
      </c>
      <c r="AF85" s="9" t="str">
        <f>IFERROR(VLOOKUP(CONCATENATE($A85,AF$1),'Исх-увл.отчёт'!$A$2:$D$3000,4,FALSE),"-")</f>
        <v>-</v>
      </c>
      <c r="AG85" s="9" t="str">
        <f>IFERROR(VLOOKUP(CONCATENATE($A85,AG$1),'Исх-увл.отчёт'!$A$2:$D$3000,4,FALSE),"-")</f>
        <v>-</v>
      </c>
      <c r="AH85" s="9" t="str">
        <f>IFERROR(VLOOKUP(CONCATENATE($A85,AH$1),'Исх-увл.отчёт'!$A$2:$D$3000,4,FALSE),"-")</f>
        <v>-</v>
      </c>
      <c r="AI85" s="9" t="str">
        <f>IFERROR(VLOOKUP(CONCATENATE($A85,AI$1),'Исх-увл.отчёт'!$A$2:$D$3000,4,FALSE),"-")</f>
        <v>-</v>
      </c>
      <c r="AJ85" s="9" t="str">
        <f>IFERROR(VLOOKUP(CONCATENATE($A85,AJ$1),'Исх-увл.отчёт'!$A$2:$D$3000,4,FALSE),"-")</f>
        <v>-</v>
      </c>
      <c r="AK85" s="9" t="str">
        <f>IFERROR(VLOOKUP(CONCATENATE($A85,AK$1),'Исх-увл.отчёт'!$A$2:$D$3000,4,FALSE),"-")</f>
        <v>-</v>
      </c>
      <c r="AL85" s="9" t="str">
        <f>IFERROR(VLOOKUP(CONCATENATE($A85,AL$1),'Исх-увл.отчёт'!$A$2:$D$3000,4,FALSE),"-")</f>
        <v>-</v>
      </c>
      <c r="AM85" s="9" t="str">
        <f>IFERROR(VLOOKUP(CONCATENATE($A85,AM$1),'Исх-увл.отчёт'!$A$2:$D$3000,4,FALSE),"-")</f>
        <v>-</v>
      </c>
      <c r="AN85" s="9" t="str">
        <f>IFERROR(VLOOKUP(CONCATENATE($A85,AN$1),'Исх-увл.отчёт'!$A$2:$D$3000,4,FALSE),"-")</f>
        <v>-</v>
      </c>
      <c r="AO85" s="9" t="str">
        <f>IFERROR(VLOOKUP(CONCATENATE($A85,AO$1),'Исх-увл.отчёт'!$A$2:$D$3000,4,FALSE),"-")</f>
        <v>-</v>
      </c>
      <c r="AP85" s="9" t="str">
        <f>IFERROR(VLOOKUP(CONCATENATE($A85,AP$1),'Исх-увл.отчёт'!$A$2:$D$3000,4,FALSE),"-")</f>
        <v>-</v>
      </c>
      <c r="AQ85" s="9" t="str">
        <f>IFERROR(VLOOKUP(CONCATENATE($A85,AQ$1),'Исх-увл.отчёт'!$A$2:$D$3000,4,FALSE),"-")</f>
        <v>-</v>
      </c>
      <c r="AR85" s="9" t="str">
        <f>IFERROR(VLOOKUP(CONCATENATE($A85,AR$1),'Исх-увл.отчёт'!$A$2:$D$3000,4,FALSE),"-")</f>
        <v>-</v>
      </c>
      <c r="AS85" s="9" t="str">
        <f>IFERROR(VLOOKUP(CONCATENATE($A85,AS$1),'Исх-увл.отчёт'!$A$2:$D$3000,4,FALSE),"-")</f>
        <v>-</v>
      </c>
      <c r="AT85" s="9" t="str">
        <f>IFERROR(VLOOKUP(CONCATENATE($A85,AT$1),'Исх-увл.отчёт'!$A$2:$D$3000,4,FALSE),"-")</f>
        <v>-</v>
      </c>
      <c r="AU85" s="9" t="str">
        <f>IFERROR(VLOOKUP(CONCATENATE($A85,AU$1),'Исх-увл.отчёт'!$A$2:$D$3000,4,FALSE),"-")</f>
        <v>-</v>
      </c>
      <c r="AV85" s="9" t="str">
        <f>IFERROR(VLOOKUP(CONCATENATE($A85,AV$1),'Исх-увл.отчёт'!$A$2:$D$3000,4,FALSE),"-")</f>
        <v>-</v>
      </c>
      <c r="AW85" s="9" t="str">
        <f>IFERROR(VLOOKUP(CONCATENATE($A85,AW$1),'Исх-увл.отчёт'!$A$2:$D$3000,4,FALSE),"-")</f>
        <v>-</v>
      </c>
      <c r="AX85" s="9" t="str">
        <f>IFERROR(VLOOKUP(CONCATENATE($A85,AX$1),'Исх-увл.отчёт'!$A$2:$D$3000,4,FALSE),"-")</f>
        <v>-</v>
      </c>
      <c r="AY85" s="9" t="str">
        <f>IFERROR(VLOOKUP(CONCATENATE($A85,AY$1),'Исх-увл.отчёт'!$A$2:$D$3000,4,FALSE),"-")</f>
        <v>-</v>
      </c>
      <c r="AZ85" s="9" t="str">
        <f>IFERROR(VLOOKUP(CONCATENATE($A85,AZ$1),'Исх-увл.отчёт'!$A$2:$D$3000,4,FALSE),"-")</f>
        <v>-</v>
      </c>
      <c r="BA85" s="9" t="str">
        <f>IFERROR(VLOOKUP(CONCATENATE($A85,BA$1),'Исх-увл.отчёт'!$A$2:$D$3000,4,FALSE),"-")</f>
        <v>-</v>
      </c>
      <c r="BB85" s="9" t="str">
        <f>IFERROR(VLOOKUP(CONCATENATE($A85,BB$1),'Исх-увл.отчёт'!$A$2:$D$3000,4,FALSE),"-")</f>
        <v>-</v>
      </c>
      <c r="BC85" s="9" t="str">
        <f>IFERROR(VLOOKUP(CONCATENATE($A85,BC$1),'Исх-увл.отчёт'!$A$2:$D$3000,4,FALSE),"-")</f>
        <v>-</v>
      </c>
      <c r="BD85" s="9" t="str">
        <f>IFERROR(VLOOKUP(CONCATENATE($A85,BD$1),'Исх-увл.отчёт'!$A$2:$D$3000,4,FALSE),"-")</f>
        <v>-</v>
      </c>
      <c r="BE85" s="9" t="str">
        <f>IFERROR(VLOOKUP(CONCATENATE($A85,BE$1),'Исх-увл.отчёт'!$A$2:$D$3000,4,FALSE),"-")</f>
        <v>-</v>
      </c>
      <c r="BF85" s="9" t="str">
        <f>IFERROR(VLOOKUP(CONCATENATE($A85,BF$1),'Исх-увл.отчёт'!$A$2:$D$3000,4,FALSE),"-")</f>
        <v>-</v>
      </c>
      <c r="BG85" s="9" t="str">
        <f>IFERROR(VLOOKUP(CONCATENATE($A85,BG$1),'Исх-увл.отчёт'!$A$2:$D$3000,4,FALSE),"-")</f>
        <v>-</v>
      </c>
      <c r="BH85" s="37">
        <f t="shared" si="3"/>
        <v>0</v>
      </c>
      <c r="BI85" s="114" t="str">
        <f t="shared" si="4"/>
        <v>-</v>
      </c>
      <c r="BJ85" s="9"/>
    </row>
    <row r="86" spans="1:62">
      <c r="A86" s="125">
        <f t="shared" si="5"/>
        <v>84</v>
      </c>
      <c r="B86" s="9" t="str">
        <f>IFERROR(VLOOKUP(CONCATENATE($A86,B$1),'Исх-увл.отчёт'!$A$2:$D$3000,4,FALSE),"-")</f>
        <v>-</v>
      </c>
      <c r="C86" s="9" t="str">
        <f>IFERROR(VLOOKUP(CONCATENATE($A86,C$1),'Исх-увл.отчёт'!$A$2:$D$3000,4,FALSE),"-")</f>
        <v>-</v>
      </c>
      <c r="D86" s="9" t="str">
        <f>IFERROR(VLOOKUP(CONCATENATE($A86,D$1),'Исх-увл.отчёт'!$A$2:$D$3000,4,FALSE),"-")</f>
        <v>-</v>
      </c>
      <c r="E86" s="9" t="str">
        <f>IFERROR(VLOOKUP(CONCATENATE($A86,E$1),'Исх-увл.отчёт'!$A$2:$D$3000,4,FALSE),"-")</f>
        <v>-</v>
      </c>
      <c r="F86" s="9" t="str">
        <f>IFERROR(VLOOKUP(CONCATENATE($A86,F$1),'Исх-увл.отчёт'!$A$2:$D$3000,4,FALSE),"-")</f>
        <v>-</v>
      </c>
      <c r="G86" s="9" t="str">
        <f>IFERROR(VLOOKUP(CONCATENATE($A86,G$1),'Исх-увл.отчёт'!$A$2:$D$3000,4,FALSE),"-")</f>
        <v>-</v>
      </c>
      <c r="H86" s="9" t="str">
        <f>IFERROR(VLOOKUP(CONCATENATE($A86,H$1),'Исх-увл.отчёт'!$A$2:$D$3000,4,FALSE),"-")</f>
        <v>-</v>
      </c>
      <c r="I86" s="9" t="str">
        <f>IFERROR(VLOOKUP(CONCATENATE($A86,I$1),'Исх-увл.отчёт'!$A$2:$D$3000,4,FALSE),"-")</f>
        <v>-</v>
      </c>
      <c r="J86" s="9" t="str">
        <f>IFERROR(VLOOKUP(CONCATENATE($A86,J$1),'Исх-увл.отчёт'!$A$2:$D$3000,4,FALSE),"-")</f>
        <v>-</v>
      </c>
      <c r="K86" s="9" t="str">
        <f>IFERROR(VLOOKUP(CONCATENATE($A86,K$1),'Исх-увл.отчёт'!$A$2:$D$3000,4,FALSE),"-")</f>
        <v>-</v>
      </c>
      <c r="L86" s="9" t="str">
        <f>IFERROR(VLOOKUP(CONCATENATE($A86,L$1),'Исх-увл.отчёт'!$A$2:$D$3000,4,FALSE),"-")</f>
        <v>-</v>
      </c>
      <c r="M86" s="9" t="str">
        <f>IFERROR(VLOOKUP(CONCATENATE($A86,M$1),'Исх-увл.отчёт'!$A$2:$D$3000,4,FALSE),"-")</f>
        <v>-</v>
      </c>
      <c r="N86" s="9" t="str">
        <f>IFERROR(VLOOKUP(CONCATENATE($A86,N$1),'Исх-увл.отчёт'!$A$2:$D$3000,4,FALSE),"-")</f>
        <v>-</v>
      </c>
      <c r="O86" s="9" t="str">
        <f>IFERROR(VLOOKUP(CONCATENATE($A86,O$1),'Исх-увл.отчёт'!$A$2:$D$3000,4,FALSE),"-")</f>
        <v>-</v>
      </c>
      <c r="P86" s="9" t="str">
        <f>IFERROR(VLOOKUP(CONCATENATE($A86,P$1),'Исх-увл.отчёт'!$A$2:$D$3000,4,FALSE),"-")</f>
        <v>-</v>
      </c>
      <c r="Q86" s="9" t="str">
        <f>IFERROR(VLOOKUP(CONCATENATE($A86,Q$1),'Исх-увл.отчёт'!$A$2:$D$3000,4,FALSE),"-")</f>
        <v>-</v>
      </c>
      <c r="R86" s="9" t="str">
        <f>IFERROR(VLOOKUP(CONCATENATE($A86,R$1),'Исх-увл.отчёт'!$A$2:$D$3000,4,FALSE),"-")</f>
        <v>-</v>
      </c>
      <c r="S86" s="9" t="str">
        <f>IFERROR(VLOOKUP(CONCATENATE($A86,S$1),'Исх-увл.отчёт'!$A$2:$D$3000,4,FALSE),"-")</f>
        <v>-</v>
      </c>
      <c r="T86" s="9" t="str">
        <f>IFERROR(VLOOKUP(CONCATENATE($A86,T$1),'Исх-увл.отчёт'!$A$2:$D$3000,4,FALSE),"-")</f>
        <v>-</v>
      </c>
      <c r="U86" s="9" t="str">
        <f>IFERROR(VLOOKUP(CONCATENATE($A86,U$1),'Исх-увл.отчёт'!$A$2:$D$3000,4,FALSE),"-")</f>
        <v>-</v>
      </c>
      <c r="V86" s="9" t="str">
        <f>IFERROR(VLOOKUP(CONCATENATE($A86,V$1),'Исх-увл.отчёт'!$A$2:$D$3000,4,FALSE),"-")</f>
        <v>-</v>
      </c>
      <c r="W86" s="9" t="str">
        <f>IFERROR(VLOOKUP(CONCATENATE($A86,W$1),'Исх-увл.отчёт'!$A$2:$D$3000,4,FALSE),"-")</f>
        <v>-</v>
      </c>
      <c r="X86" s="9" t="str">
        <f>IFERROR(VLOOKUP(CONCATENATE($A86,X$1),'Исх-увл.отчёт'!$A$2:$D$3000,4,FALSE),"-")</f>
        <v>-</v>
      </c>
      <c r="Y86" s="9" t="str">
        <f>IFERROR(VLOOKUP(CONCATENATE($A86,Y$1),'Исх-увл.отчёт'!$A$2:$D$3000,4,FALSE),"-")</f>
        <v>-</v>
      </c>
      <c r="Z86" s="9" t="str">
        <f>IFERROR(VLOOKUP(CONCATENATE($A86,Z$1),'Исх-увл.отчёт'!$A$2:$D$3000,4,FALSE),"-")</f>
        <v>-</v>
      </c>
      <c r="AA86" s="9" t="str">
        <f>IFERROR(VLOOKUP(CONCATENATE($A86,AA$1),'Исх-увл.отчёт'!$A$2:$D$3000,4,FALSE),"-")</f>
        <v>-</v>
      </c>
      <c r="AB86" s="9" t="str">
        <f>IFERROR(VLOOKUP(CONCATENATE($A86,AB$1),'Исх-увл.отчёт'!$A$2:$D$3000,4,FALSE),"-")</f>
        <v>-</v>
      </c>
      <c r="AC86" s="9" t="str">
        <f>IFERROR(VLOOKUP(CONCATENATE($A86,AC$1),'Исх-увл.отчёт'!$A$2:$D$3000,4,FALSE),"-")</f>
        <v>-</v>
      </c>
      <c r="AD86" s="9" t="str">
        <f>IFERROR(VLOOKUP(CONCATENATE($A86,AD$1),'Исх-увл.отчёт'!$A$2:$D$3000,4,FALSE),"-")</f>
        <v>-</v>
      </c>
      <c r="AE86" s="9" t="str">
        <f>IFERROR(VLOOKUP(CONCATENATE($A86,AE$1),'Исх-увл.отчёт'!$A$2:$D$3000,4,FALSE),"-")</f>
        <v>-</v>
      </c>
      <c r="AF86" s="9" t="str">
        <f>IFERROR(VLOOKUP(CONCATENATE($A86,AF$1),'Исх-увл.отчёт'!$A$2:$D$3000,4,FALSE),"-")</f>
        <v>-</v>
      </c>
      <c r="AG86" s="9" t="str">
        <f>IFERROR(VLOOKUP(CONCATENATE($A86,AG$1),'Исх-увл.отчёт'!$A$2:$D$3000,4,FALSE),"-")</f>
        <v>-</v>
      </c>
      <c r="AH86" s="9" t="str">
        <f>IFERROR(VLOOKUP(CONCATENATE($A86,AH$1),'Исх-увл.отчёт'!$A$2:$D$3000,4,FALSE),"-")</f>
        <v>-</v>
      </c>
      <c r="AI86" s="9" t="str">
        <f>IFERROR(VLOOKUP(CONCATENATE($A86,AI$1),'Исх-увл.отчёт'!$A$2:$D$3000,4,FALSE),"-")</f>
        <v>-</v>
      </c>
      <c r="AJ86" s="9" t="str">
        <f>IFERROR(VLOOKUP(CONCATENATE($A86,AJ$1),'Исх-увл.отчёт'!$A$2:$D$3000,4,FALSE),"-")</f>
        <v>-</v>
      </c>
      <c r="AK86" s="9" t="str">
        <f>IFERROR(VLOOKUP(CONCATENATE($A86,AK$1),'Исх-увл.отчёт'!$A$2:$D$3000,4,FALSE),"-")</f>
        <v>-</v>
      </c>
      <c r="AL86" s="9" t="str">
        <f>IFERROR(VLOOKUP(CONCATENATE($A86,AL$1),'Исх-увл.отчёт'!$A$2:$D$3000,4,FALSE),"-")</f>
        <v>-</v>
      </c>
      <c r="AM86" s="9" t="str">
        <f>IFERROR(VLOOKUP(CONCATENATE($A86,AM$1),'Исх-увл.отчёт'!$A$2:$D$3000,4,FALSE),"-")</f>
        <v>-</v>
      </c>
      <c r="AN86" s="9" t="str">
        <f>IFERROR(VLOOKUP(CONCATENATE($A86,AN$1),'Исх-увл.отчёт'!$A$2:$D$3000,4,FALSE),"-")</f>
        <v>-</v>
      </c>
      <c r="AO86" s="9" t="str">
        <f>IFERROR(VLOOKUP(CONCATENATE($A86,AO$1),'Исх-увл.отчёт'!$A$2:$D$3000,4,FALSE),"-")</f>
        <v>-</v>
      </c>
      <c r="AP86" s="9" t="str">
        <f>IFERROR(VLOOKUP(CONCATENATE($A86,AP$1),'Исх-увл.отчёт'!$A$2:$D$3000,4,FALSE),"-")</f>
        <v>-</v>
      </c>
      <c r="AQ86" s="9" t="str">
        <f>IFERROR(VLOOKUP(CONCATENATE($A86,AQ$1),'Исх-увл.отчёт'!$A$2:$D$3000,4,FALSE),"-")</f>
        <v>-</v>
      </c>
      <c r="AR86" s="9" t="str">
        <f>IFERROR(VLOOKUP(CONCATENATE($A86,AR$1),'Исх-увл.отчёт'!$A$2:$D$3000,4,FALSE),"-")</f>
        <v>-</v>
      </c>
      <c r="AS86" s="9" t="str">
        <f>IFERROR(VLOOKUP(CONCATENATE($A86,AS$1),'Исх-увл.отчёт'!$A$2:$D$3000,4,FALSE),"-")</f>
        <v>-</v>
      </c>
      <c r="AT86" s="9" t="str">
        <f>IFERROR(VLOOKUP(CONCATENATE($A86,AT$1),'Исх-увл.отчёт'!$A$2:$D$3000,4,FALSE),"-")</f>
        <v>-</v>
      </c>
      <c r="AU86" s="9" t="str">
        <f>IFERROR(VLOOKUP(CONCATENATE($A86,AU$1),'Исх-увл.отчёт'!$A$2:$D$3000,4,FALSE),"-")</f>
        <v>-</v>
      </c>
      <c r="AV86" s="9" t="str">
        <f>IFERROR(VLOOKUP(CONCATENATE($A86,AV$1),'Исх-увл.отчёт'!$A$2:$D$3000,4,FALSE),"-")</f>
        <v>-</v>
      </c>
      <c r="AW86" s="9" t="str">
        <f>IFERROR(VLOOKUP(CONCATENATE($A86,AW$1),'Исх-увл.отчёт'!$A$2:$D$3000,4,FALSE),"-")</f>
        <v>-</v>
      </c>
      <c r="AX86" s="9" t="str">
        <f>IFERROR(VLOOKUP(CONCATENATE($A86,AX$1),'Исх-увл.отчёт'!$A$2:$D$3000,4,FALSE),"-")</f>
        <v>-</v>
      </c>
      <c r="AY86" s="9" t="str">
        <f>IFERROR(VLOOKUP(CONCATENATE($A86,AY$1),'Исх-увл.отчёт'!$A$2:$D$3000,4,FALSE),"-")</f>
        <v>-</v>
      </c>
      <c r="AZ86" s="9" t="str">
        <f>IFERROR(VLOOKUP(CONCATENATE($A86,AZ$1),'Исх-увл.отчёт'!$A$2:$D$3000,4,FALSE),"-")</f>
        <v>-</v>
      </c>
      <c r="BA86" s="9" t="str">
        <f>IFERROR(VLOOKUP(CONCATENATE($A86,BA$1),'Исх-увл.отчёт'!$A$2:$D$3000,4,FALSE),"-")</f>
        <v>-</v>
      </c>
      <c r="BB86" s="9" t="str">
        <f>IFERROR(VLOOKUP(CONCATENATE($A86,BB$1),'Исх-увл.отчёт'!$A$2:$D$3000,4,FALSE),"-")</f>
        <v>-</v>
      </c>
      <c r="BC86" s="9" t="str">
        <f>IFERROR(VLOOKUP(CONCATENATE($A86,BC$1),'Исх-увл.отчёт'!$A$2:$D$3000,4,FALSE),"-")</f>
        <v>-</v>
      </c>
      <c r="BD86" s="9" t="str">
        <f>IFERROR(VLOOKUP(CONCATENATE($A86,BD$1),'Исх-увл.отчёт'!$A$2:$D$3000,4,FALSE),"-")</f>
        <v>-</v>
      </c>
      <c r="BE86" s="9" t="str">
        <f>IFERROR(VLOOKUP(CONCATENATE($A86,BE$1),'Исх-увл.отчёт'!$A$2:$D$3000,4,FALSE),"-")</f>
        <v>-</v>
      </c>
      <c r="BF86" s="9" t="str">
        <f>IFERROR(VLOOKUP(CONCATENATE($A86,BF$1),'Исх-увл.отчёт'!$A$2:$D$3000,4,FALSE),"-")</f>
        <v>-</v>
      </c>
      <c r="BG86" s="9" t="str">
        <f>IFERROR(VLOOKUP(CONCATENATE($A86,BG$1),'Исх-увл.отчёт'!$A$2:$D$3000,4,FALSE),"-")</f>
        <v>-</v>
      </c>
      <c r="BH86" s="37">
        <f t="shared" si="3"/>
        <v>0</v>
      </c>
      <c r="BI86" s="114" t="str">
        <f t="shared" si="4"/>
        <v>-</v>
      </c>
      <c r="BJ86" s="9"/>
    </row>
    <row r="87" spans="1:62">
      <c r="A87" s="125">
        <f t="shared" si="5"/>
        <v>85</v>
      </c>
      <c r="B87" s="9" t="str">
        <f>IFERROR(VLOOKUP(CONCATENATE($A87,B$1),'Исх-увл.отчёт'!$A$2:$D$3000,4,FALSE),"-")</f>
        <v>-</v>
      </c>
      <c r="C87" s="9" t="str">
        <f>IFERROR(VLOOKUP(CONCATENATE($A87,C$1),'Исх-увл.отчёт'!$A$2:$D$3000,4,FALSE),"-")</f>
        <v>-</v>
      </c>
      <c r="D87" s="9" t="str">
        <f>IFERROR(VLOOKUP(CONCATENATE($A87,D$1),'Исх-увл.отчёт'!$A$2:$D$3000,4,FALSE),"-")</f>
        <v>-</v>
      </c>
      <c r="E87" s="9" t="str">
        <f>IFERROR(VLOOKUP(CONCATENATE($A87,E$1),'Исх-увл.отчёт'!$A$2:$D$3000,4,FALSE),"-")</f>
        <v>-</v>
      </c>
      <c r="F87" s="9" t="str">
        <f>IFERROR(VLOOKUP(CONCATENATE($A87,F$1),'Исх-увл.отчёт'!$A$2:$D$3000,4,FALSE),"-")</f>
        <v>-</v>
      </c>
      <c r="G87" s="9" t="str">
        <f>IFERROR(VLOOKUP(CONCATENATE($A87,G$1),'Исх-увл.отчёт'!$A$2:$D$3000,4,FALSE),"-")</f>
        <v>-</v>
      </c>
      <c r="H87" s="9" t="str">
        <f>IFERROR(VLOOKUP(CONCATENATE($A87,H$1),'Исх-увл.отчёт'!$A$2:$D$3000,4,FALSE),"-")</f>
        <v>-</v>
      </c>
      <c r="I87" s="9" t="str">
        <f>IFERROR(VLOOKUP(CONCATENATE($A87,I$1),'Исх-увл.отчёт'!$A$2:$D$3000,4,FALSE),"-")</f>
        <v>-</v>
      </c>
      <c r="J87" s="9" t="str">
        <f>IFERROR(VLOOKUP(CONCATENATE($A87,J$1),'Исх-увл.отчёт'!$A$2:$D$3000,4,FALSE),"-")</f>
        <v>-</v>
      </c>
      <c r="K87" s="9" t="str">
        <f>IFERROR(VLOOKUP(CONCATENATE($A87,K$1),'Исх-увл.отчёт'!$A$2:$D$3000,4,FALSE),"-")</f>
        <v>-</v>
      </c>
      <c r="L87" s="9" t="str">
        <f>IFERROR(VLOOKUP(CONCATENATE($A87,L$1),'Исх-увл.отчёт'!$A$2:$D$3000,4,FALSE),"-")</f>
        <v>-</v>
      </c>
      <c r="M87" s="9" t="str">
        <f>IFERROR(VLOOKUP(CONCATENATE($A87,M$1),'Исх-увл.отчёт'!$A$2:$D$3000,4,FALSE),"-")</f>
        <v>-</v>
      </c>
      <c r="N87" s="9" t="str">
        <f>IFERROR(VLOOKUP(CONCATENATE($A87,N$1),'Исх-увл.отчёт'!$A$2:$D$3000,4,FALSE),"-")</f>
        <v>-</v>
      </c>
      <c r="O87" s="9" t="str">
        <f>IFERROR(VLOOKUP(CONCATENATE($A87,O$1),'Исх-увл.отчёт'!$A$2:$D$3000,4,FALSE),"-")</f>
        <v>-</v>
      </c>
      <c r="P87" s="9" t="str">
        <f>IFERROR(VLOOKUP(CONCATENATE($A87,P$1),'Исх-увл.отчёт'!$A$2:$D$3000,4,FALSE),"-")</f>
        <v>-</v>
      </c>
      <c r="Q87" s="9" t="str">
        <f>IFERROR(VLOOKUP(CONCATENATE($A87,Q$1),'Исх-увл.отчёт'!$A$2:$D$3000,4,FALSE),"-")</f>
        <v>-</v>
      </c>
      <c r="R87" s="9" t="str">
        <f>IFERROR(VLOOKUP(CONCATENATE($A87,R$1),'Исх-увл.отчёт'!$A$2:$D$3000,4,FALSE),"-")</f>
        <v>-</v>
      </c>
      <c r="S87" s="9" t="str">
        <f>IFERROR(VLOOKUP(CONCATENATE($A87,S$1),'Исх-увл.отчёт'!$A$2:$D$3000,4,FALSE),"-")</f>
        <v>-</v>
      </c>
      <c r="T87" s="9" t="str">
        <f>IFERROR(VLOOKUP(CONCATENATE($A87,T$1),'Исх-увл.отчёт'!$A$2:$D$3000,4,FALSE),"-")</f>
        <v>-</v>
      </c>
      <c r="U87" s="9" t="str">
        <f>IFERROR(VLOOKUP(CONCATENATE($A87,U$1),'Исх-увл.отчёт'!$A$2:$D$3000,4,FALSE),"-")</f>
        <v>-</v>
      </c>
      <c r="V87" s="9" t="str">
        <f>IFERROR(VLOOKUP(CONCATENATE($A87,V$1),'Исх-увл.отчёт'!$A$2:$D$3000,4,FALSE),"-")</f>
        <v>-</v>
      </c>
      <c r="W87" s="9" t="str">
        <f>IFERROR(VLOOKUP(CONCATENATE($A87,W$1),'Исх-увл.отчёт'!$A$2:$D$3000,4,FALSE),"-")</f>
        <v>-</v>
      </c>
      <c r="X87" s="9" t="str">
        <f>IFERROR(VLOOKUP(CONCATENATE($A87,X$1),'Исх-увл.отчёт'!$A$2:$D$3000,4,FALSE),"-")</f>
        <v>-</v>
      </c>
      <c r="Y87" s="9" t="str">
        <f>IFERROR(VLOOKUP(CONCATENATE($A87,Y$1),'Исх-увл.отчёт'!$A$2:$D$3000,4,FALSE),"-")</f>
        <v>-</v>
      </c>
      <c r="Z87" s="9" t="str">
        <f>IFERROR(VLOOKUP(CONCATENATE($A87,Z$1),'Исх-увл.отчёт'!$A$2:$D$3000,4,FALSE),"-")</f>
        <v>-</v>
      </c>
      <c r="AA87" s="9" t="str">
        <f>IFERROR(VLOOKUP(CONCATENATE($A87,AA$1),'Исх-увл.отчёт'!$A$2:$D$3000,4,FALSE),"-")</f>
        <v>-</v>
      </c>
      <c r="AB87" s="9" t="str">
        <f>IFERROR(VLOOKUP(CONCATENATE($A87,AB$1),'Исх-увл.отчёт'!$A$2:$D$3000,4,FALSE),"-")</f>
        <v>-</v>
      </c>
      <c r="AC87" s="9" t="str">
        <f>IFERROR(VLOOKUP(CONCATENATE($A87,AC$1),'Исх-увл.отчёт'!$A$2:$D$3000,4,FALSE),"-")</f>
        <v>-</v>
      </c>
      <c r="AD87" s="9" t="str">
        <f>IFERROR(VLOOKUP(CONCATENATE($A87,AD$1),'Исх-увл.отчёт'!$A$2:$D$3000,4,FALSE),"-")</f>
        <v>-</v>
      </c>
      <c r="AE87" s="9" t="str">
        <f>IFERROR(VLOOKUP(CONCATENATE($A87,AE$1),'Исх-увл.отчёт'!$A$2:$D$3000,4,FALSE),"-")</f>
        <v>-</v>
      </c>
      <c r="AF87" s="9" t="str">
        <f>IFERROR(VLOOKUP(CONCATENATE($A87,AF$1),'Исх-увл.отчёт'!$A$2:$D$3000,4,FALSE),"-")</f>
        <v>-</v>
      </c>
      <c r="AG87" s="9" t="str">
        <f>IFERROR(VLOOKUP(CONCATENATE($A87,AG$1),'Исх-увл.отчёт'!$A$2:$D$3000,4,FALSE),"-")</f>
        <v>-</v>
      </c>
      <c r="AH87" s="9" t="str">
        <f>IFERROR(VLOOKUP(CONCATENATE($A87,AH$1),'Исх-увл.отчёт'!$A$2:$D$3000,4,FALSE),"-")</f>
        <v>-</v>
      </c>
      <c r="AI87" s="9" t="str">
        <f>IFERROR(VLOOKUP(CONCATENATE($A87,AI$1),'Исх-увл.отчёт'!$A$2:$D$3000,4,FALSE),"-")</f>
        <v>-</v>
      </c>
      <c r="AJ87" s="9" t="str">
        <f>IFERROR(VLOOKUP(CONCATENATE($A87,AJ$1),'Исх-увл.отчёт'!$A$2:$D$3000,4,FALSE),"-")</f>
        <v>-</v>
      </c>
      <c r="AK87" s="9" t="str">
        <f>IFERROR(VLOOKUP(CONCATENATE($A87,AK$1),'Исх-увл.отчёт'!$A$2:$D$3000,4,FALSE),"-")</f>
        <v>-</v>
      </c>
      <c r="AL87" s="9" t="str">
        <f>IFERROR(VLOOKUP(CONCATENATE($A87,AL$1),'Исх-увл.отчёт'!$A$2:$D$3000,4,FALSE),"-")</f>
        <v>-</v>
      </c>
      <c r="AM87" s="9" t="str">
        <f>IFERROR(VLOOKUP(CONCATENATE($A87,AM$1),'Исх-увл.отчёт'!$A$2:$D$3000,4,FALSE),"-")</f>
        <v>-</v>
      </c>
      <c r="AN87" s="9" t="str">
        <f>IFERROR(VLOOKUP(CONCATENATE($A87,AN$1),'Исх-увл.отчёт'!$A$2:$D$3000,4,FALSE),"-")</f>
        <v>-</v>
      </c>
      <c r="AO87" s="9" t="str">
        <f>IFERROR(VLOOKUP(CONCATENATE($A87,AO$1),'Исх-увл.отчёт'!$A$2:$D$3000,4,FALSE),"-")</f>
        <v>-</v>
      </c>
      <c r="AP87" s="9" t="str">
        <f>IFERROR(VLOOKUP(CONCATENATE($A87,AP$1),'Исх-увл.отчёт'!$A$2:$D$3000,4,FALSE),"-")</f>
        <v>-</v>
      </c>
      <c r="AQ87" s="9" t="str">
        <f>IFERROR(VLOOKUP(CONCATENATE($A87,AQ$1),'Исх-увл.отчёт'!$A$2:$D$3000,4,FALSE),"-")</f>
        <v>-</v>
      </c>
      <c r="AR87" s="9" t="str">
        <f>IFERROR(VLOOKUP(CONCATENATE($A87,AR$1),'Исх-увл.отчёт'!$A$2:$D$3000,4,FALSE),"-")</f>
        <v>-</v>
      </c>
      <c r="AS87" s="9" t="str">
        <f>IFERROR(VLOOKUP(CONCATENATE($A87,AS$1),'Исх-увл.отчёт'!$A$2:$D$3000,4,FALSE),"-")</f>
        <v>-</v>
      </c>
      <c r="AT87" s="9" t="str">
        <f>IFERROR(VLOOKUP(CONCATENATE($A87,AT$1),'Исх-увл.отчёт'!$A$2:$D$3000,4,FALSE),"-")</f>
        <v>-</v>
      </c>
      <c r="AU87" s="9" t="str">
        <f>IFERROR(VLOOKUP(CONCATENATE($A87,AU$1),'Исх-увл.отчёт'!$A$2:$D$3000,4,FALSE),"-")</f>
        <v>-</v>
      </c>
      <c r="AV87" s="9" t="str">
        <f>IFERROR(VLOOKUP(CONCATENATE($A87,AV$1),'Исх-увл.отчёт'!$A$2:$D$3000,4,FALSE),"-")</f>
        <v>-</v>
      </c>
      <c r="AW87" s="9" t="str">
        <f>IFERROR(VLOOKUP(CONCATENATE($A87,AW$1),'Исх-увл.отчёт'!$A$2:$D$3000,4,FALSE),"-")</f>
        <v>-</v>
      </c>
      <c r="AX87" s="9" t="str">
        <f>IFERROR(VLOOKUP(CONCATENATE($A87,AX$1),'Исх-увл.отчёт'!$A$2:$D$3000,4,FALSE),"-")</f>
        <v>-</v>
      </c>
      <c r="AY87" s="9" t="str">
        <f>IFERROR(VLOOKUP(CONCATENATE($A87,AY$1),'Исх-увл.отчёт'!$A$2:$D$3000,4,FALSE),"-")</f>
        <v>-</v>
      </c>
      <c r="AZ87" s="9" t="str">
        <f>IFERROR(VLOOKUP(CONCATENATE($A87,AZ$1),'Исх-увл.отчёт'!$A$2:$D$3000,4,FALSE),"-")</f>
        <v>-</v>
      </c>
      <c r="BA87" s="9" t="str">
        <f>IFERROR(VLOOKUP(CONCATENATE($A87,BA$1),'Исх-увл.отчёт'!$A$2:$D$3000,4,FALSE),"-")</f>
        <v>-</v>
      </c>
      <c r="BB87" s="9" t="str">
        <f>IFERROR(VLOOKUP(CONCATENATE($A87,BB$1),'Исх-увл.отчёт'!$A$2:$D$3000,4,FALSE),"-")</f>
        <v>-</v>
      </c>
      <c r="BC87" s="9" t="str">
        <f>IFERROR(VLOOKUP(CONCATENATE($A87,BC$1),'Исх-увл.отчёт'!$A$2:$D$3000,4,FALSE),"-")</f>
        <v>-</v>
      </c>
      <c r="BD87" s="9" t="str">
        <f>IFERROR(VLOOKUP(CONCATENATE($A87,BD$1),'Исх-увл.отчёт'!$A$2:$D$3000,4,FALSE),"-")</f>
        <v>-</v>
      </c>
      <c r="BE87" s="9" t="str">
        <f>IFERROR(VLOOKUP(CONCATENATE($A87,BE$1),'Исх-увл.отчёт'!$A$2:$D$3000,4,FALSE),"-")</f>
        <v>-</v>
      </c>
      <c r="BF87" s="9" t="str">
        <f>IFERROR(VLOOKUP(CONCATENATE($A87,BF$1),'Исх-увл.отчёт'!$A$2:$D$3000,4,FALSE),"-")</f>
        <v>-</v>
      </c>
      <c r="BG87" s="9" t="str">
        <f>IFERROR(VLOOKUP(CONCATENATE($A87,BG$1),'Исх-увл.отчёт'!$A$2:$D$3000,4,FALSE),"-")</f>
        <v>-</v>
      </c>
      <c r="BH87" s="37">
        <f t="shared" si="3"/>
        <v>0</v>
      </c>
      <c r="BI87" s="114" t="str">
        <f t="shared" si="4"/>
        <v>-</v>
      </c>
      <c r="BJ87" s="9"/>
    </row>
    <row r="88" spans="1:62">
      <c r="A88" s="125">
        <f t="shared" si="5"/>
        <v>86</v>
      </c>
      <c r="B88" s="9" t="str">
        <f>IFERROR(VLOOKUP(CONCATENATE($A88,B$1),'Исх-увл.отчёт'!$A$2:$D$3000,4,FALSE),"-")</f>
        <v>-</v>
      </c>
      <c r="C88" s="9" t="str">
        <f>IFERROR(VLOOKUP(CONCATENATE($A88,C$1),'Исх-увл.отчёт'!$A$2:$D$3000,4,FALSE),"-")</f>
        <v>-</v>
      </c>
      <c r="D88" s="9" t="str">
        <f>IFERROR(VLOOKUP(CONCATENATE($A88,D$1),'Исх-увл.отчёт'!$A$2:$D$3000,4,FALSE),"-")</f>
        <v>-</v>
      </c>
      <c r="E88" s="9" t="str">
        <f>IFERROR(VLOOKUP(CONCATENATE($A88,E$1),'Исх-увл.отчёт'!$A$2:$D$3000,4,FALSE),"-")</f>
        <v>-</v>
      </c>
      <c r="F88" s="9" t="str">
        <f>IFERROR(VLOOKUP(CONCATENATE($A88,F$1),'Исх-увл.отчёт'!$A$2:$D$3000,4,FALSE),"-")</f>
        <v>-</v>
      </c>
      <c r="G88" s="9" t="str">
        <f>IFERROR(VLOOKUP(CONCATENATE($A88,G$1),'Исх-увл.отчёт'!$A$2:$D$3000,4,FALSE),"-")</f>
        <v>-</v>
      </c>
      <c r="H88" s="9" t="str">
        <f>IFERROR(VLOOKUP(CONCATENATE($A88,H$1),'Исх-увл.отчёт'!$A$2:$D$3000,4,FALSE),"-")</f>
        <v>-</v>
      </c>
      <c r="I88" s="9" t="str">
        <f>IFERROR(VLOOKUP(CONCATENATE($A88,I$1),'Исх-увл.отчёт'!$A$2:$D$3000,4,FALSE),"-")</f>
        <v>-</v>
      </c>
      <c r="J88" s="9" t="str">
        <f>IFERROR(VLOOKUP(CONCATENATE($A88,J$1),'Исх-увл.отчёт'!$A$2:$D$3000,4,FALSE),"-")</f>
        <v>-</v>
      </c>
      <c r="K88" s="9" t="str">
        <f>IFERROR(VLOOKUP(CONCATENATE($A88,K$1),'Исх-увл.отчёт'!$A$2:$D$3000,4,FALSE),"-")</f>
        <v>-</v>
      </c>
      <c r="L88" s="9" t="str">
        <f>IFERROR(VLOOKUP(CONCATENATE($A88,L$1),'Исх-увл.отчёт'!$A$2:$D$3000,4,FALSE),"-")</f>
        <v>-</v>
      </c>
      <c r="M88" s="9" t="str">
        <f>IFERROR(VLOOKUP(CONCATENATE($A88,M$1),'Исх-увл.отчёт'!$A$2:$D$3000,4,FALSE),"-")</f>
        <v>-</v>
      </c>
      <c r="N88" s="9" t="str">
        <f>IFERROR(VLOOKUP(CONCATENATE($A88,N$1),'Исх-увл.отчёт'!$A$2:$D$3000,4,FALSE),"-")</f>
        <v>-</v>
      </c>
      <c r="O88" s="9" t="str">
        <f>IFERROR(VLOOKUP(CONCATENATE($A88,O$1),'Исх-увл.отчёт'!$A$2:$D$3000,4,FALSE),"-")</f>
        <v>-</v>
      </c>
      <c r="P88" s="9" t="str">
        <f>IFERROR(VLOOKUP(CONCATENATE($A88,P$1),'Исх-увл.отчёт'!$A$2:$D$3000,4,FALSE),"-")</f>
        <v>-</v>
      </c>
      <c r="Q88" s="9" t="str">
        <f>IFERROR(VLOOKUP(CONCATENATE($A88,Q$1),'Исх-увл.отчёт'!$A$2:$D$3000,4,FALSE),"-")</f>
        <v>-</v>
      </c>
      <c r="R88" s="9" t="str">
        <f>IFERROR(VLOOKUP(CONCATENATE($A88,R$1),'Исх-увл.отчёт'!$A$2:$D$3000,4,FALSE),"-")</f>
        <v>-</v>
      </c>
      <c r="S88" s="9" t="str">
        <f>IFERROR(VLOOKUP(CONCATENATE($A88,S$1),'Исх-увл.отчёт'!$A$2:$D$3000,4,FALSE),"-")</f>
        <v>-</v>
      </c>
      <c r="T88" s="9" t="str">
        <f>IFERROR(VLOOKUP(CONCATENATE($A88,T$1),'Исх-увл.отчёт'!$A$2:$D$3000,4,FALSE),"-")</f>
        <v>-</v>
      </c>
      <c r="U88" s="9" t="str">
        <f>IFERROR(VLOOKUP(CONCATENATE($A88,U$1),'Исх-увл.отчёт'!$A$2:$D$3000,4,FALSE),"-")</f>
        <v>-</v>
      </c>
      <c r="V88" s="9" t="str">
        <f>IFERROR(VLOOKUP(CONCATENATE($A88,V$1),'Исх-увл.отчёт'!$A$2:$D$3000,4,FALSE),"-")</f>
        <v>-</v>
      </c>
      <c r="W88" s="9" t="str">
        <f>IFERROR(VLOOKUP(CONCATENATE($A88,W$1),'Исх-увл.отчёт'!$A$2:$D$3000,4,FALSE),"-")</f>
        <v>-</v>
      </c>
      <c r="X88" s="9" t="str">
        <f>IFERROR(VLOOKUP(CONCATENATE($A88,X$1),'Исх-увл.отчёт'!$A$2:$D$3000,4,FALSE),"-")</f>
        <v>-</v>
      </c>
      <c r="Y88" s="9" t="str">
        <f>IFERROR(VLOOKUP(CONCATENATE($A88,Y$1),'Исх-увл.отчёт'!$A$2:$D$3000,4,FALSE),"-")</f>
        <v>-</v>
      </c>
      <c r="Z88" s="9" t="str">
        <f>IFERROR(VLOOKUP(CONCATENATE($A88,Z$1),'Исх-увл.отчёт'!$A$2:$D$3000,4,FALSE),"-")</f>
        <v>-</v>
      </c>
      <c r="AA88" s="9" t="str">
        <f>IFERROR(VLOOKUP(CONCATENATE($A88,AA$1),'Исх-увл.отчёт'!$A$2:$D$3000,4,FALSE),"-")</f>
        <v>-</v>
      </c>
      <c r="AB88" s="9" t="str">
        <f>IFERROR(VLOOKUP(CONCATENATE($A88,AB$1),'Исх-увл.отчёт'!$A$2:$D$3000,4,FALSE),"-")</f>
        <v>-</v>
      </c>
      <c r="AC88" s="9" t="str">
        <f>IFERROR(VLOOKUP(CONCATENATE($A88,AC$1),'Исх-увл.отчёт'!$A$2:$D$3000,4,FALSE),"-")</f>
        <v>-</v>
      </c>
      <c r="AD88" s="9" t="str">
        <f>IFERROR(VLOOKUP(CONCATENATE($A88,AD$1),'Исх-увл.отчёт'!$A$2:$D$3000,4,FALSE),"-")</f>
        <v>-</v>
      </c>
      <c r="AE88" s="9" t="str">
        <f>IFERROR(VLOOKUP(CONCATENATE($A88,AE$1),'Исх-увл.отчёт'!$A$2:$D$3000,4,FALSE),"-")</f>
        <v>-</v>
      </c>
      <c r="AF88" s="9" t="str">
        <f>IFERROR(VLOOKUP(CONCATENATE($A88,AF$1),'Исх-увл.отчёт'!$A$2:$D$3000,4,FALSE),"-")</f>
        <v>-</v>
      </c>
      <c r="AG88" s="9" t="str">
        <f>IFERROR(VLOOKUP(CONCATENATE($A88,AG$1),'Исх-увл.отчёт'!$A$2:$D$3000,4,FALSE),"-")</f>
        <v>-</v>
      </c>
      <c r="AH88" s="9" t="str">
        <f>IFERROR(VLOOKUP(CONCATENATE($A88,AH$1),'Исх-увл.отчёт'!$A$2:$D$3000,4,FALSE),"-")</f>
        <v>-</v>
      </c>
      <c r="AI88" s="9" t="str">
        <f>IFERROR(VLOOKUP(CONCATENATE($A88,AI$1),'Исх-увл.отчёт'!$A$2:$D$3000,4,FALSE),"-")</f>
        <v>-</v>
      </c>
      <c r="AJ88" s="9" t="str">
        <f>IFERROR(VLOOKUP(CONCATENATE($A88,AJ$1),'Исх-увл.отчёт'!$A$2:$D$3000,4,FALSE),"-")</f>
        <v>-</v>
      </c>
      <c r="AK88" s="9" t="str">
        <f>IFERROR(VLOOKUP(CONCATENATE($A88,AK$1),'Исх-увл.отчёт'!$A$2:$D$3000,4,FALSE),"-")</f>
        <v>-</v>
      </c>
      <c r="AL88" s="9" t="str">
        <f>IFERROR(VLOOKUP(CONCATENATE($A88,AL$1),'Исх-увл.отчёт'!$A$2:$D$3000,4,FALSE),"-")</f>
        <v>-</v>
      </c>
      <c r="AM88" s="9" t="str">
        <f>IFERROR(VLOOKUP(CONCATENATE($A88,AM$1),'Исх-увл.отчёт'!$A$2:$D$3000,4,FALSE),"-")</f>
        <v>-</v>
      </c>
      <c r="AN88" s="9" t="str">
        <f>IFERROR(VLOOKUP(CONCATENATE($A88,AN$1),'Исх-увл.отчёт'!$A$2:$D$3000,4,FALSE),"-")</f>
        <v>-</v>
      </c>
      <c r="AO88" s="9" t="str">
        <f>IFERROR(VLOOKUP(CONCATENATE($A88,AO$1),'Исх-увл.отчёт'!$A$2:$D$3000,4,FALSE),"-")</f>
        <v>-</v>
      </c>
      <c r="AP88" s="9" t="str">
        <f>IFERROR(VLOOKUP(CONCATENATE($A88,AP$1),'Исх-увл.отчёт'!$A$2:$D$3000,4,FALSE),"-")</f>
        <v>-</v>
      </c>
      <c r="AQ88" s="9" t="str">
        <f>IFERROR(VLOOKUP(CONCATENATE($A88,AQ$1),'Исх-увл.отчёт'!$A$2:$D$3000,4,FALSE),"-")</f>
        <v>-</v>
      </c>
      <c r="AR88" s="9" t="str">
        <f>IFERROR(VLOOKUP(CONCATENATE($A88,AR$1),'Исх-увл.отчёт'!$A$2:$D$3000,4,FALSE),"-")</f>
        <v>-</v>
      </c>
      <c r="AS88" s="9" t="str">
        <f>IFERROR(VLOOKUP(CONCATENATE($A88,AS$1),'Исх-увл.отчёт'!$A$2:$D$3000,4,FALSE),"-")</f>
        <v>-</v>
      </c>
      <c r="AT88" s="9" t="str">
        <f>IFERROR(VLOOKUP(CONCATENATE($A88,AT$1),'Исх-увл.отчёт'!$A$2:$D$3000,4,FALSE),"-")</f>
        <v>-</v>
      </c>
      <c r="AU88" s="9" t="str">
        <f>IFERROR(VLOOKUP(CONCATENATE($A88,AU$1),'Исх-увл.отчёт'!$A$2:$D$3000,4,FALSE),"-")</f>
        <v>-</v>
      </c>
      <c r="AV88" s="9" t="str">
        <f>IFERROR(VLOOKUP(CONCATENATE($A88,AV$1),'Исх-увл.отчёт'!$A$2:$D$3000,4,FALSE),"-")</f>
        <v>-</v>
      </c>
      <c r="AW88" s="9" t="str">
        <f>IFERROR(VLOOKUP(CONCATENATE($A88,AW$1),'Исх-увл.отчёт'!$A$2:$D$3000,4,FALSE),"-")</f>
        <v>-</v>
      </c>
      <c r="AX88" s="9" t="str">
        <f>IFERROR(VLOOKUP(CONCATENATE($A88,AX$1),'Исх-увл.отчёт'!$A$2:$D$3000,4,FALSE),"-")</f>
        <v>-</v>
      </c>
      <c r="AY88" s="9" t="str">
        <f>IFERROR(VLOOKUP(CONCATENATE($A88,AY$1),'Исх-увл.отчёт'!$A$2:$D$3000,4,FALSE),"-")</f>
        <v>-</v>
      </c>
      <c r="AZ88" s="9" t="str">
        <f>IFERROR(VLOOKUP(CONCATENATE($A88,AZ$1),'Исх-увл.отчёт'!$A$2:$D$3000,4,FALSE),"-")</f>
        <v>-</v>
      </c>
      <c r="BA88" s="9" t="str">
        <f>IFERROR(VLOOKUP(CONCATENATE($A88,BA$1),'Исх-увл.отчёт'!$A$2:$D$3000,4,FALSE),"-")</f>
        <v>-</v>
      </c>
      <c r="BB88" s="9" t="str">
        <f>IFERROR(VLOOKUP(CONCATENATE($A88,BB$1),'Исх-увл.отчёт'!$A$2:$D$3000,4,FALSE),"-")</f>
        <v>-</v>
      </c>
      <c r="BC88" s="9" t="str">
        <f>IFERROR(VLOOKUP(CONCATENATE($A88,BC$1),'Исх-увл.отчёт'!$A$2:$D$3000,4,FALSE),"-")</f>
        <v>-</v>
      </c>
      <c r="BD88" s="9" t="str">
        <f>IFERROR(VLOOKUP(CONCATENATE($A88,BD$1),'Исх-увл.отчёт'!$A$2:$D$3000,4,FALSE),"-")</f>
        <v>-</v>
      </c>
      <c r="BE88" s="9" t="str">
        <f>IFERROR(VLOOKUP(CONCATENATE($A88,BE$1),'Исх-увл.отчёт'!$A$2:$D$3000,4,FALSE),"-")</f>
        <v>-</v>
      </c>
      <c r="BF88" s="9" t="str">
        <f>IFERROR(VLOOKUP(CONCATENATE($A88,BF$1),'Исх-увл.отчёт'!$A$2:$D$3000,4,FALSE),"-")</f>
        <v>-</v>
      </c>
      <c r="BG88" s="9" t="str">
        <f>IFERROR(VLOOKUP(CONCATENATE($A88,BG$1),'Исх-увл.отчёт'!$A$2:$D$3000,4,FALSE),"-")</f>
        <v>-</v>
      </c>
      <c r="BH88" s="37">
        <f t="shared" si="3"/>
        <v>0</v>
      </c>
      <c r="BI88" s="114" t="str">
        <f t="shared" si="4"/>
        <v>-</v>
      </c>
      <c r="BJ88" s="9"/>
    </row>
    <row r="89" spans="1:62">
      <c r="A89" s="125">
        <f t="shared" si="5"/>
        <v>87</v>
      </c>
      <c r="B89" s="9" t="str">
        <f>IFERROR(VLOOKUP(CONCATENATE($A89,B$1),'Исх-увл.отчёт'!$A$2:$D$3000,4,FALSE),"-")</f>
        <v>-</v>
      </c>
      <c r="C89" s="9" t="str">
        <f>IFERROR(VLOOKUP(CONCATENATE($A89,C$1),'Исх-увл.отчёт'!$A$2:$D$3000,4,FALSE),"-")</f>
        <v>-</v>
      </c>
      <c r="D89" s="9" t="str">
        <f>IFERROR(VLOOKUP(CONCATENATE($A89,D$1),'Исх-увл.отчёт'!$A$2:$D$3000,4,FALSE),"-")</f>
        <v>-</v>
      </c>
      <c r="E89" s="9" t="str">
        <f>IFERROR(VLOOKUP(CONCATENATE($A89,E$1),'Исх-увл.отчёт'!$A$2:$D$3000,4,FALSE),"-")</f>
        <v>-</v>
      </c>
      <c r="F89" s="9" t="str">
        <f>IFERROR(VLOOKUP(CONCATENATE($A89,F$1),'Исх-увл.отчёт'!$A$2:$D$3000,4,FALSE),"-")</f>
        <v>-</v>
      </c>
      <c r="G89" s="9" t="str">
        <f>IFERROR(VLOOKUP(CONCATENATE($A89,G$1),'Исх-увл.отчёт'!$A$2:$D$3000,4,FALSE),"-")</f>
        <v>-</v>
      </c>
      <c r="H89" s="9" t="str">
        <f>IFERROR(VLOOKUP(CONCATENATE($A89,H$1),'Исх-увл.отчёт'!$A$2:$D$3000,4,FALSE),"-")</f>
        <v>-</v>
      </c>
      <c r="I89" s="9" t="str">
        <f>IFERROR(VLOOKUP(CONCATENATE($A89,I$1),'Исх-увл.отчёт'!$A$2:$D$3000,4,FALSE),"-")</f>
        <v>-</v>
      </c>
      <c r="J89" s="9" t="str">
        <f>IFERROR(VLOOKUP(CONCATENATE($A89,J$1),'Исх-увл.отчёт'!$A$2:$D$3000,4,FALSE),"-")</f>
        <v>-</v>
      </c>
      <c r="K89" s="9" t="str">
        <f>IFERROR(VLOOKUP(CONCATENATE($A89,K$1),'Исх-увл.отчёт'!$A$2:$D$3000,4,FALSE),"-")</f>
        <v>-</v>
      </c>
      <c r="L89" s="9" t="str">
        <f>IFERROR(VLOOKUP(CONCATENATE($A89,L$1),'Исх-увл.отчёт'!$A$2:$D$3000,4,FALSE),"-")</f>
        <v>-</v>
      </c>
      <c r="M89" s="9" t="str">
        <f>IFERROR(VLOOKUP(CONCATENATE($A89,M$1),'Исх-увл.отчёт'!$A$2:$D$3000,4,FALSE),"-")</f>
        <v>-</v>
      </c>
      <c r="N89" s="9" t="str">
        <f>IFERROR(VLOOKUP(CONCATENATE($A89,N$1),'Исх-увл.отчёт'!$A$2:$D$3000,4,FALSE),"-")</f>
        <v>-</v>
      </c>
      <c r="O89" s="9" t="str">
        <f>IFERROR(VLOOKUP(CONCATENATE($A89,O$1),'Исх-увл.отчёт'!$A$2:$D$3000,4,FALSE),"-")</f>
        <v>-</v>
      </c>
      <c r="P89" s="9" t="str">
        <f>IFERROR(VLOOKUP(CONCATENATE($A89,P$1),'Исх-увл.отчёт'!$A$2:$D$3000,4,FALSE),"-")</f>
        <v>-</v>
      </c>
      <c r="Q89" s="9" t="str">
        <f>IFERROR(VLOOKUP(CONCATENATE($A89,Q$1),'Исх-увл.отчёт'!$A$2:$D$3000,4,FALSE),"-")</f>
        <v>-</v>
      </c>
      <c r="R89" s="9" t="str">
        <f>IFERROR(VLOOKUP(CONCATENATE($A89,R$1),'Исх-увл.отчёт'!$A$2:$D$3000,4,FALSE),"-")</f>
        <v>-</v>
      </c>
      <c r="S89" s="9" t="str">
        <f>IFERROR(VLOOKUP(CONCATENATE($A89,S$1),'Исх-увл.отчёт'!$A$2:$D$3000,4,FALSE),"-")</f>
        <v>-</v>
      </c>
      <c r="T89" s="9" t="str">
        <f>IFERROR(VLOOKUP(CONCATENATE($A89,T$1),'Исх-увл.отчёт'!$A$2:$D$3000,4,FALSE),"-")</f>
        <v>-</v>
      </c>
      <c r="U89" s="9" t="str">
        <f>IFERROR(VLOOKUP(CONCATENATE($A89,U$1),'Исх-увл.отчёт'!$A$2:$D$3000,4,FALSE),"-")</f>
        <v>-</v>
      </c>
      <c r="V89" s="9" t="str">
        <f>IFERROR(VLOOKUP(CONCATENATE($A89,V$1),'Исх-увл.отчёт'!$A$2:$D$3000,4,FALSE),"-")</f>
        <v>-</v>
      </c>
      <c r="W89" s="9" t="str">
        <f>IFERROR(VLOOKUP(CONCATENATE($A89,W$1),'Исх-увл.отчёт'!$A$2:$D$3000,4,FALSE),"-")</f>
        <v>-</v>
      </c>
      <c r="X89" s="9" t="str">
        <f>IFERROR(VLOOKUP(CONCATENATE($A89,X$1),'Исх-увл.отчёт'!$A$2:$D$3000,4,FALSE),"-")</f>
        <v>-</v>
      </c>
      <c r="Y89" s="9" t="str">
        <f>IFERROR(VLOOKUP(CONCATENATE($A89,Y$1),'Исх-увл.отчёт'!$A$2:$D$3000,4,FALSE),"-")</f>
        <v>-</v>
      </c>
      <c r="Z89" s="9" t="str">
        <f>IFERROR(VLOOKUP(CONCATENATE($A89,Z$1),'Исх-увл.отчёт'!$A$2:$D$3000,4,FALSE),"-")</f>
        <v>-</v>
      </c>
      <c r="AA89" s="9" t="str">
        <f>IFERROR(VLOOKUP(CONCATENATE($A89,AA$1),'Исх-увл.отчёт'!$A$2:$D$3000,4,FALSE),"-")</f>
        <v>-</v>
      </c>
      <c r="AB89" s="9" t="str">
        <f>IFERROR(VLOOKUP(CONCATENATE($A89,AB$1),'Исх-увл.отчёт'!$A$2:$D$3000,4,FALSE),"-")</f>
        <v>-</v>
      </c>
      <c r="AC89" s="9" t="str">
        <f>IFERROR(VLOOKUP(CONCATENATE($A89,AC$1),'Исх-увл.отчёт'!$A$2:$D$3000,4,FALSE),"-")</f>
        <v>-</v>
      </c>
      <c r="AD89" s="9" t="str">
        <f>IFERROR(VLOOKUP(CONCATENATE($A89,AD$1),'Исх-увл.отчёт'!$A$2:$D$3000,4,FALSE),"-")</f>
        <v>-</v>
      </c>
      <c r="AE89" s="9" t="str">
        <f>IFERROR(VLOOKUP(CONCATENATE($A89,AE$1),'Исх-увл.отчёт'!$A$2:$D$3000,4,FALSE),"-")</f>
        <v>-</v>
      </c>
      <c r="AF89" s="9" t="str">
        <f>IFERROR(VLOOKUP(CONCATENATE($A89,AF$1),'Исх-увл.отчёт'!$A$2:$D$3000,4,FALSE),"-")</f>
        <v>-</v>
      </c>
      <c r="AG89" s="9" t="str">
        <f>IFERROR(VLOOKUP(CONCATENATE($A89,AG$1),'Исх-увл.отчёт'!$A$2:$D$3000,4,FALSE),"-")</f>
        <v>-</v>
      </c>
      <c r="AH89" s="9" t="str">
        <f>IFERROR(VLOOKUP(CONCATENATE($A89,AH$1),'Исх-увл.отчёт'!$A$2:$D$3000,4,FALSE),"-")</f>
        <v>-</v>
      </c>
      <c r="AI89" s="9" t="str">
        <f>IFERROR(VLOOKUP(CONCATENATE($A89,AI$1),'Исх-увл.отчёт'!$A$2:$D$3000,4,FALSE),"-")</f>
        <v>-</v>
      </c>
      <c r="AJ89" s="9" t="str">
        <f>IFERROR(VLOOKUP(CONCATENATE($A89,AJ$1),'Исх-увл.отчёт'!$A$2:$D$3000,4,FALSE),"-")</f>
        <v>-</v>
      </c>
      <c r="AK89" s="9" t="str">
        <f>IFERROR(VLOOKUP(CONCATENATE($A89,AK$1),'Исх-увл.отчёт'!$A$2:$D$3000,4,FALSE),"-")</f>
        <v>-</v>
      </c>
      <c r="AL89" s="9" t="str">
        <f>IFERROR(VLOOKUP(CONCATENATE($A89,AL$1),'Исх-увл.отчёт'!$A$2:$D$3000,4,FALSE),"-")</f>
        <v>-</v>
      </c>
      <c r="AM89" s="9" t="str">
        <f>IFERROR(VLOOKUP(CONCATENATE($A89,AM$1),'Исх-увл.отчёт'!$A$2:$D$3000,4,FALSE),"-")</f>
        <v>-</v>
      </c>
      <c r="AN89" s="9" t="str">
        <f>IFERROR(VLOOKUP(CONCATENATE($A89,AN$1),'Исх-увл.отчёт'!$A$2:$D$3000,4,FALSE),"-")</f>
        <v>-</v>
      </c>
      <c r="AO89" s="9" t="str">
        <f>IFERROR(VLOOKUP(CONCATENATE($A89,AO$1),'Исх-увл.отчёт'!$A$2:$D$3000,4,FALSE),"-")</f>
        <v>-</v>
      </c>
      <c r="AP89" s="9" t="str">
        <f>IFERROR(VLOOKUP(CONCATENATE($A89,AP$1),'Исх-увл.отчёт'!$A$2:$D$3000,4,FALSE),"-")</f>
        <v>-</v>
      </c>
      <c r="AQ89" s="9" t="str">
        <f>IFERROR(VLOOKUP(CONCATENATE($A89,AQ$1),'Исх-увл.отчёт'!$A$2:$D$3000,4,FALSE),"-")</f>
        <v>-</v>
      </c>
      <c r="AR89" s="9" t="str">
        <f>IFERROR(VLOOKUP(CONCATENATE($A89,AR$1),'Исх-увл.отчёт'!$A$2:$D$3000,4,FALSE),"-")</f>
        <v>-</v>
      </c>
      <c r="AS89" s="9" t="str">
        <f>IFERROR(VLOOKUP(CONCATENATE($A89,AS$1),'Исх-увл.отчёт'!$A$2:$D$3000,4,FALSE),"-")</f>
        <v>-</v>
      </c>
      <c r="AT89" s="9" t="str">
        <f>IFERROR(VLOOKUP(CONCATENATE($A89,AT$1),'Исх-увл.отчёт'!$A$2:$D$3000,4,FALSE),"-")</f>
        <v>-</v>
      </c>
      <c r="AU89" s="9" t="str">
        <f>IFERROR(VLOOKUP(CONCATENATE($A89,AU$1),'Исх-увл.отчёт'!$A$2:$D$3000,4,FALSE),"-")</f>
        <v>-</v>
      </c>
      <c r="AV89" s="9" t="str">
        <f>IFERROR(VLOOKUP(CONCATENATE($A89,AV$1),'Исх-увл.отчёт'!$A$2:$D$3000,4,FALSE),"-")</f>
        <v>-</v>
      </c>
      <c r="AW89" s="9" t="str">
        <f>IFERROR(VLOOKUP(CONCATENATE($A89,AW$1),'Исх-увл.отчёт'!$A$2:$D$3000,4,FALSE),"-")</f>
        <v>-</v>
      </c>
      <c r="AX89" s="9" t="str">
        <f>IFERROR(VLOOKUP(CONCATENATE($A89,AX$1),'Исх-увл.отчёт'!$A$2:$D$3000,4,FALSE),"-")</f>
        <v>-</v>
      </c>
      <c r="AY89" s="9" t="str">
        <f>IFERROR(VLOOKUP(CONCATENATE($A89,AY$1),'Исх-увл.отчёт'!$A$2:$D$3000,4,FALSE),"-")</f>
        <v>-</v>
      </c>
      <c r="AZ89" s="9" t="str">
        <f>IFERROR(VLOOKUP(CONCATENATE($A89,AZ$1),'Исх-увл.отчёт'!$A$2:$D$3000,4,FALSE),"-")</f>
        <v>-</v>
      </c>
      <c r="BA89" s="9" t="str">
        <f>IFERROR(VLOOKUP(CONCATENATE($A89,BA$1),'Исх-увл.отчёт'!$A$2:$D$3000,4,FALSE),"-")</f>
        <v>-</v>
      </c>
      <c r="BB89" s="9" t="str">
        <f>IFERROR(VLOOKUP(CONCATENATE($A89,BB$1),'Исх-увл.отчёт'!$A$2:$D$3000,4,FALSE),"-")</f>
        <v>-</v>
      </c>
      <c r="BC89" s="9" t="str">
        <f>IFERROR(VLOOKUP(CONCATENATE($A89,BC$1),'Исх-увл.отчёт'!$A$2:$D$3000,4,FALSE),"-")</f>
        <v>-</v>
      </c>
      <c r="BD89" s="9" t="str">
        <f>IFERROR(VLOOKUP(CONCATENATE($A89,BD$1),'Исх-увл.отчёт'!$A$2:$D$3000,4,FALSE),"-")</f>
        <v>-</v>
      </c>
      <c r="BE89" s="9" t="str">
        <f>IFERROR(VLOOKUP(CONCATENATE($A89,BE$1),'Исх-увл.отчёт'!$A$2:$D$3000,4,FALSE),"-")</f>
        <v>-</v>
      </c>
      <c r="BF89" s="9" t="str">
        <f>IFERROR(VLOOKUP(CONCATENATE($A89,BF$1),'Исх-увл.отчёт'!$A$2:$D$3000,4,FALSE),"-")</f>
        <v>-</v>
      </c>
      <c r="BG89" s="9" t="str">
        <f>IFERROR(VLOOKUP(CONCATENATE($A89,BG$1),'Исх-увл.отчёт'!$A$2:$D$3000,4,FALSE),"-")</f>
        <v>-</v>
      </c>
      <c r="BH89" s="37">
        <f t="shared" si="3"/>
        <v>0</v>
      </c>
      <c r="BI89" s="114" t="str">
        <f t="shared" si="4"/>
        <v>-</v>
      </c>
      <c r="BJ89" s="9"/>
    </row>
    <row r="90" spans="1:62">
      <c r="A90" s="125">
        <f t="shared" si="5"/>
        <v>88</v>
      </c>
      <c r="B90" s="9" t="str">
        <f>IFERROR(VLOOKUP(CONCATENATE($A90,B$1),'Исх-увл.отчёт'!$A$2:$D$3000,4,FALSE),"-")</f>
        <v>-</v>
      </c>
      <c r="C90" s="9" t="str">
        <f>IFERROR(VLOOKUP(CONCATENATE($A90,C$1),'Исх-увл.отчёт'!$A$2:$D$3000,4,FALSE),"-")</f>
        <v>-</v>
      </c>
      <c r="D90" s="9" t="str">
        <f>IFERROR(VLOOKUP(CONCATENATE($A90,D$1),'Исх-увл.отчёт'!$A$2:$D$3000,4,FALSE),"-")</f>
        <v>-</v>
      </c>
      <c r="E90" s="9" t="str">
        <f>IFERROR(VLOOKUP(CONCATENATE($A90,E$1),'Исх-увл.отчёт'!$A$2:$D$3000,4,FALSE),"-")</f>
        <v>-</v>
      </c>
      <c r="F90" s="9" t="str">
        <f>IFERROR(VLOOKUP(CONCATENATE($A90,F$1),'Исх-увл.отчёт'!$A$2:$D$3000,4,FALSE),"-")</f>
        <v>-</v>
      </c>
      <c r="G90" s="9" t="str">
        <f>IFERROR(VLOOKUP(CONCATENATE($A90,G$1),'Исх-увл.отчёт'!$A$2:$D$3000,4,FALSE),"-")</f>
        <v>-</v>
      </c>
      <c r="H90" s="9" t="str">
        <f>IFERROR(VLOOKUP(CONCATENATE($A90,H$1),'Исх-увл.отчёт'!$A$2:$D$3000,4,FALSE),"-")</f>
        <v>-</v>
      </c>
      <c r="I90" s="9" t="str">
        <f>IFERROR(VLOOKUP(CONCATENATE($A90,I$1),'Исх-увл.отчёт'!$A$2:$D$3000,4,FALSE),"-")</f>
        <v>-</v>
      </c>
      <c r="J90" s="9" t="str">
        <f>IFERROR(VLOOKUP(CONCATENATE($A90,J$1),'Исх-увл.отчёт'!$A$2:$D$3000,4,FALSE),"-")</f>
        <v>-</v>
      </c>
      <c r="K90" s="9" t="str">
        <f>IFERROR(VLOOKUP(CONCATENATE($A90,K$1),'Исх-увл.отчёт'!$A$2:$D$3000,4,FALSE),"-")</f>
        <v>-</v>
      </c>
      <c r="L90" s="9" t="str">
        <f>IFERROR(VLOOKUP(CONCATENATE($A90,L$1),'Исх-увл.отчёт'!$A$2:$D$3000,4,FALSE),"-")</f>
        <v>-</v>
      </c>
      <c r="M90" s="9" t="str">
        <f>IFERROR(VLOOKUP(CONCATENATE($A90,M$1),'Исх-увл.отчёт'!$A$2:$D$3000,4,FALSE),"-")</f>
        <v>-</v>
      </c>
      <c r="N90" s="9" t="str">
        <f>IFERROR(VLOOKUP(CONCATENATE($A90,N$1),'Исх-увл.отчёт'!$A$2:$D$3000,4,FALSE),"-")</f>
        <v>-</v>
      </c>
      <c r="O90" s="9" t="str">
        <f>IFERROR(VLOOKUP(CONCATENATE($A90,O$1),'Исх-увл.отчёт'!$A$2:$D$3000,4,FALSE),"-")</f>
        <v>-</v>
      </c>
      <c r="P90" s="9" t="str">
        <f>IFERROR(VLOOKUP(CONCATENATE($A90,P$1),'Исх-увл.отчёт'!$A$2:$D$3000,4,FALSE),"-")</f>
        <v>-</v>
      </c>
      <c r="Q90" s="9" t="str">
        <f>IFERROR(VLOOKUP(CONCATENATE($A90,Q$1),'Исх-увл.отчёт'!$A$2:$D$3000,4,FALSE),"-")</f>
        <v>-</v>
      </c>
      <c r="R90" s="9" t="str">
        <f>IFERROR(VLOOKUP(CONCATENATE($A90,R$1),'Исх-увл.отчёт'!$A$2:$D$3000,4,FALSE),"-")</f>
        <v>-</v>
      </c>
      <c r="S90" s="9" t="str">
        <f>IFERROR(VLOOKUP(CONCATENATE($A90,S$1),'Исх-увл.отчёт'!$A$2:$D$3000,4,FALSE),"-")</f>
        <v>-</v>
      </c>
      <c r="T90" s="9" t="str">
        <f>IFERROR(VLOOKUP(CONCATENATE($A90,T$1),'Исх-увл.отчёт'!$A$2:$D$3000,4,FALSE),"-")</f>
        <v>-</v>
      </c>
      <c r="U90" s="9" t="str">
        <f>IFERROR(VLOOKUP(CONCATENATE($A90,U$1),'Исх-увл.отчёт'!$A$2:$D$3000,4,FALSE),"-")</f>
        <v>-</v>
      </c>
      <c r="V90" s="9" t="str">
        <f>IFERROR(VLOOKUP(CONCATENATE($A90,V$1),'Исх-увл.отчёт'!$A$2:$D$3000,4,FALSE),"-")</f>
        <v>-</v>
      </c>
      <c r="W90" s="9" t="str">
        <f>IFERROR(VLOOKUP(CONCATENATE($A90,W$1),'Исх-увл.отчёт'!$A$2:$D$3000,4,FALSE),"-")</f>
        <v>-</v>
      </c>
      <c r="X90" s="9" t="str">
        <f>IFERROR(VLOOKUP(CONCATENATE($A90,X$1),'Исх-увл.отчёт'!$A$2:$D$3000,4,FALSE),"-")</f>
        <v>-</v>
      </c>
      <c r="Y90" s="9" t="str">
        <f>IFERROR(VLOOKUP(CONCATENATE($A90,Y$1),'Исх-увл.отчёт'!$A$2:$D$3000,4,FALSE),"-")</f>
        <v>-</v>
      </c>
      <c r="Z90" s="9" t="str">
        <f>IFERROR(VLOOKUP(CONCATENATE($A90,Z$1),'Исх-увл.отчёт'!$A$2:$D$3000,4,FALSE),"-")</f>
        <v>-</v>
      </c>
      <c r="AA90" s="9" t="str">
        <f>IFERROR(VLOOKUP(CONCATENATE($A90,AA$1),'Исх-увл.отчёт'!$A$2:$D$3000,4,FALSE),"-")</f>
        <v>-</v>
      </c>
      <c r="AB90" s="9" t="str">
        <f>IFERROR(VLOOKUP(CONCATENATE($A90,AB$1),'Исх-увл.отчёт'!$A$2:$D$3000,4,FALSE),"-")</f>
        <v>-</v>
      </c>
      <c r="AC90" s="9" t="str">
        <f>IFERROR(VLOOKUP(CONCATENATE($A90,AC$1),'Исх-увл.отчёт'!$A$2:$D$3000,4,FALSE),"-")</f>
        <v>-</v>
      </c>
      <c r="AD90" s="9" t="str">
        <f>IFERROR(VLOOKUP(CONCATENATE($A90,AD$1),'Исх-увл.отчёт'!$A$2:$D$3000,4,FALSE),"-")</f>
        <v>-</v>
      </c>
      <c r="AE90" s="9" t="str">
        <f>IFERROR(VLOOKUP(CONCATENATE($A90,AE$1),'Исх-увл.отчёт'!$A$2:$D$3000,4,FALSE),"-")</f>
        <v>-</v>
      </c>
      <c r="AF90" s="9" t="str">
        <f>IFERROR(VLOOKUP(CONCATENATE($A90,AF$1),'Исх-увл.отчёт'!$A$2:$D$3000,4,FALSE),"-")</f>
        <v>-</v>
      </c>
      <c r="AG90" s="9" t="str">
        <f>IFERROR(VLOOKUP(CONCATENATE($A90,AG$1),'Исх-увл.отчёт'!$A$2:$D$3000,4,FALSE),"-")</f>
        <v>-</v>
      </c>
      <c r="AH90" s="9" t="str">
        <f>IFERROR(VLOOKUP(CONCATENATE($A90,AH$1),'Исх-увл.отчёт'!$A$2:$D$3000,4,FALSE),"-")</f>
        <v>-</v>
      </c>
      <c r="AI90" s="9" t="str">
        <f>IFERROR(VLOOKUP(CONCATENATE($A90,AI$1),'Исх-увл.отчёт'!$A$2:$D$3000,4,FALSE),"-")</f>
        <v>-</v>
      </c>
      <c r="AJ90" s="9" t="str">
        <f>IFERROR(VLOOKUP(CONCATENATE($A90,AJ$1),'Исх-увл.отчёт'!$A$2:$D$3000,4,FALSE),"-")</f>
        <v>-</v>
      </c>
      <c r="AK90" s="9" t="str">
        <f>IFERROR(VLOOKUP(CONCATENATE($A90,AK$1),'Исх-увл.отчёт'!$A$2:$D$3000,4,FALSE),"-")</f>
        <v>-</v>
      </c>
      <c r="AL90" s="9" t="str">
        <f>IFERROR(VLOOKUP(CONCATENATE($A90,AL$1),'Исх-увл.отчёт'!$A$2:$D$3000,4,FALSE),"-")</f>
        <v>-</v>
      </c>
      <c r="AM90" s="9" t="str">
        <f>IFERROR(VLOOKUP(CONCATENATE($A90,AM$1),'Исх-увл.отчёт'!$A$2:$D$3000,4,FALSE),"-")</f>
        <v>-</v>
      </c>
      <c r="AN90" s="9" t="str">
        <f>IFERROR(VLOOKUP(CONCATENATE($A90,AN$1),'Исх-увл.отчёт'!$A$2:$D$3000,4,FALSE),"-")</f>
        <v>-</v>
      </c>
      <c r="AO90" s="9" t="str">
        <f>IFERROR(VLOOKUP(CONCATENATE($A90,AO$1),'Исх-увл.отчёт'!$A$2:$D$3000,4,FALSE),"-")</f>
        <v>-</v>
      </c>
      <c r="AP90" s="9" t="str">
        <f>IFERROR(VLOOKUP(CONCATENATE($A90,AP$1),'Исх-увл.отчёт'!$A$2:$D$3000,4,FALSE),"-")</f>
        <v>-</v>
      </c>
      <c r="AQ90" s="9" t="str">
        <f>IFERROR(VLOOKUP(CONCATENATE($A90,AQ$1),'Исх-увл.отчёт'!$A$2:$D$3000,4,FALSE),"-")</f>
        <v>-</v>
      </c>
      <c r="AR90" s="9" t="str">
        <f>IFERROR(VLOOKUP(CONCATENATE($A90,AR$1),'Исх-увл.отчёт'!$A$2:$D$3000,4,FALSE),"-")</f>
        <v>-</v>
      </c>
      <c r="AS90" s="9" t="str">
        <f>IFERROR(VLOOKUP(CONCATENATE($A90,AS$1),'Исх-увл.отчёт'!$A$2:$D$3000,4,FALSE),"-")</f>
        <v>-</v>
      </c>
      <c r="AT90" s="9" t="str">
        <f>IFERROR(VLOOKUP(CONCATENATE($A90,AT$1),'Исх-увл.отчёт'!$A$2:$D$3000,4,FALSE),"-")</f>
        <v>-</v>
      </c>
      <c r="AU90" s="9" t="str">
        <f>IFERROR(VLOOKUP(CONCATENATE($A90,AU$1),'Исх-увл.отчёт'!$A$2:$D$3000,4,FALSE),"-")</f>
        <v>-</v>
      </c>
      <c r="AV90" s="9" t="str">
        <f>IFERROR(VLOOKUP(CONCATENATE($A90,AV$1),'Исх-увл.отчёт'!$A$2:$D$3000,4,FALSE),"-")</f>
        <v>-</v>
      </c>
      <c r="AW90" s="9" t="str">
        <f>IFERROR(VLOOKUP(CONCATENATE($A90,AW$1),'Исх-увл.отчёт'!$A$2:$D$3000,4,FALSE),"-")</f>
        <v>-</v>
      </c>
      <c r="AX90" s="9" t="str">
        <f>IFERROR(VLOOKUP(CONCATENATE($A90,AX$1),'Исх-увл.отчёт'!$A$2:$D$3000,4,FALSE),"-")</f>
        <v>-</v>
      </c>
      <c r="AY90" s="9" t="str">
        <f>IFERROR(VLOOKUP(CONCATENATE($A90,AY$1),'Исх-увл.отчёт'!$A$2:$D$3000,4,FALSE),"-")</f>
        <v>-</v>
      </c>
      <c r="AZ90" s="9" t="str">
        <f>IFERROR(VLOOKUP(CONCATENATE($A90,AZ$1),'Исх-увл.отчёт'!$A$2:$D$3000,4,FALSE),"-")</f>
        <v>-</v>
      </c>
      <c r="BA90" s="9" t="str">
        <f>IFERROR(VLOOKUP(CONCATENATE($A90,BA$1),'Исх-увл.отчёт'!$A$2:$D$3000,4,FALSE),"-")</f>
        <v>-</v>
      </c>
      <c r="BB90" s="9" t="str">
        <f>IFERROR(VLOOKUP(CONCATENATE($A90,BB$1),'Исх-увл.отчёт'!$A$2:$D$3000,4,FALSE),"-")</f>
        <v>-</v>
      </c>
      <c r="BC90" s="9" t="str">
        <f>IFERROR(VLOOKUP(CONCATENATE($A90,BC$1),'Исх-увл.отчёт'!$A$2:$D$3000,4,FALSE),"-")</f>
        <v>-</v>
      </c>
      <c r="BD90" s="9" t="str">
        <f>IFERROR(VLOOKUP(CONCATENATE($A90,BD$1),'Исх-увл.отчёт'!$A$2:$D$3000,4,FALSE),"-")</f>
        <v>-</v>
      </c>
      <c r="BE90" s="9" t="str">
        <f>IFERROR(VLOOKUP(CONCATENATE($A90,BE$1),'Исх-увл.отчёт'!$A$2:$D$3000,4,FALSE),"-")</f>
        <v>-</v>
      </c>
      <c r="BF90" s="9" t="str">
        <f>IFERROR(VLOOKUP(CONCATENATE($A90,BF$1),'Исх-увл.отчёт'!$A$2:$D$3000,4,FALSE),"-")</f>
        <v>-</v>
      </c>
      <c r="BG90" s="9" t="str">
        <f>IFERROR(VLOOKUP(CONCATENATE($A90,BG$1),'Исх-увл.отчёт'!$A$2:$D$3000,4,FALSE),"-")</f>
        <v>-</v>
      </c>
      <c r="BH90" s="37">
        <f t="shared" si="3"/>
        <v>0</v>
      </c>
      <c r="BI90" s="114" t="str">
        <f t="shared" si="4"/>
        <v>-</v>
      </c>
      <c r="BJ90" s="9"/>
    </row>
    <row r="91" spans="1:62">
      <c r="A91" s="125">
        <f t="shared" si="5"/>
        <v>89</v>
      </c>
      <c r="B91" s="9" t="str">
        <f>IFERROR(VLOOKUP(CONCATENATE($A91,B$1),'Исх-увл.отчёт'!$A$2:$D$3000,4,FALSE),"-")</f>
        <v>-</v>
      </c>
      <c r="C91" s="9" t="str">
        <f>IFERROR(VLOOKUP(CONCATENATE($A91,C$1),'Исх-увл.отчёт'!$A$2:$D$3000,4,FALSE),"-")</f>
        <v>-</v>
      </c>
      <c r="D91" s="9" t="str">
        <f>IFERROR(VLOOKUP(CONCATENATE($A91,D$1),'Исх-увл.отчёт'!$A$2:$D$3000,4,FALSE),"-")</f>
        <v>-</v>
      </c>
      <c r="E91" s="9" t="str">
        <f>IFERROR(VLOOKUP(CONCATENATE($A91,E$1),'Исх-увл.отчёт'!$A$2:$D$3000,4,FALSE),"-")</f>
        <v>-</v>
      </c>
      <c r="F91" s="9" t="str">
        <f>IFERROR(VLOOKUP(CONCATENATE($A91,F$1),'Исх-увл.отчёт'!$A$2:$D$3000,4,FALSE),"-")</f>
        <v>-</v>
      </c>
      <c r="G91" s="9" t="str">
        <f>IFERROR(VLOOKUP(CONCATENATE($A91,G$1),'Исх-увл.отчёт'!$A$2:$D$3000,4,FALSE),"-")</f>
        <v>-</v>
      </c>
      <c r="H91" s="9" t="str">
        <f>IFERROR(VLOOKUP(CONCATENATE($A91,H$1),'Исх-увл.отчёт'!$A$2:$D$3000,4,FALSE),"-")</f>
        <v>-</v>
      </c>
      <c r="I91" s="9" t="str">
        <f>IFERROR(VLOOKUP(CONCATENATE($A91,I$1),'Исх-увл.отчёт'!$A$2:$D$3000,4,FALSE),"-")</f>
        <v>-</v>
      </c>
      <c r="J91" s="9" t="str">
        <f>IFERROR(VLOOKUP(CONCATENATE($A91,J$1),'Исх-увл.отчёт'!$A$2:$D$3000,4,FALSE),"-")</f>
        <v>-</v>
      </c>
      <c r="K91" s="9" t="str">
        <f>IFERROR(VLOOKUP(CONCATENATE($A91,K$1),'Исх-увл.отчёт'!$A$2:$D$3000,4,FALSE),"-")</f>
        <v>-</v>
      </c>
      <c r="L91" s="9" t="str">
        <f>IFERROR(VLOOKUP(CONCATENATE($A91,L$1),'Исх-увл.отчёт'!$A$2:$D$3000,4,FALSE),"-")</f>
        <v>-</v>
      </c>
      <c r="M91" s="9" t="str">
        <f>IFERROR(VLOOKUP(CONCATENATE($A91,M$1),'Исх-увл.отчёт'!$A$2:$D$3000,4,FALSE),"-")</f>
        <v>-</v>
      </c>
      <c r="N91" s="9" t="str">
        <f>IFERROR(VLOOKUP(CONCATENATE($A91,N$1),'Исх-увл.отчёт'!$A$2:$D$3000,4,FALSE),"-")</f>
        <v>-</v>
      </c>
      <c r="O91" s="9" t="str">
        <f>IFERROR(VLOOKUP(CONCATENATE($A91,O$1),'Исх-увл.отчёт'!$A$2:$D$3000,4,FALSE),"-")</f>
        <v>-</v>
      </c>
      <c r="P91" s="9" t="str">
        <f>IFERROR(VLOOKUP(CONCATENATE($A91,P$1),'Исх-увл.отчёт'!$A$2:$D$3000,4,FALSE),"-")</f>
        <v>-</v>
      </c>
      <c r="Q91" s="9" t="str">
        <f>IFERROR(VLOOKUP(CONCATENATE($A91,Q$1),'Исх-увл.отчёт'!$A$2:$D$3000,4,FALSE),"-")</f>
        <v>-</v>
      </c>
      <c r="R91" s="9" t="str">
        <f>IFERROR(VLOOKUP(CONCATENATE($A91,R$1),'Исх-увл.отчёт'!$A$2:$D$3000,4,FALSE),"-")</f>
        <v>-</v>
      </c>
      <c r="S91" s="9" t="str">
        <f>IFERROR(VLOOKUP(CONCATENATE($A91,S$1),'Исх-увл.отчёт'!$A$2:$D$3000,4,FALSE),"-")</f>
        <v>-</v>
      </c>
      <c r="T91" s="9" t="str">
        <f>IFERROR(VLOOKUP(CONCATENATE($A91,T$1),'Исх-увл.отчёт'!$A$2:$D$3000,4,FALSE),"-")</f>
        <v>-</v>
      </c>
      <c r="U91" s="9" t="str">
        <f>IFERROR(VLOOKUP(CONCATENATE($A91,U$1),'Исх-увл.отчёт'!$A$2:$D$3000,4,FALSE),"-")</f>
        <v>-</v>
      </c>
      <c r="V91" s="9" t="str">
        <f>IFERROR(VLOOKUP(CONCATENATE($A91,V$1),'Исх-увл.отчёт'!$A$2:$D$3000,4,FALSE),"-")</f>
        <v>-</v>
      </c>
      <c r="W91" s="9" t="str">
        <f>IFERROR(VLOOKUP(CONCATENATE($A91,W$1),'Исх-увл.отчёт'!$A$2:$D$3000,4,FALSE),"-")</f>
        <v>-</v>
      </c>
      <c r="X91" s="9" t="str">
        <f>IFERROR(VLOOKUP(CONCATENATE($A91,X$1),'Исх-увл.отчёт'!$A$2:$D$3000,4,FALSE),"-")</f>
        <v>-</v>
      </c>
      <c r="Y91" s="9" t="str">
        <f>IFERROR(VLOOKUP(CONCATENATE($A91,Y$1),'Исх-увл.отчёт'!$A$2:$D$3000,4,FALSE),"-")</f>
        <v>-</v>
      </c>
      <c r="Z91" s="9" t="str">
        <f>IFERROR(VLOOKUP(CONCATENATE($A91,Z$1),'Исх-увл.отчёт'!$A$2:$D$3000,4,FALSE),"-")</f>
        <v>-</v>
      </c>
      <c r="AA91" s="9" t="str">
        <f>IFERROR(VLOOKUP(CONCATENATE($A91,AA$1),'Исх-увл.отчёт'!$A$2:$D$3000,4,FALSE),"-")</f>
        <v>-</v>
      </c>
      <c r="AB91" s="9" t="str">
        <f>IFERROR(VLOOKUP(CONCATENATE($A91,AB$1),'Исх-увл.отчёт'!$A$2:$D$3000,4,FALSE),"-")</f>
        <v>-</v>
      </c>
      <c r="AC91" s="9" t="str">
        <f>IFERROR(VLOOKUP(CONCATENATE($A91,AC$1),'Исх-увл.отчёт'!$A$2:$D$3000,4,FALSE),"-")</f>
        <v>-</v>
      </c>
      <c r="AD91" s="9" t="str">
        <f>IFERROR(VLOOKUP(CONCATENATE($A91,AD$1),'Исх-увл.отчёт'!$A$2:$D$3000,4,FALSE),"-")</f>
        <v>-</v>
      </c>
      <c r="AE91" s="9" t="str">
        <f>IFERROR(VLOOKUP(CONCATENATE($A91,AE$1),'Исх-увл.отчёт'!$A$2:$D$3000,4,FALSE),"-")</f>
        <v>-</v>
      </c>
      <c r="AF91" s="9" t="str">
        <f>IFERROR(VLOOKUP(CONCATENATE($A91,AF$1),'Исх-увл.отчёт'!$A$2:$D$3000,4,FALSE),"-")</f>
        <v>-</v>
      </c>
      <c r="AG91" s="9" t="str">
        <f>IFERROR(VLOOKUP(CONCATENATE($A91,AG$1),'Исх-увл.отчёт'!$A$2:$D$3000,4,FALSE),"-")</f>
        <v>-</v>
      </c>
      <c r="AH91" s="9" t="str">
        <f>IFERROR(VLOOKUP(CONCATENATE($A91,AH$1),'Исх-увл.отчёт'!$A$2:$D$3000,4,FALSE),"-")</f>
        <v>-</v>
      </c>
      <c r="AI91" s="9" t="str">
        <f>IFERROR(VLOOKUP(CONCATENATE($A91,AI$1),'Исх-увл.отчёт'!$A$2:$D$3000,4,FALSE),"-")</f>
        <v>-</v>
      </c>
      <c r="AJ91" s="9" t="str">
        <f>IFERROR(VLOOKUP(CONCATENATE($A91,AJ$1),'Исх-увл.отчёт'!$A$2:$D$3000,4,FALSE),"-")</f>
        <v>-</v>
      </c>
      <c r="AK91" s="9" t="str">
        <f>IFERROR(VLOOKUP(CONCATENATE($A91,AK$1),'Исх-увл.отчёт'!$A$2:$D$3000,4,FALSE),"-")</f>
        <v>-</v>
      </c>
      <c r="AL91" s="9" t="str">
        <f>IFERROR(VLOOKUP(CONCATENATE($A91,AL$1),'Исх-увл.отчёт'!$A$2:$D$3000,4,FALSE),"-")</f>
        <v>-</v>
      </c>
      <c r="AM91" s="9" t="str">
        <f>IFERROR(VLOOKUP(CONCATENATE($A91,AM$1),'Исх-увл.отчёт'!$A$2:$D$3000,4,FALSE),"-")</f>
        <v>-</v>
      </c>
      <c r="AN91" s="9" t="str">
        <f>IFERROR(VLOOKUP(CONCATENATE($A91,AN$1),'Исх-увл.отчёт'!$A$2:$D$3000,4,FALSE),"-")</f>
        <v>-</v>
      </c>
      <c r="AO91" s="9" t="str">
        <f>IFERROR(VLOOKUP(CONCATENATE($A91,AO$1),'Исх-увл.отчёт'!$A$2:$D$3000,4,FALSE),"-")</f>
        <v>-</v>
      </c>
      <c r="AP91" s="9" t="str">
        <f>IFERROR(VLOOKUP(CONCATENATE($A91,AP$1),'Исх-увл.отчёт'!$A$2:$D$3000,4,FALSE),"-")</f>
        <v>-</v>
      </c>
      <c r="AQ91" s="9" t="str">
        <f>IFERROR(VLOOKUP(CONCATENATE($A91,AQ$1),'Исх-увл.отчёт'!$A$2:$D$3000,4,FALSE),"-")</f>
        <v>-</v>
      </c>
      <c r="AR91" s="9" t="str">
        <f>IFERROR(VLOOKUP(CONCATENATE($A91,AR$1),'Исх-увл.отчёт'!$A$2:$D$3000,4,FALSE),"-")</f>
        <v>-</v>
      </c>
      <c r="AS91" s="9" t="str">
        <f>IFERROR(VLOOKUP(CONCATENATE($A91,AS$1),'Исх-увл.отчёт'!$A$2:$D$3000,4,FALSE),"-")</f>
        <v>-</v>
      </c>
      <c r="AT91" s="9" t="str">
        <f>IFERROR(VLOOKUP(CONCATENATE($A91,AT$1),'Исх-увл.отчёт'!$A$2:$D$3000,4,FALSE),"-")</f>
        <v>-</v>
      </c>
      <c r="AU91" s="9" t="str">
        <f>IFERROR(VLOOKUP(CONCATENATE($A91,AU$1),'Исх-увл.отчёт'!$A$2:$D$3000,4,FALSE),"-")</f>
        <v>-</v>
      </c>
      <c r="AV91" s="9" t="str">
        <f>IFERROR(VLOOKUP(CONCATENATE($A91,AV$1),'Исх-увл.отчёт'!$A$2:$D$3000,4,FALSE),"-")</f>
        <v>-</v>
      </c>
      <c r="AW91" s="9" t="str">
        <f>IFERROR(VLOOKUP(CONCATENATE($A91,AW$1),'Исх-увл.отчёт'!$A$2:$D$3000,4,FALSE),"-")</f>
        <v>-</v>
      </c>
      <c r="AX91" s="9" t="str">
        <f>IFERROR(VLOOKUP(CONCATENATE($A91,AX$1),'Исх-увл.отчёт'!$A$2:$D$3000,4,FALSE),"-")</f>
        <v>-</v>
      </c>
      <c r="AY91" s="9" t="str">
        <f>IFERROR(VLOOKUP(CONCATENATE($A91,AY$1),'Исх-увл.отчёт'!$A$2:$D$3000,4,FALSE),"-")</f>
        <v>-</v>
      </c>
      <c r="AZ91" s="9" t="str">
        <f>IFERROR(VLOOKUP(CONCATENATE($A91,AZ$1),'Исх-увл.отчёт'!$A$2:$D$3000,4,FALSE),"-")</f>
        <v>-</v>
      </c>
      <c r="BA91" s="9" t="str">
        <f>IFERROR(VLOOKUP(CONCATENATE($A91,BA$1),'Исх-увл.отчёт'!$A$2:$D$3000,4,FALSE),"-")</f>
        <v>-</v>
      </c>
      <c r="BB91" s="9" t="str">
        <f>IFERROR(VLOOKUP(CONCATENATE($A91,BB$1),'Исх-увл.отчёт'!$A$2:$D$3000,4,FALSE),"-")</f>
        <v>-</v>
      </c>
      <c r="BC91" s="9" t="str">
        <f>IFERROR(VLOOKUP(CONCATENATE($A91,BC$1),'Исх-увл.отчёт'!$A$2:$D$3000,4,FALSE),"-")</f>
        <v>-</v>
      </c>
      <c r="BD91" s="9" t="str">
        <f>IFERROR(VLOOKUP(CONCATENATE($A91,BD$1),'Исх-увл.отчёт'!$A$2:$D$3000,4,FALSE),"-")</f>
        <v>-</v>
      </c>
      <c r="BE91" s="9" t="str">
        <f>IFERROR(VLOOKUP(CONCATENATE($A91,BE$1),'Исх-увл.отчёт'!$A$2:$D$3000,4,FALSE),"-")</f>
        <v>-</v>
      </c>
      <c r="BF91" s="9" t="str">
        <f>IFERROR(VLOOKUP(CONCATENATE($A91,BF$1),'Исх-увл.отчёт'!$A$2:$D$3000,4,FALSE),"-")</f>
        <v>-</v>
      </c>
      <c r="BG91" s="9" t="str">
        <f>IFERROR(VLOOKUP(CONCATENATE($A91,BG$1),'Исх-увл.отчёт'!$A$2:$D$3000,4,FALSE),"-")</f>
        <v>-</v>
      </c>
      <c r="BH91" s="37">
        <f t="shared" si="3"/>
        <v>0</v>
      </c>
      <c r="BI91" s="114" t="str">
        <f t="shared" si="4"/>
        <v>-</v>
      </c>
      <c r="BJ91" s="9"/>
    </row>
    <row r="92" spans="1:62">
      <c r="A92" s="125">
        <f t="shared" si="5"/>
        <v>90</v>
      </c>
      <c r="B92" s="9" t="str">
        <f>IFERROR(VLOOKUP(CONCATENATE($A92,B$1),'Исх-увл.отчёт'!$A$2:$D$3000,4,FALSE),"-")</f>
        <v>-</v>
      </c>
      <c r="C92" s="9" t="str">
        <f>IFERROR(VLOOKUP(CONCATENATE($A92,C$1),'Исх-увл.отчёт'!$A$2:$D$3000,4,FALSE),"-")</f>
        <v>-</v>
      </c>
      <c r="D92" s="9" t="str">
        <f>IFERROR(VLOOKUP(CONCATENATE($A92,D$1),'Исх-увл.отчёт'!$A$2:$D$3000,4,FALSE),"-")</f>
        <v>-</v>
      </c>
      <c r="E92" s="9" t="str">
        <f>IFERROR(VLOOKUP(CONCATENATE($A92,E$1),'Исх-увл.отчёт'!$A$2:$D$3000,4,FALSE),"-")</f>
        <v>-</v>
      </c>
      <c r="F92" s="9" t="str">
        <f>IFERROR(VLOOKUP(CONCATENATE($A92,F$1),'Исх-увл.отчёт'!$A$2:$D$3000,4,FALSE),"-")</f>
        <v>-</v>
      </c>
      <c r="G92" s="9" t="str">
        <f>IFERROR(VLOOKUP(CONCATENATE($A92,G$1),'Исх-увл.отчёт'!$A$2:$D$3000,4,FALSE),"-")</f>
        <v>-</v>
      </c>
      <c r="H92" s="9" t="str">
        <f>IFERROR(VLOOKUP(CONCATENATE($A92,H$1),'Исх-увл.отчёт'!$A$2:$D$3000,4,FALSE),"-")</f>
        <v>-</v>
      </c>
      <c r="I92" s="9" t="str">
        <f>IFERROR(VLOOKUP(CONCATENATE($A92,I$1),'Исх-увл.отчёт'!$A$2:$D$3000,4,FALSE),"-")</f>
        <v>-</v>
      </c>
      <c r="J92" s="9" t="str">
        <f>IFERROR(VLOOKUP(CONCATENATE($A92,J$1),'Исх-увл.отчёт'!$A$2:$D$3000,4,FALSE),"-")</f>
        <v>-</v>
      </c>
      <c r="K92" s="9" t="str">
        <f>IFERROR(VLOOKUP(CONCATENATE($A92,K$1),'Исх-увл.отчёт'!$A$2:$D$3000,4,FALSE),"-")</f>
        <v>-</v>
      </c>
      <c r="L92" s="9" t="str">
        <f>IFERROR(VLOOKUP(CONCATENATE($A92,L$1),'Исх-увл.отчёт'!$A$2:$D$3000,4,FALSE),"-")</f>
        <v>-</v>
      </c>
      <c r="M92" s="9" t="str">
        <f>IFERROR(VLOOKUP(CONCATENATE($A92,M$1),'Исх-увл.отчёт'!$A$2:$D$3000,4,FALSE),"-")</f>
        <v>-</v>
      </c>
      <c r="N92" s="9" t="str">
        <f>IFERROR(VLOOKUP(CONCATENATE($A92,N$1),'Исх-увл.отчёт'!$A$2:$D$3000,4,FALSE),"-")</f>
        <v>-</v>
      </c>
      <c r="O92" s="9" t="str">
        <f>IFERROR(VLOOKUP(CONCATENATE($A92,O$1),'Исх-увл.отчёт'!$A$2:$D$3000,4,FALSE),"-")</f>
        <v>-</v>
      </c>
      <c r="P92" s="9" t="str">
        <f>IFERROR(VLOOKUP(CONCATENATE($A92,P$1),'Исх-увл.отчёт'!$A$2:$D$3000,4,FALSE),"-")</f>
        <v>-</v>
      </c>
      <c r="Q92" s="9" t="str">
        <f>IFERROR(VLOOKUP(CONCATENATE($A92,Q$1),'Исх-увл.отчёт'!$A$2:$D$3000,4,FALSE),"-")</f>
        <v>-</v>
      </c>
      <c r="R92" s="9" t="str">
        <f>IFERROR(VLOOKUP(CONCATENATE($A92,R$1),'Исх-увл.отчёт'!$A$2:$D$3000,4,FALSE),"-")</f>
        <v>-</v>
      </c>
      <c r="S92" s="9" t="str">
        <f>IFERROR(VLOOKUP(CONCATENATE($A92,S$1),'Исх-увл.отчёт'!$A$2:$D$3000,4,FALSE),"-")</f>
        <v>-</v>
      </c>
      <c r="T92" s="9" t="str">
        <f>IFERROR(VLOOKUP(CONCATENATE($A92,T$1),'Исх-увл.отчёт'!$A$2:$D$3000,4,FALSE),"-")</f>
        <v>-</v>
      </c>
      <c r="U92" s="9" t="str">
        <f>IFERROR(VLOOKUP(CONCATENATE($A92,U$1),'Исх-увл.отчёт'!$A$2:$D$3000,4,FALSE),"-")</f>
        <v>-</v>
      </c>
      <c r="V92" s="9" t="str">
        <f>IFERROR(VLOOKUP(CONCATENATE($A92,V$1),'Исх-увл.отчёт'!$A$2:$D$3000,4,FALSE),"-")</f>
        <v>-</v>
      </c>
      <c r="W92" s="9" t="str">
        <f>IFERROR(VLOOKUP(CONCATENATE($A92,W$1),'Исх-увл.отчёт'!$A$2:$D$3000,4,FALSE),"-")</f>
        <v>-</v>
      </c>
      <c r="X92" s="9" t="str">
        <f>IFERROR(VLOOKUP(CONCATENATE($A92,X$1),'Исх-увл.отчёт'!$A$2:$D$3000,4,FALSE),"-")</f>
        <v>-</v>
      </c>
      <c r="Y92" s="9" t="str">
        <f>IFERROR(VLOOKUP(CONCATENATE($A92,Y$1),'Исх-увл.отчёт'!$A$2:$D$3000,4,FALSE),"-")</f>
        <v>-</v>
      </c>
      <c r="Z92" s="9" t="str">
        <f>IFERROR(VLOOKUP(CONCATENATE($A92,Z$1),'Исх-увл.отчёт'!$A$2:$D$3000,4,FALSE),"-")</f>
        <v>-</v>
      </c>
      <c r="AA92" s="9" t="str">
        <f>IFERROR(VLOOKUP(CONCATENATE($A92,AA$1),'Исх-увл.отчёт'!$A$2:$D$3000,4,FALSE),"-")</f>
        <v>-</v>
      </c>
      <c r="AB92" s="9" t="str">
        <f>IFERROR(VLOOKUP(CONCATENATE($A92,AB$1),'Исх-увл.отчёт'!$A$2:$D$3000,4,FALSE),"-")</f>
        <v>-</v>
      </c>
      <c r="AC92" s="9" t="str">
        <f>IFERROR(VLOOKUP(CONCATENATE($A92,AC$1),'Исх-увл.отчёт'!$A$2:$D$3000,4,FALSE),"-")</f>
        <v>-</v>
      </c>
      <c r="AD92" s="9" t="str">
        <f>IFERROR(VLOOKUP(CONCATENATE($A92,AD$1),'Исх-увл.отчёт'!$A$2:$D$3000,4,FALSE),"-")</f>
        <v>-</v>
      </c>
      <c r="AE92" s="9" t="str">
        <f>IFERROR(VLOOKUP(CONCATENATE($A92,AE$1),'Исх-увл.отчёт'!$A$2:$D$3000,4,FALSE),"-")</f>
        <v>-</v>
      </c>
      <c r="AF92" s="9" t="str">
        <f>IFERROR(VLOOKUP(CONCATENATE($A92,AF$1),'Исх-увл.отчёт'!$A$2:$D$3000,4,FALSE),"-")</f>
        <v>-</v>
      </c>
      <c r="AG92" s="9" t="str">
        <f>IFERROR(VLOOKUP(CONCATENATE($A92,AG$1),'Исх-увл.отчёт'!$A$2:$D$3000,4,FALSE),"-")</f>
        <v>-</v>
      </c>
      <c r="AH92" s="9" t="str">
        <f>IFERROR(VLOOKUP(CONCATENATE($A92,AH$1),'Исх-увл.отчёт'!$A$2:$D$3000,4,FALSE),"-")</f>
        <v>-</v>
      </c>
      <c r="AI92" s="9" t="str">
        <f>IFERROR(VLOOKUP(CONCATENATE($A92,AI$1),'Исх-увл.отчёт'!$A$2:$D$3000,4,FALSE),"-")</f>
        <v>-</v>
      </c>
      <c r="AJ92" s="9" t="str">
        <f>IFERROR(VLOOKUP(CONCATENATE($A92,AJ$1),'Исх-увл.отчёт'!$A$2:$D$3000,4,FALSE),"-")</f>
        <v>-</v>
      </c>
      <c r="AK92" s="9" t="str">
        <f>IFERROR(VLOOKUP(CONCATENATE($A92,AK$1),'Исх-увл.отчёт'!$A$2:$D$3000,4,FALSE),"-")</f>
        <v>-</v>
      </c>
      <c r="AL92" s="9" t="str">
        <f>IFERROR(VLOOKUP(CONCATENATE($A92,AL$1),'Исх-увл.отчёт'!$A$2:$D$3000,4,FALSE),"-")</f>
        <v>-</v>
      </c>
      <c r="AM92" s="9" t="str">
        <f>IFERROR(VLOOKUP(CONCATENATE($A92,AM$1),'Исх-увл.отчёт'!$A$2:$D$3000,4,FALSE),"-")</f>
        <v>-</v>
      </c>
      <c r="AN92" s="9" t="str">
        <f>IFERROR(VLOOKUP(CONCATENATE($A92,AN$1),'Исх-увл.отчёт'!$A$2:$D$3000,4,FALSE),"-")</f>
        <v>-</v>
      </c>
      <c r="AO92" s="9" t="str">
        <f>IFERROR(VLOOKUP(CONCATENATE($A92,AO$1),'Исх-увл.отчёт'!$A$2:$D$3000,4,FALSE),"-")</f>
        <v>-</v>
      </c>
      <c r="AP92" s="9" t="str">
        <f>IFERROR(VLOOKUP(CONCATENATE($A92,AP$1),'Исх-увл.отчёт'!$A$2:$D$3000,4,FALSE),"-")</f>
        <v>-</v>
      </c>
      <c r="AQ92" s="9" t="str">
        <f>IFERROR(VLOOKUP(CONCATENATE($A92,AQ$1),'Исх-увл.отчёт'!$A$2:$D$3000,4,FALSE),"-")</f>
        <v>-</v>
      </c>
      <c r="AR92" s="9" t="str">
        <f>IFERROR(VLOOKUP(CONCATENATE($A92,AR$1),'Исх-увл.отчёт'!$A$2:$D$3000,4,FALSE),"-")</f>
        <v>-</v>
      </c>
      <c r="AS92" s="9" t="str">
        <f>IFERROR(VLOOKUP(CONCATENATE($A92,AS$1),'Исх-увл.отчёт'!$A$2:$D$3000,4,FALSE),"-")</f>
        <v>-</v>
      </c>
      <c r="AT92" s="9" t="str">
        <f>IFERROR(VLOOKUP(CONCATENATE($A92,AT$1),'Исх-увл.отчёт'!$A$2:$D$3000,4,FALSE),"-")</f>
        <v>-</v>
      </c>
      <c r="AU92" s="9" t="str">
        <f>IFERROR(VLOOKUP(CONCATENATE($A92,AU$1),'Исх-увл.отчёт'!$A$2:$D$3000,4,FALSE),"-")</f>
        <v>-</v>
      </c>
      <c r="AV92" s="9" t="str">
        <f>IFERROR(VLOOKUP(CONCATENATE($A92,AV$1),'Исх-увл.отчёт'!$A$2:$D$3000,4,FALSE),"-")</f>
        <v>-</v>
      </c>
      <c r="AW92" s="9" t="str">
        <f>IFERROR(VLOOKUP(CONCATENATE($A92,AW$1),'Исх-увл.отчёт'!$A$2:$D$3000,4,FALSE),"-")</f>
        <v>-</v>
      </c>
      <c r="AX92" s="9" t="str">
        <f>IFERROR(VLOOKUP(CONCATENATE($A92,AX$1),'Исх-увл.отчёт'!$A$2:$D$3000,4,FALSE),"-")</f>
        <v>-</v>
      </c>
      <c r="AY92" s="9" t="str">
        <f>IFERROR(VLOOKUP(CONCATENATE($A92,AY$1),'Исх-увл.отчёт'!$A$2:$D$3000,4,FALSE),"-")</f>
        <v>-</v>
      </c>
      <c r="AZ92" s="9" t="str">
        <f>IFERROR(VLOOKUP(CONCATENATE($A92,AZ$1),'Исх-увл.отчёт'!$A$2:$D$3000,4,FALSE),"-")</f>
        <v>-</v>
      </c>
      <c r="BA92" s="9" t="str">
        <f>IFERROR(VLOOKUP(CONCATENATE($A92,BA$1),'Исх-увл.отчёт'!$A$2:$D$3000,4,FALSE),"-")</f>
        <v>-</v>
      </c>
      <c r="BB92" s="9" t="str">
        <f>IFERROR(VLOOKUP(CONCATENATE($A92,BB$1),'Исх-увл.отчёт'!$A$2:$D$3000,4,FALSE),"-")</f>
        <v>-</v>
      </c>
      <c r="BC92" s="9" t="str">
        <f>IFERROR(VLOOKUP(CONCATENATE($A92,BC$1),'Исх-увл.отчёт'!$A$2:$D$3000,4,FALSE),"-")</f>
        <v>-</v>
      </c>
      <c r="BD92" s="9" t="str">
        <f>IFERROR(VLOOKUP(CONCATENATE($A92,BD$1),'Исх-увл.отчёт'!$A$2:$D$3000,4,FALSE),"-")</f>
        <v>-</v>
      </c>
      <c r="BE92" s="9" t="str">
        <f>IFERROR(VLOOKUP(CONCATENATE($A92,BE$1),'Исх-увл.отчёт'!$A$2:$D$3000,4,FALSE),"-")</f>
        <v>-</v>
      </c>
      <c r="BF92" s="9" t="str">
        <f>IFERROR(VLOOKUP(CONCATENATE($A92,BF$1),'Исх-увл.отчёт'!$A$2:$D$3000,4,FALSE),"-")</f>
        <v>-</v>
      </c>
      <c r="BG92" s="9" t="str">
        <f>IFERROR(VLOOKUP(CONCATENATE($A92,BG$1),'Исх-увл.отчёт'!$A$2:$D$3000,4,FALSE),"-")</f>
        <v>-</v>
      </c>
      <c r="BH92" s="37">
        <f t="shared" si="3"/>
        <v>0</v>
      </c>
      <c r="BI92" s="114" t="str">
        <f t="shared" si="4"/>
        <v>-</v>
      </c>
      <c r="BJ92" s="9"/>
    </row>
    <row r="93" spans="1:62">
      <c r="A93" s="125">
        <f t="shared" si="5"/>
        <v>91</v>
      </c>
      <c r="B93" s="9" t="str">
        <f>IFERROR(VLOOKUP(CONCATENATE($A93,B$1),'Исх-увл.отчёт'!$A$2:$D$3000,4,FALSE),"-")</f>
        <v>-</v>
      </c>
      <c r="C93" s="9" t="str">
        <f>IFERROR(VLOOKUP(CONCATENATE($A93,C$1),'Исх-увл.отчёт'!$A$2:$D$3000,4,FALSE),"-")</f>
        <v>-</v>
      </c>
      <c r="D93" s="9" t="str">
        <f>IFERROR(VLOOKUP(CONCATENATE($A93,D$1),'Исх-увл.отчёт'!$A$2:$D$3000,4,FALSE),"-")</f>
        <v>-</v>
      </c>
      <c r="E93" s="9" t="str">
        <f>IFERROR(VLOOKUP(CONCATENATE($A93,E$1),'Исх-увл.отчёт'!$A$2:$D$3000,4,FALSE),"-")</f>
        <v>-</v>
      </c>
      <c r="F93" s="9" t="str">
        <f>IFERROR(VLOOKUP(CONCATENATE($A93,F$1),'Исх-увл.отчёт'!$A$2:$D$3000,4,FALSE),"-")</f>
        <v>-</v>
      </c>
      <c r="G93" s="9" t="str">
        <f>IFERROR(VLOOKUP(CONCATENATE($A93,G$1),'Исх-увл.отчёт'!$A$2:$D$3000,4,FALSE),"-")</f>
        <v>-</v>
      </c>
      <c r="H93" s="9" t="str">
        <f>IFERROR(VLOOKUP(CONCATENATE($A93,H$1),'Исх-увл.отчёт'!$A$2:$D$3000,4,FALSE),"-")</f>
        <v>-</v>
      </c>
      <c r="I93" s="9" t="str">
        <f>IFERROR(VLOOKUP(CONCATENATE($A93,I$1),'Исх-увл.отчёт'!$A$2:$D$3000,4,FALSE),"-")</f>
        <v>-</v>
      </c>
      <c r="J93" s="9" t="str">
        <f>IFERROR(VLOOKUP(CONCATENATE($A93,J$1),'Исх-увл.отчёт'!$A$2:$D$3000,4,FALSE),"-")</f>
        <v>-</v>
      </c>
      <c r="K93" s="9" t="str">
        <f>IFERROR(VLOOKUP(CONCATENATE($A93,K$1),'Исх-увл.отчёт'!$A$2:$D$3000,4,FALSE),"-")</f>
        <v>-</v>
      </c>
      <c r="L93" s="9" t="str">
        <f>IFERROR(VLOOKUP(CONCATENATE($A93,L$1),'Исх-увл.отчёт'!$A$2:$D$3000,4,FALSE),"-")</f>
        <v>-</v>
      </c>
      <c r="M93" s="9" t="str">
        <f>IFERROR(VLOOKUP(CONCATENATE($A93,M$1),'Исх-увл.отчёт'!$A$2:$D$3000,4,FALSE),"-")</f>
        <v>-</v>
      </c>
      <c r="N93" s="9" t="str">
        <f>IFERROR(VLOOKUP(CONCATENATE($A93,N$1),'Исх-увл.отчёт'!$A$2:$D$3000,4,FALSE),"-")</f>
        <v>-</v>
      </c>
      <c r="O93" s="9" t="str">
        <f>IFERROR(VLOOKUP(CONCATENATE($A93,O$1),'Исх-увл.отчёт'!$A$2:$D$3000,4,FALSE),"-")</f>
        <v>-</v>
      </c>
      <c r="P93" s="9" t="str">
        <f>IFERROR(VLOOKUP(CONCATENATE($A93,P$1),'Исх-увл.отчёт'!$A$2:$D$3000,4,FALSE),"-")</f>
        <v>-</v>
      </c>
      <c r="Q93" s="9" t="str">
        <f>IFERROR(VLOOKUP(CONCATENATE($A93,Q$1),'Исх-увл.отчёт'!$A$2:$D$3000,4,FALSE),"-")</f>
        <v>-</v>
      </c>
      <c r="R93" s="9" t="str">
        <f>IFERROR(VLOOKUP(CONCATENATE($A93,R$1),'Исх-увл.отчёт'!$A$2:$D$3000,4,FALSE),"-")</f>
        <v>-</v>
      </c>
      <c r="S93" s="9" t="str">
        <f>IFERROR(VLOOKUP(CONCATENATE($A93,S$1),'Исх-увл.отчёт'!$A$2:$D$3000,4,FALSE),"-")</f>
        <v>-</v>
      </c>
      <c r="T93" s="9" t="str">
        <f>IFERROR(VLOOKUP(CONCATENATE($A93,T$1),'Исх-увл.отчёт'!$A$2:$D$3000,4,FALSE),"-")</f>
        <v>-</v>
      </c>
      <c r="U93" s="9" t="str">
        <f>IFERROR(VLOOKUP(CONCATENATE($A93,U$1),'Исх-увл.отчёт'!$A$2:$D$3000,4,FALSE),"-")</f>
        <v>-</v>
      </c>
      <c r="V93" s="9" t="str">
        <f>IFERROR(VLOOKUP(CONCATENATE($A93,V$1),'Исх-увл.отчёт'!$A$2:$D$3000,4,FALSE),"-")</f>
        <v>-</v>
      </c>
      <c r="W93" s="9" t="str">
        <f>IFERROR(VLOOKUP(CONCATENATE($A93,W$1),'Исх-увл.отчёт'!$A$2:$D$3000,4,FALSE),"-")</f>
        <v>-</v>
      </c>
      <c r="X93" s="9" t="str">
        <f>IFERROR(VLOOKUP(CONCATENATE($A93,X$1),'Исх-увл.отчёт'!$A$2:$D$3000,4,FALSE),"-")</f>
        <v>-</v>
      </c>
      <c r="Y93" s="9" t="str">
        <f>IFERROR(VLOOKUP(CONCATENATE($A93,Y$1),'Исх-увл.отчёт'!$A$2:$D$3000,4,FALSE),"-")</f>
        <v>-</v>
      </c>
      <c r="Z93" s="9" t="str">
        <f>IFERROR(VLOOKUP(CONCATENATE($A93,Z$1),'Исх-увл.отчёт'!$A$2:$D$3000,4,FALSE),"-")</f>
        <v>-</v>
      </c>
      <c r="AA93" s="9" t="str">
        <f>IFERROR(VLOOKUP(CONCATENATE($A93,AA$1),'Исх-увл.отчёт'!$A$2:$D$3000,4,FALSE),"-")</f>
        <v>-</v>
      </c>
      <c r="AB93" s="9" t="str">
        <f>IFERROR(VLOOKUP(CONCATENATE($A93,AB$1),'Исх-увл.отчёт'!$A$2:$D$3000,4,FALSE),"-")</f>
        <v>-</v>
      </c>
      <c r="AC93" s="9" t="str">
        <f>IFERROR(VLOOKUP(CONCATENATE($A93,AC$1),'Исх-увл.отчёт'!$A$2:$D$3000,4,FALSE),"-")</f>
        <v>-</v>
      </c>
      <c r="AD93" s="9" t="str">
        <f>IFERROR(VLOOKUP(CONCATENATE($A93,AD$1),'Исх-увл.отчёт'!$A$2:$D$3000,4,FALSE),"-")</f>
        <v>-</v>
      </c>
      <c r="AE93" s="9" t="str">
        <f>IFERROR(VLOOKUP(CONCATENATE($A93,AE$1),'Исх-увл.отчёт'!$A$2:$D$3000,4,FALSE),"-")</f>
        <v>-</v>
      </c>
      <c r="AF93" s="9" t="str">
        <f>IFERROR(VLOOKUP(CONCATENATE($A93,AF$1),'Исх-увл.отчёт'!$A$2:$D$3000,4,FALSE),"-")</f>
        <v>-</v>
      </c>
      <c r="AG93" s="9" t="str">
        <f>IFERROR(VLOOKUP(CONCATENATE($A93,AG$1),'Исх-увл.отчёт'!$A$2:$D$3000,4,FALSE),"-")</f>
        <v>-</v>
      </c>
      <c r="AH93" s="9" t="str">
        <f>IFERROR(VLOOKUP(CONCATENATE($A93,AH$1),'Исх-увл.отчёт'!$A$2:$D$3000,4,FALSE),"-")</f>
        <v>-</v>
      </c>
      <c r="AI93" s="9" t="str">
        <f>IFERROR(VLOOKUP(CONCATENATE($A93,AI$1),'Исх-увл.отчёт'!$A$2:$D$3000,4,FALSE),"-")</f>
        <v>-</v>
      </c>
      <c r="AJ93" s="9" t="str">
        <f>IFERROR(VLOOKUP(CONCATENATE($A93,AJ$1),'Исх-увл.отчёт'!$A$2:$D$3000,4,FALSE),"-")</f>
        <v>-</v>
      </c>
      <c r="AK93" s="9" t="str">
        <f>IFERROR(VLOOKUP(CONCATENATE($A93,AK$1),'Исх-увл.отчёт'!$A$2:$D$3000,4,FALSE),"-")</f>
        <v>-</v>
      </c>
      <c r="AL93" s="9" t="str">
        <f>IFERROR(VLOOKUP(CONCATENATE($A93,AL$1),'Исх-увл.отчёт'!$A$2:$D$3000,4,FALSE),"-")</f>
        <v>-</v>
      </c>
      <c r="AM93" s="9" t="str">
        <f>IFERROR(VLOOKUP(CONCATENATE($A93,AM$1),'Исх-увл.отчёт'!$A$2:$D$3000,4,FALSE),"-")</f>
        <v>-</v>
      </c>
      <c r="AN93" s="9" t="str">
        <f>IFERROR(VLOOKUP(CONCATENATE($A93,AN$1),'Исх-увл.отчёт'!$A$2:$D$3000,4,FALSE),"-")</f>
        <v>-</v>
      </c>
      <c r="AO93" s="9" t="str">
        <f>IFERROR(VLOOKUP(CONCATENATE($A93,AO$1),'Исх-увл.отчёт'!$A$2:$D$3000,4,FALSE),"-")</f>
        <v>-</v>
      </c>
      <c r="AP93" s="9" t="str">
        <f>IFERROR(VLOOKUP(CONCATENATE($A93,AP$1),'Исх-увл.отчёт'!$A$2:$D$3000,4,FALSE),"-")</f>
        <v>-</v>
      </c>
      <c r="AQ93" s="9" t="str">
        <f>IFERROR(VLOOKUP(CONCATENATE($A93,AQ$1),'Исх-увл.отчёт'!$A$2:$D$3000,4,FALSE),"-")</f>
        <v>-</v>
      </c>
      <c r="AR93" s="9" t="str">
        <f>IFERROR(VLOOKUP(CONCATENATE($A93,AR$1),'Исх-увл.отчёт'!$A$2:$D$3000,4,FALSE),"-")</f>
        <v>-</v>
      </c>
      <c r="AS93" s="9" t="str">
        <f>IFERROR(VLOOKUP(CONCATENATE($A93,AS$1),'Исх-увл.отчёт'!$A$2:$D$3000,4,FALSE),"-")</f>
        <v>-</v>
      </c>
      <c r="AT93" s="9" t="str">
        <f>IFERROR(VLOOKUP(CONCATENATE($A93,AT$1),'Исх-увл.отчёт'!$A$2:$D$3000,4,FALSE),"-")</f>
        <v>-</v>
      </c>
      <c r="AU93" s="9" t="str">
        <f>IFERROR(VLOOKUP(CONCATENATE($A93,AU$1),'Исх-увл.отчёт'!$A$2:$D$3000,4,FALSE),"-")</f>
        <v>-</v>
      </c>
      <c r="AV93" s="9" t="str">
        <f>IFERROR(VLOOKUP(CONCATENATE($A93,AV$1),'Исх-увл.отчёт'!$A$2:$D$3000,4,FALSE),"-")</f>
        <v>-</v>
      </c>
      <c r="AW93" s="9" t="str">
        <f>IFERROR(VLOOKUP(CONCATENATE($A93,AW$1),'Исх-увл.отчёт'!$A$2:$D$3000,4,FALSE),"-")</f>
        <v>-</v>
      </c>
      <c r="AX93" s="9" t="str">
        <f>IFERROR(VLOOKUP(CONCATENATE($A93,AX$1),'Исх-увл.отчёт'!$A$2:$D$3000,4,FALSE),"-")</f>
        <v>-</v>
      </c>
      <c r="AY93" s="9" t="str">
        <f>IFERROR(VLOOKUP(CONCATENATE($A93,AY$1),'Исх-увл.отчёт'!$A$2:$D$3000,4,FALSE),"-")</f>
        <v>-</v>
      </c>
      <c r="AZ93" s="9" t="str">
        <f>IFERROR(VLOOKUP(CONCATENATE($A93,AZ$1),'Исх-увл.отчёт'!$A$2:$D$3000,4,FALSE),"-")</f>
        <v>-</v>
      </c>
      <c r="BA93" s="9" t="str">
        <f>IFERROR(VLOOKUP(CONCATENATE($A93,BA$1),'Исх-увл.отчёт'!$A$2:$D$3000,4,FALSE),"-")</f>
        <v>-</v>
      </c>
      <c r="BB93" s="9" t="str">
        <f>IFERROR(VLOOKUP(CONCATENATE($A93,BB$1),'Исх-увл.отчёт'!$A$2:$D$3000,4,FALSE),"-")</f>
        <v>-</v>
      </c>
      <c r="BC93" s="9" t="str">
        <f>IFERROR(VLOOKUP(CONCATENATE($A93,BC$1),'Исх-увл.отчёт'!$A$2:$D$3000,4,FALSE),"-")</f>
        <v>-</v>
      </c>
      <c r="BD93" s="9" t="str">
        <f>IFERROR(VLOOKUP(CONCATENATE($A93,BD$1),'Исх-увл.отчёт'!$A$2:$D$3000,4,FALSE),"-")</f>
        <v>-</v>
      </c>
      <c r="BE93" s="9" t="str">
        <f>IFERROR(VLOOKUP(CONCATENATE($A93,BE$1),'Исх-увл.отчёт'!$A$2:$D$3000,4,FALSE),"-")</f>
        <v>-</v>
      </c>
      <c r="BF93" s="9" t="str">
        <f>IFERROR(VLOOKUP(CONCATENATE($A93,BF$1),'Исх-увл.отчёт'!$A$2:$D$3000,4,FALSE),"-")</f>
        <v>-</v>
      </c>
      <c r="BG93" s="9" t="str">
        <f>IFERROR(VLOOKUP(CONCATENATE($A93,BG$1),'Исх-увл.отчёт'!$A$2:$D$3000,4,FALSE),"-")</f>
        <v>-</v>
      </c>
      <c r="BH93" s="37">
        <f t="shared" si="3"/>
        <v>0</v>
      </c>
      <c r="BI93" s="114" t="str">
        <f t="shared" si="4"/>
        <v>-</v>
      </c>
      <c r="BJ93" s="9"/>
    </row>
    <row r="94" spans="1:62">
      <c r="A94" s="125">
        <f>A93+1</f>
        <v>92</v>
      </c>
      <c r="B94" s="9" t="str">
        <f>IFERROR(VLOOKUP(CONCATENATE($A94,B$1),'Исх-увл.отчёт'!$A$2:$D$3000,4,FALSE),"-")</f>
        <v>-</v>
      </c>
      <c r="C94" s="9" t="str">
        <f>IFERROR(VLOOKUP(CONCATENATE($A94,C$1),'Исх-увл.отчёт'!$A$2:$D$3000,4,FALSE),"-")</f>
        <v>-</v>
      </c>
      <c r="D94" s="9" t="str">
        <f>IFERROR(VLOOKUP(CONCATENATE($A94,D$1),'Исх-увл.отчёт'!$A$2:$D$3000,4,FALSE),"-")</f>
        <v>-</v>
      </c>
      <c r="E94" s="9" t="str">
        <f>IFERROR(VLOOKUP(CONCATENATE($A94,E$1),'Исх-увл.отчёт'!$A$2:$D$3000,4,FALSE),"-")</f>
        <v>-</v>
      </c>
      <c r="F94" s="9" t="str">
        <f>IFERROR(VLOOKUP(CONCATENATE($A94,F$1),'Исх-увл.отчёт'!$A$2:$D$3000,4,FALSE),"-")</f>
        <v>-</v>
      </c>
      <c r="G94" s="9" t="str">
        <f>IFERROR(VLOOKUP(CONCATENATE($A94,G$1),'Исх-увл.отчёт'!$A$2:$D$3000,4,FALSE),"-")</f>
        <v>-</v>
      </c>
      <c r="H94" s="9" t="str">
        <f>IFERROR(VLOOKUP(CONCATENATE($A94,H$1),'Исх-увл.отчёт'!$A$2:$D$3000,4,FALSE),"-")</f>
        <v>-</v>
      </c>
      <c r="I94" s="9" t="str">
        <f>IFERROR(VLOOKUP(CONCATENATE($A94,I$1),'Исх-увл.отчёт'!$A$2:$D$3000,4,FALSE),"-")</f>
        <v>-</v>
      </c>
      <c r="J94" s="9" t="str">
        <f>IFERROR(VLOOKUP(CONCATENATE($A94,J$1),'Исх-увл.отчёт'!$A$2:$D$3000,4,FALSE),"-")</f>
        <v>-</v>
      </c>
      <c r="K94" s="9" t="str">
        <f>IFERROR(VLOOKUP(CONCATENATE($A94,K$1),'Исх-увл.отчёт'!$A$2:$D$3000,4,FALSE),"-")</f>
        <v>-</v>
      </c>
      <c r="L94" s="9" t="str">
        <f>IFERROR(VLOOKUP(CONCATENATE($A94,L$1),'Исх-увл.отчёт'!$A$2:$D$3000,4,FALSE),"-")</f>
        <v>-</v>
      </c>
      <c r="M94" s="9" t="str">
        <f>IFERROR(VLOOKUP(CONCATENATE($A94,M$1),'Исх-увл.отчёт'!$A$2:$D$3000,4,FALSE),"-")</f>
        <v>-</v>
      </c>
      <c r="N94" s="9" t="str">
        <f>IFERROR(VLOOKUP(CONCATENATE($A94,N$1),'Исх-увл.отчёт'!$A$2:$D$3000,4,FALSE),"-")</f>
        <v>-</v>
      </c>
      <c r="O94" s="9" t="str">
        <f>IFERROR(VLOOKUP(CONCATENATE($A94,O$1),'Исх-увл.отчёт'!$A$2:$D$3000,4,FALSE),"-")</f>
        <v>-</v>
      </c>
      <c r="P94" s="9" t="str">
        <f>IFERROR(VLOOKUP(CONCATENATE($A94,P$1),'Исх-увл.отчёт'!$A$2:$D$3000,4,FALSE),"-")</f>
        <v>-</v>
      </c>
      <c r="Q94" s="9" t="str">
        <f>IFERROR(VLOOKUP(CONCATENATE($A94,Q$1),'Исх-увл.отчёт'!$A$2:$D$3000,4,FALSE),"-")</f>
        <v>-</v>
      </c>
      <c r="R94" s="9" t="str">
        <f>IFERROR(VLOOKUP(CONCATENATE($A94,R$1),'Исх-увл.отчёт'!$A$2:$D$3000,4,FALSE),"-")</f>
        <v>-</v>
      </c>
      <c r="S94" s="9" t="str">
        <f>IFERROR(VLOOKUP(CONCATENATE($A94,S$1),'Исх-увл.отчёт'!$A$2:$D$3000,4,FALSE),"-")</f>
        <v>-</v>
      </c>
      <c r="T94" s="9" t="str">
        <f>IFERROR(VLOOKUP(CONCATENATE($A94,T$1),'Исх-увл.отчёт'!$A$2:$D$3000,4,FALSE),"-")</f>
        <v>-</v>
      </c>
      <c r="U94" s="9" t="str">
        <f>IFERROR(VLOOKUP(CONCATENATE($A94,U$1),'Исх-увл.отчёт'!$A$2:$D$3000,4,FALSE),"-")</f>
        <v>-</v>
      </c>
      <c r="V94" s="9" t="str">
        <f>IFERROR(VLOOKUP(CONCATENATE($A94,V$1),'Исх-увл.отчёт'!$A$2:$D$3000,4,FALSE),"-")</f>
        <v>-</v>
      </c>
      <c r="W94" s="9" t="str">
        <f>IFERROR(VLOOKUP(CONCATENATE($A94,W$1),'Исх-увл.отчёт'!$A$2:$D$3000,4,FALSE),"-")</f>
        <v>-</v>
      </c>
      <c r="X94" s="9" t="str">
        <f>IFERROR(VLOOKUP(CONCATENATE($A94,X$1),'Исх-увл.отчёт'!$A$2:$D$3000,4,FALSE),"-")</f>
        <v>-</v>
      </c>
      <c r="Y94" s="9" t="str">
        <f>IFERROR(VLOOKUP(CONCATENATE($A94,Y$1),'Исх-увл.отчёт'!$A$2:$D$3000,4,FALSE),"-")</f>
        <v>-</v>
      </c>
      <c r="Z94" s="9" t="str">
        <f>IFERROR(VLOOKUP(CONCATENATE($A94,Z$1),'Исх-увл.отчёт'!$A$2:$D$3000,4,FALSE),"-")</f>
        <v>-</v>
      </c>
      <c r="AA94" s="9" t="str">
        <f>IFERROR(VLOOKUP(CONCATENATE($A94,AA$1),'Исх-увл.отчёт'!$A$2:$D$3000,4,FALSE),"-")</f>
        <v>-</v>
      </c>
      <c r="AB94" s="9" t="str">
        <f>IFERROR(VLOOKUP(CONCATENATE($A94,AB$1),'Исх-увл.отчёт'!$A$2:$D$3000,4,FALSE),"-")</f>
        <v>-</v>
      </c>
      <c r="AC94" s="9" t="str">
        <f>IFERROR(VLOOKUP(CONCATENATE($A94,AC$1),'Исх-увл.отчёт'!$A$2:$D$3000,4,FALSE),"-")</f>
        <v>-</v>
      </c>
      <c r="AD94" s="9" t="str">
        <f>IFERROR(VLOOKUP(CONCATENATE($A94,AD$1),'Исх-увл.отчёт'!$A$2:$D$3000,4,FALSE),"-")</f>
        <v>-</v>
      </c>
      <c r="AE94" s="9" t="str">
        <f>IFERROR(VLOOKUP(CONCATENATE($A94,AE$1),'Исх-увл.отчёт'!$A$2:$D$3000,4,FALSE),"-")</f>
        <v>-</v>
      </c>
      <c r="AF94" s="9" t="str">
        <f>IFERROR(VLOOKUP(CONCATENATE($A94,AF$1),'Исх-увл.отчёт'!$A$2:$D$3000,4,FALSE),"-")</f>
        <v>-</v>
      </c>
      <c r="AG94" s="9" t="str">
        <f>IFERROR(VLOOKUP(CONCATENATE($A94,AG$1),'Исх-увл.отчёт'!$A$2:$D$3000,4,FALSE),"-")</f>
        <v>-</v>
      </c>
      <c r="AH94" s="9" t="str">
        <f>IFERROR(VLOOKUP(CONCATENATE($A94,AH$1),'Исх-увл.отчёт'!$A$2:$D$3000,4,FALSE),"-")</f>
        <v>-</v>
      </c>
      <c r="AI94" s="9" t="str">
        <f>IFERROR(VLOOKUP(CONCATENATE($A94,AI$1),'Исх-увл.отчёт'!$A$2:$D$3000,4,FALSE),"-")</f>
        <v>-</v>
      </c>
      <c r="AJ94" s="9" t="str">
        <f>IFERROR(VLOOKUP(CONCATENATE($A94,AJ$1),'Исх-увл.отчёт'!$A$2:$D$3000,4,FALSE),"-")</f>
        <v>-</v>
      </c>
      <c r="AK94" s="9" t="str">
        <f>IFERROR(VLOOKUP(CONCATENATE($A94,AK$1),'Исх-увл.отчёт'!$A$2:$D$3000,4,FALSE),"-")</f>
        <v>-</v>
      </c>
      <c r="AL94" s="9" t="str">
        <f>IFERROR(VLOOKUP(CONCATENATE($A94,AL$1),'Исх-увл.отчёт'!$A$2:$D$3000,4,FALSE),"-")</f>
        <v>-</v>
      </c>
      <c r="AM94" s="9" t="str">
        <f>IFERROR(VLOOKUP(CONCATENATE($A94,AM$1),'Исх-увл.отчёт'!$A$2:$D$3000,4,FALSE),"-")</f>
        <v>-</v>
      </c>
      <c r="AN94" s="9" t="str">
        <f>IFERROR(VLOOKUP(CONCATENATE($A94,AN$1),'Исх-увл.отчёт'!$A$2:$D$3000,4,FALSE),"-")</f>
        <v>-</v>
      </c>
      <c r="AO94" s="9" t="str">
        <f>IFERROR(VLOOKUP(CONCATENATE($A94,AO$1),'Исх-увл.отчёт'!$A$2:$D$3000,4,FALSE),"-")</f>
        <v>-</v>
      </c>
      <c r="AP94" s="9" t="str">
        <f>IFERROR(VLOOKUP(CONCATENATE($A94,AP$1),'Исх-увл.отчёт'!$A$2:$D$3000,4,FALSE),"-")</f>
        <v>-</v>
      </c>
      <c r="AQ94" s="9" t="str">
        <f>IFERROR(VLOOKUP(CONCATENATE($A94,AQ$1),'Исх-увл.отчёт'!$A$2:$D$3000,4,FALSE),"-")</f>
        <v>-</v>
      </c>
      <c r="AR94" s="9" t="str">
        <f>IFERROR(VLOOKUP(CONCATENATE($A94,AR$1),'Исх-увл.отчёт'!$A$2:$D$3000,4,FALSE),"-")</f>
        <v>-</v>
      </c>
      <c r="AS94" s="9" t="str">
        <f>IFERROR(VLOOKUP(CONCATENATE($A94,AS$1),'Исх-увл.отчёт'!$A$2:$D$3000,4,FALSE),"-")</f>
        <v>-</v>
      </c>
      <c r="AT94" s="9" t="str">
        <f>IFERROR(VLOOKUP(CONCATENATE($A94,AT$1),'Исх-увл.отчёт'!$A$2:$D$3000,4,FALSE),"-")</f>
        <v>-</v>
      </c>
      <c r="AU94" s="9" t="str">
        <f>IFERROR(VLOOKUP(CONCATENATE($A94,AU$1),'Исх-увл.отчёт'!$A$2:$D$3000,4,FALSE),"-")</f>
        <v>-</v>
      </c>
      <c r="AV94" s="9" t="str">
        <f>IFERROR(VLOOKUP(CONCATENATE($A94,AV$1),'Исх-увл.отчёт'!$A$2:$D$3000,4,FALSE),"-")</f>
        <v>-</v>
      </c>
      <c r="AW94" s="9" t="str">
        <f>IFERROR(VLOOKUP(CONCATENATE($A94,AW$1),'Исх-увл.отчёт'!$A$2:$D$3000,4,FALSE),"-")</f>
        <v>-</v>
      </c>
      <c r="AX94" s="9" t="str">
        <f>IFERROR(VLOOKUP(CONCATENATE($A94,AX$1),'Исх-увл.отчёт'!$A$2:$D$3000,4,FALSE),"-")</f>
        <v>-</v>
      </c>
      <c r="AY94" s="9" t="str">
        <f>IFERROR(VLOOKUP(CONCATENATE($A94,AY$1),'Исх-увл.отчёт'!$A$2:$D$3000,4,FALSE),"-")</f>
        <v>-</v>
      </c>
      <c r="AZ94" s="9" t="str">
        <f>IFERROR(VLOOKUP(CONCATENATE($A94,AZ$1),'Исх-увл.отчёт'!$A$2:$D$3000,4,FALSE),"-")</f>
        <v>-</v>
      </c>
      <c r="BA94" s="9" t="str">
        <f>IFERROR(VLOOKUP(CONCATENATE($A94,BA$1),'Исх-увл.отчёт'!$A$2:$D$3000,4,FALSE),"-")</f>
        <v>-</v>
      </c>
      <c r="BB94" s="9" t="str">
        <f>IFERROR(VLOOKUP(CONCATENATE($A94,BB$1),'Исх-увл.отчёт'!$A$2:$D$3000,4,FALSE),"-")</f>
        <v>-</v>
      </c>
      <c r="BC94" s="9" t="str">
        <f>IFERROR(VLOOKUP(CONCATENATE($A94,BC$1),'Исх-увл.отчёт'!$A$2:$D$3000,4,FALSE),"-")</f>
        <v>-</v>
      </c>
      <c r="BD94" s="9" t="str">
        <f>IFERROR(VLOOKUP(CONCATENATE($A94,BD$1),'Исх-увл.отчёт'!$A$2:$D$3000,4,FALSE),"-")</f>
        <v>-</v>
      </c>
      <c r="BE94" s="9" t="str">
        <f>IFERROR(VLOOKUP(CONCATENATE($A94,BE$1),'Исх-увл.отчёт'!$A$2:$D$3000,4,FALSE),"-")</f>
        <v>-</v>
      </c>
      <c r="BF94" s="9" t="str">
        <f>IFERROR(VLOOKUP(CONCATENATE($A94,BF$1),'Исх-увл.отчёт'!$A$2:$D$3000,4,FALSE),"-")</f>
        <v>-</v>
      </c>
      <c r="BG94" s="9" t="str">
        <f>IFERROR(VLOOKUP(CONCATENATE($A94,BG$1),'Исх-увл.отчёт'!$A$2:$D$3000,4,FALSE),"-")</f>
        <v>-</v>
      </c>
      <c r="BH94" s="37">
        <f t="shared" si="3"/>
        <v>0</v>
      </c>
      <c r="BI94" s="114" t="str">
        <f t="shared" si="4"/>
        <v>-</v>
      </c>
      <c r="BJ94" s="9"/>
    </row>
    <row r="95" spans="1:62">
      <c r="A95" s="125">
        <f t="shared" si="5"/>
        <v>93</v>
      </c>
      <c r="B95" s="9" t="str">
        <f>IFERROR(VLOOKUP(CONCATENATE($A95,B$1),'Исх-увл.отчёт'!$A$2:$D$3000,4,FALSE),"-")</f>
        <v>-</v>
      </c>
      <c r="C95" s="9" t="str">
        <f>IFERROR(VLOOKUP(CONCATENATE($A95,C$1),'Исх-увл.отчёт'!$A$2:$D$3000,4,FALSE),"-")</f>
        <v>-</v>
      </c>
      <c r="D95" s="9" t="str">
        <f>IFERROR(VLOOKUP(CONCATENATE($A95,D$1),'Исх-увл.отчёт'!$A$2:$D$3000,4,FALSE),"-")</f>
        <v>-</v>
      </c>
      <c r="E95" s="9" t="str">
        <f>IFERROR(VLOOKUP(CONCATENATE($A95,E$1),'Исх-увл.отчёт'!$A$2:$D$3000,4,FALSE),"-")</f>
        <v>-</v>
      </c>
      <c r="F95" s="9" t="str">
        <f>IFERROR(VLOOKUP(CONCATENATE($A95,F$1),'Исх-увл.отчёт'!$A$2:$D$3000,4,FALSE),"-")</f>
        <v>-</v>
      </c>
      <c r="G95" s="9" t="str">
        <f>IFERROR(VLOOKUP(CONCATENATE($A95,G$1),'Исх-увл.отчёт'!$A$2:$D$3000,4,FALSE),"-")</f>
        <v>-</v>
      </c>
      <c r="H95" s="9" t="str">
        <f>IFERROR(VLOOKUP(CONCATENATE($A95,H$1),'Исх-увл.отчёт'!$A$2:$D$3000,4,FALSE),"-")</f>
        <v>-</v>
      </c>
      <c r="I95" s="9" t="str">
        <f>IFERROR(VLOOKUP(CONCATENATE($A95,I$1),'Исх-увл.отчёт'!$A$2:$D$3000,4,FALSE),"-")</f>
        <v>-</v>
      </c>
      <c r="J95" s="9" t="str">
        <f>IFERROR(VLOOKUP(CONCATENATE($A95,J$1),'Исх-увл.отчёт'!$A$2:$D$3000,4,FALSE),"-")</f>
        <v>-</v>
      </c>
      <c r="K95" s="9" t="str">
        <f>IFERROR(VLOOKUP(CONCATENATE($A95,K$1),'Исх-увл.отчёт'!$A$2:$D$3000,4,FALSE),"-")</f>
        <v>-</v>
      </c>
      <c r="L95" s="9" t="str">
        <f>IFERROR(VLOOKUP(CONCATENATE($A95,L$1),'Исх-увл.отчёт'!$A$2:$D$3000,4,FALSE),"-")</f>
        <v>-</v>
      </c>
      <c r="M95" s="9" t="str">
        <f>IFERROR(VLOOKUP(CONCATENATE($A95,M$1),'Исх-увл.отчёт'!$A$2:$D$3000,4,FALSE),"-")</f>
        <v>-</v>
      </c>
      <c r="N95" s="9" t="str">
        <f>IFERROR(VLOOKUP(CONCATENATE($A95,N$1),'Исх-увл.отчёт'!$A$2:$D$3000,4,FALSE),"-")</f>
        <v>-</v>
      </c>
      <c r="O95" s="9" t="str">
        <f>IFERROR(VLOOKUP(CONCATENATE($A95,O$1),'Исх-увл.отчёт'!$A$2:$D$3000,4,FALSE),"-")</f>
        <v>-</v>
      </c>
      <c r="P95" s="9" t="str">
        <f>IFERROR(VLOOKUP(CONCATENATE($A95,P$1),'Исх-увл.отчёт'!$A$2:$D$3000,4,FALSE),"-")</f>
        <v>-</v>
      </c>
      <c r="Q95" s="9" t="str">
        <f>IFERROR(VLOOKUP(CONCATENATE($A95,Q$1),'Исх-увл.отчёт'!$A$2:$D$3000,4,FALSE),"-")</f>
        <v>-</v>
      </c>
      <c r="R95" s="9" t="str">
        <f>IFERROR(VLOOKUP(CONCATENATE($A95,R$1),'Исх-увл.отчёт'!$A$2:$D$3000,4,FALSE),"-")</f>
        <v>-</v>
      </c>
      <c r="S95" s="9" t="str">
        <f>IFERROR(VLOOKUP(CONCATENATE($A95,S$1),'Исх-увл.отчёт'!$A$2:$D$3000,4,FALSE),"-")</f>
        <v>-</v>
      </c>
      <c r="T95" s="9" t="str">
        <f>IFERROR(VLOOKUP(CONCATENATE($A95,T$1),'Исх-увл.отчёт'!$A$2:$D$3000,4,FALSE),"-")</f>
        <v>-</v>
      </c>
      <c r="U95" s="9" t="str">
        <f>IFERROR(VLOOKUP(CONCATENATE($A95,U$1),'Исх-увл.отчёт'!$A$2:$D$3000,4,FALSE),"-")</f>
        <v>-</v>
      </c>
      <c r="V95" s="9" t="str">
        <f>IFERROR(VLOOKUP(CONCATENATE($A95,V$1),'Исх-увл.отчёт'!$A$2:$D$3000,4,FALSE),"-")</f>
        <v>-</v>
      </c>
      <c r="W95" s="9" t="str">
        <f>IFERROR(VLOOKUP(CONCATENATE($A95,W$1),'Исх-увл.отчёт'!$A$2:$D$3000,4,FALSE),"-")</f>
        <v>-</v>
      </c>
      <c r="X95" s="9" t="str">
        <f>IFERROR(VLOOKUP(CONCATENATE($A95,X$1),'Исх-увл.отчёт'!$A$2:$D$3000,4,FALSE),"-")</f>
        <v>-</v>
      </c>
      <c r="Y95" s="9" t="str">
        <f>IFERROR(VLOOKUP(CONCATENATE($A95,Y$1),'Исх-увл.отчёт'!$A$2:$D$3000,4,FALSE),"-")</f>
        <v>-</v>
      </c>
      <c r="Z95" s="9" t="str">
        <f>IFERROR(VLOOKUP(CONCATENATE($A95,Z$1),'Исх-увл.отчёт'!$A$2:$D$3000,4,FALSE),"-")</f>
        <v>-</v>
      </c>
      <c r="AA95" s="9" t="str">
        <f>IFERROR(VLOOKUP(CONCATENATE($A95,AA$1),'Исх-увл.отчёт'!$A$2:$D$3000,4,FALSE),"-")</f>
        <v>-</v>
      </c>
      <c r="AB95" s="9" t="str">
        <f>IFERROR(VLOOKUP(CONCATENATE($A95,AB$1),'Исх-увл.отчёт'!$A$2:$D$3000,4,FALSE),"-")</f>
        <v>-</v>
      </c>
      <c r="AC95" s="9" t="str">
        <f>IFERROR(VLOOKUP(CONCATENATE($A95,AC$1),'Исх-увл.отчёт'!$A$2:$D$3000,4,FALSE),"-")</f>
        <v>-</v>
      </c>
      <c r="AD95" s="9" t="str">
        <f>IFERROR(VLOOKUP(CONCATENATE($A95,AD$1),'Исх-увл.отчёт'!$A$2:$D$3000,4,FALSE),"-")</f>
        <v>-</v>
      </c>
      <c r="AE95" s="9" t="str">
        <f>IFERROR(VLOOKUP(CONCATENATE($A95,AE$1),'Исх-увл.отчёт'!$A$2:$D$3000,4,FALSE),"-")</f>
        <v>-</v>
      </c>
      <c r="AF95" s="9" t="str">
        <f>IFERROR(VLOOKUP(CONCATENATE($A95,AF$1),'Исх-увл.отчёт'!$A$2:$D$3000,4,FALSE),"-")</f>
        <v>-</v>
      </c>
      <c r="AG95" s="9" t="str">
        <f>IFERROR(VLOOKUP(CONCATENATE($A95,AG$1),'Исх-увл.отчёт'!$A$2:$D$3000,4,FALSE),"-")</f>
        <v>-</v>
      </c>
      <c r="AH95" s="9" t="str">
        <f>IFERROR(VLOOKUP(CONCATENATE($A95,AH$1),'Исх-увл.отчёт'!$A$2:$D$3000,4,FALSE),"-")</f>
        <v>-</v>
      </c>
      <c r="AI95" s="9" t="str">
        <f>IFERROR(VLOOKUP(CONCATENATE($A95,AI$1),'Исх-увл.отчёт'!$A$2:$D$3000,4,FALSE),"-")</f>
        <v>-</v>
      </c>
      <c r="AJ95" s="9" t="str">
        <f>IFERROR(VLOOKUP(CONCATENATE($A95,AJ$1),'Исх-увл.отчёт'!$A$2:$D$3000,4,FALSE),"-")</f>
        <v>-</v>
      </c>
      <c r="AK95" s="9" t="str">
        <f>IFERROR(VLOOKUP(CONCATENATE($A95,AK$1),'Исх-увл.отчёт'!$A$2:$D$3000,4,FALSE),"-")</f>
        <v>-</v>
      </c>
      <c r="AL95" s="9" t="str">
        <f>IFERROR(VLOOKUP(CONCATENATE($A95,AL$1),'Исх-увл.отчёт'!$A$2:$D$3000,4,FALSE),"-")</f>
        <v>-</v>
      </c>
      <c r="AM95" s="9" t="str">
        <f>IFERROR(VLOOKUP(CONCATENATE($A95,AM$1),'Исх-увл.отчёт'!$A$2:$D$3000,4,FALSE),"-")</f>
        <v>-</v>
      </c>
      <c r="AN95" s="9" t="str">
        <f>IFERROR(VLOOKUP(CONCATENATE($A95,AN$1),'Исх-увл.отчёт'!$A$2:$D$3000,4,FALSE),"-")</f>
        <v>-</v>
      </c>
      <c r="AO95" s="9" t="str">
        <f>IFERROR(VLOOKUP(CONCATENATE($A95,AO$1),'Исх-увл.отчёт'!$A$2:$D$3000,4,FALSE),"-")</f>
        <v>-</v>
      </c>
      <c r="AP95" s="9" t="str">
        <f>IFERROR(VLOOKUP(CONCATENATE($A95,AP$1),'Исх-увл.отчёт'!$A$2:$D$3000,4,FALSE),"-")</f>
        <v>-</v>
      </c>
      <c r="AQ95" s="9" t="str">
        <f>IFERROR(VLOOKUP(CONCATENATE($A95,AQ$1),'Исх-увл.отчёт'!$A$2:$D$3000,4,FALSE),"-")</f>
        <v>-</v>
      </c>
      <c r="AR95" s="9" t="str">
        <f>IFERROR(VLOOKUP(CONCATENATE($A95,AR$1),'Исх-увл.отчёт'!$A$2:$D$3000,4,FALSE),"-")</f>
        <v>-</v>
      </c>
      <c r="AS95" s="9" t="str">
        <f>IFERROR(VLOOKUP(CONCATENATE($A95,AS$1),'Исх-увл.отчёт'!$A$2:$D$3000,4,FALSE),"-")</f>
        <v>-</v>
      </c>
      <c r="AT95" s="9" t="str">
        <f>IFERROR(VLOOKUP(CONCATENATE($A95,AT$1),'Исх-увл.отчёт'!$A$2:$D$3000,4,FALSE),"-")</f>
        <v>-</v>
      </c>
      <c r="AU95" s="9" t="str">
        <f>IFERROR(VLOOKUP(CONCATENATE($A95,AU$1),'Исх-увл.отчёт'!$A$2:$D$3000,4,FALSE),"-")</f>
        <v>-</v>
      </c>
      <c r="AV95" s="9" t="str">
        <f>IFERROR(VLOOKUP(CONCATENATE($A95,AV$1),'Исх-увл.отчёт'!$A$2:$D$3000,4,FALSE),"-")</f>
        <v>-</v>
      </c>
      <c r="AW95" s="9" t="str">
        <f>IFERROR(VLOOKUP(CONCATENATE($A95,AW$1),'Исх-увл.отчёт'!$A$2:$D$3000,4,FALSE),"-")</f>
        <v>-</v>
      </c>
      <c r="AX95" s="9" t="str">
        <f>IFERROR(VLOOKUP(CONCATENATE($A95,AX$1),'Исх-увл.отчёт'!$A$2:$D$3000,4,FALSE),"-")</f>
        <v>-</v>
      </c>
      <c r="AY95" s="9" t="str">
        <f>IFERROR(VLOOKUP(CONCATENATE($A95,AY$1),'Исх-увл.отчёт'!$A$2:$D$3000,4,FALSE),"-")</f>
        <v>-</v>
      </c>
      <c r="AZ95" s="9" t="str">
        <f>IFERROR(VLOOKUP(CONCATENATE($A95,AZ$1),'Исх-увл.отчёт'!$A$2:$D$3000,4,FALSE),"-")</f>
        <v>-</v>
      </c>
      <c r="BA95" s="9" t="str">
        <f>IFERROR(VLOOKUP(CONCATENATE($A95,BA$1),'Исх-увл.отчёт'!$A$2:$D$3000,4,FALSE),"-")</f>
        <v>-</v>
      </c>
      <c r="BB95" s="9" t="str">
        <f>IFERROR(VLOOKUP(CONCATENATE($A95,BB$1),'Исх-увл.отчёт'!$A$2:$D$3000,4,FALSE),"-")</f>
        <v>-</v>
      </c>
      <c r="BC95" s="9" t="str">
        <f>IFERROR(VLOOKUP(CONCATENATE($A95,BC$1),'Исх-увл.отчёт'!$A$2:$D$3000,4,FALSE),"-")</f>
        <v>-</v>
      </c>
      <c r="BD95" s="9" t="str">
        <f>IFERROR(VLOOKUP(CONCATENATE($A95,BD$1),'Исх-увл.отчёт'!$A$2:$D$3000,4,FALSE),"-")</f>
        <v>-</v>
      </c>
      <c r="BE95" s="9" t="str">
        <f>IFERROR(VLOOKUP(CONCATENATE($A95,BE$1),'Исх-увл.отчёт'!$A$2:$D$3000,4,FALSE),"-")</f>
        <v>-</v>
      </c>
      <c r="BF95" s="9" t="str">
        <f>IFERROR(VLOOKUP(CONCATENATE($A95,BF$1),'Исх-увл.отчёт'!$A$2:$D$3000,4,FALSE),"-")</f>
        <v>-</v>
      </c>
      <c r="BG95" s="9" t="str">
        <f>IFERROR(VLOOKUP(CONCATENATE($A95,BG$1),'Исх-увл.отчёт'!$A$2:$D$3000,4,FALSE),"-")</f>
        <v>-</v>
      </c>
      <c r="BH95" s="37">
        <f t="shared" si="3"/>
        <v>0</v>
      </c>
      <c r="BI95" s="114" t="str">
        <f t="shared" si="4"/>
        <v>-</v>
      </c>
      <c r="BJ95" s="9"/>
    </row>
    <row r="96" spans="1:62">
      <c r="A96" s="125">
        <f t="shared" si="5"/>
        <v>94</v>
      </c>
      <c r="B96" s="9" t="str">
        <f>IFERROR(VLOOKUP(CONCATENATE($A96,B$1),'Исх-увл.отчёт'!$A$2:$D$3000,4,FALSE),"-")</f>
        <v>-</v>
      </c>
      <c r="C96" s="9" t="str">
        <f>IFERROR(VLOOKUP(CONCATENATE($A96,C$1),'Исх-увл.отчёт'!$A$2:$D$3000,4,FALSE),"-")</f>
        <v>-</v>
      </c>
      <c r="D96" s="9" t="str">
        <f>IFERROR(VLOOKUP(CONCATENATE($A96,D$1),'Исх-увл.отчёт'!$A$2:$D$3000,4,FALSE),"-")</f>
        <v>-</v>
      </c>
      <c r="E96" s="9" t="str">
        <f>IFERROR(VLOOKUP(CONCATENATE($A96,E$1),'Исх-увл.отчёт'!$A$2:$D$3000,4,FALSE),"-")</f>
        <v>-</v>
      </c>
      <c r="F96" s="9" t="str">
        <f>IFERROR(VLOOKUP(CONCATENATE($A96,F$1),'Исх-увл.отчёт'!$A$2:$D$3000,4,FALSE),"-")</f>
        <v>-</v>
      </c>
      <c r="G96" s="9" t="str">
        <f>IFERROR(VLOOKUP(CONCATENATE($A96,G$1),'Исх-увл.отчёт'!$A$2:$D$3000,4,FALSE),"-")</f>
        <v>-</v>
      </c>
      <c r="H96" s="9" t="str">
        <f>IFERROR(VLOOKUP(CONCATENATE($A96,H$1),'Исх-увл.отчёт'!$A$2:$D$3000,4,FALSE),"-")</f>
        <v>-</v>
      </c>
      <c r="I96" s="9" t="str">
        <f>IFERROR(VLOOKUP(CONCATENATE($A96,I$1),'Исх-увл.отчёт'!$A$2:$D$3000,4,FALSE),"-")</f>
        <v>-</v>
      </c>
      <c r="J96" s="9" t="str">
        <f>IFERROR(VLOOKUP(CONCATENATE($A96,J$1),'Исх-увл.отчёт'!$A$2:$D$3000,4,FALSE),"-")</f>
        <v>-</v>
      </c>
      <c r="K96" s="9" t="str">
        <f>IFERROR(VLOOKUP(CONCATENATE($A96,K$1),'Исх-увл.отчёт'!$A$2:$D$3000,4,FALSE),"-")</f>
        <v>-</v>
      </c>
      <c r="L96" s="9" t="str">
        <f>IFERROR(VLOOKUP(CONCATENATE($A96,L$1),'Исх-увл.отчёт'!$A$2:$D$3000,4,FALSE),"-")</f>
        <v>-</v>
      </c>
      <c r="M96" s="9" t="str">
        <f>IFERROR(VLOOKUP(CONCATENATE($A96,M$1),'Исх-увл.отчёт'!$A$2:$D$3000,4,FALSE),"-")</f>
        <v>-</v>
      </c>
      <c r="N96" s="9" t="str">
        <f>IFERROR(VLOOKUP(CONCATENATE($A96,N$1),'Исх-увл.отчёт'!$A$2:$D$3000,4,FALSE),"-")</f>
        <v>-</v>
      </c>
      <c r="O96" s="9" t="str">
        <f>IFERROR(VLOOKUP(CONCATENATE($A96,O$1),'Исх-увл.отчёт'!$A$2:$D$3000,4,FALSE),"-")</f>
        <v>-</v>
      </c>
      <c r="P96" s="9" t="str">
        <f>IFERROR(VLOOKUP(CONCATENATE($A96,P$1),'Исх-увл.отчёт'!$A$2:$D$3000,4,FALSE),"-")</f>
        <v>-</v>
      </c>
      <c r="Q96" s="9" t="str">
        <f>IFERROR(VLOOKUP(CONCATENATE($A96,Q$1),'Исх-увл.отчёт'!$A$2:$D$3000,4,FALSE),"-")</f>
        <v>-</v>
      </c>
      <c r="R96" s="9" t="str">
        <f>IFERROR(VLOOKUP(CONCATENATE($A96,R$1),'Исх-увл.отчёт'!$A$2:$D$3000,4,FALSE),"-")</f>
        <v>-</v>
      </c>
      <c r="S96" s="9" t="str">
        <f>IFERROR(VLOOKUP(CONCATENATE($A96,S$1),'Исх-увл.отчёт'!$A$2:$D$3000,4,FALSE),"-")</f>
        <v>-</v>
      </c>
      <c r="T96" s="9" t="str">
        <f>IFERROR(VLOOKUP(CONCATENATE($A96,T$1),'Исх-увл.отчёт'!$A$2:$D$3000,4,FALSE),"-")</f>
        <v>-</v>
      </c>
      <c r="U96" s="9" t="str">
        <f>IFERROR(VLOOKUP(CONCATENATE($A96,U$1),'Исх-увл.отчёт'!$A$2:$D$3000,4,FALSE),"-")</f>
        <v>-</v>
      </c>
      <c r="V96" s="9" t="str">
        <f>IFERROR(VLOOKUP(CONCATENATE($A96,V$1),'Исх-увл.отчёт'!$A$2:$D$3000,4,FALSE),"-")</f>
        <v>-</v>
      </c>
      <c r="W96" s="9" t="str">
        <f>IFERROR(VLOOKUP(CONCATENATE($A96,W$1),'Исх-увл.отчёт'!$A$2:$D$3000,4,FALSE),"-")</f>
        <v>-</v>
      </c>
      <c r="X96" s="9" t="str">
        <f>IFERROR(VLOOKUP(CONCATENATE($A96,X$1),'Исх-увл.отчёт'!$A$2:$D$3000,4,FALSE),"-")</f>
        <v>-</v>
      </c>
      <c r="Y96" s="9" t="str">
        <f>IFERROR(VLOOKUP(CONCATENATE($A96,Y$1),'Исх-увл.отчёт'!$A$2:$D$3000,4,FALSE),"-")</f>
        <v>-</v>
      </c>
      <c r="Z96" s="9" t="str">
        <f>IFERROR(VLOOKUP(CONCATENATE($A96,Z$1),'Исх-увл.отчёт'!$A$2:$D$3000,4,FALSE),"-")</f>
        <v>-</v>
      </c>
      <c r="AA96" s="9" t="str">
        <f>IFERROR(VLOOKUP(CONCATENATE($A96,AA$1),'Исх-увл.отчёт'!$A$2:$D$3000,4,FALSE),"-")</f>
        <v>-</v>
      </c>
      <c r="AB96" s="9" t="str">
        <f>IFERROR(VLOOKUP(CONCATENATE($A96,AB$1),'Исх-увл.отчёт'!$A$2:$D$3000,4,FALSE),"-")</f>
        <v>-</v>
      </c>
      <c r="AC96" s="9" t="str">
        <f>IFERROR(VLOOKUP(CONCATENATE($A96,AC$1),'Исх-увл.отчёт'!$A$2:$D$3000,4,FALSE),"-")</f>
        <v>-</v>
      </c>
      <c r="AD96" s="9" t="str">
        <f>IFERROR(VLOOKUP(CONCATENATE($A96,AD$1),'Исх-увл.отчёт'!$A$2:$D$3000,4,FALSE),"-")</f>
        <v>-</v>
      </c>
      <c r="AE96" s="9" t="str">
        <f>IFERROR(VLOOKUP(CONCATENATE($A96,AE$1),'Исх-увл.отчёт'!$A$2:$D$3000,4,FALSE),"-")</f>
        <v>-</v>
      </c>
      <c r="AF96" s="9" t="str">
        <f>IFERROR(VLOOKUP(CONCATENATE($A96,AF$1),'Исх-увл.отчёт'!$A$2:$D$3000,4,FALSE),"-")</f>
        <v>-</v>
      </c>
      <c r="AG96" s="9" t="str">
        <f>IFERROR(VLOOKUP(CONCATENATE($A96,AG$1),'Исх-увл.отчёт'!$A$2:$D$3000,4,FALSE),"-")</f>
        <v>-</v>
      </c>
      <c r="AH96" s="9" t="str">
        <f>IFERROR(VLOOKUP(CONCATENATE($A96,AH$1),'Исх-увл.отчёт'!$A$2:$D$3000,4,FALSE),"-")</f>
        <v>-</v>
      </c>
      <c r="AI96" s="9" t="str">
        <f>IFERROR(VLOOKUP(CONCATENATE($A96,AI$1),'Исх-увл.отчёт'!$A$2:$D$3000,4,FALSE),"-")</f>
        <v>-</v>
      </c>
      <c r="AJ96" s="9" t="str">
        <f>IFERROR(VLOOKUP(CONCATENATE($A96,AJ$1),'Исх-увл.отчёт'!$A$2:$D$3000,4,FALSE),"-")</f>
        <v>-</v>
      </c>
      <c r="AK96" s="9" t="str">
        <f>IFERROR(VLOOKUP(CONCATENATE($A96,AK$1),'Исх-увл.отчёт'!$A$2:$D$3000,4,FALSE),"-")</f>
        <v>-</v>
      </c>
      <c r="AL96" s="9" t="str">
        <f>IFERROR(VLOOKUP(CONCATENATE($A96,AL$1),'Исх-увл.отчёт'!$A$2:$D$3000,4,FALSE),"-")</f>
        <v>-</v>
      </c>
      <c r="AM96" s="9" t="str">
        <f>IFERROR(VLOOKUP(CONCATENATE($A96,AM$1),'Исх-увл.отчёт'!$A$2:$D$3000,4,FALSE),"-")</f>
        <v>-</v>
      </c>
      <c r="AN96" s="9" t="str">
        <f>IFERROR(VLOOKUP(CONCATENATE($A96,AN$1),'Исх-увл.отчёт'!$A$2:$D$3000,4,FALSE),"-")</f>
        <v>-</v>
      </c>
      <c r="AO96" s="9" t="str">
        <f>IFERROR(VLOOKUP(CONCATENATE($A96,AO$1),'Исх-увл.отчёт'!$A$2:$D$3000,4,FALSE),"-")</f>
        <v>-</v>
      </c>
      <c r="AP96" s="9" t="str">
        <f>IFERROR(VLOOKUP(CONCATENATE($A96,AP$1),'Исх-увл.отчёт'!$A$2:$D$3000,4,FALSE),"-")</f>
        <v>-</v>
      </c>
      <c r="AQ96" s="9" t="str">
        <f>IFERROR(VLOOKUP(CONCATENATE($A96,AQ$1),'Исх-увл.отчёт'!$A$2:$D$3000,4,FALSE),"-")</f>
        <v>-</v>
      </c>
      <c r="AR96" s="9" t="str">
        <f>IFERROR(VLOOKUP(CONCATENATE($A96,AR$1),'Исх-увл.отчёт'!$A$2:$D$3000,4,FALSE),"-")</f>
        <v>-</v>
      </c>
      <c r="AS96" s="9" t="str">
        <f>IFERROR(VLOOKUP(CONCATENATE($A96,AS$1),'Исх-увл.отчёт'!$A$2:$D$3000,4,FALSE),"-")</f>
        <v>-</v>
      </c>
      <c r="AT96" s="9" t="str">
        <f>IFERROR(VLOOKUP(CONCATENATE($A96,AT$1),'Исх-увл.отчёт'!$A$2:$D$3000,4,FALSE),"-")</f>
        <v>-</v>
      </c>
      <c r="AU96" s="9" t="str">
        <f>IFERROR(VLOOKUP(CONCATENATE($A96,AU$1),'Исх-увл.отчёт'!$A$2:$D$3000,4,FALSE),"-")</f>
        <v>-</v>
      </c>
      <c r="AV96" s="9" t="str">
        <f>IFERROR(VLOOKUP(CONCATENATE($A96,AV$1),'Исх-увл.отчёт'!$A$2:$D$3000,4,FALSE),"-")</f>
        <v>-</v>
      </c>
      <c r="AW96" s="9" t="str">
        <f>IFERROR(VLOOKUP(CONCATENATE($A96,AW$1),'Исх-увл.отчёт'!$A$2:$D$3000,4,FALSE),"-")</f>
        <v>-</v>
      </c>
      <c r="AX96" s="9" t="str">
        <f>IFERROR(VLOOKUP(CONCATENATE($A96,AX$1),'Исх-увл.отчёт'!$A$2:$D$3000,4,FALSE),"-")</f>
        <v>-</v>
      </c>
      <c r="AY96" s="9" t="str">
        <f>IFERROR(VLOOKUP(CONCATENATE($A96,AY$1),'Исх-увл.отчёт'!$A$2:$D$3000,4,FALSE),"-")</f>
        <v>-</v>
      </c>
      <c r="AZ96" s="9" t="str">
        <f>IFERROR(VLOOKUP(CONCATENATE($A96,AZ$1),'Исх-увл.отчёт'!$A$2:$D$3000,4,FALSE),"-")</f>
        <v>-</v>
      </c>
      <c r="BA96" s="9" t="str">
        <f>IFERROR(VLOOKUP(CONCATENATE($A96,BA$1),'Исх-увл.отчёт'!$A$2:$D$3000,4,FALSE),"-")</f>
        <v>-</v>
      </c>
      <c r="BB96" s="9" t="str">
        <f>IFERROR(VLOOKUP(CONCATENATE($A96,BB$1),'Исх-увл.отчёт'!$A$2:$D$3000,4,FALSE),"-")</f>
        <v>-</v>
      </c>
      <c r="BC96" s="9" t="str">
        <f>IFERROR(VLOOKUP(CONCATENATE($A96,BC$1),'Исх-увл.отчёт'!$A$2:$D$3000,4,FALSE),"-")</f>
        <v>-</v>
      </c>
      <c r="BD96" s="9" t="str">
        <f>IFERROR(VLOOKUP(CONCATENATE($A96,BD$1),'Исх-увл.отчёт'!$A$2:$D$3000,4,FALSE),"-")</f>
        <v>-</v>
      </c>
      <c r="BE96" s="9" t="str">
        <f>IFERROR(VLOOKUP(CONCATENATE($A96,BE$1),'Исх-увл.отчёт'!$A$2:$D$3000,4,FALSE),"-")</f>
        <v>-</v>
      </c>
      <c r="BF96" s="9" t="str">
        <f>IFERROR(VLOOKUP(CONCATENATE($A96,BF$1),'Исх-увл.отчёт'!$A$2:$D$3000,4,FALSE),"-")</f>
        <v>-</v>
      </c>
      <c r="BG96" s="9" t="str">
        <f>IFERROR(VLOOKUP(CONCATENATE($A96,BG$1),'Исх-увл.отчёт'!$A$2:$D$3000,4,FALSE),"-")</f>
        <v>-</v>
      </c>
      <c r="BH96" s="37">
        <f t="shared" si="3"/>
        <v>0</v>
      </c>
      <c r="BI96" s="114" t="str">
        <f t="shared" si="4"/>
        <v>-</v>
      </c>
      <c r="BJ96" s="9"/>
    </row>
    <row r="97" spans="1:62">
      <c r="A97" s="125" t="s">
        <v>80</v>
      </c>
      <c r="B97" s="9">
        <f t="shared" ref="B97:BG97" si="6">COUNTIF(B3:B96,"&gt;0")</f>
        <v>0</v>
      </c>
      <c r="C97" s="9">
        <f t="shared" si="6"/>
        <v>0</v>
      </c>
      <c r="D97" s="9">
        <f t="shared" si="6"/>
        <v>0</v>
      </c>
      <c r="E97" s="9">
        <f t="shared" si="6"/>
        <v>0</v>
      </c>
      <c r="F97" s="9">
        <f t="shared" si="6"/>
        <v>0</v>
      </c>
      <c r="G97" s="9">
        <f t="shared" si="6"/>
        <v>0</v>
      </c>
      <c r="H97" s="9">
        <f t="shared" si="6"/>
        <v>3</v>
      </c>
      <c r="I97" s="9">
        <f t="shared" si="6"/>
        <v>6</v>
      </c>
      <c r="J97" s="9">
        <f t="shared" si="6"/>
        <v>6</v>
      </c>
      <c r="K97" s="9">
        <f t="shared" si="6"/>
        <v>0</v>
      </c>
      <c r="L97" s="9">
        <f t="shared" si="6"/>
        <v>22</v>
      </c>
      <c r="M97" s="9">
        <f t="shared" si="6"/>
        <v>9</v>
      </c>
      <c r="N97" s="9">
        <f t="shared" si="6"/>
        <v>0</v>
      </c>
      <c r="O97" s="9">
        <f t="shared" si="6"/>
        <v>26</v>
      </c>
      <c r="P97" s="9">
        <f t="shared" si="6"/>
        <v>0</v>
      </c>
      <c r="Q97" s="9">
        <f t="shared" si="6"/>
        <v>0</v>
      </c>
      <c r="R97" s="9">
        <f t="shared" si="6"/>
        <v>0</v>
      </c>
      <c r="S97" s="9">
        <f t="shared" si="6"/>
        <v>6</v>
      </c>
      <c r="T97" s="9">
        <f t="shared" si="6"/>
        <v>0</v>
      </c>
      <c r="U97" s="9">
        <f t="shared" si="6"/>
        <v>15</v>
      </c>
      <c r="V97" s="9">
        <f t="shared" si="6"/>
        <v>14</v>
      </c>
      <c r="W97" s="9">
        <f t="shared" ref="W97:AN97" si="7">COUNTIF(W3:W96,"&gt;0")</f>
        <v>0</v>
      </c>
      <c r="X97" s="9">
        <f t="shared" si="7"/>
        <v>0</v>
      </c>
      <c r="Y97" s="9">
        <f t="shared" si="7"/>
        <v>0</v>
      </c>
      <c r="Z97" s="9">
        <f t="shared" si="7"/>
        <v>31</v>
      </c>
      <c r="AA97" s="9">
        <f t="shared" si="7"/>
        <v>0</v>
      </c>
      <c r="AB97" s="9">
        <f t="shared" si="7"/>
        <v>0</v>
      </c>
      <c r="AC97" s="9">
        <f t="shared" si="7"/>
        <v>0</v>
      </c>
      <c r="AD97" s="9">
        <f t="shared" si="7"/>
        <v>1</v>
      </c>
      <c r="AE97" s="9">
        <f t="shared" si="7"/>
        <v>0</v>
      </c>
      <c r="AF97" s="9">
        <f t="shared" si="7"/>
        <v>1</v>
      </c>
      <c r="AG97" s="9">
        <f t="shared" si="7"/>
        <v>22</v>
      </c>
      <c r="AH97" s="9">
        <f t="shared" si="7"/>
        <v>0</v>
      </c>
      <c r="AI97" s="9">
        <f t="shared" si="7"/>
        <v>14</v>
      </c>
      <c r="AJ97" s="9">
        <f t="shared" si="7"/>
        <v>0</v>
      </c>
      <c r="AK97" s="9">
        <f t="shared" si="7"/>
        <v>50</v>
      </c>
      <c r="AL97" s="9">
        <f t="shared" si="7"/>
        <v>15</v>
      </c>
      <c r="AM97" s="9">
        <f t="shared" si="7"/>
        <v>0</v>
      </c>
      <c r="AN97" s="9">
        <f t="shared" si="7"/>
        <v>17</v>
      </c>
      <c r="AO97" s="9">
        <f t="shared" si="6"/>
        <v>3</v>
      </c>
      <c r="AP97" s="9">
        <f t="shared" si="6"/>
        <v>1</v>
      </c>
      <c r="AQ97" s="9">
        <f t="shared" si="6"/>
        <v>0</v>
      </c>
      <c r="AR97" s="9">
        <f t="shared" si="6"/>
        <v>0</v>
      </c>
      <c r="AS97" s="9">
        <f t="shared" si="6"/>
        <v>1</v>
      </c>
      <c r="AT97" s="9">
        <f t="shared" si="6"/>
        <v>0</v>
      </c>
      <c r="AU97" s="9">
        <f t="shared" si="6"/>
        <v>0</v>
      </c>
      <c r="AV97" s="9">
        <f t="shared" si="6"/>
        <v>0</v>
      </c>
      <c r="AW97" s="9">
        <f t="shared" si="6"/>
        <v>0</v>
      </c>
      <c r="AX97" s="9">
        <f t="shared" si="6"/>
        <v>0</v>
      </c>
      <c r="AY97" s="9">
        <f t="shared" si="6"/>
        <v>0</v>
      </c>
      <c r="AZ97" s="9">
        <f t="shared" si="6"/>
        <v>0</v>
      </c>
      <c r="BA97" s="9">
        <f t="shared" si="6"/>
        <v>0</v>
      </c>
      <c r="BB97" s="9">
        <f t="shared" si="6"/>
        <v>0</v>
      </c>
      <c r="BC97" s="9">
        <f t="shared" si="6"/>
        <v>41</v>
      </c>
      <c r="BD97" s="9">
        <f t="shared" si="6"/>
        <v>3</v>
      </c>
      <c r="BE97" s="9">
        <f t="shared" si="6"/>
        <v>0</v>
      </c>
      <c r="BF97" s="9">
        <f t="shared" si="6"/>
        <v>0</v>
      </c>
      <c r="BG97" s="9">
        <f t="shared" si="6"/>
        <v>0</v>
      </c>
      <c r="BH97" s="37">
        <f>SUM(BH3:BH96)</f>
        <v>307</v>
      </c>
      <c r="BI97" s="114"/>
      <c r="BJ97" s="9"/>
    </row>
    <row r="98" spans="1:62">
      <c r="A98" s="125" t="s">
        <v>108</v>
      </c>
      <c r="B98" s="9" t="str">
        <f>IF(B97&gt;=(51/4),"ДА","НЕТ")</f>
        <v>НЕТ</v>
      </c>
      <c r="C98" s="9" t="str">
        <f t="shared" ref="C98:BG98" si="8">IF(C97&gt;=(51/4),"ДА","НЕТ")</f>
        <v>НЕТ</v>
      </c>
      <c r="D98" s="9" t="str">
        <f t="shared" si="8"/>
        <v>НЕТ</v>
      </c>
      <c r="E98" s="9" t="str">
        <f t="shared" si="8"/>
        <v>НЕТ</v>
      </c>
      <c r="F98" s="9" t="str">
        <f t="shared" si="8"/>
        <v>НЕТ</v>
      </c>
      <c r="G98" s="9" t="str">
        <f t="shared" si="8"/>
        <v>НЕТ</v>
      </c>
      <c r="H98" s="9" t="str">
        <f t="shared" si="8"/>
        <v>НЕТ</v>
      </c>
      <c r="I98" s="9" t="str">
        <f t="shared" si="8"/>
        <v>НЕТ</v>
      </c>
      <c r="J98" s="9" t="str">
        <f t="shared" si="8"/>
        <v>НЕТ</v>
      </c>
      <c r="K98" s="9" t="str">
        <f t="shared" si="8"/>
        <v>НЕТ</v>
      </c>
      <c r="L98" s="9" t="str">
        <f t="shared" si="8"/>
        <v>ДА</v>
      </c>
      <c r="M98" s="9" t="str">
        <f t="shared" si="8"/>
        <v>НЕТ</v>
      </c>
      <c r="N98" s="9" t="str">
        <f t="shared" si="8"/>
        <v>НЕТ</v>
      </c>
      <c r="O98" s="9" t="str">
        <f t="shared" si="8"/>
        <v>ДА</v>
      </c>
      <c r="P98" s="9" t="str">
        <f t="shared" si="8"/>
        <v>НЕТ</v>
      </c>
      <c r="Q98" s="9" t="str">
        <f t="shared" si="8"/>
        <v>НЕТ</v>
      </c>
      <c r="R98" s="9" t="str">
        <f t="shared" si="8"/>
        <v>НЕТ</v>
      </c>
      <c r="S98" s="9" t="str">
        <f t="shared" si="8"/>
        <v>НЕТ</v>
      </c>
      <c r="T98" s="9" t="str">
        <f t="shared" si="8"/>
        <v>НЕТ</v>
      </c>
      <c r="U98" s="9" t="str">
        <f t="shared" si="8"/>
        <v>ДА</v>
      </c>
      <c r="V98" s="9" t="str">
        <f t="shared" si="8"/>
        <v>ДА</v>
      </c>
      <c r="W98" s="9" t="str">
        <f t="shared" si="8"/>
        <v>НЕТ</v>
      </c>
      <c r="X98" s="9" t="str">
        <f t="shared" si="8"/>
        <v>НЕТ</v>
      </c>
      <c r="Y98" s="9" t="str">
        <f t="shared" si="8"/>
        <v>НЕТ</v>
      </c>
      <c r="Z98" s="9" t="str">
        <f t="shared" si="8"/>
        <v>ДА</v>
      </c>
      <c r="AA98" s="9" t="str">
        <f t="shared" si="8"/>
        <v>НЕТ</v>
      </c>
      <c r="AB98" s="9" t="str">
        <f t="shared" si="8"/>
        <v>НЕТ</v>
      </c>
      <c r="AC98" s="9" t="str">
        <f t="shared" si="8"/>
        <v>НЕТ</v>
      </c>
      <c r="AD98" s="9" t="str">
        <f t="shared" si="8"/>
        <v>НЕТ</v>
      </c>
      <c r="AE98" s="9" t="str">
        <f t="shared" si="8"/>
        <v>НЕТ</v>
      </c>
      <c r="AF98" s="9" t="str">
        <f t="shared" si="8"/>
        <v>НЕТ</v>
      </c>
      <c r="AG98" s="9" t="str">
        <f t="shared" si="8"/>
        <v>ДА</v>
      </c>
      <c r="AH98" s="9" t="str">
        <f t="shared" si="8"/>
        <v>НЕТ</v>
      </c>
      <c r="AI98" s="9" t="str">
        <f t="shared" si="8"/>
        <v>ДА</v>
      </c>
      <c r="AJ98" s="9" t="str">
        <f t="shared" si="8"/>
        <v>НЕТ</v>
      </c>
      <c r="AK98" s="9" t="str">
        <f t="shared" si="8"/>
        <v>ДА</v>
      </c>
      <c r="AL98" s="9" t="str">
        <f t="shared" si="8"/>
        <v>ДА</v>
      </c>
      <c r="AM98" s="9" t="str">
        <f t="shared" si="8"/>
        <v>НЕТ</v>
      </c>
      <c r="AN98" s="9" t="str">
        <f t="shared" si="8"/>
        <v>ДА</v>
      </c>
      <c r="AO98" s="9" t="str">
        <f t="shared" si="8"/>
        <v>НЕТ</v>
      </c>
      <c r="AP98" s="9" t="str">
        <f t="shared" si="8"/>
        <v>НЕТ</v>
      </c>
      <c r="AQ98" s="9" t="str">
        <f t="shared" si="8"/>
        <v>НЕТ</v>
      </c>
      <c r="AR98" s="9" t="str">
        <f t="shared" si="8"/>
        <v>НЕТ</v>
      </c>
      <c r="AS98" s="9" t="str">
        <f t="shared" si="8"/>
        <v>НЕТ</v>
      </c>
      <c r="AT98" s="9" t="str">
        <f t="shared" si="8"/>
        <v>НЕТ</v>
      </c>
      <c r="AU98" s="9" t="str">
        <f t="shared" si="8"/>
        <v>НЕТ</v>
      </c>
      <c r="AV98" s="9" t="str">
        <f t="shared" si="8"/>
        <v>НЕТ</v>
      </c>
      <c r="AW98" s="9" t="str">
        <f t="shared" si="8"/>
        <v>НЕТ</v>
      </c>
      <c r="AX98" s="9" t="str">
        <f t="shared" si="8"/>
        <v>НЕТ</v>
      </c>
      <c r="AY98" s="9" t="str">
        <f t="shared" si="8"/>
        <v>НЕТ</v>
      </c>
      <c r="AZ98" s="9" t="str">
        <f t="shared" si="8"/>
        <v>НЕТ</v>
      </c>
      <c r="BA98" s="9" t="str">
        <f t="shared" si="8"/>
        <v>НЕТ</v>
      </c>
      <c r="BB98" s="9" t="str">
        <f t="shared" si="8"/>
        <v>НЕТ</v>
      </c>
      <c r="BC98" s="9" t="str">
        <f t="shared" si="8"/>
        <v>ДА</v>
      </c>
      <c r="BD98" s="9" t="str">
        <f t="shared" si="8"/>
        <v>НЕТ</v>
      </c>
      <c r="BE98" s="9" t="str">
        <f t="shared" si="8"/>
        <v>НЕТ</v>
      </c>
      <c r="BF98" s="9" t="str">
        <f t="shared" si="8"/>
        <v>НЕТ</v>
      </c>
      <c r="BG98" s="9" t="str">
        <f t="shared" si="8"/>
        <v>НЕТ</v>
      </c>
      <c r="BH98" s="37">
        <f>COUNTIF(B98:BG98,"ДА")</f>
        <v>11</v>
      </c>
      <c r="BI98" s="114"/>
      <c r="BJ98" s="9"/>
    </row>
    <row r="99" spans="1:62">
      <c r="A99" s="125" t="s">
        <v>109</v>
      </c>
      <c r="B99" s="9">
        <f>IF(B98="НЕТ",0,B97)</f>
        <v>0</v>
      </c>
      <c r="C99" s="9">
        <f t="shared" ref="C99:BG99" si="9">IF(C98="НЕТ",0,C97)</f>
        <v>0</v>
      </c>
      <c r="D99" s="9">
        <f t="shared" si="9"/>
        <v>0</v>
      </c>
      <c r="E99" s="9">
        <f t="shared" si="9"/>
        <v>0</v>
      </c>
      <c r="F99" s="9">
        <f t="shared" si="9"/>
        <v>0</v>
      </c>
      <c r="G99" s="9">
        <f t="shared" si="9"/>
        <v>0</v>
      </c>
      <c r="H99" s="9">
        <f t="shared" si="9"/>
        <v>0</v>
      </c>
      <c r="I99" s="9">
        <f t="shared" si="9"/>
        <v>0</v>
      </c>
      <c r="J99" s="9">
        <f t="shared" si="9"/>
        <v>0</v>
      </c>
      <c r="K99" s="9">
        <f t="shared" si="9"/>
        <v>0</v>
      </c>
      <c r="L99" s="9">
        <f t="shared" si="9"/>
        <v>22</v>
      </c>
      <c r="M99" s="9">
        <f t="shared" si="9"/>
        <v>0</v>
      </c>
      <c r="N99" s="9">
        <f t="shared" si="9"/>
        <v>0</v>
      </c>
      <c r="O99" s="9">
        <f t="shared" si="9"/>
        <v>26</v>
      </c>
      <c r="P99" s="9">
        <f t="shared" si="9"/>
        <v>0</v>
      </c>
      <c r="Q99" s="9">
        <f t="shared" si="9"/>
        <v>0</v>
      </c>
      <c r="R99" s="9">
        <f t="shared" si="9"/>
        <v>0</v>
      </c>
      <c r="S99" s="9">
        <f t="shared" si="9"/>
        <v>0</v>
      </c>
      <c r="T99" s="9">
        <f t="shared" si="9"/>
        <v>0</v>
      </c>
      <c r="U99" s="9">
        <f t="shared" si="9"/>
        <v>15</v>
      </c>
      <c r="V99" s="9">
        <f t="shared" si="9"/>
        <v>14</v>
      </c>
      <c r="W99" s="9">
        <f t="shared" ref="W99:AN99" si="10">IF(W98="НЕТ",0,W97)</f>
        <v>0</v>
      </c>
      <c r="X99" s="9">
        <f t="shared" si="10"/>
        <v>0</v>
      </c>
      <c r="Y99" s="9">
        <f t="shared" si="10"/>
        <v>0</v>
      </c>
      <c r="Z99" s="9">
        <f t="shared" si="10"/>
        <v>31</v>
      </c>
      <c r="AA99" s="9">
        <f t="shared" si="10"/>
        <v>0</v>
      </c>
      <c r="AB99" s="9">
        <f t="shared" si="10"/>
        <v>0</v>
      </c>
      <c r="AC99" s="9">
        <f t="shared" si="10"/>
        <v>0</v>
      </c>
      <c r="AD99" s="9">
        <f t="shared" si="10"/>
        <v>0</v>
      </c>
      <c r="AE99" s="9">
        <f t="shared" si="10"/>
        <v>0</v>
      </c>
      <c r="AF99" s="9">
        <f t="shared" si="10"/>
        <v>0</v>
      </c>
      <c r="AG99" s="9">
        <f t="shared" si="10"/>
        <v>22</v>
      </c>
      <c r="AH99" s="9">
        <f t="shared" si="10"/>
        <v>0</v>
      </c>
      <c r="AI99" s="9">
        <f t="shared" si="10"/>
        <v>14</v>
      </c>
      <c r="AJ99" s="9">
        <f t="shared" si="10"/>
        <v>0</v>
      </c>
      <c r="AK99" s="9">
        <f t="shared" si="10"/>
        <v>50</v>
      </c>
      <c r="AL99" s="9">
        <f t="shared" si="10"/>
        <v>15</v>
      </c>
      <c r="AM99" s="9">
        <f t="shared" si="10"/>
        <v>0</v>
      </c>
      <c r="AN99" s="9">
        <f t="shared" si="10"/>
        <v>17</v>
      </c>
      <c r="AO99" s="9">
        <f t="shared" si="9"/>
        <v>0</v>
      </c>
      <c r="AP99" s="9">
        <f t="shared" si="9"/>
        <v>0</v>
      </c>
      <c r="AQ99" s="9">
        <f t="shared" si="9"/>
        <v>0</v>
      </c>
      <c r="AR99" s="9">
        <f t="shared" si="9"/>
        <v>0</v>
      </c>
      <c r="AS99" s="9">
        <f t="shared" si="9"/>
        <v>0</v>
      </c>
      <c r="AT99" s="9">
        <f t="shared" si="9"/>
        <v>0</v>
      </c>
      <c r="AU99" s="9">
        <f t="shared" si="9"/>
        <v>0</v>
      </c>
      <c r="AV99" s="9">
        <f t="shared" si="9"/>
        <v>0</v>
      </c>
      <c r="AW99" s="9">
        <f t="shared" si="9"/>
        <v>0</v>
      </c>
      <c r="AX99" s="9">
        <f t="shared" si="9"/>
        <v>0</v>
      </c>
      <c r="AY99" s="9">
        <f t="shared" si="9"/>
        <v>0</v>
      </c>
      <c r="AZ99" s="9">
        <f t="shared" si="9"/>
        <v>0</v>
      </c>
      <c r="BA99" s="9">
        <f t="shared" si="9"/>
        <v>0</v>
      </c>
      <c r="BB99" s="9">
        <f t="shared" si="9"/>
        <v>0</v>
      </c>
      <c r="BC99" s="9">
        <f t="shared" si="9"/>
        <v>41</v>
      </c>
      <c r="BD99" s="9">
        <f t="shared" si="9"/>
        <v>0</v>
      </c>
      <c r="BE99" s="9">
        <f t="shared" si="9"/>
        <v>0</v>
      </c>
      <c r="BF99" s="9">
        <f t="shared" si="9"/>
        <v>0</v>
      </c>
      <c r="BG99" s="9">
        <f t="shared" si="9"/>
        <v>0</v>
      </c>
      <c r="BH99" s="37">
        <f>SUM(B99:BG99)</f>
        <v>267</v>
      </c>
      <c r="BI99" s="114"/>
      <c r="BJ99" s="9"/>
    </row>
    <row r="101" spans="1:62">
      <c r="A101" s="124" t="s">
        <v>110</v>
      </c>
    </row>
    <row r="102" spans="1:62">
      <c r="A102" s="125">
        <v>1</v>
      </c>
      <c r="B102" s="9" t="str">
        <f>IFERROR(VLOOKUP(CONCATENATE($A102,B$1),'Исх-увл.отчёт'!$A$2:$F$3000,6,FALSE),"-")</f>
        <v>-</v>
      </c>
      <c r="C102" s="9" t="str">
        <f>IFERROR(VLOOKUP(CONCATENATE($A102,C$1),'Исх-увл.отчёт'!$A$2:$F$3000,6,FALSE),"-")</f>
        <v>-</v>
      </c>
      <c r="D102" s="9" t="str">
        <f>IFERROR(VLOOKUP(CONCATENATE($A102,D$1),'Исх-увл.отчёт'!$A$2:$F$3000,6,FALSE),"-")</f>
        <v>-</v>
      </c>
      <c r="E102" s="9" t="str">
        <f>IFERROR(VLOOKUP(CONCATENATE($A102,E$1),'Исх-увл.отчёт'!$A$2:$F$3000,6,FALSE),"-")</f>
        <v>-</v>
      </c>
      <c r="F102" s="9" t="str">
        <f>IFERROR(VLOOKUP(CONCATENATE($A102,F$1),'Исх-увл.отчёт'!$A$2:$F$3000,6,FALSE),"-")</f>
        <v>-</v>
      </c>
      <c r="G102" s="9" t="str">
        <f>IFERROR(VLOOKUP(CONCATENATE($A102,G$1),'Исх-увл.отчёт'!$A$2:$F$3000,6,FALSE),"-")</f>
        <v>-</v>
      </c>
      <c r="H102" s="9" t="str">
        <f>IFERROR(VLOOKUP(CONCATENATE($A102,H$1),'Исх-увл.отчёт'!$A$2:$F$3000,6,FALSE),"-")</f>
        <v>-</v>
      </c>
      <c r="I102" s="9" t="str">
        <f>IFERROR(VLOOKUP(CONCATENATE($A102,I$1),'Исх-увл.отчёт'!$A$2:$F$3000,6,FALSE),"-")</f>
        <v>-</v>
      </c>
      <c r="J102" s="9" t="str">
        <f>IFERROR(VLOOKUP(CONCATENATE($A102,J$1),'Исх-увл.отчёт'!$A$2:$F$3000,6,FALSE),"-")</f>
        <v>-</v>
      </c>
      <c r="K102" s="9" t="str">
        <f>IFERROR(VLOOKUP(CONCATENATE($A102,K$1),'Исх-увл.отчёт'!$A$2:$F$3000,6,FALSE),"-")</f>
        <v>-</v>
      </c>
      <c r="L102" s="9" t="str">
        <f>IFERROR(VLOOKUP(CONCATENATE($A102,L$1),'Исх-увл.отчёт'!$A$2:$F$3000,6,FALSE),"-")</f>
        <v>-</v>
      </c>
      <c r="M102" s="9" t="str">
        <f>IFERROR(VLOOKUP(CONCATENATE($A102,M$1),'Исх-увл.отчёт'!$A$2:$F$3000,6,FALSE),"-")</f>
        <v>-</v>
      </c>
      <c r="N102" s="9" t="str">
        <f>IFERROR(VLOOKUP(CONCATENATE($A102,N$1),'Исх-увл.отчёт'!$A$2:$F$3000,6,FALSE),"-")</f>
        <v>-</v>
      </c>
      <c r="O102" s="9" t="str">
        <f>IFERROR(VLOOKUP(CONCATENATE($A102,O$1),'Исх-увл.отчёт'!$A$2:$F$3000,6,FALSE),"-")</f>
        <v>НЕТ</v>
      </c>
      <c r="P102" s="9" t="str">
        <f>IFERROR(VLOOKUP(CONCATENATE($A102,P$1),'Исх-увл.отчёт'!$A$2:$F$3000,6,FALSE),"-")</f>
        <v>-</v>
      </c>
      <c r="Q102" s="9" t="str">
        <f>IFERROR(VLOOKUP(CONCATENATE($A102,Q$1),'Исх-увл.отчёт'!$A$2:$F$3000,6,FALSE),"-")</f>
        <v>-</v>
      </c>
      <c r="R102" s="9" t="str">
        <f>IFERROR(VLOOKUP(CONCATENATE($A102,R$1),'Исх-увл.отчёт'!$A$2:$F$3000,6,FALSE),"-")</f>
        <v>-</v>
      </c>
      <c r="S102" s="9" t="str">
        <f>IFERROR(VLOOKUP(CONCATENATE($A102,S$1),'Исх-увл.отчёт'!$A$2:$F$3000,6,FALSE),"-")</f>
        <v>-</v>
      </c>
      <c r="T102" s="9" t="str">
        <f>IFERROR(VLOOKUP(CONCATENATE($A102,T$1),'Исх-увл.отчёт'!$A$2:$F$3000,6,FALSE),"-")</f>
        <v>-</v>
      </c>
      <c r="U102" s="9" t="str">
        <f>IFERROR(VLOOKUP(CONCATENATE($A102,U$1),'Исх-увл.отчёт'!$A$2:$F$3000,6,FALSE),"-")</f>
        <v>НЕТ</v>
      </c>
      <c r="V102" s="9" t="str">
        <f>IFERROR(VLOOKUP(CONCATENATE($A102,V$1),'Исх-увл.отчёт'!$A$2:$F$3000,6,FALSE),"-")</f>
        <v>-</v>
      </c>
      <c r="W102" s="9" t="str">
        <f>IFERROR(VLOOKUP(CONCATENATE($A102,W$1),'Исх-увл.отчёт'!$A$2:$F$3000,6,FALSE),"-")</f>
        <v>-</v>
      </c>
      <c r="X102" s="9" t="str">
        <f>IFERROR(VLOOKUP(CONCATENATE($A102,X$1),'Исх-увл.отчёт'!$A$2:$F$3000,6,FALSE),"-")</f>
        <v>-</v>
      </c>
      <c r="Y102" s="9" t="str">
        <f>IFERROR(VLOOKUP(CONCATENATE($A102,Y$1),'Исх-увл.отчёт'!$A$2:$F$3000,6,FALSE),"-")</f>
        <v>-</v>
      </c>
      <c r="Z102" s="9" t="str">
        <f>IFERROR(VLOOKUP(CONCATENATE($A102,Z$1),'Исх-увл.отчёт'!$A$2:$F$3000,6,FALSE),"-")</f>
        <v>НЕТ</v>
      </c>
      <c r="AA102" s="9" t="str">
        <f>IFERROR(VLOOKUP(CONCATENATE($A102,AA$1),'Исх-увл.отчёт'!$A$2:$F$3000,6,FALSE),"-")</f>
        <v>-</v>
      </c>
      <c r="AB102" s="9" t="str">
        <f>IFERROR(VLOOKUP(CONCATENATE($A102,AB$1),'Исх-увл.отчёт'!$A$2:$F$3000,6,FALSE),"-")</f>
        <v>-</v>
      </c>
      <c r="AC102" s="9" t="str">
        <f>IFERROR(VLOOKUP(CONCATENATE($A102,AC$1),'Исх-увл.отчёт'!$A$2:$F$3000,6,FALSE),"-")</f>
        <v>-</v>
      </c>
      <c r="AD102" s="9" t="str">
        <f>IFERROR(VLOOKUP(CONCATENATE($A102,AD$1),'Исх-увл.отчёт'!$A$2:$F$3000,6,FALSE),"-")</f>
        <v>-</v>
      </c>
      <c r="AE102" s="9" t="str">
        <f>IFERROR(VLOOKUP(CONCATENATE($A102,AE$1),'Исх-увл.отчёт'!$A$2:$F$3000,6,FALSE),"-")</f>
        <v>-</v>
      </c>
      <c r="AF102" s="9" t="str">
        <f>IFERROR(VLOOKUP(CONCATENATE($A102,AF$1),'Исх-увл.отчёт'!$A$2:$F$3000,6,FALSE),"-")</f>
        <v>-</v>
      </c>
      <c r="AG102" s="9" t="str">
        <f>IFERROR(VLOOKUP(CONCATENATE($A102,AG$1),'Исх-увл.отчёт'!$A$2:$F$3000,6,FALSE),"-")</f>
        <v>-</v>
      </c>
      <c r="AH102" s="9" t="str">
        <f>IFERROR(VLOOKUP(CONCATENATE($A102,AH$1),'Исх-увл.отчёт'!$A$2:$F$3000,6,FALSE),"-")</f>
        <v>-</v>
      </c>
      <c r="AI102" s="9" t="str">
        <f>IFERROR(VLOOKUP(CONCATENATE($A102,AI$1),'Исх-увл.отчёт'!$A$2:$F$3000,6,FALSE),"-")</f>
        <v>ДА</v>
      </c>
      <c r="AJ102" s="9" t="str">
        <f>IFERROR(VLOOKUP(CONCATENATE($A102,AJ$1),'Исх-увл.отчёт'!$A$2:$F$3000,6,FALSE),"-")</f>
        <v>-</v>
      </c>
      <c r="AK102" s="9" t="str">
        <f>IFERROR(VLOOKUP(CONCATENATE($A102,AK$1),'Исх-увл.отчёт'!$A$2:$F$3000,6,FALSE),"-")</f>
        <v>ДА</v>
      </c>
      <c r="AL102" s="9" t="str">
        <f>IFERROR(VLOOKUP(CONCATENATE($A102,AL$1),'Исх-увл.отчёт'!$A$2:$F$3000,6,FALSE),"-")</f>
        <v>ДА</v>
      </c>
      <c r="AM102" s="9" t="str">
        <f>IFERROR(VLOOKUP(CONCATENATE($A102,AM$1),'Исх-увл.отчёт'!$A$2:$F$3000,6,FALSE),"-")</f>
        <v>-</v>
      </c>
      <c r="AN102" s="9" t="str">
        <f>IFERROR(VLOOKUP(CONCATENATE($A102,AN$1),'Исх-увл.отчёт'!$A$2:$F$3000,6,FALSE),"-")</f>
        <v>НЕТ</v>
      </c>
      <c r="AO102" s="9" t="str">
        <f>IFERROR(VLOOKUP(CONCATENATE($A102,AO$1),'Исх-увл.отчёт'!$A$2:$F$3000,6,FALSE),"-")</f>
        <v>-</v>
      </c>
      <c r="AP102" s="9" t="str">
        <f>IFERROR(VLOOKUP(CONCATENATE($A102,AP$1),'Исх-увл.отчёт'!$A$2:$F$3000,6,FALSE),"-")</f>
        <v>-</v>
      </c>
      <c r="AQ102" s="9" t="str">
        <f>IFERROR(VLOOKUP(CONCATENATE($A102,AQ$1),'Исх-увл.отчёт'!$A$2:$F$3000,6,FALSE),"-")</f>
        <v>-</v>
      </c>
      <c r="AR102" s="9" t="str">
        <f>IFERROR(VLOOKUP(CONCATENATE($A102,AR$1),'Исх-увл.отчёт'!$A$2:$F$3000,6,FALSE),"-")</f>
        <v>-</v>
      </c>
      <c r="AS102" s="9" t="str">
        <f>IFERROR(VLOOKUP(CONCATENATE($A102,AS$1),'Исх-увл.отчёт'!$A$2:$F$3000,6,FALSE),"-")</f>
        <v>-</v>
      </c>
      <c r="AT102" s="9" t="str">
        <f>IFERROR(VLOOKUP(CONCATENATE($A102,AT$1),'Исх-увл.отчёт'!$A$2:$F$3000,6,FALSE),"-")</f>
        <v>-</v>
      </c>
      <c r="AU102" s="9" t="str">
        <f>IFERROR(VLOOKUP(CONCATENATE($A102,AU$1),'Исх-увл.отчёт'!$A$2:$F$3000,6,FALSE),"-")</f>
        <v>-</v>
      </c>
      <c r="AV102" s="9" t="str">
        <f>IFERROR(VLOOKUP(CONCATENATE($A102,AV$1),'Исх-увл.отчёт'!$A$2:$F$3000,6,FALSE),"-")</f>
        <v>-</v>
      </c>
      <c r="AW102" s="9" t="str">
        <f>IFERROR(VLOOKUP(CONCATENATE($A102,AW$1),'Исх-увл.отчёт'!$A$2:$F$3000,6,FALSE),"-")</f>
        <v>-</v>
      </c>
      <c r="AX102" s="9" t="str">
        <f>IFERROR(VLOOKUP(CONCATENATE($A102,AX$1),'Исх-увл.отчёт'!$A$2:$F$3000,6,FALSE),"-")</f>
        <v>-</v>
      </c>
      <c r="AY102" s="9" t="str">
        <f>IFERROR(VLOOKUP(CONCATENATE($A102,AY$1),'Исх-увл.отчёт'!$A$2:$F$3000,6,FALSE),"-")</f>
        <v>-</v>
      </c>
      <c r="AZ102" s="9" t="str">
        <f>IFERROR(VLOOKUP(CONCATENATE($A102,AZ$1),'Исх-увл.отчёт'!$A$2:$F$3000,6,FALSE),"-")</f>
        <v>-</v>
      </c>
      <c r="BA102" s="9" t="str">
        <f>IFERROR(VLOOKUP(CONCATENATE($A102,BA$1),'Исх-увл.отчёт'!$A$2:$F$3000,6,FALSE),"-")</f>
        <v>-</v>
      </c>
      <c r="BB102" s="9" t="str">
        <f>IFERROR(VLOOKUP(CONCATENATE($A102,BB$1),'Исх-увл.отчёт'!$A$2:$F$3000,6,FALSE),"-")</f>
        <v>-</v>
      </c>
      <c r="BC102" s="9" t="str">
        <f>IFERROR(VLOOKUP(CONCATENATE($A102,BC$1),'Исх-увл.отчёт'!$A$2:$F$3000,6,FALSE),"-")</f>
        <v>НЕТ</v>
      </c>
      <c r="BD102" s="9" t="str">
        <f>IFERROR(VLOOKUP(CONCATENATE($A102,BD$1),'Исх-увл.отчёт'!$A$2:$F$3000,6,FALSE),"-")</f>
        <v>-</v>
      </c>
      <c r="BE102" s="9" t="str">
        <f>IFERROR(VLOOKUP(CONCATENATE($A102,BE$1),'Исх-увл.отчёт'!$A$2:$F$3000,6,FALSE),"-")</f>
        <v>-</v>
      </c>
      <c r="BF102" s="9" t="str">
        <f>IFERROR(VLOOKUP(CONCATENATE($A102,BF$1),'Исх-увл.отчёт'!$A$2:$F$3000,6,FALSE),"-")</f>
        <v>-</v>
      </c>
      <c r="BG102" s="9" t="str">
        <f>IFERROR(VLOOKUP(CONCATENATE($A102,BG$1),'Исх-увл.отчёт'!$A$2:$F$3000,6,FALSE),"-")</f>
        <v>-</v>
      </c>
      <c r="BH102" s="37"/>
    </row>
    <row r="103" spans="1:62">
      <c r="A103" s="125">
        <f>A102+1</f>
        <v>2</v>
      </c>
      <c r="B103" s="9" t="str">
        <f>IFERROR(VLOOKUP(CONCATENATE($A103,B$1),'Исх-увл.отчёт'!$A$2:$F$3000,6,FALSE),"-")</f>
        <v>-</v>
      </c>
      <c r="C103" s="9" t="str">
        <f>IFERROR(VLOOKUP(CONCATENATE($A103,C$1),'Исх-увл.отчёт'!$A$2:$F$3000,6,FALSE),"-")</f>
        <v>-</v>
      </c>
      <c r="D103" s="9" t="str">
        <f>IFERROR(VLOOKUP(CONCATENATE($A103,D$1),'Исх-увл.отчёт'!$A$2:$F$3000,6,FALSE),"-")</f>
        <v>-</v>
      </c>
      <c r="E103" s="9" t="str">
        <f>IFERROR(VLOOKUP(CONCATENATE($A103,E$1),'Исх-увл.отчёт'!$A$2:$F$3000,6,FALSE),"-")</f>
        <v>-</v>
      </c>
      <c r="F103" s="9" t="str">
        <f>IFERROR(VLOOKUP(CONCATENATE($A103,F$1),'Исх-увл.отчёт'!$A$2:$F$3000,6,FALSE),"-")</f>
        <v>-</v>
      </c>
      <c r="G103" s="9" t="str">
        <f>IFERROR(VLOOKUP(CONCATENATE($A103,G$1),'Исх-увл.отчёт'!$A$2:$F$3000,6,FALSE),"-")</f>
        <v>-</v>
      </c>
      <c r="H103" s="9" t="str">
        <f>IFERROR(VLOOKUP(CONCATENATE($A103,H$1),'Исх-увл.отчёт'!$A$2:$F$3000,6,FALSE),"-")</f>
        <v>-</v>
      </c>
      <c r="I103" s="9" t="str">
        <f>IFERROR(VLOOKUP(CONCATENATE($A103,I$1),'Исх-увл.отчёт'!$A$2:$F$3000,6,FALSE),"-")</f>
        <v>-</v>
      </c>
      <c r="J103" s="9" t="str">
        <f>IFERROR(VLOOKUP(CONCATENATE($A103,J$1),'Исх-увл.отчёт'!$A$2:$F$3000,6,FALSE),"-")</f>
        <v>-</v>
      </c>
      <c r="K103" s="9" t="str">
        <f>IFERROR(VLOOKUP(CONCATENATE($A103,K$1),'Исх-увл.отчёт'!$A$2:$F$3000,6,FALSE),"-")</f>
        <v>-</v>
      </c>
      <c r="L103" s="9" t="str">
        <f>IFERROR(VLOOKUP(CONCATENATE($A103,L$1),'Исх-увл.отчёт'!$A$2:$F$3000,6,FALSE),"-")</f>
        <v>-</v>
      </c>
      <c r="M103" s="9" t="str">
        <f>IFERROR(VLOOKUP(CONCATENATE($A103,M$1),'Исх-увл.отчёт'!$A$2:$F$3000,6,FALSE),"-")</f>
        <v>-</v>
      </c>
      <c r="N103" s="9" t="str">
        <f>IFERROR(VLOOKUP(CONCATENATE($A103,N$1),'Исх-увл.отчёт'!$A$2:$F$3000,6,FALSE),"-")</f>
        <v>-</v>
      </c>
      <c r="O103" s="9" t="str">
        <f>IFERROR(VLOOKUP(CONCATENATE($A103,O$1),'Исх-увл.отчёт'!$A$2:$F$3000,6,FALSE),"-")</f>
        <v>-</v>
      </c>
      <c r="P103" s="9" t="str">
        <f>IFERROR(VLOOKUP(CONCATENATE($A103,P$1),'Исх-увл.отчёт'!$A$2:$F$3000,6,FALSE),"-")</f>
        <v>-</v>
      </c>
      <c r="Q103" s="9" t="str">
        <f>IFERROR(VLOOKUP(CONCATENATE($A103,Q$1),'Исх-увл.отчёт'!$A$2:$F$3000,6,FALSE),"-")</f>
        <v>-</v>
      </c>
      <c r="R103" s="9" t="str">
        <f>IFERROR(VLOOKUP(CONCATENATE($A103,R$1),'Исх-увл.отчёт'!$A$2:$F$3000,6,FALSE),"-")</f>
        <v>-</v>
      </c>
      <c r="S103" s="9" t="str">
        <f>IFERROR(VLOOKUP(CONCATENATE($A103,S$1),'Исх-увл.отчёт'!$A$2:$F$3000,6,FALSE),"-")</f>
        <v>-</v>
      </c>
      <c r="T103" s="9" t="str">
        <f>IFERROR(VLOOKUP(CONCATENATE($A103,T$1),'Исх-увл.отчёт'!$A$2:$F$3000,6,FALSE),"-")</f>
        <v>-</v>
      </c>
      <c r="U103" s="9" t="str">
        <f>IFERROR(VLOOKUP(CONCATENATE($A103,U$1),'Исх-увл.отчёт'!$A$2:$F$3000,6,FALSE),"-")</f>
        <v>-</v>
      </c>
      <c r="V103" s="9" t="str">
        <f>IFERROR(VLOOKUP(CONCATENATE($A103,V$1),'Исх-увл.отчёт'!$A$2:$F$3000,6,FALSE),"-")</f>
        <v>-</v>
      </c>
      <c r="W103" s="9" t="str">
        <f>IFERROR(VLOOKUP(CONCATENATE($A103,W$1),'Исх-увл.отчёт'!$A$2:$F$3000,6,FALSE),"-")</f>
        <v>-</v>
      </c>
      <c r="X103" s="9" t="str">
        <f>IFERROR(VLOOKUP(CONCATENATE($A103,X$1),'Исх-увл.отчёт'!$A$2:$F$3000,6,FALSE),"-")</f>
        <v>-</v>
      </c>
      <c r="Y103" s="9" t="str">
        <f>IFERROR(VLOOKUP(CONCATENATE($A103,Y$1),'Исх-увл.отчёт'!$A$2:$F$3000,6,FALSE),"-")</f>
        <v>-</v>
      </c>
      <c r="Z103" s="9" t="str">
        <f>IFERROR(VLOOKUP(CONCATENATE($A103,Z$1),'Исх-увл.отчёт'!$A$2:$F$3000,6,FALSE),"-")</f>
        <v>-</v>
      </c>
      <c r="AA103" s="9" t="str">
        <f>IFERROR(VLOOKUP(CONCATENATE($A103,AA$1),'Исх-увл.отчёт'!$A$2:$F$3000,6,FALSE),"-")</f>
        <v>-</v>
      </c>
      <c r="AB103" s="9" t="str">
        <f>IFERROR(VLOOKUP(CONCATENATE($A103,AB$1),'Исх-увл.отчёт'!$A$2:$F$3000,6,FALSE),"-")</f>
        <v>-</v>
      </c>
      <c r="AC103" s="9" t="str">
        <f>IFERROR(VLOOKUP(CONCATENATE($A103,AC$1),'Исх-увл.отчёт'!$A$2:$F$3000,6,FALSE),"-")</f>
        <v>-</v>
      </c>
      <c r="AD103" s="9" t="str">
        <f>IFERROR(VLOOKUP(CONCATENATE($A103,AD$1),'Исх-увл.отчёт'!$A$2:$F$3000,6,FALSE),"-")</f>
        <v>-</v>
      </c>
      <c r="AE103" s="9" t="str">
        <f>IFERROR(VLOOKUP(CONCATENATE($A103,AE$1),'Исх-увл.отчёт'!$A$2:$F$3000,6,FALSE),"-")</f>
        <v>-</v>
      </c>
      <c r="AF103" s="9" t="str">
        <f>IFERROR(VLOOKUP(CONCATENATE($A103,AF$1),'Исх-увл.отчёт'!$A$2:$F$3000,6,FALSE),"-")</f>
        <v>-</v>
      </c>
      <c r="AG103" s="9" t="str">
        <f>IFERROR(VLOOKUP(CONCATENATE($A103,AG$1),'Исх-увл.отчёт'!$A$2:$F$3000,6,FALSE),"-")</f>
        <v>-</v>
      </c>
      <c r="AH103" s="9" t="str">
        <f>IFERROR(VLOOKUP(CONCATENATE($A103,AH$1),'Исх-увл.отчёт'!$A$2:$F$3000,6,FALSE),"-")</f>
        <v>-</v>
      </c>
      <c r="AI103" s="9" t="str">
        <f>IFERROR(VLOOKUP(CONCATENATE($A103,AI$1),'Исх-увл.отчёт'!$A$2:$F$3000,6,FALSE),"-")</f>
        <v>-</v>
      </c>
      <c r="AJ103" s="9" t="str">
        <f>IFERROR(VLOOKUP(CONCATENATE($A103,AJ$1),'Исх-увл.отчёт'!$A$2:$F$3000,6,FALSE),"-")</f>
        <v>-</v>
      </c>
      <c r="AK103" s="9" t="str">
        <f>IFERROR(VLOOKUP(CONCATENATE($A103,AK$1),'Исх-увл.отчёт'!$A$2:$F$3000,6,FALSE),"-")</f>
        <v>-</v>
      </c>
      <c r="AL103" s="9" t="str">
        <f>IFERROR(VLOOKUP(CONCATENATE($A103,AL$1),'Исх-увл.отчёт'!$A$2:$F$3000,6,FALSE),"-")</f>
        <v>-</v>
      </c>
      <c r="AM103" s="9" t="str">
        <f>IFERROR(VLOOKUP(CONCATENATE($A103,AM$1),'Исх-увл.отчёт'!$A$2:$F$3000,6,FALSE),"-")</f>
        <v>-</v>
      </c>
      <c r="AN103" s="9" t="str">
        <f>IFERROR(VLOOKUP(CONCATENATE($A103,AN$1),'Исх-увл.отчёт'!$A$2:$F$3000,6,FALSE),"-")</f>
        <v>-</v>
      </c>
      <c r="AO103" s="9" t="str">
        <f>IFERROR(VLOOKUP(CONCATENATE($A103,AO$1),'Исх-увл.отчёт'!$A$2:$F$3000,6,FALSE),"-")</f>
        <v>-</v>
      </c>
      <c r="AP103" s="9" t="str">
        <f>IFERROR(VLOOKUP(CONCATENATE($A103,AP$1),'Исх-увл.отчёт'!$A$2:$F$3000,6,FALSE),"-")</f>
        <v>-</v>
      </c>
      <c r="AQ103" s="9" t="str">
        <f>IFERROR(VLOOKUP(CONCATENATE($A103,AQ$1),'Исх-увл.отчёт'!$A$2:$F$3000,6,FALSE),"-")</f>
        <v>-</v>
      </c>
      <c r="AR103" s="9" t="str">
        <f>IFERROR(VLOOKUP(CONCATENATE($A103,AR$1),'Исх-увл.отчёт'!$A$2:$F$3000,6,FALSE),"-")</f>
        <v>-</v>
      </c>
      <c r="AS103" s="9" t="str">
        <f>IFERROR(VLOOKUP(CONCATENATE($A103,AS$1),'Исх-увл.отчёт'!$A$2:$F$3000,6,FALSE),"-")</f>
        <v>-</v>
      </c>
      <c r="AT103" s="9" t="str">
        <f>IFERROR(VLOOKUP(CONCATENATE($A103,AT$1),'Исх-увл.отчёт'!$A$2:$F$3000,6,FALSE),"-")</f>
        <v>-</v>
      </c>
      <c r="AU103" s="9" t="str">
        <f>IFERROR(VLOOKUP(CONCATENATE($A103,AU$1),'Исх-увл.отчёт'!$A$2:$F$3000,6,FALSE),"-")</f>
        <v>-</v>
      </c>
      <c r="AV103" s="9" t="str">
        <f>IFERROR(VLOOKUP(CONCATENATE($A103,AV$1),'Исх-увл.отчёт'!$A$2:$F$3000,6,FALSE),"-")</f>
        <v>-</v>
      </c>
      <c r="AW103" s="9" t="str">
        <f>IFERROR(VLOOKUP(CONCATENATE($A103,AW$1),'Исх-увл.отчёт'!$A$2:$F$3000,6,FALSE),"-")</f>
        <v>-</v>
      </c>
      <c r="AX103" s="9" t="str">
        <f>IFERROR(VLOOKUP(CONCATENATE($A103,AX$1),'Исх-увл.отчёт'!$A$2:$F$3000,6,FALSE),"-")</f>
        <v>-</v>
      </c>
      <c r="AY103" s="9" t="str">
        <f>IFERROR(VLOOKUP(CONCATENATE($A103,AY$1),'Исх-увл.отчёт'!$A$2:$F$3000,6,FALSE),"-")</f>
        <v>-</v>
      </c>
      <c r="AZ103" s="9" t="str">
        <f>IFERROR(VLOOKUP(CONCATENATE($A103,AZ$1),'Исх-увл.отчёт'!$A$2:$F$3000,6,FALSE),"-")</f>
        <v>-</v>
      </c>
      <c r="BA103" s="9" t="str">
        <f>IFERROR(VLOOKUP(CONCATENATE($A103,BA$1),'Исх-увл.отчёт'!$A$2:$F$3000,6,FALSE),"-")</f>
        <v>-</v>
      </c>
      <c r="BB103" s="9" t="str">
        <f>IFERROR(VLOOKUP(CONCATENATE($A103,BB$1),'Исх-увл.отчёт'!$A$2:$F$3000,6,FALSE),"-")</f>
        <v>-</v>
      </c>
      <c r="BC103" s="9" t="str">
        <f>IFERROR(VLOOKUP(CONCATENATE($A103,BC$1),'Исх-увл.отчёт'!$A$2:$F$3000,6,FALSE),"-")</f>
        <v>-</v>
      </c>
      <c r="BD103" s="9" t="str">
        <f>IFERROR(VLOOKUP(CONCATENATE($A103,BD$1),'Исх-увл.отчёт'!$A$2:$F$3000,6,FALSE),"-")</f>
        <v>-</v>
      </c>
      <c r="BE103" s="9" t="str">
        <f>IFERROR(VLOOKUP(CONCATENATE($A103,BE$1),'Исх-увл.отчёт'!$A$2:$F$3000,6,FALSE),"-")</f>
        <v>-</v>
      </c>
      <c r="BF103" s="9" t="str">
        <f>IFERROR(VLOOKUP(CONCATENATE($A103,BF$1),'Исх-увл.отчёт'!$A$2:$F$3000,6,FALSE),"-")</f>
        <v>-</v>
      </c>
      <c r="BG103" s="9" t="str">
        <f>IFERROR(VLOOKUP(CONCATENATE($A103,BG$1),'Исх-увл.отчёт'!$A$2:$F$3000,6,FALSE),"-")</f>
        <v>-</v>
      </c>
      <c r="BH103" s="37"/>
    </row>
    <row r="104" spans="1:62">
      <c r="A104" s="125">
        <f t="shared" ref="A104:A167" si="11">A103+1</f>
        <v>3</v>
      </c>
      <c r="B104" s="9" t="str">
        <f>IFERROR(VLOOKUP(CONCATENATE($A104,B$1),'Исх-увл.отчёт'!$A$2:$F$3000,6,FALSE),"-")</f>
        <v>-</v>
      </c>
      <c r="C104" s="9" t="str">
        <f>IFERROR(VLOOKUP(CONCATENATE($A104,C$1),'Исх-увл.отчёт'!$A$2:$F$3000,6,FALSE),"-")</f>
        <v>-</v>
      </c>
      <c r="D104" s="9" t="str">
        <f>IFERROR(VLOOKUP(CONCATENATE($A104,D$1),'Исх-увл.отчёт'!$A$2:$F$3000,6,FALSE),"-")</f>
        <v>-</v>
      </c>
      <c r="E104" s="9" t="str">
        <f>IFERROR(VLOOKUP(CONCATENATE($A104,E$1),'Исх-увл.отчёт'!$A$2:$F$3000,6,FALSE),"-")</f>
        <v>-</v>
      </c>
      <c r="F104" s="9" t="str">
        <f>IFERROR(VLOOKUP(CONCATENATE($A104,F$1),'Исх-увл.отчёт'!$A$2:$F$3000,6,FALSE),"-")</f>
        <v>-</v>
      </c>
      <c r="G104" s="9" t="str">
        <f>IFERROR(VLOOKUP(CONCATENATE($A104,G$1),'Исх-увл.отчёт'!$A$2:$F$3000,6,FALSE),"-")</f>
        <v>-</v>
      </c>
      <c r="H104" s="9" t="str">
        <f>IFERROR(VLOOKUP(CONCATENATE($A104,H$1),'Исх-увл.отчёт'!$A$2:$F$3000,6,FALSE),"-")</f>
        <v>-</v>
      </c>
      <c r="I104" s="9" t="str">
        <f>IFERROR(VLOOKUP(CONCATENATE($A104,I$1),'Исх-увл.отчёт'!$A$2:$F$3000,6,FALSE),"-")</f>
        <v>-</v>
      </c>
      <c r="J104" s="9" t="str">
        <f>IFERROR(VLOOKUP(CONCATENATE($A104,J$1),'Исх-увл.отчёт'!$A$2:$F$3000,6,FALSE),"-")</f>
        <v>-</v>
      </c>
      <c r="K104" s="9" t="str">
        <f>IFERROR(VLOOKUP(CONCATENATE($A104,K$1),'Исх-увл.отчёт'!$A$2:$F$3000,6,FALSE),"-")</f>
        <v>-</v>
      </c>
      <c r="L104" s="9" t="str">
        <f>IFERROR(VLOOKUP(CONCATENATE($A104,L$1),'Исх-увл.отчёт'!$A$2:$F$3000,6,FALSE),"-")</f>
        <v>-</v>
      </c>
      <c r="M104" s="9" t="str">
        <f>IFERROR(VLOOKUP(CONCATENATE($A104,M$1),'Исх-увл.отчёт'!$A$2:$F$3000,6,FALSE),"-")</f>
        <v>-</v>
      </c>
      <c r="N104" s="9" t="str">
        <f>IFERROR(VLOOKUP(CONCATENATE($A104,N$1),'Исх-увл.отчёт'!$A$2:$F$3000,6,FALSE),"-")</f>
        <v>-</v>
      </c>
      <c r="O104" s="9" t="str">
        <f>IFERROR(VLOOKUP(CONCATENATE($A104,O$1),'Исх-увл.отчёт'!$A$2:$F$3000,6,FALSE),"-")</f>
        <v>-</v>
      </c>
      <c r="P104" s="9" t="str">
        <f>IFERROR(VLOOKUP(CONCATENATE($A104,P$1),'Исх-увл.отчёт'!$A$2:$F$3000,6,FALSE),"-")</f>
        <v>-</v>
      </c>
      <c r="Q104" s="9" t="str">
        <f>IFERROR(VLOOKUP(CONCATENATE($A104,Q$1),'Исх-увл.отчёт'!$A$2:$F$3000,6,FALSE),"-")</f>
        <v>-</v>
      </c>
      <c r="R104" s="9" t="str">
        <f>IFERROR(VLOOKUP(CONCATENATE($A104,R$1),'Исх-увл.отчёт'!$A$2:$F$3000,6,FALSE),"-")</f>
        <v>-</v>
      </c>
      <c r="S104" s="9" t="str">
        <f>IFERROR(VLOOKUP(CONCATENATE($A104,S$1),'Исх-увл.отчёт'!$A$2:$F$3000,6,FALSE),"-")</f>
        <v>-</v>
      </c>
      <c r="T104" s="9" t="str">
        <f>IFERROR(VLOOKUP(CONCATENATE($A104,T$1),'Исх-увл.отчёт'!$A$2:$F$3000,6,FALSE),"-")</f>
        <v>-</v>
      </c>
      <c r="U104" s="9" t="str">
        <f>IFERROR(VLOOKUP(CONCATENATE($A104,U$1),'Исх-увл.отчёт'!$A$2:$F$3000,6,FALSE),"-")</f>
        <v>-</v>
      </c>
      <c r="V104" s="9" t="str">
        <f>IFERROR(VLOOKUP(CONCATENATE($A104,V$1),'Исх-увл.отчёт'!$A$2:$F$3000,6,FALSE),"-")</f>
        <v>-</v>
      </c>
      <c r="W104" s="9" t="str">
        <f>IFERROR(VLOOKUP(CONCATENATE($A104,W$1),'Исх-увл.отчёт'!$A$2:$F$3000,6,FALSE),"-")</f>
        <v>-</v>
      </c>
      <c r="X104" s="9" t="str">
        <f>IFERROR(VLOOKUP(CONCATENATE($A104,X$1),'Исх-увл.отчёт'!$A$2:$F$3000,6,FALSE),"-")</f>
        <v>-</v>
      </c>
      <c r="Y104" s="9" t="str">
        <f>IFERROR(VLOOKUP(CONCATENATE($A104,Y$1),'Исх-увл.отчёт'!$A$2:$F$3000,6,FALSE),"-")</f>
        <v>-</v>
      </c>
      <c r="Z104" s="9" t="str">
        <f>IFERROR(VLOOKUP(CONCATENATE($A104,Z$1),'Исх-увл.отчёт'!$A$2:$F$3000,6,FALSE),"-")</f>
        <v>-</v>
      </c>
      <c r="AA104" s="9" t="str">
        <f>IFERROR(VLOOKUP(CONCATENATE($A104,AA$1),'Исх-увл.отчёт'!$A$2:$F$3000,6,FALSE),"-")</f>
        <v>-</v>
      </c>
      <c r="AB104" s="9" t="str">
        <f>IFERROR(VLOOKUP(CONCATENATE($A104,AB$1),'Исх-увл.отчёт'!$A$2:$F$3000,6,FALSE),"-")</f>
        <v>-</v>
      </c>
      <c r="AC104" s="9" t="str">
        <f>IFERROR(VLOOKUP(CONCATENATE($A104,AC$1),'Исх-увл.отчёт'!$A$2:$F$3000,6,FALSE),"-")</f>
        <v>-</v>
      </c>
      <c r="AD104" s="9" t="str">
        <f>IFERROR(VLOOKUP(CONCATENATE($A104,AD$1),'Исх-увл.отчёт'!$A$2:$F$3000,6,FALSE),"-")</f>
        <v>-</v>
      </c>
      <c r="AE104" s="9" t="str">
        <f>IFERROR(VLOOKUP(CONCATENATE($A104,AE$1),'Исх-увл.отчёт'!$A$2:$F$3000,6,FALSE),"-")</f>
        <v>-</v>
      </c>
      <c r="AF104" s="9" t="str">
        <f>IFERROR(VLOOKUP(CONCATENATE($A104,AF$1),'Исх-увл.отчёт'!$A$2:$F$3000,6,FALSE),"-")</f>
        <v>-</v>
      </c>
      <c r="AG104" s="9" t="str">
        <f>IFERROR(VLOOKUP(CONCATENATE($A104,AG$1),'Исх-увл.отчёт'!$A$2:$F$3000,6,FALSE),"-")</f>
        <v>-</v>
      </c>
      <c r="AH104" s="9" t="str">
        <f>IFERROR(VLOOKUP(CONCATENATE($A104,AH$1),'Исх-увл.отчёт'!$A$2:$F$3000,6,FALSE),"-")</f>
        <v>-</v>
      </c>
      <c r="AI104" s="9" t="str">
        <f>IFERROR(VLOOKUP(CONCATENATE($A104,AI$1),'Исх-увл.отчёт'!$A$2:$F$3000,6,FALSE),"-")</f>
        <v>-</v>
      </c>
      <c r="AJ104" s="9" t="str">
        <f>IFERROR(VLOOKUP(CONCATENATE($A104,AJ$1),'Исх-увл.отчёт'!$A$2:$F$3000,6,FALSE),"-")</f>
        <v>-</v>
      </c>
      <c r="AK104" s="9" t="str">
        <f>IFERROR(VLOOKUP(CONCATENATE($A104,AK$1),'Исх-увл.отчёт'!$A$2:$F$3000,6,FALSE),"-")</f>
        <v>-</v>
      </c>
      <c r="AL104" s="9" t="str">
        <f>IFERROR(VLOOKUP(CONCATENATE($A104,AL$1),'Исх-увл.отчёт'!$A$2:$F$3000,6,FALSE),"-")</f>
        <v>-</v>
      </c>
      <c r="AM104" s="9" t="str">
        <f>IFERROR(VLOOKUP(CONCATENATE($A104,AM$1),'Исх-увл.отчёт'!$A$2:$F$3000,6,FALSE),"-")</f>
        <v>-</v>
      </c>
      <c r="AN104" s="9" t="str">
        <f>IFERROR(VLOOKUP(CONCATENATE($A104,AN$1),'Исх-увл.отчёт'!$A$2:$F$3000,6,FALSE),"-")</f>
        <v>-</v>
      </c>
      <c r="AO104" s="9" t="str">
        <f>IFERROR(VLOOKUP(CONCATENATE($A104,AO$1),'Исх-увл.отчёт'!$A$2:$F$3000,6,FALSE),"-")</f>
        <v>-</v>
      </c>
      <c r="AP104" s="9" t="str">
        <f>IFERROR(VLOOKUP(CONCATENATE($A104,AP$1),'Исх-увл.отчёт'!$A$2:$F$3000,6,FALSE),"-")</f>
        <v>-</v>
      </c>
      <c r="AQ104" s="9" t="str">
        <f>IFERROR(VLOOKUP(CONCATENATE($A104,AQ$1),'Исх-увл.отчёт'!$A$2:$F$3000,6,FALSE),"-")</f>
        <v>-</v>
      </c>
      <c r="AR104" s="9" t="str">
        <f>IFERROR(VLOOKUP(CONCATENATE($A104,AR$1),'Исх-увл.отчёт'!$A$2:$F$3000,6,FALSE),"-")</f>
        <v>-</v>
      </c>
      <c r="AS104" s="9" t="str">
        <f>IFERROR(VLOOKUP(CONCATENATE($A104,AS$1),'Исх-увл.отчёт'!$A$2:$F$3000,6,FALSE),"-")</f>
        <v>-</v>
      </c>
      <c r="AT104" s="9" t="str">
        <f>IFERROR(VLOOKUP(CONCATENATE($A104,AT$1),'Исх-увл.отчёт'!$A$2:$F$3000,6,FALSE),"-")</f>
        <v>-</v>
      </c>
      <c r="AU104" s="9" t="str">
        <f>IFERROR(VLOOKUP(CONCATENATE($A104,AU$1),'Исх-увл.отчёт'!$A$2:$F$3000,6,FALSE),"-")</f>
        <v>-</v>
      </c>
      <c r="AV104" s="9" t="str">
        <f>IFERROR(VLOOKUP(CONCATENATE($A104,AV$1),'Исх-увл.отчёт'!$A$2:$F$3000,6,FALSE),"-")</f>
        <v>-</v>
      </c>
      <c r="AW104" s="9" t="str">
        <f>IFERROR(VLOOKUP(CONCATENATE($A104,AW$1),'Исх-увл.отчёт'!$A$2:$F$3000,6,FALSE),"-")</f>
        <v>-</v>
      </c>
      <c r="AX104" s="9" t="str">
        <f>IFERROR(VLOOKUP(CONCATENATE($A104,AX$1),'Исх-увл.отчёт'!$A$2:$F$3000,6,FALSE),"-")</f>
        <v>-</v>
      </c>
      <c r="AY104" s="9" t="str">
        <f>IFERROR(VLOOKUP(CONCATENATE($A104,AY$1),'Исх-увл.отчёт'!$A$2:$F$3000,6,FALSE),"-")</f>
        <v>-</v>
      </c>
      <c r="AZ104" s="9" t="str">
        <f>IFERROR(VLOOKUP(CONCATENATE($A104,AZ$1),'Исх-увл.отчёт'!$A$2:$F$3000,6,FALSE),"-")</f>
        <v>-</v>
      </c>
      <c r="BA104" s="9" t="str">
        <f>IFERROR(VLOOKUP(CONCATENATE($A104,BA$1),'Исх-увл.отчёт'!$A$2:$F$3000,6,FALSE),"-")</f>
        <v>-</v>
      </c>
      <c r="BB104" s="9" t="str">
        <f>IFERROR(VLOOKUP(CONCATENATE($A104,BB$1),'Исх-увл.отчёт'!$A$2:$F$3000,6,FALSE),"-")</f>
        <v>-</v>
      </c>
      <c r="BC104" s="9" t="str">
        <f>IFERROR(VLOOKUP(CONCATENATE($A104,BC$1),'Исх-увл.отчёт'!$A$2:$F$3000,6,FALSE),"-")</f>
        <v>-</v>
      </c>
      <c r="BD104" s="9" t="str">
        <f>IFERROR(VLOOKUP(CONCATENATE($A104,BD$1),'Исх-увл.отчёт'!$A$2:$F$3000,6,FALSE),"-")</f>
        <v>-</v>
      </c>
      <c r="BE104" s="9" t="str">
        <f>IFERROR(VLOOKUP(CONCATENATE($A104,BE$1),'Исх-увл.отчёт'!$A$2:$F$3000,6,FALSE),"-")</f>
        <v>-</v>
      </c>
      <c r="BF104" s="9" t="str">
        <f>IFERROR(VLOOKUP(CONCATENATE($A104,BF$1),'Исх-увл.отчёт'!$A$2:$F$3000,6,FALSE),"-")</f>
        <v>-</v>
      </c>
      <c r="BG104" s="9" t="str">
        <f>IFERROR(VLOOKUP(CONCATENATE($A104,BG$1),'Исх-увл.отчёт'!$A$2:$F$3000,6,FALSE),"-")</f>
        <v>-</v>
      </c>
      <c r="BH104" s="37"/>
    </row>
    <row r="105" spans="1:62">
      <c r="A105" s="125">
        <f t="shared" si="11"/>
        <v>4</v>
      </c>
      <c r="B105" s="9" t="str">
        <f>IFERROR(VLOOKUP(CONCATENATE($A105,B$1),'Исх-увл.отчёт'!$A$2:$F$3000,6,FALSE),"-")</f>
        <v>-</v>
      </c>
      <c r="C105" s="9" t="str">
        <f>IFERROR(VLOOKUP(CONCATENATE($A105,C$1),'Исх-увл.отчёт'!$A$2:$F$3000,6,FALSE),"-")</f>
        <v>-</v>
      </c>
      <c r="D105" s="9" t="str">
        <f>IFERROR(VLOOKUP(CONCATENATE($A105,D$1),'Исх-увл.отчёт'!$A$2:$F$3000,6,FALSE),"-")</f>
        <v>-</v>
      </c>
      <c r="E105" s="9" t="str">
        <f>IFERROR(VLOOKUP(CONCATENATE($A105,E$1),'Исх-увл.отчёт'!$A$2:$F$3000,6,FALSE),"-")</f>
        <v>-</v>
      </c>
      <c r="F105" s="9" t="str">
        <f>IFERROR(VLOOKUP(CONCATENATE($A105,F$1),'Исх-увл.отчёт'!$A$2:$F$3000,6,FALSE),"-")</f>
        <v>-</v>
      </c>
      <c r="G105" s="9" t="str">
        <f>IFERROR(VLOOKUP(CONCATENATE($A105,G$1),'Исх-увл.отчёт'!$A$2:$F$3000,6,FALSE),"-")</f>
        <v>-</v>
      </c>
      <c r="H105" s="9" t="str">
        <f>IFERROR(VLOOKUP(CONCATENATE($A105,H$1),'Исх-увл.отчёт'!$A$2:$F$3000,6,FALSE),"-")</f>
        <v>-</v>
      </c>
      <c r="I105" s="9" t="str">
        <f>IFERROR(VLOOKUP(CONCATENATE($A105,I$1),'Исх-увл.отчёт'!$A$2:$F$3000,6,FALSE),"-")</f>
        <v>-</v>
      </c>
      <c r="J105" s="9" t="str">
        <f>IFERROR(VLOOKUP(CONCATENATE($A105,J$1),'Исх-увл.отчёт'!$A$2:$F$3000,6,FALSE),"-")</f>
        <v>-</v>
      </c>
      <c r="K105" s="9" t="str">
        <f>IFERROR(VLOOKUP(CONCATENATE($A105,K$1),'Исх-увл.отчёт'!$A$2:$F$3000,6,FALSE),"-")</f>
        <v>-</v>
      </c>
      <c r="L105" s="9" t="str">
        <f>IFERROR(VLOOKUP(CONCATENATE($A105,L$1),'Исх-увл.отчёт'!$A$2:$F$3000,6,FALSE),"-")</f>
        <v>-</v>
      </c>
      <c r="M105" s="9" t="str">
        <f>IFERROR(VLOOKUP(CONCATENATE($A105,M$1),'Исх-увл.отчёт'!$A$2:$F$3000,6,FALSE),"-")</f>
        <v>-</v>
      </c>
      <c r="N105" s="9" t="str">
        <f>IFERROR(VLOOKUP(CONCATENATE($A105,N$1),'Исх-увл.отчёт'!$A$2:$F$3000,6,FALSE),"-")</f>
        <v>-</v>
      </c>
      <c r="O105" s="9" t="str">
        <f>IFERROR(VLOOKUP(CONCATENATE($A105,O$1),'Исх-увл.отчёт'!$A$2:$F$3000,6,FALSE),"-")</f>
        <v>НЕТ</v>
      </c>
      <c r="P105" s="9" t="str">
        <f>IFERROR(VLOOKUP(CONCATENATE($A105,P$1),'Исх-увл.отчёт'!$A$2:$F$3000,6,FALSE),"-")</f>
        <v>-</v>
      </c>
      <c r="Q105" s="9" t="str">
        <f>IFERROR(VLOOKUP(CONCATENATE($A105,Q$1),'Исх-увл.отчёт'!$A$2:$F$3000,6,FALSE),"-")</f>
        <v>-</v>
      </c>
      <c r="R105" s="9" t="str">
        <f>IFERROR(VLOOKUP(CONCATENATE($A105,R$1),'Исх-увл.отчёт'!$A$2:$F$3000,6,FALSE),"-")</f>
        <v>-</v>
      </c>
      <c r="S105" s="9" t="str">
        <f>IFERROR(VLOOKUP(CONCATENATE($A105,S$1),'Исх-увл.отчёт'!$A$2:$F$3000,6,FALSE),"-")</f>
        <v>-</v>
      </c>
      <c r="T105" s="9" t="str">
        <f>IFERROR(VLOOKUP(CONCATENATE($A105,T$1),'Исх-увл.отчёт'!$A$2:$F$3000,6,FALSE),"-")</f>
        <v>-</v>
      </c>
      <c r="U105" s="9" t="str">
        <f>IFERROR(VLOOKUP(CONCATENATE($A105,U$1),'Исх-увл.отчёт'!$A$2:$F$3000,6,FALSE),"-")</f>
        <v>-</v>
      </c>
      <c r="V105" s="9" t="str">
        <f>IFERROR(VLOOKUP(CONCATENATE($A105,V$1),'Исх-увл.отчёт'!$A$2:$F$3000,6,FALSE),"-")</f>
        <v>-</v>
      </c>
      <c r="W105" s="9" t="str">
        <f>IFERROR(VLOOKUP(CONCATENATE($A105,W$1),'Исх-увл.отчёт'!$A$2:$F$3000,6,FALSE),"-")</f>
        <v>-</v>
      </c>
      <c r="X105" s="9" t="str">
        <f>IFERROR(VLOOKUP(CONCATENATE($A105,X$1),'Исх-увл.отчёт'!$A$2:$F$3000,6,FALSE),"-")</f>
        <v>-</v>
      </c>
      <c r="Y105" s="9" t="str">
        <f>IFERROR(VLOOKUP(CONCATENATE($A105,Y$1),'Исх-увл.отчёт'!$A$2:$F$3000,6,FALSE),"-")</f>
        <v>-</v>
      </c>
      <c r="Z105" s="9" t="str">
        <f>IFERROR(VLOOKUP(CONCATENATE($A105,Z$1),'Исх-увл.отчёт'!$A$2:$F$3000,6,FALSE),"-")</f>
        <v>НЕТ</v>
      </c>
      <c r="AA105" s="9" t="str">
        <f>IFERROR(VLOOKUP(CONCATENATE($A105,AA$1),'Исх-увл.отчёт'!$A$2:$F$3000,6,FALSE),"-")</f>
        <v>-</v>
      </c>
      <c r="AB105" s="9" t="str">
        <f>IFERROR(VLOOKUP(CONCATENATE($A105,AB$1),'Исх-увл.отчёт'!$A$2:$F$3000,6,FALSE),"-")</f>
        <v>-</v>
      </c>
      <c r="AC105" s="9" t="str">
        <f>IFERROR(VLOOKUP(CONCATENATE($A105,AC$1),'Исх-увл.отчёт'!$A$2:$F$3000,6,FALSE),"-")</f>
        <v>-</v>
      </c>
      <c r="AD105" s="9" t="str">
        <f>IFERROR(VLOOKUP(CONCATENATE($A105,AD$1),'Исх-увл.отчёт'!$A$2:$F$3000,6,FALSE),"-")</f>
        <v>-</v>
      </c>
      <c r="AE105" s="9" t="str">
        <f>IFERROR(VLOOKUP(CONCATENATE($A105,AE$1),'Исх-увл.отчёт'!$A$2:$F$3000,6,FALSE),"-")</f>
        <v>-</v>
      </c>
      <c r="AF105" s="9" t="str">
        <f>IFERROR(VLOOKUP(CONCATENATE($A105,AF$1),'Исх-увл.отчёт'!$A$2:$F$3000,6,FALSE),"-")</f>
        <v>-</v>
      </c>
      <c r="AG105" s="9" t="str">
        <f>IFERROR(VLOOKUP(CONCATENATE($A105,AG$1),'Исх-увл.отчёт'!$A$2:$F$3000,6,FALSE),"-")</f>
        <v>-</v>
      </c>
      <c r="AH105" s="9" t="str">
        <f>IFERROR(VLOOKUP(CONCATENATE($A105,AH$1),'Исх-увл.отчёт'!$A$2:$F$3000,6,FALSE),"-")</f>
        <v>-</v>
      </c>
      <c r="AI105" s="9" t="str">
        <f>IFERROR(VLOOKUP(CONCATENATE($A105,AI$1),'Исх-увл.отчёт'!$A$2:$F$3000,6,FALSE),"-")</f>
        <v>НЕТ</v>
      </c>
      <c r="AJ105" s="9" t="str">
        <f>IFERROR(VLOOKUP(CONCATENATE($A105,AJ$1),'Исх-увл.отчёт'!$A$2:$F$3000,6,FALSE),"-")</f>
        <v>-</v>
      </c>
      <c r="AK105" s="9" t="str">
        <f>IFERROR(VLOOKUP(CONCATENATE($A105,AK$1),'Исх-увл.отчёт'!$A$2:$F$3000,6,FALSE),"-")</f>
        <v>ДА</v>
      </c>
      <c r="AL105" s="9" t="str">
        <f>IFERROR(VLOOKUP(CONCATENATE($A105,AL$1),'Исх-увл.отчёт'!$A$2:$F$3000,6,FALSE),"-")</f>
        <v>-</v>
      </c>
      <c r="AM105" s="9" t="str">
        <f>IFERROR(VLOOKUP(CONCATENATE($A105,AM$1),'Исх-увл.отчёт'!$A$2:$F$3000,6,FALSE),"-")</f>
        <v>-</v>
      </c>
      <c r="AN105" s="9" t="str">
        <f>IFERROR(VLOOKUP(CONCATENATE($A105,AN$1),'Исх-увл.отчёт'!$A$2:$F$3000,6,FALSE),"-")</f>
        <v>-</v>
      </c>
      <c r="AO105" s="9" t="str">
        <f>IFERROR(VLOOKUP(CONCATENATE($A105,AO$1),'Исх-увл.отчёт'!$A$2:$F$3000,6,FALSE),"-")</f>
        <v>-</v>
      </c>
      <c r="AP105" s="9" t="str">
        <f>IFERROR(VLOOKUP(CONCATENATE($A105,AP$1),'Исх-увл.отчёт'!$A$2:$F$3000,6,FALSE),"-")</f>
        <v>-</v>
      </c>
      <c r="AQ105" s="9" t="str">
        <f>IFERROR(VLOOKUP(CONCATENATE($A105,AQ$1),'Исх-увл.отчёт'!$A$2:$F$3000,6,FALSE),"-")</f>
        <v>-</v>
      </c>
      <c r="AR105" s="9" t="str">
        <f>IFERROR(VLOOKUP(CONCATENATE($A105,AR$1),'Исх-увл.отчёт'!$A$2:$F$3000,6,FALSE),"-")</f>
        <v>-</v>
      </c>
      <c r="AS105" s="9" t="str">
        <f>IFERROR(VLOOKUP(CONCATENATE($A105,AS$1),'Исх-увл.отчёт'!$A$2:$F$3000,6,FALSE),"-")</f>
        <v>-</v>
      </c>
      <c r="AT105" s="9" t="str">
        <f>IFERROR(VLOOKUP(CONCATENATE($A105,AT$1),'Исх-увл.отчёт'!$A$2:$F$3000,6,FALSE),"-")</f>
        <v>-</v>
      </c>
      <c r="AU105" s="9" t="str">
        <f>IFERROR(VLOOKUP(CONCATENATE($A105,AU$1),'Исх-увл.отчёт'!$A$2:$F$3000,6,FALSE),"-")</f>
        <v>-</v>
      </c>
      <c r="AV105" s="9" t="str">
        <f>IFERROR(VLOOKUP(CONCATENATE($A105,AV$1),'Исх-увл.отчёт'!$A$2:$F$3000,6,FALSE),"-")</f>
        <v>-</v>
      </c>
      <c r="AW105" s="9" t="str">
        <f>IFERROR(VLOOKUP(CONCATENATE($A105,AW$1),'Исх-увл.отчёт'!$A$2:$F$3000,6,FALSE),"-")</f>
        <v>-</v>
      </c>
      <c r="AX105" s="9" t="str">
        <f>IFERROR(VLOOKUP(CONCATENATE($A105,AX$1),'Исх-увл.отчёт'!$A$2:$F$3000,6,FALSE),"-")</f>
        <v>-</v>
      </c>
      <c r="AY105" s="9" t="str">
        <f>IFERROR(VLOOKUP(CONCATENATE($A105,AY$1),'Исх-увл.отчёт'!$A$2:$F$3000,6,FALSE),"-")</f>
        <v>-</v>
      </c>
      <c r="AZ105" s="9" t="str">
        <f>IFERROR(VLOOKUP(CONCATENATE($A105,AZ$1),'Исх-увл.отчёт'!$A$2:$F$3000,6,FALSE),"-")</f>
        <v>-</v>
      </c>
      <c r="BA105" s="9" t="str">
        <f>IFERROR(VLOOKUP(CONCATENATE($A105,BA$1),'Исх-увл.отчёт'!$A$2:$F$3000,6,FALSE),"-")</f>
        <v>-</v>
      </c>
      <c r="BB105" s="9" t="str">
        <f>IFERROR(VLOOKUP(CONCATENATE($A105,BB$1),'Исх-увл.отчёт'!$A$2:$F$3000,6,FALSE),"-")</f>
        <v>-</v>
      </c>
      <c r="BC105" s="9" t="str">
        <f>IFERROR(VLOOKUP(CONCATENATE($A105,BC$1),'Исх-увл.отчёт'!$A$2:$F$3000,6,FALSE),"-")</f>
        <v>-</v>
      </c>
      <c r="BD105" s="9" t="str">
        <f>IFERROR(VLOOKUP(CONCATENATE($A105,BD$1),'Исх-увл.отчёт'!$A$2:$F$3000,6,FALSE),"-")</f>
        <v>-</v>
      </c>
      <c r="BE105" s="9" t="str">
        <f>IFERROR(VLOOKUP(CONCATENATE($A105,BE$1),'Исх-увл.отчёт'!$A$2:$F$3000,6,FALSE),"-")</f>
        <v>-</v>
      </c>
      <c r="BF105" s="9" t="str">
        <f>IFERROR(VLOOKUP(CONCATENATE($A105,BF$1),'Исх-увл.отчёт'!$A$2:$F$3000,6,FALSE),"-")</f>
        <v>-</v>
      </c>
      <c r="BG105" s="9" t="str">
        <f>IFERROR(VLOOKUP(CONCATENATE($A105,BG$1),'Исх-увл.отчёт'!$A$2:$F$3000,6,FALSE),"-")</f>
        <v>-</v>
      </c>
      <c r="BH105" s="37"/>
    </row>
    <row r="106" spans="1:62">
      <c r="A106" s="125">
        <f t="shared" si="11"/>
        <v>5</v>
      </c>
      <c r="B106" s="9" t="str">
        <f>IFERROR(VLOOKUP(CONCATENATE($A106,B$1),'Исх-увл.отчёт'!$A$2:$F$3000,6,FALSE),"-")</f>
        <v>-</v>
      </c>
      <c r="C106" s="9" t="str">
        <f>IFERROR(VLOOKUP(CONCATENATE($A106,C$1),'Исх-увл.отчёт'!$A$2:$F$3000,6,FALSE),"-")</f>
        <v>-</v>
      </c>
      <c r="D106" s="9" t="str">
        <f>IFERROR(VLOOKUP(CONCATENATE($A106,D$1),'Исх-увл.отчёт'!$A$2:$F$3000,6,FALSE),"-")</f>
        <v>-</v>
      </c>
      <c r="E106" s="9" t="str">
        <f>IFERROR(VLOOKUP(CONCATENATE($A106,E$1),'Исх-увл.отчёт'!$A$2:$F$3000,6,FALSE),"-")</f>
        <v>-</v>
      </c>
      <c r="F106" s="9" t="str">
        <f>IFERROR(VLOOKUP(CONCATENATE($A106,F$1),'Исх-увл.отчёт'!$A$2:$F$3000,6,FALSE),"-")</f>
        <v>-</v>
      </c>
      <c r="G106" s="9" t="str">
        <f>IFERROR(VLOOKUP(CONCATENATE($A106,G$1),'Исх-увл.отчёт'!$A$2:$F$3000,6,FALSE),"-")</f>
        <v>-</v>
      </c>
      <c r="H106" s="9" t="str">
        <f>IFERROR(VLOOKUP(CONCATENATE($A106,H$1),'Исх-увл.отчёт'!$A$2:$F$3000,6,FALSE),"-")</f>
        <v>-</v>
      </c>
      <c r="I106" s="9" t="str">
        <f>IFERROR(VLOOKUP(CONCATENATE($A106,I$1),'Исх-увл.отчёт'!$A$2:$F$3000,6,FALSE),"-")</f>
        <v>-</v>
      </c>
      <c r="J106" s="9" t="str">
        <f>IFERROR(VLOOKUP(CONCATENATE($A106,J$1),'Исх-увл.отчёт'!$A$2:$F$3000,6,FALSE),"-")</f>
        <v>-</v>
      </c>
      <c r="K106" s="9" t="str">
        <f>IFERROR(VLOOKUP(CONCATENATE($A106,K$1),'Исх-увл.отчёт'!$A$2:$F$3000,6,FALSE),"-")</f>
        <v>-</v>
      </c>
      <c r="L106" s="9" t="str">
        <f>IFERROR(VLOOKUP(CONCATENATE($A106,L$1),'Исх-увл.отчёт'!$A$2:$F$3000,6,FALSE),"-")</f>
        <v>-</v>
      </c>
      <c r="M106" s="9" t="str">
        <f>IFERROR(VLOOKUP(CONCATENATE($A106,M$1),'Исх-увл.отчёт'!$A$2:$F$3000,6,FALSE),"-")</f>
        <v>НЕТ</v>
      </c>
      <c r="N106" s="9" t="str">
        <f>IFERROR(VLOOKUP(CONCATENATE($A106,N$1),'Исх-увл.отчёт'!$A$2:$F$3000,6,FALSE),"-")</f>
        <v>-</v>
      </c>
      <c r="O106" s="9" t="str">
        <f>IFERROR(VLOOKUP(CONCATENATE($A106,O$1),'Исх-увл.отчёт'!$A$2:$F$3000,6,FALSE),"-")</f>
        <v>НЕТ</v>
      </c>
      <c r="P106" s="9" t="str">
        <f>IFERROR(VLOOKUP(CONCATENATE($A106,P$1),'Исх-увл.отчёт'!$A$2:$F$3000,6,FALSE),"-")</f>
        <v>-</v>
      </c>
      <c r="Q106" s="9" t="str">
        <f>IFERROR(VLOOKUP(CONCATENATE($A106,Q$1),'Исх-увл.отчёт'!$A$2:$F$3000,6,FALSE),"-")</f>
        <v>-</v>
      </c>
      <c r="R106" s="9" t="str">
        <f>IFERROR(VLOOKUP(CONCATENATE($A106,R$1),'Исх-увл.отчёт'!$A$2:$F$3000,6,FALSE),"-")</f>
        <v>-</v>
      </c>
      <c r="S106" s="9" t="str">
        <f>IFERROR(VLOOKUP(CONCATENATE($A106,S$1),'Исх-увл.отчёт'!$A$2:$F$3000,6,FALSE),"-")</f>
        <v>НЕТ</v>
      </c>
      <c r="T106" s="9" t="str">
        <f>IFERROR(VLOOKUP(CONCATENATE($A106,T$1),'Исх-увл.отчёт'!$A$2:$F$3000,6,FALSE),"-")</f>
        <v>-</v>
      </c>
      <c r="U106" s="9" t="str">
        <f>IFERROR(VLOOKUP(CONCATENATE($A106,U$1),'Исх-увл.отчёт'!$A$2:$F$3000,6,FALSE),"-")</f>
        <v>НЕТ</v>
      </c>
      <c r="V106" s="9" t="str">
        <f>IFERROR(VLOOKUP(CONCATENATE($A106,V$1),'Исх-увл.отчёт'!$A$2:$F$3000,6,FALSE),"-")</f>
        <v>-</v>
      </c>
      <c r="W106" s="9" t="str">
        <f>IFERROR(VLOOKUP(CONCATENATE($A106,W$1),'Исх-увл.отчёт'!$A$2:$F$3000,6,FALSE),"-")</f>
        <v>-</v>
      </c>
      <c r="X106" s="9" t="str">
        <f>IFERROR(VLOOKUP(CONCATENATE($A106,X$1),'Исх-увл.отчёт'!$A$2:$F$3000,6,FALSE),"-")</f>
        <v>-</v>
      </c>
      <c r="Y106" s="9" t="str">
        <f>IFERROR(VLOOKUP(CONCATENATE($A106,Y$1),'Исх-увл.отчёт'!$A$2:$F$3000,6,FALSE),"-")</f>
        <v>-</v>
      </c>
      <c r="Z106" s="9" t="str">
        <f>IFERROR(VLOOKUP(CONCATENATE($A106,Z$1),'Исх-увл.отчёт'!$A$2:$F$3000,6,FALSE),"-")</f>
        <v>НЕТ</v>
      </c>
      <c r="AA106" s="9" t="str">
        <f>IFERROR(VLOOKUP(CONCATENATE($A106,AA$1),'Исх-увл.отчёт'!$A$2:$F$3000,6,FALSE),"-")</f>
        <v>-</v>
      </c>
      <c r="AB106" s="9" t="str">
        <f>IFERROR(VLOOKUP(CONCATENATE($A106,AB$1),'Исх-увл.отчёт'!$A$2:$F$3000,6,FALSE),"-")</f>
        <v>-</v>
      </c>
      <c r="AC106" s="9" t="str">
        <f>IFERROR(VLOOKUP(CONCATENATE($A106,AC$1),'Исх-увл.отчёт'!$A$2:$F$3000,6,FALSE),"-")</f>
        <v>-</v>
      </c>
      <c r="AD106" s="9" t="str">
        <f>IFERROR(VLOOKUP(CONCATENATE($A106,AD$1),'Исх-увл.отчёт'!$A$2:$F$3000,6,FALSE),"-")</f>
        <v>-</v>
      </c>
      <c r="AE106" s="9" t="str">
        <f>IFERROR(VLOOKUP(CONCATENATE($A106,AE$1),'Исх-увл.отчёт'!$A$2:$F$3000,6,FALSE),"-")</f>
        <v>-</v>
      </c>
      <c r="AF106" s="9" t="str">
        <f>IFERROR(VLOOKUP(CONCATENATE($A106,AF$1),'Исх-увл.отчёт'!$A$2:$F$3000,6,FALSE),"-")</f>
        <v>-</v>
      </c>
      <c r="AG106" s="9" t="str">
        <f>IFERROR(VLOOKUP(CONCATENATE($A106,AG$1),'Исх-увл.отчёт'!$A$2:$F$3000,6,FALSE),"-")</f>
        <v>-</v>
      </c>
      <c r="AH106" s="9" t="str">
        <f>IFERROR(VLOOKUP(CONCATENATE($A106,AH$1),'Исх-увл.отчёт'!$A$2:$F$3000,6,FALSE),"-")</f>
        <v>-</v>
      </c>
      <c r="AI106" s="9" t="str">
        <f>IFERROR(VLOOKUP(CONCATENATE($A106,AI$1),'Исх-увл.отчёт'!$A$2:$F$3000,6,FALSE),"-")</f>
        <v>НЕТ</v>
      </c>
      <c r="AJ106" s="9" t="str">
        <f>IFERROR(VLOOKUP(CONCATENATE($A106,AJ$1),'Исх-увл.отчёт'!$A$2:$F$3000,6,FALSE),"-")</f>
        <v>-</v>
      </c>
      <c r="AK106" s="9" t="str">
        <f>IFERROR(VLOOKUP(CONCATENATE($A106,AK$1),'Исх-увл.отчёт'!$A$2:$F$3000,6,FALSE),"-")</f>
        <v>ДА</v>
      </c>
      <c r="AL106" s="9" t="str">
        <f>IFERROR(VLOOKUP(CONCATENATE($A106,AL$1),'Исх-увл.отчёт'!$A$2:$F$3000,6,FALSE),"-")</f>
        <v>-</v>
      </c>
      <c r="AM106" s="9" t="str">
        <f>IFERROR(VLOOKUP(CONCATENATE($A106,AM$1),'Исх-увл.отчёт'!$A$2:$F$3000,6,FALSE),"-")</f>
        <v>-</v>
      </c>
      <c r="AN106" s="9" t="str">
        <f>IFERROR(VLOOKUP(CONCATENATE($A106,AN$1),'Исх-увл.отчёт'!$A$2:$F$3000,6,FALSE),"-")</f>
        <v>-</v>
      </c>
      <c r="AO106" s="9" t="str">
        <f>IFERROR(VLOOKUP(CONCATENATE($A106,AO$1),'Исх-увл.отчёт'!$A$2:$F$3000,6,FALSE),"-")</f>
        <v>-</v>
      </c>
      <c r="AP106" s="9" t="str">
        <f>IFERROR(VLOOKUP(CONCATENATE($A106,AP$1),'Исх-увл.отчёт'!$A$2:$F$3000,6,FALSE),"-")</f>
        <v>-</v>
      </c>
      <c r="AQ106" s="9" t="str">
        <f>IFERROR(VLOOKUP(CONCATENATE($A106,AQ$1),'Исх-увл.отчёт'!$A$2:$F$3000,6,FALSE),"-")</f>
        <v>-</v>
      </c>
      <c r="AR106" s="9" t="str">
        <f>IFERROR(VLOOKUP(CONCATENATE($A106,AR$1),'Исх-увл.отчёт'!$A$2:$F$3000,6,FALSE),"-")</f>
        <v>-</v>
      </c>
      <c r="AS106" s="9" t="str">
        <f>IFERROR(VLOOKUP(CONCATENATE($A106,AS$1),'Исх-увл.отчёт'!$A$2:$F$3000,6,FALSE),"-")</f>
        <v>-</v>
      </c>
      <c r="AT106" s="9" t="str">
        <f>IFERROR(VLOOKUP(CONCATENATE($A106,AT$1),'Исх-увл.отчёт'!$A$2:$F$3000,6,FALSE),"-")</f>
        <v>-</v>
      </c>
      <c r="AU106" s="9" t="str">
        <f>IFERROR(VLOOKUP(CONCATENATE($A106,AU$1),'Исх-увл.отчёт'!$A$2:$F$3000,6,FALSE),"-")</f>
        <v>-</v>
      </c>
      <c r="AV106" s="9" t="str">
        <f>IFERROR(VLOOKUP(CONCATENATE($A106,AV$1),'Исх-увл.отчёт'!$A$2:$F$3000,6,FALSE),"-")</f>
        <v>-</v>
      </c>
      <c r="AW106" s="9" t="str">
        <f>IFERROR(VLOOKUP(CONCATENATE($A106,AW$1),'Исх-увл.отчёт'!$A$2:$F$3000,6,FALSE),"-")</f>
        <v>-</v>
      </c>
      <c r="AX106" s="9" t="str">
        <f>IFERROR(VLOOKUP(CONCATENATE($A106,AX$1),'Исх-увл.отчёт'!$A$2:$F$3000,6,FALSE),"-")</f>
        <v>-</v>
      </c>
      <c r="AY106" s="9" t="str">
        <f>IFERROR(VLOOKUP(CONCATENATE($A106,AY$1),'Исх-увл.отчёт'!$A$2:$F$3000,6,FALSE),"-")</f>
        <v>-</v>
      </c>
      <c r="AZ106" s="9" t="str">
        <f>IFERROR(VLOOKUP(CONCATENATE($A106,AZ$1),'Исх-увл.отчёт'!$A$2:$F$3000,6,FALSE),"-")</f>
        <v>-</v>
      </c>
      <c r="BA106" s="9" t="str">
        <f>IFERROR(VLOOKUP(CONCATENATE($A106,BA$1),'Исх-увл.отчёт'!$A$2:$F$3000,6,FALSE),"-")</f>
        <v>-</v>
      </c>
      <c r="BB106" s="9" t="str">
        <f>IFERROR(VLOOKUP(CONCATENATE($A106,BB$1),'Исх-увл.отчёт'!$A$2:$F$3000,6,FALSE),"-")</f>
        <v>-</v>
      </c>
      <c r="BC106" s="9" t="str">
        <f>IFERROR(VLOOKUP(CONCATENATE($A106,BC$1),'Исх-увл.отчёт'!$A$2:$F$3000,6,FALSE),"-")</f>
        <v>НЕТ</v>
      </c>
      <c r="BD106" s="9" t="str">
        <f>IFERROR(VLOOKUP(CONCATENATE($A106,BD$1),'Исх-увл.отчёт'!$A$2:$F$3000,6,FALSE),"-")</f>
        <v>-</v>
      </c>
      <c r="BE106" s="9" t="str">
        <f>IFERROR(VLOOKUP(CONCATENATE($A106,BE$1),'Исх-увл.отчёт'!$A$2:$F$3000,6,FALSE),"-")</f>
        <v>-</v>
      </c>
      <c r="BF106" s="9" t="str">
        <f>IFERROR(VLOOKUP(CONCATENATE($A106,BF$1),'Исх-увл.отчёт'!$A$2:$F$3000,6,FALSE),"-")</f>
        <v>-</v>
      </c>
      <c r="BG106" s="9" t="str">
        <f>IFERROR(VLOOKUP(CONCATENATE($A106,BG$1),'Исх-увл.отчёт'!$A$2:$F$3000,6,FALSE),"-")</f>
        <v>-</v>
      </c>
      <c r="BH106" s="37"/>
    </row>
    <row r="107" spans="1:62">
      <c r="A107" s="125">
        <f t="shared" si="11"/>
        <v>6</v>
      </c>
      <c r="B107" s="9" t="str">
        <f>IFERROR(VLOOKUP(CONCATENATE($A107,B$1),'Исх-увл.отчёт'!$A$2:$F$3000,6,FALSE),"-")</f>
        <v>-</v>
      </c>
      <c r="C107" s="9" t="str">
        <f>IFERROR(VLOOKUP(CONCATENATE($A107,C$1),'Исх-увл.отчёт'!$A$2:$F$3000,6,FALSE),"-")</f>
        <v>-</v>
      </c>
      <c r="D107" s="9" t="str">
        <f>IFERROR(VLOOKUP(CONCATENATE($A107,D$1),'Исх-увл.отчёт'!$A$2:$F$3000,6,FALSE),"-")</f>
        <v>-</v>
      </c>
      <c r="E107" s="9" t="str">
        <f>IFERROR(VLOOKUP(CONCATENATE($A107,E$1),'Исх-увл.отчёт'!$A$2:$F$3000,6,FALSE),"-")</f>
        <v>-</v>
      </c>
      <c r="F107" s="9" t="str">
        <f>IFERROR(VLOOKUP(CONCATENATE($A107,F$1),'Исх-увл.отчёт'!$A$2:$F$3000,6,FALSE),"-")</f>
        <v>-</v>
      </c>
      <c r="G107" s="9" t="str">
        <f>IFERROR(VLOOKUP(CONCATENATE($A107,G$1),'Исх-увл.отчёт'!$A$2:$F$3000,6,FALSE),"-")</f>
        <v>-</v>
      </c>
      <c r="H107" s="9" t="str">
        <f>IFERROR(VLOOKUP(CONCATENATE($A107,H$1),'Исх-увл.отчёт'!$A$2:$F$3000,6,FALSE),"-")</f>
        <v>-</v>
      </c>
      <c r="I107" s="9" t="str">
        <f>IFERROR(VLOOKUP(CONCATENATE($A107,I$1),'Исх-увл.отчёт'!$A$2:$F$3000,6,FALSE),"-")</f>
        <v>-</v>
      </c>
      <c r="J107" s="9" t="str">
        <f>IFERROR(VLOOKUP(CONCATENATE($A107,J$1),'Исх-увл.отчёт'!$A$2:$F$3000,6,FALSE),"-")</f>
        <v>-</v>
      </c>
      <c r="K107" s="9" t="str">
        <f>IFERROR(VLOOKUP(CONCATENATE($A107,K$1),'Исх-увл.отчёт'!$A$2:$F$3000,6,FALSE),"-")</f>
        <v>-</v>
      </c>
      <c r="L107" s="9" t="str">
        <f>IFERROR(VLOOKUP(CONCATENATE($A107,L$1),'Исх-увл.отчёт'!$A$2:$F$3000,6,FALSE),"-")</f>
        <v>-</v>
      </c>
      <c r="M107" s="9" t="str">
        <f>IFERROR(VLOOKUP(CONCATENATE($A107,M$1),'Исх-увл.отчёт'!$A$2:$F$3000,6,FALSE),"-")</f>
        <v>-</v>
      </c>
      <c r="N107" s="9" t="str">
        <f>IFERROR(VLOOKUP(CONCATENATE($A107,N$1),'Исх-увл.отчёт'!$A$2:$F$3000,6,FALSE),"-")</f>
        <v>-</v>
      </c>
      <c r="O107" s="9" t="str">
        <f>IFERROR(VLOOKUP(CONCATENATE($A107,O$1),'Исх-увл.отчёт'!$A$2:$F$3000,6,FALSE),"-")</f>
        <v>-</v>
      </c>
      <c r="P107" s="9" t="str">
        <f>IFERROR(VLOOKUP(CONCATENATE($A107,P$1),'Исх-увл.отчёт'!$A$2:$F$3000,6,FALSE),"-")</f>
        <v>-</v>
      </c>
      <c r="Q107" s="9" t="str">
        <f>IFERROR(VLOOKUP(CONCATENATE($A107,Q$1),'Исх-увл.отчёт'!$A$2:$F$3000,6,FALSE),"-")</f>
        <v>-</v>
      </c>
      <c r="R107" s="9" t="str">
        <f>IFERROR(VLOOKUP(CONCATENATE($A107,R$1),'Исх-увл.отчёт'!$A$2:$F$3000,6,FALSE),"-")</f>
        <v>-</v>
      </c>
      <c r="S107" s="9" t="str">
        <f>IFERROR(VLOOKUP(CONCATENATE($A107,S$1),'Исх-увл.отчёт'!$A$2:$F$3000,6,FALSE),"-")</f>
        <v>-</v>
      </c>
      <c r="T107" s="9" t="str">
        <f>IFERROR(VLOOKUP(CONCATENATE($A107,T$1),'Исх-увл.отчёт'!$A$2:$F$3000,6,FALSE),"-")</f>
        <v>-</v>
      </c>
      <c r="U107" s="9" t="str">
        <f>IFERROR(VLOOKUP(CONCATENATE($A107,U$1),'Исх-увл.отчёт'!$A$2:$F$3000,6,FALSE),"-")</f>
        <v>-</v>
      </c>
      <c r="V107" s="9" t="str">
        <f>IFERROR(VLOOKUP(CONCATENATE($A107,V$1),'Исх-увл.отчёт'!$A$2:$F$3000,6,FALSE),"-")</f>
        <v>-</v>
      </c>
      <c r="W107" s="9" t="str">
        <f>IFERROR(VLOOKUP(CONCATENATE($A107,W$1),'Исх-увл.отчёт'!$A$2:$F$3000,6,FALSE),"-")</f>
        <v>-</v>
      </c>
      <c r="X107" s="9" t="str">
        <f>IFERROR(VLOOKUP(CONCATENATE($A107,X$1),'Исх-увл.отчёт'!$A$2:$F$3000,6,FALSE),"-")</f>
        <v>-</v>
      </c>
      <c r="Y107" s="9" t="str">
        <f>IFERROR(VLOOKUP(CONCATENATE($A107,Y$1),'Исх-увл.отчёт'!$A$2:$F$3000,6,FALSE),"-")</f>
        <v>-</v>
      </c>
      <c r="Z107" s="9" t="str">
        <f>IFERROR(VLOOKUP(CONCATENATE($A107,Z$1),'Исх-увл.отчёт'!$A$2:$F$3000,6,FALSE),"-")</f>
        <v>-</v>
      </c>
      <c r="AA107" s="9" t="str">
        <f>IFERROR(VLOOKUP(CONCATENATE($A107,AA$1),'Исх-увл.отчёт'!$A$2:$F$3000,6,FALSE),"-")</f>
        <v>-</v>
      </c>
      <c r="AB107" s="9" t="str">
        <f>IFERROR(VLOOKUP(CONCATENATE($A107,AB$1),'Исх-увл.отчёт'!$A$2:$F$3000,6,FALSE),"-")</f>
        <v>-</v>
      </c>
      <c r="AC107" s="9" t="str">
        <f>IFERROR(VLOOKUP(CONCATENATE($A107,AC$1),'Исх-увл.отчёт'!$A$2:$F$3000,6,FALSE),"-")</f>
        <v>-</v>
      </c>
      <c r="AD107" s="9" t="str">
        <f>IFERROR(VLOOKUP(CONCATENATE($A107,AD$1),'Исх-увл.отчёт'!$A$2:$F$3000,6,FALSE),"-")</f>
        <v>-</v>
      </c>
      <c r="AE107" s="9" t="str">
        <f>IFERROR(VLOOKUP(CONCATENATE($A107,AE$1),'Исх-увл.отчёт'!$A$2:$F$3000,6,FALSE),"-")</f>
        <v>-</v>
      </c>
      <c r="AF107" s="9" t="str">
        <f>IFERROR(VLOOKUP(CONCATENATE($A107,AF$1),'Исх-увл.отчёт'!$A$2:$F$3000,6,FALSE),"-")</f>
        <v>-</v>
      </c>
      <c r="AG107" s="9" t="str">
        <f>IFERROR(VLOOKUP(CONCATENATE($A107,AG$1),'Исх-увл.отчёт'!$A$2:$F$3000,6,FALSE),"-")</f>
        <v>-</v>
      </c>
      <c r="AH107" s="9" t="str">
        <f>IFERROR(VLOOKUP(CONCATENATE($A107,AH$1),'Исх-увл.отчёт'!$A$2:$F$3000,6,FALSE),"-")</f>
        <v>-</v>
      </c>
      <c r="AI107" s="9" t="str">
        <f>IFERROR(VLOOKUP(CONCATENATE($A107,AI$1),'Исх-увл.отчёт'!$A$2:$F$3000,6,FALSE),"-")</f>
        <v>-</v>
      </c>
      <c r="AJ107" s="9" t="str">
        <f>IFERROR(VLOOKUP(CONCATENATE($A107,AJ$1),'Исх-увл.отчёт'!$A$2:$F$3000,6,FALSE),"-")</f>
        <v>-</v>
      </c>
      <c r="AK107" s="9" t="str">
        <f>IFERROR(VLOOKUP(CONCATENATE($A107,AK$1),'Исх-увл.отчёт'!$A$2:$F$3000,6,FALSE),"-")</f>
        <v>-</v>
      </c>
      <c r="AL107" s="9" t="str">
        <f>IFERROR(VLOOKUP(CONCATENATE($A107,AL$1),'Исх-увл.отчёт'!$A$2:$F$3000,6,FALSE),"-")</f>
        <v>-</v>
      </c>
      <c r="AM107" s="9" t="str">
        <f>IFERROR(VLOOKUP(CONCATENATE($A107,AM$1),'Исх-увл.отчёт'!$A$2:$F$3000,6,FALSE),"-")</f>
        <v>-</v>
      </c>
      <c r="AN107" s="9" t="str">
        <f>IFERROR(VLOOKUP(CONCATENATE($A107,AN$1),'Исх-увл.отчёт'!$A$2:$F$3000,6,FALSE),"-")</f>
        <v>-</v>
      </c>
      <c r="AO107" s="9" t="str">
        <f>IFERROR(VLOOKUP(CONCATENATE($A107,AO$1),'Исх-увл.отчёт'!$A$2:$F$3000,6,FALSE),"-")</f>
        <v>-</v>
      </c>
      <c r="AP107" s="9" t="str">
        <f>IFERROR(VLOOKUP(CONCATENATE($A107,AP$1),'Исх-увл.отчёт'!$A$2:$F$3000,6,FALSE),"-")</f>
        <v>-</v>
      </c>
      <c r="AQ107" s="9" t="str">
        <f>IFERROR(VLOOKUP(CONCATENATE($A107,AQ$1),'Исх-увл.отчёт'!$A$2:$F$3000,6,FALSE),"-")</f>
        <v>-</v>
      </c>
      <c r="AR107" s="9" t="str">
        <f>IFERROR(VLOOKUP(CONCATENATE($A107,AR$1),'Исх-увл.отчёт'!$A$2:$F$3000,6,FALSE),"-")</f>
        <v>-</v>
      </c>
      <c r="AS107" s="9" t="str">
        <f>IFERROR(VLOOKUP(CONCATENATE($A107,AS$1),'Исх-увл.отчёт'!$A$2:$F$3000,6,FALSE),"-")</f>
        <v>-</v>
      </c>
      <c r="AT107" s="9" t="str">
        <f>IFERROR(VLOOKUP(CONCATENATE($A107,AT$1),'Исх-увл.отчёт'!$A$2:$F$3000,6,FALSE),"-")</f>
        <v>-</v>
      </c>
      <c r="AU107" s="9" t="str">
        <f>IFERROR(VLOOKUP(CONCATENATE($A107,AU$1),'Исх-увл.отчёт'!$A$2:$F$3000,6,FALSE),"-")</f>
        <v>-</v>
      </c>
      <c r="AV107" s="9" t="str">
        <f>IFERROR(VLOOKUP(CONCATENATE($A107,AV$1),'Исх-увл.отчёт'!$A$2:$F$3000,6,FALSE),"-")</f>
        <v>-</v>
      </c>
      <c r="AW107" s="9" t="str">
        <f>IFERROR(VLOOKUP(CONCATENATE($A107,AW$1),'Исх-увл.отчёт'!$A$2:$F$3000,6,FALSE),"-")</f>
        <v>-</v>
      </c>
      <c r="AX107" s="9" t="str">
        <f>IFERROR(VLOOKUP(CONCATENATE($A107,AX$1),'Исх-увл.отчёт'!$A$2:$F$3000,6,FALSE),"-")</f>
        <v>-</v>
      </c>
      <c r="AY107" s="9" t="str">
        <f>IFERROR(VLOOKUP(CONCATENATE($A107,AY$1),'Исх-увл.отчёт'!$A$2:$F$3000,6,FALSE),"-")</f>
        <v>-</v>
      </c>
      <c r="AZ107" s="9" t="str">
        <f>IFERROR(VLOOKUP(CONCATENATE($A107,AZ$1),'Исх-увл.отчёт'!$A$2:$F$3000,6,FALSE),"-")</f>
        <v>-</v>
      </c>
      <c r="BA107" s="9" t="str">
        <f>IFERROR(VLOOKUP(CONCATENATE($A107,BA$1),'Исх-увл.отчёт'!$A$2:$F$3000,6,FALSE),"-")</f>
        <v>-</v>
      </c>
      <c r="BB107" s="9" t="str">
        <f>IFERROR(VLOOKUP(CONCATENATE($A107,BB$1),'Исх-увл.отчёт'!$A$2:$F$3000,6,FALSE),"-")</f>
        <v>-</v>
      </c>
      <c r="BC107" s="9" t="str">
        <f>IFERROR(VLOOKUP(CONCATENATE($A107,BC$1),'Исх-увл.отчёт'!$A$2:$F$3000,6,FALSE),"-")</f>
        <v>-</v>
      </c>
      <c r="BD107" s="9" t="str">
        <f>IFERROR(VLOOKUP(CONCATENATE($A107,BD$1),'Исх-увл.отчёт'!$A$2:$F$3000,6,FALSE),"-")</f>
        <v>-</v>
      </c>
      <c r="BE107" s="9" t="str">
        <f>IFERROR(VLOOKUP(CONCATENATE($A107,BE$1),'Исх-увл.отчёт'!$A$2:$F$3000,6,FALSE),"-")</f>
        <v>-</v>
      </c>
      <c r="BF107" s="9" t="str">
        <f>IFERROR(VLOOKUP(CONCATENATE($A107,BF$1),'Исх-увл.отчёт'!$A$2:$F$3000,6,FALSE),"-")</f>
        <v>-</v>
      </c>
      <c r="BG107" s="9" t="str">
        <f>IFERROR(VLOOKUP(CONCATENATE($A107,BG$1),'Исх-увл.отчёт'!$A$2:$F$3000,6,FALSE),"-")</f>
        <v>-</v>
      </c>
      <c r="BH107" s="37"/>
    </row>
    <row r="108" spans="1:62">
      <c r="A108" s="125">
        <f t="shared" si="11"/>
        <v>7</v>
      </c>
      <c r="B108" s="9" t="str">
        <f>IFERROR(VLOOKUP(CONCATENATE($A108,B$1),'Исх-увл.отчёт'!$A$2:$F$3000,6,FALSE),"-")</f>
        <v>-</v>
      </c>
      <c r="C108" s="9" t="str">
        <f>IFERROR(VLOOKUP(CONCATENATE($A108,C$1),'Исх-увл.отчёт'!$A$2:$F$3000,6,FALSE),"-")</f>
        <v>-</v>
      </c>
      <c r="D108" s="9" t="str">
        <f>IFERROR(VLOOKUP(CONCATENATE($A108,D$1),'Исх-увл.отчёт'!$A$2:$F$3000,6,FALSE),"-")</f>
        <v>-</v>
      </c>
      <c r="E108" s="9" t="str">
        <f>IFERROR(VLOOKUP(CONCATENATE($A108,E$1),'Исх-увл.отчёт'!$A$2:$F$3000,6,FALSE),"-")</f>
        <v>-</v>
      </c>
      <c r="F108" s="9" t="str">
        <f>IFERROR(VLOOKUP(CONCATENATE($A108,F$1),'Исх-увл.отчёт'!$A$2:$F$3000,6,FALSE),"-")</f>
        <v>-</v>
      </c>
      <c r="G108" s="9" t="str">
        <f>IFERROR(VLOOKUP(CONCATENATE($A108,G$1),'Исх-увл.отчёт'!$A$2:$F$3000,6,FALSE),"-")</f>
        <v>-</v>
      </c>
      <c r="H108" s="9" t="str">
        <f>IFERROR(VLOOKUP(CONCATENATE($A108,H$1),'Исх-увл.отчёт'!$A$2:$F$3000,6,FALSE),"-")</f>
        <v>-</v>
      </c>
      <c r="I108" s="9" t="str">
        <f>IFERROR(VLOOKUP(CONCATENATE($A108,I$1),'Исх-увл.отчёт'!$A$2:$F$3000,6,FALSE),"-")</f>
        <v>-</v>
      </c>
      <c r="J108" s="9" t="str">
        <f>IFERROR(VLOOKUP(CONCATENATE($A108,J$1),'Исх-увл.отчёт'!$A$2:$F$3000,6,FALSE),"-")</f>
        <v>-</v>
      </c>
      <c r="K108" s="9" t="str">
        <f>IFERROR(VLOOKUP(CONCATENATE($A108,K$1),'Исх-увл.отчёт'!$A$2:$F$3000,6,FALSE),"-")</f>
        <v>-</v>
      </c>
      <c r="L108" s="9" t="str">
        <f>IFERROR(VLOOKUP(CONCATENATE($A108,L$1),'Исх-увл.отчёт'!$A$2:$F$3000,6,FALSE),"-")</f>
        <v>НЕТ</v>
      </c>
      <c r="M108" s="9" t="str">
        <f>IFERROR(VLOOKUP(CONCATENATE($A108,M$1),'Исх-увл.отчёт'!$A$2:$F$3000,6,FALSE),"-")</f>
        <v>-</v>
      </c>
      <c r="N108" s="9" t="str">
        <f>IFERROR(VLOOKUP(CONCATENATE($A108,N$1),'Исх-увл.отчёт'!$A$2:$F$3000,6,FALSE),"-")</f>
        <v>-</v>
      </c>
      <c r="O108" s="9" t="str">
        <f>IFERROR(VLOOKUP(CONCATENATE($A108,O$1),'Исх-увл.отчёт'!$A$2:$F$3000,6,FALSE),"-")</f>
        <v>НЕТ</v>
      </c>
      <c r="P108" s="9" t="str">
        <f>IFERROR(VLOOKUP(CONCATENATE($A108,P$1),'Исх-увл.отчёт'!$A$2:$F$3000,6,FALSE),"-")</f>
        <v>-</v>
      </c>
      <c r="Q108" s="9" t="str">
        <f>IFERROR(VLOOKUP(CONCATENATE($A108,Q$1),'Исх-увл.отчёт'!$A$2:$F$3000,6,FALSE),"-")</f>
        <v>-</v>
      </c>
      <c r="R108" s="9" t="str">
        <f>IFERROR(VLOOKUP(CONCATENATE($A108,R$1),'Исх-увл.отчёт'!$A$2:$F$3000,6,FALSE),"-")</f>
        <v>-</v>
      </c>
      <c r="S108" s="9" t="str">
        <f>IFERROR(VLOOKUP(CONCATENATE($A108,S$1),'Исх-увл.отчёт'!$A$2:$F$3000,6,FALSE),"-")</f>
        <v>НЕТ</v>
      </c>
      <c r="T108" s="9" t="str">
        <f>IFERROR(VLOOKUP(CONCATENATE($A108,T$1),'Исх-увл.отчёт'!$A$2:$F$3000,6,FALSE),"-")</f>
        <v>-</v>
      </c>
      <c r="U108" s="9" t="str">
        <f>IFERROR(VLOOKUP(CONCATENATE($A108,U$1),'Исх-увл.отчёт'!$A$2:$F$3000,6,FALSE),"-")</f>
        <v>-</v>
      </c>
      <c r="V108" s="9" t="str">
        <f>IFERROR(VLOOKUP(CONCATENATE($A108,V$1),'Исх-увл.отчёт'!$A$2:$F$3000,6,FALSE),"-")</f>
        <v>-</v>
      </c>
      <c r="W108" s="9" t="str">
        <f>IFERROR(VLOOKUP(CONCATENATE($A108,W$1),'Исх-увл.отчёт'!$A$2:$F$3000,6,FALSE),"-")</f>
        <v>-</v>
      </c>
      <c r="X108" s="9" t="str">
        <f>IFERROR(VLOOKUP(CONCATENATE($A108,X$1),'Исх-увл.отчёт'!$A$2:$F$3000,6,FALSE),"-")</f>
        <v>-</v>
      </c>
      <c r="Y108" s="9" t="str">
        <f>IFERROR(VLOOKUP(CONCATENATE($A108,Y$1),'Исх-увл.отчёт'!$A$2:$F$3000,6,FALSE),"-")</f>
        <v>-</v>
      </c>
      <c r="Z108" s="9" t="str">
        <f>IFERROR(VLOOKUP(CONCATENATE($A108,Z$1),'Исх-увл.отчёт'!$A$2:$F$3000,6,FALSE),"-")</f>
        <v>НЕТ</v>
      </c>
      <c r="AA108" s="9" t="str">
        <f>IFERROR(VLOOKUP(CONCATENATE($A108,AA$1),'Исх-увл.отчёт'!$A$2:$F$3000,6,FALSE),"-")</f>
        <v>-</v>
      </c>
      <c r="AB108" s="9" t="str">
        <f>IFERROR(VLOOKUP(CONCATENATE($A108,AB$1),'Исх-увл.отчёт'!$A$2:$F$3000,6,FALSE),"-")</f>
        <v>-</v>
      </c>
      <c r="AC108" s="9" t="str">
        <f>IFERROR(VLOOKUP(CONCATENATE($A108,AC$1),'Исх-увл.отчёт'!$A$2:$F$3000,6,FALSE),"-")</f>
        <v>-</v>
      </c>
      <c r="AD108" s="9" t="str">
        <f>IFERROR(VLOOKUP(CONCATENATE($A108,AD$1),'Исх-увл.отчёт'!$A$2:$F$3000,6,FALSE),"-")</f>
        <v>-</v>
      </c>
      <c r="AE108" s="9" t="str">
        <f>IFERROR(VLOOKUP(CONCATENATE($A108,AE$1),'Исх-увл.отчёт'!$A$2:$F$3000,6,FALSE),"-")</f>
        <v>-</v>
      </c>
      <c r="AF108" s="9" t="str">
        <f>IFERROR(VLOOKUP(CONCATENATE($A108,AF$1),'Исх-увл.отчёт'!$A$2:$F$3000,6,FALSE),"-")</f>
        <v>-</v>
      </c>
      <c r="AG108" s="9" t="str">
        <f>IFERROR(VLOOKUP(CONCATENATE($A108,AG$1),'Исх-увл.отчёт'!$A$2:$F$3000,6,FALSE),"-")</f>
        <v>НЕТ</v>
      </c>
      <c r="AH108" s="9" t="str">
        <f>IFERROR(VLOOKUP(CONCATENATE($A108,AH$1),'Исх-увл.отчёт'!$A$2:$F$3000,6,FALSE),"-")</f>
        <v>-</v>
      </c>
      <c r="AI108" s="9" t="str">
        <f>IFERROR(VLOOKUP(CONCATENATE($A108,AI$1),'Исх-увл.отчёт'!$A$2:$F$3000,6,FALSE),"-")</f>
        <v>НЕТ</v>
      </c>
      <c r="AJ108" s="9" t="str">
        <f>IFERROR(VLOOKUP(CONCATENATE($A108,AJ$1),'Исх-увл.отчёт'!$A$2:$F$3000,6,FALSE),"-")</f>
        <v>-</v>
      </c>
      <c r="AK108" s="9" t="str">
        <f>IFERROR(VLOOKUP(CONCATENATE($A108,AK$1),'Исх-увл.отчёт'!$A$2:$F$3000,6,FALSE),"-")</f>
        <v>ДА</v>
      </c>
      <c r="AL108" s="9" t="str">
        <f>IFERROR(VLOOKUP(CONCATENATE($A108,AL$1),'Исх-увл.отчёт'!$A$2:$F$3000,6,FALSE),"-")</f>
        <v>-</v>
      </c>
      <c r="AM108" s="9" t="str">
        <f>IFERROR(VLOOKUP(CONCATENATE($A108,AM$1),'Исх-увл.отчёт'!$A$2:$F$3000,6,FALSE),"-")</f>
        <v>-</v>
      </c>
      <c r="AN108" s="9" t="str">
        <f>IFERROR(VLOOKUP(CONCATENATE($A108,AN$1),'Исх-увл.отчёт'!$A$2:$F$3000,6,FALSE),"-")</f>
        <v>-</v>
      </c>
      <c r="AO108" s="9" t="str">
        <f>IFERROR(VLOOKUP(CONCATENATE($A108,AO$1),'Исх-увл.отчёт'!$A$2:$F$3000,6,FALSE),"-")</f>
        <v>-</v>
      </c>
      <c r="AP108" s="9" t="str">
        <f>IFERROR(VLOOKUP(CONCATENATE($A108,AP$1),'Исх-увл.отчёт'!$A$2:$F$3000,6,FALSE),"-")</f>
        <v>-</v>
      </c>
      <c r="AQ108" s="9" t="str">
        <f>IFERROR(VLOOKUP(CONCATENATE($A108,AQ$1),'Исх-увл.отчёт'!$A$2:$F$3000,6,FALSE),"-")</f>
        <v>-</v>
      </c>
      <c r="AR108" s="9" t="str">
        <f>IFERROR(VLOOKUP(CONCATENATE($A108,AR$1),'Исх-увл.отчёт'!$A$2:$F$3000,6,FALSE),"-")</f>
        <v>-</v>
      </c>
      <c r="AS108" s="9" t="str">
        <f>IFERROR(VLOOKUP(CONCATENATE($A108,AS$1),'Исх-увл.отчёт'!$A$2:$F$3000,6,FALSE),"-")</f>
        <v>-</v>
      </c>
      <c r="AT108" s="9" t="str">
        <f>IFERROR(VLOOKUP(CONCATENATE($A108,AT$1),'Исх-увл.отчёт'!$A$2:$F$3000,6,FALSE),"-")</f>
        <v>-</v>
      </c>
      <c r="AU108" s="9" t="str">
        <f>IFERROR(VLOOKUP(CONCATENATE($A108,AU$1),'Исх-увл.отчёт'!$A$2:$F$3000,6,FALSE),"-")</f>
        <v>-</v>
      </c>
      <c r="AV108" s="9" t="str">
        <f>IFERROR(VLOOKUP(CONCATENATE($A108,AV$1),'Исх-увл.отчёт'!$A$2:$F$3000,6,FALSE),"-")</f>
        <v>-</v>
      </c>
      <c r="AW108" s="9" t="str">
        <f>IFERROR(VLOOKUP(CONCATENATE($A108,AW$1),'Исх-увл.отчёт'!$A$2:$F$3000,6,FALSE),"-")</f>
        <v>-</v>
      </c>
      <c r="AX108" s="9" t="str">
        <f>IFERROR(VLOOKUP(CONCATENATE($A108,AX$1),'Исх-увл.отчёт'!$A$2:$F$3000,6,FALSE),"-")</f>
        <v>-</v>
      </c>
      <c r="AY108" s="9" t="str">
        <f>IFERROR(VLOOKUP(CONCATENATE($A108,AY$1),'Исх-увл.отчёт'!$A$2:$F$3000,6,FALSE),"-")</f>
        <v>-</v>
      </c>
      <c r="AZ108" s="9" t="str">
        <f>IFERROR(VLOOKUP(CONCATENATE($A108,AZ$1),'Исх-увл.отчёт'!$A$2:$F$3000,6,FALSE),"-")</f>
        <v>-</v>
      </c>
      <c r="BA108" s="9" t="str">
        <f>IFERROR(VLOOKUP(CONCATENATE($A108,BA$1),'Исх-увл.отчёт'!$A$2:$F$3000,6,FALSE),"-")</f>
        <v>-</v>
      </c>
      <c r="BB108" s="9" t="str">
        <f>IFERROR(VLOOKUP(CONCATENATE($A108,BB$1),'Исх-увл.отчёт'!$A$2:$F$3000,6,FALSE),"-")</f>
        <v>-</v>
      </c>
      <c r="BC108" s="9" t="str">
        <f>IFERROR(VLOOKUP(CONCATENATE($A108,BC$1),'Исх-увл.отчёт'!$A$2:$F$3000,6,FALSE),"-")</f>
        <v>НЕТ</v>
      </c>
      <c r="BD108" s="9" t="str">
        <f>IFERROR(VLOOKUP(CONCATENATE($A108,BD$1),'Исх-увл.отчёт'!$A$2:$F$3000,6,FALSE),"-")</f>
        <v>ДА</v>
      </c>
      <c r="BE108" s="9" t="str">
        <f>IFERROR(VLOOKUP(CONCATENATE($A108,BE$1),'Исх-увл.отчёт'!$A$2:$F$3000,6,FALSE),"-")</f>
        <v>-</v>
      </c>
      <c r="BF108" s="9" t="str">
        <f>IFERROR(VLOOKUP(CONCATENATE($A108,BF$1),'Исх-увл.отчёт'!$A$2:$F$3000,6,FALSE),"-")</f>
        <v>-</v>
      </c>
      <c r="BG108" s="9" t="str">
        <f>IFERROR(VLOOKUP(CONCATENATE($A108,BG$1),'Исх-увл.отчёт'!$A$2:$F$3000,6,FALSE),"-")</f>
        <v>-</v>
      </c>
      <c r="BH108" s="37"/>
    </row>
    <row r="109" spans="1:62">
      <c r="A109" s="125">
        <f t="shared" si="11"/>
        <v>8</v>
      </c>
      <c r="B109" s="9" t="str">
        <f>IFERROR(VLOOKUP(CONCATENATE($A109,B$1),'Исх-увл.отчёт'!$A$2:$F$3000,6,FALSE),"-")</f>
        <v>-</v>
      </c>
      <c r="C109" s="9" t="str">
        <f>IFERROR(VLOOKUP(CONCATENATE($A109,C$1),'Исх-увл.отчёт'!$A$2:$F$3000,6,FALSE),"-")</f>
        <v>-</v>
      </c>
      <c r="D109" s="9" t="str">
        <f>IFERROR(VLOOKUP(CONCATENATE($A109,D$1),'Исх-увл.отчёт'!$A$2:$F$3000,6,FALSE),"-")</f>
        <v>-</v>
      </c>
      <c r="E109" s="9" t="str">
        <f>IFERROR(VLOOKUP(CONCATENATE($A109,E$1),'Исх-увл.отчёт'!$A$2:$F$3000,6,FALSE),"-")</f>
        <v>-</v>
      </c>
      <c r="F109" s="9" t="str">
        <f>IFERROR(VLOOKUP(CONCATENATE($A109,F$1),'Исх-увл.отчёт'!$A$2:$F$3000,6,FALSE),"-")</f>
        <v>-</v>
      </c>
      <c r="G109" s="9" t="str">
        <f>IFERROR(VLOOKUP(CONCATENATE($A109,G$1),'Исх-увл.отчёт'!$A$2:$F$3000,6,FALSE),"-")</f>
        <v>-</v>
      </c>
      <c r="H109" s="9" t="str">
        <f>IFERROR(VLOOKUP(CONCATENATE($A109,H$1),'Исх-увл.отчёт'!$A$2:$F$3000,6,FALSE),"-")</f>
        <v>-</v>
      </c>
      <c r="I109" s="9" t="str">
        <f>IFERROR(VLOOKUP(CONCATENATE($A109,I$1),'Исх-увл.отчёт'!$A$2:$F$3000,6,FALSE),"-")</f>
        <v>-</v>
      </c>
      <c r="J109" s="9" t="str">
        <f>IFERROR(VLOOKUP(CONCATENATE($A109,J$1),'Исх-увл.отчёт'!$A$2:$F$3000,6,FALSE),"-")</f>
        <v>-</v>
      </c>
      <c r="K109" s="9" t="str">
        <f>IFERROR(VLOOKUP(CONCATENATE($A109,K$1),'Исх-увл.отчёт'!$A$2:$F$3000,6,FALSE),"-")</f>
        <v>-</v>
      </c>
      <c r="L109" s="9" t="str">
        <f>IFERROR(VLOOKUP(CONCATENATE($A109,L$1),'Исх-увл.отчёт'!$A$2:$F$3000,6,FALSE),"-")</f>
        <v>НЕТ</v>
      </c>
      <c r="M109" s="9" t="str">
        <f>IFERROR(VLOOKUP(CONCATENATE($A109,M$1),'Исх-увл.отчёт'!$A$2:$F$3000,6,FALSE),"-")</f>
        <v>-</v>
      </c>
      <c r="N109" s="9" t="str">
        <f>IFERROR(VLOOKUP(CONCATENATE($A109,N$1),'Исх-увл.отчёт'!$A$2:$F$3000,6,FALSE),"-")</f>
        <v>-</v>
      </c>
      <c r="O109" s="9" t="str">
        <f>IFERROR(VLOOKUP(CONCATENATE($A109,O$1),'Исх-увл.отчёт'!$A$2:$F$3000,6,FALSE),"-")</f>
        <v>НЕТ</v>
      </c>
      <c r="P109" s="9" t="str">
        <f>IFERROR(VLOOKUP(CONCATENATE($A109,P$1),'Исх-увл.отчёт'!$A$2:$F$3000,6,FALSE),"-")</f>
        <v>-</v>
      </c>
      <c r="Q109" s="9" t="str">
        <f>IFERROR(VLOOKUP(CONCATENATE($A109,Q$1),'Исх-увл.отчёт'!$A$2:$F$3000,6,FALSE),"-")</f>
        <v>-</v>
      </c>
      <c r="R109" s="9" t="str">
        <f>IFERROR(VLOOKUP(CONCATENATE($A109,R$1),'Исх-увл.отчёт'!$A$2:$F$3000,6,FALSE),"-")</f>
        <v>-</v>
      </c>
      <c r="S109" s="9" t="str">
        <f>IFERROR(VLOOKUP(CONCATENATE($A109,S$1),'Исх-увл.отчёт'!$A$2:$F$3000,6,FALSE),"-")</f>
        <v>НЕТ</v>
      </c>
      <c r="T109" s="9" t="str">
        <f>IFERROR(VLOOKUP(CONCATENATE($A109,T$1),'Исх-увл.отчёт'!$A$2:$F$3000,6,FALSE),"-")</f>
        <v>-</v>
      </c>
      <c r="U109" s="9" t="str">
        <f>IFERROR(VLOOKUP(CONCATENATE($A109,U$1),'Исх-увл.отчёт'!$A$2:$F$3000,6,FALSE),"-")</f>
        <v>-</v>
      </c>
      <c r="V109" s="9" t="str">
        <f>IFERROR(VLOOKUP(CONCATENATE($A109,V$1),'Исх-увл.отчёт'!$A$2:$F$3000,6,FALSE),"-")</f>
        <v>-</v>
      </c>
      <c r="W109" s="9" t="str">
        <f>IFERROR(VLOOKUP(CONCATENATE($A109,W$1),'Исх-увл.отчёт'!$A$2:$F$3000,6,FALSE),"-")</f>
        <v>-</v>
      </c>
      <c r="X109" s="9" t="str">
        <f>IFERROR(VLOOKUP(CONCATENATE($A109,X$1),'Исх-увл.отчёт'!$A$2:$F$3000,6,FALSE),"-")</f>
        <v>-</v>
      </c>
      <c r="Y109" s="9" t="str">
        <f>IFERROR(VLOOKUP(CONCATENATE($A109,Y$1),'Исх-увл.отчёт'!$A$2:$F$3000,6,FALSE),"-")</f>
        <v>-</v>
      </c>
      <c r="Z109" s="9" t="str">
        <f>IFERROR(VLOOKUP(CONCATENATE($A109,Z$1),'Исх-увл.отчёт'!$A$2:$F$3000,6,FALSE),"-")</f>
        <v>НЕТ</v>
      </c>
      <c r="AA109" s="9" t="str">
        <f>IFERROR(VLOOKUP(CONCATENATE($A109,AA$1),'Исх-увл.отчёт'!$A$2:$F$3000,6,FALSE),"-")</f>
        <v>-</v>
      </c>
      <c r="AB109" s="9" t="str">
        <f>IFERROR(VLOOKUP(CONCATENATE($A109,AB$1),'Исх-увл.отчёт'!$A$2:$F$3000,6,FALSE),"-")</f>
        <v>-</v>
      </c>
      <c r="AC109" s="9" t="str">
        <f>IFERROR(VLOOKUP(CONCATENATE($A109,AC$1),'Исх-увл.отчёт'!$A$2:$F$3000,6,FALSE),"-")</f>
        <v>-</v>
      </c>
      <c r="AD109" s="9" t="str">
        <f>IFERROR(VLOOKUP(CONCATENATE($A109,AD$1),'Исх-увл.отчёт'!$A$2:$F$3000,6,FALSE),"-")</f>
        <v>-</v>
      </c>
      <c r="AE109" s="9" t="str">
        <f>IFERROR(VLOOKUP(CONCATENATE($A109,AE$1),'Исх-увл.отчёт'!$A$2:$F$3000,6,FALSE),"-")</f>
        <v>-</v>
      </c>
      <c r="AF109" s="9" t="str">
        <f>IFERROR(VLOOKUP(CONCATENATE($A109,AF$1),'Исх-увл.отчёт'!$A$2:$F$3000,6,FALSE),"-")</f>
        <v>-</v>
      </c>
      <c r="AG109" s="9" t="str">
        <f>IFERROR(VLOOKUP(CONCATENATE($A109,AG$1),'Исх-увл.отчёт'!$A$2:$F$3000,6,FALSE),"-")</f>
        <v>НЕТ</v>
      </c>
      <c r="AH109" s="9" t="str">
        <f>IFERROR(VLOOKUP(CONCATENATE($A109,AH$1),'Исх-увл.отчёт'!$A$2:$F$3000,6,FALSE),"-")</f>
        <v>-</v>
      </c>
      <c r="AI109" s="9" t="str">
        <f>IFERROR(VLOOKUP(CONCATENATE($A109,AI$1),'Исх-увл.отчёт'!$A$2:$F$3000,6,FALSE),"-")</f>
        <v>-</v>
      </c>
      <c r="AJ109" s="9" t="str">
        <f>IFERROR(VLOOKUP(CONCATENATE($A109,AJ$1),'Исх-увл.отчёт'!$A$2:$F$3000,6,FALSE),"-")</f>
        <v>-</v>
      </c>
      <c r="AK109" s="9" t="str">
        <f>IFERROR(VLOOKUP(CONCATENATE($A109,AK$1),'Исх-увл.отчёт'!$A$2:$F$3000,6,FALSE),"-")</f>
        <v>ДА</v>
      </c>
      <c r="AL109" s="9" t="str">
        <f>IFERROR(VLOOKUP(CONCATENATE($A109,AL$1),'Исх-увл.отчёт'!$A$2:$F$3000,6,FALSE),"-")</f>
        <v>-</v>
      </c>
      <c r="AM109" s="9" t="str">
        <f>IFERROR(VLOOKUP(CONCATENATE($A109,AM$1),'Исх-увл.отчёт'!$A$2:$F$3000,6,FALSE),"-")</f>
        <v>-</v>
      </c>
      <c r="AN109" s="9" t="str">
        <f>IFERROR(VLOOKUP(CONCATENATE($A109,AN$1),'Исх-увл.отчёт'!$A$2:$F$3000,6,FALSE),"-")</f>
        <v>-</v>
      </c>
      <c r="AO109" s="9" t="str">
        <f>IFERROR(VLOOKUP(CONCATENATE($A109,AO$1),'Исх-увл.отчёт'!$A$2:$F$3000,6,FALSE),"-")</f>
        <v>-</v>
      </c>
      <c r="AP109" s="9" t="str">
        <f>IFERROR(VLOOKUP(CONCATENATE($A109,AP$1),'Исх-увл.отчёт'!$A$2:$F$3000,6,FALSE),"-")</f>
        <v>-</v>
      </c>
      <c r="AQ109" s="9" t="str">
        <f>IFERROR(VLOOKUP(CONCATENATE($A109,AQ$1),'Исх-увл.отчёт'!$A$2:$F$3000,6,FALSE),"-")</f>
        <v>-</v>
      </c>
      <c r="AR109" s="9" t="str">
        <f>IFERROR(VLOOKUP(CONCATENATE($A109,AR$1),'Исх-увл.отчёт'!$A$2:$F$3000,6,FALSE),"-")</f>
        <v>-</v>
      </c>
      <c r="AS109" s="9" t="str">
        <f>IFERROR(VLOOKUP(CONCATENATE($A109,AS$1),'Исх-увл.отчёт'!$A$2:$F$3000,6,FALSE),"-")</f>
        <v>-</v>
      </c>
      <c r="AT109" s="9" t="str">
        <f>IFERROR(VLOOKUP(CONCATENATE($A109,AT$1),'Исх-увл.отчёт'!$A$2:$F$3000,6,FALSE),"-")</f>
        <v>-</v>
      </c>
      <c r="AU109" s="9" t="str">
        <f>IFERROR(VLOOKUP(CONCATENATE($A109,AU$1),'Исх-увл.отчёт'!$A$2:$F$3000,6,FALSE),"-")</f>
        <v>-</v>
      </c>
      <c r="AV109" s="9" t="str">
        <f>IFERROR(VLOOKUP(CONCATENATE($A109,AV$1),'Исх-увл.отчёт'!$A$2:$F$3000,6,FALSE),"-")</f>
        <v>-</v>
      </c>
      <c r="AW109" s="9" t="str">
        <f>IFERROR(VLOOKUP(CONCATENATE($A109,AW$1),'Исх-увл.отчёт'!$A$2:$F$3000,6,FALSE),"-")</f>
        <v>-</v>
      </c>
      <c r="AX109" s="9" t="str">
        <f>IFERROR(VLOOKUP(CONCATENATE($A109,AX$1),'Исх-увл.отчёт'!$A$2:$F$3000,6,FALSE),"-")</f>
        <v>-</v>
      </c>
      <c r="AY109" s="9" t="str">
        <f>IFERROR(VLOOKUP(CONCATENATE($A109,AY$1),'Исх-увл.отчёт'!$A$2:$F$3000,6,FALSE),"-")</f>
        <v>-</v>
      </c>
      <c r="AZ109" s="9" t="str">
        <f>IFERROR(VLOOKUP(CONCATENATE($A109,AZ$1),'Исх-увл.отчёт'!$A$2:$F$3000,6,FALSE),"-")</f>
        <v>-</v>
      </c>
      <c r="BA109" s="9" t="str">
        <f>IFERROR(VLOOKUP(CONCATENATE($A109,BA$1),'Исх-увл.отчёт'!$A$2:$F$3000,6,FALSE),"-")</f>
        <v>-</v>
      </c>
      <c r="BB109" s="9" t="str">
        <f>IFERROR(VLOOKUP(CONCATENATE($A109,BB$1),'Исх-увл.отчёт'!$A$2:$F$3000,6,FALSE),"-")</f>
        <v>-</v>
      </c>
      <c r="BC109" s="9" t="str">
        <f>IFERROR(VLOOKUP(CONCATENATE($A109,BC$1),'Исх-увл.отчёт'!$A$2:$F$3000,6,FALSE),"-")</f>
        <v>НЕТ</v>
      </c>
      <c r="BD109" s="9" t="str">
        <f>IFERROR(VLOOKUP(CONCATENATE($A109,BD$1),'Исх-увл.отчёт'!$A$2:$F$3000,6,FALSE),"-")</f>
        <v>-</v>
      </c>
      <c r="BE109" s="9" t="str">
        <f>IFERROR(VLOOKUP(CONCATENATE($A109,BE$1),'Исх-увл.отчёт'!$A$2:$F$3000,6,FALSE),"-")</f>
        <v>-</v>
      </c>
      <c r="BF109" s="9" t="str">
        <f>IFERROR(VLOOKUP(CONCATENATE($A109,BF$1),'Исх-увл.отчёт'!$A$2:$F$3000,6,FALSE),"-")</f>
        <v>-</v>
      </c>
      <c r="BG109" s="9" t="str">
        <f>IFERROR(VLOOKUP(CONCATENATE($A109,BG$1),'Исх-увл.отчёт'!$A$2:$F$3000,6,FALSE),"-")</f>
        <v>-</v>
      </c>
      <c r="BH109" s="37"/>
    </row>
    <row r="110" spans="1:62">
      <c r="A110" s="125">
        <f t="shared" si="11"/>
        <v>9</v>
      </c>
      <c r="B110" s="9" t="str">
        <f>IFERROR(VLOOKUP(CONCATENATE($A110,B$1),'Исх-увл.отчёт'!$A$2:$F$3000,6,FALSE),"-")</f>
        <v>-</v>
      </c>
      <c r="C110" s="9" t="str">
        <f>IFERROR(VLOOKUP(CONCATENATE($A110,C$1),'Исх-увл.отчёт'!$A$2:$F$3000,6,FALSE),"-")</f>
        <v>-</v>
      </c>
      <c r="D110" s="9" t="str">
        <f>IFERROR(VLOOKUP(CONCATENATE($A110,D$1),'Исх-увл.отчёт'!$A$2:$F$3000,6,FALSE),"-")</f>
        <v>-</v>
      </c>
      <c r="E110" s="9" t="str">
        <f>IFERROR(VLOOKUP(CONCATENATE($A110,E$1),'Исх-увл.отчёт'!$A$2:$F$3000,6,FALSE),"-")</f>
        <v>-</v>
      </c>
      <c r="F110" s="9" t="str">
        <f>IFERROR(VLOOKUP(CONCATENATE($A110,F$1),'Исх-увл.отчёт'!$A$2:$F$3000,6,FALSE),"-")</f>
        <v>-</v>
      </c>
      <c r="G110" s="9" t="str">
        <f>IFERROR(VLOOKUP(CONCATENATE($A110,G$1),'Исх-увл.отчёт'!$A$2:$F$3000,6,FALSE),"-")</f>
        <v>-</v>
      </c>
      <c r="H110" s="9" t="str">
        <f>IFERROR(VLOOKUP(CONCATENATE($A110,H$1),'Исх-увл.отчёт'!$A$2:$F$3000,6,FALSE),"-")</f>
        <v>-</v>
      </c>
      <c r="I110" s="9" t="str">
        <f>IFERROR(VLOOKUP(CONCATENATE($A110,I$1),'Исх-увл.отчёт'!$A$2:$F$3000,6,FALSE),"-")</f>
        <v>-</v>
      </c>
      <c r="J110" s="9" t="str">
        <f>IFERROR(VLOOKUP(CONCATENATE($A110,J$1),'Исх-увл.отчёт'!$A$2:$F$3000,6,FALSE),"-")</f>
        <v>-</v>
      </c>
      <c r="K110" s="9" t="str">
        <f>IFERROR(VLOOKUP(CONCATENATE($A110,K$1),'Исх-увл.отчёт'!$A$2:$F$3000,6,FALSE),"-")</f>
        <v>-</v>
      </c>
      <c r="L110" s="9" t="str">
        <f>IFERROR(VLOOKUP(CONCATENATE($A110,L$1),'Исх-увл.отчёт'!$A$2:$F$3000,6,FALSE),"-")</f>
        <v>НЕТ</v>
      </c>
      <c r="M110" s="9" t="str">
        <f>IFERROR(VLOOKUP(CONCATENATE($A110,M$1),'Исх-увл.отчёт'!$A$2:$F$3000,6,FALSE),"-")</f>
        <v>НЕТ</v>
      </c>
      <c r="N110" s="9" t="str">
        <f>IFERROR(VLOOKUP(CONCATENATE($A110,N$1),'Исх-увл.отчёт'!$A$2:$F$3000,6,FALSE),"-")</f>
        <v>-</v>
      </c>
      <c r="O110" s="9" t="str">
        <f>IFERROR(VLOOKUP(CONCATENATE($A110,O$1),'Исх-увл.отчёт'!$A$2:$F$3000,6,FALSE),"-")</f>
        <v>НЕТ</v>
      </c>
      <c r="P110" s="9" t="str">
        <f>IFERROR(VLOOKUP(CONCATENATE($A110,P$1),'Исх-увл.отчёт'!$A$2:$F$3000,6,FALSE),"-")</f>
        <v>-</v>
      </c>
      <c r="Q110" s="9" t="str">
        <f>IFERROR(VLOOKUP(CONCATENATE($A110,Q$1),'Исх-увл.отчёт'!$A$2:$F$3000,6,FALSE),"-")</f>
        <v>-</v>
      </c>
      <c r="R110" s="9" t="str">
        <f>IFERROR(VLOOKUP(CONCATENATE($A110,R$1),'Исх-увл.отчёт'!$A$2:$F$3000,6,FALSE),"-")</f>
        <v>-</v>
      </c>
      <c r="S110" s="9" t="str">
        <f>IFERROR(VLOOKUP(CONCATENATE($A110,S$1),'Исх-увл.отчёт'!$A$2:$F$3000,6,FALSE),"-")</f>
        <v>НЕТ</v>
      </c>
      <c r="T110" s="9" t="str">
        <f>IFERROR(VLOOKUP(CONCATENATE($A110,T$1),'Исх-увл.отчёт'!$A$2:$F$3000,6,FALSE),"-")</f>
        <v>-</v>
      </c>
      <c r="U110" s="9" t="str">
        <f>IFERROR(VLOOKUP(CONCATENATE($A110,U$1),'Исх-увл.отчёт'!$A$2:$F$3000,6,FALSE),"-")</f>
        <v>НЕТ</v>
      </c>
      <c r="V110" s="9" t="str">
        <f>IFERROR(VLOOKUP(CONCATENATE($A110,V$1),'Исх-увл.отчёт'!$A$2:$F$3000,6,FALSE),"-")</f>
        <v>НЕТ</v>
      </c>
      <c r="W110" s="9" t="str">
        <f>IFERROR(VLOOKUP(CONCATENATE($A110,W$1),'Исх-увл.отчёт'!$A$2:$F$3000,6,FALSE),"-")</f>
        <v>-</v>
      </c>
      <c r="X110" s="9" t="str">
        <f>IFERROR(VLOOKUP(CONCATENATE($A110,X$1),'Исх-увл.отчёт'!$A$2:$F$3000,6,FALSE),"-")</f>
        <v>-</v>
      </c>
      <c r="Y110" s="9" t="str">
        <f>IFERROR(VLOOKUP(CONCATENATE($A110,Y$1),'Исх-увл.отчёт'!$A$2:$F$3000,6,FALSE),"-")</f>
        <v>-</v>
      </c>
      <c r="Z110" s="9" t="str">
        <f>IFERROR(VLOOKUP(CONCATENATE($A110,Z$1),'Исх-увл.отчёт'!$A$2:$F$3000,6,FALSE),"-")</f>
        <v>НЕТ</v>
      </c>
      <c r="AA110" s="9" t="str">
        <f>IFERROR(VLOOKUP(CONCATENATE($A110,AA$1),'Исх-увл.отчёт'!$A$2:$F$3000,6,FALSE),"-")</f>
        <v>-</v>
      </c>
      <c r="AB110" s="9" t="str">
        <f>IFERROR(VLOOKUP(CONCATENATE($A110,AB$1),'Исх-увл.отчёт'!$A$2:$F$3000,6,FALSE),"-")</f>
        <v>-</v>
      </c>
      <c r="AC110" s="9" t="str">
        <f>IFERROR(VLOOKUP(CONCATENATE($A110,AC$1),'Исх-увл.отчёт'!$A$2:$F$3000,6,FALSE),"-")</f>
        <v>-</v>
      </c>
      <c r="AD110" s="9" t="str">
        <f>IFERROR(VLOOKUP(CONCATENATE($A110,AD$1),'Исх-увл.отчёт'!$A$2:$F$3000,6,FALSE),"-")</f>
        <v>-</v>
      </c>
      <c r="AE110" s="9" t="str">
        <f>IFERROR(VLOOKUP(CONCATENATE($A110,AE$1),'Исх-увл.отчёт'!$A$2:$F$3000,6,FALSE),"-")</f>
        <v>-</v>
      </c>
      <c r="AF110" s="9" t="str">
        <f>IFERROR(VLOOKUP(CONCATENATE($A110,AF$1),'Исх-увл.отчёт'!$A$2:$F$3000,6,FALSE),"-")</f>
        <v>-</v>
      </c>
      <c r="AG110" s="9" t="str">
        <f>IFERROR(VLOOKUP(CONCATENATE($A110,AG$1),'Исх-увл.отчёт'!$A$2:$F$3000,6,FALSE),"-")</f>
        <v>-</v>
      </c>
      <c r="AH110" s="9" t="str">
        <f>IFERROR(VLOOKUP(CONCATENATE($A110,AH$1),'Исх-увл.отчёт'!$A$2:$F$3000,6,FALSE),"-")</f>
        <v>-</v>
      </c>
      <c r="AI110" s="9" t="str">
        <f>IFERROR(VLOOKUP(CONCATENATE($A110,AI$1),'Исх-увл.отчёт'!$A$2:$F$3000,6,FALSE),"-")</f>
        <v>НЕТ</v>
      </c>
      <c r="AJ110" s="9" t="str">
        <f>IFERROR(VLOOKUP(CONCATENATE($A110,AJ$1),'Исх-увл.отчёт'!$A$2:$F$3000,6,FALSE),"-")</f>
        <v>-</v>
      </c>
      <c r="AK110" s="9" t="str">
        <f>IFERROR(VLOOKUP(CONCATENATE($A110,AK$1),'Исх-увл.отчёт'!$A$2:$F$3000,6,FALSE),"-")</f>
        <v>ДА</v>
      </c>
      <c r="AL110" s="9" t="str">
        <f>IFERROR(VLOOKUP(CONCATENATE($A110,AL$1),'Исх-увл.отчёт'!$A$2:$F$3000,6,FALSE),"-")</f>
        <v>НЕТ</v>
      </c>
      <c r="AM110" s="9" t="str">
        <f>IFERROR(VLOOKUP(CONCATENATE($A110,AM$1),'Исх-увл.отчёт'!$A$2:$F$3000,6,FALSE),"-")</f>
        <v>-</v>
      </c>
      <c r="AN110" s="9" t="str">
        <f>IFERROR(VLOOKUP(CONCATENATE($A110,AN$1),'Исх-увл.отчёт'!$A$2:$F$3000,6,FALSE),"-")</f>
        <v>НЕТ</v>
      </c>
      <c r="AO110" s="9" t="str">
        <f>IFERROR(VLOOKUP(CONCATENATE($A110,AO$1),'Исх-увл.отчёт'!$A$2:$F$3000,6,FALSE),"-")</f>
        <v>-</v>
      </c>
      <c r="AP110" s="9" t="str">
        <f>IFERROR(VLOOKUP(CONCATENATE($A110,AP$1),'Исх-увл.отчёт'!$A$2:$F$3000,6,FALSE),"-")</f>
        <v>-</v>
      </c>
      <c r="AQ110" s="9" t="str">
        <f>IFERROR(VLOOKUP(CONCATENATE($A110,AQ$1),'Исх-увл.отчёт'!$A$2:$F$3000,6,FALSE),"-")</f>
        <v>-</v>
      </c>
      <c r="AR110" s="9" t="str">
        <f>IFERROR(VLOOKUP(CONCATENATE($A110,AR$1),'Исх-увл.отчёт'!$A$2:$F$3000,6,FALSE),"-")</f>
        <v>-</v>
      </c>
      <c r="AS110" s="9" t="str">
        <f>IFERROR(VLOOKUP(CONCATENATE($A110,AS$1),'Исх-увл.отчёт'!$A$2:$F$3000,6,FALSE),"-")</f>
        <v>-</v>
      </c>
      <c r="AT110" s="9" t="str">
        <f>IFERROR(VLOOKUP(CONCATENATE($A110,AT$1),'Исх-увл.отчёт'!$A$2:$F$3000,6,FALSE),"-")</f>
        <v>-</v>
      </c>
      <c r="AU110" s="9" t="str">
        <f>IFERROR(VLOOKUP(CONCATENATE($A110,AU$1),'Исх-увл.отчёт'!$A$2:$F$3000,6,FALSE),"-")</f>
        <v>-</v>
      </c>
      <c r="AV110" s="9" t="str">
        <f>IFERROR(VLOOKUP(CONCATENATE($A110,AV$1),'Исх-увл.отчёт'!$A$2:$F$3000,6,FALSE),"-")</f>
        <v>-</v>
      </c>
      <c r="AW110" s="9" t="str">
        <f>IFERROR(VLOOKUP(CONCATENATE($A110,AW$1),'Исх-увл.отчёт'!$A$2:$F$3000,6,FALSE),"-")</f>
        <v>-</v>
      </c>
      <c r="AX110" s="9" t="str">
        <f>IFERROR(VLOOKUP(CONCATENATE($A110,AX$1),'Исх-увл.отчёт'!$A$2:$F$3000,6,FALSE),"-")</f>
        <v>-</v>
      </c>
      <c r="AY110" s="9" t="str">
        <f>IFERROR(VLOOKUP(CONCATENATE($A110,AY$1),'Исх-увл.отчёт'!$A$2:$F$3000,6,FALSE),"-")</f>
        <v>-</v>
      </c>
      <c r="AZ110" s="9" t="str">
        <f>IFERROR(VLOOKUP(CONCATENATE($A110,AZ$1),'Исх-увл.отчёт'!$A$2:$F$3000,6,FALSE),"-")</f>
        <v>-</v>
      </c>
      <c r="BA110" s="9" t="str">
        <f>IFERROR(VLOOKUP(CONCATENATE($A110,BA$1),'Исх-увл.отчёт'!$A$2:$F$3000,6,FALSE),"-")</f>
        <v>-</v>
      </c>
      <c r="BB110" s="9" t="str">
        <f>IFERROR(VLOOKUP(CONCATENATE($A110,BB$1),'Исх-увл.отчёт'!$A$2:$F$3000,6,FALSE),"-")</f>
        <v>-</v>
      </c>
      <c r="BC110" s="9" t="str">
        <f>IFERROR(VLOOKUP(CONCATENATE($A110,BC$1),'Исх-увл.отчёт'!$A$2:$F$3000,6,FALSE),"-")</f>
        <v>НЕТ</v>
      </c>
      <c r="BD110" s="9" t="str">
        <f>IFERROR(VLOOKUP(CONCATENATE($A110,BD$1),'Исх-увл.отчёт'!$A$2:$F$3000,6,FALSE),"-")</f>
        <v>-</v>
      </c>
      <c r="BE110" s="9" t="str">
        <f>IFERROR(VLOOKUP(CONCATENATE($A110,BE$1),'Исх-увл.отчёт'!$A$2:$F$3000,6,FALSE),"-")</f>
        <v>-</v>
      </c>
      <c r="BF110" s="9" t="str">
        <f>IFERROR(VLOOKUP(CONCATENATE($A110,BF$1),'Исх-увл.отчёт'!$A$2:$F$3000,6,FALSE),"-")</f>
        <v>-</v>
      </c>
      <c r="BG110" s="9" t="str">
        <f>IFERROR(VLOOKUP(CONCATENATE($A110,BG$1),'Исх-увл.отчёт'!$A$2:$F$3000,6,FALSE),"-")</f>
        <v>-</v>
      </c>
      <c r="BH110" s="37"/>
    </row>
    <row r="111" spans="1:62">
      <c r="A111" s="125">
        <f t="shared" si="11"/>
        <v>10</v>
      </c>
      <c r="B111" s="9" t="str">
        <f>IFERROR(VLOOKUP(CONCATENATE($A111,B$1),'Исх-увл.отчёт'!$A$2:$F$3000,6,FALSE),"-")</f>
        <v>-</v>
      </c>
      <c r="C111" s="9" t="str">
        <f>IFERROR(VLOOKUP(CONCATENATE($A111,C$1),'Исх-увл.отчёт'!$A$2:$F$3000,6,FALSE),"-")</f>
        <v>-</v>
      </c>
      <c r="D111" s="9" t="str">
        <f>IFERROR(VLOOKUP(CONCATENATE($A111,D$1),'Исх-увл.отчёт'!$A$2:$F$3000,6,FALSE),"-")</f>
        <v>-</v>
      </c>
      <c r="E111" s="9" t="str">
        <f>IFERROR(VLOOKUP(CONCATENATE($A111,E$1),'Исх-увл.отчёт'!$A$2:$F$3000,6,FALSE),"-")</f>
        <v>-</v>
      </c>
      <c r="F111" s="9" t="str">
        <f>IFERROR(VLOOKUP(CONCATENATE($A111,F$1),'Исх-увл.отчёт'!$A$2:$F$3000,6,FALSE),"-")</f>
        <v>-</v>
      </c>
      <c r="G111" s="9" t="str">
        <f>IFERROR(VLOOKUP(CONCATENATE($A111,G$1),'Исх-увл.отчёт'!$A$2:$F$3000,6,FALSE),"-")</f>
        <v>-</v>
      </c>
      <c r="H111" s="9" t="str">
        <f>IFERROR(VLOOKUP(CONCATENATE($A111,H$1),'Исх-увл.отчёт'!$A$2:$F$3000,6,FALSE),"-")</f>
        <v>-</v>
      </c>
      <c r="I111" s="9" t="str">
        <f>IFERROR(VLOOKUP(CONCATENATE($A111,I$1),'Исх-увл.отчёт'!$A$2:$F$3000,6,FALSE),"-")</f>
        <v>ДА</v>
      </c>
      <c r="J111" s="9" t="str">
        <f>IFERROR(VLOOKUP(CONCATENATE($A111,J$1),'Исх-увл.отчёт'!$A$2:$F$3000,6,FALSE),"-")</f>
        <v>-</v>
      </c>
      <c r="K111" s="9" t="str">
        <f>IFERROR(VLOOKUP(CONCATENATE($A111,K$1),'Исх-увл.отчёт'!$A$2:$F$3000,6,FALSE),"-")</f>
        <v>-</v>
      </c>
      <c r="L111" s="9" t="str">
        <f>IFERROR(VLOOKUP(CONCATENATE($A111,L$1),'Исх-увл.отчёт'!$A$2:$F$3000,6,FALSE),"-")</f>
        <v>НЕТ</v>
      </c>
      <c r="M111" s="9" t="str">
        <f>IFERROR(VLOOKUP(CONCATENATE($A111,M$1),'Исх-увл.отчёт'!$A$2:$F$3000,6,FALSE),"-")</f>
        <v>-</v>
      </c>
      <c r="N111" s="9" t="str">
        <f>IFERROR(VLOOKUP(CONCATENATE($A111,N$1),'Исх-увл.отчёт'!$A$2:$F$3000,6,FALSE),"-")</f>
        <v>-</v>
      </c>
      <c r="O111" s="9" t="str">
        <f>IFERROR(VLOOKUP(CONCATENATE($A111,O$1),'Исх-увл.отчёт'!$A$2:$F$3000,6,FALSE),"-")</f>
        <v>-</v>
      </c>
      <c r="P111" s="9" t="str">
        <f>IFERROR(VLOOKUP(CONCATENATE($A111,P$1),'Исх-увл.отчёт'!$A$2:$F$3000,6,FALSE),"-")</f>
        <v>-</v>
      </c>
      <c r="Q111" s="9" t="str">
        <f>IFERROR(VLOOKUP(CONCATENATE($A111,Q$1),'Исх-увл.отчёт'!$A$2:$F$3000,6,FALSE),"-")</f>
        <v>-</v>
      </c>
      <c r="R111" s="9" t="str">
        <f>IFERROR(VLOOKUP(CONCATENATE($A111,R$1),'Исх-увл.отчёт'!$A$2:$F$3000,6,FALSE),"-")</f>
        <v>-</v>
      </c>
      <c r="S111" s="9" t="str">
        <f>IFERROR(VLOOKUP(CONCATENATE($A111,S$1),'Исх-увл.отчёт'!$A$2:$F$3000,6,FALSE),"-")</f>
        <v>-</v>
      </c>
      <c r="T111" s="9" t="str">
        <f>IFERROR(VLOOKUP(CONCATENATE($A111,T$1),'Исх-увл.отчёт'!$A$2:$F$3000,6,FALSE),"-")</f>
        <v>-</v>
      </c>
      <c r="U111" s="9" t="str">
        <f>IFERROR(VLOOKUP(CONCATENATE($A111,U$1),'Исх-увл.отчёт'!$A$2:$F$3000,6,FALSE),"-")</f>
        <v>-</v>
      </c>
      <c r="V111" s="9" t="str">
        <f>IFERROR(VLOOKUP(CONCATENATE($A111,V$1),'Исх-увл.отчёт'!$A$2:$F$3000,6,FALSE),"-")</f>
        <v>-</v>
      </c>
      <c r="W111" s="9" t="str">
        <f>IFERROR(VLOOKUP(CONCATENATE($A111,W$1),'Исх-увл.отчёт'!$A$2:$F$3000,6,FALSE),"-")</f>
        <v>-</v>
      </c>
      <c r="X111" s="9" t="str">
        <f>IFERROR(VLOOKUP(CONCATENATE($A111,X$1),'Исх-увл.отчёт'!$A$2:$F$3000,6,FALSE),"-")</f>
        <v>-</v>
      </c>
      <c r="Y111" s="9" t="str">
        <f>IFERROR(VLOOKUP(CONCATENATE($A111,Y$1),'Исх-увл.отчёт'!$A$2:$F$3000,6,FALSE),"-")</f>
        <v>-</v>
      </c>
      <c r="Z111" s="9" t="str">
        <f>IFERROR(VLOOKUP(CONCATENATE($A111,Z$1),'Исх-увл.отчёт'!$A$2:$F$3000,6,FALSE),"-")</f>
        <v>-</v>
      </c>
      <c r="AA111" s="9" t="str">
        <f>IFERROR(VLOOKUP(CONCATENATE($A111,AA$1),'Исх-увл.отчёт'!$A$2:$F$3000,6,FALSE),"-")</f>
        <v>-</v>
      </c>
      <c r="AB111" s="9" t="str">
        <f>IFERROR(VLOOKUP(CONCATENATE($A111,AB$1),'Исх-увл.отчёт'!$A$2:$F$3000,6,FALSE),"-")</f>
        <v>-</v>
      </c>
      <c r="AC111" s="9" t="str">
        <f>IFERROR(VLOOKUP(CONCATENATE($A111,AC$1),'Исх-увл.отчёт'!$A$2:$F$3000,6,FALSE),"-")</f>
        <v>-</v>
      </c>
      <c r="AD111" s="9" t="str">
        <f>IFERROR(VLOOKUP(CONCATENATE($A111,AD$1),'Исх-увл.отчёт'!$A$2:$F$3000,6,FALSE),"-")</f>
        <v>-</v>
      </c>
      <c r="AE111" s="9" t="str">
        <f>IFERROR(VLOOKUP(CONCATENATE($A111,AE$1),'Исх-увл.отчёт'!$A$2:$F$3000,6,FALSE),"-")</f>
        <v>-</v>
      </c>
      <c r="AF111" s="9" t="str">
        <f>IFERROR(VLOOKUP(CONCATENATE($A111,AF$1),'Исх-увл.отчёт'!$A$2:$F$3000,6,FALSE),"-")</f>
        <v>-</v>
      </c>
      <c r="AG111" s="9" t="str">
        <f>IFERROR(VLOOKUP(CONCATENATE($A111,AG$1),'Исх-увл.отчёт'!$A$2:$F$3000,6,FALSE),"-")</f>
        <v>-</v>
      </c>
      <c r="AH111" s="9" t="str">
        <f>IFERROR(VLOOKUP(CONCATENATE($A111,AH$1),'Исх-увл.отчёт'!$A$2:$F$3000,6,FALSE),"-")</f>
        <v>-</v>
      </c>
      <c r="AI111" s="9" t="str">
        <f>IFERROR(VLOOKUP(CONCATENATE($A111,AI$1),'Исх-увл.отчёт'!$A$2:$F$3000,6,FALSE),"-")</f>
        <v>НЕТ</v>
      </c>
      <c r="AJ111" s="9" t="str">
        <f>IFERROR(VLOOKUP(CONCATENATE($A111,AJ$1),'Исх-увл.отчёт'!$A$2:$F$3000,6,FALSE),"-")</f>
        <v>-</v>
      </c>
      <c r="AK111" s="9" t="str">
        <f>IFERROR(VLOOKUP(CONCATENATE($A111,AK$1),'Исх-увл.отчёт'!$A$2:$F$3000,6,FALSE),"-")</f>
        <v>ДА</v>
      </c>
      <c r="AL111" s="9" t="str">
        <f>IFERROR(VLOOKUP(CONCATENATE($A111,AL$1),'Исх-увл.отчёт'!$A$2:$F$3000,6,FALSE),"-")</f>
        <v>-</v>
      </c>
      <c r="AM111" s="9" t="str">
        <f>IFERROR(VLOOKUP(CONCATENATE($A111,AM$1),'Исх-увл.отчёт'!$A$2:$F$3000,6,FALSE),"-")</f>
        <v>-</v>
      </c>
      <c r="AN111" s="9" t="str">
        <f>IFERROR(VLOOKUP(CONCATENATE($A111,AN$1),'Исх-увл.отчёт'!$A$2:$F$3000,6,FALSE),"-")</f>
        <v>НЕТ</v>
      </c>
      <c r="AO111" s="9" t="str">
        <f>IFERROR(VLOOKUP(CONCATENATE($A111,AO$1),'Исх-увл.отчёт'!$A$2:$F$3000,6,FALSE),"-")</f>
        <v>-</v>
      </c>
      <c r="AP111" s="9" t="str">
        <f>IFERROR(VLOOKUP(CONCATENATE($A111,AP$1),'Исх-увл.отчёт'!$A$2:$F$3000,6,FALSE),"-")</f>
        <v>-</v>
      </c>
      <c r="AQ111" s="9" t="str">
        <f>IFERROR(VLOOKUP(CONCATENATE($A111,AQ$1),'Исх-увл.отчёт'!$A$2:$F$3000,6,FALSE),"-")</f>
        <v>-</v>
      </c>
      <c r="AR111" s="9" t="str">
        <f>IFERROR(VLOOKUP(CONCATENATE($A111,AR$1),'Исх-увл.отчёт'!$A$2:$F$3000,6,FALSE),"-")</f>
        <v>-</v>
      </c>
      <c r="AS111" s="9" t="str">
        <f>IFERROR(VLOOKUP(CONCATENATE($A111,AS$1),'Исх-увл.отчёт'!$A$2:$F$3000,6,FALSE),"-")</f>
        <v>-</v>
      </c>
      <c r="AT111" s="9" t="str">
        <f>IFERROR(VLOOKUP(CONCATENATE($A111,AT$1),'Исх-увл.отчёт'!$A$2:$F$3000,6,FALSE),"-")</f>
        <v>-</v>
      </c>
      <c r="AU111" s="9" t="str">
        <f>IFERROR(VLOOKUP(CONCATENATE($A111,AU$1),'Исх-увл.отчёт'!$A$2:$F$3000,6,FALSE),"-")</f>
        <v>-</v>
      </c>
      <c r="AV111" s="9" t="str">
        <f>IFERROR(VLOOKUP(CONCATENATE($A111,AV$1),'Исх-увл.отчёт'!$A$2:$F$3000,6,FALSE),"-")</f>
        <v>-</v>
      </c>
      <c r="AW111" s="9" t="str">
        <f>IFERROR(VLOOKUP(CONCATENATE($A111,AW$1),'Исх-увл.отчёт'!$A$2:$F$3000,6,FALSE),"-")</f>
        <v>-</v>
      </c>
      <c r="AX111" s="9" t="str">
        <f>IFERROR(VLOOKUP(CONCATENATE($A111,AX$1),'Исх-увл.отчёт'!$A$2:$F$3000,6,FALSE),"-")</f>
        <v>-</v>
      </c>
      <c r="AY111" s="9" t="str">
        <f>IFERROR(VLOOKUP(CONCATENATE($A111,AY$1),'Исх-увл.отчёт'!$A$2:$F$3000,6,FALSE),"-")</f>
        <v>-</v>
      </c>
      <c r="AZ111" s="9" t="str">
        <f>IFERROR(VLOOKUP(CONCATENATE($A111,AZ$1),'Исх-увл.отчёт'!$A$2:$F$3000,6,FALSE),"-")</f>
        <v>-</v>
      </c>
      <c r="BA111" s="9" t="str">
        <f>IFERROR(VLOOKUP(CONCATENATE($A111,BA$1),'Исх-увл.отчёт'!$A$2:$F$3000,6,FALSE),"-")</f>
        <v>-</v>
      </c>
      <c r="BB111" s="9" t="str">
        <f>IFERROR(VLOOKUP(CONCATENATE($A111,BB$1),'Исх-увл.отчёт'!$A$2:$F$3000,6,FALSE),"-")</f>
        <v>-</v>
      </c>
      <c r="BC111" s="9" t="str">
        <f>IFERROR(VLOOKUP(CONCATENATE($A111,BC$1),'Исх-увл.отчёт'!$A$2:$F$3000,6,FALSE),"-")</f>
        <v>НЕТ</v>
      </c>
      <c r="BD111" s="9" t="str">
        <f>IFERROR(VLOOKUP(CONCATENATE($A111,BD$1),'Исх-увл.отчёт'!$A$2:$F$3000,6,FALSE),"-")</f>
        <v>-</v>
      </c>
      <c r="BE111" s="9" t="str">
        <f>IFERROR(VLOOKUP(CONCATENATE($A111,BE$1),'Исх-увл.отчёт'!$A$2:$F$3000,6,FALSE),"-")</f>
        <v>-</v>
      </c>
      <c r="BF111" s="9" t="str">
        <f>IFERROR(VLOOKUP(CONCATENATE($A111,BF$1),'Исх-увл.отчёт'!$A$2:$F$3000,6,FALSE),"-")</f>
        <v>-</v>
      </c>
      <c r="BG111" s="9" t="str">
        <f>IFERROR(VLOOKUP(CONCATENATE($A111,BG$1),'Исх-увл.отчёт'!$A$2:$F$3000,6,FALSE),"-")</f>
        <v>-</v>
      </c>
      <c r="BH111" s="37"/>
    </row>
    <row r="112" spans="1:62">
      <c r="A112" s="125">
        <f t="shared" si="11"/>
        <v>11</v>
      </c>
      <c r="B112" s="9" t="str">
        <f>IFERROR(VLOOKUP(CONCATENATE($A112,B$1),'Исх-увл.отчёт'!$A$2:$F$3000,6,FALSE),"-")</f>
        <v>-</v>
      </c>
      <c r="C112" s="9" t="str">
        <f>IFERROR(VLOOKUP(CONCATENATE($A112,C$1),'Исх-увл.отчёт'!$A$2:$F$3000,6,FALSE),"-")</f>
        <v>-</v>
      </c>
      <c r="D112" s="9" t="str">
        <f>IFERROR(VLOOKUP(CONCATENATE($A112,D$1),'Исх-увл.отчёт'!$A$2:$F$3000,6,FALSE),"-")</f>
        <v>-</v>
      </c>
      <c r="E112" s="9" t="str">
        <f>IFERROR(VLOOKUP(CONCATENATE($A112,E$1),'Исх-увл.отчёт'!$A$2:$F$3000,6,FALSE),"-")</f>
        <v>-</v>
      </c>
      <c r="F112" s="9" t="str">
        <f>IFERROR(VLOOKUP(CONCATENATE($A112,F$1),'Исх-увл.отчёт'!$A$2:$F$3000,6,FALSE),"-")</f>
        <v>-</v>
      </c>
      <c r="G112" s="9" t="str">
        <f>IFERROR(VLOOKUP(CONCATENATE($A112,G$1),'Исх-увл.отчёт'!$A$2:$F$3000,6,FALSE),"-")</f>
        <v>-</v>
      </c>
      <c r="H112" s="9" t="str">
        <f>IFERROR(VLOOKUP(CONCATENATE($A112,H$1),'Исх-увл.отчёт'!$A$2:$F$3000,6,FALSE),"-")</f>
        <v>-</v>
      </c>
      <c r="I112" s="9" t="str">
        <f>IFERROR(VLOOKUP(CONCATENATE($A112,I$1),'Исх-увл.отчёт'!$A$2:$F$3000,6,FALSE),"-")</f>
        <v>-</v>
      </c>
      <c r="J112" s="9" t="str">
        <f>IFERROR(VLOOKUP(CONCATENATE($A112,J$1),'Исх-увл.отчёт'!$A$2:$F$3000,6,FALSE),"-")</f>
        <v>-</v>
      </c>
      <c r="K112" s="9" t="str">
        <f>IFERROR(VLOOKUP(CONCATENATE($A112,K$1),'Исх-увл.отчёт'!$A$2:$F$3000,6,FALSE),"-")</f>
        <v>-</v>
      </c>
      <c r="L112" s="9" t="str">
        <f>IFERROR(VLOOKUP(CONCATENATE($A112,L$1),'Исх-увл.отчёт'!$A$2:$F$3000,6,FALSE),"-")</f>
        <v>НЕТ</v>
      </c>
      <c r="M112" s="9" t="str">
        <f>IFERROR(VLOOKUP(CONCATENATE($A112,M$1),'Исх-увл.отчёт'!$A$2:$F$3000,6,FALSE),"-")</f>
        <v>-</v>
      </c>
      <c r="N112" s="9" t="str">
        <f>IFERROR(VLOOKUP(CONCATENATE($A112,N$1),'Исх-увл.отчёт'!$A$2:$F$3000,6,FALSE),"-")</f>
        <v>-</v>
      </c>
      <c r="O112" s="9" t="str">
        <f>IFERROR(VLOOKUP(CONCATENATE($A112,O$1),'Исх-увл.отчёт'!$A$2:$F$3000,6,FALSE),"-")</f>
        <v>-</v>
      </c>
      <c r="P112" s="9" t="str">
        <f>IFERROR(VLOOKUP(CONCATENATE($A112,P$1),'Исх-увл.отчёт'!$A$2:$F$3000,6,FALSE),"-")</f>
        <v>-</v>
      </c>
      <c r="Q112" s="9" t="str">
        <f>IFERROR(VLOOKUP(CONCATENATE($A112,Q$1),'Исх-увл.отчёт'!$A$2:$F$3000,6,FALSE),"-")</f>
        <v>-</v>
      </c>
      <c r="R112" s="9" t="str">
        <f>IFERROR(VLOOKUP(CONCATENATE($A112,R$1),'Исх-увл.отчёт'!$A$2:$F$3000,6,FALSE),"-")</f>
        <v>-</v>
      </c>
      <c r="S112" s="9" t="str">
        <f>IFERROR(VLOOKUP(CONCATENATE($A112,S$1),'Исх-увл.отчёт'!$A$2:$F$3000,6,FALSE),"-")</f>
        <v>-</v>
      </c>
      <c r="T112" s="9" t="str">
        <f>IFERROR(VLOOKUP(CONCATENATE($A112,T$1),'Исх-увл.отчёт'!$A$2:$F$3000,6,FALSE),"-")</f>
        <v>-</v>
      </c>
      <c r="U112" s="9" t="str">
        <f>IFERROR(VLOOKUP(CONCATENATE($A112,U$1),'Исх-увл.отчёт'!$A$2:$F$3000,6,FALSE),"-")</f>
        <v>-</v>
      </c>
      <c r="V112" s="9" t="str">
        <f>IFERROR(VLOOKUP(CONCATENATE($A112,V$1),'Исх-увл.отчёт'!$A$2:$F$3000,6,FALSE),"-")</f>
        <v>-</v>
      </c>
      <c r="W112" s="9" t="str">
        <f>IFERROR(VLOOKUP(CONCATENATE($A112,W$1),'Исх-увл.отчёт'!$A$2:$F$3000,6,FALSE),"-")</f>
        <v>-</v>
      </c>
      <c r="X112" s="9" t="str">
        <f>IFERROR(VLOOKUP(CONCATENATE($A112,X$1),'Исх-увл.отчёт'!$A$2:$F$3000,6,FALSE),"-")</f>
        <v>-</v>
      </c>
      <c r="Y112" s="9" t="str">
        <f>IFERROR(VLOOKUP(CONCATENATE($A112,Y$1),'Исх-увл.отчёт'!$A$2:$F$3000,6,FALSE),"-")</f>
        <v>-</v>
      </c>
      <c r="Z112" s="9" t="str">
        <f>IFERROR(VLOOKUP(CONCATENATE($A112,Z$1),'Исх-увл.отчёт'!$A$2:$F$3000,6,FALSE),"-")</f>
        <v>-</v>
      </c>
      <c r="AA112" s="9" t="str">
        <f>IFERROR(VLOOKUP(CONCATENATE($A112,AA$1),'Исх-увл.отчёт'!$A$2:$F$3000,6,FALSE),"-")</f>
        <v>-</v>
      </c>
      <c r="AB112" s="9" t="str">
        <f>IFERROR(VLOOKUP(CONCATENATE($A112,AB$1),'Исх-увл.отчёт'!$A$2:$F$3000,6,FALSE),"-")</f>
        <v>-</v>
      </c>
      <c r="AC112" s="9" t="str">
        <f>IFERROR(VLOOKUP(CONCATENATE($A112,AC$1),'Исх-увл.отчёт'!$A$2:$F$3000,6,FALSE),"-")</f>
        <v>-</v>
      </c>
      <c r="AD112" s="9" t="str">
        <f>IFERROR(VLOOKUP(CONCATENATE($A112,AD$1),'Исх-увл.отчёт'!$A$2:$F$3000,6,FALSE),"-")</f>
        <v>-</v>
      </c>
      <c r="AE112" s="9" t="str">
        <f>IFERROR(VLOOKUP(CONCATENATE($A112,AE$1),'Исх-увл.отчёт'!$A$2:$F$3000,6,FALSE),"-")</f>
        <v>-</v>
      </c>
      <c r="AF112" s="9" t="str">
        <f>IFERROR(VLOOKUP(CONCATENATE($A112,AF$1),'Исх-увл.отчёт'!$A$2:$F$3000,6,FALSE),"-")</f>
        <v>-</v>
      </c>
      <c r="AG112" s="9" t="str">
        <f>IFERROR(VLOOKUP(CONCATENATE($A112,AG$1),'Исх-увл.отчёт'!$A$2:$F$3000,6,FALSE),"-")</f>
        <v>-</v>
      </c>
      <c r="AH112" s="9" t="str">
        <f>IFERROR(VLOOKUP(CONCATENATE($A112,AH$1),'Исх-увл.отчёт'!$A$2:$F$3000,6,FALSE),"-")</f>
        <v>-</v>
      </c>
      <c r="AI112" s="9" t="str">
        <f>IFERROR(VLOOKUP(CONCATENATE($A112,AI$1),'Исх-увл.отчёт'!$A$2:$F$3000,6,FALSE),"-")</f>
        <v>-</v>
      </c>
      <c r="AJ112" s="9" t="str">
        <f>IFERROR(VLOOKUP(CONCATENATE($A112,AJ$1),'Исх-увл.отчёт'!$A$2:$F$3000,6,FALSE),"-")</f>
        <v>-</v>
      </c>
      <c r="AK112" s="9" t="str">
        <f>IFERROR(VLOOKUP(CONCATENATE($A112,AK$1),'Исх-увл.отчёт'!$A$2:$F$3000,6,FALSE),"-")</f>
        <v>ДА</v>
      </c>
      <c r="AL112" s="9" t="str">
        <f>IFERROR(VLOOKUP(CONCATENATE($A112,AL$1),'Исх-увл.отчёт'!$A$2:$F$3000,6,FALSE),"-")</f>
        <v>ДА</v>
      </c>
      <c r="AM112" s="9" t="str">
        <f>IFERROR(VLOOKUP(CONCATENATE($A112,AM$1),'Исх-увл.отчёт'!$A$2:$F$3000,6,FALSE),"-")</f>
        <v>-</v>
      </c>
      <c r="AN112" s="9" t="str">
        <f>IFERROR(VLOOKUP(CONCATENATE($A112,AN$1),'Исх-увл.отчёт'!$A$2:$F$3000,6,FALSE),"-")</f>
        <v>НЕТ</v>
      </c>
      <c r="AO112" s="9" t="str">
        <f>IFERROR(VLOOKUP(CONCATENATE($A112,AO$1),'Исх-увл.отчёт'!$A$2:$F$3000,6,FALSE),"-")</f>
        <v>-</v>
      </c>
      <c r="AP112" s="9" t="str">
        <f>IFERROR(VLOOKUP(CONCATENATE($A112,AP$1),'Исх-увл.отчёт'!$A$2:$F$3000,6,FALSE),"-")</f>
        <v>-</v>
      </c>
      <c r="AQ112" s="9" t="str">
        <f>IFERROR(VLOOKUP(CONCATENATE($A112,AQ$1),'Исх-увл.отчёт'!$A$2:$F$3000,6,FALSE),"-")</f>
        <v>-</v>
      </c>
      <c r="AR112" s="9" t="str">
        <f>IFERROR(VLOOKUP(CONCATENATE($A112,AR$1),'Исх-увл.отчёт'!$A$2:$F$3000,6,FALSE),"-")</f>
        <v>-</v>
      </c>
      <c r="AS112" s="9" t="str">
        <f>IFERROR(VLOOKUP(CONCATENATE($A112,AS$1),'Исх-увл.отчёт'!$A$2:$F$3000,6,FALSE),"-")</f>
        <v>-</v>
      </c>
      <c r="AT112" s="9" t="str">
        <f>IFERROR(VLOOKUP(CONCATENATE($A112,AT$1),'Исх-увл.отчёт'!$A$2:$F$3000,6,FALSE),"-")</f>
        <v>-</v>
      </c>
      <c r="AU112" s="9" t="str">
        <f>IFERROR(VLOOKUP(CONCATENATE($A112,AU$1),'Исх-увл.отчёт'!$A$2:$F$3000,6,FALSE),"-")</f>
        <v>-</v>
      </c>
      <c r="AV112" s="9" t="str">
        <f>IFERROR(VLOOKUP(CONCATENATE($A112,AV$1),'Исх-увл.отчёт'!$A$2:$F$3000,6,FALSE),"-")</f>
        <v>-</v>
      </c>
      <c r="AW112" s="9" t="str">
        <f>IFERROR(VLOOKUP(CONCATENATE($A112,AW$1),'Исх-увл.отчёт'!$A$2:$F$3000,6,FALSE),"-")</f>
        <v>-</v>
      </c>
      <c r="AX112" s="9" t="str">
        <f>IFERROR(VLOOKUP(CONCATENATE($A112,AX$1),'Исх-увл.отчёт'!$A$2:$F$3000,6,FALSE),"-")</f>
        <v>-</v>
      </c>
      <c r="AY112" s="9" t="str">
        <f>IFERROR(VLOOKUP(CONCATENATE($A112,AY$1),'Исх-увл.отчёт'!$A$2:$F$3000,6,FALSE),"-")</f>
        <v>-</v>
      </c>
      <c r="AZ112" s="9" t="str">
        <f>IFERROR(VLOOKUP(CONCATENATE($A112,AZ$1),'Исх-увл.отчёт'!$A$2:$F$3000,6,FALSE),"-")</f>
        <v>-</v>
      </c>
      <c r="BA112" s="9" t="str">
        <f>IFERROR(VLOOKUP(CONCATENATE($A112,BA$1),'Исх-увл.отчёт'!$A$2:$F$3000,6,FALSE),"-")</f>
        <v>-</v>
      </c>
      <c r="BB112" s="9" t="str">
        <f>IFERROR(VLOOKUP(CONCATENATE($A112,BB$1),'Исх-увл.отчёт'!$A$2:$F$3000,6,FALSE),"-")</f>
        <v>-</v>
      </c>
      <c r="BC112" s="9" t="str">
        <f>IFERROR(VLOOKUP(CONCATENATE($A112,BC$1),'Исх-увл.отчёт'!$A$2:$F$3000,6,FALSE),"-")</f>
        <v>НЕТ</v>
      </c>
      <c r="BD112" s="9" t="str">
        <f>IFERROR(VLOOKUP(CONCATENATE($A112,BD$1),'Исх-увл.отчёт'!$A$2:$F$3000,6,FALSE),"-")</f>
        <v>-</v>
      </c>
      <c r="BE112" s="9" t="str">
        <f>IFERROR(VLOOKUP(CONCATENATE($A112,BE$1),'Исх-увл.отчёт'!$A$2:$F$3000,6,FALSE),"-")</f>
        <v>-</v>
      </c>
      <c r="BF112" s="9" t="str">
        <f>IFERROR(VLOOKUP(CONCATENATE($A112,BF$1),'Исх-увл.отчёт'!$A$2:$F$3000,6,FALSE),"-")</f>
        <v>-</v>
      </c>
      <c r="BG112" s="9" t="str">
        <f>IFERROR(VLOOKUP(CONCATENATE($A112,BG$1),'Исх-увл.отчёт'!$A$2:$F$3000,6,FALSE),"-")</f>
        <v>-</v>
      </c>
      <c r="BH112" s="37"/>
    </row>
    <row r="113" spans="1:60">
      <c r="A113" s="125">
        <f t="shared" si="11"/>
        <v>12</v>
      </c>
      <c r="B113" s="9" t="str">
        <f>IFERROR(VLOOKUP(CONCATENATE($A113,B$1),'Исх-увл.отчёт'!$A$2:$F$3000,6,FALSE),"-")</f>
        <v>-</v>
      </c>
      <c r="C113" s="9" t="str">
        <f>IFERROR(VLOOKUP(CONCATENATE($A113,C$1),'Исх-увл.отчёт'!$A$2:$F$3000,6,FALSE),"-")</f>
        <v>-</v>
      </c>
      <c r="D113" s="9" t="str">
        <f>IFERROR(VLOOKUP(CONCATENATE($A113,D$1),'Исх-увл.отчёт'!$A$2:$F$3000,6,FALSE),"-")</f>
        <v>-</v>
      </c>
      <c r="E113" s="9" t="str">
        <f>IFERROR(VLOOKUP(CONCATENATE($A113,E$1),'Исх-увл.отчёт'!$A$2:$F$3000,6,FALSE),"-")</f>
        <v>-</v>
      </c>
      <c r="F113" s="9" t="str">
        <f>IFERROR(VLOOKUP(CONCATENATE($A113,F$1),'Исх-увл.отчёт'!$A$2:$F$3000,6,FALSE),"-")</f>
        <v>-</v>
      </c>
      <c r="G113" s="9" t="str">
        <f>IFERROR(VLOOKUP(CONCATENATE($A113,G$1),'Исх-увл.отчёт'!$A$2:$F$3000,6,FALSE),"-")</f>
        <v>-</v>
      </c>
      <c r="H113" s="9" t="str">
        <f>IFERROR(VLOOKUP(CONCATENATE($A113,H$1),'Исх-увл.отчёт'!$A$2:$F$3000,6,FALSE),"-")</f>
        <v>-</v>
      </c>
      <c r="I113" s="9" t="str">
        <f>IFERROR(VLOOKUP(CONCATENATE($A113,I$1),'Исх-увл.отчёт'!$A$2:$F$3000,6,FALSE),"-")</f>
        <v>-</v>
      </c>
      <c r="J113" s="9" t="str">
        <f>IFERROR(VLOOKUP(CONCATENATE($A113,J$1),'Исх-увл.отчёт'!$A$2:$F$3000,6,FALSE),"-")</f>
        <v>-</v>
      </c>
      <c r="K113" s="9" t="str">
        <f>IFERROR(VLOOKUP(CONCATENATE($A113,K$1),'Исх-увл.отчёт'!$A$2:$F$3000,6,FALSE),"-")</f>
        <v>-</v>
      </c>
      <c r="L113" s="9" t="str">
        <f>IFERROR(VLOOKUP(CONCATENATE($A113,L$1),'Исх-увл.отчёт'!$A$2:$F$3000,6,FALSE),"-")</f>
        <v>НЕТ</v>
      </c>
      <c r="M113" s="9" t="str">
        <f>IFERROR(VLOOKUP(CONCATENATE($A113,M$1),'Исх-увл.отчёт'!$A$2:$F$3000,6,FALSE),"-")</f>
        <v>НЕТ</v>
      </c>
      <c r="N113" s="9" t="str">
        <f>IFERROR(VLOOKUP(CONCATENATE($A113,N$1),'Исх-увл.отчёт'!$A$2:$F$3000,6,FALSE),"-")</f>
        <v>-</v>
      </c>
      <c r="O113" s="9" t="str">
        <f>IFERROR(VLOOKUP(CONCATENATE($A113,O$1),'Исх-увл.отчёт'!$A$2:$F$3000,6,FALSE),"-")</f>
        <v>ДА</v>
      </c>
      <c r="P113" s="9" t="str">
        <f>IFERROR(VLOOKUP(CONCATENATE($A113,P$1),'Исх-увл.отчёт'!$A$2:$F$3000,6,FALSE),"-")</f>
        <v>-</v>
      </c>
      <c r="Q113" s="9" t="str">
        <f>IFERROR(VLOOKUP(CONCATENATE($A113,Q$1),'Исх-увл.отчёт'!$A$2:$F$3000,6,FALSE),"-")</f>
        <v>-</v>
      </c>
      <c r="R113" s="9" t="str">
        <f>IFERROR(VLOOKUP(CONCATENATE($A113,R$1),'Исх-увл.отчёт'!$A$2:$F$3000,6,FALSE),"-")</f>
        <v>-</v>
      </c>
      <c r="S113" s="9" t="str">
        <f>IFERROR(VLOOKUP(CONCATENATE($A113,S$1),'Исх-увл.отчёт'!$A$2:$F$3000,6,FALSE),"-")</f>
        <v>-</v>
      </c>
      <c r="T113" s="9" t="str">
        <f>IFERROR(VLOOKUP(CONCATENATE($A113,T$1),'Исх-увл.отчёт'!$A$2:$F$3000,6,FALSE),"-")</f>
        <v>-</v>
      </c>
      <c r="U113" s="9" t="str">
        <f>IFERROR(VLOOKUP(CONCATENATE($A113,U$1),'Исх-увл.отчёт'!$A$2:$F$3000,6,FALSE),"-")</f>
        <v>-</v>
      </c>
      <c r="V113" s="9" t="str">
        <f>IFERROR(VLOOKUP(CONCATENATE($A113,V$1),'Исх-увл.отчёт'!$A$2:$F$3000,6,FALSE),"-")</f>
        <v>-</v>
      </c>
      <c r="W113" s="9" t="str">
        <f>IFERROR(VLOOKUP(CONCATENATE($A113,W$1),'Исх-увл.отчёт'!$A$2:$F$3000,6,FALSE),"-")</f>
        <v>-</v>
      </c>
      <c r="X113" s="9" t="str">
        <f>IFERROR(VLOOKUP(CONCATENATE($A113,X$1),'Исх-увл.отчёт'!$A$2:$F$3000,6,FALSE),"-")</f>
        <v>-</v>
      </c>
      <c r="Y113" s="9" t="str">
        <f>IFERROR(VLOOKUP(CONCATENATE($A113,Y$1),'Исх-увл.отчёт'!$A$2:$F$3000,6,FALSE),"-")</f>
        <v>-</v>
      </c>
      <c r="Z113" s="9" t="str">
        <f>IFERROR(VLOOKUP(CONCATENATE($A113,Z$1),'Исх-увл.отчёт'!$A$2:$F$3000,6,FALSE),"-")</f>
        <v>ДА</v>
      </c>
      <c r="AA113" s="9" t="str">
        <f>IFERROR(VLOOKUP(CONCATENATE($A113,AA$1),'Исх-увл.отчёт'!$A$2:$F$3000,6,FALSE),"-")</f>
        <v>-</v>
      </c>
      <c r="AB113" s="9" t="str">
        <f>IFERROR(VLOOKUP(CONCATENATE($A113,AB$1),'Исх-увл.отчёт'!$A$2:$F$3000,6,FALSE),"-")</f>
        <v>-</v>
      </c>
      <c r="AC113" s="9" t="str">
        <f>IFERROR(VLOOKUP(CONCATENATE($A113,AC$1),'Исх-увл.отчёт'!$A$2:$F$3000,6,FALSE),"-")</f>
        <v>-</v>
      </c>
      <c r="AD113" s="9" t="str">
        <f>IFERROR(VLOOKUP(CONCATENATE($A113,AD$1),'Исх-увл.отчёт'!$A$2:$F$3000,6,FALSE),"-")</f>
        <v>-</v>
      </c>
      <c r="AE113" s="9" t="str">
        <f>IFERROR(VLOOKUP(CONCATENATE($A113,AE$1),'Исх-увл.отчёт'!$A$2:$F$3000,6,FALSE),"-")</f>
        <v>-</v>
      </c>
      <c r="AF113" s="9" t="str">
        <f>IFERROR(VLOOKUP(CONCATENATE($A113,AF$1),'Исх-увл.отчёт'!$A$2:$F$3000,6,FALSE),"-")</f>
        <v>-</v>
      </c>
      <c r="AG113" s="9" t="str">
        <f>IFERROR(VLOOKUP(CONCATENATE($A113,AG$1),'Исх-увл.отчёт'!$A$2:$F$3000,6,FALSE),"-")</f>
        <v>НЕТ</v>
      </c>
      <c r="AH113" s="9" t="str">
        <f>IFERROR(VLOOKUP(CONCATENATE($A113,AH$1),'Исх-увл.отчёт'!$A$2:$F$3000,6,FALSE),"-")</f>
        <v>-</v>
      </c>
      <c r="AI113" s="9" t="str">
        <f>IFERROR(VLOOKUP(CONCATENATE($A113,AI$1),'Исх-увл.отчёт'!$A$2:$F$3000,6,FALSE),"-")</f>
        <v>ДА</v>
      </c>
      <c r="AJ113" s="9" t="str">
        <f>IFERROR(VLOOKUP(CONCATENATE($A113,AJ$1),'Исх-увл.отчёт'!$A$2:$F$3000,6,FALSE),"-")</f>
        <v>-</v>
      </c>
      <c r="AK113" s="9" t="str">
        <f>IFERROR(VLOOKUP(CONCATENATE($A113,AK$1),'Исх-увл.отчёт'!$A$2:$F$3000,6,FALSE),"-")</f>
        <v>ДА</v>
      </c>
      <c r="AL113" s="9" t="str">
        <f>IFERROR(VLOOKUP(CONCATENATE($A113,AL$1),'Исх-увл.отчёт'!$A$2:$F$3000,6,FALSE),"-")</f>
        <v>-</v>
      </c>
      <c r="AM113" s="9" t="str">
        <f>IFERROR(VLOOKUP(CONCATENATE($A113,AM$1),'Исх-увл.отчёт'!$A$2:$F$3000,6,FALSE),"-")</f>
        <v>-</v>
      </c>
      <c r="AN113" s="9" t="str">
        <f>IFERROR(VLOOKUP(CONCATENATE($A113,AN$1),'Исх-увл.отчёт'!$A$2:$F$3000,6,FALSE),"-")</f>
        <v>НЕТ</v>
      </c>
      <c r="AO113" s="9" t="str">
        <f>IFERROR(VLOOKUP(CONCATENATE($A113,AO$1),'Исх-увл.отчёт'!$A$2:$F$3000,6,FALSE),"-")</f>
        <v>-</v>
      </c>
      <c r="AP113" s="9" t="str">
        <f>IFERROR(VLOOKUP(CONCATENATE($A113,AP$1),'Исх-увл.отчёт'!$A$2:$F$3000,6,FALSE),"-")</f>
        <v>-</v>
      </c>
      <c r="AQ113" s="9" t="str">
        <f>IFERROR(VLOOKUP(CONCATENATE($A113,AQ$1),'Исх-увл.отчёт'!$A$2:$F$3000,6,FALSE),"-")</f>
        <v>-</v>
      </c>
      <c r="AR113" s="9" t="str">
        <f>IFERROR(VLOOKUP(CONCATENATE($A113,AR$1),'Исх-увл.отчёт'!$A$2:$F$3000,6,FALSE),"-")</f>
        <v>-</v>
      </c>
      <c r="AS113" s="9" t="str">
        <f>IFERROR(VLOOKUP(CONCATENATE($A113,AS$1),'Исх-увл.отчёт'!$A$2:$F$3000,6,FALSE),"-")</f>
        <v>-</v>
      </c>
      <c r="AT113" s="9" t="str">
        <f>IFERROR(VLOOKUP(CONCATENATE($A113,AT$1),'Исх-увл.отчёт'!$A$2:$F$3000,6,FALSE),"-")</f>
        <v>-</v>
      </c>
      <c r="AU113" s="9" t="str">
        <f>IFERROR(VLOOKUP(CONCATENATE($A113,AU$1),'Исх-увл.отчёт'!$A$2:$F$3000,6,FALSE),"-")</f>
        <v>-</v>
      </c>
      <c r="AV113" s="9" t="str">
        <f>IFERROR(VLOOKUP(CONCATENATE($A113,AV$1),'Исх-увл.отчёт'!$A$2:$F$3000,6,FALSE),"-")</f>
        <v>-</v>
      </c>
      <c r="AW113" s="9" t="str">
        <f>IFERROR(VLOOKUP(CONCATENATE($A113,AW$1),'Исх-увл.отчёт'!$A$2:$F$3000,6,FALSE),"-")</f>
        <v>-</v>
      </c>
      <c r="AX113" s="9" t="str">
        <f>IFERROR(VLOOKUP(CONCATENATE($A113,AX$1),'Исх-увл.отчёт'!$A$2:$F$3000,6,FALSE),"-")</f>
        <v>-</v>
      </c>
      <c r="AY113" s="9" t="str">
        <f>IFERROR(VLOOKUP(CONCATENATE($A113,AY$1),'Исх-увл.отчёт'!$A$2:$F$3000,6,FALSE),"-")</f>
        <v>-</v>
      </c>
      <c r="AZ113" s="9" t="str">
        <f>IFERROR(VLOOKUP(CONCATENATE($A113,AZ$1),'Исх-увл.отчёт'!$A$2:$F$3000,6,FALSE),"-")</f>
        <v>-</v>
      </c>
      <c r="BA113" s="9" t="str">
        <f>IFERROR(VLOOKUP(CONCATENATE($A113,BA$1),'Исх-увл.отчёт'!$A$2:$F$3000,6,FALSE),"-")</f>
        <v>-</v>
      </c>
      <c r="BB113" s="9" t="str">
        <f>IFERROR(VLOOKUP(CONCATENATE($A113,BB$1),'Исх-увл.отчёт'!$A$2:$F$3000,6,FALSE),"-")</f>
        <v>-</v>
      </c>
      <c r="BC113" s="9" t="str">
        <f>IFERROR(VLOOKUP(CONCATENATE($A113,BC$1),'Исх-увл.отчёт'!$A$2:$F$3000,6,FALSE),"-")</f>
        <v>НЕТ</v>
      </c>
      <c r="BD113" s="9" t="str">
        <f>IFERROR(VLOOKUP(CONCATENATE($A113,BD$1),'Исх-увл.отчёт'!$A$2:$F$3000,6,FALSE),"-")</f>
        <v>-</v>
      </c>
      <c r="BE113" s="9" t="str">
        <f>IFERROR(VLOOKUP(CONCATENATE($A113,BE$1),'Исх-увл.отчёт'!$A$2:$F$3000,6,FALSE),"-")</f>
        <v>-</v>
      </c>
      <c r="BF113" s="9" t="str">
        <f>IFERROR(VLOOKUP(CONCATENATE($A113,BF$1),'Исх-увл.отчёт'!$A$2:$F$3000,6,FALSE),"-")</f>
        <v>-</v>
      </c>
      <c r="BG113" s="9" t="str">
        <f>IFERROR(VLOOKUP(CONCATENATE($A113,BG$1),'Исх-увл.отчёт'!$A$2:$F$3000,6,FALSE),"-")</f>
        <v>-</v>
      </c>
      <c r="BH113" s="37"/>
    </row>
    <row r="114" spans="1:60">
      <c r="A114" s="125">
        <f t="shared" si="11"/>
        <v>13</v>
      </c>
      <c r="B114" s="9" t="str">
        <f>IFERROR(VLOOKUP(CONCATENATE($A114,B$1),'Исх-увл.отчёт'!$A$2:$F$3000,6,FALSE),"-")</f>
        <v>-</v>
      </c>
      <c r="C114" s="9" t="str">
        <f>IFERROR(VLOOKUP(CONCATENATE($A114,C$1),'Исх-увл.отчёт'!$A$2:$F$3000,6,FALSE),"-")</f>
        <v>-</v>
      </c>
      <c r="D114" s="9" t="str">
        <f>IFERROR(VLOOKUP(CONCATENATE($A114,D$1),'Исх-увл.отчёт'!$A$2:$F$3000,6,FALSE),"-")</f>
        <v>-</v>
      </c>
      <c r="E114" s="9" t="str">
        <f>IFERROR(VLOOKUP(CONCATENATE($A114,E$1),'Исх-увл.отчёт'!$A$2:$F$3000,6,FALSE),"-")</f>
        <v>-</v>
      </c>
      <c r="F114" s="9" t="str">
        <f>IFERROR(VLOOKUP(CONCATENATE($A114,F$1),'Исх-увл.отчёт'!$A$2:$F$3000,6,FALSE),"-")</f>
        <v>-</v>
      </c>
      <c r="G114" s="9" t="str">
        <f>IFERROR(VLOOKUP(CONCATENATE($A114,G$1),'Исх-увл.отчёт'!$A$2:$F$3000,6,FALSE),"-")</f>
        <v>-</v>
      </c>
      <c r="H114" s="9" t="str">
        <f>IFERROR(VLOOKUP(CONCATENATE($A114,H$1),'Исх-увл.отчёт'!$A$2:$F$3000,6,FALSE),"-")</f>
        <v>-</v>
      </c>
      <c r="I114" s="9" t="str">
        <f>IFERROR(VLOOKUP(CONCATENATE($A114,I$1),'Исх-увл.отчёт'!$A$2:$F$3000,6,FALSE),"-")</f>
        <v>-</v>
      </c>
      <c r="J114" s="9" t="str">
        <f>IFERROR(VLOOKUP(CONCATENATE($A114,J$1),'Исх-увл.отчёт'!$A$2:$F$3000,6,FALSE),"-")</f>
        <v>-</v>
      </c>
      <c r="K114" s="9" t="str">
        <f>IFERROR(VLOOKUP(CONCATENATE($A114,K$1),'Исх-увл.отчёт'!$A$2:$F$3000,6,FALSE),"-")</f>
        <v>-</v>
      </c>
      <c r="L114" s="9" t="str">
        <f>IFERROR(VLOOKUP(CONCATENATE($A114,L$1),'Исх-увл.отчёт'!$A$2:$F$3000,6,FALSE),"-")</f>
        <v>-</v>
      </c>
      <c r="M114" s="9" t="str">
        <f>IFERROR(VLOOKUP(CONCATENATE($A114,M$1),'Исх-увл.отчёт'!$A$2:$F$3000,6,FALSE),"-")</f>
        <v>-</v>
      </c>
      <c r="N114" s="9" t="str">
        <f>IFERROR(VLOOKUP(CONCATENATE($A114,N$1),'Исх-увл.отчёт'!$A$2:$F$3000,6,FALSE),"-")</f>
        <v>-</v>
      </c>
      <c r="O114" s="9" t="str">
        <f>IFERROR(VLOOKUP(CONCATENATE($A114,O$1),'Исх-увл.отчёт'!$A$2:$F$3000,6,FALSE),"-")</f>
        <v>НЕТ</v>
      </c>
      <c r="P114" s="9" t="str">
        <f>IFERROR(VLOOKUP(CONCATENATE($A114,P$1),'Исх-увл.отчёт'!$A$2:$F$3000,6,FALSE),"-")</f>
        <v>-</v>
      </c>
      <c r="Q114" s="9" t="str">
        <f>IFERROR(VLOOKUP(CONCATENATE($A114,Q$1),'Исх-увл.отчёт'!$A$2:$F$3000,6,FALSE),"-")</f>
        <v>-</v>
      </c>
      <c r="R114" s="9" t="str">
        <f>IFERROR(VLOOKUP(CONCATENATE($A114,R$1),'Исх-увл.отчёт'!$A$2:$F$3000,6,FALSE),"-")</f>
        <v>-</v>
      </c>
      <c r="S114" s="9" t="str">
        <f>IFERROR(VLOOKUP(CONCATENATE($A114,S$1),'Исх-увл.отчёт'!$A$2:$F$3000,6,FALSE),"-")</f>
        <v>-</v>
      </c>
      <c r="T114" s="9" t="str">
        <f>IFERROR(VLOOKUP(CONCATENATE($A114,T$1),'Исх-увл.отчёт'!$A$2:$F$3000,6,FALSE),"-")</f>
        <v>-</v>
      </c>
      <c r="U114" s="9" t="str">
        <f>IFERROR(VLOOKUP(CONCATENATE($A114,U$1),'Исх-увл.отчёт'!$A$2:$F$3000,6,FALSE),"-")</f>
        <v>НЕТ</v>
      </c>
      <c r="V114" s="9" t="str">
        <f>IFERROR(VLOOKUP(CONCATENATE($A114,V$1),'Исх-увл.отчёт'!$A$2:$F$3000,6,FALSE),"-")</f>
        <v>НЕТ</v>
      </c>
      <c r="W114" s="9" t="str">
        <f>IFERROR(VLOOKUP(CONCATENATE($A114,W$1),'Исх-увл.отчёт'!$A$2:$F$3000,6,FALSE),"-")</f>
        <v>-</v>
      </c>
      <c r="X114" s="9" t="str">
        <f>IFERROR(VLOOKUP(CONCATENATE($A114,X$1),'Исх-увл.отчёт'!$A$2:$F$3000,6,FALSE),"-")</f>
        <v>-</v>
      </c>
      <c r="Y114" s="9" t="str">
        <f>IFERROR(VLOOKUP(CONCATENATE($A114,Y$1),'Исх-увл.отчёт'!$A$2:$F$3000,6,FALSE),"-")</f>
        <v>-</v>
      </c>
      <c r="Z114" s="9" t="str">
        <f>IFERROR(VLOOKUP(CONCATENATE($A114,Z$1),'Исх-увл.отчёт'!$A$2:$F$3000,6,FALSE),"-")</f>
        <v>НЕТ</v>
      </c>
      <c r="AA114" s="9" t="str">
        <f>IFERROR(VLOOKUP(CONCATENATE($A114,AA$1),'Исх-увл.отчёт'!$A$2:$F$3000,6,FALSE),"-")</f>
        <v>-</v>
      </c>
      <c r="AB114" s="9" t="str">
        <f>IFERROR(VLOOKUP(CONCATENATE($A114,AB$1),'Исх-увл.отчёт'!$A$2:$F$3000,6,FALSE),"-")</f>
        <v>-</v>
      </c>
      <c r="AC114" s="9" t="str">
        <f>IFERROR(VLOOKUP(CONCATENATE($A114,AC$1),'Исх-увл.отчёт'!$A$2:$F$3000,6,FALSE),"-")</f>
        <v>-</v>
      </c>
      <c r="AD114" s="9" t="str">
        <f>IFERROR(VLOOKUP(CONCATENATE($A114,AD$1),'Исх-увл.отчёт'!$A$2:$F$3000,6,FALSE),"-")</f>
        <v>-</v>
      </c>
      <c r="AE114" s="9" t="str">
        <f>IFERROR(VLOOKUP(CONCATENATE($A114,AE$1),'Исх-увл.отчёт'!$A$2:$F$3000,6,FALSE),"-")</f>
        <v>-</v>
      </c>
      <c r="AF114" s="9" t="str">
        <f>IFERROR(VLOOKUP(CONCATENATE($A114,AF$1),'Исх-увл.отчёт'!$A$2:$F$3000,6,FALSE),"-")</f>
        <v>-</v>
      </c>
      <c r="AG114" s="9" t="str">
        <f>IFERROR(VLOOKUP(CONCATENATE($A114,AG$1),'Исх-увл.отчёт'!$A$2:$F$3000,6,FALSE),"-")</f>
        <v>-</v>
      </c>
      <c r="AH114" s="9" t="str">
        <f>IFERROR(VLOOKUP(CONCATENATE($A114,AH$1),'Исх-увл.отчёт'!$A$2:$F$3000,6,FALSE),"-")</f>
        <v>-</v>
      </c>
      <c r="AI114" s="9" t="str">
        <f>IFERROR(VLOOKUP(CONCATENATE($A114,AI$1),'Исх-увл.отчёт'!$A$2:$F$3000,6,FALSE),"-")</f>
        <v>-</v>
      </c>
      <c r="AJ114" s="9" t="str">
        <f>IFERROR(VLOOKUP(CONCATENATE($A114,AJ$1),'Исх-увл.отчёт'!$A$2:$F$3000,6,FALSE),"-")</f>
        <v>-</v>
      </c>
      <c r="AK114" s="9" t="str">
        <f>IFERROR(VLOOKUP(CONCATENATE($A114,AK$1),'Исх-увл.отчёт'!$A$2:$F$3000,6,FALSE),"-")</f>
        <v>ДА</v>
      </c>
      <c r="AL114" s="9" t="str">
        <f>IFERROR(VLOOKUP(CONCATENATE($A114,AL$1),'Исх-увл.отчёт'!$A$2:$F$3000,6,FALSE),"-")</f>
        <v>-</v>
      </c>
      <c r="AM114" s="9" t="str">
        <f>IFERROR(VLOOKUP(CONCATENATE($A114,AM$1),'Исх-увл.отчёт'!$A$2:$F$3000,6,FALSE),"-")</f>
        <v>-</v>
      </c>
      <c r="AN114" s="9" t="str">
        <f>IFERROR(VLOOKUP(CONCATENATE($A114,AN$1),'Исх-увл.отчёт'!$A$2:$F$3000,6,FALSE),"-")</f>
        <v>-</v>
      </c>
      <c r="AO114" s="9" t="str">
        <f>IFERROR(VLOOKUP(CONCATENATE($A114,AO$1),'Исх-увл.отчёт'!$A$2:$F$3000,6,FALSE),"-")</f>
        <v>-</v>
      </c>
      <c r="AP114" s="9" t="str">
        <f>IFERROR(VLOOKUP(CONCATENATE($A114,AP$1),'Исх-увл.отчёт'!$A$2:$F$3000,6,FALSE),"-")</f>
        <v>-</v>
      </c>
      <c r="AQ114" s="9" t="str">
        <f>IFERROR(VLOOKUP(CONCATENATE($A114,AQ$1),'Исх-увл.отчёт'!$A$2:$F$3000,6,FALSE),"-")</f>
        <v>-</v>
      </c>
      <c r="AR114" s="9" t="str">
        <f>IFERROR(VLOOKUP(CONCATENATE($A114,AR$1),'Исх-увл.отчёт'!$A$2:$F$3000,6,FALSE),"-")</f>
        <v>-</v>
      </c>
      <c r="AS114" s="9" t="str">
        <f>IFERROR(VLOOKUP(CONCATENATE($A114,AS$1),'Исх-увл.отчёт'!$A$2:$F$3000,6,FALSE),"-")</f>
        <v>-</v>
      </c>
      <c r="AT114" s="9" t="str">
        <f>IFERROR(VLOOKUP(CONCATENATE($A114,AT$1),'Исх-увл.отчёт'!$A$2:$F$3000,6,FALSE),"-")</f>
        <v>-</v>
      </c>
      <c r="AU114" s="9" t="str">
        <f>IFERROR(VLOOKUP(CONCATENATE($A114,AU$1),'Исх-увл.отчёт'!$A$2:$F$3000,6,FALSE),"-")</f>
        <v>-</v>
      </c>
      <c r="AV114" s="9" t="str">
        <f>IFERROR(VLOOKUP(CONCATENATE($A114,AV$1),'Исх-увл.отчёт'!$A$2:$F$3000,6,FALSE),"-")</f>
        <v>-</v>
      </c>
      <c r="AW114" s="9" t="str">
        <f>IFERROR(VLOOKUP(CONCATENATE($A114,AW$1),'Исх-увл.отчёт'!$A$2:$F$3000,6,FALSE),"-")</f>
        <v>-</v>
      </c>
      <c r="AX114" s="9" t="str">
        <f>IFERROR(VLOOKUP(CONCATENATE($A114,AX$1),'Исх-увл.отчёт'!$A$2:$F$3000,6,FALSE),"-")</f>
        <v>-</v>
      </c>
      <c r="AY114" s="9" t="str">
        <f>IFERROR(VLOOKUP(CONCATENATE($A114,AY$1),'Исх-увл.отчёт'!$A$2:$F$3000,6,FALSE),"-")</f>
        <v>-</v>
      </c>
      <c r="AZ114" s="9" t="str">
        <f>IFERROR(VLOOKUP(CONCATENATE($A114,AZ$1),'Исх-увл.отчёт'!$A$2:$F$3000,6,FALSE),"-")</f>
        <v>-</v>
      </c>
      <c r="BA114" s="9" t="str">
        <f>IFERROR(VLOOKUP(CONCATENATE($A114,BA$1),'Исх-увл.отчёт'!$A$2:$F$3000,6,FALSE),"-")</f>
        <v>-</v>
      </c>
      <c r="BB114" s="9" t="str">
        <f>IFERROR(VLOOKUP(CONCATENATE($A114,BB$1),'Исх-увл.отчёт'!$A$2:$F$3000,6,FALSE),"-")</f>
        <v>-</v>
      </c>
      <c r="BC114" s="9" t="str">
        <f>IFERROR(VLOOKUP(CONCATENATE($A114,BC$1),'Исх-увл.отчёт'!$A$2:$F$3000,6,FALSE),"-")</f>
        <v>НЕТ</v>
      </c>
      <c r="BD114" s="9" t="str">
        <f>IFERROR(VLOOKUP(CONCATENATE($A114,BD$1),'Исх-увл.отчёт'!$A$2:$F$3000,6,FALSE),"-")</f>
        <v>-</v>
      </c>
      <c r="BE114" s="9" t="str">
        <f>IFERROR(VLOOKUP(CONCATENATE($A114,BE$1),'Исх-увл.отчёт'!$A$2:$F$3000,6,FALSE),"-")</f>
        <v>-</v>
      </c>
      <c r="BF114" s="9" t="str">
        <f>IFERROR(VLOOKUP(CONCATENATE($A114,BF$1),'Исх-увл.отчёт'!$A$2:$F$3000,6,FALSE),"-")</f>
        <v>-</v>
      </c>
      <c r="BG114" s="9" t="str">
        <f>IFERROR(VLOOKUP(CONCATENATE($A114,BG$1),'Исх-увл.отчёт'!$A$2:$F$3000,6,FALSE),"-")</f>
        <v>-</v>
      </c>
      <c r="BH114" s="37"/>
    </row>
    <row r="115" spans="1:60">
      <c r="A115" s="125">
        <f t="shared" si="11"/>
        <v>14</v>
      </c>
      <c r="B115" s="9" t="str">
        <f>IFERROR(VLOOKUP(CONCATENATE($A115,B$1),'Исх-увл.отчёт'!$A$2:$F$3000,6,FALSE),"-")</f>
        <v>-</v>
      </c>
      <c r="C115" s="9" t="str">
        <f>IFERROR(VLOOKUP(CONCATENATE($A115,C$1),'Исх-увл.отчёт'!$A$2:$F$3000,6,FALSE),"-")</f>
        <v>-</v>
      </c>
      <c r="D115" s="9" t="str">
        <f>IFERROR(VLOOKUP(CONCATENATE($A115,D$1),'Исх-увл.отчёт'!$A$2:$F$3000,6,FALSE),"-")</f>
        <v>-</v>
      </c>
      <c r="E115" s="9" t="str">
        <f>IFERROR(VLOOKUP(CONCATENATE($A115,E$1),'Исх-увл.отчёт'!$A$2:$F$3000,6,FALSE),"-")</f>
        <v>-</v>
      </c>
      <c r="F115" s="9" t="str">
        <f>IFERROR(VLOOKUP(CONCATENATE($A115,F$1),'Исх-увл.отчёт'!$A$2:$F$3000,6,FALSE),"-")</f>
        <v>-</v>
      </c>
      <c r="G115" s="9" t="str">
        <f>IFERROR(VLOOKUP(CONCATENATE($A115,G$1),'Исх-увл.отчёт'!$A$2:$F$3000,6,FALSE),"-")</f>
        <v>-</v>
      </c>
      <c r="H115" s="9" t="str">
        <f>IFERROR(VLOOKUP(CONCATENATE($A115,H$1),'Исх-увл.отчёт'!$A$2:$F$3000,6,FALSE),"-")</f>
        <v>-</v>
      </c>
      <c r="I115" s="9" t="str">
        <f>IFERROR(VLOOKUP(CONCATENATE($A115,I$1),'Исх-увл.отчёт'!$A$2:$F$3000,6,FALSE),"-")</f>
        <v>-</v>
      </c>
      <c r="J115" s="9" t="str">
        <f>IFERROR(VLOOKUP(CONCATENATE($A115,J$1),'Исх-увл.отчёт'!$A$2:$F$3000,6,FALSE),"-")</f>
        <v>-</v>
      </c>
      <c r="K115" s="9" t="str">
        <f>IFERROR(VLOOKUP(CONCATENATE($A115,K$1),'Исх-увл.отчёт'!$A$2:$F$3000,6,FALSE),"-")</f>
        <v>-</v>
      </c>
      <c r="L115" s="9" t="str">
        <f>IFERROR(VLOOKUP(CONCATENATE($A115,L$1),'Исх-увл.отчёт'!$A$2:$F$3000,6,FALSE),"-")</f>
        <v>-</v>
      </c>
      <c r="M115" s="9" t="str">
        <f>IFERROR(VLOOKUP(CONCATENATE($A115,M$1),'Исх-увл.отчёт'!$A$2:$F$3000,6,FALSE),"-")</f>
        <v>-</v>
      </c>
      <c r="N115" s="9" t="str">
        <f>IFERROR(VLOOKUP(CONCATENATE($A115,N$1),'Исх-увл.отчёт'!$A$2:$F$3000,6,FALSE),"-")</f>
        <v>-</v>
      </c>
      <c r="O115" s="9" t="str">
        <f>IFERROR(VLOOKUP(CONCATENATE($A115,O$1),'Исх-увл.отчёт'!$A$2:$F$3000,6,FALSE),"-")</f>
        <v>-</v>
      </c>
      <c r="P115" s="9" t="str">
        <f>IFERROR(VLOOKUP(CONCATENATE($A115,P$1),'Исх-увл.отчёт'!$A$2:$F$3000,6,FALSE),"-")</f>
        <v>-</v>
      </c>
      <c r="Q115" s="9" t="str">
        <f>IFERROR(VLOOKUP(CONCATENATE($A115,Q$1),'Исх-увл.отчёт'!$A$2:$F$3000,6,FALSE),"-")</f>
        <v>-</v>
      </c>
      <c r="R115" s="9" t="str">
        <f>IFERROR(VLOOKUP(CONCATENATE($A115,R$1),'Исх-увл.отчёт'!$A$2:$F$3000,6,FALSE),"-")</f>
        <v>-</v>
      </c>
      <c r="S115" s="9" t="str">
        <f>IFERROR(VLOOKUP(CONCATENATE($A115,S$1),'Исх-увл.отчёт'!$A$2:$F$3000,6,FALSE),"-")</f>
        <v>-</v>
      </c>
      <c r="T115" s="9" t="str">
        <f>IFERROR(VLOOKUP(CONCATENATE($A115,T$1),'Исх-увл.отчёт'!$A$2:$F$3000,6,FALSE),"-")</f>
        <v>-</v>
      </c>
      <c r="U115" s="9" t="str">
        <f>IFERROR(VLOOKUP(CONCATENATE($A115,U$1),'Исх-увл.отчёт'!$A$2:$F$3000,6,FALSE),"-")</f>
        <v>-</v>
      </c>
      <c r="V115" s="9" t="str">
        <f>IFERROR(VLOOKUP(CONCATENATE($A115,V$1),'Исх-увл.отчёт'!$A$2:$F$3000,6,FALSE),"-")</f>
        <v>-</v>
      </c>
      <c r="W115" s="9" t="str">
        <f>IFERROR(VLOOKUP(CONCATENATE($A115,W$1),'Исх-увл.отчёт'!$A$2:$F$3000,6,FALSE),"-")</f>
        <v>-</v>
      </c>
      <c r="X115" s="9" t="str">
        <f>IFERROR(VLOOKUP(CONCATENATE($A115,X$1),'Исх-увл.отчёт'!$A$2:$F$3000,6,FALSE),"-")</f>
        <v>-</v>
      </c>
      <c r="Y115" s="9" t="str">
        <f>IFERROR(VLOOKUP(CONCATENATE($A115,Y$1),'Исх-увл.отчёт'!$A$2:$F$3000,6,FALSE),"-")</f>
        <v>-</v>
      </c>
      <c r="Z115" s="9" t="str">
        <f>IFERROR(VLOOKUP(CONCATENATE($A115,Z$1),'Исх-увл.отчёт'!$A$2:$F$3000,6,FALSE),"-")</f>
        <v>-</v>
      </c>
      <c r="AA115" s="9" t="str">
        <f>IFERROR(VLOOKUP(CONCATENATE($A115,AA$1),'Исх-увл.отчёт'!$A$2:$F$3000,6,FALSE),"-")</f>
        <v>-</v>
      </c>
      <c r="AB115" s="9" t="str">
        <f>IFERROR(VLOOKUP(CONCATENATE($A115,AB$1),'Исх-увл.отчёт'!$A$2:$F$3000,6,FALSE),"-")</f>
        <v>-</v>
      </c>
      <c r="AC115" s="9" t="str">
        <f>IFERROR(VLOOKUP(CONCATENATE($A115,AC$1),'Исх-увл.отчёт'!$A$2:$F$3000,6,FALSE),"-")</f>
        <v>-</v>
      </c>
      <c r="AD115" s="9" t="str">
        <f>IFERROR(VLOOKUP(CONCATENATE($A115,AD$1),'Исх-увл.отчёт'!$A$2:$F$3000,6,FALSE),"-")</f>
        <v>-</v>
      </c>
      <c r="AE115" s="9" t="str">
        <f>IFERROR(VLOOKUP(CONCATENATE($A115,AE$1),'Исх-увл.отчёт'!$A$2:$F$3000,6,FALSE),"-")</f>
        <v>-</v>
      </c>
      <c r="AF115" s="9" t="str">
        <f>IFERROR(VLOOKUP(CONCATENATE($A115,AF$1),'Исх-увл.отчёт'!$A$2:$F$3000,6,FALSE),"-")</f>
        <v>-</v>
      </c>
      <c r="AG115" s="9" t="str">
        <f>IFERROR(VLOOKUP(CONCATENATE($A115,AG$1),'Исх-увл.отчёт'!$A$2:$F$3000,6,FALSE),"-")</f>
        <v>-</v>
      </c>
      <c r="AH115" s="9" t="str">
        <f>IFERROR(VLOOKUP(CONCATENATE($A115,AH$1),'Исх-увл.отчёт'!$A$2:$F$3000,6,FALSE),"-")</f>
        <v>-</v>
      </c>
      <c r="AI115" s="9" t="str">
        <f>IFERROR(VLOOKUP(CONCATENATE($A115,AI$1),'Исх-увл.отчёт'!$A$2:$F$3000,6,FALSE),"-")</f>
        <v>-</v>
      </c>
      <c r="AJ115" s="9" t="str">
        <f>IFERROR(VLOOKUP(CONCATENATE($A115,AJ$1),'Исх-увл.отчёт'!$A$2:$F$3000,6,FALSE),"-")</f>
        <v>-</v>
      </c>
      <c r="AK115" s="9" t="str">
        <f>IFERROR(VLOOKUP(CONCATENATE($A115,AK$1),'Исх-увл.отчёт'!$A$2:$F$3000,6,FALSE),"-")</f>
        <v>-</v>
      </c>
      <c r="AL115" s="9" t="str">
        <f>IFERROR(VLOOKUP(CONCATENATE($A115,AL$1),'Исх-увл.отчёт'!$A$2:$F$3000,6,FALSE),"-")</f>
        <v>-</v>
      </c>
      <c r="AM115" s="9" t="str">
        <f>IFERROR(VLOOKUP(CONCATENATE($A115,AM$1),'Исх-увл.отчёт'!$A$2:$F$3000,6,FALSE),"-")</f>
        <v>-</v>
      </c>
      <c r="AN115" s="9" t="str">
        <f>IFERROR(VLOOKUP(CONCATENATE($A115,AN$1),'Исх-увл.отчёт'!$A$2:$F$3000,6,FALSE),"-")</f>
        <v>-</v>
      </c>
      <c r="AO115" s="9" t="str">
        <f>IFERROR(VLOOKUP(CONCATENATE($A115,AO$1),'Исх-увл.отчёт'!$A$2:$F$3000,6,FALSE),"-")</f>
        <v>-</v>
      </c>
      <c r="AP115" s="9" t="str">
        <f>IFERROR(VLOOKUP(CONCATENATE($A115,AP$1),'Исх-увл.отчёт'!$A$2:$F$3000,6,FALSE),"-")</f>
        <v>-</v>
      </c>
      <c r="AQ115" s="9" t="str">
        <f>IFERROR(VLOOKUP(CONCATENATE($A115,AQ$1),'Исх-увл.отчёт'!$A$2:$F$3000,6,FALSE),"-")</f>
        <v>-</v>
      </c>
      <c r="AR115" s="9" t="str">
        <f>IFERROR(VLOOKUP(CONCATENATE($A115,AR$1),'Исх-увл.отчёт'!$A$2:$F$3000,6,FALSE),"-")</f>
        <v>-</v>
      </c>
      <c r="AS115" s="9" t="str">
        <f>IFERROR(VLOOKUP(CONCATENATE($A115,AS$1),'Исх-увл.отчёт'!$A$2:$F$3000,6,FALSE),"-")</f>
        <v>-</v>
      </c>
      <c r="AT115" s="9" t="str">
        <f>IFERROR(VLOOKUP(CONCATENATE($A115,AT$1),'Исх-увл.отчёт'!$A$2:$F$3000,6,FALSE),"-")</f>
        <v>-</v>
      </c>
      <c r="AU115" s="9" t="str">
        <f>IFERROR(VLOOKUP(CONCATENATE($A115,AU$1),'Исх-увл.отчёт'!$A$2:$F$3000,6,FALSE),"-")</f>
        <v>-</v>
      </c>
      <c r="AV115" s="9" t="str">
        <f>IFERROR(VLOOKUP(CONCATENATE($A115,AV$1),'Исх-увл.отчёт'!$A$2:$F$3000,6,FALSE),"-")</f>
        <v>-</v>
      </c>
      <c r="AW115" s="9" t="str">
        <f>IFERROR(VLOOKUP(CONCATENATE($A115,AW$1),'Исх-увл.отчёт'!$A$2:$F$3000,6,FALSE),"-")</f>
        <v>-</v>
      </c>
      <c r="AX115" s="9" t="str">
        <f>IFERROR(VLOOKUP(CONCATENATE($A115,AX$1),'Исх-увл.отчёт'!$A$2:$F$3000,6,FALSE),"-")</f>
        <v>-</v>
      </c>
      <c r="AY115" s="9" t="str">
        <f>IFERROR(VLOOKUP(CONCATENATE($A115,AY$1),'Исх-увл.отчёт'!$A$2:$F$3000,6,FALSE),"-")</f>
        <v>-</v>
      </c>
      <c r="AZ115" s="9" t="str">
        <f>IFERROR(VLOOKUP(CONCATENATE($A115,AZ$1),'Исх-увл.отчёт'!$A$2:$F$3000,6,FALSE),"-")</f>
        <v>-</v>
      </c>
      <c r="BA115" s="9" t="str">
        <f>IFERROR(VLOOKUP(CONCATENATE($A115,BA$1),'Исх-увл.отчёт'!$A$2:$F$3000,6,FALSE),"-")</f>
        <v>-</v>
      </c>
      <c r="BB115" s="9" t="str">
        <f>IFERROR(VLOOKUP(CONCATENATE($A115,BB$1),'Исх-увл.отчёт'!$A$2:$F$3000,6,FALSE),"-")</f>
        <v>-</v>
      </c>
      <c r="BC115" s="9" t="str">
        <f>IFERROR(VLOOKUP(CONCATENATE($A115,BC$1),'Исх-увл.отчёт'!$A$2:$F$3000,6,FALSE),"-")</f>
        <v>-</v>
      </c>
      <c r="BD115" s="9" t="str">
        <f>IFERROR(VLOOKUP(CONCATENATE($A115,BD$1),'Исх-увл.отчёт'!$A$2:$F$3000,6,FALSE),"-")</f>
        <v>-</v>
      </c>
      <c r="BE115" s="9" t="str">
        <f>IFERROR(VLOOKUP(CONCATENATE($A115,BE$1),'Исх-увл.отчёт'!$A$2:$F$3000,6,FALSE),"-")</f>
        <v>-</v>
      </c>
      <c r="BF115" s="9" t="str">
        <f>IFERROR(VLOOKUP(CONCATENATE($A115,BF$1),'Исх-увл.отчёт'!$A$2:$F$3000,6,FALSE),"-")</f>
        <v>-</v>
      </c>
      <c r="BG115" s="9" t="str">
        <f>IFERROR(VLOOKUP(CONCATENATE($A115,BG$1),'Исх-увл.отчёт'!$A$2:$F$3000,6,FALSE),"-")</f>
        <v>-</v>
      </c>
      <c r="BH115" s="37"/>
    </row>
    <row r="116" spans="1:60">
      <c r="A116" s="125">
        <f t="shared" si="11"/>
        <v>15</v>
      </c>
      <c r="B116" s="9" t="str">
        <f>IFERROR(VLOOKUP(CONCATENATE($A116,B$1),'Исх-увл.отчёт'!$A$2:$F$3000,6,FALSE),"-")</f>
        <v>-</v>
      </c>
      <c r="C116" s="9" t="str">
        <f>IFERROR(VLOOKUP(CONCATENATE($A116,C$1),'Исх-увл.отчёт'!$A$2:$F$3000,6,FALSE),"-")</f>
        <v>-</v>
      </c>
      <c r="D116" s="9" t="str">
        <f>IFERROR(VLOOKUP(CONCATENATE($A116,D$1),'Исх-увл.отчёт'!$A$2:$F$3000,6,FALSE),"-")</f>
        <v>-</v>
      </c>
      <c r="E116" s="9" t="str">
        <f>IFERROR(VLOOKUP(CONCATENATE($A116,E$1),'Исх-увл.отчёт'!$A$2:$F$3000,6,FALSE),"-")</f>
        <v>-</v>
      </c>
      <c r="F116" s="9" t="str">
        <f>IFERROR(VLOOKUP(CONCATENATE($A116,F$1),'Исх-увл.отчёт'!$A$2:$F$3000,6,FALSE),"-")</f>
        <v>-</v>
      </c>
      <c r="G116" s="9" t="str">
        <f>IFERROR(VLOOKUP(CONCATENATE($A116,G$1),'Исх-увл.отчёт'!$A$2:$F$3000,6,FALSE),"-")</f>
        <v>-</v>
      </c>
      <c r="H116" s="9" t="str">
        <f>IFERROR(VLOOKUP(CONCATENATE($A116,H$1),'Исх-увл.отчёт'!$A$2:$F$3000,6,FALSE),"-")</f>
        <v>-</v>
      </c>
      <c r="I116" s="9" t="str">
        <f>IFERROR(VLOOKUP(CONCATENATE($A116,I$1),'Исх-увл.отчёт'!$A$2:$F$3000,6,FALSE),"-")</f>
        <v>-</v>
      </c>
      <c r="J116" s="9" t="str">
        <f>IFERROR(VLOOKUP(CONCATENATE($A116,J$1),'Исх-увл.отчёт'!$A$2:$F$3000,6,FALSE),"-")</f>
        <v>-</v>
      </c>
      <c r="K116" s="9" t="str">
        <f>IFERROR(VLOOKUP(CONCATENATE($A116,K$1),'Исх-увл.отчёт'!$A$2:$F$3000,6,FALSE),"-")</f>
        <v>-</v>
      </c>
      <c r="L116" s="9" t="str">
        <f>IFERROR(VLOOKUP(CONCATENATE($A116,L$1),'Исх-увл.отчёт'!$A$2:$F$3000,6,FALSE),"-")</f>
        <v>-</v>
      </c>
      <c r="M116" s="9" t="str">
        <f>IFERROR(VLOOKUP(CONCATENATE($A116,M$1),'Исх-увл.отчёт'!$A$2:$F$3000,6,FALSE),"-")</f>
        <v>-</v>
      </c>
      <c r="N116" s="9" t="str">
        <f>IFERROR(VLOOKUP(CONCATENATE($A116,N$1),'Исх-увл.отчёт'!$A$2:$F$3000,6,FALSE),"-")</f>
        <v>-</v>
      </c>
      <c r="O116" s="9" t="str">
        <f>IFERROR(VLOOKUP(CONCATENATE($A116,O$1),'Исх-увл.отчёт'!$A$2:$F$3000,6,FALSE),"-")</f>
        <v>НЕТ</v>
      </c>
      <c r="P116" s="9" t="str">
        <f>IFERROR(VLOOKUP(CONCATENATE($A116,P$1),'Исх-увл.отчёт'!$A$2:$F$3000,6,FALSE),"-")</f>
        <v>-</v>
      </c>
      <c r="Q116" s="9" t="str">
        <f>IFERROR(VLOOKUP(CONCATENATE($A116,Q$1),'Исх-увл.отчёт'!$A$2:$F$3000,6,FALSE),"-")</f>
        <v>-</v>
      </c>
      <c r="R116" s="9" t="str">
        <f>IFERROR(VLOOKUP(CONCATENATE($A116,R$1),'Исх-увл.отчёт'!$A$2:$F$3000,6,FALSE),"-")</f>
        <v>-</v>
      </c>
      <c r="S116" s="9" t="str">
        <f>IFERROR(VLOOKUP(CONCATENATE($A116,S$1),'Исх-увл.отчёт'!$A$2:$F$3000,6,FALSE),"-")</f>
        <v>-</v>
      </c>
      <c r="T116" s="9" t="str">
        <f>IFERROR(VLOOKUP(CONCATENATE($A116,T$1),'Исх-увл.отчёт'!$A$2:$F$3000,6,FALSE),"-")</f>
        <v>-</v>
      </c>
      <c r="U116" s="9" t="str">
        <f>IFERROR(VLOOKUP(CONCATENATE($A116,U$1),'Исх-увл.отчёт'!$A$2:$F$3000,6,FALSE),"-")</f>
        <v>-</v>
      </c>
      <c r="V116" s="9" t="str">
        <f>IFERROR(VLOOKUP(CONCATENATE($A116,V$1),'Исх-увл.отчёт'!$A$2:$F$3000,6,FALSE),"-")</f>
        <v>-</v>
      </c>
      <c r="W116" s="9" t="str">
        <f>IFERROR(VLOOKUP(CONCATENATE($A116,W$1),'Исх-увл.отчёт'!$A$2:$F$3000,6,FALSE),"-")</f>
        <v>-</v>
      </c>
      <c r="X116" s="9" t="str">
        <f>IFERROR(VLOOKUP(CONCATENATE($A116,X$1),'Исх-увл.отчёт'!$A$2:$F$3000,6,FALSE),"-")</f>
        <v>-</v>
      </c>
      <c r="Y116" s="9" t="str">
        <f>IFERROR(VLOOKUP(CONCATENATE($A116,Y$1),'Исх-увл.отчёт'!$A$2:$F$3000,6,FALSE),"-")</f>
        <v>-</v>
      </c>
      <c r="Z116" s="9" t="str">
        <f>IFERROR(VLOOKUP(CONCATENATE($A116,Z$1),'Исх-увл.отчёт'!$A$2:$F$3000,6,FALSE),"-")</f>
        <v>НЕТ</v>
      </c>
      <c r="AA116" s="9" t="str">
        <f>IFERROR(VLOOKUP(CONCATENATE($A116,AA$1),'Исх-увл.отчёт'!$A$2:$F$3000,6,FALSE),"-")</f>
        <v>-</v>
      </c>
      <c r="AB116" s="9" t="str">
        <f>IFERROR(VLOOKUP(CONCATENATE($A116,AB$1),'Исх-увл.отчёт'!$A$2:$F$3000,6,FALSE),"-")</f>
        <v>-</v>
      </c>
      <c r="AC116" s="9" t="str">
        <f>IFERROR(VLOOKUP(CONCATENATE($A116,AC$1),'Исх-увл.отчёт'!$A$2:$F$3000,6,FALSE),"-")</f>
        <v>-</v>
      </c>
      <c r="AD116" s="9" t="str">
        <f>IFERROR(VLOOKUP(CONCATENATE($A116,AD$1),'Исх-увл.отчёт'!$A$2:$F$3000,6,FALSE),"-")</f>
        <v>-</v>
      </c>
      <c r="AE116" s="9" t="str">
        <f>IFERROR(VLOOKUP(CONCATENATE($A116,AE$1),'Исх-увл.отчёт'!$A$2:$F$3000,6,FALSE),"-")</f>
        <v>-</v>
      </c>
      <c r="AF116" s="9" t="str">
        <f>IFERROR(VLOOKUP(CONCATENATE($A116,AF$1),'Исх-увл.отчёт'!$A$2:$F$3000,6,FALSE),"-")</f>
        <v>-</v>
      </c>
      <c r="AG116" s="9" t="str">
        <f>IFERROR(VLOOKUP(CONCATENATE($A116,AG$1),'Исх-увл.отчёт'!$A$2:$F$3000,6,FALSE),"-")</f>
        <v>НЕТ</v>
      </c>
      <c r="AH116" s="9" t="str">
        <f>IFERROR(VLOOKUP(CONCATENATE($A116,AH$1),'Исх-увл.отчёт'!$A$2:$F$3000,6,FALSE),"-")</f>
        <v>-</v>
      </c>
      <c r="AI116" s="9" t="str">
        <f>IFERROR(VLOOKUP(CONCATENATE($A116,AI$1),'Исх-увл.отчёт'!$A$2:$F$3000,6,FALSE),"-")</f>
        <v>-</v>
      </c>
      <c r="AJ116" s="9" t="str">
        <f>IFERROR(VLOOKUP(CONCATENATE($A116,AJ$1),'Исх-увл.отчёт'!$A$2:$F$3000,6,FALSE),"-")</f>
        <v>-</v>
      </c>
      <c r="AK116" s="9" t="str">
        <f>IFERROR(VLOOKUP(CONCATENATE($A116,AK$1),'Исх-увл.отчёт'!$A$2:$F$3000,6,FALSE),"-")</f>
        <v>ДА</v>
      </c>
      <c r="AL116" s="9" t="str">
        <f>IFERROR(VLOOKUP(CONCATENATE($A116,AL$1),'Исх-увл.отчёт'!$A$2:$F$3000,6,FALSE),"-")</f>
        <v>-</v>
      </c>
      <c r="AM116" s="9" t="str">
        <f>IFERROR(VLOOKUP(CONCATENATE($A116,AM$1),'Исх-увл.отчёт'!$A$2:$F$3000,6,FALSE),"-")</f>
        <v>-</v>
      </c>
      <c r="AN116" s="9" t="str">
        <f>IFERROR(VLOOKUP(CONCATENATE($A116,AN$1),'Исх-увл.отчёт'!$A$2:$F$3000,6,FALSE),"-")</f>
        <v>НЕТ</v>
      </c>
      <c r="AO116" s="9" t="str">
        <f>IFERROR(VLOOKUP(CONCATENATE($A116,AO$1),'Исх-увл.отчёт'!$A$2:$F$3000,6,FALSE),"-")</f>
        <v>-</v>
      </c>
      <c r="AP116" s="9" t="str">
        <f>IFERROR(VLOOKUP(CONCATENATE($A116,AP$1),'Исх-увл.отчёт'!$A$2:$F$3000,6,FALSE),"-")</f>
        <v>-</v>
      </c>
      <c r="AQ116" s="9" t="str">
        <f>IFERROR(VLOOKUP(CONCATENATE($A116,AQ$1),'Исх-увл.отчёт'!$A$2:$F$3000,6,FALSE),"-")</f>
        <v>-</v>
      </c>
      <c r="AR116" s="9" t="str">
        <f>IFERROR(VLOOKUP(CONCATENATE($A116,AR$1),'Исх-увл.отчёт'!$A$2:$F$3000,6,FALSE),"-")</f>
        <v>-</v>
      </c>
      <c r="AS116" s="9" t="str">
        <f>IFERROR(VLOOKUP(CONCATENATE($A116,AS$1),'Исх-увл.отчёт'!$A$2:$F$3000,6,FALSE),"-")</f>
        <v>-</v>
      </c>
      <c r="AT116" s="9" t="str">
        <f>IFERROR(VLOOKUP(CONCATENATE($A116,AT$1),'Исх-увл.отчёт'!$A$2:$F$3000,6,FALSE),"-")</f>
        <v>-</v>
      </c>
      <c r="AU116" s="9" t="str">
        <f>IFERROR(VLOOKUP(CONCATENATE($A116,AU$1),'Исх-увл.отчёт'!$A$2:$F$3000,6,FALSE),"-")</f>
        <v>-</v>
      </c>
      <c r="AV116" s="9" t="str">
        <f>IFERROR(VLOOKUP(CONCATENATE($A116,AV$1),'Исх-увл.отчёт'!$A$2:$F$3000,6,FALSE),"-")</f>
        <v>-</v>
      </c>
      <c r="AW116" s="9" t="str">
        <f>IFERROR(VLOOKUP(CONCATENATE($A116,AW$1),'Исх-увл.отчёт'!$A$2:$F$3000,6,FALSE),"-")</f>
        <v>-</v>
      </c>
      <c r="AX116" s="9" t="str">
        <f>IFERROR(VLOOKUP(CONCATENATE($A116,AX$1),'Исх-увл.отчёт'!$A$2:$F$3000,6,FALSE),"-")</f>
        <v>-</v>
      </c>
      <c r="AY116" s="9" t="str">
        <f>IFERROR(VLOOKUP(CONCATENATE($A116,AY$1),'Исх-увл.отчёт'!$A$2:$F$3000,6,FALSE),"-")</f>
        <v>-</v>
      </c>
      <c r="AZ116" s="9" t="str">
        <f>IFERROR(VLOOKUP(CONCATENATE($A116,AZ$1),'Исх-увл.отчёт'!$A$2:$F$3000,6,FALSE),"-")</f>
        <v>-</v>
      </c>
      <c r="BA116" s="9" t="str">
        <f>IFERROR(VLOOKUP(CONCATENATE($A116,BA$1),'Исх-увл.отчёт'!$A$2:$F$3000,6,FALSE),"-")</f>
        <v>-</v>
      </c>
      <c r="BB116" s="9" t="str">
        <f>IFERROR(VLOOKUP(CONCATENATE($A116,BB$1),'Исх-увл.отчёт'!$A$2:$F$3000,6,FALSE),"-")</f>
        <v>-</v>
      </c>
      <c r="BC116" s="9" t="str">
        <f>IFERROR(VLOOKUP(CONCATENATE($A116,BC$1),'Исх-увл.отчёт'!$A$2:$F$3000,6,FALSE),"-")</f>
        <v>НЕТ</v>
      </c>
      <c r="BD116" s="9" t="str">
        <f>IFERROR(VLOOKUP(CONCATENATE($A116,BD$1),'Исх-увл.отчёт'!$A$2:$F$3000,6,FALSE),"-")</f>
        <v>-</v>
      </c>
      <c r="BE116" s="9" t="str">
        <f>IFERROR(VLOOKUP(CONCATENATE($A116,BE$1),'Исх-увл.отчёт'!$A$2:$F$3000,6,FALSE),"-")</f>
        <v>-</v>
      </c>
      <c r="BF116" s="9" t="str">
        <f>IFERROR(VLOOKUP(CONCATENATE($A116,BF$1),'Исх-увл.отчёт'!$A$2:$F$3000,6,FALSE),"-")</f>
        <v>-</v>
      </c>
      <c r="BG116" s="9" t="str">
        <f>IFERROR(VLOOKUP(CONCATENATE($A116,BG$1),'Исх-увл.отчёт'!$A$2:$F$3000,6,FALSE),"-")</f>
        <v>-</v>
      </c>
      <c r="BH116" s="37"/>
    </row>
    <row r="117" spans="1:60">
      <c r="A117" s="125">
        <f t="shared" si="11"/>
        <v>16</v>
      </c>
      <c r="B117" s="9" t="str">
        <f>IFERROR(VLOOKUP(CONCATENATE($A117,B$1),'Исх-увл.отчёт'!$A$2:$F$3000,6,FALSE),"-")</f>
        <v>-</v>
      </c>
      <c r="C117" s="9" t="str">
        <f>IFERROR(VLOOKUP(CONCATENATE($A117,C$1),'Исх-увл.отчёт'!$A$2:$F$3000,6,FALSE),"-")</f>
        <v>-</v>
      </c>
      <c r="D117" s="9" t="str">
        <f>IFERROR(VLOOKUP(CONCATENATE($A117,D$1),'Исх-увл.отчёт'!$A$2:$F$3000,6,FALSE),"-")</f>
        <v>-</v>
      </c>
      <c r="E117" s="9" t="str">
        <f>IFERROR(VLOOKUP(CONCATENATE($A117,E$1),'Исх-увл.отчёт'!$A$2:$F$3000,6,FALSE),"-")</f>
        <v>-</v>
      </c>
      <c r="F117" s="9" t="str">
        <f>IFERROR(VLOOKUP(CONCATENATE($A117,F$1),'Исх-увл.отчёт'!$A$2:$F$3000,6,FALSE),"-")</f>
        <v>-</v>
      </c>
      <c r="G117" s="9" t="str">
        <f>IFERROR(VLOOKUP(CONCATENATE($A117,G$1),'Исх-увл.отчёт'!$A$2:$F$3000,6,FALSE),"-")</f>
        <v>-</v>
      </c>
      <c r="H117" s="9" t="str">
        <f>IFERROR(VLOOKUP(CONCATENATE($A117,H$1),'Исх-увл.отчёт'!$A$2:$F$3000,6,FALSE),"-")</f>
        <v>-</v>
      </c>
      <c r="I117" s="9" t="str">
        <f>IFERROR(VLOOKUP(CONCATENATE($A117,I$1),'Исх-увл.отчёт'!$A$2:$F$3000,6,FALSE),"-")</f>
        <v>-</v>
      </c>
      <c r="J117" s="9" t="str">
        <f>IFERROR(VLOOKUP(CONCATENATE($A117,J$1),'Исх-увл.отчёт'!$A$2:$F$3000,6,FALSE),"-")</f>
        <v>-</v>
      </c>
      <c r="K117" s="9" t="str">
        <f>IFERROR(VLOOKUP(CONCATENATE($A117,K$1),'Исх-увл.отчёт'!$A$2:$F$3000,6,FALSE),"-")</f>
        <v>-</v>
      </c>
      <c r="L117" s="9" t="str">
        <f>IFERROR(VLOOKUP(CONCATENATE($A117,L$1),'Исх-увл.отчёт'!$A$2:$F$3000,6,FALSE),"-")</f>
        <v>-</v>
      </c>
      <c r="M117" s="9" t="str">
        <f>IFERROR(VLOOKUP(CONCATENATE($A117,M$1),'Исх-увл.отчёт'!$A$2:$F$3000,6,FALSE),"-")</f>
        <v>-</v>
      </c>
      <c r="N117" s="9" t="str">
        <f>IFERROR(VLOOKUP(CONCATENATE($A117,N$1),'Исх-увл.отчёт'!$A$2:$F$3000,6,FALSE),"-")</f>
        <v>-</v>
      </c>
      <c r="O117" s="9" t="str">
        <f>IFERROR(VLOOKUP(CONCATENATE($A117,O$1),'Исх-увл.отчёт'!$A$2:$F$3000,6,FALSE),"-")</f>
        <v>-</v>
      </c>
      <c r="P117" s="9" t="str">
        <f>IFERROR(VLOOKUP(CONCATENATE($A117,P$1),'Исх-увл.отчёт'!$A$2:$F$3000,6,FALSE),"-")</f>
        <v>-</v>
      </c>
      <c r="Q117" s="9" t="str">
        <f>IFERROR(VLOOKUP(CONCATENATE($A117,Q$1),'Исх-увл.отчёт'!$A$2:$F$3000,6,FALSE),"-")</f>
        <v>-</v>
      </c>
      <c r="R117" s="9" t="str">
        <f>IFERROR(VLOOKUP(CONCATENATE($A117,R$1),'Исх-увл.отчёт'!$A$2:$F$3000,6,FALSE),"-")</f>
        <v>-</v>
      </c>
      <c r="S117" s="9" t="str">
        <f>IFERROR(VLOOKUP(CONCATENATE($A117,S$1),'Исх-увл.отчёт'!$A$2:$F$3000,6,FALSE),"-")</f>
        <v>НЕТ</v>
      </c>
      <c r="T117" s="9" t="str">
        <f>IFERROR(VLOOKUP(CONCATENATE($A117,T$1),'Исх-увл.отчёт'!$A$2:$F$3000,6,FALSE),"-")</f>
        <v>-</v>
      </c>
      <c r="U117" s="9" t="str">
        <f>IFERROR(VLOOKUP(CONCATENATE($A117,U$1),'Исх-увл.отчёт'!$A$2:$F$3000,6,FALSE),"-")</f>
        <v>-</v>
      </c>
      <c r="V117" s="9" t="str">
        <f>IFERROR(VLOOKUP(CONCATENATE($A117,V$1),'Исх-увл.отчёт'!$A$2:$F$3000,6,FALSE),"-")</f>
        <v>-</v>
      </c>
      <c r="W117" s="9" t="str">
        <f>IFERROR(VLOOKUP(CONCATENATE($A117,W$1),'Исх-увл.отчёт'!$A$2:$F$3000,6,FALSE),"-")</f>
        <v>-</v>
      </c>
      <c r="X117" s="9" t="str">
        <f>IFERROR(VLOOKUP(CONCATENATE($A117,X$1),'Исх-увл.отчёт'!$A$2:$F$3000,6,FALSE),"-")</f>
        <v>-</v>
      </c>
      <c r="Y117" s="9" t="str">
        <f>IFERROR(VLOOKUP(CONCATENATE($A117,Y$1),'Исх-увл.отчёт'!$A$2:$F$3000,6,FALSE),"-")</f>
        <v>-</v>
      </c>
      <c r="Z117" s="9" t="str">
        <f>IFERROR(VLOOKUP(CONCATENATE($A117,Z$1),'Исх-увл.отчёт'!$A$2:$F$3000,6,FALSE),"-")</f>
        <v>НЕТ</v>
      </c>
      <c r="AA117" s="9" t="str">
        <f>IFERROR(VLOOKUP(CONCATENATE($A117,AA$1),'Исх-увл.отчёт'!$A$2:$F$3000,6,FALSE),"-")</f>
        <v>-</v>
      </c>
      <c r="AB117" s="9" t="str">
        <f>IFERROR(VLOOKUP(CONCATENATE($A117,AB$1),'Исх-увл.отчёт'!$A$2:$F$3000,6,FALSE),"-")</f>
        <v>-</v>
      </c>
      <c r="AC117" s="9" t="str">
        <f>IFERROR(VLOOKUP(CONCATENATE($A117,AC$1),'Исх-увл.отчёт'!$A$2:$F$3000,6,FALSE),"-")</f>
        <v>-</v>
      </c>
      <c r="AD117" s="9" t="str">
        <f>IFERROR(VLOOKUP(CONCATENATE($A117,AD$1),'Исх-увл.отчёт'!$A$2:$F$3000,6,FALSE),"-")</f>
        <v>-</v>
      </c>
      <c r="AE117" s="9" t="str">
        <f>IFERROR(VLOOKUP(CONCATENATE($A117,AE$1),'Исх-увл.отчёт'!$A$2:$F$3000,6,FALSE),"-")</f>
        <v>-</v>
      </c>
      <c r="AF117" s="9" t="str">
        <f>IFERROR(VLOOKUP(CONCATENATE($A117,AF$1),'Исх-увл.отчёт'!$A$2:$F$3000,6,FALSE),"-")</f>
        <v>-</v>
      </c>
      <c r="AG117" s="9" t="str">
        <f>IFERROR(VLOOKUP(CONCATENATE($A117,AG$1),'Исх-увл.отчёт'!$A$2:$F$3000,6,FALSE),"-")</f>
        <v>-</v>
      </c>
      <c r="AH117" s="9" t="str">
        <f>IFERROR(VLOOKUP(CONCATENATE($A117,AH$1),'Исх-увл.отчёт'!$A$2:$F$3000,6,FALSE),"-")</f>
        <v>-</v>
      </c>
      <c r="AI117" s="9" t="str">
        <f>IFERROR(VLOOKUP(CONCATENATE($A117,AI$1),'Исх-увл.отчёт'!$A$2:$F$3000,6,FALSE),"-")</f>
        <v>-</v>
      </c>
      <c r="AJ117" s="9" t="str">
        <f>IFERROR(VLOOKUP(CONCATENATE($A117,AJ$1),'Исх-увл.отчёт'!$A$2:$F$3000,6,FALSE),"-")</f>
        <v>-</v>
      </c>
      <c r="AK117" s="9" t="str">
        <f>IFERROR(VLOOKUP(CONCATENATE($A117,AK$1),'Исх-увл.отчёт'!$A$2:$F$3000,6,FALSE),"-")</f>
        <v>ДА</v>
      </c>
      <c r="AL117" s="9" t="str">
        <f>IFERROR(VLOOKUP(CONCATENATE($A117,AL$1),'Исх-увл.отчёт'!$A$2:$F$3000,6,FALSE),"-")</f>
        <v>ДА</v>
      </c>
      <c r="AM117" s="9" t="str">
        <f>IFERROR(VLOOKUP(CONCATENATE($A117,AM$1),'Исх-увл.отчёт'!$A$2:$F$3000,6,FALSE),"-")</f>
        <v>-</v>
      </c>
      <c r="AN117" s="9" t="str">
        <f>IFERROR(VLOOKUP(CONCATENATE($A117,AN$1),'Исх-увл.отчёт'!$A$2:$F$3000,6,FALSE),"-")</f>
        <v>-</v>
      </c>
      <c r="AO117" s="9" t="str">
        <f>IFERROR(VLOOKUP(CONCATENATE($A117,AO$1),'Исх-увл.отчёт'!$A$2:$F$3000,6,FALSE),"-")</f>
        <v>-</v>
      </c>
      <c r="AP117" s="9" t="str">
        <f>IFERROR(VLOOKUP(CONCATENATE($A117,AP$1),'Исх-увл.отчёт'!$A$2:$F$3000,6,FALSE),"-")</f>
        <v>-</v>
      </c>
      <c r="AQ117" s="9" t="str">
        <f>IFERROR(VLOOKUP(CONCATENATE($A117,AQ$1),'Исх-увл.отчёт'!$A$2:$F$3000,6,FALSE),"-")</f>
        <v>-</v>
      </c>
      <c r="AR117" s="9" t="str">
        <f>IFERROR(VLOOKUP(CONCATENATE($A117,AR$1),'Исх-увл.отчёт'!$A$2:$F$3000,6,FALSE),"-")</f>
        <v>-</v>
      </c>
      <c r="AS117" s="9" t="str">
        <f>IFERROR(VLOOKUP(CONCATENATE($A117,AS$1),'Исх-увл.отчёт'!$A$2:$F$3000,6,FALSE),"-")</f>
        <v>-</v>
      </c>
      <c r="AT117" s="9" t="str">
        <f>IFERROR(VLOOKUP(CONCATENATE($A117,AT$1),'Исх-увл.отчёт'!$A$2:$F$3000,6,FALSE),"-")</f>
        <v>-</v>
      </c>
      <c r="AU117" s="9" t="str">
        <f>IFERROR(VLOOKUP(CONCATENATE($A117,AU$1),'Исх-увл.отчёт'!$A$2:$F$3000,6,FALSE),"-")</f>
        <v>-</v>
      </c>
      <c r="AV117" s="9" t="str">
        <f>IFERROR(VLOOKUP(CONCATENATE($A117,AV$1),'Исх-увл.отчёт'!$A$2:$F$3000,6,FALSE),"-")</f>
        <v>-</v>
      </c>
      <c r="AW117" s="9" t="str">
        <f>IFERROR(VLOOKUP(CONCATENATE($A117,AW$1),'Исх-увл.отчёт'!$A$2:$F$3000,6,FALSE),"-")</f>
        <v>-</v>
      </c>
      <c r="AX117" s="9" t="str">
        <f>IFERROR(VLOOKUP(CONCATENATE($A117,AX$1),'Исх-увл.отчёт'!$A$2:$F$3000,6,FALSE),"-")</f>
        <v>-</v>
      </c>
      <c r="AY117" s="9" t="str">
        <f>IFERROR(VLOOKUP(CONCATENATE($A117,AY$1),'Исх-увл.отчёт'!$A$2:$F$3000,6,FALSE),"-")</f>
        <v>-</v>
      </c>
      <c r="AZ117" s="9" t="str">
        <f>IFERROR(VLOOKUP(CONCATENATE($A117,AZ$1),'Исх-увл.отчёт'!$A$2:$F$3000,6,FALSE),"-")</f>
        <v>-</v>
      </c>
      <c r="BA117" s="9" t="str">
        <f>IFERROR(VLOOKUP(CONCATENATE($A117,BA$1),'Исх-увл.отчёт'!$A$2:$F$3000,6,FALSE),"-")</f>
        <v>-</v>
      </c>
      <c r="BB117" s="9" t="str">
        <f>IFERROR(VLOOKUP(CONCATENATE($A117,BB$1),'Исх-увл.отчёт'!$A$2:$F$3000,6,FALSE),"-")</f>
        <v>-</v>
      </c>
      <c r="BC117" s="9" t="str">
        <f>IFERROR(VLOOKUP(CONCATENATE($A117,BC$1),'Исх-увл.отчёт'!$A$2:$F$3000,6,FALSE),"-")</f>
        <v>НЕТ</v>
      </c>
      <c r="BD117" s="9" t="str">
        <f>IFERROR(VLOOKUP(CONCATENATE($A117,BD$1),'Исх-увл.отчёт'!$A$2:$F$3000,6,FALSE),"-")</f>
        <v>-</v>
      </c>
      <c r="BE117" s="9" t="str">
        <f>IFERROR(VLOOKUP(CONCATENATE($A117,BE$1),'Исх-увл.отчёт'!$A$2:$F$3000,6,FALSE),"-")</f>
        <v>-</v>
      </c>
      <c r="BF117" s="9" t="str">
        <f>IFERROR(VLOOKUP(CONCATENATE($A117,BF$1),'Исх-увл.отчёт'!$A$2:$F$3000,6,FALSE),"-")</f>
        <v>-</v>
      </c>
      <c r="BG117" s="9" t="str">
        <f>IFERROR(VLOOKUP(CONCATENATE($A117,BG$1),'Исх-увл.отчёт'!$A$2:$F$3000,6,FALSE),"-")</f>
        <v>-</v>
      </c>
      <c r="BH117" s="37"/>
    </row>
    <row r="118" spans="1:60">
      <c r="A118" s="125">
        <f t="shared" si="11"/>
        <v>17</v>
      </c>
      <c r="B118" s="9" t="str">
        <f>IFERROR(VLOOKUP(CONCATENATE($A118,B$1),'Исх-увл.отчёт'!$A$2:$F$3000,6,FALSE),"-")</f>
        <v>-</v>
      </c>
      <c r="C118" s="9" t="str">
        <f>IFERROR(VLOOKUP(CONCATENATE($A118,C$1),'Исх-увл.отчёт'!$A$2:$F$3000,6,FALSE),"-")</f>
        <v>-</v>
      </c>
      <c r="D118" s="9" t="str">
        <f>IFERROR(VLOOKUP(CONCATENATE($A118,D$1),'Исх-увл.отчёт'!$A$2:$F$3000,6,FALSE),"-")</f>
        <v>-</v>
      </c>
      <c r="E118" s="9" t="str">
        <f>IFERROR(VLOOKUP(CONCATENATE($A118,E$1),'Исх-увл.отчёт'!$A$2:$F$3000,6,FALSE),"-")</f>
        <v>-</v>
      </c>
      <c r="F118" s="9" t="str">
        <f>IFERROR(VLOOKUP(CONCATENATE($A118,F$1),'Исх-увл.отчёт'!$A$2:$F$3000,6,FALSE),"-")</f>
        <v>-</v>
      </c>
      <c r="G118" s="9" t="str">
        <f>IFERROR(VLOOKUP(CONCATENATE($A118,G$1),'Исх-увл.отчёт'!$A$2:$F$3000,6,FALSE),"-")</f>
        <v>-</v>
      </c>
      <c r="H118" s="9" t="str">
        <f>IFERROR(VLOOKUP(CONCATENATE($A118,H$1),'Исх-увл.отчёт'!$A$2:$F$3000,6,FALSE),"-")</f>
        <v>-</v>
      </c>
      <c r="I118" s="9" t="str">
        <f>IFERROR(VLOOKUP(CONCATENATE($A118,I$1),'Исх-увл.отчёт'!$A$2:$F$3000,6,FALSE),"-")</f>
        <v>-</v>
      </c>
      <c r="J118" s="9" t="str">
        <f>IFERROR(VLOOKUP(CONCATENATE($A118,J$1),'Исх-увл.отчёт'!$A$2:$F$3000,6,FALSE),"-")</f>
        <v>-</v>
      </c>
      <c r="K118" s="9" t="str">
        <f>IFERROR(VLOOKUP(CONCATENATE($A118,K$1),'Исх-увл.отчёт'!$A$2:$F$3000,6,FALSE),"-")</f>
        <v>-</v>
      </c>
      <c r="L118" s="9" t="str">
        <f>IFERROR(VLOOKUP(CONCATENATE($A118,L$1),'Исх-увл.отчёт'!$A$2:$F$3000,6,FALSE),"-")</f>
        <v>-</v>
      </c>
      <c r="M118" s="9" t="str">
        <f>IFERROR(VLOOKUP(CONCATENATE($A118,M$1),'Исх-увл.отчёт'!$A$2:$F$3000,6,FALSE),"-")</f>
        <v>-</v>
      </c>
      <c r="N118" s="9" t="str">
        <f>IFERROR(VLOOKUP(CONCATENATE($A118,N$1),'Исх-увл.отчёт'!$A$2:$F$3000,6,FALSE),"-")</f>
        <v>-</v>
      </c>
      <c r="O118" s="9" t="str">
        <f>IFERROR(VLOOKUP(CONCATENATE($A118,O$1),'Исх-увл.отчёт'!$A$2:$F$3000,6,FALSE),"-")</f>
        <v>-</v>
      </c>
      <c r="P118" s="9" t="str">
        <f>IFERROR(VLOOKUP(CONCATENATE($A118,P$1),'Исх-увл.отчёт'!$A$2:$F$3000,6,FALSE),"-")</f>
        <v>-</v>
      </c>
      <c r="Q118" s="9" t="str">
        <f>IFERROR(VLOOKUP(CONCATENATE($A118,Q$1),'Исх-увл.отчёт'!$A$2:$F$3000,6,FALSE),"-")</f>
        <v>-</v>
      </c>
      <c r="R118" s="9" t="str">
        <f>IFERROR(VLOOKUP(CONCATENATE($A118,R$1),'Исх-увл.отчёт'!$A$2:$F$3000,6,FALSE),"-")</f>
        <v>-</v>
      </c>
      <c r="S118" s="9" t="str">
        <f>IFERROR(VLOOKUP(CONCATENATE($A118,S$1),'Исх-увл.отчёт'!$A$2:$F$3000,6,FALSE),"-")</f>
        <v>-</v>
      </c>
      <c r="T118" s="9" t="str">
        <f>IFERROR(VLOOKUP(CONCATENATE($A118,T$1),'Исх-увл.отчёт'!$A$2:$F$3000,6,FALSE),"-")</f>
        <v>-</v>
      </c>
      <c r="U118" s="9" t="str">
        <f>IFERROR(VLOOKUP(CONCATENATE($A118,U$1),'Исх-увл.отчёт'!$A$2:$F$3000,6,FALSE),"-")</f>
        <v>НЕТ</v>
      </c>
      <c r="V118" s="9" t="str">
        <f>IFERROR(VLOOKUP(CONCATENATE($A118,V$1),'Исх-увл.отчёт'!$A$2:$F$3000,6,FALSE),"-")</f>
        <v>НЕТ</v>
      </c>
      <c r="W118" s="9" t="str">
        <f>IFERROR(VLOOKUP(CONCATENATE($A118,W$1),'Исх-увл.отчёт'!$A$2:$F$3000,6,FALSE),"-")</f>
        <v>-</v>
      </c>
      <c r="X118" s="9" t="str">
        <f>IFERROR(VLOOKUP(CONCATENATE($A118,X$1),'Исх-увл.отчёт'!$A$2:$F$3000,6,FALSE),"-")</f>
        <v>-</v>
      </c>
      <c r="Y118" s="9" t="str">
        <f>IFERROR(VLOOKUP(CONCATENATE($A118,Y$1),'Исх-увл.отчёт'!$A$2:$F$3000,6,FALSE),"-")</f>
        <v>-</v>
      </c>
      <c r="Z118" s="9" t="str">
        <f>IFERROR(VLOOKUP(CONCATENATE($A118,Z$1),'Исх-увл.отчёт'!$A$2:$F$3000,6,FALSE),"-")</f>
        <v>-</v>
      </c>
      <c r="AA118" s="9" t="str">
        <f>IFERROR(VLOOKUP(CONCATENATE($A118,AA$1),'Исх-увл.отчёт'!$A$2:$F$3000,6,FALSE),"-")</f>
        <v>-</v>
      </c>
      <c r="AB118" s="9" t="str">
        <f>IFERROR(VLOOKUP(CONCATENATE($A118,AB$1),'Исх-увл.отчёт'!$A$2:$F$3000,6,FALSE),"-")</f>
        <v>-</v>
      </c>
      <c r="AC118" s="9" t="str">
        <f>IFERROR(VLOOKUP(CONCATENATE($A118,AC$1),'Исх-увл.отчёт'!$A$2:$F$3000,6,FALSE),"-")</f>
        <v>-</v>
      </c>
      <c r="AD118" s="9" t="str">
        <f>IFERROR(VLOOKUP(CONCATENATE($A118,AD$1),'Исх-увл.отчёт'!$A$2:$F$3000,6,FALSE),"-")</f>
        <v>-</v>
      </c>
      <c r="AE118" s="9" t="str">
        <f>IFERROR(VLOOKUP(CONCATENATE($A118,AE$1),'Исх-увл.отчёт'!$A$2:$F$3000,6,FALSE),"-")</f>
        <v>-</v>
      </c>
      <c r="AF118" s="9" t="str">
        <f>IFERROR(VLOOKUP(CONCATENATE($A118,AF$1),'Исх-увл.отчёт'!$A$2:$F$3000,6,FALSE),"-")</f>
        <v>-</v>
      </c>
      <c r="AG118" s="9" t="str">
        <f>IFERROR(VLOOKUP(CONCATENATE($A118,AG$1),'Исх-увл.отчёт'!$A$2:$F$3000,6,FALSE),"-")</f>
        <v>-</v>
      </c>
      <c r="AH118" s="9" t="str">
        <f>IFERROR(VLOOKUP(CONCATENATE($A118,AH$1),'Исх-увл.отчёт'!$A$2:$F$3000,6,FALSE),"-")</f>
        <v>-</v>
      </c>
      <c r="AI118" s="9" t="str">
        <f>IFERROR(VLOOKUP(CONCATENATE($A118,AI$1),'Исх-увл.отчёт'!$A$2:$F$3000,6,FALSE),"-")</f>
        <v>-</v>
      </c>
      <c r="AJ118" s="9" t="str">
        <f>IFERROR(VLOOKUP(CONCATENATE($A118,AJ$1),'Исх-увл.отчёт'!$A$2:$F$3000,6,FALSE),"-")</f>
        <v>-</v>
      </c>
      <c r="AK118" s="9" t="str">
        <f>IFERROR(VLOOKUP(CONCATENATE($A118,AK$1),'Исх-увл.отчёт'!$A$2:$F$3000,6,FALSE),"-")</f>
        <v>ДА</v>
      </c>
      <c r="AL118" s="9" t="str">
        <f>IFERROR(VLOOKUP(CONCATENATE($A118,AL$1),'Исх-увл.отчёт'!$A$2:$F$3000,6,FALSE),"-")</f>
        <v>-</v>
      </c>
      <c r="AM118" s="9" t="str">
        <f>IFERROR(VLOOKUP(CONCATENATE($A118,AM$1),'Исх-увл.отчёт'!$A$2:$F$3000,6,FALSE),"-")</f>
        <v>-</v>
      </c>
      <c r="AN118" s="9" t="str">
        <f>IFERROR(VLOOKUP(CONCATENATE($A118,AN$1),'Исх-увл.отчёт'!$A$2:$F$3000,6,FALSE),"-")</f>
        <v>-</v>
      </c>
      <c r="AO118" s="9" t="str">
        <f>IFERROR(VLOOKUP(CONCATENATE($A118,AO$1),'Исх-увл.отчёт'!$A$2:$F$3000,6,FALSE),"-")</f>
        <v>-</v>
      </c>
      <c r="AP118" s="9" t="str">
        <f>IFERROR(VLOOKUP(CONCATENATE($A118,AP$1),'Исх-увл.отчёт'!$A$2:$F$3000,6,FALSE),"-")</f>
        <v>-</v>
      </c>
      <c r="AQ118" s="9" t="str">
        <f>IFERROR(VLOOKUP(CONCATENATE($A118,AQ$1),'Исх-увл.отчёт'!$A$2:$F$3000,6,FALSE),"-")</f>
        <v>-</v>
      </c>
      <c r="AR118" s="9" t="str">
        <f>IFERROR(VLOOKUP(CONCATENATE($A118,AR$1),'Исх-увл.отчёт'!$A$2:$F$3000,6,FALSE),"-")</f>
        <v>-</v>
      </c>
      <c r="AS118" s="9" t="str">
        <f>IFERROR(VLOOKUP(CONCATENATE($A118,AS$1),'Исх-увл.отчёт'!$A$2:$F$3000,6,FALSE),"-")</f>
        <v>-</v>
      </c>
      <c r="AT118" s="9" t="str">
        <f>IFERROR(VLOOKUP(CONCATENATE($A118,AT$1),'Исх-увл.отчёт'!$A$2:$F$3000,6,FALSE),"-")</f>
        <v>-</v>
      </c>
      <c r="AU118" s="9" t="str">
        <f>IFERROR(VLOOKUP(CONCATENATE($A118,AU$1),'Исх-увл.отчёт'!$A$2:$F$3000,6,FALSE),"-")</f>
        <v>-</v>
      </c>
      <c r="AV118" s="9" t="str">
        <f>IFERROR(VLOOKUP(CONCATENATE($A118,AV$1),'Исх-увл.отчёт'!$A$2:$F$3000,6,FALSE),"-")</f>
        <v>-</v>
      </c>
      <c r="AW118" s="9" t="str">
        <f>IFERROR(VLOOKUP(CONCATENATE($A118,AW$1),'Исх-увл.отчёт'!$A$2:$F$3000,6,FALSE),"-")</f>
        <v>-</v>
      </c>
      <c r="AX118" s="9" t="str">
        <f>IFERROR(VLOOKUP(CONCATENATE($A118,AX$1),'Исх-увл.отчёт'!$A$2:$F$3000,6,FALSE),"-")</f>
        <v>-</v>
      </c>
      <c r="AY118" s="9" t="str">
        <f>IFERROR(VLOOKUP(CONCATENATE($A118,AY$1),'Исх-увл.отчёт'!$A$2:$F$3000,6,FALSE),"-")</f>
        <v>-</v>
      </c>
      <c r="AZ118" s="9" t="str">
        <f>IFERROR(VLOOKUP(CONCATENATE($A118,AZ$1),'Исх-увл.отчёт'!$A$2:$F$3000,6,FALSE),"-")</f>
        <v>-</v>
      </c>
      <c r="BA118" s="9" t="str">
        <f>IFERROR(VLOOKUP(CONCATENATE($A118,BA$1),'Исх-увл.отчёт'!$A$2:$F$3000,6,FALSE),"-")</f>
        <v>-</v>
      </c>
      <c r="BB118" s="9" t="str">
        <f>IFERROR(VLOOKUP(CONCATENATE($A118,BB$1),'Исх-увл.отчёт'!$A$2:$F$3000,6,FALSE),"-")</f>
        <v>-</v>
      </c>
      <c r="BC118" s="9" t="str">
        <f>IFERROR(VLOOKUP(CONCATENATE($A118,BC$1),'Исх-увл.отчёт'!$A$2:$F$3000,6,FALSE),"-")</f>
        <v>НЕТ</v>
      </c>
      <c r="BD118" s="9" t="str">
        <f>IFERROR(VLOOKUP(CONCATENATE($A118,BD$1),'Исх-увл.отчёт'!$A$2:$F$3000,6,FALSE),"-")</f>
        <v>-</v>
      </c>
      <c r="BE118" s="9" t="str">
        <f>IFERROR(VLOOKUP(CONCATENATE($A118,BE$1),'Исх-увл.отчёт'!$A$2:$F$3000,6,FALSE),"-")</f>
        <v>-</v>
      </c>
      <c r="BF118" s="9" t="str">
        <f>IFERROR(VLOOKUP(CONCATENATE($A118,BF$1),'Исх-увл.отчёт'!$A$2:$F$3000,6,FALSE),"-")</f>
        <v>-</v>
      </c>
      <c r="BG118" s="9" t="str">
        <f>IFERROR(VLOOKUP(CONCATENATE($A118,BG$1),'Исх-увл.отчёт'!$A$2:$F$3000,6,FALSE),"-")</f>
        <v>-</v>
      </c>
      <c r="BH118" s="37"/>
    </row>
    <row r="119" spans="1:60">
      <c r="A119" s="125">
        <f t="shared" si="11"/>
        <v>18</v>
      </c>
      <c r="B119" s="9" t="str">
        <f>IFERROR(VLOOKUP(CONCATENATE($A119,B$1),'Исх-увл.отчёт'!$A$2:$F$3000,6,FALSE),"-")</f>
        <v>-</v>
      </c>
      <c r="C119" s="9" t="str">
        <f>IFERROR(VLOOKUP(CONCATENATE($A119,C$1),'Исх-увл.отчёт'!$A$2:$F$3000,6,FALSE),"-")</f>
        <v>-</v>
      </c>
      <c r="D119" s="9" t="str">
        <f>IFERROR(VLOOKUP(CONCATENATE($A119,D$1),'Исх-увл.отчёт'!$A$2:$F$3000,6,FALSE),"-")</f>
        <v>-</v>
      </c>
      <c r="E119" s="9" t="str">
        <f>IFERROR(VLOOKUP(CONCATENATE($A119,E$1),'Исх-увл.отчёт'!$A$2:$F$3000,6,FALSE),"-")</f>
        <v>-</v>
      </c>
      <c r="F119" s="9" t="str">
        <f>IFERROR(VLOOKUP(CONCATENATE($A119,F$1),'Исх-увл.отчёт'!$A$2:$F$3000,6,FALSE),"-")</f>
        <v>-</v>
      </c>
      <c r="G119" s="9" t="str">
        <f>IFERROR(VLOOKUP(CONCATENATE($A119,G$1),'Исх-увл.отчёт'!$A$2:$F$3000,6,FALSE),"-")</f>
        <v>-</v>
      </c>
      <c r="H119" s="9" t="str">
        <f>IFERROR(VLOOKUP(CONCATENATE($A119,H$1),'Исх-увл.отчёт'!$A$2:$F$3000,6,FALSE),"-")</f>
        <v>-</v>
      </c>
      <c r="I119" s="9" t="str">
        <f>IFERROR(VLOOKUP(CONCATENATE($A119,I$1),'Исх-увл.отчёт'!$A$2:$F$3000,6,FALSE),"-")</f>
        <v>НЕТ</v>
      </c>
      <c r="J119" s="9" t="str">
        <f>IFERROR(VLOOKUP(CONCATENATE($A119,J$1),'Исх-увл.отчёт'!$A$2:$F$3000,6,FALSE),"-")</f>
        <v>-</v>
      </c>
      <c r="K119" s="9" t="str">
        <f>IFERROR(VLOOKUP(CONCATENATE($A119,K$1),'Исх-увл.отчёт'!$A$2:$F$3000,6,FALSE),"-")</f>
        <v>-</v>
      </c>
      <c r="L119" s="9" t="str">
        <f>IFERROR(VLOOKUP(CONCATENATE($A119,L$1),'Исх-увл.отчёт'!$A$2:$F$3000,6,FALSE),"-")</f>
        <v>-</v>
      </c>
      <c r="M119" s="9" t="str">
        <f>IFERROR(VLOOKUP(CONCATENATE($A119,M$1),'Исх-увл.отчёт'!$A$2:$F$3000,6,FALSE),"-")</f>
        <v>-</v>
      </c>
      <c r="N119" s="9" t="str">
        <f>IFERROR(VLOOKUP(CONCATENATE($A119,N$1),'Исх-увл.отчёт'!$A$2:$F$3000,6,FALSE),"-")</f>
        <v>-</v>
      </c>
      <c r="O119" s="9" t="str">
        <f>IFERROR(VLOOKUP(CONCATENATE($A119,O$1),'Исх-увл.отчёт'!$A$2:$F$3000,6,FALSE),"-")</f>
        <v>-</v>
      </c>
      <c r="P119" s="9" t="str">
        <f>IFERROR(VLOOKUP(CONCATENATE($A119,P$1),'Исх-увл.отчёт'!$A$2:$F$3000,6,FALSE),"-")</f>
        <v>-</v>
      </c>
      <c r="Q119" s="9" t="str">
        <f>IFERROR(VLOOKUP(CONCATENATE($A119,Q$1),'Исх-увл.отчёт'!$A$2:$F$3000,6,FALSE),"-")</f>
        <v>-</v>
      </c>
      <c r="R119" s="9" t="str">
        <f>IFERROR(VLOOKUP(CONCATENATE($A119,R$1),'Исх-увл.отчёт'!$A$2:$F$3000,6,FALSE),"-")</f>
        <v>-</v>
      </c>
      <c r="S119" s="9" t="str">
        <f>IFERROR(VLOOKUP(CONCATENATE($A119,S$1),'Исх-увл.отчёт'!$A$2:$F$3000,6,FALSE),"-")</f>
        <v>-</v>
      </c>
      <c r="T119" s="9" t="str">
        <f>IFERROR(VLOOKUP(CONCATENATE($A119,T$1),'Исх-увл.отчёт'!$A$2:$F$3000,6,FALSE),"-")</f>
        <v>-</v>
      </c>
      <c r="U119" s="9" t="str">
        <f>IFERROR(VLOOKUP(CONCATENATE($A119,U$1),'Исх-увл.отчёт'!$A$2:$F$3000,6,FALSE),"-")</f>
        <v>-</v>
      </c>
      <c r="V119" s="9" t="str">
        <f>IFERROR(VLOOKUP(CONCATENATE($A119,V$1),'Исх-увл.отчёт'!$A$2:$F$3000,6,FALSE),"-")</f>
        <v>-</v>
      </c>
      <c r="W119" s="9" t="str">
        <f>IFERROR(VLOOKUP(CONCATENATE($A119,W$1),'Исх-увл.отчёт'!$A$2:$F$3000,6,FALSE),"-")</f>
        <v>-</v>
      </c>
      <c r="X119" s="9" t="str">
        <f>IFERROR(VLOOKUP(CONCATENATE($A119,X$1),'Исх-увл.отчёт'!$A$2:$F$3000,6,FALSE),"-")</f>
        <v>-</v>
      </c>
      <c r="Y119" s="9" t="str">
        <f>IFERROR(VLOOKUP(CONCATENATE($A119,Y$1),'Исх-увл.отчёт'!$A$2:$F$3000,6,FALSE),"-")</f>
        <v>-</v>
      </c>
      <c r="Z119" s="9" t="str">
        <f>IFERROR(VLOOKUP(CONCATENATE($A119,Z$1),'Исх-увл.отчёт'!$A$2:$F$3000,6,FALSE),"-")</f>
        <v>НЕТ</v>
      </c>
      <c r="AA119" s="9" t="str">
        <f>IFERROR(VLOOKUP(CONCATENATE($A119,AA$1),'Исх-увл.отчёт'!$A$2:$F$3000,6,FALSE),"-")</f>
        <v>-</v>
      </c>
      <c r="AB119" s="9" t="str">
        <f>IFERROR(VLOOKUP(CONCATENATE($A119,AB$1),'Исх-увл.отчёт'!$A$2:$F$3000,6,FALSE),"-")</f>
        <v>-</v>
      </c>
      <c r="AC119" s="9" t="str">
        <f>IFERROR(VLOOKUP(CONCATENATE($A119,AC$1),'Исх-увл.отчёт'!$A$2:$F$3000,6,FALSE),"-")</f>
        <v>-</v>
      </c>
      <c r="AD119" s="9" t="str">
        <f>IFERROR(VLOOKUP(CONCATENATE($A119,AD$1),'Исх-увл.отчёт'!$A$2:$F$3000,6,FALSE),"-")</f>
        <v>-</v>
      </c>
      <c r="AE119" s="9" t="str">
        <f>IFERROR(VLOOKUP(CONCATENATE($A119,AE$1),'Исх-увл.отчёт'!$A$2:$F$3000,6,FALSE),"-")</f>
        <v>-</v>
      </c>
      <c r="AF119" s="9" t="str">
        <f>IFERROR(VLOOKUP(CONCATENATE($A119,AF$1),'Исх-увл.отчёт'!$A$2:$F$3000,6,FALSE),"-")</f>
        <v>-</v>
      </c>
      <c r="AG119" s="9" t="str">
        <f>IFERROR(VLOOKUP(CONCATENATE($A119,AG$1),'Исх-увл.отчёт'!$A$2:$F$3000,6,FALSE),"-")</f>
        <v>-</v>
      </c>
      <c r="AH119" s="9" t="str">
        <f>IFERROR(VLOOKUP(CONCATENATE($A119,AH$1),'Исх-увл.отчёт'!$A$2:$F$3000,6,FALSE),"-")</f>
        <v>-</v>
      </c>
      <c r="AI119" s="9" t="str">
        <f>IFERROR(VLOOKUP(CONCATENATE($A119,AI$1),'Исх-увл.отчёт'!$A$2:$F$3000,6,FALSE),"-")</f>
        <v>ДА</v>
      </c>
      <c r="AJ119" s="9" t="str">
        <f>IFERROR(VLOOKUP(CONCATENATE($A119,AJ$1),'Исх-увл.отчёт'!$A$2:$F$3000,6,FALSE),"-")</f>
        <v>-</v>
      </c>
      <c r="AK119" s="9" t="str">
        <f>IFERROR(VLOOKUP(CONCATENATE($A119,AK$1),'Исх-увл.отчёт'!$A$2:$F$3000,6,FALSE),"-")</f>
        <v>ДА</v>
      </c>
      <c r="AL119" s="9" t="str">
        <f>IFERROR(VLOOKUP(CONCATENATE($A119,AL$1),'Исх-увл.отчёт'!$A$2:$F$3000,6,FALSE),"-")</f>
        <v>ДА</v>
      </c>
      <c r="AM119" s="9" t="str">
        <f>IFERROR(VLOOKUP(CONCATENATE($A119,AM$1),'Исх-увл.отчёт'!$A$2:$F$3000,6,FALSE),"-")</f>
        <v>-</v>
      </c>
      <c r="AN119" s="9" t="str">
        <f>IFERROR(VLOOKUP(CONCATENATE($A119,AN$1),'Исх-увл.отчёт'!$A$2:$F$3000,6,FALSE),"-")</f>
        <v>-</v>
      </c>
      <c r="AO119" s="9" t="str">
        <f>IFERROR(VLOOKUP(CONCATENATE($A119,AO$1),'Исх-увл.отчёт'!$A$2:$F$3000,6,FALSE),"-")</f>
        <v>-</v>
      </c>
      <c r="AP119" s="9" t="str">
        <f>IFERROR(VLOOKUP(CONCATENATE($A119,AP$1),'Исх-увл.отчёт'!$A$2:$F$3000,6,FALSE),"-")</f>
        <v>-</v>
      </c>
      <c r="AQ119" s="9" t="str">
        <f>IFERROR(VLOOKUP(CONCATENATE($A119,AQ$1),'Исх-увл.отчёт'!$A$2:$F$3000,6,FALSE),"-")</f>
        <v>-</v>
      </c>
      <c r="AR119" s="9" t="str">
        <f>IFERROR(VLOOKUP(CONCATENATE($A119,AR$1),'Исх-увл.отчёт'!$A$2:$F$3000,6,FALSE),"-")</f>
        <v>-</v>
      </c>
      <c r="AS119" s="9" t="str">
        <f>IFERROR(VLOOKUP(CONCATENATE($A119,AS$1),'Исх-увл.отчёт'!$A$2:$F$3000,6,FALSE),"-")</f>
        <v>-</v>
      </c>
      <c r="AT119" s="9" t="str">
        <f>IFERROR(VLOOKUP(CONCATENATE($A119,AT$1),'Исх-увл.отчёт'!$A$2:$F$3000,6,FALSE),"-")</f>
        <v>-</v>
      </c>
      <c r="AU119" s="9" t="str">
        <f>IFERROR(VLOOKUP(CONCATENATE($A119,AU$1),'Исх-увл.отчёт'!$A$2:$F$3000,6,FALSE),"-")</f>
        <v>-</v>
      </c>
      <c r="AV119" s="9" t="str">
        <f>IFERROR(VLOOKUP(CONCATENATE($A119,AV$1),'Исх-увл.отчёт'!$A$2:$F$3000,6,FALSE),"-")</f>
        <v>-</v>
      </c>
      <c r="AW119" s="9" t="str">
        <f>IFERROR(VLOOKUP(CONCATENATE($A119,AW$1),'Исх-увл.отчёт'!$A$2:$F$3000,6,FALSE),"-")</f>
        <v>-</v>
      </c>
      <c r="AX119" s="9" t="str">
        <f>IFERROR(VLOOKUP(CONCATENATE($A119,AX$1),'Исх-увл.отчёт'!$A$2:$F$3000,6,FALSE),"-")</f>
        <v>-</v>
      </c>
      <c r="AY119" s="9" t="str">
        <f>IFERROR(VLOOKUP(CONCATENATE($A119,AY$1),'Исх-увл.отчёт'!$A$2:$F$3000,6,FALSE),"-")</f>
        <v>-</v>
      </c>
      <c r="AZ119" s="9" t="str">
        <f>IFERROR(VLOOKUP(CONCATENATE($A119,AZ$1),'Исх-увл.отчёт'!$A$2:$F$3000,6,FALSE),"-")</f>
        <v>-</v>
      </c>
      <c r="BA119" s="9" t="str">
        <f>IFERROR(VLOOKUP(CONCATENATE($A119,BA$1),'Исх-увл.отчёт'!$A$2:$F$3000,6,FALSE),"-")</f>
        <v>-</v>
      </c>
      <c r="BB119" s="9" t="str">
        <f>IFERROR(VLOOKUP(CONCATENATE($A119,BB$1),'Исх-увл.отчёт'!$A$2:$F$3000,6,FALSE),"-")</f>
        <v>-</v>
      </c>
      <c r="BC119" s="9" t="str">
        <f>IFERROR(VLOOKUP(CONCATENATE($A119,BC$1),'Исх-увл.отчёт'!$A$2:$F$3000,6,FALSE),"-")</f>
        <v>НЕТ</v>
      </c>
      <c r="BD119" s="9" t="str">
        <f>IFERROR(VLOOKUP(CONCATENATE($A119,BD$1),'Исх-увл.отчёт'!$A$2:$F$3000,6,FALSE),"-")</f>
        <v>-</v>
      </c>
      <c r="BE119" s="9" t="str">
        <f>IFERROR(VLOOKUP(CONCATENATE($A119,BE$1),'Исх-увл.отчёт'!$A$2:$F$3000,6,FALSE),"-")</f>
        <v>-</v>
      </c>
      <c r="BF119" s="9" t="str">
        <f>IFERROR(VLOOKUP(CONCATENATE($A119,BF$1),'Исх-увл.отчёт'!$A$2:$F$3000,6,FALSE),"-")</f>
        <v>-</v>
      </c>
      <c r="BG119" s="9" t="str">
        <f>IFERROR(VLOOKUP(CONCATENATE($A119,BG$1),'Исх-увл.отчёт'!$A$2:$F$3000,6,FALSE),"-")</f>
        <v>-</v>
      </c>
      <c r="BH119" s="37"/>
    </row>
    <row r="120" spans="1:60">
      <c r="A120" s="125">
        <f t="shared" si="11"/>
        <v>19</v>
      </c>
      <c r="B120" s="9" t="str">
        <f>IFERROR(VLOOKUP(CONCATENATE($A120,B$1),'Исх-увл.отчёт'!$A$2:$F$3000,6,FALSE),"-")</f>
        <v>-</v>
      </c>
      <c r="C120" s="9" t="str">
        <f>IFERROR(VLOOKUP(CONCATENATE($A120,C$1),'Исх-увл.отчёт'!$A$2:$F$3000,6,FALSE),"-")</f>
        <v>-</v>
      </c>
      <c r="D120" s="9" t="str">
        <f>IFERROR(VLOOKUP(CONCATENATE($A120,D$1),'Исх-увл.отчёт'!$A$2:$F$3000,6,FALSE),"-")</f>
        <v>-</v>
      </c>
      <c r="E120" s="9" t="str">
        <f>IFERROR(VLOOKUP(CONCATENATE($A120,E$1),'Исх-увл.отчёт'!$A$2:$F$3000,6,FALSE),"-")</f>
        <v>-</v>
      </c>
      <c r="F120" s="9" t="str">
        <f>IFERROR(VLOOKUP(CONCATENATE($A120,F$1),'Исх-увл.отчёт'!$A$2:$F$3000,6,FALSE),"-")</f>
        <v>-</v>
      </c>
      <c r="G120" s="9" t="str">
        <f>IFERROR(VLOOKUP(CONCATENATE($A120,G$1),'Исх-увл.отчёт'!$A$2:$F$3000,6,FALSE),"-")</f>
        <v>-</v>
      </c>
      <c r="H120" s="9" t="str">
        <f>IFERROR(VLOOKUP(CONCATENATE($A120,H$1),'Исх-увл.отчёт'!$A$2:$F$3000,6,FALSE),"-")</f>
        <v>-</v>
      </c>
      <c r="I120" s="9" t="str">
        <f>IFERROR(VLOOKUP(CONCATENATE($A120,I$1),'Исх-увл.отчёт'!$A$2:$F$3000,6,FALSE),"-")</f>
        <v>-</v>
      </c>
      <c r="J120" s="9" t="str">
        <f>IFERROR(VLOOKUP(CONCATENATE($A120,J$1),'Исх-увл.отчёт'!$A$2:$F$3000,6,FALSE),"-")</f>
        <v>-</v>
      </c>
      <c r="K120" s="9" t="str">
        <f>IFERROR(VLOOKUP(CONCATENATE($A120,K$1),'Исх-увл.отчёт'!$A$2:$F$3000,6,FALSE),"-")</f>
        <v>-</v>
      </c>
      <c r="L120" s="9" t="str">
        <f>IFERROR(VLOOKUP(CONCATENATE($A120,L$1),'Исх-увл.отчёт'!$A$2:$F$3000,6,FALSE),"-")</f>
        <v>-</v>
      </c>
      <c r="M120" s="9" t="str">
        <f>IFERROR(VLOOKUP(CONCATENATE($A120,M$1),'Исх-увл.отчёт'!$A$2:$F$3000,6,FALSE),"-")</f>
        <v>-</v>
      </c>
      <c r="N120" s="9" t="str">
        <f>IFERROR(VLOOKUP(CONCATENATE($A120,N$1),'Исх-увл.отчёт'!$A$2:$F$3000,6,FALSE),"-")</f>
        <v>-</v>
      </c>
      <c r="O120" s="9" t="str">
        <f>IFERROR(VLOOKUP(CONCATENATE($A120,O$1),'Исх-увл.отчёт'!$A$2:$F$3000,6,FALSE),"-")</f>
        <v>-</v>
      </c>
      <c r="P120" s="9" t="str">
        <f>IFERROR(VLOOKUP(CONCATENATE($A120,P$1),'Исх-увл.отчёт'!$A$2:$F$3000,6,FALSE),"-")</f>
        <v>-</v>
      </c>
      <c r="Q120" s="9" t="str">
        <f>IFERROR(VLOOKUP(CONCATENATE($A120,Q$1),'Исх-увл.отчёт'!$A$2:$F$3000,6,FALSE),"-")</f>
        <v>-</v>
      </c>
      <c r="R120" s="9" t="str">
        <f>IFERROR(VLOOKUP(CONCATENATE($A120,R$1),'Исх-увл.отчёт'!$A$2:$F$3000,6,FALSE),"-")</f>
        <v>-</v>
      </c>
      <c r="S120" s="9" t="str">
        <f>IFERROR(VLOOKUP(CONCATENATE($A120,S$1),'Исх-увл.отчёт'!$A$2:$F$3000,6,FALSE),"-")</f>
        <v>-</v>
      </c>
      <c r="T120" s="9" t="str">
        <f>IFERROR(VLOOKUP(CONCATENATE($A120,T$1),'Исх-увл.отчёт'!$A$2:$F$3000,6,FALSE),"-")</f>
        <v>-</v>
      </c>
      <c r="U120" s="9" t="str">
        <f>IFERROR(VLOOKUP(CONCATENATE($A120,U$1),'Исх-увл.отчёт'!$A$2:$F$3000,6,FALSE),"-")</f>
        <v>-</v>
      </c>
      <c r="V120" s="9" t="str">
        <f>IFERROR(VLOOKUP(CONCATENATE($A120,V$1),'Исх-увл.отчёт'!$A$2:$F$3000,6,FALSE),"-")</f>
        <v>НЕТ</v>
      </c>
      <c r="W120" s="9" t="str">
        <f>IFERROR(VLOOKUP(CONCATENATE($A120,W$1),'Исх-увл.отчёт'!$A$2:$F$3000,6,FALSE),"-")</f>
        <v>-</v>
      </c>
      <c r="X120" s="9" t="str">
        <f>IFERROR(VLOOKUP(CONCATENATE($A120,X$1),'Исх-увл.отчёт'!$A$2:$F$3000,6,FALSE),"-")</f>
        <v>-</v>
      </c>
      <c r="Y120" s="9" t="str">
        <f>IFERROR(VLOOKUP(CONCATENATE($A120,Y$1),'Исх-увл.отчёт'!$A$2:$F$3000,6,FALSE),"-")</f>
        <v>-</v>
      </c>
      <c r="Z120" s="9" t="str">
        <f>IFERROR(VLOOKUP(CONCATENATE($A120,Z$1),'Исх-увл.отчёт'!$A$2:$F$3000,6,FALSE),"-")</f>
        <v>-</v>
      </c>
      <c r="AA120" s="9" t="str">
        <f>IFERROR(VLOOKUP(CONCATENATE($A120,AA$1),'Исх-увл.отчёт'!$A$2:$F$3000,6,FALSE),"-")</f>
        <v>-</v>
      </c>
      <c r="AB120" s="9" t="str">
        <f>IFERROR(VLOOKUP(CONCATENATE($A120,AB$1),'Исх-увл.отчёт'!$A$2:$F$3000,6,FALSE),"-")</f>
        <v>-</v>
      </c>
      <c r="AC120" s="9" t="str">
        <f>IFERROR(VLOOKUP(CONCATENATE($A120,AC$1),'Исх-увл.отчёт'!$A$2:$F$3000,6,FALSE),"-")</f>
        <v>-</v>
      </c>
      <c r="AD120" s="9" t="str">
        <f>IFERROR(VLOOKUP(CONCATENATE($A120,AD$1),'Исх-увл.отчёт'!$A$2:$F$3000,6,FALSE),"-")</f>
        <v>-</v>
      </c>
      <c r="AE120" s="9" t="str">
        <f>IFERROR(VLOOKUP(CONCATENATE($A120,AE$1),'Исх-увл.отчёт'!$A$2:$F$3000,6,FALSE),"-")</f>
        <v>-</v>
      </c>
      <c r="AF120" s="9" t="str">
        <f>IFERROR(VLOOKUP(CONCATENATE($A120,AF$1),'Исх-увл.отчёт'!$A$2:$F$3000,6,FALSE),"-")</f>
        <v>-</v>
      </c>
      <c r="AG120" s="9" t="str">
        <f>IFERROR(VLOOKUP(CONCATENATE($A120,AG$1),'Исх-увл.отчёт'!$A$2:$F$3000,6,FALSE),"-")</f>
        <v>НЕТ</v>
      </c>
      <c r="AH120" s="9" t="str">
        <f>IFERROR(VLOOKUP(CONCATENATE($A120,AH$1),'Исх-увл.отчёт'!$A$2:$F$3000,6,FALSE),"-")</f>
        <v>-</v>
      </c>
      <c r="AI120" s="9" t="str">
        <f>IFERROR(VLOOKUP(CONCATENATE($A120,AI$1),'Исх-увл.отчёт'!$A$2:$F$3000,6,FALSE),"-")</f>
        <v>-</v>
      </c>
      <c r="AJ120" s="9" t="str">
        <f>IFERROR(VLOOKUP(CONCATENATE($A120,AJ$1),'Исх-увл.отчёт'!$A$2:$F$3000,6,FALSE),"-")</f>
        <v>-</v>
      </c>
      <c r="AK120" s="9" t="str">
        <f>IFERROR(VLOOKUP(CONCATENATE($A120,AK$1),'Исх-увл.отчёт'!$A$2:$F$3000,6,FALSE),"-")</f>
        <v>ДА</v>
      </c>
      <c r="AL120" s="9" t="str">
        <f>IFERROR(VLOOKUP(CONCATENATE($A120,AL$1),'Исх-увл.отчёт'!$A$2:$F$3000,6,FALSE),"-")</f>
        <v>-</v>
      </c>
      <c r="AM120" s="9" t="str">
        <f>IFERROR(VLOOKUP(CONCATENATE($A120,AM$1),'Исх-увл.отчёт'!$A$2:$F$3000,6,FALSE),"-")</f>
        <v>-</v>
      </c>
      <c r="AN120" s="9" t="str">
        <f>IFERROR(VLOOKUP(CONCATENATE($A120,AN$1),'Исх-увл.отчёт'!$A$2:$F$3000,6,FALSE),"-")</f>
        <v>-</v>
      </c>
      <c r="AO120" s="9" t="str">
        <f>IFERROR(VLOOKUP(CONCATENATE($A120,AO$1),'Исх-увл.отчёт'!$A$2:$F$3000,6,FALSE),"-")</f>
        <v>-</v>
      </c>
      <c r="AP120" s="9" t="str">
        <f>IFERROR(VLOOKUP(CONCATENATE($A120,AP$1),'Исх-увл.отчёт'!$A$2:$F$3000,6,FALSE),"-")</f>
        <v>-</v>
      </c>
      <c r="AQ120" s="9" t="str">
        <f>IFERROR(VLOOKUP(CONCATENATE($A120,AQ$1),'Исх-увл.отчёт'!$A$2:$F$3000,6,FALSE),"-")</f>
        <v>-</v>
      </c>
      <c r="AR120" s="9" t="str">
        <f>IFERROR(VLOOKUP(CONCATENATE($A120,AR$1),'Исх-увл.отчёт'!$A$2:$F$3000,6,FALSE),"-")</f>
        <v>-</v>
      </c>
      <c r="AS120" s="9" t="str">
        <f>IFERROR(VLOOKUP(CONCATENATE($A120,AS$1),'Исх-увл.отчёт'!$A$2:$F$3000,6,FALSE),"-")</f>
        <v>-</v>
      </c>
      <c r="AT120" s="9" t="str">
        <f>IFERROR(VLOOKUP(CONCATENATE($A120,AT$1),'Исх-увл.отчёт'!$A$2:$F$3000,6,FALSE),"-")</f>
        <v>-</v>
      </c>
      <c r="AU120" s="9" t="str">
        <f>IFERROR(VLOOKUP(CONCATENATE($A120,AU$1),'Исх-увл.отчёт'!$A$2:$F$3000,6,FALSE),"-")</f>
        <v>-</v>
      </c>
      <c r="AV120" s="9" t="str">
        <f>IFERROR(VLOOKUP(CONCATENATE($A120,AV$1),'Исх-увл.отчёт'!$A$2:$F$3000,6,FALSE),"-")</f>
        <v>-</v>
      </c>
      <c r="AW120" s="9" t="str">
        <f>IFERROR(VLOOKUP(CONCATENATE($A120,AW$1),'Исх-увл.отчёт'!$A$2:$F$3000,6,FALSE),"-")</f>
        <v>-</v>
      </c>
      <c r="AX120" s="9" t="str">
        <f>IFERROR(VLOOKUP(CONCATENATE($A120,AX$1),'Исх-увл.отчёт'!$A$2:$F$3000,6,FALSE),"-")</f>
        <v>-</v>
      </c>
      <c r="AY120" s="9" t="str">
        <f>IFERROR(VLOOKUP(CONCATENATE($A120,AY$1),'Исх-увл.отчёт'!$A$2:$F$3000,6,FALSE),"-")</f>
        <v>-</v>
      </c>
      <c r="AZ120" s="9" t="str">
        <f>IFERROR(VLOOKUP(CONCATENATE($A120,AZ$1),'Исх-увл.отчёт'!$A$2:$F$3000,6,FALSE),"-")</f>
        <v>-</v>
      </c>
      <c r="BA120" s="9" t="str">
        <f>IFERROR(VLOOKUP(CONCATENATE($A120,BA$1),'Исх-увл.отчёт'!$A$2:$F$3000,6,FALSE),"-")</f>
        <v>-</v>
      </c>
      <c r="BB120" s="9" t="str">
        <f>IFERROR(VLOOKUP(CONCATENATE($A120,BB$1),'Исх-увл.отчёт'!$A$2:$F$3000,6,FALSE),"-")</f>
        <v>-</v>
      </c>
      <c r="BC120" s="9" t="str">
        <f>IFERROR(VLOOKUP(CONCATENATE($A120,BC$1),'Исх-увл.отчёт'!$A$2:$F$3000,6,FALSE),"-")</f>
        <v>НЕТ</v>
      </c>
      <c r="BD120" s="9" t="str">
        <f>IFERROR(VLOOKUP(CONCATENATE($A120,BD$1),'Исх-увл.отчёт'!$A$2:$F$3000,6,FALSE),"-")</f>
        <v>-</v>
      </c>
      <c r="BE120" s="9" t="str">
        <f>IFERROR(VLOOKUP(CONCATENATE($A120,BE$1),'Исх-увл.отчёт'!$A$2:$F$3000,6,FALSE),"-")</f>
        <v>-</v>
      </c>
      <c r="BF120" s="9" t="str">
        <f>IFERROR(VLOOKUP(CONCATENATE($A120,BF$1),'Исх-увл.отчёт'!$A$2:$F$3000,6,FALSE),"-")</f>
        <v>-</v>
      </c>
      <c r="BG120" s="9" t="str">
        <f>IFERROR(VLOOKUP(CONCATENATE($A120,BG$1),'Исх-увл.отчёт'!$A$2:$F$3000,6,FALSE),"-")</f>
        <v>-</v>
      </c>
      <c r="BH120" s="37"/>
    </row>
    <row r="121" spans="1:60">
      <c r="A121" s="125">
        <f t="shared" si="11"/>
        <v>20</v>
      </c>
      <c r="B121" s="9" t="str">
        <f>IFERROR(VLOOKUP(CONCATENATE($A121,B$1),'Исх-увл.отчёт'!$A$2:$F$3000,6,FALSE),"-")</f>
        <v>-</v>
      </c>
      <c r="C121" s="9" t="str">
        <f>IFERROR(VLOOKUP(CONCATENATE($A121,C$1),'Исх-увл.отчёт'!$A$2:$F$3000,6,FALSE),"-")</f>
        <v>-</v>
      </c>
      <c r="D121" s="9" t="str">
        <f>IFERROR(VLOOKUP(CONCATENATE($A121,D$1),'Исх-увл.отчёт'!$A$2:$F$3000,6,FALSE),"-")</f>
        <v>-</v>
      </c>
      <c r="E121" s="9" t="str">
        <f>IFERROR(VLOOKUP(CONCATENATE($A121,E$1),'Исх-увл.отчёт'!$A$2:$F$3000,6,FALSE),"-")</f>
        <v>-</v>
      </c>
      <c r="F121" s="9" t="str">
        <f>IFERROR(VLOOKUP(CONCATENATE($A121,F$1),'Исх-увл.отчёт'!$A$2:$F$3000,6,FALSE),"-")</f>
        <v>-</v>
      </c>
      <c r="G121" s="9" t="str">
        <f>IFERROR(VLOOKUP(CONCATENATE($A121,G$1),'Исх-увл.отчёт'!$A$2:$F$3000,6,FALSE),"-")</f>
        <v>-</v>
      </c>
      <c r="H121" s="9" t="str">
        <f>IFERROR(VLOOKUP(CONCATENATE($A121,H$1),'Исх-увл.отчёт'!$A$2:$F$3000,6,FALSE),"-")</f>
        <v>-</v>
      </c>
      <c r="I121" s="9" t="str">
        <f>IFERROR(VLOOKUP(CONCATENATE($A121,I$1),'Исх-увл.отчёт'!$A$2:$F$3000,6,FALSE),"-")</f>
        <v>-</v>
      </c>
      <c r="J121" s="9" t="str">
        <f>IFERROR(VLOOKUP(CONCATENATE($A121,J$1),'Исх-увл.отчёт'!$A$2:$F$3000,6,FALSE),"-")</f>
        <v>-</v>
      </c>
      <c r="K121" s="9" t="str">
        <f>IFERROR(VLOOKUP(CONCATENATE($A121,K$1),'Исх-увл.отчёт'!$A$2:$F$3000,6,FALSE),"-")</f>
        <v>-</v>
      </c>
      <c r="L121" s="9" t="str">
        <f>IFERROR(VLOOKUP(CONCATENATE($A121,L$1),'Исх-увл.отчёт'!$A$2:$F$3000,6,FALSE),"-")</f>
        <v>-</v>
      </c>
      <c r="M121" s="9" t="str">
        <f>IFERROR(VLOOKUP(CONCATENATE($A121,M$1),'Исх-увл.отчёт'!$A$2:$F$3000,6,FALSE),"-")</f>
        <v>-</v>
      </c>
      <c r="N121" s="9" t="str">
        <f>IFERROR(VLOOKUP(CONCATENATE($A121,N$1),'Исх-увл.отчёт'!$A$2:$F$3000,6,FALSE),"-")</f>
        <v>-</v>
      </c>
      <c r="O121" s="9" t="str">
        <f>IFERROR(VLOOKUP(CONCATENATE($A121,O$1),'Исх-увл.отчёт'!$A$2:$F$3000,6,FALSE),"-")</f>
        <v>-</v>
      </c>
      <c r="P121" s="9" t="str">
        <f>IFERROR(VLOOKUP(CONCATENATE($A121,P$1),'Исх-увл.отчёт'!$A$2:$F$3000,6,FALSE),"-")</f>
        <v>-</v>
      </c>
      <c r="Q121" s="9" t="str">
        <f>IFERROR(VLOOKUP(CONCATENATE($A121,Q$1),'Исх-увл.отчёт'!$A$2:$F$3000,6,FALSE),"-")</f>
        <v>-</v>
      </c>
      <c r="R121" s="9" t="str">
        <f>IFERROR(VLOOKUP(CONCATENATE($A121,R$1),'Исх-увл.отчёт'!$A$2:$F$3000,6,FALSE),"-")</f>
        <v>-</v>
      </c>
      <c r="S121" s="9" t="str">
        <f>IFERROR(VLOOKUP(CONCATENATE($A121,S$1),'Исх-увл.отчёт'!$A$2:$F$3000,6,FALSE),"-")</f>
        <v>-</v>
      </c>
      <c r="T121" s="9" t="str">
        <f>IFERROR(VLOOKUP(CONCATENATE($A121,T$1),'Исх-увл.отчёт'!$A$2:$F$3000,6,FALSE),"-")</f>
        <v>-</v>
      </c>
      <c r="U121" s="9" t="str">
        <f>IFERROR(VLOOKUP(CONCATENATE($A121,U$1),'Исх-увл.отчёт'!$A$2:$F$3000,6,FALSE),"-")</f>
        <v>-</v>
      </c>
      <c r="V121" s="9" t="str">
        <f>IFERROR(VLOOKUP(CONCATENATE($A121,V$1),'Исх-увл.отчёт'!$A$2:$F$3000,6,FALSE),"-")</f>
        <v>-</v>
      </c>
      <c r="W121" s="9" t="str">
        <f>IFERROR(VLOOKUP(CONCATENATE($A121,W$1),'Исх-увл.отчёт'!$A$2:$F$3000,6,FALSE),"-")</f>
        <v>-</v>
      </c>
      <c r="X121" s="9" t="str">
        <f>IFERROR(VLOOKUP(CONCATENATE($A121,X$1),'Исх-увл.отчёт'!$A$2:$F$3000,6,FALSE),"-")</f>
        <v>-</v>
      </c>
      <c r="Y121" s="9" t="str">
        <f>IFERROR(VLOOKUP(CONCATENATE($A121,Y$1),'Исх-увл.отчёт'!$A$2:$F$3000,6,FALSE),"-")</f>
        <v>-</v>
      </c>
      <c r="Z121" s="9" t="str">
        <f>IFERROR(VLOOKUP(CONCATENATE($A121,Z$1),'Исх-увл.отчёт'!$A$2:$F$3000,6,FALSE),"-")</f>
        <v>НЕТ</v>
      </c>
      <c r="AA121" s="9" t="str">
        <f>IFERROR(VLOOKUP(CONCATENATE($A121,AA$1),'Исх-увл.отчёт'!$A$2:$F$3000,6,FALSE),"-")</f>
        <v>-</v>
      </c>
      <c r="AB121" s="9" t="str">
        <f>IFERROR(VLOOKUP(CONCATENATE($A121,AB$1),'Исх-увл.отчёт'!$A$2:$F$3000,6,FALSE),"-")</f>
        <v>-</v>
      </c>
      <c r="AC121" s="9" t="str">
        <f>IFERROR(VLOOKUP(CONCATENATE($A121,AC$1),'Исх-увл.отчёт'!$A$2:$F$3000,6,FALSE),"-")</f>
        <v>-</v>
      </c>
      <c r="AD121" s="9" t="str">
        <f>IFERROR(VLOOKUP(CONCATENATE($A121,AD$1),'Исх-увл.отчёт'!$A$2:$F$3000,6,FALSE),"-")</f>
        <v>-</v>
      </c>
      <c r="AE121" s="9" t="str">
        <f>IFERROR(VLOOKUP(CONCATENATE($A121,AE$1),'Исх-увл.отчёт'!$A$2:$F$3000,6,FALSE),"-")</f>
        <v>-</v>
      </c>
      <c r="AF121" s="9" t="str">
        <f>IFERROR(VLOOKUP(CONCATENATE($A121,AF$1),'Исх-увл.отчёт'!$A$2:$F$3000,6,FALSE),"-")</f>
        <v>-</v>
      </c>
      <c r="AG121" s="9" t="str">
        <f>IFERROR(VLOOKUP(CONCATENATE($A121,AG$1),'Исх-увл.отчёт'!$A$2:$F$3000,6,FALSE),"-")</f>
        <v>НЕТ</v>
      </c>
      <c r="AH121" s="9" t="str">
        <f>IFERROR(VLOOKUP(CONCATENATE($A121,AH$1),'Исх-увл.отчёт'!$A$2:$F$3000,6,FALSE),"-")</f>
        <v>-</v>
      </c>
      <c r="AI121" s="9" t="str">
        <f>IFERROR(VLOOKUP(CONCATENATE($A121,AI$1),'Исх-увл.отчёт'!$A$2:$F$3000,6,FALSE),"-")</f>
        <v>-</v>
      </c>
      <c r="AJ121" s="9" t="str">
        <f>IFERROR(VLOOKUP(CONCATENATE($A121,AJ$1),'Исх-увл.отчёт'!$A$2:$F$3000,6,FALSE),"-")</f>
        <v>-</v>
      </c>
      <c r="AK121" s="9" t="str">
        <f>IFERROR(VLOOKUP(CONCATENATE($A121,AK$1),'Исх-увл.отчёт'!$A$2:$F$3000,6,FALSE),"-")</f>
        <v>ДА</v>
      </c>
      <c r="AL121" s="9" t="str">
        <f>IFERROR(VLOOKUP(CONCATENATE($A121,AL$1),'Исх-увл.отчёт'!$A$2:$F$3000,6,FALSE),"-")</f>
        <v>-</v>
      </c>
      <c r="AM121" s="9" t="str">
        <f>IFERROR(VLOOKUP(CONCATENATE($A121,AM$1),'Исх-увл.отчёт'!$A$2:$F$3000,6,FALSE),"-")</f>
        <v>-</v>
      </c>
      <c r="AN121" s="9" t="str">
        <f>IFERROR(VLOOKUP(CONCATENATE($A121,AN$1),'Исх-увл.отчёт'!$A$2:$F$3000,6,FALSE),"-")</f>
        <v>-</v>
      </c>
      <c r="AO121" s="9" t="str">
        <f>IFERROR(VLOOKUP(CONCATENATE($A121,AO$1),'Исх-увл.отчёт'!$A$2:$F$3000,6,FALSE),"-")</f>
        <v>-</v>
      </c>
      <c r="AP121" s="9" t="str">
        <f>IFERROR(VLOOKUP(CONCATENATE($A121,AP$1),'Исх-увл.отчёт'!$A$2:$F$3000,6,FALSE),"-")</f>
        <v>-</v>
      </c>
      <c r="AQ121" s="9" t="str">
        <f>IFERROR(VLOOKUP(CONCATENATE($A121,AQ$1),'Исх-увл.отчёт'!$A$2:$F$3000,6,FALSE),"-")</f>
        <v>-</v>
      </c>
      <c r="AR121" s="9" t="str">
        <f>IFERROR(VLOOKUP(CONCATENATE($A121,AR$1),'Исх-увл.отчёт'!$A$2:$F$3000,6,FALSE),"-")</f>
        <v>-</v>
      </c>
      <c r="AS121" s="9" t="str">
        <f>IFERROR(VLOOKUP(CONCATENATE($A121,AS$1),'Исх-увл.отчёт'!$A$2:$F$3000,6,FALSE),"-")</f>
        <v>-</v>
      </c>
      <c r="AT121" s="9" t="str">
        <f>IFERROR(VLOOKUP(CONCATENATE($A121,AT$1),'Исх-увл.отчёт'!$A$2:$F$3000,6,FALSE),"-")</f>
        <v>-</v>
      </c>
      <c r="AU121" s="9" t="str">
        <f>IFERROR(VLOOKUP(CONCATENATE($A121,AU$1),'Исх-увл.отчёт'!$A$2:$F$3000,6,FALSE),"-")</f>
        <v>-</v>
      </c>
      <c r="AV121" s="9" t="str">
        <f>IFERROR(VLOOKUP(CONCATENATE($A121,AV$1),'Исх-увл.отчёт'!$A$2:$F$3000,6,FALSE),"-")</f>
        <v>-</v>
      </c>
      <c r="AW121" s="9" t="str">
        <f>IFERROR(VLOOKUP(CONCATENATE($A121,AW$1),'Исх-увл.отчёт'!$A$2:$F$3000,6,FALSE),"-")</f>
        <v>-</v>
      </c>
      <c r="AX121" s="9" t="str">
        <f>IFERROR(VLOOKUP(CONCATENATE($A121,AX$1),'Исх-увл.отчёт'!$A$2:$F$3000,6,FALSE),"-")</f>
        <v>-</v>
      </c>
      <c r="AY121" s="9" t="str">
        <f>IFERROR(VLOOKUP(CONCATENATE($A121,AY$1),'Исх-увл.отчёт'!$A$2:$F$3000,6,FALSE),"-")</f>
        <v>-</v>
      </c>
      <c r="AZ121" s="9" t="str">
        <f>IFERROR(VLOOKUP(CONCATENATE($A121,AZ$1),'Исх-увл.отчёт'!$A$2:$F$3000,6,FALSE),"-")</f>
        <v>-</v>
      </c>
      <c r="BA121" s="9" t="str">
        <f>IFERROR(VLOOKUP(CONCATENATE($A121,BA$1),'Исх-увл.отчёт'!$A$2:$F$3000,6,FALSE),"-")</f>
        <v>-</v>
      </c>
      <c r="BB121" s="9" t="str">
        <f>IFERROR(VLOOKUP(CONCATENATE($A121,BB$1),'Исх-увл.отчёт'!$A$2:$F$3000,6,FALSE),"-")</f>
        <v>-</v>
      </c>
      <c r="BC121" s="9" t="str">
        <f>IFERROR(VLOOKUP(CONCATENATE($A121,BC$1),'Исх-увл.отчёт'!$A$2:$F$3000,6,FALSE),"-")</f>
        <v>НЕТ</v>
      </c>
      <c r="BD121" s="9" t="str">
        <f>IFERROR(VLOOKUP(CONCATENATE($A121,BD$1),'Исх-увл.отчёт'!$A$2:$F$3000,6,FALSE),"-")</f>
        <v>-</v>
      </c>
      <c r="BE121" s="9" t="str">
        <f>IFERROR(VLOOKUP(CONCATENATE($A121,BE$1),'Исх-увл.отчёт'!$A$2:$F$3000,6,FALSE),"-")</f>
        <v>-</v>
      </c>
      <c r="BF121" s="9" t="str">
        <f>IFERROR(VLOOKUP(CONCATENATE($A121,BF$1),'Исх-увл.отчёт'!$A$2:$F$3000,6,FALSE),"-")</f>
        <v>-</v>
      </c>
      <c r="BG121" s="9" t="str">
        <f>IFERROR(VLOOKUP(CONCATENATE($A121,BG$1),'Исх-увл.отчёт'!$A$2:$F$3000,6,FALSE),"-")</f>
        <v>-</v>
      </c>
      <c r="BH121" s="37"/>
    </row>
    <row r="122" spans="1:60">
      <c r="A122" s="125">
        <f t="shared" si="11"/>
        <v>21</v>
      </c>
      <c r="B122" s="9" t="str">
        <f>IFERROR(VLOOKUP(CONCATENATE($A122,B$1),'Исх-увл.отчёт'!$A$2:$F$3000,6,FALSE),"-")</f>
        <v>-</v>
      </c>
      <c r="C122" s="9" t="str">
        <f>IFERROR(VLOOKUP(CONCATENATE($A122,C$1),'Исх-увл.отчёт'!$A$2:$F$3000,6,FALSE),"-")</f>
        <v>-</v>
      </c>
      <c r="D122" s="9" t="str">
        <f>IFERROR(VLOOKUP(CONCATENATE($A122,D$1),'Исх-увл.отчёт'!$A$2:$F$3000,6,FALSE),"-")</f>
        <v>-</v>
      </c>
      <c r="E122" s="9" t="str">
        <f>IFERROR(VLOOKUP(CONCATENATE($A122,E$1),'Исх-увл.отчёт'!$A$2:$F$3000,6,FALSE),"-")</f>
        <v>-</v>
      </c>
      <c r="F122" s="9" t="str">
        <f>IFERROR(VLOOKUP(CONCATENATE($A122,F$1),'Исх-увл.отчёт'!$A$2:$F$3000,6,FALSE),"-")</f>
        <v>-</v>
      </c>
      <c r="G122" s="9" t="str">
        <f>IFERROR(VLOOKUP(CONCATENATE($A122,G$1),'Исх-увл.отчёт'!$A$2:$F$3000,6,FALSE),"-")</f>
        <v>-</v>
      </c>
      <c r="H122" s="9" t="str">
        <f>IFERROR(VLOOKUP(CONCATENATE($A122,H$1),'Исх-увл.отчёт'!$A$2:$F$3000,6,FALSE),"-")</f>
        <v>-</v>
      </c>
      <c r="I122" s="9" t="str">
        <f>IFERROR(VLOOKUP(CONCATENATE($A122,I$1),'Исх-увл.отчёт'!$A$2:$F$3000,6,FALSE),"-")</f>
        <v>-</v>
      </c>
      <c r="J122" s="9" t="str">
        <f>IFERROR(VLOOKUP(CONCATENATE($A122,J$1),'Исх-увл.отчёт'!$A$2:$F$3000,6,FALSE),"-")</f>
        <v>-</v>
      </c>
      <c r="K122" s="9" t="str">
        <f>IFERROR(VLOOKUP(CONCATENATE($A122,K$1),'Исх-увл.отчёт'!$A$2:$F$3000,6,FALSE),"-")</f>
        <v>-</v>
      </c>
      <c r="L122" s="9" t="str">
        <f>IFERROR(VLOOKUP(CONCATENATE($A122,L$1),'Исх-увл.отчёт'!$A$2:$F$3000,6,FALSE),"-")</f>
        <v>-</v>
      </c>
      <c r="M122" s="9" t="str">
        <f>IFERROR(VLOOKUP(CONCATENATE($A122,M$1),'Исх-увл.отчёт'!$A$2:$F$3000,6,FALSE),"-")</f>
        <v>-</v>
      </c>
      <c r="N122" s="9" t="str">
        <f>IFERROR(VLOOKUP(CONCATENATE($A122,N$1),'Исх-увл.отчёт'!$A$2:$F$3000,6,FALSE),"-")</f>
        <v>-</v>
      </c>
      <c r="O122" s="9" t="str">
        <f>IFERROR(VLOOKUP(CONCATENATE($A122,O$1),'Исх-увл.отчёт'!$A$2:$F$3000,6,FALSE),"-")</f>
        <v>-</v>
      </c>
      <c r="P122" s="9" t="str">
        <f>IFERROR(VLOOKUP(CONCATENATE($A122,P$1),'Исх-увл.отчёт'!$A$2:$F$3000,6,FALSE),"-")</f>
        <v>-</v>
      </c>
      <c r="Q122" s="9" t="str">
        <f>IFERROR(VLOOKUP(CONCATENATE($A122,Q$1),'Исх-увл.отчёт'!$A$2:$F$3000,6,FALSE),"-")</f>
        <v>-</v>
      </c>
      <c r="R122" s="9" t="str">
        <f>IFERROR(VLOOKUP(CONCATENATE($A122,R$1),'Исх-увл.отчёт'!$A$2:$F$3000,6,FALSE),"-")</f>
        <v>-</v>
      </c>
      <c r="S122" s="9" t="str">
        <f>IFERROR(VLOOKUP(CONCATENATE($A122,S$1),'Исх-увл.отчёт'!$A$2:$F$3000,6,FALSE),"-")</f>
        <v>-</v>
      </c>
      <c r="T122" s="9" t="str">
        <f>IFERROR(VLOOKUP(CONCATENATE($A122,T$1),'Исх-увл.отчёт'!$A$2:$F$3000,6,FALSE),"-")</f>
        <v>-</v>
      </c>
      <c r="U122" s="9" t="str">
        <f>IFERROR(VLOOKUP(CONCATENATE($A122,U$1),'Исх-увл.отчёт'!$A$2:$F$3000,6,FALSE),"-")</f>
        <v>-</v>
      </c>
      <c r="V122" s="9" t="str">
        <f>IFERROR(VLOOKUP(CONCATENATE($A122,V$1),'Исх-увл.отчёт'!$A$2:$F$3000,6,FALSE),"-")</f>
        <v>-</v>
      </c>
      <c r="W122" s="9" t="str">
        <f>IFERROR(VLOOKUP(CONCATENATE($A122,W$1),'Исх-увл.отчёт'!$A$2:$F$3000,6,FALSE),"-")</f>
        <v>-</v>
      </c>
      <c r="X122" s="9" t="str">
        <f>IFERROR(VLOOKUP(CONCATENATE($A122,X$1),'Исх-увл.отчёт'!$A$2:$F$3000,6,FALSE),"-")</f>
        <v>-</v>
      </c>
      <c r="Y122" s="9" t="str">
        <f>IFERROR(VLOOKUP(CONCATENATE($A122,Y$1),'Исх-увл.отчёт'!$A$2:$F$3000,6,FALSE),"-")</f>
        <v>-</v>
      </c>
      <c r="Z122" s="9" t="str">
        <f>IFERROR(VLOOKUP(CONCATENATE($A122,Z$1),'Исх-увл.отчёт'!$A$2:$F$3000,6,FALSE),"-")</f>
        <v>-</v>
      </c>
      <c r="AA122" s="9" t="str">
        <f>IFERROR(VLOOKUP(CONCATENATE($A122,AA$1),'Исх-увл.отчёт'!$A$2:$F$3000,6,FALSE),"-")</f>
        <v>-</v>
      </c>
      <c r="AB122" s="9" t="str">
        <f>IFERROR(VLOOKUP(CONCATENATE($A122,AB$1),'Исх-увл.отчёт'!$A$2:$F$3000,6,FALSE),"-")</f>
        <v>-</v>
      </c>
      <c r="AC122" s="9" t="str">
        <f>IFERROR(VLOOKUP(CONCATENATE($A122,AC$1),'Исх-увл.отчёт'!$A$2:$F$3000,6,FALSE),"-")</f>
        <v>-</v>
      </c>
      <c r="AD122" s="9" t="str">
        <f>IFERROR(VLOOKUP(CONCATENATE($A122,AD$1),'Исх-увл.отчёт'!$A$2:$F$3000,6,FALSE),"-")</f>
        <v>-</v>
      </c>
      <c r="AE122" s="9" t="str">
        <f>IFERROR(VLOOKUP(CONCATENATE($A122,AE$1),'Исх-увл.отчёт'!$A$2:$F$3000,6,FALSE),"-")</f>
        <v>-</v>
      </c>
      <c r="AF122" s="9" t="str">
        <f>IFERROR(VLOOKUP(CONCATENATE($A122,AF$1),'Исх-увл.отчёт'!$A$2:$F$3000,6,FALSE),"-")</f>
        <v>-</v>
      </c>
      <c r="AG122" s="9" t="str">
        <f>IFERROR(VLOOKUP(CONCATENATE($A122,AG$1),'Исх-увл.отчёт'!$A$2:$F$3000,6,FALSE),"-")</f>
        <v>-</v>
      </c>
      <c r="AH122" s="9" t="str">
        <f>IFERROR(VLOOKUP(CONCATENATE($A122,AH$1),'Исх-увл.отчёт'!$A$2:$F$3000,6,FALSE),"-")</f>
        <v>-</v>
      </c>
      <c r="AI122" s="9" t="str">
        <f>IFERROR(VLOOKUP(CONCATENATE($A122,AI$1),'Исх-увл.отчёт'!$A$2:$F$3000,6,FALSE),"-")</f>
        <v>-</v>
      </c>
      <c r="AJ122" s="9" t="str">
        <f>IFERROR(VLOOKUP(CONCATENATE($A122,AJ$1),'Исх-увл.отчёт'!$A$2:$F$3000,6,FALSE),"-")</f>
        <v>-</v>
      </c>
      <c r="AK122" s="9" t="str">
        <f>IFERROR(VLOOKUP(CONCATENATE($A122,AK$1),'Исх-увл.отчёт'!$A$2:$F$3000,6,FALSE),"-")</f>
        <v>-</v>
      </c>
      <c r="AL122" s="9" t="str">
        <f>IFERROR(VLOOKUP(CONCATENATE($A122,AL$1),'Исх-увл.отчёт'!$A$2:$F$3000,6,FALSE),"-")</f>
        <v>-</v>
      </c>
      <c r="AM122" s="9" t="str">
        <f>IFERROR(VLOOKUP(CONCATENATE($A122,AM$1),'Исх-увл.отчёт'!$A$2:$F$3000,6,FALSE),"-")</f>
        <v>-</v>
      </c>
      <c r="AN122" s="9" t="str">
        <f>IFERROR(VLOOKUP(CONCATENATE($A122,AN$1),'Исх-увл.отчёт'!$A$2:$F$3000,6,FALSE),"-")</f>
        <v>-</v>
      </c>
      <c r="AO122" s="9" t="str">
        <f>IFERROR(VLOOKUP(CONCATENATE($A122,AO$1),'Исх-увл.отчёт'!$A$2:$F$3000,6,FALSE),"-")</f>
        <v>-</v>
      </c>
      <c r="AP122" s="9" t="str">
        <f>IFERROR(VLOOKUP(CONCATENATE($A122,AP$1),'Исх-увл.отчёт'!$A$2:$F$3000,6,FALSE),"-")</f>
        <v>-</v>
      </c>
      <c r="AQ122" s="9" t="str">
        <f>IFERROR(VLOOKUP(CONCATENATE($A122,AQ$1),'Исх-увл.отчёт'!$A$2:$F$3000,6,FALSE),"-")</f>
        <v>-</v>
      </c>
      <c r="AR122" s="9" t="str">
        <f>IFERROR(VLOOKUP(CONCATENATE($A122,AR$1),'Исх-увл.отчёт'!$A$2:$F$3000,6,FALSE),"-")</f>
        <v>-</v>
      </c>
      <c r="AS122" s="9" t="str">
        <f>IFERROR(VLOOKUP(CONCATENATE($A122,AS$1),'Исх-увл.отчёт'!$A$2:$F$3000,6,FALSE),"-")</f>
        <v>-</v>
      </c>
      <c r="AT122" s="9" t="str">
        <f>IFERROR(VLOOKUP(CONCATENATE($A122,AT$1),'Исх-увл.отчёт'!$A$2:$F$3000,6,FALSE),"-")</f>
        <v>-</v>
      </c>
      <c r="AU122" s="9" t="str">
        <f>IFERROR(VLOOKUP(CONCATENATE($A122,AU$1),'Исх-увл.отчёт'!$A$2:$F$3000,6,FALSE),"-")</f>
        <v>-</v>
      </c>
      <c r="AV122" s="9" t="str">
        <f>IFERROR(VLOOKUP(CONCATENATE($A122,AV$1),'Исх-увл.отчёт'!$A$2:$F$3000,6,FALSE),"-")</f>
        <v>-</v>
      </c>
      <c r="AW122" s="9" t="str">
        <f>IFERROR(VLOOKUP(CONCATENATE($A122,AW$1),'Исх-увл.отчёт'!$A$2:$F$3000,6,FALSE),"-")</f>
        <v>-</v>
      </c>
      <c r="AX122" s="9" t="str">
        <f>IFERROR(VLOOKUP(CONCATENATE($A122,AX$1),'Исх-увл.отчёт'!$A$2:$F$3000,6,FALSE),"-")</f>
        <v>-</v>
      </c>
      <c r="AY122" s="9" t="str">
        <f>IFERROR(VLOOKUP(CONCATENATE($A122,AY$1),'Исх-увл.отчёт'!$A$2:$F$3000,6,FALSE),"-")</f>
        <v>-</v>
      </c>
      <c r="AZ122" s="9" t="str">
        <f>IFERROR(VLOOKUP(CONCATENATE($A122,AZ$1),'Исх-увл.отчёт'!$A$2:$F$3000,6,FALSE),"-")</f>
        <v>-</v>
      </c>
      <c r="BA122" s="9" t="str">
        <f>IFERROR(VLOOKUP(CONCATENATE($A122,BA$1),'Исх-увл.отчёт'!$A$2:$F$3000,6,FALSE),"-")</f>
        <v>-</v>
      </c>
      <c r="BB122" s="9" t="str">
        <f>IFERROR(VLOOKUP(CONCATENATE($A122,BB$1),'Исх-увл.отчёт'!$A$2:$F$3000,6,FALSE),"-")</f>
        <v>-</v>
      </c>
      <c r="BC122" s="9" t="str">
        <f>IFERROR(VLOOKUP(CONCATENATE($A122,BC$1),'Исх-увл.отчёт'!$A$2:$F$3000,6,FALSE),"-")</f>
        <v>-</v>
      </c>
      <c r="BD122" s="9" t="str">
        <f>IFERROR(VLOOKUP(CONCATENATE($A122,BD$1),'Исх-увл.отчёт'!$A$2:$F$3000,6,FALSE),"-")</f>
        <v>-</v>
      </c>
      <c r="BE122" s="9" t="str">
        <f>IFERROR(VLOOKUP(CONCATENATE($A122,BE$1),'Исх-увл.отчёт'!$A$2:$F$3000,6,FALSE),"-")</f>
        <v>-</v>
      </c>
      <c r="BF122" s="9" t="str">
        <f>IFERROR(VLOOKUP(CONCATENATE($A122,BF$1),'Исх-увл.отчёт'!$A$2:$F$3000,6,FALSE),"-")</f>
        <v>-</v>
      </c>
      <c r="BG122" s="9" t="str">
        <f>IFERROR(VLOOKUP(CONCATENATE($A122,BG$1),'Исх-увл.отчёт'!$A$2:$F$3000,6,FALSE),"-")</f>
        <v>-</v>
      </c>
      <c r="BH122" s="37"/>
    </row>
    <row r="123" spans="1:60">
      <c r="A123" s="125">
        <f t="shared" si="11"/>
        <v>22</v>
      </c>
      <c r="B123" s="9" t="str">
        <f>IFERROR(VLOOKUP(CONCATENATE($A123,B$1),'Исх-увл.отчёт'!$A$2:$F$3000,6,FALSE),"-")</f>
        <v>-</v>
      </c>
      <c r="C123" s="9" t="str">
        <f>IFERROR(VLOOKUP(CONCATENATE($A123,C$1),'Исх-увл.отчёт'!$A$2:$F$3000,6,FALSE),"-")</f>
        <v>-</v>
      </c>
      <c r="D123" s="9" t="str">
        <f>IFERROR(VLOOKUP(CONCATENATE($A123,D$1),'Исх-увл.отчёт'!$A$2:$F$3000,6,FALSE),"-")</f>
        <v>-</v>
      </c>
      <c r="E123" s="9" t="str">
        <f>IFERROR(VLOOKUP(CONCATENATE($A123,E$1),'Исх-увл.отчёт'!$A$2:$F$3000,6,FALSE),"-")</f>
        <v>-</v>
      </c>
      <c r="F123" s="9" t="str">
        <f>IFERROR(VLOOKUP(CONCATENATE($A123,F$1),'Исх-увл.отчёт'!$A$2:$F$3000,6,FALSE),"-")</f>
        <v>-</v>
      </c>
      <c r="G123" s="9" t="str">
        <f>IFERROR(VLOOKUP(CONCATENATE($A123,G$1),'Исх-увл.отчёт'!$A$2:$F$3000,6,FALSE),"-")</f>
        <v>-</v>
      </c>
      <c r="H123" s="9" t="str">
        <f>IFERROR(VLOOKUP(CONCATENATE($A123,H$1),'Исх-увл.отчёт'!$A$2:$F$3000,6,FALSE),"-")</f>
        <v>-</v>
      </c>
      <c r="I123" s="9" t="str">
        <f>IFERROR(VLOOKUP(CONCATENATE($A123,I$1),'Исх-увл.отчёт'!$A$2:$F$3000,6,FALSE),"-")</f>
        <v>-</v>
      </c>
      <c r="J123" s="9" t="str">
        <f>IFERROR(VLOOKUP(CONCATENATE($A123,J$1),'Исх-увл.отчёт'!$A$2:$F$3000,6,FALSE),"-")</f>
        <v>-</v>
      </c>
      <c r="K123" s="9" t="str">
        <f>IFERROR(VLOOKUP(CONCATENATE($A123,K$1),'Исх-увл.отчёт'!$A$2:$F$3000,6,FALSE),"-")</f>
        <v>-</v>
      </c>
      <c r="L123" s="9" t="str">
        <f>IFERROR(VLOOKUP(CONCATENATE($A123,L$1),'Исх-увл.отчёт'!$A$2:$F$3000,6,FALSE),"-")</f>
        <v>-</v>
      </c>
      <c r="M123" s="9" t="str">
        <f>IFERROR(VLOOKUP(CONCATENATE($A123,M$1),'Исх-увл.отчёт'!$A$2:$F$3000,6,FALSE),"-")</f>
        <v>-</v>
      </c>
      <c r="N123" s="9" t="str">
        <f>IFERROR(VLOOKUP(CONCATENATE($A123,N$1),'Исх-увл.отчёт'!$A$2:$F$3000,6,FALSE),"-")</f>
        <v>-</v>
      </c>
      <c r="O123" s="9" t="str">
        <f>IFERROR(VLOOKUP(CONCATENATE($A123,O$1),'Исх-увл.отчёт'!$A$2:$F$3000,6,FALSE),"-")</f>
        <v>-</v>
      </c>
      <c r="P123" s="9" t="str">
        <f>IFERROR(VLOOKUP(CONCATENATE($A123,P$1),'Исх-увл.отчёт'!$A$2:$F$3000,6,FALSE),"-")</f>
        <v>-</v>
      </c>
      <c r="Q123" s="9" t="str">
        <f>IFERROR(VLOOKUP(CONCATENATE($A123,Q$1),'Исх-увл.отчёт'!$A$2:$F$3000,6,FALSE),"-")</f>
        <v>-</v>
      </c>
      <c r="R123" s="9" t="str">
        <f>IFERROR(VLOOKUP(CONCATENATE($A123,R$1),'Исх-увл.отчёт'!$A$2:$F$3000,6,FALSE),"-")</f>
        <v>-</v>
      </c>
      <c r="S123" s="9" t="str">
        <f>IFERROR(VLOOKUP(CONCATENATE($A123,S$1),'Исх-увл.отчёт'!$A$2:$F$3000,6,FALSE),"-")</f>
        <v>-</v>
      </c>
      <c r="T123" s="9" t="str">
        <f>IFERROR(VLOOKUP(CONCATENATE($A123,T$1),'Исх-увл.отчёт'!$A$2:$F$3000,6,FALSE),"-")</f>
        <v>-</v>
      </c>
      <c r="U123" s="9" t="str">
        <f>IFERROR(VLOOKUP(CONCATENATE($A123,U$1),'Исх-увл.отчёт'!$A$2:$F$3000,6,FALSE),"-")</f>
        <v>-</v>
      </c>
      <c r="V123" s="9" t="str">
        <f>IFERROR(VLOOKUP(CONCATENATE($A123,V$1),'Исх-увл.отчёт'!$A$2:$F$3000,6,FALSE),"-")</f>
        <v>-</v>
      </c>
      <c r="W123" s="9" t="str">
        <f>IFERROR(VLOOKUP(CONCATENATE($A123,W$1),'Исх-увл.отчёт'!$A$2:$F$3000,6,FALSE),"-")</f>
        <v>-</v>
      </c>
      <c r="X123" s="9" t="str">
        <f>IFERROR(VLOOKUP(CONCATENATE($A123,X$1),'Исх-увл.отчёт'!$A$2:$F$3000,6,FALSE),"-")</f>
        <v>-</v>
      </c>
      <c r="Y123" s="9" t="str">
        <f>IFERROR(VLOOKUP(CONCATENATE($A123,Y$1),'Исх-увл.отчёт'!$A$2:$F$3000,6,FALSE),"-")</f>
        <v>-</v>
      </c>
      <c r="Z123" s="9" t="str">
        <f>IFERROR(VLOOKUP(CONCATENATE($A123,Z$1),'Исх-увл.отчёт'!$A$2:$F$3000,6,FALSE),"-")</f>
        <v>-</v>
      </c>
      <c r="AA123" s="9" t="str">
        <f>IFERROR(VLOOKUP(CONCATENATE($A123,AA$1),'Исх-увл.отчёт'!$A$2:$F$3000,6,FALSE),"-")</f>
        <v>-</v>
      </c>
      <c r="AB123" s="9" t="str">
        <f>IFERROR(VLOOKUP(CONCATENATE($A123,AB$1),'Исх-увл.отчёт'!$A$2:$F$3000,6,FALSE),"-")</f>
        <v>-</v>
      </c>
      <c r="AC123" s="9" t="str">
        <f>IFERROR(VLOOKUP(CONCATENATE($A123,AC$1),'Исх-увл.отчёт'!$A$2:$F$3000,6,FALSE),"-")</f>
        <v>-</v>
      </c>
      <c r="AD123" s="9" t="str">
        <f>IFERROR(VLOOKUP(CONCATENATE($A123,AD$1),'Исх-увл.отчёт'!$A$2:$F$3000,6,FALSE),"-")</f>
        <v>-</v>
      </c>
      <c r="AE123" s="9" t="str">
        <f>IFERROR(VLOOKUP(CONCATENATE($A123,AE$1),'Исх-увл.отчёт'!$A$2:$F$3000,6,FALSE),"-")</f>
        <v>-</v>
      </c>
      <c r="AF123" s="9" t="str">
        <f>IFERROR(VLOOKUP(CONCATENATE($A123,AF$1),'Исх-увл.отчёт'!$A$2:$F$3000,6,FALSE),"-")</f>
        <v>-</v>
      </c>
      <c r="AG123" s="9" t="str">
        <f>IFERROR(VLOOKUP(CONCATENATE($A123,AG$1),'Исх-увл.отчёт'!$A$2:$F$3000,6,FALSE),"-")</f>
        <v>-</v>
      </c>
      <c r="AH123" s="9" t="str">
        <f>IFERROR(VLOOKUP(CONCATENATE($A123,AH$1),'Исх-увл.отчёт'!$A$2:$F$3000,6,FALSE),"-")</f>
        <v>-</v>
      </c>
      <c r="AI123" s="9" t="str">
        <f>IFERROR(VLOOKUP(CONCATENATE($A123,AI$1),'Исх-увл.отчёт'!$A$2:$F$3000,6,FALSE),"-")</f>
        <v>-</v>
      </c>
      <c r="AJ123" s="9" t="str">
        <f>IFERROR(VLOOKUP(CONCATENATE($A123,AJ$1),'Исх-увл.отчёт'!$A$2:$F$3000,6,FALSE),"-")</f>
        <v>-</v>
      </c>
      <c r="AK123" s="9" t="str">
        <f>IFERROR(VLOOKUP(CONCATENATE($A123,AK$1),'Исх-увл.отчёт'!$A$2:$F$3000,6,FALSE),"-")</f>
        <v>-</v>
      </c>
      <c r="AL123" s="9" t="str">
        <f>IFERROR(VLOOKUP(CONCATENATE($A123,AL$1),'Исх-увл.отчёт'!$A$2:$F$3000,6,FALSE),"-")</f>
        <v>-</v>
      </c>
      <c r="AM123" s="9" t="str">
        <f>IFERROR(VLOOKUP(CONCATENATE($A123,AM$1),'Исх-увл.отчёт'!$A$2:$F$3000,6,FALSE),"-")</f>
        <v>-</v>
      </c>
      <c r="AN123" s="9" t="str">
        <f>IFERROR(VLOOKUP(CONCATENATE($A123,AN$1),'Исх-увл.отчёт'!$A$2:$F$3000,6,FALSE),"-")</f>
        <v>-</v>
      </c>
      <c r="AO123" s="9" t="str">
        <f>IFERROR(VLOOKUP(CONCATENATE($A123,AO$1),'Исх-увл.отчёт'!$A$2:$F$3000,6,FALSE),"-")</f>
        <v>-</v>
      </c>
      <c r="AP123" s="9" t="str">
        <f>IFERROR(VLOOKUP(CONCATENATE($A123,AP$1),'Исх-увл.отчёт'!$A$2:$F$3000,6,FALSE),"-")</f>
        <v>-</v>
      </c>
      <c r="AQ123" s="9" t="str">
        <f>IFERROR(VLOOKUP(CONCATENATE($A123,AQ$1),'Исх-увл.отчёт'!$A$2:$F$3000,6,FALSE),"-")</f>
        <v>-</v>
      </c>
      <c r="AR123" s="9" t="str">
        <f>IFERROR(VLOOKUP(CONCATENATE($A123,AR$1),'Исх-увл.отчёт'!$A$2:$F$3000,6,FALSE),"-")</f>
        <v>-</v>
      </c>
      <c r="AS123" s="9" t="str">
        <f>IFERROR(VLOOKUP(CONCATENATE($A123,AS$1),'Исх-увл.отчёт'!$A$2:$F$3000,6,FALSE),"-")</f>
        <v>-</v>
      </c>
      <c r="AT123" s="9" t="str">
        <f>IFERROR(VLOOKUP(CONCATENATE($A123,AT$1),'Исх-увл.отчёт'!$A$2:$F$3000,6,FALSE),"-")</f>
        <v>-</v>
      </c>
      <c r="AU123" s="9" t="str">
        <f>IFERROR(VLOOKUP(CONCATENATE($A123,AU$1),'Исх-увл.отчёт'!$A$2:$F$3000,6,FALSE),"-")</f>
        <v>-</v>
      </c>
      <c r="AV123" s="9" t="str">
        <f>IFERROR(VLOOKUP(CONCATENATE($A123,AV$1),'Исх-увл.отчёт'!$A$2:$F$3000,6,FALSE),"-")</f>
        <v>-</v>
      </c>
      <c r="AW123" s="9" t="str">
        <f>IFERROR(VLOOKUP(CONCATENATE($A123,AW$1),'Исх-увл.отчёт'!$A$2:$F$3000,6,FALSE),"-")</f>
        <v>-</v>
      </c>
      <c r="AX123" s="9" t="str">
        <f>IFERROR(VLOOKUP(CONCATENATE($A123,AX$1),'Исх-увл.отчёт'!$A$2:$F$3000,6,FALSE),"-")</f>
        <v>-</v>
      </c>
      <c r="AY123" s="9" t="str">
        <f>IFERROR(VLOOKUP(CONCATENATE($A123,AY$1),'Исх-увл.отчёт'!$A$2:$F$3000,6,FALSE),"-")</f>
        <v>-</v>
      </c>
      <c r="AZ123" s="9" t="str">
        <f>IFERROR(VLOOKUP(CONCATENATE($A123,AZ$1),'Исх-увл.отчёт'!$A$2:$F$3000,6,FALSE),"-")</f>
        <v>-</v>
      </c>
      <c r="BA123" s="9" t="str">
        <f>IFERROR(VLOOKUP(CONCATENATE($A123,BA$1),'Исх-увл.отчёт'!$A$2:$F$3000,6,FALSE),"-")</f>
        <v>-</v>
      </c>
      <c r="BB123" s="9" t="str">
        <f>IFERROR(VLOOKUP(CONCATENATE($A123,BB$1),'Исх-увл.отчёт'!$A$2:$F$3000,6,FALSE),"-")</f>
        <v>-</v>
      </c>
      <c r="BC123" s="9" t="str">
        <f>IFERROR(VLOOKUP(CONCATENATE($A123,BC$1),'Исх-увл.отчёт'!$A$2:$F$3000,6,FALSE),"-")</f>
        <v>-</v>
      </c>
      <c r="BD123" s="9" t="str">
        <f>IFERROR(VLOOKUP(CONCATENATE($A123,BD$1),'Исх-увл.отчёт'!$A$2:$F$3000,6,FALSE),"-")</f>
        <v>-</v>
      </c>
      <c r="BE123" s="9" t="str">
        <f>IFERROR(VLOOKUP(CONCATENATE($A123,BE$1),'Исх-увл.отчёт'!$A$2:$F$3000,6,FALSE),"-")</f>
        <v>-</v>
      </c>
      <c r="BF123" s="9" t="str">
        <f>IFERROR(VLOOKUP(CONCATENATE($A123,BF$1),'Исх-увл.отчёт'!$A$2:$F$3000,6,FALSE),"-")</f>
        <v>-</v>
      </c>
      <c r="BG123" s="9" t="str">
        <f>IFERROR(VLOOKUP(CONCATENATE($A123,BG$1),'Исх-увл.отчёт'!$A$2:$F$3000,6,FALSE),"-")</f>
        <v>-</v>
      </c>
      <c r="BH123" s="37"/>
    </row>
    <row r="124" spans="1:60">
      <c r="A124" s="125">
        <f t="shared" si="11"/>
        <v>23</v>
      </c>
      <c r="B124" s="9" t="str">
        <f>IFERROR(VLOOKUP(CONCATENATE($A124,B$1),'Исх-увл.отчёт'!$A$2:$F$3000,6,FALSE),"-")</f>
        <v>-</v>
      </c>
      <c r="C124" s="9" t="str">
        <f>IFERROR(VLOOKUP(CONCATENATE($A124,C$1),'Исх-увл.отчёт'!$A$2:$F$3000,6,FALSE),"-")</f>
        <v>-</v>
      </c>
      <c r="D124" s="9" t="str">
        <f>IFERROR(VLOOKUP(CONCATENATE($A124,D$1),'Исх-увл.отчёт'!$A$2:$F$3000,6,FALSE),"-")</f>
        <v>-</v>
      </c>
      <c r="E124" s="9" t="str">
        <f>IFERROR(VLOOKUP(CONCATENATE($A124,E$1),'Исх-увл.отчёт'!$A$2:$F$3000,6,FALSE),"-")</f>
        <v>-</v>
      </c>
      <c r="F124" s="9" t="str">
        <f>IFERROR(VLOOKUP(CONCATENATE($A124,F$1),'Исх-увл.отчёт'!$A$2:$F$3000,6,FALSE),"-")</f>
        <v>-</v>
      </c>
      <c r="G124" s="9" t="str">
        <f>IFERROR(VLOOKUP(CONCATENATE($A124,G$1),'Исх-увл.отчёт'!$A$2:$F$3000,6,FALSE),"-")</f>
        <v>-</v>
      </c>
      <c r="H124" s="9" t="str">
        <f>IFERROR(VLOOKUP(CONCATENATE($A124,H$1),'Исх-увл.отчёт'!$A$2:$F$3000,6,FALSE),"-")</f>
        <v>-</v>
      </c>
      <c r="I124" s="9" t="str">
        <f>IFERROR(VLOOKUP(CONCATENATE($A124,I$1),'Исх-увл.отчёт'!$A$2:$F$3000,6,FALSE),"-")</f>
        <v>-</v>
      </c>
      <c r="J124" s="9" t="str">
        <f>IFERROR(VLOOKUP(CONCATENATE($A124,J$1),'Исх-увл.отчёт'!$A$2:$F$3000,6,FALSE),"-")</f>
        <v>-</v>
      </c>
      <c r="K124" s="9" t="str">
        <f>IFERROR(VLOOKUP(CONCATENATE($A124,K$1),'Исх-увл.отчёт'!$A$2:$F$3000,6,FALSE),"-")</f>
        <v>-</v>
      </c>
      <c r="L124" s="9" t="str">
        <f>IFERROR(VLOOKUP(CONCATENATE($A124,L$1),'Исх-увл.отчёт'!$A$2:$F$3000,6,FALSE),"-")</f>
        <v>-</v>
      </c>
      <c r="M124" s="9" t="str">
        <f>IFERROR(VLOOKUP(CONCATENATE($A124,M$1),'Исх-увл.отчёт'!$A$2:$F$3000,6,FALSE),"-")</f>
        <v>НЕТ</v>
      </c>
      <c r="N124" s="9" t="str">
        <f>IFERROR(VLOOKUP(CONCATENATE($A124,N$1),'Исх-увл.отчёт'!$A$2:$F$3000,6,FALSE),"-")</f>
        <v>-</v>
      </c>
      <c r="O124" s="9" t="str">
        <f>IFERROR(VLOOKUP(CONCATENATE($A124,O$1),'Исх-увл.отчёт'!$A$2:$F$3000,6,FALSE),"-")</f>
        <v>-</v>
      </c>
      <c r="P124" s="9" t="str">
        <f>IFERROR(VLOOKUP(CONCATENATE($A124,P$1),'Исх-увл.отчёт'!$A$2:$F$3000,6,FALSE),"-")</f>
        <v>-</v>
      </c>
      <c r="Q124" s="9" t="str">
        <f>IFERROR(VLOOKUP(CONCATENATE($A124,Q$1),'Исх-увл.отчёт'!$A$2:$F$3000,6,FALSE),"-")</f>
        <v>-</v>
      </c>
      <c r="R124" s="9" t="str">
        <f>IFERROR(VLOOKUP(CONCATENATE($A124,R$1),'Исх-увл.отчёт'!$A$2:$F$3000,6,FALSE),"-")</f>
        <v>-</v>
      </c>
      <c r="S124" s="9" t="str">
        <f>IFERROR(VLOOKUP(CONCATENATE($A124,S$1),'Исх-увл.отчёт'!$A$2:$F$3000,6,FALSE),"-")</f>
        <v>-</v>
      </c>
      <c r="T124" s="9" t="str">
        <f>IFERROR(VLOOKUP(CONCATENATE($A124,T$1),'Исх-увл.отчёт'!$A$2:$F$3000,6,FALSE),"-")</f>
        <v>-</v>
      </c>
      <c r="U124" s="9" t="str">
        <f>IFERROR(VLOOKUP(CONCATENATE($A124,U$1),'Исх-увл.отчёт'!$A$2:$F$3000,6,FALSE),"-")</f>
        <v>-</v>
      </c>
      <c r="V124" s="9" t="str">
        <f>IFERROR(VLOOKUP(CONCATENATE($A124,V$1),'Исх-увл.отчёт'!$A$2:$F$3000,6,FALSE),"-")</f>
        <v>-</v>
      </c>
      <c r="W124" s="9" t="str">
        <f>IFERROR(VLOOKUP(CONCATENATE($A124,W$1),'Исх-увл.отчёт'!$A$2:$F$3000,6,FALSE),"-")</f>
        <v>-</v>
      </c>
      <c r="X124" s="9" t="str">
        <f>IFERROR(VLOOKUP(CONCATENATE($A124,X$1),'Исх-увл.отчёт'!$A$2:$F$3000,6,FALSE),"-")</f>
        <v>-</v>
      </c>
      <c r="Y124" s="9" t="str">
        <f>IFERROR(VLOOKUP(CONCATENATE($A124,Y$1),'Исх-увл.отчёт'!$A$2:$F$3000,6,FALSE),"-")</f>
        <v>-</v>
      </c>
      <c r="Z124" s="9" t="str">
        <f>IFERROR(VLOOKUP(CONCATENATE($A124,Z$1),'Исх-увл.отчёт'!$A$2:$F$3000,6,FALSE),"-")</f>
        <v>НЕТ</v>
      </c>
      <c r="AA124" s="9" t="str">
        <f>IFERROR(VLOOKUP(CONCATENATE($A124,AA$1),'Исх-увл.отчёт'!$A$2:$F$3000,6,FALSE),"-")</f>
        <v>-</v>
      </c>
      <c r="AB124" s="9" t="str">
        <f>IFERROR(VLOOKUP(CONCATENATE($A124,AB$1),'Исх-увл.отчёт'!$A$2:$F$3000,6,FALSE),"-")</f>
        <v>-</v>
      </c>
      <c r="AC124" s="9" t="str">
        <f>IFERROR(VLOOKUP(CONCATENATE($A124,AC$1),'Исх-увл.отчёт'!$A$2:$F$3000,6,FALSE),"-")</f>
        <v>-</v>
      </c>
      <c r="AD124" s="9" t="str">
        <f>IFERROR(VLOOKUP(CONCATENATE($A124,AD$1),'Исх-увл.отчёт'!$A$2:$F$3000,6,FALSE),"-")</f>
        <v>-</v>
      </c>
      <c r="AE124" s="9" t="str">
        <f>IFERROR(VLOOKUP(CONCATENATE($A124,AE$1),'Исх-увл.отчёт'!$A$2:$F$3000,6,FALSE),"-")</f>
        <v>-</v>
      </c>
      <c r="AF124" s="9" t="str">
        <f>IFERROR(VLOOKUP(CONCATENATE($A124,AF$1),'Исх-увл.отчёт'!$A$2:$F$3000,6,FALSE),"-")</f>
        <v>-</v>
      </c>
      <c r="AG124" s="9" t="str">
        <f>IFERROR(VLOOKUP(CONCATENATE($A124,AG$1),'Исх-увл.отчёт'!$A$2:$F$3000,6,FALSE),"-")</f>
        <v>-</v>
      </c>
      <c r="AH124" s="9" t="str">
        <f>IFERROR(VLOOKUP(CONCATENATE($A124,AH$1),'Исх-увл.отчёт'!$A$2:$F$3000,6,FALSE),"-")</f>
        <v>-</v>
      </c>
      <c r="AI124" s="9" t="str">
        <f>IFERROR(VLOOKUP(CONCATENATE($A124,AI$1),'Исх-увл.отчёт'!$A$2:$F$3000,6,FALSE),"-")</f>
        <v>-</v>
      </c>
      <c r="AJ124" s="9" t="str">
        <f>IFERROR(VLOOKUP(CONCATENATE($A124,AJ$1),'Исх-увл.отчёт'!$A$2:$F$3000,6,FALSE),"-")</f>
        <v>-</v>
      </c>
      <c r="AK124" s="9" t="str">
        <f>IFERROR(VLOOKUP(CONCATENATE($A124,AK$1),'Исх-увл.отчёт'!$A$2:$F$3000,6,FALSE),"-")</f>
        <v>ДА</v>
      </c>
      <c r="AL124" s="9" t="str">
        <f>IFERROR(VLOOKUP(CONCATENATE($A124,AL$1),'Исх-увл.отчёт'!$A$2:$F$3000,6,FALSE),"-")</f>
        <v>-</v>
      </c>
      <c r="AM124" s="9" t="str">
        <f>IFERROR(VLOOKUP(CONCATENATE($A124,AM$1),'Исх-увл.отчёт'!$A$2:$F$3000,6,FALSE),"-")</f>
        <v>-</v>
      </c>
      <c r="AN124" s="9" t="str">
        <f>IFERROR(VLOOKUP(CONCATENATE($A124,AN$1),'Исх-увл.отчёт'!$A$2:$F$3000,6,FALSE),"-")</f>
        <v>-</v>
      </c>
      <c r="AO124" s="9" t="str">
        <f>IFERROR(VLOOKUP(CONCATENATE($A124,AO$1),'Исх-увл.отчёт'!$A$2:$F$3000,6,FALSE),"-")</f>
        <v>-</v>
      </c>
      <c r="AP124" s="9" t="str">
        <f>IFERROR(VLOOKUP(CONCATENATE($A124,AP$1),'Исх-увл.отчёт'!$A$2:$F$3000,6,FALSE),"-")</f>
        <v>-</v>
      </c>
      <c r="AQ124" s="9" t="str">
        <f>IFERROR(VLOOKUP(CONCATENATE($A124,AQ$1),'Исх-увл.отчёт'!$A$2:$F$3000,6,FALSE),"-")</f>
        <v>-</v>
      </c>
      <c r="AR124" s="9" t="str">
        <f>IFERROR(VLOOKUP(CONCATENATE($A124,AR$1),'Исх-увл.отчёт'!$A$2:$F$3000,6,FALSE),"-")</f>
        <v>-</v>
      </c>
      <c r="AS124" s="9" t="str">
        <f>IFERROR(VLOOKUP(CONCATENATE($A124,AS$1),'Исх-увл.отчёт'!$A$2:$F$3000,6,FALSE),"-")</f>
        <v>-</v>
      </c>
      <c r="AT124" s="9" t="str">
        <f>IFERROR(VLOOKUP(CONCATENATE($A124,AT$1),'Исх-увл.отчёт'!$A$2:$F$3000,6,FALSE),"-")</f>
        <v>-</v>
      </c>
      <c r="AU124" s="9" t="str">
        <f>IFERROR(VLOOKUP(CONCATENATE($A124,AU$1),'Исх-увл.отчёт'!$A$2:$F$3000,6,FALSE),"-")</f>
        <v>-</v>
      </c>
      <c r="AV124" s="9" t="str">
        <f>IFERROR(VLOOKUP(CONCATENATE($A124,AV$1),'Исх-увл.отчёт'!$A$2:$F$3000,6,FALSE),"-")</f>
        <v>-</v>
      </c>
      <c r="AW124" s="9" t="str">
        <f>IFERROR(VLOOKUP(CONCATENATE($A124,AW$1),'Исх-увл.отчёт'!$A$2:$F$3000,6,FALSE),"-")</f>
        <v>-</v>
      </c>
      <c r="AX124" s="9" t="str">
        <f>IFERROR(VLOOKUP(CONCATENATE($A124,AX$1),'Исх-увл.отчёт'!$A$2:$F$3000,6,FALSE),"-")</f>
        <v>-</v>
      </c>
      <c r="AY124" s="9" t="str">
        <f>IFERROR(VLOOKUP(CONCATENATE($A124,AY$1),'Исх-увл.отчёт'!$A$2:$F$3000,6,FALSE),"-")</f>
        <v>-</v>
      </c>
      <c r="AZ124" s="9" t="str">
        <f>IFERROR(VLOOKUP(CONCATENATE($A124,AZ$1),'Исх-увл.отчёт'!$A$2:$F$3000,6,FALSE),"-")</f>
        <v>-</v>
      </c>
      <c r="BA124" s="9" t="str">
        <f>IFERROR(VLOOKUP(CONCATENATE($A124,BA$1),'Исх-увл.отчёт'!$A$2:$F$3000,6,FALSE),"-")</f>
        <v>-</v>
      </c>
      <c r="BB124" s="9" t="str">
        <f>IFERROR(VLOOKUP(CONCATENATE($A124,BB$1),'Исх-увл.отчёт'!$A$2:$F$3000,6,FALSE),"-")</f>
        <v>-</v>
      </c>
      <c r="BC124" s="9" t="str">
        <f>IFERROR(VLOOKUP(CONCATENATE($A124,BC$1),'Исх-увл.отчёт'!$A$2:$F$3000,6,FALSE),"-")</f>
        <v>НЕТ</v>
      </c>
      <c r="BD124" s="9" t="str">
        <f>IFERROR(VLOOKUP(CONCATENATE($A124,BD$1),'Исх-увл.отчёт'!$A$2:$F$3000,6,FALSE),"-")</f>
        <v>-</v>
      </c>
      <c r="BE124" s="9" t="str">
        <f>IFERROR(VLOOKUP(CONCATENATE($A124,BE$1),'Исх-увл.отчёт'!$A$2:$F$3000,6,FALSE),"-")</f>
        <v>-</v>
      </c>
      <c r="BF124" s="9" t="str">
        <f>IFERROR(VLOOKUP(CONCATENATE($A124,BF$1),'Исх-увл.отчёт'!$A$2:$F$3000,6,FALSE),"-")</f>
        <v>-</v>
      </c>
      <c r="BG124" s="9" t="str">
        <f>IFERROR(VLOOKUP(CONCATENATE($A124,BG$1),'Исх-увл.отчёт'!$A$2:$F$3000,6,FALSE),"-")</f>
        <v>-</v>
      </c>
      <c r="BH124" s="37"/>
    </row>
    <row r="125" spans="1:60">
      <c r="A125" s="125">
        <f t="shared" si="11"/>
        <v>24</v>
      </c>
      <c r="B125" s="9" t="str">
        <f>IFERROR(VLOOKUP(CONCATENATE($A125,B$1),'Исх-увл.отчёт'!$A$2:$F$3000,6,FALSE),"-")</f>
        <v>-</v>
      </c>
      <c r="C125" s="9" t="str">
        <f>IFERROR(VLOOKUP(CONCATENATE($A125,C$1),'Исх-увл.отчёт'!$A$2:$F$3000,6,FALSE),"-")</f>
        <v>-</v>
      </c>
      <c r="D125" s="9" t="str">
        <f>IFERROR(VLOOKUP(CONCATENATE($A125,D$1),'Исх-увл.отчёт'!$A$2:$F$3000,6,FALSE),"-")</f>
        <v>-</v>
      </c>
      <c r="E125" s="9" t="str">
        <f>IFERROR(VLOOKUP(CONCATENATE($A125,E$1),'Исх-увл.отчёт'!$A$2:$F$3000,6,FALSE),"-")</f>
        <v>-</v>
      </c>
      <c r="F125" s="9" t="str">
        <f>IFERROR(VLOOKUP(CONCATENATE($A125,F$1),'Исх-увл.отчёт'!$A$2:$F$3000,6,FALSE),"-")</f>
        <v>-</v>
      </c>
      <c r="G125" s="9" t="str">
        <f>IFERROR(VLOOKUP(CONCATENATE($A125,G$1),'Исх-увл.отчёт'!$A$2:$F$3000,6,FALSE),"-")</f>
        <v>-</v>
      </c>
      <c r="H125" s="9" t="str">
        <f>IFERROR(VLOOKUP(CONCATENATE($A125,H$1),'Исх-увл.отчёт'!$A$2:$F$3000,6,FALSE),"-")</f>
        <v>-</v>
      </c>
      <c r="I125" s="9" t="str">
        <f>IFERROR(VLOOKUP(CONCATENATE($A125,I$1),'Исх-увл.отчёт'!$A$2:$F$3000,6,FALSE),"-")</f>
        <v>-</v>
      </c>
      <c r="J125" s="9" t="str">
        <f>IFERROR(VLOOKUP(CONCATENATE($A125,J$1),'Исх-увл.отчёт'!$A$2:$F$3000,6,FALSE),"-")</f>
        <v>-</v>
      </c>
      <c r="K125" s="9" t="str">
        <f>IFERROR(VLOOKUP(CONCATENATE($A125,K$1),'Исх-увл.отчёт'!$A$2:$F$3000,6,FALSE),"-")</f>
        <v>-</v>
      </c>
      <c r="L125" s="9" t="str">
        <f>IFERROR(VLOOKUP(CONCATENATE($A125,L$1),'Исх-увл.отчёт'!$A$2:$F$3000,6,FALSE),"-")</f>
        <v>-</v>
      </c>
      <c r="M125" s="9" t="str">
        <f>IFERROR(VLOOKUP(CONCATENATE($A125,M$1),'Исх-увл.отчёт'!$A$2:$F$3000,6,FALSE),"-")</f>
        <v>НЕТ</v>
      </c>
      <c r="N125" s="9" t="str">
        <f>IFERROR(VLOOKUP(CONCATENATE($A125,N$1),'Исх-увл.отчёт'!$A$2:$F$3000,6,FALSE),"-")</f>
        <v>-</v>
      </c>
      <c r="O125" s="9" t="str">
        <f>IFERROR(VLOOKUP(CONCATENATE($A125,O$1),'Исх-увл.отчёт'!$A$2:$F$3000,6,FALSE),"-")</f>
        <v>НЕТ</v>
      </c>
      <c r="P125" s="9" t="str">
        <f>IFERROR(VLOOKUP(CONCATENATE($A125,P$1),'Исх-увл.отчёт'!$A$2:$F$3000,6,FALSE),"-")</f>
        <v>-</v>
      </c>
      <c r="Q125" s="9" t="str">
        <f>IFERROR(VLOOKUP(CONCATENATE($A125,Q$1),'Исх-увл.отчёт'!$A$2:$F$3000,6,FALSE),"-")</f>
        <v>-</v>
      </c>
      <c r="R125" s="9" t="str">
        <f>IFERROR(VLOOKUP(CONCATENATE($A125,R$1),'Исх-увл.отчёт'!$A$2:$F$3000,6,FALSE),"-")</f>
        <v>-</v>
      </c>
      <c r="S125" s="9" t="str">
        <f>IFERROR(VLOOKUP(CONCATENATE($A125,S$1),'Исх-увл.отчёт'!$A$2:$F$3000,6,FALSE),"-")</f>
        <v>-</v>
      </c>
      <c r="T125" s="9" t="str">
        <f>IFERROR(VLOOKUP(CONCATENATE($A125,T$1),'Исх-увл.отчёт'!$A$2:$F$3000,6,FALSE),"-")</f>
        <v>-</v>
      </c>
      <c r="U125" s="9" t="str">
        <f>IFERROR(VLOOKUP(CONCATENATE($A125,U$1),'Исх-увл.отчёт'!$A$2:$F$3000,6,FALSE),"-")</f>
        <v>НЕТ</v>
      </c>
      <c r="V125" s="9" t="str">
        <f>IFERROR(VLOOKUP(CONCATENATE($A125,V$1),'Исх-увл.отчёт'!$A$2:$F$3000,6,FALSE),"-")</f>
        <v>НЕТ</v>
      </c>
      <c r="W125" s="9" t="str">
        <f>IFERROR(VLOOKUP(CONCATENATE($A125,W$1),'Исх-увл.отчёт'!$A$2:$F$3000,6,FALSE),"-")</f>
        <v>-</v>
      </c>
      <c r="X125" s="9" t="str">
        <f>IFERROR(VLOOKUP(CONCATENATE($A125,X$1),'Исх-увл.отчёт'!$A$2:$F$3000,6,FALSE),"-")</f>
        <v>-</v>
      </c>
      <c r="Y125" s="9" t="str">
        <f>IFERROR(VLOOKUP(CONCATENATE($A125,Y$1),'Исх-увл.отчёт'!$A$2:$F$3000,6,FALSE),"-")</f>
        <v>-</v>
      </c>
      <c r="Z125" s="9" t="str">
        <f>IFERROR(VLOOKUP(CONCATENATE($A125,Z$1),'Исх-увл.отчёт'!$A$2:$F$3000,6,FALSE),"-")</f>
        <v>НЕТ</v>
      </c>
      <c r="AA125" s="9" t="str">
        <f>IFERROR(VLOOKUP(CONCATENATE($A125,AA$1),'Исх-увл.отчёт'!$A$2:$F$3000,6,FALSE),"-")</f>
        <v>-</v>
      </c>
      <c r="AB125" s="9" t="str">
        <f>IFERROR(VLOOKUP(CONCATENATE($A125,AB$1),'Исх-увл.отчёт'!$A$2:$F$3000,6,FALSE),"-")</f>
        <v>-</v>
      </c>
      <c r="AC125" s="9" t="str">
        <f>IFERROR(VLOOKUP(CONCATENATE($A125,AC$1),'Исх-увл.отчёт'!$A$2:$F$3000,6,FALSE),"-")</f>
        <v>-</v>
      </c>
      <c r="AD125" s="9" t="str">
        <f>IFERROR(VLOOKUP(CONCATENATE($A125,AD$1),'Исх-увл.отчёт'!$A$2:$F$3000,6,FALSE),"-")</f>
        <v>-</v>
      </c>
      <c r="AE125" s="9" t="str">
        <f>IFERROR(VLOOKUP(CONCATENATE($A125,AE$1),'Исх-увл.отчёт'!$A$2:$F$3000,6,FALSE),"-")</f>
        <v>-</v>
      </c>
      <c r="AF125" s="9" t="str">
        <f>IFERROR(VLOOKUP(CONCATENATE($A125,AF$1),'Исх-увл.отчёт'!$A$2:$F$3000,6,FALSE),"-")</f>
        <v>-</v>
      </c>
      <c r="AG125" s="9" t="str">
        <f>IFERROR(VLOOKUP(CONCATENATE($A125,AG$1),'Исх-увл.отчёт'!$A$2:$F$3000,6,FALSE),"-")</f>
        <v>-</v>
      </c>
      <c r="AH125" s="9" t="str">
        <f>IFERROR(VLOOKUP(CONCATENATE($A125,AH$1),'Исх-увл.отчёт'!$A$2:$F$3000,6,FALSE),"-")</f>
        <v>-</v>
      </c>
      <c r="AI125" s="9" t="str">
        <f>IFERROR(VLOOKUP(CONCATENATE($A125,AI$1),'Исх-увл.отчёт'!$A$2:$F$3000,6,FALSE),"-")</f>
        <v>-</v>
      </c>
      <c r="AJ125" s="9" t="str">
        <f>IFERROR(VLOOKUP(CONCATENATE($A125,AJ$1),'Исх-увл.отчёт'!$A$2:$F$3000,6,FALSE),"-")</f>
        <v>-</v>
      </c>
      <c r="AK125" s="9" t="str">
        <f>IFERROR(VLOOKUP(CONCATENATE($A125,AK$1),'Исх-увл.отчёт'!$A$2:$F$3000,6,FALSE),"-")</f>
        <v>ДА</v>
      </c>
      <c r="AL125" s="9" t="str">
        <f>IFERROR(VLOOKUP(CONCATENATE($A125,AL$1),'Исх-увл.отчёт'!$A$2:$F$3000,6,FALSE),"-")</f>
        <v>-</v>
      </c>
      <c r="AM125" s="9" t="str">
        <f>IFERROR(VLOOKUP(CONCATENATE($A125,AM$1),'Исх-увл.отчёт'!$A$2:$F$3000,6,FALSE),"-")</f>
        <v>-</v>
      </c>
      <c r="AN125" s="9" t="str">
        <f>IFERROR(VLOOKUP(CONCATENATE($A125,AN$1),'Исх-увл.отчёт'!$A$2:$F$3000,6,FALSE),"-")</f>
        <v>-</v>
      </c>
      <c r="AO125" s="9" t="str">
        <f>IFERROR(VLOOKUP(CONCATENATE($A125,AO$1),'Исх-увл.отчёт'!$A$2:$F$3000,6,FALSE),"-")</f>
        <v>-</v>
      </c>
      <c r="AP125" s="9" t="str">
        <f>IFERROR(VLOOKUP(CONCATENATE($A125,AP$1),'Исх-увл.отчёт'!$A$2:$F$3000,6,FALSE),"-")</f>
        <v>-</v>
      </c>
      <c r="AQ125" s="9" t="str">
        <f>IFERROR(VLOOKUP(CONCATENATE($A125,AQ$1),'Исх-увл.отчёт'!$A$2:$F$3000,6,FALSE),"-")</f>
        <v>-</v>
      </c>
      <c r="AR125" s="9" t="str">
        <f>IFERROR(VLOOKUP(CONCATENATE($A125,AR$1),'Исх-увл.отчёт'!$A$2:$F$3000,6,FALSE),"-")</f>
        <v>-</v>
      </c>
      <c r="AS125" s="9" t="str">
        <f>IFERROR(VLOOKUP(CONCATENATE($A125,AS$1),'Исх-увл.отчёт'!$A$2:$F$3000,6,FALSE),"-")</f>
        <v>-</v>
      </c>
      <c r="AT125" s="9" t="str">
        <f>IFERROR(VLOOKUP(CONCATENATE($A125,AT$1),'Исх-увл.отчёт'!$A$2:$F$3000,6,FALSE),"-")</f>
        <v>-</v>
      </c>
      <c r="AU125" s="9" t="str">
        <f>IFERROR(VLOOKUP(CONCATENATE($A125,AU$1),'Исх-увл.отчёт'!$A$2:$F$3000,6,FALSE),"-")</f>
        <v>-</v>
      </c>
      <c r="AV125" s="9" t="str">
        <f>IFERROR(VLOOKUP(CONCATENATE($A125,AV$1),'Исх-увл.отчёт'!$A$2:$F$3000,6,FALSE),"-")</f>
        <v>-</v>
      </c>
      <c r="AW125" s="9" t="str">
        <f>IFERROR(VLOOKUP(CONCATENATE($A125,AW$1),'Исх-увл.отчёт'!$A$2:$F$3000,6,FALSE),"-")</f>
        <v>-</v>
      </c>
      <c r="AX125" s="9" t="str">
        <f>IFERROR(VLOOKUP(CONCATENATE($A125,AX$1),'Исх-увл.отчёт'!$A$2:$F$3000,6,FALSE),"-")</f>
        <v>-</v>
      </c>
      <c r="AY125" s="9" t="str">
        <f>IFERROR(VLOOKUP(CONCATENATE($A125,AY$1),'Исх-увл.отчёт'!$A$2:$F$3000,6,FALSE),"-")</f>
        <v>-</v>
      </c>
      <c r="AZ125" s="9" t="str">
        <f>IFERROR(VLOOKUP(CONCATENATE($A125,AZ$1),'Исх-увл.отчёт'!$A$2:$F$3000,6,FALSE),"-")</f>
        <v>-</v>
      </c>
      <c r="BA125" s="9" t="str">
        <f>IFERROR(VLOOKUP(CONCATENATE($A125,BA$1),'Исх-увл.отчёт'!$A$2:$F$3000,6,FALSE),"-")</f>
        <v>-</v>
      </c>
      <c r="BB125" s="9" t="str">
        <f>IFERROR(VLOOKUP(CONCATENATE($A125,BB$1),'Исх-увл.отчёт'!$A$2:$F$3000,6,FALSE),"-")</f>
        <v>-</v>
      </c>
      <c r="BC125" s="9" t="str">
        <f>IFERROR(VLOOKUP(CONCATENATE($A125,BC$1),'Исх-увл.отчёт'!$A$2:$F$3000,6,FALSE),"-")</f>
        <v>НЕТ</v>
      </c>
      <c r="BD125" s="9" t="str">
        <f>IFERROR(VLOOKUP(CONCATENATE($A125,BD$1),'Исх-увл.отчёт'!$A$2:$F$3000,6,FALSE),"-")</f>
        <v>-</v>
      </c>
      <c r="BE125" s="9" t="str">
        <f>IFERROR(VLOOKUP(CONCATENATE($A125,BE$1),'Исх-увл.отчёт'!$A$2:$F$3000,6,FALSE),"-")</f>
        <v>-</v>
      </c>
      <c r="BF125" s="9" t="str">
        <f>IFERROR(VLOOKUP(CONCATENATE($A125,BF$1),'Исх-увл.отчёт'!$A$2:$F$3000,6,FALSE),"-")</f>
        <v>-</v>
      </c>
      <c r="BG125" s="9" t="str">
        <f>IFERROR(VLOOKUP(CONCATENATE($A125,BG$1),'Исх-увл.отчёт'!$A$2:$F$3000,6,FALSE),"-")</f>
        <v>-</v>
      </c>
      <c r="BH125" s="37"/>
    </row>
    <row r="126" spans="1:60">
      <c r="A126" s="125">
        <f t="shared" si="11"/>
        <v>25</v>
      </c>
      <c r="B126" s="9" t="str">
        <f>IFERROR(VLOOKUP(CONCATENATE($A126,B$1),'Исх-увл.отчёт'!$A$2:$F$3000,6,FALSE),"-")</f>
        <v>-</v>
      </c>
      <c r="C126" s="9" t="str">
        <f>IFERROR(VLOOKUP(CONCATENATE($A126,C$1),'Исх-увл.отчёт'!$A$2:$F$3000,6,FALSE),"-")</f>
        <v>-</v>
      </c>
      <c r="D126" s="9" t="str">
        <f>IFERROR(VLOOKUP(CONCATENATE($A126,D$1),'Исх-увл.отчёт'!$A$2:$F$3000,6,FALSE),"-")</f>
        <v>-</v>
      </c>
      <c r="E126" s="9" t="str">
        <f>IFERROR(VLOOKUP(CONCATENATE($A126,E$1),'Исх-увл.отчёт'!$A$2:$F$3000,6,FALSE),"-")</f>
        <v>-</v>
      </c>
      <c r="F126" s="9" t="str">
        <f>IFERROR(VLOOKUP(CONCATENATE($A126,F$1),'Исх-увл.отчёт'!$A$2:$F$3000,6,FALSE),"-")</f>
        <v>-</v>
      </c>
      <c r="G126" s="9" t="str">
        <f>IFERROR(VLOOKUP(CONCATENATE($A126,G$1),'Исх-увл.отчёт'!$A$2:$F$3000,6,FALSE),"-")</f>
        <v>-</v>
      </c>
      <c r="H126" s="9" t="str">
        <f>IFERROR(VLOOKUP(CONCATENATE($A126,H$1),'Исх-увл.отчёт'!$A$2:$F$3000,6,FALSE),"-")</f>
        <v>-</v>
      </c>
      <c r="I126" s="9" t="str">
        <f>IFERROR(VLOOKUP(CONCATENATE($A126,I$1),'Исх-увл.отчёт'!$A$2:$F$3000,6,FALSE),"-")</f>
        <v>-</v>
      </c>
      <c r="J126" s="9" t="str">
        <f>IFERROR(VLOOKUP(CONCATENATE($A126,J$1),'Исх-увл.отчёт'!$A$2:$F$3000,6,FALSE),"-")</f>
        <v>-</v>
      </c>
      <c r="K126" s="9" t="str">
        <f>IFERROR(VLOOKUP(CONCATENATE($A126,K$1),'Исх-увл.отчёт'!$A$2:$F$3000,6,FALSE),"-")</f>
        <v>-</v>
      </c>
      <c r="L126" s="9" t="str">
        <f>IFERROR(VLOOKUP(CONCATENATE($A126,L$1),'Исх-увл.отчёт'!$A$2:$F$3000,6,FALSE),"-")</f>
        <v>-</v>
      </c>
      <c r="M126" s="9" t="str">
        <f>IFERROR(VLOOKUP(CONCATENATE($A126,M$1),'Исх-увл.отчёт'!$A$2:$F$3000,6,FALSE),"-")</f>
        <v>-</v>
      </c>
      <c r="N126" s="9" t="str">
        <f>IFERROR(VLOOKUP(CONCATENATE($A126,N$1),'Исх-увл.отчёт'!$A$2:$F$3000,6,FALSE),"-")</f>
        <v>-</v>
      </c>
      <c r="O126" s="9" t="str">
        <f>IFERROR(VLOOKUP(CONCATENATE($A126,O$1),'Исх-увл.отчёт'!$A$2:$F$3000,6,FALSE),"-")</f>
        <v>-</v>
      </c>
      <c r="P126" s="9" t="str">
        <f>IFERROR(VLOOKUP(CONCATENATE($A126,P$1),'Исх-увл.отчёт'!$A$2:$F$3000,6,FALSE),"-")</f>
        <v>-</v>
      </c>
      <c r="Q126" s="9" t="str">
        <f>IFERROR(VLOOKUP(CONCATENATE($A126,Q$1),'Исх-увл.отчёт'!$A$2:$F$3000,6,FALSE),"-")</f>
        <v>-</v>
      </c>
      <c r="R126" s="9" t="str">
        <f>IFERROR(VLOOKUP(CONCATENATE($A126,R$1),'Исх-увл.отчёт'!$A$2:$F$3000,6,FALSE),"-")</f>
        <v>-</v>
      </c>
      <c r="S126" s="9" t="str">
        <f>IFERROR(VLOOKUP(CONCATENATE($A126,S$1),'Исх-увл.отчёт'!$A$2:$F$3000,6,FALSE),"-")</f>
        <v>-</v>
      </c>
      <c r="T126" s="9" t="str">
        <f>IFERROR(VLOOKUP(CONCATENATE($A126,T$1),'Исх-увл.отчёт'!$A$2:$F$3000,6,FALSE),"-")</f>
        <v>-</v>
      </c>
      <c r="U126" s="9" t="str">
        <f>IFERROR(VLOOKUP(CONCATENATE($A126,U$1),'Исх-увл.отчёт'!$A$2:$F$3000,6,FALSE),"-")</f>
        <v>-</v>
      </c>
      <c r="V126" s="9" t="str">
        <f>IFERROR(VLOOKUP(CONCATENATE($A126,V$1),'Исх-увл.отчёт'!$A$2:$F$3000,6,FALSE),"-")</f>
        <v>-</v>
      </c>
      <c r="W126" s="9" t="str">
        <f>IFERROR(VLOOKUP(CONCATENATE($A126,W$1),'Исх-увл.отчёт'!$A$2:$F$3000,6,FALSE),"-")</f>
        <v>-</v>
      </c>
      <c r="X126" s="9" t="str">
        <f>IFERROR(VLOOKUP(CONCATENATE($A126,X$1),'Исх-увл.отчёт'!$A$2:$F$3000,6,FALSE),"-")</f>
        <v>-</v>
      </c>
      <c r="Y126" s="9" t="str">
        <f>IFERROR(VLOOKUP(CONCATENATE($A126,Y$1),'Исх-увл.отчёт'!$A$2:$F$3000,6,FALSE),"-")</f>
        <v>-</v>
      </c>
      <c r="Z126" s="9" t="str">
        <f>IFERROR(VLOOKUP(CONCATENATE($A126,Z$1),'Исх-увл.отчёт'!$A$2:$F$3000,6,FALSE),"-")</f>
        <v>-</v>
      </c>
      <c r="AA126" s="9" t="str">
        <f>IFERROR(VLOOKUP(CONCATENATE($A126,AA$1),'Исх-увл.отчёт'!$A$2:$F$3000,6,FALSE),"-")</f>
        <v>-</v>
      </c>
      <c r="AB126" s="9" t="str">
        <f>IFERROR(VLOOKUP(CONCATENATE($A126,AB$1),'Исх-увл.отчёт'!$A$2:$F$3000,6,FALSE),"-")</f>
        <v>-</v>
      </c>
      <c r="AC126" s="9" t="str">
        <f>IFERROR(VLOOKUP(CONCATENATE($A126,AC$1),'Исх-увл.отчёт'!$A$2:$F$3000,6,FALSE),"-")</f>
        <v>-</v>
      </c>
      <c r="AD126" s="9" t="str">
        <f>IFERROR(VLOOKUP(CONCATENATE($A126,AD$1),'Исх-увл.отчёт'!$A$2:$F$3000,6,FALSE),"-")</f>
        <v>-</v>
      </c>
      <c r="AE126" s="9" t="str">
        <f>IFERROR(VLOOKUP(CONCATENATE($A126,AE$1),'Исх-увл.отчёт'!$A$2:$F$3000,6,FALSE),"-")</f>
        <v>-</v>
      </c>
      <c r="AF126" s="9" t="str">
        <f>IFERROR(VLOOKUP(CONCATENATE($A126,AF$1),'Исх-увл.отчёт'!$A$2:$F$3000,6,FALSE),"-")</f>
        <v>-</v>
      </c>
      <c r="AG126" s="9" t="str">
        <f>IFERROR(VLOOKUP(CONCATENATE($A126,AG$1),'Исх-увл.отчёт'!$A$2:$F$3000,6,FALSE),"-")</f>
        <v>-</v>
      </c>
      <c r="AH126" s="9" t="str">
        <f>IFERROR(VLOOKUP(CONCATENATE($A126,AH$1),'Исх-увл.отчёт'!$A$2:$F$3000,6,FALSE),"-")</f>
        <v>-</v>
      </c>
      <c r="AI126" s="9" t="str">
        <f>IFERROR(VLOOKUP(CONCATENATE($A126,AI$1),'Исх-увл.отчёт'!$A$2:$F$3000,6,FALSE),"-")</f>
        <v>-</v>
      </c>
      <c r="AJ126" s="9" t="str">
        <f>IFERROR(VLOOKUP(CONCATENATE($A126,AJ$1),'Исх-увл.отчёт'!$A$2:$F$3000,6,FALSE),"-")</f>
        <v>-</v>
      </c>
      <c r="AK126" s="9" t="str">
        <f>IFERROR(VLOOKUP(CONCATENATE($A126,AK$1),'Исх-увл.отчёт'!$A$2:$F$3000,6,FALSE),"-")</f>
        <v>-</v>
      </c>
      <c r="AL126" s="9" t="str">
        <f>IFERROR(VLOOKUP(CONCATENATE($A126,AL$1),'Исх-увл.отчёт'!$A$2:$F$3000,6,FALSE),"-")</f>
        <v>-</v>
      </c>
      <c r="AM126" s="9" t="str">
        <f>IFERROR(VLOOKUP(CONCATENATE($A126,AM$1),'Исх-увл.отчёт'!$A$2:$F$3000,6,FALSE),"-")</f>
        <v>-</v>
      </c>
      <c r="AN126" s="9" t="str">
        <f>IFERROR(VLOOKUP(CONCATENATE($A126,AN$1),'Исх-увл.отчёт'!$A$2:$F$3000,6,FALSE),"-")</f>
        <v>-</v>
      </c>
      <c r="AO126" s="9" t="str">
        <f>IFERROR(VLOOKUP(CONCATENATE($A126,AO$1),'Исх-увл.отчёт'!$A$2:$F$3000,6,FALSE),"-")</f>
        <v>-</v>
      </c>
      <c r="AP126" s="9" t="str">
        <f>IFERROR(VLOOKUP(CONCATENATE($A126,AP$1),'Исх-увл.отчёт'!$A$2:$F$3000,6,FALSE),"-")</f>
        <v>-</v>
      </c>
      <c r="AQ126" s="9" t="str">
        <f>IFERROR(VLOOKUP(CONCATENATE($A126,AQ$1),'Исх-увл.отчёт'!$A$2:$F$3000,6,FALSE),"-")</f>
        <v>-</v>
      </c>
      <c r="AR126" s="9" t="str">
        <f>IFERROR(VLOOKUP(CONCATENATE($A126,AR$1),'Исх-увл.отчёт'!$A$2:$F$3000,6,FALSE),"-")</f>
        <v>-</v>
      </c>
      <c r="AS126" s="9" t="str">
        <f>IFERROR(VLOOKUP(CONCATENATE($A126,AS$1),'Исх-увл.отчёт'!$A$2:$F$3000,6,FALSE),"-")</f>
        <v>-</v>
      </c>
      <c r="AT126" s="9" t="str">
        <f>IFERROR(VLOOKUP(CONCATENATE($A126,AT$1),'Исх-увл.отчёт'!$A$2:$F$3000,6,FALSE),"-")</f>
        <v>-</v>
      </c>
      <c r="AU126" s="9" t="str">
        <f>IFERROR(VLOOKUP(CONCATENATE($A126,AU$1),'Исх-увл.отчёт'!$A$2:$F$3000,6,FALSE),"-")</f>
        <v>-</v>
      </c>
      <c r="AV126" s="9" t="str">
        <f>IFERROR(VLOOKUP(CONCATENATE($A126,AV$1),'Исх-увл.отчёт'!$A$2:$F$3000,6,FALSE),"-")</f>
        <v>-</v>
      </c>
      <c r="AW126" s="9" t="str">
        <f>IFERROR(VLOOKUP(CONCATENATE($A126,AW$1),'Исх-увл.отчёт'!$A$2:$F$3000,6,FALSE),"-")</f>
        <v>-</v>
      </c>
      <c r="AX126" s="9" t="str">
        <f>IFERROR(VLOOKUP(CONCATENATE($A126,AX$1),'Исх-увл.отчёт'!$A$2:$F$3000,6,FALSE),"-")</f>
        <v>-</v>
      </c>
      <c r="AY126" s="9" t="str">
        <f>IFERROR(VLOOKUP(CONCATENATE($A126,AY$1),'Исх-увл.отчёт'!$A$2:$F$3000,6,FALSE),"-")</f>
        <v>-</v>
      </c>
      <c r="AZ126" s="9" t="str">
        <f>IFERROR(VLOOKUP(CONCATENATE($A126,AZ$1),'Исх-увл.отчёт'!$A$2:$F$3000,6,FALSE),"-")</f>
        <v>-</v>
      </c>
      <c r="BA126" s="9" t="str">
        <f>IFERROR(VLOOKUP(CONCATENATE($A126,BA$1),'Исх-увл.отчёт'!$A$2:$F$3000,6,FALSE),"-")</f>
        <v>-</v>
      </c>
      <c r="BB126" s="9" t="str">
        <f>IFERROR(VLOOKUP(CONCATENATE($A126,BB$1),'Исх-увл.отчёт'!$A$2:$F$3000,6,FALSE),"-")</f>
        <v>-</v>
      </c>
      <c r="BC126" s="9" t="str">
        <f>IFERROR(VLOOKUP(CONCATENATE($A126,BC$1),'Исх-увл.отчёт'!$A$2:$F$3000,6,FALSE),"-")</f>
        <v>-</v>
      </c>
      <c r="BD126" s="9" t="str">
        <f>IFERROR(VLOOKUP(CONCATENATE($A126,BD$1),'Исх-увл.отчёт'!$A$2:$F$3000,6,FALSE),"-")</f>
        <v>-</v>
      </c>
      <c r="BE126" s="9" t="str">
        <f>IFERROR(VLOOKUP(CONCATENATE($A126,BE$1),'Исх-увл.отчёт'!$A$2:$F$3000,6,FALSE),"-")</f>
        <v>-</v>
      </c>
      <c r="BF126" s="9" t="str">
        <f>IFERROR(VLOOKUP(CONCATENATE($A126,BF$1),'Исх-увл.отчёт'!$A$2:$F$3000,6,FALSE),"-")</f>
        <v>-</v>
      </c>
      <c r="BG126" s="9" t="str">
        <f>IFERROR(VLOOKUP(CONCATENATE($A126,BG$1),'Исх-увл.отчёт'!$A$2:$F$3000,6,FALSE),"-")</f>
        <v>-</v>
      </c>
      <c r="BH126" s="37"/>
    </row>
    <row r="127" spans="1:60">
      <c r="A127" s="125">
        <f t="shared" si="11"/>
        <v>26</v>
      </c>
      <c r="B127" s="9" t="str">
        <f>IFERROR(VLOOKUP(CONCATENATE($A127,B$1),'Исх-увл.отчёт'!$A$2:$F$3000,6,FALSE),"-")</f>
        <v>-</v>
      </c>
      <c r="C127" s="9" t="str">
        <f>IFERROR(VLOOKUP(CONCATENATE($A127,C$1),'Исх-увл.отчёт'!$A$2:$F$3000,6,FALSE),"-")</f>
        <v>-</v>
      </c>
      <c r="D127" s="9" t="str">
        <f>IFERROR(VLOOKUP(CONCATENATE($A127,D$1),'Исх-увл.отчёт'!$A$2:$F$3000,6,FALSE),"-")</f>
        <v>-</v>
      </c>
      <c r="E127" s="9" t="str">
        <f>IFERROR(VLOOKUP(CONCATENATE($A127,E$1),'Исх-увл.отчёт'!$A$2:$F$3000,6,FALSE),"-")</f>
        <v>-</v>
      </c>
      <c r="F127" s="9" t="str">
        <f>IFERROR(VLOOKUP(CONCATENATE($A127,F$1),'Исх-увл.отчёт'!$A$2:$F$3000,6,FALSE),"-")</f>
        <v>-</v>
      </c>
      <c r="G127" s="9" t="str">
        <f>IFERROR(VLOOKUP(CONCATENATE($A127,G$1),'Исх-увл.отчёт'!$A$2:$F$3000,6,FALSE),"-")</f>
        <v>-</v>
      </c>
      <c r="H127" s="9" t="str">
        <f>IFERROR(VLOOKUP(CONCATENATE($A127,H$1),'Исх-увл.отчёт'!$A$2:$F$3000,6,FALSE),"-")</f>
        <v>-</v>
      </c>
      <c r="I127" s="9" t="str">
        <f>IFERROR(VLOOKUP(CONCATENATE($A127,I$1),'Исх-увл.отчёт'!$A$2:$F$3000,6,FALSE),"-")</f>
        <v>-</v>
      </c>
      <c r="J127" s="9" t="str">
        <f>IFERROR(VLOOKUP(CONCATENATE($A127,J$1),'Исх-увл.отчёт'!$A$2:$F$3000,6,FALSE),"-")</f>
        <v>-</v>
      </c>
      <c r="K127" s="9" t="str">
        <f>IFERROR(VLOOKUP(CONCATENATE($A127,K$1),'Исх-увл.отчёт'!$A$2:$F$3000,6,FALSE),"-")</f>
        <v>-</v>
      </c>
      <c r="L127" s="9" t="str">
        <f>IFERROR(VLOOKUP(CONCATENATE($A127,L$1),'Исх-увл.отчёт'!$A$2:$F$3000,6,FALSE),"-")</f>
        <v>-</v>
      </c>
      <c r="M127" s="9" t="str">
        <f>IFERROR(VLOOKUP(CONCATENATE($A127,M$1),'Исх-увл.отчёт'!$A$2:$F$3000,6,FALSE),"-")</f>
        <v>-</v>
      </c>
      <c r="N127" s="9" t="str">
        <f>IFERROR(VLOOKUP(CONCATENATE($A127,N$1),'Исх-увл.отчёт'!$A$2:$F$3000,6,FALSE),"-")</f>
        <v>-</v>
      </c>
      <c r="O127" s="9" t="str">
        <f>IFERROR(VLOOKUP(CONCATENATE($A127,O$1),'Исх-увл.отчёт'!$A$2:$F$3000,6,FALSE),"-")</f>
        <v>НЕТ</v>
      </c>
      <c r="P127" s="9" t="str">
        <f>IFERROR(VLOOKUP(CONCATENATE($A127,P$1),'Исх-увл.отчёт'!$A$2:$F$3000,6,FALSE),"-")</f>
        <v>-</v>
      </c>
      <c r="Q127" s="9" t="str">
        <f>IFERROR(VLOOKUP(CONCATENATE($A127,Q$1),'Исх-увл.отчёт'!$A$2:$F$3000,6,FALSE),"-")</f>
        <v>-</v>
      </c>
      <c r="R127" s="9" t="str">
        <f>IFERROR(VLOOKUP(CONCATENATE($A127,R$1),'Исх-увл.отчёт'!$A$2:$F$3000,6,FALSE),"-")</f>
        <v>-</v>
      </c>
      <c r="S127" s="9" t="str">
        <f>IFERROR(VLOOKUP(CONCATENATE($A127,S$1),'Исх-увл.отчёт'!$A$2:$F$3000,6,FALSE),"-")</f>
        <v>-</v>
      </c>
      <c r="T127" s="9" t="str">
        <f>IFERROR(VLOOKUP(CONCATENATE($A127,T$1),'Исх-увл.отчёт'!$A$2:$F$3000,6,FALSE),"-")</f>
        <v>-</v>
      </c>
      <c r="U127" s="9" t="str">
        <f>IFERROR(VLOOKUP(CONCATENATE($A127,U$1),'Исх-увл.отчёт'!$A$2:$F$3000,6,FALSE),"-")</f>
        <v>НЕТ</v>
      </c>
      <c r="V127" s="9" t="str">
        <f>IFERROR(VLOOKUP(CONCATENATE($A127,V$1),'Исх-увл.отчёт'!$A$2:$F$3000,6,FALSE),"-")</f>
        <v>-</v>
      </c>
      <c r="W127" s="9" t="str">
        <f>IFERROR(VLOOKUP(CONCATENATE($A127,W$1),'Исх-увл.отчёт'!$A$2:$F$3000,6,FALSE),"-")</f>
        <v>-</v>
      </c>
      <c r="X127" s="9" t="str">
        <f>IFERROR(VLOOKUP(CONCATENATE($A127,X$1),'Исх-увл.отчёт'!$A$2:$F$3000,6,FALSE),"-")</f>
        <v>-</v>
      </c>
      <c r="Y127" s="9" t="str">
        <f>IFERROR(VLOOKUP(CONCATENATE($A127,Y$1),'Исх-увл.отчёт'!$A$2:$F$3000,6,FALSE),"-")</f>
        <v>-</v>
      </c>
      <c r="Z127" s="9" t="str">
        <f>IFERROR(VLOOKUP(CONCATENATE($A127,Z$1),'Исх-увл.отчёт'!$A$2:$F$3000,6,FALSE),"-")</f>
        <v>НЕТ</v>
      </c>
      <c r="AA127" s="9" t="str">
        <f>IFERROR(VLOOKUP(CONCATENATE($A127,AA$1),'Исх-увл.отчёт'!$A$2:$F$3000,6,FALSE),"-")</f>
        <v>-</v>
      </c>
      <c r="AB127" s="9" t="str">
        <f>IFERROR(VLOOKUP(CONCATENATE($A127,AB$1),'Исх-увл.отчёт'!$A$2:$F$3000,6,FALSE),"-")</f>
        <v>-</v>
      </c>
      <c r="AC127" s="9" t="str">
        <f>IFERROR(VLOOKUP(CONCATENATE($A127,AC$1),'Исх-увл.отчёт'!$A$2:$F$3000,6,FALSE),"-")</f>
        <v>-</v>
      </c>
      <c r="AD127" s="9" t="str">
        <f>IFERROR(VLOOKUP(CONCATENATE($A127,AD$1),'Исх-увл.отчёт'!$A$2:$F$3000,6,FALSE),"-")</f>
        <v>-</v>
      </c>
      <c r="AE127" s="9" t="str">
        <f>IFERROR(VLOOKUP(CONCATENATE($A127,AE$1),'Исх-увл.отчёт'!$A$2:$F$3000,6,FALSE),"-")</f>
        <v>-</v>
      </c>
      <c r="AF127" s="9" t="str">
        <f>IFERROR(VLOOKUP(CONCATENATE($A127,AF$1),'Исх-увл.отчёт'!$A$2:$F$3000,6,FALSE),"-")</f>
        <v>-</v>
      </c>
      <c r="AG127" s="9" t="str">
        <f>IFERROR(VLOOKUP(CONCATENATE($A127,AG$1),'Исх-увл.отчёт'!$A$2:$F$3000,6,FALSE),"-")</f>
        <v>-</v>
      </c>
      <c r="AH127" s="9" t="str">
        <f>IFERROR(VLOOKUP(CONCATENATE($A127,AH$1),'Исх-увл.отчёт'!$A$2:$F$3000,6,FALSE),"-")</f>
        <v>-</v>
      </c>
      <c r="AI127" s="9" t="str">
        <f>IFERROR(VLOOKUP(CONCATENATE($A127,AI$1),'Исх-увл.отчёт'!$A$2:$F$3000,6,FALSE),"-")</f>
        <v>НЕТ</v>
      </c>
      <c r="AJ127" s="9" t="str">
        <f>IFERROR(VLOOKUP(CONCATENATE($A127,AJ$1),'Исх-увл.отчёт'!$A$2:$F$3000,6,FALSE),"-")</f>
        <v>-</v>
      </c>
      <c r="AK127" s="9" t="str">
        <f>IFERROR(VLOOKUP(CONCATENATE($A127,AK$1),'Исх-увл.отчёт'!$A$2:$F$3000,6,FALSE),"-")</f>
        <v>ДА</v>
      </c>
      <c r="AL127" s="9" t="str">
        <f>IFERROR(VLOOKUP(CONCATENATE($A127,AL$1),'Исх-увл.отчёт'!$A$2:$F$3000,6,FALSE),"-")</f>
        <v>ДА</v>
      </c>
      <c r="AM127" s="9" t="str">
        <f>IFERROR(VLOOKUP(CONCATENATE($A127,AM$1),'Исх-увл.отчёт'!$A$2:$F$3000,6,FALSE),"-")</f>
        <v>-</v>
      </c>
      <c r="AN127" s="9" t="str">
        <f>IFERROR(VLOOKUP(CONCATENATE($A127,AN$1),'Исх-увл.отчёт'!$A$2:$F$3000,6,FALSE),"-")</f>
        <v>-</v>
      </c>
      <c r="AO127" s="9" t="str">
        <f>IFERROR(VLOOKUP(CONCATENATE($A127,AO$1),'Исх-увл.отчёт'!$A$2:$F$3000,6,FALSE),"-")</f>
        <v>-</v>
      </c>
      <c r="AP127" s="9" t="str">
        <f>IFERROR(VLOOKUP(CONCATENATE($A127,AP$1),'Исх-увл.отчёт'!$A$2:$F$3000,6,FALSE),"-")</f>
        <v>-</v>
      </c>
      <c r="AQ127" s="9" t="str">
        <f>IFERROR(VLOOKUP(CONCATENATE($A127,AQ$1),'Исх-увл.отчёт'!$A$2:$F$3000,6,FALSE),"-")</f>
        <v>-</v>
      </c>
      <c r="AR127" s="9" t="str">
        <f>IFERROR(VLOOKUP(CONCATENATE($A127,AR$1),'Исх-увл.отчёт'!$A$2:$F$3000,6,FALSE),"-")</f>
        <v>-</v>
      </c>
      <c r="AS127" s="9" t="str">
        <f>IFERROR(VLOOKUP(CONCATENATE($A127,AS$1),'Исх-увл.отчёт'!$A$2:$F$3000,6,FALSE),"-")</f>
        <v>-</v>
      </c>
      <c r="AT127" s="9" t="str">
        <f>IFERROR(VLOOKUP(CONCATENATE($A127,AT$1),'Исх-увл.отчёт'!$A$2:$F$3000,6,FALSE),"-")</f>
        <v>-</v>
      </c>
      <c r="AU127" s="9" t="str">
        <f>IFERROR(VLOOKUP(CONCATENATE($A127,AU$1),'Исх-увл.отчёт'!$A$2:$F$3000,6,FALSE),"-")</f>
        <v>-</v>
      </c>
      <c r="AV127" s="9" t="str">
        <f>IFERROR(VLOOKUP(CONCATENATE($A127,AV$1),'Исх-увл.отчёт'!$A$2:$F$3000,6,FALSE),"-")</f>
        <v>-</v>
      </c>
      <c r="AW127" s="9" t="str">
        <f>IFERROR(VLOOKUP(CONCATENATE($A127,AW$1),'Исх-увл.отчёт'!$A$2:$F$3000,6,FALSE),"-")</f>
        <v>-</v>
      </c>
      <c r="AX127" s="9" t="str">
        <f>IFERROR(VLOOKUP(CONCATENATE($A127,AX$1),'Исх-увл.отчёт'!$A$2:$F$3000,6,FALSE),"-")</f>
        <v>-</v>
      </c>
      <c r="AY127" s="9" t="str">
        <f>IFERROR(VLOOKUP(CONCATENATE($A127,AY$1),'Исх-увл.отчёт'!$A$2:$F$3000,6,FALSE),"-")</f>
        <v>-</v>
      </c>
      <c r="AZ127" s="9" t="str">
        <f>IFERROR(VLOOKUP(CONCATENATE($A127,AZ$1),'Исх-увл.отчёт'!$A$2:$F$3000,6,FALSE),"-")</f>
        <v>-</v>
      </c>
      <c r="BA127" s="9" t="str">
        <f>IFERROR(VLOOKUP(CONCATENATE($A127,BA$1),'Исх-увл.отчёт'!$A$2:$F$3000,6,FALSE),"-")</f>
        <v>-</v>
      </c>
      <c r="BB127" s="9" t="str">
        <f>IFERROR(VLOOKUP(CONCATENATE($A127,BB$1),'Исх-увл.отчёт'!$A$2:$F$3000,6,FALSE),"-")</f>
        <v>-</v>
      </c>
      <c r="BC127" s="9" t="str">
        <f>IFERROR(VLOOKUP(CONCATENATE($A127,BC$1),'Исх-увл.отчёт'!$A$2:$F$3000,6,FALSE),"-")</f>
        <v>НЕТ</v>
      </c>
      <c r="BD127" s="9" t="str">
        <f>IFERROR(VLOOKUP(CONCATENATE($A127,BD$1),'Исх-увл.отчёт'!$A$2:$F$3000,6,FALSE),"-")</f>
        <v>-</v>
      </c>
      <c r="BE127" s="9" t="str">
        <f>IFERROR(VLOOKUP(CONCATENATE($A127,BE$1),'Исх-увл.отчёт'!$A$2:$F$3000,6,FALSE),"-")</f>
        <v>-</v>
      </c>
      <c r="BF127" s="9" t="str">
        <f>IFERROR(VLOOKUP(CONCATENATE($A127,BF$1),'Исх-увл.отчёт'!$A$2:$F$3000,6,FALSE),"-")</f>
        <v>-</v>
      </c>
      <c r="BG127" s="9" t="str">
        <f>IFERROR(VLOOKUP(CONCATENATE($A127,BG$1),'Исх-увл.отчёт'!$A$2:$F$3000,6,FALSE),"-")</f>
        <v>-</v>
      </c>
      <c r="BH127" s="37"/>
    </row>
    <row r="128" spans="1:60">
      <c r="A128" s="125">
        <f t="shared" si="11"/>
        <v>27</v>
      </c>
      <c r="B128" s="9" t="str">
        <f>IFERROR(VLOOKUP(CONCATENATE($A128,B$1),'Исх-увл.отчёт'!$A$2:$F$3000,6,FALSE),"-")</f>
        <v>-</v>
      </c>
      <c r="C128" s="9" t="str">
        <f>IFERROR(VLOOKUP(CONCATENATE($A128,C$1),'Исх-увл.отчёт'!$A$2:$F$3000,6,FALSE),"-")</f>
        <v>-</v>
      </c>
      <c r="D128" s="9" t="str">
        <f>IFERROR(VLOOKUP(CONCATENATE($A128,D$1),'Исх-увл.отчёт'!$A$2:$F$3000,6,FALSE),"-")</f>
        <v>-</v>
      </c>
      <c r="E128" s="9" t="str">
        <f>IFERROR(VLOOKUP(CONCATENATE($A128,E$1),'Исх-увл.отчёт'!$A$2:$F$3000,6,FALSE),"-")</f>
        <v>-</v>
      </c>
      <c r="F128" s="9" t="str">
        <f>IFERROR(VLOOKUP(CONCATENATE($A128,F$1),'Исх-увл.отчёт'!$A$2:$F$3000,6,FALSE),"-")</f>
        <v>-</v>
      </c>
      <c r="G128" s="9" t="str">
        <f>IFERROR(VLOOKUP(CONCATENATE($A128,G$1),'Исх-увл.отчёт'!$A$2:$F$3000,6,FALSE),"-")</f>
        <v>-</v>
      </c>
      <c r="H128" s="9" t="str">
        <f>IFERROR(VLOOKUP(CONCATENATE($A128,H$1),'Исх-увл.отчёт'!$A$2:$F$3000,6,FALSE),"-")</f>
        <v>-</v>
      </c>
      <c r="I128" s="9" t="str">
        <f>IFERROR(VLOOKUP(CONCATENATE($A128,I$1),'Исх-увл.отчёт'!$A$2:$F$3000,6,FALSE),"-")</f>
        <v>-</v>
      </c>
      <c r="J128" s="9" t="str">
        <f>IFERROR(VLOOKUP(CONCATENATE($A128,J$1),'Исх-увл.отчёт'!$A$2:$F$3000,6,FALSE),"-")</f>
        <v>-</v>
      </c>
      <c r="K128" s="9" t="str">
        <f>IFERROR(VLOOKUP(CONCATENATE($A128,K$1),'Исх-увл.отчёт'!$A$2:$F$3000,6,FALSE),"-")</f>
        <v>-</v>
      </c>
      <c r="L128" s="9" t="str">
        <f>IFERROR(VLOOKUP(CONCATENATE($A128,L$1),'Исх-увл.отчёт'!$A$2:$F$3000,6,FALSE),"-")</f>
        <v>-</v>
      </c>
      <c r="M128" s="9" t="str">
        <f>IFERROR(VLOOKUP(CONCATENATE($A128,M$1),'Исх-увл.отчёт'!$A$2:$F$3000,6,FALSE),"-")</f>
        <v>-</v>
      </c>
      <c r="N128" s="9" t="str">
        <f>IFERROR(VLOOKUP(CONCATENATE($A128,N$1),'Исх-увл.отчёт'!$A$2:$F$3000,6,FALSE),"-")</f>
        <v>-</v>
      </c>
      <c r="O128" s="9" t="str">
        <f>IFERROR(VLOOKUP(CONCATENATE($A128,O$1),'Исх-увл.отчёт'!$A$2:$F$3000,6,FALSE),"-")</f>
        <v>НЕТ</v>
      </c>
      <c r="P128" s="9" t="str">
        <f>IFERROR(VLOOKUP(CONCATENATE($A128,P$1),'Исх-увл.отчёт'!$A$2:$F$3000,6,FALSE),"-")</f>
        <v>-</v>
      </c>
      <c r="Q128" s="9" t="str">
        <f>IFERROR(VLOOKUP(CONCATENATE($A128,Q$1),'Исх-увл.отчёт'!$A$2:$F$3000,6,FALSE),"-")</f>
        <v>-</v>
      </c>
      <c r="R128" s="9" t="str">
        <f>IFERROR(VLOOKUP(CONCATENATE($A128,R$1),'Исх-увл.отчёт'!$A$2:$F$3000,6,FALSE),"-")</f>
        <v>-</v>
      </c>
      <c r="S128" s="9" t="str">
        <f>IFERROR(VLOOKUP(CONCATENATE($A128,S$1),'Исх-увл.отчёт'!$A$2:$F$3000,6,FALSE),"-")</f>
        <v>-</v>
      </c>
      <c r="T128" s="9" t="str">
        <f>IFERROR(VLOOKUP(CONCATENATE($A128,T$1),'Исх-увл.отчёт'!$A$2:$F$3000,6,FALSE),"-")</f>
        <v>-</v>
      </c>
      <c r="U128" s="9" t="str">
        <f>IFERROR(VLOOKUP(CONCATENATE($A128,U$1),'Исх-увл.отчёт'!$A$2:$F$3000,6,FALSE),"-")</f>
        <v>-</v>
      </c>
      <c r="V128" s="9" t="str">
        <f>IFERROR(VLOOKUP(CONCATENATE($A128,V$1),'Исх-увл.отчёт'!$A$2:$F$3000,6,FALSE),"-")</f>
        <v>-</v>
      </c>
      <c r="W128" s="9" t="str">
        <f>IFERROR(VLOOKUP(CONCATENATE($A128,W$1),'Исх-увл.отчёт'!$A$2:$F$3000,6,FALSE),"-")</f>
        <v>-</v>
      </c>
      <c r="X128" s="9" t="str">
        <f>IFERROR(VLOOKUP(CONCATENATE($A128,X$1),'Исх-увл.отчёт'!$A$2:$F$3000,6,FALSE),"-")</f>
        <v>-</v>
      </c>
      <c r="Y128" s="9" t="str">
        <f>IFERROR(VLOOKUP(CONCATENATE($A128,Y$1),'Исх-увл.отчёт'!$A$2:$F$3000,6,FALSE),"-")</f>
        <v>-</v>
      </c>
      <c r="Z128" s="9" t="str">
        <f>IFERROR(VLOOKUP(CONCATENATE($A128,Z$1),'Исх-увл.отчёт'!$A$2:$F$3000,6,FALSE),"-")</f>
        <v>-</v>
      </c>
      <c r="AA128" s="9" t="str">
        <f>IFERROR(VLOOKUP(CONCATENATE($A128,AA$1),'Исх-увл.отчёт'!$A$2:$F$3000,6,FALSE),"-")</f>
        <v>-</v>
      </c>
      <c r="AB128" s="9" t="str">
        <f>IFERROR(VLOOKUP(CONCATENATE($A128,AB$1),'Исх-увл.отчёт'!$A$2:$F$3000,6,FALSE),"-")</f>
        <v>-</v>
      </c>
      <c r="AC128" s="9" t="str">
        <f>IFERROR(VLOOKUP(CONCATENATE($A128,AC$1),'Исх-увл.отчёт'!$A$2:$F$3000,6,FALSE),"-")</f>
        <v>-</v>
      </c>
      <c r="AD128" s="9" t="str">
        <f>IFERROR(VLOOKUP(CONCATENATE($A128,AD$1),'Исх-увл.отчёт'!$A$2:$F$3000,6,FALSE),"-")</f>
        <v>-</v>
      </c>
      <c r="AE128" s="9" t="str">
        <f>IFERROR(VLOOKUP(CONCATENATE($A128,AE$1),'Исх-увл.отчёт'!$A$2:$F$3000,6,FALSE),"-")</f>
        <v>-</v>
      </c>
      <c r="AF128" s="9" t="str">
        <f>IFERROR(VLOOKUP(CONCATENATE($A128,AF$1),'Исх-увл.отчёт'!$A$2:$F$3000,6,FALSE),"-")</f>
        <v>-</v>
      </c>
      <c r="AG128" s="9" t="str">
        <f>IFERROR(VLOOKUP(CONCATENATE($A128,AG$1),'Исх-увл.отчёт'!$A$2:$F$3000,6,FALSE),"-")</f>
        <v>НЕТ</v>
      </c>
      <c r="AH128" s="9" t="str">
        <f>IFERROR(VLOOKUP(CONCATENATE($A128,AH$1),'Исх-увл.отчёт'!$A$2:$F$3000,6,FALSE),"-")</f>
        <v>-</v>
      </c>
      <c r="AI128" s="9" t="str">
        <f>IFERROR(VLOOKUP(CONCATENATE($A128,AI$1),'Исх-увл.отчёт'!$A$2:$F$3000,6,FALSE),"-")</f>
        <v>-</v>
      </c>
      <c r="AJ128" s="9" t="str">
        <f>IFERROR(VLOOKUP(CONCATENATE($A128,AJ$1),'Исх-увл.отчёт'!$A$2:$F$3000,6,FALSE),"-")</f>
        <v>-</v>
      </c>
      <c r="AK128" s="9" t="str">
        <f>IFERROR(VLOOKUP(CONCATENATE($A128,AK$1),'Исх-увл.отчёт'!$A$2:$F$3000,6,FALSE),"-")</f>
        <v>ДА</v>
      </c>
      <c r="AL128" s="9" t="str">
        <f>IFERROR(VLOOKUP(CONCATENATE($A128,AL$1),'Исх-увл.отчёт'!$A$2:$F$3000,6,FALSE),"-")</f>
        <v>-</v>
      </c>
      <c r="AM128" s="9" t="str">
        <f>IFERROR(VLOOKUP(CONCATENATE($A128,AM$1),'Исх-увл.отчёт'!$A$2:$F$3000,6,FALSE),"-")</f>
        <v>-</v>
      </c>
      <c r="AN128" s="9" t="str">
        <f>IFERROR(VLOOKUP(CONCATENATE($A128,AN$1),'Исх-увл.отчёт'!$A$2:$F$3000,6,FALSE),"-")</f>
        <v>-</v>
      </c>
      <c r="AO128" s="9" t="str">
        <f>IFERROR(VLOOKUP(CONCATENATE($A128,AO$1),'Исх-увл.отчёт'!$A$2:$F$3000,6,FALSE),"-")</f>
        <v>-</v>
      </c>
      <c r="AP128" s="9" t="str">
        <f>IFERROR(VLOOKUP(CONCATENATE($A128,AP$1),'Исх-увл.отчёт'!$A$2:$F$3000,6,FALSE),"-")</f>
        <v>-</v>
      </c>
      <c r="AQ128" s="9" t="str">
        <f>IFERROR(VLOOKUP(CONCATENATE($A128,AQ$1),'Исх-увл.отчёт'!$A$2:$F$3000,6,FALSE),"-")</f>
        <v>-</v>
      </c>
      <c r="AR128" s="9" t="str">
        <f>IFERROR(VLOOKUP(CONCATENATE($A128,AR$1),'Исх-увл.отчёт'!$A$2:$F$3000,6,FALSE),"-")</f>
        <v>-</v>
      </c>
      <c r="AS128" s="9" t="str">
        <f>IFERROR(VLOOKUP(CONCATENATE($A128,AS$1),'Исх-увл.отчёт'!$A$2:$F$3000,6,FALSE),"-")</f>
        <v>-</v>
      </c>
      <c r="AT128" s="9" t="str">
        <f>IFERROR(VLOOKUP(CONCATENATE($A128,AT$1),'Исх-увл.отчёт'!$A$2:$F$3000,6,FALSE),"-")</f>
        <v>-</v>
      </c>
      <c r="AU128" s="9" t="str">
        <f>IFERROR(VLOOKUP(CONCATENATE($A128,AU$1),'Исх-увл.отчёт'!$A$2:$F$3000,6,FALSE),"-")</f>
        <v>-</v>
      </c>
      <c r="AV128" s="9" t="str">
        <f>IFERROR(VLOOKUP(CONCATENATE($A128,AV$1),'Исх-увл.отчёт'!$A$2:$F$3000,6,FALSE),"-")</f>
        <v>-</v>
      </c>
      <c r="AW128" s="9" t="str">
        <f>IFERROR(VLOOKUP(CONCATENATE($A128,AW$1),'Исх-увл.отчёт'!$A$2:$F$3000,6,FALSE),"-")</f>
        <v>-</v>
      </c>
      <c r="AX128" s="9" t="str">
        <f>IFERROR(VLOOKUP(CONCATENATE($A128,AX$1),'Исх-увл.отчёт'!$A$2:$F$3000,6,FALSE),"-")</f>
        <v>-</v>
      </c>
      <c r="AY128" s="9" t="str">
        <f>IFERROR(VLOOKUP(CONCATENATE($A128,AY$1),'Исх-увл.отчёт'!$A$2:$F$3000,6,FALSE),"-")</f>
        <v>-</v>
      </c>
      <c r="AZ128" s="9" t="str">
        <f>IFERROR(VLOOKUP(CONCATENATE($A128,AZ$1),'Исх-увл.отчёт'!$A$2:$F$3000,6,FALSE),"-")</f>
        <v>-</v>
      </c>
      <c r="BA128" s="9" t="str">
        <f>IFERROR(VLOOKUP(CONCATENATE($A128,BA$1),'Исх-увл.отчёт'!$A$2:$F$3000,6,FALSE),"-")</f>
        <v>-</v>
      </c>
      <c r="BB128" s="9" t="str">
        <f>IFERROR(VLOOKUP(CONCATENATE($A128,BB$1),'Исх-увл.отчёт'!$A$2:$F$3000,6,FALSE),"-")</f>
        <v>-</v>
      </c>
      <c r="BC128" s="9" t="str">
        <f>IFERROR(VLOOKUP(CONCATENATE($A128,BC$1),'Исх-увл.отчёт'!$A$2:$F$3000,6,FALSE),"-")</f>
        <v>-</v>
      </c>
      <c r="BD128" s="9" t="str">
        <f>IFERROR(VLOOKUP(CONCATENATE($A128,BD$1),'Исх-увл.отчёт'!$A$2:$F$3000,6,FALSE),"-")</f>
        <v>-</v>
      </c>
      <c r="BE128" s="9" t="str">
        <f>IFERROR(VLOOKUP(CONCATENATE($A128,BE$1),'Исх-увл.отчёт'!$A$2:$F$3000,6,FALSE),"-")</f>
        <v>-</v>
      </c>
      <c r="BF128" s="9" t="str">
        <f>IFERROR(VLOOKUP(CONCATENATE($A128,BF$1),'Исх-увл.отчёт'!$A$2:$F$3000,6,FALSE),"-")</f>
        <v>-</v>
      </c>
      <c r="BG128" s="9" t="str">
        <f>IFERROR(VLOOKUP(CONCATENATE($A128,BG$1),'Исх-увл.отчёт'!$A$2:$F$3000,6,FALSE),"-")</f>
        <v>-</v>
      </c>
      <c r="BH128" s="37"/>
    </row>
    <row r="129" spans="1:60">
      <c r="A129" s="125">
        <f t="shared" si="11"/>
        <v>28</v>
      </c>
      <c r="B129" s="9" t="str">
        <f>IFERROR(VLOOKUP(CONCATENATE($A129,B$1),'Исх-увл.отчёт'!$A$2:$F$3000,6,FALSE),"-")</f>
        <v>-</v>
      </c>
      <c r="C129" s="9" t="str">
        <f>IFERROR(VLOOKUP(CONCATENATE($A129,C$1),'Исх-увл.отчёт'!$A$2:$F$3000,6,FALSE),"-")</f>
        <v>-</v>
      </c>
      <c r="D129" s="9" t="str">
        <f>IFERROR(VLOOKUP(CONCATENATE($A129,D$1),'Исх-увл.отчёт'!$A$2:$F$3000,6,FALSE),"-")</f>
        <v>-</v>
      </c>
      <c r="E129" s="9" t="str">
        <f>IFERROR(VLOOKUP(CONCATENATE($A129,E$1),'Исх-увл.отчёт'!$A$2:$F$3000,6,FALSE),"-")</f>
        <v>-</v>
      </c>
      <c r="F129" s="9" t="str">
        <f>IFERROR(VLOOKUP(CONCATENATE($A129,F$1),'Исх-увл.отчёт'!$A$2:$F$3000,6,FALSE),"-")</f>
        <v>-</v>
      </c>
      <c r="G129" s="9" t="str">
        <f>IFERROR(VLOOKUP(CONCATENATE($A129,G$1),'Исх-увл.отчёт'!$A$2:$F$3000,6,FALSE),"-")</f>
        <v>-</v>
      </c>
      <c r="H129" s="9" t="str">
        <f>IFERROR(VLOOKUP(CONCATENATE($A129,H$1),'Исх-увл.отчёт'!$A$2:$F$3000,6,FALSE),"-")</f>
        <v>-</v>
      </c>
      <c r="I129" s="9" t="str">
        <f>IFERROR(VLOOKUP(CONCATENATE($A129,I$1),'Исх-увл.отчёт'!$A$2:$F$3000,6,FALSE),"-")</f>
        <v>-</v>
      </c>
      <c r="J129" s="9" t="str">
        <f>IFERROR(VLOOKUP(CONCATENATE($A129,J$1),'Исх-увл.отчёт'!$A$2:$F$3000,6,FALSE),"-")</f>
        <v>-</v>
      </c>
      <c r="K129" s="9" t="str">
        <f>IFERROR(VLOOKUP(CONCATENATE($A129,K$1),'Исх-увл.отчёт'!$A$2:$F$3000,6,FALSE),"-")</f>
        <v>-</v>
      </c>
      <c r="L129" s="9" t="str">
        <f>IFERROR(VLOOKUP(CONCATENATE($A129,L$1),'Исх-увл.отчёт'!$A$2:$F$3000,6,FALSE),"-")</f>
        <v>-</v>
      </c>
      <c r="M129" s="9" t="str">
        <f>IFERROR(VLOOKUP(CONCATENATE($A129,M$1),'Исх-увл.отчёт'!$A$2:$F$3000,6,FALSE),"-")</f>
        <v>-</v>
      </c>
      <c r="N129" s="9" t="str">
        <f>IFERROR(VLOOKUP(CONCATENATE($A129,N$1),'Исх-увл.отчёт'!$A$2:$F$3000,6,FALSE),"-")</f>
        <v>-</v>
      </c>
      <c r="O129" s="9" t="str">
        <f>IFERROR(VLOOKUP(CONCATENATE($A129,O$1),'Исх-увл.отчёт'!$A$2:$F$3000,6,FALSE),"-")</f>
        <v>-</v>
      </c>
      <c r="P129" s="9" t="str">
        <f>IFERROR(VLOOKUP(CONCATENATE($A129,P$1),'Исх-увл.отчёт'!$A$2:$F$3000,6,FALSE),"-")</f>
        <v>-</v>
      </c>
      <c r="Q129" s="9" t="str">
        <f>IFERROR(VLOOKUP(CONCATENATE($A129,Q$1),'Исх-увл.отчёт'!$A$2:$F$3000,6,FALSE),"-")</f>
        <v>-</v>
      </c>
      <c r="R129" s="9" t="str">
        <f>IFERROR(VLOOKUP(CONCATENATE($A129,R$1),'Исх-увл.отчёт'!$A$2:$F$3000,6,FALSE),"-")</f>
        <v>-</v>
      </c>
      <c r="S129" s="9" t="str">
        <f>IFERROR(VLOOKUP(CONCATENATE($A129,S$1),'Исх-увл.отчёт'!$A$2:$F$3000,6,FALSE),"-")</f>
        <v>-</v>
      </c>
      <c r="T129" s="9" t="str">
        <f>IFERROR(VLOOKUP(CONCATENATE($A129,T$1),'Исх-увл.отчёт'!$A$2:$F$3000,6,FALSE),"-")</f>
        <v>-</v>
      </c>
      <c r="U129" s="9" t="str">
        <f>IFERROR(VLOOKUP(CONCATENATE($A129,U$1),'Исх-увл.отчёт'!$A$2:$F$3000,6,FALSE),"-")</f>
        <v>-</v>
      </c>
      <c r="V129" s="9" t="str">
        <f>IFERROR(VLOOKUP(CONCATENATE($A129,V$1),'Исх-увл.отчёт'!$A$2:$F$3000,6,FALSE),"-")</f>
        <v>-</v>
      </c>
      <c r="W129" s="9" t="str">
        <f>IFERROR(VLOOKUP(CONCATENATE($A129,W$1),'Исх-увл.отчёт'!$A$2:$F$3000,6,FALSE),"-")</f>
        <v>-</v>
      </c>
      <c r="X129" s="9" t="str">
        <f>IFERROR(VLOOKUP(CONCATENATE($A129,X$1),'Исх-увл.отчёт'!$A$2:$F$3000,6,FALSE),"-")</f>
        <v>-</v>
      </c>
      <c r="Y129" s="9" t="str">
        <f>IFERROR(VLOOKUP(CONCATENATE($A129,Y$1),'Исх-увл.отчёт'!$A$2:$F$3000,6,FALSE),"-")</f>
        <v>-</v>
      </c>
      <c r="Z129" s="9" t="str">
        <f>IFERROR(VLOOKUP(CONCATENATE($A129,Z$1),'Исх-увл.отчёт'!$A$2:$F$3000,6,FALSE),"-")</f>
        <v>-</v>
      </c>
      <c r="AA129" s="9" t="str">
        <f>IFERROR(VLOOKUP(CONCATENATE($A129,AA$1),'Исх-увл.отчёт'!$A$2:$F$3000,6,FALSE),"-")</f>
        <v>-</v>
      </c>
      <c r="AB129" s="9" t="str">
        <f>IFERROR(VLOOKUP(CONCATENATE($A129,AB$1),'Исх-увл.отчёт'!$A$2:$F$3000,6,FALSE),"-")</f>
        <v>-</v>
      </c>
      <c r="AC129" s="9" t="str">
        <f>IFERROR(VLOOKUP(CONCATENATE($A129,AC$1),'Исх-увл.отчёт'!$A$2:$F$3000,6,FALSE),"-")</f>
        <v>-</v>
      </c>
      <c r="AD129" s="9" t="str">
        <f>IFERROR(VLOOKUP(CONCATENATE($A129,AD$1),'Исх-увл.отчёт'!$A$2:$F$3000,6,FALSE),"-")</f>
        <v>-</v>
      </c>
      <c r="AE129" s="9" t="str">
        <f>IFERROR(VLOOKUP(CONCATENATE($A129,AE$1),'Исх-увл.отчёт'!$A$2:$F$3000,6,FALSE),"-")</f>
        <v>-</v>
      </c>
      <c r="AF129" s="9" t="str">
        <f>IFERROR(VLOOKUP(CONCATENATE($A129,AF$1),'Исх-увл.отчёт'!$A$2:$F$3000,6,FALSE),"-")</f>
        <v>-</v>
      </c>
      <c r="AG129" s="9" t="str">
        <f>IFERROR(VLOOKUP(CONCATENATE($A129,AG$1),'Исх-увл.отчёт'!$A$2:$F$3000,6,FALSE),"-")</f>
        <v>-</v>
      </c>
      <c r="AH129" s="9" t="str">
        <f>IFERROR(VLOOKUP(CONCATENATE($A129,AH$1),'Исх-увл.отчёт'!$A$2:$F$3000,6,FALSE),"-")</f>
        <v>-</v>
      </c>
      <c r="AI129" s="9" t="str">
        <f>IFERROR(VLOOKUP(CONCATENATE($A129,AI$1),'Исх-увл.отчёт'!$A$2:$F$3000,6,FALSE),"-")</f>
        <v>-</v>
      </c>
      <c r="AJ129" s="9" t="str">
        <f>IFERROR(VLOOKUP(CONCATENATE($A129,AJ$1),'Исх-увл.отчёт'!$A$2:$F$3000,6,FALSE),"-")</f>
        <v>-</v>
      </c>
      <c r="AK129" s="9" t="str">
        <f>IFERROR(VLOOKUP(CONCATENATE($A129,AK$1),'Исх-увл.отчёт'!$A$2:$F$3000,6,FALSE),"-")</f>
        <v>-</v>
      </c>
      <c r="AL129" s="9" t="str">
        <f>IFERROR(VLOOKUP(CONCATENATE($A129,AL$1),'Исх-увл.отчёт'!$A$2:$F$3000,6,FALSE),"-")</f>
        <v>-</v>
      </c>
      <c r="AM129" s="9" t="str">
        <f>IFERROR(VLOOKUP(CONCATENATE($A129,AM$1),'Исх-увл.отчёт'!$A$2:$F$3000,6,FALSE),"-")</f>
        <v>-</v>
      </c>
      <c r="AN129" s="9" t="str">
        <f>IFERROR(VLOOKUP(CONCATENATE($A129,AN$1),'Исх-увл.отчёт'!$A$2:$F$3000,6,FALSE),"-")</f>
        <v>-</v>
      </c>
      <c r="AO129" s="9" t="str">
        <f>IFERROR(VLOOKUP(CONCATENATE($A129,AO$1),'Исх-увл.отчёт'!$A$2:$F$3000,6,FALSE),"-")</f>
        <v>-</v>
      </c>
      <c r="AP129" s="9" t="str">
        <f>IFERROR(VLOOKUP(CONCATENATE($A129,AP$1),'Исх-увл.отчёт'!$A$2:$F$3000,6,FALSE),"-")</f>
        <v>-</v>
      </c>
      <c r="AQ129" s="9" t="str">
        <f>IFERROR(VLOOKUP(CONCATENATE($A129,AQ$1),'Исх-увл.отчёт'!$A$2:$F$3000,6,FALSE),"-")</f>
        <v>-</v>
      </c>
      <c r="AR129" s="9" t="str">
        <f>IFERROR(VLOOKUP(CONCATENATE($A129,AR$1),'Исх-увл.отчёт'!$A$2:$F$3000,6,FALSE),"-")</f>
        <v>-</v>
      </c>
      <c r="AS129" s="9" t="str">
        <f>IFERROR(VLOOKUP(CONCATENATE($A129,AS$1),'Исх-увл.отчёт'!$A$2:$F$3000,6,FALSE),"-")</f>
        <v>-</v>
      </c>
      <c r="AT129" s="9" t="str">
        <f>IFERROR(VLOOKUP(CONCATENATE($A129,AT$1),'Исх-увл.отчёт'!$A$2:$F$3000,6,FALSE),"-")</f>
        <v>-</v>
      </c>
      <c r="AU129" s="9" t="str">
        <f>IFERROR(VLOOKUP(CONCATENATE($A129,AU$1),'Исх-увл.отчёт'!$A$2:$F$3000,6,FALSE),"-")</f>
        <v>-</v>
      </c>
      <c r="AV129" s="9" t="str">
        <f>IFERROR(VLOOKUP(CONCATENATE($A129,AV$1),'Исх-увл.отчёт'!$A$2:$F$3000,6,FALSE),"-")</f>
        <v>-</v>
      </c>
      <c r="AW129" s="9" t="str">
        <f>IFERROR(VLOOKUP(CONCATENATE($A129,AW$1),'Исх-увл.отчёт'!$A$2:$F$3000,6,FALSE),"-")</f>
        <v>-</v>
      </c>
      <c r="AX129" s="9" t="str">
        <f>IFERROR(VLOOKUP(CONCATENATE($A129,AX$1),'Исх-увл.отчёт'!$A$2:$F$3000,6,FALSE),"-")</f>
        <v>-</v>
      </c>
      <c r="AY129" s="9" t="str">
        <f>IFERROR(VLOOKUP(CONCATENATE($A129,AY$1),'Исх-увл.отчёт'!$A$2:$F$3000,6,FALSE),"-")</f>
        <v>-</v>
      </c>
      <c r="AZ129" s="9" t="str">
        <f>IFERROR(VLOOKUP(CONCATENATE($A129,AZ$1),'Исх-увл.отчёт'!$A$2:$F$3000,6,FALSE),"-")</f>
        <v>-</v>
      </c>
      <c r="BA129" s="9" t="str">
        <f>IFERROR(VLOOKUP(CONCATENATE($A129,BA$1),'Исх-увл.отчёт'!$A$2:$F$3000,6,FALSE),"-")</f>
        <v>-</v>
      </c>
      <c r="BB129" s="9" t="str">
        <f>IFERROR(VLOOKUP(CONCATENATE($A129,BB$1),'Исх-увл.отчёт'!$A$2:$F$3000,6,FALSE),"-")</f>
        <v>-</v>
      </c>
      <c r="BC129" s="9" t="str">
        <f>IFERROR(VLOOKUP(CONCATENATE($A129,BC$1),'Исх-увл.отчёт'!$A$2:$F$3000,6,FALSE),"-")</f>
        <v>-</v>
      </c>
      <c r="BD129" s="9" t="str">
        <f>IFERROR(VLOOKUP(CONCATENATE($A129,BD$1),'Исх-увл.отчёт'!$A$2:$F$3000,6,FALSE),"-")</f>
        <v>-</v>
      </c>
      <c r="BE129" s="9" t="str">
        <f>IFERROR(VLOOKUP(CONCATENATE($A129,BE$1),'Исх-увл.отчёт'!$A$2:$F$3000,6,FALSE),"-")</f>
        <v>-</v>
      </c>
      <c r="BF129" s="9" t="str">
        <f>IFERROR(VLOOKUP(CONCATENATE($A129,BF$1),'Исх-увл.отчёт'!$A$2:$F$3000,6,FALSE),"-")</f>
        <v>-</v>
      </c>
      <c r="BG129" s="9" t="str">
        <f>IFERROR(VLOOKUP(CONCATENATE($A129,BG$1),'Исх-увл.отчёт'!$A$2:$F$3000,6,FALSE),"-")</f>
        <v>-</v>
      </c>
      <c r="BH129" s="37"/>
    </row>
    <row r="130" spans="1:60">
      <c r="A130" s="125">
        <f t="shared" si="11"/>
        <v>29</v>
      </c>
      <c r="B130" s="9" t="str">
        <f>IFERROR(VLOOKUP(CONCATENATE($A130,B$1),'Исх-увл.отчёт'!$A$2:$F$3000,6,FALSE),"-")</f>
        <v>-</v>
      </c>
      <c r="C130" s="9" t="str">
        <f>IFERROR(VLOOKUP(CONCATENATE($A130,C$1),'Исх-увл.отчёт'!$A$2:$F$3000,6,FALSE),"-")</f>
        <v>-</v>
      </c>
      <c r="D130" s="9" t="str">
        <f>IFERROR(VLOOKUP(CONCATENATE($A130,D$1),'Исх-увл.отчёт'!$A$2:$F$3000,6,FALSE),"-")</f>
        <v>-</v>
      </c>
      <c r="E130" s="9" t="str">
        <f>IFERROR(VLOOKUP(CONCATENATE($A130,E$1),'Исх-увл.отчёт'!$A$2:$F$3000,6,FALSE),"-")</f>
        <v>-</v>
      </c>
      <c r="F130" s="9" t="str">
        <f>IFERROR(VLOOKUP(CONCATENATE($A130,F$1),'Исх-увл.отчёт'!$A$2:$F$3000,6,FALSE),"-")</f>
        <v>-</v>
      </c>
      <c r="G130" s="9" t="str">
        <f>IFERROR(VLOOKUP(CONCATENATE($A130,G$1),'Исх-увл.отчёт'!$A$2:$F$3000,6,FALSE),"-")</f>
        <v>-</v>
      </c>
      <c r="H130" s="9" t="str">
        <f>IFERROR(VLOOKUP(CONCATENATE($A130,H$1),'Исх-увл.отчёт'!$A$2:$F$3000,6,FALSE),"-")</f>
        <v>-</v>
      </c>
      <c r="I130" s="9" t="str">
        <f>IFERROR(VLOOKUP(CONCATENATE($A130,I$1),'Исх-увл.отчёт'!$A$2:$F$3000,6,FALSE),"-")</f>
        <v>ДА</v>
      </c>
      <c r="J130" s="9" t="str">
        <f>IFERROR(VLOOKUP(CONCATENATE($A130,J$1),'Исх-увл.отчёт'!$A$2:$F$3000,6,FALSE),"-")</f>
        <v>-</v>
      </c>
      <c r="K130" s="9" t="str">
        <f>IFERROR(VLOOKUP(CONCATENATE($A130,K$1),'Исх-увл.отчёт'!$A$2:$F$3000,6,FALSE),"-")</f>
        <v>-</v>
      </c>
      <c r="L130" s="9" t="str">
        <f>IFERROR(VLOOKUP(CONCATENATE($A130,L$1),'Исх-увл.отчёт'!$A$2:$F$3000,6,FALSE),"-")</f>
        <v>-</v>
      </c>
      <c r="M130" s="9" t="str">
        <f>IFERROR(VLOOKUP(CONCATENATE($A130,M$1),'Исх-увл.отчёт'!$A$2:$F$3000,6,FALSE),"-")</f>
        <v>-</v>
      </c>
      <c r="N130" s="9" t="str">
        <f>IFERROR(VLOOKUP(CONCATENATE($A130,N$1),'Исх-увл.отчёт'!$A$2:$F$3000,6,FALSE),"-")</f>
        <v>-</v>
      </c>
      <c r="O130" s="9" t="str">
        <f>IFERROR(VLOOKUP(CONCATENATE($A130,O$1),'Исх-увл.отчёт'!$A$2:$F$3000,6,FALSE),"-")</f>
        <v>НЕТ</v>
      </c>
      <c r="P130" s="9" t="str">
        <f>IFERROR(VLOOKUP(CONCATENATE($A130,P$1),'Исх-увл.отчёт'!$A$2:$F$3000,6,FALSE),"-")</f>
        <v>-</v>
      </c>
      <c r="Q130" s="9" t="str">
        <f>IFERROR(VLOOKUP(CONCATENATE($A130,Q$1),'Исх-увл.отчёт'!$A$2:$F$3000,6,FALSE),"-")</f>
        <v>-</v>
      </c>
      <c r="R130" s="9" t="str">
        <f>IFERROR(VLOOKUP(CONCATENATE($A130,R$1),'Исх-увл.отчёт'!$A$2:$F$3000,6,FALSE),"-")</f>
        <v>-</v>
      </c>
      <c r="S130" s="9" t="str">
        <f>IFERROR(VLOOKUP(CONCATENATE($A130,S$1),'Исх-увл.отчёт'!$A$2:$F$3000,6,FALSE),"-")</f>
        <v>НЕТ</v>
      </c>
      <c r="T130" s="9" t="str">
        <f>IFERROR(VLOOKUP(CONCATENATE($A130,T$1),'Исх-увл.отчёт'!$A$2:$F$3000,6,FALSE),"-")</f>
        <v>-</v>
      </c>
      <c r="U130" s="9" t="str">
        <f>IFERROR(VLOOKUP(CONCATENATE($A130,U$1),'Исх-увл.отчёт'!$A$2:$F$3000,6,FALSE),"-")</f>
        <v>-</v>
      </c>
      <c r="V130" s="9" t="str">
        <f>IFERROR(VLOOKUP(CONCATENATE($A130,V$1),'Исх-увл.отчёт'!$A$2:$F$3000,6,FALSE),"-")</f>
        <v>-</v>
      </c>
      <c r="W130" s="9" t="str">
        <f>IFERROR(VLOOKUP(CONCATENATE($A130,W$1),'Исх-увл.отчёт'!$A$2:$F$3000,6,FALSE),"-")</f>
        <v>-</v>
      </c>
      <c r="X130" s="9" t="str">
        <f>IFERROR(VLOOKUP(CONCATENATE($A130,X$1),'Исх-увл.отчёт'!$A$2:$F$3000,6,FALSE),"-")</f>
        <v>-</v>
      </c>
      <c r="Y130" s="9" t="str">
        <f>IFERROR(VLOOKUP(CONCATENATE($A130,Y$1),'Исх-увл.отчёт'!$A$2:$F$3000,6,FALSE),"-")</f>
        <v>-</v>
      </c>
      <c r="Z130" s="9" t="str">
        <f>IFERROR(VLOOKUP(CONCATENATE($A130,Z$1),'Исх-увл.отчёт'!$A$2:$F$3000,6,FALSE),"-")</f>
        <v>ДА</v>
      </c>
      <c r="AA130" s="9" t="str">
        <f>IFERROR(VLOOKUP(CONCATENATE($A130,AA$1),'Исх-увл.отчёт'!$A$2:$F$3000,6,FALSE),"-")</f>
        <v>-</v>
      </c>
      <c r="AB130" s="9" t="str">
        <f>IFERROR(VLOOKUP(CONCATENATE($A130,AB$1),'Исх-увл.отчёт'!$A$2:$F$3000,6,FALSE),"-")</f>
        <v>-</v>
      </c>
      <c r="AC130" s="9" t="str">
        <f>IFERROR(VLOOKUP(CONCATENATE($A130,AC$1),'Исх-увл.отчёт'!$A$2:$F$3000,6,FALSE),"-")</f>
        <v>-</v>
      </c>
      <c r="AD130" s="9" t="str">
        <f>IFERROR(VLOOKUP(CONCATENATE($A130,AD$1),'Исх-увл.отчёт'!$A$2:$F$3000,6,FALSE),"-")</f>
        <v>-</v>
      </c>
      <c r="AE130" s="9" t="str">
        <f>IFERROR(VLOOKUP(CONCATENATE($A130,AE$1),'Исх-увл.отчёт'!$A$2:$F$3000,6,FALSE),"-")</f>
        <v>-</v>
      </c>
      <c r="AF130" s="9" t="str">
        <f>IFERROR(VLOOKUP(CONCATENATE($A130,AF$1),'Исх-увл.отчёт'!$A$2:$F$3000,6,FALSE),"-")</f>
        <v>-</v>
      </c>
      <c r="AG130" s="9" t="str">
        <f>IFERROR(VLOOKUP(CONCATENATE($A130,AG$1),'Исх-увл.отчёт'!$A$2:$F$3000,6,FALSE),"-")</f>
        <v>НЕТ</v>
      </c>
      <c r="AH130" s="9" t="str">
        <f>IFERROR(VLOOKUP(CONCATENATE($A130,AH$1),'Исх-увл.отчёт'!$A$2:$F$3000,6,FALSE),"-")</f>
        <v>-</v>
      </c>
      <c r="AI130" s="9" t="str">
        <f>IFERROR(VLOOKUP(CONCATENATE($A130,AI$1),'Исх-увл.отчёт'!$A$2:$F$3000,6,FALSE),"-")</f>
        <v>-</v>
      </c>
      <c r="AJ130" s="9" t="str">
        <f>IFERROR(VLOOKUP(CONCATENATE($A130,AJ$1),'Исх-увл.отчёт'!$A$2:$F$3000,6,FALSE),"-")</f>
        <v>-</v>
      </c>
      <c r="AK130" s="9" t="str">
        <f>IFERROR(VLOOKUP(CONCATENATE($A130,AK$1),'Исх-увл.отчёт'!$A$2:$F$3000,6,FALSE),"-")</f>
        <v>ДА</v>
      </c>
      <c r="AL130" s="9" t="str">
        <f>IFERROR(VLOOKUP(CONCATENATE($A130,AL$1),'Исх-увл.отчёт'!$A$2:$F$3000,6,FALSE),"-")</f>
        <v>-</v>
      </c>
      <c r="AM130" s="9" t="str">
        <f>IFERROR(VLOOKUP(CONCATENATE($A130,AM$1),'Исх-увл.отчёт'!$A$2:$F$3000,6,FALSE),"-")</f>
        <v>-</v>
      </c>
      <c r="AN130" s="9" t="str">
        <f>IFERROR(VLOOKUP(CONCATENATE($A130,AN$1),'Исх-увл.отчёт'!$A$2:$F$3000,6,FALSE),"-")</f>
        <v>НЕТ</v>
      </c>
      <c r="AO130" s="9" t="str">
        <f>IFERROR(VLOOKUP(CONCATENATE($A130,AO$1),'Исх-увл.отчёт'!$A$2:$F$3000,6,FALSE),"-")</f>
        <v>-</v>
      </c>
      <c r="AP130" s="9" t="str">
        <f>IFERROR(VLOOKUP(CONCATENATE($A130,AP$1),'Исх-увл.отчёт'!$A$2:$F$3000,6,FALSE),"-")</f>
        <v>-</v>
      </c>
      <c r="AQ130" s="9" t="str">
        <f>IFERROR(VLOOKUP(CONCATENATE($A130,AQ$1),'Исх-увл.отчёт'!$A$2:$F$3000,6,FALSE),"-")</f>
        <v>-</v>
      </c>
      <c r="AR130" s="9" t="str">
        <f>IFERROR(VLOOKUP(CONCATENATE($A130,AR$1),'Исх-увл.отчёт'!$A$2:$F$3000,6,FALSE),"-")</f>
        <v>-</v>
      </c>
      <c r="AS130" s="9" t="str">
        <f>IFERROR(VLOOKUP(CONCATENATE($A130,AS$1),'Исх-увл.отчёт'!$A$2:$F$3000,6,FALSE),"-")</f>
        <v>-</v>
      </c>
      <c r="AT130" s="9" t="str">
        <f>IFERROR(VLOOKUP(CONCATENATE($A130,AT$1),'Исх-увл.отчёт'!$A$2:$F$3000,6,FALSE),"-")</f>
        <v>-</v>
      </c>
      <c r="AU130" s="9" t="str">
        <f>IFERROR(VLOOKUP(CONCATENATE($A130,AU$1),'Исх-увл.отчёт'!$A$2:$F$3000,6,FALSE),"-")</f>
        <v>-</v>
      </c>
      <c r="AV130" s="9" t="str">
        <f>IFERROR(VLOOKUP(CONCATENATE($A130,AV$1),'Исх-увл.отчёт'!$A$2:$F$3000,6,FALSE),"-")</f>
        <v>-</v>
      </c>
      <c r="AW130" s="9" t="str">
        <f>IFERROR(VLOOKUP(CONCATENATE($A130,AW$1),'Исх-увл.отчёт'!$A$2:$F$3000,6,FALSE),"-")</f>
        <v>-</v>
      </c>
      <c r="AX130" s="9" t="str">
        <f>IFERROR(VLOOKUP(CONCATENATE($A130,AX$1),'Исх-увл.отчёт'!$A$2:$F$3000,6,FALSE),"-")</f>
        <v>-</v>
      </c>
      <c r="AY130" s="9" t="str">
        <f>IFERROR(VLOOKUP(CONCATENATE($A130,AY$1),'Исх-увл.отчёт'!$A$2:$F$3000,6,FALSE),"-")</f>
        <v>-</v>
      </c>
      <c r="AZ130" s="9" t="str">
        <f>IFERROR(VLOOKUP(CONCATENATE($A130,AZ$1),'Исх-увл.отчёт'!$A$2:$F$3000,6,FALSE),"-")</f>
        <v>-</v>
      </c>
      <c r="BA130" s="9" t="str">
        <f>IFERROR(VLOOKUP(CONCATENATE($A130,BA$1),'Исх-увл.отчёт'!$A$2:$F$3000,6,FALSE),"-")</f>
        <v>-</v>
      </c>
      <c r="BB130" s="9" t="str">
        <f>IFERROR(VLOOKUP(CONCATENATE($A130,BB$1),'Исх-увл.отчёт'!$A$2:$F$3000,6,FALSE),"-")</f>
        <v>-</v>
      </c>
      <c r="BC130" s="9" t="str">
        <f>IFERROR(VLOOKUP(CONCATENATE($A130,BC$1),'Исх-увл.отчёт'!$A$2:$F$3000,6,FALSE),"-")</f>
        <v>НЕТ</v>
      </c>
      <c r="BD130" s="9" t="str">
        <f>IFERROR(VLOOKUP(CONCATENATE($A130,BD$1),'Исх-увл.отчёт'!$A$2:$F$3000,6,FALSE),"-")</f>
        <v>-</v>
      </c>
      <c r="BE130" s="9" t="str">
        <f>IFERROR(VLOOKUP(CONCATENATE($A130,BE$1),'Исх-увл.отчёт'!$A$2:$F$3000,6,FALSE),"-")</f>
        <v>-</v>
      </c>
      <c r="BF130" s="9" t="str">
        <f>IFERROR(VLOOKUP(CONCATENATE($A130,BF$1),'Исх-увл.отчёт'!$A$2:$F$3000,6,FALSE),"-")</f>
        <v>-</v>
      </c>
      <c r="BG130" s="9" t="str">
        <f>IFERROR(VLOOKUP(CONCATENATE($A130,BG$1),'Исх-увл.отчёт'!$A$2:$F$3000,6,FALSE),"-")</f>
        <v>-</v>
      </c>
      <c r="BH130" s="37"/>
    </row>
    <row r="131" spans="1:60">
      <c r="A131" s="125">
        <f t="shared" si="11"/>
        <v>30</v>
      </c>
      <c r="B131" s="9" t="str">
        <f>IFERROR(VLOOKUP(CONCATENATE($A131,B$1),'Исх-увл.отчёт'!$A$2:$F$3000,6,FALSE),"-")</f>
        <v>-</v>
      </c>
      <c r="C131" s="9" t="str">
        <f>IFERROR(VLOOKUP(CONCATENATE($A131,C$1),'Исх-увл.отчёт'!$A$2:$F$3000,6,FALSE),"-")</f>
        <v>-</v>
      </c>
      <c r="D131" s="9" t="str">
        <f>IFERROR(VLOOKUP(CONCATENATE($A131,D$1),'Исх-увл.отчёт'!$A$2:$F$3000,6,FALSE),"-")</f>
        <v>-</v>
      </c>
      <c r="E131" s="9" t="str">
        <f>IFERROR(VLOOKUP(CONCATENATE($A131,E$1),'Исх-увл.отчёт'!$A$2:$F$3000,6,FALSE),"-")</f>
        <v>-</v>
      </c>
      <c r="F131" s="9" t="str">
        <f>IFERROR(VLOOKUP(CONCATENATE($A131,F$1),'Исх-увл.отчёт'!$A$2:$F$3000,6,FALSE),"-")</f>
        <v>-</v>
      </c>
      <c r="G131" s="9" t="str">
        <f>IFERROR(VLOOKUP(CONCATENATE($A131,G$1),'Исх-увл.отчёт'!$A$2:$F$3000,6,FALSE),"-")</f>
        <v>-</v>
      </c>
      <c r="H131" s="9" t="str">
        <f>IFERROR(VLOOKUP(CONCATENATE($A131,H$1),'Исх-увл.отчёт'!$A$2:$F$3000,6,FALSE),"-")</f>
        <v>-</v>
      </c>
      <c r="I131" s="9" t="str">
        <f>IFERROR(VLOOKUP(CONCATENATE($A131,I$1),'Исх-увл.отчёт'!$A$2:$F$3000,6,FALSE),"-")</f>
        <v>-</v>
      </c>
      <c r="J131" s="9" t="str">
        <f>IFERROR(VLOOKUP(CONCATENATE($A131,J$1),'Исх-увл.отчёт'!$A$2:$F$3000,6,FALSE),"-")</f>
        <v>-</v>
      </c>
      <c r="K131" s="9" t="str">
        <f>IFERROR(VLOOKUP(CONCATENATE($A131,K$1),'Исх-увл.отчёт'!$A$2:$F$3000,6,FALSE),"-")</f>
        <v>-</v>
      </c>
      <c r="L131" s="9" t="str">
        <f>IFERROR(VLOOKUP(CONCATENATE($A131,L$1),'Исх-увл.отчёт'!$A$2:$F$3000,6,FALSE),"-")</f>
        <v>-</v>
      </c>
      <c r="M131" s="9" t="str">
        <f>IFERROR(VLOOKUP(CONCATENATE($A131,M$1),'Исх-увл.отчёт'!$A$2:$F$3000,6,FALSE),"-")</f>
        <v>-</v>
      </c>
      <c r="N131" s="9" t="str">
        <f>IFERROR(VLOOKUP(CONCATENATE($A131,N$1),'Исх-увл.отчёт'!$A$2:$F$3000,6,FALSE),"-")</f>
        <v>-</v>
      </c>
      <c r="O131" s="9" t="str">
        <f>IFERROR(VLOOKUP(CONCATENATE($A131,O$1),'Исх-увл.отчёт'!$A$2:$F$3000,6,FALSE),"-")</f>
        <v>-</v>
      </c>
      <c r="P131" s="9" t="str">
        <f>IFERROR(VLOOKUP(CONCATENATE($A131,P$1),'Исх-увл.отчёт'!$A$2:$F$3000,6,FALSE),"-")</f>
        <v>-</v>
      </c>
      <c r="Q131" s="9" t="str">
        <f>IFERROR(VLOOKUP(CONCATENATE($A131,Q$1),'Исх-увл.отчёт'!$A$2:$F$3000,6,FALSE),"-")</f>
        <v>-</v>
      </c>
      <c r="R131" s="9" t="str">
        <f>IFERROR(VLOOKUP(CONCATENATE($A131,R$1),'Исх-увл.отчёт'!$A$2:$F$3000,6,FALSE),"-")</f>
        <v>-</v>
      </c>
      <c r="S131" s="9" t="str">
        <f>IFERROR(VLOOKUP(CONCATENATE($A131,S$1),'Исх-увл.отчёт'!$A$2:$F$3000,6,FALSE),"-")</f>
        <v>-</v>
      </c>
      <c r="T131" s="9" t="str">
        <f>IFERROR(VLOOKUP(CONCATENATE($A131,T$1),'Исх-увл.отчёт'!$A$2:$F$3000,6,FALSE),"-")</f>
        <v>-</v>
      </c>
      <c r="U131" s="9" t="str">
        <f>IFERROR(VLOOKUP(CONCATENATE($A131,U$1),'Исх-увл.отчёт'!$A$2:$F$3000,6,FALSE),"-")</f>
        <v>-</v>
      </c>
      <c r="V131" s="9" t="str">
        <f>IFERROR(VLOOKUP(CONCATENATE($A131,V$1),'Исх-увл.отчёт'!$A$2:$F$3000,6,FALSE),"-")</f>
        <v>-</v>
      </c>
      <c r="W131" s="9" t="str">
        <f>IFERROR(VLOOKUP(CONCATENATE($A131,W$1),'Исх-увл.отчёт'!$A$2:$F$3000,6,FALSE),"-")</f>
        <v>-</v>
      </c>
      <c r="X131" s="9" t="str">
        <f>IFERROR(VLOOKUP(CONCATENATE($A131,X$1),'Исх-увл.отчёт'!$A$2:$F$3000,6,FALSE),"-")</f>
        <v>-</v>
      </c>
      <c r="Y131" s="9" t="str">
        <f>IFERROR(VLOOKUP(CONCATENATE($A131,Y$1),'Исх-увл.отчёт'!$A$2:$F$3000,6,FALSE),"-")</f>
        <v>-</v>
      </c>
      <c r="Z131" s="9" t="str">
        <f>IFERROR(VLOOKUP(CONCATENATE($A131,Z$1),'Исх-увл.отчёт'!$A$2:$F$3000,6,FALSE),"-")</f>
        <v>-</v>
      </c>
      <c r="AA131" s="9" t="str">
        <f>IFERROR(VLOOKUP(CONCATENATE($A131,AA$1),'Исх-увл.отчёт'!$A$2:$F$3000,6,FALSE),"-")</f>
        <v>-</v>
      </c>
      <c r="AB131" s="9" t="str">
        <f>IFERROR(VLOOKUP(CONCATENATE($A131,AB$1),'Исх-увл.отчёт'!$A$2:$F$3000,6,FALSE),"-")</f>
        <v>-</v>
      </c>
      <c r="AC131" s="9" t="str">
        <f>IFERROR(VLOOKUP(CONCATENATE($A131,AC$1),'Исх-увл.отчёт'!$A$2:$F$3000,6,FALSE),"-")</f>
        <v>-</v>
      </c>
      <c r="AD131" s="9" t="str">
        <f>IFERROR(VLOOKUP(CONCATENATE($A131,AD$1),'Исх-увл.отчёт'!$A$2:$F$3000,6,FALSE),"-")</f>
        <v>-</v>
      </c>
      <c r="AE131" s="9" t="str">
        <f>IFERROR(VLOOKUP(CONCATENATE($A131,AE$1),'Исх-увл.отчёт'!$A$2:$F$3000,6,FALSE),"-")</f>
        <v>-</v>
      </c>
      <c r="AF131" s="9" t="str">
        <f>IFERROR(VLOOKUP(CONCATENATE($A131,AF$1),'Исх-увл.отчёт'!$A$2:$F$3000,6,FALSE),"-")</f>
        <v>-</v>
      </c>
      <c r="AG131" s="9" t="str">
        <f>IFERROR(VLOOKUP(CONCATENATE($A131,AG$1),'Исх-увл.отчёт'!$A$2:$F$3000,6,FALSE),"-")</f>
        <v>-</v>
      </c>
      <c r="AH131" s="9" t="str">
        <f>IFERROR(VLOOKUP(CONCATENATE($A131,AH$1),'Исх-увл.отчёт'!$A$2:$F$3000,6,FALSE),"-")</f>
        <v>-</v>
      </c>
      <c r="AI131" s="9" t="str">
        <f>IFERROR(VLOOKUP(CONCATENATE($A131,AI$1),'Исх-увл.отчёт'!$A$2:$F$3000,6,FALSE),"-")</f>
        <v>-</v>
      </c>
      <c r="AJ131" s="9" t="str">
        <f>IFERROR(VLOOKUP(CONCATENATE($A131,AJ$1),'Исх-увл.отчёт'!$A$2:$F$3000,6,FALSE),"-")</f>
        <v>-</v>
      </c>
      <c r="AK131" s="9" t="str">
        <f>IFERROR(VLOOKUP(CONCATENATE($A131,AK$1),'Исх-увл.отчёт'!$A$2:$F$3000,6,FALSE),"-")</f>
        <v>-</v>
      </c>
      <c r="AL131" s="9" t="str">
        <f>IFERROR(VLOOKUP(CONCATENATE($A131,AL$1),'Исх-увл.отчёт'!$A$2:$F$3000,6,FALSE),"-")</f>
        <v>-</v>
      </c>
      <c r="AM131" s="9" t="str">
        <f>IFERROR(VLOOKUP(CONCATENATE($A131,AM$1),'Исх-увл.отчёт'!$A$2:$F$3000,6,FALSE),"-")</f>
        <v>-</v>
      </c>
      <c r="AN131" s="9" t="str">
        <f>IFERROR(VLOOKUP(CONCATENATE($A131,AN$1),'Исх-увл.отчёт'!$A$2:$F$3000,6,FALSE),"-")</f>
        <v>-</v>
      </c>
      <c r="AO131" s="9" t="str">
        <f>IFERROR(VLOOKUP(CONCATENATE($A131,AO$1),'Исх-увл.отчёт'!$A$2:$F$3000,6,FALSE),"-")</f>
        <v>-</v>
      </c>
      <c r="AP131" s="9" t="str">
        <f>IFERROR(VLOOKUP(CONCATENATE($A131,AP$1),'Исх-увл.отчёт'!$A$2:$F$3000,6,FALSE),"-")</f>
        <v>-</v>
      </c>
      <c r="AQ131" s="9" t="str">
        <f>IFERROR(VLOOKUP(CONCATENATE($A131,AQ$1),'Исх-увл.отчёт'!$A$2:$F$3000,6,FALSE),"-")</f>
        <v>-</v>
      </c>
      <c r="AR131" s="9" t="str">
        <f>IFERROR(VLOOKUP(CONCATENATE($A131,AR$1),'Исх-увл.отчёт'!$A$2:$F$3000,6,FALSE),"-")</f>
        <v>-</v>
      </c>
      <c r="AS131" s="9" t="str">
        <f>IFERROR(VLOOKUP(CONCATENATE($A131,AS$1),'Исх-увл.отчёт'!$A$2:$F$3000,6,FALSE),"-")</f>
        <v>-</v>
      </c>
      <c r="AT131" s="9" t="str">
        <f>IFERROR(VLOOKUP(CONCATENATE($A131,AT$1),'Исх-увл.отчёт'!$A$2:$F$3000,6,FALSE),"-")</f>
        <v>-</v>
      </c>
      <c r="AU131" s="9" t="str">
        <f>IFERROR(VLOOKUP(CONCATENATE($A131,AU$1),'Исх-увл.отчёт'!$A$2:$F$3000,6,FALSE),"-")</f>
        <v>-</v>
      </c>
      <c r="AV131" s="9" t="str">
        <f>IFERROR(VLOOKUP(CONCATENATE($A131,AV$1),'Исх-увл.отчёт'!$A$2:$F$3000,6,FALSE),"-")</f>
        <v>-</v>
      </c>
      <c r="AW131" s="9" t="str">
        <f>IFERROR(VLOOKUP(CONCATENATE($A131,AW$1),'Исх-увл.отчёт'!$A$2:$F$3000,6,FALSE),"-")</f>
        <v>-</v>
      </c>
      <c r="AX131" s="9" t="str">
        <f>IFERROR(VLOOKUP(CONCATENATE($A131,AX$1),'Исх-увл.отчёт'!$A$2:$F$3000,6,FALSE),"-")</f>
        <v>-</v>
      </c>
      <c r="AY131" s="9" t="str">
        <f>IFERROR(VLOOKUP(CONCATENATE($A131,AY$1),'Исх-увл.отчёт'!$A$2:$F$3000,6,FALSE),"-")</f>
        <v>-</v>
      </c>
      <c r="AZ131" s="9" t="str">
        <f>IFERROR(VLOOKUP(CONCATENATE($A131,AZ$1),'Исх-увл.отчёт'!$A$2:$F$3000,6,FALSE),"-")</f>
        <v>-</v>
      </c>
      <c r="BA131" s="9" t="str">
        <f>IFERROR(VLOOKUP(CONCATENATE($A131,BA$1),'Исх-увл.отчёт'!$A$2:$F$3000,6,FALSE),"-")</f>
        <v>-</v>
      </c>
      <c r="BB131" s="9" t="str">
        <f>IFERROR(VLOOKUP(CONCATENATE($A131,BB$1),'Исх-увл.отчёт'!$A$2:$F$3000,6,FALSE),"-")</f>
        <v>-</v>
      </c>
      <c r="BC131" s="9" t="str">
        <f>IFERROR(VLOOKUP(CONCATENATE($A131,BC$1),'Исх-увл.отчёт'!$A$2:$F$3000,6,FALSE),"-")</f>
        <v>-</v>
      </c>
      <c r="BD131" s="9" t="str">
        <f>IFERROR(VLOOKUP(CONCATENATE($A131,BD$1),'Исх-увл.отчёт'!$A$2:$F$3000,6,FALSE),"-")</f>
        <v>-</v>
      </c>
      <c r="BE131" s="9" t="str">
        <f>IFERROR(VLOOKUP(CONCATENATE($A131,BE$1),'Исх-увл.отчёт'!$A$2:$F$3000,6,FALSE),"-")</f>
        <v>-</v>
      </c>
      <c r="BF131" s="9" t="str">
        <f>IFERROR(VLOOKUP(CONCATENATE($A131,BF$1),'Исх-увл.отчёт'!$A$2:$F$3000,6,FALSE),"-")</f>
        <v>-</v>
      </c>
      <c r="BG131" s="9" t="str">
        <f>IFERROR(VLOOKUP(CONCATENATE($A131,BG$1),'Исх-увл.отчёт'!$A$2:$F$3000,6,FALSE),"-")</f>
        <v>-</v>
      </c>
      <c r="BH131" s="37"/>
    </row>
    <row r="132" spans="1:60">
      <c r="A132" s="125">
        <f t="shared" si="11"/>
        <v>31</v>
      </c>
      <c r="B132" s="9" t="str">
        <f>IFERROR(VLOOKUP(CONCATENATE($A132,B$1),'Исх-увл.отчёт'!$A$2:$F$3000,6,FALSE),"-")</f>
        <v>-</v>
      </c>
      <c r="C132" s="9" t="str">
        <f>IFERROR(VLOOKUP(CONCATENATE($A132,C$1),'Исх-увл.отчёт'!$A$2:$F$3000,6,FALSE),"-")</f>
        <v>-</v>
      </c>
      <c r="D132" s="9" t="str">
        <f>IFERROR(VLOOKUP(CONCATENATE($A132,D$1),'Исх-увл.отчёт'!$A$2:$F$3000,6,FALSE),"-")</f>
        <v>-</v>
      </c>
      <c r="E132" s="9" t="str">
        <f>IFERROR(VLOOKUP(CONCATENATE($A132,E$1),'Исх-увл.отчёт'!$A$2:$F$3000,6,FALSE),"-")</f>
        <v>-</v>
      </c>
      <c r="F132" s="9" t="str">
        <f>IFERROR(VLOOKUP(CONCATENATE($A132,F$1),'Исх-увл.отчёт'!$A$2:$F$3000,6,FALSE),"-")</f>
        <v>-</v>
      </c>
      <c r="G132" s="9" t="str">
        <f>IFERROR(VLOOKUP(CONCATENATE($A132,G$1),'Исх-увл.отчёт'!$A$2:$F$3000,6,FALSE),"-")</f>
        <v>-</v>
      </c>
      <c r="H132" s="9" t="str">
        <f>IFERROR(VLOOKUP(CONCATENATE($A132,H$1),'Исх-увл.отчёт'!$A$2:$F$3000,6,FALSE),"-")</f>
        <v>-</v>
      </c>
      <c r="I132" s="9" t="str">
        <f>IFERROR(VLOOKUP(CONCATENATE($A132,I$1),'Исх-увл.отчёт'!$A$2:$F$3000,6,FALSE),"-")</f>
        <v>-</v>
      </c>
      <c r="J132" s="9" t="str">
        <f>IFERROR(VLOOKUP(CONCATENATE($A132,J$1),'Исх-увл.отчёт'!$A$2:$F$3000,6,FALSE),"-")</f>
        <v>-</v>
      </c>
      <c r="K132" s="9" t="str">
        <f>IFERROR(VLOOKUP(CONCATENATE($A132,K$1),'Исх-увл.отчёт'!$A$2:$F$3000,6,FALSE),"-")</f>
        <v>-</v>
      </c>
      <c r="L132" s="9" t="str">
        <f>IFERROR(VLOOKUP(CONCATENATE($A132,L$1),'Исх-увл.отчёт'!$A$2:$F$3000,6,FALSE),"-")</f>
        <v>-</v>
      </c>
      <c r="M132" s="9" t="str">
        <f>IFERROR(VLOOKUP(CONCATENATE($A132,M$1),'Исх-увл.отчёт'!$A$2:$F$3000,6,FALSE),"-")</f>
        <v>-</v>
      </c>
      <c r="N132" s="9" t="str">
        <f>IFERROR(VLOOKUP(CONCATENATE($A132,N$1),'Исх-увл.отчёт'!$A$2:$F$3000,6,FALSE),"-")</f>
        <v>-</v>
      </c>
      <c r="O132" s="9" t="str">
        <f>IFERROR(VLOOKUP(CONCATENATE($A132,O$1),'Исх-увл.отчёт'!$A$2:$F$3000,6,FALSE),"-")</f>
        <v>-</v>
      </c>
      <c r="P132" s="9" t="str">
        <f>IFERROR(VLOOKUP(CONCATENATE($A132,P$1),'Исх-увл.отчёт'!$A$2:$F$3000,6,FALSE),"-")</f>
        <v>-</v>
      </c>
      <c r="Q132" s="9" t="str">
        <f>IFERROR(VLOOKUP(CONCATENATE($A132,Q$1),'Исх-увл.отчёт'!$A$2:$F$3000,6,FALSE),"-")</f>
        <v>-</v>
      </c>
      <c r="R132" s="9" t="str">
        <f>IFERROR(VLOOKUP(CONCATENATE($A132,R$1),'Исх-увл.отчёт'!$A$2:$F$3000,6,FALSE),"-")</f>
        <v>-</v>
      </c>
      <c r="S132" s="9" t="str">
        <f>IFERROR(VLOOKUP(CONCATENATE($A132,S$1),'Исх-увл.отчёт'!$A$2:$F$3000,6,FALSE),"-")</f>
        <v>-</v>
      </c>
      <c r="T132" s="9" t="str">
        <f>IFERROR(VLOOKUP(CONCATENATE($A132,T$1),'Исх-увл.отчёт'!$A$2:$F$3000,6,FALSE),"-")</f>
        <v>-</v>
      </c>
      <c r="U132" s="9" t="str">
        <f>IFERROR(VLOOKUP(CONCATENATE($A132,U$1),'Исх-увл.отчёт'!$A$2:$F$3000,6,FALSE),"-")</f>
        <v>-</v>
      </c>
      <c r="V132" s="9" t="str">
        <f>IFERROR(VLOOKUP(CONCATENATE($A132,V$1),'Исх-увл.отчёт'!$A$2:$F$3000,6,FALSE),"-")</f>
        <v>-</v>
      </c>
      <c r="W132" s="9" t="str">
        <f>IFERROR(VLOOKUP(CONCATENATE($A132,W$1),'Исх-увл.отчёт'!$A$2:$F$3000,6,FALSE),"-")</f>
        <v>-</v>
      </c>
      <c r="X132" s="9" t="str">
        <f>IFERROR(VLOOKUP(CONCATENATE($A132,X$1),'Исх-увл.отчёт'!$A$2:$F$3000,6,FALSE),"-")</f>
        <v>-</v>
      </c>
      <c r="Y132" s="9" t="str">
        <f>IFERROR(VLOOKUP(CONCATENATE($A132,Y$1),'Исх-увл.отчёт'!$A$2:$F$3000,6,FALSE),"-")</f>
        <v>-</v>
      </c>
      <c r="Z132" s="9" t="str">
        <f>IFERROR(VLOOKUP(CONCATENATE($A132,Z$1),'Исх-увл.отчёт'!$A$2:$F$3000,6,FALSE),"-")</f>
        <v>-</v>
      </c>
      <c r="AA132" s="9" t="str">
        <f>IFERROR(VLOOKUP(CONCATENATE($A132,AA$1),'Исх-увл.отчёт'!$A$2:$F$3000,6,FALSE),"-")</f>
        <v>-</v>
      </c>
      <c r="AB132" s="9" t="str">
        <f>IFERROR(VLOOKUP(CONCATENATE($A132,AB$1),'Исх-увл.отчёт'!$A$2:$F$3000,6,FALSE),"-")</f>
        <v>-</v>
      </c>
      <c r="AC132" s="9" t="str">
        <f>IFERROR(VLOOKUP(CONCATENATE($A132,AC$1),'Исх-увл.отчёт'!$A$2:$F$3000,6,FALSE),"-")</f>
        <v>-</v>
      </c>
      <c r="AD132" s="9" t="str">
        <f>IFERROR(VLOOKUP(CONCATENATE($A132,AD$1),'Исх-увл.отчёт'!$A$2:$F$3000,6,FALSE),"-")</f>
        <v>-</v>
      </c>
      <c r="AE132" s="9" t="str">
        <f>IFERROR(VLOOKUP(CONCATENATE($A132,AE$1),'Исх-увл.отчёт'!$A$2:$F$3000,6,FALSE),"-")</f>
        <v>-</v>
      </c>
      <c r="AF132" s="9" t="str">
        <f>IFERROR(VLOOKUP(CONCATENATE($A132,AF$1),'Исх-увл.отчёт'!$A$2:$F$3000,6,FALSE),"-")</f>
        <v>-</v>
      </c>
      <c r="AG132" s="9" t="str">
        <f>IFERROR(VLOOKUP(CONCATENATE($A132,AG$1),'Исх-увл.отчёт'!$A$2:$F$3000,6,FALSE),"-")</f>
        <v>-</v>
      </c>
      <c r="AH132" s="9" t="str">
        <f>IFERROR(VLOOKUP(CONCATENATE($A132,AH$1),'Исх-увл.отчёт'!$A$2:$F$3000,6,FALSE),"-")</f>
        <v>-</v>
      </c>
      <c r="AI132" s="9" t="str">
        <f>IFERROR(VLOOKUP(CONCATENATE($A132,AI$1),'Исх-увл.отчёт'!$A$2:$F$3000,6,FALSE),"-")</f>
        <v>-</v>
      </c>
      <c r="AJ132" s="9" t="str">
        <f>IFERROR(VLOOKUP(CONCATENATE($A132,AJ$1),'Исх-увл.отчёт'!$A$2:$F$3000,6,FALSE),"-")</f>
        <v>-</v>
      </c>
      <c r="AK132" s="9" t="str">
        <f>IFERROR(VLOOKUP(CONCATENATE($A132,AK$1),'Исх-увл.отчёт'!$A$2:$F$3000,6,FALSE),"-")</f>
        <v>-</v>
      </c>
      <c r="AL132" s="9" t="str">
        <f>IFERROR(VLOOKUP(CONCATENATE($A132,AL$1),'Исх-увл.отчёт'!$A$2:$F$3000,6,FALSE),"-")</f>
        <v>-</v>
      </c>
      <c r="AM132" s="9" t="str">
        <f>IFERROR(VLOOKUP(CONCATENATE($A132,AM$1),'Исх-увл.отчёт'!$A$2:$F$3000,6,FALSE),"-")</f>
        <v>-</v>
      </c>
      <c r="AN132" s="9" t="str">
        <f>IFERROR(VLOOKUP(CONCATENATE($A132,AN$1),'Исх-увл.отчёт'!$A$2:$F$3000,6,FALSE),"-")</f>
        <v>-</v>
      </c>
      <c r="AO132" s="9" t="str">
        <f>IFERROR(VLOOKUP(CONCATENATE($A132,AO$1),'Исх-увл.отчёт'!$A$2:$F$3000,6,FALSE),"-")</f>
        <v>-</v>
      </c>
      <c r="AP132" s="9" t="str">
        <f>IFERROR(VLOOKUP(CONCATENATE($A132,AP$1),'Исх-увл.отчёт'!$A$2:$F$3000,6,FALSE),"-")</f>
        <v>-</v>
      </c>
      <c r="AQ132" s="9" t="str">
        <f>IFERROR(VLOOKUP(CONCATENATE($A132,AQ$1),'Исх-увл.отчёт'!$A$2:$F$3000,6,FALSE),"-")</f>
        <v>-</v>
      </c>
      <c r="AR132" s="9" t="str">
        <f>IFERROR(VLOOKUP(CONCATENATE($A132,AR$1),'Исх-увл.отчёт'!$A$2:$F$3000,6,FALSE),"-")</f>
        <v>-</v>
      </c>
      <c r="AS132" s="9" t="str">
        <f>IFERROR(VLOOKUP(CONCATENATE($A132,AS$1),'Исх-увл.отчёт'!$A$2:$F$3000,6,FALSE),"-")</f>
        <v>-</v>
      </c>
      <c r="AT132" s="9" t="str">
        <f>IFERROR(VLOOKUP(CONCATENATE($A132,AT$1),'Исх-увл.отчёт'!$A$2:$F$3000,6,FALSE),"-")</f>
        <v>-</v>
      </c>
      <c r="AU132" s="9" t="str">
        <f>IFERROR(VLOOKUP(CONCATENATE($A132,AU$1),'Исх-увл.отчёт'!$A$2:$F$3000,6,FALSE),"-")</f>
        <v>-</v>
      </c>
      <c r="AV132" s="9" t="str">
        <f>IFERROR(VLOOKUP(CONCATENATE($A132,AV$1),'Исх-увл.отчёт'!$A$2:$F$3000,6,FALSE),"-")</f>
        <v>-</v>
      </c>
      <c r="AW132" s="9" t="str">
        <f>IFERROR(VLOOKUP(CONCATENATE($A132,AW$1),'Исх-увл.отчёт'!$A$2:$F$3000,6,FALSE),"-")</f>
        <v>-</v>
      </c>
      <c r="AX132" s="9" t="str">
        <f>IFERROR(VLOOKUP(CONCATENATE($A132,AX$1),'Исх-увл.отчёт'!$A$2:$F$3000,6,FALSE),"-")</f>
        <v>-</v>
      </c>
      <c r="AY132" s="9" t="str">
        <f>IFERROR(VLOOKUP(CONCATENATE($A132,AY$1),'Исх-увл.отчёт'!$A$2:$F$3000,6,FALSE),"-")</f>
        <v>-</v>
      </c>
      <c r="AZ132" s="9" t="str">
        <f>IFERROR(VLOOKUP(CONCATENATE($A132,AZ$1),'Исх-увл.отчёт'!$A$2:$F$3000,6,FALSE),"-")</f>
        <v>-</v>
      </c>
      <c r="BA132" s="9" t="str">
        <f>IFERROR(VLOOKUP(CONCATENATE($A132,BA$1),'Исх-увл.отчёт'!$A$2:$F$3000,6,FALSE),"-")</f>
        <v>-</v>
      </c>
      <c r="BB132" s="9" t="str">
        <f>IFERROR(VLOOKUP(CONCATENATE($A132,BB$1),'Исх-увл.отчёт'!$A$2:$F$3000,6,FALSE),"-")</f>
        <v>-</v>
      </c>
      <c r="BC132" s="9" t="str">
        <f>IFERROR(VLOOKUP(CONCATENATE($A132,BC$1),'Исх-увл.отчёт'!$A$2:$F$3000,6,FALSE),"-")</f>
        <v>-</v>
      </c>
      <c r="BD132" s="9" t="str">
        <f>IFERROR(VLOOKUP(CONCATENATE($A132,BD$1),'Исх-увл.отчёт'!$A$2:$F$3000,6,FALSE),"-")</f>
        <v>-</v>
      </c>
      <c r="BE132" s="9" t="str">
        <f>IFERROR(VLOOKUP(CONCATENATE($A132,BE$1),'Исх-увл.отчёт'!$A$2:$F$3000,6,FALSE),"-")</f>
        <v>-</v>
      </c>
      <c r="BF132" s="9" t="str">
        <f>IFERROR(VLOOKUP(CONCATENATE($A132,BF$1),'Исх-увл.отчёт'!$A$2:$F$3000,6,FALSE),"-")</f>
        <v>-</v>
      </c>
      <c r="BG132" s="9" t="str">
        <f>IFERROR(VLOOKUP(CONCATENATE($A132,BG$1),'Исх-увл.отчёт'!$A$2:$F$3000,6,FALSE),"-")</f>
        <v>-</v>
      </c>
      <c r="BH132" s="37"/>
    </row>
    <row r="133" spans="1:60">
      <c r="A133" s="125">
        <f t="shared" si="11"/>
        <v>32</v>
      </c>
      <c r="B133" s="9" t="str">
        <f>IFERROR(VLOOKUP(CONCATENATE($A133,B$1),'Исх-увл.отчёт'!$A$2:$F$3000,6,FALSE),"-")</f>
        <v>-</v>
      </c>
      <c r="C133" s="9" t="str">
        <f>IFERROR(VLOOKUP(CONCATENATE($A133,C$1),'Исх-увл.отчёт'!$A$2:$F$3000,6,FALSE),"-")</f>
        <v>-</v>
      </c>
      <c r="D133" s="9" t="str">
        <f>IFERROR(VLOOKUP(CONCATENATE($A133,D$1),'Исх-увл.отчёт'!$A$2:$F$3000,6,FALSE),"-")</f>
        <v>-</v>
      </c>
      <c r="E133" s="9" t="str">
        <f>IFERROR(VLOOKUP(CONCATENATE($A133,E$1),'Исх-увл.отчёт'!$A$2:$F$3000,6,FALSE),"-")</f>
        <v>-</v>
      </c>
      <c r="F133" s="9" t="str">
        <f>IFERROR(VLOOKUP(CONCATENATE($A133,F$1),'Исх-увл.отчёт'!$A$2:$F$3000,6,FALSE),"-")</f>
        <v>-</v>
      </c>
      <c r="G133" s="9" t="str">
        <f>IFERROR(VLOOKUP(CONCATENATE($A133,G$1),'Исх-увл.отчёт'!$A$2:$F$3000,6,FALSE),"-")</f>
        <v>-</v>
      </c>
      <c r="H133" s="9" t="str">
        <f>IFERROR(VLOOKUP(CONCATENATE($A133,H$1),'Исх-увл.отчёт'!$A$2:$F$3000,6,FALSE),"-")</f>
        <v>-</v>
      </c>
      <c r="I133" s="9" t="str">
        <f>IFERROR(VLOOKUP(CONCATENATE($A133,I$1),'Исх-увл.отчёт'!$A$2:$F$3000,6,FALSE),"-")</f>
        <v>-</v>
      </c>
      <c r="J133" s="9" t="str">
        <f>IFERROR(VLOOKUP(CONCATENATE($A133,J$1),'Исх-увл.отчёт'!$A$2:$F$3000,6,FALSE),"-")</f>
        <v>-</v>
      </c>
      <c r="K133" s="9" t="str">
        <f>IFERROR(VLOOKUP(CONCATENATE($A133,K$1),'Исх-увл.отчёт'!$A$2:$F$3000,6,FALSE),"-")</f>
        <v>-</v>
      </c>
      <c r="L133" s="9" t="str">
        <f>IFERROR(VLOOKUP(CONCATENATE($A133,L$1),'Исх-увл.отчёт'!$A$2:$F$3000,6,FALSE),"-")</f>
        <v>-</v>
      </c>
      <c r="M133" s="9" t="str">
        <f>IFERROR(VLOOKUP(CONCATENATE($A133,M$1),'Исх-увл.отчёт'!$A$2:$F$3000,6,FALSE),"-")</f>
        <v>-</v>
      </c>
      <c r="N133" s="9" t="str">
        <f>IFERROR(VLOOKUP(CONCATENATE($A133,N$1),'Исх-увл.отчёт'!$A$2:$F$3000,6,FALSE),"-")</f>
        <v>-</v>
      </c>
      <c r="O133" s="9" t="str">
        <f>IFERROR(VLOOKUP(CONCATENATE($A133,O$1),'Исх-увл.отчёт'!$A$2:$F$3000,6,FALSE),"-")</f>
        <v>-</v>
      </c>
      <c r="P133" s="9" t="str">
        <f>IFERROR(VLOOKUP(CONCATENATE($A133,P$1),'Исх-увл.отчёт'!$A$2:$F$3000,6,FALSE),"-")</f>
        <v>-</v>
      </c>
      <c r="Q133" s="9" t="str">
        <f>IFERROR(VLOOKUP(CONCATENATE($A133,Q$1),'Исх-увл.отчёт'!$A$2:$F$3000,6,FALSE),"-")</f>
        <v>-</v>
      </c>
      <c r="R133" s="9" t="str">
        <f>IFERROR(VLOOKUP(CONCATENATE($A133,R$1),'Исх-увл.отчёт'!$A$2:$F$3000,6,FALSE),"-")</f>
        <v>-</v>
      </c>
      <c r="S133" s="9" t="str">
        <f>IFERROR(VLOOKUP(CONCATENATE($A133,S$1),'Исх-увл.отчёт'!$A$2:$F$3000,6,FALSE),"-")</f>
        <v>-</v>
      </c>
      <c r="T133" s="9" t="str">
        <f>IFERROR(VLOOKUP(CONCATENATE($A133,T$1),'Исх-увл.отчёт'!$A$2:$F$3000,6,FALSE),"-")</f>
        <v>-</v>
      </c>
      <c r="U133" s="9" t="str">
        <f>IFERROR(VLOOKUP(CONCATENATE($A133,U$1),'Исх-увл.отчёт'!$A$2:$F$3000,6,FALSE),"-")</f>
        <v>-</v>
      </c>
      <c r="V133" s="9" t="str">
        <f>IFERROR(VLOOKUP(CONCATENATE($A133,V$1),'Исх-увл.отчёт'!$A$2:$F$3000,6,FALSE),"-")</f>
        <v>-</v>
      </c>
      <c r="W133" s="9" t="str">
        <f>IFERROR(VLOOKUP(CONCATENATE($A133,W$1),'Исх-увл.отчёт'!$A$2:$F$3000,6,FALSE),"-")</f>
        <v>-</v>
      </c>
      <c r="X133" s="9" t="str">
        <f>IFERROR(VLOOKUP(CONCATENATE($A133,X$1),'Исх-увл.отчёт'!$A$2:$F$3000,6,FALSE),"-")</f>
        <v>-</v>
      </c>
      <c r="Y133" s="9" t="str">
        <f>IFERROR(VLOOKUP(CONCATENATE($A133,Y$1),'Исх-увл.отчёт'!$A$2:$F$3000,6,FALSE),"-")</f>
        <v>-</v>
      </c>
      <c r="Z133" s="9" t="str">
        <f>IFERROR(VLOOKUP(CONCATENATE($A133,Z$1),'Исх-увл.отчёт'!$A$2:$F$3000,6,FALSE),"-")</f>
        <v>-</v>
      </c>
      <c r="AA133" s="9" t="str">
        <f>IFERROR(VLOOKUP(CONCATENATE($A133,AA$1),'Исх-увл.отчёт'!$A$2:$F$3000,6,FALSE),"-")</f>
        <v>-</v>
      </c>
      <c r="AB133" s="9" t="str">
        <f>IFERROR(VLOOKUP(CONCATENATE($A133,AB$1),'Исх-увл.отчёт'!$A$2:$F$3000,6,FALSE),"-")</f>
        <v>-</v>
      </c>
      <c r="AC133" s="9" t="str">
        <f>IFERROR(VLOOKUP(CONCATENATE($A133,AC$1),'Исх-увл.отчёт'!$A$2:$F$3000,6,FALSE),"-")</f>
        <v>-</v>
      </c>
      <c r="AD133" s="9" t="str">
        <f>IFERROR(VLOOKUP(CONCATENATE($A133,AD$1),'Исх-увл.отчёт'!$A$2:$F$3000,6,FALSE),"-")</f>
        <v>-</v>
      </c>
      <c r="AE133" s="9" t="str">
        <f>IFERROR(VLOOKUP(CONCATENATE($A133,AE$1),'Исх-увл.отчёт'!$A$2:$F$3000,6,FALSE),"-")</f>
        <v>-</v>
      </c>
      <c r="AF133" s="9" t="str">
        <f>IFERROR(VLOOKUP(CONCATENATE($A133,AF$1),'Исх-увл.отчёт'!$A$2:$F$3000,6,FALSE),"-")</f>
        <v>-</v>
      </c>
      <c r="AG133" s="9" t="str">
        <f>IFERROR(VLOOKUP(CONCATENATE($A133,AG$1),'Исх-увл.отчёт'!$A$2:$F$3000,6,FALSE),"-")</f>
        <v>-</v>
      </c>
      <c r="AH133" s="9" t="str">
        <f>IFERROR(VLOOKUP(CONCATENATE($A133,AH$1),'Исх-увл.отчёт'!$A$2:$F$3000,6,FALSE),"-")</f>
        <v>-</v>
      </c>
      <c r="AI133" s="9" t="str">
        <f>IFERROR(VLOOKUP(CONCATENATE($A133,AI$1),'Исх-увл.отчёт'!$A$2:$F$3000,6,FALSE),"-")</f>
        <v>-</v>
      </c>
      <c r="AJ133" s="9" t="str">
        <f>IFERROR(VLOOKUP(CONCATENATE($A133,AJ$1),'Исх-увл.отчёт'!$A$2:$F$3000,6,FALSE),"-")</f>
        <v>-</v>
      </c>
      <c r="AK133" s="9" t="str">
        <f>IFERROR(VLOOKUP(CONCATENATE($A133,AK$1),'Исх-увл.отчёт'!$A$2:$F$3000,6,FALSE),"-")</f>
        <v>-</v>
      </c>
      <c r="AL133" s="9" t="str">
        <f>IFERROR(VLOOKUP(CONCATENATE($A133,AL$1),'Исх-увл.отчёт'!$A$2:$F$3000,6,FALSE),"-")</f>
        <v>-</v>
      </c>
      <c r="AM133" s="9" t="str">
        <f>IFERROR(VLOOKUP(CONCATENATE($A133,AM$1),'Исх-увл.отчёт'!$A$2:$F$3000,6,FALSE),"-")</f>
        <v>-</v>
      </c>
      <c r="AN133" s="9" t="str">
        <f>IFERROR(VLOOKUP(CONCATENATE($A133,AN$1),'Исх-увл.отчёт'!$A$2:$F$3000,6,FALSE),"-")</f>
        <v>-</v>
      </c>
      <c r="AO133" s="9" t="str">
        <f>IFERROR(VLOOKUP(CONCATENATE($A133,AO$1),'Исх-увл.отчёт'!$A$2:$F$3000,6,FALSE),"-")</f>
        <v>-</v>
      </c>
      <c r="AP133" s="9" t="str">
        <f>IFERROR(VLOOKUP(CONCATENATE($A133,AP$1),'Исх-увл.отчёт'!$A$2:$F$3000,6,FALSE),"-")</f>
        <v>-</v>
      </c>
      <c r="AQ133" s="9" t="str">
        <f>IFERROR(VLOOKUP(CONCATENATE($A133,AQ$1),'Исх-увл.отчёт'!$A$2:$F$3000,6,FALSE),"-")</f>
        <v>-</v>
      </c>
      <c r="AR133" s="9" t="str">
        <f>IFERROR(VLOOKUP(CONCATENATE($A133,AR$1),'Исх-увл.отчёт'!$A$2:$F$3000,6,FALSE),"-")</f>
        <v>-</v>
      </c>
      <c r="AS133" s="9" t="str">
        <f>IFERROR(VLOOKUP(CONCATENATE($A133,AS$1),'Исх-увл.отчёт'!$A$2:$F$3000,6,FALSE),"-")</f>
        <v>-</v>
      </c>
      <c r="AT133" s="9" t="str">
        <f>IFERROR(VLOOKUP(CONCATENATE($A133,AT$1),'Исх-увл.отчёт'!$A$2:$F$3000,6,FALSE),"-")</f>
        <v>-</v>
      </c>
      <c r="AU133" s="9" t="str">
        <f>IFERROR(VLOOKUP(CONCATENATE($A133,AU$1),'Исх-увл.отчёт'!$A$2:$F$3000,6,FALSE),"-")</f>
        <v>-</v>
      </c>
      <c r="AV133" s="9" t="str">
        <f>IFERROR(VLOOKUP(CONCATENATE($A133,AV$1),'Исх-увл.отчёт'!$A$2:$F$3000,6,FALSE),"-")</f>
        <v>-</v>
      </c>
      <c r="AW133" s="9" t="str">
        <f>IFERROR(VLOOKUP(CONCATENATE($A133,AW$1),'Исх-увл.отчёт'!$A$2:$F$3000,6,FALSE),"-")</f>
        <v>-</v>
      </c>
      <c r="AX133" s="9" t="str">
        <f>IFERROR(VLOOKUP(CONCATENATE($A133,AX$1),'Исх-увл.отчёт'!$A$2:$F$3000,6,FALSE),"-")</f>
        <v>-</v>
      </c>
      <c r="AY133" s="9" t="str">
        <f>IFERROR(VLOOKUP(CONCATENATE($A133,AY$1),'Исх-увл.отчёт'!$A$2:$F$3000,6,FALSE),"-")</f>
        <v>-</v>
      </c>
      <c r="AZ133" s="9" t="str">
        <f>IFERROR(VLOOKUP(CONCATENATE($A133,AZ$1),'Исх-увл.отчёт'!$A$2:$F$3000,6,FALSE),"-")</f>
        <v>-</v>
      </c>
      <c r="BA133" s="9" t="str">
        <f>IFERROR(VLOOKUP(CONCATENATE($A133,BA$1),'Исх-увл.отчёт'!$A$2:$F$3000,6,FALSE),"-")</f>
        <v>-</v>
      </c>
      <c r="BB133" s="9" t="str">
        <f>IFERROR(VLOOKUP(CONCATENATE($A133,BB$1),'Исх-увл.отчёт'!$A$2:$F$3000,6,FALSE),"-")</f>
        <v>-</v>
      </c>
      <c r="BC133" s="9" t="str">
        <f>IFERROR(VLOOKUP(CONCATENATE($A133,BC$1),'Исх-увл.отчёт'!$A$2:$F$3000,6,FALSE),"-")</f>
        <v>-</v>
      </c>
      <c r="BD133" s="9" t="str">
        <f>IFERROR(VLOOKUP(CONCATENATE($A133,BD$1),'Исх-увл.отчёт'!$A$2:$F$3000,6,FALSE),"-")</f>
        <v>-</v>
      </c>
      <c r="BE133" s="9" t="str">
        <f>IFERROR(VLOOKUP(CONCATENATE($A133,BE$1),'Исх-увл.отчёт'!$A$2:$F$3000,6,FALSE),"-")</f>
        <v>-</v>
      </c>
      <c r="BF133" s="9" t="str">
        <f>IFERROR(VLOOKUP(CONCATENATE($A133,BF$1),'Исх-увл.отчёт'!$A$2:$F$3000,6,FALSE),"-")</f>
        <v>-</v>
      </c>
      <c r="BG133" s="9" t="str">
        <f>IFERROR(VLOOKUP(CONCATENATE($A133,BG$1),'Исх-увл.отчёт'!$A$2:$F$3000,6,FALSE),"-")</f>
        <v>-</v>
      </c>
      <c r="BH133" s="37"/>
    </row>
    <row r="134" spans="1:60">
      <c r="A134" s="125">
        <f t="shared" si="11"/>
        <v>33</v>
      </c>
      <c r="B134" s="9" t="str">
        <f>IFERROR(VLOOKUP(CONCATENATE($A134,B$1),'Исх-увл.отчёт'!$A$2:$F$3000,6,FALSE),"-")</f>
        <v>-</v>
      </c>
      <c r="C134" s="9" t="str">
        <f>IFERROR(VLOOKUP(CONCATENATE($A134,C$1),'Исх-увл.отчёт'!$A$2:$F$3000,6,FALSE),"-")</f>
        <v>-</v>
      </c>
      <c r="D134" s="9" t="str">
        <f>IFERROR(VLOOKUP(CONCATENATE($A134,D$1),'Исх-увл.отчёт'!$A$2:$F$3000,6,FALSE),"-")</f>
        <v>-</v>
      </c>
      <c r="E134" s="9" t="str">
        <f>IFERROR(VLOOKUP(CONCATENATE($A134,E$1),'Исх-увл.отчёт'!$A$2:$F$3000,6,FALSE),"-")</f>
        <v>-</v>
      </c>
      <c r="F134" s="9" t="str">
        <f>IFERROR(VLOOKUP(CONCATENATE($A134,F$1),'Исх-увл.отчёт'!$A$2:$F$3000,6,FALSE),"-")</f>
        <v>-</v>
      </c>
      <c r="G134" s="9" t="str">
        <f>IFERROR(VLOOKUP(CONCATENATE($A134,G$1),'Исх-увл.отчёт'!$A$2:$F$3000,6,FALSE),"-")</f>
        <v>-</v>
      </c>
      <c r="H134" s="9" t="str">
        <f>IFERROR(VLOOKUP(CONCATENATE($A134,H$1),'Исх-увл.отчёт'!$A$2:$F$3000,6,FALSE),"-")</f>
        <v>-</v>
      </c>
      <c r="I134" s="9" t="str">
        <f>IFERROR(VLOOKUP(CONCATENATE($A134,I$1),'Исх-увл.отчёт'!$A$2:$F$3000,6,FALSE),"-")</f>
        <v>-</v>
      </c>
      <c r="J134" s="9" t="str">
        <f>IFERROR(VLOOKUP(CONCATENATE($A134,J$1),'Исх-увл.отчёт'!$A$2:$F$3000,6,FALSE),"-")</f>
        <v>-</v>
      </c>
      <c r="K134" s="9" t="str">
        <f>IFERROR(VLOOKUP(CONCATENATE($A134,K$1),'Исх-увл.отчёт'!$A$2:$F$3000,6,FALSE),"-")</f>
        <v>-</v>
      </c>
      <c r="L134" s="9" t="str">
        <f>IFERROR(VLOOKUP(CONCATENATE($A134,L$1),'Исх-увл.отчёт'!$A$2:$F$3000,6,FALSE),"-")</f>
        <v>-</v>
      </c>
      <c r="M134" s="9" t="str">
        <f>IFERROR(VLOOKUP(CONCATENATE($A134,M$1),'Исх-увл.отчёт'!$A$2:$F$3000,6,FALSE),"-")</f>
        <v>-</v>
      </c>
      <c r="N134" s="9" t="str">
        <f>IFERROR(VLOOKUP(CONCATENATE($A134,N$1),'Исх-увл.отчёт'!$A$2:$F$3000,6,FALSE),"-")</f>
        <v>-</v>
      </c>
      <c r="O134" s="9" t="str">
        <f>IFERROR(VLOOKUP(CONCATENATE($A134,O$1),'Исх-увл.отчёт'!$A$2:$F$3000,6,FALSE),"-")</f>
        <v>-</v>
      </c>
      <c r="P134" s="9" t="str">
        <f>IFERROR(VLOOKUP(CONCATENATE($A134,P$1),'Исх-увл.отчёт'!$A$2:$F$3000,6,FALSE),"-")</f>
        <v>-</v>
      </c>
      <c r="Q134" s="9" t="str">
        <f>IFERROR(VLOOKUP(CONCATENATE($A134,Q$1),'Исх-увл.отчёт'!$A$2:$F$3000,6,FALSE),"-")</f>
        <v>-</v>
      </c>
      <c r="R134" s="9" t="str">
        <f>IFERROR(VLOOKUP(CONCATENATE($A134,R$1),'Исх-увл.отчёт'!$A$2:$F$3000,6,FALSE),"-")</f>
        <v>-</v>
      </c>
      <c r="S134" s="9" t="str">
        <f>IFERROR(VLOOKUP(CONCATENATE($A134,S$1),'Исх-увл.отчёт'!$A$2:$F$3000,6,FALSE),"-")</f>
        <v>-</v>
      </c>
      <c r="T134" s="9" t="str">
        <f>IFERROR(VLOOKUP(CONCATENATE($A134,T$1),'Исх-увл.отчёт'!$A$2:$F$3000,6,FALSE),"-")</f>
        <v>-</v>
      </c>
      <c r="U134" s="9" t="str">
        <f>IFERROR(VLOOKUP(CONCATENATE($A134,U$1),'Исх-увл.отчёт'!$A$2:$F$3000,6,FALSE),"-")</f>
        <v>-</v>
      </c>
      <c r="V134" s="9" t="str">
        <f>IFERROR(VLOOKUP(CONCATENATE($A134,V$1),'Исх-увл.отчёт'!$A$2:$F$3000,6,FALSE),"-")</f>
        <v>-</v>
      </c>
      <c r="W134" s="9" t="str">
        <f>IFERROR(VLOOKUP(CONCATENATE($A134,W$1),'Исх-увл.отчёт'!$A$2:$F$3000,6,FALSE),"-")</f>
        <v>-</v>
      </c>
      <c r="X134" s="9" t="str">
        <f>IFERROR(VLOOKUP(CONCATENATE($A134,X$1),'Исх-увл.отчёт'!$A$2:$F$3000,6,FALSE),"-")</f>
        <v>-</v>
      </c>
      <c r="Y134" s="9" t="str">
        <f>IFERROR(VLOOKUP(CONCATENATE($A134,Y$1),'Исх-увл.отчёт'!$A$2:$F$3000,6,FALSE),"-")</f>
        <v>-</v>
      </c>
      <c r="Z134" s="9" t="str">
        <f>IFERROR(VLOOKUP(CONCATENATE($A134,Z$1),'Исх-увл.отчёт'!$A$2:$F$3000,6,FALSE),"-")</f>
        <v>-</v>
      </c>
      <c r="AA134" s="9" t="str">
        <f>IFERROR(VLOOKUP(CONCATENATE($A134,AA$1),'Исх-увл.отчёт'!$A$2:$F$3000,6,FALSE),"-")</f>
        <v>-</v>
      </c>
      <c r="AB134" s="9" t="str">
        <f>IFERROR(VLOOKUP(CONCATENATE($A134,AB$1),'Исх-увл.отчёт'!$A$2:$F$3000,6,FALSE),"-")</f>
        <v>-</v>
      </c>
      <c r="AC134" s="9" t="str">
        <f>IFERROR(VLOOKUP(CONCATENATE($A134,AC$1),'Исх-увл.отчёт'!$A$2:$F$3000,6,FALSE),"-")</f>
        <v>-</v>
      </c>
      <c r="AD134" s="9" t="str">
        <f>IFERROR(VLOOKUP(CONCATENATE($A134,AD$1),'Исх-увл.отчёт'!$A$2:$F$3000,6,FALSE),"-")</f>
        <v>-</v>
      </c>
      <c r="AE134" s="9" t="str">
        <f>IFERROR(VLOOKUP(CONCATENATE($A134,AE$1),'Исх-увл.отчёт'!$A$2:$F$3000,6,FALSE),"-")</f>
        <v>-</v>
      </c>
      <c r="AF134" s="9" t="str">
        <f>IFERROR(VLOOKUP(CONCATENATE($A134,AF$1),'Исх-увл.отчёт'!$A$2:$F$3000,6,FALSE),"-")</f>
        <v>-</v>
      </c>
      <c r="AG134" s="9" t="str">
        <f>IFERROR(VLOOKUP(CONCATENATE($A134,AG$1),'Исх-увл.отчёт'!$A$2:$F$3000,6,FALSE),"-")</f>
        <v>-</v>
      </c>
      <c r="AH134" s="9" t="str">
        <f>IFERROR(VLOOKUP(CONCATENATE($A134,AH$1),'Исх-увл.отчёт'!$A$2:$F$3000,6,FALSE),"-")</f>
        <v>-</v>
      </c>
      <c r="AI134" s="9" t="str">
        <f>IFERROR(VLOOKUP(CONCATENATE($A134,AI$1),'Исх-увл.отчёт'!$A$2:$F$3000,6,FALSE),"-")</f>
        <v>-</v>
      </c>
      <c r="AJ134" s="9" t="str">
        <f>IFERROR(VLOOKUP(CONCATENATE($A134,AJ$1),'Исх-увл.отчёт'!$A$2:$F$3000,6,FALSE),"-")</f>
        <v>-</v>
      </c>
      <c r="AK134" s="9" t="str">
        <f>IFERROR(VLOOKUP(CONCATENATE($A134,AK$1),'Исх-увл.отчёт'!$A$2:$F$3000,6,FALSE),"-")</f>
        <v>ДА</v>
      </c>
      <c r="AL134" s="9" t="str">
        <f>IFERROR(VLOOKUP(CONCATENATE($A134,AL$1),'Исх-увл.отчёт'!$A$2:$F$3000,6,FALSE),"-")</f>
        <v>-</v>
      </c>
      <c r="AM134" s="9" t="str">
        <f>IFERROR(VLOOKUP(CONCATENATE($A134,AM$1),'Исх-увл.отчёт'!$A$2:$F$3000,6,FALSE),"-")</f>
        <v>-</v>
      </c>
      <c r="AN134" s="9" t="str">
        <f>IFERROR(VLOOKUP(CONCATENATE($A134,AN$1),'Исх-увл.отчёт'!$A$2:$F$3000,6,FALSE),"-")</f>
        <v>-</v>
      </c>
      <c r="AO134" s="9" t="str">
        <f>IFERROR(VLOOKUP(CONCATENATE($A134,AO$1),'Исх-увл.отчёт'!$A$2:$F$3000,6,FALSE),"-")</f>
        <v>-</v>
      </c>
      <c r="AP134" s="9" t="str">
        <f>IFERROR(VLOOKUP(CONCATENATE($A134,AP$1),'Исх-увл.отчёт'!$A$2:$F$3000,6,FALSE),"-")</f>
        <v>-</v>
      </c>
      <c r="AQ134" s="9" t="str">
        <f>IFERROR(VLOOKUP(CONCATENATE($A134,AQ$1),'Исх-увл.отчёт'!$A$2:$F$3000,6,FALSE),"-")</f>
        <v>-</v>
      </c>
      <c r="AR134" s="9" t="str">
        <f>IFERROR(VLOOKUP(CONCATENATE($A134,AR$1),'Исх-увл.отчёт'!$A$2:$F$3000,6,FALSE),"-")</f>
        <v>-</v>
      </c>
      <c r="AS134" s="9" t="str">
        <f>IFERROR(VLOOKUP(CONCATENATE($A134,AS$1),'Исх-увл.отчёт'!$A$2:$F$3000,6,FALSE),"-")</f>
        <v>-</v>
      </c>
      <c r="AT134" s="9" t="str">
        <f>IFERROR(VLOOKUP(CONCATENATE($A134,AT$1),'Исх-увл.отчёт'!$A$2:$F$3000,6,FALSE),"-")</f>
        <v>-</v>
      </c>
      <c r="AU134" s="9" t="str">
        <f>IFERROR(VLOOKUP(CONCATENATE($A134,AU$1),'Исх-увл.отчёт'!$A$2:$F$3000,6,FALSE),"-")</f>
        <v>-</v>
      </c>
      <c r="AV134" s="9" t="str">
        <f>IFERROR(VLOOKUP(CONCATENATE($A134,AV$1),'Исх-увл.отчёт'!$A$2:$F$3000,6,FALSE),"-")</f>
        <v>-</v>
      </c>
      <c r="AW134" s="9" t="str">
        <f>IFERROR(VLOOKUP(CONCATENATE($A134,AW$1),'Исх-увл.отчёт'!$A$2:$F$3000,6,FALSE),"-")</f>
        <v>-</v>
      </c>
      <c r="AX134" s="9" t="str">
        <f>IFERROR(VLOOKUP(CONCATENATE($A134,AX$1),'Исх-увл.отчёт'!$A$2:$F$3000,6,FALSE),"-")</f>
        <v>-</v>
      </c>
      <c r="AY134" s="9" t="str">
        <f>IFERROR(VLOOKUP(CONCATENATE($A134,AY$1),'Исх-увл.отчёт'!$A$2:$F$3000,6,FALSE),"-")</f>
        <v>-</v>
      </c>
      <c r="AZ134" s="9" t="str">
        <f>IFERROR(VLOOKUP(CONCATENATE($A134,AZ$1),'Исх-увл.отчёт'!$A$2:$F$3000,6,FALSE),"-")</f>
        <v>-</v>
      </c>
      <c r="BA134" s="9" t="str">
        <f>IFERROR(VLOOKUP(CONCATENATE($A134,BA$1),'Исх-увл.отчёт'!$A$2:$F$3000,6,FALSE),"-")</f>
        <v>-</v>
      </c>
      <c r="BB134" s="9" t="str">
        <f>IFERROR(VLOOKUP(CONCATENATE($A134,BB$1),'Исх-увл.отчёт'!$A$2:$F$3000,6,FALSE),"-")</f>
        <v>-</v>
      </c>
      <c r="BC134" s="9" t="str">
        <f>IFERROR(VLOOKUP(CONCATENATE($A134,BC$1),'Исх-увл.отчёт'!$A$2:$F$3000,6,FALSE),"-")</f>
        <v>НЕТ</v>
      </c>
      <c r="BD134" s="9" t="str">
        <f>IFERROR(VLOOKUP(CONCATENATE($A134,BD$1),'Исх-увл.отчёт'!$A$2:$F$3000,6,FALSE),"-")</f>
        <v>-</v>
      </c>
      <c r="BE134" s="9" t="str">
        <f>IFERROR(VLOOKUP(CONCATENATE($A134,BE$1),'Исх-увл.отчёт'!$A$2:$F$3000,6,FALSE),"-")</f>
        <v>-</v>
      </c>
      <c r="BF134" s="9" t="str">
        <f>IFERROR(VLOOKUP(CONCATENATE($A134,BF$1),'Исх-увл.отчёт'!$A$2:$F$3000,6,FALSE),"-")</f>
        <v>-</v>
      </c>
      <c r="BG134" s="9" t="str">
        <f>IFERROR(VLOOKUP(CONCATENATE($A134,BG$1),'Исх-увл.отчёт'!$A$2:$F$3000,6,FALSE),"-")</f>
        <v>-</v>
      </c>
      <c r="BH134" s="37"/>
    </row>
    <row r="135" spans="1:60">
      <c r="A135" s="125">
        <f t="shared" si="11"/>
        <v>34</v>
      </c>
      <c r="B135" s="9" t="str">
        <f>IFERROR(VLOOKUP(CONCATENATE($A135,B$1),'Исх-увл.отчёт'!$A$2:$F$3000,6,FALSE),"-")</f>
        <v>-</v>
      </c>
      <c r="C135" s="9" t="str">
        <f>IFERROR(VLOOKUP(CONCATENATE($A135,C$1),'Исх-увл.отчёт'!$A$2:$F$3000,6,FALSE),"-")</f>
        <v>-</v>
      </c>
      <c r="D135" s="9" t="str">
        <f>IFERROR(VLOOKUP(CONCATENATE($A135,D$1),'Исх-увл.отчёт'!$A$2:$F$3000,6,FALSE),"-")</f>
        <v>-</v>
      </c>
      <c r="E135" s="9" t="str">
        <f>IFERROR(VLOOKUP(CONCATENATE($A135,E$1),'Исх-увл.отчёт'!$A$2:$F$3000,6,FALSE),"-")</f>
        <v>-</v>
      </c>
      <c r="F135" s="9" t="str">
        <f>IFERROR(VLOOKUP(CONCATENATE($A135,F$1),'Исх-увл.отчёт'!$A$2:$F$3000,6,FALSE),"-")</f>
        <v>-</v>
      </c>
      <c r="G135" s="9" t="str">
        <f>IFERROR(VLOOKUP(CONCATENATE($A135,G$1),'Исх-увл.отчёт'!$A$2:$F$3000,6,FALSE),"-")</f>
        <v>-</v>
      </c>
      <c r="H135" s="9" t="str">
        <f>IFERROR(VLOOKUP(CONCATENATE($A135,H$1),'Исх-увл.отчёт'!$A$2:$F$3000,6,FALSE),"-")</f>
        <v>-</v>
      </c>
      <c r="I135" s="9" t="str">
        <f>IFERROR(VLOOKUP(CONCATENATE($A135,I$1),'Исх-увл.отчёт'!$A$2:$F$3000,6,FALSE),"-")</f>
        <v>-</v>
      </c>
      <c r="J135" s="9" t="str">
        <f>IFERROR(VLOOKUP(CONCATENATE($A135,J$1),'Исх-увл.отчёт'!$A$2:$F$3000,6,FALSE),"-")</f>
        <v>-</v>
      </c>
      <c r="K135" s="9" t="str">
        <f>IFERROR(VLOOKUP(CONCATENATE($A135,K$1),'Исх-увл.отчёт'!$A$2:$F$3000,6,FALSE),"-")</f>
        <v>-</v>
      </c>
      <c r="L135" s="9" t="str">
        <f>IFERROR(VLOOKUP(CONCATENATE($A135,L$1),'Исх-увл.отчёт'!$A$2:$F$3000,6,FALSE),"-")</f>
        <v>-</v>
      </c>
      <c r="M135" s="9" t="str">
        <f>IFERROR(VLOOKUP(CONCATENATE($A135,M$1),'Исх-увл.отчёт'!$A$2:$F$3000,6,FALSE),"-")</f>
        <v>-</v>
      </c>
      <c r="N135" s="9" t="str">
        <f>IFERROR(VLOOKUP(CONCATENATE($A135,N$1),'Исх-увл.отчёт'!$A$2:$F$3000,6,FALSE),"-")</f>
        <v>-</v>
      </c>
      <c r="O135" s="9" t="str">
        <f>IFERROR(VLOOKUP(CONCATENATE($A135,O$1),'Исх-увл.отчёт'!$A$2:$F$3000,6,FALSE),"-")</f>
        <v>НЕТ</v>
      </c>
      <c r="P135" s="9" t="str">
        <f>IFERROR(VLOOKUP(CONCATENATE($A135,P$1),'Исх-увл.отчёт'!$A$2:$F$3000,6,FALSE),"-")</f>
        <v>-</v>
      </c>
      <c r="Q135" s="9" t="str">
        <f>IFERROR(VLOOKUP(CONCATENATE($A135,Q$1),'Исх-увл.отчёт'!$A$2:$F$3000,6,FALSE),"-")</f>
        <v>-</v>
      </c>
      <c r="R135" s="9" t="str">
        <f>IFERROR(VLOOKUP(CONCATENATE($A135,R$1),'Исх-увл.отчёт'!$A$2:$F$3000,6,FALSE),"-")</f>
        <v>-</v>
      </c>
      <c r="S135" s="9" t="str">
        <f>IFERROR(VLOOKUP(CONCATENATE($A135,S$1),'Исх-увл.отчёт'!$A$2:$F$3000,6,FALSE),"-")</f>
        <v>-</v>
      </c>
      <c r="T135" s="9" t="str">
        <f>IFERROR(VLOOKUP(CONCATENATE($A135,T$1),'Исх-увл.отчёт'!$A$2:$F$3000,6,FALSE),"-")</f>
        <v>-</v>
      </c>
      <c r="U135" s="9" t="str">
        <f>IFERROR(VLOOKUP(CONCATENATE($A135,U$1),'Исх-увл.отчёт'!$A$2:$F$3000,6,FALSE),"-")</f>
        <v>НЕТ</v>
      </c>
      <c r="V135" s="9" t="str">
        <f>IFERROR(VLOOKUP(CONCATENATE($A135,V$1),'Исх-увл.отчёт'!$A$2:$F$3000,6,FALSE),"-")</f>
        <v>НЕТ</v>
      </c>
      <c r="W135" s="9" t="str">
        <f>IFERROR(VLOOKUP(CONCATENATE($A135,W$1),'Исх-увл.отчёт'!$A$2:$F$3000,6,FALSE),"-")</f>
        <v>-</v>
      </c>
      <c r="X135" s="9" t="str">
        <f>IFERROR(VLOOKUP(CONCATENATE($A135,X$1),'Исх-увл.отчёт'!$A$2:$F$3000,6,FALSE),"-")</f>
        <v>-</v>
      </c>
      <c r="Y135" s="9" t="str">
        <f>IFERROR(VLOOKUP(CONCATENATE($A135,Y$1),'Исх-увл.отчёт'!$A$2:$F$3000,6,FALSE),"-")</f>
        <v>-</v>
      </c>
      <c r="Z135" s="9" t="str">
        <f>IFERROR(VLOOKUP(CONCATENATE($A135,Z$1),'Исх-увл.отчёт'!$A$2:$F$3000,6,FALSE),"-")</f>
        <v>-</v>
      </c>
      <c r="AA135" s="9" t="str">
        <f>IFERROR(VLOOKUP(CONCATENATE($A135,AA$1),'Исх-увл.отчёт'!$A$2:$F$3000,6,FALSE),"-")</f>
        <v>-</v>
      </c>
      <c r="AB135" s="9" t="str">
        <f>IFERROR(VLOOKUP(CONCATENATE($A135,AB$1),'Исх-увл.отчёт'!$A$2:$F$3000,6,FALSE),"-")</f>
        <v>-</v>
      </c>
      <c r="AC135" s="9" t="str">
        <f>IFERROR(VLOOKUP(CONCATENATE($A135,AC$1),'Исх-увл.отчёт'!$A$2:$F$3000,6,FALSE),"-")</f>
        <v>-</v>
      </c>
      <c r="AD135" s="9" t="str">
        <f>IFERROR(VLOOKUP(CONCATENATE($A135,AD$1),'Исх-увл.отчёт'!$A$2:$F$3000,6,FALSE),"-")</f>
        <v>-</v>
      </c>
      <c r="AE135" s="9" t="str">
        <f>IFERROR(VLOOKUP(CONCATENATE($A135,AE$1),'Исх-увл.отчёт'!$A$2:$F$3000,6,FALSE),"-")</f>
        <v>-</v>
      </c>
      <c r="AF135" s="9" t="str">
        <f>IFERROR(VLOOKUP(CONCATENATE($A135,AF$1),'Исх-увл.отчёт'!$A$2:$F$3000,6,FALSE),"-")</f>
        <v>-</v>
      </c>
      <c r="AG135" s="9" t="str">
        <f>IFERROR(VLOOKUP(CONCATENATE($A135,AG$1),'Исх-увл.отчёт'!$A$2:$F$3000,6,FALSE),"-")</f>
        <v>-</v>
      </c>
      <c r="AH135" s="9" t="str">
        <f>IFERROR(VLOOKUP(CONCATENATE($A135,AH$1),'Исх-увл.отчёт'!$A$2:$F$3000,6,FALSE),"-")</f>
        <v>-</v>
      </c>
      <c r="AI135" s="9" t="str">
        <f>IFERROR(VLOOKUP(CONCATENATE($A135,AI$1),'Исх-увл.отчёт'!$A$2:$F$3000,6,FALSE),"-")</f>
        <v>-</v>
      </c>
      <c r="AJ135" s="9" t="str">
        <f>IFERROR(VLOOKUP(CONCATENATE($A135,AJ$1),'Исх-увл.отчёт'!$A$2:$F$3000,6,FALSE),"-")</f>
        <v>-</v>
      </c>
      <c r="AK135" s="9" t="str">
        <f>IFERROR(VLOOKUP(CONCATENATE($A135,AK$1),'Исх-увл.отчёт'!$A$2:$F$3000,6,FALSE),"-")</f>
        <v>ДА</v>
      </c>
      <c r="AL135" s="9" t="str">
        <f>IFERROR(VLOOKUP(CONCATENATE($A135,AL$1),'Исх-увл.отчёт'!$A$2:$F$3000,6,FALSE),"-")</f>
        <v>ДА</v>
      </c>
      <c r="AM135" s="9" t="str">
        <f>IFERROR(VLOOKUP(CONCATENATE($A135,AM$1),'Исх-увл.отчёт'!$A$2:$F$3000,6,FALSE),"-")</f>
        <v>-</v>
      </c>
      <c r="AN135" s="9" t="str">
        <f>IFERROR(VLOOKUP(CONCATENATE($A135,AN$1),'Исх-увл.отчёт'!$A$2:$F$3000,6,FALSE),"-")</f>
        <v>-</v>
      </c>
      <c r="AO135" s="9" t="str">
        <f>IFERROR(VLOOKUP(CONCATENATE($A135,AO$1),'Исх-увл.отчёт'!$A$2:$F$3000,6,FALSE),"-")</f>
        <v>-</v>
      </c>
      <c r="AP135" s="9" t="str">
        <f>IFERROR(VLOOKUP(CONCATENATE($A135,AP$1),'Исх-увл.отчёт'!$A$2:$F$3000,6,FALSE),"-")</f>
        <v>-</v>
      </c>
      <c r="AQ135" s="9" t="str">
        <f>IFERROR(VLOOKUP(CONCATENATE($A135,AQ$1),'Исх-увл.отчёт'!$A$2:$F$3000,6,FALSE),"-")</f>
        <v>-</v>
      </c>
      <c r="AR135" s="9" t="str">
        <f>IFERROR(VLOOKUP(CONCATENATE($A135,AR$1),'Исх-увл.отчёт'!$A$2:$F$3000,6,FALSE),"-")</f>
        <v>-</v>
      </c>
      <c r="AS135" s="9" t="str">
        <f>IFERROR(VLOOKUP(CONCATENATE($A135,AS$1),'Исх-увл.отчёт'!$A$2:$F$3000,6,FALSE),"-")</f>
        <v>-</v>
      </c>
      <c r="AT135" s="9" t="str">
        <f>IFERROR(VLOOKUP(CONCATENATE($A135,AT$1),'Исх-увл.отчёт'!$A$2:$F$3000,6,FALSE),"-")</f>
        <v>-</v>
      </c>
      <c r="AU135" s="9" t="str">
        <f>IFERROR(VLOOKUP(CONCATENATE($A135,AU$1),'Исх-увл.отчёт'!$A$2:$F$3000,6,FALSE),"-")</f>
        <v>-</v>
      </c>
      <c r="AV135" s="9" t="str">
        <f>IFERROR(VLOOKUP(CONCATENATE($A135,AV$1),'Исх-увл.отчёт'!$A$2:$F$3000,6,FALSE),"-")</f>
        <v>-</v>
      </c>
      <c r="AW135" s="9" t="str">
        <f>IFERROR(VLOOKUP(CONCATENATE($A135,AW$1),'Исх-увл.отчёт'!$A$2:$F$3000,6,FALSE),"-")</f>
        <v>-</v>
      </c>
      <c r="AX135" s="9" t="str">
        <f>IFERROR(VLOOKUP(CONCATENATE($A135,AX$1),'Исх-увл.отчёт'!$A$2:$F$3000,6,FALSE),"-")</f>
        <v>-</v>
      </c>
      <c r="AY135" s="9" t="str">
        <f>IFERROR(VLOOKUP(CONCATENATE($A135,AY$1),'Исх-увл.отчёт'!$A$2:$F$3000,6,FALSE),"-")</f>
        <v>-</v>
      </c>
      <c r="AZ135" s="9" t="str">
        <f>IFERROR(VLOOKUP(CONCATENATE($A135,AZ$1),'Исх-увл.отчёт'!$A$2:$F$3000,6,FALSE),"-")</f>
        <v>-</v>
      </c>
      <c r="BA135" s="9" t="str">
        <f>IFERROR(VLOOKUP(CONCATENATE($A135,BA$1),'Исх-увл.отчёт'!$A$2:$F$3000,6,FALSE),"-")</f>
        <v>-</v>
      </c>
      <c r="BB135" s="9" t="str">
        <f>IFERROR(VLOOKUP(CONCATENATE($A135,BB$1),'Исх-увл.отчёт'!$A$2:$F$3000,6,FALSE),"-")</f>
        <v>-</v>
      </c>
      <c r="BC135" s="9" t="str">
        <f>IFERROR(VLOOKUP(CONCATENATE($A135,BC$1),'Исх-увл.отчёт'!$A$2:$F$3000,6,FALSE),"-")</f>
        <v>НЕТ</v>
      </c>
      <c r="BD135" s="9" t="str">
        <f>IFERROR(VLOOKUP(CONCATENATE($A135,BD$1),'Исх-увл.отчёт'!$A$2:$F$3000,6,FALSE),"-")</f>
        <v>-</v>
      </c>
      <c r="BE135" s="9" t="str">
        <f>IFERROR(VLOOKUP(CONCATENATE($A135,BE$1),'Исх-увл.отчёт'!$A$2:$F$3000,6,FALSE),"-")</f>
        <v>-</v>
      </c>
      <c r="BF135" s="9" t="str">
        <f>IFERROR(VLOOKUP(CONCATENATE($A135,BF$1),'Исх-увл.отчёт'!$A$2:$F$3000,6,FALSE),"-")</f>
        <v>-</v>
      </c>
      <c r="BG135" s="9" t="str">
        <f>IFERROR(VLOOKUP(CONCATENATE($A135,BG$1),'Исх-увл.отчёт'!$A$2:$F$3000,6,FALSE),"-")</f>
        <v>-</v>
      </c>
      <c r="BH135" s="37"/>
    </row>
    <row r="136" spans="1:60">
      <c r="A136" s="125">
        <f t="shared" si="11"/>
        <v>35</v>
      </c>
      <c r="B136" s="9" t="str">
        <f>IFERROR(VLOOKUP(CONCATENATE($A136,B$1),'Исх-увл.отчёт'!$A$2:$F$3000,6,FALSE),"-")</f>
        <v>-</v>
      </c>
      <c r="C136" s="9" t="str">
        <f>IFERROR(VLOOKUP(CONCATENATE($A136,C$1),'Исх-увл.отчёт'!$A$2:$F$3000,6,FALSE),"-")</f>
        <v>-</v>
      </c>
      <c r="D136" s="9" t="str">
        <f>IFERROR(VLOOKUP(CONCATENATE($A136,D$1),'Исх-увл.отчёт'!$A$2:$F$3000,6,FALSE),"-")</f>
        <v>-</v>
      </c>
      <c r="E136" s="9" t="str">
        <f>IFERROR(VLOOKUP(CONCATENATE($A136,E$1),'Исх-увл.отчёт'!$A$2:$F$3000,6,FALSE),"-")</f>
        <v>-</v>
      </c>
      <c r="F136" s="9" t="str">
        <f>IFERROR(VLOOKUP(CONCATENATE($A136,F$1),'Исх-увл.отчёт'!$A$2:$F$3000,6,FALSE),"-")</f>
        <v>-</v>
      </c>
      <c r="G136" s="9" t="str">
        <f>IFERROR(VLOOKUP(CONCATENATE($A136,G$1),'Исх-увл.отчёт'!$A$2:$F$3000,6,FALSE),"-")</f>
        <v>-</v>
      </c>
      <c r="H136" s="9" t="str">
        <f>IFERROR(VLOOKUP(CONCATENATE($A136,H$1),'Исх-увл.отчёт'!$A$2:$F$3000,6,FALSE),"-")</f>
        <v>-</v>
      </c>
      <c r="I136" s="9" t="str">
        <f>IFERROR(VLOOKUP(CONCATENATE($A136,I$1),'Исх-увл.отчёт'!$A$2:$F$3000,6,FALSE),"-")</f>
        <v>ДА</v>
      </c>
      <c r="J136" s="9" t="str">
        <f>IFERROR(VLOOKUP(CONCATENATE($A136,J$1),'Исх-увл.отчёт'!$A$2:$F$3000,6,FALSE),"-")</f>
        <v>-</v>
      </c>
      <c r="K136" s="9" t="str">
        <f>IFERROR(VLOOKUP(CONCATENATE($A136,K$1),'Исх-увл.отчёт'!$A$2:$F$3000,6,FALSE),"-")</f>
        <v>-</v>
      </c>
      <c r="L136" s="9" t="str">
        <f>IFERROR(VLOOKUP(CONCATENATE($A136,L$1),'Исх-увл.отчёт'!$A$2:$F$3000,6,FALSE),"-")</f>
        <v>-</v>
      </c>
      <c r="M136" s="9" t="str">
        <f>IFERROR(VLOOKUP(CONCATENATE($A136,M$1),'Исх-увл.отчёт'!$A$2:$F$3000,6,FALSE),"-")</f>
        <v>-</v>
      </c>
      <c r="N136" s="9" t="str">
        <f>IFERROR(VLOOKUP(CONCATENATE($A136,N$1),'Исх-увл.отчёт'!$A$2:$F$3000,6,FALSE),"-")</f>
        <v>-</v>
      </c>
      <c r="O136" s="9" t="str">
        <f>IFERROR(VLOOKUP(CONCATENATE($A136,O$1),'Исх-увл.отчёт'!$A$2:$F$3000,6,FALSE),"-")</f>
        <v>ДА</v>
      </c>
      <c r="P136" s="9" t="str">
        <f>IFERROR(VLOOKUP(CONCATENATE($A136,P$1),'Исх-увл.отчёт'!$A$2:$F$3000,6,FALSE),"-")</f>
        <v>-</v>
      </c>
      <c r="Q136" s="9" t="str">
        <f>IFERROR(VLOOKUP(CONCATENATE($A136,Q$1),'Исх-увл.отчёт'!$A$2:$F$3000,6,FALSE),"-")</f>
        <v>-</v>
      </c>
      <c r="R136" s="9" t="str">
        <f>IFERROR(VLOOKUP(CONCATENATE($A136,R$1),'Исх-увл.отчёт'!$A$2:$F$3000,6,FALSE),"-")</f>
        <v>-</v>
      </c>
      <c r="S136" s="9" t="str">
        <f>IFERROR(VLOOKUP(CONCATENATE($A136,S$1),'Исх-увл.отчёт'!$A$2:$F$3000,6,FALSE),"-")</f>
        <v>-</v>
      </c>
      <c r="T136" s="9" t="str">
        <f>IFERROR(VLOOKUP(CONCATENATE($A136,T$1),'Исх-увл.отчёт'!$A$2:$F$3000,6,FALSE),"-")</f>
        <v>-</v>
      </c>
      <c r="U136" s="9" t="str">
        <f>IFERROR(VLOOKUP(CONCATENATE($A136,U$1),'Исх-увл.отчёт'!$A$2:$F$3000,6,FALSE),"-")</f>
        <v>-</v>
      </c>
      <c r="V136" s="9" t="str">
        <f>IFERROR(VLOOKUP(CONCATENATE($A136,V$1),'Исх-увл.отчёт'!$A$2:$F$3000,6,FALSE),"-")</f>
        <v>НЕТ</v>
      </c>
      <c r="W136" s="9" t="str">
        <f>IFERROR(VLOOKUP(CONCATENATE($A136,W$1),'Исх-увл.отчёт'!$A$2:$F$3000,6,FALSE),"-")</f>
        <v>-</v>
      </c>
      <c r="X136" s="9" t="str">
        <f>IFERROR(VLOOKUP(CONCATENATE($A136,X$1),'Исх-увл.отчёт'!$A$2:$F$3000,6,FALSE),"-")</f>
        <v>-</v>
      </c>
      <c r="Y136" s="9" t="str">
        <f>IFERROR(VLOOKUP(CONCATENATE($A136,Y$1),'Исх-увл.отчёт'!$A$2:$F$3000,6,FALSE),"-")</f>
        <v>-</v>
      </c>
      <c r="Z136" s="9" t="str">
        <f>IFERROR(VLOOKUP(CONCATENATE($A136,Z$1),'Исх-увл.отчёт'!$A$2:$F$3000,6,FALSE),"-")</f>
        <v>ДА</v>
      </c>
      <c r="AA136" s="9" t="str">
        <f>IFERROR(VLOOKUP(CONCATENATE($A136,AA$1),'Исх-увл.отчёт'!$A$2:$F$3000,6,FALSE),"-")</f>
        <v>-</v>
      </c>
      <c r="AB136" s="9" t="str">
        <f>IFERROR(VLOOKUP(CONCATENATE($A136,AB$1),'Исх-увл.отчёт'!$A$2:$F$3000,6,FALSE),"-")</f>
        <v>-</v>
      </c>
      <c r="AC136" s="9" t="str">
        <f>IFERROR(VLOOKUP(CONCATENATE($A136,AC$1),'Исх-увл.отчёт'!$A$2:$F$3000,6,FALSE),"-")</f>
        <v>-</v>
      </c>
      <c r="AD136" s="9" t="str">
        <f>IFERROR(VLOOKUP(CONCATENATE($A136,AD$1),'Исх-увл.отчёт'!$A$2:$F$3000,6,FALSE),"-")</f>
        <v>-</v>
      </c>
      <c r="AE136" s="9" t="str">
        <f>IFERROR(VLOOKUP(CONCATENATE($A136,AE$1),'Исх-увл.отчёт'!$A$2:$F$3000,6,FALSE),"-")</f>
        <v>-</v>
      </c>
      <c r="AF136" s="9" t="str">
        <f>IFERROR(VLOOKUP(CONCATENATE($A136,AF$1),'Исх-увл.отчёт'!$A$2:$F$3000,6,FALSE),"-")</f>
        <v>-</v>
      </c>
      <c r="AG136" s="9" t="str">
        <f>IFERROR(VLOOKUP(CONCATENATE($A136,AG$1),'Исх-увл.отчёт'!$A$2:$F$3000,6,FALSE),"-")</f>
        <v>НЕТ</v>
      </c>
      <c r="AH136" s="9" t="str">
        <f>IFERROR(VLOOKUP(CONCATENATE($A136,AH$1),'Исх-увл.отчёт'!$A$2:$F$3000,6,FALSE),"-")</f>
        <v>-</v>
      </c>
      <c r="AI136" s="9" t="str">
        <f>IFERROR(VLOOKUP(CONCATENATE($A136,AI$1),'Исх-увл.отчёт'!$A$2:$F$3000,6,FALSE),"-")</f>
        <v>ДА</v>
      </c>
      <c r="AJ136" s="9" t="str">
        <f>IFERROR(VLOOKUP(CONCATENATE($A136,AJ$1),'Исх-увл.отчёт'!$A$2:$F$3000,6,FALSE),"-")</f>
        <v>-</v>
      </c>
      <c r="AK136" s="9" t="str">
        <f>IFERROR(VLOOKUP(CONCATENATE($A136,AK$1),'Исх-увл.отчёт'!$A$2:$F$3000,6,FALSE),"-")</f>
        <v>ДА</v>
      </c>
      <c r="AL136" s="9" t="str">
        <f>IFERROR(VLOOKUP(CONCATENATE($A136,AL$1),'Исх-увл.отчёт'!$A$2:$F$3000,6,FALSE),"-")</f>
        <v>-</v>
      </c>
      <c r="AM136" s="9" t="str">
        <f>IFERROR(VLOOKUP(CONCATENATE($A136,AM$1),'Исх-увл.отчёт'!$A$2:$F$3000,6,FALSE),"-")</f>
        <v>-</v>
      </c>
      <c r="AN136" s="9" t="str">
        <f>IFERROR(VLOOKUP(CONCATENATE($A136,AN$1),'Исх-увл.отчёт'!$A$2:$F$3000,6,FALSE),"-")</f>
        <v>-</v>
      </c>
      <c r="AO136" s="9" t="str">
        <f>IFERROR(VLOOKUP(CONCATENATE($A136,AO$1),'Исх-увл.отчёт'!$A$2:$F$3000,6,FALSE),"-")</f>
        <v>-</v>
      </c>
      <c r="AP136" s="9" t="str">
        <f>IFERROR(VLOOKUP(CONCATENATE($A136,AP$1),'Исх-увл.отчёт'!$A$2:$F$3000,6,FALSE),"-")</f>
        <v>НЕТ</v>
      </c>
      <c r="AQ136" s="9" t="str">
        <f>IFERROR(VLOOKUP(CONCATENATE($A136,AQ$1),'Исх-увл.отчёт'!$A$2:$F$3000,6,FALSE),"-")</f>
        <v>-</v>
      </c>
      <c r="AR136" s="9" t="str">
        <f>IFERROR(VLOOKUP(CONCATENATE($A136,AR$1),'Исх-увл.отчёт'!$A$2:$F$3000,6,FALSE),"-")</f>
        <v>-</v>
      </c>
      <c r="AS136" s="9" t="str">
        <f>IFERROR(VLOOKUP(CONCATENATE($A136,AS$1),'Исх-увл.отчёт'!$A$2:$F$3000,6,FALSE),"-")</f>
        <v>-</v>
      </c>
      <c r="AT136" s="9" t="str">
        <f>IFERROR(VLOOKUP(CONCATENATE($A136,AT$1),'Исх-увл.отчёт'!$A$2:$F$3000,6,FALSE),"-")</f>
        <v>-</v>
      </c>
      <c r="AU136" s="9" t="str">
        <f>IFERROR(VLOOKUP(CONCATENATE($A136,AU$1),'Исх-увл.отчёт'!$A$2:$F$3000,6,FALSE),"-")</f>
        <v>-</v>
      </c>
      <c r="AV136" s="9" t="str">
        <f>IFERROR(VLOOKUP(CONCATENATE($A136,AV$1),'Исх-увл.отчёт'!$A$2:$F$3000,6,FALSE),"-")</f>
        <v>-</v>
      </c>
      <c r="AW136" s="9" t="str">
        <f>IFERROR(VLOOKUP(CONCATENATE($A136,AW$1),'Исх-увл.отчёт'!$A$2:$F$3000,6,FALSE),"-")</f>
        <v>-</v>
      </c>
      <c r="AX136" s="9" t="str">
        <f>IFERROR(VLOOKUP(CONCATENATE($A136,AX$1),'Исх-увл.отчёт'!$A$2:$F$3000,6,FALSE),"-")</f>
        <v>-</v>
      </c>
      <c r="AY136" s="9" t="str">
        <f>IFERROR(VLOOKUP(CONCATENATE($A136,AY$1),'Исх-увл.отчёт'!$A$2:$F$3000,6,FALSE),"-")</f>
        <v>-</v>
      </c>
      <c r="AZ136" s="9" t="str">
        <f>IFERROR(VLOOKUP(CONCATENATE($A136,AZ$1),'Исх-увл.отчёт'!$A$2:$F$3000,6,FALSE),"-")</f>
        <v>-</v>
      </c>
      <c r="BA136" s="9" t="str">
        <f>IFERROR(VLOOKUP(CONCATENATE($A136,BA$1),'Исх-увл.отчёт'!$A$2:$F$3000,6,FALSE),"-")</f>
        <v>-</v>
      </c>
      <c r="BB136" s="9" t="str">
        <f>IFERROR(VLOOKUP(CONCATENATE($A136,BB$1),'Исх-увл.отчёт'!$A$2:$F$3000,6,FALSE),"-")</f>
        <v>-</v>
      </c>
      <c r="BC136" s="9" t="str">
        <f>IFERROR(VLOOKUP(CONCATENATE($A136,BC$1),'Исх-увл.отчёт'!$A$2:$F$3000,6,FALSE),"-")</f>
        <v>НЕТ</v>
      </c>
      <c r="BD136" s="9" t="str">
        <f>IFERROR(VLOOKUP(CONCATENATE($A136,BD$1),'Исх-увл.отчёт'!$A$2:$F$3000,6,FALSE),"-")</f>
        <v>-</v>
      </c>
      <c r="BE136" s="9" t="str">
        <f>IFERROR(VLOOKUP(CONCATENATE($A136,BE$1),'Исх-увл.отчёт'!$A$2:$F$3000,6,FALSE),"-")</f>
        <v>-</v>
      </c>
      <c r="BF136" s="9" t="str">
        <f>IFERROR(VLOOKUP(CONCATENATE($A136,BF$1),'Исх-увл.отчёт'!$A$2:$F$3000,6,FALSE),"-")</f>
        <v>-</v>
      </c>
      <c r="BG136" s="9" t="str">
        <f>IFERROR(VLOOKUP(CONCATENATE($A136,BG$1),'Исх-увл.отчёт'!$A$2:$F$3000,6,FALSE),"-")</f>
        <v>-</v>
      </c>
      <c r="BH136" s="37"/>
    </row>
    <row r="137" spans="1:60">
      <c r="A137" s="125">
        <f t="shared" si="11"/>
        <v>36</v>
      </c>
      <c r="B137" s="9" t="str">
        <f>IFERROR(VLOOKUP(CONCATENATE($A137,B$1),'Исх-увл.отчёт'!$A$2:$F$3000,6,FALSE),"-")</f>
        <v>-</v>
      </c>
      <c r="C137" s="9" t="str">
        <f>IFERROR(VLOOKUP(CONCATENATE($A137,C$1),'Исх-увл.отчёт'!$A$2:$F$3000,6,FALSE),"-")</f>
        <v>-</v>
      </c>
      <c r="D137" s="9" t="str">
        <f>IFERROR(VLOOKUP(CONCATENATE($A137,D$1),'Исх-увл.отчёт'!$A$2:$F$3000,6,FALSE),"-")</f>
        <v>-</v>
      </c>
      <c r="E137" s="9" t="str">
        <f>IFERROR(VLOOKUP(CONCATENATE($A137,E$1),'Исх-увл.отчёт'!$A$2:$F$3000,6,FALSE),"-")</f>
        <v>-</v>
      </c>
      <c r="F137" s="9" t="str">
        <f>IFERROR(VLOOKUP(CONCATENATE($A137,F$1),'Исх-увл.отчёт'!$A$2:$F$3000,6,FALSE),"-")</f>
        <v>-</v>
      </c>
      <c r="G137" s="9" t="str">
        <f>IFERROR(VLOOKUP(CONCATENATE($A137,G$1),'Исх-увл.отчёт'!$A$2:$F$3000,6,FALSE),"-")</f>
        <v>-</v>
      </c>
      <c r="H137" s="9" t="str">
        <f>IFERROR(VLOOKUP(CONCATENATE($A137,H$1),'Исх-увл.отчёт'!$A$2:$F$3000,6,FALSE),"-")</f>
        <v>ДА</v>
      </c>
      <c r="I137" s="9" t="str">
        <f>IFERROR(VLOOKUP(CONCATENATE($A137,I$1),'Исх-увл.отчёт'!$A$2:$F$3000,6,FALSE),"-")</f>
        <v>-</v>
      </c>
      <c r="J137" s="9" t="str">
        <f>IFERROR(VLOOKUP(CONCATENATE($A137,J$1),'Исх-увл.отчёт'!$A$2:$F$3000,6,FALSE),"-")</f>
        <v>-</v>
      </c>
      <c r="K137" s="9" t="str">
        <f>IFERROR(VLOOKUP(CONCATENATE($A137,K$1),'Исх-увл.отчёт'!$A$2:$F$3000,6,FALSE),"-")</f>
        <v>-</v>
      </c>
      <c r="L137" s="9" t="str">
        <f>IFERROR(VLOOKUP(CONCATENATE($A137,L$1),'Исх-увл.отчёт'!$A$2:$F$3000,6,FALSE),"-")</f>
        <v>ДА</v>
      </c>
      <c r="M137" s="9" t="str">
        <f>IFERROR(VLOOKUP(CONCATENATE($A137,M$1),'Исх-увл.отчёт'!$A$2:$F$3000,6,FALSE),"-")</f>
        <v>ДА</v>
      </c>
      <c r="N137" s="9" t="str">
        <f>IFERROR(VLOOKUP(CONCATENATE($A137,N$1),'Исх-увл.отчёт'!$A$2:$F$3000,6,FALSE),"-")</f>
        <v>-</v>
      </c>
      <c r="O137" s="9" t="str">
        <f>IFERROR(VLOOKUP(CONCATENATE($A137,O$1),'Исх-увл.отчёт'!$A$2:$F$3000,6,FALSE),"-")</f>
        <v>ДА</v>
      </c>
      <c r="P137" s="9" t="str">
        <f>IFERROR(VLOOKUP(CONCATENATE($A137,P$1),'Исх-увл.отчёт'!$A$2:$F$3000,6,FALSE),"-")</f>
        <v>-</v>
      </c>
      <c r="Q137" s="9" t="str">
        <f>IFERROR(VLOOKUP(CONCATENATE($A137,Q$1),'Исх-увл.отчёт'!$A$2:$F$3000,6,FALSE),"-")</f>
        <v>-</v>
      </c>
      <c r="R137" s="9" t="str">
        <f>IFERROR(VLOOKUP(CONCATENATE($A137,R$1),'Исх-увл.отчёт'!$A$2:$F$3000,6,FALSE),"-")</f>
        <v>-</v>
      </c>
      <c r="S137" s="9" t="str">
        <f>IFERROR(VLOOKUP(CONCATENATE($A137,S$1),'Исх-увл.отчёт'!$A$2:$F$3000,6,FALSE),"-")</f>
        <v>-</v>
      </c>
      <c r="T137" s="9" t="str">
        <f>IFERROR(VLOOKUP(CONCATENATE($A137,T$1),'Исх-увл.отчёт'!$A$2:$F$3000,6,FALSE),"-")</f>
        <v>-</v>
      </c>
      <c r="U137" s="9" t="str">
        <f>IFERROR(VLOOKUP(CONCATENATE($A137,U$1),'Исх-увл.отчёт'!$A$2:$F$3000,6,FALSE),"-")</f>
        <v>ДА</v>
      </c>
      <c r="V137" s="9" t="str">
        <f>IFERROR(VLOOKUP(CONCATENATE($A137,V$1),'Исх-увл.отчёт'!$A$2:$F$3000,6,FALSE),"-")</f>
        <v>НЕТ</v>
      </c>
      <c r="W137" s="9" t="str">
        <f>IFERROR(VLOOKUP(CONCATENATE($A137,W$1),'Исх-увл.отчёт'!$A$2:$F$3000,6,FALSE),"-")</f>
        <v>-</v>
      </c>
      <c r="X137" s="9" t="str">
        <f>IFERROR(VLOOKUP(CONCATENATE($A137,X$1),'Исх-увл.отчёт'!$A$2:$F$3000,6,FALSE),"-")</f>
        <v>-</v>
      </c>
      <c r="Y137" s="9" t="str">
        <f>IFERROR(VLOOKUP(CONCATENATE($A137,Y$1),'Исх-увл.отчёт'!$A$2:$F$3000,6,FALSE),"-")</f>
        <v>-</v>
      </c>
      <c r="Z137" s="9" t="str">
        <f>IFERROR(VLOOKUP(CONCATENATE($A137,Z$1),'Исх-увл.отчёт'!$A$2:$F$3000,6,FALSE),"-")</f>
        <v>НЕТ</v>
      </c>
      <c r="AA137" s="9" t="str">
        <f>IFERROR(VLOOKUP(CONCATENATE($A137,AA$1),'Исх-увл.отчёт'!$A$2:$F$3000,6,FALSE),"-")</f>
        <v>-</v>
      </c>
      <c r="AB137" s="9" t="str">
        <f>IFERROR(VLOOKUP(CONCATENATE($A137,AB$1),'Исх-увл.отчёт'!$A$2:$F$3000,6,FALSE),"-")</f>
        <v>-</v>
      </c>
      <c r="AC137" s="9" t="str">
        <f>IFERROR(VLOOKUP(CONCATENATE($A137,AC$1),'Исх-увл.отчёт'!$A$2:$F$3000,6,FALSE),"-")</f>
        <v>-</v>
      </c>
      <c r="AD137" s="9" t="str">
        <f>IFERROR(VLOOKUP(CONCATENATE($A137,AD$1),'Исх-увл.отчёт'!$A$2:$F$3000,6,FALSE),"-")</f>
        <v>-</v>
      </c>
      <c r="AE137" s="9" t="str">
        <f>IFERROR(VLOOKUP(CONCATENATE($A137,AE$1),'Исх-увл.отчёт'!$A$2:$F$3000,6,FALSE),"-")</f>
        <v>-</v>
      </c>
      <c r="AF137" s="9" t="str">
        <f>IFERROR(VLOOKUP(CONCATENATE($A137,AF$1),'Исх-увл.отчёт'!$A$2:$F$3000,6,FALSE),"-")</f>
        <v>-</v>
      </c>
      <c r="AG137" s="9" t="str">
        <f>IFERROR(VLOOKUP(CONCATENATE($A137,AG$1),'Исх-увл.отчёт'!$A$2:$F$3000,6,FALSE),"-")</f>
        <v>ДА</v>
      </c>
      <c r="AH137" s="9" t="str">
        <f>IFERROR(VLOOKUP(CONCATENATE($A137,AH$1),'Исх-увл.отчёт'!$A$2:$F$3000,6,FALSE),"-")</f>
        <v>-</v>
      </c>
      <c r="AI137" s="9" t="str">
        <f>IFERROR(VLOOKUP(CONCATENATE($A137,AI$1),'Исх-увл.отчёт'!$A$2:$F$3000,6,FALSE),"-")</f>
        <v>-</v>
      </c>
      <c r="AJ137" s="9" t="str">
        <f>IFERROR(VLOOKUP(CONCATENATE($A137,AJ$1),'Исх-увл.отчёт'!$A$2:$F$3000,6,FALSE),"-")</f>
        <v>-</v>
      </c>
      <c r="AK137" s="9" t="str">
        <f>IFERROR(VLOOKUP(CONCATENATE($A137,AK$1),'Исх-увл.отчёт'!$A$2:$F$3000,6,FALSE),"-")</f>
        <v>ДА</v>
      </c>
      <c r="AL137" s="9" t="str">
        <f>IFERROR(VLOOKUP(CONCATENATE($A137,AL$1),'Исх-увл.отчёт'!$A$2:$F$3000,6,FALSE),"-")</f>
        <v>ДА</v>
      </c>
      <c r="AM137" s="9" t="str">
        <f>IFERROR(VLOOKUP(CONCATENATE($A137,AM$1),'Исх-увл.отчёт'!$A$2:$F$3000,6,FALSE),"-")</f>
        <v>-</v>
      </c>
      <c r="AN137" s="9" t="str">
        <f>IFERROR(VLOOKUP(CONCATENATE($A137,AN$1),'Исх-увл.отчёт'!$A$2:$F$3000,6,FALSE),"-")</f>
        <v>-</v>
      </c>
      <c r="AO137" s="9" t="str">
        <f>IFERROR(VLOOKUP(CONCATENATE($A137,AO$1),'Исх-увл.отчёт'!$A$2:$F$3000,6,FALSE),"-")</f>
        <v>НЕТ</v>
      </c>
      <c r="AP137" s="9" t="str">
        <f>IFERROR(VLOOKUP(CONCATENATE($A137,AP$1),'Исх-увл.отчёт'!$A$2:$F$3000,6,FALSE),"-")</f>
        <v>-</v>
      </c>
      <c r="AQ137" s="9" t="str">
        <f>IFERROR(VLOOKUP(CONCATENATE($A137,AQ$1),'Исх-увл.отчёт'!$A$2:$F$3000,6,FALSE),"-")</f>
        <v>-</v>
      </c>
      <c r="AR137" s="9" t="str">
        <f>IFERROR(VLOOKUP(CONCATENATE($A137,AR$1),'Исх-увл.отчёт'!$A$2:$F$3000,6,FALSE),"-")</f>
        <v>-</v>
      </c>
      <c r="AS137" s="9" t="str">
        <f>IFERROR(VLOOKUP(CONCATENATE($A137,AS$1),'Исх-увл.отчёт'!$A$2:$F$3000,6,FALSE),"-")</f>
        <v>-</v>
      </c>
      <c r="AT137" s="9" t="str">
        <f>IFERROR(VLOOKUP(CONCATENATE($A137,AT$1),'Исх-увл.отчёт'!$A$2:$F$3000,6,FALSE),"-")</f>
        <v>-</v>
      </c>
      <c r="AU137" s="9" t="str">
        <f>IFERROR(VLOOKUP(CONCATENATE($A137,AU$1),'Исх-увл.отчёт'!$A$2:$F$3000,6,FALSE),"-")</f>
        <v>-</v>
      </c>
      <c r="AV137" s="9" t="str">
        <f>IFERROR(VLOOKUP(CONCATENATE($A137,AV$1),'Исх-увл.отчёт'!$A$2:$F$3000,6,FALSE),"-")</f>
        <v>-</v>
      </c>
      <c r="AW137" s="9" t="str">
        <f>IFERROR(VLOOKUP(CONCATENATE($A137,AW$1),'Исх-увл.отчёт'!$A$2:$F$3000,6,FALSE),"-")</f>
        <v>-</v>
      </c>
      <c r="AX137" s="9" t="str">
        <f>IFERROR(VLOOKUP(CONCATENATE($A137,AX$1),'Исх-увл.отчёт'!$A$2:$F$3000,6,FALSE),"-")</f>
        <v>-</v>
      </c>
      <c r="AY137" s="9" t="str">
        <f>IFERROR(VLOOKUP(CONCATENATE($A137,AY$1),'Исх-увл.отчёт'!$A$2:$F$3000,6,FALSE),"-")</f>
        <v>-</v>
      </c>
      <c r="AZ137" s="9" t="str">
        <f>IFERROR(VLOOKUP(CONCATENATE($A137,AZ$1),'Исх-увл.отчёт'!$A$2:$F$3000,6,FALSE),"-")</f>
        <v>-</v>
      </c>
      <c r="BA137" s="9" t="str">
        <f>IFERROR(VLOOKUP(CONCATENATE($A137,BA$1),'Исх-увл.отчёт'!$A$2:$F$3000,6,FALSE),"-")</f>
        <v>-</v>
      </c>
      <c r="BB137" s="9" t="str">
        <f>IFERROR(VLOOKUP(CONCATENATE($A137,BB$1),'Исх-увл.отчёт'!$A$2:$F$3000,6,FALSE),"-")</f>
        <v>-</v>
      </c>
      <c r="BC137" s="9" t="str">
        <f>IFERROR(VLOOKUP(CONCATENATE($A137,BC$1),'Исх-увл.отчёт'!$A$2:$F$3000,6,FALSE),"-")</f>
        <v>НЕТ</v>
      </c>
      <c r="BD137" s="9" t="str">
        <f>IFERROR(VLOOKUP(CONCATENATE($A137,BD$1),'Исх-увл.отчёт'!$A$2:$F$3000,6,FALSE),"-")</f>
        <v>-</v>
      </c>
      <c r="BE137" s="9" t="str">
        <f>IFERROR(VLOOKUP(CONCATENATE($A137,BE$1),'Исх-увл.отчёт'!$A$2:$F$3000,6,FALSE),"-")</f>
        <v>-</v>
      </c>
      <c r="BF137" s="9" t="str">
        <f>IFERROR(VLOOKUP(CONCATENATE($A137,BF$1),'Исх-увл.отчёт'!$A$2:$F$3000,6,FALSE),"-")</f>
        <v>-</v>
      </c>
      <c r="BG137" s="9" t="str">
        <f>IFERROR(VLOOKUP(CONCATENATE($A137,BG$1),'Исх-увл.отчёт'!$A$2:$F$3000,6,FALSE),"-")</f>
        <v>-</v>
      </c>
      <c r="BH137" s="37"/>
    </row>
    <row r="138" spans="1:60">
      <c r="A138" s="125">
        <f t="shared" si="11"/>
        <v>37</v>
      </c>
      <c r="B138" s="9" t="str">
        <f>IFERROR(VLOOKUP(CONCATENATE($A138,B$1),'Исх-увл.отчёт'!$A$2:$F$3000,6,FALSE),"-")</f>
        <v>-</v>
      </c>
      <c r="C138" s="9" t="str">
        <f>IFERROR(VLOOKUP(CONCATENATE($A138,C$1),'Исх-увл.отчёт'!$A$2:$F$3000,6,FALSE),"-")</f>
        <v>-</v>
      </c>
      <c r="D138" s="9" t="str">
        <f>IFERROR(VLOOKUP(CONCATENATE($A138,D$1),'Исх-увл.отчёт'!$A$2:$F$3000,6,FALSE),"-")</f>
        <v>-</v>
      </c>
      <c r="E138" s="9" t="str">
        <f>IFERROR(VLOOKUP(CONCATENATE($A138,E$1),'Исх-увл.отчёт'!$A$2:$F$3000,6,FALSE),"-")</f>
        <v>-</v>
      </c>
      <c r="F138" s="9" t="str">
        <f>IFERROR(VLOOKUP(CONCATENATE($A138,F$1),'Исх-увл.отчёт'!$A$2:$F$3000,6,FALSE),"-")</f>
        <v>-</v>
      </c>
      <c r="G138" s="9" t="str">
        <f>IFERROR(VLOOKUP(CONCATENATE($A138,G$1),'Исх-увл.отчёт'!$A$2:$F$3000,6,FALSE),"-")</f>
        <v>-</v>
      </c>
      <c r="H138" s="9" t="str">
        <f>IFERROR(VLOOKUP(CONCATENATE($A138,H$1),'Исх-увл.отчёт'!$A$2:$F$3000,6,FALSE),"-")</f>
        <v>-</v>
      </c>
      <c r="I138" s="9" t="str">
        <f>IFERROR(VLOOKUP(CONCATENATE($A138,I$1),'Исх-увл.отчёт'!$A$2:$F$3000,6,FALSE),"-")</f>
        <v>-</v>
      </c>
      <c r="J138" s="9" t="str">
        <f>IFERROR(VLOOKUP(CONCATENATE($A138,J$1),'Исх-увл.отчёт'!$A$2:$F$3000,6,FALSE),"-")</f>
        <v>-</v>
      </c>
      <c r="K138" s="9" t="str">
        <f>IFERROR(VLOOKUP(CONCATENATE($A138,K$1),'Исх-увл.отчёт'!$A$2:$F$3000,6,FALSE),"-")</f>
        <v>-</v>
      </c>
      <c r="L138" s="9" t="str">
        <f>IFERROR(VLOOKUP(CONCATENATE($A138,L$1),'Исх-увл.отчёт'!$A$2:$F$3000,6,FALSE),"-")</f>
        <v>-</v>
      </c>
      <c r="M138" s="9" t="str">
        <f>IFERROR(VLOOKUP(CONCATENATE($A138,M$1),'Исх-увл.отчёт'!$A$2:$F$3000,6,FALSE),"-")</f>
        <v>-</v>
      </c>
      <c r="N138" s="9" t="str">
        <f>IFERROR(VLOOKUP(CONCATENATE($A138,N$1),'Исх-увл.отчёт'!$A$2:$F$3000,6,FALSE),"-")</f>
        <v>-</v>
      </c>
      <c r="O138" s="9" t="str">
        <f>IFERROR(VLOOKUP(CONCATENATE($A138,O$1),'Исх-увл.отчёт'!$A$2:$F$3000,6,FALSE),"-")</f>
        <v>НЕТ</v>
      </c>
      <c r="P138" s="9" t="str">
        <f>IFERROR(VLOOKUP(CONCATENATE($A138,P$1),'Исх-увл.отчёт'!$A$2:$F$3000,6,FALSE),"-")</f>
        <v>-</v>
      </c>
      <c r="Q138" s="9" t="str">
        <f>IFERROR(VLOOKUP(CONCATENATE($A138,Q$1),'Исх-увл.отчёт'!$A$2:$F$3000,6,FALSE),"-")</f>
        <v>-</v>
      </c>
      <c r="R138" s="9" t="str">
        <f>IFERROR(VLOOKUP(CONCATENATE($A138,R$1),'Исх-увл.отчёт'!$A$2:$F$3000,6,FALSE),"-")</f>
        <v>-</v>
      </c>
      <c r="S138" s="9" t="str">
        <f>IFERROR(VLOOKUP(CONCATENATE($A138,S$1),'Исх-увл.отчёт'!$A$2:$F$3000,6,FALSE),"-")</f>
        <v>-</v>
      </c>
      <c r="T138" s="9" t="str">
        <f>IFERROR(VLOOKUP(CONCATENATE($A138,T$1),'Исх-увл.отчёт'!$A$2:$F$3000,6,FALSE),"-")</f>
        <v>-</v>
      </c>
      <c r="U138" s="9" t="str">
        <f>IFERROR(VLOOKUP(CONCATENATE($A138,U$1),'Исх-увл.отчёт'!$A$2:$F$3000,6,FALSE),"-")</f>
        <v>-</v>
      </c>
      <c r="V138" s="9" t="str">
        <f>IFERROR(VLOOKUP(CONCATENATE($A138,V$1),'Исх-увл.отчёт'!$A$2:$F$3000,6,FALSE),"-")</f>
        <v>-</v>
      </c>
      <c r="W138" s="9" t="str">
        <f>IFERROR(VLOOKUP(CONCATENATE($A138,W$1),'Исх-увл.отчёт'!$A$2:$F$3000,6,FALSE),"-")</f>
        <v>-</v>
      </c>
      <c r="X138" s="9" t="str">
        <f>IFERROR(VLOOKUP(CONCATENATE($A138,X$1),'Исх-увл.отчёт'!$A$2:$F$3000,6,FALSE),"-")</f>
        <v>-</v>
      </c>
      <c r="Y138" s="9" t="str">
        <f>IFERROR(VLOOKUP(CONCATENATE($A138,Y$1),'Исх-увл.отчёт'!$A$2:$F$3000,6,FALSE),"-")</f>
        <v>-</v>
      </c>
      <c r="Z138" s="9" t="str">
        <f>IFERROR(VLOOKUP(CONCATENATE($A138,Z$1),'Исх-увл.отчёт'!$A$2:$F$3000,6,FALSE),"-")</f>
        <v>-</v>
      </c>
      <c r="AA138" s="9" t="str">
        <f>IFERROR(VLOOKUP(CONCATENATE($A138,AA$1),'Исх-увл.отчёт'!$A$2:$F$3000,6,FALSE),"-")</f>
        <v>-</v>
      </c>
      <c r="AB138" s="9" t="str">
        <f>IFERROR(VLOOKUP(CONCATENATE($A138,AB$1),'Исх-увл.отчёт'!$A$2:$F$3000,6,FALSE),"-")</f>
        <v>-</v>
      </c>
      <c r="AC138" s="9" t="str">
        <f>IFERROR(VLOOKUP(CONCATENATE($A138,AC$1),'Исх-увл.отчёт'!$A$2:$F$3000,6,FALSE),"-")</f>
        <v>-</v>
      </c>
      <c r="AD138" s="9" t="str">
        <f>IFERROR(VLOOKUP(CONCATENATE($A138,AD$1),'Исх-увл.отчёт'!$A$2:$F$3000,6,FALSE),"-")</f>
        <v>-</v>
      </c>
      <c r="AE138" s="9" t="str">
        <f>IFERROR(VLOOKUP(CONCATENATE($A138,AE$1),'Исх-увл.отчёт'!$A$2:$F$3000,6,FALSE),"-")</f>
        <v>-</v>
      </c>
      <c r="AF138" s="9" t="str">
        <f>IFERROR(VLOOKUP(CONCATENATE($A138,AF$1),'Исх-увл.отчёт'!$A$2:$F$3000,6,FALSE),"-")</f>
        <v>-</v>
      </c>
      <c r="AG138" s="9" t="str">
        <f>IFERROR(VLOOKUP(CONCATENATE($A138,AG$1),'Исх-увл.отчёт'!$A$2:$F$3000,6,FALSE),"-")</f>
        <v>НЕТ</v>
      </c>
      <c r="AH138" s="9" t="str">
        <f>IFERROR(VLOOKUP(CONCATENATE($A138,AH$1),'Исх-увл.отчёт'!$A$2:$F$3000,6,FALSE),"-")</f>
        <v>-</v>
      </c>
      <c r="AI138" s="9" t="str">
        <f>IFERROR(VLOOKUP(CONCATENATE($A138,AI$1),'Исх-увл.отчёт'!$A$2:$F$3000,6,FALSE),"-")</f>
        <v>-</v>
      </c>
      <c r="AJ138" s="9" t="str">
        <f>IFERROR(VLOOKUP(CONCATENATE($A138,AJ$1),'Исх-увл.отчёт'!$A$2:$F$3000,6,FALSE),"-")</f>
        <v>-</v>
      </c>
      <c r="AK138" s="9" t="str">
        <f>IFERROR(VLOOKUP(CONCATENATE($A138,AK$1),'Исх-увл.отчёт'!$A$2:$F$3000,6,FALSE),"-")</f>
        <v>ДА</v>
      </c>
      <c r="AL138" s="9" t="str">
        <f>IFERROR(VLOOKUP(CONCATENATE($A138,AL$1),'Исх-увл.отчёт'!$A$2:$F$3000,6,FALSE),"-")</f>
        <v>-</v>
      </c>
      <c r="AM138" s="9" t="str">
        <f>IFERROR(VLOOKUP(CONCATENATE($A138,AM$1),'Исх-увл.отчёт'!$A$2:$F$3000,6,FALSE),"-")</f>
        <v>-</v>
      </c>
      <c r="AN138" s="9" t="str">
        <f>IFERROR(VLOOKUP(CONCATENATE($A138,AN$1),'Исх-увл.отчёт'!$A$2:$F$3000,6,FALSE),"-")</f>
        <v>-</v>
      </c>
      <c r="AO138" s="9" t="str">
        <f>IFERROR(VLOOKUP(CONCATENATE($A138,AO$1),'Исх-увл.отчёт'!$A$2:$F$3000,6,FALSE),"-")</f>
        <v>-</v>
      </c>
      <c r="AP138" s="9" t="str">
        <f>IFERROR(VLOOKUP(CONCATENATE($A138,AP$1),'Исх-увл.отчёт'!$A$2:$F$3000,6,FALSE),"-")</f>
        <v>-</v>
      </c>
      <c r="AQ138" s="9" t="str">
        <f>IFERROR(VLOOKUP(CONCATENATE($A138,AQ$1),'Исх-увл.отчёт'!$A$2:$F$3000,6,FALSE),"-")</f>
        <v>-</v>
      </c>
      <c r="AR138" s="9" t="str">
        <f>IFERROR(VLOOKUP(CONCATENATE($A138,AR$1),'Исх-увл.отчёт'!$A$2:$F$3000,6,FALSE),"-")</f>
        <v>-</v>
      </c>
      <c r="AS138" s="9" t="str">
        <f>IFERROR(VLOOKUP(CONCATENATE($A138,AS$1),'Исх-увл.отчёт'!$A$2:$F$3000,6,FALSE),"-")</f>
        <v>-</v>
      </c>
      <c r="AT138" s="9" t="str">
        <f>IFERROR(VLOOKUP(CONCATENATE($A138,AT$1),'Исх-увл.отчёт'!$A$2:$F$3000,6,FALSE),"-")</f>
        <v>-</v>
      </c>
      <c r="AU138" s="9" t="str">
        <f>IFERROR(VLOOKUP(CONCATENATE($A138,AU$1),'Исх-увл.отчёт'!$A$2:$F$3000,6,FALSE),"-")</f>
        <v>-</v>
      </c>
      <c r="AV138" s="9" t="str">
        <f>IFERROR(VLOOKUP(CONCATENATE($A138,AV$1),'Исх-увл.отчёт'!$A$2:$F$3000,6,FALSE),"-")</f>
        <v>-</v>
      </c>
      <c r="AW138" s="9" t="str">
        <f>IFERROR(VLOOKUP(CONCATENATE($A138,AW$1),'Исх-увл.отчёт'!$A$2:$F$3000,6,FALSE),"-")</f>
        <v>-</v>
      </c>
      <c r="AX138" s="9" t="str">
        <f>IFERROR(VLOOKUP(CONCATENATE($A138,AX$1),'Исх-увл.отчёт'!$A$2:$F$3000,6,FALSE),"-")</f>
        <v>-</v>
      </c>
      <c r="AY138" s="9" t="str">
        <f>IFERROR(VLOOKUP(CONCATENATE($A138,AY$1),'Исх-увл.отчёт'!$A$2:$F$3000,6,FALSE),"-")</f>
        <v>-</v>
      </c>
      <c r="AZ138" s="9" t="str">
        <f>IFERROR(VLOOKUP(CONCATENATE($A138,AZ$1),'Исх-увл.отчёт'!$A$2:$F$3000,6,FALSE),"-")</f>
        <v>-</v>
      </c>
      <c r="BA138" s="9" t="str">
        <f>IFERROR(VLOOKUP(CONCATENATE($A138,BA$1),'Исх-увл.отчёт'!$A$2:$F$3000,6,FALSE),"-")</f>
        <v>-</v>
      </c>
      <c r="BB138" s="9" t="str">
        <f>IFERROR(VLOOKUP(CONCATENATE($A138,BB$1),'Исх-увл.отчёт'!$A$2:$F$3000,6,FALSE),"-")</f>
        <v>-</v>
      </c>
      <c r="BC138" s="9" t="str">
        <f>IFERROR(VLOOKUP(CONCATENATE($A138,BC$1),'Исх-увл.отчёт'!$A$2:$F$3000,6,FALSE),"-")</f>
        <v>НЕТ</v>
      </c>
      <c r="BD138" s="9" t="str">
        <f>IFERROR(VLOOKUP(CONCATENATE($A138,BD$1),'Исх-увл.отчёт'!$A$2:$F$3000,6,FALSE),"-")</f>
        <v>-</v>
      </c>
      <c r="BE138" s="9" t="str">
        <f>IFERROR(VLOOKUP(CONCATENATE($A138,BE$1),'Исх-увл.отчёт'!$A$2:$F$3000,6,FALSE),"-")</f>
        <v>-</v>
      </c>
      <c r="BF138" s="9" t="str">
        <f>IFERROR(VLOOKUP(CONCATENATE($A138,BF$1),'Исх-увл.отчёт'!$A$2:$F$3000,6,FALSE),"-")</f>
        <v>-</v>
      </c>
      <c r="BG138" s="9" t="str">
        <f>IFERROR(VLOOKUP(CONCATENATE($A138,BG$1),'Исх-увл.отчёт'!$A$2:$F$3000,6,FALSE),"-")</f>
        <v>-</v>
      </c>
      <c r="BH138" s="37"/>
    </row>
    <row r="139" spans="1:60">
      <c r="A139" s="125">
        <f t="shared" si="11"/>
        <v>38</v>
      </c>
      <c r="B139" s="9" t="str">
        <f>IFERROR(VLOOKUP(CONCATENATE($A139,B$1),'Исх-увл.отчёт'!$A$2:$F$3000,6,FALSE),"-")</f>
        <v>-</v>
      </c>
      <c r="C139" s="9" t="str">
        <f>IFERROR(VLOOKUP(CONCATENATE($A139,C$1),'Исх-увл.отчёт'!$A$2:$F$3000,6,FALSE),"-")</f>
        <v>-</v>
      </c>
      <c r="D139" s="9" t="str">
        <f>IFERROR(VLOOKUP(CONCATENATE($A139,D$1),'Исх-увл.отчёт'!$A$2:$F$3000,6,FALSE),"-")</f>
        <v>-</v>
      </c>
      <c r="E139" s="9" t="str">
        <f>IFERROR(VLOOKUP(CONCATENATE($A139,E$1),'Исх-увл.отчёт'!$A$2:$F$3000,6,FALSE),"-")</f>
        <v>-</v>
      </c>
      <c r="F139" s="9" t="str">
        <f>IFERROR(VLOOKUP(CONCATENATE($A139,F$1),'Исх-увл.отчёт'!$A$2:$F$3000,6,FALSE),"-")</f>
        <v>-</v>
      </c>
      <c r="G139" s="9" t="str">
        <f>IFERROR(VLOOKUP(CONCATENATE($A139,G$1),'Исх-увл.отчёт'!$A$2:$F$3000,6,FALSE),"-")</f>
        <v>-</v>
      </c>
      <c r="H139" s="9" t="str">
        <f>IFERROR(VLOOKUP(CONCATENATE($A139,H$1),'Исх-увл.отчёт'!$A$2:$F$3000,6,FALSE),"-")</f>
        <v>ДА</v>
      </c>
      <c r="I139" s="9" t="str">
        <f>IFERROR(VLOOKUP(CONCATENATE($A139,I$1),'Исх-увл.отчёт'!$A$2:$F$3000,6,FALSE),"-")</f>
        <v>-</v>
      </c>
      <c r="J139" s="9" t="str">
        <f>IFERROR(VLOOKUP(CONCATENATE($A139,J$1),'Исх-увл.отчёт'!$A$2:$F$3000,6,FALSE),"-")</f>
        <v>-</v>
      </c>
      <c r="K139" s="9" t="str">
        <f>IFERROR(VLOOKUP(CONCATENATE($A139,K$1),'Исх-увл.отчёт'!$A$2:$F$3000,6,FALSE),"-")</f>
        <v>-</v>
      </c>
      <c r="L139" s="9" t="str">
        <f>IFERROR(VLOOKUP(CONCATENATE($A139,L$1),'Исх-увл.отчёт'!$A$2:$F$3000,6,FALSE),"-")</f>
        <v>ДА</v>
      </c>
      <c r="M139" s="9" t="str">
        <f>IFERROR(VLOOKUP(CONCATENATE($A139,M$1),'Исх-увл.отчёт'!$A$2:$F$3000,6,FALSE),"-")</f>
        <v>ДА</v>
      </c>
      <c r="N139" s="9" t="str">
        <f>IFERROR(VLOOKUP(CONCATENATE($A139,N$1),'Исх-увл.отчёт'!$A$2:$F$3000,6,FALSE),"-")</f>
        <v>-</v>
      </c>
      <c r="O139" s="9" t="str">
        <f>IFERROR(VLOOKUP(CONCATENATE($A139,O$1),'Исх-увл.отчёт'!$A$2:$F$3000,6,FALSE),"-")</f>
        <v>ДА</v>
      </c>
      <c r="P139" s="9" t="str">
        <f>IFERROR(VLOOKUP(CONCATENATE($A139,P$1),'Исх-увл.отчёт'!$A$2:$F$3000,6,FALSE),"-")</f>
        <v>-</v>
      </c>
      <c r="Q139" s="9" t="str">
        <f>IFERROR(VLOOKUP(CONCATENATE($A139,Q$1),'Исх-увл.отчёт'!$A$2:$F$3000,6,FALSE),"-")</f>
        <v>-</v>
      </c>
      <c r="R139" s="9" t="str">
        <f>IFERROR(VLOOKUP(CONCATENATE($A139,R$1),'Исх-увл.отчёт'!$A$2:$F$3000,6,FALSE),"-")</f>
        <v>-</v>
      </c>
      <c r="S139" s="9" t="str">
        <f>IFERROR(VLOOKUP(CONCATENATE($A139,S$1),'Исх-увл.отчёт'!$A$2:$F$3000,6,FALSE),"-")</f>
        <v>-</v>
      </c>
      <c r="T139" s="9" t="str">
        <f>IFERROR(VLOOKUP(CONCATENATE($A139,T$1),'Исх-увл.отчёт'!$A$2:$F$3000,6,FALSE),"-")</f>
        <v>-</v>
      </c>
      <c r="U139" s="9" t="str">
        <f>IFERROR(VLOOKUP(CONCATENATE($A139,U$1),'Исх-увл.отчёт'!$A$2:$F$3000,6,FALSE),"-")</f>
        <v>-</v>
      </c>
      <c r="V139" s="9" t="str">
        <f>IFERROR(VLOOKUP(CONCATENATE($A139,V$1),'Исх-увл.отчёт'!$A$2:$F$3000,6,FALSE),"-")</f>
        <v>НЕТ</v>
      </c>
      <c r="W139" s="9" t="str">
        <f>IFERROR(VLOOKUP(CONCATENATE($A139,W$1),'Исх-увл.отчёт'!$A$2:$F$3000,6,FALSE),"-")</f>
        <v>-</v>
      </c>
      <c r="X139" s="9" t="str">
        <f>IFERROR(VLOOKUP(CONCATENATE($A139,X$1),'Исх-увл.отчёт'!$A$2:$F$3000,6,FALSE),"-")</f>
        <v>-</v>
      </c>
      <c r="Y139" s="9" t="str">
        <f>IFERROR(VLOOKUP(CONCATENATE($A139,Y$1),'Исх-увл.отчёт'!$A$2:$F$3000,6,FALSE),"-")</f>
        <v>-</v>
      </c>
      <c r="Z139" s="9" t="str">
        <f>IFERROR(VLOOKUP(CONCATENATE($A139,Z$1),'Исх-увл.отчёт'!$A$2:$F$3000,6,FALSE),"-")</f>
        <v>НЕТ</v>
      </c>
      <c r="AA139" s="9" t="str">
        <f>IFERROR(VLOOKUP(CONCATENATE($A139,AA$1),'Исх-увл.отчёт'!$A$2:$F$3000,6,FALSE),"-")</f>
        <v>-</v>
      </c>
      <c r="AB139" s="9" t="str">
        <f>IFERROR(VLOOKUP(CONCATENATE($A139,AB$1),'Исх-увл.отчёт'!$A$2:$F$3000,6,FALSE),"-")</f>
        <v>-</v>
      </c>
      <c r="AC139" s="9" t="str">
        <f>IFERROR(VLOOKUP(CONCATENATE($A139,AC$1),'Исх-увл.отчёт'!$A$2:$F$3000,6,FALSE),"-")</f>
        <v>-</v>
      </c>
      <c r="AD139" s="9" t="str">
        <f>IFERROR(VLOOKUP(CONCATENATE($A139,AD$1),'Исх-увл.отчёт'!$A$2:$F$3000,6,FALSE),"-")</f>
        <v>-</v>
      </c>
      <c r="AE139" s="9" t="str">
        <f>IFERROR(VLOOKUP(CONCATENATE($A139,AE$1),'Исх-увл.отчёт'!$A$2:$F$3000,6,FALSE),"-")</f>
        <v>-</v>
      </c>
      <c r="AF139" s="9" t="str">
        <f>IFERROR(VLOOKUP(CONCATENATE($A139,AF$1),'Исх-увл.отчёт'!$A$2:$F$3000,6,FALSE),"-")</f>
        <v>-</v>
      </c>
      <c r="AG139" s="9" t="str">
        <f>IFERROR(VLOOKUP(CONCATENATE($A139,AG$1),'Исх-увл.отчёт'!$A$2:$F$3000,6,FALSE),"-")</f>
        <v>ДА</v>
      </c>
      <c r="AH139" s="9" t="str">
        <f>IFERROR(VLOOKUP(CONCATENATE($A139,AH$1),'Исх-увл.отчёт'!$A$2:$F$3000,6,FALSE),"-")</f>
        <v>-</v>
      </c>
      <c r="AI139" s="9" t="str">
        <f>IFERROR(VLOOKUP(CONCATENATE($A139,AI$1),'Исх-увл.отчёт'!$A$2:$F$3000,6,FALSE),"-")</f>
        <v>-</v>
      </c>
      <c r="AJ139" s="9" t="str">
        <f>IFERROR(VLOOKUP(CONCATENATE($A139,AJ$1),'Исх-увл.отчёт'!$A$2:$F$3000,6,FALSE),"-")</f>
        <v>-</v>
      </c>
      <c r="AK139" s="9" t="str">
        <f>IFERROR(VLOOKUP(CONCATENATE($A139,AK$1),'Исх-увл.отчёт'!$A$2:$F$3000,6,FALSE),"-")</f>
        <v>ДА</v>
      </c>
      <c r="AL139" s="9" t="str">
        <f>IFERROR(VLOOKUP(CONCATENATE($A139,AL$1),'Исх-увл.отчёт'!$A$2:$F$3000,6,FALSE),"-")</f>
        <v>ДА</v>
      </c>
      <c r="AM139" s="9" t="str">
        <f>IFERROR(VLOOKUP(CONCATENATE($A139,AM$1),'Исх-увл.отчёт'!$A$2:$F$3000,6,FALSE),"-")</f>
        <v>-</v>
      </c>
      <c r="AN139" s="9" t="str">
        <f>IFERROR(VLOOKUP(CONCATENATE($A139,AN$1),'Исх-увл.отчёт'!$A$2:$F$3000,6,FALSE),"-")</f>
        <v>НЕТ</v>
      </c>
      <c r="AO139" s="9" t="str">
        <f>IFERROR(VLOOKUP(CONCATENATE($A139,AO$1),'Исх-увл.отчёт'!$A$2:$F$3000,6,FALSE),"-")</f>
        <v>НЕТ</v>
      </c>
      <c r="AP139" s="9" t="str">
        <f>IFERROR(VLOOKUP(CONCATENATE($A139,AP$1),'Исх-увл.отчёт'!$A$2:$F$3000,6,FALSE),"-")</f>
        <v>-</v>
      </c>
      <c r="AQ139" s="9" t="str">
        <f>IFERROR(VLOOKUP(CONCATENATE($A139,AQ$1),'Исх-увл.отчёт'!$A$2:$F$3000,6,FALSE),"-")</f>
        <v>-</v>
      </c>
      <c r="AR139" s="9" t="str">
        <f>IFERROR(VLOOKUP(CONCATENATE($A139,AR$1),'Исх-увл.отчёт'!$A$2:$F$3000,6,FALSE),"-")</f>
        <v>-</v>
      </c>
      <c r="AS139" s="9" t="str">
        <f>IFERROR(VLOOKUP(CONCATENATE($A139,AS$1),'Исх-увл.отчёт'!$A$2:$F$3000,6,FALSE),"-")</f>
        <v>-</v>
      </c>
      <c r="AT139" s="9" t="str">
        <f>IFERROR(VLOOKUP(CONCATENATE($A139,AT$1),'Исх-увл.отчёт'!$A$2:$F$3000,6,FALSE),"-")</f>
        <v>-</v>
      </c>
      <c r="AU139" s="9" t="str">
        <f>IFERROR(VLOOKUP(CONCATENATE($A139,AU$1),'Исх-увл.отчёт'!$A$2:$F$3000,6,FALSE),"-")</f>
        <v>-</v>
      </c>
      <c r="AV139" s="9" t="str">
        <f>IFERROR(VLOOKUP(CONCATENATE($A139,AV$1),'Исх-увл.отчёт'!$A$2:$F$3000,6,FALSE),"-")</f>
        <v>-</v>
      </c>
      <c r="AW139" s="9" t="str">
        <f>IFERROR(VLOOKUP(CONCATENATE($A139,AW$1),'Исх-увл.отчёт'!$A$2:$F$3000,6,FALSE),"-")</f>
        <v>-</v>
      </c>
      <c r="AX139" s="9" t="str">
        <f>IFERROR(VLOOKUP(CONCATENATE($A139,AX$1),'Исх-увл.отчёт'!$A$2:$F$3000,6,FALSE),"-")</f>
        <v>-</v>
      </c>
      <c r="AY139" s="9" t="str">
        <f>IFERROR(VLOOKUP(CONCATENATE($A139,AY$1),'Исх-увл.отчёт'!$A$2:$F$3000,6,FALSE),"-")</f>
        <v>-</v>
      </c>
      <c r="AZ139" s="9" t="str">
        <f>IFERROR(VLOOKUP(CONCATENATE($A139,AZ$1),'Исх-увл.отчёт'!$A$2:$F$3000,6,FALSE),"-")</f>
        <v>-</v>
      </c>
      <c r="BA139" s="9" t="str">
        <f>IFERROR(VLOOKUP(CONCATENATE($A139,BA$1),'Исх-увл.отчёт'!$A$2:$F$3000,6,FALSE),"-")</f>
        <v>-</v>
      </c>
      <c r="BB139" s="9" t="str">
        <f>IFERROR(VLOOKUP(CONCATENATE($A139,BB$1),'Исх-увл.отчёт'!$A$2:$F$3000,6,FALSE),"-")</f>
        <v>-</v>
      </c>
      <c r="BC139" s="9" t="str">
        <f>IFERROR(VLOOKUP(CONCATENATE($A139,BC$1),'Исх-увл.отчёт'!$A$2:$F$3000,6,FALSE),"-")</f>
        <v>НЕТ</v>
      </c>
      <c r="BD139" s="9" t="str">
        <f>IFERROR(VLOOKUP(CONCATENATE($A139,BD$1),'Исх-увл.отчёт'!$A$2:$F$3000,6,FALSE),"-")</f>
        <v>-</v>
      </c>
      <c r="BE139" s="9" t="str">
        <f>IFERROR(VLOOKUP(CONCATENATE($A139,BE$1),'Исх-увл.отчёт'!$A$2:$F$3000,6,FALSE),"-")</f>
        <v>-</v>
      </c>
      <c r="BF139" s="9" t="str">
        <f>IFERROR(VLOOKUP(CONCATENATE($A139,BF$1),'Исх-увл.отчёт'!$A$2:$F$3000,6,FALSE),"-")</f>
        <v>-</v>
      </c>
      <c r="BG139" s="9" t="str">
        <f>IFERROR(VLOOKUP(CONCATENATE($A139,BG$1),'Исх-увл.отчёт'!$A$2:$F$3000,6,FALSE),"-")</f>
        <v>-</v>
      </c>
      <c r="BH139" s="37"/>
    </row>
    <row r="140" spans="1:60">
      <c r="A140" s="125">
        <f t="shared" si="11"/>
        <v>39</v>
      </c>
      <c r="B140" s="9" t="str">
        <f>IFERROR(VLOOKUP(CONCATENATE($A140,B$1),'Исх-увл.отчёт'!$A$2:$F$3000,6,FALSE),"-")</f>
        <v>-</v>
      </c>
      <c r="C140" s="9" t="str">
        <f>IFERROR(VLOOKUP(CONCATENATE($A140,C$1),'Исх-увл.отчёт'!$A$2:$F$3000,6,FALSE),"-")</f>
        <v>-</v>
      </c>
      <c r="D140" s="9" t="str">
        <f>IFERROR(VLOOKUP(CONCATENATE($A140,D$1),'Исх-увл.отчёт'!$A$2:$F$3000,6,FALSE),"-")</f>
        <v>-</v>
      </c>
      <c r="E140" s="9" t="str">
        <f>IFERROR(VLOOKUP(CONCATENATE($A140,E$1),'Исх-увл.отчёт'!$A$2:$F$3000,6,FALSE),"-")</f>
        <v>-</v>
      </c>
      <c r="F140" s="9" t="str">
        <f>IFERROR(VLOOKUP(CONCATENATE($A140,F$1),'Исх-увл.отчёт'!$A$2:$F$3000,6,FALSE),"-")</f>
        <v>-</v>
      </c>
      <c r="G140" s="9" t="str">
        <f>IFERROR(VLOOKUP(CONCATENATE($A140,G$1),'Исх-увл.отчёт'!$A$2:$F$3000,6,FALSE),"-")</f>
        <v>-</v>
      </c>
      <c r="H140" s="9" t="str">
        <f>IFERROR(VLOOKUP(CONCATENATE($A140,H$1),'Исх-увл.отчёт'!$A$2:$F$3000,6,FALSE),"-")</f>
        <v>-</v>
      </c>
      <c r="I140" s="9" t="str">
        <f>IFERROR(VLOOKUP(CONCATENATE($A140,I$1),'Исх-увл.отчёт'!$A$2:$F$3000,6,FALSE),"-")</f>
        <v>-</v>
      </c>
      <c r="J140" s="9" t="str">
        <f>IFERROR(VLOOKUP(CONCATENATE($A140,J$1),'Исх-увл.отчёт'!$A$2:$F$3000,6,FALSE),"-")</f>
        <v>-</v>
      </c>
      <c r="K140" s="9" t="str">
        <f>IFERROR(VLOOKUP(CONCATENATE($A140,K$1),'Исх-увл.отчёт'!$A$2:$F$3000,6,FALSE),"-")</f>
        <v>-</v>
      </c>
      <c r="L140" s="9" t="str">
        <f>IFERROR(VLOOKUP(CONCATENATE($A140,L$1),'Исх-увл.отчёт'!$A$2:$F$3000,6,FALSE),"-")</f>
        <v>-</v>
      </c>
      <c r="M140" s="9" t="str">
        <f>IFERROR(VLOOKUP(CONCATENATE($A140,M$1),'Исх-увл.отчёт'!$A$2:$F$3000,6,FALSE),"-")</f>
        <v>-</v>
      </c>
      <c r="N140" s="9" t="str">
        <f>IFERROR(VLOOKUP(CONCATENATE($A140,N$1),'Исх-увл.отчёт'!$A$2:$F$3000,6,FALSE),"-")</f>
        <v>-</v>
      </c>
      <c r="O140" s="9" t="str">
        <f>IFERROR(VLOOKUP(CONCATENATE($A140,O$1),'Исх-увл.отчёт'!$A$2:$F$3000,6,FALSE),"-")</f>
        <v>-</v>
      </c>
      <c r="P140" s="9" t="str">
        <f>IFERROR(VLOOKUP(CONCATENATE($A140,P$1),'Исх-увл.отчёт'!$A$2:$F$3000,6,FALSE),"-")</f>
        <v>-</v>
      </c>
      <c r="Q140" s="9" t="str">
        <f>IFERROR(VLOOKUP(CONCATENATE($A140,Q$1),'Исх-увл.отчёт'!$A$2:$F$3000,6,FALSE),"-")</f>
        <v>-</v>
      </c>
      <c r="R140" s="9" t="str">
        <f>IFERROR(VLOOKUP(CONCATENATE($A140,R$1),'Исх-увл.отчёт'!$A$2:$F$3000,6,FALSE),"-")</f>
        <v>-</v>
      </c>
      <c r="S140" s="9" t="str">
        <f>IFERROR(VLOOKUP(CONCATENATE($A140,S$1),'Исх-увл.отчёт'!$A$2:$F$3000,6,FALSE),"-")</f>
        <v>-</v>
      </c>
      <c r="T140" s="9" t="str">
        <f>IFERROR(VLOOKUP(CONCATENATE($A140,T$1),'Исх-увл.отчёт'!$A$2:$F$3000,6,FALSE),"-")</f>
        <v>-</v>
      </c>
      <c r="U140" s="9" t="str">
        <f>IFERROR(VLOOKUP(CONCATENATE($A140,U$1),'Исх-увл.отчёт'!$A$2:$F$3000,6,FALSE),"-")</f>
        <v>-</v>
      </c>
      <c r="V140" s="9" t="str">
        <f>IFERROR(VLOOKUP(CONCATENATE($A140,V$1),'Исх-увл.отчёт'!$A$2:$F$3000,6,FALSE),"-")</f>
        <v>-</v>
      </c>
      <c r="W140" s="9" t="str">
        <f>IFERROR(VLOOKUP(CONCATENATE($A140,W$1),'Исх-увл.отчёт'!$A$2:$F$3000,6,FALSE),"-")</f>
        <v>-</v>
      </c>
      <c r="X140" s="9" t="str">
        <f>IFERROR(VLOOKUP(CONCATENATE($A140,X$1),'Исх-увл.отчёт'!$A$2:$F$3000,6,FALSE),"-")</f>
        <v>-</v>
      </c>
      <c r="Y140" s="9" t="str">
        <f>IFERROR(VLOOKUP(CONCATENATE($A140,Y$1),'Исх-увл.отчёт'!$A$2:$F$3000,6,FALSE),"-")</f>
        <v>-</v>
      </c>
      <c r="Z140" s="9" t="str">
        <f>IFERROR(VLOOKUP(CONCATENATE($A140,Z$1),'Исх-увл.отчёт'!$A$2:$F$3000,6,FALSE),"-")</f>
        <v>-</v>
      </c>
      <c r="AA140" s="9" t="str">
        <f>IFERROR(VLOOKUP(CONCATENATE($A140,AA$1),'Исх-увл.отчёт'!$A$2:$F$3000,6,FALSE),"-")</f>
        <v>-</v>
      </c>
      <c r="AB140" s="9" t="str">
        <f>IFERROR(VLOOKUP(CONCATENATE($A140,AB$1),'Исх-увл.отчёт'!$A$2:$F$3000,6,FALSE),"-")</f>
        <v>-</v>
      </c>
      <c r="AC140" s="9" t="str">
        <f>IFERROR(VLOOKUP(CONCATENATE($A140,AC$1),'Исх-увл.отчёт'!$A$2:$F$3000,6,FALSE),"-")</f>
        <v>-</v>
      </c>
      <c r="AD140" s="9" t="str">
        <f>IFERROR(VLOOKUP(CONCATENATE($A140,AD$1),'Исх-увл.отчёт'!$A$2:$F$3000,6,FALSE),"-")</f>
        <v>-</v>
      </c>
      <c r="AE140" s="9" t="str">
        <f>IFERROR(VLOOKUP(CONCATENATE($A140,AE$1),'Исх-увл.отчёт'!$A$2:$F$3000,6,FALSE),"-")</f>
        <v>-</v>
      </c>
      <c r="AF140" s="9" t="str">
        <f>IFERROR(VLOOKUP(CONCATENATE($A140,AF$1),'Исх-увл.отчёт'!$A$2:$F$3000,6,FALSE),"-")</f>
        <v>-</v>
      </c>
      <c r="AG140" s="9" t="str">
        <f>IFERROR(VLOOKUP(CONCATENATE($A140,AG$1),'Исх-увл.отчёт'!$A$2:$F$3000,6,FALSE),"-")</f>
        <v>-</v>
      </c>
      <c r="AH140" s="9" t="str">
        <f>IFERROR(VLOOKUP(CONCATENATE($A140,AH$1),'Исх-увл.отчёт'!$A$2:$F$3000,6,FALSE),"-")</f>
        <v>-</v>
      </c>
      <c r="AI140" s="9" t="str">
        <f>IFERROR(VLOOKUP(CONCATENATE($A140,AI$1),'Исх-увл.отчёт'!$A$2:$F$3000,6,FALSE),"-")</f>
        <v>-</v>
      </c>
      <c r="AJ140" s="9" t="str">
        <f>IFERROR(VLOOKUP(CONCATENATE($A140,AJ$1),'Исх-увл.отчёт'!$A$2:$F$3000,6,FALSE),"-")</f>
        <v>-</v>
      </c>
      <c r="AK140" s="9" t="str">
        <f>IFERROR(VLOOKUP(CONCATENATE($A140,AK$1),'Исх-увл.отчёт'!$A$2:$F$3000,6,FALSE),"-")</f>
        <v>-</v>
      </c>
      <c r="AL140" s="9" t="str">
        <f>IFERROR(VLOOKUP(CONCATENATE($A140,AL$1),'Исх-увл.отчёт'!$A$2:$F$3000,6,FALSE),"-")</f>
        <v>-</v>
      </c>
      <c r="AM140" s="9" t="str">
        <f>IFERROR(VLOOKUP(CONCATENATE($A140,AM$1),'Исх-увл.отчёт'!$A$2:$F$3000,6,FALSE),"-")</f>
        <v>-</v>
      </c>
      <c r="AN140" s="9" t="str">
        <f>IFERROR(VLOOKUP(CONCATENATE($A140,AN$1),'Исх-увл.отчёт'!$A$2:$F$3000,6,FALSE),"-")</f>
        <v>-</v>
      </c>
      <c r="AO140" s="9" t="str">
        <f>IFERROR(VLOOKUP(CONCATENATE($A140,AO$1),'Исх-увл.отчёт'!$A$2:$F$3000,6,FALSE),"-")</f>
        <v>-</v>
      </c>
      <c r="AP140" s="9" t="str">
        <f>IFERROR(VLOOKUP(CONCATENATE($A140,AP$1),'Исх-увл.отчёт'!$A$2:$F$3000,6,FALSE),"-")</f>
        <v>-</v>
      </c>
      <c r="AQ140" s="9" t="str">
        <f>IFERROR(VLOOKUP(CONCATENATE($A140,AQ$1),'Исх-увл.отчёт'!$A$2:$F$3000,6,FALSE),"-")</f>
        <v>-</v>
      </c>
      <c r="AR140" s="9" t="str">
        <f>IFERROR(VLOOKUP(CONCATENATE($A140,AR$1),'Исх-увл.отчёт'!$A$2:$F$3000,6,FALSE),"-")</f>
        <v>-</v>
      </c>
      <c r="AS140" s="9" t="str">
        <f>IFERROR(VLOOKUP(CONCATENATE($A140,AS$1),'Исх-увл.отчёт'!$A$2:$F$3000,6,FALSE),"-")</f>
        <v>-</v>
      </c>
      <c r="AT140" s="9" t="str">
        <f>IFERROR(VLOOKUP(CONCATENATE($A140,AT$1),'Исх-увл.отчёт'!$A$2:$F$3000,6,FALSE),"-")</f>
        <v>-</v>
      </c>
      <c r="AU140" s="9" t="str">
        <f>IFERROR(VLOOKUP(CONCATENATE($A140,AU$1),'Исх-увл.отчёт'!$A$2:$F$3000,6,FALSE),"-")</f>
        <v>-</v>
      </c>
      <c r="AV140" s="9" t="str">
        <f>IFERROR(VLOOKUP(CONCATENATE($A140,AV$1),'Исх-увл.отчёт'!$A$2:$F$3000,6,FALSE),"-")</f>
        <v>-</v>
      </c>
      <c r="AW140" s="9" t="str">
        <f>IFERROR(VLOOKUP(CONCATENATE($A140,AW$1),'Исх-увл.отчёт'!$A$2:$F$3000,6,FALSE),"-")</f>
        <v>-</v>
      </c>
      <c r="AX140" s="9" t="str">
        <f>IFERROR(VLOOKUP(CONCATENATE($A140,AX$1),'Исх-увл.отчёт'!$A$2:$F$3000,6,FALSE),"-")</f>
        <v>-</v>
      </c>
      <c r="AY140" s="9" t="str">
        <f>IFERROR(VLOOKUP(CONCATENATE($A140,AY$1),'Исх-увл.отчёт'!$A$2:$F$3000,6,FALSE),"-")</f>
        <v>-</v>
      </c>
      <c r="AZ140" s="9" t="str">
        <f>IFERROR(VLOOKUP(CONCATENATE($A140,AZ$1),'Исх-увл.отчёт'!$A$2:$F$3000,6,FALSE),"-")</f>
        <v>-</v>
      </c>
      <c r="BA140" s="9" t="str">
        <f>IFERROR(VLOOKUP(CONCATENATE($A140,BA$1),'Исх-увл.отчёт'!$A$2:$F$3000,6,FALSE),"-")</f>
        <v>-</v>
      </c>
      <c r="BB140" s="9" t="str">
        <f>IFERROR(VLOOKUP(CONCATENATE($A140,BB$1),'Исх-увл.отчёт'!$A$2:$F$3000,6,FALSE),"-")</f>
        <v>-</v>
      </c>
      <c r="BC140" s="9" t="str">
        <f>IFERROR(VLOOKUP(CONCATENATE($A140,BC$1),'Исх-увл.отчёт'!$A$2:$F$3000,6,FALSE),"-")</f>
        <v>-</v>
      </c>
      <c r="BD140" s="9" t="str">
        <f>IFERROR(VLOOKUP(CONCATENATE($A140,BD$1),'Исх-увл.отчёт'!$A$2:$F$3000,6,FALSE),"-")</f>
        <v>-</v>
      </c>
      <c r="BE140" s="9" t="str">
        <f>IFERROR(VLOOKUP(CONCATENATE($A140,BE$1),'Исх-увл.отчёт'!$A$2:$F$3000,6,FALSE),"-")</f>
        <v>-</v>
      </c>
      <c r="BF140" s="9" t="str">
        <f>IFERROR(VLOOKUP(CONCATENATE($A140,BF$1),'Исх-увл.отчёт'!$A$2:$F$3000,6,FALSE),"-")</f>
        <v>-</v>
      </c>
      <c r="BG140" s="9" t="str">
        <f>IFERROR(VLOOKUP(CONCATENATE($A140,BG$1),'Исх-увл.отчёт'!$A$2:$F$3000,6,FALSE),"-")</f>
        <v>-</v>
      </c>
      <c r="BH140" s="37"/>
    </row>
    <row r="141" spans="1:60">
      <c r="A141" s="125">
        <f t="shared" si="11"/>
        <v>40</v>
      </c>
      <c r="B141" s="9" t="str">
        <f>IFERROR(VLOOKUP(CONCATENATE($A141,B$1),'Исх-увл.отчёт'!$A$2:$F$3000,6,FALSE),"-")</f>
        <v>-</v>
      </c>
      <c r="C141" s="9" t="str">
        <f>IFERROR(VLOOKUP(CONCATENATE($A141,C$1),'Исх-увл.отчёт'!$A$2:$F$3000,6,FALSE),"-")</f>
        <v>-</v>
      </c>
      <c r="D141" s="9" t="str">
        <f>IFERROR(VLOOKUP(CONCATENATE($A141,D$1),'Исх-увл.отчёт'!$A$2:$F$3000,6,FALSE),"-")</f>
        <v>-</v>
      </c>
      <c r="E141" s="9" t="str">
        <f>IFERROR(VLOOKUP(CONCATENATE($A141,E$1),'Исх-увл.отчёт'!$A$2:$F$3000,6,FALSE),"-")</f>
        <v>-</v>
      </c>
      <c r="F141" s="9" t="str">
        <f>IFERROR(VLOOKUP(CONCATENATE($A141,F$1),'Исх-увл.отчёт'!$A$2:$F$3000,6,FALSE),"-")</f>
        <v>-</v>
      </c>
      <c r="G141" s="9" t="str">
        <f>IFERROR(VLOOKUP(CONCATENATE($A141,G$1),'Исх-увл.отчёт'!$A$2:$F$3000,6,FALSE),"-")</f>
        <v>-</v>
      </c>
      <c r="H141" s="9" t="str">
        <f>IFERROR(VLOOKUP(CONCATENATE($A141,H$1),'Исх-увл.отчёт'!$A$2:$F$3000,6,FALSE),"-")</f>
        <v>-</v>
      </c>
      <c r="I141" s="9" t="str">
        <f>IFERROR(VLOOKUP(CONCATENATE($A141,I$1),'Исх-увл.отчёт'!$A$2:$F$3000,6,FALSE),"-")</f>
        <v>-</v>
      </c>
      <c r="J141" s="9" t="str">
        <f>IFERROR(VLOOKUP(CONCATENATE($A141,J$1),'Исх-увл.отчёт'!$A$2:$F$3000,6,FALSE),"-")</f>
        <v>-</v>
      </c>
      <c r="K141" s="9" t="str">
        <f>IFERROR(VLOOKUP(CONCATENATE($A141,K$1),'Исх-увл.отчёт'!$A$2:$F$3000,6,FALSE),"-")</f>
        <v>-</v>
      </c>
      <c r="L141" s="9" t="str">
        <f>IFERROR(VLOOKUP(CONCATENATE($A141,L$1),'Исх-увл.отчёт'!$A$2:$F$3000,6,FALSE),"-")</f>
        <v>-</v>
      </c>
      <c r="M141" s="9" t="str">
        <f>IFERROR(VLOOKUP(CONCATENATE($A141,M$1),'Исх-увл.отчёт'!$A$2:$F$3000,6,FALSE),"-")</f>
        <v>-</v>
      </c>
      <c r="N141" s="9" t="str">
        <f>IFERROR(VLOOKUP(CONCATENATE($A141,N$1),'Исх-увл.отчёт'!$A$2:$F$3000,6,FALSE),"-")</f>
        <v>-</v>
      </c>
      <c r="O141" s="9" t="str">
        <f>IFERROR(VLOOKUP(CONCATENATE($A141,O$1),'Исх-увл.отчёт'!$A$2:$F$3000,6,FALSE),"-")</f>
        <v>-</v>
      </c>
      <c r="P141" s="9" t="str">
        <f>IFERROR(VLOOKUP(CONCATENATE($A141,P$1),'Исх-увл.отчёт'!$A$2:$F$3000,6,FALSE),"-")</f>
        <v>-</v>
      </c>
      <c r="Q141" s="9" t="str">
        <f>IFERROR(VLOOKUP(CONCATENATE($A141,Q$1),'Исх-увл.отчёт'!$A$2:$F$3000,6,FALSE),"-")</f>
        <v>-</v>
      </c>
      <c r="R141" s="9" t="str">
        <f>IFERROR(VLOOKUP(CONCATENATE($A141,R$1),'Исх-увл.отчёт'!$A$2:$F$3000,6,FALSE),"-")</f>
        <v>-</v>
      </c>
      <c r="S141" s="9" t="str">
        <f>IFERROR(VLOOKUP(CONCATENATE($A141,S$1),'Исх-увл.отчёт'!$A$2:$F$3000,6,FALSE),"-")</f>
        <v>-</v>
      </c>
      <c r="T141" s="9" t="str">
        <f>IFERROR(VLOOKUP(CONCATENATE($A141,T$1),'Исх-увл.отчёт'!$A$2:$F$3000,6,FALSE),"-")</f>
        <v>-</v>
      </c>
      <c r="U141" s="9" t="str">
        <f>IFERROR(VLOOKUP(CONCATENATE($A141,U$1),'Исх-увл.отчёт'!$A$2:$F$3000,6,FALSE),"-")</f>
        <v>-</v>
      </c>
      <c r="V141" s="9" t="str">
        <f>IFERROR(VLOOKUP(CONCATENATE($A141,V$1),'Исх-увл.отчёт'!$A$2:$F$3000,6,FALSE),"-")</f>
        <v>-</v>
      </c>
      <c r="W141" s="9" t="str">
        <f>IFERROR(VLOOKUP(CONCATENATE($A141,W$1),'Исх-увл.отчёт'!$A$2:$F$3000,6,FALSE),"-")</f>
        <v>-</v>
      </c>
      <c r="X141" s="9" t="str">
        <f>IFERROR(VLOOKUP(CONCATENATE($A141,X$1),'Исх-увл.отчёт'!$A$2:$F$3000,6,FALSE),"-")</f>
        <v>-</v>
      </c>
      <c r="Y141" s="9" t="str">
        <f>IFERROR(VLOOKUP(CONCATENATE($A141,Y$1),'Исх-увл.отчёт'!$A$2:$F$3000,6,FALSE),"-")</f>
        <v>-</v>
      </c>
      <c r="Z141" s="9" t="str">
        <f>IFERROR(VLOOKUP(CONCATENATE($A141,Z$1),'Исх-увл.отчёт'!$A$2:$F$3000,6,FALSE),"-")</f>
        <v>-</v>
      </c>
      <c r="AA141" s="9" t="str">
        <f>IFERROR(VLOOKUP(CONCATENATE($A141,AA$1),'Исх-увл.отчёт'!$A$2:$F$3000,6,FALSE),"-")</f>
        <v>-</v>
      </c>
      <c r="AB141" s="9" t="str">
        <f>IFERROR(VLOOKUP(CONCATENATE($A141,AB$1),'Исх-увл.отчёт'!$A$2:$F$3000,6,FALSE),"-")</f>
        <v>-</v>
      </c>
      <c r="AC141" s="9" t="str">
        <f>IFERROR(VLOOKUP(CONCATENATE($A141,AC$1),'Исх-увл.отчёт'!$A$2:$F$3000,6,FALSE),"-")</f>
        <v>-</v>
      </c>
      <c r="AD141" s="9" t="str">
        <f>IFERROR(VLOOKUP(CONCATENATE($A141,AD$1),'Исх-увл.отчёт'!$A$2:$F$3000,6,FALSE),"-")</f>
        <v>-</v>
      </c>
      <c r="AE141" s="9" t="str">
        <f>IFERROR(VLOOKUP(CONCATENATE($A141,AE$1),'Исх-увл.отчёт'!$A$2:$F$3000,6,FALSE),"-")</f>
        <v>-</v>
      </c>
      <c r="AF141" s="9" t="str">
        <f>IFERROR(VLOOKUP(CONCATENATE($A141,AF$1),'Исх-увл.отчёт'!$A$2:$F$3000,6,FALSE),"-")</f>
        <v>-</v>
      </c>
      <c r="AG141" s="9" t="str">
        <f>IFERROR(VLOOKUP(CONCATENATE($A141,AG$1),'Исх-увл.отчёт'!$A$2:$F$3000,6,FALSE),"-")</f>
        <v>-</v>
      </c>
      <c r="AH141" s="9" t="str">
        <f>IFERROR(VLOOKUP(CONCATENATE($A141,AH$1),'Исх-увл.отчёт'!$A$2:$F$3000,6,FALSE),"-")</f>
        <v>-</v>
      </c>
      <c r="AI141" s="9" t="str">
        <f>IFERROR(VLOOKUP(CONCATENATE($A141,AI$1),'Исх-увл.отчёт'!$A$2:$F$3000,6,FALSE),"-")</f>
        <v>-</v>
      </c>
      <c r="AJ141" s="9" t="str">
        <f>IFERROR(VLOOKUP(CONCATENATE($A141,AJ$1),'Исх-увл.отчёт'!$A$2:$F$3000,6,FALSE),"-")</f>
        <v>-</v>
      </c>
      <c r="AK141" s="9" t="str">
        <f>IFERROR(VLOOKUP(CONCATENATE($A141,AK$1),'Исх-увл.отчёт'!$A$2:$F$3000,6,FALSE),"-")</f>
        <v>-</v>
      </c>
      <c r="AL141" s="9" t="str">
        <f>IFERROR(VLOOKUP(CONCATENATE($A141,AL$1),'Исх-увл.отчёт'!$A$2:$F$3000,6,FALSE),"-")</f>
        <v>-</v>
      </c>
      <c r="AM141" s="9" t="str">
        <f>IFERROR(VLOOKUP(CONCATENATE($A141,AM$1),'Исх-увл.отчёт'!$A$2:$F$3000,6,FALSE),"-")</f>
        <v>-</v>
      </c>
      <c r="AN141" s="9" t="str">
        <f>IFERROR(VLOOKUP(CONCATENATE($A141,AN$1),'Исх-увл.отчёт'!$A$2:$F$3000,6,FALSE),"-")</f>
        <v>-</v>
      </c>
      <c r="AO141" s="9" t="str">
        <f>IFERROR(VLOOKUP(CONCATENATE($A141,AO$1),'Исх-увл.отчёт'!$A$2:$F$3000,6,FALSE),"-")</f>
        <v>-</v>
      </c>
      <c r="AP141" s="9" t="str">
        <f>IFERROR(VLOOKUP(CONCATENATE($A141,AP$1),'Исх-увл.отчёт'!$A$2:$F$3000,6,FALSE),"-")</f>
        <v>-</v>
      </c>
      <c r="AQ141" s="9" t="str">
        <f>IFERROR(VLOOKUP(CONCATENATE($A141,AQ$1),'Исх-увл.отчёт'!$A$2:$F$3000,6,FALSE),"-")</f>
        <v>-</v>
      </c>
      <c r="AR141" s="9" t="str">
        <f>IFERROR(VLOOKUP(CONCATENATE($A141,AR$1),'Исх-увл.отчёт'!$A$2:$F$3000,6,FALSE),"-")</f>
        <v>-</v>
      </c>
      <c r="AS141" s="9" t="str">
        <f>IFERROR(VLOOKUP(CONCATENATE($A141,AS$1),'Исх-увл.отчёт'!$A$2:$F$3000,6,FALSE),"-")</f>
        <v>-</v>
      </c>
      <c r="AT141" s="9" t="str">
        <f>IFERROR(VLOOKUP(CONCATENATE($A141,AT$1),'Исх-увл.отчёт'!$A$2:$F$3000,6,FALSE),"-")</f>
        <v>-</v>
      </c>
      <c r="AU141" s="9" t="str">
        <f>IFERROR(VLOOKUP(CONCATENATE($A141,AU$1),'Исх-увл.отчёт'!$A$2:$F$3000,6,FALSE),"-")</f>
        <v>-</v>
      </c>
      <c r="AV141" s="9" t="str">
        <f>IFERROR(VLOOKUP(CONCATENATE($A141,AV$1),'Исх-увл.отчёт'!$A$2:$F$3000,6,FALSE),"-")</f>
        <v>-</v>
      </c>
      <c r="AW141" s="9" t="str">
        <f>IFERROR(VLOOKUP(CONCATENATE($A141,AW$1),'Исх-увл.отчёт'!$A$2:$F$3000,6,FALSE),"-")</f>
        <v>-</v>
      </c>
      <c r="AX141" s="9" t="str">
        <f>IFERROR(VLOOKUP(CONCATENATE($A141,AX$1),'Исх-увл.отчёт'!$A$2:$F$3000,6,FALSE),"-")</f>
        <v>-</v>
      </c>
      <c r="AY141" s="9" t="str">
        <f>IFERROR(VLOOKUP(CONCATENATE($A141,AY$1),'Исх-увл.отчёт'!$A$2:$F$3000,6,FALSE),"-")</f>
        <v>-</v>
      </c>
      <c r="AZ141" s="9" t="str">
        <f>IFERROR(VLOOKUP(CONCATENATE($A141,AZ$1),'Исх-увл.отчёт'!$A$2:$F$3000,6,FALSE),"-")</f>
        <v>-</v>
      </c>
      <c r="BA141" s="9" t="str">
        <f>IFERROR(VLOOKUP(CONCATENATE($A141,BA$1),'Исх-увл.отчёт'!$A$2:$F$3000,6,FALSE),"-")</f>
        <v>-</v>
      </c>
      <c r="BB141" s="9" t="str">
        <f>IFERROR(VLOOKUP(CONCATENATE($A141,BB$1),'Исх-увл.отчёт'!$A$2:$F$3000,6,FALSE),"-")</f>
        <v>-</v>
      </c>
      <c r="BC141" s="9" t="str">
        <f>IFERROR(VLOOKUP(CONCATENATE($A141,BC$1),'Исх-увл.отчёт'!$A$2:$F$3000,6,FALSE),"-")</f>
        <v>-</v>
      </c>
      <c r="BD141" s="9" t="str">
        <f>IFERROR(VLOOKUP(CONCATENATE($A141,BD$1),'Исх-увл.отчёт'!$A$2:$F$3000,6,FALSE),"-")</f>
        <v>-</v>
      </c>
      <c r="BE141" s="9" t="str">
        <f>IFERROR(VLOOKUP(CONCATENATE($A141,BE$1),'Исх-увл.отчёт'!$A$2:$F$3000,6,FALSE),"-")</f>
        <v>-</v>
      </c>
      <c r="BF141" s="9" t="str">
        <f>IFERROR(VLOOKUP(CONCATENATE($A141,BF$1),'Исх-увл.отчёт'!$A$2:$F$3000,6,FALSE),"-")</f>
        <v>-</v>
      </c>
      <c r="BG141" s="9" t="str">
        <f>IFERROR(VLOOKUP(CONCATENATE($A141,BG$1),'Исх-увл.отчёт'!$A$2:$F$3000,6,FALSE),"-")</f>
        <v>-</v>
      </c>
      <c r="BH141" s="37"/>
    </row>
    <row r="142" spans="1:60">
      <c r="A142" s="125">
        <f t="shared" si="11"/>
        <v>41</v>
      </c>
      <c r="B142" s="9" t="str">
        <f>IFERROR(VLOOKUP(CONCATENATE($A142,B$1),'Исх-увл.отчёт'!$A$2:$F$3000,6,FALSE),"-")</f>
        <v>-</v>
      </c>
      <c r="C142" s="9" t="str">
        <f>IFERROR(VLOOKUP(CONCATENATE($A142,C$1),'Исх-увл.отчёт'!$A$2:$F$3000,6,FALSE),"-")</f>
        <v>-</v>
      </c>
      <c r="D142" s="9" t="str">
        <f>IFERROR(VLOOKUP(CONCATENATE($A142,D$1),'Исх-увл.отчёт'!$A$2:$F$3000,6,FALSE),"-")</f>
        <v>-</v>
      </c>
      <c r="E142" s="9" t="str">
        <f>IFERROR(VLOOKUP(CONCATENATE($A142,E$1),'Исх-увл.отчёт'!$A$2:$F$3000,6,FALSE),"-")</f>
        <v>-</v>
      </c>
      <c r="F142" s="9" t="str">
        <f>IFERROR(VLOOKUP(CONCATENATE($A142,F$1),'Исх-увл.отчёт'!$A$2:$F$3000,6,FALSE),"-")</f>
        <v>-</v>
      </c>
      <c r="G142" s="9" t="str">
        <f>IFERROR(VLOOKUP(CONCATENATE($A142,G$1),'Исх-увл.отчёт'!$A$2:$F$3000,6,FALSE),"-")</f>
        <v>-</v>
      </c>
      <c r="H142" s="9" t="str">
        <f>IFERROR(VLOOKUP(CONCATENATE($A142,H$1),'Исх-увл.отчёт'!$A$2:$F$3000,6,FALSE),"-")</f>
        <v>-</v>
      </c>
      <c r="I142" s="9" t="str">
        <f>IFERROR(VLOOKUP(CONCATENATE($A142,I$1),'Исх-увл.отчёт'!$A$2:$F$3000,6,FALSE),"-")</f>
        <v>-</v>
      </c>
      <c r="J142" s="9" t="str">
        <f>IFERROR(VLOOKUP(CONCATENATE($A142,J$1),'Исх-увл.отчёт'!$A$2:$F$3000,6,FALSE),"-")</f>
        <v>-</v>
      </c>
      <c r="K142" s="9" t="str">
        <f>IFERROR(VLOOKUP(CONCATENATE($A142,K$1),'Исх-увл.отчёт'!$A$2:$F$3000,6,FALSE),"-")</f>
        <v>-</v>
      </c>
      <c r="L142" s="9" t="str">
        <f>IFERROR(VLOOKUP(CONCATENATE($A142,L$1),'Исх-увл.отчёт'!$A$2:$F$3000,6,FALSE),"-")</f>
        <v>-</v>
      </c>
      <c r="M142" s="9" t="str">
        <f>IFERROR(VLOOKUP(CONCATENATE($A142,M$1),'Исх-увл.отчёт'!$A$2:$F$3000,6,FALSE),"-")</f>
        <v>-</v>
      </c>
      <c r="N142" s="9" t="str">
        <f>IFERROR(VLOOKUP(CONCATENATE($A142,N$1),'Исх-увл.отчёт'!$A$2:$F$3000,6,FALSE),"-")</f>
        <v>-</v>
      </c>
      <c r="O142" s="9" t="str">
        <f>IFERROR(VLOOKUP(CONCATENATE($A142,O$1),'Исх-увл.отчёт'!$A$2:$F$3000,6,FALSE),"-")</f>
        <v>НЕТ</v>
      </c>
      <c r="P142" s="9" t="str">
        <f>IFERROR(VLOOKUP(CONCATENATE($A142,P$1),'Исх-увл.отчёт'!$A$2:$F$3000,6,FALSE),"-")</f>
        <v>-</v>
      </c>
      <c r="Q142" s="9" t="str">
        <f>IFERROR(VLOOKUP(CONCATENATE($A142,Q$1),'Исх-увл.отчёт'!$A$2:$F$3000,6,FALSE),"-")</f>
        <v>-</v>
      </c>
      <c r="R142" s="9" t="str">
        <f>IFERROR(VLOOKUP(CONCATENATE($A142,R$1),'Исх-увл.отчёт'!$A$2:$F$3000,6,FALSE),"-")</f>
        <v>-</v>
      </c>
      <c r="S142" s="9" t="str">
        <f>IFERROR(VLOOKUP(CONCATENATE($A142,S$1),'Исх-увл.отчёт'!$A$2:$F$3000,6,FALSE),"-")</f>
        <v>-</v>
      </c>
      <c r="T142" s="9" t="str">
        <f>IFERROR(VLOOKUP(CONCATENATE($A142,T$1),'Исх-увл.отчёт'!$A$2:$F$3000,6,FALSE),"-")</f>
        <v>-</v>
      </c>
      <c r="U142" s="9" t="str">
        <f>IFERROR(VLOOKUP(CONCATENATE($A142,U$1),'Исх-увл.отчёт'!$A$2:$F$3000,6,FALSE),"-")</f>
        <v>-</v>
      </c>
      <c r="V142" s="9" t="str">
        <f>IFERROR(VLOOKUP(CONCATENATE($A142,V$1),'Исх-увл.отчёт'!$A$2:$F$3000,6,FALSE),"-")</f>
        <v>-</v>
      </c>
      <c r="W142" s="9" t="str">
        <f>IFERROR(VLOOKUP(CONCATENATE($A142,W$1),'Исх-увл.отчёт'!$A$2:$F$3000,6,FALSE),"-")</f>
        <v>-</v>
      </c>
      <c r="X142" s="9" t="str">
        <f>IFERROR(VLOOKUP(CONCATENATE($A142,X$1),'Исх-увл.отчёт'!$A$2:$F$3000,6,FALSE),"-")</f>
        <v>-</v>
      </c>
      <c r="Y142" s="9" t="str">
        <f>IFERROR(VLOOKUP(CONCATENATE($A142,Y$1),'Исх-увл.отчёт'!$A$2:$F$3000,6,FALSE),"-")</f>
        <v>-</v>
      </c>
      <c r="Z142" s="9" t="str">
        <f>IFERROR(VLOOKUP(CONCATENATE($A142,Z$1),'Исх-увл.отчёт'!$A$2:$F$3000,6,FALSE),"-")</f>
        <v>-</v>
      </c>
      <c r="AA142" s="9" t="str">
        <f>IFERROR(VLOOKUP(CONCATENATE($A142,AA$1),'Исх-увл.отчёт'!$A$2:$F$3000,6,FALSE),"-")</f>
        <v>-</v>
      </c>
      <c r="AB142" s="9" t="str">
        <f>IFERROR(VLOOKUP(CONCATENATE($A142,AB$1),'Исх-увл.отчёт'!$A$2:$F$3000,6,FALSE),"-")</f>
        <v>-</v>
      </c>
      <c r="AC142" s="9" t="str">
        <f>IFERROR(VLOOKUP(CONCATENATE($A142,AC$1),'Исх-увл.отчёт'!$A$2:$F$3000,6,FALSE),"-")</f>
        <v>-</v>
      </c>
      <c r="AD142" s="9" t="str">
        <f>IFERROR(VLOOKUP(CONCATENATE($A142,AD$1),'Исх-увл.отчёт'!$A$2:$F$3000,6,FALSE),"-")</f>
        <v>-</v>
      </c>
      <c r="AE142" s="9" t="str">
        <f>IFERROR(VLOOKUP(CONCATENATE($A142,AE$1),'Исх-увл.отчёт'!$A$2:$F$3000,6,FALSE),"-")</f>
        <v>-</v>
      </c>
      <c r="AF142" s="9" t="str">
        <f>IFERROR(VLOOKUP(CONCATENATE($A142,AF$1),'Исх-увл.отчёт'!$A$2:$F$3000,6,FALSE),"-")</f>
        <v>-</v>
      </c>
      <c r="AG142" s="9" t="str">
        <f>IFERROR(VLOOKUP(CONCATENATE($A142,AG$1),'Исх-увл.отчёт'!$A$2:$F$3000,6,FALSE),"-")</f>
        <v>-</v>
      </c>
      <c r="AH142" s="9" t="str">
        <f>IFERROR(VLOOKUP(CONCATENATE($A142,AH$1),'Исх-увл.отчёт'!$A$2:$F$3000,6,FALSE),"-")</f>
        <v>-</v>
      </c>
      <c r="AI142" s="9" t="str">
        <f>IFERROR(VLOOKUP(CONCATENATE($A142,AI$1),'Исх-увл.отчёт'!$A$2:$F$3000,6,FALSE),"-")</f>
        <v>-</v>
      </c>
      <c r="AJ142" s="9" t="str">
        <f>IFERROR(VLOOKUP(CONCATENATE($A142,AJ$1),'Исх-увл.отчёт'!$A$2:$F$3000,6,FALSE),"-")</f>
        <v>-</v>
      </c>
      <c r="AK142" s="9" t="str">
        <f>IFERROR(VLOOKUP(CONCATENATE($A142,AK$1),'Исх-увл.отчёт'!$A$2:$F$3000,6,FALSE),"-")</f>
        <v>ДА</v>
      </c>
      <c r="AL142" s="9" t="str">
        <f>IFERROR(VLOOKUP(CONCATENATE($A142,AL$1),'Исх-увл.отчёт'!$A$2:$F$3000,6,FALSE),"-")</f>
        <v>-</v>
      </c>
      <c r="AM142" s="9" t="str">
        <f>IFERROR(VLOOKUP(CONCATENATE($A142,AM$1),'Исх-увл.отчёт'!$A$2:$F$3000,6,FALSE),"-")</f>
        <v>-</v>
      </c>
      <c r="AN142" s="9" t="str">
        <f>IFERROR(VLOOKUP(CONCATENATE($A142,AN$1),'Исх-увл.отчёт'!$A$2:$F$3000,6,FALSE),"-")</f>
        <v>НЕТ</v>
      </c>
      <c r="AO142" s="9" t="str">
        <f>IFERROR(VLOOKUP(CONCATENATE($A142,AO$1),'Исх-увл.отчёт'!$A$2:$F$3000,6,FALSE),"-")</f>
        <v>-</v>
      </c>
      <c r="AP142" s="9" t="str">
        <f>IFERROR(VLOOKUP(CONCATENATE($A142,AP$1),'Исх-увл.отчёт'!$A$2:$F$3000,6,FALSE),"-")</f>
        <v>-</v>
      </c>
      <c r="AQ142" s="9" t="str">
        <f>IFERROR(VLOOKUP(CONCATENATE($A142,AQ$1),'Исх-увл.отчёт'!$A$2:$F$3000,6,FALSE),"-")</f>
        <v>-</v>
      </c>
      <c r="AR142" s="9" t="str">
        <f>IFERROR(VLOOKUP(CONCATENATE($A142,AR$1),'Исх-увл.отчёт'!$A$2:$F$3000,6,FALSE),"-")</f>
        <v>-</v>
      </c>
      <c r="AS142" s="9" t="str">
        <f>IFERROR(VLOOKUP(CONCATENATE($A142,AS$1),'Исх-увл.отчёт'!$A$2:$F$3000,6,FALSE),"-")</f>
        <v>-</v>
      </c>
      <c r="AT142" s="9" t="str">
        <f>IFERROR(VLOOKUP(CONCATENATE($A142,AT$1),'Исх-увл.отчёт'!$A$2:$F$3000,6,FALSE),"-")</f>
        <v>-</v>
      </c>
      <c r="AU142" s="9" t="str">
        <f>IFERROR(VLOOKUP(CONCATENATE($A142,AU$1),'Исх-увл.отчёт'!$A$2:$F$3000,6,FALSE),"-")</f>
        <v>-</v>
      </c>
      <c r="AV142" s="9" t="str">
        <f>IFERROR(VLOOKUP(CONCATENATE($A142,AV$1),'Исх-увл.отчёт'!$A$2:$F$3000,6,FALSE),"-")</f>
        <v>-</v>
      </c>
      <c r="AW142" s="9" t="str">
        <f>IFERROR(VLOOKUP(CONCATENATE($A142,AW$1),'Исх-увл.отчёт'!$A$2:$F$3000,6,FALSE),"-")</f>
        <v>-</v>
      </c>
      <c r="AX142" s="9" t="str">
        <f>IFERROR(VLOOKUP(CONCATENATE($A142,AX$1),'Исх-увл.отчёт'!$A$2:$F$3000,6,FALSE),"-")</f>
        <v>-</v>
      </c>
      <c r="AY142" s="9" t="str">
        <f>IFERROR(VLOOKUP(CONCATENATE($A142,AY$1),'Исх-увл.отчёт'!$A$2:$F$3000,6,FALSE),"-")</f>
        <v>-</v>
      </c>
      <c r="AZ142" s="9" t="str">
        <f>IFERROR(VLOOKUP(CONCATENATE($A142,AZ$1),'Исх-увл.отчёт'!$A$2:$F$3000,6,FALSE),"-")</f>
        <v>-</v>
      </c>
      <c r="BA142" s="9" t="str">
        <f>IFERROR(VLOOKUP(CONCATENATE($A142,BA$1),'Исх-увл.отчёт'!$A$2:$F$3000,6,FALSE),"-")</f>
        <v>-</v>
      </c>
      <c r="BB142" s="9" t="str">
        <f>IFERROR(VLOOKUP(CONCATENATE($A142,BB$1),'Исх-увл.отчёт'!$A$2:$F$3000,6,FALSE),"-")</f>
        <v>-</v>
      </c>
      <c r="BC142" s="9" t="str">
        <f>IFERROR(VLOOKUP(CONCATENATE($A142,BC$1),'Исх-увл.отчёт'!$A$2:$F$3000,6,FALSE),"-")</f>
        <v>НЕТ</v>
      </c>
      <c r="BD142" s="9" t="str">
        <f>IFERROR(VLOOKUP(CONCATENATE($A142,BD$1),'Исх-увл.отчёт'!$A$2:$F$3000,6,FALSE),"-")</f>
        <v>-</v>
      </c>
      <c r="BE142" s="9" t="str">
        <f>IFERROR(VLOOKUP(CONCATENATE($A142,BE$1),'Исх-увл.отчёт'!$A$2:$F$3000,6,FALSE),"-")</f>
        <v>-</v>
      </c>
      <c r="BF142" s="9" t="str">
        <f>IFERROR(VLOOKUP(CONCATENATE($A142,BF$1),'Исх-увл.отчёт'!$A$2:$F$3000,6,FALSE),"-")</f>
        <v>-</v>
      </c>
      <c r="BG142" s="9" t="str">
        <f>IFERROR(VLOOKUP(CONCATENATE($A142,BG$1),'Исх-увл.отчёт'!$A$2:$F$3000,6,FALSE),"-")</f>
        <v>-</v>
      </c>
      <c r="BH142" s="37"/>
    </row>
    <row r="143" spans="1:60">
      <c r="A143" s="125">
        <f t="shared" si="11"/>
        <v>42</v>
      </c>
      <c r="B143" s="9" t="str">
        <f>IFERROR(VLOOKUP(CONCATENATE($A143,B$1),'Исх-увл.отчёт'!$A$2:$F$3000,6,FALSE),"-")</f>
        <v>-</v>
      </c>
      <c r="C143" s="9" t="str">
        <f>IFERROR(VLOOKUP(CONCATENATE($A143,C$1),'Исх-увл.отчёт'!$A$2:$F$3000,6,FALSE),"-")</f>
        <v>-</v>
      </c>
      <c r="D143" s="9" t="str">
        <f>IFERROR(VLOOKUP(CONCATENATE($A143,D$1),'Исх-увл.отчёт'!$A$2:$F$3000,6,FALSE),"-")</f>
        <v>-</v>
      </c>
      <c r="E143" s="9" t="str">
        <f>IFERROR(VLOOKUP(CONCATENATE($A143,E$1),'Исх-увл.отчёт'!$A$2:$F$3000,6,FALSE),"-")</f>
        <v>-</v>
      </c>
      <c r="F143" s="9" t="str">
        <f>IFERROR(VLOOKUP(CONCATENATE($A143,F$1),'Исх-увл.отчёт'!$A$2:$F$3000,6,FALSE),"-")</f>
        <v>-</v>
      </c>
      <c r="G143" s="9" t="str">
        <f>IFERROR(VLOOKUP(CONCATENATE($A143,G$1),'Исх-увл.отчёт'!$A$2:$F$3000,6,FALSE),"-")</f>
        <v>-</v>
      </c>
      <c r="H143" s="9" t="str">
        <f>IFERROR(VLOOKUP(CONCATENATE($A143,H$1),'Исх-увл.отчёт'!$A$2:$F$3000,6,FALSE),"-")</f>
        <v>-</v>
      </c>
      <c r="I143" s="9" t="str">
        <f>IFERROR(VLOOKUP(CONCATENATE($A143,I$1),'Исх-увл.отчёт'!$A$2:$F$3000,6,FALSE),"-")</f>
        <v>-</v>
      </c>
      <c r="J143" s="9" t="str">
        <f>IFERROR(VLOOKUP(CONCATENATE($A143,J$1),'Исх-увл.отчёт'!$A$2:$F$3000,6,FALSE),"-")</f>
        <v>-</v>
      </c>
      <c r="K143" s="9" t="str">
        <f>IFERROR(VLOOKUP(CONCATENATE($A143,K$1),'Исх-увл.отчёт'!$A$2:$F$3000,6,FALSE),"-")</f>
        <v>-</v>
      </c>
      <c r="L143" s="9" t="str">
        <f>IFERROR(VLOOKUP(CONCATENATE($A143,L$1),'Исх-увл.отчёт'!$A$2:$F$3000,6,FALSE),"-")</f>
        <v>-</v>
      </c>
      <c r="M143" s="9" t="str">
        <f>IFERROR(VLOOKUP(CONCATENATE($A143,M$1),'Исх-увл.отчёт'!$A$2:$F$3000,6,FALSE),"-")</f>
        <v>-</v>
      </c>
      <c r="N143" s="9" t="str">
        <f>IFERROR(VLOOKUP(CONCATENATE($A143,N$1),'Исх-увл.отчёт'!$A$2:$F$3000,6,FALSE),"-")</f>
        <v>-</v>
      </c>
      <c r="O143" s="9" t="str">
        <f>IFERROR(VLOOKUP(CONCATENATE($A143,O$1),'Исх-увл.отчёт'!$A$2:$F$3000,6,FALSE),"-")</f>
        <v>-</v>
      </c>
      <c r="P143" s="9" t="str">
        <f>IFERROR(VLOOKUP(CONCATENATE($A143,P$1),'Исх-увл.отчёт'!$A$2:$F$3000,6,FALSE),"-")</f>
        <v>-</v>
      </c>
      <c r="Q143" s="9" t="str">
        <f>IFERROR(VLOOKUP(CONCATENATE($A143,Q$1),'Исх-увл.отчёт'!$A$2:$F$3000,6,FALSE),"-")</f>
        <v>-</v>
      </c>
      <c r="R143" s="9" t="str">
        <f>IFERROR(VLOOKUP(CONCATENATE($A143,R$1),'Исх-увл.отчёт'!$A$2:$F$3000,6,FALSE),"-")</f>
        <v>-</v>
      </c>
      <c r="S143" s="9" t="str">
        <f>IFERROR(VLOOKUP(CONCATENATE($A143,S$1),'Исх-увл.отчёт'!$A$2:$F$3000,6,FALSE),"-")</f>
        <v>-</v>
      </c>
      <c r="T143" s="9" t="str">
        <f>IFERROR(VLOOKUP(CONCATENATE($A143,T$1),'Исх-увл.отчёт'!$A$2:$F$3000,6,FALSE),"-")</f>
        <v>-</v>
      </c>
      <c r="U143" s="9" t="str">
        <f>IFERROR(VLOOKUP(CONCATENATE($A143,U$1),'Исх-увл.отчёт'!$A$2:$F$3000,6,FALSE),"-")</f>
        <v>-</v>
      </c>
      <c r="V143" s="9" t="str">
        <f>IFERROR(VLOOKUP(CONCATENATE($A143,V$1),'Исх-увл.отчёт'!$A$2:$F$3000,6,FALSE),"-")</f>
        <v>-</v>
      </c>
      <c r="W143" s="9" t="str">
        <f>IFERROR(VLOOKUP(CONCATENATE($A143,W$1),'Исх-увл.отчёт'!$A$2:$F$3000,6,FALSE),"-")</f>
        <v>-</v>
      </c>
      <c r="X143" s="9" t="str">
        <f>IFERROR(VLOOKUP(CONCATENATE($A143,X$1),'Исх-увл.отчёт'!$A$2:$F$3000,6,FALSE),"-")</f>
        <v>-</v>
      </c>
      <c r="Y143" s="9" t="str">
        <f>IFERROR(VLOOKUP(CONCATENATE($A143,Y$1),'Исх-увл.отчёт'!$A$2:$F$3000,6,FALSE),"-")</f>
        <v>-</v>
      </c>
      <c r="Z143" s="9" t="str">
        <f>IFERROR(VLOOKUP(CONCATENATE($A143,Z$1),'Исх-увл.отчёт'!$A$2:$F$3000,6,FALSE),"-")</f>
        <v>-</v>
      </c>
      <c r="AA143" s="9" t="str">
        <f>IFERROR(VLOOKUP(CONCATENATE($A143,AA$1),'Исх-увл.отчёт'!$A$2:$F$3000,6,FALSE),"-")</f>
        <v>-</v>
      </c>
      <c r="AB143" s="9" t="str">
        <f>IFERROR(VLOOKUP(CONCATENATE($A143,AB$1),'Исх-увл.отчёт'!$A$2:$F$3000,6,FALSE),"-")</f>
        <v>-</v>
      </c>
      <c r="AC143" s="9" t="str">
        <f>IFERROR(VLOOKUP(CONCATENATE($A143,AC$1),'Исх-увл.отчёт'!$A$2:$F$3000,6,FALSE),"-")</f>
        <v>-</v>
      </c>
      <c r="AD143" s="9" t="str">
        <f>IFERROR(VLOOKUP(CONCATENATE($A143,AD$1),'Исх-увл.отчёт'!$A$2:$F$3000,6,FALSE),"-")</f>
        <v>-</v>
      </c>
      <c r="AE143" s="9" t="str">
        <f>IFERROR(VLOOKUP(CONCATENATE($A143,AE$1),'Исх-увл.отчёт'!$A$2:$F$3000,6,FALSE),"-")</f>
        <v>-</v>
      </c>
      <c r="AF143" s="9" t="str">
        <f>IFERROR(VLOOKUP(CONCATENATE($A143,AF$1),'Исх-увл.отчёт'!$A$2:$F$3000,6,FALSE),"-")</f>
        <v>-</v>
      </c>
      <c r="AG143" s="9" t="str">
        <f>IFERROR(VLOOKUP(CONCATENATE($A143,AG$1),'Исх-увл.отчёт'!$A$2:$F$3000,6,FALSE),"-")</f>
        <v>-</v>
      </c>
      <c r="AH143" s="9" t="str">
        <f>IFERROR(VLOOKUP(CONCATENATE($A143,AH$1),'Исх-увл.отчёт'!$A$2:$F$3000,6,FALSE),"-")</f>
        <v>-</v>
      </c>
      <c r="AI143" s="9" t="str">
        <f>IFERROR(VLOOKUP(CONCATENATE($A143,AI$1),'Исх-увл.отчёт'!$A$2:$F$3000,6,FALSE),"-")</f>
        <v>-</v>
      </c>
      <c r="AJ143" s="9" t="str">
        <f>IFERROR(VLOOKUP(CONCATENATE($A143,AJ$1),'Исх-увл.отчёт'!$A$2:$F$3000,6,FALSE),"-")</f>
        <v>-</v>
      </c>
      <c r="AK143" s="9" t="str">
        <f>IFERROR(VLOOKUP(CONCATENATE($A143,AK$1),'Исх-увл.отчёт'!$A$2:$F$3000,6,FALSE),"-")</f>
        <v>-</v>
      </c>
      <c r="AL143" s="9" t="str">
        <f>IFERROR(VLOOKUP(CONCATENATE($A143,AL$1),'Исх-увл.отчёт'!$A$2:$F$3000,6,FALSE),"-")</f>
        <v>-</v>
      </c>
      <c r="AM143" s="9" t="str">
        <f>IFERROR(VLOOKUP(CONCATENATE($A143,AM$1),'Исх-увл.отчёт'!$A$2:$F$3000,6,FALSE),"-")</f>
        <v>-</v>
      </c>
      <c r="AN143" s="9" t="str">
        <f>IFERROR(VLOOKUP(CONCATENATE($A143,AN$1),'Исх-увл.отчёт'!$A$2:$F$3000,6,FALSE),"-")</f>
        <v>-</v>
      </c>
      <c r="AO143" s="9" t="str">
        <f>IFERROR(VLOOKUP(CONCATENATE($A143,AO$1),'Исх-увл.отчёт'!$A$2:$F$3000,6,FALSE),"-")</f>
        <v>-</v>
      </c>
      <c r="AP143" s="9" t="str">
        <f>IFERROR(VLOOKUP(CONCATENATE($A143,AP$1),'Исх-увл.отчёт'!$A$2:$F$3000,6,FALSE),"-")</f>
        <v>-</v>
      </c>
      <c r="AQ143" s="9" t="str">
        <f>IFERROR(VLOOKUP(CONCATENATE($A143,AQ$1),'Исх-увл.отчёт'!$A$2:$F$3000,6,FALSE),"-")</f>
        <v>-</v>
      </c>
      <c r="AR143" s="9" t="str">
        <f>IFERROR(VLOOKUP(CONCATENATE($A143,AR$1),'Исх-увл.отчёт'!$A$2:$F$3000,6,FALSE),"-")</f>
        <v>-</v>
      </c>
      <c r="AS143" s="9" t="str">
        <f>IFERROR(VLOOKUP(CONCATENATE($A143,AS$1),'Исх-увл.отчёт'!$A$2:$F$3000,6,FALSE),"-")</f>
        <v>-</v>
      </c>
      <c r="AT143" s="9" t="str">
        <f>IFERROR(VLOOKUP(CONCATENATE($A143,AT$1),'Исх-увл.отчёт'!$A$2:$F$3000,6,FALSE),"-")</f>
        <v>-</v>
      </c>
      <c r="AU143" s="9" t="str">
        <f>IFERROR(VLOOKUP(CONCATENATE($A143,AU$1),'Исх-увл.отчёт'!$A$2:$F$3000,6,FALSE),"-")</f>
        <v>-</v>
      </c>
      <c r="AV143" s="9" t="str">
        <f>IFERROR(VLOOKUP(CONCATENATE($A143,AV$1),'Исх-увл.отчёт'!$A$2:$F$3000,6,FALSE),"-")</f>
        <v>-</v>
      </c>
      <c r="AW143" s="9" t="str">
        <f>IFERROR(VLOOKUP(CONCATENATE($A143,AW$1),'Исх-увл.отчёт'!$A$2:$F$3000,6,FALSE),"-")</f>
        <v>-</v>
      </c>
      <c r="AX143" s="9" t="str">
        <f>IFERROR(VLOOKUP(CONCATENATE($A143,AX$1),'Исх-увл.отчёт'!$A$2:$F$3000,6,FALSE),"-")</f>
        <v>-</v>
      </c>
      <c r="AY143" s="9" t="str">
        <f>IFERROR(VLOOKUP(CONCATENATE($A143,AY$1),'Исх-увл.отчёт'!$A$2:$F$3000,6,FALSE),"-")</f>
        <v>-</v>
      </c>
      <c r="AZ143" s="9" t="str">
        <f>IFERROR(VLOOKUP(CONCATENATE($A143,AZ$1),'Исх-увл.отчёт'!$A$2:$F$3000,6,FALSE),"-")</f>
        <v>-</v>
      </c>
      <c r="BA143" s="9" t="str">
        <f>IFERROR(VLOOKUP(CONCATENATE($A143,BA$1),'Исх-увл.отчёт'!$A$2:$F$3000,6,FALSE),"-")</f>
        <v>-</v>
      </c>
      <c r="BB143" s="9" t="str">
        <f>IFERROR(VLOOKUP(CONCATENATE($A143,BB$1),'Исх-увл.отчёт'!$A$2:$F$3000,6,FALSE),"-")</f>
        <v>-</v>
      </c>
      <c r="BC143" s="9" t="str">
        <f>IFERROR(VLOOKUP(CONCATENATE($A143,BC$1),'Исх-увл.отчёт'!$A$2:$F$3000,6,FALSE),"-")</f>
        <v>-</v>
      </c>
      <c r="BD143" s="9" t="str">
        <f>IFERROR(VLOOKUP(CONCATENATE($A143,BD$1),'Исх-увл.отчёт'!$A$2:$F$3000,6,FALSE),"-")</f>
        <v>-</v>
      </c>
      <c r="BE143" s="9" t="str">
        <f>IFERROR(VLOOKUP(CONCATENATE($A143,BE$1),'Исх-увл.отчёт'!$A$2:$F$3000,6,FALSE),"-")</f>
        <v>-</v>
      </c>
      <c r="BF143" s="9" t="str">
        <f>IFERROR(VLOOKUP(CONCATENATE($A143,BF$1),'Исх-увл.отчёт'!$A$2:$F$3000,6,FALSE),"-")</f>
        <v>-</v>
      </c>
      <c r="BG143" s="9" t="str">
        <f>IFERROR(VLOOKUP(CONCATENATE($A143,BG$1),'Исх-увл.отчёт'!$A$2:$F$3000,6,FALSE),"-")</f>
        <v>-</v>
      </c>
      <c r="BH143" s="37"/>
    </row>
    <row r="144" spans="1:60">
      <c r="A144" s="125">
        <f t="shared" si="11"/>
        <v>43</v>
      </c>
      <c r="B144" s="9" t="str">
        <f>IFERROR(VLOOKUP(CONCATENATE($A144,B$1),'Исх-увл.отчёт'!$A$2:$F$3000,6,FALSE),"-")</f>
        <v>-</v>
      </c>
      <c r="C144" s="9" t="str">
        <f>IFERROR(VLOOKUP(CONCATENATE($A144,C$1),'Исх-увл.отчёт'!$A$2:$F$3000,6,FALSE),"-")</f>
        <v>-</v>
      </c>
      <c r="D144" s="9" t="str">
        <f>IFERROR(VLOOKUP(CONCATENATE($A144,D$1),'Исх-увл.отчёт'!$A$2:$F$3000,6,FALSE),"-")</f>
        <v>-</v>
      </c>
      <c r="E144" s="9" t="str">
        <f>IFERROR(VLOOKUP(CONCATENATE($A144,E$1),'Исх-увл.отчёт'!$A$2:$F$3000,6,FALSE),"-")</f>
        <v>-</v>
      </c>
      <c r="F144" s="9" t="str">
        <f>IFERROR(VLOOKUP(CONCATENATE($A144,F$1),'Исх-увл.отчёт'!$A$2:$F$3000,6,FALSE),"-")</f>
        <v>-</v>
      </c>
      <c r="G144" s="9" t="str">
        <f>IFERROR(VLOOKUP(CONCATENATE($A144,G$1),'Исх-увл.отчёт'!$A$2:$F$3000,6,FALSE),"-")</f>
        <v>-</v>
      </c>
      <c r="H144" s="9" t="str">
        <f>IFERROR(VLOOKUP(CONCATENATE($A144,H$1),'Исх-увл.отчёт'!$A$2:$F$3000,6,FALSE),"-")</f>
        <v>ДА</v>
      </c>
      <c r="I144" s="9" t="str">
        <f>IFERROR(VLOOKUP(CONCATENATE($A144,I$1),'Исх-увл.отчёт'!$A$2:$F$3000,6,FALSE),"-")</f>
        <v>-</v>
      </c>
      <c r="J144" s="9" t="str">
        <f>IFERROR(VLOOKUP(CONCATENATE($A144,J$1),'Исх-увл.отчёт'!$A$2:$F$3000,6,FALSE),"-")</f>
        <v>-</v>
      </c>
      <c r="K144" s="9" t="str">
        <f>IFERROR(VLOOKUP(CONCATENATE($A144,K$1),'Исх-увл.отчёт'!$A$2:$F$3000,6,FALSE),"-")</f>
        <v>-</v>
      </c>
      <c r="L144" s="9" t="str">
        <f>IFERROR(VLOOKUP(CONCATENATE($A144,L$1),'Исх-увл.отчёт'!$A$2:$F$3000,6,FALSE),"-")</f>
        <v>ДА</v>
      </c>
      <c r="M144" s="9" t="str">
        <f>IFERROR(VLOOKUP(CONCATENATE($A144,M$1),'Исх-увл.отчёт'!$A$2:$F$3000,6,FALSE),"-")</f>
        <v>ДА</v>
      </c>
      <c r="N144" s="9" t="str">
        <f>IFERROR(VLOOKUP(CONCATENATE($A144,N$1),'Исх-увл.отчёт'!$A$2:$F$3000,6,FALSE),"-")</f>
        <v>-</v>
      </c>
      <c r="O144" s="9" t="str">
        <f>IFERROR(VLOOKUP(CONCATENATE($A144,O$1),'Исх-увл.отчёт'!$A$2:$F$3000,6,FALSE),"-")</f>
        <v>ДА</v>
      </c>
      <c r="P144" s="9" t="str">
        <f>IFERROR(VLOOKUP(CONCATENATE($A144,P$1),'Исх-увл.отчёт'!$A$2:$F$3000,6,FALSE),"-")</f>
        <v>-</v>
      </c>
      <c r="Q144" s="9" t="str">
        <f>IFERROR(VLOOKUP(CONCATENATE($A144,Q$1),'Исх-увл.отчёт'!$A$2:$F$3000,6,FALSE),"-")</f>
        <v>-</v>
      </c>
      <c r="R144" s="9" t="str">
        <f>IFERROR(VLOOKUP(CONCATENATE($A144,R$1),'Исх-увл.отчёт'!$A$2:$F$3000,6,FALSE),"-")</f>
        <v>-</v>
      </c>
      <c r="S144" s="9" t="str">
        <f>IFERROR(VLOOKUP(CONCATENATE($A144,S$1),'Исх-увл.отчёт'!$A$2:$F$3000,6,FALSE),"-")</f>
        <v>-</v>
      </c>
      <c r="T144" s="9" t="str">
        <f>IFERROR(VLOOKUP(CONCATENATE($A144,T$1),'Исх-увл.отчёт'!$A$2:$F$3000,6,FALSE),"-")</f>
        <v>-</v>
      </c>
      <c r="U144" s="9" t="str">
        <f>IFERROR(VLOOKUP(CONCATENATE($A144,U$1),'Исх-увл.отчёт'!$A$2:$F$3000,6,FALSE),"-")</f>
        <v>-</v>
      </c>
      <c r="V144" s="9" t="str">
        <f>IFERROR(VLOOKUP(CONCATENATE($A144,V$1),'Исх-увл.отчёт'!$A$2:$F$3000,6,FALSE),"-")</f>
        <v>-</v>
      </c>
      <c r="W144" s="9" t="str">
        <f>IFERROR(VLOOKUP(CONCATENATE($A144,W$1),'Исх-увл.отчёт'!$A$2:$F$3000,6,FALSE),"-")</f>
        <v>-</v>
      </c>
      <c r="X144" s="9" t="str">
        <f>IFERROR(VLOOKUP(CONCATENATE($A144,X$1),'Исх-увл.отчёт'!$A$2:$F$3000,6,FALSE),"-")</f>
        <v>-</v>
      </c>
      <c r="Y144" s="9" t="str">
        <f>IFERROR(VLOOKUP(CONCATENATE($A144,Y$1),'Исх-увл.отчёт'!$A$2:$F$3000,6,FALSE),"-")</f>
        <v>-</v>
      </c>
      <c r="Z144" s="9" t="str">
        <f>IFERROR(VLOOKUP(CONCATENATE($A144,Z$1),'Исх-увл.отчёт'!$A$2:$F$3000,6,FALSE),"-")</f>
        <v>ДА</v>
      </c>
      <c r="AA144" s="9" t="str">
        <f>IFERROR(VLOOKUP(CONCATENATE($A144,AA$1),'Исх-увл.отчёт'!$A$2:$F$3000,6,FALSE),"-")</f>
        <v>-</v>
      </c>
      <c r="AB144" s="9" t="str">
        <f>IFERROR(VLOOKUP(CONCATENATE($A144,AB$1),'Исх-увл.отчёт'!$A$2:$F$3000,6,FALSE),"-")</f>
        <v>-</v>
      </c>
      <c r="AC144" s="9" t="str">
        <f>IFERROR(VLOOKUP(CONCATENATE($A144,AC$1),'Исх-увл.отчёт'!$A$2:$F$3000,6,FALSE),"-")</f>
        <v>-</v>
      </c>
      <c r="AD144" s="9" t="str">
        <f>IFERROR(VLOOKUP(CONCATENATE($A144,AD$1),'Исх-увл.отчёт'!$A$2:$F$3000,6,FALSE),"-")</f>
        <v>-</v>
      </c>
      <c r="AE144" s="9" t="str">
        <f>IFERROR(VLOOKUP(CONCATENATE($A144,AE$1),'Исх-увл.отчёт'!$A$2:$F$3000,6,FALSE),"-")</f>
        <v>-</v>
      </c>
      <c r="AF144" s="9" t="str">
        <f>IFERROR(VLOOKUP(CONCATENATE($A144,AF$1),'Исх-увл.отчёт'!$A$2:$F$3000,6,FALSE),"-")</f>
        <v>-</v>
      </c>
      <c r="AG144" s="9" t="str">
        <f>IFERROR(VLOOKUP(CONCATENATE($A144,AG$1),'Исх-увл.отчёт'!$A$2:$F$3000,6,FALSE),"-")</f>
        <v>ДА</v>
      </c>
      <c r="AH144" s="9" t="str">
        <f>IFERROR(VLOOKUP(CONCATENATE($A144,AH$1),'Исх-увл.отчёт'!$A$2:$F$3000,6,FALSE),"-")</f>
        <v>-</v>
      </c>
      <c r="AI144" s="9" t="str">
        <f>IFERROR(VLOOKUP(CONCATENATE($A144,AI$1),'Исх-увл.отчёт'!$A$2:$F$3000,6,FALSE),"-")</f>
        <v>-</v>
      </c>
      <c r="AJ144" s="9" t="str">
        <f>IFERROR(VLOOKUP(CONCATENATE($A144,AJ$1),'Исх-увл.отчёт'!$A$2:$F$3000,6,FALSE),"-")</f>
        <v>-</v>
      </c>
      <c r="AK144" s="9" t="str">
        <f>IFERROR(VLOOKUP(CONCATENATE($A144,AK$1),'Исх-увл.отчёт'!$A$2:$F$3000,6,FALSE),"-")</f>
        <v>ДА</v>
      </c>
      <c r="AL144" s="9" t="str">
        <f>IFERROR(VLOOKUP(CONCATENATE($A144,AL$1),'Исх-увл.отчёт'!$A$2:$F$3000,6,FALSE),"-")</f>
        <v>ДА</v>
      </c>
      <c r="AM144" s="9" t="str">
        <f>IFERROR(VLOOKUP(CONCATENATE($A144,AM$1),'Исх-увл.отчёт'!$A$2:$F$3000,6,FALSE),"-")</f>
        <v>-</v>
      </c>
      <c r="AN144" s="9" t="str">
        <f>IFERROR(VLOOKUP(CONCATENATE($A144,AN$1),'Исх-увл.отчёт'!$A$2:$F$3000,6,FALSE),"-")</f>
        <v>-</v>
      </c>
      <c r="AO144" s="9" t="str">
        <f>IFERROR(VLOOKUP(CONCATENATE($A144,AO$1),'Исх-увл.отчёт'!$A$2:$F$3000,6,FALSE),"-")</f>
        <v>НЕТ</v>
      </c>
      <c r="AP144" s="9" t="str">
        <f>IFERROR(VLOOKUP(CONCATENATE($A144,AP$1),'Исх-увл.отчёт'!$A$2:$F$3000,6,FALSE),"-")</f>
        <v>-</v>
      </c>
      <c r="AQ144" s="9" t="str">
        <f>IFERROR(VLOOKUP(CONCATENATE($A144,AQ$1),'Исх-увл.отчёт'!$A$2:$F$3000,6,FALSE),"-")</f>
        <v>-</v>
      </c>
      <c r="AR144" s="9" t="str">
        <f>IFERROR(VLOOKUP(CONCATENATE($A144,AR$1),'Исх-увл.отчёт'!$A$2:$F$3000,6,FALSE),"-")</f>
        <v>-</v>
      </c>
      <c r="AS144" s="9" t="str">
        <f>IFERROR(VLOOKUP(CONCATENATE($A144,AS$1),'Исх-увл.отчёт'!$A$2:$F$3000,6,FALSE),"-")</f>
        <v>-</v>
      </c>
      <c r="AT144" s="9" t="str">
        <f>IFERROR(VLOOKUP(CONCATENATE($A144,AT$1),'Исх-увл.отчёт'!$A$2:$F$3000,6,FALSE),"-")</f>
        <v>-</v>
      </c>
      <c r="AU144" s="9" t="str">
        <f>IFERROR(VLOOKUP(CONCATENATE($A144,AU$1),'Исх-увл.отчёт'!$A$2:$F$3000,6,FALSE),"-")</f>
        <v>-</v>
      </c>
      <c r="AV144" s="9" t="str">
        <f>IFERROR(VLOOKUP(CONCATENATE($A144,AV$1),'Исх-увл.отчёт'!$A$2:$F$3000,6,FALSE),"-")</f>
        <v>-</v>
      </c>
      <c r="AW144" s="9" t="str">
        <f>IFERROR(VLOOKUP(CONCATENATE($A144,AW$1),'Исх-увл.отчёт'!$A$2:$F$3000,6,FALSE),"-")</f>
        <v>-</v>
      </c>
      <c r="AX144" s="9" t="str">
        <f>IFERROR(VLOOKUP(CONCATENATE($A144,AX$1),'Исх-увл.отчёт'!$A$2:$F$3000,6,FALSE),"-")</f>
        <v>-</v>
      </c>
      <c r="AY144" s="9" t="str">
        <f>IFERROR(VLOOKUP(CONCATENATE($A144,AY$1),'Исх-увл.отчёт'!$A$2:$F$3000,6,FALSE),"-")</f>
        <v>-</v>
      </c>
      <c r="AZ144" s="9" t="str">
        <f>IFERROR(VLOOKUP(CONCATENATE($A144,AZ$1),'Исх-увл.отчёт'!$A$2:$F$3000,6,FALSE),"-")</f>
        <v>-</v>
      </c>
      <c r="BA144" s="9" t="str">
        <f>IFERROR(VLOOKUP(CONCATENATE($A144,BA$1),'Исх-увл.отчёт'!$A$2:$F$3000,6,FALSE),"-")</f>
        <v>-</v>
      </c>
      <c r="BB144" s="9" t="str">
        <f>IFERROR(VLOOKUP(CONCATENATE($A144,BB$1),'Исх-увл.отчёт'!$A$2:$F$3000,6,FALSE),"-")</f>
        <v>-</v>
      </c>
      <c r="BC144" s="9" t="str">
        <f>IFERROR(VLOOKUP(CONCATENATE($A144,BC$1),'Исх-увл.отчёт'!$A$2:$F$3000,6,FALSE),"-")</f>
        <v>НЕТ</v>
      </c>
      <c r="BD144" s="9" t="str">
        <f>IFERROR(VLOOKUP(CONCATENATE($A144,BD$1),'Исх-увл.отчёт'!$A$2:$F$3000,6,FALSE),"-")</f>
        <v>-</v>
      </c>
      <c r="BE144" s="9" t="str">
        <f>IFERROR(VLOOKUP(CONCATENATE($A144,BE$1),'Исх-увл.отчёт'!$A$2:$F$3000,6,FALSE),"-")</f>
        <v>-</v>
      </c>
      <c r="BF144" s="9" t="str">
        <f>IFERROR(VLOOKUP(CONCATENATE($A144,BF$1),'Исх-увл.отчёт'!$A$2:$F$3000,6,FALSE),"-")</f>
        <v>-</v>
      </c>
      <c r="BG144" s="9" t="str">
        <f>IFERROR(VLOOKUP(CONCATENATE($A144,BG$1),'Исх-увл.отчёт'!$A$2:$F$3000,6,FALSE),"-")</f>
        <v>-</v>
      </c>
      <c r="BH144" s="37"/>
    </row>
    <row r="145" spans="1:60">
      <c r="A145" s="125">
        <f t="shared" si="11"/>
        <v>44</v>
      </c>
      <c r="B145" s="9" t="str">
        <f>IFERROR(VLOOKUP(CONCATENATE($A145,B$1),'Исх-увл.отчёт'!$A$2:$F$3000,6,FALSE),"-")</f>
        <v>-</v>
      </c>
      <c r="C145" s="9" t="str">
        <f>IFERROR(VLOOKUP(CONCATENATE($A145,C$1),'Исх-увл.отчёт'!$A$2:$F$3000,6,FALSE),"-")</f>
        <v>-</v>
      </c>
      <c r="D145" s="9" t="str">
        <f>IFERROR(VLOOKUP(CONCATENATE($A145,D$1),'Исх-увл.отчёт'!$A$2:$F$3000,6,FALSE),"-")</f>
        <v>-</v>
      </c>
      <c r="E145" s="9" t="str">
        <f>IFERROR(VLOOKUP(CONCATENATE($A145,E$1),'Исх-увл.отчёт'!$A$2:$F$3000,6,FALSE),"-")</f>
        <v>-</v>
      </c>
      <c r="F145" s="9" t="str">
        <f>IFERROR(VLOOKUP(CONCATENATE($A145,F$1),'Исх-увл.отчёт'!$A$2:$F$3000,6,FALSE),"-")</f>
        <v>-</v>
      </c>
      <c r="G145" s="9" t="str">
        <f>IFERROR(VLOOKUP(CONCATENATE($A145,G$1),'Исх-увл.отчёт'!$A$2:$F$3000,6,FALSE),"-")</f>
        <v>-</v>
      </c>
      <c r="H145" s="9" t="str">
        <f>IFERROR(VLOOKUP(CONCATENATE($A145,H$1),'Исх-увл.отчёт'!$A$2:$F$3000,6,FALSE),"-")</f>
        <v>-</v>
      </c>
      <c r="I145" s="9" t="str">
        <f>IFERROR(VLOOKUP(CONCATENATE($A145,I$1),'Исх-увл.отчёт'!$A$2:$F$3000,6,FALSE),"-")</f>
        <v>-</v>
      </c>
      <c r="J145" s="9" t="str">
        <f>IFERROR(VLOOKUP(CONCATENATE($A145,J$1),'Исх-увл.отчёт'!$A$2:$F$3000,6,FALSE),"-")</f>
        <v>НЕТ</v>
      </c>
      <c r="K145" s="9" t="str">
        <f>IFERROR(VLOOKUP(CONCATENATE($A145,K$1),'Исх-увл.отчёт'!$A$2:$F$3000,6,FALSE),"-")</f>
        <v>-</v>
      </c>
      <c r="L145" s="9" t="str">
        <f>IFERROR(VLOOKUP(CONCATENATE($A145,L$1),'Исх-увл.отчёт'!$A$2:$F$3000,6,FALSE),"-")</f>
        <v>-</v>
      </c>
      <c r="M145" s="9" t="str">
        <f>IFERROR(VLOOKUP(CONCATENATE($A145,M$1),'Исх-увл.отчёт'!$A$2:$F$3000,6,FALSE),"-")</f>
        <v>НЕТ</v>
      </c>
      <c r="N145" s="9" t="str">
        <f>IFERROR(VLOOKUP(CONCATENATE($A145,N$1),'Исх-увл.отчёт'!$A$2:$F$3000,6,FALSE),"-")</f>
        <v>-</v>
      </c>
      <c r="O145" s="9" t="str">
        <f>IFERROR(VLOOKUP(CONCATENATE($A145,O$1),'Исх-увл.отчёт'!$A$2:$F$3000,6,FALSE),"-")</f>
        <v>-</v>
      </c>
      <c r="P145" s="9" t="str">
        <f>IFERROR(VLOOKUP(CONCATENATE($A145,P$1),'Исх-увл.отчёт'!$A$2:$F$3000,6,FALSE),"-")</f>
        <v>-</v>
      </c>
      <c r="Q145" s="9" t="str">
        <f>IFERROR(VLOOKUP(CONCATENATE($A145,Q$1),'Исх-увл.отчёт'!$A$2:$F$3000,6,FALSE),"-")</f>
        <v>-</v>
      </c>
      <c r="R145" s="9" t="str">
        <f>IFERROR(VLOOKUP(CONCATENATE($A145,R$1),'Исх-увл.отчёт'!$A$2:$F$3000,6,FALSE),"-")</f>
        <v>-</v>
      </c>
      <c r="S145" s="9" t="str">
        <f>IFERROR(VLOOKUP(CONCATENATE($A145,S$1),'Исх-увл.отчёт'!$A$2:$F$3000,6,FALSE),"-")</f>
        <v>-</v>
      </c>
      <c r="T145" s="9" t="str">
        <f>IFERROR(VLOOKUP(CONCATENATE($A145,T$1),'Исх-увл.отчёт'!$A$2:$F$3000,6,FALSE),"-")</f>
        <v>-</v>
      </c>
      <c r="U145" s="9" t="str">
        <f>IFERROR(VLOOKUP(CONCATENATE($A145,U$1),'Исх-увл.отчёт'!$A$2:$F$3000,6,FALSE),"-")</f>
        <v>-</v>
      </c>
      <c r="V145" s="9" t="str">
        <f>IFERROR(VLOOKUP(CONCATENATE($A145,V$1),'Исх-увл.отчёт'!$A$2:$F$3000,6,FALSE),"-")</f>
        <v>-</v>
      </c>
      <c r="W145" s="9" t="str">
        <f>IFERROR(VLOOKUP(CONCATENATE($A145,W$1),'Исх-увл.отчёт'!$A$2:$F$3000,6,FALSE),"-")</f>
        <v>-</v>
      </c>
      <c r="X145" s="9" t="str">
        <f>IFERROR(VLOOKUP(CONCATENATE($A145,X$1),'Исх-увл.отчёт'!$A$2:$F$3000,6,FALSE),"-")</f>
        <v>-</v>
      </c>
      <c r="Y145" s="9" t="str">
        <f>IFERROR(VLOOKUP(CONCATENATE($A145,Y$1),'Исх-увл.отчёт'!$A$2:$F$3000,6,FALSE),"-")</f>
        <v>-</v>
      </c>
      <c r="Z145" s="9" t="str">
        <f>IFERROR(VLOOKUP(CONCATENATE($A145,Z$1),'Исх-увл.отчёт'!$A$2:$F$3000,6,FALSE),"-")</f>
        <v>НЕТ</v>
      </c>
      <c r="AA145" s="9" t="str">
        <f>IFERROR(VLOOKUP(CONCATENATE($A145,AA$1),'Исх-увл.отчёт'!$A$2:$F$3000,6,FALSE),"-")</f>
        <v>-</v>
      </c>
      <c r="AB145" s="9" t="str">
        <f>IFERROR(VLOOKUP(CONCATENATE($A145,AB$1),'Исх-увл.отчёт'!$A$2:$F$3000,6,FALSE),"-")</f>
        <v>-</v>
      </c>
      <c r="AC145" s="9" t="str">
        <f>IFERROR(VLOOKUP(CONCATENATE($A145,AC$1),'Исх-увл.отчёт'!$A$2:$F$3000,6,FALSE),"-")</f>
        <v>-</v>
      </c>
      <c r="AD145" s="9" t="str">
        <f>IFERROR(VLOOKUP(CONCATENATE($A145,AD$1),'Исх-увл.отчёт'!$A$2:$F$3000,6,FALSE),"-")</f>
        <v>-</v>
      </c>
      <c r="AE145" s="9" t="str">
        <f>IFERROR(VLOOKUP(CONCATENATE($A145,AE$1),'Исх-увл.отчёт'!$A$2:$F$3000,6,FALSE),"-")</f>
        <v>-</v>
      </c>
      <c r="AF145" s="9" t="str">
        <f>IFERROR(VLOOKUP(CONCATENATE($A145,AF$1),'Исх-увл.отчёт'!$A$2:$F$3000,6,FALSE),"-")</f>
        <v>-</v>
      </c>
      <c r="AG145" s="9" t="str">
        <f>IFERROR(VLOOKUP(CONCATENATE($A145,AG$1),'Исх-увл.отчёт'!$A$2:$F$3000,6,FALSE),"-")</f>
        <v>НЕТ</v>
      </c>
      <c r="AH145" s="9" t="str">
        <f>IFERROR(VLOOKUP(CONCATENATE($A145,AH$1),'Исх-увл.отчёт'!$A$2:$F$3000,6,FALSE),"-")</f>
        <v>-</v>
      </c>
      <c r="AI145" s="9" t="str">
        <f>IFERROR(VLOOKUP(CONCATENATE($A145,AI$1),'Исх-увл.отчёт'!$A$2:$F$3000,6,FALSE),"-")</f>
        <v>-</v>
      </c>
      <c r="AJ145" s="9" t="str">
        <f>IFERROR(VLOOKUP(CONCATENATE($A145,AJ$1),'Исх-увл.отчёт'!$A$2:$F$3000,6,FALSE),"-")</f>
        <v>-</v>
      </c>
      <c r="AK145" s="9" t="str">
        <f>IFERROR(VLOOKUP(CONCATENATE($A145,AK$1),'Исх-увл.отчёт'!$A$2:$F$3000,6,FALSE),"-")</f>
        <v>ДА</v>
      </c>
      <c r="AL145" s="9" t="str">
        <f>IFERROR(VLOOKUP(CONCATENATE($A145,AL$1),'Исх-увл.отчёт'!$A$2:$F$3000,6,FALSE),"-")</f>
        <v>-</v>
      </c>
      <c r="AM145" s="9" t="str">
        <f>IFERROR(VLOOKUP(CONCATENATE($A145,AM$1),'Исх-увл.отчёт'!$A$2:$F$3000,6,FALSE),"-")</f>
        <v>-</v>
      </c>
      <c r="AN145" s="9" t="str">
        <f>IFERROR(VLOOKUP(CONCATENATE($A145,AN$1),'Исх-увл.отчёт'!$A$2:$F$3000,6,FALSE),"-")</f>
        <v>ДА</v>
      </c>
      <c r="AO145" s="9" t="str">
        <f>IFERROR(VLOOKUP(CONCATENATE($A145,AO$1),'Исх-увл.отчёт'!$A$2:$F$3000,6,FALSE),"-")</f>
        <v>-</v>
      </c>
      <c r="AP145" s="9" t="str">
        <f>IFERROR(VLOOKUP(CONCATENATE($A145,AP$1),'Исх-увл.отчёт'!$A$2:$F$3000,6,FALSE),"-")</f>
        <v>-</v>
      </c>
      <c r="AQ145" s="9" t="str">
        <f>IFERROR(VLOOKUP(CONCATENATE($A145,AQ$1),'Исх-увл.отчёт'!$A$2:$F$3000,6,FALSE),"-")</f>
        <v>-</v>
      </c>
      <c r="AR145" s="9" t="str">
        <f>IFERROR(VLOOKUP(CONCATENATE($A145,AR$1),'Исх-увл.отчёт'!$A$2:$F$3000,6,FALSE),"-")</f>
        <v>-</v>
      </c>
      <c r="AS145" s="9" t="str">
        <f>IFERROR(VLOOKUP(CONCATENATE($A145,AS$1),'Исх-увл.отчёт'!$A$2:$F$3000,6,FALSE),"-")</f>
        <v>-</v>
      </c>
      <c r="AT145" s="9" t="str">
        <f>IFERROR(VLOOKUP(CONCATENATE($A145,AT$1),'Исх-увл.отчёт'!$A$2:$F$3000,6,FALSE),"-")</f>
        <v>-</v>
      </c>
      <c r="AU145" s="9" t="str">
        <f>IFERROR(VLOOKUP(CONCATENATE($A145,AU$1),'Исх-увл.отчёт'!$A$2:$F$3000,6,FALSE),"-")</f>
        <v>-</v>
      </c>
      <c r="AV145" s="9" t="str">
        <f>IFERROR(VLOOKUP(CONCATENATE($A145,AV$1),'Исх-увл.отчёт'!$A$2:$F$3000,6,FALSE),"-")</f>
        <v>-</v>
      </c>
      <c r="AW145" s="9" t="str">
        <f>IFERROR(VLOOKUP(CONCATENATE($A145,AW$1),'Исх-увл.отчёт'!$A$2:$F$3000,6,FALSE),"-")</f>
        <v>-</v>
      </c>
      <c r="AX145" s="9" t="str">
        <f>IFERROR(VLOOKUP(CONCATENATE($A145,AX$1),'Исх-увл.отчёт'!$A$2:$F$3000,6,FALSE),"-")</f>
        <v>-</v>
      </c>
      <c r="AY145" s="9" t="str">
        <f>IFERROR(VLOOKUP(CONCATENATE($A145,AY$1),'Исх-увл.отчёт'!$A$2:$F$3000,6,FALSE),"-")</f>
        <v>-</v>
      </c>
      <c r="AZ145" s="9" t="str">
        <f>IFERROR(VLOOKUP(CONCATENATE($A145,AZ$1),'Исх-увл.отчёт'!$A$2:$F$3000,6,FALSE),"-")</f>
        <v>-</v>
      </c>
      <c r="BA145" s="9" t="str">
        <f>IFERROR(VLOOKUP(CONCATENATE($A145,BA$1),'Исх-увл.отчёт'!$A$2:$F$3000,6,FALSE),"-")</f>
        <v>-</v>
      </c>
      <c r="BB145" s="9" t="str">
        <f>IFERROR(VLOOKUP(CONCATENATE($A145,BB$1),'Исх-увл.отчёт'!$A$2:$F$3000,6,FALSE),"-")</f>
        <v>-</v>
      </c>
      <c r="BC145" s="9" t="str">
        <f>IFERROR(VLOOKUP(CONCATENATE($A145,BC$1),'Исх-увл.отчёт'!$A$2:$F$3000,6,FALSE),"-")</f>
        <v>НЕТ</v>
      </c>
      <c r="BD145" s="9" t="str">
        <f>IFERROR(VLOOKUP(CONCATENATE($A145,BD$1),'Исх-увл.отчёт'!$A$2:$F$3000,6,FALSE),"-")</f>
        <v>-</v>
      </c>
      <c r="BE145" s="9" t="str">
        <f>IFERROR(VLOOKUP(CONCATENATE($A145,BE$1),'Исх-увл.отчёт'!$A$2:$F$3000,6,FALSE),"-")</f>
        <v>-</v>
      </c>
      <c r="BF145" s="9" t="str">
        <f>IFERROR(VLOOKUP(CONCATENATE($A145,BF$1),'Исх-увл.отчёт'!$A$2:$F$3000,6,FALSE),"-")</f>
        <v>-</v>
      </c>
      <c r="BG145" s="9" t="str">
        <f>IFERROR(VLOOKUP(CONCATENATE($A145,BG$1),'Исх-увл.отчёт'!$A$2:$F$3000,6,FALSE),"-")</f>
        <v>-</v>
      </c>
      <c r="BH145" s="37"/>
    </row>
    <row r="146" spans="1:60">
      <c r="A146" s="125">
        <f t="shared" si="11"/>
        <v>45</v>
      </c>
      <c r="B146" s="9" t="str">
        <f>IFERROR(VLOOKUP(CONCATENATE($A146,B$1),'Исх-увл.отчёт'!$A$2:$F$3000,6,FALSE),"-")</f>
        <v>-</v>
      </c>
      <c r="C146" s="9" t="str">
        <f>IFERROR(VLOOKUP(CONCATENATE($A146,C$1),'Исх-увл.отчёт'!$A$2:$F$3000,6,FALSE),"-")</f>
        <v>-</v>
      </c>
      <c r="D146" s="9" t="str">
        <f>IFERROR(VLOOKUP(CONCATENATE($A146,D$1),'Исх-увл.отчёт'!$A$2:$F$3000,6,FALSE),"-")</f>
        <v>-</v>
      </c>
      <c r="E146" s="9" t="str">
        <f>IFERROR(VLOOKUP(CONCATENATE($A146,E$1),'Исх-увл.отчёт'!$A$2:$F$3000,6,FALSE),"-")</f>
        <v>-</v>
      </c>
      <c r="F146" s="9" t="str">
        <f>IFERROR(VLOOKUP(CONCATENATE($A146,F$1),'Исх-увл.отчёт'!$A$2:$F$3000,6,FALSE),"-")</f>
        <v>-</v>
      </c>
      <c r="G146" s="9" t="str">
        <f>IFERROR(VLOOKUP(CONCATENATE($A146,G$1),'Исх-увл.отчёт'!$A$2:$F$3000,6,FALSE),"-")</f>
        <v>-</v>
      </c>
      <c r="H146" s="9" t="str">
        <f>IFERROR(VLOOKUP(CONCATENATE($A146,H$1),'Исх-увл.отчёт'!$A$2:$F$3000,6,FALSE),"-")</f>
        <v>-</v>
      </c>
      <c r="I146" s="9" t="str">
        <f>IFERROR(VLOOKUP(CONCATENATE($A146,I$1),'Исх-увл.отчёт'!$A$2:$F$3000,6,FALSE),"-")</f>
        <v>-</v>
      </c>
      <c r="J146" s="9" t="str">
        <f>IFERROR(VLOOKUP(CONCATENATE($A146,J$1),'Исх-увл.отчёт'!$A$2:$F$3000,6,FALSE),"-")</f>
        <v>-</v>
      </c>
      <c r="K146" s="9" t="str">
        <f>IFERROR(VLOOKUP(CONCATENATE($A146,K$1),'Исх-увл.отчёт'!$A$2:$F$3000,6,FALSE),"-")</f>
        <v>-</v>
      </c>
      <c r="L146" s="9" t="str">
        <f>IFERROR(VLOOKUP(CONCATENATE($A146,L$1),'Исх-увл.отчёт'!$A$2:$F$3000,6,FALSE),"-")</f>
        <v>-</v>
      </c>
      <c r="M146" s="9" t="str">
        <f>IFERROR(VLOOKUP(CONCATENATE($A146,M$1),'Исх-увл.отчёт'!$A$2:$F$3000,6,FALSE),"-")</f>
        <v>-</v>
      </c>
      <c r="N146" s="9" t="str">
        <f>IFERROR(VLOOKUP(CONCATENATE($A146,N$1),'Исх-увл.отчёт'!$A$2:$F$3000,6,FALSE),"-")</f>
        <v>-</v>
      </c>
      <c r="O146" s="9" t="str">
        <f>IFERROR(VLOOKUP(CONCATENATE($A146,O$1),'Исх-увл.отчёт'!$A$2:$F$3000,6,FALSE),"-")</f>
        <v>НЕТ</v>
      </c>
      <c r="P146" s="9" t="str">
        <f>IFERROR(VLOOKUP(CONCATENATE($A146,P$1),'Исх-увл.отчёт'!$A$2:$F$3000,6,FALSE),"-")</f>
        <v>-</v>
      </c>
      <c r="Q146" s="9" t="str">
        <f>IFERROR(VLOOKUP(CONCATENATE($A146,Q$1),'Исх-увл.отчёт'!$A$2:$F$3000,6,FALSE),"-")</f>
        <v>-</v>
      </c>
      <c r="R146" s="9" t="str">
        <f>IFERROR(VLOOKUP(CONCATENATE($A146,R$1),'Исх-увл.отчёт'!$A$2:$F$3000,6,FALSE),"-")</f>
        <v>-</v>
      </c>
      <c r="S146" s="9" t="str">
        <f>IFERROR(VLOOKUP(CONCATENATE($A146,S$1),'Исх-увл.отчёт'!$A$2:$F$3000,6,FALSE),"-")</f>
        <v>-</v>
      </c>
      <c r="T146" s="9" t="str">
        <f>IFERROR(VLOOKUP(CONCATENATE($A146,T$1),'Исх-увл.отчёт'!$A$2:$F$3000,6,FALSE),"-")</f>
        <v>-</v>
      </c>
      <c r="U146" s="9" t="str">
        <f>IFERROR(VLOOKUP(CONCATENATE($A146,U$1),'Исх-увл.отчёт'!$A$2:$F$3000,6,FALSE),"-")</f>
        <v>-</v>
      </c>
      <c r="V146" s="9" t="str">
        <f>IFERROR(VLOOKUP(CONCATENATE($A146,V$1),'Исх-увл.отчёт'!$A$2:$F$3000,6,FALSE),"-")</f>
        <v>-</v>
      </c>
      <c r="W146" s="9" t="str">
        <f>IFERROR(VLOOKUP(CONCATENATE($A146,W$1),'Исх-увл.отчёт'!$A$2:$F$3000,6,FALSE),"-")</f>
        <v>-</v>
      </c>
      <c r="X146" s="9" t="str">
        <f>IFERROR(VLOOKUP(CONCATENATE($A146,X$1),'Исх-увл.отчёт'!$A$2:$F$3000,6,FALSE),"-")</f>
        <v>-</v>
      </c>
      <c r="Y146" s="9" t="str">
        <f>IFERROR(VLOOKUP(CONCATENATE($A146,Y$1),'Исх-увл.отчёт'!$A$2:$F$3000,6,FALSE),"-")</f>
        <v>-</v>
      </c>
      <c r="Z146" s="9" t="str">
        <f>IFERROR(VLOOKUP(CONCATENATE($A146,Z$1),'Исх-увл.отчёт'!$A$2:$F$3000,6,FALSE),"-")</f>
        <v>НЕТ</v>
      </c>
      <c r="AA146" s="9" t="str">
        <f>IFERROR(VLOOKUP(CONCATENATE($A146,AA$1),'Исх-увл.отчёт'!$A$2:$F$3000,6,FALSE),"-")</f>
        <v>-</v>
      </c>
      <c r="AB146" s="9" t="str">
        <f>IFERROR(VLOOKUP(CONCATENATE($A146,AB$1),'Исх-увл.отчёт'!$A$2:$F$3000,6,FALSE),"-")</f>
        <v>-</v>
      </c>
      <c r="AC146" s="9" t="str">
        <f>IFERROR(VLOOKUP(CONCATENATE($A146,AC$1),'Исх-увл.отчёт'!$A$2:$F$3000,6,FALSE),"-")</f>
        <v>-</v>
      </c>
      <c r="AD146" s="9" t="str">
        <f>IFERROR(VLOOKUP(CONCATENATE($A146,AD$1),'Исх-увл.отчёт'!$A$2:$F$3000,6,FALSE),"-")</f>
        <v>-</v>
      </c>
      <c r="AE146" s="9" t="str">
        <f>IFERROR(VLOOKUP(CONCATENATE($A146,AE$1),'Исх-увл.отчёт'!$A$2:$F$3000,6,FALSE),"-")</f>
        <v>-</v>
      </c>
      <c r="AF146" s="9" t="str">
        <f>IFERROR(VLOOKUP(CONCATENATE($A146,AF$1),'Исх-увл.отчёт'!$A$2:$F$3000,6,FALSE),"-")</f>
        <v>-</v>
      </c>
      <c r="AG146" s="9" t="str">
        <f>IFERROR(VLOOKUP(CONCATENATE($A146,AG$1),'Исх-увл.отчёт'!$A$2:$F$3000,6,FALSE),"-")</f>
        <v>НЕТ</v>
      </c>
      <c r="AH146" s="9" t="str">
        <f>IFERROR(VLOOKUP(CONCATENATE($A146,AH$1),'Исх-увл.отчёт'!$A$2:$F$3000,6,FALSE),"-")</f>
        <v>-</v>
      </c>
      <c r="AI146" s="9" t="str">
        <f>IFERROR(VLOOKUP(CONCATENATE($A146,AI$1),'Исх-увл.отчёт'!$A$2:$F$3000,6,FALSE),"-")</f>
        <v>-</v>
      </c>
      <c r="AJ146" s="9" t="str">
        <f>IFERROR(VLOOKUP(CONCATENATE($A146,AJ$1),'Исх-увл.отчёт'!$A$2:$F$3000,6,FALSE),"-")</f>
        <v>-</v>
      </c>
      <c r="AK146" s="9" t="str">
        <f>IFERROR(VLOOKUP(CONCATENATE($A146,AK$1),'Исх-увл.отчёт'!$A$2:$F$3000,6,FALSE),"-")</f>
        <v>ДА</v>
      </c>
      <c r="AL146" s="9" t="str">
        <f>IFERROR(VLOOKUP(CONCATENATE($A146,AL$1),'Исх-увл.отчёт'!$A$2:$F$3000,6,FALSE),"-")</f>
        <v>-</v>
      </c>
      <c r="AM146" s="9" t="str">
        <f>IFERROR(VLOOKUP(CONCATENATE($A146,AM$1),'Исх-увл.отчёт'!$A$2:$F$3000,6,FALSE),"-")</f>
        <v>-</v>
      </c>
      <c r="AN146" s="9" t="str">
        <f>IFERROR(VLOOKUP(CONCATENATE($A146,AN$1),'Исх-увл.отчёт'!$A$2:$F$3000,6,FALSE),"-")</f>
        <v>НЕТ</v>
      </c>
      <c r="AO146" s="9" t="str">
        <f>IFERROR(VLOOKUP(CONCATENATE($A146,AO$1),'Исх-увл.отчёт'!$A$2:$F$3000,6,FALSE),"-")</f>
        <v>-</v>
      </c>
      <c r="AP146" s="9" t="str">
        <f>IFERROR(VLOOKUP(CONCATENATE($A146,AP$1),'Исх-увл.отчёт'!$A$2:$F$3000,6,FALSE),"-")</f>
        <v>-</v>
      </c>
      <c r="AQ146" s="9" t="str">
        <f>IFERROR(VLOOKUP(CONCATENATE($A146,AQ$1),'Исх-увл.отчёт'!$A$2:$F$3000,6,FALSE),"-")</f>
        <v>-</v>
      </c>
      <c r="AR146" s="9" t="str">
        <f>IFERROR(VLOOKUP(CONCATENATE($A146,AR$1),'Исх-увл.отчёт'!$A$2:$F$3000,6,FALSE),"-")</f>
        <v>-</v>
      </c>
      <c r="AS146" s="9" t="str">
        <f>IFERROR(VLOOKUP(CONCATENATE($A146,AS$1),'Исх-увл.отчёт'!$A$2:$F$3000,6,FALSE),"-")</f>
        <v>-</v>
      </c>
      <c r="AT146" s="9" t="str">
        <f>IFERROR(VLOOKUP(CONCATENATE($A146,AT$1),'Исх-увл.отчёт'!$A$2:$F$3000,6,FALSE),"-")</f>
        <v>-</v>
      </c>
      <c r="AU146" s="9" t="str">
        <f>IFERROR(VLOOKUP(CONCATENATE($A146,AU$1),'Исх-увл.отчёт'!$A$2:$F$3000,6,FALSE),"-")</f>
        <v>-</v>
      </c>
      <c r="AV146" s="9" t="str">
        <f>IFERROR(VLOOKUP(CONCATENATE($A146,AV$1),'Исх-увл.отчёт'!$A$2:$F$3000,6,FALSE),"-")</f>
        <v>-</v>
      </c>
      <c r="AW146" s="9" t="str">
        <f>IFERROR(VLOOKUP(CONCATENATE($A146,AW$1),'Исх-увл.отчёт'!$A$2:$F$3000,6,FALSE),"-")</f>
        <v>-</v>
      </c>
      <c r="AX146" s="9" t="str">
        <f>IFERROR(VLOOKUP(CONCATENATE($A146,AX$1),'Исх-увл.отчёт'!$A$2:$F$3000,6,FALSE),"-")</f>
        <v>-</v>
      </c>
      <c r="AY146" s="9" t="str">
        <f>IFERROR(VLOOKUP(CONCATENATE($A146,AY$1),'Исх-увл.отчёт'!$A$2:$F$3000,6,FALSE),"-")</f>
        <v>-</v>
      </c>
      <c r="AZ146" s="9" t="str">
        <f>IFERROR(VLOOKUP(CONCATENATE($A146,AZ$1),'Исх-увл.отчёт'!$A$2:$F$3000,6,FALSE),"-")</f>
        <v>-</v>
      </c>
      <c r="BA146" s="9" t="str">
        <f>IFERROR(VLOOKUP(CONCATENATE($A146,BA$1),'Исх-увл.отчёт'!$A$2:$F$3000,6,FALSE),"-")</f>
        <v>-</v>
      </c>
      <c r="BB146" s="9" t="str">
        <f>IFERROR(VLOOKUP(CONCATENATE($A146,BB$1),'Исх-увл.отчёт'!$A$2:$F$3000,6,FALSE),"-")</f>
        <v>-</v>
      </c>
      <c r="BC146" s="9" t="str">
        <f>IFERROR(VLOOKUP(CONCATENATE($A146,BC$1),'Исх-увл.отчёт'!$A$2:$F$3000,6,FALSE),"-")</f>
        <v>НЕТ</v>
      </c>
      <c r="BD146" s="9" t="str">
        <f>IFERROR(VLOOKUP(CONCATENATE($A146,BD$1),'Исх-увл.отчёт'!$A$2:$F$3000,6,FALSE),"-")</f>
        <v>-</v>
      </c>
      <c r="BE146" s="9" t="str">
        <f>IFERROR(VLOOKUP(CONCATENATE($A146,BE$1),'Исх-увл.отчёт'!$A$2:$F$3000,6,FALSE),"-")</f>
        <v>-</v>
      </c>
      <c r="BF146" s="9" t="str">
        <f>IFERROR(VLOOKUP(CONCATENATE($A146,BF$1),'Исх-увл.отчёт'!$A$2:$F$3000,6,FALSE),"-")</f>
        <v>-</v>
      </c>
      <c r="BG146" s="9" t="str">
        <f>IFERROR(VLOOKUP(CONCATENATE($A146,BG$1),'Исх-увл.отчёт'!$A$2:$F$3000,6,FALSE),"-")</f>
        <v>-</v>
      </c>
      <c r="BH146" s="37"/>
    </row>
    <row r="147" spans="1:60">
      <c r="A147" s="125">
        <f t="shared" si="11"/>
        <v>46</v>
      </c>
      <c r="B147" s="9" t="str">
        <f>IFERROR(VLOOKUP(CONCATENATE($A147,B$1),'Исх-увл.отчёт'!$A$2:$F$3000,6,FALSE),"-")</f>
        <v>-</v>
      </c>
      <c r="C147" s="9" t="str">
        <f>IFERROR(VLOOKUP(CONCATENATE($A147,C$1),'Исх-увл.отчёт'!$A$2:$F$3000,6,FALSE),"-")</f>
        <v>-</v>
      </c>
      <c r="D147" s="9" t="str">
        <f>IFERROR(VLOOKUP(CONCATENATE($A147,D$1),'Исх-увл.отчёт'!$A$2:$F$3000,6,FALSE),"-")</f>
        <v>-</v>
      </c>
      <c r="E147" s="9" t="str">
        <f>IFERROR(VLOOKUP(CONCATENATE($A147,E$1),'Исх-увл.отчёт'!$A$2:$F$3000,6,FALSE),"-")</f>
        <v>-</v>
      </c>
      <c r="F147" s="9" t="str">
        <f>IFERROR(VLOOKUP(CONCATENATE($A147,F$1),'Исх-увл.отчёт'!$A$2:$F$3000,6,FALSE),"-")</f>
        <v>-</v>
      </c>
      <c r="G147" s="9" t="str">
        <f>IFERROR(VLOOKUP(CONCATENATE($A147,G$1),'Исх-увл.отчёт'!$A$2:$F$3000,6,FALSE),"-")</f>
        <v>-</v>
      </c>
      <c r="H147" s="9" t="str">
        <f>IFERROR(VLOOKUP(CONCATENATE($A147,H$1),'Исх-увл.отчёт'!$A$2:$F$3000,6,FALSE),"-")</f>
        <v>-</v>
      </c>
      <c r="I147" s="9" t="str">
        <f>IFERROR(VLOOKUP(CONCATENATE($A147,I$1),'Исх-увл.отчёт'!$A$2:$F$3000,6,FALSE),"-")</f>
        <v>-</v>
      </c>
      <c r="J147" s="9" t="str">
        <f>IFERROR(VLOOKUP(CONCATENATE($A147,J$1),'Исх-увл.отчёт'!$A$2:$F$3000,6,FALSE),"-")</f>
        <v>-</v>
      </c>
      <c r="K147" s="9" t="str">
        <f>IFERROR(VLOOKUP(CONCATENATE($A147,K$1),'Исх-увл.отчёт'!$A$2:$F$3000,6,FALSE),"-")</f>
        <v>-</v>
      </c>
      <c r="L147" s="9" t="str">
        <f>IFERROR(VLOOKUP(CONCATENATE($A147,L$1),'Исх-увл.отчёт'!$A$2:$F$3000,6,FALSE),"-")</f>
        <v>-</v>
      </c>
      <c r="M147" s="9" t="str">
        <f>IFERROR(VLOOKUP(CONCATENATE($A147,M$1),'Исх-увл.отчёт'!$A$2:$F$3000,6,FALSE),"-")</f>
        <v>-</v>
      </c>
      <c r="N147" s="9" t="str">
        <f>IFERROR(VLOOKUP(CONCATENATE($A147,N$1),'Исх-увл.отчёт'!$A$2:$F$3000,6,FALSE),"-")</f>
        <v>-</v>
      </c>
      <c r="O147" s="9" t="str">
        <f>IFERROR(VLOOKUP(CONCATENATE($A147,O$1),'Исх-увл.отчёт'!$A$2:$F$3000,6,FALSE),"-")</f>
        <v>НЕТ</v>
      </c>
      <c r="P147" s="9" t="str">
        <f>IFERROR(VLOOKUP(CONCATENATE($A147,P$1),'Исх-увл.отчёт'!$A$2:$F$3000,6,FALSE),"-")</f>
        <v>-</v>
      </c>
      <c r="Q147" s="9" t="str">
        <f>IFERROR(VLOOKUP(CONCATENATE($A147,Q$1),'Исх-увл.отчёт'!$A$2:$F$3000,6,FALSE),"-")</f>
        <v>-</v>
      </c>
      <c r="R147" s="9" t="str">
        <f>IFERROR(VLOOKUP(CONCATENATE($A147,R$1),'Исх-увл.отчёт'!$A$2:$F$3000,6,FALSE),"-")</f>
        <v>-</v>
      </c>
      <c r="S147" s="9" t="str">
        <f>IFERROR(VLOOKUP(CONCATENATE($A147,S$1),'Исх-увл.отчёт'!$A$2:$F$3000,6,FALSE),"-")</f>
        <v>-</v>
      </c>
      <c r="T147" s="9" t="str">
        <f>IFERROR(VLOOKUP(CONCATENATE($A147,T$1),'Исх-увл.отчёт'!$A$2:$F$3000,6,FALSE),"-")</f>
        <v>-</v>
      </c>
      <c r="U147" s="9" t="str">
        <f>IFERROR(VLOOKUP(CONCATENATE($A147,U$1),'Исх-увл.отчёт'!$A$2:$F$3000,6,FALSE),"-")</f>
        <v>-</v>
      </c>
      <c r="V147" s="9" t="str">
        <f>IFERROR(VLOOKUP(CONCATENATE($A147,V$1),'Исх-увл.отчёт'!$A$2:$F$3000,6,FALSE),"-")</f>
        <v>-</v>
      </c>
      <c r="W147" s="9" t="str">
        <f>IFERROR(VLOOKUP(CONCATENATE($A147,W$1),'Исх-увл.отчёт'!$A$2:$F$3000,6,FALSE),"-")</f>
        <v>-</v>
      </c>
      <c r="X147" s="9" t="str">
        <f>IFERROR(VLOOKUP(CONCATENATE($A147,X$1),'Исх-увл.отчёт'!$A$2:$F$3000,6,FALSE),"-")</f>
        <v>-</v>
      </c>
      <c r="Y147" s="9" t="str">
        <f>IFERROR(VLOOKUP(CONCATENATE($A147,Y$1),'Исх-увл.отчёт'!$A$2:$F$3000,6,FALSE),"-")</f>
        <v>-</v>
      </c>
      <c r="Z147" s="9" t="str">
        <f>IFERROR(VLOOKUP(CONCATENATE($A147,Z$1),'Исх-увл.отчёт'!$A$2:$F$3000,6,FALSE),"-")</f>
        <v>-</v>
      </c>
      <c r="AA147" s="9" t="str">
        <f>IFERROR(VLOOKUP(CONCATENATE($A147,AA$1),'Исх-увл.отчёт'!$A$2:$F$3000,6,FALSE),"-")</f>
        <v>-</v>
      </c>
      <c r="AB147" s="9" t="str">
        <f>IFERROR(VLOOKUP(CONCATENATE($A147,AB$1),'Исх-увл.отчёт'!$A$2:$F$3000,6,FALSE),"-")</f>
        <v>-</v>
      </c>
      <c r="AC147" s="9" t="str">
        <f>IFERROR(VLOOKUP(CONCATENATE($A147,AC$1),'Исх-увл.отчёт'!$A$2:$F$3000,6,FALSE),"-")</f>
        <v>-</v>
      </c>
      <c r="AD147" s="9" t="str">
        <f>IFERROR(VLOOKUP(CONCATENATE($A147,AD$1),'Исх-увл.отчёт'!$A$2:$F$3000,6,FALSE),"-")</f>
        <v>-</v>
      </c>
      <c r="AE147" s="9" t="str">
        <f>IFERROR(VLOOKUP(CONCATENATE($A147,AE$1),'Исх-увл.отчёт'!$A$2:$F$3000,6,FALSE),"-")</f>
        <v>-</v>
      </c>
      <c r="AF147" s="9" t="str">
        <f>IFERROR(VLOOKUP(CONCATENATE($A147,AF$1),'Исх-увл.отчёт'!$A$2:$F$3000,6,FALSE),"-")</f>
        <v>-</v>
      </c>
      <c r="AG147" s="9" t="str">
        <f>IFERROR(VLOOKUP(CONCATENATE($A147,AG$1),'Исх-увл.отчёт'!$A$2:$F$3000,6,FALSE),"-")</f>
        <v>НЕТ</v>
      </c>
      <c r="AH147" s="9" t="str">
        <f>IFERROR(VLOOKUP(CONCATENATE($A147,AH$1),'Исх-увл.отчёт'!$A$2:$F$3000,6,FALSE),"-")</f>
        <v>-</v>
      </c>
      <c r="AI147" s="9" t="str">
        <f>IFERROR(VLOOKUP(CONCATENATE($A147,AI$1),'Исх-увл.отчёт'!$A$2:$F$3000,6,FALSE),"-")</f>
        <v>-</v>
      </c>
      <c r="AJ147" s="9" t="str">
        <f>IFERROR(VLOOKUP(CONCATENATE($A147,AJ$1),'Исх-увл.отчёт'!$A$2:$F$3000,6,FALSE),"-")</f>
        <v>-</v>
      </c>
      <c r="AK147" s="9" t="str">
        <f>IFERROR(VLOOKUP(CONCATENATE($A147,AK$1),'Исх-увл.отчёт'!$A$2:$F$3000,6,FALSE),"-")</f>
        <v>ДА</v>
      </c>
      <c r="AL147" s="9" t="str">
        <f>IFERROR(VLOOKUP(CONCATENATE($A147,AL$1),'Исх-увл.отчёт'!$A$2:$F$3000,6,FALSE),"-")</f>
        <v>-</v>
      </c>
      <c r="AM147" s="9" t="str">
        <f>IFERROR(VLOOKUP(CONCATENATE($A147,AM$1),'Исх-увл.отчёт'!$A$2:$F$3000,6,FALSE),"-")</f>
        <v>-</v>
      </c>
      <c r="AN147" s="9" t="str">
        <f>IFERROR(VLOOKUP(CONCATENATE($A147,AN$1),'Исх-увл.отчёт'!$A$2:$F$3000,6,FALSE),"-")</f>
        <v>-</v>
      </c>
      <c r="AO147" s="9" t="str">
        <f>IFERROR(VLOOKUP(CONCATENATE($A147,AO$1),'Исх-увл.отчёт'!$A$2:$F$3000,6,FALSE),"-")</f>
        <v>-</v>
      </c>
      <c r="AP147" s="9" t="str">
        <f>IFERROR(VLOOKUP(CONCATENATE($A147,AP$1),'Исх-увл.отчёт'!$A$2:$F$3000,6,FALSE),"-")</f>
        <v>-</v>
      </c>
      <c r="AQ147" s="9" t="str">
        <f>IFERROR(VLOOKUP(CONCATENATE($A147,AQ$1),'Исх-увл.отчёт'!$A$2:$F$3000,6,FALSE),"-")</f>
        <v>-</v>
      </c>
      <c r="AR147" s="9" t="str">
        <f>IFERROR(VLOOKUP(CONCATENATE($A147,AR$1),'Исх-увл.отчёт'!$A$2:$F$3000,6,FALSE),"-")</f>
        <v>-</v>
      </c>
      <c r="AS147" s="9" t="str">
        <f>IFERROR(VLOOKUP(CONCATENATE($A147,AS$1),'Исх-увл.отчёт'!$A$2:$F$3000,6,FALSE),"-")</f>
        <v>-</v>
      </c>
      <c r="AT147" s="9" t="str">
        <f>IFERROR(VLOOKUP(CONCATENATE($A147,AT$1),'Исх-увл.отчёт'!$A$2:$F$3000,6,FALSE),"-")</f>
        <v>-</v>
      </c>
      <c r="AU147" s="9" t="str">
        <f>IFERROR(VLOOKUP(CONCATENATE($A147,AU$1),'Исх-увл.отчёт'!$A$2:$F$3000,6,FALSE),"-")</f>
        <v>-</v>
      </c>
      <c r="AV147" s="9" t="str">
        <f>IFERROR(VLOOKUP(CONCATENATE($A147,AV$1),'Исх-увл.отчёт'!$A$2:$F$3000,6,FALSE),"-")</f>
        <v>-</v>
      </c>
      <c r="AW147" s="9" t="str">
        <f>IFERROR(VLOOKUP(CONCATENATE($A147,AW$1),'Исх-увл.отчёт'!$A$2:$F$3000,6,FALSE),"-")</f>
        <v>-</v>
      </c>
      <c r="AX147" s="9" t="str">
        <f>IFERROR(VLOOKUP(CONCATENATE($A147,AX$1),'Исх-увл.отчёт'!$A$2:$F$3000,6,FALSE),"-")</f>
        <v>-</v>
      </c>
      <c r="AY147" s="9" t="str">
        <f>IFERROR(VLOOKUP(CONCATENATE($A147,AY$1),'Исх-увл.отчёт'!$A$2:$F$3000,6,FALSE),"-")</f>
        <v>-</v>
      </c>
      <c r="AZ147" s="9" t="str">
        <f>IFERROR(VLOOKUP(CONCATENATE($A147,AZ$1),'Исх-увл.отчёт'!$A$2:$F$3000,6,FALSE),"-")</f>
        <v>-</v>
      </c>
      <c r="BA147" s="9" t="str">
        <f>IFERROR(VLOOKUP(CONCATENATE($A147,BA$1),'Исх-увл.отчёт'!$A$2:$F$3000,6,FALSE),"-")</f>
        <v>-</v>
      </c>
      <c r="BB147" s="9" t="str">
        <f>IFERROR(VLOOKUP(CONCATENATE($A147,BB$1),'Исх-увл.отчёт'!$A$2:$F$3000,6,FALSE),"-")</f>
        <v>-</v>
      </c>
      <c r="BC147" s="9" t="str">
        <f>IFERROR(VLOOKUP(CONCATENATE($A147,BC$1),'Исх-увл.отчёт'!$A$2:$F$3000,6,FALSE),"-")</f>
        <v>НЕТ</v>
      </c>
      <c r="BD147" s="9" t="str">
        <f>IFERROR(VLOOKUP(CONCATENATE($A147,BD$1),'Исх-увл.отчёт'!$A$2:$F$3000,6,FALSE),"-")</f>
        <v>-</v>
      </c>
      <c r="BE147" s="9" t="str">
        <f>IFERROR(VLOOKUP(CONCATENATE($A147,BE$1),'Исх-увл.отчёт'!$A$2:$F$3000,6,FALSE),"-")</f>
        <v>-</v>
      </c>
      <c r="BF147" s="9" t="str">
        <f>IFERROR(VLOOKUP(CONCATENATE($A147,BF$1),'Исх-увл.отчёт'!$A$2:$F$3000,6,FALSE),"-")</f>
        <v>-</v>
      </c>
      <c r="BG147" s="9" t="str">
        <f>IFERROR(VLOOKUP(CONCATENATE($A147,BG$1),'Исх-увл.отчёт'!$A$2:$F$3000,6,FALSE),"-")</f>
        <v>-</v>
      </c>
      <c r="BH147" s="37"/>
    </row>
    <row r="148" spans="1:60">
      <c r="A148" s="125">
        <f t="shared" si="11"/>
        <v>47</v>
      </c>
      <c r="B148" s="9" t="str">
        <f>IFERROR(VLOOKUP(CONCATENATE($A148,B$1),'Исх-увл.отчёт'!$A$2:$F$3000,6,FALSE),"-")</f>
        <v>-</v>
      </c>
      <c r="C148" s="9" t="str">
        <f>IFERROR(VLOOKUP(CONCATENATE($A148,C$1),'Исх-увл.отчёт'!$A$2:$F$3000,6,FALSE),"-")</f>
        <v>-</v>
      </c>
      <c r="D148" s="9" t="str">
        <f>IFERROR(VLOOKUP(CONCATENATE($A148,D$1),'Исх-увл.отчёт'!$A$2:$F$3000,6,FALSE),"-")</f>
        <v>-</v>
      </c>
      <c r="E148" s="9" t="str">
        <f>IFERROR(VLOOKUP(CONCATENATE($A148,E$1),'Исх-увл.отчёт'!$A$2:$F$3000,6,FALSE),"-")</f>
        <v>-</v>
      </c>
      <c r="F148" s="9" t="str">
        <f>IFERROR(VLOOKUP(CONCATENATE($A148,F$1),'Исх-увл.отчёт'!$A$2:$F$3000,6,FALSE),"-")</f>
        <v>-</v>
      </c>
      <c r="G148" s="9" t="str">
        <f>IFERROR(VLOOKUP(CONCATENATE($A148,G$1),'Исх-увл.отчёт'!$A$2:$F$3000,6,FALSE),"-")</f>
        <v>-</v>
      </c>
      <c r="H148" s="9" t="str">
        <f>IFERROR(VLOOKUP(CONCATENATE($A148,H$1),'Исх-увл.отчёт'!$A$2:$F$3000,6,FALSE),"-")</f>
        <v>-</v>
      </c>
      <c r="I148" s="9" t="str">
        <f>IFERROR(VLOOKUP(CONCATENATE($A148,I$1),'Исх-увл.отчёт'!$A$2:$F$3000,6,FALSE),"-")</f>
        <v>-</v>
      </c>
      <c r="J148" s="9" t="str">
        <f>IFERROR(VLOOKUP(CONCATENATE($A148,J$1),'Исх-увл.отчёт'!$A$2:$F$3000,6,FALSE),"-")</f>
        <v>-</v>
      </c>
      <c r="K148" s="9" t="str">
        <f>IFERROR(VLOOKUP(CONCATENATE($A148,K$1),'Исх-увл.отчёт'!$A$2:$F$3000,6,FALSE),"-")</f>
        <v>-</v>
      </c>
      <c r="L148" s="9" t="str">
        <f>IFERROR(VLOOKUP(CONCATENATE($A148,L$1),'Исх-увл.отчёт'!$A$2:$F$3000,6,FALSE),"-")</f>
        <v>-</v>
      </c>
      <c r="M148" s="9" t="str">
        <f>IFERROR(VLOOKUP(CONCATENATE($A148,M$1),'Исх-увл.отчёт'!$A$2:$F$3000,6,FALSE),"-")</f>
        <v>-</v>
      </c>
      <c r="N148" s="9" t="str">
        <f>IFERROR(VLOOKUP(CONCATENATE($A148,N$1),'Исх-увл.отчёт'!$A$2:$F$3000,6,FALSE),"-")</f>
        <v>-</v>
      </c>
      <c r="O148" s="9" t="str">
        <f>IFERROR(VLOOKUP(CONCATENATE($A148,O$1),'Исх-увл.отчёт'!$A$2:$F$3000,6,FALSE),"-")</f>
        <v>-</v>
      </c>
      <c r="P148" s="9" t="str">
        <f>IFERROR(VLOOKUP(CONCATENATE($A148,P$1),'Исх-увл.отчёт'!$A$2:$F$3000,6,FALSE),"-")</f>
        <v>-</v>
      </c>
      <c r="Q148" s="9" t="str">
        <f>IFERROR(VLOOKUP(CONCATENATE($A148,Q$1),'Исх-увл.отчёт'!$A$2:$F$3000,6,FALSE),"-")</f>
        <v>-</v>
      </c>
      <c r="R148" s="9" t="str">
        <f>IFERROR(VLOOKUP(CONCATENATE($A148,R$1),'Исх-увл.отчёт'!$A$2:$F$3000,6,FALSE),"-")</f>
        <v>-</v>
      </c>
      <c r="S148" s="9" t="str">
        <f>IFERROR(VLOOKUP(CONCATENATE($A148,S$1),'Исх-увл.отчёт'!$A$2:$F$3000,6,FALSE),"-")</f>
        <v>-</v>
      </c>
      <c r="T148" s="9" t="str">
        <f>IFERROR(VLOOKUP(CONCATENATE($A148,T$1),'Исх-увл.отчёт'!$A$2:$F$3000,6,FALSE),"-")</f>
        <v>-</v>
      </c>
      <c r="U148" s="9" t="str">
        <f>IFERROR(VLOOKUP(CONCATENATE($A148,U$1),'Исх-увл.отчёт'!$A$2:$F$3000,6,FALSE),"-")</f>
        <v>-</v>
      </c>
      <c r="V148" s="9" t="str">
        <f>IFERROR(VLOOKUP(CONCATENATE($A148,V$1),'Исх-увл.отчёт'!$A$2:$F$3000,6,FALSE),"-")</f>
        <v>-</v>
      </c>
      <c r="W148" s="9" t="str">
        <f>IFERROR(VLOOKUP(CONCATENATE($A148,W$1),'Исх-увл.отчёт'!$A$2:$F$3000,6,FALSE),"-")</f>
        <v>-</v>
      </c>
      <c r="X148" s="9" t="str">
        <f>IFERROR(VLOOKUP(CONCATENATE($A148,X$1),'Исх-увл.отчёт'!$A$2:$F$3000,6,FALSE),"-")</f>
        <v>-</v>
      </c>
      <c r="Y148" s="9" t="str">
        <f>IFERROR(VLOOKUP(CONCATENATE($A148,Y$1),'Исх-увл.отчёт'!$A$2:$F$3000,6,FALSE),"-")</f>
        <v>-</v>
      </c>
      <c r="Z148" s="9" t="str">
        <f>IFERROR(VLOOKUP(CONCATENATE($A148,Z$1),'Исх-увл.отчёт'!$A$2:$F$3000,6,FALSE),"-")</f>
        <v>-</v>
      </c>
      <c r="AA148" s="9" t="str">
        <f>IFERROR(VLOOKUP(CONCATENATE($A148,AA$1),'Исх-увл.отчёт'!$A$2:$F$3000,6,FALSE),"-")</f>
        <v>-</v>
      </c>
      <c r="AB148" s="9" t="str">
        <f>IFERROR(VLOOKUP(CONCATENATE($A148,AB$1),'Исх-увл.отчёт'!$A$2:$F$3000,6,FALSE),"-")</f>
        <v>-</v>
      </c>
      <c r="AC148" s="9" t="str">
        <f>IFERROR(VLOOKUP(CONCATENATE($A148,AC$1),'Исх-увл.отчёт'!$A$2:$F$3000,6,FALSE),"-")</f>
        <v>-</v>
      </c>
      <c r="AD148" s="9" t="str">
        <f>IFERROR(VLOOKUP(CONCATENATE($A148,AD$1),'Исх-увл.отчёт'!$A$2:$F$3000,6,FALSE),"-")</f>
        <v>-</v>
      </c>
      <c r="AE148" s="9" t="str">
        <f>IFERROR(VLOOKUP(CONCATENATE($A148,AE$1),'Исх-увл.отчёт'!$A$2:$F$3000,6,FALSE),"-")</f>
        <v>-</v>
      </c>
      <c r="AF148" s="9" t="str">
        <f>IFERROR(VLOOKUP(CONCATENATE($A148,AF$1),'Исх-увл.отчёт'!$A$2:$F$3000,6,FALSE),"-")</f>
        <v>-</v>
      </c>
      <c r="AG148" s="9" t="str">
        <f>IFERROR(VLOOKUP(CONCATENATE($A148,AG$1),'Исх-увл.отчёт'!$A$2:$F$3000,6,FALSE),"-")</f>
        <v>-</v>
      </c>
      <c r="AH148" s="9" t="str">
        <f>IFERROR(VLOOKUP(CONCATENATE($A148,AH$1),'Исх-увл.отчёт'!$A$2:$F$3000,6,FALSE),"-")</f>
        <v>-</v>
      </c>
      <c r="AI148" s="9" t="str">
        <f>IFERROR(VLOOKUP(CONCATENATE($A148,AI$1),'Исх-увл.отчёт'!$A$2:$F$3000,6,FALSE),"-")</f>
        <v>-</v>
      </c>
      <c r="AJ148" s="9" t="str">
        <f>IFERROR(VLOOKUP(CONCATENATE($A148,AJ$1),'Исх-увл.отчёт'!$A$2:$F$3000,6,FALSE),"-")</f>
        <v>-</v>
      </c>
      <c r="AK148" s="9" t="str">
        <f>IFERROR(VLOOKUP(CONCATENATE($A148,AK$1),'Исх-увл.отчёт'!$A$2:$F$3000,6,FALSE),"-")</f>
        <v>-</v>
      </c>
      <c r="AL148" s="9" t="str">
        <f>IFERROR(VLOOKUP(CONCATENATE($A148,AL$1),'Исх-увл.отчёт'!$A$2:$F$3000,6,FALSE),"-")</f>
        <v>-</v>
      </c>
      <c r="AM148" s="9" t="str">
        <f>IFERROR(VLOOKUP(CONCATENATE($A148,AM$1),'Исх-увл.отчёт'!$A$2:$F$3000,6,FALSE),"-")</f>
        <v>-</v>
      </c>
      <c r="AN148" s="9" t="str">
        <f>IFERROR(VLOOKUP(CONCATENATE($A148,AN$1),'Исх-увл.отчёт'!$A$2:$F$3000,6,FALSE),"-")</f>
        <v>-</v>
      </c>
      <c r="AO148" s="9" t="str">
        <f>IFERROR(VLOOKUP(CONCATENATE($A148,AO$1),'Исх-увл.отчёт'!$A$2:$F$3000,6,FALSE),"-")</f>
        <v>-</v>
      </c>
      <c r="AP148" s="9" t="str">
        <f>IFERROR(VLOOKUP(CONCATENATE($A148,AP$1),'Исх-увл.отчёт'!$A$2:$F$3000,6,FALSE),"-")</f>
        <v>-</v>
      </c>
      <c r="AQ148" s="9" t="str">
        <f>IFERROR(VLOOKUP(CONCATENATE($A148,AQ$1),'Исх-увл.отчёт'!$A$2:$F$3000,6,FALSE),"-")</f>
        <v>-</v>
      </c>
      <c r="AR148" s="9" t="str">
        <f>IFERROR(VLOOKUP(CONCATENATE($A148,AR$1),'Исх-увл.отчёт'!$A$2:$F$3000,6,FALSE),"-")</f>
        <v>-</v>
      </c>
      <c r="AS148" s="9" t="str">
        <f>IFERROR(VLOOKUP(CONCATENATE($A148,AS$1),'Исх-увл.отчёт'!$A$2:$F$3000,6,FALSE),"-")</f>
        <v>-</v>
      </c>
      <c r="AT148" s="9" t="str">
        <f>IFERROR(VLOOKUP(CONCATENATE($A148,AT$1),'Исх-увл.отчёт'!$A$2:$F$3000,6,FALSE),"-")</f>
        <v>-</v>
      </c>
      <c r="AU148" s="9" t="str">
        <f>IFERROR(VLOOKUP(CONCATENATE($A148,AU$1),'Исх-увл.отчёт'!$A$2:$F$3000,6,FALSE),"-")</f>
        <v>-</v>
      </c>
      <c r="AV148" s="9" t="str">
        <f>IFERROR(VLOOKUP(CONCATENATE($A148,AV$1),'Исх-увл.отчёт'!$A$2:$F$3000,6,FALSE),"-")</f>
        <v>-</v>
      </c>
      <c r="AW148" s="9" t="str">
        <f>IFERROR(VLOOKUP(CONCATENATE($A148,AW$1),'Исх-увл.отчёт'!$A$2:$F$3000,6,FALSE),"-")</f>
        <v>-</v>
      </c>
      <c r="AX148" s="9" t="str">
        <f>IFERROR(VLOOKUP(CONCATENATE($A148,AX$1),'Исх-увл.отчёт'!$A$2:$F$3000,6,FALSE),"-")</f>
        <v>-</v>
      </c>
      <c r="AY148" s="9" t="str">
        <f>IFERROR(VLOOKUP(CONCATENATE($A148,AY$1),'Исх-увл.отчёт'!$A$2:$F$3000,6,FALSE),"-")</f>
        <v>-</v>
      </c>
      <c r="AZ148" s="9" t="str">
        <f>IFERROR(VLOOKUP(CONCATENATE($A148,AZ$1),'Исх-увл.отчёт'!$A$2:$F$3000,6,FALSE),"-")</f>
        <v>-</v>
      </c>
      <c r="BA148" s="9" t="str">
        <f>IFERROR(VLOOKUP(CONCATENATE($A148,BA$1),'Исх-увл.отчёт'!$A$2:$F$3000,6,FALSE),"-")</f>
        <v>-</v>
      </c>
      <c r="BB148" s="9" t="str">
        <f>IFERROR(VLOOKUP(CONCATENATE($A148,BB$1),'Исх-увл.отчёт'!$A$2:$F$3000,6,FALSE),"-")</f>
        <v>-</v>
      </c>
      <c r="BC148" s="9" t="str">
        <f>IFERROR(VLOOKUP(CONCATENATE($A148,BC$1),'Исх-увл.отчёт'!$A$2:$F$3000,6,FALSE),"-")</f>
        <v>НЕТ</v>
      </c>
      <c r="BD148" s="9" t="str">
        <f>IFERROR(VLOOKUP(CONCATENATE($A148,BD$1),'Исх-увл.отчёт'!$A$2:$F$3000,6,FALSE),"-")</f>
        <v>-</v>
      </c>
      <c r="BE148" s="9" t="str">
        <f>IFERROR(VLOOKUP(CONCATENATE($A148,BE$1),'Исх-увл.отчёт'!$A$2:$F$3000,6,FALSE),"-")</f>
        <v>-</v>
      </c>
      <c r="BF148" s="9" t="str">
        <f>IFERROR(VLOOKUP(CONCATENATE($A148,BF$1),'Исх-увл.отчёт'!$A$2:$F$3000,6,FALSE),"-")</f>
        <v>-</v>
      </c>
      <c r="BG148" s="9" t="str">
        <f>IFERROR(VLOOKUP(CONCATENATE($A148,BG$1),'Исх-увл.отчёт'!$A$2:$F$3000,6,FALSE),"-")</f>
        <v>-</v>
      </c>
      <c r="BH148" s="37"/>
    </row>
    <row r="149" spans="1:60">
      <c r="A149" s="125">
        <f t="shared" si="11"/>
        <v>48</v>
      </c>
      <c r="B149" s="9" t="str">
        <f>IFERROR(VLOOKUP(CONCATENATE($A149,B$1),'Исх-увл.отчёт'!$A$2:$F$3000,6,FALSE),"-")</f>
        <v>-</v>
      </c>
      <c r="C149" s="9" t="str">
        <f>IFERROR(VLOOKUP(CONCATENATE($A149,C$1),'Исх-увл.отчёт'!$A$2:$F$3000,6,FALSE),"-")</f>
        <v>-</v>
      </c>
      <c r="D149" s="9" t="str">
        <f>IFERROR(VLOOKUP(CONCATENATE($A149,D$1),'Исх-увл.отчёт'!$A$2:$F$3000,6,FALSE),"-")</f>
        <v>-</v>
      </c>
      <c r="E149" s="9" t="str">
        <f>IFERROR(VLOOKUP(CONCATENATE($A149,E$1),'Исх-увл.отчёт'!$A$2:$F$3000,6,FALSE),"-")</f>
        <v>-</v>
      </c>
      <c r="F149" s="9" t="str">
        <f>IFERROR(VLOOKUP(CONCATENATE($A149,F$1),'Исх-увл.отчёт'!$A$2:$F$3000,6,FALSE),"-")</f>
        <v>-</v>
      </c>
      <c r="G149" s="9" t="str">
        <f>IFERROR(VLOOKUP(CONCATENATE($A149,G$1),'Исх-увл.отчёт'!$A$2:$F$3000,6,FALSE),"-")</f>
        <v>-</v>
      </c>
      <c r="H149" s="9" t="str">
        <f>IFERROR(VLOOKUP(CONCATENATE($A149,H$1),'Исх-увл.отчёт'!$A$2:$F$3000,6,FALSE),"-")</f>
        <v>-</v>
      </c>
      <c r="I149" s="9" t="str">
        <f>IFERROR(VLOOKUP(CONCATENATE($A149,I$1),'Исх-увл.отчёт'!$A$2:$F$3000,6,FALSE),"-")</f>
        <v>-</v>
      </c>
      <c r="J149" s="9" t="str">
        <f>IFERROR(VLOOKUP(CONCATENATE($A149,J$1),'Исх-увл.отчёт'!$A$2:$F$3000,6,FALSE),"-")</f>
        <v>-</v>
      </c>
      <c r="K149" s="9" t="str">
        <f>IFERROR(VLOOKUP(CONCATENATE($A149,K$1),'Исх-увл.отчёт'!$A$2:$F$3000,6,FALSE),"-")</f>
        <v>-</v>
      </c>
      <c r="L149" s="9" t="str">
        <f>IFERROR(VLOOKUP(CONCATENATE($A149,L$1),'Исх-увл.отчёт'!$A$2:$F$3000,6,FALSE),"-")</f>
        <v>-</v>
      </c>
      <c r="M149" s="9" t="str">
        <f>IFERROR(VLOOKUP(CONCATENATE($A149,M$1),'Исх-увл.отчёт'!$A$2:$F$3000,6,FALSE),"-")</f>
        <v>-</v>
      </c>
      <c r="N149" s="9" t="str">
        <f>IFERROR(VLOOKUP(CONCATENATE($A149,N$1),'Исх-увл.отчёт'!$A$2:$F$3000,6,FALSE),"-")</f>
        <v>-</v>
      </c>
      <c r="O149" s="9" t="str">
        <f>IFERROR(VLOOKUP(CONCATENATE($A149,O$1),'Исх-увл.отчёт'!$A$2:$F$3000,6,FALSE),"-")</f>
        <v>-</v>
      </c>
      <c r="P149" s="9" t="str">
        <f>IFERROR(VLOOKUP(CONCATENATE($A149,P$1),'Исх-увл.отчёт'!$A$2:$F$3000,6,FALSE),"-")</f>
        <v>-</v>
      </c>
      <c r="Q149" s="9" t="str">
        <f>IFERROR(VLOOKUP(CONCATENATE($A149,Q$1),'Исх-увл.отчёт'!$A$2:$F$3000,6,FALSE),"-")</f>
        <v>-</v>
      </c>
      <c r="R149" s="9" t="str">
        <f>IFERROR(VLOOKUP(CONCATENATE($A149,R$1),'Исх-увл.отчёт'!$A$2:$F$3000,6,FALSE),"-")</f>
        <v>-</v>
      </c>
      <c r="S149" s="9" t="str">
        <f>IFERROR(VLOOKUP(CONCATENATE($A149,S$1),'Исх-увл.отчёт'!$A$2:$F$3000,6,FALSE),"-")</f>
        <v>-</v>
      </c>
      <c r="T149" s="9" t="str">
        <f>IFERROR(VLOOKUP(CONCATENATE($A149,T$1),'Исх-увл.отчёт'!$A$2:$F$3000,6,FALSE),"-")</f>
        <v>-</v>
      </c>
      <c r="U149" s="9" t="str">
        <f>IFERROR(VLOOKUP(CONCATENATE($A149,U$1),'Исх-увл.отчёт'!$A$2:$F$3000,6,FALSE),"-")</f>
        <v>-</v>
      </c>
      <c r="V149" s="9" t="str">
        <f>IFERROR(VLOOKUP(CONCATENATE($A149,V$1),'Исх-увл.отчёт'!$A$2:$F$3000,6,FALSE),"-")</f>
        <v>-</v>
      </c>
      <c r="W149" s="9" t="str">
        <f>IFERROR(VLOOKUP(CONCATENATE($A149,W$1),'Исх-увл.отчёт'!$A$2:$F$3000,6,FALSE),"-")</f>
        <v>-</v>
      </c>
      <c r="X149" s="9" t="str">
        <f>IFERROR(VLOOKUP(CONCATENATE($A149,X$1),'Исх-увл.отчёт'!$A$2:$F$3000,6,FALSE),"-")</f>
        <v>-</v>
      </c>
      <c r="Y149" s="9" t="str">
        <f>IFERROR(VLOOKUP(CONCATENATE($A149,Y$1),'Исх-увл.отчёт'!$A$2:$F$3000,6,FALSE),"-")</f>
        <v>-</v>
      </c>
      <c r="Z149" s="9" t="str">
        <f>IFERROR(VLOOKUP(CONCATENATE($A149,Z$1),'Исх-увл.отчёт'!$A$2:$F$3000,6,FALSE),"-")</f>
        <v>-</v>
      </c>
      <c r="AA149" s="9" t="str">
        <f>IFERROR(VLOOKUP(CONCATENATE($A149,AA$1),'Исх-увл.отчёт'!$A$2:$F$3000,6,FALSE),"-")</f>
        <v>-</v>
      </c>
      <c r="AB149" s="9" t="str">
        <f>IFERROR(VLOOKUP(CONCATENATE($A149,AB$1),'Исх-увл.отчёт'!$A$2:$F$3000,6,FALSE),"-")</f>
        <v>-</v>
      </c>
      <c r="AC149" s="9" t="str">
        <f>IFERROR(VLOOKUP(CONCATENATE($A149,AC$1),'Исх-увл.отчёт'!$A$2:$F$3000,6,FALSE),"-")</f>
        <v>-</v>
      </c>
      <c r="AD149" s="9" t="str">
        <f>IFERROR(VLOOKUP(CONCATENATE($A149,AD$1),'Исх-увл.отчёт'!$A$2:$F$3000,6,FALSE),"-")</f>
        <v>-</v>
      </c>
      <c r="AE149" s="9" t="str">
        <f>IFERROR(VLOOKUP(CONCATENATE($A149,AE$1),'Исх-увл.отчёт'!$A$2:$F$3000,6,FALSE),"-")</f>
        <v>-</v>
      </c>
      <c r="AF149" s="9" t="str">
        <f>IFERROR(VLOOKUP(CONCATENATE($A149,AF$1),'Исх-увл.отчёт'!$A$2:$F$3000,6,FALSE),"-")</f>
        <v>-</v>
      </c>
      <c r="AG149" s="9" t="str">
        <f>IFERROR(VLOOKUP(CONCATENATE($A149,AG$1),'Исх-увл.отчёт'!$A$2:$F$3000,6,FALSE),"-")</f>
        <v>-</v>
      </c>
      <c r="AH149" s="9" t="str">
        <f>IFERROR(VLOOKUP(CONCATENATE($A149,AH$1),'Исх-увл.отчёт'!$A$2:$F$3000,6,FALSE),"-")</f>
        <v>-</v>
      </c>
      <c r="AI149" s="9" t="str">
        <f>IFERROR(VLOOKUP(CONCATENATE($A149,AI$1),'Исх-увл.отчёт'!$A$2:$F$3000,6,FALSE),"-")</f>
        <v>-</v>
      </c>
      <c r="AJ149" s="9" t="str">
        <f>IFERROR(VLOOKUP(CONCATENATE($A149,AJ$1),'Исх-увл.отчёт'!$A$2:$F$3000,6,FALSE),"-")</f>
        <v>-</v>
      </c>
      <c r="AK149" s="9" t="str">
        <f>IFERROR(VLOOKUP(CONCATENATE($A149,AK$1),'Исх-увл.отчёт'!$A$2:$F$3000,6,FALSE),"-")</f>
        <v>-</v>
      </c>
      <c r="AL149" s="9" t="str">
        <f>IFERROR(VLOOKUP(CONCATENATE($A149,AL$1),'Исх-увл.отчёт'!$A$2:$F$3000,6,FALSE),"-")</f>
        <v>-</v>
      </c>
      <c r="AM149" s="9" t="str">
        <f>IFERROR(VLOOKUP(CONCATENATE($A149,AM$1),'Исх-увл.отчёт'!$A$2:$F$3000,6,FALSE),"-")</f>
        <v>-</v>
      </c>
      <c r="AN149" s="9" t="str">
        <f>IFERROR(VLOOKUP(CONCATENATE($A149,AN$1),'Исх-увл.отчёт'!$A$2:$F$3000,6,FALSE),"-")</f>
        <v>-</v>
      </c>
      <c r="AO149" s="9" t="str">
        <f>IFERROR(VLOOKUP(CONCATENATE($A149,AO$1),'Исх-увл.отчёт'!$A$2:$F$3000,6,FALSE),"-")</f>
        <v>-</v>
      </c>
      <c r="AP149" s="9" t="str">
        <f>IFERROR(VLOOKUP(CONCATENATE($A149,AP$1),'Исх-увл.отчёт'!$A$2:$F$3000,6,FALSE),"-")</f>
        <v>-</v>
      </c>
      <c r="AQ149" s="9" t="str">
        <f>IFERROR(VLOOKUP(CONCATENATE($A149,AQ$1),'Исх-увл.отчёт'!$A$2:$F$3000,6,FALSE),"-")</f>
        <v>-</v>
      </c>
      <c r="AR149" s="9" t="str">
        <f>IFERROR(VLOOKUP(CONCATENATE($A149,AR$1),'Исх-увл.отчёт'!$A$2:$F$3000,6,FALSE),"-")</f>
        <v>-</v>
      </c>
      <c r="AS149" s="9" t="str">
        <f>IFERROR(VLOOKUP(CONCATENATE($A149,AS$1),'Исх-увл.отчёт'!$A$2:$F$3000,6,FALSE),"-")</f>
        <v>-</v>
      </c>
      <c r="AT149" s="9" t="str">
        <f>IFERROR(VLOOKUP(CONCATENATE($A149,AT$1),'Исх-увл.отчёт'!$A$2:$F$3000,6,FALSE),"-")</f>
        <v>-</v>
      </c>
      <c r="AU149" s="9" t="str">
        <f>IFERROR(VLOOKUP(CONCATENATE($A149,AU$1),'Исх-увл.отчёт'!$A$2:$F$3000,6,FALSE),"-")</f>
        <v>-</v>
      </c>
      <c r="AV149" s="9" t="str">
        <f>IFERROR(VLOOKUP(CONCATENATE($A149,AV$1),'Исх-увл.отчёт'!$A$2:$F$3000,6,FALSE),"-")</f>
        <v>-</v>
      </c>
      <c r="AW149" s="9" t="str">
        <f>IFERROR(VLOOKUP(CONCATENATE($A149,AW$1),'Исх-увл.отчёт'!$A$2:$F$3000,6,FALSE),"-")</f>
        <v>-</v>
      </c>
      <c r="AX149" s="9" t="str">
        <f>IFERROR(VLOOKUP(CONCATENATE($A149,AX$1),'Исх-увл.отчёт'!$A$2:$F$3000,6,FALSE),"-")</f>
        <v>-</v>
      </c>
      <c r="AY149" s="9" t="str">
        <f>IFERROR(VLOOKUP(CONCATENATE($A149,AY$1),'Исх-увл.отчёт'!$A$2:$F$3000,6,FALSE),"-")</f>
        <v>-</v>
      </c>
      <c r="AZ149" s="9" t="str">
        <f>IFERROR(VLOOKUP(CONCATENATE($A149,AZ$1),'Исх-увл.отчёт'!$A$2:$F$3000,6,FALSE),"-")</f>
        <v>-</v>
      </c>
      <c r="BA149" s="9" t="str">
        <f>IFERROR(VLOOKUP(CONCATENATE($A149,BA$1),'Исх-увл.отчёт'!$A$2:$F$3000,6,FALSE),"-")</f>
        <v>-</v>
      </c>
      <c r="BB149" s="9" t="str">
        <f>IFERROR(VLOOKUP(CONCATENATE($A149,BB$1),'Исх-увл.отчёт'!$A$2:$F$3000,6,FALSE),"-")</f>
        <v>-</v>
      </c>
      <c r="BC149" s="9" t="str">
        <f>IFERROR(VLOOKUP(CONCATENATE($A149,BC$1),'Исх-увл.отчёт'!$A$2:$F$3000,6,FALSE),"-")</f>
        <v>-</v>
      </c>
      <c r="BD149" s="9" t="str">
        <f>IFERROR(VLOOKUP(CONCATENATE($A149,BD$1),'Исх-увл.отчёт'!$A$2:$F$3000,6,FALSE),"-")</f>
        <v>-</v>
      </c>
      <c r="BE149" s="9" t="str">
        <f>IFERROR(VLOOKUP(CONCATENATE($A149,BE$1),'Исх-увл.отчёт'!$A$2:$F$3000,6,FALSE),"-")</f>
        <v>-</v>
      </c>
      <c r="BF149" s="9" t="str">
        <f>IFERROR(VLOOKUP(CONCATENATE($A149,BF$1),'Исх-увл.отчёт'!$A$2:$F$3000,6,FALSE),"-")</f>
        <v>-</v>
      </c>
      <c r="BG149" s="9" t="str">
        <f>IFERROR(VLOOKUP(CONCATENATE($A149,BG$1),'Исх-увл.отчёт'!$A$2:$F$3000,6,FALSE),"-")</f>
        <v>-</v>
      </c>
      <c r="BH149" s="37"/>
    </row>
    <row r="150" spans="1:60">
      <c r="A150" s="125">
        <f t="shared" si="11"/>
        <v>49</v>
      </c>
      <c r="B150" s="9" t="str">
        <f>IFERROR(VLOOKUP(CONCATENATE($A150,B$1),'Исх-увл.отчёт'!$A$2:$F$3000,6,FALSE),"-")</f>
        <v>-</v>
      </c>
      <c r="C150" s="9" t="str">
        <f>IFERROR(VLOOKUP(CONCATENATE($A150,C$1),'Исх-увл.отчёт'!$A$2:$F$3000,6,FALSE),"-")</f>
        <v>-</v>
      </c>
      <c r="D150" s="9" t="str">
        <f>IFERROR(VLOOKUP(CONCATENATE($A150,D$1),'Исх-увл.отчёт'!$A$2:$F$3000,6,FALSE),"-")</f>
        <v>-</v>
      </c>
      <c r="E150" s="9" t="str">
        <f>IFERROR(VLOOKUP(CONCATENATE($A150,E$1),'Исх-увл.отчёт'!$A$2:$F$3000,6,FALSE),"-")</f>
        <v>-</v>
      </c>
      <c r="F150" s="9" t="str">
        <f>IFERROR(VLOOKUP(CONCATENATE($A150,F$1),'Исх-увл.отчёт'!$A$2:$F$3000,6,FALSE),"-")</f>
        <v>-</v>
      </c>
      <c r="G150" s="9" t="str">
        <f>IFERROR(VLOOKUP(CONCATENATE($A150,G$1),'Исх-увл.отчёт'!$A$2:$F$3000,6,FALSE),"-")</f>
        <v>-</v>
      </c>
      <c r="H150" s="9" t="str">
        <f>IFERROR(VLOOKUP(CONCATENATE($A150,H$1),'Исх-увл.отчёт'!$A$2:$F$3000,6,FALSE),"-")</f>
        <v>-</v>
      </c>
      <c r="I150" s="9" t="str">
        <f>IFERROR(VLOOKUP(CONCATENATE($A150,I$1),'Исх-увл.отчёт'!$A$2:$F$3000,6,FALSE),"-")</f>
        <v>-</v>
      </c>
      <c r="J150" s="9" t="str">
        <f>IFERROR(VLOOKUP(CONCATENATE($A150,J$1),'Исх-увл.отчёт'!$A$2:$F$3000,6,FALSE),"-")</f>
        <v>-</v>
      </c>
      <c r="K150" s="9" t="str">
        <f>IFERROR(VLOOKUP(CONCATENATE($A150,K$1),'Исх-увл.отчёт'!$A$2:$F$3000,6,FALSE),"-")</f>
        <v>-</v>
      </c>
      <c r="L150" s="9" t="str">
        <f>IFERROR(VLOOKUP(CONCATENATE($A150,L$1),'Исх-увл.отчёт'!$A$2:$F$3000,6,FALSE),"-")</f>
        <v>-</v>
      </c>
      <c r="M150" s="9" t="str">
        <f>IFERROR(VLOOKUP(CONCATENATE($A150,M$1),'Исх-увл.отчёт'!$A$2:$F$3000,6,FALSE),"-")</f>
        <v>-</v>
      </c>
      <c r="N150" s="9" t="str">
        <f>IFERROR(VLOOKUP(CONCATENATE($A150,N$1),'Исх-увл.отчёт'!$A$2:$F$3000,6,FALSE),"-")</f>
        <v>-</v>
      </c>
      <c r="O150" s="9" t="str">
        <f>IFERROR(VLOOKUP(CONCATENATE($A150,O$1),'Исх-увл.отчёт'!$A$2:$F$3000,6,FALSE),"-")</f>
        <v>-</v>
      </c>
      <c r="P150" s="9" t="str">
        <f>IFERROR(VLOOKUP(CONCATENATE($A150,P$1),'Исх-увл.отчёт'!$A$2:$F$3000,6,FALSE),"-")</f>
        <v>-</v>
      </c>
      <c r="Q150" s="9" t="str">
        <f>IFERROR(VLOOKUP(CONCATENATE($A150,Q$1),'Исх-увл.отчёт'!$A$2:$F$3000,6,FALSE),"-")</f>
        <v>-</v>
      </c>
      <c r="R150" s="9" t="str">
        <f>IFERROR(VLOOKUP(CONCATENATE($A150,R$1),'Исх-увл.отчёт'!$A$2:$F$3000,6,FALSE),"-")</f>
        <v>-</v>
      </c>
      <c r="S150" s="9" t="str">
        <f>IFERROR(VLOOKUP(CONCATENATE($A150,S$1),'Исх-увл.отчёт'!$A$2:$F$3000,6,FALSE),"-")</f>
        <v>-</v>
      </c>
      <c r="T150" s="9" t="str">
        <f>IFERROR(VLOOKUP(CONCATENATE($A150,T$1),'Исх-увл.отчёт'!$A$2:$F$3000,6,FALSE),"-")</f>
        <v>-</v>
      </c>
      <c r="U150" s="9" t="str">
        <f>IFERROR(VLOOKUP(CONCATENATE($A150,U$1),'Исх-увл.отчёт'!$A$2:$F$3000,6,FALSE),"-")</f>
        <v>-</v>
      </c>
      <c r="V150" s="9" t="str">
        <f>IFERROR(VLOOKUP(CONCATENATE($A150,V$1),'Исх-увл.отчёт'!$A$2:$F$3000,6,FALSE),"-")</f>
        <v>НЕТ</v>
      </c>
      <c r="W150" s="9" t="str">
        <f>IFERROR(VLOOKUP(CONCATENATE($A150,W$1),'Исх-увл.отчёт'!$A$2:$F$3000,6,FALSE),"-")</f>
        <v>-</v>
      </c>
      <c r="X150" s="9" t="str">
        <f>IFERROR(VLOOKUP(CONCATENATE($A150,X$1),'Исх-увл.отчёт'!$A$2:$F$3000,6,FALSE),"-")</f>
        <v>-</v>
      </c>
      <c r="Y150" s="9" t="str">
        <f>IFERROR(VLOOKUP(CONCATENATE($A150,Y$1),'Исх-увл.отчёт'!$A$2:$F$3000,6,FALSE),"-")</f>
        <v>-</v>
      </c>
      <c r="Z150" s="9" t="str">
        <f>IFERROR(VLOOKUP(CONCATENATE($A150,Z$1),'Исх-увл.отчёт'!$A$2:$F$3000,6,FALSE),"-")</f>
        <v>НЕТ</v>
      </c>
      <c r="AA150" s="9" t="str">
        <f>IFERROR(VLOOKUP(CONCATENATE($A150,AA$1),'Исх-увл.отчёт'!$A$2:$F$3000,6,FALSE),"-")</f>
        <v>-</v>
      </c>
      <c r="AB150" s="9" t="str">
        <f>IFERROR(VLOOKUP(CONCATENATE($A150,AB$1),'Исх-увл.отчёт'!$A$2:$F$3000,6,FALSE),"-")</f>
        <v>-</v>
      </c>
      <c r="AC150" s="9" t="str">
        <f>IFERROR(VLOOKUP(CONCATENATE($A150,AC$1),'Исх-увл.отчёт'!$A$2:$F$3000,6,FALSE),"-")</f>
        <v>-</v>
      </c>
      <c r="AD150" s="9" t="str">
        <f>IFERROR(VLOOKUP(CONCATENATE($A150,AD$1),'Исх-увл.отчёт'!$A$2:$F$3000,6,FALSE),"-")</f>
        <v>-</v>
      </c>
      <c r="AE150" s="9" t="str">
        <f>IFERROR(VLOOKUP(CONCATENATE($A150,AE$1),'Исх-увл.отчёт'!$A$2:$F$3000,6,FALSE),"-")</f>
        <v>-</v>
      </c>
      <c r="AF150" s="9" t="str">
        <f>IFERROR(VLOOKUP(CONCATENATE($A150,AF$1),'Исх-увл.отчёт'!$A$2:$F$3000,6,FALSE),"-")</f>
        <v>НЕТ</v>
      </c>
      <c r="AG150" s="9" t="str">
        <f>IFERROR(VLOOKUP(CONCATENATE($A150,AG$1),'Исх-увл.отчёт'!$A$2:$F$3000,6,FALSE),"-")</f>
        <v>-</v>
      </c>
      <c r="AH150" s="9" t="str">
        <f>IFERROR(VLOOKUP(CONCATENATE($A150,AH$1),'Исх-увл.отчёт'!$A$2:$F$3000,6,FALSE),"-")</f>
        <v>-</v>
      </c>
      <c r="AI150" s="9" t="str">
        <f>IFERROR(VLOOKUP(CONCATENATE($A150,AI$1),'Исх-увл.отчёт'!$A$2:$F$3000,6,FALSE),"-")</f>
        <v>-</v>
      </c>
      <c r="AJ150" s="9" t="str">
        <f>IFERROR(VLOOKUP(CONCATENATE($A150,AJ$1),'Исх-увл.отчёт'!$A$2:$F$3000,6,FALSE),"-")</f>
        <v>-</v>
      </c>
      <c r="AK150" s="9" t="str">
        <f>IFERROR(VLOOKUP(CONCATENATE($A150,AK$1),'Исх-увл.отчёт'!$A$2:$F$3000,6,FALSE),"-")</f>
        <v>ДА</v>
      </c>
      <c r="AL150" s="9" t="str">
        <f>IFERROR(VLOOKUP(CONCATENATE($A150,AL$1),'Исх-увл.отчёт'!$A$2:$F$3000,6,FALSE),"-")</f>
        <v>-</v>
      </c>
      <c r="AM150" s="9" t="str">
        <f>IFERROR(VLOOKUP(CONCATENATE($A150,AM$1),'Исх-увл.отчёт'!$A$2:$F$3000,6,FALSE),"-")</f>
        <v>-</v>
      </c>
      <c r="AN150" s="9" t="str">
        <f>IFERROR(VLOOKUP(CONCATENATE($A150,AN$1),'Исх-увл.отчёт'!$A$2:$F$3000,6,FALSE),"-")</f>
        <v>-</v>
      </c>
      <c r="AO150" s="9" t="str">
        <f>IFERROR(VLOOKUP(CONCATENATE($A150,AO$1),'Исх-увл.отчёт'!$A$2:$F$3000,6,FALSE),"-")</f>
        <v>-</v>
      </c>
      <c r="AP150" s="9" t="str">
        <f>IFERROR(VLOOKUP(CONCATENATE($A150,AP$1),'Исх-увл.отчёт'!$A$2:$F$3000,6,FALSE),"-")</f>
        <v>-</v>
      </c>
      <c r="AQ150" s="9" t="str">
        <f>IFERROR(VLOOKUP(CONCATENATE($A150,AQ$1),'Исх-увл.отчёт'!$A$2:$F$3000,6,FALSE),"-")</f>
        <v>-</v>
      </c>
      <c r="AR150" s="9" t="str">
        <f>IFERROR(VLOOKUP(CONCATENATE($A150,AR$1),'Исх-увл.отчёт'!$A$2:$F$3000,6,FALSE),"-")</f>
        <v>-</v>
      </c>
      <c r="AS150" s="9" t="str">
        <f>IFERROR(VLOOKUP(CONCATENATE($A150,AS$1),'Исх-увл.отчёт'!$A$2:$F$3000,6,FALSE),"-")</f>
        <v>-</v>
      </c>
      <c r="AT150" s="9" t="str">
        <f>IFERROR(VLOOKUP(CONCATENATE($A150,AT$1),'Исх-увл.отчёт'!$A$2:$F$3000,6,FALSE),"-")</f>
        <v>-</v>
      </c>
      <c r="AU150" s="9" t="str">
        <f>IFERROR(VLOOKUP(CONCATENATE($A150,AU$1),'Исх-увл.отчёт'!$A$2:$F$3000,6,FALSE),"-")</f>
        <v>-</v>
      </c>
      <c r="AV150" s="9" t="str">
        <f>IFERROR(VLOOKUP(CONCATENATE($A150,AV$1),'Исх-увл.отчёт'!$A$2:$F$3000,6,FALSE),"-")</f>
        <v>-</v>
      </c>
      <c r="AW150" s="9" t="str">
        <f>IFERROR(VLOOKUP(CONCATENATE($A150,AW$1),'Исх-увл.отчёт'!$A$2:$F$3000,6,FALSE),"-")</f>
        <v>-</v>
      </c>
      <c r="AX150" s="9" t="str">
        <f>IFERROR(VLOOKUP(CONCATENATE($A150,AX$1),'Исх-увл.отчёт'!$A$2:$F$3000,6,FALSE),"-")</f>
        <v>-</v>
      </c>
      <c r="AY150" s="9" t="str">
        <f>IFERROR(VLOOKUP(CONCATENATE($A150,AY$1),'Исх-увл.отчёт'!$A$2:$F$3000,6,FALSE),"-")</f>
        <v>-</v>
      </c>
      <c r="AZ150" s="9" t="str">
        <f>IFERROR(VLOOKUP(CONCATENATE($A150,AZ$1),'Исх-увл.отчёт'!$A$2:$F$3000,6,FALSE),"-")</f>
        <v>-</v>
      </c>
      <c r="BA150" s="9" t="str">
        <f>IFERROR(VLOOKUP(CONCATENATE($A150,BA$1),'Исх-увл.отчёт'!$A$2:$F$3000,6,FALSE),"-")</f>
        <v>-</v>
      </c>
      <c r="BB150" s="9" t="str">
        <f>IFERROR(VLOOKUP(CONCATENATE($A150,BB$1),'Исх-увл.отчёт'!$A$2:$F$3000,6,FALSE),"-")</f>
        <v>-</v>
      </c>
      <c r="BC150" s="9" t="str">
        <f>IFERROR(VLOOKUP(CONCATENATE($A150,BC$1),'Исх-увл.отчёт'!$A$2:$F$3000,6,FALSE),"-")</f>
        <v>-</v>
      </c>
      <c r="BD150" s="9" t="str">
        <f>IFERROR(VLOOKUP(CONCATENATE($A150,BD$1),'Исх-увл.отчёт'!$A$2:$F$3000,6,FALSE),"-")</f>
        <v>-</v>
      </c>
      <c r="BE150" s="9" t="str">
        <f>IFERROR(VLOOKUP(CONCATENATE($A150,BE$1),'Исх-увл.отчёт'!$A$2:$F$3000,6,FALSE),"-")</f>
        <v>-</v>
      </c>
      <c r="BF150" s="9" t="str">
        <f>IFERROR(VLOOKUP(CONCATENATE($A150,BF$1),'Исх-увл.отчёт'!$A$2:$F$3000,6,FALSE),"-")</f>
        <v>-</v>
      </c>
      <c r="BG150" s="9" t="str">
        <f>IFERROR(VLOOKUP(CONCATENATE($A150,BG$1),'Исх-увл.отчёт'!$A$2:$F$3000,6,FALSE),"-")</f>
        <v>-</v>
      </c>
      <c r="BH150" s="37"/>
    </row>
    <row r="151" spans="1:60">
      <c r="A151" s="125">
        <f t="shared" si="11"/>
        <v>50</v>
      </c>
      <c r="B151" s="9" t="str">
        <f>IFERROR(VLOOKUP(CONCATENATE($A151,B$1),'Исх-увл.отчёт'!$A$2:$F$3000,6,FALSE),"-")</f>
        <v>-</v>
      </c>
      <c r="C151" s="9" t="str">
        <f>IFERROR(VLOOKUP(CONCATENATE($A151,C$1),'Исх-увл.отчёт'!$A$2:$F$3000,6,FALSE),"-")</f>
        <v>-</v>
      </c>
      <c r="D151" s="9" t="str">
        <f>IFERROR(VLOOKUP(CONCATENATE($A151,D$1),'Исх-увл.отчёт'!$A$2:$F$3000,6,FALSE),"-")</f>
        <v>-</v>
      </c>
      <c r="E151" s="9" t="str">
        <f>IFERROR(VLOOKUP(CONCATENATE($A151,E$1),'Исх-увл.отчёт'!$A$2:$F$3000,6,FALSE),"-")</f>
        <v>-</v>
      </c>
      <c r="F151" s="9" t="str">
        <f>IFERROR(VLOOKUP(CONCATENATE($A151,F$1),'Исх-увл.отчёт'!$A$2:$F$3000,6,FALSE),"-")</f>
        <v>-</v>
      </c>
      <c r="G151" s="9" t="str">
        <f>IFERROR(VLOOKUP(CONCATENATE($A151,G$1),'Исх-увл.отчёт'!$A$2:$F$3000,6,FALSE),"-")</f>
        <v>-</v>
      </c>
      <c r="H151" s="9" t="str">
        <f>IFERROR(VLOOKUP(CONCATENATE($A151,H$1),'Исх-увл.отчёт'!$A$2:$F$3000,6,FALSE),"-")</f>
        <v>-</v>
      </c>
      <c r="I151" s="9" t="str">
        <f>IFERROR(VLOOKUP(CONCATENATE($A151,I$1),'Исх-увл.отчёт'!$A$2:$F$3000,6,FALSE),"-")</f>
        <v>-</v>
      </c>
      <c r="J151" s="9" t="str">
        <f>IFERROR(VLOOKUP(CONCATENATE($A151,J$1),'Исх-увл.отчёт'!$A$2:$F$3000,6,FALSE),"-")</f>
        <v>-</v>
      </c>
      <c r="K151" s="9" t="str">
        <f>IFERROR(VLOOKUP(CONCATENATE($A151,K$1),'Исх-увл.отчёт'!$A$2:$F$3000,6,FALSE),"-")</f>
        <v>-</v>
      </c>
      <c r="L151" s="9" t="str">
        <f>IFERROR(VLOOKUP(CONCATENATE($A151,L$1),'Исх-увл.отчёт'!$A$2:$F$3000,6,FALSE),"-")</f>
        <v>-</v>
      </c>
      <c r="M151" s="9" t="str">
        <f>IFERROR(VLOOKUP(CONCATENATE($A151,M$1),'Исх-увл.отчёт'!$A$2:$F$3000,6,FALSE),"-")</f>
        <v>-</v>
      </c>
      <c r="N151" s="9" t="str">
        <f>IFERROR(VLOOKUP(CONCATENATE($A151,N$1),'Исх-увл.отчёт'!$A$2:$F$3000,6,FALSE),"-")</f>
        <v>-</v>
      </c>
      <c r="O151" s="9" t="str">
        <f>IFERROR(VLOOKUP(CONCATENATE($A151,O$1),'Исх-увл.отчёт'!$A$2:$F$3000,6,FALSE),"-")</f>
        <v>-</v>
      </c>
      <c r="P151" s="9" t="str">
        <f>IFERROR(VLOOKUP(CONCATENATE($A151,P$1),'Исх-увл.отчёт'!$A$2:$F$3000,6,FALSE),"-")</f>
        <v>-</v>
      </c>
      <c r="Q151" s="9" t="str">
        <f>IFERROR(VLOOKUP(CONCATENATE($A151,Q$1),'Исх-увл.отчёт'!$A$2:$F$3000,6,FALSE),"-")</f>
        <v>-</v>
      </c>
      <c r="R151" s="9" t="str">
        <f>IFERROR(VLOOKUP(CONCATENATE($A151,R$1),'Исх-увл.отчёт'!$A$2:$F$3000,6,FALSE),"-")</f>
        <v>-</v>
      </c>
      <c r="S151" s="9" t="str">
        <f>IFERROR(VLOOKUP(CONCATENATE($A151,S$1),'Исх-увл.отчёт'!$A$2:$F$3000,6,FALSE),"-")</f>
        <v>-</v>
      </c>
      <c r="T151" s="9" t="str">
        <f>IFERROR(VLOOKUP(CONCATENATE($A151,T$1),'Исх-увл.отчёт'!$A$2:$F$3000,6,FALSE),"-")</f>
        <v>-</v>
      </c>
      <c r="U151" s="9" t="str">
        <f>IFERROR(VLOOKUP(CONCATENATE($A151,U$1),'Исх-увл.отчёт'!$A$2:$F$3000,6,FALSE),"-")</f>
        <v>НЕТ</v>
      </c>
      <c r="V151" s="9" t="str">
        <f>IFERROR(VLOOKUP(CONCATENATE($A151,V$1),'Исх-увл.отчёт'!$A$2:$F$3000,6,FALSE),"-")</f>
        <v>-</v>
      </c>
      <c r="W151" s="9" t="str">
        <f>IFERROR(VLOOKUP(CONCATENATE($A151,W$1),'Исх-увл.отчёт'!$A$2:$F$3000,6,FALSE),"-")</f>
        <v>-</v>
      </c>
      <c r="X151" s="9" t="str">
        <f>IFERROR(VLOOKUP(CONCATENATE($A151,X$1),'Исх-увл.отчёт'!$A$2:$F$3000,6,FALSE),"-")</f>
        <v>-</v>
      </c>
      <c r="Y151" s="9" t="str">
        <f>IFERROR(VLOOKUP(CONCATENATE($A151,Y$1),'Исх-увл.отчёт'!$A$2:$F$3000,6,FALSE),"-")</f>
        <v>-</v>
      </c>
      <c r="Z151" s="9" t="str">
        <f>IFERROR(VLOOKUP(CONCATENATE($A151,Z$1),'Исх-увл.отчёт'!$A$2:$F$3000,6,FALSE),"-")</f>
        <v>-</v>
      </c>
      <c r="AA151" s="9" t="str">
        <f>IFERROR(VLOOKUP(CONCATENATE($A151,AA$1),'Исх-увл.отчёт'!$A$2:$F$3000,6,FALSE),"-")</f>
        <v>-</v>
      </c>
      <c r="AB151" s="9" t="str">
        <f>IFERROR(VLOOKUP(CONCATENATE($A151,AB$1),'Исх-увл.отчёт'!$A$2:$F$3000,6,FALSE),"-")</f>
        <v>-</v>
      </c>
      <c r="AC151" s="9" t="str">
        <f>IFERROR(VLOOKUP(CONCATENATE($A151,AC$1),'Исх-увл.отчёт'!$A$2:$F$3000,6,FALSE),"-")</f>
        <v>-</v>
      </c>
      <c r="AD151" s="9" t="str">
        <f>IFERROR(VLOOKUP(CONCATENATE($A151,AD$1),'Исх-увл.отчёт'!$A$2:$F$3000,6,FALSE),"-")</f>
        <v>-</v>
      </c>
      <c r="AE151" s="9" t="str">
        <f>IFERROR(VLOOKUP(CONCATENATE($A151,AE$1),'Исх-увл.отчёт'!$A$2:$F$3000,6,FALSE),"-")</f>
        <v>-</v>
      </c>
      <c r="AF151" s="9" t="str">
        <f>IFERROR(VLOOKUP(CONCATENATE($A151,AF$1),'Исх-увл.отчёт'!$A$2:$F$3000,6,FALSE),"-")</f>
        <v>-</v>
      </c>
      <c r="AG151" s="9" t="str">
        <f>IFERROR(VLOOKUP(CONCATENATE($A151,AG$1),'Исх-увл.отчёт'!$A$2:$F$3000,6,FALSE),"-")</f>
        <v>-</v>
      </c>
      <c r="AH151" s="9" t="str">
        <f>IFERROR(VLOOKUP(CONCATENATE($A151,AH$1),'Исх-увл.отчёт'!$A$2:$F$3000,6,FALSE),"-")</f>
        <v>-</v>
      </c>
      <c r="AI151" s="9" t="str">
        <f>IFERROR(VLOOKUP(CONCATENATE($A151,AI$1),'Исх-увл.отчёт'!$A$2:$F$3000,6,FALSE),"-")</f>
        <v>-</v>
      </c>
      <c r="AJ151" s="9" t="str">
        <f>IFERROR(VLOOKUP(CONCATENATE($A151,AJ$1),'Исх-увл.отчёт'!$A$2:$F$3000,6,FALSE),"-")</f>
        <v>-</v>
      </c>
      <c r="AK151" s="9" t="str">
        <f>IFERROR(VLOOKUP(CONCATENATE($A151,AK$1),'Исх-увл.отчёт'!$A$2:$F$3000,6,FALSE),"-")</f>
        <v>ДА</v>
      </c>
      <c r="AL151" s="9" t="str">
        <f>IFERROR(VLOOKUP(CONCATENATE($A151,AL$1),'Исх-увл.отчёт'!$A$2:$F$3000,6,FALSE),"-")</f>
        <v>-</v>
      </c>
      <c r="AM151" s="9" t="str">
        <f>IFERROR(VLOOKUP(CONCATENATE($A151,AM$1),'Исх-увл.отчёт'!$A$2:$F$3000,6,FALSE),"-")</f>
        <v>-</v>
      </c>
      <c r="AN151" s="9" t="str">
        <f>IFERROR(VLOOKUP(CONCATENATE($A151,AN$1),'Исх-увл.отчёт'!$A$2:$F$3000,6,FALSE),"-")</f>
        <v>НЕТ</v>
      </c>
      <c r="AO151" s="9" t="str">
        <f>IFERROR(VLOOKUP(CONCATENATE($A151,AO$1),'Исх-увл.отчёт'!$A$2:$F$3000,6,FALSE),"-")</f>
        <v>-</v>
      </c>
      <c r="AP151" s="9" t="str">
        <f>IFERROR(VLOOKUP(CONCATENATE($A151,AP$1),'Исх-увл.отчёт'!$A$2:$F$3000,6,FALSE),"-")</f>
        <v>-</v>
      </c>
      <c r="AQ151" s="9" t="str">
        <f>IFERROR(VLOOKUP(CONCATENATE($A151,AQ$1),'Исх-увл.отчёт'!$A$2:$F$3000,6,FALSE),"-")</f>
        <v>-</v>
      </c>
      <c r="AR151" s="9" t="str">
        <f>IFERROR(VLOOKUP(CONCATENATE($A151,AR$1),'Исх-увл.отчёт'!$A$2:$F$3000,6,FALSE),"-")</f>
        <v>-</v>
      </c>
      <c r="AS151" s="9" t="str">
        <f>IFERROR(VLOOKUP(CONCATENATE($A151,AS$1),'Исх-увл.отчёт'!$A$2:$F$3000,6,FALSE),"-")</f>
        <v>-</v>
      </c>
      <c r="AT151" s="9" t="str">
        <f>IFERROR(VLOOKUP(CONCATENATE($A151,AT$1),'Исх-увл.отчёт'!$A$2:$F$3000,6,FALSE),"-")</f>
        <v>-</v>
      </c>
      <c r="AU151" s="9" t="str">
        <f>IFERROR(VLOOKUP(CONCATENATE($A151,AU$1),'Исх-увл.отчёт'!$A$2:$F$3000,6,FALSE),"-")</f>
        <v>-</v>
      </c>
      <c r="AV151" s="9" t="str">
        <f>IFERROR(VLOOKUP(CONCATENATE($A151,AV$1),'Исх-увл.отчёт'!$A$2:$F$3000,6,FALSE),"-")</f>
        <v>-</v>
      </c>
      <c r="AW151" s="9" t="str">
        <f>IFERROR(VLOOKUP(CONCATENATE($A151,AW$1),'Исх-увл.отчёт'!$A$2:$F$3000,6,FALSE),"-")</f>
        <v>-</v>
      </c>
      <c r="AX151" s="9" t="str">
        <f>IFERROR(VLOOKUP(CONCATENATE($A151,AX$1),'Исх-увл.отчёт'!$A$2:$F$3000,6,FALSE),"-")</f>
        <v>-</v>
      </c>
      <c r="AY151" s="9" t="str">
        <f>IFERROR(VLOOKUP(CONCATENATE($A151,AY$1),'Исх-увл.отчёт'!$A$2:$F$3000,6,FALSE),"-")</f>
        <v>-</v>
      </c>
      <c r="AZ151" s="9" t="str">
        <f>IFERROR(VLOOKUP(CONCATENATE($A151,AZ$1),'Исх-увл.отчёт'!$A$2:$F$3000,6,FALSE),"-")</f>
        <v>-</v>
      </c>
      <c r="BA151" s="9" t="str">
        <f>IFERROR(VLOOKUP(CONCATENATE($A151,BA$1),'Исх-увл.отчёт'!$A$2:$F$3000,6,FALSE),"-")</f>
        <v>-</v>
      </c>
      <c r="BB151" s="9" t="str">
        <f>IFERROR(VLOOKUP(CONCATENATE($A151,BB$1),'Исх-увл.отчёт'!$A$2:$F$3000,6,FALSE),"-")</f>
        <v>-</v>
      </c>
      <c r="BC151" s="9" t="str">
        <f>IFERROR(VLOOKUP(CONCATENATE($A151,BC$1),'Исх-увл.отчёт'!$A$2:$F$3000,6,FALSE),"-")</f>
        <v>НЕТ</v>
      </c>
      <c r="BD151" s="9" t="str">
        <f>IFERROR(VLOOKUP(CONCATENATE($A151,BD$1),'Исх-увл.отчёт'!$A$2:$F$3000,6,FALSE),"-")</f>
        <v>-</v>
      </c>
      <c r="BE151" s="9" t="str">
        <f>IFERROR(VLOOKUP(CONCATENATE($A151,BE$1),'Исх-увл.отчёт'!$A$2:$F$3000,6,FALSE),"-")</f>
        <v>-</v>
      </c>
      <c r="BF151" s="9" t="str">
        <f>IFERROR(VLOOKUP(CONCATENATE($A151,BF$1),'Исх-увл.отчёт'!$A$2:$F$3000,6,FALSE),"-")</f>
        <v>-</v>
      </c>
      <c r="BG151" s="9" t="str">
        <f>IFERROR(VLOOKUP(CONCATENATE($A151,BG$1),'Исх-увл.отчёт'!$A$2:$F$3000,6,FALSE),"-")</f>
        <v>-</v>
      </c>
      <c r="BH151" s="37"/>
    </row>
    <row r="152" spans="1:60">
      <c r="A152" s="125">
        <f t="shared" si="11"/>
        <v>51</v>
      </c>
      <c r="B152" s="9" t="str">
        <f>IFERROR(VLOOKUP(CONCATENATE($A152,B$1),'Исх-увл.отчёт'!$A$2:$F$3000,6,FALSE),"-")</f>
        <v>-</v>
      </c>
      <c r="C152" s="9" t="str">
        <f>IFERROR(VLOOKUP(CONCATENATE($A152,C$1),'Исх-увл.отчёт'!$A$2:$F$3000,6,FALSE),"-")</f>
        <v>-</v>
      </c>
      <c r="D152" s="9" t="str">
        <f>IFERROR(VLOOKUP(CONCATENATE($A152,D$1),'Исх-увл.отчёт'!$A$2:$F$3000,6,FALSE),"-")</f>
        <v>-</v>
      </c>
      <c r="E152" s="9" t="str">
        <f>IFERROR(VLOOKUP(CONCATENATE($A152,E$1),'Исх-увл.отчёт'!$A$2:$F$3000,6,FALSE),"-")</f>
        <v>-</v>
      </c>
      <c r="F152" s="9" t="str">
        <f>IFERROR(VLOOKUP(CONCATENATE($A152,F$1),'Исх-увл.отчёт'!$A$2:$F$3000,6,FALSE),"-")</f>
        <v>-</v>
      </c>
      <c r="G152" s="9" t="str">
        <f>IFERROR(VLOOKUP(CONCATENATE($A152,G$1),'Исх-увл.отчёт'!$A$2:$F$3000,6,FALSE),"-")</f>
        <v>-</v>
      </c>
      <c r="H152" s="9" t="str">
        <f>IFERROR(VLOOKUP(CONCATENATE($A152,H$1),'Исх-увл.отчёт'!$A$2:$F$3000,6,FALSE),"-")</f>
        <v>-</v>
      </c>
      <c r="I152" s="9" t="str">
        <f>IFERROR(VLOOKUP(CONCATENATE($A152,I$1),'Исх-увл.отчёт'!$A$2:$F$3000,6,FALSE),"-")</f>
        <v>-</v>
      </c>
      <c r="J152" s="9" t="str">
        <f>IFERROR(VLOOKUP(CONCATENATE($A152,J$1),'Исх-увл.отчёт'!$A$2:$F$3000,6,FALSE),"-")</f>
        <v>НЕТ</v>
      </c>
      <c r="K152" s="9" t="str">
        <f>IFERROR(VLOOKUP(CONCATENATE($A152,K$1),'Исх-увл.отчёт'!$A$2:$F$3000,6,FALSE),"-")</f>
        <v>-</v>
      </c>
      <c r="L152" s="9" t="str">
        <f>IFERROR(VLOOKUP(CONCATENATE($A152,L$1),'Исх-увл.отчёт'!$A$2:$F$3000,6,FALSE),"-")</f>
        <v>-</v>
      </c>
      <c r="M152" s="9" t="str">
        <f>IFERROR(VLOOKUP(CONCATENATE($A152,M$1),'Исх-увл.отчёт'!$A$2:$F$3000,6,FALSE),"-")</f>
        <v>-</v>
      </c>
      <c r="N152" s="9" t="str">
        <f>IFERROR(VLOOKUP(CONCATENATE($A152,N$1),'Исх-увл.отчёт'!$A$2:$F$3000,6,FALSE),"-")</f>
        <v>-</v>
      </c>
      <c r="O152" s="9" t="str">
        <f>IFERROR(VLOOKUP(CONCATENATE($A152,O$1),'Исх-увл.отчёт'!$A$2:$F$3000,6,FALSE),"-")</f>
        <v>-</v>
      </c>
      <c r="P152" s="9" t="str">
        <f>IFERROR(VLOOKUP(CONCATENATE($A152,P$1),'Исх-увл.отчёт'!$A$2:$F$3000,6,FALSE),"-")</f>
        <v>-</v>
      </c>
      <c r="Q152" s="9" t="str">
        <f>IFERROR(VLOOKUP(CONCATENATE($A152,Q$1),'Исх-увл.отчёт'!$A$2:$F$3000,6,FALSE),"-")</f>
        <v>-</v>
      </c>
      <c r="R152" s="9" t="str">
        <f>IFERROR(VLOOKUP(CONCATENATE($A152,R$1),'Исх-увл.отчёт'!$A$2:$F$3000,6,FALSE),"-")</f>
        <v>-</v>
      </c>
      <c r="S152" s="9" t="str">
        <f>IFERROR(VLOOKUP(CONCATENATE($A152,S$1),'Исх-увл.отчёт'!$A$2:$F$3000,6,FALSE),"-")</f>
        <v>-</v>
      </c>
      <c r="T152" s="9" t="str">
        <f>IFERROR(VLOOKUP(CONCATENATE($A152,T$1),'Исх-увл.отчёт'!$A$2:$F$3000,6,FALSE),"-")</f>
        <v>-</v>
      </c>
      <c r="U152" s="9" t="str">
        <f>IFERROR(VLOOKUP(CONCATENATE($A152,U$1),'Исх-увл.отчёт'!$A$2:$F$3000,6,FALSE),"-")</f>
        <v>-</v>
      </c>
      <c r="V152" s="9" t="str">
        <f>IFERROR(VLOOKUP(CONCATENATE($A152,V$1),'Исх-увл.отчёт'!$A$2:$F$3000,6,FALSE),"-")</f>
        <v>НЕТ</v>
      </c>
      <c r="W152" s="9" t="str">
        <f>IFERROR(VLOOKUP(CONCATENATE($A152,W$1),'Исх-увл.отчёт'!$A$2:$F$3000,6,FALSE),"-")</f>
        <v>-</v>
      </c>
      <c r="X152" s="9" t="str">
        <f>IFERROR(VLOOKUP(CONCATENATE($A152,X$1),'Исх-увл.отчёт'!$A$2:$F$3000,6,FALSE),"-")</f>
        <v>-</v>
      </c>
      <c r="Y152" s="9" t="str">
        <f>IFERROR(VLOOKUP(CONCATENATE($A152,Y$1),'Исх-увл.отчёт'!$A$2:$F$3000,6,FALSE),"-")</f>
        <v>-</v>
      </c>
      <c r="Z152" s="9" t="str">
        <f>IFERROR(VLOOKUP(CONCATENATE($A152,Z$1),'Исх-увл.отчёт'!$A$2:$F$3000,6,FALSE),"-")</f>
        <v>-</v>
      </c>
      <c r="AA152" s="9" t="str">
        <f>IFERROR(VLOOKUP(CONCATENATE($A152,AA$1),'Исх-увл.отчёт'!$A$2:$F$3000,6,FALSE),"-")</f>
        <v>-</v>
      </c>
      <c r="AB152" s="9" t="str">
        <f>IFERROR(VLOOKUP(CONCATENATE($A152,AB$1),'Исх-увл.отчёт'!$A$2:$F$3000,6,FALSE),"-")</f>
        <v>-</v>
      </c>
      <c r="AC152" s="9" t="str">
        <f>IFERROR(VLOOKUP(CONCATENATE($A152,AC$1),'Исх-увл.отчёт'!$A$2:$F$3000,6,FALSE),"-")</f>
        <v>-</v>
      </c>
      <c r="AD152" s="9" t="str">
        <f>IFERROR(VLOOKUP(CONCATENATE($A152,AD$1),'Исх-увл.отчёт'!$A$2:$F$3000,6,FALSE),"-")</f>
        <v>НЕТ</v>
      </c>
      <c r="AE152" s="9" t="str">
        <f>IFERROR(VLOOKUP(CONCATENATE($A152,AE$1),'Исх-увл.отчёт'!$A$2:$F$3000,6,FALSE),"-")</f>
        <v>-</v>
      </c>
      <c r="AF152" s="9" t="str">
        <f>IFERROR(VLOOKUP(CONCATENATE($A152,AF$1),'Исх-увл.отчёт'!$A$2:$F$3000,6,FALSE),"-")</f>
        <v>-</v>
      </c>
      <c r="AG152" s="9" t="str">
        <f>IFERROR(VLOOKUP(CONCATENATE($A152,AG$1),'Исх-увл.отчёт'!$A$2:$F$3000,6,FALSE),"-")</f>
        <v>-</v>
      </c>
      <c r="AH152" s="9" t="str">
        <f>IFERROR(VLOOKUP(CONCATENATE($A152,AH$1),'Исх-увл.отчёт'!$A$2:$F$3000,6,FALSE),"-")</f>
        <v>-</v>
      </c>
      <c r="AI152" s="9" t="str">
        <f>IFERROR(VLOOKUP(CONCATENATE($A152,AI$1),'Исх-увл.отчёт'!$A$2:$F$3000,6,FALSE),"-")</f>
        <v>-</v>
      </c>
      <c r="AJ152" s="9" t="str">
        <f>IFERROR(VLOOKUP(CONCATENATE($A152,AJ$1),'Исх-увл.отчёт'!$A$2:$F$3000,6,FALSE),"-")</f>
        <v>-</v>
      </c>
      <c r="AK152" s="9" t="str">
        <f>IFERROR(VLOOKUP(CONCATENATE($A152,AK$1),'Исх-увл.отчёт'!$A$2:$F$3000,6,FALSE),"-")</f>
        <v>ДА</v>
      </c>
      <c r="AL152" s="9" t="str">
        <f>IFERROR(VLOOKUP(CONCATENATE($A152,AL$1),'Исх-увл.отчёт'!$A$2:$F$3000,6,FALSE),"-")</f>
        <v>-</v>
      </c>
      <c r="AM152" s="9" t="str">
        <f>IFERROR(VLOOKUP(CONCATENATE($A152,AM$1),'Исх-увл.отчёт'!$A$2:$F$3000,6,FALSE),"-")</f>
        <v>-</v>
      </c>
      <c r="AN152" s="9" t="str">
        <f>IFERROR(VLOOKUP(CONCATENATE($A152,AN$1),'Исх-увл.отчёт'!$A$2:$F$3000,6,FALSE),"-")</f>
        <v>НЕТ</v>
      </c>
      <c r="AO152" s="9" t="str">
        <f>IFERROR(VLOOKUP(CONCATENATE($A152,AO$1),'Исх-увл.отчёт'!$A$2:$F$3000,6,FALSE),"-")</f>
        <v>-</v>
      </c>
      <c r="AP152" s="9" t="str">
        <f>IFERROR(VLOOKUP(CONCATENATE($A152,AP$1),'Исх-увл.отчёт'!$A$2:$F$3000,6,FALSE),"-")</f>
        <v>-</v>
      </c>
      <c r="AQ152" s="9" t="str">
        <f>IFERROR(VLOOKUP(CONCATENATE($A152,AQ$1),'Исх-увл.отчёт'!$A$2:$F$3000,6,FALSE),"-")</f>
        <v>-</v>
      </c>
      <c r="AR152" s="9" t="str">
        <f>IFERROR(VLOOKUP(CONCATENATE($A152,AR$1),'Исх-увл.отчёт'!$A$2:$F$3000,6,FALSE),"-")</f>
        <v>-</v>
      </c>
      <c r="AS152" s="9" t="str">
        <f>IFERROR(VLOOKUP(CONCATENATE($A152,AS$1),'Исх-увл.отчёт'!$A$2:$F$3000,6,FALSE),"-")</f>
        <v>-</v>
      </c>
      <c r="AT152" s="9" t="str">
        <f>IFERROR(VLOOKUP(CONCATENATE($A152,AT$1),'Исх-увл.отчёт'!$A$2:$F$3000,6,FALSE),"-")</f>
        <v>-</v>
      </c>
      <c r="AU152" s="9" t="str">
        <f>IFERROR(VLOOKUP(CONCATENATE($A152,AU$1),'Исх-увл.отчёт'!$A$2:$F$3000,6,FALSE),"-")</f>
        <v>-</v>
      </c>
      <c r="AV152" s="9" t="str">
        <f>IFERROR(VLOOKUP(CONCATENATE($A152,AV$1),'Исх-увл.отчёт'!$A$2:$F$3000,6,FALSE),"-")</f>
        <v>-</v>
      </c>
      <c r="AW152" s="9" t="str">
        <f>IFERROR(VLOOKUP(CONCATENATE($A152,AW$1),'Исх-увл.отчёт'!$A$2:$F$3000,6,FALSE),"-")</f>
        <v>-</v>
      </c>
      <c r="AX152" s="9" t="str">
        <f>IFERROR(VLOOKUP(CONCATENATE($A152,AX$1),'Исх-увл.отчёт'!$A$2:$F$3000,6,FALSE),"-")</f>
        <v>-</v>
      </c>
      <c r="AY152" s="9" t="str">
        <f>IFERROR(VLOOKUP(CONCATENATE($A152,AY$1),'Исх-увл.отчёт'!$A$2:$F$3000,6,FALSE),"-")</f>
        <v>-</v>
      </c>
      <c r="AZ152" s="9" t="str">
        <f>IFERROR(VLOOKUP(CONCATENATE($A152,AZ$1),'Исх-увл.отчёт'!$A$2:$F$3000,6,FALSE),"-")</f>
        <v>-</v>
      </c>
      <c r="BA152" s="9" t="str">
        <f>IFERROR(VLOOKUP(CONCATENATE($A152,BA$1),'Исх-увл.отчёт'!$A$2:$F$3000,6,FALSE),"-")</f>
        <v>-</v>
      </c>
      <c r="BB152" s="9" t="str">
        <f>IFERROR(VLOOKUP(CONCATENATE($A152,BB$1),'Исх-увл.отчёт'!$A$2:$F$3000,6,FALSE),"-")</f>
        <v>-</v>
      </c>
      <c r="BC152" s="9" t="str">
        <f>IFERROR(VLOOKUP(CONCATENATE($A152,BC$1),'Исх-увл.отчёт'!$A$2:$F$3000,6,FALSE),"-")</f>
        <v>НЕТ</v>
      </c>
      <c r="BD152" s="9" t="str">
        <f>IFERROR(VLOOKUP(CONCATENATE($A152,BD$1),'Исх-увл.отчёт'!$A$2:$F$3000,6,FALSE),"-")</f>
        <v>-</v>
      </c>
      <c r="BE152" s="9" t="str">
        <f>IFERROR(VLOOKUP(CONCATENATE($A152,BE$1),'Исх-увл.отчёт'!$A$2:$F$3000,6,FALSE),"-")</f>
        <v>-</v>
      </c>
      <c r="BF152" s="9" t="str">
        <f>IFERROR(VLOOKUP(CONCATENATE($A152,BF$1),'Исх-увл.отчёт'!$A$2:$F$3000,6,FALSE),"-")</f>
        <v>-</v>
      </c>
      <c r="BG152" s="9" t="str">
        <f>IFERROR(VLOOKUP(CONCATENATE($A152,BG$1),'Исх-увл.отчёт'!$A$2:$F$3000,6,FALSE),"-")</f>
        <v>-</v>
      </c>
      <c r="BH152" s="37"/>
    </row>
    <row r="153" spans="1:60">
      <c r="A153" s="125">
        <f t="shared" si="11"/>
        <v>52</v>
      </c>
      <c r="B153" s="9" t="str">
        <f>IFERROR(VLOOKUP(CONCATENATE($A153,B$1),'Исх-увл.отчёт'!$A$2:$F$3000,6,FALSE),"-")</f>
        <v>-</v>
      </c>
      <c r="C153" s="9" t="str">
        <f>IFERROR(VLOOKUP(CONCATENATE($A153,C$1),'Исх-увл.отчёт'!$A$2:$F$3000,6,FALSE),"-")</f>
        <v>-</v>
      </c>
      <c r="D153" s="9" t="str">
        <f>IFERROR(VLOOKUP(CONCATENATE($A153,D$1),'Исх-увл.отчёт'!$A$2:$F$3000,6,FALSE),"-")</f>
        <v>-</v>
      </c>
      <c r="E153" s="9" t="str">
        <f>IFERROR(VLOOKUP(CONCATENATE($A153,E$1),'Исх-увл.отчёт'!$A$2:$F$3000,6,FALSE),"-")</f>
        <v>-</v>
      </c>
      <c r="F153" s="9" t="str">
        <f>IFERROR(VLOOKUP(CONCATENATE($A153,F$1),'Исх-увл.отчёт'!$A$2:$F$3000,6,FALSE),"-")</f>
        <v>-</v>
      </c>
      <c r="G153" s="9" t="str">
        <f>IFERROR(VLOOKUP(CONCATENATE($A153,G$1),'Исх-увл.отчёт'!$A$2:$F$3000,6,FALSE),"-")</f>
        <v>-</v>
      </c>
      <c r="H153" s="9" t="str">
        <f>IFERROR(VLOOKUP(CONCATENATE($A153,H$1),'Исх-увл.отчёт'!$A$2:$F$3000,6,FALSE),"-")</f>
        <v>-</v>
      </c>
      <c r="I153" s="9" t="str">
        <f>IFERROR(VLOOKUP(CONCATENATE($A153,I$1),'Исх-увл.отчёт'!$A$2:$F$3000,6,FALSE),"-")</f>
        <v>-</v>
      </c>
      <c r="J153" s="9" t="str">
        <f>IFERROR(VLOOKUP(CONCATENATE($A153,J$1),'Исх-увл.отчёт'!$A$2:$F$3000,6,FALSE),"-")</f>
        <v>НЕТ</v>
      </c>
      <c r="K153" s="9" t="str">
        <f>IFERROR(VLOOKUP(CONCATENATE($A153,K$1),'Исх-увл.отчёт'!$A$2:$F$3000,6,FALSE),"-")</f>
        <v>-</v>
      </c>
      <c r="L153" s="9" t="str">
        <f>IFERROR(VLOOKUP(CONCATENATE($A153,L$1),'Исх-увл.отчёт'!$A$2:$F$3000,6,FALSE),"-")</f>
        <v>-</v>
      </c>
      <c r="M153" s="9" t="str">
        <f>IFERROR(VLOOKUP(CONCATENATE($A153,M$1),'Исх-увл.отчёт'!$A$2:$F$3000,6,FALSE),"-")</f>
        <v>-</v>
      </c>
      <c r="N153" s="9" t="str">
        <f>IFERROR(VLOOKUP(CONCATENATE($A153,N$1),'Исх-увл.отчёт'!$A$2:$F$3000,6,FALSE),"-")</f>
        <v>-</v>
      </c>
      <c r="O153" s="9" t="str">
        <f>IFERROR(VLOOKUP(CONCATENATE($A153,O$1),'Исх-увл.отчёт'!$A$2:$F$3000,6,FALSE),"-")</f>
        <v>НЕТ</v>
      </c>
      <c r="P153" s="9" t="str">
        <f>IFERROR(VLOOKUP(CONCATENATE($A153,P$1),'Исх-увл.отчёт'!$A$2:$F$3000,6,FALSE),"-")</f>
        <v>-</v>
      </c>
      <c r="Q153" s="9" t="str">
        <f>IFERROR(VLOOKUP(CONCATENATE($A153,Q$1),'Исх-увл.отчёт'!$A$2:$F$3000,6,FALSE),"-")</f>
        <v>-</v>
      </c>
      <c r="R153" s="9" t="str">
        <f>IFERROR(VLOOKUP(CONCATENATE($A153,R$1),'Исх-увл.отчёт'!$A$2:$F$3000,6,FALSE),"-")</f>
        <v>-</v>
      </c>
      <c r="S153" s="9" t="str">
        <f>IFERROR(VLOOKUP(CONCATENATE($A153,S$1),'Исх-увл.отчёт'!$A$2:$F$3000,6,FALSE),"-")</f>
        <v>-</v>
      </c>
      <c r="T153" s="9" t="str">
        <f>IFERROR(VLOOKUP(CONCATENATE($A153,T$1),'Исх-увл.отчёт'!$A$2:$F$3000,6,FALSE),"-")</f>
        <v>-</v>
      </c>
      <c r="U153" s="9" t="str">
        <f>IFERROR(VLOOKUP(CONCATENATE($A153,U$1),'Исх-увл.отчёт'!$A$2:$F$3000,6,FALSE),"-")</f>
        <v>-</v>
      </c>
      <c r="V153" s="9" t="str">
        <f>IFERROR(VLOOKUP(CONCATENATE($A153,V$1),'Исх-увл.отчёт'!$A$2:$F$3000,6,FALSE),"-")</f>
        <v>НЕТ</v>
      </c>
      <c r="W153" s="9" t="str">
        <f>IFERROR(VLOOKUP(CONCATENATE($A153,W$1),'Исх-увл.отчёт'!$A$2:$F$3000,6,FALSE),"-")</f>
        <v>-</v>
      </c>
      <c r="X153" s="9" t="str">
        <f>IFERROR(VLOOKUP(CONCATENATE($A153,X$1),'Исх-увл.отчёт'!$A$2:$F$3000,6,FALSE),"-")</f>
        <v>-</v>
      </c>
      <c r="Y153" s="9" t="str">
        <f>IFERROR(VLOOKUP(CONCATENATE($A153,Y$1),'Исх-увл.отчёт'!$A$2:$F$3000,6,FALSE),"-")</f>
        <v>-</v>
      </c>
      <c r="Z153" s="9" t="str">
        <f>IFERROR(VLOOKUP(CONCATENATE($A153,Z$1),'Исх-увл.отчёт'!$A$2:$F$3000,6,FALSE),"-")</f>
        <v>-</v>
      </c>
      <c r="AA153" s="9" t="str">
        <f>IFERROR(VLOOKUP(CONCATENATE($A153,AA$1),'Исх-увл.отчёт'!$A$2:$F$3000,6,FALSE),"-")</f>
        <v>-</v>
      </c>
      <c r="AB153" s="9" t="str">
        <f>IFERROR(VLOOKUP(CONCATENATE($A153,AB$1),'Исх-увл.отчёт'!$A$2:$F$3000,6,FALSE),"-")</f>
        <v>-</v>
      </c>
      <c r="AC153" s="9" t="str">
        <f>IFERROR(VLOOKUP(CONCATENATE($A153,AC$1),'Исх-увл.отчёт'!$A$2:$F$3000,6,FALSE),"-")</f>
        <v>-</v>
      </c>
      <c r="AD153" s="9" t="str">
        <f>IFERROR(VLOOKUP(CONCATENATE($A153,AD$1),'Исх-увл.отчёт'!$A$2:$F$3000,6,FALSE),"-")</f>
        <v>-</v>
      </c>
      <c r="AE153" s="9" t="str">
        <f>IFERROR(VLOOKUP(CONCATENATE($A153,AE$1),'Исх-увл.отчёт'!$A$2:$F$3000,6,FALSE),"-")</f>
        <v>-</v>
      </c>
      <c r="AF153" s="9" t="str">
        <f>IFERROR(VLOOKUP(CONCATENATE($A153,AF$1),'Исх-увл.отчёт'!$A$2:$F$3000,6,FALSE),"-")</f>
        <v>-</v>
      </c>
      <c r="AG153" s="9" t="str">
        <f>IFERROR(VLOOKUP(CONCATENATE($A153,AG$1),'Исх-увл.отчёт'!$A$2:$F$3000,6,FALSE),"-")</f>
        <v>-</v>
      </c>
      <c r="AH153" s="9" t="str">
        <f>IFERROR(VLOOKUP(CONCATENATE($A153,AH$1),'Исх-увл.отчёт'!$A$2:$F$3000,6,FALSE),"-")</f>
        <v>-</v>
      </c>
      <c r="AI153" s="9" t="str">
        <f>IFERROR(VLOOKUP(CONCATENATE($A153,AI$1),'Исх-увл.отчёт'!$A$2:$F$3000,6,FALSE),"-")</f>
        <v>-</v>
      </c>
      <c r="AJ153" s="9" t="str">
        <f>IFERROR(VLOOKUP(CONCATENATE($A153,AJ$1),'Исх-увл.отчёт'!$A$2:$F$3000,6,FALSE),"-")</f>
        <v>-</v>
      </c>
      <c r="AK153" s="9" t="str">
        <f>IFERROR(VLOOKUP(CONCATENATE($A153,AK$1),'Исх-увл.отчёт'!$A$2:$F$3000,6,FALSE),"-")</f>
        <v>ДА</v>
      </c>
      <c r="AL153" s="9" t="str">
        <f>IFERROR(VLOOKUP(CONCATENATE($A153,AL$1),'Исх-увл.отчёт'!$A$2:$F$3000,6,FALSE),"-")</f>
        <v>-</v>
      </c>
      <c r="AM153" s="9" t="str">
        <f>IFERROR(VLOOKUP(CONCATENATE($A153,AM$1),'Исх-увл.отчёт'!$A$2:$F$3000,6,FALSE),"-")</f>
        <v>-</v>
      </c>
      <c r="AN153" s="9" t="str">
        <f>IFERROR(VLOOKUP(CONCATENATE($A153,AN$1),'Исх-увл.отчёт'!$A$2:$F$3000,6,FALSE),"-")</f>
        <v>НЕТ</v>
      </c>
      <c r="AO153" s="9" t="str">
        <f>IFERROR(VLOOKUP(CONCATENATE($A153,AO$1),'Исх-увл.отчёт'!$A$2:$F$3000,6,FALSE),"-")</f>
        <v>-</v>
      </c>
      <c r="AP153" s="9" t="str">
        <f>IFERROR(VLOOKUP(CONCATENATE($A153,AP$1),'Исх-увл.отчёт'!$A$2:$F$3000,6,FALSE),"-")</f>
        <v>-</v>
      </c>
      <c r="AQ153" s="9" t="str">
        <f>IFERROR(VLOOKUP(CONCATENATE($A153,AQ$1),'Исх-увл.отчёт'!$A$2:$F$3000,6,FALSE),"-")</f>
        <v>-</v>
      </c>
      <c r="AR153" s="9" t="str">
        <f>IFERROR(VLOOKUP(CONCATENATE($A153,AR$1),'Исх-увл.отчёт'!$A$2:$F$3000,6,FALSE),"-")</f>
        <v>-</v>
      </c>
      <c r="AS153" s="9" t="str">
        <f>IFERROR(VLOOKUP(CONCATENATE($A153,AS$1),'Исх-увл.отчёт'!$A$2:$F$3000,6,FALSE),"-")</f>
        <v>ДА</v>
      </c>
      <c r="AT153" s="9" t="str">
        <f>IFERROR(VLOOKUP(CONCATENATE($A153,AT$1),'Исх-увл.отчёт'!$A$2:$F$3000,6,FALSE),"-")</f>
        <v>-</v>
      </c>
      <c r="AU153" s="9" t="str">
        <f>IFERROR(VLOOKUP(CONCATENATE($A153,AU$1),'Исх-увл.отчёт'!$A$2:$F$3000,6,FALSE),"-")</f>
        <v>-</v>
      </c>
      <c r="AV153" s="9" t="str">
        <f>IFERROR(VLOOKUP(CONCATENATE($A153,AV$1),'Исх-увл.отчёт'!$A$2:$F$3000,6,FALSE),"-")</f>
        <v>-</v>
      </c>
      <c r="AW153" s="9" t="str">
        <f>IFERROR(VLOOKUP(CONCATENATE($A153,AW$1),'Исх-увл.отчёт'!$A$2:$F$3000,6,FALSE),"-")</f>
        <v>-</v>
      </c>
      <c r="AX153" s="9" t="str">
        <f>IFERROR(VLOOKUP(CONCATENATE($A153,AX$1),'Исх-увл.отчёт'!$A$2:$F$3000,6,FALSE),"-")</f>
        <v>-</v>
      </c>
      <c r="AY153" s="9" t="str">
        <f>IFERROR(VLOOKUP(CONCATENATE($A153,AY$1),'Исх-увл.отчёт'!$A$2:$F$3000,6,FALSE),"-")</f>
        <v>-</v>
      </c>
      <c r="AZ153" s="9" t="str">
        <f>IFERROR(VLOOKUP(CONCATENATE($A153,AZ$1),'Исх-увл.отчёт'!$A$2:$F$3000,6,FALSE),"-")</f>
        <v>-</v>
      </c>
      <c r="BA153" s="9" t="str">
        <f>IFERROR(VLOOKUP(CONCATENATE($A153,BA$1),'Исх-увл.отчёт'!$A$2:$F$3000,6,FALSE),"-")</f>
        <v>-</v>
      </c>
      <c r="BB153" s="9" t="str">
        <f>IFERROR(VLOOKUP(CONCATENATE($A153,BB$1),'Исх-увл.отчёт'!$A$2:$F$3000,6,FALSE),"-")</f>
        <v>-</v>
      </c>
      <c r="BC153" s="9" t="str">
        <f>IFERROR(VLOOKUP(CONCATENATE($A153,BC$1),'Исх-увл.отчёт'!$A$2:$F$3000,6,FALSE),"-")</f>
        <v>-</v>
      </c>
      <c r="BD153" s="9" t="str">
        <f>IFERROR(VLOOKUP(CONCATENATE($A153,BD$1),'Исх-увл.отчёт'!$A$2:$F$3000,6,FALSE),"-")</f>
        <v>-</v>
      </c>
      <c r="BE153" s="9" t="str">
        <f>IFERROR(VLOOKUP(CONCATENATE($A153,BE$1),'Исх-увл.отчёт'!$A$2:$F$3000,6,FALSE),"-")</f>
        <v>-</v>
      </c>
      <c r="BF153" s="9" t="str">
        <f>IFERROR(VLOOKUP(CONCATENATE($A153,BF$1),'Исх-увл.отчёт'!$A$2:$F$3000,6,FALSE),"-")</f>
        <v>-</v>
      </c>
      <c r="BG153" s="9" t="str">
        <f>IFERROR(VLOOKUP(CONCATENATE($A153,BG$1),'Исх-увл.отчёт'!$A$2:$F$3000,6,FALSE),"-")</f>
        <v>-</v>
      </c>
      <c r="BH153" s="37"/>
    </row>
    <row r="154" spans="1:60">
      <c r="A154" s="125">
        <f t="shared" si="11"/>
        <v>53</v>
      </c>
      <c r="B154" s="9" t="str">
        <f>IFERROR(VLOOKUP(CONCATENATE($A154,B$1),'Исх-увл.отчёт'!$A$2:$F$3000,6,FALSE),"-")</f>
        <v>-</v>
      </c>
      <c r="C154" s="9" t="str">
        <f>IFERROR(VLOOKUP(CONCATENATE($A154,C$1),'Исх-увл.отчёт'!$A$2:$F$3000,6,FALSE),"-")</f>
        <v>-</v>
      </c>
      <c r="D154" s="9" t="str">
        <f>IFERROR(VLOOKUP(CONCATENATE($A154,D$1),'Исх-увл.отчёт'!$A$2:$F$3000,6,FALSE),"-")</f>
        <v>-</v>
      </c>
      <c r="E154" s="9" t="str">
        <f>IFERROR(VLOOKUP(CONCATENATE($A154,E$1),'Исх-увл.отчёт'!$A$2:$F$3000,6,FALSE),"-")</f>
        <v>-</v>
      </c>
      <c r="F154" s="9" t="str">
        <f>IFERROR(VLOOKUP(CONCATENATE($A154,F$1),'Исх-увл.отчёт'!$A$2:$F$3000,6,FALSE),"-")</f>
        <v>-</v>
      </c>
      <c r="G154" s="9" t="str">
        <f>IFERROR(VLOOKUP(CONCATENATE($A154,G$1),'Исх-увл.отчёт'!$A$2:$F$3000,6,FALSE),"-")</f>
        <v>-</v>
      </c>
      <c r="H154" s="9" t="str">
        <f>IFERROR(VLOOKUP(CONCATENATE($A154,H$1),'Исх-увл.отчёт'!$A$2:$F$3000,6,FALSE),"-")</f>
        <v>-</v>
      </c>
      <c r="I154" s="9" t="str">
        <f>IFERROR(VLOOKUP(CONCATENATE($A154,I$1),'Исх-увл.отчёт'!$A$2:$F$3000,6,FALSE),"-")</f>
        <v>-</v>
      </c>
      <c r="J154" s="9" t="str">
        <f>IFERROR(VLOOKUP(CONCATENATE($A154,J$1),'Исх-увл.отчёт'!$A$2:$F$3000,6,FALSE),"-")</f>
        <v>НЕТ</v>
      </c>
      <c r="K154" s="9" t="str">
        <f>IFERROR(VLOOKUP(CONCATENATE($A154,K$1),'Исх-увл.отчёт'!$A$2:$F$3000,6,FALSE),"-")</f>
        <v>-</v>
      </c>
      <c r="L154" s="9" t="str">
        <f>IFERROR(VLOOKUP(CONCATENATE($A154,L$1),'Исх-увл.отчёт'!$A$2:$F$3000,6,FALSE),"-")</f>
        <v>НЕТ</v>
      </c>
      <c r="M154" s="9" t="str">
        <f>IFERROR(VLOOKUP(CONCATENATE($A154,M$1),'Исх-увл.отчёт'!$A$2:$F$3000,6,FALSE),"-")</f>
        <v>-</v>
      </c>
      <c r="N154" s="9" t="str">
        <f>IFERROR(VLOOKUP(CONCATENATE($A154,N$1),'Исх-увл.отчёт'!$A$2:$F$3000,6,FALSE),"-")</f>
        <v>-</v>
      </c>
      <c r="O154" s="9" t="str">
        <f>IFERROR(VLOOKUP(CONCATENATE($A154,O$1),'Исх-увл.отчёт'!$A$2:$F$3000,6,FALSE),"-")</f>
        <v>-</v>
      </c>
      <c r="P154" s="9" t="str">
        <f>IFERROR(VLOOKUP(CONCATENATE($A154,P$1),'Исх-увл.отчёт'!$A$2:$F$3000,6,FALSE),"-")</f>
        <v>-</v>
      </c>
      <c r="Q154" s="9" t="str">
        <f>IFERROR(VLOOKUP(CONCATENATE($A154,Q$1),'Исх-увл.отчёт'!$A$2:$F$3000,6,FALSE),"-")</f>
        <v>-</v>
      </c>
      <c r="R154" s="9" t="str">
        <f>IFERROR(VLOOKUP(CONCATENATE($A154,R$1),'Исх-увл.отчёт'!$A$2:$F$3000,6,FALSE),"-")</f>
        <v>-</v>
      </c>
      <c r="S154" s="9" t="str">
        <f>IFERROR(VLOOKUP(CONCATENATE($A154,S$1),'Исх-увл.отчёт'!$A$2:$F$3000,6,FALSE),"-")</f>
        <v>-</v>
      </c>
      <c r="T154" s="9" t="str">
        <f>IFERROR(VLOOKUP(CONCATENATE($A154,T$1),'Исх-увл.отчёт'!$A$2:$F$3000,6,FALSE),"-")</f>
        <v>-</v>
      </c>
      <c r="U154" s="9" t="str">
        <f>IFERROR(VLOOKUP(CONCATENATE($A154,U$1),'Исх-увл.отчёт'!$A$2:$F$3000,6,FALSE),"-")</f>
        <v>НЕТ</v>
      </c>
      <c r="V154" s="9" t="str">
        <f>IFERROR(VLOOKUP(CONCATENATE($A154,V$1),'Исх-увл.отчёт'!$A$2:$F$3000,6,FALSE),"-")</f>
        <v>-</v>
      </c>
      <c r="W154" s="9" t="str">
        <f>IFERROR(VLOOKUP(CONCATENATE($A154,W$1),'Исх-увл.отчёт'!$A$2:$F$3000,6,FALSE),"-")</f>
        <v>-</v>
      </c>
      <c r="X154" s="9" t="str">
        <f>IFERROR(VLOOKUP(CONCATENATE($A154,X$1),'Исх-увл.отчёт'!$A$2:$F$3000,6,FALSE),"-")</f>
        <v>-</v>
      </c>
      <c r="Y154" s="9" t="str">
        <f>IFERROR(VLOOKUP(CONCATENATE($A154,Y$1),'Исх-увл.отчёт'!$A$2:$F$3000,6,FALSE),"-")</f>
        <v>-</v>
      </c>
      <c r="Z154" s="9" t="str">
        <f>IFERROR(VLOOKUP(CONCATENATE($A154,Z$1),'Исх-увл.отчёт'!$A$2:$F$3000,6,FALSE),"-")</f>
        <v>-</v>
      </c>
      <c r="AA154" s="9" t="str">
        <f>IFERROR(VLOOKUP(CONCATENATE($A154,AA$1),'Исх-увл.отчёт'!$A$2:$F$3000,6,FALSE),"-")</f>
        <v>-</v>
      </c>
      <c r="AB154" s="9" t="str">
        <f>IFERROR(VLOOKUP(CONCATENATE($A154,AB$1),'Исх-увл.отчёт'!$A$2:$F$3000,6,FALSE),"-")</f>
        <v>-</v>
      </c>
      <c r="AC154" s="9" t="str">
        <f>IFERROR(VLOOKUP(CONCATENATE($A154,AC$1),'Исх-увл.отчёт'!$A$2:$F$3000,6,FALSE),"-")</f>
        <v>-</v>
      </c>
      <c r="AD154" s="9" t="str">
        <f>IFERROR(VLOOKUP(CONCATENATE($A154,AD$1),'Исх-увл.отчёт'!$A$2:$F$3000,6,FALSE),"-")</f>
        <v>-</v>
      </c>
      <c r="AE154" s="9" t="str">
        <f>IFERROR(VLOOKUP(CONCATENATE($A154,AE$1),'Исх-увл.отчёт'!$A$2:$F$3000,6,FALSE),"-")</f>
        <v>-</v>
      </c>
      <c r="AF154" s="9" t="str">
        <f>IFERROR(VLOOKUP(CONCATENATE($A154,AF$1),'Исх-увл.отчёт'!$A$2:$F$3000,6,FALSE),"-")</f>
        <v>-</v>
      </c>
      <c r="AG154" s="9" t="str">
        <f>IFERROR(VLOOKUP(CONCATENATE($A154,AG$1),'Исх-увл.отчёт'!$A$2:$F$3000,6,FALSE),"-")</f>
        <v>-</v>
      </c>
      <c r="AH154" s="9" t="str">
        <f>IFERROR(VLOOKUP(CONCATENATE($A154,AH$1),'Исх-увл.отчёт'!$A$2:$F$3000,6,FALSE),"-")</f>
        <v>-</v>
      </c>
      <c r="AI154" s="9" t="str">
        <f>IFERROR(VLOOKUP(CONCATENATE($A154,AI$1),'Исх-увл.отчёт'!$A$2:$F$3000,6,FALSE),"-")</f>
        <v>-</v>
      </c>
      <c r="AJ154" s="9" t="str">
        <f>IFERROR(VLOOKUP(CONCATENATE($A154,AJ$1),'Исх-увл.отчёт'!$A$2:$F$3000,6,FALSE),"-")</f>
        <v>-</v>
      </c>
      <c r="AK154" s="9" t="str">
        <f>IFERROR(VLOOKUP(CONCATENATE($A154,AK$1),'Исх-увл.отчёт'!$A$2:$F$3000,6,FALSE),"-")</f>
        <v>ДА</v>
      </c>
      <c r="AL154" s="9" t="str">
        <f>IFERROR(VLOOKUP(CONCATENATE($A154,AL$1),'Исх-увл.отчёт'!$A$2:$F$3000,6,FALSE),"-")</f>
        <v>-</v>
      </c>
      <c r="AM154" s="9" t="str">
        <f>IFERROR(VLOOKUP(CONCATENATE($A154,AM$1),'Исх-увл.отчёт'!$A$2:$F$3000,6,FALSE),"-")</f>
        <v>-</v>
      </c>
      <c r="AN154" s="9" t="str">
        <f>IFERROR(VLOOKUP(CONCATENATE($A154,AN$1),'Исх-увл.отчёт'!$A$2:$F$3000,6,FALSE),"-")</f>
        <v>-</v>
      </c>
      <c r="AO154" s="9" t="str">
        <f>IFERROR(VLOOKUP(CONCATENATE($A154,AO$1),'Исх-увл.отчёт'!$A$2:$F$3000,6,FALSE),"-")</f>
        <v>-</v>
      </c>
      <c r="AP154" s="9" t="str">
        <f>IFERROR(VLOOKUP(CONCATENATE($A154,AP$1),'Исх-увл.отчёт'!$A$2:$F$3000,6,FALSE),"-")</f>
        <v>-</v>
      </c>
      <c r="AQ154" s="9" t="str">
        <f>IFERROR(VLOOKUP(CONCATENATE($A154,AQ$1),'Исх-увл.отчёт'!$A$2:$F$3000,6,FALSE),"-")</f>
        <v>-</v>
      </c>
      <c r="AR154" s="9" t="str">
        <f>IFERROR(VLOOKUP(CONCATENATE($A154,AR$1),'Исх-увл.отчёт'!$A$2:$F$3000,6,FALSE),"-")</f>
        <v>-</v>
      </c>
      <c r="AS154" s="9" t="str">
        <f>IFERROR(VLOOKUP(CONCATENATE($A154,AS$1),'Исх-увл.отчёт'!$A$2:$F$3000,6,FALSE),"-")</f>
        <v>-</v>
      </c>
      <c r="AT154" s="9" t="str">
        <f>IFERROR(VLOOKUP(CONCATENATE($A154,AT$1),'Исх-увл.отчёт'!$A$2:$F$3000,6,FALSE),"-")</f>
        <v>-</v>
      </c>
      <c r="AU154" s="9" t="str">
        <f>IFERROR(VLOOKUP(CONCATENATE($A154,AU$1),'Исх-увл.отчёт'!$A$2:$F$3000,6,FALSE),"-")</f>
        <v>-</v>
      </c>
      <c r="AV154" s="9" t="str">
        <f>IFERROR(VLOOKUP(CONCATENATE($A154,AV$1),'Исх-увл.отчёт'!$A$2:$F$3000,6,FALSE),"-")</f>
        <v>-</v>
      </c>
      <c r="AW154" s="9" t="str">
        <f>IFERROR(VLOOKUP(CONCATENATE($A154,AW$1),'Исх-увл.отчёт'!$A$2:$F$3000,6,FALSE),"-")</f>
        <v>-</v>
      </c>
      <c r="AX154" s="9" t="str">
        <f>IFERROR(VLOOKUP(CONCATENATE($A154,AX$1),'Исх-увл.отчёт'!$A$2:$F$3000,6,FALSE),"-")</f>
        <v>-</v>
      </c>
      <c r="AY154" s="9" t="str">
        <f>IFERROR(VLOOKUP(CONCATENATE($A154,AY$1),'Исх-увл.отчёт'!$A$2:$F$3000,6,FALSE),"-")</f>
        <v>-</v>
      </c>
      <c r="AZ154" s="9" t="str">
        <f>IFERROR(VLOOKUP(CONCATENATE($A154,AZ$1),'Исх-увл.отчёт'!$A$2:$F$3000,6,FALSE),"-")</f>
        <v>-</v>
      </c>
      <c r="BA154" s="9" t="str">
        <f>IFERROR(VLOOKUP(CONCATENATE($A154,BA$1),'Исх-увл.отчёт'!$A$2:$F$3000,6,FALSE),"-")</f>
        <v>-</v>
      </c>
      <c r="BB154" s="9" t="str">
        <f>IFERROR(VLOOKUP(CONCATENATE($A154,BB$1),'Исх-увл.отчёт'!$A$2:$F$3000,6,FALSE),"-")</f>
        <v>-</v>
      </c>
      <c r="BC154" s="9" t="str">
        <f>IFERROR(VLOOKUP(CONCATENATE($A154,BC$1),'Исх-увл.отчёт'!$A$2:$F$3000,6,FALSE),"-")</f>
        <v>НЕТ</v>
      </c>
      <c r="BD154" s="9" t="str">
        <f>IFERROR(VLOOKUP(CONCATENATE($A154,BD$1),'Исх-увл.отчёт'!$A$2:$F$3000,6,FALSE),"-")</f>
        <v>-</v>
      </c>
      <c r="BE154" s="9" t="str">
        <f>IFERROR(VLOOKUP(CONCATENATE($A154,BE$1),'Исх-увл.отчёт'!$A$2:$F$3000,6,FALSE),"-")</f>
        <v>-</v>
      </c>
      <c r="BF154" s="9" t="str">
        <f>IFERROR(VLOOKUP(CONCATENATE($A154,BF$1),'Исх-увл.отчёт'!$A$2:$F$3000,6,FALSE),"-")</f>
        <v>-</v>
      </c>
      <c r="BG154" s="9" t="str">
        <f>IFERROR(VLOOKUP(CONCATENATE($A154,BG$1),'Исх-увл.отчёт'!$A$2:$F$3000,6,FALSE),"-")</f>
        <v>-</v>
      </c>
      <c r="BH154" s="37"/>
    </row>
    <row r="155" spans="1:60">
      <c r="A155" s="125">
        <f t="shared" si="11"/>
        <v>54</v>
      </c>
      <c r="B155" s="9" t="str">
        <f>IFERROR(VLOOKUP(CONCATENATE($A155,B$1),'Исх-увл.отчёт'!$A$2:$F$3000,6,FALSE),"-")</f>
        <v>-</v>
      </c>
      <c r="C155" s="9" t="str">
        <f>IFERROR(VLOOKUP(CONCATENATE($A155,C$1),'Исх-увл.отчёт'!$A$2:$F$3000,6,FALSE),"-")</f>
        <v>-</v>
      </c>
      <c r="D155" s="9" t="str">
        <f>IFERROR(VLOOKUP(CONCATENATE($A155,D$1),'Исх-увл.отчёт'!$A$2:$F$3000,6,FALSE),"-")</f>
        <v>-</v>
      </c>
      <c r="E155" s="9" t="str">
        <f>IFERROR(VLOOKUP(CONCATENATE($A155,E$1),'Исх-увл.отчёт'!$A$2:$F$3000,6,FALSE),"-")</f>
        <v>-</v>
      </c>
      <c r="F155" s="9" t="str">
        <f>IFERROR(VLOOKUP(CONCATENATE($A155,F$1),'Исх-увл.отчёт'!$A$2:$F$3000,6,FALSE),"-")</f>
        <v>-</v>
      </c>
      <c r="G155" s="9" t="str">
        <f>IFERROR(VLOOKUP(CONCATENATE($A155,G$1),'Исх-увл.отчёт'!$A$2:$F$3000,6,FALSE),"-")</f>
        <v>-</v>
      </c>
      <c r="H155" s="9" t="str">
        <f>IFERROR(VLOOKUP(CONCATENATE($A155,H$1),'Исх-увл.отчёт'!$A$2:$F$3000,6,FALSE),"-")</f>
        <v>-</v>
      </c>
      <c r="I155" s="9" t="str">
        <f>IFERROR(VLOOKUP(CONCATENATE($A155,I$1),'Исх-увл.отчёт'!$A$2:$F$3000,6,FALSE),"-")</f>
        <v>-</v>
      </c>
      <c r="J155" s="9" t="str">
        <f>IFERROR(VLOOKUP(CONCATENATE($A155,J$1),'Исх-увл.отчёт'!$A$2:$F$3000,6,FALSE),"-")</f>
        <v>НЕТ</v>
      </c>
      <c r="K155" s="9" t="str">
        <f>IFERROR(VLOOKUP(CONCATENATE($A155,K$1),'Исх-увл.отчёт'!$A$2:$F$3000,6,FALSE),"-")</f>
        <v>-</v>
      </c>
      <c r="L155" s="9" t="str">
        <f>IFERROR(VLOOKUP(CONCATENATE($A155,L$1),'Исх-увл.отчёт'!$A$2:$F$3000,6,FALSE),"-")</f>
        <v>НЕТ</v>
      </c>
      <c r="M155" s="9" t="str">
        <f>IFERROR(VLOOKUP(CONCATENATE($A155,M$1),'Исх-увл.отчёт'!$A$2:$F$3000,6,FALSE),"-")</f>
        <v>-</v>
      </c>
      <c r="N155" s="9" t="str">
        <f>IFERROR(VLOOKUP(CONCATENATE($A155,N$1),'Исх-увл.отчёт'!$A$2:$F$3000,6,FALSE),"-")</f>
        <v>-</v>
      </c>
      <c r="O155" s="9" t="str">
        <f>IFERROR(VLOOKUP(CONCATENATE($A155,O$1),'Исх-увл.отчёт'!$A$2:$F$3000,6,FALSE),"-")</f>
        <v>-</v>
      </c>
      <c r="P155" s="9" t="str">
        <f>IFERROR(VLOOKUP(CONCATENATE($A155,P$1),'Исх-увл.отчёт'!$A$2:$F$3000,6,FALSE),"-")</f>
        <v>-</v>
      </c>
      <c r="Q155" s="9" t="str">
        <f>IFERROR(VLOOKUP(CONCATENATE($A155,Q$1),'Исх-увл.отчёт'!$A$2:$F$3000,6,FALSE),"-")</f>
        <v>-</v>
      </c>
      <c r="R155" s="9" t="str">
        <f>IFERROR(VLOOKUP(CONCATENATE($A155,R$1),'Исх-увл.отчёт'!$A$2:$F$3000,6,FALSE),"-")</f>
        <v>-</v>
      </c>
      <c r="S155" s="9" t="str">
        <f>IFERROR(VLOOKUP(CONCATENATE($A155,S$1),'Исх-увл.отчёт'!$A$2:$F$3000,6,FALSE),"-")</f>
        <v>-</v>
      </c>
      <c r="T155" s="9" t="str">
        <f>IFERROR(VLOOKUP(CONCATENATE($A155,T$1),'Исх-увл.отчёт'!$A$2:$F$3000,6,FALSE),"-")</f>
        <v>-</v>
      </c>
      <c r="U155" s="9" t="str">
        <f>IFERROR(VLOOKUP(CONCATENATE($A155,U$1),'Исх-увл.отчёт'!$A$2:$F$3000,6,FALSE),"-")</f>
        <v>НЕТ</v>
      </c>
      <c r="V155" s="9" t="str">
        <f>IFERROR(VLOOKUP(CONCATENATE($A155,V$1),'Исх-увл.отчёт'!$A$2:$F$3000,6,FALSE),"-")</f>
        <v>-</v>
      </c>
      <c r="W155" s="9" t="str">
        <f>IFERROR(VLOOKUP(CONCATENATE($A155,W$1),'Исх-увл.отчёт'!$A$2:$F$3000,6,FALSE),"-")</f>
        <v>-</v>
      </c>
      <c r="X155" s="9" t="str">
        <f>IFERROR(VLOOKUP(CONCATENATE($A155,X$1),'Исх-увл.отчёт'!$A$2:$F$3000,6,FALSE),"-")</f>
        <v>-</v>
      </c>
      <c r="Y155" s="9" t="str">
        <f>IFERROR(VLOOKUP(CONCATENATE($A155,Y$1),'Исх-увл.отчёт'!$A$2:$F$3000,6,FALSE),"-")</f>
        <v>-</v>
      </c>
      <c r="Z155" s="9" t="str">
        <f>IFERROR(VLOOKUP(CONCATENATE($A155,Z$1),'Исх-увл.отчёт'!$A$2:$F$3000,6,FALSE),"-")</f>
        <v>НЕТ</v>
      </c>
      <c r="AA155" s="9" t="str">
        <f>IFERROR(VLOOKUP(CONCATENATE($A155,AA$1),'Исх-увл.отчёт'!$A$2:$F$3000,6,FALSE),"-")</f>
        <v>-</v>
      </c>
      <c r="AB155" s="9" t="str">
        <f>IFERROR(VLOOKUP(CONCATENATE($A155,AB$1),'Исх-увл.отчёт'!$A$2:$F$3000,6,FALSE),"-")</f>
        <v>-</v>
      </c>
      <c r="AC155" s="9" t="str">
        <f>IFERROR(VLOOKUP(CONCATENATE($A155,AC$1),'Исх-увл.отчёт'!$A$2:$F$3000,6,FALSE),"-")</f>
        <v>-</v>
      </c>
      <c r="AD155" s="9" t="str">
        <f>IFERROR(VLOOKUP(CONCATENATE($A155,AD$1),'Исх-увл.отчёт'!$A$2:$F$3000,6,FALSE),"-")</f>
        <v>-</v>
      </c>
      <c r="AE155" s="9" t="str">
        <f>IFERROR(VLOOKUP(CONCATENATE($A155,AE$1),'Исх-увл.отчёт'!$A$2:$F$3000,6,FALSE),"-")</f>
        <v>-</v>
      </c>
      <c r="AF155" s="9" t="str">
        <f>IFERROR(VLOOKUP(CONCATENATE($A155,AF$1),'Исх-увл.отчёт'!$A$2:$F$3000,6,FALSE),"-")</f>
        <v>-</v>
      </c>
      <c r="AG155" s="9" t="str">
        <f>IFERROR(VLOOKUP(CONCATENATE($A155,AG$1),'Исх-увл.отчёт'!$A$2:$F$3000,6,FALSE),"-")</f>
        <v>НЕТ</v>
      </c>
      <c r="AH155" s="9" t="str">
        <f>IFERROR(VLOOKUP(CONCATENATE($A155,AH$1),'Исх-увл.отчёт'!$A$2:$F$3000,6,FALSE),"-")</f>
        <v>-</v>
      </c>
      <c r="AI155" s="9" t="str">
        <f>IFERROR(VLOOKUP(CONCATENATE($A155,AI$1),'Исх-увл.отчёт'!$A$2:$F$3000,6,FALSE),"-")</f>
        <v>-</v>
      </c>
      <c r="AJ155" s="9" t="str">
        <f>IFERROR(VLOOKUP(CONCATENATE($A155,AJ$1),'Исх-увл.отчёт'!$A$2:$F$3000,6,FALSE),"-")</f>
        <v>-</v>
      </c>
      <c r="AK155" s="9" t="str">
        <f>IFERROR(VLOOKUP(CONCATENATE($A155,AK$1),'Исх-увл.отчёт'!$A$2:$F$3000,6,FALSE),"-")</f>
        <v>ДА</v>
      </c>
      <c r="AL155" s="9" t="str">
        <f>IFERROR(VLOOKUP(CONCATENATE($A155,AL$1),'Исх-увл.отчёт'!$A$2:$F$3000,6,FALSE),"-")</f>
        <v>-</v>
      </c>
      <c r="AM155" s="9" t="str">
        <f>IFERROR(VLOOKUP(CONCATENATE($A155,AM$1),'Исх-увл.отчёт'!$A$2:$F$3000,6,FALSE),"-")</f>
        <v>-</v>
      </c>
      <c r="AN155" s="9" t="str">
        <f>IFERROR(VLOOKUP(CONCATENATE($A155,AN$1),'Исх-увл.отчёт'!$A$2:$F$3000,6,FALSE),"-")</f>
        <v>-</v>
      </c>
      <c r="AO155" s="9" t="str">
        <f>IFERROR(VLOOKUP(CONCATENATE($A155,AO$1),'Исх-увл.отчёт'!$A$2:$F$3000,6,FALSE),"-")</f>
        <v>-</v>
      </c>
      <c r="AP155" s="9" t="str">
        <f>IFERROR(VLOOKUP(CONCATENATE($A155,AP$1),'Исх-увл.отчёт'!$A$2:$F$3000,6,FALSE),"-")</f>
        <v>-</v>
      </c>
      <c r="AQ155" s="9" t="str">
        <f>IFERROR(VLOOKUP(CONCATENATE($A155,AQ$1),'Исх-увл.отчёт'!$A$2:$F$3000,6,FALSE),"-")</f>
        <v>-</v>
      </c>
      <c r="AR155" s="9" t="str">
        <f>IFERROR(VLOOKUP(CONCATENATE($A155,AR$1),'Исх-увл.отчёт'!$A$2:$F$3000,6,FALSE),"-")</f>
        <v>-</v>
      </c>
      <c r="AS155" s="9" t="str">
        <f>IFERROR(VLOOKUP(CONCATENATE($A155,AS$1),'Исх-увл.отчёт'!$A$2:$F$3000,6,FALSE),"-")</f>
        <v>-</v>
      </c>
      <c r="AT155" s="9" t="str">
        <f>IFERROR(VLOOKUP(CONCATENATE($A155,AT$1),'Исх-увл.отчёт'!$A$2:$F$3000,6,FALSE),"-")</f>
        <v>-</v>
      </c>
      <c r="AU155" s="9" t="str">
        <f>IFERROR(VLOOKUP(CONCATENATE($A155,AU$1),'Исх-увл.отчёт'!$A$2:$F$3000,6,FALSE),"-")</f>
        <v>-</v>
      </c>
      <c r="AV155" s="9" t="str">
        <f>IFERROR(VLOOKUP(CONCATENATE($A155,AV$1),'Исх-увл.отчёт'!$A$2:$F$3000,6,FALSE),"-")</f>
        <v>-</v>
      </c>
      <c r="AW155" s="9" t="str">
        <f>IFERROR(VLOOKUP(CONCATENATE($A155,AW$1),'Исх-увл.отчёт'!$A$2:$F$3000,6,FALSE),"-")</f>
        <v>-</v>
      </c>
      <c r="AX155" s="9" t="str">
        <f>IFERROR(VLOOKUP(CONCATENATE($A155,AX$1),'Исх-увл.отчёт'!$A$2:$F$3000,6,FALSE),"-")</f>
        <v>-</v>
      </c>
      <c r="AY155" s="9" t="str">
        <f>IFERROR(VLOOKUP(CONCATENATE($A155,AY$1),'Исх-увл.отчёт'!$A$2:$F$3000,6,FALSE),"-")</f>
        <v>-</v>
      </c>
      <c r="AZ155" s="9" t="str">
        <f>IFERROR(VLOOKUP(CONCATENATE($A155,AZ$1),'Исх-увл.отчёт'!$A$2:$F$3000,6,FALSE),"-")</f>
        <v>-</v>
      </c>
      <c r="BA155" s="9" t="str">
        <f>IFERROR(VLOOKUP(CONCATENATE($A155,BA$1),'Исх-увл.отчёт'!$A$2:$F$3000,6,FALSE),"-")</f>
        <v>-</v>
      </c>
      <c r="BB155" s="9" t="str">
        <f>IFERROR(VLOOKUP(CONCATENATE($A155,BB$1),'Исх-увл.отчёт'!$A$2:$F$3000,6,FALSE),"-")</f>
        <v>-</v>
      </c>
      <c r="BC155" s="9" t="str">
        <f>IFERROR(VLOOKUP(CONCATENATE($A155,BC$1),'Исх-увл.отчёт'!$A$2:$F$3000,6,FALSE),"-")</f>
        <v>НЕТ</v>
      </c>
      <c r="BD155" s="9" t="str">
        <f>IFERROR(VLOOKUP(CONCATENATE($A155,BD$1),'Исх-увл.отчёт'!$A$2:$F$3000,6,FALSE),"-")</f>
        <v>-</v>
      </c>
      <c r="BE155" s="9" t="str">
        <f>IFERROR(VLOOKUP(CONCATENATE($A155,BE$1),'Исх-увл.отчёт'!$A$2:$F$3000,6,FALSE),"-")</f>
        <v>-</v>
      </c>
      <c r="BF155" s="9" t="str">
        <f>IFERROR(VLOOKUP(CONCATENATE($A155,BF$1),'Исх-увл.отчёт'!$A$2:$F$3000,6,FALSE),"-")</f>
        <v>-</v>
      </c>
      <c r="BG155" s="9" t="str">
        <f>IFERROR(VLOOKUP(CONCATENATE($A155,BG$1),'Исх-увл.отчёт'!$A$2:$F$3000,6,FALSE),"-")</f>
        <v>-</v>
      </c>
      <c r="BH155" s="37"/>
    </row>
    <row r="156" spans="1:60">
      <c r="A156" s="125">
        <f t="shared" si="11"/>
        <v>55</v>
      </c>
      <c r="B156" s="9" t="str">
        <f>IFERROR(VLOOKUP(CONCATENATE($A156,B$1),'Исх-увл.отчёт'!$A$2:$F$3000,6,FALSE),"-")</f>
        <v>-</v>
      </c>
      <c r="C156" s="9" t="str">
        <f>IFERROR(VLOOKUP(CONCATENATE($A156,C$1),'Исх-увл.отчёт'!$A$2:$F$3000,6,FALSE),"-")</f>
        <v>-</v>
      </c>
      <c r="D156" s="9" t="str">
        <f>IFERROR(VLOOKUP(CONCATENATE($A156,D$1),'Исх-увл.отчёт'!$A$2:$F$3000,6,FALSE),"-")</f>
        <v>-</v>
      </c>
      <c r="E156" s="9" t="str">
        <f>IFERROR(VLOOKUP(CONCATENATE($A156,E$1),'Исх-увл.отчёт'!$A$2:$F$3000,6,FALSE),"-")</f>
        <v>-</v>
      </c>
      <c r="F156" s="9" t="str">
        <f>IFERROR(VLOOKUP(CONCATENATE($A156,F$1),'Исх-увл.отчёт'!$A$2:$F$3000,6,FALSE),"-")</f>
        <v>-</v>
      </c>
      <c r="G156" s="9" t="str">
        <f>IFERROR(VLOOKUP(CONCATENATE($A156,G$1),'Исх-увл.отчёт'!$A$2:$F$3000,6,FALSE),"-")</f>
        <v>-</v>
      </c>
      <c r="H156" s="9" t="str">
        <f>IFERROR(VLOOKUP(CONCATENATE($A156,H$1),'Исх-увл.отчёт'!$A$2:$F$3000,6,FALSE),"-")</f>
        <v>-</v>
      </c>
      <c r="I156" s="9" t="str">
        <f>IFERROR(VLOOKUP(CONCATENATE($A156,I$1),'Исх-увл.отчёт'!$A$2:$F$3000,6,FALSE),"-")</f>
        <v>-</v>
      </c>
      <c r="J156" s="9" t="str">
        <f>IFERROR(VLOOKUP(CONCATENATE($A156,J$1),'Исх-увл.отчёт'!$A$2:$F$3000,6,FALSE),"-")</f>
        <v>-</v>
      </c>
      <c r="K156" s="9" t="str">
        <f>IFERROR(VLOOKUP(CONCATENATE($A156,K$1),'Исх-увл.отчёт'!$A$2:$F$3000,6,FALSE),"-")</f>
        <v>-</v>
      </c>
      <c r="L156" s="9" t="str">
        <f>IFERROR(VLOOKUP(CONCATENATE($A156,L$1),'Исх-увл.отчёт'!$A$2:$F$3000,6,FALSE),"-")</f>
        <v>НЕТ</v>
      </c>
      <c r="M156" s="9" t="str">
        <f>IFERROR(VLOOKUP(CONCATENATE($A156,M$1),'Исх-увл.отчёт'!$A$2:$F$3000,6,FALSE),"-")</f>
        <v>-</v>
      </c>
      <c r="N156" s="9" t="str">
        <f>IFERROR(VLOOKUP(CONCATENATE($A156,N$1),'Исх-увл.отчёт'!$A$2:$F$3000,6,FALSE),"-")</f>
        <v>-</v>
      </c>
      <c r="O156" s="9" t="str">
        <f>IFERROR(VLOOKUP(CONCATENATE($A156,O$1),'Исх-увл.отчёт'!$A$2:$F$3000,6,FALSE),"-")</f>
        <v>-</v>
      </c>
      <c r="P156" s="9" t="str">
        <f>IFERROR(VLOOKUP(CONCATENATE($A156,P$1),'Исх-увл.отчёт'!$A$2:$F$3000,6,FALSE),"-")</f>
        <v>-</v>
      </c>
      <c r="Q156" s="9" t="str">
        <f>IFERROR(VLOOKUP(CONCATENATE($A156,Q$1),'Исх-увл.отчёт'!$A$2:$F$3000,6,FALSE),"-")</f>
        <v>-</v>
      </c>
      <c r="R156" s="9" t="str">
        <f>IFERROR(VLOOKUP(CONCATENATE($A156,R$1),'Исх-увл.отчёт'!$A$2:$F$3000,6,FALSE),"-")</f>
        <v>-</v>
      </c>
      <c r="S156" s="9" t="str">
        <f>IFERROR(VLOOKUP(CONCATENATE($A156,S$1),'Исх-увл.отчёт'!$A$2:$F$3000,6,FALSE),"-")</f>
        <v>-</v>
      </c>
      <c r="T156" s="9" t="str">
        <f>IFERROR(VLOOKUP(CONCATENATE($A156,T$1),'Исх-увл.отчёт'!$A$2:$F$3000,6,FALSE),"-")</f>
        <v>-</v>
      </c>
      <c r="U156" s="9" t="str">
        <f>IFERROR(VLOOKUP(CONCATENATE($A156,U$1),'Исх-увл.отчёт'!$A$2:$F$3000,6,FALSE),"-")</f>
        <v>-</v>
      </c>
      <c r="V156" s="9" t="str">
        <f>IFERROR(VLOOKUP(CONCATENATE($A156,V$1),'Исх-увл.отчёт'!$A$2:$F$3000,6,FALSE),"-")</f>
        <v>-</v>
      </c>
      <c r="W156" s="9" t="str">
        <f>IFERROR(VLOOKUP(CONCATENATE($A156,W$1),'Исх-увл.отчёт'!$A$2:$F$3000,6,FALSE),"-")</f>
        <v>-</v>
      </c>
      <c r="X156" s="9" t="str">
        <f>IFERROR(VLOOKUP(CONCATENATE($A156,X$1),'Исх-увл.отчёт'!$A$2:$F$3000,6,FALSE),"-")</f>
        <v>-</v>
      </c>
      <c r="Y156" s="9" t="str">
        <f>IFERROR(VLOOKUP(CONCATENATE($A156,Y$1),'Исх-увл.отчёт'!$A$2:$F$3000,6,FALSE),"-")</f>
        <v>-</v>
      </c>
      <c r="Z156" s="9" t="str">
        <f>IFERROR(VLOOKUP(CONCATENATE($A156,Z$1),'Исх-увл.отчёт'!$A$2:$F$3000,6,FALSE),"-")</f>
        <v>-</v>
      </c>
      <c r="AA156" s="9" t="str">
        <f>IFERROR(VLOOKUP(CONCATENATE($A156,AA$1),'Исх-увл.отчёт'!$A$2:$F$3000,6,FALSE),"-")</f>
        <v>-</v>
      </c>
      <c r="AB156" s="9" t="str">
        <f>IFERROR(VLOOKUP(CONCATENATE($A156,AB$1),'Исх-увл.отчёт'!$A$2:$F$3000,6,FALSE),"-")</f>
        <v>-</v>
      </c>
      <c r="AC156" s="9" t="str">
        <f>IFERROR(VLOOKUP(CONCATENATE($A156,AC$1),'Исх-увл.отчёт'!$A$2:$F$3000,6,FALSE),"-")</f>
        <v>-</v>
      </c>
      <c r="AD156" s="9" t="str">
        <f>IFERROR(VLOOKUP(CONCATENATE($A156,AD$1),'Исх-увл.отчёт'!$A$2:$F$3000,6,FALSE),"-")</f>
        <v>-</v>
      </c>
      <c r="AE156" s="9" t="str">
        <f>IFERROR(VLOOKUP(CONCATENATE($A156,AE$1),'Исх-увл.отчёт'!$A$2:$F$3000,6,FALSE),"-")</f>
        <v>-</v>
      </c>
      <c r="AF156" s="9" t="str">
        <f>IFERROR(VLOOKUP(CONCATENATE($A156,AF$1),'Исх-увл.отчёт'!$A$2:$F$3000,6,FALSE),"-")</f>
        <v>-</v>
      </c>
      <c r="AG156" s="9" t="str">
        <f>IFERROR(VLOOKUP(CONCATENATE($A156,AG$1),'Исх-увл.отчёт'!$A$2:$F$3000,6,FALSE),"-")</f>
        <v>-</v>
      </c>
      <c r="AH156" s="9" t="str">
        <f>IFERROR(VLOOKUP(CONCATENATE($A156,AH$1),'Исх-увл.отчёт'!$A$2:$F$3000,6,FALSE),"-")</f>
        <v>-</v>
      </c>
      <c r="AI156" s="9" t="str">
        <f>IFERROR(VLOOKUP(CONCATENATE($A156,AI$1),'Исх-увл.отчёт'!$A$2:$F$3000,6,FALSE),"-")</f>
        <v>-</v>
      </c>
      <c r="AJ156" s="9" t="str">
        <f>IFERROR(VLOOKUP(CONCATENATE($A156,AJ$1),'Исх-увл.отчёт'!$A$2:$F$3000,6,FALSE),"-")</f>
        <v>-</v>
      </c>
      <c r="AK156" s="9" t="str">
        <f>IFERROR(VLOOKUP(CONCATENATE($A156,AK$1),'Исх-увл.отчёт'!$A$2:$F$3000,6,FALSE),"-")</f>
        <v>ДА</v>
      </c>
      <c r="AL156" s="9" t="str">
        <f>IFERROR(VLOOKUP(CONCATENATE($A156,AL$1),'Исх-увл.отчёт'!$A$2:$F$3000,6,FALSE),"-")</f>
        <v>-</v>
      </c>
      <c r="AM156" s="9" t="str">
        <f>IFERROR(VLOOKUP(CONCATENATE($A156,AM$1),'Исх-увл.отчёт'!$A$2:$F$3000,6,FALSE),"-")</f>
        <v>-</v>
      </c>
      <c r="AN156" s="9" t="str">
        <f>IFERROR(VLOOKUP(CONCATENATE($A156,AN$1),'Исх-увл.отчёт'!$A$2:$F$3000,6,FALSE),"-")</f>
        <v>-</v>
      </c>
      <c r="AO156" s="9" t="str">
        <f>IFERROR(VLOOKUP(CONCATENATE($A156,AO$1),'Исх-увл.отчёт'!$A$2:$F$3000,6,FALSE),"-")</f>
        <v>-</v>
      </c>
      <c r="AP156" s="9" t="str">
        <f>IFERROR(VLOOKUP(CONCATENATE($A156,AP$1),'Исх-увл.отчёт'!$A$2:$F$3000,6,FALSE),"-")</f>
        <v>-</v>
      </c>
      <c r="AQ156" s="9" t="str">
        <f>IFERROR(VLOOKUP(CONCATENATE($A156,AQ$1),'Исх-увл.отчёт'!$A$2:$F$3000,6,FALSE),"-")</f>
        <v>-</v>
      </c>
      <c r="AR156" s="9" t="str">
        <f>IFERROR(VLOOKUP(CONCATENATE($A156,AR$1),'Исх-увл.отчёт'!$A$2:$F$3000,6,FALSE),"-")</f>
        <v>-</v>
      </c>
      <c r="AS156" s="9" t="str">
        <f>IFERROR(VLOOKUP(CONCATENATE($A156,AS$1),'Исх-увл.отчёт'!$A$2:$F$3000,6,FALSE),"-")</f>
        <v>-</v>
      </c>
      <c r="AT156" s="9" t="str">
        <f>IFERROR(VLOOKUP(CONCATENATE($A156,AT$1),'Исх-увл.отчёт'!$A$2:$F$3000,6,FALSE),"-")</f>
        <v>-</v>
      </c>
      <c r="AU156" s="9" t="str">
        <f>IFERROR(VLOOKUP(CONCATENATE($A156,AU$1),'Исх-увл.отчёт'!$A$2:$F$3000,6,FALSE),"-")</f>
        <v>-</v>
      </c>
      <c r="AV156" s="9" t="str">
        <f>IFERROR(VLOOKUP(CONCATENATE($A156,AV$1),'Исх-увл.отчёт'!$A$2:$F$3000,6,FALSE),"-")</f>
        <v>-</v>
      </c>
      <c r="AW156" s="9" t="str">
        <f>IFERROR(VLOOKUP(CONCATENATE($A156,AW$1),'Исх-увл.отчёт'!$A$2:$F$3000,6,FALSE),"-")</f>
        <v>-</v>
      </c>
      <c r="AX156" s="9" t="str">
        <f>IFERROR(VLOOKUP(CONCATENATE($A156,AX$1),'Исх-увл.отчёт'!$A$2:$F$3000,6,FALSE),"-")</f>
        <v>-</v>
      </c>
      <c r="AY156" s="9" t="str">
        <f>IFERROR(VLOOKUP(CONCATENATE($A156,AY$1),'Исх-увл.отчёт'!$A$2:$F$3000,6,FALSE),"-")</f>
        <v>-</v>
      </c>
      <c r="AZ156" s="9" t="str">
        <f>IFERROR(VLOOKUP(CONCATENATE($A156,AZ$1),'Исх-увл.отчёт'!$A$2:$F$3000,6,FALSE),"-")</f>
        <v>-</v>
      </c>
      <c r="BA156" s="9" t="str">
        <f>IFERROR(VLOOKUP(CONCATENATE($A156,BA$1),'Исх-увл.отчёт'!$A$2:$F$3000,6,FALSE),"-")</f>
        <v>-</v>
      </c>
      <c r="BB156" s="9" t="str">
        <f>IFERROR(VLOOKUP(CONCATENATE($A156,BB$1),'Исх-увл.отчёт'!$A$2:$F$3000,6,FALSE),"-")</f>
        <v>-</v>
      </c>
      <c r="BC156" s="9" t="str">
        <f>IFERROR(VLOOKUP(CONCATENATE($A156,BC$1),'Исх-увл.отчёт'!$A$2:$F$3000,6,FALSE),"-")</f>
        <v>-</v>
      </c>
      <c r="BD156" s="9" t="str">
        <f>IFERROR(VLOOKUP(CONCATENATE($A156,BD$1),'Исх-увл.отчёт'!$A$2:$F$3000,6,FALSE),"-")</f>
        <v>-</v>
      </c>
      <c r="BE156" s="9" t="str">
        <f>IFERROR(VLOOKUP(CONCATENATE($A156,BE$1),'Исх-увл.отчёт'!$A$2:$F$3000,6,FALSE),"-")</f>
        <v>-</v>
      </c>
      <c r="BF156" s="9" t="str">
        <f>IFERROR(VLOOKUP(CONCATENATE($A156,BF$1),'Исх-увл.отчёт'!$A$2:$F$3000,6,FALSE),"-")</f>
        <v>-</v>
      </c>
      <c r="BG156" s="9" t="str">
        <f>IFERROR(VLOOKUP(CONCATENATE($A156,BG$1),'Исх-увл.отчёт'!$A$2:$F$3000,6,FALSE),"-")</f>
        <v>-</v>
      </c>
      <c r="BH156" s="37"/>
    </row>
    <row r="157" spans="1:60">
      <c r="A157" s="125">
        <f t="shared" si="11"/>
        <v>56</v>
      </c>
      <c r="B157" s="9" t="str">
        <f>IFERROR(VLOOKUP(CONCATENATE($A157,B$1),'Исх-увл.отчёт'!$A$2:$F$3000,6,FALSE),"-")</f>
        <v>-</v>
      </c>
      <c r="C157" s="9" t="str">
        <f>IFERROR(VLOOKUP(CONCATENATE($A157,C$1),'Исх-увл.отчёт'!$A$2:$F$3000,6,FALSE),"-")</f>
        <v>-</v>
      </c>
      <c r="D157" s="9" t="str">
        <f>IFERROR(VLOOKUP(CONCATENATE($A157,D$1),'Исх-увл.отчёт'!$A$2:$F$3000,6,FALSE),"-")</f>
        <v>-</v>
      </c>
      <c r="E157" s="9" t="str">
        <f>IFERROR(VLOOKUP(CONCATENATE($A157,E$1),'Исх-увл.отчёт'!$A$2:$F$3000,6,FALSE),"-")</f>
        <v>-</v>
      </c>
      <c r="F157" s="9" t="str">
        <f>IFERROR(VLOOKUP(CONCATENATE($A157,F$1),'Исх-увл.отчёт'!$A$2:$F$3000,6,FALSE),"-")</f>
        <v>-</v>
      </c>
      <c r="G157" s="9" t="str">
        <f>IFERROR(VLOOKUP(CONCATENATE($A157,G$1),'Исх-увл.отчёт'!$A$2:$F$3000,6,FALSE),"-")</f>
        <v>-</v>
      </c>
      <c r="H157" s="9" t="str">
        <f>IFERROR(VLOOKUP(CONCATENATE($A157,H$1),'Исх-увл.отчёт'!$A$2:$F$3000,6,FALSE),"-")</f>
        <v>-</v>
      </c>
      <c r="I157" s="9" t="str">
        <f>IFERROR(VLOOKUP(CONCATENATE($A157,I$1),'Исх-увл.отчёт'!$A$2:$F$3000,6,FALSE),"-")</f>
        <v>-</v>
      </c>
      <c r="J157" s="9" t="str">
        <f>IFERROR(VLOOKUP(CONCATENATE($A157,J$1),'Исх-увл.отчёт'!$A$2:$F$3000,6,FALSE),"-")</f>
        <v>-</v>
      </c>
      <c r="K157" s="9" t="str">
        <f>IFERROR(VLOOKUP(CONCATENATE($A157,K$1),'Исх-увл.отчёт'!$A$2:$F$3000,6,FALSE),"-")</f>
        <v>-</v>
      </c>
      <c r="L157" s="9" t="str">
        <f>IFERROR(VLOOKUP(CONCATENATE($A157,L$1),'Исх-увл.отчёт'!$A$2:$F$3000,6,FALSE),"-")</f>
        <v>-</v>
      </c>
      <c r="M157" s="9" t="str">
        <f>IFERROR(VLOOKUP(CONCATENATE($A157,M$1),'Исх-увл.отчёт'!$A$2:$F$3000,6,FALSE),"-")</f>
        <v>-</v>
      </c>
      <c r="N157" s="9" t="str">
        <f>IFERROR(VLOOKUP(CONCATENATE($A157,N$1),'Исх-увл.отчёт'!$A$2:$F$3000,6,FALSE),"-")</f>
        <v>-</v>
      </c>
      <c r="O157" s="9" t="str">
        <f>IFERROR(VLOOKUP(CONCATENATE($A157,O$1),'Исх-увл.отчёт'!$A$2:$F$3000,6,FALSE),"-")</f>
        <v>-</v>
      </c>
      <c r="P157" s="9" t="str">
        <f>IFERROR(VLOOKUP(CONCATENATE($A157,P$1),'Исх-увл.отчёт'!$A$2:$F$3000,6,FALSE),"-")</f>
        <v>-</v>
      </c>
      <c r="Q157" s="9" t="str">
        <f>IFERROR(VLOOKUP(CONCATENATE($A157,Q$1),'Исх-увл.отчёт'!$A$2:$F$3000,6,FALSE),"-")</f>
        <v>-</v>
      </c>
      <c r="R157" s="9" t="str">
        <f>IFERROR(VLOOKUP(CONCATENATE($A157,R$1),'Исх-увл.отчёт'!$A$2:$F$3000,6,FALSE),"-")</f>
        <v>-</v>
      </c>
      <c r="S157" s="9" t="str">
        <f>IFERROR(VLOOKUP(CONCATENATE($A157,S$1),'Исх-увл.отчёт'!$A$2:$F$3000,6,FALSE),"-")</f>
        <v>-</v>
      </c>
      <c r="T157" s="9" t="str">
        <f>IFERROR(VLOOKUP(CONCATENATE($A157,T$1),'Исх-увл.отчёт'!$A$2:$F$3000,6,FALSE),"-")</f>
        <v>-</v>
      </c>
      <c r="U157" s="9" t="str">
        <f>IFERROR(VLOOKUP(CONCATENATE($A157,U$1),'Исх-увл.отчёт'!$A$2:$F$3000,6,FALSE),"-")</f>
        <v>-</v>
      </c>
      <c r="V157" s="9" t="str">
        <f>IFERROR(VLOOKUP(CONCATENATE($A157,V$1),'Исх-увл.отчёт'!$A$2:$F$3000,6,FALSE),"-")</f>
        <v>-</v>
      </c>
      <c r="W157" s="9" t="str">
        <f>IFERROR(VLOOKUP(CONCATENATE($A157,W$1),'Исх-увл.отчёт'!$A$2:$F$3000,6,FALSE),"-")</f>
        <v>-</v>
      </c>
      <c r="X157" s="9" t="str">
        <f>IFERROR(VLOOKUP(CONCATENATE($A157,X$1),'Исх-увл.отчёт'!$A$2:$F$3000,6,FALSE),"-")</f>
        <v>-</v>
      </c>
      <c r="Y157" s="9" t="str">
        <f>IFERROR(VLOOKUP(CONCATENATE($A157,Y$1),'Исх-увл.отчёт'!$A$2:$F$3000,6,FALSE),"-")</f>
        <v>-</v>
      </c>
      <c r="Z157" s="9" t="str">
        <f>IFERROR(VLOOKUP(CONCATENATE($A157,Z$1),'Исх-увл.отчёт'!$A$2:$F$3000,6,FALSE),"-")</f>
        <v>-</v>
      </c>
      <c r="AA157" s="9" t="str">
        <f>IFERROR(VLOOKUP(CONCATENATE($A157,AA$1),'Исх-увл.отчёт'!$A$2:$F$3000,6,FALSE),"-")</f>
        <v>-</v>
      </c>
      <c r="AB157" s="9" t="str">
        <f>IFERROR(VLOOKUP(CONCATENATE($A157,AB$1),'Исх-увл.отчёт'!$A$2:$F$3000,6,FALSE),"-")</f>
        <v>-</v>
      </c>
      <c r="AC157" s="9" t="str">
        <f>IFERROR(VLOOKUP(CONCATENATE($A157,AC$1),'Исх-увл.отчёт'!$A$2:$F$3000,6,FALSE),"-")</f>
        <v>-</v>
      </c>
      <c r="AD157" s="9" t="str">
        <f>IFERROR(VLOOKUP(CONCATENATE($A157,AD$1),'Исх-увл.отчёт'!$A$2:$F$3000,6,FALSE),"-")</f>
        <v>-</v>
      </c>
      <c r="AE157" s="9" t="str">
        <f>IFERROR(VLOOKUP(CONCATENATE($A157,AE$1),'Исх-увл.отчёт'!$A$2:$F$3000,6,FALSE),"-")</f>
        <v>-</v>
      </c>
      <c r="AF157" s="9" t="str">
        <f>IFERROR(VLOOKUP(CONCATENATE($A157,AF$1),'Исх-увл.отчёт'!$A$2:$F$3000,6,FALSE),"-")</f>
        <v>-</v>
      </c>
      <c r="AG157" s="9" t="str">
        <f>IFERROR(VLOOKUP(CONCATENATE($A157,AG$1),'Исх-увл.отчёт'!$A$2:$F$3000,6,FALSE),"-")</f>
        <v>-</v>
      </c>
      <c r="AH157" s="9" t="str">
        <f>IFERROR(VLOOKUP(CONCATENATE($A157,AH$1),'Исх-увл.отчёт'!$A$2:$F$3000,6,FALSE),"-")</f>
        <v>-</v>
      </c>
      <c r="AI157" s="9" t="str">
        <f>IFERROR(VLOOKUP(CONCATENATE($A157,AI$1),'Исх-увл.отчёт'!$A$2:$F$3000,6,FALSE),"-")</f>
        <v>-</v>
      </c>
      <c r="AJ157" s="9" t="str">
        <f>IFERROR(VLOOKUP(CONCATENATE($A157,AJ$1),'Исх-увл.отчёт'!$A$2:$F$3000,6,FALSE),"-")</f>
        <v>-</v>
      </c>
      <c r="AK157" s="9" t="str">
        <f>IFERROR(VLOOKUP(CONCATENATE($A157,AK$1),'Исх-увл.отчёт'!$A$2:$F$3000,6,FALSE),"-")</f>
        <v>-</v>
      </c>
      <c r="AL157" s="9" t="str">
        <f>IFERROR(VLOOKUP(CONCATENATE($A157,AL$1),'Исх-увл.отчёт'!$A$2:$F$3000,6,FALSE),"-")</f>
        <v>-</v>
      </c>
      <c r="AM157" s="9" t="str">
        <f>IFERROR(VLOOKUP(CONCATENATE($A157,AM$1),'Исх-увл.отчёт'!$A$2:$F$3000,6,FALSE),"-")</f>
        <v>-</v>
      </c>
      <c r="AN157" s="9" t="str">
        <f>IFERROR(VLOOKUP(CONCATENATE($A157,AN$1),'Исх-увл.отчёт'!$A$2:$F$3000,6,FALSE),"-")</f>
        <v>-</v>
      </c>
      <c r="AO157" s="9" t="str">
        <f>IFERROR(VLOOKUP(CONCATENATE($A157,AO$1),'Исх-увл.отчёт'!$A$2:$F$3000,6,FALSE),"-")</f>
        <v>-</v>
      </c>
      <c r="AP157" s="9" t="str">
        <f>IFERROR(VLOOKUP(CONCATENATE($A157,AP$1),'Исх-увл.отчёт'!$A$2:$F$3000,6,FALSE),"-")</f>
        <v>-</v>
      </c>
      <c r="AQ157" s="9" t="str">
        <f>IFERROR(VLOOKUP(CONCATENATE($A157,AQ$1),'Исх-увл.отчёт'!$A$2:$F$3000,6,FALSE),"-")</f>
        <v>-</v>
      </c>
      <c r="AR157" s="9" t="str">
        <f>IFERROR(VLOOKUP(CONCATENATE($A157,AR$1),'Исх-увл.отчёт'!$A$2:$F$3000,6,FALSE),"-")</f>
        <v>-</v>
      </c>
      <c r="AS157" s="9" t="str">
        <f>IFERROR(VLOOKUP(CONCATENATE($A157,AS$1),'Исх-увл.отчёт'!$A$2:$F$3000,6,FALSE),"-")</f>
        <v>-</v>
      </c>
      <c r="AT157" s="9" t="str">
        <f>IFERROR(VLOOKUP(CONCATENATE($A157,AT$1),'Исх-увл.отчёт'!$A$2:$F$3000,6,FALSE),"-")</f>
        <v>-</v>
      </c>
      <c r="AU157" s="9" t="str">
        <f>IFERROR(VLOOKUP(CONCATENATE($A157,AU$1),'Исх-увл.отчёт'!$A$2:$F$3000,6,FALSE),"-")</f>
        <v>-</v>
      </c>
      <c r="AV157" s="9" t="str">
        <f>IFERROR(VLOOKUP(CONCATENATE($A157,AV$1),'Исх-увл.отчёт'!$A$2:$F$3000,6,FALSE),"-")</f>
        <v>-</v>
      </c>
      <c r="AW157" s="9" t="str">
        <f>IFERROR(VLOOKUP(CONCATENATE($A157,AW$1),'Исх-увл.отчёт'!$A$2:$F$3000,6,FALSE),"-")</f>
        <v>-</v>
      </c>
      <c r="AX157" s="9" t="str">
        <f>IFERROR(VLOOKUP(CONCATENATE($A157,AX$1),'Исх-увл.отчёт'!$A$2:$F$3000,6,FALSE),"-")</f>
        <v>-</v>
      </c>
      <c r="AY157" s="9" t="str">
        <f>IFERROR(VLOOKUP(CONCATENATE($A157,AY$1),'Исх-увл.отчёт'!$A$2:$F$3000,6,FALSE),"-")</f>
        <v>-</v>
      </c>
      <c r="AZ157" s="9" t="str">
        <f>IFERROR(VLOOKUP(CONCATENATE($A157,AZ$1),'Исх-увл.отчёт'!$A$2:$F$3000,6,FALSE),"-")</f>
        <v>-</v>
      </c>
      <c r="BA157" s="9" t="str">
        <f>IFERROR(VLOOKUP(CONCATENATE($A157,BA$1),'Исх-увл.отчёт'!$A$2:$F$3000,6,FALSE),"-")</f>
        <v>-</v>
      </c>
      <c r="BB157" s="9" t="str">
        <f>IFERROR(VLOOKUP(CONCATENATE($A157,BB$1),'Исх-увл.отчёт'!$A$2:$F$3000,6,FALSE),"-")</f>
        <v>-</v>
      </c>
      <c r="BC157" s="9" t="str">
        <f>IFERROR(VLOOKUP(CONCATENATE($A157,BC$1),'Исх-увл.отчёт'!$A$2:$F$3000,6,FALSE),"-")</f>
        <v>-</v>
      </c>
      <c r="BD157" s="9" t="str">
        <f>IFERROR(VLOOKUP(CONCATENATE($A157,BD$1),'Исх-увл.отчёт'!$A$2:$F$3000,6,FALSE),"-")</f>
        <v>-</v>
      </c>
      <c r="BE157" s="9" t="str">
        <f>IFERROR(VLOOKUP(CONCATENATE($A157,BE$1),'Исх-увл.отчёт'!$A$2:$F$3000,6,FALSE),"-")</f>
        <v>-</v>
      </c>
      <c r="BF157" s="9" t="str">
        <f>IFERROR(VLOOKUP(CONCATENATE($A157,BF$1),'Исх-увл.отчёт'!$A$2:$F$3000,6,FALSE),"-")</f>
        <v>-</v>
      </c>
      <c r="BG157" s="9" t="str">
        <f>IFERROR(VLOOKUP(CONCATENATE($A157,BG$1),'Исх-увл.отчёт'!$A$2:$F$3000,6,FALSE),"-")</f>
        <v>-</v>
      </c>
      <c r="BH157" s="37"/>
    </row>
    <row r="158" spans="1:60">
      <c r="A158" s="125">
        <f t="shared" si="11"/>
        <v>57</v>
      </c>
      <c r="B158" s="9" t="str">
        <f>IFERROR(VLOOKUP(CONCATENATE($A158,B$1),'Исх-увл.отчёт'!$A$2:$F$3000,6,FALSE),"-")</f>
        <v>-</v>
      </c>
      <c r="C158" s="9" t="str">
        <f>IFERROR(VLOOKUP(CONCATENATE($A158,C$1),'Исх-увл.отчёт'!$A$2:$F$3000,6,FALSE),"-")</f>
        <v>-</v>
      </c>
      <c r="D158" s="9" t="str">
        <f>IFERROR(VLOOKUP(CONCATENATE($A158,D$1),'Исх-увл.отчёт'!$A$2:$F$3000,6,FALSE),"-")</f>
        <v>-</v>
      </c>
      <c r="E158" s="9" t="str">
        <f>IFERROR(VLOOKUP(CONCATENATE($A158,E$1),'Исх-увл.отчёт'!$A$2:$F$3000,6,FALSE),"-")</f>
        <v>-</v>
      </c>
      <c r="F158" s="9" t="str">
        <f>IFERROR(VLOOKUP(CONCATENATE($A158,F$1),'Исх-увл.отчёт'!$A$2:$F$3000,6,FALSE),"-")</f>
        <v>-</v>
      </c>
      <c r="G158" s="9" t="str">
        <f>IFERROR(VLOOKUP(CONCATENATE($A158,G$1),'Исх-увл.отчёт'!$A$2:$F$3000,6,FALSE),"-")</f>
        <v>-</v>
      </c>
      <c r="H158" s="9" t="str">
        <f>IFERROR(VLOOKUP(CONCATENATE($A158,H$1),'Исх-увл.отчёт'!$A$2:$F$3000,6,FALSE),"-")</f>
        <v>-</v>
      </c>
      <c r="I158" s="9" t="str">
        <f>IFERROR(VLOOKUP(CONCATENATE($A158,I$1),'Исх-увл.отчёт'!$A$2:$F$3000,6,FALSE),"-")</f>
        <v>НЕТ</v>
      </c>
      <c r="J158" s="9" t="str">
        <f>IFERROR(VLOOKUP(CONCATENATE($A158,J$1),'Исх-увл.отчёт'!$A$2:$F$3000,6,FALSE),"-")</f>
        <v>НЕТ</v>
      </c>
      <c r="K158" s="9" t="str">
        <f>IFERROR(VLOOKUP(CONCATENATE($A158,K$1),'Исх-увл.отчёт'!$A$2:$F$3000,6,FALSE),"-")</f>
        <v>-</v>
      </c>
      <c r="L158" s="9" t="str">
        <f>IFERROR(VLOOKUP(CONCATENATE($A158,L$1),'Исх-увл.отчёт'!$A$2:$F$3000,6,FALSE),"-")</f>
        <v>НЕТ</v>
      </c>
      <c r="M158" s="9" t="str">
        <f>IFERROR(VLOOKUP(CONCATENATE($A158,M$1),'Исх-увл.отчёт'!$A$2:$F$3000,6,FALSE),"-")</f>
        <v>-</v>
      </c>
      <c r="N158" s="9" t="str">
        <f>IFERROR(VLOOKUP(CONCATENATE($A158,N$1),'Исх-увл.отчёт'!$A$2:$F$3000,6,FALSE),"-")</f>
        <v>-</v>
      </c>
      <c r="O158" s="9" t="str">
        <f>IFERROR(VLOOKUP(CONCATENATE($A158,O$1),'Исх-увл.отчёт'!$A$2:$F$3000,6,FALSE),"-")</f>
        <v>-</v>
      </c>
      <c r="P158" s="9" t="str">
        <f>IFERROR(VLOOKUP(CONCATENATE($A158,P$1),'Исх-увл.отчёт'!$A$2:$F$3000,6,FALSE),"-")</f>
        <v>-</v>
      </c>
      <c r="Q158" s="9" t="str">
        <f>IFERROR(VLOOKUP(CONCATENATE($A158,Q$1),'Исх-увл.отчёт'!$A$2:$F$3000,6,FALSE),"-")</f>
        <v>-</v>
      </c>
      <c r="R158" s="9" t="str">
        <f>IFERROR(VLOOKUP(CONCATENATE($A158,R$1),'Исх-увл.отчёт'!$A$2:$F$3000,6,FALSE),"-")</f>
        <v>-</v>
      </c>
      <c r="S158" s="9" t="str">
        <f>IFERROR(VLOOKUP(CONCATENATE($A158,S$1),'Исх-увл.отчёт'!$A$2:$F$3000,6,FALSE),"-")</f>
        <v>-</v>
      </c>
      <c r="T158" s="9" t="str">
        <f>IFERROR(VLOOKUP(CONCATENATE($A158,T$1),'Исх-увл.отчёт'!$A$2:$F$3000,6,FALSE),"-")</f>
        <v>-</v>
      </c>
      <c r="U158" s="9" t="str">
        <f>IFERROR(VLOOKUP(CONCATENATE($A158,U$1),'Исх-увл.отчёт'!$A$2:$F$3000,6,FALSE),"-")</f>
        <v>-</v>
      </c>
      <c r="V158" s="9" t="str">
        <f>IFERROR(VLOOKUP(CONCATENATE($A158,V$1),'Исх-увл.отчёт'!$A$2:$F$3000,6,FALSE),"-")</f>
        <v>-</v>
      </c>
      <c r="W158" s="9" t="str">
        <f>IFERROR(VLOOKUP(CONCATENATE($A158,W$1),'Исх-увл.отчёт'!$A$2:$F$3000,6,FALSE),"-")</f>
        <v>-</v>
      </c>
      <c r="X158" s="9" t="str">
        <f>IFERROR(VLOOKUP(CONCATENATE($A158,X$1),'Исх-увл.отчёт'!$A$2:$F$3000,6,FALSE),"-")</f>
        <v>-</v>
      </c>
      <c r="Y158" s="9" t="str">
        <f>IFERROR(VLOOKUP(CONCATENATE($A158,Y$1),'Исх-увл.отчёт'!$A$2:$F$3000,6,FALSE),"-")</f>
        <v>-</v>
      </c>
      <c r="Z158" s="9" t="str">
        <f>IFERROR(VLOOKUP(CONCATENATE($A158,Z$1),'Исх-увл.отчёт'!$A$2:$F$3000,6,FALSE),"-")</f>
        <v>-</v>
      </c>
      <c r="AA158" s="9" t="str">
        <f>IFERROR(VLOOKUP(CONCATENATE($A158,AA$1),'Исх-увл.отчёт'!$A$2:$F$3000,6,FALSE),"-")</f>
        <v>-</v>
      </c>
      <c r="AB158" s="9" t="str">
        <f>IFERROR(VLOOKUP(CONCATENATE($A158,AB$1),'Исх-увл.отчёт'!$A$2:$F$3000,6,FALSE),"-")</f>
        <v>-</v>
      </c>
      <c r="AC158" s="9" t="str">
        <f>IFERROR(VLOOKUP(CONCATENATE($A158,AC$1),'Исх-увл.отчёт'!$A$2:$F$3000,6,FALSE),"-")</f>
        <v>-</v>
      </c>
      <c r="AD158" s="9" t="str">
        <f>IFERROR(VLOOKUP(CONCATENATE($A158,AD$1),'Исх-увл.отчёт'!$A$2:$F$3000,6,FALSE),"-")</f>
        <v>-</v>
      </c>
      <c r="AE158" s="9" t="str">
        <f>IFERROR(VLOOKUP(CONCATENATE($A158,AE$1),'Исх-увл.отчёт'!$A$2:$F$3000,6,FALSE),"-")</f>
        <v>-</v>
      </c>
      <c r="AF158" s="9" t="str">
        <f>IFERROR(VLOOKUP(CONCATENATE($A158,AF$1),'Исх-увл.отчёт'!$A$2:$F$3000,6,FALSE),"-")</f>
        <v>-</v>
      </c>
      <c r="AG158" s="9" t="str">
        <f>IFERROR(VLOOKUP(CONCATENATE($A158,AG$1),'Исх-увл.отчёт'!$A$2:$F$3000,6,FALSE),"-")</f>
        <v>-</v>
      </c>
      <c r="AH158" s="9" t="str">
        <f>IFERROR(VLOOKUP(CONCATENATE($A158,AH$1),'Исх-увл.отчёт'!$A$2:$F$3000,6,FALSE),"-")</f>
        <v>-</v>
      </c>
      <c r="AI158" s="9" t="str">
        <f>IFERROR(VLOOKUP(CONCATENATE($A158,AI$1),'Исх-увл.отчёт'!$A$2:$F$3000,6,FALSE),"-")</f>
        <v>-</v>
      </c>
      <c r="AJ158" s="9" t="str">
        <f>IFERROR(VLOOKUP(CONCATENATE($A158,AJ$1),'Исх-увл.отчёт'!$A$2:$F$3000,6,FALSE),"-")</f>
        <v>-</v>
      </c>
      <c r="AK158" s="9" t="str">
        <f>IFERROR(VLOOKUP(CONCATENATE($A158,AK$1),'Исх-увл.отчёт'!$A$2:$F$3000,6,FALSE),"-")</f>
        <v>ДА</v>
      </c>
      <c r="AL158" s="9" t="str">
        <f>IFERROR(VLOOKUP(CONCATENATE($A158,AL$1),'Исх-увл.отчёт'!$A$2:$F$3000,6,FALSE),"-")</f>
        <v>-</v>
      </c>
      <c r="AM158" s="9" t="str">
        <f>IFERROR(VLOOKUP(CONCATENATE($A158,AM$1),'Исх-увл.отчёт'!$A$2:$F$3000,6,FALSE),"-")</f>
        <v>-</v>
      </c>
      <c r="AN158" s="9" t="str">
        <f>IFERROR(VLOOKUP(CONCATENATE($A158,AN$1),'Исх-увл.отчёт'!$A$2:$F$3000,6,FALSE),"-")</f>
        <v>-</v>
      </c>
      <c r="AO158" s="9" t="str">
        <f>IFERROR(VLOOKUP(CONCATENATE($A158,AO$1),'Исх-увл.отчёт'!$A$2:$F$3000,6,FALSE),"-")</f>
        <v>-</v>
      </c>
      <c r="AP158" s="9" t="str">
        <f>IFERROR(VLOOKUP(CONCATENATE($A158,AP$1),'Исх-увл.отчёт'!$A$2:$F$3000,6,FALSE),"-")</f>
        <v>-</v>
      </c>
      <c r="AQ158" s="9" t="str">
        <f>IFERROR(VLOOKUP(CONCATENATE($A158,AQ$1),'Исх-увл.отчёт'!$A$2:$F$3000,6,FALSE),"-")</f>
        <v>-</v>
      </c>
      <c r="AR158" s="9" t="str">
        <f>IFERROR(VLOOKUP(CONCATENATE($A158,AR$1),'Исх-увл.отчёт'!$A$2:$F$3000,6,FALSE),"-")</f>
        <v>-</v>
      </c>
      <c r="AS158" s="9" t="str">
        <f>IFERROR(VLOOKUP(CONCATENATE($A158,AS$1),'Исх-увл.отчёт'!$A$2:$F$3000,6,FALSE),"-")</f>
        <v>-</v>
      </c>
      <c r="AT158" s="9" t="str">
        <f>IFERROR(VLOOKUP(CONCATENATE($A158,AT$1),'Исх-увл.отчёт'!$A$2:$F$3000,6,FALSE),"-")</f>
        <v>-</v>
      </c>
      <c r="AU158" s="9" t="str">
        <f>IFERROR(VLOOKUP(CONCATENATE($A158,AU$1),'Исх-увл.отчёт'!$A$2:$F$3000,6,FALSE),"-")</f>
        <v>-</v>
      </c>
      <c r="AV158" s="9" t="str">
        <f>IFERROR(VLOOKUP(CONCATENATE($A158,AV$1),'Исх-увл.отчёт'!$A$2:$F$3000,6,FALSE),"-")</f>
        <v>-</v>
      </c>
      <c r="AW158" s="9" t="str">
        <f>IFERROR(VLOOKUP(CONCATENATE($A158,AW$1),'Исх-увл.отчёт'!$A$2:$F$3000,6,FALSE),"-")</f>
        <v>-</v>
      </c>
      <c r="AX158" s="9" t="str">
        <f>IFERROR(VLOOKUP(CONCATENATE($A158,AX$1),'Исх-увл.отчёт'!$A$2:$F$3000,6,FALSE),"-")</f>
        <v>-</v>
      </c>
      <c r="AY158" s="9" t="str">
        <f>IFERROR(VLOOKUP(CONCATENATE($A158,AY$1),'Исх-увл.отчёт'!$A$2:$F$3000,6,FALSE),"-")</f>
        <v>-</v>
      </c>
      <c r="AZ158" s="9" t="str">
        <f>IFERROR(VLOOKUP(CONCATENATE($A158,AZ$1),'Исх-увл.отчёт'!$A$2:$F$3000,6,FALSE),"-")</f>
        <v>-</v>
      </c>
      <c r="BA158" s="9" t="str">
        <f>IFERROR(VLOOKUP(CONCATENATE($A158,BA$1),'Исх-увл.отчёт'!$A$2:$F$3000,6,FALSE),"-")</f>
        <v>-</v>
      </c>
      <c r="BB158" s="9" t="str">
        <f>IFERROR(VLOOKUP(CONCATENATE($A158,BB$1),'Исх-увл.отчёт'!$A$2:$F$3000,6,FALSE),"-")</f>
        <v>-</v>
      </c>
      <c r="BC158" s="9" t="str">
        <f>IFERROR(VLOOKUP(CONCATENATE($A158,BC$1),'Исх-увл.отчёт'!$A$2:$F$3000,6,FALSE),"-")</f>
        <v>-</v>
      </c>
      <c r="BD158" s="9" t="str">
        <f>IFERROR(VLOOKUP(CONCATENATE($A158,BD$1),'Исх-увл.отчёт'!$A$2:$F$3000,6,FALSE),"-")</f>
        <v>-</v>
      </c>
      <c r="BE158" s="9" t="str">
        <f>IFERROR(VLOOKUP(CONCATENATE($A158,BE$1),'Исх-увл.отчёт'!$A$2:$F$3000,6,FALSE),"-")</f>
        <v>-</v>
      </c>
      <c r="BF158" s="9" t="str">
        <f>IFERROR(VLOOKUP(CONCATENATE($A158,BF$1),'Исх-увл.отчёт'!$A$2:$F$3000,6,FALSE),"-")</f>
        <v>-</v>
      </c>
      <c r="BG158" s="9" t="str">
        <f>IFERROR(VLOOKUP(CONCATENATE($A158,BG$1),'Исх-увл.отчёт'!$A$2:$F$3000,6,FALSE),"-")</f>
        <v>-</v>
      </c>
      <c r="BH158" s="37"/>
    </row>
    <row r="159" spans="1:60">
      <c r="A159" s="125">
        <f t="shared" si="11"/>
        <v>58</v>
      </c>
      <c r="B159" s="9" t="str">
        <f>IFERROR(VLOOKUP(CONCATENATE($A159,B$1),'Исх-увл.отчёт'!$A$2:$F$3000,6,FALSE),"-")</f>
        <v>-</v>
      </c>
      <c r="C159" s="9" t="str">
        <f>IFERROR(VLOOKUP(CONCATENATE($A159,C$1),'Исх-увл.отчёт'!$A$2:$F$3000,6,FALSE),"-")</f>
        <v>-</v>
      </c>
      <c r="D159" s="9" t="str">
        <f>IFERROR(VLOOKUP(CONCATENATE($A159,D$1),'Исх-увл.отчёт'!$A$2:$F$3000,6,FALSE),"-")</f>
        <v>-</v>
      </c>
      <c r="E159" s="9" t="str">
        <f>IFERROR(VLOOKUP(CONCATENATE($A159,E$1),'Исх-увл.отчёт'!$A$2:$F$3000,6,FALSE),"-")</f>
        <v>-</v>
      </c>
      <c r="F159" s="9" t="str">
        <f>IFERROR(VLOOKUP(CONCATENATE($A159,F$1),'Исх-увл.отчёт'!$A$2:$F$3000,6,FALSE),"-")</f>
        <v>-</v>
      </c>
      <c r="G159" s="9" t="str">
        <f>IFERROR(VLOOKUP(CONCATENATE($A159,G$1),'Исх-увл.отчёт'!$A$2:$F$3000,6,FALSE),"-")</f>
        <v>-</v>
      </c>
      <c r="H159" s="9" t="str">
        <f>IFERROR(VLOOKUP(CONCATENATE($A159,H$1),'Исх-увл.отчёт'!$A$2:$F$3000,6,FALSE),"-")</f>
        <v>-</v>
      </c>
      <c r="I159" s="9" t="str">
        <f>IFERROR(VLOOKUP(CONCATENATE($A159,I$1),'Исх-увл.отчёт'!$A$2:$F$3000,6,FALSE),"-")</f>
        <v>-</v>
      </c>
      <c r="J159" s="9" t="str">
        <f>IFERROR(VLOOKUP(CONCATENATE($A159,J$1),'Исх-увл.отчёт'!$A$2:$F$3000,6,FALSE),"-")</f>
        <v>-</v>
      </c>
      <c r="K159" s="9" t="str">
        <f>IFERROR(VLOOKUP(CONCATENATE($A159,K$1),'Исх-увл.отчёт'!$A$2:$F$3000,6,FALSE),"-")</f>
        <v>-</v>
      </c>
      <c r="L159" s="9" t="str">
        <f>IFERROR(VLOOKUP(CONCATENATE($A159,L$1),'Исх-увл.отчёт'!$A$2:$F$3000,6,FALSE),"-")</f>
        <v>-</v>
      </c>
      <c r="M159" s="9" t="str">
        <f>IFERROR(VLOOKUP(CONCATENATE($A159,M$1),'Исх-увл.отчёт'!$A$2:$F$3000,6,FALSE),"-")</f>
        <v>-</v>
      </c>
      <c r="N159" s="9" t="str">
        <f>IFERROR(VLOOKUP(CONCATENATE($A159,N$1),'Исх-увл.отчёт'!$A$2:$F$3000,6,FALSE),"-")</f>
        <v>-</v>
      </c>
      <c r="O159" s="9" t="str">
        <f>IFERROR(VLOOKUP(CONCATENATE($A159,O$1),'Исх-увл.отчёт'!$A$2:$F$3000,6,FALSE),"-")</f>
        <v>-</v>
      </c>
      <c r="P159" s="9" t="str">
        <f>IFERROR(VLOOKUP(CONCATENATE($A159,P$1),'Исх-увл.отчёт'!$A$2:$F$3000,6,FALSE),"-")</f>
        <v>-</v>
      </c>
      <c r="Q159" s="9" t="str">
        <f>IFERROR(VLOOKUP(CONCATENATE($A159,Q$1),'Исх-увл.отчёт'!$A$2:$F$3000,6,FALSE),"-")</f>
        <v>-</v>
      </c>
      <c r="R159" s="9" t="str">
        <f>IFERROR(VLOOKUP(CONCATENATE($A159,R$1),'Исх-увл.отчёт'!$A$2:$F$3000,6,FALSE),"-")</f>
        <v>-</v>
      </c>
      <c r="S159" s="9" t="str">
        <f>IFERROR(VLOOKUP(CONCATENATE($A159,S$1),'Исх-увл.отчёт'!$A$2:$F$3000,6,FALSE),"-")</f>
        <v>-</v>
      </c>
      <c r="T159" s="9" t="str">
        <f>IFERROR(VLOOKUP(CONCATENATE($A159,T$1),'Исх-увл.отчёт'!$A$2:$F$3000,6,FALSE),"-")</f>
        <v>-</v>
      </c>
      <c r="U159" s="9" t="str">
        <f>IFERROR(VLOOKUP(CONCATENATE($A159,U$1),'Исх-увл.отчёт'!$A$2:$F$3000,6,FALSE),"-")</f>
        <v>-</v>
      </c>
      <c r="V159" s="9" t="str">
        <f>IFERROR(VLOOKUP(CONCATENATE($A159,V$1),'Исх-увл.отчёт'!$A$2:$F$3000,6,FALSE),"-")</f>
        <v>-</v>
      </c>
      <c r="W159" s="9" t="str">
        <f>IFERROR(VLOOKUP(CONCATENATE($A159,W$1),'Исх-увл.отчёт'!$A$2:$F$3000,6,FALSE),"-")</f>
        <v>-</v>
      </c>
      <c r="X159" s="9" t="str">
        <f>IFERROR(VLOOKUP(CONCATENATE($A159,X$1),'Исх-увл.отчёт'!$A$2:$F$3000,6,FALSE),"-")</f>
        <v>-</v>
      </c>
      <c r="Y159" s="9" t="str">
        <f>IFERROR(VLOOKUP(CONCATENATE($A159,Y$1),'Исх-увл.отчёт'!$A$2:$F$3000,6,FALSE),"-")</f>
        <v>-</v>
      </c>
      <c r="Z159" s="9" t="str">
        <f>IFERROR(VLOOKUP(CONCATENATE($A159,Z$1),'Исх-увл.отчёт'!$A$2:$F$3000,6,FALSE),"-")</f>
        <v>-</v>
      </c>
      <c r="AA159" s="9" t="str">
        <f>IFERROR(VLOOKUP(CONCATENATE($A159,AA$1),'Исх-увл.отчёт'!$A$2:$F$3000,6,FALSE),"-")</f>
        <v>-</v>
      </c>
      <c r="AB159" s="9" t="str">
        <f>IFERROR(VLOOKUP(CONCATENATE($A159,AB$1),'Исх-увл.отчёт'!$A$2:$F$3000,6,FALSE),"-")</f>
        <v>-</v>
      </c>
      <c r="AC159" s="9" t="str">
        <f>IFERROR(VLOOKUP(CONCATENATE($A159,AC$1),'Исх-увл.отчёт'!$A$2:$F$3000,6,FALSE),"-")</f>
        <v>-</v>
      </c>
      <c r="AD159" s="9" t="str">
        <f>IFERROR(VLOOKUP(CONCATENATE($A159,AD$1),'Исх-увл.отчёт'!$A$2:$F$3000,6,FALSE),"-")</f>
        <v>-</v>
      </c>
      <c r="AE159" s="9" t="str">
        <f>IFERROR(VLOOKUP(CONCATENATE($A159,AE$1),'Исх-увл.отчёт'!$A$2:$F$3000,6,FALSE),"-")</f>
        <v>-</v>
      </c>
      <c r="AF159" s="9" t="str">
        <f>IFERROR(VLOOKUP(CONCATENATE($A159,AF$1),'Исх-увл.отчёт'!$A$2:$F$3000,6,FALSE),"-")</f>
        <v>-</v>
      </c>
      <c r="AG159" s="9" t="str">
        <f>IFERROR(VLOOKUP(CONCATENATE($A159,AG$1),'Исх-увл.отчёт'!$A$2:$F$3000,6,FALSE),"-")</f>
        <v>-</v>
      </c>
      <c r="AH159" s="9" t="str">
        <f>IFERROR(VLOOKUP(CONCATENATE($A159,AH$1),'Исх-увл.отчёт'!$A$2:$F$3000,6,FALSE),"-")</f>
        <v>-</v>
      </c>
      <c r="AI159" s="9" t="str">
        <f>IFERROR(VLOOKUP(CONCATENATE($A159,AI$1),'Исх-увл.отчёт'!$A$2:$F$3000,6,FALSE),"-")</f>
        <v>-</v>
      </c>
      <c r="AJ159" s="9" t="str">
        <f>IFERROR(VLOOKUP(CONCATENATE($A159,AJ$1),'Исх-увл.отчёт'!$A$2:$F$3000,6,FALSE),"-")</f>
        <v>-</v>
      </c>
      <c r="AK159" s="9" t="str">
        <f>IFERROR(VLOOKUP(CONCATENATE($A159,AK$1),'Исх-увл.отчёт'!$A$2:$F$3000,6,FALSE),"-")</f>
        <v>-</v>
      </c>
      <c r="AL159" s="9" t="str">
        <f>IFERROR(VLOOKUP(CONCATENATE($A159,AL$1),'Исх-увл.отчёт'!$A$2:$F$3000,6,FALSE),"-")</f>
        <v>-</v>
      </c>
      <c r="AM159" s="9" t="str">
        <f>IFERROR(VLOOKUP(CONCATENATE($A159,AM$1),'Исх-увл.отчёт'!$A$2:$F$3000,6,FALSE),"-")</f>
        <v>-</v>
      </c>
      <c r="AN159" s="9" t="str">
        <f>IFERROR(VLOOKUP(CONCATENATE($A159,AN$1),'Исх-увл.отчёт'!$A$2:$F$3000,6,FALSE),"-")</f>
        <v>-</v>
      </c>
      <c r="AO159" s="9" t="str">
        <f>IFERROR(VLOOKUP(CONCATENATE($A159,AO$1),'Исх-увл.отчёт'!$A$2:$F$3000,6,FALSE),"-")</f>
        <v>-</v>
      </c>
      <c r="AP159" s="9" t="str">
        <f>IFERROR(VLOOKUP(CONCATENATE($A159,AP$1),'Исх-увл.отчёт'!$A$2:$F$3000,6,FALSE),"-")</f>
        <v>-</v>
      </c>
      <c r="AQ159" s="9" t="str">
        <f>IFERROR(VLOOKUP(CONCATENATE($A159,AQ$1),'Исх-увл.отчёт'!$A$2:$F$3000,6,FALSE),"-")</f>
        <v>-</v>
      </c>
      <c r="AR159" s="9" t="str">
        <f>IFERROR(VLOOKUP(CONCATENATE($A159,AR$1),'Исх-увл.отчёт'!$A$2:$F$3000,6,FALSE),"-")</f>
        <v>-</v>
      </c>
      <c r="AS159" s="9" t="str">
        <f>IFERROR(VLOOKUP(CONCATENATE($A159,AS$1),'Исх-увл.отчёт'!$A$2:$F$3000,6,FALSE),"-")</f>
        <v>-</v>
      </c>
      <c r="AT159" s="9" t="str">
        <f>IFERROR(VLOOKUP(CONCATENATE($A159,AT$1),'Исх-увл.отчёт'!$A$2:$F$3000,6,FALSE),"-")</f>
        <v>-</v>
      </c>
      <c r="AU159" s="9" t="str">
        <f>IFERROR(VLOOKUP(CONCATENATE($A159,AU$1),'Исх-увл.отчёт'!$A$2:$F$3000,6,FALSE),"-")</f>
        <v>-</v>
      </c>
      <c r="AV159" s="9" t="str">
        <f>IFERROR(VLOOKUP(CONCATENATE($A159,AV$1),'Исх-увл.отчёт'!$A$2:$F$3000,6,FALSE),"-")</f>
        <v>-</v>
      </c>
      <c r="AW159" s="9" t="str">
        <f>IFERROR(VLOOKUP(CONCATENATE($A159,AW$1),'Исх-увл.отчёт'!$A$2:$F$3000,6,FALSE),"-")</f>
        <v>-</v>
      </c>
      <c r="AX159" s="9" t="str">
        <f>IFERROR(VLOOKUP(CONCATENATE($A159,AX$1),'Исх-увл.отчёт'!$A$2:$F$3000,6,FALSE),"-")</f>
        <v>-</v>
      </c>
      <c r="AY159" s="9" t="str">
        <f>IFERROR(VLOOKUP(CONCATENATE($A159,AY$1),'Исх-увл.отчёт'!$A$2:$F$3000,6,FALSE),"-")</f>
        <v>-</v>
      </c>
      <c r="AZ159" s="9" t="str">
        <f>IFERROR(VLOOKUP(CONCATENATE($A159,AZ$1),'Исх-увл.отчёт'!$A$2:$F$3000,6,FALSE),"-")</f>
        <v>-</v>
      </c>
      <c r="BA159" s="9" t="str">
        <f>IFERROR(VLOOKUP(CONCATENATE($A159,BA$1),'Исх-увл.отчёт'!$A$2:$F$3000,6,FALSE),"-")</f>
        <v>-</v>
      </c>
      <c r="BB159" s="9" t="str">
        <f>IFERROR(VLOOKUP(CONCATENATE($A159,BB$1),'Исх-увл.отчёт'!$A$2:$F$3000,6,FALSE),"-")</f>
        <v>-</v>
      </c>
      <c r="BC159" s="9" t="str">
        <f>IFERROR(VLOOKUP(CONCATENATE($A159,BC$1),'Исх-увл.отчёт'!$A$2:$F$3000,6,FALSE),"-")</f>
        <v>-</v>
      </c>
      <c r="BD159" s="9" t="str">
        <f>IFERROR(VLOOKUP(CONCATENATE($A159,BD$1),'Исх-увл.отчёт'!$A$2:$F$3000,6,FALSE),"-")</f>
        <v>-</v>
      </c>
      <c r="BE159" s="9" t="str">
        <f>IFERROR(VLOOKUP(CONCATENATE($A159,BE$1),'Исх-увл.отчёт'!$A$2:$F$3000,6,FALSE),"-")</f>
        <v>-</v>
      </c>
      <c r="BF159" s="9" t="str">
        <f>IFERROR(VLOOKUP(CONCATENATE($A159,BF$1),'Исх-увл.отчёт'!$A$2:$F$3000,6,FALSE),"-")</f>
        <v>-</v>
      </c>
      <c r="BG159" s="9" t="str">
        <f>IFERROR(VLOOKUP(CONCATENATE($A159,BG$1),'Исх-увл.отчёт'!$A$2:$F$3000,6,FALSE),"-")</f>
        <v>-</v>
      </c>
      <c r="BH159" s="37"/>
    </row>
    <row r="160" spans="1:60">
      <c r="A160" s="125">
        <f t="shared" si="11"/>
        <v>59</v>
      </c>
      <c r="B160" s="9" t="str">
        <f>IFERROR(VLOOKUP(CONCATENATE($A160,B$1),'Исх-увл.отчёт'!$A$2:$F$3000,6,FALSE),"-")</f>
        <v>-</v>
      </c>
      <c r="C160" s="9" t="str">
        <f>IFERROR(VLOOKUP(CONCATENATE($A160,C$1),'Исх-увл.отчёт'!$A$2:$F$3000,6,FALSE),"-")</f>
        <v>-</v>
      </c>
      <c r="D160" s="9" t="str">
        <f>IFERROR(VLOOKUP(CONCATENATE($A160,D$1),'Исх-увл.отчёт'!$A$2:$F$3000,6,FALSE),"-")</f>
        <v>-</v>
      </c>
      <c r="E160" s="9" t="str">
        <f>IFERROR(VLOOKUP(CONCATENATE($A160,E$1),'Исх-увл.отчёт'!$A$2:$F$3000,6,FALSE),"-")</f>
        <v>-</v>
      </c>
      <c r="F160" s="9" t="str">
        <f>IFERROR(VLOOKUP(CONCATENATE($A160,F$1),'Исх-увл.отчёт'!$A$2:$F$3000,6,FALSE),"-")</f>
        <v>-</v>
      </c>
      <c r="G160" s="9" t="str">
        <f>IFERROR(VLOOKUP(CONCATENATE($A160,G$1),'Исх-увл.отчёт'!$A$2:$F$3000,6,FALSE),"-")</f>
        <v>-</v>
      </c>
      <c r="H160" s="9" t="str">
        <f>IFERROR(VLOOKUP(CONCATENATE($A160,H$1),'Исх-увл.отчёт'!$A$2:$F$3000,6,FALSE),"-")</f>
        <v>-</v>
      </c>
      <c r="I160" s="9" t="str">
        <f>IFERROR(VLOOKUP(CONCATENATE($A160,I$1),'Исх-увл.отчёт'!$A$2:$F$3000,6,FALSE),"-")</f>
        <v>-</v>
      </c>
      <c r="J160" s="9" t="str">
        <f>IFERROR(VLOOKUP(CONCATENATE($A160,J$1),'Исх-увл.отчёт'!$A$2:$F$3000,6,FALSE),"-")</f>
        <v>-</v>
      </c>
      <c r="K160" s="9" t="str">
        <f>IFERROR(VLOOKUP(CONCATENATE($A160,K$1),'Исх-увл.отчёт'!$A$2:$F$3000,6,FALSE),"-")</f>
        <v>-</v>
      </c>
      <c r="L160" s="9" t="str">
        <f>IFERROR(VLOOKUP(CONCATENATE($A160,L$1),'Исх-увл.отчёт'!$A$2:$F$3000,6,FALSE),"-")</f>
        <v>НЕТ</v>
      </c>
      <c r="M160" s="9" t="str">
        <f>IFERROR(VLOOKUP(CONCATENATE($A160,M$1),'Исх-увл.отчёт'!$A$2:$F$3000,6,FALSE),"-")</f>
        <v>-</v>
      </c>
      <c r="N160" s="9" t="str">
        <f>IFERROR(VLOOKUP(CONCATENATE($A160,N$1),'Исх-увл.отчёт'!$A$2:$F$3000,6,FALSE),"-")</f>
        <v>-</v>
      </c>
      <c r="O160" s="9" t="str">
        <f>IFERROR(VLOOKUP(CONCATENATE($A160,O$1),'Исх-увл.отчёт'!$A$2:$F$3000,6,FALSE),"-")</f>
        <v>-</v>
      </c>
      <c r="P160" s="9" t="str">
        <f>IFERROR(VLOOKUP(CONCATENATE($A160,P$1),'Исх-увл.отчёт'!$A$2:$F$3000,6,FALSE),"-")</f>
        <v>-</v>
      </c>
      <c r="Q160" s="9" t="str">
        <f>IFERROR(VLOOKUP(CONCATENATE($A160,Q$1),'Исх-увл.отчёт'!$A$2:$F$3000,6,FALSE),"-")</f>
        <v>-</v>
      </c>
      <c r="R160" s="9" t="str">
        <f>IFERROR(VLOOKUP(CONCATENATE($A160,R$1),'Исх-увл.отчёт'!$A$2:$F$3000,6,FALSE),"-")</f>
        <v>-</v>
      </c>
      <c r="S160" s="9" t="str">
        <f>IFERROR(VLOOKUP(CONCATENATE($A160,S$1),'Исх-увл.отчёт'!$A$2:$F$3000,6,FALSE),"-")</f>
        <v>-</v>
      </c>
      <c r="T160" s="9" t="str">
        <f>IFERROR(VLOOKUP(CONCATENATE($A160,T$1),'Исх-увл.отчёт'!$A$2:$F$3000,6,FALSE),"-")</f>
        <v>-</v>
      </c>
      <c r="U160" s="9" t="str">
        <f>IFERROR(VLOOKUP(CONCATENATE($A160,U$1),'Исх-увл.отчёт'!$A$2:$F$3000,6,FALSE),"-")</f>
        <v>-</v>
      </c>
      <c r="V160" s="9" t="str">
        <f>IFERROR(VLOOKUP(CONCATENATE($A160,V$1),'Исх-увл.отчёт'!$A$2:$F$3000,6,FALSE),"-")</f>
        <v>-</v>
      </c>
      <c r="W160" s="9" t="str">
        <f>IFERROR(VLOOKUP(CONCATENATE($A160,W$1),'Исх-увл.отчёт'!$A$2:$F$3000,6,FALSE),"-")</f>
        <v>-</v>
      </c>
      <c r="X160" s="9" t="str">
        <f>IFERROR(VLOOKUP(CONCATENATE($A160,X$1),'Исх-увл.отчёт'!$A$2:$F$3000,6,FALSE),"-")</f>
        <v>-</v>
      </c>
      <c r="Y160" s="9" t="str">
        <f>IFERROR(VLOOKUP(CONCATENATE($A160,Y$1),'Исх-увл.отчёт'!$A$2:$F$3000,6,FALSE),"-")</f>
        <v>-</v>
      </c>
      <c r="Z160" s="9" t="str">
        <f>IFERROR(VLOOKUP(CONCATENATE($A160,Z$1),'Исх-увл.отчёт'!$A$2:$F$3000,6,FALSE),"-")</f>
        <v>НЕТ</v>
      </c>
      <c r="AA160" s="9" t="str">
        <f>IFERROR(VLOOKUP(CONCATENATE($A160,AA$1),'Исх-увл.отчёт'!$A$2:$F$3000,6,FALSE),"-")</f>
        <v>-</v>
      </c>
      <c r="AB160" s="9" t="str">
        <f>IFERROR(VLOOKUP(CONCATENATE($A160,AB$1),'Исх-увл.отчёт'!$A$2:$F$3000,6,FALSE),"-")</f>
        <v>-</v>
      </c>
      <c r="AC160" s="9" t="str">
        <f>IFERROR(VLOOKUP(CONCATENATE($A160,AC$1),'Исх-увл.отчёт'!$A$2:$F$3000,6,FALSE),"-")</f>
        <v>-</v>
      </c>
      <c r="AD160" s="9" t="str">
        <f>IFERROR(VLOOKUP(CONCATENATE($A160,AD$1),'Исх-увл.отчёт'!$A$2:$F$3000,6,FALSE),"-")</f>
        <v>-</v>
      </c>
      <c r="AE160" s="9" t="str">
        <f>IFERROR(VLOOKUP(CONCATENATE($A160,AE$1),'Исх-увл.отчёт'!$A$2:$F$3000,6,FALSE),"-")</f>
        <v>-</v>
      </c>
      <c r="AF160" s="9" t="str">
        <f>IFERROR(VLOOKUP(CONCATENATE($A160,AF$1),'Исх-увл.отчёт'!$A$2:$F$3000,6,FALSE),"-")</f>
        <v>-</v>
      </c>
      <c r="AG160" s="9" t="str">
        <f>IFERROR(VLOOKUP(CONCATENATE($A160,AG$1),'Исх-увл.отчёт'!$A$2:$F$3000,6,FALSE),"-")</f>
        <v>НЕТ</v>
      </c>
      <c r="AH160" s="9" t="str">
        <f>IFERROR(VLOOKUP(CONCATENATE($A160,AH$1),'Исх-увл.отчёт'!$A$2:$F$3000,6,FALSE),"-")</f>
        <v>-</v>
      </c>
      <c r="AI160" s="9" t="str">
        <f>IFERROR(VLOOKUP(CONCATENATE($A160,AI$1),'Исх-увл.отчёт'!$A$2:$F$3000,6,FALSE),"-")</f>
        <v>-</v>
      </c>
      <c r="AJ160" s="9" t="str">
        <f>IFERROR(VLOOKUP(CONCATENATE($A160,AJ$1),'Исх-увл.отчёт'!$A$2:$F$3000,6,FALSE),"-")</f>
        <v>-</v>
      </c>
      <c r="AK160" s="9" t="str">
        <f>IFERROR(VLOOKUP(CONCATENATE($A160,AK$1),'Исх-увл.отчёт'!$A$2:$F$3000,6,FALSE),"-")</f>
        <v>ДА</v>
      </c>
      <c r="AL160" s="9" t="str">
        <f>IFERROR(VLOOKUP(CONCATENATE($A160,AL$1),'Исх-увл.отчёт'!$A$2:$F$3000,6,FALSE),"-")</f>
        <v>-</v>
      </c>
      <c r="AM160" s="9" t="str">
        <f>IFERROR(VLOOKUP(CONCATENATE($A160,AM$1),'Исх-увл.отчёт'!$A$2:$F$3000,6,FALSE),"-")</f>
        <v>-</v>
      </c>
      <c r="AN160" s="9" t="str">
        <f>IFERROR(VLOOKUP(CONCATENATE($A160,AN$1),'Исх-увл.отчёт'!$A$2:$F$3000,6,FALSE),"-")</f>
        <v>НЕТ</v>
      </c>
      <c r="AO160" s="9" t="str">
        <f>IFERROR(VLOOKUP(CONCATENATE($A160,AO$1),'Исх-увл.отчёт'!$A$2:$F$3000,6,FALSE),"-")</f>
        <v>-</v>
      </c>
      <c r="AP160" s="9" t="str">
        <f>IFERROR(VLOOKUP(CONCATENATE($A160,AP$1),'Исх-увл.отчёт'!$A$2:$F$3000,6,FALSE),"-")</f>
        <v>-</v>
      </c>
      <c r="AQ160" s="9" t="str">
        <f>IFERROR(VLOOKUP(CONCATENATE($A160,AQ$1),'Исх-увл.отчёт'!$A$2:$F$3000,6,FALSE),"-")</f>
        <v>-</v>
      </c>
      <c r="AR160" s="9" t="str">
        <f>IFERROR(VLOOKUP(CONCATENATE($A160,AR$1),'Исх-увл.отчёт'!$A$2:$F$3000,6,FALSE),"-")</f>
        <v>-</v>
      </c>
      <c r="AS160" s="9" t="str">
        <f>IFERROR(VLOOKUP(CONCATENATE($A160,AS$1),'Исх-увл.отчёт'!$A$2:$F$3000,6,FALSE),"-")</f>
        <v>-</v>
      </c>
      <c r="AT160" s="9" t="str">
        <f>IFERROR(VLOOKUP(CONCATENATE($A160,AT$1),'Исх-увл.отчёт'!$A$2:$F$3000,6,FALSE),"-")</f>
        <v>-</v>
      </c>
      <c r="AU160" s="9" t="str">
        <f>IFERROR(VLOOKUP(CONCATENATE($A160,AU$1),'Исх-увл.отчёт'!$A$2:$F$3000,6,FALSE),"-")</f>
        <v>-</v>
      </c>
      <c r="AV160" s="9" t="str">
        <f>IFERROR(VLOOKUP(CONCATENATE($A160,AV$1),'Исх-увл.отчёт'!$A$2:$F$3000,6,FALSE),"-")</f>
        <v>-</v>
      </c>
      <c r="AW160" s="9" t="str">
        <f>IFERROR(VLOOKUP(CONCATENATE($A160,AW$1),'Исх-увл.отчёт'!$A$2:$F$3000,6,FALSE),"-")</f>
        <v>-</v>
      </c>
      <c r="AX160" s="9" t="str">
        <f>IFERROR(VLOOKUP(CONCATENATE($A160,AX$1),'Исх-увл.отчёт'!$A$2:$F$3000,6,FALSE),"-")</f>
        <v>-</v>
      </c>
      <c r="AY160" s="9" t="str">
        <f>IFERROR(VLOOKUP(CONCATENATE($A160,AY$1),'Исх-увл.отчёт'!$A$2:$F$3000,6,FALSE),"-")</f>
        <v>-</v>
      </c>
      <c r="AZ160" s="9" t="str">
        <f>IFERROR(VLOOKUP(CONCATENATE($A160,AZ$1),'Исх-увл.отчёт'!$A$2:$F$3000,6,FALSE),"-")</f>
        <v>-</v>
      </c>
      <c r="BA160" s="9" t="str">
        <f>IFERROR(VLOOKUP(CONCATENATE($A160,BA$1),'Исх-увл.отчёт'!$A$2:$F$3000,6,FALSE),"-")</f>
        <v>-</v>
      </c>
      <c r="BB160" s="9" t="str">
        <f>IFERROR(VLOOKUP(CONCATENATE($A160,BB$1),'Исх-увл.отчёт'!$A$2:$F$3000,6,FALSE),"-")</f>
        <v>-</v>
      </c>
      <c r="BC160" s="9" t="str">
        <f>IFERROR(VLOOKUP(CONCATENATE($A160,BC$1),'Исх-увл.отчёт'!$A$2:$F$3000,6,FALSE),"-")</f>
        <v>НЕТ</v>
      </c>
      <c r="BD160" s="9" t="str">
        <f>IFERROR(VLOOKUP(CONCATENATE($A160,BD$1),'Исх-увл.отчёт'!$A$2:$F$3000,6,FALSE),"-")</f>
        <v>-</v>
      </c>
      <c r="BE160" s="9" t="str">
        <f>IFERROR(VLOOKUP(CONCATENATE($A160,BE$1),'Исх-увл.отчёт'!$A$2:$F$3000,6,FALSE),"-")</f>
        <v>-</v>
      </c>
      <c r="BF160" s="9" t="str">
        <f>IFERROR(VLOOKUP(CONCATENATE($A160,BF$1),'Исх-увл.отчёт'!$A$2:$F$3000,6,FALSE),"-")</f>
        <v>-</v>
      </c>
      <c r="BG160" s="9" t="str">
        <f>IFERROR(VLOOKUP(CONCATENATE($A160,BG$1),'Исх-увл.отчёт'!$A$2:$F$3000,6,FALSE),"-")</f>
        <v>-</v>
      </c>
      <c r="BH160" s="37"/>
    </row>
    <row r="161" spans="1:60">
      <c r="A161" s="125">
        <f t="shared" si="11"/>
        <v>60</v>
      </c>
      <c r="B161" s="9" t="str">
        <f>IFERROR(VLOOKUP(CONCATENATE($A161,B$1),'Исх-увл.отчёт'!$A$2:$F$3000,6,FALSE),"-")</f>
        <v>-</v>
      </c>
      <c r="C161" s="9" t="str">
        <f>IFERROR(VLOOKUP(CONCATENATE($A161,C$1),'Исх-увл.отчёт'!$A$2:$F$3000,6,FALSE),"-")</f>
        <v>-</v>
      </c>
      <c r="D161" s="9" t="str">
        <f>IFERROR(VLOOKUP(CONCATENATE($A161,D$1),'Исх-увл.отчёт'!$A$2:$F$3000,6,FALSE),"-")</f>
        <v>-</v>
      </c>
      <c r="E161" s="9" t="str">
        <f>IFERROR(VLOOKUP(CONCATENATE($A161,E$1),'Исх-увл.отчёт'!$A$2:$F$3000,6,FALSE),"-")</f>
        <v>-</v>
      </c>
      <c r="F161" s="9" t="str">
        <f>IFERROR(VLOOKUP(CONCATENATE($A161,F$1),'Исх-увл.отчёт'!$A$2:$F$3000,6,FALSE),"-")</f>
        <v>-</v>
      </c>
      <c r="G161" s="9" t="str">
        <f>IFERROR(VLOOKUP(CONCATENATE($A161,G$1),'Исх-увл.отчёт'!$A$2:$F$3000,6,FALSE),"-")</f>
        <v>-</v>
      </c>
      <c r="H161" s="9" t="str">
        <f>IFERROR(VLOOKUP(CONCATENATE($A161,H$1),'Исх-увл.отчёт'!$A$2:$F$3000,6,FALSE),"-")</f>
        <v>-</v>
      </c>
      <c r="I161" s="9" t="str">
        <f>IFERROR(VLOOKUP(CONCATENATE($A161,I$1),'Исх-увл.отчёт'!$A$2:$F$3000,6,FALSE),"-")</f>
        <v>-</v>
      </c>
      <c r="J161" s="9" t="str">
        <f>IFERROR(VLOOKUP(CONCATENATE($A161,J$1),'Исх-увл.отчёт'!$A$2:$F$3000,6,FALSE),"-")</f>
        <v>-</v>
      </c>
      <c r="K161" s="9" t="str">
        <f>IFERROR(VLOOKUP(CONCATENATE($A161,K$1),'Исх-увл.отчёт'!$A$2:$F$3000,6,FALSE),"-")</f>
        <v>-</v>
      </c>
      <c r="L161" s="9" t="str">
        <f>IFERROR(VLOOKUP(CONCATENATE($A161,L$1),'Исх-увл.отчёт'!$A$2:$F$3000,6,FALSE),"-")</f>
        <v>-</v>
      </c>
      <c r="M161" s="9" t="str">
        <f>IFERROR(VLOOKUP(CONCATENATE($A161,M$1),'Исх-увл.отчёт'!$A$2:$F$3000,6,FALSE),"-")</f>
        <v>-</v>
      </c>
      <c r="N161" s="9" t="str">
        <f>IFERROR(VLOOKUP(CONCATENATE($A161,N$1),'Исх-увл.отчёт'!$A$2:$F$3000,6,FALSE),"-")</f>
        <v>-</v>
      </c>
      <c r="O161" s="9" t="str">
        <f>IFERROR(VLOOKUP(CONCATENATE($A161,O$1),'Исх-увл.отчёт'!$A$2:$F$3000,6,FALSE),"-")</f>
        <v>-</v>
      </c>
      <c r="P161" s="9" t="str">
        <f>IFERROR(VLOOKUP(CONCATENATE($A161,P$1),'Исх-увл.отчёт'!$A$2:$F$3000,6,FALSE),"-")</f>
        <v>-</v>
      </c>
      <c r="Q161" s="9" t="str">
        <f>IFERROR(VLOOKUP(CONCATENATE($A161,Q$1),'Исх-увл.отчёт'!$A$2:$F$3000,6,FALSE),"-")</f>
        <v>-</v>
      </c>
      <c r="R161" s="9" t="str">
        <f>IFERROR(VLOOKUP(CONCATENATE($A161,R$1),'Исх-увл.отчёт'!$A$2:$F$3000,6,FALSE),"-")</f>
        <v>-</v>
      </c>
      <c r="S161" s="9" t="str">
        <f>IFERROR(VLOOKUP(CONCATENATE($A161,S$1),'Исх-увл.отчёт'!$A$2:$F$3000,6,FALSE),"-")</f>
        <v>-</v>
      </c>
      <c r="T161" s="9" t="str">
        <f>IFERROR(VLOOKUP(CONCATENATE($A161,T$1),'Исх-увл.отчёт'!$A$2:$F$3000,6,FALSE),"-")</f>
        <v>-</v>
      </c>
      <c r="U161" s="9" t="str">
        <f>IFERROR(VLOOKUP(CONCATENATE($A161,U$1),'Исх-увл.отчёт'!$A$2:$F$3000,6,FALSE),"-")</f>
        <v>-</v>
      </c>
      <c r="V161" s="9" t="str">
        <f>IFERROR(VLOOKUP(CONCATENATE($A161,V$1),'Исх-увл.отчёт'!$A$2:$F$3000,6,FALSE),"-")</f>
        <v>-</v>
      </c>
      <c r="W161" s="9" t="str">
        <f>IFERROR(VLOOKUP(CONCATENATE($A161,W$1),'Исх-увл.отчёт'!$A$2:$F$3000,6,FALSE),"-")</f>
        <v>-</v>
      </c>
      <c r="X161" s="9" t="str">
        <f>IFERROR(VLOOKUP(CONCATENATE($A161,X$1),'Исх-увл.отчёт'!$A$2:$F$3000,6,FALSE),"-")</f>
        <v>-</v>
      </c>
      <c r="Y161" s="9" t="str">
        <f>IFERROR(VLOOKUP(CONCATENATE($A161,Y$1),'Исх-увл.отчёт'!$A$2:$F$3000,6,FALSE),"-")</f>
        <v>-</v>
      </c>
      <c r="Z161" s="9" t="str">
        <f>IFERROR(VLOOKUP(CONCATENATE($A161,Z$1),'Исх-увл.отчёт'!$A$2:$F$3000,6,FALSE),"-")</f>
        <v>-</v>
      </c>
      <c r="AA161" s="9" t="str">
        <f>IFERROR(VLOOKUP(CONCATENATE($A161,AA$1),'Исх-увл.отчёт'!$A$2:$F$3000,6,FALSE),"-")</f>
        <v>-</v>
      </c>
      <c r="AB161" s="9" t="str">
        <f>IFERROR(VLOOKUP(CONCATENATE($A161,AB$1),'Исх-увл.отчёт'!$A$2:$F$3000,6,FALSE),"-")</f>
        <v>-</v>
      </c>
      <c r="AC161" s="9" t="str">
        <f>IFERROR(VLOOKUP(CONCATENATE($A161,AC$1),'Исх-увл.отчёт'!$A$2:$F$3000,6,FALSE),"-")</f>
        <v>-</v>
      </c>
      <c r="AD161" s="9" t="str">
        <f>IFERROR(VLOOKUP(CONCATENATE($A161,AD$1),'Исх-увл.отчёт'!$A$2:$F$3000,6,FALSE),"-")</f>
        <v>-</v>
      </c>
      <c r="AE161" s="9" t="str">
        <f>IFERROR(VLOOKUP(CONCATENATE($A161,AE$1),'Исх-увл.отчёт'!$A$2:$F$3000,6,FALSE),"-")</f>
        <v>-</v>
      </c>
      <c r="AF161" s="9" t="str">
        <f>IFERROR(VLOOKUP(CONCATENATE($A161,AF$1),'Исх-увл.отчёт'!$A$2:$F$3000,6,FALSE),"-")</f>
        <v>-</v>
      </c>
      <c r="AG161" s="9" t="str">
        <f>IFERROR(VLOOKUP(CONCATENATE($A161,AG$1),'Исх-увл.отчёт'!$A$2:$F$3000,6,FALSE),"-")</f>
        <v>-</v>
      </c>
      <c r="AH161" s="9" t="str">
        <f>IFERROR(VLOOKUP(CONCATENATE($A161,AH$1),'Исх-увл.отчёт'!$A$2:$F$3000,6,FALSE),"-")</f>
        <v>-</v>
      </c>
      <c r="AI161" s="9" t="str">
        <f>IFERROR(VLOOKUP(CONCATENATE($A161,AI$1),'Исх-увл.отчёт'!$A$2:$F$3000,6,FALSE),"-")</f>
        <v>-</v>
      </c>
      <c r="AJ161" s="9" t="str">
        <f>IFERROR(VLOOKUP(CONCATENATE($A161,AJ$1),'Исх-увл.отчёт'!$A$2:$F$3000,6,FALSE),"-")</f>
        <v>-</v>
      </c>
      <c r="AK161" s="9" t="str">
        <f>IFERROR(VLOOKUP(CONCATENATE($A161,AK$1),'Исх-увл.отчёт'!$A$2:$F$3000,6,FALSE),"-")</f>
        <v>-</v>
      </c>
      <c r="AL161" s="9" t="str">
        <f>IFERROR(VLOOKUP(CONCATENATE($A161,AL$1),'Исх-увл.отчёт'!$A$2:$F$3000,6,FALSE),"-")</f>
        <v>-</v>
      </c>
      <c r="AM161" s="9" t="str">
        <f>IFERROR(VLOOKUP(CONCATENATE($A161,AM$1),'Исх-увл.отчёт'!$A$2:$F$3000,6,FALSE),"-")</f>
        <v>-</v>
      </c>
      <c r="AN161" s="9" t="str">
        <f>IFERROR(VLOOKUP(CONCATENATE($A161,AN$1),'Исх-увл.отчёт'!$A$2:$F$3000,6,FALSE),"-")</f>
        <v>-</v>
      </c>
      <c r="AO161" s="9" t="str">
        <f>IFERROR(VLOOKUP(CONCATENATE($A161,AO$1),'Исх-увл.отчёт'!$A$2:$F$3000,6,FALSE),"-")</f>
        <v>-</v>
      </c>
      <c r="AP161" s="9" t="str">
        <f>IFERROR(VLOOKUP(CONCATENATE($A161,AP$1),'Исх-увл.отчёт'!$A$2:$F$3000,6,FALSE),"-")</f>
        <v>-</v>
      </c>
      <c r="AQ161" s="9" t="str">
        <f>IFERROR(VLOOKUP(CONCATENATE($A161,AQ$1),'Исх-увл.отчёт'!$A$2:$F$3000,6,FALSE),"-")</f>
        <v>-</v>
      </c>
      <c r="AR161" s="9" t="str">
        <f>IFERROR(VLOOKUP(CONCATENATE($A161,AR$1),'Исх-увл.отчёт'!$A$2:$F$3000,6,FALSE),"-")</f>
        <v>-</v>
      </c>
      <c r="AS161" s="9" t="str">
        <f>IFERROR(VLOOKUP(CONCATENATE($A161,AS$1),'Исх-увл.отчёт'!$A$2:$F$3000,6,FALSE),"-")</f>
        <v>-</v>
      </c>
      <c r="AT161" s="9" t="str">
        <f>IFERROR(VLOOKUP(CONCATENATE($A161,AT$1),'Исх-увл.отчёт'!$A$2:$F$3000,6,FALSE),"-")</f>
        <v>-</v>
      </c>
      <c r="AU161" s="9" t="str">
        <f>IFERROR(VLOOKUP(CONCATENATE($A161,AU$1),'Исх-увл.отчёт'!$A$2:$F$3000,6,FALSE),"-")</f>
        <v>-</v>
      </c>
      <c r="AV161" s="9" t="str">
        <f>IFERROR(VLOOKUP(CONCATENATE($A161,AV$1),'Исх-увл.отчёт'!$A$2:$F$3000,6,FALSE),"-")</f>
        <v>-</v>
      </c>
      <c r="AW161" s="9" t="str">
        <f>IFERROR(VLOOKUP(CONCATENATE($A161,AW$1),'Исх-увл.отчёт'!$A$2:$F$3000,6,FALSE),"-")</f>
        <v>-</v>
      </c>
      <c r="AX161" s="9" t="str">
        <f>IFERROR(VLOOKUP(CONCATENATE($A161,AX$1),'Исх-увл.отчёт'!$A$2:$F$3000,6,FALSE),"-")</f>
        <v>-</v>
      </c>
      <c r="AY161" s="9" t="str">
        <f>IFERROR(VLOOKUP(CONCATENATE($A161,AY$1),'Исх-увл.отчёт'!$A$2:$F$3000,6,FALSE),"-")</f>
        <v>-</v>
      </c>
      <c r="AZ161" s="9" t="str">
        <f>IFERROR(VLOOKUP(CONCATENATE($A161,AZ$1),'Исх-увл.отчёт'!$A$2:$F$3000,6,FALSE),"-")</f>
        <v>-</v>
      </c>
      <c r="BA161" s="9" t="str">
        <f>IFERROR(VLOOKUP(CONCATENATE($A161,BA$1),'Исх-увл.отчёт'!$A$2:$F$3000,6,FALSE),"-")</f>
        <v>-</v>
      </c>
      <c r="BB161" s="9" t="str">
        <f>IFERROR(VLOOKUP(CONCATENATE($A161,BB$1),'Исх-увл.отчёт'!$A$2:$F$3000,6,FALSE),"-")</f>
        <v>-</v>
      </c>
      <c r="BC161" s="9" t="str">
        <f>IFERROR(VLOOKUP(CONCATENATE($A161,BC$1),'Исх-увл.отчёт'!$A$2:$F$3000,6,FALSE),"-")</f>
        <v>-</v>
      </c>
      <c r="BD161" s="9" t="str">
        <f>IFERROR(VLOOKUP(CONCATENATE($A161,BD$1),'Исх-увл.отчёт'!$A$2:$F$3000,6,FALSE),"-")</f>
        <v>-</v>
      </c>
      <c r="BE161" s="9" t="str">
        <f>IFERROR(VLOOKUP(CONCATENATE($A161,BE$1),'Исх-увл.отчёт'!$A$2:$F$3000,6,FALSE),"-")</f>
        <v>-</v>
      </c>
      <c r="BF161" s="9" t="str">
        <f>IFERROR(VLOOKUP(CONCATENATE($A161,BF$1),'Исх-увл.отчёт'!$A$2:$F$3000,6,FALSE),"-")</f>
        <v>-</v>
      </c>
      <c r="BG161" s="9" t="str">
        <f>IFERROR(VLOOKUP(CONCATENATE($A161,BG$1),'Исх-увл.отчёт'!$A$2:$F$3000,6,FALSE),"-")</f>
        <v>-</v>
      </c>
      <c r="BH161" s="37"/>
    </row>
    <row r="162" spans="1:60">
      <c r="A162" s="125">
        <f t="shared" si="11"/>
        <v>61</v>
      </c>
      <c r="B162" s="9" t="str">
        <f>IFERROR(VLOOKUP(CONCATENATE($A162,B$1),'Исх-увл.отчёт'!$A$2:$F$3000,6,FALSE),"-")</f>
        <v>-</v>
      </c>
      <c r="C162" s="9" t="str">
        <f>IFERROR(VLOOKUP(CONCATENATE($A162,C$1),'Исх-увл.отчёт'!$A$2:$F$3000,6,FALSE),"-")</f>
        <v>-</v>
      </c>
      <c r="D162" s="9" t="str">
        <f>IFERROR(VLOOKUP(CONCATENATE($A162,D$1),'Исх-увл.отчёт'!$A$2:$F$3000,6,FALSE),"-")</f>
        <v>-</v>
      </c>
      <c r="E162" s="9" t="str">
        <f>IFERROR(VLOOKUP(CONCATENATE($A162,E$1),'Исх-увл.отчёт'!$A$2:$F$3000,6,FALSE),"-")</f>
        <v>-</v>
      </c>
      <c r="F162" s="9" t="str">
        <f>IFERROR(VLOOKUP(CONCATENATE($A162,F$1),'Исх-увл.отчёт'!$A$2:$F$3000,6,FALSE),"-")</f>
        <v>-</v>
      </c>
      <c r="G162" s="9" t="str">
        <f>IFERROR(VLOOKUP(CONCATENATE($A162,G$1),'Исх-увл.отчёт'!$A$2:$F$3000,6,FALSE),"-")</f>
        <v>-</v>
      </c>
      <c r="H162" s="9" t="str">
        <f>IFERROR(VLOOKUP(CONCATENATE($A162,H$1),'Исх-увл.отчёт'!$A$2:$F$3000,6,FALSE),"-")</f>
        <v>-</v>
      </c>
      <c r="I162" s="9" t="str">
        <f>IFERROR(VLOOKUP(CONCATENATE($A162,I$1),'Исх-увл.отчёт'!$A$2:$F$3000,6,FALSE),"-")</f>
        <v>-</v>
      </c>
      <c r="J162" s="9" t="str">
        <f>IFERROR(VLOOKUP(CONCATENATE($A162,J$1),'Исх-увл.отчёт'!$A$2:$F$3000,6,FALSE),"-")</f>
        <v>-</v>
      </c>
      <c r="K162" s="9" t="str">
        <f>IFERROR(VLOOKUP(CONCATENATE($A162,K$1),'Исх-увл.отчёт'!$A$2:$F$3000,6,FALSE),"-")</f>
        <v>-</v>
      </c>
      <c r="L162" s="9" t="str">
        <f>IFERROR(VLOOKUP(CONCATENATE($A162,L$1),'Исх-увл.отчёт'!$A$2:$F$3000,6,FALSE),"-")</f>
        <v>НЕТ</v>
      </c>
      <c r="M162" s="9" t="str">
        <f>IFERROR(VLOOKUP(CONCATENATE($A162,M$1),'Исх-увл.отчёт'!$A$2:$F$3000,6,FALSE),"-")</f>
        <v>-</v>
      </c>
      <c r="N162" s="9" t="str">
        <f>IFERROR(VLOOKUP(CONCATENATE($A162,N$1),'Исх-увл.отчёт'!$A$2:$F$3000,6,FALSE),"-")</f>
        <v>-</v>
      </c>
      <c r="O162" s="9" t="str">
        <f>IFERROR(VLOOKUP(CONCATENATE($A162,O$1),'Исх-увл.отчёт'!$A$2:$F$3000,6,FALSE),"-")</f>
        <v>-</v>
      </c>
      <c r="P162" s="9" t="str">
        <f>IFERROR(VLOOKUP(CONCATENATE($A162,P$1),'Исх-увл.отчёт'!$A$2:$F$3000,6,FALSE),"-")</f>
        <v>-</v>
      </c>
      <c r="Q162" s="9" t="str">
        <f>IFERROR(VLOOKUP(CONCATENATE($A162,Q$1),'Исх-увл.отчёт'!$A$2:$F$3000,6,FALSE),"-")</f>
        <v>-</v>
      </c>
      <c r="R162" s="9" t="str">
        <f>IFERROR(VLOOKUP(CONCATENATE($A162,R$1),'Исх-увл.отчёт'!$A$2:$F$3000,6,FALSE),"-")</f>
        <v>-</v>
      </c>
      <c r="S162" s="9" t="str">
        <f>IFERROR(VLOOKUP(CONCATENATE($A162,S$1),'Исх-увл.отчёт'!$A$2:$F$3000,6,FALSE),"-")</f>
        <v>-</v>
      </c>
      <c r="T162" s="9" t="str">
        <f>IFERROR(VLOOKUP(CONCATENATE($A162,T$1),'Исх-увл.отчёт'!$A$2:$F$3000,6,FALSE),"-")</f>
        <v>-</v>
      </c>
      <c r="U162" s="9" t="str">
        <f>IFERROR(VLOOKUP(CONCATENATE($A162,U$1),'Исх-увл.отчёт'!$A$2:$F$3000,6,FALSE),"-")</f>
        <v>-</v>
      </c>
      <c r="V162" s="9" t="str">
        <f>IFERROR(VLOOKUP(CONCATENATE($A162,V$1),'Исх-увл.отчёт'!$A$2:$F$3000,6,FALSE),"-")</f>
        <v>-</v>
      </c>
      <c r="W162" s="9" t="str">
        <f>IFERROR(VLOOKUP(CONCATENATE($A162,W$1),'Исх-увл.отчёт'!$A$2:$F$3000,6,FALSE),"-")</f>
        <v>-</v>
      </c>
      <c r="X162" s="9" t="str">
        <f>IFERROR(VLOOKUP(CONCATENATE($A162,X$1),'Исх-увл.отчёт'!$A$2:$F$3000,6,FALSE),"-")</f>
        <v>-</v>
      </c>
      <c r="Y162" s="9" t="str">
        <f>IFERROR(VLOOKUP(CONCATENATE($A162,Y$1),'Исх-увл.отчёт'!$A$2:$F$3000,6,FALSE),"-")</f>
        <v>-</v>
      </c>
      <c r="Z162" s="9" t="str">
        <f>IFERROR(VLOOKUP(CONCATENATE($A162,Z$1),'Исх-увл.отчёт'!$A$2:$F$3000,6,FALSE),"-")</f>
        <v>-</v>
      </c>
      <c r="AA162" s="9" t="str">
        <f>IFERROR(VLOOKUP(CONCATENATE($A162,AA$1),'Исх-увл.отчёт'!$A$2:$F$3000,6,FALSE),"-")</f>
        <v>-</v>
      </c>
      <c r="AB162" s="9" t="str">
        <f>IFERROR(VLOOKUP(CONCATENATE($A162,AB$1),'Исх-увл.отчёт'!$A$2:$F$3000,6,FALSE),"-")</f>
        <v>-</v>
      </c>
      <c r="AC162" s="9" t="str">
        <f>IFERROR(VLOOKUP(CONCATENATE($A162,AC$1),'Исх-увл.отчёт'!$A$2:$F$3000,6,FALSE),"-")</f>
        <v>-</v>
      </c>
      <c r="AD162" s="9" t="str">
        <f>IFERROR(VLOOKUP(CONCATENATE($A162,AD$1),'Исх-увл.отчёт'!$A$2:$F$3000,6,FALSE),"-")</f>
        <v>-</v>
      </c>
      <c r="AE162" s="9" t="str">
        <f>IFERROR(VLOOKUP(CONCATENATE($A162,AE$1),'Исх-увл.отчёт'!$A$2:$F$3000,6,FALSE),"-")</f>
        <v>-</v>
      </c>
      <c r="AF162" s="9" t="str">
        <f>IFERROR(VLOOKUP(CONCATENATE($A162,AF$1),'Исх-увл.отчёт'!$A$2:$F$3000,6,FALSE),"-")</f>
        <v>-</v>
      </c>
      <c r="AG162" s="9" t="str">
        <f>IFERROR(VLOOKUP(CONCATENATE($A162,AG$1),'Исх-увл.отчёт'!$A$2:$F$3000,6,FALSE),"-")</f>
        <v>-</v>
      </c>
      <c r="AH162" s="9" t="str">
        <f>IFERROR(VLOOKUP(CONCATENATE($A162,AH$1),'Исх-увл.отчёт'!$A$2:$F$3000,6,FALSE),"-")</f>
        <v>-</v>
      </c>
      <c r="AI162" s="9" t="str">
        <f>IFERROR(VLOOKUP(CONCATENATE($A162,AI$1),'Исх-увл.отчёт'!$A$2:$F$3000,6,FALSE),"-")</f>
        <v>-</v>
      </c>
      <c r="AJ162" s="9" t="str">
        <f>IFERROR(VLOOKUP(CONCATENATE($A162,AJ$1),'Исх-увл.отчёт'!$A$2:$F$3000,6,FALSE),"-")</f>
        <v>-</v>
      </c>
      <c r="AK162" s="9" t="str">
        <f>IFERROR(VLOOKUP(CONCATENATE($A162,AK$1),'Исх-увл.отчёт'!$A$2:$F$3000,6,FALSE),"-")</f>
        <v>ДА</v>
      </c>
      <c r="AL162" s="9" t="str">
        <f>IFERROR(VLOOKUP(CONCATENATE($A162,AL$1),'Исх-увл.отчёт'!$A$2:$F$3000,6,FALSE),"-")</f>
        <v>-</v>
      </c>
      <c r="AM162" s="9" t="str">
        <f>IFERROR(VLOOKUP(CONCATENATE($A162,AM$1),'Исх-увл.отчёт'!$A$2:$F$3000,6,FALSE),"-")</f>
        <v>-</v>
      </c>
      <c r="AN162" s="9" t="str">
        <f>IFERROR(VLOOKUP(CONCATENATE($A162,AN$1),'Исх-увл.отчёт'!$A$2:$F$3000,6,FALSE),"-")</f>
        <v>НЕТ</v>
      </c>
      <c r="AO162" s="9" t="str">
        <f>IFERROR(VLOOKUP(CONCATENATE($A162,AO$1),'Исх-увл.отчёт'!$A$2:$F$3000,6,FALSE),"-")</f>
        <v>-</v>
      </c>
      <c r="AP162" s="9" t="str">
        <f>IFERROR(VLOOKUP(CONCATENATE($A162,AP$1),'Исх-увл.отчёт'!$A$2:$F$3000,6,FALSE),"-")</f>
        <v>-</v>
      </c>
      <c r="AQ162" s="9" t="str">
        <f>IFERROR(VLOOKUP(CONCATENATE($A162,AQ$1),'Исх-увл.отчёт'!$A$2:$F$3000,6,FALSE),"-")</f>
        <v>-</v>
      </c>
      <c r="AR162" s="9" t="str">
        <f>IFERROR(VLOOKUP(CONCATENATE($A162,AR$1),'Исх-увл.отчёт'!$A$2:$F$3000,6,FALSE),"-")</f>
        <v>-</v>
      </c>
      <c r="AS162" s="9" t="str">
        <f>IFERROR(VLOOKUP(CONCATENATE($A162,AS$1),'Исх-увл.отчёт'!$A$2:$F$3000,6,FALSE),"-")</f>
        <v>-</v>
      </c>
      <c r="AT162" s="9" t="str">
        <f>IFERROR(VLOOKUP(CONCATENATE($A162,AT$1),'Исх-увл.отчёт'!$A$2:$F$3000,6,FALSE),"-")</f>
        <v>-</v>
      </c>
      <c r="AU162" s="9" t="str">
        <f>IFERROR(VLOOKUP(CONCATENATE($A162,AU$1),'Исх-увл.отчёт'!$A$2:$F$3000,6,FALSE),"-")</f>
        <v>-</v>
      </c>
      <c r="AV162" s="9" t="str">
        <f>IFERROR(VLOOKUP(CONCATENATE($A162,AV$1),'Исх-увл.отчёт'!$A$2:$F$3000,6,FALSE),"-")</f>
        <v>-</v>
      </c>
      <c r="AW162" s="9" t="str">
        <f>IFERROR(VLOOKUP(CONCATENATE($A162,AW$1),'Исх-увл.отчёт'!$A$2:$F$3000,6,FALSE),"-")</f>
        <v>-</v>
      </c>
      <c r="AX162" s="9" t="str">
        <f>IFERROR(VLOOKUP(CONCATENATE($A162,AX$1),'Исх-увл.отчёт'!$A$2:$F$3000,6,FALSE),"-")</f>
        <v>-</v>
      </c>
      <c r="AY162" s="9" t="str">
        <f>IFERROR(VLOOKUP(CONCATENATE($A162,AY$1),'Исх-увл.отчёт'!$A$2:$F$3000,6,FALSE),"-")</f>
        <v>-</v>
      </c>
      <c r="AZ162" s="9" t="str">
        <f>IFERROR(VLOOKUP(CONCATENATE($A162,AZ$1),'Исх-увл.отчёт'!$A$2:$F$3000,6,FALSE),"-")</f>
        <v>-</v>
      </c>
      <c r="BA162" s="9" t="str">
        <f>IFERROR(VLOOKUP(CONCATENATE($A162,BA$1),'Исх-увл.отчёт'!$A$2:$F$3000,6,FALSE),"-")</f>
        <v>-</v>
      </c>
      <c r="BB162" s="9" t="str">
        <f>IFERROR(VLOOKUP(CONCATENATE($A162,BB$1),'Исх-увл.отчёт'!$A$2:$F$3000,6,FALSE),"-")</f>
        <v>-</v>
      </c>
      <c r="BC162" s="9" t="str">
        <f>IFERROR(VLOOKUP(CONCATENATE($A162,BC$1),'Исх-увл.отчёт'!$A$2:$F$3000,6,FALSE),"-")</f>
        <v>НЕТ</v>
      </c>
      <c r="BD162" s="9" t="str">
        <f>IFERROR(VLOOKUP(CONCATENATE($A162,BD$1),'Исх-увл.отчёт'!$A$2:$F$3000,6,FALSE),"-")</f>
        <v>-</v>
      </c>
      <c r="BE162" s="9" t="str">
        <f>IFERROR(VLOOKUP(CONCATENATE($A162,BE$1),'Исх-увл.отчёт'!$A$2:$F$3000,6,FALSE),"-")</f>
        <v>-</v>
      </c>
      <c r="BF162" s="9" t="str">
        <f>IFERROR(VLOOKUP(CONCATENATE($A162,BF$1),'Исх-увл.отчёт'!$A$2:$F$3000,6,FALSE),"-")</f>
        <v>-</v>
      </c>
      <c r="BG162" s="9" t="str">
        <f>IFERROR(VLOOKUP(CONCATENATE($A162,BG$1),'Исх-увл.отчёт'!$A$2:$F$3000,6,FALSE),"-")</f>
        <v>-</v>
      </c>
      <c r="BH162" s="37"/>
    </row>
    <row r="163" spans="1:60">
      <c r="A163" s="125">
        <f t="shared" si="11"/>
        <v>62</v>
      </c>
      <c r="B163" s="9" t="str">
        <f>IFERROR(VLOOKUP(CONCATENATE($A163,B$1),'Исх-увл.отчёт'!$A$2:$F$3000,6,FALSE),"-")</f>
        <v>-</v>
      </c>
      <c r="C163" s="9" t="str">
        <f>IFERROR(VLOOKUP(CONCATENATE($A163,C$1),'Исх-увл.отчёт'!$A$2:$F$3000,6,FALSE),"-")</f>
        <v>-</v>
      </c>
      <c r="D163" s="9" t="str">
        <f>IFERROR(VLOOKUP(CONCATENATE($A163,D$1),'Исх-увл.отчёт'!$A$2:$F$3000,6,FALSE),"-")</f>
        <v>-</v>
      </c>
      <c r="E163" s="9" t="str">
        <f>IFERROR(VLOOKUP(CONCATENATE($A163,E$1),'Исх-увл.отчёт'!$A$2:$F$3000,6,FALSE),"-")</f>
        <v>-</v>
      </c>
      <c r="F163" s="9" t="str">
        <f>IFERROR(VLOOKUP(CONCATENATE($A163,F$1),'Исх-увл.отчёт'!$A$2:$F$3000,6,FALSE),"-")</f>
        <v>-</v>
      </c>
      <c r="G163" s="9" t="str">
        <f>IFERROR(VLOOKUP(CONCATENATE($A163,G$1),'Исх-увл.отчёт'!$A$2:$F$3000,6,FALSE),"-")</f>
        <v>-</v>
      </c>
      <c r="H163" s="9" t="str">
        <f>IFERROR(VLOOKUP(CONCATENATE($A163,H$1),'Исх-увл.отчёт'!$A$2:$F$3000,6,FALSE),"-")</f>
        <v>-</v>
      </c>
      <c r="I163" s="9" t="str">
        <f>IFERROR(VLOOKUP(CONCATENATE($A163,I$1),'Исх-увл.отчёт'!$A$2:$F$3000,6,FALSE),"-")</f>
        <v>-</v>
      </c>
      <c r="J163" s="9" t="str">
        <f>IFERROR(VLOOKUP(CONCATENATE($A163,J$1),'Исх-увл.отчёт'!$A$2:$F$3000,6,FALSE),"-")</f>
        <v>-</v>
      </c>
      <c r="K163" s="9" t="str">
        <f>IFERROR(VLOOKUP(CONCATENATE($A163,K$1),'Исх-увл.отчёт'!$A$2:$F$3000,6,FALSE),"-")</f>
        <v>-</v>
      </c>
      <c r="L163" s="9" t="str">
        <f>IFERROR(VLOOKUP(CONCATENATE($A163,L$1),'Исх-увл.отчёт'!$A$2:$F$3000,6,FALSE),"-")</f>
        <v>-</v>
      </c>
      <c r="M163" s="9" t="str">
        <f>IFERROR(VLOOKUP(CONCATENATE($A163,M$1),'Исх-увл.отчёт'!$A$2:$F$3000,6,FALSE),"-")</f>
        <v>-</v>
      </c>
      <c r="N163" s="9" t="str">
        <f>IFERROR(VLOOKUP(CONCATENATE($A163,N$1),'Исх-увл.отчёт'!$A$2:$F$3000,6,FALSE),"-")</f>
        <v>-</v>
      </c>
      <c r="O163" s="9" t="str">
        <f>IFERROR(VLOOKUP(CONCATENATE($A163,O$1),'Исх-увл.отчёт'!$A$2:$F$3000,6,FALSE),"-")</f>
        <v>-</v>
      </c>
      <c r="P163" s="9" t="str">
        <f>IFERROR(VLOOKUP(CONCATENATE($A163,P$1),'Исх-увл.отчёт'!$A$2:$F$3000,6,FALSE),"-")</f>
        <v>-</v>
      </c>
      <c r="Q163" s="9" t="str">
        <f>IFERROR(VLOOKUP(CONCATENATE($A163,Q$1),'Исх-увл.отчёт'!$A$2:$F$3000,6,FALSE),"-")</f>
        <v>-</v>
      </c>
      <c r="R163" s="9" t="str">
        <f>IFERROR(VLOOKUP(CONCATENATE($A163,R$1),'Исх-увл.отчёт'!$A$2:$F$3000,6,FALSE),"-")</f>
        <v>-</v>
      </c>
      <c r="S163" s="9" t="str">
        <f>IFERROR(VLOOKUP(CONCATENATE($A163,S$1),'Исх-увл.отчёт'!$A$2:$F$3000,6,FALSE),"-")</f>
        <v>-</v>
      </c>
      <c r="T163" s="9" t="str">
        <f>IFERROR(VLOOKUP(CONCATENATE($A163,T$1),'Исх-увл.отчёт'!$A$2:$F$3000,6,FALSE),"-")</f>
        <v>-</v>
      </c>
      <c r="U163" s="9" t="str">
        <f>IFERROR(VLOOKUP(CONCATENATE($A163,U$1),'Исх-увл.отчёт'!$A$2:$F$3000,6,FALSE),"-")</f>
        <v>-</v>
      </c>
      <c r="V163" s="9" t="str">
        <f>IFERROR(VLOOKUP(CONCATENATE($A163,V$1),'Исх-увл.отчёт'!$A$2:$F$3000,6,FALSE),"-")</f>
        <v>-</v>
      </c>
      <c r="W163" s="9" t="str">
        <f>IFERROR(VLOOKUP(CONCATENATE($A163,W$1),'Исх-увл.отчёт'!$A$2:$F$3000,6,FALSE),"-")</f>
        <v>-</v>
      </c>
      <c r="X163" s="9" t="str">
        <f>IFERROR(VLOOKUP(CONCATENATE($A163,X$1),'Исх-увл.отчёт'!$A$2:$F$3000,6,FALSE),"-")</f>
        <v>-</v>
      </c>
      <c r="Y163" s="9" t="str">
        <f>IFERROR(VLOOKUP(CONCATENATE($A163,Y$1),'Исх-увл.отчёт'!$A$2:$F$3000,6,FALSE),"-")</f>
        <v>-</v>
      </c>
      <c r="Z163" s="9" t="str">
        <f>IFERROR(VLOOKUP(CONCATENATE($A163,Z$1),'Исх-увл.отчёт'!$A$2:$F$3000,6,FALSE),"-")</f>
        <v>-</v>
      </c>
      <c r="AA163" s="9" t="str">
        <f>IFERROR(VLOOKUP(CONCATENATE($A163,AA$1),'Исх-увл.отчёт'!$A$2:$F$3000,6,FALSE),"-")</f>
        <v>-</v>
      </c>
      <c r="AB163" s="9" t="str">
        <f>IFERROR(VLOOKUP(CONCATENATE($A163,AB$1),'Исх-увл.отчёт'!$A$2:$F$3000,6,FALSE),"-")</f>
        <v>-</v>
      </c>
      <c r="AC163" s="9" t="str">
        <f>IFERROR(VLOOKUP(CONCATENATE($A163,AC$1),'Исх-увл.отчёт'!$A$2:$F$3000,6,FALSE),"-")</f>
        <v>-</v>
      </c>
      <c r="AD163" s="9" t="str">
        <f>IFERROR(VLOOKUP(CONCATENATE($A163,AD$1),'Исх-увл.отчёт'!$A$2:$F$3000,6,FALSE),"-")</f>
        <v>-</v>
      </c>
      <c r="AE163" s="9" t="str">
        <f>IFERROR(VLOOKUP(CONCATENATE($A163,AE$1),'Исх-увл.отчёт'!$A$2:$F$3000,6,FALSE),"-")</f>
        <v>-</v>
      </c>
      <c r="AF163" s="9" t="str">
        <f>IFERROR(VLOOKUP(CONCATENATE($A163,AF$1),'Исх-увл.отчёт'!$A$2:$F$3000,6,FALSE),"-")</f>
        <v>-</v>
      </c>
      <c r="AG163" s="9" t="str">
        <f>IFERROR(VLOOKUP(CONCATENATE($A163,AG$1),'Исх-увл.отчёт'!$A$2:$F$3000,6,FALSE),"-")</f>
        <v>-</v>
      </c>
      <c r="AH163" s="9" t="str">
        <f>IFERROR(VLOOKUP(CONCATENATE($A163,AH$1),'Исх-увл.отчёт'!$A$2:$F$3000,6,FALSE),"-")</f>
        <v>-</v>
      </c>
      <c r="AI163" s="9" t="str">
        <f>IFERROR(VLOOKUP(CONCATENATE($A163,AI$1),'Исх-увл.отчёт'!$A$2:$F$3000,6,FALSE),"-")</f>
        <v>-</v>
      </c>
      <c r="AJ163" s="9" t="str">
        <f>IFERROR(VLOOKUP(CONCATENATE($A163,AJ$1),'Исх-увл.отчёт'!$A$2:$F$3000,6,FALSE),"-")</f>
        <v>-</v>
      </c>
      <c r="AK163" s="9" t="str">
        <f>IFERROR(VLOOKUP(CONCATENATE($A163,AK$1),'Исх-увл.отчёт'!$A$2:$F$3000,6,FALSE),"-")</f>
        <v>-</v>
      </c>
      <c r="AL163" s="9" t="str">
        <f>IFERROR(VLOOKUP(CONCATENATE($A163,AL$1),'Исх-увл.отчёт'!$A$2:$F$3000,6,FALSE),"-")</f>
        <v>-</v>
      </c>
      <c r="AM163" s="9" t="str">
        <f>IFERROR(VLOOKUP(CONCATENATE($A163,AM$1),'Исх-увл.отчёт'!$A$2:$F$3000,6,FALSE),"-")</f>
        <v>-</v>
      </c>
      <c r="AN163" s="9" t="str">
        <f>IFERROR(VLOOKUP(CONCATENATE($A163,AN$1),'Исх-увл.отчёт'!$A$2:$F$3000,6,FALSE),"-")</f>
        <v>-</v>
      </c>
      <c r="AO163" s="9" t="str">
        <f>IFERROR(VLOOKUP(CONCATENATE($A163,AO$1),'Исх-увл.отчёт'!$A$2:$F$3000,6,FALSE),"-")</f>
        <v>-</v>
      </c>
      <c r="AP163" s="9" t="str">
        <f>IFERROR(VLOOKUP(CONCATENATE($A163,AP$1),'Исх-увл.отчёт'!$A$2:$F$3000,6,FALSE),"-")</f>
        <v>-</v>
      </c>
      <c r="AQ163" s="9" t="str">
        <f>IFERROR(VLOOKUP(CONCATENATE($A163,AQ$1),'Исх-увл.отчёт'!$A$2:$F$3000,6,FALSE),"-")</f>
        <v>-</v>
      </c>
      <c r="AR163" s="9" t="str">
        <f>IFERROR(VLOOKUP(CONCATENATE($A163,AR$1),'Исх-увл.отчёт'!$A$2:$F$3000,6,FALSE),"-")</f>
        <v>-</v>
      </c>
      <c r="AS163" s="9" t="str">
        <f>IFERROR(VLOOKUP(CONCATENATE($A163,AS$1),'Исх-увл.отчёт'!$A$2:$F$3000,6,FALSE),"-")</f>
        <v>-</v>
      </c>
      <c r="AT163" s="9" t="str">
        <f>IFERROR(VLOOKUP(CONCATENATE($A163,AT$1),'Исх-увл.отчёт'!$A$2:$F$3000,6,FALSE),"-")</f>
        <v>-</v>
      </c>
      <c r="AU163" s="9" t="str">
        <f>IFERROR(VLOOKUP(CONCATENATE($A163,AU$1),'Исх-увл.отчёт'!$A$2:$F$3000,6,FALSE),"-")</f>
        <v>-</v>
      </c>
      <c r="AV163" s="9" t="str">
        <f>IFERROR(VLOOKUP(CONCATENATE($A163,AV$1),'Исх-увл.отчёт'!$A$2:$F$3000,6,FALSE),"-")</f>
        <v>-</v>
      </c>
      <c r="AW163" s="9" t="str">
        <f>IFERROR(VLOOKUP(CONCATENATE($A163,AW$1),'Исх-увл.отчёт'!$A$2:$F$3000,6,FALSE),"-")</f>
        <v>-</v>
      </c>
      <c r="AX163" s="9" t="str">
        <f>IFERROR(VLOOKUP(CONCATENATE($A163,AX$1),'Исх-увл.отчёт'!$A$2:$F$3000,6,FALSE),"-")</f>
        <v>-</v>
      </c>
      <c r="AY163" s="9" t="str">
        <f>IFERROR(VLOOKUP(CONCATENATE($A163,AY$1),'Исх-увл.отчёт'!$A$2:$F$3000,6,FALSE),"-")</f>
        <v>-</v>
      </c>
      <c r="AZ163" s="9" t="str">
        <f>IFERROR(VLOOKUP(CONCATENATE($A163,AZ$1),'Исх-увл.отчёт'!$A$2:$F$3000,6,FALSE),"-")</f>
        <v>-</v>
      </c>
      <c r="BA163" s="9" t="str">
        <f>IFERROR(VLOOKUP(CONCATENATE($A163,BA$1),'Исх-увл.отчёт'!$A$2:$F$3000,6,FALSE),"-")</f>
        <v>-</v>
      </c>
      <c r="BB163" s="9" t="str">
        <f>IFERROR(VLOOKUP(CONCATENATE($A163,BB$1),'Исх-увл.отчёт'!$A$2:$F$3000,6,FALSE),"-")</f>
        <v>-</v>
      </c>
      <c r="BC163" s="9" t="str">
        <f>IFERROR(VLOOKUP(CONCATENATE($A163,BC$1),'Исх-увл.отчёт'!$A$2:$F$3000,6,FALSE),"-")</f>
        <v>-</v>
      </c>
      <c r="BD163" s="9" t="str">
        <f>IFERROR(VLOOKUP(CONCATENATE($A163,BD$1),'Исх-увл.отчёт'!$A$2:$F$3000,6,FALSE),"-")</f>
        <v>-</v>
      </c>
      <c r="BE163" s="9" t="str">
        <f>IFERROR(VLOOKUP(CONCATENATE($A163,BE$1),'Исх-увл.отчёт'!$A$2:$F$3000,6,FALSE),"-")</f>
        <v>-</v>
      </c>
      <c r="BF163" s="9" t="str">
        <f>IFERROR(VLOOKUP(CONCATENATE($A163,BF$1),'Исх-увл.отчёт'!$A$2:$F$3000,6,FALSE),"-")</f>
        <v>-</v>
      </c>
      <c r="BG163" s="9" t="str">
        <f>IFERROR(VLOOKUP(CONCATENATE($A163,BG$1),'Исх-увл.отчёт'!$A$2:$F$3000,6,FALSE),"-")</f>
        <v>-</v>
      </c>
      <c r="BH163" s="37"/>
    </row>
    <row r="164" spans="1:60">
      <c r="A164" s="125">
        <f t="shared" si="11"/>
        <v>63</v>
      </c>
      <c r="B164" s="9" t="str">
        <f>IFERROR(VLOOKUP(CONCATENATE($A164,B$1),'Исх-увл.отчёт'!$A$2:$F$3000,6,FALSE),"-")</f>
        <v>-</v>
      </c>
      <c r="C164" s="9" t="str">
        <f>IFERROR(VLOOKUP(CONCATENATE($A164,C$1),'Исх-увл.отчёт'!$A$2:$F$3000,6,FALSE),"-")</f>
        <v>-</v>
      </c>
      <c r="D164" s="9" t="str">
        <f>IFERROR(VLOOKUP(CONCATENATE($A164,D$1),'Исх-увл.отчёт'!$A$2:$F$3000,6,FALSE),"-")</f>
        <v>-</v>
      </c>
      <c r="E164" s="9" t="str">
        <f>IFERROR(VLOOKUP(CONCATENATE($A164,E$1),'Исх-увл.отчёт'!$A$2:$F$3000,6,FALSE),"-")</f>
        <v>-</v>
      </c>
      <c r="F164" s="9" t="str">
        <f>IFERROR(VLOOKUP(CONCATENATE($A164,F$1),'Исх-увл.отчёт'!$A$2:$F$3000,6,FALSE),"-")</f>
        <v>-</v>
      </c>
      <c r="G164" s="9" t="str">
        <f>IFERROR(VLOOKUP(CONCATENATE($A164,G$1),'Исх-увл.отчёт'!$A$2:$F$3000,6,FALSE),"-")</f>
        <v>-</v>
      </c>
      <c r="H164" s="9" t="str">
        <f>IFERROR(VLOOKUP(CONCATENATE($A164,H$1),'Исх-увл.отчёт'!$A$2:$F$3000,6,FALSE),"-")</f>
        <v>-</v>
      </c>
      <c r="I164" s="9" t="str">
        <f>IFERROR(VLOOKUP(CONCATENATE($A164,I$1),'Исх-увл.отчёт'!$A$2:$F$3000,6,FALSE),"-")</f>
        <v>-</v>
      </c>
      <c r="J164" s="9" t="str">
        <f>IFERROR(VLOOKUP(CONCATENATE($A164,J$1),'Исх-увл.отчёт'!$A$2:$F$3000,6,FALSE),"-")</f>
        <v>-</v>
      </c>
      <c r="K164" s="9" t="str">
        <f>IFERROR(VLOOKUP(CONCATENATE($A164,K$1),'Исх-увл.отчёт'!$A$2:$F$3000,6,FALSE),"-")</f>
        <v>-</v>
      </c>
      <c r="L164" s="9" t="str">
        <f>IFERROR(VLOOKUP(CONCATENATE($A164,L$1),'Исх-увл.отчёт'!$A$2:$F$3000,6,FALSE),"-")</f>
        <v>НЕТ</v>
      </c>
      <c r="M164" s="9" t="str">
        <f>IFERROR(VLOOKUP(CONCATENATE($A164,M$1),'Исх-увл.отчёт'!$A$2:$F$3000,6,FALSE),"-")</f>
        <v>-</v>
      </c>
      <c r="N164" s="9" t="str">
        <f>IFERROR(VLOOKUP(CONCATENATE($A164,N$1),'Исх-увл.отчёт'!$A$2:$F$3000,6,FALSE),"-")</f>
        <v>-</v>
      </c>
      <c r="O164" s="9" t="str">
        <f>IFERROR(VLOOKUP(CONCATENATE($A164,O$1),'Исх-увл.отчёт'!$A$2:$F$3000,6,FALSE),"-")</f>
        <v>-</v>
      </c>
      <c r="P164" s="9" t="str">
        <f>IFERROR(VLOOKUP(CONCATENATE($A164,P$1),'Исх-увл.отчёт'!$A$2:$F$3000,6,FALSE),"-")</f>
        <v>-</v>
      </c>
      <c r="Q164" s="9" t="str">
        <f>IFERROR(VLOOKUP(CONCATENATE($A164,Q$1),'Исх-увл.отчёт'!$A$2:$F$3000,6,FALSE),"-")</f>
        <v>-</v>
      </c>
      <c r="R164" s="9" t="str">
        <f>IFERROR(VLOOKUP(CONCATENATE($A164,R$1),'Исх-увл.отчёт'!$A$2:$F$3000,6,FALSE),"-")</f>
        <v>-</v>
      </c>
      <c r="S164" s="9" t="str">
        <f>IFERROR(VLOOKUP(CONCATENATE($A164,S$1),'Исх-увл.отчёт'!$A$2:$F$3000,6,FALSE),"-")</f>
        <v>-</v>
      </c>
      <c r="T164" s="9" t="str">
        <f>IFERROR(VLOOKUP(CONCATENATE($A164,T$1),'Исх-увл.отчёт'!$A$2:$F$3000,6,FALSE),"-")</f>
        <v>-</v>
      </c>
      <c r="U164" s="9" t="str">
        <f>IFERROR(VLOOKUP(CONCATENATE($A164,U$1),'Исх-увл.отчёт'!$A$2:$F$3000,6,FALSE),"-")</f>
        <v>НЕТ</v>
      </c>
      <c r="V164" s="9" t="str">
        <f>IFERROR(VLOOKUP(CONCATENATE($A164,V$1),'Исх-увл.отчёт'!$A$2:$F$3000,6,FALSE),"-")</f>
        <v>-</v>
      </c>
      <c r="W164" s="9" t="str">
        <f>IFERROR(VLOOKUP(CONCATENATE($A164,W$1),'Исх-увл.отчёт'!$A$2:$F$3000,6,FALSE),"-")</f>
        <v>-</v>
      </c>
      <c r="X164" s="9" t="str">
        <f>IFERROR(VLOOKUP(CONCATENATE($A164,X$1),'Исх-увл.отчёт'!$A$2:$F$3000,6,FALSE),"-")</f>
        <v>-</v>
      </c>
      <c r="Y164" s="9" t="str">
        <f>IFERROR(VLOOKUP(CONCATENATE($A164,Y$1),'Исх-увл.отчёт'!$A$2:$F$3000,6,FALSE),"-")</f>
        <v>-</v>
      </c>
      <c r="Z164" s="9" t="str">
        <f>IFERROR(VLOOKUP(CONCATENATE($A164,Z$1),'Исх-увл.отчёт'!$A$2:$F$3000,6,FALSE),"-")</f>
        <v>ДА</v>
      </c>
      <c r="AA164" s="9" t="str">
        <f>IFERROR(VLOOKUP(CONCATENATE($A164,AA$1),'Исх-увл.отчёт'!$A$2:$F$3000,6,FALSE),"-")</f>
        <v>-</v>
      </c>
      <c r="AB164" s="9" t="str">
        <f>IFERROR(VLOOKUP(CONCATENATE($A164,AB$1),'Исх-увл.отчёт'!$A$2:$F$3000,6,FALSE),"-")</f>
        <v>-</v>
      </c>
      <c r="AC164" s="9" t="str">
        <f>IFERROR(VLOOKUP(CONCATENATE($A164,AC$1),'Исх-увл.отчёт'!$A$2:$F$3000,6,FALSE),"-")</f>
        <v>-</v>
      </c>
      <c r="AD164" s="9" t="str">
        <f>IFERROR(VLOOKUP(CONCATENATE($A164,AD$1),'Исх-увл.отчёт'!$A$2:$F$3000,6,FALSE),"-")</f>
        <v>-</v>
      </c>
      <c r="AE164" s="9" t="str">
        <f>IFERROR(VLOOKUP(CONCATENATE($A164,AE$1),'Исх-увл.отчёт'!$A$2:$F$3000,6,FALSE),"-")</f>
        <v>-</v>
      </c>
      <c r="AF164" s="9" t="str">
        <f>IFERROR(VLOOKUP(CONCATENATE($A164,AF$1),'Исх-увл.отчёт'!$A$2:$F$3000,6,FALSE),"-")</f>
        <v>-</v>
      </c>
      <c r="AG164" s="9" t="str">
        <f>IFERROR(VLOOKUP(CONCATENATE($A164,AG$1),'Исх-увл.отчёт'!$A$2:$F$3000,6,FALSE),"-")</f>
        <v>НЕТ</v>
      </c>
      <c r="AH164" s="9" t="str">
        <f>IFERROR(VLOOKUP(CONCATENATE($A164,AH$1),'Исх-увл.отчёт'!$A$2:$F$3000,6,FALSE),"-")</f>
        <v>-</v>
      </c>
      <c r="AI164" s="9" t="str">
        <f>IFERROR(VLOOKUP(CONCATENATE($A164,AI$1),'Исх-увл.отчёт'!$A$2:$F$3000,6,FALSE),"-")</f>
        <v>-</v>
      </c>
      <c r="AJ164" s="9" t="str">
        <f>IFERROR(VLOOKUP(CONCATENATE($A164,AJ$1),'Исх-увл.отчёт'!$A$2:$F$3000,6,FALSE),"-")</f>
        <v>-</v>
      </c>
      <c r="AK164" s="9" t="str">
        <f>IFERROR(VLOOKUP(CONCATENATE($A164,AK$1),'Исх-увл.отчёт'!$A$2:$F$3000,6,FALSE),"-")</f>
        <v>ДА</v>
      </c>
      <c r="AL164" s="9" t="str">
        <f>IFERROR(VLOOKUP(CONCATENATE($A164,AL$1),'Исх-увл.отчёт'!$A$2:$F$3000,6,FALSE),"-")</f>
        <v>-</v>
      </c>
      <c r="AM164" s="9" t="str">
        <f>IFERROR(VLOOKUP(CONCATENATE($A164,AM$1),'Исх-увл.отчёт'!$A$2:$F$3000,6,FALSE),"-")</f>
        <v>-</v>
      </c>
      <c r="AN164" s="9" t="str">
        <f>IFERROR(VLOOKUP(CONCATENATE($A164,AN$1),'Исх-увл.отчёт'!$A$2:$F$3000,6,FALSE),"-")</f>
        <v>-</v>
      </c>
      <c r="AO164" s="9" t="str">
        <f>IFERROR(VLOOKUP(CONCATENATE($A164,AO$1),'Исх-увл.отчёт'!$A$2:$F$3000,6,FALSE),"-")</f>
        <v>-</v>
      </c>
      <c r="AP164" s="9" t="str">
        <f>IFERROR(VLOOKUP(CONCATENATE($A164,AP$1),'Исх-увл.отчёт'!$A$2:$F$3000,6,FALSE),"-")</f>
        <v>-</v>
      </c>
      <c r="AQ164" s="9" t="str">
        <f>IFERROR(VLOOKUP(CONCATENATE($A164,AQ$1),'Исх-увл.отчёт'!$A$2:$F$3000,6,FALSE),"-")</f>
        <v>-</v>
      </c>
      <c r="AR164" s="9" t="str">
        <f>IFERROR(VLOOKUP(CONCATENATE($A164,AR$1),'Исх-увл.отчёт'!$A$2:$F$3000,6,FALSE),"-")</f>
        <v>-</v>
      </c>
      <c r="AS164" s="9" t="str">
        <f>IFERROR(VLOOKUP(CONCATENATE($A164,AS$1),'Исх-увл.отчёт'!$A$2:$F$3000,6,FALSE),"-")</f>
        <v>-</v>
      </c>
      <c r="AT164" s="9" t="str">
        <f>IFERROR(VLOOKUP(CONCATENATE($A164,AT$1),'Исх-увл.отчёт'!$A$2:$F$3000,6,FALSE),"-")</f>
        <v>-</v>
      </c>
      <c r="AU164" s="9" t="str">
        <f>IFERROR(VLOOKUP(CONCATENATE($A164,AU$1),'Исх-увл.отчёт'!$A$2:$F$3000,6,FALSE),"-")</f>
        <v>-</v>
      </c>
      <c r="AV164" s="9" t="str">
        <f>IFERROR(VLOOKUP(CONCATENATE($A164,AV$1),'Исх-увл.отчёт'!$A$2:$F$3000,6,FALSE),"-")</f>
        <v>-</v>
      </c>
      <c r="AW164" s="9" t="str">
        <f>IFERROR(VLOOKUP(CONCATENATE($A164,AW$1),'Исх-увл.отчёт'!$A$2:$F$3000,6,FALSE),"-")</f>
        <v>-</v>
      </c>
      <c r="AX164" s="9" t="str">
        <f>IFERROR(VLOOKUP(CONCATENATE($A164,AX$1),'Исх-увл.отчёт'!$A$2:$F$3000,6,FALSE),"-")</f>
        <v>-</v>
      </c>
      <c r="AY164" s="9" t="str">
        <f>IFERROR(VLOOKUP(CONCATENATE($A164,AY$1),'Исх-увл.отчёт'!$A$2:$F$3000,6,FALSE),"-")</f>
        <v>-</v>
      </c>
      <c r="AZ164" s="9" t="str">
        <f>IFERROR(VLOOKUP(CONCATENATE($A164,AZ$1),'Исх-увл.отчёт'!$A$2:$F$3000,6,FALSE),"-")</f>
        <v>-</v>
      </c>
      <c r="BA164" s="9" t="str">
        <f>IFERROR(VLOOKUP(CONCATENATE($A164,BA$1),'Исх-увл.отчёт'!$A$2:$F$3000,6,FALSE),"-")</f>
        <v>-</v>
      </c>
      <c r="BB164" s="9" t="str">
        <f>IFERROR(VLOOKUP(CONCATENATE($A164,BB$1),'Исх-увл.отчёт'!$A$2:$F$3000,6,FALSE),"-")</f>
        <v>-</v>
      </c>
      <c r="BC164" s="9" t="str">
        <f>IFERROR(VLOOKUP(CONCATENATE($A164,BC$1),'Исх-увл.отчёт'!$A$2:$F$3000,6,FALSE),"-")</f>
        <v>-</v>
      </c>
      <c r="BD164" s="9" t="str">
        <f>IFERROR(VLOOKUP(CONCATENATE($A164,BD$1),'Исх-увл.отчёт'!$A$2:$F$3000,6,FALSE),"-")</f>
        <v>-</v>
      </c>
      <c r="BE164" s="9" t="str">
        <f>IFERROR(VLOOKUP(CONCATENATE($A164,BE$1),'Исх-увл.отчёт'!$A$2:$F$3000,6,FALSE),"-")</f>
        <v>-</v>
      </c>
      <c r="BF164" s="9" t="str">
        <f>IFERROR(VLOOKUP(CONCATENATE($A164,BF$1),'Исх-увл.отчёт'!$A$2:$F$3000,6,FALSE),"-")</f>
        <v>-</v>
      </c>
      <c r="BG164" s="9" t="str">
        <f>IFERROR(VLOOKUP(CONCATENATE($A164,BG$1),'Исх-увл.отчёт'!$A$2:$F$3000,6,FALSE),"-")</f>
        <v>-</v>
      </c>
      <c r="BH164" s="37"/>
    </row>
    <row r="165" spans="1:60">
      <c r="A165" s="125">
        <f t="shared" si="11"/>
        <v>64</v>
      </c>
      <c r="B165" s="9" t="str">
        <f>IFERROR(VLOOKUP(CONCATENATE($A165,B$1),'Исх-увл.отчёт'!$A$2:$F$3000,6,FALSE),"-")</f>
        <v>-</v>
      </c>
      <c r="C165" s="9" t="str">
        <f>IFERROR(VLOOKUP(CONCATENATE($A165,C$1),'Исх-увл.отчёт'!$A$2:$F$3000,6,FALSE),"-")</f>
        <v>-</v>
      </c>
      <c r="D165" s="9" t="str">
        <f>IFERROR(VLOOKUP(CONCATENATE($A165,D$1),'Исх-увл.отчёт'!$A$2:$F$3000,6,FALSE),"-")</f>
        <v>-</v>
      </c>
      <c r="E165" s="9" t="str">
        <f>IFERROR(VLOOKUP(CONCATENATE($A165,E$1),'Исх-увл.отчёт'!$A$2:$F$3000,6,FALSE),"-")</f>
        <v>-</v>
      </c>
      <c r="F165" s="9" t="str">
        <f>IFERROR(VLOOKUP(CONCATENATE($A165,F$1),'Исх-увл.отчёт'!$A$2:$F$3000,6,FALSE),"-")</f>
        <v>-</v>
      </c>
      <c r="G165" s="9" t="str">
        <f>IFERROR(VLOOKUP(CONCATENATE($A165,G$1),'Исх-увл.отчёт'!$A$2:$F$3000,6,FALSE),"-")</f>
        <v>-</v>
      </c>
      <c r="H165" s="9" t="str">
        <f>IFERROR(VLOOKUP(CONCATENATE($A165,H$1),'Исх-увл.отчёт'!$A$2:$F$3000,6,FALSE),"-")</f>
        <v>-</v>
      </c>
      <c r="I165" s="9" t="str">
        <f>IFERROR(VLOOKUP(CONCATENATE($A165,I$1),'Исх-увл.отчёт'!$A$2:$F$3000,6,FALSE),"-")</f>
        <v>-</v>
      </c>
      <c r="J165" s="9" t="str">
        <f>IFERROR(VLOOKUP(CONCATENATE($A165,J$1),'Исх-увл.отчёт'!$A$2:$F$3000,6,FALSE),"-")</f>
        <v>-</v>
      </c>
      <c r="K165" s="9" t="str">
        <f>IFERROR(VLOOKUP(CONCATENATE($A165,K$1),'Исх-увл.отчёт'!$A$2:$F$3000,6,FALSE),"-")</f>
        <v>-</v>
      </c>
      <c r="L165" s="9" t="str">
        <f>IFERROR(VLOOKUP(CONCATENATE($A165,L$1),'Исх-увл.отчёт'!$A$2:$F$3000,6,FALSE),"-")</f>
        <v>НЕТ</v>
      </c>
      <c r="M165" s="9" t="str">
        <f>IFERROR(VLOOKUP(CONCATENATE($A165,M$1),'Исх-увл.отчёт'!$A$2:$F$3000,6,FALSE),"-")</f>
        <v>-</v>
      </c>
      <c r="N165" s="9" t="str">
        <f>IFERROR(VLOOKUP(CONCATENATE($A165,N$1),'Исх-увл.отчёт'!$A$2:$F$3000,6,FALSE),"-")</f>
        <v>-</v>
      </c>
      <c r="O165" s="9" t="str">
        <f>IFERROR(VLOOKUP(CONCATENATE($A165,O$1),'Исх-увл.отчёт'!$A$2:$F$3000,6,FALSE),"-")</f>
        <v>-</v>
      </c>
      <c r="P165" s="9" t="str">
        <f>IFERROR(VLOOKUP(CONCATENATE($A165,P$1),'Исх-увл.отчёт'!$A$2:$F$3000,6,FALSE),"-")</f>
        <v>-</v>
      </c>
      <c r="Q165" s="9" t="str">
        <f>IFERROR(VLOOKUP(CONCATENATE($A165,Q$1),'Исх-увл.отчёт'!$A$2:$F$3000,6,FALSE),"-")</f>
        <v>-</v>
      </c>
      <c r="R165" s="9" t="str">
        <f>IFERROR(VLOOKUP(CONCATENATE($A165,R$1),'Исх-увл.отчёт'!$A$2:$F$3000,6,FALSE),"-")</f>
        <v>-</v>
      </c>
      <c r="S165" s="9" t="str">
        <f>IFERROR(VLOOKUP(CONCATENATE($A165,S$1),'Исх-увл.отчёт'!$A$2:$F$3000,6,FALSE),"-")</f>
        <v>-</v>
      </c>
      <c r="T165" s="9" t="str">
        <f>IFERROR(VLOOKUP(CONCATENATE($A165,T$1),'Исх-увл.отчёт'!$A$2:$F$3000,6,FALSE),"-")</f>
        <v>-</v>
      </c>
      <c r="U165" s="9" t="str">
        <f>IFERROR(VLOOKUP(CONCATENATE($A165,U$1),'Исх-увл.отчёт'!$A$2:$F$3000,6,FALSE),"-")</f>
        <v>-</v>
      </c>
      <c r="V165" s="9" t="str">
        <f>IFERROR(VLOOKUP(CONCATENATE($A165,V$1),'Исх-увл.отчёт'!$A$2:$F$3000,6,FALSE),"-")</f>
        <v>-</v>
      </c>
      <c r="W165" s="9" t="str">
        <f>IFERROR(VLOOKUP(CONCATENATE($A165,W$1),'Исх-увл.отчёт'!$A$2:$F$3000,6,FALSE),"-")</f>
        <v>-</v>
      </c>
      <c r="X165" s="9" t="str">
        <f>IFERROR(VLOOKUP(CONCATENATE($A165,X$1),'Исх-увл.отчёт'!$A$2:$F$3000,6,FALSE),"-")</f>
        <v>-</v>
      </c>
      <c r="Y165" s="9" t="str">
        <f>IFERROR(VLOOKUP(CONCATENATE($A165,Y$1),'Исх-увл.отчёт'!$A$2:$F$3000,6,FALSE),"-")</f>
        <v>-</v>
      </c>
      <c r="Z165" s="9" t="str">
        <f>IFERROR(VLOOKUP(CONCATENATE($A165,Z$1),'Исх-увл.отчёт'!$A$2:$F$3000,6,FALSE),"-")</f>
        <v>ДА</v>
      </c>
      <c r="AA165" s="9" t="str">
        <f>IFERROR(VLOOKUP(CONCATENATE($A165,AA$1),'Исх-увл.отчёт'!$A$2:$F$3000,6,FALSE),"-")</f>
        <v>-</v>
      </c>
      <c r="AB165" s="9" t="str">
        <f>IFERROR(VLOOKUP(CONCATENATE($A165,AB$1),'Исх-увл.отчёт'!$A$2:$F$3000,6,FALSE),"-")</f>
        <v>-</v>
      </c>
      <c r="AC165" s="9" t="str">
        <f>IFERROR(VLOOKUP(CONCATENATE($A165,AC$1),'Исх-увл.отчёт'!$A$2:$F$3000,6,FALSE),"-")</f>
        <v>-</v>
      </c>
      <c r="AD165" s="9" t="str">
        <f>IFERROR(VLOOKUP(CONCATENATE($A165,AD$1),'Исх-увл.отчёт'!$A$2:$F$3000,6,FALSE),"-")</f>
        <v>-</v>
      </c>
      <c r="AE165" s="9" t="str">
        <f>IFERROR(VLOOKUP(CONCATENATE($A165,AE$1),'Исх-увл.отчёт'!$A$2:$F$3000,6,FALSE),"-")</f>
        <v>-</v>
      </c>
      <c r="AF165" s="9" t="str">
        <f>IFERROR(VLOOKUP(CONCATENATE($A165,AF$1),'Исх-увл.отчёт'!$A$2:$F$3000,6,FALSE),"-")</f>
        <v>-</v>
      </c>
      <c r="AG165" s="9" t="str">
        <f>IFERROR(VLOOKUP(CONCATENATE($A165,AG$1),'Исх-увл.отчёт'!$A$2:$F$3000,6,FALSE),"-")</f>
        <v>-</v>
      </c>
      <c r="AH165" s="9" t="str">
        <f>IFERROR(VLOOKUP(CONCATENATE($A165,AH$1),'Исх-увл.отчёт'!$A$2:$F$3000,6,FALSE),"-")</f>
        <v>-</v>
      </c>
      <c r="AI165" s="9" t="str">
        <f>IFERROR(VLOOKUP(CONCATENATE($A165,AI$1),'Исх-увл.отчёт'!$A$2:$F$3000,6,FALSE),"-")</f>
        <v>ДА</v>
      </c>
      <c r="AJ165" s="9" t="str">
        <f>IFERROR(VLOOKUP(CONCATENATE($A165,AJ$1),'Исх-увл.отчёт'!$A$2:$F$3000,6,FALSE),"-")</f>
        <v>-</v>
      </c>
      <c r="AK165" s="9" t="str">
        <f>IFERROR(VLOOKUP(CONCATENATE($A165,AK$1),'Исх-увл.отчёт'!$A$2:$F$3000,6,FALSE),"-")</f>
        <v>ДА</v>
      </c>
      <c r="AL165" s="9" t="str">
        <f>IFERROR(VLOOKUP(CONCATENATE($A165,AL$1),'Исх-увл.отчёт'!$A$2:$F$3000,6,FALSE),"-")</f>
        <v>-</v>
      </c>
      <c r="AM165" s="9" t="str">
        <f>IFERROR(VLOOKUP(CONCATENATE($A165,AM$1),'Исх-увл.отчёт'!$A$2:$F$3000,6,FALSE),"-")</f>
        <v>-</v>
      </c>
      <c r="AN165" s="9" t="str">
        <f>IFERROR(VLOOKUP(CONCATENATE($A165,AN$1),'Исх-увл.отчёт'!$A$2:$F$3000,6,FALSE),"-")</f>
        <v>-</v>
      </c>
      <c r="AO165" s="9" t="str">
        <f>IFERROR(VLOOKUP(CONCATENATE($A165,AO$1),'Исх-увл.отчёт'!$A$2:$F$3000,6,FALSE),"-")</f>
        <v>-</v>
      </c>
      <c r="AP165" s="9" t="str">
        <f>IFERROR(VLOOKUP(CONCATENATE($A165,AP$1),'Исх-увл.отчёт'!$A$2:$F$3000,6,FALSE),"-")</f>
        <v>-</v>
      </c>
      <c r="AQ165" s="9" t="str">
        <f>IFERROR(VLOOKUP(CONCATENATE($A165,AQ$1),'Исх-увл.отчёт'!$A$2:$F$3000,6,FALSE),"-")</f>
        <v>-</v>
      </c>
      <c r="AR165" s="9" t="str">
        <f>IFERROR(VLOOKUP(CONCATENATE($A165,AR$1),'Исх-увл.отчёт'!$A$2:$F$3000,6,FALSE),"-")</f>
        <v>-</v>
      </c>
      <c r="AS165" s="9" t="str">
        <f>IFERROR(VLOOKUP(CONCATENATE($A165,AS$1),'Исх-увл.отчёт'!$A$2:$F$3000,6,FALSE),"-")</f>
        <v>-</v>
      </c>
      <c r="AT165" s="9" t="str">
        <f>IFERROR(VLOOKUP(CONCATENATE($A165,AT$1),'Исх-увл.отчёт'!$A$2:$F$3000,6,FALSE),"-")</f>
        <v>-</v>
      </c>
      <c r="AU165" s="9" t="str">
        <f>IFERROR(VLOOKUP(CONCATENATE($A165,AU$1),'Исх-увл.отчёт'!$A$2:$F$3000,6,FALSE),"-")</f>
        <v>-</v>
      </c>
      <c r="AV165" s="9" t="str">
        <f>IFERROR(VLOOKUP(CONCATENATE($A165,AV$1),'Исх-увл.отчёт'!$A$2:$F$3000,6,FALSE),"-")</f>
        <v>-</v>
      </c>
      <c r="AW165" s="9" t="str">
        <f>IFERROR(VLOOKUP(CONCATENATE($A165,AW$1),'Исх-увл.отчёт'!$A$2:$F$3000,6,FALSE),"-")</f>
        <v>-</v>
      </c>
      <c r="AX165" s="9" t="str">
        <f>IFERROR(VLOOKUP(CONCATENATE($A165,AX$1),'Исх-увл.отчёт'!$A$2:$F$3000,6,FALSE),"-")</f>
        <v>-</v>
      </c>
      <c r="AY165" s="9" t="str">
        <f>IFERROR(VLOOKUP(CONCATENATE($A165,AY$1),'Исх-увл.отчёт'!$A$2:$F$3000,6,FALSE),"-")</f>
        <v>-</v>
      </c>
      <c r="AZ165" s="9" t="str">
        <f>IFERROR(VLOOKUP(CONCATENATE($A165,AZ$1),'Исх-увл.отчёт'!$A$2:$F$3000,6,FALSE),"-")</f>
        <v>-</v>
      </c>
      <c r="BA165" s="9" t="str">
        <f>IFERROR(VLOOKUP(CONCATENATE($A165,BA$1),'Исх-увл.отчёт'!$A$2:$F$3000,6,FALSE),"-")</f>
        <v>-</v>
      </c>
      <c r="BB165" s="9" t="str">
        <f>IFERROR(VLOOKUP(CONCATENATE($A165,BB$1),'Исх-увл.отчёт'!$A$2:$F$3000,6,FALSE),"-")</f>
        <v>-</v>
      </c>
      <c r="BC165" s="9" t="str">
        <f>IFERROR(VLOOKUP(CONCATENATE($A165,BC$1),'Исх-увл.отчёт'!$A$2:$F$3000,6,FALSE),"-")</f>
        <v>НЕТ</v>
      </c>
      <c r="BD165" s="9" t="str">
        <f>IFERROR(VLOOKUP(CONCATENATE($A165,BD$1),'Исх-увл.отчёт'!$A$2:$F$3000,6,FALSE),"-")</f>
        <v>-</v>
      </c>
      <c r="BE165" s="9" t="str">
        <f>IFERROR(VLOOKUP(CONCATENATE($A165,BE$1),'Исх-увл.отчёт'!$A$2:$F$3000,6,FALSE),"-")</f>
        <v>-</v>
      </c>
      <c r="BF165" s="9" t="str">
        <f>IFERROR(VLOOKUP(CONCATENATE($A165,BF$1),'Исх-увл.отчёт'!$A$2:$F$3000,6,FALSE),"-")</f>
        <v>-</v>
      </c>
      <c r="BG165" s="9" t="str">
        <f>IFERROR(VLOOKUP(CONCATENATE($A165,BG$1),'Исх-увл.отчёт'!$A$2:$F$3000,6,FALSE),"-")</f>
        <v>-</v>
      </c>
      <c r="BH165" s="37"/>
    </row>
    <row r="166" spans="1:60">
      <c r="A166" s="125">
        <f t="shared" si="11"/>
        <v>65</v>
      </c>
      <c r="B166" s="9" t="str">
        <f>IFERROR(VLOOKUP(CONCATENATE($A166,B$1),'Исх-увл.отчёт'!$A$2:$F$3000,6,FALSE),"-")</f>
        <v>-</v>
      </c>
      <c r="C166" s="9" t="str">
        <f>IFERROR(VLOOKUP(CONCATENATE($A166,C$1),'Исх-увл.отчёт'!$A$2:$F$3000,6,FALSE),"-")</f>
        <v>-</v>
      </c>
      <c r="D166" s="9" t="str">
        <f>IFERROR(VLOOKUP(CONCATENATE($A166,D$1),'Исх-увл.отчёт'!$A$2:$F$3000,6,FALSE),"-")</f>
        <v>-</v>
      </c>
      <c r="E166" s="9" t="str">
        <f>IFERROR(VLOOKUP(CONCATENATE($A166,E$1),'Исх-увл.отчёт'!$A$2:$F$3000,6,FALSE),"-")</f>
        <v>-</v>
      </c>
      <c r="F166" s="9" t="str">
        <f>IFERROR(VLOOKUP(CONCATENATE($A166,F$1),'Исх-увл.отчёт'!$A$2:$F$3000,6,FALSE),"-")</f>
        <v>-</v>
      </c>
      <c r="G166" s="9" t="str">
        <f>IFERROR(VLOOKUP(CONCATENATE($A166,G$1),'Исх-увл.отчёт'!$A$2:$F$3000,6,FALSE),"-")</f>
        <v>-</v>
      </c>
      <c r="H166" s="9" t="str">
        <f>IFERROR(VLOOKUP(CONCATENATE($A166,H$1),'Исх-увл.отчёт'!$A$2:$F$3000,6,FALSE),"-")</f>
        <v>-</v>
      </c>
      <c r="I166" s="9" t="str">
        <f>IFERROR(VLOOKUP(CONCATENATE($A166,I$1),'Исх-увл.отчёт'!$A$2:$F$3000,6,FALSE),"-")</f>
        <v>-</v>
      </c>
      <c r="J166" s="9" t="str">
        <f>IFERROR(VLOOKUP(CONCATENATE($A166,J$1),'Исх-увл.отчёт'!$A$2:$F$3000,6,FALSE),"-")</f>
        <v>-</v>
      </c>
      <c r="K166" s="9" t="str">
        <f>IFERROR(VLOOKUP(CONCATENATE($A166,K$1),'Исх-увл.отчёт'!$A$2:$F$3000,6,FALSE),"-")</f>
        <v>-</v>
      </c>
      <c r="L166" s="9" t="str">
        <f>IFERROR(VLOOKUP(CONCATENATE($A166,L$1),'Исх-увл.отчёт'!$A$2:$F$3000,6,FALSE),"-")</f>
        <v>НЕТ</v>
      </c>
      <c r="M166" s="9" t="str">
        <f>IFERROR(VLOOKUP(CONCATENATE($A166,M$1),'Исх-увл.отчёт'!$A$2:$F$3000,6,FALSE),"-")</f>
        <v>-</v>
      </c>
      <c r="N166" s="9" t="str">
        <f>IFERROR(VLOOKUP(CONCATENATE($A166,N$1),'Исх-увл.отчёт'!$A$2:$F$3000,6,FALSE),"-")</f>
        <v>-</v>
      </c>
      <c r="O166" s="9" t="str">
        <f>IFERROR(VLOOKUP(CONCATENATE($A166,O$1),'Исх-увл.отчёт'!$A$2:$F$3000,6,FALSE),"-")</f>
        <v>-</v>
      </c>
      <c r="P166" s="9" t="str">
        <f>IFERROR(VLOOKUP(CONCATENATE($A166,P$1),'Исх-увл.отчёт'!$A$2:$F$3000,6,FALSE),"-")</f>
        <v>-</v>
      </c>
      <c r="Q166" s="9" t="str">
        <f>IFERROR(VLOOKUP(CONCATENATE($A166,Q$1),'Исх-увл.отчёт'!$A$2:$F$3000,6,FALSE),"-")</f>
        <v>-</v>
      </c>
      <c r="R166" s="9" t="str">
        <f>IFERROR(VLOOKUP(CONCATENATE($A166,R$1),'Исх-увл.отчёт'!$A$2:$F$3000,6,FALSE),"-")</f>
        <v>-</v>
      </c>
      <c r="S166" s="9" t="str">
        <f>IFERROR(VLOOKUP(CONCATENATE($A166,S$1),'Исх-увл.отчёт'!$A$2:$F$3000,6,FALSE),"-")</f>
        <v>-</v>
      </c>
      <c r="T166" s="9" t="str">
        <f>IFERROR(VLOOKUP(CONCATENATE($A166,T$1),'Исх-увл.отчёт'!$A$2:$F$3000,6,FALSE),"-")</f>
        <v>-</v>
      </c>
      <c r="U166" s="9" t="str">
        <f>IFERROR(VLOOKUP(CONCATENATE($A166,U$1),'Исх-увл.отчёт'!$A$2:$F$3000,6,FALSE),"-")</f>
        <v>НЕТ</v>
      </c>
      <c r="V166" s="9" t="str">
        <f>IFERROR(VLOOKUP(CONCATENATE($A166,V$1),'Исх-увл.отчёт'!$A$2:$F$3000,6,FALSE),"-")</f>
        <v>-</v>
      </c>
      <c r="W166" s="9" t="str">
        <f>IFERROR(VLOOKUP(CONCATENATE($A166,W$1),'Исх-увл.отчёт'!$A$2:$F$3000,6,FALSE),"-")</f>
        <v>-</v>
      </c>
      <c r="X166" s="9" t="str">
        <f>IFERROR(VLOOKUP(CONCATENATE($A166,X$1),'Исх-увл.отчёт'!$A$2:$F$3000,6,FALSE),"-")</f>
        <v>-</v>
      </c>
      <c r="Y166" s="9" t="str">
        <f>IFERROR(VLOOKUP(CONCATENATE($A166,Y$1),'Исх-увл.отчёт'!$A$2:$F$3000,6,FALSE),"-")</f>
        <v>-</v>
      </c>
      <c r="Z166" s="9" t="str">
        <f>IFERROR(VLOOKUP(CONCATENATE($A166,Z$1),'Исх-увл.отчёт'!$A$2:$F$3000,6,FALSE),"-")</f>
        <v>НЕТ</v>
      </c>
      <c r="AA166" s="9" t="str">
        <f>IFERROR(VLOOKUP(CONCATENATE($A166,AA$1),'Исх-увл.отчёт'!$A$2:$F$3000,6,FALSE),"-")</f>
        <v>-</v>
      </c>
      <c r="AB166" s="9" t="str">
        <f>IFERROR(VLOOKUP(CONCATENATE($A166,AB$1),'Исх-увл.отчёт'!$A$2:$F$3000,6,FALSE),"-")</f>
        <v>-</v>
      </c>
      <c r="AC166" s="9" t="str">
        <f>IFERROR(VLOOKUP(CONCATENATE($A166,AC$1),'Исх-увл.отчёт'!$A$2:$F$3000,6,FALSE),"-")</f>
        <v>-</v>
      </c>
      <c r="AD166" s="9" t="str">
        <f>IFERROR(VLOOKUP(CONCATENATE($A166,AD$1),'Исх-увл.отчёт'!$A$2:$F$3000,6,FALSE),"-")</f>
        <v>-</v>
      </c>
      <c r="AE166" s="9" t="str">
        <f>IFERROR(VLOOKUP(CONCATENATE($A166,AE$1),'Исх-увл.отчёт'!$A$2:$F$3000,6,FALSE),"-")</f>
        <v>-</v>
      </c>
      <c r="AF166" s="9" t="str">
        <f>IFERROR(VLOOKUP(CONCATENATE($A166,AF$1),'Исх-увл.отчёт'!$A$2:$F$3000,6,FALSE),"-")</f>
        <v>-</v>
      </c>
      <c r="AG166" s="9" t="str">
        <f>IFERROR(VLOOKUP(CONCATENATE($A166,AG$1),'Исх-увл.отчёт'!$A$2:$F$3000,6,FALSE),"-")</f>
        <v>-</v>
      </c>
      <c r="AH166" s="9" t="str">
        <f>IFERROR(VLOOKUP(CONCATENATE($A166,AH$1),'Исх-увл.отчёт'!$A$2:$F$3000,6,FALSE),"-")</f>
        <v>-</v>
      </c>
      <c r="AI166" s="9" t="str">
        <f>IFERROR(VLOOKUP(CONCATENATE($A166,AI$1),'Исх-увл.отчёт'!$A$2:$F$3000,6,FALSE),"-")</f>
        <v>ДА</v>
      </c>
      <c r="AJ166" s="9" t="str">
        <f>IFERROR(VLOOKUP(CONCATENATE($A166,AJ$1),'Исх-увл.отчёт'!$A$2:$F$3000,6,FALSE),"-")</f>
        <v>-</v>
      </c>
      <c r="AK166" s="9" t="str">
        <f>IFERROR(VLOOKUP(CONCATENATE($A166,AK$1),'Исх-увл.отчёт'!$A$2:$F$3000,6,FALSE),"-")</f>
        <v>ДА</v>
      </c>
      <c r="AL166" s="9" t="str">
        <f>IFERROR(VLOOKUP(CONCATENATE($A166,AL$1),'Исх-увл.отчёт'!$A$2:$F$3000,6,FALSE),"-")</f>
        <v>ДА</v>
      </c>
      <c r="AM166" s="9" t="str">
        <f>IFERROR(VLOOKUP(CONCATENATE($A166,AM$1),'Исх-увл.отчёт'!$A$2:$F$3000,6,FALSE),"-")</f>
        <v>-</v>
      </c>
      <c r="AN166" s="9" t="str">
        <f>IFERROR(VLOOKUP(CONCATENATE($A166,AN$1),'Исх-увл.отчёт'!$A$2:$F$3000,6,FALSE),"-")</f>
        <v>ДА</v>
      </c>
      <c r="AO166" s="9" t="str">
        <f>IFERROR(VLOOKUP(CONCATENATE($A166,AO$1),'Исх-увл.отчёт'!$A$2:$F$3000,6,FALSE),"-")</f>
        <v>-</v>
      </c>
      <c r="AP166" s="9" t="str">
        <f>IFERROR(VLOOKUP(CONCATENATE($A166,AP$1),'Исх-увл.отчёт'!$A$2:$F$3000,6,FALSE),"-")</f>
        <v>-</v>
      </c>
      <c r="AQ166" s="9" t="str">
        <f>IFERROR(VLOOKUP(CONCATENATE($A166,AQ$1),'Исх-увл.отчёт'!$A$2:$F$3000,6,FALSE),"-")</f>
        <v>-</v>
      </c>
      <c r="AR166" s="9" t="str">
        <f>IFERROR(VLOOKUP(CONCATENATE($A166,AR$1),'Исх-увл.отчёт'!$A$2:$F$3000,6,FALSE),"-")</f>
        <v>-</v>
      </c>
      <c r="AS166" s="9" t="str">
        <f>IFERROR(VLOOKUP(CONCATENATE($A166,AS$1),'Исх-увл.отчёт'!$A$2:$F$3000,6,FALSE),"-")</f>
        <v>-</v>
      </c>
      <c r="AT166" s="9" t="str">
        <f>IFERROR(VLOOKUP(CONCATENATE($A166,AT$1),'Исх-увл.отчёт'!$A$2:$F$3000,6,FALSE),"-")</f>
        <v>-</v>
      </c>
      <c r="AU166" s="9" t="str">
        <f>IFERROR(VLOOKUP(CONCATENATE($A166,AU$1),'Исх-увл.отчёт'!$A$2:$F$3000,6,FALSE),"-")</f>
        <v>-</v>
      </c>
      <c r="AV166" s="9" t="str">
        <f>IFERROR(VLOOKUP(CONCATENATE($A166,AV$1),'Исх-увл.отчёт'!$A$2:$F$3000,6,FALSE),"-")</f>
        <v>-</v>
      </c>
      <c r="AW166" s="9" t="str">
        <f>IFERROR(VLOOKUP(CONCATENATE($A166,AW$1),'Исх-увл.отчёт'!$A$2:$F$3000,6,FALSE),"-")</f>
        <v>-</v>
      </c>
      <c r="AX166" s="9" t="str">
        <f>IFERROR(VLOOKUP(CONCATENATE($A166,AX$1),'Исх-увл.отчёт'!$A$2:$F$3000,6,FALSE),"-")</f>
        <v>-</v>
      </c>
      <c r="AY166" s="9" t="str">
        <f>IFERROR(VLOOKUP(CONCATENATE($A166,AY$1),'Исх-увл.отчёт'!$A$2:$F$3000,6,FALSE),"-")</f>
        <v>-</v>
      </c>
      <c r="AZ166" s="9" t="str">
        <f>IFERROR(VLOOKUP(CONCATENATE($A166,AZ$1),'Исх-увл.отчёт'!$A$2:$F$3000,6,FALSE),"-")</f>
        <v>-</v>
      </c>
      <c r="BA166" s="9" t="str">
        <f>IFERROR(VLOOKUP(CONCATENATE($A166,BA$1),'Исх-увл.отчёт'!$A$2:$F$3000,6,FALSE),"-")</f>
        <v>-</v>
      </c>
      <c r="BB166" s="9" t="str">
        <f>IFERROR(VLOOKUP(CONCATENATE($A166,BB$1),'Исх-увл.отчёт'!$A$2:$F$3000,6,FALSE),"-")</f>
        <v>-</v>
      </c>
      <c r="BC166" s="9" t="str">
        <f>IFERROR(VLOOKUP(CONCATENATE($A166,BC$1),'Исх-увл.отчёт'!$A$2:$F$3000,6,FALSE),"-")</f>
        <v>НЕТ</v>
      </c>
      <c r="BD166" s="9" t="str">
        <f>IFERROR(VLOOKUP(CONCATENATE($A166,BD$1),'Исх-увл.отчёт'!$A$2:$F$3000,6,FALSE),"-")</f>
        <v>НЕТ</v>
      </c>
      <c r="BE166" s="9" t="str">
        <f>IFERROR(VLOOKUP(CONCATENATE($A166,BE$1),'Исх-увл.отчёт'!$A$2:$F$3000,6,FALSE),"-")</f>
        <v>-</v>
      </c>
      <c r="BF166" s="9" t="str">
        <f>IFERROR(VLOOKUP(CONCATENATE($A166,BF$1),'Исх-увл.отчёт'!$A$2:$F$3000,6,FALSE),"-")</f>
        <v>-</v>
      </c>
      <c r="BG166" s="9" t="str">
        <f>IFERROR(VLOOKUP(CONCATENATE($A166,BG$1),'Исх-увл.отчёт'!$A$2:$F$3000,6,FALSE),"-")</f>
        <v>-</v>
      </c>
      <c r="BH166" s="37"/>
    </row>
    <row r="167" spans="1:60">
      <c r="A167" s="125">
        <f t="shared" si="11"/>
        <v>66</v>
      </c>
      <c r="B167" s="9" t="str">
        <f>IFERROR(VLOOKUP(CONCATENATE($A167,B$1),'Исх-увл.отчёт'!$A$2:$F$3000,6,FALSE),"-")</f>
        <v>-</v>
      </c>
      <c r="C167" s="9" t="str">
        <f>IFERROR(VLOOKUP(CONCATENATE($A167,C$1),'Исх-увл.отчёт'!$A$2:$F$3000,6,FALSE),"-")</f>
        <v>-</v>
      </c>
      <c r="D167" s="9" t="str">
        <f>IFERROR(VLOOKUP(CONCATENATE($A167,D$1),'Исх-увл.отчёт'!$A$2:$F$3000,6,FALSE),"-")</f>
        <v>-</v>
      </c>
      <c r="E167" s="9" t="str">
        <f>IFERROR(VLOOKUP(CONCATENATE($A167,E$1),'Исх-увл.отчёт'!$A$2:$F$3000,6,FALSE),"-")</f>
        <v>-</v>
      </c>
      <c r="F167" s="9" t="str">
        <f>IFERROR(VLOOKUP(CONCATENATE($A167,F$1),'Исх-увл.отчёт'!$A$2:$F$3000,6,FALSE),"-")</f>
        <v>-</v>
      </c>
      <c r="G167" s="9" t="str">
        <f>IFERROR(VLOOKUP(CONCATENATE($A167,G$1),'Исх-увл.отчёт'!$A$2:$F$3000,6,FALSE),"-")</f>
        <v>-</v>
      </c>
      <c r="H167" s="9" t="str">
        <f>IFERROR(VLOOKUP(CONCATENATE($A167,H$1),'Исх-увл.отчёт'!$A$2:$F$3000,6,FALSE),"-")</f>
        <v>-</v>
      </c>
      <c r="I167" s="9" t="str">
        <f>IFERROR(VLOOKUP(CONCATENATE($A167,I$1),'Исх-увл.отчёт'!$A$2:$F$3000,6,FALSE),"-")</f>
        <v>-</v>
      </c>
      <c r="J167" s="9" t="str">
        <f>IFERROR(VLOOKUP(CONCATENATE($A167,J$1),'Исх-увл.отчёт'!$A$2:$F$3000,6,FALSE),"-")</f>
        <v>-</v>
      </c>
      <c r="K167" s="9" t="str">
        <f>IFERROR(VLOOKUP(CONCATENATE($A167,K$1),'Исх-увл.отчёт'!$A$2:$F$3000,6,FALSE),"-")</f>
        <v>-</v>
      </c>
      <c r="L167" s="9" t="str">
        <f>IFERROR(VLOOKUP(CONCATENATE($A167,L$1),'Исх-увл.отчёт'!$A$2:$F$3000,6,FALSE),"-")</f>
        <v>НЕТ</v>
      </c>
      <c r="M167" s="9" t="str">
        <f>IFERROR(VLOOKUP(CONCATENATE($A167,M$1),'Исх-увл.отчёт'!$A$2:$F$3000,6,FALSE),"-")</f>
        <v>-</v>
      </c>
      <c r="N167" s="9" t="str">
        <f>IFERROR(VLOOKUP(CONCATENATE($A167,N$1),'Исх-увл.отчёт'!$A$2:$F$3000,6,FALSE),"-")</f>
        <v>-</v>
      </c>
      <c r="O167" s="9" t="str">
        <f>IFERROR(VLOOKUP(CONCATENATE($A167,O$1),'Исх-увл.отчёт'!$A$2:$F$3000,6,FALSE),"-")</f>
        <v>-</v>
      </c>
      <c r="P167" s="9" t="str">
        <f>IFERROR(VLOOKUP(CONCATENATE($A167,P$1),'Исх-увл.отчёт'!$A$2:$F$3000,6,FALSE),"-")</f>
        <v>-</v>
      </c>
      <c r="Q167" s="9" t="str">
        <f>IFERROR(VLOOKUP(CONCATENATE($A167,Q$1),'Исх-увл.отчёт'!$A$2:$F$3000,6,FALSE),"-")</f>
        <v>-</v>
      </c>
      <c r="R167" s="9" t="str">
        <f>IFERROR(VLOOKUP(CONCATENATE($A167,R$1),'Исх-увл.отчёт'!$A$2:$F$3000,6,FALSE),"-")</f>
        <v>-</v>
      </c>
      <c r="S167" s="9" t="str">
        <f>IFERROR(VLOOKUP(CONCATENATE($A167,S$1),'Исх-увл.отчёт'!$A$2:$F$3000,6,FALSE),"-")</f>
        <v>-</v>
      </c>
      <c r="T167" s="9" t="str">
        <f>IFERROR(VLOOKUP(CONCATENATE($A167,T$1),'Исх-увл.отчёт'!$A$2:$F$3000,6,FALSE),"-")</f>
        <v>-</v>
      </c>
      <c r="U167" s="9" t="str">
        <f>IFERROR(VLOOKUP(CONCATENATE($A167,U$1),'Исх-увл.отчёт'!$A$2:$F$3000,6,FALSE),"-")</f>
        <v>-</v>
      </c>
      <c r="V167" s="9" t="str">
        <f>IFERROR(VLOOKUP(CONCATENATE($A167,V$1),'Исх-увл.отчёт'!$A$2:$F$3000,6,FALSE),"-")</f>
        <v>НЕТ</v>
      </c>
      <c r="W167" s="9" t="str">
        <f>IFERROR(VLOOKUP(CONCATENATE($A167,W$1),'Исх-увл.отчёт'!$A$2:$F$3000,6,FALSE),"-")</f>
        <v>-</v>
      </c>
      <c r="X167" s="9" t="str">
        <f>IFERROR(VLOOKUP(CONCATENATE($A167,X$1),'Исх-увл.отчёт'!$A$2:$F$3000,6,FALSE),"-")</f>
        <v>-</v>
      </c>
      <c r="Y167" s="9" t="str">
        <f>IFERROR(VLOOKUP(CONCATENATE($A167,Y$1),'Исх-увл.отчёт'!$A$2:$F$3000,6,FALSE),"-")</f>
        <v>-</v>
      </c>
      <c r="Z167" s="9" t="str">
        <f>IFERROR(VLOOKUP(CONCATENATE($A167,Z$1),'Исх-увл.отчёт'!$A$2:$F$3000,6,FALSE),"-")</f>
        <v>ДА</v>
      </c>
      <c r="AA167" s="9" t="str">
        <f>IFERROR(VLOOKUP(CONCATENATE($A167,AA$1),'Исх-увл.отчёт'!$A$2:$F$3000,6,FALSE),"-")</f>
        <v>-</v>
      </c>
      <c r="AB167" s="9" t="str">
        <f>IFERROR(VLOOKUP(CONCATENATE($A167,AB$1),'Исх-увл.отчёт'!$A$2:$F$3000,6,FALSE),"-")</f>
        <v>-</v>
      </c>
      <c r="AC167" s="9" t="str">
        <f>IFERROR(VLOOKUP(CONCATENATE($A167,AC$1),'Исх-увл.отчёт'!$A$2:$F$3000,6,FALSE),"-")</f>
        <v>-</v>
      </c>
      <c r="AD167" s="9" t="str">
        <f>IFERROR(VLOOKUP(CONCATENATE($A167,AD$1),'Исх-увл.отчёт'!$A$2:$F$3000,6,FALSE),"-")</f>
        <v>-</v>
      </c>
      <c r="AE167" s="9" t="str">
        <f>IFERROR(VLOOKUP(CONCATENATE($A167,AE$1),'Исх-увл.отчёт'!$A$2:$F$3000,6,FALSE),"-")</f>
        <v>-</v>
      </c>
      <c r="AF167" s="9" t="str">
        <f>IFERROR(VLOOKUP(CONCATENATE($A167,AF$1),'Исх-увл.отчёт'!$A$2:$F$3000,6,FALSE),"-")</f>
        <v>-</v>
      </c>
      <c r="AG167" s="9" t="str">
        <f>IFERROR(VLOOKUP(CONCATENATE($A167,AG$1),'Исх-увл.отчёт'!$A$2:$F$3000,6,FALSE),"-")</f>
        <v>-</v>
      </c>
      <c r="AH167" s="9" t="str">
        <f>IFERROR(VLOOKUP(CONCATENATE($A167,AH$1),'Исх-увл.отчёт'!$A$2:$F$3000,6,FALSE),"-")</f>
        <v>-</v>
      </c>
      <c r="AI167" s="9" t="str">
        <f>IFERROR(VLOOKUP(CONCATENATE($A167,AI$1),'Исх-увл.отчёт'!$A$2:$F$3000,6,FALSE),"-")</f>
        <v>ДА</v>
      </c>
      <c r="AJ167" s="9" t="str">
        <f>IFERROR(VLOOKUP(CONCATENATE($A167,AJ$1),'Исх-увл.отчёт'!$A$2:$F$3000,6,FALSE),"-")</f>
        <v>-</v>
      </c>
      <c r="AK167" s="9" t="str">
        <f>IFERROR(VLOOKUP(CONCATENATE($A167,AK$1),'Исх-увл.отчёт'!$A$2:$F$3000,6,FALSE),"-")</f>
        <v>ДА</v>
      </c>
      <c r="AL167" s="9" t="str">
        <f>IFERROR(VLOOKUP(CONCATENATE($A167,AL$1),'Исх-увл.отчёт'!$A$2:$F$3000,6,FALSE),"-")</f>
        <v>ДА</v>
      </c>
      <c r="AM167" s="9" t="str">
        <f>IFERROR(VLOOKUP(CONCATENATE($A167,AM$1),'Исх-увл.отчёт'!$A$2:$F$3000,6,FALSE),"-")</f>
        <v>-</v>
      </c>
      <c r="AN167" s="9" t="str">
        <f>IFERROR(VLOOKUP(CONCATENATE($A167,AN$1),'Исх-увл.отчёт'!$A$2:$F$3000,6,FALSE),"-")</f>
        <v>-</v>
      </c>
      <c r="AO167" s="9" t="str">
        <f>IFERROR(VLOOKUP(CONCATENATE($A167,AO$1),'Исх-увл.отчёт'!$A$2:$F$3000,6,FALSE),"-")</f>
        <v>-</v>
      </c>
      <c r="AP167" s="9" t="str">
        <f>IFERROR(VLOOKUP(CONCATENATE($A167,AP$1),'Исх-увл.отчёт'!$A$2:$F$3000,6,FALSE),"-")</f>
        <v>-</v>
      </c>
      <c r="AQ167" s="9" t="str">
        <f>IFERROR(VLOOKUP(CONCATENATE($A167,AQ$1),'Исх-увл.отчёт'!$A$2:$F$3000,6,FALSE),"-")</f>
        <v>-</v>
      </c>
      <c r="AR167" s="9" t="str">
        <f>IFERROR(VLOOKUP(CONCATENATE($A167,AR$1),'Исх-увл.отчёт'!$A$2:$F$3000,6,FALSE),"-")</f>
        <v>-</v>
      </c>
      <c r="AS167" s="9" t="str">
        <f>IFERROR(VLOOKUP(CONCATENATE($A167,AS$1),'Исх-увл.отчёт'!$A$2:$F$3000,6,FALSE),"-")</f>
        <v>-</v>
      </c>
      <c r="AT167" s="9" t="str">
        <f>IFERROR(VLOOKUP(CONCATENATE($A167,AT$1),'Исх-увл.отчёт'!$A$2:$F$3000,6,FALSE),"-")</f>
        <v>-</v>
      </c>
      <c r="AU167" s="9" t="str">
        <f>IFERROR(VLOOKUP(CONCATENATE($A167,AU$1),'Исх-увл.отчёт'!$A$2:$F$3000,6,FALSE),"-")</f>
        <v>-</v>
      </c>
      <c r="AV167" s="9" t="str">
        <f>IFERROR(VLOOKUP(CONCATENATE($A167,AV$1),'Исх-увл.отчёт'!$A$2:$F$3000,6,FALSE),"-")</f>
        <v>-</v>
      </c>
      <c r="AW167" s="9" t="str">
        <f>IFERROR(VLOOKUP(CONCATENATE($A167,AW$1),'Исх-увл.отчёт'!$A$2:$F$3000,6,FALSE),"-")</f>
        <v>-</v>
      </c>
      <c r="AX167" s="9" t="str">
        <f>IFERROR(VLOOKUP(CONCATENATE($A167,AX$1),'Исх-увл.отчёт'!$A$2:$F$3000,6,FALSE),"-")</f>
        <v>-</v>
      </c>
      <c r="AY167" s="9" t="str">
        <f>IFERROR(VLOOKUP(CONCATENATE($A167,AY$1),'Исх-увл.отчёт'!$A$2:$F$3000,6,FALSE),"-")</f>
        <v>-</v>
      </c>
      <c r="AZ167" s="9" t="str">
        <f>IFERROR(VLOOKUP(CONCATENATE($A167,AZ$1),'Исх-увл.отчёт'!$A$2:$F$3000,6,FALSE),"-")</f>
        <v>-</v>
      </c>
      <c r="BA167" s="9" t="str">
        <f>IFERROR(VLOOKUP(CONCATENATE($A167,BA$1),'Исх-увл.отчёт'!$A$2:$F$3000,6,FALSE),"-")</f>
        <v>-</v>
      </c>
      <c r="BB167" s="9" t="str">
        <f>IFERROR(VLOOKUP(CONCATENATE($A167,BB$1),'Исх-увл.отчёт'!$A$2:$F$3000,6,FALSE),"-")</f>
        <v>-</v>
      </c>
      <c r="BC167" s="9" t="str">
        <f>IFERROR(VLOOKUP(CONCATENATE($A167,BC$1),'Исх-увл.отчёт'!$A$2:$F$3000,6,FALSE),"-")</f>
        <v>НЕТ</v>
      </c>
      <c r="BD167" s="9" t="str">
        <f>IFERROR(VLOOKUP(CONCATENATE($A167,BD$1),'Исх-увл.отчёт'!$A$2:$F$3000,6,FALSE),"-")</f>
        <v>ДА</v>
      </c>
      <c r="BE167" s="9" t="str">
        <f>IFERROR(VLOOKUP(CONCATENATE($A167,BE$1),'Исх-увл.отчёт'!$A$2:$F$3000,6,FALSE),"-")</f>
        <v>-</v>
      </c>
      <c r="BF167" s="9" t="str">
        <f>IFERROR(VLOOKUP(CONCATENATE($A167,BF$1),'Исх-увл.отчёт'!$A$2:$F$3000,6,FALSE),"-")</f>
        <v>-</v>
      </c>
      <c r="BG167" s="9" t="str">
        <f>IFERROR(VLOOKUP(CONCATENATE($A167,BG$1),'Исх-увл.отчёт'!$A$2:$F$3000,6,FALSE),"-")</f>
        <v>-</v>
      </c>
      <c r="BH167" s="37"/>
    </row>
    <row r="168" spans="1:60">
      <c r="A168" s="125">
        <f t="shared" ref="A168:A195" si="12">A167+1</f>
        <v>67</v>
      </c>
      <c r="B168" s="9" t="str">
        <f>IFERROR(VLOOKUP(CONCATENATE($A168,B$1),'Исх-увл.отчёт'!$A$2:$F$3000,6,FALSE),"-")</f>
        <v>-</v>
      </c>
      <c r="C168" s="9" t="str">
        <f>IFERROR(VLOOKUP(CONCATENATE($A168,C$1),'Исх-увл.отчёт'!$A$2:$F$3000,6,FALSE),"-")</f>
        <v>-</v>
      </c>
      <c r="D168" s="9" t="str">
        <f>IFERROR(VLOOKUP(CONCATENATE($A168,D$1),'Исх-увл.отчёт'!$A$2:$F$3000,6,FALSE),"-")</f>
        <v>-</v>
      </c>
      <c r="E168" s="9" t="str">
        <f>IFERROR(VLOOKUP(CONCATENATE($A168,E$1),'Исх-увл.отчёт'!$A$2:$F$3000,6,FALSE),"-")</f>
        <v>-</v>
      </c>
      <c r="F168" s="9" t="str">
        <f>IFERROR(VLOOKUP(CONCATENATE($A168,F$1),'Исх-увл.отчёт'!$A$2:$F$3000,6,FALSE),"-")</f>
        <v>-</v>
      </c>
      <c r="G168" s="9" t="str">
        <f>IFERROR(VLOOKUP(CONCATENATE($A168,G$1),'Исх-увл.отчёт'!$A$2:$F$3000,6,FALSE),"-")</f>
        <v>-</v>
      </c>
      <c r="H168" s="9" t="str">
        <f>IFERROR(VLOOKUP(CONCATENATE($A168,H$1),'Исх-увл.отчёт'!$A$2:$F$3000,6,FALSE),"-")</f>
        <v>-</v>
      </c>
      <c r="I168" s="9" t="str">
        <f>IFERROR(VLOOKUP(CONCATENATE($A168,I$1),'Исх-увл.отчёт'!$A$2:$F$3000,6,FALSE),"-")</f>
        <v>-</v>
      </c>
      <c r="J168" s="9" t="str">
        <f>IFERROR(VLOOKUP(CONCATENATE($A168,J$1),'Исх-увл.отчёт'!$A$2:$F$3000,6,FALSE),"-")</f>
        <v>-</v>
      </c>
      <c r="K168" s="9" t="str">
        <f>IFERROR(VLOOKUP(CONCATENATE($A168,K$1),'Исх-увл.отчёт'!$A$2:$F$3000,6,FALSE),"-")</f>
        <v>-</v>
      </c>
      <c r="L168" s="9" t="str">
        <f>IFERROR(VLOOKUP(CONCATENATE($A168,L$1),'Исх-увл.отчёт'!$A$2:$F$3000,6,FALSE),"-")</f>
        <v>-</v>
      </c>
      <c r="M168" s="9" t="str">
        <f>IFERROR(VLOOKUP(CONCATENATE($A168,M$1),'Исх-увл.отчёт'!$A$2:$F$3000,6,FALSE),"-")</f>
        <v>-</v>
      </c>
      <c r="N168" s="9" t="str">
        <f>IFERROR(VLOOKUP(CONCATENATE($A168,N$1),'Исх-увл.отчёт'!$A$2:$F$3000,6,FALSE),"-")</f>
        <v>-</v>
      </c>
      <c r="O168" s="9" t="str">
        <f>IFERROR(VLOOKUP(CONCATENATE($A168,O$1),'Исх-увл.отчёт'!$A$2:$F$3000,6,FALSE),"-")</f>
        <v>-</v>
      </c>
      <c r="P168" s="9" t="str">
        <f>IFERROR(VLOOKUP(CONCATENATE($A168,P$1),'Исх-увл.отчёт'!$A$2:$F$3000,6,FALSE),"-")</f>
        <v>-</v>
      </c>
      <c r="Q168" s="9" t="str">
        <f>IFERROR(VLOOKUP(CONCATENATE($A168,Q$1),'Исх-увл.отчёт'!$A$2:$F$3000,6,FALSE),"-")</f>
        <v>-</v>
      </c>
      <c r="R168" s="9" t="str">
        <f>IFERROR(VLOOKUP(CONCATENATE($A168,R$1),'Исх-увл.отчёт'!$A$2:$F$3000,6,FALSE),"-")</f>
        <v>-</v>
      </c>
      <c r="S168" s="9" t="str">
        <f>IFERROR(VLOOKUP(CONCATENATE($A168,S$1),'Исх-увл.отчёт'!$A$2:$F$3000,6,FALSE),"-")</f>
        <v>-</v>
      </c>
      <c r="T168" s="9" t="str">
        <f>IFERROR(VLOOKUP(CONCATENATE($A168,T$1),'Исх-увл.отчёт'!$A$2:$F$3000,6,FALSE),"-")</f>
        <v>-</v>
      </c>
      <c r="U168" s="9" t="str">
        <f>IFERROR(VLOOKUP(CONCATENATE($A168,U$1),'Исх-увл.отчёт'!$A$2:$F$3000,6,FALSE),"-")</f>
        <v>-</v>
      </c>
      <c r="V168" s="9" t="str">
        <f>IFERROR(VLOOKUP(CONCATENATE($A168,V$1),'Исх-увл.отчёт'!$A$2:$F$3000,6,FALSE),"-")</f>
        <v>-</v>
      </c>
      <c r="W168" s="9" t="str">
        <f>IFERROR(VLOOKUP(CONCATENATE($A168,W$1),'Исх-увл.отчёт'!$A$2:$F$3000,6,FALSE),"-")</f>
        <v>-</v>
      </c>
      <c r="X168" s="9" t="str">
        <f>IFERROR(VLOOKUP(CONCATENATE($A168,X$1),'Исх-увл.отчёт'!$A$2:$F$3000,6,FALSE),"-")</f>
        <v>-</v>
      </c>
      <c r="Y168" s="9" t="str">
        <f>IFERROR(VLOOKUP(CONCATENATE($A168,Y$1),'Исх-увл.отчёт'!$A$2:$F$3000,6,FALSE),"-")</f>
        <v>-</v>
      </c>
      <c r="Z168" s="9" t="str">
        <f>IFERROR(VLOOKUP(CONCATENATE($A168,Z$1),'Исх-увл.отчёт'!$A$2:$F$3000,6,FALSE),"-")</f>
        <v>-</v>
      </c>
      <c r="AA168" s="9" t="str">
        <f>IFERROR(VLOOKUP(CONCATENATE($A168,AA$1),'Исх-увл.отчёт'!$A$2:$F$3000,6,FALSE),"-")</f>
        <v>-</v>
      </c>
      <c r="AB168" s="9" t="str">
        <f>IFERROR(VLOOKUP(CONCATENATE($A168,AB$1),'Исх-увл.отчёт'!$A$2:$F$3000,6,FALSE),"-")</f>
        <v>-</v>
      </c>
      <c r="AC168" s="9" t="str">
        <f>IFERROR(VLOOKUP(CONCATENATE($A168,AC$1),'Исх-увл.отчёт'!$A$2:$F$3000,6,FALSE),"-")</f>
        <v>-</v>
      </c>
      <c r="AD168" s="9" t="str">
        <f>IFERROR(VLOOKUP(CONCATENATE($A168,AD$1),'Исх-увл.отчёт'!$A$2:$F$3000,6,FALSE),"-")</f>
        <v>-</v>
      </c>
      <c r="AE168" s="9" t="str">
        <f>IFERROR(VLOOKUP(CONCATENATE($A168,AE$1),'Исх-увл.отчёт'!$A$2:$F$3000,6,FALSE),"-")</f>
        <v>-</v>
      </c>
      <c r="AF168" s="9" t="str">
        <f>IFERROR(VLOOKUP(CONCATENATE($A168,AF$1),'Исх-увл.отчёт'!$A$2:$F$3000,6,FALSE),"-")</f>
        <v>-</v>
      </c>
      <c r="AG168" s="9" t="str">
        <f>IFERROR(VLOOKUP(CONCATENATE($A168,AG$1),'Исх-увл.отчёт'!$A$2:$F$3000,6,FALSE),"-")</f>
        <v>-</v>
      </c>
      <c r="AH168" s="9" t="str">
        <f>IFERROR(VLOOKUP(CONCATENATE($A168,AH$1),'Исх-увл.отчёт'!$A$2:$F$3000,6,FALSE),"-")</f>
        <v>-</v>
      </c>
      <c r="AI168" s="9" t="str">
        <f>IFERROR(VLOOKUP(CONCATENATE($A168,AI$1),'Исх-увл.отчёт'!$A$2:$F$3000,6,FALSE),"-")</f>
        <v>-</v>
      </c>
      <c r="AJ168" s="9" t="str">
        <f>IFERROR(VLOOKUP(CONCATENATE($A168,AJ$1),'Исх-увл.отчёт'!$A$2:$F$3000,6,FALSE),"-")</f>
        <v>-</v>
      </c>
      <c r="AK168" s="9" t="str">
        <f>IFERROR(VLOOKUP(CONCATENATE($A168,AK$1),'Исх-увл.отчёт'!$A$2:$F$3000,6,FALSE),"-")</f>
        <v>-</v>
      </c>
      <c r="AL168" s="9" t="str">
        <f>IFERROR(VLOOKUP(CONCATENATE($A168,AL$1),'Исх-увл.отчёт'!$A$2:$F$3000,6,FALSE),"-")</f>
        <v>-</v>
      </c>
      <c r="AM168" s="9" t="str">
        <f>IFERROR(VLOOKUP(CONCATENATE($A168,AM$1),'Исх-увл.отчёт'!$A$2:$F$3000,6,FALSE),"-")</f>
        <v>-</v>
      </c>
      <c r="AN168" s="9" t="str">
        <f>IFERROR(VLOOKUP(CONCATENATE($A168,AN$1),'Исх-увл.отчёт'!$A$2:$F$3000,6,FALSE),"-")</f>
        <v>-</v>
      </c>
      <c r="AO168" s="9" t="str">
        <f>IFERROR(VLOOKUP(CONCATENATE($A168,AO$1),'Исх-увл.отчёт'!$A$2:$F$3000,6,FALSE),"-")</f>
        <v>-</v>
      </c>
      <c r="AP168" s="9" t="str">
        <f>IFERROR(VLOOKUP(CONCATENATE($A168,AP$1),'Исх-увл.отчёт'!$A$2:$F$3000,6,FALSE),"-")</f>
        <v>-</v>
      </c>
      <c r="AQ168" s="9" t="str">
        <f>IFERROR(VLOOKUP(CONCATENATE($A168,AQ$1),'Исх-увл.отчёт'!$A$2:$F$3000,6,FALSE),"-")</f>
        <v>-</v>
      </c>
      <c r="AR168" s="9" t="str">
        <f>IFERROR(VLOOKUP(CONCATENATE($A168,AR$1),'Исх-увл.отчёт'!$A$2:$F$3000,6,FALSE),"-")</f>
        <v>-</v>
      </c>
      <c r="AS168" s="9" t="str">
        <f>IFERROR(VLOOKUP(CONCATENATE($A168,AS$1),'Исх-увл.отчёт'!$A$2:$F$3000,6,FALSE),"-")</f>
        <v>-</v>
      </c>
      <c r="AT168" s="9" t="str">
        <f>IFERROR(VLOOKUP(CONCATENATE($A168,AT$1),'Исх-увл.отчёт'!$A$2:$F$3000,6,FALSE),"-")</f>
        <v>-</v>
      </c>
      <c r="AU168" s="9" t="str">
        <f>IFERROR(VLOOKUP(CONCATENATE($A168,AU$1),'Исх-увл.отчёт'!$A$2:$F$3000,6,FALSE),"-")</f>
        <v>-</v>
      </c>
      <c r="AV168" s="9" t="str">
        <f>IFERROR(VLOOKUP(CONCATENATE($A168,AV$1),'Исх-увл.отчёт'!$A$2:$F$3000,6,FALSE),"-")</f>
        <v>-</v>
      </c>
      <c r="AW168" s="9" t="str">
        <f>IFERROR(VLOOKUP(CONCATENATE($A168,AW$1),'Исх-увл.отчёт'!$A$2:$F$3000,6,FALSE),"-")</f>
        <v>-</v>
      </c>
      <c r="AX168" s="9" t="str">
        <f>IFERROR(VLOOKUP(CONCATENATE($A168,AX$1),'Исх-увл.отчёт'!$A$2:$F$3000,6,FALSE),"-")</f>
        <v>-</v>
      </c>
      <c r="AY168" s="9" t="str">
        <f>IFERROR(VLOOKUP(CONCATENATE($A168,AY$1),'Исх-увл.отчёт'!$A$2:$F$3000,6,FALSE),"-")</f>
        <v>-</v>
      </c>
      <c r="AZ168" s="9" t="str">
        <f>IFERROR(VLOOKUP(CONCATENATE($A168,AZ$1),'Исх-увл.отчёт'!$A$2:$F$3000,6,FALSE),"-")</f>
        <v>-</v>
      </c>
      <c r="BA168" s="9" t="str">
        <f>IFERROR(VLOOKUP(CONCATENATE($A168,BA$1),'Исх-увл.отчёт'!$A$2:$F$3000,6,FALSE),"-")</f>
        <v>-</v>
      </c>
      <c r="BB168" s="9" t="str">
        <f>IFERROR(VLOOKUP(CONCATENATE($A168,BB$1),'Исх-увл.отчёт'!$A$2:$F$3000,6,FALSE),"-")</f>
        <v>-</v>
      </c>
      <c r="BC168" s="9" t="str">
        <f>IFERROR(VLOOKUP(CONCATENATE($A168,BC$1),'Исх-увл.отчёт'!$A$2:$F$3000,6,FALSE),"-")</f>
        <v>-</v>
      </c>
      <c r="BD168" s="9" t="str">
        <f>IFERROR(VLOOKUP(CONCATENATE($A168,BD$1),'Исх-увл.отчёт'!$A$2:$F$3000,6,FALSE),"-")</f>
        <v>-</v>
      </c>
      <c r="BE168" s="9" t="str">
        <f>IFERROR(VLOOKUP(CONCATENATE($A168,BE$1),'Исх-увл.отчёт'!$A$2:$F$3000,6,FALSE),"-")</f>
        <v>-</v>
      </c>
      <c r="BF168" s="9" t="str">
        <f>IFERROR(VLOOKUP(CONCATENATE($A168,BF$1),'Исх-увл.отчёт'!$A$2:$F$3000,6,FALSE),"-")</f>
        <v>-</v>
      </c>
      <c r="BG168" s="9" t="str">
        <f>IFERROR(VLOOKUP(CONCATENATE($A168,BG$1),'Исх-увл.отчёт'!$A$2:$F$3000,6,FALSE),"-")</f>
        <v>-</v>
      </c>
      <c r="BH168" s="37"/>
    </row>
    <row r="169" spans="1:60">
      <c r="A169" s="125">
        <f t="shared" si="12"/>
        <v>68</v>
      </c>
      <c r="B169" s="9" t="str">
        <f>IFERROR(VLOOKUP(CONCATENATE($A169,B$1),'Исх-увл.отчёт'!$A$2:$F$3000,6,FALSE),"-")</f>
        <v>-</v>
      </c>
      <c r="C169" s="9" t="str">
        <f>IFERROR(VLOOKUP(CONCATENATE($A169,C$1),'Исх-увл.отчёт'!$A$2:$F$3000,6,FALSE),"-")</f>
        <v>-</v>
      </c>
      <c r="D169" s="9" t="str">
        <f>IFERROR(VLOOKUP(CONCATENATE($A169,D$1),'Исх-увл.отчёт'!$A$2:$F$3000,6,FALSE),"-")</f>
        <v>-</v>
      </c>
      <c r="E169" s="9" t="str">
        <f>IFERROR(VLOOKUP(CONCATENATE($A169,E$1),'Исх-увл.отчёт'!$A$2:$F$3000,6,FALSE),"-")</f>
        <v>-</v>
      </c>
      <c r="F169" s="9" t="str">
        <f>IFERROR(VLOOKUP(CONCATENATE($A169,F$1),'Исх-увл.отчёт'!$A$2:$F$3000,6,FALSE),"-")</f>
        <v>-</v>
      </c>
      <c r="G169" s="9" t="str">
        <f>IFERROR(VLOOKUP(CONCATENATE($A169,G$1),'Исх-увл.отчёт'!$A$2:$F$3000,6,FALSE),"-")</f>
        <v>-</v>
      </c>
      <c r="H169" s="9" t="str">
        <f>IFERROR(VLOOKUP(CONCATENATE($A169,H$1),'Исх-увл.отчёт'!$A$2:$F$3000,6,FALSE),"-")</f>
        <v>-</v>
      </c>
      <c r="I169" s="9" t="str">
        <f>IFERROR(VLOOKUP(CONCATENATE($A169,I$1),'Исх-увл.отчёт'!$A$2:$F$3000,6,FALSE),"-")</f>
        <v>ДА</v>
      </c>
      <c r="J169" s="9" t="str">
        <f>IFERROR(VLOOKUP(CONCATENATE($A169,J$1),'Исх-увл.отчёт'!$A$2:$F$3000,6,FALSE),"-")</f>
        <v>-</v>
      </c>
      <c r="K169" s="9" t="str">
        <f>IFERROR(VLOOKUP(CONCATENATE($A169,K$1),'Исх-увл.отчёт'!$A$2:$F$3000,6,FALSE),"-")</f>
        <v>-</v>
      </c>
      <c r="L169" s="9" t="str">
        <f>IFERROR(VLOOKUP(CONCATENATE($A169,L$1),'Исх-увл.отчёт'!$A$2:$F$3000,6,FALSE),"-")</f>
        <v>НЕТ</v>
      </c>
      <c r="M169" s="9" t="str">
        <f>IFERROR(VLOOKUP(CONCATENATE($A169,M$1),'Исх-увл.отчёт'!$A$2:$F$3000,6,FALSE),"-")</f>
        <v>-</v>
      </c>
      <c r="N169" s="9" t="str">
        <f>IFERROR(VLOOKUP(CONCATENATE($A169,N$1),'Исх-увл.отчёт'!$A$2:$F$3000,6,FALSE),"-")</f>
        <v>-</v>
      </c>
      <c r="O169" s="9" t="str">
        <f>IFERROR(VLOOKUP(CONCATENATE($A169,O$1),'Исх-увл.отчёт'!$A$2:$F$3000,6,FALSE),"-")</f>
        <v>НЕТ</v>
      </c>
      <c r="P169" s="9" t="str">
        <f>IFERROR(VLOOKUP(CONCATENATE($A169,P$1),'Исх-увл.отчёт'!$A$2:$F$3000,6,FALSE),"-")</f>
        <v>-</v>
      </c>
      <c r="Q169" s="9" t="str">
        <f>IFERROR(VLOOKUP(CONCATENATE($A169,Q$1),'Исх-увл.отчёт'!$A$2:$F$3000,6,FALSE),"-")</f>
        <v>-</v>
      </c>
      <c r="R169" s="9" t="str">
        <f>IFERROR(VLOOKUP(CONCATENATE($A169,R$1),'Исх-увл.отчёт'!$A$2:$F$3000,6,FALSE),"-")</f>
        <v>-</v>
      </c>
      <c r="S169" s="9" t="str">
        <f>IFERROR(VLOOKUP(CONCATENATE($A169,S$1),'Исх-увл.отчёт'!$A$2:$F$3000,6,FALSE),"-")</f>
        <v>-</v>
      </c>
      <c r="T169" s="9" t="str">
        <f>IFERROR(VLOOKUP(CONCATENATE($A169,T$1),'Исх-увл.отчёт'!$A$2:$F$3000,6,FALSE),"-")</f>
        <v>-</v>
      </c>
      <c r="U169" s="9" t="str">
        <f>IFERROR(VLOOKUP(CONCATENATE($A169,U$1),'Исх-увл.отчёт'!$A$2:$F$3000,6,FALSE),"-")</f>
        <v>-</v>
      </c>
      <c r="V169" s="9" t="str">
        <f>IFERROR(VLOOKUP(CONCATENATE($A169,V$1),'Исх-увл.отчёт'!$A$2:$F$3000,6,FALSE),"-")</f>
        <v>-</v>
      </c>
      <c r="W169" s="9" t="str">
        <f>IFERROR(VLOOKUP(CONCATENATE($A169,W$1),'Исх-увл.отчёт'!$A$2:$F$3000,6,FALSE),"-")</f>
        <v>-</v>
      </c>
      <c r="X169" s="9" t="str">
        <f>IFERROR(VLOOKUP(CONCATENATE($A169,X$1),'Исх-увл.отчёт'!$A$2:$F$3000,6,FALSE),"-")</f>
        <v>-</v>
      </c>
      <c r="Y169" s="9" t="str">
        <f>IFERROR(VLOOKUP(CONCATENATE($A169,Y$1),'Исх-увл.отчёт'!$A$2:$F$3000,6,FALSE),"-")</f>
        <v>-</v>
      </c>
      <c r="Z169" s="9" t="str">
        <f>IFERROR(VLOOKUP(CONCATENATE($A169,Z$1),'Исх-увл.отчёт'!$A$2:$F$3000,6,FALSE),"-")</f>
        <v>ДА</v>
      </c>
      <c r="AA169" s="9" t="str">
        <f>IFERROR(VLOOKUP(CONCATENATE($A169,AA$1),'Исх-увл.отчёт'!$A$2:$F$3000,6,FALSE),"-")</f>
        <v>-</v>
      </c>
      <c r="AB169" s="9" t="str">
        <f>IFERROR(VLOOKUP(CONCATENATE($A169,AB$1),'Исх-увл.отчёт'!$A$2:$F$3000,6,FALSE),"-")</f>
        <v>-</v>
      </c>
      <c r="AC169" s="9" t="str">
        <f>IFERROR(VLOOKUP(CONCATENATE($A169,AC$1),'Исх-увл.отчёт'!$A$2:$F$3000,6,FALSE),"-")</f>
        <v>-</v>
      </c>
      <c r="AD169" s="9" t="str">
        <f>IFERROR(VLOOKUP(CONCATENATE($A169,AD$1),'Исх-увл.отчёт'!$A$2:$F$3000,6,FALSE),"-")</f>
        <v>-</v>
      </c>
      <c r="AE169" s="9" t="str">
        <f>IFERROR(VLOOKUP(CONCATENATE($A169,AE$1),'Исх-увл.отчёт'!$A$2:$F$3000,6,FALSE),"-")</f>
        <v>-</v>
      </c>
      <c r="AF169" s="9" t="str">
        <f>IFERROR(VLOOKUP(CONCATENATE($A169,AF$1),'Исх-увл.отчёт'!$A$2:$F$3000,6,FALSE),"-")</f>
        <v>-</v>
      </c>
      <c r="AG169" s="9" t="str">
        <f>IFERROR(VLOOKUP(CONCATENATE($A169,AG$1),'Исх-увл.отчёт'!$A$2:$F$3000,6,FALSE),"-")</f>
        <v>НЕТ</v>
      </c>
      <c r="AH169" s="9" t="str">
        <f>IFERROR(VLOOKUP(CONCATENATE($A169,AH$1),'Исх-увл.отчёт'!$A$2:$F$3000,6,FALSE),"-")</f>
        <v>-</v>
      </c>
      <c r="AI169" s="9" t="str">
        <f>IFERROR(VLOOKUP(CONCATENATE($A169,AI$1),'Исх-увл.отчёт'!$A$2:$F$3000,6,FALSE),"-")</f>
        <v>-</v>
      </c>
      <c r="AJ169" s="9" t="str">
        <f>IFERROR(VLOOKUP(CONCATENATE($A169,AJ$1),'Исх-увл.отчёт'!$A$2:$F$3000,6,FALSE),"-")</f>
        <v>-</v>
      </c>
      <c r="AK169" s="9" t="str">
        <f>IFERROR(VLOOKUP(CONCATENATE($A169,AK$1),'Исх-увл.отчёт'!$A$2:$F$3000,6,FALSE),"-")</f>
        <v>ДА</v>
      </c>
      <c r="AL169" s="9" t="str">
        <f>IFERROR(VLOOKUP(CONCATENATE($A169,AL$1),'Исх-увл.отчёт'!$A$2:$F$3000,6,FALSE),"-")</f>
        <v>ДА</v>
      </c>
      <c r="AM169" s="9" t="str">
        <f>IFERROR(VLOOKUP(CONCATENATE($A169,AM$1),'Исх-увл.отчёт'!$A$2:$F$3000,6,FALSE),"-")</f>
        <v>-</v>
      </c>
      <c r="AN169" s="9" t="str">
        <f>IFERROR(VLOOKUP(CONCATENATE($A169,AN$1),'Исх-увл.отчёт'!$A$2:$F$3000,6,FALSE),"-")</f>
        <v>-</v>
      </c>
      <c r="AO169" s="9" t="str">
        <f>IFERROR(VLOOKUP(CONCATENATE($A169,AO$1),'Исх-увл.отчёт'!$A$2:$F$3000,6,FALSE),"-")</f>
        <v>-</v>
      </c>
      <c r="AP169" s="9" t="str">
        <f>IFERROR(VLOOKUP(CONCATENATE($A169,AP$1),'Исх-увл.отчёт'!$A$2:$F$3000,6,FALSE),"-")</f>
        <v>-</v>
      </c>
      <c r="AQ169" s="9" t="str">
        <f>IFERROR(VLOOKUP(CONCATENATE($A169,AQ$1),'Исх-увл.отчёт'!$A$2:$F$3000,6,FALSE),"-")</f>
        <v>-</v>
      </c>
      <c r="AR169" s="9" t="str">
        <f>IFERROR(VLOOKUP(CONCATENATE($A169,AR$1),'Исх-увл.отчёт'!$A$2:$F$3000,6,FALSE),"-")</f>
        <v>-</v>
      </c>
      <c r="AS169" s="9" t="str">
        <f>IFERROR(VLOOKUP(CONCATENATE($A169,AS$1),'Исх-увл.отчёт'!$A$2:$F$3000,6,FALSE),"-")</f>
        <v>-</v>
      </c>
      <c r="AT169" s="9" t="str">
        <f>IFERROR(VLOOKUP(CONCATENATE($A169,AT$1),'Исх-увл.отчёт'!$A$2:$F$3000,6,FALSE),"-")</f>
        <v>-</v>
      </c>
      <c r="AU169" s="9" t="str">
        <f>IFERROR(VLOOKUP(CONCATENATE($A169,AU$1),'Исх-увл.отчёт'!$A$2:$F$3000,6,FALSE),"-")</f>
        <v>-</v>
      </c>
      <c r="AV169" s="9" t="str">
        <f>IFERROR(VLOOKUP(CONCATENATE($A169,AV$1),'Исх-увл.отчёт'!$A$2:$F$3000,6,FALSE),"-")</f>
        <v>-</v>
      </c>
      <c r="AW169" s="9" t="str">
        <f>IFERROR(VLOOKUP(CONCATENATE($A169,AW$1),'Исх-увл.отчёт'!$A$2:$F$3000,6,FALSE),"-")</f>
        <v>-</v>
      </c>
      <c r="AX169" s="9" t="str">
        <f>IFERROR(VLOOKUP(CONCATENATE($A169,AX$1),'Исх-увл.отчёт'!$A$2:$F$3000,6,FALSE),"-")</f>
        <v>-</v>
      </c>
      <c r="AY169" s="9" t="str">
        <f>IFERROR(VLOOKUP(CONCATENATE($A169,AY$1),'Исх-увл.отчёт'!$A$2:$F$3000,6,FALSE),"-")</f>
        <v>-</v>
      </c>
      <c r="AZ169" s="9" t="str">
        <f>IFERROR(VLOOKUP(CONCATENATE($A169,AZ$1),'Исх-увл.отчёт'!$A$2:$F$3000,6,FALSE),"-")</f>
        <v>-</v>
      </c>
      <c r="BA169" s="9" t="str">
        <f>IFERROR(VLOOKUP(CONCATENATE($A169,BA$1),'Исх-увл.отчёт'!$A$2:$F$3000,6,FALSE),"-")</f>
        <v>-</v>
      </c>
      <c r="BB169" s="9" t="str">
        <f>IFERROR(VLOOKUP(CONCATENATE($A169,BB$1),'Исх-увл.отчёт'!$A$2:$F$3000,6,FALSE),"-")</f>
        <v>-</v>
      </c>
      <c r="BC169" s="9" t="str">
        <f>IFERROR(VLOOKUP(CONCATENATE($A169,BC$1),'Исх-увл.отчёт'!$A$2:$F$3000,6,FALSE),"-")</f>
        <v>НЕТ</v>
      </c>
      <c r="BD169" s="9" t="str">
        <f>IFERROR(VLOOKUP(CONCATENATE($A169,BD$1),'Исх-увл.отчёт'!$A$2:$F$3000,6,FALSE),"-")</f>
        <v>-</v>
      </c>
      <c r="BE169" s="9" t="str">
        <f>IFERROR(VLOOKUP(CONCATENATE($A169,BE$1),'Исх-увл.отчёт'!$A$2:$F$3000,6,FALSE),"-")</f>
        <v>-</v>
      </c>
      <c r="BF169" s="9" t="str">
        <f>IFERROR(VLOOKUP(CONCATENATE($A169,BF$1),'Исх-увл.отчёт'!$A$2:$F$3000,6,FALSE),"-")</f>
        <v>-</v>
      </c>
      <c r="BG169" s="9" t="str">
        <f>IFERROR(VLOOKUP(CONCATENATE($A169,BG$1),'Исх-увл.отчёт'!$A$2:$F$3000,6,FALSE),"-")</f>
        <v>-</v>
      </c>
      <c r="BH169" s="37"/>
    </row>
    <row r="170" spans="1:60">
      <c r="A170" s="125">
        <f t="shared" si="12"/>
        <v>69</v>
      </c>
      <c r="B170" s="9" t="str">
        <f>IFERROR(VLOOKUP(CONCATENATE($A170,B$1),'Исх-увл.отчёт'!$A$2:$F$3000,6,FALSE),"-")</f>
        <v>-</v>
      </c>
      <c r="C170" s="9" t="str">
        <f>IFERROR(VLOOKUP(CONCATENATE($A170,C$1),'Исх-увл.отчёт'!$A$2:$F$3000,6,FALSE),"-")</f>
        <v>-</v>
      </c>
      <c r="D170" s="9" t="str">
        <f>IFERROR(VLOOKUP(CONCATENATE($A170,D$1),'Исх-увл.отчёт'!$A$2:$F$3000,6,FALSE),"-")</f>
        <v>-</v>
      </c>
      <c r="E170" s="9" t="str">
        <f>IFERROR(VLOOKUP(CONCATENATE($A170,E$1),'Исх-увл.отчёт'!$A$2:$F$3000,6,FALSE),"-")</f>
        <v>-</v>
      </c>
      <c r="F170" s="9" t="str">
        <f>IFERROR(VLOOKUP(CONCATENATE($A170,F$1),'Исх-увл.отчёт'!$A$2:$F$3000,6,FALSE),"-")</f>
        <v>-</v>
      </c>
      <c r="G170" s="9" t="str">
        <f>IFERROR(VLOOKUP(CONCATENATE($A170,G$1),'Исх-увл.отчёт'!$A$2:$F$3000,6,FALSE),"-")</f>
        <v>-</v>
      </c>
      <c r="H170" s="9" t="str">
        <f>IFERROR(VLOOKUP(CONCATENATE($A170,H$1),'Исх-увл.отчёт'!$A$2:$F$3000,6,FALSE),"-")</f>
        <v>-</v>
      </c>
      <c r="I170" s="9" t="str">
        <f>IFERROR(VLOOKUP(CONCATENATE($A170,I$1),'Исх-увл.отчёт'!$A$2:$F$3000,6,FALSE),"-")</f>
        <v>-</v>
      </c>
      <c r="J170" s="9" t="str">
        <f>IFERROR(VLOOKUP(CONCATENATE($A170,J$1),'Исх-увл.отчёт'!$A$2:$F$3000,6,FALSE),"-")</f>
        <v>-</v>
      </c>
      <c r="K170" s="9" t="str">
        <f>IFERROR(VLOOKUP(CONCATENATE($A170,K$1),'Исх-увл.отчёт'!$A$2:$F$3000,6,FALSE),"-")</f>
        <v>-</v>
      </c>
      <c r="L170" s="9" t="str">
        <f>IFERROR(VLOOKUP(CONCATENATE($A170,L$1),'Исх-увл.отчёт'!$A$2:$F$3000,6,FALSE),"-")</f>
        <v>-</v>
      </c>
      <c r="M170" s="9" t="str">
        <f>IFERROR(VLOOKUP(CONCATENATE($A170,M$1),'Исх-увл.отчёт'!$A$2:$F$3000,6,FALSE),"-")</f>
        <v>-</v>
      </c>
      <c r="N170" s="9" t="str">
        <f>IFERROR(VLOOKUP(CONCATENATE($A170,N$1),'Исх-увл.отчёт'!$A$2:$F$3000,6,FALSE),"-")</f>
        <v>-</v>
      </c>
      <c r="O170" s="9" t="str">
        <f>IFERROR(VLOOKUP(CONCATENATE($A170,O$1),'Исх-увл.отчёт'!$A$2:$F$3000,6,FALSE),"-")</f>
        <v>-</v>
      </c>
      <c r="P170" s="9" t="str">
        <f>IFERROR(VLOOKUP(CONCATENATE($A170,P$1),'Исх-увл.отчёт'!$A$2:$F$3000,6,FALSE),"-")</f>
        <v>-</v>
      </c>
      <c r="Q170" s="9" t="str">
        <f>IFERROR(VLOOKUP(CONCATENATE($A170,Q$1),'Исх-увл.отчёт'!$A$2:$F$3000,6,FALSE),"-")</f>
        <v>-</v>
      </c>
      <c r="R170" s="9" t="str">
        <f>IFERROR(VLOOKUP(CONCATENATE($A170,R$1),'Исх-увл.отчёт'!$A$2:$F$3000,6,FALSE),"-")</f>
        <v>-</v>
      </c>
      <c r="S170" s="9" t="str">
        <f>IFERROR(VLOOKUP(CONCATENATE($A170,S$1),'Исх-увл.отчёт'!$A$2:$F$3000,6,FALSE),"-")</f>
        <v>-</v>
      </c>
      <c r="T170" s="9" t="str">
        <f>IFERROR(VLOOKUP(CONCATENATE($A170,T$1),'Исх-увл.отчёт'!$A$2:$F$3000,6,FALSE),"-")</f>
        <v>-</v>
      </c>
      <c r="U170" s="9" t="str">
        <f>IFERROR(VLOOKUP(CONCATENATE($A170,U$1),'Исх-увл.отчёт'!$A$2:$F$3000,6,FALSE),"-")</f>
        <v>-</v>
      </c>
      <c r="V170" s="9" t="str">
        <f>IFERROR(VLOOKUP(CONCATENATE($A170,V$1),'Исх-увл.отчёт'!$A$2:$F$3000,6,FALSE),"-")</f>
        <v>-</v>
      </c>
      <c r="W170" s="9" t="str">
        <f>IFERROR(VLOOKUP(CONCATENATE($A170,W$1),'Исх-увл.отчёт'!$A$2:$F$3000,6,FALSE),"-")</f>
        <v>-</v>
      </c>
      <c r="X170" s="9" t="str">
        <f>IFERROR(VLOOKUP(CONCATENATE($A170,X$1),'Исх-увл.отчёт'!$A$2:$F$3000,6,FALSE),"-")</f>
        <v>-</v>
      </c>
      <c r="Y170" s="9" t="str">
        <f>IFERROR(VLOOKUP(CONCATENATE($A170,Y$1),'Исх-увл.отчёт'!$A$2:$F$3000,6,FALSE),"-")</f>
        <v>-</v>
      </c>
      <c r="Z170" s="9" t="str">
        <f>IFERROR(VLOOKUP(CONCATENATE($A170,Z$1),'Исх-увл.отчёт'!$A$2:$F$3000,6,FALSE),"-")</f>
        <v>-</v>
      </c>
      <c r="AA170" s="9" t="str">
        <f>IFERROR(VLOOKUP(CONCATENATE($A170,AA$1),'Исх-увл.отчёт'!$A$2:$F$3000,6,FALSE),"-")</f>
        <v>-</v>
      </c>
      <c r="AB170" s="9" t="str">
        <f>IFERROR(VLOOKUP(CONCATENATE($A170,AB$1),'Исх-увл.отчёт'!$A$2:$F$3000,6,FALSE),"-")</f>
        <v>-</v>
      </c>
      <c r="AC170" s="9" t="str">
        <f>IFERROR(VLOOKUP(CONCATENATE($A170,AC$1),'Исх-увл.отчёт'!$A$2:$F$3000,6,FALSE),"-")</f>
        <v>-</v>
      </c>
      <c r="AD170" s="9" t="str">
        <f>IFERROR(VLOOKUP(CONCATENATE($A170,AD$1),'Исх-увл.отчёт'!$A$2:$F$3000,6,FALSE),"-")</f>
        <v>-</v>
      </c>
      <c r="AE170" s="9" t="str">
        <f>IFERROR(VLOOKUP(CONCATENATE($A170,AE$1),'Исх-увл.отчёт'!$A$2:$F$3000,6,FALSE),"-")</f>
        <v>-</v>
      </c>
      <c r="AF170" s="9" t="str">
        <f>IFERROR(VLOOKUP(CONCATENATE($A170,AF$1),'Исх-увл.отчёт'!$A$2:$F$3000,6,FALSE),"-")</f>
        <v>-</v>
      </c>
      <c r="AG170" s="9" t="str">
        <f>IFERROR(VLOOKUP(CONCATENATE($A170,AG$1),'Исх-увл.отчёт'!$A$2:$F$3000,6,FALSE),"-")</f>
        <v>НЕТ</v>
      </c>
      <c r="AH170" s="9" t="str">
        <f>IFERROR(VLOOKUP(CONCATENATE($A170,AH$1),'Исх-увл.отчёт'!$A$2:$F$3000,6,FALSE),"-")</f>
        <v>-</v>
      </c>
      <c r="AI170" s="9" t="str">
        <f>IFERROR(VLOOKUP(CONCATENATE($A170,AI$1),'Исх-увл.отчёт'!$A$2:$F$3000,6,FALSE),"-")</f>
        <v>-</v>
      </c>
      <c r="AJ170" s="9" t="str">
        <f>IFERROR(VLOOKUP(CONCATENATE($A170,AJ$1),'Исх-увл.отчёт'!$A$2:$F$3000,6,FALSE),"-")</f>
        <v>-</v>
      </c>
      <c r="AK170" s="9" t="str">
        <f>IFERROR(VLOOKUP(CONCATENATE($A170,AK$1),'Исх-увл.отчёт'!$A$2:$F$3000,6,FALSE),"-")</f>
        <v>ДА</v>
      </c>
      <c r="AL170" s="9" t="str">
        <f>IFERROR(VLOOKUP(CONCATENATE($A170,AL$1),'Исх-увл.отчёт'!$A$2:$F$3000,6,FALSE),"-")</f>
        <v>-</v>
      </c>
      <c r="AM170" s="9" t="str">
        <f>IFERROR(VLOOKUP(CONCATENATE($A170,AM$1),'Исх-увл.отчёт'!$A$2:$F$3000,6,FALSE),"-")</f>
        <v>-</v>
      </c>
      <c r="AN170" s="9" t="str">
        <f>IFERROR(VLOOKUP(CONCATENATE($A170,AN$1),'Исх-увл.отчёт'!$A$2:$F$3000,6,FALSE),"-")</f>
        <v>-</v>
      </c>
      <c r="AO170" s="9" t="str">
        <f>IFERROR(VLOOKUP(CONCATENATE($A170,AO$1),'Исх-увл.отчёт'!$A$2:$F$3000,6,FALSE),"-")</f>
        <v>-</v>
      </c>
      <c r="AP170" s="9" t="str">
        <f>IFERROR(VLOOKUP(CONCATENATE($A170,AP$1),'Исх-увл.отчёт'!$A$2:$F$3000,6,FALSE),"-")</f>
        <v>-</v>
      </c>
      <c r="AQ170" s="9" t="str">
        <f>IFERROR(VLOOKUP(CONCATENATE($A170,AQ$1),'Исх-увл.отчёт'!$A$2:$F$3000,6,FALSE),"-")</f>
        <v>-</v>
      </c>
      <c r="AR170" s="9" t="str">
        <f>IFERROR(VLOOKUP(CONCATENATE($A170,AR$1),'Исх-увл.отчёт'!$A$2:$F$3000,6,FALSE),"-")</f>
        <v>-</v>
      </c>
      <c r="AS170" s="9" t="str">
        <f>IFERROR(VLOOKUP(CONCATENATE($A170,AS$1),'Исх-увл.отчёт'!$A$2:$F$3000,6,FALSE),"-")</f>
        <v>-</v>
      </c>
      <c r="AT170" s="9" t="str">
        <f>IFERROR(VLOOKUP(CONCATENATE($A170,AT$1),'Исх-увл.отчёт'!$A$2:$F$3000,6,FALSE),"-")</f>
        <v>-</v>
      </c>
      <c r="AU170" s="9" t="str">
        <f>IFERROR(VLOOKUP(CONCATENATE($A170,AU$1),'Исх-увл.отчёт'!$A$2:$F$3000,6,FALSE),"-")</f>
        <v>-</v>
      </c>
      <c r="AV170" s="9" t="str">
        <f>IFERROR(VLOOKUP(CONCATENATE($A170,AV$1),'Исх-увл.отчёт'!$A$2:$F$3000,6,FALSE),"-")</f>
        <v>-</v>
      </c>
      <c r="AW170" s="9" t="str">
        <f>IFERROR(VLOOKUP(CONCATENATE($A170,AW$1),'Исх-увл.отчёт'!$A$2:$F$3000,6,FALSE),"-")</f>
        <v>-</v>
      </c>
      <c r="AX170" s="9" t="str">
        <f>IFERROR(VLOOKUP(CONCATENATE($A170,AX$1),'Исх-увл.отчёт'!$A$2:$F$3000,6,FALSE),"-")</f>
        <v>-</v>
      </c>
      <c r="AY170" s="9" t="str">
        <f>IFERROR(VLOOKUP(CONCATENATE($A170,AY$1),'Исх-увл.отчёт'!$A$2:$F$3000,6,FALSE),"-")</f>
        <v>-</v>
      </c>
      <c r="AZ170" s="9" t="str">
        <f>IFERROR(VLOOKUP(CONCATENATE($A170,AZ$1),'Исх-увл.отчёт'!$A$2:$F$3000,6,FALSE),"-")</f>
        <v>-</v>
      </c>
      <c r="BA170" s="9" t="str">
        <f>IFERROR(VLOOKUP(CONCATENATE($A170,BA$1),'Исх-увл.отчёт'!$A$2:$F$3000,6,FALSE),"-")</f>
        <v>-</v>
      </c>
      <c r="BB170" s="9" t="str">
        <f>IFERROR(VLOOKUP(CONCATENATE($A170,BB$1),'Исх-увл.отчёт'!$A$2:$F$3000,6,FALSE),"-")</f>
        <v>-</v>
      </c>
      <c r="BC170" s="9" t="str">
        <f>IFERROR(VLOOKUP(CONCATENATE($A170,BC$1),'Исх-увл.отчёт'!$A$2:$F$3000,6,FALSE),"-")</f>
        <v>-</v>
      </c>
      <c r="BD170" s="9" t="str">
        <f>IFERROR(VLOOKUP(CONCATENATE($A170,BD$1),'Исх-увл.отчёт'!$A$2:$F$3000,6,FALSE),"-")</f>
        <v>-</v>
      </c>
      <c r="BE170" s="9" t="str">
        <f>IFERROR(VLOOKUP(CONCATENATE($A170,BE$1),'Исх-увл.отчёт'!$A$2:$F$3000,6,FALSE),"-")</f>
        <v>-</v>
      </c>
      <c r="BF170" s="9" t="str">
        <f>IFERROR(VLOOKUP(CONCATENATE($A170,BF$1),'Исх-увл.отчёт'!$A$2:$F$3000,6,FALSE),"-")</f>
        <v>-</v>
      </c>
      <c r="BG170" s="9" t="str">
        <f>IFERROR(VLOOKUP(CONCATENATE($A170,BG$1),'Исх-увл.отчёт'!$A$2:$F$3000,6,FALSE),"-")</f>
        <v>-</v>
      </c>
      <c r="BH170" s="37"/>
    </row>
    <row r="171" spans="1:60">
      <c r="A171" s="125">
        <f t="shared" si="12"/>
        <v>70</v>
      </c>
      <c r="B171" s="9" t="str">
        <f>IFERROR(VLOOKUP(CONCATENATE($A171,B$1),'Исх-увл.отчёт'!$A$2:$F$3000,6,FALSE),"-")</f>
        <v>-</v>
      </c>
      <c r="C171" s="9" t="str">
        <f>IFERROR(VLOOKUP(CONCATENATE($A171,C$1),'Исх-увл.отчёт'!$A$2:$F$3000,6,FALSE),"-")</f>
        <v>-</v>
      </c>
      <c r="D171" s="9" t="str">
        <f>IFERROR(VLOOKUP(CONCATENATE($A171,D$1),'Исх-увл.отчёт'!$A$2:$F$3000,6,FALSE),"-")</f>
        <v>-</v>
      </c>
      <c r="E171" s="9" t="str">
        <f>IFERROR(VLOOKUP(CONCATENATE($A171,E$1),'Исх-увл.отчёт'!$A$2:$F$3000,6,FALSE),"-")</f>
        <v>-</v>
      </c>
      <c r="F171" s="9" t="str">
        <f>IFERROR(VLOOKUP(CONCATENATE($A171,F$1),'Исх-увл.отчёт'!$A$2:$F$3000,6,FALSE),"-")</f>
        <v>-</v>
      </c>
      <c r="G171" s="9" t="str">
        <f>IFERROR(VLOOKUP(CONCATENATE($A171,G$1),'Исх-увл.отчёт'!$A$2:$F$3000,6,FALSE),"-")</f>
        <v>-</v>
      </c>
      <c r="H171" s="9" t="str">
        <f>IFERROR(VLOOKUP(CONCATENATE($A171,H$1),'Исх-увл.отчёт'!$A$2:$F$3000,6,FALSE),"-")</f>
        <v>-</v>
      </c>
      <c r="I171" s="9" t="str">
        <f>IFERROR(VLOOKUP(CONCATENATE($A171,I$1),'Исх-увл.отчёт'!$A$2:$F$3000,6,FALSE),"-")</f>
        <v>-</v>
      </c>
      <c r="J171" s="9" t="str">
        <f>IFERROR(VLOOKUP(CONCATENATE($A171,J$1),'Исх-увл.отчёт'!$A$2:$F$3000,6,FALSE),"-")</f>
        <v>-</v>
      </c>
      <c r="K171" s="9" t="str">
        <f>IFERROR(VLOOKUP(CONCATENATE($A171,K$1),'Исх-увл.отчёт'!$A$2:$F$3000,6,FALSE),"-")</f>
        <v>-</v>
      </c>
      <c r="L171" s="9" t="str">
        <f>IFERROR(VLOOKUP(CONCATENATE($A171,L$1),'Исх-увл.отчёт'!$A$2:$F$3000,6,FALSE),"-")</f>
        <v>-</v>
      </c>
      <c r="M171" s="9" t="str">
        <f>IFERROR(VLOOKUP(CONCATENATE($A171,M$1),'Исх-увл.отчёт'!$A$2:$F$3000,6,FALSE),"-")</f>
        <v>-</v>
      </c>
      <c r="N171" s="9" t="str">
        <f>IFERROR(VLOOKUP(CONCATENATE($A171,N$1),'Исх-увл.отчёт'!$A$2:$F$3000,6,FALSE),"-")</f>
        <v>-</v>
      </c>
      <c r="O171" s="9" t="str">
        <f>IFERROR(VLOOKUP(CONCATENATE($A171,O$1),'Исх-увл.отчёт'!$A$2:$F$3000,6,FALSE),"-")</f>
        <v>-</v>
      </c>
      <c r="P171" s="9" t="str">
        <f>IFERROR(VLOOKUP(CONCATENATE($A171,P$1),'Исх-увл.отчёт'!$A$2:$F$3000,6,FALSE),"-")</f>
        <v>-</v>
      </c>
      <c r="Q171" s="9" t="str">
        <f>IFERROR(VLOOKUP(CONCATENATE($A171,Q$1),'Исх-увл.отчёт'!$A$2:$F$3000,6,FALSE),"-")</f>
        <v>-</v>
      </c>
      <c r="R171" s="9" t="str">
        <f>IFERROR(VLOOKUP(CONCATENATE($A171,R$1),'Исх-увл.отчёт'!$A$2:$F$3000,6,FALSE),"-")</f>
        <v>-</v>
      </c>
      <c r="S171" s="9" t="str">
        <f>IFERROR(VLOOKUP(CONCATENATE($A171,S$1),'Исх-увл.отчёт'!$A$2:$F$3000,6,FALSE),"-")</f>
        <v>-</v>
      </c>
      <c r="T171" s="9" t="str">
        <f>IFERROR(VLOOKUP(CONCATENATE($A171,T$1),'Исх-увл.отчёт'!$A$2:$F$3000,6,FALSE),"-")</f>
        <v>-</v>
      </c>
      <c r="U171" s="9" t="str">
        <f>IFERROR(VLOOKUP(CONCATENATE($A171,U$1),'Исх-увл.отчёт'!$A$2:$F$3000,6,FALSE),"-")</f>
        <v>-</v>
      </c>
      <c r="V171" s="9" t="str">
        <f>IFERROR(VLOOKUP(CONCATENATE($A171,V$1),'Исх-увл.отчёт'!$A$2:$F$3000,6,FALSE),"-")</f>
        <v>-</v>
      </c>
      <c r="W171" s="9" t="str">
        <f>IFERROR(VLOOKUP(CONCATENATE($A171,W$1),'Исх-увл.отчёт'!$A$2:$F$3000,6,FALSE),"-")</f>
        <v>-</v>
      </c>
      <c r="X171" s="9" t="str">
        <f>IFERROR(VLOOKUP(CONCATENATE($A171,X$1),'Исх-увл.отчёт'!$A$2:$F$3000,6,FALSE),"-")</f>
        <v>-</v>
      </c>
      <c r="Y171" s="9" t="str">
        <f>IFERROR(VLOOKUP(CONCATENATE($A171,Y$1),'Исх-увл.отчёт'!$A$2:$F$3000,6,FALSE),"-")</f>
        <v>-</v>
      </c>
      <c r="Z171" s="9" t="str">
        <f>IFERROR(VLOOKUP(CONCATENATE($A171,Z$1),'Исх-увл.отчёт'!$A$2:$F$3000,6,FALSE),"-")</f>
        <v>-</v>
      </c>
      <c r="AA171" s="9" t="str">
        <f>IFERROR(VLOOKUP(CONCATENATE($A171,AA$1),'Исх-увл.отчёт'!$A$2:$F$3000,6,FALSE),"-")</f>
        <v>-</v>
      </c>
      <c r="AB171" s="9" t="str">
        <f>IFERROR(VLOOKUP(CONCATENATE($A171,AB$1),'Исх-увл.отчёт'!$A$2:$F$3000,6,FALSE),"-")</f>
        <v>-</v>
      </c>
      <c r="AC171" s="9" t="str">
        <f>IFERROR(VLOOKUP(CONCATENATE($A171,AC$1),'Исх-увл.отчёт'!$A$2:$F$3000,6,FALSE),"-")</f>
        <v>-</v>
      </c>
      <c r="AD171" s="9" t="str">
        <f>IFERROR(VLOOKUP(CONCATENATE($A171,AD$1),'Исх-увл.отчёт'!$A$2:$F$3000,6,FALSE),"-")</f>
        <v>-</v>
      </c>
      <c r="AE171" s="9" t="str">
        <f>IFERROR(VLOOKUP(CONCATENATE($A171,AE$1),'Исх-увл.отчёт'!$A$2:$F$3000,6,FALSE),"-")</f>
        <v>-</v>
      </c>
      <c r="AF171" s="9" t="str">
        <f>IFERROR(VLOOKUP(CONCATENATE($A171,AF$1),'Исх-увл.отчёт'!$A$2:$F$3000,6,FALSE),"-")</f>
        <v>-</v>
      </c>
      <c r="AG171" s="9" t="str">
        <f>IFERROR(VLOOKUP(CONCATENATE($A171,AG$1),'Исх-увл.отчёт'!$A$2:$F$3000,6,FALSE),"-")</f>
        <v>-</v>
      </c>
      <c r="AH171" s="9" t="str">
        <f>IFERROR(VLOOKUP(CONCATENATE($A171,AH$1),'Исх-увл.отчёт'!$A$2:$F$3000,6,FALSE),"-")</f>
        <v>-</v>
      </c>
      <c r="AI171" s="9" t="str">
        <f>IFERROR(VLOOKUP(CONCATENATE($A171,AI$1),'Исх-увл.отчёт'!$A$2:$F$3000,6,FALSE),"-")</f>
        <v>-</v>
      </c>
      <c r="AJ171" s="9" t="str">
        <f>IFERROR(VLOOKUP(CONCATENATE($A171,AJ$1),'Исх-увл.отчёт'!$A$2:$F$3000,6,FALSE),"-")</f>
        <v>-</v>
      </c>
      <c r="AK171" s="9" t="str">
        <f>IFERROR(VLOOKUP(CONCATENATE($A171,AK$1),'Исх-увл.отчёт'!$A$2:$F$3000,6,FALSE),"-")</f>
        <v>-</v>
      </c>
      <c r="AL171" s="9" t="str">
        <f>IFERROR(VLOOKUP(CONCATENATE($A171,AL$1),'Исх-увл.отчёт'!$A$2:$F$3000,6,FALSE),"-")</f>
        <v>-</v>
      </c>
      <c r="AM171" s="9" t="str">
        <f>IFERROR(VLOOKUP(CONCATENATE($A171,AM$1),'Исх-увл.отчёт'!$A$2:$F$3000,6,FALSE),"-")</f>
        <v>-</v>
      </c>
      <c r="AN171" s="9" t="str">
        <f>IFERROR(VLOOKUP(CONCATENATE($A171,AN$1),'Исх-увл.отчёт'!$A$2:$F$3000,6,FALSE),"-")</f>
        <v>-</v>
      </c>
      <c r="AO171" s="9" t="str">
        <f>IFERROR(VLOOKUP(CONCATENATE($A171,AO$1),'Исх-увл.отчёт'!$A$2:$F$3000,6,FALSE),"-")</f>
        <v>-</v>
      </c>
      <c r="AP171" s="9" t="str">
        <f>IFERROR(VLOOKUP(CONCATENATE($A171,AP$1),'Исх-увл.отчёт'!$A$2:$F$3000,6,FALSE),"-")</f>
        <v>-</v>
      </c>
      <c r="AQ171" s="9" t="str">
        <f>IFERROR(VLOOKUP(CONCATENATE($A171,AQ$1),'Исх-увл.отчёт'!$A$2:$F$3000,6,FALSE),"-")</f>
        <v>-</v>
      </c>
      <c r="AR171" s="9" t="str">
        <f>IFERROR(VLOOKUP(CONCATENATE($A171,AR$1),'Исх-увл.отчёт'!$A$2:$F$3000,6,FALSE),"-")</f>
        <v>-</v>
      </c>
      <c r="AS171" s="9" t="str">
        <f>IFERROR(VLOOKUP(CONCATENATE($A171,AS$1),'Исх-увл.отчёт'!$A$2:$F$3000,6,FALSE),"-")</f>
        <v>-</v>
      </c>
      <c r="AT171" s="9" t="str">
        <f>IFERROR(VLOOKUP(CONCATENATE($A171,AT$1),'Исх-увл.отчёт'!$A$2:$F$3000,6,FALSE),"-")</f>
        <v>-</v>
      </c>
      <c r="AU171" s="9" t="str">
        <f>IFERROR(VLOOKUP(CONCATENATE($A171,AU$1),'Исх-увл.отчёт'!$A$2:$F$3000,6,FALSE),"-")</f>
        <v>-</v>
      </c>
      <c r="AV171" s="9" t="str">
        <f>IFERROR(VLOOKUP(CONCATENATE($A171,AV$1),'Исх-увл.отчёт'!$A$2:$F$3000,6,FALSE),"-")</f>
        <v>-</v>
      </c>
      <c r="AW171" s="9" t="str">
        <f>IFERROR(VLOOKUP(CONCATENATE($A171,AW$1),'Исх-увл.отчёт'!$A$2:$F$3000,6,FALSE),"-")</f>
        <v>-</v>
      </c>
      <c r="AX171" s="9" t="str">
        <f>IFERROR(VLOOKUP(CONCATENATE($A171,AX$1),'Исх-увл.отчёт'!$A$2:$F$3000,6,FALSE),"-")</f>
        <v>-</v>
      </c>
      <c r="AY171" s="9" t="str">
        <f>IFERROR(VLOOKUP(CONCATENATE($A171,AY$1),'Исх-увл.отчёт'!$A$2:$F$3000,6,FALSE),"-")</f>
        <v>-</v>
      </c>
      <c r="AZ171" s="9" t="str">
        <f>IFERROR(VLOOKUP(CONCATENATE($A171,AZ$1),'Исх-увл.отчёт'!$A$2:$F$3000,6,FALSE),"-")</f>
        <v>-</v>
      </c>
      <c r="BA171" s="9" t="str">
        <f>IFERROR(VLOOKUP(CONCATENATE($A171,BA$1),'Исх-увл.отчёт'!$A$2:$F$3000,6,FALSE),"-")</f>
        <v>-</v>
      </c>
      <c r="BB171" s="9" t="str">
        <f>IFERROR(VLOOKUP(CONCATENATE($A171,BB$1),'Исх-увл.отчёт'!$A$2:$F$3000,6,FALSE),"-")</f>
        <v>-</v>
      </c>
      <c r="BC171" s="9" t="str">
        <f>IFERROR(VLOOKUP(CONCATENATE($A171,BC$1),'Исх-увл.отчёт'!$A$2:$F$3000,6,FALSE),"-")</f>
        <v>-</v>
      </c>
      <c r="BD171" s="9" t="str">
        <f>IFERROR(VLOOKUP(CONCATENATE($A171,BD$1),'Исх-увл.отчёт'!$A$2:$F$3000,6,FALSE),"-")</f>
        <v>-</v>
      </c>
      <c r="BE171" s="9" t="str">
        <f>IFERROR(VLOOKUP(CONCATENATE($A171,BE$1),'Исх-увл.отчёт'!$A$2:$F$3000,6,FALSE),"-")</f>
        <v>-</v>
      </c>
      <c r="BF171" s="9" t="str">
        <f>IFERROR(VLOOKUP(CONCATENATE($A171,BF$1),'Исх-увл.отчёт'!$A$2:$F$3000,6,FALSE),"-")</f>
        <v>-</v>
      </c>
      <c r="BG171" s="9" t="str">
        <f>IFERROR(VLOOKUP(CONCATENATE($A171,BG$1),'Исх-увл.отчёт'!$A$2:$F$3000,6,FALSE),"-")</f>
        <v>-</v>
      </c>
      <c r="BH171" s="37"/>
    </row>
    <row r="172" spans="1:60">
      <c r="A172" s="125">
        <f t="shared" si="12"/>
        <v>71</v>
      </c>
      <c r="B172" s="9" t="str">
        <f>IFERROR(VLOOKUP(CONCATENATE($A172,B$1),'Исх-увл.отчёт'!$A$2:$F$3000,6,FALSE),"-")</f>
        <v>-</v>
      </c>
      <c r="C172" s="9" t="str">
        <f>IFERROR(VLOOKUP(CONCATENATE($A172,C$1),'Исх-увл.отчёт'!$A$2:$F$3000,6,FALSE),"-")</f>
        <v>-</v>
      </c>
      <c r="D172" s="9" t="str">
        <f>IFERROR(VLOOKUP(CONCATENATE($A172,D$1),'Исх-увл.отчёт'!$A$2:$F$3000,6,FALSE),"-")</f>
        <v>-</v>
      </c>
      <c r="E172" s="9" t="str">
        <f>IFERROR(VLOOKUP(CONCATENATE($A172,E$1),'Исх-увл.отчёт'!$A$2:$F$3000,6,FALSE),"-")</f>
        <v>-</v>
      </c>
      <c r="F172" s="9" t="str">
        <f>IFERROR(VLOOKUP(CONCATENATE($A172,F$1),'Исх-увл.отчёт'!$A$2:$F$3000,6,FALSE),"-")</f>
        <v>-</v>
      </c>
      <c r="G172" s="9" t="str">
        <f>IFERROR(VLOOKUP(CONCATENATE($A172,G$1),'Исх-увл.отчёт'!$A$2:$F$3000,6,FALSE),"-")</f>
        <v>-</v>
      </c>
      <c r="H172" s="9" t="str">
        <f>IFERROR(VLOOKUP(CONCATENATE($A172,H$1),'Исх-увл.отчёт'!$A$2:$F$3000,6,FALSE),"-")</f>
        <v>-</v>
      </c>
      <c r="I172" s="9" t="str">
        <f>IFERROR(VLOOKUP(CONCATENATE($A172,I$1),'Исх-увл.отчёт'!$A$2:$F$3000,6,FALSE),"-")</f>
        <v>-</v>
      </c>
      <c r="J172" s="9" t="str">
        <f>IFERROR(VLOOKUP(CONCATENATE($A172,J$1),'Исх-увл.отчёт'!$A$2:$F$3000,6,FALSE),"-")</f>
        <v>-</v>
      </c>
      <c r="K172" s="9" t="str">
        <f>IFERROR(VLOOKUP(CONCATENATE($A172,K$1),'Исх-увл.отчёт'!$A$2:$F$3000,6,FALSE),"-")</f>
        <v>-</v>
      </c>
      <c r="L172" s="9" t="str">
        <f>IFERROR(VLOOKUP(CONCATENATE($A172,L$1),'Исх-увл.отчёт'!$A$2:$F$3000,6,FALSE),"-")</f>
        <v>НЕТ</v>
      </c>
      <c r="M172" s="9" t="str">
        <f>IFERROR(VLOOKUP(CONCATENATE($A172,M$1),'Исх-увл.отчёт'!$A$2:$F$3000,6,FALSE),"-")</f>
        <v>-</v>
      </c>
      <c r="N172" s="9" t="str">
        <f>IFERROR(VLOOKUP(CONCATENATE($A172,N$1),'Исх-увл.отчёт'!$A$2:$F$3000,6,FALSE),"-")</f>
        <v>-</v>
      </c>
      <c r="O172" s="9" t="str">
        <f>IFERROR(VLOOKUP(CONCATENATE($A172,O$1),'Исх-увл.отчёт'!$A$2:$F$3000,6,FALSE),"-")</f>
        <v>НЕТ</v>
      </c>
      <c r="P172" s="9" t="str">
        <f>IFERROR(VLOOKUP(CONCATENATE($A172,P$1),'Исх-увл.отчёт'!$A$2:$F$3000,6,FALSE),"-")</f>
        <v>-</v>
      </c>
      <c r="Q172" s="9" t="str">
        <f>IFERROR(VLOOKUP(CONCATENATE($A172,Q$1),'Исх-увл.отчёт'!$A$2:$F$3000,6,FALSE),"-")</f>
        <v>-</v>
      </c>
      <c r="R172" s="9" t="str">
        <f>IFERROR(VLOOKUP(CONCATENATE($A172,R$1),'Исх-увл.отчёт'!$A$2:$F$3000,6,FALSE),"-")</f>
        <v>-</v>
      </c>
      <c r="S172" s="9" t="str">
        <f>IFERROR(VLOOKUP(CONCATENATE($A172,S$1),'Исх-увл.отчёт'!$A$2:$F$3000,6,FALSE),"-")</f>
        <v>-</v>
      </c>
      <c r="T172" s="9" t="str">
        <f>IFERROR(VLOOKUP(CONCATENATE($A172,T$1),'Исх-увл.отчёт'!$A$2:$F$3000,6,FALSE),"-")</f>
        <v>-</v>
      </c>
      <c r="U172" s="9" t="str">
        <f>IFERROR(VLOOKUP(CONCATENATE($A172,U$1),'Исх-увл.отчёт'!$A$2:$F$3000,6,FALSE),"-")</f>
        <v>-</v>
      </c>
      <c r="V172" s="9" t="str">
        <f>IFERROR(VLOOKUP(CONCATENATE($A172,V$1),'Исх-увл.отчёт'!$A$2:$F$3000,6,FALSE),"-")</f>
        <v>-</v>
      </c>
      <c r="W172" s="9" t="str">
        <f>IFERROR(VLOOKUP(CONCATENATE($A172,W$1),'Исх-увл.отчёт'!$A$2:$F$3000,6,FALSE),"-")</f>
        <v>-</v>
      </c>
      <c r="X172" s="9" t="str">
        <f>IFERROR(VLOOKUP(CONCATENATE($A172,X$1),'Исх-увл.отчёт'!$A$2:$F$3000,6,FALSE),"-")</f>
        <v>-</v>
      </c>
      <c r="Y172" s="9" t="str">
        <f>IFERROR(VLOOKUP(CONCATENATE($A172,Y$1),'Исх-увл.отчёт'!$A$2:$F$3000,6,FALSE),"-")</f>
        <v>-</v>
      </c>
      <c r="Z172" s="9" t="str">
        <f>IFERROR(VLOOKUP(CONCATENATE($A172,Z$1),'Исх-увл.отчёт'!$A$2:$F$3000,6,FALSE),"-")</f>
        <v>ДА</v>
      </c>
      <c r="AA172" s="9" t="str">
        <f>IFERROR(VLOOKUP(CONCATENATE($A172,AA$1),'Исх-увл.отчёт'!$A$2:$F$3000,6,FALSE),"-")</f>
        <v>-</v>
      </c>
      <c r="AB172" s="9" t="str">
        <f>IFERROR(VLOOKUP(CONCATENATE($A172,AB$1),'Исх-увл.отчёт'!$A$2:$F$3000,6,FALSE),"-")</f>
        <v>-</v>
      </c>
      <c r="AC172" s="9" t="str">
        <f>IFERROR(VLOOKUP(CONCATENATE($A172,AC$1),'Исх-увл.отчёт'!$A$2:$F$3000,6,FALSE),"-")</f>
        <v>-</v>
      </c>
      <c r="AD172" s="9" t="str">
        <f>IFERROR(VLOOKUP(CONCATENATE($A172,AD$1),'Исх-увл.отчёт'!$A$2:$F$3000,6,FALSE),"-")</f>
        <v>-</v>
      </c>
      <c r="AE172" s="9" t="str">
        <f>IFERROR(VLOOKUP(CONCATENATE($A172,AE$1),'Исх-увл.отчёт'!$A$2:$F$3000,6,FALSE),"-")</f>
        <v>-</v>
      </c>
      <c r="AF172" s="9" t="str">
        <f>IFERROR(VLOOKUP(CONCATENATE($A172,AF$1),'Исх-увл.отчёт'!$A$2:$F$3000,6,FALSE),"-")</f>
        <v>-</v>
      </c>
      <c r="AG172" s="9" t="str">
        <f>IFERROR(VLOOKUP(CONCATENATE($A172,AG$1),'Исх-увл.отчёт'!$A$2:$F$3000,6,FALSE),"-")</f>
        <v>НЕТ</v>
      </c>
      <c r="AH172" s="9" t="str">
        <f>IFERROR(VLOOKUP(CONCATENATE($A172,AH$1),'Исх-увл.отчёт'!$A$2:$F$3000,6,FALSE),"-")</f>
        <v>-</v>
      </c>
      <c r="AI172" s="9" t="str">
        <f>IFERROR(VLOOKUP(CONCATENATE($A172,AI$1),'Исх-увл.отчёт'!$A$2:$F$3000,6,FALSE),"-")</f>
        <v>ДА</v>
      </c>
      <c r="AJ172" s="9" t="str">
        <f>IFERROR(VLOOKUP(CONCATENATE($A172,AJ$1),'Исх-увл.отчёт'!$A$2:$F$3000,6,FALSE),"-")</f>
        <v>-</v>
      </c>
      <c r="AK172" s="9" t="str">
        <f>IFERROR(VLOOKUP(CONCATENATE($A172,AK$1),'Исх-увл.отчёт'!$A$2:$F$3000,6,FALSE),"-")</f>
        <v>ДА</v>
      </c>
      <c r="AL172" s="9" t="str">
        <f>IFERROR(VLOOKUP(CONCATENATE($A172,AL$1),'Исх-увл.отчёт'!$A$2:$F$3000,6,FALSE),"-")</f>
        <v>ДА</v>
      </c>
      <c r="AM172" s="9" t="str">
        <f>IFERROR(VLOOKUP(CONCATENATE($A172,AM$1),'Исх-увл.отчёт'!$A$2:$F$3000,6,FALSE),"-")</f>
        <v>-</v>
      </c>
      <c r="AN172" s="9" t="str">
        <f>IFERROR(VLOOKUP(CONCATENATE($A172,AN$1),'Исх-увл.отчёт'!$A$2:$F$3000,6,FALSE),"-")</f>
        <v>-</v>
      </c>
      <c r="AO172" s="9" t="str">
        <f>IFERROR(VLOOKUP(CONCATENATE($A172,AO$1),'Исх-увл.отчёт'!$A$2:$F$3000,6,FALSE),"-")</f>
        <v>-</v>
      </c>
      <c r="AP172" s="9" t="str">
        <f>IFERROR(VLOOKUP(CONCATENATE($A172,AP$1),'Исх-увл.отчёт'!$A$2:$F$3000,6,FALSE),"-")</f>
        <v>-</v>
      </c>
      <c r="AQ172" s="9" t="str">
        <f>IFERROR(VLOOKUP(CONCATENATE($A172,AQ$1),'Исх-увл.отчёт'!$A$2:$F$3000,6,FALSE),"-")</f>
        <v>-</v>
      </c>
      <c r="AR172" s="9" t="str">
        <f>IFERROR(VLOOKUP(CONCATENATE($A172,AR$1),'Исх-увл.отчёт'!$A$2:$F$3000,6,FALSE),"-")</f>
        <v>-</v>
      </c>
      <c r="AS172" s="9" t="str">
        <f>IFERROR(VLOOKUP(CONCATENATE($A172,AS$1),'Исх-увл.отчёт'!$A$2:$F$3000,6,FALSE),"-")</f>
        <v>-</v>
      </c>
      <c r="AT172" s="9" t="str">
        <f>IFERROR(VLOOKUP(CONCATENATE($A172,AT$1),'Исх-увл.отчёт'!$A$2:$F$3000,6,FALSE),"-")</f>
        <v>-</v>
      </c>
      <c r="AU172" s="9" t="str">
        <f>IFERROR(VLOOKUP(CONCATENATE($A172,AU$1),'Исх-увл.отчёт'!$A$2:$F$3000,6,FALSE),"-")</f>
        <v>-</v>
      </c>
      <c r="AV172" s="9" t="str">
        <f>IFERROR(VLOOKUP(CONCATENATE($A172,AV$1),'Исх-увл.отчёт'!$A$2:$F$3000,6,FALSE),"-")</f>
        <v>-</v>
      </c>
      <c r="AW172" s="9" t="str">
        <f>IFERROR(VLOOKUP(CONCATENATE($A172,AW$1),'Исх-увл.отчёт'!$A$2:$F$3000,6,FALSE),"-")</f>
        <v>-</v>
      </c>
      <c r="AX172" s="9" t="str">
        <f>IFERROR(VLOOKUP(CONCATENATE($A172,AX$1),'Исх-увл.отчёт'!$A$2:$F$3000,6,FALSE),"-")</f>
        <v>-</v>
      </c>
      <c r="AY172" s="9" t="str">
        <f>IFERROR(VLOOKUP(CONCATENATE($A172,AY$1),'Исх-увл.отчёт'!$A$2:$F$3000,6,FALSE),"-")</f>
        <v>-</v>
      </c>
      <c r="AZ172" s="9" t="str">
        <f>IFERROR(VLOOKUP(CONCATENATE($A172,AZ$1),'Исх-увл.отчёт'!$A$2:$F$3000,6,FALSE),"-")</f>
        <v>-</v>
      </c>
      <c r="BA172" s="9" t="str">
        <f>IFERROR(VLOOKUP(CONCATENATE($A172,BA$1),'Исх-увл.отчёт'!$A$2:$F$3000,6,FALSE),"-")</f>
        <v>-</v>
      </c>
      <c r="BB172" s="9" t="str">
        <f>IFERROR(VLOOKUP(CONCATENATE($A172,BB$1),'Исх-увл.отчёт'!$A$2:$F$3000,6,FALSE),"-")</f>
        <v>-</v>
      </c>
      <c r="BC172" s="9" t="str">
        <f>IFERROR(VLOOKUP(CONCATENATE($A172,BC$1),'Исх-увл.отчёт'!$A$2:$F$3000,6,FALSE),"-")</f>
        <v>-</v>
      </c>
      <c r="BD172" s="9" t="str">
        <f>IFERROR(VLOOKUP(CONCATENATE($A172,BD$1),'Исх-увл.отчёт'!$A$2:$F$3000,6,FALSE),"-")</f>
        <v>-</v>
      </c>
      <c r="BE172" s="9" t="str">
        <f>IFERROR(VLOOKUP(CONCATENATE($A172,BE$1),'Исх-увл.отчёт'!$A$2:$F$3000,6,FALSE),"-")</f>
        <v>-</v>
      </c>
      <c r="BF172" s="9" t="str">
        <f>IFERROR(VLOOKUP(CONCATENATE($A172,BF$1),'Исх-увл.отчёт'!$A$2:$F$3000,6,FALSE),"-")</f>
        <v>-</v>
      </c>
      <c r="BG172" s="9" t="str">
        <f>IFERROR(VLOOKUP(CONCATENATE($A172,BG$1),'Исх-увл.отчёт'!$A$2:$F$3000,6,FALSE),"-")</f>
        <v>-</v>
      </c>
      <c r="BH172" s="37"/>
    </row>
    <row r="173" spans="1:60">
      <c r="A173" s="125">
        <f t="shared" si="12"/>
        <v>72</v>
      </c>
      <c r="B173" s="9" t="str">
        <f>IFERROR(VLOOKUP(CONCATENATE($A173,B$1),'Исх-увл.отчёт'!$A$2:$F$3000,6,FALSE),"-")</f>
        <v>-</v>
      </c>
      <c r="C173" s="9" t="str">
        <f>IFERROR(VLOOKUP(CONCATENATE($A173,C$1),'Исх-увл.отчёт'!$A$2:$F$3000,6,FALSE),"-")</f>
        <v>-</v>
      </c>
      <c r="D173" s="9" t="str">
        <f>IFERROR(VLOOKUP(CONCATENATE($A173,D$1),'Исх-увл.отчёт'!$A$2:$F$3000,6,FALSE),"-")</f>
        <v>-</v>
      </c>
      <c r="E173" s="9" t="str">
        <f>IFERROR(VLOOKUP(CONCATENATE($A173,E$1),'Исх-увл.отчёт'!$A$2:$F$3000,6,FALSE),"-")</f>
        <v>-</v>
      </c>
      <c r="F173" s="9" t="str">
        <f>IFERROR(VLOOKUP(CONCATENATE($A173,F$1),'Исх-увл.отчёт'!$A$2:$F$3000,6,FALSE),"-")</f>
        <v>-</v>
      </c>
      <c r="G173" s="9" t="str">
        <f>IFERROR(VLOOKUP(CONCATENATE($A173,G$1),'Исх-увл.отчёт'!$A$2:$F$3000,6,FALSE),"-")</f>
        <v>-</v>
      </c>
      <c r="H173" s="9" t="str">
        <f>IFERROR(VLOOKUP(CONCATENATE($A173,H$1),'Исх-увл.отчёт'!$A$2:$F$3000,6,FALSE),"-")</f>
        <v>-</v>
      </c>
      <c r="I173" s="9" t="str">
        <f>IFERROR(VLOOKUP(CONCATENATE($A173,I$1),'Исх-увл.отчёт'!$A$2:$F$3000,6,FALSE),"-")</f>
        <v>-</v>
      </c>
      <c r="J173" s="9" t="str">
        <f>IFERROR(VLOOKUP(CONCATENATE($A173,J$1),'Исх-увл.отчёт'!$A$2:$F$3000,6,FALSE),"-")</f>
        <v>-</v>
      </c>
      <c r="K173" s="9" t="str">
        <f>IFERROR(VLOOKUP(CONCATENATE($A173,K$1),'Исх-увл.отчёт'!$A$2:$F$3000,6,FALSE),"-")</f>
        <v>-</v>
      </c>
      <c r="L173" s="9" t="str">
        <f>IFERROR(VLOOKUP(CONCATENATE($A173,L$1),'Исх-увл.отчёт'!$A$2:$F$3000,6,FALSE),"-")</f>
        <v>-</v>
      </c>
      <c r="M173" s="9" t="str">
        <f>IFERROR(VLOOKUP(CONCATENATE($A173,M$1),'Исх-увл.отчёт'!$A$2:$F$3000,6,FALSE),"-")</f>
        <v>-</v>
      </c>
      <c r="N173" s="9" t="str">
        <f>IFERROR(VLOOKUP(CONCATENATE($A173,N$1),'Исх-увл.отчёт'!$A$2:$F$3000,6,FALSE),"-")</f>
        <v>-</v>
      </c>
      <c r="O173" s="9" t="str">
        <f>IFERROR(VLOOKUP(CONCATENATE($A173,O$1),'Исх-увл.отчёт'!$A$2:$F$3000,6,FALSE),"-")</f>
        <v>-</v>
      </c>
      <c r="P173" s="9" t="str">
        <f>IFERROR(VLOOKUP(CONCATENATE($A173,P$1),'Исх-увл.отчёт'!$A$2:$F$3000,6,FALSE),"-")</f>
        <v>-</v>
      </c>
      <c r="Q173" s="9" t="str">
        <f>IFERROR(VLOOKUP(CONCATENATE($A173,Q$1),'Исх-увл.отчёт'!$A$2:$F$3000,6,FALSE),"-")</f>
        <v>-</v>
      </c>
      <c r="R173" s="9" t="str">
        <f>IFERROR(VLOOKUP(CONCATENATE($A173,R$1),'Исх-увл.отчёт'!$A$2:$F$3000,6,FALSE),"-")</f>
        <v>-</v>
      </c>
      <c r="S173" s="9" t="str">
        <f>IFERROR(VLOOKUP(CONCATENATE($A173,S$1),'Исх-увл.отчёт'!$A$2:$F$3000,6,FALSE),"-")</f>
        <v>-</v>
      </c>
      <c r="T173" s="9" t="str">
        <f>IFERROR(VLOOKUP(CONCATENATE($A173,T$1),'Исх-увл.отчёт'!$A$2:$F$3000,6,FALSE),"-")</f>
        <v>-</v>
      </c>
      <c r="U173" s="9" t="str">
        <f>IFERROR(VLOOKUP(CONCATENATE($A173,U$1),'Исх-увл.отчёт'!$A$2:$F$3000,6,FALSE),"-")</f>
        <v>-</v>
      </c>
      <c r="V173" s="9" t="str">
        <f>IFERROR(VLOOKUP(CONCATENATE($A173,V$1),'Исх-увл.отчёт'!$A$2:$F$3000,6,FALSE),"-")</f>
        <v>-</v>
      </c>
      <c r="W173" s="9" t="str">
        <f>IFERROR(VLOOKUP(CONCATENATE($A173,W$1),'Исх-увл.отчёт'!$A$2:$F$3000,6,FALSE),"-")</f>
        <v>-</v>
      </c>
      <c r="X173" s="9" t="str">
        <f>IFERROR(VLOOKUP(CONCATENATE($A173,X$1),'Исх-увл.отчёт'!$A$2:$F$3000,6,FALSE),"-")</f>
        <v>-</v>
      </c>
      <c r="Y173" s="9" t="str">
        <f>IFERROR(VLOOKUP(CONCATENATE($A173,Y$1),'Исх-увл.отчёт'!$A$2:$F$3000,6,FALSE),"-")</f>
        <v>-</v>
      </c>
      <c r="Z173" s="9" t="str">
        <f>IFERROR(VLOOKUP(CONCATENATE($A173,Z$1),'Исх-увл.отчёт'!$A$2:$F$3000,6,FALSE),"-")</f>
        <v>-</v>
      </c>
      <c r="AA173" s="9" t="str">
        <f>IFERROR(VLOOKUP(CONCATENATE($A173,AA$1),'Исх-увл.отчёт'!$A$2:$F$3000,6,FALSE),"-")</f>
        <v>-</v>
      </c>
      <c r="AB173" s="9" t="str">
        <f>IFERROR(VLOOKUP(CONCATENATE($A173,AB$1),'Исх-увл.отчёт'!$A$2:$F$3000,6,FALSE),"-")</f>
        <v>-</v>
      </c>
      <c r="AC173" s="9" t="str">
        <f>IFERROR(VLOOKUP(CONCATENATE($A173,AC$1),'Исх-увл.отчёт'!$A$2:$F$3000,6,FALSE),"-")</f>
        <v>-</v>
      </c>
      <c r="AD173" s="9" t="str">
        <f>IFERROR(VLOOKUP(CONCATENATE($A173,AD$1),'Исх-увл.отчёт'!$A$2:$F$3000,6,FALSE),"-")</f>
        <v>-</v>
      </c>
      <c r="AE173" s="9" t="str">
        <f>IFERROR(VLOOKUP(CONCATENATE($A173,AE$1),'Исх-увл.отчёт'!$A$2:$F$3000,6,FALSE),"-")</f>
        <v>-</v>
      </c>
      <c r="AF173" s="9" t="str">
        <f>IFERROR(VLOOKUP(CONCATENATE($A173,AF$1),'Исх-увл.отчёт'!$A$2:$F$3000,6,FALSE),"-")</f>
        <v>-</v>
      </c>
      <c r="AG173" s="9" t="str">
        <f>IFERROR(VLOOKUP(CONCATENATE($A173,AG$1),'Исх-увл.отчёт'!$A$2:$F$3000,6,FALSE),"-")</f>
        <v>-</v>
      </c>
      <c r="AH173" s="9" t="str">
        <f>IFERROR(VLOOKUP(CONCATENATE($A173,AH$1),'Исх-увл.отчёт'!$A$2:$F$3000,6,FALSE),"-")</f>
        <v>-</v>
      </c>
      <c r="AI173" s="9" t="str">
        <f>IFERROR(VLOOKUP(CONCATENATE($A173,AI$1),'Исх-увл.отчёт'!$A$2:$F$3000,6,FALSE),"-")</f>
        <v>-</v>
      </c>
      <c r="AJ173" s="9" t="str">
        <f>IFERROR(VLOOKUP(CONCATENATE($A173,AJ$1),'Исх-увл.отчёт'!$A$2:$F$3000,6,FALSE),"-")</f>
        <v>-</v>
      </c>
      <c r="AK173" s="9" t="str">
        <f>IFERROR(VLOOKUP(CONCATENATE($A173,AK$1),'Исх-увл.отчёт'!$A$2:$F$3000,6,FALSE),"-")</f>
        <v>-</v>
      </c>
      <c r="AL173" s="9" t="str">
        <f>IFERROR(VLOOKUP(CONCATENATE($A173,AL$1),'Исх-увл.отчёт'!$A$2:$F$3000,6,FALSE),"-")</f>
        <v>-</v>
      </c>
      <c r="AM173" s="9" t="str">
        <f>IFERROR(VLOOKUP(CONCATENATE($A173,AM$1),'Исх-увл.отчёт'!$A$2:$F$3000,6,FALSE),"-")</f>
        <v>-</v>
      </c>
      <c r="AN173" s="9" t="str">
        <f>IFERROR(VLOOKUP(CONCATENATE($A173,AN$1),'Исх-увл.отчёт'!$A$2:$F$3000,6,FALSE),"-")</f>
        <v>-</v>
      </c>
      <c r="AO173" s="9" t="str">
        <f>IFERROR(VLOOKUP(CONCATENATE($A173,AO$1),'Исх-увл.отчёт'!$A$2:$F$3000,6,FALSE),"-")</f>
        <v>-</v>
      </c>
      <c r="AP173" s="9" t="str">
        <f>IFERROR(VLOOKUP(CONCATENATE($A173,AP$1),'Исх-увл.отчёт'!$A$2:$F$3000,6,FALSE),"-")</f>
        <v>-</v>
      </c>
      <c r="AQ173" s="9" t="str">
        <f>IFERROR(VLOOKUP(CONCATENATE($A173,AQ$1),'Исх-увл.отчёт'!$A$2:$F$3000,6,FALSE),"-")</f>
        <v>-</v>
      </c>
      <c r="AR173" s="9" t="str">
        <f>IFERROR(VLOOKUP(CONCATENATE($A173,AR$1),'Исх-увл.отчёт'!$A$2:$F$3000,6,FALSE),"-")</f>
        <v>-</v>
      </c>
      <c r="AS173" s="9" t="str">
        <f>IFERROR(VLOOKUP(CONCATENATE($A173,AS$1),'Исх-увл.отчёт'!$A$2:$F$3000,6,FALSE),"-")</f>
        <v>-</v>
      </c>
      <c r="AT173" s="9" t="str">
        <f>IFERROR(VLOOKUP(CONCATENATE($A173,AT$1),'Исх-увл.отчёт'!$A$2:$F$3000,6,FALSE),"-")</f>
        <v>-</v>
      </c>
      <c r="AU173" s="9" t="str">
        <f>IFERROR(VLOOKUP(CONCATENATE($A173,AU$1),'Исх-увл.отчёт'!$A$2:$F$3000,6,FALSE),"-")</f>
        <v>-</v>
      </c>
      <c r="AV173" s="9" t="str">
        <f>IFERROR(VLOOKUP(CONCATENATE($A173,AV$1),'Исх-увл.отчёт'!$A$2:$F$3000,6,FALSE),"-")</f>
        <v>-</v>
      </c>
      <c r="AW173" s="9" t="str">
        <f>IFERROR(VLOOKUP(CONCATENATE($A173,AW$1),'Исх-увл.отчёт'!$A$2:$F$3000,6,FALSE),"-")</f>
        <v>-</v>
      </c>
      <c r="AX173" s="9" t="str">
        <f>IFERROR(VLOOKUP(CONCATENATE($A173,AX$1),'Исх-увл.отчёт'!$A$2:$F$3000,6,FALSE),"-")</f>
        <v>-</v>
      </c>
      <c r="AY173" s="9" t="str">
        <f>IFERROR(VLOOKUP(CONCATENATE($A173,AY$1),'Исх-увл.отчёт'!$A$2:$F$3000,6,FALSE),"-")</f>
        <v>-</v>
      </c>
      <c r="AZ173" s="9" t="str">
        <f>IFERROR(VLOOKUP(CONCATENATE($A173,AZ$1),'Исх-увл.отчёт'!$A$2:$F$3000,6,FALSE),"-")</f>
        <v>-</v>
      </c>
      <c r="BA173" s="9" t="str">
        <f>IFERROR(VLOOKUP(CONCATENATE($A173,BA$1),'Исх-увл.отчёт'!$A$2:$F$3000,6,FALSE),"-")</f>
        <v>-</v>
      </c>
      <c r="BB173" s="9" t="str">
        <f>IFERROR(VLOOKUP(CONCATENATE($A173,BB$1),'Исх-увл.отчёт'!$A$2:$F$3000,6,FALSE),"-")</f>
        <v>-</v>
      </c>
      <c r="BC173" s="9" t="str">
        <f>IFERROR(VLOOKUP(CONCATENATE($A173,BC$1),'Исх-увл.отчёт'!$A$2:$F$3000,6,FALSE),"-")</f>
        <v>-</v>
      </c>
      <c r="BD173" s="9" t="str">
        <f>IFERROR(VLOOKUP(CONCATENATE($A173,BD$1),'Исх-увл.отчёт'!$A$2:$F$3000,6,FALSE),"-")</f>
        <v>-</v>
      </c>
      <c r="BE173" s="9" t="str">
        <f>IFERROR(VLOOKUP(CONCATENATE($A173,BE$1),'Исх-увл.отчёт'!$A$2:$F$3000,6,FALSE),"-")</f>
        <v>-</v>
      </c>
      <c r="BF173" s="9" t="str">
        <f>IFERROR(VLOOKUP(CONCATENATE($A173,BF$1),'Исх-увл.отчёт'!$A$2:$F$3000,6,FALSE),"-")</f>
        <v>-</v>
      </c>
      <c r="BG173" s="9" t="str">
        <f>IFERROR(VLOOKUP(CONCATENATE($A173,BG$1),'Исх-увл.отчёт'!$A$2:$F$3000,6,FALSE),"-")</f>
        <v>-</v>
      </c>
      <c r="BH173" s="37"/>
    </row>
    <row r="174" spans="1:60">
      <c r="A174" s="125">
        <f t="shared" si="12"/>
        <v>73</v>
      </c>
      <c r="B174" s="9" t="str">
        <f>IFERROR(VLOOKUP(CONCATENATE($A174,B$1),'Исх-увл.отчёт'!$A$2:$F$3000,6,FALSE),"-")</f>
        <v>-</v>
      </c>
      <c r="C174" s="9" t="str">
        <f>IFERROR(VLOOKUP(CONCATENATE($A174,C$1),'Исх-увл.отчёт'!$A$2:$F$3000,6,FALSE),"-")</f>
        <v>-</v>
      </c>
      <c r="D174" s="9" t="str">
        <f>IFERROR(VLOOKUP(CONCATENATE($A174,D$1),'Исх-увл.отчёт'!$A$2:$F$3000,6,FALSE),"-")</f>
        <v>-</v>
      </c>
      <c r="E174" s="9" t="str">
        <f>IFERROR(VLOOKUP(CONCATENATE($A174,E$1),'Исх-увл.отчёт'!$A$2:$F$3000,6,FALSE),"-")</f>
        <v>-</v>
      </c>
      <c r="F174" s="9" t="str">
        <f>IFERROR(VLOOKUP(CONCATENATE($A174,F$1),'Исх-увл.отчёт'!$A$2:$F$3000,6,FALSE),"-")</f>
        <v>-</v>
      </c>
      <c r="G174" s="9" t="str">
        <f>IFERROR(VLOOKUP(CONCATENATE($A174,G$1),'Исх-увл.отчёт'!$A$2:$F$3000,6,FALSE),"-")</f>
        <v>-</v>
      </c>
      <c r="H174" s="9" t="str">
        <f>IFERROR(VLOOKUP(CONCATENATE($A174,H$1),'Исх-увл.отчёт'!$A$2:$F$3000,6,FALSE),"-")</f>
        <v>-</v>
      </c>
      <c r="I174" s="9" t="str">
        <f>IFERROR(VLOOKUP(CONCATENATE($A174,I$1),'Исх-увл.отчёт'!$A$2:$F$3000,6,FALSE),"-")</f>
        <v>-</v>
      </c>
      <c r="J174" s="9" t="str">
        <f>IFERROR(VLOOKUP(CONCATENATE($A174,J$1),'Исх-увл.отчёт'!$A$2:$F$3000,6,FALSE),"-")</f>
        <v>-</v>
      </c>
      <c r="K174" s="9" t="str">
        <f>IFERROR(VLOOKUP(CONCATENATE($A174,K$1),'Исх-увл.отчёт'!$A$2:$F$3000,6,FALSE),"-")</f>
        <v>-</v>
      </c>
      <c r="L174" s="9" t="str">
        <f>IFERROR(VLOOKUP(CONCATENATE($A174,L$1),'Исх-увл.отчёт'!$A$2:$F$3000,6,FALSE),"-")</f>
        <v>-</v>
      </c>
      <c r="M174" s="9" t="str">
        <f>IFERROR(VLOOKUP(CONCATENATE($A174,M$1),'Исх-увл.отчёт'!$A$2:$F$3000,6,FALSE),"-")</f>
        <v>-</v>
      </c>
      <c r="N174" s="9" t="str">
        <f>IFERROR(VLOOKUP(CONCATENATE($A174,N$1),'Исх-увл.отчёт'!$A$2:$F$3000,6,FALSE),"-")</f>
        <v>-</v>
      </c>
      <c r="O174" s="9" t="str">
        <f>IFERROR(VLOOKUP(CONCATENATE($A174,O$1),'Исх-увл.отчёт'!$A$2:$F$3000,6,FALSE),"-")</f>
        <v>-</v>
      </c>
      <c r="P174" s="9" t="str">
        <f>IFERROR(VLOOKUP(CONCATENATE($A174,P$1),'Исх-увл.отчёт'!$A$2:$F$3000,6,FALSE),"-")</f>
        <v>-</v>
      </c>
      <c r="Q174" s="9" t="str">
        <f>IFERROR(VLOOKUP(CONCATENATE($A174,Q$1),'Исх-увл.отчёт'!$A$2:$F$3000,6,FALSE),"-")</f>
        <v>-</v>
      </c>
      <c r="R174" s="9" t="str">
        <f>IFERROR(VLOOKUP(CONCATENATE($A174,R$1),'Исх-увл.отчёт'!$A$2:$F$3000,6,FALSE),"-")</f>
        <v>-</v>
      </c>
      <c r="S174" s="9" t="str">
        <f>IFERROR(VLOOKUP(CONCATENATE($A174,S$1),'Исх-увл.отчёт'!$A$2:$F$3000,6,FALSE),"-")</f>
        <v>-</v>
      </c>
      <c r="T174" s="9" t="str">
        <f>IFERROR(VLOOKUP(CONCATENATE($A174,T$1),'Исх-увл.отчёт'!$A$2:$F$3000,6,FALSE),"-")</f>
        <v>-</v>
      </c>
      <c r="U174" s="9" t="str">
        <f>IFERROR(VLOOKUP(CONCATENATE($A174,U$1),'Исх-увл.отчёт'!$A$2:$F$3000,6,FALSE),"-")</f>
        <v>-</v>
      </c>
      <c r="V174" s="9" t="str">
        <f>IFERROR(VLOOKUP(CONCATENATE($A174,V$1),'Исх-увл.отчёт'!$A$2:$F$3000,6,FALSE),"-")</f>
        <v>-</v>
      </c>
      <c r="W174" s="9" t="str">
        <f>IFERROR(VLOOKUP(CONCATENATE($A174,W$1),'Исх-увл.отчёт'!$A$2:$F$3000,6,FALSE),"-")</f>
        <v>-</v>
      </c>
      <c r="X174" s="9" t="str">
        <f>IFERROR(VLOOKUP(CONCATENATE($A174,X$1),'Исх-увл.отчёт'!$A$2:$F$3000,6,FALSE),"-")</f>
        <v>-</v>
      </c>
      <c r="Y174" s="9" t="str">
        <f>IFERROR(VLOOKUP(CONCATENATE($A174,Y$1),'Исх-увл.отчёт'!$A$2:$F$3000,6,FALSE),"-")</f>
        <v>-</v>
      </c>
      <c r="Z174" s="9" t="str">
        <f>IFERROR(VLOOKUP(CONCATENATE($A174,Z$1),'Исх-увл.отчёт'!$A$2:$F$3000,6,FALSE),"-")</f>
        <v>-</v>
      </c>
      <c r="AA174" s="9" t="str">
        <f>IFERROR(VLOOKUP(CONCATENATE($A174,AA$1),'Исх-увл.отчёт'!$A$2:$F$3000,6,FALSE),"-")</f>
        <v>-</v>
      </c>
      <c r="AB174" s="9" t="str">
        <f>IFERROR(VLOOKUP(CONCATENATE($A174,AB$1),'Исх-увл.отчёт'!$A$2:$F$3000,6,FALSE),"-")</f>
        <v>-</v>
      </c>
      <c r="AC174" s="9" t="str">
        <f>IFERROR(VLOOKUP(CONCATENATE($A174,AC$1),'Исх-увл.отчёт'!$A$2:$F$3000,6,FALSE),"-")</f>
        <v>-</v>
      </c>
      <c r="AD174" s="9" t="str">
        <f>IFERROR(VLOOKUP(CONCATENATE($A174,AD$1),'Исх-увл.отчёт'!$A$2:$F$3000,6,FALSE),"-")</f>
        <v>-</v>
      </c>
      <c r="AE174" s="9" t="str">
        <f>IFERROR(VLOOKUP(CONCATENATE($A174,AE$1),'Исх-увл.отчёт'!$A$2:$F$3000,6,FALSE),"-")</f>
        <v>-</v>
      </c>
      <c r="AF174" s="9" t="str">
        <f>IFERROR(VLOOKUP(CONCATENATE($A174,AF$1),'Исх-увл.отчёт'!$A$2:$F$3000,6,FALSE),"-")</f>
        <v>-</v>
      </c>
      <c r="AG174" s="9" t="str">
        <f>IFERROR(VLOOKUP(CONCATENATE($A174,AG$1),'Исх-увл.отчёт'!$A$2:$F$3000,6,FALSE),"-")</f>
        <v>-</v>
      </c>
      <c r="AH174" s="9" t="str">
        <f>IFERROR(VLOOKUP(CONCATENATE($A174,AH$1),'Исх-увл.отчёт'!$A$2:$F$3000,6,FALSE),"-")</f>
        <v>-</v>
      </c>
      <c r="AI174" s="9" t="str">
        <f>IFERROR(VLOOKUP(CONCATENATE($A174,AI$1),'Исх-увл.отчёт'!$A$2:$F$3000,6,FALSE),"-")</f>
        <v>-</v>
      </c>
      <c r="AJ174" s="9" t="str">
        <f>IFERROR(VLOOKUP(CONCATENATE($A174,AJ$1),'Исх-увл.отчёт'!$A$2:$F$3000,6,FALSE),"-")</f>
        <v>-</v>
      </c>
      <c r="AK174" s="9" t="str">
        <f>IFERROR(VLOOKUP(CONCATENATE($A174,AK$1),'Исх-увл.отчёт'!$A$2:$F$3000,6,FALSE),"-")</f>
        <v>-</v>
      </c>
      <c r="AL174" s="9" t="str">
        <f>IFERROR(VLOOKUP(CONCATENATE($A174,AL$1),'Исх-увл.отчёт'!$A$2:$F$3000,6,FALSE),"-")</f>
        <v>-</v>
      </c>
      <c r="AM174" s="9" t="str">
        <f>IFERROR(VLOOKUP(CONCATENATE($A174,AM$1),'Исх-увл.отчёт'!$A$2:$F$3000,6,FALSE),"-")</f>
        <v>-</v>
      </c>
      <c r="AN174" s="9" t="str">
        <f>IFERROR(VLOOKUP(CONCATENATE($A174,AN$1),'Исх-увл.отчёт'!$A$2:$F$3000,6,FALSE),"-")</f>
        <v>-</v>
      </c>
      <c r="AO174" s="9" t="str">
        <f>IFERROR(VLOOKUP(CONCATENATE($A174,AO$1),'Исх-увл.отчёт'!$A$2:$F$3000,6,FALSE),"-")</f>
        <v>-</v>
      </c>
      <c r="AP174" s="9" t="str">
        <f>IFERROR(VLOOKUP(CONCATENATE($A174,AP$1),'Исх-увл.отчёт'!$A$2:$F$3000,6,FALSE),"-")</f>
        <v>-</v>
      </c>
      <c r="AQ174" s="9" t="str">
        <f>IFERROR(VLOOKUP(CONCATENATE($A174,AQ$1),'Исх-увл.отчёт'!$A$2:$F$3000,6,FALSE),"-")</f>
        <v>-</v>
      </c>
      <c r="AR174" s="9" t="str">
        <f>IFERROR(VLOOKUP(CONCATENATE($A174,AR$1),'Исх-увл.отчёт'!$A$2:$F$3000,6,FALSE),"-")</f>
        <v>-</v>
      </c>
      <c r="AS174" s="9" t="str">
        <f>IFERROR(VLOOKUP(CONCATENATE($A174,AS$1),'Исх-увл.отчёт'!$A$2:$F$3000,6,FALSE),"-")</f>
        <v>-</v>
      </c>
      <c r="AT174" s="9" t="str">
        <f>IFERROR(VLOOKUP(CONCATENATE($A174,AT$1),'Исх-увл.отчёт'!$A$2:$F$3000,6,FALSE),"-")</f>
        <v>-</v>
      </c>
      <c r="AU174" s="9" t="str">
        <f>IFERROR(VLOOKUP(CONCATENATE($A174,AU$1),'Исх-увл.отчёт'!$A$2:$F$3000,6,FALSE),"-")</f>
        <v>-</v>
      </c>
      <c r="AV174" s="9" t="str">
        <f>IFERROR(VLOOKUP(CONCATENATE($A174,AV$1),'Исх-увл.отчёт'!$A$2:$F$3000,6,FALSE),"-")</f>
        <v>-</v>
      </c>
      <c r="AW174" s="9" t="str">
        <f>IFERROR(VLOOKUP(CONCATENATE($A174,AW$1),'Исх-увл.отчёт'!$A$2:$F$3000,6,FALSE),"-")</f>
        <v>-</v>
      </c>
      <c r="AX174" s="9" t="str">
        <f>IFERROR(VLOOKUP(CONCATENATE($A174,AX$1),'Исх-увл.отчёт'!$A$2:$F$3000,6,FALSE),"-")</f>
        <v>-</v>
      </c>
      <c r="AY174" s="9" t="str">
        <f>IFERROR(VLOOKUP(CONCATENATE($A174,AY$1),'Исх-увл.отчёт'!$A$2:$F$3000,6,FALSE),"-")</f>
        <v>-</v>
      </c>
      <c r="AZ174" s="9" t="str">
        <f>IFERROR(VLOOKUP(CONCATENATE($A174,AZ$1),'Исх-увл.отчёт'!$A$2:$F$3000,6,FALSE),"-")</f>
        <v>-</v>
      </c>
      <c r="BA174" s="9" t="str">
        <f>IFERROR(VLOOKUP(CONCATENATE($A174,BA$1),'Исх-увл.отчёт'!$A$2:$F$3000,6,FALSE),"-")</f>
        <v>-</v>
      </c>
      <c r="BB174" s="9" t="str">
        <f>IFERROR(VLOOKUP(CONCATENATE($A174,BB$1),'Исх-увл.отчёт'!$A$2:$F$3000,6,FALSE),"-")</f>
        <v>-</v>
      </c>
      <c r="BC174" s="9" t="str">
        <f>IFERROR(VLOOKUP(CONCATENATE($A174,BC$1),'Исх-увл.отчёт'!$A$2:$F$3000,6,FALSE),"-")</f>
        <v>-</v>
      </c>
      <c r="BD174" s="9" t="str">
        <f>IFERROR(VLOOKUP(CONCATENATE($A174,BD$1),'Исх-увл.отчёт'!$A$2:$F$3000,6,FALSE),"-")</f>
        <v>-</v>
      </c>
      <c r="BE174" s="9" t="str">
        <f>IFERROR(VLOOKUP(CONCATENATE($A174,BE$1),'Исх-увл.отчёт'!$A$2:$F$3000,6,FALSE),"-")</f>
        <v>-</v>
      </c>
      <c r="BF174" s="9" t="str">
        <f>IFERROR(VLOOKUP(CONCATENATE($A174,BF$1),'Исх-увл.отчёт'!$A$2:$F$3000,6,FALSE),"-")</f>
        <v>-</v>
      </c>
      <c r="BG174" s="9" t="str">
        <f>IFERROR(VLOOKUP(CONCATENATE($A174,BG$1),'Исх-увл.отчёт'!$A$2:$F$3000,6,FALSE),"-")</f>
        <v>-</v>
      </c>
      <c r="BH174" s="37"/>
    </row>
    <row r="175" spans="1:60">
      <c r="A175" s="125">
        <f t="shared" si="12"/>
        <v>74</v>
      </c>
      <c r="B175" s="9" t="str">
        <f>IFERROR(VLOOKUP(CONCATENATE($A175,B$1),'Исх-увл.отчёт'!$A$2:$F$3000,6,FALSE),"-")</f>
        <v>-</v>
      </c>
      <c r="C175" s="9" t="str">
        <f>IFERROR(VLOOKUP(CONCATENATE($A175,C$1),'Исх-увл.отчёт'!$A$2:$F$3000,6,FALSE),"-")</f>
        <v>-</v>
      </c>
      <c r="D175" s="9" t="str">
        <f>IFERROR(VLOOKUP(CONCATENATE($A175,D$1),'Исх-увл.отчёт'!$A$2:$F$3000,6,FALSE),"-")</f>
        <v>-</v>
      </c>
      <c r="E175" s="9" t="str">
        <f>IFERROR(VLOOKUP(CONCATENATE($A175,E$1),'Исх-увл.отчёт'!$A$2:$F$3000,6,FALSE),"-")</f>
        <v>-</v>
      </c>
      <c r="F175" s="9" t="str">
        <f>IFERROR(VLOOKUP(CONCATENATE($A175,F$1),'Исх-увл.отчёт'!$A$2:$F$3000,6,FALSE),"-")</f>
        <v>-</v>
      </c>
      <c r="G175" s="9" t="str">
        <f>IFERROR(VLOOKUP(CONCATENATE($A175,G$1),'Исх-увл.отчёт'!$A$2:$F$3000,6,FALSE),"-")</f>
        <v>-</v>
      </c>
      <c r="H175" s="9" t="str">
        <f>IFERROR(VLOOKUP(CONCATENATE($A175,H$1),'Исх-увл.отчёт'!$A$2:$F$3000,6,FALSE),"-")</f>
        <v>-</v>
      </c>
      <c r="I175" s="9" t="str">
        <f>IFERROR(VLOOKUP(CONCATENATE($A175,I$1),'Исх-увл.отчёт'!$A$2:$F$3000,6,FALSE),"-")</f>
        <v>-</v>
      </c>
      <c r="J175" s="9" t="str">
        <f>IFERROR(VLOOKUP(CONCATENATE($A175,J$1),'Исх-увл.отчёт'!$A$2:$F$3000,6,FALSE),"-")</f>
        <v>-</v>
      </c>
      <c r="K175" s="9" t="str">
        <f>IFERROR(VLOOKUP(CONCATENATE($A175,K$1),'Исх-увл.отчёт'!$A$2:$F$3000,6,FALSE),"-")</f>
        <v>-</v>
      </c>
      <c r="L175" s="9" t="str">
        <f>IFERROR(VLOOKUP(CONCATENATE($A175,L$1),'Исх-увл.отчёт'!$A$2:$F$3000,6,FALSE),"-")</f>
        <v>-</v>
      </c>
      <c r="M175" s="9" t="str">
        <f>IFERROR(VLOOKUP(CONCATENATE($A175,M$1),'Исх-увл.отчёт'!$A$2:$F$3000,6,FALSE),"-")</f>
        <v>-</v>
      </c>
      <c r="N175" s="9" t="str">
        <f>IFERROR(VLOOKUP(CONCATENATE($A175,N$1),'Исх-увл.отчёт'!$A$2:$F$3000,6,FALSE),"-")</f>
        <v>-</v>
      </c>
      <c r="O175" s="9" t="str">
        <f>IFERROR(VLOOKUP(CONCATENATE($A175,O$1),'Исх-увл.отчёт'!$A$2:$F$3000,6,FALSE),"-")</f>
        <v>-</v>
      </c>
      <c r="P175" s="9" t="str">
        <f>IFERROR(VLOOKUP(CONCATENATE($A175,P$1),'Исх-увл.отчёт'!$A$2:$F$3000,6,FALSE),"-")</f>
        <v>-</v>
      </c>
      <c r="Q175" s="9" t="str">
        <f>IFERROR(VLOOKUP(CONCATENATE($A175,Q$1),'Исх-увл.отчёт'!$A$2:$F$3000,6,FALSE),"-")</f>
        <v>-</v>
      </c>
      <c r="R175" s="9" t="str">
        <f>IFERROR(VLOOKUP(CONCATENATE($A175,R$1),'Исх-увл.отчёт'!$A$2:$F$3000,6,FALSE),"-")</f>
        <v>-</v>
      </c>
      <c r="S175" s="9" t="str">
        <f>IFERROR(VLOOKUP(CONCATENATE($A175,S$1),'Исх-увл.отчёт'!$A$2:$F$3000,6,FALSE),"-")</f>
        <v>-</v>
      </c>
      <c r="T175" s="9" t="str">
        <f>IFERROR(VLOOKUP(CONCATENATE($A175,T$1),'Исх-увл.отчёт'!$A$2:$F$3000,6,FALSE),"-")</f>
        <v>-</v>
      </c>
      <c r="U175" s="9" t="str">
        <f>IFERROR(VLOOKUP(CONCATENATE($A175,U$1),'Исх-увл.отчёт'!$A$2:$F$3000,6,FALSE),"-")</f>
        <v>-</v>
      </c>
      <c r="V175" s="9" t="str">
        <f>IFERROR(VLOOKUP(CONCATENATE($A175,V$1),'Исх-увл.отчёт'!$A$2:$F$3000,6,FALSE),"-")</f>
        <v>-</v>
      </c>
      <c r="W175" s="9" t="str">
        <f>IFERROR(VLOOKUP(CONCATENATE($A175,W$1),'Исх-увл.отчёт'!$A$2:$F$3000,6,FALSE),"-")</f>
        <v>-</v>
      </c>
      <c r="X175" s="9" t="str">
        <f>IFERROR(VLOOKUP(CONCATENATE($A175,X$1),'Исх-увл.отчёт'!$A$2:$F$3000,6,FALSE),"-")</f>
        <v>-</v>
      </c>
      <c r="Y175" s="9" t="str">
        <f>IFERROR(VLOOKUP(CONCATENATE($A175,Y$1),'Исх-увл.отчёт'!$A$2:$F$3000,6,FALSE),"-")</f>
        <v>-</v>
      </c>
      <c r="Z175" s="9" t="str">
        <f>IFERROR(VLOOKUP(CONCATENATE($A175,Z$1),'Исх-увл.отчёт'!$A$2:$F$3000,6,FALSE),"-")</f>
        <v>-</v>
      </c>
      <c r="AA175" s="9" t="str">
        <f>IFERROR(VLOOKUP(CONCATENATE($A175,AA$1),'Исх-увл.отчёт'!$A$2:$F$3000,6,FALSE),"-")</f>
        <v>-</v>
      </c>
      <c r="AB175" s="9" t="str">
        <f>IFERROR(VLOOKUP(CONCATENATE($A175,AB$1),'Исх-увл.отчёт'!$A$2:$F$3000,6,FALSE),"-")</f>
        <v>-</v>
      </c>
      <c r="AC175" s="9" t="str">
        <f>IFERROR(VLOOKUP(CONCATENATE($A175,AC$1),'Исх-увл.отчёт'!$A$2:$F$3000,6,FALSE),"-")</f>
        <v>-</v>
      </c>
      <c r="AD175" s="9" t="str">
        <f>IFERROR(VLOOKUP(CONCATENATE($A175,AD$1),'Исх-увл.отчёт'!$A$2:$F$3000,6,FALSE),"-")</f>
        <v>-</v>
      </c>
      <c r="AE175" s="9" t="str">
        <f>IFERROR(VLOOKUP(CONCATENATE($A175,AE$1),'Исх-увл.отчёт'!$A$2:$F$3000,6,FALSE),"-")</f>
        <v>-</v>
      </c>
      <c r="AF175" s="9" t="str">
        <f>IFERROR(VLOOKUP(CONCATENATE($A175,AF$1),'Исх-увл.отчёт'!$A$2:$F$3000,6,FALSE),"-")</f>
        <v>-</v>
      </c>
      <c r="AG175" s="9" t="str">
        <f>IFERROR(VLOOKUP(CONCATENATE($A175,AG$1),'Исх-увл.отчёт'!$A$2:$F$3000,6,FALSE),"-")</f>
        <v>-</v>
      </c>
      <c r="AH175" s="9" t="str">
        <f>IFERROR(VLOOKUP(CONCATENATE($A175,AH$1),'Исх-увл.отчёт'!$A$2:$F$3000,6,FALSE),"-")</f>
        <v>-</v>
      </c>
      <c r="AI175" s="9" t="str">
        <f>IFERROR(VLOOKUP(CONCATENATE($A175,AI$1),'Исх-увл.отчёт'!$A$2:$F$3000,6,FALSE),"-")</f>
        <v>-</v>
      </c>
      <c r="AJ175" s="9" t="str">
        <f>IFERROR(VLOOKUP(CONCATENATE($A175,AJ$1),'Исх-увл.отчёт'!$A$2:$F$3000,6,FALSE),"-")</f>
        <v>-</v>
      </c>
      <c r="AK175" s="9" t="str">
        <f>IFERROR(VLOOKUP(CONCATENATE($A175,AK$1),'Исх-увл.отчёт'!$A$2:$F$3000,6,FALSE),"-")</f>
        <v>-</v>
      </c>
      <c r="AL175" s="9" t="str">
        <f>IFERROR(VLOOKUP(CONCATENATE($A175,AL$1),'Исх-увл.отчёт'!$A$2:$F$3000,6,FALSE),"-")</f>
        <v>-</v>
      </c>
      <c r="AM175" s="9" t="str">
        <f>IFERROR(VLOOKUP(CONCATENATE($A175,AM$1),'Исх-увл.отчёт'!$A$2:$F$3000,6,FALSE),"-")</f>
        <v>-</v>
      </c>
      <c r="AN175" s="9" t="str">
        <f>IFERROR(VLOOKUP(CONCATENATE($A175,AN$1),'Исх-увл.отчёт'!$A$2:$F$3000,6,FALSE),"-")</f>
        <v>-</v>
      </c>
      <c r="AO175" s="9" t="str">
        <f>IFERROR(VLOOKUP(CONCATENATE($A175,AO$1),'Исх-увл.отчёт'!$A$2:$F$3000,6,FALSE),"-")</f>
        <v>-</v>
      </c>
      <c r="AP175" s="9" t="str">
        <f>IFERROR(VLOOKUP(CONCATENATE($A175,AP$1),'Исх-увл.отчёт'!$A$2:$F$3000,6,FALSE),"-")</f>
        <v>-</v>
      </c>
      <c r="AQ175" s="9" t="str">
        <f>IFERROR(VLOOKUP(CONCATENATE($A175,AQ$1),'Исх-увл.отчёт'!$A$2:$F$3000,6,FALSE),"-")</f>
        <v>-</v>
      </c>
      <c r="AR175" s="9" t="str">
        <f>IFERROR(VLOOKUP(CONCATENATE($A175,AR$1),'Исх-увл.отчёт'!$A$2:$F$3000,6,FALSE),"-")</f>
        <v>-</v>
      </c>
      <c r="AS175" s="9" t="str">
        <f>IFERROR(VLOOKUP(CONCATENATE($A175,AS$1),'Исх-увл.отчёт'!$A$2:$F$3000,6,FALSE),"-")</f>
        <v>-</v>
      </c>
      <c r="AT175" s="9" t="str">
        <f>IFERROR(VLOOKUP(CONCATENATE($A175,AT$1),'Исх-увл.отчёт'!$A$2:$F$3000,6,FALSE),"-")</f>
        <v>-</v>
      </c>
      <c r="AU175" s="9" t="str">
        <f>IFERROR(VLOOKUP(CONCATENATE($A175,AU$1),'Исх-увл.отчёт'!$A$2:$F$3000,6,FALSE),"-")</f>
        <v>-</v>
      </c>
      <c r="AV175" s="9" t="str">
        <f>IFERROR(VLOOKUP(CONCATENATE($A175,AV$1),'Исх-увл.отчёт'!$A$2:$F$3000,6,FALSE),"-")</f>
        <v>-</v>
      </c>
      <c r="AW175" s="9" t="str">
        <f>IFERROR(VLOOKUP(CONCATENATE($A175,AW$1),'Исх-увл.отчёт'!$A$2:$F$3000,6,FALSE),"-")</f>
        <v>-</v>
      </c>
      <c r="AX175" s="9" t="str">
        <f>IFERROR(VLOOKUP(CONCATENATE($A175,AX$1),'Исх-увл.отчёт'!$A$2:$F$3000,6,FALSE),"-")</f>
        <v>-</v>
      </c>
      <c r="AY175" s="9" t="str">
        <f>IFERROR(VLOOKUP(CONCATENATE($A175,AY$1),'Исх-увл.отчёт'!$A$2:$F$3000,6,FALSE),"-")</f>
        <v>-</v>
      </c>
      <c r="AZ175" s="9" t="str">
        <f>IFERROR(VLOOKUP(CONCATENATE($A175,AZ$1),'Исх-увл.отчёт'!$A$2:$F$3000,6,FALSE),"-")</f>
        <v>-</v>
      </c>
      <c r="BA175" s="9" t="str">
        <f>IFERROR(VLOOKUP(CONCATENATE($A175,BA$1),'Исх-увл.отчёт'!$A$2:$F$3000,6,FALSE),"-")</f>
        <v>-</v>
      </c>
      <c r="BB175" s="9" t="str">
        <f>IFERROR(VLOOKUP(CONCATENATE($A175,BB$1),'Исх-увл.отчёт'!$A$2:$F$3000,6,FALSE),"-")</f>
        <v>-</v>
      </c>
      <c r="BC175" s="9" t="str">
        <f>IFERROR(VLOOKUP(CONCATENATE($A175,BC$1),'Исх-увл.отчёт'!$A$2:$F$3000,6,FALSE),"-")</f>
        <v>-</v>
      </c>
      <c r="BD175" s="9" t="str">
        <f>IFERROR(VLOOKUP(CONCATENATE($A175,BD$1),'Исх-увл.отчёт'!$A$2:$F$3000,6,FALSE),"-")</f>
        <v>-</v>
      </c>
      <c r="BE175" s="9" t="str">
        <f>IFERROR(VLOOKUP(CONCATENATE($A175,BE$1),'Исх-увл.отчёт'!$A$2:$F$3000,6,FALSE),"-")</f>
        <v>-</v>
      </c>
      <c r="BF175" s="9" t="str">
        <f>IFERROR(VLOOKUP(CONCATENATE($A175,BF$1),'Исх-увл.отчёт'!$A$2:$F$3000,6,FALSE),"-")</f>
        <v>-</v>
      </c>
      <c r="BG175" s="9" t="str">
        <f>IFERROR(VLOOKUP(CONCATENATE($A175,BG$1),'Исх-увл.отчёт'!$A$2:$F$3000,6,FALSE),"-")</f>
        <v>-</v>
      </c>
      <c r="BH175" s="37"/>
    </row>
    <row r="176" spans="1:60">
      <c r="A176" s="125">
        <f t="shared" si="12"/>
        <v>75</v>
      </c>
      <c r="B176" s="9" t="str">
        <f>IFERROR(VLOOKUP(CONCATENATE($A176,B$1),'Исх-увл.отчёт'!$A$2:$F$3000,6,FALSE),"-")</f>
        <v>-</v>
      </c>
      <c r="C176" s="9" t="str">
        <f>IFERROR(VLOOKUP(CONCATENATE($A176,C$1),'Исх-увл.отчёт'!$A$2:$F$3000,6,FALSE),"-")</f>
        <v>-</v>
      </c>
      <c r="D176" s="9" t="str">
        <f>IFERROR(VLOOKUP(CONCATENATE($A176,D$1),'Исх-увл.отчёт'!$A$2:$F$3000,6,FALSE),"-")</f>
        <v>-</v>
      </c>
      <c r="E176" s="9" t="str">
        <f>IFERROR(VLOOKUP(CONCATENATE($A176,E$1),'Исх-увл.отчёт'!$A$2:$F$3000,6,FALSE),"-")</f>
        <v>-</v>
      </c>
      <c r="F176" s="9" t="str">
        <f>IFERROR(VLOOKUP(CONCATENATE($A176,F$1),'Исх-увл.отчёт'!$A$2:$F$3000,6,FALSE),"-")</f>
        <v>-</v>
      </c>
      <c r="G176" s="9" t="str">
        <f>IFERROR(VLOOKUP(CONCATENATE($A176,G$1),'Исх-увл.отчёт'!$A$2:$F$3000,6,FALSE),"-")</f>
        <v>-</v>
      </c>
      <c r="H176" s="9" t="str">
        <f>IFERROR(VLOOKUP(CONCATENATE($A176,H$1),'Исх-увл.отчёт'!$A$2:$F$3000,6,FALSE),"-")</f>
        <v>-</v>
      </c>
      <c r="I176" s="9" t="str">
        <f>IFERROR(VLOOKUP(CONCATENATE($A176,I$1),'Исх-увл.отчёт'!$A$2:$F$3000,6,FALSE),"-")</f>
        <v>-</v>
      </c>
      <c r="J176" s="9" t="str">
        <f>IFERROR(VLOOKUP(CONCATENATE($A176,J$1),'Исх-увл.отчёт'!$A$2:$F$3000,6,FALSE),"-")</f>
        <v>-</v>
      </c>
      <c r="K176" s="9" t="str">
        <f>IFERROR(VLOOKUP(CONCATENATE($A176,K$1),'Исх-увл.отчёт'!$A$2:$F$3000,6,FALSE),"-")</f>
        <v>-</v>
      </c>
      <c r="L176" s="9" t="str">
        <f>IFERROR(VLOOKUP(CONCATENATE($A176,L$1),'Исх-увл.отчёт'!$A$2:$F$3000,6,FALSE),"-")</f>
        <v>-</v>
      </c>
      <c r="M176" s="9" t="str">
        <f>IFERROR(VLOOKUP(CONCATENATE($A176,M$1),'Исх-увл.отчёт'!$A$2:$F$3000,6,FALSE),"-")</f>
        <v>-</v>
      </c>
      <c r="N176" s="9" t="str">
        <f>IFERROR(VLOOKUP(CONCATENATE($A176,N$1),'Исх-увл.отчёт'!$A$2:$F$3000,6,FALSE),"-")</f>
        <v>-</v>
      </c>
      <c r="O176" s="9" t="str">
        <f>IFERROR(VLOOKUP(CONCATENATE($A176,O$1),'Исх-увл.отчёт'!$A$2:$F$3000,6,FALSE),"-")</f>
        <v>-</v>
      </c>
      <c r="P176" s="9" t="str">
        <f>IFERROR(VLOOKUP(CONCATENATE($A176,P$1),'Исх-увл.отчёт'!$A$2:$F$3000,6,FALSE),"-")</f>
        <v>-</v>
      </c>
      <c r="Q176" s="9" t="str">
        <f>IFERROR(VLOOKUP(CONCATENATE($A176,Q$1),'Исх-увл.отчёт'!$A$2:$F$3000,6,FALSE),"-")</f>
        <v>-</v>
      </c>
      <c r="R176" s="9" t="str">
        <f>IFERROR(VLOOKUP(CONCATENATE($A176,R$1),'Исх-увл.отчёт'!$A$2:$F$3000,6,FALSE),"-")</f>
        <v>-</v>
      </c>
      <c r="S176" s="9" t="str">
        <f>IFERROR(VLOOKUP(CONCATENATE($A176,S$1),'Исх-увл.отчёт'!$A$2:$F$3000,6,FALSE),"-")</f>
        <v>-</v>
      </c>
      <c r="T176" s="9" t="str">
        <f>IFERROR(VLOOKUP(CONCATENATE($A176,T$1),'Исх-увл.отчёт'!$A$2:$F$3000,6,FALSE),"-")</f>
        <v>-</v>
      </c>
      <c r="U176" s="9" t="str">
        <f>IFERROR(VLOOKUP(CONCATENATE($A176,U$1),'Исх-увл.отчёт'!$A$2:$F$3000,6,FALSE),"-")</f>
        <v>-</v>
      </c>
      <c r="V176" s="9" t="str">
        <f>IFERROR(VLOOKUP(CONCATENATE($A176,V$1),'Исх-увл.отчёт'!$A$2:$F$3000,6,FALSE),"-")</f>
        <v>-</v>
      </c>
      <c r="W176" s="9" t="str">
        <f>IFERROR(VLOOKUP(CONCATENATE($A176,W$1),'Исх-увл.отчёт'!$A$2:$F$3000,6,FALSE),"-")</f>
        <v>-</v>
      </c>
      <c r="X176" s="9" t="str">
        <f>IFERROR(VLOOKUP(CONCATENATE($A176,X$1),'Исх-увл.отчёт'!$A$2:$F$3000,6,FALSE),"-")</f>
        <v>-</v>
      </c>
      <c r="Y176" s="9" t="str">
        <f>IFERROR(VLOOKUP(CONCATENATE($A176,Y$1),'Исх-увл.отчёт'!$A$2:$F$3000,6,FALSE),"-")</f>
        <v>-</v>
      </c>
      <c r="Z176" s="9" t="str">
        <f>IFERROR(VLOOKUP(CONCATENATE($A176,Z$1),'Исх-увл.отчёт'!$A$2:$F$3000,6,FALSE),"-")</f>
        <v>-</v>
      </c>
      <c r="AA176" s="9" t="str">
        <f>IFERROR(VLOOKUP(CONCATENATE($A176,AA$1),'Исх-увл.отчёт'!$A$2:$F$3000,6,FALSE),"-")</f>
        <v>-</v>
      </c>
      <c r="AB176" s="9" t="str">
        <f>IFERROR(VLOOKUP(CONCATENATE($A176,AB$1),'Исх-увл.отчёт'!$A$2:$F$3000,6,FALSE),"-")</f>
        <v>-</v>
      </c>
      <c r="AC176" s="9" t="str">
        <f>IFERROR(VLOOKUP(CONCATENATE($A176,AC$1),'Исх-увл.отчёт'!$A$2:$F$3000,6,FALSE),"-")</f>
        <v>-</v>
      </c>
      <c r="AD176" s="9" t="str">
        <f>IFERROR(VLOOKUP(CONCATENATE($A176,AD$1),'Исх-увл.отчёт'!$A$2:$F$3000,6,FALSE),"-")</f>
        <v>-</v>
      </c>
      <c r="AE176" s="9" t="str">
        <f>IFERROR(VLOOKUP(CONCATENATE($A176,AE$1),'Исх-увл.отчёт'!$A$2:$F$3000,6,FALSE),"-")</f>
        <v>-</v>
      </c>
      <c r="AF176" s="9" t="str">
        <f>IFERROR(VLOOKUP(CONCATENATE($A176,AF$1),'Исх-увл.отчёт'!$A$2:$F$3000,6,FALSE),"-")</f>
        <v>-</v>
      </c>
      <c r="AG176" s="9" t="str">
        <f>IFERROR(VLOOKUP(CONCATENATE($A176,AG$1),'Исх-увл.отчёт'!$A$2:$F$3000,6,FALSE),"-")</f>
        <v>-</v>
      </c>
      <c r="AH176" s="9" t="str">
        <f>IFERROR(VLOOKUP(CONCATENATE($A176,AH$1),'Исх-увл.отчёт'!$A$2:$F$3000,6,FALSE),"-")</f>
        <v>-</v>
      </c>
      <c r="AI176" s="9" t="str">
        <f>IFERROR(VLOOKUP(CONCATENATE($A176,AI$1),'Исх-увл.отчёт'!$A$2:$F$3000,6,FALSE),"-")</f>
        <v>-</v>
      </c>
      <c r="AJ176" s="9" t="str">
        <f>IFERROR(VLOOKUP(CONCATENATE($A176,AJ$1),'Исх-увл.отчёт'!$A$2:$F$3000,6,FALSE),"-")</f>
        <v>-</v>
      </c>
      <c r="AK176" s="9" t="str">
        <f>IFERROR(VLOOKUP(CONCATENATE($A176,AK$1),'Исх-увл.отчёт'!$A$2:$F$3000,6,FALSE),"-")</f>
        <v>-</v>
      </c>
      <c r="AL176" s="9" t="str">
        <f>IFERROR(VLOOKUP(CONCATENATE($A176,AL$1),'Исх-увл.отчёт'!$A$2:$F$3000,6,FALSE),"-")</f>
        <v>-</v>
      </c>
      <c r="AM176" s="9" t="str">
        <f>IFERROR(VLOOKUP(CONCATENATE($A176,AM$1),'Исх-увл.отчёт'!$A$2:$F$3000,6,FALSE),"-")</f>
        <v>-</v>
      </c>
      <c r="AN176" s="9" t="str">
        <f>IFERROR(VLOOKUP(CONCATENATE($A176,AN$1),'Исх-увл.отчёт'!$A$2:$F$3000,6,FALSE),"-")</f>
        <v>-</v>
      </c>
      <c r="AO176" s="9" t="str">
        <f>IFERROR(VLOOKUP(CONCATENATE($A176,AO$1),'Исх-увл.отчёт'!$A$2:$F$3000,6,FALSE),"-")</f>
        <v>-</v>
      </c>
      <c r="AP176" s="9" t="str">
        <f>IFERROR(VLOOKUP(CONCATENATE($A176,AP$1),'Исх-увл.отчёт'!$A$2:$F$3000,6,FALSE),"-")</f>
        <v>-</v>
      </c>
      <c r="AQ176" s="9" t="str">
        <f>IFERROR(VLOOKUP(CONCATENATE($A176,AQ$1),'Исх-увл.отчёт'!$A$2:$F$3000,6,FALSE),"-")</f>
        <v>-</v>
      </c>
      <c r="AR176" s="9" t="str">
        <f>IFERROR(VLOOKUP(CONCATENATE($A176,AR$1),'Исх-увл.отчёт'!$A$2:$F$3000,6,FALSE),"-")</f>
        <v>-</v>
      </c>
      <c r="AS176" s="9" t="str">
        <f>IFERROR(VLOOKUP(CONCATENATE($A176,AS$1),'Исх-увл.отчёт'!$A$2:$F$3000,6,FALSE),"-")</f>
        <v>-</v>
      </c>
      <c r="AT176" s="9" t="str">
        <f>IFERROR(VLOOKUP(CONCATENATE($A176,AT$1),'Исх-увл.отчёт'!$A$2:$F$3000,6,FALSE),"-")</f>
        <v>-</v>
      </c>
      <c r="AU176" s="9" t="str">
        <f>IFERROR(VLOOKUP(CONCATENATE($A176,AU$1),'Исх-увл.отчёт'!$A$2:$F$3000,6,FALSE),"-")</f>
        <v>-</v>
      </c>
      <c r="AV176" s="9" t="str">
        <f>IFERROR(VLOOKUP(CONCATENATE($A176,AV$1),'Исх-увл.отчёт'!$A$2:$F$3000,6,FALSE),"-")</f>
        <v>-</v>
      </c>
      <c r="AW176" s="9" t="str">
        <f>IFERROR(VLOOKUP(CONCATENATE($A176,AW$1),'Исх-увл.отчёт'!$A$2:$F$3000,6,FALSE),"-")</f>
        <v>-</v>
      </c>
      <c r="AX176" s="9" t="str">
        <f>IFERROR(VLOOKUP(CONCATENATE($A176,AX$1),'Исх-увл.отчёт'!$A$2:$F$3000,6,FALSE),"-")</f>
        <v>-</v>
      </c>
      <c r="AY176" s="9" t="str">
        <f>IFERROR(VLOOKUP(CONCATENATE($A176,AY$1),'Исх-увл.отчёт'!$A$2:$F$3000,6,FALSE),"-")</f>
        <v>-</v>
      </c>
      <c r="AZ176" s="9" t="str">
        <f>IFERROR(VLOOKUP(CONCATENATE($A176,AZ$1),'Исх-увл.отчёт'!$A$2:$F$3000,6,FALSE),"-")</f>
        <v>-</v>
      </c>
      <c r="BA176" s="9" t="str">
        <f>IFERROR(VLOOKUP(CONCATENATE($A176,BA$1),'Исх-увл.отчёт'!$A$2:$F$3000,6,FALSE),"-")</f>
        <v>-</v>
      </c>
      <c r="BB176" s="9" t="str">
        <f>IFERROR(VLOOKUP(CONCATENATE($A176,BB$1),'Исх-увл.отчёт'!$A$2:$F$3000,6,FALSE),"-")</f>
        <v>-</v>
      </c>
      <c r="BC176" s="9" t="str">
        <f>IFERROR(VLOOKUP(CONCATENATE($A176,BC$1),'Исх-увл.отчёт'!$A$2:$F$3000,6,FALSE),"-")</f>
        <v>-</v>
      </c>
      <c r="BD176" s="9" t="str">
        <f>IFERROR(VLOOKUP(CONCATENATE($A176,BD$1),'Исх-увл.отчёт'!$A$2:$F$3000,6,FALSE),"-")</f>
        <v>-</v>
      </c>
      <c r="BE176" s="9" t="str">
        <f>IFERROR(VLOOKUP(CONCATENATE($A176,BE$1),'Исх-увл.отчёт'!$A$2:$F$3000,6,FALSE),"-")</f>
        <v>-</v>
      </c>
      <c r="BF176" s="9" t="str">
        <f>IFERROR(VLOOKUP(CONCATENATE($A176,BF$1),'Исх-увл.отчёт'!$A$2:$F$3000,6,FALSE),"-")</f>
        <v>-</v>
      </c>
      <c r="BG176" s="9" t="str">
        <f>IFERROR(VLOOKUP(CONCATENATE($A176,BG$1),'Исх-увл.отчёт'!$A$2:$F$3000,6,FALSE),"-")</f>
        <v>-</v>
      </c>
      <c r="BH176" s="37"/>
    </row>
    <row r="177" spans="1:60">
      <c r="A177" s="125">
        <f t="shared" si="12"/>
        <v>76</v>
      </c>
      <c r="B177" s="9" t="str">
        <f>IFERROR(VLOOKUP(CONCATENATE($A177,B$1),'Исх-увл.отчёт'!$A$2:$F$3000,6,FALSE),"-")</f>
        <v>-</v>
      </c>
      <c r="C177" s="9" t="str">
        <f>IFERROR(VLOOKUP(CONCATENATE($A177,C$1),'Исх-увл.отчёт'!$A$2:$F$3000,6,FALSE),"-")</f>
        <v>-</v>
      </c>
      <c r="D177" s="9" t="str">
        <f>IFERROR(VLOOKUP(CONCATENATE($A177,D$1),'Исх-увл.отчёт'!$A$2:$F$3000,6,FALSE),"-")</f>
        <v>-</v>
      </c>
      <c r="E177" s="9" t="str">
        <f>IFERROR(VLOOKUP(CONCATENATE($A177,E$1),'Исх-увл.отчёт'!$A$2:$F$3000,6,FALSE),"-")</f>
        <v>-</v>
      </c>
      <c r="F177" s="9" t="str">
        <f>IFERROR(VLOOKUP(CONCATENATE($A177,F$1),'Исх-увл.отчёт'!$A$2:$F$3000,6,FALSE),"-")</f>
        <v>-</v>
      </c>
      <c r="G177" s="9" t="str">
        <f>IFERROR(VLOOKUP(CONCATENATE($A177,G$1),'Исх-увл.отчёт'!$A$2:$F$3000,6,FALSE),"-")</f>
        <v>-</v>
      </c>
      <c r="H177" s="9" t="str">
        <f>IFERROR(VLOOKUP(CONCATENATE($A177,H$1),'Исх-увл.отчёт'!$A$2:$F$3000,6,FALSE),"-")</f>
        <v>-</v>
      </c>
      <c r="I177" s="9" t="str">
        <f>IFERROR(VLOOKUP(CONCATENATE($A177,I$1),'Исх-увл.отчёт'!$A$2:$F$3000,6,FALSE),"-")</f>
        <v>-</v>
      </c>
      <c r="J177" s="9" t="str">
        <f>IFERROR(VLOOKUP(CONCATENATE($A177,J$1),'Исх-увл.отчёт'!$A$2:$F$3000,6,FALSE),"-")</f>
        <v>-</v>
      </c>
      <c r="K177" s="9" t="str">
        <f>IFERROR(VLOOKUP(CONCATENATE($A177,K$1),'Исх-увл.отчёт'!$A$2:$F$3000,6,FALSE),"-")</f>
        <v>-</v>
      </c>
      <c r="L177" s="9" t="str">
        <f>IFERROR(VLOOKUP(CONCATENATE($A177,L$1),'Исх-увл.отчёт'!$A$2:$F$3000,6,FALSE),"-")</f>
        <v>-</v>
      </c>
      <c r="M177" s="9" t="str">
        <f>IFERROR(VLOOKUP(CONCATENATE($A177,M$1),'Исх-увл.отчёт'!$A$2:$F$3000,6,FALSE),"-")</f>
        <v>-</v>
      </c>
      <c r="N177" s="9" t="str">
        <f>IFERROR(VLOOKUP(CONCATENATE($A177,N$1),'Исх-увл.отчёт'!$A$2:$F$3000,6,FALSE),"-")</f>
        <v>-</v>
      </c>
      <c r="O177" s="9" t="str">
        <f>IFERROR(VLOOKUP(CONCATENATE($A177,O$1),'Исх-увл.отчёт'!$A$2:$F$3000,6,FALSE),"-")</f>
        <v>-</v>
      </c>
      <c r="P177" s="9" t="str">
        <f>IFERROR(VLOOKUP(CONCATENATE($A177,P$1),'Исх-увл.отчёт'!$A$2:$F$3000,6,FALSE),"-")</f>
        <v>-</v>
      </c>
      <c r="Q177" s="9" t="str">
        <f>IFERROR(VLOOKUP(CONCATENATE($A177,Q$1),'Исх-увл.отчёт'!$A$2:$F$3000,6,FALSE),"-")</f>
        <v>-</v>
      </c>
      <c r="R177" s="9" t="str">
        <f>IFERROR(VLOOKUP(CONCATENATE($A177,R$1),'Исх-увл.отчёт'!$A$2:$F$3000,6,FALSE),"-")</f>
        <v>-</v>
      </c>
      <c r="S177" s="9" t="str">
        <f>IFERROR(VLOOKUP(CONCATENATE($A177,S$1),'Исх-увл.отчёт'!$A$2:$F$3000,6,FALSE),"-")</f>
        <v>-</v>
      </c>
      <c r="T177" s="9" t="str">
        <f>IFERROR(VLOOKUP(CONCATENATE($A177,T$1),'Исх-увл.отчёт'!$A$2:$F$3000,6,FALSE),"-")</f>
        <v>-</v>
      </c>
      <c r="U177" s="9" t="str">
        <f>IFERROR(VLOOKUP(CONCATENATE($A177,U$1),'Исх-увл.отчёт'!$A$2:$F$3000,6,FALSE),"-")</f>
        <v>-</v>
      </c>
      <c r="V177" s="9" t="str">
        <f>IFERROR(VLOOKUP(CONCATENATE($A177,V$1),'Исх-увл.отчёт'!$A$2:$F$3000,6,FALSE),"-")</f>
        <v>-</v>
      </c>
      <c r="W177" s="9" t="str">
        <f>IFERROR(VLOOKUP(CONCATENATE($A177,W$1),'Исх-увл.отчёт'!$A$2:$F$3000,6,FALSE),"-")</f>
        <v>-</v>
      </c>
      <c r="X177" s="9" t="str">
        <f>IFERROR(VLOOKUP(CONCATENATE($A177,X$1),'Исх-увл.отчёт'!$A$2:$F$3000,6,FALSE),"-")</f>
        <v>-</v>
      </c>
      <c r="Y177" s="9" t="str">
        <f>IFERROR(VLOOKUP(CONCATENATE($A177,Y$1),'Исх-увл.отчёт'!$A$2:$F$3000,6,FALSE),"-")</f>
        <v>-</v>
      </c>
      <c r="Z177" s="9" t="str">
        <f>IFERROR(VLOOKUP(CONCATENATE($A177,Z$1),'Исх-увл.отчёт'!$A$2:$F$3000,6,FALSE),"-")</f>
        <v>-</v>
      </c>
      <c r="AA177" s="9" t="str">
        <f>IFERROR(VLOOKUP(CONCATENATE($A177,AA$1),'Исх-увл.отчёт'!$A$2:$F$3000,6,FALSE),"-")</f>
        <v>-</v>
      </c>
      <c r="AB177" s="9" t="str">
        <f>IFERROR(VLOOKUP(CONCATENATE($A177,AB$1),'Исх-увл.отчёт'!$A$2:$F$3000,6,FALSE),"-")</f>
        <v>-</v>
      </c>
      <c r="AC177" s="9" t="str">
        <f>IFERROR(VLOOKUP(CONCATENATE($A177,AC$1),'Исх-увл.отчёт'!$A$2:$F$3000,6,FALSE),"-")</f>
        <v>-</v>
      </c>
      <c r="AD177" s="9" t="str">
        <f>IFERROR(VLOOKUP(CONCATENATE($A177,AD$1),'Исх-увл.отчёт'!$A$2:$F$3000,6,FALSE),"-")</f>
        <v>-</v>
      </c>
      <c r="AE177" s="9" t="str">
        <f>IFERROR(VLOOKUP(CONCATENATE($A177,AE$1),'Исх-увл.отчёт'!$A$2:$F$3000,6,FALSE),"-")</f>
        <v>-</v>
      </c>
      <c r="AF177" s="9" t="str">
        <f>IFERROR(VLOOKUP(CONCATENATE($A177,AF$1),'Исх-увл.отчёт'!$A$2:$F$3000,6,FALSE),"-")</f>
        <v>-</v>
      </c>
      <c r="AG177" s="9" t="str">
        <f>IFERROR(VLOOKUP(CONCATENATE($A177,AG$1),'Исх-увл.отчёт'!$A$2:$F$3000,6,FALSE),"-")</f>
        <v>-</v>
      </c>
      <c r="AH177" s="9" t="str">
        <f>IFERROR(VLOOKUP(CONCATENATE($A177,AH$1),'Исх-увл.отчёт'!$A$2:$F$3000,6,FALSE),"-")</f>
        <v>-</v>
      </c>
      <c r="AI177" s="9" t="str">
        <f>IFERROR(VLOOKUP(CONCATENATE($A177,AI$1),'Исх-увл.отчёт'!$A$2:$F$3000,6,FALSE),"-")</f>
        <v>-</v>
      </c>
      <c r="AJ177" s="9" t="str">
        <f>IFERROR(VLOOKUP(CONCATENATE($A177,AJ$1),'Исх-увл.отчёт'!$A$2:$F$3000,6,FALSE),"-")</f>
        <v>-</v>
      </c>
      <c r="AK177" s="9" t="str">
        <f>IFERROR(VLOOKUP(CONCATENATE($A177,AK$1),'Исх-увл.отчёт'!$A$2:$F$3000,6,FALSE),"-")</f>
        <v>-</v>
      </c>
      <c r="AL177" s="9" t="str">
        <f>IFERROR(VLOOKUP(CONCATENATE($A177,AL$1),'Исх-увл.отчёт'!$A$2:$F$3000,6,FALSE),"-")</f>
        <v>-</v>
      </c>
      <c r="AM177" s="9" t="str">
        <f>IFERROR(VLOOKUP(CONCATENATE($A177,AM$1),'Исх-увл.отчёт'!$A$2:$F$3000,6,FALSE),"-")</f>
        <v>-</v>
      </c>
      <c r="AN177" s="9" t="str">
        <f>IFERROR(VLOOKUP(CONCATENATE($A177,AN$1),'Исх-увл.отчёт'!$A$2:$F$3000,6,FALSE),"-")</f>
        <v>-</v>
      </c>
      <c r="AO177" s="9" t="str">
        <f>IFERROR(VLOOKUP(CONCATENATE($A177,AO$1),'Исх-увл.отчёт'!$A$2:$F$3000,6,FALSE),"-")</f>
        <v>-</v>
      </c>
      <c r="AP177" s="9" t="str">
        <f>IFERROR(VLOOKUP(CONCATENATE($A177,AP$1),'Исх-увл.отчёт'!$A$2:$F$3000,6,FALSE),"-")</f>
        <v>-</v>
      </c>
      <c r="AQ177" s="9" t="str">
        <f>IFERROR(VLOOKUP(CONCATENATE($A177,AQ$1),'Исх-увл.отчёт'!$A$2:$F$3000,6,FALSE),"-")</f>
        <v>-</v>
      </c>
      <c r="AR177" s="9" t="str">
        <f>IFERROR(VLOOKUP(CONCATENATE($A177,AR$1),'Исх-увл.отчёт'!$A$2:$F$3000,6,FALSE),"-")</f>
        <v>-</v>
      </c>
      <c r="AS177" s="9" t="str">
        <f>IFERROR(VLOOKUP(CONCATENATE($A177,AS$1),'Исх-увл.отчёт'!$A$2:$F$3000,6,FALSE),"-")</f>
        <v>-</v>
      </c>
      <c r="AT177" s="9" t="str">
        <f>IFERROR(VLOOKUP(CONCATENATE($A177,AT$1),'Исх-увл.отчёт'!$A$2:$F$3000,6,FALSE),"-")</f>
        <v>-</v>
      </c>
      <c r="AU177" s="9" t="str">
        <f>IFERROR(VLOOKUP(CONCATENATE($A177,AU$1),'Исх-увл.отчёт'!$A$2:$F$3000,6,FALSE),"-")</f>
        <v>-</v>
      </c>
      <c r="AV177" s="9" t="str">
        <f>IFERROR(VLOOKUP(CONCATENATE($A177,AV$1),'Исх-увл.отчёт'!$A$2:$F$3000,6,FALSE),"-")</f>
        <v>-</v>
      </c>
      <c r="AW177" s="9" t="str">
        <f>IFERROR(VLOOKUP(CONCATENATE($A177,AW$1),'Исх-увл.отчёт'!$A$2:$F$3000,6,FALSE),"-")</f>
        <v>-</v>
      </c>
      <c r="AX177" s="9" t="str">
        <f>IFERROR(VLOOKUP(CONCATENATE($A177,AX$1),'Исх-увл.отчёт'!$A$2:$F$3000,6,FALSE),"-")</f>
        <v>-</v>
      </c>
      <c r="AY177" s="9" t="str">
        <f>IFERROR(VLOOKUP(CONCATENATE($A177,AY$1),'Исх-увл.отчёт'!$A$2:$F$3000,6,FALSE),"-")</f>
        <v>-</v>
      </c>
      <c r="AZ177" s="9" t="str">
        <f>IFERROR(VLOOKUP(CONCATENATE($A177,AZ$1),'Исх-увл.отчёт'!$A$2:$F$3000,6,FALSE),"-")</f>
        <v>-</v>
      </c>
      <c r="BA177" s="9" t="str">
        <f>IFERROR(VLOOKUP(CONCATENATE($A177,BA$1),'Исх-увл.отчёт'!$A$2:$F$3000,6,FALSE),"-")</f>
        <v>-</v>
      </c>
      <c r="BB177" s="9" t="str">
        <f>IFERROR(VLOOKUP(CONCATENATE($A177,BB$1),'Исх-увл.отчёт'!$A$2:$F$3000,6,FALSE),"-")</f>
        <v>-</v>
      </c>
      <c r="BC177" s="9" t="str">
        <f>IFERROR(VLOOKUP(CONCATENATE($A177,BC$1),'Исх-увл.отчёт'!$A$2:$F$3000,6,FALSE),"-")</f>
        <v>-</v>
      </c>
      <c r="BD177" s="9" t="str">
        <f>IFERROR(VLOOKUP(CONCATENATE($A177,BD$1),'Исх-увл.отчёт'!$A$2:$F$3000,6,FALSE),"-")</f>
        <v>-</v>
      </c>
      <c r="BE177" s="9" t="str">
        <f>IFERROR(VLOOKUP(CONCATENATE($A177,BE$1),'Исх-увл.отчёт'!$A$2:$F$3000,6,FALSE),"-")</f>
        <v>-</v>
      </c>
      <c r="BF177" s="9" t="str">
        <f>IFERROR(VLOOKUP(CONCATENATE($A177,BF$1),'Исх-увл.отчёт'!$A$2:$F$3000,6,FALSE),"-")</f>
        <v>-</v>
      </c>
      <c r="BG177" s="9" t="str">
        <f>IFERROR(VLOOKUP(CONCATENATE($A177,BG$1),'Исх-увл.отчёт'!$A$2:$F$3000,6,FALSE),"-")</f>
        <v>-</v>
      </c>
      <c r="BH177" s="37"/>
    </row>
    <row r="178" spans="1:60">
      <c r="A178" s="125">
        <f t="shared" si="12"/>
        <v>77</v>
      </c>
      <c r="B178" s="9" t="str">
        <f>IFERROR(VLOOKUP(CONCATENATE($A178,B$1),'Исх-увл.отчёт'!$A$2:$F$3000,6,FALSE),"-")</f>
        <v>-</v>
      </c>
      <c r="C178" s="9" t="str">
        <f>IFERROR(VLOOKUP(CONCATENATE($A178,C$1),'Исх-увл.отчёт'!$A$2:$F$3000,6,FALSE),"-")</f>
        <v>-</v>
      </c>
      <c r="D178" s="9" t="str">
        <f>IFERROR(VLOOKUP(CONCATENATE($A178,D$1),'Исх-увл.отчёт'!$A$2:$F$3000,6,FALSE),"-")</f>
        <v>-</v>
      </c>
      <c r="E178" s="9" t="str">
        <f>IFERROR(VLOOKUP(CONCATENATE($A178,E$1),'Исх-увл.отчёт'!$A$2:$F$3000,6,FALSE),"-")</f>
        <v>-</v>
      </c>
      <c r="F178" s="9" t="str">
        <f>IFERROR(VLOOKUP(CONCATENATE($A178,F$1),'Исх-увл.отчёт'!$A$2:$F$3000,6,FALSE),"-")</f>
        <v>-</v>
      </c>
      <c r="G178" s="9" t="str">
        <f>IFERROR(VLOOKUP(CONCATENATE($A178,G$1),'Исх-увл.отчёт'!$A$2:$F$3000,6,FALSE),"-")</f>
        <v>-</v>
      </c>
      <c r="H178" s="9" t="str">
        <f>IFERROR(VLOOKUP(CONCATENATE($A178,H$1),'Исх-увл.отчёт'!$A$2:$F$3000,6,FALSE),"-")</f>
        <v>-</v>
      </c>
      <c r="I178" s="9" t="str">
        <f>IFERROR(VLOOKUP(CONCATENATE($A178,I$1),'Исх-увл.отчёт'!$A$2:$F$3000,6,FALSE),"-")</f>
        <v>-</v>
      </c>
      <c r="J178" s="9" t="str">
        <f>IFERROR(VLOOKUP(CONCATENATE($A178,J$1),'Исх-увл.отчёт'!$A$2:$F$3000,6,FALSE),"-")</f>
        <v>-</v>
      </c>
      <c r="K178" s="9" t="str">
        <f>IFERROR(VLOOKUP(CONCATENATE($A178,K$1),'Исх-увл.отчёт'!$A$2:$F$3000,6,FALSE),"-")</f>
        <v>-</v>
      </c>
      <c r="L178" s="9" t="str">
        <f>IFERROR(VLOOKUP(CONCATENATE($A178,L$1),'Исх-увл.отчёт'!$A$2:$F$3000,6,FALSE),"-")</f>
        <v>НЕТ</v>
      </c>
      <c r="M178" s="9" t="str">
        <f>IFERROR(VLOOKUP(CONCATENATE($A178,M$1),'Исх-увл.отчёт'!$A$2:$F$3000,6,FALSE),"-")</f>
        <v>-</v>
      </c>
      <c r="N178" s="9" t="str">
        <f>IFERROR(VLOOKUP(CONCATENATE($A178,N$1),'Исх-увл.отчёт'!$A$2:$F$3000,6,FALSE),"-")</f>
        <v>-</v>
      </c>
      <c r="O178" s="9" t="str">
        <f>IFERROR(VLOOKUP(CONCATENATE($A178,O$1),'Исх-увл.отчёт'!$A$2:$F$3000,6,FALSE),"-")</f>
        <v>НЕТ</v>
      </c>
      <c r="P178" s="9" t="str">
        <f>IFERROR(VLOOKUP(CONCATENATE($A178,P$1),'Исх-увл.отчёт'!$A$2:$F$3000,6,FALSE),"-")</f>
        <v>-</v>
      </c>
      <c r="Q178" s="9" t="str">
        <f>IFERROR(VLOOKUP(CONCATENATE($A178,Q$1),'Исх-увл.отчёт'!$A$2:$F$3000,6,FALSE),"-")</f>
        <v>-</v>
      </c>
      <c r="R178" s="9" t="str">
        <f>IFERROR(VLOOKUP(CONCATENATE($A178,R$1),'Исх-увл.отчёт'!$A$2:$F$3000,6,FALSE),"-")</f>
        <v>-</v>
      </c>
      <c r="S178" s="9" t="str">
        <f>IFERROR(VLOOKUP(CONCATENATE($A178,S$1),'Исх-увл.отчёт'!$A$2:$F$3000,6,FALSE),"-")</f>
        <v>-</v>
      </c>
      <c r="T178" s="9" t="str">
        <f>IFERROR(VLOOKUP(CONCATENATE($A178,T$1),'Исх-увл.отчёт'!$A$2:$F$3000,6,FALSE),"-")</f>
        <v>-</v>
      </c>
      <c r="U178" s="9" t="str">
        <f>IFERROR(VLOOKUP(CONCATENATE($A178,U$1),'Исх-увл.отчёт'!$A$2:$F$3000,6,FALSE),"-")</f>
        <v>НЕТ</v>
      </c>
      <c r="V178" s="9" t="str">
        <f>IFERROR(VLOOKUP(CONCATENATE($A178,V$1),'Исх-увл.отчёт'!$A$2:$F$3000,6,FALSE),"-")</f>
        <v>НЕТ</v>
      </c>
      <c r="W178" s="9" t="str">
        <f>IFERROR(VLOOKUP(CONCATENATE($A178,W$1),'Исх-увл.отчёт'!$A$2:$F$3000,6,FALSE),"-")</f>
        <v>-</v>
      </c>
      <c r="X178" s="9" t="str">
        <f>IFERROR(VLOOKUP(CONCATENATE($A178,X$1),'Исх-увл.отчёт'!$A$2:$F$3000,6,FALSE),"-")</f>
        <v>-</v>
      </c>
      <c r="Y178" s="9" t="str">
        <f>IFERROR(VLOOKUP(CONCATENATE($A178,Y$1),'Исх-увл.отчёт'!$A$2:$F$3000,6,FALSE),"-")</f>
        <v>-</v>
      </c>
      <c r="Z178" s="9" t="str">
        <f>IFERROR(VLOOKUP(CONCATENATE($A178,Z$1),'Исх-увл.отчёт'!$A$2:$F$3000,6,FALSE),"-")</f>
        <v>-</v>
      </c>
      <c r="AA178" s="9" t="str">
        <f>IFERROR(VLOOKUP(CONCATENATE($A178,AA$1),'Исх-увл.отчёт'!$A$2:$F$3000,6,FALSE),"-")</f>
        <v>-</v>
      </c>
      <c r="AB178" s="9" t="str">
        <f>IFERROR(VLOOKUP(CONCATENATE($A178,AB$1),'Исх-увл.отчёт'!$A$2:$F$3000,6,FALSE),"-")</f>
        <v>-</v>
      </c>
      <c r="AC178" s="9" t="str">
        <f>IFERROR(VLOOKUP(CONCATENATE($A178,AC$1),'Исх-увл.отчёт'!$A$2:$F$3000,6,FALSE),"-")</f>
        <v>-</v>
      </c>
      <c r="AD178" s="9" t="str">
        <f>IFERROR(VLOOKUP(CONCATENATE($A178,AD$1),'Исх-увл.отчёт'!$A$2:$F$3000,6,FALSE),"-")</f>
        <v>-</v>
      </c>
      <c r="AE178" s="9" t="str">
        <f>IFERROR(VLOOKUP(CONCATENATE($A178,AE$1),'Исх-увл.отчёт'!$A$2:$F$3000,6,FALSE),"-")</f>
        <v>-</v>
      </c>
      <c r="AF178" s="9" t="str">
        <f>IFERROR(VLOOKUP(CONCATENATE($A178,AF$1),'Исх-увл.отчёт'!$A$2:$F$3000,6,FALSE),"-")</f>
        <v>-</v>
      </c>
      <c r="AG178" s="9" t="str">
        <f>IFERROR(VLOOKUP(CONCATENATE($A178,AG$1),'Исх-увл.отчёт'!$A$2:$F$3000,6,FALSE),"-")</f>
        <v>-</v>
      </c>
      <c r="AH178" s="9" t="str">
        <f>IFERROR(VLOOKUP(CONCATENATE($A178,AH$1),'Исх-увл.отчёт'!$A$2:$F$3000,6,FALSE),"-")</f>
        <v>-</v>
      </c>
      <c r="AI178" s="9" t="str">
        <f>IFERROR(VLOOKUP(CONCATENATE($A178,AI$1),'Исх-увл.отчёт'!$A$2:$F$3000,6,FALSE),"-")</f>
        <v>-</v>
      </c>
      <c r="AJ178" s="9" t="str">
        <f>IFERROR(VLOOKUP(CONCATENATE($A178,AJ$1),'Исх-увл.отчёт'!$A$2:$F$3000,6,FALSE),"-")</f>
        <v>-</v>
      </c>
      <c r="AK178" s="9" t="str">
        <f>IFERROR(VLOOKUP(CONCATENATE($A178,AK$1),'Исх-увл.отчёт'!$A$2:$F$3000,6,FALSE),"-")</f>
        <v>ДА</v>
      </c>
      <c r="AL178" s="9" t="str">
        <f>IFERROR(VLOOKUP(CONCATENATE($A178,AL$1),'Исх-увл.отчёт'!$A$2:$F$3000,6,FALSE),"-")</f>
        <v>ДА</v>
      </c>
      <c r="AM178" s="9" t="str">
        <f>IFERROR(VLOOKUP(CONCATENATE($A178,AM$1),'Исх-увл.отчёт'!$A$2:$F$3000,6,FALSE),"-")</f>
        <v>-</v>
      </c>
      <c r="AN178" s="9" t="str">
        <f>IFERROR(VLOOKUP(CONCATENATE($A178,AN$1),'Исх-увл.отчёт'!$A$2:$F$3000,6,FALSE),"-")</f>
        <v>-</v>
      </c>
      <c r="AO178" s="9" t="str">
        <f>IFERROR(VLOOKUP(CONCATENATE($A178,AO$1),'Исх-увл.отчёт'!$A$2:$F$3000,6,FALSE),"-")</f>
        <v>-</v>
      </c>
      <c r="AP178" s="9" t="str">
        <f>IFERROR(VLOOKUP(CONCATENATE($A178,AP$1),'Исх-увл.отчёт'!$A$2:$F$3000,6,FALSE),"-")</f>
        <v>-</v>
      </c>
      <c r="AQ178" s="9" t="str">
        <f>IFERROR(VLOOKUP(CONCATENATE($A178,AQ$1),'Исх-увл.отчёт'!$A$2:$F$3000,6,FALSE),"-")</f>
        <v>-</v>
      </c>
      <c r="AR178" s="9" t="str">
        <f>IFERROR(VLOOKUP(CONCATENATE($A178,AR$1),'Исх-увл.отчёт'!$A$2:$F$3000,6,FALSE),"-")</f>
        <v>-</v>
      </c>
      <c r="AS178" s="9" t="str">
        <f>IFERROR(VLOOKUP(CONCATENATE($A178,AS$1),'Исх-увл.отчёт'!$A$2:$F$3000,6,FALSE),"-")</f>
        <v>-</v>
      </c>
      <c r="AT178" s="9" t="str">
        <f>IFERROR(VLOOKUP(CONCATENATE($A178,AT$1),'Исх-увл.отчёт'!$A$2:$F$3000,6,FALSE),"-")</f>
        <v>-</v>
      </c>
      <c r="AU178" s="9" t="str">
        <f>IFERROR(VLOOKUP(CONCATENATE($A178,AU$1),'Исх-увл.отчёт'!$A$2:$F$3000,6,FALSE),"-")</f>
        <v>-</v>
      </c>
      <c r="AV178" s="9" t="str">
        <f>IFERROR(VLOOKUP(CONCATENATE($A178,AV$1),'Исх-увл.отчёт'!$A$2:$F$3000,6,FALSE),"-")</f>
        <v>-</v>
      </c>
      <c r="AW178" s="9" t="str">
        <f>IFERROR(VLOOKUP(CONCATENATE($A178,AW$1),'Исх-увл.отчёт'!$A$2:$F$3000,6,FALSE),"-")</f>
        <v>-</v>
      </c>
      <c r="AX178" s="9" t="str">
        <f>IFERROR(VLOOKUP(CONCATENATE($A178,AX$1),'Исх-увл.отчёт'!$A$2:$F$3000,6,FALSE),"-")</f>
        <v>-</v>
      </c>
      <c r="AY178" s="9" t="str">
        <f>IFERROR(VLOOKUP(CONCATENATE($A178,AY$1),'Исх-увл.отчёт'!$A$2:$F$3000,6,FALSE),"-")</f>
        <v>-</v>
      </c>
      <c r="AZ178" s="9" t="str">
        <f>IFERROR(VLOOKUP(CONCATENATE($A178,AZ$1),'Исх-увл.отчёт'!$A$2:$F$3000,6,FALSE),"-")</f>
        <v>-</v>
      </c>
      <c r="BA178" s="9" t="str">
        <f>IFERROR(VLOOKUP(CONCATENATE($A178,BA$1),'Исх-увл.отчёт'!$A$2:$F$3000,6,FALSE),"-")</f>
        <v>-</v>
      </c>
      <c r="BB178" s="9" t="str">
        <f>IFERROR(VLOOKUP(CONCATENATE($A178,BB$1),'Исх-увл.отчёт'!$A$2:$F$3000,6,FALSE),"-")</f>
        <v>-</v>
      </c>
      <c r="BC178" s="9" t="str">
        <f>IFERROR(VLOOKUP(CONCATENATE($A178,BC$1),'Исх-увл.отчёт'!$A$2:$F$3000,6,FALSE),"-")</f>
        <v>-</v>
      </c>
      <c r="BD178" s="9" t="str">
        <f>IFERROR(VLOOKUP(CONCATENATE($A178,BD$1),'Исх-увл.отчёт'!$A$2:$F$3000,6,FALSE),"-")</f>
        <v>-</v>
      </c>
      <c r="BE178" s="9" t="str">
        <f>IFERROR(VLOOKUP(CONCATENATE($A178,BE$1),'Исх-увл.отчёт'!$A$2:$F$3000,6,FALSE),"-")</f>
        <v>-</v>
      </c>
      <c r="BF178" s="9" t="str">
        <f>IFERROR(VLOOKUP(CONCATENATE($A178,BF$1),'Исх-увл.отчёт'!$A$2:$F$3000,6,FALSE),"-")</f>
        <v>-</v>
      </c>
      <c r="BG178" s="9" t="str">
        <f>IFERROR(VLOOKUP(CONCATENATE($A178,BG$1),'Исх-увл.отчёт'!$A$2:$F$3000,6,FALSE),"-")</f>
        <v>-</v>
      </c>
      <c r="BH178" s="37"/>
    </row>
    <row r="179" spans="1:60">
      <c r="A179" s="125">
        <f t="shared" si="12"/>
        <v>78</v>
      </c>
      <c r="B179" s="9" t="str">
        <f>IFERROR(VLOOKUP(CONCATENATE($A179,B$1),'Исх-увл.отчёт'!$A$2:$F$3000,6,FALSE),"-")</f>
        <v>-</v>
      </c>
      <c r="C179" s="9" t="str">
        <f>IFERROR(VLOOKUP(CONCATENATE($A179,C$1),'Исх-увл.отчёт'!$A$2:$F$3000,6,FALSE),"-")</f>
        <v>-</v>
      </c>
      <c r="D179" s="9" t="str">
        <f>IFERROR(VLOOKUP(CONCATENATE($A179,D$1),'Исх-увл.отчёт'!$A$2:$F$3000,6,FALSE),"-")</f>
        <v>-</v>
      </c>
      <c r="E179" s="9" t="str">
        <f>IFERROR(VLOOKUP(CONCATENATE($A179,E$1),'Исх-увл.отчёт'!$A$2:$F$3000,6,FALSE),"-")</f>
        <v>-</v>
      </c>
      <c r="F179" s="9" t="str">
        <f>IFERROR(VLOOKUP(CONCATENATE($A179,F$1),'Исх-увл.отчёт'!$A$2:$F$3000,6,FALSE),"-")</f>
        <v>-</v>
      </c>
      <c r="G179" s="9" t="str">
        <f>IFERROR(VLOOKUP(CONCATENATE($A179,G$1),'Исх-увл.отчёт'!$A$2:$F$3000,6,FALSE),"-")</f>
        <v>-</v>
      </c>
      <c r="H179" s="9" t="str">
        <f>IFERROR(VLOOKUP(CONCATENATE($A179,H$1),'Исх-увл.отчёт'!$A$2:$F$3000,6,FALSE),"-")</f>
        <v>-</v>
      </c>
      <c r="I179" s="9" t="str">
        <f>IFERROR(VLOOKUP(CONCATENATE($A179,I$1),'Исх-увл.отчёт'!$A$2:$F$3000,6,FALSE),"-")</f>
        <v>-</v>
      </c>
      <c r="J179" s="9" t="str">
        <f>IFERROR(VLOOKUP(CONCATENATE($A179,J$1),'Исх-увл.отчёт'!$A$2:$F$3000,6,FALSE),"-")</f>
        <v>-</v>
      </c>
      <c r="K179" s="9" t="str">
        <f>IFERROR(VLOOKUP(CONCATENATE($A179,K$1),'Исх-увл.отчёт'!$A$2:$F$3000,6,FALSE),"-")</f>
        <v>-</v>
      </c>
      <c r="L179" s="9" t="str">
        <f>IFERROR(VLOOKUP(CONCATENATE($A179,L$1),'Исх-увл.отчёт'!$A$2:$F$3000,6,FALSE),"-")</f>
        <v>-</v>
      </c>
      <c r="M179" s="9" t="str">
        <f>IFERROR(VLOOKUP(CONCATENATE($A179,M$1),'Исх-увл.отчёт'!$A$2:$F$3000,6,FALSE),"-")</f>
        <v>-</v>
      </c>
      <c r="N179" s="9" t="str">
        <f>IFERROR(VLOOKUP(CONCATENATE($A179,N$1),'Исх-увл.отчёт'!$A$2:$F$3000,6,FALSE),"-")</f>
        <v>-</v>
      </c>
      <c r="O179" s="9" t="str">
        <f>IFERROR(VLOOKUP(CONCATENATE($A179,O$1),'Исх-увл.отчёт'!$A$2:$F$3000,6,FALSE),"-")</f>
        <v>-</v>
      </c>
      <c r="P179" s="9" t="str">
        <f>IFERROR(VLOOKUP(CONCATENATE($A179,P$1),'Исх-увл.отчёт'!$A$2:$F$3000,6,FALSE),"-")</f>
        <v>-</v>
      </c>
      <c r="Q179" s="9" t="str">
        <f>IFERROR(VLOOKUP(CONCATENATE($A179,Q$1),'Исх-увл.отчёт'!$A$2:$F$3000,6,FALSE),"-")</f>
        <v>-</v>
      </c>
      <c r="R179" s="9" t="str">
        <f>IFERROR(VLOOKUP(CONCATENATE($A179,R$1),'Исх-увл.отчёт'!$A$2:$F$3000,6,FALSE),"-")</f>
        <v>-</v>
      </c>
      <c r="S179" s="9" t="str">
        <f>IFERROR(VLOOKUP(CONCATENATE($A179,S$1),'Исх-увл.отчёт'!$A$2:$F$3000,6,FALSE),"-")</f>
        <v>-</v>
      </c>
      <c r="T179" s="9" t="str">
        <f>IFERROR(VLOOKUP(CONCATENATE($A179,T$1),'Исх-увл.отчёт'!$A$2:$F$3000,6,FALSE),"-")</f>
        <v>-</v>
      </c>
      <c r="U179" s="9" t="str">
        <f>IFERROR(VLOOKUP(CONCATENATE($A179,U$1),'Исх-увл.отчёт'!$A$2:$F$3000,6,FALSE),"-")</f>
        <v>-</v>
      </c>
      <c r="V179" s="9" t="str">
        <f>IFERROR(VLOOKUP(CONCATENATE($A179,V$1),'Исх-увл.отчёт'!$A$2:$F$3000,6,FALSE),"-")</f>
        <v>-</v>
      </c>
      <c r="W179" s="9" t="str">
        <f>IFERROR(VLOOKUP(CONCATENATE($A179,W$1),'Исх-увл.отчёт'!$A$2:$F$3000,6,FALSE),"-")</f>
        <v>-</v>
      </c>
      <c r="X179" s="9" t="str">
        <f>IFERROR(VLOOKUP(CONCATENATE($A179,X$1),'Исх-увл.отчёт'!$A$2:$F$3000,6,FALSE),"-")</f>
        <v>-</v>
      </c>
      <c r="Y179" s="9" t="str">
        <f>IFERROR(VLOOKUP(CONCATENATE($A179,Y$1),'Исх-увл.отчёт'!$A$2:$F$3000,6,FALSE),"-")</f>
        <v>-</v>
      </c>
      <c r="Z179" s="9" t="str">
        <f>IFERROR(VLOOKUP(CONCATENATE($A179,Z$1),'Исх-увл.отчёт'!$A$2:$F$3000,6,FALSE),"-")</f>
        <v>-</v>
      </c>
      <c r="AA179" s="9" t="str">
        <f>IFERROR(VLOOKUP(CONCATENATE($A179,AA$1),'Исх-увл.отчёт'!$A$2:$F$3000,6,FALSE),"-")</f>
        <v>-</v>
      </c>
      <c r="AB179" s="9" t="str">
        <f>IFERROR(VLOOKUP(CONCATENATE($A179,AB$1),'Исх-увл.отчёт'!$A$2:$F$3000,6,FALSE),"-")</f>
        <v>-</v>
      </c>
      <c r="AC179" s="9" t="str">
        <f>IFERROR(VLOOKUP(CONCATENATE($A179,AC$1),'Исх-увл.отчёт'!$A$2:$F$3000,6,FALSE),"-")</f>
        <v>-</v>
      </c>
      <c r="AD179" s="9" t="str">
        <f>IFERROR(VLOOKUP(CONCATENATE($A179,AD$1),'Исх-увл.отчёт'!$A$2:$F$3000,6,FALSE),"-")</f>
        <v>-</v>
      </c>
      <c r="AE179" s="9" t="str">
        <f>IFERROR(VLOOKUP(CONCATENATE($A179,AE$1),'Исх-увл.отчёт'!$A$2:$F$3000,6,FALSE),"-")</f>
        <v>-</v>
      </c>
      <c r="AF179" s="9" t="str">
        <f>IFERROR(VLOOKUP(CONCATENATE($A179,AF$1),'Исх-увл.отчёт'!$A$2:$F$3000,6,FALSE),"-")</f>
        <v>-</v>
      </c>
      <c r="AG179" s="9" t="str">
        <f>IFERROR(VLOOKUP(CONCATENATE($A179,AG$1),'Исх-увл.отчёт'!$A$2:$F$3000,6,FALSE),"-")</f>
        <v>-</v>
      </c>
      <c r="AH179" s="9" t="str">
        <f>IFERROR(VLOOKUP(CONCATENATE($A179,AH$1),'Исх-увл.отчёт'!$A$2:$F$3000,6,FALSE),"-")</f>
        <v>-</v>
      </c>
      <c r="AI179" s="9" t="str">
        <f>IFERROR(VLOOKUP(CONCATENATE($A179,AI$1),'Исх-увл.отчёт'!$A$2:$F$3000,6,FALSE),"-")</f>
        <v>-</v>
      </c>
      <c r="AJ179" s="9" t="str">
        <f>IFERROR(VLOOKUP(CONCATENATE($A179,AJ$1),'Исх-увл.отчёт'!$A$2:$F$3000,6,FALSE),"-")</f>
        <v>-</v>
      </c>
      <c r="AK179" s="9" t="str">
        <f>IFERROR(VLOOKUP(CONCATENATE($A179,AK$1),'Исх-увл.отчёт'!$A$2:$F$3000,6,FALSE),"-")</f>
        <v>-</v>
      </c>
      <c r="AL179" s="9" t="str">
        <f>IFERROR(VLOOKUP(CONCATENATE($A179,AL$1),'Исх-увл.отчёт'!$A$2:$F$3000,6,FALSE),"-")</f>
        <v>-</v>
      </c>
      <c r="AM179" s="9" t="str">
        <f>IFERROR(VLOOKUP(CONCATENATE($A179,AM$1),'Исх-увл.отчёт'!$A$2:$F$3000,6,FALSE),"-")</f>
        <v>-</v>
      </c>
      <c r="AN179" s="9" t="str">
        <f>IFERROR(VLOOKUP(CONCATENATE($A179,AN$1),'Исх-увл.отчёт'!$A$2:$F$3000,6,FALSE),"-")</f>
        <v>-</v>
      </c>
      <c r="AO179" s="9" t="str">
        <f>IFERROR(VLOOKUP(CONCATENATE($A179,AO$1),'Исх-увл.отчёт'!$A$2:$F$3000,6,FALSE),"-")</f>
        <v>-</v>
      </c>
      <c r="AP179" s="9" t="str">
        <f>IFERROR(VLOOKUP(CONCATENATE($A179,AP$1),'Исх-увл.отчёт'!$A$2:$F$3000,6,FALSE),"-")</f>
        <v>-</v>
      </c>
      <c r="AQ179" s="9" t="str">
        <f>IFERROR(VLOOKUP(CONCATENATE($A179,AQ$1),'Исх-увл.отчёт'!$A$2:$F$3000,6,FALSE),"-")</f>
        <v>-</v>
      </c>
      <c r="AR179" s="9" t="str">
        <f>IFERROR(VLOOKUP(CONCATENATE($A179,AR$1),'Исх-увл.отчёт'!$A$2:$F$3000,6,FALSE),"-")</f>
        <v>-</v>
      </c>
      <c r="AS179" s="9" t="str">
        <f>IFERROR(VLOOKUP(CONCATENATE($A179,AS$1),'Исх-увл.отчёт'!$A$2:$F$3000,6,FALSE),"-")</f>
        <v>-</v>
      </c>
      <c r="AT179" s="9" t="str">
        <f>IFERROR(VLOOKUP(CONCATENATE($A179,AT$1),'Исх-увл.отчёт'!$A$2:$F$3000,6,FALSE),"-")</f>
        <v>-</v>
      </c>
      <c r="AU179" s="9" t="str">
        <f>IFERROR(VLOOKUP(CONCATENATE($A179,AU$1),'Исх-увл.отчёт'!$A$2:$F$3000,6,FALSE),"-")</f>
        <v>-</v>
      </c>
      <c r="AV179" s="9" t="str">
        <f>IFERROR(VLOOKUP(CONCATENATE($A179,AV$1),'Исх-увл.отчёт'!$A$2:$F$3000,6,FALSE),"-")</f>
        <v>-</v>
      </c>
      <c r="AW179" s="9" t="str">
        <f>IFERROR(VLOOKUP(CONCATENATE($A179,AW$1),'Исх-увл.отчёт'!$A$2:$F$3000,6,FALSE),"-")</f>
        <v>-</v>
      </c>
      <c r="AX179" s="9" t="str">
        <f>IFERROR(VLOOKUP(CONCATENATE($A179,AX$1),'Исх-увл.отчёт'!$A$2:$F$3000,6,FALSE),"-")</f>
        <v>-</v>
      </c>
      <c r="AY179" s="9" t="str">
        <f>IFERROR(VLOOKUP(CONCATENATE($A179,AY$1),'Исх-увл.отчёт'!$A$2:$F$3000,6,FALSE),"-")</f>
        <v>-</v>
      </c>
      <c r="AZ179" s="9" t="str">
        <f>IFERROR(VLOOKUP(CONCATENATE($A179,AZ$1),'Исх-увл.отчёт'!$A$2:$F$3000,6,FALSE),"-")</f>
        <v>-</v>
      </c>
      <c r="BA179" s="9" t="str">
        <f>IFERROR(VLOOKUP(CONCATENATE($A179,BA$1),'Исх-увл.отчёт'!$A$2:$F$3000,6,FALSE),"-")</f>
        <v>-</v>
      </c>
      <c r="BB179" s="9" t="str">
        <f>IFERROR(VLOOKUP(CONCATENATE($A179,BB$1),'Исх-увл.отчёт'!$A$2:$F$3000,6,FALSE),"-")</f>
        <v>-</v>
      </c>
      <c r="BC179" s="9" t="str">
        <f>IFERROR(VLOOKUP(CONCATENATE($A179,BC$1),'Исх-увл.отчёт'!$A$2:$F$3000,6,FALSE),"-")</f>
        <v>-</v>
      </c>
      <c r="BD179" s="9" t="str">
        <f>IFERROR(VLOOKUP(CONCATENATE($A179,BD$1),'Исх-увл.отчёт'!$A$2:$F$3000,6,FALSE),"-")</f>
        <v>-</v>
      </c>
      <c r="BE179" s="9" t="str">
        <f>IFERROR(VLOOKUP(CONCATENATE($A179,BE$1),'Исх-увл.отчёт'!$A$2:$F$3000,6,FALSE),"-")</f>
        <v>-</v>
      </c>
      <c r="BF179" s="9" t="str">
        <f>IFERROR(VLOOKUP(CONCATENATE($A179,BF$1),'Исх-увл.отчёт'!$A$2:$F$3000,6,FALSE),"-")</f>
        <v>-</v>
      </c>
      <c r="BG179" s="9" t="str">
        <f>IFERROR(VLOOKUP(CONCATENATE($A179,BG$1),'Исх-увл.отчёт'!$A$2:$F$3000,6,FALSE),"-")</f>
        <v>-</v>
      </c>
      <c r="BH179" s="37"/>
    </row>
    <row r="180" spans="1:60">
      <c r="A180" s="125">
        <f t="shared" si="12"/>
        <v>79</v>
      </c>
      <c r="B180" s="9" t="str">
        <f>IFERROR(VLOOKUP(CONCATENATE($A180,B$1),'Исх-увл.отчёт'!$A$2:$F$3000,6,FALSE),"-")</f>
        <v>-</v>
      </c>
      <c r="C180" s="9" t="str">
        <f>IFERROR(VLOOKUP(CONCATENATE($A180,C$1),'Исх-увл.отчёт'!$A$2:$F$3000,6,FALSE),"-")</f>
        <v>-</v>
      </c>
      <c r="D180" s="9" t="str">
        <f>IFERROR(VLOOKUP(CONCATENATE($A180,D$1),'Исх-увл.отчёт'!$A$2:$F$3000,6,FALSE),"-")</f>
        <v>-</v>
      </c>
      <c r="E180" s="9" t="str">
        <f>IFERROR(VLOOKUP(CONCATENATE($A180,E$1),'Исх-увл.отчёт'!$A$2:$F$3000,6,FALSE),"-")</f>
        <v>-</v>
      </c>
      <c r="F180" s="9" t="str">
        <f>IFERROR(VLOOKUP(CONCATENATE($A180,F$1),'Исх-увл.отчёт'!$A$2:$F$3000,6,FALSE),"-")</f>
        <v>-</v>
      </c>
      <c r="G180" s="9" t="str">
        <f>IFERROR(VLOOKUP(CONCATENATE($A180,G$1),'Исх-увл.отчёт'!$A$2:$F$3000,6,FALSE),"-")</f>
        <v>-</v>
      </c>
      <c r="H180" s="9" t="str">
        <f>IFERROR(VLOOKUP(CONCATENATE($A180,H$1),'Исх-увл.отчёт'!$A$2:$F$3000,6,FALSE),"-")</f>
        <v>-</v>
      </c>
      <c r="I180" s="9" t="str">
        <f>IFERROR(VLOOKUP(CONCATENATE($A180,I$1),'Исх-увл.отчёт'!$A$2:$F$3000,6,FALSE),"-")</f>
        <v>-</v>
      </c>
      <c r="J180" s="9" t="str">
        <f>IFERROR(VLOOKUP(CONCATENATE($A180,J$1),'Исх-увл.отчёт'!$A$2:$F$3000,6,FALSE),"-")</f>
        <v>-</v>
      </c>
      <c r="K180" s="9" t="str">
        <f>IFERROR(VLOOKUP(CONCATENATE($A180,K$1),'Исх-увл.отчёт'!$A$2:$F$3000,6,FALSE),"-")</f>
        <v>-</v>
      </c>
      <c r="L180" s="9" t="str">
        <f>IFERROR(VLOOKUP(CONCATENATE($A180,L$1),'Исх-увл.отчёт'!$A$2:$F$3000,6,FALSE),"-")</f>
        <v>-</v>
      </c>
      <c r="M180" s="9" t="str">
        <f>IFERROR(VLOOKUP(CONCATENATE($A180,M$1),'Исх-увл.отчёт'!$A$2:$F$3000,6,FALSE),"-")</f>
        <v>-</v>
      </c>
      <c r="N180" s="9" t="str">
        <f>IFERROR(VLOOKUP(CONCATENATE($A180,N$1),'Исх-увл.отчёт'!$A$2:$F$3000,6,FALSE),"-")</f>
        <v>-</v>
      </c>
      <c r="O180" s="9" t="str">
        <f>IFERROR(VLOOKUP(CONCATENATE($A180,O$1),'Исх-увл.отчёт'!$A$2:$F$3000,6,FALSE),"-")</f>
        <v>-</v>
      </c>
      <c r="P180" s="9" t="str">
        <f>IFERROR(VLOOKUP(CONCATENATE($A180,P$1),'Исх-увл.отчёт'!$A$2:$F$3000,6,FALSE),"-")</f>
        <v>-</v>
      </c>
      <c r="Q180" s="9" t="str">
        <f>IFERROR(VLOOKUP(CONCATENATE($A180,Q$1),'Исх-увл.отчёт'!$A$2:$F$3000,6,FALSE),"-")</f>
        <v>-</v>
      </c>
      <c r="R180" s="9" t="str">
        <f>IFERROR(VLOOKUP(CONCATENATE($A180,R$1),'Исх-увл.отчёт'!$A$2:$F$3000,6,FALSE),"-")</f>
        <v>-</v>
      </c>
      <c r="S180" s="9" t="str">
        <f>IFERROR(VLOOKUP(CONCATENATE($A180,S$1),'Исх-увл.отчёт'!$A$2:$F$3000,6,FALSE),"-")</f>
        <v>-</v>
      </c>
      <c r="T180" s="9" t="str">
        <f>IFERROR(VLOOKUP(CONCATENATE($A180,T$1),'Исх-увл.отчёт'!$A$2:$F$3000,6,FALSE),"-")</f>
        <v>-</v>
      </c>
      <c r="U180" s="9" t="str">
        <f>IFERROR(VLOOKUP(CONCATENATE($A180,U$1),'Исх-увл.отчёт'!$A$2:$F$3000,6,FALSE),"-")</f>
        <v>-</v>
      </c>
      <c r="V180" s="9" t="str">
        <f>IFERROR(VLOOKUP(CONCATENATE($A180,V$1),'Исх-увл.отчёт'!$A$2:$F$3000,6,FALSE),"-")</f>
        <v>-</v>
      </c>
      <c r="W180" s="9" t="str">
        <f>IFERROR(VLOOKUP(CONCATENATE($A180,W$1),'Исх-увл.отчёт'!$A$2:$F$3000,6,FALSE),"-")</f>
        <v>-</v>
      </c>
      <c r="X180" s="9" t="str">
        <f>IFERROR(VLOOKUP(CONCATENATE($A180,X$1),'Исх-увл.отчёт'!$A$2:$F$3000,6,FALSE),"-")</f>
        <v>-</v>
      </c>
      <c r="Y180" s="9" t="str">
        <f>IFERROR(VLOOKUP(CONCATENATE($A180,Y$1),'Исх-увл.отчёт'!$A$2:$F$3000,6,FALSE),"-")</f>
        <v>-</v>
      </c>
      <c r="Z180" s="9" t="str">
        <f>IFERROR(VLOOKUP(CONCATENATE($A180,Z$1),'Исх-увл.отчёт'!$A$2:$F$3000,6,FALSE),"-")</f>
        <v>-</v>
      </c>
      <c r="AA180" s="9" t="str">
        <f>IFERROR(VLOOKUP(CONCATENATE($A180,AA$1),'Исх-увл.отчёт'!$A$2:$F$3000,6,FALSE),"-")</f>
        <v>-</v>
      </c>
      <c r="AB180" s="9" t="str">
        <f>IFERROR(VLOOKUP(CONCATENATE($A180,AB$1),'Исх-увл.отчёт'!$A$2:$F$3000,6,FALSE),"-")</f>
        <v>-</v>
      </c>
      <c r="AC180" s="9" t="str">
        <f>IFERROR(VLOOKUP(CONCATENATE($A180,AC$1),'Исх-увл.отчёт'!$A$2:$F$3000,6,FALSE),"-")</f>
        <v>-</v>
      </c>
      <c r="AD180" s="9" t="str">
        <f>IFERROR(VLOOKUP(CONCATENATE($A180,AD$1),'Исх-увл.отчёт'!$A$2:$F$3000,6,FALSE),"-")</f>
        <v>-</v>
      </c>
      <c r="AE180" s="9" t="str">
        <f>IFERROR(VLOOKUP(CONCATENATE($A180,AE$1),'Исх-увл.отчёт'!$A$2:$F$3000,6,FALSE),"-")</f>
        <v>-</v>
      </c>
      <c r="AF180" s="9" t="str">
        <f>IFERROR(VLOOKUP(CONCATENATE($A180,AF$1),'Исх-увл.отчёт'!$A$2:$F$3000,6,FALSE),"-")</f>
        <v>-</v>
      </c>
      <c r="AG180" s="9" t="str">
        <f>IFERROR(VLOOKUP(CONCATENATE($A180,AG$1),'Исх-увл.отчёт'!$A$2:$F$3000,6,FALSE),"-")</f>
        <v>-</v>
      </c>
      <c r="AH180" s="9" t="str">
        <f>IFERROR(VLOOKUP(CONCATENATE($A180,AH$1),'Исх-увл.отчёт'!$A$2:$F$3000,6,FALSE),"-")</f>
        <v>-</v>
      </c>
      <c r="AI180" s="9" t="str">
        <f>IFERROR(VLOOKUP(CONCATENATE($A180,AI$1),'Исх-увл.отчёт'!$A$2:$F$3000,6,FALSE),"-")</f>
        <v>-</v>
      </c>
      <c r="AJ180" s="9" t="str">
        <f>IFERROR(VLOOKUP(CONCATENATE($A180,AJ$1),'Исх-увл.отчёт'!$A$2:$F$3000,6,FALSE),"-")</f>
        <v>-</v>
      </c>
      <c r="AK180" s="9" t="str">
        <f>IFERROR(VLOOKUP(CONCATENATE($A180,AK$1),'Исх-увл.отчёт'!$A$2:$F$3000,6,FALSE),"-")</f>
        <v>-</v>
      </c>
      <c r="AL180" s="9" t="str">
        <f>IFERROR(VLOOKUP(CONCATENATE($A180,AL$1),'Исх-увл.отчёт'!$A$2:$F$3000,6,FALSE),"-")</f>
        <v>-</v>
      </c>
      <c r="AM180" s="9" t="str">
        <f>IFERROR(VLOOKUP(CONCATENATE($A180,AM$1),'Исх-увл.отчёт'!$A$2:$F$3000,6,FALSE),"-")</f>
        <v>-</v>
      </c>
      <c r="AN180" s="9" t="str">
        <f>IFERROR(VLOOKUP(CONCATENATE($A180,AN$1),'Исх-увл.отчёт'!$A$2:$F$3000,6,FALSE),"-")</f>
        <v>-</v>
      </c>
      <c r="AO180" s="9" t="str">
        <f>IFERROR(VLOOKUP(CONCATENATE($A180,AO$1),'Исх-увл.отчёт'!$A$2:$F$3000,6,FALSE),"-")</f>
        <v>-</v>
      </c>
      <c r="AP180" s="9" t="str">
        <f>IFERROR(VLOOKUP(CONCATENATE($A180,AP$1),'Исх-увл.отчёт'!$A$2:$F$3000,6,FALSE),"-")</f>
        <v>-</v>
      </c>
      <c r="AQ180" s="9" t="str">
        <f>IFERROR(VLOOKUP(CONCATENATE($A180,AQ$1),'Исх-увл.отчёт'!$A$2:$F$3000,6,FALSE),"-")</f>
        <v>-</v>
      </c>
      <c r="AR180" s="9" t="str">
        <f>IFERROR(VLOOKUP(CONCATENATE($A180,AR$1),'Исх-увл.отчёт'!$A$2:$F$3000,6,FALSE),"-")</f>
        <v>-</v>
      </c>
      <c r="AS180" s="9" t="str">
        <f>IFERROR(VLOOKUP(CONCATENATE($A180,AS$1),'Исх-увл.отчёт'!$A$2:$F$3000,6,FALSE),"-")</f>
        <v>-</v>
      </c>
      <c r="AT180" s="9" t="str">
        <f>IFERROR(VLOOKUP(CONCATENATE($A180,AT$1),'Исх-увл.отчёт'!$A$2:$F$3000,6,FALSE),"-")</f>
        <v>-</v>
      </c>
      <c r="AU180" s="9" t="str">
        <f>IFERROR(VLOOKUP(CONCATENATE($A180,AU$1),'Исх-увл.отчёт'!$A$2:$F$3000,6,FALSE),"-")</f>
        <v>-</v>
      </c>
      <c r="AV180" s="9" t="str">
        <f>IFERROR(VLOOKUP(CONCATENATE($A180,AV$1),'Исх-увл.отчёт'!$A$2:$F$3000,6,FALSE),"-")</f>
        <v>-</v>
      </c>
      <c r="AW180" s="9" t="str">
        <f>IFERROR(VLOOKUP(CONCATENATE($A180,AW$1),'Исх-увл.отчёт'!$A$2:$F$3000,6,FALSE),"-")</f>
        <v>-</v>
      </c>
      <c r="AX180" s="9" t="str">
        <f>IFERROR(VLOOKUP(CONCATENATE($A180,AX$1),'Исх-увл.отчёт'!$A$2:$F$3000,6,FALSE),"-")</f>
        <v>-</v>
      </c>
      <c r="AY180" s="9" t="str">
        <f>IFERROR(VLOOKUP(CONCATENATE($A180,AY$1),'Исх-увл.отчёт'!$A$2:$F$3000,6,FALSE),"-")</f>
        <v>-</v>
      </c>
      <c r="AZ180" s="9" t="str">
        <f>IFERROR(VLOOKUP(CONCATENATE($A180,AZ$1),'Исх-увл.отчёт'!$A$2:$F$3000,6,FALSE),"-")</f>
        <v>-</v>
      </c>
      <c r="BA180" s="9" t="str">
        <f>IFERROR(VLOOKUP(CONCATENATE($A180,BA$1),'Исх-увл.отчёт'!$A$2:$F$3000,6,FALSE),"-")</f>
        <v>-</v>
      </c>
      <c r="BB180" s="9" t="str">
        <f>IFERROR(VLOOKUP(CONCATENATE($A180,BB$1),'Исх-увл.отчёт'!$A$2:$F$3000,6,FALSE),"-")</f>
        <v>-</v>
      </c>
      <c r="BC180" s="9" t="str">
        <f>IFERROR(VLOOKUP(CONCATENATE($A180,BC$1),'Исх-увл.отчёт'!$A$2:$F$3000,6,FALSE),"-")</f>
        <v>-</v>
      </c>
      <c r="BD180" s="9" t="str">
        <f>IFERROR(VLOOKUP(CONCATENATE($A180,BD$1),'Исх-увл.отчёт'!$A$2:$F$3000,6,FALSE),"-")</f>
        <v>-</v>
      </c>
      <c r="BE180" s="9" t="str">
        <f>IFERROR(VLOOKUP(CONCATENATE($A180,BE$1),'Исх-увл.отчёт'!$A$2:$F$3000,6,FALSE),"-")</f>
        <v>-</v>
      </c>
      <c r="BF180" s="9" t="str">
        <f>IFERROR(VLOOKUP(CONCATENATE($A180,BF$1),'Исх-увл.отчёт'!$A$2:$F$3000,6,FALSE),"-")</f>
        <v>-</v>
      </c>
      <c r="BG180" s="9" t="str">
        <f>IFERROR(VLOOKUP(CONCATENATE($A180,BG$1),'Исх-увл.отчёт'!$A$2:$F$3000,6,FALSE),"-")</f>
        <v>-</v>
      </c>
      <c r="BH180" s="37"/>
    </row>
    <row r="181" spans="1:60">
      <c r="A181" s="125">
        <f t="shared" si="12"/>
        <v>80</v>
      </c>
      <c r="B181" s="9" t="str">
        <f>IFERROR(VLOOKUP(CONCATENATE($A181,B$1),'Исх-увл.отчёт'!$A$2:$F$3000,6,FALSE),"-")</f>
        <v>-</v>
      </c>
      <c r="C181" s="9" t="str">
        <f>IFERROR(VLOOKUP(CONCATENATE($A181,C$1),'Исх-увл.отчёт'!$A$2:$F$3000,6,FALSE),"-")</f>
        <v>-</v>
      </c>
      <c r="D181" s="9" t="str">
        <f>IFERROR(VLOOKUP(CONCATENATE($A181,D$1),'Исх-увл.отчёт'!$A$2:$F$3000,6,FALSE),"-")</f>
        <v>-</v>
      </c>
      <c r="E181" s="9" t="str">
        <f>IFERROR(VLOOKUP(CONCATENATE($A181,E$1),'Исх-увл.отчёт'!$A$2:$F$3000,6,FALSE),"-")</f>
        <v>-</v>
      </c>
      <c r="F181" s="9" t="str">
        <f>IFERROR(VLOOKUP(CONCATENATE($A181,F$1),'Исх-увл.отчёт'!$A$2:$F$3000,6,FALSE),"-")</f>
        <v>-</v>
      </c>
      <c r="G181" s="9" t="str">
        <f>IFERROR(VLOOKUP(CONCATENATE($A181,G$1),'Исх-увл.отчёт'!$A$2:$F$3000,6,FALSE),"-")</f>
        <v>-</v>
      </c>
      <c r="H181" s="9" t="str">
        <f>IFERROR(VLOOKUP(CONCATENATE($A181,H$1),'Исх-увл.отчёт'!$A$2:$F$3000,6,FALSE),"-")</f>
        <v>-</v>
      </c>
      <c r="I181" s="9" t="str">
        <f>IFERROR(VLOOKUP(CONCATENATE($A181,I$1),'Исх-увл.отчёт'!$A$2:$F$3000,6,FALSE),"-")</f>
        <v>-</v>
      </c>
      <c r="J181" s="9" t="str">
        <f>IFERROR(VLOOKUP(CONCATENATE($A181,J$1),'Исх-увл.отчёт'!$A$2:$F$3000,6,FALSE),"-")</f>
        <v>-</v>
      </c>
      <c r="K181" s="9" t="str">
        <f>IFERROR(VLOOKUP(CONCATENATE($A181,K$1),'Исх-увл.отчёт'!$A$2:$F$3000,6,FALSE),"-")</f>
        <v>-</v>
      </c>
      <c r="L181" s="9" t="str">
        <f>IFERROR(VLOOKUP(CONCATENATE($A181,L$1),'Исх-увл.отчёт'!$A$2:$F$3000,6,FALSE),"-")</f>
        <v>-</v>
      </c>
      <c r="M181" s="9" t="str">
        <f>IFERROR(VLOOKUP(CONCATENATE($A181,M$1),'Исх-увл.отчёт'!$A$2:$F$3000,6,FALSE),"-")</f>
        <v>-</v>
      </c>
      <c r="N181" s="9" t="str">
        <f>IFERROR(VLOOKUP(CONCATENATE($A181,N$1),'Исх-увл.отчёт'!$A$2:$F$3000,6,FALSE),"-")</f>
        <v>-</v>
      </c>
      <c r="O181" s="9" t="str">
        <f>IFERROR(VLOOKUP(CONCATENATE($A181,O$1),'Исх-увл.отчёт'!$A$2:$F$3000,6,FALSE),"-")</f>
        <v>-</v>
      </c>
      <c r="P181" s="9" t="str">
        <f>IFERROR(VLOOKUP(CONCATENATE($A181,P$1),'Исх-увл.отчёт'!$A$2:$F$3000,6,FALSE),"-")</f>
        <v>-</v>
      </c>
      <c r="Q181" s="9" t="str">
        <f>IFERROR(VLOOKUP(CONCATENATE($A181,Q$1),'Исх-увл.отчёт'!$A$2:$F$3000,6,FALSE),"-")</f>
        <v>-</v>
      </c>
      <c r="R181" s="9" t="str">
        <f>IFERROR(VLOOKUP(CONCATENATE($A181,R$1),'Исх-увл.отчёт'!$A$2:$F$3000,6,FALSE),"-")</f>
        <v>-</v>
      </c>
      <c r="S181" s="9" t="str">
        <f>IFERROR(VLOOKUP(CONCATENATE($A181,S$1),'Исх-увл.отчёт'!$A$2:$F$3000,6,FALSE),"-")</f>
        <v>-</v>
      </c>
      <c r="T181" s="9" t="str">
        <f>IFERROR(VLOOKUP(CONCATENATE($A181,T$1),'Исх-увл.отчёт'!$A$2:$F$3000,6,FALSE),"-")</f>
        <v>-</v>
      </c>
      <c r="U181" s="9" t="str">
        <f>IFERROR(VLOOKUP(CONCATENATE($A181,U$1),'Исх-увл.отчёт'!$A$2:$F$3000,6,FALSE),"-")</f>
        <v>-</v>
      </c>
      <c r="V181" s="9" t="str">
        <f>IFERROR(VLOOKUP(CONCATENATE($A181,V$1),'Исх-увл.отчёт'!$A$2:$F$3000,6,FALSE),"-")</f>
        <v>-</v>
      </c>
      <c r="W181" s="9" t="str">
        <f>IFERROR(VLOOKUP(CONCATENATE($A181,W$1),'Исх-увл.отчёт'!$A$2:$F$3000,6,FALSE),"-")</f>
        <v>-</v>
      </c>
      <c r="X181" s="9" t="str">
        <f>IFERROR(VLOOKUP(CONCATENATE($A181,X$1),'Исх-увл.отчёт'!$A$2:$F$3000,6,FALSE),"-")</f>
        <v>-</v>
      </c>
      <c r="Y181" s="9" t="str">
        <f>IFERROR(VLOOKUP(CONCATENATE($A181,Y$1),'Исх-увл.отчёт'!$A$2:$F$3000,6,FALSE),"-")</f>
        <v>-</v>
      </c>
      <c r="Z181" s="9" t="str">
        <f>IFERROR(VLOOKUP(CONCATENATE($A181,Z$1),'Исх-увл.отчёт'!$A$2:$F$3000,6,FALSE),"-")</f>
        <v>-</v>
      </c>
      <c r="AA181" s="9" t="str">
        <f>IFERROR(VLOOKUP(CONCATENATE($A181,AA$1),'Исх-увл.отчёт'!$A$2:$F$3000,6,FALSE),"-")</f>
        <v>-</v>
      </c>
      <c r="AB181" s="9" t="str">
        <f>IFERROR(VLOOKUP(CONCATENATE($A181,AB$1),'Исх-увл.отчёт'!$A$2:$F$3000,6,FALSE),"-")</f>
        <v>-</v>
      </c>
      <c r="AC181" s="9" t="str">
        <f>IFERROR(VLOOKUP(CONCATENATE($A181,AC$1),'Исх-увл.отчёт'!$A$2:$F$3000,6,FALSE),"-")</f>
        <v>-</v>
      </c>
      <c r="AD181" s="9" t="str">
        <f>IFERROR(VLOOKUP(CONCATENATE($A181,AD$1),'Исх-увл.отчёт'!$A$2:$F$3000,6,FALSE),"-")</f>
        <v>-</v>
      </c>
      <c r="AE181" s="9" t="str">
        <f>IFERROR(VLOOKUP(CONCATENATE($A181,AE$1),'Исх-увл.отчёт'!$A$2:$F$3000,6,FALSE),"-")</f>
        <v>-</v>
      </c>
      <c r="AF181" s="9" t="str">
        <f>IFERROR(VLOOKUP(CONCATENATE($A181,AF$1),'Исх-увл.отчёт'!$A$2:$F$3000,6,FALSE),"-")</f>
        <v>-</v>
      </c>
      <c r="AG181" s="9" t="str">
        <f>IFERROR(VLOOKUP(CONCATENATE($A181,AG$1),'Исх-увл.отчёт'!$A$2:$F$3000,6,FALSE),"-")</f>
        <v>-</v>
      </c>
      <c r="AH181" s="9" t="str">
        <f>IFERROR(VLOOKUP(CONCATENATE($A181,AH$1),'Исх-увл.отчёт'!$A$2:$F$3000,6,FALSE),"-")</f>
        <v>-</v>
      </c>
      <c r="AI181" s="9" t="str">
        <f>IFERROR(VLOOKUP(CONCATENATE($A181,AI$1),'Исх-увл.отчёт'!$A$2:$F$3000,6,FALSE),"-")</f>
        <v>-</v>
      </c>
      <c r="AJ181" s="9" t="str">
        <f>IFERROR(VLOOKUP(CONCATENATE($A181,AJ$1),'Исх-увл.отчёт'!$A$2:$F$3000,6,FALSE),"-")</f>
        <v>-</v>
      </c>
      <c r="AK181" s="9" t="str">
        <f>IFERROR(VLOOKUP(CONCATENATE($A181,AK$1),'Исх-увл.отчёт'!$A$2:$F$3000,6,FALSE),"-")</f>
        <v>-</v>
      </c>
      <c r="AL181" s="9" t="str">
        <f>IFERROR(VLOOKUP(CONCATENATE($A181,AL$1),'Исх-увл.отчёт'!$A$2:$F$3000,6,FALSE),"-")</f>
        <v>-</v>
      </c>
      <c r="AM181" s="9" t="str">
        <f>IFERROR(VLOOKUP(CONCATENATE($A181,AM$1),'Исх-увл.отчёт'!$A$2:$F$3000,6,FALSE),"-")</f>
        <v>-</v>
      </c>
      <c r="AN181" s="9" t="str">
        <f>IFERROR(VLOOKUP(CONCATENATE($A181,AN$1),'Исх-увл.отчёт'!$A$2:$F$3000,6,FALSE),"-")</f>
        <v>-</v>
      </c>
      <c r="AO181" s="9" t="str">
        <f>IFERROR(VLOOKUP(CONCATENATE($A181,AO$1),'Исх-увл.отчёт'!$A$2:$F$3000,6,FALSE),"-")</f>
        <v>-</v>
      </c>
      <c r="AP181" s="9" t="str">
        <f>IFERROR(VLOOKUP(CONCATENATE($A181,AP$1),'Исх-увл.отчёт'!$A$2:$F$3000,6,FALSE),"-")</f>
        <v>-</v>
      </c>
      <c r="AQ181" s="9" t="str">
        <f>IFERROR(VLOOKUP(CONCATENATE($A181,AQ$1),'Исх-увл.отчёт'!$A$2:$F$3000,6,FALSE),"-")</f>
        <v>-</v>
      </c>
      <c r="AR181" s="9" t="str">
        <f>IFERROR(VLOOKUP(CONCATENATE($A181,AR$1),'Исх-увл.отчёт'!$A$2:$F$3000,6,FALSE),"-")</f>
        <v>-</v>
      </c>
      <c r="AS181" s="9" t="str">
        <f>IFERROR(VLOOKUP(CONCATENATE($A181,AS$1),'Исх-увл.отчёт'!$A$2:$F$3000,6,FALSE),"-")</f>
        <v>-</v>
      </c>
      <c r="AT181" s="9" t="str">
        <f>IFERROR(VLOOKUP(CONCATENATE($A181,AT$1),'Исх-увл.отчёт'!$A$2:$F$3000,6,FALSE),"-")</f>
        <v>-</v>
      </c>
      <c r="AU181" s="9" t="str">
        <f>IFERROR(VLOOKUP(CONCATENATE($A181,AU$1),'Исх-увл.отчёт'!$A$2:$F$3000,6,FALSE),"-")</f>
        <v>-</v>
      </c>
      <c r="AV181" s="9" t="str">
        <f>IFERROR(VLOOKUP(CONCATENATE($A181,AV$1),'Исх-увл.отчёт'!$A$2:$F$3000,6,FALSE),"-")</f>
        <v>-</v>
      </c>
      <c r="AW181" s="9" t="str">
        <f>IFERROR(VLOOKUP(CONCATENATE($A181,AW$1),'Исх-увл.отчёт'!$A$2:$F$3000,6,FALSE),"-")</f>
        <v>-</v>
      </c>
      <c r="AX181" s="9" t="str">
        <f>IFERROR(VLOOKUP(CONCATENATE($A181,AX$1),'Исх-увл.отчёт'!$A$2:$F$3000,6,FALSE),"-")</f>
        <v>-</v>
      </c>
      <c r="AY181" s="9" t="str">
        <f>IFERROR(VLOOKUP(CONCATENATE($A181,AY$1),'Исх-увл.отчёт'!$A$2:$F$3000,6,FALSE),"-")</f>
        <v>-</v>
      </c>
      <c r="AZ181" s="9" t="str">
        <f>IFERROR(VLOOKUP(CONCATENATE($A181,AZ$1),'Исх-увл.отчёт'!$A$2:$F$3000,6,FALSE),"-")</f>
        <v>-</v>
      </c>
      <c r="BA181" s="9" t="str">
        <f>IFERROR(VLOOKUP(CONCATENATE($A181,BA$1),'Исх-увл.отчёт'!$A$2:$F$3000,6,FALSE),"-")</f>
        <v>-</v>
      </c>
      <c r="BB181" s="9" t="str">
        <f>IFERROR(VLOOKUP(CONCATENATE($A181,BB$1),'Исх-увл.отчёт'!$A$2:$F$3000,6,FALSE),"-")</f>
        <v>-</v>
      </c>
      <c r="BC181" s="9" t="str">
        <f>IFERROR(VLOOKUP(CONCATENATE($A181,BC$1),'Исх-увл.отчёт'!$A$2:$F$3000,6,FALSE),"-")</f>
        <v>-</v>
      </c>
      <c r="BD181" s="9" t="str">
        <f>IFERROR(VLOOKUP(CONCATENATE($A181,BD$1),'Исх-увл.отчёт'!$A$2:$F$3000,6,FALSE),"-")</f>
        <v>-</v>
      </c>
      <c r="BE181" s="9" t="str">
        <f>IFERROR(VLOOKUP(CONCATENATE($A181,BE$1),'Исх-увл.отчёт'!$A$2:$F$3000,6,FALSE),"-")</f>
        <v>-</v>
      </c>
      <c r="BF181" s="9" t="str">
        <f>IFERROR(VLOOKUP(CONCATENATE($A181,BF$1),'Исх-увл.отчёт'!$A$2:$F$3000,6,FALSE),"-")</f>
        <v>-</v>
      </c>
      <c r="BG181" s="9" t="str">
        <f>IFERROR(VLOOKUP(CONCATENATE($A181,BG$1),'Исх-увл.отчёт'!$A$2:$F$3000,6,FALSE),"-")</f>
        <v>-</v>
      </c>
      <c r="BH181" s="37"/>
    </row>
    <row r="182" spans="1:60">
      <c r="A182" s="125">
        <f t="shared" si="12"/>
        <v>81</v>
      </c>
      <c r="B182" s="9" t="str">
        <f>IFERROR(VLOOKUP(CONCATENATE($A182,B$1),'Исх-увл.отчёт'!$A$2:$F$3000,6,FALSE),"-")</f>
        <v>-</v>
      </c>
      <c r="C182" s="9" t="str">
        <f>IFERROR(VLOOKUP(CONCATENATE($A182,C$1),'Исх-увл.отчёт'!$A$2:$F$3000,6,FALSE),"-")</f>
        <v>-</v>
      </c>
      <c r="D182" s="9" t="str">
        <f>IFERROR(VLOOKUP(CONCATENATE($A182,D$1),'Исх-увл.отчёт'!$A$2:$F$3000,6,FALSE),"-")</f>
        <v>-</v>
      </c>
      <c r="E182" s="9" t="str">
        <f>IFERROR(VLOOKUP(CONCATENATE($A182,E$1),'Исх-увл.отчёт'!$A$2:$F$3000,6,FALSE),"-")</f>
        <v>-</v>
      </c>
      <c r="F182" s="9" t="str">
        <f>IFERROR(VLOOKUP(CONCATENATE($A182,F$1),'Исх-увл.отчёт'!$A$2:$F$3000,6,FALSE),"-")</f>
        <v>-</v>
      </c>
      <c r="G182" s="9" t="str">
        <f>IFERROR(VLOOKUP(CONCATENATE($A182,G$1),'Исх-увл.отчёт'!$A$2:$F$3000,6,FALSE),"-")</f>
        <v>-</v>
      </c>
      <c r="H182" s="9" t="str">
        <f>IFERROR(VLOOKUP(CONCATENATE($A182,H$1),'Исх-увл.отчёт'!$A$2:$F$3000,6,FALSE),"-")</f>
        <v>-</v>
      </c>
      <c r="I182" s="9" t="str">
        <f>IFERROR(VLOOKUP(CONCATENATE($A182,I$1),'Исх-увл.отчёт'!$A$2:$F$3000,6,FALSE),"-")</f>
        <v>-</v>
      </c>
      <c r="J182" s="9" t="str">
        <f>IFERROR(VLOOKUP(CONCATENATE($A182,J$1),'Исх-увл.отчёт'!$A$2:$F$3000,6,FALSE),"-")</f>
        <v>-</v>
      </c>
      <c r="K182" s="9" t="str">
        <f>IFERROR(VLOOKUP(CONCATENATE($A182,K$1),'Исх-увл.отчёт'!$A$2:$F$3000,6,FALSE),"-")</f>
        <v>-</v>
      </c>
      <c r="L182" s="9" t="str">
        <f>IFERROR(VLOOKUP(CONCATENATE($A182,L$1),'Исх-увл.отчёт'!$A$2:$F$3000,6,FALSE),"-")</f>
        <v>-</v>
      </c>
      <c r="M182" s="9" t="str">
        <f>IFERROR(VLOOKUP(CONCATENATE($A182,M$1),'Исх-увл.отчёт'!$A$2:$F$3000,6,FALSE),"-")</f>
        <v>-</v>
      </c>
      <c r="N182" s="9" t="str">
        <f>IFERROR(VLOOKUP(CONCATENATE($A182,N$1),'Исх-увл.отчёт'!$A$2:$F$3000,6,FALSE),"-")</f>
        <v>-</v>
      </c>
      <c r="O182" s="9" t="str">
        <f>IFERROR(VLOOKUP(CONCATENATE($A182,O$1),'Исх-увл.отчёт'!$A$2:$F$3000,6,FALSE),"-")</f>
        <v>-</v>
      </c>
      <c r="P182" s="9" t="str">
        <f>IFERROR(VLOOKUP(CONCATENATE($A182,P$1),'Исх-увл.отчёт'!$A$2:$F$3000,6,FALSE),"-")</f>
        <v>-</v>
      </c>
      <c r="Q182" s="9" t="str">
        <f>IFERROR(VLOOKUP(CONCATENATE($A182,Q$1),'Исх-увл.отчёт'!$A$2:$F$3000,6,FALSE),"-")</f>
        <v>-</v>
      </c>
      <c r="R182" s="9" t="str">
        <f>IFERROR(VLOOKUP(CONCATENATE($A182,R$1),'Исх-увл.отчёт'!$A$2:$F$3000,6,FALSE),"-")</f>
        <v>-</v>
      </c>
      <c r="S182" s="9" t="str">
        <f>IFERROR(VLOOKUP(CONCATENATE($A182,S$1),'Исх-увл.отчёт'!$A$2:$F$3000,6,FALSE),"-")</f>
        <v>-</v>
      </c>
      <c r="T182" s="9" t="str">
        <f>IFERROR(VLOOKUP(CONCATENATE($A182,T$1),'Исх-увл.отчёт'!$A$2:$F$3000,6,FALSE),"-")</f>
        <v>-</v>
      </c>
      <c r="U182" s="9" t="str">
        <f>IFERROR(VLOOKUP(CONCATENATE($A182,U$1),'Исх-увл.отчёт'!$A$2:$F$3000,6,FALSE),"-")</f>
        <v>-</v>
      </c>
      <c r="V182" s="9" t="str">
        <f>IFERROR(VLOOKUP(CONCATENATE($A182,V$1),'Исх-увл.отчёт'!$A$2:$F$3000,6,FALSE),"-")</f>
        <v>-</v>
      </c>
      <c r="W182" s="9" t="str">
        <f>IFERROR(VLOOKUP(CONCATENATE($A182,W$1),'Исх-увл.отчёт'!$A$2:$F$3000,6,FALSE),"-")</f>
        <v>-</v>
      </c>
      <c r="X182" s="9" t="str">
        <f>IFERROR(VLOOKUP(CONCATENATE($A182,X$1),'Исх-увл.отчёт'!$A$2:$F$3000,6,FALSE),"-")</f>
        <v>-</v>
      </c>
      <c r="Y182" s="9" t="str">
        <f>IFERROR(VLOOKUP(CONCATENATE($A182,Y$1),'Исх-увл.отчёт'!$A$2:$F$3000,6,FALSE),"-")</f>
        <v>-</v>
      </c>
      <c r="Z182" s="9" t="str">
        <f>IFERROR(VLOOKUP(CONCATENATE($A182,Z$1),'Исх-увл.отчёт'!$A$2:$F$3000,6,FALSE),"-")</f>
        <v>-</v>
      </c>
      <c r="AA182" s="9" t="str">
        <f>IFERROR(VLOOKUP(CONCATENATE($A182,AA$1),'Исх-увл.отчёт'!$A$2:$F$3000,6,FALSE),"-")</f>
        <v>-</v>
      </c>
      <c r="AB182" s="9" t="str">
        <f>IFERROR(VLOOKUP(CONCATENATE($A182,AB$1),'Исх-увл.отчёт'!$A$2:$F$3000,6,FALSE),"-")</f>
        <v>-</v>
      </c>
      <c r="AC182" s="9" t="str">
        <f>IFERROR(VLOOKUP(CONCATENATE($A182,AC$1),'Исх-увл.отчёт'!$A$2:$F$3000,6,FALSE),"-")</f>
        <v>-</v>
      </c>
      <c r="AD182" s="9" t="str">
        <f>IFERROR(VLOOKUP(CONCATENATE($A182,AD$1),'Исх-увл.отчёт'!$A$2:$F$3000,6,FALSE),"-")</f>
        <v>-</v>
      </c>
      <c r="AE182" s="9" t="str">
        <f>IFERROR(VLOOKUP(CONCATENATE($A182,AE$1),'Исх-увл.отчёт'!$A$2:$F$3000,6,FALSE),"-")</f>
        <v>-</v>
      </c>
      <c r="AF182" s="9" t="str">
        <f>IFERROR(VLOOKUP(CONCATENATE($A182,AF$1),'Исх-увл.отчёт'!$A$2:$F$3000,6,FALSE),"-")</f>
        <v>-</v>
      </c>
      <c r="AG182" s="9" t="str">
        <f>IFERROR(VLOOKUP(CONCATENATE($A182,AG$1),'Исх-увл.отчёт'!$A$2:$F$3000,6,FALSE),"-")</f>
        <v>-</v>
      </c>
      <c r="AH182" s="9" t="str">
        <f>IFERROR(VLOOKUP(CONCATENATE($A182,AH$1),'Исх-увл.отчёт'!$A$2:$F$3000,6,FALSE),"-")</f>
        <v>-</v>
      </c>
      <c r="AI182" s="9" t="str">
        <f>IFERROR(VLOOKUP(CONCATENATE($A182,AI$1),'Исх-увл.отчёт'!$A$2:$F$3000,6,FALSE),"-")</f>
        <v>-</v>
      </c>
      <c r="AJ182" s="9" t="str">
        <f>IFERROR(VLOOKUP(CONCATENATE($A182,AJ$1),'Исх-увл.отчёт'!$A$2:$F$3000,6,FALSE),"-")</f>
        <v>-</v>
      </c>
      <c r="AK182" s="9" t="str">
        <f>IFERROR(VLOOKUP(CONCATENATE($A182,AK$1),'Исх-увл.отчёт'!$A$2:$F$3000,6,FALSE),"-")</f>
        <v>-</v>
      </c>
      <c r="AL182" s="9" t="str">
        <f>IFERROR(VLOOKUP(CONCATENATE($A182,AL$1),'Исх-увл.отчёт'!$A$2:$F$3000,6,FALSE),"-")</f>
        <v>-</v>
      </c>
      <c r="AM182" s="9" t="str">
        <f>IFERROR(VLOOKUP(CONCATENATE($A182,AM$1),'Исх-увл.отчёт'!$A$2:$F$3000,6,FALSE),"-")</f>
        <v>-</v>
      </c>
      <c r="AN182" s="9" t="str">
        <f>IFERROR(VLOOKUP(CONCATENATE($A182,AN$1),'Исх-увл.отчёт'!$A$2:$F$3000,6,FALSE),"-")</f>
        <v>-</v>
      </c>
      <c r="AO182" s="9" t="str">
        <f>IFERROR(VLOOKUP(CONCATENATE($A182,AO$1),'Исх-увл.отчёт'!$A$2:$F$3000,6,FALSE),"-")</f>
        <v>-</v>
      </c>
      <c r="AP182" s="9" t="str">
        <f>IFERROR(VLOOKUP(CONCATENATE($A182,AP$1),'Исх-увл.отчёт'!$A$2:$F$3000,6,FALSE),"-")</f>
        <v>-</v>
      </c>
      <c r="AQ182" s="9" t="str">
        <f>IFERROR(VLOOKUP(CONCATENATE($A182,AQ$1),'Исх-увл.отчёт'!$A$2:$F$3000,6,FALSE),"-")</f>
        <v>-</v>
      </c>
      <c r="AR182" s="9" t="str">
        <f>IFERROR(VLOOKUP(CONCATENATE($A182,AR$1),'Исх-увл.отчёт'!$A$2:$F$3000,6,FALSE),"-")</f>
        <v>-</v>
      </c>
      <c r="AS182" s="9" t="str">
        <f>IFERROR(VLOOKUP(CONCATENATE($A182,AS$1),'Исх-увл.отчёт'!$A$2:$F$3000,6,FALSE),"-")</f>
        <v>-</v>
      </c>
      <c r="AT182" s="9" t="str">
        <f>IFERROR(VLOOKUP(CONCATENATE($A182,AT$1),'Исх-увл.отчёт'!$A$2:$F$3000,6,FALSE),"-")</f>
        <v>-</v>
      </c>
      <c r="AU182" s="9" t="str">
        <f>IFERROR(VLOOKUP(CONCATENATE($A182,AU$1),'Исх-увл.отчёт'!$A$2:$F$3000,6,FALSE),"-")</f>
        <v>-</v>
      </c>
      <c r="AV182" s="9" t="str">
        <f>IFERROR(VLOOKUP(CONCATENATE($A182,AV$1),'Исх-увл.отчёт'!$A$2:$F$3000,6,FALSE),"-")</f>
        <v>-</v>
      </c>
      <c r="AW182" s="9" t="str">
        <f>IFERROR(VLOOKUP(CONCATENATE($A182,AW$1),'Исх-увл.отчёт'!$A$2:$F$3000,6,FALSE),"-")</f>
        <v>-</v>
      </c>
      <c r="AX182" s="9" t="str">
        <f>IFERROR(VLOOKUP(CONCATENATE($A182,AX$1),'Исх-увл.отчёт'!$A$2:$F$3000,6,FALSE),"-")</f>
        <v>-</v>
      </c>
      <c r="AY182" s="9" t="str">
        <f>IFERROR(VLOOKUP(CONCATENATE($A182,AY$1),'Исх-увл.отчёт'!$A$2:$F$3000,6,FALSE),"-")</f>
        <v>-</v>
      </c>
      <c r="AZ182" s="9" t="str">
        <f>IFERROR(VLOOKUP(CONCATENATE($A182,AZ$1),'Исх-увл.отчёт'!$A$2:$F$3000,6,FALSE),"-")</f>
        <v>-</v>
      </c>
      <c r="BA182" s="9" t="str">
        <f>IFERROR(VLOOKUP(CONCATENATE($A182,BA$1),'Исх-увл.отчёт'!$A$2:$F$3000,6,FALSE),"-")</f>
        <v>-</v>
      </c>
      <c r="BB182" s="9" t="str">
        <f>IFERROR(VLOOKUP(CONCATENATE($A182,BB$1),'Исх-увл.отчёт'!$A$2:$F$3000,6,FALSE),"-")</f>
        <v>-</v>
      </c>
      <c r="BC182" s="9" t="str">
        <f>IFERROR(VLOOKUP(CONCATENATE($A182,BC$1),'Исх-увл.отчёт'!$A$2:$F$3000,6,FALSE),"-")</f>
        <v>-</v>
      </c>
      <c r="BD182" s="9" t="str">
        <f>IFERROR(VLOOKUP(CONCATENATE($A182,BD$1),'Исх-увл.отчёт'!$A$2:$F$3000,6,FALSE),"-")</f>
        <v>-</v>
      </c>
      <c r="BE182" s="9" t="str">
        <f>IFERROR(VLOOKUP(CONCATENATE($A182,BE$1),'Исх-увл.отчёт'!$A$2:$F$3000,6,FALSE),"-")</f>
        <v>-</v>
      </c>
      <c r="BF182" s="9" t="str">
        <f>IFERROR(VLOOKUP(CONCATENATE($A182,BF$1),'Исх-увл.отчёт'!$A$2:$F$3000,6,FALSE),"-")</f>
        <v>-</v>
      </c>
      <c r="BG182" s="9" t="str">
        <f>IFERROR(VLOOKUP(CONCATENATE($A182,BG$1),'Исх-увл.отчёт'!$A$2:$F$3000,6,FALSE),"-")</f>
        <v>-</v>
      </c>
      <c r="BH182" s="37"/>
    </row>
    <row r="183" spans="1:60">
      <c r="A183" s="125">
        <f t="shared" si="12"/>
        <v>82</v>
      </c>
      <c r="B183" s="9" t="str">
        <f>IFERROR(VLOOKUP(CONCATENATE($A183,B$1),'Исх-увл.отчёт'!$A$2:$F$3000,6,FALSE),"-")</f>
        <v>-</v>
      </c>
      <c r="C183" s="9" t="str">
        <f>IFERROR(VLOOKUP(CONCATENATE($A183,C$1),'Исх-увл.отчёт'!$A$2:$F$3000,6,FALSE),"-")</f>
        <v>-</v>
      </c>
      <c r="D183" s="9" t="str">
        <f>IFERROR(VLOOKUP(CONCATENATE($A183,D$1),'Исх-увл.отчёт'!$A$2:$F$3000,6,FALSE),"-")</f>
        <v>-</v>
      </c>
      <c r="E183" s="9" t="str">
        <f>IFERROR(VLOOKUP(CONCATENATE($A183,E$1),'Исх-увл.отчёт'!$A$2:$F$3000,6,FALSE),"-")</f>
        <v>-</v>
      </c>
      <c r="F183" s="9" t="str">
        <f>IFERROR(VLOOKUP(CONCATENATE($A183,F$1),'Исх-увл.отчёт'!$A$2:$F$3000,6,FALSE),"-")</f>
        <v>-</v>
      </c>
      <c r="G183" s="9" t="str">
        <f>IFERROR(VLOOKUP(CONCATENATE($A183,G$1),'Исх-увл.отчёт'!$A$2:$F$3000,6,FALSE),"-")</f>
        <v>-</v>
      </c>
      <c r="H183" s="9" t="str">
        <f>IFERROR(VLOOKUP(CONCATENATE($A183,H$1),'Исх-увл.отчёт'!$A$2:$F$3000,6,FALSE),"-")</f>
        <v>-</v>
      </c>
      <c r="I183" s="9" t="str">
        <f>IFERROR(VLOOKUP(CONCATENATE($A183,I$1),'Исх-увл.отчёт'!$A$2:$F$3000,6,FALSE),"-")</f>
        <v>-</v>
      </c>
      <c r="J183" s="9" t="str">
        <f>IFERROR(VLOOKUP(CONCATENATE($A183,J$1),'Исх-увл.отчёт'!$A$2:$F$3000,6,FALSE),"-")</f>
        <v>-</v>
      </c>
      <c r="K183" s="9" t="str">
        <f>IFERROR(VLOOKUP(CONCATENATE($A183,K$1),'Исх-увл.отчёт'!$A$2:$F$3000,6,FALSE),"-")</f>
        <v>-</v>
      </c>
      <c r="L183" s="9" t="str">
        <f>IFERROR(VLOOKUP(CONCATENATE($A183,L$1),'Исх-увл.отчёт'!$A$2:$F$3000,6,FALSE),"-")</f>
        <v>-</v>
      </c>
      <c r="M183" s="9" t="str">
        <f>IFERROR(VLOOKUP(CONCATENATE($A183,M$1),'Исх-увл.отчёт'!$A$2:$F$3000,6,FALSE),"-")</f>
        <v>-</v>
      </c>
      <c r="N183" s="9" t="str">
        <f>IFERROR(VLOOKUP(CONCATENATE($A183,N$1),'Исх-увл.отчёт'!$A$2:$F$3000,6,FALSE),"-")</f>
        <v>-</v>
      </c>
      <c r="O183" s="9" t="str">
        <f>IFERROR(VLOOKUP(CONCATENATE($A183,O$1),'Исх-увл.отчёт'!$A$2:$F$3000,6,FALSE),"-")</f>
        <v>-</v>
      </c>
      <c r="P183" s="9" t="str">
        <f>IFERROR(VLOOKUP(CONCATENATE($A183,P$1),'Исх-увл.отчёт'!$A$2:$F$3000,6,FALSE),"-")</f>
        <v>-</v>
      </c>
      <c r="Q183" s="9" t="str">
        <f>IFERROR(VLOOKUP(CONCATENATE($A183,Q$1),'Исх-увл.отчёт'!$A$2:$F$3000,6,FALSE),"-")</f>
        <v>-</v>
      </c>
      <c r="R183" s="9" t="str">
        <f>IFERROR(VLOOKUP(CONCATENATE($A183,R$1),'Исх-увл.отчёт'!$A$2:$F$3000,6,FALSE),"-")</f>
        <v>-</v>
      </c>
      <c r="S183" s="9" t="str">
        <f>IFERROR(VLOOKUP(CONCATENATE($A183,S$1),'Исх-увл.отчёт'!$A$2:$F$3000,6,FALSE),"-")</f>
        <v>-</v>
      </c>
      <c r="T183" s="9" t="str">
        <f>IFERROR(VLOOKUP(CONCATENATE($A183,T$1),'Исх-увл.отчёт'!$A$2:$F$3000,6,FALSE),"-")</f>
        <v>-</v>
      </c>
      <c r="U183" s="9" t="str">
        <f>IFERROR(VLOOKUP(CONCATENATE($A183,U$1),'Исх-увл.отчёт'!$A$2:$F$3000,6,FALSE),"-")</f>
        <v>-</v>
      </c>
      <c r="V183" s="9" t="str">
        <f>IFERROR(VLOOKUP(CONCATENATE($A183,V$1),'Исх-увл.отчёт'!$A$2:$F$3000,6,FALSE),"-")</f>
        <v>-</v>
      </c>
      <c r="W183" s="9" t="str">
        <f>IFERROR(VLOOKUP(CONCATENATE($A183,W$1),'Исх-увл.отчёт'!$A$2:$F$3000,6,FALSE),"-")</f>
        <v>-</v>
      </c>
      <c r="X183" s="9" t="str">
        <f>IFERROR(VLOOKUP(CONCATENATE($A183,X$1),'Исх-увл.отчёт'!$A$2:$F$3000,6,FALSE),"-")</f>
        <v>-</v>
      </c>
      <c r="Y183" s="9" t="str">
        <f>IFERROR(VLOOKUP(CONCATENATE($A183,Y$1),'Исх-увл.отчёт'!$A$2:$F$3000,6,FALSE),"-")</f>
        <v>-</v>
      </c>
      <c r="Z183" s="9" t="str">
        <f>IFERROR(VLOOKUP(CONCATENATE($A183,Z$1),'Исх-увл.отчёт'!$A$2:$F$3000,6,FALSE),"-")</f>
        <v>-</v>
      </c>
      <c r="AA183" s="9" t="str">
        <f>IFERROR(VLOOKUP(CONCATENATE($A183,AA$1),'Исх-увл.отчёт'!$A$2:$F$3000,6,FALSE),"-")</f>
        <v>-</v>
      </c>
      <c r="AB183" s="9" t="str">
        <f>IFERROR(VLOOKUP(CONCATENATE($A183,AB$1),'Исх-увл.отчёт'!$A$2:$F$3000,6,FALSE),"-")</f>
        <v>-</v>
      </c>
      <c r="AC183" s="9" t="str">
        <f>IFERROR(VLOOKUP(CONCATENATE($A183,AC$1),'Исх-увл.отчёт'!$A$2:$F$3000,6,FALSE),"-")</f>
        <v>-</v>
      </c>
      <c r="AD183" s="9" t="str">
        <f>IFERROR(VLOOKUP(CONCATENATE($A183,AD$1),'Исх-увл.отчёт'!$A$2:$F$3000,6,FALSE),"-")</f>
        <v>-</v>
      </c>
      <c r="AE183" s="9" t="str">
        <f>IFERROR(VLOOKUP(CONCATENATE($A183,AE$1),'Исх-увл.отчёт'!$A$2:$F$3000,6,FALSE),"-")</f>
        <v>-</v>
      </c>
      <c r="AF183" s="9" t="str">
        <f>IFERROR(VLOOKUP(CONCATENATE($A183,AF$1),'Исх-увл.отчёт'!$A$2:$F$3000,6,FALSE),"-")</f>
        <v>-</v>
      </c>
      <c r="AG183" s="9" t="str">
        <f>IFERROR(VLOOKUP(CONCATENATE($A183,AG$1),'Исх-увл.отчёт'!$A$2:$F$3000,6,FALSE),"-")</f>
        <v>-</v>
      </c>
      <c r="AH183" s="9" t="str">
        <f>IFERROR(VLOOKUP(CONCATENATE($A183,AH$1),'Исх-увл.отчёт'!$A$2:$F$3000,6,FALSE),"-")</f>
        <v>-</v>
      </c>
      <c r="AI183" s="9" t="str">
        <f>IFERROR(VLOOKUP(CONCATENATE($A183,AI$1),'Исх-увл.отчёт'!$A$2:$F$3000,6,FALSE),"-")</f>
        <v>-</v>
      </c>
      <c r="AJ183" s="9" t="str">
        <f>IFERROR(VLOOKUP(CONCATENATE($A183,AJ$1),'Исх-увл.отчёт'!$A$2:$F$3000,6,FALSE),"-")</f>
        <v>-</v>
      </c>
      <c r="AK183" s="9" t="str">
        <f>IFERROR(VLOOKUP(CONCATENATE($A183,AK$1),'Исх-увл.отчёт'!$A$2:$F$3000,6,FALSE),"-")</f>
        <v>-</v>
      </c>
      <c r="AL183" s="9" t="str">
        <f>IFERROR(VLOOKUP(CONCATENATE($A183,AL$1),'Исх-увл.отчёт'!$A$2:$F$3000,6,FALSE),"-")</f>
        <v>-</v>
      </c>
      <c r="AM183" s="9" t="str">
        <f>IFERROR(VLOOKUP(CONCATENATE($A183,AM$1),'Исх-увл.отчёт'!$A$2:$F$3000,6,FALSE),"-")</f>
        <v>-</v>
      </c>
      <c r="AN183" s="9" t="str">
        <f>IFERROR(VLOOKUP(CONCATENATE($A183,AN$1),'Исх-увл.отчёт'!$A$2:$F$3000,6,FALSE),"-")</f>
        <v>-</v>
      </c>
      <c r="AO183" s="9" t="str">
        <f>IFERROR(VLOOKUP(CONCATENATE($A183,AO$1),'Исх-увл.отчёт'!$A$2:$F$3000,6,FALSE),"-")</f>
        <v>-</v>
      </c>
      <c r="AP183" s="9" t="str">
        <f>IFERROR(VLOOKUP(CONCATENATE($A183,AP$1),'Исх-увл.отчёт'!$A$2:$F$3000,6,FALSE),"-")</f>
        <v>-</v>
      </c>
      <c r="AQ183" s="9" t="str">
        <f>IFERROR(VLOOKUP(CONCATENATE($A183,AQ$1),'Исх-увл.отчёт'!$A$2:$F$3000,6,FALSE),"-")</f>
        <v>-</v>
      </c>
      <c r="AR183" s="9" t="str">
        <f>IFERROR(VLOOKUP(CONCATENATE($A183,AR$1),'Исх-увл.отчёт'!$A$2:$F$3000,6,FALSE),"-")</f>
        <v>-</v>
      </c>
      <c r="AS183" s="9" t="str">
        <f>IFERROR(VLOOKUP(CONCATENATE($A183,AS$1),'Исх-увл.отчёт'!$A$2:$F$3000,6,FALSE),"-")</f>
        <v>-</v>
      </c>
      <c r="AT183" s="9" t="str">
        <f>IFERROR(VLOOKUP(CONCATENATE($A183,AT$1),'Исх-увл.отчёт'!$A$2:$F$3000,6,FALSE),"-")</f>
        <v>-</v>
      </c>
      <c r="AU183" s="9" t="str">
        <f>IFERROR(VLOOKUP(CONCATENATE($A183,AU$1),'Исх-увл.отчёт'!$A$2:$F$3000,6,FALSE),"-")</f>
        <v>-</v>
      </c>
      <c r="AV183" s="9" t="str">
        <f>IFERROR(VLOOKUP(CONCATENATE($A183,AV$1),'Исх-увл.отчёт'!$A$2:$F$3000,6,FALSE),"-")</f>
        <v>-</v>
      </c>
      <c r="AW183" s="9" t="str">
        <f>IFERROR(VLOOKUP(CONCATENATE($A183,AW$1),'Исх-увл.отчёт'!$A$2:$F$3000,6,FALSE),"-")</f>
        <v>-</v>
      </c>
      <c r="AX183" s="9" t="str">
        <f>IFERROR(VLOOKUP(CONCATENATE($A183,AX$1),'Исх-увл.отчёт'!$A$2:$F$3000,6,FALSE),"-")</f>
        <v>-</v>
      </c>
      <c r="AY183" s="9" t="str">
        <f>IFERROR(VLOOKUP(CONCATENATE($A183,AY$1),'Исх-увл.отчёт'!$A$2:$F$3000,6,FALSE),"-")</f>
        <v>-</v>
      </c>
      <c r="AZ183" s="9" t="str">
        <f>IFERROR(VLOOKUP(CONCATENATE($A183,AZ$1),'Исх-увл.отчёт'!$A$2:$F$3000,6,FALSE),"-")</f>
        <v>-</v>
      </c>
      <c r="BA183" s="9" t="str">
        <f>IFERROR(VLOOKUP(CONCATENATE($A183,BA$1),'Исх-увл.отчёт'!$A$2:$F$3000,6,FALSE),"-")</f>
        <v>-</v>
      </c>
      <c r="BB183" s="9" t="str">
        <f>IFERROR(VLOOKUP(CONCATENATE($A183,BB$1),'Исх-увл.отчёт'!$A$2:$F$3000,6,FALSE),"-")</f>
        <v>-</v>
      </c>
      <c r="BC183" s="9" t="str">
        <f>IFERROR(VLOOKUP(CONCATENATE($A183,BC$1),'Исх-увл.отчёт'!$A$2:$F$3000,6,FALSE),"-")</f>
        <v>-</v>
      </c>
      <c r="BD183" s="9" t="str">
        <f>IFERROR(VLOOKUP(CONCATENATE($A183,BD$1),'Исх-увл.отчёт'!$A$2:$F$3000,6,FALSE),"-")</f>
        <v>-</v>
      </c>
      <c r="BE183" s="9" t="str">
        <f>IFERROR(VLOOKUP(CONCATENATE($A183,BE$1),'Исх-увл.отчёт'!$A$2:$F$3000,6,FALSE),"-")</f>
        <v>-</v>
      </c>
      <c r="BF183" s="9" t="str">
        <f>IFERROR(VLOOKUP(CONCATENATE($A183,BF$1),'Исх-увл.отчёт'!$A$2:$F$3000,6,FALSE),"-")</f>
        <v>-</v>
      </c>
      <c r="BG183" s="9" t="str">
        <f>IFERROR(VLOOKUP(CONCATENATE($A183,BG$1),'Исх-увл.отчёт'!$A$2:$F$3000,6,FALSE),"-")</f>
        <v>-</v>
      </c>
      <c r="BH183" s="37"/>
    </row>
    <row r="184" spans="1:60">
      <c r="A184" s="125">
        <f t="shared" si="12"/>
        <v>83</v>
      </c>
      <c r="B184" s="9" t="str">
        <f>IFERROR(VLOOKUP(CONCATENATE($A184,B$1),'Исх-увл.отчёт'!$A$2:$F$3000,6,FALSE),"-")</f>
        <v>-</v>
      </c>
      <c r="C184" s="9" t="str">
        <f>IFERROR(VLOOKUP(CONCATENATE($A184,C$1),'Исх-увл.отчёт'!$A$2:$F$3000,6,FALSE),"-")</f>
        <v>-</v>
      </c>
      <c r="D184" s="9" t="str">
        <f>IFERROR(VLOOKUP(CONCATENATE($A184,D$1),'Исх-увл.отчёт'!$A$2:$F$3000,6,FALSE),"-")</f>
        <v>-</v>
      </c>
      <c r="E184" s="9" t="str">
        <f>IFERROR(VLOOKUP(CONCATENATE($A184,E$1),'Исх-увл.отчёт'!$A$2:$F$3000,6,FALSE),"-")</f>
        <v>-</v>
      </c>
      <c r="F184" s="9" t="str">
        <f>IFERROR(VLOOKUP(CONCATENATE($A184,F$1),'Исх-увл.отчёт'!$A$2:$F$3000,6,FALSE),"-")</f>
        <v>-</v>
      </c>
      <c r="G184" s="9" t="str">
        <f>IFERROR(VLOOKUP(CONCATENATE($A184,G$1),'Исх-увл.отчёт'!$A$2:$F$3000,6,FALSE),"-")</f>
        <v>-</v>
      </c>
      <c r="H184" s="9" t="str">
        <f>IFERROR(VLOOKUP(CONCATENATE($A184,H$1),'Исх-увл.отчёт'!$A$2:$F$3000,6,FALSE),"-")</f>
        <v>-</v>
      </c>
      <c r="I184" s="9" t="str">
        <f>IFERROR(VLOOKUP(CONCATENATE($A184,I$1),'Исх-увл.отчёт'!$A$2:$F$3000,6,FALSE),"-")</f>
        <v>-</v>
      </c>
      <c r="J184" s="9" t="str">
        <f>IFERROR(VLOOKUP(CONCATENATE($A184,J$1),'Исх-увл.отчёт'!$A$2:$F$3000,6,FALSE),"-")</f>
        <v>-</v>
      </c>
      <c r="K184" s="9" t="str">
        <f>IFERROR(VLOOKUP(CONCATENATE($A184,K$1),'Исх-увл.отчёт'!$A$2:$F$3000,6,FALSE),"-")</f>
        <v>-</v>
      </c>
      <c r="L184" s="9" t="str">
        <f>IFERROR(VLOOKUP(CONCATENATE($A184,L$1),'Исх-увл.отчёт'!$A$2:$F$3000,6,FALSE),"-")</f>
        <v>-</v>
      </c>
      <c r="M184" s="9" t="str">
        <f>IFERROR(VLOOKUP(CONCATENATE($A184,M$1),'Исх-увл.отчёт'!$A$2:$F$3000,6,FALSE),"-")</f>
        <v>-</v>
      </c>
      <c r="N184" s="9" t="str">
        <f>IFERROR(VLOOKUP(CONCATENATE($A184,N$1),'Исх-увл.отчёт'!$A$2:$F$3000,6,FALSE),"-")</f>
        <v>-</v>
      </c>
      <c r="O184" s="9" t="str">
        <f>IFERROR(VLOOKUP(CONCATENATE($A184,O$1),'Исх-увл.отчёт'!$A$2:$F$3000,6,FALSE),"-")</f>
        <v>-</v>
      </c>
      <c r="P184" s="9" t="str">
        <f>IFERROR(VLOOKUP(CONCATENATE($A184,P$1),'Исх-увл.отчёт'!$A$2:$F$3000,6,FALSE),"-")</f>
        <v>-</v>
      </c>
      <c r="Q184" s="9" t="str">
        <f>IFERROR(VLOOKUP(CONCATENATE($A184,Q$1),'Исх-увл.отчёт'!$A$2:$F$3000,6,FALSE),"-")</f>
        <v>-</v>
      </c>
      <c r="R184" s="9" t="str">
        <f>IFERROR(VLOOKUP(CONCATENATE($A184,R$1),'Исх-увл.отчёт'!$A$2:$F$3000,6,FALSE),"-")</f>
        <v>-</v>
      </c>
      <c r="S184" s="9" t="str">
        <f>IFERROR(VLOOKUP(CONCATENATE($A184,S$1),'Исх-увл.отчёт'!$A$2:$F$3000,6,FALSE),"-")</f>
        <v>-</v>
      </c>
      <c r="T184" s="9" t="str">
        <f>IFERROR(VLOOKUP(CONCATENATE($A184,T$1),'Исх-увл.отчёт'!$A$2:$F$3000,6,FALSE),"-")</f>
        <v>-</v>
      </c>
      <c r="U184" s="9" t="str">
        <f>IFERROR(VLOOKUP(CONCATENATE($A184,U$1),'Исх-увл.отчёт'!$A$2:$F$3000,6,FALSE),"-")</f>
        <v>-</v>
      </c>
      <c r="V184" s="9" t="str">
        <f>IFERROR(VLOOKUP(CONCATENATE($A184,V$1),'Исх-увл.отчёт'!$A$2:$F$3000,6,FALSE),"-")</f>
        <v>-</v>
      </c>
      <c r="W184" s="9" t="str">
        <f>IFERROR(VLOOKUP(CONCATENATE($A184,W$1),'Исх-увл.отчёт'!$A$2:$F$3000,6,FALSE),"-")</f>
        <v>-</v>
      </c>
      <c r="X184" s="9" t="str">
        <f>IFERROR(VLOOKUP(CONCATENATE($A184,X$1),'Исх-увл.отчёт'!$A$2:$F$3000,6,FALSE),"-")</f>
        <v>-</v>
      </c>
      <c r="Y184" s="9" t="str">
        <f>IFERROR(VLOOKUP(CONCATENATE($A184,Y$1),'Исх-увл.отчёт'!$A$2:$F$3000,6,FALSE),"-")</f>
        <v>-</v>
      </c>
      <c r="Z184" s="9" t="str">
        <f>IFERROR(VLOOKUP(CONCATENATE($A184,Z$1),'Исх-увл.отчёт'!$A$2:$F$3000,6,FALSE),"-")</f>
        <v>-</v>
      </c>
      <c r="AA184" s="9" t="str">
        <f>IFERROR(VLOOKUP(CONCATENATE($A184,AA$1),'Исх-увл.отчёт'!$A$2:$F$3000,6,FALSE),"-")</f>
        <v>-</v>
      </c>
      <c r="AB184" s="9" t="str">
        <f>IFERROR(VLOOKUP(CONCATENATE($A184,AB$1),'Исх-увл.отчёт'!$A$2:$F$3000,6,FALSE),"-")</f>
        <v>-</v>
      </c>
      <c r="AC184" s="9" t="str">
        <f>IFERROR(VLOOKUP(CONCATENATE($A184,AC$1),'Исх-увл.отчёт'!$A$2:$F$3000,6,FALSE),"-")</f>
        <v>-</v>
      </c>
      <c r="AD184" s="9" t="str">
        <f>IFERROR(VLOOKUP(CONCATENATE($A184,AD$1),'Исх-увл.отчёт'!$A$2:$F$3000,6,FALSE),"-")</f>
        <v>-</v>
      </c>
      <c r="AE184" s="9" t="str">
        <f>IFERROR(VLOOKUP(CONCATENATE($A184,AE$1),'Исх-увл.отчёт'!$A$2:$F$3000,6,FALSE),"-")</f>
        <v>-</v>
      </c>
      <c r="AF184" s="9" t="str">
        <f>IFERROR(VLOOKUP(CONCATENATE($A184,AF$1),'Исх-увл.отчёт'!$A$2:$F$3000,6,FALSE),"-")</f>
        <v>-</v>
      </c>
      <c r="AG184" s="9" t="str">
        <f>IFERROR(VLOOKUP(CONCATENATE($A184,AG$1),'Исх-увл.отчёт'!$A$2:$F$3000,6,FALSE),"-")</f>
        <v>-</v>
      </c>
      <c r="AH184" s="9" t="str">
        <f>IFERROR(VLOOKUP(CONCATENATE($A184,AH$1),'Исх-увл.отчёт'!$A$2:$F$3000,6,FALSE),"-")</f>
        <v>-</v>
      </c>
      <c r="AI184" s="9" t="str">
        <f>IFERROR(VLOOKUP(CONCATENATE($A184,AI$1),'Исх-увл.отчёт'!$A$2:$F$3000,6,FALSE),"-")</f>
        <v>-</v>
      </c>
      <c r="AJ184" s="9" t="str">
        <f>IFERROR(VLOOKUP(CONCATENATE($A184,AJ$1),'Исх-увл.отчёт'!$A$2:$F$3000,6,FALSE),"-")</f>
        <v>-</v>
      </c>
      <c r="AK184" s="9" t="str">
        <f>IFERROR(VLOOKUP(CONCATENATE($A184,AK$1),'Исх-увл.отчёт'!$A$2:$F$3000,6,FALSE),"-")</f>
        <v>-</v>
      </c>
      <c r="AL184" s="9" t="str">
        <f>IFERROR(VLOOKUP(CONCATENATE($A184,AL$1),'Исх-увл.отчёт'!$A$2:$F$3000,6,FALSE),"-")</f>
        <v>-</v>
      </c>
      <c r="AM184" s="9" t="str">
        <f>IFERROR(VLOOKUP(CONCATENATE($A184,AM$1),'Исх-увл.отчёт'!$A$2:$F$3000,6,FALSE),"-")</f>
        <v>-</v>
      </c>
      <c r="AN184" s="9" t="str">
        <f>IFERROR(VLOOKUP(CONCATENATE($A184,AN$1),'Исх-увл.отчёт'!$A$2:$F$3000,6,FALSE),"-")</f>
        <v>-</v>
      </c>
      <c r="AO184" s="9" t="str">
        <f>IFERROR(VLOOKUP(CONCATENATE($A184,AO$1),'Исх-увл.отчёт'!$A$2:$F$3000,6,FALSE),"-")</f>
        <v>-</v>
      </c>
      <c r="AP184" s="9" t="str">
        <f>IFERROR(VLOOKUP(CONCATENATE($A184,AP$1),'Исх-увл.отчёт'!$A$2:$F$3000,6,FALSE),"-")</f>
        <v>-</v>
      </c>
      <c r="AQ184" s="9" t="str">
        <f>IFERROR(VLOOKUP(CONCATENATE($A184,AQ$1),'Исх-увл.отчёт'!$A$2:$F$3000,6,FALSE),"-")</f>
        <v>-</v>
      </c>
      <c r="AR184" s="9" t="str">
        <f>IFERROR(VLOOKUP(CONCATENATE($A184,AR$1),'Исх-увл.отчёт'!$A$2:$F$3000,6,FALSE),"-")</f>
        <v>-</v>
      </c>
      <c r="AS184" s="9" t="str">
        <f>IFERROR(VLOOKUP(CONCATENATE($A184,AS$1),'Исх-увл.отчёт'!$A$2:$F$3000,6,FALSE),"-")</f>
        <v>-</v>
      </c>
      <c r="AT184" s="9" t="str">
        <f>IFERROR(VLOOKUP(CONCATENATE($A184,AT$1),'Исх-увл.отчёт'!$A$2:$F$3000,6,FALSE),"-")</f>
        <v>-</v>
      </c>
      <c r="AU184" s="9" t="str">
        <f>IFERROR(VLOOKUP(CONCATENATE($A184,AU$1),'Исх-увл.отчёт'!$A$2:$F$3000,6,FALSE),"-")</f>
        <v>-</v>
      </c>
      <c r="AV184" s="9" t="str">
        <f>IFERROR(VLOOKUP(CONCATENATE($A184,AV$1),'Исх-увл.отчёт'!$A$2:$F$3000,6,FALSE),"-")</f>
        <v>-</v>
      </c>
      <c r="AW184" s="9" t="str">
        <f>IFERROR(VLOOKUP(CONCATENATE($A184,AW$1),'Исх-увл.отчёт'!$A$2:$F$3000,6,FALSE),"-")</f>
        <v>-</v>
      </c>
      <c r="AX184" s="9" t="str">
        <f>IFERROR(VLOOKUP(CONCATENATE($A184,AX$1),'Исх-увл.отчёт'!$A$2:$F$3000,6,FALSE),"-")</f>
        <v>-</v>
      </c>
      <c r="AY184" s="9" t="str">
        <f>IFERROR(VLOOKUP(CONCATENATE($A184,AY$1),'Исх-увл.отчёт'!$A$2:$F$3000,6,FALSE),"-")</f>
        <v>-</v>
      </c>
      <c r="AZ184" s="9" t="str">
        <f>IFERROR(VLOOKUP(CONCATENATE($A184,AZ$1),'Исх-увл.отчёт'!$A$2:$F$3000,6,FALSE),"-")</f>
        <v>-</v>
      </c>
      <c r="BA184" s="9" t="str">
        <f>IFERROR(VLOOKUP(CONCATENATE($A184,BA$1),'Исх-увл.отчёт'!$A$2:$F$3000,6,FALSE),"-")</f>
        <v>-</v>
      </c>
      <c r="BB184" s="9" t="str">
        <f>IFERROR(VLOOKUP(CONCATENATE($A184,BB$1),'Исх-увл.отчёт'!$A$2:$F$3000,6,FALSE),"-")</f>
        <v>-</v>
      </c>
      <c r="BC184" s="9" t="str">
        <f>IFERROR(VLOOKUP(CONCATENATE($A184,BC$1),'Исх-увл.отчёт'!$A$2:$F$3000,6,FALSE),"-")</f>
        <v>-</v>
      </c>
      <c r="BD184" s="9" t="str">
        <f>IFERROR(VLOOKUP(CONCATENATE($A184,BD$1),'Исх-увл.отчёт'!$A$2:$F$3000,6,FALSE),"-")</f>
        <v>-</v>
      </c>
      <c r="BE184" s="9" t="str">
        <f>IFERROR(VLOOKUP(CONCATENATE($A184,BE$1),'Исх-увл.отчёт'!$A$2:$F$3000,6,FALSE),"-")</f>
        <v>-</v>
      </c>
      <c r="BF184" s="9" t="str">
        <f>IFERROR(VLOOKUP(CONCATENATE($A184,BF$1),'Исх-увл.отчёт'!$A$2:$F$3000,6,FALSE),"-")</f>
        <v>-</v>
      </c>
      <c r="BG184" s="9" t="str">
        <f>IFERROR(VLOOKUP(CONCATENATE($A184,BG$1),'Исх-увл.отчёт'!$A$2:$F$3000,6,FALSE),"-")</f>
        <v>-</v>
      </c>
      <c r="BH184" s="37"/>
    </row>
    <row r="185" spans="1:60">
      <c r="A185" s="125">
        <f t="shared" si="12"/>
        <v>84</v>
      </c>
      <c r="B185" s="9" t="str">
        <f>IFERROR(VLOOKUP(CONCATENATE($A185,B$1),'Исх-увл.отчёт'!$A$2:$F$3000,6,FALSE),"-")</f>
        <v>-</v>
      </c>
      <c r="C185" s="9" t="str">
        <f>IFERROR(VLOOKUP(CONCATENATE($A185,C$1),'Исх-увл.отчёт'!$A$2:$F$3000,6,FALSE),"-")</f>
        <v>-</v>
      </c>
      <c r="D185" s="9" t="str">
        <f>IFERROR(VLOOKUP(CONCATENATE($A185,D$1),'Исх-увл.отчёт'!$A$2:$F$3000,6,FALSE),"-")</f>
        <v>-</v>
      </c>
      <c r="E185" s="9" t="str">
        <f>IFERROR(VLOOKUP(CONCATENATE($A185,E$1),'Исх-увл.отчёт'!$A$2:$F$3000,6,FALSE),"-")</f>
        <v>-</v>
      </c>
      <c r="F185" s="9" t="str">
        <f>IFERROR(VLOOKUP(CONCATENATE($A185,F$1),'Исх-увл.отчёт'!$A$2:$F$3000,6,FALSE),"-")</f>
        <v>-</v>
      </c>
      <c r="G185" s="9" t="str">
        <f>IFERROR(VLOOKUP(CONCATENATE($A185,G$1),'Исх-увл.отчёт'!$A$2:$F$3000,6,FALSE),"-")</f>
        <v>-</v>
      </c>
      <c r="H185" s="9" t="str">
        <f>IFERROR(VLOOKUP(CONCATENATE($A185,H$1),'Исх-увл.отчёт'!$A$2:$F$3000,6,FALSE),"-")</f>
        <v>-</v>
      </c>
      <c r="I185" s="9" t="str">
        <f>IFERROR(VLOOKUP(CONCATENATE($A185,I$1),'Исх-увл.отчёт'!$A$2:$F$3000,6,FALSE),"-")</f>
        <v>-</v>
      </c>
      <c r="J185" s="9" t="str">
        <f>IFERROR(VLOOKUP(CONCATENATE($A185,J$1),'Исх-увл.отчёт'!$A$2:$F$3000,6,FALSE),"-")</f>
        <v>-</v>
      </c>
      <c r="K185" s="9" t="str">
        <f>IFERROR(VLOOKUP(CONCATENATE($A185,K$1),'Исх-увл.отчёт'!$A$2:$F$3000,6,FALSE),"-")</f>
        <v>-</v>
      </c>
      <c r="L185" s="9" t="str">
        <f>IFERROR(VLOOKUP(CONCATENATE($A185,L$1),'Исх-увл.отчёт'!$A$2:$F$3000,6,FALSE),"-")</f>
        <v>-</v>
      </c>
      <c r="M185" s="9" t="str">
        <f>IFERROR(VLOOKUP(CONCATENATE($A185,M$1),'Исх-увл.отчёт'!$A$2:$F$3000,6,FALSE),"-")</f>
        <v>-</v>
      </c>
      <c r="N185" s="9" t="str">
        <f>IFERROR(VLOOKUP(CONCATENATE($A185,N$1),'Исх-увл.отчёт'!$A$2:$F$3000,6,FALSE),"-")</f>
        <v>-</v>
      </c>
      <c r="O185" s="9" t="str">
        <f>IFERROR(VLOOKUP(CONCATENATE($A185,O$1),'Исх-увл.отчёт'!$A$2:$F$3000,6,FALSE),"-")</f>
        <v>-</v>
      </c>
      <c r="P185" s="9" t="str">
        <f>IFERROR(VLOOKUP(CONCATENATE($A185,P$1),'Исх-увл.отчёт'!$A$2:$F$3000,6,FALSE),"-")</f>
        <v>-</v>
      </c>
      <c r="Q185" s="9" t="str">
        <f>IFERROR(VLOOKUP(CONCATENATE($A185,Q$1),'Исх-увл.отчёт'!$A$2:$F$3000,6,FALSE),"-")</f>
        <v>-</v>
      </c>
      <c r="R185" s="9" t="str">
        <f>IFERROR(VLOOKUP(CONCATENATE($A185,R$1),'Исх-увл.отчёт'!$A$2:$F$3000,6,FALSE),"-")</f>
        <v>-</v>
      </c>
      <c r="S185" s="9" t="str">
        <f>IFERROR(VLOOKUP(CONCATENATE($A185,S$1),'Исх-увл.отчёт'!$A$2:$F$3000,6,FALSE),"-")</f>
        <v>-</v>
      </c>
      <c r="T185" s="9" t="str">
        <f>IFERROR(VLOOKUP(CONCATENATE($A185,T$1),'Исх-увл.отчёт'!$A$2:$F$3000,6,FALSE),"-")</f>
        <v>-</v>
      </c>
      <c r="U185" s="9" t="str">
        <f>IFERROR(VLOOKUP(CONCATENATE($A185,U$1),'Исх-увл.отчёт'!$A$2:$F$3000,6,FALSE),"-")</f>
        <v>-</v>
      </c>
      <c r="V185" s="9" t="str">
        <f>IFERROR(VLOOKUP(CONCATENATE($A185,V$1),'Исх-увл.отчёт'!$A$2:$F$3000,6,FALSE),"-")</f>
        <v>-</v>
      </c>
      <c r="W185" s="9" t="str">
        <f>IFERROR(VLOOKUP(CONCATENATE($A185,W$1),'Исх-увл.отчёт'!$A$2:$F$3000,6,FALSE),"-")</f>
        <v>-</v>
      </c>
      <c r="X185" s="9" t="str">
        <f>IFERROR(VLOOKUP(CONCATENATE($A185,X$1),'Исх-увл.отчёт'!$A$2:$F$3000,6,FALSE),"-")</f>
        <v>-</v>
      </c>
      <c r="Y185" s="9" t="str">
        <f>IFERROR(VLOOKUP(CONCATENATE($A185,Y$1),'Исх-увл.отчёт'!$A$2:$F$3000,6,FALSE),"-")</f>
        <v>-</v>
      </c>
      <c r="Z185" s="9" t="str">
        <f>IFERROR(VLOOKUP(CONCATENATE($A185,Z$1),'Исх-увл.отчёт'!$A$2:$F$3000,6,FALSE),"-")</f>
        <v>-</v>
      </c>
      <c r="AA185" s="9" t="str">
        <f>IFERROR(VLOOKUP(CONCATENATE($A185,AA$1),'Исх-увл.отчёт'!$A$2:$F$3000,6,FALSE),"-")</f>
        <v>-</v>
      </c>
      <c r="AB185" s="9" t="str">
        <f>IFERROR(VLOOKUP(CONCATENATE($A185,AB$1),'Исх-увл.отчёт'!$A$2:$F$3000,6,FALSE),"-")</f>
        <v>-</v>
      </c>
      <c r="AC185" s="9" t="str">
        <f>IFERROR(VLOOKUP(CONCATENATE($A185,AC$1),'Исх-увл.отчёт'!$A$2:$F$3000,6,FALSE),"-")</f>
        <v>-</v>
      </c>
      <c r="AD185" s="9" t="str">
        <f>IFERROR(VLOOKUP(CONCATENATE($A185,AD$1),'Исх-увл.отчёт'!$A$2:$F$3000,6,FALSE),"-")</f>
        <v>-</v>
      </c>
      <c r="AE185" s="9" t="str">
        <f>IFERROR(VLOOKUP(CONCATENATE($A185,AE$1),'Исх-увл.отчёт'!$A$2:$F$3000,6,FALSE),"-")</f>
        <v>-</v>
      </c>
      <c r="AF185" s="9" t="str">
        <f>IFERROR(VLOOKUP(CONCATENATE($A185,AF$1),'Исх-увл.отчёт'!$A$2:$F$3000,6,FALSE),"-")</f>
        <v>-</v>
      </c>
      <c r="AG185" s="9" t="str">
        <f>IFERROR(VLOOKUP(CONCATENATE($A185,AG$1),'Исх-увл.отчёт'!$A$2:$F$3000,6,FALSE),"-")</f>
        <v>-</v>
      </c>
      <c r="AH185" s="9" t="str">
        <f>IFERROR(VLOOKUP(CONCATENATE($A185,AH$1),'Исх-увл.отчёт'!$A$2:$F$3000,6,FALSE),"-")</f>
        <v>-</v>
      </c>
      <c r="AI185" s="9" t="str">
        <f>IFERROR(VLOOKUP(CONCATENATE($A185,AI$1),'Исх-увл.отчёт'!$A$2:$F$3000,6,FALSE),"-")</f>
        <v>-</v>
      </c>
      <c r="AJ185" s="9" t="str">
        <f>IFERROR(VLOOKUP(CONCATENATE($A185,AJ$1),'Исх-увл.отчёт'!$A$2:$F$3000,6,FALSE),"-")</f>
        <v>-</v>
      </c>
      <c r="AK185" s="9" t="str">
        <f>IFERROR(VLOOKUP(CONCATENATE($A185,AK$1),'Исх-увл.отчёт'!$A$2:$F$3000,6,FALSE),"-")</f>
        <v>-</v>
      </c>
      <c r="AL185" s="9" t="str">
        <f>IFERROR(VLOOKUP(CONCATENATE($A185,AL$1),'Исх-увл.отчёт'!$A$2:$F$3000,6,FALSE),"-")</f>
        <v>-</v>
      </c>
      <c r="AM185" s="9" t="str">
        <f>IFERROR(VLOOKUP(CONCATENATE($A185,AM$1),'Исх-увл.отчёт'!$A$2:$F$3000,6,FALSE),"-")</f>
        <v>-</v>
      </c>
      <c r="AN185" s="9" t="str">
        <f>IFERROR(VLOOKUP(CONCATENATE($A185,AN$1),'Исх-увл.отчёт'!$A$2:$F$3000,6,FALSE),"-")</f>
        <v>-</v>
      </c>
      <c r="AO185" s="9" t="str">
        <f>IFERROR(VLOOKUP(CONCATENATE($A185,AO$1),'Исх-увл.отчёт'!$A$2:$F$3000,6,FALSE),"-")</f>
        <v>-</v>
      </c>
      <c r="AP185" s="9" t="str">
        <f>IFERROR(VLOOKUP(CONCATENATE($A185,AP$1),'Исх-увл.отчёт'!$A$2:$F$3000,6,FALSE),"-")</f>
        <v>-</v>
      </c>
      <c r="AQ185" s="9" t="str">
        <f>IFERROR(VLOOKUP(CONCATENATE($A185,AQ$1),'Исх-увл.отчёт'!$A$2:$F$3000,6,FALSE),"-")</f>
        <v>-</v>
      </c>
      <c r="AR185" s="9" t="str">
        <f>IFERROR(VLOOKUP(CONCATENATE($A185,AR$1),'Исх-увл.отчёт'!$A$2:$F$3000,6,FALSE),"-")</f>
        <v>-</v>
      </c>
      <c r="AS185" s="9" t="str">
        <f>IFERROR(VLOOKUP(CONCATENATE($A185,AS$1),'Исх-увл.отчёт'!$A$2:$F$3000,6,FALSE),"-")</f>
        <v>-</v>
      </c>
      <c r="AT185" s="9" t="str">
        <f>IFERROR(VLOOKUP(CONCATENATE($A185,AT$1),'Исх-увл.отчёт'!$A$2:$F$3000,6,FALSE),"-")</f>
        <v>-</v>
      </c>
      <c r="AU185" s="9" t="str">
        <f>IFERROR(VLOOKUP(CONCATENATE($A185,AU$1),'Исх-увл.отчёт'!$A$2:$F$3000,6,FALSE),"-")</f>
        <v>-</v>
      </c>
      <c r="AV185" s="9" t="str">
        <f>IFERROR(VLOOKUP(CONCATENATE($A185,AV$1),'Исх-увл.отчёт'!$A$2:$F$3000,6,FALSE),"-")</f>
        <v>-</v>
      </c>
      <c r="AW185" s="9" t="str">
        <f>IFERROR(VLOOKUP(CONCATENATE($A185,AW$1),'Исх-увл.отчёт'!$A$2:$F$3000,6,FALSE),"-")</f>
        <v>-</v>
      </c>
      <c r="AX185" s="9" t="str">
        <f>IFERROR(VLOOKUP(CONCATENATE($A185,AX$1),'Исх-увл.отчёт'!$A$2:$F$3000,6,FALSE),"-")</f>
        <v>-</v>
      </c>
      <c r="AY185" s="9" t="str">
        <f>IFERROR(VLOOKUP(CONCATENATE($A185,AY$1),'Исх-увл.отчёт'!$A$2:$F$3000,6,FALSE),"-")</f>
        <v>-</v>
      </c>
      <c r="AZ185" s="9" t="str">
        <f>IFERROR(VLOOKUP(CONCATENATE($A185,AZ$1),'Исх-увл.отчёт'!$A$2:$F$3000,6,FALSE),"-")</f>
        <v>-</v>
      </c>
      <c r="BA185" s="9" t="str">
        <f>IFERROR(VLOOKUP(CONCATENATE($A185,BA$1),'Исх-увл.отчёт'!$A$2:$F$3000,6,FALSE),"-")</f>
        <v>-</v>
      </c>
      <c r="BB185" s="9" t="str">
        <f>IFERROR(VLOOKUP(CONCATENATE($A185,BB$1),'Исх-увл.отчёт'!$A$2:$F$3000,6,FALSE),"-")</f>
        <v>-</v>
      </c>
      <c r="BC185" s="9" t="str">
        <f>IFERROR(VLOOKUP(CONCATENATE($A185,BC$1),'Исх-увл.отчёт'!$A$2:$F$3000,6,FALSE),"-")</f>
        <v>-</v>
      </c>
      <c r="BD185" s="9" t="str">
        <f>IFERROR(VLOOKUP(CONCATENATE($A185,BD$1),'Исх-увл.отчёт'!$A$2:$F$3000,6,FALSE),"-")</f>
        <v>-</v>
      </c>
      <c r="BE185" s="9" t="str">
        <f>IFERROR(VLOOKUP(CONCATENATE($A185,BE$1),'Исх-увл.отчёт'!$A$2:$F$3000,6,FALSE),"-")</f>
        <v>-</v>
      </c>
      <c r="BF185" s="9" t="str">
        <f>IFERROR(VLOOKUP(CONCATENATE($A185,BF$1),'Исх-увл.отчёт'!$A$2:$F$3000,6,FALSE),"-")</f>
        <v>-</v>
      </c>
      <c r="BG185" s="9" t="str">
        <f>IFERROR(VLOOKUP(CONCATENATE($A185,BG$1),'Исх-увл.отчёт'!$A$2:$F$3000,6,FALSE),"-")</f>
        <v>-</v>
      </c>
      <c r="BH185" s="37"/>
    </row>
    <row r="186" spans="1:60">
      <c r="A186" s="125">
        <f t="shared" si="12"/>
        <v>85</v>
      </c>
      <c r="B186" s="9" t="str">
        <f>IFERROR(VLOOKUP(CONCATENATE($A186,B$1),'Исх-увл.отчёт'!$A$2:$F$3000,6,FALSE),"-")</f>
        <v>-</v>
      </c>
      <c r="C186" s="9" t="str">
        <f>IFERROR(VLOOKUP(CONCATENATE($A186,C$1),'Исх-увл.отчёт'!$A$2:$F$3000,6,FALSE),"-")</f>
        <v>-</v>
      </c>
      <c r="D186" s="9" t="str">
        <f>IFERROR(VLOOKUP(CONCATENATE($A186,D$1),'Исх-увл.отчёт'!$A$2:$F$3000,6,FALSE),"-")</f>
        <v>-</v>
      </c>
      <c r="E186" s="9" t="str">
        <f>IFERROR(VLOOKUP(CONCATENATE($A186,E$1),'Исх-увл.отчёт'!$A$2:$F$3000,6,FALSE),"-")</f>
        <v>-</v>
      </c>
      <c r="F186" s="9" t="str">
        <f>IFERROR(VLOOKUP(CONCATENATE($A186,F$1),'Исх-увл.отчёт'!$A$2:$F$3000,6,FALSE),"-")</f>
        <v>-</v>
      </c>
      <c r="G186" s="9" t="str">
        <f>IFERROR(VLOOKUP(CONCATENATE($A186,G$1),'Исх-увл.отчёт'!$A$2:$F$3000,6,FALSE),"-")</f>
        <v>-</v>
      </c>
      <c r="H186" s="9" t="str">
        <f>IFERROR(VLOOKUP(CONCATENATE($A186,H$1),'Исх-увл.отчёт'!$A$2:$F$3000,6,FALSE),"-")</f>
        <v>-</v>
      </c>
      <c r="I186" s="9" t="str">
        <f>IFERROR(VLOOKUP(CONCATENATE($A186,I$1),'Исх-увл.отчёт'!$A$2:$F$3000,6,FALSE),"-")</f>
        <v>-</v>
      </c>
      <c r="J186" s="9" t="str">
        <f>IFERROR(VLOOKUP(CONCATENATE($A186,J$1),'Исх-увл.отчёт'!$A$2:$F$3000,6,FALSE),"-")</f>
        <v>-</v>
      </c>
      <c r="K186" s="9" t="str">
        <f>IFERROR(VLOOKUP(CONCATENATE($A186,K$1),'Исх-увл.отчёт'!$A$2:$F$3000,6,FALSE),"-")</f>
        <v>-</v>
      </c>
      <c r="L186" s="9" t="str">
        <f>IFERROR(VLOOKUP(CONCATENATE($A186,L$1),'Исх-увл.отчёт'!$A$2:$F$3000,6,FALSE),"-")</f>
        <v>-</v>
      </c>
      <c r="M186" s="9" t="str">
        <f>IFERROR(VLOOKUP(CONCATENATE($A186,M$1),'Исх-увл.отчёт'!$A$2:$F$3000,6,FALSE),"-")</f>
        <v>-</v>
      </c>
      <c r="N186" s="9" t="str">
        <f>IFERROR(VLOOKUP(CONCATENATE($A186,N$1),'Исх-увл.отчёт'!$A$2:$F$3000,6,FALSE),"-")</f>
        <v>-</v>
      </c>
      <c r="O186" s="9" t="str">
        <f>IFERROR(VLOOKUP(CONCATENATE($A186,O$1),'Исх-увл.отчёт'!$A$2:$F$3000,6,FALSE),"-")</f>
        <v>-</v>
      </c>
      <c r="P186" s="9" t="str">
        <f>IFERROR(VLOOKUP(CONCATENATE($A186,P$1),'Исх-увл.отчёт'!$A$2:$F$3000,6,FALSE),"-")</f>
        <v>-</v>
      </c>
      <c r="Q186" s="9" t="str">
        <f>IFERROR(VLOOKUP(CONCATENATE($A186,Q$1),'Исх-увл.отчёт'!$A$2:$F$3000,6,FALSE),"-")</f>
        <v>-</v>
      </c>
      <c r="R186" s="9" t="str">
        <f>IFERROR(VLOOKUP(CONCATENATE($A186,R$1),'Исх-увл.отчёт'!$A$2:$F$3000,6,FALSE),"-")</f>
        <v>-</v>
      </c>
      <c r="S186" s="9" t="str">
        <f>IFERROR(VLOOKUP(CONCATENATE($A186,S$1),'Исх-увл.отчёт'!$A$2:$F$3000,6,FALSE),"-")</f>
        <v>-</v>
      </c>
      <c r="T186" s="9" t="str">
        <f>IFERROR(VLOOKUP(CONCATENATE($A186,T$1),'Исх-увл.отчёт'!$A$2:$F$3000,6,FALSE),"-")</f>
        <v>-</v>
      </c>
      <c r="U186" s="9" t="str">
        <f>IFERROR(VLOOKUP(CONCATENATE($A186,U$1),'Исх-увл.отчёт'!$A$2:$F$3000,6,FALSE),"-")</f>
        <v>-</v>
      </c>
      <c r="V186" s="9" t="str">
        <f>IFERROR(VLOOKUP(CONCATENATE($A186,V$1),'Исх-увл.отчёт'!$A$2:$F$3000,6,FALSE),"-")</f>
        <v>-</v>
      </c>
      <c r="W186" s="9" t="str">
        <f>IFERROR(VLOOKUP(CONCATENATE($A186,W$1),'Исх-увл.отчёт'!$A$2:$F$3000,6,FALSE),"-")</f>
        <v>-</v>
      </c>
      <c r="X186" s="9" t="str">
        <f>IFERROR(VLOOKUP(CONCATENATE($A186,X$1),'Исх-увл.отчёт'!$A$2:$F$3000,6,FALSE),"-")</f>
        <v>-</v>
      </c>
      <c r="Y186" s="9" t="str">
        <f>IFERROR(VLOOKUP(CONCATENATE($A186,Y$1),'Исх-увл.отчёт'!$A$2:$F$3000,6,FALSE),"-")</f>
        <v>-</v>
      </c>
      <c r="Z186" s="9" t="str">
        <f>IFERROR(VLOOKUP(CONCATENATE($A186,Z$1),'Исх-увл.отчёт'!$A$2:$F$3000,6,FALSE),"-")</f>
        <v>-</v>
      </c>
      <c r="AA186" s="9" t="str">
        <f>IFERROR(VLOOKUP(CONCATENATE($A186,AA$1),'Исх-увл.отчёт'!$A$2:$F$3000,6,FALSE),"-")</f>
        <v>-</v>
      </c>
      <c r="AB186" s="9" t="str">
        <f>IFERROR(VLOOKUP(CONCATENATE($A186,AB$1),'Исх-увл.отчёт'!$A$2:$F$3000,6,FALSE),"-")</f>
        <v>-</v>
      </c>
      <c r="AC186" s="9" t="str">
        <f>IFERROR(VLOOKUP(CONCATENATE($A186,AC$1),'Исх-увл.отчёт'!$A$2:$F$3000,6,FALSE),"-")</f>
        <v>-</v>
      </c>
      <c r="AD186" s="9" t="str">
        <f>IFERROR(VLOOKUP(CONCATENATE($A186,AD$1),'Исх-увл.отчёт'!$A$2:$F$3000,6,FALSE),"-")</f>
        <v>-</v>
      </c>
      <c r="AE186" s="9" t="str">
        <f>IFERROR(VLOOKUP(CONCATENATE($A186,AE$1),'Исх-увл.отчёт'!$A$2:$F$3000,6,FALSE),"-")</f>
        <v>-</v>
      </c>
      <c r="AF186" s="9" t="str">
        <f>IFERROR(VLOOKUP(CONCATENATE($A186,AF$1),'Исх-увл.отчёт'!$A$2:$F$3000,6,FALSE),"-")</f>
        <v>-</v>
      </c>
      <c r="AG186" s="9" t="str">
        <f>IFERROR(VLOOKUP(CONCATENATE($A186,AG$1),'Исх-увл.отчёт'!$A$2:$F$3000,6,FALSE),"-")</f>
        <v>-</v>
      </c>
      <c r="AH186" s="9" t="str">
        <f>IFERROR(VLOOKUP(CONCATENATE($A186,AH$1),'Исх-увл.отчёт'!$A$2:$F$3000,6,FALSE),"-")</f>
        <v>-</v>
      </c>
      <c r="AI186" s="9" t="str">
        <f>IFERROR(VLOOKUP(CONCATENATE($A186,AI$1),'Исх-увл.отчёт'!$A$2:$F$3000,6,FALSE),"-")</f>
        <v>-</v>
      </c>
      <c r="AJ186" s="9" t="str">
        <f>IFERROR(VLOOKUP(CONCATENATE($A186,AJ$1),'Исх-увл.отчёт'!$A$2:$F$3000,6,FALSE),"-")</f>
        <v>-</v>
      </c>
      <c r="AK186" s="9" t="str">
        <f>IFERROR(VLOOKUP(CONCATENATE($A186,AK$1),'Исх-увл.отчёт'!$A$2:$F$3000,6,FALSE),"-")</f>
        <v>-</v>
      </c>
      <c r="AL186" s="9" t="str">
        <f>IFERROR(VLOOKUP(CONCATENATE($A186,AL$1),'Исх-увл.отчёт'!$A$2:$F$3000,6,FALSE),"-")</f>
        <v>-</v>
      </c>
      <c r="AM186" s="9" t="str">
        <f>IFERROR(VLOOKUP(CONCATENATE($A186,AM$1),'Исх-увл.отчёт'!$A$2:$F$3000,6,FALSE),"-")</f>
        <v>-</v>
      </c>
      <c r="AN186" s="9" t="str">
        <f>IFERROR(VLOOKUP(CONCATENATE($A186,AN$1),'Исх-увл.отчёт'!$A$2:$F$3000,6,FALSE),"-")</f>
        <v>-</v>
      </c>
      <c r="AO186" s="9" t="str">
        <f>IFERROR(VLOOKUP(CONCATENATE($A186,AO$1),'Исх-увл.отчёт'!$A$2:$F$3000,6,FALSE),"-")</f>
        <v>-</v>
      </c>
      <c r="AP186" s="9" t="str">
        <f>IFERROR(VLOOKUP(CONCATENATE($A186,AP$1),'Исх-увл.отчёт'!$A$2:$F$3000,6,FALSE),"-")</f>
        <v>-</v>
      </c>
      <c r="AQ186" s="9" t="str">
        <f>IFERROR(VLOOKUP(CONCATENATE($A186,AQ$1),'Исх-увл.отчёт'!$A$2:$F$3000,6,FALSE),"-")</f>
        <v>-</v>
      </c>
      <c r="AR186" s="9" t="str">
        <f>IFERROR(VLOOKUP(CONCATENATE($A186,AR$1),'Исх-увл.отчёт'!$A$2:$F$3000,6,FALSE),"-")</f>
        <v>-</v>
      </c>
      <c r="AS186" s="9" t="str">
        <f>IFERROR(VLOOKUP(CONCATENATE($A186,AS$1),'Исх-увл.отчёт'!$A$2:$F$3000,6,FALSE),"-")</f>
        <v>-</v>
      </c>
      <c r="AT186" s="9" t="str">
        <f>IFERROR(VLOOKUP(CONCATENATE($A186,AT$1),'Исх-увл.отчёт'!$A$2:$F$3000,6,FALSE),"-")</f>
        <v>-</v>
      </c>
      <c r="AU186" s="9" t="str">
        <f>IFERROR(VLOOKUP(CONCATENATE($A186,AU$1),'Исх-увл.отчёт'!$A$2:$F$3000,6,FALSE),"-")</f>
        <v>-</v>
      </c>
      <c r="AV186" s="9" t="str">
        <f>IFERROR(VLOOKUP(CONCATENATE($A186,AV$1),'Исх-увл.отчёт'!$A$2:$F$3000,6,FALSE),"-")</f>
        <v>-</v>
      </c>
      <c r="AW186" s="9" t="str">
        <f>IFERROR(VLOOKUP(CONCATENATE($A186,AW$1),'Исх-увл.отчёт'!$A$2:$F$3000,6,FALSE),"-")</f>
        <v>-</v>
      </c>
      <c r="AX186" s="9" t="str">
        <f>IFERROR(VLOOKUP(CONCATENATE($A186,AX$1),'Исх-увл.отчёт'!$A$2:$F$3000,6,FALSE),"-")</f>
        <v>-</v>
      </c>
      <c r="AY186" s="9" t="str">
        <f>IFERROR(VLOOKUP(CONCATENATE($A186,AY$1),'Исх-увл.отчёт'!$A$2:$F$3000,6,FALSE),"-")</f>
        <v>-</v>
      </c>
      <c r="AZ186" s="9" t="str">
        <f>IFERROR(VLOOKUP(CONCATENATE($A186,AZ$1),'Исх-увл.отчёт'!$A$2:$F$3000,6,FALSE),"-")</f>
        <v>-</v>
      </c>
      <c r="BA186" s="9" t="str">
        <f>IFERROR(VLOOKUP(CONCATENATE($A186,BA$1),'Исх-увл.отчёт'!$A$2:$F$3000,6,FALSE),"-")</f>
        <v>-</v>
      </c>
      <c r="BB186" s="9" t="str">
        <f>IFERROR(VLOOKUP(CONCATENATE($A186,BB$1),'Исх-увл.отчёт'!$A$2:$F$3000,6,FALSE),"-")</f>
        <v>-</v>
      </c>
      <c r="BC186" s="9" t="str">
        <f>IFERROR(VLOOKUP(CONCATENATE($A186,BC$1),'Исх-увл.отчёт'!$A$2:$F$3000,6,FALSE),"-")</f>
        <v>-</v>
      </c>
      <c r="BD186" s="9" t="str">
        <f>IFERROR(VLOOKUP(CONCATENATE($A186,BD$1),'Исх-увл.отчёт'!$A$2:$F$3000,6,FALSE),"-")</f>
        <v>-</v>
      </c>
      <c r="BE186" s="9" t="str">
        <f>IFERROR(VLOOKUP(CONCATENATE($A186,BE$1),'Исх-увл.отчёт'!$A$2:$F$3000,6,FALSE),"-")</f>
        <v>-</v>
      </c>
      <c r="BF186" s="9" t="str">
        <f>IFERROR(VLOOKUP(CONCATENATE($A186,BF$1),'Исх-увл.отчёт'!$A$2:$F$3000,6,FALSE),"-")</f>
        <v>-</v>
      </c>
      <c r="BG186" s="9" t="str">
        <f>IFERROR(VLOOKUP(CONCATENATE($A186,BG$1),'Исх-увл.отчёт'!$A$2:$F$3000,6,FALSE),"-")</f>
        <v>-</v>
      </c>
      <c r="BH186" s="37"/>
    </row>
    <row r="187" spans="1:60">
      <c r="A187" s="125">
        <f t="shared" si="12"/>
        <v>86</v>
      </c>
      <c r="B187" s="9" t="str">
        <f>IFERROR(VLOOKUP(CONCATENATE($A187,B$1),'Исх-увл.отчёт'!$A$2:$F$3000,6,FALSE),"-")</f>
        <v>-</v>
      </c>
      <c r="C187" s="9" t="str">
        <f>IFERROR(VLOOKUP(CONCATENATE($A187,C$1),'Исх-увл.отчёт'!$A$2:$F$3000,6,FALSE),"-")</f>
        <v>-</v>
      </c>
      <c r="D187" s="9" t="str">
        <f>IFERROR(VLOOKUP(CONCATENATE($A187,D$1),'Исх-увл.отчёт'!$A$2:$F$3000,6,FALSE),"-")</f>
        <v>-</v>
      </c>
      <c r="E187" s="9" t="str">
        <f>IFERROR(VLOOKUP(CONCATENATE($A187,E$1),'Исх-увл.отчёт'!$A$2:$F$3000,6,FALSE),"-")</f>
        <v>-</v>
      </c>
      <c r="F187" s="9" t="str">
        <f>IFERROR(VLOOKUP(CONCATENATE($A187,F$1),'Исх-увл.отчёт'!$A$2:$F$3000,6,FALSE),"-")</f>
        <v>-</v>
      </c>
      <c r="G187" s="9" t="str">
        <f>IFERROR(VLOOKUP(CONCATENATE($A187,G$1),'Исх-увл.отчёт'!$A$2:$F$3000,6,FALSE),"-")</f>
        <v>-</v>
      </c>
      <c r="H187" s="9" t="str">
        <f>IFERROR(VLOOKUP(CONCATENATE($A187,H$1),'Исх-увл.отчёт'!$A$2:$F$3000,6,FALSE),"-")</f>
        <v>-</v>
      </c>
      <c r="I187" s="9" t="str">
        <f>IFERROR(VLOOKUP(CONCATENATE($A187,I$1),'Исх-увл.отчёт'!$A$2:$F$3000,6,FALSE),"-")</f>
        <v>-</v>
      </c>
      <c r="J187" s="9" t="str">
        <f>IFERROR(VLOOKUP(CONCATENATE($A187,J$1),'Исх-увл.отчёт'!$A$2:$F$3000,6,FALSE),"-")</f>
        <v>-</v>
      </c>
      <c r="K187" s="9" t="str">
        <f>IFERROR(VLOOKUP(CONCATENATE($A187,K$1),'Исх-увл.отчёт'!$A$2:$F$3000,6,FALSE),"-")</f>
        <v>-</v>
      </c>
      <c r="L187" s="9" t="str">
        <f>IFERROR(VLOOKUP(CONCATENATE($A187,L$1),'Исх-увл.отчёт'!$A$2:$F$3000,6,FALSE),"-")</f>
        <v>-</v>
      </c>
      <c r="M187" s="9" t="str">
        <f>IFERROR(VLOOKUP(CONCATENATE($A187,M$1),'Исх-увл.отчёт'!$A$2:$F$3000,6,FALSE),"-")</f>
        <v>-</v>
      </c>
      <c r="N187" s="9" t="str">
        <f>IFERROR(VLOOKUP(CONCATENATE($A187,N$1),'Исх-увл.отчёт'!$A$2:$F$3000,6,FALSE),"-")</f>
        <v>-</v>
      </c>
      <c r="O187" s="9" t="str">
        <f>IFERROR(VLOOKUP(CONCATENATE($A187,O$1),'Исх-увл.отчёт'!$A$2:$F$3000,6,FALSE),"-")</f>
        <v>-</v>
      </c>
      <c r="P187" s="9" t="str">
        <f>IFERROR(VLOOKUP(CONCATENATE($A187,P$1),'Исх-увл.отчёт'!$A$2:$F$3000,6,FALSE),"-")</f>
        <v>-</v>
      </c>
      <c r="Q187" s="9" t="str">
        <f>IFERROR(VLOOKUP(CONCATENATE($A187,Q$1),'Исх-увл.отчёт'!$A$2:$F$3000,6,FALSE),"-")</f>
        <v>-</v>
      </c>
      <c r="R187" s="9" t="str">
        <f>IFERROR(VLOOKUP(CONCATENATE($A187,R$1),'Исх-увл.отчёт'!$A$2:$F$3000,6,FALSE),"-")</f>
        <v>-</v>
      </c>
      <c r="S187" s="9" t="str">
        <f>IFERROR(VLOOKUP(CONCATENATE($A187,S$1),'Исх-увл.отчёт'!$A$2:$F$3000,6,FALSE),"-")</f>
        <v>-</v>
      </c>
      <c r="T187" s="9" t="str">
        <f>IFERROR(VLOOKUP(CONCATENATE($A187,T$1),'Исх-увл.отчёт'!$A$2:$F$3000,6,FALSE),"-")</f>
        <v>-</v>
      </c>
      <c r="U187" s="9" t="str">
        <f>IFERROR(VLOOKUP(CONCATENATE($A187,U$1),'Исх-увл.отчёт'!$A$2:$F$3000,6,FALSE),"-")</f>
        <v>-</v>
      </c>
      <c r="V187" s="9" t="str">
        <f>IFERROR(VLOOKUP(CONCATENATE($A187,V$1),'Исх-увл.отчёт'!$A$2:$F$3000,6,FALSE),"-")</f>
        <v>-</v>
      </c>
      <c r="W187" s="9" t="str">
        <f>IFERROR(VLOOKUP(CONCATENATE($A187,W$1),'Исх-увл.отчёт'!$A$2:$F$3000,6,FALSE),"-")</f>
        <v>-</v>
      </c>
      <c r="X187" s="9" t="str">
        <f>IFERROR(VLOOKUP(CONCATENATE($A187,X$1),'Исх-увл.отчёт'!$A$2:$F$3000,6,FALSE),"-")</f>
        <v>-</v>
      </c>
      <c r="Y187" s="9" t="str">
        <f>IFERROR(VLOOKUP(CONCATENATE($A187,Y$1),'Исх-увл.отчёт'!$A$2:$F$3000,6,FALSE),"-")</f>
        <v>-</v>
      </c>
      <c r="Z187" s="9" t="str">
        <f>IFERROR(VLOOKUP(CONCATENATE($A187,Z$1),'Исх-увл.отчёт'!$A$2:$F$3000,6,FALSE),"-")</f>
        <v>-</v>
      </c>
      <c r="AA187" s="9" t="str">
        <f>IFERROR(VLOOKUP(CONCATENATE($A187,AA$1),'Исх-увл.отчёт'!$A$2:$F$3000,6,FALSE),"-")</f>
        <v>-</v>
      </c>
      <c r="AB187" s="9" t="str">
        <f>IFERROR(VLOOKUP(CONCATENATE($A187,AB$1),'Исх-увл.отчёт'!$A$2:$F$3000,6,FALSE),"-")</f>
        <v>-</v>
      </c>
      <c r="AC187" s="9" t="str">
        <f>IFERROR(VLOOKUP(CONCATENATE($A187,AC$1),'Исх-увл.отчёт'!$A$2:$F$3000,6,FALSE),"-")</f>
        <v>-</v>
      </c>
      <c r="AD187" s="9" t="str">
        <f>IFERROR(VLOOKUP(CONCATENATE($A187,AD$1),'Исх-увл.отчёт'!$A$2:$F$3000,6,FALSE),"-")</f>
        <v>-</v>
      </c>
      <c r="AE187" s="9" t="str">
        <f>IFERROR(VLOOKUP(CONCATENATE($A187,AE$1),'Исх-увл.отчёт'!$A$2:$F$3000,6,FALSE),"-")</f>
        <v>-</v>
      </c>
      <c r="AF187" s="9" t="str">
        <f>IFERROR(VLOOKUP(CONCATENATE($A187,AF$1),'Исх-увл.отчёт'!$A$2:$F$3000,6,FALSE),"-")</f>
        <v>-</v>
      </c>
      <c r="AG187" s="9" t="str">
        <f>IFERROR(VLOOKUP(CONCATENATE($A187,AG$1),'Исх-увл.отчёт'!$A$2:$F$3000,6,FALSE),"-")</f>
        <v>-</v>
      </c>
      <c r="AH187" s="9" t="str">
        <f>IFERROR(VLOOKUP(CONCATENATE($A187,AH$1),'Исх-увл.отчёт'!$A$2:$F$3000,6,FALSE),"-")</f>
        <v>-</v>
      </c>
      <c r="AI187" s="9" t="str">
        <f>IFERROR(VLOOKUP(CONCATENATE($A187,AI$1),'Исх-увл.отчёт'!$A$2:$F$3000,6,FALSE),"-")</f>
        <v>-</v>
      </c>
      <c r="AJ187" s="9" t="str">
        <f>IFERROR(VLOOKUP(CONCATENATE($A187,AJ$1),'Исх-увл.отчёт'!$A$2:$F$3000,6,FALSE),"-")</f>
        <v>-</v>
      </c>
      <c r="AK187" s="9" t="str">
        <f>IFERROR(VLOOKUP(CONCATENATE($A187,AK$1),'Исх-увл.отчёт'!$A$2:$F$3000,6,FALSE),"-")</f>
        <v>-</v>
      </c>
      <c r="AL187" s="9" t="str">
        <f>IFERROR(VLOOKUP(CONCATENATE($A187,AL$1),'Исх-увл.отчёт'!$A$2:$F$3000,6,FALSE),"-")</f>
        <v>-</v>
      </c>
      <c r="AM187" s="9" t="str">
        <f>IFERROR(VLOOKUP(CONCATENATE($A187,AM$1),'Исх-увл.отчёт'!$A$2:$F$3000,6,FALSE),"-")</f>
        <v>-</v>
      </c>
      <c r="AN187" s="9" t="str">
        <f>IFERROR(VLOOKUP(CONCATENATE($A187,AN$1),'Исх-увл.отчёт'!$A$2:$F$3000,6,FALSE),"-")</f>
        <v>-</v>
      </c>
      <c r="AO187" s="9" t="str">
        <f>IFERROR(VLOOKUP(CONCATENATE($A187,AO$1),'Исх-увл.отчёт'!$A$2:$F$3000,6,FALSE),"-")</f>
        <v>-</v>
      </c>
      <c r="AP187" s="9" t="str">
        <f>IFERROR(VLOOKUP(CONCATENATE($A187,AP$1),'Исх-увл.отчёт'!$A$2:$F$3000,6,FALSE),"-")</f>
        <v>-</v>
      </c>
      <c r="AQ187" s="9" t="str">
        <f>IFERROR(VLOOKUP(CONCATENATE($A187,AQ$1),'Исх-увл.отчёт'!$A$2:$F$3000,6,FALSE),"-")</f>
        <v>-</v>
      </c>
      <c r="AR187" s="9" t="str">
        <f>IFERROR(VLOOKUP(CONCATENATE($A187,AR$1),'Исх-увл.отчёт'!$A$2:$F$3000,6,FALSE),"-")</f>
        <v>-</v>
      </c>
      <c r="AS187" s="9" t="str">
        <f>IFERROR(VLOOKUP(CONCATENATE($A187,AS$1),'Исх-увл.отчёт'!$A$2:$F$3000,6,FALSE),"-")</f>
        <v>-</v>
      </c>
      <c r="AT187" s="9" t="str">
        <f>IFERROR(VLOOKUP(CONCATENATE($A187,AT$1),'Исх-увл.отчёт'!$A$2:$F$3000,6,FALSE),"-")</f>
        <v>-</v>
      </c>
      <c r="AU187" s="9" t="str">
        <f>IFERROR(VLOOKUP(CONCATENATE($A187,AU$1),'Исх-увл.отчёт'!$A$2:$F$3000,6,FALSE),"-")</f>
        <v>-</v>
      </c>
      <c r="AV187" s="9" t="str">
        <f>IFERROR(VLOOKUP(CONCATENATE($A187,AV$1),'Исх-увл.отчёт'!$A$2:$F$3000,6,FALSE),"-")</f>
        <v>-</v>
      </c>
      <c r="AW187" s="9" t="str">
        <f>IFERROR(VLOOKUP(CONCATENATE($A187,AW$1),'Исх-увл.отчёт'!$A$2:$F$3000,6,FALSE),"-")</f>
        <v>-</v>
      </c>
      <c r="AX187" s="9" t="str">
        <f>IFERROR(VLOOKUP(CONCATENATE($A187,AX$1),'Исх-увл.отчёт'!$A$2:$F$3000,6,FALSE),"-")</f>
        <v>-</v>
      </c>
      <c r="AY187" s="9" t="str">
        <f>IFERROR(VLOOKUP(CONCATENATE($A187,AY$1),'Исх-увл.отчёт'!$A$2:$F$3000,6,FALSE),"-")</f>
        <v>-</v>
      </c>
      <c r="AZ187" s="9" t="str">
        <f>IFERROR(VLOOKUP(CONCATENATE($A187,AZ$1),'Исх-увл.отчёт'!$A$2:$F$3000,6,FALSE),"-")</f>
        <v>-</v>
      </c>
      <c r="BA187" s="9" t="str">
        <f>IFERROR(VLOOKUP(CONCATENATE($A187,BA$1),'Исх-увл.отчёт'!$A$2:$F$3000,6,FALSE),"-")</f>
        <v>-</v>
      </c>
      <c r="BB187" s="9" t="str">
        <f>IFERROR(VLOOKUP(CONCATENATE($A187,BB$1),'Исх-увл.отчёт'!$A$2:$F$3000,6,FALSE),"-")</f>
        <v>-</v>
      </c>
      <c r="BC187" s="9" t="str">
        <f>IFERROR(VLOOKUP(CONCATENATE($A187,BC$1),'Исх-увл.отчёт'!$A$2:$F$3000,6,FALSE),"-")</f>
        <v>-</v>
      </c>
      <c r="BD187" s="9" t="str">
        <f>IFERROR(VLOOKUP(CONCATENATE($A187,BD$1),'Исх-увл.отчёт'!$A$2:$F$3000,6,FALSE),"-")</f>
        <v>-</v>
      </c>
      <c r="BE187" s="9" t="str">
        <f>IFERROR(VLOOKUP(CONCATENATE($A187,BE$1),'Исх-увл.отчёт'!$A$2:$F$3000,6,FALSE),"-")</f>
        <v>-</v>
      </c>
      <c r="BF187" s="9" t="str">
        <f>IFERROR(VLOOKUP(CONCATENATE($A187,BF$1),'Исх-увл.отчёт'!$A$2:$F$3000,6,FALSE),"-")</f>
        <v>-</v>
      </c>
      <c r="BG187" s="9" t="str">
        <f>IFERROR(VLOOKUP(CONCATENATE($A187,BG$1),'Исх-увл.отчёт'!$A$2:$F$3000,6,FALSE),"-")</f>
        <v>-</v>
      </c>
      <c r="BH187" s="37"/>
    </row>
    <row r="188" spans="1:60">
      <c r="A188" s="125">
        <f t="shared" si="12"/>
        <v>87</v>
      </c>
      <c r="B188" s="9" t="str">
        <f>IFERROR(VLOOKUP(CONCATENATE($A188,B$1),'Исх-увл.отчёт'!$A$2:$F$3000,6,FALSE),"-")</f>
        <v>-</v>
      </c>
      <c r="C188" s="9" t="str">
        <f>IFERROR(VLOOKUP(CONCATENATE($A188,C$1),'Исх-увл.отчёт'!$A$2:$F$3000,6,FALSE),"-")</f>
        <v>-</v>
      </c>
      <c r="D188" s="9" t="str">
        <f>IFERROR(VLOOKUP(CONCATENATE($A188,D$1),'Исх-увл.отчёт'!$A$2:$F$3000,6,FALSE),"-")</f>
        <v>-</v>
      </c>
      <c r="E188" s="9" t="str">
        <f>IFERROR(VLOOKUP(CONCATENATE($A188,E$1),'Исх-увл.отчёт'!$A$2:$F$3000,6,FALSE),"-")</f>
        <v>-</v>
      </c>
      <c r="F188" s="9" t="str">
        <f>IFERROR(VLOOKUP(CONCATENATE($A188,F$1),'Исх-увл.отчёт'!$A$2:$F$3000,6,FALSE),"-")</f>
        <v>-</v>
      </c>
      <c r="G188" s="9" t="str">
        <f>IFERROR(VLOOKUP(CONCATENATE($A188,G$1),'Исх-увл.отчёт'!$A$2:$F$3000,6,FALSE),"-")</f>
        <v>-</v>
      </c>
      <c r="H188" s="9" t="str">
        <f>IFERROR(VLOOKUP(CONCATENATE($A188,H$1),'Исх-увл.отчёт'!$A$2:$F$3000,6,FALSE),"-")</f>
        <v>-</v>
      </c>
      <c r="I188" s="9" t="str">
        <f>IFERROR(VLOOKUP(CONCATENATE($A188,I$1),'Исх-увл.отчёт'!$A$2:$F$3000,6,FALSE),"-")</f>
        <v>-</v>
      </c>
      <c r="J188" s="9" t="str">
        <f>IFERROR(VLOOKUP(CONCATENATE($A188,J$1),'Исх-увл.отчёт'!$A$2:$F$3000,6,FALSE),"-")</f>
        <v>-</v>
      </c>
      <c r="K188" s="9" t="str">
        <f>IFERROR(VLOOKUP(CONCATENATE($A188,K$1),'Исх-увл.отчёт'!$A$2:$F$3000,6,FALSE),"-")</f>
        <v>-</v>
      </c>
      <c r="L188" s="9" t="str">
        <f>IFERROR(VLOOKUP(CONCATENATE($A188,L$1),'Исх-увл.отчёт'!$A$2:$F$3000,6,FALSE),"-")</f>
        <v>-</v>
      </c>
      <c r="M188" s="9" t="str">
        <f>IFERROR(VLOOKUP(CONCATENATE($A188,M$1),'Исх-увл.отчёт'!$A$2:$F$3000,6,FALSE),"-")</f>
        <v>-</v>
      </c>
      <c r="N188" s="9" t="str">
        <f>IFERROR(VLOOKUP(CONCATENATE($A188,N$1),'Исх-увл.отчёт'!$A$2:$F$3000,6,FALSE),"-")</f>
        <v>-</v>
      </c>
      <c r="O188" s="9" t="str">
        <f>IFERROR(VLOOKUP(CONCATENATE($A188,O$1),'Исх-увл.отчёт'!$A$2:$F$3000,6,FALSE),"-")</f>
        <v>-</v>
      </c>
      <c r="P188" s="9" t="str">
        <f>IFERROR(VLOOKUP(CONCATENATE($A188,P$1),'Исх-увл.отчёт'!$A$2:$F$3000,6,FALSE),"-")</f>
        <v>-</v>
      </c>
      <c r="Q188" s="9" t="str">
        <f>IFERROR(VLOOKUP(CONCATENATE($A188,Q$1),'Исх-увл.отчёт'!$A$2:$F$3000,6,FALSE),"-")</f>
        <v>-</v>
      </c>
      <c r="R188" s="9" t="str">
        <f>IFERROR(VLOOKUP(CONCATENATE($A188,R$1),'Исх-увл.отчёт'!$A$2:$F$3000,6,FALSE),"-")</f>
        <v>-</v>
      </c>
      <c r="S188" s="9" t="str">
        <f>IFERROR(VLOOKUP(CONCATENATE($A188,S$1),'Исх-увл.отчёт'!$A$2:$F$3000,6,FALSE),"-")</f>
        <v>-</v>
      </c>
      <c r="T188" s="9" t="str">
        <f>IFERROR(VLOOKUP(CONCATENATE($A188,T$1),'Исх-увл.отчёт'!$A$2:$F$3000,6,FALSE),"-")</f>
        <v>-</v>
      </c>
      <c r="U188" s="9" t="str">
        <f>IFERROR(VLOOKUP(CONCATENATE($A188,U$1),'Исх-увл.отчёт'!$A$2:$F$3000,6,FALSE),"-")</f>
        <v>-</v>
      </c>
      <c r="V188" s="9" t="str">
        <f>IFERROR(VLOOKUP(CONCATENATE($A188,V$1),'Исх-увл.отчёт'!$A$2:$F$3000,6,FALSE),"-")</f>
        <v>-</v>
      </c>
      <c r="W188" s="9" t="str">
        <f>IFERROR(VLOOKUP(CONCATENATE($A188,W$1),'Исх-увл.отчёт'!$A$2:$F$3000,6,FALSE),"-")</f>
        <v>-</v>
      </c>
      <c r="X188" s="9" t="str">
        <f>IFERROR(VLOOKUP(CONCATENATE($A188,X$1),'Исх-увл.отчёт'!$A$2:$F$3000,6,FALSE),"-")</f>
        <v>-</v>
      </c>
      <c r="Y188" s="9" t="str">
        <f>IFERROR(VLOOKUP(CONCATENATE($A188,Y$1),'Исх-увл.отчёт'!$A$2:$F$3000,6,FALSE),"-")</f>
        <v>-</v>
      </c>
      <c r="Z188" s="9" t="str">
        <f>IFERROR(VLOOKUP(CONCATENATE($A188,Z$1),'Исх-увл.отчёт'!$A$2:$F$3000,6,FALSE),"-")</f>
        <v>-</v>
      </c>
      <c r="AA188" s="9" t="str">
        <f>IFERROR(VLOOKUP(CONCATENATE($A188,AA$1),'Исх-увл.отчёт'!$A$2:$F$3000,6,FALSE),"-")</f>
        <v>-</v>
      </c>
      <c r="AB188" s="9" t="str">
        <f>IFERROR(VLOOKUP(CONCATENATE($A188,AB$1),'Исх-увл.отчёт'!$A$2:$F$3000,6,FALSE),"-")</f>
        <v>-</v>
      </c>
      <c r="AC188" s="9" t="str">
        <f>IFERROR(VLOOKUP(CONCATENATE($A188,AC$1),'Исх-увл.отчёт'!$A$2:$F$3000,6,FALSE),"-")</f>
        <v>-</v>
      </c>
      <c r="AD188" s="9" t="str">
        <f>IFERROR(VLOOKUP(CONCATENATE($A188,AD$1),'Исх-увл.отчёт'!$A$2:$F$3000,6,FALSE),"-")</f>
        <v>-</v>
      </c>
      <c r="AE188" s="9" t="str">
        <f>IFERROR(VLOOKUP(CONCATENATE($A188,AE$1),'Исх-увл.отчёт'!$A$2:$F$3000,6,FALSE),"-")</f>
        <v>-</v>
      </c>
      <c r="AF188" s="9" t="str">
        <f>IFERROR(VLOOKUP(CONCATENATE($A188,AF$1),'Исх-увл.отчёт'!$A$2:$F$3000,6,FALSE),"-")</f>
        <v>-</v>
      </c>
      <c r="AG188" s="9" t="str">
        <f>IFERROR(VLOOKUP(CONCATENATE($A188,AG$1),'Исх-увл.отчёт'!$A$2:$F$3000,6,FALSE),"-")</f>
        <v>-</v>
      </c>
      <c r="AH188" s="9" t="str">
        <f>IFERROR(VLOOKUP(CONCATENATE($A188,AH$1),'Исх-увл.отчёт'!$A$2:$F$3000,6,FALSE),"-")</f>
        <v>-</v>
      </c>
      <c r="AI188" s="9" t="str">
        <f>IFERROR(VLOOKUP(CONCATENATE($A188,AI$1),'Исх-увл.отчёт'!$A$2:$F$3000,6,FALSE),"-")</f>
        <v>-</v>
      </c>
      <c r="AJ188" s="9" t="str">
        <f>IFERROR(VLOOKUP(CONCATENATE($A188,AJ$1),'Исх-увл.отчёт'!$A$2:$F$3000,6,FALSE),"-")</f>
        <v>-</v>
      </c>
      <c r="AK188" s="9" t="str">
        <f>IFERROR(VLOOKUP(CONCATENATE($A188,AK$1),'Исх-увл.отчёт'!$A$2:$F$3000,6,FALSE),"-")</f>
        <v>-</v>
      </c>
      <c r="AL188" s="9" t="str">
        <f>IFERROR(VLOOKUP(CONCATENATE($A188,AL$1),'Исх-увл.отчёт'!$A$2:$F$3000,6,FALSE),"-")</f>
        <v>-</v>
      </c>
      <c r="AM188" s="9" t="str">
        <f>IFERROR(VLOOKUP(CONCATENATE($A188,AM$1),'Исх-увл.отчёт'!$A$2:$F$3000,6,FALSE),"-")</f>
        <v>-</v>
      </c>
      <c r="AN188" s="9" t="str">
        <f>IFERROR(VLOOKUP(CONCATENATE($A188,AN$1),'Исх-увл.отчёт'!$A$2:$F$3000,6,FALSE),"-")</f>
        <v>-</v>
      </c>
      <c r="AO188" s="9" t="str">
        <f>IFERROR(VLOOKUP(CONCATENATE($A188,AO$1),'Исх-увл.отчёт'!$A$2:$F$3000,6,FALSE),"-")</f>
        <v>-</v>
      </c>
      <c r="AP188" s="9" t="str">
        <f>IFERROR(VLOOKUP(CONCATENATE($A188,AP$1),'Исх-увл.отчёт'!$A$2:$F$3000,6,FALSE),"-")</f>
        <v>-</v>
      </c>
      <c r="AQ188" s="9" t="str">
        <f>IFERROR(VLOOKUP(CONCATENATE($A188,AQ$1),'Исх-увл.отчёт'!$A$2:$F$3000,6,FALSE),"-")</f>
        <v>-</v>
      </c>
      <c r="AR188" s="9" t="str">
        <f>IFERROR(VLOOKUP(CONCATENATE($A188,AR$1),'Исх-увл.отчёт'!$A$2:$F$3000,6,FALSE),"-")</f>
        <v>-</v>
      </c>
      <c r="AS188" s="9" t="str">
        <f>IFERROR(VLOOKUP(CONCATENATE($A188,AS$1),'Исх-увл.отчёт'!$A$2:$F$3000,6,FALSE),"-")</f>
        <v>-</v>
      </c>
      <c r="AT188" s="9" t="str">
        <f>IFERROR(VLOOKUP(CONCATENATE($A188,AT$1),'Исх-увл.отчёт'!$A$2:$F$3000,6,FALSE),"-")</f>
        <v>-</v>
      </c>
      <c r="AU188" s="9" t="str">
        <f>IFERROR(VLOOKUP(CONCATENATE($A188,AU$1),'Исх-увл.отчёт'!$A$2:$F$3000,6,FALSE),"-")</f>
        <v>-</v>
      </c>
      <c r="AV188" s="9" t="str">
        <f>IFERROR(VLOOKUP(CONCATENATE($A188,AV$1),'Исх-увл.отчёт'!$A$2:$F$3000,6,FALSE),"-")</f>
        <v>-</v>
      </c>
      <c r="AW188" s="9" t="str">
        <f>IFERROR(VLOOKUP(CONCATENATE($A188,AW$1),'Исх-увл.отчёт'!$A$2:$F$3000,6,FALSE),"-")</f>
        <v>-</v>
      </c>
      <c r="AX188" s="9" t="str">
        <f>IFERROR(VLOOKUP(CONCATENATE($A188,AX$1),'Исх-увл.отчёт'!$A$2:$F$3000,6,FALSE),"-")</f>
        <v>-</v>
      </c>
      <c r="AY188" s="9" t="str">
        <f>IFERROR(VLOOKUP(CONCATENATE($A188,AY$1),'Исх-увл.отчёт'!$A$2:$F$3000,6,FALSE),"-")</f>
        <v>-</v>
      </c>
      <c r="AZ188" s="9" t="str">
        <f>IFERROR(VLOOKUP(CONCATENATE($A188,AZ$1),'Исх-увл.отчёт'!$A$2:$F$3000,6,FALSE),"-")</f>
        <v>-</v>
      </c>
      <c r="BA188" s="9" t="str">
        <f>IFERROR(VLOOKUP(CONCATENATE($A188,BA$1),'Исх-увл.отчёт'!$A$2:$F$3000,6,FALSE),"-")</f>
        <v>-</v>
      </c>
      <c r="BB188" s="9" t="str">
        <f>IFERROR(VLOOKUP(CONCATENATE($A188,BB$1),'Исх-увл.отчёт'!$A$2:$F$3000,6,FALSE),"-")</f>
        <v>-</v>
      </c>
      <c r="BC188" s="9" t="str">
        <f>IFERROR(VLOOKUP(CONCATENATE($A188,BC$1),'Исх-увл.отчёт'!$A$2:$F$3000,6,FALSE),"-")</f>
        <v>-</v>
      </c>
      <c r="BD188" s="9" t="str">
        <f>IFERROR(VLOOKUP(CONCATENATE($A188,BD$1),'Исх-увл.отчёт'!$A$2:$F$3000,6,FALSE),"-")</f>
        <v>-</v>
      </c>
      <c r="BE188" s="9" t="str">
        <f>IFERROR(VLOOKUP(CONCATENATE($A188,BE$1),'Исх-увл.отчёт'!$A$2:$F$3000,6,FALSE),"-")</f>
        <v>-</v>
      </c>
      <c r="BF188" s="9" t="str">
        <f>IFERROR(VLOOKUP(CONCATENATE($A188,BF$1),'Исх-увл.отчёт'!$A$2:$F$3000,6,FALSE),"-")</f>
        <v>-</v>
      </c>
      <c r="BG188" s="9" t="str">
        <f>IFERROR(VLOOKUP(CONCATENATE($A188,BG$1),'Исх-увл.отчёт'!$A$2:$F$3000,6,FALSE),"-")</f>
        <v>-</v>
      </c>
      <c r="BH188" s="37"/>
    </row>
    <row r="189" spans="1:60">
      <c r="A189" s="125">
        <f t="shared" si="12"/>
        <v>88</v>
      </c>
      <c r="B189" s="9" t="str">
        <f>IFERROR(VLOOKUP(CONCATENATE($A189,B$1),'Исх-увл.отчёт'!$A$2:$F$3000,6,FALSE),"-")</f>
        <v>-</v>
      </c>
      <c r="C189" s="9" t="str">
        <f>IFERROR(VLOOKUP(CONCATENATE($A189,C$1),'Исх-увл.отчёт'!$A$2:$F$3000,6,FALSE),"-")</f>
        <v>-</v>
      </c>
      <c r="D189" s="9" t="str">
        <f>IFERROR(VLOOKUP(CONCATENATE($A189,D$1),'Исх-увл.отчёт'!$A$2:$F$3000,6,FALSE),"-")</f>
        <v>-</v>
      </c>
      <c r="E189" s="9" t="str">
        <f>IFERROR(VLOOKUP(CONCATENATE($A189,E$1),'Исх-увл.отчёт'!$A$2:$F$3000,6,FALSE),"-")</f>
        <v>-</v>
      </c>
      <c r="F189" s="9" t="str">
        <f>IFERROR(VLOOKUP(CONCATENATE($A189,F$1),'Исх-увл.отчёт'!$A$2:$F$3000,6,FALSE),"-")</f>
        <v>-</v>
      </c>
      <c r="G189" s="9" t="str">
        <f>IFERROR(VLOOKUP(CONCATENATE($A189,G$1),'Исх-увл.отчёт'!$A$2:$F$3000,6,FALSE),"-")</f>
        <v>-</v>
      </c>
      <c r="H189" s="9" t="str">
        <f>IFERROR(VLOOKUP(CONCATENATE($A189,H$1),'Исх-увл.отчёт'!$A$2:$F$3000,6,FALSE),"-")</f>
        <v>-</v>
      </c>
      <c r="I189" s="9" t="str">
        <f>IFERROR(VLOOKUP(CONCATENATE($A189,I$1),'Исх-увл.отчёт'!$A$2:$F$3000,6,FALSE),"-")</f>
        <v>-</v>
      </c>
      <c r="J189" s="9" t="str">
        <f>IFERROR(VLOOKUP(CONCATENATE($A189,J$1),'Исх-увл.отчёт'!$A$2:$F$3000,6,FALSE),"-")</f>
        <v>-</v>
      </c>
      <c r="K189" s="9" t="str">
        <f>IFERROR(VLOOKUP(CONCATENATE($A189,K$1),'Исх-увл.отчёт'!$A$2:$F$3000,6,FALSE),"-")</f>
        <v>-</v>
      </c>
      <c r="L189" s="9" t="str">
        <f>IFERROR(VLOOKUP(CONCATENATE($A189,L$1),'Исх-увл.отчёт'!$A$2:$F$3000,6,FALSE),"-")</f>
        <v>-</v>
      </c>
      <c r="M189" s="9" t="str">
        <f>IFERROR(VLOOKUP(CONCATENATE($A189,M$1),'Исх-увл.отчёт'!$A$2:$F$3000,6,FALSE),"-")</f>
        <v>-</v>
      </c>
      <c r="N189" s="9" t="str">
        <f>IFERROR(VLOOKUP(CONCATENATE($A189,N$1),'Исх-увл.отчёт'!$A$2:$F$3000,6,FALSE),"-")</f>
        <v>-</v>
      </c>
      <c r="O189" s="9" t="str">
        <f>IFERROR(VLOOKUP(CONCATENATE($A189,O$1),'Исх-увл.отчёт'!$A$2:$F$3000,6,FALSE),"-")</f>
        <v>-</v>
      </c>
      <c r="P189" s="9" t="str">
        <f>IFERROR(VLOOKUP(CONCATENATE($A189,P$1),'Исх-увл.отчёт'!$A$2:$F$3000,6,FALSE),"-")</f>
        <v>-</v>
      </c>
      <c r="Q189" s="9" t="str">
        <f>IFERROR(VLOOKUP(CONCATENATE($A189,Q$1),'Исх-увл.отчёт'!$A$2:$F$3000,6,FALSE),"-")</f>
        <v>-</v>
      </c>
      <c r="R189" s="9" t="str">
        <f>IFERROR(VLOOKUP(CONCATENATE($A189,R$1),'Исх-увл.отчёт'!$A$2:$F$3000,6,FALSE),"-")</f>
        <v>-</v>
      </c>
      <c r="S189" s="9" t="str">
        <f>IFERROR(VLOOKUP(CONCATENATE($A189,S$1),'Исх-увл.отчёт'!$A$2:$F$3000,6,FALSE),"-")</f>
        <v>-</v>
      </c>
      <c r="T189" s="9" t="str">
        <f>IFERROR(VLOOKUP(CONCATENATE($A189,T$1),'Исх-увл.отчёт'!$A$2:$F$3000,6,FALSE),"-")</f>
        <v>-</v>
      </c>
      <c r="U189" s="9" t="str">
        <f>IFERROR(VLOOKUP(CONCATENATE($A189,U$1),'Исх-увл.отчёт'!$A$2:$F$3000,6,FALSE),"-")</f>
        <v>-</v>
      </c>
      <c r="V189" s="9" t="str">
        <f>IFERROR(VLOOKUP(CONCATENATE($A189,V$1),'Исх-увл.отчёт'!$A$2:$F$3000,6,FALSE),"-")</f>
        <v>-</v>
      </c>
      <c r="W189" s="9" t="str">
        <f>IFERROR(VLOOKUP(CONCATENATE($A189,W$1),'Исх-увл.отчёт'!$A$2:$F$3000,6,FALSE),"-")</f>
        <v>-</v>
      </c>
      <c r="X189" s="9" t="str">
        <f>IFERROR(VLOOKUP(CONCATENATE($A189,X$1),'Исх-увл.отчёт'!$A$2:$F$3000,6,FALSE),"-")</f>
        <v>-</v>
      </c>
      <c r="Y189" s="9" t="str">
        <f>IFERROR(VLOOKUP(CONCATENATE($A189,Y$1),'Исх-увл.отчёт'!$A$2:$F$3000,6,FALSE),"-")</f>
        <v>-</v>
      </c>
      <c r="Z189" s="9" t="str">
        <f>IFERROR(VLOOKUP(CONCATENATE($A189,Z$1),'Исх-увл.отчёт'!$A$2:$F$3000,6,FALSE),"-")</f>
        <v>-</v>
      </c>
      <c r="AA189" s="9" t="str">
        <f>IFERROR(VLOOKUP(CONCATENATE($A189,AA$1),'Исх-увл.отчёт'!$A$2:$F$3000,6,FALSE),"-")</f>
        <v>-</v>
      </c>
      <c r="AB189" s="9" t="str">
        <f>IFERROR(VLOOKUP(CONCATENATE($A189,AB$1),'Исх-увл.отчёт'!$A$2:$F$3000,6,FALSE),"-")</f>
        <v>-</v>
      </c>
      <c r="AC189" s="9" t="str">
        <f>IFERROR(VLOOKUP(CONCATENATE($A189,AC$1),'Исх-увл.отчёт'!$A$2:$F$3000,6,FALSE),"-")</f>
        <v>-</v>
      </c>
      <c r="AD189" s="9" t="str">
        <f>IFERROR(VLOOKUP(CONCATENATE($A189,AD$1),'Исх-увл.отчёт'!$A$2:$F$3000,6,FALSE),"-")</f>
        <v>-</v>
      </c>
      <c r="AE189" s="9" t="str">
        <f>IFERROR(VLOOKUP(CONCATENATE($A189,AE$1),'Исх-увл.отчёт'!$A$2:$F$3000,6,FALSE),"-")</f>
        <v>-</v>
      </c>
      <c r="AF189" s="9" t="str">
        <f>IFERROR(VLOOKUP(CONCATENATE($A189,AF$1),'Исх-увл.отчёт'!$A$2:$F$3000,6,FALSE),"-")</f>
        <v>-</v>
      </c>
      <c r="AG189" s="9" t="str">
        <f>IFERROR(VLOOKUP(CONCATENATE($A189,AG$1),'Исх-увл.отчёт'!$A$2:$F$3000,6,FALSE),"-")</f>
        <v>-</v>
      </c>
      <c r="AH189" s="9" t="str">
        <f>IFERROR(VLOOKUP(CONCATENATE($A189,AH$1),'Исх-увл.отчёт'!$A$2:$F$3000,6,FALSE),"-")</f>
        <v>-</v>
      </c>
      <c r="AI189" s="9" t="str">
        <f>IFERROR(VLOOKUP(CONCATENATE($A189,AI$1),'Исх-увл.отчёт'!$A$2:$F$3000,6,FALSE),"-")</f>
        <v>-</v>
      </c>
      <c r="AJ189" s="9" t="str">
        <f>IFERROR(VLOOKUP(CONCATENATE($A189,AJ$1),'Исх-увл.отчёт'!$A$2:$F$3000,6,FALSE),"-")</f>
        <v>-</v>
      </c>
      <c r="AK189" s="9" t="str">
        <f>IFERROR(VLOOKUP(CONCATENATE($A189,AK$1),'Исх-увл.отчёт'!$A$2:$F$3000,6,FALSE),"-")</f>
        <v>-</v>
      </c>
      <c r="AL189" s="9" t="str">
        <f>IFERROR(VLOOKUP(CONCATENATE($A189,AL$1),'Исх-увл.отчёт'!$A$2:$F$3000,6,FALSE),"-")</f>
        <v>-</v>
      </c>
      <c r="AM189" s="9" t="str">
        <f>IFERROR(VLOOKUP(CONCATENATE($A189,AM$1),'Исх-увл.отчёт'!$A$2:$F$3000,6,FALSE),"-")</f>
        <v>-</v>
      </c>
      <c r="AN189" s="9" t="str">
        <f>IFERROR(VLOOKUP(CONCATENATE($A189,AN$1),'Исх-увл.отчёт'!$A$2:$F$3000,6,FALSE),"-")</f>
        <v>-</v>
      </c>
      <c r="AO189" s="9" t="str">
        <f>IFERROR(VLOOKUP(CONCATENATE($A189,AO$1),'Исх-увл.отчёт'!$A$2:$F$3000,6,FALSE),"-")</f>
        <v>-</v>
      </c>
      <c r="AP189" s="9" t="str">
        <f>IFERROR(VLOOKUP(CONCATENATE($A189,AP$1),'Исх-увл.отчёт'!$A$2:$F$3000,6,FALSE),"-")</f>
        <v>-</v>
      </c>
      <c r="AQ189" s="9" t="str">
        <f>IFERROR(VLOOKUP(CONCATENATE($A189,AQ$1),'Исх-увл.отчёт'!$A$2:$F$3000,6,FALSE),"-")</f>
        <v>-</v>
      </c>
      <c r="AR189" s="9" t="str">
        <f>IFERROR(VLOOKUP(CONCATENATE($A189,AR$1),'Исх-увл.отчёт'!$A$2:$F$3000,6,FALSE),"-")</f>
        <v>-</v>
      </c>
      <c r="AS189" s="9" t="str">
        <f>IFERROR(VLOOKUP(CONCATENATE($A189,AS$1),'Исх-увл.отчёт'!$A$2:$F$3000,6,FALSE),"-")</f>
        <v>-</v>
      </c>
      <c r="AT189" s="9" t="str">
        <f>IFERROR(VLOOKUP(CONCATENATE($A189,AT$1),'Исх-увл.отчёт'!$A$2:$F$3000,6,FALSE),"-")</f>
        <v>-</v>
      </c>
      <c r="AU189" s="9" t="str">
        <f>IFERROR(VLOOKUP(CONCATENATE($A189,AU$1),'Исх-увл.отчёт'!$A$2:$F$3000,6,FALSE),"-")</f>
        <v>-</v>
      </c>
      <c r="AV189" s="9" t="str">
        <f>IFERROR(VLOOKUP(CONCATENATE($A189,AV$1),'Исх-увл.отчёт'!$A$2:$F$3000,6,FALSE),"-")</f>
        <v>-</v>
      </c>
      <c r="AW189" s="9" t="str">
        <f>IFERROR(VLOOKUP(CONCATENATE($A189,AW$1),'Исх-увл.отчёт'!$A$2:$F$3000,6,FALSE),"-")</f>
        <v>-</v>
      </c>
      <c r="AX189" s="9" t="str">
        <f>IFERROR(VLOOKUP(CONCATENATE($A189,AX$1),'Исх-увл.отчёт'!$A$2:$F$3000,6,FALSE),"-")</f>
        <v>-</v>
      </c>
      <c r="AY189" s="9" t="str">
        <f>IFERROR(VLOOKUP(CONCATENATE($A189,AY$1),'Исх-увл.отчёт'!$A$2:$F$3000,6,FALSE),"-")</f>
        <v>-</v>
      </c>
      <c r="AZ189" s="9" t="str">
        <f>IFERROR(VLOOKUP(CONCATENATE($A189,AZ$1),'Исх-увл.отчёт'!$A$2:$F$3000,6,FALSE),"-")</f>
        <v>-</v>
      </c>
      <c r="BA189" s="9" t="str">
        <f>IFERROR(VLOOKUP(CONCATENATE($A189,BA$1),'Исх-увл.отчёт'!$A$2:$F$3000,6,FALSE),"-")</f>
        <v>-</v>
      </c>
      <c r="BB189" s="9" t="str">
        <f>IFERROR(VLOOKUP(CONCATENATE($A189,BB$1),'Исх-увл.отчёт'!$A$2:$F$3000,6,FALSE),"-")</f>
        <v>-</v>
      </c>
      <c r="BC189" s="9" t="str">
        <f>IFERROR(VLOOKUP(CONCATENATE($A189,BC$1),'Исх-увл.отчёт'!$A$2:$F$3000,6,FALSE),"-")</f>
        <v>-</v>
      </c>
      <c r="BD189" s="9" t="str">
        <f>IFERROR(VLOOKUP(CONCATENATE($A189,BD$1),'Исх-увл.отчёт'!$A$2:$F$3000,6,FALSE),"-")</f>
        <v>-</v>
      </c>
      <c r="BE189" s="9" t="str">
        <f>IFERROR(VLOOKUP(CONCATENATE($A189,BE$1),'Исх-увл.отчёт'!$A$2:$F$3000,6,FALSE),"-")</f>
        <v>-</v>
      </c>
      <c r="BF189" s="9" t="str">
        <f>IFERROR(VLOOKUP(CONCATENATE($A189,BF$1),'Исх-увл.отчёт'!$A$2:$F$3000,6,FALSE),"-")</f>
        <v>-</v>
      </c>
      <c r="BG189" s="9" t="str">
        <f>IFERROR(VLOOKUP(CONCATENATE($A189,BG$1),'Исх-увл.отчёт'!$A$2:$F$3000,6,FALSE),"-")</f>
        <v>-</v>
      </c>
      <c r="BH189" s="37"/>
    </row>
    <row r="190" spans="1:60">
      <c r="A190" s="125">
        <f t="shared" si="12"/>
        <v>89</v>
      </c>
      <c r="B190" s="9" t="str">
        <f>IFERROR(VLOOKUP(CONCATENATE($A190,B$1),'Исх-увл.отчёт'!$A$2:$F$3000,6,FALSE),"-")</f>
        <v>-</v>
      </c>
      <c r="C190" s="9" t="str">
        <f>IFERROR(VLOOKUP(CONCATENATE($A190,C$1),'Исх-увл.отчёт'!$A$2:$F$3000,6,FALSE),"-")</f>
        <v>-</v>
      </c>
      <c r="D190" s="9" t="str">
        <f>IFERROR(VLOOKUP(CONCATENATE($A190,D$1),'Исх-увл.отчёт'!$A$2:$F$3000,6,FALSE),"-")</f>
        <v>-</v>
      </c>
      <c r="E190" s="9" t="str">
        <f>IFERROR(VLOOKUP(CONCATENATE($A190,E$1),'Исх-увл.отчёт'!$A$2:$F$3000,6,FALSE),"-")</f>
        <v>-</v>
      </c>
      <c r="F190" s="9" t="str">
        <f>IFERROR(VLOOKUP(CONCATENATE($A190,F$1),'Исх-увл.отчёт'!$A$2:$F$3000,6,FALSE),"-")</f>
        <v>-</v>
      </c>
      <c r="G190" s="9" t="str">
        <f>IFERROR(VLOOKUP(CONCATENATE($A190,G$1),'Исх-увл.отчёт'!$A$2:$F$3000,6,FALSE),"-")</f>
        <v>-</v>
      </c>
      <c r="H190" s="9" t="str">
        <f>IFERROR(VLOOKUP(CONCATENATE($A190,H$1),'Исх-увл.отчёт'!$A$2:$F$3000,6,FALSE),"-")</f>
        <v>-</v>
      </c>
      <c r="I190" s="9" t="str">
        <f>IFERROR(VLOOKUP(CONCATENATE($A190,I$1),'Исх-увл.отчёт'!$A$2:$F$3000,6,FALSE),"-")</f>
        <v>-</v>
      </c>
      <c r="J190" s="9" t="str">
        <f>IFERROR(VLOOKUP(CONCATENATE($A190,J$1),'Исх-увл.отчёт'!$A$2:$F$3000,6,FALSE),"-")</f>
        <v>-</v>
      </c>
      <c r="K190" s="9" t="str">
        <f>IFERROR(VLOOKUP(CONCATENATE($A190,K$1),'Исх-увл.отчёт'!$A$2:$F$3000,6,FALSE),"-")</f>
        <v>-</v>
      </c>
      <c r="L190" s="9" t="str">
        <f>IFERROR(VLOOKUP(CONCATENATE($A190,L$1),'Исх-увл.отчёт'!$A$2:$F$3000,6,FALSE),"-")</f>
        <v>-</v>
      </c>
      <c r="M190" s="9" t="str">
        <f>IFERROR(VLOOKUP(CONCATENATE($A190,M$1),'Исх-увл.отчёт'!$A$2:$F$3000,6,FALSE),"-")</f>
        <v>-</v>
      </c>
      <c r="N190" s="9" t="str">
        <f>IFERROR(VLOOKUP(CONCATENATE($A190,N$1),'Исх-увл.отчёт'!$A$2:$F$3000,6,FALSE),"-")</f>
        <v>-</v>
      </c>
      <c r="O190" s="9" t="str">
        <f>IFERROR(VLOOKUP(CONCATENATE($A190,O$1),'Исх-увл.отчёт'!$A$2:$F$3000,6,FALSE),"-")</f>
        <v>-</v>
      </c>
      <c r="P190" s="9" t="str">
        <f>IFERROR(VLOOKUP(CONCATENATE($A190,P$1),'Исх-увл.отчёт'!$A$2:$F$3000,6,FALSE),"-")</f>
        <v>-</v>
      </c>
      <c r="Q190" s="9" t="str">
        <f>IFERROR(VLOOKUP(CONCATENATE($A190,Q$1),'Исх-увл.отчёт'!$A$2:$F$3000,6,FALSE),"-")</f>
        <v>-</v>
      </c>
      <c r="R190" s="9" t="str">
        <f>IFERROR(VLOOKUP(CONCATENATE($A190,R$1),'Исх-увл.отчёт'!$A$2:$F$3000,6,FALSE),"-")</f>
        <v>-</v>
      </c>
      <c r="S190" s="9" t="str">
        <f>IFERROR(VLOOKUP(CONCATENATE($A190,S$1),'Исх-увл.отчёт'!$A$2:$F$3000,6,FALSE),"-")</f>
        <v>-</v>
      </c>
      <c r="T190" s="9" t="str">
        <f>IFERROR(VLOOKUP(CONCATENATE($A190,T$1),'Исх-увл.отчёт'!$A$2:$F$3000,6,FALSE),"-")</f>
        <v>-</v>
      </c>
      <c r="U190" s="9" t="str">
        <f>IFERROR(VLOOKUP(CONCATENATE($A190,U$1),'Исх-увл.отчёт'!$A$2:$F$3000,6,FALSE),"-")</f>
        <v>-</v>
      </c>
      <c r="V190" s="9" t="str">
        <f>IFERROR(VLOOKUP(CONCATENATE($A190,V$1),'Исх-увл.отчёт'!$A$2:$F$3000,6,FALSE),"-")</f>
        <v>-</v>
      </c>
      <c r="W190" s="9" t="str">
        <f>IFERROR(VLOOKUP(CONCATENATE($A190,W$1),'Исх-увл.отчёт'!$A$2:$F$3000,6,FALSE),"-")</f>
        <v>-</v>
      </c>
      <c r="X190" s="9" t="str">
        <f>IFERROR(VLOOKUP(CONCATENATE($A190,X$1),'Исх-увл.отчёт'!$A$2:$F$3000,6,FALSE),"-")</f>
        <v>-</v>
      </c>
      <c r="Y190" s="9" t="str">
        <f>IFERROR(VLOOKUP(CONCATENATE($A190,Y$1),'Исх-увл.отчёт'!$A$2:$F$3000,6,FALSE),"-")</f>
        <v>-</v>
      </c>
      <c r="Z190" s="9" t="str">
        <f>IFERROR(VLOOKUP(CONCATENATE($A190,Z$1),'Исх-увл.отчёт'!$A$2:$F$3000,6,FALSE),"-")</f>
        <v>-</v>
      </c>
      <c r="AA190" s="9" t="str">
        <f>IFERROR(VLOOKUP(CONCATENATE($A190,AA$1),'Исх-увл.отчёт'!$A$2:$F$3000,6,FALSE),"-")</f>
        <v>-</v>
      </c>
      <c r="AB190" s="9" t="str">
        <f>IFERROR(VLOOKUP(CONCATENATE($A190,AB$1),'Исх-увл.отчёт'!$A$2:$F$3000,6,FALSE),"-")</f>
        <v>-</v>
      </c>
      <c r="AC190" s="9" t="str">
        <f>IFERROR(VLOOKUP(CONCATENATE($A190,AC$1),'Исх-увл.отчёт'!$A$2:$F$3000,6,FALSE),"-")</f>
        <v>-</v>
      </c>
      <c r="AD190" s="9" t="str">
        <f>IFERROR(VLOOKUP(CONCATENATE($A190,AD$1),'Исх-увл.отчёт'!$A$2:$F$3000,6,FALSE),"-")</f>
        <v>-</v>
      </c>
      <c r="AE190" s="9" t="str">
        <f>IFERROR(VLOOKUP(CONCATENATE($A190,AE$1),'Исх-увл.отчёт'!$A$2:$F$3000,6,FALSE),"-")</f>
        <v>-</v>
      </c>
      <c r="AF190" s="9" t="str">
        <f>IFERROR(VLOOKUP(CONCATENATE($A190,AF$1),'Исх-увл.отчёт'!$A$2:$F$3000,6,FALSE),"-")</f>
        <v>-</v>
      </c>
      <c r="AG190" s="9" t="str">
        <f>IFERROR(VLOOKUP(CONCATENATE($A190,AG$1),'Исх-увл.отчёт'!$A$2:$F$3000,6,FALSE),"-")</f>
        <v>-</v>
      </c>
      <c r="AH190" s="9" t="str">
        <f>IFERROR(VLOOKUP(CONCATENATE($A190,AH$1),'Исх-увл.отчёт'!$A$2:$F$3000,6,FALSE),"-")</f>
        <v>-</v>
      </c>
      <c r="AI190" s="9" t="str">
        <f>IFERROR(VLOOKUP(CONCATENATE($A190,AI$1),'Исх-увл.отчёт'!$A$2:$F$3000,6,FALSE),"-")</f>
        <v>-</v>
      </c>
      <c r="AJ190" s="9" t="str">
        <f>IFERROR(VLOOKUP(CONCATENATE($A190,AJ$1),'Исх-увл.отчёт'!$A$2:$F$3000,6,FALSE),"-")</f>
        <v>-</v>
      </c>
      <c r="AK190" s="9" t="str">
        <f>IFERROR(VLOOKUP(CONCATENATE($A190,AK$1),'Исх-увл.отчёт'!$A$2:$F$3000,6,FALSE),"-")</f>
        <v>-</v>
      </c>
      <c r="AL190" s="9" t="str">
        <f>IFERROR(VLOOKUP(CONCATENATE($A190,AL$1),'Исх-увл.отчёт'!$A$2:$F$3000,6,FALSE),"-")</f>
        <v>-</v>
      </c>
      <c r="AM190" s="9" t="str">
        <f>IFERROR(VLOOKUP(CONCATENATE($A190,AM$1),'Исх-увл.отчёт'!$A$2:$F$3000,6,FALSE),"-")</f>
        <v>-</v>
      </c>
      <c r="AN190" s="9" t="str">
        <f>IFERROR(VLOOKUP(CONCATENATE($A190,AN$1),'Исх-увл.отчёт'!$A$2:$F$3000,6,FALSE),"-")</f>
        <v>-</v>
      </c>
      <c r="AO190" s="9" t="str">
        <f>IFERROR(VLOOKUP(CONCATENATE($A190,AO$1),'Исх-увл.отчёт'!$A$2:$F$3000,6,FALSE),"-")</f>
        <v>-</v>
      </c>
      <c r="AP190" s="9" t="str">
        <f>IFERROR(VLOOKUP(CONCATENATE($A190,AP$1),'Исх-увл.отчёт'!$A$2:$F$3000,6,FALSE),"-")</f>
        <v>-</v>
      </c>
      <c r="AQ190" s="9" t="str">
        <f>IFERROR(VLOOKUP(CONCATENATE($A190,AQ$1),'Исх-увл.отчёт'!$A$2:$F$3000,6,FALSE),"-")</f>
        <v>-</v>
      </c>
      <c r="AR190" s="9" t="str">
        <f>IFERROR(VLOOKUP(CONCATENATE($A190,AR$1),'Исх-увл.отчёт'!$A$2:$F$3000,6,FALSE),"-")</f>
        <v>-</v>
      </c>
      <c r="AS190" s="9" t="str">
        <f>IFERROR(VLOOKUP(CONCATENATE($A190,AS$1),'Исх-увл.отчёт'!$A$2:$F$3000,6,FALSE),"-")</f>
        <v>-</v>
      </c>
      <c r="AT190" s="9" t="str">
        <f>IFERROR(VLOOKUP(CONCATENATE($A190,AT$1),'Исх-увл.отчёт'!$A$2:$F$3000,6,FALSE),"-")</f>
        <v>-</v>
      </c>
      <c r="AU190" s="9" t="str">
        <f>IFERROR(VLOOKUP(CONCATENATE($A190,AU$1),'Исх-увл.отчёт'!$A$2:$F$3000,6,FALSE),"-")</f>
        <v>-</v>
      </c>
      <c r="AV190" s="9" t="str">
        <f>IFERROR(VLOOKUP(CONCATENATE($A190,AV$1),'Исх-увл.отчёт'!$A$2:$F$3000,6,FALSE),"-")</f>
        <v>-</v>
      </c>
      <c r="AW190" s="9" t="str">
        <f>IFERROR(VLOOKUP(CONCATENATE($A190,AW$1),'Исх-увл.отчёт'!$A$2:$F$3000,6,FALSE),"-")</f>
        <v>-</v>
      </c>
      <c r="AX190" s="9" t="str">
        <f>IFERROR(VLOOKUP(CONCATENATE($A190,AX$1),'Исх-увл.отчёт'!$A$2:$F$3000,6,FALSE),"-")</f>
        <v>-</v>
      </c>
      <c r="AY190" s="9" t="str">
        <f>IFERROR(VLOOKUP(CONCATENATE($A190,AY$1),'Исх-увл.отчёт'!$A$2:$F$3000,6,FALSE),"-")</f>
        <v>-</v>
      </c>
      <c r="AZ190" s="9" t="str">
        <f>IFERROR(VLOOKUP(CONCATENATE($A190,AZ$1),'Исх-увл.отчёт'!$A$2:$F$3000,6,FALSE),"-")</f>
        <v>-</v>
      </c>
      <c r="BA190" s="9" t="str">
        <f>IFERROR(VLOOKUP(CONCATENATE($A190,BA$1),'Исх-увл.отчёт'!$A$2:$F$3000,6,FALSE),"-")</f>
        <v>-</v>
      </c>
      <c r="BB190" s="9" t="str">
        <f>IFERROR(VLOOKUP(CONCATENATE($A190,BB$1),'Исх-увл.отчёт'!$A$2:$F$3000,6,FALSE),"-")</f>
        <v>-</v>
      </c>
      <c r="BC190" s="9" t="str">
        <f>IFERROR(VLOOKUP(CONCATENATE($A190,BC$1),'Исх-увл.отчёт'!$A$2:$F$3000,6,FALSE),"-")</f>
        <v>-</v>
      </c>
      <c r="BD190" s="9" t="str">
        <f>IFERROR(VLOOKUP(CONCATENATE($A190,BD$1),'Исх-увл.отчёт'!$A$2:$F$3000,6,FALSE),"-")</f>
        <v>-</v>
      </c>
      <c r="BE190" s="9" t="str">
        <f>IFERROR(VLOOKUP(CONCATENATE($A190,BE$1),'Исх-увл.отчёт'!$A$2:$F$3000,6,FALSE),"-")</f>
        <v>-</v>
      </c>
      <c r="BF190" s="9" t="str">
        <f>IFERROR(VLOOKUP(CONCATENATE($A190,BF$1),'Исх-увл.отчёт'!$A$2:$F$3000,6,FALSE),"-")</f>
        <v>-</v>
      </c>
      <c r="BG190" s="9" t="str">
        <f>IFERROR(VLOOKUP(CONCATENATE($A190,BG$1),'Исх-увл.отчёт'!$A$2:$F$3000,6,FALSE),"-")</f>
        <v>-</v>
      </c>
      <c r="BH190" s="37"/>
    </row>
    <row r="191" spans="1:60">
      <c r="A191" s="125">
        <f t="shared" si="12"/>
        <v>90</v>
      </c>
      <c r="B191" s="9" t="str">
        <f>IFERROR(VLOOKUP(CONCATENATE($A191,B$1),'Исх-увл.отчёт'!$A$2:$F$3000,6,FALSE),"-")</f>
        <v>-</v>
      </c>
      <c r="C191" s="9" t="str">
        <f>IFERROR(VLOOKUP(CONCATENATE($A191,C$1),'Исх-увл.отчёт'!$A$2:$F$3000,6,FALSE),"-")</f>
        <v>-</v>
      </c>
      <c r="D191" s="9" t="str">
        <f>IFERROR(VLOOKUP(CONCATENATE($A191,D$1),'Исх-увл.отчёт'!$A$2:$F$3000,6,FALSE),"-")</f>
        <v>-</v>
      </c>
      <c r="E191" s="9" t="str">
        <f>IFERROR(VLOOKUP(CONCATENATE($A191,E$1),'Исх-увл.отчёт'!$A$2:$F$3000,6,FALSE),"-")</f>
        <v>-</v>
      </c>
      <c r="F191" s="9" t="str">
        <f>IFERROR(VLOOKUP(CONCATENATE($A191,F$1),'Исх-увл.отчёт'!$A$2:$F$3000,6,FALSE),"-")</f>
        <v>-</v>
      </c>
      <c r="G191" s="9" t="str">
        <f>IFERROR(VLOOKUP(CONCATENATE($A191,G$1),'Исх-увл.отчёт'!$A$2:$F$3000,6,FALSE),"-")</f>
        <v>-</v>
      </c>
      <c r="H191" s="9" t="str">
        <f>IFERROR(VLOOKUP(CONCATENATE($A191,H$1),'Исх-увл.отчёт'!$A$2:$F$3000,6,FALSE),"-")</f>
        <v>-</v>
      </c>
      <c r="I191" s="9" t="str">
        <f>IFERROR(VLOOKUP(CONCATENATE($A191,I$1),'Исх-увл.отчёт'!$A$2:$F$3000,6,FALSE),"-")</f>
        <v>-</v>
      </c>
      <c r="J191" s="9" t="str">
        <f>IFERROR(VLOOKUP(CONCATENATE($A191,J$1),'Исх-увл.отчёт'!$A$2:$F$3000,6,FALSE),"-")</f>
        <v>-</v>
      </c>
      <c r="K191" s="9" t="str">
        <f>IFERROR(VLOOKUP(CONCATENATE($A191,K$1),'Исх-увл.отчёт'!$A$2:$F$3000,6,FALSE),"-")</f>
        <v>-</v>
      </c>
      <c r="L191" s="9" t="str">
        <f>IFERROR(VLOOKUP(CONCATENATE($A191,L$1),'Исх-увл.отчёт'!$A$2:$F$3000,6,FALSE),"-")</f>
        <v>-</v>
      </c>
      <c r="M191" s="9" t="str">
        <f>IFERROR(VLOOKUP(CONCATENATE($A191,M$1),'Исх-увл.отчёт'!$A$2:$F$3000,6,FALSE),"-")</f>
        <v>-</v>
      </c>
      <c r="N191" s="9" t="str">
        <f>IFERROR(VLOOKUP(CONCATENATE($A191,N$1),'Исх-увл.отчёт'!$A$2:$F$3000,6,FALSE),"-")</f>
        <v>-</v>
      </c>
      <c r="O191" s="9" t="str">
        <f>IFERROR(VLOOKUP(CONCATENATE($A191,O$1),'Исх-увл.отчёт'!$A$2:$F$3000,6,FALSE),"-")</f>
        <v>-</v>
      </c>
      <c r="P191" s="9" t="str">
        <f>IFERROR(VLOOKUP(CONCATENATE($A191,P$1),'Исх-увл.отчёт'!$A$2:$F$3000,6,FALSE),"-")</f>
        <v>-</v>
      </c>
      <c r="Q191" s="9" t="str">
        <f>IFERROR(VLOOKUP(CONCATENATE($A191,Q$1),'Исх-увл.отчёт'!$A$2:$F$3000,6,FALSE),"-")</f>
        <v>-</v>
      </c>
      <c r="R191" s="9" t="str">
        <f>IFERROR(VLOOKUP(CONCATENATE($A191,R$1),'Исх-увл.отчёт'!$A$2:$F$3000,6,FALSE),"-")</f>
        <v>-</v>
      </c>
      <c r="S191" s="9" t="str">
        <f>IFERROR(VLOOKUP(CONCATENATE($A191,S$1),'Исх-увл.отчёт'!$A$2:$F$3000,6,FALSE),"-")</f>
        <v>-</v>
      </c>
      <c r="T191" s="9" t="str">
        <f>IFERROR(VLOOKUP(CONCATENATE($A191,T$1),'Исх-увл.отчёт'!$A$2:$F$3000,6,FALSE),"-")</f>
        <v>-</v>
      </c>
      <c r="U191" s="9" t="str">
        <f>IFERROR(VLOOKUP(CONCATENATE($A191,U$1),'Исх-увл.отчёт'!$A$2:$F$3000,6,FALSE),"-")</f>
        <v>-</v>
      </c>
      <c r="V191" s="9" t="str">
        <f>IFERROR(VLOOKUP(CONCATENATE($A191,V$1),'Исх-увл.отчёт'!$A$2:$F$3000,6,FALSE),"-")</f>
        <v>-</v>
      </c>
      <c r="W191" s="9" t="str">
        <f>IFERROR(VLOOKUP(CONCATENATE($A191,W$1),'Исх-увл.отчёт'!$A$2:$F$3000,6,FALSE),"-")</f>
        <v>-</v>
      </c>
      <c r="X191" s="9" t="str">
        <f>IFERROR(VLOOKUP(CONCATENATE($A191,X$1),'Исх-увл.отчёт'!$A$2:$F$3000,6,FALSE),"-")</f>
        <v>-</v>
      </c>
      <c r="Y191" s="9" t="str">
        <f>IFERROR(VLOOKUP(CONCATENATE($A191,Y$1),'Исх-увл.отчёт'!$A$2:$F$3000,6,FALSE),"-")</f>
        <v>-</v>
      </c>
      <c r="Z191" s="9" t="str">
        <f>IFERROR(VLOOKUP(CONCATENATE($A191,Z$1),'Исх-увл.отчёт'!$A$2:$F$3000,6,FALSE),"-")</f>
        <v>-</v>
      </c>
      <c r="AA191" s="9" t="str">
        <f>IFERROR(VLOOKUP(CONCATENATE($A191,AA$1),'Исх-увл.отчёт'!$A$2:$F$3000,6,FALSE),"-")</f>
        <v>-</v>
      </c>
      <c r="AB191" s="9" t="str">
        <f>IFERROR(VLOOKUP(CONCATENATE($A191,AB$1),'Исх-увл.отчёт'!$A$2:$F$3000,6,FALSE),"-")</f>
        <v>-</v>
      </c>
      <c r="AC191" s="9" t="str">
        <f>IFERROR(VLOOKUP(CONCATENATE($A191,AC$1),'Исх-увл.отчёт'!$A$2:$F$3000,6,FALSE),"-")</f>
        <v>-</v>
      </c>
      <c r="AD191" s="9" t="str">
        <f>IFERROR(VLOOKUP(CONCATENATE($A191,AD$1),'Исх-увл.отчёт'!$A$2:$F$3000,6,FALSE),"-")</f>
        <v>-</v>
      </c>
      <c r="AE191" s="9" t="str">
        <f>IFERROR(VLOOKUP(CONCATENATE($A191,AE$1),'Исх-увл.отчёт'!$A$2:$F$3000,6,FALSE),"-")</f>
        <v>-</v>
      </c>
      <c r="AF191" s="9" t="str">
        <f>IFERROR(VLOOKUP(CONCATENATE($A191,AF$1),'Исх-увл.отчёт'!$A$2:$F$3000,6,FALSE),"-")</f>
        <v>-</v>
      </c>
      <c r="AG191" s="9" t="str">
        <f>IFERROR(VLOOKUP(CONCATENATE($A191,AG$1),'Исх-увл.отчёт'!$A$2:$F$3000,6,FALSE),"-")</f>
        <v>-</v>
      </c>
      <c r="AH191" s="9" t="str">
        <f>IFERROR(VLOOKUP(CONCATENATE($A191,AH$1),'Исх-увл.отчёт'!$A$2:$F$3000,6,FALSE),"-")</f>
        <v>-</v>
      </c>
      <c r="AI191" s="9" t="str">
        <f>IFERROR(VLOOKUP(CONCATENATE($A191,AI$1),'Исх-увл.отчёт'!$A$2:$F$3000,6,FALSE),"-")</f>
        <v>-</v>
      </c>
      <c r="AJ191" s="9" t="str">
        <f>IFERROR(VLOOKUP(CONCATENATE($A191,AJ$1),'Исх-увл.отчёт'!$A$2:$F$3000,6,FALSE),"-")</f>
        <v>-</v>
      </c>
      <c r="AK191" s="9" t="str">
        <f>IFERROR(VLOOKUP(CONCATENATE($A191,AK$1),'Исх-увл.отчёт'!$A$2:$F$3000,6,FALSE),"-")</f>
        <v>-</v>
      </c>
      <c r="AL191" s="9" t="str">
        <f>IFERROR(VLOOKUP(CONCATENATE($A191,AL$1),'Исх-увл.отчёт'!$A$2:$F$3000,6,FALSE),"-")</f>
        <v>-</v>
      </c>
      <c r="AM191" s="9" t="str">
        <f>IFERROR(VLOOKUP(CONCATENATE($A191,AM$1),'Исх-увл.отчёт'!$A$2:$F$3000,6,FALSE),"-")</f>
        <v>-</v>
      </c>
      <c r="AN191" s="9" t="str">
        <f>IFERROR(VLOOKUP(CONCATENATE($A191,AN$1),'Исх-увл.отчёт'!$A$2:$F$3000,6,FALSE),"-")</f>
        <v>-</v>
      </c>
      <c r="AO191" s="9" t="str">
        <f>IFERROR(VLOOKUP(CONCATENATE($A191,AO$1),'Исх-увл.отчёт'!$A$2:$F$3000,6,FALSE),"-")</f>
        <v>-</v>
      </c>
      <c r="AP191" s="9" t="str">
        <f>IFERROR(VLOOKUP(CONCATENATE($A191,AP$1),'Исх-увл.отчёт'!$A$2:$F$3000,6,FALSE),"-")</f>
        <v>-</v>
      </c>
      <c r="AQ191" s="9" t="str">
        <f>IFERROR(VLOOKUP(CONCATENATE($A191,AQ$1),'Исх-увл.отчёт'!$A$2:$F$3000,6,FALSE),"-")</f>
        <v>-</v>
      </c>
      <c r="AR191" s="9" t="str">
        <f>IFERROR(VLOOKUP(CONCATENATE($A191,AR$1),'Исх-увл.отчёт'!$A$2:$F$3000,6,FALSE),"-")</f>
        <v>-</v>
      </c>
      <c r="AS191" s="9" t="str">
        <f>IFERROR(VLOOKUP(CONCATENATE($A191,AS$1),'Исх-увл.отчёт'!$A$2:$F$3000,6,FALSE),"-")</f>
        <v>-</v>
      </c>
      <c r="AT191" s="9" t="str">
        <f>IFERROR(VLOOKUP(CONCATENATE($A191,AT$1),'Исх-увл.отчёт'!$A$2:$F$3000,6,FALSE),"-")</f>
        <v>-</v>
      </c>
      <c r="AU191" s="9" t="str">
        <f>IFERROR(VLOOKUP(CONCATENATE($A191,AU$1),'Исх-увл.отчёт'!$A$2:$F$3000,6,FALSE),"-")</f>
        <v>-</v>
      </c>
      <c r="AV191" s="9" t="str">
        <f>IFERROR(VLOOKUP(CONCATENATE($A191,AV$1),'Исх-увл.отчёт'!$A$2:$F$3000,6,FALSE),"-")</f>
        <v>-</v>
      </c>
      <c r="AW191" s="9" t="str">
        <f>IFERROR(VLOOKUP(CONCATENATE($A191,AW$1),'Исх-увл.отчёт'!$A$2:$F$3000,6,FALSE),"-")</f>
        <v>-</v>
      </c>
      <c r="AX191" s="9" t="str">
        <f>IFERROR(VLOOKUP(CONCATENATE($A191,AX$1),'Исх-увл.отчёт'!$A$2:$F$3000,6,FALSE),"-")</f>
        <v>-</v>
      </c>
      <c r="AY191" s="9" t="str">
        <f>IFERROR(VLOOKUP(CONCATENATE($A191,AY$1),'Исх-увл.отчёт'!$A$2:$F$3000,6,FALSE),"-")</f>
        <v>-</v>
      </c>
      <c r="AZ191" s="9" t="str">
        <f>IFERROR(VLOOKUP(CONCATENATE($A191,AZ$1),'Исх-увл.отчёт'!$A$2:$F$3000,6,FALSE),"-")</f>
        <v>-</v>
      </c>
      <c r="BA191" s="9" t="str">
        <f>IFERROR(VLOOKUP(CONCATENATE($A191,BA$1),'Исх-увл.отчёт'!$A$2:$F$3000,6,FALSE),"-")</f>
        <v>-</v>
      </c>
      <c r="BB191" s="9" t="str">
        <f>IFERROR(VLOOKUP(CONCATENATE($A191,BB$1),'Исх-увл.отчёт'!$A$2:$F$3000,6,FALSE),"-")</f>
        <v>-</v>
      </c>
      <c r="BC191" s="9" t="str">
        <f>IFERROR(VLOOKUP(CONCATENATE($A191,BC$1),'Исх-увл.отчёт'!$A$2:$F$3000,6,FALSE),"-")</f>
        <v>-</v>
      </c>
      <c r="BD191" s="9" t="str">
        <f>IFERROR(VLOOKUP(CONCATENATE($A191,BD$1),'Исх-увл.отчёт'!$A$2:$F$3000,6,FALSE),"-")</f>
        <v>-</v>
      </c>
      <c r="BE191" s="9" t="str">
        <f>IFERROR(VLOOKUP(CONCATENATE($A191,BE$1),'Исх-увл.отчёт'!$A$2:$F$3000,6,FALSE),"-")</f>
        <v>-</v>
      </c>
      <c r="BF191" s="9" t="str">
        <f>IFERROR(VLOOKUP(CONCATENATE($A191,BF$1),'Исх-увл.отчёт'!$A$2:$F$3000,6,FALSE),"-")</f>
        <v>-</v>
      </c>
      <c r="BG191" s="9" t="str">
        <f>IFERROR(VLOOKUP(CONCATENATE($A191,BG$1),'Исх-увл.отчёт'!$A$2:$F$3000,6,FALSE),"-")</f>
        <v>-</v>
      </c>
      <c r="BH191" s="37"/>
    </row>
    <row r="192" spans="1:60">
      <c r="A192" s="125">
        <f t="shared" si="12"/>
        <v>91</v>
      </c>
      <c r="B192" s="9" t="str">
        <f>IFERROR(VLOOKUP(CONCATENATE($A192,B$1),'Исх-увл.отчёт'!$A$2:$F$3000,6,FALSE),"-")</f>
        <v>-</v>
      </c>
      <c r="C192" s="9" t="str">
        <f>IFERROR(VLOOKUP(CONCATENATE($A192,C$1),'Исх-увл.отчёт'!$A$2:$F$3000,6,FALSE),"-")</f>
        <v>-</v>
      </c>
      <c r="D192" s="9" t="str">
        <f>IFERROR(VLOOKUP(CONCATENATE($A192,D$1),'Исх-увл.отчёт'!$A$2:$F$3000,6,FALSE),"-")</f>
        <v>-</v>
      </c>
      <c r="E192" s="9" t="str">
        <f>IFERROR(VLOOKUP(CONCATENATE($A192,E$1),'Исх-увл.отчёт'!$A$2:$F$3000,6,FALSE),"-")</f>
        <v>-</v>
      </c>
      <c r="F192" s="9" t="str">
        <f>IFERROR(VLOOKUP(CONCATENATE($A192,F$1),'Исх-увл.отчёт'!$A$2:$F$3000,6,FALSE),"-")</f>
        <v>-</v>
      </c>
      <c r="G192" s="9" t="str">
        <f>IFERROR(VLOOKUP(CONCATENATE($A192,G$1),'Исх-увл.отчёт'!$A$2:$F$3000,6,FALSE),"-")</f>
        <v>-</v>
      </c>
      <c r="H192" s="9" t="str">
        <f>IFERROR(VLOOKUP(CONCATENATE($A192,H$1),'Исх-увл.отчёт'!$A$2:$F$3000,6,FALSE),"-")</f>
        <v>-</v>
      </c>
      <c r="I192" s="9" t="str">
        <f>IFERROR(VLOOKUP(CONCATENATE($A192,I$1),'Исх-увл.отчёт'!$A$2:$F$3000,6,FALSE),"-")</f>
        <v>-</v>
      </c>
      <c r="J192" s="9" t="str">
        <f>IFERROR(VLOOKUP(CONCATENATE($A192,J$1),'Исх-увл.отчёт'!$A$2:$F$3000,6,FALSE),"-")</f>
        <v>-</v>
      </c>
      <c r="K192" s="9" t="str">
        <f>IFERROR(VLOOKUP(CONCATENATE($A192,K$1),'Исх-увл.отчёт'!$A$2:$F$3000,6,FALSE),"-")</f>
        <v>-</v>
      </c>
      <c r="L192" s="9" t="str">
        <f>IFERROR(VLOOKUP(CONCATENATE($A192,L$1),'Исх-увл.отчёт'!$A$2:$F$3000,6,FALSE),"-")</f>
        <v>-</v>
      </c>
      <c r="M192" s="9" t="str">
        <f>IFERROR(VLOOKUP(CONCATENATE($A192,M$1),'Исх-увл.отчёт'!$A$2:$F$3000,6,FALSE),"-")</f>
        <v>-</v>
      </c>
      <c r="N192" s="9" t="str">
        <f>IFERROR(VLOOKUP(CONCATENATE($A192,N$1),'Исх-увл.отчёт'!$A$2:$F$3000,6,FALSE),"-")</f>
        <v>-</v>
      </c>
      <c r="O192" s="9" t="str">
        <f>IFERROR(VLOOKUP(CONCATENATE($A192,O$1),'Исх-увл.отчёт'!$A$2:$F$3000,6,FALSE),"-")</f>
        <v>-</v>
      </c>
      <c r="P192" s="9" t="str">
        <f>IFERROR(VLOOKUP(CONCATENATE($A192,P$1),'Исх-увл.отчёт'!$A$2:$F$3000,6,FALSE),"-")</f>
        <v>-</v>
      </c>
      <c r="Q192" s="9" t="str">
        <f>IFERROR(VLOOKUP(CONCATENATE($A192,Q$1),'Исх-увл.отчёт'!$A$2:$F$3000,6,FALSE),"-")</f>
        <v>-</v>
      </c>
      <c r="R192" s="9" t="str">
        <f>IFERROR(VLOOKUP(CONCATENATE($A192,R$1),'Исх-увл.отчёт'!$A$2:$F$3000,6,FALSE),"-")</f>
        <v>-</v>
      </c>
      <c r="S192" s="9" t="str">
        <f>IFERROR(VLOOKUP(CONCATENATE($A192,S$1),'Исх-увл.отчёт'!$A$2:$F$3000,6,FALSE),"-")</f>
        <v>-</v>
      </c>
      <c r="T192" s="9" t="str">
        <f>IFERROR(VLOOKUP(CONCATENATE($A192,T$1),'Исх-увл.отчёт'!$A$2:$F$3000,6,FALSE),"-")</f>
        <v>-</v>
      </c>
      <c r="U192" s="9" t="str">
        <f>IFERROR(VLOOKUP(CONCATENATE($A192,U$1),'Исх-увл.отчёт'!$A$2:$F$3000,6,FALSE),"-")</f>
        <v>-</v>
      </c>
      <c r="V192" s="9" t="str">
        <f>IFERROR(VLOOKUP(CONCATENATE($A192,V$1),'Исх-увл.отчёт'!$A$2:$F$3000,6,FALSE),"-")</f>
        <v>-</v>
      </c>
      <c r="W192" s="9" t="str">
        <f>IFERROR(VLOOKUP(CONCATENATE($A192,W$1),'Исх-увл.отчёт'!$A$2:$F$3000,6,FALSE),"-")</f>
        <v>-</v>
      </c>
      <c r="X192" s="9" t="str">
        <f>IFERROR(VLOOKUP(CONCATENATE($A192,X$1),'Исх-увл.отчёт'!$A$2:$F$3000,6,FALSE),"-")</f>
        <v>-</v>
      </c>
      <c r="Y192" s="9" t="str">
        <f>IFERROR(VLOOKUP(CONCATENATE($A192,Y$1),'Исх-увл.отчёт'!$A$2:$F$3000,6,FALSE),"-")</f>
        <v>-</v>
      </c>
      <c r="Z192" s="9" t="str">
        <f>IFERROR(VLOOKUP(CONCATENATE($A192,Z$1),'Исх-увл.отчёт'!$A$2:$F$3000,6,FALSE),"-")</f>
        <v>-</v>
      </c>
      <c r="AA192" s="9" t="str">
        <f>IFERROR(VLOOKUP(CONCATENATE($A192,AA$1),'Исх-увл.отчёт'!$A$2:$F$3000,6,FALSE),"-")</f>
        <v>-</v>
      </c>
      <c r="AB192" s="9" t="str">
        <f>IFERROR(VLOOKUP(CONCATENATE($A192,AB$1),'Исх-увл.отчёт'!$A$2:$F$3000,6,FALSE),"-")</f>
        <v>-</v>
      </c>
      <c r="AC192" s="9" t="str">
        <f>IFERROR(VLOOKUP(CONCATENATE($A192,AC$1),'Исх-увл.отчёт'!$A$2:$F$3000,6,FALSE),"-")</f>
        <v>-</v>
      </c>
      <c r="AD192" s="9" t="str">
        <f>IFERROR(VLOOKUP(CONCATENATE($A192,AD$1),'Исх-увл.отчёт'!$A$2:$F$3000,6,FALSE),"-")</f>
        <v>-</v>
      </c>
      <c r="AE192" s="9" t="str">
        <f>IFERROR(VLOOKUP(CONCATENATE($A192,AE$1),'Исх-увл.отчёт'!$A$2:$F$3000,6,FALSE),"-")</f>
        <v>-</v>
      </c>
      <c r="AF192" s="9" t="str">
        <f>IFERROR(VLOOKUP(CONCATENATE($A192,AF$1),'Исх-увл.отчёт'!$A$2:$F$3000,6,FALSE),"-")</f>
        <v>-</v>
      </c>
      <c r="AG192" s="9" t="str">
        <f>IFERROR(VLOOKUP(CONCATENATE($A192,AG$1),'Исх-увл.отчёт'!$A$2:$F$3000,6,FALSE),"-")</f>
        <v>-</v>
      </c>
      <c r="AH192" s="9" t="str">
        <f>IFERROR(VLOOKUP(CONCATENATE($A192,AH$1),'Исх-увл.отчёт'!$A$2:$F$3000,6,FALSE),"-")</f>
        <v>-</v>
      </c>
      <c r="AI192" s="9" t="str">
        <f>IFERROR(VLOOKUP(CONCATENATE($A192,AI$1),'Исх-увл.отчёт'!$A$2:$F$3000,6,FALSE),"-")</f>
        <v>-</v>
      </c>
      <c r="AJ192" s="9" t="str">
        <f>IFERROR(VLOOKUP(CONCATENATE($A192,AJ$1),'Исх-увл.отчёт'!$A$2:$F$3000,6,FALSE),"-")</f>
        <v>-</v>
      </c>
      <c r="AK192" s="9" t="str">
        <f>IFERROR(VLOOKUP(CONCATENATE($A192,AK$1),'Исх-увл.отчёт'!$A$2:$F$3000,6,FALSE),"-")</f>
        <v>-</v>
      </c>
      <c r="AL192" s="9" t="str">
        <f>IFERROR(VLOOKUP(CONCATENATE($A192,AL$1),'Исх-увл.отчёт'!$A$2:$F$3000,6,FALSE),"-")</f>
        <v>-</v>
      </c>
      <c r="AM192" s="9" t="str">
        <f>IFERROR(VLOOKUP(CONCATENATE($A192,AM$1),'Исх-увл.отчёт'!$A$2:$F$3000,6,FALSE),"-")</f>
        <v>-</v>
      </c>
      <c r="AN192" s="9" t="str">
        <f>IFERROR(VLOOKUP(CONCATENATE($A192,AN$1),'Исх-увл.отчёт'!$A$2:$F$3000,6,FALSE),"-")</f>
        <v>-</v>
      </c>
      <c r="AO192" s="9" t="str">
        <f>IFERROR(VLOOKUP(CONCATENATE($A192,AO$1),'Исх-увл.отчёт'!$A$2:$F$3000,6,FALSE),"-")</f>
        <v>-</v>
      </c>
      <c r="AP192" s="9" t="str">
        <f>IFERROR(VLOOKUP(CONCATENATE($A192,AP$1),'Исх-увл.отчёт'!$A$2:$F$3000,6,FALSE),"-")</f>
        <v>-</v>
      </c>
      <c r="AQ192" s="9" t="str">
        <f>IFERROR(VLOOKUP(CONCATENATE($A192,AQ$1),'Исх-увл.отчёт'!$A$2:$F$3000,6,FALSE),"-")</f>
        <v>-</v>
      </c>
      <c r="AR192" s="9" t="str">
        <f>IFERROR(VLOOKUP(CONCATENATE($A192,AR$1),'Исх-увл.отчёт'!$A$2:$F$3000,6,FALSE),"-")</f>
        <v>-</v>
      </c>
      <c r="AS192" s="9" t="str">
        <f>IFERROR(VLOOKUP(CONCATENATE($A192,AS$1),'Исх-увл.отчёт'!$A$2:$F$3000,6,FALSE),"-")</f>
        <v>-</v>
      </c>
      <c r="AT192" s="9" t="str">
        <f>IFERROR(VLOOKUP(CONCATENATE($A192,AT$1),'Исх-увл.отчёт'!$A$2:$F$3000,6,FALSE),"-")</f>
        <v>-</v>
      </c>
      <c r="AU192" s="9" t="str">
        <f>IFERROR(VLOOKUP(CONCATENATE($A192,AU$1),'Исх-увл.отчёт'!$A$2:$F$3000,6,FALSE),"-")</f>
        <v>-</v>
      </c>
      <c r="AV192" s="9" t="str">
        <f>IFERROR(VLOOKUP(CONCATENATE($A192,AV$1),'Исх-увл.отчёт'!$A$2:$F$3000,6,FALSE),"-")</f>
        <v>-</v>
      </c>
      <c r="AW192" s="9" t="str">
        <f>IFERROR(VLOOKUP(CONCATENATE($A192,AW$1),'Исх-увл.отчёт'!$A$2:$F$3000,6,FALSE),"-")</f>
        <v>-</v>
      </c>
      <c r="AX192" s="9" t="str">
        <f>IFERROR(VLOOKUP(CONCATENATE($A192,AX$1),'Исх-увл.отчёт'!$A$2:$F$3000,6,FALSE),"-")</f>
        <v>-</v>
      </c>
      <c r="AY192" s="9" t="str">
        <f>IFERROR(VLOOKUP(CONCATENATE($A192,AY$1),'Исх-увл.отчёт'!$A$2:$F$3000,6,FALSE),"-")</f>
        <v>-</v>
      </c>
      <c r="AZ192" s="9" t="str">
        <f>IFERROR(VLOOKUP(CONCATENATE($A192,AZ$1),'Исх-увл.отчёт'!$A$2:$F$3000,6,FALSE),"-")</f>
        <v>-</v>
      </c>
      <c r="BA192" s="9" t="str">
        <f>IFERROR(VLOOKUP(CONCATENATE($A192,BA$1),'Исх-увл.отчёт'!$A$2:$F$3000,6,FALSE),"-")</f>
        <v>-</v>
      </c>
      <c r="BB192" s="9" t="str">
        <f>IFERROR(VLOOKUP(CONCATENATE($A192,BB$1),'Исх-увл.отчёт'!$A$2:$F$3000,6,FALSE),"-")</f>
        <v>-</v>
      </c>
      <c r="BC192" s="9" t="str">
        <f>IFERROR(VLOOKUP(CONCATENATE($A192,BC$1),'Исх-увл.отчёт'!$A$2:$F$3000,6,FALSE),"-")</f>
        <v>-</v>
      </c>
      <c r="BD192" s="9" t="str">
        <f>IFERROR(VLOOKUP(CONCATENATE($A192,BD$1),'Исх-увл.отчёт'!$A$2:$F$3000,6,FALSE),"-")</f>
        <v>-</v>
      </c>
      <c r="BE192" s="9" t="str">
        <f>IFERROR(VLOOKUP(CONCATENATE($A192,BE$1),'Исх-увл.отчёт'!$A$2:$F$3000,6,FALSE),"-")</f>
        <v>-</v>
      </c>
      <c r="BF192" s="9" t="str">
        <f>IFERROR(VLOOKUP(CONCATENATE($A192,BF$1),'Исх-увл.отчёт'!$A$2:$F$3000,6,FALSE),"-")</f>
        <v>-</v>
      </c>
      <c r="BG192" s="9" t="str">
        <f>IFERROR(VLOOKUP(CONCATENATE($A192,BG$1),'Исх-увл.отчёт'!$A$2:$F$3000,6,FALSE),"-")</f>
        <v>-</v>
      </c>
      <c r="BH192" s="37"/>
    </row>
    <row r="193" spans="1:61">
      <c r="A193" s="125">
        <f t="shared" si="12"/>
        <v>92</v>
      </c>
      <c r="B193" s="9" t="str">
        <f>IFERROR(VLOOKUP(CONCATENATE($A193,B$1),'Исх-увл.отчёт'!$A$2:$F$3000,6,FALSE),"-")</f>
        <v>-</v>
      </c>
      <c r="C193" s="9" t="str">
        <f>IFERROR(VLOOKUP(CONCATENATE($A193,C$1),'Исх-увл.отчёт'!$A$2:$F$3000,6,FALSE),"-")</f>
        <v>-</v>
      </c>
      <c r="D193" s="9" t="str">
        <f>IFERROR(VLOOKUP(CONCATENATE($A193,D$1),'Исх-увл.отчёт'!$A$2:$F$3000,6,FALSE),"-")</f>
        <v>-</v>
      </c>
      <c r="E193" s="9" t="str">
        <f>IFERROR(VLOOKUP(CONCATENATE($A193,E$1),'Исх-увл.отчёт'!$A$2:$F$3000,6,FALSE),"-")</f>
        <v>-</v>
      </c>
      <c r="F193" s="9" t="str">
        <f>IFERROR(VLOOKUP(CONCATENATE($A193,F$1),'Исх-увл.отчёт'!$A$2:$F$3000,6,FALSE),"-")</f>
        <v>-</v>
      </c>
      <c r="G193" s="9" t="str">
        <f>IFERROR(VLOOKUP(CONCATENATE($A193,G$1),'Исх-увл.отчёт'!$A$2:$F$3000,6,FALSE),"-")</f>
        <v>-</v>
      </c>
      <c r="H193" s="9" t="str">
        <f>IFERROR(VLOOKUP(CONCATENATE($A193,H$1),'Исх-увл.отчёт'!$A$2:$F$3000,6,FALSE),"-")</f>
        <v>-</v>
      </c>
      <c r="I193" s="9" t="str">
        <f>IFERROR(VLOOKUP(CONCATENATE($A193,I$1),'Исх-увл.отчёт'!$A$2:$F$3000,6,FALSE),"-")</f>
        <v>-</v>
      </c>
      <c r="J193" s="9" t="str">
        <f>IFERROR(VLOOKUP(CONCATENATE($A193,J$1),'Исх-увл.отчёт'!$A$2:$F$3000,6,FALSE),"-")</f>
        <v>-</v>
      </c>
      <c r="K193" s="9" t="str">
        <f>IFERROR(VLOOKUP(CONCATENATE($A193,K$1),'Исх-увл.отчёт'!$A$2:$F$3000,6,FALSE),"-")</f>
        <v>-</v>
      </c>
      <c r="L193" s="9" t="str">
        <f>IFERROR(VLOOKUP(CONCATENATE($A193,L$1),'Исх-увл.отчёт'!$A$2:$F$3000,6,FALSE),"-")</f>
        <v>-</v>
      </c>
      <c r="M193" s="9" t="str">
        <f>IFERROR(VLOOKUP(CONCATENATE($A193,M$1),'Исх-увл.отчёт'!$A$2:$F$3000,6,FALSE),"-")</f>
        <v>-</v>
      </c>
      <c r="N193" s="9" t="str">
        <f>IFERROR(VLOOKUP(CONCATENATE($A193,N$1),'Исх-увл.отчёт'!$A$2:$F$3000,6,FALSE),"-")</f>
        <v>-</v>
      </c>
      <c r="O193" s="9" t="str">
        <f>IFERROR(VLOOKUP(CONCATENATE($A193,O$1),'Исх-увл.отчёт'!$A$2:$F$3000,6,FALSE),"-")</f>
        <v>-</v>
      </c>
      <c r="P193" s="9" t="str">
        <f>IFERROR(VLOOKUP(CONCATENATE($A193,P$1),'Исх-увл.отчёт'!$A$2:$F$3000,6,FALSE),"-")</f>
        <v>-</v>
      </c>
      <c r="Q193" s="9" t="str">
        <f>IFERROR(VLOOKUP(CONCATENATE($A193,Q$1),'Исх-увл.отчёт'!$A$2:$F$3000,6,FALSE),"-")</f>
        <v>-</v>
      </c>
      <c r="R193" s="9" t="str">
        <f>IFERROR(VLOOKUP(CONCATENATE($A193,R$1),'Исх-увл.отчёт'!$A$2:$F$3000,6,FALSE),"-")</f>
        <v>-</v>
      </c>
      <c r="S193" s="9" t="str">
        <f>IFERROR(VLOOKUP(CONCATENATE($A193,S$1),'Исх-увл.отчёт'!$A$2:$F$3000,6,FALSE),"-")</f>
        <v>-</v>
      </c>
      <c r="T193" s="9" t="str">
        <f>IFERROR(VLOOKUP(CONCATENATE($A193,T$1),'Исх-увл.отчёт'!$A$2:$F$3000,6,FALSE),"-")</f>
        <v>-</v>
      </c>
      <c r="U193" s="9" t="str">
        <f>IFERROR(VLOOKUP(CONCATENATE($A193,U$1),'Исх-увл.отчёт'!$A$2:$F$3000,6,FALSE),"-")</f>
        <v>-</v>
      </c>
      <c r="V193" s="9" t="str">
        <f>IFERROR(VLOOKUP(CONCATENATE($A193,V$1),'Исх-увл.отчёт'!$A$2:$F$3000,6,FALSE),"-")</f>
        <v>-</v>
      </c>
      <c r="W193" s="9" t="str">
        <f>IFERROR(VLOOKUP(CONCATENATE($A193,W$1),'Исх-увл.отчёт'!$A$2:$F$3000,6,FALSE),"-")</f>
        <v>-</v>
      </c>
      <c r="X193" s="9" t="str">
        <f>IFERROR(VLOOKUP(CONCATENATE($A193,X$1),'Исх-увл.отчёт'!$A$2:$F$3000,6,FALSE),"-")</f>
        <v>-</v>
      </c>
      <c r="Y193" s="9" t="str">
        <f>IFERROR(VLOOKUP(CONCATENATE($A193,Y$1),'Исх-увл.отчёт'!$A$2:$F$3000,6,FALSE),"-")</f>
        <v>-</v>
      </c>
      <c r="Z193" s="9" t="str">
        <f>IFERROR(VLOOKUP(CONCATENATE($A193,Z$1),'Исх-увл.отчёт'!$A$2:$F$3000,6,FALSE),"-")</f>
        <v>-</v>
      </c>
      <c r="AA193" s="9" t="str">
        <f>IFERROR(VLOOKUP(CONCATENATE($A193,AA$1),'Исх-увл.отчёт'!$A$2:$F$3000,6,FALSE),"-")</f>
        <v>-</v>
      </c>
      <c r="AB193" s="9" t="str">
        <f>IFERROR(VLOOKUP(CONCATENATE($A193,AB$1),'Исх-увл.отчёт'!$A$2:$F$3000,6,FALSE),"-")</f>
        <v>-</v>
      </c>
      <c r="AC193" s="9" t="str">
        <f>IFERROR(VLOOKUP(CONCATENATE($A193,AC$1),'Исх-увл.отчёт'!$A$2:$F$3000,6,FALSE),"-")</f>
        <v>-</v>
      </c>
      <c r="AD193" s="9" t="str">
        <f>IFERROR(VLOOKUP(CONCATENATE($A193,AD$1),'Исх-увл.отчёт'!$A$2:$F$3000,6,FALSE),"-")</f>
        <v>-</v>
      </c>
      <c r="AE193" s="9" t="str">
        <f>IFERROR(VLOOKUP(CONCATENATE($A193,AE$1),'Исх-увл.отчёт'!$A$2:$F$3000,6,FALSE),"-")</f>
        <v>-</v>
      </c>
      <c r="AF193" s="9" t="str">
        <f>IFERROR(VLOOKUP(CONCATENATE($A193,AF$1),'Исх-увл.отчёт'!$A$2:$F$3000,6,FALSE),"-")</f>
        <v>-</v>
      </c>
      <c r="AG193" s="9" t="str">
        <f>IFERROR(VLOOKUP(CONCATENATE($A193,AG$1),'Исх-увл.отчёт'!$A$2:$F$3000,6,FALSE),"-")</f>
        <v>-</v>
      </c>
      <c r="AH193" s="9" t="str">
        <f>IFERROR(VLOOKUP(CONCATENATE($A193,AH$1),'Исх-увл.отчёт'!$A$2:$F$3000,6,FALSE),"-")</f>
        <v>-</v>
      </c>
      <c r="AI193" s="9" t="str">
        <f>IFERROR(VLOOKUP(CONCATENATE($A193,AI$1),'Исх-увл.отчёт'!$A$2:$F$3000,6,FALSE),"-")</f>
        <v>-</v>
      </c>
      <c r="AJ193" s="9" t="str">
        <f>IFERROR(VLOOKUP(CONCATENATE($A193,AJ$1),'Исх-увл.отчёт'!$A$2:$F$3000,6,FALSE),"-")</f>
        <v>-</v>
      </c>
      <c r="AK193" s="9" t="str">
        <f>IFERROR(VLOOKUP(CONCATENATE($A193,AK$1),'Исх-увл.отчёт'!$A$2:$F$3000,6,FALSE),"-")</f>
        <v>-</v>
      </c>
      <c r="AL193" s="9" t="str">
        <f>IFERROR(VLOOKUP(CONCATENATE($A193,AL$1),'Исх-увл.отчёт'!$A$2:$F$3000,6,FALSE),"-")</f>
        <v>-</v>
      </c>
      <c r="AM193" s="9" t="str">
        <f>IFERROR(VLOOKUP(CONCATENATE($A193,AM$1),'Исх-увл.отчёт'!$A$2:$F$3000,6,FALSE),"-")</f>
        <v>-</v>
      </c>
      <c r="AN193" s="9" t="str">
        <f>IFERROR(VLOOKUP(CONCATENATE($A193,AN$1),'Исх-увл.отчёт'!$A$2:$F$3000,6,FALSE),"-")</f>
        <v>-</v>
      </c>
      <c r="AO193" s="9" t="str">
        <f>IFERROR(VLOOKUP(CONCATENATE($A193,AO$1),'Исх-увл.отчёт'!$A$2:$F$3000,6,FALSE),"-")</f>
        <v>-</v>
      </c>
      <c r="AP193" s="9" t="str">
        <f>IFERROR(VLOOKUP(CONCATENATE($A193,AP$1),'Исх-увл.отчёт'!$A$2:$F$3000,6,FALSE),"-")</f>
        <v>-</v>
      </c>
      <c r="AQ193" s="9" t="str">
        <f>IFERROR(VLOOKUP(CONCATENATE($A193,AQ$1),'Исх-увл.отчёт'!$A$2:$F$3000,6,FALSE),"-")</f>
        <v>-</v>
      </c>
      <c r="AR193" s="9" t="str">
        <f>IFERROR(VLOOKUP(CONCATENATE($A193,AR$1),'Исх-увл.отчёт'!$A$2:$F$3000,6,FALSE),"-")</f>
        <v>-</v>
      </c>
      <c r="AS193" s="9" t="str">
        <f>IFERROR(VLOOKUP(CONCATENATE($A193,AS$1),'Исх-увл.отчёт'!$A$2:$F$3000,6,FALSE),"-")</f>
        <v>-</v>
      </c>
      <c r="AT193" s="9" t="str">
        <f>IFERROR(VLOOKUP(CONCATENATE($A193,AT$1),'Исх-увл.отчёт'!$A$2:$F$3000,6,FALSE),"-")</f>
        <v>-</v>
      </c>
      <c r="AU193" s="9" t="str">
        <f>IFERROR(VLOOKUP(CONCATENATE($A193,AU$1),'Исх-увл.отчёт'!$A$2:$F$3000,6,FALSE),"-")</f>
        <v>-</v>
      </c>
      <c r="AV193" s="9" t="str">
        <f>IFERROR(VLOOKUP(CONCATENATE($A193,AV$1),'Исх-увл.отчёт'!$A$2:$F$3000,6,FALSE),"-")</f>
        <v>-</v>
      </c>
      <c r="AW193" s="9" t="str">
        <f>IFERROR(VLOOKUP(CONCATENATE($A193,AW$1),'Исх-увл.отчёт'!$A$2:$F$3000,6,FALSE),"-")</f>
        <v>-</v>
      </c>
      <c r="AX193" s="9" t="str">
        <f>IFERROR(VLOOKUP(CONCATENATE($A193,AX$1),'Исх-увл.отчёт'!$A$2:$F$3000,6,FALSE),"-")</f>
        <v>-</v>
      </c>
      <c r="AY193" s="9" t="str">
        <f>IFERROR(VLOOKUP(CONCATENATE($A193,AY$1),'Исх-увл.отчёт'!$A$2:$F$3000,6,FALSE),"-")</f>
        <v>-</v>
      </c>
      <c r="AZ193" s="9" t="str">
        <f>IFERROR(VLOOKUP(CONCATENATE($A193,AZ$1),'Исх-увл.отчёт'!$A$2:$F$3000,6,FALSE),"-")</f>
        <v>-</v>
      </c>
      <c r="BA193" s="9" t="str">
        <f>IFERROR(VLOOKUP(CONCATENATE($A193,BA$1),'Исх-увл.отчёт'!$A$2:$F$3000,6,FALSE),"-")</f>
        <v>-</v>
      </c>
      <c r="BB193" s="9" t="str">
        <f>IFERROR(VLOOKUP(CONCATENATE($A193,BB$1),'Исх-увл.отчёт'!$A$2:$F$3000,6,FALSE),"-")</f>
        <v>-</v>
      </c>
      <c r="BC193" s="9" t="str">
        <f>IFERROR(VLOOKUP(CONCATENATE($A193,BC$1),'Исх-увл.отчёт'!$A$2:$F$3000,6,FALSE),"-")</f>
        <v>-</v>
      </c>
      <c r="BD193" s="9" t="str">
        <f>IFERROR(VLOOKUP(CONCATENATE($A193,BD$1),'Исх-увл.отчёт'!$A$2:$F$3000,6,FALSE),"-")</f>
        <v>-</v>
      </c>
      <c r="BE193" s="9" t="str">
        <f>IFERROR(VLOOKUP(CONCATENATE($A193,BE$1),'Исх-увл.отчёт'!$A$2:$F$3000,6,FALSE),"-")</f>
        <v>-</v>
      </c>
      <c r="BF193" s="9" t="str">
        <f>IFERROR(VLOOKUP(CONCATENATE($A193,BF$1),'Исх-увл.отчёт'!$A$2:$F$3000,6,FALSE),"-")</f>
        <v>-</v>
      </c>
      <c r="BG193" s="9" t="str">
        <f>IFERROR(VLOOKUP(CONCATENATE($A193,BG$1),'Исх-увл.отчёт'!$A$2:$F$3000,6,FALSE),"-")</f>
        <v>-</v>
      </c>
      <c r="BH193" s="37"/>
    </row>
    <row r="194" spans="1:61">
      <c r="A194" s="125">
        <f t="shared" si="12"/>
        <v>93</v>
      </c>
      <c r="B194" s="9" t="str">
        <f>IFERROR(VLOOKUP(CONCATENATE($A194,B$1),'Исх-увл.отчёт'!$A$2:$F$3000,6,FALSE),"-")</f>
        <v>-</v>
      </c>
      <c r="C194" s="9" t="str">
        <f>IFERROR(VLOOKUP(CONCATENATE($A194,C$1),'Исх-увл.отчёт'!$A$2:$F$3000,6,FALSE),"-")</f>
        <v>-</v>
      </c>
      <c r="D194" s="9" t="str">
        <f>IFERROR(VLOOKUP(CONCATENATE($A194,D$1),'Исх-увл.отчёт'!$A$2:$F$3000,6,FALSE),"-")</f>
        <v>-</v>
      </c>
      <c r="E194" s="9" t="str">
        <f>IFERROR(VLOOKUP(CONCATENATE($A194,E$1),'Исх-увл.отчёт'!$A$2:$F$3000,6,FALSE),"-")</f>
        <v>-</v>
      </c>
      <c r="F194" s="9" t="str">
        <f>IFERROR(VLOOKUP(CONCATENATE($A194,F$1),'Исх-увл.отчёт'!$A$2:$F$3000,6,FALSE),"-")</f>
        <v>-</v>
      </c>
      <c r="G194" s="9" t="str">
        <f>IFERROR(VLOOKUP(CONCATENATE($A194,G$1),'Исх-увл.отчёт'!$A$2:$F$3000,6,FALSE),"-")</f>
        <v>-</v>
      </c>
      <c r="H194" s="9" t="str">
        <f>IFERROR(VLOOKUP(CONCATENATE($A194,H$1),'Исх-увл.отчёт'!$A$2:$F$3000,6,FALSE),"-")</f>
        <v>-</v>
      </c>
      <c r="I194" s="9" t="str">
        <f>IFERROR(VLOOKUP(CONCATENATE($A194,I$1),'Исх-увл.отчёт'!$A$2:$F$3000,6,FALSE),"-")</f>
        <v>-</v>
      </c>
      <c r="J194" s="9" t="str">
        <f>IFERROR(VLOOKUP(CONCATENATE($A194,J$1),'Исх-увл.отчёт'!$A$2:$F$3000,6,FALSE),"-")</f>
        <v>-</v>
      </c>
      <c r="K194" s="9" t="str">
        <f>IFERROR(VLOOKUP(CONCATENATE($A194,K$1),'Исх-увл.отчёт'!$A$2:$F$3000,6,FALSE),"-")</f>
        <v>-</v>
      </c>
      <c r="L194" s="9" t="str">
        <f>IFERROR(VLOOKUP(CONCATENATE($A194,L$1),'Исх-увл.отчёт'!$A$2:$F$3000,6,FALSE),"-")</f>
        <v>-</v>
      </c>
      <c r="M194" s="9" t="str">
        <f>IFERROR(VLOOKUP(CONCATENATE($A194,M$1),'Исх-увл.отчёт'!$A$2:$F$3000,6,FALSE),"-")</f>
        <v>-</v>
      </c>
      <c r="N194" s="9" t="str">
        <f>IFERROR(VLOOKUP(CONCATENATE($A194,N$1),'Исх-увл.отчёт'!$A$2:$F$3000,6,FALSE),"-")</f>
        <v>-</v>
      </c>
      <c r="O194" s="9" t="str">
        <f>IFERROR(VLOOKUP(CONCATENATE($A194,O$1),'Исх-увл.отчёт'!$A$2:$F$3000,6,FALSE),"-")</f>
        <v>-</v>
      </c>
      <c r="P194" s="9" t="str">
        <f>IFERROR(VLOOKUP(CONCATENATE($A194,P$1),'Исх-увл.отчёт'!$A$2:$F$3000,6,FALSE),"-")</f>
        <v>-</v>
      </c>
      <c r="Q194" s="9" t="str">
        <f>IFERROR(VLOOKUP(CONCATENATE($A194,Q$1),'Исх-увл.отчёт'!$A$2:$F$3000,6,FALSE),"-")</f>
        <v>-</v>
      </c>
      <c r="R194" s="9" t="str">
        <f>IFERROR(VLOOKUP(CONCATENATE($A194,R$1),'Исх-увл.отчёт'!$A$2:$F$3000,6,FALSE),"-")</f>
        <v>-</v>
      </c>
      <c r="S194" s="9" t="str">
        <f>IFERROR(VLOOKUP(CONCATENATE($A194,S$1),'Исх-увл.отчёт'!$A$2:$F$3000,6,FALSE),"-")</f>
        <v>-</v>
      </c>
      <c r="T194" s="9" t="str">
        <f>IFERROR(VLOOKUP(CONCATENATE($A194,T$1),'Исх-увл.отчёт'!$A$2:$F$3000,6,FALSE),"-")</f>
        <v>-</v>
      </c>
      <c r="U194" s="9" t="str">
        <f>IFERROR(VLOOKUP(CONCATENATE($A194,U$1),'Исх-увл.отчёт'!$A$2:$F$3000,6,FALSE),"-")</f>
        <v>-</v>
      </c>
      <c r="V194" s="9" t="str">
        <f>IFERROR(VLOOKUP(CONCATENATE($A194,V$1),'Исх-увл.отчёт'!$A$2:$F$3000,6,FALSE),"-")</f>
        <v>-</v>
      </c>
      <c r="W194" s="9" t="str">
        <f>IFERROR(VLOOKUP(CONCATENATE($A194,W$1),'Исх-увл.отчёт'!$A$2:$F$3000,6,FALSE),"-")</f>
        <v>-</v>
      </c>
      <c r="X194" s="9" t="str">
        <f>IFERROR(VLOOKUP(CONCATENATE($A194,X$1),'Исх-увл.отчёт'!$A$2:$F$3000,6,FALSE),"-")</f>
        <v>-</v>
      </c>
      <c r="Y194" s="9" t="str">
        <f>IFERROR(VLOOKUP(CONCATENATE($A194,Y$1),'Исх-увл.отчёт'!$A$2:$F$3000,6,FALSE),"-")</f>
        <v>-</v>
      </c>
      <c r="Z194" s="9" t="str">
        <f>IFERROR(VLOOKUP(CONCATENATE($A194,Z$1),'Исх-увл.отчёт'!$A$2:$F$3000,6,FALSE),"-")</f>
        <v>-</v>
      </c>
      <c r="AA194" s="9" t="str">
        <f>IFERROR(VLOOKUP(CONCATENATE($A194,AA$1),'Исх-увл.отчёт'!$A$2:$F$3000,6,FALSE),"-")</f>
        <v>-</v>
      </c>
      <c r="AB194" s="9" t="str">
        <f>IFERROR(VLOOKUP(CONCATENATE($A194,AB$1),'Исх-увл.отчёт'!$A$2:$F$3000,6,FALSE),"-")</f>
        <v>-</v>
      </c>
      <c r="AC194" s="9" t="str">
        <f>IFERROR(VLOOKUP(CONCATENATE($A194,AC$1),'Исх-увл.отчёт'!$A$2:$F$3000,6,FALSE),"-")</f>
        <v>-</v>
      </c>
      <c r="AD194" s="9" t="str">
        <f>IFERROR(VLOOKUP(CONCATENATE($A194,AD$1),'Исх-увл.отчёт'!$A$2:$F$3000,6,FALSE),"-")</f>
        <v>-</v>
      </c>
      <c r="AE194" s="9" t="str">
        <f>IFERROR(VLOOKUP(CONCATENATE($A194,AE$1),'Исх-увл.отчёт'!$A$2:$F$3000,6,FALSE),"-")</f>
        <v>-</v>
      </c>
      <c r="AF194" s="9" t="str">
        <f>IFERROR(VLOOKUP(CONCATENATE($A194,AF$1),'Исх-увл.отчёт'!$A$2:$F$3000,6,FALSE),"-")</f>
        <v>-</v>
      </c>
      <c r="AG194" s="9" t="str">
        <f>IFERROR(VLOOKUP(CONCATENATE($A194,AG$1),'Исх-увл.отчёт'!$A$2:$F$3000,6,FALSE),"-")</f>
        <v>-</v>
      </c>
      <c r="AH194" s="9" t="str">
        <f>IFERROR(VLOOKUP(CONCATENATE($A194,AH$1),'Исх-увл.отчёт'!$A$2:$F$3000,6,FALSE),"-")</f>
        <v>-</v>
      </c>
      <c r="AI194" s="9" t="str">
        <f>IFERROR(VLOOKUP(CONCATENATE($A194,AI$1),'Исх-увл.отчёт'!$A$2:$F$3000,6,FALSE),"-")</f>
        <v>-</v>
      </c>
      <c r="AJ194" s="9" t="str">
        <f>IFERROR(VLOOKUP(CONCATENATE($A194,AJ$1),'Исх-увл.отчёт'!$A$2:$F$3000,6,FALSE),"-")</f>
        <v>-</v>
      </c>
      <c r="AK194" s="9" t="str">
        <f>IFERROR(VLOOKUP(CONCATENATE($A194,AK$1),'Исх-увл.отчёт'!$A$2:$F$3000,6,FALSE),"-")</f>
        <v>-</v>
      </c>
      <c r="AL194" s="9" t="str">
        <f>IFERROR(VLOOKUP(CONCATENATE($A194,AL$1),'Исх-увл.отчёт'!$A$2:$F$3000,6,FALSE),"-")</f>
        <v>-</v>
      </c>
      <c r="AM194" s="9" t="str">
        <f>IFERROR(VLOOKUP(CONCATENATE($A194,AM$1),'Исх-увл.отчёт'!$A$2:$F$3000,6,FALSE),"-")</f>
        <v>-</v>
      </c>
      <c r="AN194" s="9" t="str">
        <f>IFERROR(VLOOKUP(CONCATENATE($A194,AN$1),'Исх-увл.отчёт'!$A$2:$F$3000,6,FALSE),"-")</f>
        <v>-</v>
      </c>
      <c r="AO194" s="9" t="str">
        <f>IFERROR(VLOOKUP(CONCATENATE($A194,AO$1),'Исх-увл.отчёт'!$A$2:$F$3000,6,FALSE),"-")</f>
        <v>-</v>
      </c>
      <c r="AP194" s="9" t="str">
        <f>IFERROR(VLOOKUP(CONCATENATE($A194,AP$1),'Исх-увл.отчёт'!$A$2:$F$3000,6,FALSE),"-")</f>
        <v>-</v>
      </c>
      <c r="AQ194" s="9" t="str">
        <f>IFERROR(VLOOKUP(CONCATENATE($A194,AQ$1),'Исх-увл.отчёт'!$A$2:$F$3000,6,FALSE),"-")</f>
        <v>-</v>
      </c>
      <c r="AR194" s="9" t="str">
        <f>IFERROR(VLOOKUP(CONCATENATE($A194,AR$1),'Исх-увл.отчёт'!$A$2:$F$3000,6,FALSE),"-")</f>
        <v>-</v>
      </c>
      <c r="AS194" s="9" t="str">
        <f>IFERROR(VLOOKUP(CONCATENATE($A194,AS$1),'Исх-увл.отчёт'!$A$2:$F$3000,6,FALSE),"-")</f>
        <v>-</v>
      </c>
      <c r="AT194" s="9" t="str">
        <f>IFERROR(VLOOKUP(CONCATENATE($A194,AT$1),'Исх-увл.отчёт'!$A$2:$F$3000,6,FALSE),"-")</f>
        <v>-</v>
      </c>
      <c r="AU194" s="9" t="str">
        <f>IFERROR(VLOOKUP(CONCATENATE($A194,AU$1),'Исх-увл.отчёт'!$A$2:$F$3000,6,FALSE),"-")</f>
        <v>-</v>
      </c>
      <c r="AV194" s="9" t="str">
        <f>IFERROR(VLOOKUP(CONCATENATE($A194,AV$1),'Исх-увл.отчёт'!$A$2:$F$3000,6,FALSE),"-")</f>
        <v>-</v>
      </c>
      <c r="AW194" s="9" t="str">
        <f>IFERROR(VLOOKUP(CONCATENATE($A194,AW$1),'Исх-увл.отчёт'!$A$2:$F$3000,6,FALSE),"-")</f>
        <v>-</v>
      </c>
      <c r="AX194" s="9" t="str">
        <f>IFERROR(VLOOKUP(CONCATENATE($A194,AX$1),'Исх-увл.отчёт'!$A$2:$F$3000,6,FALSE),"-")</f>
        <v>-</v>
      </c>
      <c r="AY194" s="9" t="str">
        <f>IFERROR(VLOOKUP(CONCATENATE($A194,AY$1),'Исх-увл.отчёт'!$A$2:$F$3000,6,FALSE),"-")</f>
        <v>-</v>
      </c>
      <c r="AZ194" s="9" t="str">
        <f>IFERROR(VLOOKUP(CONCATENATE($A194,AZ$1),'Исх-увл.отчёт'!$A$2:$F$3000,6,FALSE),"-")</f>
        <v>-</v>
      </c>
      <c r="BA194" s="9" t="str">
        <f>IFERROR(VLOOKUP(CONCATENATE($A194,BA$1),'Исх-увл.отчёт'!$A$2:$F$3000,6,FALSE),"-")</f>
        <v>-</v>
      </c>
      <c r="BB194" s="9" t="str">
        <f>IFERROR(VLOOKUP(CONCATENATE($A194,BB$1),'Исх-увл.отчёт'!$A$2:$F$3000,6,FALSE),"-")</f>
        <v>-</v>
      </c>
      <c r="BC194" s="9" t="str">
        <f>IFERROR(VLOOKUP(CONCATENATE($A194,BC$1),'Исх-увл.отчёт'!$A$2:$F$3000,6,FALSE),"-")</f>
        <v>-</v>
      </c>
      <c r="BD194" s="9" t="str">
        <f>IFERROR(VLOOKUP(CONCATENATE($A194,BD$1),'Исх-увл.отчёт'!$A$2:$F$3000,6,FALSE),"-")</f>
        <v>-</v>
      </c>
      <c r="BE194" s="9" t="str">
        <f>IFERROR(VLOOKUP(CONCATENATE($A194,BE$1),'Исх-увл.отчёт'!$A$2:$F$3000,6,FALSE),"-")</f>
        <v>-</v>
      </c>
      <c r="BF194" s="9" t="str">
        <f>IFERROR(VLOOKUP(CONCATENATE($A194,BF$1),'Исх-увл.отчёт'!$A$2:$F$3000,6,FALSE),"-")</f>
        <v>-</v>
      </c>
      <c r="BG194" s="9" t="str">
        <f>IFERROR(VLOOKUP(CONCATENATE($A194,BG$1),'Исх-увл.отчёт'!$A$2:$F$3000,6,FALSE),"-")</f>
        <v>-</v>
      </c>
      <c r="BH194" s="37"/>
    </row>
    <row r="195" spans="1:61">
      <c r="A195" s="125">
        <f t="shared" si="12"/>
        <v>94</v>
      </c>
      <c r="B195" s="9" t="str">
        <f>IFERROR(VLOOKUP(CONCATENATE($A195,B$1),'Исх-увл.отчёт'!$A$2:$F$3000,6,FALSE),"-")</f>
        <v>-</v>
      </c>
      <c r="C195" s="9" t="str">
        <f>IFERROR(VLOOKUP(CONCATENATE($A195,C$1),'Исх-увл.отчёт'!$A$2:$F$3000,6,FALSE),"-")</f>
        <v>-</v>
      </c>
      <c r="D195" s="9" t="str">
        <f>IFERROR(VLOOKUP(CONCATENATE($A195,D$1),'Исх-увл.отчёт'!$A$2:$F$3000,6,FALSE),"-")</f>
        <v>-</v>
      </c>
      <c r="E195" s="9" t="str">
        <f>IFERROR(VLOOKUP(CONCATENATE($A195,E$1),'Исх-увл.отчёт'!$A$2:$F$3000,6,FALSE),"-")</f>
        <v>-</v>
      </c>
      <c r="F195" s="9" t="str">
        <f>IFERROR(VLOOKUP(CONCATENATE($A195,F$1),'Исх-увл.отчёт'!$A$2:$F$3000,6,FALSE),"-")</f>
        <v>-</v>
      </c>
      <c r="G195" s="9" t="str">
        <f>IFERROR(VLOOKUP(CONCATENATE($A195,G$1),'Исх-увл.отчёт'!$A$2:$F$3000,6,FALSE),"-")</f>
        <v>-</v>
      </c>
      <c r="H195" s="9" t="str">
        <f>IFERROR(VLOOKUP(CONCATENATE($A195,H$1),'Исх-увл.отчёт'!$A$2:$F$3000,6,FALSE),"-")</f>
        <v>-</v>
      </c>
      <c r="I195" s="9" t="str">
        <f>IFERROR(VLOOKUP(CONCATENATE($A195,I$1),'Исх-увл.отчёт'!$A$2:$F$3000,6,FALSE),"-")</f>
        <v>-</v>
      </c>
      <c r="J195" s="9" t="str">
        <f>IFERROR(VLOOKUP(CONCATENATE($A195,J$1),'Исх-увл.отчёт'!$A$2:$F$3000,6,FALSE),"-")</f>
        <v>-</v>
      </c>
      <c r="K195" s="9" t="str">
        <f>IFERROR(VLOOKUP(CONCATENATE($A195,K$1),'Исх-увл.отчёт'!$A$2:$F$3000,6,FALSE),"-")</f>
        <v>-</v>
      </c>
      <c r="L195" s="9" t="str">
        <f>IFERROR(VLOOKUP(CONCATENATE($A195,L$1),'Исх-увл.отчёт'!$A$2:$F$3000,6,FALSE),"-")</f>
        <v>-</v>
      </c>
      <c r="M195" s="9" t="str">
        <f>IFERROR(VLOOKUP(CONCATENATE($A195,M$1),'Исх-увл.отчёт'!$A$2:$F$3000,6,FALSE),"-")</f>
        <v>-</v>
      </c>
      <c r="N195" s="9" t="str">
        <f>IFERROR(VLOOKUP(CONCATENATE($A195,N$1),'Исх-увл.отчёт'!$A$2:$F$3000,6,FALSE),"-")</f>
        <v>-</v>
      </c>
      <c r="O195" s="9" t="str">
        <f>IFERROR(VLOOKUP(CONCATENATE($A195,O$1),'Исх-увл.отчёт'!$A$2:$F$3000,6,FALSE),"-")</f>
        <v>-</v>
      </c>
      <c r="P195" s="9" t="str">
        <f>IFERROR(VLOOKUP(CONCATENATE($A195,P$1),'Исх-увл.отчёт'!$A$2:$F$3000,6,FALSE),"-")</f>
        <v>-</v>
      </c>
      <c r="Q195" s="9" t="str">
        <f>IFERROR(VLOOKUP(CONCATENATE($A195,Q$1),'Исх-увл.отчёт'!$A$2:$F$3000,6,FALSE),"-")</f>
        <v>-</v>
      </c>
      <c r="R195" s="9" t="str">
        <f>IFERROR(VLOOKUP(CONCATENATE($A195,R$1),'Исх-увл.отчёт'!$A$2:$F$3000,6,FALSE),"-")</f>
        <v>-</v>
      </c>
      <c r="S195" s="9" t="str">
        <f>IFERROR(VLOOKUP(CONCATENATE($A195,S$1),'Исх-увл.отчёт'!$A$2:$F$3000,6,FALSE),"-")</f>
        <v>-</v>
      </c>
      <c r="T195" s="9" t="str">
        <f>IFERROR(VLOOKUP(CONCATENATE($A195,T$1),'Исх-увл.отчёт'!$A$2:$F$3000,6,FALSE),"-")</f>
        <v>-</v>
      </c>
      <c r="U195" s="9" t="str">
        <f>IFERROR(VLOOKUP(CONCATENATE($A195,U$1),'Исх-увл.отчёт'!$A$2:$F$3000,6,FALSE),"-")</f>
        <v>-</v>
      </c>
      <c r="V195" s="9" t="str">
        <f>IFERROR(VLOOKUP(CONCATENATE($A195,V$1),'Исх-увл.отчёт'!$A$2:$F$3000,6,FALSE),"-")</f>
        <v>-</v>
      </c>
      <c r="W195" s="9" t="str">
        <f>IFERROR(VLOOKUP(CONCATENATE($A195,W$1),'Исх-увл.отчёт'!$A$2:$F$3000,6,FALSE),"-")</f>
        <v>-</v>
      </c>
      <c r="X195" s="9" t="str">
        <f>IFERROR(VLOOKUP(CONCATENATE($A195,X$1),'Исх-увл.отчёт'!$A$2:$F$3000,6,FALSE),"-")</f>
        <v>-</v>
      </c>
      <c r="Y195" s="9" t="str">
        <f>IFERROR(VLOOKUP(CONCATENATE($A195,Y$1),'Исх-увл.отчёт'!$A$2:$F$3000,6,FALSE),"-")</f>
        <v>-</v>
      </c>
      <c r="Z195" s="9" t="str">
        <f>IFERROR(VLOOKUP(CONCATENATE($A195,Z$1),'Исх-увл.отчёт'!$A$2:$F$3000,6,FALSE),"-")</f>
        <v>-</v>
      </c>
      <c r="AA195" s="9" t="str">
        <f>IFERROR(VLOOKUP(CONCATENATE($A195,AA$1),'Исх-увл.отчёт'!$A$2:$F$3000,6,FALSE),"-")</f>
        <v>-</v>
      </c>
      <c r="AB195" s="9" t="str">
        <f>IFERROR(VLOOKUP(CONCATENATE($A195,AB$1),'Исх-увл.отчёт'!$A$2:$F$3000,6,FALSE),"-")</f>
        <v>-</v>
      </c>
      <c r="AC195" s="9" t="str">
        <f>IFERROR(VLOOKUP(CONCATENATE($A195,AC$1),'Исх-увл.отчёт'!$A$2:$F$3000,6,FALSE),"-")</f>
        <v>-</v>
      </c>
      <c r="AD195" s="9" t="str">
        <f>IFERROR(VLOOKUP(CONCATENATE($A195,AD$1),'Исх-увл.отчёт'!$A$2:$F$3000,6,FALSE),"-")</f>
        <v>-</v>
      </c>
      <c r="AE195" s="9" t="str">
        <f>IFERROR(VLOOKUP(CONCATENATE($A195,AE$1),'Исх-увл.отчёт'!$A$2:$F$3000,6,FALSE),"-")</f>
        <v>-</v>
      </c>
      <c r="AF195" s="9" t="str">
        <f>IFERROR(VLOOKUP(CONCATENATE($A195,AF$1),'Исх-увл.отчёт'!$A$2:$F$3000,6,FALSE),"-")</f>
        <v>-</v>
      </c>
      <c r="AG195" s="9" t="str">
        <f>IFERROR(VLOOKUP(CONCATENATE($A195,AG$1),'Исх-увл.отчёт'!$A$2:$F$3000,6,FALSE),"-")</f>
        <v>-</v>
      </c>
      <c r="AH195" s="9" t="str">
        <f>IFERROR(VLOOKUP(CONCATENATE($A195,AH$1),'Исх-увл.отчёт'!$A$2:$F$3000,6,FALSE),"-")</f>
        <v>-</v>
      </c>
      <c r="AI195" s="9" t="str">
        <f>IFERROR(VLOOKUP(CONCATENATE($A195,AI$1),'Исх-увл.отчёт'!$A$2:$F$3000,6,FALSE),"-")</f>
        <v>-</v>
      </c>
      <c r="AJ195" s="9" t="str">
        <f>IFERROR(VLOOKUP(CONCATENATE($A195,AJ$1),'Исх-увл.отчёт'!$A$2:$F$3000,6,FALSE),"-")</f>
        <v>-</v>
      </c>
      <c r="AK195" s="9" t="str">
        <f>IFERROR(VLOOKUP(CONCATENATE($A195,AK$1),'Исх-увл.отчёт'!$A$2:$F$3000,6,FALSE),"-")</f>
        <v>-</v>
      </c>
      <c r="AL195" s="9" t="str">
        <f>IFERROR(VLOOKUP(CONCATENATE($A195,AL$1),'Исх-увл.отчёт'!$A$2:$F$3000,6,FALSE),"-")</f>
        <v>-</v>
      </c>
      <c r="AM195" s="9" t="str">
        <f>IFERROR(VLOOKUP(CONCATENATE($A195,AM$1),'Исх-увл.отчёт'!$A$2:$F$3000,6,FALSE),"-")</f>
        <v>-</v>
      </c>
      <c r="AN195" s="9" t="str">
        <f>IFERROR(VLOOKUP(CONCATENATE($A195,AN$1),'Исх-увл.отчёт'!$A$2:$F$3000,6,FALSE),"-")</f>
        <v>-</v>
      </c>
      <c r="AO195" s="9" t="str">
        <f>IFERROR(VLOOKUP(CONCATENATE($A195,AO$1),'Исх-увл.отчёт'!$A$2:$F$3000,6,FALSE),"-")</f>
        <v>-</v>
      </c>
      <c r="AP195" s="9" t="str">
        <f>IFERROR(VLOOKUP(CONCATENATE($A195,AP$1),'Исх-увл.отчёт'!$A$2:$F$3000,6,FALSE),"-")</f>
        <v>-</v>
      </c>
      <c r="AQ195" s="9" t="str">
        <f>IFERROR(VLOOKUP(CONCATENATE($A195,AQ$1),'Исх-увл.отчёт'!$A$2:$F$3000,6,FALSE),"-")</f>
        <v>-</v>
      </c>
      <c r="AR195" s="9" t="str">
        <f>IFERROR(VLOOKUP(CONCATENATE($A195,AR$1),'Исх-увл.отчёт'!$A$2:$F$3000,6,FALSE),"-")</f>
        <v>-</v>
      </c>
      <c r="AS195" s="9" t="str">
        <f>IFERROR(VLOOKUP(CONCATENATE($A195,AS$1),'Исх-увл.отчёт'!$A$2:$F$3000,6,FALSE),"-")</f>
        <v>-</v>
      </c>
      <c r="AT195" s="9" t="str">
        <f>IFERROR(VLOOKUP(CONCATENATE($A195,AT$1),'Исх-увл.отчёт'!$A$2:$F$3000,6,FALSE),"-")</f>
        <v>-</v>
      </c>
      <c r="AU195" s="9" t="str">
        <f>IFERROR(VLOOKUP(CONCATENATE($A195,AU$1),'Исх-увл.отчёт'!$A$2:$F$3000,6,FALSE),"-")</f>
        <v>-</v>
      </c>
      <c r="AV195" s="9" t="str">
        <f>IFERROR(VLOOKUP(CONCATENATE($A195,AV$1),'Исх-увл.отчёт'!$A$2:$F$3000,6,FALSE),"-")</f>
        <v>-</v>
      </c>
      <c r="AW195" s="9" t="str">
        <f>IFERROR(VLOOKUP(CONCATENATE($A195,AW$1),'Исх-увл.отчёт'!$A$2:$F$3000,6,FALSE),"-")</f>
        <v>-</v>
      </c>
      <c r="AX195" s="9" t="str">
        <f>IFERROR(VLOOKUP(CONCATENATE($A195,AX$1),'Исх-увл.отчёт'!$A$2:$F$3000,6,FALSE),"-")</f>
        <v>-</v>
      </c>
      <c r="AY195" s="9" t="str">
        <f>IFERROR(VLOOKUP(CONCATENATE($A195,AY$1),'Исх-увл.отчёт'!$A$2:$F$3000,6,FALSE),"-")</f>
        <v>-</v>
      </c>
      <c r="AZ195" s="9" t="str">
        <f>IFERROR(VLOOKUP(CONCATENATE($A195,AZ$1),'Исх-увл.отчёт'!$A$2:$F$3000,6,FALSE),"-")</f>
        <v>-</v>
      </c>
      <c r="BA195" s="9" t="str">
        <f>IFERROR(VLOOKUP(CONCATENATE($A195,BA$1),'Исх-увл.отчёт'!$A$2:$F$3000,6,FALSE),"-")</f>
        <v>-</v>
      </c>
      <c r="BB195" s="9" t="str">
        <f>IFERROR(VLOOKUP(CONCATENATE($A195,BB$1),'Исх-увл.отчёт'!$A$2:$F$3000,6,FALSE),"-")</f>
        <v>-</v>
      </c>
      <c r="BC195" s="9" t="str">
        <f>IFERROR(VLOOKUP(CONCATENATE($A195,BC$1),'Исх-увл.отчёт'!$A$2:$F$3000,6,FALSE),"-")</f>
        <v>-</v>
      </c>
      <c r="BD195" s="9" t="str">
        <f>IFERROR(VLOOKUP(CONCATENATE($A195,BD$1),'Исх-увл.отчёт'!$A$2:$F$3000,6,FALSE),"-")</f>
        <v>-</v>
      </c>
      <c r="BE195" s="9" t="str">
        <f>IFERROR(VLOOKUP(CONCATENATE($A195,BE$1),'Исх-увл.отчёт'!$A$2:$F$3000,6,FALSE),"-")</f>
        <v>-</v>
      </c>
      <c r="BF195" s="9" t="str">
        <f>IFERROR(VLOOKUP(CONCATENATE($A195,BF$1),'Исх-увл.отчёт'!$A$2:$F$3000,6,FALSE),"-")</f>
        <v>-</v>
      </c>
      <c r="BG195" s="9" t="str">
        <f>IFERROR(VLOOKUP(CONCATENATE($A195,BG$1),'Исх-увл.отчёт'!$A$2:$F$3000,6,FALSE),"-")</f>
        <v>-</v>
      </c>
      <c r="BH195" s="37"/>
    </row>
    <row r="196" spans="1:61">
      <c r="A196" s="125"/>
      <c r="B196" s="9">
        <f t="shared" ref="B196:BG196" si="13">COUNTIF(B102:B195,"ДА")</f>
        <v>0</v>
      </c>
      <c r="C196" s="9">
        <f t="shared" si="13"/>
        <v>0</v>
      </c>
      <c r="D196" s="9">
        <f t="shared" si="13"/>
        <v>0</v>
      </c>
      <c r="E196" s="9">
        <f t="shared" si="13"/>
        <v>0</v>
      </c>
      <c r="F196" s="9">
        <f t="shared" si="13"/>
        <v>0</v>
      </c>
      <c r="G196" s="9">
        <f t="shared" si="13"/>
        <v>0</v>
      </c>
      <c r="H196" s="9">
        <f t="shared" si="13"/>
        <v>3</v>
      </c>
      <c r="I196" s="9">
        <f t="shared" si="13"/>
        <v>4</v>
      </c>
      <c r="J196" s="9">
        <f t="shared" si="13"/>
        <v>0</v>
      </c>
      <c r="K196" s="9">
        <f t="shared" si="13"/>
        <v>0</v>
      </c>
      <c r="L196" s="9">
        <f t="shared" si="13"/>
        <v>3</v>
      </c>
      <c r="M196" s="9">
        <f t="shared" si="13"/>
        <v>3</v>
      </c>
      <c r="N196" s="9">
        <f t="shared" si="13"/>
        <v>0</v>
      </c>
      <c r="O196" s="9">
        <f t="shared" si="13"/>
        <v>5</v>
      </c>
      <c r="P196" s="9">
        <f t="shared" si="13"/>
        <v>0</v>
      </c>
      <c r="Q196" s="9">
        <f t="shared" si="13"/>
        <v>0</v>
      </c>
      <c r="R196" s="9">
        <f t="shared" si="13"/>
        <v>0</v>
      </c>
      <c r="S196" s="9">
        <f t="shared" si="13"/>
        <v>0</v>
      </c>
      <c r="T196" s="9">
        <f t="shared" si="13"/>
        <v>0</v>
      </c>
      <c r="U196" s="9">
        <f t="shared" si="13"/>
        <v>1</v>
      </c>
      <c r="V196" s="9">
        <f t="shared" si="13"/>
        <v>0</v>
      </c>
      <c r="W196" s="9">
        <f t="shared" si="13"/>
        <v>0</v>
      </c>
      <c r="X196" s="9">
        <f t="shared" si="13"/>
        <v>0</v>
      </c>
      <c r="Y196" s="9">
        <f t="shared" si="13"/>
        <v>0</v>
      </c>
      <c r="Z196" s="9">
        <f t="shared" si="13"/>
        <v>9</v>
      </c>
      <c r="AA196" s="9">
        <f t="shared" si="13"/>
        <v>0</v>
      </c>
      <c r="AB196" s="9">
        <f t="shared" si="13"/>
        <v>0</v>
      </c>
      <c r="AC196" s="9">
        <f t="shared" si="13"/>
        <v>0</v>
      </c>
      <c r="AD196" s="9">
        <f t="shared" si="13"/>
        <v>0</v>
      </c>
      <c r="AE196" s="9">
        <f t="shared" si="13"/>
        <v>0</v>
      </c>
      <c r="AF196" s="9">
        <f t="shared" si="13"/>
        <v>0</v>
      </c>
      <c r="AG196" s="9">
        <f t="shared" si="13"/>
        <v>3</v>
      </c>
      <c r="AH196" s="9">
        <f t="shared" si="13"/>
        <v>0</v>
      </c>
      <c r="AI196" s="9">
        <f t="shared" si="13"/>
        <v>8</v>
      </c>
      <c r="AJ196" s="9">
        <f t="shared" si="13"/>
        <v>0</v>
      </c>
      <c r="AK196" s="9">
        <f t="shared" si="13"/>
        <v>50</v>
      </c>
      <c r="AL196" s="9">
        <f t="shared" si="13"/>
        <v>14</v>
      </c>
      <c r="AM196" s="9">
        <f t="shared" si="13"/>
        <v>0</v>
      </c>
      <c r="AN196" s="9">
        <f t="shared" si="13"/>
        <v>2</v>
      </c>
      <c r="AO196" s="9">
        <f t="shared" si="13"/>
        <v>0</v>
      </c>
      <c r="AP196" s="9">
        <f t="shared" si="13"/>
        <v>0</v>
      </c>
      <c r="AQ196" s="9">
        <f t="shared" si="13"/>
        <v>0</v>
      </c>
      <c r="AR196" s="9">
        <f t="shared" si="13"/>
        <v>0</v>
      </c>
      <c r="AS196" s="9">
        <f t="shared" si="13"/>
        <v>1</v>
      </c>
      <c r="AT196" s="9">
        <f t="shared" si="13"/>
        <v>0</v>
      </c>
      <c r="AU196" s="9">
        <f t="shared" si="13"/>
        <v>0</v>
      </c>
      <c r="AV196" s="9">
        <f t="shared" si="13"/>
        <v>0</v>
      </c>
      <c r="AW196" s="9">
        <f t="shared" si="13"/>
        <v>0</v>
      </c>
      <c r="AX196" s="9">
        <f t="shared" si="13"/>
        <v>0</v>
      </c>
      <c r="AY196" s="9">
        <f t="shared" si="13"/>
        <v>0</v>
      </c>
      <c r="AZ196" s="9">
        <f t="shared" si="13"/>
        <v>0</v>
      </c>
      <c r="BA196" s="9">
        <f t="shared" si="13"/>
        <v>0</v>
      </c>
      <c r="BB196" s="9">
        <f t="shared" si="13"/>
        <v>0</v>
      </c>
      <c r="BC196" s="9">
        <f t="shared" si="13"/>
        <v>0</v>
      </c>
      <c r="BD196" s="9">
        <f t="shared" si="13"/>
        <v>2</v>
      </c>
      <c r="BE196" s="9">
        <f t="shared" si="13"/>
        <v>0</v>
      </c>
      <c r="BF196" s="9">
        <f t="shared" si="13"/>
        <v>0</v>
      </c>
      <c r="BG196" s="9">
        <f t="shared" si="13"/>
        <v>0</v>
      </c>
      <c r="BH196" s="37">
        <f>SUM(B196:BG196)</f>
        <v>108</v>
      </c>
    </row>
    <row r="198" spans="1:61">
      <c r="A198" s="124" t="s">
        <v>111</v>
      </c>
    </row>
    <row r="199" spans="1:61">
      <c r="A199" s="125">
        <v>1</v>
      </c>
      <c r="B199" s="9" t="str">
        <f t="shared" ref="B199:BG205" si="14">IF(AND(OR(B3&gt;=10,B3&lt;=3),B102="НЕТ"),"!!!","-")</f>
        <v>-</v>
      </c>
      <c r="C199" s="9" t="str">
        <f t="shared" si="14"/>
        <v>-</v>
      </c>
      <c r="D199" s="9" t="str">
        <f t="shared" si="14"/>
        <v>-</v>
      </c>
      <c r="E199" s="9" t="str">
        <f t="shared" si="14"/>
        <v>-</v>
      </c>
      <c r="F199" s="9" t="str">
        <f t="shared" si="14"/>
        <v>-</v>
      </c>
      <c r="G199" s="9" t="str">
        <f t="shared" si="14"/>
        <v>-</v>
      </c>
      <c r="H199" s="9" t="str">
        <f t="shared" si="14"/>
        <v>-</v>
      </c>
      <c r="I199" s="9" t="str">
        <f t="shared" si="14"/>
        <v>-</v>
      </c>
      <c r="J199" s="9" t="str">
        <f t="shared" si="14"/>
        <v>-</v>
      </c>
      <c r="K199" s="9" t="str">
        <f t="shared" si="14"/>
        <v>-</v>
      </c>
      <c r="L199" s="9" t="str">
        <f t="shared" si="14"/>
        <v>-</v>
      </c>
      <c r="M199" s="9" t="str">
        <f t="shared" si="14"/>
        <v>-</v>
      </c>
      <c r="N199" s="9" t="str">
        <f t="shared" si="14"/>
        <v>-</v>
      </c>
      <c r="O199" s="9" t="str">
        <f t="shared" si="14"/>
        <v>-</v>
      </c>
      <c r="P199" s="9" t="str">
        <f t="shared" si="14"/>
        <v>-</v>
      </c>
      <c r="Q199" s="9" t="str">
        <f t="shared" si="14"/>
        <v>-</v>
      </c>
      <c r="R199" s="9" t="str">
        <f t="shared" si="14"/>
        <v>-</v>
      </c>
      <c r="S199" s="9" t="str">
        <f t="shared" si="14"/>
        <v>-</v>
      </c>
      <c r="T199" s="9" t="str">
        <f t="shared" si="14"/>
        <v>-</v>
      </c>
      <c r="U199" s="9" t="str">
        <f t="shared" si="14"/>
        <v>-</v>
      </c>
      <c r="V199" s="9" t="str">
        <f t="shared" si="14"/>
        <v>-</v>
      </c>
      <c r="W199" s="9" t="str">
        <f t="shared" ref="W199:AN213" si="15">IF(AND(OR(W3&gt;=10,W3&lt;=3),W102="НЕТ"),"!!!","-")</f>
        <v>-</v>
      </c>
      <c r="X199" s="9" t="str">
        <f t="shared" si="15"/>
        <v>-</v>
      </c>
      <c r="Y199" s="9" t="str">
        <f t="shared" si="15"/>
        <v>-</v>
      </c>
      <c r="Z199" s="9" t="str">
        <f t="shared" si="15"/>
        <v>-</v>
      </c>
      <c r="AA199" s="9" t="str">
        <f t="shared" si="15"/>
        <v>-</v>
      </c>
      <c r="AB199" s="9" t="str">
        <f t="shared" si="15"/>
        <v>-</v>
      </c>
      <c r="AC199" s="9" t="str">
        <f t="shared" si="15"/>
        <v>-</v>
      </c>
      <c r="AD199" s="9" t="str">
        <f t="shared" si="15"/>
        <v>-</v>
      </c>
      <c r="AE199" s="9" t="str">
        <f t="shared" si="15"/>
        <v>-</v>
      </c>
      <c r="AF199" s="9" t="str">
        <f t="shared" si="15"/>
        <v>-</v>
      </c>
      <c r="AG199" s="9" t="str">
        <f t="shared" si="15"/>
        <v>-</v>
      </c>
      <c r="AH199" s="9" t="str">
        <f t="shared" si="15"/>
        <v>-</v>
      </c>
      <c r="AI199" s="9" t="str">
        <f t="shared" si="15"/>
        <v>-</v>
      </c>
      <c r="AJ199" s="9" t="str">
        <f t="shared" si="15"/>
        <v>-</v>
      </c>
      <c r="AK199" s="9" t="str">
        <f t="shared" si="15"/>
        <v>-</v>
      </c>
      <c r="AL199" s="9" t="str">
        <f t="shared" si="15"/>
        <v>-</v>
      </c>
      <c r="AM199" s="9" t="str">
        <f t="shared" si="15"/>
        <v>-</v>
      </c>
      <c r="AN199" s="9" t="str">
        <f t="shared" si="15"/>
        <v>-</v>
      </c>
      <c r="AO199" s="9" t="str">
        <f t="shared" si="14"/>
        <v>-</v>
      </c>
      <c r="AP199" s="9" t="str">
        <f t="shared" si="14"/>
        <v>-</v>
      </c>
      <c r="AQ199" s="9" t="str">
        <f t="shared" si="14"/>
        <v>-</v>
      </c>
      <c r="AR199" s="9" t="str">
        <f t="shared" si="14"/>
        <v>-</v>
      </c>
      <c r="AS199" s="9" t="str">
        <f t="shared" si="14"/>
        <v>-</v>
      </c>
      <c r="AT199" s="9" t="str">
        <f t="shared" si="14"/>
        <v>-</v>
      </c>
      <c r="AU199" s="9" t="str">
        <f t="shared" si="14"/>
        <v>-</v>
      </c>
      <c r="AV199" s="9" t="str">
        <f t="shared" si="14"/>
        <v>-</v>
      </c>
      <c r="AW199" s="9" t="str">
        <f t="shared" si="14"/>
        <v>-</v>
      </c>
      <c r="AX199" s="9" t="str">
        <f t="shared" si="14"/>
        <v>-</v>
      </c>
      <c r="AY199" s="9" t="str">
        <f t="shared" si="14"/>
        <v>-</v>
      </c>
      <c r="AZ199" s="9" t="str">
        <f t="shared" si="14"/>
        <v>-</v>
      </c>
      <c r="BA199" s="9" t="str">
        <f t="shared" si="14"/>
        <v>-</v>
      </c>
      <c r="BB199" s="9" t="str">
        <f t="shared" si="14"/>
        <v>-</v>
      </c>
      <c r="BC199" s="9" t="str">
        <f t="shared" si="14"/>
        <v>-</v>
      </c>
      <c r="BD199" s="9" t="str">
        <f t="shared" si="14"/>
        <v>-</v>
      </c>
      <c r="BE199" s="9" t="str">
        <f t="shared" si="14"/>
        <v>-</v>
      </c>
      <c r="BF199" s="9" t="str">
        <f t="shared" si="14"/>
        <v>-</v>
      </c>
      <c r="BG199" s="9" t="str">
        <f t="shared" si="14"/>
        <v>-</v>
      </c>
      <c r="BH199" s="37"/>
      <c r="BI199" s="114"/>
    </row>
    <row r="200" spans="1:61">
      <c r="A200" s="125">
        <f>A199+1</f>
        <v>2</v>
      </c>
      <c r="B200" s="9" t="str">
        <f t="shared" si="14"/>
        <v>-</v>
      </c>
      <c r="C200" s="9" t="str">
        <f t="shared" si="14"/>
        <v>-</v>
      </c>
      <c r="D200" s="9" t="str">
        <f t="shared" si="14"/>
        <v>-</v>
      </c>
      <c r="E200" s="9" t="str">
        <f t="shared" si="14"/>
        <v>-</v>
      </c>
      <c r="F200" s="9" t="str">
        <f t="shared" si="14"/>
        <v>-</v>
      </c>
      <c r="G200" s="9" t="str">
        <f t="shared" si="14"/>
        <v>-</v>
      </c>
      <c r="H200" s="9" t="str">
        <f t="shared" si="14"/>
        <v>-</v>
      </c>
      <c r="I200" s="9" t="str">
        <f t="shared" si="14"/>
        <v>-</v>
      </c>
      <c r="J200" s="9" t="str">
        <f t="shared" si="14"/>
        <v>-</v>
      </c>
      <c r="K200" s="9" t="str">
        <f t="shared" si="14"/>
        <v>-</v>
      </c>
      <c r="L200" s="9" t="str">
        <f t="shared" si="14"/>
        <v>-</v>
      </c>
      <c r="M200" s="9" t="str">
        <f t="shared" si="14"/>
        <v>-</v>
      </c>
      <c r="N200" s="9" t="str">
        <f t="shared" si="14"/>
        <v>-</v>
      </c>
      <c r="O200" s="9" t="str">
        <f t="shared" si="14"/>
        <v>-</v>
      </c>
      <c r="P200" s="9" t="str">
        <f t="shared" si="14"/>
        <v>-</v>
      </c>
      <c r="Q200" s="9" t="str">
        <f t="shared" si="14"/>
        <v>-</v>
      </c>
      <c r="R200" s="9" t="str">
        <f t="shared" si="14"/>
        <v>-</v>
      </c>
      <c r="S200" s="9" t="str">
        <f t="shared" si="14"/>
        <v>-</v>
      </c>
      <c r="T200" s="9" t="str">
        <f t="shared" si="14"/>
        <v>-</v>
      </c>
      <c r="U200" s="9" t="str">
        <f t="shared" si="14"/>
        <v>-</v>
      </c>
      <c r="V200" s="9" t="str">
        <f t="shared" si="14"/>
        <v>-</v>
      </c>
      <c r="W200" s="9" t="str">
        <f t="shared" si="15"/>
        <v>-</v>
      </c>
      <c r="X200" s="9" t="str">
        <f t="shared" si="15"/>
        <v>-</v>
      </c>
      <c r="Y200" s="9" t="str">
        <f t="shared" si="15"/>
        <v>-</v>
      </c>
      <c r="Z200" s="9" t="str">
        <f t="shared" si="15"/>
        <v>-</v>
      </c>
      <c r="AA200" s="9" t="str">
        <f t="shared" si="15"/>
        <v>-</v>
      </c>
      <c r="AB200" s="9" t="str">
        <f t="shared" si="15"/>
        <v>-</v>
      </c>
      <c r="AC200" s="9" t="str">
        <f t="shared" si="15"/>
        <v>-</v>
      </c>
      <c r="AD200" s="9" t="str">
        <f t="shared" si="15"/>
        <v>-</v>
      </c>
      <c r="AE200" s="9" t="str">
        <f t="shared" si="15"/>
        <v>-</v>
      </c>
      <c r="AF200" s="9" t="str">
        <f t="shared" si="15"/>
        <v>-</v>
      </c>
      <c r="AG200" s="9" t="str">
        <f t="shared" si="15"/>
        <v>-</v>
      </c>
      <c r="AH200" s="9" t="str">
        <f t="shared" si="15"/>
        <v>-</v>
      </c>
      <c r="AI200" s="9" t="str">
        <f t="shared" si="15"/>
        <v>-</v>
      </c>
      <c r="AJ200" s="9" t="str">
        <f t="shared" si="15"/>
        <v>-</v>
      </c>
      <c r="AK200" s="9" t="str">
        <f t="shared" si="15"/>
        <v>-</v>
      </c>
      <c r="AL200" s="9" t="str">
        <f t="shared" si="15"/>
        <v>-</v>
      </c>
      <c r="AM200" s="9" t="str">
        <f t="shared" si="15"/>
        <v>-</v>
      </c>
      <c r="AN200" s="9" t="str">
        <f t="shared" si="15"/>
        <v>-</v>
      </c>
      <c r="AO200" s="9" t="str">
        <f t="shared" si="14"/>
        <v>-</v>
      </c>
      <c r="AP200" s="9" t="str">
        <f t="shared" si="14"/>
        <v>-</v>
      </c>
      <c r="AQ200" s="9" t="str">
        <f t="shared" si="14"/>
        <v>-</v>
      </c>
      <c r="AR200" s="9" t="str">
        <f t="shared" si="14"/>
        <v>-</v>
      </c>
      <c r="AS200" s="9" t="str">
        <f t="shared" si="14"/>
        <v>-</v>
      </c>
      <c r="AT200" s="9" t="str">
        <f t="shared" si="14"/>
        <v>-</v>
      </c>
      <c r="AU200" s="9" t="str">
        <f t="shared" si="14"/>
        <v>-</v>
      </c>
      <c r="AV200" s="9" t="str">
        <f t="shared" si="14"/>
        <v>-</v>
      </c>
      <c r="AW200" s="9" t="str">
        <f t="shared" si="14"/>
        <v>-</v>
      </c>
      <c r="AX200" s="9" t="str">
        <f t="shared" si="14"/>
        <v>-</v>
      </c>
      <c r="AY200" s="9" t="str">
        <f t="shared" si="14"/>
        <v>-</v>
      </c>
      <c r="AZ200" s="9" t="str">
        <f t="shared" si="14"/>
        <v>-</v>
      </c>
      <c r="BA200" s="9" t="str">
        <f t="shared" si="14"/>
        <v>-</v>
      </c>
      <c r="BB200" s="9" t="str">
        <f t="shared" si="14"/>
        <v>-</v>
      </c>
      <c r="BC200" s="9" t="str">
        <f t="shared" si="14"/>
        <v>-</v>
      </c>
      <c r="BD200" s="9" t="str">
        <f t="shared" si="14"/>
        <v>-</v>
      </c>
      <c r="BE200" s="9" t="str">
        <f t="shared" si="14"/>
        <v>-</v>
      </c>
      <c r="BF200" s="9" t="str">
        <f t="shared" si="14"/>
        <v>-</v>
      </c>
      <c r="BG200" s="9" t="str">
        <f t="shared" si="14"/>
        <v>-</v>
      </c>
      <c r="BH200" s="37"/>
      <c r="BI200" s="114"/>
    </row>
    <row r="201" spans="1:61">
      <c r="A201" s="125">
        <f t="shared" ref="A201:A264" si="16">A200+1</f>
        <v>3</v>
      </c>
      <c r="B201" s="9" t="str">
        <f t="shared" si="14"/>
        <v>-</v>
      </c>
      <c r="C201" s="9" t="str">
        <f t="shared" si="14"/>
        <v>-</v>
      </c>
      <c r="D201" s="9" t="str">
        <f t="shared" si="14"/>
        <v>-</v>
      </c>
      <c r="E201" s="9" t="str">
        <f t="shared" si="14"/>
        <v>-</v>
      </c>
      <c r="F201" s="9" t="str">
        <f t="shared" si="14"/>
        <v>-</v>
      </c>
      <c r="G201" s="9" t="str">
        <f t="shared" si="14"/>
        <v>-</v>
      </c>
      <c r="H201" s="9" t="str">
        <f t="shared" si="14"/>
        <v>-</v>
      </c>
      <c r="I201" s="9" t="str">
        <f t="shared" si="14"/>
        <v>-</v>
      </c>
      <c r="J201" s="9" t="str">
        <f t="shared" si="14"/>
        <v>-</v>
      </c>
      <c r="K201" s="9" t="str">
        <f t="shared" si="14"/>
        <v>-</v>
      </c>
      <c r="L201" s="9" t="str">
        <f t="shared" si="14"/>
        <v>-</v>
      </c>
      <c r="M201" s="9" t="str">
        <f t="shared" si="14"/>
        <v>-</v>
      </c>
      <c r="N201" s="9" t="str">
        <f t="shared" si="14"/>
        <v>-</v>
      </c>
      <c r="O201" s="9" t="str">
        <f t="shared" si="14"/>
        <v>-</v>
      </c>
      <c r="P201" s="9" t="str">
        <f t="shared" si="14"/>
        <v>-</v>
      </c>
      <c r="Q201" s="9" t="str">
        <f t="shared" si="14"/>
        <v>-</v>
      </c>
      <c r="R201" s="9" t="str">
        <f t="shared" si="14"/>
        <v>-</v>
      </c>
      <c r="S201" s="9" t="str">
        <f t="shared" si="14"/>
        <v>-</v>
      </c>
      <c r="T201" s="9" t="str">
        <f t="shared" si="14"/>
        <v>-</v>
      </c>
      <c r="U201" s="9" t="str">
        <f t="shared" si="14"/>
        <v>-</v>
      </c>
      <c r="V201" s="9" t="str">
        <f t="shared" si="14"/>
        <v>-</v>
      </c>
      <c r="W201" s="9" t="str">
        <f t="shared" si="15"/>
        <v>-</v>
      </c>
      <c r="X201" s="9" t="str">
        <f t="shared" si="15"/>
        <v>-</v>
      </c>
      <c r="Y201" s="9" t="str">
        <f t="shared" si="15"/>
        <v>-</v>
      </c>
      <c r="Z201" s="9" t="str">
        <f t="shared" si="15"/>
        <v>-</v>
      </c>
      <c r="AA201" s="9" t="str">
        <f t="shared" si="15"/>
        <v>-</v>
      </c>
      <c r="AB201" s="9" t="str">
        <f t="shared" si="15"/>
        <v>-</v>
      </c>
      <c r="AC201" s="9" t="str">
        <f t="shared" si="15"/>
        <v>-</v>
      </c>
      <c r="AD201" s="9" t="str">
        <f t="shared" si="15"/>
        <v>-</v>
      </c>
      <c r="AE201" s="9" t="str">
        <f t="shared" si="15"/>
        <v>-</v>
      </c>
      <c r="AF201" s="9" t="str">
        <f t="shared" si="15"/>
        <v>-</v>
      </c>
      <c r="AG201" s="9" t="str">
        <f t="shared" si="15"/>
        <v>-</v>
      </c>
      <c r="AH201" s="9" t="str">
        <f t="shared" si="15"/>
        <v>-</v>
      </c>
      <c r="AI201" s="9" t="str">
        <f t="shared" si="15"/>
        <v>-</v>
      </c>
      <c r="AJ201" s="9" t="str">
        <f t="shared" si="15"/>
        <v>-</v>
      </c>
      <c r="AK201" s="9" t="str">
        <f t="shared" si="15"/>
        <v>-</v>
      </c>
      <c r="AL201" s="9" t="str">
        <f t="shared" si="15"/>
        <v>-</v>
      </c>
      <c r="AM201" s="9" t="str">
        <f t="shared" si="15"/>
        <v>-</v>
      </c>
      <c r="AN201" s="9" t="str">
        <f t="shared" si="15"/>
        <v>-</v>
      </c>
      <c r="AO201" s="9" t="str">
        <f t="shared" si="14"/>
        <v>-</v>
      </c>
      <c r="AP201" s="9" t="str">
        <f t="shared" si="14"/>
        <v>-</v>
      </c>
      <c r="AQ201" s="9" t="str">
        <f t="shared" si="14"/>
        <v>-</v>
      </c>
      <c r="AR201" s="9" t="str">
        <f t="shared" si="14"/>
        <v>-</v>
      </c>
      <c r="AS201" s="9" t="str">
        <f t="shared" si="14"/>
        <v>-</v>
      </c>
      <c r="AT201" s="9" t="str">
        <f t="shared" si="14"/>
        <v>-</v>
      </c>
      <c r="AU201" s="9" t="str">
        <f t="shared" si="14"/>
        <v>-</v>
      </c>
      <c r="AV201" s="9" t="str">
        <f t="shared" si="14"/>
        <v>-</v>
      </c>
      <c r="AW201" s="9" t="str">
        <f t="shared" si="14"/>
        <v>-</v>
      </c>
      <c r="AX201" s="9" t="str">
        <f t="shared" si="14"/>
        <v>-</v>
      </c>
      <c r="AY201" s="9" t="str">
        <f t="shared" si="14"/>
        <v>-</v>
      </c>
      <c r="AZ201" s="9" t="str">
        <f t="shared" si="14"/>
        <v>-</v>
      </c>
      <c r="BA201" s="9" t="str">
        <f t="shared" si="14"/>
        <v>-</v>
      </c>
      <c r="BB201" s="9" t="str">
        <f t="shared" si="14"/>
        <v>-</v>
      </c>
      <c r="BC201" s="9" t="str">
        <f t="shared" si="14"/>
        <v>-</v>
      </c>
      <c r="BD201" s="9" t="str">
        <f t="shared" si="14"/>
        <v>-</v>
      </c>
      <c r="BE201" s="9" t="str">
        <f t="shared" si="14"/>
        <v>-</v>
      </c>
      <c r="BF201" s="9" t="str">
        <f t="shared" si="14"/>
        <v>-</v>
      </c>
      <c r="BG201" s="9" t="str">
        <f t="shared" si="14"/>
        <v>-</v>
      </c>
      <c r="BH201" s="37"/>
      <c r="BI201" s="114"/>
    </row>
    <row r="202" spans="1:61">
      <c r="A202" s="125">
        <f t="shared" si="16"/>
        <v>4</v>
      </c>
      <c r="B202" s="9" t="str">
        <f t="shared" si="14"/>
        <v>-</v>
      </c>
      <c r="C202" s="9" t="str">
        <f t="shared" si="14"/>
        <v>-</v>
      </c>
      <c r="D202" s="9" t="str">
        <f t="shared" si="14"/>
        <v>-</v>
      </c>
      <c r="E202" s="9" t="str">
        <f t="shared" si="14"/>
        <v>-</v>
      </c>
      <c r="F202" s="9" t="str">
        <f t="shared" si="14"/>
        <v>-</v>
      </c>
      <c r="G202" s="9" t="str">
        <f t="shared" si="14"/>
        <v>-</v>
      </c>
      <c r="H202" s="9" t="str">
        <f t="shared" si="14"/>
        <v>-</v>
      </c>
      <c r="I202" s="9" t="str">
        <f t="shared" si="14"/>
        <v>-</v>
      </c>
      <c r="J202" s="9" t="str">
        <f t="shared" si="14"/>
        <v>-</v>
      </c>
      <c r="K202" s="9" t="str">
        <f t="shared" si="14"/>
        <v>-</v>
      </c>
      <c r="L202" s="9" t="str">
        <f t="shared" si="14"/>
        <v>-</v>
      </c>
      <c r="M202" s="9" t="str">
        <f t="shared" si="14"/>
        <v>-</v>
      </c>
      <c r="N202" s="9" t="str">
        <f t="shared" si="14"/>
        <v>-</v>
      </c>
      <c r="O202" s="9" t="str">
        <f t="shared" si="14"/>
        <v>-</v>
      </c>
      <c r="P202" s="9" t="str">
        <f t="shared" si="14"/>
        <v>-</v>
      </c>
      <c r="Q202" s="9" t="str">
        <f t="shared" si="14"/>
        <v>-</v>
      </c>
      <c r="R202" s="9" t="str">
        <f t="shared" si="14"/>
        <v>-</v>
      </c>
      <c r="S202" s="9" t="str">
        <f t="shared" si="14"/>
        <v>-</v>
      </c>
      <c r="T202" s="9" t="str">
        <f t="shared" si="14"/>
        <v>-</v>
      </c>
      <c r="U202" s="9" t="str">
        <f t="shared" si="14"/>
        <v>-</v>
      </c>
      <c r="V202" s="9" t="str">
        <f t="shared" si="14"/>
        <v>-</v>
      </c>
      <c r="W202" s="9" t="str">
        <f t="shared" si="15"/>
        <v>-</v>
      </c>
      <c r="X202" s="9" t="str">
        <f t="shared" si="15"/>
        <v>-</v>
      </c>
      <c r="Y202" s="9" t="str">
        <f t="shared" si="15"/>
        <v>-</v>
      </c>
      <c r="Z202" s="9" t="str">
        <f t="shared" si="15"/>
        <v>-</v>
      </c>
      <c r="AA202" s="9" t="str">
        <f t="shared" si="15"/>
        <v>-</v>
      </c>
      <c r="AB202" s="9" t="str">
        <f t="shared" si="15"/>
        <v>-</v>
      </c>
      <c r="AC202" s="9" t="str">
        <f t="shared" si="15"/>
        <v>-</v>
      </c>
      <c r="AD202" s="9" t="str">
        <f t="shared" si="15"/>
        <v>-</v>
      </c>
      <c r="AE202" s="9" t="str">
        <f t="shared" si="15"/>
        <v>-</v>
      </c>
      <c r="AF202" s="9" t="str">
        <f t="shared" si="15"/>
        <v>-</v>
      </c>
      <c r="AG202" s="9" t="str">
        <f t="shared" si="15"/>
        <v>-</v>
      </c>
      <c r="AH202" s="9" t="str">
        <f t="shared" si="15"/>
        <v>-</v>
      </c>
      <c r="AI202" s="9" t="str">
        <f t="shared" si="15"/>
        <v>-</v>
      </c>
      <c r="AJ202" s="9" t="str">
        <f t="shared" si="15"/>
        <v>-</v>
      </c>
      <c r="AK202" s="9" t="str">
        <f t="shared" si="15"/>
        <v>-</v>
      </c>
      <c r="AL202" s="9" t="str">
        <f t="shared" si="15"/>
        <v>-</v>
      </c>
      <c r="AM202" s="9" t="str">
        <f t="shared" si="15"/>
        <v>-</v>
      </c>
      <c r="AN202" s="9" t="str">
        <f t="shared" si="15"/>
        <v>-</v>
      </c>
      <c r="AO202" s="9" t="str">
        <f t="shared" si="14"/>
        <v>-</v>
      </c>
      <c r="AP202" s="9" t="str">
        <f t="shared" si="14"/>
        <v>-</v>
      </c>
      <c r="AQ202" s="9" t="str">
        <f t="shared" si="14"/>
        <v>-</v>
      </c>
      <c r="AR202" s="9" t="str">
        <f t="shared" si="14"/>
        <v>-</v>
      </c>
      <c r="AS202" s="9" t="str">
        <f t="shared" si="14"/>
        <v>-</v>
      </c>
      <c r="AT202" s="9" t="str">
        <f t="shared" si="14"/>
        <v>-</v>
      </c>
      <c r="AU202" s="9" t="str">
        <f t="shared" si="14"/>
        <v>-</v>
      </c>
      <c r="AV202" s="9" t="str">
        <f t="shared" si="14"/>
        <v>-</v>
      </c>
      <c r="AW202" s="9" t="str">
        <f t="shared" si="14"/>
        <v>-</v>
      </c>
      <c r="AX202" s="9" t="str">
        <f t="shared" si="14"/>
        <v>-</v>
      </c>
      <c r="AY202" s="9" t="str">
        <f t="shared" si="14"/>
        <v>-</v>
      </c>
      <c r="AZ202" s="9" t="str">
        <f t="shared" si="14"/>
        <v>-</v>
      </c>
      <c r="BA202" s="9" t="str">
        <f t="shared" si="14"/>
        <v>-</v>
      </c>
      <c r="BB202" s="9" t="str">
        <f t="shared" si="14"/>
        <v>-</v>
      </c>
      <c r="BC202" s="9" t="str">
        <f t="shared" si="14"/>
        <v>-</v>
      </c>
      <c r="BD202" s="9" t="str">
        <f t="shared" si="14"/>
        <v>-</v>
      </c>
      <c r="BE202" s="9" t="str">
        <f t="shared" si="14"/>
        <v>-</v>
      </c>
      <c r="BF202" s="9" t="str">
        <f t="shared" si="14"/>
        <v>-</v>
      </c>
      <c r="BG202" s="9" t="str">
        <f t="shared" si="14"/>
        <v>-</v>
      </c>
      <c r="BH202" s="37"/>
      <c r="BI202" s="114"/>
    </row>
    <row r="203" spans="1:61">
      <c r="A203" s="125">
        <f t="shared" si="16"/>
        <v>5</v>
      </c>
      <c r="B203" s="9" t="str">
        <f t="shared" si="14"/>
        <v>-</v>
      </c>
      <c r="C203" s="9" t="str">
        <f t="shared" si="14"/>
        <v>-</v>
      </c>
      <c r="D203" s="9" t="str">
        <f t="shared" si="14"/>
        <v>-</v>
      </c>
      <c r="E203" s="9" t="str">
        <f t="shared" si="14"/>
        <v>-</v>
      </c>
      <c r="F203" s="9" t="str">
        <f t="shared" si="14"/>
        <v>-</v>
      </c>
      <c r="G203" s="9" t="str">
        <f t="shared" si="14"/>
        <v>-</v>
      </c>
      <c r="H203" s="9" t="str">
        <f t="shared" si="14"/>
        <v>-</v>
      </c>
      <c r="I203" s="9" t="str">
        <f t="shared" si="14"/>
        <v>-</v>
      </c>
      <c r="J203" s="9" t="str">
        <f t="shared" si="14"/>
        <v>-</v>
      </c>
      <c r="K203" s="9" t="str">
        <f t="shared" si="14"/>
        <v>-</v>
      </c>
      <c r="L203" s="9" t="str">
        <f t="shared" si="14"/>
        <v>-</v>
      </c>
      <c r="M203" s="9" t="str">
        <f t="shared" si="14"/>
        <v>-</v>
      </c>
      <c r="N203" s="9" t="str">
        <f t="shared" si="14"/>
        <v>-</v>
      </c>
      <c r="O203" s="9" t="str">
        <f t="shared" si="14"/>
        <v>-</v>
      </c>
      <c r="P203" s="9" t="str">
        <f t="shared" si="14"/>
        <v>-</v>
      </c>
      <c r="Q203" s="9" t="str">
        <f t="shared" si="14"/>
        <v>-</v>
      </c>
      <c r="R203" s="9" t="str">
        <f t="shared" si="14"/>
        <v>-</v>
      </c>
      <c r="S203" s="9" t="str">
        <f t="shared" si="14"/>
        <v>-</v>
      </c>
      <c r="T203" s="9" t="str">
        <f t="shared" si="14"/>
        <v>-</v>
      </c>
      <c r="U203" s="9" t="str">
        <f t="shared" si="14"/>
        <v>-</v>
      </c>
      <c r="V203" s="9" t="str">
        <f t="shared" si="14"/>
        <v>-</v>
      </c>
      <c r="W203" s="9" t="str">
        <f t="shared" si="15"/>
        <v>-</v>
      </c>
      <c r="X203" s="9" t="str">
        <f t="shared" si="15"/>
        <v>-</v>
      </c>
      <c r="Y203" s="9" t="str">
        <f t="shared" si="15"/>
        <v>-</v>
      </c>
      <c r="Z203" s="9" t="str">
        <f t="shared" si="15"/>
        <v>-</v>
      </c>
      <c r="AA203" s="9" t="str">
        <f t="shared" si="15"/>
        <v>-</v>
      </c>
      <c r="AB203" s="9" t="str">
        <f t="shared" si="15"/>
        <v>-</v>
      </c>
      <c r="AC203" s="9" t="str">
        <f t="shared" si="15"/>
        <v>-</v>
      </c>
      <c r="AD203" s="9" t="str">
        <f t="shared" si="15"/>
        <v>-</v>
      </c>
      <c r="AE203" s="9" t="str">
        <f t="shared" si="15"/>
        <v>-</v>
      </c>
      <c r="AF203" s="9" t="str">
        <f t="shared" si="15"/>
        <v>-</v>
      </c>
      <c r="AG203" s="9" t="str">
        <f t="shared" si="15"/>
        <v>-</v>
      </c>
      <c r="AH203" s="9" t="str">
        <f t="shared" si="15"/>
        <v>-</v>
      </c>
      <c r="AI203" s="9" t="str">
        <f t="shared" si="15"/>
        <v>-</v>
      </c>
      <c r="AJ203" s="9" t="str">
        <f t="shared" si="15"/>
        <v>-</v>
      </c>
      <c r="AK203" s="9" t="str">
        <f t="shared" si="15"/>
        <v>-</v>
      </c>
      <c r="AL203" s="9" t="str">
        <f t="shared" si="15"/>
        <v>-</v>
      </c>
      <c r="AM203" s="9" t="str">
        <f t="shared" si="15"/>
        <v>-</v>
      </c>
      <c r="AN203" s="9" t="str">
        <f t="shared" si="15"/>
        <v>-</v>
      </c>
      <c r="AO203" s="9" t="str">
        <f t="shared" si="14"/>
        <v>-</v>
      </c>
      <c r="AP203" s="9" t="str">
        <f t="shared" si="14"/>
        <v>-</v>
      </c>
      <c r="AQ203" s="9" t="str">
        <f t="shared" si="14"/>
        <v>-</v>
      </c>
      <c r="AR203" s="9" t="str">
        <f t="shared" si="14"/>
        <v>-</v>
      </c>
      <c r="AS203" s="9" t="str">
        <f t="shared" si="14"/>
        <v>-</v>
      </c>
      <c r="AT203" s="9" t="str">
        <f t="shared" si="14"/>
        <v>-</v>
      </c>
      <c r="AU203" s="9" t="str">
        <f t="shared" si="14"/>
        <v>-</v>
      </c>
      <c r="AV203" s="9" t="str">
        <f t="shared" si="14"/>
        <v>-</v>
      </c>
      <c r="AW203" s="9" t="str">
        <f t="shared" si="14"/>
        <v>-</v>
      </c>
      <c r="AX203" s="9" t="str">
        <f t="shared" si="14"/>
        <v>-</v>
      </c>
      <c r="AY203" s="9" t="str">
        <f t="shared" si="14"/>
        <v>-</v>
      </c>
      <c r="AZ203" s="9" t="str">
        <f t="shared" si="14"/>
        <v>-</v>
      </c>
      <c r="BA203" s="9" t="str">
        <f t="shared" si="14"/>
        <v>-</v>
      </c>
      <c r="BB203" s="9" t="str">
        <f t="shared" si="14"/>
        <v>-</v>
      </c>
      <c r="BC203" s="9" t="str">
        <f t="shared" si="14"/>
        <v>!!!</v>
      </c>
      <c r="BD203" s="9" t="str">
        <f t="shared" si="14"/>
        <v>-</v>
      </c>
      <c r="BE203" s="9" t="str">
        <f t="shared" si="14"/>
        <v>-</v>
      </c>
      <c r="BF203" s="9" t="str">
        <f t="shared" si="14"/>
        <v>-</v>
      </c>
      <c r="BG203" s="9" t="str">
        <f t="shared" si="14"/>
        <v>-</v>
      </c>
      <c r="BH203" s="37"/>
      <c r="BI203" s="114"/>
    </row>
    <row r="204" spans="1:61">
      <c r="A204" s="125">
        <f t="shared" si="16"/>
        <v>6</v>
      </c>
      <c r="B204" s="9" t="str">
        <f t="shared" si="14"/>
        <v>-</v>
      </c>
      <c r="C204" s="9" t="str">
        <f t="shared" si="14"/>
        <v>-</v>
      </c>
      <c r="D204" s="9" t="str">
        <f t="shared" si="14"/>
        <v>-</v>
      </c>
      <c r="E204" s="9" t="str">
        <f t="shared" si="14"/>
        <v>-</v>
      </c>
      <c r="F204" s="9" t="str">
        <f t="shared" si="14"/>
        <v>-</v>
      </c>
      <c r="G204" s="9" t="str">
        <f t="shared" si="14"/>
        <v>-</v>
      </c>
      <c r="H204" s="9" t="str">
        <f t="shared" si="14"/>
        <v>-</v>
      </c>
      <c r="I204" s="9" t="str">
        <f t="shared" si="14"/>
        <v>-</v>
      </c>
      <c r="J204" s="9" t="str">
        <f t="shared" si="14"/>
        <v>-</v>
      </c>
      <c r="K204" s="9" t="str">
        <f t="shared" si="14"/>
        <v>-</v>
      </c>
      <c r="L204" s="9" t="str">
        <f t="shared" si="14"/>
        <v>-</v>
      </c>
      <c r="M204" s="9" t="str">
        <f t="shared" si="14"/>
        <v>-</v>
      </c>
      <c r="N204" s="9" t="str">
        <f t="shared" si="14"/>
        <v>-</v>
      </c>
      <c r="O204" s="9" t="str">
        <f t="shared" si="14"/>
        <v>-</v>
      </c>
      <c r="P204" s="9" t="str">
        <f t="shared" si="14"/>
        <v>-</v>
      </c>
      <c r="Q204" s="9" t="str">
        <f t="shared" si="14"/>
        <v>-</v>
      </c>
      <c r="R204" s="9" t="str">
        <f t="shared" si="14"/>
        <v>-</v>
      </c>
      <c r="S204" s="9" t="str">
        <f t="shared" si="14"/>
        <v>-</v>
      </c>
      <c r="T204" s="9" t="str">
        <f t="shared" si="14"/>
        <v>-</v>
      </c>
      <c r="U204" s="9" t="str">
        <f t="shared" si="14"/>
        <v>-</v>
      </c>
      <c r="V204" s="9" t="str">
        <f t="shared" si="14"/>
        <v>-</v>
      </c>
      <c r="W204" s="9" t="str">
        <f t="shared" si="15"/>
        <v>-</v>
      </c>
      <c r="X204" s="9" t="str">
        <f t="shared" si="15"/>
        <v>-</v>
      </c>
      <c r="Y204" s="9" t="str">
        <f t="shared" si="15"/>
        <v>-</v>
      </c>
      <c r="Z204" s="9" t="str">
        <f t="shared" si="15"/>
        <v>-</v>
      </c>
      <c r="AA204" s="9" t="str">
        <f t="shared" si="15"/>
        <v>-</v>
      </c>
      <c r="AB204" s="9" t="str">
        <f t="shared" si="15"/>
        <v>-</v>
      </c>
      <c r="AC204" s="9" t="str">
        <f t="shared" si="15"/>
        <v>-</v>
      </c>
      <c r="AD204" s="9" t="str">
        <f t="shared" si="15"/>
        <v>-</v>
      </c>
      <c r="AE204" s="9" t="str">
        <f t="shared" si="15"/>
        <v>-</v>
      </c>
      <c r="AF204" s="9" t="str">
        <f t="shared" si="15"/>
        <v>-</v>
      </c>
      <c r="AG204" s="9" t="str">
        <f t="shared" si="15"/>
        <v>-</v>
      </c>
      <c r="AH204" s="9" t="str">
        <f t="shared" si="15"/>
        <v>-</v>
      </c>
      <c r="AI204" s="9" t="str">
        <f t="shared" si="15"/>
        <v>-</v>
      </c>
      <c r="AJ204" s="9" t="str">
        <f t="shared" si="15"/>
        <v>-</v>
      </c>
      <c r="AK204" s="9" t="str">
        <f t="shared" si="15"/>
        <v>-</v>
      </c>
      <c r="AL204" s="9" t="str">
        <f t="shared" si="15"/>
        <v>-</v>
      </c>
      <c r="AM204" s="9" t="str">
        <f t="shared" si="15"/>
        <v>-</v>
      </c>
      <c r="AN204" s="9" t="str">
        <f t="shared" si="15"/>
        <v>-</v>
      </c>
      <c r="AO204" s="9" t="str">
        <f t="shared" si="14"/>
        <v>-</v>
      </c>
      <c r="AP204" s="9" t="str">
        <f t="shared" si="14"/>
        <v>-</v>
      </c>
      <c r="AQ204" s="9" t="str">
        <f t="shared" si="14"/>
        <v>-</v>
      </c>
      <c r="AR204" s="9" t="str">
        <f t="shared" si="14"/>
        <v>-</v>
      </c>
      <c r="AS204" s="9" t="str">
        <f t="shared" si="14"/>
        <v>-</v>
      </c>
      <c r="AT204" s="9" t="str">
        <f t="shared" si="14"/>
        <v>-</v>
      </c>
      <c r="AU204" s="9" t="str">
        <f t="shared" si="14"/>
        <v>-</v>
      </c>
      <c r="AV204" s="9" t="str">
        <f t="shared" si="14"/>
        <v>-</v>
      </c>
      <c r="AW204" s="9" t="str">
        <f t="shared" si="14"/>
        <v>-</v>
      </c>
      <c r="AX204" s="9" t="str">
        <f t="shared" si="14"/>
        <v>-</v>
      </c>
      <c r="AY204" s="9" t="str">
        <f t="shared" si="14"/>
        <v>-</v>
      </c>
      <c r="AZ204" s="9" t="str">
        <f t="shared" si="14"/>
        <v>-</v>
      </c>
      <c r="BA204" s="9" t="str">
        <f t="shared" si="14"/>
        <v>-</v>
      </c>
      <c r="BB204" s="9" t="str">
        <f t="shared" si="14"/>
        <v>-</v>
      </c>
      <c r="BC204" s="9" t="str">
        <f t="shared" si="14"/>
        <v>-</v>
      </c>
      <c r="BD204" s="9" t="str">
        <f t="shared" si="14"/>
        <v>-</v>
      </c>
      <c r="BE204" s="9" t="str">
        <f t="shared" si="14"/>
        <v>-</v>
      </c>
      <c r="BF204" s="9" t="str">
        <f t="shared" si="14"/>
        <v>-</v>
      </c>
      <c r="BG204" s="9" t="str">
        <f t="shared" si="14"/>
        <v>-</v>
      </c>
      <c r="BH204" s="37"/>
      <c r="BI204" s="114"/>
    </row>
    <row r="205" spans="1:61">
      <c r="A205" s="125">
        <f t="shared" si="16"/>
        <v>7</v>
      </c>
      <c r="B205" s="9" t="str">
        <f t="shared" si="14"/>
        <v>-</v>
      </c>
      <c r="C205" s="9" t="str">
        <f t="shared" si="14"/>
        <v>-</v>
      </c>
      <c r="D205" s="9" t="str">
        <f t="shared" si="14"/>
        <v>-</v>
      </c>
      <c r="E205" s="9" t="str">
        <f t="shared" si="14"/>
        <v>-</v>
      </c>
      <c r="F205" s="9" t="str">
        <f t="shared" si="14"/>
        <v>-</v>
      </c>
      <c r="G205" s="9" t="str">
        <f t="shared" si="14"/>
        <v>-</v>
      </c>
      <c r="H205" s="9" t="str">
        <f t="shared" si="14"/>
        <v>-</v>
      </c>
      <c r="I205" s="9" t="str">
        <f t="shared" si="14"/>
        <v>-</v>
      </c>
      <c r="J205" s="9" t="str">
        <f t="shared" si="14"/>
        <v>-</v>
      </c>
      <c r="K205" s="9" t="str">
        <f t="shared" si="14"/>
        <v>-</v>
      </c>
      <c r="L205" s="9" t="str">
        <f t="shared" si="14"/>
        <v>-</v>
      </c>
      <c r="M205" s="9" t="str">
        <f t="shared" si="14"/>
        <v>-</v>
      </c>
      <c r="N205" s="9" t="str">
        <f t="shared" si="14"/>
        <v>-</v>
      </c>
      <c r="O205" s="9" t="str">
        <f t="shared" si="14"/>
        <v>-</v>
      </c>
      <c r="P205" s="9" t="str">
        <f t="shared" si="14"/>
        <v>-</v>
      </c>
      <c r="Q205" s="9" t="str">
        <f t="shared" ref="B205:BG211" si="17">IF(AND(OR(Q9&gt;=10,Q9&lt;=3),Q108="НЕТ"),"!!!","-")</f>
        <v>-</v>
      </c>
      <c r="R205" s="9" t="str">
        <f t="shared" si="17"/>
        <v>-</v>
      </c>
      <c r="S205" s="9" t="str">
        <f t="shared" si="17"/>
        <v>-</v>
      </c>
      <c r="T205" s="9" t="str">
        <f t="shared" si="17"/>
        <v>-</v>
      </c>
      <c r="U205" s="9" t="str">
        <f t="shared" si="17"/>
        <v>-</v>
      </c>
      <c r="V205" s="9" t="str">
        <f t="shared" si="17"/>
        <v>-</v>
      </c>
      <c r="W205" s="9" t="str">
        <f t="shared" si="15"/>
        <v>-</v>
      </c>
      <c r="X205" s="9" t="str">
        <f t="shared" si="15"/>
        <v>-</v>
      </c>
      <c r="Y205" s="9" t="str">
        <f t="shared" si="15"/>
        <v>-</v>
      </c>
      <c r="Z205" s="9" t="str">
        <f t="shared" si="15"/>
        <v>-</v>
      </c>
      <c r="AA205" s="9" t="str">
        <f t="shared" si="15"/>
        <v>-</v>
      </c>
      <c r="AB205" s="9" t="str">
        <f t="shared" si="15"/>
        <v>-</v>
      </c>
      <c r="AC205" s="9" t="str">
        <f t="shared" si="15"/>
        <v>-</v>
      </c>
      <c r="AD205" s="9" t="str">
        <f t="shared" si="15"/>
        <v>-</v>
      </c>
      <c r="AE205" s="9" t="str">
        <f t="shared" si="15"/>
        <v>-</v>
      </c>
      <c r="AF205" s="9" t="str">
        <f t="shared" si="15"/>
        <v>-</v>
      </c>
      <c r="AG205" s="9" t="str">
        <f t="shared" si="15"/>
        <v>-</v>
      </c>
      <c r="AH205" s="9" t="str">
        <f t="shared" si="15"/>
        <v>-</v>
      </c>
      <c r="AI205" s="9" t="str">
        <f t="shared" si="15"/>
        <v>-</v>
      </c>
      <c r="AJ205" s="9" t="str">
        <f t="shared" si="15"/>
        <v>-</v>
      </c>
      <c r="AK205" s="9" t="str">
        <f t="shared" si="15"/>
        <v>-</v>
      </c>
      <c r="AL205" s="9" t="str">
        <f t="shared" si="15"/>
        <v>-</v>
      </c>
      <c r="AM205" s="9" t="str">
        <f t="shared" si="15"/>
        <v>-</v>
      </c>
      <c r="AN205" s="9" t="str">
        <f t="shared" si="15"/>
        <v>-</v>
      </c>
      <c r="AO205" s="9" t="str">
        <f t="shared" si="17"/>
        <v>-</v>
      </c>
      <c r="AP205" s="9" t="str">
        <f t="shared" si="17"/>
        <v>-</v>
      </c>
      <c r="AQ205" s="9" t="str">
        <f t="shared" si="17"/>
        <v>-</v>
      </c>
      <c r="AR205" s="9" t="str">
        <f t="shared" si="17"/>
        <v>-</v>
      </c>
      <c r="AS205" s="9" t="str">
        <f t="shared" si="17"/>
        <v>-</v>
      </c>
      <c r="AT205" s="9" t="str">
        <f t="shared" si="17"/>
        <v>-</v>
      </c>
      <c r="AU205" s="9" t="str">
        <f t="shared" si="17"/>
        <v>-</v>
      </c>
      <c r="AV205" s="9" t="str">
        <f t="shared" si="17"/>
        <v>-</v>
      </c>
      <c r="AW205" s="9" t="str">
        <f t="shared" si="17"/>
        <v>-</v>
      </c>
      <c r="AX205" s="9" t="str">
        <f t="shared" si="17"/>
        <v>-</v>
      </c>
      <c r="AY205" s="9" t="str">
        <f t="shared" si="17"/>
        <v>-</v>
      </c>
      <c r="AZ205" s="9" t="str">
        <f t="shared" si="17"/>
        <v>-</v>
      </c>
      <c r="BA205" s="9" t="str">
        <f t="shared" si="17"/>
        <v>-</v>
      </c>
      <c r="BB205" s="9" t="str">
        <f t="shared" si="17"/>
        <v>-</v>
      </c>
      <c r="BC205" s="9" t="str">
        <f t="shared" si="17"/>
        <v>-</v>
      </c>
      <c r="BD205" s="9" t="str">
        <f t="shared" si="17"/>
        <v>-</v>
      </c>
      <c r="BE205" s="9" t="str">
        <f t="shared" si="17"/>
        <v>-</v>
      </c>
      <c r="BF205" s="9" t="str">
        <f t="shared" si="17"/>
        <v>-</v>
      </c>
      <c r="BG205" s="9" t="str">
        <f t="shared" si="17"/>
        <v>-</v>
      </c>
      <c r="BH205" s="37"/>
      <c r="BI205" s="114"/>
    </row>
    <row r="206" spans="1:61">
      <c r="A206" s="125">
        <f t="shared" si="16"/>
        <v>8</v>
      </c>
      <c r="B206" s="9" t="str">
        <f t="shared" si="17"/>
        <v>-</v>
      </c>
      <c r="C206" s="9" t="str">
        <f t="shared" si="17"/>
        <v>-</v>
      </c>
      <c r="D206" s="9" t="str">
        <f t="shared" si="17"/>
        <v>-</v>
      </c>
      <c r="E206" s="9" t="str">
        <f t="shared" si="17"/>
        <v>-</v>
      </c>
      <c r="F206" s="9" t="str">
        <f t="shared" si="17"/>
        <v>-</v>
      </c>
      <c r="G206" s="9" t="str">
        <f t="shared" si="17"/>
        <v>-</v>
      </c>
      <c r="H206" s="9" t="str">
        <f t="shared" si="17"/>
        <v>-</v>
      </c>
      <c r="I206" s="9" t="str">
        <f t="shared" si="17"/>
        <v>-</v>
      </c>
      <c r="J206" s="9" t="str">
        <f t="shared" si="17"/>
        <v>-</v>
      </c>
      <c r="K206" s="9" t="str">
        <f t="shared" si="17"/>
        <v>-</v>
      </c>
      <c r="L206" s="9" t="str">
        <f t="shared" si="17"/>
        <v>-</v>
      </c>
      <c r="M206" s="9" t="str">
        <f t="shared" si="17"/>
        <v>-</v>
      </c>
      <c r="N206" s="9" t="str">
        <f t="shared" si="17"/>
        <v>-</v>
      </c>
      <c r="O206" s="9" t="str">
        <f t="shared" si="17"/>
        <v>-</v>
      </c>
      <c r="P206" s="9" t="str">
        <f t="shared" si="17"/>
        <v>-</v>
      </c>
      <c r="Q206" s="9" t="str">
        <f t="shared" si="17"/>
        <v>-</v>
      </c>
      <c r="R206" s="9" t="str">
        <f t="shared" si="17"/>
        <v>-</v>
      </c>
      <c r="S206" s="9" t="str">
        <f t="shared" si="17"/>
        <v>!!!</v>
      </c>
      <c r="T206" s="9" t="str">
        <f t="shared" si="17"/>
        <v>-</v>
      </c>
      <c r="U206" s="9" t="str">
        <f t="shared" si="17"/>
        <v>-</v>
      </c>
      <c r="V206" s="9" t="str">
        <f t="shared" si="17"/>
        <v>-</v>
      </c>
      <c r="W206" s="9" t="str">
        <f t="shared" si="15"/>
        <v>-</v>
      </c>
      <c r="X206" s="9" t="str">
        <f t="shared" si="15"/>
        <v>-</v>
      </c>
      <c r="Y206" s="9" t="str">
        <f t="shared" si="15"/>
        <v>-</v>
      </c>
      <c r="Z206" s="9" t="str">
        <f t="shared" si="15"/>
        <v>-</v>
      </c>
      <c r="AA206" s="9" t="str">
        <f t="shared" si="15"/>
        <v>-</v>
      </c>
      <c r="AB206" s="9" t="str">
        <f t="shared" si="15"/>
        <v>-</v>
      </c>
      <c r="AC206" s="9" t="str">
        <f t="shared" si="15"/>
        <v>-</v>
      </c>
      <c r="AD206" s="9" t="str">
        <f t="shared" si="15"/>
        <v>-</v>
      </c>
      <c r="AE206" s="9" t="str">
        <f t="shared" si="15"/>
        <v>-</v>
      </c>
      <c r="AF206" s="9" t="str">
        <f t="shared" si="15"/>
        <v>-</v>
      </c>
      <c r="AG206" s="9" t="str">
        <f t="shared" si="15"/>
        <v>-</v>
      </c>
      <c r="AH206" s="9" t="str">
        <f t="shared" si="15"/>
        <v>-</v>
      </c>
      <c r="AI206" s="9" t="str">
        <f t="shared" si="15"/>
        <v>-</v>
      </c>
      <c r="AJ206" s="9" t="str">
        <f t="shared" si="15"/>
        <v>-</v>
      </c>
      <c r="AK206" s="9" t="str">
        <f t="shared" si="15"/>
        <v>-</v>
      </c>
      <c r="AL206" s="9" t="str">
        <f t="shared" si="15"/>
        <v>-</v>
      </c>
      <c r="AM206" s="9" t="str">
        <f t="shared" si="15"/>
        <v>-</v>
      </c>
      <c r="AN206" s="9" t="str">
        <f t="shared" si="15"/>
        <v>-</v>
      </c>
      <c r="AO206" s="9" t="str">
        <f t="shared" si="17"/>
        <v>-</v>
      </c>
      <c r="AP206" s="9" t="str">
        <f t="shared" si="17"/>
        <v>-</v>
      </c>
      <c r="AQ206" s="9" t="str">
        <f t="shared" si="17"/>
        <v>-</v>
      </c>
      <c r="AR206" s="9" t="str">
        <f t="shared" si="17"/>
        <v>-</v>
      </c>
      <c r="AS206" s="9" t="str">
        <f t="shared" si="17"/>
        <v>-</v>
      </c>
      <c r="AT206" s="9" t="str">
        <f t="shared" si="17"/>
        <v>-</v>
      </c>
      <c r="AU206" s="9" t="str">
        <f t="shared" si="17"/>
        <v>-</v>
      </c>
      <c r="AV206" s="9" t="str">
        <f t="shared" si="17"/>
        <v>-</v>
      </c>
      <c r="AW206" s="9" t="str">
        <f t="shared" si="17"/>
        <v>-</v>
      </c>
      <c r="AX206" s="9" t="str">
        <f t="shared" si="17"/>
        <v>-</v>
      </c>
      <c r="AY206" s="9" t="str">
        <f t="shared" si="17"/>
        <v>-</v>
      </c>
      <c r="AZ206" s="9" t="str">
        <f t="shared" si="17"/>
        <v>-</v>
      </c>
      <c r="BA206" s="9" t="str">
        <f t="shared" si="17"/>
        <v>-</v>
      </c>
      <c r="BB206" s="9" t="str">
        <f t="shared" si="17"/>
        <v>-</v>
      </c>
      <c r="BC206" s="9" t="str">
        <f t="shared" si="17"/>
        <v>-</v>
      </c>
      <c r="BD206" s="9" t="str">
        <f t="shared" si="17"/>
        <v>-</v>
      </c>
      <c r="BE206" s="9" t="str">
        <f t="shared" si="17"/>
        <v>-</v>
      </c>
      <c r="BF206" s="9" t="str">
        <f t="shared" si="17"/>
        <v>-</v>
      </c>
      <c r="BG206" s="9" t="str">
        <f t="shared" si="17"/>
        <v>-</v>
      </c>
      <c r="BH206" s="37"/>
      <c r="BI206" s="114"/>
    </row>
    <row r="207" spans="1:61">
      <c r="A207" s="125">
        <f t="shared" si="16"/>
        <v>9</v>
      </c>
      <c r="B207" s="9" t="str">
        <f t="shared" si="17"/>
        <v>-</v>
      </c>
      <c r="C207" s="9" t="str">
        <f t="shared" si="17"/>
        <v>-</v>
      </c>
      <c r="D207" s="9" t="str">
        <f t="shared" si="17"/>
        <v>-</v>
      </c>
      <c r="E207" s="9" t="str">
        <f t="shared" si="17"/>
        <v>-</v>
      </c>
      <c r="F207" s="9" t="str">
        <f t="shared" si="17"/>
        <v>-</v>
      </c>
      <c r="G207" s="9" t="str">
        <f t="shared" si="17"/>
        <v>-</v>
      </c>
      <c r="H207" s="9" t="str">
        <f t="shared" si="17"/>
        <v>-</v>
      </c>
      <c r="I207" s="9" t="str">
        <f t="shared" si="17"/>
        <v>-</v>
      </c>
      <c r="J207" s="9" t="str">
        <f t="shared" si="17"/>
        <v>-</v>
      </c>
      <c r="K207" s="9" t="str">
        <f t="shared" si="17"/>
        <v>-</v>
      </c>
      <c r="L207" s="9" t="str">
        <f t="shared" si="17"/>
        <v>-</v>
      </c>
      <c r="M207" s="9" t="str">
        <f t="shared" si="17"/>
        <v>-</v>
      </c>
      <c r="N207" s="9" t="str">
        <f t="shared" si="17"/>
        <v>-</v>
      </c>
      <c r="O207" s="9" t="str">
        <f t="shared" si="17"/>
        <v>-</v>
      </c>
      <c r="P207" s="9" t="str">
        <f t="shared" si="17"/>
        <v>-</v>
      </c>
      <c r="Q207" s="9" t="str">
        <f t="shared" si="17"/>
        <v>-</v>
      </c>
      <c r="R207" s="9" t="str">
        <f t="shared" si="17"/>
        <v>-</v>
      </c>
      <c r="S207" s="9" t="str">
        <f t="shared" si="17"/>
        <v>!!!</v>
      </c>
      <c r="T207" s="9" t="str">
        <f t="shared" si="17"/>
        <v>-</v>
      </c>
      <c r="U207" s="9" t="str">
        <f t="shared" si="17"/>
        <v>-</v>
      </c>
      <c r="V207" s="9" t="str">
        <f t="shared" si="17"/>
        <v>-</v>
      </c>
      <c r="W207" s="9" t="str">
        <f t="shared" si="15"/>
        <v>-</v>
      </c>
      <c r="X207" s="9" t="str">
        <f t="shared" si="15"/>
        <v>-</v>
      </c>
      <c r="Y207" s="9" t="str">
        <f t="shared" si="15"/>
        <v>-</v>
      </c>
      <c r="Z207" s="9" t="str">
        <f t="shared" si="15"/>
        <v>-</v>
      </c>
      <c r="AA207" s="9" t="str">
        <f t="shared" si="15"/>
        <v>-</v>
      </c>
      <c r="AB207" s="9" t="str">
        <f t="shared" si="15"/>
        <v>-</v>
      </c>
      <c r="AC207" s="9" t="str">
        <f t="shared" si="15"/>
        <v>-</v>
      </c>
      <c r="AD207" s="9" t="str">
        <f t="shared" si="15"/>
        <v>-</v>
      </c>
      <c r="AE207" s="9" t="str">
        <f t="shared" si="15"/>
        <v>-</v>
      </c>
      <c r="AF207" s="9" t="str">
        <f t="shared" si="15"/>
        <v>-</v>
      </c>
      <c r="AG207" s="9" t="str">
        <f t="shared" si="15"/>
        <v>-</v>
      </c>
      <c r="AH207" s="9" t="str">
        <f t="shared" si="15"/>
        <v>-</v>
      </c>
      <c r="AI207" s="9" t="str">
        <f t="shared" si="15"/>
        <v>-</v>
      </c>
      <c r="AJ207" s="9" t="str">
        <f t="shared" si="15"/>
        <v>-</v>
      </c>
      <c r="AK207" s="9" t="str">
        <f t="shared" si="15"/>
        <v>-</v>
      </c>
      <c r="AL207" s="9" t="str">
        <f t="shared" si="15"/>
        <v>-</v>
      </c>
      <c r="AM207" s="9" t="str">
        <f t="shared" si="15"/>
        <v>-</v>
      </c>
      <c r="AN207" s="9" t="str">
        <f t="shared" si="15"/>
        <v>-</v>
      </c>
      <c r="AO207" s="9" t="str">
        <f t="shared" si="17"/>
        <v>-</v>
      </c>
      <c r="AP207" s="9" t="str">
        <f t="shared" si="17"/>
        <v>-</v>
      </c>
      <c r="AQ207" s="9" t="str">
        <f t="shared" si="17"/>
        <v>-</v>
      </c>
      <c r="AR207" s="9" t="str">
        <f t="shared" si="17"/>
        <v>-</v>
      </c>
      <c r="AS207" s="9" t="str">
        <f t="shared" si="17"/>
        <v>-</v>
      </c>
      <c r="AT207" s="9" t="str">
        <f t="shared" si="17"/>
        <v>-</v>
      </c>
      <c r="AU207" s="9" t="str">
        <f t="shared" si="17"/>
        <v>-</v>
      </c>
      <c r="AV207" s="9" t="str">
        <f t="shared" si="17"/>
        <v>-</v>
      </c>
      <c r="AW207" s="9" t="str">
        <f t="shared" si="17"/>
        <v>-</v>
      </c>
      <c r="AX207" s="9" t="str">
        <f t="shared" si="17"/>
        <v>-</v>
      </c>
      <c r="AY207" s="9" t="str">
        <f t="shared" si="17"/>
        <v>-</v>
      </c>
      <c r="AZ207" s="9" t="str">
        <f t="shared" si="17"/>
        <v>-</v>
      </c>
      <c r="BA207" s="9" t="str">
        <f t="shared" si="17"/>
        <v>-</v>
      </c>
      <c r="BB207" s="9" t="str">
        <f t="shared" si="17"/>
        <v>-</v>
      </c>
      <c r="BC207" s="9" t="str">
        <f t="shared" si="17"/>
        <v>-</v>
      </c>
      <c r="BD207" s="9" t="str">
        <f t="shared" si="17"/>
        <v>-</v>
      </c>
      <c r="BE207" s="9" t="str">
        <f t="shared" si="17"/>
        <v>-</v>
      </c>
      <c r="BF207" s="9" t="str">
        <f t="shared" si="17"/>
        <v>-</v>
      </c>
      <c r="BG207" s="9" t="str">
        <f t="shared" si="17"/>
        <v>-</v>
      </c>
      <c r="BH207" s="37"/>
      <c r="BI207" s="114"/>
    </row>
    <row r="208" spans="1:61">
      <c r="A208" s="125">
        <f t="shared" si="16"/>
        <v>10</v>
      </c>
      <c r="B208" s="9" t="str">
        <f t="shared" si="17"/>
        <v>-</v>
      </c>
      <c r="C208" s="9" t="str">
        <f t="shared" si="17"/>
        <v>-</v>
      </c>
      <c r="D208" s="9" t="str">
        <f t="shared" si="17"/>
        <v>-</v>
      </c>
      <c r="E208" s="9" t="str">
        <f t="shared" si="17"/>
        <v>-</v>
      </c>
      <c r="F208" s="9" t="str">
        <f t="shared" si="17"/>
        <v>-</v>
      </c>
      <c r="G208" s="9" t="str">
        <f t="shared" si="17"/>
        <v>-</v>
      </c>
      <c r="H208" s="9" t="str">
        <f t="shared" si="17"/>
        <v>-</v>
      </c>
      <c r="I208" s="9" t="str">
        <f t="shared" si="17"/>
        <v>-</v>
      </c>
      <c r="J208" s="9" t="str">
        <f t="shared" si="17"/>
        <v>-</v>
      </c>
      <c r="K208" s="9" t="str">
        <f t="shared" si="17"/>
        <v>-</v>
      </c>
      <c r="L208" s="9" t="str">
        <f t="shared" si="17"/>
        <v>-</v>
      </c>
      <c r="M208" s="9" t="str">
        <f t="shared" si="17"/>
        <v>-</v>
      </c>
      <c r="N208" s="9" t="str">
        <f t="shared" si="17"/>
        <v>-</v>
      </c>
      <c r="O208" s="9" t="str">
        <f t="shared" si="17"/>
        <v>-</v>
      </c>
      <c r="P208" s="9" t="str">
        <f t="shared" si="17"/>
        <v>-</v>
      </c>
      <c r="Q208" s="9" t="str">
        <f t="shared" si="17"/>
        <v>-</v>
      </c>
      <c r="R208" s="9" t="str">
        <f t="shared" si="17"/>
        <v>-</v>
      </c>
      <c r="S208" s="9" t="str">
        <f t="shared" si="17"/>
        <v>-</v>
      </c>
      <c r="T208" s="9" t="str">
        <f t="shared" si="17"/>
        <v>-</v>
      </c>
      <c r="U208" s="9" t="str">
        <f t="shared" si="17"/>
        <v>-</v>
      </c>
      <c r="V208" s="9" t="str">
        <f t="shared" si="17"/>
        <v>-</v>
      </c>
      <c r="W208" s="9" t="str">
        <f t="shared" si="15"/>
        <v>-</v>
      </c>
      <c r="X208" s="9" t="str">
        <f t="shared" si="15"/>
        <v>-</v>
      </c>
      <c r="Y208" s="9" t="str">
        <f t="shared" si="15"/>
        <v>-</v>
      </c>
      <c r="Z208" s="9" t="str">
        <f t="shared" si="15"/>
        <v>-</v>
      </c>
      <c r="AA208" s="9" t="str">
        <f t="shared" si="15"/>
        <v>-</v>
      </c>
      <c r="AB208" s="9" t="str">
        <f t="shared" si="15"/>
        <v>-</v>
      </c>
      <c r="AC208" s="9" t="str">
        <f t="shared" si="15"/>
        <v>-</v>
      </c>
      <c r="AD208" s="9" t="str">
        <f t="shared" si="15"/>
        <v>-</v>
      </c>
      <c r="AE208" s="9" t="str">
        <f t="shared" si="15"/>
        <v>-</v>
      </c>
      <c r="AF208" s="9" t="str">
        <f t="shared" si="15"/>
        <v>-</v>
      </c>
      <c r="AG208" s="9" t="str">
        <f t="shared" si="15"/>
        <v>-</v>
      </c>
      <c r="AH208" s="9" t="str">
        <f t="shared" si="15"/>
        <v>-</v>
      </c>
      <c r="AI208" s="9" t="str">
        <f t="shared" si="15"/>
        <v>-</v>
      </c>
      <c r="AJ208" s="9" t="str">
        <f t="shared" si="15"/>
        <v>-</v>
      </c>
      <c r="AK208" s="9" t="str">
        <f t="shared" si="15"/>
        <v>-</v>
      </c>
      <c r="AL208" s="9" t="str">
        <f t="shared" si="15"/>
        <v>-</v>
      </c>
      <c r="AM208" s="9" t="str">
        <f t="shared" si="15"/>
        <v>-</v>
      </c>
      <c r="AN208" s="9" t="str">
        <f t="shared" si="15"/>
        <v>-</v>
      </c>
      <c r="AO208" s="9" t="str">
        <f t="shared" si="17"/>
        <v>-</v>
      </c>
      <c r="AP208" s="9" t="str">
        <f t="shared" si="17"/>
        <v>-</v>
      </c>
      <c r="AQ208" s="9" t="str">
        <f t="shared" si="17"/>
        <v>-</v>
      </c>
      <c r="AR208" s="9" t="str">
        <f t="shared" si="17"/>
        <v>-</v>
      </c>
      <c r="AS208" s="9" t="str">
        <f t="shared" si="17"/>
        <v>-</v>
      </c>
      <c r="AT208" s="9" t="str">
        <f t="shared" si="17"/>
        <v>-</v>
      </c>
      <c r="AU208" s="9" t="str">
        <f t="shared" si="17"/>
        <v>-</v>
      </c>
      <c r="AV208" s="9" t="str">
        <f t="shared" si="17"/>
        <v>-</v>
      </c>
      <c r="AW208" s="9" t="str">
        <f t="shared" si="17"/>
        <v>-</v>
      </c>
      <c r="AX208" s="9" t="str">
        <f t="shared" si="17"/>
        <v>-</v>
      </c>
      <c r="AY208" s="9" t="str">
        <f t="shared" si="17"/>
        <v>-</v>
      </c>
      <c r="AZ208" s="9" t="str">
        <f t="shared" si="17"/>
        <v>-</v>
      </c>
      <c r="BA208" s="9" t="str">
        <f t="shared" si="17"/>
        <v>-</v>
      </c>
      <c r="BB208" s="9" t="str">
        <f t="shared" si="17"/>
        <v>-</v>
      </c>
      <c r="BC208" s="9" t="str">
        <f t="shared" si="17"/>
        <v>-</v>
      </c>
      <c r="BD208" s="9" t="str">
        <f t="shared" si="17"/>
        <v>-</v>
      </c>
      <c r="BE208" s="9" t="str">
        <f t="shared" si="17"/>
        <v>-</v>
      </c>
      <c r="BF208" s="9" t="str">
        <f t="shared" si="17"/>
        <v>-</v>
      </c>
      <c r="BG208" s="9" t="str">
        <f t="shared" si="17"/>
        <v>-</v>
      </c>
      <c r="BH208" s="37"/>
      <c r="BI208" s="114"/>
    </row>
    <row r="209" spans="1:61">
      <c r="A209" s="125">
        <f t="shared" si="16"/>
        <v>11</v>
      </c>
      <c r="B209" s="9" t="str">
        <f t="shared" si="17"/>
        <v>-</v>
      </c>
      <c r="C209" s="9" t="str">
        <f t="shared" si="17"/>
        <v>-</v>
      </c>
      <c r="D209" s="9" t="str">
        <f t="shared" si="17"/>
        <v>-</v>
      </c>
      <c r="E209" s="9" t="str">
        <f t="shared" si="17"/>
        <v>-</v>
      </c>
      <c r="F209" s="9" t="str">
        <f t="shared" si="17"/>
        <v>-</v>
      </c>
      <c r="G209" s="9" t="str">
        <f t="shared" si="17"/>
        <v>-</v>
      </c>
      <c r="H209" s="9" t="str">
        <f t="shared" si="17"/>
        <v>-</v>
      </c>
      <c r="I209" s="9" t="str">
        <f t="shared" si="17"/>
        <v>-</v>
      </c>
      <c r="J209" s="9" t="str">
        <f t="shared" si="17"/>
        <v>-</v>
      </c>
      <c r="K209" s="9" t="str">
        <f t="shared" si="17"/>
        <v>-</v>
      </c>
      <c r="L209" s="9" t="str">
        <f t="shared" si="17"/>
        <v>-</v>
      </c>
      <c r="M209" s="9" t="str">
        <f t="shared" si="17"/>
        <v>-</v>
      </c>
      <c r="N209" s="9" t="str">
        <f t="shared" si="17"/>
        <v>-</v>
      </c>
      <c r="O209" s="9" t="str">
        <f t="shared" si="17"/>
        <v>-</v>
      </c>
      <c r="P209" s="9" t="str">
        <f t="shared" si="17"/>
        <v>-</v>
      </c>
      <c r="Q209" s="9" t="str">
        <f t="shared" si="17"/>
        <v>-</v>
      </c>
      <c r="R209" s="9" t="str">
        <f t="shared" si="17"/>
        <v>-</v>
      </c>
      <c r="S209" s="9" t="str">
        <f t="shared" si="17"/>
        <v>-</v>
      </c>
      <c r="T209" s="9" t="str">
        <f t="shared" si="17"/>
        <v>-</v>
      </c>
      <c r="U209" s="9" t="str">
        <f t="shared" si="17"/>
        <v>-</v>
      </c>
      <c r="V209" s="9" t="str">
        <f t="shared" si="17"/>
        <v>-</v>
      </c>
      <c r="W209" s="9" t="str">
        <f t="shared" si="15"/>
        <v>-</v>
      </c>
      <c r="X209" s="9" t="str">
        <f t="shared" si="15"/>
        <v>-</v>
      </c>
      <c r="Y209" s="9" t="str">
        <f t="shared" si="15"/>
        <v>-</v>
      </c>
      <c r="Z209" s="9" t="str">
        <f t="shared" si="15"/>
        <v>-</v>
      </c>
      <c r="AA209" s="9" t="str">
        <f t="shared" si="15"/>
        <v>-</v>
      </c>
      <c r="AB209" s="9" t="str">
        <f t="shared" si="15"/>
        <v>-</v>
      </c>
      <c r="AC209" s="9" t="str">
        <f t="shared" si="15"/>
        <v>-</v>
      </c>
      <c r="AD209" s="9" t="str">
        <f t="shared" si="15"/>
        <v>-</v>
      </c>
      <c r="AE209" s="9" t="str">
        <f t="shared" si="15"/>
        <v>-</v>
      </c>
      <c r="AF209" s="9" t="str">
        <f t="shared" si="15"/>
        <v>-</v>
      </c>
      <c r="AG209" s="9" t="str">
        <f t="shared" si="15"/>
        <v>-</v>
      </c>
      <c r="AH209" s="9" t="str">
        <f t="shared" si="15"/>
        <v>-</v>
      </c>
      <c r="AI209" s="9" t="str">
        <f t="shared" si="15"/>
        <v>-</v>
      </c>
      <c r="AJ209" s="9" t="str">
        <f t="shared" si="15"/>
        <v>-</v>
      </c>
      <c r="AK209" s="9" t="str">
        <f t="shared" si="15"/>
        <v>-</v>
      </c>
      <c r="AL209" s="9" t="str">
        <f t="shared" si="15"/>
        <v>-</v>
      </c>
      <c r="AM209" s="9" t="str">
        <f t="shared" si="15"/>
        <v>-</v>
      </c>
      <c r="AN209" s="9" t="str">
        <f t="shared" si="15"/>
        <v>-</v>
      </c>
      <c r="AO209" s="9" t="str">
        <f t="shared" si="17"/>
        <v>-</v>
      </c>
      <c r="AP209" s="9" t="str">
        <f t="shared" si="17"/>
        <v>-</v>
      </c>
      <c r="AQ209" s="9" t="str">
        <f t="shared" si="17"/>
        <v>-</v>
      </c>
      <c r="AR209" s="9" t="str">
        <f t="shared" si="17"/>
        <v>-</v>
      </c>
      <c r="AS209" s="9" t="str">
        <f t="shared" si="17"/>
        <v>-</v>
      </c>
      <c r="AT209" s="9" t="str">
        <f t="shared" si="17"/>
        <v>-</v>
      </c>
      <c r="AU209" s="9" t="str">
        <f t="shared" si="17"/>
        <v>-</v>
      </c>
      <c r="AV209" s="9" t="str">
        <f t="shared" si="17"/>
        <v>-</v>
      </c>
      <c r="AW209" s="9" t="str">
        <f t="shared" si="17"/>
        <v>-</v>
      </c>
      <c r="AX209" s="9" t="str">
        <f t="shared" si="17"/>
        <v>-</v>
      </c>
      <c r="AY209" s="9" t="str">
        <f t="shared" si="17"/>
        <v>-</v>
      </c>
      <c r="AZ209" s="9" t="str">
        <f t="shared" si="17"/>
        <v>-</v>
      </c>
      <c r="BA209" s="9" t="str">
        <f t="shared" si="17"/>
        <v>-</v>
      </c>
      <c r="BB209" s="9" t="str">
        <f t="shared" si="17"/>
        <v>-</v>
      </c>
      <c r="BC209" s="9" t="str">
        <f t="shared" si="17"/>
        <v>-</v>
      </c>
      <c r="BD209" s="9" t="str">
        <f t="shared" si="17"/>
        <v>-</v>
      </c>
      <c r="BE209" s="9" t="str">
        <f t="shared" si="17"/>
        <v>-</v>
      </c>
      <c r="BF209" s="9" t="str">
        <f t="shared" si="17"/>
        <v>-</v>
      </c>
      <c r="BG209" s="9" t="str">
        <f t="shared" si="17"/>
        <v>-</v>
      </c>
      <c r="BH209" s="37"/>
      <c r="BI209" s="114"/>
    </row>
    <row r="210" spans="1:61">
      <c r="A210" s="125">
        <f t="shared" si="16"/>
        <v>12</v>
      </c>
      <c r="B210" s="9" t="str">
        <f t="shared" si="17"/>
        <v>-</v>
      </c>
      <c r="C210" s="9" t="str">
        <f t="shared" si="17"/>
        <v>-</v>
      </c>
      <c r="D210" s="9" t="str">
        <f t="shared" si="17"/>
        <v>-</v>
      </c>
      <c r="E210" s="9" t="str">
        <f t="shared" si="17"/>
        <v>-</v>
      </c>
      <c r="F210" s="9" t="str">
        <f t="shared" si="17"/>
        <v>-</v>
      </c>
      <c r="G210" s="9" t="str">
        <f t="shared" si="17"/>
        <v>-</v>
      </c>
      <c r="H210" s="9" t="str">
        <f t="shared" si="17"/>
        <v>-</v>
      </c>
      <c r="I210" s="9" t="str">
        <f t="shared" si="17"/>
        <v>-</v>
      </c>
      <c r="J210" s="9" t="str">
        <f t="shared" si="17"/>
        <v>-</v>
      </c>
      <c r="K210" s="9" t="str">
        <f t="shared" si="17"/>
        <v>-</v>
      </c>
      <c r="L210" s="9" t="str">
        <f t="shared" si="17"/>
        <v>-</v>
      </c>
      <c r="M210" s="9" t="str">
        <f t="shared" si="17"/>
        <v>-</v>
      </c>
      <c r="N210" s="9" t="str">
        <f t="shared" si="17"/>
        <v>-</v>
      </c>
      <c r="O210" s="9" t="str">
        <f t="shared" si="17"/>
        <v>-</v>
      </c>
      <c r="P210" s="9" t="str">
        <f t="shared" si="17"/>
        <v>-</v>
      </c>
      <c r="Q210" s="9" t="str">
        <f t="shared" si="17"/>
        <v>-</v>
      </c>
      <c r="R210" s="9" t="str">
        <f t="shared" si="17"/>
        <v>-</v>
      </c>
      <c r="S210" s="9" t="str">
        <f t="shared" si="17"/>
        <v>-</v>
      </c>
      <c r="T210" s="9" t="str">
        <f t="shared" si="17"/>
        <v>-</v>
      </c>
      <c r="U210" s="9" t="str">
        <f t="shared" si="17"/>
        <v>-</v>
      </c>
      <c r="V210" s="9" t="str">
        <f t="shared" si="17"/>
        <v>-</v>
      </c>
      <c r="W210" s="9" t="str">
        <f t="shared" si="15"/>
        <v>-</v>
      </c>
      <c r="X210" s="9" t="str">
        <f t="shared" si="15"/>
        <v>-</v>
      </c>
      <c r="Y210" s="9" t="str">
        <f t="shared" si="15"/>
        <v>-</v>
      </c>
      <c r="Z210" s="9" t="str">
        <f t="shared" si="15"/>
        <v>-</v>
      </c>
      <c r="AA210" s="9" t="str">
        <f t="shared" si="15"/>
        <v>-</v>
      </c>
      <c r="AB210" s="9" t="str">
        <f t="shared" si="15"/>
        <v>-</v>
      </c>
      <c r="AC210" s="9" t="str">
        <f t="shared" si="15"/>
        <v>-</v>
      </c>
      <c r="AD210" s="9" t="str">
        <f t="shared" si="15"/>
        <v>-</v>
      </c>
      <c r="AE210" s="9" t="str">
        <f t="shared" si="15"/>
        <v>-</v>
      </c>
      <c r="AF210" s="9" t="str">
        <f t="shared" si="15"/>
        <v>-</v>
      </c>
      <c r="AG210" s="9" t="str">
        <f t="shared" si="15"/>
        <v>-</v>
      </c>
      <c r="AH210" s="9" t="str">
        <f t="shared" si="15"/>
        <v>-</v>
      </c>
      <c r="AI210" s="9" t="str">
        <f t="shared" si="15"/>
        <v>-</v>
      </c>
      <c r="AJ210" s="9" t="str">
        <f t="shared" si="15"/>
        <v>-</v>
      </c>
      <c r="AK210" s="9" t="str">
        <f t="shared" si="15"/>
        <v>-</v>
      </c>
      <c r="AL210" s="9" t="str">
        <f t="shared" si="15"/>
        <v>-</v>
      </c>
      <c r="AM210" s="9" t="str">
        <f t="shared" si="15"/>
        <v>-</v>
      </c>
      <c r="AN210" s="9" t="str">
        <f t="shared" si="15"/>
        <v>-</v>
      </c>
      <c r="AO210" s="9" t="str">
        <f t="shared" si="17"/>
        <v>-</v>
      </c>
      <c r="AP210" s="9" t="str">
        <f t="shared" si="17"/>
        <v>-</v>
      </c>
      <c r="AQ210" s="9" t="str">
        <f t="shared" si="17"/>
        <v>-</v>
      </c>
      <c r="AR210" s="9" t="str">
        <f t="shared" si="17"/>
        <v>-</v>
      </c>
      <c r="AS210" s="9" t="str">
        <f t="shared" si="17"/>
        <v>-</v>
      </c>
      <c r="AT210" s="9" t="str">
        <f t="shared" si="17"/>
        <v>-</v>
      </c>
      <c r="AU210" s="9" t="str">
        <f t="shared" si="17"/>
        <v>-</v>
      </c>
      <c r="AV210" s="9" t="str">
        <f t="shared" si="17"/>
        <v>-</v>
      </c>
      <c r="AW210" s="9" t="str">
        <f t="shared" si="17"/>
        <v>-</v>
      </c>
      <c r="AX210" s="9" t="str">
        <f t="shared" si="17"/>
        <v>-</v>
      </c>
      <c r="AY210" s="9" t="str">
        <f t="shared" si="17"/>
        <v>-</v>
      </c>
      <c r="AZ210" s="9" t="str">
        <f t="shared" si="17"/>
        <v>-</v>
      </c>
      <c r="BA210" s="9" t="str">
        <f t="shared" si="17"/>
        <v>-</v>
      </c>
      <c r="BB210" s="9" t="str">
        <f t="shared" si="17"/>
        <v>-</v>
      </c>
      <c r="BC210" s="9" t="str">
        <f t="shared" si="17"/>
        <v>-</v>
      </c>
      <c r="BD210" s="9" t="str">
        <f t="shared" si="17"/>
        <v>-</v>
      </c>
      <c r="BE210" s="9" t="str">
        <f t="shared" si="17"/>
        <v>-</v>
      </c>
      <c r="BF210" s="9" t="str">
        <f t="shared" si="17"/>
        <v>-</v>
      </c>
      <c r="BG210" s="9" t="str">
        <f t="shared" si="17"/>
        <v>-</v>
      </c>
      <c r="BH210" s="37"/>
      <c r="BI210" s="114"/>
    </row>
    <row r="211" spans="1:61">
      <c r="A211" s="125">
        <f t="shared" si="16"/>
        <v>13</v>
      </c>
      <c r="B211" s="9" t="str">
        <f t="shared" si="17"/>
        <v>-</v>
      </c>
      <c r="C211" s="9" t="str">
        <f t="shared" si="17"/>
        <v>-</v>
      </c>
      <c r="D211" s="9" t="str">
        <f t="shared" si="17"/>
        <v>-</v>
      </c>
      <c r="E211" s="9" t="str">
        <f t="shared" si="17"/>
        <v>-</v>
      </c>
      <c r="F211" s="9" t="str">
        <f t="shared" si="17"/>
        <v>-</v>
      </c>
      <c r="G211" s="9" t="str">
        <f t="shared" si="17"/>
        <v>-</v>
      </c>
      <c r="H211" s="9" t="str">
        <f t="shared" si="17"/>
        <v>-</v>
      </c>
      <c r="I211" s="9" t="str">
        <f t="shared" si="17"/>
        <v>-</v>
      </c>
      <c r="J211" s="9" t="str">
        <f t="shared" si="17"/>
        <v>-</v>
      </c>
      <c r="K211" s="9" t="str">
        <f t="shared" si="17"/>
        <v>-</v>
      </c>
      <c r="L211" s="9" t="str">
        <f t="shared" si="17"/>
        <v>-</v>
      </c>
      <c r="M211" s="9" t="str">
        <f t="shared" si="17"/>
        <v>-</v>
      </c>
      <c r="N211" s="9" t="str">
        <f t="shared" si="17"/>
        <v>-</v>
      </c>
      <c r="O211" s="9" t="str">
        <f t="shared" si="17"/>
        <v>-</v>
      </c>
      <c r="P211" s="9" t="str">
        <f t="shared" si="17"/>
        <v>-</v>
      </c>
      <c r="Q211" s="9" t="str">
        <f t="shared" si="17"/>
        <v>-</v>
      </c>
      <c r="R211" s="9" t="str">
        <f t="shared" si="17"/>
        <v>-</v>
      </c>
      <c r="S211" s="9" t="str">
        <f t="shared" si="17"/>
        <v>-</v>
      </c>
      <c r="T211" s="9" t="str">
        <f t="shared" si="17"/>
        <v>-</v>
      </c>
      <c r="U211" s="9" t="str">
        <f t="shared" si="17"/>
        <v>-</v>
      </c>
      <c r="V211" s="9" t="str">
        <f t="shared" si="17"/>
        <v>-</v>
      </c>
      <c r="W211" s="9" t="str">
        <f t="shared" si="15"/>
        <v>-</v>
      </c>
      <c r="X211" s="9" t="str">
        <f t="shared" si="15"/>
        <v>-</v>
      </c>
      <c r="Y211" s="9" t="str">
        <f t="shared" si="15"/>
        <v>-</v>
      </c>
      <c r="Z211" s="9" t="str">
        <f t="shared" si="15"/>
        <v>-</v>
      </c>
      <c r="AA211" s="9" t="str">
        <f t="shared" si="15"/>
        <v>-</v>
      </c>
      <c r="AB211" s="9" t="str">
        <f t="shared" si="15"/>
        <v>-</v>
      </c>
      <c r="AC211" s="9" t="str">
        <f t="shared" si="15"/>
        <v>-</v>
      </c>
      <c r="AD211" s="9" t="str">
        <f t="shared" si="15"/>
        <v>-</v>
      </c>
      <c r="AE211" s="9" t="str">
        <f t="shared" si="15"/>
        <v>-</v>
      </c>
      <c r="AF211" s="9" t="str">
        <f t="shared" si="15"/>
        <v>-</v>
      </c>
      <c r="AG211" s="9" t="str">
        <f t="shared" si="15"/>
        <v>-</v>
      </c>
      <c r="AH211" s="9" t="str">
        <f t="shared" si="15"/>
        <v>-</v>
      </c>
      <c r="AI211" s="9" t="str">
        <f t="shared" si="15"/>
        <v>-</v>
      </c>
      <c r="AJ211" s="9" t="str">
        <f t="shared" si="15"/>
        <v>-</v>
      </c>
      <c r="AK211" s="9" t="str">
        <f t="shared" si="15"/>
        <v>-</v>
      </c>
      <c r="AL211" s="9" t="str">
        <f t="shared" si="15"/>
        <v>-</v>
      </c>
      <c r="AM211" s="9" t="str">
        <f t="shared" si="15"/>
        <v>-</v>
      </c>
      <c r="AN211" s="9" t="str">
        <f t="shared" si="15"/>
        <v>-</v>
      </c>
      <c r="AO211" s="9" t="str">
        <f t="shared" si="17"/>
        <v>-</v>
      </c>
      <c r="AP211" s="9" t="str">
        <f t="shared" si="17"/>
        <v>-</v>
      </c>
      <c r="AQ211" s="9" t="str">
        <f t="shared" si="17"/>
        <v>-</v>
      </c>
      <c r="AR211" s="9" t="str">
        <f t="shared" si="17"/>
        <v>-</v>
      </c>
      <c r="AS211" s="9" t="str">
        <f t="shared" si="17"/>
        <v>-</v>
      </c>
      <c r="AT211" s="9" t="str">
        <f t="shared" si="17"/>
        <v>-</v>
      </c>
      <c r="AU211" s="9" t="str">
        <f t="shared" si="17"/>
        <v>-</v>
      </c>
      <c r="AV211" s="9" t="str">
        <f t="shared" si="17"/>
        <v>-</v>
      </c>
      <c r="AW211" s="9" t="str">
        <f t="shared" si="17"/>
        <v>-</v>
      </c>
      <c r="AX211" s="9" t="str">
        <f t="shared" ref="AX211:BG211" si="18">IF(AND(OR(AX15&gt;=10,AX15&lt;=3),AX114="НЕТ"),"!!!","-")</f>
        <v>-</v>
      </c>
      <c r="AY211" s="9" t="str">
        <f t="shared" si="18"/>
        <v>-</v>
      </c>
      <c r="AZ211" s="9" t="str">
        <f t="shared" si="18"/>
        <v>-</v>
      </c>
      <c r="BA211" s="9" t="str">
        <f t="shared" si="18"/>
        <v>-</v>
      </c>
      <c r="BB211" s="9" t="str">
        <f t="shared" si="18"/>
        <v>-</v>
      </c>
      <c r="BC211" s="9" t="str">
        <f t="shared" si="18"/>
        <v>-</v>
      </c>
      <c r="BD211" s="9" t="str">
        <f t="shared" si="18"/>
        <v>-</v>
      </c>
      <c r="BE211" s="9" t="str">
        <f t="shared" si="18"/>
        <v>-</v>
      </c>
      <c r="BF211" s="9" t="str">
        <f t="shared" si="18"/>
        <v>-</v>
      </c>
      <c r="BG211" s="9" t="str">
        <f t="shared" si="18"/>
        <v>-</v>
      </c>
      <c r="BH211" s="37"/>
      <c r="BI211" s="114"/>
    </row>
    <row r="212" spans="1:61">
      <c r="A212" s="125">
        <f t="shared" si="16"/>
        <v>14</v>
      </c>
      <c r="B212" s="9" t="str">
        <f t="shared" ref="B212:BG218" si="19">IF(AND(OR(B16&gt;=10,B16&lt;=3),B115="НЕТ"),"!!!","-")</f>
        <v>-</v>
      </c>
      <c r="C212" s="9" t="str">
        <f t="shared" si="19"/>
        <v>-</v>
      </c>
      <c r="D212" s="9" t="str">
        <f t="shared" si="19"/>
        <v>-</v>
      </c>
      <c r="E212" s="9" t="str">
        <f t="shared" si="19"/>
        <v>-</v>
      </c>
      <c r="F212" s="9" t="str">
        <f t="shared" si="19"/>
        <v>-</v>
      </c>
      <c r="G212" s="9" t="str">
        <f t="shared" si="19"/>
        <v>-</v>
      </c>
      <c r="H212" s="9" t="str">
        <f t="shared" si="19"/>
        <v>-</v>
      </c>
      <c r="I212" s="9" t="str">
        <f t="shared" si="19"/>
        <v>-</v>
      </c>
      <c r="J212" s="9" t="str">
        <f t="shared" si="19"/>
        <v>-</v>
      </c>
      <c r="K212" s="9" t="str">
        <f t="shared" si="19"/>
        <v>-</v>
      </c>
      <c r="L212" s="9" t="str">
        <f t="shared" si="19"/>
        <v>-</v>
      </c>
      <c r="M212" s="9" t="str">
        <f t="shared" si="19"/>
        <v>-</v>
      </c>
      <c r="N212" s="9" t="str">
        <f t="shared" si="19"/>
        <v>-</v>
      </c>
      <c r="O212" s="9" t="str">
        <f t="shared" si="19"/>
        <v>-</v>
      </c>
      <c r="P212" s="9" t="str">
        <f t="shared" si="19"/>
        <v>-</v>
      </c>
      <c r="Q212" s="9" t="str">
        <f t="shared" si="19"/>
        <v>-</v>
      </c>
      <c r="R212" s="9" t="str">
        <f t="shared" si="19"/>
        <v>-</v>
      </c>
      <c r="S212" s="9" t="str">
        <f t="shared" si="19"/>
        <v>-</v>
      </c>
      <c r="T212" s="9" t="str">
        <f t="shared" si="19"/>
        <v>-</v>
      </c>
      <c r="U212" s="9" t="str">
        <f t="shared" si="19"/>
        <v>-</v>
      </c>
      <c r="V212" s="9" t="str">
        <f t="shared" si="19"/>
        <v>-</v>
      </c>
      <c r="W212" s="9" t="str">
        <f t="shared" si="15"/>
        <v>-</v>
      </c>
      <c r="X212" s="9" t="str">
        <f t="shared" si="15"/>
        <v>-</v>
      </c>
      <c r="Y212" s="9" t="str">
        <f t="shared" si="15"/>
        <v>-</v>
      </c>
      <c r="Z212" s="9" t="str">
        <f t="shared" si="15"/>
        <v>-</v>
      </c>
      <c r="AA212" s="9" t="str">
        <f t="shared" si="15"/>
        <v>-</v>
      </c>
      <c r="AB212" s="9" t="str">
        <f t="shared" si="15"/>
        <v>-</v>
      </c>
      <c r="AC212" s="9" t="str">
        <f t="shared" si="15"/>
        <v>-</v>
      </c>
      <c r="AD212" s="9" t="str">
        <f t="shared" si="15"/>
        <v>-</v>
      </c>
      <c r="AE212" s="9" t="str">
        <f t="shared" si="15"/>
        <v>-</v>
      </c>
      <c r="AF212" s="9" t="str">
        <f t="shared" si="15"/>
        <v>-</v>
      </c>
      <c r="AG212" s="9" t="str">
        <f t="shared" si="15"/>
        <v>-</v>
      </c>
      <c r="AH212" s="9" t="str">
        <f t="shared" si="15"/>
        <v>-</v>
      </c>
      <c r="AI212" s="9" t="str">
        <f t="shared" si="15"/>
        <v>-</v>
      </c>
      <c r="AJ212" s="9" t="str">
        <f t="shared" si="15"/>
        <v>-</v>
      </c>
      <c r="AK212" s="9" t="str">
        <f t="shared" si="15"/>
        <v>-</v>
      </c>
      <c r="AL212" s="9" t="str">
        <f t="shared" si="15"/>
        <v>-</v>
      </c>
      <c r="AM212" s="9" t="str">
        <f t="shared" si="15"/>
        <v>-</v>
      </c>
      <c r="AN212" s="9" t="str">
        <f t="shared" si="15"/>
        <v>-</v>
      </c>
      <c r="AO212" s="9" t="str">
        <f t="shared" si="19"/>
        <v>-</v>
      </c>
      <c r="AP212" s="9" t="str">
        <f t="shared" si="19"/>
        <v>-</v>
      </c>
      <c r="AQ212" s="9" t="str">
        <f t="shared" si="19"/>
        <v>-</v>
      </c>
      <c r="AR212" s="9" t="str">
        <f t="shared" si="19"/>
        <v>-</v>
      </c>
      <c r="AS212" s="9" t="str">
        <f t="shared" si="19"/>
        <v>-</v>
      </c>
      <c r="AT212" s="9" t="str">
        <f t="shared" si="19"/>
        <v>-</v>
      </c>
      <c r="AU212" s="9" t="str">
        <f t="shared" si="19"/>
        <v>-</v>
      </c>
      <c r="AV212" s="9" t="str">
        <f t="shared" si="19"/>
        <v>-</v>
      </c>
      <c r="AW212" s="9" t="str">
        <f t="shared" si="19"/>
        <v>-</v>
      </c>
      <c r="AX212" s="9" t="str">
        <f t="shared" si="19"/>
        <v>-</v>
      </c>
      <c r="AY212" s="9" t="str">
        <f t="shared" si="19"/>
        <v>-</v>
      </c>
      <c r="AZ212" s="9" t="str">
        <f t="shared" si="19"/>
        <v>-</v>
      </c>
      <c r="BA212" s="9" t="str">
        <f t="shared" si="19"/>
        <v>-</v>
      </c>
      <c r="BB212" s="9" t="str">
        <f t="shared" si="19"/>
        <v>-</v>
      </c>
      <c r="BC212" s="9" t="str">
        <f t="shared" si="19"/>
        <v>-</v>
      </c>
      <c r="BD212" s="9" t="str">
        <f t="shared" si="19"/>
        <v>-</v>
      </c>
      <c r="BE212" s="9" t="str">
        <f t="shared" si="19"/>
        <v>-</v>
      </c>
      <c r="BF212" s="9" t="str">
        <f t="shared" si="19"/>
        <v>-</v>
      </c>
      <c r="BG212" s="9" t="str">
        <f t="shared" si="19"/>
        <v>-</v>
      </c>
      <c r="BH212" s="37"/>
      <c r="BI212" s="114"/>
    </row>
    <row r="213" spans="1:61">
      <c r="A213" s="125">
        <f t="shared" si="16"/>
        <v>15</v>
      </c>
      <c r="B213" s="9" t="str">
        <f t="shared" si="19"/>
        <v>-</v>
      </c>
      <c r="C213" s="9" t="str">
        <f t="shared" si="19"/>
        <v>-</v>
      </c>
      <c r="D213" s="9" t="str">
        <f t="shared" si="19"/>
        <v>-</v>
      </c>
      <c r="E213" s="9" t="str">
        <f t="shared" si="19"/>
        <v>-</v>
      </c>
      <c r="F213" s="9" t="str">
        <f t="shared" si="19"/>
        <v>-</v>
      </c>
      <c r="G213" s="9" t="str">
        <f t="shared" si="19"/>
        <v>-</v>
      </c>
      <c r="H213" s="9" t="str">
        <f t="shared" si="19"/>
        <v>-</v>
      </c>
      <c r="I213" s="9" t="str">
        <f t="shared" si="19"/>
        <v>-</v>
      </c>
      <c r="J213" s="9" t="str">
        <f t="shared" si="19"/>
        <v>-</v>
      </c>
      <c r="K213" s="9" t="str">
        <f t="shared" si="19"/>
        <v>-</v>
      </c>
      <c r="L213" s="9" t="str">
        <f t="shared" si="19"/>
        <v>-</v>
      </c>
      <c r="M213" s="9" t="str">
        <f t="shared" si="19"/>
        <v>-</v>
      </c>
      <c r="N213" s="9" t="str">
        <f t="shared" si="19"/>
        <v>-</v>
      </c>
      <c r="O213" s="9" t="str">
        <f t="shared" si="19"/>
        <v>-</v>
      </c>
      <c r="P213" s="9" t="str">
        <f t="shared" si="19"/>
        <v>-</v>
      </c>
      <c r="Q213" s="9" t="str">
        <f t="shared" si="19"/>
        <v>-</v>
      </c>
      <c r="R213" s="9" t="str">
        <f t="shared" si="19"/>
        <v>-</v>
      </c>
      <c r="S213" s="9" t="str">
        <f t="shared" si="19"/>
        <v>-</v>
      </c>
      <c r="T213" s="9" t="str">
        <f t="shared" si="19"/>
        <v>-</v>
      </c>
      <c r="U213" s="9" t="str">
        <f t="shared" si="19"/>
        <v>-</v>
      </c>
      <c r="V213" s="9" t="str">
        <f t="shared" si="19"/>
        <v>-</v>
      </c>
      <c r="W213" s="9" t="str">
        <f t="shared" si="15"/>
        <v>-</v>
      </c>
      <c r="X213" s="9" t="str">
        <f t="shared" si="15"/>
        <v>-</v>
      </c>
      <c r="Y213" s="9" t="str">
        <f t="shared" si="15"/>
        <v>-</v>
      </c>
      <c r="Z213" s="9" t="str">
        <f t="shared" ref="Z213:AN213" si="20">IF(AND(OR(Z17&gt;=10,Z17&lt;=3),Z116="НЕТ"),"!!!","-")</f>
        <v>-</v>
      </c>
      <c r="AA213" s="9" t="str">
        <f t="shared" si="20"/>
        <v>-</v>
      </c>
      <c r="AB213" s="9" t="str">
        <f t="shared" si="20"/>
        <v>-</v>
      </c>
      <c r="AC213" s="9" t="str">
        <f t="shared" si="20"/>
        <v>-</v>
      </c>
      <c r="AD213" s="9" t="str">
        <f t="shared" si="20"/>
        <v>-</v>
      </c>
      <c r="AE213" s="9" t="str">
        <f t="shared" si="20"/>
        <v>-</v>
      </c>
      <c r="AF213" s="9" t="str">
        <f t="shared" si="20"/>
        <v>-</v>
      </c>
      <c r="AG213" s="9" t="str">
        <f t="shared" si="20"/>
        <v>-</v>
      </c>
      <c r="AH213" s="9" t="str">
        <f t="shared" si="20"/>
        <v>-</v>
      </c>
      <c r="AI213" s="9" t="str">
        <f t="shared" si="20"/>
        <v>-</v>
      </c>
      <c r="AJ213" s="9" t="str">
        <f t="shared" si="20"/>
        <v>-</v>
      </c>
      <c r="AK213" s="9" t="str">
        <f t="shared" si="20"/>
        <v>-</v>
      </c>
      <c r="AL213" s="9" t="str">
        <f t="shared" si="20"/>
        <v>-</v>
      </c>
      <c r="AM213" s="9" t="str">
        <f t="shared" si="20"/>
        <v>-</v>
      </c>
      <c r="AN213" s="9" t="str">
        <f t="shared" si="20"/>
        <v>-</v>
      </c>
      <c r="AO213" s="9" t="str">
        <f t="shared" si="19"/>
        <v>-</v>
      </c>
      <c r="AP213" s="9" t="str">
        <f t="shared" si="19"/>
        <v>-</v>
      </c>
      <c r="AQ213" s="9" t="str">
        <f t="shared" si="19"/>
        <v>-</v>
      </c>
      <c r="AR213" s="9" t="str">
        <f t="shared" si="19"/>
        <v>-</v>
      </c>
      <c r="AS213" s="9" t="str">
        <f t="shared" si="19"/>
        <v>-</v>
      </c>
      <c r="AT213" s="9" t="str">
        <f t="shared" si="19"/>
        <v>-</v>
      </c>
      <c r="AU213" s="9" t="str">
        <f t="shared" si="19"/>
        <v>-</v>
      </c>
      <c r="AV213" s="9" t="str">
        <f t="shared" si="19"/>
        <v>-</v>
      </c>
      <c r="AW213" s="9" t="str">
        <f t="shared" si="19"/>
        <v>-</v>
      </c>
      <c r="AX213" s="9" t="str">
        <f t="shared" si="19"/>
        <v>-</v>
      </c>
      <c r="AY213" s="9" t="str">
        <f t="shared" si="19"/>
        <v>-</v>
      </c>
      <c r="AZ213" s="9" t="str">
        <f t="shared" si="19"/>
        <v>-</v>
      </c>
      <c r="BA213" s="9" t="str">
        <f t="shared" si="19"/>
        <v>-</v>
      </c>
      <c r="BB213" s="9" t="str">
        <f t="shared" si="19"/>
        <v>-</v>
      </c>
      <c r="BC213" s="9" t="str">
        <f t="shared" si="19"/>
        <v>-</v>
      </c>
      <c r="BD213" s="9" t="str">
        <f t="shared" si="19"/>
        <v>-</v>
      </c>
      <c r="BE213" s="9" t="str">
        <f t="shared" si="19"/>
        <v>-</v>
      </c>
      <c r="BF213" s="9" t="str">
        <f t="shared" si="19"/>
        <v>-</v>
      </c>
      <c r="BG213" s="9" t="str">
        <f t="shared" si="19"/>
        <v>-</v>
      </c>
      <c r="BH213" s="37"/>
      <c r="BI213" s="114"/>
    </row>
    <row r="214" spans="1:61">
      <c r="A214" s="125">
        <f t="shared" si="16"/>
        <v>16</v>
      </c>
      <c r="B214" s="9" t="str">
        <f t="shared" si="19"/>
        <v>-</v>
      </c>
      <c r="C214" s="9" t="str">
        <f t="shared" si="19"/>
        <v>-</v>
      </c>
      <c r="D214" s="9" t="str">
        <f t="shared" si="19"/>
        <v>-</v>
      </c>
      <c r="E214" s="9" t="str">
        <f t="shared" si="19"/>
        <v>-</v>
      </c>
      <c r="F214" s="9" t="str">
        <f t="shared" si="19"/>
        <v>-</v>
      </c>
      <c r="G214" s="9" t="str">
        <f t="shared" si="19"/>
        <v>-</v>
      </c>
      <c r="H214" s="9" t="str">
        <f t="shared" si="19"/>
        <v>-</v>
      </c>
      <c r="I214" s="9" t="str">
        <f t="shared" si="19"/>
        <v>-</v>
      </c>
      <c r="J214" s="9" t="str">
        <f t="shared" si="19"/>
        <v>-</v>
      </c>
      <c r="K214" s="9" t="str">
        <f t="shared" si="19"/>
        <v>-</v>
      </c>
      <c r="L214" s="9" t="str">
        <f t="shared" si="19"/>
        <v>-</v>
      </c>
      <c r="M214" s="9" t="str">
        <f t="shared" si="19"/>
        <v>-</v>
      </c>
      <c r="N214" s="9" t="str">
        <f t="shared" si="19"/>
        <v>-</v>
      </c>
      <c r="O214" s="9" t="str">
        <f t="shared" si="19"/>
        <v>-</v>
      </c>
      <c r="P214" s="9" t="str">
        <f t="shared" si="19"/>
        <v>-</v>
      </c>
      <c r="Q214" s="9" t="str">
        <f t="shared" si="19"/>
        <v>-</v>
      </c>
      <c r="R214" s="9" t="str">
        <f t="shared" si="19"/>
        <v>-</v>
      </c>
      <c r="S214" s="9" t="str">
        <f t="shared" si="19"/>
        <v>-</v>
      </c>
      <c r="T214" s="9" t="str">
        <f t="shared" si="19"/>
        <v>-</v>
      </c>
      <c r="U214" s="9" t="str">
        <f t="shared" si="19"/>
        <v>-</v>
      </c>
      <c r="V214" s="9" t="str">
        <f t="shared" si="19"/>
        <v>-</v>
      </c>
      <c r="W214" s="9" t="str">
        <f t="shared" ref="W214:AN228" si="21">IF(AND(OR(W18&gt;=10,W18&lt;=3),W117="НЕТ"),"!!!","-")</f>
        <v>-</v>
      </c>
      <c r="X214" s="9" t="str">
        <f t="shared" si="21"/>
        <v>-</v>
      </c>
      <c r="Y214" s="9" t="str">
        <f t="shared" si="21"/>
        <v>-</v>
      </c>
      <c r="Z214" s="9" t="str">
        <f t="shared" si="21"/>
        <v>-</v>
      </c>
      <c r="AA214" s="9" t="str">
        <f t="shared" si="21"/>
        <v>-</v>
      </c>
      <c r="AB214" s="9" t="str">
        <f t="shared" si="21"/>
        <v>-</v>
      </c>
      <c r="AC214" s="9" t="str">
        <f t="shared" si="21"/>
        <v>-</v>
      </c>
      <c r="AD214" s="9" t="str">
        <f t="shared" si="21"/>
        <v>-</v>
      </c>
      <c r="AE214" s="9" t="str">
        <f t="shared" si="21"/>
        <v>-</v>
      </c>
      <c r="AF214" s="9" t="str">
        <f t="shared" si="21"/>
        <v>-</v>
      </c>
      <c r="AG214" s="9" t="str">
        <f t="shared" si="21"/>
        <v>-</v>
      </c>
      <c r="AH214" s="9" t="str">
        <f t="shared" si="21"/>
        <v>-</v>
      </c>
      <c r="AI214" s="9" t="str">
        <f t="shared" si="21"/>
        <v>-</v>
      </c>
      <c r="AJ214" s="9" t="str">
        <f t="shared" si="21"/>
        <v>-</v>
      </c>
      <c r="AK214" s="9" t="str">
        <f t="shared" si="21"/>
        <v>-</v>
      </c>
      <c r="AL214" s="9" t="str">
        <f t="shared" si="21"/>
        <v>-</v>
      </c>
      <c r="AM214" s="9" t="str">
        <f t="shared" si="21"/>
        <v>-</v>
      </c>
      <c r="AN214" s="9" t="str">
        <f t="shared" si="21"/>
        <v>-</v>
      </c>
      <c r="AO214" s="9" t="str">
        <f t="shared" si="19"/>
        <v>-</v>
      </c>
      <c r="AP214" s="9" t="str">
        <f t="shared" si="19"/>
        <v>-</v>
      </c>
      <c r="AQ214" s="9" t="str">
        <f t="shared" si="19"/>
        <v>-</v>
      </c>
      <c r="AR214" s="9" t="str">
        <f t="shared" si="19"/>
        <v>-</v>
      </c>
      <c r="AS214" s="9" t="str">
        <f t="shared" si="19"/>
        <v>-</v>
      </c>
      <c r="AT214" s="9" t="str">
        <f t="shared" si="19"/>
        <v>-</v>
      </c>
      <c r="AU214" s="9" t="str">
        <f t="shared" si="19"/>
        <v>-</v>
      </c>
      <c r="AV214" s="9" t="str">
        <f t="shared" si="19"/>
        <v>-</v>
      </c>
      <c r="AW214" s="9" t="str">
        <f t="shared" si="19"/>
        <v>-</v>
      </c>
      <c r="AX214" s="9" t="str">
        <f t="shared" si="19"/>
        <v>-</v>
      </c>
      <c r="AY214" s="9" t="str">
        <f t="shared" si="19"/>
        <v>-</v>
      </c>
      <c r="AZ214" s="9" t="str">
        <f t="shared" si="19"/>
        <v>-</v>
      </c>
      <c r="BA214" s="9" t="str">
        <f t="shared" si="19"/>
        <v>-</v>
      </c>
      <c r="BB214" s="9" t="str">
        <f t="shared" si="19"/>
        <v>-</v>
      </c>
      <c r="BC214" s="9" t="str">
        <f t="shared" si="19"/>
        <v>-</v>
      </c>
      <c r="BD214" s="9" t="str">
        <f t="shared" si="19"/>
        <v>-</v>
      </c>
      <c r="BE214" s="9" t="str">
        <f t="shared" si="19"/>
        <v>-</v>
      </c>
      <c r="BF214" s="9" t="str">
        <f t="shared" si="19"/>
        <v>-</v>
      </c>
      <c r="BG214" s="9" t="str">
        <f t="shared" si="19"/>
        <v>-</v>
      </c>
      <c r="BH214" s="37"/>
      <c r="BI214" s="114"/>
    </row>
    <row r="215" spans="1:61">
      <c r="A215" s="125">
        <f t="shared" si="16"/>
        <v>17</v>
      </c>
      <c r="B215" s="9" t="str">
        <f t="shared" si="19"/>
        <v>-</v>
      </c>
      <c r="C215" s="9" t="str">
        <f t="shared" si="19"/>
        <v>-</v>
      </c>
      <c r="D215" s="9" t="str">
        <f t="shared" si="19"/>
        <v>-</v>
      </c>
      <c r="E215" s="9" t="str">
        <f t="shared" si="19"/>
        <v>-</v>
      </c>
      <c r="F215" s="9" t="str">
        <f t="shared" si="19"/>
        <v>-</v>
      </c>
      <c r="G215" s="9" t="str">
        <f t="shared" si="19"/>
        <v>-</v>
      </c>
      <c r="H215" s="9" t="str">
        <f t="shared" si="19"/>
        <v>-</v>
      </c>
      <c r="I215" s="9" t="str">
        <f t="shared" si="19"/>
        <v>-</v>
      </c>
      <c r="J215" s="9" t="str">
        <f t="shared" si="19"/>
        <v>-</v>
      </c>
      <c r="K215" s="9" t="str">
        <f t="shared" si="19"/>
        <v>-</v>
      </c>
      <c r="L215" s="9" t="str">
        <f t="shared" si="19"/>
        <v>-</v>
      </c>
      <c r="M215" s="9" t="str">
        <f t="shared" si="19"/>
        <v>-</v>
      </c>
      <c r="N215" s="9" t="str">
        <f t="shared" si="19"/>
        <v>-</v>
      </c>
      <c r="O215" s="9" t="str">
        <f t="shared" si="19"/>
        <v>-</v>
      </c>
      <c r="P215" s="9" t="str">
        <f t="shared" si="19"/>
        <v>-</v>
      </c>
      <c r="Q215" s="9" t="str">
        <f t="shared" si="19"/>
        <v>-</v>
      </c>
      <c r="R215" s="9" t="str">
        <f t="shared" si="19"/>
        <v>-</v>
      </c>
      <c r="S215" s="9" t="str">
        <f t="shared" si="19"/>
        <v>-</v>
      </c>
      <c r="T215" s="9" t="str">
        <f t="shared" si="19"/>
        <v>-</v>
      </c>
      <c r="U215" s="9" t="str">
        <f t="shared" si="19"/>
        <v>-</v>
      </c>
      <c r="V215" s="9" t="str">
        <f t="shared" si="19"/>
        <v>-</v>
      </c>
      <c r="W215" s="9" t="str">
        <f t="shared" si="21"/>
        <v>-</v>
      </c>
      <c r="X215" s="9" t="str">
        <f t="shared" si="21"/>
        <v>-</v>
      </c>
      <c r="Y215" s="9" t="str">
        <f t="shared" si="21"/>
        <v>-</v>
      </c>
      <c r="Z215" s="9" t="str">
        <f t="shared" si="21"/>
        <v>-</v>
      </c>
      <c r="AA215" s="9" t="str">
        <f t="shared" si="21"/>
        <v>-</v>
      </c>
      <c r="AB215" s="9" t="str">
        <f t="shared" si="21"/>
        <v>-</v>
      </c>
      <c r="AC215" s="9" t="str">
        <f t="shared" si="21"/>
        <v>-</v>
      </c>
      <c r="AD215" s="9" t="str">
        <f t="shared" si="21"/>
        <v>-</v>
      </c>
      <c r="AE215" s="9" t="str">
        <f t="shared" si="21"/>
        <v>-</v>
      </c>
      <c r="AF215" s="9" t="str">
        <f t="shared" si="21"/>
        <v>-</v>
      </c>
      <c r="AG215" s="9" t="str">
        <f t="shared" si="21"/>
        <v>-</v>
      </c>
      <c r="AH215" s="9" t="str">
        <f t="shared" si="21"/>
        <v>-</v>
      </c>
      <c r="AI215" s="9" t="str">
        <f t="shared" si="21"/>
        <v>-</v>
      </c>
      <c r="AJ215" s="9" t="str">
        <f t="shared" si="21"/>
        <v>-</v>
      </c>
      <c r="AK215" s="9" t="str">
        <f t="shared" si="21"/>
        <v>-</v>
      </c>
      <c r="AL215" s="9" t="str">
        <f t="shared" si="21"/>
        <v>-</v>
      </c>
      <c r="AM215" s="9" t="str">
        <f t="shared" si="21"/>
        <v>-</v>
      </c>
      <c r="AN215" s="9" t="str">
        <f t="shared" si="21"/>
        <v>-</v>
      </c>
      <c r="AO215" s="9" t="str">
        <f t="shared" si="19"/>
        <v>-</v>
      </c>
      <c r="AP215" s="9" t="str">
        <f t="shared" si="19"/>
        <v>-</v>
      </c>
      <c r="AQ215" s="9" t="str">
        <f t="shared" si="19"/>
        <v>-</v>
      </c>
      <c r="AR215" s="9" t="str">
        <f t="shared" si="19"/>
        <v>-</v>
      </c>
      <c r="AS215" s="9" t="str">
        <f t="shared" si="19"/>
        <v>-</v>
      </c>
      <c r="AT215" s="9" t="str">
        <f t="shared" si="19"/>
        <v>-</v>
      </c>
      <c r="AU215" s="9" t="str">
        <f t="shared" si="19"/>
        <v>-</v>
      </c>
      <c r="AV215" s="9" t="str">
        <f t="shared" si="19"/>
        <v>-</v>
      </c>
      <c r="AW215" s="9" t="str">
        <f t="shared" si="19"/>
        <v>-</v>
      </c>
      <c r="AX215" s="9" t="str">
        <f t="shared" si="19"/>
        <v>-</v>
      </c>
      <c r="AY215" s="9" t="str">
        <f t="shared" si="19"/>
        <v>-</v>
      </c>
      <c r="AZ215" s="9" t="str">
        <f t="shared" si="19"/>
        <v>-</v>
      </c>
      <c r="BA215" s="9" t="str">
        <f t="shared" si="19"/>
        <v>-</v>
      </c>
      <c r="BB215" s="9" t="str">
        <f t="shared" si="19"/>
        <v>-</v>
      </c>
      <c r="BC215" s="9" t="str">
        <f t="shared" si="19"/>
        <v>-</v>
      </c>
      <c r="BD215" s="9" t="str">
        <f t="shared" si="19"/>
        <v>-</v>
      </c>
      <c r="BE215" s="9" t="str">
        <f t="shared" si="19"/>
        <v>-</v>
      </c>
      <c r="BF215" s="9" t="str">
        <f t="shared" si="19"/>
        <v>-</v>
      </c>
      <c r="BG215" s="9" t="str">
        <f t="shared" si="19"/>
        <v>-</v>
      </c>
      <c r="BH215" s="37"/>
      <c r="BI215" s="114"/>
    </row>
    <row r="216" spans="1:61">
      <c r="A216" s="125">
        <f t="shared" si="16"/>
        <v>18</v>
      </c>
      <c r="B216" s="9" t="str">
        <f t="shared" si="19"/>
        <v>-</v>
      </c>
      <c r="C216" s="9" t="str">
        <f t="shared" si="19"/>
        <v>-</v>
      </c>
      <c r="D216" s="9" t="str">
        <f t="shared" si="19"/>
        <v>-</v>
      </c>
      <c r="E216" s="9" t="str">
        <f t="shared" si="19"/>
        <v>-</v>
      </c>
      <c r="F216" s="9" t="str">
        <f t="shared" si="19"/>
        <v>-</v>
      </c>
      <c r="G216" s="9" t="str">
        <f t="shared" si="19"/>
        <v>-</v>
      </c>
      <c r="H216" s="9" t="str">
        <f t="shared" si="19"/>
        <v>-</v>
      </c>
      <c r="I216" s="9" t="str">
        <f t="shared" si="19"/>
        <v>-</v>
      </c>
      <c r="J216" s="9" t="str">
        <f t="shared" si="19"/>
        <v>-</v>
      </c>
      <c r="K216" s="9" t="str">
        <f t="shared" si="19"/>
        <v>-</v>
      </c>
      <c r="L216" s="9" t="str">
        <f t="shared" si="19"/>
        <v>-</v>
      </c>
      <c r="M216" s="9" t="str">
        <f t="shared" si="19"/>
        <v>-</v>
      </c>
      <c r="N216" s="9" t="str">
        <f t="shared" si="19"/>
        <v>-</v>
      </c>
      <c r="O216" s="9" t="str">
        <f t="shared" si="19"/>
        <v>-</v>
      </c>
      <c r="P216" s="9" t="str">
        <f t="shared" si="19"/>
        <v>-</v>
      </c>
      <c r="Q216" s="9" t="str">
        <f t="shared" si="19"/>
        <v>-</v>
      </c>
      <c r="R216" s="9" t="str">
        <f t="shared" si="19"/>
        <v>-</v>
      </c>
      <c r="S216" s="9" t="str">
        <f t="shared" si="19"/>
        <v>-</v>
      </c>
      <c r="T216" s="9" t="str">
        <f t="shared" si="19"/>
        <v>-</v>
      </c>
      <c r="U216" s="9" t="str">
        <f t="shared" si="19"/>
        <v>-</v>
      </c>
      <c r="V216" s="9" t="str">
        <f t="shared" si="19"/>
        <v>-</v>
      </c>
      <c r="W216" s="9" t="str">
        <f t="shared" si="21"/>
        <v>-</v>
      </c>
      <c r="X216" s="9" t="str">
        <f t="shared" si="21"/>
        <v>-</v>
      </c>
      <c r="Y216" s="9" t="str">
        <f t="shared" si="21"/>
        <v>-</v>
      </c>
      <c r="Z216" s="9" t="str">
        <f t="shared" si="21"/>
        <v>-</v>
      </c>
      <c r="AA216" s="9" t="str">
        <f t="shared" si="21"/>
        <v>-</v>
      </c>
      <c r="AB216" s="9" t="str">
        <f t="shared" si="21"/>
        <v>-</v>
      </c>
      <c r="AC216" s="9" t="str">
        <f t="shared" si="21"/>
        <v>-</v>
      </c>
      <c r="AD216" s="9" t="str">
        <f t="shared" si="21"/>
        <v>-</v>
      </c>
      <c r="AE216" s="9" t="str">
        <f t="shared" si="21"/>
        <v>-</v>
      </c>
      <c r="AF216" s="9" t="str">
        <f t="shared" si="21"/>
        <v>-</v>
      </c>
      <c r="AG216" s="9" t="str">
        <f t="shared" si="21"/>
        <v>-</v>
      </c>
      <c r="AH216" s="9" t="str">
        <f t="shared" si="21"/>
        <v>-</v>
      </c>
      <c r="AI216" s="9" t="str">
        <f t="shared" si="21"/>
        <v>-</v>
      </c>
      <c r="AJ216" s="9" t="str">
        <f t="shared" si="21"/>
        <v>-</v>
      </c>
      <c r="AK216" s="9" t="str">
        <f t="shared" si="21"/>
        <v>-</v>
      </c>
      <c r="AL216" s="9" t="str">
        <f t="shared" si="21"/>
        <v>-</v>
      </c>
      <c r="AM216" s="9" t="str">
        <f t="shared" si="21"/>
        <v>-</v>
      </c>
      <c r="AN216" s="9" t="str">
        <f t="shared" si="21"/>
        <v>-</v>
      </c>
      <c r="AO216" s="9" t="str">
        <f t="shared" si="19"/>
        <v>-</v>
      </c>
      <c r="AP216" s="9" t="str">
        <f t="shared" si="19"/>
        <v>-</v>
      </c>
      <c r="AQ216" s="9" t="str">
        <f t="shared" si="19"/>
        <v>-</v>
      </c>
      <c r="AR216" s="9" t="str">
        <f t="shared" si="19"/>
        <v>-</v>
      </c>
      <c r="AS216" s="9" t="str">
        <f t="shared" si="19"/>
        <v>-</v>
      </c>
      <c r="AT216" s="9" t="str">
        <f t="shared" si="19"/>
        <v>-</v>
      </c>
      <c r="AU216" s="9" t="str">
        <f t="shared" si="19"/>
        <v>-</v>
      </c>
      <c r="AV216" s="9" t="str">
        <f t="shared" si="19"/>
        <v>-</v>
      </c>
      <c r="AW216" s="9" t="str">
        <f t="shared" si="19"/>
        <v>-</v>
      </c>
      <c r="AX216" s="9" t="str">
        <f t="shared" si="19"/>
        <v>-</v>
      </c>
      <c r="AY216" s="9" t="str">
        <f t="shared" si="19"/>
        <v>-</v>
      </c>
      <c r="AZ216" s="9" t="str">
        <f t="shared" si="19"/>
        <v>-</v>
      </c>
      <c r="BA216" s="9" t="str">
        <f t="shared" si="19"/>
        <v>-</v>
      </c>
      <c r="BB216" s="9" t="str">
        <f t="shared" si="19"/>
        <v>-</v>
      </c>
      <c r="BC216" s="9" t="str">
        <f t="shared" si="19"/>
        <v>-</v>
      </c>
      <c r="BD216" s="9" t="str">
        <f t="shared" si="19"/>
        <v>-</v>
      </c>
      <c r="BE216" s="9" t="str">
        <f t="shared" si="19"/>
        <v>-</v>
      </c>
      <c r="BF216" s="9" t="str">
        <f t="shared" si="19"/>
        <v>-</v>
      </c>
      <c r="BG216" s="9" t="str">
        <f t="shared" si="19"/>
        <v>-</v>
      </c>
      <c r="BH216" s="37"/>
      <c r="BI216" s="114"/>
    </row>
    <row r="217" spans="1:61">
      <c r="A217" s="125">
        <f t="shared" si="16"/>
        <v>19</v>
      </c>
      <c r="B217" s="9" t="str">
        <f t="shared" si="19"/>
        <v>-</v>
      </c>
      <c r="C217" s="9" t="str">
        <f t="shared" si="19"/>
        <v>-</v>
      </c>
      <c r="D217" s="9" t="str">
        <f t="shared" si="19"/>
        <v>-</v>
      </c>
      <c r="E217" s="9" t="str">
        <f t="shared" si="19"/>
        <v>-</v>
      </c>
      <c r="F217" s="9" t="str">
        <f t="shared" si="19"/>
        <v>-</v>
      </c>
      <c r="G217" s="9" t="str">
        <f t="shared" si="19"/>
        <v>-</v>
      </c>
      <c r="H217" s="9" t="str">
        <f t="shared" si="19"/>
        <v>-</v>
      </c>
      <c r="I217" s="9" t="str">
        <f t="shared" si="19"/>
        <v>-</v>
      </c>
      <c r="J217" s="9" t="str">
        <f t="shared" si="19"/>
        <v>-</v>
      </c>
      <c r="K217" s="9" t="str">
        <f t="shared" si="19"/>
        <v>-</v>
      </c>
      <c r="L217" s="9" t="str">
        <f t="shared" si="19"/>
        <v>-</v>
      </c>
      <c r="M217" s="9" t="str">
        <f t="shared" si="19"/>
        <v>-</v>
      </c>
      <c r="N217" s="9" t="str">
        <f t="shared" si="19"/>
        <v>-</v>
      </c>
      <c r="O217" s="9" t="str">
        <f t="shared" si="19"/>
        <v>-</v>
      </c>
      <c r="P217" s="9" t="str">
        <f t="shared" si="19"/>
        <v>-</v>
      </c>
      <c r="Q217" s="9" t="str">
        <f t="shared" si="19"/>
        <v>-</v>
      </c>
      <c r="R217" s="9" t="str">
        <f t="shared" si="19"/>
        <v>-</v>
      </c>
      <c r="S217" s="9" t="str">
        <f t="shared" si="19"/>
        <v>-</v>
      </c>
      <c r="T217" s="9" t="str">
        <f t="shared" si="19"/>
        <v>-</v>
      </c>
      <c r="U217" s="9" t="str">
        <f t="shared" si="19"/>
        <v>-</v>
      </c>
      <c r="V217" s="9" t="str">
        <f t="shared" si="19"/>
        <v>-</v>
      </c>
      <c r="W217" s="9" t="str">
        <f t="shared" si="21"/>
        <v>-</v>
      </c>
      <c r="X217" s="9" t="str">
        <f t="shared" si="21"/>
        <v>-</v>
      </c>
      <c r="Y217" s="9" t="str">
        <f t="shared" si="21"/>
        <v>-</v>
      </c>
      <c r="Z217" s="9" t="str">
        <f t="shared" si="21"/>
        <v>-</v>
      </c>
      <c r="AA217" s="9" t="str">
        <f t="shared" si="21"/>
        <v>-</v>
      </c>
      <c r="AB217" s="9" t="str">
        <f t="shared" si="21"/>
        <v>-</v>
      </c>
      <c r="AC217" s="9" t="str">
        <f t="shared" si="21"/>
        <v>-</v>
      </c>
      <c r="AD217" s="9" t="str">
        <f t="shared" si="21"/>
        <v>-</v>
      </c>
      <c r="AE217" s="9" t="str">
        <f t="shared" si="21"/>
        <v>-</v>
      </c>
      <c r="AF217" s="9" t="str">
        <f t="shared" si="21"/>
        <v>-</v>
      </c>
      <c r="AG217" s="9" t="str">
        <f t="shared" si="21"/>
        <v>-</v>
      </c>
      <c r="AH217" s="9" t="str">
        <f t="shared" si="21"/>
        <v>-</v>
      </c>
      <c r="AI217" s="9" t="str">
        <f t="shared" si="21"/>
        <v>-</v>
      </c>
      <c r="AJ217" s="9" t="str">
        <f t="shared" si="21"/>
        <v>-</v>
      </c>
      <c r="AK217" s="9" t="str">
        <f t="shared" si="21"/>
        <v>-</v>
      </c>
      <c r="AL217" s="9" t="str">
        <f t="shared" si="21"/>
        <v>-</v>
      </c>
      <c r="AM217" s="9" t="str">
        <f t="shared" si="21"/>
        <v>-</v>
      </c>
      <c r="AN217" s="9" t="str">
        <f t="shared" si="21"/>
        <v>-</v>
      </c>
      <c r="AO217" s="9" t="str">
        <f t="shared" si="19"/>
        <v>-</v>
      </c>
      <c r="AP217" s="9" t="str">
        <f t="shared" si="19"/>
        <v>-</v>
      </c>
      <c r="AQ217" s="9" t="str">
        <f t="shared" si="19"/>
        <v>-</v>
      </c>
      <c r="AR217" s="9" t="str">
        <f t="shared" si="19"/>
        <v>-</v>
      </c>
      <c r="AS217" s="9" t="str">
        <f t="shared" si="19"/>
        <v>-</v>
      </c>
      <c r="AT217" s="9" t="str">
        <f t="shared" si="19"/>
        <v>-</v>
      </c>
      <c r="AU217" s="9" t="str">
        <f t="shared" si="19"/>
        <v>-</v>
      </c>
      <c r="AV217" s="9" t="str">
        <f t="shared" si="19"/>
        <v>-</v>
      </c>
      <c r="AW217" s="9" t="str">
        <f t="shared" si="19"/>
        <v>-</v>
      </c>
      <c r="AX217" s="9" t="str">
        <f t="shared" si="19"/>
        <v>-</v>
      </c>
      <c r="AY217" s="9" t="str">
        <f t="shared" si="19"/>
        <v>-</v>
      </c>
      <c r="AZ217" s="9" t="str">
        <f t="shared" si="19"/>
        <v>-</v>
      </c>
      <c r="BA217" s="9" t="str">
        <f t="shared" si="19"/>
        <v>-</v>
      </c>
      <c r="BB217" s="9" t="str">
        <f t="shared" si="19"/>
        <v>-</v>
      </c>
      <c r="BC217" s="9" t="str">
        <f t="shared" si="19"/>
        <v>-</v>
      </c>
      <c r="BD217" s="9" t="str">
        <f t="shared" si="19"/>
        <v>-</v>
      </c>
      <c r="BE217" s="9" t="str">
        <f t="shared" si="19"/>
        <v>-</v>
      </c>
      <c r="BF217" s="9" t="str">
        <f t="shared" si="19"/>
        <v>-</v>
      </c>
      <c r="BG217" s="9" t="str">
        <f t="shared" si="19"/>
        <v>-</v>
      </c>
      <c r="BH217" s="37"/>
      <c r="BI217" s="114"/>
    </row>
    <row r="218" spans="1:61">
      <c r="A218" s="125">
        <f t="shared" si="16"/>
        <v>20</v>
      </c>
      <c r="B218" s="9" t="str">
        <f t="shared" si="19"/>
        <v>-</v>
      </c>
      <c r="C218" s="9" t="str">
        <f t="shared" si="19"/>
        <v>-</v>
      </c>
      <c r="D218" s="9" t="str">
        <f t="shared" si="19"/>
        <v>-</v>
      </c>
      <c r="E218" s="9" t="str">
        <f t="shared" si="19"/>
        <v>-</v>
      </c>
      <c r="F218" s="9" t="str">
        <f t="shared" si="19"/>
        <v>-</v>
      </c>
      <c r="G218" s="9" t="str">
        <f t="shared" si="19"/>
        <v>-</v>
      </c>
      <c r="H218" s="9" t="str">
        <f t="shared" si="19"/>
        <v>-</v>
      </c>
      <c r="I218" s="9" t="str">
        <f t="shared" si="19"/>
        <v>-</v>
      </c>
      <c r="J218" s="9" t="str">
        <f t="shared" si="19"/>
        <v>-</v>
      </c>
      <c r="K218" s="9" t="str">
        <f t="shared" si="19"/>
        <v>-</v>
      </c>
      <c r="L218" s="9" t="str">
        <f t="shared" si="19"/>
        <v>-</v>
      </c>
      <c r="M218" s="9" t="str">
        <f t="shared" si="19"/>
        <v>-</v>
      </c>
      <c r="N218" s="9" t="str">
        <f t="shared" si="19"/>
        <v>-</v>
      </c>
      <c r="O218" s="9" t="str">
        <f t="shared" si="19"/>
        <v>-</v>
      </c>
      <c r="P218" s="9" t="str">
        <f t="shared" si="19"/>
        <v>-</v>
      </c>
      <c r="Q218" s="9" t="str">
        <f t="shared" ref="B218:BG224" si="22">IF(AND(OR(Q22&gt;=10,Q22&lt;=3),Q121="НЕТ"),"!!!","-")</f>
        <v>-</v>
      </c>
      <c r="R218" s="9" t="str">
        <f t="shared" si="22"/>
        <v>-</v>
      </c>
      <c r="S218" s="9" t="str">
        <f t="shared" si="22"/>
        <v>-</v>
      </c>
      <c r="T218" s="9" t="str">
        <f t="shared" si="22"/>
        <v>-</v>
      </c>
      <c r="U218" s="9" t="str">
        <f t="shared" si="22"/>
        <v>-</v>
      </c>
      <c r="V218" s="9" t="str">
        <f t="shared" si="22"/>
        <v>-</v>
      </c>
      <c r="W218" s="9" t="str">
        <f t="shared" si="21"/>
        <v>-</v>
      </c>
      <c r="X218" s="9" t="str">
        <f t="shared" si="21"/>
        <v>-</v>
      </c>
      <c r="Y218" s="9" t="str">
        <f t="shared" si="21"/>
        <v>-</v>
      </c>
      <c r="Z218" s="9" t="str">
        <f t="shared" si="21"/>
        <v>-</v>
      </c>
      <c r="AA218" s="9" t="str">
        <f t="shared" si="21"/>
        <v>-</v>
      </c>
      <c r="AB218" s="9" t="str">
        <f t="shared" si="21"/>
        <v>-</v>
      </c>
      <c r="AC218" s="9" t="str">
        <f t="shared" si="21"/>
        <v>-</v>
      </c>
      <c r="AD218" s="9" t="str">
        <f t="shared" si="21"/>
        <v>-</v>
      </c>
      <c r="AE218" s="9" t="str">
        <f t="shared" si="21"/>
        <v>-</v>
      </c>
      <c r="AF218" s="9" t="str">
        <f t="shared" si="21"/>
        <v>-</v>
      </c>
      <c r="AG218" s="9" t="str">
        <f t="shared" si="21"/>
        <v>-</v>
      </c>
      <c r="AH218" s="9" t="str">
        <f t="shared" si="21"/>
        <v>-</v>
      </c>
      <c r="AI218" s="9" t="str">
        <f t="shared" si="21"/>
        <v>-</v>
      </c>
      <c r="AJ218" s="9" t="str">
        <f t="shared" si="21"/>
        <v>-</v>
      </c>
      <c r="AK218" s="9" t="str">
        <f t="shared" si="21"/>
        <v>-</v>
      </c>
      <c r="AL218" s="9" t="str">
        <f t="shared" si="21"/>
        <v>-</v>
      </c>
      <c r="AM218" s="9" t="str">
        <f t="shared" si="21"/>
        <v>-</v>
      </c>
      <c r="AN218" s="9" t="str">
        <f t="shared" si="21"/>
        <v>-</v>
      </c>
      <c r="AO218" s="9" t="str">
        <f t="shared" si="22"/>
        <v>-</v>
      </c>
      <c r="AP218" s="9" t="str">
        <f t="shared" si="22"/>
        <v>-</v>
      </c>
      <c r="AQ218" s="9" t="str">
        <f t="shared" si="22"/>
        <v>-</v>
      </c>
      <c r="AR218" s="9" t="str">
        <f t="shared" si="22"/>
        <v>-</v>
      </c>
      <c r="AS218" s="9" t="str">
        <f t="shared" si="22"/>
        <v>-</v>
      </c>
      <c r="AT218" s="9" t="str">
        <f t="shared" si="22"/>
        <v>-</v>
      </c>
      <c r="AU218" s="9" t="str">
        <f t="shared" si="22"/>
        <v>-</v>
      </c>
      <c r="AV218" s="9" t="str">
        <f t="shared" si="22"/>
        <v>-</v>
      </c>
      <c r="AW218" s="9" t="str">
        <f t="shared" si="22"/>
        <v>-</v>
      </c>
      <c r="AX218" s="9" t="str">
        <f t="shared" si="22"/>
        <v>-</v>
      </c>
      <c r="AY218" s="9" t="str">
        <f t="shared" si="22"/>
        <v>-</v>
      </c>
      <c r="AZ218" s="9" t="str">
        <f t="shared" si="22"/>
        <v>-</v>
      </c>
      <c r="BA218" s="9" t="str">
        <f t="shared" si="22"/>
        <v>-</v>
      </c>
      <c r="BB218" s="9" t="str">
        <f t="shared" si="22"/>
        <v>-</v>
      </c>
      <c r="BC218" s="9" t="str">
        <f t="shared" si="22"/>
        <v>-</v>
      </c>
      <c r="BD218" s="9" t="str">
        <f t="shared" si="22"/>
        <v>-</v>
      </c>
      <c r="BE218" s="9" t="str">
        <f t="shared" si="22"/>
        <v>-</v>
      </c>
      <c r="BF218" s="9" t="str">
        <f t="shared" si="22"/>
        <v>-</v>
      </c>
      <c r="BG218" s="9" t="str">
        <f t="shared" si="22"/>
        <v>-</v>
      </c>
      <c r="BH218" s="37"/>
      <c r="BI218" s="114"/>
    </row>
    <row r="219" spans="1:61">
      <c r="A219" s="125">
        <f t="shared" si="16"/>
        <v>21</v>
      </c>
      <c r="B219" s="9" t="str">
        <f t="shared" si="22"/>
        <v>-</v>
      </c>
      <c r="C219" s="9" t="str">
        <f t="shared" si="22"/>
        <v>-</v>
      </c>
      <c r="D219" s="9" t="str">
        <f t="shared" si="22"/>
        <v>-</v>
      </c>
      <c r="E219" s="9" t="str">
        <f t="shared" si="22"/>
        <v>-</v>
      </c>
      <c r="F219" s="9" t="str">
        <f t="shared" si="22"/>
        <v>-</v>
      </c>
      <c r="G219" s="9" t="str">
        <f t="shared" si="22"/>
        <v>-</v>
      </c>
      <c r="H219" s="9" t="str">
        <f t="shared" si="22"/>
        <v>-</v>
      </c>
      <c r="I219" s="9" t="str">
        <f t="shared" si="22"/>
        <v>-</v>
      </c>
      <c r="J219" s="9" t="str">
        <f t="shared" si="22"/>
        <v>-</v>
      </c>
      <c r="K219" s="9" t="str">
        <f t="shared" si="22"/>
        <v>-</v>
      </c>
      <c r="L219" s="9" t="str">
        <f t="shared" si="22"/>
        <v>-</v>
      </c>
      <c r="M219" s="9" t="str">
        <f t="shared" si="22"/>
        <v>-</v>
      </c>
      <c r="N219" s="9" t="str">
        <f t="shared" si="22"/>
        <v>-</v>
      </c>
      <c r="O219" s="9" t="str">
        <f t="shared" si="22"/>
        <v>-</v>
      </c>
      <c r="P219" s="9" t="str">
        <f t="shared" si="22"/>
        <v>-</v>
      </c>
      <c r="Q219" s="9" t="str">
        <f t="shared" si="22"/>
        <v>-</v>
      </c>
      <c r="R219" s="9" t="str">
        <f t="shared" si="22"/>
        <v>-</v>
      </c>
      <c r="S219" s="9" t="str">
        <f t="shared" si="22"/>
        <v>-</v>
      </c>
      <c r="T219" s="9" t="str">
        <f t="shared" si="22"/>
        <v>-</v>
      </c>
      <c r="U219" s="9" t="str">
        <f t="shared" si="22"/>
        <v>-</v>
      </c>
      <c r="V219" s="9" t="str">
        <f t="shared" si="22"/>
        <v>-</v>
      </c>
      <c r="W219" s="9" t="str">
        <f t="shared" si="21"/>
        <v>-</v>
      </c>
      <c r="X219" s="9" t="str">
        <f t="shared" si="21"/>
        <v>-</v>
      </c>
      <c r="Y219" s="9" t="str">
        <f t="shared" si="21"/>
        <v>-</v>
      </c>
      <c r="Z219" s="9" t="str">
        <f t="shared" si="21"/>
        <v>-</v>
      </c>
      <c r="AA219" s="9" t="str">
        <f t="shared" si="21"/>
        <v>-</v>
      </c>
      <c r="AB219" s="9" t="str">
        <f t="shared" si="21"/>
        <v>-</v>
      </c>
      <c r="AC219" s="9" t="str">
        <f t="shared" si="21"/>
        <v>-</v>
      </c>
      <c r="AD219" s="9" t="str">
        <f t="shared" si="21"/>
        <v>-</v>
      </c>
      <c r="AE219" s="9" t="str">
        <f t="shared" si="21"/>
        <v>-</v>
      </c>
      <c r="AF219" s="9" t="str">
        <f t="shared" si="21"/>
        <v>-</v>
      </c>
      <c r="AG219" s="9" t="str">
        <f t="shared" si="21"/>
        <v>-</v>
      </c>
      <c r="AH219" s="9" t="str">
        <f t="shared" si="21"/>
        <v>-</v>
      </c>
      <c r="AI219" s="9" t="str">
        <f t="shared" si="21"/>
        <v>-</v>
      </c>
      <c r="AJ219" s="9" t="str">
        <f t="shared" si="21"/>
        <v>-</v>
      </c>
      <c r="AK219" s="9" t="str">
        <f t="shared" si="21"/>
        <v>-</v>
      </c>
      <c r="AL219" s="9" t="str">
        <f t="shared" si="21"/>
        <v>-</v>
      </c>
      <c r="AM219" s="9" t="str">
        <f t="shared" si="21"/>
        <v>-</v>
      </c>
      <c r="AN219" s="9" t="str">
        <f t="shared" si="21"/>
        <v>-</v>
      </c>
      <c r="AO219" s="9" t="str">
        <f t="shared" si="22"/>
        <v>-</v>
      </c>
      <c r="AP219" s="9" t="str">
        <f t="shared" si="22"/>
        <v>-</v>
      </c>
      <c r="AQ219" s="9" t="str">
        <f t="shared" si="22"/>
        <v>-</v>
      </c>
      <c r="AR219" s="9" t="str">
        <f t="shared" si="22"/>
        <v>-</v>
      </c>
      <c r="AS219" s="9" t="str">
        <f t="shared" si="22"/>
        <v>-</v>
      </c>
      <c r="AT219" s="9" t="str">
        <f t="shared" si="22"/>
        <v>-</v>
      </c>
      <c r="AU219" s="9" t="str">
        <f t="shared" si="22"/>
        <v>-</v>
      </c>
      <c r="AV219" s="9" t="str">
        <f t="shared" si="22"/>
        <v>-</v>
      </c>
      <c r="AW219" s="9" t="str">
        <f t="shared" si="22"/>
        <v>-</v>
      </c>
      <c r="AX219" s="9" t="str">
        <f t="shared" si="22"/>
        <v>-</v>
      </c>
      <c r="AY219" s="9" t="str">
        <f t="shared" si="22"/>
        <v>-</v>
      </c>
      <c r="AZ219" s="9" t="str">
        <f t="shared" si="22"/>
        <v>-</v>
      </c>
      <c r="BA219" s="9" t="str">
        <f t="shared" si="22"/>
        <v>-</v>
      </c>
      <c r="BB219" s="9" t="str">
        <f t="shared" si="22"/>
        <v>-</v>
      </c>
      <c r="BC219" s="9" t="str">
        <f t="shared" si="22"/>
        <v>-</v>
      </c>
      <c r="BD219" s="9" t="str">
        <f t="shared" si="22"/>
        <v>-</v>
      </c>
      <c r="BE219" s="9" t="str">
        <f t="shared" si="22"/>
        <v>-</v>
      </c>
      <c r="BF219" s="9" t="str">
        <f t="shared" si="22"/>
        <v>-</v>
      </c>
      <c r="BG219" s="9" t="str">
        <f t="shared" si="22"/>
        <v>-</v>
      </c>
      <c r="BH219" s="37"/>
      <c r="BI219" s="114"/>
    </row>
    <row r="220" spans="1:61">
      <c r="A220" s="125">
        <f t="shared" si="16"/>
        <v>22</v>
      </c>
      <c r="B220" s="9" t="str">
        <f t="shared" si="22"/>
        <v>-</v>
      </c>
      <c r="C220" s="9" t="str">
        <f t="shared" si="22"/>
        <v>-</v>
      </c>
      <c r="D220" s="9" t="str">
        <f t="shared" si="22"/>
        <v>-</v>
      </c>
      <c r="E220" s="9" t="str">
        <f t="shared" si="22"/>
        <v>-</v>
      </c>
      <c r="F220" s="9" t="str">
        <f t="shared" si="22"/>
        <v>-</v>
      </c>
      <c r="G220" s="9" t="str">
        <f t="shared" si="22"/>
        <v>-</v>
      </c>
      <c r="H220" s="9" t="str">
        <f t="shared" si="22"/>
        <v>-</v>
      </c>
      <c r="I220" s="9" t="str">
        <f t="shared" si="22"/>
        <v>-</v>
      </c>
      <c r="J220" s="9" t="str">
        <f t="shared" si="22"/>
        <v>-</v>
      </c>
      <c r="K220" s="9" t="str">
        <f t="shared" si="22"/>
        <v>-</v>
      </c>
      <c r="L220" s="9" t="str">
        <f t="shared" si="22"/>
        <v>-</v>
      </c>
      <c r="M220" s="9" t="str">
        <f t="shared" si="22"/>
        <v>-</v>
      </c>
      <c r="N220" s="9" t="str">
        <f t="shared" si="22"/>
        <v>-</v>
      </c>
      <c r="O220" s="9" t="str">
        <f t="shared" si="22"/>
        <v>-</v>
      </c>
      <c r="P220" s="9" t="str">
        <f t="shared" si="22"/>
        <v>-</v>
      </c>
      <c r="Q220" s="9" t="str">
        <f t="shared" si="22"/>
        <v>-</v>
      </c>
      <c r="R220" s="9" t="str">
        <f t="shared" si="22"/>
        <v>-</v>
      </c>
      <c r="S220" s="9" t="str">
        <f t="shared" si="22"/>
        <v>-</v>
      </c>
      <c r="T220" s="9" t="str">
        <f t="shared" si="22"/>
        <v>-</v>
      </c>
      <c r="U220" s="9" t="str">
        <f t="shared" si="22"/>
        <v>-</v>
      </c>
      <c r="V220" s="9" t="str">
        <f t="shared" si="22"/>
        <v>-</v>
      </c>
      <c r="W220" s="9" t="str">
        <f t="shared" si="21"/>
        <v>-</v>
      </c>
      <c r="X220" s="9" t="str">
        <f t="shared" si="21"/>
        <v>-</v>
      </c>
      <c r="Y220" s="9" t="str">
        <f t="shared" si="21"/>
        <v>-</v>
      </c>
      <c r="Z220" s="9" t="str">
        <f t="shared" si="21"/>
        <v>-</v>
      </c>
      <c r="AA220" s="9" t="str">
        <f t="shared" si="21"/>
        <v>-</v>
      </c>
      <c r="AB220" s="9" t="str">
        <f t="shared" si="21"/>
        <v>-</v>
      </c>
      <c r="AC220" s="9" t="str">
        <f t="shared" si="21"/>
        <v>-</v>
      </c>
      <c r="AD220" s="9" t="str">
        <f t="shared" si="21"/>
        <v>-</v>
      </c>
      <c r="AE220" s="9" t="str">
        <f t="shared" si="21"/>
        <v>-</v>
      </c>
      <c r="AF220" s="9" t="str">
        <f t="shared" si="21"/>
        <v>-</v>
      </c>
      <c r="AG220" s="9" t="str">
        <f t="shared" si="21"/>
        <v>-</v>
      </c>
      <c r="AH220" s="9" t="str">
        <f t="shared" si="21"/>
        <v>-</v>
      </c>
      <c r="AI220" s="9" t="str">
        <f t="shared" si="21"/>
        <v>-</v>
      </c>
      <c r="AJ220" s="9" t="str">
        <f t="shared" si="21"/>
        <v>-</v>
      </c>
      <c r="AK220" s="9" t="str">
        <f t="shared" si="21"/>
        <v>-</v>
      </c>
      <c r="AL220" s="9" t="str">
        <f t="shared" si="21"/>
        <v>-</v>
      </c>
      <c r="AM220" s="9" t="str">
        <f t="shared" si="21"/>
        <v>-</v>
      </c>
      <c r="AN220" s="9" t="str">
        <f t="shared" si="21"/>
        <v>-</v>
      </c>
      <c r="AO220" s="9" t="str">
        <f t="shared" si="22"/>
        <v>-</v>
      </c>
      <c r="AP220" s="9" t="str">
        <f t="shared" si="22"/>
        <v>-</v>
      </c>
      <c r="AQ220" s="9" t="str">
        <f t="shared" si="22"/>
        <v>-</v>
      </c>
      <c r="AR220" s="9" t="str">
        <f t="shared" si="22"/>
        <v>-</v>
      </c>
      <c r="AS220" s="9" t="str">
        <f t="shared" si="22"/>
        <v>-</v>
      </c>
      <c r="AT220" s="9" t="str">
        <f t="shared" si="22"/>
        <v>-</v>
      </c>
      <c r="AU220" s="9" t="str">
        <f t="shared" si="22"/>
        <v>-</v>
      </c>
      <c r="AV220" s="9" t="str">
        <f t="shared" si="22"/>
        <v>-</v>
      </c>
      <c r="AW220" s="9" t="str">
        <f t="shared" si="22"/>
        <v>-</v>
      </c>
      <c r="AX220" s="9" t="str">
        <f t="shared" si="22"/>
        <v>-</v>
      </c>
      <c r="AY220" s="9" t="str">
        <f t="shared" si="22"/>
        <v>-</v>
      </c>
      <c r="AZ220" s="9" t="str">
        <f t="shared" si="22"/>
        <v>-</v>
      </c>
      <c r="BA220" s="9" t="str">
        <f t="shared" si="22"/>
        <v>-</v>
      </c>
      <c r="BB220" s="9" t="str">
        <f t="shared" si="22"/>
        <v>-</v>
      </c>
      <c r="BC220" s="9" t="str">
        <f t="shared" si="22"/>
        <v>-</v>
      </c>
      <c r="BD220" s="9" t="str">
        <f t="shared" si="22"/>
        <v>-</v>
      </c>
      <c r="BE220" s="9" t="str">
        <f t="shared" si="22"/>
        <v>-</v>
      </c>
      <c r="BF220" s="9" t="str">
        <f t="shared" si="22"/>
        <v>-</v>
      </c>
      <c r="BG220" s="9" t="str">
        <f t="shared" si="22"/>
        <v>-</v>
      </c>
      <c r="BH220" s="37"/>
      <c r="BI220" s="114"/>
    </row>
    <row r="221" spans="1:61">
      <c r="A221" s="125">
        <f t="shared" si="16"/>
        <v>23</v>
      </c>
      <c r="B221" s="9" t="str">
        <f t="shared" si="22"/>
        <v>-</v>
      </c>
      <c r="C221" s="9" t="str">
        <f t="shared" si="22"/>
        <v>-</v>
      </c>
      <c r="D221" s="9" t="str">
        <f t="shared" si="22"/>
        <v>-</v>
      </c>
      <c r="E221" s="9" t="str">
        <f t="shared" si="22"/>
        <v>-</v>
      </c>
      <c r="F221" s="9" t="str">
        <f t="shared" si="22"/>
        <v>-</v>
      </c>
      <c r="G221" s="9" t="str">
        <f t="shared" si="22"/>
        <v>-</v>
      </c>
      <c r="H221" s="9" t="str">
        <f t="shared" si="22"/>
        <v>-</v>
      </c>
      <c r="I221" s="9" t="str">
        <f t="shared" si="22"/>
        <v>-</v>
      </c>
      <c r="J221" s="9" t="str">
        <f t="shared" si="22"/>
        <v>-</v>
      </c>
      <c r="K221" s="9" t="str">
        <f t="shared" si="22"/>
        <v>-</v>
      </c>
      <c r="L221" s="9" t="str">
        <f t="shared" si="22"/>
        <v>-</v>
      </c>
      <c r="M221" s="9" t="str">
        <f t="shared" si="22"/>
        <v>-</v>
      </c>
      <c r="N221" s="9" t="str">
        <f t="shared" si="22"/>
        <v>-</v>
      </c>
      <c r="O221" s="9" t="str">
        <f t="shared" si="22"/>
        <v>-</v>
      </c>
      <c r="P221" s="9" t="str">
        <f t="shared" si="22"/>
        <v>-</v>
      </c>
      <c r="Q221" s="9" t="str">
        <f t="shared" si="22"/>
        <v>-</v>
      </c>
      <c r="R221" s="9" t="str">
        <f t="shared" si="22"/>
        <v>-</v>
      </c>
      <c r="S221" s="9" t="str">
        <f t="shared" si="22"/>
        <v>-</v>
      </c>
      <c r="T221" s="9" t="str">
        <f t="shared" si="22"/>
        <v>-</v>
      </c>
      <c r="U221" s="9" t="str">
        <f t="shared" si="22"/>
        <v>-</v>
      </c>
      <c r="V221" s="9" t="str">
        <f t="shared" si="22"/>
        <v>-</v>
      </c>
      <c r="W221" s="9" t="str">
        <f t="shared" si="21"/>
        <v>-</v>
      </c>
      <c r="X221" s="9" t="str">
        <f t="shared" si="21"/>
        <v>-</v>
      </c>
      <c r="Y221" s="9" t="str">
        <f t="shared" si="21"/>
        <v>-</v>
      </c>
      <c r="Z221" s="9" t="str">
        <f t="shared" si="21"/>
        <v>-</v>
      </c>
      <c r="AA221" s="9" t="str">
        <f t="shared" si="21"/>
        <v>-</v>
      </c>
      <c r="AB221" s="9" t="str">
        <f t="shared" si="21"/>
        <v>-</v>
      </c>
      <c r="AC221" s="9" t="str">
        <f t="shared" si="21"/>
        <v>-</v>
      </c>
      <c r="AD221" s="9" t="str">
        <f t="shared" si="21"/>
        <v>-</v>
      </c>
      <c r="AE221" s="9" t="str">
        <f t="shared" si="21"/>
        <v>-</v>
      </c>
      <c r="AF221" s="9" t="str">
        <f t="shared" si="21"/>
        <v>-</v>
      </c>
      <c r="AG221" s="9" t="str">
        <f t="shared" si="21"/>
        <v>-</v>
      </c>
      <c r="AH221" s="9" t="str">
        <f t="shared" si="21"/>
        <v>-</v>
      </c>
      <c r="AI221" s="9" t="str">
        <f t="shared" si="21"/>
        <v>-</v>
      </c>
      <c r="AJ221" s="9" t="str">
        <f t="shared" si="21"/>
        <v>-</v>
      </c>
      <c r="AK221" s="9" t="str">
        <f t="shared" si="21"/>
        <v>-</v>
      </c>
      <c r="AL221" s="9" t="str">
        <f t="shared" si="21"/>
        <v>-</v>
      </c>
      <c r="AM221" s="9" t="str">
        <f t="shared" si="21"/>
        <v>-</v>
      </c>
      <c r="AN221" s="9" t="str">
        <f t="shared" si="21"/>
        <v>-</v>
      </c>
      <c r="AO221" s="9" t="str">
        <f t="shared" si="22"/>
        <v>-</v>
      </c>
      <c r="AP221" s="9" t="str">
        <f t="shared" si="22"/>
        <v>-</v>
      </c>
      <c r="AQ221" s="9" t="str">
        <f t="shared" si="22"/>
        <v>-</v>
      </c>
      <c r="AR221" s="9" t="str">
        <f t="shared" si="22"/>
        <v>-</v>
      </c>
      <c r="AS221" s="9" t="str">
        <f t="shared" si="22"/>
        <v>-</v>
      </c>
      <c r="AT221" s="9" t="str">
        <f t="shared" si="22"/>
        <v>-</v>
      </c>
      <c r="AU221" s="9" t="str">
        <f t="shared" si="22"/>
        <v>-</v>
      </c>
      <c r="AV221" s="9" t="str">
        <f t="shared" si="22"/>
        <v>-</v>
      </c>
      <c r="AW221" s="9" t="str">
        <f t="shared" si="22"/>
        <v>-</v>
      </c>
      <c r="AX221" s="9" t="str">
        <f t="shared" si="22"/>
        <v>-</v>
      </c>
      <c r="AY221" s="9" t="str">
        <f t="shared" si="22"/>
        <v>-</v>
      </c>
      <c r="AZ221" s="9" t="str">
        <f t="shared" si="22"/>
        <v>-</v>
      </c>
      <c r="BA221" s="9" t="str">
        <f t="shared" si="22"/>
        <v>-</v>
      </c>
      <c r="BB221" s="9" t="str">
        <f t="shared" si="22"/>
        <v>-</v>
      </c>
      <c r="BC221" s="9" t="str">
        <f t="shared" si="22"/>
        <v>-</v>
      </c>
      <c r="BD221" s="9" t="str">
        <f t="shared" si="22"/>
        <v>-</v>
      </c>
      <c r="BE221" s="9" t="str">
        <f t="shared" si="22"/>
        <v>-</v>
      </c>
      <c r="BF221" s="9" t="str">
        <f t="shared" si="22"/>
        <v>-</v>
      </c>
      <c r="BG221" s="9" t="str">
        <f t="shared" si="22"/>
        <v>-</v>
      </c>
      <c r="BH221" s="37"/>
      <c r="BI221" s="114"/>
    </row>
    <row r="222" spans="1:61">
      <c r="A222" s="125">
        <f t="shared" si="16"/>
        <v>24</v>
      </c>
      <c r="B222" s="9" t="str">
        <f t="shared" si="22"/>
        <v>-</v>
      </c>
      <c r="C222" s="9" t="str">
        <f t="shared" si="22"/>
        <v>-</v>
      </c>
      <c r="D222" s="9" t="str">
        <f t="shared" si="22"/>
        <v>-</v>
      </c>
      <c r="E222" s="9" t="str">
        <f t="shared" si="22"/>
        <v>-</v>
      </c>
      <c r="F222" s="9" t="str">
        <f t="shared" si="22"/>
        <v>-</v>
      </c>
      <c r="G222" s="9" t="str">
        <f t="shared" si="22"/>
        <v>-</v>
      </c>
      <c r="H222" s="9" t="str">
        <f t="shared" si="22"/>
        <v>-</v>
      </c>
      <c r="I222" s="9" t="str">
        <f t="shared" si="22"/>
        <v>-</v>
      </c>
      <c r="J222" s="9" t="str">
        <f t="shared" si="22"/>
        <v>-</v>
      </c>
      <c r="K222" s="9" t="str">
        <f t="shared" si="22"/>
        <v>-</v>
      </c>
      <c r="L222" s="9" t="str">
        <f t="shared" si="22"/>
        <v>-</v>
      </c>
      <c r="M222" s="9" t="str">
        <f t="shared" si="22"/>
        <v>-</v>
      </c>
      <c r="N222" s="9" t="str">
        <f t="shared" si="22"/>
        <v>-</v>
      </c>
      <c r="O222" s="9" t="str">
        <f t="shared" si="22"/>
        <v>-</v>
      </c>
      <c r="P222" s="9" t="str">
        <f t="shared" si="22"/>
        <v>-</v>
      </c>
      <c r="Q222" s="9" t="str">
        <f t="shared" si="22"/>
        <v>-</v>
      </c>
      <c r="R222" s="9" t="str">
        <f t="shared" si="22"/>
        <v>-</v>
      </c>
      <c r="S222" s="9" t="str">
        <f t="shared" si="22"/>
        <v>-</v>
      </c>
      <c r="T222" s="9" t="str">
        <f t="shared" si="22"/>
        <v>-</v>
      </c>
      <c r="U222" s="9" t="str">
        <f t="shared" si="22"/>
        <v>-</v>
      </c>
      <c r="V222" s="9" t="str">
        <f t="shared" si="22"/>
        <v>-</v>
      </c>
      <c r="W222" s="9" t="str">
        <f t="shared" si="21"/>
        <v>-</v>
      </c>
      <c r="X222" s="9" t="str">
        <f t="shared" si="21"/>
        <v>-</v>
      </c>
      <c r="Y222" s="9" t="str">
        <f t="shared" si="21"/>
        <v>-</v>
      </c>
      <c r="Z222" s="9" t="str">
        <f t="shared" si="21"/>
        <v>-</v>
      </c>
      <c r="AA222" s="9" t="str">
        <f t="shared" si="21"/>
        <v>-</v>
      </c>
      <c r="AB222" s="9" t="str">
        <f t="shared" si="21"/>
        <v>-</v>
      </c>
      <c r="AC222" s="9" t="str">
        <f t="shared" si="21"/>
        <v>-</v>
      </c>
      <c r="AD222" s="9" t="str">
        <f t="shared" si="21"/>
        <v>-</v>
      </c>
      <c r="AE222" s="9" t="str">
        <f t="shared" si="21"/>
        <v>-</v>
      </c>
      <c r="AF222" s="9" t="str">
        <f t="shared" si="21"/>
        <v>-</v>
      </c>
      <c r="AG222" s="9" t="str">
        <f t="shared" si="21"/>
        <v>-</v>
      </c>
      <c r="AH222" s="9" t="str">
        <f t="shared" si="21"/>
        <v>-</v>
      </c>
      <c r="AI222" s="9" t="str">
        <f t="shared" si="21"/>
        <v>-</v>
      </c>
      <c r="AJ222" s="9" t="str">
        <f t="shared" si="21"/>
        <v>-</v>
      </c>
      <c r="AK222" s="9" t="str">
        <f t="shared" si="21"/>
        <v>-</v>
      </c>
      <c r="AL222" s="9" t="str">
        <f t="shared" si="21"/>
        <v>-</v>
      </c>
      <c r="AM222" s="9" t="str">
        <f t="shared" si="21"/>
        <v>-</v>
      </c>
      <c r="AN222" s="9" t="str">
        <f t="shared" si="21"/>
        <v>-</v>
      </c>
      <c r="AO222" s="9" t="str">
        <f t="shared" si="22"/>
        <v>-</v>
      </c>
      <c r="AP222" s="9" t="str">
        <f t="shared" si="22"/>
        <v>-</v>
      </c>
      <c r="AQ222" s="9" t="str">
        <f t="shared" si="22"/>
        <v>-</v>
      </c>
      <c r="AR222" s="9" t="str">
        <f t="shared" si="22"/>
        <v>-</v>
      </c>
      <c r="AS222" s="9" t="str">
        <f t="shared" si="22"/>
        <v>-</v>
      </c>
      <c r="AT222" s="9" t="str">
        <f t="shared" si="22"/>
        <v>-</v>
      </c>
      <c r="AU222" s="9" t="str">
        <f t="shared" si="22"/>
        <v>-</v>
      </c>
      <c r="AV222" s="9" t="str">
        <f t="shared" si="22"/>
        <v>-</v>
      </c>
      <c r="AW222" s="9" t="str">
        <f t="shared" si="22"/>
        <v>-</v>
      </c>
      <c r="AX222" s="9" t="str">
        <f t="shared" si="22"/>
        <v>-</v>
      </c>
      <c r="AY222" s="9" t="str">
        <f t="shared" si="22"/>
        <v>-</v>
      </c>
      <c r="AZ222" s="9" t="str">
        <f t="shared" si="22"/>
        <v>-</v>
      </c>
      <c r="BA222" s="9" t="str">
        <f t="shared" si="22"/>
        <v>-</v>
      </c>
      <c r="BB222" s="9" t="str">
        <f t="shared" si="22"/>
        <v>-</v>
      </c>
      <c r="BC222" s="9" t="str">
        <f t="shared" si="22"/>
        <v>-</v>
      </c>
      <c r="BD222" s="9" t="str">
        <f t="shared" si="22"/>
        <v>-</v>
      </c>
      <c r="BE222" s="9" t="str">
        <f t="shared" si="22"/>
        <v>-</v>
      </c>
      <c r="BF222" s="9" t="str">
        <f t="shared" si="22"/>
        <v>-</v>
      </c>
      <c r="BG222" s="9" t="str">
        <f t="shared" si="22"/>
        <v>-</v>
      </c>
      <c r="BH222" s="37"/>
      <c r="BI222" s="114"/>
    </row>
    <row r="223" spans="1:61">
      <c r="A223" s="125">
        <f t="shared" si="16"/>
        <v>25</v>
      </c>
      <c r="B223" s="9" t="str">
        <f t="shared" si="22"/>
        <v>-</v>
      </c>
      <c r="C223" s="9" t="str">
        <f t="shared" si="22"/>
        <v>-</v>
      </c>
      <c r="D223" s="9" t="str">
        <f t="shared" si="22"/>
        <v>-</v>
      </c>
      <c r="E223" s="9" t="str">
        <f t="shared" si="22"/>
        <v>-</v>
      </c>
      <c r="F223" s="9" t="str">
        <f t="shared" si="22"/>
        <v>-</v>
      </c>
      <c r="G223" s="9" t="str">
        <f t="shared" si="22"/>
        <v>-</v>
      </c>
      <c r="H223" s="9" t="str">
        <f t="shared" si="22"/>
        <v>-</v>
      </c>
      <c r="I223" s="9" t="str">
        <f t="shared" si="22"/>
        <v>-</v>
      </c>
      <c r="J223" s="9" t="str">
        <f t="shared" si="22"/>
        <v>-</v>
      </c>
      <c r="K223" s="9" t="str">
        <f t="shared" si="22"/>
        <v>-</v>
      </c>
      <c r="L223" s="9" t="str">
        <f t="shared" si="22"/>
        <v>-</v>
      </c>
      <c r="M223" s="9" t="str">
        <f t="shared" si="22"/>
        <v>-</v>
      </c>
      <c r="N223" s="9" t="str">
        <f t="shared" si="22"/>
        <v>-</v>
      </c>
      <c r="O223" s="9" t="str">
        <f t="shared" si="22"/>
        <v>-</v>
      </c>
      <c r="P223" s="9" t="str">
        <f t="shared" si="22"/>
        <v>-</v>
      </c>
      <c r="Q223" s="9" t="str">
        <f t="shared" si="22"/>
        <v>-</v>
      </c>
      <c r="R223" s="9" t="str">
        <f t="shared" si="22"/>
        <v>-</v>
      </c>
      <c r="S223" s="9" t="str">
        <f t="shared" si="22"/>
        <v>-</v>
      </c>
      <c r="T223" s="9" t="str">
        <f t="shared" si="22"/>
        <v>-</v>
      </c>
      <c r="U223" s="9" t="str">
        <f t="shared" si="22"/>
        <v>-</v>
      </c>
      <c r="V223" s="9" t="str">
        <f t="shared" si="22"/>
        <v>-</v>
      </c>
      <c r="W223" s="9" t="str">
        <f t="shared" si="21"/>
        <v>-</v>
      </c>
      <c r="X223" s="9" t="str">
        <f t="shared" si="21"/>
        <v>-</v>
      </c>
      <c r="Y223" s="9" t="str">
        <f t="shared" si="21"/>
        <v>-</v>
      </c>
      <c r="Z223" s="9" t="str">
        <f t="shared" si="21"/>
        <v>-</v>
      </c>
      <c r="AA223" s="9" t="str">
        <f t="shared" si="21"/>
        <v>-</v>
      </c>
      <c r="AB223" s="9" t="str">
        <f t="shared" si="21"/>
        <v>-</v>
      </c>
      <c r="AC223" s="9" t="str">
        <f t="shared" si="21"/>
        <v>-</v>
      </c>
      <c r="AD223" s="9" t="str">
        <f t="shared" si="21"/>
        <v>-</v>
      </c>
      <c r="AE223" s="9" t="str">
        <f t="shared" si="21"/>
        <v>-</v>
      </c>
      <c r="AF223" s="9" t="str">
        <f t="shared" si="21"/>
        <v>-</v>
      </c>
      <c r="AG223" s="9" t="str">
        <f t="shared" si="21"/>
        <v>-</v>
      </c>
      <c r="AH223" s="9" t="str">
        <f t="shared" si="21"/>
        <v>-</v>
      </c>
      <c r="AI223" s="9" t="str">
        <f t="shared" si="21"/>
        <v>-</v>
      </c>
      <c r="AJ223" s="9" t="str">
        <f t="shared" si="21"/>
        <v>-</v>
      </c>
      <c r="AK223" s="9" t="str">
        <f t="shared" si="21"/>
        <v>-</v>
      </c>
      <c r="AL223" s="9" t="str">
        <f t="shared" si="21"/>
        <v>-</v>
      </c>
      <c r="AM223" s="9" t="str">
        <f t="shared" si="21"/>
        <v>-</v>
      </c>
      <c r="AN223" s="9" t="str">
        <f t="shared" si="21"/>
        <v>-</v>
      </c>
      <c r="AO223" s="9" t="str">
        <f t="shared" si="22"/>
        <v>-</v>
      </c>
      <c r="AP223" s="9" t="str">
        <f t="shared" si="22"/>
        <v>-</v>
      </c>
      <c r="AQ223" s="9" t="str">
        <f t="shared" si="22"/>
        <v>-</v>
      </c>
      <c r="AR223" s="9" t="str">
        <f t="shared" si="22"/>
        <v>-</v>
      </c>
      <c r="AS223" s="9" t="str">
        <f t="shared" si="22"/>
        <v>-</v>
      </c>
      <c r="AT223" s="9" t="str">
        <f t="shared" si="22"/>
        <v>-</v>
      </c>
      <c r="AU223" s="9" t="str">
        <f t="shared" si="22"/>
        <v>-</v>
      </c>
      <c r="AV223" s="9" t="str">
        <f t="shared" si="22"/>
        <v>-</v>
      </c>
      <c r="AW223" s="9" t="str">
        <f t="shared" si="22"/>
        <v>-</v>
      </c>
      <c r="AX223" s="9" t="str">
        <f t="shared" si="22"/>
        <v>-</v>
      </c>
      <c r="AY223" s="9" t="str">
        <f t="shared" si="22"/>
        <v>-</v>
      </c>
      <c r="AZ223" s="9" t="str">
        <f t="shared" si="22"/>
        <v>-</v>
      </c>
      <c r="BA223" s="9" t="str">
        <f t="shared" si="22"/>
        <v>-</v>
      </c>
      <c r="BB223" s="9" t="str">
        <f t="shared" si="22"/>
        <v>-</v>
      </c>
      <c r="BC223" s="9" t="str">
        <f t="shared" si="22"/>
        <v>-</v>
      </c>
      <c r="BD223" s="9" t="str">
        <f t="shared" si="22"/>
        <v>-</v>
      </c>
      <c r="BE223" s="9" t="str">
        <f t="shared" si="22"/>
        <v>-</v>
      </c>
      <c r="BF223" s="9" t="str">
        <f t="shared" si="22"/>
        <v>-</v>
      </c>
      <c r="BG223" s="9" t="str">
        <f t="shared" si="22"/>
        <v>-</v>
      </c>
      <c r="BH223" s="37"/>
      <c r="BI223" s="114"/>
    </row>
    <row r="224" spans="1:61">
      <c r="A224" s="125">
        <f t="shared" si="16"/>
        <v>26</v>
      </c>
      <c r="B224" s="9" t="str">
        <f t="shared" si="22"/>
        <v>-</v>
      </c>
      <c r="C224" s="9" t="str">
        <f t="shared" si="22"/>
        <v>-</v>
      </c>
      <c r="D224" s="9" t="str">
        <f t="shared" si="22"/>
        <v>-</v>
      </c>
      <c r="E224" s="9" t="str">
        <f t="shared" si="22"/>
        <v>-</v>
      </c>
      <c r="F224" s="9" t="str">
        <f t="shared" si="22"/>
        <v>-</v>
      </c>
      <c r="G224" s="9" t="str">
        <f t="shared" si="22"/>
        <v>-</v>
      </c>
      <c r="H224" s="9" t="str">
        <f t="shared" si="22"/>
        <v>-</v>
      </c>
      <c r="I224" s="9" t="str">
        <f t="shared" si="22"/>
        <v>-</v>
      </c>
      <c r="J224" s="9" t="str">
        <f t="shared" si="22"/>
        <v>-</v>
      </c>
      <c r="K224" s="9" t="str">
        <f t="shared" si="22"/>
        <v>-</v>
      </c>
      <c r="L224" s="9" t="str">
        <f t="shared" si="22"/>
        <v>-</v>
      </c>
      <c r="M224" s="9" t="str">
        <f t="shared" si="22"/>
        <v>-</v>
      </c>
      <c r="N224" s="9" t="str">
        <f t="shared" si="22"/>
        <v>-</v>
      </c>
      <c r="O224" s="9" t="str">
        <f t="shared" si="22"/>
        <v>-</v>
      </c>
      <c r="P224" s="9" t="str">
        <f t="shared" si="22"/>
        <v>-</v>
      </c>
      <c r="Q224" s="9" t="str">
        <f t="shared" si="22"/>
        <v>-</v>
      </c>
      <c r="R224" s="9" t="str">
        <f t="shared" si="22"/>
        <v>-</v>
      </c>
      <c r="S224" s="9" t="str">
        <f t="shared" si="22"/>
        <v>-</v>
      </c>
      <c r="T224" s="9" t="str">
        <f t="shared" si="22"/>
        <v>-</v>
      </c>
      <c r="U224" s="9" t="str">
        <f t="shared" si="22"/>
        <v>-</v>
      </c>
      <c r="V224" s="9" t="str">
        <f t="shared" si="22"/>
        <v>-</v>
      </c>
      <c r="W224" s="9" t="str">
        <f t="shared" si="21"/>
        <v>-</v>
      </c>
      <c r="X224" s="9" t="str">
        <f t="shared" si="21"/>
        <v>-</v>
      </c>
      <c r="Y224" s="9" t="str">
        <f t="shared" si="21"/>
        <v>-</v>
      </c>
      <c r="Z224" s="9" t="str">
        <f t="shared" si="21"/>
        <v>-</v>
      </c>
      <c r="AA224" s="9" t="str">
        <f t="shared" si="21"/>
        <v>-</v>
      </c>
      <c r="AB224" s="9" t="str">
        <f t="shared" si="21"/>
        <v>-</v>
      </c>
      <c r="AC224" s="9" t="str">
        <f t="shared" si="21"/>
        <v>-</v>
      </c>
      <c r="AD224" s="9" t="str">
        <f t="shared" si="21"/>
        <v>-</v>
      </c>
      <c r="AE224" s="9" t="str">
        <f t="shared" si="21"/>
        <v>-</v>
      </c>
      <c r="AF224" s="9" t="str">
        <f t="shared" si="21"/>
        <v>-</v>
      </c>
      <c r="AG224" s="9" t="str">
        <f t="shared" si="21"/>
        <v>-</v>
      </c>
      <c r="AH224" s="9" t="str">
        <f t="shared" si="21"/>
        <v>-</v>
      </c>
      <c r="AI224" s="9" t="str">
        <f t="shared" si="21"/>
        <v>-</v>
      </c>
      <c r="AJ224" s="9" t="str">
        <f t="shared" si="21"/>
        <v>-</v>
      </c>
      <c r="AK224" s="9" t="str">
        <f t="shared" si="21"/>
        <v>-</v>
      </c>
      <c r="AL224" s="9" t="str">
        <f t="shared" si="21"/>
        <v>-</v>
      </c>
      <c r="AM224" s="9" t="str">
        <f t="shared" si="21"/>
        <v>-</v>
      </c>
      <c r="AN224" s="9" t="str">
        <f t="shared" si="21"/>
        <v>-</v>
      </c>
      <c r="AO224" s="9" t="str">
        <f t="shared" si="22"/>
        <v>-</v>
      </c>
      <c r="AP224" s="9" t="str">
        <f t="shared" si="22"/>
        <v>-</v>
      </c>
      <c r="AQ224" s="9" t="str">
        <f t="shared" si="22"/>
        <v>-</v>
      </c>
      <c r="AR224" s="9" t="str">
        <f t="shared" si="22"/>
        <v>-</v>
      </c>
      <c r="AS224" s="9" t="str">
        <f t="shared" si="22"/>
        <v>-</v>
      </c>
      <c r="AT224" s="9" t="str">
        <f t="shared" si="22"/>
        <v>-</v>
      </c>
      <c r="AU224" s="9" t="str">
        <f t="shared" si="22"/>
        <v>-</v>
      </c>
      <c r="AV224" s="9" t="str">
        <f t="shared" si="22"/>
        <v>-</v>
      </c>
      <c r="AW224" s="9" t="str">
        <f t="shared" si="22"/>
        <v>-</v>
      </c>
      <c r="AX224" s="9" t="str">
        <f t="shared" ref="T224:BG236" si="23">IF(AND(OR(AX28&gt;=10,AX28&lt;=3),AX127="НЕТ"),"!!!","-")</f>
        <v>-</v>
      </c>
      <c r="AY224" s="9" t="str">
        <f t="shared" si="23"/>
        <v>-</v>
      </c>
      <c r="AZ224" s="9" t="str">
        <f t="shared" si="23"/>
        <v>-</v>
      </c>
      <c r="BA224" s="9" t="str">
        <f t="shared" si="23"/>
        <v>-</v>
      </c>
      <c r="BB224" s="9" t="str">
        <f t="shared" si="23"/>
        <v>-</v>
      </c>
      <c r="BC224" s="9" t="str">
        <f t="shared" si="23"/>
        <v>-</v>
      </c>
      <c r="BD224" s="9" t="str">
        <f t="shared" si="23"/>
        <v>-</v>
      </c>
      <c r="BE224" s="9" t="str">
        <f t="shared" si="23"/>
        <v>-</v>
      </c>
      <c r="BF224" s="9" t="str">
        <f t="shared" si="23"/>
        <v>-</v>
      </c>
      <c r="BG224" s="9" t="str">
        <f t="shared" si="23"/>
        <v>-</v>
      </c>
      <c r="BH224" s="37"/>
      <c r="BI224" s="114"/>
    </row>
    <row r="225" spans="1:61">
      <c r="A225" s="125">
        <f t="shared" si="16"/>
        <v>27</v>
      </c>
      <c r="B225" s="9" t="str">
        <f t="shared" ref="B225:S239" si="24">IF(AND(OR(B29&gt;=10,B29&lt;=3),B128="НЕТ"),"!!!","-")</f>
        <v>-</v>
      </c>
      <c r="C225" s="9" t="str">
        <f t="shared" si="24"/>
        <v>-</v>
      </c>
      <c r="D225" s="9" t="str">
        <f t="shared" si="24"/>
        <v>-</v>
      </c>
      <c r="E225" s="9" t="str">
        <f t="shared" si="24"/>
        <v>-</v>
      </c>
      <c r="F225" s="9" t="str">
        <f t="shared" si="24"/>
        <v>-</v>
      </c>
      <c r="G225" s="9" t="str">
        <f t="shared" si="24"/>
        <v>-</v>
      </c>
      <c r="H225" s="9" t="str">
        <f t="shared" si="24"/>
        <v>-</v>
      </c>
      <c r="I225" s="9" t="str">
        <f t="shared" si="24"/>
        <v>-</v>
      </c>
      <c r="J225" s="9" t="str">
        <f t="shared" si="24"/>
        <v>-</v>
      </c>
      <c r="K225" s="9" t="str">
        <f t="shared" si="24"/>
        <v>-</v>
      </c>
      <c r="L225" s="9" t="str">
        <f t="shared" si="24"/>
        <v>-</v>
      </c>
      <c r="M225" s="9" t="str">
        <f t="shared" si="24"/>
        <v>-</v>
      </c>
      <c r="N225" s="9" t="str">
        <f t="shared" si="24"/>
        <v>-</v>
      </c>
      <c r="O225" s="9" t="str">
        <f t="shared" si="24"/>
        <v>-</v>
      </c>
      <c r="P225" s="9" t="str">
        <f t="shared" si="24"/>
        <v>-</v>
      </c>
      <c r="Q225" s="9" t="str">
        <f t="shared" si="24"/>
        <v>-</v>
      </c>
      <c r="R225" s="9" t="str">
        <f t="shared" si="24"/>
        <v>-</v>
      </c>
      <c r="S225" s="9" t="str">
        <f t="shared" si="24"/>
        <v>-</v>
      </c>
      <c r="T225" s="9" t="str">
        <f t="shared" si="23"/>
        <v>-</v>
      </c>
      <c r="U225" s="9" t="str">
        <f t="shared" si="23"/>
        <v>-</v>
      </c>
      <c r="V225" s="9" t="str">
        <f t="shared" si="23"/>
        <v>-</v>
      </c>
      <c r="W225" s="9" t="str">
        <f t="shared" si="21"/>
        <v>-</v>
      </c>
      <c r="X225" s="9" t="str">
        <f t="shared" si="21"/>
        <v>-</v>
      </c>
      <c r="Y225" s="9" t="str">
        <f t="shared" si="21"/>
        <v>-</v>
      </c>
      <c r="Z225" s="9" t="str">
        <f t="shared" si="21"/>
        <v>-</v>
      </c>
      <c r="AA225" s="9" t="str">
        <f t="shared" si="21"/>
        <v>-</v>
      </c>
      <c r="AB225" s="9" t="str">
        <f t="shared" si="21"/>
        <v>-</v>
      </c>
      <c r="AC225" s="9" t="str">
        <f t="shared" si="21"/>
        <v>-</v>
      </c>
      <c r="AD225" s="9" t="str">
        <f t="shared" si="21"/>
        <v>-</v>
      </c>
      <c r="AE225" s="9" t="str">
        <f t="shared" si="21"/>
        <v>-</v>
      </c>
      <c r="AF225" s="9" t="str">
        <f t="shared" si="21"/>
        <v>-</v>
      </c>
      <c r="AG225" s="9" t="str">
        <f t="shared" si="21"/>
        <v>-</v>
      </c>
      <c r="AH225" s="9" t="str">
        <f t="shared" si="21"/>
        <v>-</v>
      </c>
      <c r="AI225" s="9" t="str">
        <f t="shared" si="21"/>
        <v>-</v>
      </c>
      <c r="AJ225" s="9" t="str">
        <f t="shared" si="21"/>
        <v>-</v>
      </c>
      <c r="AK225" s="9" t="str">
        <f t="shared" si="21"/>
        <v>-</v>
      </c>
      <c r="AL225" s="9" t="str">
        <f t="shared" si="21"/>
        <v>-</v>
      </c>
      <c r="AM225" s="9" t="str">
        <f t="shared" si="21"/>
        <v>-</v>
      </c>
      <c r="AN225" s="9" t="str">
        <f t="shared" si="21"/>
        <v>-</v>
      </c>
      <c r="AO225" s="9" t="str">
        <f t="shared" si="23"/>
        <v>-</v>
      </c>
      <c r="AP225" s="9" t="str">
        <f t="shared" si="23"/>
        <v>-</v>
      </c>
      <c r="AQ225" s="9" t="str">
        <f t="shared" si="23"/>
        <v>-</v>
      </c>
      <c r="AR225" s="9" t="str">
        <f t="shared" si="23"/>
        <v>-</v>
      </c>
      <c r="AS225" s="9" t="str">
        <f t="shared" si="23"/>
        <v>-</v>
      </c>
      <c r="AT225" s="9" t="str">
        <f t="shared" si="23"/>
        <v>-</v>
      </c>
      <c r="AU225" s="9" t="str">
        <f t="shared" si="23"/>
        <v>-</v>
      </c>
      <c r="AV225" s="9" t="str">
        <f t="shared" si="23"/>
        <v>-</v>
      </c>
      <c r="AW225" s="9" t="str">
        <f t="shared" si="23"/>
        <v>-</v>
      </c>
      <c r="AX225" s="9" t="str">
        <f t="shared" si="23"/>
        <v>-</v>
      </c>
      <c r="AY225" s="9" t="str">
        <f t="shared" si="23"/>
        <v>-</v>
      </c>
      <c r="AZ225" s="9" t="str">
        <f t="shared" si="23"/>
        <v>-</v>
      </c>
      <c r="BA225" s="9" t="str">
        <f t="shared" si="23"/>
        <v>-</v>
      </c>
      <c r="BB225" s="9" t="str">
        <f t="shared" si="23"/>
        <v>-</v>
      </c>
      <c r="BC225" s="9" t="str">
        <f t="shared" si="23"/>
        <v>-</v>
      </c>
      <c r="BD225" s="9" t="str">
        <f t="shared" si="23"/>
        <v>-</v>
      </c>
      <c r="BE225" s="9" t="str">
        <f t="shared" si="23"/>
        <v>-</v>
      </c>
      <c r="BF225" s="9" t="str">
        <f t="shared" si="23"/>
        <v>-</v>
      </c>
      <c r="BG225" s="9" t="str">
        <f t="shared" si="23"/>
        <v>-</v>
      </c>
      <c r="BH225" s="37"/>
      <c r="BI225" s="114"/>
    </row>
    <row r="226" spans="1:61">
      <c r="A226" s="125">
        <f t="shared" si="16"/>
        <v>28</v>
      </c>
      <c r="B226" s="9" t="str">
        <f t="shared" si="24"/>
        <v>-</v>
      </c>
      <c r="C226" s="9" t="str">
        <f t="shared" si="24"/>
        <v>-</v>
      </c>
      <c r="D226" s="9" t="str">
        <f t="shared" si="24"/>
        <v>-</v>
      </c>
      <c r="E226" s="9" t="str">
        <f t="shared" si="24"/>
        <v>-</v>
      </c>
      <c r="F226" s="9" t="str">
        <f t="shared" si="24"/>
        <v>-</v>
      </c>
      <c r="G226" s="9" t="str">
        <f t="shared" si="24"/>
        <v>-</v>
      </c>
      <c r="H226" s="9" t="str">
        <f t="shared" si="24"/>
        <v>-</v>
      </c>
      <c r="I226" s="9" t="str">
        <f t="shared" si="24"/>
        <v>-</v>
      </c>
      <c r="J226" s="9" t="str">
        <f t="shared" si="24"/>
        <v>-</v>
      </c>
      <c r="K226" s="9" t="str">
        <f t="shared" si="24"/>
        <v>-</v>
      </c>
      <c r="L226" s="9" t="str">
        <f t="shared" si="24"/>
        <v>-</v>
      </c>
      <c r="M226" s="9" t="str">
        <f t="shared" si="24"/>
        <v>-</v>
      </c>
      <c r="N226" s="9" t="str">
        <f t="shared" si="24"/>
        <v>-</v>
      </c>
      <c r="O226" s="9" t="str">
        <f t="shared" si="24"/>
        <v>-</v>
      </c>
      <c r="P226" s="9" t="str">
        <f t="shared" si="24"/>
        <v>-</v>
      </c>
      <c r="Q226" s="9" t="str">
        <f t="shared" si="24"/>
        <v>-</v>
      </c>
      <c r="R226" s="9" t="str">
        <f t="shared" si="24"/>
        <v>-</v>
      </c>
      <c r="S226" s="9" t="str">
        <f t="shared" si="24"/>
        <v>-</v>
      </c>
      <c r="T226" s="9" t="str">
        <f t="shared" si="23"/>
        <v>-</v>
      </c>
      <c r="U226" s="9" t="str">
        <f t="shared" si="23"/>
        <v>-</v>
      </c>
      <c r="V226" s="9" t="str">
        <f t="shared" si="23"/>
        <v>-</v>
      </c>
      <c r="W226" s="9" t="str">
        <f t="shared" si="21"/>
        <v>-</v>
      </c>
      <c r="X226" s="9" t="str">
        <f t="shared" si="21"/>
        <v>-</v>
      </c>
      <c r="Y226" s="9" t="str">
        <f t="shared" si="21"/>
        <v>-</v>
      </c>
      <c r="Z226" s="9" t="str">
        <f t="shared" si="21"/>
        <v>-</v>
      </c>
      <c r="AA226" s="9" t="str">
        <f t="shared" si="21"/>
        <v>-</v>
      </c>
      <c r="AB226" s="9" t="str">
        <f t="shared" si="21"/>
        <v>-</v>
      </c>
      <c r="AC226" s="9" t="str">
        <f t="shared" si="21"/>
        <v>-</v>
      </c>
      <c r="AD226" s="9" t="str">
        <f t="shared" si="21"/>
        <v>-</v>
      </c>
      <c r="AE226" s="9" t="str">
        <f t="shared" si="21"/>
        <v>-</v>
      </c>
      <c r="AF226" s="9" t="str">
        <f t="shared" si="21"/>
        <v>-</v>
      </c>
      <c r="AG226" s="9" t="str">
        <f t="shared" si="21"/>
        <v>-</v>
      </c>
      <c r="AH226" s="9" t="str">
        <f t="shared" si="21"/>
        <v>-</v>
      </c>
      <c r="AI226" s="9" t="str">
        <f t="shared" si="21"/>
        <v>-</v>
      </c>
      <c r="AJ226" s="9" t="str">
        <f t="shared" si="21"/>
        <v>-</v>
      </c>
      <c r="AK226" s="9" t="str">
        <f t="shared" si="21"/>
        <v>-</v>
      </c>
      <c r="AL226" s="9" t="str">
        <f t="shared" si="21"/>
        <v>-</v>
      </c>
      <c r="AM226" s="9" t="str">
        <f t="shared" si="21"/>
        <v>-</v>
      </c>
      <c r="AN226" s="9" t="str">
        <f t="shared" si="21"/>
        <v>-</v>
      </c>
      <c r="AO226" s="9" t="str">
        <f t="shared" si="23"/>
        <v>-</v>
      </c>
      <c r="AP226" s="9" t="str">
        <f t="shared" si="23"/>
        <v>-</v>
      </c>
      <c r="AQ226" s="9" t="str">
        <f t="shared" si="23"/>
        <v>-</v>
      </c>
      <c r="AR226" s="9" t="str">
        <f t="shared" si="23"/>
        <v>-</v>
      </c>
      <c r="AS226" s="9" t="str">
        <f t="shared" si="23"/>
        <v>-</v>
      </c>
      <c r="AT226" s="9" t="str">
        <f t="shared" si="23"/>
        <v>-</v>
      </c>
      <c r="AU226" s="9" t="str">
        <f t="shared" si="23"/>
        <v>-</v>
      </c>
      <c r="AV226" s="9" t="str">
        <f t="shared" si="23"/>
        <v>-</v>
      </c>
      <c r="AW226" s="9" t="str">
        <f t="shared" si="23"/>
        <v>-</v>
      </c>
      <c r="AX226" s="9" t="str">
        <f t="shared" si="23"/>
        <v>-</v>
      </c>
      <c r="AY226" s="9" t="str">
        <f t="shared" si="23"/>
        <v>-</v>
      </c>
      <c r="AZ226" s="9" t="str">
        <f t="shared" si="23"/>
        <v>-</v>
      </c>
      <c r="BA226" s="9" t="str">
        <f t="shared" si="23"/>
        <v>-</v>
      </c>
      <c r="BB226" s="9" t="str">
        <f t="shared" si="23"/>
        <v>-</v>
      </c>
      <c r="BC226" s="9" t="str">
        <f t="shared" si="23"/>
        <v>-</v>
      </c>
      <c r="BD226" s="9" t="str">
        <f t="shared" si="23"/>
        <v>-</v>
      </c>
      <c r="BE226" s="9" t="str">
        <f t="shared" si="23"/>
        <v>-</v>
      </c>
      <c r="BF226" s="9" t="str">
        <f t="shared" si="23"/>
        <v>-</v>
      </c>
      <c r="BG226" s="9" t="str">
        <f t="shared" si="23"/>
        <v>-</v>
      </c>
      <c r="BH226" s="37"/>
      <c r="BI226" s="114"/>
    </row>
    <row r="227" spans="1:61">
      <c r="A227" s="125">
        <f t="shared" si="16"/>
        <v>29</v>
      </c>
      <c r="B227" s="9" t="str">
        <f t="shared" si="24"/>
        <v>-</v>
      </c>
      <c r="C227" s="9" t="str">
        <f t="shared" si="24"/>
        <v>-</v>
      </c>
      <c r="D227" s="9" t="str">
        <f t="shared" si="24"/>
        <v>-</v>
      </c>
      <c r="E227" s="9" t="str">
        <f t="shared" si="24"/>
        <v>-</v>
      </c>
      <c r="F227" s="9" t="str">
        <f t="shared" si="24"/>
        <v>-</v>
      </c>
      <c r="G227" s="9" t="str">
        <f t="shared" si="24"/>
        <v>-</v>
      </c>
      <c r="H227" s="9" t="str">
        <f t="shared" si="24"/>
        <v>-</v>
      </c>
      <c r="I227" s="9" t="str">
        <f t="shared" si="24"/>
        <v>-</v>
      </c>
      <c r="J227" s="9" t="str">
        <f t="shared" si="24"/>
        <v>-</v>
      </c>
      <c r="K227" s="9" t="str">
        <f t="shared" si="24"/>
        <v>-</v>
      </c>
      <c r="L227" s="9" t="str">
        <f t="shared" si="24"/>
        <v>-</v>
      </c>
      <c r="M227" s="9" t="str">
        <f t="shared" si="24"/>
        <v>-</v>
      </c>
      <c r="N227" s="9" t="str">
        <f t="shared" si="24"/>
        <v>-</v>
      </c>
      <c r="O227" s="9" t="str">
        <f t="shared" si="24"/>
        <v>-</v>
      </c>
      <c r="P227" s="9" t="str">
        <f t="shared" si="24"/>
        <v>-</v>
      </c>
      <c r="Q227" s="9" t="str">
        <f t="shared" si="24"/>
        <v>-</v>
      </c>
      <c r="R227" s="9" t="str">
        <f t="shared" si="24"/>
        <v>-</v>
      </c>
      <c r="S227" s="9" t="str">
        <f t="shared" si="24"/>
        <v>!!!</v>
      </c>
      <c r="T227" s="9" t="str">
        <f t="shared" si="23"/>
        <v>-</v>
      </c>
      <c r="U227" s="9" t="str">
        <f t="shared" si="23"/>
        <v>-</v>
      </c>
      <c r="V227" s="9" t="str">
        <f t="shared" si="23"/>
        <v>-</v>
      </c>
      <c r="W227" s="9" t="str">
        <f t="shared" si="21"/>
        <v>-</v>
      </c>
      <c r="X227" s="9" t="str">
        <f t="shared" si="21"/>
        <v>-</v>
      </c>
      <c r="Y227" s="9" t="str">
        <f t="shared" si="21"/>
        <v>-</v>
      </c>
      <c r="Z227" s="9" t="str">
        <f t="shared" si="21"/>
        <v>-</v>
      </c>
      <c r="AA227" s="9" t="str">
        <f t="shared" si="21"/>
        <v>-</v>
      </c>
      <c r="AB227" s="9" t="str">
        <f t="shared" si="21"/>
        <v>-</v>
      </c>
      <c r="AC227" s="9" t="str">
        <f t="shared" si="21"/>
        <v>-</v>
      </c>
      <c r="AD227" s="9" t="str">
        <f t="shared" si="21"/>
        <v>-</v>
      </c>
      <c r="AE227" s="9" t="str">
        <f t="shared" si="21"/>
        <v>-</v>
      </c>
      <c r="AF227" s="9" t="str">
        <f t="shared" si="21"/>
        <v>-</v>
      </c>
      <c r="AG227" s="9" t="str">
        <f t="shared" si="21"/>
        <v>-</v>
      </c>
      <c r="AH227" s="9" t="str">
        <f t="shared" si="21"/>
        <v>-</v>
      </c>
      <c r="AI227" s="9" t="str">
        <f t="shared" si="21"/>
        <v>-</v>
      </c>
      <c r="AJ227" s="9" t="str">
        <f t="shared" si="21"/>
        <v>-</v>
      </c>
      <c r="AK227" s="9" t="str">
        <f t="shared" si="21"/>
        <v>-</v>
      </c>
      <c r="AL227" s="9" t="str">
        <f t="shared" si="21"/>
        <v>-</v>
      </c>
      <c r="AM227" s="9" t="str">
        <f t="shared" si="21"/>
        <v>-</v>
      </c>
      <c r="AN227" s="9" t="str">
        <f t="shared" si="21"/>
        <v>-</v>
      </c>
      <c r="AO227" s="9" t="str">
        <f t="shared" si="23"/>
        <v>-</v>
      </c>
      <c r="AP227" s="9" t="str">
        <f t="shared" si="23"/>
        <v>-</v>
      </c>
      <c r="AQ227" s="9" t="str">
        <f t="shared" si="23"/>
        <v>-</v>
      </c>
      <c r="AR227" s="9" t="str">
        <f t="shared" si="23"/>
        <v>-</v>
      </c>
      <c r="AS227" s="9" t="str">
        <f t="shared" si="23"/>
        <v>-</v>
      </c>
      <c r="AT227" s="9" t="str">
        <f t="shared" si="23"/>
        <v>-</v>
      </c>
      <c r="AU227" s="9" t="str">
        <f t="shared" si="23"/>
        <v>-</v>
      </c>
      <c r="AV227" s="9" t="str">
        <f t="shared" si="23"/>
        <v>-</v>
      </c>
      <c r="AW227" s="9" t="str">
        <f t="shared" si="23"/>
        <v>-</v>
      </c>
      <c r="AX227" s="9" t="str">
        <f t="shared" si="23"/>
        <v>-</v>
      </c>
      <c r="AY227" s="9" t="str">
        <f t="shared" si="23"/>
        <v>-</v>
      </c>
      <c r="AZ227" s="9" t="str">
        <f t="shared" si="23"/>
        <v>-</v>
      </c>
      <c r="BA227" s="9" t="str">
        <f t="shared" si="23"/>
        <v>-</v>
      </c>
      <c r="BB227" s="9" t="str">
        <f t="shared" si="23"/>
        <v>-</v>
      </c>
      <c r="BC227" s="9" t="str">
        <f t="shared" si="23"/>
        <v>-</v>
      </c>
      <c r="BD227" s="9" t="str">
        <f t="shared" si="23"/>
        <v>-</v>
      </c>
      <c r="BE227" s="9" t="str">
        <f t="shared" si="23"/>
        <v>-</v>
      </c>
      <c r="BF227" s="9" t="str">
        <f t="shared" si="23"/>
        <v>-</v>
      </c>
      <c r="BG227" s="9" t="str">
        <f t="shared" si="23"/>
        <v>-</v>
      </c>
      <c r="BH227" s="37"/>
      <c r="BI227" s="114"/>
    </row>
    <row r="228" spans="1:61">
      <c r="A228" s="125">
        <f t="shared" si="16"/>
        <v>30</v>
      </c>
      <c r="B228" s="9" t="str">
        <f t="shared" si="24"/>
        <v>-</v>
      </c>
      <c r="C228" s="9" t="str">
        <f t="shared" si="24"/>
        <v>-</v>
      </c>
      <c r="D228" s="9" t="str">
        <f t="shared" si="24"/>
        <v>-</v>
      </c>
      <c r="E228" s="9" t="str">
        <f t="shared" si="24"/>
        <v>-</v>
      </c>
      <c r="F228" s="9" t="str">
        <f t="shared" si="24"/>
        <v>-</v>
      </c>
      <c r="G228" s="9" t="str">
        <f t="shared" si="24"/>
        <v>-</v>
      </c>
      <c r="H228" s="9" t="str">
        <f t="shared" si="24"/>
        <v>-</v>
      </c>
      <c r="I228" s="9" t="str">
        <f t="shared" si="24"/>
        <v>-</v>
      </c>
      <c r="J228" s="9" t="str">
        <f t="shared" si="24"/>
        <v>-</v>
      </c>
      <c r="K228" s="9" t="str">
        <f t="shared" si="24"/>
        <v>-</v>
      </c>
      <c r="L228" s="9" t="str">
        <f t="shared" si="24"/>
        <v>-</v>
      </c>
      <c r="M228" s="9" t="str">
        <f t="shared" si="24"/>
        <v>-</v>
      </c>
      <c r="N228" s="9" t="str">
        <f t="shared" si="24"/>
        <v>-</v>
      </c>
      <c r="O228" s="9" t="str">
        <f t="shared" si="24"/>
        <v>-</v>
      </c>
      <c r="P228" s="9" t="str">
        <f t="shared" si="24"/>
        <v>-</v>
      </c>
      <c r="Q228" s="9" t="str">
        <f t="shared" si="24"/>
        <v>-</v>
      </c>
      <c r="R228" s="9" t="str">
        <f t="shared" si="24"/>
        <v>-</v>
      </c>
      <c r="S228" s="9" t="str">
        <f t="shared" si="24"/>
        <v>-</v>
      </c>
      <c r="T228" s="9" t="str">
        <f t="shared" si="23"/>
        <v>-</v>
      </c>
      <c r="U228" s="9" t="str">
        <f t="shared" si="23"/>
        <v>-</v>
      </c>
      <c r="V228" s="9" t="str">
        <f t="shared" si="23"/>
        <v>-</v>
      </c>
      <c r="W228" s="9" t="str">
        <f t="shared" si="21"/>
        <v>-</v>
      </c>
      <c r="X228" s="9" t="str">
        <f t="shared" si="21"/>
        <v>-</v>
      </c>
      <c r="Y228" s="9" t="str">
        <f t="shared" si="21"/>
        <v>-</v>
      </c>
      <c r="Z228" s="9" t="str">
        <f t="shared" ref="Z228:AN228" si="25">IF(AND(OR(Z32&gt;=10,Z32&lt;=3),Z131="НЕТ"),"!!!","-")</f>
        <v>-</v>
      </c>
      <c r="AA228" s="9" t="str">
        <f t="shared" si="25"/>
        <v>-</v>
      </c>
      <c r="AB228" s="9" t="str">
        <f t="shared" si="25"/>
        <v>-</v>
      </c>
      <c r="AC228" s="9" t="str">
        <f t="shared" si="25"/>
        <v>-</v>
      </c>
      <c r="AD228" s="9" t="str">
        <f t="shared" si="25"/>
        <v>-</v>
      </c>
      <c r="AE228" s="9" t="str">
        <f t="shared" si="25"/>
        <v>-</v>
      </c>
      <c r="AF228" s="9" t="str">
        <f t="shared" si="25"/>
        <v>-</v>
      </c>
      <c r="AG228" s="9" t="str">
        <f t="shared" si="25"/>
        <v>-</v>
      </c>
      <c r="AH228" s="9" t="str">
        <f t="shared" si="25"/>
        <v>-</v>
      </c>
      <c r="AI228" s="9" t="str">
        <f t="shared" si="25"/>
        <v>-</v>
      </c>
      <c r="AJ228" s="9" t="str">
        <f t="shared" si="25"/>
        <v>-</v>
      </c>
      <c r="AK228" s="9" t="str">
        <f t="shared" si="25"/>
        <v>-</v>
      </c>
      <c r="AL228" s="9" t="str">
        <f t="shared" si="25"/>
        <v>-</v>
      </c>
      <c r="AM228" s="9" t="str">
        <f t="shared" si="25"/>
        <v>-</v>
      </c>
      <c r="AN228" s="9" t="str">
        <f t="shared" si="25"/>
        <v>-</v>
      </c>
      <c r="AO228" s="9" t="str">
        <f t="shared" si="23"/>
        <v>-</v>
      </c>
      <c r="AP228" s="9" t="str">
        <f t="shared" si="23"/>
        <v>-</v>
      </c>
      <c r="AQ228" s="9" t="str">
        <f t="shared" si="23"/>
        <v>-</v>
      </c>
      <c r="AR228" s="9" t="str">
        <f t="shared" si="23"/>
        <v>-</v>
      </c>
      <c r="AS228" s="9" t="str">
        <f t="shared" si="23"/>
        <v>-</v>
      </c>
      <c r="AT228" s="9" t="str">
        <f t="shared" si="23"/>
        <v>-</v>
      </c>
      <c r="AU228" s="9" t="str">
        <f t="shared" si="23"/>
        <v>-</v>
      </c>
      <c r="AV228" s="9" t="str">
        <f t="shared" si="23"/>
        <v>-</v>
      </c>
      <c r="AW228" s="9" t="str">
        <f t="shared" si="23"/>
        <v>-</v>
      </c>
      <c r="AX228" s="9" t="str">
        <f t="shared" si="23"/>
        <v>-</v>
      </c>
      <c r="AY228" s="9" t="str">
        <f t="shared" si="23"/>
        <v>-</v>
      </c>
      <c r="AZ228" s="9" t="str">
        <f t="shared" si="23"/>
        <v>-</v>
      </c>
      <c r="BA228" s="9" t="str">
        <f t="shared" si="23"/>
        <v>-</v>
      </c>
      <c r="BB228" s="9" t="str">
        <f t="shared" si="23"/>
        <v>-</v>
      </c>
      <c r="BC228" s="9" t="str">
        <f t="shared" si="23"/>
        <v>-</v>
      </c>
      <c r="BD228" s="9" t="str">
        <f t="shared" si="23"/>
        <v>-</v>
      </c>
      <c r="BE228" s="9" t="str">
        <f t="shared" si="23"/>
        <v>-</v>
      </c>
      <c r="BF228" s="9" t="str">
        <f t="shared" si="23"/>
        <v>-</v>
      </c>
      <c r="BG228" s="9" t="str">
        <f t="shared" si="23"/>
        <v>-</v>
      </c>
      <c r="BH228" s="37"/>
      <c r="BI228" s="114"/>
    </row>
    <row r="229" spans="1:61">
      <c r="A229" s="125">
        <f t="shared" si="16"/>
        <v>31</v>
      </c>
      <c r="B229" s="9" t="str">
        <f t="shared" si="24"/>
        <v>-</v>
      </c>
      <c r="C229" s="9" t="str">
        <f t="shared" si="24"/>
        <v>-</v>
      </c>
      <c r="D229" s="9" t="str">
        <f t="shared" si="24"/>
        <v>-</v>
      </c>
      <c r="E229" s="9" t="str">
        <f t="shared" si="24"/>
        <v>-</v>
      </c>
      <c r="F229" s="9" t="str">
        <f t="shared" si="24"/>
        <v>-</v>
      </c>
      <c r="G229" s="9" t="str">
        <f t="shared" si="24"/>
        <v>-</v>
      </c>
      <c r="H229" s="9" t="str">
        <f t="shared" si="24"/>
        <v>-</v>
      </c>
      <c r="I229" s="9" t="str">
        <f t="shared" si="24"/>
        <v>-</v>
      </c>
      <c r="J229" s="9" t="str">
        <f t="shared" si="24"/>
        <v>-</v>
      </c>
      <c r="K229" s="9" t="str">
        <f t="shared" si="24"/>
        <v>-</v>
      </c>
      <c r="L229" s="9" t="str">
        <f t="shared" si="24"/>
        <v>-</v>
      </c>
      <c r="M229" s="9" t="str">
        <f t="shared" si="24"/>
        <v>-</v>
      </c>
      <c r="N229" s="9" t="str">
        <f t="shared" si="24"/>
        <v>-</v>
      </c>
      <c r="O229" s="9" t="str">
        <f t="shared" si="24"/>
        <v>-</v>
      </c>
      <c r="P229" s="9" t="str">
        <f t="shared" si="24"/>
        <v>-</v>
      </c>
      <c r="Q229" s="9" t="str">
        <f t="shared" si="24"/>
        <v>-</v>
      </c>
      <c r="R229" s="9" t="str">
        <f t="shared" si="24"/>
        <v>-</v>
      </c>
      <c r="S229" s="9" t="str">
        <f t="shared" si="24"/>
        <v>-</v>
      </c>
      <c r="T229" s="9" t="str">
        <f t="shared" si="23"/>
        <v>-</v>
      </c>
      <c r="U229" s="9" t="str">
        <f t="shared" si="23"/>
        <v>-</v>
      </c>
      <c r="V229" s="9" t="str">
        <f t="shared" si="23"/>
        <v>-</v>
      </c>
      <c r="W229" s="9" t="str">
        <f t="shared" ref="W229:AN243" si="26">IF(AND(OR(W33&gt;=10,W33&lt;=3),W132="НЕТ"),"!!!","-")</f>
        <v>-</v>
      </c>
      <c r="X229" s="9" t="str">
        <f t="shared" si="26"/>
        <v>-</v>
      </c>
      <c r="Y229" s="9" t="str">
        <f t="shared" si="26"/>
        <v>-</v>
      </c>
      <c r="Z229" s="9" t="str">
        <f t="shared" si="26"/>
        <v>-</v>
      </c>
      <c r="AA229" s="9" t="str">
        <f t="shared" si="26"/>
        <v>-</v>
      </c>
      <c r="AB229" s="9" t="str">
        <f t="shared" si="26"/>
        <v>-</v>
      </c>
      <c r="AC229" s="9" t="str">
        <f t="shared" si="26"/>
        <v>-</v>
      </c>
      <c r="AD229" s="9" t="str">
        <f t="shared" si="26"/>
        <v>-</v>
      </c>
      <c r="AE229" s="9" t="str">
        <f t="shared" si="26"/>
        <v>-</v>
      </c>
      <c r="AF229" s="9" t="str">
        <f t="shared" si="26"/>
        <v>-</v>
      </c>
      <c r="AG229" s="9" t="str">
        <f t="shared" si="26"/>
        <v>-</v>
      </c>
      <c r="AH229" s="9" t="str">
        <f t="shared" si="26"/>
        <v>-</v>
      </c>
      <c r="AI229" s="9" t="str">
        <f t="shared" si="26"/>
        <v>-</v>
      </c>
      <c r="AJ229" s="9" t="str">
        <f t="shared" si="26"/>
        <v>-</v>
      </c>
      <c r="AK229" s="9" t="str">
        <f t="shared" si="26"/>
        <v>-</v>
      </c>
      <c r="AL229" s="9" t="str">
        <f t="shared" si="26"/>
        <v>-</v>
      </c>
      <c r="AM229" s="9" t="str">
        <f t="shared" si="26"/>
        <v>-</v>
      </c>
      <c r="AN229" s="9" t="str">
        <f t="shared" si="26"/>
        <v>-</v>
      </c>
      <c r="AO229" s="9" t="str">
        <f t="shared" si="23"/>
        <v>-</v>
      </c>
      <c r="AP229" s="9" t="str">
        <f t="shared" si="23"/>
        <v>-</v>
      </c>
      <c r="AQ229" s="9" t="str">
        <f t="shared" si="23"/>
        <v>-</v>
      </c>
      <c r="AR229" s="9" t="str">
        <f t="shared" si="23"/>
        <v>-</v>
      </c>
      <c r="AS229" s="9" t="str">
        <f t="shared" si="23"/>
        <v>-</v>
      </c>
      <c r="AT229" s="9" t="str">
        <f t="shared" si="23"/>
        <v>-</v>
      </c>
      <c r="AU229" s="9" t="str">
        <f t="shared" si="23"/>
        <v>-</v>
      </c>
      <c r="AV229" s="9" t="str">
        <f t="shared" si="23"/>
        <v>-</v>
      </c>
      <c r="AW229" s="9" t="str">
        <f t="shared" si="23"/>
        <v>-</v>
      </c>
      <c r="AX229" s="9" t="str">
        <f t="shared" si="23"/>
        <v>-</v>
      </c>
      <c r="AY229" s="9" t="str">
        <f t="shared" si="23"/>
        <v>-</v>
      </c>
      <c r="AZ229" s="9" t="str">
        <f t="shared" si="23"/>
        <v>-</v>
      </c>
      <c r="BA229" s="9" t="str">
        <f t="shared" si="23"/>
        <v>-</v>
      </c>
      <c r="BB229" s="9" t="str">
        <f t="shared" si="23"/>
        <v>-</v>
      </c>
      <c r="BC229" s="9" t="str">
        <f t="shared" si="23"/>
        <v>-</v>
      </c>
      <c r="BD229" s="9" t="str">
        <f t="shared" si="23"/>
        <v>-</v>
      </c>
      <c r="BE229" s="9" t="str">
        <f t="shared" si="23"/>
        <v>-</v>
      </c>
      <c r="BF229" s="9" t="str">
        <f t="shared" si="23"/>
        <v>-</v>
      </c>
      <c r="BG229" s="9" t="str">
        <f t="shared" si="23"/>
        <v>-</v>
      </c>
      <c r="BH229" s="37"/>
      <c r="BI229" s="114"/>
    </row>
    <row r="230" spans="1:61">
      <c r="A230" s="125">
        <f t="shared" si="16"/>
        <v>32</v>
      </c>
      <c r="B230" s="9" t="str">
        <f t="shared" si="24"/>
        <v>-</v>
      </c>
      <c r="C230" s="9" t="str">
        <f t="shared" si="24"/>
        <v>-</v>
      </c>
      <c r="D230" s="9" t="str">
        <f t="shared" si="24"/>
        <v>-</v>
      </c>
      <c r="E230" s="9" t="str">
        <f t="shared" si="24"/>
        <v>-</v>
      </c>
      <c r="F230" s="9" t="str">
        <f t="shared" si="24"/>
        <v>-</v>
      </c>
      <c r="G230" s="9" t="str">
        <f t="shared" si="24"/>
        <v>-</v>
      </c>
      <c r="H230" s="9" t="str">
        <f t="shared" si="24"/>
        <v>-</v>
      </c>
      <c r="I230" s="9" t="str">
        <f t="shared" si="24"/>
        <v>-</v>
      </c>
      <c r="J230" s="9" t="str">
        <f t="shared" si="24"/>
        <v>-</v>
      </c>
      <c r="K230" s="9" t="str">
        <f t="shared" si="24"/>
        <v>-</v>
      </c>
      <c r="L230" s="9" t="str">
        <f t="shared" si="24"/>
        <v>-</v>
      </c>
      <c r="M230" s="9" t="str">
        <f t="shared" si="24"/>
        <v>-</v>
      </c>
      <c r="N230" s="9" t="str">
        <f t="shared" si="24"/>
        <v>-</v>
      </c>
      <c r="O230" s="9" t="str">
        <f t="shared" si="24"/>
        <v>-</v>
      </c>
      <c r="P230" s="9" t="str">
        <f t="shared" si="24"/>
        <v>-</v>
      </c>
      <c r="Q230" s="9" t="str">
        <f t="shared" si="24"/>
        <v>-</v>
      </c>
      <c r="R230" s="9" t="str">
        <f t="shared" si="24"/>
        <v>-</v>
      </c>
      <c r="S230" s="9" t="str">
        <f t="shared" si="24"/>
        <v>-</v>
      </c>
      <c r="T230" s="9" t="str">
        <f t="shared" si="23"/>
        <v>-</v>
      </c>
      <c r="U230" s="9" t="str">
        <f t="shared" si="23"/>
        <v>-</v>
      </c>
      <c r="V230" s="9" t="str">
        <f t="shared" si="23"/>
        <v>-</v>
      </c>
      <c r="W230" s="9" t="str">
        <f t="shared" si="26"/>
        <v>-</v>
      </c>
      <c r="X230" s="9" t="str">
        <f t="shared" si="26"/>
        <v>-</v>
      </c>
      <c r="Y230" s="9" t="str">
        <f t="shared" si="26"/>
        <v>-</v>
      </c>
      <c r="Z230" s="9" t="str">
        <f t="shared" si="26"/>
        <v>-</v>
      </c>
      <c r="AA230" s="9" t="str">
        <f t="shared" si="26"/>
        <v>-</v>
      </c>
      <c r="AB230" s="9" t="str">
        <f t="shared" si="26"/>
        <v>-</v>
      </c>
      <c r="AC230" s="9" t="str">
        <f t="shared" si="26"/>
        <v>-</v>
      </c>
      <c r="AD230" s="9" t="str">
        <f t="shared" si="26"/>
        <v>-</v>
      </c>
      <c r="AE230" s="9" t="str">
        <f t="shared" si="26"/>
        <v>-</v>
      </c>
      <c r="AF230" s="9" t="str">
        <f t="shared" si="26"/>
        <v>-</v>
      </c>
      <c r="AG230" s="9" t="str">
        <f t="shared" si="26"/>
        <v>-</v>
      </c>
      <c r="AH230" s="9" t="str">
        <f t="shared" si="26"/>
        <v>-</v>
      </c>
      <c r="AI230" s="9" t="str">
        <f t="shared" si="26"/>
        <v>-</v>
      </c>
      <c r="AJ230" s="9" t="str">
        <f t="shared" si="26"/>
        <v>-</v>
      </c>
      <c r="AK230" s="9" t="str">
        <f t="shared" si="26"/>
        <v>-</v>
      </c>
      <c r="AL230" s="9" t="str">
        <f t="shared" si="26"/>
        <v>-</v>
      </c>
      <c r="AM230" s="9" t="str">
        <f t="shared" si="26"/>
        <v>-</v>
      </c>
      <c r="AN230" s="9" t="str">
        <f t="shared" si="26"/>
        <v>-</v>
      </c>
      <c r="AO230" s="9" t="str">
        <f t="shared" si="23"/>
        <v>-</v>
      </c>
      <c r="AP230" s="9" t="str">
        <f t="shared" si="23"/>
        <v>-</v>
      </c>
      <c r="AQ230" s="9" t="str">
        <f t="shared" si="23"/>
        <v>-</v>
      </c>
      <c r="AR230" s="9" t="str">
        <f t="shared" si="23"/>
        <v>-</v>
      </c>
      <c r="AS230" s="9" t="str">
        <f t="shared" si="23"/>
        <v>-</v>
      </c>
      <c r="AT230" s="9" t="str">
        <f t="shared" si="23"/>
        <v>-</v>
      </c>
      <c r="AU230" s="9" t="str">
        <f t="shared" si="23"/>
        <v>-</v>
      </c>
      <c r="AV230" s="9" t="str">
        <f t="shared" si="23"/>
        <v>-</v>
      </c>
      <c r="AW230" s="9" t="str">
        <f t="shared" si="23"/>
        <v>-</v>
      </c>
      <c r="AX230" s="9" t="str">
        <f t="shared" si="23"/>
        <v>-</v>
      </c>
      <c r="AY230" s="9" t="str">
        <f t="shared" si="23"/>
        <v>-</v>
      </c>
      <c r="AZ230" s="9" t="str">
        <f t="shared" si="23"/>
        <v>-</v>
      </c>
      <c r="BA230" s="9" t="str">
        <f t="shared" si="23"/>
        <v>-</v>
      </c>
      <c r="BB230" s="9" t="str">
        <f t="shared" si="23"/>
        <v>-</v>
      </c>
      <c r="BC230" s="9" t="str">
        <f t="shared" si="23"/>
        <v>-</v>
      </c>
      <c r="BD230" s="9" t="str">
        <f t="shared" si="23"/>
        <v>-</v>
      </c>
      <c r="BE230" s="9" t="str">
        <f t="shared" si="23"/>
        <v>-</v>
      </c>
      <c r="BF230" s="9" t="str">
        <f t="shared" si="23"/>
        <v>-</v>
      </c>
      <c r="BG230" s="9" t="str">
        <f t="shared" si="23"/>
        <v>-</v>
      </c>
      <c r="BH230" s="37"/>
      <c r="BI230" s="114"/>
    </row>
    <row r="231" spans="1:61">
      <c r="A231" s="125">
        <f t="shared" si="16"/>
        <v>33</v>
      </c>
      <c r="B231" s="9" t="str">
        <f t="shared" si="24"/>
        <v>-</v>
      </c>
      <c r="C231" s="9" t="str">
        <f t="shared" si="24"/>
        <v>-</v>
      </c>
      <c r="D231" s="9" t="str">
        <f t="shared" si="24"/>
        <v>-</v>
      </c>
      <c r="E231" s="9" t="str">
        <f t="shared" si="24"/>
        <v>-</v>
      </c>
      <c r="F231" s="9" t="str">
        <f t="shared" si="24"/>
        <v>-</v>
      </c>
      <c r="G231" s="9" t="str">
        <f t="shared" si="24"/>
        <v>-</v>
      </c>
      <c r="H231" s="9" t="str">
        <f t="shared" si="24"/>
        <v>-</v>
      </c>
      <c r="I231" s="9" t="str">
        <f t="shared" si="24"/>
        <v>-</v>
      </c>
      <c r="J231" s="9" t="str">
        <f t="shared" si="24"/>
        <v>-</v>
      </c>
      <c r="K231" s="9" t="str">
        <f t="shared" si="24"/>
        <v>-</v>
      </c>
      <c r="L231" s="9" t="str">
        <f t="shared" si="24"/>
        <v>-</v>
      </c>
      <c r="M231" s="9" t="str">
        <f t="shared" si="24"/>
        <v>-</v>
      </c>
      <c r="N231" s="9" t="str">
        <f t="shared" si="24"/>
        <v>-</v>
      </c>
      <c r="O231" s="9" t="str">
        <f t="shared" si="24"/>
        <v>-</v>
      </c>
      <c r="P231" s="9" t="str">
        <f t="shared" si="24"/>
        <v>-</v>
      </c>
      <c r="Q231" s="9" t="str">
        <f t="shared" si="24"/>
        <v>-</v>
      </c>
      <c r="R231" s="9" t="str">
        <f t="shared" si="24"/>
        <v>-</v>
      </c>
      <c r="S231" s="9" t="str">
        <f t="shared" si="24"/>
        <v>-</v>
      </c>
      <c r="T231" s="9" t="str">
        <f t="shared" si="23"/>
        <v>-</v>
      </c>
      <c r="U231" s="9" t="str">
        <f t="shared" si="23"/>
        <v>-</v>
      </c>
      <c r="V231" s="9" t="str">
        <f t="shared" si="23"/>
        <v>-</v>
      </c>
      <c r="W231" s="9" t="str">
        <f t="shared" si="26"/>
        <v>-</v>
      </c>
      <c r="X231" s="9" t="str">
        <f t="shared" si="26"/>
        <v>-</v>
      </c>
      <c r="Y231" s="9" t="str">
        <f t="shared" si="26"/>
        <v>-</v>
      </c>
      <c r="Z231" s="9" t="str">
        <f t="shared" si="26"/>
        <v>-</v>
      </c>
      <c r="AA231" s="9" t="str">
        <f t="shared" si="26"/>
        <v>-</v>
      </c>
      <c r="AB231" s="9" t="str">
        <f t="shared" si="26"/>
        <v>-</v>
      </c>
      <c r="AC231" s="9" t="str">
        <f t="shared" si="26"/>
        <v>-</v>
      </c>
      <c r="AD231" s="9" t="str">
        <f t="shared" si="26"/>
        <v>-</v>
      </c>
      <c r="AE231" s="9" t="str">
        <f t="shared" si="26"/>
        <v>-</v>
      </c>
      <c r="AF231" s="9" t="str">
        <f t="shared" si="26"/>
        <v>-</v>
      </c>
      <c r="AG231" s="9" t="str">
        <f t="shared" si="26"/>
        <v>-</v>
      </c>
      <c r="AH231" s="9" t="str">
        <f t="shared" si="26"/>
        <v>-</v>
      </c>
      <c r="AI231" s="9" t="str">
        <f t="shared" si="26"/>
        <v>-</v>
      </c>
      <c r="AJ231" s="9" t="str">
        <f t="shared" si="26"/>
        <v>-</v>
      </c>
      <c r="AK231" s="9" t="str">
        <f t="shared" si="26"/>
        <v>-</v>
      </c>
      <c r="AL231" s="9" t="str">
        <f t="shared" si="26"/>
        <v>-</v>
      </c>
      <c r="AM231" s="9" t="str">
        <f t="shared" si="26"/>
        <v>-</v>
      </c>
      <c r="AN231" s="9" t="str">
        <f t="shared" si="26"/>
        <v>-</v>
      </c>
      <c r="AO231" s="9" t="str">
        <f t="shared" si="23"/>
        <v>-</v>
      </c>
      <c r="AP231" s="9" t="str">
        <f t="shared" si="23"/>
        <v>-</v>
      </c>
      <c r="AQ231" s="9" t="str">
        <f t="shared" si="23"/>
        <v>-</v>
      </c>
      <c r="AR231" s="9" t="str">
        <f t="shared" si="23"/>
        <v>-</v>
      </c>
      <c r="AS231" s="9" t="str">
        <f t="shared" si="23"/>
        <v>-</v>
      </c>
      <c r="AT231" s="9" t="str">
        <f t="shared" si="23"/>
        <v>-</v>
      </c>
      <c r="AU231" s="9" t="str">
        <f t="shared" si="23"/>
        <v>-</v>
      </c>
      <c r="AV231" s="9" t="str">
        <f t="shared" si="23"/>
        <v>-</v>
      </c>
      <c r="AW231" s="9" t="str">
        <f t="shared" si="23"/>
        <v>-</v>
      </c>
      <c r="AX231" s="9" t="str">
        <f t="shared" si="23"/>
        <v>-</v>
      </c>
      <c r="AY231" s="9" t="str">
        <f t="shared" si="23"/>
        <v>-</v>
      </c>
      <c r="AZ231" s="9" t="str">
        <f t="shared" si="23"/>
        <v>-</v>
      </c>
      <c r="BA231" s="9" t="str">
        <f t="shared" si="23"/>
        <v>-</v>
      </c>
      <c r="BB231" s="9" t="str">
        <f t="shared" si="23"/>
        <v>-</v>
      </c>
      <c r="BC231" s="9" t="str">
        <f t="shared" si="23"/>
        <v>-</v>
      </c>
      <c r="BD231" s="9" t="str">
        <f t="shared" si="23"/>
        <v>-</v>
      </c>
      <c r="BE231" s="9" t="str">
        <f t="shared" si="23"/>
        <v>-</v>
      </c>
      <c r="BF231" s="9" t="str">
        <f t="shared" si="23"/>
        <v>-</v>
      </c>
      <c r="BG231" s="9" t="str">
        <f t="shared" si="23"/>
        <v>-</v>
      </c>
      <c r="BH231" s="37"/>
      <c r="BI231" s="114"/>
    </row>
    <row r="232" spans="1:61">
      <c r="A232" s="125">
        <f t="shared" si="16"/>
        <v>34</v>
      </c>
      <c r="B232" s="9" t="str">
        <f t="shared" si="24"/>
        <v>-</v>
      </c>
      <c r="C232" s="9" t="str">
        <f t="shared" si="24"/>
        <v>-</v>
      </c>
      <c r="D232" s="9" t="str">
        <f t="shared" si="24"/>
        <v>-</v>
      </c>
      <c r="E232" s="9" t="str">
        <f t="shared" si="24"/>
        <v>-</v>
      </c>
      <c r="F232" s="9" t="str">
        <f t="shared" si="24"/>
        <v>-</v>
      </c>
      <c r="G232" s="9" t="str">
        <f t="shared" si="24"/>
        <v>-</v>
      </c>
      <c r="H232" s="9" t="str">
        <f t="shared" si="24"/>
        <v>-</v>
      </c>
      <c r="I232" s="9" t="str">
        <f t="shared" si="24"/>
        <v>-</v>
      </c>
      <c r="J232" s="9" t="str">
        <f t="shared" si="24"/>
        <v>-</v>
      </c>
      <c r="K232" s="9" t="str">
        <f t="shared" si="24"/>
        <v>-</v>
      </c>
      <c r="L232" s="9" t="str">
        <f t="shared" si="24"/>
        <v>-</v>
      </c>
      <c r="M232" s="9" t="str">
        <f t="shared" si="24"/>
        <v>-</v>
      </c>
      <c r="N232" s="9" t="str">
        <f t="shared" si="24"/>
        <v>-</v>
      </c>
      <c r="O232" s="9" t="str">
        <f t="shared" si="24"/>
        <v>-</v>
      </c>
      <c r="P232" s="9" t="str">
        <f t="shared" si="24"/>
        <v>-</v>
      </c>
      <c r="Q232" s="9" t="str">
        <f t="shared" si="24"/>
        <v>-</v>
      </c>
      <c r="R232" s="9" t="str">
        <f t="shared" si="24"/>
        <v>-</v>
      </c>
      <c r="S232" s="9" t="str">
        <f t="shared" si="24"/>
        <v>-</v>
      </c>
      <c r="T232" s="9" t="str">
        <f t="shared" si="23"/>
        <v>-</v>
      </c>
      <c r="U232" s="9" t="str">
        <f t="shared" si="23"/>
        <v>-</v>
      </c>
      <c r="V232" s="9" t="str">
        <f t="shared" si="23"/>
        <v>-</v>
      </c>
      <c r="W232" s="9" t="str">
        <f t="shared" si="26"/>
        <v>-</v>
      </c>
      <c r="X232" s="9" t="str">
        <f t="shared" si="26"/>
        <v>-</v>
      </c>
      <c r="Y232" s="9" t="str">
        <f t="shared" si="26"/>
        <v>-</v>
      </c>
      <c r="Z232" s="9" t="str">
        <f t="shared" si="26"/>
        <v>-</v>
      </c>
      <c r="AA232" s="9" t="str">
        <f t="shared" si="26"/>
        <v>-</v>
      </c>
      <c r="AB232" s="9" t="str">
        <f t="shared" si="26"/>
        <v>-</v>
      </c>
      <c r="AC232" s="9" t="str">
        <f t="shared" si="26"/>
        <v>-</v>
      </c>
      <c r="AD232" s="9" t="str">
        <f t="shared" si="26"/>
        <v>-</v>
      </c>
      <c r="AE232" s="9" t="str">
        <f t="shared" si="26"/>
        <v>-</v>
      </c>
      <c r="AF232" s="9" t="str">
        <f t="shared" si="26"/>
        <v>-</v>
      </c>
      <c r="AG232" s="9" t="str">
        <f t="shared" si="26"/>
        <v>-</v>
      </c>
      <c r="AH232" s="9" t="str">
        <f t="shared" si="26"/>
        <v>-</v>
      </c>
      <c r="AI232" s="9" t="str">
        <f t="shared" si="26"/>
        <v>-</v>
      </c>
      <c r="AJ232" s="9" t="str">
        <f t="shared" si="26"/>
        <v>-</v>
      </c>
      <c r="AK232" s="9" t="str">
        <f t="shared" si="26"/>
        <v>-</v>
      </c>
      <c r="AL232" s="9" t="str">
        <f t="shared" si="26"/>
        <v>-</v>
      </c>
      <c r="AM232" s="9" t="str">
        <f t="shared" si="26"/>
        <v>-</v>
      </c>
      <c r="AN232" s="9" t="str">
        <f t="shared" si="26"/>
        <v>-</v>
      </c>
      <c r="AO232" s="9" t="str">
        <f t="shared" si="23"/>
        <v>-</v>
      </c>
      <c r="AP232" s="9" t="str">
        <f t="shared" si="23"/>
        <v>-</v>
      </c>
      <c r="AQ232" s="9" t="str">
        <f t="shared" si="23"/>
        <v>-</v>
      </c>
      <c r="AR232" s="9" t="str">
        <f t="shared" si="23"/>
        <v>-</v>
      </c>
      <c r="AS232" s="9" t="str">
        <f t="shared" si="23"/>
        <v>-</v>
      </c>
      <c r="AT232" s="9" t="str">
        <f t="shared" si="23"/>
        <v>-</v>
      </c>
      <c r="AU232" s="9" t="str">
        <f t="shared" si="23"/>
        <v>-</v>
      </c>
      <c r="AV232" s="9" t="str">
        <f t="shared" si="23"/>
        <v>-</v>
      </c>
      <c r="AW232" s="9" t="str">
        <f t="shared" si="23"/>
        <v>-</v>
      </c>
      <c r="AX232" s="9" t="str">
        <f t="shared" si="23"/>
        <v>-</v>
      </c>
      <c r="AY232" s="9" t="str">
        <f t="shared" si="23"/>
        <v>-</v>
      </c>
      <c r="AZ232" s="9" t="str">
        <f t="shared" si="23"/>
        <v>-</v>
      </c>
      <c r="BA232" s="9" t="str">
        <f t="shared" si="23"/>
        <v>-</v>
      </c>
      <c r="BB232" s="9" t="str">
        <f t="shared" si="23"/>
        <v>-</v>
      </c>
      <c r="BC232" s="9" t="str">
        <f t="shared" si="23"/>
        <v>-</v>
      </c>
      <c r="BD232" s="9" t="str">
        <f t="shared" si="23"/>
        <v>-</v>
      </c>
      <c r="BE232" s="9" t="str">
        <f t="shared" si="23"/>
        <v>-</v>
      </c>
      <c r="BF232" s="9" t="str">
        <f t="shared" si="23"/>
        <v>-</v>
      </c>
      <c r="BG232" s="9" t="str">
        <f t="shared" si="23"/>
        <v>-</v>
      </c>
      <c r="BH232" s="37"/>
      <c r="BI232" s="114"/>
    </row>
    <row r="233" spans="1:61">
      <c r="A233" s="125">
        <f t="shared" si="16"/>
        <v>35</v>
      </c>
      <c r="B233" s="9" t="str">
        <f t="shared" si="24"/>
        <v>-</v>
      </c>
      <c r="C233" s="9" t="str">
        <f t="shared" si="24"/>
        <v>-</v>
      </c>
      <c r="D233" s="9" t="str">
        <f t="shared" si="24"/>
        <v>-</v>
      </c>
      <c r="E233" s="9" t="str">
        <f t="shared" si="24"/>
        <v>-</v>
      </c>
      <c r="F233" s="9" t="str">
        <f t="shared" si="24"/>
        <v>-</v>
      </c>
      <c r="G233" s="9" t="str">
        <f t="shared" si="24"/>
        <v>-</v>
      </c>
      <c r="H233" s="9" t="str">
        <f t="shared" si="24"/>
        <v>-</v>
      </c>
      <c r="I233" s="9" t="str">
        <f t="shared" si="24"/>
        <v>-</v>
      </c>
      <c r="J233" s="9" t="str">
        <f t="shared" si="24"/>
        <v>-</v>
      </c>
      <c r="K233" s="9" t="str">
        <f t="shared" si="24"/>
        <v>-</v>
      </c>
      <c r="L233" s="9" t="str">
        <f t="shared" si="24"/>
        <v>-</v>
      </c>
      <c r="M233" s="9" t="str">
        <f t="shared" si="24"/>
        <v>-</v>
      </c>
      <c r="N233" s="9" t="str">
        <f t="shared" si="24"/>
        <v>-</v>
      </c>
      <c r="O233" s="9" t="str">
        <f t="shared" si="24"/>
        <v>-</v>
      </c>
      <c r="P233" s="9" t="str">
        <f t="shared" si="24"/>
        <v>-</v>
      </c>
      <c r="Q233" s="9" t="str">
        <f t="shared" si="24"/>
        <v>-</v>
      </c>
      <c r="R233" s="9" t="str">
        <f t="shared" si="24"/>
        <v>-</v>
      </c>
      <c r="S233" s="9" t="str">
        <f t="shared" si="24"/>
        <v>-</v>
      </c>
      <c r="T233" s="9" t="str">
        <f t="shared" si="23"/>
        <v>-</v>
      </c>
      <c r="U233" s="9" t="str">
        <f t="shared" si="23"/>
        <v>-</v>
      </c>
      <c r="V233" s="9" t="str">
        <f t="shared" si="23"/>
        <v>-</v>
      </c>
      <c r="W233" s="9" t="str">
        <f t="shared" si="26"/>
        <v>-</v>
      </c>
      <c r="X233" s="9" t="str">
        <f t="shared" si="26"/>
        <v>-</v>
      </c>
      <c r="Y233" s="9" t="str">
        <f t="shared" si="26"/>
        <v>-</v>
      </c>
      <c r="Z233" s="9" t="str">
        <f t="shared" si="26"/>
        <v>-</v>
      </c>
      <c r="AA233" s="9" t="str">
        <f t="shared" si="26"/>
        <v>-</v>
      </c>
      <c r="AB233" s="9" t="str">
        <f t="shared" si="26"/>
        <v>-</v>
      </c>
      <c r="AC233" s="9" t="str">
        <f t="shared" si="26"/>
        <v>-</v>
      </c>
      <c r="AD233" s="9" t="str">
        <f t="shared" si="26"/>
        <v>-</v>
      </c>
      <c r="AE233" s="9" t="str">
        <f t="shared" si="26"/>
        <v>-</v>
      </c>
      <c r="AF233" s="9" t="str">
        <f t="shared" si="26"/>
        <v>-</v>
      </c>
      <c r="AG233" s="9" t="str">
        <f t="shared" si="26"/>
        <v>-</v>
      </c>
      <c r="AH233" s="9" t="str">
        <f t="shared" si="26"/>
        <v>-</v>
      </c>
      <c r="AI233" s="9" t="str">
        <f t="shared" si="26"/>
        <v>-</v>
      </c>
      <c r="AJ233" s="9" t="str">
        <f t="shared" si="26"/>
        <v>-</v>
      </c>
      <c r="AK233" s="9" t="str">
        <f t="shared" si="26"/>
        <v>-</v>
      </c>
      <c r="AL233" s="9" t="str">
        <f t="shared" si="26"/>
        <v>-</v>
      </c>
      <c r="AM233" s="9" t="str">
        <f t="shared" si="26"/>
        <v>-</v>
      </c>
      <c r="AN233" s="9" t="str">
        <f t="shared" si="26"/>
        <v>-</v>
      </c>
      <c r="AO233" s="9" t="str">
        <f t="shared" si="23"/>
        <v>-</v>
      </c>
      <c r="AP233" s="9" t="str">
        <f t="shared" si="23"/>
        <v>!!!</v>
      </c>
      <c r="AQ233" s="9" t="str">
        <f t="shared" si="23"/>
        <v>-</v>
      </c>
      <c r="AR233" s="9" t="str">
        <f t="shared" si="23"/>
        <v>-</v>
      </c>
      <c r="AS233" s="9" t="str">
        <f t="shared" si="23"/>
        <v>-</v>
      </c>
      <c r="AT233" s="9" t="str">
        <f t="shared" si="23"/>
        <v>-</v>
      </c>
      <c r="AU233" s="9" t="str">
        <f t="shared" si="23"/>
        <v>-</v>
      </c>
      <c r="AV233" s="9" t="str">
        <f t="shared" si="23"/>
        <v>-</v>
      </c>
      <c r="AW233" s="9" t="str">
        <f t="shared" si="23"/>
        <v>-</v>
      </c>
      <c r="AX233" s="9" t="str">
        <f t="shared" si="23"/>
        <v>-</v>
      </c>
      <c r="AY233" s="9" t="str">
        <f t="shared" si="23"/>
        <v>-</v>
      </c>
      <c r="AZ233" s="9" t="str">
        <f t="shared" si="23"/>
        <v>-</v>
      </c>
      <c r="BA233" s="9" t="str">
        <f t="shared" si="23"/>
        <v>-</v>
      </c>
      <c r="BB233" s="9" t="str">
        <f t="shared" si="23"/>
        <v>-</v>
      </c>
      <c r="BC233" s="9" t="str">
        <f t="shared" si="23"/>
        <v>-</v>
      </c>
      <c r="BD233" s="9" t="str">
        <f t="shared" si="23"/>
        <v>-</v>
      </c>
      <c r="BE233" s="9" t="str">
        <f t="shared" si="23"/>
        <v>-</v>
      </c>
      <c r="BF233" s="9" t="str">
        <f t="shared" si="23"/>
        <v>-</v>
      </c>
      <c r="BG233" s="9" t="str">
        <f t="shared" si="23"/>
        <v>-</v>
      </c>
      <c r="BH233" s="37"/>
      <c r="BI233" s="114"/>
    </row>
    <row r="234" spans="1:61">
      <c r="A234" s="125">
        <f t="shared" si="16"/>
        <v>36</v>
      </c>
      <c r="B234" s="9" t="str">
        <f t="shared" si="24"/>
        <v>-</v>
      </c>
      <c r="C234" s="9" t="str">
        <f t="shared" si="24"/>
        <v>-</v>
      </c>
      <c r="D234" s="9" t="str">
        <f t="shared" si="24"/>
        <v>-</v>
      </c>
      <c r="E234" s="9" t="str">
        <f t="shared" si="24"/>
        <v>-</v>
      </c>
      <c r="F234" s="9" t="str">
        <f t="shared" si="24"/>
        <v>-</v>
      </c>
      <c r="G234" s="9" t="str">
        <f t="shared" si="24"/>
        <v>-</v>
      </c>
      <c r="H234" s="9" t="str">
        <f t="shared" si="24"/>
        <v>-</v>
      </c>
      <c r="I234" s="9" t="str">
        <f t="shared" si="24"/>
        <v>-</v>
      </c>
      <c r="J234" s="9" t="str">
        <f t="shared" si="24"/>
        <v>-</v>
      </c>
      <c r="K234" s="9" t="str">
        <f t="shared" si="24"/>
        <v>-</v>
      </c>
      <c r="L234" s="9" t="str">
        <f t="shared" si="24"/>
        <v>-</v>
      </c>
      <c r="M234" s="9" t="str">
        <f t="shared" si="24"/>
        <v>-</v>
      </c>
      <c r="N234" s="9" t="str">
        <f t="shared" si="24"/>
        <v>-</v>
      </c>
      <c r="O234" s="9" t="str">
        <f t="shared" si="24"/>
        <v>-</v>
      </c>
      <c r="P234" s="9" t="str">
        <f t="shared" si="24"/>
        <v>-</v>
      </c>
      <c r="Q234" s="9" t="str">
        <f t="shared" si="24"/>
        <v>-</v>
      </c>
      <c r="R234" s="9" t="str">
        <f t="shared" si="24"/>
        <v>-</v>
      </c>
      <c r="S234" s="9" t="str">
        <f t="shared" si="24"/>
        <v>-</v>
      </c>
      <c r="T234" s="9" t="str">
        <f t="shared" si="23"/>
        <v>-</v>
      </c>
      <c r="U234" s="9" t="str">
        <f t="shared" si="23"/>
        <v>-</v>
      </c>
      <c r="V234" s="9" t="str">
        <f t="shared" si="23"/>
        <v>-</v>
      </c>
      <c r="W234" s="9" t="str">
        <f t="shared" si="26"/>
        <v>-</v>
      </c>
      <c r="X234" s="9" t="str">
        <f t="shared" si="26"/>
        <v>-</v>
      </c>
      <c r="Y234" s="9" t="str">
        <f t="shared" si="26"/>
        <v>-</v>
      </c>
      <c r="Z234" s="9" t="str">
        <f t="shared" si="26"/>
        <v>-</v>
      </c>
      <c r="AA234" s="9" t="str">
        <f t="shared" si="26"/>
        <v>-</v>
      </c>
      <c r="AB234" s="9" t="str">
        <f t="shared" si="26"/>
        <v>-</v>
      </c>
      <c r="AC234" s="9" t="str">
        <f t="shared" si="26"/>
        <v>-</v>
      </c>
      <c r="AD234" s="9" t="str">
        <f t="shared" si="26"/>
        <v>-</v>
      </c>
      <c r="AE234" s="9" t="str">
        <f t="shared" si="26"/>
        <v>-</v>
      </c>
      <c r="AF234" s="9" t="str">
        <f t="shared" si="26"/>
        <v>-</v>
      </c>
      <c r="AG234" s="9" t="str">
        <f t="shared" si="26"/>
        <v>-</v>
      </c>
      <c r="AH234" s="9" t="str">
        <f t="shared" si="26"/>
        <v>-</v>
      </c>
      <c r="AI234" s="9" t="str">
        <f t="shared" si="26"/>
        <v>-</v>
      </c>
      <c r="AJ234" s="9" t="str">
        <f t="shared" si="26"/>
        <v>-</v>
      </c>
      <c r="AK234" s="9" t="str">
        <f t="shared" si="26"/>
        <v>-</v>
      </c>
      <c r="AL234" s="9" t="str">
        <f t="shared" si="26"/>
        <v>-</v>
      </c>
      <c r="AM234" s="9" t="str">
        <f t="shared" si="26"/>
        <v>-</v>
      </c>
      <c r="AN234" s="9" t="str">
        <f t="shared" si="26"/>
        <v>-</v>
      </c>
      <c r="AO234" s="9" t="str">
        <f t="shared" si="23"/>
        <v>!!!</v>
      </c>
      <c r="AP234" s="9" t="str">
        <f t="shared" si="23"/>
        <v>-</v>
      </c>
      <c r="AQ234" s="9" t="str">
        <f t="shared" si="23"/>
        <v>-</v>
      </c>
      <c r="AR234" s="9" t="str">
        <f t="shared" si="23"/>
        <v>-</v>
      </c>
      <c r="AS234" s="9" t="str">
        <f t="shared" si="23"/>
        <v>-</v>
      </c>
      <c r="AT234" s="9" t="str">
        <f t="shared" si="23"/>
        <v>-</v>
      </c>
      <c r="AU234" s="9" t="str">
        <f t="shared" si="23"/>
        <v>-</v>
      </c>
      <c r="AV234" s="9" t="str">
        <f t="shared" si="23"/>
        <v>-</v>
      </c>
      <c r="AW234" s="9" t="str">
        <f t="shared" si="23"/>
        <v>-</v>
      </c>
      <c r="AX234" s="9" t="str">
        <f t="shared" si="23"/>
        <v>-</v>
      </c>
      <c r="AY234" s="9" t="str">
        <f t="shared" si="23"/>
        <v>-</v>
      </c>
      <c r="AZ234" s="9" t="str">
        <f t="shared" si="23"/>
        <v>-</v>
      </c>
      <c r="BA234" s="9" t="str">
        <f t="shared" si="23"/>
        <v>-</v>
      </c>
      <c r="BB234" s="9" t="str">
        <f t="shared" si="23"/>
        <v>-</v>
      </c>
      <c r="BC234" s="9" t="str">
        <f t="shared" si="23"/>
        <v>-</v>
      </c>
      <c r="BD234" s="9" t="str">
        <f t="shared" si="23"/>
        <v>-</v>
      </c>
      <c r="BE234" s="9" t="str">
        <f t="shared" si="23"/>
        <v>-</v>
      </c>
      <c r="BF234" s="9" t="str">
        <f t="shared" si="23"/>
        <v>-</v>
      </c>
      <c r="BG234" s="9" t="str">
        <f t="shared" si="23"/>
        <v>-</v>
      </c>
      <c r="BH234" s="37"/>
      <c r="BI234" s="114"/>
    </row>
    <row r="235" spans="1:61">
      <c r="A235" s="125">
        <f t="shared" si="16"/>
        <v>37</v>
      </c>
      <c r="B235" s="9" t="str">
        <f t="shared" si="24"/>
        <v>-</v>
      </c>
      <c r="C235" s="9" t="str">
        <f t="shared" si="24"/>
        <v>-</v>
      </c>
      <c r="D235" s="9" t="str">
        <f t="shared" si="24"/>
        <v>-</v>
      </c>
      <c r="E235" s="9" t="str">
        <f t="shared" si="24"/>
        <v>-</v>
      </c>
      <c r="F235" s="9" t="str">
        <f t="shared" si="24"/>
        <v>-</v>
      </c>
      <c r="G235" s="9" t="str">
        <f t="shared" si="24"/>
        <v>-</v>
      </c>
      <c r="H235" s="9" t="str">
        <f t="shared" si="24"/>
        <v>-</v>
      </c>
      <c r="I235" s="9" t="str">
        <f t="shared" si="24"/>
        <v>-</v>
      </c>
      <c r="J235" s="9" t="str">
        <f t="shared" si="24"/>
        <v>-</v>
      </c>
      <c r="K235" s="9" t="str">
        <f t="shared" si="24"/>
        <v>-</v>
      </c>
      <c r="L235" s="9" t="str">
        <f t="shared" si="24"/>
        <v>-</v>
      </c>
      <c r="M235" s="9" t="str">
        <f t="shared" si="24"/>
        <v>-</v>
      </c>
      <c r="N235" s="9" t="str">
        <f t="shared" si="24"/>
        <v>-</v>
      </c>
      <c r="O235" s="9" t="str">
        <f t="shared" si="24"/>
        <v>!!!</v>
      </c>
      <c r="P235" s="9" t="str">
        <f t="shared" si="24"/>
        <v>-</v>
      </c>
      <c r="Q235" s="9" t="str">
        <f t="shared" si="24"/>
        <v>-</v>
      </c>
      <c r="R235" s="9" t="str">
        <f t="shared" si="24"/>
        <v>-</v>
      </c>
      <c r="S235" s="9" t="str">
        <f t="shared" si="24"/>
        <v>-</v>
      </c>
      <c r="T235" s="9" t="str">
        <f t="shared" si="23"/>
        <v>-</v>
      </c>
      <c r="U235" s="9" t="str">
        <f t="shared" si="23"/>
        <v>-</v>
      </c>
      <c r="V235" s="9" t="str">
        <f t="shared" si="23"/>
        <v>-</v>
      </c>
      <c r="W235" s="9" t="str">
        <f t="shared" si="26"/>
        <v>-</v>
      </c>
      <c r="X235" s="9" t="str">
        <f t="shared" si="26"/>
        <v>-</v>
      </c>
      <c r="Y235" s="9" t="str">
        <f t="shared" si="26"/>
        <v>-</v>
      </c>
      <c r="Z235" s="9" t="str">
        <f t="shared" si="26"/>
        <v>-</v>
      </c>
      <c r="AA235" s="9" t="str">
        <f t="shared" si="26"/>
        <v>-</v>
      </c>
      <c r="AB235" s="9" t="str">
        <f t="shared" si="26"/>
        <v>-</v>
      </c>
      <c r="AC235" s="9" t="str">
        <f t="shared" si="26"/>
        <v>-</v>
      </c>
      <c r="AD235" s="9" t="str">
        <f t="shared" si="26"/>
        <v>-</v>
      </c>
      <c r="AE235" s="9" t="str">
        <f t="shared" si="26"/>
        <v>-</v>
      </c>
      <c r="AF235" s="9" t="str">
        <f t="shared" si="26"/>
        <v>-</v>
      </c>
      <c r="AG235" s="9" t="str">
        <f t="shared" si="26"/>
        <v>-</v>
      </c>
      <c r="AH235" s="9" t="str">
        <f t="shared" si="26"/>
        <v>-</v>
      </c>
      <c r="AI235" s="9" t="str">
        <f t="shared" si="26"/>
        <v>-</v>
      </c>
      <c r="AJ235" s="9" t="str">
        <f t="shared" si="26"/>
        <v>-</v>
      </c>
      <c r="AK235" s="9" t="str">
        <f t="shared" si="26"/>
        <v>-</v>
      </c>
      <c r="AL235" s="9" t="str">
        <f t="shared" si="26"/>
        <v>-</v>
      </c>
      <c r="AM235" s="9" t="str">
        <f t="shared" si="26"/>
        <v>-</v>
      </c>
      <c r="AN235" s="9" t="str">
        <f t="shared" si="26"/>
        <v>-</v>
      </c>
      <c r="AO235" s="9" t="str">
        <f t="shared" si="23"/>
        <v>-</v>
      </c>
      <c r="AP235" s="9" t="str">
        <f t="shared" si="23"/>
        <v>-</v>
      </c>
      <c r="AQ235" s="9" t="str">
        <f t="shared" si="23"/>
        <v>-</v>
      </c>
      <c r="AR235" s="9" t="str">
        <f t="shared" si="23"/>
        <v>-</v>
      </c>
      <c r="AS235" s="9" t="str">
        <f t="shared" si="23"/>
        <v>-</v>
      </c>
      <c r="AT235" s="9" t="str">
        <f t="shared" si="23"/>
        <v>-</v>
      </c>
      <c r="AU235" s="9" t="str">
        <f t="shared" si="23"/>
        <v>-</v>
      </c>
      <c r="AV235" s="9" t="str">
        <f t="shared" si="23"/>
        <v>-</v>
      </c>
      <c r="AW235" s="9" t="str">
        <f t="shared" si="23"/>
        <v>-</v>
      </c>
      <c r="AX235" s="9" t="str">
        <f t="shared" si="23"/>
        <v>-</v>
      </c>
      <c r="AY235" s="9" t="str">
        <f t="shared" si="23"/>
        <v>-</v>
      </c>
      <c r="AZ235" s="9" t="str">
        <f t="shared" si="23"/>
        <v>-</v>
      </c>
      <c r="BA235" s="9" t="str">
        <f t="shared" si="23"/>
        <v>-</v>
      </c>
      <c r="BB235" s="9" t="str">
        <f t="shared" si="23"/>
        <v>-</v>
      </c>
      <c r="BC235" s="9" t="str">
        <f t="shared" si="23"/>
        <v>-</v>
      </c>
      <c r="BD235" s="9" t="str">
        <f t="shared" si="23"/>
        <v>-</v>
      </c>
      <c r="BE235" s="9" t="str">
        <f t="shared" si="23"/>
        <v>-</v>
      </c>
      <c r="BF235" s="9" t="str">
        <f t="shared" si="23"/>
        <v>-</v>
      </c>
      <c r="BG235" s="9" t="str">
        <f t="shared" si="23"/>
        <v>-</v>
      </c>
      <c r="BH235" s="37"/>
      <c r="BI235" s="114"/>
    </row>
    <row r="236" spans="1:61">
      <c r="A236" s="125">
        <f t="shared" si="16"/>
        <v>38</v>
      </c>
      <c r="B236" s="9" t="str">
        <f t="shared" si="24"/>
        <v>-</v>
      </c>
      <c r="C236" s="9" t="str">
        <f t="shared" si="24"/>
        <v>-</v>
      </c>
      <c r="D236" s="9" t="str">
        <f t="shared" si="24"/>
        <v>-</v>
      </c>
      <c r="E236" s="9" t="str">
        <f t="shared" si="24"/>
        <v>-</v>
      </c>
      <c r="F236" s="9" t="str">
        <f t="shared" si="24"/>
        <v>-</v>
      </c>
      <c r="G236" s="9" t="str">
        <f t="shared" si="24"/>
        <v>-</v>
      </c>
      <c r="H236" s="9" t="str">
        <f t="shared" si="24"/>
        <v>-</v>
      </c>
      <c r="I236" s="9" t="str">
        <f t="shared" si="24"/>
        <v>-</v>
      </c>
      <c r="J236" s="9" t="str">
        <f t="shared" si="24"/>
        <v>-</v>
      </c>
      <c r="K236" s="9" t="str">
        <f t="shared" si="24"/>
        <v>-</v>
      </c>
      <c r="L236" s="9" t="str">
        <f t="shared" si="24"/>
        <v>-</v>
      </c>
      <c r="M236" s="9" t="str">
        <f t="shared" si="24"/>
        <v>-</v>
      </c>
      <c r="N236" s="9" t="str">
        <f t="shared" si="24"/>
        <v>-</v>
      </c>
      <c r="O236" s="9" t="str">
        <f t="shared" si="24"/>
        <v>-</v>
      </c>
      <c r="P236" s="9" t="str">
        <f t="shared" si="24"/>
        <v>-</v>
      </c>
      <c r="Q236" s="9" t="str">
        <f t="shared" si="24"/>
        <v>-</v>
      </c>
      <c r="R236" s="9" t="str">
        <f t="shared" si="24"/>
        <v>-</v>
      </c>
      <c r="S236" s="9" t="str">
        <f t="shared" si="24"/>
        <v>-</v>
      </c>
      <c r="T236" s="9" t="str">
        <f t="shared" si="23"/>
        <v>-</v>
      </c>
      <c r="U236" s="9" t="str">
        <f t="shared" si="23"/>
        <v>-</v>
      </c>
      <c r="V236" s="9" t="str">
        <f t="shared" si="23"/>
        <v>-</v>
      </c>
      <c r="W236" s="9" t="str">
        <f t="shared" si="26"/>
        <v>-</v>
      </c>
      <c r="X236" s="9" t="str">
        <f t="shared" si="26"/>
        <v>-</v>
      </c>
      <c r="Y236" s="9" t="str">
        <f t="shared" si="26"/>
        <v>-</v>
      </c>
      <c r="Z236" s="9" t="str">
        <f t="shared" si="26"/>
        <v>-</v>
      </c>
      <c r="AA236" s="9" t="str">
        <f t="shared" si="26"/>
        <v>-</v>
      </c>
      <c r="AB236" s="9" t="str">
        <f t="shared" si="26"/>
        <v>-</v>
      </c>
      <c r="AC236" s="9" t="str">
        <f t="shared" si="26"/>
        <v>-</v>
      </c>
      <c r="AD236" s="9" t="str">
        <f t="shared" si="26"/>
        <v>-</v>
      </c>
      <c r="AE236" s="9" t="str">
        <f t="shared" si="26"/>
        <v>-</v>
      </c>
      <c r="AF236" s="9" t="str">
        <f t="shared" si="26"/>
        <v>-</v>
      </c>
      <c r="AG236" s="9" t="str">
        <f t="shared" si="26"/>
        <v>-</v>
      </c>
      <c r="AH236" s="9" t="str">
        <f t="shared" si="26"/>
        <v>-</v>
      </c>
      <c r="AI236" s="9" t="str">
        <f t="shared" si="26"/>
        <v>-</v>
      </c>
      <c r="AJ236" s="9" t="str">
        <f t="shared" si="26"/>
        <v>-</v>
      </c>
      <c r="AK236" s="9" t="str">
        <f t="shared" si="26"/>
        <v>-</v>
      </c>
      <c r="AL236" s="9" t="str">
        <f t="shared" si="26"/>
        <v>-</v>
      </c>
      <c r="AM236" s="9" t="str">
        <f t="shared" si="26"/>
        <v>-</v>
      </c>
      <c r="AN236" s="9" t="str">
        <f t="shared" si="26"/>
        <v>-</v>
      </c>
      <c r="AO236" s="9" t="str">
        <f t="shared" ref="T236:BG247" si="27">IF(AND(OR(AO40&gt;=10,AO40&lt;=3),AO139="НЕТ"),"!!!","-")</f>
        <v>!!!</v>
      </c>
      <c r="AP236" s="9" t="str">
        <f t="shared" si="27"/>
        <v>-</v>
      </c>
      <c r="AQ236" s="9" t="str">
        <f t="shared" si="27"/>
        <v>-</v>
      </c>
      <c r="AR236" s="9" t="str">
        <f t="shared" si="27"/>
        <v>-</v>
      </c>
      <c r="AS236" s="9" t="str">
        <f t="shared" si="27"/>
        <v>-</v>
      </c>
      <c r="AT236" s="9" t="str">
        <f t="shared" si="27"/>
        <v>-</v>
      </c>
      <c r="AU236" s="9" t="str">
        <f t="shared" si="27"/>
        <v>-</v>
      </c>
      <c r="AV236" s="9" t="str">
        <f t="shared" si="27"/>
        <v>-</v>
      </c>
      <c r="AW236" s="9" t="str">
        <f t="shared" si="27"/>
        <v>-</v>
      </c>
      <c r="AX236" s="9" t="str">
        <f t="shared" si="27"/>
        <v>-</v>
      </c>
      <c r="AY236" s="9" t="str">
        <f t="shared" si="27"/>
        <v>-</v>
      </c>
      <c r="AZ236" s="9" t="str">
        <f t="shared" si="27"/>
        <v>-</v>
      </c>
      <c r="BA236" s="9" t="str">
        <f t="shared" si="27"/>
        <v>-</v>
      </c>
      <c r="BB236" s="9" t="str">
        <f t="shared" si="27"/>
        <v>-</v>
      </c>
      <c r="BC236" s="9" t="str">
        <f t="shared" si="27"/>
        <v>-</v>
      </c>
      <c r="BD236" s="9" t="str">
        <f t="shared" si="27"/>
        <v>-</v>
      </c>
      <c r="BE236" s="9" t="str">
        <f t="shared" si="27"/>
        <v>-</v>
      </c>
      <c r="BF236" s="9" t="str">
        <f t="shared" si="27"/>
        <v>-</v>
      </c>
      <c r="BG236" s="9" t="str">
        <f t="shared" si="27"/>
        <v>-</v>
      </c>
      <c r="BH236" s="37"/>
      <c r="BI236" s="114"/>
    </row>
    <row r="237" spans="1:61">
      <c r="A237" s="125">
        <f t="shared" si="16"/>
        <v>39</v>
      </c>
      <c r="B237" s="9" t="str">
        <f t="shared" si="24"/>
        <v>-</v>
      </c>
      <c r="C237" s="9" t="str">
        <f t="shared" si="24"/>
        <v>-</v>
      </c>
      <c r="D237" s="9" t="str">
        <f t="shared" si="24"/>
        <v>-</v>
      </c>
      <c r="E237" s="9" t="str">
        <f t="shared" si="24"/>
        <v>-</v>
      </c>
      <c r="F237" s="9" t="str">
        <f t="shared" si="24"/>
        <v>-</v>
      </c>
      <c r="G237" s="9" t="str">
        <f t="shared" si="24"/>
        <v>-</v>
      </c>
      <c r="H237" s="9" t="str">
        <f t="shared" si="24"/>
        <v>-</v>
      </c>
      <c r="I237" s="9" t="str">
        <f t="shared" si="24"/>
        <v>-</v>
      </c>
      <c r="J237" s="9" t="str">
        <f t="shared" si="24"/>
        <v>-</v>
      </c>
      <c r="K237" s="9" t="str">
        <f t="shared" si="24"/>
        <v>-</v>
      </c>
      <c r="L237" s="9" t="str">
        <f t="shared" si="24"/>
        <v>-</v>
      </c>
      <c r="M237" s="9" t="str">
        <f t="shared" si="24"/>
        <v>-</v>
      </c>
      <c r="N237" s="9" t="str">
        <f t="shared" si="24"/>
        <v>-</v>
      </c>
      <c r="O237" s="9" t="str">
        <f t="shared" si="24"/>
        <v>-</v>
      </c>
      <c r="P237" s="9" t="str">
        <f t="shared" si="24"/>
        <v>-</v>
      </c>
      <c r="Q237" s="9" t="str">
        <f t="shared" si="24"/>
        <v>-</v>
      </c>
      <c r="R237" s="9" t="str">
        <f t="shared" si="24"/>
        <v>-</v>
      </c>
      <c r="S237" s="9" t="str">
        <f t="shared" si="24"/>
        <v>-</v>
      </c>
      <c r="T237" s="9" t="str">
        <f t="shared" si="27"/>
        <v>-</v>
      </c>
      <c r="U237" s="9" t="str">
        <f t="shared" si="27"/>
        <v>-</v>
      </c>
      <c r="V237" s="9" t="str">
        <f t="shared" si="27"/>
        <v>-</v>
      </c>
      <c r="W237" s="9" t="str">
        <f t="shared" si="26"/>
        <v>-</v>
      </c>
      <c r="X237" s="9" t="str">
        <f t="shared" si="26"/>
        <v>-</v>
      </c>
      <c r="Y237" s="9" t="str">
        <f t="shared" si="26"/>
        <v>-</v>
      </c>
      <c r="Z237" s="9" t="str">
        <f t="shared" si="26"/>
        <v>-</v>
      </c>
      <c r="AA237" s="9" t="str">
        <f t="shared" si="26"/>
        <v>-</v>
      </c>
      <c r="AB237" s="9" t="str">
        <f t="shared" si="26"/>
        <v>-</v>
      </c>
      <c r="AC237" s="9" t="str">
        <f t="shared" si="26"/>
        <v>-</v>
      </c>
      <c r="AD237" s="9" t="str">
        <f t="shared" si="26"/>
        <v>-</v>
      </c>
      <c r="AE237" s="9" t="str">
        <f t="shared" si="26"/>
        <v>-</v>
      </c>
      <c r="AF237" s="9" t="str">
        <f t="shared" si="26"/>
        <v>-</v>
      </c>
      <c r="AG237" s="9" t="str">
        <f t="shared" si="26"/>
        <v>-</v>
      </c>
      <c r="AH237" s="9" t="str">
        <f t="shared" si="26"/>
        <v>-</v>
      </c>
      <c r="AI237" s="9" t="str">
        <f t="shared" si="26"/>
        <v>-</v>
      </c>
      <c r="AJ237" s="9" t="str">
        <f t="shared" si="26"/>
        <v>-</v>
      </c>
      <c r="AK237" s="9" t="str">
        <f t="shared" si="26"/>
        <v>-</v>
      </c>
      <c r="AL237" s="9" t="str">
        <f t="shared" si="26"/>
        <v>-</v>
      </c>
      <c r="AM237" s="9" t="str">
        <f t="shared" si="26"/>
        <v>-</v>
      </c>
      <c r="AN237" s="9" t="str">
        <f t="shared" si="26"/>
        <v>-</v>
      </c>
      <c r="AO237" s="9" t="str">
        <f t="shared" si="27"/>
        <v>-</v>
      </c>
      <c r="AP237" s="9" t="str">
        <f t="shared" si="27"/>
        <v>-</v>
      </c>
      <c r="AQ237" s="9" t="str">
        <f t="shared" si="27"/>
        <v>-</v>
      </c>
      <c r="AR237" s="9" t="str">
        <f t="shared" si="27"/>
        <v>-</v>
      </c>
      <c r="AS237" s="9" t="str">
        <f t="shared" si="27"/>
        <v>-</v>
      </c>
      <c r="AT237" s="9" t="str">
        <f t="shared" si="27"/>
        <v>-</v>
      </c>
      <c r="AU237" s="9" t="str">
        <f t="shared" si="27"/>
        <v>-</v>
      </c>
      <c r="AV237" s="9" t="str">
        <f t="shared" si="27"/>
        <v>-</v>
      </c>
      <c r="AW237" s="9" t="str">
        <f t="shared" si="27"/>
        <v>-</v>
      </c>
      <c r="AX237" s="9" t="str">
        <f t="shared" si="27"/>
        <v>-</v>
      </c>
      <c r="AY237" s="9" t="str">
        <f t="shared" si="27"/>
        <v>-</v>
      </c>
      <c r="AZ237" s="9" t="str">
        <f t="shared" si="27"/>
        <v>-</v>
      </c>
      <c r="BA237" s="9" t="str">
        <f t="shared" si="27"/>
        <v>-</v>
      </c>
      <c r="BB237" s="9" t="str">
        <f t="shared" si="27"/>
        <v>-</v>
      </c>
      <c r="BC237" s="9" t="str">
        <f t="shared" si="27"/>
        <v>-</v>
      </c>
      <c r="BD237" s="9" t="str">
        <f t="shared" si="27"/>
        <v>-</v>
      </c>
      <c r="BE237" s="9" t="str">
        <f t="shared" si="27"/>
        <v>-</v>
      </c>
      <c r="BF237" s="9" t="str">
        <f t="shared" si="27"/>
        <v>-</v>
      </c>
      <c r="BG237" s="9" t="str">
        <f t="shared" si="27"/>
        <v>-</v>
      </c>
      <c r="BH237" s="37"/>
      <c r="BI237" s="114"/>
    </row>
    <row r="238" spans="1:61">
      <c r="A238" s="125">
        <f t="shared" si="16"/>
        <v>40</v>
      </c>
      <c r="B238" s="9" t="str">
        <f t="shared" si="24"/>
        <v>-</v>
      </c>
      <c r="C238" s="9" t="str">
        <f t="shared" si="24"/>
        <v>-</v>
      </c>
      <c r="D238" s="9" t="str">
        <f t="shared" si="24"/>
        <v>-</v>
      </c>
      <c r="E238" s="9" t="str">
        <f t="shared" si="24"/>
        <v>-</v>
      </c>
      <c r="F238" s="9" t="str">
        <f t="shared" si="24"/>
        <v>-</v>
      </c>
      <c r="G238" s="9" t="str">
        <f t="shared" si="24"/>
        <v>-</v>
      </c>
      <c r="H238" s="9" t="str">
        <f t="shared" si="24"/>
        <v>-</v>
      </c>
      <c r="I238" s="9" t="str">
        <f t="shared" si="24"/>
        <v>-</v>
      </c>
      <c r="J238" s="9" t="str">
        <f t="shared" si="24"/>
        <v>-</v>
      </c>
      <c r="K238" s="9" t="str">
        <f t="shared" si="24"/>
        <v>-</v>
      </c>
      <c r="L238" s="9" t="str">
        <f t="shared" si="24"/>
        <v>-</v>
      </c>
      <c r="M238" s="9" t="str">
        <f t="shared" si="24"/>
        <v>-</v>
      </c>
      <c r="N238" s="9" t="str">
        <f t="shared" si="24"/>
        <v>-</v>
      </c>
      <c r="O238" s="9" t="str">
        <f t="shared" si="24"/>
        <v>-</v>
      </c>
      <c r="P238" s="9" t="str">
        <f t="shared" si="24"/>
        <v>-</v>
      </c>
      <c r="Q238" s="9" t="str">
        <f t="shared" si="24"/>
        <v>-</v>
      </c>
      <c r="R238" s="9" t="str">
        <f t="shared" si="24"/>
        <v>-</v>
      </c>
      <c r="S238" s="9" t="str">
        <f t="shared" si="24"/>
        <v>-</v>
      </c>
      <c r="T238" s="9" t="str">
        <f t="shared" si="27"/>
        <v>-</v>
      </c>
      <c r="U238" s="9" t="str">
        <f t="shared" si="27"/>
        <v>-</v>
      </c>
      <c r="V238" s="9" t="str">
        <f t="shared" si="27"/>
        <v>-</v>
      </c>
      <c r="W238" s="9" t="str">
        <f t="shared" si="26"/>
        <v>-</v>
      </c>
      <c r="X238" s="9" t="str">
        <f t="shared" si="26"/>
        <v>-</v>
      </c>
      <c r="Y238" s="9" t="str">
        <f t="shared" si="26"/>
        <v>-</v>
      </c>
      <c r="Z238" s="9" t="str">
        <f t="shared" si="26"/>
        <v>-</v>
      </c>
      <c r="AA238" s="9" t="str">
        <f t="shared" si="26"/>
        <v>-</v>
      </c>
      <c r="AB238" s="9" t="str">
        <f t="shared" si="26"/>
        <v>-</v>
      </c>
      <c r="AC238" s="9" t="str">
        <f t="shared" si="26"/>
        <v>-</v>
      </c>
      <c r="AD238" s="9" t="str">
        <f t="shared" si="26"/>
        <v>-</v>
      </c>
      <c r="AE238" s="9" t="str">
        <f t="shared" si="26"/>
        <v>-</v>
      </c>
      <c r="AF238" s="9" t="str">
        <f t="shared" si="26"/>
        <v>-</v>
      </c>
      <c r="AG238" s="9" t="str">
        <f t="shared" si="26"/>
        <v>-</v>
      </c>
      <c r="AH238" s="9" t="str">
        <f t="shared" si="26"/>
        <v>-</v>
      </c>
      <c r="AI238" s="9" t="str">
        <f t="shared" si="26"/>
        <v>-</v>
      </c>
      <c r="AJ238" s="9" t="str">
        <f t="shared" si="26"/>
        <v>-</v>
      </c>
      <c r="AK238" s="9" t="str">
        <f t="shared" si="26"/>
        <v>-</v>
      </c>
      <c r="AL238" s="9" t="str">
        <f t="shared" si="26"/>
        <v>-</v>
      </c>
      <c r="AM238" s="9" t="str">
        <f t="shared" si="26"/>
        <v>-</v>
      </c>
      <c r="AN238" s="9" t="str">
        <f t="shared" si="26"/>
        <v>-</v>
      </c>
      <c r="AO238" s="9" t="str">
        <f t="shared" si="27"/>
        <v>-</v>
      </c>
      <c r="AP238" s="9" t="str">
        <f t="shared" si="27"/>
        <v>-</v>
      </c>
      <c r="AQ238" s="9" t="str">
        <f t="shared" si="27"/>
        <v>-</v>
      </c>
      <c r="AR238" s="9" t="str">
        <f t="shared" si="27"/>
        <v>-</v>
      </c>
      <c r="AS238" s="9" t="str">
        <f t="shared" si="27"/>
        <v>-</v>
      </c>
      <c r="AT238" s="9" t="str">
        <f t="shared" si="27"/>
        <v>-</v>
      </c>
      <c r="AU238" s="9" t="str">
        <f t="shared" si="27"/>
        <v>-</v>
      </c>
      <c r="AV238" s="9" t="str">
        <f t="shared" si="27"/>
        <v>-</v>
      </c>
      <c r="AW238" s="9" t="str">
        <f t="shared" si="27"/>
        <v>-</v>
      </c>
      <c r="AX238" s="9" t="str">
        <f t="shared" si="27"/>
        <v>-</v>
      </c>
      <c r="AY238" s="9" t="str">
        <f t="shared" si="27"/>
        <v>-</v>
      </c>
      <c r="AZ238" s="9" t="str">
        <f t="shared" si="27"/>
        <v>-</v>
      </c>
      <c r="BA238" s="9" t="str">
        <f t="shared" si="27"/>
        <v>-</v>
      </c>
      <c r="BB238" s="9" t="str">
        <f t="shared" si="27"/>
        <v>-</v>
      </c>
      <c r="BC238" s="9" t="str">
        <f t="shared" si="27"/>
        <v>-</v>
      </c>
      <c r="BD238" s="9" t="str">
        <f t="shared" si="27"/>
        <v>-</v>
      </c>
      <c r="BE238" s="9" t="str">
        <f t="shared" si="27"/>
        <v>-</v>
      </c>
      <c r="BF238" s="9" t="str">
        <f t="shared" si="27"/>
        <v>-</v>
      </c>
      <c r="BG238" s="9" t="str">
        <f t="shared" si="27"/>
        <v>-</v>
      </c>
      <c r="BH238" s="37"/>
      <c r="BI238" s="114"/>
    </row>
    <row r="239" spans="1:61">
      <c r="A239" s="125">
        <f t="shared" si="16"/>
        <v>41</v>
      </c>
      <c r="B239" s="9" t="str">
        <f t="shared" si="24"/>
        <v>-</v>
      </c>
      <c r="C239" s="9" t="str">
        <f t="shared" si="24"/>
        <v>-</v>
      </c>
      <c r="D239" s="9" t="str">
        <f t="shared" si="24"/>
        <v>-</v>
      </c>
      <c r="E239" s="9" t="str">
        <f t="shared" ref="B239:S253" si="28">IF(AND(OR(E43&gt;=10,E43&lt;=3),E142="НЕТ"),"!!!","-")</f>
        <v>-</v>
      </c>
      <c r="F239" s="9" t="str">
        <f t="shared" si="28"/>
        <v>-</v>
      </c>
      <c r="G239" s="9" t="str">
        <f t="shared" si="28"/>
        <v>-</v>
      </c>
      <c r="H239" s="9" t="str">
        <f t="shared" si="28"/>
        <v>-</v>
      </c>
      <c r="I239" s="9" t="str">
        <f t="shared" si="28"/>
        <v>-</v>
      </c>
      <c r="J239" s="9" t="str">
        <f t="shared" si="28"/>
        <v>-</v>
      </c>
      <c r="K239" s="9" t="str">
        <f t="shared" si="28"/>
        <v>-</v>
      </c>
      <c r="L239" s="9" t="str">
        <f t="shared" si="28"/>
        <v>-</v>
      </c>
      <c r="M239" s="9" t="str">
        <f t="shared" si="28"/>
        <v>-</v>
      </c>
      <c r="N239" s="9" t="str">
        <f t="shared" si="28"/>
        <v>-</v>
      </c>
      <c r="O239" s="9" t="str">
        <f t="shared" si="28"/>
        <v>-</v>
      </c>
      <c r="P239" s="9" t="str">
        <f t="shared" si="28"/>
        <v>-</v>
      </c>
      <c r="Q239" s="9" t="str">
        <f t="shared" si="28"/>
        <v>-</v>
      </c>
      <c r="R239" s="9" t="str">
        <f t="shared" si="28"/>
        <v>-</v>
      </c>
      <c r="S239" s="9" t="str">
        <f t="shared" si="28"/>
        <v>-</v>
      </c>
      <c r="T239" s="9" t="str">
        <f t="shared" si="27"/>
        <v>-</v>
      </c>
      <c r="U239" s="9" t="str">
        <f t="shared" si="27"/>
        <v>-</v>
      </c>
      <c r="V239" s="9" t="str">
        <f t="shared" si="27"/>
        <v>-</v>
      </c>
      <c r="W239" s="9" t="str">
        <f t="shared" si="26"/>
        <v>-</v>
      </c>
      <c r="X239" s="9" t="str">
        <f t="shared" si="26"/>
        <v>-</v>
      </c>
      <c r="Y239" s="9" t="str">
        <f t="shared" si="26"/>
        <v>-</v>
      </c>
      <c r="Z239" s="9" t="str">
        <f t="shared" si="26"/>
        <v>-</v>
      </c>
      <c r="AA239" s="9" t="str">
        <f t="shared" si="26"/>
        <v>-</v>
      </c>
      <c r="AB239" s="9" t="str">
        <f t="shared" si="26"/>
        <v>-</v>
      </c>
      <c r="AC239" s="9" t="str">
        <f t="shared" si="26"/>
        <v>-</v>
      </c>
      <c r="AD239" s="9" t="str">
        <f t="shared" si="26"/>
        <v>-</v>
      </c>
      <c r="AE239" s="9" t="str">
        <f t="shared" si="26"/>
        <v>-</v>
      </c>
      <c r="AF239" s="9" t="str">
        <f t="shared" si="26"/>
        <v>-</v>
      </c>
      <c r="AG239" s="9" t="str">
        <f t="shared" si="26"/>
        <v>-</v>
      </c>
      <c r="AH239" s="9" t="str">
        <f t="shared" si="26"/>
        <v>-</v>
      </c>
      <c r="AI239" s="9" t="str">
        <f t="shared" si="26"/>
        <v>-</v>
      </c>
      <c r="AJ239" s="9" t="str">
        <f t="shared" si="26"/>
        <v>-</v>
      </c>
      <c r="AK239" s="9" t="str">
        <f t="shared" si="26"/>
        <v>-</v>
      </c>
      <c r="AL239" s="9" t="str">
        <f t="shared" si="26"/>
        <v>-</v>
      </c>
      <c r="AM239" s="9" t="str">
        <f t="shared" si="26"/>
        <v>-</v>
      </c>
      <c r="AN239" s="9" t="str">
        <f t="shared" si="26"/>
        <v>-</v>
      </c>
      <c r="AO239" s="9" t="str">
        <f t="shared" si="27"/>
        <v>-</v>
      </c>
      <c r="AP239" s="9" t="str">
        <f t="shared" si="27"/>
        <v>-</v>
      </c>
      <c r="AQ239" s="9" t="str">
        <f t="shared" si="27"/>
        <v>-</v>
      </c>
      <c r="AR239" s="9" t="str">
        <f t="shared" si="27"/>
        <v>-</v>
      </c>
      <c r="AS239" s="9" t="str">
        <f t="shared" si="27"/>
        <v>-</v>
      </c>
      <c r="AT239" s="9" t="str">
        <f t="shared" si="27"/>
        <v>-</v>
      </c>
      <c r="AU239" s="9" t="str">
        <f t="shared" si="27"/>
        <v>-</v>
      </c>
      <c r="AV239" s="9" t="str">
        <f t="shared" si="27"/>
        <v>-</v>
      </c>
      <c r="AW239" s="9" t="str">
        <f t="shared" si="27"/>
        <v>-</v>
      </c>
      <c r="AX239" s="9" t="str">
        <f t="shared" si="27"/>
        <v>-</v>
      </c>
      <c r="AY239" s="9" t="str">
        <f t="shared" si="27"/>
        <v>-</v>
      </c>
      <c r="AZ239" s="9" t="str">
        <f t="shared" si="27"/>
        <v>-</v>
      </c>
      <c r="BA239" s="9" t="str">
        <f t="shared" si="27"/>
        <v>-</v>
      </c>
      <c r="BB239" s="9" t="str">
        <f t="shared" si="27"/>
        <v>-</v>
      </c>
      <c r="BC239" s="9" t="str">
        <f t="shared" si="27"/>
        <v>-</v>
      </c>
      <c r="BD239" s="9" t="str">
        <f t="shared" si="27"/>
        <v>-</v>
      </c>
      <c r="BE239" s="9" t="str">
        <f t="shared" si="27"/>
        <v>-</v>
      </c>
      <c r="BF239" s="9" t="str">
        <f t="shared" si="27"/>
        <v>-</v>
      </c>
      <c r="BG239" s="9" t="str">
        <f t="shared" si="27"/>
        <v>-</v>
      </c>
      <c r="BH239" s="37"/>
      <c r="BI239" s="114"/>
    </row>
    <row r="240" spans="1:61">
      <c r="A240" s="125">
        <f t="shared" si="16"/>
        <v>42</v>
      </c>
      <c r="B240" s="9" t="str">
        <f t="shared" si="28"/>
        <v>-</v>
      </c>
      <c r="C240" s="9" t="str">
        <f t="shared" si="28"/>
        <v>-</v>
      </c>
      <c r="D240" s="9" t="str">
        <f t="shared" si="28"/>
        <v>-</v>
      </c>
      <c r="E240" s="9" t="str">
        <f t="shared" si="28"/>
        <v>-</v>
      </c>
      <c r="F240" s="9" t="str">
        <f t="shared" si="28"/>
        <v>-</v>
      </c>
      <c r="G240" s="9" t="str">
        <f t="shared" si="28"/>
        <v>-</v>
      </c>
      <c r="H240" s="9" t="str">
        <f t="shared" si="28"/>
        <v>-</v>
      </c>
      <c r="I240" s="9" t="str">
        <f t="shared" si="28"/>
        <v>-</v>
      </c>
      <c r="J240" s="9" t="str">
        <f t="shared" si="28"/>
        <v>-</v>
      </c>
      <c r="K240" s="9" t="str">
        <f t="shared" si="28"/>
        <v>-</v>
      </c>
      <c r="L240" s="9" t="str">
        <f t="shared" si="28"/>
        <v>-</v>
      </c>
      <c r="M240" s="9" t="str">
        <f t="shared" si="28"/>
        <v>-</v>
      </c>
      <c r="N240" s="9" t="str">
        <f t="shared" si="28"/>
        <v>-</v>
      </c>
      <c r="O240" s="9" t="str">
        <f t="shared" si="28"/>
        <v>-</v>
      </c>
      <c r="P240" s="9" t="str">
        <f t="shared" si="28"/>
        <v>-</v>
      </c>
      <c r="Q240" s="9" t="str">
        <f t="shared" si="28"/>
        <v>-</v>
      </c>
      <c r="R240" s="9" t="str">
        <f t="shared" si="28"/>
        <v>-</v>
      </c>
      <c r="S240" s="9" t="str">
        <f t="shared" si="28"/>
        <v>-</v>
      </c>
      <c r="T240" s="9" t="str">
        <f t="shared" si="27"/>
        <v>-</v>
      </c>
      <c r="U240" s="9" t="str">
        <f t="shared" si="27"/>
        <v>-</v>
      </c>
      <c r="V240" s="9" t="str">
        <f t="shared" si="27"/>
        <v>-</v>
      </c>
      <c r="W240" s="9" t="str">
        <f t="shared" si="26"/>
        <v>-</v>
      </c>
      <c r="X240" s="9" t="str">
        <f t="shared" si="26"/>
        <v>-</v>
      </c>
      <c r="Y240" s="9" t="str">
        <f t="shared" si="26"/>
        <v>-</v>
      </c>
      <c r="Z240" s="9" t="str">
        <f t="shared" si="26"/>
        <v>-</v>
      </c>
      <c r="AA240" s="9" t="str">
        <f t="shared" si="26"/>
        <v>-</v>
      </c>
      <c r="AB240" s="9" t="str">
        <f t="shared" si="26"/>
        <v>-</v>
      </c>
      <c r="AC240" s="9" t="str">
        <f t="shared" si="26"/>
        <v>-</v>
      </c>
      <c r="AD240" s="9" t="str">
        <f t="shared" si="26"/>
        <v>-</v>
      </c>
      <c r="AE240" s="9" t="str">
        <f t="shared" si="26"/>
        <v>-</v>
      </c>
      <c r="AF240" s="9" t="str">
        <f t="shared" si="26"/>
        <v>-</v>
      </c>
      <c r="AG240" s="9" t="str">
        <f t="shared" si="26"/>
        <v>-</v>
      </c>
      <c r="AH240" s="9" t="str">
        <f t="shared" si="26"/>
        <v>-</v>
      </c>
      <c r="AI240" s="9" t="str">
        <f t="shared" si="26"/>
        <v>-</v>
      </c>
      <c r="AJ240" s="9" t="str">
        <f t="shared" si="26"/>
        <v>-</v>
      </c>
      <c r="AK240" s="9" t="str">
        <f t="shared" si="26"/>
        <v>-</v>
      </c>
      <c r="AL240" s="9" t="str">
        <f t="shared" si="26"/>
        <v>-</v>
      </c>
      <c r="AM240" s="9" t="str">
        <f t="shared" si="26"/>
        <v>-</v>
      </c>
      <c r="AN240" s="9" t="str">
        <f t="shared" si="26"/>
        <v>-</v>
      </c>
      <c r="AO240" s="9" t="str">
        <f t="shared" si="27"/>
        <v>-</v>
      </c>
      <c r="AP240" s="9" t="str">
        <f t="shared" si="27"/>
        <v>-</v>
      </c>
      <c r="AQ240" s="9" t="str">
        <f t="shared" si="27"/>
        <v>-</v>
      </c>
      <c r="AR240" s="9" t="str">
        <f t="shared" si="27"/>
        <v>-</v>
      </c>
      <c r="AS240" s="9" t="str">
        <f t="shared" si="27"/>
        <v>-</v>
      </c>
      <c r="AT240" s="9" t="str">
        <f t="shared" si="27"/>
        <v>-</v>
      </c>
      <c r="AU240" s="9" t="str">
        <f t="shared" si="27"/>
        <v>-</v>
      </c>
      <c r="AV240" s="9" t="str">
        <f t="shared" si="27"/>
        <v>-</v>
      </c>
      <c r="AW240" s="9" t="str">
        <f t="shared" si="27"/>
        <v>-</v>
      </c>
      <c r="AX240" s="9" t="str">
        <f t="shared" si="27"/>
        <v>-</v>
      </c>
      <c r="AY240" s="9" t="str">
        <f t="shared" si="27"/>
        <v>-</v>
      </c>
      <c r="AZ240" s="9" t="str">
        <f t="shared" si="27"/>
        <v>-</v>
      </c>
      <c r="BA240" s="9" t="str">
        <f t="shared" si="27"/>
        <v>-</v>
      </c>
      <c r="BB240" s="9" t="str">
        <f t="shared" si="27"/>
        <v>-</v>
      </c>
      <c r="BC240" s="9" t="str">
        <f t="shared" si="27"/>
        <v>-</v>
      </c>
      <c r="BD240" s="9" t="str">
        <f t="shared" si="27"/>
        <v>-</v>
      </c>
      <c r="BE240" s="9" t="str">
        <f t="shared" si="27"/>
        <v>-</v>
      </c>
      <c r="BF240" s="9" t="str">
        <f t="shared" si="27"/>
        <v>-</v>
      </c>
      <c r="BG240" s="9" t="str">
        <f t="shared" si="27"/>
        <v>-</v>
      </c>
      <c r="BH240" s="37"/>
      <c r="BI240" s="114"/>
    </row>
    <row r="241" spans="1:61">
      <c r="A241" s="125">
        <f t="shared" si="16"/>
        <v>43</v>
      </c>
      <c r="B241" s="9" t="str">
        <f t="shared" si="28"/>
        <v>-</v>
      </c>
      <c r="C241" s="9" t="str">
        <f t="shared" si="28"/>
        <v>-</v>
      </c>
      <c r="D241" s="9" t="str">
        <f t="shared" si="28"/>
        <v>-</v>
      </c>
      <c r="E241" s="9" t="str">
        <f t="shared" si="28"/>
        <v>-</v>
      </c>
      <c r="F241" s="9" t="str">
        <f t="shared" si="28"/>
        <v>-</v>
      </c>
      <c r="G241" s="9" t="str">
        <f t="shared" si="28"/>
        <v>-</v>
      </c>
      <c r="H241" s="9" t="str">
        <f t="shared" si="28"/>
        <v>-</v>
      </c>
      <c r="I241" s="9" t="str">
        <f t="shared" si="28"/>
        <v>-</v>
      </c>
      <c r="J241" s="9" t="str">
        <f t="shared" si="28"/>
        <v>-</v>
      </c>
      <c r="K241" s="9" t="str">
        <f t="shared" si="28"/>
        <v>-</v>
      </c>
      <c r="L241" s="9" t="str">
        <f t="shared" si="28"/>
        <v>-</v>
      </c>
      <c r="M241" s="9" t="str">
        <f t="shared" si="28"/>
        <v>-</v>
      </c>
      <c r="N241" s="9" t="str">
        <f t="shared" si="28"/>
        <v>-</v>
      </c>
      <c r="O241" s="9" t="str">
        <f t="shared" si="28"/>
        <v>-</v>
      </c>
      <c r="P241" s="9" t="str">
        <f t="shared" si="28"/>
        <v>-</v>
      </c>
      <c r="Q241" s="9" t="str">
        <f t="shared" si="28"/>
        <v>-</v>
      </c>
      <c r="R241" s="9" t="str">
        <f t="shared" si="28"/>
        <v>-</v>
      </c>
      <c r="S241" s="9" t="str">
        <f t="shared" si="28"/>
        <v>-</v>
      </c>
      <c r="T241" s="9" t="str">
        <f t="shared" si="27"/>
        <v>-</v>
      </c>
      <c r="U241" s="9" t="str">
        <f t="shared" si="27"/>
        <v>-</v>
      </c>
      <c r="V241" s="9" t="str">
        <f t="shared" si="27"/>
        <v>-</v>
      </c>
      <c r="W241" s="9" t="str">
        <f t="shared" si="26"/>
        <v>-</v>
      </c>
      <c r="X241" s="9" t="str">
        <f t="shared" si="26"/>
        <v>-</v>
      </c>
      <c r="Y241" s="9" t="str">
        <f t="shared" si="26"/>
        <v>-</v>
      </c>
      <c r="Z241" s="9" t="str">
        <f t="shared" si="26"/>
        <v>-</v>
      </c>
      <c r="AA241" s="9" t="str">
        <f t="shared" si="26"/>
        <v>-</v>
      </c>
      <c r="AB241" s="9" t="str">
        <f t="shared" si="26"/>
        <v>-</v>
      </c>
      <c r="AC241" s="9" t="str">
        <f t="shared" si="26"/>
        <v>-</v>
      </c>
      <c r="AD241" s="9" t="str">
        <f t="shared" si="26"/>
        <v>-</v>
      </c>
      <c r="AE241" s="9" t="str">
        <f t="shared" si="26"/>
        <v>-</v>
      </c>
      <c r="AF241" s="9" t="str">
        <f t="shared" si="26"/>
        <v>-</v>
      </c>
      <c r="AG241" s="9" t="str">
        <f t="shared" si="26"/>
        <v>-</v>
      </c>
      <c r="AH241" s="9" t="str">
        <f t="shared" si="26"/>
        <v>-</v>
      </c>
      <c r="AI241" s="9" t="str">
        <f t="shared" si="26"/>
        <v>-</v>
      </c>
      <c r="AJ241" s="9" t="str">
        <f t="shared" si="26"/>
        <v>-</v>
      </c>
      <c r="AK241" s="9" t="str">
        <f t="shared" si="26"/>
        <v>-</v>
      </c>
      <c r="AL241" s="9" t="str">
        <f t="shared" si="26"/>
        <v>-</v>
      </c>
      <c r="AM241" s="9" t="str">
        <f t="shared" si="26"/>
        <v>-</v>
      </c>
      <c r="AN241" s="9" t="str">
        <f t="shared" si="26"/>
        <v>-</v>
      </c>
      <c r="AO241" s="9" t="str">
        <f t="shared" si="27"/>
        <v>!!!</v>
      </c>
      <c r="AP241" s="9" t="str">
        <f t="shared" si="27"/>
        <v>-</v>
      </c>
      <c r="AQ241" s="9" t="str">
        <f t="shared" si="27"/>
        <v>-</v>
      </c>
      <c r="AR241" s="9" t="str">
        <f t="shared" si="27"/>
        <v>-</v>
      </c>
      <c r="AS241" s="9" t="str">
        <f t="shared" si="27"/>
        <v>-</v>
      </c>
      <c r="AT241" s="9" t="str">
        <f t="shared" si="27"/>
        <v>-</v>
      </c>
      <c r="AU241" s="9" t="str">
        <f t="shared" si="27"/>
        <v>-</v>
      </c>
      <c r="AV241" s="9" t="str">
        <f t="shared" si="27"/>
        <v>-</v>
      </c>
      <c r="AW241" s="9" t="str">
        <f t="shared" si="27"/>
        <v>-</v>
      </c>
      <c r="AX241" s="9" t="str">
        <f t="shared" si="27"/>
        <v>-</v>
      </c>
      <c r="AY241" s="9" t="str">
        <f t="shared" si="27"/>
        <v>-</v>
      </c>
      <c r="AZ241" s="9" t="str">
        <f t="shared" si="27"/>
        <v>-</v>
      </c>
      <c r="BA241" s="9" t="str">
        <f t="shared" si="27"/>
        <v>-</v>
      </c>
      <c r="BB241" s="9" t="str">
        <f t="shared" si="27"/>
        <v>-</v>
      </c>
      <c r="BC241" s="9" t="str">
        <f t="shared" si="27"/>
        <v>-</v>
      </c>
      <c r="BD241" s="9" t="str">
        <f t="shared" si="27"/>
        <v>-</v>
      </c>
      <c r="BE241" s="9" t="str">
        <f t="shared" si="27"/>
        <v>-</v>
      </c>
      <c r="BF241" s="9" t="str">
        <f t="shared" si="27"/>
        <v>-</v>
      </c>
      <c r="BG241" s="9" t="str">
        <f t="shared" si="27"/>
        <v>-</v>
      </c>
      <c r="BH241" s="37"/>
      <c r="BI241" s="114"/>
    </row>
    <row r="242" spans="1:61">
      <c r="A242" s="125">
        <f t="shared" si="16"/>
        <v>44</v>
      </c>
      <c r="B242" s="9" t="str">
        <f t="shared" si="28"/>
        <v>-</v>
      </c>
      <c r="C242" s="9" t="str">
        <f t="shared" si="28"/>
        <v>-</v>
      </c>
      <c r="D242" s="9" t="str">
        <f t="shared" si="28"/>
        <v>-</v>
      </c>
      <c r="E242" s="9" t="str">
        <f t="shared" si="28"/>
        <v>-</v>
      </c>
      <c r="F242" s="9" t="str">
        <f t="shared" si="28"/>
        <v>-</v>
      </c>
      <c r="G242" s="9" t="str">
        <f t="shared" si="28"/>
        <v>-</v>
      </c>
      <c r="H242" s="9" t="str">
        <f t="shared" si="28"/>
        <v>-</v>
      </c>
      <c r="I242" s="9" t="str">
        <f t="shared" si="28"/>
        <v>-</v>
      </c>
      <c r="J242" s="9" t="str">
        <f t="shared" si="28"/>
        <v>-</v>
      </c>
      <c r="K242" s="9" t="str">
        <f t="shared" si="28"/>
        <v>-</v>
      </c>
      <c r="L242" s="9" t="str">
        <f t="shared" si="28"/>
        <v>-</v>
      </c>
      <c r="M242" s="9" t="str">
        <f t="shared" si="28"/>
        <v>-</v>
      </c>
      <c r="N242" s="9" t="str">
        <f t="shared" si="28"/>
        <v>-</v>
      </c>
      <c r="O242" s="9" t="str">
        <f t="shared" si="28"/>
        <v>-</v>
      </c>
      <c r="P242" s="9" t="str">
        <f t="shared" si="28"/>
        <v>-</v>
      </c>
      <c r="Q242" s="9" t="str">
        <f t="shared" si="28"/>
        <v>-</v>
      </c>
      <c r="R242" s="9" t="str">
        <f t="shared" si="28"/>
        <v>-</v>
      </c>
      <c r="S242" s="9" t="str">
        <f t="shared" si="28"/>
        <v>-</v>
      </c>
      <c r="T242" s="9" t="str">
        <f t="shared" si="27"/>
        <v>-</v>
      </c>
      <c r="U242" s="9" t="str">
        <f t="shared" si="27"/>
        <v>-</v>
      </c>
      <c r="V242" s="9" t="str">
        <f t="shared" si="27"/>
        <v>-</v>
      </c>
      <c r="W242" s="9" t="str">
        <f t="shared" si="26"/>
        <v>-</v>
      </c>
      <c r="X242" s="9" t="str">
        <f t="shared" si="26"/>
        <v>-</v>
      </c>
      <c r="Y242" s="9" t="str">
        <f t="shared" si="26"/>
        <v>-</v>
      </c>
      <c r="Z242" s="9" t="str">
        <f t="shared" si="26"/>
        <v>-</v>
      </c>
      <c r="AA242" s="9" t="str">
        <f t="shared" si="26"/>
        <v>-</v>
      </c>
      <c r="AB242" s="9" t="str">
        <f t="shared" si="26"/>
        <v>-</v>
      </c>
      <c r="AC242" s="9" t="str">
        <f t="shared" si="26"/>
        <v>-</v>
      </c>
      <c r="AD242" s="9" t="str">
        <f t="shared" si="26"/>
        <v>-</v>
      </c>
      <c r="AE242" s="9" t="str">
        <f t="shared" si="26"/>
        <v>-</v>
      </c>
      <c r="AF242" s="9" t="str">
        <f t="shared" si="26"/>
        <v>-</v>
      </c>
      <c r="AG242" s="9" t="str">
        <f t="shared" si="26"/>
        <v>-</v>
      </c>
      <c r="AH242" s="9" t="str">
        <f t="shared" si="26"/>
        <v>-</v>
      </c>
      <c r="AI242" s="9" t="str">
        <f t="shared" si="26"/>
        <v>-</v>
      </c>
      <c r="AJ242" s="9" t="str">
        <f t="shared" si="26"/>
        <v>-</v>
      </c>
      <c r="AK242" s="9" t="str">
        <f t="shared" si="26"/>
        <v>-</v>
      </c>
      <c r="AL242" s="9" t="str">
        <f t="shared" si="26"/>
        <v>-</v>
      </c>
      <c r="AM242" s="9" t="str">
        <f t="shared" si="26"/>
        <v>-</v>
      </c>
      <c r="AN242" s="9" t="str">
        <f t="shared" si="26"/>
        <v>-</v>
      </c>
      <c r="AO242" s="9" t="str">
        <f t="shared" si="27"/>
        <v>-</v>
      </c>
      <c r="AP242" s="9" t="str">
        <f t="shared" si="27"/>
        <v>-</v>
      </c>
      <c r="AQ242" s="9" t="str">
        <f t="shared" si="27"/>
        <v>-</v>
      </c>
      <c r="AR242" s="9" t="str">
        <f t="shared" si="27"/>
        <v>-</v>
      </c>
      <c r="AS242" s="9" t="str">
        <f t="shared" si="27"/>
        <v>-</v>
      </c>
      <c r="AT242" s="9" t="str">
        <f t="shared" si="27"/>
        <v>-</v>
      </c>
      <c r="AU242" s="9" t="str">
        <f t="shared" si="27"/>
        <v>-</v>
      </c>
      <c r="AV242" s="9" t="str">
        <f t="shared" si="27"/>
        <v>-</v>
      </c>
      <c r="AW242" s="9" t="str">
        <f t="shared" si="27"/>
        <v>-</v>
      </c>
      <c r="AX242" s="9" t="str">
        <f t="shared" si="27"/>
        <v>-</v>
      </c>
      <c r="AY242" s="9" t="str">
        <f t="shared" si="27"/>
        <v>-</v>
      </c>
      <c r="AZ242" s="9" t="str">
        <f t="shared" si="27"/>
        <v>-</v>
      </c>
      <c r="BA242" s="9" t="str">
        <f t="shared" si="27"/>
        <v>-</v>
      </c>
      <c r="BB242" s="9" t="str">
        <f t="shared" si="27"/>
        <v>-</v>
      </c>
      <c r="BC242" s="9" t="str">
        <f t="shared" si="27"/>
        <v>-</v>
      </c>
      <c r="BD242" s="9" t="str">
        <f t="shared" si="27"/>
        <v>-</v>
      </c>
      <c r="BE242" s="9" t="str">
        <f t="shared" si="27"/>
        <v>-</v>
      </c>
      <c r="BF242" s="9" t="str">
        <f t="shared" si="27"/>
        <v>-</v>
      </c>
      <c r="BG242" s="9" t="str">
        <f t="shared" si="27"/>
        <v>-</v>
      </c>
      <c r="BH242" s="37"/>
      <c r="BI242" s="114"/>
    </row>
    <row r="243" spans="1:61">
      <c r="A243" s="125">
        <f t="shared" si="16"/>
        <v>45</v>
      </c>
      <c r="B243" s="9" t="str">
        <f t="shared" si="28"/>
        <v>-</v>
      </c>
      <c r="C243" s="9" t="str">
        <f t="shared" si="28"/>
        <v>-</v>
      </c>
      <c r="D243" s="9" t="str">
        <f t="shared" si="28"/>
        <v>-</v>
      </c>
      <c r="E243" s="9" t="str">
        <f t="shared" si="28"/>
        <v>-</v>
      </c>
      <c r="F243" s="9" t="str">
        <f t="shared" si="28"/>
        <v>-</v>
      </c>
      <c r="G243" s="9" t="str">
        <f t="shared" si="28"/>
        <v>-</v>
      </c>
      <c r="H243" s="9" t="str">
        <f t="shared" si="28"/>
        <v>-</v>
      </c>
      <c r="I243" s="9" t="str">
        <f t="shared" si="28"/>
        <v>-</v>
      </c>
      <c r="J243" s="9" t="str">
        <f t="shared" si="28"/>
        <v>-</v>
      </c>
      <c r="K243" s="9" t="str">
        <f t="shared" si="28"/>
        <v>-</v>
      </c>
      <c r="L243" s="9" t="str">
        <f t="shared" si="28"/>
        <v>-</v>
      </c>
      <c r="M243" s="9" t="str">
        <f t="shared" si="28"/>
        <v>-</v>
      </c>
      <c r="N243" s="9" t="str">
        <f t="shared" si="28"/>
        <v>-</v>
      </c>
      <c r="O243" s="9" t="str">
        <f t="shared" si="28"/>
        <v>-</v>
      </c>
      <c r="P243" s="9" t="str">
        <f t="shared" si="28"/>
        <v>-</v>
      </c>
      <c r="Q243" s="9" t="str">
        <f t="shared" si="28"/>
        <v>-</v>
      </c>
      <c r="R243" s="9" t="str">
        <f t="shared" si="28"/>
        <v>-</v>
      </c>
      <c r="S243" s="9" t="str">
        <f t="shared" si="28"/>
        <v>-</v>
      </c>
      <c r="T243" s="9" t="str">
        <f t="shared" si="27"/>
        <v>-</v>
      </c>
      <c r="U243" s="9" t="str">
        <f t="shared" si="27"/>
        <v>-</v>
      </c>
      <c r="V243" s="9" t="str">
        <f t="shared" si="27"/>
        <v>-</v>
      </c>
      <c r="W243" s="9" t="str">
        <f t="shared" si="26"/>
        <v>-</v>
      </c>
      <c r="X243" s="9" t="str">
        <f t="shared" si="26"/>
        <v>-</v>
      </c>
      <c r="Y243" s="9" t="str">
        <f t="shared" si="26"/>
        <v>-</v>
      </c>
      <c r="Z243" s="9" t="str">
        <f t="shared" ref="Z243:AN243" si="29">IF(AND(OR(Z47&gt;=10,Z47&lt;=3),Z146="НЕТ"),"!!!","-")</f>
        <v>-</v>
      </c>
      <c r="AA243" s="9" t="str">
        <f t="shared" si="29"/>
        <v>-</v>
      </c>
      <c r="AB243" s="9" t="str">
        <f t="shared" si="29"/>
        <v>-</v>
      </c>
      <c r="AC243" s="9" t="str">
        <f t="shared" si="29"/>
        <v>-</v>
      </c>
      <c r="AD243" s="9" t="str">
        <f t="shared" si="29"/>
        <v>-</v>
      </c>
      <c r="AE243" s="9" t="str">
        <f t="shared" si="29"/>
        <v>-</v>
      </c>
      <c r="AF243" s="9" t="str">
        <f t="shared" si="29"/>
        <v>-</v>
      </c>
      <c r="AG243" s="9" t="str">
        <f t="shared" si="29"/>
        <v>-</v>
      </c>
      <c r="AH243" s="9" t="str">
        <f t="shared" si="29"/>
        <v>-</v>
      </c>
      <c r="AI243" s="9" t="str">
        <f t="shared" si="29"/>
        <v>-</v>
      </c>
      <c r="AJ243" s="9" t="str">
        <f t="shared" si="29"/>
        <v>-</v>
      </c>
      <c r="AK243" s="9" t="str">
        <f t="shared" si="29"/>
        <v>-</v>
      </c>
      <c r="AL243" s="9" t="str">
        <f t="shared" si="29"/>
        <v>-</v>
      </c>
      <c r="AM243" s="9" t="str">
        <f t="shared" si="29"/>
        <v>-</v>
      </c>
      <c r="AN243" s="9" t="str">
        <f t="shared" si="29"/>
        <v>-</v>
      </c>
      <c r="AO243" s="9" t="str">
        <f t="shared" si="27"/>
        <v>-</v>
      </c>
      <c r="AP243" s="9" t="str">
        <f t="shared" si="27"/>
        <v>-</v>
      </c>
      <c r="AQ243" s="9" t="str">
        <f t="shared" si="27"/>
        <v>-</v>
      </c>
      <c r="AR243" s="9" t="str">
        <f t="shared" si="27"/>
        <v>-</v>
      </c>
      <c r="AS243" s="9" t="str">
        <f t="shared" si="27"/>
        <v>-</v>
      </c>
      <c r="AT243" s="9" t="str">
        <f t="shared" si="27"/>
        <v>-</v>
      </c>
      <c r="AU243" s="9" t="str">
        <f t="shared" si="27"/>
        <v>-</v>
      </c>
      <c r="AV243" s="9" t="str">
        <f t="shared" si="27"/>
        <v>-</v>
      </c>
      <c r="AW243" s="9" t="str">
        <f t="shared" si="27"/>
        <v>-</v>
      </c>
      <c r="AX243" s="9" t="str">
        <f t="shared" si="27"/>
        <v>-</v>
      </c>
      <c r="AY243" s="9" t="str">
        <f t="shared" si="27"/>
        <v>-</v>
      </c>
      <c r="AZ243" s="9" t="str">
        <f t="shared" si="27"/>
        <v>-</v>
      </c>
      <c r="BA243" s="9" t="str">
        <f t="shared" si="27"/>
        <v>-</v>
      </c>
      <c r="BB243" s="9" t="str">
        <f t="shared" si="27"/>
        <v>-</v>
      </c>
      <c r="BC243" s="9" t="str">
        <f t="shared" si="27"/>
        <v>-</v>
      </c>
      <c r="BD243" s="9" t="str">
        <f t="shared" si="27"/>
        <v>-</v>
      </c>
      <c r="BE243" s="9" t="str">
        <f t="shared" si="27"/>
        <v>-</v>
      </c>
      <c r="BF243" s="9" t="str">
        <f t="shared" si="27"/>
        <v>-</v>
      </c>
      <c r="BG243" s="9" t="str">
        <f t="shared" si="27"/>
        <v>-</v>
      </c>
      <c r="BH243" s="37"/>
      <c r="BI243" s="114"/>
    </row>
    <row r="244" spans="1:61">
      <c r="A244" s="125">
        <f t="shared" si="16"/>
        <v>46</v>
      </c>
      <c r="B244" s="9" t="str">
        <f t="shared" si="28"/>
        <v>-</v>
      </c>
      <c r="C244" s="9" t="str">
        <f t="shared" si="28"/>
        <v>-</v>
      </c>
      <c r="D244" s="9" t="str">
        <f t="shared" si="28"/>
        <v>-</v>
      </c>
      <c r="E244" s="9" t="str">
        <f t="shared" si="28"/>
        <v>-</v>
      </c>
      <c r="F244" s="9" t="str">
        <f t="shared" si="28"/>
        <v>-</v>
      </c>
      <c r="G244" s="9" t="str">
        <f t="shared" si="28"/>
        <v>-</v>
      </c>
      <c r="H244" s="9" t="str">
        <f t="shared" si="28"/>
        <v>-</v>
      </c>
      <c r="I244" s="9" t="str">
        <f t="shared" si="28"/>
        <v>-</v>
      </c>
      <c r="J244" s="9" t="str">
        <f t="shared" si="28"/>
        <v>-</v>
      </c>
      <c r="K244" s="9" t="str">
        <f t="shared" si="28"/>
        <v>-</v>
      </c>
      <c r="L244" s="9" t="str">
        <f t="shared" si="28"/>
        <v>-</v>
      </c>
      <c r="M244" s="9" t="str">
        <f t="shared" si="28"/>
        <v>-</v>
      </c>
      <c r="N244" s="9" t="str">
        <f t="shared" si="28"/>
        <v>-</v>
      </c>
      <c r="O244" s="9" t="str">
        <f t="shared" si="28"/>
        <v>-</v>
      </c>
      <c r="P244" s="9" t="str">
        <f t="shared" si="28"/>
        <v>-</v>
      </c>
      <c r="Q244" s="9" t="str">
        <f t="shared" si="28"/>
        <v>-</v>
      </c>
      <c r="R244" s="9" t="str">
        <f t="shared" si="28"/>
        <v>-</v>
      </c>
      <c r="S244" s="9" t="str">
        <f t="shared" si="28"/>
        <v>-</v>
      </c>
      <c r="T244" s="9" t="str">
        <f t="shared" si="27"/>
        <v>-</v>
      </c>
      <c r="U244" s="9" t="str">
        <f t="shared" si="27"/>
        <v>-</v>
      </c>
      <c r="V244" s="9" t="str">
        <f t="shared" si="27"/>
        <v>-</v>
      </c>
      <c r="W244" s="9" t="str">
        <f t="shared" ref="W244:AN258" si="30">IF(AND(OR(W48&gt;=10,W48&lt;=3),W147="НЕТ"),"!!!","-")</f>
        <v>-</v>
      </c>
      <c r="X244" s="9" t="str">
        <f t="shared" si="30"/>
        <v>-</v>
      </c>
      <c r="Y244" s="9" t="str">
        <f t="shared" si="30"/>
        <v>-</v>
      </c>
      <c r="Z244" s="9" t="str">
        <f t="shared" si="30"/>
        <v>-</v>
      </c>
      <c r="AA244" s="9" t="str">
        <f t="shared" si="30"/>
        <v>-</v>
      </c>
      <c r="AB244" s="9" t="str">
        <f t="shared" si="30"/>
        <v>-</v>
      </c>
      <c r="AC244" s="9" t="str">
        <f t="shared" si="30"/>
        <v>-</v>
      </c>
      <c r="AD244" s="9" t="str">
        <f t="shared" si="30"/>
        <v>-</v>
      </c>
      <c r="AE244" s="9" t="str">
        <f t="shared" si="30"/>
        <v>-</v>
      </c>
      <c r="AF244" s="9" t="str">
        <f t="shared" si="30"/>
        <v>-</v>
      </c>
      <c r="AG244" s="9" t="str">
        <f t="shared" si="30"/>
        <v>-</v>
      </c>
      <c r="AH244" s="9" t="str">
        <f t="shared" si="30"/>
        <v>-</v>
      </c>
      <c r="AI244" s="9" t="str">
        <f t="shared" si="30"/>
        <v>-</v>
      </c>
      <c r="AJ244" s="9" t="str">
        <f t="shared" si="30"/>
        <v>-</v>
      </c>
      <c r="AK244" s="9" t="str">
        <f t="shared" si="30"/>
        <v>-</v>
      </c>
      <c r="AL244" s="9" t="str">
        <f t="shared" si="30"/>
        <v>-</v>
      </c>
      <c r="AM244" s="9" t="str">
        <f t="shared" si="30"/>
        <v>-</v>
      </c>
      <c r="AN244" s="9" t="str">
        <f t="shared" si="30"/>
        <v>-</v>
      </c>
      <c r="AO244" s="9" t="str">
        <f t="shared" si="27"/>
        <v>-</v>
      </c>
      <c r="AP244" s="9" t="str">
        <f t="shared" si="27"/>
        <v>-</v>
      </c>
      <c r="AQ244" s="9" t="str">
        <f t="shared" si="27"/>
        <v>-</v>
      </c>
      <c r="AR244" s="9" t="str">
        <f t="shared" si="27"/>
        <v>-</v>
      </c>
      <c r="AS244" s="9" t="str">
        <f t="shared" si="27"/>
        <v>-</v>
      </c>
      <c r="AT244" s="9" t="str">
        <f t="shared" si="27"/>
        <v>-</v>
      </c>
      <c r="AU244" s="9" t="str">
        <f t="shared" si="27"/>
        <v>-</v>
      </c>
      <c r="AV244" s="9" t="str">
        <f t="shared" si="27"/>
        <v>-</v>
      </c>
      <c r="AW244" s="9" t="str">
        <f t="shared" si="27"/>
        <v>-</v>
      </c>
      <c r="AX244" s="9" t="str">
        <f t="shared" si="27"/>
        <v>-</v>
      </c>
      <c r="AY244" s="9" t="str">
        <f t="shared" si="27"/>
        <v>-</v>
      </c>
      <c r="AZ244" s="9" t="str">
        <f t="shared" si="27"/>
        <v>-</v>
      </c>
      <c r="BA244" s="9" t="str">
        <f t="shared" si="27"/>
        <v>-</v>
      </c>
      <c r="BB244" s="9" t="str">
        <f t="shared" si="27"/>
        <v>-</v>
      </c>
      <c r="BC244" s="9" t="str">
        <f t="shared" si="27"/>
        <v>-</v>
      </c>
      <c r="BD244" s="9" t="str">
        <f t="shared" si="27"/>
        <v>-</v>
      </c>
      <c r="BE244" s="9" t="str">
        <f t="shared" si="27"/>
        <v>-</v>
      </c>
      <c r="BF244" s="9" t="str">
        <f t="shared" si="27"/>
        <v>-</v>
      </c>
      <c r="BG244" s="9" t="str">
        <f t="shared" si="27"/>
        <v>-</v>
      </c>
      <c r="BH244" s="37"/>
      <c r="BI244" s="114"/>
    </row>
    <row r="245" spans="1:61">
      <c r="A245" s="125">
        <f t="shared" si="16"/>
        <v>47</v>
      </c>
      <c r="B245" s="9" t="str">
        <f t="shared" si="28"/>
        <v>-</v>
      </c>
      <c r="C245" s="9" t="str">
        <f t="shared" si="28"/>
        <v>-</v>
      </c>
      <c r="D245" s="9" t="str">
        <f t="shared" si="28"/>
        <v>-</v>
      </c>
      <c r="E245" s="9" t="str">
        <f t="shared" si="28"/>
        <v>-</v>
      </c>
      <c r="F245" s="9" t="str">
        <f t="shared" si="28"/>
        <v>-</v>
      </c>
      <c r="G245" s="9" t="str">
        <f t="shared" si="28"/>
        <v>-</v>
      </c>
      <c r="H245" s="9" t="str">
        <f t="shared" si="28"/>
        <v>-</v>
      </c>
      <c r="I245" s="9" t="str">
        <f t="shared" si="28"/>
        <v>-</v>
      </c>
      <c r="J245" s="9" t="str">
        <f t="shared" si="28"/>
        <v>-</v>
      </c>
      <c r="K245" s="9" t="str">
        <f t="shared" si="28"/>
        <v>-</v>
      </c>
      <c r="L245" s="9" t="str">
        <f t="shared" si="28"/>
        <v>-</v>
      </c>
      <c r="M245" s="9" t="str">
        <f t="shared" si="28"/>
        <v>-</v>
      </c>
      <c r="N245" s="9" t="str">
        <f t="shared" si="28"/>
        <v>-</v>
      </c>
      <c r="O245" s="9" t="str">
        <f t="shared" si="28"/>
        <v>-</v>
      </c>
      <c r="P245" s="9" t="str">
        <f t="shared" si="28"/>
        <v>-</v>
      </c>
      <c r="Q245" s="9" t="str">
        <f t="shared" si="28"/>
        <v>-</v>
      </c>
      <c r="R245" s="9" t="str">
        <f t="shared" si="28"/>
        <v>-</v>
      </c>
      <c r="S245" s="9" t="str">
        <f t="shared" si="28"/>
        <v>-</v>
      </c>
      <c r="T245" s="9" t="str">
        <f t="shared" si="27"/>
        <v>-</v>
      </c>
      <c r="U245" s="9" t="str">
        <f t="shared" si="27"/>
        <v>-</v>
      </c>
      <c r="V245" s="9" t="str">
        <f t="shared" si="27"/>
        <v>-</v>
      </c>
      <c r="W245" s="9" t="str">
        <f t="shared" si="30"/>
        <v>-</v>
      </c>
      <c r="X245" s="9" t="str">
        <f t="shared" si="30"/>
        <v>-</v>
      </c>
      <c r="Y245" s="9" t="str">
        <f t="shared" si="30"/>
        <v>-</v>
      </c>
      <c r="Z245" s="9" t="str">
        <f t="shared" si="30"/>
        <v>-</v>
      </c>
      <c r="AA245" s="9" t="str">
        <f t="shared" si="30"/>
        <v>-</v>
      </c>
      <c r="AB245" s="9" t="str">
        <f t="shared" si="30"/>
        <v>-</v>
      </c>
      <c r="AC245" s="9" t="str">
        <f t="shared" si="30"/>
        <v>-</v>
      </c>
      <c r="AD245" s="9" t="str">
        <f t="shared" si="30"/>
        <v>-</v>
      </c>
      <c r="AE245" s="9" t="str">
        <f t="shared" si="30"/>
        <v>-</v>
      </c>
      <c r="AF245" s="9" t="str">
        <f t="shared" si="30"/>
        <v>-</v>
      </c>
      <c r="AG245" s="9" t="str">
        <f t="shared" si="30"/>
        <v>-</v>
      </c>
      <c r="AH245" s="9" t="str">
        <f t="shared" si="30"/>
        <v>-</v>
      </c>
      <c r="AI245" s="9" t="str">
        <f t="shared" si="30"/>
        <v>-</v>
      </c>
      <c r="AJ245" s="9" t="str">
        <f t="shared" si="30"/>
        <v>-</v>
      </c>
      <c r="AK245" s="9" t="str">
        <f t="shared" si="30"/>
        <v>-</v>
      </c>
      <c r="AL245" s="9" t="str">
        <f t="shared" si="30"/>
        <v>-</v>
      </c>
      <c r="AM245" s="9" t="str">
        <f t="shared" si="30"/>
        <v>-</v>
      </c>
      <c r="AN245" s="9" t="str">
        <f t="shared" si="30"/>
        <v>-</v>
      </c>
      <c r="AO245" s="9" t="str">
        <f t="shared" si="27"/>
        <v>-</v>
      </c>
      <c r="AP245" s="9" t="str">
        <f t="shared" si="27"/>
        <v>-</v>
      </c>
      <c r="AQ245" s="9" t="str">
        <f t="shared" si="27"/>
        <v>-</v>
      </c>
      <c r="AR245" s="9" t="str">
        <f t="shared" si="27"/>
        <v>-</v>
      </c>
      <c r="AS245" s="9" t="str">
        <f t="shared" si="27"/>
        <v>-</v>
      </c>
      <c r="AT245" s="9" t="str">
        <f t="shared" si="27"/>
        <v>-</v>
      </c>
      <c r="AU245" s="9" t="str">
        <f t="shared" si="27"/>
        <v>-</v>
      </c>
      <c r="AV245" s="9" t="str">
        <f t="shared" si="27"/>
        <v>-</v>
      </c>
      <c r="AW245" s="9" t="str">
        <f t="shared" si="27"/>
        <v>-</v>
      </c>
      <c r="AX245" s="9" t="str">
        <f t="shared" si="27"/>
        <v>-</v>
      </c>
      <c r="AY245" s="9" t="str">
        <f t="shared" si="27"/>
        <v>-</v>
      </c>
      <c r="AZ245" s="9" t="str">
        <f t="shared" si="27"/>
        <v>-</v>
      </c>
      <c r="BA245" s="9" t="str">
        <f t="shared" si="27"/>
        <v>-</v>
      </c>
      <c r="BB245" s="9" t="str">
        <f t="shared" si="27"/>
        <v>-</v>
      </c>
      <c r="BC245" s="9" t="str">
        <f t="shared" si="27"/>
        <v>-</v>
      </c>
      <c r="BD245" s="9" t="str">
        <f t="shared" si="27"/>
        <v>-</v>
      </c>
      <c r="BE245" s="9" t="str">
        <f t="shared" si="27"/>
        <v>-</v>
      </c>
      <c r="BF245" s="9" t="str">
        <f t="shared" si="27"/>
        <v>-</v>
      </c>
      <c r="BG245" s="9" t="str">
        <f t="shared" si="27"/>
        <v>-</v>
      </c>
      <c r="BH245" s="37"/>
      <c r="BI245" s="114"/>
    </row>
    <row r="246" spans="1:61">
      <c r="A246" s="125">
        <f t="shared" si="16"/>
        <v>48</v>
      </c>
      <c r="B246" s="9" t="str">
        <f t="shared" si="28"/>
        <v>-</v>
      </c>
      <c r="C246" s="9" t="str">
        <f t="shared" si="28"/>
        <v>-</v>
      </c>
      <c r="D246" s="9" t="str">
        <f t="shared" si="28"/>
        <v>-</v>
      </c>
      <c r="E246" s="9" t="str">
        <f t="shared" si="28"/>
        <v>-</v>
      </c>
      <c r="F246" s="9" t="str">
        <f t="shared" si="28"/>
        <v>-</v>
      </c>
      <c r="G246" s="9" t="str">
        <f t="shared" si="28"/>
        <v>-</v>
      </c>
      <c r="H246" s="9" t="str">
        <f t="shared" si="28"/>
        <v>-</v>
      </c>
      <c r="I246" s="9" t="str">
        <f t="shared" si="28"/>
        <v>-</v>
      </c>
      <c r="J246" s="9" t="str">
        <f t="shared" si="28"/>
        <v>-</v>
      </c>
      <c r="K246" s="9" t="str">
        <f t="shared" si="28"/>
        <v>-</v>
      </c>
      <c r="L246" s="9" t="str">
        <f t="shared" si="28"/>
        <v>-</v>
      </c>
      <c r="M246" s="9" t="str">
        <f t="shared" si="28"/>
        <v>-</v>
      </c>
      <c r="N246" s="9" t="str">
        <f t="shared" si="28"/>
        <v>-</v>
      </c>
      <c r="O246" s="9" t="str">
        <f t="shared" si="28"/>
        <v>-</v>
      </c>
      <c r="P246" s="9" t="str">
        <f t="shared" si="28"/>
        <v>-</v>
      </c>
      <c r="Q246" s="9" t="str">
        <f t="shared" si="28"/>
        <v>-</v>
      </c>
      <c r="R246" s="9" t="str">
        <f t="shared" si="28"/>
        <v>-</v>
      </c>
      <c r="S246" s="9" t="str">
        <f t="shared" si="28"/>
        <v>-</v>
      </c>
      <c r="T246" s="9" t="str">
        <f t="shared" si="27"/>
        <v>-</v>
      </c>
      <c r="U246" s="9" t="str">
        <f t="shared" si="27"/>
        <v>-</v>
      </c>
      <c r="V246" s="9" t="str">
        <f t="shared" si="27"/>
        <v>-</v>
      </c>
      <c r="W246" s="9" t="str">
        <f t="shared" si="30"/>
        <v>-</v>
      </c>
      <c r="X246" s="9" t="str">
        <f t="shared" si="30"/>
        <v>-</v>
      </c>
      <c r="Y246" s="9" t="str">
        <f t="shared" si="30"/>
        <v>-</v>
      </c>
      <c r="Z246" s="9" t="str">
        <f t="shared" si="30"/>
        <v>-</v>
      </c>
      <c r="AA246" s="9" t="str">
        <f t="shared" si="30"/>
        <v>-</v>
      </c>
      <c r="AB246" s="9" t="str">
        <f t="shared" si="30"/>
        <v>-</v>
      </c>
      <c r="AC246" s="9" t="str">
        <f t="shared" si="30"/>
        <v>-</v>
      </c>
      <c r="AD246" s="9" t="str">
        <f t="shared" si="30"/>
        <v>-</v>
      </c>
      <c r="AE246" s="9" t="str">
        <f t="shared" si="30"/>
        <v>-</v>
      </c>
      <c r="AF246" s="9" t="str">
        <f t="shared" si="30"/>
        <v>-</v>
      </c>
      <c r="AG246" s="9" t="str">
        <f t="shared" si="30"/>
        <v>-</v>
      </c>
      <c r="AH246" s="9" t="str">
        <f t="shared" si="30"/>
        <v>-</v>
      </c>
      <c r="AI246" s="9" t="str">
        <f t="shared" si="30"/>
        <v>-</v>
      </c>
      <c r="AJ246" s="9" t="str">
        <f t="shared" si="30"/>
        <v>-</v>
      </c>
      <c r="AK246" s="9" t="str">
        <f t="shared" si="30"/>
        <v>-</v>
      </c>
      <c r="AL246" s="9" t="str">
        <f t="shared" si="30"/>
        <v>-</v>
      </c>
      <c r="AM246" s="9" t="str">
        <f t="shared" si="30"/>
        <v>-</v>
      </c>
      <c r="AN246" s="9" t="str">
        <f t="shared" si="30"/>
        <v>-</v>
      </c>
      <c r="AO246" s="9" t="str">
        <f t="shared" si="27"/>
        <v>-</v>
      </c>
      <c r="AP246" s="9" t="str">
        <f t="shared" si="27"/>
        <v>-</v>
      </c>
      <c r="AQ246" s="9" t="str">
        <f t="shared" si="27"/>
        <v>-</v>
      </c>
      <c r="AR246" s="9" t="str">
        <f t="shared" si="27"/>
        <v>-</v>
      </c>
      <c r="AS246" s="9" t="str">
        <f t="shared" si="27"/>
        <v>-</v>
      </c>
      <c r="AT246" s="9" t="str">
        <f t="shared" si="27"/>
        <v>-</v>
      </c>
      <c r="AU246" s="9" t="str">
        <f t="shared" si="27"/>
        <v>-</v>
      </c>
      <c r="AV246" s="9" t="str">
        <f t="shared" si="27"/>
        <v>-</v>
      </c>
      <c r="AW246" s="9" t="str">
        <f t="shared" si="27"/>
        <v>-</v>
      </c>
      <c r="AX246" s="9" t="str">
        <f t="shared" si="27"/>
        <v>-</v>
      </c>
      <c r="AY246" s="9" t="str">
        <f t="shared" si="27"/>
        <v>-</v>
      </c>
      <c r="AZ246" s="9" t="str">
        <f t="shared" si="27"/>
        <v>-</v>
      </c>
      <c r="BA246" s="9" t="str">
        <f t="shared" si="27"/>
        <v>-</v>
      </c>
      <c r="BB246" s="9" t="str">
        <f t="shared" si="27"/>
        <v>-</v>
      </c>
      <c r="BC246" s="9" t="str">
        <f t="shared" si="27"/>
        <v>-</v>
      </c>
      <c r="BD246" s="9" t="str">
        <f t="shared" si="27"/>
        <v>-</v>
      </c>
      <c r="BE246" s="9" t="str">
        <f t="shared" si="27"/>
        <v>-</v>
      </c>
      <c r="BF246" s="9" t="str">
        <f t="shared" si="27"/>
        <v>-</v>
      </c>
      <c r="BG246" s="9" t="str">
        <f t="shared" si="27"/>
        <v>-</v>
      </c>
      <c r="BH246" s="37"/>
      <c r="BI246" s="114"/>
    </row>
    <row r="247" spans="1:61">
      <c r="A247" s="125">
        <f t="shared" si="16"/>
        <v>49</v>
      </c>
      <c r="B247" s="9" t="str">
        <f t="shared" si="28"/>
        <v>-</v>
      </c>
      <c r="C247" s="9" t="str">
        <f t="shared" si="28"/>
        <v>-</v>
      </c>
      <c r="D247" s="9" t="str">
        <f t="shared" si="28"/>
        <v>-</v>
      </c>
      <c r="E247" s="9" t="str">
        <f t="shared" si="28"/>
        <v>-</v>
      </c>
      <c r="F247" s="9" t="str">
        <f t="shared" si="28"/>
        <v>-</v>
      </c>
      <c r="G247" s="9" t="str">
        <f t="shared" si="28"/>
        <v>-</v>
      </c>
      <c r="H247" s="9" t="str">
        <f t="shared" si="28"/>
        <v>-</v>
      </c>
      <c r="I247" s="9" t="str">
        <f t="shared" si="28"/>
        <v>-</v>
      </c>
      <c r="J247" s="9" t="str">
        <f t="shared" si="28"/>
        <v>-</v>
      </c>
      <c r="K247" s="9" t="str">
        <f t="shared" si="28"/>
        <v>-</v>
      </c>
      <c r="L247" s="9" t="str">
        <f t="shared" si="28"/>
        <v>-</v>
      </c>
      <c r="M247" s="9" t="str">
        <f t="shared" si="28"/>
        <v>-</v>
      </c>
      <c r="N247" s="9" t="str">
        <f t="shared" si="28"/>
        <v>-</v>
      </c>
      <c r="O247" s="9" t="str">
        <f t="shared" si="28"/>
        <v>-</v>
      </c>
      <c r="P247" s="9" t="str">
        <f t="shared" si="28"/>
        <v>-</v>
      </c>
      <c r="Q247" s="9" t="str">
        <f t="shared" si="28"/>
        <v>-</v>
      </c>
      <c r="R247" s="9" t="str">
        <f t="shared" si="28"/>
        <v>-</v>
      </c>
      <c r="S247" s="9" t="str">
        <f t="shared" si="28"/>
        <v>-</v>
      </c>
      <c r="T247" s="9" t="str">
        <f t="shared" si="27"/>
        <v>-</v>
      </c>
      <c r="U247" s="9" t="str">
        <f t="shared" si="27"/>
        <v>-</v>
      </c>
      <c r="V247" s="9" t="str">
        <f t="shared" si="27"/>
        <v>-</v>
      </c>
      <c r="W247" s="9" t="str">
        <f t="shared" si="30"/>
        <v>-</v>
      </c>
      <c r="X247" s="9" t="str">
        <f t="shared" si="30"/>
        <v>-</v>
      </c>
      <c r="Y247" s="9" t="str">
        <f t="shared" si="30"/>
        <v>-</v>
      </c>
      <c r="Z247" s="9" t="str">
        <f t="shared" si="30"/>
        <v>-</v>
      </c>
      <c r="AA247" s="9" t="str">
        <f t="shared" si="30"/>
        <v>-</v>
      </c>
      <c r="AB247" s="9" t="str">
        <f t="shared" si="30"/>
        <v>-</v>
      </c>
      <c r="AC247" s="9" t="str">
        <f t="shared" si="30"/>
        <v>-</v>
      </c>
      <c r="AD247" s="9" t="str">
        <f t="shared" si="30"/>
        <v>-</v>
      </c>
      <c r="AE247" s="9" t="str">
        <f t="shared" si="30"/>
        <v>-</v>
      </c>
      <c r="AF247" s="9" t="str">
        <f t="shared" si="30"/>
        <v>!!!</v>
      </c>
      <c r="AG247" s="9" t="str">
        <f t="shared" si="30"/>
        <v>-</v>
      </c>
      <c r="AH247" s="9" t="str">
        <f t="shared" si="30"/>
        <v>-</v>
      </c>
      <c r="AI247" s="9" t="str">
        <f t="shared" si="30"/>
        <v>-</v>
      </c>
      <c r="AJ247" s="9" t="str">
        <f t="shared" si="30"/>
        <v>-</v>
      </c>
      <c r="AK247" s="9" t="str">
        <f t="shared" si="30"/>
        <v>-</v>
      </c>
      <c r="AL247" s="9" t="str">
        <f t="shared" si="30"/>
        <v>-</v>
      </c>
      <c r="AM247" s="9" t="str">
        <f t="shared" si="30"/>
        <v>-</v>
      </c>
      <c r="AN247" s="9" t="str">
        <f t="shared" si="30"/>
        <v>-</v>
      </c>
      <c r="AO247" s="9" t="str">
        <f t="shared" si="27"/>
        <v>-</v>
      </c>
      <c r="AP247" s="9" t="str">
        <f t="shared" si="27"/>
        <v>-</v>
      </c>
      <c r="AQ247" s="9" t="str">
        <f t="shared" si="27"/>
        <v>-</v>
      </c>
      <c r="AR247" s="9" t="str">
        <f t="shared" si="27"/>
        <v>-</v>
      </c>
      <c r="AS247" s="9" t="str">
        <f t="shared" si="27"/>
        <v>-</v>
      </c>
      <c r="AT247" s="9" t="str">
        <f t="shared" si="27"/>
        <v>-</v>
      </c>
      <c r="AU247" s="9" t="str">
        <f t="shared" si="27"/>
        <v>-</v>
      </c>
      <c r="AV247" s="9" t="str">
        <f t="shared" si="27"/>
        <v>-</v>
      </c>
      <c r="AW247" s="9" t="str">
        <f t="shared" si="27"/>
        <v>-</v>
      </c>
      <c r="AX247" s="9" t="str">
        <f t="shared" si="27"/>
        <v>-</v>
      </c>
      <c r="AY247" s="9" t="str">
        <f t="shared" si="27"/>
        <v>-</v>
      </c>
      <c r="AZ247" s="9" t="str">
        <f t="shared" si="27"/>
        <v>-</v>
      </c>
      <c r="BA247" s="9" t="str">
        <f t="shared" si="27"/>
        <v>-</v>
      </c>
      <c r="BB247" s="9" t="str">
        <f t="shared" ref="T247:BG259" si="31">IF(AND(OR(BB51&gt;=10,BB51&lt;=3),BB150="НЕТ"),"!!!","-")</f>
        <v>-</v>
      </c>
      <c r="BC247" s="9" t="str">
        <f t="shared" si="31"/>
        <v>-</v>
      </c>
      <c r="BD247" s="9" t="str">
        <f t="shared" si="31"/>
        <v>-</v>
      </c>
      <c r="BE247" s="9" t="str">
        <f t="shared" si="31"/>
        <v>-</v>
      </c>
      <c r="BF247" s="9" t="str">
        <f t="shared" si="31"/>
        <v>-</v>
      </c>
      <c r="BG247" s="9" t="str">
        <f t="shared" si="31"/>
        <v>-</v>
      </c>
      <c r="BH247" s="37"/>
      <c r="BI247" s="114"/>
    </row>
    <row r="248" spans="1:61">
      <c r="A248" s="125">
        <f t="shared" si="16"/>
        <v>50</v>
      </c>
      <c r="B248" s="9" t="str">
        <f t="shared" si="28"/>
        <v>-</v>
      </c>
      <c r="C248" s="9" t="str">
        <f t="shared" si="28"/>
        <v>-</v>
      </c>
      <c r="D248" s="9" t="str">
        <f t="shared" si="28"/>
        <v>-</v>
      </c>
      <c r="E248" s="9" t="str">
        <f t="shared" si="28"/>
        <v>-</v>
      </c>
      <c r="F248" s="9" t="str">
        <f t="shared" si="28"/>
        <v>-</v>
      </c>
      <c r="G248" s="9" t="str">
        <f t="shared" si="28"/>
        <v>-</v>
      </c>
      <c r="H248" s="9" t="str">
        <f t="shared" si="28"/>
        <v>-</v>
      </c>
      <c r="I248" s="9" t="str">
        <f t="shared" si="28"/>
        <v>-</v>
      </c>
      <c r="J248" s="9" t="str">
        <f t="shared" si="28"/>
        <v>-</v>
      </c>
      <c r="K248" s="9" t="str">
        <f t="shared" si="28"/>
        <v>-</v>
      </c>
      <c r="L248" s="9" t="str">
        <f t="shared" si="28"/>
        <v>-</v>
      </c>
      <c r="M248" s="9" t="str">
        <f t="shared" si="28"/>
        <v>-</v>
      </c>
      <c r="N248" s="9" t="str">
        <f t="shared" si="28"/>
        <v>-</v>
      </c>
      <c r="O248" s="9" t="str">
        <f t="shared" si="28"/>
        <v>-</v>
      </c>
      <c r="P248" s="9" t="str">
        <f t="shared" si="28"/>
        <v>-</v>
      </c>
      <c r="Q248" s="9" t="str">
        <f t="shared" si="28"/>
        <v>-</v>
      </c>
      <c r="R248" s="9" t="str">
        <f t="shared" si="28"/>
        <v>-</v>
      </c>
      <c r="S248" s="9" t="str">
        <f t="shared" si="28"/>
        <v>-</v>
      </c>
      <c r="T248" s="9" t="str">
        <f t="shared" si="31"/>
        <v>-</v>
      </c>
      <c r="U248" s="9" t="str">
        <f t="shared" si="31"/>
        <v>-</v>
      </c>
      <c r="V248" s="9" t="str">
        <f t="shared" si="31"/>
        <v>-</v>
      </c>
      <c r="W248" s="9" t="str">
        <f t="shared" si="30"/>
        <v>-</v>
      </c>
      <c r="X248" s="9" t="str">
        <f t="shared" si="30"/>
        <v>-</v>
      </c>
      <c r="Y248" s="9" t="str">
        <f t="shared" si="30"/>
        <v>-</v>
      </c>
      <c r="Z248" s="9" t="str">
        <f t="shared" si="30"/>
        <v>-</v>
      </c>
      <c r="AA248" s="9" t="str">
        <f t="shared" si="30"/>
        <v>-</v>
      </c>
      <c r="AB248" s="9" t="str">
        <f t="shared" si="30"/>
        <v>-</v>
      </c>
      <c r="AC248" s="9" t="str">
        <f t="shared" si="30"/>
        <v>-</v>
      </c>
      <c r="AD248" s="9" t="str">
        <f t="shared" si="30"/>
        <v>-</v>
      </c>
      <c r="AE248" s="9" t="str">
        <f t="shared" si="30"/>
        <v>-</v>
      </c>
      <c r="AF248" s="9" t="str">
        <f t="shared" si="30"/>
        <v>-</v>
      </c>
      <c r="AG248" s="9" t="str">
        <f t="shared" si="30"/>
        <v>-</v>
      </c>
      <c r="AH248" s="9" t="str">
        <f t="shared" si="30"/>
        <v>-</v>
      </c>
      <c r="AI248" s="9" t="str">
        <f t="shared" si="30"/>
        <v>-</v>
      </c>
      <c r="AJ248" s="9" t="str">
        <f t="shared" si="30"/>
        <v>-</v>
      </c>
      <c r="AK248" s="9" t="str">
        <f t="shared" si="30"/>
        <v>-</v>
      </c>
      <c r="AL248" s="9" t="str">
        <f t="shared" si="30"/>
        <v>-</v>
      </c>
      <c r="AM248" s="9" t="str">
        <f t="shared" si="30"/>
        <v>-</v>
      </c>
      <c r="AN248" s="9" t="str">
        <f t="shared" si="30"/>
        <v>-</v>
      </c>
      <c r="AO248" s="9" t="str">
        <f t="shared" si="31"/>
        <v>-</v>
      </c>
      <c r="AP248" s="9" t="str">
        <f t="shared" si="31"/>
        <v>-</v>
      </c>
      <c r="AQ248" s="9" t="str">
        <f t="shared" si="31"/>
        <v>-</v>
      </c>
      <c r="AR248" s="9" t="str">
        <f t="shared" si="31"/>
        <v>-</v>
      </c>
      <c r="AS248" s="9" t="str">
        <f t="shared" si="31"/>
        <v>-</v>
      </c>
      <c r="AT248" s="9" t="str">
        <f t="shared" si="31"/>
        <v>-</v>
      </c>
      <c r="AU248" s="9" t="str">
        <f t="shared" si="31"/>
        <v>-</v>
      </c>
      <c r="AV248" s="9" t="str">
        <f t="shared" si="31"/>
        <v>-</v>
      </c>
      <c r="AW248" s="9" t="str">
        <f t="shared" si="31"/>
        <v>-</v>
      </c>
      <c r="AX248" s="9" t="str">
        <f t="shared" si="31"/>
        <v>-</v>
      </c>
      <c r="AY248" s="9" t="str">
        <f t="shared" si="31"/>
        <v>-</v>
      </c>
      <c r="AZ248" s="9" t="str">
        <f t="shared" si="31"/>
        <v>-</v>
      </c>
      <c r="BA248" s="9" t="str">
        <f t="shared" si="31"/>
        <v>-</v>
      </c>
      <c r="BB248" s="9" t="str">
        <f t="shared" si="31"/>
        <v>-</v>
      </c>
      <c r="BC248" s="9" t="str">
        <f t="shared" si="31"/>
        <v>-</v>
      </c>
      <c r="BD248" s="9" t="str">
        <f t="shared" si="31"/>
        <v>-</v>
      </c>
      <c r="BE248" s="9" t="str">
        <f t="shared" si="31"/>
        <v>-</v>
      </c>
      <c r="BF248" s="9" t="str">
        <f t="shared" si="31"/>
        <v>-</v>
      </c>
      <c r="BG248" s="9" t="str">
        <f t="shared" si="31"/>
        <v>-</v>
      </c>
      <c r="BH248" s="37"/>
      <c r="BI248" s="114"/>
    </row>
    <row r="249" spans="1:61">
      <c r="A249" s="125">
        <f t="shared" si="16"/>
        <v>51</v>
      </c>
      <c r="B249" s="9" t="str">
        <f t="shared" si="28"/>
        <v>-</v>
      </c>
      <c r="C249" s="9" t="str">
        <f t="shared" si="28"/>
        <v>-</v>
      </c>
      <c r="D249" s="9" t="str">
        <f t="shared" si="28"/>
        <v>-</v>
      </c>
      <c r="E249" s="9" t="str">
        <f t="shared" si="28"/>
        <v>-</v>
      </c>
      <c r="F249" s="9" t="str">
        <f t="shared" si="28"/>
        <v>-</v>
      </c>
      <c r="G249" s="9" t="str">
        <f t="shared" si="28"/>
        <v>-</v>
      </c>
      <c r="H249" s="9" t="str">
        <f t="shared" si="28"/>
        <v>-</v>
      </c>
      <c r="I249" s="9" t="str">
        <f t="shared" si="28"/>
        <v>-</v>
      </c>
      <c r="J249" s="9" t="str">
        <f t="shared" si="28"/>
        <v>-</v>
      </c>
      <c r="K249" s="9" t="str">
        <f t="shared" si="28"/>
        <v>-</v>
      </c>
      <c r="L249" s="9" t="str">
        <f t="shared" si="28"/>
        <v>-</v>
      </c>
      <c r="M249" s="9" t="str">
        <f t="shared" si="28"/>
        <v>-</v>
      </c>
      <c r="N249" s="9" t="str">
        <f t="shared" si="28"/>
        <v>-</v>
      </c>
      <c r="O249" s="9" t="str">
        <f t="shared" si="28"/>
        <v>-</v>
      </c>
      <c r="P249" s="9" t="str">
        <f t="shared" si="28"/>
        <v>-</v>
      </c>
      <c r="Q249" s="9" t="str">
        <f t="shared" si="28"/>
        <v>-</v>
      </c>
      <c r="R249" s="9" t="str">
        <f t="shared" si="28"/>
        <v>-</v>
      </c>
      <c r="S249" s="9" t="str">
        <f t="shared" si="28"/>
        <v>-</v>
      </c>
      <c r="T249" s="9" t="str">
        <f t="shared" si="31"/>
        <v>-</v>
      </c>
      <c r="U249" s="9" t="str">
        <f t="shared" si="31"/>
        <v>-</v>
      </c>
      <c r="V249" s="9" t="str">
        <f t="shared" si="31"/>
        <v>-</v>
      </c>
      <c r="W249" s="9" t="str">
        <f t="shared" si="30"/>
        <v>-</v>
      </c>
      <c r="X249" s="9" t="str">
        <f t="shared" si="30"/>
        <v>-</v>
      </c>
      <c r="Y249" s="9" t="str">
        <f t="shared" si="30"/>
        <v>-</v>
      </c>
      <c r="Z249" s="9" t="str">
        <f t="shared" si="30"/>
        <v>-</v>
      </c>
      <c r="AA249" s="9" t="str">
        <f t="shared" si="30"/>
        <v>-</v>
      </c>
      <c r="AB249" s="9" t="str">
        <f t="shared" si="30"/>
        <v>-</v>
      </c>
      <c r="AC249" s="9" t="str">
        <f t="shared" si="30"/>
        <v>-</v>
      </c>
      <c r="AD249" s="9" t="str">
        <f t="shared" si="30"/>
        <v>!!!</v>
      </c>
      <c r="AE249" s="9" t="str">
        <f t="shared" si="30"/>
        <v>-</v>
      </c>
      <c r="AF249" s="9" t="str">
        <f t="shared" si="30"/>
        <v>-</v>
      </c>
      <c r="AG249" s="9" t="str">
        <f t="shared" si="30"/>
        <v>-</v>
      </c>
      <c r="AH249" s="9" t="str">
        <f t="shared" si="30"/>
        <v>-</v>
      </c>
      <c r="AI249" s="9" t="str">
        <f t="shared" si="30"/>
        <v>-</v>
      </c>
      <c r="AJ249" s="9" t="str">
        <f t="shared" si="30"/>
        <v>-</v>
      </c>
      <c r="AK249" s="9" t="str">
        <f t="shared" si="30"/>
        <v>-</v>
      </c>
      <c r="AL249" s="9" t="str">
        <f t="shared" si="30"/>
        <v>-</v>
      </c>
      <c r="AM249" s="9" t="str">
        <f t="shared" si="30"/>
        <v>-</v>
      </c>
      <c r="AN249" s="9" t="str">
        <f t="shared" si="30"/>
        <v>-</v>
      </c>
      <c r="AO249" s="9" t="str">
        <f t="shared" si="31"/>
        <v>-</v>
      </c>
      <c r="AP249" s="9" t="str">
        <f t="shared" si="31"/>
        <v>-</v>
      </c>
      <c r="AQ249" s="9" t="str">
        <f t="shared" si="31"/>
        <v>-</v>
      </c>
      <c r="AR249" s="9" t="str">
        <f t="shared" si="31"/>
        <v>-</v>
      </c>
      <c r="AS249" s="9" t="str">
        <f t="shared" si="31"/>
        <v>-</v>
      </c>
      <c r="AT249" s="9" t="str">
        <f t="shared" si="31"/>
        <v>-</v>
      </c>
      <c r="AU249" s="9" t="str">
        <f t="shared" si="31"/>
        <v>-</v>
      </c>
      <c r="AV249" s="9" t="str">
        <f t="shared" si="31"/>
        <v>-</v>
      </c>
      <c r="AW249" s="9" t="str">
        <f t="shared" si="31"/>
        <v>-</v>
      </c>
      <c r="AX249" s="9" t="str">
        <f t="shared" si="31"/>
        <v>-</v>
      </c>
      <c r="AY249" s="9" t="str">
        <f t="shared" si="31"/>
        <v>-</v>
      </c>
      <c r="AZ249" s="9" t="str">
        <f t="shared" si="31"/>
        <v>-</v>
      </c>
      <c r="BA249" s="9" t="str">
        <f t="shared" si="31"/>
        <v>-</v>
      </c>
      <c r="BB249" s="9" t="str">
        <f t="shared" si="31"/>
        <v>-</v>
      </c>
      <c r="BC249" s="9" t="str">
        <f t="shared" si="31"/>
        <v>-</v>
      </c>
      <c r="BD249" s="9" t="str">
        <f t="shared" si="31"/>
        <v>-</v>
      </c>
      <c r="BE249" s="9" t="str">
        <f t="shared" si="31"/>
        <v>-</v>
      </c>
      <c r="BF249" s="9" t="str">
        <f t="shared" si="31"/>
        <v>-</v>
      </c>
      <c r="BG249" s="9" t="str">
        <f t="shared" si="31"/>
        <v>-</v>
      </c>
      <c r="BH249" s="37"/>
      <c r="BI249" s="114"/>
    </row>
    <row r="250" spans="1:61">
      <c r="A250" s="125">
        <f t="shared" si="16"/>
        <v>52</v>
      </c>
      <c r="B250" s="9" t="str">
        <f t="shared" si="28"/>
        <v>-</v>
      </c>
      <c r="C250" s="9" t="str">
        <f t="shared" si="28"/>
        <v>-</v>
      </c>
      <c r="D250" s="9" t="str">
        <f t="shared" si="28"/>
        <v>-</v>
      </c>
      <c r="E250" s="9" t="str">
        <f t="shared" si="28"/>
        <v>-</v>
      </c>
      <c r="F250" s="9" t="str">
        <f t="shared" si="28"/>
        <v>-</v>
      </c>
      <c r="G250" s="9" t="str">
        <f t="shared" si="28"/>
        <v>-</v>
      </c>
      <c r="H250" s="9" t="str">
        <f t="shared" si="28"/>
        <v>-</v>
      </c>
      <c r="I250" s="9" t="str">
        <f t="shared" si="28"/>
        <v>-</v>
      </c>
      <c r="J250" s="9" t="str">
        <f t="shared" si="28"/>
        <v>-</v>
      </c>
      <c r="K250" s="9" t="str">
        <f t="shared" si="28"/>
        <v>-</v>
      </c>
      <c r="L250" s="9" t="str">
        <f t="shared" si="28"/>
        <v>-</v>
      </c>
      <c r="M250" s="9" t="str">
        <f t="shared" si="28"/>
        <v>-</v>
      </c>
      <c r="N250" s="9" t="str">
        <f t="shared" si="28"/>
        <v>-</v>
      </c>
      <c r="O250" s="9" t="str">
        <f t="shared" si="28"/>
        <v>-</v>
      </c>
      <c r="P250" s="9" t="str">
        <f t="shared" si="28"/>
        <v>-</v>
      </c>
      <c r="Q250" s="9" t="str">
        <f t="shared" si="28"/>
        <v>-</v>
      </c>
      <c r="R250" s="9" t="str">
        <f t="shared" si="28"/>
        <v>-</v>
      </c>
      <c r="S250" s="9" t="str">
        <f t="shared" si="28"/>
        <v>-</v>
      </c>
      <c r="T250" s="9" t="str">
        <f t="shared" si="31"/>
        <v>-</v>
      </c>
      <c r="U250" s="9" t="str">
        <f t="shared" si="31"/>
        <v>-</v>
      </c>
      <c r="V250" s="9" t="str">
        <f t="shared" si="31"/>
        <v>-</v>
      </c>
      <c r="W250" s="9" t="str">
        <f t="shared" si="30"/>
        <v>-</v>
      </c>
      <c r="X250" s="9" t="str">
        <f t="shared" si="30"/>
        <v>-</v>
      </c>
      <c r="Y250" s="9" t="str">
        <f t="shared" si="30"/>
        <v>-</v>
      </c>
      <c r="Z250" s="9" t="str">
        <f t="shared" si="30"/>
        <v>-</v>
      </c>
      <c r="AA250" s="9" t="str">
        <f t="shared" si="30"/>
        <v>-</v>
      </c>
      <c r="AB250" s="9" t="str">
        <f t="shared" si="30"/>
        <v>-</v>
      </c>
      <c r="AC250" s="9" t="str">
        <f t="shared" si="30"/>
        <v>-</v>
      </c>
      <c r="AD250" s="9" t="str">
        <f t="shared" si="30"/>
        <v>-</v>
      </c>
      <c r="AE250" s="9" t="str">
        <f t="shared" si="30"/>
        <v>-</v>
      </c>
      <c r="AF250" s="9" t="str">
        <f t="shared" si="30"/>
        <v>-</v>
      </c>
      <c r="AG250" s="9" t="str">
        <f t="shared" si="30"/>
        <v>-</v>
      </c>
      <c r="AH250" s="9" t="str">
        <f t="shared" si="30"/>
        <v>-</v>
      </c>
      <c r="AI250" s="9" t="str">
        <f t="shared" si="30"/>
        <v>-</v>
      </c>
      <c r="AJ250" s="9" t="str">
        <f t="shared" si="30"/>
        <v>-</v>
      </c>
      <c r="AK250" s="9" t="str">
        <f t="shared" si="30"/>
        <v>-</v>
      </c>
      <c r="AL250" s="9" t="str">
        <f t="shared" si="30"/>
        <v>-</v>
      </c>
      <c r="AM250" s="9" t="str">
        <f t="shared" si="30"/>
        <v>-</v>
      </c>
      <c r="AN250" s="9" t="str">
        <f t="shared" si="30"/>
        <v>-</v>
      </c>
      <c r="AO250" s="9" t="str">
        <f t="shared" si="31"/>
        <v>-</v>
      </c>
      <c r="AP250" s="9" t="str">
        <f t="shared" si="31"/>
        <v>-</v>
      </c>
      <c r="AQ250" s="9" t="str">
        <f t="shared" si="31"/>
        <v>-</v>
      </c>
      <c r="AR250" s="9" t="str">
        <f t="shared" si="31"/>
        <v>-</v>
      </c>
      <c r="AS250" s="9" t="str">
        <f t="shared" si="31"/>
        <v>-</v>
      </c>
      <c r="AT250" s="9" t="str">
        <f t="shared" si="31"/>
        <v>-</v>
      </c>
      <c r="AU250" s="9" t="str">
        <f t="shared" si="31"/>
        <v>-</v>
      </c>
      <c r="AV250" s="9" t="str">
        <f t="shared" si="31"/>
        <v>-</v>
      </c>
      <c r="AW250" s="9" t="str">
        <f t="shared" si="31"/>
        <v>-</v>
      </c>
      <c r="AX250" s="9" t="str">
        <f t="shared" si="31"/>
        <v>-</v>
      </c>
      <c r="AY250" s="9" t="str">
        <f t="shared" si="31"/>
        <v>-</v>
      </c>
      <c r="AZ250" s="9" t="str">
        <f t="shared" si="31"/>
        <v>-</v>
      </c>
      <c r="BA250" s="9" t="str">
        <f t="shared" si="31"/>
        <v>-</v>
      </c>
      <c r="BB250" s="9" t="str">
        <f t="shared" si="31"/>
        <v>-</v>
      </c>
      <c r="BC250" s="9" t="str">
        <f t="shared" si="31"/>
        <v>-</v>
      </c>
      <c r="BD250" s="9" t="str">
        <f t="shared" si="31"/>
        <v>-</v>
      </c>
      <c r="BE250" s="9" t="str">
        <f t="shared" si="31"/>
        <v>-</v>
      </c>
      <c r="BF250" s="9" t="str">
        <f t="shared" si="31"/>
        <v>-</v>
      </c>
      <c r="BG250" s="9" t="str">
        <f t="shared" si="31"/>
        <v>-</v>
      </c>
      <c r="BH250" s="37"/>
      <c r="BI250" s="114"/>
    </row>
    <row r="251" spans="1:61">
      <c r="A251" s="125">
        <f t="shared" si="16"/>
        <v>53</v>
      </c>
      <c r="B251" s="9" t="str">
        <f t="shared" si="28"/>
        <v>-</v>
      </c>
      <c r="C251" s="9" t="str">
        <f t="shared" si="28"/>
        <v>-</v>
      </c>
      <c r="D251" s="9" t="str">
        <f t="shared" si="28"/>
        <v>-</v>
      </c>
      <c r="E251" s="9" t="str">
        <f t="shared" si="28"/>
        <v>-</v>
      </c>
      <c r="F251" s="9" t="str">
        <f t="shared" si="28"/>
        <v>-</v>
      </c>
      <c r="G251" s="9" t="str">
        <f t="shared" si="28"/>
        <v>-</v>
      </c>
      <c r="H251" s="9" t="str">
        <f t="shared" si="28"/>
        <v>-</v>
      </c>
      <c r="I251" s="9" t="str">
        <f t="shared" si="28"/>
        <v>-</v>
      </c>
      <c r="J251" s="9" t="str">
        <f t="shared" si="28"/>
        <v>-</v>
      </c>
      <c r="K251" s="9" t="str">
        <f t="shared" si="28"/>
        <v>-</v>
      </c>
      <c r="L251" s="9" t="str">
        <f t="shared" si="28"/>
        <v>-</v>
      </c>
      <c r="M251" s="9" t="str">
        <f t="shared" si="28"/>
        <v>-</v>
      </c>
      <c r="N251" s="9" t="str">
        <f t="shared" si="28"/>
        <v>-</v>
      </c>
      <c r="O251" s="9" t="str">
        <f t="shared" si="28"/>
        <v>-</v>
      </c>
      <c r="P251" s="9" t="str">
        <f t="shared" si="28"/>
        <v>-</v>
      </c>
      <c r="Q251" s="9" t="str">
        <f t="shared" si="28"/>
        <v>-</v>
      </c>
      <c r="R251" s="9" t="str">
        <f t="shared" si="28"/>
        <v>-</v>
      </c>
      <c r="S251" s="9" t="str">
        <f t="shared" si="28"/>
        <v>-</v>
      </c>
      <c r="T251" s="9" t="str">
        <f t="shared" si="31"/>
        <v>-</v>
      </c>
      <c r="U251" s="9" t="str">
        <f t="shared" si="31"/>
        <v>-</v>
      </c>
      <c r="V251" s="9" t="str">
        <f t="shared" si="31"/>
        <v>-</v>
      </c>
      <c r="W251" s="9" t="str">
        <f t="shared" si="30"/>
        <v>-</v>
      </c>
      <c r="X251" s="9" t="str">
        <f t="shared" si="30"/>
        <v>-</v>
      </c>
      <c r="Y251" s="9" t="str">
        <f t="shared" si="30"/>
        <v>-</v>
      </c>
      <c r="Z251" s="9" t="str">
        <f t="shared" si="30"/>
        <v>-</v>
      </c>
      <c r="AA251" s="9" t="str">
        <f t="shared" si="30"/>
        <v>-</v>
      </c>
      <c r="AB251" s="9" t="str">
        <f t="shared" si="30"/>
        <v>-</v>
      </c>
      <c r="AC251" s="9" t="str">
        <f t="shared" si="30"/>
        <v>-</v>
      </c>
      <c r="AD251" s="9" t="str">
        <f t="shared" si="30"/>
        <v>-</v>
      </c>
      <c r="AE251" s="9" t="str">
        <f t="shared" si="30"/>
        <v>-</v>
      </c>
      <c r="AF251" s="9" t="str">
        <f t="shared" si="30"/>
        <v>-</v>
      </c>
      <c r="AG251" s="9" t="str">
        <f t="shared" si="30"/>
        <v>-</v>
      </c>
      <c r="AH251" s="9" t="str">
        <f t="shared" si="30"/>
        <v>-</v>
      </c>
      <c r="AI251" s="9" t="str">
        <f t="shared" si="30"/>
        <v>-</v>
      </c>
      <c r="AJ251" s="9" t="str">
        <f t="shared" si="30"/>
        <v>-</v>
      </c>
      <c r="AK251" s="9" t="str">
        <f t="shared" si="30"/>
        <v>-</v>
      </c>
      <c r="AL251" s="9" t="str">
        <f t="shared" si="30"/>
        <v>-</v>
      </c>
      <c r="AM251" s="9" t="str">
        <f t="shared" si="30"/>
        <v>-</v>
      </c>
      <c r="AN251" s="9" t="str">
        <f t="shared" si="30"/>
        <v>-</v>
      </c>
      <c r="AO251" s="9" t="str">
        <f t="shared" si="31"/>
        <v>-</v>
      </c>
      <c r="AP251" s="9" t="str">
        <f t="shared" si="31"/>
        <v>-</v>
      </c>
      <c r="AQ251" s="9" t="str">
        <f t="shared" si="31"/>
        <v>-</v>
      </c>
      <c r="AR251" s="9" t="str">
        <f t="shared" si="31"/>
        <v>-</v>
      </c>
      <c r="AS251" s="9" t="str">
        <f t="shared" si="31"/>
        <v>-</v>
      </c>
      <c r="AT251" s="9" t="str">
        <f t="shared" si="31"/>
        <v>-</v>
      </c>
      <c r="AU251" s="9" t="str">
        <f t="shared" si="31"/>
        <v>-</v>
      </c>
      <c r="AV251" s="9" t="str">
        <f t="shared" si="31"/>
        <v>-</v>
      </c>
      <c r="AW251" s="9" t="str">
        <f t="shared" si="31"/>
        <v>-</v>
      </c>
      <c r="AX251" s="9" t="str">
        <f t="shared" si="31"/>
        <v>-</v>
      </c>
      <c r="AY251" s="9" t="str">
        <f t="shared" si="31"/>
        <v>-</v>
      </c>
      <c r="AZ251" s="9" t="str">
        <f t="shared" si="31"/>
        <v>-</v>
      </c>
      <c r="BA251" s="9" t="str">
        <f t="shared" si="31"/>
        <v>-</v>
      </c>
      <c r="BB251" s="9" t="str">
        <f t="shared" si="31"/>
        <v>-</v>
      </c>
      <c r="BC251" s="9" t="str">
        <f t="shared" si="31"/>
        <v>-</v>
      </c>
      <c r="BD251" s="9" t="str">
        <f t="shared" si="31"/>
        <v>-</v>
      </c>
      <c r="BE251" s="9" t="str">
        <f t="shared" si="31"/>
        <v>-</v>
      </c>
      <c r="BF251" s="9" t="str">
        <f t="shared" si="31"/>
        <v>-</v>
      </c>
      <c r="BG251" s="9" t="str">
        <f t="shared" si="31"/>
        <v>-</v>
      </c>
      <c r="BH251" s="37"/>
      <c r="BI251" s="114"/>
    </row>
    <row r="252" spans="1:61">
      <c r="A252" s="125">
        <f t="shared" si="16"/>
        <v>54</v>
      </c>
      <c r="B252" s="9" t="str">
        <f t="shared" si="28"/>
        <v>-</v>
      </c>
      <c r="C252" s="9" t="str">
        <f t="shared" si="28"/>
        <v>-</v>
      </c>
      <c r="D252" s="9" t="str">
        <f t="shared" si="28"/>
        <v>-</v>
      </c>
      <c r="E252" s="9" t="str">
        <f t="shared" si="28"/>
        <v>-</v>
      </c>
      <c r="F252" s="9" t="str">
        <f t="shared" si="28"/>
        <v>-</v>
      </c>
      <c r="G252" s="9" t="str">
        <f t="shared" si="28"/>
        <v>-</v>
      </c>
      <c r="H252" s="9" t="str">
        <f t="shared" si="28"/>
        <v>-</v>
      </c>
      <c r="I252" s="9" t="str">
        <f t="shared" si="28"/>
        <v>-</v>
      </c>
      <c r="J252" s="9" t="str">
        <f t="shared" si="28"/>
        <v>-</v>
      </c>
      <c r="K252" s="9" t="str">
        <f t="shared" si="28"/>
        <v>-</v>
      </c>
      <c r="L252" s="9" t="str">
        <f t="shared" si="28"/>
        <v>-</v>
      </c>
      <c r="M252" s="9" t="str">
        <f t="shared" si="28"/>
        <v>-</v>
      </c>
      <c r="N252" s="9" t="str">
        <f t="shared" si="28"/>
        <v>-</v>
      </c>
      <c r="O252" s="9" t="str">
        <f t="shared" si="28"/>
        <v>-</v>
      </c>
      <c r="P252" s="9" t="str">
        <f t="shared" si="28"/>
        <v>-</v>
      </c>
      <c r="Q252" s="9" t="str">
        <f t="shared" si="28"/>
        <v>-</v>
      </c>
      <c r="R252" s="9" t="str">
        <f t="shared" si="28"/>
        <v>-</v>
      </c>
      <c r="S252" s="9" t="str">
        <f t="shared" si="28"/>
        <v>-</v>
      </c>
      <c r="T252" s="9" t="str">
        <f t="shared" si="31"/>
        <v>-</v>
      </c>
      <c r="U252" s="9" t="str">
        <f t="shared" si="31"/>
        <v>-</v>
      </c>
      <c r="V252" s="9" t="str">
        <f t="shared" si="31"/>
        <v>-</v>
      </c>
      <c r="W252" s="9" t="str">
        <f t="shared" si="30"/>
        <v>-</v>
      </c>
      <c r="X252" s="9" t="str">
        <f t="shared" si="30"/>
        <v>-</v>
      </c>
      <c r="Y252" s="9" t="str">
        <f t="shared" si="30"/>
        <v>-</v>
      </c>
      <c r="Z252" s="9" t="str">
        <f t="shared" si="30"/>
        <v>-</v>
      </c>
      <c r="AA252" s="9" t="str">
        <f t="shared" si="30"/>
        <v>-</v>
      </c>
      <c r="AB252" s="9" t="str">
        <f t="shared" si="30"/>
        <v>-</v>
      </c>
      <c r="AC252" s="9" t="str">
        <f t="shared" si="30"/>
        <v>-</v>
      </c>
      <c r="AD252" s="9" t="str">
        <f t="shared" si="30"/>
        <v>-</v>
      </c>
      <c r="AE252" s="9" t="str">
        <f t="shared" si="30"/>
        <v>-</v>
      </c>
      <c r="AF252" s="9" t="str">
        <f t="shared" si="30"/>
        <v>-</v>
      </c>
      <c r="AG252" s="9" t="str">
        <f t="shared" si="30"/>
        <v>-</v>
      </c>
      <c r="AH252" s="9" t="str">
        <f t="shared" si="30"/>
        <v>-</v>
      </c>
      <c r="AI252" s="9" t="str">
        <f t="shared" si="30"/>
        <v>-</v>
      </c>
      <c r="AJ252" s="9" t="str">
        <f t="shared" si="30"/>
        <v>-</v>
      </c>
      <c r="AK252" s="9" t="str">
        <f t="shared" si="30"/>
        <v>-</v>
      </c>
      <c r="AL252" s="9" t="str">
        <f t="shared" si="30"/>
        <v>-</v>
      </c>
      <c r="AM252" s="9" t="str">
        <f t="shared" si="30"/>
        <v>-</v>
      </c>
      <c r="AN252" s="9" t="str">
        <f t="shared" si="30"/>
        <v>-</v>
      </c>
      <c r="AO252" s="9" t="str">
        <f t="shared" si="31"/>
        <v>-</v>
      </c>
      <c r="AP252" s="9" t="str">
        <f t="shared" si="31"/>
        <v>-</v>
      </c>
      <c r="AQ252" s="9" t="str">
        <f t="shared" si="31"/>
        <v>-</v>
      </c>
      <c r="AR252" s="9" t="str">
        <f t="shared" si="31"/>
        <v>-</v>
      </c>
      <c r="AS252" s="9" t="str">
        <f t="shared" si="31"/>
        <v>-</v>
      </c>
      <c r="AT252" s="9" t="str">
        <f t="shared" si="31"/>
        <v>-</v>
      </c>
      <c r="AU252" s="9" t="str">
        <f t="shared" si="31"/>
        <v>-</v>
      </c>
      <c r="AV252" s="9" t="str">
        <f t="shared" si="31"/>
        <v>-</v>
      </c>
      <c r="AW252" s="9" t="str">
        <f t="shared" si="31"/>
        <v>-</v>
      </c>
      <c r="AX252" s="9" t="str">
        <f t="shared" si="31"/>
        <v>-</v>
      </c>
      <c r="AY252" s="9" t="str">
        <f t="shared" si="31"/>
        <v>-</v>
      </c>
      <c r="AZ252" s="9" t="str">
        <f t="shared" si="31"/>
        <v>-</v>
      </c>
      <c r="BA252" s="9" t="str">
        <f t="shared" si="31"/>
        <v>-</v>
      </c>
      <c r="BB252" s="9" t="str">
        <f t="shared" si="31"/>
        <v>-</v>
      </c>
      <c r="BC252" s="9" t="str">
        <f t="shared" si="31"/>
        <v>-</v>
      </c>
      <c r="BD252" s="9" t="str">
        <f t="shared" si="31"/>
        <v>-</v>
      </c>
      <c r="BE252" s="9" t="str">
        <f t="shared" si="31"/>
        <v>-</v>
      </c>
      <c r="BF252" s="9" t="str">
        <f t="shared" si="31"/>
        <v>-</v>
      </c>
      <c r="BG252" s="9" t="str">
        <f t="shared" si="31"/>
        <v>-</v>
      </c>
      <c r="BH252" s="37"/>
      <c r="BI252" s="114"/>
    </row>
    <row r="253" spans="1:61">
      <c r="A253" s="125">
        <f t="shared" si="16"/>
        <v>55</v>
      </c>
      <c r="B253" s="9" t="str">
        <f t="shared" si="28"/>
        <v>-</v>
      </c>
      <c r="C253" s="9" t="str">
        <f t="shared" si="28"/>
        <v>-</v>
      </c>
      <c r="D253" s="9" t="str">
        <f t="shared" si="28"/>
        <v>-</v>
      </c>
      <c r="E253" s="9" t="str">
        <f t="shared" si="28"/>
        <v>-</v>
      </c>
      <c r="F253" s="9" t="str">
        <f t="shared" si="28"/>
        <v>-</v>
      </c>
      <c r="G253" s="9" t="str">
        <f t="shared" si="28"/>
        <v>-</v>
      </c>
      <c r="H253" s="9" t="str">
        <f t="shared" ref="B253:S267" si="32">IF(AND(OR(H57&gt;=10,H57&lt;=3),H156="НЕТ"),"!!!","-")</f>
        <v>-</v>
      </c>
      <c r="I253" s="9" t="str">
        <f t="shared" si="32"/>
        <v>-</v>
      </c>
      <c r="J253" s="9" t="str">
        <f t="shared" si="32"/>
        <v>-</v>
      </c>
      <c r="K253" s="9" t="str">
        <f t="shared" si="32"/>
        <v>-</v>
      </c>
      <c r="L253" s="9" t="str">
        <f t="shared" si="32"/>
        <v>-</v>
      </c>
      <c r="M253" s="9" t="str">
        <f t="shared" si="32"/>
        <v>-</v>
      </c>
      <c r="N253" s="9" t="str">
        <f t="shared" si="32"/>
        <v>-</v>
      </c>
      <c r="O253" s="9" t="str">
        <f t="shared" si="32"/>
        <v>-</v>
      </c>
      <c r="P253" s="9" t="str">
        <f t="shared" si="32"/>
        <v>-</v>
      </c>
      <c r="Q253" s="9" t="str">
        <f t="shared" si="32"/>
        <v>-</v>
      </c>
      <c r="R253" s="9" t="str">
        <f t="shared" si="32"/>
        <v>-</v>
      </c>
      <c r="S253" s="9" t="str">
        <f t="shared" si="32"/>
        <v>-</v>
      </c>
      <c r="T253" s="9" t="str">
        <f t="shared" si="31"/>
        <v>-</v>
      </c>
      <c r="U253" s="9" t="str">
        <f t="shared" si="31"/>
        <v>-</v>
      </c>
      <c r="V253" s="9" t="str">
        <f t="shared" si="31"/>
        <v>-</v>
      </c>
      <c r="W253" s="9" t="str">
        <f t="shared" si="30"/>
        <v>-</v>
      </c>
      <c r="X253" s="9" t="str">
        <f t="shared" si="30"/>
        <v>-</v>
      </c>
      <c r="Y253" s="9" t="str">
        <f t="shared" si="30"/>
        <v>-</v>
      </c>
      <c r="Z253" s="9" t="str">
        <f t="shared" si="30"/>
        <v>-</v>
      </c>
      <c r="AA253" s="9" t="str">
        <f t="shared" si="30"/>
        <v>-</v>
      </c>
      <c r="AB253" s="9" t="str">
        <f t="shared" si="30"/>
        <v>-</v>
      </c>
      <c r="AC253" s="9" t="str">
        <f t="shared" si="30"/>
        <v>-</v>
      </c>
      <c r="AD253" s="9" t="str">
        <f t="shared" si="30"/>
        <v>-</v>
      </c>
      <c r="AE253" s="9" t="str">
        <f t="shared" si="30"/>
        <v>-</v>
      </c>
      <c r="AF253" s="9" t="str">
        <f t="shared" si="30"/>
        <v>-</v>
      </c>
      <c r="AG253" s="9" t="str">
        <f t="shared" si="30"/>
        <v>-</v>
      </c>
      <c r="AH253" s="9" t="str">
        <f t="shared" si="30"/>
        <v>-</v>
      </c>
      <c r="AI253" s="9" t="str">
        <f t="shared" si="30"/>
        <v>-</v>
      </c>
      <c r="AJ253" s="9" t="str">
        <f t="shared" si="30"/>
        <v>-</v>
      </c>
      <c r="AK253" s="9" t="str">
        <f t="shared" si="30"/>
        <v>-</v>
      </c>
      <c r="AL253" s="9" t="str">
        <f t="shared" si="30"/>
        <v>-</v>
      </c>
      <c r="AM253" s="9" t="str">
        <f t="shared" si="30"/>
        <v>-</v>
      </c>
      <c r="AN253" s="9" t="str">
        <f t="shared" si="30"/>
        <v>-</v>
      </c>
      <c r="AO253" s="9" t="str">
        <f t="shared" si="31"/>
        <v>-</v>
      </c>
      <c r="AP253" s="9" t="str">
        <f t="shared" si="31"/>
        <v>-</v>
      </c>
      <c r="AQ253" s="9" t="str">
        <f t="shared" si="31"/>
        <v>-</v>
      </c>
      <c r="AR253" s="9" t="str">
        <f t="shared" si="31"/>
        <v>-</v>
      </c>
      <c r="AS253" s="9" t="str">
        <f t="shared" si="31"/>
        <v>-</v>
      </c>
      <c r="AT253" s="9" t="str">
        <f t="shared" si="31"/>
        <v>-</v>
      </c>
      <c r="AU253" s="9" t="str">
        <f t="shared" si="31"/>
        <v>-</v>
      </c>
      <c r="AV253" s="9" t="str">
        <f t="shared" si="31"/>
        <v>-</v>
      </c>
      <c r="AW253" s="9" t="str">
        <f t="shared" si="31"/>
        <v>-</v>
      </c>
      <c r="AX253" s="9" t="str">
        <f t="shared" si="31"/>
        <v>-</v>
      </c>
      <c r="AY253" s="9" t="str">
        <f t="shared" si="31"/>
        <v>-</v>
      </c>
      <c r="AZ253" s="9" t="str">
        <f t="shared" si="31"/>
        <v>-</v>
      </c>
      <c r="BA253" s="9" t="str">
        <f t="shared" si="31"/>
        <v>-</v>
      </c>
      <c r="BB253" s="9" t="str">
        <f t="shared" si="31"/>
        <v>-</v>
      </c>
      <c r="BC253" s="9" t="str">
        <f t="shared" si="31"/>
        <v>-</v>
      </c>
      <c r="BD253" s="9" t="str">
        <f t="shared" si="31"/>
        <v>-</v>
      </c>
      <c r="BE253" s="9" t="str">
        <f t="shared" si="31"/>
        <v>-</v>
      </c>
      <c r="BF253" s="9" t="str">
        <f t="shared" si="31"/>
        <v>-</v>
      </c>
      <c r="BG253" s="9" t="str">
        <f t="shared" si="31"/>
        <v>-</v>
      </c>
      <c r="BH253" s="37"/>
      <c r="BI253" s="114"/>
    </row>
    <row r="254" spans="1:61">
      <c r="A254" s="125">
        <f t="shared" si="16"/>
        <v>56</v>
      </c>
      <c r="B254" s="9" t="str">
        <f t="shared" si="32"/>
        <v>-</v>
      </c>
      <c r="C254" s="9" t="str">
        <f t="shared" si="32"/>
        <v>-</v>
      </c>
      <c r="D254" s="9" t="str">
        <f t="shared" si="32"/>
        <v>-</v>
      </c>
      <c r="E254" s="9" t="str">
        <f t="shared" si="32"/>
        <v>-</v>
      </c>
      <c r="F254" s="9" t="str">
        <f t="shared" si="32"/>
        <v>-</v>
      </c>
      <c r="G254" s="9" t="str">
        <f t="shared" si="32"/>
        <v>-</v>
      </c>
      <c r="H254" s="9" t="str">
        <f t="shared" si="32"/>
        <v>-</v>
      </c>
      <c r="I254" s="9" t="str">
        <f t="shared" si="32"/>
        <v>-</v>
      </c>
      <c r="J254" s="9" t="str">
        <f t="shared" si="32"/>
        <v>-</v>
      </c>
      <c r="K254" s="9" t="str">
        <f t="shared" si="32"/>
        <v>-</v>
      </c>
      <c r="L254" s="9" t="str">
        <f t="shared" si="32"/>
        <v>-</v>
      </c>
      <c r="M254" s="9" t="str">
        <f t="shared" si="32"/>
        <v>-</v>
      </c>
      <c r="N254" s="9" t="str">
        <f t="shared" si="32"/>
        <v>-</v>
      </c>
      <c r="O254" s="9" t="str">
        <f t="shared" si="32"/>
        <v>-</v>
      </c>
      <c r="P254" s="9" t="str">
        <f t="shared" si="32"/>
        <v>-</v>
      </c>
      <c r="Q254" s="9" t="str">
        <f t="shared" si="32"/>
        <v>-</v>
      </c>
      <c r="R254" s="9" t="str">
        <f t="shared" si="32"/>
        <v>-</v>
      </c>
      <c r="S254" s="9" t="str">
        <f t="shared" si="32"/>
        <v>-</v>
      </c>
      <c r="T254" s="9" t="str">
        <f t="shared" si="31"/>
        <v>-</v>
      </c>
      <c r="U254" s="9" t="str">
        <f t="shared" si="31"/>
        <v>-</v>
      </c>
      <c r="V254" s="9" t="str">
        <f t="shared" si="31"/>
        <v>-</v>
      </c>
      <c r="W254" s="9" t="str">
        <f t="shared" si="30"/>
        <v>-</v>
      </c>
      <c r="X254" s="9" t="str">
        <f t="shared" si="30"/>
        <v>-</v>
      </c>
      <c r="Y254" s="9" t="str">
        <f t="shared" si="30"/>
        <v>-</v>
      </c>
      <c r="Z254" s="9" t="str">
        <f t="shared" si="30"/>
        <v>-</v>
      </c>
      <c r="AA254" s="9" t="str">
        <f t="shared" si="30"/>
        <v>-</v>
      </c>
      <c r="AB254" s="9" t="str">
        <f t="shared" si="30"/>
        <v>-</v>
      </c>
      <c r="AC254" s="9" t="str">
        <f t="shared" si="30"/>
        <v>-</v>
      </c>
      <c r="AD254" s="9" t="str">
        <f t="shared" si="30"/>
        <v>-</v>
      </c>
      <c r="AE254" s="9" t="str">
        <f t="shared" si="30"/>
        <v>-</v>
      </c>
      <c r="AF254" s="9" t="str">
        <f t="shared" si="30"/>
        <v>-</v>
      </c>
      <c r="AG254" s="9" t="str">
        <f t="shared" si="30"/>
        <v>-</v>
      </c>
      <c r="AH254" s="9" t="str">
        <f t="shared" si="30"/>
        <v>-</v>
      </c>
      <c r="AI254" s="9" t="str">
        <f t="shared" si="30"/>
        <v>-</v>
      </c>
      <c r="AJ254" s="9" t="str">
        <f t="shared" si="30"/>
        <v>-</v>
      </c>
      <c r="AK254" s="9" t="str">
        <f t="shared" si="30"/>
        <v>-</v>
      </c>
      <c r="AL254" s="9" t="str">
        <f t="shared" si="30"/>
        <v>-</v>
      </c>
      <c r="AM254" s="9" t="str">
        <f t="shared" si="30"/>
        <v>-</v>
      </c>
      <c r="AN254" s="9" t="str">
        <f t="shared" si="30"/>
        <v>-</v>
      </c>
      <c r="AO254" s="9" t="str">
        <f t="shared" si="31"/>
        <v>-</v>
      </c>
      <c r="AP254" s="9" t="str">
        <f t="shared" si="31"/>
        <v>-</v>
      </c>
      <c r="AQ254" s="9" t="str">
        <f t="shared" si="31"/>
        <v>-</v>
      </c>
      <c r="AR254" s="9" t="str">
        <f t="shared" si="31"/>
        <v>-</v>
      </c>
      <c r="AS254" s="9" t="str">
        <f t="shared" si="31"/>
        <v>-</v>
      </c>
      <c r="AT254" s="9" t="str">
        <f t="shared" si="31"/>
        <v>-</v>
      </c>
      <c r="AU254" s="9" t="str">
        <f t="shared" si="31"/>
        <v>-</v>
      </c>
      <c r="AV254" s="9" t="str">
        <f t="shared" si="31"/>
        <v>-</v>
      </c>
      <c r="AW254" s="9" t="str">
        <f t="shared" si="31"/>
        <v>-</v>
      </c>
      <c r="AX254" s="9" t="str">
        <f t="shared" si="31"/>
        <v>-</v>
      </c>
      <c r="AY254" s="9" t="str">
        <f t="shared" si="31"/>
        <v>-</v>
      </c>
      <c r="AZ254" s="9" t="str">
        <f t="shared" si="31"/>
        <v>-</v>
      </c>
      <c r="BA254" s="9" t="str">
        <f t="shared" si="31"/>
        <v>-</v>
      </c>
      <c r="BB254" s="9" t="str">
        <f t="shared" si="31"/>
        <v>-</v>
      </c>
      <c r="BC254" s="9" t="str">
        <f t="shared" si="31"/>
        <v>-</v>
      </c>
      <c r="BD254" s="9" t="str">
        <f t="shared" si="31"/>
        <v>-</v>
      </c>
      <c r="BE254" s="9" t="str">
        <f t="shared" si="31"/>
        <v>-</v>
      </c>
      <c r="BF254" s="9" t="str">
        <f t="shared" si="31"/>
        <v>-</v>
      </c>
      <c r="BG254" s="9" t="str">
        <f t="shared" si="31"/>
        <v>-</v>
      </c>
      <c r="BH254" s="37"/>
      <c r="BI254" s="114"/>
    </row>
    <row r="255" spans="1:61">
      <c r="A255" s="125">
        <f t="shared" si="16"/>
        <v>57</v>
      </c>
      <c r="B255" s="9" t="str">
        <f t="shared" si="32"/>
        <v>-</v>
      </c>
      <c r="C255" s="9" t="str">
        <f t="shared" si="32"/>
        <v>-</v>
      </c>
      <c r="D255" s="9" t="str">
        <f t="shared" si="32"/>
        <v>-</v>
      </c>
      <c r="E255" s="9" t="str">
        <f t="shared" si="32"/>
        <v>-</v>
      </c>
      <c r="F255" s="9" t="str">
        <f t="shared" si="32"/>
        <v>-</v>
      </c>
      <c r="G255" s="9" t="str">
        <f t="shared" si="32"/>
        <v>-</v>
      </c>
      <c r="H255" s="9" t="str">
        <f t="shared" si="32"/>
        <v>-</v>
      </c>
      <c r="I255" s="9" t="str">
        <f t="shared" si="32"/>
        <v>-</v>
      </c>
      <c r="J255" s="9" t="str">
        <f t="shared" si="32"/>
        <v>-</v>
      </c>
      <c r="K255" s="9" t="str">
        <f t="shared" si="32"/>
        <v>-</v>
      </c>
      <c r="L255" s="9" t="str">
        <f t="shared" si="32"/>
        <v>-</v>
      </c>
      <c r="M255" s="9" t="str">
        <f t="shared" si="32"/>
        <v>-</v>
      </c>
      <c r="N255" s="9" t="str">
        <f t="shared" si="32"/>
        <v>-</v>
      </c>
      <c r="O255" s="9" t="str">
        <f t="shared" si="32"/>
        <v>-</v>
      </c>
      <c r="P255" s="9" t="str">
        <f t="shared" si="32"/>
        <v>-</v>
      </c>
      <c r="Q255" s="9" t="str">
        <f t="shared" si="32"/>
        <v>-</v>
      </c>
      <c r="R255" s="9" t="str">
        <f t="shared" si="32"/>
        <v>-</v>
      </c>
      <c r="S255" s="9" t="str">
        <f t="shared" si="32"/>
        <v>-</v>
      </c>
      <c r="T255" s="9" t="str">
        <f t="shared" si="31"/>
        <v>-</v>
      </c>
      <c r="U255" s="9" t="str">
        <f t="shared" si="31"/>
        <v>-</v>
      </c>
      <c r="V255" s="9" t="str">
        <f t="shared" si="31"/>
        <v>-</v>
      </c>
      <c r="W255" s="9" t="str">
        <f t="shared" si="30"/>
        <v>-</v>
      </c>
      <c r="X255" s="9" t="str">
        <f t="shared" si="30"/>
        <v>-</v>
      </c>
      <c r="Y255" s="9" t="str">
        <f t="shared" si="30"/>
        <v>-</v>
      </c>
      <c r="Z255" s="9" t="str">
        <f t="shared" si="30"/>
        <v>-</v>
      </c>
      <c r="AA255" s="9" t="str">
        <f t="shared" si="30"/>
        <v>-</v>
      </c>
      <c r="AB255" s="9" t="str">
        <f t="shared" si="30"/>
        <v>-</v>
      </c>
      <c r="AC255" s="9" t="str">
        <f t="shared" si="30"/>
        <v>-</v>
      </c>
      <c r="AD255" s="9" t="str">
        <f t="shared" si="30"/>
        <v>-</v>
      </c>
      <c r="AE255" s="9" t="str">
        <f t="shared" si="30"/>
        <v>-</v>
      </c>
      <c r="AF255" s="9" t="str">
        <f t="shared" si="30"/>
        <v>-</v>
      </c>
      <c r="AG255" s="9" t="str">
        <f t="shared" si="30"/>
        <v>-</v>
      </c>
      <c r="AH255" s="9" t="str">
        <f t="shared" si="30"/>
        <v>-</v>
      </c>
      <c r="AI255" s="9" t="str">
        <f t="shared" si="30"/>
        <v>-</v>
      </c>
      <c r="AJ255" s="9" t="str">
        <f t="shared" si="30"/>
        <v>-</v>
      </c>
      <c r="AK255" s="9" t="str">
        <f t="shared" si="30"/>
        <v>-</v>
      </c>
      <c r="AL255" s="9" t="str">
        <f t="shared" si="30"/>
        <v>-</v>
      </c>
      <c r="AM255" s="9" t="str">
        <f t="shared" si="30"/>
        <v>-</v>
      </c>
      <c r="AN255" s="9" t="str">
        <f t="shared" si="30"/>
        <v>-</v>
      </c>
      <c r="AO255" s="9" t="str">
        <f t="shared" si="31"/>
        <v>-</v>
      </c>
      <c r="AP255" s="9" t="str">
        <f t="shared" si="31"/>
        <v>-</v>
      </c>
      <c r="AQ255" s="9" t="str">
        <f t="shared" si="31"/>
        <v>-</v>
      </c>
      <c r="AR255" s="9" t="str">
        <f t="shared" si="31"/>
        <v>-</v>
      </c>
      <c r="AS255" s="9" t="str">
        <f t="shared" si="31"/>
        <v>-</v>
      </c>
      <c r="AT255" s="9" t="str">
        <f t="shared" si="31"/>
        <v>-</v>
      </c>
      <c r="AU255" s="9" t="str">
        <f t="shared" si="31"/>
        <v>-</v>
      </c>
      <c r="AV255" s="9" t="str">
        <f t="shared" si="31"/>
        <v>-</v>
      </c>
      <c r="AW255" s="9" t="str">
        <f t="shared" si="31"/>
        <v>-</v>
      </c>
      <c r="AX255" s="9" t="str">
        <f t="shared" si="31"/>
        <v>-</v>
      </c>
      <c r="AY255" s="9" t="str">
        <f t="shared" si="31"/>
        <v>-</v>
      </c>
      <c r="AZ255" s="9" t="str">
        <f t="shared" si="31"/>
        <v>-</v>
      </c>
      <c r="BA255" s="9" t="str">
        <f t="shared" si="31"/>
        <v>-</v>
      </c>
      <c r="BB255" s="9" t="str">
        <f t="shared" si="31"/>
        <v>-</v>
      </c>
      <c r="BC255" s="9" t="str">
        <f t="shared" si="31"/>
        <v>-</v>
      </c>
      <c r="BD255" s="9" t="str">
        <f t="shared" si="31"/>
        <v>-</v>
      </c>
      <c r="BE255" s="9" t="str">
        <f t="shared" si="31"/>
        <v>-</v>
      </c>
      <c r="BF255" s="9" t="str">
        <f t="shared" si="31"/>
        <v>-</v>
      </c>
      <c r="BG255" s="9" t="str">
        <f t="shared" si="31"/>
        <v>-</v>
      </c>
      <c r="BH255" s="37"/>
      <c r="BI255" s="114"/>
    </row>
    <row r="256" spans="1:61">
      <c r="A256" s="125">
        <f t="shared" si="16"/>
        <v>58</v>
      </c>
      <c r="B256" s="9" t="str">
        <f t="shared" si="32"/>
        <v>-</v>
      </c>
      <c r="C256" s="9" t="str">
        <f t="shared" si="32"/>
        <v>-</v>
      </c>
      <c r="D256" s="9" t="str">
        <f t="shared" si="32"/>
        <v>-</v>
      </c>
      <c r="E256" s="9" t="str">
        <f t="shared" si="32"/>
        <v>-</v>
      </c>
      <c r="F256" s="9" t="str">
        <f t="shared" si="32"/>
        <v>-</v>
      </c>
      <c r="G256" s="9" t="str">
        <f t="shared" si="32"/>
        <v>-</v>
      </c>
      <c r="H256" s="9" t="str">
        <f t="shared" si="32"/>
        <v>-</v>
      </c>
      <c r="I256" s="9" t="str">
        <f t="shared" si="32"/>
        <v>-</v>
      </c>
      <c r="J256" s="9" t="str">
        <f t="shared" si="32"/>
        <v>-</v>
      </c>
      <c r="K256" s="9" t="str">
        <f t="shared" si="32"/>
        <v>-</v>
      </c>
      <c r="L256" s="9" t="str">
        <f t="shared" si="32"/>
        <v>-</v>
      </c>
      <c r="M256" s="9" t="str">
        <f t="shared" si="32"/>
        <v>-</v>
      </c>
      <c r="N256" s="9" t="str">
        <f t="shared" si="32"/>
        <v>-</v>
      </c>
      <c r="O256" s="9" t="str">
        <f t="shared" si="32"/>
        <v>-</v>
      </c>
      <c r="P256" s="9" t="str">
        <f t="shared" si="32"/>
        <v>-</v>
      </c>
      <c r="Q256" s="9" t="str">
        <f t="shared" si="32"/>
        <v>-</v>
      </c>
      <c r="R256" s="9" t="str">
        <f t="shared" si="32"/>
        <v>-</v>
      </c>
      <c r="S256" s="9" t="str">
        <f t="shared" si="32"/>
        <v>-</v>
      </c>
      <c r="T256" s="9" t="str">
        <f t="shared" si="31"/>
        <v>-</v>
      </c>
      <c r="U256" s="9" t="str">
        <f t="shared" si="31"/>
        <v>-</v>
      </c>
      <c r="V256" s="9" t="str">
        <f t="shared" si="31"/>
        <v>-</v>
      </c>
      <c r="W256" s="9" t="str">
        <f t="shared" si="30"/>
        <v>-</v>
      </c>
      <c r="X256" s="9" t="str">
        <f t="shared" si="30"/>
        <v>-</v>
      </c>
      <c r="Y256" s="9" t="str">
        <f t="shared" si="30"/>
        <v>-</v>
      </c>
      <c r="Z256" s="9" t="str">
        <f t="shared" si="30"/>
        <v>-</v>
      </c>
      <c r="AA256" s="9" t="str">
        <f t="shared" si="30"/>
        <v>-</v>
      </c>
      <c r="AB256" s="9" t="str">
        <f t="shared" si="30"/>
        <v>-</v>
      </c>
      <c r="AC256" s="9" t="str">
        <f t="shared" si="30"/>
        <v>-</v>
      </c>
      <c r="AD256" s="9" t="str">
        <f t="shared" si="30"/>
        <v>-</v>
      </c>
      <c r="AE256" s="9" t="str">
        <f t="shared" si="30"/>
        <v>-</v>
      </c>
      <c r="AF256" s="9" t="str">
        <f t="shared" si="30"/>
        <v>-</v>
      </c>
      <c r="AG256" s="9" t="str">
        <f t="shared" si="30"/>
        <v>-</v>
      </c>
      <c r="AH256" s="9" t="str">
        <f t="shared" si="30"/>
        <v>-</v>
      </c>
      <c r="AI256" s="9" t="str">
        <f t="shared" si="30"/>
        <v>-</v>
      </c>
      <c r="AJ256" s="9" t="str">
        <f t="shared" si="30"/>
        <v>-</v>
      </c>
      <c r="AK256" s="9" t="str">
        <f t="shared" si="30"/>
        <v>-</v>
      </c>
      <c r="AL256" s="9" t="str">
        <f t="shared" si="30"/>
        <v>-</v>
      </c>
      <c r="AM256" s="9" t="str">
        <f t="shared" si="30"/>
        <v>-</v>
      </c>
      <c r="AN256" s="9" t="str">
        <f t="shared" si="30"/>
        <v>-</v>
      </c>
      <c r="AO256" s="9" t="str">
        <f t="shared" si="31"/>
        <v>-</v>
      </c>
      <c r="AP256" s="9" t="str">
        <f t="shared" si="31"/>
        <v>-</v>
      </c>
      <c r="AQ256" s="9" t="str">
        <f t="shared" si="31"/>
        <v>-</v>
      </c>
      <c r="AR256" s="9" t="str">
        <f t="shared" si="31"/>
        <v>-</v>
      </c>
      <c r="AS256" s="9" t="str">
        <f t="shared" si="31"/>
        <v>-</v>
      </c>
      <c r="AT256" s="9" t="str">
        <f t="shared" si="31"/>
        <v>-</v>
      </c>
      <c r="AU256" s="9" t="str">
        <f t="shared" si="31"/>
        <v>-</v>
      </c>
      <c r="AV256" s="9" t="str">
        <f t="shared" si="31"/>
        <v>-</v>
      </c>
      <c r="AW256" s="9" t="str">
        <f t="shared" si="31"/>
        <v>-</v>
      </c>
      <c r="AX256" s="9" t="str">
        <f t="shared" si="31"/>
        <v>-</v>
      </c>
      <c r="AY256" s="9" t="str">
        <f t="shared" si="31"/>
        <v>-</v>
      </c>
      <c r="AZ256" s="9" t="str">
        <f t="shared" si="31"/>
        <v>-</v>
      </c>
      <c r="BA256" s="9" t="str">
        <f t="shared" si="31"/>
        <v>-</v>
      </c>
      <c r="BB256" s="9" t="str">
        <f t="shared" si="31"/>
        <v>-</v>
      </c>
      <c r="BC256" s="9" t="str">
        <f t="shared" si="31"/>
        <v>-</v>
      </c>
      <c r="BD256" s="9" t="str">
        <f t="shared" si="31"/>
        <v>-</v>
      </c>
      <c r="BE256" s="9" t="str">
        <f t="shared" si="31"/>
        <v>-</v>
      </c>
      <c r="BF256" s="9" t="str">
        <f t="shared" si="31"/>
        <v>-</v>
      </c>
      <c r="BG256" s="9" t="str">
        <f t="shared" si="31"/>
        <v>-</v>
      </c>
      <c r="BH256" s="37"/>
      <c r="BI256" s="114"/>
    </row>
    <row r="257" spans="1:61">
      <c r="A257" s="125">
        <f t="shared" si="16"/>
        <v>59</v>
      </c>
      <c r="B257" s="9" t="str">
        <f t="shared" si="32"/>
        <v>-</v>
      </c>
      <c r="C257" s="9" t="str">
        <f t="shared" si="32"/>
        <v>-</v>
      </c>
      <c r="D257" s="9" t="str">
        <f t="shared" si="32"/>
        <v>-</v>
      </c>
      <c r="E257" s="9" t="str">
        <f t="shared" si="32"/>
        <v>-</v>
      </c>
      <c r="F257" s="9" t="str">
        <f t="shared" si="32"/>
        <v>-</v>
      </c>
      <c r="G257" s="9" t="str">
        <f t="shared" si="32"/>
        <v>-</v>
      </c>
      <c r="H257" s="9" t="str">
        <f t="shared" si="32"/>
        <v>-</v>
      </c>
      <c r="I257" s="9" t="str">
        <f t="shared" si="32"/>
        <v>-</v>
      </c>
      <c r="J257" s="9" t="str">
        <f t="shared" si="32"/>
        <v>-</v>
      </c>
      <c r="K257" s="9" t="str">
        <f t="shared" si="32"/>
        <v>-</v>
      </c>
      <c r="L257" s="9" t="str">
        <f t="shared" si="32"/>
        <v>-</v>
      </c>
      <c r="M257" s="9" t="str">
        <f t="shared" si="32"/>
        <v>-</v>
      </c>
      <c r="N257" s="9" t="str">
        <f t="shared" si="32"/>
        <v>-</v>
      </c>
      <c r="O257" s="9" t="str">
        <f t="shared" si="32"/>
        <v>-</v>
      </c>
      <c r="P257" s="9" t="str">
        <f t="shared" si="32"/>
        <v>-</v>
      </c>
      <c r="Q257" s="9" t="str">
        <f t="shared" si="32"/>
        <v>-</v>
      </c>
      <c r="R257" s="9" t="str">
        <f t="shared" si="32"/>
        <v>-</v>
      </c>
      <c r="S257" s="9" t="str">
        <f t="shared" si="32"/>
        <v>-</v>
      </c>
      <c r="T257" s="9" t="str">
        <f t="shared" si="31"/>
        <v>-</v>
      </c>
      <c r="U257" s="9" t="str">
        <f t="shared" si="31"/>
        <v>-</v>
      </c>
      <c r="V257" s="9" t="str">
        <f t="shared" si="31"/>
        <v>-</v>
      </c>
      <c r="W257" s="9" t="str">
        <f t="shared" si="30"/>
        <v>-</v>
      </c>
      <c r="X257" s="9" t="str">
        <f t="shared" si="30"/>
        <v>-</v>
      </c>
      <c r="Y257" s="9" t="str">
        <f t="shared" si="30"/>
        <v>-</v>
      </c>
      <c r="Z257" s="9" t="str">
        <f t="shared" si="30"/>
        <v>-</v>
      </c>
      <c r="AA257" s="9" t="str">
        <f t="shared" si="30"/>
        <v>-</v>
      </c>
      <c r="AB257" s="9" t="str">
        <f t="shared" si="30"/>
        <v>-</v>
      </c>
      <c r="AC257" s="9" t="str">
        <f t="shared" si="30"/>
        <v>-</v>
      </c>
      <c r="AD257" s="9" t="str">
        <f t="shared" si="30"/>
        <v>-</v>
      </c>
      <c r="AE257" s="9" t="str">
        <f t="shared" si="30"/>
        <v>-</v>
      </c>
      <c r="AF257" s="9" t="str">
        <f t="shared" si="30"/>
        <v>-</v>
      </c>
      <c r="AG257" s="9" t="str">
        <f t="shared" si="30"/>
        <v>-</v>
      </c>
      <c r="AH257" s="9" t="str">
        <f t="shared" si="30"/>
        <v>-</v>
      </c>
      <c r="AI257" s="9" t="str">
        <f t="shared" si="30"/>
        <v>-</v>
      </c>
      <c r="AJ257" s="9" t="str">
        <f t="shared" si="30"/>
        <v>-</v>
      </c>
      <c r="AK257" s="9" t="str">
        <f t="shared" si="30"/>
        <v>-</v>
      </c>
      <c r="AL257" s="9" t="str">
        <f t="shared" si="30"/>
        <v>-</v>
      </c>
      <c r="AM257" s="9" t="str">
        <f t="shared" si="30"/>
        <v>-</v>
      </c>
      <c r="AN257" s="9" t="str">
        <f t="shared" si="30"/>
        <v>-</v>
      </c>
      <c r="AO257" s="9" t="str">
        <f t="shared" si="31"/>
        <v>-</v>
      </c>
      <c r="AP257" s="9" t="str">
        <f t="shared" si="31"/>
        <v>-</v>
      </c>
      <c r="AQ257" s="9" t="str">
        <f t="shared" si="31"/>
        <v>-</v>
      </c>
      <c r="AR257" s="9" t="str">
        <f t="shared" si="31"/>
        <v>-</v>
      </c>
      <c r="AS257" s="9" t="str">
        <f t="shared" si="31"/>
        <v>-</v>
      </c>
      <c r="AT257" s="9" t="str">
        <f t="shared" si="31"/>
        <v>-</v>
      </c>
      <c r="AU257" s="9" t="str">
        <f t="shared" si="31"/>
        <v>-</v>
      </c>
      <c r="AV257" s="9" t="str">
        <f t="shared" si="31"/>
        <v>-</v>
      </c>
      <c r="AW257" s="9" t="str">
        <f t="shared" si="31"/>
        <v>-</v>
      </c>
      <c r="AX257" s="9" t="str">
        <f t="shared" si="31"/>
        <v>-</v>
      </c>
      <c r="AY257" s="9" t="str">
        <f t="shared" si="31"/>
        <v>-</v>
      </c>
      <c r="AZ257" s="9" t="str">
        <f t="shared" si="31"/>
        <v>-</v>
      </c>
      <c r="BA257" s="9" t="str">
        <f t="shared" si="31"/>
        <v>-</v>
      </c>
      <c r="BB257" s="9" t="str">
        <f t="shared" si="31"/>
        <v>-</v>
      </c>
      <c r="BC257" s="9" t="str">
        <f t="shared" si="31"/>
        <v>-</v>
      </c>
      <c r="BD257" s="9" t="str">
        <f t="shared" si="31"/>
        <v>-</v>
      </c>
      <c r="BE257" s="9" t="str">
        <f t="shared" si="31"/>
        <v>-</v>
      </c>
      <c r="BF257" s="9" t="str">
        <f t="shared" si="31"/>
        <v>-</v>
      </c>
      <c r="BG257" s="9" t="str">
        <f t="shared" si="31"/>
        <v>-</v>
      </c>
      <c r="BH257" s="37"/>
      <c r="BI257" s="114"/>
    </row>
    <row r="258" spans="1:61">
      <c r="A258" s="125">
        <f t="shared" si="16"/>
        <v>60</v>
      </c>
      <c r="B258" s="9" t="str">
        <f t="shared" si="32"/>
        <v>-</v>
      </c>
      <c r="C258" s="9" t="str">
        <f t="shared" si="32"/>
        <v>-</v>
      </c>
      <c r="D258" s="9" t="str">
        <f t="shared" si="32"/>
        <v>-</v>
      </c>
      <c r="E258" s="9" t="str">
        <f t="shared" si="32"/>
        <v>-</v>
      </c>
      <c r="F258" s="9" t="str">
        <f t="shared" si="32"/>
        <v>-</v>
      </c>
      <c r="G258" s="9" t="str">
        <f t="shared" si="32"/>
        <v>-</v>
      </c>
      <c r="H258" s="9" t="str">
        <f t="shared" si="32"/>
        <v>-</v>
      </c>
      <c r="I258" s="9" t="str">
        <f t="shared" si="32"/>
        <v>-</v>
      </c>
      <c r="J258" s="9" t="str">
        <f t="shared" si="32"/>
        <v>-</v>
      </c>
      <c r="K258" s="9" t="str">
        <f t="shared" si="32"/>
        <v>-</v>
      </c>
      <c r="L258" s="9" t="str">
        <f t="shared" si="32"/>
        <v>-</v>
      </c>
      <c r="M258" s="9" t="str">
        <f t="shared" si="32"/>
        <v>-</v>
      </c>
      <c r="N258" s="9" t="str">
        <f t="shared" si="32"/>
        <v>-</v>
      </c>
      <c r="O258" s="9" t="str">
        <f t="shared" si="32"/>
        <v>-</v>
      </c>
      <c r="P258" s="9" t="str">
        <f t="shared" si="32"/>
        <v>-</v>
      </c>
      <c r="Q258" s="9" t="str">
        <f t="shared" si="32"/>
        <v>-</v>
      </c>
      <c r="R258" s="9" t="str">
        <f t="shared" si="32"/>
        <v>-</v>
      </c>
      <c r="S258" s="9" t="str">
        <f t="shared" si="32"/>
        <v>-</v>
      </c>
      <c r="T258" s="9" t="str">
        <f t="shared" si="31"/>
        <v>-</v>
      </c>
      <c r="U258" s="9" t="str">
        <f t="shared" si="31"/>
        <v>-</v>
      </c>
      <c r="V258" s="9" t="str">
        <f t="shared" si="31"/>
        <v>-</v>
      </c>
      <c r="W258" s="9" t="str">
        <f t="shared" si="30"/>
        <v>-</v>
      </c>
      <c r="X258" s="9" t="str">
        <f t="shared" si="30"/>
        <v>-</v>
      </c>
      <c r="Y258" s="9" t="str">
        <f t="shared" si="30"/>
        <v>-</v>
      </c>
      <c r="Z258" s="9" t="str">
        <f t="shared" ref="Z258:AN258" si="33">IF(AND(OR(Z62&gt;=10,Z62&lt;=3),Z161="НЕТ"),"!!!","-")</f>
        <v>-</v>
      </c>
      <c r="AA258" s="9" t="str">
        <f t="shared" si="33"/>
        <v>-</v>
      </c>
      <c r="AB258" s="9" t="str">
        <f t="shared" si="33"/>
        <v>-</v>
      </c>
      <c r="AC258" s="9" t="str">
        <f t="shared" si="33"/>
        <v>-</v>
      </c>
      <c r="AD258" s="9" t="str">
        <f t="shared" si="33"/>
        <v>-</v>
      </c>
      <c r="AE258" s="9" t="str">
        <f t="shared" si="33"/>
        <v>-</v>
      </c>
      <c r="AF258" s="9" t="str">
        <f t="shared" si="33"/>
        <v>-</v>
      </c>
      <c r="AG258" s="9" t="str">
        <f t="shared" si="33"/>
        <v>-</v>
      </c>
      <c r="AH258" s="9" t="str">
        <f t="shared" si="33"/>
        <v>-</v>
      </c>
      <c r="AI258" s="9" t="str">
        <f t="shared" si="33"/>
        <v>-</v>
      </c>
      <c r="AJ258" s="9" t="str">
        <f t="shared" si="33"/>
        <v>-</v>
      </c>
      <c r="AK258" s="9" t="str">
        <f t="shared" si="33"/>
        <v>-</v>
      </c>
      <c r="AL258" s="9" t="str">
        <f t="shared" si="33"/>
        <v>-</v>
      </c>
      <c r="AM258" s="9" t="str">
        <f t="shared" si="33"/>
        <v>-</v>
      </c>
      <c r="AN258" s="9" t="str">
        <f t="shared" si="33"/>
        <v>-</v>
      </c>
      <c r="AO258" s="9" t="str">
        <f t="shared" si="31"/>
        <v>-</v>
      </c>
      <c r="AP258" s="9" t="str">
        <f t="shared" si="31"/>
        <v>-</v>
      </c>
      <c r="AQ258" s="9" t="str">
        <f t="shared" si="31"/>
        <v>-</v>
      </c>
      <c r="AR258" s="9" t="str">
        <f t="shared" si="31"/>
        <v>-</v>
      </c>
      <c r="AS258" s="9" t="str">
        <f t="shared" si="31"/>
        <v>-</v>
      </c>
      <c r="AT258" s="9" t="str">
        <f t="shared" si="31"/>
        <v>-</v>
      </c>
      <c r="AU258" s="9" t="str">
        <f t="shared" si="31"/>
        <v>-</v>
      </c>
      <c r="AV258" s="9" t="str">
        <f t="shared" si="31"/>
        <v>-</v>
      </c>
      <c r="AW258" s="9" t="str">
        <f t="shared" si="31"/>
        <v>-</v>
      </c>
      <c r="AX258" s="9" t="str">
        <f t="shared" si="31"/>
        <v>-</v>
      </c>
      <c r="AY258" s="9" t="str">
        <f t="shared" si="31"/>
        <v>-</v>
      </c>
      <c r="AZ258" s="9" t="str">
        <f t="shared" si="31"/>
        <v>-</v>
      </c>
      <c r="BA258" s="9" t="str">
        <f t="shared" si="31"/>
        <v>-</v>
      </c>
      <c r="BB258" s="9" t="str">
        <f t="shared" si="31"/>
        <v>-</v>
      </c>
      <c r="BC258" s="9" t="str">
        <f t="shared" si="31"/>
        <v>-</v>
      </c>
      <c r="BD258" s="9" t="str">
        <f t="shared" si="31"/>
        <v>-</v>
      </c>
      <c r="BE258" s="9" t="str">
        <f t="shared" si="31"/>
        <v>-</v>
      </c>
      <c r="BF258" s="9" t="str">
        <f t="shared" si="31"/>
        <v>-</v>
      </c>
      <c r="BG258" s="9" t="str">
        <f t="shared" si="31"/>
        <v>-</v>
      </c>
      <c r="BH258" s="37"/>
      <c r="BI258" s="114"/>
    </row>
    <row r="259" spans="1:61">
      <c r="A259" s="125">
        <f t="shared" si="16"/>
        <v>61</v>
      </c>
      <c r="B259" s="9" t="str">
        <f t="shared" si="32"/>
        <v>-</v>
      </c>
      <c r="C259" s="9" t="str">
        <f t="shared" si="32"/>
        <v>-</v>
      </c>
      <c r="D259" s="9" t="str">
        <f t="shared" si="32"/>
        <v>-</v>
      </c>
      <c r="E259" s="9" t="str">
        <f t="shared" si="32"/>
        <v>-</v>
      </c>
      <c r="F259" s="9" t="str">
        <f t="shared" si="32"/>
        <v>-</v>
      </c>
      <c r="G259" s="9" t="str">
        <f t="shared" si="32"/>
        <v>-</v>
      </c>
      <c r="H259" s="9" t="str">
        <f t="shared" si="32"/>
        <v>-</v>
      </c>
      <c r="I259" s="9" t="str">
        <f t="shared" si="32"/>
        <v>-</v>
      </c>
      <c r="J259" s="9" t="str">
        <f t="shared" si="32"/>
        <v>-</v>
      </c>
      <c r="K259" s="9" t="str">
        <f t="shared" si="32"/>
        <v>-</v>
      </c>
      <c r="L259" s="9" t="str">
        <f t="shared" si="32"/>
        <v>-</v>
      </c>
      <c r="M259" s="9" t="str">
        <f t="shared" si="32"/>
        <v>-</v>
      </c>
      <c r="N259" s="9" t="str">
        <f t="shared" si="32"/>
        <v>-</v>
      </c>
      <c r="O259" s="9" t="str">
        <f t="shared" si="32"/>
        <v>-</v>
      </c>
      <c r="P259" s="9" t="str">
        <f t="shared" si="32"/>
        <v>-</v>
      </c>
      <c r="Q259" s="9" t="str">
        <f t="shared" si="32"/>
        <v>-</v>
      </c>
      <c r="R259" s="9" t="str">
        <f t="shared" si="32"/>
        <v>-</v>
      </c>
      <c r="S259" s="9" t="str">
        <f t="shared" si="32"/>
        <v>-</v>
      </c>
      <c r="T259" s="9" t="str">
        <f t="shared" si="31"/>
        <v>-</v>
      </c>
      <c r="U259" s="9" t="str">
        <f t="shared" si="31"/>
        <v>-</v>
      </c>
      <c r="V259" s="9" t="str">
        <f t="shared" si="31"/>
        <v>-</v>
      </c>
      <c r="W259" s="9" t="str">
        <f t="shared" ref="W259:AN273" si="34">IF(AND(OR(W63&gt;=10,W63&lt;=3),W162="НЕТ"),"!!!","-")</f>
        <v>-</v>
      </c>
      <c r="X259" s="9" t="str">
        <f t="shared" si="34"/>
        <v>-</v>
      </c>
      <c r="Y259" s="9" t="str">
        <f t="shared" si="34"/>
        <v>-</v>
      </c>
      <c r="Z259" s="9" t="str">
        <f t="shared" si="34"/>
        <v>-</v>
      </c>
      <c r="AA259" s="9" t="str">
        <f t="shared" si="34"/>
        <v>-</v>
      </c>
      <c r="AB259" s="9" t="str">
        <f t="shared" si="34"/>
        <v>-</v>
      </c>
      <c r="AC259" s="9" t="str">
        <f t="shared" si="34"/>
        <v>-</v>
      </c>
      <c r="AD259" s="9" t="str">
        <f t="shared" si="34"/>
        <v>-</v>
      </c>
      <c r="AE259" s="9" t="str">
        <f t="shared" si="34"/>
        <v>-</v>
      </c>
      <c r="AF259" s="9" t="str">
        <f t="shared" si="34"/>
        <v>-</v>
      </c>
      <c r="AG259" s="9" t="str">
        <f t="shared" si="34"/>
        <v>-</v>
      </c>
      <c r="AH259" s="9" t="str">
        <f t="shared" si="34"/>
        <v>-</v>
      </c>
      <c r="AI259" s="9" t="str">
        <f t="shared" si="34"/>
        <v>-</v>
      </c>
      <c r="AJ259" s="9" t="str">
        <f t="shared" si="34"/>
        <v>-</v>
      </c>
      <c r="AK259" s="9" t="str">
        <f t="shared" si="34"/>
        <v>-</v>
      </c>
      <c r="AL259" s="9" t="str">
        <f t="shared" si="34"/>
        <v>-</v>
      </c>
      <c r="AM259" s="9" t="str">
        <f t="shared" si="34"/>
        <v>-</v>
      </c>
      <c r="AN259" s="9" t="str">
        <f t="shared" si="34"/>
        <v>-</v>
      </c>
      <c r="AO259" s="9" t="str">
        <f t="shared" si="31"/>
        <v>-</v>
      </c>
      <c r="AP259" s="9" t="str">
        <f t="shared" si="31"/>
        <v>-</v>
      </c>
      <c r="AQ259" s="9" t="str">
        <f t="shared" si="31"/>
        <v>-</v>
      </c>
      <c r="AR259" s="9" t="str">
        <f t="shared" si="31"/>
        <v>-</v>
      </c>
      <c r="AS259" s="9" t="str">
        <f t="shared" ref="T259:BG270" si="35">IF(AND(OR(AS63&gt;=10,AS63&lt;=3),AS162="НЕТ"),"!!!","-")</f>
        <v>-</v>
      </c>
      <c r="AT259" s="9" t="str">
        <f t="shared" si="35"/>
        <v>-</v>
      </c>
      <c r="AU259" s="9" t="str">
        <f t="shared" si="35"/>
        <v>-</v>
      </c>
      <c r="AV259" s="9" t="str">
        <f t="shared" si="35"/>
        <v>-</v>
      </c>
      <c r="AW259" s="9" t="str">
        <f t="shared" si="35"/>
        <v>-</v>
      </c>
      <c r="AX259" s="9" t="str">
        <f t="shared" si="35"/>
        <v>-</v>
      </c>
      <c r="AY259" s="9" t="str">
        <f t="shared" si="35"/>
        <v>-</v>
      </c>
      <c r="AZ259" s="9" t="str">
        <f t="shared" si="35"/>
        <v>-</v>
      </c>
      <c r="BA259" s="9" t="str">
        <f t="shared" si="35"/>
        <v>-</v>
      </c>
      <c r="BB259" s="9" t="str">
        <f t="shared" si="35"/>
        <v>-</v>
      </c>
      <c r="BC259" s="9" t="str">
        <f t="shared" si="35"/>
        <v>-</v>
      </c>
      <c r="BD259" s="9" t="str">
        <f t="shared" si="35"/>
        <v>-</v>
      </c>
      <c r="BE259" s="9" t="str">
        <f t="shared" si="35"/>
        <v>-</v>
      </c>
      <c r="BF259" s="9" t="str">
        <f t="shared" si="35"/>
        <v>-</v>
      </c>
      <c r="BG259" s="9" t="str">
        <f t="shared" si="35"/>
        <v>-</v>
      </c>
      <c r="BH259" s="37"/>
      <c r="BI259" s="114"/>
    </row>
    <row r="260" spans="1:61">
      <c r="A260" s="125">
        <f t="shared" si="16"/>
        <v>62</v>
      </c>
      <c r="B260" s="9" t="str">
        <f t="shared" si="32"/>
        <v>-</v>
      </c>
      <c r="C260" s="9" t="str">
        <f t="shared" si="32"/>
        <v>-</v>
      </c>
      <c r="D260" s="9" t="str">
        <f t="shared" si="32"/>
        <v>-</v>
      </c>
      <c r="E260" s="9" t="str">
        <f t="shared" si="32"/>
        <v>-</v>
      </c>
      <c r="F260" s="9" t="str">
        <f t="shared" si="32"/>
        <v>-</v>
      </c>
      <c r="G260" s="9" t="str">
        <f t="shared" si="32"/>
        <v>-</v>
      </c>
      <c r="H260" s="9" t="str">
        <f t="shared" si="32"/>
        <v>-</v>
      </c>
      <c r="I260" s="9" t="str">
        <f t="shared" si="32"/>
        <v>-</v>
      </c>
      <c r="J260" s="9" t="str">
        <f t="shared" si="32"/>
        <v>-</v>
      </c>
      <c r="K260" s="9" t="str">
        <f t="shared" si="32"/>
        <v>-</v>
      </c>
      <c r="L260" s="9" t="str">
        <f t="shared" si="32"/>
        <v>-</v>
      </c>
      <c r="M260" s="9" t="str">
        <f t="shared" si="32"/>
        <v>-</v>
      </c>
      <c r="N260" s="9" t="str">
        <f t="shared" si="32"/>
        <v>-</v>
      </c>
      <c r="O260" s="9" t="str">
        <f t="shared" si="32"/>
        <v>-</v>
      </c>
      <c r="P260" s="9" t="str">
        <f t="shared" si="32"/>
        <v>-</v>
      </c>
      <c r="Q260" s="9" t="str">
        <f t="shared" si="32"/>
        <v>-</v>
      </c>
      <c r="R260" s="9" t="str">
        <f t="shared" si="32"/>
        <v>-</v>
      </c>
      <c r="S260" s="9" t="str">
        <f t="shared" si="32"/>
        <v>-</v>
      </c>
      <c r="T260" s="9" t="str">
        <f t="shared" si="35"/>
        <v>-</v>
      </c>
      <c r="U260" s="9" t="str">
        <f t="shared" si="35"/>
        <v>-</v>
      </c>
      <c r="V260" s="9" t="str">
        <f t="shared" si="35"/>
        <v>-</v>
      </c>
      <c r="W260" s="9" t="str">
        <f t="shared" si="34"/>
        <v>-</v>
      </c>
      <c r="X260" s="9" t="str">
        <f t="shared" si="34"/>
        <v>-</v>
      </c>
      <c r="Y260" s="9" t="str">
        <f t="shared" si="34"/>
        <v>-</v>
      </c>
      <c r="Z260" s="9" t="str">
        <f t="shared" si="34"/>
        <v>-</v>
      </c>
      <c r="AA260" s="9" t="str">
        <f t="shared" si="34"/>
        <v>-</v>
      </c>
      <c r="AB260" s="9" t="str">
        <f t="shared" si="34"/>
        <v>-</v>
      </c>
      <c r="AC260" s="9" t="str">
        <f t="shared" si="34"/>
        <v>-</v>
      </c>
      <c r="AD260" s="9" t="str">
        <f t="shared" si="34"/>
        <v>-</v>
      </c>
      <c r="AE260" s="9" t="str">
        <f t="shared" si="34"/>
        <v>-</v>
      </c>
      <c r="AF260" s="9" t="str">
        <f t="shared" si="34"/>
        <v>-</v>
      </c>
      <c r="AG260" s="9" t="str">
        <f t="shared" si="34"/>
        <v>-</v>
      </c>
      <c r="AH260" s="9" t="str">
        <f t="shared" si="34"/>
        <v>-</v>
      </c>
      <c r="AI260" s="9" t="str">
        <f t="shared" si="34"/>
        <v>-</v>
      </c>
      <c r="AJ260" s="9" t="str">
        <f t="shared" si="34"/>
        <v>-</v>
      </c>
      <c r="AK260" s="9" t="str">
        <f t="shared" si="34"/>
        <v>-</v>
      </c>
      <c r="AL260" s="9" t="str">
        <f t="shared" si="34"/>
        <v>-</v>
      </c>
      <c r="AM260" s="9" t="str">
        <f t="shared" si="34"/>
        <v>-</v>
      </c>
      <c r="AN260" s="9" t="str">
        <f t="shared" si="34"/>
        <v>-</v>
      </c>
      <c r="AO260" s="9" t="str">
        <f t="shared" si="35"/>
        <v>-</v>
      </c>
      <c r="AP260" s="9" t="str">
        <f t="shared" si="35"/>
        <v>-</v>
      </c>
      <c r="AQ260" s="9" t="str">
        <f t="shared" si="35"/>
        <v>-</v>
      </c>
      <c r="AR260" s="9" t="str">
        <f t="shared" si="35"/>
        <v>-</v>
      </c>
      <c r="AS260" s="9" t="str">
        <f t="shared" si="35"/>
        <v>-</v>
      </c>
      <c r="AT260" s="9" t="str">
        <f t="shared" si="35"/>
        <v>-</v>
      </c>
      <c r="AU260" s="9" t="str">
        <f t="shared" si="35"/>
        <v>-</v>
      </c>
      <c r="AV260" s="9" t="str">
        <f t="shared" si="35"/>
        <v>-</v>
      </c>
      <c r="AW260" s="9" t="str">
        <f t="shared" si="35"/>
        <v>-</v>
      </c>
      <c r="AX260" s="9" t="str">
        <f t="shared" si="35"/>
        <v>-</v>
      </c>
      <c r="AY260" s="9" t="str">
        <f t="shared" si="35"/>
        <v>-</v>
      </c>
      <c r="AZ260" s="9" t="str">
        <f t="shared" si="35"/>
        <v>-</v>
      </c>
      <c r="BA260" s="9" t="str">
        <f t="shared" si="35"/>
        <v>-</v>
      </c>
      <c r="BB260" s="9" t="str">
        <f t="shared" si="35"/>
        <v>-</v>
      </c>
      <c r="BC260" s="9" t="str">
        <f t="shared" si="35"/>
        <v>-</v>
      </c>
      <c r="BD260" s="9" t="str">
        <f t="shared" si="35"/>
        <v>-</v>
      </c>
      <c r="BE260" s="9" t="str">
        <f t="shared" si="35"/>
        <v>-</v>
      </c>
      <c r="BF260" s="9" t="str">
        <f t="shared" si="35"/>
        <v>-</v>
      </c>
      <c r="BG260" s="9" t="str">
        <f t="shared" si="35"/>
        <v>-</v>
      </c>
      <c r="BH260" s="37"/>
      <c r="BI260" s="114"/>
    </row>
    <row r="261" spans="1:61">
      <c r="A261" s="125">
        <f t="shared" si="16"/>
        <v>63</v>
      </c>
      <c r="B261" s="9" t="str">
        <f t="shared" si="32"/>
        <v>-</v>
      </c>
      <c r="C261" s="9" t="str">
        <f t="shared" si="32"/>
        <v>-</v>
      </c>
      <c r="D261" s="9" t="str">
        <f t="shared" si="32"/>
        <v>-</v>
      </c>
      <c r="E261" s="9" t="str">
        <f t="shared" si="32"/>
        <v>-</v>
      </c>
      <c r="F261" s="9" t="str">
        <f t="shared" si="32"/>
        <v>-</v>
      </c>
      <c r="G261" s="9" t="str">
        <f t="shared" si="32"/>
        <v>-</v>
      </c>
      <c r="H261" s="9" t="str">
        <f t="shared" si="32"/>
        <v>-</v>
      </c>
      <c r="I261" s="9" t="str">
        <f t="shared" si="32"/>
        <v>-</v>
      </c>
      <c r="J261" s="9" t="str">
        <f t="shared" si="32"/>
        <v>-</v>
      </c>
      <c r="K261" s="9" t="str">
        <f t="shared" si="32"/>
        <v>-</v>
      </c>
      <c r="L261" s="9" t="str">
        <f t="shared" si="32"/>
        <v>-</v>
      </c>
      <c r="M261" s="9" t="str">
        <f t="shared" si="32"/>
        <v>-</v>
      </c>
      <c r="N261" s="9" t="str">
        <f t="shared" si="32"/>
        <v>-</v>
      </c>
      <c r="O261" s="9" t="str">
        <f t="shared" si="32"/>
        <v>-</v>
      </c>
      <c r="P261" s="9" t="str">
        <f t="shared" si="32"/>
        <v>-</v>
      </c>
      <c r="Q261" s="9" t="str">
        <f t="shared" si="32"/>
        <v>-</v>
      </c>
      <c r="R261" s="9" t="str">
        <f t="shared" si="32"/>
        <v>-</v>
      </c>
      <c r="S261" s="9" t="str">
        <f t="shared" si="32"/>
        <v>-</v>
      </c>
      <c r="T261" s="9" t="str">
        <f t="shared" si="35"/>
        <v>-</v>
      </c>
      <c r="U261" s="9" t="str">
        <f t="shared" si="35"/>
        <v>-</v>
      </c>
      <c r="V261" s="9" t="str">
        <f t="shared" si="35"/>
        <v>-</v>
      </c>
      <c r="W261" s="9" t="str">
        <f t="shared" si="34"/>
        <v>-</v>
      </c>
      <c r="X261" s="9" t="str">
        <f t="shared" si="34"/>
        <v>-</v>
      </c>
      <c r="Y261" s="9" t="str">
        <f t="shared" si="34"/>
        <v>-</v>
      </c>
      <c r="Z261" s="9" t="str">
        <f t="shared" si="34"/>
        <v>-</v>
      </c>
      <c r="AA261" s="9" t="str">
        <f t="shared" si="34"/>
        <v>-</v>
      </c>
      <c r="AB261" s="9" t="str">
        <f t="shared" si="34"/>
        <v>-</v>
      </c>
      <c r="AC261" s="9" t="str">
        <f t="shared" si="34"/>
        <v>-</v>
      </c>
      <c r="AD261" s="9" t="str">
        <f t="shared" si="34"/>
        <v>-</v>
      </c>
      <c r="AE261" s="9" t="str">
        <f t="shared" si="34"/>
        <v>-</v>
      </c>
      <c r="AF261" s="9" t="str">
        <f t="shared" si="34"/>
        <v>-</v>
      </c>
      <c r="AG261" s="9" t="str">
        <f t="shared" si="34"/>
        <v>-</v>
      </c>
      <c r="AH261" s="9" t="str">
        <f t="shared" si="34"/>
        <v>-</v>
      </c>
      <c r="AI261" s="9" t="str">
        <f t="shared" si="34"/>
        <v>-</v>
      </c>
      <c r="AJ261" s="9" t="str">
        <f t="shared" si="34"/>
        <v>-</v>
      </c>
      <c r="AK261" s="9" t="str">
        <f t="shared" si="34"/>
        <v>-</v>
      </c>
      <c r="AL261" s="9" t="str">
        <f t="shared" si="34"/>
        <v>-</v>
      </c>
      <c r="AM261" s="9" t="str">
        <f t="shared" si="34"/>
        <v>-</v>
      </c>
      <c r="AN261" s="9" t="str">
        <f t="shared" si="34"/>
        <v>-</v>
      </c>
      <c r="AO261" s="9" t="str">
        <f t="shared" si="35"/>
        <v>-</v>
      </c>
      <c r="AP261" s="9" t="str">
        <f t="shared" si="35"/>
        <v>-</v>
      </c>
      <c r="AQ261" s="9" t="str">
        <f t="shared" si="35"/>
        <v>-</v>
      </c>
      <c r="AR261" s="9" t="str">
        <f t="shared" si="35"/>
        <v>-</v>
      </c>
      <c r="AS261" s="9" t="str">
        <f t="shared" si="35"/>
        <v>-</v>
      </c>
      <c r="AT261" s="9" t="str">
        <f t="shared" si="35"/>
        <v>-</v>
      </c>
      <c r="AU261" s="9" t="str">
        <f t="shared" si="35"/>
        <v>-</v>
      </c>
      <c r="AV261" s="9" t="str">
        <f t="shared" si="35"/>
        <v>-</v>
      </c>
      <c r="AW261" s="9" t="str">
        <f t="shared" si="35"/>
        <v>-</v>
      </c>
      <c r="AX261" s="9" t="str">
        <f t="shared" si="35"/>
        <v>-</v>
      </c>
      <c r="AY261" s="9" t="str">
        <f t="shared" si="35"/>
        <v>-</v>
      </c>
      <c r="AZ261" s="9" t="str">
        <f t="shared" si="35"/>
        <v>-</v>
      </c>
      <c r="BA261" s="9" t="str">
        <f t="shared" si="35"/>
        <v>-</v>
      </c>
      <c r="BB261" s="9" t="str">
        <f t="shared" si="35"/>
        <v>-</v>
      </c>
      <c r="BC261" s="9" t="str">
        <f t="shared" si="35"/>
        <v>-</v>
      </c>
      <c r="BD261" s="9" t="str">
        <f t="shared" si="35"/>
        <v>-</v>
      </c>
      <c r="BE261" s="9" t="str">
        <f t="shared" si="35"/>
        <v>-</v>
      </c>
      <c r="BF261" s="9" t="str">
        <f t="shared" si="35"/>
        <v>-</v>
      </c>
      <c r="BG261" s="9" t="str">
        <f t="shared" si="35"/>
        <v>-</v>
      </c>
      <c r="BH261" s="37"/>
      <c r="BI261" s="114"/>
    </row>
    <row r="262" spans="1:61">
      <c r="A262" s="125">
        <f t="shared" si="16"/>
        <v>64</v>
      </c>
      <c r="B262" s="9" t="str">
        <f t="shared" si="32"/>
        <v>-</v>
      </c>
      <c r="C262" s="9" t="str">
        <f t="shared" si="32"/>
        <v>-</v>
      </c>
      <c r="D262" s="9" t="str">
        <f t="shared" si="32"/>
        <v>-</v>
      </c>
      <c r="E262" s="9" t="str">
        <f t="shared" si="32"/>
        <v>-</v>
      </c>
      <c r="F262" s="9" t="str">
        <f t="shared" si="32"/>
        <v>-</v>
      </c>
      <c r="G262" s="9" t="str">
        <f t="shared" si="32"/>
        <v>-</v>
      </c>
      <c r="H262" s="9" t="str">
        <f t="shared" si="32"/>
        <v>-</v>
      </c>
      <c r="I262" s="9" t="str">
        <f t="shared" si="32"/>
        <v>-</v>
      </c>
      <c r="J262" s="9" t="str">
        <f t="shared" si="32"/>
        <v>-</v>
      </c>
      <c r="K262" s="9" t="str">
        <f t="shared" si="32"/>
        <v>-</v>
      </c>
      <c r="L262" s="9" t="str">
        <f t="shared" si="32"/>
        <v>-</v>
      </c>
      <c r="M262" s="9" t="str">
        <f t="shared" si="32"/>
        <v>-</v>
      </c>
      <c r="N262" s="9" t="str">
        <f t="shared" si="32"/>
        <v>-</v>
      </c>
      <c r="O262" s="9" t="str">
        <f t="shared" si="32"/>
        <v>-</v>
      </c>
      <c r="P262" s="9" t="str">
        <f t="shared" si="32"/>
        <v>-</v>
      </c>
      <c r="Q262" s="9" t="str">
        <f t="shared" si="32"/>
        <v>-</v>
      </c>
      <c r="R262" s="9" t="str">
        <f t="shared" si="32"/>
        <v>-</v>
      </c>
      <c r="S262" s="9" t="str">
        <f t="shared" si="32"/>
        <v>-</v>
      </c>
      <c r="T262" s="9" t="str">
        <f t="shared" si="35"/>
        <v>-</v>
      </c>
      <c r="U262" s="9" t="str">
        <f t="shared" si="35"/>
        <v>-</v>
      </c>
      <c r="V262" s="9" t="str">
        <f t="shared" si="35"/>
        <v>-</v>
      </c>
      <c r="W262" s="9" t="str">
        <f t="shared" si="34"/>
        <v>-</v>
      </c>
      <c r="X262" s="9" t="str">
        <f t="shared" si="34"/>
        <v>-</v>
      </c>
      <c r="Y262" s="9" t="str">
        <f t="shared" si="34"/>
        <v>-</v>
      </c>
      <c r="Z262" s="9" t="str">
        <f t="shared" si="34"/>
        <v>-</v>
      </c>
      <c r="AA262" s="9" t="str">
        <f t="shared" si="34"/>
        <v>-</v>
      </c>
      <c r="AB262" s="9" t="str">
        <f t="shared" si="34"/>
        <v>-</v>
      </c>
      <c r="AC262" s="9" t="str">
        <f t="shared" si="34"/>
        <v>-</v>
      </c>
      <c r="AD262" s="9" t="str">
        <f t="shared" si="34"/>
        <v>-</v>
      </c>
      <c r="AE262" s="9" t="str">
        <f t="shared" si="34"/>
        <v>-</v>
      </c>
      <c r="AF262" s="9" t="str">
        <f t="shared" si="34"/>
        <v>-</v>
      </c>
      <c r="AG262" s="9" t="str">
        <f t="shared" si="34"/>
        <v>-</v>
      </c>
      <c r="AH262" s="9" t="str">
        <f t="shared" si="34"/>
        <v>-</v>
      </c>
      <c r="AI262" s="9" t="str">
        <f t="shared" si="34"/>
        <v>-</v>
      </c>
      <c r="AJ262" s="9" t="str">
        <f t="shared" si="34"/>
        <v>-</v>
      </c>
      <c r="AK262" s="9" t="str">
        <f t="shared" si="34"/>
        <v>-</v>
      </c>
      <c r="AL262" s="9" t="str">
        <f t="shared" si="34"/>
        <v>-</v>
      </c>
      <c r="AM262" s="9" t="str">
        <f t="shared" si="34"/>
        <v>-</v>
      </c>
      <c r="AN262" s="9" t="str">
        <f t="shared" si="34"/>
        <v>-</v>
      </c>
      <c r="AO262" s="9" t="str">
        <f t="shared" si="35"/>
        <v>-</v>
      </c>
      <c r="AP262" s="9" t="str">
        <f t="shared" si="35"/>
        <v>-</v>
      </c>
      <c r="AQ262" s="9" t="str">
        <f t="shared" si="35"/>
        <v>-</v>
      </c>
      <c r="AR262" s="9" t="str">
        <f t="shared" si="35"/>
        <v>-</v>
      </c>
      <c r="AS262" s="9" t="str">
        <f t="shared" si="35"/>
        <v>-</v>
      </c>
      <c r="AT262" s="9" t="str">
        <f t="shared" si="35"/>
        <v>-</v>
      </c>
      <c r="AU262" s="9" t="str">
        <f t="shared" si="35"/>
        <v>-</v>
      </c>
      <c r="AV262" s="9" t="str">
        <f t="shared" si="35"/>
        <v>-</v>
      </c>
      <c r="AW262" s="9" t="str">
        <f t="shared" si="35"/>
        <v>-</v>
      </c>
      <c r="AX262" s="9" t="str">
        <f t="shared" si="35"/>
        <v>-</v>
      </c>
      <c r="AY262" s="9" t="str">
        <f t="shared" si="35"/>
        <v>-</v>
      </c>
      <c r="AZ262" s="9" t="str">
        <f t="shared" si="35"/>
        <v>-</v>
      </c>
      <c r="BA262" s="9" t="str">
        <f t="shared" si="35"/>
        <v>-</v>
      </c>
      <c r="BB262" s="9" t="str">
        <f t="shared" si="35"/>
        <v>-</v>
      </c>
      <c r="BC262" s="9" t="str">
        <f t="shared" si="35"/>
        <v>-</v>
      </c>
      <c r="BD262" s="9" t="str">
        <f t="shared" si="35"/>
        <v>-</v>
      </c>
      <c r="BE262" s="9" t="str">
        <f t="shared" si="35"/>
        <v>-</v>
      </c>
      <c r="BF262" s="9" t="str">
        <f t="shared" si="35"/>
        <v>-</v>
      </c>
      <c r="BG262" s="9" t="str">
        <f t="shared" si="35"/>
        <v>-</v>
      </c>
      <c r="BH262" s="37"/>
      <c r="BI262" s="114"/>
    </row>
    <row r="263" spans="1:61">
      <c r="A263" s="125">
        <f t="shared" si="16"/>
        <v>65</v>
      </c>
      <c r="B263" s="9" t="str">
        <f t="shared" si="32"/>
        <v>-</v>
      </c>
      <c r="C263" s="9" t="str">
        <f t="shared" si="32"/>
        <v>-</v>
      </c>
      <c r="D263" s="9" t="str">
        <f t="shared" si="32"/>
        <v>-</v>
      </c>
      <c r="E263" s="9" t="str">
        <f t="shared" si="32"/>
        <v>-</v>
      </c>
      <c r="F263" s="9" t="str">
        <f t="shared" si="32"/>
        <v>-</v>
      </c>
      <c r="G263" s="9" t="str">
        <f t="shared" si="32"/>
        <v>-</v>
      </c>
      <c r="H263" s="9" t="str">
        <f t="shared" si="32"/>
        <v>-</v>
      </c>
      <c r="I263" s="9" t="str">
        <f t="shared" si="32"/>
        <v>-</v>
      </c>
      <c r="J263" s="9" t="str">
        <f t="shared" si="32"/>
        <v>-</v>
      </c>
      <c r="K263" s="9" t="str">
        <f t="shared" si="32"/>
        <v>-</v>
      </c>
      <c r="L263" s="9" t="str">
        <f t="shared" si="32"/>
        <v>-</v>
      </c>
      <c r="M263" s="9" t="str">
        <f t="shared" si="32"/>
        <v>-</v>
      </c>
      <c r="N263" s="9" t="str">
        <f t="shared" si="32"/>
        <v>-</v>
      </c>
      <c r="O263" s="9" t="str">
        <f t="shared" si="32"/>
        <v>-</v>
      </c>
      <c r="P263" s="9" t="str">
        <f t="shared" si="32"/>
        <v>-</v>
      </c>
      <c r="Q263" s="9" t="str">
        <f t="shared" si="32"/>
        <v>-</v>
      </c>
      <c r="R263" s="9" t="str">
        <f t="shared" si="32"/>
        <v>-</v>
      </c>
      <c r="S263" s="9" t="str">
        <f t="shared" si="32"/>
        <v>-</v>
      </c>
      <c r="T263" s="9" t="str">
        <f t="shared" si="35"/>
        <v>-</v>
      </c>
      <c r="U263" s="9" t="str">
        <f t="shared" si="35"/>
        <v>-</v>
      </c>
      <c r="V263" s="9" t="str">
        <f t="shared" si="35"/>
        <v>-</v>
      </c>
      <c r="W263" s="9" t="str">
        <f t="shared" si="34"/>
        <v>-</v>
      </c>
      <c r="X263" s="9" t="str">
        <f t="shared" si="34"/>
        <v>-</v>
      </c>
      <c r="Y263" s="9" t="str">
        <f t="shared" si="34"/>
        <v>-</v>
      </c>
      <c r="Z263" s="9" t="str">
        <f t="shared" si="34"/>
        <v>-</v>
      </c>
      <c r="AA263" s="9" t="str">
        <f t="shared" si="34"/>
        <v>-</v>
      </c>
      <c r="AB263" s="9" t="str">
        <f t="shared" si="34"/>
        <v>-</v>
      </c>
      <c r="AC263" s="9" t="str">
        <f t="shared" si="34"/>
        <v>-</v>
      </c>
      <c r="AD263" s="9" t="str">
        <f t="shared" si="34"/>
        <v>-</v>
      </c>
      <c r="AE263" s="9" t="str">
        <f t="shared" si="34"/>
        <v>-</v>
      </c>
      <c r="AF263" s="9" t="str">
        <f t="shared" si="34"/>
        <v>-</v>
      </c>
      <c r="AG263" s="9" t="str">
        <f t="shared" si="34"/>
        <v>-</v>
      </c>
      <c r="AH263" s="9" t="str">
        <f t="shared" si="34"/>
        <v>-</v>
      </c>
      <c r="AI263" s="9" t="str">
        <f t="shared" si="34"/>
        <v>-</v>
      </c>
      <c r="AJ263" s="9" t="str">
        <f t="shared" si="34"/>
        <v>-</v>
      </c>
      <c r="AK263" s="9" t="str">
        <f t="shared" si="34"/>
        <v>-</v>
      </c>
      <c r="AL263" s="9" t="str">
        <f t="shared" si="34"/>
        <v>-</v>
      </c>
      <c r="AM263" s="9" t="str">
        <f t="shared" si="34"/>
        <v>-</v>
      </c>
      <c r="AN263" s="9" t="str">
        <f t="shared" si="34"/>
        <v>-</v>
      </c>
      <c r="AO263" s="9" t="str">
        <f t="shared" si="35"/>
        <v>-</v>
      </c>
      <c r="AP263" s="9" t="str">
        <f t="shared" si="35"/>
        <v>-</v>
      </c>
      <c r="AQ263" s="9" t="str">
        <f t="shared" si="35"/>
        <v>-</v>
      </c>
      <c r="AR263" s="9" t="str">
        <f t="shared" si="35"/>
        <v>-</v>
      </c>
      <c r="AS263" s="9" t="str">
        <f t="shared" si="35"/>
        <v>-</v>
      </c>
      <c r="AT263" s="9" t="str">
        <f t="shared" si="35"/>
        <v>-</v>
      </c>
      <c r="AU263" s="9" t="str">
        <f t="shared" si="35"/>
        <v>-</v>
      </c>
      <c r="AV263" s="9" t="str">
        <f t="shared" si="35"/>
        <v>-</v>
      </c>
      <c r="AW263" s="9" t="str">
        <f t="shared" si="35"/>
        <v>-</v>
      </c>
      <c r="AX263" s="9" t="str">
        <f t="shared" si="35"/>
        <v>-</v>
      </c>
      <c r="AY263" s="9" t="str">
        <f t="shared" si="35"/>
        <v>-</v>
      </c>
      <c r="AZ263" s="9" t="str">
        <f t="shared" si="35"/>
        <v>-</v>
      </c>
      <c r="BA263" s="9" t="str">
        <f t="shared" si="35"/>
        <v>-</v>
      </c>
      <c r="BB263" s="9" t="str">
        <f t="shared" si="35"/>
        <v>-</v>
      </c>
      <c r="BC263" s="9" t="str">
        <f t="shared" si="35"/>
        <v>!!!</v>
      </c>
      <c r="BD263" s="9" t="str">
        <f t="shared" si="35"/>
        <v>-</v>
      </c>
      <c r="BE263" s="9" t="str">
        <f t="shared" si="35"/>
        <v>-</v>
      </c>
      <c r="BF263" s="9" t="str">
        <f t="shared" si="35"/>
        <v>-</v>
      </c>
      <c r="BG263" s="9" t="str">
        <f t="shared" si="35"/>
        <v>-</v>
      </c>
      <c r="BH263" s="37"/>
      <c r="BI263" s="114"/>
    </row>
    <row r="264" spans="1:61">
      <c r="A264" s="125">
        <f t="shared" si="16"/>
        <v>66</v>
      </c>
      <c r="B264" s="9" t="str">
        <f t="shared" si="32"/>
        <v>-</v>
      </c>
      <c r="C264" s="9" t="str">
        <f t="shared" si="32"/>
        <v>-</v>
      </c>
      <c r="D264" s="9" t="str">
        <f t="shared" si="32"/>
        <v>-</v>
      </c>
      <c r="E264" s="9" t="str">
        <f t="shared" si="32"/>
        <v>-</v>
      </c>
      <c r="F264" s="9" t="str">
        <f t="shared" si="32"/>
        <v>-</v>
      </c>
      <c r="G264" s="9" t="str">
        <f t="shared" si="32"/>
        <v>-</v>
      </c>
      <c r="H264" s="9" t="str">
        <f t="shared" si="32"/>
        <v>-</v>
      </c>
      <c r="I264" s="9" t="str">
        <f t="shared" si="32"/>
        <v>-</v>
      </c>
      <c r="J264" s="9" t="str">
        <f t="shared" si="32"/>
        <v>-</v>
      </c>
      <c r="K264" s="9" t="str">
        <f t="shared" si="32"/>
        <v>-</v>
      </c>
      <c r="L264" s="9" t="str">
        <f t="shared" si="32"/>
        <v>-</v>
      </c>
      <c r="M264" s="9" t="str">
        <f t="shared" si="32"/>
        <v>-</v>
      </c>
      <c r="N264" s="9" t="str">
        <f t="shared" si="32"/>
        <v>-</v>
      </c>
      <c r="O264" s="9" t="str">
        <f t="shared" si="32"/>
        <v>-</v>
      </c>
      <c r="P264" s="9" t="str">
        <f t="shared" si="32"/>
        <v>-</v>
      </c>
      <c r="Q264" s="9" t="str">
        <f t="shared" si="32"/>
        <v>-</v>
      </c>
      <c r="R264" s="9" t="str">
        <f t="shared" si="32"/>
        <v>-</v>
      </c>
      <c r="S264" s="9" t="str">
        <f t="shared" si="32"/>
        <v>-</v>
      </c>
      <c r="T264" s="9" t="str">
        <f t="shared" si="35"/>
        <v>-</v>
      </c>
      <c r="U264" s="9" t="str">
        <f t="shared" si="35"/>
        <v>-</v>
      </c>
      <c r="V264" s="9" t="str">
        <f t="shared" si="35"/>
        <v>-</v>
      </c>
      <c r="W264" s="9" t="str">
        <f t="shared" si="34"/>
        <v>-</v>
      </c>
      <c r="X264" s="9" t="str">
        <f t="shared" si="34"/>
        <v>-</v>
      </c>
      <c r="Y264" s="9" t="str">
        <f t="shared" si="34"/>
        <v>-</v>
      </c>
      <c r="Z264" s="9" t="str">
        <f t="shared" si="34"/>
        <v>-</v>
      </c>
      <c r="AA264" s="9" t="str">
        <f t="shared" si="34"/>
        <v>-</v>
      </c>
      <c r="AB264" s="9" t="str">
        <f t="shared" si="34"/>
        <v>-</v>
      </c>
      <c r="AC264" s="9" t="str">
        <f t="shared" si="34"/>
        <v>-</v>
      </c>
      <c r="AD264" s="9" t="str">
        <f t="shared" si="34"/>
        <v>-</v>
      </c>
      <c r="AE264" s="9" t="str">
        <f t="shared" si="34"/>
        <v>-</v>
      </c>
      <c r="AF264" s="9" t="str">
        <f t="shared" si="34"/>
        <v>-</v>
      </c>
      <c r="AG264" s="9" t="str">
        <f t="shared" si="34"/>
        <v>-</v>
      </c>
      <c r="AH264" s="9" t="str">
        <f t="shared" si="34"/>
        <v>-</v>
      </c>
      <c r="AI264" s="9" t="str">
        <f t="shared" si="34"/>
        <v>-</v>
      </c>
      <c r="AJ264" s="9" t="str">
        <f t="shared" si="34"/>
        <v>-</v>
      </c>
      <c r="AK264" s="9" t="str">
        <f t="shared" si="34"/>
        <v>-</v>
      </c>
      <c r="AL264" s="9" t="str">
        <f t="shared" si="34"/>
        <v>-</v>
      </c>
      <c r="AM264" s="9" t="str">
        <f t="shared" si="34"/>
        <v>-</v>
      </c>
      <c r="AN264" s="9" t="str">
        <f t="shared" si="34"/>
        <v>-</v>
      </c>
      <c r="AO264" s="9" t="str">
        <f t="shared" si="35"/>
        <v>-</v>
      </c>
      <c r="AP264" s="9" t="str">
        <f t="shared" si="35"/>
        <v>-</v>
      </c>
      <c r="AQ264" s="9" t="str">
        <f t="shared" si="35"/>
        <v>-</v>
      </c>
      <c r="AR264" s="9" t="str">
        <f t="shared" si="35"/>
        <v>-</v>
      </c>
      <c r="AS264" s="9" t="str">
        <f t="shared" si="35"/>
        <v>-</v>
      </c>
      <c r="AT264" s="9" t="str">
        <f t="shared" si="35"/>
        <v>-</v>
      </c>
      <c r="AU264" s="9" t="str">
        <f t="shared" si="35"/>
        <v>-</v>
      </c>
      <c r="AV264" s="9" t="str">
        <f t="shared" si="35"/>
        <v>-</v>
      </c>
      <c r="AW264" s="9" t="str">
        <f t="shared" si="35"/>
        <v>-</v>
      </c>
      <c r="AX264" s="9" t="str">
        <f t="shared" si="35"/>
        <v>-</v>
      </c>
      <c r="AY264" s="9" t="str">
        <f t="shared" si="35"/>
        <v>-</v>
      </c>
      <c r="AZ264" s="9" t="str">
        <f t="shared" si="35"/>
        <v>-</v>
      </c>
      <c r="BA264" s="9" t="str">
        <f t="shared" si="35"/>
        <v>-</v>
      </c>
      <c r="BB264" s="9" t="str">
        <f t="shared" si="35"/>
        <v>-</v>
      </c>
      <c r="BC264" s="9" t="str">
        <f t="shared" si="35"/>
        <v>!!!</v>
      </c>
      <c r="BD264" s="9" t="str">
        <f t="shared" si="35"/>
        <v>-</v>
      </c>
      <c r="BE264" s="9" t="str">
        <f t="shared" si="35"/>
        <v>-</v>
      </c>
      <c r="BF264" s="9" t="str">
        <f t="shared" si="35"/>
        <v>-</v>
      </c>
      <c r="BG264" s="9" t="str">
        <f t="shared" si="35"/>
        <v>-</v>
      </c>
      <c r="BH264" s="37"/>
      <c r="BI264" s="114"/>
    </row>
    <row r="265" spans="1:61">
      <c r="A265" s="125">
        <f t="shared" ref="A265:A292" si="36">A264+1</f>
        <v>67</v>
      </c>
      <c r="B265" s="9" t="str">
        <f t="shared" si="32"/>
        <v>-</v>
      </c>
      <c r="C265" s="9" t="str">
        <f t="shared" si="32"/>
        <v>-</v>
      </c>
      <c r="D265" s="9" t="str">
        <f t="shared" si="32"/>
        <v>-</v>
      </c>
      <c r="E265" s="9" t="str">
        <f t="shared" si="32"/>
        <v>-</v>
      </c>
      <c r="F265" s="9" t="str">
        <f t="shared" si="32"/>
        <v>-</v>
      </c>
      <c r="G265" s="9" t="str">
        <f t="shared" si="32"/>
        <v>-</v>
      </c>
      <c r="H265" s="9" t="str">
        <f t="shared" si="32"/>
        <v>-</v>
      </c>
      <c r="I265" s="9" t="str">
        <f t="shared" si="32"/>
        <v>-</v>
      </c>
      <c r="J265" s="9" t="str">
        <f t="shared" si="32"/>
        <v>-</v>
      </c>
      <c r="K265" s="9" t="str">
        <f t="shared" si="32"/>
        <v>-</v>
      </c>
      <c r="L265" s="9" t="str">
        <f t="shared" si="32"/>
        <v>-</v>
      </c>
      <c r="M265" s="9" t="str">
        <f t="shared" si="32"/>
        <v>-</v>
      </c>
      <c r="N265" s="9" t="str">
        <f t="shared" si="32"/>
        <v>-</v>
      </c>
      <c r="O265" s="9" t="str">
        <f t="shared" si="32"/>
        <v>-</v>
      </c>
      <c r="P265" s="9" t="str">
        <f t="shared" si="32"/>
        <v>-</v>
      </c>
      <c r="Q265" s="9" t="str">
        <f t="shared" si="32"/>
        <v>-</v>
      </c>
      <c r="R265" s="9" t="str">
        <f t="shared" si="32"/>
        <v>-</v>
      </c>
      <c r="S265" s="9" t="str">
        <f t="shared" si="32"/>
        <v>-</v>
      </c>
      <c r="T265" s="9" t="str">
        <f t="shared" si="35"/>
        <v>-</v>
      </c>
      <c r="U265" s="9" t="str">
        <f t="shared" si="35"/>
        <v>-</v>
      </c>
      <c r="V265" s="9" t="str">
        <f t="shared" si="35"/>
        <v>-</v>
      </c>
      <c r="W265" s="9" t="str">
        <f t="shared" si="34"/>
        <v>-</v>
      </c>
      <c r="X265" s="9" t="str">
        <f t="shared" si="34"/>
        <v>-</v>
      </c>
      <c r="Y265" s="9" t="str">
        <f t="shared" si="34"/>
        <v>-</v>
      </c>
      <c r="Z265" s="9" t="str">
        <f t="shared" si="34"/>
        <v>-</v>
      </c>
      <c r="AA265" s="9" t="str">
        <f t="shared" si="34"/>
        <v>-</v>
      </c>
      <c r="AB265" s="9" t="str">
        <f t="shared" si="34"/>
        <v>-</v>
      </c>
      <c r="AC265" s="9" t="str">
        <f t="shared" si="34"/>
        <v>-</v>
      </c>
      <c r="AD265" s="9" t="str">
        <f t="shared" si="34"/>
        <v>-</v>
      </c>
      <c r="AE265" s="9" t="str">
        <f t="shared" si="34"/>
        <v>-</v>
      </c>
      <c r="AF265" s="9" t="str">
        <f t="shared" si="34"/>
        <v>-</v>
      </c>
      <c r="AG265" s="9" t="str">
        <f t="shared" si="34"/>
        <v>-</v>
      </c>
      <c r="AH265" s="9" t="str">
        <f t="shared" si="34"/>
        <v>-</v>
      </c>
      <c r="AI265" s="9" t="str">
        <f t="shared" si="34"/>
        <v>-</v>
      </c>
      <c r="AJ265" s="9" t="str">
        <f t="shared" si="34"/>
        <v>-</v>
      </c>
      <c r="AK265" s="9" t="str">
        <f t="shared" si="34"/>
        <v>-</v>
      </c>
      <c r="AL265" s="9" t="str">
        <f t="shared" si="34"/>
        <v>-</v>
      </c>
      <c r="AM265" s="9" t="str">
        <f t="shared" si="34"/>
        <v>-</v>
      </c>
      <c r="AN265" s="9" t="str">
        <f t="shared" si="34"/>
        <v>-</v>
      </c>
      <c r="AO265" s="9" t="str">
        <f t="shared" si="35"/>
        <v>-</v>
      </c>
      <c r="AP265" s="9" t="str">
        <f t="shared" si="35"/>
        <v>-</v>
      </c>
      <c r="AQ265" s="9" t="str">
        <f t="shared" si="35"/>
        <v>-</v>
      </c>
      <c r="AR265" s="9" t="str">
        <f t="shared" si="35"/>
        <v>-</v>
      </c>
      <c r="AS265" s="9" t="str">
        <f t="shared" si="35"/>
        <v>-</v>
      </c>
      <c r="AT265" s="9" t="str">
        <f t="shared" si="35"/>
        <v>-</v>
      </c>
      <c r="AU265" s="9" t="str">
        <f t="shared" si="35"/>
        <v>-</v>
      </c>
      <c r="AV265" s="9" t="str">
        <f t="shared" si="35"/>
        <v>-</v>
      </c>
      <c r="AW265" s="9" t="str">
        <f t="shared" si="35"/>
        <v>-</v>
      </c>
      <c r="AX265" s="9" t="str">
        <f t="shared" si="35"/>
        <v>-</v>
      </c>
      <c r="AY265" s="9" t="str">
        <f t="shared" si="35"/>
        <v>-</v>
      </c>
      <c r="AZ265" s="9" t="str">
        <f t="shared" si="35"/>
        <v>-</v>
      </c>
      <c r="BA265" s="9" t="str">
        <f t="shared" si="35"/>
        <v>-</v>
      </c>
      <c r="BB265" s="9" t="str">
        <f t="shared" si="35"/>
        <v>-</v>
      </c>
      <c r="BC265" s="9" t="str">
        <f t="shared" si="35"/>
        <v>-</v>
      </c>
      <c r="BD265" s="9" t="str">
        <f t="shared" si="35"/>
        <v>-</v>
      </c>
      <c r="BE265" s="9" t="str">
        <f t="shared" si="35"/>
        <v>-</v>
      </c>
      <c r="BF265" s="9" t="str">
        <f t="shared" si="35"/>
        <v>-</v>
      </c>
      <c r="BG265" s="9" t="str">
        <f t="shared" si="35"/>
        <v>-</v>
      </c>
      <c r="BH265" s="37"/>
      <c r="BI265" s="114"/>
    </row>
    <row r="266" spans="1:61">
      <c r="A266" s="125">
        <f t="shared" si="36"/>
        <v>68</v>
      </c>
      <c r="B266" s="9" t="str">
        <f t="shared" si="32"/>
        <v>-</v>
      </c>
      <c r="C266" s="9" t="str">
        <f t="shared" si="32"/>
        <v>-</v>
      </c>
      <c r="D266" s="9" t="str">
        <f t="shared" si="32"/>
        <v>-</v>
      </c>
      <c r="E266" s="9" t="str">
        <f t="shared" si="32"/>
        <v>-</v>
      </c>
      <c r="F266" s="9" t="str">
        <f t="shared" si="32"/>
        <v>-</v>
      </c>
      <c r="G266" s="9" t="str">
        <f t="shared" si="32"/>
        <v>-</v>
      </c>
      <c r="H266" s="9" t="str">
        <f t="shared" si="32"/>
        <v>-</v>
      </c>
      <c r="I266" s="9" t="str">
        <f t="shared" si="32"/>
        <v>-</v>
      </c>
      <c r="J266" s="9" t="str">
        <f t="shared" si="32"/>
        <v>-</v>
      </c>
      <c r="K266" s="9" t="str">
        <f t="shared" si="32"/>
        <v>-</v>
      </c>
      <c r="L266" s="9" t="str">
        <f t="shared" si="32"/>
        <v>-</v>
      </c>
      <c r="M266" s="9" t="str">
        <f t="shared" si="32"/>
        <v>-</v>
      </c>
      <c r="N266" s="9" t="str">
        <f t="shared" si="32"/>
        <v>-</v>
      </c>
      <c r="O266" s="9" t="str">
        <f t="shared" si="32"/>
        <v>-</v>
      </c>
      <c r="P266" s="9" t="str">
        <f t="shared" si="32"/>
        <v>-</v>
      </c>
      <c r="Q266" s="9" t="str">
        <f t="shared" si="32"/>
        <v>-</v>
      </c>
      <c r="R266" s="9" t="str">
        <f t="shared" si="32"/>
        <v>-</v>
      </c>
      <c r="S266" s="9" t="str">
        <f t="shared" si="32"/>
        <v>-</v>
      </c>
      <c r="T266" s="9" t="str">
        <f t="shared" si="35"/>
        <v>-</v>
      </c>
      <c r="U266" s="9" t="str">
        <f t="shared" si="35"/>
        <v>-</v>
      </c>
      <c r="V266" s="9" t="str">
        <f t="shared" si="35"/>
        <v>-</v>
      </c>
      <c r="W266" s="9" t="str">
        <f t="shared" si="34"/>
        <v>-</v>
      </c>
      <c r="X266" s="9" t="str">
        <f t="shared" si="34"/>
        <v>-</v>
      </c>
      <c r="Y266" s="9" t="str">
        <f t="shared" si="34"/>
        <v>-</v>
      </c>
      <c r="Z266" s="9" t="str">
        <f t="shared" si="34"/>
        <v>-</v>
      </c>
      <c r="AA266" s="9" t="str">
        <f t="shared" si="34"/>
        <v>-</v>
      </c>
      <c r="AB266" s="9" t="str">
        <f t="shared" si="34"/>
        <v>-</v>
      </c>
      <c r="AC266" s="9" t="str">
        <f t="shared" si="34"/>
        <v>-</v>
      </c>
      <c r="AD266" s="9" t="str">
        <f t="shared" si="34"/>
        <v>-</v>
      </c>
      <c r="AE266" s="9" t="str">
        <f t="shared" si="34"/>
        <v>-</v>
      </c>
      <c r="AF266" s="9" t="str">
        <f t="shared" si="34"/>
        <v>-</v>
      </c>
      <c r="AG266" s="9" t="str">
        <f t="shared" si="34"/>
        <v>-</v>
      </c>
      <c r="AH266" s="9" t="str">
        <f t="shared" si="34"/>
        <v>-</v>
      </c>
      <c r="AI266" s="9" t="str">
        <f t="shared" si="34"/>
        <v>-</v>
      </c>
      <c r="AJ266" s="9" t="str">
        <f t="shared" si="34"/>
        <v>-</v>
      </c>
      <c r="AK266" s="9" t="str">
        <f t="shared" si="34"/>
        <v>-</v>
      </c>
      <c r="AL266" s="9" t="str">
        <f t="shared" si="34"/>
        <v>-</v>
      </c>
      <c r="AM266" s="9" t="str">
        <f t="shared" si="34"/>
        <v>-</v>
      </c>
      <c r="AN266" s="9" t="str">
        <f t="shared" si="34"/>
        <v>-</v>
      </c>
      <c r="AO266" s="9" t="str">
        <f t="shared" si="35"/>
        <v>-</v>
      </c>
      <c r="AP266" s="9" t="str">
        <f t="shared" si="35"/>
        <v>-</v>
      </c>
      <c r="AQ266" s="9" t="str">
        <f t="shared" si="35"/>
        <v>-</v>
      </c>
      <c r="AR266" s="9" t="str">
        <f t="shared" si="35"/>
        <v>-</v>
      </c>
      <c r="AS266" s="9" t="str">
        <f t="shared" si="35"/>
        <v>-</v>
      </c>
      <c r="AT266" s="9" t="str">
        <f t="shared" si="35"/>
        <v>-</v>
      </c>
      <c r="AU266" s="9" t="str">
        <f t="shared" si="35"/>
        <v>-</v>
      </c>
      <c r="AV266" s="9" t="str">
        <f t="shared" si="35"/>
        <v>-</v>
      </c>
      <c r="AW266" s="9" t="str">
        <f t="shared" si="35"/>
        <v>-</v>
      </c>
      <c r="AX266" s="9" t="str">
        <f t="shared" si="35"/>
        <v>-</v>
      </c>
      <c r="AY266" s="9" t="str">
        <f t="shared" si="35"/>
        <v>-</v>
      </c>
      <c r="AZ266" s="9" t="str">
        <f t="shared" si="35"/>
        <v>-</v>
      </c>
      <c r="BA266" s="9" t="str">
        <f t="shared" si="35"/>
        <v>-</v>
      </c>
      <c r="BB266" s="9" t="str">
        <f t="shared" si="35"/>
        <v>-</v>
      </c>
      <c r="BC266" s="9" t="str">
        <f t="shared" si="35"/>
        <v>-</v>
      </c>
      <c r="BD266" s="9" t="str">
        <f t="shared" si="35"/>
        <v>-</v>
      </c>
      <c r="BE266" s="9" t="str">
        <f t="shared" si="35"/>
        <v>-</v>
      </c>
      <c r="BF266" s="9" t="str">
        <f t="shared" si="35"/>
        <v>-</v>
      </c>
      <c r="BG266" s="9" t="str">
        <f t="shared" si="35"/>
        <v>-</v>
      </c>
      <c r="BH266" s="37"/>
      <c r="BI266" s="114"/>
    </row>
    <row r="267" spans="1:61">
      <c r="A267" s="125">
        <f t="shared" si="36"/>
        <v>69</v>
      </c>
      <c r="B267" s="9" t="str">
        <f t="shared" si="32"/>
        <v>-</v>
      </c>
      <c r="C267" s="9" t="str">
        <f t="shared" si="32"/>
        <v>-</v>
      </c>
      <c r="D267" s="9" t="str">
        <f t="shared" si="32"/>
        <v>-</v>
      </c>
      <c r="E267" s="9" t="str">
        <f t="shared" si="32"/>
        <v>-</v>
      </c>
      <c r="F267" s="9" t="str">
        <f t="shared" si="32"/>
        <v>-</v>
      </c>
      <c r="G267" s="9" t="str">
        <f t="shared" si="32"/>
        <v>-</v>
      </c>
      <c r="H267" s="9" t="str">
        <f t="shared" si="32"/>
        <v>-</v>
      </c>
      <c r="I267" s="9" t="str">
        <f t="shared" si="32"/>
        <v>-</v>
      </c>
      <c r="J267" s="9" t="str">
        <f t="shared" si="32"/>
        <v>-</v>
      </c>
      <c r="K267" s="9" t="str">
        <f t="shared" ref="B267:S281" si="37">IF(AND(OR(K71&gt;=10,K71&lt;=3),K170="НЕТ"),"!!!","-")</f>
        <v>-</v>
      </c>
      <c r="L267" s="9" t="str">
        <f t="shared" si="37"/>
        <v>-</v>
      </c>
      <c r="M267" s="9" t="str">
        <f t="shared" si="37"/>
        <v>-</v>
      </c>
      <c r="N267" s="9" t="str">
        <f t="shared" si="37"/>
        <v>-</v>
      </c>
      <c r="O267" s="9" t="str">
        <f t="shared" si="37"/>
        <v>-</v>
      </c>
      <c r="P267" s="9" t="str">
        <f t="shared" si="37"/>
        <v>-</v>
      </c>
      <c r="Q267" s="9" t="str">
        <f t="shared" si="37"/>
        <v>-</v>
      </c>
      <c r="R267" s="9" t="str">
        <f t="shared" si="37"/>
        <v>-</v>
      </c>
      <c r="S267" s="9" t="str">
        <f t="shared" si="37"/>
        <v>-</v>
      </c>
      <c r="T267" s="9" t="str">
        <f t="shared" si="35"/>
        <v>-</v>
      </c>
      <c r="U267" s="9" t="str">
        <f t="shared" si="35"/>
        <v>-</v>
      </c>
      <c r="V267" s="9" t="str">
        <f t="shared" si="35"/>
        <v>-</v>
      </c>
      <c r="W267" s="9" t="str">
        <f t="shared" si="34"/>
        <v>-</v>
      </c>
      <c r="X267" s="9" t="str">
        <f t="shared" si="34"/>
        <v>-</v>
      </c>
      <c r="Y267" s="9" t="str">
        <f t="shared" si="34"/>
        <v>-</v>
      </c>
      <c r="Z267" s="9" t="str">
        <f t="shared" si="34"/>
        <v>-</v>
      </c>
      <c r="AA267" s="9" t="str">
        <f t="shared" si="34"/>
        <v>-</v>
      </c>
      <c r="AB267" s="9" t="str">
        <f t="shared" si="34"/>
        <v>-</v>
      </c>
      <c r="AC267" s="9" t="str">
        <f t="shared" si="34"/>
        <v>-</v>
      </c>
      <c r="AD267" s="9" t="str">
        <f t="shared" si="34"/>
        <v>-</v>
      </c>
      <c r="AE267" s="9" t="str">
        <f t="shared" si="34"/>
        <v>-</v>
      </c>
      <c r="AF267" s="9" t="str">
        <f t="shared" si="34"/>
        <v>-</v>
      </c>
      <c r="AG267" s="9" t="str">
        <f t="shared" si="34"/>
        <v>-</v>
      </c>
      <c r="AH267" s="9" t="str">
        <f t="shared" si="34"/>
        <v>-</v>
      </c>
      <c r="AI267" s="9" t="str">
        <f t="shared" si="34"/>
        <v>-</v>
      </c>
      <c r="AJ267" s="9" t="str">
        <f t="shared" si="34"/>
        <v>-</v>
      </c>
      <c r="AK267" s="9" t="str">
        <f t="shared" si="34"/>
        <v>-</v>
      </c>
      <c r="AL267" s="9" t="str">
        <f t="shared" si="34"/>
        <v>-</v>
      </c>
      <c r="AM267" s="9" t="str">
        <f t="shared" si="34"/>
        <v>-</v>
      </c>
      <c r="AN267" s="9" t="str">
        <f t="shared" si="34"/>
        <v>-</v>
      </c>
      <c r="AO267" s="9" t="str">
        <f t="shared" si="35"/>
        <v>-</v>
      </c>
      <c r="AP267" s="9" t="str">
        <f t="shared" si="35"/>
        <v>-</v>
      </c>
      <c r="AQ267" s="9" t="str">
        <f t="shared" si="35"/>
        <v>-</v>
      </c>
      <c r="AR267" s="9" t="str">
        <f t="shared" si="35"/>
        <v>-</v>
      </c>
      <c r="AS267" s="9" t="str">
        <f t="shared" si="35"/>
        <v>-</v>
      </c>
      <c r="AT267" s="9" t="str">
        <f t="shared" si="35"/>
        <v>-</v>
      </c>
      <c r="AU267" s="9" t="str">
        <f t="shared" si="35"/>
        <v>-</v>
      </c>
      <c r="AV267" s="9" t="str">
        <f t="shared" si="35"/>
        <v>-</v>
      </c>
      <c r="AW267" s="9" t="str">
        <f t="shared" si="35"/>
        <v>-</v>
      </c>
      <c r="AX267" s="9" t="str">
        <f t="shared" si="35"/>
        <v>-</v>
      </c>
      <c r="AY267" s="9" t="str">
        <f t="shared" si="35"/>
        <v>-</v>
      </c>
      <c r="AZ267" s="9" t="str">
        <f t="shared" si="35"/>
        <v>-</v>
      </c>
      <c r="BA267" s="9" t="str">
        <f t="shared" si="35"/>
        <v>-</v>
      </c>
      <c r="BB267" s="9" t="str">
        <f t="shared" si="35"/>
        <v>-</v>
      </c>
      <c r="BC267" s="9" t="str">
        <f t="shared" si="35"/>
        <v>-</v>
      </c>
      <c r="BD267" s="9" t="str">
        <f t="shared" si="35"/>
        <v>-</v>
      </c>
      <c r="BE267" s="9" t="str">
        <f t="shared" si="35"/>
        <v>-</v>
      </c>
      <c r="BF267" s="9" t="str">
        <f t="shared" si="35"/>
        <v>-</v>
      </c>
      <c r="BG267" s="9" t="str">
        <f t="shared" si="35"/>
        <v>-</v>
      </c>
      <c r="BH267" s="37"/>
      <c r="BI267" s="114"/>
    </row>
    <row r="268" spans="1:61">
      <c r="A268" s="125">
        <f t="shared" si="36"/>
        <v>70</v>
      </c>
      <c r="B268" s="9" t="str">
        <f t="shared" si="37"/>
        <v>-</v>
      </c>
      <c r="C268" s="9" t="str">
        <f t="shared" si="37"/>
        <v>-</v>
      </c>
      <c r="D268" s="9" t="str">
        <f t="shared" si="37"/>
        <v>-</v>
      </c>
      <c r="E268" s="9" t="str">
        <f t="shared" si="37"/>
        <v>-</v>
      </c>
      <c r="F268" s="9" t="str">
        <f t="shared" si="37"/>
        <v>-</v>
      </c>
      <c r="G268" s="9" t="str">
        <f t="shared" si="37"/>
        <v>-</v>
      </c>
      <c r="H268" s="9" t="str">
        <f t="shared" si="37"/>
        <v>-</v>
      </c>
      <c r="I268" s="9" t="str">
        <f t="shared" si="37"/>
        <v>-</v>
      </c>
      <c r="J268" s="9" t="str">
        <f t="shared" si="37"/>
        <v>-</v>
      </c>
      <c r="K268" s="9" t="str">
        <f t="shared" si="37"/>
        <v>-</v>
      </c>
      <c r="L268" s="9" t="str">
        <f t="shared" si="37"/>
        <v>-</v>
      </c>
      <c r="M268" s="9" t="str">
        <f t="shared" si="37"/>
        <v>-</v>
      </c>
      <c r="N268" s="9" t="str">
        <f t="shared" si="37"/>
        <v>-</v>
      </c>
      <c r="O268" s="9" t="str">
        <f t="shared" si="37"/>
        <v>-</v>
      </c>
      <c r="P268" s="9" t="str">
        <f t="shared" si="37"/>
        <v>-</v>
      </c>
      <c r="Q268" s="9" t="str">
        <f t="shared" si="37"/>
        <v>-</v>
      </c>
      <c r="R268" s="9" t="str">
        <f t="shared" si="37"/>
        <v>-</v>
      </c>
      <c r="S268" s="9" t="str">
        <f t="shared" si="37"/>
        <v>-</v>
      </c>
      <c r="T268" s="9" t="str">
        <f t="shared" si="35"/>
        <v>-</v>
      </c>
      <c r="U268" s="9" t="str">
        <f t="shared" si="35"/>
        <v>-</v>
      </c>
      <c r="V268" s="9" t="str">
        <f t="shared" si="35"/>
        <v>-</v>
      </c>
      <c r="W268" s="9" t="str">
        <f t="shared" si="34"/>
        <v>-</v>
      </c>
      <c r="X268" s="9" t="str">
        <f t="shared" si="34"/>
        <v>-</v>
      </c>
      <c r="Y268" s="9" t="str">
        <f t="shared" si="34"/>
        <v>-</v>
      </c>
      <c r="Z268" s="9" t="str">
        <f t="shared" si="34"/>
        <v>-</v>
      </c>
      <c r="AA268" s="9" t="str">
        <f t="shared" si="34"/>
        <v>-</v>
      </c>
      <c r="AB268" s="9" t="str">
        <f t="shared" si="34"/>
        <v>-</v>
      </c>
      <c r="AC268" s="9" t="str">
        <f t="shared" si="34"/>
        <v>-</v>
      </c>
      <c r="AD268" s="9" t="str">
        <f t="shared" si="34"/>
        <v>-</v>
      </c>
      <c r="AE268" s="9" t="str">
        <f t="shared" si="34"/>
        <v>-</v>
      </c>
      <c r="AF268" s="9" t="str">
        <f t="shared" si="34"/>
        <v>-</v>
      </c>
      <c r="AG268" s="9" t="str">
        <f t="shared" si="34"/>
        <v>-</v>
      </c>
      <c r="AH268" s="9" t="str">
        <f t="shared" si="34"/>
        <v>-</v>
      </c>
      <c r="AI268" s="9" t="str">
        <f t="shared" si="34"/>
        <v>-</v>
      </c>
      <c r="AJ268" s="9" t="str">
        <f t="shared" si="34"/>
        <v>-</v>
      </c>
      <c r="AK268" s="9" t="str">
        <f t="shared" si="34"/>
        <v>-</v>
      </c>
      <c r="AL268" s="9" t="str">
        <f t="shared" si="34"/>
        <v>-</v>
      </c>
      <c r="AM268" s="9" t="str">
        <f t="shared" si="34"/>
        <v>-</v>
      </c>
      <c r="AN268" s="9" t="str">
        <f t="shared" si="34"/>
        <v>-</v>
      </c>
      <c r="AO268" s="9" t="str">
        <f t="shared" si="35"/>
        <v>-</v>
      </c>
      <c r="AP268" s="9" t="str">
        <f t="shared" si="35"/>
        <v>-</v>
      </c>
      <c r="AQ268" s="9" t="str">
        <f t="shared" si="35"/>
        <v>-</v>
      </c>
      <c r="AR268" s="9" t="str">
        <f t="shared" si="35"/>
        <v>-</v>
      </c>
      <c r="AS268" s="9" t="str">
        <f t="shared" si="35"/>
        <v>-</v>
      </c>
      <c r="AT268" s="9" t="str">
        <f t="shared" si="35"/>
        <v>-</v>
      </c>
      <c r="AU268" s="9" t="str">
        <f t="shared" si="35"/>
        <v>-</v>
      </c>
      <c r="AV268" s="9" t="str">
        <f t="shared" si="35"/>
        <v>-</v>
      </c>
      <c r="AW268" s="9" t="str">
        <f t="shared" si="35"/>
        <v>-</v>
      </c>
      <c r="AX268" s="9" t="str">
        <f t="shared" si="35"/>
        <v>-</v>
      </c>
      <c r="AY268" s="9" t="str">
        <f t="shared" si="35"/>
        <v>-</v>
      </c>
      <c r="AZ268" s="9" t="str">
        <f t="shared" si="35"/>
        <v>-</v>
      </c>
      <c r="BA268" s="9" t="str">
        <f t="shared" si="35"/>
        <v>-</v>
      </c>
      <c r="BB268" s="9" t="str">
        <f t="shared" si="35"/>
        <v>-</v>
      </c>
      <c r="BC268" s="9" t="str">
        <f t="shared" si="35"/>
        <v>-</v>
      </c>
      <c r="BD268" s="9" t="str">
        <f t="shared" si="35"/>
        <v>-</v>
      </c>
      <c r="BE268" s="9" t="str">
        <f t="shared" si="35"/>
        <v>-</v>
      </c>
      <c r="BF268" s="9" t="str">
        <f t="shared" si="35"/>
        <v>-</v>
      </c>
      <c r="BG268" s="9" t="str">
        <f t="shared" si="35"/>
        <v>-</v>
      </c>
      <c r="BH268" s="37"/>
      <c r="BI268" s="114"/>
    </row>
    <row r="269" spans="1:61">
      <c r="A269" s="125">
        <f t="shared" si="36"/>
        <v>71</v>
      </c>
      <c r="B269" s="9" t="str">
        <f t="shared" si="37"/>
        <v>-</v>
      </c>
      <c r="C269" s="9" t="str">
        <f t="shared" si="37"/>
        <v>-</v>
      </c>
      <c r="D269" s="9" t="str">
        <f t="shared" si="37"/>
        <v>-</v>
      </c>
      <c r="E269" s="9" t="str">
        <f t="shared" si="37"/>
        <v>-</v>
      </c>
      <c r="F269" s="9" t="str">
        <f t="shared" si="37"/>
        <v>-</v>
      </c>
      <c r="G269" s="9" t="str">
        <f t="shared" si="37"/>
        <v>-</v>
      </c>
      <c r="H269" s="9" t="str">
        <f t="shared" si="37"/>
        <v>-</v>
      </c>
      <c r="I269" s="9" t="str">
        <f t="shared" si="37"/>
        <v>-</v>
      </c>
      <c r="J269" s="9" t="str">
        <f t="shared" si="37"/>
        <v>-</v>
      </c>
      <c r="K269" s="9" t="str">
        <f t="shared" si="37"/>
        <v>-</v>
      </c>
      <c r="L269" s="9" t="str">
        <f t="shared" si="37"/>
        <v>-</v>
      </c>
      <c r="M269" s="9" t="str">
        <f t="shared" si="37"/>
        <v>-</v>
      </c>
      <c r="N269" s="9" t="str">
        <f t="shared" si="37"/>
        <v>-</v>
      </c>
      <c r="O269" s="9" t="str">
        <f t="shared" si="37"/>
        <v>-</v>
      </c>
      <c r="P269" s="9" t="str">
        <f t="shared" si="37"/>
        <v>-</v>
      </c>
      <c r="Q269" s="9" t="str">
        <f t="shared" si="37"/>
        <v>-</v>
      </c>
      <c r="R269" s="9" t="str">
        <f t="shared" si="37"/>
        <v>-</v>
      </c>
      <c r="S269" s="9" t="str">
        <f t="shared" si="37"/>
        <v>-</v>
      </c>
      <c r="T269" s="9" t="str">
        <f t="shared" si="35"/>
        <v>-</v>
      </c>
      <c r="U269" s="9" t="str">
        <f t="shared" si="35"/>
        <v>-</v>
      </c>
      <c r="V269" s="9" t="str">
        <f t="shared" si="35"/>
        <v>-</v>
      </c>
      <c r="W269" s="9" t="str">
        <f t="shared" si="34"/>
        <v>-</v>
      </c>
      <c r="X269" s="9" t="str">
        <f t="shared" si="34"/>
        <v>-</v>
      </c>
      <c r="Y269" s="9" t="str">
        <f t="shared" si="34"/>
        <v>-</v>
      </c>
      <c r="Z269" s="9" t="str">
        <f t="shared" si="34"/>
        <v>-</v>
      </c>
      <c r="AA269" s="9" t="str">
        <f t="shared" si="34"/>
        <v>-</v>
      </c>
      <c r="AB269" s="9" t="str">
        <f t="shared" si="34"/>
        <v>-</v>
      </c>
      <c r="AC269" s="9" t="str">
        <f t="shared" si="34"/>
        <v>-</v>
      </c>
      <c r="AD269" s="9" t="str">
        <f t="shared" si="34"/>
        <v>-</v>
      </c>
      <c r="AE269" s="9" t="str">
        <f t="shared" si="34"/>
        <v>-</v>
      </c>
      <c r="AF269" s="9" t="str">
        <f t="shared" si="34"/>
        <v>-</v>
      </c>
      <c r="AG269" s="9" t="str">
        <f t="shared" si="34"/>
        <v>-</v>
      </c>
      <c r="AH269" s="9" t="str">
        <f t="shared" si="34"/>
        <v>-</v>
      </c>
      <c r="AI269" s="9" t="str">
        <f t="shared" si="34"/>
        <v>-</v>
      </c>
      <c r="AJ269" s="9" t="str">
        <f t="shared" si="34"/>
        <v>-</v>
      </c>
      <c r="AK269" s="9" t="str">
        <f t="shared" si="34"/>
        <v>-</v>
      </c>
      <c r="AL269" s="9" t="str">
        <f t="shared" si="34"/>
        <v>-</v>
      </c>
      <c r="AM269" s="9" t="str">
        <f t="shared" si="34"/>
        <v>-</v>
      </c>
      <c r="AN269" s="9" t="str">
        <f t="shared" si="34"/>
        <v>-</v>
      </c>
      <c r="AO269" s="9" t="str">
        <f t="shared" si="35"/>
        <v>-</v>
      </c>
      <c r="AP269" s="9" t="str">
        <f t="shared" si="35"/>
        <v>-</v>
      </c>
      <c r="AQ269" s="9" t="str">
        <f t="shared" si="35"/>
        <v>-</v>
      </c>
      <c r="AR269" s="9" t="str">
        <f t="shared" si="35"/>
        <v>-</v>
      </c>
      <c r="AS269" s="9" t="str">
        <f t="shared" si="35"/>
        <v>-</v>
      </c>
      <c r="AT269" s="9" t="str">
        <f t="shared" si="35"/>
        <v>-</v>
      </c>
      <c r="AU269" s="9" t="str">
        <f t="shared" si="35"/>
        <v>-</v>
      </c>
      <c r="AV269" s="9" t="str">
        <f t="shared" si="35"/>
        <v>-</v>
      </c>
      <c r="AW269" s="9" t="str">
        <f t="shared" si="35"/>
        <v>-</v>
      </c>
      <c r="AX269" s="9" t="str">
        <f t="shared" si="35"/>
        <v>-</v>
      </c>
      <c r="AY269" s="9" t="str">
        <f t="shared" si="35"/>
        <v>-</v>
      </c>
      <c r="AZ269" s="9" t="str">
        <f t="shared" si="35"/>
        <v>-</v>
      </c>
      <c r="BA269" s="9" t="str">
        <f t="shared" si="35"/>
        <v>-</v>
      </c>
      <c r="BB269" s="9" t="str">
        <f t="shared" si="35"/>
        <v>-</v>
      </c>
      <c r="BC269" s="9" t="str">
        <f t="shared" si="35"/>
        <v>-</v>
      </c>
      <c r="BD269" s="9" t="str">
        <f t="shared" si="35"/>
        <v>-</v>
      </c>
      <c r="BE269" s="9" t="str">
        <f t="shared" si="35"/>
        <v>-</v>
      </c>
      <c r="BF269" s="9" t="str">
        <f t="shared" si="35"/>
        <v>-</v>
      </c>
      <c r="BG269" s="9" t="str">
        <f t="shared" si="35"/>
        <v>-</v>
      </c>
      <c r="BH269" s="37"/>
      <c r="BI269" s="114"/>
    </row>
    <row r="270" spans="1:61">
      <c r="A270" s="125">
        <f t="shared" si="36"/>
        <v>72</v>
      </c>
      <c r="B270" s="9" t="str">
        <f t="shared" si="37"/>
        <v>-</v>
      </c>
      <c r="C270" s="9" t="str">
        <f t="shared" si="37"/>
        <v>-</v>
      </c>
      <c r="D270" s="9" t="str">
        <f t="shared" si="37"/>
        <v>-</v>
      </c>
      <c r="E270" s="9" t="str">
        <f t="shared" si="37"/>
        <v>-</v>
      </c>
      <c r="F270" s="9" t="str">
        <f t="shared" si="37"/>
        <v>-</v>
      </c>
      <c r="G270" s="9" t="str">
        <f t="shared" si="37"/>
        <v>-</v>
      </c>
      <c r="H270" s="9" t="str">
        <f t="shared" si="37"/>
        <v>-</v>
      </c>
      <c r="I270" s="9" t="str">
        <f t="shared" si="37"/>
        <v>-</v>
      </c>
      <c r="J270" s="9" t="str">
        <f t="shared" si="37"/>
        <v>-</v>
      </c>
      <c r="K270" s="9" t="str">
        <f t="shared" si="37"/>
        <v>-</v>
      </c>
      <c r="L270" s="9" t="str">
        <f t="shared" si="37"/>
        <v>-</v>
      </c>
      <c r="M270" s="9" t="str">
        <f t="shared" si="37"/>
        <v>-</v>
      </c>
      <c r="N270" s="9" t="str">
        <f t="shared" si="37"/>
        <v>-</v>
      </c>
      <c r="O270" s="9" t="str">
        <f t="shared" si="37"/>
        <v>-</v>
      </c>
      <c r="P270" s="9" t="str">
        <f t="shared" si="37"/>
        <v>-</v>
      </c>
      <c r="Q270" s="9" t="str">
        <f t="shared" si="37"/>
        <v>-</v>
      </c>
      <c r="R270" s="9" t="str">
        <f t="shared" si="37"/>
        <v>-</v>
      </c>
      <c r="S270" s="9" t="str">
        <f t="shared" si="37"/>
        <v>-</v>
      </c>
      <c r="T270" s="9" t="str">
        <f t="shared" si="35"/>
        <v>-</v>
      </c>
      <c r="U270" s="9" t="str">
        <f t="shared" si="35"/>
        <v>-</v>
      </c>
      <c r="V270" s="9" t="str">
        <f t="shared" si="35"/>
        <v>-</v>
      </c>
      <c r="W270" s="9" t="str">
        <f t="shared" si="34"/>
        <v>-</v>
      </c>
      <c r="X270" s="9" t="str">
        <f t="shared" si="34"/>
        <v>-</v>
      </c>
      <c r="Y270" s="9" t="str">
        <f t="shared" si="34"/>
        <v>-</v>
      </c>
      <c r="Z270" s="9" t="str">
        <f t="shared" si="34"/>
        <v>-</v>
      </c>
      <c r="AA270" s="9" t="str">
        <f t="shared" si="34"/>
        <v>-</v>
      </c>
      <c r="AB270" s="9" t="str">
        <f t="shared" si="34"/>
        <v>-</v>
      </c>
      <c r="AC270" s="9" t="str">
        <f t="shared" si="34"/>
        <v>-</v>
      </c>
      <c r="AD270" s="9" t="str">
        <f t="shared" si="34"/>
        <v>-</v>
      </c>
      <c r="AE270" s="9" t="str">
        <f t="shared" si="34"/>
        <v>-</v>
      </c>
      <c r="AF270" s="9" t="str">
        <f t="shared" si="34"/>
        <v>-</v>
      </c>
      <c r="AG270" s="9" t="str">
        <f t="shared" si="34"/>
        <v>-</v>
      </c>
      <c r="AH270" s="9" t="str">
        <f t="shared" si="34"/>
        <v>-</v>
      </c>
      <c r="AI270" s="9" t="str">
        <f t="shared" si="34"/>
        <v>-</v>
      </c>
      <c r="AJ270" s="9" t="str">
        <f t="shared" si="34"/>
        <v>-</v>
      </c>
      <c r="AK270" s="9" t="str">
        <f t="shared" si="34"/>
        <v>-</v>
      </c>
      <c r="AL270" s="9" t="str">
        <f t="shared" si="34"/>
        <v>-</v>
      </c>
      <c r="AM270" s="9" t="str">
        <f t="shared" si="34"/>
        <v>-</v>
      </c>
      <c r="AN270" s="9" t="str">
        <f t="shared" si="34"/>
        <v>-</v>
      </c>
      <c r="AO270" s="9" t="str">
        <f t="shared" si="35"/>
        <v>-</v>
      </c>
      <c r="AP270" s="9" t="str">
        <f t="shared" si="35"/>
        <v>-</v>
      </c>
      <c r="AQ270" s="9" t="str">
        <f t="shared" si="35"/>
        <v>-</v>
      </c>
      <c r="AR270" s="9" t="str">
        <f t="shared" si="35"/>
        <v>-</v>
      </c>
      <c r="AS270" s="9" t="str">
        <f t="shared" si="35"/>
        <v>-</v>
      </c>
      <c r="AT270" s="9" t="str">
        <f t="shared" si="35"/>
        <v>-</v>
      </c>
      <c r="AU270" s="9" t="str">
        <f t="shared" si="35"/>
        <v>-</v>
      </c>
      <c r="AV270" s="9" t="str">
        <f t="shared" si="35"/>
        <v>-</v>
      </c>
      <c r="AW270" s="9" t="str">
        <f t="shared" si="35"/>
        <v>-</v>
      </c>
      <c r="AX270" s="9" t="str">
        <f t="shared" si="35"/>
        <v>-</v>
      </c>
      <c r="AY270" s="9" t="str">
        <f t="shared" si="35"/>
        <v>-</v>
      </c>
      <c r="AZ270" s="9" t="str">
        <f t="shared" si="35"/>
        <v>-</v>
      </c>
      <c r="BA270" s="9" t="str">
        <f t="shared" si="35"/>
        <v>-</v>
      </c>
      <c r="BB270" s="9" t="str">
        <f t="shared" si="35"/>
        <v>-</v>
      </c>
      <c r="BC270" s="9" t="str">
        <f t="shared" si="35"/>
        <v>-</v>
      </c>
      <c r="BD270" s="9" t="str">
        <f t="shared" si="35"/>
        <v>-</v>
      </c>
      <c r="BE270" s="9" t="str">
        <f t="shared" si="35"/>
        <v>-</v>
      </c>
      <c r="BF270" s="9" t="str">
        <f t="shared" ref="T270:BG282" si="38">IF(AND(OR(BF74&gt;=10,BF74&lt;=3),BF173="НЕТ"),"!!!","-")</f>
        <v>-</v>
      </c>
      <c r="BG270" s="9" t="str">
        <f t="shared" si="38"/>
        <v>-</v>
      </c>
      <c r="BH270" s="37"/>
      <c r="BI270" s="114"/>
    </row>
    <row r="271" spans="1:61">
      <c r="A271" s="125">
        <f t="shared" si="36"/>
        <v>73</v>
      </c>
      <c r="B271" s="9" t="str">
        <f t="shared" si="37"/>
        <v>-</v>
      </c>
      <c r="C271" s="9" t="str">
        <f t="shared" si="37"/>
        <v>-</v>
      </c>
      <c r="D271" s="9" t="str">
        <f t="shared" si="37"/>
        <v>-</v>
      </c>
      <c r="E271" s="9" t="str">
        <f t="shared" si="37"/>
        <v>-</v>
      </c>
      <c r="F271" s="9" t="str">
        <f t="shared" si="37"/>
        <v>-</v>
      </c>
      <c r="G271" s="9" t="str">
        <f t="shared" si="37"/>
        <v>-</v>
      </c>
      <c r="H271" s="9" t="str">
        <f t="shared" si="37"/>
        <v>-</v>
      </c>
      <c r="I271" s="9" t="str">
        <f t="shared" si="37"/>
        <v>-</v>
      </c>
      <c r="J271" s="9" t="str">
        <f t="shared" si="37"/>
        <v>-</v>
      </c>
      <c r="K271" s="9" t="str">
        <f t="shared" si="37"/>
        <v>-</v>
      </c>
      <c r="L271" s="9" t="str">
        <f t="shared" si="37"/>
        <v>-</v>
      </c>
      <c r="M271" s="9" t="str">
        <f t="shared" si="37"/>
        <v>-</v>
      </c>
      <c r="N271" s="9" t="str">
        <f t="shared" si="37"/>
        <v>-</v>
      </c>
      <c r="O271" s="9" t="str">
        <f t="shared" si="37"/>
        <v>-</v>
      </c>
      <c r="P271" s="9" t="str">
        <f t="shared" si="37"/>
        <v>-</v>
      </c>
      <c r="Q271" s="9" t="str">
        <f t="shared" si="37"/>
        <v>-</v>
      </c>
      <c r="R271" s="9" t="str">
        <f t="shared" si="37"/>
        <v>-</v>
      </c>
      <c r="S271" s="9" t="str">
        <f t="shared" si="37"/>
        <v>-</v>
      </c>
      <c r="T271" s="9" t="str">
        <f t="shared" si="38"/>
        <v>-</v>
      </c>
      <c r="U271" s="9" t="str">
        <f t="shared" si="38"/>
        <v>-</v>
      </c>
      <c r="V271" s="9" t="str">
        <f t="shared" si="38"/>
        <v>-</v>
      </c>
      <c r="W271" s="9" t="str">
        <f t="shared" si="34"/>
        <v>-</v>
      </c>
      <c r="X271" s="9" t="str">
        <f t="shared" si="34"/>
        <v>-</v>
      </c>
      <c r="Y271" s="9" t="str">
        <f t="shared" si="34"/>
        <v>-</v>
      </c>
      <c r="Z271" s="9" t="str">
        <f t="shared" si="34"/>
        <v>-</v>
      </c>
      <c r="AA271" s="9" t="str">
        <f t="shared" si="34"/>
        <v>-</v>
      </c>
      <c r="AB271" s="9" t="str">
        <f t="shared" si="34"/>
        <v>-</v>
      </c>
      <c r="AC271" s="9" t="str">
        <f t="shared" si="34"/>
        <v>-</v>
      </c>
      <c r="AD271" s="9" t="str">
        <f t="shared" si="34"/>
        <v>-</v>
      </c>
      <c r="AE271" s="9" t="str">
        <f t="shared" si="34"/>
        <v>-</v>
      </c>
      <c r="AF271" s="9" t="str">
        <f t="shared" si="34"/>
        <v>-</v>
      </c>
      <c r="AG271" s="9" t="str">
        <f t="shared" si="34"/>
        <v>-</v>
      </c>
      <c r="AH271" s="9" t="str">
        <f t="shared" si="34"/>
        <v>-</v>
      </c>
      <c r="AI271" s="9" t="str">
        <f t="shared" si="34"/>
        <v>-</v>
      </c>
      <c r="AJ271" s="9" t="str">
        <f t="shared" si="34"/>
        <v>-</v>
      </c>
      <c r="AK271" s="9" t="str">
        <f t="shared" si="34"/>
        <v>-</v>
      </c>
      <c r="AL271" s="9" t="str">
        <f t="shared" si="34"/>
        <v>-</v>
      </c>
      <c r="AM271" s="9" t="str">
        <f t="shared" si="34"/>
        <v>-</v>
      </c>
      <c r="AN271" s="9" t="str">
        <f t="shared" si="34"/>
        <v>-</v>
      </c>
      <c r="AO271" s="9" t="str">
        <f t="shared" si="38"/>
        <v>-</v>
      </c>
      <c r="AP271" s="9" t="str">
        <f t="shared" si="38"/>
        <v>-</v>
      </c>
      <c r="AQ271" s="9" t="str">
        <f t="shared" si="38"/>
        <v>-</v>
      </c>
      <c r="AR271" s="9" t="str">
        <f t="shared" si="38"/>
        <v>-</v>
      </c>
      <c r="AS271" s="9" t="str">
        <f t="shared" si="38"/>
        <v>-</v>
      </c>
      <c r="AT271" s="9" t="str">
        <f t="shared" si="38"/>
        <v>-</v>
      </c>
      <c r="AU271" s="9" t="str">
        <f t="shared" si="38"/>
        <v>-</v>
      </c>
      <c r="AV271" s="9" t="str">
        <f t="shared" si="38"/>
        <v>-</v>
      </c>
      <c r="AW271" s="9" t="str">
        <f t="shared" si="38"/>
        <v>-</v>
      </c>
      <c r="AX271" s="9" t="str">
        <f t="shared" si="38"/>
        <v>-</v>
      </c>
      <c r="AY271" s="9" t="str">
        <f t="shared" si="38"/>
        <v>-</v>
      </c>
      <c r="AZ271" s="9" t="str">
        <f t="shared" si="38"/>
        <v>-</v>
      </c>
      <c r="BA271" s="9" t="str">
        <f t="shared" si="38"/>
        <v>-</v>
      </c>
      <c r="BB271" s="9" t="str">
        <f t="shared" si="38"/>
        <v>-</v>
      </c>
      <c r="BC271" s="9" t="str">
        <f t="shared" si="38"/>
        <v>-</v>
      </c>
      <c r="BD271" s="9" t="str">
        <f t="shared" si="38"/>
        <v>-</v>
      </c>
      <c r="BE271" s="9" t="str">
        <f t="shared" si="38"/>
        <v>-</v>
      </c>
      <c r="BF271" s="9" t="str">
        <f t="shared" si="38"/>
        <v>-</v>
      </c>
      <c r="BG271" s="9" t="str">
        <f t="shared" si="38"/>
        <v>-</v>
      </c>
      <c r="BH271" s="37"/>
      <c r="BI271" s="114"/>
    </row>
    <row r="272" spans="1:61">
      <c r="A272" s="125">
        <f t="shared" si="36"/>
        <v>74</v>
      </c>
      <c r="B272" s="9" t="str">
        <f t="shared" si="37"/>
        <v>-</v>
      </c>
      <c r="C272" s="9" t="str">
        <f t="shared" si="37"/>
        <v>-</v>
      </c>
      <c r="D272" s="9" t="str">
        <f t="shared" si="37"/>
        <v>-</v>
      </c>
      <c r="E272" s="9" t="str">
        <f t="shared" si="37"/>
        <v>-</v>
      </c>
      <c r="F272" s="9" t="str">
        <f t="shared" si="37"/>
        <v>-</v>
      </c>
      <c r="G272" s="9" t="str">
        <f t="shared" si="37"/>
        <v>-</v>
      </c>
      <c r="H272" s="9" t="str">
        <f t="shared" si="37"/>
        <v>-</v>
      </c>
      <c r="I272" s="9" t="str">
        <f t="shared" si="37"/>
        <v>-</v>
      </c>
      <c r="J272" s="9" t="str">
        <f t="shared" si="37"/>
        <v>-</v>
      </c>
      <c r="K272" s="9" t="str">
        <f t="shared" si="37"/>
        <v>-</v>
      </c>
      <c r="L272" s="9" t="str">
        <f t="shared" si="37"/>
        <v>-</v>
      </c>
      <c r="M272" s="9" t="str">
        <f t="shared" si="37"/>
        <v>-</v>
      </c>
      <c r="N272" s="9" t="str">
        <f t="shared" si="37"/>
        <v>-</v>
      </c>
      <c r="O272" s="9" t="str">
        <f t="shared" si="37"/>
        <v>-</v>
      </c>
      <c r="P272" s="9" t="str">
        <f t="shared" si="37"/>
        <v>-</v>
      </c>
      <c r="Q272" s="9" t="str">
        <f t="shared" si="37"/>
        <v>-</v>
      </c>
      <c r="R272" s="9" t="str">
        <f t="shared" si="37"/>
        <v>-</v>
      </c>
      <c r="S272" s="9" t="str">
        <f t="shared" si="37"/>
        <v>-</v>
      </c>
      <c r="T272" s="9" t="str">
        <f t="shared" si="38"/>
        <v>-</v>
      </c>
      <c r="U272" s="9" t="str">
        <f t="shared" si="38"/>
        <v>-</v>
      </c>
      <c r="V272" s="9" t="str">
        <f t="shared" si="38"/>
        <v>-</v>
      </c>
      <c r="W272" s="9" t="str">
        <f t="shared" si="34"/>
        <v>-</v>
      </c>
      <c r="X272" s="9" t="str">
        <f t="shared" si="34"/>
        <v>-</v>
      </c>
      <c r="Y272" s="9" t="str">
        <f t="shared" si="34"/>
        <v>-</v>
      </c>
      <c r="Z272" s="9" t="str">
        <f t="shared" si="34"/>
        <v>-</v>
      </c>
      <c r="AA272" s="9" t="str">
        <f t="shared" si="34"/>
        <v>-</v>
      </c>
      <c r="AB272" s="9" t="str">
        <f t="shared" si="34"/>
        <v>-</v>
      </c>
      <c r="AC272" s="9" t="str">
        <f t="shared" si="34"/>
        <v>-</v>
      </c>
      <c r="AD272" s="9" t="str">
        <f t="shared" si="34"/>
        <v>-</v>
      </c>
      <c r="AE272" s="9" t="str">
        <f t="shared" si="34"/>
        <v>-</v>
      </c>
      <c r="AF272" s="9" t="str">
        <f t="shared" si="34"/>
        <v>-</v>
      </c>
      <c r="AG272" s="9" t="str">
        <f t="shared" si="34"/>
        <v>-</v>
      </c>
      <c r="AH272" s="9" t="str">
        <f t="shared" si="34"/>
        <v>-</v>
      </c>
      <c r="AI272" s="9" t="str">
        <f t="shared" si="34"/>
        <v>-</v>
      </c>
      <c r="AJ272" s="9" t="str">
        <f t="shared" si="34"/>
        <v>-</v>
      </c>
      <c r="AK272" s="9" t="str">
        <f t="shared" si="34"/>
        <v>-</v>
      </c>
      <c r="AL272" s="9" t="str">
        <f t="shared" si="34"/>
        <v>-</v>
      </c>
      <c r="AM272" s="9" t="str">
        <f t="shared" si="34"/>
        <v>-</v>
      </c>
      <c r="AN272" s="9" t="str">
        <f t="shared" si="34"/>
        <v>-</v>
      </c>
      <c r="AO272" s="9" t="str">
        <f t="shared" si="38"/>
        <v>-</v>
      </c>
      <c r="AP272" s="9" t="str">
        <f t="shared" si="38"/>
        <v>-</v>
      </c>
      <c r="AQ272" s="9" t="str">
        <f t="shared" si="38"/>
        <v>-</v>
      </c>
      <c r="AR272" s="9" t="str">
        <f t="shared" si="38"/>
        <v>-</v>
      </c>
      <c r="AS272" s="9" t="str">
        <f t="shared" si="38"/>
        <v>-</v>
      </c>
      <c r="AT272" s="9" t="str">
        <f t="shared" si="38"/>
        <v>-</v>
      </c>
      <c r="AU272" s="9" t="str">
        <f t="shared" si="38"/>
        <v>-</v>
      </c>
      <c r="AV272" s="9" t="str">
        <f t="shared" si="38"/>
        <v>-</v>
      </c>
      <c r="AW272" s="9" t="str">
        <f t="shared" si="38"/>
        <v>-</v>
      </c>
      <c r="AX272" s="9" t="str">
        <f t="shared" si="38"/>
        <v>-</v>
      </c>
      <c r="AY272" s="9" t="str">
        <f t="shared" si="38"/>
        <v>-</v>
      </c>
      <c r="AZ272" s="9" t="str">
        <f t="shared" si="38"/>
        <v>-</v>
      </c>
      <c r="BA272" s="9" t="str">
        <f t="shared" si="38"/>
        <v>-</v>
      </c>
      <c r="BB272" s="9" t="str">
        <f t="shared" si="38"/>
        <v>-</v>
      </c>
      <c r="BC272" s="9" t="str">
        <f t="shared" si="38"/>
        <v>-</v>
      </c>
      <c r="BD272" s="9" t="str">
        <f t="shared" si="38"/>
        <v>-</v>
      </c>
      <c r="BE272" s="9" t="str">
        <f t="shared" si="38"/>
        <v>-</v>
      </c>
      <c r="BF272" s="9" t="str">
        <f t="shared" si="38"/>
        <v>-</v>
      </c>
      <c r="BG272" s="9" t="str">
        <f t="shared" si="38"/>
        <v>-</v>
      </c>
      <c r="BH272" s="37"/>
      <c r="BI272" s="114"/>
    </row>
    <row r="273" spans="1:61">
      <c r="A273" s="125">
        <f t="shared" si="36"/>
        <v>75</v>
      </c>
      <c r="B273" s="9" t="str">
        <f t="shared" si="37"/>
        <v>-</v>
      </c>
      <c r="C273" s="9" t="str">
        <f t="shared" si="37"/>
        <v>-</v>
      </c>
      <c r="D273" s="9" t="str">
        <f t="shared" si="37"/>
        <v>-</v>
      </c>
      <c r="E273" s="9" t="str">
        <f t="shared" si="37"/>
        <v>-</v>
      </c>
      <c r="F273" s="9" t="str">
        <f t="shared" si="37"/>
        <v>-</v>
      </c>
      <c r="G273" s="9" t="str">
        <f t="shared" si="37"/>
        <v>-</v>
      </c>
      <c r="H273" s="9" t="str">
        <f t="shared" si="37"/>
        <v>-</v>
      </c>
      <c r="I273" s="9" t="str">
        <f t="shared" si="37"/>
        <v>-</v>
      </c>
      <c r="J273" s="9" t="str">
        <f t="shared" si="37"/>
        <v>-</v>
      </c>
      <c r="K273" s="9" t="str">
        <f t="shared" si="37"/>
        <v>-</v>
      </c>
      <c r="L273" s="9" t="str">
        <f t="shared" si="37"/>
        <v>-</v>
      </c>
      <c r="M273" s="9" t="str">
        <f t="shared" si="37"/>
        <v>-</v>
      </c>
      <c r="N273" s="9" t="str">
        <f t="shared" si="37"/>
        <v>-</v>
      </c>
      <c r="O273" s="9" t="str">
        <f t="shared" si="37"/>
        <v>-</v>
      </c>
      <c r="P273" s="9" t="str">
        <f t="shared" si="37"/>
        <v>-</v>
      </c>
      <c r="Q273" s="9" t="str">
        <f t="shared" si="37"/>
        <v>-</v>
      </c>
      <c r="R273" s="9" t="str">
        <f t="shared" si="37"/>
        <v>-</v>
      </c>
      <c r="S273" s="9" t="str">
        <f t="shared" si="37"/>
        <v>-</v>
      </c>
      <c r="T273" s="9" t="str">
        <f t="shared" si="38"/>
        <v>-</v>
      </c>
      <c r="U273" s="9" t="str">
        <f t="shared" si="38"/>
        <v>-</v>
      </c>
      <c r="V273" s="9" t="str">
        <f t="shared" si="38"/>
        <v>-</v>
      </c>
      <c r="W273" s="9" t="str">
        <f t="shared" si="34"/>
        <v>-</v>
      </c>
      <c r="X273" s="9" t="str">
        <f t="shared" si="34"/>
        <v>-</v>
      </c>
      <c r="Y273" s="9" t="str">
        <f t="shared" si="34"/>
        <v>-</v>
      </c>
      <c r="Z273" s="9" t="str">
        <f t="shared" ref="Z273:AN273" si="39">IF(AND(OR(Z77&gt;=10,Z77&lt;=3),Z176="НЕТ"),"!!!","-")</f>
        <v>-</v>
      </c>
      <c r="AA273" s="9" t="str">
        <f t="shared" si="39"/>
        <v>-</v>
      </c>
      <c r="AB273" s="9" t="str">
        <f t="shared" si="39"/>
        <v>-</v>
      </c>
      <c r="AC273" s="9" t="str">
        <f t="shared" si="39"/>
        <v>-</v>
      </c>
      <c r="AD273" s="9" t="str">
        <f t="shared" si="39"/>
        <v>-</v>
      </c>
      <c r="AE273" s="9" t="str">
        <f t="shared" si="39"/>
        <v>-</v>
      </c>
      <c r="AF273" s="9" t="str">
        <f t="shared" si="39"/>
        <v>-</v>
      </c>
      <c r="AG273" s="9" t="str">
        <f t="shared" si="39"/>
        <v>-</v>
      </c>
      <c r="AH273" s="9" t="str">
        <f t="shared" si="39"/>
        <v>-</v>
      </c>
      <c r="AI273" s="9" t="str">
        <f t="shared" si="39"/>
        <v>-</v>
      </c>
      <c r="AJ273" s="9" t="str">
        <f t="shared" si="39"/>
        <v>-</v>
      </c>
      <c r="AK273" s="9" t="str">
        <f t="shared" si="39"/>
        <v>-</v>
      </c>
      <c r="AL273" s="9" t="str">
        <f t="shared" si="39"/>
        <v>-</v>
      </c>
      <c r="AM273" s="9" t="str">
        <f t="shared" si="39"/>
        <v>-</v>
      </c>
      <c r="AN273" s="9" t="str">
        <f t="shared" si="39"/>
        <v>-</v>
      </c>
      <c r="AO273" s="9" t="str">
        <f t="shared" si="38"/>
        <v>-</v>
      </c>
      <c r="AP273" s="9" t="str">
        <f t="shared" si="38"/>
        <v>-</v>
      </c>
      <c r="AQ273" s="9" t="str">
        <f t="shared" si="38"/>
        <v>-</v>
      </c>
      <c r="AR273" s="9" t="str">
        <f t="shared" si="38"/>
        <v>-</v>
      </c>
      <c r="AS273" s="9" t="str">
        <f t="shared" si="38"/>
        <v>-</v>
      </c>
      <c r="AT273" s="9" t="str">
        <f t="shared" si="38"/>
        <v>-</v>
      </c>
      <c r="AU273" s="9" t="str">
        <f t="shared" si="38"/>
        <v>-</v>
      </c>
      <c r="AV273" s="9" t="str">
        <f t="shared" si="38"/>
        <v>-</v>
      </c>
      <c r="AW273" s="9" t="str">
        <f t="shared" si="38"/>
        <v>-</v>
      </c>
      <c r="AX273" s="9" t="str">
        <f t="shared" si="38"/>
        <v>-</v>
      </c>
      <c r="AY273" s="9" t="str">
        <f t="shared" si="38"/>
        <v>-</v>
      </c>
      <c r="AZ273" s="9" t="str">
        <f t="shared" si="38"/>
        <v>-</v>
      </c>
      <c r="BA273" s="9" t="str">
        <f t="shared" si="38"/>
        <v>-</v>
      </c>
      <c r="BB273" s="9" t="str">
        <f t="shared" si="38"/>
        <v>-</v>
      </c>
      <c r="BC273" s="9" t="str">
        <f t="shared" si="38"/>
        <v>-</v>
      </c>
      <c r="BD273" s="9" t="str">
        <f t="shared" si="38"/>
        <v>-</v>
      </c>
      <c r="BE273" s="9" t="str">
        <f t="shared" si="38"/>
        <v>-</v>
      </c>
      <c r="BF273" s="9" t="str">
        <f t="shared" si="38"/>
        <v>-</v>
      </c>
      <c r="BG273" s="9" t="str">
        <f t="shared" si="38"/>
        <v>-</v>
      </c>
      <c r="BH273" s="37"/>
      <c r="BI273" s="114"/>
    </row>
    <row r="274" spans="1:61">
      <c r="A274" s="125">
        <f t="shared" si="36"/>
        <v>76</v>
      </c>
      <c r="B274" s="9" t="str">
        <f t="shared" si="37"/>
        <v>-</v>
      </c>
      <c r="C274" s="9" t="str">
        <f t="shared" si="37"/>
        <v>-</v>
      </c>
      <c r="D274" s="9" t="str">
        <f t="shared" si="37"/>
        <v>-</v>
      </c>
      <c r="E274" s="9" t="str">
        <f t="shared" si="37"/>
        <v>-</v>
      </c>
      <c r="F274" s="9" t="str">
        <f t="shared" si="37"/>
        <v>-</v>
      </c>
      <c r="G274" s="9" t="str">
        <f t="shared" si="37"/>
        <v>-</v>
      </c>
      <c r="H274" s="9" t="str">
        <f t="shared" si="37"/>
        <v>-</v>
      </c>
      <c r="I274" s="9" t="str">
        <f t="shared" si="37"/>
        <v>-</v>
      </c>
      <c r="J274" s="9" t="str">
        <f t="shared" si="37"/>
        <v>-</v>
      </c>
      <c r="K274" s="9" t="str">
        <f t="shared" si="37"/>
        <v>-</v>
      </c>
      <c r="L274" s="9" t="str">
        <f t="shared" si="37"/>
        <v>-</v>
      </c>
      <c r="M274" s="9" t="str">
        <f t="shared" si="37"/>
        <v>-</v>
      </c>
      <c r="N274" s="9" t="str">
        <f t="shared" si="37"/>
        <v>-</v>
      </c>
      <c r="O274" s="9" t="str">
        <f t="shared" si="37"/>
        <v>-</v>
      </c>
      <c r="P274" s="9" t="str">
        <f t="shared" si="37"/>
        <v>-</v>
      </c>
      <c r="Q274" s="9" t="str">
        <f t="shared" si="37"/>
        <v>-</v>
      </c>
      <c r="R274" s="9" t="str">
        <f t="shared" si="37"/>
        <v>-</v>
      </c>
      <c r="S274" s="9" t="str">
        <f t="shared" si="37"/>
        <v>-</v>
      </c>
      <c r="T274" s="9" t="str">
        <f t="shared" si="38"/>
        <v>-</v>
      </c>
      <c r="U274" s="9" t="str">
        <f t="shared" si="38"/>
        <v>-</v>
      </c>
      <c r="V274" s="9" t="str">
        <f t="shared" si="38"/>
        <v>-</v>
      </c>
      <c r="W274" s="9" t="str">
        <f t="shared" ref="W274:AN288" si="40">IF(AND(OR(W78&gt;=10,W78&lt;=3),W177="НЕТ"),"!!!","-")</f>
        <v>-</v>
      </c>
      <c r="X274" s="9" t="str">
        <f t="shared" si="40"/>
        <v>-</v>
      </c>
      <c r="Y274" s="9" t="str">
        <f t="shared" si="40"/>
        <v>-</v>
      </c>
      <c r="Z274" s="9" t="str">
        <f t="shared" si="40"/>
        <v>-</v>
      </c>
      <c r="AA274" s="9" t="str">
        <f t="shared" si="40"/>
        <v>-</v>
      </c>
      <c r="AB274" s="9" t="str">
        <f t="shared" si="40"/>
        <v>-</v>
      </c>
      <c r="AC274" s="9" t="str">
        <f t="shared" si="40"/>
        <v>-</v>
      </c>
      <c r="AD274" s="9" t="str">
        <f t="shared" si="40"/>
        <v>-</v>
      </c>
      <c r="AE274" s="9" t="str">
        <f t="shared" si="40"/>
        <v>-</v>
      </c>
      <c r="AF274" s="9" t="str">
        <f t="shared" si="40"/>
        <v>-</v>
      </c>
      <c r="AG274" s="9" t="str">
        <f t="shared" si="40"/>
        <v>-</v>
      </c>
      <c r="AH274" s="9" t="str">
        <f t="shared" si="40"/>
        <v>-</v>
      </c>
      <c r="AI274" s="9" t="str">
        <f t="shared" si="40"/>
        <v>-</v>
      </c>
      <c r="AJ274" s="9" t="str">
        <f t="shared" si="40"/>
        <v>-</v>
      </c>
      <c r="AK274" s="9" t="str">
        <f t="shared" si="40"/>
        <v>-</v>
      </c>
      <c r="AL274" s="9" t="str">
        <f t="shared" si="40"/>
        <v>-</v>
      </c>
      <c r="AM274" s="9" t="str">
        <f t="shared" si="40"/>
        <v>-</v>
      </c>
      <c r="AN274" s="9" t="str">
        <f t="shared" si="40"/>
        <v>-</v>
      </c>
      <c r="AO274" s="9" t="str">
        <f t="shared" si="38"/>
        <v>-</v>
      </c>
      <c r="AP274" s="9" t="str">
        <f t="shared" si="38"/>
        <v>-</v>
      </c>
      <c r="AQ274" s="9" t="str">
        <f t="shared" si="38"/>
        <v>-</v>
      </c>
      <c r="AR274" s="9" t="str">
        <f t="shared" si="38"/>
        <v>-</v>
      </c>
      <c r="AS274" s="9" t="str">
        <f t="shared" si="38"/>
        <v>-</v>
      </c>
      <c r="AT274" s="9" t="str">
        <f t="shared" si="38"/>
        <v>-</v>
      </c>
      <c r="AU274" s="9" t="str">
        <f t="shared" si="38"/>
        <v>-</v>
      </c>
      <c r="AV274" s="9" t="str">
        <f t="shared" si="38"/>
        <v>-</v>
      </c>
      <c r="AW274" s="9" t="str">
        <f t="shared" si="38"/>
        <v>-</v>
      </c>
      <c r="AX274" s="9" t="str">
        <f t="shared" si="38"/>
        <v>-</v>
      </c>
      <c r="AY274" s="9" t="str">
        <f t="shared" si="38"/>
        <v>-</v>
      </c>
      <c r="AZ274" s="9" t="str">
        <f t="shared" si="38"/>
        <v>-</v>
      </c>
      <c r="BA274" s="9" t="str">
        <f t="shared" si="38"/>
        <v>-</v>
      </c>
      <c r="BB274" s="9" t="str">
        <f t="shared" si="38"/>
        <v>-</v>
      </c>
      <c r="BC274" s="9" t="str">
        <f t="shared" si="38"/>
        <v>-</v>
      </c>
      <c r="BD274" s="9" t="str">
        <f t="shared" si="38"/>
        <v>-</v>
      </c>
      <c r="BE274" s="9" t="str">
        <f t="shared" si="38"/>
        <v>-</v>
      </c>
      <c r="BF274" s="9" t="str">
        <f t="shared" si="38"/>
        <v>-</v>
      </c>
      <c r="BG274" s="9" t="str">
        <f t="shared" si="38"/>
        <v>-</v>
      </c>
      <c r="BH274" s="37"/>
      <c r="BI274" s="114"/>
    </row>
    <row r="275" spans="1:61">
      <c r="A275" s="125">
        <f t="shared" si="36"/>
        <v>77</v>
      </c>
      <c r="B275" s="9" t="str">
        <f t="shared" si="37"/>
        <v>-</v>
      </c>
      <c r="C275" s="9" t="str">
        <f t="shared" si="37"/>
        <v>-</v>
      </c>
      <c r="D275" s="9" t="str">
        <f t="shared" si="37"/>
        <v>-</v>
      </c>
      <c r="E275" s="9" t="str">
        <f t="shared" si="37"/>
        <v>-</v>
      </c>
      <c r="F275" s="9" t="str">
        <f t="shared" si="37"/>
        <v>-</v>
      </c>
      <c r="G275" s="9" t="str">
        <f t="shared" si="37"/>
        <v>-</v>
      </c>
      <c r="H275" s="9" t="str">
        <f t="shared" si="37"/>
        <v>-</v>
      </c>
      <c r="I275" s="9" t="str">
        <f t="shared" si="37"/>
        <v>-</v>
      </c>
      <c r="J275" s="9" t="str">
        <f t="shared" si="37"/>
        <v>-</v>
      </c>
      <c r="K275" s="9" t="str">
        <f t="shared" si="37"/>
        <v>-</v>
      </c>
      <c r="L275" s="9" t="str">
        <f t="shared" si="37"/>
        <v>-</v>
      </c>
      <c r="M275" s="9" t="str">
        <f t="shared" si="37"/>
        <v>-</v>
      </c>
      <c r="N275" s="9" t="str">
        <f t="shared" si="37"/>
        <v>-</v>
      </c>
      <c r="O275" s="9" t="str">
        <f t="shared" si="37"/>
        <v>-</v>
      </c>
      <c r="P275" s="9" t="str">
        <f t="shared" si="37"/>
        <v>-</v>
      </c>
      <c r="Q275" s="9" t="str">
        <f t="shared" si="37"/>
        <v>-</v>
      </c>
      <c r="R275" s="9" t="str">
        <f t="shared" si="37"/>
        <v>-</v>
      </c>
      <c r="S275" s="9" t="str">
        <f t="shared" si="37"/>
        <v>-</v>
      </c>
      <c r="T275" s="9" t="str">
        <f t="shared" si="38"/>
        <v>-</v>
      </c>
      <c r="U275" s="9" t="str">
        <f t="shared" si="38"/>
        <v>-</v>
      </c>
      <c r="V275" s="9" t="str">
        <f t="shared" si="38"/>
        <v>-</v>
      </c>
      <c r="W275" s="9" t="str">
        <f t="shared" si="40"/>
        <v>-</v>
      </c>
      <c r="X275" s="9" t="str">
        <f t="shared" si="40"/>
        <v>-</v>
      </c>
      <c r="Y275" s="9" t="str">
        <f t="shared" si="40"/>
        <v>-</v>
      </c>
      <c r="Z275" s="9" t="str">
        <f t="shared" si="40"/>
        <v>-</v>
      </c>
      <c r="AA275" s="9" t="str">
        <f t="shared" si="40"/>
        <v>-</v>
      </c>
      <c r="AB275" s="9" t="str">
        <f t="shared" si="40"/>
        <v>-</v>
      </c>
      <c r="AC275" s="9" t="str">
        <f t="shared" si="40"/>
        <v>-</v>
      </c>
      <c r="AD275" s="9" t="str">
        <f t="shared" si="40"/>
        <v>-</v>
      </c>
      <c r="AE275" s="9" t="str">
        <f t="shared" si="40"/>
        <v>-</v>
      </c>
      <c r="AF275" s="9" t="str">
        <f t="shared" si="40"/>
        <v>-</v>
      </c>
      <c r="AG275" s="9" t="str">
        <f t="shared" si="40"/>
        <v>-</v>
      </c>
      <c r="AH275" s="9" t="str">
        <f t="shared" si="40"/>
        <v>-</v>
      </c>
      <c r="AI275" s="9" t="str">
        <f t="shared" si="40"/>
        <v>-</v>
      </c>
      <c r="AJ275" s="9" t="str">
        <f t="shared" si="40"/>
        <v>-</v>
      </c>
      <c r="AK275" s="9" t="str">
        <f t="shared" si="40"/>
        <v>-</v>
      </c>
      <c r="AL275" s="9" t="str">
        <f t="shared" si="40"/>
        <v>-</v>
      </c>
      <c r="AM275" s="9" t="str">
        <f t="shared" si="40"/>
        <v>-</v>
      </c>
      <c r="AN275" s="9" t="str">
        <f t="shared" si="40"/>
        <v>-</v>
      </c>
      <c r="AO275" s="9" t="str">
        <f t="shared" si="38"/>
        <v>-</v>
      </c>
      <c r="AP275" s="9" t="str">
        <f t="shared" si="38"/>
        <v>-</v>
      </c>
      <c r="AQ275" s="9" t="str">
        <f t="shared" si="38"/>
        <v>-</v>
      </c>
      <c r="AR275" s="9" t="str">
        <f t="shared" si="38"/>
        <v>-</v>
      </c>
      <c r="AS275" s="9" t="str">
        <f t="shared" si="38"/>
        <v>-</v>
      </c>
      <c r="AT275" s="9" t="str">
        <f t="shared" si="38"/>
        <v>-</v>
      </c>
      <c r="AU275" s="9" t="str">
        <f t="shared" si="38"/>
        <v>-</v>
      </c>
      <c r="AV275" s="9" t="str">
        <f t="shared" si="38"/>
        <v>-</v>
      </c>
      <c r="AW275" s="9" t="str">
        <f t="shared" si="38"/>
        <v>-</v>
      </c>
      <c r="AX275" s="9" t="str">
        <f t="shared" si="38"/>
        <v>-</v>
      </c>
      <c r="AY275" s="9" t="str">
        <f t="shared" si="38"/>
        <v>-</v>
      </c>
      <c r="AZ275" s="9" t="str">
        <f t="shared" si="38"/>
        <v>-</v>
      </c>
      <c r="BA275" s="9" t="str">
        <f t="shared" si="38"/>
        <v>-</v>
      </c>
      <c r="BB275" s="9" t="str">
        <f t="shared" si="38"/>
        <v>-</v>
      </c>
      <c r="BC275" s="9" t="str">
        <f t="shared" si="38"/>
        <v>-</v>
      </c>
      <c r="BD275" s="9" t="str">
        <f t="shared" si="38"/>
        <v>-</v>
      </c>
      <c r="BE275" s="9" t="str">
        <f t="shared" si="38"/>
        <v>-</v>
      </c>
      <c r="BF275" s="9" t="str">
        <f t="shared" si="38"/>
        <v>-</v>
      </c>
      <c r="BG275" s="9" t="str">
        <f t="shared" si="38"/>
        <v>-</v>
      </c>
      <c r="BH275" s="37"/>
      <c r="BI275" s="114"/>
    </row>
    <row r="276" spans="1:61">
      <c r="A276" s="125">
        <f t="shared" si="36"/>
        <v>78</v>
      </c>
      <c r="B276" s="9" t="str">
        <f t="shared" si="37"/>
        <v>-</v>
      </c>
      <c r="C276" s="9" t="str">
        <f t="shared" si="37"/>
        <v>-</v>
      </c>
      <c r="D276" s="9" t="str">
        <f t="shared" si="37"/>
        <v>-</v>
      </c>
      <c r="E276" s="9" t="str">
        <f t="shared" si="37"/>
        <v>-</v>
      </c>
      <c r="F276" s="9" t="str">
        <f t="shared" si="37"/>
        <v>-</v>
      </c>
      <c r="G276" s="9" t="str">
        <f t="shared" si="37"/>
        <v>-</v>
      </c>
      <c r="H276" s="9" t="str">
        <f t="shared" si="37"/>
        <v>-</v>
      </c>
      <c r="I276" s="9" t="str">
        <f t="shared" si="37"/>
        <v>-</v>
      </c>
      <c r="J276" s="9" t="str">
        <f t="shared" si="37"/>
        <v>-</v>
      </c>
      <c r="K276" s="9" t="str">
        <f t="shared" si="37"/>
        <v>-</v>
      </c>
      <c r="L276" s="9" t="str">
        <f t="shared" si="37"/>
        <v>-</v>
      </c>
      <c r="M276" s="9" t="str">
        <f t="shared" si="37"/>
        <v>-</v>
      </c>
      <c r="N276" s="9" t="str">
        <f t="shared" si="37"/>
        <v>-</v>
      </c>
      <c r="O276" s="9" t="str">
        <f t="shared" si="37"/>
        <v>-</v>
      </c>
      <c r="P276" s="9" t="str">
        <f t="shared" si="37"/>
        <v>-</v>
      </c>
      <c r="Q276" s="9" t="str">
        <f t="shared" si="37"/>
        <v>-</v>
      </c>
      <c r="R276" s="9" t="str">
        <f t="shared" si="37"/>
        <v>-</v>
      </c>
      <c r="S276" s="9" t="str">
        <f t="shared" si="37"/>
        <v>-</v>
      </c>
      <c r="T276" s="9" t="str">
        <f t="shared" si="38"/>
        <v>-</v>
      </c>
      <c r="U276" s="9" t="str">
        <f t="shared" si="38"/>
        <v>-</v>
      </c>
      <c r="V276" s="9" t="str">
        <f t="shared" si="38"/>
        <v>-</v>
      </c>
      <c r="W276" s="9" t="str">
        <f t="shared" si="40"/>
        <v>-</v>
      </c>
      <c r="X276" s="9" t="str">
        <f t="shared" si="40"/>
        <v>-</v>
      </c>
      <c r="Y276" s="9" t="str">
        <f t="shared" si="40"/>
        <v>-</v>
      </c>
      <c r="Z276" s="9" t="str">
        <f t="shared" si="40"/>
        <v>-</v>
      </c>
      <c r="AA276" s="9" t="str">
        <f t="shared" si="40"/>
        <v>-</v>
      </c>
      <c r="AB276" s="9" t="str">
        <f t="shared" si="40"/>
        <v>-</v>
      </c>
      <c r="AC276" s="9" t="str">
        <f t="shared" si="40"/>
        <v>-</v>
      </c>
      <c r="AD276" s="9" t="str">
        <f t="shared" si="40"/>
        <v>-</v>
      </c>
      <c r="AE276" s="9" t="str">
        <f t="shared" si="40"/>
        <v>-</v>
      </c>
      <c r="AF276" s="9" t="str">
        <f t="shared" si="40"/>
        <v>-</v>
      </c>
      <c r="AG276" s="9" t="str">
        <f t="shared" si="40"/>
        <v>-</v>
      </c>
      <c r="AH276" s="9" t="str">
        <f t="shared" si="40"/>
        <v>-</v>
      </c>
      <c r="AI276" s="9" t="str">
        <f t="shared" si="40"/>
        <v>-</v>
      </c>
      <c r="AJ276" s="9" t="str">
        <f t="shared" si="40"/>
        <v>-</v>
      </c>
      <c r="AK276" s="9" t="str">
        <f t="shared" si="40"/>
        <v>-</v>
      </c>
      <c r="AL276" s="9" t="str">
        <f t="shared" si="40"/>
        <v>-</v>
      </c>
      <c r="AM276" s="9" t="str">
        <f t="shared" si="40"/>
        <v>-</v>
      </c>
      <c r="AN276" s="9" t="str">
        <f t="shared" si="40"/>
        <v>-</v>
      </c>
      <c r="AO276" s="9" t="str">
        <f t="shared" si="38"/>
        <v>-</v>
      </c>
      <c r="AP276" s="9" t="str">
        <f t="shared" si="38"/>
        <v>-</v>
      </c>
      <c r="AQ276" s="9" t="str">
        <f t="shared" si="38"/>
        <v>-</v>
      </c>
      <c r="AR276" s="9" t="str">
        <f t="shared" si="38"/>
        <v>-</v>
      </c>
      <c r="AS276" s="9" t="str">
        <f t="shared" si="38"/>
        <v>-</v>
      </c>
      <c r="AT276" s="9" t="str">
        <f t="shared" si="38"/>
        <v>-</v>
      </c>
      <c r="AU276" s="9" t="str">
        <f t="shared" si="38"/>
        <v>-</v>
      </c>
      <c r="AV276" s="9" t="str">
        <f t="shared" si="38"/>
        <v>-</v>
      </c>
      <c r="AW276" s="9" t="str">
        <f t="shared" si="38"/>
        <v>-</v>
      </c>
      <c r="AX276" s="9" t="str">
        <f t="shared" si="38"/>
        <v>-</v>
      </c>
      <c r="AY276" s="9" t="str">
        <f t="shared" si="38"/>
        <v>-</v>
      </c>
      <c r="AZ276" s="9" t="str">
        <f t="shared" si="38"/>
        <v>-</v>
      </c>
      <c r="BA276" s="9" t="str">
        <f t="shared" si="38"/>
        <v>-</v>
      </c>
      <c r="BB276" s="9" t="str">
        <f t="shared" si="38"/>
        <v>-</v>
      </c>
      <c r="BC276" s="9" t="str">
        <f t="shared" si="38"/>
        <v>-</v>
      </c>
      <c r="BD276" s="9" t="str">
        <f t="shared" si="38"/>
        <v>-</v>
      </c>
      <c r="BE276" s="9" t="str">
        <f t="shared" si="38"/>
        <v>-</v>
      </c>
      <c r="BF276" s="9" t="str">
        <f t="shared" si="38"/>
        <v>-</v>
      </c>
      <c r="BG276" s="9" t="str">
        <f t="shared" si="38"/>
        <v>-</v>
      </c>
      <c r="BH276" s="37"/>
      <c r="BI276" s="114"/>
    </row>
    <row r="277" spans="1:61">
      <c r="A277" s="125">
        <f t="shared" si="36"/>
        <v>79</v>
      </c>
      <c r="B277" s="9" t="str">
        <f t="shared" si="37"/>
        <v>-</v>
      </c>
      <c r="C277" s="9" t="str">
        <f t="shared" si="37"/>
        <v>-</v>
      </c>
      <c r="D277" s="9" t="str">
        <f t="shared" si="37"/>
        <v>-</v>
      </c>
      <c r="E277" s="9" t="str">
        <f t="shared" si="37"/>
        <v>-</v>
      </c>
      <c r="F277" s="9" t="str">
        <f t="shared" si="37"/>
        <v>-</v>
      </c>
      <c r="G277" s="9" t="str">
        <f t="shared" si="37"/>
        <v>-</v>
      </c>
      <c r="H277" s="9" t="str">
        <f t="shared" si="37"/>
        <v>-</v>
      </c>
      <c r="I277" s="9" t="str">
        <f t="shared" si="37"/>
        <v>-</v>
      </c>
      <c r="J277" s="9" t="str">
        <f t="shared" si="37"/>
        <v>-</v>
      </c>
      <c r="K277" s="9" t="str">
        <f t="shared" si="37"/>
        <v>-</v>
      </c>
      <c r="L277" s="9" t="str">
        <f t="shared" si="37"/>
        <v>-</v>
      </c>
      <c r="M277" s="9" t="str">
        <f t="shared" si="37"/>
        <v>-</v>
      </c>
      <c r="N277" s="9" t="str">
        <f t="shared" si="37"/>
        <v>-</v>
      </c>
      <c r="O277" s="9" t="str">
        <f t="shared" si="37"/>
        <v>-</v>
      </c>
      <c r="P277" s="9" t="str">
        <f t="shared" si="37"/>
        <v>-</v>
      </c>
      <c r="Q277" s="9" t="str">
        <f t="shared" si="37"/>
        <v>-</v>
      </c>
      <c r="R277" s="9" t="str">
        <f t="shared" si="37"/>
        <v>-</v>
      </c>
      <c r="S277" s="9" t="str">
        <f t="shared" si="37"/>
        <v>-</v>
      </c>
      <c r="T277" s="9" t="str">
        <f t="shared" si="38"/>
        <v>-</v>
      </c>
      <c r="U277" s="9" t="str">
        <f t="shared" si="38"/>
        <v>-</v>
      </c>
      <c r="V277" s="9" t="str">
        <f t="shared" si="38"/>
        <v>-</v>
      </c>
      <c r="W277" s="9" t="str">
        <f t="shared" si="40"/>
        <v>-</v>
      </c>
      <c r="X277" s="9" t="str">
        <f t="shared" si="40"/>
        <v>-</v>
      </c>
      <c r="Y277" s="9" t="str">
        <f t="shared" si="40"/>
        <v>-</v>
      </c>
      <c r="Z277" s="9" t="str">
        <f t="shared" si="40"/>
        <v>-</v>
      </c>
      <c r="AA277" s="9" t="str">
        <f t="shared" si="40"/>
        <v>-</v>
      </c>
      <c r="AB277" s="9" t="str">
        <f t="shared" si="40"/>
        <v>-</v>
      </c>
      <c r="AC277" s="9" t="str">
        <f t="shared" si="40"/>
        <v>-</v>
      </c>
      <c r="AD277" s="9" t="str">
        <f t="shared" si="40"/>
        <v>-</v>
      </c>
      <c r="AE277" s="9" t="str">
        <f t="shared" si="40"/>
        <v>-</v>
      </c>
      <c r="AF277" s="9" t="str">
        <f t="shared" si="40"/>
        <v>-</v>
      </c>
      <c r="AG277" s="9" t="str">
        <f t="shared" si="40"/>
        <v>-</v>
      </c>
      <c r="AH277" s="9" t="str">
        <f t="shared" si="40"/>
        <v>-</v>
      </c>
      <c r="AI277" s="9" t="str">
        <f t="shared" si="40"/>
        <v>-</v>
      </c>
      <c r="AJ277" s="9" t="str">
        <f t="shared" si="40"/>
        <v>-</v>
      </c>
      <c r="AK277" s="9" t="str">
        <f t="shared" si="40"/>
        <v>-</v>
      </c>
      <c r="AL277" s="9" t="str">
        <f t="shared" si="40"/>
        <v>-</v>
      </c>
      <c r="AM277" s="9" t="str">
        <f t="shared" si="40"/>
        <v>-</v>
      </c>
      <c r="AN277" s="9" t="str">
        <f t="shared" si="40"/>
        <v>-</v>
      </c>
      <c r="AO277" s="9" t="str">
        <f t="shared" si="38"/>
        <v>-</v>
      </c>
      <c r="AP277" s="9" t="str">
        <f t="shared" si="38"/>
        <v>-</v>
      </c>
      <c r="AQ277" s="9" t="str">
        <f t="shared" si="38"/>
        <v>-</v>
      </c>
      <c r="AR277" s="9" t="str">
        <f t="shared" si="38"/>
        <v>-</v>
      </c>
      <c r="AS277" s="9" t="str">
        <f t="shared" si="38"/>
        <v>-</v>
      </c>
      <c r="AT277" s="9" t="str">
        <f t="shared" si="38"/>
        <v>-</v>
      </c>
      <c r="AU277" s="9" t="str">
        <f t="shared" si="38"/>
        <v>-</v>
      </c>
      <c r="AV277" s="9" t="str">
        <f t="shared" si="38"/>
        <v>-</v>
      </c>
      <c r="AW277" s="9" t="str">
        <f t="shared" si="38"/>
        <v>-</v>
      </c>
      <c r="AX277" s="9" t="str">
        <f t="shared" si="38"/>
        <v>-</v>
      </c>
      <c r="AY277" s="9" t="str">
        <f t="shared" si="38"/>
        <v>-</v>
      </c>
      <c r="AZ277" s="9" t="str">
        <f t="shared" si="38"/>
        <v>-</v>
      </c>
      <c r="BA277" s="9" t="str">
        <f t="shared" si="38"/>
        <v>-</v>
      </c>
      <c r="BB277" s="9" t="str">
        <f t="shared" si="38"/>
        <v>-</v>
      </c>
      <c r="BC277" s="9" t="str">
        <f t="shared" si="38"/>
        <v>-</v>
      </c>
      <c r="BD277" s="9" t="str">
        <f t="shared" si="38"/>
        <v>-</v>
      </c>
      <c r="BE277" s="9" t="str">
        <f t="shared" si="38"/>
        <v>-</v>
      </c>
      <c r="BF277" s="9" t="str">
        <f t="shared" si="38"/>
        <v>-</v>
      </c>
      <c r="BG277" s="9" t="str">
        <f t="shared" si="38"/>
        <v>-</v>
      </c>
      <c r="BH277" s="37"/>
      <c r="BI277" s="114"/>
    </row>
    <row r="278" spans="1:61">
      <c r="A278" s="125">
        <f t="shared" si="36"/>
        <v>80</v>
      </c>
      <c r="B278" s="9" t="str">
        <f t="shared" si="37"/>
        <v>-</v>
      </c>
      <c r="C278" s="9" t="str">
        <f t="shared" si="37"/>
        <v>-</v>
      </c>
      <c r="D278" s="9" t="str">
        <f t="shared" si="37"/>
        <v>-</v>
      </c>
      <c r="E278" s="9" t="str">
        <f t="shared" si="37"/>
        <v>-</v>
      </c>
      <c r="F278" s="9" t="str">
        <f t="shared" si="37"/>
        <v>-</v>
      </c>
      <c r="G278" s="9" t="str">
        <f t="shared" si="37"/>
        <v>-</v>
      </c>
      <c r="H278" s="9" t="str">
        <f t="shared" si="37"/>
        <v>-</v>
      </c>
      <c r="I278" s="9" t="str">
        <f t="shared" si="37"/>
        <v>-</v>
      </c>
      <c r="J278" s="9" t="str">
        <f t="shared" si="37"/>
        <v>-</v>
      </c>
      <c r="K278" s="9" t="str">
        <f t="shared" si="37"/>
        <v>-</v>
      </c>
      <c r="L278" s="9" t="str">
        <f t="shared" si="37"/>
        <v>-</v>
      </c>
      <c r="M278" s="9" t="str">
        <f t="shared" si="37"/>
        <v>-</v>
      </c>
      <c r="N278" s="9" t="str">
        <f t="shared" si="37"/>
        <v>-</v>
      </c>
      <c r="O278" s="9" t="str">
        <f t="shared" si="37"/>
        <v>-</v>
      </c>
      <c r="P278" s="9" t="str">
        <f t="shared" si="37"/>
        <v>-</v>
      </c>
      <c r="Q278" s="9" t="str">
        <f t="shared" si="37"/>
        <v>-</v>
      </c>
      <c r="R278" s="9" t="str">
        <f t="shared" si="37"/>
        <v>-</v>
      </c>
      <c r="S278" s="9" t="str">
        <f t="shared" si="37"/>
        <v>-</v>
      </c>
      <c r="T278" s="9" t="str">
        <f t="shared" si="38"/>
        <v>-</v>
      </c>
      <c r="U278" s="9" t="str">
        <f t="shared" si="38"/>
        <v>-</v>
      </c>
      <c r="V278" s="9" t="str">
        <f t="shared" si="38"/>
        <v>-</v>
      </c>
      <c r="W278" s="9" t="str">
        <f t="shared" si="40"/>
        <v>-</v>
      </c>
      <c r="X278" s="9" t="str">
        <f t="shared" si="40"/>
        <v>-</v>
      </c>
      <c r="Y278" s="9" t="str">
        <f t="shared" si="40"/>
        <v>-</v>
      </c>
      <c r="Z278" s="9" t="str">
        <f t="shared" si="40"/>
        <v>-</v>
      </c>
      <c r="AA278" s="9" t="str">
        <f t="shared" si="40"/>
        <v>-</v>
      </c>
      <c r="AB278" s="9" t="str">
        <f t="shared" si="40"/>
        <v>-</v>
      </c>
      <c r="AC278" s="9" t="str">
        <f t="shared" si="40"/>
        <v>-</v>
      </c>
      <c r="AD278" s="9" t="str">
        <f t="shared" si="40"/>
        <v>-</v>
      </c>
      <c r="AE278" s="9" t="str">
        <f t="shared" si="40"/>
        <v>-</v>
      </c>
      <c r="AF278" s="9" t="str">
        <f t="shared" si="40"/>
        <v>-</v>
      </c>
      <c r="AG278" s="9" t="str">
        <f t="shared" si="40"/>
        <v>-</v>
      </c>
      <c r="AH278" s="9" t="str">
        <f t="shared" si="40"/>
        <v>-</v>
      </c>
      <c r="AI278" s="9" t="str">
        <f t="shared" si="40"/>
        <v>-</v>
      </c>
      <c r="AJ278" s="9" t="str">
        <f t="shared" si="40"/>
        <v>-</v>
      </c>
      <c r="AK278" s="9" t="str">
        <f t="shared" si="40"/>
        <v>-</v>
      </c>
      <c r="AL278" s="9" t="str">
        <f t="shared" si="40"/>
        <v>-</v>
      </c>
      <c r="AM278" s="9" t="str">
        <f t="shared" si="40"/>
        <v>-</v>
      </c>
      <c r="AN278" s="9" t="str">
        <f t="shared" si="40"/>
        <v>-</v>
      </c>
      <c r="AO278" s="9" t="str">
        <f t="shared" si="38"/>
        <v>-</v>
      </c>
      <c r="AP278" s="9" t="str">
        <f t="shared" si="38"/>
        <v>-</v>
      </c>
      <c r="AQ278" s="9" t="str">
        <f t="shared" si="38"/>
        <v>-</v>
      </c>
      <c r="AR278" s="9" t="str">
        <f t="shared" si="38"/>
        <v>-</v>
      </c>
      <c r="AS278" s="9" t="str">
        <f t="shared" si="38"/>
        <v>-</v>
      </c>
      <c r="AT278" s="9" t="str">
        <f t="shared" si="38"/>
        <v>-</v>
      </c>
      <c r="AU278" s="9" t="str">
        <f t="shared" si="38"/>
        <v>-</v>
      </c>
      <c r="AV278" s="9" t="str">
        <f t="shared" si="38"/>
        <v>-</v>
      </c>
      <c r="AW278" s="9" t="str">
        <f t="shared" si="38"/>
        <v>-</v>
      </c>
      <c r="AX278" s="9" t="str">
        <f t="shared" si="38"/>
        <v>-</v>
      </c>
      <c r="AY278" s="9" t="str">
        <f t="shared" si="38"/>
        <v>-</v>
      </c>
      <c r="AZ278" s="9" t="str">
        <f t="shared" si="38"/>
        <v>-</v>
      </c>
      <c r="BA278" s="9" t="str">
        <f t="shared" si="38"/>
        <v>-</v>
      </c>
      <c r="BB278" s="9" t="str">
        <f t="shared" si="38"/>
        <v>-</v>
      </c>
      <c r="BC278" s="9" t="str">
        <f t="shared" si="38"/>
        <v>-</v>
      </c>
      <c r="BD278" s="9" t="str">
        <f t="shared" si="38"/>
        <v>-</v>
      </c>
      <c r="BE278" s="9" t="str">
        <f t="shared" si="38"/>
        <v>-</v>
      </c>
      <c r="BF278" s="9" t="str">
        <f t="shared" si="38"/>
        <v>-</v>
      </c>
      <c r="BG278" s="9" t="str">
        <f t="shared" si="38"/>
        <v>-</v>
      </c>
      <c r="BH278" s="37"/>
      <c r="BI278" s="114"/>
    </row>
    <row r="279" spans="1:61">
      <c r="A279" s="125">
        <f t="shared" si="36"/>
        <v>81</v>
      </c>
      <c r="B279" s="9" t="str">
        <f t="shared" si="37"/>
        <v>-</v>
      </c>
      <c r="C279" s="9" t="str">
        <f t="shared" si="37"/>
        <v>-</v>
      </c>
      <c r="D279" s="9" t="str">
        <f t="shared" si="37"/>
        <v>-</v>
      </c>
      <c r="E279" s="9" t="str">
        <f t="shared" si="37"/>
        <v>-</v>
      </c>
      <c r="F279" s="9" t="str">
        <f t="shared" si="37"/>
        <v>-</v>
      </c>
      <c r="G279" s="9" t="str">
        <f t="shared" si="37"/>
        <v>-</v>
      </c>
      <c r="H279" s="9" t="str">
        <f t="shared" si="37"/>
        <v>-</v>
      </c>
      <c r="I279" s="9" t="str">
        <f t="shared" si="37"/>
        <v>-</v>
      </c>
      <c r="J279" s="9" t="str">
        <f t="shared" si="37"/>
        <v>-</v>
      </c>
      <c r="K279" s="9" t="str">
        <f t="shared" si="37"/>
        <v>-</v>
      </c>
      <c r="L279" s="9" t="str">
        <f t="shared" si="37"/>
        <v>-</v>
      </c>
      <c r="M279" s="9" t="str">
        <f t="shared" si="37"/>
        <v>-</v>
      </c>
      <c r="N279" s="9" t="str">
        <f t="shared" si="37"/>
        <v>-</v>
      </c>
      <c r="O279" s="9" t="str">
        <f t="shared" si="37"/>
        <v>-</v>
      </c>
      <c r="P279" s="9" t="str">
        <f t="shared" si="37"/>
        <v>-</v>
      </c>
      <c r="Q279" s="9" t="str">
        <f t="shared" si="37"/>
        <v>-</v>
      </c>
      <c r="R279" s="9" t="str">
        <f t="shared" si="37"/>
        <v>-</v>
      </c>
      <c r="S279" s="9" t="str">
        <f t="shared" si="37"/>
        <v>-</v>
      </c>
      <c r="T279" s="9" t="str">
        <f t="shared" si="38"/>
        <v>-</v>
      </c>
      <c r="U279" s="9" t="str">
        <f t="shared" si="38"/>
        <v>-</v>
      </c>
      <c r="V279" s="9" t="str">
        <f t="shared" si="38"/>
        <v>-</v>
      </c>
      <c r="W279" s="9" t="str">
        <f t="shared" si="40"/>
        <v>-</v>
      </c>
      <c r="X279" s="9" t="str">
        <f t="shared" si="40"/>
        <v>-</v>
      </c>
      <c r="Y279" s="9" t="str">
        <f t="shared" si="40"/>
        <v>-</v>
      </c>
      <c r="Z279" s="9" t="str">
        <f t="shared" si="40"/>
        <v>-</v>
      </c>
      <c r="AA279" s="9" t="str">
        <f t="shared" si="40"/>
        <v>-</v>
      </c>
      <c r="AB279" s="9" t="str">
        <f t="shared" si="40"/>
        <v>-</v>
      </c>
      <c r="AC279" s="9" t="str">
        <f t="shared" si="40"/>
        <v>-</v>
      </c>
      <c r="AD279" s="9" t="str">
        <f t="shared" si="40"/>
        <v>-</v>
      </c>
      <c r="AE279" s="9" t="str">
        <f t="shared" si="40"/>
        <v>-</v>
      </c>
      <c r="AF279" s="9" t="str">
        <f t="shared" si="40"/>
        <v>-</v>
      </c>
      <c r="AG279" s="9" t="str">
        <f t="shared" si="40"/>
        <v>-</v>
      </c>
      <c r="AH279" s="9" t="str">
        <f t="shared" si="40"/>
        <v>-</v>
      </c>
      <c r="AI279" s="9" t="str">
        <f t="shared" si="40"/>
        <v>-</v>
      </c>
      <c r="AJ279" s="9" t="str">
        <f t="shared" si="40"/>
        <v>-</v>
      </c>
      <c r="AK279" s="9" t="str">
        <f t="shared" si="40"/>
        <v>-</v>
      </c>
      <c r="AL279" s="9" t="str">
        <f t="shared" si="40"/>
        <v>-</v>
      </c>
      <c r="AM279" s="9" t="str">
        <f t="shared" si="40"/>
        <v>-</v>
      </c>
      <c r="AN279" s="9" t="str">
        <f t="shared" si="40"/>
        <v>-</v>
      </c>
      <c r="AO279" s="9" t="str">
        <f t="shared" si="38"/>
        <v>-</v>
      </c>
      <c r="AP279" s="9" t="str">
        <f t="shared" si="38"/>
        <v>-</v>
      </c>
      <c r="AQ279" s="9" t="str">
        <f t="shared" si="38"/>
        <v>-</v>
      </c>
      <c r="AR279" s="9" t="str">
        <f t="shared" si="38"/>
        <v>-</v>
      </c>
      <c r="AS279" s="9" t="str">
        <f t="shared" si="38"/>
        <v>-</v>
      </c>
      <c r="AT279" s="9" t="str">
        <f t="shared" si="38"/>
        <v>-</v>
      </c>
      <c r="AU279" s="9" t="str">
        <f t="shared" si="38"/>
        <v>-</v>
      </c>
      <c r="AV279" s="9" t="str">
        <f t="shared" si="38"/>
        <v>-</v>
      </c>
      <c r="AW279" s="9" t="str">
        <f t="shared" si="38"/>
        <v>-</v>
      </c>
      <c r="AX279" s="9" t="str">
        <f t="shared" si="38"/>
        <v>-</v>
      </c>
      <c r="AY279" s="9" t="str">
        <f t="shared" si="38"/>
        <v>-</v>
      </c>
      <c r="AZ279" s="9" t="str">
        <f t="shared" si="38"/>
        <v>-</v>
      </c>
      <c r="BA279" s="9" t="str">
        <f t="shared" si="38"/>
        <v>-</v>
      </c>
      <c r="BB279" s="9" t="str">
        <f t="shared" si="38"/>
        <v>-</v>
      </c>
      <c r="BC279" s="9" t="str">
        <f t="shared" si="38"/>
        <v>-</v>
      </c>
      <c r="BD279" s="9" t="str">
        <f t="shared" si="38"/>
        <v>-</v>
      </c>
      <c r="BE279" s="9" t="str">
        <f t="shared" si="38"/>
        <v>-</v>
      </c>
      <c r="BF279" s="9" t="str">
        <f t="shared" si="38"/>
        <v>-</v>
      </c>
      <c r="BG279" s="9" t="str">
        <f t="shared" si="38"/>
        <v>-</v>
      </c>
      <c r="BH279" s="37"/>
      <c r="BI279" s="114"/>
    </row>
    <row r="280" spans="1:61">
      <c r="A280" s="125">
        <f t="shared" si="36"/>
        <v>82</v>
      </c>
      <c r="B280" s="9" t="str">
        <f t="shared" si="37"/>
        <v>-</v>
      </c>
      <c r="C280" s="9" t="str">
        <f t="shared" si="37"/>
        <v>-</v>
      </c>
      <c r="D280" s="9" t="str">
        <f t="shared" si="37"/>
        <v>-</v>
      </c>
      <c r="E280" s="9" t="str">
        <f t="shared" si="37"/>
        <v>-</v>
      </c>
      <c r="F280" s="9" t="str">
        <f t="shared" si="37"/>
        <v>-</v>
      </c>
      <c r="G280" s="9" t="str">
        <f t="shared" si="37"/>
        <v>-</v>
      </c>
      <c r="H280" s="9" t="str">
        <f t="shared" si="37"/>
        <v>-</v>
      </c>
      <c r="I280" s="9" t="str">
        <f t="shared" si="37"/>
        <v>-</v>
      </c>
      <c r="J280" s="9" t="str">
        <f t="shared" si="37"/>
        <v>-</v>
      </c>
      <c r="K280" s="9" t="str">
        <f t="shared" si="37"/>
        <v>-</v>
      </c>
      <c r="L280" s="9" t="str">
        <f t="shared" si="37"/>
        <v>-</v>
      </c>
      <c r="M280" s="9" t="str">
        <f t="shared" si="37"/>
        <v>-</v>
      </c>
      <c r="N280" s="9" t="str">
        <f t="shared" si="37"/>
        <v>-</v>
      </c>
      <c r="O280" s="9" t="str">
        <f t="shared" si="37"/>
        <v>-</v>
      </c>
      <c r="P280" s="9" t="str">
        <f t="shared" si="37"/>
        <v>-</v>
      </c>
      <c r="Q280" s="9" t="str">
        <f t="shared" si="37"/>
        <v>-</v>
      </c>
      <c r="R280" s="9" t="str">
        <f t="shared" si="37"/>
        <v>-</v>
      </c>
      <c r="S280" s="9" t="str">
        <f t="shared" si="37"/>
        <v>-</v>
      </c>
      <c r="T280" s="9" t="str">
        <f t="shared" si="38"/>
        <v>-</v>
      </c>
      <c r="U280" s="9" t="str">
        <f t="shared" si="38"/>
        <v>-</v>
      </c>
      <c r="V280" s="9" t="str">
        <f t="shared" si="38"/>
        <v>-</v>
      </c>
      <c r="W280" s="9" t="str">
        <f t="shared" si="40"/>
        <v>-</v>
      </c>
      <c r="X280" s="9" t="str">
        <f t="shared" si="40"/>
        <v>-</v>
      </c>
      <c r="Y280" s="9" t="str">
        <f t="shared" si="40"/>
        <v>-</v>
      </c>
      <c r="Z280" s="9" t="str">
        <f t="shared" si="40"/>
        <v>-</v>
      </c>
      <c r="AA280" s="9" t="str">
        <f t="shared" si="40"/>
        <v>-</v>
      </c>
      <c r="AB280" s="9" t="str">
        <f t="shared" si="40"/>
        <v>-</v>
      </c>
      <c r="AC280" s="9" t="str">
        <f t="shared" si="40"/>
        <v>-</v>
      </c>
      <c r="AD280" s="9" t="str">
        <f t="shared" si="40"/>
        <v>-</v>
      </c>
      <c r="AE280" s="9" t="str">
        <f t="shared" si="40"/>
        <v>-</v>
      </c>
      <c r="AF280" s="9" t="str">
        <f t="shared" si="40"/>
        <v>-</v>
      </c>
      <c r="AG280" s="9" t="str">
        <f t="shared" si="40"/>
        <v>-</v>
      </c>
      <c r="AH280" s="9" t="str">
        <f t="shared" si="40"/>
        <v>-</v>
      </c>
      <c r="AI280" s="9" t="str">
        <f t="shared" si="40"/>
        <v>-</v>
      </c>
      <c r="AJ280" s="9" t="str">
        <f t="shared" si="40"/>
        <v>-</v>
      </c>
      <c r="AK280" s="9" t="str">
        <f t="shared" si="40"/>
        <v>-</v>
      </c>
      <c r="AL280" s="9" t="str">
        <f t="shared" si="40"/>
        <v>-</v>
      </c>
      <c r="AM280" s="9" t="str">
        <f t="shared" si="40"/>
        <v>-</v>
      </c>
      <c r="AN280" s="9" t="str">
        <f t="shared" si="40"/>
        <v>-</v>
      </c>
      <c r="AO280" s="9" t="str">
        <f t="shared" si="38"/>
        <v>-</v>
      </c>
      <c r="AP280" s="9" t="str">
        <f t="shared" si="38"/>
        <v>-</v>
      </c>
      <c r="AQ280" s="9" t="str">
        <f t="shared" si="38"/>
        <v>-</v>
      </c>
      <c r="AR280" s="9" t="str">
        <f t="shared" si="38"/>
        <v>-</v>
      </c>
      <c r="AS280" s="9" t="str">
        <f t="shared" si="38"/>
        <v>-</v>
      </c>
      <c r="AT280" s="9" t="str">
        <f t="shared" si="38"/>
        <v>-</v>
      </c>
      <c r="AU280" s="9" t="str">
        <f t="shared" si="38"/>
        <v>-</v>
      </c>
      <c r="AV280" s="9" t="str">
        <f t="shared" si="38"/>
        <v>-</v>
      </c>
      <c r="AW280" s="9" t="str">
        <f t="shared" si="38"/>
        <v>-</v>
      </c>
      <c r="AX280" s="9" t="str">
        <f t="shared" si="38"/>
        <v>-</v>
      </c>
      <c r="AY280" s="9" t="str">
        <f t="shared" si="38"/>
        <v>-</v>
      </c>
      <c r="AZ280" s="9" t="str">
        <f t="shared" si="38"/>
        <v>-</v>
      </c>
      <c r="BA280" s="9" t="str">
        <f t="shared" si="38"/>
        <v>-</v>
      </c>
      <c r="BB280" s="9" t="str">
        <f t="shared" si="38"/>
        <v>-</v>
      </c>
      <c r="BC280" s="9" t="str">
        <f t="shared" si="38"/>
        <v>-</v>
      </c>
      <c r="BD280" s="9" t="str">
        <f t="shared" si="38"/>
        <v>-</v>
      </c>
      <c r="BE280" s="9" t="str">
        <f t="shared" si="38"/>
        <v>-</v>
      </c>
      <c r="BF280" s="9" t="str">
        <f t="shared" si="38"/>
        <v>-</v>
      </c>
      <c r="BG280" s="9" t="str">
        <f t="shared" si="38"/>
        <v>-</v>
      </c>
      <c r="BH280" s="37"/>
      <c r="BI280" s="114"/>
    </row>
    <row r="281" spans="1:61">
      <c r="A281" s="125">
        <f t="shared" si="36"/>
        <v>83</v>
      </c>
      <c r="B281" s="9" t="str">
        <f t="shared" si="37"/>
        <v>-</v>
      </c>
      <c r="C281" s="9" t="str">
        <f t="shared" si="37"/>
        <v>-</v>
      </c>
      <c r="D281" s="9" t="str">
        <f t="shared" si="37"/>
        <v>-</v>
      </c>
      <c r="E281" s="9" t="str">
        <f t="shared" si="37"/>
        <v>-</v>
      </c>
      <c r="F281" s="9" t="str">
        <f t="shared" si="37"/>
        <v>-</v>
      </c>
      <c r="G281" s="9" t="str">
        <f t="shared" si="37"/>
        <v>-</v>
      </c>
      <c r="H281" s="9" t="str">
        <f t="shared" si="37"/>
        <v>-</v>
      </c>
      <c r="I281" s="9" t="str">
        <f t="shared" si="37"/>
        <v>-</v>
      </c>
      <c r="J281" s="9" t="str">
        <f t="shared" si="37"/>
        <v>-</v>
      </c>
      <c r="K281" s="9" t="str">
        <f t="shared" si="37"/>
        <v>-</v>
      </c>
      <c r="L281" s="9" t="str">
        <f t="shared" si="37"/>
        <v>-</v>
      </c>
      <c r="M281" s="9" t="str">
        <f t="shared" si="37"/>
        <v>-</v>
      </c>
      <c r="N281" s="9" t="str">
        <f t="shared" ref="B281:AW290" si="41">IF(AND(OR(N85&gt;=10,N85&lt;=3),N184="НЕТ"),"!!!","-")</f>
        <v>-</v>
      </c>
      <c r="O281" s="9" t="str">
        <f t="shared" si="41"/>
        <v>-</v>
      </c>
      <c r="P281" s="9" t="str">
        <f t="shared" si="41"/>
        <v>-</v>
      </c>
      <c r="Q281" s="9" t="str">
        <f t="shared" si="41"/>
        <v>-</v>
      </c>
      <c r="R281" s="9" t="str">
        <f t="shared" si="41"/>
        <v>-</v>
      </c>
      <c r="S281" s="9" t="str">
        <f t="shared" si="41"/>
        <v>-</v>
      </c>
      <c r="T281" s="9" t="str">
        <f t="shared" si="38"/>
        <v>-</v>
      </c>
      <c r="U281" s="9" t="str">
        <f t="shared" si="38"/>
        <v>-</v>
      </c>
      <c r="V281" s="9" t="str">
        <f t="shared" si="38"/>
        <v>-</v>
      </c>
      <c r="W281" s="9" t="str">
        <f t="shared" si="40"/>
        <v>-</v>
      </c>
      <c r="X281" s="9" t="str">
        <f t="shared" si="40"/>
        <v>-</v>
      </c>
      <c r="Y281" s="9" t="str">
        <f t="shared" si="40"/>
        <v>-</v>
      </c>
      <c r="Z281" s="9" t="str">
        <f t="shared" si="40"/>
        <v>-</v>
      </c>
      <c r="AA281" s="9" t="str">
        <f t="shared" si="40"/>
        <v>-</v>
      </c>
      <c r="AB281" s="9" t="str">
        <f t="shared" si="40"/>
        <v>-</v>
      </c>
      <c r="AC281" s="9" t="str">
        <f t="shared" si="40"/>
        <v>-</v>
      </c>
      <c r="AD281" s="9" t="str">
        <f t="shared" si="40"/>
        <v>-</v>
      </c>
      <c r="AE281" s="9" t="str">
        <f t="shared" si="40"/>
        <v>-</v>
      </c>
      <c r="AF281" s="9" t="str">
        <f t="shared" si="40"/>
        <v>-</v>
      </c>
      <c r="AG281" s="9" t="str">
        <f t="shared" si="40"/>
        <v>-</v>
      </c>
      <c r="AH281" s="9" t="str">
        <f t="shared" si="40"/>
        <v>-</v>
      </c>
      <c r="AI281" s="9" t="str">
        <f t="shared" si="40"/>
        <v>-</v>
      </c>
      <c r="AJ281" s="9" t="str">
        <f t="shared" si="40"/>
        <v>-</v>
      </c>
      <c r="AK281" s="9" t="str">
        <f t="shared" si="40"/>
        <v>-</v>
      </c>
      <c r="AL281" s="9" t="str">
        <f t="shared" si="40"/>
        <v>-</v>
      </c>
      <c r="AM281" s="9" t="str">
        <f t="shared" si="40"/>
        <v>-</v>
      </c>
      <c r="AN281" s="9" t="str">
        <f t="shared" si="40"/>
        <v>-</v>
      </c>
      <c r="AO281" s="9" t="str">
        <f t="shared" si="38"/>
        <v>-</v>
      </c>
      <c r="AP281" s="9" t="str">
        <f t="shared" si="38"/>
        <v>-</v>
      </c>
      <c r="AQ281" s="9" t="str">
        <f t="shared" si="38"/>
        <v>-</v>
      </c>
      <c r="AR281" s="9" t="str">
        <f t="shared" si="38"/>
        <v>-</v>
      </c>
      <c r="AS281" s="9" t="str">
        <f t="shared" si="38"/>
        <v>-</v>
      </c>
      <c r="AT281" s="9" t="str">
        <f t="shared" si="38"/>
        <v>-</v>
      </c>
      <c r="AU281" s="9" t="str">
        <f t="shared" si="38"/>
        <v>-</v>
      </c>
      <c r="AV281" s="9" t="str">
        <f t="shared" si="38"/>
        <v>-</v>
      </c>
      <c r="AW281" s="9" t="str">
        <f t="shared" si="38"/>
        <v>-</v>
      </c>
      <c r="AX281" s="9" t="str">
        <f t="shared" si="38"/>
        <v>-</v>
      </c>
      <c r="AY281" s="9" t="str">
        <f t="shared" si="38"/>
        <v>-</v>
      </c>
      <c r="AZ281" s="9" t="str">
        <f t="shared" si="38"/>
        <v>-</v>
      </c>
      <c r="BA281" s="9" t="str">
        <f t="shared" si="38"/>
        <v>-</v>
      </c>
      <c r="BB281" s="9" t="str">
        <f t="shared" si="38"/>
        <v>-</v>
      </c>
      <c r="BC281" s="9" t="str">
        <f t="shared" si="38"/>
        <v>-</v>
      </c>
      <c r="BD281" s="9" t="str">
        <f t="shared" si="38"/>
        <v>-</v>
      </c>
      <c r="BE281" s="9" t="str">
        <f t="shared" si="38"/>
        <v>-</v>
      </c>
      <c r="BF281" s="9" t="str">
        <f t="shared" si="38"/>
        <v>-</v>
      </c>
      <c r="BG281" s="9" t="str">
        <f t="shared" si="38"/>
        <v>-</v>
      </c>
      <c r="BH281" s="37"/>
      <c r="BI281" s="114"/>
    </row>
    <row r="282" spans="1:61">
      <c r="A282" s="125">
        <f t="shared" si="36"/>
        <v>84</v>
      </c>
      <c r="B282" s="9" t="str">
        <f t="shared" si="41"/>
        <v>-</v>
      </c>
      <c r="C282" s="9" t="str">
        <f t="shared" si="41"/>
        <v>-</v>
      </c>
      <c r="D282" s="9" t="str">
        <f t="shared" si="41"/>
        <v>-</v>
      </c>
      <c r="E282" s="9" t="str">
        <f t="shared" si="41"/>
        <v>-</v>
      </c>
      <c r="F282" s="9" t="str">
        <f t="shared" si="41"/>
        <v>-</v>
      </c>
      <c r="G282" s="9" t="str">
        <f t="shared" si="41"/>
        <v>-</v>
      </c>
      <c r="H282" s="9" t="str">
        <f t="shared" si="41"/>
        <v>-</v>
      </c>
      <c r="I282" s="9" t="str">
        <f t="shared" si="41"/>
        <v>-</v>
      </c>
      <c r="J282" s="9" t="str">
        <f t="shared" si="41"/>
        <v>-</v>
      </c>
      <c r="K282" s="9" t="str">
        <f t="shared" si="41"/>
        <v>-</v>
      </c>
      <c r="L282" s="9" t="str">
        <f t="shared" si="41"/>
        <v>-</v>
      </c>
      <c r="M282" s="9" t="str">
        <f t="shared" si="41"/>
        <v>-</v>
      </c>
      <c r="N282" s="9" t="str">
        <f t="shared" si="41"/>
        <v>-</v>
      </c>
      <c r="O282" s="9" t="str">
        <f t="shared" si="41"/>
        <v>-</v>
      </c>
      <c r="P282" s="9" t="str">
        <f t="shared" si="41"/>
        <v>-</v>
      </c>
      <c r="Q282" s="9" t="str">
        <f t="shared" si="41"/>
        <v>-</v>
      </c>
      <c r="R282" s="9" t="str">
        <f t="shared" si="41"/>
        <v>-</v>
      </c>
      <c r="S282" s="9" t="str">
        <f t="shared" si="41"/>
        <v>-</v>
      </c>
      <c r="T282" s="9" t="str">
        <f t="shared" si="38"/>
        <v>-</v>
      </c>
      <c r="U282" s="9" t="str">
        <f t="shared" si="38"/>
        <v>-</v>
      </c>
      <c r="V282" s="9" t="str">
        <f t="shared" si="38"/>
        <v>-</v>
      </c>
      <c r="W282" s="9" t="str">
        <f t="shared" si="40"/>
        <v>-</v>
      </c>
      <c r="X282" s="9" t="str">
        <f t="shared" si="40"/>
        <v>-</v>
      </c>
      <c r="Y282" s="9" t="str">
        <f t="shared" si="40"/>
        <v>-</v>
      </c>
      <c r="Z282" s="9" t="str">
        <f t="shared" si="40"/>
        <v>-</v>
      </c>
      <c r="AA282" s="9" t="str">
        <f t="shared" si="40"/>
        <v>-</v>
      </c>
      <c r="AB282" s="9" t="str">
        <f t="shared" si="40"/>
        <v>-</v>
      </c>
      <c r="AC282" s="9" t="str">
        <f t="shared" si="40"/>
        <v>-</v>
      </c>
      <c r="AD282" s="9" t="str">
        <f t="shared" si="40"/>
        <v>-</v>
      </c>
      <c r="AE282" s="9" t="str">
        <f t="shared" si="40"/>
        <v>-</v>
      </c>
      <c r="AF282" s="9" t="str">
        <f t="shared" si="40"/>
        <v>-</v>
      </c>
      <c r="AG282" s="9" t="str">
        <f t="shared" si="40"/>
        <v>-</v>
      </c>
      <c r="AH282" s="9" t="str">
        <f t="shared" si="40"/>
        <v>-</v>
      </c>
      <c r="AI282" s="9" t="str">
        <f t="shared" si="40"/>
        <v>-</v>
      </c>
      <c r="AJ282" s="9" t="str">
        <f t="shared" si="40"/>
        <v>-</v>
      </c>
      <c r="AK282" s="9" t="str">
        <f t="shared" si="40"/>
        <v>-</v>
      </c>
      <c r="AL282" s="9" t="str">
        <f t="shared" si="40"/>
        <v>-</v>
      </c>
      <c r="AM282" s="9" t="str">
        <f t="shared" si="40"/>
        <v>-</v>
      </c>
      <c r="AN282" s="9" t="str">
        <f t="shared" si="40"/>
        <v>-</v>
      </c>
      <c r="AO282" s="9" t="str">
        <f t="shared" si="38"/>
        <v>-</v>
      </c>
      <c r="AP282" s="9" t="str">
        <f t="shared" si="38"/>
        <v>-</v>
      </c>
      <c r="AQ282" s="9" t="str">
        <f t="shared" si="38"/>
        <v>-</v>
      </c>
      <c r="AR282" s="9" t="str">
        <f t="shared" si="38"/>
        <v>-</v>
      </c>
      <c r="AS282" s="9" t="str">
        <f t="shared" si="38"/>
        <v>-</v>
      </c>
      <c r="AT282" s="9" t="str">
        <f t="shared" si="38"/>
        <v>-</v>
      </c>
      <c r="AU282" s="9" t="str">
        <f t="shared" si="38"/>
        <v>-</v>
      </c>
      <c r="AV282" s="9" t="str">
        <f t="shared" si="38"/>
        <v>-</v>
      </c>
      <c r="AW282" s="9" t="str">
        <f t="shared" ref="AW282:BG289" si="42">IF(AND(OR(AW86&gt;=10,AW86&lt;=3),AW185="НЕТ"),"!!!","-")</f>
        <v>-</v>
      </c>
      <c r="AX282" s="9" t="str">
        <f t="shared" si="42"/>
        <v>-</v>
      </c>
      <c r="AY282" s="9" t="str">
        <f t="shared" si="42"/>
        <v>-</v>
      </c>
      <c r="AZ282" s="9" t="str">
        <f t="shared" si="42"/>
        <v>-</v>
      </c>
      <c r="BA282" s="9" t="str">
        <f t="shared" si="42"/>
        <v>-</v>
      </c>
      <c r="BB282" s="9" t="str">
        <f t="shared" si="42"/>
        <v>-</v>
      </c>
      <c r="BC282" s="9" t="str">
        <f t="shared" si="42"/>
        <v>-</v>
      </c>
      <c r="BD282" s="9" t="str">
        <f t="shared" si="42"/>
        <v>-</v>
      </c>
      <c r="BE282" s="9" t="str">
        <f t="shared" si="42"/>
        <v>-</v>
      </c>
      <c r="BF282" s="9" t="str">
        <f t="shared" si="42"/>
        <v>-</v>
      </c>
      <c r="BG282" s="9" t="str">
        <f t="shared" si="42"/>
        <v>-</v>
      </c>
      <c r="BH282" s="37"/>
      <c r="BI282" s="114"/>
    </row>
    <row r="283" spans="1:61">
      <c r="A283" s="125">
        <f t="shared" si="36"/>
        <v>85</v>
      </c>
      <c r="B283" s="9" t="str">
        <f t="shared" si="41"/>
        <v>-</v>
      </c>
      <c r="C283" s="9" t="str">
        <f t="shared" si="41"/>
        <v>-</v>
      </c>
      <c r="D283" s="9" t="str">
        <f t="shared" si="41"/>
        <v>-</v>
      </c>
      <c r="E283" s="9" t="str">
        <f t="shared" si="41"/>
        <v>-</v>
      </c>
      <c r="F283" s="9" t="str">
        <f t="shared" si="41"/>
        <v>-</v>
      </c>
      <c r="G283" s="9" t="str">
        <f t="shared" si="41"/>
        <v>-</v>
      </c>
      <c r="H283" s="9" t="str">
        <f t="shared" si="41"/>
        <v>-</v>
      </c>
      <c r="I283" s="9" t="str">
        <f t="shared" si="41"/>
        <v>-</v>
      </c>
      <c r="J283" s="9" t="str">
        <f t="shared" si="41"/>
        <v>-</v>
      </c>
      <c r="K283" s="9" t="str">
        <f t="shared" si="41"/>
        <v>-</v>
      </c>
      <c r="L283" s="9" t="str">
        <f t="shared" si="41"/>
        <v>-</v>
      </c>
      <c r="M283" s="9" t="str">
        <f t="shared" si="41"/>
        <v>-</v>
      </c>
      <c r="N283" s="9" t="str">
        <f t="shared" si="41"/>
        <v>-</v>
      </c>
      <c r="O283" s="9" t="str">
        <f t="shared" si="41"/>
        <v>-</v>
      </c>
      <c r="P283" s="9" t="str">
        <f t="shared" si="41"/>
        <v>-</v>
      </c>
      <c r="Q283" s="9" t="str">
        <f t="shared" si="41"/>
        <v>-</v>
      </c>
      <c r="R283" s="9" t="str">
        <f t="shared" si="41"/>
        <v>-</v>
      </c>
      <c r="S283" s="9" t="str">
        <f t="shared" si="41"/>
        <v>-</v>
      </c>
      <c r="T283" s="9" t="str">
        <f t="shared" si="41"/>
        <v>-</v>
      </c>
      <c r="U283" s="9" t="str">
        <f t="shared" si="41"/>
        <v>-</v>
      </c>
      <c r="V283" s="9" t="str">
        <f t="shared" si="41"/>
        <v>-</v>
      </c>
      <c r="W283" s="9" t="str">
        <f t="shared" si="40"/>
        <v>-</v>
      </c>
      <c r="X283" s="9" t="str">
        <f t="shared" si="40"/>
        <v>-</v>
      </c>
      <c r="Y283" s="9" t="str">
        <f t="shared" si="40"/>
        <v>-</v>
      </c>
      <c r="Z283" s="9" t="str">
        <f t="shared" si="40"/>
        <v>-</v>
      </c>
      <c r="AA283" s="9" t="str">
        <f t="shared" si="40"/>
        <v>-</v>
      </c>
      <c r="AB283" s="9" t="str">
        <f t="shared" si="40"/>
        <v>-</v>
      </c>
      <c r="AC283" s="9" t="str">
        <f t="shared" si="40"/>
        <v>-</v>
      </c>
      <c r="AD283" s="9" t="str">
        <f t="shared" si="40"/>
        <v>-</v>
      </c>
      <c r="AE283" s="9" t="str">
        <f t="shared" si="40"/>
        <v>-</v>
      </c>
      <c r="AF283" s="9" t="str">
        <f t="shared" si="40"/>
        <v>-</v>
      </c>
      <c r="AG283" s="9" t="str">
        <f t="shared" si="40"/>
        <v>-</v>
      </c>
      <c r="AH283" s="9" t="str">
        <f t="shared" si="40"/>
        <v>-</v>
      </c>
      <c r="AI283" s="9" t="str">
        <f t="shared" si="40"/>
        <v>-</v>
      </c>
      <c r="AJ283" s="9" t="str">
        <f t="shared" si="40"/>
        <v>-</v>
      </c>
      <c r="AK283" s="9" t="str">
        <f t="shared" si="40"/>
        <v>-</v>
      </c>
      <c r="AL283" s="9" t="str">
        <f t="shared" si="40"/>
        <v>-</v>
      </c>
      <c r="AM283" s="9" t="str">
        <f t="shared" si="40"/>
        <v>-</v>
      </c>
      <c r="AN283" s="9" t="str">
        <f t="shared" si="40"/>
        <v>-</v>
      </c>
      <c r="AO283" s="9" t="str">
        <f t="shared" si="41"/>
        <v>-</v>
      </c>
      <c r="AP283" s="9" t="str">
        <f t="shared" si="41"/>
        <v>-</v>
      </c>
      <c r="AQ283" s="9" t="str">
        <f t="shared" si="41"/>
        <v>-</v>
      </c>
      <c r="AR283" s="9" t="str">
        <f t="shared" si="41"/>
        <v>-</v>
      </c>
      <c r="AS283" s="9" t="str">
        <f t="shared" si="41"/>
        <v>-</v>
      </c>
      <c r="AT283" s="9" t="str">
        <f t="shared" si="41"/>
        <v>-</v>
      </c>
      <c r="AU283" s="9" t="str">
        <f t="shared" si="41"/>
        <v>-</v>
      </c>
      <c r="AV283" s="9" t="str">
        <f t="shared" si="41"/>
        <v>-</v>
      </c>
      <c r="AW283" s="9" t="str">
        <f t="shared" si="41"/>
        <v>-</v>
      </c>
      <c r="AX283" s="9" t="str">
        <f t="shared" si="42"/>
        <v>-</v>
      </c>
      <c r="AY283" s="9" t="str">
        <f t="shared" si="42"/>
        <v>-</v>
      </c>
      <c r="AZ283" s="9" t="str">
        <f t="shared" si="42"/>
        <v>-</v>
      </c>
      <c r="BA283" s="9" t="str">
        <f t="shared" si="42"/>
        <v>-</v>
      </c>
      <c r="BB283" s="9" t="str">
        <f t="shared" si="42"/>
        <v>-</v>
      </c>
      <c r="BC283" s="9" t="str">
        <f t="shared" si="42"/>
        <v>-</v>
      </c>
      <c r="BD283" s="9" t="str">
        <f t="shared" si="42"/>
        <v>-</v>
      </c>
      <c r="BE283" s="9" t="str">
        <f t="shared" si="42"/>
        <v>-</v>
      </c>
      <c r="BF283" s="9" t="str">
        <f t="shared" si="42"/>
        <v>-</v>
      </c>
      <c r="BG283" s="9" t="str">
        <f t="shared" si="42"/>
        <v>-</v>
      </c>
      <c r="BH283" s="37"/>
      <c r="BI283" s="114"/>
    </row>
    <row r="284" spans="1:61">
      <c r="A284" s="125">
        <f t="shared" si="36"/>
        <v>86</v>
      </c>
      <c r="B284" s="9" t="str">
        <f t="shared" si="41"/>
        <v>-</v>
      </c>
      <c r="C284" s="9" t="str">
        <f t="shared" si="41"/>
        <v>-</v>
      </c>
      <c r="D284" s="9" t="str">
        <f t="shared" si="41"/>
        <v>-</v>
      </c>
      <c r="E284" s="9" t="str">
        <f t="shared" si="41"/>
        <v>-</v>
      </c>
      <c r="F284" s="9" t="str">
        <f t="shared" si="41"/>
        <v>-</v>
      </c>
      <c r="G284" s="9" t="str">
        <f t="shared" si="41"/>
        <v>-</v>
      </c>
      <c r="H284" s="9" t="str">
        <f t="shared" si="41"/>
        <v>-</v>
      </c>
      <c r="I284" s="9" t="str">
        <f t="shared" si="41"/>
        <v>-</v>
      </c>
      <c r="J284" s="9" t="str">
        <f t="shared" si="41"/>
        <v>-</v>
      </c>
      <c r="K284" s="9" t="str">
        <f t="shared" si="41"/>
        <v>-</v>
      </c>
      <c r="L284" s="9" t="str">
        <f t="shared" si="41"/>
        <v>-</v>
      </c>
      <c r="M284" s="9" t="str">
        <f t="shared" si="41"/>
        <v>-</v>
      </c>
      <c r="N284" s="9" t="str">
        <f t="shared" si="41"/>
        <v>-</v>
      </c>
      <c r="O284" s="9" t="str">
        <f t="shared" si="41"/>
        <v>-</v>
      </c>
      <c r="P284" s="9" t="str">
        <f t="shared" si="41"/>
        <v>-</v>
      </c>
      <c r="Q284" s="9" t="str">
        <f t="shared" si="41"/>
        <v>-</v>
      </c>
      <c r="R284" s="9" t="str">
        <f t="shared" si="41"/>
        <v>-</v>
      </c>
      <c r="S284" s="9" t="str">
        <f t="shared" si="41"/>
        <v>-</v>
      </c>
      <c r="T284" s="9" t="str">
        <f t="shared" si="41"/>
        <v>-</v>
      </c>
      <c r="U284" s="9" t="str">
        <f t="shared" si="41"/>
        <v>-</v>
      </c>
      <c r="V284" s="9" t="str">
        <f t="shared" si="41"/>
        <v>-</v>
      </c>
      <c r="W284" s="9" t="str">
        <f t="shared" si="40"/>
        <v>-</v>
      </c>
      <c r="X284" s="9" t="str">
        <f t="shared" si="40"/>
        <v>-</v>
      </c>
      <c r="Y284" s="9" t="str">
        <f t="shared" si="40"/>
        <v>-</v>
      </c>
      <c r="Z284" s="9" t="str">
        <f t="shared" si="40"/>
        <v>-</v>
      </c>
      <c r="AA284" s="9" t="str">
        <f t="shared" si="40"/>
        <v>-</v>
      </c>
      <c r="AB284" s="9" t="str">
        <f t="shared" si="40"/>
        <v>-</v>
      </c>
      <c r="AC284" s="9" t="str">
        <f t="shared" si="40"/>
        <v>-</v>
      </c>
      <c r="AD284" s="9" t="str">
        <f t="shared" si="40"/>
        <v>-</v>
      </c>
      <c r="AE284" s="9" t="str">
        <f t="shared" si="40"/>
        <v>-</v>
      </c>
      <c r="AF284" s="9" t="str">
        <f t="shared" si="40"/>
        <v>-</v>
      </c>
      <c r="AG284" s="9" t="str">
        <f t="shared" si="40"/>
        <v>-</v>
      </c>
      <c r="AH284" s="9" t="str">
        <f t="shared" si="40"/>
        <v>-</v>
      </c>
      <c r="AI284" s="9" t="str">
        <f t="shared" si="40"/>
        <v>-</v>
      </c>
      <c r="AJ284" s="9" t="str">
        <f t="shared" si="40"/>
        <v>-</v>
      </c>
      <c r="AK284" s="9" t="str">
        <f t="shared" si="40"/>
        <v>-</v>
      </c>
      <c r="AL284" s="9" t="str">
        <f t="shared" si="40"/>
        <v>-</v>
      </c>
      <c r="AM284" s="9" t="str">
        <f t="shared" si="40"/>
        <v>-</v>
      </c>
      <c r="AN284" s="9" t="str">
        <f t="shared" si="40"/>
        <v>-</v>
      </c>
      <c r="AO284" s="9" t="str">
        <f t="shared" si="41"/>
        <v>-</v>
      </c>
      <c r="AP284" s="9" t="str">
        <f t="shared" si="41"/>
        <v>-</v>
      </c>
      <c r="AQ284" s="9" t="str">
        <f t="shared" si="41"/>
        <v>-</v>
      </c>
      <c r="AR284" s="9" t="str">
        <f t="shared" si="41"/>
        <v>-</v>
      </c>
      <c r="AS284" s="9" t="str">
        <f t="shared" si="41"/>
        <v>-</v>
      </c>
      <c r="AT284" s="9" t="str">
        <f t="shared" si="41"/>
        <v>-</v>
      </c>
      <c r="AU284" s="9" t="str">
        <f t="shared" si="41"/>
        <v>-</v>
      </c>
      <c r="AV284" s="9" t="str">
        <f t="shared" si="41"/>
        <v>-</v>
      </c>
      <c r="AW284" s="9" t="str">
        <f t="shared" si="41"/>
        <v>-</v>
      </c>
      <c r="AX284" s="9" t="str">
        <f t="shared" si="42"/>
        <v>-</v>
      </c>
      <c r="AY284" s="9" t="str">
        <f t="shared" si="42"/>
        <v>-</v>
      </c>
      <c r="AZ284" s="9" t="str">
        <f t="shared" si="42"/>
        <v>-</v>
      </c>
      <c r="BA284" s="9" t="str">
        <f t="shared" si="42"/>
        <v>-</v>
      </c>
      <c r="BB284" s="9" t="str">
        <f t="shared" si="42"/>
        <v>-</v>
      </c>
      <c r="BC284" s="9" t="str">
        <f t="shared" si="42"/>
        <v>-</v>
      </c>
      <c r="BD284" s="9" t="str">
        <f t="shared" si="42"/>
        <v>-</v>
      </c>
      <c r="BE284" s="9" t="str">
        <f t="shared" si="42"/>
        <v>-</v>
      </c>
      <c r="BF284" s="9" t="str">
        <f t="shared" si="42"/>
        <v>-</v>
      </c>
      <c r="BG284" s="9" t="str">
        <f t="shared" si="42"/>
        <v>-</v>
      </c>
      <c r="BH284" s="37"/>
      <c r="BI284" s="114"/>
    </row>
    <row r="285" spans="1:61">
      <c r="A285" s="125">
        <f t="shared" si="36"/>
        <v>87</v>
      </c>
      <c r="B285" s="9" t="str">
        <f t="shared" si="41"/>
        <v>-</v>
      </c>
      <c r="C285" s="9" t="str">
        <f t="shared" si="41"/>
        <v>-</v>
      </c>
      <c r="D285" s="9" t="str">
        <f t="shared" si="41"/>
        <v>-</v>
      </c>
      <c r="E285" s="9" t="str">
        <f t="shared" si="41"/>
        <v>-</v>
      </c>
      <c r="F285" s="9" t="str">
        <f t="shared" si="41"/>
        <v>-</v>
      </c>
      <c r="G285" s="9" t="str">
        <f t="shared" si="41"/>
        <v>-</v>
      </c>
      <c r="H285" s="9" t="str">
        <f t="shared" si="41"/>
        <v>-</v>
      </c>
      <c r="I285" s="9" t="str">
        <f t="shared" si="41"/>
        <v>-</v>
      </c>
      <c r="J285" s="9" t="str">
        <f t="shared" si="41"/>
        <v>-</v>
      </c>
      <c r="K285" s="9" t="str">
        <f t="shared" si="41"/>
        <v>-</v>
      </c>
      <c r="L285" s="9" t="str">
        <f t="shared" si="41"/>
        <v>-</v>
      </c>
      <c r="M285" s="9" t="str">
        <f t="shared" si="41"/>
        <v>-</v>
      </c>
      <c r="N285" s="9" t="str">
        <f t="shared" si="41"/>
        <v>-</v>
      </c>
      <c r="O285" s="9" t="str">
        <f t="shared" si="41"/>
        <v>-</v>
      </c>
      <c r="P285" s="9" t="str">
        <f t="shared" si="41"/>
        <v>-</v>
      </c>
      <c r="Q285" s="9" t="str">
        <f t="shared" si="41"/>
        <v>-</v>
      </c>
      <c r="R285" s="9" t="str">
        <f t="shared" si="41"/>
        <v>-</v>
      </c>
      <c r="S285" s="9" t="str">
        <f t="shared" si="41"/>
        <v>-</v>
      </c>
      <c r="T285" s="9" t="str">
        <f t="shared" si="41"/>
        <v>-</v>
      </c>
      <c r="U285" s="9" t="str">
        <f t="shared" si="41"/>
        <v>-</v>
      </c>
      <c r="V285" s="9" t="str">
        <f t="shared" si="41"/>
        <v>-</v>
      </c>
      <c r="W285" s="9" t="str">
        <f t="shared" si="40"/>
        <v>-</v>
      </c>
      <c r="X285" s="9" t="str">
        <f t="shared" si="40"/>
        <v>-</v>
      </c>
      <c r="Y285" s="9" t="str">
        <f t="shared" si="40"/>
        <v>-</v>
      </c>
      <c r="Z285" s="9" t="str">
        <f t="shared" si="40"/>
        <v>-</v>
      </c>
      <c r="AA285" s="9" t="str">
        <f t="shared" si="40"/>
        <v>-</v>
      </c>
      <c r="AB285" s="9" t="str">
        <f t="shared" si="40"/>
        <v>-</v>
      </c>
      <c r="AC285" s="9" t="str">
        <f t="shared" si="40"/>
        <v>-</v>
      </c>
      <c r="AD285" s="9" t="str">
        <f t="shared" si="40"/>
        <v>-</v>
      </c>
      <c r="AE285" s="9" t="str">
        <f t="shared" si="40"/>
        <v>-</v>
      </c>
      <c r="AF285" s="9" t="str">
        <f t="shared" si="40"/>
        <v>-</v>
      </c>
      <c r="AG285" s="9" t="str">
        <f t="shared" si="40"/>
        <v>-</v>
      </c>
      <c r="AH285" s="9" t="str">
        <f t="shared" si="40"/>
        <v>-</v>
      </c>
      <c r="AI285" s="9" t="str">
        <f t="shared" si="40"/>
        <v>-</v>
      </c>
      <c r="AJ285" s="9" t="str">
        <f t="shared" si="40"/>
        <v>-</v>
      </c>
      <c r="AK285" s="9" t="str">
        <f t="shared" si="40"/>
        <v>-</v>
      </c>
      <c r="AL285" s="9" t="str">
        <f t="shared" si="40"/>
        <v>-</v>
      </c>
      <c r="AM285" s="9" t="str">
        <f t="shared" si="40"/>
        <v>-</v>
      </c>
      <c r="AN285" s="9" t="str">
        <f t="shared" si="40"/>
        <v>-</v>
      </c>
      <c r="AO285" s="9" t="str">
        <f t="shared" si="41"/>
        <v>-</v>
      </c>
      <c r="AP285" s="9" t="str">
        <f t="shared" si="41"/>
        <v>-</v>
      </c>
      <c r="AQ285" s="9" t="str">
        <f t="shared" si="41"/>
        <v>-</v>
      </c>
      <c r="AR285" s="9" t="str">
        <f t="shared" si="41"/>
        <v>-</v>
      </c>
      <c r="AS285" s="9" t="str">
        <f t="shared" si="41"/>
        <v>-</v>
      </c>
      <c r="AT285" s="9" t="str">
        <f t="shared" si="41"/>
        <v>-</v>
      </c>
      <c r="AU285" s="9" t="str">
        <f t="shared" si="41"/>
        <v>-</v>
      </c>
      <c r="AV285" s="9" t="str">
        <f t="shared" si="41"/>
        <v>-</v>
      </c>
      <c r="AW285" s="9" t="str">
        <f t="shared" si="41"/>
        <v>-</v>
      </c>
      <c r="AX285" s="9" t="str">
        <f t="shared" si="42"/>
        <v>-</v>
      </c>
      <c r="AY285" s="9" t="str">
        <f t="shared" si="42"/>
        <v>-</v>
      </c>
      <c r="AZ285" s="9" t="str">
        <f t="shared" si="42"/>
        <v>-</v>
      </c>
      <c r="BA285" s="9" t="str">
        <f t="shared" si="42"/>
        <v>-</v>
      </c>
      <c r="BB285" s="9" t="str">
        <f t="shared" si="42"/>
        <v>-</v>
      </c>
      <c r="BC285" s="9" t="str">
        <f t="shared" si="42"/>
        <v>-</v>
      </c>
      <c r="BD285" s="9" t="str">
        <f t="shared" si="42"/>
        <v>-</v>
      </c>
      <c r="BE285" s="9" t="str">
        <f t="shared" si="42"/>
        <v>-</v>
      </c>
      <c r="BF285" s="9" t="str">
        <f t="shared" si="42"/>
        <v>-</v>
      </c>
      <c r="BG285" s="9" t="str">
        <f t="shared" si="42"/>
        <v>-</v>
      </c>
      <c r="BH285" s="37"/>
      <c r="BI285" s="114"/>
    </row>
    <row r="286" spans="1:61">
      <c r="A286" s="125">
        <f t="shared" si="36"/>
        <v>88</v>
      </c>
      <c r="B286" s="9" t="str">
        <f t="shared" si="41"/>
        <v>-</v>
      </c>
      <c r="C286" s="9" t="str">
        <f t="shared" si="41"/>
        <v>-</v>
      </c>
      <c r="D286" s="9" t="str">
        <f t="shared" si="41"/>
        <v>-</v>
      </c>
      <c r="E286" s="9" t="str">
        <f t="shared" si="41"/>
        <v>-</v>
      </c>
      <c r="F286" s="9" t="str">
        <f t="shared" si="41"/>
        <v>-</v>
      </c>
      <c r="G286" s="9" t="str">
        <f t="shared" si="41"/>
        <v>-</v>
      </c>
      <c r="H286" s="9" t="str">
        <f t="shared" si="41"/>
        <v>-</v>
      </c>
      <c r="I286" s="9" t="str">
        <f t="shared" si="41"/>
        <v>-</v>
      </c>
      <c r="J286" s="9" t="str">
        <f t="shared" si="41"/>
        <v>-</v>
      </c>
      <c r="K286" s="9" t="str">
        <f t="shared" si="41"/>
        <v>-</v>
      </c>
      <c r="L286" s="9" t="str">
        <f t="shared" si="41"/>
        <v>-</v>
      </c>
      <c r="M286" s="9" t="str">
        <f t="shared" si="41"/>
        <v>-</v>
      </c>
      <c r="N286" s="9" t="str">
        <f t="shared" si="41"/>
        <v>-</v>
      </c>
      <c r="O286" s="9" t="str">
        <f t="shared" si="41"/>
        <v>-</v>
      </c>
      <c r="P286" s="9" t="str">
        <f t="shared" si="41"/>
        <v>-</v>
      </c>
      <c r="Q286" s="9" t="str">
        <f t="shared" si="41"/>
        <v>-</v>
      </c>
      <c r="R286" s="9" t="str">
        <f t="shared" si="41"/>
        <v>-</v>
      </c>
      <c r="S286" s="9" t="str">
        <f t="shared" si="41"/>
        <v>-</v>
      </c>
      <c r="T286" s="9" t="str">
        <f t="shared" si="41"/>
        <v>-</v>
      </c>
      <c r="U286" s="9" t="str">
        <f t="shared" si="41"/>
        <v>-</v>
      </c>
      <c r="V286" s="9" t="str">
        <f t="shared" si="41"/>
        <v>-</v>
      </c>
      <c r="W286" s="9" t="str">
        <f t="shared" si="40"/>
        <v>-</v>
      </c>
      <c r="X286" s="9" t="str">
        <f t="shared" si="40"/>
        <v>-</v>
      </c>
      <c r="Y286" s="9" t="str">
        <f t="shared" si="40"/>
        <v>-</v>
      </c>
      <c r="Z286" s="9" t="str">
        <f t="shared" si="40"/>
        <v>-</v>
      </c>
      <c r="AA286" s="9" t="str">
        <f t="shared" si="40"/>
        <v>-</v>
      </c>
      <c r="AB286" s="9" t="str">
        <f t="shared" si="40"/>
        <v>-</v>
      </c>
      <c r="AC286" s="9" t="str">
        <f t="shared" si="40"/>
        <v>-</v>
      </c>
      <c r="AD286" s="9" t="str">
        <f t="shared" si="40"/>
        <v>-</v>
      </c>
      <c r="AE286" s="9" t="str">
        <f t="shared" si="40"/>
        <v>-</v>
      </c>
      <c r="AF286" s="9" t="str">
        <f t="shared" si="40"/>
        <v>-</v>
      </c>
      <c r="AG286" s="9" t="str">
        <f t="shared" si="40"/>
        <v>-</v>
      </c>
      <c r="AH286" s="9" t="str">
        <f t="shared" si="40"/>
        <v>-</v>
      </c>
      <c r="AI286" s="9" t="str">
        <f t="shared" si="40"/>
        <v>-</v>
      </c>
      <c r="AJ286" s="9" t="str">
        <f t="shared" si="40"/>
        <v>-</v>
      </c>
      <c r="AK286" s="9" t="str">
        <f t="shared" si="40"/>
        <v>-</v>
      </c>
      <c r="AL286" s="9" t="str">
        <f t="shared" si="40"/>
        <v>-</v>
      </c>
      <c r="AM286" s="9" t="str">
        <f t="shared" si="40"/>
        <v>-</v>
      </c>
      <c r="AN286" s="9" t="str">
        <f t="shared" si="40"/>
        <v>-</v>
      </c>
      <c r="AO286" s="9" t="str">
        <f t="shared" si="41"/>
        <v>-</v>
      </c>
      <c r="AP286" s="9" t="str">
        <f t="shared" si="41"/>
        <v>-</v>
      </c>
      <c r="AQ286" s="9" t="str">
        <f t="shared" si="41"/>
        <v>-</v>
      </c>
      <c r="AR286" s="9" t="str">
        <f t="shared" si="41"/>
        <v>-</v>
      </c>
      <c r="AS286" s="9" t="str">
        <f t="shared" si="41"/>
        <v>-</v>
      </c>
      <c r="AT286" s="9" t="str">
        <f t="shared" si="41"/>
        <v>-</v>
      </c>
      <c r="AU286" s="9" t="str">
        <f t="shared" si="41"/>
        <v>-</v>
      </c>
      <c r="AV286" s="9" t="str">
        <f t="shared" si="41"/>
        <v>-</v>
      </c>
      <c r="AW286" s="9" t="str">
        <f t="shared" si="41"/>
        <v>-</v>
      </c>
      <c r="AX286" s="9" t="str">
        <f t="shared" si="42"/>
        <v>-</v>
      </c>
      <c r="AY286" s="9" t="str">
        <f t="shared" si="42"/>
        <v>-</v>
      </c>
      <c r="AZ286" s="9" t="str">
        <f t="shared" si="42"/>
        <v>-</v>
      </c>
      <c r="BA286" s="9" t="str">
        <f t="shared" si="42"/>
        <v>-</v>
      </c>
      <c r="BB286" s="9" t="str">
        <f t="shared" si="42"/>
        <v>-</v>
      </c>
      <c r="BC286" s="9" t="str">
        <f t="shared" si="42"/>
        <v>-</v>
      </c>
      <c r="BD286" s="9" t="str">
        <f t="shared" si="42"/>
        <v>-</v>
      </c>
      <c r="BE286" s="9" t="str">
        <f t="shared" si="42"/>
        <v>-</v>
      </c>
      <c r="BF286" s="9" t="str">
        <f t="shared" si="42"/>
        <v>-</v>
      </c>
      <c r="BG286" s="9" t="str">
        <f t="shared" si="42"/>
        <v>-</v>
      </c>
      <c r="BH286" s="37"/>
      <c r="BI286" s="114"/>
    </row>
    <row r="287" spans="1:61">
      <c r="A287" s="125">
        <f t="shared" si="36"/>
        <v>89</v>
      </c>
      <c r="B287" s="9" t="str">
        <f t="shared" si="41"/>
        <v>-</v>
      </c>
      <c r="C287" s="9" t="str">
        <f t="shared" si="41"/>
        <v>-</v>
      </c>
      <c r="D287" s="9" t="str">
        <f t="shared" si="41"/>
        <v>-</v>
      </c>
      <c r="E287" s="9" t="str">
        <f t="shared" si="41"/>
        <v>-</v>
      </c>
      <c r="F287" s="9" t="str">
        <f t="shared" si="41"/>
        <v>-</v>
      </c>
      <c r="G287" s="9" t="str">
        <f t="shared" si="41"/>
        <v>-</v>
      </c>
      <c r="H287" s="9" t="str">
        <f t="shared" si="41"/>
        <v>-</v>
      </c>
      <c r="I287" s="9" t="str">
        <f t="shared" si="41"/>
        <v>-</v>
      </c>
      <c r="J287" s="9" t="str">
        <f t="shared" si="41"/>
        <v>-</v>
      </c>
      <c r="K287" s="9" t="str">
        <f t="shared" si="41"/>
        <v>-</v>
      </c>
      <c r="L287" s="9" t="str">
        <f t="shared" si="41"/>
        <v>-</v>
      </c>
      <c r="M287" s="9" t="str">
        <f t="shared" si="41"/>
        <v>-</v>
      </c>
      <c r="N287" s="9" t="str">
        <f t="shared" si="41"/>
        <v>-</v>
      </c>
      <c r="O287" s="9" t="str">
        <f t="shared" si="41"/>
        <v>-</v>
      </c>
      <c r="P287" s="9" t="str">
        <f t="shared" si="41"/>
        <v>-</v>
      </c>
      <c r="Q287" s="9" t="str">
        <f t="shared" si="41"/>
        <v>-</v>
      </c>
      <c r="R287" s="9" t="str">
        <f t="shared" si="41"/>
        <v>-</v>
      </c>
      <c r="S287" s="9" t="str">
        <f t="shared" si="41"/>
        <v>-</v>
      </c>
      <c r="T287" s="9" t="str">
        <f t="shared" si="41"/>
        <v>-</v>
      </c>
      <c r="U287" s="9" t="str">
        <f t="shared" si="41"/>
        <v>-</v>
      </c>
      <c r="V287" s="9" t="str">
        <f t="shared" si="41"/>
        <v>-</v>
      </c>
      <c r="W287" s="9" t="str">
        <f t="shared" si="40"/>
        <v>-</v>
      </c>
      <c r="X287" s="9" t="str">
        <f t="shared" si="40"/>
        <v>-</v>
      </c>
      <c r="Y287" s="9" t="str">
        <f t="shared" si="40"/>
        <v>-</v>
      </c>
      <c r="Z287" s="9" t="str">
        <f t="shared" si="40"/>
        <v>-</v>
      </c>
      <c r="AA287" s="9" t="str">
        <f t="shared" si="40"/>
        <v>-</v>
      </c>
      <c r="AB287" s="9" t="str">
        <f t="shared" si="40"/>
        <v>-</v>
      </c>
      <c r="AC287" s="9" t="str">
        <f t="shared" si="40"/>
        <v>-</v>
      </c>
      <c r="AD287" s="9" t="str">
        <f t="shared" si="40"/>
        <v>-</v>
      </c>
      <c r="AE287" s="9" t="str">
        <f t="shared" si="40"/>
        <v>-</v>
      </c>
      <c r="AF287" s="9" t="str">
        <f t="shared" si="40"/>
        <v>-</v>
      </c>
      <c r="AG287" s="9" t="str">
        <f t="shared" si="40"/>
        <v>-</v>
      </c>
      <c r="AH287" s="9" t="str">
        <f t="shared" si="40"/>
        <v>-</v>
      </c>
      <c r="AI287" s="9" t="str">
        <f t="shared" si="40"/>
        <v>-</v>
      </c>
      <c r="AJ287" s="9" t="str">
        <f t="shared" si="40"/>
        <v>-</v>
      </c>
      <c r="AK287" s="9" t="str">
        <f t="shared" si="40"/>
        <v>-</v>
      </c>
      <c r="AL287" s="9" t="str">
        <f t="shared" si="40"/>
        <v>-</v>
      </c>
      <c r="AM287" s="9" t="str">
        <f t="shared" si="40"/>
        <v>-</v>
      </c>
      <c r="AN287" s="9" t="str">
        <f t="shared" si="40"/>
        <v>-</v>
      </c>
      <c r="AO287" s="9" t="str">
        <f t="shared" si="41"/>
        <v>-</v>
      </c>
      <c r="AP287" s="9" t="str">
        <f t="shared" si="41"/>
        <v>-</v>
      </c>
      <c r="AQ287" s="9" t="str">
        <f t="shared" si="41"/>
        <v>-</v>
      </c>
      <c r="AR287" s="9" t="str">
        <f t="shared" si="41"/>
        <v>-</v>
      </c>
      <c r="AS287" s="9" t="str">
        <f t="shared" si="41"/>
        <v>-</v>
      </c>
      <c r="AT287" s="9" t="str">
        <f t="shared" si="41"/>
        <v>-</v>
      </c>
      <c r="AU287" s="9" t="str">
        <f t="shared" si="41"/>
        <v>-</v>
      </c>
      <c r="AV287" s="9" t="str">
        <f t="shared" si="41"/>
        <v>-</v>
      </c>
      <c r="AW287" s="9" t="str">
        <f t="shared" si="41"/>
        <v>-</v>
      </c>
      <c r="AX287" s="9" t="str">
        <f t="shared" si="42"/>
        <v>-</v>
      </c>
      <c r="AY287" s="9" t="str">
        <f t="shared" si="42"/>
        <v>-</v>
      </c>
      <c r="AZ287" s="9" t="str">
        <f t="shared" si="42"/>
        <v>-</v>
      </c>
      <c r="BA287" s="9" t="str">
        <f t="shared" si="42"/>
        <v>-</v>
      </c>
      <c r="BB287" s="9" t="str">
        <f t="shared" si="42"/>
        <v>-</v>
      </c>
      <c r="BC287" s="9" t="str">
        <f t="shared" si="42"/>
        <v>-</v>
      </c>
      <c r="BD287" s="9" t="str">
        <f t="shared" si="42"/>
        <v>-</v>
      </c>
      <c r="BE287" s="9" t="str">
        <f t="shared" si="42"/>
        <v>-</v>
      </c>
      <c r="BF287" s="9" t="str">
        <f t="shared" si="42"/>
        <v>-</v>
      </c>
      <c r="BG287" s="9" t="str">
        <f t="shared" si="42"/>
        <v>-</v>
      </c>
      <c r="BH287" s="37"/>
      <c r="BI287" s="114"/>
    </row>
    <row r="288" spans="1:61">
      <c r="A288" s="125">
        <f t="shared" si="36"/>
        <v>90</v>
      </c>
      <c r="B288" s="9" t="str">
        <f t="shared" si="41"/>
        <v>-</v>
      </c>
      <c r="C288" s="9" t="str">
        <f t="shared" si="41"/>
        <v>-</v>
      </c>
      <c r="D288" s="9" t="str">
        <f t="shared" si="41"/>
        <v>-</v>
      </c>
      <c r="E288" s="9" t="str">
        <f t="shared" si="41"/>
        <v>-</v>
      </c>
      <c r="F288" s="9" t="str">
        <f t="shared" si="41"/>
        <v>-</v>
      </c>
      <c r="G288" s="9" t="str">
        <f t="shared" si="41"/>
        <v>-</v>
      </c>
      <c r="H288" s="9" t="str">
        <f t="shared" si="41"/>
        <v>-</v>
      </c>
      <c r="I288" s="9" t="str">
        <f t="shared" si="41"/>
        <v>-</v>
      </c>
      <c r="J288" s="9" t="str">
        <f t="shared" si="41"/>
        <v>-</v>
      </c>
      <c r="K288" s="9" t="str">
        <f t="shared" si="41"/>
        <v>-</v>
      </c>
      <c r="L288" s="9" t="str">
        <f t="shared" si="41"/>
        <v>-</v>
      </c>
      <c r="M288" s="9" t="str">
        <f t="shared" si="41"/>
        <v>-</v>
      </c>
      <c r="N288" s="9" t="str">
        <f t="shared" si="41"/>
        <v>-</v>
      </c>
      <c r="O288" s="9" t="str">
        <f t="shared" si="41"/>
        <v>-</v>
      </c>
      <c r="P288" s="9" t="str">
        <f t="shared" si="41"/>
        <v>-</v>
      </c>
      <c r="Q288" s="9" t="str">
        <f t="shared" si="41"/>
        <v>-</v>
      </c>
      <c r="R288" s="9" t="str">
        <f t="shared" si="41"/>
        <v>-</v>
      </c>
      <c r="S288" s="9" t="str">
        <f t="shared" si="41"/>
        <v>-</v>
      </c>
      <c r="T288" s="9" t="str">
        <f t="shared" si="41"/>
        <v>-</v>
      </c>
      <c r="U288" s="9" t="str">
        <f t="shared" si="41"/>
        <v>-</v>
      </c>
      <c r="V288" s="9" t="str">
        <f t="shared" si="41"/>
        <v>-</v>
      </c>
      <c r="W288" s="9" t="str">
        <f t="shared" si="40"/>
        <v>-</v>
      </c>
      <c r="X288" s="9" t="str">
        <f t="shared" si="40"/>
        <v>-</v>
      </c>
      <c r="Y288" s="9" t="str">
        <f t="shared" si="40"/>
        <v>-</v>
      </c>
      <c r="Z288" s="9" t="str">
        <f t="shared" ref="Z288:AN288" si="43">IF(AND(OR(Z92&gt;=10,Z92&lt;=3),Z191="НЕТ"),"!!!","-")</f>
        <v>-</v>
      </c>
      <c r="AA288" s="9" t="str">
        <f t="shared" si="43"/>
        <v>-</v>
      </c>
      <c r="AB288" s="9" t="str">
        <f t="shared" si="43"/>
        <v>-</v>
      </c>
      <c r="AC288" s="9" t="str">
        <f t="shared" si="43"/>
        <v>-</v>
      </c>
      <c r="AD288" s="9" t="str">
        <f t="shared" si="43"/>
        <v>-</v>
      </c>
      <c r="AE288" s="9" t="str">
        <f t="shared" si="43"/>
        <v>-</v>
      </c>
      <c r="AF288" s="9" t="str">
        <f t="shared" si="43"/>
        <v>-</v>
      </c>
      <c r="AG288" s="9" t="str">
        <f t="shared" si="43"/>
        <v>-</v>
      </c>
      <c r="AH288" s="9" t="str">
        <f t="shared" si="43"/>
        <v>-</v>
      </c>
      <c r="AI288" s="9" t="str">
        <f t="shared" si="43"/>
        <v>-</v>
      </c>
      <c r="AJ288" s="9" t="str">
        <f t="shared" si="43"/>
        <v>-</v>
      </c>
      <c r="AK288" s="9" t="str">
        <f t="shared" si="43"/>
        <v>-</v>
      </c>
      <c r="AL288" s="9" t="str">
        <f t="shared" si="43"/>
        <v>-</v>
      </c>
      <c r="AM288" s="9" t="str">
        <f t="shared" si="43"/>
        <v>-</v>
      </c>
      <c r="AN288" s="9" t="str">
        <f t="shared" si="43"/>
        <v>-</v>
      </c>
      <c r="AO288" s="9" t="str">
        <f t="shared" si="41"/>
        <v>-</v>
      </c>
      <c r="AP288" s="9" t="str">
        <f t="shared" si="41"/>
        <v>-</v>
      </c>
      <c r="AQ288" s="9" t="str">
        <f t="shared" si="41"/>
        <v>-</v>
      </c>
      <c r="AR288" s="9" t="str">
        <f t="shared" si="41"/>
        <v>-</v>
      </c>
      <c r="AS288" s="9" t="str">
        <f t="shared" si="41"/>
        <v>-</v>
      </c>
      <c r="AT288" s="9" t="str">
        <f t="shared" si="41"/>
        <v>-</v>
      </c>
      <c r="AU288" s="9" t="str">
        <f t="shared" si="41"/>
        <v>-</v>
      </c>
      <c r="AV288" s="9" t="str">
        <f t="shared" si="41"/>
        <v>-</v>
      </c>
      <c r="AW288" s="9" t="str">
        <f t="shared" si="41"/>
        <v>-</v>
      </c>
      <c r="AX288" s="9" t="str">
        <f t="shared" si="42"/>
        <v>-</v>
      </c>
      <c r="AY288" s="9" t="str">
        <f t="shared" si="42"/>
        <v>-</v>
      </c>
      <c r="AZ288" s="9" t="str">
        <f t="shared" si="42"/>
        <v>-</v>
      </c>
      <c r="BA288" s="9" t="str">
        <f t="shared" si="42"/>
        <v>-</v>
      </c>
      <c r="BB288" s="9" t="str">
        <f t="shared" si="42"/>
        <v>-</v>
      </c>
      <c r="BC288" s="9" t="str">
        <f t="shared" si="42"/>
        <v>-</v>
      </c>
      <c r="BD288" s="9" t="str">
        <f t="shared" si="42"/>
        <v>-</v>
      </c>
      <c r="BE288" s="9" t="str">
        <f t="shared" si="42"/>
        <v>-</v>
      </c>
      <c r="BF288" s="9" t="str">
        <f t="shared" si="42"/>
        <v>-</v>
      </c>
      <c r="BG288" s="9" t="str">
        <f t="shared" si="42"/>
        <v>-</v>
      </c>
      <c r="BH288" s="37"/>
      <c r="BI288" s="114"/>
    </row>
    <row r="289" spans="1:67">
      <c r="A289" s="125">
        <f t="shared" si="36"/>
        <v>91</v>
      </c>
      <c r="B289" s="9" t="str">
        <f t="shared" si="41"/>
        <v>-</v>
      </c>
      <c r="C289" s="9" t="str">
        <f t="shared" si="41"/>
        <v>-</v>
      </c>
      <c r="D289" s="9" t="str">
        <f t="shared" si="41"/>
        <v>-</v>
      </c>
      <c r="E289" s="9" t="str">
        <f t="shared" si="41"/>
        <v>-</v>
      </c>
      <c r="F289" s="9" t="str">
        <f t="shared" si="41"/>
        <v>-</v>
      </c>
      <c r="G289" s="9" t="str">
        <f t="shared" si="41"/>
        <v>-</v>
      </c>
      <c r="H289" s="9" t="str">
        <f t="shared" si="41"/>
        <v>-</v>
      </c>
      <c r="I289" s="9" t="str">
        <f t="shared" si="41"/>
        <v>-</v>
      </c>
      <c r="J289" s="9" t="str">
        <f t="shared" si="41"/>
        <v>-</v>
      </c>
      <c r="K289" s="9" t="str">
        <f t="shared" si="41"/>
        <v>-</v>
      </c>
      <c r="L289" s="9" t="str">
        <f t="shared" si="41"/>
        <v>-</v>
      </c>
      <c r="M289" s="9" t="str">
        <f t="shared" si="41"/>
        <v>-</v>
      </c>
      <c r="N289" s="9" t="str">
        <f t="shared" si="41"/>
        <v>-</v>
      </c>
      <c r="O289" s="9" t="str">
        <f t="shared" si="41"/>
        <v>-</v>
      </c>
      <c r="P289" s="9" t="str">
        <f t="shared" si="41"/>
        <v>-</v>
      </c>
      <c r="Q289" s="9" t="str">
        <f t="shared" si="41"/>
        <v>-</v>
      </c>
      <c r="R289" s="9" t="str">
        <f t="shared" si="41"/>
        <v>-</v>
      </c>
      <c r="S289" s="9" t="str">
        <f t="shared" si="41"/>
        <v>-</v>
      </c>
      <c r="T289" s="9" t="str">
        <f t="shared" si="41"/>
        <v>-</v>
      </c>
      <c r="U289" s="9" t="str">
        <f t="shared" si="41"/>
        <v>-</v>
      </c>
      <c r="V289" s="9" t="str">
        <f t="shared" si="41"/>
        <v>-</v>
      </c>
      <c r="W289" s="9" t="str">
        <f t="shared" ref="W289:AN292" si="44">IF(AND(OR(W93&gt;=10,W93&lt;=3),W192="НЕТ"),"!!!","-")</f>
        <v>-</v>
      </c>
      <c r="X289" s="9" t="str">
        <f t="shared" si="44"/>
        <v>-</v>
      </c>
      <c r="Y289" s="9" t="str">
        <f t="shared" si="44"/>
        <v>-</v>
      </c>
      <c r="Z289" s="9" t="str">
        <f t="shared" si="44"/>
        <v>-</v>
      </c>
      <c r="AA289" s="9" t="str">
        <f t="shared" si="44"/>
        <v>-</v>
      </c>
      <c r="AB289" s="9" t="str">
        <f t="shared" si="44"/>
        <v>-</v>
      </c>
      <c r="AC289" s="9" t="str">
        <f t="shared" si="44"/>
        <v>-</v>
      </c>
      <c r="AD289" s="9" t="str">
        <f t="shared" si="44"/>
        <v>-</v>
      </c>
      <c r="AE289" s="9" t="str">
        <f t="shared" si="44"/>
        <v>-</v>
      </c>
      <c r="AF289" s="9" t="str">
        <f t="shared" si="44"/>
        <v>-</v>
      </c>
      <c r="AG289" s="9" t="str">
        <f t="shared" si="44"/>
        <v>-</v>
      </c>
      <c r="AH289" s="9" t="str">
        <f t="shared" si="44"/>
        <v>-</v>
      </c>
      <c r="AI289" s="9" t="str">
        <f t="shared" si="44"/>
        <v>-</v>
      </c>
      <c r="AJ289" s="9" t="str">
        <f t="shared" si="44"/>
        <v>-</v>
      </c>
      <c r="AK289" s="9" t="str">
        <f t="shared" si="44"/>
        <v>-</v>
      </c>
      <c r="AL289" s="9" t="str">
        <f t="shared" si="44"/>
        <v>-</v>
      </c>
      <c r="AM289" s="9" t="str">
        <f t="shared" si="44"/>
        <v>-</v>
      </c>
      <c r="AN289" s="9" t="str">
        <f t="shared" si="44"/>
        <v>-</v>
      </c>
      <c r="AO289" s="9" t="str">
        <f t="shared" si="41"/>
        <v>-</v>
      </c>
      <c r="AP289" s="9" t="str">
        <f t="shared" si="41"/>
        <v>-</v>
      </c>
      <c r="AQ289" s="9" t="str">
        <f t="shared" si="41"/>
        <v>-</v>
      </c>
      <c r="AR289" s="9" t="str">
        <f t="shared" si="41"/>
        <v>-</v>
      </c>
      <c r="AS289" s="9" t="str">
        <f t="shared" si="41"/>
        <v>-</v>
      </c>
      <c r="AT289" s="9" t="str">
        <f t="shared" si="41"/>
        <v>-</v>
      </c>
      <c r="AU289" s="9" t="str">
        <f t="shared" si="41"/>
        <v>-</v>
      </c>
      <c r="AV289" s="9" t="str">
        <f t="shared" si="41"/>
        <v>-</v>
      </c>
      <c r="AW289" s="9" t="str">
        <f t="shared" si="41"/>
        <v>-</v>
      </c>
      <c r="AX289" s="9" t="str">
        <f t="shared" si="42"/>
        <v>-</v>
      </c>
      <c r="AY289" s="9" t="str">
        <f t="shared" si="42"/>
        <v>-</v>
      </c>
      <c r="AZ289" s="9" t="str">
        <f t="shared" si="42"/>
        <v>-</v>
      </c>
      <c r="BA289" s="9" t="str">
        <f t="shared" si="42"/>
        <v>-</v>
      </c>
      <c r="BB289" s="9" t="str">
        <f t="shared" si="42"/>
        <v>-</v>
      </c>
      <c r="BC289" s="9" t="str">
        <f t="shared" si="42"/>
        <v>-</v>
      </c>
      <c r="BD289" s="9" t="str">
        <f t="shared" si="42"/>
        <v>-</v>
      </c>
      <c r="BE289" s="9" t="str">
        <f t="shared" si="42"/>
        <v>-</v>
      </c>
      <c r="BF289" s="9" t="str">
        <f t="shared" si="42"/>
        <v>-</v>
      </c>
      <c r="BG289" s="9" t="str">
        <f t="shared" si="42"/>
        <v>-</v>
      </c>
      <c r="BH289" s="37"/>
      <c r="BI289" s="114"/>
    </row>
    <row r="290" spans="1:67">
      <c r="A290" s="125">
        <f t="shared" si="36"/>
        <v>92</v>
      </c>
      <c r="B290" s="9" t="str">
        <f t="shared" si="41"/>
        <v>-</v>
      </c>
      <c r="C290" s="9" t="str">
        <f t="shared" si="41"/>
        <v>-</v>
      </c>
      <c r="D290" s="9" t="str">
        <f t="shared" si="41"/>
        <v>-</v>
      </c>
      <c r="E290" s="9" t="str">
        <f t="shared" si="41"/>
        <v>-</v>
      </c>
      <c r="F290" s="9" t="str">
        <f t="shared" si="41"/>
        <v>-</v>
      </c>
      <c r="G290" s="9" t="str">
        <f t="shared" si="41"/>
        <v>-</v>
      </c>
      <c r="H290" s="9" t="str">
        <f t="shared" si="41"/>
        <v>-</v>
      </c>
      <c r="I290" s="9" t="str">
        <f t="shared" si="41"/>
        <v>-</v>
      </c>
      <c r="J290" s="9" t="str">
        <f t="shared" si="41"/>
        <v>-</v>
      </c>
      <c r="K290" s="9" t="str">
        <f t="shared" si="41"/>
        <v>-</v>
      </c>
      <c r="L290" s="9" t="str">
        <f t="shared" si="41"/>
        <v>-</v>
      </c>
      <c r="M290" s="9" t="str">
        <f t="shared" si="41"/>
        <v>-</v>
      </c>
      <c r="N290" s="9" t="str">
        <f t="shared" si="41"/>
        <v>-</v>
      </c>
      <c r="O290" s="9" t="str">
        <f t="shared" si="41"/>
        <v>-</v>
      </c>
      <c r="P290" s="9" t="str">
        <f t="shared" si="41"/>
        <v>-</v>
      </c>
      <c r="Q290" s="9" t="str">
        <f t="shared" si="41"/>
        <v>-</v>
      </c>
      <c r="R290" s="9" t="str">
        <f t="shared" si="41"/>
        <v>-</v>
      </c>
      <c r="S290" s="9" t="str">
        <f t="shared" si="41"/>
        <v>-</v>
      </c>
      <c r="T290" s="9" t="str">
        <f t="shared" si="41"/>
        <v>-</v>
      </c>
      <c r="U290" s="9" t="str">
        <f t="shared" si="41"/>
        <v>-</v>
      </c>
      <c r="V290" s="9" t="str">
        <f t="shared" si="41"/>
        <v>-</v>
      </c>
      <c r="W290" s="9" t="str">
        <f t="shared" si="44"/>
        <v>-</v>
      </c>
      <c r="X290" s="9" t="str">
        <f t="shared" si="44"/>
        <v>-</v>
      </c>
      <c r="Y290" s="9" t="str">
        <f t="shared" si="44"/>
        <v>-</v>
      </c>
      <c r="Z290" s="9" t="str">
        <f t="shared" si="44"/>
        <v>-</v>
      </c>
      <c r="AA290" s="9" t="str">
        <f t="shared" si="44"/>
        <v>-</v>
      </c>
      <c r="AB290" s="9" t="str">
        <f t="shared" si="44"/>
        <v>-</v>
      </c>
      <c r="AC290" s="9" t="str">
        <f t="shared" si="44"/>
        <v>-</v>
      </c>
      <c r="AD290" s="9" t="str">
        <f t="shared" si="44"/>
        <v>-</v>
      </c>
      <c r="AE290" s="9" t="str">
        <f t="shared" si="44"/>
        <v>-</v>
      </c>
      <c r="AF290" s="9" t="str">
        <f t="shared" si="44"/>
        <v>-</v>
      </c>
      <c r="AG290" s="9" t="str">
        <f t="shared" si="44"/>
        <v>-</v>
      </c>
      <c r="AH290" s="9" t="str">
        <f t="shared" si="44"/>
        <v>-</v>
      </c>
      <c r="AI290" s="9" t="str">
        <f t="shared" si="44"/>
        <v>-</v>
      </c>
      <c r="AJ290" s="9" t="str">
        <f t="shared" si="44"/>
        <v>-</v>
      </c>
      <c r="AK290" s="9" t="str">
        <f t="shared" si="44"/>
        <v>-</v>
      </c>
      <c r="AL290" s="9" t="str">
        <f t="shared" si="44"/>
        <v>-</v>
      </c>
      <c r="AM290" s="9" t="str">
        <f t="shared" si="44"/>
        <v>-</v>
      </c>
      <c r="AN290" s="9" t="str">
        <f t="shared" si="44"/>
        <v>-</v>
      </c>
      <c r="AO290" s="9" t="str">
        <f t="shared" ref="AO290:BG290" si="45">IF(AND(OR(AO94&gt;=10,AO94&lt;=3),AO193="НЕТ"),"!!!","-")</f>
        <v>-</v>
      </c>
      <c r="AP290" s="9" t="str">
        <f t="shared" si="45"/>
        <v>-</v>
      </c>
      <c r="AQ290" s="9" t="str">
        <f t="shared" si="45"/>
        <v>-</v>
      </c>
      <c r="AR290" s="9" t="str">
        <f t="shared" si="45"/>
        <v>-</v>
      </c>
      <c r="AS290" s="9" t="str">
        <f t="shared" si="45"/>
        <v>-</v>
      </c>
      <c r="AT290" s="9" t="str">
        <f t="shared" si="45"/>
        <v>-</v>
      </c>
      <c r="AU290" s="9" t="str">
        <f t="shared" si="45"/>
        <v>-</v>
      </c>
      <c r="AV290" s="9" t="str">
        <f t="shared" si="45"/>
        <v>-</v>
      </c>
      <c r="AW290" s="9" t="str">
        <f t="shared" si="45"/>
        <v>-</v>
      </c>
      <c r="AX290" s="9" t="str">
        <f t="shared" si="45"/>
        <v>-</v>
      </c>
      <c r="AY290" s="9" t="str">
        <f t="shared" si="45"/>
        <v>-</v>
      </c>
      <c r="AZ290" s="9" t="str">
        <f t="shared" si="45"/>
        <v>-</v>
      </c>
      <c r="BA290" s="9" t="str">
        <f t="shared" si="45"/>
        <v>-</v>
      </c>
      <c r="BB290" s="9" t="str">
        <f t="shared" si="45"/>
        <v>-</v>
      </c>
      <c r="BC290" s="9" t="str">
        <f t="shared" si="45"/>
        <v>-</v>
      </c>
      <c r="BD290" s="9" t="str">
        <f t="shared" si="45"/>
        <v>-</v>
      </c>
      <c r="BE290" s="9" t="str">
        <f t="shared" si="45"/>
        <v>-</v>
      </c>
      <c r="BF290" s="9" t="str">
        <f t="shared" si="45"/>
        <v>-</v>
      </c>
      <c r="BG290" s="9" t="str">
        <f t="shared" si="45"/>
        <v>-</v>
      </c>
      <c r="BH290" s="37"/>
      <c r="BI290" s="114"/>
    </row>
    <row r="291" spans="1:67">
      <c r="A291" s="125">
        <f t="shared" si="36"/>
        <v>93</v>
      </c>
      <c r="B291" s="9" t="str">
        <f t="shared" ref="B291:BG292" si="46">IF(AND(OR(B95&gt;=10,B95&lt;=3),B194="НЕТ"),"!!!","-")</f>
        <v>-</v>
      </c>
      <c r="C291" s="9" t="str">
        <f t="shared" si="46"/>
        <v>-</v>
      </c>
      <c r="D291" s="9" t="str">
        <f t="shared" si="46"/>
        <v>-</v>
      </c>
      <c r="E291" s="9" t="str">
        <f t="shared" si="46"/>
        <v>-</v>
      </c>
      <c r="F291" s="9" t="str">
        <f t="shared" si="46"/>
        <v>-</v>
      </c>
      <c r="G291" s="9" t="str">
        <f t="shared" si="46"/>
        <v>-</v>
      </c>
      <c r="H291" s="9" t="str">
        <f t="shared" si="46"/>
        <v>-</v>
      </c>
      <c r="I291" s="9" t="str">
        <f t="shared" si="46"/>
        <v>-</v>
      </c>
      <c r="J291" s="9" t="str">
        <f t="shared" si="46"/>
        <v>-</v>
      </c>
      <c r="K291" s="9" t="str">
        <f t="shared" si="46"/>
        <v>-</v>
      </c>
      <c r="L291" s="9" t="str">
        <f t="shared" si="46"/>
        <v>-</v>
      </c>
      <c r="M291" s="9" t="str">
        <f t="shared" si="46"/>
        <v>-</v>
      </c>
      <c r="N291" s="9" t="str">
        <f t="shared" si="46"/>
        <v>-</v>
      </c>
      <c r="O291" s="9" t="str">
        <f t="shared" si="46"/>
        <v>-</v>
      </c>
      <c r="P291" s="9" t="str">
        <f t="shared" si="46"/>
        <v>-</v>
      </c>
      <c r="Q291" s="9" t="str">
        <f t="shared" si="46"/>
        <v>-</v>
      </c>
      <c r="R291" s="9" t="str">
        <f t="shared" si="46"/>
        <v>-</v>
      </c>
      <c r="S291" s="9" t="str">
        <f t="shared" si="46"/>
        <v>-</v>
      </c>
      <c r="T291" s="9" t="str">
        <f t="shared" si="46"/>
        <v>-</v>
      </c>
      <c r="U291" s="9" t="str">
        <f t="shared" si="46"/>
        <v>-</v>
      </c>
      <c r="V291" s="9" t="str">
        <f t="shared" si="46"/>
        <v>-</v>
      </c>
      <c r="W291" s="9" t="str">
        <f t="shared" si="44"/>
        <v>-</v>
      </c>
      <c r="X291" s="9" t="str">
        <f t="shared" si="44"/>
        <v>-</v>
      </c>
      <c r="Y291" s="9" t="str">
        <f t="shared" si="44"/>
        <v>-</v>
      </c>
      <c r="Z291" s="9" t="str">
        <f t="shared" si="44"/>
        <v>-</v>
      </c>
      <c r="AA291" s="9" t="str">
        <f t="shared" si="44"/>
        <v>-</v>
      </c>
      <c r="AB291" s="9" t="str">
        <f t="shared" si="44"/>
        <v>-</v>
      </c>
      <c r="AC291" s="9" t="str">
        <f t="shared" si="44"/>
        <v>-</v>
      </c>
      <c r="AD291" s="9" t="str">
        <f t="shared" si="44"/>
        <v>-</v>
      </c>
      <c r="AE291" s="9" t="str">
        <f t="shared" si="44"/>
        <v>-</v>
      </c>
      <c r="AF291" s="9" t="str">
        <f t="shared" si="44"/>
        <v>-</v>
      </c>
      <c r="AG291" s="9" t="str">
        <f t="shared" si="44"/>
        <v>-</v>
      </c>
      <c r="AH291" s="9" t="str">
        <f t="shared" si="44"/>
        <v>-</v>
      </c>
      <c r="AI291" s="9" t="str">
        <f t="shared" si="44"/>
        <v>-</v>
      </c>
      <c r="AJ291" s="9" t="str">
        <f t="shared" si="44"/>
        <v>-</v>
      </c>
      <c r="AK291" s="9" t="str">
        <f t="shared" si="44"/>
        <v>-</v>
      </c>
      <c r="AL291" s="9" t="str">
        <f t="shared" si="44"/>
        <v>-</v>
      </c>
      <c r="AM291" s="9" t="str">
        <f t="shared" si="44"/>
        <v>-</v>
      </c>
      <c r="AN291" s="9" t="str">
        <f t="shared" si="44"/>
        <v>-</v>
      </c>
      <c r="AO291" s="9" t="str">
        <f t="shared" si="46"/>
        <v>-</v>
      </c>
      <c r="AP291" s="9" t="str">
        <f t="shared" si="46"/>
        <v>-</v>
      </c>
      <c r="AQ291" s="9" t="str">
        <f t="shared" si="46"/>
        <v>-</v>
      </c>
      <c r="AR291" s="9" t="str">
        <f t="shared" si="46"/>
        <v>-</v>
      </c>
      <c r="AS291" s="9" t="str">
        <f t="shared" si="46"/>
        <v>-</v>
      </c>
      <c r="AT291" s="9" t="str">
        <f t="shared" si="46"/>
        <v>-</v>
      </c>
      <c r="AU291" s="9" t="str">
        <f t="shared" si="46"/>
        <v>-</v>
      </c>
      <c r="AV291" s="9" t="str">
        <f t="shared" si="46"/>
        <v>-</v>
      </c>
      <c r="AW291" s="9" t="str">
        <f t="shared" si="46"/>
        <v>-</v>
      </c>
      <c r="AX291" s="9" t="str">
        <f t="shared" si="46"/>
        <v>-</v>
      </c>
      <c r="AY291" s="9" t="str">
        <f t="shared" si="46"/>
        <v>-</v>
      </c>
      <c r="AZ291" s="9" t="str">
        <f t="shared" si="46"/>
        <v>-</v>
      </c>
      <c r="BA291" s="9" t="str">
        <f t="shared" si="46"/>
        <v>-</v>
      </c>
      <c r="BB291" s="9" t="str">
        <f t="shared" si="46"/>
        <v>-</v>
      </c>
      <c r="BC291" s="9" t="str">
        <f t="shared" si="46"/>
        <v>-</v>
      </c>
      <c r="BD291" s="9" t="str">
        <f t="shared" si="46"/>
        <v>-</v>
      </c>
      <c r="BE291" s="9" t="str">
        <f t="shared" si="46"/>
        <v>-</v>
      </c>
      <c r="BF291" s="9" t="str">
        <f t="shared" si="46"/>
        <v>-</v>
      </c>
      <c r="BG291" s="9" t="str">
        <f t="shared" si="46"/>
        <v>-</v>
      </c>
      <c r="BH291" s="37"/>
      <c r="BI291" s="114"/>
    </row>
    <row r="292" spans="1:67">
      <c r="A292" s="125">
        <f t="shared" si="36"/>
        <v>94</v>
      </c>
      <c r="B292" s="9" t="str">
        <f t="shared" si="46"/>
        <v>-</v>
      </c>
      <c r="C292" s="9" t="str">
        <f t="shared" si="46"/>
        <v>-</v>
      </c>
      <c r="D292" s="9" t="str">
        <f t="shared" si="46"/>
        <v>-</v>
      </c>
      <c r="E292" s="9" t="str">
        <f t="shared" si="46"/>
        <v>-</v>
      </c>
      <c r="F292" s="9" t="str">
        <f t="shared" si="46"/>
        <v>-</v>
      </c>
      <c r="G292" s="9" t="str">
        <f t="shared" si="46"/>
        <v>-</v>
      </c>
      <c r="H292" s="9" t="str">
        <f t="shared" si="46"/>
        <v>-</v>
      </c>
      <c r="I292" s="9" t="str">
        <f t="shared" si="46"/>
        <v>-</v>
      </c>
      <c r="J292" s="9" t="str">
        <f t="shared" si="46"/>
        <v>-</v>
      </c>
      <c r="K292" s="9" t="str">
        <f t="shared" si="46"/>
        <v>-</v>
      </c>
      <c r="L292" s="9" t="str">
        <f t="shared" si="46"/>
        <v>-</v>
      </c>
      <c r="M292" s="9" t="str">
        <f t="shared" si="46"/>
        <v>-</v>
      </c>
      <c r="N292" s="9" t="str">
        <f t="shared" si="46"/>
        <v>-</v>
      </c>
      <c r="O292" s="9" t="str">
        <f t="shared" si="46"/>
        <v>-</v>
      </c>
      <c r="P292" s="9" t="str">
        <f t="shared" si="46"/>
        <v>-</v>
      </c>
      <c r="Q292" s="9" t="str">
        <f t="shared" si="46"/>
        <v>-</v>
      </c>
      <c r="R292" s="9" t="str">
        <f t="shared" si="46"/>
        <v>-</v>
      </c>
      <c r="S292" s="9" t="str">
        <f t="shared" si="46"/>
        <v>-</v>
      </c>
      <c r="T292" s="9" t="str">
        <f t="shared" si="46"/>
        <v>-</v>
      </c>
      <c r="U292" s="9" t="str">
        <f t="shared" si="46"/>
        <v>-</v>
      </c>
      <c r="V292" s="9" t="str">
        <f t="shared" si="46"/>
        <v>-</v>
      </c>
      <c r="W292" s="9" t="str">
        <f t="shared" si="44"/>
        <v>-</v>
      </c>
      <c r="X292" s="9" t="str">
        <f t="shared" si="44"/>
        <v>-</v>
      </c>
      <c r="Y292" s="9" t="str">
        <f t="shared" si="44"/>
        <v>-</v>
      </c>
      <c r="Z292" s="9" t="str">
        <f t="shared" si="44"/>
        <v>-</v>
      </c>
      <c r="AA292" s="9" t="str">
        <f t="shared" si="44"/>
        <v>-</v>
      </c>
      <c r="AB292" s="9" t="str">
        <f t="shared" si="44"/>
        <v>-</v>
      </c>
      <c r="AC292" s="9" t="str">
        <f t="shared" si="44"/>
        <v>-</v>
      </c>
      <c r="AD292" s="9" t="str">
        <f t="shared" si="44"/>
        <v>-</v>
      </c>
      <c r="AE292" s="9" t="str">
        <f t="shared" si="44"/>
        <v>-</v>
      </c>
      <c r="AF292" s="9" t="str">
        <f t="shared" si="44"/>
        <v>-</v>
      </c>
      <c r="AG292" s="9" t="str">
        <f t="shared" si="44"/>
        <v>-</v>
      </c>
      <c r="AH292" s="9" t="str">
        <f t="shared" si="44"/>
        <v>-</v>
      </c>
      <c r="AI292" s="9" t="str">
        <f t="shared" si="44"/>
        <v>-</v>
      </c>
      <c r="AJ292" s="9" t="str">
        <f t="shared" si="44"/>
        <v>-</v>
      </c>
      <c r="AK292" s="9" t="str">
        <f t="shared" si="44"/>
        <v>-</v>
      </c>
      <c r="AL292" s="9" t="str">
        <f t="shared" si="44"/>
        <v>-</v>
      </c>
      <c r="AM292" s="9" t="str">
        <f t="shared" si="44"/>
        <v>-</v>
      </c>
      <c r="AN292" s="9" t="str">
        <f t="shared" si="44"/>
        <v>-</v>
      </c>
      <c r="AO292" s="9" t="str">
        <f t="shared" si="46"/>
        <v>-</v>
      </c>
      <c r="AP292" s="9" t="str">
        <f t="shared" si="46"/>
        <v>-</v>
      </c>
      <c r="AQ292" s="9" t="str">
        <f t="shared" si="46"/>
        <v>-</v>
      </c>
      <c r="AR292" s="9" t="str">
        <f t="shared" si="46"/>
        <v>-</v>
      </c>
      <c r="AS292" s="9" t="str">
        <f t="shared" si="46"/>
        <v>-</v>
      </c>
      <c r="AT292" s="9" t="str">
        <f t="shared" si="46"/>
        <v>-</v>
      </c>
      <c r="AU292" s="9" t="str">
        <f t="shared" si="46"/>
        <v>-</v>
      </c>
      <c r="AV292" s="9" t="str">
        <f t="shared" si="46"/>
        <v>-</v>
      </c>
      <c r="AW292" s="9" t="str">
        <f t="shared" si="46"/>
        <v>-</v>
      </c>
      <c r="AX292" s="9" t="str">
        <f t="shared" si="46"/>
        <v>-</v>
      </c>
      <c r="AY292" s="9" t="str">
        <f t="shared" si="46"/>
        <v>-</v>
      </c>
      <c r="AZ292" s="9" t="str">
        <f t="shared" si="46"/>
        <v>-</v>
      </c>
      <c r="BA292" s="9" t="str">
        <f t="shared" si="46"/>
        <v>-</v>
      </c>
      <c r="BB292" s="9" t="str">
        <f t="shared" si="46"/>
        <v>-</v>
      </c>
      <c r="BC292" s="9" t="str">
        <f t="shared" si="46"/>
        <v>-</v>
      </c>
      <c r="BD292" s="9" t="str">
        <f t="shared" si="46"/>
        <v>-</v>
      </c>
      <c r="BE292" s="9" t="str">
        <f t="shared" si="46"/>
        <v>-</v>
      </c>
      <c r="BF292" s="9" t="str">
        <f t="shared" si="46"/>
        <v>-</v>
      </c>
      <c r="BG292" s="9" t="str">
        <f t="shared" si="46"/>
        <v>-</v>
      </c>
      <c r="BH292" s="37"/>
      <c r="BI292" s="114"/>
    </row>
    <row r="293" spans="1:67">
      <c r="A293" s="125"/>
      <c r="B293" s="9">
        <f t="shared" ref="B293:BG293" si="47">COUNTIF(B199:B292,"!!!")</f>
        <v>0</v>
      </c>
      <c r="C293" s="9">
        <f t="shared" si="47"/>
        <v>0</v>
      </c>
      <c r="D293" s="9">
        <f t="shared" si="47"/>
        <v>0</v>
      </c>
      <c r="E293" s="9">
        <f t="shared" si="47"/>
        <v>0</v>
      </c>
      <c r="F293" s="9">
        <f t="shared" si="47"/>
        <v>0</v>
      </c>
      <c r="G293" s="9">
        <f t="shared" si="47"/>
        <v>0</v>
      </c>
      <c r="H293" s="9">
        <f t="shared" si="47"/>
        <v>0</v>
      </c>
      <c r="I293" s="9">
        <f t="shared" si="47"/>
        <v>0</v>
      </c>
      <c r="J293" s="9">
        <f t="shared" si="47"/>
        <v>0</v>
      </c>
      <c r="K293" s="9">
        <f t="shared" si="47"/>
        <v>0</v>
      </c>
      <c r="L293" s="9">
        <f t="shared" si="47"/>
        <v>0</v>
      </c>
      <c r="M293" s="9">
        <f t="shared" si="47"/>
        <v>0</v>
      </c>
      <c r="N293" s="9">
        <f t="shared" si="47"/>
        <v>0</v>
      </c>
      <c r="O293" s="9">
        <f t="shared" si="47"/>
        <v>1</v>
      </c>
      <c r="P293" s="9">
        <f t="shared" si="47"/>
        <v>0</v>
      </c>
      <c r="Q293" s="9">
        <f t="shared" si="47"/>
        <v>0</v>
      </c>
      <c r="R293" s="9">
        <f t="shared" si="47"/>
        <v>0</v>
      </c>
      <c r="S293" s="9">
        <f t="shared" si="47"/>
        <v>3</v>
      </c>
      <c r="T293" s="9">
        <f t="shared" si="47"/>
        <v>0</v>
      </c>
      <c r="U293" s="9">
        <f t="shared" si="47"/>
        <v>0</v>
      </c>
      <c r="V293" s="9">
        <f t="shared" si="47"/>
        <v>0</v>
      </c>
      <c r="W293" s="9">
        <f t="shared" si="47"/>
        <v>0</v>
      </c>
      <c r="X293" s="9">
        <f t="shared" si="47"/>
        <v>0</v>
      </c>
      <c r="Y293" s="9">
        <f t="shared" si="47"/>
        <v>0</v>
      </c>
      <c r="Z293" s="9">
        <f t="shared" si="47"/>
        <v>0</v>
      </c>
      <c r="AA293" s="9">
        <f t="shared" si="47"/>
        <v>0</v>
      </c>
      <c r="AB293" s="9">
        <f t="shared" si="47"/>
        <v>0</v>
      </c>
      <c r="AC293" s="9">
        <f t="shared" si="47"/>
        <v>0</v>
      </c>
      <c r="AD293" s="9">
        <f t="shared" si="47"/>
        <v>1</v>
      </c>
      <c r="AE293" s="9">
        <f t="shared" si="47"/>
        <v>0</v>
      </c>
      <c r="AF293" s="9">
        <f t="shared" si="47"/>
        <v>1</v>
      </c>
      <c r="AG293" s="9">
        <f t="shared" si="47"/>
        <v>0</v>
      </c>
      <c r="AH293" s="9">
        <f t="shared" si="47"/>
        <v>0</v>
      </c>
      <c r="AI293" s="9">
        <f t="shared" si="47"/>
        <v>0</v>
      </c>
      <c r="AJ293" s="9">
        <f t="shared" si="47"/>
        <v>0</v>
      </c>
      <c r="AK293" s="9">
        <f t="shared" si="47"/>
        <v>0</v>
      </c>
      <c r="AL293" s="9">
        <f t="shared" si="47"/>
        <v>0</v>
      </c>
      <c r="AM293" s="9">
        <f t="shared" si="47"/>
        <v>0</v>
      </c>
      <c r="AN293" s="9">
        <f t="shared" si="47"/>
        <v>0</v>
      </c>
      <c r="AO293" s="9">
        <f t="shared" si="47"/>
        <v>3</v>
      </c>
      <c r="AP293" s="9">
        <f t="shared" si="47"/>
        <v>1</v>
      </c>
      <c r="AQ293" s="9">
        <f t="shared" si="47"/>
        <v>0</v>
      </c>
      <c r="AR293" s="9">
        <f t="shared" si="47"/>
        <v>0</v>
      </c>
      <c r="AS293" s="9">
        <f t="shared" si="47"/>
        <v>0</v>
      </c>
      <c r="AT293" s="9">
        <f t="shared" si="47"/>
        <v>0</v>
      </c>
      <c r="AU293" s="9">
        <f t="shared" si="47"/>
        <v>0</v>
      </c>
      <c r="AV293" s="9">
        <f t="shared" si="47"/>
        <v>0</v>
      </c>
      <c r="AW293" s="9">
        <f t="shared" si="47"/>
        <v>0</v>
      </c>
      <c r="AX293" s="9">
        <f t="shared" si="47"/>
        <v>0</v>
      </c>
      <c r="AY293" s="9">
        <f t="shared" si="47"/>
        <v>0</v>
      </c>
      <c r="AZ293" s="9">
        <f t="shared" si="47"/>
        <v>0</v>
      </c>
      <c r="BA293" s="9">
        <f t="shared" si="47"/>
        <v>0</v>
      </c>
      <c r="BB293" s="9">
        <f t="shared" si="47"/>
        <v>0</v>
      </c>
      <c r="BC293" s="9">
        <f t="shared" si="47"/>
        <v>3</v>
      </c>
      <c r="BD293" s="9">
        <f t="shared" si="47"/>
        <v>0</v>
      </c>
      <c r="BE293" s="9">
        <f t="shared" si="47"/>
        <v>0</v>
      </c>
      <c r="BF293" s="9">
        <f t="shared" si="47"/>
        <v>0</v>
      </c>
      <c r="BG293" s="9">
        <f t="shared" si="47"/>
        <v>0</v>
      </c>
      <c r="BH293" s="37">
        <f>SUM(B293:BG293)</f>
        <v>13</v>
      </c>
      <c r="BI293" s="127">
        <f>COUNTIF(B293:BG293,"&gt;0")</f>
        <v>7</v>
      </c>
    </row>
    <row r="295" spans="1:67">
      <c r="A295" s="124" t="s">
        <v>112</v>
      </c>
    </row>
    <row r="296" spans="1:67">
      <c r="A296" s="125">
        <v>1</v>
      </c>
      <c r="B296" s="9" t="str">
        <f t="shared" ref="B296:BG302" si="48">IF(AND(B$98="ДА",B199="-"),B3,"-")</f>
        <v>-</v>
      </c>
      <c r="C296" s="9" t="str">
        <f t="shared" si="48"/>
        <v>-</v>
      </c>
      <c r="D296" s="9" t="str">
        <f t="shared" si="48"/>
        <v>-</v>
      </c>
      <c r="E296" s="9" t="str">
        <f t="shared" si="48"/>
        <v>-</v>
      </c>
      <c r="F296" s="9" t="str">
        <f t="shared" si="48"/>
        <v>-</v>
      </c>
      <c r="G296" s="9" t="str">
        <f t="shared" si="48"/>
        <v>-</v>
      </c>
      <c r="H296" s="9" t="str">
        <f t="shared" si="48"/>
        <v>-</v>
      </c>
      <c r="I296" s="9" t="str">
        <f t="shared" si="48"/>
        <v>-</v>
      </c>
      <c r="J296" s="9" t="str">
        <f t="shared" si="48"/>
        <v>-</v>
      </c>
      <c r="K296" s="9" t="str">
        <f t="shared" si="48"/>
        <v>-</v>
      </c>
      <c r="L296" s="9" t="str">
        <f t="shared" si="48"/>
        <v>-</v>
      </c>
      <c r="M296" s="9" t="str">
        <f t="shared" si="48"/>
        <v>-</v>
      </c>
      <c r="N296" s="9" t="str">
        <f t="shared" si="48"/>
        <v>-</v>
      </c>
      <c r="O296" s="9">
        <f t="shared" si="48"/>
        <v>6</v>
      </c>
      <c r="P296" s="9" t="str">
        <f t="shared" si="48"/>
        <v>-</v>
      </c>
      <c r="Q296" s="9" t="str">
        <f t="shared" si="48"/>
        <v>-</v>
      </c>
      <c r="R296" s="9" t="str">
        <f t="shared" si="48"/>
        <v>-</v>
      </c>
      <c r="S296" s="9" t="str">
        <f t="shared" si="48"/>
        <v>-</v>
      </c>
      <c r="T296" s="9" t="str">
        <f t="shared" si="48"/>
        <v>-</v>
      </c>
      <c r="U296" s="9">
        <f t="shared" si="48"/>
        <v>4</v>
      </c>
      <c r="V296" s="9" t="str">
        <f t="shared" si="48"/>
        <v>-</v>
      </c>
      <c r="W296" s="9" t="str">
        <f t="shared" ref="W296:AN310" si="49">IF(AND(W$98="ДА",W199="-"),W3,"-")</f>
        <v>-</v>
      </c>
      <c r="X296" s="9" t="str">
        <f t="shared" si="49"/>
        <v>-</v>
      </c>
      <c r="Y296" s="9" t="str">
        <f t="shared" si="49"/>
        <v>-</v>
      </c>
      <c r="Z296" s="9">
        <f t="shared" si="49"/>
        <v>7</v>
      </c>
      <c r="AA296" s="9" t="str">
        <f t="shared" si="49"/>
        <v>-</v>
      </c>
      <c r="AB296" s="9" t="str">
        <f t="shared" si="49"/>
        <v>-</v>
      </c>
      <c r="AC296" s="9" t="str">
        <f t="shared" si="49"/>
        <v>-</v>
      </c>
      <c r="AD296" s="9" t="str">
        <f t="shared" si="49"/>
        <v>-</v>
      </c>
      <c r="AE296" s="9" t="str">
        <f t="shared" si="49"/>
        <v>-</v>
      </c>
      <c r="AF296" s="9" t="str">
        <f t="shared" si="49"/>
        <v>-</v>
      </c>
      <c r="AG296" s="9" t="str">
        <f t="shared" si="49"/>
        <v>-</v>
      </c>
      <c r="AH296" s="9" t="str">
        <f t="shared" si="49"/>
        <v>-</v>
      </c>
      <c r="AI296" s="9">
        <f t="shared" si="49"/>
        <v>12</v>
      </c>
      <c r="AJ296" s="9" t="str">
        <f t="shared" si="49"/>
        <v>-</v>
      </c>
      <c r="AK296" s="9">
        <f t="shared" si="49"/>
        <v>7</v>
      </c>
      <c r="AL296" s="9">
        <f t="shared" si="49"/>
        <v>8</v>
      </c>
      <c r="AM296" s="9" t="str">
        <f t="shared" si="49"/>
        <v>-</v>
      </c>
      <c r="AN296" s="9">
        <f t="shared" si="49"/>
        <v>7</v>
      </c>
      <c r="AO296" s="9" t="str">
        <f t="shared" si="48"/>
        <v>-</v>
      </c>
      <c r="AP296" s="9" t="str">
        <f t="shared" si="48"/>
        <v>-</v>
      </c>
      <c r="AQ296" s="9" t="str">
        <f t="shared" si="48"/>
        <v>-</v>
      </c>
      <c r="AR296" s="9" t="str">
        <f t="shared" si="48"/>
        <v>-</v>
      </c>
      <c r="AS296" s="9" t="str">
        <f t="shared" si="48"/>
        <v>-</v>
      </c>
      <c r="AT296" s="9" t="str">
        <f t="shared" si="48"/>
        <v>-</v>
      </c>
      <c r="AU296" s="9" t="str">
        <f t="shared" si="48"/>
        <v>-</v>
      </c>
      <c r="AV296" s="9" t="str">
        <f t="shared" si="48"/>
        <v>-</v>
      </c>
      <c r="AW296" s="9" t="str">
        <f t="shared" si="48"/>
        <v>-</v>
      </c>
      <c r="AX296" s="9" t="str">
        <f t="shared" si="48"/>
        <v>-</v>
      </c>
      <c r="AY296" s="9" t="str">
        <f t="shared" si="48"/>
        <v>-</v>
      </c>
      <c r="AZ296" s="9" t="str">
        <f t="shared" si="48"/>
        <v>-</v>
      </c>
      <c r="BA296" s="9" t="str">
        <f t="shared" si="48"/>
        <v>-</v>
      </c>
      <c r="BB296" s="9" t="str">
        <f t="shared" si="48"/>
        <v>-</v>
      </c>
      <c r="BC296" s="9">
        <f t="shared" si="48"/>
        <v>9</v>
      </c>
      <c r="BD296" s="9" t="str">
        <f t="shared" si="48"/>
        <v>-</v>
      </c>
      <c r="BE296" s="9" t="str">
        <f t="shared" si="48"/>
        <v>-</v>
      </c>
      <c r="BF296" s="9" t="str">
        <f t="shared" si="48"/>
        <v>-</v>
      </c>
      <c r="BG296" s="9" t="str">
        <f t="shared" si="48"/>
        <v>-</v>
      </c>
      <c r="BH296" s="37">
        <f t="shared" ref="BH296:BH359" si="50">COUNTIF(B296:BG296,"&gt;0")</f>
        <v>8</v>
      </c>
      <c r="BI296" s="114">
        <f>IFERROR(AVERAGE(B296:BG296),"-")</f>
        <v>7.5</v>
      </c>
      <c r="BJ296" s="9">
        <f>IFERROR(RANK(BI296,BI$296:BI$389,0),"-")</f>
        <v>17</v>
      </c>
      <c r="BL296">
        <f>A296</f>
        <v>1</v>
      </c>
      <c r="BM296" s="381">
        <f>BI296</f>
        <v>7.5</v>
      </c>
      <c r="BN296">
        <f>BH3</f>
        <v>8</v>
      </c>
      <c r="BO296">
        <f>BH296</f>
        <v>8</v>
      </c>
    </row>
    <row r="297" spans="1:67">
      <c r="A297" s="125">
        <f>A296+1</f>
        <v>2</v>
      </c>
      <c r="B297" s="9" t="str">
        <f t="shared" si="48"/>
        <v>-</v>
      </c>
      <c r="C297" s="9" t="str">
        <f t="shared" si="48"/>
        <v>-</v>
      </c>
      <c r="D297" s="9" t="str">
        <f t="shared" si="48"/>
        <v>-</v>
      </c>
      <c r="E297" s="9" t="str">
        <f t="shared" si="48"/>
        <v>-</v>
      </c>
      <c r="F297" s="9" t="str">
        <f t="shared" si="48"/>
        <v>-</v>
      </c>
      <c r="G297" s="9" t="str">
        <f t="shared" si="48"/>
        <v>-</v>
      </c>
      <c r="H297" s="9" t="str">
        <f t="shared" si="48"/>
        <v>-</v>
      </c>
      <c r="I297" s="9" t="str">
        <f t="shared" si="48"/>
        <v>-</v>
      </c>
      <c r="J297" s="9" t="str">
        <f t="shared" si="48"/>
        <v>-</v>
      </c>
      <c r="K297" s="9" t="str">
        <f t="shared" si="48"/>
        <v>-</v>
      </c>
      <c r="L297" s="9" t="str">
        <f t="shared" si="48"/>
        <v>-</v>
      </c>
      <c r="M297" s="9" t="str">
        <f t="shared" si="48"/>
        <v>-</v>
      </c>
      <c r="N297" s="9" t="str">
        <f t="shared" si="48"/>
        <v>-</v>
      </c>
      <c r="O297" s="9" t="str">
        <f t="shared" si="48"/>
        <v>-</v>
      </c>
      <c r="P297" s="9" t="str">
        <f t="shared" si="48"/>
        <v>-</v>
      </c>
      <c r="Q297" s="9" t="str">
        <f t="shared" si="48"/>
        <v>-</v>
      </c>
      <c r="R297" s="9" t="str">
        <f t="shared" si="48"/>
        <v>-</v>
      </c>
      <c r="S297" s="9" t="str">
        <f t="shared" si="48"/>
        <v>-</v>
      </c>
      <c r="T297" s="9" t="str">
        <f t="shared" si="48"/>
        <v>-</v>
      </c>
      <c r="U297" s="9" t="str">
        <f t="shared" si="48"/>
        <v>-</v>
      </c>
      <c r="V297" s="9" t="str">
        <f t="shared" si="48"/>
        <v>-</v>
      </c>
      <c r="W297" s="9" t="str">
        <f t="shared" si="49"/>
        <v>-</v>
      </c>
      <c r="X297" s="9" t="str">
        <f t="shared" si="49"/>
        <v>-</v>
      </c>
      <c r="Y297" s="9" t="str">
        <f t="shared" si="49"/>
        <v>-</v>
      </c>
      <c r="Z297" s="9" t="str">
        <f t="shared" si="49"/>
        <v>-</v>
      </c>
      <c r="AA297" s="9" t="str">
        <f t="shared" si="49"/>
        <v>-</v>
      </c>
      <c r="AB297" s="9" t="str">
        <f t="shared" si="49"/>
        <v>-</v>
      </c>
      <c r="AC297" s="9" t="str">
        <f t="shared" si="49"/>
        <v>-</v>
      </c>
      <c r="AD297" s="9" t="str">
        <f t="shared" si="49"/>
        <v>-</v>
      </c>
      <c r="AE297" s="9" t="str">
        <f t="shared" si="49"/>
        <v>-</v>
      </c>
      <c r="AF297" s="9" t="str">
        <f t="shared" si="49"/>
        <v>-</v>
      </c>
      <c r="AG297" s="9" t="str">
        <f t="shared" si="49"/>
        <v>-</v>
      </c>
      <c r="AH297" s="9" t="str">
        <f t="shared" si="49"/>
        <v>-</v>
      </c>
      <c r="AI297" s="9" t="str">
        <f t="shared" si="49"/>
        <v>-</v>
      </c>
      <c r="AJ297" s="9" t="str">
        <f t="shared" si="49"/>
        <v>-</v>
      </c>
      <c r="AK297" s="9" t="str">
        <f t="shared" si="49"/>
        <v>-</v>
      </c>
      <c r="AL297" s="9" t="str">
        <f t="shared" si="49"/>
        <v>-</v>
      </c>
      <c r="AM297" s="9" t="str">
        <f t="shared" si="49"/>
        <v>-</v>
      </c>
      <c r="AN297" s="9" t="str">
        <f t="shared" si="49"/>
        <v>-</v>
      </c>
      <c r="AO297" s="9" t="str">
        <f t="shared" si="48"/>
        <v>-</v>
      </c>
      <c r="AP297" s="9" t="str">
        <f t="shared" si="48"/>
        <v>-</v>
      </c>
      <c r="AQ297" s="9" t="str">
        <f t="shared" si="48"/>
        <v>-</v>
      </c>
      <c r="AR297" s="9" t="str">
        <f t="shared" si="48"/>
        <v>-</v>
      </c>
      <c r="AS297" s="9" t="str">
        <f t="shared" si="48"/>
        <v>-</v>
      </c>
      <c r="AT297" s="9" t="str">
        <f t="shared" si="48"/>
        <v>-</v>
      </c>
      <c r="AU297" s="9" t="str">
        <f t="shared" si="48"/>
        <v>-</v>
      </c>
      <c r="AV297" s="9" t="str">
        <f t="shared" si="48"/>
        <v>-</v>
      </c>
      <c r="AW297" s="9" t="str">
        <f t="shared" si="48"/>
        <v>-</v>
      </c>
      <c r="AX297" s="9" t="str">
        <f t="shared" si="48"/>
        <v>-</v>
      </c>
      <c r="AY297" s="9" t="str">
        <f t="shared" si="48"/>
        <v>-</v>
      </c>
      <c r="AZ297" s="9" t="str">
        <f t="shared" si="48"/>
        <v>-</v>
      </c>
      <c r="BA297" s="9" t="str">
        <f t="shared" si="48"/>
        <v>-</v>
      </c>
      <c r="BB297" s="9" t="str">
        <f t="shared" si="48"/>
        <v>-</v>
      </c>
      <c r="BC297" s="9" t="str">
        <f t="shared" si="48"/>
        <v>-</v>
      </c>
      <c r="BD297" s="9" t="str">
        <f t="shared" si="48"/>
        <v>-</v>
      </c>
      <c r="BE297" s="9" t="str">
        <f t="shared" si="48"/>
        <v>-</v>
      </c>
      <c r="BF297" s="9" t="str">
        <f t="shared" si="48"/>
        <v>-</v>
      </c>
      <c r="BG297" s="9" t="str">
        <f t="shared" si="48"/>
        <v>-</v>
      </c>
      <c r="BH297" s="37">
        <f t="shared" si="50"/>
        <v>0</v>
      </c>
      <c r="BI297" s="114" t="str">
        <f t="shared" ref="BI297:BI360" si="51">IFERROR(AVERAGE(B297:BG297),"-")</f>
        <v>-</v>
      </c>
      <c r="BJ297" s="9" t="str">
        <f t="shared" ref="BJ297:BJ360" si="52">IFERROR(RANK(BI297,BI$296:BI$389,0),"-")</f>
        <v>-</v>
      </c>
      <c r="BL297">
        <f t="shared" ref="BL297:BL360" si="53">A297</f>
        <v>2</v>
      </c>
      <c r="BM297" s="381" t="str">
        <f t="shared" ref="BM297:BM360" si="54">BI297</f>
        <v>-</v>
      </c>
      <c r="BN297">
        <f t="shared" ref="BN297:BN360" si="55">BH4</f>
        <v>0</v>
      </c>
      <c r="BO297">
        <f t="shared" ref="BO297:BO360" si="56">BH297</f>
        <v>0</v>
      </c>
    </row>
    <row r="298" spans="1:67">
      <c r="A298" s="125">
        <f t="shared" ref="A298:A361" si="57">A297+1</f>
        <v>3</v>
      </c>
      <c r="B298" s="9" t="str">
        <f t="shared" si="48"/>
        <v>-</v>
      </c>
      <c r="C298" s="9" t="str">
        <f t="shared" si="48"/>
        <v>-</v>
      </c>
      <c r="D298" s="9" t="str">
        <f t="shared" si="48"/>
        <v>-</v>
      </c>
      <c r="E298" s="9" t="str">
        <f t="shared" si="48"/>
        <v>-</v>
      </c>
      <c r="F298" s="9" t="str">
        <f t="shared" si="48"/>
        <v>-</v>
      </c>
      <c r="G298" s="9" t="str">
        <f t="shared" si="48"/>
        <v>-</v>
      </c>
      <c r="H298" s="9" t="str">
        <f t="shared" si="48"/>
        <v>-</v>
      </c>
      <c r="I298" s="9" t="str">
        <f t="shared" si="48"/>
        <v>-</v>
      </c>
      <c r="J298" s="9" t="str">
        <f t="shared" si="48"/>
        <v>-</v>
      </c>
      <c r="K298" s="9" t="str">
        <f t="shared" si="48"/>
        <v>-</v>
      </c>
      <c r="L298" s="9" t="str">
        <f t="shared" si="48"/>
        <v>-</v>
      </c>
      <c r="M298" s="9" t="str">
        <f t="shared" si="48"/>
        <v>-</v>
      </c>
      <c r="N298" s="9" t="str">
        <f t="shared" si="48"/>
        <v>-</v>
      </c>
      <c r="O298" s="9" t="str">
        <f t="shared" si="48"/>
        <v>-</v>
      </c>
      <c r="P298" s="9" t="str">
        <f t="shared" si="48"/>
        <v>-</v>
      </c>
      <c r="Q298" s="9" t="str">
        <f t="shared" si="48"/>
        <v>-</v>
      </c>
      <c r="R298" s="9" t="str">
        <f t="shared" si="48"/>
        <v>-</v>
      </c>
      <c r="S298" s="9" t="str">
        <f t="shared" si="48"/>
        <v>-</v>
      </c>
      <c r="T298" s="9" t="str">
        <f t="shared" si="48"/>
        <v>-</v>
      </c>
      <c r="U298" s="9" t="str">
        <f t="shared" si="48"/>
        <v>-</v>
      </c>
      <c r="V298" s="9" t="str">
        <f t="shared" si="48"/>
        <v>-</v>
      </c>
      <c r="W298" s="9" t="str">
        <f t="shared" si="49"/>
        <v>-</v>
      </c>
      <c r="X298" s="9" t="str">
        <f t="shared" si="49"/>
        <v>-</v>
      </c>
      <c r="Y298" s="9" t="str">
        <f t="shared" si="49"/>
        <v>-</v>
      </c>
      <c r="Z298" s="9" t="str">
        <f t="shared" si="49"/>
        <v>-</v>
      </c>
      <c r="AA298" s="9" t="str">
        <f t="shared" si="49"/>
        <v>-</v>
      </c>
      <c r="AB298" s="9" t="str">
        <f t="shared" si="49"/>
        <v>-</v>
      </c>
      <c r="AC298" s="9" t="str">
        <f t="shared" si="49"/>
        <v>-</v>
      </c>
      <c r="AD298" s="9" t="str">
        <f t="shared" si="49"/>
        <v>-</v>
      </c>
      <c r="AE298" s="9" t="str">
        <f t="shared" si="49"/>
        <v>-</v>
      </c>
      <c r="AF298" s="9" t="str">
        <f t="shared" si="49"/>
        <v>-</v>
      </c>
      <c r="AG298" s="9" t="str">
        <f t="shared" si="49"/>
        <v>-</v>
      </c>
      <c r="AH298" s="9" t="str">
        <f t="shared" si="49"/>
        <v>-</v>
      </c>
      <c r="AI298" s="9" t="str">
        <f t="shared" si="49"/>
        <v>-</v>
      </c>
      <c r="AJ298" s="9" t="str">
        <f t="shared" si="49"/>
        <v>-</v>
      </c>
      <c r="AK298" s="9" t="str">
        <f t="shared" si="49"/>
        <v>-</v>
      </c>
      <c r="AL298" s="9" t="str">
        <f t="shared" si="49"/>
        <v>-</v>
      </c>
      <c r="AM298" s="9" t="str">
        <f t="shared" si="49"/>
        <v>-</v>
      </c>
      <c r="AN298" s="9" t="str">
        <f t="shared" si="49"/>
        <v>-</v>
      </c>
      <c r="AO298" s="9" t="str">
        <f t="shared" si="48"/>
        <v>-</v>
      </c>
      <c r="AP298" s="9" t="str">
        <f t="shared" si="48"/>
        <v>-</v>
      </c>
      <c r="AQ298" s="9" t="str">
        <f t="shared" si="48"/>
        <v>-</v>
      </c>
      <c r="AR298" s="9" t="str">
        <f t="shared" si="48"/>
        <v>-</v>
      </c>
      <c r="AS298" s="9" t="str">
        <f t="shared" si="48"/>
        <v>-</v>
      </c>
      <c r="AT298" s="9" t="str">
        <f t="shared" si="48"/>
        <v>-</v>
      </c>
      <c r="AU298" s="9" t="str">
        <f t="shared" si="48"/>
        <v>-</v>
      </c>
      <c r="AV298" s="9" t="str">
        <f t="shared" si="48"/>
        <v>-</v>
      </c>
      <c r="AW298" s="9" t="str">
        <f t="shared" si="48"/>
        <v>-</v>
      </c>
      <c r="AX298" s="9" t="str">
        <f t="shared" si="48"/>
        <v>-</v>
      </c>
      <c r="AY298" s="9" t="str">
        <f t="shared" si="48"/>
        <v>-</v>
      </c>
      <c r="AZ298" s="9" t="str">
        <f t="shared" si="48"/>
        <v>-</v>
      </c>
      <c r="BA298" s="9" t="str">
        <f t="shared" si="48"/>
        <v>-</v>
      </c>
      <c r="BB298" s="9" t="str">
        <f t="shared" si="48"/>
        <v>-</v>
      </c>
      <c r="BC298" s="9" t="str">
        <f t="shared" si="48"/>
        <v>-</v>
      </c>
      <c r="BD298" s="9" t="str">
        <f t="shared" si="48"/>
        <v>-</v>
      </c>
      <c r="BE298" s="9" t="str">
        <f t="shared" si="48"/>
        <v>-</v>
      </c>
      <c r="BF298" s="9" t="str">
        <f t="shared" si="48"/>
        <v>-</v>
      </c>
      <c r="BG298" s="9" t="str">
        <f t="shared" si="48"/>
        <v>-</v>
      </c>
      <c r="BH298" s="37">
        <f t="shared" si="50"/>
        <v>0</v>
      </c>
      <c r="BI298" s="114" t="str">
        <f t="shared" si="51"/>
        <v>-</v>
      </c>
      <c r="BJ298" s="9" t="str">
        <f t="shared" si="52"/>
        <v>-</v>
      </c>
      <c r="BL298">
        <f t="shared" si="53"/>
        <v>3</v>
      </c>
      <c r="BM298" s="381" t="str">
        <f t="shared" si="54"/>
        <v>-</v>
      </c>
      <c r="BN298">
        <f t="shared" si="55"/>
        <v>0</v>
      </c>
      <c r="BO298">
        <f t="shared" si="56"/>
        <v>0</v>
      </c>
    </row>
    <row r="299" spans="1:67">
      <c r="A299" s="125">
        <f t="shared" si="57"/>
        <v>4</v>
      </c>
      <c r="B299" s="9" t="str">
        <f t="shared" si="48"/>
        <v>-</v>
      </c>
      <c r="C299" s="9" t="str">
        <f t="shared" si="48"/>
        <v>-</v>
      </c>
      <c r="D299" s="9" t="str">
        <f t="shared" si="48"/>
        <v>-</v>
      </c>
      <c r="E299" s="9" t="str">
        <f t="shared" si="48"/>
        <v>-</v>
      </c>
      <c r="F299" s="9" t="str">
        <f t="shared" si="48"/>
        <v>-</v>
      </c>
      <c r="G299" s="9" t="str">
        <f t="shared" si="48"/>
        <v>-</v>
      </c>
      <c r="H299" s="9" t="str">
        <f t="shared" si="48"/>
        <v>-</v>
      </c>
      <c r="I299" s="9" t="str">
        <f t="shared" si="48"/>
        <v>-</v>
      </c>
      <c r="J299" s="9" t="str">
        <f t="shared" si="48"/>
        <v>-</v>
      </c>
      <c r="K299" s="9" t="str">
        <f t="shared" si="48"/>
        <v>-</v>
      </c>
      <c r="L299" s="9" t="str">
        <f t="shared" si="48"/>
        <v>-</v>
      </c>
      <c r="M299" s="9" t="str">
        <f t="shared" si="48"/>
        <v>-</v>
      </c>
      <c r="N299" s="9" t="str">
        <f t="shared" si="48"/>
        <v>-</v>
      </c>
      <c r="O299" s="9">
        <f t="shared" si="48"/>
        <v>6</v>
      </c>
      <c r="P299" s="9" t="str">
        <f t="shared" si="48"/>
        <v>-</v>
      </c>
      <c r="Q299" s="9" t="str">
        <f t="shared" si="48"/>
        <v>-</v>
      </c>
      <c r="R299" s="9" t="str">
        <f t="shared" si="48"/>
        <v>-</v>
      </c>
      <c r="S299" s="9" t="str">
        <f t="shared" si="48"/>
        <v>-</v>
      </c>
      <c r="T299" s="9" t="str">
        <f t="shared" si="48"/>
        <v>-</v>
      </c>
      <c r="U299" s="9" t="str">
        <f t="shared" si="48"/>
        <v>-</v>
      </c>
      <c r="V299" s="9" t="str">
        <f t="shared" si="48"/>
        <v>-</v>
      </c>
      <c r="W299" s="9" t="str">
        <f t="shared" si="49"/>
        <v>-</v>
      </c>
      <c r="X299" s="9" t="str">
        <f t="shared" si="49"/>
        <v>-</v>
      </c>
      <c r="Y299" s="9" t="str">
        <f t="shared" si="49"/>
        <v>-</v>
      </c>
      <c r="Z299" s="9">
        <f t="shared" si="49"/>
        <v>5</v>
      </c>
      <c r="AA299" s="9" t="str">
        <f t="shared" si="49"/>
        <v>-</v>
      </c>
      <c r="AB299" s="9" t="str">
        <f t="shared" si="49"/>
        <v>-</v>
      </c>
      <c r="AC299" s="9" t="str">
        <f t="shared" si="49"/>
        <v>-</v>
      </c>
      <c r="AD299" s="9" t="str">
        <f t="shared" si="49"/>
        <v>-</v>
      </c>
      <c r="AE299" s="9" t="str">
        <f t="shared" si="49"/>
        <v>-</v>
      </c>
      <c r="AF299" s="9" t="str">
        <f t="shared" si="49"/>
        <v>-</v>
      </c>
      <c r="AG299" s="9" t="str">
        <f t="shared" si="49"/>
        <v>-</v>
      </c>
      <c r="AH299" s="9" t="str">
        <f t="shared" si="49"/>
        <v>-</v>
      </c>
      <c r="AI299" s="9">
        <f t="shared" si="49"/>
        <v>7</v>
      </c>
      <c r="AJ299" s="9" t="str">
        <f t="shared" si="49"/>
        <v>-</v>
      </c>
      <c r="AK299" s="9">
        <f t="shared" si="49"/>
        <v>5</v>
      </c>
      <c r="AL299" s="9" t="str">
        <f t="shared" si="49"/>
        <v>-</v>
      </c>
      <c r="AM299" s="9" t="str">
        <f t="shared" si="49"/>
        <v>-</v>
      </c>
      <c r="AN299" s="9" t="str">
        <f t="shared" si="49"/>
        <v>-</v>
      </c>
      <c r="AO299" s="9" t="str">
        <f t="shared" si="48"/>
        <v>-</v>
      </c>
      <c r="AP299" s="9" t="str">
        <f t="shared" si="48"/>
        <v>-</v>
      </c>
      <c r="AQ299" s="9" t="str">
        <f t="shared" si="48"/>
        <v>-</v>
      </c>
      <c r="AR299" s="9" t="str">
        <f t="shared" si="48"/>
        <v>-</v>
      </c>
      <c r="AS299" s="9" t="str">
        <f t="shared" si="48"/>
        <v>-</v>
      </c>
      <c r="AT299" s="9" t="str">
        <f t="shared" si="48"/>
        <v>-</v>
      </c>
      <c r="AU299" s="9" t="str">
        <f t="shared" si="48"/>
        <v>-</v>
      </c>
      <c r="AV299" s="9" t="str">
        <f t="shared" si="48"/>
        <v>-</v>
      </c>
      <c r="AW299" s="9" t="str">
        <f t="shared" si="48"/>
        <v>-</v>
      </c>
      <c r="AX299" s="9" t="str">
        <f t="shared" si="48"/>
        <v>-</v>
      </c>
      <c r="AY299" s="9" t="str">
        <f t="shared" si="48"/>
        <v>-</v>
      </c>
      <c r="AZ299" s="9" t="str">
        <f t="shared" si="48"/>
        <v>-</v>
      </c>
      <c r="BA299" s="9" t="str">
        <f t="shared" si="48"/>
        <v>-</v>
      </c>
      <c r="BB299" s="9" t="str">
        <f t="shared" si="48"/>
        <v>-</v>
      </c>
      <c r="BC299" s="9" t="str">
        <f t="shared" si="48"/>
        <v>-</v>
      </c>
      <c r="BD299" s="9" t="str">
        <f t="shared" si="48"/>
        <v>-</v>
      </c>
      <c r="BE299" s="9" t="str">
        <f t="shared" si="48"/>
        <v>-</v>
      </c>
      <c r="BF299" s="9" t="str">
        <f t="shared" si="48"/>
        <v>-</v>
      </c>
      <c r="BG299" s="9" t="str">
        <f t="shared" si="48"/>
        <v>-</v>
      </c>
      <c r="BH299" s="37">
        <f t="shared" si="50"/>
        <v>4</v>
      </c>
      <c r="BI299" s="114">
        <f t="shared" si="51"/>
        <v>5.75</v>
      </c>
      <c r="BJ299" s="9">
        <f t="shared" si="52"/>
        <v>44</v>
      </c>
      <c r="BL299">
        <f t="shared" si="53"/>
        <v>4</v>
      </c>
      <c r="BM299" s="381">
        <f t="shared" si="54"/>
        <v>5.75</v>
      </c>
      <c r="BN299">
        <f t="shared" si="55"/>
        <v>4</v>
      </c>
      <c r="BO299">
        <f t="shared" si="56"/>
        <v>4</v>
      </c>
    </row>
    <row r="300" spans="1:67">
      <c r="A300" s="125">
        <f t="shared" si="57"/>
        <v>5</v>
      </c>
      <c r="B300" s="9" t="str">
        <f t="shared" si="48"/>
        <v>-</v>
      </c>
      <c r="C300" s="9" t="str">
        <f t="shared" si="48"/>
        <v>-</v>
      </c>
      <c r="D300" s="9" t="str">
        <f t="shared" si="48"/>
        <v>-</v>
      </c>
      <c r="E300" s="9" t="str">
        <f t="shared" si="48"/>
        <v>-</v>
      </c>
      <c r="F300" s="9" t="str">
        <f t="shared" si="48"/>
        <v>-</v>
      </c>
      <c r="G300" s="9" t="str">
        <f t="shared" si="48"/>
        <v>-</v>
      </c>
      <c r="H300" s="9" t="str">
        <f t="shared" si="48"/>
        <v>-</v>
      </c>
      <c r="I300" s="9" t="str">
        <f t="shared" si="48"/>
        <v>-</v>
      </c>
      <c r="J300" s="9" t="str">
        <f t="shared" si="48"/>
        <v>-</v>
      </c>
      <c r="K300" s="9" t="str">
        <f t="shared" si="48"/>
        <v>-</v>
      </c>
      <c r="L300" s="9" t="str">
        <f t="shared" si="48"/>
        <v>-</v>
      </c>
      <c r="M300" s="9" t="str">
        <f t="shared" si="48"/>
        <v>-</v>
      </c>
      <c r="N300" s="9" t="str">
        <f t="shared" si="48"/>
        <v>-</v>
      </c>
      <c r="O300" s="9">
        <f t="shared" si="48"/>
        <v>6</v>
      </c>
      <c r="P300" s="9" t="str">
        <f t="shared" si="48"/>
        <v>-</v>
      </c>
      <c r="Q300" s="9" t="str">
        <f t="shared" si="48"/>
        <v>-</v>
      </c>
      <c r="R300" s="9" t="str">
        <f t="shared" si="48"/>
        <v>-</v>
      </c>
      <c r="S300" s="9" t="str">
        <f t="shared" si="48"/>
        <v>-</v>
      </c>
      <c r="T300" s="9" t="str">
        <f t="shared" si="48"/>
        <v>-</v>
      </c>
      <c r="U300" s="9">
        <f t="shared" si="48"/>
        <v>4</v>
      </c>
      <c r="V300" s="9" t="str">
        <f t="shared" si="48"/>
        <v>-</v>
      </c>
      <c r="W300" s="9" t="str">
        <f t="shared" si="49"/>
        <v>-</v>
      </c>
      <c r="X300" s="9" t="str">
        <f t="shared" si="49"/>
        <v>-</v>
      </c>
      <c r="Y300" s="9" t="str">
        <f t="shared" si="49"/>
        <v>-</v>
      </c>
      <c r="Z300" s="9">
        <f t="shared" si="49"/>
        <v>6</v>
      </c>
      <c r="AA300" s="9" t="str">
        <f t="shared" si="49"/>
        <v>-</v>
      </c>
      <c r="AB300" s="9" t="str">
        <f t="shared" si="49"/>
        <v>-</v>
      </c>
      <c r="AC300" s="9" t="str">
        <f t="shared" si="49"/>
        <v>-</v>
      </c>
      <c r="AD300" s="9" t="str">
        <f t="shared" si="49"/>
        <v>-</v>
      </c>
      <c r="AE300" s="9" t="str">
        <f t="shared" si="49"/>
        <v>-</v>
      </c>
      <c r="AF300" s="9" t="str">
        <f t="shared" si="49"/>
        <v>-</v>
      </c>
      <c r="AG300" s="9" t="str">
        <f t="shared" si="49"/>
        <v>-</v>
      </c>
      <c r="AH300" s="9" t="str">
        <f t="shared" si="49"/>
        <v>-</v>
      </c>
      <c r="AI300" s="9">
        <f t="shared" si="49"/>
        <v>9</v>
      </c>
      <c r="AJ300" s="9" t="str">
        <f t="shared" si="49"/>
        <v>-</v>
      </c>
      <c r="AK300" s="9">
        <f t="shared" si="49"/>
        <v>6</v>
      </c>
      <c r="AL300" s="9" t="str">
        <f t="shared" si="49"/>
        <v>-</v>
      </c>
      <c r="AM300" s="9" t="str">
        <f t="shared" si="49"/>
        <v>-</v>
      </c>
      <c r="AN300" s="9" t="str">
        <f t="shared" si="49"/>
        <v>-</v>
      </c>
      <c r="AO300" s="9" t="str">
        <f t="shared" si="48"/>
        <v>-</v>
      </c>
      <c r="AP300" s="9" t="str">
        <f t="shared" si="48"/>
        <v>-</v>
      </c>
      <c r="AQ300" s="9" t="str">
        <f t="shared" si="48"/>
        <v>-</v>
      </c>
      <c r="AR300" s="9" t="str">
        <f t="shared" si="48"/>
        <v>-</v>
      </c>
      <c r="AS300" s="9" t="str">
        <f t="shared" si="48"/>
        <v>-</v>
      </c>
      <c r="AT300" s="9" t="str">
        <f t="shared" si="48"/>
        <v>-</v>
      </c>
      <c r="AU300" s="9" t="str">
        <f t="shared" si="48"/>
        <v>-</v>
      </c>
      <c r="AV300" s="9" t="str">
        <f t="shared" si="48"/>
        <v>-</v>
      </c>
      <c r="AW300" s="9" t="str">
        <f t="shared" si="48"/>
        <v>-</v>
      </c>
      <c r="AX300" s="9" t="str">
        <f t="shared" si="48"/>
        <v>-</v>
      </c>
      <c r="AY300" s="9" t="str">
        <f t="shared" si="48"/>
        <v>-</v>
      </c>
      <c r="AZ300" s="9" t="str">
        <f t="shared" si="48"/>
        <v>-</v>
      </c>
      <c r="BA300" s="9" t="str">
        <f t="shared" si="48"/>
        <v>-</v>
      </c>
      <c r="BB300" s="9" t="str">
        <f t="shared" si="48"/>
        <v>-</v>
      </c>
      <c r="BC300" s="9" t="str">
        <f t="shared" si="48"/>
        <v>-</v>
      </c>
      <c r="BD300" s="9" t="str">
        <f t="shared" si="48"/>
        <v>-</v>
      </c>
      <c r="BE300" s="9" t="str">
        <f t="shared" si="48"/>
        <v>-</v>
      </c>
      <c r="BF300" s="9" t="str">
        <f t="shared" si="48"/>
        <v>-</v>
      </c>
      <c r="BG300" s="9" t="str">
        <f t="shared" si="48"/>
        <v>-</v>
      </c>
      <c r="BH300" s="37">
        <f t="shared" si="50"/>
        <v>5</v>
      </c>
      <c r="BI300" s="114">
        <f t="shared" si="51"/>
        <v>6.2</v>
      </c>
      <c r="BJ300" s="9">
        <f t="shared" si="52"/>
        <v>39</v>
      </c>
      <c r="BL300">
        <f t="shared" si="53"/>
        <v>5</v>
      </c>
      <c r="BM300" s="381">
        <f t="shared" si="54"/>
        <v>6.2</v>
      </c>
      <c r="BN300">
        <f t="shared" si="55"/>
        <v>8</v>
      </c>
      <c r="BO300">
        <f t="shared" si="56"/>
        <v>5</v>
      </c>
    </row>
    <row r="301" spans="1:67">
      <c r="A301" s="125">
        <f t="shared" si="57"/>
        <v>6</v>
      </c>
      <c r="B301" s="9" t="str">
        <f t="shared" si="48"/>
        <v>-</v>
      </c>
      <c r="C301" s="9" t="str">
        <f t="shared" si="48"/>
        <v>-</v>
      </c>
      <c r="D301" s="9" t="str">
        <f t="shared" si="48"/>
        <v>-</v>
      </c>
      <c r="E301" s="9" t="str">
        <f t="shared" si="48"/>
        <v>-</v>
      </c>
      <c r="F301" s="9" t="str">
        <f t="shared" si="48"/>
        <v>-</v>
      </c>
      <c r="G301" s="9" t="str">
        <f t="shared" si="48"/>
        <v>-</v>
      </c>
      <c r="H301" s="9" t="str">
        <f t="shared" si="48"/>
        <v>-</v>
      </c>
      <c r="I301" s="9" t="str">
        <f t="shared" si="48"/>
        <v>-</v>
      </c>
      <c r="J301" s="9" t="str">
        <f t="shared" si="48"/>
        <v>-</v>
      </c>
      <c r="K301" s="9" t="str">
        <f t="shared" si="48"/>
        <v>-</v>
      </c>
      <c r="L301" s="9" t="str">
        <f t="shared" si="48"/>
        <v>-</v>
      </c>
      <c r="M301" s="9" t="str">
        <f t="shared" si="48"/>
        <v>-</v>
      </c>
      <c r="N301" s="9" t="str">
        <f t="shared" si="48"/>
        <v>-</v>
      </c>
      <c r="O301" s="9" t="str">
        <f t="shared" si="48"/>
        <v>-</v>
      </c>
      <c r="P301" s="9" t="str">
        <f t="shared" si="48"/>
        <v>-</v>
      </c>
      <c r="Q301" s="9" t="str">
        <f t="shared" si="48"/>
        <v>-</v>
      </c>
      <c r="R301" s="9" t="str">
        <f t="shared" si="48"/>
        <v>-</v>
      </c>
      <c r="S301" s="9" t="str">
        <f t="shared" si="48"/>
        <v>-</v>
      </c>
      <c r="T301" s="9" t="str">
        <f t="shared" si="48"/>
        <v>-</v>
      </c>
      <c r="U301" s="9" t="str">
        <f t="shared" si="48"/>
        <v>-</v>
      </c>
      <c r="V301" s="9" t="str">
        <f t="shared" si="48"/>
        <v>-</v>
      </c>
      <c r="W301" s="9" t="str">
        <f t="shared" si="49"/>
        <v>-</v>
      </c>
      <c r="X301" s="9" t="str">
        <f t="shared" si="49"/>
        <v>-</v>
      </c>
      <c r="Y301" s="9" t="str">
        <f t="shared" si="49"/>
        <v>-</v>
      </c>
      <c r="Z301" s="9" t="str">
        <f t="shared" si="49"/>
        <v>-</v>
      </c>
      <c r="AA301" s="9" t="str">
        <f t="shared" si="49"/>
        <v>-</v>
      </c>
      <c r="AB301" s="9" t="str">
        <f t="shared" si="49"/>
        <v>-</v>
      </c>
      <c r="AC301" s="9" t="str">
        <f t="shared" si="49"/>
        <v>-</v>
      </c>
      <c r="AD301" s="9" t="str">
        <f t="shared" si="49"/>
        <v>-</v>
      </c>
      <c r="AE301" s="9" t="str">
        <f t="shared" si="49"/>
        <v>-</v>
      </c>
      <c r="AF301" s="9" t="str">
        <f t="shared" si="49"/>
        <v>-</v>
      </c>
      <c r="AG301" s="9" t="str">
        <f t="shared" si="49"/>
        <v>-</v>
      </c>
      <c r="AH301" s="9" t="str">
        <f t="shared" si="49"/>
        <v>-</v>
      </c>
      <c r="AI301" s="9" t="str">
        <f t="shared" si="49"/>
        <v>-</v>
      </c>
      <c r="AJ301" s="9" t="str">
        <f t="shared" si="49"/>
        <v>-</v>
      </c>
      <c r="AK301" s="9" t="str">
        <f t="shared" si="49"/>
        <v>-</v>
      </c>
      <c r="AL301" s="9" t="str">
        <f t="shared" si="49"/>
        <v>-</v>
      </c>
      <c r="AM301" s="9" t="str">
        <f t="shared" si="49"/>
        <v>-</v>
      </c>
      <c r="AN301" s="9" t="str">
        <f t="shared" si="49"/>
        <v>-</v>
      </c>
      <c r="AO301" s="9" t="str">
        <f t="shared" si="48"/>
        <v>-</v>
      </c>
      <c r="AP301" s="9" t="str">
        <f t="shared" si="48"/>
        <v>-</v>
      </c>
      <c r="AQ301" s="9" t="str">
        <f t="shared" si="48"/>
        <v>-</v>
      </c>
      <c r="AR301" s="9" t="str">
        <f t="shared" si="48"/>
        <v>-</v>
      </c>
      <c r="AS301" s="9" t="str">
        <f t="shared" si="48"/>
        <v>-</v>
      </c>
      <c r="AT301" s="9" t="str">
        <f t="shared" si="48"/>
        <v>-</v>
      </c>
      <c r="AU301" s="9" t="str">
        <f t="shared" si="48"/>
        <v>-</v>
      </c>
      <c r="AV301" s="9" t="str">
        <f t="shared" si="48"/>
        <v>-</v>
      </c>
      <c r="AW301" s="9" t="str">
        <f t="shared" si="48"/>
        <v>-</v>
      </c>
      <c r="AX301" s="9" t="str">
        <f t="shared" si="48"/>
        <v>-</v>
      </c>
      <c r="AY301" s="9" t="str">
        <f t="shared" si="48"/>
        <v>-</v>
      </c>
      <c r="AZ301" s="9" t="str">
        <f t="shared" si="48"/>
        <v>-</v>
      </c>
      <c r="BA301" s="9" t="str">
        <f t="shared" si="48"/>
        <v>-</v>
      </c>
      <c r="BB301" s="9" t="str">
        <f t="shared" si="48"/>
        <v>-</v>
      </c>
      <c r="BC301" s="9" t="str">
        <f t="shared" si="48"/>
        <v>-</v>
      </c>
      <c r="BD301" s="9" t="str">
        <f t="shared" si="48"/>
        <v>-</v>
      </c>
      <c r="BE301" s="9" t="str">
        <f t="shared" si="48"/>
        <v>-</v>
      </c>
      <c r="BF301" s="9" t="str">
        <f t="shared" si="48"/>
        <v>-</v>
      </c>
      <c r="BG301" s="9" t="str">
        <f t="shared" si="48"/>
        <v>-</v>
      </c>
      <c r="BH301" s="37">
        <f t="shared" si="50"/>
        <v>0</v>
      </c>
      <c r="BI301" s="114" t="str">
        <f t="shared" si="51"/>
        <v>-</v>
      </c>
      <c r="BJ301" s="9" t="str">
        <f t="shared" si="52"/>
        <v>-</v>
      </c>
      <c r="BL301">
        <f t="shared" si="53"/>
        <v>6</v>
      </c>
      <c r="BM301" s="381" t="str">
        <f t="shared" si="54"/>
        <v>-</v>
      </c>
      <c r="BN301">
        <f t="shared" si="55"/>
        <v>0</v>
      </c>
      <c r="BO301">
        <f t="shared" si="56"/>
        <v>0</v>
      </c>
    </row>
    <row r="302" spans="1:67">
      <c r="A302" s="125">
        <f t="shared" si="57"/>
        <v>7</v>
      </c>
      <c r="B302" s="9" t="str">
        <f t="shared" si="48"/>
        <v>-</v>
      </c>
      <c r="C302" s="9" t="str">
        <f t="shared" si="48"/>
        <v>-</v>
      </c>
      <c r="D302" s="9" t="str">
        <f t="shared" si="48"/>
        <v>-</v>
      </c>
      <c r="E302" s="9" t="str">
        <f t="shared" si="48"/>
        <v>-</v>
      </c>
      <c r="F302" s="9" t="str">
        <f t="shared" si="48"/>
        <v>-</v>
      </c>
      <c r="G302" s="9" t="str">
        <f t="shared" si="48"/>
        <v>-</v>
      </c>
      <c r="H302" s="9" t="str">
        <f t="shared" si="48"/>
        <v>-</v>
      </c>
      <c r="I302" s="9" t="str">
        <f t="shared" si="48"/>
        <v>-</v>
      </c>
      <c r="J302" s="9" t="str">
        <f t="shared" si="48"/>
        <v>-</v>
      </c>
      <c r="K302" s="9" t="str">
        <f t="shared" si="48"/>
        <v>-</v>
      </c>
      <c r="L302" s="9">
        <f t="shared" si="48"/>
        <v>4</v>
      </c>
      <c r="M302" s="9" t="str">
        <f t="shared" si="48"/>
        <v>-</v>
      </c>
      <c r="N302" s="9" t="str">
        <f t="shared" si="48"/>
        <v>-</v>
      </c>
      <c r="O302" s="9">
        <f t="shared" si="48"/>
        <v>6</v>
      </c>
      <c r="P302" s="9" t="str">
        <f t="shared" si="48"/>
        <v>-</v>
      </c>
      <c r="Q302" s="9" t="str">
        <f t="shared" ref="B302:BG308" si="58">IF(AND(Q$98="ДА",Q205="-"),Q9,"-")</f>
        <v>-</v>
      </c>
      <c r="R302" s="9" t="str">
        <f t="shared" si="58"/>
        <v>-</v>
      </c>
      <c r="S302" s="9" t="str">
        <f t="shared" si="58"/>
        <v>-</v>
      </c>
      <c r="T302" s="9" t="str">
        <f t="shared" si="58"/>
        <v>-</v>
      </c>
      <c r="U302" s="9" t="str">
        <f t="shared" si="58"/>
        <v>-</v>
      </c>
      <c r="V302" s="9" t="str">
        <f t="shared" si="58"/>
        <v>-</v>
      </c>
      <c r="W302" s="9" t="str">
        <f t="shared" si="49"/>
        <v>-</v>
      </c>
      <c r="X302" s="9" t="str">
        <f t="shared" si="49"/>
        <v>-</v>
      </c>
      <c r="Y302" s="9" t="str">
        <f t="shared" si="49"/>
        <v>-</v>
      </c>
      <c r="Z302" s="9">
        <f t="shared" si="49"/>
        <v>6</v>
      </c>
      <c r="AA302" s="9" t="str">
        <f t="shared" si="49"/>
        <v>-</v>
      </c>
      <c r="AB302" s="9" t="str">
        <f t="shared" si="49"/>
        <v>-</v>
      </c>
      <c r="AC302" s="9" t="str">
        <f t="shared" si="49"/>
        <v>-</v>
      </c>
      <c r="AD302" s="9" t="str">
        <f t="shared" si="49"/>
        <v>-</v>
      </c>
      <c r="AE302" s="9" t="str">
        <f t="shared" si="49"/>
        <v>-</v>
      </c>
      <c r="AF302" s="9" t="str">
        <f t="shared" si="49"/>
        <v>-</v>
      </c>
      <c r="AG302" s="9">
        <f t="shared" si="49"/>
        <v>9</v>
      </c>
      <c r="AH302" s="9" t="str">
        <f t="shared" si="49"/>
        <v>-</v>
      </c>
      <c r="AI302" s="9">
        <f t="shared" si="49"/>
        <v>9</v>
      </c>
      <c r="AJ302" s="9" t="str">
        <f t="shared" si="49"/>
        <v>-</v>
      </c>
      <c r="AK302" s="9">
        <f t="shared" si="49"/>
        <v>6</v>
      </c>
      <c r="AL302" s="9" t="str">
        <f t="shared" si="49"/>
        <v>-</v>
      </c>
      <c r="AM302" s="9" t="str">
        <f t="shared" si="49"/>
        <v>-</v>
      </c>
      <c r="AN302" s="9" t="str">
        <f t="shared" si="49"/>
        <v>-</v>
      </c>
      <c r="AO302" s="9" t="str">
        <f t="shared" si="58"/>
        <v>-</v>
      </c>
      <c r="AP302" s="9" t="str">
        <f t="shared" si="58"/>
        <v>-</v>
      </c>
      <c r="AQ302" s="9" t="str">
        <f t="shared" si="58"/>
        <v>-</v>
      </c>
      <c r="AR302" s="9" t="str">
        <f t="shared" si="58"/>
        <v>-</v>
      </c>
      <c r="AS302" s="9" t="str">
        <f t="shared" si="58"/>
        <v>-</v>
      </c>
      <c r="AT302" s="9" t="str">
        <f t="shared" si="58"/>
        <v>-</v>
      </c>
      <c r="AU302" s="9" t="str">
        <f t="shared" si="58"/>
        <v>-</v>
      </c>
      <c r="AV302" s="9" t="str">
        <f t="shared" si="58"/>
        <v>-</v>
      </c>
      <c r="AW302" s="9" t="str">
        <f t="shared" si="58"/>
        <v>-</v>
      </c>
      <c r="AX302" s="9" t="str">
        <f t="shared" si="58"/>
        <v>-</v>
      </c>
      <c r="AY302" s="9" t="str">
        <f t="shared" si="58"/>
        <v>-</v>
      </c>
      <c r="AZ302" s="9" t="str">
        <f t="shared" si="58"/>
        <v>-</v>
      </c>
      <c r="BA302" s="9" t="str">
        <f t="shared" si="58"/>
        <v>-</v>
      </c>
      <c r="BB302" s="9" t="str">
        <f t="shared" si="58"/>
        <v>-</v>
      </c>
      <c r="BC302" s="9">
        <f t="shared" si="58"/>
        <v>5</v>
      </c>
      <c r="BD302" s="9" t="str">
        <f t="shared" si="58"/>
        <v>-</v>
      </c>
      <c r="BE302" s="9" t="str">
        <f t="shared" si="58"/>
        <v>-</v>
      </c>
      <c r="BF302" s="9" t="str">
        <f t="shared" si="58"/>
        <v>-</v>
      </c>
      <c r="BG302" s="9" t="str">
        <f t="shared" si="58"/>
        <v>-</v>
      </c>
      <c r="BH302" s="37">
        <f t="shared" si="50"/>
        <v>7</v>
      </c>
      <c r="BI302" s="114">
        <f t="shared" si="51"/>
        <v>6.4285714285714288</v>
      </c>
      <c r="BJ302" s="9">
        <f t="shared" si="52"/>
        <v>37</v>
      </c>
      <c r="BL302">
        <f t="shared" si="53"/>
        <v>7</v>
      </c>
      <c r="BM302" s="381">
        <f t="shared" si="54"/>
        <v>6.4285714285714288</v>
      </c>
      <c r="BN302">
        <f t="shared" si="55"/>
        <v>9</v>
      </c>
      <c r="BO302">
        <f t="shared" si="56"/>
        <v>7</v>
      </c>
    </row>
    <row r="303" spans="1:67">
      <c r="A303" s="125">
        <f t="shared" si="57"/>
        <v>8</v>
      </c>
      <c r="B303" s="9" t="str">
        <f t="shared" si="58"/>
        <v>-</v>
      </c>
      <c r="C303" s="9" t="str">
        <f t="shared" si="58"/>
        <v>-</v>
      </c>
      <c r="D303" s="9" t="str">
        <f t="shared" si="58"/>
        <v>-</v>
      </c>
      <c r="E303" s="9" t="str">
        <f t="shared" si="58"/>
        <v>-</v>
      </c>
      <c r="F303" s="9" t="str">
        <f t="shared" si="58"/>
        <v>-</v>
      </c>
      <c r="G303" s="9" t="str">
        <f t="shared" si="58"/>
        <v>-</v>
      </c>
      <c r="H303" s="9" t="str">
        <f t="shared" si="58"/>
        <v>-</v>
      </c>
      <c r="I303" s="9" t="str">
        <f t="shared" si="58"/>
        <v>-</v>
      </c>
      <c r="J303" s="9" t="str">
        <f t="shared" si="58"/>
        <v>-</v>
      </c>
      <c r="K303" s="9" t="str">
        <f t="shared" si="58"/>
        <v>-</v>
      </c>
      <c r="L303" s="9">
        <f t="shared" si="58"/>
        <v>6</v>
      </c>
      <c r="M303" s="9" t="str">
        <f t="shared" si="58"/>
        <v>-</v>
      </c>
      <c r="N303" s="9" t="str">
        <f t="shared" si="58"/>
        <v>-</v>
      </c>
      <c r="O303" s="9">
        <f t="shared" si="58"/>
        <v>6</v>
      </c>
      <c r="P303" s="9" t="str">
        <f t="shared" si="58"/>
        <v>-</v>
      </c>
      <c r="Q303" s="9" t="str">
        <f t="shared" si="58"/>
        <v>-</v>
      </c>
      <c r="R303" s="9" t="str">
        <f t="shared" si="58"/>
        <v>-</v>
      </c>
      <c r="S303" s="9" t="str">
        <f t="shared" si="58"/>
        <v>-</v>
      </c>
      <c r="T303" s="9" t="str">
        <f t="shared" si="58"/>
        <v>-</v>
      </c>
      <c r="U303" s="9" t="str">
        <f t="shared" si="58"/>
        <v>-</v>
      </c>
      <c r="V303" s="9" t="str">
        <f t="shared" si="58"/>
        <v>-</v>
      </c>
      <c r="W303" s="9" t="str">
        <f t="shared" si="49"/>
        <v>-</v>
      </c>
      <c r="X303" s="9" t="str">
        <f t="shared" si="49"/>
        <v>-</v>
      </c>
      <c r="Y303" s="9" t="str">
        <f t="shared" si="49"/>
        <v>-</v>
      </c>
      <c r="Z303" s="9">
        <f t="shared" si="49"/>
        <v>9</v>
      </c>
      <c r="AA303" s="9" t="str">
        <f t="shared" si="49"/>
        <v>-</v>
      </c>
      <c r="AB303" s="9" t="str">
        <f t="shared" si="49"/>
        <v>-</v>
      </c>
      <c r="AC303" s="9" t="str">
        <f t="shared" si="49"/>
        <v>-</v>
      </c>
      <c r="AD303" s="9" t="str">
        <f t="shared" si="49"/>
        <v>-</v>
      </c>
      <c r="AE303" s="9" t="str">
        <f t="shared" si="49"/>
        <v>-</v>
      </c>
      <c r="AF303" s="9" t="str">
        <f t="shared" si="49"/>
        <v>-</v>
      </c>
      <c r="AG303" s="9">
        <f t="shared" si="49"/>
        <v>9</v>
      </c>
      <c r="AH303" s="9" t="str">
        <f t="shared" si="49"/>
        <v>-</v>
      </c>
      <c r="AI303" s="9" t="str">
        <f t="shared" si="49"/>
        <v>-</v>
      </c>
      <c r="AJ303" s="9" t="str">
        <f t="shared" si="49"/>
        <v>-</v>
      </c>
      <c r="AK303" s="9">
        <f t="shared" si="49"/>
        <v>7</v>
      </c>
      <c r="AL303" s="9" t="str">
        <f t="shared" si="49"/>
        <v>-</v>
      </c>
      <c r="AM303" s="9" t="str">
        <f t="shared" si="49"/>
        <v>-</v>
      </c>
      <c r="AN303" s="9" t="str">
        <f t="shared" si="49"/>
        <v>-</v>
      </c>
      <c r="AO303" s="9" t="str">
        <f t="shared" si="58"/>
        <v>-</v>
      </c>
      <c r="AP303" s="9" t="str">
        <f t="shared" si="58"/>
        <v>-</v>
      </c>
      <c r="AQ303" s="9" t="str">
        <f t="shared" si="58"/>
        <v>-</v>
      </c>
      <c r="AR303" s="9" t="str">
        <f t="shared" si="58"/>
        <v>-</v>
      </c>
      <c r="AS303" s="9" t="str">
        <f t="shared" si="58"/>
        <v>-</v>
      </c>
      <c r="AT303" s="9" t="str">
        <f t="shared" si="58"/>
        <v>-</v>
      </c>
      <c r="AU303" s="9" t="str">
        <f t="shared" si="58"/>
        <v>-</v>
      </c>
      <c r="AV303" s="9" t="str">
        <f t="shared" si="58"/>
        <v>-</v>
      </c>
      <c r="AW303" s="9" t="str">
        <f t="shared" si="58"/>
        <v>-</v>
      </c>
      <c r="AX303" s="9" t="str">
        <f t="shared" si="58"/>
        <v>-</v>
      </c>
      <c r="AY303" s="9" t="str">
        <f t="shared" si="58"/>
        <v>-</v>
      </c>
      <c r="AZ303" s="9" t="str">
        <f t="shared" si="58"/>
        <v>-</v>
      </c>
      <c r="BA303" s="9" t="str">
        <f t="shared" si="58"/>
        <v>-</v>
      </c>
      <c r="BB303" s="9" t="str">
        <f t="shared" si="58"/>
        <v>-</v>
      </c>
      <c r="BC303" s="9">
        <f t="shared" si="58"/>
        <v>8</v>
      </c>
      <c r="BD303" s="9" t="str">
        <f t="shared" si="58"/>
        <v>-</v>
      </c>
      <c r="BE303" s="9" t="str">
        <f t="shared" si="58"/>
        <v>-</v>
      </c>
      <c r="BF303" s="9" t="str">
        <f t="shared" si="58"/>
        <v>-</v>
      </c>
      <c r="BG303" s="9" t="str">
        <f t="shared" si="58"/>
        <v>-</v>
      </c>
      <c r="BH303" s="37">
        <f t="shared" si="50"/>
        <v>6</v>
      </c>
      <c r="BI303" s="114">
        <f t="shared" si="51"/>
        <v>7.5</v>
      </c>
      <c r="BJ303" s="9">
        <f t="shared" si="52"/>
        <v>17</v>
      </c>
      <c r="BL303">
        <f t="shared" si="53"/>
        <v>8</v>
      </c>
      <c r="BM303" s="381">
        <f t="shared" si="54"/>
        <v>7.5</v>
      </c>
      <c r="BN303">
        <f t="shared" si="55"/>
        <v>7</v>
      </c>
      <c r="BO303">
        <f t="shared" si="56"/>
        <v>6</v>
      </c>
    </row>
    <row r="304" spans="1:67">
      <c r="A304" s="125">
        <f t="shared" si="57"/>
        <v>9</v>
      </c>
      <c r="B304" s="9" t="str">
        <f t="shared" si="58"/>
        <v>-</v>
      </c>
      <c r="C304" s="9" t="str">
        <f t="shared" si="58"/>
        <v>-</v>
      </c>
      <c r="D304" s="9" t="str">
        <f t="shared" si="58"/>
        <v>-</v>
      </c>
      <c r="E304" s="9" t="str">
        <f t="shared" si="58"/>
        <v>-</v>
      </c>
      <c r="F304" s="9" t="str">
        <f t="shared" si="58"/>
        <v>-</v>
      </c>
      <c r="G304" s="9" t="str">
        <f t="shared" si="58"/>
        <v>-</v>
      </c>
      <c r="H304" s="9" t="str">
        <f t="shared" si="58"/>
        <v>-</v>
      </c>
      <c r="I304" s="9" t="str">
        <f t="shared" si="58"/>
        <v>-</v>
      </c>
      <c r="J304" s="9" t="str">
        <f t="shared" si="58"/>
        <v>-</v>
      </c>
      <c r="K304" s="9" t="str">
        <f t="shared" si="58"/>
        <v>-</v>
      </c>
      <c r="L304" s="9">
        <f t="shared" si="58"/>
        <v>6</v>
      </c>
      <c r="M304" s="9" t="str">
        <f t="shared" si="58"/>
        <v>-</v>
      </c>
      <c r="N304" s="9" t="str">
        <f t="shared" si="58"/>
        <v>-</v>
      </c>
      <c r="O304" s="9">
        <f t="shared" si="58"/>
        <v>6</v>
      </c>
      <c r="P304" s="9" t="str">
        <f t="shared" si="58"/>
        <v>-</v>
      </c>
      <c r="Q304" s="9" t="str">
        <f t="shared" si="58"/>
        <v>-</v>
      </c>
      <c r="R304" s="9" t="str">
        <f t="shared" si="58"/>
        <v>-</v>
      </c>
      <c r="S304" s="9" t="str">
        <f t="shared" si="58"/>
        <v>-</v>
      </c>
      <c r="T304" s="9" t="str">
        <f t="shared" si="58"/>
        <v>-</v>
      </c>
      <c r="U304" s="9">
        <f t="shared" si="58"/>
        <v>5</v>
      </c>
      <c r="V304" s="9">
        <f t="shared" si="58"/>
        <v>4</v>
      </c>
      <c r="W304" s="9" t="str">
        <f t="shared" si="49"/>
        <v>-</v>
      </c>
      <c r="X304" s="9" t="str">
        <f t="shared" si="49"/>
        <v>-</v>
      </c>
      <c r="Y304" s="9" t="str">
        <f t="shared" si="49"/>
        <v>-</v>
      </c>
      <c r="Z304" s="9">
        <f t="shared" si="49"/>
        <v>7</v>
      </c>
      <c r="AA304" s="9" t="str">
        <f t="shared" si="49"/>
        <v>-</v>
      </c>
      <c r="AB304" s="9" t="str">
        <f t="shared" si="49"/>
        <v>-</v>
      </c>
      <c r="AC304" s="9" t="str">
        <f t="shared" si="49"/>
        <v>-</v>
      </c>
      <c r="AD304" s="9" t="str">
        <f t="shared" si="49"/>
        <v>-</v>
      </c>
      <c r="AE304" s="9" t="str">
        <f t="shared" si="49"/>
        <v>-</v>
      </c>
      <c r="AF304" s="9" t="str">
        <f t="shared" si="49"/>
        <v>-</v>
      </c>
      <c r="AG304" s="9" t="str">
        <f t="shared" si="49"/>
        <v>-</v>
      </c>
      <c r="AH304" s="9" t="str">
        <f t="shared" si="49"/>
        <v>-</v>
      </c>
      <c r="AI304" s="9">
        <f t="shared" si="49"/>
        <v>9</v>
      </c>
      <c r="AJ304" s="9" t="str">
        <f t="shared" si="49"/>
        <v>-</v>
      </c>
      <c r="AK304" s="9">
        <f t="shared" si="49"/>
        <v>8</v>
      </c>
      <c r="AL304" s="9">
        <f t="shared" si="49"/>
        <v>6</v>
      </c>
      <c r="AM304" s="9" t="str">
        <f t="shared" si="49"/>
        <v>-</v>
      </c>
      <c r="AN304" s="9">
        <f t="shared" si="49"/>
        <v>9</v>
      </c>
      <c r="AO304" s="9" t="str">
        <f t="shared" si="58"/>
        <v>-</v>
      </c>
      <c r="AP304" s="9" t="str">
        <f t="shared" si="58"/>
        <v>-</v>
      </c>
      <c r="AQ304" s="9" t="str">
        <f t="shared" si="58"/>
        <v>-</v>
      </c>
      <c r="AR304" s="9" t="str">
        <f t="shared" si="58"/>
        <v>-</v>
      </c>
      <c r="AS304" s="9" t="str">
        <f t="shared" si="58"/>
        <v>-</v>
      </c>
      <c r="AT304" s="9" t="str">
        <f t="shared" si="58"/>
        <v>-</v>
      </c>
      <c r="AU304" s="9" t="str">
        <f t="shared" si="58"/>
        <v>-</v>
      </c>
      <c r="AV304" s="9" t="str">
        <f t="shared" si="58"/>
        <v>-</v>
      </c>
      <c r="AW304" s="9" t="str">
        <f t="shared" si="58"/>
        <v>-</v>
      </c>
      <c r="AX304" s="9" t="str">
        <f t="shared" si="58"/>
        <v>-</v>
      </c>
      <c r="AY304" s="9" t="str">
        <f t="shared" si="58"/>
        <v>-</v>
      </c>
      <c r="AZ304" s="9" t="str">
        <f t="shared" si="58"/>
        <v>-</v>
      </c>
      <c r="BA304" s="9" t="str">
        <f t="shared" si="58"/>
        <v>-</v>
      </c>
      <c r="BB304" s="9" t="str">
        <f t="shared" si="58"/>
        <v>-</v>
      </c>
      <c r="BC304" s="9">
        <f t="shared" si="58"/>
        <v>7</v>
      </c>
      <c r="BD304" s="9" t="str">
        <f t="shared" si="58"/>
        <v>-</v>
      </c>
      <c r="BE304" s="9" t="str">
        <f t="shared" si="58"/>
        <v>-</v>
      </c>
      <c r="BF304" s="9" t="str">
        <f t="shared" si="58"/>
        <v>-</v>
      </c>
      <c r="BG304" s="9" t="str">
        <f t="shared" si="58"/>
        <v>-</v>
      </c>
      <c r="BH304" s="37">
        <f t="shared" si="50"/>
        <v>10</v>
      </c>
      <c r="BI304" s="114">
        <f t="shared" si="51"/>
        <v>6.7</v>
      </c>
      <c r="BJ304" s="9">
        <f t="shared" si="52"/>
        <v>29</v>
      </c>
      <c r="BL304">
        <f t="shared" si="53"/>
        <v>9</v>
      </c>
      <c r="BM304" s="381">
        <f t="shared" si="54"/>
        <v>6.7</v>
      </c>
      <c r="BN304">
        <f t="shared" si="55"/>
        <v>12</v>
      </c>
      <c r="BO304">
        <f t="shared" si="56"/>
        <v>10</v>
      </c>
    </row>
    <row r="305" spans="1:67">
      <c r="A305" s="125">
        <f t="shared" si="57"/>
        <v>10</v>
      </c>
      <c r="B305" s="9" t="str">
        <f t="shared" si="58"/>
        <v>-</v>
      </c>
      <c r="C305" s="9" t="str">
        <f t="shared" si="58"/>
        <v>-</v>
      </c>
      <c r="D305" s="9" t="str">
        <f t="shared" si="58"/>
        <v>-</v>
      </c>
      <c r="E305" s="9" t="str">
        <f t="shared" si="58"/>
        <v>-</v>
      </c>
      <c r="F305" s="9" t="str">
        <f t="shared" si="58"/>
        <v>-</v>
      </c>
      <c r="G305" s="9" t="str">
        <f t="shared" si="58"/>
        <v>-</v>
      </c>
      <c r="H305" s="9" t="str">
        <f t="shared" si="58"/>
        <v>-</v>
      </c>
      <c r="I305" s="9" t="str">
        <f t="shared" si="58"/>
        <v>-</v>
      </c>
      <c r="J305" s="9" t="str">
        <f t="shared" si="58"/>
        <v>-</v>
      </c>
      <c r="K305" s="9" t="str">
        <f t="shared" si="58"/>
        <v>-</v>
      </c>
      <c r="L305" s="9">
        <f t="shared" si="58"/>
        <v>7</v>
      </c>
      <c r="M305" s="9" t="str">
        <f t="shared" si="58"/>
        <v>-</v>
      </c>
      <c r="N305" s="9" t="str">
        <f t="shared" si="58"/>
        <v>-</v>
      </c>
      <c r="O305" s="9" t="str">
        <f t="shared" si="58"/>
        <v>-</v>
      </c>
      <c r="P305" s="9" t="str">
        <f t="shared" si="58"/>
        <v>-</v>
      </c>
      <c r="Q305" s="9" t="str">
        <f t="shared" si="58"/>
        <v>-</v>
      </c>
      <c r="R305" s="9" t="str">
        <f t="shared" si="58"/>
        <v>-</v>
      </c>
      <c r="S305" s="9" t="str">
        <f t="shared" si="58"/>
        <v>-</v>
      </c>
      <c r="T305" s="9" t="str">
        <f t="shared" si="58"/>
        <v>-</v>
      </c>
      <c r="U305" s="9" t="str">
        <f t="shared" si="58"/>
        <v>-</v>
      </c>
      <c r="V305" s="9" t="str">
        <f t="shared" si="58"/>
        <v>-</v>
      </c>
      <c r="W305" s="9" t="str">
        <f t="shared" si="49"/>
        <v>-</v>
      </c>
      <c r="X305" s="9" t="str">
        <f t="shared" si="49"/>
        <v>-</v>
      </c>
      <c r="Y305" s="9" t="str">
        <f t="shared" si="49"/>
        <v>-</v>
      </c>
      <c r="Z305" s="9" t="str">
        <f t="shared" si="49"/>
        <v>-</v>
      </c>
      <c r="AA305" s="9" t="str">
        <f t="shared" si="49"/>
        <v>-</v>
      </c>
      <c r="AB305" s="9" t="str">
        <f t="shared" si="49"/>
        <v>-</v>
      </c>
      <c r="AC305" s="9" t="str">
        <f t="shared" si="49"/>
        <v>-</v>
      </c>
      <c r="AD305" s="9" t="str">
        <f t="shared" si="49"/>
        <v>-</v>
      </c>
      <c r="AE305" s="9" t="str">
        <f t="shared" si="49"/>
        <v>-</v>
      </c>
      <c r="AF305" s="9" t="str">
        <f t="shared" si="49"/>
        <v>-</v>
      </c>
      <c r="AG305" s="9" t="str">
        <f t="shared" si="49"/>
        <v>-</v>
      </c>
      <c r="AH305" s="9" t="str">
        <f t="shared" si="49"/>
        <v>-</v>
      </c>
      <c r="AI305" s="9">
        <f t="shared" si="49"/>
        <v>9</v>
      </c>
      <c r="AJ305" s="9" t="str">
        <f t="shared" si="49"/>
        <v>-</v>
      </c>
      <c r="AK305" s="9">
        <f t="shared" si="49"/>
        <v>6</v>
      </c>
      <c r="AL305" s="9" t="str">
        <f t="shared" si="49"/>
        <v>-</v>
      </c>
      <c r="AM305" s="9" t="str">
        <f t="shared" si="49"/>
        <v>-</v>
      </c>
      <c r="AN305" s="9">
        <f t="shared" si="49"/>
        <v>6</v>
      </c>
      <c r="AO305" s="9" t="str">
        <f t="shared" si="58"/>
        <v>-</v>
      </c>
      <c r="AP305" s="9" t="str">
        <f t="shared" si="58"/>
        <v>-</v>
      </c>
      <c r="AQ305" s="9" t="str">
        <f t="shared" si="58"/>
        <v>-</v>
      </c>
      <c r="AR305" s="9" t="str">
        <f t="shared" si="58"/>
        <v>-</v>
      </c>
      <c r="AS305" s="9" t="str">
        <f t="shared" si="58"/>
        <v>-</v>
      </c>
      <c r="AT305" s="9" t="str">
        <f t="shared" si="58"/>
        <v>-</v>
      </c>
      <c r="AU305" s="9" t="str">
        <f t="shared" si="58"/>
        <v>-</v>
      </c>
      <c r="AV305" s="9" t="str">
        <f t="shared" si="58"/>
        <v>-</v>
      </c>
      <c r="AW305" s="9" t="str">
        <f t="shared" si="58"/>
        <v>-</v>
      </c>
      <c r="AX305" s="9" t="str">
        <f t="shared" si="58"/>
        <v>-</v>
      </c>
      <c r="AY305" s="9" t="str">
        <f t="shared" si="58"/>
        <v>-</v>
      </c>
      <c r="AZ305" s="9" t="str">
        <f t="shared" si="58"/>
        <v>-</v>
      </c>
      <c r="BA305" s="9" t="str">
        <f t="shared" si="58"/>
        <v>-</v>
      </c>
      <c r="BB305" s="9" t="str">
        <f t="shared" si="58"/>
        <v>-</v>
      </c>
      <c r="BC305" s="9">
        <f t="shared" si="58"/>
        <v>8</v>
      </c>
      <c r="BD305" s="9" t="str">
        <f t="shared" si="58"/>
        <v>-</v>
      </c>
      <c r="BE305" s="9" t="str">
        <f t="shared" si="58"/>
        <v>-</v>
      </c>
      <c r="BF305" s="9" t="str">
        <f t="shared" si="58"/>
        <v>-</v>
      </c>
      <c r="BG305" s="9" t="str">
        <f t="shared" si="58"/>
        <v>-</v>
      </c>
      <c r="BH305" s="37">
        <f t="shared" si="50"/>
        <v>5</v>
      </c>
      <c r="BI305" s="114">
        <f t="shared" si="51"/>
        <v>7.2</v>
      </c>
      <c r="BJ305" s="9">
        <f t="shared" si="52"/>
        <v>20</v>
      </c>
      <c r="BL305">
        <f t="shared" si="53"/>
        <v>10</v>
      </c>
      <c r="BM305" s="381">
        <f t="shared" si="54"/>
        <v>7.2</v>
      </c>
      <c r="BN305">
        <f t="shared" si="55"/>
        <v>6</v>
      </c>
      <c r="BO305">
        <f t="shared" si="56"/>
        <v>5</v>
      </c>
    </row>
    <row r="306" spans="1:67">
      <c r="A306" s="125">
        <f t="shared" si="57"/>
        <v>11</v>
      </c>
      <c r="B306" s="9" t="str">
        <f t="shared" si="58"/>
        <v>-</v>
      </c>
      <c r="C306" s="9" t="str">
        <f t="shared" si="58"/>
        <v>-</v>
      </c>
      <c r="D306" s="9" t="str">
        <f t="shared" si="58"/>
        <v>-</v>
      </c>
      <c r="E306" s="9" t="str">
        <f t="shared" si="58"/>
        <v>-</v>
      </c>
      <c r="F306" s="9" t="str">
        <f t="shared" si="58"/>
        <v>-</v>
      </c>
      <c r="G306" s="9" t="str">
        <f t="shared" si="58"/>
        <v>-</v>
      </c>
      <c r="H306" s="9" t="str">
        <f t="shared" si="58"/>
        <v>-</v>
      </c>
      <c r="I306" s="9" t="str">
        <f t="shared" si="58"/>
        <v>-</v>
      </c>
      <c r="J306" s="9" t="str">
        <f t="shared" si="58"/>
        <v>-</v>
      </c>
      <c r="K306" s="9" t="str">
        <f t="shared" si="58"/>
        <v>-</v>
      </c>
      <c r="L306" s="9">
        <f t="shared" si="58"/>
        <v>6</v>
      </c>
      <c r="M306" s="9" t="str">
        <f t="shared" si="58"/>
        <v>-</v>
      </c>
      <c r="N306" s="9" t="str">
        <f t="shared" si="58"/>
        <v>-</v>
      </c>
      <c r="O306" s="9" t="str">
        <f t="shared" si="58"/>
        <v>-</v>
      </c>
      <c r="P306" s="9" t="str">
        <f t="shared" si="58"/>
        <v>-</v>
      </c>
      <c r="Q306" s="9" t="str">
        <f t="shared" si="58"/>
        <v>-</v>
      </c>
      <c r="R306" s="9" t="str">
        <f t="shared" si="58"/>
        <v>-</v>
      </c>
      <c r="S306" s="9" t="str">
        <f t="shared" si="58"/>
        <v>-</v>
      </c>
      <c r="T306" s="9" t="str">
        <f t="shared" si="58"/>
        <v>-</v>
      </c>
      <c r="U306" s="9" t="str">
        <f t="shared" si="58"/>
        <v>-</v>
      </c>
      <c r="V306" s="9" t="str">
        <f t="shared" si="58"/>
        <v>-</v>
      </c>
      <c r="W306" s="9" t="str">
        <f t="shared" si="49"/>
        <v>-</v>
      </c>
      <c r="X306" s="9" t="str">
        <f t="shared" si="49"/>
        <v>-</v>
      </c>
      <c r="Y306" s="9" t="str">
        <f t="shared" si="49"/>
        <v>-</v>
      </c>
      <c r="Z306" s="9" t="str">
        <f t="shared" si="49"/>
        <v>-</v>
      </c>
      <c r="AA306" s="9" t="str">
        <f t="shared" si="49"/>
        <v>-</v>
      </c>
      <c r="AB306" s="9" t="str">
        <f t="shared" si="49"/>
        <v>-</v>
      </c>
      <c r="AC306" s="9" t="str">
        <f t="shared" si="49"/>
        <v>-</v>
      </c>
      <c r="AD306" s="9" t="str">
        <f t="shared" si="49"/>
        <v>-</v>
      </c>
      <c r="AE306" s="9" t="str">
        <f t="shared" si="49"/>
        <v>-</v>
      </c>
      <c r="AF306" s="9" t="str">
        <f t="shared" si="49"/>
        <v>-</v>
      </c>
      <c r="AG306" s="9" t="str">
        <f t="shared" si="49"/>
        <v>-</v>
      </c>
      <c r="AH306" s="9" t="str">
        <f t="shared" si="49"/>
        <v>-</v>
      </c>
      <c r="AI306" s="9" t="str">
        <f t="shared" si="49"/>
        <v>-</v>
      </c>
      <c r="AJ306" s="9" t="str">
        <f t="shared" si="49"/>
        <v>-</v>
      </c>
      <c r="AK306" s="9">
        <f t="shared" si="49"/>
        <v>6</v>
      </c>
      <c r="AL306" s="9">
        <f t="shared" si="49"/>
        <v>9</v>
      </c>
      <c r="AM306" s="9" t="str">
        <f t="shared" si="49"/>
        <v>-</v>
      </c>
      <c r="AN306" s="9">
        <f t="shared" si="49"/>
        <v>9</v>
      </c>
      <c r="AO306" s="9" t="str">
        <f t="shared" si="58"/>
        <v>-</v>
      </c>
      <c r="AP306" s="9" t="str">
        <f t="shared" si="58"/>
        <v>-</v>
      </c>
      <c r="AQ306" s="9" t="str">
        <f t="shared" si="58"/>
        <v>-</v>
      </c>
      <c r="AR306" s="9" t="str">
        <f t="shared" si="58"/>
        <v>-</v>
      </c>
      <c r="AS306" s="9" t="str">
        <f t="shared" si="58"/>
        <v>-</v>
      </c>
      <c r="AT306" s="9" t="str">
        <f t="shared" si="58"/>
        <v>-</v>
      </c>
      <c r="AU306" s="9" t="str">
        <f t="shared" si="58"/>
        <v>-</v>
      </c>
      <c r="AV306" s="9" t="str">
        <f t="shared" si="58"/>
        <v>-</v>
      </c>
      <c r="AW306" s="9" t="str">
        <f t="shared" si="58"/>
        <v>-</v>
      </c>
      <c r="AX306" s="9" t="str">
        <f t="shared" si="58"/>
        <v>-</v>
      </c>
      <c r="AY306" s="9" t="str">
        <f t="shared" si="58"/>
        <v>-</v>
      </c>
      <c r="AZ306" s="9" t="str">
        <f t="shared" si="58"/>
        <v>-</v>
      </c>
      <c r="BA306" s="9" t="str">
        <f t="shared" si="58"/>
        <v>-</v>
      </c>
      <c r="BB306" s="9" t="str">
        <f t="shared" si="58"/>
        <v>-</v>
      </c>
      <c r="BC306" s="9">
        <f t="shared" si="58"/>
        <v>8</v>
      </c>
      <c r="BD306" s="9" t="str">
        <f t="shared" si="58"/>
        <v>-</v>
      </c>
      <c r="BE306" s="9" t="str">
        <f t="shared" si="58"/>
        <v>-</v>
      </c>
      <c r="BF306" s="9" t="str">
        <f t="shared" si="58"/>
        <v>-</v>
      </c>
      <c r="BG306" s="9" t="str">
        <f t="shared" si="58"/>
        <v>-</v>
      </c>
      <c r="BH306" s="37">
        <f t="shared" si="50"/>
        <v>5</v>
      </c>
      <c r="BI306" s="114">
        <f t="shared" si="51"/>
        <v>7.6</v>
      </c>
      <c r="BJ306" s="9">
        <f t="shared" si="52"/>
        <v>15</v>
      </c>
      <c r="BL306">
        <f t="shared" si="53"/>
        <v>11</v>
      </c>
      <c r="BM306" s="381">
        <f t="shared" si="54"/>
        <v>7.6</v>
      </c>
      <c r="BN306">
        <f t="shared" si="55"/>
        <v>5</v>
      </c>
      <c r="BO306">
        <f t="shared" si="56"/>
        <v>5</v>
      </c>
    </row>
    <row r="307" spans="1:67">
      <c r="A307" s="125">
        <f t="shared" si="57"/>
        <v>12</v>
      </c>
      <c r="B307" s="9" t="str">
        <f t="shared" si="58"/>
        <v>-</v>
      </c>
      <c r="C307" s="9" t="str">
        <f t="shared" si="58"/>
        <v>-</v>
      </c>
      <c r="D307" s="9" t="str">
        <f t="shared" si="58"/>
        <v>-</v>
      </c>
      <c r="E307" s="9" t="str">
        <f t="shared" si="58"/>
        <v>-</v>
      </c>
      <c r="F307" s="9" t="str">
        <f t="shared" si="58"/>
        <v>-</v>
      </c>
      <c r="G307" s="9" t="str">
        <f t="shared" si="58"/>
        <v>-</v>
      </c>
      <c r="H307" s="9" t="str">
        <f t="shared" si="58"/>
        <v>-</v>
      </c>
      <c r="I307" s="9" t="str">
        <f t="shared" si="58"/>
        <v>-</v>
      </c>
      <c r="J307" s="9" t="str">
        <f t="shared" si="58"/>
        <v>-</v>
      </c>
      <c r="K307" s="9" t="str">
        <f t="shared" si="58"/>
        <v>-</v>
      </c>
      <c r="L307" s="9">
        <f t="shared" si="58"/>
        <v>9</v>
      </c>
      <c r="M307" s="9" t="str">
        <f t="shared" si="58"/>
        <v>-</v>
      </c>
      <c r="N307" s="9" t="str">
        <f t="shared" si="58"/>
        <v>-</v>
      </c>
      <c r="O307" s="9">
        <f t="shared" si="58"/>
        <v>9</v>
      </c>
      <c r="P307" s="9" t="str">
        <f t="shared" si="58"/>
        <v>-</v>
      </c>
      <c r="Q307" s="9" t="str">
        <f t="shared" si="58"/>
        <v>-</v>
      </c>
      <c r="R307" s="9" t="str">
        <f t="shared" si="58"/>
        <v>-</v>
      </c>
      <c r="S307" s="9" t="str">
        <f t="shared" si="58"/>
        <v>-</v>
      </c>
      <c r="T307" s="9" t="str">
        <f t="shared" si="58"/>
        <v>-</v>
      </c>
      <c r="U307" s="9" t="str">
        <f t="shared" si="58"/>
        <v>-</v>
      </c>
      <c r="V307" s="9" t="str">
        <f t="shared" si="58"/>
        <v>-</v>
      </c>
      <c r="W307" s="9" t="str">
        <f t="shared" si="49"/>
        <v>-</v>
      </c>
      <c r="X307" s="9" t="str">
        <f t="shared" si="49"/>
        <v>-</v>
      </c>
      <c r="Y307" s="9" t="str">
        <f t="shared" si="49"/>
        <v>-</v>
      </c>
      <c r="Z307" s="9">
        <f t="shared" si="49"/>
        <v>10</v>
      </c>
      <c r="AA307" s="9" t="str">
        <f t="shared" si="49"/>
        <v>-</v>
      </c>
      <c r="AB307" s="9" t="str">
        <f t="shared" si="49"/>
        <v>-</v>
      </c>
      <c r="AC307" s="9" t="str">
        <f t="shared" si="49"/>
        <v>-</v>
      </c>
      <c r="AD307" s="9" t="str">
        <f t="shared" si="49"/>
        <v>-</v>
      </c>
      <c r="AE307" s="9" t="str">
        <f t="shared" si="49"/>
        <v>-</v>
      </c>
      <c r="AF307" s="9" t="str">
        <f t="shared" si="49"/>
        <v>-</v>
      </c>
      <c r="AG307" s="9">
        <f t="shared" si="49"/>
        <v>9</v>
      </c>
      <c r="AH307" s="9" t="str">
        <f t="shared" si="49"/>
        <v>-</v>
      </c>
      <c r="AI307" s="9">
        <f t="shared" si="49"/>
        <v>11</v>
      </c>
      <c r="AJ307" s="9" t="str">
        <f t="shared" si="49"/>
        <v>-</v>
      </c>
      <c r="AK307" s="9">
        <f t="shared" si="49"/>
        <v>7</v>
      </c>
      <c r="AL307" s="9" t="str">
        <f t="shared" si="49"/>
        <v>-</v>
      </c>
      <c r="AM307" s="9" t="str">
        <f t="shared" si="49"/>
        <v>-</v>
      </c>
      <c r="AN307" s="9">
        <f t="shared" si="49"/>
        <v>9</v>
      </c>
      <c r="AO307" s="9" t="str">
        <f t="shared" si="58"/>
        <v>-</v>
      </c>
      <c r="AP307" s="9" t="str">
        <f t="shared" si="58"/>
        <v>-</v>
      </c>
      <c r="AQ307" s="9" t="str">
        <f t="shared" si="58"/>
        <v>-</v>
      </c>
      <c r="AR307" s="9" t="str">
        <f t="shared" si="58"/>
        <v>-</v>
      </c>
      <c r="AS307" s="9" t="str">
        <f t="shared" si="58"/>
        <v>-</v>
      </c>
      <c r="AT307" s="9" t="str">
        <f t="shared" si="58"/>
        <v>-</v>
      </c>
      <c r="AU307" s="9" t="str">
        <f t="shared" si="58"/>
        <v>-</v>
      </c>
      <c r="AV307" s="9" t="str">
        <f t="shared" si="58"/>
        <v>-</v>
      </c>
      <c r="AW307" s="9" t="str">
        <f t="shared" si="58"/>
        <v>-</v>
      </c>
      <c r="AX307" s="9" t="str">
        <f t="shared" si="58"/>
        <v>-</v>
      </c>
      <c r="AY307" s="9" t="str">
        <f t="shared" si="58"/>
        <v>-</v>
      </c>
      <c r="AZ307" s="9" t="str">
        <f t="shared" si="58"/>
        <v>-</v>
      </c>
      <c r="BA307" s="9" t="str">
        <f t="shared" si="58"/>
        <v>-</v>
      </c>
      <c r="BB307" s="9" t="str">
        <f t="shared" si="58"/>
        <v>-</v>
      </c>
      <c r="BC307" s="9">
        <f t="shared" si="58"/>
        <v>8</v>
      </c>
      <c r="BD307" s="9" t="str">
        <f t="shared" si="58"/>
        <v>-</v>
      </c>
      <c r="BE307" s="9" t="str">
        <f t="shared" si="58"/>
        <v>-</v>
      </c>
      <c r="BF307" s="9" t="str">
        <f t="shared" si="58"/>
        <v>-</v>
      </c>
      <c r="BG307" s="9" t="str">
        <f t="shared" si="58"/>
        <v>-</v>
      </c>
      <c r="BH307" s="37">
        <f t="shared" si="50"/>
        <v>8</v>
      </c>
      <c r="BI307" s="114">
        <f t="shared" si="51"/>
        <v>9</v>
      </c>
      <c r="BJ307" s="9">
        <f t="shared" si="52"/>
        <v>2</v>
      </c>
      <c r="BL307">
        <f t="shared" si="53"/>
        <v>12</v>
      </c>
      <c r="BM307" s="381">
        <f t="shared" si="54"/>
        <v>9</v>
      </c>
      <c r="BN307">
        <f t="shared" si="55"/>
        <v>9</v>
      </c>
      <c r="BO307">
        <f t="shared" si="56"/>
        <v>8</v>
      </c>
    </row>
    <row r="308" spans="1:67">
      <c r="A308" s="125">
        <f t="shared" si="57"/>
        <v>13</v>
      </c>
      <c r="B308" s="9" t="str">
        <f t="shared" si="58"/>
        <v>-</v>
      </c>
      <c r="C308" s="9" t="str">
        <f t="shared" si="58"/>
        <v>-</v>
      </c>
      <c r="D308" s="9" t="str">
        <f t="shared" si="58"/>
        <v>-</v>
      </c>
      <c r="E308" s="9" t="str">
        <f t="shared" si="58"/>
        <v>-</v>
      </c>
      <c r="F308" s="9" t="str">
        <f t="shared" si="58"/>
        <v>-</v>
      </c>
      <c r="G308" s="9" t="str">
        <f t="shared" si="58"/>
        <v>-</v>
      </c>
      <c r="H308" s="9" t="str">
        <f t="shared" si="58"/>
        <v>-</v>
      </c>
      <c r="I308" s="9" t="str">
        <f t="shared" si="58"/>
        <v>-</v>
      </c>
      <c r="J308" s="9" t="str">
        <f t="shared" si="58"/>
        <v>-</v>
      </c>
      <c r="K308" s="9" t="str">
        <f t="shared" si="58"/>
        <v>-</v>
      </c>
      <c r="L308" s="9" t="str">
        <f t="shared" si="58"/>
        <v>-</v>
      </c>
      <c r="M308" s="9" t="str">
        <f t="shared" si="58"/>
        <v>-</v>
      </c>
      <c r="N308" s="9" t="str">
        <f t="shared" si="58"/>
        <v>-</v>
      </c>
      <c r="O308" s="9">
        <f t="shared" si="58"/>
        <v>5</v>
      </c>
      <c r="P308" s="9" t="str">
        <f t="shared" si="58"/>
        <v>-</v>
      </c>
      <c r="Q308" s="9" t="str">
        <f t="shared" si="58"/>
        <v>-</v>
      </c>
      <c r="R308" s="9" t="str">
        <f t="shared" si="58"/>
        <v>-</v>
      </c>
      <c r="S308" s="9" t="str">
        <f t="shared" si="58"/>
        <v>-</v>
      </c>
      <c r="T308" s="9" t="str">
        <f t="shared" si="58"/>
        <v>-</v>
      </c>
      <c r="U308" s="9">
        <f t="shared" si="58"/>
        <v>4</v>
      </c>
      <c r="V308" s="9">
        <f t="shared" si="58"/>
        <v>4</v>
      </c>
      <c r="W308" s="9" t="str">
        <f t="shared" si="49"/>
        <v>-</v>
      </c>
      <c r="X308" s="9" t="str">
        <f t="shared" si="49"/>
        <v>-</v>
      </c>
      <c r="Y308" s="9" t="str">
        <f t="shared" si="49"/>
        <v>-</v>
      </c>
      <c r="Z308" s="9">
        <f t="shared" si="49"/>
        <v>8</v>
      </c>
      <c r="AA308" s="9" t="str">
        <f t="shared" si="49"/>
        <v>-</v>
      </c>
      <c r="AB308" s="9" t="str">
        <f t="shared" si="49"/>
        <v>-</v>
      </c>
      <c r="AC308" s="9" t="str">
        <f t="shared" si="49"/>
        <v>-</v>
      </c>
      <c r="AD308" s="9" t="str">
        <f t="shared" si="49"/>
        <v>-</v>
      </c>
      <c r="AE308" s="9" t="str">
        <f t="shared" si="49"/>
        <v>-</v>
      </c>
      <c r="AF308" s="9" t="str">
        <f t="shared" si="49"/>
        <v>-</v>
      </c>
      <c r="AG308" s="9" t="str">
        <f t="shared" si="49"/>
        <v>-</v>
      </c>
      <c r="AH308" s="9" t="str">
        <f t="shared" si="49"/>
        <v>-</v>
      </c>
      <c r="AI308" s="9" t="str">
        <f t="shared" si="49"/>
        <v>-</v>
      </c>
      <c r="AJ308" s="9" t="str">
        <f t="shared" si="49"/>
        <v>-</v>
      </c>
      <c r="AK308" s="9">
        <f t="shared" si="49"/>
        <v>6</v>
      </c>
      <c r="AL308" s="9" t="str">
        <f t="shared" si="49"/>
        <v>-</v>
      </c>
      <c r="AM308" s="9" t="str">
        <f t="shared" si="49"/>
        <v>-</v>
      </c>
      <c r="AN308" s="9" t="str">
        <f t="shared" si="49"/>
        <v>-</v>
      </c>
      <c r="AO308" s="9" t="str">
        <f t="shared" si="58"/>
        <v>-</v>
      </c>
      <c r="AP308" s="9" t="str">
        <f t="shared" si="58"/>
        <v>-</v>
      </c>
      <c r="AQ308" s="9" t="str">
        <f t="shared" si="58"/>
        <v>-</v>
      </c>
      <c r="AR308" s="9" t="str">
        <f t="shared" si="58"/>
        <v>-</v>
      </c>
      <c r="AS308" s="9" t="str">
        <f t="shared" si="58"/>
        <v>-</v>
      </c>
      <c r="AT308" s="9" t="str">
        <f t="shared" si="58"/>
        <v>-</v>
      </c>
      <c r="AU308" s="9" t="str">
        <f t="shared" si="58"/>
        <v>-</v>
      </c>
      <c r="AV308" s="9" t="str">
        <f t="shared" si="58"/>
        <v>-</v>
      </c>
      <c r="AW308" s="9" t="str">
        <f t="shared" si="58"/>
        <v>-</v>
      </c>
      <c r="AX308" s="9" t="str">
        <f t="shared" ref="AX308:BG308" si="59">IF(AND(AX$98="ДА",AX211="-"),AX15,"-")</f>
        <v>-</v>
      </c>
      <c r="AY308" s="9" t="str">
        <f t="shared" si="59"/>
        <v>-</v>
      </c>
      <c r="AZ308" s="9" t="str">
        <f t="shared" si="59"/>
        <v>-</v>
      </c>
      <c r="BA308" s="9" t="str">
        <f t="shared" si="59"/>
        <v>-</v>
      </c>
      <c r="BB308" s="9" t="str">
        <f t="shared" si="59"/>
        <v>-</v>
      </c>
      <c r="BC308" s="9">
        <f t="shared" si="59"/>
        <v>7</v>
      </c>
      <c r="BD308" s="9" t="str">
        <f t="shared" si="59"/>
        <v>-</v>
      </c>
      <c r="BE308" s="9" t="str">
        <f t="shared" si="59"/>
        <v>-</v>
      </c>
      <c r="BF308" s="9" t="str">
        <f t="shared" si="59"/>
        <v>-</v>
      </c>
      <c r="BG308" s="9" t="str">
        <f t="shared" si="59"/>
        <v>-</v>
      </c>
      <c r="BH308" s="37">
        <f t="shared" si="50"/>
        <v>6</v>
      </c>
      <c r="BI308" s="114">
        <f t="shared" si="51"/>
        <v>5.666666666666667</v>
      </c>
      <c r="BJ308" s="9">
        <f t="shared" si="52"/>
        <v>47</v>
      </c>
      <c r="BL308">
        <f t="shared" si="53"/>
        <v>13</v>
      </c>
      <c r="BM308" s="381">
        <f t="shared" si="54"/>
        <v>5.666666666666667</v>
      </c>
      <c r="BN308">
        <f t="shared" si="55"/>
        <v>6</v>
      </c>
      <c r="BO308">
        <f t="shared" si="56"/>
        <v>6</v>
      </c>
    </row>
    <row r="309" spans="1:67">
      <c r="A309" s="125">
        <f t="shared" si="57"/>
        <v>14</v>
      </c>
      <c r="B309" s="9" t="str">
        <f t="shared" ref="B309:BG315" si="60">IF(AND(B$98="ДА",B212="-"),B16,"-")</f>
        <v>-</v>
      </c>
      <c r="C309" s="9" t="str">
        <f t="shared" si="60"/>
        <v>-</v>
      </c>
      <c r="D309" s="9" t="str">
        <f t="shared" si="60"/>
        <v>-</v>
      </c>
      <c r="E309" s="9" t="str">
        <f t="shared" si="60"/>
        <v>-</v>
      </c>
      <c r="F309" s="9" t="str">
        <f t="shared" si="60"/>
        <v>-</v>
      </c>
      <c r="G309" s="9" t="str">
        <f t="shared" si="60"/>
        <v>-</v>
      </c>
      <c r="H309" s="9" t="str">
        <f t="shared" si="60"/>
        <v>-</v>
      </c>
      <c r="I309" s="9" t="str">
        <f t="shared" si="60"/>
        <v>-</v>
      </c>
      <c r="J309" s="9" t="str">
        <f t="shared" si="60"/>
        <v>-</v>
      </c>
      <c r="K309" s="9" t="str">
        <f t="shared" si="60"/>
        <v>-</v>
      </c>
      <c r="L309" s="9" t="str">
        <f t="shared" si="60"/>
        <v>-</v>
      </c>
      <c r="M309" s="9" t="str">
        <f t="shared" si="60"/>
        <v>-</v>
      </c>
      <c r="N309" s="9" t="str">
        <f t="shared" si="60"/>
        <v>-</v>
      </c>
      <c r="O309" s="9" t="str">
        <f t="shared" si="60"/>
        <v>-</v>
      </c>
      <c r="P309" s="9" t="str">
        <f t="shared" si="60"/>
        <v>-</v>
      </c>
      <c r="Q309" s="9" t="str">
        <f t="shared" si="60"/>
        <v>-</v>
      </c>
      <c r="R309" s="9" t="str">
        <f t="shared" si="60"/>
        <v>-</v>
      </c>
      <c r="S309" s="9" t="str">
        <f t="shared" si="60"/>
        <v>-</v>
      </c>
      <c r="T309" s="9" t="str">
        <f t="shared" si="60"/>
        <v>-</v>
      </c>
      <c r="U309" s="9" t="str">
        <f t="shared" si="60"/>
        <v>-</v>
      </c>
      <c r="V309" s="9" t="str">
        <f t="shared" si="60"/>
        <v>-</v>
      </c>
      <c r="W309" s="9" t="str">
        <f t="shared" si="49"/>
        <v>-</v>
      </c>
      <c r="X309" s="9" t="str">
        <f t="shared" si="49"/>
        <v>-</v>
      </c>
      <c r="Y309" s="9" t="str">
        <f t="shared" si="49"/>
        <v>-</v>
      </c>
      <c r="Z309" s="9" t="str">
        <f t="shared" si="49"/>
        <v>-</v>
      </c>
      <c r="AA309" s="9" t="str">
        <f t="shared" si="49"/>
        <v>-</v>
      </c>
      <c r="AB309" s="9" t="str">
        <f t="shared" si="49"/>
        <v>-</v>
      </c>
      <c r="AC309" s="9" t="str">
        <f t="shared" si="49"/>
        <v>-</v>
      </c>
      <c r="AD309" s="9" t="str">
        <f t="shared" si="49"/>
        <v>-</v>
      </c>
      <c r="AE309" s="9" t="str">
        <f t="shared" si="49"/>
        <v>-</v>
      </c>
      <c r="AF309" s="9" t="str">
        <f t="shared" si="49"/>
        <v>-</v>
      </c>
      <c r="AG309" s="9" t="str">
        <f t="shared" si="49"/>
        <v>-</v>
      </c>
      <c r="AH309" s="9" t="str">
        <f t="shared" si="49"/>
        <v>-</v>
      </c>
      <c r="AI309" s="9" t="str">
        <f t="shared" si="49"/>
        <v>-</v>
      </c>
      <c r="AJ309" s="9" t="str">
        <f t="shared" si="49"/>
        <v>-</v>
      </c>
      <c r="AK309" s="9" t="str">
        <f t="shared" si="49"/>
        <v>-</v>
      </c>
      <c r="AL309" s="9" t="str">
        <f t="shared" si="49"/>
        <v>-</v>
      </c>
      <c r="AM309" s="9" t="str">
        <f t="shared" si="49"/>
        <v>-</v>
      </c>
      <c r="AN309" s="9" t="str">
        <f t="shared" si="49"/>
        <v>-</v>
      </c>
      <c r="AO309" s="9" t="str">
        <f t="shared" si="60"/>
        <v>-</v>
      </c>
      <c r="AP309" s="9" t="str">
        <f t="shared" si="60"/>
        <v>-</v>
      </c>
      <c r="AQ309" s="9" t="str">
        <f t="shared" si="60"/>
        <v>-</v>
      </c>
      <c r="AR309" s="9" t="str">
        <f t="shared" si="60"/>
        <v>-</v>
      </c>
      <c r="AS309" s="9" t="str">
        <f t="shared" si="60"/>
        <v>-</v>
      </c>
      <c r="AT309" s="9" t="str">
        <f t="shared" si="60"/>
        <v>-</v>
      </c>
      <c r="AU309" s="9" t="str">
        <f t="shared" si="60"/>
        <v>-</v>
      </c>
      <c r="AV309" s="9" t="str">
        <f t="shared" si="60"/>
        <v>-</v>
      </c>
      <c r="AW309" s="9" t="str">
        <f t="shared" si="60"/>
        <v>-</v>
      </c>
      <c r="AX309" s="9" t="str">
        <f t="shared" si="60"/>
        <v>-</v>
      </c>
      <c r="AY309" s="9" t="str">
        <f t="shared" si="60"/>
        <v>-</v>
      </c>
      <c r="AZ309" s="9" t="str">
        <f t="shared" si="60"/>
        <v>-</v>
      </c>
      <c r="BA309" s="9" t="str">
        <f t="shared" si="60"/>
        <v>-</v>
      </c>
      <c r="BB309" s="9" t="str">
        <f t="shared" si="60"/>
        <v>-</v>
      </c>
      <c r="BC309" s="9" t="str">
        <f t="shared" si="60"/>
        <v>-</v>
      </c>
      <c r="BD309" s="9" t="str">
        <f t="shared" si="60"/>
        <v>-</v>
      </c>
      <c r="BE309" s="9" t="str">
        <f t="shared" si="60"/>
        <v>-</v>
      </c>
      <c r="BF309" s="9" t="str">
        <f t="shared" si="60"/>
        <v>-</v>
      </c>
      <c r="BG309" s="9" t="str">
        <f t="shared" si="60"/>
        <v>-</v>
      </c>
      <c r="BH309" s="37">
        <f t="shared" si="50"/>
        <v>0</v>
      </c>
      <c r="BI309" s="114" t="str">
        <f t="shared" si="51"/>
        <v>-</v>
      </c>
      <c r="BJ309" s="9" t="str">
        <f t="shared" si="52"/>
        <v>-</v>
      </c>
      <c r="BL309">
        <f t="shared" si="53"/>
        <v>14</v>
      </c>
      <c r="BM309" s="381" t="str">
        <f t="shared" si="54"/>
        <v>-</v>
      </c>
      <c r="BN309">
        <f t="shared" si="55"/>
        <v>0</v>
      </c>
      <c r="BO309">
        <f t="shared" si="56"/>
        <v>0</v>
      </c>
    </row>
    <row r="310" spans="1:67">
      <c r="A310" s="125">
        <f t="shared" si="57"/>
        <v>15</v>
      </c>
      <c r="B310" s="9" t="str">
        <f t="shared" si="60"/>
        <v>-</v>
      </c>
      <c r="C310" s="9" t="str">
        <f t="shared" si="60"/>
        <v>-</v>
      </c>
      <c r="D310" s="9" t="str">
        <f t="shared" si="60"/>
        <v>-</v>
      </c>
      <c r="E310" s="9" t="str">
        <f t="shared" si="60"/>
        <v>-</v>
      </c>
      <c r="F310" s="9" t="str">
        <f t="shared" si="60"/>
        <v>-</v>
      </c>
      <c r="G310" s="9" t="str">
        <f t="shared" si="60"/>
        <v>-</v>
      </c>
      <c r="H310" s="9" t="str">
        <f t="shared" si="60"/>
        <v>-</v>
      </c>
      <c r="I310" s="9" t="str">
        <f t="shared" si="60"/>
        <v>-</v>
      </c>
      <c r="J310" s="9" t="str">
        <f t="shared" si="60"/>
        <v>-</v>
      </c>
      <c r="K310" s="9" t="str">
        <f t="shared" si="60"/>
        <v>-</v>
      </c>
      <c r="L310" s="9" t="str">
        <f t="shared" si="60"/>
        <v>-</v>
      </c>
      <c r="M310" s="9" t="str">
        <f t="shared" si="60"/>
        <v>-</v>
      </c>
      <c r="N310" s="9" t="str">
        <f t="shared" si="60"/>
        <v>-</v>
      </c>
      <c r="O310" s="9">
        <f t="shared" si="60"/>
        <v>7</v>
      </c>
      <c r="P310" s="9" t="str">
        <f t="shared" si="60"/>
        <v>-</v>
      </c>
      <c r="Q310" s="9" t="str">
        <f t="shared" si="60"/>
        <v>-</v>
      </c>
      <c r="R310" s="9" t="str">
        <f t="shared" si="60"/>
        <v>-</v>
      </c>
      <c r="S310" s="9" t="str">
        <f t="shared" si="60"/>
        <v>-</v>
      </c>
      <c r="T310" s="9" t="str">
        <f t="shared" si="60"/>
        <v>-</v>
      </c>
      <c r="U310" s="9" t="str">
        <f t="shared" si="60"/>
        <v>-</v>
      </c>
      <c r="V310" s="9" t="str">
        <f t="shared" si="60"/>
        <v>-</v>
      </c>
      <c r="W310" s="9" t="str">
        <f t="shared" si="49"/>
        <v>-</v>
      </c>
      <c r="X310" s="9" t="str">
        <f t="shared" si="49"/>
        <v>-</v>
      </c>
      <c r="Y310" s="9" t="str">
        <f t="shared" si="49"/>
        <v>-</v>
      </c>
      <c r="Z310" s="9">
        <f t="shared" ref="Z310:AN310" si="61">IF(AND(Z$98="ДА",Z213="-"),Z17,"-")</f>
        <v>9</v>
      </c>
      <c r="AA310" s="9" t="str">
        <f t="shared" si="61"/>
        <v>-</v>
      </c>
      <c r="AB310" s="9" t="str">
        <f t="shared" si="61"/>
        <v>-</v>
      </c>
      <c r="AC310" s="9" t="str">
        <f t="shared" si="61"/>
        <v>-</v>
      </c>
      <c r="AD310" s="9" t="str">
        <f t="shared" si="61"/>
        <v>-</v>
      </c>
      <c r="AE310" s="9" t="str">
        <f t="shared" si="61"/>
        <v>-</v>
      </c>
      <c r="AF310" s="9" t="str">
        <f t="shared" si="61"/>
        <v>-</v>
      </c>
      <c r="AG310" s="9">
        <f t="shared" si="61"/>
        <v>9</v>
      </c>
      <c r="AH310" s="9" t="str">
        <f t="shared" si="61"/>
        <v>-</v>
      </c>
      <c r="AI310" s="9" t="str">
        <f t="shared" si="61"/>
        <v>-</v>
      </c>
      <c r="AJ310" s="9" t="str">
        <f t="shared" si="61"/>
        <v>-</v>
      </c>
      <c r="AK310" s="9">
        <f t="shared" si="61"/>
        <v>7</v>
      </c>
      <c r="AL310" s="9" t="str">
        <f t="shared" si="61"/>
        <v>-</v>
      </c>
      <c r="AM310" s="9" t="str">
        <f t="shared" si="61"/>
        <v>-</v>
      </c>
      <c r="AN310" s="9">
        <f t="shared" si="61"/>
        <v>9</v>
      </c>
      <c r="AO310" s="9" t="str">
        <f t="shared" si="60"/>
        <v>-</v>
      </c>
      <c r="AP310" s="9" t="str">
        <f t="shared" si="60"/>
        <v>-</v>
      </c>
      <c r="AQ310" s="9" t="str">
        <f t="shared" si="60"/>
        <v>-</v>
      </c>
      <c r="AR310" s="9" t="str">
        <f t="shared" si="60"/>
        <v>-</v>
      </c>
      <c r="AS310" s="9" t="str">
        <f t="shared" si="60"/>
        <v>-</v>
      </c>
      <c r="AT310" s="9" t="str">
        <f t="shared" si="60"/>
        <v>-</v>
      </c>
      <c r="AU310" s="9" t="str">
        <f t="shared" si="60"/>
        <v>-</v>
      </c>
      <c r="AV310" s="9" t="str">
        <f t="shared" si="60"/>
        <v>-</v>
      </c>
      <c r="AW310" s="9" t="str">
        <f t="shared" si="60"/>
        <v>-</v>
      </c>
      <c r="AX310" s="9" t="str">
        <f t="shared" si="60"/>
        <v>-</v>
      </c>
      <c r="AY310" s="9" t="str">
        <f t="shared" si="60"/>
        <v>-</v>
      </c>
      <c r="AZ310" s="9" t="str">
        <f t="shared" si="60"/>
        <v>-</v>
      </c>
      <c r="BA310" s="9" t="str">
        <f t="shared" si="60"/>
        <v>-</v>
      </c>
      <c r="BB310" s="9" t="str">
        <f t="shared" si="60"/>
        <v>-</v>
      </c>
      <c r="BC310" s="9">
        <f t="shared" si="60"/>
        <v>8</v>
      </c>
      <c r="BD310" s="9" t="str">
        <f t="shared" si="60"/>
        <v>-</v>
      </c>
      <c r="BE310" s="9" t="str">
        <f t="shared" si="60"/>
        <v>-</v>
      </c>
      <c r="BF310" s="9" t="str">
        <f t="shared" si="60"/>
        <v>-</v>
      </c>
      <c r="BG310" s="9" t="str">
        <f t="shared" si="60"/>
        <v>-</v>
      </c>
      <c r="BH310" s="37">
        <f t="shared" si="50"/>
        <v>6</v>
      </c>
      <c r="BI310" s="114">
        <f t="shared" si="51"/>
        <v>8.1666666666666661</v>
      </c>
      <c r="BJ310" s="9">
        <f t="shared" si="52"/>
        <v>12</v>
      </c>
      <c r="BL310">
        <f t="shared" si="53"/>
        <v>15</v>
      </c>
      <c r="BM310" s="381">
        <f t="shared" si="54"/>
        <v>8.1666666666666661</v>
      </c>
      <c r="BN310">
        <f t="shared" si="55"/>
        <v>6</v>
      </c>
      <c r="BO310">
        <f t="shared" si="56"/>
        <v>6</v>
      </c>
    </row>
    <row r="311" spans="1:67">
      <c r="A311" s="125">
        <f t="shared" si="57"/>
        <v>16</v>
      </c>
      <c r="B311" s="9" t="str">
        <f t="shared" si="60"/>
        <v>-</v>
      </c>
      <c r="C311" s="9" t="str">
        <f t="shared" si="60"/>
        <v>-</v>
      </c>
      <c r="D311" s="9" t="str">
        <f t="shared" si="60"/>
        <v>-</v>
      </c>
      <c r="E311" s="9" t="str">
        <f t="shared" si="60"/>
        <v>-</v>
      </c>
      <c r="F311" s="9" t="str">
        <f t="shared" si="60"/>
        <v>-</v>
      </c>
      <c r="G311" s="9" t="str">
        <f t="shared" si="60"/>
        <v>-</v>
      </c>
      <c r="H311" s="9" t="str">
        <f t="shared" si="60"/>
        <v>-</v>
      </c>
      <c r="I311" s="9" t="str">
        <f t="shared" si="60"/>
        <v>-</v>
      </c>
      <c r="J311" s="9" t="str">
        <f t="shared" si="60"/>
        <v>-</v>
      </c>
      <c r="K311" s="9" t="str">
        <f t="shared" si="60"/>
        <v>-</v>
      </c>
      <c r="L311" s="9" t="str">
        <f t="shared" si="60"/>
        <v>-</v>
      </c>
      <c r="M311" s="9" t="str">
        <f t="shared" si="60"/>
        <v>-</v>
      </c>
      <c r="N311" s="9" t="str">
        <f t="shared" si="60"/>
        <v>-</v>
      </c>
      <c r="O311" s="9" t="str">
        <f t="shared" si="60"/>
        <v>-</v>
      </c>
      <c r="P311" s="9" t="str">
        <f t="shared" si="60"/>
        <v>-</v>
      </c>
      <c r="Q311" s="9" t="str">
        <f t="shared" si="60"/>
        <v>-</v>
      </c>
      <c r="R311" s="9" t="str">
        <f t="shared" si="60"/>
        <v>-</v>
      </c>
      <c r="S311" s="9" t="str">
        <f t="shared" si="60"/>
        <v>-</v>
      </c>
      <c r="T311" s="9" t="str">
        <f t="shared" si="60"/>
        <v>-</v>
      </c>
      <c r="U311" s="9" t="str">
        <f t="shared" si="60"/>
        <v>-</v>
      </c>
      <c r="V311" s="9" t="str">
        <f t="shared" si="60"/>
        <v>-</v>
      </c>
      <c r="W311" s="9" t="str">
        <f t="shared" ref="W311:AN325" si="62">IF(AND(W$98="ДА",W214="-"),W18,"-")</f>
        <v>-</v>
      </c>
      <c r="X311" s="9" t="str">
        <f t="shared" si="62"/>
        <v>-</v>
      </c>
      <c r="Y311" s="9" t="str">
        <f t="shared" si="62"/>
        <v>-</v>
      </c>
      <c r="Z311" s="9">
        <f t="shared" si="62"/>
        <v>8</v>
      </c>
      <c r="AA311" s="9" t="str">
        <f t="shared" si="62"/>
        <v>-</v>
      </c>
      <c r="AB311" s="9" t="str">
        <f t="shared" si="62"/>
        <v>-</v>
      </c>
      <c r="AC311" s="9" t="str">
        <f t="shared" si="62"/>
        <v>-</v>
      </c>
      <c r="AD311" s="9" t="str">
        <f t="shared" si="62"/>
        <v>-</v>
      </c>
      <c r="AE311" s="9" t="str">
        <f t="shared" si="62"/>
        <v>-</v>
      </c>
      <c r="AF311" s="9" t="str">
        <f t="shared" si="62"/>
        <v>-</v>
      </c>
      <c r="AG311" s="9" t="str">
        <f t="shared" si="62"/>
        <v>-</v>
      </c>
      <c r="AH311" s="9" t="str">
        <f t="shared" si="62"/>
        <v>-</v>
      </c>
      <c r="AI311" s="9" t="str">
        <f t="shared" si="62"/>
        <v>-</v>
      </c>
      <c r="AJ311" s="9" t="str">
        <f t="shared" si="62"/>
        <v>-</v>
      </c>
      <c r="AK311" s="9">
        <f t="shared" si="62"/>
        <v>6</v>
      </c>
      <c r="AL311" s="9">
        <f t="shared" si="62"/>
        <v>7</v>
      </c>
      <c r="AM311" s="9" t="str">
        <f t="shared" si="62"/>
        <v>-</v>
      </c>
      <c r="AN311" s="9" t="str">
        <f t="shared" si="62"/>
        <v>-</v>
      </c>
      <c r="AO311" s="9" t="str">
        <f t="shared" si="60"/>
        <v>-</v>
      </c>
      <c r="AP311" s="9" t="str">
        <f t="shared" si="60"/>
        <v>-</v>
      </c>
      <c r="AQ311" s="9" t="str">
        <f t="shared" si="60"/>
        <v>-</v>
      </c>
      <c r="AR311" s="9" t="str">
        <f t="shared" si="60"/>
        <v>-</v>
      </c>
      <c r="AS311" s="9" t="str">
        <f t="shared" si="60"/>
        <v>-</v>
      </c>
      <c r="AT311" s="9" t="str">
        <f t="shared" si="60"/>
        <v>-</v>
      </c>
      <c r="AU311" s="9" t="str">
        <f t="shared" si="60"/>
        <v>-</v>
      </c>
      <c r="AV311" s="9" t="str">
        <f t="shared" si="60"/>
        <v>-</v>
      </c>
      <c r="AW311" s="9" t="str">
        <f t="shared" si="60"/>
        <v>-</v>
      </c>
      <c r="AX311" s="9" t="str">
        <f t="shared" si="60"/>
        <v>-</v>
      </c>
      <c r="AY311" s="9" t="str">
        <f t="shared" si="60"/>
        <v>-</v>
      </c>
      <c r="AZ311" s="9" t="str">
        <f t="shared" si="60"/>
        <v>-</v>
      </c>
      <c r="BA311" s="9" t="str">
        <f t="shared" si="60"/>
        <v>-</v>
      </c>
      <c r="BB311" s="9" t="str">
        <f t="shared" si="60"/>
        <v>-</v>
      </c>
      <c r="BC311" s="9">
        <f t="shared" si="60"/>
        <v>6</v>
      </c>
      <c r="BD311" s="9" t="str">
        <f t="shared" si="60"/>
        <v>-</v>
      </c>
      <c r="BE311" s="9" t="str">
        <f t="shared" si="60"/>
        <v>-</v>
      </c>
      <c r="BF311" s="9" t="str">
        <f t="shared" si="60"/>
        <v>-</v>
      </c>
      <c r="BG311" s="9" t="str">
        <f t="shared" si="60"/>
        <v>-</v>
      </c>
      <c r="BH311" s="37">
        <f t="shared" si="50"/>
        <v>4</v>
      </c>
      <c r="BI311" s="114">
        <f t="shared" si="51"/>
        <v>6.75</v>
      </c>
      <c r="BJ311" s="9">
        <f t="shared" si="52"/>
        <v>28</v>
      </c>
      <c r="BL311">
        <f t="shared" si="53"/>
        <v>16</v>
      </c>
      <c r="BM311" s="381">
        <f t="shared" si="54"/>
        <v>6.75</v>
      </c>
      <c r="BN311">
        <f t="shared" si="55"/>
        <v>5</v>
      </c>
      <c r="BO311">
        <f t="shared" si="56"/>
        <v>4</v>
      </c>
    </row>
    <row r="312" spans="1:67">
      <c r="A312" s="125">
        <f t="shared" si="57"/>
        <v>17</v>
      </c>
      <c r="B312" s="9" t="str">
        <f t="shared" si="60"/>
        <v>-</v>
      </c>
      <c r="C312" s="9" t="str">
        <f t="shared" si="60"/>
        <v>-</v>
      </c>
      <c r="D312" s="9" t="str">
        <f t="shared" si="60"/>
        <v>-</v>
      </c>
      <c r="E312" s="9" t="str">
        <f t="shared" si="60"/>
        <v>-</v>
      </c>
      <c r="F312" s="9" t="str">
        <f t="shared" si="60"/>
        <v>-</v>
      </c>
      <c r="G312" s="9" t="str">
        <f t="shared" si="60"/>
        <v>-</v>
      </c>
      <c r="H312" s="9" t="str">
        <f t="shared" si="60"/>
        <v>-</v>
      </c>
      <c r="I312" s="9" t="str">
        <f t="shared" si="60"/>
        <v>-</v>
      </c>
      <c r="J312" s="9" t="str">
        <f t="shared" si="60"/>
        <v>-</v>
      </c>
      <c r="K312" s="9" t="str">
        <f t="shared" si="60"/>
        <v>-</v>
      </c>
      <c r="L312" s="9" t="str">
        <f t="shared" si="60"/>
        <v>-</v>
      </c>
      <c r="M312" s="9" t="str">
        <f t="shared" si="60"/>
        <v>-</v>
      </c>
      <c r="N312" s="9" t="str">
        <f t="shared" si="60"/>
        <v>-</v>
      </c>
      <c r="O312" s="9" t="str">
        <f t="shared" si="60"/>
        <v>-</v>
      </c>
      <c r="P312" s="9" t="str">
        <f t="shared" si="60"/>
        <v>-</v>
      </c>
      <c r="Q312" s="9" t="str">
        <f t="shared" si="60"/>
        <v>-</v>
      </c>
      <c r="R312" s="9" t="str">
        <f t="shared" si="60"/>
        <v>-</v>
      </c>
      <c r="S312" s="9" t="str">
        <f t="shared" si="60"/>
        <v>-</v>
      </c>
      <c r="T312" s="9" t="str">
        <f t="shared" si="60"/>
        <v>-</v>
      </c>
      <c r="U312" s="9">
        <f t="shared" si="60"/>
        <v>5</v>
      </c>
      <c r="V312" s="9">
        <f t="shared" si="60"/>
        <v>4</v>
      </c>
      <c r="W312" s="9" t="str">
        <f t="shared" si="62"/>
        <v>-</v>
      </c>
      <c r="X312" s="9" t="str">
        <f t="shared" si="62"/>
        <v>-</v>
      </c>
      <c r="Y312" s="9" t="str">
        <f t="shared" si="62"/>
        <v>-</v>
      </c>
      <c r="Z312" s="9" t="str">
        <f t="shared" si="62"/>
        <v>-</v>
      </c>
      <c r="AA312" s="9" t="str">
        <f t="shared" si="62"/>
        <v>-</v>
      </c>
      <c r="AB312" s="9" t="str">
        <f t="shared" si="62"/>
        <v>-</v>
      </c>
      <c r="AC312" s="9" t="str">
        <f t="shared" si="62"/>
        <v>-</v>
      </c>
      <c r="AD312" s="9" t="str">
        <f t="shared" si="62"/>
        <v>-</v>
      </c>
      <c r="AE312" s="9" t="str">
        <f t="shared" si="62"/>
        <v>-</v>
      </c>
      <c r="AF312" s="9" t="str">
        <f t="shared" si="62"/>
        <v>-</v>
      </c>
      <c r="AG312" s="9" t="str">
        <f t="shared" si="62"/>
        <v>-</v>
      </c>
      <c r="AH312" s="9" t="str">
        <f t="shared" si="62"/>
        <v>-</v>
      </c>
      <c r="AI312" s="9" t="str">
        <f t="shared" si="62"/>
        <v>-</v>
      </c>
      <c r="AJ312" s="9" t="str">
        <f t="shared" si="62"/>
        <v>-</v>
      </c>
      <c r="AK312" s="9">
        <f t="shared" si="62"/>
        <v>6</v>
      </c>
      <c r="AL312" s="9" t="str">
        <f t="shared" si="62"/>
        <v>-</v>
      </c>
      <c r="AM312" s="9" t="str">
        <f t="shared" si="62"/>
        <v>-</v>
      </c>
      <c r="AN312" s="9" t="str">
        <f t="shared" si="62"/>
        <v>-</v>
      </c>
      <c r="AO312" s="9" t="str">
        <f t="shared" si="60"/>
        <v>-</v>
      </c>
      <c r="AP312" s="9" t="str">
        <f t="shared" si="60"/>
        <v>-</v>
      </c>
      <c r="AQ312" s="9" t="str">
        <f t="shared" si="60"/>
        <v>-</v>
      </c>
      <c r="AR312" s="9" t="str">
        <f t="shared" si="60"/>
        <v>-</v>
      </c>
      <c r="AS312" s="9" t="str">
        <f t="shared" si="60"/>
        <v>-</v>
      </c>
      <c r="AT312" s="9" t="str">
        <f t="shared" si="60"/>
        <v>-</v>
      </c>
      <c r="AU312" s="9" t="str">
        <f t="shared" si="60"/>
        <v>-</v>
      </c>
      <c r="AV312" s="9" t="str">
        <f t="shared" si="60"/>
        <v>-</v>
      </c>
      <c r="AW312" s="9" t="str">
        <f t="shared" si="60"/>
        <v>-</v>
      </c>
      <c r="AX312" s="9" t="str">
        <f t="shared" si="60"/>
        <v>-</v>
      </c>
      <c r="AY312" s="9" t="str">
        <f t="shared" si="60"/>
        <v>-</v>
      </c>
      <c r="AZ312" s="9" t="str">
        <f t="shared" si="60"/>
        <v>-</v>
      </c>
      <c r="BA312" s="9" t="str">
        <f t="shared" si="60"/>
        <v>-</v>
      </c>
      <c r="BB312" s="9" t="str">
        <f t="shared" si="60"/>
        <v>-</v>
      </c>
      <c r="BC312" s="9">
        <f t="shared" si="60"/>
        <v>6</v>
      </c>
      <c r="BD312" s="9" t="str">
        <f t="shared" si="60"/>
        <v>-</v>
      </c>
      <c r="BE312" s="9" t="str">
        <f t="shared" si="60"/>
        <v>-</v>
      </c>
      <c r="BF312" s="9" t="str">
        <f t="shared" si="60"/>
        <v>-</v>
      </c>
      <c r="BG312" s="9" t="str">
        <f t="shared" si="60"/>
        <v>-</v>
      </c>
      <c r="BH312" s="37">
        <f t="shared" si="50"/>
        <v>4</v>
      </c>
      <c r="BI312" s="114">
        <f t="shared" si="51"/>
        <v>5.25</v>
      </c>
      <c r="BJ312" s="9">
        <f t="shared" si="52"/>
        <v>49</v>
      </c>
      <c r="BL312">
        <f t="shared" si="53"/>
        <v>17</v>
      </c>
      <c r="BM312" s="381">
        <f t="shared" si="54"/>
        <v>5.25</v>
      </c>
      <c r="BN312">
        <f t="shared" si="55"/>
        <v>4</v>
      </c>
      <c r="BO312">
        <f t="shared" si="56"/>
        <v>4</v>
      </c>
    </row>
    <row r="313" spans="1:67">
      <c r="A313" s="125">
        <f t="shared" si="57"/>
        <v>18</v>
      </c>
      <c r="B313" s="9" t="str">
        <f t="shared" si="60"/>
        <v>-</v>
      </c>
      <c r="C313" s="9" t="str">
        <f t="shared" si="60"/>
        <v>-</v>
      </c>
      <c r="D313" s="9" t="str">
        <f t="shared" si="60"/>
        <v>-</v>
      </c>
      <c r="E313" s="9" t="str">
        <f t="shared" si="60"/>
        <v>-</v>
      </c>
      <c r="F313" s="9" t="str">
        <f t="shared" si="60"/>
        <v>-</v>
      </c>
      <c r="G313" s="9" t="str">
        <f t="shared" si="60"/>
        <v>-</v>
      </c>
      <c r="H313" s="9" t="str">
        <f t="shared" si="60"/>
        <v>-</v>
      </c>
      <c r="I313" s="9" t="str">
        <f t="shared" si="60"/>
        <v>-</v>
      </c>
      <c r="J313" s="9" t="str">
        <f t="shared" si="60"/>
        <v>-</v>
      </c>
      <c r="K313" s="9" t="str">
        <f t="shared" si="60"/>
        <v>-</v>
      </c>
      <c r="L313" s="9" t="str">
        <f t="shared" si="60"/>
        <v>-</v>
      </c>
      <c r="M313" s="9" t="str">
        <f t="shared" si="60"/>
        <v>-</v>
      </c>
      <c r="N313" s="9" t="str">
        <f t="shared" si="60"/>
        <v>-</v>
      </c>
      <c r="O313" s="9" t="str">
        <f t="shared" si="60"/>
        <v>-</v>
      </c>
      <c r="P313" s="9" t="str">
        <f t="shared" si="60"/>
        <v>-</v>
      </c>
      <c r="Q313" s="9" t="str">
        <f t="shared" si="60"/>
        <v>-</v>
      </c>
      <c r="R313" s="9" t="str">
        <f t="shared" si="60"/>
        <v>-</v>
      </c>
      <c r="S313" s="9" t="str">
        <f t="shared" si="60"/>
        <v>-</v>
      </c>
      <c r="T313" s="9" t="str">
        <f t="shared" si="60"/>
        <v>-</v>
      </c>
      <c r="U313" s="9" t="str">
        <f t="shared" si="60"/>
        <v>-</v>
      </c>
      <c r="V313" s="9" t="str">
        <f t="shared" si="60"/>
        <v>-</v>
      </c>
      <c r="W313" s="9" t="str">
        <f t="shared" si="62"/>
        <v>-</v>
      </c>
      <c r="X313" s="9" t="str">
        <f t="shared" si="62"/>
        <v>-</v>
      </c>
      <c r="Y313" s="9" t="str">
        <f t="shared" si="62"/>
        <v>-</v>
      </c>
      <c r="Z313" s="9">
        <f t="shared" si="62"/>
        <v>8</v>
      </c>
      <c r="AA313" s="9" t="str">
        <f t="shared" si="62"/>
        <v>-</v>
      </c>
      <c r="AB313" s="9" t="str">
        <f t="shared" si="62"/>
        <v>-</v>
      </c>
      <c r="AC313" s="9" t="str">
        <f t="shared" si="62"/>
        <v>-</v>
      </c>
      <c r="AD313" s="9" t="str">
        <f t="shared" si="62"/>
        <v>-</v>
      </c>
      <c r="AE313" s="9" t="str">
        <f t="shared" si="62"/>
        <v>-</v>
      </c>
      <c r="AF313" s="9" t="str">
        <f t="shared" si="62"/>
        <v>-</v>
      </c>
      <c r="AG313" s="9" t="str">
        <f t="shared" si="62"/>
        <v>-</v>
      </c>
      <c r="AH313" s="9" t="str">
        <f t="shared" si="62"/>
        <v>-</v>
      </c>
      <c r="AI313" s="9">
        <f t="shared" si="62"/>
        <v>11</v>
      </c>
      <c r="AJ313" s="9" t="str">
        <f t="shared" si="62"/>
        <v>-</v>
      </c>
      <c r="AK313" s="9">
        <f t="shared" si="62"/>
        <v>7</v>
      </c>
      <c r="AL313" s="9">
        <f t="shared" si="62"/>
        <v>7</v>
      </c>
      <c r="AM313" s="9" t="str">
        <f t="shared" si="62"/>
        <v>-</v>
      </c>
      <c r="AN313" s="9" t="str">
        <f t="shared" si="62"/>
        <v>-</v>
      </c>
      <c r="AO313" s="9" t="str">
        <f t="shared" si="60"/>
        <v>-</v>
      </c>
      <c r="AP313" s="9" t="str">
        <f t="shared" si="60"/>
        <v>-</v>
      </c>
      <c r="AQ313" s="9" t="str">
        <f t="shared" si="60"/>
        <v>-</v>
      </c>
      <c r="AR313" s="9" t="str">
        <f t="shared" si="60"/>
        <v>-</v>
      </c>
      <c r="AS313" s="9" t="str">
        <f t="shared" si="60"/>
        <v>-</v>
      </c>
      <c r="AT313" s="9" t="str">
        <f t="shared" si="60"/>
        <v>-</v>
      </c>
      <c r="AU313" s="9" t="str">
        <f t="shared" si="60"/>
        <v>-</v>
      </c>
      <c r="AV313" s="9" t="str">
        <f t="shared" si="60"/>
        <v>-</v>
      </c>
      <c r="AW313" s="9" t="str">
        <f t="shared" si="60"/>
        <v>-</v>
      </c>
      <c r="AX313" s="9" t="str">
        <f t="shared" si="60"/>
        <v>-</v>
      </c>
      <c r="AY313" s="9" t="str">
        <f t="shared" si="60"/>
        <v>-</v>
      </c>
      <c r="AZ313" s="9" t="str">
        <f t="shared" si="60"/>
        <v>-</v>
      </c>
      <c r="BA313" s="9" t="str">
        <f t="shared" si="60"/>
        <v>-</v>
      </c>
      <c r="BB313" s="9" t="str">
        <f t="shared" si="60"/>
        <v>-</v>
      </c>
      <c r="BC313" s="9">
        <f t="shared" si="60"/>
        <v>9</v>
      </c>
      <c r="BD313" s="9" t="str">
        <f t="shared" si="60"/>
        <v>-</v>
      </c>
      <c r="BE313" s="9" t="str">
        <f t="shared" si="60"/>
        <v>-</v>
      </c>
      <c r="BF313" s="9" t="str">
        <f t="shared" si="60"/>
        <v>-</v>
      </c>
      <c r="BG313" s="9" t="str">
        <f t="shared" si="60"/>
        <v>-</v>
      </c>
      <c r="BH313" s="37">
        <f t="shared" si="50"/>
        <v>5</v>
      </c>
      <c r="BI313" s="114">
        <f t="shared" si="51"/>
        <v>8.4</v>
      </c>
      <c r="BJ313" s="9">
        <f t="shared" si="52"/>
        <v>9</v>
      </c>
      <c r="BL313">
        <f t="shared" si="53"/>
        <v>18</v>
      </c>
      <c r="BM313" s="381">
        <f t="shared" si="54"/>
        <v>8.4</v>
      </c>
      <c r="BN313">
        <f t="shared" si="55"/>
        <v>6</v>
      </c>
      <c r="BO313">
        <f t="shared" si="56"/>
        <v>5</v>
      </c>
    </row>
    <row r="314" spans="1:67">
      <c r="A314" s="125">
        <f t="shared" si="57"/>
        <v>19</v>
      </c>
      <c r="B314" s="9" t="str">
        <f t="shared" si="60"/>
        <v>-</v>
      </c>
      <c r="C314" s="9" t="str">
        <f t="shared" si="60"/>
        <v>-</v>
      </c>
      <c r="D314" s="9" t="str">
        <f t="shared" si="60"/>
        <v>-</v>
      </c>
      <c r="E314" s="9" t="str">
        <f t="shared" si="60"/>
        <v>-</v>
      </c>
      <c r="F314" s="9" t="str">
        <f t="shared" si="60"/>
        <v>-</v>
      </c>
      <c r="G314" s="9" t="str">
        <f t="shared" si="60"/>
        <v>-</v>
      </c>
      <c r="H314" s="9" t="str">
        <f t="shared" si="60"/>
        <v>-</v>
      </c>
      <c r="I314" s="9" t="str">
        <f t="shared" si="60"/>
        <v>-</v>
      </c>
      <c r="J314" s="9" t="str">
        <f t="shared" si="60"/>
        <v>-</v>
      </c>
      <c r="K314" s="9" t="str">
        <f t="shared" si="60"/>
        <v>-</v>
      </c>
      <c r="L314" s="9" t="str">
        <f t="shared" si="60"/>
        <v>-</v>
      </c>
      <c r="M314" s="9" t="str">
        <f t="shared" si="60"/>
        <v>-</v>
      </c>
      <c r="N314" s="9" t="str">
        <f t="shared" si="60"/>
        <v>-</v>
      </c>
      <c r="O314" s="9" t="str">
        <f t="shared" si="60"/>
        <v>-</v>
      </c>
      <c r="P314" s="9" t="str">
        <f t="shared" si="60"/>
        <v>-</v>
      </c>
      <c r="Q314" s="9" t="str">
        <f t="shared" si="60"/>
        <v>-</v>
      </c>
      <c r="R314" s="9" t="str">
        <f t="shared" si="60"/>
        <v>-</v>
      </c>
      <c r="S314" s="9" t="str">
        <f t="shared" si="60"/>
        <v>-</v>
      </c>
      <c r="T314" s="9" t="str">
        <f t="shared" si="60"/>
        <v>-</v>
      </c>
      <c r="U314" s="9" t="str">
        <f t="shared" si="60"/>
        <v>-</v>
      </c>
      <c r="V314" s="9">
        <f t="shared" si="60"/>
        <v>4</v>
      </c>
      <c r="W314" s="9" t="str">
        <f t="shared" si="62"/>
        <v>-</v>
      </c>
      <c r="X314" s="9" t="str">
        <f t="shared" si="62"/>
        <v>-</v>
      </c>
      <c r="Y314" s="9" t="str">
        <f t="shared" si="62"/>
        <v>-</v>
      </c>
      <c r="Z314" s="9" t="str">
        <f t="shared" si="62"/>
        <v>-</v>
      </c>
      <c r="AA314" s="9" t="str">
        <f t="shared" si="62"/>
        <v>-</v>
      </c>
      <c r="AB314" s="9" t="str">
        <f t="shared" si="62"/>
        <v>-</v>
      </c>
      <c r="AC314" s="9" t="str">
        <f t="shared" si="62"/>
        <v>-</v>
      </c>
      <c r="AD314" s="9" t="str">
        <f t="shared" si="62"/>
        <v>-</v>
      </c>
      <c r="AE314" s="9" t="str">
        <f t="shared" si="62"/>
        <v>-</v>
      </c>
      <c r="AF314" s="9" t="str">
        <f t="shared" si="62"/>
        <v>-</v>
      </c>
      <c r="AG314" s="9">
        <f t="shared" si="62"/>
        <v>8</v>
      </c>
      <c r="AH314" s="9" t="str">
        <f t="shared" si="62"/>
        <v>-</v>
      </c>
      <c r="AI314" s="9" t="str">
        <f t="shared" si="62"/>
        <v>-</v>
      </c>
      <c r="AJ314" s="9" t="str">
        <f t="shared" si="62"/>
        <v>-</v>
      </c>
      <c r="AK314" s="9">
        <f t="shared" si="62"/>
        <v>6</v>
      </c>
      <c r="AL314" s="9" t="str">
        <f t="shared" si="62"/>
        <v>-</v>
      </c>
      <c r="AM314" s="9" t="str">
        <f t="shared" si="62"/>
        <v>-</v>
      </c>
      <c r="AN314" s="9" t="str">
        <f t="shared" si="62"/>
        <v>-</v>
      </c>
      <c r="AO314" s="9" t="str">
        <f t="shared" si="60"/>
        <v>-</v>
      </c>
      <c r="AP314" s="9" t="str">
        <f t="shared" si="60"/>
        <v>-</v>
      </c>
      <c r="AQ314" s="9" t="str">
        <f t="shared" si="60"/>
        <v>-</v>
      </c>
      <c r="AR314" s="9" t="str">
        <f t="shared" si="60"/>
        <v>-</v>
      </c>
      <c r="AS314" s="9" t="str">
        <f t="shared" si="60"/>
        <v>-</v>
      </c>
      <c r="AT314" s="9" t="str">
        <f t="shared" si="60"/>
        <v>-</v>
      </c>
      <c r="AU314" s="9" t="str">
        <f t="shared" si="60"/>
        <v>-</v>
      </c>
      <c r="AV314" s="9" t="str">
        <f t="shared" si="60"/>
        <v>-</v>
      </c>
      <c r="AW314" s="9" t="str">
        <f t="shared" si="60"/>
        <v>-</v>
      </c>
      <c r="AX314" s="9" t="str">
        <f t="shared" si="60"/>
        <v>-</v>
      </c>
      <c r="AY314" s="9" t="str">
        <f t="shared" si="60"/>
        <v>-</v>
      </c>
      <c r="AZ314" s="9" t="str">
        <f t="shared" si="60"/>
        <v>-</v>
      </c>
      <c r="BA314" s="9" t="str">
        <f t="shared" si="60"/>
        <v>-</v>
      </c>
      <c r="BB314" s="9" t="str">
        <f t="shared" si="60"/>
        <v>-</v>
      </c>
      <c r="BC314" s="9">
        <f t="shared" si="60"/>
        <v>5</v>
      </c>
      <c r="BD314" s="9" t="str">
        <f t="shared" si="60"/>
        <v>-</v>
      </c>
      <c r="BE314" s="9" t="str">
        <f t="shared" si="60"/>
        <v>-</v>
      </c>
      <c r="BF314" s="9" t="str">
        <f t="shared" si="60"/>
        <v>-</v>
      </c>
      <c r="BG314" s="9" t="str">
        <f t="shared" si="60"/>
        <v>-</v>
      </c>
      <c r="BH314" s="37">
        <f t="shared" si="50"/>
        <v>4</v>
      </c>
      <c r="BI314" s="114">
        <f t="shared" si="51"/>
        <v>5.75</v>
      </c>
      <c r="BJ314" s="9">
        <f t="shared" si="52"/>
        <v>44</v>
      </c>
      <c r="BL314">
        <f t="shared" si="53"/>
        <v>19</v>
      </c>
      <c r="BM314" s="381">
        <f t="shared" si="54"/>
        <v>5.75</v>
      </c>
      <c r="BN314">
        <f t="shared" si="55"/>
        <v>4</v>
      </c>
      <c r="BO314">
        <f t="shared" si="56"/>
        <v>4</v>
      </c>
    </row>
    <row r="315" spans="1:67">
      <c r="A315" s="125">
        <f t="shared" si="57"/>
        <v>20</v>
      </c>
      <c r="B315" s="9" t="str">
        <f t="shared" si="60"/>
        <v>-</v>
      </c>
      <c r="C315" s="9" t="str">
        <f t="shared" si="60"/>
        <v>-</v>
      </c>
      <c r="D315" s="9" t="str">
        <f t="shared" si="60"/>
        <v>-</v>
      </c>
      <c r="E315" s="9" t="str">
        <f t="shared" si="60"/>
        <v>-</v>
      </c>
      <c r="F315" s="9" t="str">
        <f t="shared" si="60"/>
        <v>-</v>
      </c>
      <c r="G315" s="9" t="str">
        <f t="shared" si="60"/>
        <v>-</v>
      </c>
      <c r="H315" s="9" t="str">
        <f t="shared" si="60"/>
        <v>-</v>
      </c>
      <c r="I315" s="9" t="str">
        <f t="shared" si="60"/>
        <v>-</v>
      </c>
      <c r="J315" s="9" t="str">
        <f t="shared" si="60"/>
        <v>-</v>
      </c>
      <c r="K315" s="9" t="str">
        <f t="shared" si="60"/>
        <v>-</v>
      </c>
      <c r="L315" s="9" t="str">
        <f t="shared" si="60"/>
        <v>-</v>
      </c>
      <c r="M315" s="9" t="str">
        <f t="shared" si="60"/>
        <v>-</v>
      </c>
      <c r="N315" s="9" t="str">
        <f t="shared" si="60"/>
        <v>-</v>
      </c>
      <c r="O315" s="9" t="str">
        <f t="shared" si="60"/>
        <v>-</v>
      </c>
      <c r="P315" s="9" t="str">
        <f t="shared" si="60"/>
        <v>-</v>
      </c>
      <c r="Q315" s="9" t="str">
        <f t="shared" ref="B315:BG321" si="63">IF(AND(Q$98="ДА",Q218="-"),Q22,"-")</f>
        <v>-</v>
      </c>
      <c r="R315" s="9" t="str">
        <f t="shared" si="63"/>
        <v>-</v>
      </c>
      <c r="S315" s="9" t="str">
        <f t="shared" si="63"/>
        <v>-</v>
      </c>
      <c r="T315" s="9" t="str">
        <f t="shared" si="63"/>
        <v>-</v>
      </c>
      <c r="U315" s="9" t="str">
        <f t="shared" si="63"/>
        <v>-</v>
      </c>
      <c r="V315" s="9" t="str">
        <f t="shared" si="63"/>
        <v>-</v>
      </c>
      <c r="W315" s="9" t="str">
        <f t="shared" si="62"/>
        <v>-</v>
      </c>
      <c r="X315" s="9" t="str">
        <f t="shared" si="62"/>
        <v>-</v>
      </c>
      <c r="Y315" s="9" t="str">
        <f t="shared" si="62"/>
        <v>-</v>
      </c>
      <c r="Z315" s="9">
        <f t="shared" si="62"/>
        <v>8</v>
      </c>
      <c r="AA315" s="9" t="str">
        <f t="shared" si="62"/>
        <v>-</v>
      </c>
      <c r="AB315" s="9" t="str">
        <f t="shared" si="62"/>
        <v>-</v>
      </c>
      <c r="AC315" s="9" t="str">
        <f t="shared" si="62"/>
        <v>-</v>
      </c>
      <c r="AD315" s="9" t="str">
        <f t="shared" si="62"/>
        <v>-</v>
      </c>
      <c r="AE315" s="9" t="str">
        <f t="shared" si="62"/>
        <v>-</v>
      </c>
      <c r="AF315" s="9" t="str">
        <f t="shared" si="62"/>
        <v>-</v>
      </c>
      <c r="AG315" s="9">
        <f t="shared" si="62"/>
        <v>9</v>
      </c>
      <c r="AH315" s="9" t="str">
        <f t="shared" si="62"/>
        <v>-</v>
      </c>
      <c r="AI315" s="9" t="str">
        <f t="shared" si="62"/>
        <v>-</v>
      </c>
      <c r="AJ315" s="9" t="str">
        <f t="shared" si="62"/>
        <v>-</v>
      </c>
      <c r="AK315" s="9">
        <f t="shared" si="62"/>
        <v>6</v>
      </c>
      <c r="AL315" s="9" t="str">
        <f t="shared" si="62"/>
        <v>-</v>
      </c>
      <c r="AM315" s="9" t="str">
        <f t="shared" si="62"/>
        <v>-</v>
      </c>
      <c r="AN315" s="9" t="str">
        <f t="shared" si="62"/>
        <v>-</v>
      </c>
      <c r="AO315" s="9" t="str">
        <f t="shared" si="63"/>
        <v>-</v>
      </c>
      <c r="AP315" s="9" t="str">
        <f t="shared" si="63"/>
        <v>-</v>
      </c>
      <c r="AQ315" s="9" t="str">
        <f t="shared" si="63"/>
        <v>-</v>
      </c>
      <c r="AR315" s="9" t="str">
        <f t="shared" si="63"/>
        <v>-</v>
      </c>
      <c r="AS315" s="9" t="str">
        <f t="shared" si="63"/>
        <v>-</v>
      </c>
      <c r="AT315" s="9" t="str">
        <f t="shared" si="63"/>
        <v>-</v>
      </c>
      <c r="AU315" s="9" t="str">
        <f t="shared" si="63"/>
        <v>-</v>
      </c>
      <c r="AV315" s="9" t="str">
        <f t="shared" si="63"/>
        <v>-</v>
      </c>
      <c r="AW315" s="9" t="str">
        <f t="shared" si="63"/>
        <v>-</v>
      </c>
      <c r="AX315" s="9" t="str">
        <f t="shared" si="63"/>
        <v>-</v>
      </c>
      <c r="AY315" s="9" t="str">
        <f t="shared" si="63"/>
        <v>-</v>
      </c>
      <c r="AZ315" s="9" t="str">
        <f t="shared" si="63"/>
        <v>-</v>
      </c>
      <c r="BA315" s="9" t="str">
        <f t="shared" si="63"/>
        <v>-</v>
      </c>
      <c r="BB315" s="9" t="str">
        <f t="shared" si="63"/>
        <v>-</v>
      </c>
      <c r="BC315" s="9">
        <f t="shared" si="63"/>
        <v>5</v>
      </c>
      <c r="BD315" s="9" t="str">
        <f t="shared" si="63"/>
        <v>-</v>
      </c>
      <c r="BE315" s="9" t="str">
        <f t="shared" si="63"/>
        <v>-</v>
      </c>
      <c r="BF315" s="9" t="str">
        <f t="shared" si="63"/>
        <v>-</v>
      </c>
      <c r="BG315" s="9" t="str">
        <f t="shared" si="63"/>
        <v>-</v>
      </c>
      <c r="BH315" s="37">
        <f t="shared" si="50"/>
        <v>4</v>
      </c>
      <c r="BI315" s="114">
        <f t="shared" si="51"/>
        <v>7</v>
      </c>
      <c r="BJ315" s="9">
        <f t="shared" si="52"/>
        <v>22</v>
      </c>
      <c r="BL315">
        <f t="shared" si="53"/>
        <v>20</v>
      </c>
      <c r="BM315" s="381">
        <f t="shared" si="54"/>
        <v>7</v>
      </c>
      <c r="BN315">
        <f t="shared" si="55"/>
        <v>4</v>
      </c>
      <c r="BO315">
        <f t="shared" si="56"/>
        <v>4</v>
      </c>
    </row>
    <row r="316" spans="1:67">
      <c r="A316" s="125">
        <f t="shared" si="57"/>
        <v>21</v>
      </c>
      <c r="B316" s="9" t="str">
        <f t="shared" si="63"/>
        <v>-</v>
      </c>
      <c r="C316" s="9" t="str">
        <f t="shared" si="63"/>
        <v>-</v>
      </c>
      <c r="D316" s="9" t="str">
        <f t="shared" si="63"/>
        <v>-</v>
      </c>
      <c r="E316" s="9" t="str">
        <f t="shared" si="63"/>
        <v>-</v>
      </c>
      <c r="F316" s="9" t="str">
        <f t="shared" si="63"/>
        <v>-</v>
      </c>
      <c r="G316" s="9" t="str">
        <f t="shared" si="63"/>
        <v>-</v>
      </c>
      <c r="H316" s="9" t="str">
        <f t="shared" si="63"/>
        <v>-</v>
      </c>
      <c r="I316" s="9" t="str">
        <f t="shared" si="63"/>
        <v>-</v>
      </c>
      <c r="J316" s="9" t="str">
        <f t="shared" si="63"/>
        <v>-</v>
      </c>
      <c r="K316" s="9" t="str">
        <f t="shared" si="63"/>
        <v>-</v>
      </c>
      <c r="L316" s="9" t="str">
        <f t="shared" si="63"/>
        <v>-</v>
      </c>
      <c r="M316" s="9" t="str">
        <f t="shared" si="63"/>
        <v>-</v>
      </c>
      <c r="N316" s="9" t="str">
        <f t="shared" si="63"/>
        <v>-</v>
      </c>
      <c r="O316" s="9" t="str">
        <f t="shared" si="63"/>
        <v>-</v>
      </c>
      <c r="P316" s="9" t="str">
        <f t="shared" si="63"/>
        <v>-</v>
      </c>
      <c r="Q316" s="9" t="str">
        <f t="shared" si="63"/>
        <v>-</v>
      </c>
      <c r="R316" s="9" t="str">
        <f t="shared" si="63"/>
        <v>-</v>
      </c>
      <c r="S316" s="9" t="str">
        <f t="shared" si="63"/>
        <v>-</v>
      </c>
      <c r="T316" s="9" t="str">
        <f t="shared" si="63"/>
        <v>-</v>
      </c>
      <c r="U316" s="9" t="str">
        <f t="shared" si="63"/>
        <v>-</v>
      </c>
      <c r="V316" s="9" t="str">
        <f t="shared" si="63"/>
        <v>-</v>
      </c>
      <c r="W316" s="9" t="str">
        <f t="shared" si="62"/>
        <v>-</v>
      </c>
      <c r="X316" s="9" t="str">
        <f t="shared" si="62"/>
        <v>-</v>
      </c>
      <c r="Y316" s="9" t="str">
        <f t="shared" si="62"/>
        <v>-</v>
      </c>
      <c r="Z316" s="9" t="str">
        <f t="shared" si="62"/>
        <v>-</v>
      </c>
      <c r="AA316" s="9" t="str">
        <f t="shared" si="62"/>
        <v>-</v>
      </c>
      <c r="AB316" s="9" t="str">
        <f t="shared" si="62"/>
        <v>-</v>
      </c>
      <c r="AC316" s="9" t="str">
        <f t="shared" si="62"/>
        <v>-</v>
      </c>
      <c r="AD316" s="9" t="str">
        <f t="shared" si="62"/>
        <v>-</v>
      </c>
      <c r="AE316" s="9" t="str">
        <f t="shared" si="62"/>
        <v>-</v>
      </c>
      <c r="AF316" s="9" t="str">
        <f t="shared" si="62"/>
        <v>-</v>
      </c>
      <c r="AG316" s="9" t="str">
        <f t="shared" si="62"/>
        <v>-</v>
      </c>
      <c r="AH316" s="9" t="str">
        <f t="shared" si="62"/>
        <v>-</v>
      </c>
      <c r="AI316" s="9" t="str">
        <f t="shared" si="62"/>
        <v>-</v>
      </c>
      <c r="AJ316" s="9" t="str">
        <f t="shared" si="62"/>
        <v>-</v>
      </c>
      <c r="AK316" s="9" t="str">
        <f t="shared" si="62"/>
        <v>-</v>
      </c>
      <c r="AL316" s="9" t="str">
        <f t="shared" si="62"/>
        <v>-</v>
      </c>
      <c r="AM316" s="9" t="str">
        <f t="shared" si="62"/>
        <v>-</v>
      </c>
      <c r="AN316" s="9" t="str">
        <f t="shared" si="62"/>
        <v>-</v>
      </c>
      <c r="AO316" s="9" t="str">
        <f t="shared" si="63"/>
        <v>-</v>
      </c>
      <c r="AP316" s="9" t="str">
        <f t="shared" si="63"/>
        <v>-</v>
      </c>
      <c r="AQ316" s="9" t="str">
        <f t="shared" si="63"/>
        <v>-</v>
      </c>
      <c r="AR316" s="9" t="str">
        <f t="shared" si="63"/>
        <v>-</v>
      </c>
      <c r="AS316" s="9" t="str">
        <f t="shared" si="63"/>
        <v>-</v>
      </c>
      <c r="AT316" s="9" t="str">
        <f t="shared" si="63"/>
        <v>-</v>
      </c>
      <c r="AU316" s="9" t="str">
        <f t="shared" si="63"/>
        <v>-</v>
      </c>
      <c r="AV316" s="9" t="str">
        <f t="shared" si="63"/>
        <v>-</v>
      </c>
      <c r="AW316" s="9" t="str">
        <f t="shared" si="63"/>
        <v>-</v>
      </c>
      <c r="AX316" s="9" t="str">
        <f t="shared" si="63"/>
        <v>-</v>
      </c>
      <c r="AY316" s="9" t="str">
        <f t="shared" si="63"/>
        <v>-</v>
      </c>
      <c r="AZ316" s="9" t="str">
        <f t="shared" si="63"/>
        <v>-</v>
      </c>
      <c r="BA316" s="9" t="str">
        <f t="shared" si="63"/>
        <v>-</v>
      </c>
      <c r="BB316" s="9" t="str">
        <f t="shared" si="63"/>
        <v>-</v>
      </c>
      <c r="BC316" s="9" t="str">
        <f t="shared" si="63"/>
        <v>-</v>
      </c>
      <c r="BD316" s="9" t="str">
        <f t="shared" si="63"/>
        <v>-</v>
      </c>
      <c r="BE316" s="9" t="str">
        <f t="shared" si="63"/>
        <v>-</v>
      </c>
      <c r="BF316" s="9" t="str">
        <f t="shared" si="63"/>
        <v>-</v>
      </c>
      <c r="BG316" s="9" t="str">
        <f t="shared" si="63"/>
        <v>-</v>
      </c>
      <c r="BH316" s="37">
        <f t="shared" si="50"/>
        <v>0</v>
      </c>
      <c r="BI316" s="114" t="str">
        <f t="shared" si="51"/>
        <v>-</v>
      </c>
      <c r="BJ316" s="9" t="str">
        <f t="shared" si="52"/>
        <v>-</v>
      </c>
      <c r="BL316">
        <f t="shared" si="53"/>
        <v>21</v>
      </c>
      <c r="BM316" s="381" t="str">
        <f t="shared" si="54"/>
        <v>-</v>
      </c>
      <c r="BN316">
        <f t="shared" si="55"/>
        <v>0</v>
      </c>
      <c r="BO316">
        <f t="shared" si="56"/>
        <v>0</v>
      </c>
    </row>
    <row r="317" spans="1:67">
      <c r="A317" s="125">
        <f t="shared" si="57"/>
        <v>22</v>
      </c>
      <c r="B317" s="9" t="str">
        <f t="shared" si="63"/>
        <v>-</v>
      </c>
      <c r="C317" s="9" t="str">
        <f t="shared" si="63"/>
        <v>-</v>
      </c>
      <c r="D317" s="9" t="str">
        <f t="shared" si="63"/>
        <v>-</v>
      </c>
      <c r="E317" s="9" t="str">
        <f t="shared" si="63"/>
        <v>-</v>
      </c>
      <c r="F317" s="9" t="str">
        <f t="shared" si="63"/>
        <v>-</v>
      </c>
      <c r="G317" s="9" t="str">
        <f t="shared" si="63"/>
        <v>-</v>
      </c>
      <c r="H317" s="9" t="str">
        <f t="shared" si="63"/>
        <v>-</v>
      </c>
      <c r="I317" s="9" t="str">
        <f t="shared" si="63"/>
        <v>-</v>
      </c>
      <c r="J317" s="9" t="str">
        <f t="shared" si="63"/>
        <v>-</v>
      </c>
      <c r="K317" s="9" t="str">
        <f t="shared" si="63"/>
        <v>-</v>
      </c>
      <c r="L317" s="9" t="str">
        <f t="shared" si="63"/>
        <v>-</v>
      </c>
      <c r="M317" s="9" t="str">
        <f t="shared" si="63"/>
        <v>-</v>
      </c>
      <c r="N317" s="9" t="str">
        <f t="shared" si="63"/>
        <v>-</v>
      </c>
      <c r="O317" s="9" t="str">
        <f t="shared" si="63"/>
        <v>-</v>
      </c>
      <c r="P317" s="9" t="str">
        <f t="shared" si="63"/>
        <v>-</v>
      </c>
      <c r="Q317" s="9" t="str">
        <f t="shared" si="63"/>
        <v>-</v>
      </c>
      <c r="R317" s="9" t="str">
        <f t="shared" si="63"/>
        <v>-</v>
      </c>
      <c r="S317" s="9" t="str">
        <f t="shared" si="63"/>
        <v>-</v>
      </c>
      <c r="T317" s="9" t="str">
        <f t="shared" si="63"/>
        <v>-</v>
      </c>
      <c r="U317" s="9" t="str">
        <f t="shared" si="63"/>
        <v>-</v>
      </c>
      <c r="V317" s="9" t="str">
        <f t="shared" si="63"/>
        <v>-</v>
      </c>
      <c r="W317" s="9" t="str">
        <f t="shared" si="62"/>
        <v>-</v>
      </c>
      <c r="X317" s="9" t="str">
        <f t="shared" si="62"/>
        <v>-</v>
      </c>
      <c r="Y317" s="9" t="str">
        <f t="shared" si="62"/>
        <v>-</v>
      </c>
      <c r="Z317" s="9" t="str">
        <f t="shared" si="62"/>
        <v>-</v>
      </c>
      <c r="AA317" s="9" t="str">
        <f t="shared" si="62"/>
        <v>-</v>
      </c>
      <c r="AB317" s="9" t="str">
        <f t="shared" si="62"/>
        <v>-</v>
      </c>
      <c r="AC317" s="9" t="str">
        <f t="shared" si="62"/>
        <v>-</v>
      </c>
      <c r="AD317" s="9" t="str">
        <f t="shared" si="62"/>
        <v>-</v>
      </c>
      <c r="AE317" s="9" t="str">
        <f t="shared" si="62"/>
        <v>-</v>
      </c>
      <c r="AF317" s="9" t="str">
        <f t="shared" si="62"/>
        <v>-</v>
      </c>
      <c r="AG317" s="9" t="str">
        <f t="shared" si="62"/>
        <v>-</v>
      </c>
      <c r="AH317" s="9" t="str">
        <f t="shared" si="62"/>
        <v>-</v>
      </c>
      <c r="AI317" s="9" t="str">
        <f t="shared" si="62"/>
        <v>-</v>
      </c>
      <c r="AJ317" s="9" t="str">
        <f t="shared" si="62"/>
        <v>-</v>
      </c>
      <c r="AK317" s="9" t="str">
        <f t="shared" si="62"/>
        <v>-</v>
      </c>
      <c r="AL317" s="9" t="str">
        <f t="shared" si="62"/>
        <v>-</v>
      </c>
      <c r="AM317" s="9" t="str">
        <f t="shared" si="62"/>
        <v>-</v>
      </c>
      <c r="AN317" s="9" t="str">
        <f t="shared" si="62"/>
        <v>-</v>
      </c>
      <c r="AO317" s="9" t="str">
        <f t="shared" si="63"/>
        <v>-</v>
      </c>
      <c r="AP317" s="9" t="str">
        <f t="shared" si="63"/>
        <v>-</v>
      </c>
      <c r="AQ317" s="9" t="str">
        <f t="shared" si="63"/>
        <v>-</v>
      </c>
      <c r="AR317" s="9" t="str">
        <f t="shared" si="63"/>
        <v>-</v>
      </c>
      <c r="AS317" s="9" t="str">
        <f t="shared" si="63"/>
        <v>-</v>
      </c>
      <c r="AT317" s="9" t="str">
        <f t="shared" si="63"/>
        <v>-</v>
      </c>
      <c r="AU317" s="9" t="str">
        <f t="shared" si="63"/>
        <v>-</v>
      </c>
      <c r="AV317" s="9" t="str">
        <f t="shared" si="63"/>
        <v>-</v>
      </c>
      <c r="AW317" s="9" t="str">
        <f t="shared" si="63"/>
        <v>-</v>
      </c>
      <c r="AX317" s="9" t="str">
        <f t="shared" si="63"/>
        <v>-</v>
      </c>
      <c r="AY317" s="9" t="str">
        <f t="shared" si="63"/>
        <v>-</v>
      </c>
      <c r="AZ317" s="9" t="str">
        <f t="shared" si="63"/>
        <v>-</v>
      </c>
      <c r="BA317" s="9" t="str">
        <f t="shared" si="63"/>
        <v>-</v>
      </c>
      <c r="BB317" s="9" t="str">
        <f t="shared" si="63"/>
        <v>-</v>
      </c>
      <c r="BC317" s="9" t="str">
        <f t="shared" si="63"/>
        <v>-</v>
      </c>
      <c r="BD317" s="9" t="str">
        <f t="shared" si="63"/>
        <v>-</v>
      </c>
      <c r="BE317" s="9" t="str">
        <f t="shared" si="63"/>
        <v>-</v>
      </c>
      <c r="BF317" s="9" t="str">
        <f t="shared" si="63"/>
        <v>-</v>
      </c>
      <c r="BG317" s="9" t="str">
        <f t="shared" si="63"/>
        <v>-</v>
      </c>
      <c r="BH317" s="37">
        <f t="shared" si="50"/>
        <v>0</v>
      </c>
      <c r="BI317" s="114" t="str">
        <f t="shared" si="51"/>
        <v>-</v>
      </c>
      <c r="BJ317" s="9" t="str">
        <f t="shared" si="52"/>
        <v>-</v>
      </c>
      <c r="BL317">
        <f t="shared" si="53"/>
        <v>22</v>
      </c>
      <c r="BM317" s="381" t="str">
        <f t="shared" si="54"/>
        <v>-</v>
      </c>
      <c r="BN317">
        <f t="shared" si="55"/>
        <v>0</v>
      </c>
      <c r="BO317">
        <f t="shared" si="56"/>
        <v>0</v>
      </c>
    </row>
    <row r="318" spans="1:67">
      <c r="A318" s="125">
        <f t="shared" si="57"/>
        <v>23</v>
      </c>
      <c r="B318" s="9" t="str">
        <f t="shared" si="63"/>
        <v>-</v>
      </c>
      <c r="C318" s="9" t="str">
        <f t="shared" si="63"/>
        <v>-</v>
      </c>
      <c r="D318" s="9" t="str">
        <f t="shared" si="63"/>
        <v>-</v>
      </c>
      <c r="E318" s="9" t="str">
        <f t="shared" si="63"/>
        <v>-</v>
      </c>
      <c r="F318" s="9" t="str">
        <f t="shared" si="63"/>
        <v>-</v>
      </c>
      <c r="G318" s="9" t="str">
        <f t="shared" si="63"/>
        <v>-</v>
      </c>
      <c r="H318" s="9" t="str">
        <f t="shared" si="63"/>
        <v>-</v>
      </c>
      <c r="I318" s="9" t="str">
        <f t="shared" si="63"/>
        <v>-</v>
      </c>
      <c r="J318" s="9" t="str">
        <f t="shared" si="63"/>
        <v>-</v>
      </c>
      <c r="K318" s="9" t="str">
        <f t="shared" si="63"/>
        <v>-</v>
      </c>
      <c r="L318" s="9" t="str">
        <f t="shared" si="63"/>
        <v>-</v>
      </c>
      <c r="M318" s="9" t="str">
        <f t="shared" si="63"/>
        <v>-</v>
      </c>
      <c r="N318" s="9" t="str">
        <f t="shared" si="63"/>
        <v>-</v>
      </c>
      <c r="O318" s="9" t="str">
        <f t="shared" si="63"/>
        <v>-</v>
      </c>
      <c r="P318" s="9" t="str">
        <f t="shared" si="63"/>
        <v>-</v>
      </c>
      <c r="Q318" s="9" t="str">
        <f t="shared" si="63"/>
        <v>-</v>
      </c>
      <c r="R318" s="9" t="str">
        <f t="shared" si="63"/>
        <v>-</v>
      </c>
      <c r="S318" s="9" t="str">
        <f t="shared" si="63"/>
        <v>-</v>
      </c>
      <c r="T318" s="9" t="str">
        <f t="shared" si="63"/>
        <v>-</v>
      </c>
      <c r="U318" s="9" t="str">
        <f t="shared" si="63"/>
        <v>-</v>
      </c>
      <c r="V318" s="9" t="str">
        <f t="shared" si="63"/>
        <v>-</v>
      </c>
      <c r="W318" s="9" t="str">
        <f t="shared" si="62"/>
        <v>-</v>
      </c>
      <c r="X318" s="9" t="str">
        <f t="shared" si="62"/>
        <v>-</v>
      </c>
      <c r="Y318" s="9" t="str">
        <f t="shared" si="62"/>
        <v>-</v>
      </c>
      <c r="Z318" s="9">
        <f t="shared" si="62"/>
        <v>7</v>
      </c>
      <c r="AA318" s="9" t="str">
        <f t="shared" si="62"/>
        <v>-</v>
      </c>
      <c r="AB318" s="9" t="str">
        <f t="shared" si="62"/>
        <v>-</v>
      </c>
      <c r="AC318" s="9" t="str">
        <f t="shared" si="62"/>
        <v>-</v>
      </c>
      <c r="AD318" s="9" t="str">
        <f t="shared" si="62"/>
        <v>-</v>
      </c>
      <c r="AE318" s="9" t="str">
        <f t="shared" si="62"/>
        <v>-</v>
      </c>
      <c r="AF318" s="9" t="str">
        <f t="shared" si="62"/>
        <v>-</v>
      </c>
      <c r="AG318" s="9" t="str">
        <f t="shared" si="62"/>
        <v>-</v>
      </c>
      <c r="AH318" s="9" t="str">
        <f t="shared" si="62"/>
        <v>-</v>
      </c>
      <c r="AI318" s="9" t="str">
        <f t="shared" si="62"/>
        <v>-</v>
      </c>
      <c r="AJ318" s="9" t="str">
        <f t="shared" si="62"/>
        <v>-</v>
      </c>
      <c r="AK318" s="9">
        <f t="shared" si="62"/>
        <v>7</v>
      </c>
      <c r="AL318" s="9" t="str">
        <f t="shared" si="62"/>
        <v>-</v>
      </c>
      <c r="AM318" s="9" t="str">
        <f t="shared" si="62"/>
        <v>-</v>
      </c>
      <c r="AN318" s="9" t="str">
        <f t="shared" si="62"/>
        <v>-</v>
      </c>
      <c r="AO318" s="9" t="str">
        <f t="shared" si="63"/>
        <v>-</v>
      </c>
      <c r="AP318" s="9" t="str">
        <f t="shared" si="63"/>
        <v>-</v>
      </c>
      <c r="AQ318" s="9" t="str">
        <f t="shared" si="63"/>
        <v>-</v>
      </c>
      <c r="AR318" s="9" t="str">
        <f t="shared" si="63"/>
        <v>-</v>
      </c>
      <c r="AS318" s="9" t="str">
        <f t="shared" si="63"/>
        <v>-</v>
      </c>
      <c r="AT318" s="9" t="str">
        <f t="shared" si="63"/>
        <v>-</v>
      </c>
      <c r="AU318" s="9" t="str">
        <f t="shared" si="63"/>
        <v>-</v>
      </c>
      <c r="AV318" s="9" t="str">
        <f t="shared" si="63"/>
        <v>-</v>
      </c>
      <c r="AW318" s="9" t="str">
        <f t="shared" si="63"/>
        <v>-</v>
      </c>
      <c r="AX318" s="9" t="str">
        <f t="shared" si="63"/>
        <v>-</v>
      </c>
      <c r="AY318" s="9" t="str">
        <f t="shared" si="63"/>
        <v>-</v>
      </c>
      <c r="AZ318" s="9" t="str">
        <f t="shared" si="63"/>
        <v>-</v>
      </c>
      <c r="BA318" s="9" t="str">
        <f t="shared" si="63"/>
        <v>-</v>
      </c>
      <c r="BB318" s="9" t="str">
        <f t="shared" si="63"/>
        <v>-</v>
      </c>
      <c r="BC318" s="9">
        <f t="shared" si="63"/>
        <v>5</v>
      </c>
      <c r="BD318" s="9" t="str">
        <f t="shared" si="63"/>
        <v>-</v>
      </c>
      <c r="BE318" s="9" t="str">
        <f t="shared" si="63"/>
        <v>-</v>
      </c>
      <c r="BF318" s="9" t="str">
        <f t="shared" si="63"/>
        <v>-</v>
      </c>
      <c r="BG318" s="9" t="str">
        <f t="shared" si="63"/>
        <v>-</v>
      </c>
      <c r="BH318" s="37">
        <f t="shared" si="50"/>
        <v>3</v>
      </c>
      <c r="BI318" s="114">
        <f t="shared" si="51"/>
        <v>6.333333333333333</v>
      </c>
      <c r="BJ318" s="9">
        <f t="shared" si="52"/>
        <v>38</v>
      </c>
      <c r="BL318">
        <f t="shared" si="53"/>
        <v>23</v>
      </c>
      <c r="BM318" s="381">
        <f t="shared" si="54"/>
        <v>6.333333333333333</v>
      </c>
      <c r="BN318">
        <f t="shared" si="55"/>
        <v>4</v>
      </c>
      <c r="BO318">
        <f t="shared" si="56"/>
        <v>3</v>
      </c>
    </row>
    <row r="319" spans="1:67">
      <c r="A319" s="125">
        <f t="shared" si="57"/>
        <v>24</v>
      </c>
      <c r="B319" s="9" t="str">
        <f t="shared" si="63"/>
        <v>-</v>
      </c>
      <c r="C319" s="9" t="str">
        <f t="shared" si="63"/>
        <v>-</v>
      </c>
      <c r="D319" s="9" t="str">
        <f t="shared" si="63"/>
        <v>-</v>
      </c>
      <c r="E319" s="9" t="str">
        <f t="shared" si="63"/>
        <v>-</v>
      </c>
      <c r="F319" s="9" t="str">
        <f t="shared" si="63"/>
        <v>-</v>
      </c>
      <c r="G319" s="9" t="str">
        <f t="shared" si="63"/>
        <v>-</v>
      </c>
      <c r="H319" s="9" t="str">
        <f t="shared" si="63"/>
        <v>-</v>
      </c>
      <c r="I319" s="9" t="str">
        <f t="shared" si="63"/>
        <v>-</v>
      </c>
      <c r="J319" s="9" t="str">
        <f t="shared" si="63"/>
        <v>-</v>
      </c>
      <c r="K319" s="9" t="str">
        <f t="shared" si="63"/>
        <v>-</v>
      </c>
      <c r="L319" s="9" t="str">
        <f t="shared" si="63"/>
        <v>-</v>
      </c>
      <c r="M319" s="9" t="str">
        <f t="shared" si="63"/>
        <v>-</v>
      </c>
      <c r="N319" s="9" t="str">
        <f t="shared" si="63"/>
        <v>-</v>
      </c>
      <c r="O319" s="9">
        <f t="shared" si="63"/>
        <v>9</v>
      </c>
      <c r="P319" s="9" t="str">
        <f t="shared" si="63"/>
        <v>-</v>
      </c>
      <c r="Q319" s="9" t="str">
        <f t="shared" si="63"/>
        <v>-</v>
      </c>
      <c r="R319" s="9" t="str">
        <f t="shared" si="63"/>
        <v>-</v>
      </c>
      <c r="S319" s="9" t="str">
        <f t="shared" si="63"/>
        <v>-</v>
      </c>
      <c r="T319" s="9" t="str">
        <f t="shared" si="63"/>
        <v>-</v>
      </c>
      <c r="U319" s="9">
        <f t="shared" si="63"/>
        <v>5</v>
      </c>
      <c r="V319" s="9">
        <f t="shared" si="63"/>
        <v>7</v>
      </c>
      <c r="W319" s="9" t="str">
        <f t="shared" si="62"/>
        <v>-</v>
      </c>
      <c r="X319" s="9" t="str">
        <f t="shared" si="62"/>
        <v>-</v>
      </c>
      <c r="Y319" s="9" t="str">
        <f t="shared" si="62"/>
        <v>-</v>
      </c>
      <c r="Z319" s="9">
        <f t="shared" si="62"/>
        <v>6</v>
      </c>
      <c r="AA319" s="9" t="str">
        <f t="shared" si="62"/>
        <v>-</v>
      </c>
      <c r="AB319" s="9" t="str">
        <f t="shared" si="62"/>
        <v>-</v>
      </c>
      <c r="AC319" s="9" t="str">
        <f t="shared" si="62"/>
        <v>-</v>
      </c>
      <c r="AD319" s="9" t="str">
        <f t="shared" si="62"/>
        <v>-</v>
      </c>
      <c r="AE319" s="9" t="str">
        <f t="shared" si="62"/>
        <v>-</v>
      </c>
      <c r="AF319" s="9" t="str">
        <f t="shared" si="62"/>
        <v>-</v>
      </c>
      <c r="AG319" s="9" t="str">
        <f t="shared" si="62"/>
        <v>-</v>
      </c>
      <c r="AH319" s="9" t="str">
        <f t="shared" si="62"/>
        <v>-</v>
      </c>
      <c r="AI319" s="9" t="str">
        <f t="shared" si="62"/>
        <v>-</v>
      </c>
      <c r="AJ319" s="9" t="str">
        <f t="shared" si="62"/>
        <v>-</v>
      </c>
      <c r="AK319" s="9">
        <f t="shared" si="62"/>
        <v>6</v>
      </c>
      <c r="AL319" s="9" t="str">
        <f t="shared" si="62"/>
        <v>-</v>
      </c>
      <c r="AM319" s="9" t="str">
        <f t="shared" si="62"/>
        <v>-</v>
      </c>
      <c r="AN319" s="9" t="str">
        <f t="shared" si="62"/>
        <v>-</v>
      </c>
      <c r="AO319" s="9" t="str">
        <f t="shared" si="63"/>
        <v>-</v>
      </c>
      <c r="AP319" s="9" t="str">
        <f t="shared" si="63"/>
        <v>-</v>
      </c>
      <c r="AQ319" s="9" t="str">
        <f t="shared" si="63"/>
        <v>-</v>
      </c>
      <c r="AR319" s="9" t="str">
        <f t="shared" si="63"/>
        <v>-</v>
      </c>
      <c r="AS319" s="9" t="str">
        <f t="shared" si="63"/>
        <v>-</v>
      </c>
      <c r="AT319" s="9" t="str">
        <f t="shared" si="63"/>
        <v>-</v>
      </c>
      <c r="AU319" s="9" t="str">
        <f t="shared" si="63"/>
        <v>-</v>
      </c>
      <c r="AV319" s="9" t="str">
        <f t="shared" si="63"/>
        <v>-</v>
      </c>
      <c r="AW319" s="9" t="str">
        <f t="shared" si="63"/>
        <v>-</v>
      </c>
      <c r="AX319" s="9" t="str">
        <f t="shared" si="63"/>
        <v>-</v>
      </c>
      <c r="AY319" s="9" t="str">
        <f t="shared" si="63"/>
        <v>-</v>
      </c>
      <c r="AZ319" s="9" t="str">
        <f t="shared" si="63"/>
        <v>-</v>
      </c>
      <c r="BA319" s="9" t="str">
        <f t="shared" si="63"/>
        <v>-</v>
      </c>
      <c r="BB319" s="9" t="str">
        <f t="shared" si="63"/>
        <v>-</v>
      </c>
      <c r="BC319" s="9">
        <f t="shared" si="63"/>
        <v>6</v>
      </c>
      <c r="BD319" s="9" t="str">
        <f t="shared" si="63"/>
        <v>-</v>
      </c>
      <c r="BE319" s="9" t="str">
        <f t="shared" si="63"/>
        <v>-</v>
      </c>
      <c r="BF319" s="9" t="str">
        <f t="shared" si="63"/>
        <v>-</v>
      </c>
      <c r="BG319" s="9" t="str">
        <f t="shared" si="63"/>
        <v>-</v>
      </c>
      <c r="BH319" s="37">
        <f t="shared" si="50"/>
        <v>6</v>
      </c>
      <c r="BI319" s="114">
        <f t="shared" si="51"/>
        <v>6.5</v>
      </c>
      <c r="BJ319" s="9">
        <f t="shared" si="52"/>
        <v>32</v>
      </c>
      <c r="BL319">
        <f t="shared" si="53"/>
        <v>24</v>
      </c>
      <c r="BM319" s="381">
        <f t="shared" si="54"/>
        <v>6.5</v>
      </c>
      <c r="BN319">
        <f t="shared" si="55"/>
        <v>7</v>
      </c>
      <c r="BO319">
        <f t="shared" si="56"/>
        <v>6</v>
      </c>
    </row>
    <row r="320" spans="1:67">
      <c r="A320" s="125">
        <f t="shared" si="57"/>
        <v>25</v>
      </c>
      <c r="B320" s="9" t="str">
        <f t="shared" si="63"/>
        <v>-</v>
      </c>
      <c r="C320" s="9" t="str">
        <f t="shared" si="63"/>
        <v>-</v>
      </c>
      <c r="D320" s="9" t="str">
        <f t="shared" si="63"/>
        <v>-</v>
      </c>
      <c r="E320" s="9" t="str">
        <f t="shared" si="63"/>
        <v>-</v>
      </c>
      <c r="F320" s="9" t="str">
        <f t="shared" si="63"/>
        <v>-</v>
      </c>
      <c r="G320" s="9" t="str">
        <f t="shared" si="63"/>
        <v>-</v>
      </c>
      <c r="H320" s="9" t="str">
        <f t="shared" si="63"/>
        <v>-</v>
      </c>
      <c r="I320" s="9" t="str">
        <f t="shared" si="63"/>
        <v>-</v>
      </c>
      <c r="J320" s="9" t="str">
        <f t="shared" si="63"/>
        <v>-</v>
      </c>
      <c r="K320" s="9" t="str">
        <f t="shared" si="63"/>
        <v>-</v>
      </c>
      <c r="L320" s="9" t="str">
        <f t="shared" si="63"/>
        <v>-</v>
      </c>
      <c r="M320" s="9" t="str">
        <f t="shared" si="63"/>
        <v>-</v>
      </c>
      <c r="N320" s="9" t="str">
        <f t="shared" si="63"/>
        <v>-</v>
      </c>
      <c r="O320" s="9" t="str">
        <f t="shared" si="63"/>
        <v>-</v>
      </c>
      <c r="P320" s="9" t="str">
        <f t="shared" si="63"/>
        <v>-</v>
      </c>
      <c r="Q320" s="9" t="str">
        <f t="shared" si="63"/>
        <v>-</v>
      </c>
      <c r="R320" s="9" t="str">
        <f t="shared" si="63"/>
        <v>-</v>
      </c>
      <c r="S320" s="9" t="str">
        <f t="shared" si="63"/>
        <v>-</v>
      </c>
      <c r="T320" s="9" t="str">
        <f t="shared" si="63"/>
        <v>-</v>
      </c>
      <c r="U320" s="9" t="str">
        <f t="shared" si="63"/>
        <v>-</v>
      </c>
      <c r="V320" s="9" t="str">
        <f t="shared" si="63"/>
        <v>-</v>
      </c>
      <c r="W320" s="9" t="str">
        <f t="shared" si="62"/>
        <v>-</v>
      </c>
      <c r="X320" s="9" t="str">
        <f t="shared" si="62"/>
        <v>-</v>
      </c>
      <c r="Y320" s="9" t="str">
        <f t="shared" si="62"/>
        <v>-</v>
      </c>
      <c r="Z320" s="9" t="str">
        <f t="shared" si="62"/>
        <v>-</v>
      </c>
      <c r="AA320" s="9" t="str">
        <f t="shared" si="62"/>
        <v>-</v>
      </c>
      <c r="AB320" s="9" t="str">
        <f t="shared" si="62"/>
        <v>-</v>
      </c>
      <c r="AC320" s="9" t="str">
        <f t="shared" si="62"/>
        <v>-</v>
      </c>
      <c r="AD320" s="9" t="str">
        <f t="shared" si="62"/>
        <v>-</v>
      </c>
      <c r="AE320" s="9" t="str">
        <f t="shared" si="62"/>
        <v>-</v>
      </c>
      <c r="AF320" s="9" t="str">
        <f t="shared" si="62"/>
        <v>-</v>
      </c>
      <c r="AG320" s="9" t="str">
        <f t="shared" si="62"/>
        <v>-</v>
      </c>
      <c r="AH320" s="9" t="str">
        <f t="shared" si="62"/>
        <v>-</v>
      </c>
      <c r="AI320" s="9" t="str">
        <f t="shared" si="62"/>
        <v>-</v>
      </c>
      <c r="AJ320" s="9" t="str">
        <f t="shared" si="62"/>
        <v>-</v>
      </c>
      <c r="AK320" s="9" t="str">
        <f t="shared" si="62"/>
        <v>-</v>
      </c>
      <c r="AL320" s="9" t="str">
        <f t="shared" si="62"/>
        <v>-</v>
      </c>
      <c r="AM320" s="9" t="str">
        <f t="shared" si="62"/>
        <v>-</v>
      </c>
      <c r="AN320" s="9" t="str">
        <f t="shared" si="62"/>
        <v>-</v>
      </c>
      <c r="AO320" s="9" t="str">
        <f t="shared" si="63"/>
        <v>-</v>
      </c>
      <c r="AP320" s="9" t="str">
        <f t="shared" si="63"/>
        <v>-</v>
      </c>
      <c r="AQ320" s="9" t="str">
        <f t="shared" si="63"/>
        <v>-</v>
      </c>
      <c r="AR320" s="9" t="str">
        <f t="shared" si="63"/>
        <v>-</v>
      </c>
      <c r="AS320" s="9" t="str">
        <f t="shared" si="63"/>
        <v>-</v>
      </c>
      <c r="AT320" s="9" t="str">
        <f t="shared" si="63"/>
        <v>-</v>
      </c>
      <c r="AU320" s="9" t="str">
        <f t="shared" si="63"/>
        <v>-</v>
      </c>
      <c r="AV320" s="9" t="str">
        <f t="shared" si="63"/>
        <v>-</v>
      </c>
      <c r="AW320" s="9" t="str">
        <f t="shared" si="63"/>
        <v>-</v>
      </c>
      <c r="AX320" s="9" t="str">
        <f t="shared" si="63"/>
        <v>-</v>
      </c>
      <c r="AY320" s="9" t="str">
        <f t="shared" si="63"/>
        <v>-</v>
      </c>
      <c r="AZ320" s="9" t="str">
        <f t="shared" si="63"/>
        <v>-</v>
      </c>
      <c r="BA320" s="9" t="str">
        <f t="shared" si="63"/>
        <v>-</v>
      </c>
      <c r="BB320" s="9" t="str">
        <f t="shared" si="63"/>
        <v>-</v>
      </c>
      <c r="BC320" s="9" t="str">
        <f t="shared" si="63"/>
        <v>-</v>
      </c>
      <c r="BD320" s="9" t="str">
        <f t="shared" si="63"/>
        <v>-</v>
      </c>
      <c r="BE320" s="9" t="str">
        <f t="shared" si="63"/>
        <v>-</v>
      </c>
      <c r="BF320" s="9" t="str">
        <f t="shared" si="63"/>
        <v>-</v>
      </c>
      <c r="BG320" s="9" t="str">
        <f t="shared" si="63"/>
        <v>-</v>
      </c>
      <c r="BH320" s="37">
        <f t="shared" si="50"/>
        <v>0</v>
      </c>
      <c r="BI320" s="114" t="str">
        <f t="shared" si="51"/>
        <v>-</v>
      </c>
      <c r="BJ320" s="9" t="str">
        <f t="shared" si="52"/>
        <v>-</v>
      </c>
      <c r="BL320">
        <f t="shared" si="53"/>
        <v>25</v>
      </c>
      <c r="BM320" s="381" t="str">
        <f t="shared" si="54"/>
        <v>-</v>
      </c>
      <c r="BN320">
        <f t="shared" si="55"/>
        <v>0</v>
      </c>
      <c r="BO320">
        <f t="shared" si="56"/>
        <v>0</v>
      </c>
    </row>
    <row r="321" spans="1:67">
      <c r="A321" s="125">
        <f t="shared" si="57"/>
        <v>26</v>
      </c>
      <c r="B321" s="9" t="str">
        <f t="shared" si="63"/>
        <v>-</v>
      </c>
      <c r="C321" s="9" t="str">
        <f t="shared" si="63"/>
        <v>-</v>
      </c>
      <c r="D321" s="9" t="str">
        <f t="shared" si="63"/>
        <v>-</v>
      </c>
      <c r="E321" s="9" t="str">
        <f t="shared" si="63"/>
        <v>-</v>
      </c>
      <c r="F321" s="9" t="str">
        <f t="shared" si="63"/>
        <v>-</v>
      </c>
      <c r="G321" s="9" t="str">
        <f t="shared" si="63"/>
        <v>-</v>
      </c>
      <c r="H321" s="9" t="str">
        <f t="shared" si="63"/>
        <v>-</v>
      </c>
      <c r="I321" s="9" t="str">
        <f t="shared" si="63"/>
        <v>-</v>
      </c>
      <c r="J321" s="9" t="str">
        <f t="shared" si="63"/>
        <v>-</v>
      </c>
      <c r="K321" s="9" t="str">
        <f t="shared" si="63"/>
        <v>-</v>
      </c>
      <c r="L321" s="9" t="str">
        <f t="shared" si="63"/>
        <v>-</v>
      </c>
      <c r="M321" s="9" t="str">
        <f t="shared" si="63"/>
        <v>-</v>
      </c>
      <c r="N321" s="9" t="str">
        <f t="shared" si="63"/>
        <v>-</v>
      </c>
      <c r="O321" s="9">
        <f t="shared" si="63"/>
        <v>6</v>
      </c>
      <c r="P321" s="9" t="str">
        <f t="shared" si="63"/>
        <v>-</v>
      </c>
      <c r="Q321" s="9" t="str">
        <f t="shared" si="63"/>
        <v>-</v>
      </c>
      <c r="R321" s="9" t="str">
        <f t="shared" si="63"/>
        <v>-</v>
      </c>
      <c r="S321" s="9" t="str">
        <f t="shared" si="63"/>
        <v>-</v>
      </c>
      <c r="T321" s="9" t="str">
        <f t="shared" si="63"/>
        <v>-</v>
      </c>
      <c r="U321" s="9">
        <f t="shared" si="63"/>
        <v>5</v>
      </c>
      <c r="V321" s="9" t="str">
        <f t="shared" si="63"/>
        <v>-</v>
      </c>
      <c r="W321" s="9" t="str">
        <f t="shared" si="62"/>
        <v>-</v>
      </c>
      <c r="X321" s="9" t="str">
        <f t="shared" si="62"/>
        <v>-</v>
      </c>
      <c r="Y321" s="9" t="str">
        <f t="shared" si="62"/>
        <v>-</v>
      </c>
      <c r="Z321" s="9">
        <f t="shared" si="62"/>
        <v>8</v>
      </c>
      <c r="AA321" s="9" t="str">
        <f t="shared" si="62"/>
        <v>-</v>
      </c>
      <c r="AB321" s="9" t="str">
        <f t="shared" si="62"/>
        <v>-</v>
      </c>
      <c r="AC321" s="9" t="str">
        <f t="shared" si="62"/>
        <v>-</v>
      </c>
      <c r="AD321" s="9" t="str">
        <f t="shared" si="62"/>
        <v>-</v>
      </c>
      <c r="AE321" s="9" t="str">
        <f t="shared" si="62"/>
        <v>-</v>
      </c>
      <c r="AF321" s="9" t="str">
        <f t="shared" si="62"/>
        <v>-</v>
      </c>
      <c r="AG321" s="9" t="str">
        <f t="shared" si="62"/>
        <v>-</v>
      </c>
      <c r="AH321" s="9" t="str">
        <f t="shared" si="62"/>
        <v>-</v>
      </c>
      <c r="AI321" s="9">
        <f t="shared" si="62"/>
        <v>9</v>
      </c>
      <c r="AJ321" s="9" t="str">
        <f t="shared" si="62"/>
        <v>-</v>
      </c>
      <c r="AK321" s="9">
        <f t="shared" si="62"/>
        <v>8</v>
      </c>
      <c r="AL321" s="9">
        <f t="shared" si="62"/>
        <v>8</v>
      </c>
      <c r="AM321" s="9" t="str">
        <f t="shared" si="62"/>
        <v>-</v>
      </c>
      <c r="AN321" s="9" t="str">
        <f t="shared" si="62"/>
        <v>-</v>
      </c>
      <c r="AO321" s="9" t="str">
        <f t="shared" si="63"/>
        <v>-</v>
      </c>
      <c r="AP321" s="9" t="str">
        <f t="shared" si="63"/>
        <v>-</v>
      </c>
      <c r="AQ321" s="9" t="str">
        <f t="shared" si="63"/>
        <v>-</v>
      </c>
      <c r="AR321" s="9" t="str">
        <f t="shared" si="63"/>
        <v>-</v>
      </c>
      <c r="AS321" s="9" t="str">
        <f t="shared" si="63"/>
        <v>-</v>
      </c>
      <c r="AT321" s="9" t="str">
        <f t="shared" si="63"/>
        <v>-</v>
      </c>
      <c r="AU321" s="9" t="str">
        <f t="shared" si="63"/>
        <v>-</v>
      </c>
      <c r="AV321" s="9" t="str">
        <f t="shared" si="63"/>
        <v>-</v>
      </c>
      <c r="AW321" s="9" t="str">
        <f t="shared" si="63"/>
        <v>-</v>
      </c>
      <c r="AX321" s="9" t="str">
        <f t="shared" ref="T321:BG333" si="64">IF(AND(AX$98="ДА",AX224="-"),AX28,"-")</f>
        <v>-</v>
      </c>
      <c r="AY321" s="9" t="str">
        <f t="shared" si="64"/>
        <v>-</v>
      </c>
      <c r="AZ321" s="9" t="str">
        <f t="shared" si="64"/>
        <v>-</v>
      </c>
      <c r="BA321" s="9" t="str">
        <f t="shared" si="64"/>
        <v>-</v>
      </c>
      <c r="BB321" s="9" t="str">
        <f t="shared" si="64"/>
        <v>-</v>
      </c>
      <c r="BC321" s="9">
        <f t="shared" si="64"/>
        <v>9</v>
      </c>
      <c r="BD321" s="9" t="str">
        <f t="shared" si="64"/>
        <v>-</v>
      </c>
      <c r="BE321" s="9" t="str">
        <f t="shared" si="64"/>
        <v>-</v>
      </c>
      <c r="BF321" s="9" t="str">
        <f t="shared" si="64"/>
        <v>-</v>
      </c>
      <c r="BG321" s="9" t="str">
        <f t="shared" si="64"/>
        <v>-</v>
      </c>
      <c r="BH321" s="37">
        <f t="shared" si="50"/>
        <v>7</v>
      </c>
      <c r="BI321" s="114">
        <f t="shared" si="51"/>
        <v>7.5714285714285712</v>
      </c>
      <c r="BJ321" s="9">
        <f t="shared" si="52"/>
        <v>16</v>
      </c>
      <c r="BL321">
        <f t="shared" si="53"/>
        <v>26</v>
      </c>
      <c r="BM321" s="381">
        <f t="shared" si="54"/>
        <v>7.5714285714285712</v>
      </c>
      <c r="BN321">
        <f t="shared" si="55"/>
        <v>7</v>
      </c>
      <c r="BO321">
        <f t="shared" si="56"/>
        <v>7</v>
      </c>
    </row>
    <row r="322" spans="1:67">
      <c r="A322" s="125">
        <f t="shared" si="57"/>
        <v>27</v>
      </c>
      <c r="B322" s="9" t="str">
        <f t="shared" ref="B322:S336" si="65">IF(AND(B$98="ДА",B225="-"),B29,"-")</f>
        <v>-</v>
      </c>
      <c r="C322" s="9" t="str">
        <f t="shared" si="65"/>
        <v>-</v>
      </c>
      <c r="D322" s="9" t="str">
        <f t="shared" si="65"/>
        <v>-</v>
      </c>
      <c r="E322" s="9" t="str">
        <f t="shared" si="65"/>
        <v>-</v>
      </c>
      <c r="F322" s="9" t="str">
        <f t="shared" si="65"/>
        <v>-</v>
      </c>
      <c r="G322" s="9" t="str">
        <f t="shared" si="65"/>
        <v>-</v>
      </c>
      <c r="H322" s="9" t="str">
        <f t="shared" si="65"/>
        <v>-</v>
      </c>
      <c r="I322" s="9" t="str">
        <f t="shared" si="65"/>
        <v>-</v>
      </c>
      <c r="J322" s="9" t="str">
        <f t="shared" si="65"/>
        <v>-</v>
      </c>
      <c r="K322" s="9" t="str">
        <f t="shared" si="65"/>
        <v>-</v>
      </c>
      <c r="L322" s="9" t="str">
        <f t="shared" si="65"/>
        <v>-</v>
      </c>
      <c r="M322" s="9" t="str">
        <f t="shared" si="65"/>
        <v>-</v>
      </c>
      <c r="N322" s="9" t="str">
        <f t="shared" si="65"/>
        <v>-</v>
      </c>
      <c r="O322" s="9">
        <f t="shared" si="65"/>
        <v>8</v>
      </c>
      <c r="P322" s="9" t="str">
        <f t="shared" si="65"/>
        <v>-</v>
      </c>
      <c r="Q322" s="9" t="str">
        <f t="shared" si="65"/>
        <v>-</v>
      </c>
      <c r="R322" s="9" t="str">
        <f t="shared" si="65"/>
        <v>-</v>
      </c>
      <c r="S322" s="9" t="str">
        <f t="shared" si="65"/>
        <v>-</v>
      </c>
      <c r="T322" s="9" t="str">
        <f t="shared" si="64"/>
        <v>-</v>
      </c>
      <c r="U322" s="9" t="str">
        <f t="shared" si="64"/>
        <v>-</v>
      </c>
      <c r="V322" s="9" t="str">
        <f t="shared" si="64"/>
        <v>-</v>
      </c>
      <c r="W322" s="9" t="str">
        <f t="shared" si="62"/>
        <v>-</v>
      </c>
      <c r="X322" s="9" t="str">
        <f t="shared" si="62"/>
        <v>-</v>
      </c>
      <c r="Y322" s="9" t="str">
        <f t="shared" si="62"/>
        <v>-</v>
      </c>
      <c r="Z322" s="9" t="str">
        <f t="shared" si="62"/>
        <v>-</v>
      </c>
      <c r="AA322" s="9" t="str">
        <f t="shared" si="62"/>
        <v>-</v>
      </c>
      <c r="AB322" s="9" t="str">
        <f t="shared" si="62"/>
        <v>-</v>
      </c>
      <c r="AC322" s="9" t="str">
        <f t="shared" si="62"/>
        <v>-</v>
      </c>
      <c r="AD322" s="9" t="str">
        <f t="shared" si="62"/>
        <v>-</v>
      </c>
      <c r="AE322" s="9" t="str">
        <f t="shared" si="62"/>
        <v>-</v>
      </c>
      <c r="AF322" s="9" t="str">
        <f t="shared" si="62"/>
        <v>-</v>
      </c>
      <c r="AG322" s="9">
        <f t="shared" si="62"/>
        <v>7</v>
      </c>
      <c r="AH322" s="9" t="str">
        <f t="shared" si="62"/>
        <v>-</v>
      </c>
      <c r="AI322" s="9" t="str">
        <f t="shared" si="62"/>
        <v>-</v>
      </c>
      <c r="AJ322" s="9" t="str">
        <f t="shared" si="62"/>
        <v>-</v>
      </c>
      <c r="AK322" s="9">
        <f t="shared" si="62"/>
        <v>6</v>
      </c>
      <c r="AL322" s="9" t="str">
        <f t="shared" si="62"/>
        <v>-</v>
      </c>
      <c r="AM322" s="9" t="str">
        <f t="shared" si="62"/>
        <v>-</v>
      </c>
      <c r="AN322" s="9" t="str">
        <f t="shared" si="62"/>
        <v>-</v>
      </c>
      <c r="AO322" s="9" t="str">
        <f t="shared" si="64"/>
        <v>-</v>
      </c>
      <c r="AP322" s="9" t="str">
        <f t="shared" si="64"/>
        <v>-</v>
      </c>
      <c r="AQ322" s="9" t="str">
        <f t="shared" si="64"/>
        <v>-</v>
      </c>
      <c r="AR322" s="9" t="str">
        <f t="shared" si="64"/>
        <v>-</v>
      </c>
      <c r="AS322" s="9" t="str">
        <f t="shared" si="64"/>
        <v>-</v>
      </c>
      <c r="AT322" s="9" t="str">
        <f t="shared" si="64"/>
        <v>-</v>
      </c>
      <c r="AU322" s="9" t="str">
        <f t="shared" si="64"/>
        <v>-</v>
      </c>
      <c r="AV322" s="9" t="str">
        <f t="shared" si="64"/>
        <v>-</v>
      </c>
      <c r="AW322" s="9" t="str">
        <f t="shared" si="64"/>
        <v>-</v>
      </c>
      <c r="AX322" s="9" t="str">
        <f t="shared" si="64"/>
        <v>-</v>
      </c>
      <c r="AY322" s="9" t="str">
        <f t="shared" si="64"/>
        <v>-</v>
      </c>
      <c r="AZ322" s="9" t="str">
        <f t="shared" si="64"/>
        <v>-</v>
      </c>
      <c r="BA322" s="9" t="str">
        <f t="shared" si="64"/>
        <v>-</v>
      </c>
      <c r="BB322" s="9" t="str">
        <f t="shared" si="64"/>
        <v>-</v>
      </c>
      <c r="BC322" s="9" t="str">
        <f t="shared" si="64"/>
        <v>-</v>
      </c>
      <c r="BD322" s="9" t="str">
        <f t="shared" si="64"/>
        <v>-</v>
      </c>
      <c r="BE322" s="9" t="str">
        <f t="shared" si="64"/>
        <v>-</v>
      </c>
      <c r="BF322" s="9" t="str">
        <f t="shared" si="64"/>
        <v>-</v>
      </c>
      <c r="BG322" s="9" t="str">
        <f t="shared" si="64"/>
        <v>-</v>
      </c>
      <c r="BH322" s="37">
        <f t="shared" si="50"/>
        <v>3</v>
      </c>
      <c r="BI322" s="114">
        <f t="shared" si="51"/>
        <v>7</v>
      </c>
      <c r="BJ322" s="9">
        <f t="shared" si="52"/>
        <v>22</v>
      </c>
      <c r="BL322">
        <f t="shared" si="53"/>
        <v>27</v>
      </c>
      <c r="BM322" s="381">
        <f t="shared" si="54"/>
        <v>7</v>
      </c>
      <c r="BN322">
        <f t="shared" si="55"/>
        <v>3</v>
      </c>
      <c r="BO322">
        <f t="shared" si="56"/>
        <v>3</v>
      </c>
    </row>
    <row r="323" spans="1:67">
      <c r="A323" s="125">
        <f t="shared" si="57"/>
        <v>28</v>
      </c>
      <c r="B323" s="9" t="str">
        <f t="shared" si="65"/>
        <v>-</v>
      </c>
      <c r="C323" s="9" t="str">
        <f t="shared" si="65"/>
        <v>-</v>
      </c>
      <c r="D323" s="9" t="str">
        <f t="shared" si="65"/>
        <v>-</v>
      </c>
      <c r="E323" s="9" t="str">
        <f t="shared" si="65"/>
        <v>-</v>
      </c>
      <c r="F323" s="9" t="str">
        <f t="shared" si="65"/>
        <v>-</v>
      </c>
      <c r="G323" s="9" t="str">
        <f t="shared" si="65"/>
        <v>-</v>
      </c>
      <c r="H323" s="9" t="str">
        <f t="shared" si="65"/>
        <v>-</v>
      </c>
      <c r="I323" s="9" t="str">
        <f t="shared" si="65"/>
        <v>-</v>
      </c>
      <c r="J323" s="9" t="str">
        <f t="shared" si="65"/>
        <v>-</v>
      </c>
      <c r="K323" s="9" t="str">
        <f t="shared" si="65"/>
        <v>-</v>
      </c>
      <c r="L323" s="9" t="str">
        <f t="shared" si="65"/>
        <v>-</v>
      </c>
      <c r="M323" s="9" t="str">
        <f t="shared" si="65"/>
        <v>-</v>
      </c>
      <c r="N323" s="9" t="str">
        <f t="shared" si="65"/>
        <v>-</v>
      </c>
      <c r="O323" s="9" t="str">
        <f t="shared" si="65"/>
        <v>-</v>
      </c>
      <c r="P323" s="9" t="str">
        <f t="shared" si="65"/>
        <v>-</v>
      </c>
      <c r="Q323" s="9" t="str">
        <f t="shared" si="65"/>
        <v>-</v>
      </c>
      <c r="R323" s="9" t="str">
        <f t="shared" si="65"/>
        <v>-</v>
      </c>
      <c r="S323" s="9" t="str">
        <f t="shared" si="65"/>
        <v>-</v>
      </c>
      <c r="T323" s="9" t="str">
        <f t="shared" si="64"/>
        <v>-</v>
      </c>
      <c r="U323" s="9" t="str">
        <f t="shared" si="64"/>
        <v>-</v>
      </c>
      <c r="V323" s="9" t="str">
        <f t="shared" si="64"/>
        <v>-</v>
      </c>
      <c r="W323" s="9" t="str">
        <f t="shared" si="62"/>
        <v>-</v>
      </c>
      <c r="X323" s="9" t="str">
        <f t="shared" si="62"/>
        <v>-</v>
      </c>
      <c r="Y323" s="9" t="str">
        <f t="shared" si="62"/>
        <v>-</v>
      </c>
      <c r="Z323" s="9" t="str">
        <f t="shared" si="62"/>
        <v>-</v>
      </c>
      <c r="AA323" s="9" t="str">
        <f t="shared" si="62"/>
        <v>-</v>
      </c>
      <c r="AB323" s="9" t="str">
        <f t="shared" si="62"/>
        <v>-</v>
      </c>
      <c r="AC323" s="9" t="str">
        <f t="shared" si="62"/>
        <v>-</v>
      </c>
      <c r="AD323" s="9" t="str">
        <f t="shared" si="62"/>
        <v>-</v>
      </c>
      <c r="AE323" s="9" t="str">
        <f t="shared" si="62"/>
        <v>-</v>
      </c>
      <c r="AF323" s="9" t="str">
        <f t="shared" si="62"/>
        <v>-</v>
      </c>
      <c r="AG323" s="9" t="str">
        <f t="shared" si="62"/>
        <v>-</v>
      </c>
      <c r="AH323" s="9" t="str">
        <f t="shared" si="62"/>
        <v>-</v>
      </c>
      <c r="AI323" s="9" t="str">
        <f t="shared" si="62"/>
        <v>-</v>
      </c>
      <c r="AJ323" s="9" t="str">
        <f t="shared" si="62"/>
        <v>-</v>
      </c>
      <c r="AK323" s="9" t="str">
        <f t="shared" si="62"/>
        <v>-</v>
      </c>
      <c r="AL323" s="9" t="str">
        <f t="shared" si="62"/>
        <v>-</v>
      </c>
      <c r="AM323" s="9" t="str">
        <f t="shared" si="62"/>
        <v>-</v>
      </c>
      <c r="AN323" s="9" t="str">
        <f t="shared" si="62"/>
        <v>-</v>
      </c>
      <c r="AO323" s="9" t="str">
        <f t="shared" si="64"/>
        <v>-</v>
      </c>
      <c r="AP323" s="9" t="str">
        <f t="shared" si="64"/>
        <v>-</v>
      </c>
      <c r="AQ323" s="9" t="str">
        <f t="shared" si="64"/>
        <v>-</v>
      </c>
      <c r="AR323" s="9" t="str">
        <f t="shared" si="64"/>
        <v>-</v>
      </c>
      <c r="AS323" s="9" t="str">
        <f t="shared" si="64"/>
        <v>-</v>
      </c>
      <c r="AT323" s="9" t="str">
        <f t="shared" si="64"/>
        <v>-</v>
      </c>
      <c r="AU323" s="9" t="str">
        <f t="shared" si="64"/>
        <v>-</v>
      </c>
      <c r="AV323" s="9" t="str">
        <f t="shared" si="64"/>
        <v>-</v>
      </c>
      <c r="AW323" s="9" t="str">
        <f t="shared" si="64"/>
        <v>-</v>
      </c>
      <c r="AX323" s="9" t="str">
        <f t="shared" si="64"/>
        <v>-</v>
      </c>
      <c r="AY323" s="9" t="str">
        <f t="shared" si="64"/>
        <v>-</v>
      </c>
      <c r="AZ323" s="9" t="str">
        <f t="shared" si="64"/>
        <v>-</v>
      </c>
      <c r="BA323" s="9" t="str">
        <f t="shared" si="64"/>
        <v>-</v>
      </c>
      <c r="BB323" s="9" t="str">
        <f t="shared" si="64"/>
        <v>-</v>
      </c>
      <c r="BC323" s="9" t="str">
        <f t="shared" si="64"/>
        <v>-</v>
      </c>
      <c r="BD323" s="9" t="str">
        <f t="shared" si="64"/>
        <v>-</v>
      </c>
      <c r="BE323" s="9" t="str">
        <f t="shared" si="64"/>
        <v>-</v>
      </c>
      <c r="BF323" s="9" t="str">
        <f t="shared" si="64"/>
        <v>-</v>
      </c>
      <c r="BG323" s="9" t="str">
        <f t="shared" si="64"/>
        <v>-</v>
      </c>
      <c r="BH323" s="37">
        <f t="shared" si="50"/>
        <v>0</v>
      </c>
      <c r="BI323" s="114" t="str">
        <f t="shared" si="51"/>
        <v>-</v>
      </c>
      <c r="BJ323" s="9" t="str">
        <f t="shared" si="52"/>
        <v>-</v>
      </c>
      <c r="BL323">
        <f t="shared" si="53"/>
        <v>28</v>
      </c>
      <c r="BM323" s="381" t="str">
        <f t="shared" si="54"/>
        <v>-</v>
      </c>
      <c r="BN323">
        <f t="shared" si="55"/>
        <v>0</v>
      </c>
      <c r="BO323">
        <f t="shared" si="56"/>
        <v>0</v>
      </c>
    </row>
    <row r="324" spans="1:67">
      <c r="A324" s="125">
        <f t="shared" si="57"/>
        <v>29</v>
      </c>
      <c r="B324" s="9" t="str">
        <f t="shared" si="65"/>
        <v>-</v>
      </c>
      <c r="C324" s="9" t="str">
        <f t="shared" si="65"/>
        <v>-</v>
      </c>
      <c r="D324" s="9" t="str">
        <f t="shared" si="65"/>
        <v>-</v>
      </c>
      <c r="E324" s="9" t="str">
        <f t="shared" si="65"/>
        <v>-</v>
      </c>
      <c r="F324" s="9" t="str">
        <f t="shared" si="65"/>
        <v>-</v>
      </c>
      <c r="G324" s="9" t="str">
        <f t="shared" si="65"/>
        <v>-</v>
      </c>
      <c r="H324" s="9" t="str">
        <f t="shared" si="65"/>
        <v>-</v>
      </c>
      <c r="I324" s="9" t="str">
        <f t="shared" si="65"/>
        <v>-</v>
      </c>
      <c r="J324" s="9" t="str">
        <f t="shared" si="65"/>
        <v>-</v>
      </c>
      <c r="K324" s="9" t="str">
        <f t="shared" si="65"/>
        <v>-</v>
      </c>
      <c r="L324" s="9" t="str">
        <f t="shared" si="65"/>
        <v>-</v>
      </c>
      <c r="M324" s="9" t="str">
        <f t="shared" si="65"/>
        <v>-</v>
      </c>
      <c r="N324" s="9" t="str">
        <f t="shared" si="65"/>
        <v>-</v>
      </c>
      <c r="O324" s="9">
        <f t="shared" si="65"/>
        <v>8</v>
      </c>
      <c r="P324" s="9" t="str">
        <f t="shared" si="65"/>
        <v>-</v>
      </c>
      <c r="Q324" s="9" t="str">
        <f t="shared" si="65"/>
        <v>-</v>
      </c>
      <c r="R324" s="9" t="str">
        <f t="shared" si="65"/>
        <v>-</v>
      </c>
      <c r="S324" s="9" t="str">
        <f t="shared" si="65"/>
        <v>-</v>
      </c>
      <c r="T324" s="9" t="str">
        <f t="shared" si="64"/>
        <v>-</v>
      </c>
      <c r="U324" s="9" t="str">
        <f t="shared" si="64"/>
        <v>-</v>
      </c>
      <c r="V324" s="9" t="str">
        <f t="shared" si="64"/>
        <v>-</v>
      </c>
      <c r="W324" s="9" t="str">
        <f t="shared" si="62"/>
        <v>-</v>
      </c>
      <c r="X324" s="9" t="str">
        <f t="shared" si="62"/>
        <v>-</v>
      </c>
      <c r="Y324" s="9" t="str">
        <f t="shared" si="62"/>
        <v>-</v>
      </c>
      <c r="Z324" s="9">
        <f t="shared" si="62"/>
        <v>10</v>
      </c>
      <c r="AA324" s="9" t="str">
        <f t="shared" si="62"/>
        <v>-</v>
      </c>
      <c r="AB324" s="9" t="str">
        <f t="shared" si="62"/>
        <v>-</v>
      </c>
      <c r="AC324" s="9" t="str">
        <f t="shared" si="62"/>
        <v>-</v>
      </c>
      <c r="AD324" s="9" t="str">
        <f t="shared" si="62"/>
        <v>-</v>
      </c>
      <c r="AE324" s="9" t="str">
        <f t="shared" si="62"/>
        <v>-</v>
      </c>
      <c r="AF324" s="9" t="str">
        <f t="shared" si="62"/>
        <v>-</v>
      </c>
      <c r="AG324" s="9">
        <f t="shared" si="62"/>
        <v>9</v>
      </c>
      <c r="AH324" s="9" t="str">
        <f t="shared" si="62"/>
        <v>-</v>
      </c>
      <c r="AI324" s="9" t="str">
        <f t="shared" si="62"/>
        <v>-</v>
      </c>
      <c r="AJ324" s="9" t="str">
        <f t="shared" si="62"/>
        <v>-</v>
      </c>
      <c r="AK324" s="9">
        <f t="shared" si="62"/>
        <v>6</v>
      </c>
      <c r="AL324" s="9" t="str">
        <f t="shared" si="62"/>
        <v>-</v>
      </c>
      <c r="AM324" s="9" t="str">
        <f t="shared" si="62"/>
        <v>-</v>
      </c>
      <c r="AN324" s="9">
        <f t="shared" si="62"/>
        <v>8</v>
      </c>
      <c r="AO324" s="9" t="str">
        <f t="shared" si="64"/>
        <v>-</v>
      </c>
      <c r="AP324" s="9" t="str">
        <f t="shared" si="64"/>
        <v>-</v>
      </c>
      <c r="AQ324" s="9" t="str">
        <f t="shared" si="64"/>
        <v>-</v>
      </c>
      <c r="AR324" s="9" t="str">
        <f t="shared" si="64"/>
        <v>-</v>
      </c>
      <c r="AS324" s="9" t="str">
        <f t="shared" si="64"/>
        <v>-</v>
      </c>
      <c r="AT324" s="9" t="str">
        <f t="shared" si="64"/>
        <v>-</v>
      </c>
      <c r="AU324" s="9" t="str">
        <f t="shared" si="64"/>
        <v>-</v>
      </c>
      <c r="AV324" s="9" t="str">
        <f t="shared" si="64"/>
        <v>-</v>
      </c>
      <c r="AW324" s="9" t="str">
        <f t="shared" si="64"/>
        <v>-</v>
      </c>
      <c r="AX324" s="9" t="str">
        <f t="shared" si="64"/>
        <v>-</v>
      </c>
      <c r="AY324" s="9" t="str">
        <f t="shared" si="64"/>
        <v>-</v>
      </c>
      <c r="AZ324" s="9" t="str">
        <f t="shared" si="64"/>
        <v>-</v>
      </c>
      <c r="BA324" s="9" t="str">
        <f t="shared" si="64"/>
        <v>-</v>
      </c>
      <c r="BB324" s="9" t="str">
        <f t="shared" si="64"/>
        <v>-</v>
      </c>
      <c r="BC324" s="9">
        <f t="shared" si="64"/>
        <v>7</v>
      </c>
      <c r="BD324" s="9" t="str">
        <f t="shared" si="64"/>
        <v>-</v>
      </c>
      <c r="BE324" s="9" t="str">
        <f t="shared" si="64"/>
        <v>-</v>
      </c>
      <c r="BF324" s="9" t="str">
        <f t="shared" si="64"/>
        <v>-</v>
      </c>
      <c r="BG324" s="9" t="str">
        <f t="shared" si="64"/>
        <v>-</v>
      </c>
      <c r="BH324" s="37">
        <f t="shared" si="50"/>
        <v>6</v>
      </c>
      <c r="BI324" s="114">
        <f t="shared" si="51"/>
        <v>8</v>
      </c>
      <c r="BJ324" s="9">
        <f t="shared" si="52"/>
        <v>13</v>
      </c>
      <c r="BL324">
        <f t="shared" si="53"/>
        <v>29</v>
      </c>
      <c r="BM324" s="381">
        <f t="shared" si="54"/>
        <v>8</v>
      </c>
      <c r="BN324">
        <f t="shared" si="55"/>
        <v>8</v>
      </c>
      <c r="BO324">
        <f t="shared" si="56"/>
        <v>6</v>
      </c>
    </row>
    <row r="325" spans="1:67">
      <c r="A325" s="125">
        <f t="shared" si="57"/>
        <v>30</v>
      </c>
      <c r="B325" s="9" t="str">
        <f t="shared" si="65"/>
        <v>-</v>
      </c>
      <c r="C325" s="9" t="str">
        <f t="shared" si="65"/>
        <v>-</v>
      </c>
      <c r="D325" s="9" t="str">
        <f t="shared" si="65"/>
        <v>-</v>
      </c>
      <c r="E325" s="9" t="str">
        <f t="shared" si="65"/>
        <v>-</v>
      </c>
      <c r="F325" s="9" t="str">
        <f t="shared" si="65"/>
        <v>-</v>
      </c>
      <c r="G325" s="9" t="str">
        <f t="shared" si="65"/>
        <v>-</v>
      </c>
      <c r="H325" s="9" t="str">
        <f t="shared" si="65"/>
        <v>-</v>
      </c>
      <c r="I325" s="9" t="str">
        <f t="shared" si="65"/>
        <v>-</v>
      </c>
      <c r="J325" s="9" t="str">
        <f t="shared" si="65"/>
        <v>-</v>
      </c>
      <c r="K325" s="9" t="str">
        <f t="shared" si="65"/>
        <v>-</v>
      </c>
      <c r="L325" s="9" t="str">
        <f t="shared" si="65"/>
        <v>-</v>
      </c>
      <c r="M325" s="9" t="str">
        <f t="shared" si="65"/>
        <v>-</v>
      </c>
      <c r="N325" s="9" t="str">
        <f t="shared" si="65"/>
        <v>-</v>
      </c>
      <c r="O325" s="9" t="str">
        <f t="shared" si="65"/>
        <v>-</v>
      </c>
      <c r="P325" s="9" t="str">
        <f t="shared" si="65"/>
        <v>-</v>
      </c>
      <c r="Q325" s="9" t="str">
        <f t="shared" si="65"/>
        <v>-</v>
      </c>
      <c r="R325" s="9" t="str">
        <f t="shared" si="65"/>
        <v>-</v>
      </c>
      <c r="S325" s="9" t="str">
        <f t="shared" si="65"/>
        <v>-</v>
      </c>
      <c r="T325" s="9" t="str">
        <f t="shared" si="64"/>
        <v>-</v>
      </c>
      <c r="U325" s="9" t="str">
        <f t="shared" si="64"/>
        <v>-</v>
      </c>
      <c r="V325" s="9" t="str">
        <f t="shared" si="64"/>
        <v>-</v>
      </c>
      <c r="W325" s="9" t="str">
        <f t="shared" si="62"/>
        <v>-</v>
      </c>
      <c r="X325" s="9" t="str">
        <f t="shared" si="62"/>
        <v>-</v>
      </c>
      <c r="Y325" s="9" t="str">
        <f t="shared" si="62"/>
        <v>-</v>
      </c>
      <c r="Z325" s="9" t="str">
        <f t="shared" ref="Z325:AN325" si="66">IF(AND(Z$98="ДА",Z228="-"),Z32,"-")</f>
        <v>-</v>
      </c>
      <c r="AA325" s="9" t="str">
        <f t="shared" si="66"/>
        <v>-</v>
      </c>
      <c r="AB325" s="9" t="str">
        <f t="shared" si="66"/>
        <v>-</v>
      </c>
      <c r="AC325" s="9" t="str">
        <f t="shared" si="66"/>
        <v>-</v>
      </c>
      <c r="AD325" s="9" t="str">
        <f t="shared" si="66"/>
        <v>-</v>
      </c>
      <c r="AE325" s="9" t="str">
        <f t="shared" si="66"/>
        <v>-</v>
      </c>
      <c r="AF325" s="9" t="str">
        <f t="shared" si="66"/>
        <v>-</v>
      </c>
      <c r="AG325" s="9" t="str">
        <f t="shared" si="66"/>
        <v>-</v>
      </c>
      <c r="AH325" s="9" t="str">
        <f t="shared" si="66"/>
        <v>-</v>
      </c>
      <c r="AI325" s="9" t="str">
        <f t="shared" si="66"/>
        <v>-</v>
      </c>
      <c r="AJ325" s="9" t="str">
        <f t="shared" si="66"/>
        <v>-</v>
      </c>
      <c r="AK325" s="9" t="str">
        <f t="shared" si="66"/>
        <v>-</v>
      </c>
      <c r="AL325" s="9" t="str">
        <f t="shared" si="66"/>
        <v>-</v>
      </c>
      <c r="AM325" s="9" t="str">
        <f t="shared" si="66"/>
        <v>-</v>
      </c>
      <c r="AN325" s="9" t="str">
        <f t="shared" si="66"/>
        <v>-</v>
      </c>
      <c r="AO325" s="9" t="str">
        <f t="shared" si="64"/>
        <v>-</v>
      </c>
      <c r="AP325" s="9" t="str">
        <f t="shared" si="64"/>
        <v>-</v>
      </c>
      <c r="AQ325" s="9" t="str">
        <f t="shared" si="64"/>
        <v>-</v>
      </c>
      <c r="AR325" s="9" t="str">
        <f t="shared" si="64"/>
        <v>-</v>
      </c>
      <c r="AS325" s="9" t="str">
        <f t="shared" si="64"/>
        <v>-</v>
      </c>
      <c r="AT325" s="9" t="str">
        <f t="shared" si="64"/>
        <v>-</v>
      </c>
      <c r="AU325" s="9" t="str">
        <f t="shared" si="64"/>
        <v>-</v>
      </c>
      <c r="AV325" s="9" t="str">
        <f t="shared" si="64"/>
        <v>-</v>
      </c>
      <c r="AW325" s="9" t="str">
        <f t="shared" si="64"/>
        <v>-</v>
      </c>
      <c r="AX325" s="9" t="str">
        <f t="shared" si="64"/>
        <v>-</v>
      </c>
      <c r="AY325" s="9" t="str">
        <f t="shared" si="64"/>
        <v>-</v>
      </c>
      <c r="AZ325" s="9" t="str">
        <f t="shared" si="64"/>
        <v>-</v>
      </c>
      <c r="BA325" s="9" t="str">
        <f t="shared" si="64"/>
        <v>-</v>
      </c>
      <c r="BB325" s="9" t="str">
        <f t="shared" si="64"/>
        <v>-</v>
      </c>
      <c r="BC325" s="9" t="str">
        <f t="shared" si="64"/>
        <v>-</v>
      </c>
      <c r="BD325" s="9" t="str">
        <f t="shared" si="64"/>
        <v>-</v>
      </c>
      <c r="BE325" s="9" t="str">
        <f t="shared" si="64"/>
        <v>-</v>
      </c>
      <c r="BF325" s="9" t="str">
        <f t="shared" si="64"/>
        <v>-</v>
      </c>
      <c r="BG325" s="9" t="str">
        <f t="shared" si="64"/>
        <v>-</v>
      </c>
      <c r="BH325" s="37">
        <f t="shared" si="50"/>
        <v>0</v>
      </c>
      <c r="BI325" s="114" t="str">
        <f t="shared" si="51"/>
        <v>-</v>
      </c>
      <c r="BJ325" s="9" t="str">
        <f t="shared" si="52"/>
        <v>-</v>
      </c>
      <c r="BL325">
        <f t="shared" si="53"/>
        <v>30</v>
      </c>
      <c r="BM325" s="381" t="str">
        <f t="shared" si="54"/>
        <v>-</v>
      </c>
      <c r="BN325">
        <f t="shared" si="55"/>
        <v>0</v>
      </c>
      <c r="BO325">
        <f t="shared" si="56"/>
        <v>0</v>
      </c>
    </row>
    <row r="326" spans="1:67">
      <c r="A326" s="125">
        <f t="shared" si="57"/>
        <v>31</v>
      </c>
      <c r="B326" s="9" t="str">
        <f t="shared" si="65"/>
        <v>-</v>
      </c>
      <c r="C326" s="9" t="str">
        <f t="shared" si="65"/>
        <v>-</v>
      </c>
      <c r="D326" s="9" t="str">
        <f t="shared" si="65"/>
        <v>-</v>
      </c>
      <c r="E326" s="9" t="str">
        <f t="shared" si="65"/>
        <v>-</v>
      </c>
      <c r="F326" s="9" t="str">
        <f t="shared" si="65"/>
        <v>-</v>
      </c>
      <c r="G326" s="9" t="str">
        <f t="shared" si="65"/>
        <v>-</v>
      </c>
      <c r="H326" s="9" t="str">
        <f t="shared" si="65"/>
        <v>-</v>
      </c>
      <c r="I326" s="9" t="str">
        <f t="shared" si="65"/>
        <v>-</v>
      </c>
      <c r="J326" s="9" t="str">
        <f t="shared" si="65"/>
        <v>-</v>
      </c>
      <c r="K326" s="9" t="str">
        <f t="shared" si="65"/>
        <v>-</v>
      </c>
      <c r="L326" s="9" t="str">
        <f t="shared" si="65"/>
        <v>-</v>
      </c>
      <c r="M326" s="9" t="str">
        <f t="shared" si="65"/>
        <v>-</v>
      </c>
      <c r="N326" s="9" t="str">
        <f t="shared" si="65"/>
        <v>-</v>
      </c>
      <c r="O326" s="9" t="str">
        <f t="shared" si="65"/>
        <v>-</v>
      </c>
      <c r="P326" s="9" t="str">
        <f t="shared" si="65"/>
        <v>-</v>
      </c>
      <c r="Q326" s="9" t="str">
        <f t="shared" si="65"/>
        <v>-</v>
      </c>
      <c r="R326" s="9" t="str">
        <f t="shared" si="65"/>
        <v>-</v>
      </c>
      <c r="S326" s="9" t="str">
        <f t="shared" si="65"/>
        <v>-</v>
      </c>
      <c r="T326" s="9" t="str">
        <f t="shared" si="64"/>
        <v>-</v>
      </c>
      <c r="U326" s="9" t="str">
        <f t="shared" si="64"/>
        <v>-</v>
      </c>
      <c r="V326" s="9" t="str">
        <f t="shared" si="64"/>
        <v>-</v>
      </c>
      <c r="W326" s="9" t="str">
        <f t="shared" ref="W326:AN340" si="67">IF(AND(W$98="ДА",W229="-"),W33,"-")</f>
        <v>-</v>
      </c>
      <c r="X326" s="9" t="str">
        <f t="shared" si="67"/>
        <v>-</v>
      </c>
      <c r="Y326" s="9" t="str">
        <f t="shared" si="67"/>
        <v>-</v>
      </c>
      <c r="Z326" s="9" t="str">
        <f t="shared" si="67"/>
        <v>-</v>
      </c>
      <c r="AA326" s="9" t="str">
        <f t="shared" si="67"/>
        <v>-</v>
      </c>
      <c r="AB326" s="9" t="str">
        <f t="shared" si="67"/>
        <v>-</v>
      </c>
      <c r="AC326" s="9" t="str">
        <f t="shared" si="67"/>
        <v>-</v>
      </c>
      <c r="AD326" s="9" t="str">
        <f t="shared" si="67"/>
        <v>-</v>
      </c>
      <c r="AE326" s="9" t="str">
        <f t="shared" si="67"/>
        <v>-</v>
      </c>
      <c r="AF326" s="9" t="str">
        <f t="shared" si="67"/>
        <v>-</v>
      </c>
      <c r="AG326" s="9" t="str">
        <f t="shared" si="67"/>
        <v>-</v>
      </c>
      <c r="AH326" s="9" t="str">
        <f t="shared" si="67"/>
        <v>-</v>
      </c>
      <c r="AI326" s="9" t="str">
        <f t="shared" si="67"/>
        <v>-</v>
      </c>
      <c r="AJ326" s="9" t="str">
        <f t="shared" si="67"/>
        <v>-</v>
      </c>
      <c r="AK326" s="9" t="str">
        <f t="shared" si="67"/>
        <v>-</v>
      </c>
      <c r="AL326" s="9" t="str">
        <f t="shared" si="67"/>
        <v>-</v>
      </c>
      <c r="AM326" s="9" t="str">
        <f t="shared" si="67"/>
        <v>-</v>
      </c>
      <c r="AN326" s="9" t="str">
        <f t="shared" si="67"/>
        <v>-</v>
      </c>
      <c r="AO326" s="9" t="str">
        <f t="shared" si="64"/>
        <v>-</v>
      </c>
      <c r="AP326" s="9" t="str">
        <f t="shared" si="64"/>
        <v>-</v>
      </c>
      <c r="AQ326" s="9" t="str">
        <f t="shared" si="64"/>
        <v>-</v>
      </c>
      <c r="AR326" s="9" t="str">
        <f t="shared" si="64"/>
        <v>-</v>
      </c>
      <c r="AS326" s="9" t="str">
        <f t="shared" si="64"/>
        <v>-</v>
      </c>
      <c r="AT326" s="9" t="str">
        <f t="shared" si="64"/>
        <v>-</v>
      </c>
      <c r="AU326" s="9" t="str">
        <f t="shared" si="64"/>
        <v>-</v>
      </c>
      <c r="AV326" s="9" t="str">
        <f t="shared" si="64"/>
        <v>-</v>
      </c>
      <c r="AW326" s="9" t="str">
        <f t="shared" si="64"/>
        <v>-</v>
      </c>
      <c r="AX326" s="9" t="str">
        <f t="shared" si="64"/>
        <v>-</v>
      </c>
      <c r="AY326" s="9" t="str">
        <f t="shared" si="64"/>
        <v>-</v>
      </c>
      <c r="AZ326" s="9" t="str">
        <f t="shared" si="64"/>
        <v>-</v>
      </c>
      <c r="BA326" s="9" t="str">
        <f t="shared" si="64"/>
        <v>-</v>
      </c>
      <c r="BB326" s="9" t="str">
        <f t="shared" si="64"/>
        <v>-</v>
      </c>
      <c r="BC326" s="9" t="str">
        <f t="shared" si="64"/>
        <v>-</v>
      </c>
      <c r="BD326" s="9" t="str">
        <f t="shared" si="64"/>
        <v>-</v>
      </c>
      <c r="BE326" s="9" t="str">
        <f t="shared" si="64"/>
        <v>-</v>
      </c>
      <c r="BF326" s="9" t="str">
        <f t="shared" si="64"/>
        <v>-</v>
      </c>
      <c r="BG326" s="9" t="str">
        <f t="shared" si="64"/>
        <v>-</v>
      </c>
      <c r="BH326" s="37">
        <f t="shared" si="50"/>
        <v>0</v>
      </c>
      <c r="BI326" s="114" t="str">
        <f t="shared" si="51"/>
        <v>-</v>
      </c>
      <c r="BJ326" s="9" t="str">
        <f t="shared" si="52"/>
        <v>-</v>
      </c>
      <c r="BL326">
        <f t="shared" si="53"/>
        <v>31</v>
      </c>
      <c r="BM326" s="381" t="str">
        <f t="shared" si="54"/>
        <v>-</v>
      </c>
      <c r="BN326">
        <f t="shared" si="55"/>
        <v>0</v>
      </c>
      <c r="BO326">
        <f t="shared" si="56"/>
        <v>0</v>
      </c>
    </row>
    <row r="327" spans="1:67">
      <c r="A327" s="125">
        <f t="shared" si="57"/>
        <v>32</v>
      </c>
      <c r="B327" s="9" t="str">
        <f t="shared" si="65"/>
        <v>-</v>
      </c>
      <c r="C327" s="9" t="str">
        <f t="shared" si="65"/>
        <v>-</v>
      </c>
      <c r="D327" s="9" t="str">
        <f t="shared" si="65"/>
        <v>-</v>
      </c>
      <c r="E327" s="9" t="str">
        <f t="shared" si="65"/>
        <v>-</v>
      </c>
      <c r="F327" s="9" t="str">
        <f t="shared" si="65"/>
        <v>-</v>
      </c>
      <c r="G327" s="9" t="str">
        <f t="shared" si="65"/>
        <v>-</v>
      </c>
      <c r="H327" s="9" t="str">
        <f t="shared" si="65"/>
        <v>-</v>
      </c>
      <c r="I327" s="9" t="str">
        <f t="shared" si="65"/>
        <v>-</v>
      </c>
      <c r="J327" s="9" t="str">
        <f t="shared" si="65"/>
        <v>-</v>
      </c>
      <c r="K327" s="9" t="str">
        <f t="shared" si="65"/>
        <v>-</v>
      </c>
      <c r="L327" s="9" t="str">
        <f t="shared" si="65"/>
        <v>-</v>
      </c>
      <c r="M327" s="9" t="str">
        <f t="shared" si="65"/>
        <v>-</v>
      </c>
      <c r="N327" s="9" t="str">
        <f t="shared" si="65"/>
        <v>-</v>
      </c>
      <c r="O327" s="9" t="str">
        <f t="shared" si="65"/>
        <v>-</v>
      </c>
      <c r="P327" s="9" t="str">
        <f t="shared" si="65"/>
        <v>-</v>
      </c>
      <c r="Q327" s="9" t="str">
        <f t="shared" si="65"/>
        <v>-</v>
      </c>
      <c r="R327" s="9" t="str">
        <f t="shared" si="65"/>
        <v>-</v>
      </c>
      <c r="S327" s="9" t="str">
        <f t="shared" si="65"/>
        <v>-</v>
      </c>
      <c r="T327" s="9" t="str">
        <f t="shared" si="64"/>
        <v>-</v>
      </c>
      <c r="U327" s="9" t="str">
        <f t="shared" si="64"/>
        <v>-</v>
      </c>
      <c r="V327" s="9" t="str">
        <f t="shared" si="64"/>
        <v>-</v>
      </c>
      <c r="W327" s="9" t="str">
        <f t="shared" si="67"/>
        <v>-</v>
      </c>
      <c r="X327" s="9" t="str">
        <f t="shared" si="67"/>
        <v>-</v>
      </c>
      <c r="Y327" s="9" t="str">
        <f t="shared" si="67"/>
        <v>-</v>
      </c>
      <c r="Z327" s="9" t="str">
        <f t="shared" si="67"/>
        <v>-</v>
      </c>
      <c r="AA327" s="9" t="str">
        <f t="shared" si="67"/>
        <v>-</v>
      </c>
      <c r="AB327" s="9" t="str">
        <f t="shared" si="67"/>
        <v>-</v>
      </c>
      <c r="AC327" s="9" t="str">
        <f t="shared" si="67"/>
        <v>-</v>
      </c>
      <c r="AD327" s="9" t="str">
        <f t="shared" si="67"/>
        <v>-</v>
      </c>
      <c r="AE327" s="9" t="str">
        <f t="shared" si="67"/>
        <v>-</v>
      </c>
      <c r="AF327" s="9" t="str">
        <f t="shared" si="67"/>
        <v>-</v>
      </c>
      <c r="AG327" s="9" t="str">
        <f t="shared" si="67"/>
        <v>-</v>
      </c>
      <c r="AH327" s="9" t="str">
        <f t="shared" si="67"/>
        <v>-</v>
      </c>
      <c r="AI327" s="9" t="str">
        <f t="shared" si="67"/>
        <v>-</v>
      </c>
      <c r="AJ327" s="9" t="str">
        <f t="shared" si="67"/>
        <v>-</v>
      </c>
      <c r="AK327" s="9" t="str">
        <f t="shared" si="67"/>
        <v>-</v>
      </c>
      <c r="AL327" s="9" t="str">
        <f t="shared" si="67"/>
        <v>-</v>
      </c>
      <c r="AM327" s="9" t="str">
        <f t="shared" si="67"/>
        <v>-</v>
      </c>
      <c r="AN327" s="9" t="str">
        <f t="shared" si="67"/>
        <v>-</v>
      </c>
      <c r="AO327" s="9" t="str">
        <f t="shared" si="64"/>
        <v>-</v>
      </c>
      <c r="AP327" s="9" t="str">
        <f t="shared" si="64"/>
        <v>-</v>
      </c>
      <c r="AQ327" s="9" t="str">
        <f t="shared" si="64"/>
        <v>-</v>
      </c>
      <c r="AR327" s="9" t="str">
        <f t="shared" si="64"/>
        <v>-</v>
      </c>
      <c r="AS327" s="9" t="str">
        <f t="shared" si="64"/>
        <v>-</v>
      </c>
      <c r="AT327" s="9" t="str">
        <f t="shared" si="64"/>
        <v>-</v>
      </c>
      <c r="AU327" s="9" t="str">
        <f t="shared" si="64"/>
        <v>-</v>
      </c>
      <c r="AV327" s="9" t="str">
        <f t="shared" si="64"/>
        <v>-</v>
      </c>
      <c r="AW327" s="9" t="str">
        <f t="shared" si="64"/>
        <v>-</v>
      </c>
      <c r="AX327" s="9" t="str">
        <f t="shared" si="64"/>
        <v>-</v>
      </c>
      <c r="AY327" s="9" t="str">
        <f t="shared" si="64"/>
        <v>-</v>
      </c>
      <c r="AZ327" s="9" t="str">
        <f t="shared" si="64"/>
        <v>-</v>
      </c>
      <c r="BA327" s="9" t="str">
        <f t="shared" si="64"/>
        <v>-</v>
      </c>
      <c r="BB327" s="9" t="str">
        <f t="shared" si="64"/>
        <v>-</v>
      </c>
      <c r="BC327" s="9" t="str">
        <f t="shared" si="64"/>
        <v>-</v>
      </c>
      <c r="BD327" s="9" t="str">
        <f t="shared" si="64"/>
        <v>-</v>
      </c>
      <c r="BE327" s="9" t="str">
        <f t="shared" si="64"/>
        <v>-</v>
      </c>
      <c r="BF327" s="9" t="str">
        <f t="shared" si="64"/>
        <v>-</v>
      </c>
      <c r="BG327" s="9" t="str">
        <f t="shared" si="64"/>
        <v>-</v>
      </c>
      <c r="BH327" s="37">
        <f t="shared" si="50"/>
        <v>0</v>
      </c>
      <c r="BI327" s="114" t="str">
        <f t="shared" si="51"/>
        <v>-</v>
      </c>
      <c r="BJ327" s="9" t="str">
        <f t="shared" si="52"/>
        <v>-</v>
      </c>
      <c r="BL327">
        <f t="shared" si="53"/>
        <v>32</v>
      </c>
      <c r="BM327" s="381" t="str">
        <f t="shared" si="54"/>
        <v>-</v>
      </c>
      <c r="BN327">
        <f t="shared" si="55"/>
        <v>0</v>
      </c>
      <c r="BO327">
        <f t="shared" si="56"/>
        <v>0</v>
      </c>
    </row>
    <row r="328" spans="1:67">
      <c r="A328" s="125">
        <f t="shared" si="57"/>
        <v>33</v>
      </c>
      <c r="B328" s="9" t="str">
        <f t="shared" si="65"/>
        <v>-</v>
      </c>
      <c r="C328" s="9" t="str">
        <f t="shared" si="65"/>
        <v>-</v>
      </c>
      <c r="D328" s="9" t="str">
        <f t="shared" si="65"/>
        <v>-</v>
      </c>
      <c r="E328" s="9" t="str">
        <f t="shared" si="65"/>
        <v>-</v>
      </c>
      <c r="F328" s="9" t="str">
        <f t="shared" si="65"/>
        <v>-</v>
      </c>
      <c r="G328" s="9" t="str">
        <f t="shared" si="65"/>
        <v>-</v>
      </c>
      <c r="H328" s="9" t="str">
        <f t="shared" si="65"/>
        <v>-</v>
      </c>
      <c r="I328" s="9" t="str">
        <f t="shared" si="65"/>
        <v>-</v>
      </c>
      <c r="J328" s="9" t="str">
        <f t="shared" si="65"/>
        <v>-</v>
      </c>
      <c r="K328" s="9" t="str">
        <f t="shared" si="65"/>
        <v>-</v>
      </c>
      <c r="L328" s="9" t="str">
        <f t="shared" si="65"/>
        <v>-</v>
      </c>
      <c r="M328" s="9" t="str">
        <f t="shared" si="65"/>
        <v>-</v>
      </c>
      <c r="N328" s="9" t="str">
        <f t="shared" si="65"/>
        <v>-</v>
      </c>
      <c r="O328" s="9" t="str">
        <f t="shared" si="65"/>
        <v>-</v>
      </c>
      <c r="P328" s="9" t="str">
        <f t="shared" si="65"/>
        <v>-</v>
      </c>
      <c r="Q328" s="9" t="str">
        <f t="shared" si="65"/>
        <v>-</v>
      </c>
      <c r="R328" s="9" t="str">
        <f t="shared" si="65"/>
        <v>-</v>
      </c>
      <c r="S328" s="9" t="str">
        <f t="shared" si="65"/>
        <v>-</v>
      </c>
      <c r="T328" s="9" t="str">
        <f t="shared" si="64"/>
        <v>-</v>
      </c>
      <c r="U328" s="9" t="str">
        <f t="shared" si="64"/>
        <v>-</v>
      </c>
      <c r="V328" s="9" t="str">
        <f t="shared" si="64"/>
        <v>-</v>
      </c>
      <c r="W328" s="9" t="str">
        <f t="shared" si="67"/>
        <v>-</v>
      </c>
      <c r="X328" s="9" t="str">
        <f t="shared" si="67"/>
        <v>-</v>
      </c>
      <c r="Y328" s="9" t="str">
        <f t="shared" si="67"/>
        <v>-</v>
      </c>
      <c r="Z328" s="9" t="str">
        <f t="shared" si="67"/>
        <v>-</v>
      </c>
      <c r="AA328" s="9" t="str">
        <f t="shared" si="67"/>
        <v>-</v>
      </c>
      <c r="AB328" s="9" t="str">
        <f t="shared" si="67"/>
        <v>-</v>
      </c>
      <c r="AC328" s="9" t="str">
        <f t="shared" si="67"/>
        <v>-</v>
      </c>
      <c r="AD328" s="9" t="str">
        <f t="shared" si="67"/>
        <v>-</v>
      </c>
      <c r="AE328" s="9" t="str">
        <f t="shared" si="67"/>
        <v>-</v>
      </c>
      <c r="AF328" s="9" t="str">
        <f t="shared" si="67"/>
        <v>-</v>
      </c>
      <c r="AG328" s="9" t="str">
        <f t="shared" si="67"/>
        <v>-</v>
      </c>
      <c r="AH328" s="9" t="str">
        <f t="shared" si="67"/>
        <v>-</v>
      </c>
      <c r="AI328" s="9" t="str">
        <f t="shared" si="67"/>
        <v>-</v>
      </c>
      <c r="AJ328" s="9" t="str">
        <f t="shared" si="67"/>
        <v>-</v>
      </c>
      <c r="AK328" s="9">
        <f t="shared" si="67"/>
        <v>6</v>
      </c>
      <c r="AL328" s="9" t="str">
        <f t="shared" si="67"/>
        <v>-</v>
      </c>
      <c r="AM328" s="9" t="str">
        <f t="shared" si="67"/>
        <v>-</v>
      </c>
      <c r="AN328" s="9" t="str">
        <f t="shared" si="67"/>
        <v>-</v>
      </c>
      <c r="AO328" s="9" t="str">
        <f t="shared" si="64"/>
        <v>-</v>
      </c>
      <c r="AP328" s="9" t="str">
        <f t="shared" si="64"/>
        <v>-</v>
      </c>
      <c r="AQ328" s="9" t="str">
        <f t="shared" si="64"/>
        <v>-</v>
      </c>
      <c r="AR328" s="9" t="str">
        <f t="shared" si="64"/>
        <v>-</v>
      </c>
      <c r="AS328" s="9" t="str">
        <f t="shared" si="64"/>
        <v>-</v>
      </c>
      <c r="AT328" s="9" t="str">
        <f t="shared" si="64"/>
        <v>-</v>
      </c>
      <c r="AU328" s="9" t="str">
        <f t="shared" si="64"/>
        <v>-</v>
      </c>
      <c r="AV328" s="9" t="str">
        <f t="shared" si="64"/>
        <v>-</v>
      </c>
      <c r="AW328" s="9" t="str">
        <f t="shared" si="64"/>
        <v>-</v>
      </c>
      <c r="AX328" s="9" t="str">
        <f t="shared" si="64"/>
        <v>-</v>
      </c>
      <c r="AY328" s="9" t="str">
        <f t="shared" si="64"/>
        <v>-</v>
      </c>
      <c r="AZ328" s="9" t="str">
        <f t="shared" si="64"/>
        <v>-</v>
      </c>
      <c r="BA328" s="9" t="str">
        <f t="shared" si="64"/>
        <v>-</v>
      </c>
      <c r="BB328" s="9" t="str">
        <f t="shared" si="64"/>
        <v>-</v>
      </c>
      <c r="BC328" s="9">
        <f t="shared" si="64"/>
        <v>6</v>
      </c>
      <c r="BD328" s="9" t="str">
        <f t="shared" si="64"/>
        <v>-</v>
      </c>
      <c r="BE328" s="9" t="str">
        <f t="shared" si="64"/>
        <v>-</v>
      </c>
      <c r="BF328" s="9" t="str">
        <f t="shared" si="64"/>
        <v>-</v>
      </c>
      <c r="BG328" s="9" t="str">
        <f t="shared" si="64"/>
        <v>-</v>
      </c>
      <c r="BH328" s="37">
        <f t="shared" si="50"/>
        <v>2</v>
      </c>
      <c r="BI328" s="114">
        <f t="shared" si="51"/>
        <v>6</v>
      </c>
      <c r="BJ328" s="9">
        <f t="shared" si="52"/>
        <v>40</v>
      </c>
      <c r="BL328">
        <f t="shared" si="53"/>
        <v>33</v>
      </c>
      <c r="BM328" s="381">
        <f t="shared" si="54"/>
        <v>6</v>
      </c>
      <c r="BN328">
        <f t="shared" si="55"/>
        <v>2</v>
      </c>
      <c r="BO328">
        <f t="shared" si="56"/>
        <v>2</v>
      </c>
    </row>
    <row r="329" spans="1:67">
      <c r="A329" s="125">
        <f t="shared" si="57"/>
        <v>34</v>
      </c>
      <c r="B329" s="9" t="str">
        <f t="shared" si="65"/>
        <v>-</v>
      </c>
      <c r="C329" s="9" t="str">
        <f t="shared" si="65"/>
        <v>-</v>
      </c>
      <c r="D329" s="9" t="str">
        <f t="shared" si="65"/>
        <v>-</v>
      </c>
      <c r="E329" s="9" t="str">
        <f t="shared" si="65"/>
        <v>-</v>
      </c>
      <c r="F329" s="9" t="str">
        <f t="shared" si="65"/>
        <v>-</v>
      </c>
      <c r="G329" s="9" t="str">
        <f t="shared" si="65"/>
        <v>-</v>
      </c>
      <c r="H329" s="9" t="str">
        <f t="shared" si="65"/>
        <v>-</v>
      </c>
      <c r="I329" s="9" t="str">
        <f t="shared" si="65"/>
        <v>-</v>
      </c>
      <c r="J329" s="9" t="str">
        <f t="shared" si="65"/>
        <v>-</v>
      </c>
      <c r="K329" s="9" t="str">
        <f t="shared" si="65"/>
        <v>-</v>
      </c>
      <c r="L329" s="9" t="str">
        <f t="shared" si="65"/>
        <v>-</v>
      </c>
      <c r="M329" s="9" t="str">
        <f t="shared" si="65"/>
        <v>-</v>
      </c>
      <c r="N329" s="9" t="str">
        <f t="shared" si="65"/>
        <v>-</v>
      </c>
      <c r="O329" s="9">
        <f t="shared" si="65"/>
        <v>7</v>
      </c>
      <c r="P329" s="9" t="str">
        <f t="shared" si="65"/>
        <v>-</v>
      </c>
      <c r="Q329" s="9" t="str">
        <f t="shared" si="65"/>
        <v>-</v>
      </c>
      <c r="R329" s="9" t="str">
        <f t="shared" si="65"/>
        <v>-</v>
      </c>
      <c r="S329" s="9" t="str">
        <f t="shared" si="65"/>
        <v>-</v>
      </c>
      <c r="T329" s="9" t="str">
        <f t="shared" si="64"/>
        <v>-</v>
      </c>
      <c r="U329" s="9">
        <f t="shared" si="64"/>
        <v>5</v>
      </c>
      <c r="V329" s="9">
        <f t="shared" si="64"/>
        <v>7</v>
      </c>
      <c r="W329" s="9" t="str">
        <f t="shared" si="67"/>
        <v>-</v>
      </c>
      <c r="X329" s="9" t="str">
        <f t="shared" si="67"/>
        <v>-</v>
      </c>
      <c r="Y329" s="9" t="str">
        <f t="shared" si="67"/>
        <v>-</v>
      </c>
      <c r="Z329" s="9" t="str">
        <f t="shared" si="67"/>
        <v>-</v>
      </c>
      <c r="AA329" s="9" t="str">
        <f t="shared" si="67"/>
        <v>-</v>
      </c>
      <c r="AB329" s="9" t="str">
        <f t="shared" si="67"/>
        <v>-</v>
      </c>
      <c r="AC329" s="9" t="str">
        <f t="shared" si="67"/>
        <v>-</v>
      </c>
      <c r="AD329" s="9" t="str">
        <f t="shared" si="67"/>
        <v>-</v>
      </c>
      <c r="AE329" s="9" t="str">
        <f t="shared" si="67"/>
        <v>-</v>
      </c>
      <c r="AF329" s="9" t="str">
        <f t="shared" si="67"/>
        <v>-</v>
      </c>
      <c r="AG329" s="9" t="str">
        <f t="shared" si="67"/>
        <v>-</v>
      </c>
      <c r="AH329" s="9" t="str">
        <f t="shared" si="67"/>
        <v>-</v>
      </c>
      <c r="AI329" s="9" t="str">
        <f t="shared" si="67"/>
        <v>-</v>
      </c>
      <c r="AJ329" s="9" t="str">
        <f t="shared" si="67"/>
        <v>-</v>
      </c>
      <c r="AK329" s="9">
        <f t="shared" si="67"/>
        <v>6</v>
      </c>
      <c r="AL329" s="9">
        <f t="shared" si="67"/>
        <v>8</v>
      </c>
      <c r="AM329" s="9" t="str">
        <f t="shared" si="67"/>
        <v>-</v>
      </c>
      <c r="AN329" s="9" t="str">
        <f t="shared" si="67"/>
        <v>-</v>
      </c>
      <c r="AO329" s="9" t="str">
        <f t="shared" si="64"/>
        <v>-</v>
      </c>
      <c r="AP329" s="9" t="str">
        <f t="shared" si="64"/>
        <v>-</v>
      </c>
      <c r="AQ329" s="9" t="str">
        <f t="shared" si="64"/>
        <v>-</v>
      </c>
      <c r="AR329" s="9" t="str">
        <f t="shared" si="64"/>
        <v>-</v>
      </c>
      <c r="AS329" s="9" t="str">
        <f t="shared" si="64"/>
        <v>-</v>
      </c>
      <c r="AT329" s="9" t="str">
        <f t="shared" si="64"/>
        <v>-</v>
      </c>
      <c r="AU329" s="9" t="str">
        <f t="shared" si="64"/>
        <v>-</v>
      </c>
      <c r="AV329" s="9" t="str">
        <f t="shared" si="64"/>
        <v>-</v>
      </c>
      <c r="AW329" s="9" t="str">
        <f t="shared" si="64"/>
        <v>-</v>
      </c>
      <c r="AX329" s="9" t="str">
        <f t="shared" si="64"/>
        <v>-</v>
      </c>
      <c r="AY329" s="9" t="str">
        <f t="shared" si="64"/>
        <v>-</v>
      </c>
      <c r="AZ329" s="9" t="str">
        <f t="shared" si="64"/>
        <v>-</v>
      </c>
      <c r="BA329" s="9" t="str">
        <f t="shared" si="64"/>
        <v>-</v>
      </c>
      <c r="BB329" s="9" t="str">
        <f t="shared" si="64"/>
        <v>-</v>
      </c>
      <c r="BC329" s="9">
        <f t="shared" si="64"/>
        <v>7</v>
      </c>
      <c r="BD329" s="9" t="str">
        <f t="shared" si="64"/>
        <v>-</v>
      </c>
      <c r="BE329" s="9" t="str">
        <f t="shared" si="64"/>
        <v>-</v>
      </c>
      <c r="BF329" s="9" t="str">
        <f t="shared" si="64"/>
        <v>-</v>
      </c>
      <c r="BG329" s="9" t="str">
        <f t="shared" si="64"/>
        <v>-</v>
      </c>
      <c r="BH329" s="37">
        <f t="shared" si="50"/>
        <v>6</v>
      </c>
      <c r="BI329" s="114">
        <f t="shared" si="51"/>
        <v>6.666666666666667</v>
      </c>
      <c r="BJ329" s="9">
        <f t="shared" si="52"/>
        <v>30</v>
      </c>
      <c r="BL329">
        <f t="shared" si="53"/>
        <v>34</v>
      </c>
      <c r="BM329" s="381">
        <f t="shared" si="54"/>
        <v>6.666666666666667</v>
      </c>
      <c r="BN329">
        <f t="shared" si="55"/>
        <v>6</v>
      </c>
      <c r="BO329">
        <f t="shared" si="56"/>
        <v>6</v>
      </c>
    </row>
    <row r="330" spans="1:67">
      <c r="A330" s="125">
        <f t="shared" si="57"/>
        <v>35</v>
      </c>
      <c r="B330" s="9" t="str">
        <f t="shared" si="65"/>
        <v>-</v>
      </c>
      <c r="C330" s="9" t="str">
        <f t="shared" si="65"/>
        <v>-</v>
      </c>
      <c r="D330" s="9" t="str">
        <f t="shared" si="65"/>
        <v>-</v>
      </c>
      <c r="E330" s="9" t="str">
        <f t="shared" si="65"/>
        <v>-</v>
      </c>
      <c r="F330" s="9" t="str">
        <f t="shared" si="65"/>
        <v>-</v>
      </c>
      <c r="G330" s="9" t="str">
        <f t="shared" si="65"/>
        <v>-</v>
      </c>
      <c r="H330" s="9" t="str">
        <f t="shared" si="65"/>
        <v>-</v>
      </c>
      <c r="I330" s="9" t="str">
        <f t="shared" si="65"/>
        <v>-</v>
      </c>
      <c r="J330" s="9" t="str">
        <f t="shared" si="65"/>
        <v>-</v>
      </c>
      <c r="K330" s="9" t="str">
        <f t="shared" si="65"/>
        <v>-</v>
      </c>
      <c r="L330" s="9" t="str">
        <f t="shared" si="65"/>
        <v>-</v>
      </c>
      <c r="M330" s="9" t="str">
        <f t="shared" si="65"/>
        <v>-</v>
      </c>
      <c r="N330" s="9" t="str">
        <f t="shared" si="65"/>
        <v>-</v>
      </c>
      <c r="O330" s="9">
        <f t="shared" si="65"/>
        <v>8</v>
      </c>
      <c r="P330" s="9" t="str">
        <f t="shared" si="65"/>
        <v>-</v>
      </c>
      <c r="Q330" s="9" t="str">
        <f t="shared" si="65"/>
        <v>-</v>
      </c>
      <c r="R330" s="9" t="str">
        <f t="shared" si="65"/>
        <v>-</v>
      </c>
      <c r="S330" s="9" t="str">
        <f t="shared" si="65"/>
        <v>-</v>
      </c>
      <c r="T330" s="9" t="str">
        <f t="shared" si="64"/>
        <v>-</v>
      </c>
      <c r="U330" s="9" t="str">
        <f t="shared" si="64"/>
        <v>-</v>
      </c>
      <c r="V330" s="9">
        <f t="shared" si="64"/>
        <v>4</v>
      </c>
      <c r="W330" s="9" t="str">
        <f t="shared" si="67"/>
        <v>-</v>
      </c>
      <c r="X330" s="9" t="str">
        <f t="shared" si="67"/>
        <v>-</v>
      </c>
      <c r="Y330" s="9" t="str">
        <f t="shared" si="67"/>
        <v>-</v>
      </c>
      <c r="Z330" s="9">
        <f t="shared" si="67"/>
        <v>10</v>
      </c>
      <c r="AA330" s="9" t="str">
        <f t="shared" si="67"/>
        <v>-</v>
      </c>
      <c r="AB330" s="9" t="str">
        <f t="shared" si="67"/>
        <v>-</v>
      </c>
      <c r="AC330" s="9" t="str">
        <f t="shared" si="67"/>
        <v>-</v>
      </c>
      <c r="AD330" s="9" t="str">
        <f t="shared" si="67"/>
        <v>-</v>
      </c>
      <c r="AE330" s="9" t="str">
        <f t="shared" si="67"/>
        <v>-</v>
      </c>
      <c r="AF330" s="9" t="str">
        <f t="shared" si="67"/>
        <v>-</v>
      </c>
      <c r="AG330" s="9">
        <f t="shared" si="67"/>
        <v>9</v>
      </c>
      <c r="AH330" s="9" t="str">
        <f t="shared" si="67"/>
        <v>-</v>
      </c>
      <c r="AI330" s="9">
        <f t="shared" si="67"/>
        <v>12</v>
      </c>
      <c r="AJ330" s="9" t="str">
        <f t="shared" si="67"/>
        <v>-</v>
      </c>
      <c r="AK330" s="9">
        <f t="shared" si="67"/>
        <v>8</v>
      </c>
      <c r="AL330" s="9" t="str">
        <f t="shared" si="67"/>
        <v>-</v>
      </c>
      <c r="AM330" s="9" t="str">
        <f t="shared" si="67"/>
        <v>-</v>
      </c>
      <c r="AN330" s="9" t="str">
        <f t="shared" si="67"/>
        <v>-</v>
      </c>
      <c r="AO330" s="9" t="str">
        <f t="shared" si="64"/>
        <v>-</v>
      </c>
      <c r="AP330" s="9" t="str">
        <f t="shared" si="64"/>
        <v>-</v>
      </c>
      <c r="AQ330" s="9" t="str">
        <f t="shared" si="64"/>
        <v>-</v>
      </c>
      <c r="AR330" s="9" t="str">
        <f t="shared" si="64"/>
        <v>-</v>
      </c>
      <c r="AS330" s="9" t="str">
        <f t="shared" si="64"/>
        <v>-</v>
      </c>
      <c r="AT330" s="9" t="str">
        <f t="shared" si="64"/>
        <v>-</v>
      </c>
      <c r="AU330" s="9" t="str">
        <f t="shared" si="64"/>
        <v>-</v>
      </c>
      <c r="AV330" s="9" t="str">
        <f t="shared" si="64"/>
        <v>-</v>
      </c>
      <c r="AW330" s="9" t="str">
        <f t="shared" si="64"/>
        <v>-</v>
      </c>
      <c r="AX330" s="9" t="str">
        <f t="shared" si="64"/>
        <v>-</v>
      </c>
      <c r="AY330" s="9" t="str">
        <f t="shared" si="64"/>
        <v>-</v>
      </c>
      <c r="AZ330" s="9" t="str">
        <f t="shared" si="64"/>
        <v>-</v>
      </c>
      <c r="BA330" s="9" t="str">
        <f t="shared" si="64"/>
        <v>-</v>
      </c>
      <c r="BB330" s="9" t="str">
        <f t="shared" si="64"/>
        <v>-</v>
      </c>
      <c r="BC330" s="9">
        <f t="shared" si="64"/>
        <v>9</v>
      </c>
      <c r="BD330" s="9" t="str">
        <f t="shared" si="64"/>
        <v>-</v>
      </c>
      <c r="BE330" s="9" t="str">
        <f t="shared" si="64"/>
        <v>-</v>
      </c>
      <c r="BF330" s="9" t="str">
        <f t="shared" si="64"/>
        <v>-</v>
      </c>
      <c r="BG330" s="9" t="str">
        <f t="shared" si="64"/>
        <v>-</v>
      </c>
      <c r="BH330" s="37">
        <f t="shared" si="50"/>
        <v>7</v>
      </c>
      <c r="BI330" s="114">
        <f t="shared" si="51"/>
        <v>8.5714285714285712</v>
      </c>
      <c r="BJ330" s="9">
        <f t="shared" si="52"/>
        <v>5</v>
      </c>
      <c r="BL330">
        <f t="shared" si="53"/>
        <v>35</v>
      </c>
      <c r="BM330" s="381">
        <f t="shared" si="54"/>
        <v>8.5714285714285712</v>
      </c>
      <c r="BN330">
        <f t="shared" si="55"/>
        <v>9</v>
      </c>
      <c r="BO330">
        <f t="shared" si="56"/>
        <v>7</v>
      </c>
    </row>
    <row r="331" spans="1:67">
      <c r="A331" s="125">
        <f t="shared" si="57"/>
        <v>36</v>
      </c>
      <c r="B331" s="9" t="str">
        <f t="shared" si="65"/>
        <v>-</v>
      </c>
      <c r="C331" s="9" t="str">
        <f t="shared" si="65"/>
        <v>-</v>
      </c>
      <c r="D331" s="9" t="str">
        <f t="shared" si="65"/>
        <v>-</v>
      </c>
      <c r="E331" s="9" t="str">
        <f t="shared" si="65"/>
        <v>-</v>
      </c>
      <c r="F331" s="9" t="str">
        <f t="shared" si="65"/>
        <v>-</v>
      </c>
      <c r="G331" s="9" t="str">
        <f t="shared" si="65"/>
        <v>-</v>
      </c>
      <c r="H331" s="9" t="str">
        <f t="shared" si="65"/>
        <v>-</v>
      </c>
      <c r="I331" s="9" t="str">
        <f t="shared" si="65"/>
        <v>-</v>
      </c>
      <c r="J331" s="9" t="str">
        <f t="shared" si="65"/>
        <v>-</v>
      </c>
      <c r="K331" s="9" t="str">
        <f t="shared" si="65"/>
        <v>-</v>
      </c>
      <c r="L331" s="9">
        <f t="shared" si="65"/>
        <v>12</v>
      </c>
      <c r="M331" s="9" t="str">
        <f t="shared" si="65"/>
        <v>-</v>
      </c>
      <c r="N331" s="9" t="str">
        <f t="shared" si="65"/>
        <v>-</v>
      </c>
      <c r="O331" s="9">
        <f t="shared" si="65"/>
        <v>12</v>
      </c>
      <c r="P331" s="9" t="str">
        <f t="shared" si="65"/>
        <v>-</v>
      </c>
      <c r="Q331" s="9" t="str">
        <f t="shared" si="65"/>
        <v>-</v>
      </c>
      <c r="R331" s="9" t="str">
        <f t="shared" si="65"/>
        <v>-</v>
      </c>
      <c r="S331" s="9" t="str">
        <f t="shared" si="65"/>
        <v>-</v>
      </c>
      <c r="T331" s="9" t="str">
        <f t="shared" si="64"/>
        <v>-</v>
      </c>
      <c r="U331" s="9">
        <f t="shared" si="64"/>
        <v>12</v>
      </c>
      <c r="V331" s="9">
        <f t="shared" si="64"/>
        <v>9</v>
      </c>
      <c r="W331" s="9" t="str">
        <f t="shared" si="67"/>
        <v>-</v>
      </c>
      <c r="X331" s="9" t="str">
        <f t="shared" si="67"/>
        <v>-</v>
      </c>
      <c r="Y331" s="9" t="str">
        <f t="shared" si="67"/>
        <v>-</v>
      </c>
      <c r="Z331" s="9">
        <f t="shared" si="67"/>
        <v>7</v>
      </c>
      <c r="AA331" s="9" t="str">
        <f t="shared" si="67"/>
        <v>-</v>
      </c>
      <c r="AB331" s="9" t="str">
        <f t="shared" si="67"/>
        <v>-</v>
      </c>
      <c r="AC331" s="9" t="str">
        <f t="shared" si="67"/>
        <v>-</v>
      </c>
      <c r="AD331" s="9" t="str">
        <f t="shared" si="67"/>
        <v>-</v>
      </c>
      <c r="AE331" s="9" t="str">
        <f t="shared" si="67"/>
        <v>-</v>
      </c>
      <c r="AF331" s="9" t="str">
        <f t="shared" si="67"/>
        <v>-</v>
      </c>
      <c r="AG331" s="9">
        <f t="shared" si="67"/>
        <v>12</v>
      </c>
      <c r="AH331" s="9" t="str">
        <f t="shared" si="67"/>
        <v>-</v>
      </c>
      <c r="AI331" s="9" t="str">
        <f t="shared" si="67"/>
        <v>-</v>
      </c>
      <c r="AJ331" s="9" t="str">
        <f t="shared" si="67"/>
        <v>-</v>
      </c>
      <c r="AK331" s="9">
        <f t="shared" si="67"/>
        <v>8</v>
      </c>
      <c r="AL331" s="9">
        <f t="shared" si="67"/>
        <v>5</v>
      </c>
      <c r="AM331" s="9" t="str">
        <f t="shared" si="67"/>
        <v>-</v>
      </c>
      <c r="AN331" s="9" t="str">
        <f t="shared" si="67"/>
        <v>-</v>
      </c>
      <c r="AO331" s="9" t="str">
        <f t="shared" si="64"/>
        <v>-</v>
      </c>
      <c r="AP331" s="9" t="str">
        <f t="shared" si="64"/>
        <v>-</v>
      </c>
      <c r="AQ331" s="9" t="str">
        <f t="shared" si="64"/>
        <v>-</v>
      </c>
      <c r="AR331" s="9" t="str">
        <f t="shared" si="64"/>
        <v>-</v>
      </c>
      <c r="AS331" s="9" t="str">
        <f t="shared" si="64"/>
        <v>-</v>
      </c>
      <c r="AT331" s="9" t="str">
        <f t="shared" si="64"/>
        <v>-</v>
      </c>
      <c r="AU331" s="9" t="str">
        <f t="shared" si="64"/>
        <v>-</v>
      </c>
      <c r="AV331" s="9" t="str">
        <f t="shared" si="64"/>
        <v>-</v>
      </c>
      <c r="AW331" s="9" t="str">
        <f t="shared" si="64"/>
        <v>-</v>
      </c>
      <c r="AX331" s="9" t="str">
        <f t="shared" si="64"/>
        <v>-</v>
      </c>
      <c r="AY331" s="9" t="str">
        <f t="shared" si="64"/>
        <v>-</v>
      </c>
      <c r="AZ331" s="9" t="str">
        <f t="shared" si="64"/>
        <v>-</v>
      </c>
      <c r="BA331" s="9" t="str">
        <f t="shared" si="64"/>
        <v>-</v>
      </c>
      <c r="BB331" s="9" t="str">
        <f t="shared" si="64"/>
        <v>-</v>
      </c>
      <c r="BC331" s="9">
        <f t="shared" si="64"/>
        <v>6</v>
      </c>
      <c r="BD331" s="9" t="str">
        <f t="shared" si="64"/>
        <v>-</v>
      </c>
      <c r="BE331" s="9" t="str">
        <f t="shared" si="64"/>
        <v>-</v>
      </c>
      <c r="BF331" s="9" t="str">
        <f t="shared" si="64"/>
        <v>-</v>
      </c>
      <c r="BG331" s="9" t="str">
        <f t="shared" si="64"/>
        <v>-</v>
      </c>
      <c r="BH331" s="37">
        <f t="shared" si="50"/>
        <v>9</v>
      </c>
      <c r="BI331" s="114">
        <f t="shared" si="51"/>
        <v>9.2222222222222214</v>
      </c>
      <c r="BJ331" s="9">
        <f t="shared" si="52"/>
        <v>1</v>
      </c>
      <c r="BL331">
        <f t="shared" si="53"/>
        <v>36</v>
      </c>
      <c r="BM331" s="381">
        <f t="shared" si="54"/>
        <v>9.2222222222222214</v>
      </c>
      <c r="BN331">
        <f t="shared" si="55"/>
        <v>12</v>
      </c>
      <c r="BO331">
        <f t="shared" si="56"/>
        <v>9</v>
      </c>
    </row>
    <row r="332" spans="1:67">
      <c r="A332" s="125">
        <f t="shared" si="57"/>
        <v>37</v>
      </c>
      <c r="B332" s="9" t="str">
        <f t="shared" si="65"/>
        <v>-</v>
      </c>
      <c r="C332" s="9" t="str">
        <f t="shared" si="65"/>
        <v>-</v>
      </c>
      <c r="D332" s="9" t="str">
        <f t="shared" si="65"/>
        <v>-</v>
      </c>
      <c r="E332" s="9" t="str">
        <f t="shared" si="65"/>
        <v>-</v>
      </c>
      <c r="F332" s="9" t="str">
        <f t="shared" si="65"/>
        <v>-</v>
      </c>
      <c r="G332" s="9" t="str">
        <f t="shared" si="65"/>
        <v>-</v>
      </c>
      <c r="H332" s="9" t="str">
        <f t="shared" si="65"/>
        <v>-</v>
      </c>
      <c r="I332" s="9" t="str">
        <f t="shared" si="65"/>
        <v>-</v>
      </c>
      <c r="J332" s="9" t="str">
        <f t="shared" si="65"/>
        <v>-</v>
      </c>
      <c r="K332" s="9" t="str">
        <f t="shared" si="65"/>
        <v>-</v>
      </c>
      <c r="L332" s="9" t="str">
        <f t="shared" si="65"/>
        <v>-</v>
      </c>
      <c r="M332" s="9" t="str">
        <f t="shared" si="65"/>
        <v>-</v>
      </c>
      <c r="N332" s="9" t="str">
        <f t="shared" si="65"/>
        <v>-</v>
      </c>
      <c r="O332" s="9" t="str">
        <f t="shared" si="65"/>
        <v>-</v>
      </c>
      <c r="P332" s="9" t="str">
        <f t="shared" si="65"/>
        <v>-</v>
      </c>
      <c r="Q332" s="9" t="str">
        <f t="shared" si="65"/>
        <v>-</v>
      </c>
      <c r="R332" s="9" t="str">
        <f t="shared" si="65"/>
        <v>-</v>
      </c>
      <c r="S332" s="9" t="str">
        <f t="shared" si="65"/>
        <v>-</v>
      </c>
      <c r="T332" s="9" t="str">
        <f t="shared" si="64"/>
        <v>-</v>
      </c>
      <c r="U332" s="9" t="str">
        <f t="shared" si="64"/>
        <v>-</v>
      </c>
      <c r="V332" s="9" t="str">
        <f t="shared" si="64"/>
        <v>-</v>
      </c>
      <c r="W332" s="9" t="str">
        <f t="shared" si="67"/>
        <v>-</v>
      </c>
      <c r="X332" s="9" t="str">
        <f t="shared" si="67"/>
        <v>-</v>
      </c>
      <c r="Y332" s="9" t="str">
        <f t="shared" si="67"/>
        <v>-</v>
      </c>
      <c r="Z332" s="9" t="str">
        <f t="shared" si="67"/>
        <v>-</v>
      </c>
      <c r="AA332" s="9" t="str">
        <f t="shared" si="67"/>
        <v>-</v>
      </c>
      <c r="AB332" s="9" t="str">
        <f t="shared" si="67"/>
        <v>-</v>
      </c>
      <c r="AC332" s="9" t="str">
        <f t="shared" si="67"/>
        <v>-</v>
      </c>
      <c r="AD332" s="9" t="str">
        <f t="shared" si="67"/>
        <v>-</v>
      </c>
      <c r="AE332" s="9" t="str">
        <f t="shared" si="67"/>
        <v>-</v>
      </c>
      <c r="AF332" s="9" t="str">
        <f t="shared" si="67"/>
        <v>-</v>
      </c>
      <c r="AG332" s="9">
        <f t="shared" si="67"/>
        <v>9</v>
      </c>
      <c r="AH332" s="9" t="str">
        <f t="shared" si="67"/>
        <v>-</v>
      </c>
      <c r="AI332" s="9" t="str">
        <f t="shared" si="67"/>
        <v>-</v>
      </c>
      <c r="AJ332" s="9" t="str">
        <f t="shared" si="67"/>
        <v>-</v>
      </c>
      <c r="AK332" s="9">
        <f t="shared" si="67"/>
        <v>6</v>
      </c>
      <c r="AL332" s="9" t="str">
        <f t="shared" si="67"/>
        <v>-</v>
      </c>
      <c r="AM332" s="9" t="str">
        <f t="shared" si="67"/>
        <v>-</v>
      </c>
      <c r="AN332" s="9" t="str">
        <f t="shared" si="67"/>
        <v>-</v>
      </c>
      <c r="AO332" s="9" t="str">
        <f t="shared" si="64"/>
        <v>-</v>
      </c>
      <c r="AP332" s="9" t="str">
        <f t="shared" si="64"/>
        <v>-</v>
      </c>
      <c r="AQ332" s="9" t="str">
        <f t="shared" si="64"/>
        <v>-</v>
      </c>
      <c r="AR332" s="9" t="str">
        <f t="shared" si="64"/>
        <v>-</v>
      </c>
      <c r="AS332" s="9" t="str">
        <f t="shared" si="64"/>
        <v>-</v>
      </c>
      <c r="AT332" s="9" t="str">
        <f t="shared" si="64"/>
        <v>-</v>
      </c>
      <c r="AU332" s="9" t="str">
        <f t="shared" si="64"/>
        <v>-</v>
      </c>
      <c r="AV332" s="9" t="str">
        <f t="shared" si="64"/>
        <v>-</v>
      </c>
      <c r="AW332" s="9" t="str">
        <f t="shared" si="64"/>
        <v>-</v>
      </c>
      <c r="AX332" s="9" t="str">
        <f t="shared" si="64"/>
        <v>-</v>
      </c>
      <c r="AY332" s="9" t="str">
        <f t="shared" si="64"/>
        <v>-</v>
      </c>
      <c r="AZ332" s="9" t="str">
        <f t="shared" si="64"/>
        <v>-</v>
      </c>
      <c r="BA332" s="9" t="str">
        <f t="shared" si="64"/>
        <v>-</v>
      </c>
      <c r="BB332" s="9" t="str">
        <f t="shared" si="64"/>
        <v>-</v>
      </c>
      <c r="BC332" s="9">
        <f t="shared" si="64"/>
        <v>6</v>
      </c>
      <c r="BD332" s="9" t="str">
        <f t="shared" si="64"/>
        <v>-</v>
      </c>
      <c r="BE332" s="9" t="str">
        <f t="shared" si="64"/>
        <v>-</v>
      </c>
      <c r="BF332" s="9" t="str">
        <f t="shared" si="64"/>
        <v>-</v>
      </c>
      <c r="BG332" s="9" t="str">
        <f t="shared" si="64"/>
        <v>-</v>
      </c>
      <c r="BH332" s="37">
        <f t="shared" si="50"/>
        <v>3</v>
      </c>
      <c r="BI332" s="114">
        <f t="shared" si="51"/>
        <v>7</v>
      </c>
      <c r="BJ332" s="9">
        <f t="shared" si="52"/>
        <v>22</v>
      </c>
      <c r="BL332">
        <f t="shared" si="53"/>
        <v>37</v>
      </c>
      <c r="BM332" s="381">
        <f t="shared" si="54"/>
        <v>7</v>
      </c>
      <c r="BN332">
        <f t="shared" si="55"/>
        <v>4</v>
      </c>
      <c r="BO332">
        <f t="shared" si="56"/>
        <v>3</v>
      </c>
    </row>
    <row r="333" spans="1:67">
      <c r="A333" s="125">
        <f t="shared" si="57"/>
        <v>38</v>
      </c>
      <c r="B333" s="9" t="str">
        <f t="shared" si="65"/>
        <v>-</v>
      </c>
      <c r="C333" s="9" t="str">
        <f t="shared" si="65"/>
        <v>-</v>
      </c>
      <c r="D333" s="9" t="str">
        <f t="shared" si="65"/>
        <v>-</v>
      </c>
      <c r="E333" s="9" t="str">
        <f t="shared" si="65"/>
        <v>-</v>
      </c>
      <c r="F333" s="9" t="str">
        <f t="shared" si="65"/>
        <v>-</v>
      </c>
      <c r="G333" s="9" t="str">
        <f t="shared" si="65"/>
        <v>-</v>
      </c>
      <c r="H333" s="9" t="str">
        <f t="shared" si="65"/>
        <v>-</v>
      </c>
      <c r="I333" s="9" t="str">
        <f t="shared" si="65"/>
        <v>-</v>
      </c>
      <c r="J333" s="9" t="str">
        <f t="shared" si="65"/>
        <v>-</v>
      </c>
      <c r="K333" s="9" t="str">
        <f t="shared" si="65"/>
        <v>-</v>
      </c>
      <c r="L333" s="9">
        <f t="shared" si="65"/>
        <v>12</v>
      </c>
      <c r="M333" s="9" t="str">
        <f t="shared" si="65"/>
        <v>-</v>
      </c>
      <c r="N333" s="9" t="str">
        <f t="shared" si="65"/>
        <v>-</v>
      </c>
      <c r="O333" s="9">
        <f t="shared" si="65"/>
        <v>12</v>
      </c>
      <c r="P333" s="9" t="str">
        <f t="shared" si="65"/>
        <v>-</v>
      </c>
      <c r="Q333" s="9" t="str">
        <f t="shared" si="65"/>
        <v>-</v>
      </c>
      <c r="R333" s="9" t="str">
        <f t="shared" si="65"/>
        <v>-</v>
      </c>
      <c r="S333" s="9" t="str">
        <f t="shared" si="65"/>
        <v>-</v>
      </c>
      <c r="T333" s="9" t="str">
        <f t="shared" si="64"/>
        <v>-</v>
      </c>
      <c r="U333" s="9" t="str">
        <f t="shared" si="64"/>
        <v>-</v>
      </c>
      <c r="V333" s="9">
        <f t="shared" si="64"/>
        <v>9</v>
      </c>
      <c r="W333" s="9" t="str">
        <f t="shared" si="67"/>
        <v>-</v>
      </c>
      <c r="X333" s="9" t="str">
        <f t="shared" si="67"/>
        <v>-</v>
      </c>
      <c r="Y333" s="9" t="str">
        <f t="shared" si="67"/>
        <v>-</v>
      </c>
      <c r="Z333" s="9">
        <f t="shared" si="67"/>
        <v>8</v>
      </c>
      <c r="AA333" s="9" t="str">
        <f t="shared" si="67"/>
        <v>-</v>
      </c>
      <c r="AB333" s="9" t="str">
        <f t="shared" si="67"/>
        <v>-</v>
      </c>
      <c r="AC333" s="9" t="str">
        <f t="shared" si="67"/>
        <v>-</v>
      </c>
      <c r="AD333" s="9" t="str">
        <f t="shared" si="67"/>
        <v>-</v>
      </c>
      <c r="AE333" s="9" t="str">
        <f t="shared" si="67"/>
        <v>-</v>
      </c>
      <c r="AF333" s="9" t="str">
        <f t="shared" si="67"/>
        <v>-</v>
      </c>
      <c r="AG333" s="9">
        <f t="shared" si="67"/>
        <v>12</v>
      </c>
      <c r="AH333" s="9" t="str">
        <f t="shared" si="67"/>
        <v>-</v>
      </c>
      <c r="AI333" s="9" t="str">
        <f t="shared" si="67"/>
        <v>-</v>
      </c>
      <c r="AJ333" s="9" t="str">
        <f t="shared" si="67"/>
        <v>-</v>
      </c>
      <c r="AK333" s="9">
        <f t="shared" si="67"/>
        <v>8</v>
      </c>
      <c r="AL333" s="9">
        <f t="shared" si="67"/>
        <v>5</v>
      </c>
      <c r="AM333" s="9" t="str">
        <f t="shared" si="67"/>
        <v>-</v>
      </c>
      <c r="AN333" s="9">
        <f t="shared" si="67"/>
        <v>6</v>
      </c>
      <c r="AO333" s="9" t="str">
        <f t="shared" ref="T333:BG344" si="68">IF(AND(AO$98="ДА",AO236="-"),AO40,"-")</f>
        <v>-</v>
      </c>
      <c r="AP333" s="9" t="str">
        <f t="shared" si="68"/>
        <v>-</v>
      </c>
      <c r="AQ333" s="9" t="str">
        <f t="shared" si="68"/>
        <v>-</v>
      </c>
      <c r="AR333" s="9" t="str">
        <f t="shared" si="68"/>
        <v>-</v>
      </c>
      <c r="AS333" s="9" t="str">
        <f t="shared" si="68"/>
        <v>-</v>
      </c>
      <c r="AT333" s="9" t="str">
        <f t="shared" si="68"/>
        <v>-</v>
      </c>
      <c r="AU333" s="9" t="str">
        <f t="shared" si="68"/>
        <v>-</v>
      </c>
      <c r="AV333" s="9" t="str">
        <f t="shared" si="68"/>
        <v>-</v>
      </c>
      <c r="AW333" s="9" t="str">
        <f t="shared" si="68"/>
        <v>-</v>
      </c>
      <c r="AX333" s="9" t="str">
        <f t="shared" si="68"/>
        <v>-</v>
      </c>
      <c r="AY333" s="9" t="str">
        <f t="shared" si="68"/>
        <v>-</v>
      </c>
      <c r="AZ333" s="9" t="str">
        <f t="shared" si="68"/>
        <v>-</v>
      </c>
      <c r="BA333" s="9" t="str">
        <f t="shared" si="68"/>
        <v>-</v>
      </c>
      <c r="BB333" s="9" t="str">
        <f t="shared" si="68"/>
        <v>-</v>
      </c>
      <c r="BC333" s="9">
        <f t="shared" si="68"/>
        <v>5</v>
      </c>
      <c r="BD333" s="9" t="str">
        <f t="shared" si="68"/>
        <v>-</v>
      </c>
      <c r="BE333" s="9" t="str">
        <f t="shared" si="68"/>
        <v>-</v>
      </c>
      <c r="BF333" s="9" t="str">
        <f t="shared" si="68"/>
        <v>-</v>
      </c>
      <c r="BG333" s="9" t="str">
        <f t="shared" si="68"/>
        <v>-</v>
      </c>
      <c r="BH333" s="37">
        <f t="shared" si="50"/>
        <v>9</v>
      </c>
      <c r="BI333" s="114">
        <f t="shared" si="51"/>
        <v>8.5555555555555554</v>
      </c>
      <c r="BJ333" s="9">
        <f t="shared" si="52"/>
        <v>6</v>
      </c>
      <c r="BL333">
        <f t="shared" si="53"/>
        <v>38</v>
      </c>
      <c r="BM333" s="381">
        <f t="shared" si="54"/>
        <v>8.5555555555555554</v>
      </c>
      <c r="BN333">
        <f t="shared" si="55"/>
        <v>12</v>
      </c>
      <c r="BO333">
        <f t="shared" si="56"/>
        <v>9</v>
      </c>
    </row>
    <row r="334" spans="1:67">
      <c r="A334" s="125">
        <f t="shared" si="57"/>
        <v>39</v>
      </c>
      <c r="B334" s="9" t="str">
        <f t="shared" si="65"/>
        <v>-</v>
      </c>
      <c r="C334" s="9" t="str">
        <f t="shared" si="65"/>
        <v>-</v>
      </c>
      <c r="D334" s="9" t="str">
        <f t="shared" si="65"/>
        <v>-</v>
      </c>
      <c r="E334" s="9" t="str">
        <f t="shared" si="65"/>
        <v>-</v>
      </c>
      <c r="F334" s="9" t="str">
        <f t="shared" si="65"/>
        <v>-</v>
      </c>
      <c r="G334" s="9" t="str">
        <f t="shared" si="65"/>
        <v>-</v>
      </c>
      <c r="H334" s="9" t="str">
        <f t="shared" si="65"/>
        <v>-</v>
      </c>
      <c r="I334" s="9" t="str">
        <f t="shared" si="65"/>
        <v>-</v>
      </c>
      <c r="J334" s="9" t="str">
        <f t="shared" si="65"/>
        <v>-</v>
      </c>
      <c r="K334" s="9" t="str">
        <f t="shared" si="65"/>
        <v>-</v>
      </c>
      <c r="L334" s="9" t="str">
        <f t="shared" si="65"/>
        <v>-</v>
      </c>
      <c r="M334" s="9" t="str">
        <f t="shared" si="65"/>
        <v>-</v>
      </c>
      <c r="N334" s="9" t="str">
        <f t="shared" si="65"/>
        <v>-</v>
      </c>
      <c r="O334" s="9" t="str">
        <f t="shared" si="65"/>
        <v>-</v>
      </c>
      <c r="P334" s="9" t="str">
        <f t="shared" si="65"/>
        <v>-</v>
      </c>
      <c r="Q334" s="9" t="str">
        <f t="shared" si="65"/>
        <v>-</v>
      </c>
      <c r="R334" s="9" t="str">
        <f t="shared" si="65"/>
        <v>-</v>
      </c>
      <c r="S334" s="9" t="str">
        <f t="shared" si="65"/>
        <v>-</v>
      </c>
      <c r="T334" s="9" t="str">
        <f t="shared" si="68"/>
        <v>-</v>
      </c>
      <c r="U334" s="9" t="str">
        <f t="shared" si="68"/>
        <v>-</v>
      </c>
      <c r="V334" s="9" t="str">
        <f t="shared" si="68"/>
        <v>-</v>
      </c>
      <c r="W334" s="9" t="str">
        <f t="shared" si="67"/>
        <v>-</v>
      </c>
      <c r="X334" s="9" t="str">
        <f t="shared" si="67"/>
        <v>-</v>
      </c>
      <c r="Y334" s="9" t="str">
        <f t="shared" si="67"/>
        <v>-</v>
      </c>
      <c r="Z334" s="9" t="str">
        <f t="shared" si="67"/>
        <v>-</v>
      </c>
      <c r="AA334" s="9" t="str">
        <f t="shared" si="67"/>
        <v>-</v>
      </c>
      <c r="AB334" s="9" t="str">
        <f t="shared" si="67"/>
        <v>-</v>
      </c>
      <c r="AC334" s="9" t="str">
        <f t="shared" si="67"/>
        <v>-</v>
      </c>
      <c r="AD334" s="9" t="str">
        <f t="shared" si="67"/>
        <v>-</v>
      </c>
      <c r="AE334" s="9" t="str">
        <f t="shared" si="67"/>
        <v>-</v>
      </c>
      <c r="AF334" s="9" t="str">
        <f t="shared" si="67"/>
        <v>-</v>
      </c>
      <c r="AG334" s="9" t="str">
        <f t="shared" si="67"/>
        <v>-</v>
      </c>
      <c r="AH334" s="9" t="str">
        <f t="shared" si="67"/>
        <v>-</v>
      </c>
      <c r="AI334" s="9" t="str">
        <f t="shared" si="67"/>
        <v>-</v>
      </c>
      <c r="AJ334" s="9" t="str">
        <f t="shared" si="67"/>
        <v>-</v>
      </c>
      <c r="AK334" s="9" t="str">
        <f t="shared" si="67"/>
        <v>-</v>
      </c>
      <c r="AL334" s="9" t="str">
        <f t="shared" si="67"/>
        <v>-</v>
      </c>
      <c r="AM334" s="9" t="str">
        <f t="shared" si="67"/>
        <v>-</v>
      </c>
      <c r="AN334" s="9" t="str">
        <f t="shared" si="67"/>
        <v>-</v>
      </c>
      <c r="AO334" s="9" t="str">
        <f t="shared" si="68"/>
        <v>-</v>
      </c>
      <c r="AP334" s="9" t="str">
        <f t="shared" si="68"/>
        <v>-</v>
      </c>
      <c r="AQ334" s="9" t="str">
        <f t="shared" si="68"/>
        <v>-</v>
      </c>
      <c r="AR334" s="9" t="str">
        <f t="shared" si="68"/>
        <v>-</v>
      </c>
      <c r="AS334" s="9" t="str">
        <f t="shared" si="68"/>
        <v>-</v>
      </c>
      <c r="AT334" s="9" t="str">
        <f t="shared" si="68"/>
        <v>-</v>
      </c>
      <c r="AU334" s="9" t="str">
        <f t="shared" si="68"/>
        <v>-</v>
      </c>
      <c r="AV334" s="9" t="str">
        <f t="shared" si="68"/>
        <v>-</v>
      </c>
      <c r="AW334" s="9" t="str">
        <f t="shared" si="68"/>
        <v>-</v>
      </c>
      <c r="AX334" s="9" t="str">
        <f t="shared" si="68"/>
        <v>-</v>
      </c>
      <c r="AY334" s="9" t="str">
        <f t="shared" si="68"/>
        <v>-</v>
      </c>
      <c r="AZ334" s="9" t="str">
        <f t="shared" si="68"/>
        <v>-</v>
      </c>
      <c r="BA334" s="9" t="str">
        <f t="shared" si="68"/>
        <v>-</v>
      </c>
      <c r="BB334" s="9" t="str">
        <f t="shared" si="68"/>
        <v>-</v>
      </c>
      <c r="BC334" s="9" t="str">
        <f t="shared" si="68"/>
        <v>-</v>
      </c>
      <c r="BD334" s="9" t="str">
        <f t="shared" si="68"/>
        <v>-</v>
      </c>
      <c r="BE334" s="9" t="str">
        <f t="shared" si="68"/>
        <v>-</v>
      </c>
      <c r="BF334" s="9" t="str">
        <f t="shared" si="68"/>
        <v>-</v>
      </c>
      <c r="BG334" s="9" t="str">
        <f t="shared" si="68"/>
        <v>-</v>
      </c>
      <c r="BH334" s="37">
        <f t="shared" si="50"/>
        <v>0</v>
      </c>
      <c r="BI334" s="114" t="str">
        <f t="shared" si="51"/>
        <v>-</v>
      </c>
      <c r="BJ334" s="9" t="str">
        <f t="shared" si="52"/>
        <v>-</v>
      </c>
      <c r="BL334">
        <f t="shared" si="53"/>
        <v>39</v>
      </c>
      <c r="BM334" s="381" t="str">
        <f t="shared" si="54"/>
        <v>-</v>
      </c>
      <c r="BN334">
        <f t="shared" si="55"/>
        <v>0</v>
      </c>
      <c r="BO334">
        <f t="shared" si="56"/>
        <v>0</v>
      </c>
    </row>
    <row r="335" spans="1:67">
      <c r="A335" s="125">
        <f t="shared" si="57"/>
        <v>40</v>
      </c>
      <c r="B335" s="9" t="str">
        <f t="shared" si="65"/>
        <v>-</v>
      </c>
      <c r="C335" s="9" t="str">
        <f t="shared" si="65"/>
        <v>-</v>
      </c>
      <c r="D335" s="9" t="str">
        <f t="shared" si="65"/>
        <v>-</v>
      </c>
      <c r="E335" s="9" t="str">
        <f t="shared" si="65"/>
        <v>-</v>
      </c>
      <c r="F335" s="9" t="str">
        <f t="shared" si="65"/>
        <v>-</v>
      </c>
      <c r="G335" s="9" t="str">
        <f t="shared" si="65"/>
        <v>-</v>
      </c>
      <c r="H335" s="9" t="str">
        <f t="shared" si="65"/>
        <v>-</v>
      </c>
      <c r="I335" s="9" t="str">
        <f t="shared" si="65"/>
        <v>-</v>
      </c>
      <c r="J335" s="9" t="str">
        <f t="shared" si="65"/>
        <v>-</v>
      </c>
      <c r="K335" s="9" t="str">
        <f t="shared" si="65"/>
        <v>-</v>
      </c>
      <c r="L335" s="9" t="str">
        <f t="shared" si="65"/>
        <v>-</v>
      </c>
      <c r="M335" s="9" t="str">
        <f t="shared" si="65"/>
        <v>-</v>
      </c>
      <c r="N335" s="9" t="str">
        <f t="shared" si="65"/>
        <v>-</v>
      </c>
      <c r="O335" s="9" t="str">
        <f t="shared" si="65"/>
        <v>-</v>
      </c>
      <c r="P335" s="9" t="str">
        <f t="shared" si="65"/>
        <v>-</v>
      </c>
      <c r="Q335" s="9" t="str">
        <f t="shared" si="65"/>
        <v>-</v>
      </c>
      <c r="R335" s="9" t="str">
        <f t="shared" si="65"/>
        <v>-</v>
      </c>
      <c r="S335" s="9" t="str">
        <f t="shared" si="65"/>
        <v>-</v>
      </c>
      <c r="T335" s="9" t="str">
        <f t="shared" si="68"/>
        <v>-</v>
      </c>
      <c r="U335" s="9" t="str">
        <f t="shared" si="68"/>
        <v>-</v>
      </c>
      <c r="V335" s="9" t="str">
        <f t="shared" si="68"/>
        <v>-</v>
      </c>
      <c r="W335" s="9" t="str">
        <f t="shared" si="67"/>
        <v>-</v>
      </c>
      <c r="X335" s="9" t="str">
        <f t="shared" si="67"/>
        <v>-</v>
      </c>
      <c r="Y335" s="9" t="str">
        <f t="shared" si="67"/>
        <v>-</v>
      </c>
      <c r="Z335" s="9" t="str">
        <f t="shared" si="67"/>
        <v>-</v>
      </c>
      <c r="AA335" s="9" t="str">
        <f t="shared" si="67"/>
        <v>-</v>
      </c>
      <c r="AB335" s="9" t="str">
        <f t="shared" si="67"/>
        <v>-</v>
      </c>
      <c r="AC335" s="9" t="str">
        <f t="shared" si="67"/>
        <v>-</v>
      </c>
      <c r="AD335" s="9" t="str">
        <f t="shared" si="67"/>
        <v>-</v>
      </c>
      <c r="AE335" s="9" t="str">
        <f t="shared" si="67"/>
        <v>-</v>
      </c>
      <c r="AF335" s="9" t="str">
        <f t="shared" si="67"/>
        <v>-</v>
      </c>
      <c r="AG335" s="9" t="str">
        <f t="shared" si="67"/>
        <v>-</v>
      </c>
      <c r="AH335" s="9" t="str">
        <f t="shared" si="67"/>
        <v>-</v>
      </c>
      <c r="AI335" s="9" t="str">
        <f t="shared" si="67"/>
        <v>-</v>
      </c>
      <c r="AJ335" s="9" t="str">
        <f t="shared" si="67"/>
        <v>-</v>
      </c>
      <c r="AK335" s="9" t="str">
        <f t="shared" si="67"/>
        <v>-</v>
      </c>
      <c r="AL335" s="9" t="str">
        <f t="shared" si="67"/>
        <v>-</v>
      </c>
      <c r="AM335" s="9" t="str">
        <f t="shared" si="67"/>
        <v>-</v>
      </c>
      <c r="AN335" s="9" t="str">
        <f t="shared" si="67"/>
        <v>-</v>
      </c>
      <c r="AO335" s="9" t="str">
        <f t="shared" si="68"/>
        <v>-</v>
      </c>
      <c r="AP335" s="9" t="str">
        <f t="shared" si="68"/>
        <v>-</v>
      </c>
      <c r="AQ335" s="9" t="str">
        <f t="shared" si="68"/>
        <v>-</v>
      </c>
      <c r="AR335" s="9" t="str">
        <f t="shared" si="68"/>
        <v>-</v>
      </c>
      <c r="AS335" s="9" t="str">
        <f t="shared" si="68"/>
        <v>-</v>
      </c>
      <c r="AT335" s="9" t="str">
        <f t="shared" si="68"/>
        <v>-</v>
      </c>
      <c r="AU335" s="9" t="str">
        <f t="shared" si="68"/>
        <v>-</v>
      </c>
      <c r="AV335" s="9" t="str">
        <f t="shared" si="68"/>
        <v>-</v>
      </c>
      <c r="AW335" s="9" t="str">
        <f t="shared" si="68"/>
        <v>-</v>
      </c>
      <c r="AX335" s="9" t="str">
        <f t="shared" si="68"/>
        <v>-</v>
      </c>
      <c r="AY335" s="9" t="str">
        <f t="shared" si="68"/>
        <v>-</v>
      </c>
      <c r="AZ335" s="9" t="str">
        <f t="shared" si="68"/>
        <v>-</v>
      </c>
      <c r="BA335" s="9" t="str">
        <f t="shared" si="68"/>
        <v>-</v>
      </c>
      <c r="BB335" s="9" t="str">
        <f t="shared" si="68"/>
        <v>-</v>
      </c>
      <c r="BC335" s="9" t="str">
        <f t="shared" si="68"/>
        <v>-</v>
      </c>
      <c r="BD335" s="9" t="str">
        <f t="shared" si="68"/>
        <v>-</v>
      </c>
      <c r="BE335" s="9" t="str">
        <f t="shared" si="68"/>
        <v>-</v>
      </c>
      <c r="BF335" s="9" t="str">
        <f t="shared" si="68"/>
        <v>-</v>
      </c>
      <c r="BG335" s="9" t="str">
        <f t="shared" si="68"/>
        <v>-</v>
      </c>
      <c r="BH335" s="37">
        <f t="shared" si="50"/>
        <v>0</v>
      </c>
      <c r="BI335" s="114" t="str">
        <f t="shared" si="51"/>
        <v>-</v>
      </c>
      <c r="BJ335" s="9" t="str">
        <f t="shared" si="52"/>
        <v>-</v>
      </c>
      <c r="BL335">
        <f t="shared" si="53"/>
        <v>40</v>
      </c>
      <c r="BM335" s="381" t="str">
        <f t="shared" si="54"/>
        <v>-</v>
      </c>
      <c r="BN335">
        <f t="shared" si="55"/>
        <v>0</v>
      </c>
      <c r="BO335">
        <f t="shared" si="56"/>
        <v>0</v>
      </c>
    </row>
    <row r="336" spans="1:67">
      <c r="A336" s="125">
        <f t="shared" si="57"/>
        <v>41</v>
      </c>
      <c r="B336" s="9" t="str">
        <f t="shared" si="65"/>
        <v>-</v>
      </c>
      <c r="C336" s="9" t="str">
        <f t="shared" si="65"/>
        <v>-</v>
      </c>
      <c r="D336" s="9" t="str">
        <f t="shared" si="65"/>
        <v>-</v>
      </c>
      <c r="E336" s="9" t="str">
        <f t="shared" ref="B336:S350" si="69">IF(AND(E$98="ДА",E239="-"),E43,"-")</f>
        <v>-</v>
      </c>
      <c r="F336" s="9" t="str">
        <f t="shared" si="69"/>
        <v>-</v>
      </c>
      <c r="G336" s="9" t="str">
        <f t="shared" si="69"/>
        <v>-</v>
      </c>
      <c r="H336" s="9" t="str">
        <f t="shared" si="69"/>
        <v>-</v>
      </c>
      <c r="I336" s="9" t="str">
        <f t="shared" si="69"/>
        <v>-</v>
      </c>
      <c r="J336" s="9" t="str">
        <f t="shared" si="69"/>
        <v>-</v>
      </c>
      <c r="K336" s="9" t="str">
        <f t="shared" si="69"/>
        <v>-</v>
      </c>
      <c r="L336" s="9" t="str">
        <f t="shared" si="69"/>
        <v>-</v>
      </c>
      <c r="M336" s="9" t="str">
        <f t="shared" si="69"/>
        <v>-</v>
      </c>
      <c r="N336" s="9" t="str">
        <f t="shared" si="69"/>
        <v>-</v>
      </c>
      <c r="O336" s="9">
        <f t="shared" si="69"/>
        <v>6</v>
      </c>
      <c r="P336" s="9" t="str">
        <f t="shared" si="69"/>
        <v>-</v>
      </c>
      <c r="Q336" s="9" t="str">
        <f t="shared" si="69"/>
        <v>-</v>
      </c>
      <c r="R336" s="9" t="str">
        <f t="shared" si="69"/>
        <v>-</v>
      </c>
      <c r="S336" s="9" t="str">
        <f t="shared" si="69"/>
        <v>-</v>
      </c>
      <c r="T336" s="9" t="str">
        <f t="shared" si="68"/>
        <v>-</v>
      </c>
      <c r="U336" s="9" t="str">
        <f t="shared" si="68"/>
        <v>-</v>
      </c>
      <c r="V336" s="9" t="str">
        <f t="shared" si="68"/>
        <v>-</v>
      </c>
      <c r="W336" s="9" t="str">
        <f t="shared" si="67"/>
        <v>-</v>
      </c>
      <c r="X336" s="9" t="str">
        <f t="shared" si="67"/>
        <v>-</v>
      </c>
      <c r="Y336" s="9" t="str">
        <f t="shared" si="67"/>
        <v>-</v>
      </c>
      <c r="Z336" s="9" t="str">
        <f t="shared" si="67"/>
        <v>-</v>
      </c>
      <c r="AA336" s="9" t="str">
        <f t="shared" si="67"/>
        <v>-</v>
      </c>
      <c r="AB336" s="9" t="str">
        <f t="shared" si="67"/>
        <v>-</v>
      </c>
      <c r="AC336" s="9" t="str">
        <f t="shared" si="67"/>
        <v>-</v>
      </c>
      <c r="AD336" s="9" t="str">
        <f t="shared" si="67"/>
        <v>-</v>
      </c>
      <c r="AE336" s="9" t="str">
        <f t="shared" si="67"/>
        <v>-</v>
      </c>
      <c r="AF336" s="9" t="str">
        <f t="shared" si="67"/>
        <v>-</v>
      </c>
      <c r="AG336" s="9" t="str">
        <f t="shared" si="67"/>
        <v>-</v>
      </c>
      <c r="AH336" s="9" t="str">
        <f t="shared" si="67"/>
        <v>-</v>
      </c>
      <c r="AI336" s="9" t="str">
        <f t="shared" si="67"/>
        <v>-</v>
      </c>
      <c r="AJ336" s="9" t="str">
        <f t="shared" si="67"/>
        <v>-</v>
      </c>
      <c r="AK336" s="9">
        <f t="shared" si="67"/>
        <v>8</v>
      </c>
      <c r="AL336" s="9" t="str">
        <f t="shared" si="67"/>
        <v>-</v>
      </c>
      <c r="AM336" s="9" t="str">
        <f t="shared" si="67"/>
        <v>-</v>
      </c>
      <c r="AN336" s="9">
        <f t="shared" si="67"/>
        <v>8</v>
      </c>
      <c r="AO336" s="9" t="str">
        <f t="shared" si="68"/>
        <v>-</v>
      </c>
      <c r="AP336" s="9" t="str">
        <f t="shared" si="68"/>
        <v>-</v>
      </c>
      <c r="AQ336" s="9" t="str">
        <f t="shared" si="68"/>
        <v>-</v>
      </c>
      <c r="AR336" s="9" t="str">
        <f t="shared" si="68"/>
        <v>-</v>
      </c>
      <c r="AS336" s="9" t="str">
        <f t="shared" si="68"/>
        <v>-</v>
      </c>
      <c r="AT336" s="9" t="str">
        <f t="shared" si="68"/>
        <v>-</v>
      </c>
      <c r="AU336" s="9" t="str">
        <f t="shared" si="68"/>
        <v>-</v>
      </c>
      <c r="AV336" s="9" t="str">
        <f t="shared" si="68"/>
        <v>-</v>
      </c>
      <c r="AW336" s="9" t="str">
        <f t="shared" si="68"/>
        <v>-</v>
      </c>
      <c r="AX336" s="9" t="str">
        <f t="shared" si="68"/>
        <v>-</v>
      </c>
      <c r="AY336" s="9" t="str">
        <f t="shared" si="68"/>
        <v>-</v>
      </c>
      <c r="AZ336" s="9" t="str">
        <f t="shared" si="68"/>
        <v>-</v>
      </c>
      <c r="BA336" s="9" t="str">
        <f t="shared" si="68"/>
        <v>-</v>
      </c>
      <c r="BB336" s="9" t="str">
        <f t="shared" si="68"/>
        <v>-</v>
      </c>
      <c r="BC336" s="9">
        <f t="shared" si="68"/>
        <v>6</v>
      </c>
      <c r="BD336" s="9" t="str">
        <f t="shared" si="68"/>
        <v>-</v>
      </c>
      <c r="BE336" s="9" t="str">
        <f t="shared" si="68"/>
        <v>-</v>
      </c>
      <c r="BF336" s="9" t="str">
        <f t="shared" si="68"/>
        <v>-</v>
      </c>
      <c r="BG336" s="9" t="str">
        <f t="shared" si="68"/>
        <v>-</v>
      </c>
      <c r="BH336" s="37">
        <f t="shared" si="50"/>
        <v>4</v>
      </c>
      <c r="BI336" s="114">
        <f t="shared" si="51"/>
        <v>7</v>
      </c>
      <c r="BJ336" s="9">
        <f t="shared" si="52"/>
        <v>22</v>
      </c>
      <c r="BL336">
        <f t="shared" si="53"/>
        <v>41</v>
      </c>
      <c r="BM336" s="381">
        <f t="shared" si="54"/>
        <v>7</v>
      </c>
      <c r="BN336">
        <f t="shared" si="55"/>
        <v>4</v>
      </c>
      <c r="BO336">
        <f t="shared" si="56"/>
        <v>4</v>
      </c>
    </row>
    <row r="337" spans="1:67">
      <c r="A337" s="125">
        <f t="shared" si="57"/>
        <v>42</v>
      </c>
      <c r="B337" s="9" t="str">
        <f t="shared" si="69"/>
        <v>-</v>
      </c>
      <c r="C337" s="9" t="str">
        <f t="shared" si="69"/>
        <v>-</v>
      </c>
      <c r="D337" s="9" t="str">
        <f t="shared" si="69"/>
        <v>-</v>
      </c>
      <c r="E337" s="9" t="str">
        <f t="shared" si="69"/>
        <v>-</v>
      </c>
      <c r="F337" s="9" t="str">
        <f t="shared" si="69"/>
        <v>-</v>
      </c>
      <c r="G337" s="9" t="str">
        <f t="shared" si="69"/>
        <v>-</v>
      </c>
      <c r="H337" s="9" t="str">
        <f t="shared" si="69"/>
        <v>-</v>
      </c>
      <c r="I337" s="9" t="str">
        <f t="shared" si="69"/>
        <v>-</v>
      </c>
      <c r="J337" s="9" t="str">
        <f t="shared" si="69"/>
        <v>-</v>
      </c>
      <c r="K337" s="9" t="str">
        <f t="shared" si="69"/>
        <v>-</v>
      </c>
      <c r="L337" s="9" t="str">
        <f t="shared" si="69"/>
        <v>-</v>
      </c>
      <c r="M337" s="9" t="str">
        <f t="shared" si="69"/>
        <v>-</v>
      </c>
      <c r="N337" s="9" t="str">
        <f t="shared" si="69"/>
        <v>-</v>
      </c>
      <c r="O337" s="9" t="str">
        <f t="shared" si="69"/>
        <v>-</v>
      </c>
      <c r="P337" s="9" t="str">
        <f t="shared" si="69"/>
        <v>-</v>
      </c>
      <c r="Q337" s="9" t="str">
        <f t="shared" si="69"/>
        <v>-</v>
      </c>
      <c r="R337" s="9" t="str">
        <f t="shared" si="69"/>
        <v>-</v>
      </c>
      <c r="S337" s="9" t="str">
        <f t="shared" si="69"/>
        <v>-</v>
      </c>
      <c r="T337" s="9" t="str">
        <f t="shared" si="68"/>
        <v>-</v>
      </c>
      <c r="U337" s="9" t="str">
        <f t="shared" si="68"/>
        <v>-</v>
      </c>
      <c r="V337" s="9" t="str">
        <f t="shared" si="68"/>
        <v>-</v>
      </c>
      <c r="W337" s="9" t="str">
        <f t="shared" si="67"/>
        <v>-</v>
      </c>
      <c r="X337" s="9" t="str">
        <f t="shared" si="67"/>
        <v>-</v>
      </c>
      <c r="Y337" s="9" t="str">
        <f t="shared" si="67"/>
        <v>-</v>
      </c>
      <c r="Z337" s="9" t="str">
        <f t="shared" si="67"/>
        <v>-</v>
      </c>
      <c r="AA337" s="9" t="str">
        <f t="shared" si="67"/>
        <v>-</v>
      </c>
      <c r="AB337" s="9" t="str">
        <f t="shared" si="67"/>
        <v>-</v>
      </c>
      <c r="AC337" s="9" t="str">
        <f t="shared" si="67"/>
        <v>-</v>
      </c>
      <c r="AD337" s="9" t="str">
        <f t="shared" si="67"/>
        <v>-</v>
      </c>
      <c r="AE337" s="9" t="str">
        <f t="shared" si="67"/>
        <v>-</v>
      </c>
      <c r="AF337" s="9" t="str">
        <f t="shared" si="67"/>
        <v>-</v>
      </c>
      <c r="AG337" s="9" t="str">
        <f t="shared" si="67"/>
        <v>-</v>
      </c>
      <c r="AH337" s="9" t="str">
        <f t="shared" si="67"/>
        <v>-</v>
      </c>
      <c r="AI337" s="9" t="str">
        <f t="shared" si="67"/>
        <v>-</v>
      </c>
      <c r="AJ337" s="9" t="str">
        <f t="shared" si="67"/>
        <v>-</v>
      </c>
      <c r="AK337" s="9" t="str">
        <f t="shared" si="67"/>
        <v>-</v>
      </c>
      <c r="AL337" s="9" t="str">
        <f t="shared" si="67"/>
        <v>-</v>
      </c>
      <c r="AM337" s="9" t="str">
        <f t="shared" si="67"/>
        <v>-</v>
      </c>
      <c r="AN337" s="9" t="str">
        <f t="shared" si="67"/>
        <v>-</v>
      </c>
      <c r="AO337" s="9" t="str">
        <f t="shared" si="68"/>
        <v>-</v>
      </c>
      <c r="AP337" s="9" t="str">
        <f t="shared" si="68"/>
        <v>-</v>
      </c>
      <c r="AQ337" s="9" t="str">
        <f t="shared" si="68"/>
        <v>-</v>
      </c>
      <c r="AR337" s="9" t="str">
        <f t="shared" si="68"/>
        <v>-</v>
      </c>
      <c r="AS337" s="9" t="str">
        <f t="shared" si="68"/>
        <v>-</v>
      </c>
      <c r="AT337" s="9" t="str">
        <f t="shared" si="68"/>
        <v>-</v>
      </c>
      <c r="AU337" s="9" t="str">
        <f t="shared" si="68"/>
        <v>-</v>
      </c>
      <c r="AV337" s="9" t="str">
        <f t="shared" si="68"/>
        <v>-</v>
      </c>
      <c r="AW337" s="9" t="str">
        <f t="shared" si="68"/>
        <v>-</v>
      </c>
      <c r="AX337" s="9" t="str">
        <f t="shared" si="68"/>
        <v>-</v>
      </c>
      <c r="AY337" s="9" t="str">
        <f t="shared" si="68"/>
        <v>-</v>
      </c>
      <c r="AZ337" s="9" t="str">
        <f t="shared" si="68"/>
        <v>-</v>
      </c>
      <c r="BA337" s="9" t="str">
        <f t="shared" si="68"/>
        <v>-</v>
      </c>
      <c r="BB337" s="9" t="str">
        <f t="shared" si="68"/>
        <v>-</v>
      </c>
      <c r="BC337" s="9" t="str">
        <f t="shared" si="68"/>
        <v>-</v>
      </c>
      <c r="BD337" s="9" t="str">
        <f t="shared" si="68"/>
        <v>-</v>
      </c>
      <c r="BE337" s="9" t="str">
        <f t="shared" si="68"/>
        <v>-</v>
      </c>
      <c r="BF337" s="9" t="str">
        <f t="shared" si="68"/>
        <v>-</v>
      </c>
      <c r="BG337" s="9" t="str">
        <f t="shared" si="68"/>
        <v>-</v>
      </c>
      <c r="BH337" s="37">
        <f t="shared" si="50"/>
        <v>0</v>
      </c>
      <c r="BI337" s="114" t="str">
        <f t="shared" si="51"/>
        <v>-</v>
      </c>
      <c r="BJ337" s="9" t="str">
        <f t="shared" si="52"/>
        <v>-</v>
      </c>
      <c r="BL337">
        <f t="shared" si="53"/>
        <v>42</v>
      </c>
      <c r="BM337" s="381" t="str">
        <f t="shared" si="54"/>
        <v>-</v>
      </c>
      <c r="BN337">
        <f t="shared" si="55"/>
        <v>0</v>
      </c>
      <c r="BO337">
        <f t="shared" si="56"/>
        <v>0</v>
      </c>
    </row>
    <row r="338" spans="1:67">
      <c r="A338" s="125">
        <f t="shared" si="57"/>
        <v>43</v>
      </c>
      <c r="B338" s="9" t="str">
        <f t="shared" si="69"/>
        <v>-</v>
      </c>
      <c r="C338" s="9" t="str">
        <f t="shared" si="69"/>
        <v>-</v>
      </c>
      <c r="D338" s="9" t="str">
        <f t="shared" si="69"/>
        <v>-</v>
      </c>
      <c r="E338" s="9" t="str">
        <f t="shared" si="69"/>
        <v>-</v>
      </c>
      <c r="F338" s="9" t="str">
        <f t="shared" si="69"/>
        <v>-</v>
      </c>
      <c r="G338" s="9" t="str">
        <f t="shared" si="69"/>
        <v>-</v>
      </c>
      <c r="H338" s="9" t="str">
        <f t="shared" si="69"/>
        <v>-</v>
      </c>
      <c r="I338" s="9" t="str">
        <f t="shared" si="69"/>
        <v>-</v>
      </c>
      <c r="J338" s="9" t="str">
        <f t="shared" si="69"/>
        <v>-</v>
      </c>
      <c r="K338" s="9" t="str">
        <f t="shared" si="69"/>
        <v>-</v>
      </c>
      <c r="L338" s="9">
        <f t="shared" si="69"/>
        <v>12</v>
      </c>
      <c r="M338" s="9" t="str">
        <f t="shared" si="69"/>
        <v>-</v>
      </c>
      <c r="N338" s="9" t="str">
        <f t="shared" si="69"/>
        <v>-</v>
      </c>
      <c r="O338" s="9">
        <f t="shared" si="69"/>
        <v>12</v>
      </c>
      <c r="P338" s="9" t="str">
        <f t="shared" si="69"/>
        <v>-</v>
      </c>
      <c r="Q338" s="9" t="str">
        <f t="shared" si="69"/>
        <v>-</v>
      </c>
      <c r="R338" s="9" t="str">
        <f t="shared" si="69"/>
        <v>-</v>
      </c>
      <c r="S338" s="9" t="str">
        <f t="shared" si="69"/>
        <v>-</v>
      </c>
      <c r="T338" s="9" t="str">
        <f t="shared" si="68"/>
        <v>-</v>
      </c>
      <c r="U338" s="9" t="str">
        <f t="shared" si="68"/>
        <v>-</v>
      </c>
      <c r="V338" s="9" t="str">
        <f t="shared" si="68"/>
        <v>-</v>
      </c>
      <c r="W338" s="9" t="str">
        <f t="shared" si="67"/>
        <v>-</v>
      </c>
      <c r="X338" s="9" t="str">
        <f t="shared" si="67"/>
        <v>-</v>
      </c>
      <c r="Y338" s="9" t="str">
        <f t="shared" si="67"/>
        <v>-</v>
      </c>
      <c r="Z338" s="9">
        <f t="shared" si="67"/>
        <v>8</v>
      </c>
      <c r="AA338" s="9" t="str">
        <f t="shared" si="67"/>
        <v>-</v>
      </c>
      <c r="AB338" s="9" t="str">
        <f t="shared" si="67"/>
        <v>-</v>
      </c>
      <c r="AC338" s="9" t="str">
        <f t="shared" si="67"/>
        <v>-</v>
      </c>
      <c r="AD338" s="9" t="str">
        <f t="shared" si="67"/>
        <v>-</v>
      </c>
      <c r="AE338" s="9" t="str">
        <f t="shared" si="67"/>
        <v>-</v>
      </c>
      <c r="AF338" s="9" t="str">
        <f t="shared" si="67"/>
        <v>-</v>
      </c>
      <c r="AG338" s="9">
        <f t="shared" si="67"/>
        <v>12</v>
      </c>
      <c r="AH338" s="9" t="str">
        <f t="shared" si="67"/>
        <v>-</v>
      </c>
      <c r="AI338" s="9" t="str">
        <f t="shared" si="67"/>
        <v>-</v>
      </c>
      <c r="AJ338" s="9" t="str">
        <f t="shared" si="67"/>
        <v>-</v>
      </c>
      <c r="AK338" s="9">
        <f t="shared" si="67"/>
        <v>8</v>
      </c>
      <c r="AL338" s="9">
        <f t="shared" si="67"/>
        <v>5</v>
      </c>
      <c r="AM338" s="9" t="str">
        <f t="shared" si="67"/>
        <v>-</v>
      </c>
      <c r="AN338" s="9" t="str">
        <f t="shared" si="67"/>
        <v>-</v>
      </c>
      <c r="AO338" s="9" t="str">
        <f t="shared" si="68"/>
        <v>-</v>
      </c>
      <c r="AP338" s="9" t="str">
        <f t="shared" si="68"/>
        <v>-</v>
      </c>
      <c r="AQ338" s="9" t="str">
        <f t="shared" si="68"/>
        <v>-</v>
      </c>
      <c r="AR338" s="9" t="str">
        <f t="shared" si="68"/>
        <v>-</v>
      </c>
      <c r="AS338" s="9" t="str">
        <f t="shared" si="68"/>
        <v>-</v>
      </c>
      <c r="AT338" s="9" t="str">
        <f t="shared" si="68"/>
        <v>-</v>
      </c>
      <c r="AU338" s="9" t="str">
        <f t="shared" si="68"/>
        <v>-</v>
      </c>
      <c r="AV338" s="9" t="str">
        <f t="shared" si="68"/>
        <v>-</v>
      </c>
      <c r="AW338" s="9" t="str">
        <f t="shared" si="68"/>
        <v>-</v>
      </c>
      <c r="AX338" s="9" t="str">
        <f t="shared" si="68"/>
        <v>-</v>
      </c>
      <c r="AY338" s="9" t="str">
        <f t="shared" si="68"/>
        <v>-</v>
      </c>
      <c r="AZ338" s="9" t="str">
        <f t="shared" si="68"/>
        <v>-</v>
      </c>
      <c r="BA338" s="9" t="str">
        <f t="shared" si="68"/>
        <v>-</v>
      </c>
      <c r="BB338" s="9" t="str">
        <f t="shared" si="68"/>
        <v>-</v>
      </c>
      <c r="BC338" s="9">
        <f t="shared" si="68"/>
        <v>5</v>
      </c>
      <c r="BD338" s="9" t="str">
        <f t="shared" si="68"/>
        <v>-</v>
      </c>
      <c r="BE338" s="9" t="str">
        <f t="shared" si="68"/>
        <v>-</v>
      </c>
      <c r="BF338" s="9" t="str">
        <f t="shared" si="68"/>
        <v>-</v>
      </c>
      <c r="BG338" s="9" t="str">
        <f t="shared" si="68"/>
        <v>-</v>
      </c>
      <c r="BH338" s="37">
        <f t="shared" si="50"/>
        <v>7</v>
      </c>
      <c r="BI338" s="114">
        <f t="shared" si="51"/>
        <v>8.8571428571428577</v>
      </c>
      <c r="BJ338" s="9">
        <f t="shared" si="52"/>
        <v>3</v>
      </c>
      <c r="BL338">
        <f t="shared" si="53"/>
        <v>43</v>
      </c>
      <c r="BM338" s="381">
        <f t="shared" si="54"/>
        <v>8.8571428571428577</v>
      </c>
      <c r="BN338">
        <f t="shared" si="55"/>
        <v>10</v>
      </c>
      <c r="BO338">
        <f t="shared" si="56"/>
        <v>7</v>
      </c>
    </row>
    <row r="339" spans="1:67">
      <c r="A339" s="125">
        <f t="shared" si="57"/>
        <v>44</v>
      </c>
      <c r="B339" s="9" t="str">
        <f t="shared" si="69"/>
        <v>-</v>
      </c>
      <c r="C339" s="9" t="str">
        <f t="shared" si="69"/>
        <v>-</v>
      </c>
      <c r="D339" s="9" t="str">
        <f t="shared" si="69"/>
        <v>-</v>
      </c>
      <c r="E339" s="9" t="str">
        <f t="shared" si="69"/>
        <v>-</v>
      </c>
      <c r="F339" s="9" t="str">
        <f t="shared" si="69"/>
        <v>-</v>
      </c>
      <c r="G339" s="9" t="str">
        <f t="shared" si="69"/>
        <v>-</v>
      </c>
      <c r="H339" s="9" t="str">
        <f t="shared" si="69"/>
        <v>-</v>
      </c>
      <c r="I339" s="9" t="str">
        <f t="shared" si="69"/>
        <v>-</v>
      </c>
      <c r="J339" s="9" t="str">
        <f t="shared" si="69"/>
        <v>-</v>
      </c>
      <c r="K339" s="9" t="str">
        <f t="shared" si="69"/>
        <v>-</v>
      </c>
      <c r="L339" s="9" t="str">
        <f t="shared" si="69"/>
        <v>-</v>
      </c>
      <c r="M339" s="9" t="str">
        <f t="shared" si="69"/>
        <v>-</v>
      </c>
      <c r="N339" s="9" t="str">
        <f t="shared" si="69"/>
        <v>-</v>
      </c>
      <c r="O339" s="9" t="str">
        <f t="shared" si="69"/>
        <v>-</v>
      </c>
      <c r="P339" s="9" t="str">
        <f t="shared" si="69"/>
        <v>-</v>
      </c>
      <c r="Q339" s="9" t="str">
        <f t="shared" si="69"/>
        <v>-</v>
      </c>
      <c r="R339" s="9" t="str">
        <f t="shared" si="69"/>
        <v>-</v>
      </c>
      <c r="S339" s="9" t="str">
        <f t="shared" si="69"/>
        <v>-</v>
      </c>
      <c r="T339" s="9" t="str">
        <f t="shared" si="68"/>
        <v>-</v>
      </c>
      <c r="U339" s="9" t="str">
        <f t="shared" si="68"/>
        <v>-</v>
      </c>
      <c r="V339" s="9" t="str">
        <f t="shared" si="68"/>
        <v>-</v>
      </c>
      <c r="W339" s="9" t="str">
        <f t="shared" si="67"/>
        <v>-</v>
      </c>
      <c r="X339" s="9" t="str">
        <f t="shared" si="67"/>
        <v>-</v>
      </c>
      <c r="Y339" s="9" t="str">
        <f t="shared" si="67"/>
        <v>-</v>
      </c>
      <c r="Z339" s="9">
        <f t="shared" si="67"/>
        <v>7</v>
      </c>
      <c r="AA339" s="9" t="str">
        <f t="shared" si="67"/>
        <v>-</v>
      </c>
      <c r="AB339" s="9" t="str">
        <f t="shared" si="67"/>
        <v>-</v>
      </c>
      <c r="AC339" s="9" t="str">
        <f t="shared" si="67"/>
        <v>-</v>
      </c>
      <c r="AD339" s="9" t="str">
        <f t="shared" si="67"/>
        <v>-</v>
      </c>
      <c r="AE339" s="9" t="str">
        <f t="shared" si="67"/>
        <v>-</v>
      </c>
      <c r="AF339" s="9" t="str">
        <f t="shared" si="67"/>
        <v>-</v>
      </c>
      <c r="AG339" s="9">
        <f t="shared" si="67"/>
        <v>7</v>
      </c>
      <c r="AH339" s="9" t="str">
        <f t="shared" si="67"/>
        <v>-</v>
      </c>
      <c r="AI339" s="9" t="str">
        <f t="shared" si="67"/>
        <v>-</v>
      </c>
      <c r="AJ339" s="9" t="str">
        <f t="shared" si="67"/>
        <v>-</v>
      </c>
      <c r="AK339" s="9">
        <f t="shared" si="67"/>
        <v>5</v>
      </c>
      <c r="AL339" s="9" t="str">
        <f t="shared" si="67"/>
        <v>-</v>
      </c>
      <c r="AM339" s="9" t="str">
        <f t="shared" si="67"/>
        <v>-</v>
      </c>
      <c r="AN339" s="9">
        <f t="shared" si="67"/>
        <v>10</v>
      </c>
      <c r="AO339" s="9" t="str">
        <f t="shared" si="68"/>
        <v>-</v>
      </c>
      <c r="AP339" s="9" t="str">
        <f t="shared" si="68"/>
        <v>-</v>
      </c>
      <c r="AQ339" s="9" t="str">
        <f t="shared" si="68"/>
        <v>-</v>
      </c>
      <c r="AR339" s="9" t="str">
        <f t="shared" si="68"/>
        <v>-</v>
      </c>
      <c r="AS339" s="9" t="str">
        <f t="shared" si="68"/>
        <v>-</v>
      </c>
      <c r="AT339" s="9" t="str">
        <f t="shared" si="68"/>
        <v>-</v>
      </c>
      <c r="AU339" s="9" t="str">
        <f t="shared" si="68"/>
        <v>-</v>
      </c>
      <c r="AV339" s="9" t="str">
        <f t="shared" si="68"/>
        <v>-</v>
      </c>
      <c r="AW339" s="9" t="str">
        <f t="shared" si="68"/>
        <v>-</v>
      </c>
      <c r="AX339" s="9" t="str">
        <f t="shared" si="68"/>
        <v>-</v>
      </c>
      <c r="AY339" s="9" t="str">
        <f t="shared" si="68"/>
        <v>-</v>
      </c>
      <c r="AZ339" s="9" t="str">
        <f t="shared" si="68"/>
        <v>-</v>
      </c>
      <c r="BA339" s="9" t="str">
        <f t="shared" si="68"/>
        <v>-</v>
      </c>
      <c r="BB339" s="9" t="str">
        <f t="shared" si="68"/>
        <v>-</v>
      </c>
      <c r="BC339" s="9">
        <f t="shared" si="68"/>
        <v>6</v>
      </c>
      <c r="BD339" s="9" t="str">
        <f t="shared" si="68"/>
        <v>-</v>
      </c>
      <c r="BE339" s="9" t="str">
        <f t="shared" si="68"/>
        <v>-</v>
      </c>
      <c r="BF339" s="9" t="str">
        <f t="shared" si="68"/>
        <v>-</v>
      </c>
      <c r="BG339" s="9" t="str">
        <f t="shared" si="68"/>
        <v>-</v>
      </c>
      <c r="BH339" s="37">
        <f t="shared" si="50"/>
        <v>5</v>
      </c>
      <c r="BI339" s="114">
        <f t="shared" si="51"/>
        <v>7</v>
      </c>
      <c r="BJ339" s="9">
        <f t="shared" si="52"/>
        <v>22</v>
      </c>
      <c r="BL339">
        <f t="shared" si="53"/>
        <v>44</v>
      </c>
      <c r="BM339" s="381">
        <f t="shared" si="54"/>
        <v>7</v>
      </c>
      <c r="BN339">
        <f t="shared" si="55"/>
        <v>7</v>
      </c>
      <c r="BO339">
        <f t="shared" si="56"/>
        <v>5</v>
      </c>
    </row>
    <row r="340" spans="1:67">
      <c r="A340" s="125">
        <f t="shared" si="57"/>
        <v>45</v>
      </c>
      <c r="B340" s="9" t="str">
        <f t="shared" si="69"/>
        <v>-</v>
      </c>
      <c r="C340" s="9" t="str">
        <f t="shared" si="69"/>
        <v>-</v>
      </c>
      <c r="D340" s="9" t="str">
        <f t="shared" si="69"/>
        <v>-</v>
      </c>
      <c r="E340" s="9" t="str">
        <f t="shared" si="69"/>
        <v>-</v>
      </c>
      <c r="F340" s="9" t="str">
        <f t="shared" si="69"/>
        <v>-</v>
      </c>
      <c r="G340" s="9" t="str">
        <f t="shared" si="69"/>
        <v>-</v>
      </c>
      <c r="H340" s="9" t="str">
        <f t="shared" si="69"/>
        <v>-</v>
      </c>
      <c r="I340" s="9" t="str">
        <f t="shared" si="69"/>
        <v>-</v>
      </c>
      <c r="J340" s="9" t="str">
        <f t="shared" si="69"/>
        <v>-</v>
      </c>
      <c r="K340" s="9" t="str">
        <f t="shared" si="69"/>
        <v>-</v>
      </c>
      <c r="L340" s="9" t="str">
        <f t="shared" si="69"/>
        <v>-</v>
      </c>
      <c r="M340" s="9" t="str">
        <f t="shared" si="69"/>
        <v>-</v>
      </c>
      <c r="N340" s="9" t="str">
        <f t="shared" si="69"/>
        <v>-</v>
      </c>
      <c r="O340" s="9">
        <f t="shared" si="69"/>
        <v>6</v>
      </c>
      <c r="P340" s="9" t="str">
        <f t="shared" si="69"/>
        <v>-</v>
      </c>
      <c r="Q340" s="9" t="str">
        <f t="shared" si="69"/>
        <v>-</v>
      </c>
      <c r="R340" s="9" t="str">
        <f t="shared" si="69"/>
        <v>-</v>
      </c>
      <c r="S340" s="9" t="str">
        <f t="shared" si="69"/>
        <v>-</v>
      </c>
      <c r="T340" s="9" t="str">
        <f t="shared" si="68"/>
        <v>-</v>
      </c>
      <c r="U340" s="9" t="str">
        <f t="shared" si="68"/>
        <v>-</v>
      </c>
      <c r="V340" s="9" t="str">
        <f t="shared" si="68"/>
        <v>-</v>
      </c>
      <c r="W340" s="9" t="str">
        <f t="shared" si="67"/>
        <v>-</v>
      </c>
      <c r="X340" s="9" t="str">
        <f t="shared" si="67"/>
        <v>-</v>
      </c>
      <c r="Y340" s="9" t="str">
        <f t="shared" si="67"/>
        <v>-</v>
      </c>
      <c r="Z340" s="9">
        <f t="shared" ref="Z340:AN340" si="70">IF(AND(Z$98="ДА",Z243="-"),Z47,"-")</f>
        <v>7</v>
      </c>
      <c r="AA340" s="9" t="str">
        <f t="shared" si="70"/>
        <v>-</v>
      </c>
      <c r="AB340" s="9" t="str">
        <f t="shared" si="70"/>
        <v>-</v>
      </c>
      <c r="AC340" s="9" t="str">
        <f t="shared" si="70"/>
        <v>-</v>
      </c>
      <c r="AD340" s="9" t="str">
        <f t="shared" si="70"/>
        <v>-</v>
      </c>
      <c r="AE340" s="9" t="str">
        <f t="shared" si="70"/>
        <v>-</v>
      </c>
      <c r="AF340" s="9" t="str">
        <f t="shared" si="70"/>
        <v>-</v>
      </c>
      <c r="AG340" s="9">
        <f t="shared" si="70"/>
        <v>9</v>
      </c>
      <c r="AH340" s="9" t="str">
        <f t="shared" si="70"/>
        <v>-</v>
      </c>
      <c r="AI340" s="9" t="str">
        <f t="shared" si="70"/>
        <v>-</v>
      </c>
      <c r="AJ340" s="9" t="str">
        <f t="shared" si="70"/>
        <v>-</v>
      </c>
      <c r="AK340" s="9">
        <f t="shared" si="70"/>
        <v>6</v>
      </c>
      <c r="AL340" s="9" t="str">
        <f t="shared" si="70"/>
        <v>-</v>
      </c>
      <c r="AM340" s="9" t="str">
        <f t="shared" si="70"/>
        <v>-</v>
      </c>
      <c r="AN340" s="9">
        <f t="shared" si="70"/>
        <v>9</v>
      </c>
      <c r="AO340" s="9" t="str">
        <f t="shared" si="68"/>
        <v>-</v>
      </c>
      <c r="AP340" s="9" t="str">
        <f t="shared" si="68"/>
        <v>-</v>
      </c>
      <c r="AQ340" s="9" t="str">
        <f t="shared" si="68"/>
        <v>-</v>
      </c>
      <c r="AR340" s="9" t="str">
        <f t="shared" si="68"/>
        <v>-</v>
      </c>
      <c r="AS340" s="9" t="str">
        <f t="shared" si="68"/>
        <v>-</v>
      </c>
      <c r="AT340" s="9" t="str">
        <f t="shared" si="68"/>
        <v>-</v>
      </c>
      <c r="AU340" s="9" t="str">
        <f t="shared" si="68"/>
        <v>-</v>
      </c>
      <c r="AV340" s="9" t="str">
        <f t="shared" si="68"/>
        <v>-</v>
      </c>
      <c r="AW340" s="9" t="str">
        <f t="shared" si="68"/>
        <v>-</v>
      </c>
      <c r="AX340" s="9" t="str">
        <f t="shared" si="68"/>
        <v>-</v>
      </c>
      <c r="AY340" s="9" t="str">
        <f t="shared" si="68"/>
        <v>-</v>
      </c>
      <c r="AZ340" s="9" t="str">
        <f t="shared" si="68"/>
        <v>-</v>
      </c>
      <c r="BA340" s="9" t="str">
        <f t="shared" si="68"/>
        <v>-</v>
      </c>
      <c r="BB340" s="9" t="str">
        <f t="shared" si="68"/>
        <v>-</v>
      </c>
      <c r="BC340" s="9">
        <f t="shared" si="68"/>
        <v>6</v>
      </c>
      <c r="BD340" s="9" t="str">
        <f t="shared" si="68"/>
        <v>-</v>
      </c>
      <c r="BE340" s="9" t="str">
        <f t="shared" si="68"/>
        <v>-</v>
      </c>
      <c r="BF340" s="9" t="str">
        <f t="shared" si="68"/>
        <v>-</v>
      </c>
      <c r="BG340" s="9" t="str">
        <f t="shared" si="68"/>
        <v>-</v>
      </c>
      <c r="BH340" s="37">
        <f t="shared" si="50"/>
        <v>6</v>
      </c>
      <c r="BI340" s="114">
        <f t="shared" si="51"/>
        <v>7.166666666666667</v>
      </c>
      <c r="BJ340" s="9">
        <f t="shared" si="52"/>
        <v>21</v>
      </c>
      <c r="BL340">
        <f t="shared" si="53"/>
        <v>45</v>
      </c>
      <c r="BM340" s="381">
        <f t="shared" si="54"/>
        <v>7.166666666666667</v>
      </c>
      <c r="BN340">
        <f t="shared" si="55"/>
        <v>6</v>
      </c>
      <c r="BO340">
        <f t="shared" si="56"/>
        <v>6</v>
      </c>
    </row>
    <row r="341" spans="1:67">
      <c r="A341" s="125">
        <f t="shared" si="57"/>
        <v>46</v>
      </c>
      <c r="B341" s="9" t="str">
        <f t="shared" si="69"/>
        <v>-</v>
      </c>
      <c r="C341" s="9" t="str">
        <f t="shared" si="69"/>
        <v>-</v>
      </c>
      <c r="D341" s="9" t="str">
        <f t="shared" si="69"/>
        <v>-</v>
      </c>
      <c r="E341" s="9" t="str">
        <f t="shared" si="69"/>
        <v>-</v>
      </c>
      <c r="F341" s="9" t="str">
        <f t="shared" si="69"/>
        <v>-</v>
      </c>
      <c r="G341" s="9" t="str">
        <f t="shared" si="69"/>
        <v>-</v>
      </c>
      <c r="H341" s="9" t="str">
        <f t="shared" si="69"/>
        <v>-</v>
      </c>
      <c r="I341" s="9" t="str">
        <f t="shared" si="69"/>
        <v>-</v>
      </c>
      <c r="J341" s="9" t="str">
        <f t="shared" si="69"/>
        <v>-</v>
      </c>
      <c r="K341" s="9" t="str">
        <f t="shared" si="69"/>
        <v>-</v>
      </c>
      <c r="L341" s="9" t="str">
        <f t="shared" si="69"/>
        <v>-</v>
      </c>
      <c r="M341" s="9" t="str">
        <f t="shared" si="69"/>
        <v>-</v>
      </c>
      <c r="N341" s="9" t="str">
        <f t="shared" si="69"/>
        <v>-</v>
      </c>
      <c r="O341" s="9">
        <f t="shared" si="69"/>
        <v>5</v>
      </c>
      <c r="P341" s="9" t="str">
        <f t="shared" si="69"/>
        <v>-</v>
      </c>
      <c r="Q341" s="9" t="str">
        <f t="shared" si="69"/>
        <v>-</v>
      </c>
      <c r="R341" s="9" t="str">
        <f t="shared" si="69"/>
        <v>-</v>
      </c>
      <c r="S341" s="9" t="str">
        <f t="shared" si="69"/>
        <v>-</v>
      </c>
      <c r="T341" s="9" t="str">
        <f t="shared" si="68"/>
        <v>-</v>
      </c>
      <c r="U341" s="9" t="str">
        <f t="shared" si="68"/>
        <v>-</v>
      </c>
      <c r="V341" s="9" t="str">
        <f t="shared" si="68"/>
        <v>-</v>
      </c>
      <c r="W341" s="9" t="str">
        <f t="shared" ref="W341:AN355" si="71">IF(AND(W$98="ДА",W244="-"),W48,"-")</f>
        <v>-</v>
      </c>
      <c r="X341" s="9" t="str">
        <f t="shared" si="71"/>
        <v>-</v>
      </c>
      <c r="Y341" s="9" t="str">
        <f t="shared" si="71"/>
        <v>-</v>
      </c>
      <c r="Z341" s="9" t="str">
        <f t="shared" si="71"/>
        <v>-</v>
      </c>
      <c r="AA341" s="9" t="str">
        <f t="shared" si="71"/>
        <v>-</v>
      </c>
      <c r="AB341" s="9" t="str">
        <f t="shared" si="71"/>
        <v>-</v>
      </c>
      <c r="AC341" s="9" t="str">
        <f t="shared" si="71"/>
        <v>-</v>
      </c>
      <c r="AD341" s="9" t="str">
        <f t="shared" si="71"/>
        <v>-</v>
      </c>
      <c r="AE341" s="9" t="str">
        <f t="shared" si="71"/>
        <v>-</v>
      </c>
      <c r="AF341" s="9" t="str">
        <f t="shared" si="71"/>
        <v>-</v>
      </c>
      <c r="AG341" s="9">
        <f t="shared" si="71"/>
        <v>7</v>
      </c>
      <c r="AH341" s="9" t="str">
        <f t="shared" si="71"/>
        <v>-</v>
      </c>
      <c r="AI341" s="9" t="str">
        <f t="shared" si="71"/>
        <v>-</v>
      </c>
      <c r="AJ341" s="9" t="str">
        <f t="shared" si="71"/>
        <v>-</v>
      </c>
      <c r="AK341" s="9">
        <f t="shared" si="71"/>
        <v>7</v>
      </c>
      <c r="AL341" s="9" t="str">
        <f t="shared" si="71"/>
        <v>-</v>
      </c>
      <c r="AM341" s="9" t="str">
        <f t="shared" si="71"/>
        <v>-</v>
      </c>
      <c r="AN341" s="9" t="str">
        <f t="shared" si="71"/>
        <v>-</v>
      </c>
      <c r="AO341" s="9" t="str">
        <f t="shared" si="68"/>
        <v>-</v>
      </c>
      <c r="AP341" s="9" t="str">
        <f t="shared" si="68"/>
        <v>-</v>
      </c>
      <c r="AQ341" s="9" t="str">
        <f t="shared" si="68"/>
        <v>-</v>
      </c>
      <c r="AR341" s="9" t="str">
        <f t="shared" si="68"/>
        <v>-</v>
      </c>
      <c r="AS341" s="9" t="str">
        <f t="shared" si="68"/>
        <v>-</v>
      </c>
      <c r="AT341" s="9" t="str">
        <f t="shared" si="68"/>
        <v>-</v>
      </c>
      <c r="AU341" s="9" t="str">
        <f t="shared" si="68"/>
        <v>-</v>
      </c>
      <c r="AV341" s="9" t="str">
        <f t="shared" si="68"/>
        <v>-</v>
      </c>
      <c r="AW341" s="9" t="str">
        <f t="shared" si="68"/>
        <v>-</v>
      </c>
      <c r="AX341" s="9" t="str">
        <f t="shared" si="68"/>
        <v>-</v>
      </c>
      <c r="AY341" s="9" t="str">
        <f t="shared" si="68"/>
        <v>-</v>
      </c>
      <c r="AZ341" s="9" t="str">
        <f t="shared" si="68"/>
        <v>-</v>
      </c>
      <c r="BA341" s="9" t="str">
        <f t="shared" si="68"/>
        <v>-</v>
      </c>
      <c r="BB341" s="9" t="str">
        <f t="shared" si="68"/>
        <v>-</v>
      </c>
      <c r="BC341" s="9">
        <f t="shared" si="68"/>
        <v>4</v>
      </c>
      <c r="BD341" s="9" t="str">
        <f t="shared" si="68"/>
        <v>-</v>
      </c>
      <c r="BE341" s="9" t="str">
        <f t="shared" si="68"/>
        <v>-</v>
      </c>
      <c r="BF341" s="9" t="str">
        <f t="shared" si="68"/>
        <v>-</v>
      </c>
      <c r="BG341" s="9" t="str">
        <f t="shared" si="68"/>
        <v>-</v>
      </c>
      <c r="BH341" s="37">
        <f t="shared" si="50"/>
        <v>4</v>
      </c>
      <c r="BI341" s="114">
        <f t="shared" si="51"/>
        <v>5.75</v>
      </c>
      <c r="BJ341" s="9">
        <f t="shared" si="52"/>
        <v>44</v>
      </c>
      <c r="BL341">
        <f t="shared" si="53"/>
        <v>46</v>
      </c>
      <c r="BM341" s="381">
        <f t="shared" si="54"/>
        <v>5.75</v>
      </c>
      <c r="BN341">
        <f t="shared" si="55"/>
        <v>4</v>
      </c>
      <c r="BO341">
        <f t="shared" si="56"/>
        <v>4</v>
      </c>
    </row>
    <row r="342" spans="1:67">
      <c r="A342" s="125">
        <f t="shared" si="57"/>
        <v>47</v>
      </c>
      <c r="B342" s="9" t="str">
        <f t="shared" si="69"/>
        <v>-</v>
      </c>
      <c r="C342" s="9" t="str">
        <f t="shared" si="69"/>
        <v>-</v>
      </c>
      <c r="D342" s="9" t="str">
        <f t="shared" si="69"/>
        <v>-</v>
      </c>
      <c r="E342" s="9" t="str">
        <f t="shared" si="69"/>
        <v>-</v>
      </c>
      <c r="F342" s="9" t="str">
        <f t="shared" si="69"/>
        <v>-</v>
      </c>
      <c r="G342" s="9" t="str">
        <f t="shared" si="69"/>
        <v>-</v>
      </c>
      <c r="H342" s="9" t="str">
        <f t="shared" si="69"/>
        <v>-</v>
      </c>
      <c r="I342" s="9" t="str">
        <f t="shared" si="69"/>
        <v>-</v>
      </c>
      <c r="J342" s="9" t="str">
        <f t="shared" si="69"/>
        <v>-</v>
      </c>
      <c r="K342" s="9" t="str">
        <f t="shared" si="69"/>
        <v>-</v>
      </c>
      <c r="L342" s="9" t="str">
        <f t="shared" si="69"/>
        <v>-</v>
      </c>
      <c r="M342" s="9" t="str">
        <f t="shared" si="69"/>
        <v>-</v>
      </c>
      <c r="N342" s="9" t="str">
        <f t="shared" si="69"/>
        <v>-</v>
      </c>
      <c r="O342" s="9" t="str">
        <f t="shared" si="69"/>
        <v>-</v>
      </c>
      <c r="P342" s="9" t="str">
        <f t="shared" si="69"/>
        <v>-</v>
      </c>
      <c r="Q342" s="9" t="str">
        <f t="shared" si="69"/>
        <v>-</v>
      </c>
      <c r="R342" s="9" t="str">
        <f t="shared" si="69"/>
        <v>-</v>
      </c>
      <c r="S342" s="9" t="str">
        <f t="shared" si="69"/>
        <v>-</v>
      </c>
      <c r="T342" s="9" t="str">
        <f t="shared" si="68"/>
        <v>-</v>
      </c>
      <c r="U342" s="9" t="str">
        <f t="shared" si="68"/>
        <v>-</v>
      </c>
      <c r="V342" s="9" t="str">
        <f t="shared" si="68"/>
        <v>-</v>
      </c>
      <c r="W342" s="9" t="str">
        <f t="shared" si="71"/>
        <v>-</v>
      </c>
      <c r="X342" s="9" t="str">
        <f t="shared" si="71"/>
        <v>-</v>
      </c>
      <c r="Y342" s="9" t="str">
        <f t="shared" si="71"/>
        <v>-</v>
      </c>
      <c r="Z342" s="9" t="str">
        <f t="shared" si="71"/>
        <v>-</v>
      </c>
      <c r="AA342" s="9" t="str">
        <f t="shared" si="71"/>
        <v>-</v>
      </c>
      <c r="AB342" s="9" t="str">
        <f t="shared" si="71"/>
        <v>-</v>
      </c>
      <c r="AC342" s="9" t="str">
        <f t="shared" si="71"/>
        <v>-</v>
      </c>
      <c r="AD342" s="9" t="str">
        <f t="shared" si="71"/>
        <v>-</v>
      </c>
      <c r="AE342" s="9" t="str">
        <f t="shared" si="71"/>
        <v>-</v>
      </c>
      <c r="AF342" s="9" t="str">
        <f t="shared" si="71"/>
        <v>-</v>
      </c>
      <c r="AG342" s="9" t="str">
        <f t="shared" si="71"/>
        <v>-</v>
      </c>
      <c r="AH342" s="9" t="str">
        <f t="shared" si="71"/>
        <v>-</v>
      </c>
      <c r="AI342" s="9" t="str">
        <f t="shared" si="71"/>
        <v>-</v>
      </c>
      <c r="AJ342" s="9" t="str">
        <f t="shared" si="71"/>
        <v>-</v>
      </c>
      <c r="AK342" s="9" t="str">
        <f t="shared" si="71"/>
        <v>-</v>
      </c>
      <c r="AL342" s="9" t="str">
        <f t="shared" si="71"/>
        <v>-</v>
      </c>
      <c r="AM342" s="9" t="str">
        <f t="shared" si="71"/>
        <v>-</v>
      </c>
      <c r="AN342" s="9" t="str">
        <f t="shared" si="71"/>
        <v>-</v>
      </c>
      <c r="AO342" s="9" t="str">
        <f t="shared" si="68"/>
        <v>-</v>
      </c>
      <c r="AP342" s="9" t="str">
        <f t="shared" si="68"/>
        <v>-</v>
      </c>
      <c r="AQ342" s="9" t="str">
        <f t="shared" si="68"/>
        <v>-</v>
      </c>
      <c r="AR342" s="9" t="str">
        <f t="shared" si="68"/>
        <v>-</v>
      </c>
      <c r="AS342" s="9" t="str">
        <f t="shared" si="68"/>
        <v>-</v>
      </c>
      <c r="AT342" s="9" t="str">
        <f t="shared" si="68"/>
        <v>-</v>
      </c>
      <c r="AU342" s="9" t="str">
        <f t="shared" si="68"/>
        <v>-</v>
      </c>
      <c r="AV342" s="9" t="str">
        <f t="shared" si="68"/>
        <v>-</v>
      </c>
      <c r="AW342" s="9" t="str">
        <f t="shared" si="68"/>
        <v>-</v>
      </c>
      <c r="AX342" s="9" t="str">
        <f t="shared" si="68"/>
        <v>-</v>
      </c>
      <c r="AY342" s="9" t="str">
        <f t="shared" si="68"/>
        <v>-</v>
      </c>
      <c r="AZ342" s="9" t="str">
        <f t="shared" si="68"/>
        <v>-</v>
      </c>
      <c r="BA342" s="9" t="str">
        <f t="shared" si="68"/>
        <v>-</v>
      </c>
      <c r="BB342" s="9" t="str">
        <f t="shared" si="68"/>
        <v>-</v>
      </c>
      <c r="BC342" s="9">
        <f t="shared" si="68"/>
        <v>5</v>
      </c>
      <c r="BD342" s="9" t="str">
        <f t="shared" si="68"/>
        <v>-</v>
      </c>
      <c r="BE342" s="9" t="str">
        <f t="shared" si="68"/>
        <v>-</v>
      </c>
      <c r="BF342" s="9" t="str">
        <f t="shared" si="68"/>
        <v>-</v>
      </c>
      <c r="BG342" s="9" t="str">
        <f t="shared" si="68"/>
        <v>-</v>
      </c>
      <c r="BH342" s="37">
        <f t="shared" si="50"/>
        <v>1</v>
      </c>
      <c r="BI342" s="114">
        <f t="shared" si="51"/>
        <v>5</v>
      </c>
      <c r="BJ342" s="9">
        <f t="shared" si="52"/>
        <v>51</v>
      </c>
      <c r="BL342">
        <f t="shared" si="53"/>
        <v>47</v>
      </c>
      <c r="BM342" s="381">
        <f t="shared" si="54"/>
        <v>5</v>
      </c>
      <c r="BN342">
        <f t="shared" si="55"/>
        <v>1</v>
      </c>
      <c r="BO342">
        <f t="shared" si="56"/>
        <v>1</v>
      </c>
    </row>
    <row r="343" spans="1:67">
      <c r="A343" s="125">
        <f t="shared" si="57"/>
        <v>48</v>
      </c>
      <c r="B343" s="9" t="str">
        <f t="shared" si="69"/>
        <v>-</v>
      </c>
      <c r="C343" s="9" t="str">
        <f t="shared" si="69"/>
        <v>-</v>
      </c>
      <c r="D343" s="9" t="str">
        <f t="shared" si="69"/>
        <v>-</v>
      </c>
      <c r="E343" s="9" t="str">
        <f t="shared" si="69"/>
        <v>-</v>
      </c>
      <c r="F343" s="9" t="str">
        <f t="shared" si="69"/>
        <v>-</v>
      </c>
      <c r="G343" s="9" t="str">
        <f t="shared" si="69"/>
        <v>-</v>
      </c>
      <c r="H343" s="9" t="str">
        <f t="shared" si="69"/>
        <v>-</v>
      </c>
      <c r="I343" s="9" t="str">
        <f t="shared" si="69"/>
        <v>-</v>
      </c>
      <c r="J343" s="9" t="str">
        <f t="shared" si="69"/>
        <v>-</v>
      </c>
      <c r="K343" s="9" t="str">
        <f t="shared" si="69"/>
        <v>-</v>
      </c>
      <c r="L343" s="9" t="str">
        <f t="shared" si="69"/>
        <v>-</v>
      </c>
      <c r="M343" s="9" t="str">
        <f t="shared" si="69"/>
        <v>-</v>
      </c>
      <c r="N343" s="9" t="str">
        <f t="shared" si="69"/>
        <v>-</v>
      </c>
      <c r="O343" s="9" t="str">
        <f t="shared" si="69"/>
        <v>-</v>
      </c>
      <c r="P343" s="9" t="str">
        <f t="shared" si="69"/>
        <v>-</v>
      </c>
      <c r="Q343" s="9" t="str">
        <f t="shared" si="69"/>
        <v>-</v>
      </c>
      <c r="R343" s="9" t="str">
        <f t="shared" si="69"/>
        <v>-</v>
      </c>
      <c r="S343" s="9" t="str">
        <f t="shared" si="69"/>
        <v>-</v>
      </c>
      <c r="T343" s="9" t="str">
        <f t="shared" si="68"/>
        <v>-</v>
      </c>
      <c r="U343" s="9" t="str">
        <f t="shared" si="68"/>
        <v>-</v>
      </c>
      <c r="V343" s="9" t="str">
        <f t="shared" si="68"/>
        <v>-</v>
      </c>
      <c r="W343" s="9" t="str">
        <f t="shared" si="71"/>
        <v>-</v>
      </c>
      <c r="X343" s="9" t="str">
        <f t="shared" si="71"/>
        <v>-</v>
      </c>
      <c r="Y343" s="9" t="str">
        <f t="shared" si="71"/>
        <v>-</v>
      </c>
      <c r="Z343" s="9" t="str">
        <f t="shared" si="71"/>
        <v>-</v>
      </c>
      <c r="AA343" s="9" t="str">
        <f t="shared" si="71"/>
        <v>-</v>
      </c>
      <c r="AB343" s="9" t="str">
        <f t="shared" si="71"/>
        <v>-</v>
      </c>
      <c r="AC343" s="9" t="str">
        <f t="shared" si="71"/>
        <v>-</v>
      </c>
      <c r="AD343" s="9" t="str">
        <f t="shared" si="71"/>
        <v>-</v>
      </c>
      <c r="AE343" s="9" t="str">
        <f t="shared" si="71"/>
        <v>-</v>
      </c>
      <c r="AF343" s="9" t="str">
        <f t="shared" si="71"/>
        <v>-</v>
      </c>
      <c r="AG343" s="9" t="str">
        <f t="shared" si="71"/>
        <v>-</v>
      </c>
      <c r="AH343" s="9" t="str">
        <f t="shared" si="71"/>
        <v>-</v>
      </c>
      <c r="AI343" s="9" t="str">
        <f t="shared" si="71"/>
        <v>-</v>
      </c>
      <c r="AJ343" s="9" t="str">
        <f t="shared" si="71"/>
        <v>-</v>
      </c>
      <c r="AK343" s="9" t="str">
        <f t="shared" si="71"/>
        <v>-</v>
      </c>
      <c r="AL343" s="9" t="str">
        <f t="shared" si="71"/>
        <v>-</v>
      </c>
      <c r="AM343" s="9" t="str">
        <f t="shared" si="71"/>
        <v>-</v>
      </c>
      <c r="AN343" s="9" t="str">
        <f t="shared" si="71"/>
        <v>-</v>
      </c>
      <c r="AO343" s="9" t="str">
        <f t="shared" si="68"/>
        <v>-</v>
      </c>
      <c r="AP343" s="9" t="str">
        <f t="shared" si="68"/>
        <v>-</v>
      </c>
      <c r="AQ343" s="9" t="str">
        <f t="shared" si="68"/>
        <v>-</v>
      </c>
      <c r="AR343" s="9" t="str">
        <f t="shared" si="68"/>
        <v>-</v>
      </c>
      <c r="AS343" s="9" t="str">
        <f t="shared" si="68"/>
        <v>-</v>
      </c>
      <c r="AT343" s="9" t="str">
        <f t="shared" si="68"/>
        <v>-</v>
      </c>
      <c r="AU343" s="9" t="str">
        <f t="shared" si="68"/>
        <v>-</v>
      </c>
      <c r="AV343" s="9" t="str">
        <f t="shared" si="68"/>
        <v>-</v>
      </c>
      <c r="AW343" s="9" t="str">
        <f t="shared" si="68"/>
        <v>-</v>
      </c>
      <c r="AX343" s="9" t="str">
        <f t="shared" si="68"/>
        <v>-</v>
      </c>
      <c r="AY343" s="9" t="str">
        <f t="shared" si="68"/>
        <v>-</v>
      </c>
      <c r="AZ343" s="9" t="str">
        <f t="shared" si="68"/>
        <v>-</v>
      </c>
      <c r="BA343" s="9" t="str">
        <f t="shared" si="68"/>
        <v>-</v>
      </c>
      <c r="BB343" s="9" t="str">
        <f t="shared" si="68"/>
        <v>-</v>
      </c>
      <c r="BC343" s="9" t="str">
        <f t="shared" si="68"/>
        <v>-</v>
      </c>
      <c r="BD343" s="9" t="str">
        <f t="shared" si="68"/>
        <v>-</v>
      </c>
      <c r="BE343" s="9" t="str">
        <f t="shared" si="68"/>
        <v>-</v>
      </c>
      <c r="BF343" s="9" t="str">
        <f t="shared" si="68"/>
        <v>-</v>
      </c>
      <c r="BG343" s="9" t="str">
        <f t="shared" si="68"/>
        <v>-</v>
      </c>
      <c r="BH343" s="37">
        <f t="shared" si="50"/>
        <v>0</v>
      </c>
      <c r="BI343" s="114" t="str">
        <f t="shared" si="51"/>
        <v>-</v>
      </c>
      <c r="BJ343" s="9" t="str">
        <f t="shared" si="52"/>
        <v>-</v>
      </c>
      <c r="BL343">
        <f t="shared" si="53"/>
        <v>48</v>
      </c>
      <c r="BM343" s="381" t="str">
        <f t="shared" si="54"/>
        <v>-</v>
      </c>
      <c r="BN343">
        <f t="shared" si="55"/>
        <v>0</v>
      </c>
      <c r="BO343">
        <f t="shared" si="56"/>
        <v>0</v>
      </c>
    </row>
    <row r="344" spans="1:67">
      <c r="A344" s="125">
        <f t="shared" si="57"/>
        <v>49</v>
      </c>
      <c r="B344" s="9" t="str">
        <f t="shared" si="69"/>
        <v>-</v>
      </c>
      <c r="C344" s="9" t="str">
        <f t="shared" si="69"/>
        <v>-</v>
      </c>
      <c r="D344" s="9" t="str">
        <f t="shared" si="69"/>
        <v>-</v>
      </c>
      <c r="E344" s="9" t="str">
        <f t="shared" si="69"/>
        <v>-</v>
      </c>
      <c r="F344" s="9" t="str">
        <f t="shared" si="69"/>
        <v>-</v>
      </c>
      <c r="G344" s="9" t="str">
        <f t="shared" si="69"/>
        <v>-</v>
      </c>
      <c r="H344" s="9" t="str">
        <f t="shared" si="69"/>
        <v>-</v>
      </c>
      <c r="I344" s="9" t="str">
        <f t="shared" si="69"/>
        <v>-</v>
      </c>
      <c r="J344" s="9" t="str">
        <f t="shared" si="69"/>
        <v>-</v>
      </c>
      <c r="K344" s="9" t="str">
        <f t="shared" si="69"/>
        <v>-</v>
      </c>
      <c r="L344" s="9" t="str">
        <f t="shared" si="69"/>
        <v>-</v>
      </c>
      <c r="M344" s="9" t="str">
        <f t="shared" si="69"/>
        <v>-</v>
      </c>
      <c r="N344" s="9" t="str">
        <f t="shared" si="69"/>
        <v>-</v>
      </c>
      <c r="O344" s="9" t="str">
        <f t="shared" si="69"/>
        <v>-</v>
      </c>
      <c r="P344" s="9" t="str">
        <f t="shared" si="69"/>
        <v>-</v>
      </c>
      <c r="Q344" s="9" t="str">
        <f t="shared" si="69"/>
        <v>-</v>
      </c>
      <c r="R344" s="9" t="str">
        <f t="shared" si="69"/>
        <v>-</v>
      </c>
      <c r="S344" s="9" t="str">
        <f t="shared" si="69"/>
        <v>-</v>
      </c>
      <c r="T344" s="9" t="str">
        <f t="shared" si="68"/>
        <v>-</v>
      </c>
      <c r="U344" s="9" t="str">
        <f t="shared" si="68"/>
        <v>-</v>
      </c>
      <c r="V344" s="9">
        <f t="shared" si="68"/>
        <v>7</v>
      </c>
      <c r="W344" s="9" t="str">
        <f t="shared" si="71"/>
        <v>-</v>
      </c>
      <c r="X344" s="9" t="str">
        <f t="shared" si="71"/>
        <v>-</v>
      </c>
      <c r="Y344" s="9" t="str">
        <f t="shared" si="71"/>
        <v>-</v>
      </c>
      <c r="Z344" s="9">
        <f t="shared" si="71"/>
        <v>8</v>
      </c>
      <c r="AA344" s="9" t="str">
        <f t="shared" si="71"/>
        <v>-</v>
      </c>
      <c r="AB344" s="9" t="str">
        <f t="shared" si="71"/>
        <v>-</v>
      </c>
      <c r="AC344" s="9" t="str">
        <f t="shared" si="71"/>
        <v>-</v>
      </c>
      <c r="AD344" s="9" t="str">
        <f t="shared" si="71"/>
        <v>-</v>
      </c>
      <c r="AE344" s="9" t="str">
        <f t="shared" si="71"/>
        <v>-</v>
      </c>
      <c r="AF344" s="9" t="str">
        <f t="shared" si="71"/>
        <v>-</v>
      </c>
      <c r="AG344" s="9" t="str">
        <f t="shared" si="71"/>
        <v>-</v>
      </c>
      <c r="AH344" s="9" t="str">
        <f t="shared" si="71"/>
        <v>-</v>
      </c>
      <c r="AI344" s="9" t="str">
        <f t="shared" si="71"/>
        <v>-</v>
      </c>
      <c r="AJ344" s="9" t="str">
        <f t="shared" si="71"/>
        <v>-</v>
      </c>
      <c r="AK344" s="9">
        <f t="shared" si="71"/>
        <v>5</v>
      </c>
      <c r="AL344" s="9" t="str">
        <f t="shared" si="71"/>
        <v>-</v>
      </c>
      <c r="AM344" s="9" t="str">
        <f t="shared" si="71"/>
        <v>-</v>
      </c>
      <c r="AN344" s="9" t="str">
        <f t="shared" si="71"/>
        <v>-</v>
      </c>
      <c r="AO344" s="9" t="str">
        <f t="shared" si="68"/>
        <v>-</v>
      </c>
      <c r="AP344" s="9" t="str">
        <f t="shared" si="68"/>
        <v>-</v>
      </c>
      <c r="AQ344" s="9" t="str">
        <f t="shared" si="68"/>
        <v>-</v>
      </c>
      <c r="AR344" s="9" t="str">
        <f t="shared" si="68"/>
        <v>-</v>
      </c>
      <c r="AS344" s="9" t="str">
        <f t="shared" si="68"/>
        <v>-</v>
      </c>
      <c r="AT344" s="9" t="str">
        <f t="shared" si="68"/>
        <v>-</v>
      </c>
      <c r="AU344" s="9" t="str">
        <f t="shared" si="68"/>
        <v>-</v>
      </c>
      <c r="AV344" s="9" t="str">
        <f t="shared" si="68"/>
        <v>-</v>
      </c>
      <c r="AW344" s="9" t="str">
        <f t="shared" si="68"/>
        <v>-</v>
      </c>
      <c r="AX344" s="9" t="str">
        <f t="shared" si="68"/>
        <v>-</v>
      </c>
      <c r="AY344" s="9" t="str">
        <f t="shared" si="68"/>
        <v>-</v>
      </c>
      <c r="AZ344" s="9" t="str">
        <f t="shared" si="68"/>
        <v>-</v>
      </c>
      <c r="BA344" s="9" t="str">
        <f t="shared" si="68"/>
        <v>-</v>
      </c>
      <c r="BB344" s="9" t="str">
        <f t="shared" ref="T344:BG356" si="72">IF(AND(BB$98="ДА",BB247="-"),BB51,"-")</f>
        <v>-</v>
      </c>
      <c r="BC344" s="9" t="str">
        <f t="shared" si="72"/>
        <v>-</v>
      </c>
      <c r="BD344" s="9" t="str">
        <f t="shared" si="72"/>
        <v>-</v>
      </c>
      <c r="BE344" s="9" t="str">
        <f t="shared" si="72"/>
        <v>-</v>
      </c>
      <c r="BF344" s="9" t="str">
        <f t="shared" si="72"/>
        <v>-</v>
      </c>
      <c r="BG344" s="9" t="str">
        <f t="shared" si="72"/>
        <v>-</v>
      </c>
      <c r="BH344" s="37">
        <f t="shared" si="50"/>
        <v>3</v>
      </c>
      <c r="BI344" s="114">
        <f t="shared" si="51"/>
        <v>6.666666666666667</v>
      </c>
      <c r="BJ344" s="9">
        <f t="shared" si="52"/>
        <v>30</v>
      </c>
      <c r="BL344">
        <f t="shared" si="53"/>
        <v>49</v>
      </c>
      <c r="BM344" s="381">
        <f t="shared" si="54"/>
        <v>6.666666666666667</v>
      </c>
      <c r="BN344">
        <f t="shared" si="55"/>
        <v>4</v>
      </c>
      <c r="BO344">
        <f t="shared" si="56"/>
        <v>3</v>
      </c>
    </row>
    <row r="345" spans="1:67">
      <c r="A345" s="125">
        <f t="shared" si="57"/>
        <v>50</v>
      </c>
      <c r="B345" s="9" t="str">
        <f t="shared" si="69"/>
        <v>-</v>
      </c>
      <c r="C345" s="9" t="str">
        <f t="shared" si="69"/>
        <v>-</v>
      </c>
      <c r="D345" s="9" t="str">
        <f t="shared" si="69"/>
        <v>-</v>
      </c>
      <c r="E345" s="9" t="str">
        <f t="shared" si="69"/>
        <v>-</v>
      </c>
      <c r="F345" s="9" t="str">
        <f t="shared" si="69"/>
        <v>-</v>
      </c>
      <c r="G345" s="9" t="str">
        <f t="shared" si="69"/>
        <v>-</v>
      </c>
      <c r="H345" s="9" t="str">
        <f t="shared" si="69"/>
        <v>-</v>
      </c>
      <c r="I345" s="9" t="str">
        <f t="shared" si="69"/>
        <v>-</v>
      </c>
      <c r="J345" s="9" t="str">
        <f t="shared" si="69"/>
        <v>-</v>
      </c>
      <c r="K345" s="9" t="str">
        <f t="shared" si="69"/>
        <v>-</v>
      </c>
      <c r="L345" s="9" t="str">
        <f t="shared" si="69"/>
        <v>-</v>
      </c>
      <c r="M345" s="9" t="str">
        <f t="shared" si="69"/>
        <v>-</v>
      </c>
      <c r="N345" s="9" t="str">
        <f t="shared" si="69"/>
        <v>-</v>
      </c>
      <c r="O345" s="9" t="str">
        <f t="shared" si="69"/>
        <v>-</v>
      </c>
      <c r="P345" s="9" t="str">
        <f t="shared" si="69"/>
        <v>-</v>
      </c>
      <c r="Q345" s="9" t="str">
        <f t="shared" si="69"/>
        <v>-</v>
      </c>
      <c r="R345" s="9" t="str">
        <f t="shared" si="69"/>
        <v>-</v>
      </c>
      <c r="S345" s="9" t="str">
        <f t="shared" si="69"/>
        <v>-</v>
      </c>
      <c r="T345" s="9" t="str">
        <f t="shared" si="72"/>
        <v>-</v>
      </c>
      <c r="U345" s="9">
        <f t="shared" si="72"/>
        <v>5</v>
      </c>
      <c r="V345" s="9" t="str">
        <f t="shared" si="72"/>
        <v>-</v>
      </c>
      <c r="W345" s="9" t="str">
        <f t="shared" si="71"/>
        <v>-</v>
      </c>
      <c r="X345" s="9" t="str">
        <f t="shared" si="71"/>
        <v>-</v>
      </c>
      <c r="Y345" s="9" t="str">
        <f t="shared" si="71"/>
        <v>-</v>
      </c>
      <c r="Z345" s="9" t="str">
        <f t="shared" si="71"/>
        <v>-</v>
      </c>
      <c r="AA345" s="9" t="str">
        <f t="shared" si="71"/>
        <v>-</v>
      </c>
      <c r="AB345" s="9" t="str">
        <f t="shared" si="71"/>
        <v>-</v>
      </c>
      <c r="AC345" s="9" t="str">
        <f t="shared" si="71"/>
        <v>-</v>
      </c>
      <c r="AD345" s="9" t="str">
        <f t="shared" si="71"/>
        <v>-</v>
      </c>
      <c r="AE345" s="9" t="str">
        <f t="shared" si="71"/>
        <v>-</v>
      </c>
      <c r="AF345" s="9" t="str">
        <f t="shared" si="71"/>
        <v>-</v>
      </c>
      <c r="AG345" s="9" t="str">
        <f t="shared" si="71"/>
        <v>-</v>
      </c>
      <c r="AH345" s="9" t="str">
        <f t="shared" si="71"/>
        <v>-</v>
      </c>
      <c r="AI345" s="9" t="str">
        <f t="shared" si="71"/>
        <v>-</v>
      </c>
      <c r="AJ345" s="9" t="str">
        <f t="shared" si="71"/>
        <v>-</v>
      </c>
      <c r="AK345" s="9">
        <f t="shared" si="71"/>
        <v>6</v>
      </c>
      <c r="AL345" s="9" t="str">
        <f t="shared" si="71"/>
        <v>-</v>
      </c>
      <c r="AM345" s="9" t="str">
        <f t="shared" si="71"/>
        <v>-</v>
      </c>
      <c r="AN345" s="9">
        <f t="shared" si="71"/>
        <v>9</v>
      </c>
      <c r="AO345" s="9" t="str">
        <f t="shared" si="72"/>
        <v>-</v>
      </c>
      <c r="AP345" s="9" t="str">
        <f t="shared" si="72"/>
        <v>-</v>
      </c>
      <c r="AQ345" s="9" t="str">
        <f t="shared" si="72"/>
        <v>-</v>
      </c>
      <c r="AR345" s="9" t="str">
        <f t="shared" si="72"/>
        <v>-</v>
      </c>
      <c r="AS345" s="9" t="str">
        <f t="shared" si="72"/>
        <v>-</v>
      </c>
      <c r="AT345" s="9" t="str">
        <f t="shared" si="72"/>
        <v>-</v>
      </c>
      <c r="AU345" s="9" t="str">
        <f t="shared" si="72"/>
        <v>-</v>
      </c>
      <c r="AV345" s="9" t="str">
        <f t="shared" si="72"/>
        <v>-</v>
      </c>
      <c r="AW345" s="9" t="str">
        <f t="shared" si="72"/>
        <v>-</v>
      </c>
      <c r="AX345" s="9" t="str">
        <f t="shared" si="72"/>
        <v>-</v>
      </c>
      <c r="AY345" s="9" t="str">
        <f t="shared" si="72"/>
        <v>-</v>
      </c>
      <c r="AZ345" s="9" t="str">
        <f t="shared" si="72"/>
        <v>-</v>
      </c>
      <c r="BA345" s="9" t="str">
        <f t="shared" si="72"/>
        <v>-</v>
      </c>
      <c r="BB345" s="9" t="str">
        <f t="shared" si="72"/>
        <v>-</v>
      </c>
      <c r="BC345" s="9">
        <f t="shared" si="72"/>
        <v>9</v>
      </c>
      <c r="BD345" s="9" t="str">
        <f t="shared" si="72"/>
        <v>-</v>
      </c>
      <c r="BE345" s="9" t="str">
        <f t="shared" si="72"/>
        <v>-</v>
      </c>
      <c r="BF345" s="9" t="str">
        <f t="shared" si="72"/>
        <v>-</v>
      </c>
      <c r="BG345" s="9" t="str">
        <f t="shared" si="72"/>
        <v>-</v>
      </c>
      <c r="BH345" s="37">
        <f t="shared" si="50"/>
        <v>4</v>
      </c>
      <c r="BI345" s="114">
        <f t="shared" si="51"/>
        <v>7.25</v>
      </c>
      <c r="BJ345" s="9">
        <f t="shared" si="52"/>
        <v>19</v>
      </c>
      <c r="BL345">
        <f t="shared" si="53"/>
        <v>50</v>
      </c>
      <c r="BM345" s="381">
        <f t="shared" si="54"/>
        <v>7.25</v>
      </c>
      <c r="BN345">
        <f t="shared" si="55"/>
        <v>4</v>
      </c>
      <c r="BO345">
        <f t="shared" si="56"/>
        <v>4</v>
      </c>
    </row>
    <row r="346" spans="1:67">
      <c r="A346" s="125">
        <f t="shared" si="57"/>
        <v>51</v>
      </c>
      <c r="B346" s="9" t="str">
        <f t="shared" si="69"/>
        <v>-</v>
      </c>
      <c r="C346" s="9" t="str">
        <f t="shared" si="69"/>
        <v>-</v>
      </c>
      <c r="D346" s="9" t="str">
        <f t="shared" si="69"/>
        <v>-</v>
      </c>
      <c r="E346" s="9" t="str">
        <f t="shared" si="69"/>
        <v>-</v>
      </c>
      <c r="F346" s="9" t="str">
        <f t="shared" si="69"/>
        <v>-</v>
      </c>
      <c r="G346" s="9" t="str">
        <f t="shared" si="69"/>
        <v>-</v>
      </c>
      <c r="H346" s="9" t="str">
        <f t="shared" si="69"/>
        <v>-</v>
      </c>
      <c r="I346" s="9" t="str">
        <f t="shared" si="69"/>
        <v>-</v>
      </c>
      <c r="J346" s="9" t="str">
        <f t="shared" si="69"/>
        <v>-</v>
      </c>
      <c r="K346" s="9" t="str">
        <f t="shared" si="69"/>
        <v>-</v>
      </c>
      <c r="L346" s="9" t="str">
        <f t="shared" si="69"/>
        <v>-</v>
      </c>
      <c r="M346" s="9" t="str">
        <f t="shared" si="69"/>
        <v>-</v>
      </c>
      <c r="N346" s="9" t="str">
        <f t="shared" si="69"/>
        <v>-</v>
      </c>
      <c r="O346" s="9" t="str">
        <f t="shared" si="69"/>
        <v>-</v>
      </c>
      <c r="P346" s="9" t="str">
        <f t="shared" si="69"/>
        <v>-</v>
      </c>
      <c r="Q346" s="9" t="str">
        <f t="shared" si="69"/>
        <v>-</v>
      </c>
      <c r="R346" s="9" t="str">
        <f t="shared" si="69"/>
        <v>-</v>
      </c>
      <c r="S346" s="9" t="str">
        <f t="shared" si="69"/>
        <v>-</v>
      </c>
      <c r="T346" s="9" t="str">
        <f t="shared" si="72"/>
        <v>-</v>
      </c>
      <c r="U346" s="9" t="str">
        <f t="shared" si="72"/>
        <v>-</v>
      </c>
      <c r="V346" s="9">
        <f t="shared" si="72"/>
        <v>4</v>
      </c>
      <c r="W346" s="9" t="str">
        <f t="shared" si="71"/>
        <v>-</v>
      </c>
      <c r="X346" s="9" t="str">
        <f t="shared" si="71"/>
        <v>-</v>
      </c>
      <c r="Y346" s="9" t="str">
        <f t="shared" si="71"/>
        <v>-</v>
      </c>
      <c r="Z346" s="9" t="str">
        <f t="shared" si="71"/>
        <v>-</v>
      </c>
      <c r="AA346" s="9" t="str">
        <f t="shared" si="71"/>
        <v>-</v>
      </c>
      <c r="AB346" s="9" t="str">
        <f t="shared" si="71"/>
        <v>-</v>
      </c>
      <c r="AC346" s="9" t="str">
        <f t="shared" si="71"/>
        <v>-</v>
      </c>
      <c r="AD346" s="9" t="str">
        <f t="shared" si="71"/>
        <v>-</v>
      </c>
      <c r="AE346" s="9" t="str">
        <f t="shared" si="71"/>
        <v>-</v>
      </c>
      <c r="AF346" s="9" t="str">
        <f t="shared" si="71"/>
        <v>-</v>
      </c>
      <c r="AG346" s="9" t="str">
        <f t="shared" si="71"/>
        <v>-</v>
      </c>
      <c r="AH346" s="9" t="str">
        <f t="shared" si="71"/>
        <v>-</v>
      </c>
      <c r="AI346" s="9" t="str">
        <f t="shared" si="71"/>
        <v>-</v>
      </c>
      <c r="AJ346" s="9" t="str">
        <f t="shared" si="71"/>
        <v>-</v>
      </c>
      <c r="AK346" s="9">
        <f t="shared" si="71"/>
        <v>7</v>
      </c>
      <c r="AL346" s="9" t="str">
        <f t="shared" si="71"/>
        <v>-</v>
      </c>
      <c r="AM346" s="9" t="str">
        <f t="shared" si="71"/>
        <v>-</v>
      </c>
      <c r="AN346" s="9">
        <f t="shared" si="71"/>
        <v>7</v>
      </c>
      <c r="AO346" s="9" t="str">
        <f t="shared" si="72"/>
        <v>-</v>
      </c>
      <c r="AP346" s="9" t="str">
        <f t="shared" si="72"/>
        <v>-</v>
      </c>
      <c r="AQ346" s="9" t="str">
        <f t="shared" si="72"/>
        <v>-</v>
      </c>
      <c r="AR346" s="9" t="str">
        <f t="shared" si="72"/>
        <v>-</v>
      </c>
      <c r="AS346" s="9" t="str">
        <f t="shared" si="72"/>
        <v>-</v>
      </c>
      <c r="AT346" s="9" t="str">
        <f t="shared" si="72"/>
        <v>-</v>
      </c>
      <c r="AU346" s="9" t="str">
        <f t="shared" si="72"/>
        <v>-</v>
      </c>
      <c r="AV346" s="9" t="str">
        <f t="shared" si="72"/>
        <v>-</v>
      </c>
      <c r="AW346" s="9" t="str">
        <f t="shared" si="72"/>
        <v>-</v>
      </c>
      <c r="AX346" s="9" t="str">
        <f t="shared" si="72"/>
        <v>-</v>
      </c>
      <c r="AY346" s="9" t="str">
        <f t="shared" si="72"/>
        <v>-</v>
      </c>
      <c r="AZ346" s="9" t="str">
        <f t="shared" si="72"/>
        <v>-</v>
      </c>
      <c r="BA346" s="9" t="str">
        <f t="shared" si="72"/>
        <v>-</v>
      </c>
      <c r="BB346" s="9" t="str">
        <f t="shared" si="72"/>
        <v>-</v>
      </c>
      <c r="BC346" s="9">
        <f t="shared" si="72"/>
        <v>8</v>
      </c>
      <c r="BD346" s="9" t="str">
        <f t="shared" si="72"/>
        <v>-</v>
      </c>
      <c r="BE346" s="9" t="str">
        <f t="shared" si="72"/>
        <v>-</v>
      </c>
      <c r="BF346" s="9" t="str">
        <f t="shared" si="72"/>
        <v>-</v>
      </c>
      <c r="BG346" s="9" t="str">
        <f t="shared" si="72"/>
        <v>-</v>
      </c>
      <c r="BH346" s="37">
        <f t="shared" si="50"/>
        <v>4</v>
      </c>
      <c r="BI346" s="114">
        <f t="shared" si="51"/>
        <v>6.5</v>
      </c>
      <c r="BJ346" s="9">
        <f t="shared" si="52"/>
        <v>32</v>
      </c>
      <c r="BL346">
        <f t="shared" si="53"/>
        <v>51</v>
      </c>
      <c r="BM346" s="381">
        <f t="shared" si="54"/>
        <v>6.5</v>
      </c>
      <c r="BN346">
        <f t="shared" si="55"/>
        <v>6</v>
      </c>
      <c r="BO346">
        <f t="shared" si="56"/>
        <v>4</v>
      </c>
    </row>
    <row r="347" spans="1:67">
      <c r="A347" s="125">
        <f t="shared" si="57"/>
        <v>52</v>
      </c>
      <c r="B347" s="9" t="str">
        <f t="shared" si="69"/>
        <v>-</v>
      </c>
      <c r="C347" s="9" t="str">
        <f t="shared" si="69"/>
        <v>-</v>
      </c>
      <c r="D347" s="9" t="str">
        <f t="shared" si="69"/>
        <v>-</v>
      </c>
      <c r="E347" s="9" t="str">
        <f t="shared" si="69"/>
        <v>-</v>
      </c>
      <c r="F347" s="9" t="str">
        <f t="shared" si="69"/>
        <v>-</v>
      </c>
      <c r="G347" s="9" t="str">
        <f t="shared" si="69"/>
        <v>-</v>
      </c>
      <c r="H347" s="9" t="str">
        <f t="shared" si="69"/>
        <v>-</v>
      </c>
      <c r="I347" s="9" t="str">
        <f t="shared" si="69"/>
        <v>-</v>
      </c>
      <c r="J347" s="9" t="str">
        <f t="shared" si="69"/>
        <v>-</v>
      </c>
      <c r="K347" s="9" t="str">
        <f t="shared" si="69"/>
        <v>-</v>
      </c>
      <c r="L347" s="9" t="str">
        <f t="shared" si="69"/>
        <v>-</v>
      </c>
      <c r="M347" s="9" t="str">
        <f t="shared" si="69"/>
        <v>-</v>
      </c>
      <c r="N347" s="9" t="str">
        <f t="shared" si="69"/>
        <v>-</v>
      </c>
      <c r="O347" s="9">
        <f t="shared" si="69"/>
        <v>5</v>
      </c>
      <c r="P347" s="9" t="str">
        <f t="shared" si="69"/>
        <v>-</v>
      </c>
      <c r="Q347" s="9" t="str">
        <f t="shared" si="69"/>
        <v>-</v>
      </c>
      <c r="R347" s="9" t="str">
        <f t="shared" si="69"/>
        <v>-</v>
      </c>
      <c r="S347" s="9" t="str">
        <f t="shared" si="69"/>
        <v>-</v>
      </c>
      <c r="T347" s="9" t="str">
        <f t="shared" si="72"/>
        <v>-</v>
      </c>
      <c r="U347" s="9" t="str">
        <f t="shared" si="72"/>
        <v>-</v>
      </c>
      <c r="V347" s="9">
        <f t="shared" si="72"/>
        <v>5</v>
      </c>
      <c r="W347" s="9" t="str">
        <f t="shared" si="71"/>
        <v>-</v>
      </c>
      <c r="X347" s="9" t="str">
        <f t="shared" si="71"/>
        <v>-</v>
      </c>
      <c r="Y347" s="9" t="str">
        <f t="shared" si="71"/>
        <v>-</v>
      </c>
      <c r="Z347" s="9" t="str">
        <f t="shared" si="71"/>
        <v>-</v>
      </c>
      <c r="AA347" s="9" t="str">
        <f t="shared" si="71"/>
        <v>-</v>
      </c>
      <c r="AB347" s="9" t="str">
        <f t="shared" si="71"/>
        <v>-</v>
      </c>
      <c r="AC347" s="9" t="str">
        <f t="shared" si="71"/>
        <v>-</v>
      </c>
      <c r="AD347" s="9" t="str">
        <f t="shared" si="71"/>
        <v>-</v>
      </c>
      <c r="AE347" s="9" t="str">
        <f t="shared" si="71"/>
        <v>-</v>
      </c>
      <c r="AF347" s="9" t="str">
        <f t="shared" si="71"/>
        <v>-</v>
      </c>
      <c r="AG347" s="9" t="str">
        <f t="shared" si="71"/>
        <v>-</v>
      </c>
      <c r="AH347" s="9" t="str">
        <f t="shared" si="71"/>
        <v>-</v>
      </c>
      <c r="AI347" s="9" t="str">
        <f t="shared" si="71"/>
        <v>-</v>
      </c>
      <c r="AJ347" s="9" t="str">
        <f t="shared" si="71"/>
        <v>-</v>
      </c>
      <c r="AK347" s="9">
        <f t="shared" si="71"/>
        <v>7</v>
      </c>
      <c r="AL347" s="9" t="str">
        <f t="shared" si="71"/>
        <v>-</v>
      </c>
      <c r="AM347" s="9" t="str">
        <f t="shared" si="71"/>
        <v>-</v>
      </c>
      <c r="AN347" s="9">
        <f t="shared" si="71"/>
        <v>9</v>
      </c>
      <c r="AO347" s="9" t="str">
        <f t="shared" si="72"/>
        <v>-</v>
      </c>
      <c r="AP347" s="9" t="str">
        <f t="shared" si="72"/>
        <v>-</v>
      </c>
      <c r="AQ347" s="9" t="str">
        <f t="shared" si="72"/>
        <v>-</v>
      </c>
      <c r="AR347" s="9" t="str">
        <f t="shared" si="72"/>
        <v>-</v>
      </c>
      <c r="AS347" s="9" t="str">
        <f t="shared" si="72"/>
        <v>-</v>
      </c>
      <c r="AT347" s="9" t="str">
        <f t="shared" si="72"/>
        <v>-</v>
      </c>
      <c r="AU347" s="9" t="str">
        <f t="shared" si="72"/>
        <v>-</v>
      </c>
      <c r="AV347" s="9" t="str">
        <f t="shared" si="72"/>
        <v>-</v>
      </c>
      <c r="AW347" s="9" t="str">
        <f t="shared" si="72"/>
        <v>-</v>
      </c>
      <c r="AX347" s="9" t="str">
        <f t="shared" si="72"/>
        <v>-</v>
      </c>
      <c r="AY347" s="9" t="str">
        <f t="shared" si="72"/>
        <v>-</v>
      </c>
      <c r="AZ347" s="9" t="str">
        <f t="shared" si="72"/>
        <v>-</v>
      </c>
      <c r="BA347" s="9" t="str">
        <f t="shared" si="72"/>
        <v>-</v>
      </c>
      <c r="BB347" s="9" t="str">
        <f t="shared" si="72"/>
        <v>-</v>
      </c>
      <c r="BC347" s="9" t="str">
        <f t="shared" si="72"/>
        <v>-</v>
      </c>
      <c r="BD347" s="9" t="str">
        <f t="shared" si="72"/>
        <v>-</v>
      </c>
      <c r="BE347" s="9" t="str">
        <f t="shared" si="72"/>
        <v>-</v>
      </c>
      <c r="BF347" s="9" t="str">
        <f t="shared" si="72"/>
        <v>-</v>
      </c>
      <c r="BG347" s="9" t="str">
        <f t="shared" si="72"/>
        <v>-</v>
      </c>
      <c r="BH347" s="37">
        <f t="shared" si="50"/>
        <v>4</v>
      </c>
      <c r="BI347" s="114">
        <f t="shared" si="51"/>
        <v>6.5</v>
      </c>
      <c r="BJ347" s="9">
        <f t="shared" si="52"/>
        <v>32</v>
      </c>
      <c r="BL347">
        <f t="shared" si="53"/>
        <v>52</v>
      </c>
      <c r="BM347" s="381">
        <f t="shared" si="54"/>
        <v>6.5</v>
      </c>
      <c r="BN347">
        <f t="shared" si="55"/>
        <v>6</v>
      </c>
      <c r="BO347">
        <f t="shared" si="56"/>
        <v>4</v>
      </c>
    </row>
    <row r="348" spans="1:67">
      <c r="A348" s="125">
        <f t="shared" si="57"/>
        <v>53</v>
      </c>
      <c r="B348" s="9" t="str">
        <f t="shared" si="69"/>
        <v>-</v>
      </c>
      <c r="C348" s="9" t="str">
        <f t="shared" si="69"/>
        <v>-</v>
      </c>
      <c r="D348" s="9" t="str">
        <f t="shared" si="69"/>
        <v>-</v>
      </c>
      <c r="E348" s="9" t="str">
        <f t="shared" si="69"/>
        <v>-</v>
      </c>
      <c r="F348" s="9" t="str">
        <f t="shared" si="69"/>
        <v>-</v>
      </c>
      <c r="G348" s="9" t="str">
        <f t="shared" si="69"/>
        <v>-</v>
      </c>
      <c r="H348" s="9" t="str">
        <f t="shared" si="69"/>
        <v>-</v>
      </c>
      <c r="I348" s="9" t="str">
        <f t="shared" si="69"/>
        <v>-</v>
      </c>
      <c r="J348" s="9" t="str">
        <f t="shared" si="69"/>
        <v>-</v>
      </c>
      <c r="K348" s="9" t="str">
        <f t="shared" si="69"/>
        <v>-</v>
      </c>
      <c r="L348" s="9">
        <f t="shared" si="69"/>
        <v>6</v>
      </c>
      <c r="M348" s="9" t="str">
        <f t="shared" si="69"/>
        <v>-</v>
      </c>
      <c r="N348" s="9" t="str">
        <f t="shared" si="69"/>
        <v>-</v>
      </c>
      <c r="O348" s="9" t="str">
        <f t="shared" si="69"/>
        <v>-</v>
      </c>
      <c r="P348" s="9" t="str">
        <f t="shared" si="69"/>
        <v>-</v>
      </c>
      <c r="Q348" s="9" t="str">
        <f t="shared" si="69"/>
        <v>-</v>
      </c>
      <c r="R348" s="9" t="str">
        <f t="shared" si="69"/>
        <v>-</v>
      </c>
      <c r="S348" s="9" t="str">
        <f t="shared" si="69"/>
        <v>-</v>
      </c>
      <c r="T348" s="9" t="str">
        <f t="shared" si="72"/>
        <v>-</v>
      </c>
      <c r="U348" s="9">
        <f t="shared" si="72"/>
        <v>4</v>
      </c>
      <c r="V348" s="9" t="str">
        <f t="shared" si="72"/>
        <v>-</v>
      </c>
      <c r="W348" s="9" t="str">
        <f t="shared" si="71"/>
        <v>-</v>
      </c>
      <c r="X348" s="9" t="str">
        <f t="shared" si="71"/>
        <v>-</v>
      </c>
      <c r="Y348" s="9" t="str">
        <f t="shared" si="71"/>
        <v>-</v>
      </c>
      <c r="Z348" s="9" t="str">
        <f t="shared" si="71"/>
        <v>-</v>
      </c>
      <c r="AA348" s="9" t="str">
        <f t="shared" si="71"/>
        <v>-</v>
      </c>
      <c r="AB348" s="9" t="str">
        <f t="shared" si="71"/>
        <v>-</v>
      </c>
      <c r="AC348" s="9" t="str">
        <f t="shared" si="71"/>
        <v>-</v>
      </c>
      <c r="AD348" s="9" t="str">
        <f t="shared" si="71"/>
        <v>-</v>
      </c>
      <c r="AE348" s="9" t="str">
        <f t="shared" si="71"/>
        <v>-</v>
      </c>
      <c r="AF348" s="9" t="str">
        <f t="shared" si="71"/>
        <v>-</v>
      </c>
      <c r="AG348" s="9" t="str">
        <f t="shared" si="71"/>
        <v>-</v>
      </c>
      <c r="AH348" s="9" t="str">
        <f t="shared" si="71"/>
        <v>-</v>
      </c>
      <c r="AI348" s="9" t="str">
        <f t="shared" si="71"/>
        <v>-</v>
      </c>
      <c r="AJ348" s="9" t="str">
        <f t="shared" si="71"/>
        <v>-</v>
      </c>
      <c r="AK348" s="9">
        <f t="shared" si="71"/>
        <v>6</v>
      </c>
      <c r="AL348" s="9" t="str">
        <f t="shared" si="71"/>
        <v>-</v>
      </c>
      <c r="AM348" s="9" t="str">
        <f t="shared" si="71"/>
        <v>-</v>
      </c>
      <c r="AN348" s="9" t="str">
        <f t="shared" si="71"/>
        <v>-</v>
      </c>
      <c r="AO348" s="9" t="str">
        <f t="shared" si="72"/>
        <v>-</v>
      </c>
      <c r="AP348" s="9" t="str">
        <f t="shared" si="72"/>
        <v>-</v>
      </c>
      <c r="AQ348" s="9" t="str">
        <f t="shared" si="72"/>
        <v>-</v>
      </c>
      <c r="AR348" s="9" t="str">
        <f t="shared" si="72"/>
        <v>-</v>
      </c>
      <c r="AS348" s="9" t="str">
        <f t="shared" si="72"/>
        <v>-</v>
      </c>
      <c r="AT348" s="9" t="str">
        <f t="shared" si="72"/>
        <v>-</v>
      </c>
      <c r="AU348" s="9" t="str">
        <f t="shared" si="72"/>
        <v>-</v>
      </c>
      <c r="AV348" s="9" t="str">
        <f t="shared" si="72"/>
        <v>-</v>
      </c>
      <c r="AW348" s="9" t="str">
        <f t="shared" si="72"/>
        <v>-</v>
      </c>
      <c r="AX348" s="9" t="str">
        <f t="shared" si="72"/>
        <v>-</v>
      </c>
      <c r="AY348" s="9" t="str">
        <f t="shared" si="72"/>
        <v>-</v>
      </c>
      <c r="AZ348" s="9" t="str">
        <f t="shared" si="72"/>
        <v>-</v>
      </c>
      <c r="BA348" s="9" t="str">
        <f t="shared" si="72"/>
        <v>-</v>
      </c>
      <c r="BB348" s="9" t="str">
        <f t="shared" si="72"/>
        <v>-</v>
      </c>
      <c r="BC348" s="9">
        <f t="shared" si="72"/>
        <v>6</v>
      </c>
      <c r="BD348" s="9" t="str">
        <f t="shared" si="72"/>
        <v>-</v>
      </c>
      <c r="BE348" s="9" t="str">
        <f t="shared" si="72"/>
        <v>-</v>
      </c>
      <c r="BF348" s="9" t="str">
        <f t="shared" si="72"/>
        <v>-</v>
      </c>
      <c r="BG348" s="9" t="str">
        <f t="shared" si="72"/>
        <v>-</v>
      </c>
      <c r="BH348" s="37">
        <f t="shared" si="50"/>
        <v>4</v>
      </c>
      <c r="BI348" s="114">
        <f t="shared" si="51"/>
        <v>5.5</v>
      </c>
      <c r="BJ348" s="9">
        <f t="shared" si="52"/>
        <v>48</v>
      </c>
      <c r="BL348">
        <f t="shared" si="53"/>
        <v>53</v>
      </c>
      <c r="BM348" s="381">
        <f t="shared" si="54"/>
        <v>5.5</v>
      </c>
      <c r="BN348">
        <f t="shared" si="55"/>
        <v>5</v>
      </c>
      <c r="BO348">
        <f t="shared" si="56"/>
        <v>4</v>
      </c>
    </row>
    <row r="349" spans="1:67">
      <c r="A349" s="125">
        <f t="shared" si="57"/>
        <v>54</v>
      </c>
      <c r="B349" s="9" t="str">
        <f t="shared" si="69"/>
        <v>-</v>
      </c>
      <c r="C349" s="9" t="str">
        <f t="shared" si="69"/>
        <v>-</v>
      </c>
      <c r="D349" s="9" t="str">
        <f t="shared" si="69"/>
        <v>-</v>
      </c>
      <c r="E349" s="9" t="str">
        <f t="shared" si="69"/>
        <v>-</v>
      </c>
      <c r="F349" s="9" t="str">
        <f t="shared" si="69"/>
        <v>-</v>
      </c>
      <c r="G349" s="9" t="str">
        <f t="shared" si="69"/>
        <v>-</v>
      </c>
      <c r="H349" s="9" t="str">
        <f t="shared" si="69"/>
        <v>-</v>
      </c>
      <c r="I349" s="9" t="str">
        <f t="shared" si="69"/>
        <v>-</v>
      </c>
      <c r="J349" s="9" t="str">
        <f t="shared" si="69"/>
        <v>-</v>
      </c>
      <c r="K349" s="9" t="str">
        <f t="shared" si="69"/>
        <v>-</v>
      </c>
      <c r="L349" s="9">
        <f t="shared" si="69"/>
        <v>7</v>
      </c>
      <c r="M349" s="9" t="str">
        <f t="shared" si="69"/>
        <v>-</v>
      </c>
      <c r="N349" s="9" t="str">
        <f t="shared" si="69"/>
        <v>-</v>
      </c>
      <c r="O349" s="9" t="str">
        <f t="shared" si="69"/>
        <v>-</v>
      </c>
      <c r="P349" s="9" t="str">
        <f t="shared" si="69"/>
        <v>-</v>
      </c>
      <c r="Q349" s="9" t="str">
        <f t="shared" si="69"/>
        <v>-</v>
      </c>
      <c r="R349" s="9" t="str">
        <f t="shared" si="69"/>
        <v>-</v>
      </c>
      <c r="S349" s="9" t="str">
        <f t="shared" si="69"/>
        <v>-</v>
      </c>
      <c r="T349" s="9" t="str">
        <f t="shared" si="72"/>
        <v>-</v>
      </c>
      <c r="U349" s="9">
        <f t="shared" si="72"/>
        <v>4</v>
      </c>
      <c r="V349" s="9" t="str">
        <f t="shared" si="72"/>
        <v>-</v>
      </c>
      <c r="W349" s="9" t="str">
        <f t="shared" si="71"/>
        <v>-</v>
      </c>
      <c r="X349" s="9" t="str">
        <f t="shared" si="71"/>
        <v>-</v>
      </c>
      <c r="Y349" s="9" t="str">
        <f t="shared" si="71"/>
        <v>-</v>
      </c>
      <c r="Z349" s="9">
        <f t="shared" si="71"/>
        <v>7</v>
      </c>
      <c r="AA349" s="9" t="str">
        <f t="shared" si="71"/>
        <v>-</v>
      </c>
      <c r="AB349" s="9" t="str">
        <f t="shared" si="71"/>
        <v>-</v>
      </c>
      <c r="AC349" s="9" t="str">
        <f t="shared" si="71"/>
        <v>-</v>
      </c>
      <c r="AD349" s="9" t="str">
        <f t="shared" si="71"/>
        <v>-</v>
      </c>
      <c r="AE349" s="9" t="str">
        <f t="shared" si="71"/>
        <v>-</v>
      </c>
      <c r="AF349" s="9" t="str">
        <f t="shared" si="71"/>
        <v>-</v>
      </c>
      <c r="AG349" s="9">
        <f t="shared" si="71"/>
        <v>9</v>
      </c>
      <c r="AH349" s="9" t="str">
        <f t="shared" si="71"/>
        <v>-</v>
      </c>
      <c r="AI349" s="9" t="str">
        <f t="shared" si="71"/>
        <v>-</v>
      </c>
      <c r="AJ349" s="9" t="str">
        <f t="shared" si="71"/>
        <v>-</v>
      </c>
      <c r="AK349" s="9">
        <f t="shared" si="71"/>
        <v>6</v>
      </c>
      <c r="AL349" s="9" t="str">
        <f t="shared" si="71"/>
        <v>-</v>
      </c>
      <c r="AM349" s="9" t="str">
        <f t="shared" si="71"/>
        <v>-</v>
      </c>
      <c r="AN349" s="9" t="str">
        <f t="shared" si="71"/>
        <v>-</v>
      </c>
      <c r="AO349" s="9" t="str">
        <f t="shared" si="72"/>
        <v>-</v>
      </c>
      <c r="AP349" s="9" t="str">
        <f t="shared" si="72"/>
        <v>-</v>
      </c>
      <c r="AQ349" s="9" t="str">
        <f t="shared" si="72"/>
        <v>-</v>
      </c>
      <c r="AR349" s="9" t="str">
        <f t="shared" si="72"/>
        <v>-</v>
      </c>
      <c r="AS349" s="9" t="str">
        <f t="shared" si="72"/>
        <v>-</v>
      </c>
      <c r="AT349" s="9" t="str">
        <f t="shared" si="72"/>
        <v>-</v>
      </c>
      <c r="AU349" s="9" t="str">
        <f t="shared" si="72"/>
        <v>-</v>
      </c>
      <c r="AV349" s="9" t="str">
        <f t="shared" si="72"/>
        <v>-</v>
      </c>
      <c r="AW349" s="9" t="str">
        <f t="shared" si="72"/>
        <v>-</v>
      </c>
      <c r="AX349" s="9" t="str">
        <f t="shared" si="72"/>
        <v>-</v>
      </c>
      <c r="AY349" s="9" t="str">
        <f t="shared" si="72"/>
        <v>-</v>
      </c>
      <c r="AZ349" s="9" t="str">
        <f t="shared" si="72"/>
        <v>-</v>
      </c>
      <c r="BA349" s="9" t="str">
        <f t="shared" si="72"/>
        <v>-</v>
      </c>
      <c r="BB349" s="9" t="str">
        <f t="shared" si="72"/>
        <v>-</v>
      </c>
      <c r="BC349" s="9">
        <f t="shared" si="72"/>
        <v>8</v>
      </c>
      <c r="BD349" s="9" t="str">
        <f t="shared" si="72"/>
        <v>-</v>
      </c>
      <c r="BE349" s="9" t="str">
        <f t="shared" si="72"/>
        <v>-</v>
      </c>
      <c r="BF349" s="9" t="str">
        <f t="shared" si="72"/>
        <v>-</v>
      </c>
      <c r="BG349" s="9" t="str">
        <f t="shared" si="72"/>
        <v>-</v>
      </c>
      <c r="BH349" s="37">
        <f t="shared" si="50"/>
        <v>6</v>
      </c>
      <c r="BI349" s="114">
        <f t="shared" si="51"/>
        <v>6.833333333333333</v>
      </c>
      <c r="BJ349" s="9">
        <f t="shared" si="52"/>
        <v>27</v>
      </c>
      <c r="BL349">
        <f t="shared" si="53"/>
        <v>54</v>
      </c>
      <c r="BM349" s="381">
        <f t="shared" si="54"/>
        <v>6.833333333333333</v>
      </c>
      <c r="BN349">
        <f t="shared" si="55"/>
        <v>7</v>
      </c>
      <c r="BO349">
        <f t="shared" si="56"/>
        <v>6</v>
      </c>
    </row>
    <row r="350" spans="1:67">
      <c r="A350" s="125">
        <f t="shared" si="57"/>
        <v>55</v>
      </c>
      <c r="B350" s="9" t="str">
        <f t="shared" si="69"/>
        <v>-</v>
      </c>
      <c r="C350" s="9" t="str">
        <f t="shared" si="69"/>
        <v>-</v>
      </c>
      <c r="D350" s="9" t="str">
        <f t="shared" si="69"/>
        <v>-</v>
      </c>
      <c r="E350" s="9" t="str">
        <f t="shared" si="69"/>
        <v>-</v>
      </c>
      <c r="F350" s="9" t="str">
        <f t="shared" si="69"/>
        <v>-</v>
      </c>
      <c r="G350" s="9" t="str">
        <f t="shared" si="69"/>
        <v>-</v>
      </c>
      <c r="H350" s="9" t="str">
        <f t="shared" ref="B350:S364" si="73">IF(AND(H$98="ДА",H253="-"),H57,"-")</f>
        <v>-</v>
      </c>
      <c r="I350" s="9" t="str">
        <f t="shared" si="73"/>
        <v>-</v>
      </c>
      <c r="J350" s="9" t="str">
        <f t="shared" si="73"/>
        <v>-</v>
      </c>
      <c r="K350" s="9" t="str">
        <f t="shared" si="73"/>
        <v>-</v>
      </c>
      <c r="L350" s="9">
        <f t="shared" si="73"/>
        <v>7</v>
      </c>
      <c r="M350" s="9" t="str">
        <f t="shared" si="73"/>
        <v>-</v>
      </c>
      <c r="N350" s="9" t="str">
        <f t="shared" si="73"/>
        <v>-</v>
      </c>
      <c r="O350" s="9" t="str">
        <f t="shared" si="73"/>
        <v>-</v>
      </c>
      <c r="P350" s="9" t="str">
        <f t="shared" si="73"/>
        <v>-</v>
      </c>
      <c r="Q350" s="9" t="str">
        <f t="shared" si="73"/>
        <v>-</v>
      </c>
      <c r="R350" s="9" t="str">
        <f t="shared" si="73"/>
        <v>-</v>
      </c>
      <c r="S350" s="9" t="str">
        <f t="shared" si="73"/>
        <v>-</v>
      </c>
      <c r="T350" s="9" t="str">
        <f t="shared" si="72"/>
        <v>-</v>
      </c>
      <c r="U350" s="9" t="str">
        <f t="shared" si="72"/>
        <v>-</v>
      </c>
      <c r="V350" s="9" t="str">
        <f t="shared" si="72"/>
        <v>-</v>
      </c>
      <c r="W350" s="9" t="str">
        <f t="shared" si="71"/>
        <v>-</v>
      </c>
      <c r="X350" s="9" t="str">
        <f t="shared" si="71"/>
        <v>-</v>
      </c>
      <c r="Y350" s="9" t="str">
        <f t="shared" si="71"/>
        <v>-</v>
      </c>
      <c r="Z350" s="9" t="str">
        <f t="shared" si="71"/>
        <v>-</v>
      </c>
      <c r="AA350" s="9" t="str">
        <f t="shared" si="71"/>
        <v>-</v>
      </c>
      <c r="AB350" s="9" t="str">
        <f t="shared" si="71"/>
        <v>-</v>
      </c>
      <c r="AC350" s="9" t="str">
        <f t="shared" si="71"/>
        <v>-</v>
      </c>
      <c r="AD350" s="9" t="str">
        <f t="shared" si="71"/>
        <v>-</v>
      </c>
      <c r="AE350" s="9" t="str">
        <f t="shared" si="71"/>
        <v>-</v>
      </c>
      <c r="AF350" s="9" t="str">
        <f t="shared" si="71"/>
        <v>-</v>
      </c>
      <c r="AG350" s="9" t="str">
        <f t="shared" si="71"/>
        <v>-</v>
      </c>
      <c r="AH350" s="9" t="str">
        <f t="shared" si="71"/>
        <v>-</v>
      </c>
      <c r="AI350" s="9" t="str">
        <f t="shared" si="71"/>
        <v>-</v>
      </c>
      <c r="AJ350" s="9" t="str">
        <f t="shared" si="71"/>
        <v>-</v>
      </c>
      <c r="AK350" s="9">
        <f t="shared" si="71"/>
        <v>5</v>
      </c>
      <c r="AL350" s="9" t="str">
        <f t="shared" si="71"/>
        <v>-</v>
      </c>
      <c r="AM350" s="9" t="str">
        <f t="shared" si="71"/>
        <v>-</v>
      </c>
      <c r="AN350" s="9" t="str">
        <f t="shared" si="71"/>
        <v>-</v>
      </c>
      <c r="AO350" s="9" t="str">
        <f t="shared" si="72"/>
        <v>-</v>
      </c>
      <c r="AP350" s="9" t="str">
        <f t="shared" si="72"/>
        <v>-</v>
      </c>
      <c r="AQ350" s="9" t="str">
        <f t="shared" si="72"/>
        <v>-</v>
      </c>
      <c r="AR350" s="9" t="str">
        <f t="shared" si="72"/>
        <v>-</v>
      </c>
      <c r="AS350" s="9" t="str">
        <f t="shared" si="72"/>
        <v>-</v>
      </c>
      <c r="AT350" s="9" t="str">
        <f t="shared" si="72"/>
        <v>-</v>
      </c>
      <c r="AU350" s="9" t="str">
        <f t="shared" si="72"/>
        <v>-</v>
      </c>
      <c r="AV350" s="9" t="str">
        <f t="shared" si="72"/>
        <v>-</v>
      </c>
      <c r="AW350" s="9" t="str">
        <f t="shared" si="72"/>
        <v>-</v>
      </c>
      <c r="AX350" s="9" t="str">
        <f t="shared" si="72"/>
        <v>-</v>
      </c>
      <c r="AY350" s="9" t="str">
        <f t="shared" si="72"/>
        <v>-</v>
      </c>
      <c r="AZ350" s="9" t="str">
        <f t="shared" si="72"/>
        <v>-</v>
      </c>
      <c r="BA350" s="9" t="str">
        <f t="shared" si="72"/>
        <v>-</v>
      </c>
      <c r="BB350" s="9" t="str">
        <f t="shared" si="72"/>
        <v>-</v>
      </c>
      <c r="BC350" s="9" t="str">
        <f t="shared" si="72"/>
        <v>-</v>
      </c>
      <c r="BD350" s="9" t="str">
        <f t="shared" si="72"/>
        <v>-</v>
      </c>
      <c r="BE350" s="9" t="str">
        <f t="shared" si="72"/>
        <v>-</v>
      </c>
      <c r="BF350" s="9" t="str">
        <f t="shared" si="72"/>
        <v>-</v>
      </c>
      <c r="BG350" s="9" t="str">
        <f t="shared" si="72"/>
        <v>-</v>
      </c>
      <c r="BH350" s="37">
        <f t="shared" si="50"/>
        <v>2</v>
      </c>
      <c r="BI350" s="114">
        <f t="shared" si="51"/>
        <v>6</v>
      </c>
      <c r="BJ350" s="9">
        <f t="shared" si="52"/>
        <v>40</v>
      </c>
      <c r="BL350">
        <f t="shared" si="53"/>
        <v>55</v>
      </c>
      <c r="BM350" s="381">
        <f t="shared" si="54"/>
        <v>6</v>
      </c>
      <c r="BN350">
        <f t="shared" si="55"/>
        <v>2</v>
      </c>
      <c r="BO350">
        <f t="shared" si="56"/>
        <v>2</v>
      </c>
    </row>
    <row r="351" spans="1:67">
      <c r="A351" s="125">
        <f t="shared" si="57"/>
        <v>56</v>
      </c>
      <c r="B351" s="9" t="str">
        <f t="shared" si="73"/>
        <v>-</v>
      </c>
      <c r="C351" s="9" t="str">
        <f t="shared" si="73"/>
        <v>-</v>
      </c>
      <c r="D351" s="9" t="str">
        <f t="shared" si="73"/>
        <v>-</v>
      </c>
      <c r="E351" s="9" t="str">
        <f t="shared" si="73"/>
        <v>-</v>
      </c>
      <c r="F351" s="9" t="str">
        <f t="shared" si="73"/>
        <v>-</v>
      </c>
      <c r="G351" s="9" t="str">
        <f t="shared" si="73"/>
        <v>-</v>
      </c>
      <c r="H351" s="9" t="str">
        <f t="shared" si="73"/>
        <v>-</v>
      </c>
      <c r="I351" s="9" t="str">
        <f t="shared" si="73"/>
        <v>-</v>
      </c>
      <c r="J351" s="9" t="str">
        <f t="shared" si="73"/>
        <v>-</v>
      </c>
      <c r="K351" s="9" t="str">
        <f t="shared" si="73"/>
        <v>-</v>
      </c>
      <c r="L351" s="9" t="str">
        <f t="shared" si="73"/>
        <v>-</v>
      </c>
      <c r="M351" s="9" t="str">
        <f t="shared" si="73"/>
        <v>-</v>
      </c>
      <c r="N351" s="9" t="str">
        <f t="shared" si="73"/>
        <v>-</v>
      </c>
      <c r="O351" s="9" t="str">
        <f t="shared" si="73"/>
        <v>-</v>
      </c>
      <c r="P351" s="9" t="str">
        <f t="shared" si="73"/>
        <v>-</v>
      </c>
      <c r="Q351" s="9" t="str">
        <f t="shared" si="73"/>
        <v>-</v>
      </c>
      <c r="R351" s="9" t="str">
        <f t="shared" si="73"/>
        <v>-</v>
      </c>
      <c r="S351" s="9" t="str">
        <f t="shared" si="73"/>
        <v>-</v>
      </c>
      <c r="T351" s="9" t="str">
        <f t="shared" si="72"/>
        <v>-</v>
      </c>
      <c r="U351" s="9" t="str">
        <f t="shared" si="72"/>
        <v>-</v>
      </c>
      <c r="V351" s="9" t="str">
        <f t="shared" si="72"/>
        <v>-</v>
      </c>
      <c r="W351" s="9" t="str">
        <f t="shared" si="71"/>
        <v>-</v>
      </c>
      <c r="X351" s="9" t="str">
        <f t="shared" si="71"/>
        <v>-</v>
      </c>
      <c r="Y351" s="9" t="str">
        <f t="shared" si="71"/>
        <v>-</v>
      </c>
      <c r="Z351" s="9" t="str">
        <f t="shared" si="71"/>
        <v>-</v>
      </c>
      <c r="AA351" s="9" t="str">
        <f t="shared" si="71"/>
        <v>-</v>
      </c>
      <c r="AB351" s="9" t="str">
        <f t="shared" si="71"/>
        <v>-</v>
      </c>
      <c r="AC351" s="9" t="str">
        <f t="shared" si="71"/>
        <v>-</v>
      </c>
      <c r="AD351" s="9" t="str">
        <f t="shared" si="71"/>
        <v>-</v>
      </c>
      <c r="AE351" s="9" t="str">
        <f t="shared" si="71"/>
        <v>-</v>
      </c>
      <c r="AF351" s="9" t="str">
        <f t="shared" si="71"/>
        <v>-</v>
      </c>
      <c r="AG351" s="9" t="str">
        <f t="shared" si="71"/>
        <v>-</v>
      </c>
      <c r="AH351" s="9" t="str">
        <f t="shared" si="71"/>
        <v>-</v>
      </c>
      <c r="AI351" s="9" t="str">
        <f t="shared" si="71"/>
        <v>-</v>
      </c>
      <c r="AJ351" s="9" t="str">
        <f t="shared" si="71"/>
        <v>-</v>
      </c>
      <c r="AK351" s="9" t="str">
        <f t="shared" si="71"/>
        <v>-</v>
      </c>
      <c r="AL351" s="9" t="str">
        <f t="shared" si="71"/>
        <v>-</v>
      </c>
      <c r="AM351" s="9" t="str">
        <f t="shared" si="71"/>
        <v>-</v>
      </c>
      <c r="AN351" s="9" t="str">
        <f t="shared" si="71"/>
        <v>-</v>
      </c>
      <c r="AO351" s="9" t="str">
        <f t="shared" si="72"/>
        <v>-</v>
      </c>
      <c r="AP351" s="9" t="str">
        <f t="shared" si="72"/>
        <v>-</v>
      </c>
      <c r="AQ351" s="9" t="str">
        <f t="shared" si="72"/>
        <v>-</v>
      </c>
      <c r="AR351" s="9" t="str">
        <f t="shared" si="72"/>
        <v>-</v>
      </c>
      <c r="AS351" s="9" t="str">
        <f t="shared" si="72"/>
        <v>-</v>
      </c>
      <c r="AT351" s="9" t="str">
        <f t="shared" si="72"/>
        <v>-</v>
      </c>
      <c r="AU351" s="9" t="str">
        <f t="shared" si="72"/>
        <v>-</v>
      </c>
      <c r="AV351" s="9" t="str">
        <f t="shared" si="72"/>
        <v>-</v>
      </c>
      <c r="AW351" s="9" t="str">
        <f t="shared" si="72"/>
        <v>-</v>
      </c>
      <c r="AX351" s="9" t="str">
        <f t="shared" si="72"/>
        <v>-</v>
      </c>
      <c r="AY351" s="9" t="str">
        <f t="shared" si="72"/>
        <v>-</v>
      </c>
      <c r="AZ351" s="9" t="str">
        <f t="shared" si="72"/>
        <v>-</v>
      </c>
      <c r="BA351" s="9" t="str">
        <f t="shared" si="72"/>
        <v>-</v>
      </c>
      <c r="BB351" s="9" t="str">
        <f t="shared" si="72"/>
        <v>-</v>
      </c>
      <c r="BC351" s="9" t="str">
        <f t="shared" si="72"/>
        <v>-</v>
      </c>
      <c r="BD351" s="9" t="str">
        <f t="shared" si="72"/>
        <v>-</v>
      </c>
      <c r="BE351" s="9" t="str">
        <f t="shared" si="72"/>
        <v>-</v>
      </c>
      <c r="BF351" s="9" t="str">
        <f t="shared" si="72"/>
        <v>-</v>
      </c>
      <c r="BG351" s="9" t="str">
        <f t="shared" si="72"/>
        <v>-</v>
      </c>
      <c r="BH351" s="37">
        <f t="shared" si="50"/>
        <v>0</v>
      </c>
      <c r="BI351" s="114" t="str">
        <f t="shared" si="51"/>
        <v>-</v>
      </c>
      <c r="BJ351" s="9" t="str">
        <f t="shared" si="52"/>
        <v>-</v>
      </c>
      <c r="BL351">
        <f t="shared" si="53"/>
        <v>56</v>
      </c>
      <c r="BM351" s="381" t="str">
        <f t="shared" si="54"/>
        <v>-</v>
      </c>
      <c r="BN351">
        <f t="shared" si="55"/>
        <v>0</v>
      </c>
      <c r="BO351">
        <f t="shared" si="56"/>
        <v>0</v>
      </c>
    </row>
    <row r="352" spans="1:67">
      <c r="A352" s="125">
        <f t="shared" si="57"/>
        <v>57</v>
      </c>
      <c r="B352" s="9" t="str">
        <f t="shared" si="73"/>
        <v>-</v>
      </c>
      <c r="C352" s="9" t="str">
        <f t="shared" si="73"/>
        <v>-</v>
      </c>
      <c r="D352" s="9" t="str">
        <f t="shared" si="73"/>
        <v>-</v>
      </c>
      <c r="E352" s="9" t="str">
        <f t="shared" si="73"/>
        <v>-</v>
      </c>
      <c r="F352" s="9" t="str">
        <f t="shared" si="73"/>
        <v>-</v>
      </c>
      <c r="G352" s="9" t="str">
        <f t="shared" si="73"/>
        <v>-</v>
      </c>
      <c r="H352" s="9" t="str">
        <f t="shared" si="73"/>
        <v>-</v>
      </c>
      <c r="I352" s="9" t="str">
        <f t="shared" si="73"/>
        <v>-</v>
      </c>
      <c r="J352" s="9" t="str">
        <f t="shared" si="73"/>
        <v>-</v>
      </c>
      <c r="K352" s="9" t="str">
        <f t="shared" si="73"/>
        <v>-</v>
      </c>
      <c r="L352" s="9">
        <f t="shared" si="73"/>
        <v>6</v>
      </c>
      <c r="M352" s="9" t="str">
        <f t="shared" si="73"/>
        <v>-</v>
      </c>
      <c r="N352" s="9" t="str">
        <f t="shared" si="73"/>
        <v>-</v>
      </c>
      <c r="O352" s="9" t="str">
        <f t="shared" si="73"/>
        <v>-</v>
      </c>
      <c r="P352" s="9" t="str">
        <f t="shared" si="73"/>
        <v>-</v>
      </c>
      <c r="Q352" s="9" t="str">
        <f t="shared" si="73"/>
        <v>-</v>
      </c>
      <c r="R352" s="9" t="str">
        <f t="shared" si="73"/>
        <v>-</v>
      </c>
      <c r="S352" s="9" t="str">
        <f t="shared" si="73"/>
        <v>-</v>
      </c>
      <c r="T352" s="9" t="str">
        <f t="shared" si="72"/>
        <v>-</v>
      </c>
      <c r="U352" s="9" t="str">
        <f t="shared" si="72"/>
        <v>-</v>
      </c>
      <c r="V352" s="9" t="str">
        <f t="shared" si="72"/>
        <v>-</v>
      </c>
      <c r="W352" s="9" t="str">
        <f t="shared" si="71"/>
        <v>-</v>
      </c>
      <c r="X352" s="9" t="str">
        <f t="shared" si="71"/>
        <v>-</v>
      </c>
      <c r="Y352" s="9" t="str">
        <f t="shared" si="71"/>
        <v>-</v>
      </c>
      <c r="Z352" s="9" t="str">
        <f t="shared" si="71"/>
        <v>-</v>
      </c>
      <c r="AA352" s="9" t="str">
        <f t="shared" si="71"/>
        <v>-</v>
      </c>
      <c r="AB352" s="9" t="str">
        <f t="shared" si="71"/>
        <v>-</v>
      </c>
      <c r="AC352" s="9" t="str">
        <f t="shared" si="71"/>
        <v>-</v>
      </c>
      <c r="AD352" s="9" t="str">
        <f t="shared" si="71"/>
        <v>-</v>
      </c>
      <c r="AE352" s="9" t="str">
        <f t="shared" si="71"/>
        <v>-</v>
      </c>
      <c r="AF352" s="9" t="str">
        <f t="shared" si="71"/>
        <v>-</v>
      </c>
      <c r="AG352" s="9" t="str">
        <f t="shared" si="71"/>
        <v>-</v>
      </c>
      <c r="AH352" s="9" t="str">
        <f t="shared" si="71"/>
        <v>-</v>
      </c>
      <c r="AI352" s="9" t="str">
        <f t="shared" si="71"/>
        <v>-</v>
      </c>
      <c r="AJ352" s="9" t="str">
        <f t="shared" si="71"/>
        <v>-</v>
      </c>
      <c r="AK352" s="9">
        <f t="shared" si="71"/>
        <v>6</v>
      </c>
      <c r="AL352" s="9" t="str">
        <f t="shared" si="71"/>
        <v>-</v>
      </c>
      <c r="AM352" s="9" t="str">
        <f t="shared" si="71"/>
        <v>-</v>
      </c>
      <c r="AN352" s="9" t="str">
        <f t="shared" si="71"/>
        <v>-</v>
      </c>
      <c r="AO352" s="9" t="str">
        <f t="shared" si="72"/>
        <v>-</v>
      </c>
      <c r="AP352" s="9" t="str">
        <f t="shared" si="72"/>
        <v>-</v>
      </c>
      <c r="AQ352" s="9" t="str">
        <f t="shared" si="72"/>
        <v>-</v>
      </c>
      <c r="AR352" s="9" t="str">
        <f t="shared" si="72"/>
        <v>-</v>
      </c>
      <c r="AS352" s="9" t="str">
        <f t="shared" si="72"/>
        <v>-</v>
      </c>
      <c r="AT352" s="9" t="str">
        <f t="shared" si="72"/>
        <v>-</v>
      </c>
      <c r="AU352" s="9" t="str">
        <f t="shared" si="72"/>
        <v>-</v>
      </c>
      <c r="AV352" s="9" t="str">
        <f t="shared" si="72"/>
        <v>-</v>
      </c>
      <c r="AW352" s="9" t="str">
        <f t="shared" si="72"/>
        <v>-</v>
      </c>
      <c r="AX352" s="9" t="str">
        <f t="shared" si="72"/>
        <v>-</v>
      </c>
      <c r="AY352" s="9" t="str">
        <f t="shared" si="72"/>
        <v>-</v>
      </c>
      <c r="AZ352" s="9" t="str">
        <f t="shared" si="72"/>
        <v>-</v>
      </c>
      <c r="BA352" s="9" t="str">
        <f t="shared" si="72"/>
        <v>-</v>
      </c>
      <c r="BB352" s="9" t="str">
        <f t="shared" si="72"/>
        <v>-</v>
      </c>
      <c r="BC352" s="9" t="str">
        <f t="shared" si="72"/>
        <v>-</v>
      </c>
      <c r="BD352" s="9" t="str">
        <f t="shared" si="72"/>
        <v>-</v>
      </c>
      <c r="BE352" s="9" t="str">
        <f t="shared" si="72"/>
        <v>-</v>
      </c>
      <c r="BF352" s="9" t="str">
        <f t="shared" si="72"/>
        <v>-</v>
      </c>
      <c r="BG352" s="9" t="str">
        <f t="shared" si="72"/>
        <v>-</v>
      </c>
      <c r="BH352" s="37">
        <f t="shared" si="50"/>
        <v>2</v>
      </c>
      <c r="BI352" s="114">
        <f t="shared" si="51"/>
        <v>6</v>
      </c>
      <c r="BJ352" s="9">
        <f t="shared" si="52"/>
        <v>40</v>
      </c>
      <c r="BL352">
        <f t="shared" si="53"/>
        <v>57</v>
      </c>
      <c r="BM352" s="381">
        <f t="shared" si="54"/>
        <v>6</v>
      </c>
      <c r="BN352">
        <f t="shared" si="55"/>
        <v>4</v>
      </c>
      <c r="BO352">
        <f t="shared" si="56"/>
        <v>2</v>
      </c>
    </row>
    <row r="353" spans="1:67">
      <c r="A353" s="125">
        <f t="shared" si="57"/>
        <v>58</v>
      </c>
      <c r="B353" s="9" t="str">
        <f t="shared" si="73"/>
        <v>-</v>
      </c>
      <c r="C353" s="9" t="str">
        <f t="shared" si="73"/>
        <v>-</v>
      </c>
      <c r="D353" s="9" t="str">
        <f t="shared" si="73"/>
        <v>-</v>
      </c>
      <c r="E353" s="9" t="str">
        <f t="shared" si="73"/>
        <v>-</v>
      </c>
      <c r="F353" s="9" t="str">
        <f t="shared" si="73"/>
        <v>-</v>
      </c>
      <c r="G353" s="9" t="str">
        <f t="shared" si="73"/>
        <v>-</v>
      </c>
      <c r="H353" s="9" t="str">
        <f t="shared" si="73"/>
        <v>-</v>
      </c>
      <c r="I353" s="9" t="str">
        <f t="shared" si="73"/>
        <v>-</v>
      </c>
      <c r="J353" s="9" t="str">
        <f t="shared" si="73"/>
        <v>-</v>
      </c>
      <c r="K353" s="9" t="str">
        <f t="shared" si="73"/>
        <v>-</v>
      </c>
      <c r="L353" s="9" t="str">
        <f t="shared" si="73"/>
        <v>-</v>
      </c>
      <c r="M353" s="9" t="str">
        <f t="shared" si="73"/>
        <v>-</v>
      </c>
      <c r="N353" s="9" t="str">
        <f t="shared" si="73"/>
        <v>-</v>
      </c>
      <c r="O353" s="9" t="str">
        <f t="shared" si="73"/>
        <v>-</v>
      </c>
      <c r="P353" s="9" t="str">
        <f t="shared" si="73"/>
        <v>-</v>
      </c>
      <c r="Q353" s="9" t="str">
        <f t="shared" si="73"/>
        <v>-</v>
      </c>
      <c r="R353" s="9" t="str">
        <f t="shared" si="73"/>
        <v>-</v>
      </c>
      <c r="S353" s="9" t="str">
        <f t="shared" si="73"/>
        <v>-</v>
      </c>
      <c r="T353" s="9" t="str">
        <f t="shared" si="72"/>
        <v>-</v>
      </c>
      <c r="U353" s="9" t="str">
        <f t="shared" si="72"/>
        <v>-</v>
      </c>
      <c r="V353" s="9" t="str">
        <f t="shared" si="72"/>
        <v>-</v>
      </c>
      <c r="W353" s="9" t="str">
        <f t="shared" si="71"/>
        <v>-</v>
      </c>
      <c r="X353" s="9" t="str">
        <f t="shared" si="71"/>
        <v>-</v>
      </c>
      <c r="Y353" s="9" t="str">
        <f t="shared" si="71"/>
        <v>-</v>
      </c>
      <c r="Z353" s="9" t="str">
        <f t="shared" si="71"/>
        <v>-</v>
      </c>
      <c r="AA353" s="9" t="str">
        <f t="shared" si="71"/>
        <v>-</v>
      </c>
      <c r="AB353" s="9" t="str">
        <f t="shared" si="71"/>
        <v>-</v>
      </c>
      <c r="AC353" s="9" t="str">
        <f t="shared" si="71"/>
        <v>-</v>
      </c>
      <c r="AD353" s="9" t="str">
        <f t="shared" si="71"/>
        <v>-</v>
      </c>
      <c r="AE353" s="9" t="str">
        <f t="shared" si="71"/>
        <v>-</v>
      </c>
      <c r="AF353" s="9" t="str">
        <f t="shared" si="71"/>
        <v>-</v>
      </c>
      <c r="AG353" s="9" t="str">
        <f t="shared" si="71"/>
        <v>-</v>
      </c>
      <c r="AH353" s="9" t="str">
        <f t="shared" si="71"/>
        <v>-</v>
      </c>
      <c r="AI353" s="9" t="str">
        <f t="shared" si="71"/>
        <v>-</v>
      </c>
      <c r="AJ353" s="9" t="str">
        <f t="shared" si="71"/>
        <v>-</v>
      </c>
      <c r="AK353" s="9" t="str">
        <f t="shared" si="71"/>
        <v>-</v>
      </c>
      <c r="AL353" s="9" t="str">
        <f t="shared" si="71"/>
        <v>-</v>
      </c>
      <c r="AM353" s="9" t="str">
        <f t="shared" si="71"/>
        <v>-</v>
      </c>
      <c r="AN353" s="9" t="str">
        <f t="shared" si="71"/>
        <v>-</v>
      </c>
      <c r="AO353" s="9" t="str">
        <f t="shared" si="72"/>
        <v>-</v>
      </c>
      <c r="AP353" s="9" t="str">
        <f t="shared" si="72"/>
        <v>-</v>
      </c>
      <c r="AQ353" s="9" t="str">
        <f t="shared" si="72"/>
        <v>-</v>
      </c>
      <c r="AR353" s="9" t="str">
        <f t="shared" si="72"/>
        <v>-</v>
      </c>
      <c r="AS353" s="9" t="str">
        <f t="shared" si="72"/>
        <v>-</v>
      </c>
      <c r="AT353" s="9" t="str">
        <f t="shared" si="72"/>
        <v>-</v>
      </c>
      <c r="AU353" s="9" t="str">
        <f t="shared" si="72"/>
        <v>-</v>
      </c>
      <c r="AV353" s="9" t="str">
        <f t="shared" si="72"/>
        <v>-</v>
      </c>
      <c r="AW353" s="9" t="str">
        <f t="shared" si="72"/>
        <v>-</v>
      </c>
      <c r="AX353" s="9" t="str">
        <f t="shared" si="72"/>
        <v>-</v>
      </c>
      <c r="AY353" s="9" t="str">
        <f t="shared" si="72"/>
        <v>-</v>
      </c>
      <c r="AZ353" s="9" t="str">
        <f t="shared" si="72"/>
        <v>-</v>
      </c>
      <c r="BA353" s="9" t="str">
        <f t="shared" si="72"/>
        <v>-</v>
      </c>
      <c r="BB353" s="9" t="str">
        <f t="shared" si="72"/>
        <v>-</v>
      </c>
      <c r="BC353" s="9" t="str">
        <f t="shared" si="72"/>
        <v>-</v>
      </c>
      <c r="BD353" s="9" t="str">
        <f t="shared" si="72"/>
        <v>-</v>
      </c>
      <c r="BE353" s="9" t="str">
        <f t="shared" si="72"/>
        <v>-</v>
      </c>
      <c r="BF353" s="9" t="str">
        <f t="shared" si="72"/>
        <v>-</v>
      </c>
      <c r="BG353" s="9" t="str">
        <f t="shared" si="72"/>
        <v>-</v>
      </c>
      <c r="BH353" s="37">
        <f t="shared" si="50"/>
        <v>0</v>
      </c>
      <c r="BI353" s="114" t="str">
        <f t="shared" si="51"/>
        <v>-</v>
      </c>
      <c r="BJ353" s="9" t="str">
        <f t="shared" si="52"/>
        <v>-</v>
      </c>
      <c r="BL353">
        <f t="shared" si="53"/>
        <v>58</v>
      </c>
      <c r="BM353" s="381" t="str">
        <f t="shared" si="54"/>
        <v>-</v>
      </c>
      <c r="BN353">
        <f t="shared" si="55"/>
        <v>0</v>
      </c>
      <c r="BO353">
        <f t="shared" si="56"/>
        <v>0</v>
      </c>
    </row>
    <row r="354" spans="1:67">
      <c r="A354" s="125">
        <f t="shared" si="57"/>
        <v>59</v>
      </c>
      <c r="B354" s="9" t="str">
        <f t="shared" si="73"/>
        <v>-</v>
      </c>
      <c r="C354" s="9" t="str">
        <f t="shared" si="73"/>
        <v>-</v>
      </c>
      <c r="D354" s="9" t="str">
        <f t="shared" si="73"/>
        <v>-</v>
      </c>
      <c r="E354" s="9" t="str">
        <f t="shared" si="73"/>
        <v>-</v>
      </c>
      <c r="F354" s="9" t="str">
        <f t="shared" si="73"/>
        <v>-</v>
      </c>
      <c r="G354" s="9" t="str">
        <f t="shared" si="73"/>
        <v>-</v>
      </c>
      <c r="H354" s="9" t="str">
        <f t="shared" si="73"/>
        <v>-</v>
      </c>
      <c r="I354" s="9" t="str">
        <f t="shared" si="73"/>
        <v>-</v>
      </c>
      <c r="J354" s="9" t="str">
        <f t="shared" si="73"/>
        <v>-</v>
      </c>
      <c r="K354" s="9" t="str">
        <f t="shared" si="73"/>
        <v>-</v>
      </c>
      <c r="L354" s="9">
        <f t="shared" si="73"/>
        <v>5</v>
      </c>
      <c r="M354" s="9" t="str">
        <f t="shared" si="73"/>
        <v>-</v>
      </c>
      <c r="N354" s="9" t="str">
        <f t="shared" si="73"/>
        <v>-</v>
      </c>
      <c r="O354" s="9" t="str">
        <f t="shared" si="73"/>
        <v>-</v>
      </c>
      <c r="P354" s="9" t="str">
        <f t="shared" si="73"/>
        <v>-</v>
      </c>
      <c r="Q354" s="9" t="str">
        <f t="shared" si="73"/>
        <v>-</v>
      </c>
      <c r="R354" s="9" t="str">
        <f t="shared" si="73"/>
        <v>-</v>
      </c>
      <c r="S354" s="9" t="str">
        <f t="shared" si="73"/>
        <v>-</v>
      </c>
      <c r="T354" s="9" t="str">
        <f t="shared" si="72"/>
        <v>-</v>
      </c>
      <c r="U354" s="9" t="str">
        <f t="shared" si="72"/>
        <v>-</v>
      </c>
      <c r="V354" s="9" t="str">
        <f t="shared" si="72"/>
        <v>-</v>
      </c>
      <c r="W354" s="9" t="str">
        <f t="shared" si="71"/>
        <v>-</v>
      </c>
      <c r="X354" s="9" t="str">
        <f t="shared" si="71"/>
        <v>-</v>
      </c>
      <c r="Y354" s="9" t="str">
        <f t="shared" si="71"/>
        <v>-</v>
      </c>
      <c r="Z354" s="9">
        <f t="shared" si="71"/>
        <v>7</v>
      </c>
      <c r="AA354" s="9" t="str">
        <f t="shared" si="71"/>
        <v>-</v>
      </c>
      <c r="AB354" s="9" t="str">
        <f t="shared" si="71"/>
        <v>-</v>
      </c>
      <c r="AC354" s="9" t="str">
        <f t="shared" si="71"/>
        <v>-</v>
      </c>
      <c r="AD354" s="9" t="str">
        <f t="shared" si="71"/>
        <v>-</v>
      </c>
      <c r="AE354" s="9" t="str">
        <f t="shared" si="71"/>
        <v>-</v>
      </c>
      <c r="AF354" s="9" t="str">
        <f t="shared" si="71"/>
        <v>-</v>
      </c>
      <c r="AG354" s="9">
        <f t="shared" si="71"/>
        <v>9</v>
      </c>
      <c r="AH354" s="9" t="str">
        <f t="shared" si="71"/>
        <v>-</v>
      </c>
      <c r="AI354" s="9" t="str">
        <f t="shared" si="71"/>
        <v>-</v>
      </c>
      <c r="AJ354" s="9" t="str">
        <f t="shared" si="71"/>
        <v>-</v>
      </c>
      <c r="AK354" s="9">
        <f t="shared" si="71"/>
        <v>5</v>
      </c>
      <c r="AL354" s="9" t="str">
        <f t="shared" si="71"/>
        <v>-</v>
      </c>
      <c r="AM354" s="9" t="str">
        <f t="shared" si="71"/>
        <v>-</v>
      </c>
      <c r="AN354" s="9">
        <f t="shared" si="71"/>
        <v>8</v>
      </c>
      <c r="AO354" s="9" t="str">
        <f t="shared" si="72"/>
        <v>-</v>
      </c>
      <c r="AP354" s="9" t="str">
        <f t="shared" si="72"/>
        <v>-</v>
      </c>
      <c r="AQ354" s="9" t="str">
        <f t="shared" si="72"/>
        <v>-</v>
      </c>
      <c r="AR354" s="9" t="str">
        <f t="shared" si="72"/>
        <v>-</v>
      </c>
      <c r="AS354" s="9" t="str">
        <f t="shared" si="72"/>
        <v>-</v>
      </c>
      <c r="AT354" s="9" t="str">
        <f t="shared" si="72"/>
        <v>-</v>
      </c>
      <c r="AU354" s="9" t="str">
        <f t="shared" si="72"/>
        <v>-</v>
      </c>
      <c r="AV354" s="9" t="str">
        <f t="shared" si="72"/>
        <v>-</v>
      </c>
      <c r="AW354" s="9" t="str">
        <f t="shared" si="72"/>
        <v>-</v>
      </c>
      <c r="AX354" s="9" t="str">
        <f t="shared" si="72"/>
        <v>-</v>
      </c>
      <c r="AY354" s="9" t="str">
        <f t="shared" si="72"/>
        <v>-</v>
      </c>
      <c r="AZ354" s="9" t="str">
        <f t="shared" si="72"/>
        <v>-</v>
      </c>
      <c r="BA354" s="9" t="str">
        <f t="shared" si="72"/>
        <v>-</v>
      </c>
      <c r="BB354" s="9" t="str">
        <f t="shared" si="72"/>
        <v>-</v>
      </c>
      <c r="BC354" s="9">
        <f t="shared" si="72"/>
        <v>5</v>
      </c>
      <c r="BD354" s="9" t="str">
        <f t="shared" si="72"/>
        <v>-</v>
      </c>
      <c r="BE354" s="9" t="str">
        <f t="shared" si="72"/>
        <v>-</v>
      </c>
      <c r="BF354" s="9" t="str">
        <f t="shared" si="72"/>
        <v>-</v>
      </c>
      <c r="BG354" s="9" t="str">
        <f t="shared" si="72"/>
        <v>-</v>
      </c>
      <c r="BH354" s="37">
        <f t="shared" si="50"/>
        <v>6</v>
      </c>
      <c r="BI354" s="114">
        <f t="shared" si="51"/>
        <v>6.5</v>
      </c>
      <c r="BJ354" s="9">
        <f t="shared" si="52"/>
        <v>32</v>
      </c>
      <c r="BL354">
        <f t="shared" si="53"/>
        <v>59</v>
      </c>
      <c r="BM354" s="381">
        <f t="shared" si="54"/>
        <v>6.5</v>
      </c>
      <c r="BN354">
        <f t="shared" si="55"/>
        <v>6</v>
      </c>
      <c r="BO354">
        <f t="shared" si="56"/>
        <v>6</v>
      </c>
    </row>
    <row r="355" spans="1:67">
      <c r="A355" s="125">
        <f t="shared" si="57"/>
        <v>60</v>
      </c>
      <c r="B355" s="9" t="str">
        <f t="shared" si="73"/>
        <v>-</v>
      </c>
      <c r="C355" s="9" t="str">
        <f t="shared" si="73"/>
        <v>-</v>
      </c>
      <c r="D355" s="9" t="str">
        <f t="shared" si="73"/>
        <v>-</v>
      </c>
      <c r="E355" s="9" t="str">
        <f t="shared" si="73"/>
        <v>-</v>
      </c>
      <c r="F355" s="9" t="str">
        <f t="shared" si="73"/>
        <v>-</v>
      </c>
      <c r="G355" s="9" t="str">
        <f t="shared" si="73"/>
        <v>-</v>
      </c>
      <c r="H355" s="9" t="str">
        <f t="shared" si="73"/>
        <v>-</v>
      </c>
      <c r="I355" s="9" t="str">
        <f t="shared" si="73"/>
        <v>-</v>
      </c>
      <c r="J355" s="9" t="str">
        <f t="shared" si="73"/>
        <v>-</v>
      </c>
      <c r="K355" s="9" t="str">
        <f t="shared" si="73"/>
        <v>-</v>
      </c>
      <c r="L355" s="9" t="str">
        <f t="shared" si="73"/>
        <v>-</v>
      </c>
      <c r="M355" s="9" t="str">
        <f t="shared" si="73"/>
        <v>-</v>
      </c>
      <c r="N355" s="9" t="str">
        <f t="shared" si="73"/>
        <v>-</v>
      </c>
      <c r="O355" s="9" t="str">
        <f t="shared" si="73"/>
        <v>-</v>
      </c>
      <c r="P355" s="9" t="str">
        <f t="shared" si="73"/>
        <v>-</v>
      </c>
      <c r="Q355" s="9" t="str">
        <f t="shared" si="73"/>
        <v>-</v>
      </c>
      <c r="R355" s="9" t="str">
        <f t="shared" si="73"/>
        <v>-</v>
      </c>
      <c r="S355" s="9" t="str">
        <f t="shared" si="73"/>
        <v>-</v>
      </c>
      <c r="T355" s="9" t="str">
        <f t="shared" si="72"/>
        <v>-</v>
      </c>
      <c r="U355" s="9" t="str">
        <f t="shared" si="72"/>
        <v>-</v>
      </c>
      <c r="V355" s="9" t="str">
        <f t="shared" si="72"/>
        <v>-</v>
      </c>
      <c r="W355" s="9" t="str">
        <f t="shared" si="71"/>
        <v>-</v>
      </c>
      <c r="X355" s="9" t="str">
        <f t="shared" si="71"/>
        <v>-</v>
      </c>
      <c r="Y355" s="9" t="str">
        <f t="shared" si="71"/>
        <v>-</v>
      </c>
      <c r="Z355" s="9" t="str">
        <f t="shared" ref="Z355:AN355" si="74">IF(AND(Z$98="ДА",Z258="-"),Z62,"-")</f>
        <v>-</v>
      </c>
      <c r="AA355" s="9" t="str">
        <f t="shared" si="74"/>
        <v>-</v>
      </c>
      <c r="AB355" s="9" t="str">
        <f t="shared" si="74"/>
        <v>-</v>
      </c>
      <c r="AC355" s="9" t="str">
        <f t="shared" si="74"/>
        <v>-</v>
      </c>
      <c r="AD355" s="9" t="str">
        <f t="shared" si="74"/>
        <v>-</v>
      </c>
      <c r="AE355" s="9" t="str">
        <f t="shared" si="74"/>
        <v>-</v>
      </c>
      <c r="AF355" s="9" t="str">
        <f t="shared" si="74"/>
        <v>-</v>
      </c>
      <c r="AG355" s="9" t="str">
        <f t="shared" si="74"/>
        <v>-</v>
      </c>
      <c r="AH355" s="9" t="str">
        <f t="shared" si="74"/>
        <v>-</v>
      </c>
      <c r="AI355" s="9" t="str">
        <f t="shared" si="74"/>
        <v>-</v>
      </c>
      <c r="AJ355" s="9" t="str">
        <f t="shared" si="74"/>
        <v>-</v>
      </c>
      <c r="AK355" s="9" t="str">
        <f t="shared" si="74"/>
        <v>-</v>
      </c>
      <c r="AL355" s="9" t="str">
        <f t="shared" si="74"/>
        <v>-</v>
      </c>
      <c r="AM355" s="9" t="str">
        <f t="shared" si="74"/>
        <v>-</v>
      </c>
      <c r="AN355" s="9" t="str">
        <f t="shared" si="74"/>
        <v>-</v>
      </c>
      <c r="AO355" s="9" t="str">
        <f t="shared" si="72"/>
        <v>-</v>
      </c>
      <c r="AP355" s="9" t="str">
        <f t="shared" si="72"/>
        <v>-</v>
      </c>
      <c r="AQ355" s="9" t="str">
        <f t="shared" si="72"/>
        <v>-</v>
      </c>
      <c r="AR355" s="9" t="str">
        <f t="shared" si="72"/>
        <v>-</v>
      </c>
      <c r="AS355" s="9" t="str">
        <f t="shared" si="72"/>
        <v>-</v>
      </c>
      <c r="AT355" s="9" t="str">
        <f t="shared" si="72"/>
        <v>-</v>
      </c>
      <c r="AU355" s="9" t="str">
        <f t="shared" si="72"/>
        <v>-</v>
      </c>
      <c r="AV355" s="9" t="str">
        <f t="shared" si="72"/>
        <v>-</v>
      </c>
      <c r="AW355" s="9" t="str">
        <f t="shared" si="72"/>
        <v>-</v>
      </c>
      <c r="AX355" s="9" t="str">
        <f t="shared" si="72"/>
        <v>-</v>
      </c>
      <c r="AY355" s="9" t="str">
        <f t="shared" si="72"/>
        <v>-</v>
      </c>
      <c r="AZ355" s="9" t="str">
        <f t="shared" si="72"/>
        <v>-</v>
      </c>
      <c r="BA355" s="9" t="str">
        <f t="shared" si="72"/>
        <v>-</v>
      </c>
      <c r="BB355" s="9" t="str">
        <f t="shared" si="72"/>
        <v>-</v>
      </c>
      <c r="BC355" s="9" t="str">
        <f t="shared" si="72"/>
        <v>-</v>
      </c>
      <c r="BD355" s="9" t="str">
        <f t="shared" si="72"/>
        <v>-</v>
      </c>
      <c r="BE355" s="9" t="str">
        <f t="shared" si="72"/>
        <v>-</v>
      </c>
      <c r="BF355" s="9" t="str">
        <f t="shared" si="72"/>
        <v>-</v>
      </c>
      <c r="BG355" s="9" t="str">
        <f t="shared" si="72"/>
        <v>-</v>
      </c>
      <c r="BH355" s="37">
        <f t="shared" si="50"/>
        <v>0</v>
      </c>
      <c r="BI355" s="114" t="str">
        <f t="shared" si="51"/>
        <v>-</v>
      </c>
      <c r="BJ355" s="9" t="str">
        <f t="shared" si="52"/>
        <v>-</v>
      </c>
      <c r="BL355">
        <f t="shared" si="53"/>
        <v>60</v>
      </c>
      <c r="BM355" s="381" t="str">
        <f t="shared" si="54"/>
        <v>-</v>
      </c>
      <c r="BN355">
        <f t="shared" si="55"/>
        <v>0</v>
      </c>
      <c r="BO355">
        <f t="shared" si="56"/>
        <v>0</v>
      </c>
    </row>
    <row r="356" spans="1:67">
      <c r="A356" s="125">
        <f t="shared" si="57"/>
        <v>61</v>
      </c>
      <c r="B356" s="9" t="str">
        <f t="shared" si="73"/>
        <v>-</v>
      </c>
      <c r="C356" s="9" t="str">
        <f t="shared" si="73"/>
        <v>-</v>
      </c>
      <c r="D356" s="9" t="str">
        <f t="shared" si="73"/>
        <v>-</v>
      </c>
      <c r="E356" s="9" t="str">
        <f t="shared" si="73"/>
        <v>-</v>
      </c>
      <c r="F356" s="9" t="str">
        <f t="shared" si="73"/>
        <v>-</v>
      </c>
      <c r="G356" s="9" t="str">
        <f t="shared" si="73"/>
        <v>-</v>
      </c>
      <c r="H356" s="9" t="str">
        <f t="shared" si="73"/>
        <v>-</v>
      </c>
      <c r="I356" s="9" t="str">
        <f t="shared" si="73"/>
        <v>-</v>
      </c>
      <c r="J356" s="9" t="str">
        <f t="shared" si="73"/>
        <v>-</v>
      </c>
      <c r="K356" s="9" t="str">
        <f t="shared" si="73"/>
        <v>-</v>
      </c>
      <c r="L356" s="9">
        <f t="shared" si="73"/>
        <v>6</v>
      </c>
      <c r="M356" s="9" t="str">
        <f t="shared" si="73"/>
        <v>-</v>
      </c>
      <c r="N356" s="9" t="str">
        <f t="shared" si="73"/>
        <v>-</v>
      </c>
      <c r="O356" s="9" t="str">
        <f t="shared" si="73"/>
        <v>-</v>
      </c>
      <c r="P356" s="9" t="str">
        <f t="shared" si="73"/>
        <v>-</v>
      </c>
      <c r="Q356" s="9" t="str">
        <f t="shared" si="73"/>
        <v>-</v>
      </c>
      <c r="R356" s="9" t="str">
        <f t="shared" si="73"/>
        <v>-</v>
      </c>
      <c r="S356" s="9" t="str">
        <f t="shared" si="73"/>
        <v>-</v>
      </c>
      <c r="T356" s="9" t="str">
        <f t="shared" si="72"/>
        <v>-</v>
      </c>
      <c r="U356" s="9" t="str">
        <f t="shared" si="72"/>
        <v>-</v>
      </c>
      <c r="V356" s="9" t="str">
        <f t="shared" si="72"/>
        <v>-</v>
      </c>
      <c r="W356" s="9" t="str">
        <f t="shared" ref="W356:AN370" si="75">IF(AND(W$98="ДА",W259="-"),W63,"-")</f>
        <v>-</v>
      </c>
      <c r="X356" s="9" t="str">
        <f t="shared" si="75"/>
        <v>-</v>
      </c>
      <c r="Y356" s="9" t="str">
        <f t="shared" si="75"/>
        <v>-</v>
      </c>
      <c r="Z356" s="9" t="str">
        <f t="shared" si="75"/>
        <v>-</v>
      </c>
      <c r="AA356" s="9" t="str">
        <f t="shared" si="75"/>
        <v>-</v>
      </c>
      <c r="AB356" s="9" t="str">
        <f t="shared" si="75"/>
        <v>-</v>
      </c>
      <c r="AC356" s="9" t="str">
        <f t="shared" si="75"/>
        <v>-</v>
      </c>
      <c r="AD356" s="9" t="str">
        <f t="shared" si="75"/>
        <v>-</v>
      </c>
      <c r="AE356" s="9" t="str">
        <f t="shared" si="75"/>
        <v>-</v>
      </c>
      <c r="AF356" s="9" t="str">
        <f t="shared" si="75"/>
        <v>-</v>
      </c>
      <c r="AG356" s="9" t="str">
        <f t="shared" si="75"/>
        <v>-</v>
      </c>
      <c r="AH356" s="9" t="str">
        <f t="shared" si="75"/>
        <v>-</v>
      </c>
      <c r="AI356" s="9" t="str">
        <f t="shared" si="75"/>
        <v>-</v>
      </c>
      <c r="AJ356" s="9" t="str">
        <f t="shared" si="75"/>
        <v>-</v>
      </c>
      <c r="AK356" s="9">
        <f t="shared" si="75"/>
        <v>6</v>
      </c>
      <c r="AL356" s="9" t="str">
        <f t="shared" si="75"/>
        <v>-</v>
      </c>
      <c r="AM356" s="9" t="str">
        <f t="shared" si="75"/>
        <v>-</v>
      </c>
      <c r="AN356" s="9">
        <f t="shared" si="75"/>
        <v>6</v>
      </c>
      <c r="AO356" s="9" t="str">
        <f t="shared" si="72"/>
        <v>-</v>
      </c>
      <c r="AP356" s="9" t="str">
        <f t="shared" si="72"/>
        <v>-</v>
      </c>
      <c r="AQ356" s="9" t="str">
        <f t="shared" si="72"/>
        <v>-</v>
      </c>
      <c r="AR356" s="9" t="str">
        <f t="shared" si="72"/>
        <v>-</v>
      </c>
      <c r="AS356" s="9" t="str">
        <f t="shared" ref="T356:BG367" si="76">IF(AND(AS$98="ДА",AS259="-"),AS63,"-")</f>
        <v>-</v>
      </c>
      <c r="AT356" s="9" t="str">
        <f t="shared" si="76"/>
        <v>-</v>
      </c>
      <c r="AU356" s="9" t="str">
        <f t="shared" si="76"/>
        <v>-</v>
      </c>
      <c r="AV356" s="9" t="str">
        <f t="shared" si="76"/>
        <v>-</v>
      </c>
      <c r="AW356" s="9" t="str">
        <f t="shared" si="76"/>
        <v>-</v>
      </c>
      <c r="AX356" s="9" t="str">
        <f t="shared" si="76"/>
        <v>-</v>
      </c>
      <c r="AY356" s="9" t="str">
        <f t="shared" si="76"/>
        <v>-</v>
      </c>
      <c r="AZ356" s="9" t="str">
        <f t="shared" si="76"/>
        <v>-</v>
      </c>
      <c r="BA356" s="9" t="str">
        <f t="shared" si="76"/>
        <v>-</v>
      </c>
      <c r="BB356" s="9" t="str">
        <f t="shared" si="76"/>
        <v>-</v>
      </c>
      <c r="BC356" s="9">
        <f t="shared" si="76"/>
        <v>8</v>
      </c>
      <c r="BD356" s="9" t="str">
        <f t="shared" si="76"/>
        <v>-</v>
      </c>
      <c r="BE356" s="9" t="str">
        <f t="shared" si="76"/>
        <v>-</v>
      </c>
      <c r="BF356" s="9" t="str">
        <f t="shared" si="76"/>
        <v>-</v>
      </c>
      <c r="BG356" s="9" t="str">
        <f t="shared" si="76"/>
        <v>-</v>
      </c>
      <c r="BH356" s="37">
        <f t="shared" si="50"/>
        <v>4</v>
      </c>
      <c r="BI356" s="114">
        <f t="shared" si="51"/>
        <v>6.5</v>
      </c>
      <c r="BJ356" s="9">
        <f t="shared" si="52"/>
        <v>32</v>
      </c>
      <c r="BL356">
        <f t="shared" si="53"/>
        <v>61</v>
      </c>
      <c r="BM356" s="381">
        <f t="shared" si="54"/>
        <v>6.5</v>
      </c>
      <c r="BN356">
        <f t="shared" si="55"/>
        <v>4</v>
      </c>
      <c r="BO356">
        <f t="shared" si="56"/>
        <v>4</v>
      </c>
    </row>
    <row r="357" spans="1:67">
      <c r="A357" s="125">
        <f t="shared" si="57"/>
        <v>62</v>
      </c>
      <c r="B357" s="9" t="str">
        <f t="shared" si="73"/>
        <v>-</v>
      </c>
      <c r="C357" s="9" t="str">
        <f t="shared" si="73"/>
        <v>-</v>
      </c>
      <c r="D357" s="9" t="str">
        <f t="shared" si="73"/>
        <v>-</v>
      </c>
      <c r="E357" s="9" t="str">
        <f t="shared" si="73"/>
        <v>-</v>
      </c>
      <c r="F357" s="9" t="str">
        <f t="shared" si="73"/>
        <v>-</v>
      </c>
      <c r="G357" s="9" t="str">
        <f t="shared" si="73"/>
        <v>-</v>
      </c>
      <c r="H357" s="9" t="str">
        <f t="shared" si="73"/>
        <v>-</v>
      </c>
      <c r="I357" s="9" t="str">
        <f t="shared" si="73"/>
        <v>-</v>
      </c>
      <c r="J357" s="9" t="str">
        <f t="shared" si="73"/>
        <v>-</v>
      </c>
      <c r="K357" s="9" t="str">
        <f t="shared" si="73"/>
        <v>-</v>
      </c>
      <c r="L357" s="9" t="str">
        <f t="shared" si="73"/>
        <v>-</v>
      </c>
      <c r="M357" s="9" t="str">
        <f t="shared" si="73"/>
        <v>-</v>
      </c>
      <c r="N357" s="9" t="str">
        <f t="shared" si="73"/>
        <v>-</v>
      </c>
      <c r="O357" s="9" t="str">
        <f t="shared" si="73"/>
        <v>-</v>
      </c>
      <c r="P357" s="9" t="str">
        <f t="shared" si="73"/>
        <v>-</v>
      </c>
      <c r="Q357" s="9" t="str">
        <f t="shared" si="73"/>
        <v>-</v>
      </c>
      <c r="R357" s="9" t="str">
        <f t="shared" si="73"/>
        <v>-</v>
      </c>
      <c r="S357" s="9" t="str">
        <f t="shared" si="73"/>
        <v>-</v>
      </c>
      <c r="T357" s="9" t="str">
        <f t="shared" si="76"/>
        <v>-</v>
      </c>
      <c r="U357" s="9" t="str">
        <f t="shared" si="76"/>
        <v>-</v>
      </c>
      <c r="V357" s="9" t="str">
        <f t="shared" si="76"/>
        <v>-</v>
      </c>
      <c r="W357" s="9" t="str">
        <f t="shared" si="75"/>
        <v>-</v>
      </c>
      <c r="X357" s="9" t="str">
        <f t="shared" si="75"/>
        <v>-</v>
      </c>
      <c r="Y357" s="9" t="str">
        <f t="shared" si="75"/>
        <v>-</v>
      </c>
      <c r="Z357" s="9" t="str">
        <f t="shared" si="75"/>
        <v>-</v>
      </c>
      <c r="AA357" s="9" t="str">
        <f t="shared" si="75"/>
        <v>-</v>
      </c>
      <c r="AB357" s="9" t="str">
        <f t="shared" si="75"/>
        <v>-</v>
      </c>
      <c r="AC357" s="9" t="str">
        <f t="shared" si="75"/>
        <v>-</v>
      </c>
      <c r="AD357" s="9" t="str">
        <f t="shared" si="75"/>
        <v>-</v>
      </c>
      <c r="AE357" s="9" t="str">
        <f t="shared" si="75"/>
        <v>-</v>
      </c>
      <c r="AF357" s="9" t="str">
        <f t="shared" si="75"/>
        <v>-</v>
      </c>
      <c r="AG357" s="9" t="str">
        <f t="shared" si="75"/>
        <v>-</v>
      </c>
      <c r="AH357" s="9" t="str">
        <f t="shared" si="75"/>
        <v>-</v>
      </c>
      <c r="AI357" s="9" t="str">
        <f t="shared" si="75"/>
        <v>-</v>
      </c>
      <c r="AJ357" s="9" t="str">
        <f t="shared" si="75"/>
        <v>-</v>
      </c>
      <c r="AK357" s="9" t="str">
        <f t="shared" si="75"/>
        <v>-</v>
      </c>
      <c r="AL357" s="9" t="str">
        <f t="shared" si="75"/>
        <v>-</v>
      </c>
      <c r="AM357" s="9" t="str">
        <f t="shared" si="75"/>
        <v>-</v>
      </c>
      <c r="AN357" s="9" t="str">
        <f t="shared" si="75"/>
        <v>-</v>
      </c>
      <c r="AO357" s="9" t="str">
        <f t="shared" si="76"/>
        <v>-</v>
      </c>
      <c r="AP357" s="9" t="str">
        <f t="shared" si="76"/>
        <v>-</v>
      </c>
      <c r="AQ357" s="9" t="str">
        <f t="shared" si="76"/>
        <v>-</v>
      </c>
      <c r="AR357" s="9" t="str">
        <f t="shared" si="76"/>
        <v>-</v>
      </c>
      <c r="AS357" s="9" t="str">
        <f t="shared" si="76"/>
        <v>-</v>
      </c>
      <c r="AT357" s="9" t="str">
        <f t="shared" si="76"/>
        <v>-</v>
      </c>
      <c r="AU357" s="9" t="str">
        <f t="shared" si="76"/>
        <v>-</v>
      </c>
      <c r="AV357" s="9" t="str">
        <f t="shared" si="76"/>
        <v>-</v>
      </c>
      <c r="AW357" s="9" t="str">
        <f t="shared" si="76"/>
        <v>-</v>
      </c>
      <c r="AX357" s="9" t="str">
        <f t="shared" si="76"/>
        <v>-</v>
      </c>
      <c r="AY357" s="9" t="str">
        <f t="shared" si="76"/>
        <v>-</v>
      </c>
      <c r="AZ357" s="9" t="str">
        <f t="shared" si="76"/>
        <v>-</v>
      </c>
      <c r="BA357" s="9" t="str">
        <f t="shared" si="76"/>
        <v>-</v>
      </c>
      <c r="BB357" s="9" t="str">
        <f t="shared" si="76"/>
        <v>-</v>
      </c>
      <c r="BC357" s="9" t="str">
        <f t="shared" si="76"/>
        <v>-</v>
      </c>
      <c r="BD357" s="9" t="str">
        <f t="shared" si="76"/>
        <v>-</v>
      </c>
      <c r="BE357" s="9" t="str">
        <f t="shared" si="76"/>
        <v>-</v>
      </c>
      <c r="BF357" s="9" t="str">
        <f t="shared" si="76"/>
        <v>-</v>
      </c>
      <c r="BG357" s="9" t="str">
        <f t="shared" si="76"/>
        <v>-</v>
      </c>
      <c r="BH357" s="37">
        <f t="shared" si="50"/>
        <v>0</v>
      </c>
      <c r="BI357" s="114" t="str">
        <f t="shared" si="51"/>
        <v>-</v>
      </c>
      <c r="BJ357" s="9" t="str">
        <f t="shared" si="52"/>
        <v>-</v>
      </c>
      <c r="BL357">
        <f t="shared" si="53"/>
        <v>62</v>
      </c>
      <c r="BM357" s="381" t="str">
        <f t="shared" si="54"/>
        <v>-</v>
      </c>
      <c r="BN357">
        <f t="shared" si="55"/>
        <v>0</v>
      </c>
      <c r="BO357">
        <f t="shared" si="56"/>
        <v>0</v>
      </c>
    </row>
    <row r="358" spans="1:67">
      <c r="A358" s="125">
        <f t="shared" si="57"/>
        <v>63</v>
      </c>
      <c r="B358" s="9" t="str">
        <f t="shared" si="73"/>
        <v>-</v>
      </c>
      <c r="C358" s="9" t="str">
        <f t="shared" si="73"/>
        <v>-</v>
      </c>
      <c r="D358" s="9" t="str">
        <f t="shared" si="73"/>
        <v>-</v>
      </c>
      <c r="E358" s="9" t="str">
        <f t="shared" si="73"/>
        <v>-</v>
      </c>
      <c r="F358" s="9" t="str">
        <f t="shared" si="73"/>
        <v>-</v>
      </c>
      <c r="G358" s="9" t="str">
        <f t="shared" si="73"/>
        <v>-</v>
      </c>
      <c r="H358" s="9" t="str">
        <f t="shared" si="73"/>
        <v>-</v>
      </c>
      <c r="I358" s="9" t="str">
        <f t="shared" si="73"/>
        <v>-</v>
      </c>
      <c r="J358" s="9" t="str">
        <f t="shared" si="73"/>
        <v>-</v>
      </c>
      <c r="K358" s="9" t="str">
        <f t="shared" si="73"/>
        <v>-</v>
      </c>
      <c r="L358" s="9">
        <f t="shared" si="73"/>
        <v>6</v>
      </c>
      <c r="M358" s="9" t="str">
        <f t="shared" si="73"/>
        <v>-</v>
      </c>
      <c r="N358" s="9" t="str">
        <f t="shared" si="73"/>
        <v>-</v>
      </c>
      <c r="O358" s="9" t="str">
        <f t="shared" si="73"/>
        <v>-</v>
      </c>
      <c r="P358" s="9" t="str">
        <f t="shared" si="73"/>
        <v>-</v>
      </c>
      <c r="Q358" s="9" t="str">
        <f t="shared" si="73"/>
        <v>-</v>
      </c>
      <c r="R358" s="9" t="str">
        <f t="shared" si="73"/>
        <v>-</v>
      </c>
      <c r="S358" s="9" t="str">
        <f t="shared" si="73"/>
        <v>-</v>
      </c>
      <c r="T358" s="9" t="str">
        <f t="shared" si="76"/>
        <v>-</v>
      </c>
      <c r="U358" s="9">
        <f t="shared" si="76"/>
        <v>4</v>
      </c>
      <c r="V358" s="9" t="str">
        <f t="shared" si="76"/>
        <v>-</v>
      </c>
      <c r="W358" s="9" t="str">
        <f t="shared" si="75"/>
        <v>-</v>
      </c>
      <c r="X358" s="9" t="str">
        <f t="shared" si="75"/>
        <v>-</v>
      </c>
      <c r="Y358" s="9" t="str">
        <f t="shared" si="75"/>
        <v>-</v>
      </c>
      <c r="Z358" s="9">
        <f t="shared" si="75"/>
        <v>5</v>
      </c>
      <c r="AA358" s="9" t="str">
        <f t="shared" si="75"/>
        <v>-</v>
      </c>
      <c r="AB358" s="9" t="str">
        <f t="shared" si="75"/>
        <v>-</v>
      </c>
      <c r="AC358" s="9" t="str">
        <f t="shared" si="75"/>
        <v>-</v>
      </c>
      <c r="AD358" s="9" t="str">
        <f t="shared" si="75"/>
        <v>-</v>
      </c>
      <c r="AE358" s="9" t="str">
        <f t="shared" si="75"/>
        <v>-</v>
      </c>
      <c r="AF358" s="9" t="str">
        <f t="shared" si="75"/>
        <v>-</v>
      </c>
      <c r="AG358" s="9">
        <f t="shared" si="75"/>
        <v>7</v>
      </c>
      <c r="AH358" s="9" t="str">
        <f t="shared" si="75"/>
        <v>-</v>
      </c>
      <c r="AI358" s="9" t="str">
        <f t="shared" si="75"/>
        <v>-</v>
      </c>
      <c r="AJ358" s="9" t="str">
        <f t="shared" si="75"/>
        <v>-</v>
      </c>
      <c r="AK358" s="9">
        <f t="shared" si="75"/>
        <v>7</v>
      </c>
      <c r="AL358" s="9" t="str">
        <f t="shared" si="75"/>
        <v>-</v>
      </c>
      <c r="AM358" s="9" t="str">
        <f t="shared" si="75"/>
        <v>-</v>
      </c>
      <c r="AN358" s="9" t="str">
        <f t="shared" si="75"/>
        <v>-</v>
      </c>
      <c r="AO358" s="9" t="str">
        <f t="shared" si="76"/>
        <v>-</v>
      </c>
      <c r="AP358" s="9" t="str">
        <f t="shared" si="76"/>
        <v>-</v>
      </c>
      <c r="AQ358" s="9" t="str">
        <f t="shared" si="76"/>
        <v>-</v>
      </c>
      <c r="AR358" s="9" t="str">
        <f t="shared" si="76"/>
        <v>-</v>
      </c>
      <c r="AS358" s="9" t="str">
        <f t="shared" si="76"/>
        <v>-</v>
      </c>
      <c r="AT358" s="9" t="str">
        <f t="shared" si="76"/>
        <v>-</v>
      </c>
      <c r="AU358" s="9" t="str">
        <f t="shared" si="76"/>
        <v>-</v>
      </c>
      <c r="AV358" s="9" t="str">
        <f t="shared" si="76"/>
        <v>-</v>
      </c>
      <c r="AW358" s="9" t="str">
        <f t="shared" si="76"/>
        <v>-</v>
      </c>
      <c r="AX358" s="9" t="str">
        <f t="shared" si="76"/>
        <v>-</v>
      </c>
      <c r="AY358" s="9" t="str">
        <f t="shared" si="76"/>
        <v>-</v>
      </c>
      <c r="AZ358" s="9" t="str">
        <f t="shared" si="76"/>
        <v>-</v>
      </c>
      <c r="BA358" s="9" t="str">
        <f t="shared" si="76"/>
        <v>-</v>
      </c>
      <c r="BB358" s="9" t="str">
        <f t="shared" si="76"/>
        <v>-</v>
      </c>
      <c r="BC358" s="9" t="str">
        <f t="shared" si="76"/>
        <v>-</v>
      </c>
      <c r="BD358" s="9" t="str">
        <f t="shared" si="76"/>
        <v>-</v>
      </c>
      <c r="BE358" s="9" t="str">
        <f t="shared" si="76"/>
        <v>-</v>
      </c>
      <c r="BF358" s="9" t="str">
        <f t="shared" si="76"/>
        <v>-</v>
      </c>
      <c r="BG358" s="9" t="str">
        <f t="shared" si="76"/>
        <v>-</v>
      </c>
      <c r="BH358" s="37">
        <f t="shared" si="50"/>
        <v>5</v>
      </c>
      <c r="BI358" s="114">
        <f t="shared" si="51"/>
        <v>5.8</v>
      </c>
      <c r="BJ358" s="9">
        <f t="shared" si="52"/>
        <v>43</v>
      </c>
      <c r="BL358">
        <f t="shared" si="53"/>
        <v>63</v>
      </c>
      <c r="BM358" s="381">
        <f t="shared" si="54"/>
        <v>5.8</v>
      </c>
      <c r="BN358">
        <f t="shared" si="55"/>
        <v>5</v>
      </c>
      <c r="BO358">
        <f t="shared" si="56"/>
        <v>5</v>
      </c>
    </row>
    <row r="359" spans="1:67">
      <c r="A359" s="125">
        <f t="shared" si="57"/>
        <v>64</v>
      </c>
      <c r="B359" s="9" t="str">
        <f t="shared" si="73"/>
        <v>-</v>
      </c>
      <c r="C359" s="9" t="str">
        <f t="shared" si="73"/>
        <v>-</v>
      </c>
      <c r="D359" s="9" t="str">
        <f t="shared" si="73"/>
        <v>-</v>
      </c>
      <c r="E359" s="9" t="str">
        <f t="shared" si="73"/>
        <v>-</v>
      </c>
      <c r="F359" s="9" t="str">
        <f t="shared" si="73"/>
        <v>-</v>
      </c>
      <c r="G359" s="9" t="str">
        <f t="shared" si="73"/>
        <v>-</v>
      </c>
      <c r="H359" s="9" t="str">
        <f t="shared" si="73"/>
        <v>-</v>
      </c>
      <c r="I359" s="9" t="str">
        <f t="shared" si="73"/>
        <v>-</v>
      </c>
      <c r="J359" s="9" t="str">
        <f t="shared" si="73"/>
        <v>-</v>
      </c>
      <c r="K359" s="9" t="str">
        <f t="shared" si="73"/>
        <v>-</v>
      </c>
      <c r="L359" s="9">
        <f t="shared" si="73"/>
        <v>7</v>
      </c>
      <c r="M359" s="9" t="str">
        <f t="shared" si="73"/>
        <v>-</v>
      </c>
      <c r="N359" s="9" t="str">
        <f t="shared" si="73"/>
        <v>-</v>
      </c>
      <c r="O359" s="9" t="str">
        <f t="shared" si="73"/>
        <v>-</v>
      </c>
      <c r="P359" s="9" t="str">
        <f t="shared" si="73"/>
        <v>-</v>
      </c>
      <c r="Q359" s="9" t="str">
        <f t="shared" si="73"/>
        <v>-</v>
      </c>
      <c r="R359" s="9" t="str">
        <f t="shared" si="73"/>
        <v>-</v>
      </c>
      <c r="S359" s="9" t="str">
        <f t="shared" si="73"/>
        <v>-</v>
      </c>
      <c r="T359" s="9" t="str">
        <f t="shared" si="76"/>
        <v>-</v>
      </c>
      <c r="U359" s="9" t="str">
        <f t="shared" si="76"/>
        <v>-</v>
      </c>
      <c r="V359" s="9" t="str">
        <f t="shared" si="76"/>
        <v>-</v>
      </c>
      <c r="W359" s="9" t="str">
        <f t="shared" si="75"/>
        <v>-</v>
      </c>
      <c r="X359" s="9" t="str">
        <f t="shared" si="75"/>
        <v>-</v>
      </c>
      <c r="Y359" s="9" t="str">
        <f t="shared" si="75"/>
        <v>-</v>
      </c>
      <c r="Z359" s="9">
        <f t="shared" si="75"/>
        <v>10</v>
      </c>
      <c r="AA359" s="9" t="str">
        <f t="shared" si="75"/>
        <v>-</v>
      </c>
      <c r="AB359" s="9" t="str">
        <f t="shared" si="75"/>
        <v>-</v>
      </c>
      <c r="AC359" s="9" t="str">
        <f t="shared" si="75"/>
        <v>-</v>
      </c>
      <c r="AD359" s="9" t="str">
        <f t="shared" si="75"/>
        <v>-</v>
      </c>
      <c r="AE359" s="9" t="str">
        <f t="shared" si="75"/>
        <v>-</v>
      </c>
      <c r="AF359" s="9" t="str">
        <f t="shared" si="75"/>
        <v>-</v>
      </c>
      <c r="AG359" s="9" t="str">
        <f t="shared" si="75"/>
        <v>-</v>
      </c>
      <c r="AH359" s="9" t="str">
        <f t="shared" si="75"/>
        <v>-</v>
      </c>
      <c r="AI359" s="9">
        <f t="shared" si="75"/>
        <v>12</v>
      </c>
      <c r="AJ359" s="9" t="str">
        <f t="shared" si="75"/>
        <v>-</v>
      </c>
      <c r="AK359" s="9">
        <f t="shared" si="75"/>
        <v>6</v>
      </c>
      <c r="AL359" s="9" t="str">
        <f t="shared" si="75"/>
        <v>-</v>
      </c>
      <c r="AM359" s="9" t="str">
        <f t="shared" si="75"/>
        <v>-</v>
      </c>
      <c r="AN359" s="9" t="str">
        <f t="shared" si="75"/>
        <v>-</v>
      </c>
      <c r="AO359" s="9" t="str">
        <f t="shared" si="76"/>
        <v>-</v>
      </c>
      <c r="AP359" s="9" t="str">
        <f t="shared" si="76"/>
        <v>-</v>
      </c>
      <c r="AQ359" s="9" t="str">
        <f t="shared" si="76"/>
        <v>-</v>
      </c>
      <c r="AR359" s="9" t="str">
        <f t="shared" si="76"/>
        <v>-</v>
      </c>
      <c r="AS359" s="9" t="str">
        <f t="shared" si="76"/>
        <v>-</v>
      </c>
      <c r="AT359" s="9" t="str">
        <f t="shared" si="76"/>
        <v>-</v>
      </c>
      <c r="AU359" s="9" t="str">
        <f t="shared" si="76"/>
        <v>-</v>
      </c>
      <c r="AV359" s="9" t="str">
        <f t="shared" si="76"/>
        <v>-</v>
      </c>
      <c r="AW359" s="9" t="str">
        <f t="shared" si="76"/>
        <v>-</v>
      </c>
      <c r="AX359" s="9" t="str">
        <f t="shared" si="76"/>
        <v>-</v>
      </c>
      <c r="AY359" s="9" t="str">
        <f t="shared" si="76"/>
        <v>-</v>
      </c>
      <c r="AZ359" s="9" t="str">
        <f t="shared" si="76"/>
        <v>-</v>
      </c>
      <c r="BA359" s="9" t="str">
        <f t="shared" si="76"/>
        <v>-</v>
      </c>
      <c r="BB359" s="9" t="str">
        <f t="shared" si="76"/>
        <v>-</v>
      </c>
      <c r="BC359" s="9">
        <f t="shared" si="76"/>
        <v>7</v>
      </c>
      <c r="BD359" s="9" t="str">
        <f t="shared" si="76"/>
        <v>-</v>
      </c>
      <c r="BE359" s="9" t="str">
        <f t="shared" si="76"/>
        <v>-</v>
      </c>
      <c r="BF359" s="9" t="str">
        <f t="shared" si="76"/>
        <v>-</v>
      </c>
      <c r="BG359" s="9" t="str">
        <f t="shared" si="76"/>
        <v>-</v>
      </c>
      <c r="BH359" s="37">
        <f t="shared" si="50"/>
        <v>5</v>
      </c>
      <c r="BI359" s="114">
        <f t="shared" si="51"/>
        <v>8.4</v>
      </c>
      <c r="BJ359" s="9">
        <f t="shared" si="52"/>
        <v>9</v>
      </c>
      <c r="BL359">
        <f t="shared" si="53"/>
        <v>64</v>
      </c>
      <c r="BM359" s="381">
        <f t="shared" si="54"/>
        <v>8.4</v>
      </c>
      <c r="BN359">
        <f t="shared" si="55"/>
        <v>5</v>
      </c>
      <c r="BO359">
        <f t="shared" si="56"/>
        <v>5</v>
      </c>
    </row>
    <row r="360" spans="1:67">
      <c r="A360" s="125">
        <f t="shared" si="57"/>
        <v>65</v>
      </c>
      <c r="B360" s="9" t="str">
        <f t="shared" si="73"/>
        <v>-</v>
      </c>
      <c r="C360" s="9" t="str">
        <f t="shared" si="73"/>
        <v>-</v>
      </c>
      <c r="D360" s="9" t="str">
        <f t="shared" si="73"/>
        <v>-</v>
      </c>
      <c r="E360" s="9" t="str">
        <f t="shared" si="73"/>
        <v>-</v>
      </c>
      <c r="F360" s="9" t="str">
        <f t="shared" si="73"/>
        <v>-</v>
      </c>
      <c r="G360" s="9" t="str">
        <f t="shared" si="73"/>
        <v>-</v>
      </c>
      <c r="H360" s="9" t="str">
        <f t="shared" si="73"/>
        <v>-</v>
      </c>
      <c r="I360" s="9" t="str">
        <f t="shared" si="73"/>
        <v>-</v>
      </c>
      <c r="J360" s="9" t="str">
        <f t="shared" si="73"/>
        <v>-</v>
      </c>
      <c r="K360" s="9" t="str">
        <f t="shared" si="73"/>
        <v>-</v>
      </c>
      <c r="L360" s="9">
        <f t="shared" si="73"/>
        <v>7</v>
      </c>
      <c r="M360" s="9" t="str">
        <f t="shared" si="73"/>
        <v>-</v>
      </c>
      <c r="N360" s="9" t="str">
        <f t="shared" si="73"/>
        <v>-</v>
      </c>
      <c r="O360" s="9" t="str">
        <f t="shared" si="73"/>
        <v>-</v>
      </c>
      <c r="P360" s="9" t="str">
        <f t="shared" si="73"/>
        <v>-</v>
      </c>
      <c r="Q360" s="9" t="str">
        <f t="shared" si="73"/>
        <v>-</v>
      </c>
      <c r="R360" s="9" t="str">
        <f t="shared" si="73"/>
        <v>-</v>
      </c>
      <c r="S360" s="9" t="str">
        <f t="shared" si="73"/>
        <v>-</v>
      </c>
      <c r="T360" s="9" t="str">
        <f t="shared" si="76"/>
        <v>-</v>
      </c>
      <c r="U360" s="9">
        <f t="shared" si="76"/>
        <v>5</v>
      </c>
      <c r="V360" s="9" t="str">
        <f t="shared" si="76"/>
        <v>-</v>
      </c>
      <c r="W360" s="9" t="str">
        <f t="shared" si="75"/>
        <v>-</v>
      </c>
      <c r="X360" s="9" t="str">
        <f t="shared" si="75"/>
        <v>-</v>
      </c>
      <c r="Y360" s="9" t="str">
        <f t="shared" si="75"/>
        <v>-</v>
      </c>
      <c r="Z360" s="9">
        <f t="shared" si="75"/>
        <v>9</v>
      </c>
      <c r="AA360" s="9" t="str">
        <f t="shared" si="75"/>
        <v>-</v>
      </c>
      <c r="AB360" s="9" t="str">
        <f t="shared" si="75"/>
        <v>-</v>
      </c>
      <c r="AC360" s="9" t="str">
        <f t="shared" si="75"/>
        <v>-</v>
      </c>
      <c r="AD360" s="9" t="str">
        <f t="shared" si="75"/>
        <v>-</v>
      </c>
      <c r="AE360" s="9" t="str">
        <f t="shared" si="75"/>
        <v>-</v>
      </c>
      <c r="AF360" s="9" t="str">
        <f t="shared" si="75"/>
        <v>-</v>
      </c>
      <c r="AG360" s="9" t="str">
        <f t="shared" si="75"/>
        <v>-</v>
      </c>
      <c r="AH360" s="9" t="str">
        <f t="shared" si="75"/>
        <v>-</v>
      </c>
      <c r="AI360" s="9">
        <f t="shared" si="75"/>
        <v>12</v>
      </c>
      <c r="AJ360" s="9" t="str">
        <f t="shared" si="75"/>
        <v>-</v>
      </c>
      <c r="AK360" s="9">
        <f t="shared" si="75"/>
        <v>7</v>
      </c>
      <c r="AL360" s="9">
        <f t="shared" si="75"/>
        <v>10</v>
      </c>
      <c r="AM360" s="9" t="str">
        <f t="shared" si="75"/>
        <v>-</v>
      </c>
      <c r="AN360" s="9">
        <f t="shared" si="75"/>
        <v>11</v>
      </c>
      <c r="AO360" s="9" t="str">
        <f t="shared" si="76"/>
        <v>-</v>
      </c>
      <c r="AP360" s="9" t="str">
        <f t="shared" si="76"/>
        <v>-</v>
      </c>
      <c r="AQ360" s="9" t="str">
        <f t="shared" si="76"/>
        <v>-</v>
      </c>
      <c r="AR360" s="9" t="str">
        <f t="shared" si="76"/>
        <v>-</v>
      </c>
      <c r="AS360" s="9" t="str">
        <f t="shared" si="76"/>
        <v>-</v>
      </c>
      <c r="AT360" s="9" t="str">
        <f t="shared" si="76"/>
        <v>-</v>
      </c>
      <c r="AU360" s="9" t="str">
        <f t="shared" si="76"/>
        <v>-</v>
      </c>
      <c r="AV360" s="9" t="str">
        <f t="shared" si="76"/>
        <v>-</v>
      </c>
      <c r="AW360" s="9" t="str">
        <f t="shared" si="76"/>
        <v>-</v>
      </c>
      <c r="AX360" s="9" t="str">
        <f t="shared" si="76"/>
        <v>-</v>
      </c>
      <c r="AY360" s="9" t="str">
        <f t="shared" si="76"/>
        <v>-</v>
      </c>
      <c r="AZ360" s="9" t="str">
        <f t="shared" si="76"/>
        <v>-</v>
      </c>
      <c r="BA360" s="9" t="str">
        <f t="shared" si="76"/>
        <v>-</v>
      </c>
      <c r="BB360" s="9" t="str">
        <f t="shared" si="76"/>
        <v>-</v>
      </c>
      <c r="BC360" s="9" t="str">
        <f t="shared" si="76"/>
        <v>-</v>
      </c>
      <c r="BD360" s="9" t="str">
        <f t="shared" si="76"/>
        <v>-</v>
      </c>
      <c r="BE360" s="9" t="str">
        <f t="shared" si="76"/>
        <v>-</v>
      </c>
      <c r="BF360" s="9" t="str">
        <f t="shared" si="76"/>
        <v>-</v>
      </c>
      <c r="BG360" s="9" t="str">
        <f t="shared" si="76"/>
        <v>-</v>
      </c>
      <c r="BH360" s="37">
        <f t="shared" ref="BH360:BH389" si="77">COUNTIF(B360:BG360,"&gt;0")</f>
        <v>7</v>
      </c>
      <c r="BI360" s="114">
        <f t="shared" si="51"/>
        <v>8.7142857142857135</v>
      </c>
      <c r="BJ360" s="9">
        <f t="shared" si="52"/>
        <v>4</v>
      </c>
      <c r="BL360">
        <f t="shared" si="53"/>
        <v>65</v>
      </c>
      <c r="BM360" s="381">
        <f t="shared" si="54"/>
        <v>8.7142857142857135</v>
      </c>
      <c r="BN360">
        <f t="shared" si="55"/>
        <v>9</v>
      </c>
      <c r="BO360">
        <f t="shared" si="56"/>
        <v>7</v>
      </c>
    </row>
    <row r="361" spans="1:67">
      <c r="A361" s="125">
        <f t="shared" si="57"/>
        <v>66</v>
      </c>
      <c r="B361" s="9" t="str">
        <f t="shared" si="73"/>
        <v>-</v>
      </c>
      <c r="C361" s="9" t="str">
        <f t="shared" si="73"/>
        <v>-</v>
      </c>
      <c r="D361" s="9" t="str">
        <f t="shared" si="73"/>
        <v>-</v>
      </c>
      <c r="E361" s="9" t="str">
        <f t="shared" si="73"/>
        <v>-</v>
      </c>
      <c r="F361" s="9" t="str">
        <f t="shared" si="73"/>
        <v>-</v>
      </c>
      <c r="G361" s="9" t="str">
        <f t="shared" si="73"/>
        <v>-</v>
      </c>
      <c r="H361" s="9" t="str">
        <f t="shared" si="73"/>
        <v>-</v>
      </c>
      <c r="I361" s="9" t="str">
        <f t="shared" si="73"/>
        <v>-</v>
      </c>
      <c r="J361" s="9" t="str">
        <f t="shared" si="73"/>
        <v>-</v>
      </c>
      <c r="K361" s="9" t="str">
        <f t="shared" si="73"/>
        <v>-</v>
      </c>
      <c r="L361" s="9">
        <f t="shared" si="73"/>
        <v>7</v>
      </c>
      <c r="M361" s="9" t="str">
        <f t="shared" si="73"/>
        <v>-</v>
      </c>
      <c r="N361" s="9" t="str">
        <f t="shared" si="73"/>
        <v>-</v>
      </c>
      <c r="O361" s="9" t="str">
        <f t="shared" si="73"/>
        <v>-</v>
      </c>
      <c r="P361" s="9" t="str">
        <f t="shared" si="73"/>
        <v>-</v>
      </c>
      <c r="Q361" s="9" t="str">
        <f t="shared" si="73"/>
        <v>-</v>
      </c>
      <c r="R361" s="9" t="str">
        <f t="shared" si="73"/>
        <v>-</v>
      </c>
      <c r="S361" s="9" t="str">
        <f t="shared" si="73"/>
        <v>-</v>
      </c>
      <c r="T361" s="9" t="str">
        <f t="shared" si="76"/>
        <v>-</v>
      </c>
      <c r="U361" s="9" t="str">
        <f t="shared" si="76"/>
        <v>-</v>
      </c>
      <c r="V361" s="9">
        <f t="shared" si="76"/>
        <v>5</v>
      </c>
      <c r="W361" s="9" t="str">
        <f t="shared" si="75"/>
        <v>-</v>
      </c>
      <c r="X361" s="9" t="str">
        <f t="shared" si="75"/>
        <v>-</v>
      </c>
      <c r="Y361" s="9" t="str">
        <f t="shared" si="75"/>
        <v>-</v>
      </c>
      <c r="Z361" s="9">
        <f t="shared" si="75"/>
        <v>10</v>
      </c>
      <c r="AA361" s="9" t="str">
        <f t="shared" si="75"/>
        <v>-</v>
      </c>
      <c r="AB361" s="9" t="str">
        <f t="shared" si="75"/>
        <v>-</v>
      </c>
      <c r="AC361" s="9" t="str">
        <f t="shared" si="75"/>
        <v>-</v>
      </c>
      <c r="AD361" s="9" t="str">
        <f t="shared" si="75"/>
        <v>-</v>
      </c>
      <c r="AE361" s="9" t="str">
        <f t="shared" si="75"/>
        <v>-</v>
      </c>
      <c r="AF361" s="9" t="str">
        <f t="shared" si="75"/>
        <v>-</v>
      </c>
      <c r="AG361" s="9" t="str">
        <f t="shared" si="75"/>
        <v>-</v>
      </c>
      <c r="AH361" s="9" t="str">
        <f t="shared" si="75"/>
        <v>-</v>
      </c>
      <c r="AI361" s="9">
        <f t="shared" si="75"/>
        <v>11</v>
      </c>
      <c r="AJ361" s="9" t="str">
        <f t="shared" si="75"/>
        <v>-</v>
      </c>
      <c r="AK361" s="9">
        <f t="shared" si="75"/>
        <v>7</v>
      </c>
      <c r="AL361" s="9">
        <f t="shared" si="75"/>
        <v>11</v>
      </c>
      <c r="AM361" s="9" t="str">
        <f t="shared" si="75"/>
        <v>-</v>
      </c>
      <c r="AN361" s="9" t="str">
        <f t="shared" si="75"/>
        <v>-</v>
      </c>
      <c r="AO361" s="9" t="str">
        <f t="shared" si="76"/>
        <v>-</v>
      </c>
      <c r="AP361" s="9" t="str">
        <f t="shared" si="76"/>
        <v>-</v>
      </c>
      <c r="AQ361" s="9" t="str">
        <f t="shared" si="76"/>
        <v>-</v>
      </c>
      <c r="AR361" s="9" t="str">
        <f t="shared" si="76"/>
        <v>-</v>
      </c>
      <c r="AS361" s="9" t="str">
        <f t="shared" si="76"/>
        <v>-</v>
      </c>
      <c r="AT361" s="9" t="str">
        <f t="shared" si="76"/>
        <v>-</v>
      </c>
      <c r="AU361" s="9" t="str">
        <f t="shared" si="76"/>
        <v>-</v>
      </c>
      <c r="AV361" s="9" t="str">
        <f t="shared" si="76"/>
        <v>-</v>
      </c>
      <c r="AW361" s="9" t="str">
        <f t="shared" si="76"/>
        <v>-</v>
      </c>
      <c r="AX361" s="9" t="str">
        <f t="shared" si="76"/>
        <v>-</v>
      </c>
      <c r="AY361" s="9" t="str">
        <f t="shared" si="76"/>
        <v>-</v>
      </c>
      <c r="AZ361" s="9" t="str">
        <f t="shared" si="76"/>
        <v>-</v>
      </c>
      <c r="BA361" s="9" t="str">
        <f t="shared" si="76"/>
        <v>-</v>
      </c>
      <c r="BB361" s="9" t="str">
        <f t="shared" si="76"/>
        <v>-</v>
      </c>
      <c r="BC361" s="9" t="str">
        <f t="shared" si="76"/>
        <v>-</v>
      </c>
      <c r="BD361" s="9" t="str">
        <f t="shared" si="76"/>
        <v>-</v>
      </c>
      <c r="BE361" s="9" t="str">
        <f t="shared" si="76"/>
        <v>-</v>
      </c>
      <c r="BF361" s="9" t="str">
        <f t="shared" si="76"/>
        <v>-</v>
      </c>
      <c r="BG361" s="9" t="str">
        <f t="shared" si="76"/>
        <v>-</v>
      </c>
      <c r="BH361" s="37">
        <f t="shared" si="77"/>
        <v>6</v>
      </c>
      <c r="BI361" s="114">
        <f t="shared" ref="BI361:BI389" si="78">IFERROR(AVERAGE(B361:BG361),"-")</f>
        <v>8.5</v>
      </c>
      <c r="BJ361" s="9">
        <f t="shared" ref="BJ361:BJ389" si="79">IFERROR(RANK(BI361,BI$296:BI$389,0),"-")</f>
        <v>7</v>
      </c>
      <c r="BL361">
        <f t="shared" ref="BL361:BL389" si="80">A361</f>
        <v>66</v>
      </c>
      <c r="BM361" s="381">
        <f t="shared" ref="BM361:BM389" si="81">BI361</f>
        <v>8.5</v>
      </c>
      <c r="BN361">
        <f t="shared" ref="BN361:BN389" si="82">BH68</f>
        <v>8</v>
      </c>
      <c r="BO361">
        <f t="shared" ref="BO361:BO389" si="83">BH361</f>
        <v>6</v>
      </c>
    </row>
    <row r="362" spans="1:67">
      <c r="A362" s="125">
        <f t="shared" ref="A362:A389" si="84">A361+1</f>
        <v>67</v>
      </c>
      <c r="B362" s="9" t="str">
        <f t="shared" si="73"/>
        <v>-</v>
      </c>
      <c r="C362" s="9" t="str">
        <f t="shared" si="73"/>
        <v>-</v>
      </c>
      <c r="D362" s="9" t="str">
        <f t="shared" si="73"/>
        <v>-</v>
      </c>
      <c r="E362" s="9" t="str">
        <f t="shared" si="73"/>
        <v>-</v>
      </c>
      <c r="F362" s="9" t="str">
        <f t="shared" si="73"/>
        <v>-</v>
      </c>
      <c r="G362" s="9" t="str">
        <f t="shared" si="73"/>
        <v>-</v>
      </c>
      <c r="H362" s="9" t="str">
        <f t="shared" si="73"/>
        <v>-</v>
      </c>
      <c r="I362" s="9" t="str">
        <f t="shared" si="73"/>
        <v>-</v>
      </c>
      <c r="J362" s="9" t="str">
        <f t="shared" si="73"/>
        <v>-</v>
      </c>
      <c r="K362" s="9" t="str">
        <f t="shared" si="73"/>
        <v>-</v>
      </c>
      <c r="L362" s="9" t="str">
        <f t="shared" si="73"/>
        <v>-</v>
      </c>
      <c r="M362" s="9" t="str">
        <f t="shared" si="73"/>
        <v>-</v>
      </c>
      <c r="N362" s="9" t="str">
        <f t="shared" si="73"/>
        <v>-</v>
      </c>
      <c r="O362" s="9" t="str">
        <f t="shared" si="73"/>
        <v>-</v>
      </c>
      <c r="P362" s="9" t="str">
        <f t="shared" si="73"/>
        <v>-</v>
      </c>
      <c r="Q362" s="9" t="str">
        <f t="shared" si="73"/>
        <v>-</v>
      </c>
      <c r="R362" s="9" t="str">
        <f t="shared" si="73"/>
        <v>-</v>
      </c>
      <c r="S362" s="9" t="str">
        <f t="shared" si="73"/>
        <v>-</v>
      </c>
      <c r="T362" s="9" t="str">
        <f t="shared" si="76"/>
        <v>-</v>
      </c>
      <c r="U362" s="9" t="str">
        <f t="shared" si="76"/>
        <v>-</v>
      </c>
      <c r="V362" s="9" t="str">
        <f t="shared" si="76"/>
        <v>-</v>
      </c>
      <c r="W362" s="9" t="str">
        <f t="shared" si="75"/>
        <v>-</v>
      </c>
      <c r="X362" s="9" t="str">
        <f t="shared" si="75"/>
        <v>-</v>
      </c>
      <c r="Y362" s="9" t="str">
        <f t="shared" si="75"/>
        <v>-</v>
      </c>
      <c r="Z362" s="9" t="str">
        <f t="shared" si="75"/>
        <v>-</v>
      </c>
      <c r="AA362" s="9" t="str">
        <f t="shared" si="75"/>
        <v>-</v>
      </c>
      <c r="AB362" s="9" t="str">
        <f t="shared" si="75"/>
        <v>-</v>
      </c>
      <c r="AC362" s="9" t="str">
        <f t="shared" si="75"/>
        <v>-</v>
      </c>
      <c r="AD362" s="9" t="str">
        <f t="shared" si="75"/>
        <v>-</v>
      </c>
      <c r="AE362" s="9" t="str">
        <f t="shared" si="75"/>
        <v>-</v>
      </c>
      <c r="AF362" s="9" t="str">
        <f t="shared" si="75"/>
        <v>-</v>
      </c>
      <c r="AG362" s="9" t="str">
        <f t="shared" si="75"/>
        <v>-</v>
      </c>
      <c r="AH362" s="9" t="str">
        <f t="shared" si="75"/>
        <v>-</v>
      </c>
      <c r="AI362" s="9" t="str">
        <f t="shared" si="75"/>
        <v>-</v>
      </c>
      <c r="AJ362" s="9" t="str">
        <f t="shared" si="75"/>
        <v>-</v>
      </c>
      <c r="AK362" s="9" t="str">
        <f t="shared" si="75"/>
        <v>-</v>
      </c>
      <c r="AL362" s="9" t="str">
        <f t="shared" si="75"/>
        <v>-</v>
      </c>
      <c r="AM362" s="9" t="str">
        <f t="shared" si="75"/>
        <v>-</v>
      </c>
      <c r="AN362" s="9" t="str">
        <f t="shared" si="75"/>
        <v>-</v>
      </c>
      <c r="AO362" s="9" t="str">
        <f t="shared" si="76"/>
        <v>-</v>
      </c>
      <c r="AP362" s="9" t="str">
        <f t="shared" si="76"/>
        <v>-</v>
      </c>
      <c r="AQ362" s="9" t="str">
        <f t="shared" si="76"/>
        <v>-</v>
      </c>
      <c r="AR362" s="9" t="str">
        <f t="shared" si="76"/>
        <v>-</v>
      </c>
      <c r="AS362" s="9" t="str">
        <f t="shared" si="76"/>
        <v>-</v>
      </c>
      <c r="AT362" s="9" t="str">
        <f t="shared" si="76"/>
        <v>-</v>
      </c>
      <c r="AU362" s="9" t="str">
        <f t="shared" si="76"/>
        <v>-</v>
      </c>
      <c r="AV362" s="9" t="str">
        <f t="shared" si="76"/>
        <v>-</v>
      </c>
      <c r="AW362" s="9" t="str">
        <f t="shared" si="76"/>
        <v>-</v>
      </c>
      <c r="AX362" s="9" t="str">
        <f t="shared" si="76"/>
        <v>-</v>
      </c>
      <c r="AY362" s="9" t="str">
        <f t="shared" si="76"/>
        <v>-</v>
      </c>
      <c r="AZ362" s="9" t="str">
        <f t="shared" si="76"/>
        <v>-</v>
      </c>
      <c r="BA362" s="9" t="str">
        <f t="shared" si="76"/>
        <v>-</v>
      </c>
      <c r="BB362" s="9" t="str">
        <f t="shared" si="76"/>
        <v>-</v>
      </c>
      <c r="BC362" s="9" t="str">
        <f t="shared" si="76"/>
        <v>-</v>
      </c>
      <c r="BD362" s="9" t="str">
        <f t="shared" si="76"/>
        <v>-</v>
      </c>
      <c r="BE362" s="9" t="str">
        <f t="shared" si="76"/>
        <v>-</v>
      </c>
      <c r="BF362" s="9" t="str">
        <f t="shared" si="76"/>
        <v>-</v>
      </c>
      <c r="BG362" s="9" t="str">
        <f t="shared" si="76"/>
        <v>-</v>
      </c>
      <c r="BH362" s="37">
        <f t="shared" si="77"/>
        <v>0</v>
      </c>
      <c r="BI362" s="114" t="str">
        <f t="shared" si="78"/>
        <v>-</v>
      </c>
      <c r="BJ362" s="9" t="str">
        <f t="shared" si="79"/>
        <v>-</v>
      </c>
      <c r="BL362">
        <f t="shared" si="80"/>
        <v>67</v>
      </c>
      <c r="BM362" s="381" t="str">
        <f t="shared" si="81"/>
        <v>-</v>
      </c>
      <c r="BN362">
        <f t="shared" si="82"/>
        <v>0</v>
      </c>
      <c r="BO362">
        <f t="shared" si="83"/>
        <v>0</v>
      </c>
    </row>
    <row r="363" spans="1:67">
      <c r="A363" s="125">
        <f t="shared" si="84"/>
        <v>68</v>
      </c>
      <c r="B363" s="9" t="str">
        <f t="shared" si="73"/>
        <v>-</v>
      </c>
      <c r="C363" s="9" t="str">
        <f t="shared" si="73"/>
        <v>-</v>
      </c>
      <c r="D363" s="9" t="str">
        <f t="shared" si="73"/>
        <v>-</v>
      </c>
      <c r="E363" s="9" t="str">
        <f t="shared" si="73"/>
        <v>-</v>
      </c>
      <c r="F363" s="9" t="str">
        <f t="shared" si="73"/>
        <v>-</v>
      </c>
      <c r="G363" s="9" t="str">
        <f t="shared" si="73"/>
        <v>-</v>
      </c>
      <c r="H363" s="9" t="str">
        <f t="shared" si="73"/>
        <v>-</v>
      </c>
      <c r="I363" s="9" t="str">
        <f t="shared" si="73"/>
        <v>-</v>
      </c>
      <c r="J363" s="9" t="str">
        <f t="shared" si="73"/>
        <v>-</v>
      </c>
      <c r="K363" s="9" t="str">
        <f t="shared" si="73"/>
        <v>-</v>
      </c>
      <c r="L363" s="9">
        <f t="shared" si="73"/>
        <v>9</v>
      </c>
      <c r="M363" s="9" t="str">
        <f t="shared" si="73"/>
        <v>-</v>
      </c>
      <c r="N363" s="9" t="str">
        <f t="shared" si="73"/>
        <v>-</v>
      </c>
      <c r="O363" s="9">
        <f t="shared" si="73"/>
        <v>6</v>
      </c>
      <c r="P363" s="9" t="str">
        <f t="shared" si="73"/>
        <v>-</v>
      </c>
      <c r="Q363" s="9" t="str">
        <f t="shared" si="73"/>
        <v>-</v>
      </c>
      <c r="R363" s="9" t="str">
        <f t="shared" si="73"/>
        <v>-</v>
      </c>
      <c r="S363" s="9" t="str">
        <f t="shared" si="73"/>
        <v>-</v>
      </c>
      <c r="T363" s="9" t="str">
        <f t="shared" si="76"/>
        <v>-</v>
      </c>
      <c r="U363" s="9" t="str">
        <f t="shared" si="76"/>
        <v>-</v>
      </c>
      <c r="V363" s="9" t="str">
        <f t="shared" si="76"/>
        <v>-</v>
      </c>
      <c r="W363" s="9" t="str">
        <f t="shared" si="75"/>
        <v>-</v>
      </c>
      <c r="X363" s="9" t="str">
        <f t="shared" si="75"/>
        <v>-</v>
      </c>
      <c r="Y363" s="9" t="str">
        <f t="shared" si="75"/>
        <v>-</v>
      </c>
      <c r="Z363" s="9">
        <f t="shared" si="75"/>
        <v>11</v>
      </c>
      <c r="AA363" s="9" t="str">
        <f t="shared" si="75"/>
        <v>-</v>
      </c>
      <c r="AB363" s="9" t="str">
        <f t="shared" si="75"/>
        <v>-</v>
      </c>
      <c r="AC363" s="9" t="str">
        <f t="shared" si="75"/>
        <v>-</v>
      </c>
      <c r="AD363" s="9" t="str">
        <f t="shared" si="75"/>
        <v>-</v>
      </c>
      <c r="AE363" s="9" t="str">
        <f t="shared" si="75"/>
        <v>-</v>
      </c>
      <c r="AF363" s="9" t="str">
        <f t="shared" si="75"/>
        <v>-</v>
      </c>
      <c r="AG363" s="9">
        <f t="shared" si="75"/>
        <v>5</v>
      </c>
      <c r="AH363" s="9" t="str">
        <f t="shared" si="75"/>
        <v>-</v>
      </c>
      <c r="AI363" s="9" t="str">
        <f t="shared" si="75"/>
        <v>-</v>
      </c>
      <c r="AJ363" s="9" t="str">
        <f t="shared" si="75"/>
        <v>-</v>
      </c>
      <c r="AK363" s="9">
        <f t="shared" si="75"/>
        <v>5</v>
      </c>
      <c r="AL363" s="9">
        <f t="shared" si="75"/>
        <v>11</v>
      </c>
      <c r="AM363" s="9" t="str">
        <f t="shared" si="75"/>
        <v>-</v>
      </c>
      <c r="AN363" s="9" t="str">
        <f t="shared" si="75"/>
        <v>-</v>
      </c>
      <c r="AO363" s="9" t="str">
        <f t="shared" si="76"/>
        <v>-</v>
      </c>
      <c r="AP363" s="9" t="str">
        <f t="shared" si="76"/>
        <v>-</v>
      </c>
      <c r="AQ363" s="9" t="str">
        <f t="shared" si="76"/>
        <v>-</v>
      </c>
      <c r="AR363" s="9" t="str">
        <f t="shared" si="76"/>
        <v>-</v>
      </c>
      <c r="AS363" s="9" t="str">
        <f t="shared" si="76"/>
        <v>-</v>
      </c>
      <c r="AT363" s="9" t="str">
        <f t="shared" si="76"/>
        <v>-</v>
      </c>
      <c r="AU363" s="9" t="str">
        <f t="shared" si="76"/>
        <v>-</v>
      </c>
      <c r="AV363" s="9" t="str">
        <f t="shared" si="76"/>
        <v>-</v>
      </c>
      <c r="AW363" s="9" t="str">
        <f t="shared" si="76"/>
        <v>-</v>
      </c>
      <c r="AX363" s="9" t="str">
        <f t="shared" si="76"/>
        <v>-</v>
      </c>
      <c r="AY363" s="9" t="str">
        <f t="shared" si="76"/>
        <v>-</v>
      </c>
      <c r="AZ363" s="9" t="str">
        <f t="shared" si="76"/>
        <v>-</v>
      </c>
      <c r="BA363" s="9" t="str">
        <f t="shared" si="76"/>
        <v>-</v>
      </c>
      <c r="BB363" s="9" t="str">
        <f t="shared" si="76"/>
        <v>-</v>
      </c>
      <c r="BC363" s="9">
        <f t="shared" si="76"/>
        <v>8</v>
      </c>
      <c r="BD363" s="9" t="str">
        <f t="shared" si="76"/>
        <v>-</v>
      </c>
      <c r="BE363" s="9" t="str">
        <f t="shared" si="76"/>
        <v>-</v>
      </c>
      <c r="BF363" s="9" t="str">
        <f t="shared" si="76"/>
        <v>-</v>
      </c>
      <c r="BG363" s="9" t="str">
        <f t="shared" si="76"/>
        <v>-</v>
      </c>
      <c r="BH363" s="37">
        <f t="shared" si="77"/>
        <v>7</v>
      </c>
      <c r="BI363" s="114">
        <f t="shared" si="78"/>
        <v>7.8571428571428568</v>
      </c>
      <c r="BJ363" s="9">
        <f t="shared" si="79"/>
        <v>14</v>
      </c>
      <c r="BL363">
        <f t="shared" si="80"/>
        <v>68</v>
      </c>
      <c r="BM363" s="381">
        <f t="shared" si="81"/>
        <v>7.8571428571428568</v>
      </c>
      <c r="BN363">
        <f t="shared" si="82"/>
        <v>8</v>
      </c>
      <c r="BO363">
        <f t="shared" si="83"/>
        <v>7</v>
      </c>
    </row>
    <row r="364" spans="1:67">
      <c r="A364" s="125">
        <f t="shared" si="84"/>
        <v>69</v>
      </c>
      <c r="B364" s="9" t="str">
        <f t="shared" si="73"/>
        <v>-</v>
      </c>
      <c r="C364" s="9" t="str">
        <f t="shared" si="73"/>
        <v>-</v>
      </c>
      <c r="D364" s="9" t="str">
        <f t="shared" si="73"/>
        <v>-</v>
      </c>
      <c r="E364" s="9" t="str">
        <f t="shared" si="73"/>
        <v>-</v>
      </c>
      <c r="F364" s="9" t="str">
        <f t="shared" si="73"/>
        <v>-</v>
      </c>
      <c r="G364" s="9" t="str">
        <f t="shared" si="73"/>
        <v>-</v>
      </c>
      <c r="H364" s="9" t="str">
        <f t="shared" si="73"/>
        <v>-</v>
      </c>
      <c r="I364" s="9" t="str">
        <f t="shared" si="73"/>
        <v>-</v>
      </c>
      <c r="J364" s="9" t="str">
        <f t="shared" si="73"/>
        <v>-</v>
      </c>
      <c r="K364" s="9" t="str">
        <f t="shared" ref="B364:S378" si="85">IF(AND(K$98="ДА",K267="-"),K71,"-")</f>
        <v>-</v>
      </c>
      <c r="L364" s="9" t="str">
        <f t="shared" si="85"/>
        <v>-</v>
      </c>
      <c r="M364" s="9" t="str">
        <f t="shared" si="85"/>
        <v>-</v>
      </c>
      <c r="N364" s="9" t="str">
        <f t="shared" si="85"/>
        <v>-</v>
      </c>
      <c r="O364" s="9" t="str">
        <f t="shared" si="85"/>
        <v>-</v>
      </c>
      <c r="P364" s="9" t="str">
        <f t="shared" si="85"/>
        <v>-</v>
      </c>
      <c r="Q364" s="9" t="str">
        <f t="shared" si="85"/>
        <v>-</v>
      </c>
      <c r="R364" s="9" t="str">
        <f t="shared" si="85"/>
        <v>-</v>
      </c>
      <c r="S364" s="9" t="str">
        <f t="shared" si="85"/>
        <v>-</v>
      </c>
      <c r="T364" s="9" t="str">
        <f t="shared" si="76"/>
        <v>-</v>
      </c>
      <c r="U364" s="9" t="str">
        <f t="shared" si="76"/>
        <v>-</v>
      </c>
      <c r="V364" s="9" t="str">
        <f t="shared" si="76"/>
        <v>-</v>
      </c>
      <c r="W364" s="9" t="str">
        <f t="shared" si="75"/>
        <v>-</v>
      </c>
      <c r="X364" s="9" t="str">
        <f t="shared" si="75"/>
        <v>-</v>
      </c>
      <c r="Y364" s="9" t="str">
        <f t="shared" si="75"/>
        <v>-</v>
      </c>
      <c r="Z364" s="9" t="str">
        <f t="shared" si="75"/>
        <v>-</v>
      </c>
      <c r="AA364" s="9" t="str">
        <f t="shared" si="75"/>
        <v>-</v>
      </c>
      <c r="AB364" s="9" t="str">
        <f t="shared" si="75"/>
        <v>-</v>
      </c>
      <c r="AC364" s="9" t="str">
        <f t="shared" si="75"/>
        <v>-</v>
      </c>
      <c r="AD364" s="9" t="str">
        <f t="shared" si="75"/>
        <v>-</v>
      </c>
      <c r="AE364" s="9" t="str">
        <f t="shared" si="75"/>
        <v>-</v>
      </c>
      <c r="AF364" s="9" t="str">
        <f t="shared" si="75"/>
        <v>-</v>
      </c>
      <c r="AG364" s="9">
        <f t="shared" si="75"/>
        <v>9</v>
      </c>
      <c r="AH364" s="9" t="str">
        <f t="shared" si="75"/>
        <v>-</v>
      </c>
      <c r="AI364" s="9" t="str">
        <f t="shared" si="75"/>
        <v>-</v>
      </c>
      <c r="AJ364" s="9" t="str">
        <f t="shared" si="75"/>
        <v>-</v>
      </c>
      <c r="AK364" s="9">
        <f t="shared" si="75"/>
        <v>8</v>
      </c>
      <c r="AL364" s="9" t="str">
        <f t="shared" si="75"/>
        <v>-</v>
      </c>
      <c r="AM364" s="9" t="str">
        <f t="shared" si="75"/>
        <v>-</v>
      </c>
      <c r="AN364" s="9" t="str">
        <f t="shared" si="75"/>
        <v>-</v>
      </c>
      <c r="AO364" s="9" t="str">
        <f t="shared" si="76"/>
        <v>-</v>
      </c>
      <c r="AP364" s="9" t="str">
        <f t="shared" si="76"/>
        <v>-</v>
      </c>
      <c r="AQ364" s="9" t="str">
        <f t="shared" si="76"/>
        <v>-</v>
      </c>
      <c r="AR364" s="9" t="str">
        <f t="shared" si="76"/>
        <v>-</v>
      </c>
      <c r="AS364" s="9" t="str">
        <f t="shared" si="76"/>
        <v>-</v>
      </c>
      <c r="AT364" s="9" t="str">
        <f t="shared" si="76"/>
        <v>-</v>
      </c>
      <c r="AU364" s="9" t="str">
        <f t="shared" si="76"/>
        <v>-</v>
      </c>
      <c r="AV364" s="9" t="str">
        <f t="shared" si="76"/>
        <v>-</v>
      </c>
      <c r="AW364" s="9" t="str">
        <f t="shared" si="76"/>
        <v>-</v>
      </c>
      <c r="AX364" s="9" t="str">
        <f t="shared" si="76"/>
        <v>-</v>
      </c>
      <c r="AY364" s="9" t="str">
        <f t="shared" si="76"/>
        <v>-</v>
      </c>
      <c r="AZ364" s="9" t="str">
        <f t="shared" si="76"/>
        <v>-</v>
      </c>
      <c r="BA364" s="9" t="str">
        <f t="shared" si="76"/>
        <v>-</v>
      </c>
      <c r="BB364" s="9" t="str">
        <f t="shared" si="76"/>
        <v>-</v>
      </c>
      <c r="BC364" s="9" t="str">
        <f t="shared" si="76"/>
        <v>-</v>
      </c>
      <c r="BD364" s="9" t="str">
        <f t="shared" si="76"/>
        <v>-</v>
      </c>
      <c r="BE364" s="9" t="str">
        <f t="shared" si="76"/>
        <v>-</v>
      </c>
      <c r="BF364" s="9" t="str">
        <f t="shared" si="76"/>
        <v>-</v>
      </c>
      <c r="BG364" s="9" t="str">
        <f t="shared" si="76"/>
        <v>-</v>
      </c>
      <c r="BH364" s="37">
        <f t="shared" si="77"/>
        <v>2</v>
      </c>
      <c r="BI364" s="114">
        <f t="shared" si="78"/>
        <v>8.5</v>
      </c>
      <c r="BJ364" s="9">
        <f t="shared" si="79"/>
        <v>7</v>
      </c>
      <c r="BL364">
        <f t="shared" si="80"/>
        <v>69</v>
      </c>
      <c r="BM364" s="381">
        <f t="shared" si="81"/>
        <v>8.5</v>
      </c>
      <c r="BN364">
        <f t="shared" si="82"/>
        <v>2</v>
      </c>
      <c r="BO364">
        <f t="shared" si="83"/>
        <v>2</v>
      </c>
    </row>
    <row r="365" spans="1:67">
      <c r="A365" s="125">
        <f t="shared" si="84"/>
        <v>70</v>
      </c>
      <c r="B365" s="9" t="str">
        <f t="shared" si="85"/>
        <v>-</v>
      </c>
      <c r="C365" s="9" t="str">
        <f t="shared" si="85"/>
        <v>-</v>
      </c>
      <c r="D365" s="9" t="str">
        <f t="shared" si="85"/>
        <v>-</v>
      </c>
      <c r="E365" s="9" t="str">
        <f t="shared" si="85"/>
        <v>-</v>
      </c>
      <c r="F365" s="9" t="str">
        <f t="shared" si="85"/>
        <v>-</v>
      </c>
      <c r="G365" s="9" t="str">
        <f t="shared" si="85"/>
        <v>-</v>
      </c>
      <c r="H365" s="9" t="str">
        <f t="shared" si="85"/>
        <v>-</v>
      </c>
      <c r="I365" s="9" t="str">
        <f t="shared" si="85"/>
        <v>-</v>
      </c>
      <c r="J365" s="9" t="str">
        <f t="shared" si="85"/>
        <v>-</v>
      </c>
      <c r="K365" s="9" t="str">
        <f t="shared" si="85"/>
        <v>-</v>
      </c>
      <c r="L365" s="9" t="str">
        <f t="shared" si="85"/>
        <v>-</v>
      </c>
      <c r="M365" s="9" t="str">
        <f t="shared" si="85"/>
        <v>-</v>
      </c>
      <c r="N365" s="9" t="str">
        <f t="shared" si="85"/>
        <v>-</v>
      </c>
      <c r="O365" s="9" t="str">
        <f t="shared" si="85"/>
        <v>-</v>
      </c>
      <c r="P365" s="9" t="str">
        <f t="shared" si="85"/>
        <v>-</v>
      </c>
      <c r="Q365" s="9" t="str">
        <f t="shared" si="85"/>
        <v>-</v>
      </c>
      <c r="R365" s="9" t="str">
        <f t="shared" si="85"/>
        <v>-</v>
      </c>
      <c r="S365" s="9" t="str">
        <f t="shared" si="85"/>
        <v>-</v>
      </c>
      <c r="T365" s="9" t="str">
        <f t="shared" si="76"/>
        <v>-</v>
      </c>
      <c r="U365" s="9" t="str">
        <f t="shared" si="76"/>
        <v>-</v>
      </c>
      <c r="V365" s="9" t="str">
        <f t="shared" si="76"/>
        <v>-</v>
      </c>
      <c r="W365" s="9" t="str">
        <f t="shared" si="75"/>
        <v>-</v>
      </c>
      <c r="X365" s="9" t="str">
        <f t="shared" si="75"/>
        <v>-</v>
      </c>
      <c r="Y365" s="9" t="str">
        <f t="shared" si="75"/>
        <v>-</v>
      </c>
      <c r="Z365" s="9" t="str">
        <f t="shared" si="75"/>
        <v>-</v>
      </c>
      <c r="AA365" s="9" t="str">
        <f t="shared" si="75"/>
        <v>-</v>
      </c>
      <c r="AB365" s="9" t="str">
        <f t="shared" si="75"/>
        <v>-</v>
      </c>
      <c r="AC365" s="9" t="str">
        <f t="shared" si="75"/>
        <v>-</v>
      </c>
      <c r="AD365" s="9" t="str">
        <f t="shared" si="75"/>
        <v>-</v>
      </c>
      <c r="AE365" s="9" t="str">
        <f t="shared" si="75"/>
        <v>-</v>
      </c>
      <c r="AF365" s="9" t="str">
        <f t="shared" si="75"/>
        <v>-</v>
      </c>
      <c r="AG365" s="9" t="str">
        <f t="shared" si="75"/>
        <v>-</v>
      </c>
      <c r="AH365" s="9" t="str">
        <f t="shared" si="75"/>
        <v>-</v>
      </c>
      <c r="AI365" s="9" t="str">
        <f t="shared" si="75"/>
        <v>-</v>
      </c>
      <c r="AJ365" s="9" t="str">
        <f t="shared" si="75"/>
        <v>-</v>
      </c>
      <c r="AK365" s="9" t="str">
        <f t="shared" si="75"/>
        <v>-</v>
      </c>
      <c r="AL365" s="9" t="str">
        <f t="shared" si="75"/>
        <v>-</v>
      </c>
      <c r="AM365" s="9" t="str">
        <f t="shared" si="75"/>
        <v>-</v>
      </c>
      <c r="AN365" s="9" t="str">
        <f t="shared" si="75"/>
        <v>-</v>
      </c>
      <c r="AO365" s="9" t="str">
        <f t="shared" si="76"/>
        <v>-</v>
      </c>
      <c r="AP365" s="9" t="str">
        <f t="shared" si="76"/>
        <v>-</v>
      </c>
      <c r="AQ365" s="9" t="str">
        <f t="shared" si="76"/>
        <v>-</v>
      </c>
      <c r="AR365" s="9" t="str">
        <f t="shared" si="76"/>
        <v>-</v>
      </c>
      <c r="AS365" s="9" t="str">
        <f t="shared" si="76"/>
        <v>-</v>
      </c>
      <c r="AT365" s="9" t="str">
        <f t="shared" si="76"/>
        <v>-</v>
      </c>
      <c r="AU365" s="9" t="str">
        <f t="shared" si="76"/>
        <v>-</v>
      </c>
      <c r="AV365" s="9" t="str">
        <f t="shared" si="76"/>
        <v>-</v>
      </c>
      <c r="AW365" s="9" t="str">
        <f t="shared" si="76"/>
        <v>-</v>
      </c>
      <c r="AX365" s="9" t="str">
        <f t="shared" si="76"/>
        <v>-</v>
      </c>
      <c r="AY365" s="9" t="str">
        <f t="shared" si="76"/>
        <v>-</v>
      </c>
      <c r="AZ365" s="9" t="str">
        <f t="shared" si="76"/>
        <v>-</v>
      </c>
      <c r="BA365" s="9" t="str">
        <f t="shared" si="76"/>
        <v>-</v>
      </c>
      <c r="BB365" s="9" t="str">
        <f t="shared" si="76"/>
        <v>-</v>
      </c>
      <c r="BC365" s="9" t="str">
        <f t="shared" si="76"/>
        <v>-</v>
      </c>
      <c r="BD365" s="9" t="str">
        <f t="shared" si="76"/>
        <v>-</v>
      </c>
      <c r="BE365" s="9" t="str">
        <f t="shared" si="76"/>
        <v>-</v>
      </c>
      <c r="BF365" s="9" t="str">
        <f t="shared" si="76"/>
        <v>-</v>
      </c>
      <c r="BG365" s="9" t="str">
        <f t="shared" si="76"/>
        <v>-</v>
      </c>
      <c r="BH365" s="37">
        <f t="shared" si="77"/>
        <v>0</v>
      </c>
      <c r="BI365" s="114" t="str">
        <f t="shared" si="78"/>
        <v>-</v>
      </c>
      <c r="BJ365" s="9" t="str">
        <f t="shared" si="79"/>
        <v>-</v>
      </c>
      <c r="BL365">
        <f t="shared" si="80"/>
        <v>70</v>
      </c>
      <c r="BM365" s="381" t="str">
        <f t="shared" si="81"/>
        <v>-</v>
      </c>
      <c r="BN365">
        <f t="shared" si="82"/>
        <v>0</v>
      </c>
      <c r="BO365">
        <f t="shared" si="83"/>
        <v>0</v>
      </c>
    </row>
    <row r="366" spans="1:67">
      <c r="A366" s="125">
        <f t="shared" si="84"/>
        <v>71</v>
      </c>
      <c r="B366" s="9" t="str">
        <f t="shared" si="85"/>
        <v>-</v>
      </c>
      <c r="C366" s="9" t="str">
        <f t="shared" si="85"/>
        <v>-</v>
      </c>
      <c r="D366" s="9" t="str">
        <f t="shared" si="85"/>
        <v>-</v>
      </c>
      <c r="E366" s="9" t="str">
        <f t="shared" si="85"/>
        <v>-</v>
      </c>
      <c r="F366" s="9" t="str">
        <f t="shared" si="85"/>
        <v>-</v>
      </c>
      <c r="G366" s="9" t="str">
        <f t="shared" si="85"/>
        <v>-</v>
      </c>
      <c r="H366" s="9" t="str">
        <f t="shared" si="85"/>
        <v>-</v>
      </c>
      <c r="I366" s="9" t="str">
        <f t="shared" si="85"/>
        <v>-</v>
      </c>
      <c r="J366" s="9" t="str">
        <f t="shared" si="85"/>
        <v>-</v>
      </c>
      <c r="K366" s="9" t="str">
        <f t="shared" si="85"/>
        <v>-</v>
      </c>
      <c r="L366" s="9">
        <f t="shared" si="85"/>
        <v>9</v>
      </c>
      <c r="M366" s="9" t="str">
        <f t="shared" si="85"/>
        <v>-</v>
      </c>
      <c r="N366" s="9" t="str">
        <f t="shared" si="85"/>
        <v>-</v>
      </c>
      <c r="O366" s="9">
        <f t="shared" si="85"/>
        <v>9</v>
      </c>
      <c r="P366" s="9" t="str">
        <f t="shared" si="85"/>
        <v>-</v>
      </c>
      <c r="Q366" s="9" t="str">
        <f t="shared" si="85"/>
        <v>-</v>
      </c>
      <c r="R366" s="9" t="str">
        <f t="shared" si="85"/>
        <v>-</v>
      </c>
      <c r="S366" s="9" t="str">
        <f t="shared" si="85"/>
        <v>-</v>
      </c>
      <c r="T366" s="9" t="str">
        <f t="shared" si="76"/>
        <v>-</v>
      </c>
      <c r="U366" s="9" t="str">
        <f t="shared" si="76"/>
        <v>-</v>
      </c>
      <c r="V366" s="9" t="str">
        <f t="shared" si="76"/>
        <v>-</v>
      </c>
      <c r="W366" s="9" t="str">
        <f t="shared" si="75"/>
        <v>-</v>
      </c>
      <c r="X366" s="9" t="str">
        <f t="shared" si="75"/>
        <v>-</v>
      </c>
      <c r="Y366" s="9" t="str">
        <f t="shared" si="75"/>
        <v>-</v>
      </c>
      <c r="Z366" s="9">
        <f t="shared" si="75"/>
        <v>6</v>
      </c>
      <c r="AA366" s="9" t="str">
        <f t="shared" si="75"/>
        <v>-</v>
      </c>
      <c r="AB366" s="9" t="str">
        <f t="shared" si="75"/>
        <v>-</v>
      </c>
      <c r="AC366" s="9" t="str">
        <f t="shared" si="75"/>
        <v>-</v>
      </c>
      <c r="AD366" s="9" t="str">
        <f t="shared" si="75"/>
        <v>-</v>
      </c>
      <c r="AE366" s="9" t="str">
        <f t="shared" si="75"/>
        <v>-</v>
      </c>
      <c r="AF366" s="9" t="str">
        <f t="shared" si="75"/>
        <v>-</v>
      </c>
      <c r="AG366" s="9">
        <f t="shared" si="75"/>
        <v>9</v>
      </c>
      <c r="AH366" s="9" t="str">
        <f t="shared" si="75"/>
        <v>-</v>
      </c>
      <c r="AI366" s="9">
        <f t="shared" si="75"/>
        <v>10</v>
      </c>
      <c r="AJ366" s="9" t="str">
        <f t="shared" si="75"/>
        <v>-</v>
      </c>
      <c r="AK366" s="9">
        <f t="shared" si="75"/>
        <v>9</v>
      </c>
      <c r="AL366" s="9">
        <f t="shared" si="75"/>
        <v>6</v>
      </c>
      <c r="AM366" s="9" t="str">
        <f t="shared" si="75"/>
        <v>-</v>
      </c>
      <c r="AN366" s="9" t="str">
        <f t="shared" si="75"/>
        <v>-</v>
      </c>
      <c r="AO366" s="9" t="str">
        <f t="shared" si="76"/>
        <v>-</v>
      </c>
      <c r="AP366" s="9" t="str">
        <f t="shared" si="76"/>
        <v>-</v>
      </c>
      <c r="AQ366" s="9" t="str">
        <f t="shared" si="76"/>
        <v>-</v>
      </c>
      <c r="AR366" s="9" t="str">
        <f t="shared" si="76"/>
        <v>-</v>
      </c>
      <c r="AS366" s="9" t="str">
        <f t="shared" si="76"/>
        <v>-</v>
      </c>
      <c r="AT366" s="9" t="str">
        <f t="shared" si="76"/>
        <v>-</v>
      </c>
      <c r="AU366" s="9" t="str">
        <f t="shared" si="76"/>
        <v>-</v>
      </c>
      <c r="AV366" s="9" t="str">
        <f t="shared" si="76"/>
        <v>-</v>
      </c>
      <c r="AW366" s="9" t="str">
        <f t="shared" si="76"/>
        <v>-</v>
      </c>
      <c r="AX366" s="9" t="str">
        <f t="shared" si="76"/>
        <v>-</v>
      </c>
      <c r="AY366" s="9" t="str">
        <f t="shared" si="76"/>
        <v>-</v>
      </c>
      <c r="AZ366" s="9" t="str">
        <f t="shared" si="76"/>
        <v>-</v>
      </c>
      <c r="BA366" s="9" t="str">
        <f t="shared" si="76"/>
        <v>-</v>
      </c>
      <c r="BB366" s="9" t="str">
        <f t="shared" si="76"/>
        <v>-</v>
      </c>
      <c r="BC366" s="9" t="str">
        <f t="shared" si="76"/>
        <v>-</v>
      </c>
      <c r="BD366" s="9" t="str">
        <f t="shared" si="76"/>
        <v>-</v>
      </c>
      <c r="BE366" s="9" t="str">
        <f t="shared" si="76"/>
        <v>-</v>
      </c>
      <c r="BF366" s="9" t="str">
        <f t="shared" si="76"/>
        <v>-</v>
      </c>
      <c r="BG366" s="9" t="str">
        <f t="shared" si="76"/>
        <v>-</v>
      </c>
      <c r="BH366" s="37">
        <f t="shared" si="77"/>
        <v>7</v>
      </c>
      <c r="BI366" s="114">
        <f t="shared" si="78"/>
        <v>8.2857142857142865</v>
      </c>
      <c r="BJ366" s="9">
        <f t="shared" si="79"/>
        <v>11</v>
      </c>
      <c r="BL366">
        <f t="shared" si="80"/>
        <v>71</v>
      </c>
      <c r="BM366" s="381">
        <f t="shared" si="81"/>
        <v>8.2857142857142865</v>
      </c>
      <c r="BN366">
        <f t="shared" si="82"/>
        <v>7</v>
      </c>
      <c r="BO366">
        <f t="shared" si="83"/>
        <v>7</v>
      </c>
    </row>
    <row r="367" spans="1:67">
      <c r="A367" s="125">
        <f t="shared" si="84"/>
        <v>72</v>
      </c>
      <c r="B367" s="9" t="str">
        <f t="shared" si="85"/>
        <v>-</v>
      </c>
      <c r="C367" s="9" t="str">
        <f t="shared" si="85"/>
        <v>-</v>
      </c>
      <c r="D367" s="9" t="str">
        <f t="shared" si="85"/>
        <v>-</v>
      </c>
      <c r="E367" s="9" t="str">
        <f t="shared" si="85"/>
        <v>-</v>
      </c>
      <c r="F367" s="9" t="str">
        <f t="shared" si="85"/>
        <v>-</v>
      </c>
      <c r="G367" s="9" t="str">
        <f t="shared" si="85"/>
        <v>-</v>
      </c>
      <c r="H367" s="9" t="str">
        <f t="shared" si="85"/>
        <v>-</v>
      </c>
      <c r="I367" s="9" t="str">
        <f t="shared" si="85"/>
        <v>-</v>
      </c>
      <c r="J367" s="9" t="str">
        <f t="shared" si="85"/>
        <v>-</v>
      </c>
      <c r="K367" s="9" t="str">
        <f t="shared" si="85"/>
        <v>-</v>
      </c>
      <c r="L367" s="9" t="str">
        <f t="shared" si="85"/>
        <v>-</v>
      </c>
      <c r="M367" s="9" t="str">
        <f t="shared" si="85"/>
        <v>-</v>
      </c>
      <c r="N367" s="9" t="str">
        <f t="shared" si="85"/>
        <v>-</v>
      </c>
      <c r="O367" s="9" t="str">
        <f t="shared" si="85"/>
        <v>-</v>
      </c>
      <c r="P367" s="9" t="str">
        <f t="shared" si="85"/>
        <v>-</v>
      </c>
      <c r="Q367" s="9" t="str">
        <f t="shared" si="85"/>
        <v>-</v>
      </c>
      <c r="R367" s="9" t="str">
        <f t="shared" si="85"/>
        <v>-</v>
      </c>
      <c r="S367" s="9" t="str">
        <f t="shared" si="85"/>
        <v>-</v>
      </c>
      <c r="T367" s="9" t="str">
        <f t="shared" si="76"/>
        <v>-</v>
      </c>
      <c r="U367" s="9" t="str">
        <f t="shared" si="76"/>
        <v>-</v>
      </c>
      <c r="V367" s="9" t="str">
        <f t="shared" si="76"/>
        <v>-</v>
      </c>
      <c r="W367" s="9" t="str">
        <f t="shared" si="75"/>
        <v>-</v>
      </c>
      <c r="X367" s="9" t="str">
        <f t="shared" si="75"/>
        <v>-</v>
      </c>
      <c r="Y367" s="9" t="str">
        <f t="shared" si="75"/>
        <v>-</v>
      </c>
      <c r="Z367" s="9" t="str">
        <f t="shared" si="75"/>
        <v>-</v>
      </c>
      <c r="AA367" s="9" t="str">
        <f t="shared" si="75"/>
        <v>-</v>
      </c>
      <c r="AB367" s="9" t="str">
        <f t="shared" si="75"/>
        <v>-</v>
      </c>
      <c r="AC367" s="9" t="str">
        <f t="shared" si="75"/>
        <v>-</v>
      </c>
      <c r="AD367" s="9" t="str">
        <f t="shared" si="75"/>
        <v>-</v>
      </c>
      <c r="AE367" s="9" t="str">
        <f t="shared" si="75"/>
        <v>-</v>
      </c>
      <c r="AF367" s="9" t="str">
        <f t="shared" si="75"/>
        <v>-</v>
      </c>
      <c r="AG367" s="9" t="str">
        <f t="shared" si="75"/>
        <v>-</v>
      </c>
      <c r="AH367" s="9" t="str">
        <f t="shared" si="75"/>
        <v>-</v>
      </c>
      <c r="AI367" s="9" t="str">
        <f t="shared" si="75"/>
        <v>-</v>
      </c>
      <c r="AJ367" s="9" t="str">
        <f t="shared" si="75"/>
        <v>-</v>
      </c>
      <c r="AK367" s="9" t="str">
        <f t="shared" si="75"/>
        <v>-</v>
      </c>
      <c r="AL367" s="9" t="str">
        <f t="shared" si="75"/>
        <v>-</v>
      </c>
      <c r="AM367" s="9" t="str">
        <f t="shared" si="75"/>
        <v>-</v>
      </c>
      <c r="AN367" s="9" t="str">
        <f t="shared" si="75"/>
        <v>-</v>
      </c>
      <c r="AO367" s="9" t="str">
        <f t="shared" si="76"/>
        <v>-</v>
      </c>
      <c r="AP367" s="9" t="str">
        <f t="shared" si="76"/>
        <v>-</v>
      </c>
      <c r="AQ367" s="9" t="str">
        <f t="shared" si="76"/>
        <v>-</v>
      </c>
      <c r="AR367" s="9" t="str">
        <f t="shared" si="76"/>
        <v>-</v>
      </c>
      <c r="AS367" s="9" t="str">
        <f t="shared" si="76"/>
        <v>-</v>
      </c>
      <c r="AT367" s="9" t="str">
        <f t="shared" si="76"/>
        <v>-</v>
      </c>
      <c r="AU367" s="9" t="str">
        <f t="shared" si="76"/>
        <v>-</v>
      </c>
      <c r="AV367" s="9" t="str">
        <f t="shared" si="76"/>
        <v>-</v>
      </c>
      <c r="AW367" s="9" t="str">
        <f t="shared" si="76"/>
        <v>-</v>
      </c>
      <c r="AX367" s="9" t="str">
        <f t="shared" si="76"/>
        <v>-</v>
      </c>
      <c r="AY367" s="9" t="str">
        <f t="shared" si="76"/>
        <v>-</v>
      </c>
      <c r="AZ367" s="9" t="str">
        <f t="shared" si="76"/>
        <v>-</v>
      </c>
      <c r="BA367" s="9" t="str">
        <f t="shared" si="76"/>
        <v>-</v>
      </c>
      <c r="BB367" s="9" t="str">
        <f t="shared" si="76"/>
        <v>-</v>
      </c>
      <c r="BC367" s="9" t="str">
        <f t="shared" si="76"/>
        <v>-</v>
      </c>
      <c r="BD367" s="9" t="str">
        <f t="shared" si="76"/>
        <v>-</v>
      </c>
      <c r="BE367" s="9" t="str">
        <f t="shared" si="76"/>
        <v>-</v>
      </c>
      <c r="BF367" s="9" t="str">
        <f t="shared" ref="T367:BG379" si="86">IF(AND(BF$98="ДА",BF270="-"),BF74,"-")</f>
        <v>-</v>
      </c>
      <c r="BG367" s="9" t="str">
        <f t="shared" si="86"/>
        <v>-</v>
      </c>
      <c r="BH367" s="37">
        <f t="shared" si="77"/>
        <v>0</v>
      </c>
      <c r="BI367" s="114" t="str">
        <f t="shared" si="78"/>
        <v>-</v>
      </c>
      <c r="BJ367" s="9" t="str">
        <f t="shared" si="79"/>
        <v>-</v>
      </c>
      <c r="BL367">
        <f t="shared" si="80"/>
        <v>72</v>
      </c>
      <c r="BM367" s="381" t="str">
        <f t="shared" si="81"/>
        <v>-</v>
      </c>
      <c r="BN367">
        <f t="shared" si="82"/>
        <v>0</v>
      </c>
      <c r="BO367">
        <f t="shared" si="83"/>
        <v>0</v>
      </c>
    </row>
    <row r="368" spans="1:67">
      <c r="A368" s="125">
        <f t="shared" si="84"/>
        <v>73</v>
      </c>
      <c r="B368" s="9" t="str">
        <f t="shared" si="85"/>
        <v>-</v>
      </c>
      <c r="C368" s="9" t="str">
        <f t="shared" si="85"/>
        <v>-</v>
      </c>
      <c r="D368" s="9" t="str">
        <f t="shared" si="85"/>
        <v>-</v>
      </c>
      <c r="E368" s="9" t="str">
        <f t="shared" si="85"/>
        <v>-</v>
      </c>
      <c r="F368" s="9" t="str">
        <f t="shared" si="85"/>
        <v>-</v>
      </c>
      <c r="G368" s="9" t="str">
        <f t="shared" si="85"/>
        <v>-</v>
      </c>
      <c r="H368" s="9" t="str">
        <f t="shared" si="85"/>
        <v>-</v>
      </c>
      <c r="I368" s="9" t="str">
        <f t="shared" si="85"/>
        <v>-</v>
      </c>
      <c r="J368" s="9" t="str">
        <f t="shared" si="85"/>
        <v>-</v>
      </c>
      <c r="K368" s="9" t="str">
        <f t="shared" si="85"/>
        <v>-</v>
      </c>
      <c r="L368" s="9" t="str">
        <f t="shared" si="85"/>
        <v>-</v>
      </c>
      <c r="M368" s="9" t="str">
        <f t="shared" si="85"/>
        <v>-</v>
      </c>
      <c r="N368" s="9" t="str">
        <f t="shared" si="85"/>
        <v>-</v>
      </c>
      <c r="O368" s="9" t="str">
        <f t="shared" si="85"/>
        <v>-</v>
      </c>
      <c r="P368" s="9" t="str">
        <f t="shared" si="85"/>
        <v>-</v>
      </c>
      <c r="Q368" s="9" t="str">
        <f t="shared" si="85"/>
        <v>-</v>
      </c>
      <c r="R368" s="9" t="str">
        <f t="shared" si="85"/>
        <v>-</v>
      </c>
      <c r="S368" s="9" t="str">
        <f t="shared" si="85"/>
        <v>-</v>
      </c>
      <c r="T368" s="9" t="str">
        <f t="shared" si="86"/>
        <v>-</v>
      </c>
      <c r="U368" s="9" t="str">
        <f t="shared" si="86"/>
        <v>-</v>
      </c>
      <c r="V368" s="9" t="str">
        <f t="shared" si="86"/>
        <v>-</v>
      </c>
      <c r="W368" s="9" t="str">
        <f t="shared" si="75"/>
        <v>-</v>
      </c>
      <c r="X368" s="9" t="str">
        <f t="shared" si="75"/>
        <v>-</v>
      </c>
      <c r="Y368" s="9" t="str">
        <f t="shared" si="75"/>
        <v>-</v>
      </c>
      <c r="Z368" s="9" t="str">
        <f t="shared" si="75"/>
        <v>-</v>
      </c>
      <c r="AA368" s="9" t="str">
        <f t="shared" si="75"/>
        <v>-</v>
      </c>
      <c r="AB368" s="9" t="str">
        <f t="shared" si="75"/>
        <v>-</v>
      </c>
      <c r="AC368" s="9" t="str">
        <f t="shared" si="75"/>
        <v>-</v>
      </c>
      <c r="AD368" s="9" t="str">
        <f t="shared" si="75"/>
        <v>-</v>
      </c>
      <c r="AE368" s="9" t="str">
        <f t="shared" si="75"/>
        <v>-</v>
      </c>
      <c r="AF368" s="9" t="str">
        <f t="shared" si="75"/>
        <v>-</v>
      </c>
      <c r="AG368" s="9" t="str">
        <f t="shared" si="75"/>
        <v>-</v>
      </c>
      <c r="AH368" s="9" t="str">
        <f t="shared" si="75"/>
        <v>-</v>
      </c>
      <c r="AI368" s="9" t="str">
        <f t="shared" si="75"/>
        <v>-</v>
      </c>
      <c r="AJ368" s="9" t="str">
        <f t="shared" si="75"/>
        <v>-</v>
      </c>
      <c r="AK368" s="9" t="str">
        <f t="shared" si="75"/>
        <v>-</v>
      </c>
      <c r="AL368" s="9" t="str">
        <f t="shared" si="75"/>
        <v>-</v>
      </c>
      <c r="AM368" s="9" t="str">
        <f t="shared" si="75"/>
        <v>-</v>
      </c>
      <c r="AN368" s="9" t="str">
        <f t="shared" si="75"/>
        <v>-</v>
      </c>
      <c r="AO368" s="9" t="str">
        <f t="shared" si="86"/>
        <v>-</v>
      </c>
      <c r="AP368" s="9" t="str">
        <f t="shared" si="86"/>
        <v>-</v>
      </c>
      <c r="AQ368" s="9" t="str">
        <f t="shared" si="86"/>
        <v>-</v>
      </c>
      <c r="AR368" s="9" t="str">
        <f t="shared" si="86"/>
        <v>-</v>
      </c>
      <c r="AS368" s="9" t="str">
        <f t="shared" si="86"/>
        <v>-</v>
      </c>
      <c r="AT368" s="9" t="str">
        <f t="shared" si="86"/>
        <v>-</v>
      </c>
      <c r="AU368" s="9" t="str">
        <f t="shared" si="86"/>
        <v>-</v>
      </c>
      <c r="AV368" s="9" t="str">
        <f t="shared" si="86"/>
        <v>-</v>
      </c>
      <c r="AW368" s="9" t="str">
        <f t="shared" si="86"/>
        <v>-</v>
      </c>
      <c r="AX368" s="9" t="str">
        <f t="shared" si="86"/>
        <v>-</v>
      </c>
      <c r="AY368" s="9" t="str">
        <f t="shared" si="86"/>
        <v>-</v>
      </c>
      <c r="AZ368" s="9" t="str">
        <f t="shared" si="86"/>
        <v>-</v>
      </c>
      <c r="BA368" s="9" t="str">
        <f t="shared" si="86"/>
        <v>-</v>
      </c>
      <c r="BB368" s="9" t="str">
        <f t="shared" si="86"/>
        <v>-</v>
      </c>
      <c r="BC368" s="9" t="str">
        <f t="shared" si="86"/>
        <v>-</v>
      </c>
      <c r="BD368" s="9" t="str">
        <f t="shared" si="86"/>
        <v>-</v>
      </c>
      <c r="BE368" s="9" t="str">
        <f t="shared" si="86"/>
        <v>-</v>
      </c>
      <c r="BF368" s="9" t="str">
        <f t="shared" si="86"/>
        <v>-</v>
      </c>
      <c r="BG368" s="9" t="str">
        <f t="shared" si="86"/>
        <v>-</v>
      </c>
      <c r="BH368" s="37">
        <f t="shared" si="77"/>
        <v>0</v>
      </c>
      <c r="BI368" s="114" t="str">
        <f t="shared" si="78"/>
        <v>-</v>
      </c>
      <c r="BJ368" s="9" t="str">
        <f t="shared" si="79"/>
        <v>-</v>
      </c>
      <c r="BL368">
        <f t="shared" si="80"/>
        <v>73</v>
      </c>
      <c r="BM368" s="381" t="str">
        <f t="shared" si="81"/>
        <v>-</v>
      </c>
      <c r="BN368">
        <f t="shared" si="82"/>
        <v>0</v>
      </c>
      <c r="BO368">
        <f t="shared" si="83"/>
        <v>0</v>
      </c>
    </row>
    <row r="369" spans="1:67">
      <c r="A369" s="125">
        <f t="shared" si="84"/>
        <v>74</v>
      </c>
      <c r="B369" s="9" t="str">
        <f t="shared" si="85"/>
        <v>-</v>
      </c>
      <c r="C369" s="9" t="str">
        <f t="shared" si="85"/>
        <v>-</v>
      </c>
      <c r="D369" s="9" t="str">
        <f t="shared" si="85"/>
        <v>-</v>
      </c>
      <c r="E369" s="9" t="str">
        <f t="shared" si="85"/>
        <v>-</v>
      </c>
      <c r="F369" s="9" t="str">
        <f t="shared" si="85"/>
        <v>-</v>
      </c>
      <c r="G369" s="9" t="str">
        <f t="shared" si="85"/>
        <v>-</v>
      </c>
      <c r="H369" s="9" t="str">
        <f t="shared" si="85"/>
        <v>-</v>
      </c>
      <c r="I369" s="9" t="str">
        <f t="shared" si="85"/>
        <v>-</v>
      </c>
      <c r="J369" s="9" t="str">
        <f t="shared" si="85"/>
        <v>-</v>
      </c>
      <c r="K369" s="9" t="str">
        <f t="shared" si="85"/>
        <v>-</v>
      </c>
      <c r="L369" s="9" t="str">
        <f t="shared" si="85"/>
        <v>-</v>
      </c>
      <c r="M369" s="9" t="str">
        <f t="shared" si="85"/>
        <v>-</v>
      </c>
      <c r="N369" s="9" t="str">
        <f t="shared" si="85"/>
        <v>-</v>
      </c>
      <c r="O369" s="9" t="str">
        <f t="shared" si="85"/>
        <v>-</v>
      </c>
      <c r="P369" s="9" t="str">
        <f t="shared" si="85"/>
        <v>-</v>
      </c>
      <c r="Q369" s="9" t="str">
        <f t="shared" si="85"/>
        <v>-</v>
      </c>
      <c r="R369" s="9" t="str">
        <f t="shared" si="85"/>
        <v>-</v>
      </c>
      <c r="S369" s="9" t="str">
        <f t="shared" si="85"/>
        <v>-</v>
      </c>
      <c r="T369" s="9" t="str">
        <f t="shared" si="86"/>
        <v>-</v>
      </c>
      <c r="U369" s="9" t="str">
        <f t="shared" si="86"/>
        <v>-</v>
      </c>
      <c r="V369" s="9" t="str">
        <f t="shared" si="86"/>
        <v>-</v>
      </c>
      <c r="W369" s="9" t="str">
        <f t="shared" si="75"/>
        <v>-</v>
      </c>
      <c r="X369" s="9" t="str">
        <f t="shared" si="75"/>
        <v>-</v>
      </c>
      <c r="Y369" s="9" t="str">
        <f t="shared" si="75"/>
        <v>-</v>
      </c>
      <c r="Z369" s="9" t="str">
        <f t="shared" si="75"/>
        <v>-</v>
      </c>
      <c r="AA369" s="9" t="str">
        <f t="shared" si="75"/>
        <v>-</v>
      </c>
      <c r="AB369" s="9" t="str">
        <f t="shared" si="75"/>
        <v>-</v>
      </c>
      <c r="AC369" s="9" t="str">
        <f t="shared" si="75"/>
        <v>-</v>
      </c>
      <c r="AD369" s="9" t="str">
        <f t="shared" si="75"/>
        <v>-</v>
      </c>
      <c r="AE369" s="9" t="str">
        <f t="shared" si="75"/>
        <v>-</v>
      </c>
      <c r="AF369" s="9" t="str">
        <f t="shared" si="75"/>
        <v>-</v>
      </c>
      <c r="AG369" s="9" t="str">
        <f t="shared" si="75"/>
        <v>-</v>
      </c>
      <c r="AH369" s="9" t="str">
        <f t="shared" si="75"/>
        <v>-</v>
      </c>
      <c r="AI369" s="9" t="str">
        <f t="shared" si="75"/>
        <v>-</v>
      </c>
      <c r="AJ369" s="9" t="str">
        <f t="shared" si="75"/>
        <v>-</v>
      </c>
      <c r="AK369" s="9" t="str">
        <f t="shared" si="75"/>
        <v>-</v>
      </c>
      <c r="AL369" s="9" t="str">
        <f t="shared" si="75"/>
        <v>-</v>
      </c>
      <c r="AM369" s="9" t="str">
        <f t="shared" si="75"/>
        <v>-</v>
      </c>
      <c r="AN369" s="9" t="str">
        <f t="shared" si="75"/>
        <v>-</v>
      </c>
      <c r="AO369" s="9" t="str">
        <f t="shared" si="86"/>
        <v>-</v>
      </c>
      <c r="AP369" s="9" t="str">
        <f t="shared" si="86"/>
        <v>-</v>
      </c>
      <c r="AQ369" s="9" t="str">
        <f t="shared" si="86"/>
        <v>-</v>
      </c>
      <c r="AR369" s="9" t="str">
        <f t="shared" si="86"/>
        <v>-</v>
      </c>
      <c r="AS369" s="9" t="str">
        <f t="shared" si="86"/>
        <v>-</v>
      </c>
      <c r="AT369" s="9" t="str">
        <f t="shared" si="86"/>
        <v>-</v>
      </c>
      <c r="AU369" s="9" t="str">
        <f t="shared" si="86"/>
        <v>-</v>
      </c>
      <c r="AV369" s="9" t="str">
        <f t="shared" si="86"/>
        <v>-</v>
      </c>
      <c r="AW369" s="9" t="str">
        <f t="shared" si="86"/>
        <v>-</v>
      </c>
      <c r="AX369" s="9" t="str">
        <f t="shared" si="86"/>
        <v>-</v>
      </c>
      <c r="AY369" s="9" t="str">
        <f t="shared" si="86"/>
        <v>-</v>
      </c>
      <c r="AZ369" s="9" t="str">
        <f t="shared" si="86"/>
        <v>-</v>
      </c>
      <c r="BA369" s="9" t="str">
        <f t="shared" si="86"/>
        <v>-</v>
      </c>
      <c r="BB369" s="9" t="str">
        <f t="shared" si="86"/>
        <v>-</v>
      </c>
      <c r="BC369" s="9" t="str">
        <f t="shared" si="86"/>
        <v>-</v>
      </c>
      <c r="BD369" s="9" t="str">
        <f t="shared" si="86"/>
        <v>-</v>
      </c>
      <c r="BE369" s="9" t="str">
        <f t="shared" si="86"/>
        <v>-</v>
      </c>
      <c r="BF369" s="9" t="str">
        <f t="shared" si="86"/>
        <v>-</v>
      </c>
      <c r="BG369" s="9" t="str">
        <f t="shared" si="86"/>
        <v>-</v>
      </c>
      <c r="BH369" s="37">
        <f t="shared" si="77"/>
        <v>0</v>
      </c>
      <c r="BI369" s="114" t="str">
        <f t="shared" si="78"/>
        <v>-</v>
      </c>
      <c r="BJ369" s="9" t="str">
        <f t="shared" si="79"/>
        <v>-</v>
      </c>
      <c r="BL369">
        <f t="shared" si="80"/>
        <v>74</v>
      </c>
      <c r="BM369" s="381" t="str">
        <f t="shared" si="81"/>
        <v>-</v>
      </c>
      <c r="BN369">
        <f t="shared" si="82"/>
        <v>0</v>
      </c>
      <c r="BO369">
        <f t="shared" si="83"/>
        <v>0</v>
      </c>
    </row>
    <row r="370" spans="1:67">
      <c r="A370" s="125">
        <f t="shared" si="84"/>
        <v>75</v>
      </c>
      <c r="B370" s="9" t="str">
        <f t="shared" si="85"/>
        <v>-</v>
      </c>
      <c r="C370" s="9" t="str">
        <f t="shared" si="85"/>
        <v>-</v>
      </c>
      <c r="D370" s="9" t="str">
        <f t="shared" si="85"/>
        <v>-</v>
      </c>
      <c r="E370" s="9" t="str">
        <f t="shared" si="85"/>
        <v>-</v>
      </c>
      <c r="F370" s="9" t="str">
        <f t="shared" si="85"/>
        <v>-</v>
      </c>
      <c r="G370" s="9" t="str">
        <f t="shared" si="85"/>
        <v>-</v>
      </c>
      <c r="H370" s="9" t="str">
        <f t="shared" si="85"/>
        <v>-</v>
      </c>
      <c r="I370" s="9" t="str">
        <f t="shared" si="85"/>
        <v>-</v>
      </c>
      <c r="J370" s="9" t="str">
        <f t="shared" si="85"/>
        <v>-</v>
      </c>
      <c r="K370" s="9" t="str">
        <f t="shared" si="85"/>
        <v>-</v>
      </c>
      <c r="L370" s="9" t="str">
        <f t="shared" si="85"/>
        <v>-</v>
      </c>
      <c r="M370" s="9" t="str">
        <f t="shared" si="85"/>
        <v>-</v>
      </c>
      <c r="N370" s="9" t="str">
        <f t="shared" si="85"/>
        <v>-</v>
      </c>
      <c r="O370" s="9" t="str">
        <f t="shared" si="85"/>
        <v>-</v>
      </c>
      <c r="P370" s="9" t="str">
        <f t="shared" si="85"/>
        <v>-</v>
      </c>
      <c r="Q370" s="9" t="str">
        <f t="shared" si="85"/>
        <v>-</v>
      </c>
      <c r="R370" s="9" t="str">
        <f t="shared" si="85"/>
        <v>-</v>
      </c>
      <c r="S370" s="9" t="str">
        <f t="shared" si="85"/>
        <v>-</v>
      </c>
      <c r="T370" s="9" t="str">
        <f t="shared" si="86"/>
        <v>-</v>
      </c>
      <c r="U370" s="9" t="str">
        <f t="shared" si="86"/>
        <v>-</v>
      </c>
      <c r="V370" s="9" t="str">
        <f t="shared" si="86"/>
        <v>-</v>
      </c>
      <c r="W370" s="9" t="str">
        <f t="shared" si="75"/>
        <v>-</v>
      </c>
      <c r="X370" s="9" t="str">
        <f t="shared" si="75"/>
        <v>-</v>
      </c>
      <c r="Y370" s="9" t="str">
        <f t="shared" si="75"/>
        <v>-</v>
      </c>
      <c r="Z370" s="9" t="str">
        <f t="shared" ref="Z370:AN370" si="87">IF(AND(Z$98="ДА",Z273="-"),Z77,"-")</f>
        <v>-</v>
      </c>
      <c r="AA370" s="9" t="str">
        <f t="shared" si="87"/>
        <v>-</v>
      </c>
      <c r="AB370" s="9" t="str">
        <f t="shared" si="87"/>
        <v>-</v>
      </c>
      <c r="AC370" s="9" t="str">
        <f t="shared" si="87"/>
        <v>-</v>
      </c>
      <c r="AD370" s="9" t="str">
        <f t="shared" si="87"/>
        <v>-</v>
      </c>
      <c r="AE370" s="9" t="str">
        <f t="shared" si="87"/>
        <v>-</v>
      </c>
      <c r="AF370" s="9" t="str">
        <f t="shared" si="87"/>
        <v>-</v>
      </c>
      <c r="AG370" s="9" t="str">
        <f t="shared" si="87"/>
        <v>-</v>
      </c>
      <c r="AH370" s="9" t="str">
        <f t="shared" si="87"/>
        <v>-</v>
      </c>
      <c r="AI370" s="9" t="str">
        <f t="shared" si="87"/>
        <v>-</v>
      </c>
      <c r="AJ370" s="9" t="str">
        <f t="shared" si="87"/>
        <v>-</v>
      </c>
      <c r="AK370" s="9" t="str">
        <f t="shared" si="87"/>
        <v>-</v>
      </c>
      <c r="AL370" s="9" t="str">
        <f t="shared" si="87"/>
        <v>-</v>
      </c>
      <c r="AM370" s="9" t="str">
        <f t="shared" si="87"/>
        <v>-</v>
      </c>
      <c r="AN370" s="9" t="str">
        <f t="shared" si="87"/>
        <v>-</v>
      </c>
      <c r="AO370" s="9" t="str">
        <f t="shared" si="86"/>
        <v>-</v>
      </c>
      <c r="AP370" s="9" t="str">
        <f t="shared" si="86"/>
        <v>-</v>
      </c>
      <c r="AQ370" s="9" t="str">
        <f t="shared" si="86"/>
        <v>-</v>
      </c>
      <c r="AR370" s="9" t="str">
        <f t="shared" si="86"/>
        <v>-</v>
      </c>
      <c r="AS370" s="9" t="str">
        <f t="shared" si="86"/>
        <v>-</v>
      </c>
      <c r="AT370" s="9" t="str">
        <f t="shared" si="86"/>
        <v>-</v>
      </c>
      <c r="AU370" s="9" t="str">
        <f t="shared" si="86"/>
        <v>-</v>
      </c>
      <c r="AV370" s="9" t="str">
        <f t="shared" si="86"/>
        <v>-</v>
      </c>
      <c r="AW370" s="9" t="str">
        <f t="shared" si="86"/>
        <v>-</v>
      </c>
      <c r="AX370" s="9" t="str">
        <f t="shared" si="86"/>
        <v>-</v>
      </c>
      <c r="AY370" s="9" t="str">
        <f t="shared" si="86"/>
        <v>-</v>
      </c>
      <c r="AZ370" s="9" t="str">
        <f t="shared" si="86"/>
        <v>-</v>
      </c>
      <c r="BA370" s="9" t="str">
        <f t="shared" si="86"/>
        <v>-</v>
      </c>
      <c r="BB370" s="9" t="str">
        <f t="shared" si="86"/>
        <v>-</v>
      </c>
      <c r="BC370" s="9" t="str">
        <f t="shared" si="86"/>
        <v>-</v>
      </c>
      <c r="BD370" s="9" t="str">
        <f t="shared" si="86"/>
        <v>-</v>
      </c>
      <c r="BE370" s="9" t="str">
        <f t="shared" si="86"/>
        <v>-</v>
      </c>
      <c r="BF370" s="9" t="str">
        <f t="shared" si="86"/>
        <v>-</v>
      </c>
      <c r="BG370" s="9" t="str">
        <f t="shared" si="86"/>
        <v>-</v>
      </c>
      <c r="BH370" s="37">
        <f t="shared" si="77"/>
        <v>0</v>
      </c>
      <c r="BI370" s="114" t="str">
        <f t="shared" si="78"/>
        <v>-</v>
      </c>
      <c r="BJ370" s="9" t="str">
        <f t="shared" si="79"/>
        <v>-</v>
      </c>
      <c r="BL370">
        <f t="shared" si="80"/>
        <v>75</v>
      </c>
      <c r="BM370" s="381" t="str">
        <f t="shared" si="81"/>
        <v>-</v>
      </c>
      <c r="BN370">
        <f t="shared" si="82"/>
        <v>0</v>
      </c>
      <c r="BO370">
        <f t="shared" si="83"/>
        <v>0</v>
      </c>
    </row>
    <row r="371" spans="1:67">
      <c r="A371" s="125">
        <f t="shared" si="84"/>
        <v>76</v>
      </c>
      <c r="B371" s="9" t="str">
        <f t="shared" si="85"/>
        <v>-</v>
      </c>
      <c r="C371" s="9" t="str">
        <f t="shared" si="85"/>
        <v>-</v>
      </c>
      <c r="D371" s="9" t="str">
        <f t="shared" si="85"/>
        <v>-</v>
      </c>
      <c r="E371" s="9" t="str">
        <f t="shared" si="85"/>
        <v>-</v>
      </c>
      <c r="F371" s="9" t="str">
        <f t="shared" si="85"/>
        <v>-</v>
      </c>
      <c r="G371" s="9" t="str">
        <f t="shared" si="85"/>
        <v>-</v>
      </c>
      <c r="H371" s="9" t="str">
        <f t="shared" si="85"/>
        <v>-</v>
      </c>
      <c r="I371" s="9" t="str">
        <f t="shared" si="85"/>
        <v>-</v>
      </c>
      <c r="J371" s="9" t="str">
        <f t="shared" si="85"/>
        <v>-</v>
      </c>
      <c r="K371" s="9" t="str">
        <f t="shared" si="85"/>
        <v>-</v>
      </c>
      <c r="L371" s="9" t="str">
        <f t="shared" si="85"/>
        <v>-</v>
      </c>
      <c r="M371" s="9" t="str">
        <f t="shared" si="85"/>
        <v>-</v>
      </c>
      <c r="N371" s="9" t="str">
        <f t="shared" si="85"/>
        <v>-</v>
      </c>
      <c r="O371" s="9" t="str">
        <f t="shared" si="85"/>
        <v>-</v>
      </c>
      <c r="P371" s="9" t="str">
        <f t="shared" si="85"/>
        <v>-</v>
      </c>
      <c r="Q371" s="9" t="str">
        <f t="shared" si="85"/>
        <v>-</v>
      </c>
      <c r="R371" s="9" t="str">
        <f t="shared" si="85"/>
        <v>-</v>
      </c>
      <c r="S371" s="9" t="str">
        <f t="shared" si="85"/>
        <v>-</v>
      </c>
      <c r="T371" s="9" t="str">
        <f t="shared" si="86"/>
        <v>-</v>
      </c>
      <c r="U371" s="9" t="str">
        <f t="shared" si="86"/>
        <v>-</v>
      </c>
      <c r="V371" s="9" t="str">
        <f t="shared" si="86"/>
        <v>-</v>
      </c>
      <c r="W371" s="9" t="str">
        <f t="shared" ref="W371:AN385" si="88">IF(AND(W$98="ДА",W274="-"),W78,"-")</f>
        <v>-</v>
      </c>
      <c r="X371" s="9" t="str">
        <f t="shared" si="88"/>
        <v>-</v>
      </c>
      <c r="Y371" s="9" t="str">
        <f t="shared" si="88"/>
        <v>-</v>
      </c>
      <c r="Z371" s="9" t="str">
        <f t="shared" si="88"/>
        <v>-</v>
      </c>
      <c r="AA371" s="9" t="str">
        <f t="shared" si="88"/>
        <v>-</v>
      </c>
      <c r="AB371" s="9" t="str">
        <f t="shared" si="88"/>
        <v>-</v>
      </c>
      <c r="AC371" s="9" t="str">
        <f t="shared" si="88"/>
        <v>-</v>
      </c>
      <c r="AD371" s="9" t="str">
        <f t="shared" si="88"/>
        <v>-</v>
      </c>
      <c r="AE371" s="9" t="str">
        <f t="shared" si="88"/>
        <v>-</v>
      </c>
      <c r="AF371" s="9" t="str">
        <f t="shared" si="88"/>
        <v>-</v>
      </c>
      <c r="AG371" s="9" t="str">
        <f t="shared" si="88"/>
        <v>-</v>
      </c>
      <c r="AH371" s="9" t="str">
        <f t="shared" si="88"/>
        <v>-</v>
      </c>
      <c r="AI371" s="9" t="str">
        <f t="shared" si="88"/>
        <v>-</v>
      </c>
      <c r="AJ371" s="9" t="str">
        <f t="shared" si="88"/>
        <v>-</v>
      </c>
      <c r="AK371" s="9" t="str">
        <f t="shared" si="88"/>
        <v>-</v>
      </c>
      <c r="AL371" s="9" t="str">
        <f t="shared" si="88"/>
        <v>-</v>
      </c>
      <c r="AM371" s="9" t="str">
        <f t="shared" si="88"/>
        <v>-</v>
      </c>
      <c r="AN371" s="9" t="str">
        <f t="shared" si="88"/>
        <v>-</v>
      </c>
      <c r="AO371" s="9" t="str">
        <f t="shared" si="86"/>
        <v>-</v>
      </c>
      <c r="AP371" s="9" t="str">
        <f t="shared" si="86"/>
        <v>-</v>
      </c>
      <c r="AQ371" s="9" t="str">
        <f t="shared" si="86"/>
        <v>-</v>
      </c>
      <c r="AR371" s="9" t="str">
        <f t="shared" si="86"/>
        <v>-</v>
      </c>
      <c r="AS371" s="9" t="str">
        <f t="shared" si="86"/>
        <v>-</v>
      </c>
      <c r="AT371" s="9" t="str">
        <f t="shared" si="86"/>
        <v>-</v>
      </c>
      <c r="AU371" s="9" t="str">
        <f t="shared" si="86"/>
        <v>-</v>
      </c>
      <c r="AV371" s="9" t="str">
        <f t="shared" si="86"/>
        <v>-</v>
      </c>
      <c r="AW371" s="9" t="str">
        <f t="shared" si="86"/>
        <v>-</v>
      </c>
      <c r="AX371" s="9" t="str">
        <f t="shared" si="86"/>
        <v>-</v>
      </c>
      <c r="AY371" s="9" t="str">
        <f t="shared" si="86"/>
        <v>-</v>
      </c>
      <c r="AZ371" s="9" t="str">
        <f t="shared" si="86"/>
        <v>-</v>
      </c>
      <c r="BA371" s="9" t="str">
        <f t="shared" si="86"/>
        <v>-</v>
      </c>
      <c r="BB371" s="9" t="str">
        <f t="shared" si="86"/>
        <v>-</v>
      </c>
      <c r="BC371" s="9" t="str">
        <f t="shared" si="86"/>
        <v>-</v>
      </c>
      <c r="BD371" s="9" t="str">
        <f t="shared" si="86"/>
        <v>-</v>
      </c>
      <c r="BE371" s="9" t="str">
        <f t="shared" si="86"/>
        <v>-</v>
      </c>
      <c r="BF371" s="9" t="str">
        <f t="shared" si="86"/>
        <v>-</v>
      </c>
      <c r="BG371" s="9" t="str">
        <f t="shared" si="86"/>
        <v>-</v>
      </c>
      <c r="BH371" s="37">
        <f t="shared" si="77"/>
        <v>0</v>
      </c>
      <c r="BI371" s="114" t="str">
        <f t="shared" si="78"/>
        <v>-</v>
      </c>
      <c r="BJ371" s="9" t="str">
        <f t="shared" si="79"/>
        <v>-</v>
      </c>
      <c r="BL371">
        <f t="shared" si="80"/>
        <v>76</v>
      </c>
      <c r="BM371" s="381" t="str">
        <f t="shared" si="81"/>
        <v>-</v>
      </c>
      <c r="BN371">
        <f t="shared" si="82"/>
        <v>0</v>
      </c>
      <c r="BO371">
        <f t="shared" si="83"/>
        <v>0</v>
      </c>
    </row>
    <row r="372" spans="1:67">
      <c r="A372" s="125">
        <f t="shared" si="84"/>
        <v>77</v>
      </c>
      <c r="B372" s="9" t="str">
        <f t="shared" si="85"/>
        <v>-</v>
      </c>
      <c r="C372" s="9" t="str">
        <f t="shared" si="85"/>
        <v>-</v>
      </c>
      <c r="D372" s="9" t="str">
        <f t="shared" si="85"/>
        <v>-</v>
      </c>
      <c r="E372" s="9" t="str">
        <f t="shared" si="85"/>
        <v>-</v>
      </c>
      <c r="F372" s="9" t="str">
        <f t="shared" si="85"/>
        <v>-</v>
      </c>
      <c r="G372" s="9" t="str">
        <f t="shared" si="85"/>
        <v>-</v>
      </c>
      <c r="H372" s="9" t="str">
        <f t="shared" si="85"/>
        <v>-</v>
      </c>
      <c r="I372" s="9" t="str">
        <f t="shared" si="85"/>
        <v>-</v>
      </c>
      <c r="J372" s="9" t="str">
        <f t="shared" si="85"/>
        <v>-</v>
      </c>
      <c r="K372" s="9" t="str">
        <f t="shared" si="85"/>
        <v>-</v>
      </c>
      <c r="L372" s="9">
        <f t="shared" si="85"/>
        <v>9</v>
      </c>
      <c r="M372" s="9" t="str">
        <f t="shared" si="85"/>
        <v>-</v>
      </c>
      <c r="N372" s="9" t="str">
        <f t="shared" si="85"/>
        <v>-</v>
      </c>
      <c r="O372" s="9">
        <f t="shared" si="85"/>
        <v>9</v>
      </c>
      <c r="P372" s="9" t="str">
        <f t="shared" si="85"/>
        <v>-</v>
      </c>
      <c r="Q372" s="9" t="str">
        <f t="shared" si="85"/>
        <v>-</v>
      </c>
      <c r="R372" s="9" t="str">
        <f t="shared" si="85"/>
        <v>-</v>
      </c>
      <c r="S372" s="9" t="str">
        <f t="shared" si="85"/>
        <v>-</v>
      </c>
      <c r="T372" s="9" t="str">
        <f t="shared" si="86"/>
        <v>-</v>
      </c>
      <c r="U372" s="9">
        <f t="shared" si="86"/>
        <v>5</v>
      </c>
      <c r="V372" s="9">
        <f t="shared" si="86"/>
        <v>5</v>
      </c>
      <c r="W372" s="9" t="str">
        <f t="shared" si="88"/>
        <v>-</v>
      </c>
      <c r="X372" s="9" t="str">
        <f t="shared" si="88"/>
        <v>-</v>
      </c>
      <c r="Y372" s="9" t="str">
        <f t="shared" si="88"/>
        <v>-</v>
      </c>
      <c r="Z372" s="9" t="str">
        <f t="shared" si="88"/>
        <v>-</v>
      </c>
      <c r="AA372" s="9" t="str">
        <f t="shared" si="88"/>
        <v>-</v>
      </c>
      <c r="AB372" s="9" t="str">
        <f t="shared" si="88"/>
        <v>-</v>
      </c>
      <c r="AC372" s="9" t="str">
        <f t="shared" si="88"/>
        <v>-</v>
      </c>
      <c r="AD372" s="9" t="str">
        <f t="shared" si="88"/>
        <v>-</v>
      </c>
      <c r="AE372" s="9" t="str">
        <f t="shared" si="88"/>
        <v>-</v>
      </c>
      <c r="AF372" s="9" t="str">
        <f t="shared" si="88"/>
        <v>-</v>
      </c>
      <c r="AG372" s="9" t="str">
        <f t="shared" si="88"/>
        <v>-</v>
      </c>
      <c r="AH372" s="9" t="str">
        <f t="shared" si="88"/>
        <v>-</v>
      </c>
      <c r="AI372" s="9" t="str">
        <f t="shared" si="88"/>
        <v>-</v>
      </c>
      <c r="AJ372" s="9" t="str">
        <f t="shared" si="88"/>
        <v>-</v>
      </c>
      <c r="AK372" s="9">
        <f t="shared" si="88"/>
        <v>2</v>
      </c>
      <c r="AL372" s="9">
        <f t="shared" si="88"/>
        <v>1</v>
      </c>
      <c r="AM372" s="9" t="str">
        <f t="shared" si="88"/>
        <v>-</v>
      </c>
      <c r="AN372" s="9" t="str">
        <f t="shared" si="88"/>
        <v>-</v>
      </c>
      <c r="AO372" s="9" t="str">
        <f t="shared" si="86"/>
        <v>-</v>
      </c>
      <c r="AP372" s="9" t="str">
        <f t="shared" si="86"/>
        <v>-</v>
      </c>
      <c r="AQ372" s="9" t="str">
        <f t="shared" si="86"/>
        <v>-</v>
      </c>
      <c r="AR372" s="9" t="str">
        <f t="shared" si="86"/>
        <v>-</v>
      </c>
      <c r="AS372" s="9" t="str">
        <f t="shared" si="86"/>
        <v>-</v>
      </c>
      <c r="AT372" s="9" t="str">
        <f t="shared" si="86"/>
        <v>-</v>
      </c>
      <c r="AU372" s="9" t="str">
        <f t="shared" si="86"/>
        <v>-</v>
      </c>
      <c r="AV372" s="9" t="str">
        <f t="shared" si="86"/>
        <v>-</v>
      </c>
      <c r="AW372" s="9" t="str">
        <f t="shared" si="86"/>
        <v>-</v>
      </c>
      <c r="AX372" s="9" t="str">
        <f t="shared" si="86"/>
        <v>-</v>
      </c>
      <c r="AY372" s="9" t="str">
        <f t="shared" si="86"/>
        <v>-</v>
      </c>
      <c r="AZ372" s="9" t="str">
        <f t="shared" si="86"/>
        <v>-</v>
      </c>
      <c r="BA372" s="9" t="str">
        <f t="shared" si="86"/>
        <v>-</v>
      </c>
      <c r="BB372" s="9" t="str">
        <f t="shared" si="86"/>
        <v>-</v>
      </c>
      <c r="BC372" s="9" t="str">
        <f t="shared" si="86"/>
        <v>-</v>
      </c>
      <c r="BD372" s="9" t="str">
        <f t="shared" si="86"/>
        <v>-</v>
      </c>
      <c r="BE372" s="9" t="str">
        <f t="shared" si="86"/>
        <v>-</v>
      </c>
      <c r="BF372" s="9" t="str">
        <f t="shared" si="86"/>
        <v>-</v>
      </c>
      <c r="BG372" s="9" t="str">
        <f t="shared" si="86"/>
        <v>-</v>
      </c>
      <c r="BH372" s="37">
        <f t="shared" si="77"/>
        <v>6</v>
      </c>
      <c r="BI372" s="114">
        <f t="shared" si="78"/>
        <v>5.166666666666667</v>
      </c>
      <c r="BJ372" s="9">
        <f t="shared" si="79"/>
        <v>50</v>
      </c>
      <c r="BL372">
        <f t="shared" si="80"/>
        <v>77</v>
      </c>
      <c r="BM372" s="381">
        <f t="shared" si="81"/>
        <v>5.166666666666667</v>
      </c>
      <c r="BN372">
        <f t="shared" si="82"/>
        <v>6</v>
      </c>
      <c r="BO372">
        <f t="shared" si="83"/>
        <v>6</v>
      </c>
    </row>
    <row r="373" spans="1:67">
      <c r="A373" s="125">
        <f t="shared" si="84"/>
        <v>78</v>
      </c>
      <c r="B373" s="9" t="str">
        <f t="shared" si="85"/>
        <v>-</v>
      </c>
      <c r="C373" s="9" t="str">
        <f t="shared" si="85"/>
        <v>-</v>
      </c>
      <c r="D373" s="9" t="str">
        <f t="shared" si="85"/>
        <v>-</v>
      </c>
      <c r="E373" s="9" t="str">
        <f t="shared" si="85"/>
        <v>-</v>
      </c>
      <c r="F373" s="9" t="str">
        <f t="shared" si="85"/>
        <v>-</v>
      </c>
      <c r="G373" s="9" t="str">
        <f t="shared" si="85"/>
        <v>-</v>
      </c>
      <c r="H373" s="9" t="str">
        <f t="shared" si="85"/>
        <v>-</v>
      </c>
      <c r="I373" s="9" t="str">
        <f t="shared" si="85"/>
        <v>-</v>
      </c>
      <c r="J373" s="9" t="str">
        <f t="shared" si="85"/>
        <v>-</v>
      </c>
      <c r="K373" s="9" t="str">
        <f t="shared" si="85"/>
        <v>-</v>
      </c>
      <c r="L373" s="9" t="str">
        <f t="shared" si="85"/>
        <v>-</v>
      </c>
      <c r="M373" s="9" t="str">
        <f t="shared" si="85"/>
        <v>-</v>
      </c>
      <c r="N373" s="9" t="str">
        <f t="shared" si="85"/>
        <v>-</v>
      </c>
      <c r="O373" s="9" t="str">
        <f t="shared" si="85"/>
        <v>-</v>
      </c>
      <c r="P373" s="9" t="str">
        <f t="shared" si="85"/>
        <v>-</v>
      </c>
      <c r="Q373" s="9" t="str">
        <f t="shared" si="85"/>
        <v>-</v>
      </c>
      <c r="R373" s="9" t="str">
        <f t="shared" si="85"/>
        <v>-</v>
      </c>
      <c r="S373" s="9" t="str">
        <f t="shared" si="85"/>
        <v>-</v>
      </c>
      <c r="T373" s="9" t="str">
        <f t="shared" si="86"/>
        <v>-</v>
      </c>
      <c r="U373" s="9" t="str">
        <f t="shared" si="86"/>
        <v>-</v>
      </c>
      <c r="V373" s="9" t="str">
        <f t="shared" si="86"/>
        <v>-</v>
      </c>
      <c r="W373" s="9" t="str">
        <f t="shared" si="88"/>
        <v>-</v>
      </c>
      <c r="X373" s="9" t="str">
        <f t="shared" si="88"/>
        <v>-</v>
      </c>
      <c r="Y373" s="9" t="str">
        <f t="shared" si="88"/>
        <v>-</v>
      </c>
      <c r="Z373" s="9" t="str">
        <f t="shared" si="88"/>
        <v>-</v>
      </c>
      <c r="AA373" s="9" t="str">
        <f t="shared" si="88"/>
        <v>-</v>
      </c>
      <c r="AB373" s="9" t="str">
        <f t="shared" si="88"/>
        <v>-</v>
      </c>
      <c r="AC373" s="9" t="str">
        <f t="shared" si="88"/>
        <v>-</v>
      </c>
      <c r="AD373" s="9" t="str">
        <f t="shared" si="88"/>
        <v>-</v>
      </c>
      <c r="AE373" s="9" t="str">
        <f t="shared" si="88"/>
        <v>-</v>
      </c>
      <c r="AF373" s="9" t="str">
        <f t="shared" si="88"/>
        <v>-</v>
      </c>
      <c r="AG373" s="9" t="str">
        <f t="shared" si="88"/>
        <v>-</v>
      </c>
      <c r="AH373" s="9" t="str">
        <f t="shared" si="88"/>
        <v>-</v>
      </c>
      <c r="AI373" s="9" t="str">
        <f t="shared" si="88"/>
        <v>-</v>
      </c>
      <c r="AJ373" s="9" t="str">
        <f t="shared" si="88"/>
        <v>-</v>
      </c>
      <c r="AK373" s="9" t="str">
        <f t="shared" si="88"/>
        <v>-</v>
      </c>
      <c r="AL373" s="9" t="str">
        <f t="shared" si="88"/>
        <v>-</v>
      </c>
      <c r="AM373" s="9" t="str">
        <f t="shared" si="88"/>
        <v>-</v>
      </c>
      <c r="AN373" s="9" t="str">
        <f t="shared" si="88"/>
        <v>-</v>
      </c>
      <c r="AO373" s="9" t="str">
        <f t="shared" si="86"/>
        <v>-</v>
      </c>
      <c r="AP373" s="9" t="str">
        <f t="shared" si="86"/>
        <v>-</v>
      </c>
      <c r="AQ373" s="9" t="str">
        <f t="shared" si="86"/>
        <v>-</v>
      </c>
      <c r="AR373" s="9" t="str">
        <f t="shared" si="86"/>
        <v>-</v>
      </c>
      <c r="AS373" s="9" t="str">
        <f t="shared" si="86"/>
        <v>-</v>
      </c>
      <c r="AT373" s="9" t="str">
        <f t="shared" si="86"/>
        <v>-</v>
      </c>
      <c r="AU373" s="9" t="str">
        <f t="shared" si="86"/>
        <v>-</v>
      </c>
      <c r="AV373" s="9" t="str">
        <f t="shared" si="86"/>
        <v>-</v>
      </c>
      <c r="AW373" s="9" t="str">
        <f t="shared" si="86"/>
        <v>-</v>
      </c>
      <c r="AX373" s="9" t="str">
        <f t="shared" si="86"/>
        <v>-</v>
      </c>
      <c r="AY373" s="9" t="str">
        <f t="shared" si="86"/>
        <v>-</v>
      </c>
      <c r="AZ373" s="9" t="str">
        <f t="shared" si="86"/>
        <v>-</v>
      </c>
      <c r="BA373" s="9" t="str">
        <f t="shared" si="86"/>
        <v>-</v>
      </c>
      <c r="BB373" s="9" t="str">
        <f t="shared" si="86"/>
        <v>-</v>
      </c>
      <c r="BC373" s="9" t="str">
        <f t="shared" si="86"/>
        <v>-</v>
      </c>
      <c r="BD373" s="9" t="str">
        <f t="shared" si="86"/>
        <v>-</v>
      </c>
      <c r="BE373" s="9" t="str">
        <f t="shared" si="86"/>
        <v>-</v>
      </c>
      <c r="BF373" s="9" t="str">
        <f t="shared" si="86"/>
        <v>-</v>
      </c>
      <c r="BG373" s="9" t="str">
        <f t="shared" si="86"/>
        <v>-</v>
      </c>
      <c r="BH373" s="37">
        <f t="shared" si="77"/>
        <v>0</v>
      </c>
      <c r="BI373" s="114" t="str">
        <f t="shared" si="78"/>
        <v>-</v>
      </c>
      <c r="BJ373" s="9" t="str">
        <f t="shared" si="79"/>
        <v>-</v>
      </c>
      <c r="BL373">
        <f t="shared" si="80"/>
        <v>78</v>
      </c>
      <c r="BM373" s="381" t="str">
        <f t="shared" si="81"/>
        <v>-</v>
      </c>
      <c r="BN373">
        <f t="shared" si="82"/>
        <v>0</v>
      </c>
      <c r="BO373">
        <f t="shared" si="83"/>
        <v>0</v>
      </c>
    </row>
    <row r="374" spans="1:67">
      <c r="A374" s="125">
        <f t="shared" si="84"/>
        <v>79</v>
      </c>
      <c r="B374" s="9" t="str">
        <f t="shared" si="85"/>
        <v>-</v>
      </c>
      <c r="C374" s="9" t="str">
        <f t="shared" si="85"/>
        <v>-</v>
      </c>
      <c r="D374" s="9" t="str">
        <f t="shared" si="85"/>
        <v>-</v>
      </c>
      <c r="E374" s="9" t="str">
        <f t="shared" si="85"/>
        <v>-</v>
      </c>
      <c r="F374" s="9" t="str">
        <f t="shared" si="85"/>
        <v>-</v>
      </c>
      <c r="G374" s="9" t="str">
        <f t="shared" si="85"/>
        <v>-</v>
      </c>
      <c r="H374" s="9" t="str">
        <f t="shared" si="85"/>
        <v>-</v>
      </c>
      <c r="I374" s="9" t="str">
        <f t="shared" si="85"/>
        <v>-</v>
      </c>
      <c r="J374" s="9" t="str">
        <f t="shared" si="85"/>
        <v>-</v>
      </c>
      <c r="K374" s="9" t="str">
        <f t="shared" si="85"/>
        <v>-</v>
      </c>
      <c r="L374" s="9" t="str">
        <f t="shared" si="85"/>
        <v>-</v>
      </c>
      <c r="M374" s="9" t="str">
        <f t="shared" si="85"/>
        <v>-</v>
      </c>
      <c r="N374" s="9" t="str">
        <f t="shared" si="85"/>
        <v>-</v>
      </c>
      <c r="O374" s="9" t="str">
        <f t="shared" si="85"/>
        <v>-</v>
      </c>
      <c r="P374" s="9" t="str">
        <f t="shared" si="85"/>
        <v>-</v>
      </c>
      <c r="Q374" s="9" t="str">
        <f t="shared" si="85"/>
        <v>-</v>
      </c>
      <c r="R374" s="9" t="str">
        <f t="shared" si="85"/>
        <v>-</v>
      </c>
      <c r="S374" s="9" t="str">
        <f t="shared" si="85"/>
        <v>-</v>
      </c>
      <c r="T374" s="9" t="str">
        <f t="shared" si="86"/>
        <v>-</v>
      </c>
      <c r="U374" s="9" t="str">
        <f t="shared" si="86"/>
        <v>-</v>
      </c>
      <c r="V374" s="9" t="str">
        <f t="shared" si="86"/>
        <v>-</v>
      </c>
      <c r="W374" s="9" t="str">
        <f t="shared" si="88"/>
        <v>-</v>
      </c>
      <c r="X374" s="9" t="str">
        <f t="shared" si="88"/>
        <v>-</v>
      </c>
      <c r="Y374" s="9" t="str">
        <f t="shared" si="88"/>
        <v>-</v>
      </c>
      <c r="Z374" s="9" t="str">
        <f t="shared" si="88"/>
        <v>-</v>
      </c>
      <c r="AA374" s="9" t="str">
        <f t="shared" si="88"/>
        <v>-</v>
      </c>
      <c r="AB374" s="9" t="str">
        <f t="shared" si="88"/>
        <v>-</v>
      </c>
      <c r="AC374" s="9" t="str">
        <f t="shared" si="88"/>
        <v>-</v>
      </c>
      <c r="AD374" s="9" t="str">
        <f t="shared" si="88"/>
        <v>-</v>
      </c>
      <c r="AE374" s="9" t="str">
        <f t="shared" si="88"/>
        <v>-</v>
      </c>
      <c r="AF374" s="9" t="str">
        <f t="shared" si="88"/>
        <v>-</v>
      </c>
      <c r="AG374" s="9" t="str">
        <f t="shared" si="88"/>
        <v>-</v>
      </c>
      <c r="AH374" s="9" t="str">
        <f t="shared" si="88"/>
        <v>-</v>
      </c>
      <c r="AI374" s="9" t="str">
        <f t="shared" si="88"/>
        <v>-</v>
      </c>
      <c r="AJ374" s="9" t="str">
        <f t="shared" si="88"/>
        <v>-</v>
      </c>
      <c r="AK374" s="9" t="str">
        <f t="shared" si="88"/>
        <v>-</v>
      </c>
      <c r="AL374" s="9" t="str">
        <f t="shared" si="88"/>
        <v>-</v>
      </c>
      <c r="AM374" s="9" t="str">
        <f t="shared" si="88"/>
        <v>-</v>
      </c>
      <c r="AN374" s="9" t="str">
        <f t="shared" si="88"/>
        <v>-</v>
      </c>
      <c r="AO374" s="9" t="str">
        <f t="shared" si="86"/>
        <v>-</v>
      </c>
      <c r="AP374" s="9" t="str">
        <f t="shared" si="86"/>
        <v>-</v>
      </c>
      <c r="AQ374" s="9" t="str">
        <f t="shared" si="86"/>
        <v>-</v>
      </c>
      <c r="AR374" s="9" t="str">
        <f t="shared" si="86"/>
        <v>-</v>
      </c>
      <c r="AS374" s="9" t="str">
        <f t="shared" si="86"/>
        <v>-</v>
      </c>
      <c r="AT374" s="9" t="str">
        <f t="shared" si="86"/>
        <v>-</v>
      </c>
      <c r="AU374" s="9" t="str">
        <f t="shared" si="86"/>
        <v>-</v>
      </c>
      <c r="AV374" s="9" t="str">
        <f t="shared" si="86"/>
        <v>-</v>
      </c>
      <c r="AW374" s="9" t="str">
        <f t="shared" si="86"/>
        <v>-</v>
      </c>
      <c r="AX374" s="9" t="str">
        <f t="shared" si="86"/>
        <v>-</v>
      </c>
      <c r="AY374" s="9" t="str">
        <f t="shared" si="86"/>
        <v>-</v>
      </c>
      <c r="AZ374" s="9" t="str">
        <f t="shared" si="86"/>
        <v>-</v>
      </c>
      <c r="BA374" s="9" t="str">
        <f t="shared" si="86"/>
        <v>-</v>
      </c>
      <c r="BB374" s="9" t="str">
        <f t="shared" si="86"/>
        <v>-</v>
      </c>
      <c r="BC374" s="9" t="str">
        <f t="shared" si="86"/>
        <v>-</v>
      </c>
      <c r="BD374" s="9" t="str">
        <f t="shared" si="86"/>
        <v>-</v>
      </c>
      <c r="BE374" s="9" t="str">
        <f t="shared" si="86"/>
        <v>-</v>
      </c>
      <c r="BF374" s="9" t="str">
        <f t="shared" si="86"/>
        <v>-</v>
      </c>
      <c r="BG374" s="9" t="str">
        <f t="shared" si="86"/>
        <v>-</v>
      </c>
      <c r="BH374" s="37">
        <f t="shared" si="77"/>
        <v>0</v>
      </c>
      <c r="BI374" s="114" t="str">
        <f t="shared" si="78"/>
        <v>-</v>
      </c>
      <c r="BJ374" s="9" t="str">
        <f t="shared" si="79"/>
        <v>-</v>
      </c>
      <c r="BL374">
        <f t="shared" si="80"/>
        <v>79</v>
      </c>
      <c r="BM374" s="381" t="str">
        <f t="shared" si="81"/>
        <v>-</v>
      </c>
      <c r="BN374">
        <f t="shared" si="82"/>
        <v>0</v>
      </c>
      <c r="BO374">
        <f t="shared" si="83"/>
        <v>0</v>
      </c>
    </row>
    <row r="375" spans="1:67">
      <c r="A375" s="125">
        <f t="shared" si="84"/>
        <v>80</v>
      </c>
      <c r="B375" s="9" t="str">
        <f t="shared" si="85"/>
        <v>-</v>
      </c>
      <c r="C375" s="9" t="str">
        <f t="shared" si="85"/>
        <v>-</v>
      </c>
      <c r="D375" s="9" t="str">
        <f t="shared" si="85"/>
        <v>-</v>
      </c>
      <c r="E375" s="9" t="str">
        <f t="shared" si="85"/>
        <v>-</v>
      </c>
      <c r="F375" s="9" t="str">
        <f t="shared" si="85"/>
        <v>-</v>
      </c>
      <c r="G375" s="9" t="str">
        <f t="shared" si="85"/>
        <v>-</v>
      </c>
      <c r="H375" s="9" t="str">
        <f t="shared" si="85"/>
        <v>-</v>
      </c>
      <c r="I375" s="9" t="str">
        <f t="shared" si="85"/>
        <v>-</v>
      </c>
      <c r="J375" s="9" t="str">
        <f t="shared" si="85"/>
        <v>-</v>
      </c>
      <c r="K375" s="9" t="str">
        <f t="shared" si="85"/>
        <v>-</v>
      </c>
      <c r="L375" s="9" t="str">
        <f t="shared" si="85"/>
        <v>-</v>
      </c>
      <c r="M375" s="9" t="str">
        <f t="shared" si="85"/>
        <v>-</v>
      </c>
      <c r="N375" s="9" t="str">
        <f t="shared" si="85"/>
        <v>-</v>
      </c>
      <c r="O375" s="9" t="str">
        <f t="shared" si="85"/>
        <v>-</v>
      </c>
      <c r="P375" s="9" t="str">
        <f t="shared" si="85"/>
        <v>-</v>
      </c>
      <c r="Q375" s="9" t="str">
        <f t="shared" si="85"/>
        <v>-</v>
      </c>
      <c r="R375" s="9" t="str">
        <f t="shared" si="85"/>
        <v>-</v>
      </c>
      <c r="S375" s="9" t="str">
        <f t="shared" si="85"/>
        <v>-</v>
      </c>
      <c r="T375" s="9" t="str">
        <f t="shared" si="86"/>
        <v>-</v>
      </c>
      <c r="U375" s="9" t="str">
        <f t="shared" si="86"/>
        <v>-</v>
      </c>
      <c r="V375" s="9" t="str">
        <f t="shared" si="86"/>
        <v>-</v>
      </c>
      <c r="W375" s="9" t="str">
        <f t="shared" si="88"/>
        <v>-</v>
      </c>
      <c r="X375" s="9" t="str">
        <f t="shared" si="88"/>
        <v>-</v>
      </c>
      <c r="Y375" s="9" t="str">
        <f t="shared" si="88"/>
        <v>-</v>
      </c>
      <c r="Z375" s="9" t="str">
        <f t="shared" si="88"/>
        <v>-</v>
      </c>
      <c r="AA375" s="9" t="str">
        <f t="shared" si="88"/>
        <v>-</v>
      </c>
      <c r="AB375" s="9" t="str">
        <f t="shared" si="88"/>
        <v>-</v>
      </c>
      <c r="AC375" s="9" t="str">
        <f t="shared" si="88"/>
        <v>-</v>
      </c>
      <c r="AD375" s="9" t="str">
        <f t="shared" si="88"/>
        <v>-</v>
      </c>
      <c r="AE375" s="9" t="str">
        <f t="shared" si="88"/>
        <v>-</v>
      </c>
      <c r="AF375" s="9" t="str">
        <f t="shared" si="88"/>
        <v>-</v>
      </c>
      <c r="AG375" s="9" t="str">
        <f t="shared" si="88"/>
        <v>-</v>
      </c>
      <c r="AH375" s="9" t="str">
        <f t="shared" si="88"/>
        <v>-</v>
      </c>
      <c r="AI375" s="9" t="str">
        <f t="shared" si="88"/>
        <v>-</v>
      </c>
      <c r="AJ375" s="9" t="str">
        <f t="shared" si="88"/>
        <v>-</v>
      </c>
      <c r="AK375" s="9" t="str">
        <f t="shared" si="88"/>
        <v>-</v>
      </c>
      <c r="AL375" s="9" t="str">
        <f t="shared" si="88"/>
        <v>-</v>
      </c>
      <c r="AM375" s="9" t="str">
        <f t="shared" si="88"/>
        <v>-</v>
      </c>
      <c r="AN375" s="9" t="str">
        <f t="shared" si="88"/>
        <v>-</v>
      </c>
      <c r="AO375" s="9" t="str">
        <f t="shared" si="86"/>
        <v>-</v>
      </c>
      <c r="AP375" s="9" t="str">
        <f t="shared" si="86"/>
        <v>-</v>
      </c>
      <c r="AQ375" s="9" t="str">
        <f t="shared" si="86"/>
        <v>-</v>
      </c>
      <c r="AR375" s="9" t="str">
        <f t="shared" si="86"/>
        <v>-</v>
      </c>
      <c r="AS375" s="9" t="str">
        <f t="shared" si="86"/>
        <v>-</v>
      </c>
      <c r="AT375" s="9" t="str">
        <f t="shared" si="86"/>
        <v>-</v>
      </c>
      <c r="AU375" s="9" t="str">
        <f t="shared" si="86"/>
        <v>-</v>
      </c>
      <c r="AV375" s="9" t="str">
        <f t="shared" si="86"/>
        <v>-</v>
      </c>
      <c r="AW375" s="9" t="str">
        <f t="shared" si="86"/>
        <v>-</v>
      </c>
      <c r="AX375" s="9" t="str">
        <f t="shared" si="86"/>
        <v>-</v>
      </c>
      <c r="AY375" s="9" t="str">
        <f t="shared" si="86"/>
        <v>-</v>
      </c>
      <c r="AZ375" s="9" t="str">
        <f t="shared" si="86"/>
        <v>-</v>
      </c>
      <c r="BA375" s="9" t="str">
        <f t="shared" si="86"/>
        <v>-</v>
      </c>
      <c r="BB375" s="9" t="str">
        <f t="shared" si="86"/>
        <v>-</v>
      </c>
      <c r="BC375" s="9" t="str">
        <f t="shared" si="86"/>
        <v>-</v>
      </c>
      <c r="BD375" s="9" t="str">
        <f t="shared" si="86"/>
        <v>-</v>
      </c>
      <c r="BE375" s="9" t="str">
        <f t="shared" si="86"/>
        <v>-</v>
      </c>
      <c r="BF375" s="9" t="str">
        <f t="shared" si="86"/>
        <v>-</v>
      </c>
      <c r="BG375" s="9" t="str">
        <f t="shared" si="86"/>
        <v>-</v>
      </c>
      <c r="BH375" s="37">
        <f t="shared" si="77"/>
        <v>0</v>
      </c>
      <c r="BI375" s="114" t="str">
        <f t="shared" si="78"/>
        <v>-</v>
      </c>
      <c r="BJ375" s="9" t="str">
        <f t="shared" si="79"/>
        <v>-</v>
      </c>
      <c r="BL375">
        <f t="shared" si="80"/>
        <v>80</v>
      </c>
      <c r="BM375" s="381" t="str">
        <f t="shared" si="81"/>
        <v>-</v>
      </c>
      <c r="BN375">
        <f t="shared" si="82"/>
        <v>0</v>
      </c>
      <c r="BO375">
        <f t="shared" si="83"/>
        <v>0</v>
      </c>
    </row>
    <row r="376" spans="1:67">
      <c r="A376" s="125">
        <f t="shared" si="84"/>
        <v>81</v>
      </c>
      <c r="B376" s="9" t="str">
        <f t="shared" si="85"/>
        <v>-</v>
      </c>
      <c r="C376" s="9" t="str">
        <f t="shared" si="85"/>
        <v>-</v>
      </c>
      <c r="D376" s="9" t="str">
        <f t="shared" si="85"/>
        <v>-</v>
      </c>
      <c r="E376" s="9" t="str">
        <f t="shared" si="85"/>
        <v>-</v>
      </c>
      <c r="F376" s="9" t="str">
        <f t="shared" si="85"/>
        <v>-</v>
      </c>
      <c r="G376" s="9" t="str">
        <f t="shared" si="85"/>
        <v>-</v>
      </c>
      <c r="H376" s="9" t="str">
        <f t="shared" si="85"/>
        <v>-</v>
      </c>
      <c r="I376" s="9" t="str">
        <f t="shared" si="85"/>
        <v>-</v>
      </c>
      <c r="J376" s="9" t="str">
        <f t="shared" si="85"/>
        <v>-</v>
      </c>
      <c r="K376" s="9" t="str">
        <f t="shared" si="85"/>
        <v>-</v>
      </c>
      <c r="L376" s="9" t="str">
        <f t="shared" si="85"/>
        <v>-</v>
      </c>
      <c r="M376" s="9" t="str">
        <f t="shared" si="85"/>
        <v>-</v>
      </c>
      <c r="N376" s="9" t="str">
        <f t="shared" si="85"/>
        <v>-</v>
      </c>
      <c r="O376" s="9" t="str">
        <f t="shared" si="85"/>
        <v>-</v>
      </c>
      <c r="P376" s="9" t="str">
        <f t="shared" si="85"/>
        <v>-</v>
      </c>
      <c r="Q376" s="9" t="str">
        <f t="shared" si="85"/>
        <v>-</v>
      </c>
      <c r="R376" s="9" t="str">
        <f t="shared" si="85"/>
        <v>-</v>
      </c>
      <c r="S376" s="9" t="str">
        <f t="shared" si="85"/>
        <v>-</v>
      </c>
      <c r="T376" s="9" t="str">
        <f t="shared" si="86"/>
        <v>-</v>
      </c>
      <c r="U376" s="9" t="str">
        <f t="shared" si="86"/>
        <v>-</v>
      </c>
      <c r="V376" s="9" t="str">
        <f t="shared" si="86"/>
        <v>-</v>
      </c>
      <c r="W376" s="9" t="str">
        <f t="shared" si="88"/>
        <v>-</v>
      </c>
      <c r="X376" s="9" t="str">
        <f t="shared" si="88"/>
        <v>-</v>
      </c>
      <c r="Y376" s="9" t="str">
        <f t="shared" si="88"/>
        <v>-</v>
      </c>
      <c r="Z376" s="9" t="str">
        <f t="shared" si="88"/>
        <v>-</v>
      </c>
      <c r="AA376" s="9" t="str">
        <f t="shared" si="88"/>
        <v>-</v>
      </c>
      <c r="AB376" s="9" t="str">
        <f t="shared" si="88"/>
        <v>-</v>
      </c>
      <c r="AC376" s="9" t="str">
        <f t="shared" si="88"/>
        <v>-</v>
      </c>
      <c r="AD376" s="9" t="str">
        <f t="shared" si="88"/>
        <v>-</v>
      </c>
      <c r="AE376" s="9" t="str">
        <f t="shared" si="88"/>
        <v>-</v>
      </c>
      <c r="AF376" s="9" t="str">
        <f t="shared" si="88"/>
        <v>-</v>
      </c>
      <c r="AG376" s="9" t="str">
        <f t="shared" si="88"/>
        <v>-</v>
      </c>
      <c r="AH376" s="9" t="str">
        <f t="shared" si="88"/>
        <v>-</v>
      </c>
      <c r="AI376" s="9" t="str">
        <f t="shared" si="88"/>
        <v>-</v>
      </c>
      <c r="AJ376" s="9" t="str">
        <f t="shared" si="88"/>
        <v>-</v>
      </c>
      <c r="AK376" s="9" t="str">
        <f t="shared" si="88"/>
        <v>-</v>
      </c>
      <c r="AL376" s="9" t="str">
        <f t="shared" si="88"/>
        <v>-</v>
      </c>
      <c r="AM376" s="9" t="str">
        <f t="shared" si="88"/>
        <v>-</v>
      </c>
      <c r="AN376" s="9" t="str">
        <f t="shared" si="88"/>
        <v>-</v>
      </c>
      <c r="AO376" s="9" t="str">
        <f t="shared" si="86"/>
        <v>-</v>
      </c>
      <c r="AP376" s="9" t="str">
        <f t="shared" si="86"/>
        <v>-</v>
      </c>
      <c r="AQ376" s="9" t="str">
        <f t="shared" si="86"/>
        <v>-</v>
      </c>
      <c r="AR376" s="9" t="str">
        <f t="shared" si="86"/>
        <v>-</v>
      </c>
      <c r="AS376" s="9" t="str">
        <f t="shared" si="86"/>
        <v>-</v>
      </c>
      <c r="AT376" s="9" t="str">
        <f t="shared" si="86"/>
        <v>-</v>
      </c>
      <c r="AU376" s="9" t="str">
        <f t="shared" si="86"/>
        <v>-</v>
      </c>
      <c r="AV376" s="9" t="str">
        <f t="shared" si="86"/>
        <v>-</v>
      </c>
      <c r="AW376" s="9" t="str">
        <f t="shared" si="86"/>
        <v>-</v>
      </c>
      <c r="AX376" s="9" t="str">
        <f t="shared" si="86"/>
        <v>-</v>
      </c>
      <c r="AY376" s="9" t="str">
        <f t="shared" si="86"/>
        <v>-</v>
      </c>
      <c r="AZ376" s="9" t="str">
        <f t="shared" si="86"/>
        <v>-</v>
      </c>
      <c r="BA376" s="9" t="str">
        <f t="shared" si="86"/>
        <v>-</v>
      </c>
      <c r="BB376" s="9" t="str">
        <f t="shared" si="86"/>
        <v>-</v>
      </c>
      <c r="BC376" s="9" t="str">
        <f t="shared" si="86"/>
        <v>-</v>
      </c>
      <c r="BD376" s="9" t="str">
        <f t="shared" si="86"/>
        <v>-</v>
      </c>
      <c r="BE376" s="9" t="str">
        <f t="shared" si="86"/>
        <v>-</v>
      </c>
      <c r="BF376" s="9" t="str">
        <f t="shared" si="86"/>
        <v>-</v>
      </c>
      <c r="BG376" s="9" t="str">
        <f t="shared" si="86"/>
        <v>-</v>
      </c>
      <c r="BH376" s="37">
        <f t="shared" si="77"/>
        <v>0</v>
      </c>
      <c r="BI376" s="114" t="str">
        <f t="shared" si="78"/>
        <v>-</v>
      </c>
      <c r="BJ376" s="9" t="str">
        <f t="shared" si="79"/>
        <v>-</v>
      </c>
      <c r="BL376">
        <f t="shared" si="80"/>
        <v>81</v>
      </c>
      <c r="BM376" s="381" t="str">
        <f t="shared" si="81"/>
        <v>-</v>
      </c>
      <c r="BN376">
        <f t="shared" si="82"/>
        <v>0</v>
      </c>
      <c r="BO376">
        <f t="shared" si="83"/>
        <v>0</v>
      </c>
    </row>
    <row r="377" spans="1:67">
      <c r="A377" s="125">
        <f t="shared" si="84"/>
        <v>82</v>
      </c>
      <c r="B377" s="9" t="str">
        <f t="shared" si="85"/>
        <v>-</v>
      </c>
      <c r="C377" s="9" t="str">
        <f t="shared" si="85"/>
        <v>-</v>
      </c>
      <c r="D377" s="9" t="str">
        <f t="shared" si="85"/>
        <v>-</v>
      </c>
      <c r="E377" s="9" t="str">
        <f t="shared" si="85"/>
        <v>-</v>
      </c>
      <c r="F377" s="9" t="str">
        <f t="shared" si="85"/>
        <v>-</v>
      </c>
      <c r="G377" s="9" t="str">
        <f t="shared" si="85"/>
        <v>-</v>
      </c>
      <c r="H377" s="9" t="str">
        <f t="shared" si="85"/>
        <v>-</v>
      </c>
      <c r="I377" s="9" t="str">
        <f t="shared" si="85"/>
        <v>-</v>
      </c>
      <c r="J377" s="9" t="str">
        <f t="shared" si="85"/>
        <v>-</v>
      </c>
      <c r="K377" s="9" t="str">
        <f t="shared" si="85"/>
        <v>-</v>
      </c>
      <c r="L377" s="9" t="str">
        <f t="shared" si="85"/>
        <v>-</v>
      </c>
      <c r="M377" s="9" t="str">
        <f t="shared" si="85"/>
        <v>-</v>
      </c>
      <c r="N377" s="9" t="str">
        <f t="shared" si="85"/>
        <v>-</v>
      </c>
      <c r="O377" s="9" t="str">
        <f t="shared" si="85"/>
        <v>-</v>
      </c>
      <c r="P377" s="9" t="str">
        <f t="shared" si="85"/>
        <v>-</v>
      </c>
      <c r="Q377" s="9" t="str">
        <f t="shared" si="85"/>
        <v>-</v>
      </c>
      <c r="R377" s="9" t="str">
        <f t="shared" si="85"/>
        <v>-</v>
      </c>
      <c r="S377" s="9" t="str">
        <f t="shared" si="85"/>
        <v>-</v>
      </c>
      <c r="T377" s="9" t="str">
        <f t="shared" si="86"/>
        <v>-</v>
      </c>
      <c r="U377" s="9" t="str">
        <f t="shared" si="86"/>
        <v>-</v>
      </c>
      <c r="V377" s="9" t="str">
        <f t="shared" si="86"/>
        <v>-</v>
      </c>
      <c r="W377" s="9" t="str">
        <f t="shared" si="88"/>
        <v>-</v>
      </c>
      <c r="X377" s="9" t="str">
        <f t="shared" si="88"/>
        <v>-</v>
      </c>
      <c r="Y377" s="9" t="str">
        <f t="shared" si="88"/>
        <v>-</v>
      </c>
      <c r="Z377" s="9" t="str">
        <f t="shared" si="88"/>
        <v>-</v>
      </c>
      <c r="AA377" s="9" t="str">
        <f t="shared" si="88"/>
        <v>-</v>
      </c>
      <c r="AB377" s="9" t="str">
        <f t="shared" si="88"/>
        <v>-</v>
      </c>
      <c r="AC377" s="9" t="str">
        <f t="shared" si="88"/>
        <v>-</v>
      </c>
      <c r="AD377" s="9" t="str">
        <f t="shared" si="88"/>
        <v>-</v>
      </c>
      <c r="AE377" s="9" t="str">
        <f t="shared" si="88"/>
        <v>-</v>
      </c>
      <c r="AF377" s="9" t="str">
        <f t="shared" si="88"/>
        <v>-</v>
      </c>
      <c r="AG377" s="9" t="str">
        <f t="shared" si="88"/>
        <v>-</v>
      </c>
      <c r="AH377" s="9" t="str">
        <f t="shared" si="88"/>
        <v>-</v>
      </c>
      <c r="AI377" s="9" t="str">
        <f t="shared" si="88"/>
        <v>-</v>
      </c>
      <c r="AJ377" s="9" t="str">
        <f t="shared" si="88"/>
        <v>-</v>
      </c>
      <c r="AK377" s="9" t="str">
        <f t="shared" si="88"/>
        <v>-</v>
      </c>
      <c r="AL377" s="9" t="str">
        <f t="shared" si="88"/>
        <v>-</v>
      </c>
      <c r="AM377" s="9" t="str">
        <f t="shared" si="88"/>
        <v>-</v>
      </c>
      <c r="AN377" s="9" t="str">
        <f t="shared" si="88"/>
        <v>-</v>
      </c>
      <c r="AO377" s="9" t="str">
        <f t="shared" si="86"/>
        <v>-</v>
      </c>
      <c r="AP377" s="9" t="str">
        <f t="shared" si="86"/>
        <v>-</v>
      </c>
      <c r="AQ377" s="9" t="str">
        <f t="shared" si="86"/>
        <v>-</v>
      </c>
      <c r="AR377" s="9" t="str">
        <f t="shared" si="86"/>
        <v>-</v>
      </c>
      <c r="AS377" s="9" t="str">
        <f t="shared" si="86"/>
        <v>-</v>
      </c>
      <c r="AT377" s="9" t="str">
        <f t="shared" si="86"/>
        <v>-</v>
      </c>
      <c r="AU377" s="9" t="str">
        <f t="shared" si="86"/>
        <v>-</v>
      </c>
      <c r="AV377" s="9" t="str">
        <f t="shared" si="86"/>
        <v>-</v>
      </c>
      <c r="AW377" s="9" t="str">
        <f t="shared" si="86"/>
        <v>-</v>
      </c>
      <c r="AX377" s="9" t="str">
        <f t="shared" si="86"/>
        <v>-</v>
      </c>
      <c r="AY377" s="9" t="str">
        <f t="shared" si="86"/>
        <v>-</v>
      </c>
      <c r="AZ377" s="9" t="str">
        <f t="shared" si="86"/>
        <v>-</v>
      </c>
      <c r="BA377" s="9" t="str">
        <f t="shared" si="86"/>
        <v>-</v>
      </c>
      <c r="BB377" s="9" t="str">
        <f t="shared" si="86"/>
        <v>-</v>
      </c>
      <c r="BC377" s="9" t="str">
        <f t="shared" si="86"/>
        <v>-</v>
      </c>
      <c r="BD377" s="9" t="str">
        <f t="shared" si="86"/>
        <v>-</v>
      </c>
      <c r="BE377" s="9" t="str">
        <f t="shared" si="86"/>
        <v>-</v>
      </c>
      <c r="BF377" s="9" t="str">
        <f t="shared" si="86"/>
        <v>-</v>
      </c>
      <c r="BG377" s="9" t="str">
        <f t="shared" si="86"/>
        <v>-</v>
      </c>
      <c r="BH377" s="37">
        <f t="shared" si="77"/>
        <v>0</v>
      </c>
      <c r="BI377" s="114" t="str">
        <f t="shared" si="78"/>
        <v>-</v>
      </c>
      <c r="BJ377" s="9" t="str">
        <f t="shared" si="79"/>
        <v>-</v>
      </c>
      <c r="BL377">
        <f t="shared" si="80"/>
        <v>82</v>
      </c>
      <c r="BM377" s="381" t="str">
        <f t="shared" si="81"/>
        <v>-</v>
      </c>
      <c r="BN377">
        <f t="shared" si="82"/>
        <v>0</v>
      </c>
      <c r="BO377">
        <f t="shared" si="83"/>
        <v>0</v>
      </c>
    </row>
    <row r="378" spans="1:67">
      <c r="A378" s="125">
        <f t="shared" si="84"/>
        <v>83</v>
      </c>
      <c r="B378" s="9" t="str">
        <f t="shared" si="85"/>
        <v>-</v>
      </c>
      <c r="C378" s="9" t="str">
        <f t="shared" si="85"/>
        <v>-</v>
      </c>
      <c r="D378" s="9" t="str">
        <f t="shared" si="85"/>
        <v>-</v>
      </c>
      <c r="E378" s="9" t="str">
        <f t="shared" si="85"/>
        <v>-</v>
      </c>
      <c r="F378" s="9" t="str">
        <f t="shared" si="85"/>
        <v>-</v>
      </c>
      <c r="G378" s="9" t="str">
        <f t="shared" si="85"/>
        <v>-</v>
      </c>
      <c r="H378" s="9" t="str">
        <f t="shared" si="85"/>
        <v>-</v>
      </c>
      <c r="I378" s="9" t="str">
        <f t="shared" si="85"/>
        <v>-</v>
      </c>
      <c r="J378" s="9" t="str">
        <f t="shared" si="85"/>
        <v>-</v>
      </c>
      <c r="K378" s="9" t="str">
        <f t="shared" si="85"/>
        <v>-</v>
      </c>
      <c r="L378" s="9" t="str">
        <f t="shared" si="85"/>
        <v>-</v>
      </c>
      <c r="M378" s="9" t="str">
        <f t="shared" si="85"/>
        <v>-</v>
      </c>
      <c r="N378" s="9" t="str">
        <f t="shared" ref="B378:AW387" si="89">IF(AND(N$98="ДА",N281="-"),N85,"-")</f>
        <v>-</v>
      </c>
      <c r="O378" s="9" t="str">
        <f t="shared" si="89"/>
        <v>-</v>
      </c>
      <c r="P378" s="9" t="str">
        <f t="shared" si="89"/>
        <v>-</v>
      </c>
      <c r="Q378" s="9" t="str">
        <f t="shared" si="89"/>
        <v>-</v>
      </c>
      <c r="R378" s="9" t="str">
        <f t="shared" si="89"/>
        <v>-</v>
      </c>
      <c r="S378" s="9" t="str">
        <f t="shared" si="89"/>
        <v>-</v>
      </c>
      <c r="T378" s="9" t="str">
        <f t="shared" si="86"/>
        <v>-</v>
      </c>
      <c r="U378" s="9" t="str">
        <f t="shared" si="86"/>
        <v>-</v>
      </c>
      <c r="V378" s="9" t="str">
        <f t="shared" si="86"/>
        <v>-</v>
      </c>
      <c r="W378" s="9" t="str">
        <f t="shared" si="88"/>
        <v>-</v>
      </c>
      <c r="X378" s="9" t="str">
        <f t="shared" si="88"/>
        <v>-</v>
      </c>
      <c r="Y378" s="9" t="str">
        <f t="shared" si="88"/>
        <v>-</v>
      </c>
      <c r="Z378" s="9" t="str">
        <f t="shared" si="88"/>
        <v>-</v>
      </c>
      <c r="AA378" s="9" t="str">
        <f t="shared" si="88"/>
        <v>-</v>
      </c>
      <c r="AB378" s="9" t="str">
        <f t="shared" si="88"/>
        <v>-</v>
      </c>
      <c r="AC378" s="9" t="str">
        <f t="shared" si="88"/>
        <v>-</v>
      </c>
      <c r="AD378" s="9" t="str">
        <f t="shared" si="88"/>
        <v>-</v>
      </c>
      <c r="AE378" s="9" t="str">
        <f t="shared" si="88"/>
        <v>-</v>
      </c>
      <c r="AF378" s="9" t="str">
        <f t="shared" si="88"/>
        <v>-</v>
      </c>
      <c r="AG378" s="9" t="str">
        <f t="shared" si="88"/>
        <v>-</v>
      </c>
      <c r="AH378" s="9" t="str">
        <f t="shared" si="88"/>
        <v>-</v>
      </c>
      <c r="AI378" s="9" t="str">
        <f t="shared" si="88"/>
        <v>-</v>
      </c>
      <c r="AJ378" s="9" t="str">
        <f t="shared" si="88"/>
        <v>-</v>
      </c>
      <c r="AK378" s="9" t="str">
        <f t="shared" si="88"/>
        <v>-</v>
      </c>
      <c r="AL378" s="9" t="str">
        <f t="shared" si="88"/>
        <v>-</v>
      </c>
      <c r="AM378" s="9" t="str">
        <f t="shared" si="88"/>
        <v>-</v>
      </c>
      <c r="AN378" s="9" t="str">
        <f t="shared" si="88"/>
        <v>-</v>
      </c>
      <c r="AO378" s="9" t="str">
        <f t="shared" si="86"/>
        <v>-</v>
      </c>
      <c r="AP378" s="9" t="str">
        <f t="shared" si="86"/>
        <v>-</v>
      </c>
      <c r="AQ378" s="9" t="str">
        <f t="shared" si="86"/>
        <v>-</v>
      </c>
      <c r="AR378" s="9" t="str">
        <f t="shared" si="86"/>
        <v>-</v>
      </c>
      <c r="AS378" s="9" t="str">
        <f t="shared" si="86"/>
        <v>-</v>
      </c>
      <c r="AT378" s="9" t="str">
        <f t="shared" si="86"/>
        <v>-</v>
      </c>
      <c r="AU378" s="9" t="str">
        <f t="shared" si="86"/>
        <v>-</v>
      </c>
      <c r="AV378" s="9" t="str">
        <f t="shared" si="86"/>
        <v>-</v>
      </c>
      <c r="AW378" s="9" t="str">
        <f t="shared" si="86"/>
        <v>-</v>
      </c>
      <c r="AX378" s="9" t="str">
        <f t="shared" si="86"/>
        <v>-</v>
      </c>
      <c r="AY378" s="9" t="str">
        <f t="shared" si="86"/>
        <v>-</v>
      </c>
      <c r="AZ378" s="9" t="str">
        <f t="shared" si="86"/>
        <v>-</v>
      </c>
      <c r="BA378" s="9" t="str">
        <f t="shared" si="86"/>
        <v>-</v>
      </c>
      <c r="BB378" s="9" t="str">
        <f t="shared" si="86"/>
        <v>-</v>
      </c>
      <c r="BC378" s="9" t="str">
        <f t="shared" si="86"/>
        <v>-</v>
      </c>
      <c r="BD378" s="9" t="str">
        <f t="shared" si="86"/>
        <v>-</v>
      </c>
      <c r="BE378" s="9" t="str">
        <f t="shared" si="86"/>
        <v>-</v>
      </c>
      <c r="BF378" s="9" t="str">
        <f t="shared" si="86"/>
        <v>-</v>
      </c>
      <c r="BG378" s="9" t="str">
        <f t="shared" si="86"/>
        <v>-</v>
      </c>
      <c r="BH378" s="37">
        <f t="shared" si="77"/>
        <v>0</v>
      </c>
      <c r="BI378" s="114" t="str">
        <f t="shared" si="78"/>
        <v>-</v>
      </c>
      <c r="BJ378" s="9" t="str">
        <f t="shared" si="79"/>
        <v>-</v>
      </c>
      <c r="BL378">
        <f t="shared" si="80"/>
        <v>83</v>
      </c>
      <c r="BM378" s="381" t="str">
        <f t="shared" si="81"/>
        <v>-</v>
      </c>
      <c r="BN378">
        <f t="shared" si="82"/>
        <v>0</v>
      </c>
      <c r="BO378">
        <f t="shared" si="83"/>
        <v>0</v>
      </c>
    </row>
    <row r="379" spans="1:67">
      <c r="A379" s="125">
        <f t="shared" si="84"/>
        <v>84</v>
      </c>
      <c r="B379" s="9" t="str">
        <f t="shared" si="89"/>
        <v>-</v>
      </c>
      <c r="C379" s="9" t="str">
        <f t="shared" si="89"/>
        <v>-</v>
      </c>
      <c r="D379" s="9" t="str">
        <f t="shared" si="89"/>
        <v>-</v>
      </c>
      <c r="E379" s="9" t="str">
        <f t="shared" si="89"/>
        <v>-</v>
      </c>
      <c r="F379" s="9" t="str">
        <f t="shared" si="89"/>
        <v>-</v>
      </c>
      <c r="G379" s="9" t="str">
        <f t="shared" si="89"/>
        <v>-</v>
      </c>
      <c r="H379" s="9" t="str">
        <f t="shared" si="89"/>
        <v>-</v>
      </c>
      <c r="I379" s="9" t="str">
        <f t="shared" si="89"/>
        <v>-</v>
      </c>
      <c r="J379" s="9" t="str">
        <f t="shared" si="89"/>
        <v>-</v>
      </c>
      <c r="K379" s="9" t="str">
        <f t="shared" si="89"/>
        <v>-</v>
      </c>
      <c r="L379" s="9" t="str">
        <f t="shared" si="89"/>
        <v>-</v>
      </c>
      <c r="M379" s="9" t="str">
        <f t="shared" si="89"/>
        <v>-</v>
      </c>
      <c r="N379" s="9" t="str">
        <f t="shared" si="89"/>
        <v>-</v>
      </c>
      <c r="O379" s="9" t="str">
        <f t="shared" si="89"/>
        <v>-</v>
      </c>
      <c r="P379" s="9" t="str">
        <f t="shared" si="89"/>
        <v>-</v>
      </c>
      <c r="Q379" s="9" t="str">
        <f t="shared" si="89"/>
        <v>-</v>
      </c>
      <c r="R379" s="9" t="str">
        <f t="shared" si="89"/>
        <v>-</v>
      </c>
      <c r="S379" s="9" t="str">
        <f t="shared" si="89"/>
        <v>-</v>
      </c>
      <c r="T379" s="9" t="str">
        <f t="shared" si="86"/>
        <v>-</v>
      </c>
      <c r="U379" s="9" t="str">
        <f t="shared" si="86"/>
        <v>-</v>
      </c>
      <c r="V379" s="9" t="str">
        <f t="shared" si="86"/>
        <v>-</v>
      </c>
      <c r="W379" s="9" t="str">
        <f t="shared" si="88"/>
        <v>-</v>
      </c>
      <c r="X379" s="9" t="str">
        <f t="shared" si="88"/>
        <v>-</v>
      </c>
      <c r="Y379" s="9" t="str">
        <f t="shared" si="88"/>
        <v>-</v>
      </c>
      <c r="Z379" s="9" t="str">
        <f t="shared" si="88"/>
        <v>-</v>
      </c>
      <c r="AA379" s="9" t="str">
        <f t="shared" si="88"/>
        <v>-</v>
      </c>
      <c r="AB379" s="9" t="str">
        <f t="shared" si="88"/>
        <v>-</v>
      </c>
      <c r="AC379" s="9" t="str">
        <f t="shared" si="88"/>
        <v>-</v>
      </c>
      <c r="AD379" s="9" t="str">
        <f t="shared" si="88"/>
        <v>-</v>
      </c>
      <c r="AE379" s="9" t="str">
        <f t="shared" si="88"/>
        <v>-</v>
      </c>
      <c r="AF379" s="9" t="str">
        <f t="shared" si="88"/>
        <v>-</v>
      </c>
      <c r="AG379" s="9" t="str">
        <f t="shared" si="88"/>
        <v>-</v>
      </c>
      <c r="AH379" s="9" t="str">
        <f t="shared" si="88"/>
        <v>-</v>
      </c>
      <c r="AI379" s="9" t="str">
        <f t="shared" si="88"/>
        <v>-</v>
      </c>
      <c r="AJ379" s="9" t="str">
        <f t="shared" si="88"/>
        <v>-</v>
      </c>
      <c r="AK379" s="9" t="str">
        <f t="shared" si="88"/>
        <v>-</v>
      </c>
      <c r="AL379" s="9" t="str">
        <f t="shared" si="88"/>
        <v>-</v>
      </c>
      <c r="AM379" s="9" t="str">
        <f t="shared" si="88"/>
        <v>-</v>
      </c>
      <c r="AN379" s="9" t="str">
        <f t="shared" si="88"/>
        <v>-</v>
      </c>
      <c r="AO379" s="9" t="str">
        <f t="shared" si="86"/>
        <v>-</v>
      </c>
      <c r="AP379" s="9" t="str">
        <f t="shared" si="86"/>
        <v>-</v>
      </c>
      <c r="AQ379" s="9" t="str">
        <f t="shared" si="86"/>
        <v>-</v>
      </c>
      <c r="AR379" s="9" t="str">
        <f t="shared" si="86"/>
        <v>-</v>
      </c>
      <c r="AS379" s="9" t="str">
        <f t="shared" si="86"/>
        <v>-</v>
      </c>
      <c r="AT379" s="9" t="str">
        <f t="shared" si="86"/>
        <v>-</v>
      </c>
      <c r="AU379" s="9" t="str">
        <f t="shared" si="86"/>
        <v>-</v>
      </c>
      <c r="AV379" s="9" t="str">
        <f t="shared" si="86"/>
        <v>-</v>
      </c>
      <c r="AW379" s="9" t="str">
        <f t="shared" ref="AW379:BG386" si="90">IF(AND(AW$98="ДА",AW282="-"),AW86,"-")</f>
        <v>-</v>
      </c>
      <c r="AX379" s="9" t="str">
        <f t="shared" si="90"/>
        <v>-</v>
      </c>
      <c r="AY379" s="9" t="str">
        <f t="shared" si="90"/>
        <v>-</v>
      </c>
      <c r="AZ379" s="9" t="str">
        <f t="shared" si="90"/>
        <v>-</v>
      </c>
      <c r="BA379" s="9" t="str">
        <f t="shared" si="90"/>
        <v>-</v>
      </c>
      <c r="BB379" s="9" t="str">
        <f t="shared" si="90"/>
        <v>-</v>
      </c>
      <c r="BC379" s="9" t="str">
        <f t="shared" si="90"/>
        <v>-</v>
      </c>
      <c r="BD379" s="9" t="str">
        <f t="shared" si="90"/>
        <v>-</v>
      </c>
      <c r="BE379" s="9" t="str">
        <f t="shared" si="90"/>
        <v>-</v>
      </c>
      <c r="BF379" s="9" t="str">
        <f t="shared" si="90"/>
        <v>-</v>
      </c>
      <c r="BG379" s="9" t="str">
        <f t="shared" si="90"/>
        <v>-</v>
      </c>
      <c r="BH379" s="37">
        <f t="shared" si="77"/>
        <v>0</v>
      </c>
      <c r="BI379" s="114" t="str">
        <f t="shared" si="78"/>
        <v>-</v>
      </c>
      <c r="BJ379" s="9" t="str">
        <f t="shared" si="79"/>
        <v>-</v>
      </c>
      <c r="BL379">
        <f t="shared" si="80"/>
        <v>84</v>
      </c>
      <c r="BM379" s="381" t="str">
        <f t="shared" si="81"/>
        <v>-</v>
      </c>
      <c r="BN379">
        <f t="shared" si="82"/>
        <v>0</v>
      </c>
      <c r="BO379">
        <f t="shared" si="83"/>
        <v>0</v>
      </c>
    </row>
    <row r="380" spans="1:67">
      <c r="A380" s="125">
        <f t="shared" si="84"/>
        <v>85</v>
      </c>
      <c r="B380" s="9" t="str">
        <f t="shared" si="89"/>
        <v>-</v>
      </c>
      <c r="C380" s="9" t="str">
        <f t="shared" si="89"/>
        <v>-</v>
      </c>
      <c r="D380" s="9" t="str">
        <f t="shared" si="89"/>
        <v>-</v>
      </c>
      <c r="E380" s="9" t="str">
        <f t="shared" si="89"/>
        <v>-</v>
      </c>
      <c r="F380" s="9" t="str">
        <f t="shared" si="89"/>
        <v>-</v>
      </c>
      <c r="G380" s="9" t="str">
        <f t="shared" si="89"/>
        <v>-</v>
      </c>
      <c r="H380" s="9" t="str">
        <f t="shared" si="89"/>
        <v>-</v>
      </c>
      <c r="I380" s="9" t="str">
        <f t="shared" si="89"/>
        <v>-</v>
      </c>
      <c r="J380" s="9" t="str">
        <f t="shared" si="89"/>
        <v>-</v>
      </c>
      <c r="K380" s="9" t="str">
        <f t="shared" si="89"/>
        <v>-</v>
      </c>
      <c r="L380" s="9" t="str">
        <f t="shared" si="89"/>
        <v>-</v>
      </c>
      <c r="M380" s="9" t="str">
        <f t="shared" si="89"/>
        <v>-</v>
      </c>
      <c r="N380" s="9" t="str">
        <f t="shared" si="89"/>
        <v>-</v>
      </c>
      <c r="O380" s="9" t="str">
        <f t="shared" si="89"/>
        <v>-</v>
      </c>
      <c r="P380" s="9" t="str">
        <f t="shared" si="89"/>
        <v>-</v>
      </c>
      <c r="Q380" s="9" t="str">
        <f t="shared" si="89"/>
        <v>-</v>
      </c>
      <c r="R380" s="9" t="str">
        <f t="shared" si="89"/>
        <v>-</v>
      </c>
      <c r="S380" s="9" t="str">
        <f t="shared" si="89"/>
        <v>-</v>
      </c>
      <c r="T380" s="9" t="str">
        <f t="shared" si="89"/>
        <v>-</v>
      </c>
      <c r="U380" s="9" t="str">
        <f t="shared" si="89"/>
        <v>-</v>
      </c>
      <c r="V380" s="9" t="str">
        <f t="shared" si="89"/>
        <v>-</v>
      </c>
      <c r="W380" s="9" t="str">
        <f t="shared" si="88"/>
        <v>-</v>
      </c>
      <c r="X380" s="9" t="str">
        <f t="shared" si="88"/>
        <v>-</v>
      </c>
      <c r="Y380" s="9" t="str">
        <f t="shared" si="88"/>
        <v>-</v>
      </c>
      <c r="Z380" s="9" t="str">
        <f t="shared" si="88"/>
        <v>-</v>
      </c>
      <c r="AA380" s="9" t="str">
        <f t="shared" si="88"/>
        <v>-</v>
      </c>
      <c r="AB380" s="9" t="str">
        <f t="shared" si="88"/>
        <v>-</v>
      </c>
      <c r="AC380" s="9" t="str">
        <f t="shared" si="88"/>
        <v>-</v>
      </c>
      <c r="AD380" s="9" t="str">
        <f t="shared" si="88"/>
        <v>-</v>
      </c>
      <c r="AE380" s="9" t="str">
        <f t="shared" si="88"/>
        <v>-</v>
      </c>
      <c r="AF380" s="9" t="str">
        <f t="shared" si="88"/>
        <v>-</v>
      </c>
      <c r="AG380" s="9" t="str">
        <f t="shared" si="88"/>
        <v>-</v>
      </c>
      <c r="AH380" s="9" t="str">
        <f t="shared" si="88"/>
        <v>-</v>
      </c>
      <c r="AI380" s="9" t="str">
        <f t="shared" si="88"/>
        <v>-</v>
      </c>
      <c r="AJ380" s="9" t="str">
        <f t="shared" si="88"/>
        <v>-</v>
      </c>
      <c r="AK380" s="9" t="str">
        <f t="shared" si="88"/>
        <v>-</v>
      </c>
      <c r="AL380" s="9" t="str">
        <f t="shared" si="88"/>
        <v>-</v>
      </c>
      <c r="AM380" s="9" t="str">
        <f t="shared" si="88"/>
        <v>-</v>
      </c>
      <c r="AN380" s="9" t="str">
        <f t="shared" si="88"/>
        <v>-</v>
      </c>
      <c r="AO380" s="9" t="str">
        <f t="shared" si="89"/>
        <v>-</v>
      </c>
      <c r="AP380" s="9" t="str">
        <f t="shared" si="89"/>
        <v>-</v>
      </c>
      <c r="AQ380" s="9" t="str">
        <f t="shared" si="89"/>
        <v>-</v>
      </c>
      <c r="AR380" s="9" t="str">
        <f t="shared" si="89"/>
        <v>-</v>
      </c>
      <c r="AS380" s="9" t="str">
        <f t="shared" si="89"/>
        <v>-</v>
      </c>
      <c r="AT380" s="9" t="str">
        <f t="shared" si="89"/>
        <v>-</v>
      </c>
      <c r="AU380" s="9" t="str">
        <f t="shared" si="89"/>
        <v>-</v>
      </c>
      <c r="AV380" s="9" t="str">
        <f t="shared" si="89"/>
        <v>-</v>
      </c>
      <c r="AW380" s="9" t="str">
        <f t="shared" si="89"/>
        <v>-</v>
      </c>
      <c r="AX380" s="9" t="str">
        <f t="shared" si="90"/>
        <v>-</v>
      </c>
      <c r="AY380" s="9" t="str">
        <f t="shared" si="90"/>
        <v>-</v>
      </c>
      <c r="AZ380" s="9" t="str">
        <f t="shared" si="90"/>
        <v>-</v>
      </c>
      <c r="BA380" s="9" t="str">
        <f t="shared" si="90"/>
        <v>-</v>
      </c>
      <c r="BB380" s="9" t="str">
        <f t="shared" si="90"/>
        <v>-</v>
      </c>
      <c r="BC380" s="9" t="str">
        <f t="shared" si="90"/>
        <v>-</v>
      </c>
      <c r="BD380" s="9" t="str">
        <f t="shared" si="90"/>
        <v>-</v>
      </c>
      <c r="BE380" s="9" t="str">
        <f t="shared" si="90"/>
        <v>-</v>
      </c>
      <c r="BF380" s="9" t="str">
        <f t="shared" si="90"/>
        <v>-</v>
      </c>
      <c r="BG380" s="9" t="str">
        <f t="shared" si="90"/>
        <v>-</v>
      </c>
      <c r="BH380" s="37">
        <f t="shared" si="77"/>
        <v>0</v>
      </c>
      <c r="BI380" s="114" t="str">
        <f t="shared" si="78"/>
        <v>-</v>
      </c>
      <c r="BJ380" s="9" t="str">
        <f t="shared" si="79"/>
        <v>-</v>
      </c>
      <c r="BL380">
        <f t="shared" si="80"/>
        <v>85</v>
      </c>
      <c r="BM380" s="381" t="str">
        <f t="shared" si="81"/>
        <v>-</v>
      </c>
      <c r="BN380">
        <f t="shared" si="82"/>
        <v>0</v>
      </c>
      <c r="BO380">
        <f t="shared" si="83"/>
        <v>0</v>
      </c>
    </row>
    <row r="381" spans="1:67">
      <c r="A381" s="125">
        <f t="shared" si="84"/>
        <v>86</v>
      </c>
      <c r="B381" s="9" t="str">
        <f t="shared" si="89"/>
        <v>-</v>
      </c>
      <c r="C381" s="9" t="str">
        <f t="shared" si="89"/>
        <v>-</v>
      </c>
      <c r="D381" s="9" t="str">
        <f t="shared" si="89"/>
        <v>-</v>
      </c>
      <c r="E381" s="9" t="str">
        <f t="shared" si="89"/>
        <v>-</v>
      </c>
      <c r="F381" s="9" t="str">
        <f t="shared" si="89"/>
        <v>-</v>
      </c>
      <c r="G381" s="9" t="str">
        <f t="shared" si="89"/>
        <v>-</v>
      </c>
      <c r="H381" s="9" t="str">
        <f t="shared" si="89"/>
        <v>-</v>
      </c>
      <c r="I381" s="9" t="str">
        <f t="shared" si="89"/>
        <v>-</v>
      </c>
      <c r="J381" s="9" t="str">
        <f t="shared" si="89"/>
        <v>-</v>
      </c>
      <c r="K381" s="9" t="str">
        <f t="shared" si="89"/>
        <v>-</v>
      </c>
      <c r="L381" s="9" t="str">
        <f t="shared" si="89"/>
        <v>-</v>
      </c>
      <c r="M381" s="9" t="str">
        <f t="shared" si="89"/>
        <v>-</v>
      </c>
      <c r="N381" s="9" t="str">
        <f t="shared" si="89"/>
        <v>-</v>
      </c>
      <c r="O381" s="9" t="str">
        <f t="shared" si="89"/>
        <v>-</v>
      </c>
      <c r="P381" s="9" t="str">
        <f t="shared" si="89"/>
        <v>-</v>
      </c>
      <c r="Q381" s="9" t="str">
        <f t="shared" si="89"/>
        <v>-</v>
      </c>
      <c r="R381" s="9" t="str">
        <f t="shared" si="89"/>
        <v>-</v>
      </c>
      <c r="S381" s="9" t="str">
        <f t="shared" si="89"/>
        <v>-</v>
      </c>
      <c r="T381" s="9" t="str">
        <f t="shared" si="89"/>
        <v>-</v>
      </c>
      <c r="U381" s="9" t="str">
        <f t="shared" si="89"/>
        <v>-</v>
      </c>
      <c r="V381" s="9" t="str">
        <f t="shared" si="89"/>
        <v>-</v>
      </c>
      <c r="W381" s="9" t="str">
        <f t="shared" si="88"/>
        <v>-</v>
      </c>
      <c r="X381" s="9" t="str">
        <f t="shared" si="88"/>
        <v>-</v>
      </c>
      <c r="Y381" s="9" t="str">
        <f t="shared" si="88"/>
        <v>-</v>
      </c>
      <c r="Z381" s="9" t="str">
        <f t="shared" si="88"/>
        <v>-</v>
      </c>
      <c r="AA381" s="9" t="str">
        <f t="shared" si="88"/>
        <v>-</v>
      </c>
      <c r="AB381" s="9" t="str">
        <f t="shared" si="88"/>
        <v>-</v>
      </c>
      <c r="AC381" s="9" t="str">
        <f t="shared" si="88"/>
        <v>-</v>
      </c>
      <c r="AD381" s="9" t="str">
        <f t="shared" si="88"/>
        <v>-</v>
      </c>
      <c r="AE381" s="9" t="str">
        <f t="shared" si="88"/>
        <v>-</v>
      </c>
      <c r="AF381" s="9" t="str">
        <f t="shared" si="88"/>
        <v>-</v>
      </c>
      <c r="AG381" s="9" t="str">
        <f t="shared" si="88"/>
        <v>-</v>
      </c>
      <c r="AH381" s="9" t="str">
        <f t="shared" si="88"/>
        <v>-</v>
      </c>
      <c r="AI381" s="9" t="str">
        <f t="shared" si="88"/>
        <v>-</v>
      </c>
      <c r="AJ381" s="9" t="str">
        <f t="shared" si="88"/>
        <v>-</v>
      </c>
      <c r="AK381" s="9" t="str">
        <f t="shared" si="88"/>
        <v>-</v>
      </c>
      <c r="AL381" s="9" t="str">
        <f t="shared" si="88"/>
        <v>-</v>
      </c>
      <c r="AM381" s="9" t="str">
        <f t="shared" si="88"/>
        <v>-</v>
      </c>
      <c r="AN381" s="9" t="str">
        <f t="shared" si="88"/>
        <v>-</v>
      </c>
      <c r="AO381" s="9" t="str">
        <f t="shared" si="89"/>
        <v>-</v>
      </c>
      <c r="AP381" s="9" t="str">
        <f t="shared" si="89"/>
        <v>-</v>
      </c>
      <c r="AQ381" s="9" t="str">
        <f t="shared" si="89"/>
        <v>-</v>
      </c>
      <c r="AR381" s="9" t="str">
        <f t="shared" si="89"/>
        <v>-</v>
      </c>
      <c r="AS381" s="9" t="str">
        <f t="shared" si="89"/>
        <v>-</v>
      </c>
      <c r="AT381" s="9" t="str">
        <f t="shared" si="89"/>
        <v>-</v>
      </c>
      <c r="AU381" s="9" t="str">
        <f t="shared" si="89"/>
        <v>-</v>
      </c>
      <c r="AV381" s="9" t="str">
        <f t="shared" si="89"/>
        <v>-</v>
      </c>
      <c r="AW381" s="9" t="str">
        <f t="shared" si="89"/>
        <v>-</v>
      </c>
      <c r="AX381" s="9" t="str">
        <f t="shared" si="90"/>
        <v>-</v>
      </c>
      <c r="AY381" s="9" t="str">
        <f t="shared" si="90"/>
        <v>-</v>
      </c>
      <c r="AZ381" s="9" t="str">
        <f t="shared" si="90"/>
        <v>-</v>
      </c>
      <c r="BA381" s="9" t="str">
        <f t="shared" si="90"/>
        <v>-</v>
      </c>
      <c r="BB381" s="9" t="str">
        <f t="shared" si="90"/>
        <v>-</v>
      </c>
      <c r="BC381" s="9" t="str">
        <f t="shared" si="90"/>
        <v>-</v>
      </c>
      <c r="BD381" s="9" t="str">
        <f t="shared" si="90"/>
        <v>-</v>
      </c>
      <c r="BE381" s="9" t="str">
        <f t="shared" si="90"/>
        <v>-</v>
      </c>
      <c r="BF381" s="9" t="str">
        <f t="shared" si="90"/>
        <v>-</v>
      </c>
      <c r="BG381" s="9" t="str">
        <f t="shared" si="90"/>
        <v>-</v>
      </c>
      <c r="BH381" s="37">
        <f t="shared" si="77"/>
        <v>0</v>
      </c>
      <c r="BI381" s="114" t="str">
        <f t="shared" si="78"/>
        <v>-</v>
      </c>
      <c r="BJ381" s="9" t="str">
        <f t="shared" si="79"/>
        <v>-</v>
      </c>
      <c r="BL381">
        <f t="shared" si="80"/>
        <v>86</v>
      </c>
      <c r="BM381" s="381" t="str">
        <f t="shared" si="81"/>
        <v>-</v>
      </c>
      <c r="BN381">
        <f t="shared" si="82"/>
        <v>0</v>
      </c>
      <c r="BO381">
        <f t="shared" si="83"/>
        <v>0</v>
      </c>
    </row>
    <row r="382" spans="1:67">
      <c r="A382" s="125">
        <f t="shared" si="84"/>
        <v>87</v>
      </c>
      <c r="B382" s="9" t="str">
        <f t="shared" si="89"/>
        <v>-</v>
      </c>
      <c r="C382" s="9" t="str">
        <f t="shared" si="89"/>
        <v>-</v>
      </c>
      <c r="D382" s="9" t="str">
        <f t="shared" si="89"/>
        <v>-</v>
      </c>
      <c r="E382" s="9" t="str">
        <f t="shared" si="89"/>
        <v>-</v>
      </c>
      <c r="F382" s="9" t="str">
        <f t="shared" si="89"/>
        <v>-</v>
      </c>
      <c r="G382" s="9" t="str">
        <f t="shared" si="89"/>
        <v>-</v>
      </c>
      <c r="H382" s="9" t="str">
        <f t="shared" si="89"/>
        <v>-</v>
      </c>
      <c r="I382" s="9" t="str">
        <f t="shared" si="89"/>
        <v>-</v>
      </c>
      <c r="J382" s="9" t="str">
        <f t="shared" si="89"/>
        <v>-</v>
      </c>
      <c r="K382" s="9" t="str">
        <f t="shared" si="89"/>
        <v>-</v>
      </c>
      <c r="L382" s="9" t="str">
        <f t="shared" si="89"/>
        <v>-</v>
      </c>
      <c r="M382" s="9" t="str">
        <f t="shared" si="89"/>
        <v>-</v>
      </c>
      <c r="N382" s="9" t="str">
        <f t="shared" si="89"/>
        <v>-</v>
      </c>
      <c r="O382" s="9" t="str">
        <f t="shared" si="89"/>
        <v>-</v>
      </c>
      <c r="P382" s="9" t="str">
        <f t="shared" si="89"/>
        <v>-</v>
      </c>
      <c r="Q382" s="9" t="str">
        <f t="shared" si="89"/>
        <v>-</v>
      </c>
      <c r="R382" s="9" t="str">
        <f t="shared" si="89"/>
        <v>-</v>
      </c>
      <c r="S382" s="9" t="str">
        <f t="shared" si="89"/>
        <v>-</v>
      </c>
      <c r="T382" s="9" t="str">
        <f t="shared" si="89"/>
        <v>-</v>
      </c>
      <c r="U382" s="9" t="str">
        <f t="shared" si="89"/>
        <v>-</v>
      </c>
      <c r="V382" s="9" t="str">
        <f t="shared" si="89"/>
        <v>-</v>
      </c>
      <c r="W382" s="9" t="str">
        <f t="shared" si="88"/>
        <v>-</v>
      </c>
      <c r="X382" s="9" t="str">
        <f t="shared" si="88"/>
        <v>-</v>
      </c>
      <c r="Y382" s="9" t="str">
        <f t="shared" si="88"/>
        <v>-</v>
      </c>
      <c r="Z382" s="9" t="str">
        <f t="shared" si="88"/>
        <v>-</v>
      </c>
      <c r="AA382" s="9" t="str">
        <f t="shared" si="88"/>
        <v>-</v>
      </c>
      <c r="AB382" s="9" t="str">
        <f t="shared" si="88"/>
        <v>-</v>
      </c>
      <c r="AC382" s="9" t="str">
        <f t="shared" si="88"/>
        <v>-</v>
      </c>
      <c r="AD382" s="9" t="str">
        <f t="shared" si="88"/>
        <v>-</v>
      </c>
      <c r="AE382" s="9" t="str">
        <f t="shared" si="88"/>
        <v>-</v>
      </c>
      <c r="AF382" s="9" t="str">
        <f t="shared" si="88"/>
        <v>-</v>
      </c>
      <c r="AG382" s="9" t="str">
        <f t="shared" si="88"/>
        <v>-</v>
      </c>
      <c r="AH382" s="9" t="str">
        <f t="shared" si="88"/>
        <v>-</v>
      </c>
      <c r="AI382" s="9" t="str">
        <f t="shared" si="88"/>
        <v>-</v>
      </c>
      <c r="AJ382" s="9" t="str">
        <f t="shared" si="88"/>
        <v>-</v>
      </c>
      <c r="AK382" s="9" t="str">
        <f t="shared" si="88"/>
        <v>-</v>
      </c>
      <c r="AL382" s="9" t="str">
        <f t="shared" si="88"/>
        <v>-</v>
      </c>
      <c r="AM382" s="9" t="str">
        <f t="shared" si="88"/>
        <v>-</v>
      </c>
      <c r="AN382" s="9" t="str">
        <f t="shared" si="88"/>
        <v>-</v>
      </c>
      <c r="AO382" s="9" t="str">
        <f t="shared" si="89"/>
        <v>-</v>
      </c>
      <c r="AP382" s="9" t="str">
        <f t="shared" si="89"/>
        <v>-</v>
      </c>
      <c r="AQ382" s="9" t="str">
        <f t="shared" si="89"/>
        <v>-</v>
      </c>
      <c r="AR382" s="9" t="str">
        <f t="shared" si="89"/>
        <v>-</v>
      </c>
      <c r="AS382" s="9" t="str">
        <f t="shared" si="89"/>
        <v>-</v>
      </c>
      <c r="AT382" s="9" t="str">
        <f t="shared" si="89"/>
        <v>-</v>
      </c>
      <c r="AU382" s="9" t="str">
        <f t="shared" si="89"/>
        <v>-</v>
      </c>
      <c r="AV382" s="9" t="str">
        <f t="shared" si="89"/>
        <v>-</v>
      </c>
      <c r="AW382" s="9" t="str">
        <f t="shared" si="89"/>
        <v>-</v>
      </c>
      <c r="AX382" s="9" t="str">
        <f t="shared" si="90"/>
        <v>-</v>
      </c>
      <c r="AY382" s="9" t="str">
        <f t="shared" si="90"/>
        <v>-</v>
      </c>
      <c r="AZ382" s="9" t="str">
        <f t="shared" si="90"/>
        <v>-</v>
      </c>
      <c r="BA382" s="9" t="str">
        <f t="shared" si="90"/>
        <v>-</v>
      </c>
      <c r="BB382" s="9" t="str">
        <f t="shared" si="90"/>
        <v>-</v>
      </c>
      <c r="BC382" s="9" t="str">
        <f t="shared" si="90"/>
        <v>-</v>
      </c>
      <c r="BD382" s="9" t="str">
        <f t="shared" si="90"/>
        <v>-</v>
      </c>
      <c r="BE382" s="9" t="str">
        <f t="shared" si="90"/>
        <v>-</v>
      </c>
      <c r="BF382" s="9" t="str">
        <f t="shared" si="90"/>
        <v>-</v>
      </c>
      <c r="BG382" s="9" t="str">
        <f t="shared" si="90"/>
        <v>-</v>
      </c>
      <c r="BH382" s="37">
        <f t="shared" si="77"/>
        <v>0</v>
      </c>
      <c r="BI382" s="114" t="str">
        <f t="shared" si="78"/>
        <v>-</v>
      </c>
      <c r="BJ382" s="9" t="str">
        <f t="shared" si="79"/>
        <v>-</v>
      </c>
      <c r="BL382">
        <f t="shared" si="80"/>
        <v>87</v>
      </c>
      <c r="BM382" s="381" t="str">
        <f t="shared" si="81"/>
        <v>-</v>
      </c>
      <c r="BN382">
        <f t="shared" si="82"/>
        <v>0</v>
      </c>
      <c r="BO382">
        <f t="shared" si="83"/>
        <v>0</v>
      </c>
    </row>
    <row r="383" spans="1:67">
      <c r="A383" s="125">
        <f t="shared" si="84"/>
        <v>88</v>
      </c>
      <c r="B383" s="9" t="str">
        <f t="shared" si="89"/>
        <v>-</v>
      </c>
      <c r="C383" s="9" t="str">
        <f t="shared" si="89"/>
        <v>-</v>
      </c>
      <c r="D383" s="9" t="str">
        <f t="shared" si="89"/>
        <v>-</v>
      </c>
      <c r="E383" s="9" t="str">
        <f t="shared" si="89"/>
        <v>-</v>
      </c>
      <c r="F383" s="9" t="str">
        <f t="shared" si="89"/>
        <v>-</v>
      </c>
      <c r="G383" s="9" t="str">
        <f t="shared" si="89"/>
        <v>-</v>
      </c>
      <c r="H383" s="9" t="str">
        <f t="shared" si="89"/>
        <v>-</v>
      </c>
      <c r="I383" s="9" t="str">
        <f t="shared" si="89"/>
        <v>-</v>
      </c>
      <c r="J383" s="9" t="str">
        <f t="shared" si="89"/>
        <v>-</v>
      </c>
      <c r="K383" s="9" t="str">
        <f t="shared" si="89"/>
        <v>-</v>
      </c>
      <c r="L383" s="9" t="str">
        <f t="shared" si="89"/>
        <v>-</v>
      </c>
      <c r="M383" s="9" t="str">
        <f t="shared" si="89"/>
        <v>-</v>
      </c>
      <c r="N383" s="9" t="str">
        <f t="shared" si="89"/>
        <v>-</v>
      </c>
      <c r="O383" s="9" t="str">
        <f t="shared" si="89"/>
        <v>-</v>
      </c>
      <c r="P383" s="9" t="str">
        <f t="shared" si="89"/>
        <v>-</v>
      </c>
      <c r="Q383" s="9" t="str">
        <f t="shared" si="89"/>
        <v>-</v>
      </c>
      <c r="R383" s="9" t="str">
        <f t="shared" si="89"/>
        <v>-</v>
      </c>
      <c r="S383" s="9" t="str">
        <f t="shared" si="89"/>
        <v>-</v>
      </c>
      <c r="T383" s="9" t="str">
        <f t="shared" si="89"/>
        <v>-</v>
      </c>
      <c r="U383" s="9" t="str">
        <f t="shared" si="89"/>
        <v>-</v>
      </c>
      <c r="V383" s="9" t="str">
        <f t="shared" si="89"/>
        <v>-</v>
      </c>
      <c r="W383" s="9" t="str">
        <f t="shared" si="88"/>
        <v>-</v>
      </c>
      <c r="X383" s="9" t="str">
        <f t="shared" si="88"/>
        <v>-</v>
      </c>
      <c r="Y383" s="9" t="str">
        <f t="shared" si="88"/>
        <v>-</v>
      </c>
      <c r="Z383" s="9" t="str">
        <f t="shared" si="88"/>
        <v>-</v>
      </c>
      <c r="AA383" s="9" t="str">
        <f t="shared" si="88"/>
        <v>-</v>
      </c>
      <c r="AB383" s="9" t="str">
        <f t="shared" si="88"/>
        <v>-</v>
      </c>
      <c r="AC383" s="9" t="str">
        <f t="shared" si="88"/>
        <v>-</v>
      </c>
      <c r="AD383" s="9" t="str">
        <f t="shared" si="88"/>
        <v>-</v>
      </c>
      <c r="AE383" s="9" t="str">
        <f t="shared" si="88"/>
        <v>-</v>
      </c>
      <c r="AF383" s="9" t="str">
        <f t="shared" si="88"/>
        <v>-</v>
      </c>
      <c r="AG383" s="9" t="str">
        <f t="shared" si="88"/>
        <v>-</v>
      </c>
      <c r="AH383" s="9" t="str">
        <f t="shared" si="88"/>
        <v>-</v>
      </c>
      <c r="AI383" s="9" t="str">
        <f t="shared" si="88"/>
        <v>-</v>
      </c>
      <c r="AJ383" s="9" t="str">
        <f t="shared" si="88"/>
        <v>-</v>
      </c>
      <c r="AK383" s="9" t="str">
        <f t="shared" si="88"/>
        <v>-</v>
      </c>
      <c r="AL383" s="9" t="str">
        <f t="shared" si="88"/>
        <v>-</v>
      </c>
      <c r="AM383" s="9" t="str">
        <f t="shared" si="88"/>
        <v>-</v>
      </c>
      <c r="AN383" s="9" t="str">
        <f t="shared" si="88"/>
        <v>-</v>
      </c>
      <c r="AO383" s="9" t="str">
        <f t="shared" si="89"/>
        <v>-</v>
      </c>
      <c r="AP383" s="9" t="str">
        <f t="shared" si="89"/>
        <v>-</v>
      </c>
      <c r="AQ383" s="9" t="str">
        <f t="shared" si="89"/>
        <v>-</v>
      </c>
      <c r="AR383" s="9" t="str">
        <f t="shared" si="89"/>
        <v>-</v>
      </c>
      <c r="AS383" s="9" t="str">
        <f t="shared" si="89"/>
        <v>-</v>
      </c>
      <c r="AT383" s="9" t="str">
        <f t="shared" si="89"/>
        <v>-</v>
      </c>
      <c r="AU383" s="9" t="str">
        <f t="shared" si="89"/>
        <v>-</v>
      </c>
      <c r="AV383" s="9" t="str">
        <f t="shared" si="89"/>
        <v>-</v>
      </c>
      <c r="AW383" s="9" t="str">
        <f t="shared" si="89"/>
        <v>-</v>
      </c>
      <c r="AX383" s="9" t="str">
        <f t="shared" si="90"/>
        <v>-</v>
      </c>
      <c r="AY383" s="9" t="str">
        <f t="shared" si="90"/>
        <v>-</v>
      </c>
      <c r="AZ383" s="9" t="str">
        <f t="shared" si="90"/>
        <v>-</v>
      </c>
      <c r="BA383" s="9" t="str">
        <f t="shared" si="90"/>
        <v>-</v>
      </c>
      <c r="BB383" s="9" t="str">
        <f t="shared" si="90"/>
        <v>-</v>
      </c>
      <c r="BC383" s="9" t="str">
        <f t="shared" si="90"/>
        <v>-</v>
      </c>
      <c r="BD383" s="9" t="str">
        <f t="shared" si="90"/>
        <v>-</v>
      </c>
      <c r="BE383" s="9" t="str">
        <f t="shared" si="90"/>
        <v>-</v>
      </c>
      <c r="BF383" s="9" t="str">
        <f t="shared" si="90"/>
        <v>-</v>
      </c>
      <c r="BG383" s="9" t="str">
        <f t="shared" si="90"/>
        <v>-</v>
      </c>
      <c r="BH383" s="37">
        <f t="shared" si="77"/>
        <v>0</v>
      </c>
      <c r="BI383" s="114" t="str">
        <f t="shared" si="78"/>
        <v>-</v>
      </c>
      <c r="BJ383" s="9" t="str">
        <f t="shared" si="79"/>
        <v>-</v>
      </c>
      <c r="BL383">
        <f t="shared" si="80"/>
        <v>88</v>
      </c>
      <c r="BM383" s="381" t="str">
        <f t="shared" si="81"/>
        <v>-</v>
      </c>
      <c r="BN383">
        <f t="shared" si="82"/>
        <v>0</v>
      </c>
      <c r="BO383">
        <f t="shared" si="83"/>
        <v>0</v>
      </c>
    </row>
    <row r="384" spans="1:67">
      <c r="A384" s="125">
        <f t="shared" si="84"/>
        <v>89</v>
      </c>
      <c r="B384" s="9" t="str">
        <f t="shared" si="89"/>
        <v>-</v>
      </c>
      <c r="C384" s="9" t="str">
        <f t="shared" si="89"/>
        <v>-</v>
      </c>
      <c r="D384" s="9" t="str">
        <f t="shared" si="89"/>
        <v>-</v>
      </c>
      <c r="E384" s="9" t="str">
        <f t="shared" si="89"/>
        <v>-</v>
      </c>
      <c r="F384" s="9" t="str">
        <f t="shared" si="89"/>
        <v>-</v>
      </c>
      <c r="G384" s="9" t="str">
        <f t="shared" si="89"/>
        <v>-</v>
      </c>
      <c r="H384" s="9" t="str">
        <f t="shared" si="89"/>
        <v>-</v>
      </c>
      <c r="I384" s="9" t="str">
        <f t="shared" si="89"/>
        <v>-</v>
      </c>
      <c r="J384" s="9" t="str">
        <f t="shared" si="89"/>
        <v>-</v>
      </c>
      <c r="K384" s="9" t="str">
        <f t="shared" si="89"/>
        <v>-</v>
      </c>
      <c r="L384" s="9" t="str">
        <f t="shared" si="89"/>
        <v>-</v>
      </c>
      <c r="M384" s="9" t="str">
        <f t="shared" si="89"/>
        <v>-</v>
      </c>
      <c r="N384" s="9" t="str">
        <f t="shared" si="89"/>
        <v>-</v>
      </c>
      <c r="O384" s="9" t="str">
        <f t="shared" si="89"/>
        <v>-</v>
      </c>
      <c r="P384" s="9" t="str">
        <f t="shared" si="89"/>
        <v>-</v>
      </c>
      <c r="Q384" s="9" t="str">
        <f t="shared" si="89"/>
        <v>-</v>
      </c>
      <c r="R384" s="9" t="str">
        <f t="shared" si="89"/>
        <v>-</v>
      </c>
      <c r="S384" s="9" t="str">
        <f t="shared" si="89"/>
        <v>-</v>
      </c>
      <c r="T384" s="9" t="str">
        <f t="shared" si="89"/>
        <v>-</v>
      </c>
      <c r="U384" s="9" t="str">
        <f t="shared" si="89"/>
        <v>-</v>
      </c>
      <c r="V384" s="9" t="str">
        <f t="shared" si="89"/>
        <v>-</v>
      </c>
      <c r="W384" s="9" t="str">
        <f t="shared" si="88"/>
        <v>-</v>
      </c>
      <c r="X384" s="9" t="str">
        <f t="shared" si="88"/>
        <v>-</v>
      </c>
      <c r="Y384" s="9" t="str">
        <f t="shared" si="88"/>
        <v>-</v>
      </c>
      <c r="Z384" s="9" t="str">
        <f t="shared" si="88"/>
        <v>-</v>
      </c>
      <c r="AA384" s="9" t="str">
        <f t="shared" si="88"/>
        <v>-</v>
      </c>
      <c r="AB384" s="9" t="str">
        <f t="shared" si="88"/>
        <v>-</v>
      </c>
      <c r="AC384" s="9" t="str">
        <f t="shared" si="88"/>
        <v>-</v>
      </c>
      <c r="AD384" s="9" t="str">
        <f t="shared" si="88"/>
        <v>-</v>
      </c>
      <c r="AE384" s="9" t="str">
        <f t="shared" si="88"/>
        <v>-</v>
      </c>
      <c r="AF384" s="9" t="str">
        <f t="shared" si="88"/>
        <v>-</v>
      </c>
      <c r="AG384" s="9" t="str">
        <f t="shared" si="88"/>
        <v>-</v>
      </c>
      <c r="AH384" s="9" t="str">
        <f t="shared" si="88"/>
        <v>-</v>
      </c>
      <c r="AI384" s="9" t="str">
        <f t="shared" si="88"/>
        <v>-</v>
      </c>
      <c r="AJ384" s="9" t="str">
        <f t="shared" si="88"/>
        <v>-</v>
      </c>
      <c r="AK384" s="9" t="str">
        <f t="shared" si="88"/>
        <v>-</v>
      </c>
      <c r="AL384" s="9" t="str">
        <f t="shared" si="88"/>
        <v>-</v>
      </c>
      <c r="AM384" s="9" t="str">
        <f t="shared" si="88"/>
        <v>-</v>
      </c>
      <c r="AN384" s="9" t="str">
        <f t="shared" si="88"/>
        <v>-</v>
      </c>
      <c r="AO384" s="9" t="str">
        <f t="shared" si="89"/>
        <v>-</v>
      </c>
      <c r="AP384" s="9" t="str">
        <f t="shared" si="89"/>
        <v>-</v>
      </c>
      <c r="AQ384" s="9" t="str">
        <f t="shared" si="89"/>
        <v>-</v>
      </c>
      <c r="AR384" s="9" t="str">
        <f t="shared" si="89"/>
        <v>-</v>
      </c>
      <c r="AS384" s="9" t="str">
        <f t="shared" si="89"/>
        <v>-</v>
      </c>
      <c r="AT384" s="9" t="str">
        <f t="shared" si="89"/>
        <v>-</v>
      </c>
      <c r="AU384" s="9" t="str">
        <f t="shared" si="89"/>
        <v>-</v>
      </c>
      <c r="AV384" s="9" t="str">
        <f t="shared" si="89"/>
        <v>-</v>
      </c>
      <c r="AW384" s="9" t="str">
        <f t="shared" si="89"/>
        <v>-</v>
      </c>
      <c r="AX384" s="9" t="str">
        <f t="shared" si="90"/>
        <v>-</v>
      </c>
      <c r="AY384" s="9" t="str">
        <f t="shared" si="90"/>
        <v>-</v>
      </c>
      <c r="AZ384" s="9" t="str">
        <f t="shared" si="90"/>
        <v>-</v>
      </c>
      <c r="BA384" s="9" t="str">
        <f t="shared" si="90"/>
        <v>-</v>
      </c>
      <c r="BB384" s="9" t="str">
        <f t="shared" si="90"/>
        <v>-</v>
      </c>
      <c r="BC384" s="9" t="str">
        <f t="shared" si="90"/>
        <v>-</v>
      </c>
      <c r="BD384" s="9" t="str">
        <f t="shared" si="90"/>
        <v>-</v>
      </c>
      <c r="BE384" s="9" t="str">
        <f t="shared" si="90"/>
        <v>-</v>
      </c>
      <c r="BF384" s="9" t="str">
        <f t="shared" si="90"/>
        <v>-</v>
      </c>
      <c r="BG384" s="9" t="str">
        <f t="shared" si="90"/>
        <v>-</v>
      </c>
      <c r="BH384" s="37">
        <f t="shared" si="77"/>
        <v>0</v>
      </c>
      <c r="BI384" s="114" t="str">
        <f t="shared" si="78"/>
        <v>-</v>
      </c>
      <c r="BJ384" s="9" t="str">
        <f t="shared" si="79"/>
        <v>-</v>
      </c>
      <c r="BL384">
        <f t="shared" si="80"/>
        <v>89</v>
      </c>
      <c r="BM384" s="381" t="str">
        <f t="shared" si="81"/>
        <v>-</v>
      </c>
      <c r="BN384">
        <f t="shared" si="82"/>
        <v>0</v>
      </c>
      <c r="BO384">
        <f t="shared" si="83"/>
        <v>0</v>
      </c>
    </row>
    <row r="385" spans="1:67">
      <c r="A385" s="125">
        <f t="shared" si="84"/>
        <v>90</v>
      </c>
      <c r="B385" s="9" t="str">
        <f t="shared" si="89"/>
        <v>-</v>
      </c>
      <c r="C385" s="9" t="str">
        <f t="shared" si="89"/>
        <v>-</v>
      </c>
      <c r="D385" s="9" t="str">
        <f t="shared" si="89"/>
        <v>-</v>
      </c>
      <c r="E385" s="9" t="str">
        <f t="shared" si="89"/>
        <v>-</v>
      </c>
      <c r="F385" s="9" t="str">
        <f t="shared" si="89"/>
        <v>-</v>
      </c>
      <c r="G385" s="9" t="str">
        <f t="shared" si="89"/>
        <v>-</v>
      </c>
      <c r="H385" s="9" t="str">
        <f t="shared" si="89"/>
        <v>-</v>
      </c>
      <c r="I385" s="9" t="str">
        <f t="shared" si="89"/>
        <v>-</v>
      </c>
      <c r="J385" s="9" t="str">
        <f t="shared" si="89"/>
        <v>-</v>
      </c>
      <c r="K385" s="9" t="str">
        <f t="shared" si="89"/>
        <v>-</v>
      </c>
      <c r="L385" s="9" t="str">
        <f t="shared" si="89"/>
        <v>-</v>
      </c>
      <c r="M385" s="9" t="str">
        <f t="shared" si="89"/>
        <v>-</v>
      </c>
      <c r="N385" s="9" t="str">
        <f t="shared" si="89"/>
        <v>-</v>
      </c>
      <c r="O385" s="9" t="str">
        <f t="shared" si="89"/>
        <v>-</v>
      </c>
      <c r="P385" s="9" t="str">
        <f t="shared" si="89"/>
        <v>-</v>
      </c>
      <c r="Q385" s="9" t="str">
        <f t="shared" si="89"/>
        <v>-</v>
      </c>
      <c r="R385" s="9" t="str">
        <f t="shared" si="89"/>
        <v>-</v>
      </c>
      <c r="S385" s="9" t="str">
        <f t="shared" si="89"/>
        <v>-</v>
      </c>
      <c r="T385" s="9" t="str">
        <f t="shared" si="89"/>
        <v>-</v>
      </c>
      <c r="U385" s="9" t="str">
        <f t="shared" si="89"/>
        <v>-</v>
      </c>
      <c r="V385" s="9" t="str">
        <f t="shared" si="89"/>
        <v>-</v>
      </c>
      <c r="W385" s="9" t="str">
        <f t="shared" si="88"/>
        <v>-</v>
      </c>
      <c r="X385" s="9" t="str">
        <f t="shared" si="88"/>
        <v>-</v>
      </c>
      <c r="Y385" s="9" t="str">
        <f t="shared" si="88"/>
        <v>-</v>
      </c>
      <c r="Z385" s="9" t="str">
        <f t="shared" ref="Z385:AN385" si="91">IF(AND(Z$98="ДА",Z288="-"),Z92,"-")</f>
        <v>-</v>
      </c>
      <c r="AA385" s="9" t="str">
        <f t="shared" si="91"/>
        <v>-</v>
      </c>
      <c r="AB385" s="9" t="str">
        <f t="shared" si="91"/>
        <v>-</v>
      </c>
      <c r="AC385" s="9" t="str">
        <f t="shared" si="91"/>
        <v>-</v>
      </c>
      <c r="AD385" s="9" t="str">
        <f t="shared" si="91"/>
        <v>-</v>
      </c>
      <c r="AE385" s="9" t="str">
        <f t="shared" si="91"/>
        <v>-</v>
      </c>
      <c r="AF385" s="9" t="str">
        <f t="shared" si="91"/>
        <v>-</v>
      </c>
      <c r="AG385" s="9" t="str">
        <f t="shared" si="91"/>
        <v>-</v>
      </c>
      <c r="AH385" s="9" t="str">
        <f t="shared" si="91"/>
        <v>-</v>
      </c>
      <c r="AI385" s="9" t="str">
        <f t="shared" si="91"/>
        <v>-</v>
      </c>
      <c r="AJ385" s="9" t="str">
        <f t="shared" si="91"/>
        <v>-</v>
      </c>
      <c r="AK385" s="9" t="str">
        <f t="shared" si="91"/>
        <v>-</v>
      </c>
      <c r="AL385" s="9" t="str">
        <f t="shared" si="91"/>
        <v>-</v>
      </c>
      <c r="AM385" s="9" t="str">
        <f t="shared" si="91"/>
        <v>-</v>
      </c>
      <c r="AN385" s="9" t="str">
        <f t="shared" si="91"/>
        <v>-</v>
      </c>
      <c r="AO385" s="9" t="str">
        <f t="shared" si="89"/>
        <v>-</v>
      </c>
      <c r="AP385" s="9" t="str">
        <f t="shared" si="89"/>
        <v>-</v>
      </c>
      <c r="AQ385" s="9" t="str">
        <f t="shared" si="89"/>
        <v>-</v>
      </c>
      <c r="AR385" s="9" t="str">
        <f t="shared" si="89"/>
        <v>-</v>
      </c>
      <c r="AS385" s="9" t="str">
        <f t="shared" si="89"/>
        <v>-</v>
      </c>
      <c r="AT385" s="9" t="str">
        <f t="shared" si="89"/>
        <v>-</v>
      </c>
      <c r="AU385" s="9" t="str">
        <f t="shared" si="89"/>
        <v>-</v>
      </c>
      <c r="AV385" s="9" t="str">
        <f t="shared" si="89"/>
        <v>-</v>
      </c>
      <c r="AW385" s="9" t="str">
        <f t="shared" si="89"/>
        <v>-</v>
      </c>
      <c r="AX385" s="9" t="str">
        <f t="shared" si="90"/>
        <v>-</v>
      </c>
      <c r="AY385" s="9" t="str">
        <f t="shared" si="90"/>
        <v>-</v>
      </c>
      <c r="AZ385" s="9" t="str">
        <f t="shared" si="90"/>
        <v>-</v>
      </c>
      <c r="BA385" s="9" t="str">
        <f t="shared" si="90"/>
        <v>-</v>
      </c>
      <c r="BB385" s="9" t="str">
        <f t="shared" si="90"/>
        <v>-</v>
      </c>
      <c r="BC385" s="9" t="str">
        <f t="shared" si="90"/>
        <v>-</v>
      </c>
      <c r="BD385" s="9" t="str">
        <f t="shared" si="90"/>
        <v>-</v>
      </c>
      <c r="BE385" s="9" t="str">
        <f t="shared" si="90"/>
        <v>-</v>
      </c>
      <c r="BF385" s="9" t="str">
        <f t="shared" si="90"/>
        <v>-</v>
      </c>
      <c r="BG385" s="9" t="str">
        <f t="shared" si="90"/>
        <v>-</v>
      </c>
      <c r="BH385" s="37">
        <f t="shared" si="77"/>
        <v>0</v>
      </c>
      <c r="BI385" s="114" t="str">
        <f t="shared" si="78"/>
        <v>-</v>
      </c>
      <c r="BJ385" s="9" t="str">
        <f t="shared" si="79"/>
        <v>-</v>
      </c>
      <c r="BL385">
        <f t="shared" si="80"/>
        <v>90</v>
      </c>
      <c r="BM385" s="381" t="str">
        <f t="shared" si="81"/>
        <v>-</v>
      </c>
      <c r="BN385">
        <f t="shared" si="82"/>
        <v>0</v>
      </c>
      <c r="BO385">
        <f t="shared" si="83"/>
        <v>0</v>
      </c>
    </row>
    <row r="386" spans="1:67">
      <c r="A386" s="125">
        <f t="shared" si="84"/>
        <v>91</v>
      </c>
      <c r="B386" s="9" t="str">
        <f t="shared" si="89"/>
        <v>-</v>
      </c>
      <c r="C386" s="9" t="str">
        <f t="shared" si="89"/>
        <v>-</v>
      </c>
      <c r="D386" s="9" t="str">
        <f t="shared" si="89"/>
        <v>-</v>
      </c>
      <c r="E386" s="9" t="str">
        <f t="shared" si="89"/>
        <v>-</v>
      </c>
      <c r="F386" s="9" t="str">
        <f t="shared" si="89"/>
        <v>-</v>
      </c>
      <c r="G386" s="9" t="str">
        <f t="shared" si="89"/>
        <v>-</v>
      </c>
      <c r="H386" s="9" t="str">
        <f t="shared" si="89"/>
        <v>-</v>
      </c>
      <c r="I386" s="9" t="str">
        <f t="shared" si="89"/>
        <v>-</v>
      </c>
      <c r="J386" s="9" t="str">
        <f t="shared" si="89"/>
        <v>-</v>
      </c>
      <c r="K386" s="9" t="str">
        <f t="shared" si="89"/>
        <v>-</v>
      </c>
      <c r="L386" s="9" t="str">
        <f t="shared" si="89"/>
        <v>-</v>
      </c>
      <c r="M386" s="9" t="str">
        <f t="shared" si="89"/>
        <v>-</v>
      </c>
      <c r="N386" s="9" t="str">
        <f t="shared" si="89"/>
        <v>-</v>
      </c>
      <c r="O386" s="9" t="str">
        <f t="shared" si="89"/>
        <v>-</v>
      </c>
      <c r="P386" s="9" t="str">
        <f t="shared" si="89"/>
        <v>-</v>
      </c>
      <c r="Q386" s="9" t="str">
        <f t="shared" si="89"/>
        <v>-</v>
      </c>
      <c r="R386" s="9" t="str">
        <f t="shared" si="89"/>
        <v>-</v>
      </c>
      <c r="S386" s="9" t="str">
        <f t="shared" si="89"/>
        <v>-</v>
      </c>
      <c r="T386" s="9" t="str">
        <f t="shared" si="89"/>
        <v>-</v>
      </c>
      <c r="U386" s="9" t="str">
        <f t="shared" si="89"/>
        <v>-</v>
      </c>
      <c r="V386" s="9" t="str">
        <f t="shared" si="89"/>
        <v>-</v>
      </c>
      <c r="W386" s="9" t="str">
        <f t="shared" ref="W386:AN389" si="92">IF(AND(W$98="ДА",W289="-"),W93,"-")</f>
        <v>-</v>
      </c>
      <c r="X386" s="9" t="str">
        <f t="shared" si="92"/>
        <v>-</v>
      </c>
      <c r="Y386" s="9" t="str">
        <f t="shared" si="92"/>
        <v>-</v>
      </c>
      <c r="Z386" s="9" t="str">
        <f t="shared" si="92"/>
        <v>-</v>
      </c>
      <c r="AA386" s="9" t="str">
        <f t="shared" si="92"/>
        <v>-</v>
      </c>
      <c r="AB386" s="9" t="str">
        <f t="shared" si="92"/>
        <v>-</v>
      </c>
      <c r="AC386" s="9" t="str">
        <f t="shared" si="92"/>
        <v>-</v>
      </c>
      <c r="AD386" s="9" t="str">
        <f t="shared" si="92"/>
        <v>-</v>
      </c>
      <c r="AE386" s="9" t="str">
        <f t="shared" si="92"/>
        <v>-</v>
      </c>
      <c r="AF386" s="9" t="str">
        <f t="shared" si="92"/>
        <v>-</v>
      </c>
      <c r="AG386" s="9" t="str">
        <f t="shared" si="92"/>
        <v>-</v>
      </c>
      <c r="AH386" s="9" t="str">
        <f t="shared" si="92"/>
        <v>-</v>
      </c>
      <c r="AI386" s="9" t="str">
        <f t="shared" si="92"/>
        <v>-</v>
      </c>
      <c r="AJ386" s="9" t="str">
        <f t="shared" si="92"/>
        <v>-</v>
      </c>
      <c r="AK386" s="9" t="str">
        <f t="shared" si="92"/>
        <v>-</v>
      </c>
      <c r="AL386" s="9" t="str">
        <f t="shared" si="92"/>
        <v>-</v>
      </c>
      <c r="AM386" s="9" t="str">
        <f t="shared" si="92"/>
        <v>-</v>
      </c>
      <c r="AN386" s="9" t="str">
        <f t="shared" si="92"/>
        <v>-</v>
      </c>
      <c r="AO386" s="9" t="str">
        <f t="shared" si="89"/>
        <v>-</v>
      </c>
      <c r="AP386" s="9" t="str">
        <f t="shared" si="89"/>
        <v>-</v>
      </c>
      <c r="AQ386" s="9" t="str">
        <f t="shared" si="89"/>
        <v>-</v>
      </c>
      <c r="AR386" s="9" t="str">
        <f t="shared" si="89"/>
        <v>-</v>
      </c>
      <c r="AS386" s="9" t="str">
        <f t="shared" si="89"/>
        <v>-</v>
      </c>
      <c r="AT386" s="9" t="str">
        <f t="shared" si="89"/>
        <v>-</v>
      </c>
      <c r="AU386" s="9" t="str">
        <f t="shared" si="89"/>
        <v>-</v>
      </c>
      <c r="AV386" s="9" t="str">
        <f t="shared" si="89"/>
        <v>-</v>
      </c>
      <c r="AW386" s="9" t="str">
        <f t="shared" si="89"/>
        <v>-</v>
      </c>
      <c r="AX386" s="9" t="str">
        <f t="shared" si="90"/>
        <v>-</v>
      </c>
      <c r="AY386" s="9" t="str">
        <f t="shared" si="90"/>
        <v>-</v>
      </c>
      <c r="AZ386" s="9" t="str">
        <f t="shared" si="90"/>
        <v>-</v>
      </c>
      <c r="BA386" s="9" t="str">
        <f t="shared" si="90"/>
        <v>-</v>
      </c>
      <c r="BB386" s="9" t="str">
        <f t="shared" si="90"/>
        <v>-</v>
      </c>
      <c r="BC386" s="9" t="str">
        <f t="shared" si="90"/>
        <v>-</v>
      </c>
      <c r="BD386" s="9" t="str">
        <f t="shared" si="90"/>
        <v>-</v>
      </c>
      <c r="BE386" s="9" t="str">
        <f t="shared" si="90"/>
        <v>-</v>
      </c>
      <c r="BF386" s="9" t="str">
        <f t="shared" si="90"/>
        <v>-</v>
      </c>
      <c r="BG386" s="9" t="str">
        <f t="shared" si="90"/>
        <v>-</v>
      </c>
      <c r="BH386" s="37">
        <f t="shared" si="77"/>
        <v>0</v>
      </c>
      <c r="BI386" s="114" t="str">
        <f t="shared" si="78"/>
        <v>-</v>
      </c>
      <c r="BJ386" s="9" t="str">
        <f t="shared" si="79"/>
        <v>-</v>
      </c>
      <c r="BL386">
        <f t="shared" si="80"/>
        <v>91</v>
      </c>
      <c r="BM386" s="381" t="str">
        <f t="shared" si="81"/>
        <v>-</v>
      </c>
      <c r="BN386">
        <f t="shared" si="82"/>
        <v>0</v>
      </c>
      <c r="BO386">
        <f t="shared" si="83"/>
        <v>0</v>
      </c>
    </row>
    <row r="387" spans="1:67">
      <c r="A387" s="125">
        <f t="shared" si="84"/>
        <v>92</v>
      </c>
      <c r="B387" s="9" t="str">
        <f t="shared" si="89"/>
        <v>-</v>
      </c>
      <c r="C387" s="9" t="str">
        <f t="shared" si="89"/>
        <v>-</v>
      </c>
      <c r="D387" s="9" t="str">
        <f t="shared" si="89"/>
        <v>-</v>
      </c>
      <c r="E387" s="9" t="str">
        <f t="shared" si="89"/>
        <v>-</v>
      </c>
      <c r="F387" s="9" t="str">
        <f t="shared" si="89"/>
        <v>-</v>
      </c>
      <c r="G387" s="9" t="str">
        <f t="shared" si="89"/>
        <v>-</v>
      </c>
      <c r="H387" s="9" t="str">
        <f t="shared" si="89"/>
        <v>-</v>
      </c>
      <c r="I387" s="9" t="str">
        <f t="shared" si="89"/>
        <v>-</v>
      </c>
      <c r="J387" s="9" t="str">
        <f t="shared" si="89"/>
        <v>-</v>
      </c>
      <c r="K387" s="9" t="str">
        <f t="shared" si="89"/>
        <v>-</v>
      </c>
      <c r="L387" s="9" t="str">
        <f t="shared" si="89"/>
        <v>-</v>
      </c>
      <c r="M387" s="9" t="str">
        <f t="shared" si="89"/>
        <v>-</v>
      </c>
      <c r="N387" s="9" t="str">
        <f t="shared" si="89"/>
        <v>-</v>
      </c>
      <c r="O387" s="9" t="str">
        <f t="shared" si="89"/>
        <v>-</v>
      </c>
      <c r="P387" s="9" t="str">
        <f t="shared" si="89"/>
        <v>-</v>
      </c>
      <c r="Q387" s="9" t="str">
        <f t="shared" si="89"/>
        <v>-</v>
      </c>
      <c r="R387" s="9" t="str">
        <f t="shared" si="89"/>
        <v>-</v>
      </c>
      <c r="S387" s="9" t="str">
        <f t="shared" si="89"/>
        <v>-</v>
      </c>
      <c r="T387" s="9" t="str">
        <f t="shared" si="89"/>
        <v>-</v>
      </c>
      <c r="U387" s="9" t="str">
        <f t="shared" si="89"/>
        <v>-</v>
      </c>
      <c r="V387" s="9" t="str">
        <f t="shared" si="89"/>
        <v>-</v>
      </c>
      <c r="W387" s="9" t="str">
        <f t="shared" si="92"/>
        <v>-</v>
      </c>
      <c r="X387" s="9" t="str">
        <f t="shared" si="92"/>
        <v>-</v>
      </c>
      <c r="Y387" s="9" t="str">
        <f t="shared" si="92"/>
        <v>-</v>
      </c>
      <c r="Z387" s="9" t="str">
        <f t="shared" si="92"/>
        <v>-</v>
      </c>
      <c r="AA387" s="9" t="str">
        <f t="shared" si="92"/>
        <v>-</v>
      </c>
      <c r="AB387" s="9" t="str">
        <f t="shared" si="92"/>
        <v>-</v>
      </c>
      <c r="AC387" s="9" t="str">
        <f t="shared" si="92"/>
        <v>-</v>
      </c>
      <c r="AD387" s="9" t="str">
        <f t="shared" si="92"/>
        <v>-</v>
      </c>
      <c r="AE387" s="9" t="str">
        <f t="shared" si="92"/>
        <v>-</v>
      </c>
      <c r="AF387" s="9" t="str">
        <f t="shared" si="92"/>
        <v>-</v>
      </c>
      <c r="AG387" s="9" t="str">
        <f t="shared" si="92"/>
        <v>-</v>
      </c>
      <c r="AH387" s="9" t="str">
        <f t="shared" si="92"/>
        <v>-</v>
      </c>
      <c r="AI387" s="9" t="str">
        <f t="shared" si="92"/>
        <v>-</v>
      </c>
      <c r="AJ387" s="9" t="str">
        <f t="shared" si="92"/>
        <v>-</v>
      </c>
      <c r="AK387" s="9" t="str">
        <f t="shared" si="92"/>
        <v>-</v>
      </c>
      <c r="AL387" s="9" t="str">
        <f t="shared" si="92"/>
        <v>-</v>
      </c>
      <c r="AM387" s="9" t="str">
        <f t="shared" si="92"/>
        <v>-</v>
      </c>
      <c r="AN387" s="9" t="str">
        <f t="shared" si="92"/>
        <v>-</v>
      </c>
      <c r="AO387" s="9" t="str">
        <f t="shared" ref="AO387:BG387" si="93">IF(AND(AO$98="ДА",AO290="-"),AO94,"-")</f>
        <v>-</v>
      </c>
      <c r="AP387" s="9" t="str">
        <f t="shared" si="93"/>
        <v>-</v>
      </c>
      <c r="AQ387" s="9" t="str">
        <f t="shared" si="93"/>
        <v>-</v>
      </c>
      <c r="AR387" s="9" t="str">
        <f t="shared" si="93"/>
        <v>-</v>
      </c>
      <c r="AS387" s="9" t="str">
        <f t="shared" si="93"/>
        <v>-</v>
      </c>
      <c r="AT387" s="9" t="str">
        <f t="shared" si="93"/>
        <v>-</v>
      </c>
      <c r="AU387" s="9" t="str">
        <f t="shared" si="93"/>
        <v>-</v>
      </c>
      <c r="AV387" s="9" t="str">
        <f t="shared" si="93"/>
        <v>-</v>
      </c>
      <c r="AW387" s="9" t="str">
        <f t="shared" si="93"/>
        <v>-</v>
      </c>
      <c r="AX387" s="9" t="str">
        <f t="shared" si="93"/>
        <v>-</v>
      </c>
      <c r="AY387" s="9" t="str">
        <f t="shared" si="93"/>
        <v>-</v>
      </c>
      <c r="AZ387" s="9" t="str">
        <f t="shared" si="93"/>
        <v>-</v>
      </c>
      <c r="BA387" s="9" t="str">
        <f t="shared" si="93"/>
        <v>-</v>
      </c>
      <c r="BB387" s="9" t="str">
        <f t="shared" si="93"/>
        <v>-</v>
      </c>
      <c r="BC387" s="9" t="str">
        <f t="shared" si="93"/>
        <v>-</v>
      </c>
      <c r="BD387" s="9" t="str">
        <f t="shared" si="93"/>
        <v>-</v>
      </c>
      <c r="BE387" s="9" t="str">
        <f t="shared" si="93"/>
        <v>-</v>
      </c>
      <c r="BF387" s="9" t="str">
        <f t="shared" si="93"/>
        <v>-</v>
      </c>
      <c r="BG387" s="9" t="str">
        <f t="shared" si="93"/>
        <v>-</v>
      </c>
      <c r="BH387" s="37">
        <f t="shared" si="77"/>
        <v>0</v>
      </c>
      <c r="BI387" s="114" t="str">
        <f t="shared" si="78"/>
        <v>-</v>
      </c>
      <c r="BJ387" s="9" t="str">
        <f t="shared" si="79"/>
        <v>-</v>
      </c>
      <c r="BL387">
        <f t="shared" si="80"/>
        <v>92</v>
      </c>
      <c r="BM387" s="381" t="str">
        <f t="shared" si="81"/>
        <v>-</v>
      </c>
      <c r="BN387">
        <f t="shared" si="82"/>
        <v>0</v>
      </c>
      <c r="BO387">
        <f t="shared" si="83"/>
        <v>0</v>
      </c>
    </row>
    <row r="388" spans="1:67">
      <c r="A388" s="125">
        <f t="shared" si="84"/>
        <v>93</v>
      </c>
      <c r="B388" s="9" t="str">
        <f t="shared" ref="B388:BG389" si="94">IF(AND(B$98="ДА",B291="-"),B95,"-")</f>
        <v>-</v>
      </c>
      <c r="C388" s="9" t="str">
        <f t="shared" si="94"/>
        <v>-</v>
      </c>
      <c r="D388" s="9" t="str">
        <f t="shared" si="94"/>
        <v>-</v>
      </c>
      <c r="E388" s="9" t="str">
        <f t="shared" si="94"/>
        <v>-</v>
      </c>
      <c r="F388" s="9" t="str">
        <f t="shared" si="94"/>
        <v>-</v>
      </c>
      <c r="G388" s="9" t="str">
        <f t="shared" si="94"/>
        <v>-</v>
      </c>
      <c r="H388" s="9" t="str">
        <f t="shared" si="94"/>
        <v>-</v>
      </c>
      <c r="I388" s="9" t="str">
        <f t="shared" si="94"/>
        <v>-</v>
      </c>
      <c r="J388" s="9" t="str">
        <f t="shared" si="94"/>
        <v>-</v>
      </c>
      <c r="K388" s="9" t="str">
        <f t="shared" si="94"/>
        <v>-</v>
      </c>
      <c r="L388" s="9" t="str">
        <f t="shared" si="94"/>
        <v>-</v>
      </c>
      <c r="M388" s="9" t="str">
        <f t="shared" si="94"/>
        <v>-</v>
      </c>
      <c r="N388" s="9" t="str">
        <f t="shared" si="94"/>
        <v>-</v>
      </c>
      <c r="O388" s="9" t="str">
        <f t="shared" si="94"/>
        <v>-</v>
      </c>
      <c r="P388" s="9" t="str">
        <f t="shared" si="94"/>
        <v>-</v>
      </c>
      <c r="Q388" s="9" t="str">
        <f t="shared" si="94"/>
        <v>-</v>
      </c>
      <c r="R388" s="9" t="str">
        <f t="shared" si="94"/>
        <v>-</v>
      </c>
      <c r="S388" s="9" t="str">
        <f t="shared" si="94"/>
        <v>-</v>
      </c>
      <c r="T388" s="9" t="str">
        <f t="shared" si="94"/>
        <v>-</v>
      </c>
      <c r="U388" s="9" t="str">
        <f t="shared" si="94"/>
        <v>-</v>
      </c>
      <c r="V388" s="9" t="str">
        <f t="shared" si="94"/>
        <v>-</v>
      </c>
      <c r="W388" s="9" t="str">
        <f t="shared" si="92"/>
        <v>-</v>
      </c>
      <c r="X388" s="9" t="str">
        <f t="shared" si="92"/>
        <v>-</v>
      </c>
      <c r="Y388" s="9" t="str">
        <f t="shared" si="92"/>
        <v>-</v>
      </c>
      <c r="Z388" s="9" t="str">
        <f t="shared" si="92"/>
        <v>-</v>
      </c>
      <c r="AA388" s="9" t="str">
        <f t="shared" si="92"/>
        <v>-</v>
      </c>
      <c r="AB388" s="9" t="str">
        <f t="shared" si="92"/>
        <v>-</v>
      </c>
      <c r="AC388" s="9" t="str">
        <f t="shared" si="92"/>
        <v>-</v>
      </c>
      <c r="AD388" s="9" t="str">
        <f t="shared" si="92"/>
        <v>-</v>
      </c>
      <c r="AE388" s="9" t="str">
        <f t="shared" si="92"/>
        <v>-</v>
      </c>
      <c r="AF388" s="9" t="str">
        <f t="shared" si="92"/>
        <v>-</v>
      </c>
      <c r="AG388" s="9" t="str">
        <f t="shared" si="92"/>
        <v>-</v>
      </c>
      <c r="AH388" s="9" t="str">
        <f t="shared" si="92"/>
        <v>-</v>
      </c>
      <c r="AI388" s="9" t="str">
        <f t="shared" si="92"/>
        <v>-</v>
      </c>
      <c r="AJ388" s="9" t="str">
        <f t="shared" si="92"/>
        <v>-</v>
      </c>
      <c r="AK388" s="9" t="str">
        <f t="shared" si="92"/>
        <v>-</v>
      </c>
      <c r="AL388" s="9" t="str">
        <f t="shared" si="92"/>
        <v>-</v>
      </c>
      <c r="AM388" s="9" t="str">
        <f t="shared" si="92"/>
        <v>-</v>
      </c>
      <c r="AN388" s="9" t="str">
        <f t="shared" si="92"/>
        <v>-</v>
      </c>
      <c r="AO388" s="9" t="str">
        <f t="shared" si="94"/>
        <v>-</v>
      </c>
      <c r="AP388" s="9" t="str">
        <f t="shared" si="94"/>
        <v>-</v>
      </c>
      <c r="AQ388" s="9" t="str">
        <f t="shared" si="94"/>
        <v>-</v>
      </c>
      <c r="AR388" s="9" t="str">
        <f t="shared" si="94"/>
        <v>-</v>
      </c>
      <c r="AS388" s="9" t="str">
        <f t="shared" si="94"/>
        <v>-</v>
      </c>
      <c r="AT388" s="9" t="str">
        <f t="shared" si="94"/>
        <v>-</v>
      </c>
      <c r="AU388" s="9" t="str">
        <f t="shared" si="94"/>
        <v>-</v>
      </c>
      <c r="AV388" s="9" t="str">
        <f t="shared" si="94"/>
        <v>-</v>
      </c>
      <c r="AW388" s="9" t="str">
        <f t="shared" si="94"/>
        <v>-</v>
      </c>
      <c r="AX388" s="9" t="str">
        <f t="shared" si="94"/>
        <v>-</v>
      </c>
      <c r="AY388" s="9" t="str">
        <f t="shared" si="94"/>
        <v>-</v>
      </c>
      <c r="AZ388" s="9" t="str">
        <f t="shared" si="94"/>
        <v>-</v>
      </c>
      <c r="BA388" s="9" t="str">
        <f t="shared" si="94"/>
        <v>-</v>
      </c>
      <c r="BB388" s="9" t="str">
        <f t="shared" si="94"/>
        <v>-</v>
      </c>
      <c r="BC388" s="9" t="str">
        <f t="shared" si="94"/>
        <v>-</v>
      </c>
      <c r="BD388" s="9" t="str">
        <f t="shared" si="94"/>
        <v>-</v>
      </c>
      <c r="BE388" s="9" t="str">
        <f t="shared" si="94"/>
        <v>-</v>
      </c>
      <c r="BF388" s="9" t="str">
        <f t="shared" si="94"/>
        <v>-</v>
      </c>
      <c r="BG388" s="9" t="str">
        <f t="shared" si="94"/>
        <v>-</v>
      </c>
      <c r="BH388" s="37">
        <f t="shared" si="77"/>
        <v>0</v>
      </c>
      <c r="BI388" s="114" t="str">
        <f t="shared" si="78"/>
        <v>-</v>
      </c>
      <c r="BJ388" s="9" t="str">
        <f t="shared" si="79"/>
        <v>-</v>
      </c>
      <c r="BL388">
        <f t="shared" si="80"/>
        <v>93</v>
      </c>
      <c r="BM388" s="381" t="str">
        <f t="shared" si="81"/>
        <v>-</v>
      </c>
      <c r="BN388">
        <f t="shared" si="82"/>
        <v>0</v>
      </c>
      <c r="BO388">
        <f t="shared" si="83"/>
        <v>0</v>
      </c>
    </row>
    <row r="389" spans="1:67">
      <c r="A389" s="125">
        <f t="shared" si="84"/>
        <v>94</v>
      </c>
      <c r="B389" s="9" t="str">
        <f t="shared" si="94"/>
        <v>-</v>
      </c>
      <c r="C389" s="9" t="str">
        <f t="shared" si="94"/>
        <v>-</v>
      </c>
      <c r="D389" s="9" t="str">
        <f t="shared" si="94"/>
        <v>-</v>
      </c>
      <c r="E389" s="9" t="str">
        <f t="shared" si="94"/>
        <v>-</v>
      </c>
      <c r="F389" s="9" t="str">
        <f t="shared" si="94"/>
        <v>-</v>
      </c>
      <c r="G389" s="9" t="str">
        <f t="shared" si="94"/>
        <v>-</v>
      </c>
      <c r="H389" s="9" t="str">
        <f t="shared" si="94"/>
        <v>-</v>
      </c>
      <c r="I389" s="9" t="str">
        <f t="shared" si="94"/>
        <v>-</v>
      </c>
      <c r="J389" s="9" t="str">
        <f t="shared" si="94"/>
        <v>-</v>
      </c>
      <c r="K389" s="9" t="str">
        <f t="shared" si="94"/>
        <v>-</v>
      </c>
      <c r="L389" s="9" t="str">
        <f t="shared" si="94"/>
        <v>-</v>
      </c>
      <c r="M389" s="9" t="str">
        <f t="shared" si="94"/>
        <v>-</v>
      </c>
      <c r="N389" s="9" t="str">
        <f t="shared" si="94"/>
        <v>-</v>
      </c>
      <c r="O389" s="9" t="str">
        <f t="shared" si="94"/>
        <v>-</v>
      </c>
      <c r="P389" s="9" t="str">
        <f t="shared" si="94"/>
        <v>-</v>
      </c>
      <c r="Q389" s="9" t="str">
        <f t="shared" si="94"/>
        <v>-</v>
      </c>
      <c r="R389" s="9" t="str">
        <f t="shared" si="94"/>
        <v>-</v>
      </c>
      <c r="S389" s="9" t="str">
        <f t="shared" si="94"/>
        <v>-</v>
      </c>
      <c r="T389" s="9" t="str">
        <f t="shared" si="94"/>
        <v>-</v>
      </c>
      <c r="U389" s="9" t="str">
        <f t="shared" si="94"/>
        <v>-</v>
      </c>
      <c r="V389" s="9" t="str">
        <f t="shared" si="94"/>
        <v>-</v>
      </c>
      <c r="W389" s="9" t="str">
        <f t="shared" si="92"/>
        <v>-</v>
      </c>
      <c r="X389" s="9" t="str">
        <f t="shared" si="92"/>
        <v>-</v>
      </c>
      <c r="Y389" s="9" t="str">
        <f t="shared" si="92"/>
        <v>-</v>
      </c>
      <c r="Z389" s="9" t="str">
        <f t="shared" si="92"/>
        <v>-</v>
      </c>
      <c r="AA389" s="9" t="str">
        <f t="shared" si="92"/>
        <v>-</v>
      </c>
      <c r="AB389" s="9" t="str">
        <f t="shared" si="92"/>
        <v>-</v>
      </c>
      <c r="AC389" s="9" t="str">
        <f t="shared" si="92"/>
        <v>-</v>
      </c>
      <c r="AD389" s="9" t="str">
        <f t="shared" si="92"/>
        <v>-</v>
      </c>
      <c r="AE389" s="9" t="str">
        <f t="shared" si="92"/>
        <v>-</v>
      </c>
      <c r="AF389" s="9" t="str">
        <f t="shared" si="92"/>
        <v>-</v>
      </c>
      <c r="AG389" s="9" t="str">
        <f t="shared" si="92"/>
        <v>-</v>
      </c>
      <c r="AH389" s="9" t="str">
        <f t="shared" si="92"/>
        <v>-</v>
      </c>
      <c r="AI389" s="9" t="str">
        <f t="shared" si="92"/>
        <v>-</v>
      </c>
      <c r="AJ389" s="9" t="str">
        <f t="shared" si="92"/>
        <v>-</v>
      </c>
      <c r="AK389" s="9" t="str">
        <f t="shared" si="92"/>
        <v>-</v>
      </c>
      <c r="AL389" s="9" t="str">
        <f t="shared" si="92"/>
        <v>-</v>
      </c>
      <c r="AM389" s="9" t="str">
        <f t="shared" si="92"/>
        <v>-</v>
      </c>
      <c r="AN389" s="9" t="str">
        <f t="shared" si="92"/>
        <v>-</v>
      </c>
      <c r="AO389" s="9" t="str">
        <f t="shared" si="94"/>
        <v>-</v>
      </c>
      <c r="AP389" s="9" t="str">
        <f t="shared" si="94"/>
        <v>-</v>
      </c>
      <c r="AQ389" s="9" t="str">
        <f t="shared" si="94"/>
        <v>-</v>
      </c>
      <c r="AR389" s="9" t="str">
        <f t="shared" si="94"/>
        <v>-</v>
      </c>
      <c r="AS389" s="9" t="str">
        <f t="shared" si="94"/>
        <v>-</v>
      </c>
      <c r="AT389" s="9" t="str">
        <f t="shared" si="94"/>
        <v>-</v>
      </c>
      <c r="AU389" s="9" t="str">
        <f t="shared" si="94"/>
        <v>-</v>
      </c>
      <c r="AV389" s="9" t="str">
        <f t="shared" si="94"/>
        <v>-</v>
      </c>
      <c r="AW389" s="9" t="str">
        <f t="shared" si="94"/>
        <v>-</v>
      </c>
      <c r="AX389" s="9" t="str">
        <f t="shared" si="94"/>
        <v>-</v>
      </c>
      <c r="AY389" s="9" t="str">
        <f t="shared" si="94"/>
        <v>-</v>
      </c>
      <c r="AZ389" s="9" t="str">
        <f t="shared" si="94"/>
        <v>-</v>
      </c>
      <c r="BA389" s="9" t="str">
        <f t="shared" si="94"/>
        <v>-</v>
      </c>
      <c r="BB389" s="9" t="str">
        <f t="shared" si="94"/>
        <v>-</v>
      </c>
      <c r="BC389" s="9" t="str">
        <f t="shared" si="94"/>
        <v>-</v>
      </c>
      <c r="BD389" s="9" t="str">
        <f t="shared" si="94"/>
        <v>-</v>
      </c>
      <c r="BE389" s="9" t="str">
        <f t="shared" si="94"/>
        <v>-</v>
      </c>
      <c r="BF389" s="9" t="str">
        <f t="shared" si="94"/>
        <v>-</v>
      </c>
      <c r="BG389" s="9" t="str">
        <f t="shared" si="94"/>
        <v>-</v>
      </c>
      <c r="BH389" s="37">
        <f t="shared" si="77"/>
        <v>0</v>
      </c>
      <c r="BI389" s="114" t="str">
        <f t="shared" si="78"/>
        <v>-</v>
      </c>
      <c r="BJ389" s="9" t="str">
        <f t="shared" si="79"/>
        <v>-</v>
      </c>
      <c r="BL389">
        <f t="shared" si="80"/>
        <v>94</v>
      </c>
      <c r="BM389" s="381" t="str">
        <f t="shared" si="81"/>
        <v>-</v>
      </c>
      <c r="BN389">
        <f t="shared" si="82"/>
        <v>0</v>
      </c>
      <c r="BO389">
        <f t="shared" si="83"/>
        <v>0</v>
      </c>
    </row>
    <row r="390" spans="1:67">
      <c r="A390" s="125" t="s">
        <v>80</v>
      </c>
      <c r="B390" s="9">
        <f t="shared" ref="B390:BG390" si="95">COUNTIF(B296:B389,"&gt;0")</f>
        <v>0</v>
      </c>
      <c r="C390" s="9">
        <f t="shared" si="95"/>
        <v>0</v>
      </c>
      <c r="D390" s="9">
        <f t="shared" si="95"/>
        <v>0</v>
      </c>
      <c r="E390" s="9">
        <f t="shared" si="95"/>
        <v>0</v>
      </c>
      <c r="F390" s="9">
        <f t="shared" si="95"/>
        <v>0</v>
      </c>
      <c r="G390" s="9">
        <f t="shared" si="95"/>
        <v>0</v>
      </c>
      <c r="H390" s="9">
        <f t="shared" si="95"/>
        <v>0</v>
      </c>
      <c r="I390" s="9">
        <f t="shared" si="95"/>
        <v>0</v>
      </c>
      <c r="J390" s="9">
        <f t="shared" si="95"/>
        <v>0</v>
      </c>
      <c r="K390" s="9">
        <f t="shared" si="95"/>
        <v>0</v>
      </c>
      <c r="L390" s="9">
        <f t="shared" si="95"/>
        <v>22</v>
      </c>
      <c r="M390" s="9">
        <f t="shared" si="95"/>
        <v>0</v>
      </c>
      <c r="N390" s="9">
        <f t="shared" si="95"/>
        <v>0</v>
      </c>
      <c r="O390" s="9">
        <f t="shared" si="95"/>
        <v>25</v>
      </c>
      <c r="P390" s="9">
        <f t="shared" si="95"/>
        <v>0</v>
      </c>
      <c r="Q390" s="9">
        <f t="shared" si="95"/>
        <v>0</v>
      </c>
      <c r="R390" s="9">
        <f t="shared" si="95"/>
        <v>0</v>
      </c>
      <c r="S390" s="9">
        <f t="shared" si="95"/>
        <v>0</v>
      </c>
      <c r="T390" s="9">
        <f t="shared" si="95"/>
        <v>0</v>
      </c>
      <c r="U390" s="9">
        <f t="shared" si="95"/>
        <v>15</v>
      </c>
      <c r="V390" s="9">
        <f t="shared" si="95"/>
        <v>14</v>
      </c>
      <c r="W390" s="9">
        <f t="shared" si="95"/>
        <v>0</v>
      </c>
      <c r="X390" s="9">
        <f t="shared" si="95"/>
        <v>0</v>
      </c>
      <c r="Y390" s="9">
        <f t="shared" si="95"/>
        <v>0</v>
      </c>
      <c r="Z390" s="9">
        <f t="shared" si="95"/>
        <v>31</v>
      </c>
      <c r="AA390" s="9">
        <f t="shared" si="95"/>
        <v>0</v>
      </c>
      <c r="AB390" s="9">
        <f t="shared" si="95"/>
        <v>0</v>
      </c>
      <c r="AC390" s="9">
        <f t="shared" si="95"/>
        <v>0</v>
      </c>
      <c r="AD390" s="9">
        <f t="shared" si="95"/>
        <v>0</v>
      </c>
      <c r="AE390" s="9">
        <f t="shared" si="95"/>
        <v>0</v>
      </c>
      <c r="AF390" s="9">
        <f t="shared" si="95"/>
        <v>0</v>
      </c>
      <c r="AG390" s="9">
        <f t="shared" si="95"/>
        <v>22</v>
      </c>
      <c r="AH390" s="9">
        <f t="shared" si="95"/>
        <v>0</v>
      </c>
      <c r="AI390" s="9">
        <f t="shared" si="95"/>
        <v>14</v>
      </c>
      <c r="AJ390" s="9">
        <f t="shared" si="95"/>
        <v>0</v>
      </c>
      <c r="AK390" s="9">
        <f t="shared" si="95"/>
        <v>50</v>
      </c>
      <c r="AL390" s="9">
        <f t="shared" si="95"/>
        <v>15</v>
      </c>
      <c r="AM390" s="9">
        <f t="shared" si="95"/>
        <v>0</v>
      </c>
      <c r="AN390" s="9">
        <f t="shared" si="95"/>
        <v>17</v>
      </c>
      <c r="AO390" s="9">
        <f t="shared" si="95"/>
        <v>0</v>
      </c>
      <c r="AP390" s="9">
        <f t="shared" si="95"/>
        <v>0</v>
      </c>
      <c r="AQ390" s="9">
        <f t="shared" si="95"/>
        <v>0</v>
      </c>
      <c r="AR390" s="9">
        <f t="shared" si="95"/>
        <v>0</v>
      </c>
      <c r="AS390" s="9">
        <f t="shared" si="95"/>
        <v>0</v>
      </c>
      <c r="AT390" s="9">
        <f t="shared" si="95"/>
        <v>0</v>
      </c>
      <c r="AU390" s="9">
        <f t="shared" si="95"/>
        <v>0</v>
      </c>
      <c r="AV390" s="9">
        <f t="shared" si="95"/>
        <v>0</v>
      </c>
      <c r="AW390" s="9">
        <f t="shared" si="95"/>
        <v>0</v>
      </c>
      <c r="AX390" s="9">
        <f t="shared" si="95"/>
        <v>0</v>
      </c>
      <c r="AY390" s="9">
        <f t="shared" si="95"/>
        <v>0</v>
      </c>
      <c r="AZ390" s="9">
        <f t="shared" si="95"/>
        <v>0</v>
      </c>
      <c r="BA390" s="9">
        <f t="shared" si="95"/>
        <v>0</v>
      </c>
      <c r="BB390" s="9">
        <f t="shared" si="95"/>
        <v>0</v>
      </c>
      <c r="BC390" s="9">
        <f t="shared" si="95"/>
        <v>38</v>
      </c>
      <c r="BD390" s="9">
        <f t="shared" si="95"/>
        <v>0</v>
      </c>
      <c r="BE390" s="9">
        <f t="shared" si="95"/>
        <v>0</v>
      </c>
      <c r="BF390" s="9">
        <f t="shared" si="95"/>
        <v>0</v>
      </c>
      <c r="BG390" s="9">
        <f t="shared" si="95"/>
        <v>0</v>
      </c>
      <c r="BH390" s="37">
        <f>SUM(B390:BG390)</f>
        <v>263</v>
      </c>
      <c r="BI390" s="114"/>
      <c r="BJ390" s="9"/>
    </row>
    <row r="392" spans="1:67">
      <c r="A392" s="124" t="s">
        <v>113</v>
      </c>
    </row>
    <row r="393" spans="1:67">
      <c r="A393" s="125">
        <v>1</v>
      </c>
      <c r="B393" s="9" t="str">
        <f t="shared" ref="B393:BG399" si="96">IF(B296="-","-",ABS(B296-$BI296))</f>
        <v>-</v>
      </c>
      <c r="C393" s="9" t="str">
        <f t="shared" si="96"/>
        <v>-</v>
      </c>
      <c r="D393" s="9" t="str">
        <f t="shared" si="96"/>
        <v>-</v>
      </c>
      <c r="E393" s="9" t="str">
        <f t="shared" si="96"/>
        <v>-</v>
      </c>
      <c r="F393" s="9" t="str">
        <f t="shared" si="96"/>
        <v>-</v>
      </c>
      <c r="G393" s="9" t="str">
        <f t="shared" si="96"/>
        <v>-</v>
      </c>
      <c r="H393" s="9" t="str">
        <f t="shared" si="96"/>
        <v>-</v>
      </c>
      <c r="I393" s="9" t="str">
        <f t="shared" si="96"/>
        <v>-</v>
      </c>
      <c r="J393" s="9" t="str">
        <f t="shared" si="96"/>
        <v>-</v>
      </c>
      <c r="K393" s="9" t="str">
        <f t="shared" si="96"/>
        <v>-</v>
      </c>
      <c r="L393" s="9" t="str">
        <f t="shared" si="96"/>
        <v>-</v>
      </c>
      <c r="M393" s="9" t="str">
        <f t="shared" si="96"/>
        <v>-</v>
      </c>
      <c r="N393" s="9" t="str">
        <f t="shared" si="96"/>
        <v>-</v>
      </c>
      <c r="O393" s="9">
        <f t="shared" si="96"/>
        <v>1.5</v>
      </c>
      <c r="P393" s="9" t="str">
        <f t="shared" si="96"/>
        <v>-</v>
      </c>
      <c r="Q393" s="9" t="str">
        <f t="shared" si="96"/>
        <v>-</v>
      </c>
      <c r="R393" s="9" t="str">
        <f t="shared" si="96"/>
        <v>-</v>
      </c>
      <c r="S393" s="9" t="str">
        <f t="shared" si="96"/>
        <v>-</v>
      </c>
      <c r="T393" s="9" t="str">
        <f t="shared" si="96"/>
        <v>-</v>
      </c>
      <c r="U393" s="9">
        <f t="shared" si="96"/>
        <v>3.5</v>
      </c>
      <c r="V393" s="9" t="str">
        <f t="shared" si="96"/>
        <v>-</v>
      </c>
      <c r="W393" s="9" t="str">
        <f t="shared" ref="W393:AN407" si="97">IF(W296="-","-",ABS(W296-$BI296))</f>
        <v>-</v>
      </c>
      <c r="X393" s="9" t="str">
        <f t="shared" si="97"/>
        <v>-</v>
      </c>
      <c r="Y393" s="9" t="str">
        <f t="shared" si="97"/>
        <v>-</v>
      </c>
      <c r="Z393" s="9">
        <f t="shared" si="97"/>
        <v>0.5</v>
      </c>
      <c r="AA393" s="9" t="str">
        <f t="shared" si="97"/>
        <v>-</v>
      </c>
      <c r="AB393" s="9" t="str">
        <f t="shared" si="97"/>
        <v>-</v>
      </c>
      <c r="AC393" s="9" t="str">
        <f t="shared" si="97"/>
        <v>-</v>
      </c>
      <c r="AD393" s="9" t="str">
        <f t="shared" si="97"/>
        <v>-</v>
      </c>
      <c r="AE393" s="9" t="str">
        <f t="shared" si="97"/>
        <v>-</v>
      </c>
      <c r="AF393" s="9" t="str">
        <f t="shared" si="97"/>
        <v>-</v>
      </c>
      <c r="AG393" s="9" t="str">
        <f t="shared" si="97"/>
        <v>-</v>
      </c>
      <c r="AH393" s="9" t="str">
        <f t="shared" si="97"/>
        <v>-</v>
      </c>
      <c r="AI393" s="9">
        <f t="shared" si="97"/>
        <v>4.5</v>
      </c>
      <c r="AJ393" s="9" t="str">
        <f t="shared" si="97"/>
        <v>-</v>
      </c>
      <c r="AK393" s="9">
        <f t="shared" si="97"/>
        <v>0.5</v>
      </c>
      <c r="AL393" s="9">
        <f t="shared" si="97"/>
        <v>0.5</v>
      </c>
      <c r="AM393" s="9" t="str">
        <f t="shared" si="97"/>
        <v>-</v>
      </c>
      <c r="AN393" s="9">
        <f t="shared" si="97"/>
        <v>0.5</v>
      </c>
      <c r="AO393" s="9" t="str">
        <f t="shared" si="96"/>
        <v>-</v>
      </c>
      <c r="AP393" s="9" t="str">
        <f t="shared" si="96"/>
        <v>-</v>
      </c>
      <c r="AQ393" s="9" t="str">
        <f t="shared" si="96"/>
        <v>-</v>
      </c>
      <c r="AR393" s="9" t="str">
        <f t="shared" si="96"/>
        <v>-</v>
      </c>
      <c r="AS393" s="9" t="str">
        <f t="shared" si="96"/>
        <v>-</v>
      </c>
      <c r="AT393" s="9" t="str">
        <f t="shared" si="96"/>
        <v>-</v>
      </c>
      <c r="AU393" s="9" t="str">
        <f t="shared" si="96"/>
        <v>-</v>
      </c>
      <c r="AV393" s="9" t="str">
        <f t="shared" si="96"/>
        <v>-</v>
      </c>
      <c r="AW393" s="9" t="str">
        <f t="shared" si="96"/>
        <v>-</v>
      </c>
      <c r="AX393" s="9" t="str">
        <f t="shared" si="96"/>
        <v>-</v>
      </c>
      <c r="AY393" s="9" t="str">
        <f t="shared" si="96"/>
        <v>-</v>
      </c>
      <c r="AZ393" s="9" t="str">
        <f t="shared" si="96"/>
        <v>-</v>
      </c>
      <c r="BA393" s="9" t="str">
        <f t="shared" si="96"/>
        <v>-</v>
      </c>
      <c r="BB393" s="9" t="str">
        <f t="shared" si="96"/>
        <v>-</v>
      </c>
      <c r="BC393" s="9">
        <f t="shared" si="96"/>
        <v>1.5</v>
      </c>
      <c r="BD393" s="9" t="str">
        <f t="shared" si="96"/>
        <v>-</v>
      </c>
      <c r="BE393" s="9" t="str">
        <f t="shared" si="96"/>
        <v>-</v>
      </c>
      <c r="BF393" s="9" t="str">
        <f t="shared" si="96"/>
        <v>-</v>
      </c>
      <c r="BG393" s="9" t="str">
        <f t="shared" si="96"/>
        <v>-</v>
      </c>
      <c r="BH393" s="37"/>
    </row>
    <row r="394" spans="1:67">
      <c r="A394" s="125">
        <f>A393+1</f>
        <v>2</v>
      </c>
      <c r="B394" s="9" t="str">
        <f t="shared" si="96"/>
        <v>-</v>
      </c>
      <c r="C394" s="9" t="str">
        <f t="shared" si="96"/>
        <v>-</v>
      </c>
      <c r="D394" s="9" t="str">
        <f t="shared" si="96"/>
        <v>-</v>
      </c>
      <c r="E394" s="9" t="str">
        <f t="shared" si="96"/>
        <v>-</v>
      </c>
      <c r="F394" s="9" t="str">
        <f t="shared" si="96"/>
        <v>-</v>
      </c>
      <c r="G394" s="9" t="str">
        <f t="shared" si="96"/>
        <v>-</v>
      </c>
      <c r="H394" s="9" t="str">
        <f t="shared" si="96"/>
        <v>-</v>
      </c>
      <c r="I394" s="9" t="str">
        <f t="shared" si="96"/>
        <v>-</v>
      </c>
      <c r="J394" s="9" t="str">
        <f t="shared" si="96"/>
        <v>-</v>
      </c>
      <c r="K394" s="9" t="str">
        <f t="shared" si="96"/>
        <v>-</v>
      </c>
      <c r="L394" s="9" t="str">
        <f t="shared" si="96"/>
        <v>-</v>
      </c>
      <c r="M394" s="9" t="str">
        <f t="shared" si="96"/>
        <v>-</v>
      </c>
      <c r="N394" s="9" t="str">
        <f t="shared" si="96"/>
        <v>-</v>
      </c>
      <c r="O394" s="9" t="str">
        <f t="shared" si="96"/>
        <v>-</v>
      </c>
      <c r="P394" s="9" t="str">
        <f t="shared" si="96"/>
        <v>-</v>
      </c>
      <c r="Q394" s="9" t="str">
        <f t="shared" si="96"/>
        <v>-</v>
      </c>
      <c r="R394" s="9" t="str">
        <f t="shared" si="96"/>
        <v>-</v>
      </c>
      <c r="S394" s="9" t="str">
        <f t="shared" si="96"/>
        <v>-</v>
      </c>
      <c r="T394" s="9" t="str">
        <f t="shared" si="96"/>
        <v>-</v>
      </c>
      <c r="U394" s="9" t="str">
        <f t="shared" si="96"/>
        <v>-</v>
      </c>
      <c r="V394" s="9" t="str">
        <f t="shared" si="96"/>
        <v>-</v>
      </c>
      <c r="W394" s="9" t="str">
        <f t="shared" si="97"/>
        <v>-</v>
      </c>
      <c r="X394" s="9" t="str">
        <f t="shared" si="97"/>
        <v>-</v>
      </c>
      <c r="Y394" s="9" t="str">
        <f t="shared" si="97"/>
        <v>-</v>
      </c>
      <c r="Z394" s="9" t="str">
        <f t="shared" si="97"/>
        <v>-</v>
      </c>
      <c r="AA394" s="9" t="str">
        <f t="shared" si="97"/>
        <v>-</v>
      </c>
      <c r="AB394" s="9" t="str">
        <f t="shared" si="97"/>
        <v>-</v>
      </c>
      <c r="AC394" s="9" t="str">
        <f t="shared" si="97"/>
        <v>-</v>
      </c>
      <c r="AD394" s="9" t="str">
        <f t="shared" si="97"/>
        <v>-</v>
      </c>
      <c r="AE394" s="9" t="str">
        <f t="shared" si="97"/>
        <v>-</v>
      </c>
      <c r="AF394" s="9" t="str">
        <f t="shared" si="97"/>
        <v>-</v>
      </c>
      <c r="AG394" s="9" t="str">
        <f t="shared" si="97"/>
        <v>-</v>
      </c>
      <c r="AH394" s="9" t="str">
        <f t="shared" si="97"/>
        <v>-</v>
      </c>
      <c r="AI394" s="9" t="str">
        <f t="shared" si="97"/>
        <v>-</v>
      </c>
      <c r="AJ394" s="9" t="str">
        <f t="shared" si="97"/>
        <v>-</v>
      </c>
      <c r="AK394" s="9" t="str">
        <f t="shared" si="97"/>
        <v>-</v>
      </c>
      <c r="AL394" s="9" t="str">
        <f t="shared" si="97"/>
        <v>-</v>
      </c>
      <c r="AM394" s="9" t="str">
        <f t="shared" si="97"/>
        <v>-</v>
      </c>
      <c r="AN394" s="9" t="str">
        <f t="shared" si="97"/>
        <v>-</v>
      </c>
      <c r="AO394" s="9" t="str">
        <f t="shared" si="96"/>
        <v>-</v>
      </c>
      <c r="AP394" s="9" t="str">
        <f t="shared" si="96"/>
        <v>-</v>
      </c>
      <c r="AQ394" s="9" t="str">
        <f t="shared" si="96"/>
        <v>-</v>
      </c>
      <c r="AR394" s="9" t="str">
        <f t="shared" si="96"/>
        <v>-</v>
      </c>
      <c r="AS394" s="9" t="str">
        <f t="shared" si="96"/>
        <v>-</v>
      </c>
      <c r="AT394" s="9" t="str">
        <f t="shared" si="96"/>
        <v>-</v>
      </c>
      <c r="AU394" s="9" t="str">
        <f t="shared" si="96"/>
        <v>-</v>
      </c>
      <c r="AV394" s="9" t="str">
        <f t="shared" si="96"/>
        <v>-</v>
      </c>
      <c r="AW394" s="9" t="str">
        <f t="shared" si="96"/>
        <v>-</v>
      </c>
      <c r="AX394" s="9" t="str">
        <f t="shared" si="96"/>
        <v>-</v>
      </c>
      <c r="AY394" s="9" t="str">
        <f t="shared" si="96"/>
        <v>-</v>
      </c>
      <c r="AZ394" s="9" t="str">
        <f t="shared" si="96"/>
        <v>-</v>
      </c>
      <c r="BA394" s="9" t="str">
        <f t="shared" si="96"/>
        <v>-</v>
      </c>
      <c r="BB394" s="9" t="str">
        <f t="shared" si="96"/>
        <v>-</v>
      </c>
      <c r="BC394" s="9" t="str">
        <f t="shared" si="96"/>
        <v>-</v>
      </c>
      <c r="BD394" s="9" t="str">
        <f t="shared" si="96"/>
        <v>-</v>
      </c>
      <c r="BE394" s="9" t="str">
        <f t="shared" si="96"/>
        <v>-</v>
      </c>
      <c r="BF394" s="9" t="str">
        <f t="shared" si="96"/>
        <v>-</v>
      </c>
      <c r="BG394" s="9" t="str">
        <f t="shared" si="96"/>
        <v>-</v>
      </c>
      <c r="BH394" s="37"/>
    </row>
    <row r="395" spans="1:67">
      <c r="A395" s="125">
        <f t="shared" ref="A395:A458" si="98">A394+1</f>
        <v>3</v>
      </c>
      <c r="B395" s="9" t="str">
        <f t="shared" si="96"/>
        <v>-</v>
      </c>
      <c r="C395" s="9" t="str">
        <f t="shared" si="96"/>
        <v>-</v>
      </c>
      <c r="D395" s="9" t="str">
        <f t="shared" si="96"/>
        <v>-</v>
      </c>
      <c r="E395" s="9" t="str">
        <f t="shared" si="96"/>
        <v>-</v>
      </c>
      <c r="F395" s="9" t="str">
        <f t="shared" si="96"/>
        <v>-</v>
      </c>
      <c r="G395" s="9" t="str">
        <f t="shared" si="96"/>
        <v>-</v>
      </c>
      <c r="H395" s="9" t="str">
        <f t="shared" si="96"/>
        <v>-</v>
      </c>
      <c r="I395" s="9" t="str">
        <f t="shared" si="96"/>
        <v>-</v>
      </c>
      <c r="J395" s="9" t="str">
        <f t="shared" si="96"/>
        <v>-</v>
      </c>
      <c r="K395" s="9" t="str">
        <f t="shared" si="96"/>
        <v>-</v>
      </c>
      <c r="L395" s="9" t="str">
        <f t="shared" si="96"/>
        <v>-</v>
      </c>
      <c r="M395" s="9" t="str">
        <f t="shared" si="96"/>
        <v>-</v>
      </c>
      <c r="N395" s="9" t="str">
        <f t="shared" si="96"/>
        <v>-</v>
      </c>
      <c r="O395" s="9" t="str">
        <f t="shared" si="96"/>
        <v>-</v>
      </c>
      <c r="P395" s="9" t="str">
        <f t="shared" si="96"/>
        <v>-</v>
      </c>
      <c r="Q395" s="9" t="str">
        <f t="shared" si="96"/>
        <v>-</v>
      </c>
      <c r="R395" s="9" t="str">
        <f t="shared" si="96"/>
        <v>-</v>
      </c>
      <c r="S395" s="9" t="str">
        <f t="shared" si="96"/>
        <v>-</v>
      </c>
      <c r="T395" s="9" t="str">
        <f t="shared" si="96"/>
        <v>-</v>
      </c>
      <c r="U395" s="9" t="str">
        <f t="shared" si="96"/>
        <v>-</v>
      </c>
      <c r="V395" s="9" t="str">
        <f t="shared" si="96"/>
        <v>-</v>
      </c>
      <c r="W395" s="9" t="str">
        <f t="shared" si="97"/>
        <v>-</v>
      </c>
      <c r="X395" s="9" t="str">
        <f t="shared" si="97"/>
        <v>-</v>
      </c>
      <c r="Y395" s="9" t="str">
        <f t="shared" si="97"/>
        <v>-</v>
      </c>
      <c r="Z395" s="9" t="str">
        <f t="shared" si="97"/>
        <v>-</v>
      </c>
      <c r="AA395" s="9" t="str">
        <f t="shared" si="97"/>
        <v>-</v>
      </c>
      <c r="AB395" s="9" t="str">
        <f t="shared" si="97"/>
        <v>-</v>
      </c>
      <c r="AC395" s="9" t="str">
        <f t="shared" si="97"/>
        <v>-</v>
      </c>
      <c r="AD395" s="9" t="str">
        <f t="shared" si="97"/>
        <v>-</v>
      </c>
      <c r="AE395" s="9" t="str">
        <f t="shared" si="97"/>
        <v>-</v>
      </c>
      <c r="AF395" s="9" t="str">
        <f t="shared" si="97"/>
        <v>-</v>
      </c>
      <c r="AG395" s="9" t="str">
        <f t="shared" si="97"/>
        <v>-</v>
      </c>
      <c r="AH395" s="9" t="str">
        <f t="shared" si="97"/>
        <v>-</v>
      </c>
      <c r="AI395" s="9" t="str">
        <f t="shared" si="97"/>
        <v>-</v>
      </c>
      <c r="AJ395" s="9" t="str">
        <f t="shared" si="97"/>
        <v>-</v>
      </c>
      <c r="AK395" s="9" t="str">
        <f t="shared" si="97"/>
        <v>-</v>
      </c>
      <c r="AL395" s="9" t="str">
        <f t="shared" si="97"/>
        <v>-</v>
      </c>
      <c r="AM395" s="9" t="str">
        <f t="shared" si="97"/>
        <v>-</v>
      </c>
      <c r="AN395" s="9" t="str">
        <f t="shared" si="97"/>
        <v>-</v>
      </c>
      <c r="AO395" s="9" t="str">
        <f t="shared" si="96"/>
        <v>-</v>
      </c>
      <c r="AP395" s="9" t="str">
        <f t="shared" si="96"/>
        <v>-</v>
      </c>
      <c r="AQ395" s="9" t="str">
        <f t="shared" si="96"/>
        <v>-</v>
      </c>
      <c r="AR395" s="9" t="str">
        <f t="shared" si="96"/>
        <v>-</v>
      </c>
      <c r="AS395" s="9" t="str">
        <f t="shared" si="96"/>
        <v>-</v>
      </c>
      <c r="AT395" s="9" t="str">
        <f t="shared" si="96"/>
        <v>-</v>
      </c>
      <c r="AU395" s="9" t="str">
        <f t="shared" si="96"/>
        <v>-</v>
      </c>
      <c r="AV395" s="9" t="str">
        <f t="shared" si="96"/>
        <v>-</v>
      </c>
      <c r="AW395" s="9" t="str">
        <f t="shared" si="96"/>
        <v>-</v>
      </c>
      <c r="AX395" s="9" t="str">
        <f t="shared" si="96"/>
        <v>-</v>
      </c>
      <c r="AY395" s="9" t="str">
        <f t="shared" si="96"/>
        <v>-</v>
      </c>
      <c r="AZ395" s="9" t="str">
        <f t="shared" si="96"/>
        <v>-</v>
      </c>
      <c r="BA395" s="9" t="str">
        <f t="shared" si="96"/>
        <v>-</v>
      </c>
      <c r="BB395" s="9" t="str">
        <f t="shared" si="96"/>
        <v>-</v>
      </c>
      <c r="BC395" s="9" t="str">
        <f t="shared" si="96"/>
        <v>-</v>
      </c>
      <c r="BD395" s="9" t="str">
        <f t="shared" si="96"/>
        <v>-</v>
      </c>
      <c r="BE395" s="9" t="str">
        <f t="shared" si="96"/>
        <v>-</v>
      </c>
      <c r="BF395" s="9" t="str">
        <f t="shared" si="96"/>
        <v>-</v>
      </c>
      <c r="BG395" s="9" t="str">
        <f t="shared" si="96"/>
        <v>-</v>
      </c>
      <c r="BH395" s="37"/>
    </row>
    <row r="396" spans="1:67">
      <c r="A396" s="125">
        <f t="shared" si="98"/>
        <v>4</v>
      </c>
      <c r="B396" s="9" t="str">
        <f t="shared" si="96"/>
        <v>-</v>
      </c>
      <c r="C396" s="9" t="str">
        <f t="shared" si="96"/>
        <v>-</v>
      </c>
      <c r="D396" s="9" t="str">
        <f t="shared" si="96"/>
        <v>-</v>
      </c>
      <c r="E396" s="9" t="str">
        <f t="shared" si="96"/>
        <v>-</v>
      </c>
      <c r="F396" s="9" t="str">
        <f t="shared" si="96"/>
        <v>-</v>
      </c>
      <c r="G396" s="9" t="str">
        <f t="shared" si="96"/>
        <v>-</v>
      </c>
      <c r="H396" s="9" t="str">
        <f t="shared" si="96"/>
        <v>-</v>
      </c>
      <c r="I396" s="9" t="str">
        <f t="shared" si="96"/>
        <v>-</v>
      </c>
      <c r="J396" s="9" t="str">
        <f t="shared" si="96"/>
        <v>-</v>
      </c>
      <c r="K396" s="9" t="str">
        <f t="shared" si="96"/>
        <v>-</v>
      </c>
      <c r="L396" s="9" t="str">
        <f t="shared" si="96"/>
        <v>-</v>
      </c>
      <c r="M396" s="9" t="str">
        <f t="shared" si="96"/>
        <v>-</v>
      </c>
      <c r="N396" s="9" t="str">
        <f t="shared" si="96"/>
        <v>-</v>
      </c>
      <c r="O396" s="9">
        <f t="shared" si="96"/>
        <v>0.25</v>
      </c>
      <c r="P396" s="9" t="str">
        <f t="shared" si="96"/>
        <v>-</v>
      </c>
      <c r="Q396" s="9" t="str">
        <f t="shared" si="96"/>
        <v>-</v>
      </c>
      <c r="R396" s="9" t="str">
        <f t="shared" si="96"/>
        <v>-</v>
      </c>
      <c r="S396" s="9" t="str">
        <f t="shared" si="96"/>
        <v>-</v>
      </c>
      <c r="T396" s="9" t="str">
        <f t="shared" si="96"/>
        <v>-</v>
      </c>
      <c r="U396" s="9" t="str">
        <f t="shared" si="96"/>
        <v>-</v>
      </c>
      <c r="V396" s="9" t="str">
        <f t="shared" si="96"/>
        <v>-</v>
      </c>
      <c r="W396" s="9" t="str">
        <f t="shared" si="97"/>
        <v>-</v>
      </c>
      <c r="X396" s="9" t="str">
        <f t="shared" si="97"/>
        <v>-</v>
      </c>
      <c r="Y396" s="9" t="str">
        <f t="shared" si="97"/>
        <v>-</v>
      </c>
      <c r="Z396" s="9">
        <f t="shared" si="97"/>
        <v>0.75</v>
      </c>
      <c r="AA396" s="9" t="str">
        <f t="shared" si="97"/>
        <v>-</v>
      </c>
      <c r="AB396" s="9" t="str">
        <f t="shared" si="97"/>
        <v>-</v>
      </c>
      <c r="AC396" s="9" t="str">
        <f t="shared" si="97"/>
        <v>-</v>
      </c>
      <c r="AD396" s="9" t="str">
        <f t="shared" si="97"/>
        <v>-</v>
      </c>
      <c r="AE396" s="9" t="str">
        <f t="shared" si="97"/>
        <v>-</v>
      </c>
      <c r="AF396" s="9" t="str">
        <f t="shared" si="97"/>
        <v>-</v>
      </c>
      <c r="AG396" s="9" t="str">
        <f t="shared" si="97"/>
        <v>-</v>
      </c>
      <c r="AH396" s="9" t="str">
        <f t="shared" si="97"/>
        <v>-</v>
      </c>
      <c r="AI396" s="9">
        <f t="shared" si="97"/>
        <v>1.25</v>
      </c>
      <c r="AJ396" s="9" t="str">
        <f t="shared" si="97"/>
        <v>-</v>
      </c>
      <c r="AK396" s="9">
        <f t="shared" si="97"/>
        <v>0.75</v>
      </c>
      <c r="AL396" s="9" t="str">
        <f t="shared" si="97"/>
        <v>-</v>
      </c>
      <c r="AM396" s="9" t="str">
        <f t="shared" si="97"/>
        <v>-</v>
      </c>
      <c r="AN396" s="9" t="str">
        <f t="shared" si="97"/>
        <v>-</v>
      </c>
      <c r="AO396" s="9" t="str">
        <f t="shared" si="96"/>
        <v>-</v>
      </c>
      <c r="AP396" s="9" t="str">
        <f t="shared" si="96"/>
        <v>-</v>
      </c>
      <c r="AQ396" s="9" t="str">
        <f t="shared" si="96"/>
        <v>-</v>
      </c>
      <c r="AR396" s="9" t="str">
        <f t="shared" si="96"/>
        <v>-</v>
      </c>
      <c r="AS396" s="9" t="str">
        <f t="shared" si="96"/>
        <v>-</v>
      </c>
      <c r="AT396" s="9" t="str">
        <f t="shared" si="96"/>
        <v>-</v>
      </c>
      <c r="AU396" s="9" t="str">
        <f t="shared" si="96"/>
        <v>-</v>
      </c>
      <c r="AV396" s="9" t="str">
        <f t="shared" si="96"/>
        <v>-</v>
      </c>
      <c r="AW396" s="9" t="str">
        <f t="shared" si="96"/>
        <v>-</v>
      </c>
      <c r="AX396" s="9" t="str">
        <f t="shared" si="96"/>
        <v>-</v>
      </c>
      <c r="AY396" s="9" t="str">
        <f t="shared" si="96"/>
        <v>-</v>
      </c>
      <c r="AZ396" s="9" t="str">
        <f t="shared" si="96"/>
        <v>-</v>
      </c>
      <c r="BA396" s="9" t="str">
        <f t="shared" si="96"/>
        <v>-</v>
      </c>
      <c r="BB396" s="9" t="str">
        <f t="shared" si="96"/>
        <v>-</v>
      </c>
      <c r="BC396" s="9" t="str">
        <f t="shared" si="96"/>
        <v>-</v>
      </c>
      <c r="BD396" s="9" t="str">
        <f t="shared" si="96"/>
        <v>-</v>
      </c>
      <c r="BE396" s="9" t="str">
        <f t="shared" si="96"/>
        <v>-</v>
      </c>
      <c r="BF396" s="9" t="str">
        <f t="shared" si="96"/>
        <v>-</v>
      </c>
      <c r="BG396" s="9" t="str">
        <f t="shared" si="96"/>
        <v>-</v>
      </c>
      <c r="BH396" s="37"/>
    </row>
    <row r="397" spans="1:67">
      <c r="A397" s="125">
        <f t="shared" si="98"/>
        <v>5</v>
      </c>
      <c r="B397" s="9" t="str">
        <f t="shared" si="96"/>
        <v>-</v>
      </c>
      <c r="C397" s="9" t="str">
        <f t="shared" si="96"/>
        <v>-</v>
      </c>
      <c r="D397" s="9" t="str">
        <f t="shared" si="96"/>
        <v>-</v>
      </c>
      <c r="E397" s="9" t="str">
        <f t="shared" si="96"/>
        <v>-</v>
      </c>
      <c r="F397" s="9" t="str">
        <f t="shared" si="96"/>
        <v>-</v>
      </c>
      <c r="G397" s="9" t="str">
        <f t="shared" si="96"/>
        <v>-</v>
      </c>
      <c r="H397" s="9" t="str">
        <f t="shared" si="96"/>
        <v>-</v>
      </c>
      <c r="I397" s="9" t="str">
        <f t="shared" si="96"/>
        <v>-</v>
      </c>
      <c r="J397" s="9" t="str">
        <f t="shared" si="96"/>
        <v>-</v>
      </c>
      <c r="K397" s="9" t="str">
        <f t="shared" si="96"/>
        <v>-</v>
      </c>
      <c r="L397" s="9" t="str">
        <f t="shared" si="96"/>
        <v>-</v>
      </c>
      <c r="M397" s="9" t="str">
        <f t="shared" si="96"/>
        <v>-</v>
      </c>
      <c r="N397" s="9" t="str">
        <f t="shared" si="96"/>
        <v>-</v>
      </c>
      <c r="O397" s="9">
        <f t="shared" si="96"/>
        <v>0.20000000000000018</v>
      </c>
      <c r="P397" s="9" t="str">
        <f t="shared" si="96"/>
        <v>-</v>
      </c>
      <c r="Q397" s="9" t="str">
        <f t="shared" si="96"/>
        <v>-</v>
      </c>
      <c r="R397" s="9" t="str">
        <f t="shared" si="96"/>
        <v>-</v>
      </c>
      <c r="S397" s="9" t="str">
        <f t="shared" si="96"/>
        <v>-</v>
      </c>
      <c r="T397" s="9" t="str">
        <f t="shared" si="96"/>
        <v>-</v>
      </c>
      <c r="U397" s="9">
        <f t="shared" si="96"/>
        <v>2.2000000000000002</v>
      </c>
      <c r="V397" s="9" t="str">
        <f t="shared" si="96"/>
        <v>-</v>
      </c>
      <c r="W397" s="9" t="str">
        <f t="shared" si="97"/>
        <v>-</v>
      </c>
      <c r="X397" s="9" t="str">
        <f t="shared" si="97"/>
        <v>-</v>
      </c>
      <c r="Y397" s="9" t="str">
        <f t="shared" si="97"/>
        <v>-</v>
      </c>
      <c r="Z397" s="9">
        <f t="shared" si="97"/>
        <v>0.20000000000000018</v>
      </c>
      <c r="AA397" s="9" t="str">
        <f t="shared" si="97"/>
        <v>-</v>
      </c>
      <c r="AB397" s="9" t="str">
        <f t="shared" si="97"/>
        <v>-</v>
      </c>
      <c r="AC397" s="9" t="str">
        <f t="shared" si="97"/>
        <v>-</v>
      </c>
      <c r="AD397" s="9" t="str">
        <f t="shared" si="97"/>
        <v>-</v>
      </c>
      <c r="AE397" s="9" t="str">
        <f t="shared" si="97"/>
        <v>-</v>
      </c>
      <c r="AF397" s="9" t="str">
        <f t="shared" si="97"/>
        <v>-</v>
      </c>
      <c r="AG397" s="9" t="str">
        <f t="shared" si="97"/>
        <v>-</v>
      </c>
      <c r="AH397" s="9" t="str">
        <f t="shared" si="97"/>
        <v>-</v>
      </c>
      <c r="AI397" s="9">
        <f t="shared" si="97"/>
        <v>2.8</v>
      </c>
      <c r="AJ397" s="9" t="str">
        <f t="shared" si="97"/>
        <v>-</v>
      </c>
      <c r="AK397" s="9">
        <f t="shared" si="97"/>
        <v>0.20000000000000018</v>
      </c>
      <c r="AL397" s="9" t="str">
        <f t="shared" si="97"/>
        <v>-</v>
      </c>
      <c r="AM397" s="9" t="str">
        <f t="shared" si="97"/>
        <v>-</v>
      </c>
      <c r="AN397" s="9" t="str">
        <f t="shared" si="97"/>
        <v>-</v>
      </c>
      <c r="AO397" s="9" t="str">
        <f t="shared" si="96"/>
        <v>-</v>
      </c>
      <c r="AP397" s="9" t="str">
        <f t="shared" si="96"/>
        <v>-</v>
      </c>
      <c r="AQ397" s="9" t="str">
        <f t="shared" si="96"/>
        <v>-</v>
      </c>
      <c r="AR397" s="9" t="str">
        <f t="shared" si="96"/>
        <v>-</v>
      </c>
      <c r="AS397" s="9" t="str">
        <f t="shared" si="96"/>
        <v>-</v>
      </c>
      <c r="AT397" s="9" t="str">
        <f t="shared" si="96"/>
        <v>-</v>
      </c>
      <c r="AU397" s="9" t="str">
        <f t="shared" si="96"/>
        <v>-</v>
      </c>
      <c r="AV397" s="9" t="str">
        <f t="shared" si="96"/>
        <v>-</v>
      </c>
      <c r="AW397" s="9" t="str">
        <f t="shared" si="96"/>
        <v>-</v>
      </c>
      <c r="AX397" s="9" t="str">
        <f t="shared" si="96"/>
        <v>-</v>
      </c>
      <c r="AY397" s="9" t="str">
        <f t="shared" si="96"/>
        <v>-</v>
      </c>
      <c r="AZ397" s="9" t="str">
        <f t="shared" si="96"/>
        <v>-</v>
      </c>
      <c r="BA397" s="9" t="str">
        <f t="shared" si="96"/>
        <v>-</v>
      </c>
      <c r="BB397" s="9" t="str">
        <f t="shared" si="96"/>
        <v>-</v>
      </c>
      <c r="BC397" s="9" t="str">
        <f t="shared" si="96"/>
        <v>-</v>
      </c>
      <c r="BD397" s="9" t="str">
        <f t="shared" si="96"/>
        <v>-</v>
      </c>
      <c r="BE397" s="9" t="str">
        <f t="shared" si="96"/>
        <v>-</v>
      </c>
      <c r="BF397" s="9" t="str">
        <f t="shared" si="96"/>
        <v>-</v>
      </c>
      <c r="BG397" s="9" t="str">
        <f t="shared" si="96"/>
        <v>-</v>
      </c>
      <c r="BH397" s="37"/>
    </row>
    <row r="398" spans="1:67">
      <c r="A398" s="125">
        <f t="shared" si="98"/>
        <v>6</v>
      </c>
      <c r="B398" s="9" t="str">
        <f t="shared" si="96"/>
        <v>-</v>
      </c>
      <c r="C398" s="9" t="str">
        <f t="shared" si="96"/>
        <v>-</v>
      </c>
      <c r="D398" s="9" t="str">
        <f t="shared" si="96"/>
        <v>-</v>
      </c>
      <c r="E398" s="9" t="str">
        <f t="shared" si="96"/>
        <v>-</v>
      </c>
      <c r="F398" s="9" t="str">
        <f t="shared" si="96"/>
        <v>-</v>
      </c>
      <c r="G398" s="9" t="str">
        <f t="shared" si="96"/>
        <v>-</v>
      </c>
      <c r="H398" s="9" t="str">
        <f t="shared" si="96"/>
        <v>-</v>
      </c>
      <c r="I398" s="9" t="str">
        <f t="shared" si="96"/>
        <v>-</v>
      </c>
      <c r="J398" s="9" t="str">
        <f t="shared" si="96"/>
        <v>-</v>
      </c>
      <c r="K398" s="9" t="str">
        <f t="shared" si="96"/>
        <v>-</v>
      </c>
      <c r="L398" s="9" t="str">
        <f t="shared" si="96"/>
        <v>-</v>
      </c>
      <c r="M398" s="9" t="str">
        <f t="shared" si="96"/>
        <v>-</v>
      </c>
      <c r="N398" s="9" t="str">
        <f t="shared" si="96"/>
        <v>-</v>
      </c>
      <c r="O398" s="9" t="str">
        <f t="shared" si="96"/>
        <v>-</v>
      </c>
      <c r="P398" s="9" t="str">
        <f t="shared" si="96"/>
        <v>-</v>
      </c>
      <c r="Q398" s="9" t="str">
        <f t="shared" si="96"/>
        <v>-</v>
      </c>
      <c r="R398" s="9" t="str">
        <f t="shared" si="96"/>
        <v>-</v>
      </c>
      <c r="S398" s="9" t="str">
        <f t="shared" si="96"/>
        <v>-</v>
      </c>
      <c r="T398" s="9" t="str">
        <f t="shared" si="96"/>
        <v>-</v>
      </c>
      <c r="U398" s="9" t="str">
        <f t="shared" si="96"/>
        <v>-</v>
      </c>
      <c r="V398" s="9" t="str">
        <f t="shared" si="96"/>
        <v>-</v>
      </c>
      <c r="W398" s="9" t="str">
        <f t="shared" si="97"/>
        <v>-</v>
      </c>
      <c r="X398" s="9" t="str">
        <f t="shared" si="97"/>
        <v>-</v>
      </c>
      <c r="Y398" s="9" t="str">
        <f t="shared" si="97"/>
        <v>-</v>
      </c>
      <c r="Z398" s="9" t="str">
        <f t="shared" si="97"/>
        <v>-</v>
      </c>
      <c r="AA398" s="9" t="str">
        <f t="shared" si="97"/>
        <v>-</v>
      </c>
      <c r="AB398" s="9" t="str">
        <f t="shared" si="97"/>
        <v>-</v>
      </c>
      <c r="AC398" s="9" t="str">
        <f t="shared" si="97"/>
        <v>-</v>
      </c>
      <c r="AD398" s="9" t="str">
        <f t="shared" si="97"/>
        <v>-</v>
      </c>
      <c r="AE398" s="9" t="str">
        <f t="shared" si="97"/>
        <v>-</v>
      </c>
      <c r="AF398" s="9" t="str">
        <f t="shared" si="97"/>
        <v>-</v>
      </c>
      <c r="AG398" s="9" t="str">
        <f t="shared" si="97"/>
        <v>-</v>
      </c>
      <c r="AH398" s="9" t="str">
        <f t="shared" si="97"/>
        <v>-</v>
      </c>
      <c r="AI398" s="9" t="str">
        <f t="shared" si="97"/>
        <v>-</v>
      </c>
      <c r="AJ398" s="9" t="str">
        <f t="shared" si="97"/>
        <v>-</v>
      </c>
      <c r="AK398" s="9" t="str">
        <f t="shared" si="97"/>
        <v>-</v>
      </c>
      <c r="AL398" s="9" t="str">
        <f t="shared" si="97"/>
        <v>-</v>
      </c>
      <c r="AM398" s="9" t="str">
        <f t="shared" si="97"/>
        <v>-</v>
      </c>
      <c r="AN398" s="9" t="str">
        <f t="shared" si="97"/>
        <v>-</v>
      </c>
      <c r="AO398" s="9" t="str">
        <f t="shared" si="96"/>
        <v>-</v>
      </c>
      <c r="AP398" s="9" t="str">
        <f t="shared" si="96"/>
        <v>-</v>
      </c>
      <c r="AQ398" s="9" t="str">
        <f t="shared" si="96"/>
        <v>-</v>
      </c>
      <c r="AR398" s="9" t="str">
        <f t="shared" si="96"/>
        <v>-</v>
      </c>
      <c r="AS398" s="9" t="str">
        <f t="shared" si="96"/>
        <v>-</v>
      </c>
      <c r="AT398" s="9" t="str">
        <f t="shared" si="96"/>
        <v>-</v>
      </c>
      <c r="AU398" s="9" t="str">
        <f t="shared" si="96"/>
        <v>-</v>
      </c>
      <c r="AV398" s="9" t="str">
        <f t="shared" si="96"/>
        <v>-</v>
      </c>
      <c r="AW398" s="9" t="str">
        <f t="shared" si="96"/>
        <v>-</v>
      </c>
      <c r="AX398" s="9" t="str">
        <f t="shared" si="96"/>
        <v>-</v>
      </c>
      <c r="AY398" s="9" t="str">
        <f t="shared" si="96"/>
        <v>-</v>
      </c>
      <c r="AZ398" s="9" t="str">
        <f t="shared" si="96"/>
        <v>-</v>
      </c>
      <c r="BA398" s="9" t="str">
        <f t="shared" si="96"/>
        <v>-</v>
      </c>
      <c r="BB398" s="9" t="str">
        <f t="shared" si="96"/>
        <v>-</v>
      </c>
      <c r="BC398" s="9" t="str">
        <f t="shared" si="96"/>
        <v>-</v>
      </c>
      <c r="BD398" s="9" t="str">
        <f t="shared" si="96"/>
        <v>-</v>
      </c>
      <c r="BE398" s="9" t="str">
        <f t="shared" si="96"/>
        <v>-</v>
      </c>
      <c r="BF398" s="9" t="str">
        <f t="shared" si="96"/>
        <v>-</v>
      </c>
      <c r="BG398" s="9" t="str">
        <f t="shared" si="96"/>
        <v>-</v>
      </c>
      <c r="BH398" s="37"/>
    </row>
    <row r="399" spans="1:67">
      <c r="A399" s="125">
        <f t="shared" si="98"/>
        <v>7</v>
      </c>
      <c r="B399" s="9" t="str">
        <f t="shared" si="96"/>
        <v>-</v>
      </c>
      <c r="C399" s="9" t="str">
        <f t="shared" si="96"/>
        <v>-</v>
      </c>
      <c r="D399" s="9" t="str">
        <f t="shared" si="96"/>
        <v>-</v>
      </c>
      <c r="E399" s="9" t="str">
        <f t="shared" si="96"/>
        <v>-</v>
      </c>
      <c r="F399" s="9" t="str">
        <f t="shared" si="96"/>
        <v>-</v>
      </c>
      <c r="G399" s="9" t="str">
        <f t="shared" si="96"/>
        <v>-</v>
      </c>
      <c r="H399" s="9" t="str">
        <f t="shared" si="96"/>
        <v>-</v>
      </c>
      <c r="I399" s="9" t="str">
        <f t="shared" si="96"/>
        <v>-</v>
      </c>
      <c r="J399" s="9" t="str">
        <f t="shared" si="96"/>
        <v>-</v>
      </c>
      <c r="K399" s="9" t="str">
        <f t="shared" si="96"/>
        <v>-</v>
      </c>
      <c r="L399" s="9">
        <f t="shared" si="96"/>
        <v>2.4285714285714288</v>
      </c>
      <c r="M399" s="9" t="str">
        <f t="shared" si="96"/>
        <v>-</v>
      </c>
      <c r="N399" s="9" t="str">
        <f t="shared" si="96"/>
        <v>-</v>
      </c>
      <c r="O399" s="9">
        <f t="shared" si="96"/>
        <v>0.42857142857142883</v>
      </c>
      <c r="P399" s="9" t="str">
        <f t="shared" si="96"/>
        <v>-</v>
      </c>
      <c r="Q399" s="9" t="str">
        <f t="shared" ref="B399:BG405" si="99">IF(Q302="-","-",ABS(Q302-$BI302))</f>
        <v>-</v>
      </c>
      <c r="R399" s="9" t="str">
        <f t="shared" si="99"/>
        <v>-</v>
      </c>
      <c r="S399" s="9" t="str">
        <f t="shared" si="99"/>
        <v>-</v>
      </c>
      <c r="T399" s="9" t="str">
        <f t="shared" si="99"/>
        <v>-</v>
      </c>
      <c r="U399" s="9" t="str">
        <f t="shared" si="99"/>
        <v>-</v>
      </c>
      <c r="V399" s="9" t="str">
        <f t="shared" si="99"/>
        <v>-</v>
      </c>
      <c r="W399" s="9" t="str">
        <f t="shared" si="97"/>
        <v>-</v>
      </c>
      <c r="X399" s="9" t="str">
        <f t="shared" si="97"/>
        <v>-</v>
      </c>
      <c r="Y399" s="9" t="str">
        <f t="shared" si="97"/>
        <v>-</v>
      </c>
      <c r="Z399" s="9">
        <f t="shared" si="97"/>
        <v>0.42857142857142883</v>
      </c>
      <c r="AA399" s="9" t="str">
        <f t="shared" si="97"/>
        <v>-</v>
      </c>
      <c r="AB399" s="9" t="str">
        <f t="shared" si="97"/>
        <v>-</v>
      </c>
      <c r="AC399" s="9" t="str">
        <f t="shared" si="97"/>
        <v>-</v>
      </c>
      <c r="AD399" s="9" t="str">
        <f t="shared" si="97"/>
        <v>-</v>
      </c>
      <c r="AE399" s="9" t="str">
        <f t="shared" si="97"/>
        <v>-</v>
      </c>
      <c r="AF399" s="9" t="str">
        <f t="shared" si="97"/>
        <v>-</v>
      </c>
      <c r="AG399" s="9">
        <f t="shared" si="97"/>
        <v>2.5714285714285712</v>
      </c>
      <c r="AH399" s="9" t="str">
        <f t="shared" si="97"/>
        <v>-</v>
      </c>
      <c r="AI399" s="9">
        <f t="shared" si="97"/>
        <v>2.5714285714285712</v>
      </c>
      <c r="AJ399" s="9" t="str">
        <f t="shared" si="97"/>
        <v>-</v>
      </c>
      <c r="AK399" s="9">
        <f t="shared" si="97"/>
        <v>0.42857142857142883</v>
      </c>
      <c r="AL399" s="9" t="str">
        <f t="shared" si="97"/>
        <v>-</v>
      </c>
      <c r="AM399" s="9" t="str">
        <f t="shared" si="97"/>
        <v>-</v>
      </c>
      <c r="AN399" s="9" t="str">
        <f t="shared" si="97"/>
        <v>-</v>
      </c>
      <c r="AO399" s="9" t="str">
        <f t="shared" si="99"/>
        <v>-</v>
      </c>
      <c r="AP399" s="9" t="str">
        <f t="shared" si="99"/>
        <v>-</v>
      </c>
      <c r="AQ399" s="9" t="str">
        <f t="shared" si="99"/>
        <v>-</v>
      </c>
      <c r="AR399" s="9" t="str">
        <f t="shared" si="99"/>
        <v>-</v>
      </c>
      <c r="AS399" s="9" t="str">
        <f t="shared" si="99"/>
        <v>-</v>
      </c>
      <c r="AT399" s="9" t="str">
        <f t="shared" si="99"/>
        <v>-</v>
      </c>
      <c r="AU399" s="9" t="str">
        <f t="shared" si="99"/>
        <v>-</v>
      </c>
      <c r="AV399" s="9" t="str">
        <f t="shared" si="99"/>
        <v>-</v>
      </c>
      <c r="AW399" s="9" t="str">
        <f t="shared" si="99"/>
        <v>-</v>
      </c>
      <c r="AX399" s="9" t="str">
        <f t="shared" si="99"/>
        <v>-</v>
      </c>
      <c r="AY399" s="9" t="str">
        <f t="shared" si="99"/>
        <v>-</v>
      </c>
      <c r="AZ399" s="9" t="str">
        <f t="shared" si="99"/>
        <v>-</v>
      </c>
      <c r="BA399" s="9" t="str">
        <f t="shared" si="99"/>
        <v>-</v>
      </c>
      <c r="BB399" s="9" t="str">
        <f t="shared" si="99"/>
        <v>-</v>
      </c>
      <c r="BC399" s="9">
        <f t="shared" si="99"/>
        <v>1.4285714285714288</v>
      </c>
      <c r="BD399" s="9" t="str">
        <f t="shared" si="99"/>
        <v>-</v>
      </c>
      <c r="BE399" s="9" t="str">
        <f t="shared" si="99"/>
        <v>-</v>
      </c>
      <c r="BF399" s="9" t="str">
        <f t="shared" si="99"/>
        <v>-</v>
      </c>
      <c r="BG399" s="9" t="str">
        <f t="shared" si="99"/>
        <v>-</v>
      </c>
      <c r="BH399" s="37"/>
    </row>
    <row r="400" spans="1:67">
      <c r="A400" s="125">
        <f t="shared" si="98"/>
        <v>8</v>
      </c>
      <c r="B400" s="9" t="str">
        <f t="shared" si="99"/>
        <v>-</v>
      </c>
      <c r="C400" s="9" t="str">
        <f t="shared" si="99"/>
        <v>-</v>
      </c>
      <c r="D400" s="9" t="str">
        <f t="shared" si="99"/>
        <v>-</v>
      </c>
      <c r="E400" s="9" t="str">
        <f t="shared" si="99"/>
        <v>-</v>
      </c>
      <c r="F400" s="9" t="str">
        <f t="shared" si="99"/>
        <v>-</v>
      </c>
      <c r="G400" s="9" t="str">
        <f t="shared" si="99"/>
        <v>-</v>
      </c>
      <c r="H400" s="9" t="str">
        <f t="shared" si="99"/>
        <v>-</v>
      </c>
      <c r="I400" s="9" t="str">
        <f t="shared" si="99"/>
        <v>-</v>
      </c>
      <c r="J400" s="9" t="str">
        <f t="shared" si="99"/>
        <v>-</v>
      </c>
      <c r="K400" s="9" t="str">
        <f t="shared" si="99"/>
        <v>-</v>
      </c>
      <c r="L400" s="9">
        <f t="shared" si="99"/>
        <v>1.5</v>
      </c>
      <c r="M400" s="9" t="str">
        <f t="shared" si="99"/>
        <v>-</v>
      </c>
      <c r="N400" s="9" t="str">
        <f t="shared" si="99"/>
        <v>-</v>
      </c>
      <c r="O400" s="9">
        <f t="shared" si="99"/>
        <v>1.5</v>
      </c>
      <c r="P400" s="9" t="str">
        <f t="shared" si="99"/>
        <v>-</v>
      </c>
      <c r="Q400" s="9" t="str">
        <f t="shared" si="99"/>
        <v>-</v>
      </c>
      <c r="R400" s="9" t="str">
        <f t="shared" si="99"/>
        <v>-</v>
      </c>
      <c r="S400" s="9" t="str">
        <f t="shared" si="99"/>
        <v>-</v>
      </c>
      <c r="T400" s="9" t="str">
        <f t="shared" si="99"/>
        <v>-</v>
      </c>
      <c r="U400" s="9" t="str">
        <f t="shared" si="99"/>
        <v>-</v>
      </c>
      <c r="V400" s="9" t="str">
        <f t="shared" si="99"/>
        <v>-</v>
      </c>
      <c r="W400" s="9" t="str">
        <f t="shared" si="97"/>
        <v>-</v>
      </c>
      <c r="X400" s="9" t="str">
        <f t="shared" si="97"/>
        <v>-</v>
      </c>
      <c r="Y400" s="9" t="str">
        <f t="shared" si="97"/>
        <v>-</v>
      </c>
      <c r="Z400" s="9">
        <f t="shared" si="97"/>
        <v>1.5</v>
      </c>
      <c r="AA400" s="9" t="str">
        <f t="shared" si="97"/>
        <v>-</v>
      </c>
      <c r="AB400" s="9" t="str">
        <f t="shared" si="97"/>
        <v>-</v>
      </c>
      <c r="AC400" s="9" t="str">
        <f t="shared" si="97"/>
        <v>-</v>
      </c>
      <c r="AD400" s="9" t="str">
        <f t="shared" si="97"/>
        <v>-</v>
      </c>
      <c r="AE400" s="9" t="str">
        <f t="shared" si="97"/>
        <v>-</v>
      </c>
      <c r="AF400" s="9" t="str">
        <f t="shared" si="97"/>
        <v>-</v>
      </c>
      <c r="AG400" s="9">
        <f t="shared" si="97"/>
        <v>1.5</v>
      </c>
      <c r="AH400" s="9" t="str">
        <f t="shared" si="97"/>
        <v>-</v>
      </c>
      <c r="AI400" s="9" t="str">
        <f t="shared" si="97"/>
        <v>-</v>
      </c>
      <c r="AJ400" s="9" t="str">
        <f t="shared" si="97"/>
        <v>-</v>
      </c>
      <c r="AK400" s="9">
        <f t="shared" si="97"/>
        <v>0.5</v>
      </c>
      <c r="AL400" s="9" t="str">
        <f t="shared" si="97"/>
        <v>-</v>
      </c>
      <c r="AM400" s="9" t="str">
        <f t="shared" si="97"/>
        <v>-</v>
      </c>
      <c r="AN400" s="9" t="str">
        <f t="shared" si="97"/>
        <v>-</v>
      </c>
      <c r="AO400" s="9" t="str">
        <f t="shared" si="99"/>
        <v>-</v>
      </c>
      <c r="AP400" s="9" t="str">
        <f t="shared" si="99"/>
        <v>-</v>
      </c>
      <c r="AQ400" s="9" t="str">
        <f t="shared" si="99"/>
        <v>-</v>
      </c>
      <c r="AR400" s="9" t="str">
        <f t="shared" si="99"/>
        <v>-</v>
      </c>
      <c r="AS400" s="9" t="str">
        <f t="shared" si="99"/>
        <v>-</v>
      </c>
      <c r="AT400" s="9" t="str">
        <f t="shared" si="99"/>
        <v>-</v>
      </c>
      <c r="AU400" s="9" t="str">
        <f t="shared" si="99"/>
        <v>-</v>
      </c>
      <c r="AV400" s="9" t="str">
        <f t="shared" si="99"/>
        <v>-</v>
      </c>
      <c r="AW400" s="9" t="str">
        <f t="shared" si="99"/>
        <v>-</v>
      </c>
      <c r="AX400" s="9" t="str">
        <f t="shared" si="99"/>
        <v>-</v>
      </c>
      <c r="AY400" s="9" t="str">
        <f t="shared" si="99"/>
        <v>-</v>
      </c>
      <c r="AZ400" s="9" t="str">
        <f t="shared" si="99"/>
        <v>-</v>
      </c>
      <c r="BA400" s="9" t="str">
        <f t="shared" si="99"/>
        <v>-</v>
      </c>
      <c r="BB400" s="9" t="str">
        <f t="shared" si="99"/>
        <v>-</v>
      </c>
      <c r="BC400" s="9">
        <f t="shared" si="99"/>
        <v>0.5</v>
      </c>
      <c r="BD400" s="9" t="str">
        <f t="shared" si="99"/>
        <v>-</v>
      </c>
      <c r="BE400" s="9" t="str">
        <f t="shared" si="99"/>
        <v>-</v>
      </c>
      <c r="BF400" s="9" t="str">
        <f t="shared" si="99"/>
        <v>-</v>
      </c>
      <c r="BG400" s="9" t="str">
        <f t="shared" si="99"/>
        <v>-</v>
      </c>
      <c r="BH400" s="37"/>
    </row>
    <row r="401" spans="1:60">
      <c r="A401" s="125">
        <f t="shared" si="98"/>
        <v>9</v>
      </c>
      <c r="B401" s="9" t="str">
        <f t="shared" si="99"/>
        <v>-</v>
      </c>
      <c r="C401" s="9" t="str">
        <f t="shared" si="99"/>
        <v>-</v>
      </c>
      <c r="D401" s="9" t="str">
        <f t="shared" si="99"/>
        <v>-</v>
      </c>
      <c r="E401" s="9" t="str">
        <f t="shared" si="99"/>
        <v>-</v>
      </c>
      <c r="F401" s="9" t="str">
        <f t="shared" si="99"/>
        <v>-</v>
      </c>
      <c r="G401" s="9" t="str">
        <f t="shared" si="99"/>
        <v>-</v>
      </c>
      <c r="H401" s="9" t="str">
        <f t="shared" si="99"/>
        <v>-</v>
      </c>
      <c r="I401" s="9" t="str">
        <f t="shared" si="99"/>
        <v>-</v>
      </c>
      <c r="J401" s="9" t="str">
        <f t="shared" si="99"/>
        <v>-</v>
      </c>
      <c r="K401" s="9" t="str">
        <f t="shared" si="99"/>
        <v>-</v>
      </c>
      <c r="L401" s="9">
        <f t="shared" si="99"/>
        <v>0.70000000000000018</v>
      </c>
      <c r="M401" s="9" t="str">
        <f t="shared" si="99"/>
        <v>-</v>
      </c>
      <c r="N401" s="9" t="str">
        <f t="shared" si="99"/>
        <v>-</v>
      </c>
      <c r="O401" s="9">
        <f t="shared" si="99"/>
        <v>0.70000000000000018</v>
      </c>
      <c r="P401" s="9" t="str">
        <f t="shared" si="99"/>
        <v>-</v>
      </c>
      <c r="Q401" s="9" t="str">
        <f t="shared" si="99"/>
        <v>-</v>
      </c>
      <c r="R401" s="9" t="str">
        <f t="shared" si="99"/>
        <v>-</v>
      </c>
      <c r="S401" s="9" t="str">
        <f t="shared" si="99"/>
        <v>-</v>
      </c>
      <c r="T401" s="9" t="str">
        <f t="shared" si="99"/>
        <v>-</v>
      </c>
      <c r="U401" s="9">
        <f t="shared" si="99"/>
        <v>1.7000000000000002</v>
      </c>
      <c r="V401" s="9">
        <f t="shared" si="99"/>
        <v>2.7</v>
      </c>
      <c r="W401" s="9" t="str">
        <f t="shared" si="97"/>
        <v>-</v>
      </c>
      <c r="X401" s="9" t="str">
        <f t="shared" si="97"/>
        <v>-</v>
      </c>
      <c r="Y401" s="9" t="str">
        <f t="shared" si="97"/>
        <v>-</v>
      </c>
      <c r="Z401" s="9">
        <f t="shared" si="97"/>
        <v>0.29999999999999982</v>
      </c>
      <c r="AA401" s="9" t="str">
        <f t="shared" si="97"/>
        <v>-</v>
      </c>
      <c r="AB401" s="9" t="str">
        <f t="shared" si="97"/>
        <v>-</v>
      </c>
      <c r="AC401" s="9" t="str">
        <f t="shared" si="97"/>
        <v>-</v>
      </c>
      <c r="AD401" s="9" t="str">
        <f t="shared" si="97"/>
        <v>-</v>
      </c>
      <c r="AE401" s="9" t="str">
        <f t="shared" si="97"/>
        <v>-</v>
      </c>
      <c r="AF401" s="9" t="str">
        <f t="shared" si="97"/>
        <v>-</v>
      </c>
      <c r="AG401" s="9" t="str">
        <f t="shared" si="97"/>
        <v>-</v>
      </c>
      <c r="AH401" s="9" t="str">
        <f t="shared" si="97"/>
        <v>-</v>
      </c>
      <c r="AI401" s="9">
        <f t="shared" si="97"/>
        <v>2.2999999999999998</v>
      </c>
      <c r="AJ401" s="9" t="str">
        <f t="shared" si="97"/>
        <v>-</v>
      </c>
      <c r="AK401" s="9">
        <f t="shared" si="97"/>
        <v>1.2999999999999998</v>
      </c>
      <c r="AL401" s="9">
        <f t="shared" si="97"/>
        <v>0.70000000000000018</v>
      </c>
      <c r="AM401" s="9" t="str">
        <f t="shared" si="97"/>
        <v>-</v>
      </c>
      <c r="AN401" s="9">
        <f t="shared" si="97"/>
        <v>2.2999999999999998</v>
      </c>
      <c r="AO401" s="9" t="str">
        <f t="shared" si="99"/>
        <v>-</v>
      </c>
      <c r="AP401" s="9" t="str">
        <f t="shared" si="99"/>
        <v>-</v>
      </c>
      <c r="AQ401" s="9" t="str">
        <f t="shared" si="99"/>
        <v>-</v>
      </c>
      <c r="AR401" s="9" t="str">
        <f t="shared" si="99"/>
        <v>-</v>
      </c>
      <c r="AS401" s="9" t="str">
        <f t="shared" si="99"/>
        <v>-</v>
      </c>
      <c r="AT401" s="9" t="str">
        <f t="shared" si="99"/>
        <v>-</v>
      </c>
      <c r="AU401" s="9" t="str">
        <f t="shared" si="99"/>
        <v>-</v>
      </c>
      <c r="AV401" s="9" t="str">
        <f t="shared" si="99"/>
        <v>-</v>
      </c>
      <c r="AW401" s="9" t="str">
        <f t="shared" si="99"/>
        <v>-</v>
      </c>
      <c r="AX401" s="9" t="str">
        <f t="shared" si="99"/>
        <v>-</v>
      </c>
      <c r="AY401" s="9" t="str">
        <f t="shared" si="99"/>
        <v>-</v>
      </c>
      <c r="AZ401" s="9" t="str">
        <f t="shared" si="99"/>
        <v>-</v>
      </c>
      <c r="BA401" s="9" t="str">
        <f t="shared" si="99"/>
        <v>-</v>
      </c>
      <c r="BB401" s="9" t="str">
        <f t="shared" si="99"/>
        <v>-</v>
      </c>
      <c r="BC401" s="9">
        <f t="shared" si="99"/>
        <v>0.29999999999999982</v>
      </c>
      <c r="BD401" s="9" t="str">
        <f t="shared" si="99"/>
        <v>-</v>
      </c>
      <c r="BE401" s="9" t="str">
        <f t="shared" si="99"/>
        <v>-</v>
      </c>
      <c r="BF401" s="9" t="str">
        <f t="shared" si="99"/>
        <v>-</v>
      </c>
      <c r="BG401" s="9" t="str">
        <f t="shared" si="99"/>
        <v>-</v>
      </c>
      <c r="BH401" s="37"/>
    </row>
    <row r="402" spans="1:60">
      <c r="A402" s="125">
        <f t="shared" si="98"/>
        <v>10</v>
      </c>
      <c r="B402" s="9" t="str">
        <f t="shared" si="99"/>
        <v>-</v>
      </c>
      <c r="C402" s="9" t="str">
        <f t="shared" si="99"/>
        <v>-</v>
      </c>
      <c r="D402" s="9" t="str">
        <f t="shared" si="99"/>
        <v>-</v>
      </c>
      <c r="E402" s="9" t="str">
        <f t="shared" si="99"/>
        <v>-</v>
      </c>
      <c r="F402" s="9" t="str">
        <f t="shared" si="99"/>
        <v>-</v>
      </c>
      <c r="G402" s="9" t="str">
        <f t="shared" si="99"/>
        <v>-</v>
      </c>
      <c r="H402" s="9" t="str">
        <f t="shared" si="99"/>
        <v>-</v>
      </c>
      <c r="I402" s="9" t="str">
        <f t="shared" si="99"/>
        <v>-</v>
      </c>
      <c r="J402" s="9" t="str">
        <f t="shared" si="99"/>
        <v>-</v>
      </c>
      <c r="K402" s="9" t="str">
        <f t="shared" si="99"/>
        <v>-</v>
      </c>
      <c r="L402" s="9">
        <f t="shared" si="99"/>
        <v>0.20000000000000018</v>
      </c>
      <c r="M402" s="9" t="str">
        <f t="shared" si="99"/>
        <v>-</v>
      </c>
      <c r="N402" s="9" t="str">
        <f t="shared" si="99"/>
        <v>-</v>
      </c>
      <c r="O402" s="9" t="str">
        <f t="shared" si="99"/>
        <v>-</v>
      </c>
      <c r="P402" s="9" t="str">
        <f t="shared" si="99"/>
        <v>-</v>
      </c>
      <c r="Q402" s="9" t="str">
        <f t="shared" si="99"/>
        <v>-</v>
      </c>
      <c r="R402" s="9" t="str">
        <f t="shared" si="99"/>
        <v>-</v>
      </c>
      <c r="S402" s="9" t="str">
        <f t="shared" si="99"/>
        <v>-</v>
      </c>
      <c r="T402" s="9" t="str">
        <f t="shared" si="99"/>
        <v>-</v>
      </c>
      <c r="U402" s="9" t="str">
        <f t="shared" si="99"/>
        <v>-</v>
      </c>
      <c r="V402" s="9" t="str">
        <f t="shared" si="99"/>
        <v>-</v>
      </c>
      <c r="W402" s="9" t="str">
        <f t="shared" si="97"/>
        <v>-</v>
      </c>
      <c r="X402" s="9" t="str">
        <f t="shared" si="97"/>
        <v>-</v>
      </c>
      <c r="Y402" s="9" t="str">
        <f t="shared" si="97"/>
        <v>-</v>
      </c>
      <c r="Z402" s="9" t="str">
        <f t="shared" si="97"/>
        <v>-</v>
      </c>
      <c r="AA402" s="9" t="str">
        <f t="shared" si="97"/>
        <v>-</v>
      </c>
      <c r="AB402" s="9" t="str">
        <f t="shared" si="97"/>
        <v>-</v>
      </c>
      <c r="AC402" s="9" t="str">
        <f t="shared" si="97"/>
        <v>-</v>
      </c>
      <c r="AD402" s="9" t="str">
        <f t="shared" si="97"/>
        <v>-</v>
      </c>
      <c r="AE402" s="9" t="str">
        <f t="shared" si="97"/>
        <v>-</v>
      </c>
      <c r="AF402" s="9" t="str">
        <f t="shared" si="97"/>
        <v>-</v>
      </c>
      <c r="AG402" s="9" t="str">
        <f t="shared" si="97"/>
        <v>-</v>
      </c>
      <c r="AH402" s="9" t="str">
        <f t="shared" si="97"/>
        <v>-</v>
      </c>
      <c r="AI402" s="9">
        <f t="shared" si="97"/>
        <v>1.7999999999999998</v>
      </c>
      <c r="AJ402" s="9" t="str">
        <f t="shared" si="97"/>
        <v>-</v>
      </c>
      <c r="AK402" s="9">
        <f t="shared" si="97"/>
        <v>1.2000000000000002</v>
      </c>
      <c r="AL402" s="9" t="str">
        <f t="shared" si="97"/>
        <v>-</v>
      </c>
      <c r="AM402" s="9" t="str">
        <f t="shared" si="97"/>
        <v>-</v>
      </c>
      <c r="AN402" s="9">
        <f t="shared" si="97"/>
        <v>1.2000000000000002</v>
      </c>
      <c r="AO402" s="9" t="str">
        <f t="shared" si="99"/>
        <v>-</v>
      </c>
      <c r="AP402" s="9" t="str">
        <f t="shared" si="99"/>
        <v>-</v>
      </c>
      <c r="AQ402" s="9" t="str">
        <f t="shared" si="99"/>
        <v>-</v>
      </c>
      <c r="AR402" s="9" t="str">
        <f t="shared" si="99"/>
        <v>-</v>
      </c>
      <c r="AS402" s="9" t="str">
        <f t="shared" si="99"/>
        <v>-</v>
      </c>
      <c r="AT402" s="9" t="str">
        <f t="shared" si="99"/>
        <v>-</v>
      </c>
      <c r="AU402" s="9" t="str">
        <f t="shared" si="99"/>
        <v>-</v>
      </c>
      <c r="AV402" s="9" t="str">
        <f t="shared" si="99"/>
        <v>-</v>
      </c>
      <c r="AW402" s="9" t="str">
        <f t="shared" si="99"/>
        <v>-</v>
      </c>
      <c r="AX402" s="9" t="str">
        <f t="shared" si="99"/>
        <v>-</v>
      </c>
      <c r="AY402" s="9" t="str">
        <f t="shared" si="99"/>
        <v>-</v>
      </c>
      <c r="AZ402" s="9" t="str">
        <f t="shared" si="99"/>
        <v>-</v>
      </c>
      <c r="BA402" s="9" t="str">
        <f t="shared" si="99"/>
        <v>-</v>
      </c>
      <c r="BB402" s="9" t="str">
        <f t="shared" si="99"/>
        <v>-</v>
      </c>
      <c r="BC402" s="9">
        <f t="shared" si="99"/>
        <v>0.79999999999999982</v>
      </c>
      <c r="BD402" s="9" t="str">
        <f t="shared" si="99"/>
        <v>-</v>
      </c>
      <c r="BE402" s="9" t="str">
        <f t="shared" si="99"/>
        <v>-</v>
      </c>
      <c r="BF402" s="9" t="str">
        <f t="shared" si="99"/>
        <v>-</v>
      </c>
      <c r="BG402" s="9" t="str">
        <f t="shared" si="99"/>
        <v>-</v>
      </c>
      <c r="BH402" s="37"/>
    </row>
    <row r="403" spans="1:60">
      <c r="A403" s="125">
        <f t="shared" si="98"/>
        <v>11</v>
      </c>
      <c r="B403" s="9" t="str">
        <f t="shared" si="99"/>
        <v>-</v>
      </c>
      <c r="C403" s="9" t="str">
        <f t="shared" si="99"/>
        <v>-</v>
      </c>
      <c r="D403" s="9" t="str">
        <f t="shared" si="99"/>
        <v>-</v>
      </c>
      <c r="E403" s="9" t="str">
        <f t="shared" si="99"/>
        <v>-</v>
      </c>
      <c r="F403" s="9" t="str">
        <f t="shared" si="99"/>
        <v>-</v>
      </c>
      <c r="G403" s="9" t="str">
        <f t="shared" si="99"/>
        <v>-</v>
      </c>
      <c r="H403" s="9" t="str">
        <f t="shared" si="99"/>
        <v>-</v>
      </c>
      <c r="I403" s="9" t="str">
        <f t="shared" si="99"/>
        <v>-</v>
      </c>
      <c r="J403" s="9" t="str">
        <f t="shared" si="99"/>
        <v>-</v>
      </c>
      <c r="K403" s="9" t="str">
        <f t="shared" si="99"/>
        <v>-</v>
      </c>
      <c r="L403" s="9">
        <f t="shared" si="99"/>
        <v>1.5999999999999996</v>
      </c>
      <c r="M403" s="9" t="str">
        <f t="shared" si="99"/>
        <v>-</v>
      </c>
      <c r="N403" s="9" t="str">
        <f t="shared" si="99"/>
        <v>-</v>
      </c>
      <c r="O403" s="9" t="str">
        <f t="shared" si="99"/>
        <v>-</v>
      </c>
      <c r="P403" s="9" t="str">
        <f t="shared" si="99"/>
        <v>-</v>
      </c>
      <c r="Q403" s="9" t="str">
        <f t="shared" si="99"/>
        <v>-</v>
      </c>
      <c r="R403" s="9" t="str">
        <f t="shared" si="99"/>
        <v>-</v>
      </c>
      <c r="S403" s="9" t="str">
        <f t="shared" si="99"/>
        <v>-</v>
      </c>
      <c r="T403" s="9" t="str">
        <f t="shared" si="99"/>
        <v>-</v>
      </c>
      <c r="U403" s="9" t="str">
        <f t="shared" si="99"/>
        <v>-</v>
      </c>
      <c r="V403" s="9" t="str">
        <f t="shared" si="99"/>
        <v>-</v>
      </c>
      <c r="W403" s="9" t="str">
        <f t="shared" si="97"/>
        <v>-</v>
      </c>
      <c r="X403" s="9" t="str">
        <f t="shared" si="97"/>
        <v>-</v>
      </c>
      <c r="Y403" s="9" t="str">
        <f t="shared" si="97"/>
        <v>-</v>
      </c>
      <c r="Z403" s="9" t="str">
        <f t="shared" si="97"/>
        <v>-</v>
      </c>
      <c r="AA403" s="9" t="str">
        <f t="shared" si="97"/>
        <v>-</v>
      </c>
      <c r="AB403" s="9" t="str">
        <f t="shared" si="97"/>
        <v>-</v>
      </c>
      <c r="AC403" s="9" t="str">
        <f t="shared" si="97"/>
        <v>-</v>
      </c>
      <c r="AD403" s="9" t="str">
        <f t="shared" si="97"/>
        <v>-</v>
      </c>
      <c r="AE403" s="9" t="str">
        <f t="shared" si="97"/>
        <v>-</v>
      </c>
      <c r="AF403" s="9" t="str">
        <f t="shared" si="97"/>
        <v>-</v>
      </c>
      <c r="AG403" s="9" t="str">
        <f t="shared" si="97"/>
        <v>-</v>
      </c>
      <c r="AH403" s="9" t="str">
        <f t="shared" si="97"/>
        <v>-</v>
      </c>
      <c r="AI403" s="9" t="str">
        <f t="shared" si="97"/>
        <v>-</v>
      </c>
      <c r="AJ403" s="9" t="str">
        <f t="shared" si="97"/>
        <v>-</v>
      </c>
      <c r="AK403" s="9">
        <f t="shared" si="97"/>
        <v>1.5999999999999996</v>
      </c>
      <c r="AL403" s="9">
        <f t="shared" si="97"/>
        <v>1.4000000000000004</v>
      </c>
      <c r="AM403" s="9" t="str">
        <f t="shared" si="97"/>
        <v>-</v>
      </c>
      <c r="AN403" s="9">
        <f t="shared" si="97"/>
        <v>1.4000000000000004</v>
      </c>
      <c r="AO403" s="9" t="str">
        <f t="shared" si="99"/>
        <v>-</v>
      </c>
      <c r="AP403" s="9" t="str">
        <f t="shared" si="99"/>
        <v>-</v>
      </c>
      <c r="AQ403" s="9" t="str">
        <f t="shared" si="99"/>
        <v>-</v>
      </c>
      <c r="AR403" s="9" t="str">
        <f t="shared" si="99"/>
        <v>-</v>
      </c>
      <c r="AS403" s="9" t="str">
        <f t="shared" si="99"/>
        <v>-</v>
      </c>
      <c r="AT403" s="9" t="str">
        <f t="shared" si="99"/>
        <v>-</v>
      </c>
      <c r="AU403" s="9" t="str">
        <f t="shared" si="99"/>
        <v>-</v>
      </c>
      <c r="AV403" s="9" t="str">
        <f t="shared" si="99"/>
        <v>-</v>
      </c>
      <c r="AW403" s="9" t="str">
        <f t="shared" si="99"/>
        <v>-</v>
      </c>
      <c r="AX403" s="9" t="str">
        <f t="shared" si="99"/>
        <v>-</v>
      </c>
      <c r="AY403" s="9" t="str">
        <f t="shared" si="99"/>
        <v>-</v>
      </c>
      <c r="AZ403" s="9" t="str">
        <f t="shared" si="99"/>
        <v>-</v>
      </c>
      <c r="BA403" s="9" t="str">
        <f t="shared" si="99"/>
        <v>-</v>
      </c>
      <c r="BB403" s="9" t="str">
        <f t="shared" si="99"/>
        <v>-</v>
      </c>
      <c r="BC403" s="9">
        <f t="shared" si="99"/>
        <v>0.40000000000000036</v>
      </c>
      <c r="BD403" s="9" t="str">
        <f t="shared" si="99"/>
        <v>-</v>
      </c>
      <c r="BE403" s="9" t="str">
        <f t="shared" si="99"/>
        <v>-</v>
      </c>
      <c r="BF403" s="9" t="str">
        <f t="shared" si="99"/>
        <v>-</v>
      </c>
      <c r="BG403" s="9" t="str">
        <f t="shared" si="99"/>
        <v>-</v>
      </c>
      <c r="BH403" s="37"/>
    </row>
    <row r="404" spans="1:60">
      <c r="A404" s="125">
        <f t="shared" si="98"/>
        <v>12</v>
      </c>
      <c r="B404" s="9" t="str">
        <f t="shared" si="99"/>
        <v>-</v>
      </c>
      <c r="C404" s="9" t="str">
        <f t="shared" si="99"/>
        <v>-</v>
      </c>
      <c r="D404" s="9" t="str">
        <f t="shared" si="99"/>
        <v>-</v>
      </c>
      <c r="E404" s="9" t="str">
        <f t="shared" si="99"/>
        <v>-</v>
      </c>
      <c r="F404" s="9" t="str">
        <f t="shared" si="99"/>
        <v>-</v>
      </c>
      <c r="G404" s="9" t="str">
        <f t="shared" si="99"/>
        <v>-</v>
      </c>
      <c r="H404" s="9" t="str">
        <f t="shared" si="99"/>
        <v>-</v>
      </c>
      <c r="I404" s="9" t="str">
        <f t="shared" si="99"/>
        <v>-</v>
      </c>
      <c r="J404" s="9" t="str">
        <f t="shared" si="99"/>
        <v>-</v>
      </c>
      <c r="K404" s="9" t="str">
        <f t="shared" si="99"/>
        <v>-</v>
      </c>
      <c r="L404" s="9">
        <f t="shared" si="99"/>
        <v>0</v>
      </c>
      <c r="M404" s="9" t="str">
        <f t="shared" si="99"/>
        <v>-</v>
      </c>
      <c r="N404" s="9" t="str">
        <f t="shared" si="99"/>
        <v>-</v>
      </c>
      <c r="O404" s="9">
        <f t="shared" si="99"/>
        <v>0</v>
      </c>
      <c r="P404" s="9" t="str">
        <f t="shared" si="99"/>
        <v>-</v>
      </c>
      <c r="Q404" s="9" t="str">
        <f t="shared" si="99"/>
        <v>-</v>
      </c>
      <c r="R404" s="9" t="str">
        <f t="shared" si="99"/>
        <v>-</v>
      </c>
      <c r="S404" s="9" t="str">
        <f t="shared" si="99"/>
        <v>-</v>
      </c>
      <c r="T404" s="9" t="str">
        <f t="shared" si="99"/>
        <v>-</v>
      </c>
      <c r="U404" s="9" t="str">
        <f t="shared" si="99"/>
        <v>-</v>
      </c>
      <c r="V404" s="9" t="str">
        <f t="shared" si="99"/>
        <v>-</v>
      </c>
      <c r="W404" s="9" t="str">
        <f t="shared" si="97"/>
        <v>-</v>
      </c>
      <c r="X404" s="9" t="str">
        <f t="shared" si="97"/>
        <v>-</v>
      </c>
      <c r="Y404" s="9" t="str">
        <f t="shared" si="97"/>
        <v>-</v>
      </c>
      <c r="Z404" s="9">
        <f t="shared" si="97"/>
        <v>1</v>
      </c>
      <c r="AA404" s="9" t="str">
        <f t="shared" si="97"/>
        <v>-</v>
      </c>
      <c r="AB404" s="9" t="str">
        <f t="shared" si="97"/>
        <v>-</v>
      </c>
      <c r="AC404" s="9" t="str">
        <f t="shared" si="97"/>
        <v>-</v>
      </c>
      <c r="AD404" s="9" t="str">
        <f t="shared" si="97"/>
        <v>-</v>
      </c>
      <c r="AE404" s="9" t="str">
        <f t="shared" si="97"/>
        <v>-</v>
      </c>
      <c r="AF404" s="9" t="str">
        <f t="shared" si="97"/>
        <v>-</v>
      </c>
      <c r="AG404" s="9">
        <f t="shared" si="97"/>
        <v>0</v>
      </c>
      <c r="AH404" s="9" t="str">
        <f t="shared" si="97"/>
        <v>-</v>
      </c>
      <c r="AI404" s="9">
        <f t="shared" si="97"/>
        <v>2</v>
      </c>
      <c r="AJ404" s="9" t="str">
        <f t="shared" si="97"/>
        <v>-</v>
      </c>
      <c r="AK404" s="9">
        <f t="shared" si="97"/>
        <v>2</v>
      </c>
      <c r="AL404" s="9" t="str">
        <f t="shared" si="97"/>
        <v>-</v>
      </c>
      <c r="AM404" s="9" t="str">
        <f t="shared" si="97"/>
        <v>-</v>
      </c>
      <c r="AN404" s="9">
        <f t="shared" si="97"/>
        <v>0</v>
      </c>
      <c r="AO404" s="9" t="str">
        <f t="shared" si="99"/>
        <v>-</v>
      </c>
      <c r="AP404" s="9" t="str">
        <f t="shared" si="99"/>
        <v>-</v>
      </c>
      <c r="AQ404" s="9" t="str">
        <f t="shared" si="99"/>
        <v>-</v>
      </c>
      <c r="AR404" s="9" t="str">
        <f t="shared" si="99"/>
        <v>-</v>
      </c>
      <c r="AS404" s="9" t="str">
        <f t="shared" si="99"/>
        <v>-</v>
      </c>
      <c r="AT404" s="9" t="str">
        <f t="shared" si="99"/>
        <v>-</v>
      </c>
      <c r="AU404" s="9" t="str">
        <f t="shared" si="99"/>
        <v>-</v>
      </c>
      <c r="AV404" s="9" t="str">
        <f t="shared" si="99"/>
        <v>-</v>
      </c>
      <c r="AW404" s="9" t="str">
        <f t="shared" si="99"/>
        <v>-</v>
      </c>
      <c r="AX404" s="9" t="str">
        <f t="shared" si="99"/>
        <v>-</v>
      </c>
      <c r="AY404" s="9" t="str">
        <f t="shared" si="99"/>
        <v>-</v>
      </c>
      <c r="AZ404" s="9" t="str">
        <f t="shared" si="99"/>
        <v>-</v>
      </c>
      <c r="BA404" s="9" t="str">
        <f t="shared" si="99"/>
        <v>-</v>
      </c>
      <c r="BB404" s="9" t="str">
        <f t="shared" si="99"/>
        <v>-</v>
      </c>
      <c r="BC404" s="9">
        <f t="shared" si="99"/>
        <v>1</v>
      </c>
      <c r="BD404" s="9" t="str">
        <f t="shared" si="99"/>
        <v>-</v>
      </c>
      <c r="BE404" s="9" t="str">
        <f t="shared" si="99"/>
        <v>-</v>
      </c>
      <c r="BF404" s="9" t="str">
        <f t="shared" si="99"/>
        <v>-</v>
      </c>
      <c r="BG404" s="9" t="str">
        <f t="shared" si="99"/>
        <v>-</v>
      </c>
      <c r="BH404" s="37"/>
    </row>
    <row r="405" spans="1:60">
      <c r="A405" s="125">
        <f t="shared" si="98"/>
        <v>13</v>
      </c>
      <c r="B405" s="9" t="str">
        <f t="shared" si="99"/>
        <v>-</v>
      </c>
      <c r="C405" s="9" t="str">
        <f t="shared" si="99"/>
        <v>-</v>
      </c>
      <c r="D405" s="9" t="str">
        <f t="shared" si="99"/>
        <v>-</v>
      </c>
      <c r="E405" s="9" t="str">
        <f t="shared" si="99"/>
        <v>-</v>
      </c>
      <c r="F405" s="9" t="str">
        <f t="shared" si="99"/>
        <v>-</v>
      </c>
      <c r="G405" s="9" t="str">
        <f t="shared" si="99"/>
        <v>-</v>
      </c>
      <c r="H405" s="9" t="str">
        <f t="shared" si="99"/>
        <v>-</v>
      </c>
      <c r="I405" s="9" t="str">
        <f t="shared" si="99"/>
        <v>-</v>
      </c>
      <c r="J405" s="9" t="str">
        <f t="shared" si="99"/>
        <v>-</v>
      </c>
      <c r="K405" s="9" t="str">
        <f t="shared" si="99"/>
        <v>-</v>
      </c>
      <c r="L405" s="9" t="str">
        <f t="shared" si="99"/>
        <v>-</v>
      </c>
      <c r="M405" s="9" t="str">
        <f t="shared" si="99"/>
        <v>-</v>
      </c>
      <c r="N405" s="9" t="str">
        <f t="shared" si="99"/>
        <v>-</v>
      </c>
      <c r="O405" s="9">
        <f t="shared" si="99"/>
        <v>0.66666666666666696</v>
      </c>
      <c r="P405" s="9" t="str">
        <f t="shared" si="99"/>
        <v>-</v>
      </c>
      <c r="Q405" s="9" t="str">
        <f t="shared" si="99"/>
        <v>-</v>
      </c>
      <c r="R405" s="9" t="str">
        <f t="shared" si="99"/>
        <v>-</v>
      </c>
      <c r="S405" s="9" t="str">
        <f t="shared" si="99"/>
        <v>-</v>
      </c>
      <c r="T405" s="9" t="str">
        <f t="shared" si="99"/>
        <v>-</v>
      </c>
      <c r="U405" s="9">
        <f t="shared" si="99"/>
        <v>1.666666666666667</v>
      </c>
      <c r="V405" s="9">
        <f t="shared" si="99"/>
        <v>1.666666666666667</v>
      </c>
      <c r="W405" s="9" t="str">
        <f t="shared" si="97"/>
        <v>-</v>
      </c>
      <c r="X405" s="9" t="str">
        <f t="shared" si="97"/>
        <v>-</v>
      </c>
      <c r="Y405" s="9" t="str">
        <f t="shared" si="97"/>
        <v>-</v>
      </c>
      <c r="Z405" s="9">
        <f t="shared" si="97"/>
        <v>2.333333333333333</v>
      </c>
      <c r="AA405" s="9" t="str">
        <f t="shared" si="97"/>
        <v>-</v>
      </c>
      <c r="AB405" s="9" t="str">
        <f t="shared" si="97"/>
        <v>-</v>
      </c>
      <c r="AC405" s="9" t="str">
        <f t="shared" si="97"/>
        <v>-</v>
      </c>
      <c r="AD405" s="9" t="str">
        <f t="shared" si="97"/>
        <v>-</v>
      </c>
      <c r="AE405" s="9" t="str">
        <f t="shared" si="97"/>
        <v>-</v>
      </c>
      <c r="AF405" s="9" t="str">
        <f t="shared" si="97"/>
        <v>-</v>
      </c>
      <c r="AG405" s="9" t="str">
        <f t="shared" si="97"/>
        <v>-</v>
      </c>
      <c r="AH405" s="9" t="str">
        <f t="shared" si="97"/>
        <v>-</v>
      </c>
      <c r="AI405" s="9" t="str">
        <f t="shared" si="97"/>
        <v>-</v>
      </c>
      <c r="AJ405" s="9" t="str">
        <f t="shared" si="97"/>
        <v>-</v>
      </c>
      <c r="AK405" s="9">
        <f t="shared" si="97"/>
        <v>0.33333333333333304</v>
      </c>
      <c r="AL405" s="9" t="str">
        <f t="shared" si="97"/>
        <v>-</v>
      </c>
      <c r="AM405" s="9" t="str">
        <f t="shared" si="97"/>
        <v>-</v>
      </c>
      <c r="AN405" s="9" t="str">
        <f t="shared" si="97"/>
        <v>-</v>
      </c>
      <c r="AO405" s="9" t="str">
        <f t="shared" si="99"/>
        <v>-</v>
      </c>
      <c r="AP405" s="9" t="str">
        <f t="shared" si="99"/>
        <v>-</v>
      </c>
      <c r="AQ405" s="9" t="str">
        <f t="shared" si="99"/>
        <v>-</v>
      </c>
      <c r="AR405" s="9" t="str">
        <f t="shared" si="99"/>
        <v>-</v>
      </c>
      <c r="AS405" s="9" t="str">
        <f t="shared" si="99"/>
        <v>-</v>
      </c>
      <c r="AT405" s="9" t="str">
        <f t="shared" si="99"/>
        <v>-</v>
      </c>
      <c r="AU405" s="9" t="str">
        <f t="shared" si="99"/>
        <v>-</v>
      </c>
      <c r="AV405" s="9" t="str">
        <f t="shared" si="99"/>
        <v>-</v>
      </c>
      <c r="AW405" s="9" t="str">
        <f t="shared" si="99"/>
        <v>-</v>
      </c>
      <c r="AX405" s="9" t="str">
        <f t="shared" ref="AX405:BG405" si="100">IF(AX308="-","-",ABS(AX308-$BI308))</f>
        <v>-</v>
      </c>
      <c r="AY405" s="9" t="str">
        <f t="shared" si="100"/>
        <v>-</v>
      </c>
      <c r="AZ405" s="9" t="str">
        <f t="shared" si="100"/>
        <v>-</v>
      </c>
      <c r="BA405" s="9" t="str">
        <f t="shared" si="100"/>
        <v>-</v>
      </c>
      <c r="BB405" s="9" t="str">
        <f t="shared" si="100"/>
        <v>-</v>
      </c>
      <c r="BC405" s="9">
        <f t="shared" si="100"/>
        <v>1.333333333333333</v>
      </c>
      <c r="BD405" s="9" t="str">
        <f t="shared" si="100"/>
        <v>-</v>
      </c>
      <c r="BE405" s="9" t="str">
        <f t="shared" si="100"/>
        <v>-</v>
      </c>
      <c r="BF405" s="9" t="str">
        <f t="shared" si="100"/>
        <v>-</v>
      </c>
      <c r="BG405" s="9" t="str">
        <f t="shared" si="100"/>
        <v>-</v>
      </c>
      <c r="BH405" s="37"/>
    </row>
    <row r="406" spans="1:60">
      <c r="A406" s="125">
        <f t="shared" si="98"/>
        <v>14</v>
      </c>
      <c r="B406" s="9" t="str">
        <f t="shared" ref="B406:BG412" si="101">IF(B309="-","-",ABS(B309-$BI309))</f>
        <v>-</v>
      </c>
      <c r="C406" s="9" t="str">
        <f t="shared" si="101"/>
        <v>-</v>
      </c>
      <c r="D406" s="9" t="str">
        <f t="shared" si="101"/>
        <v>-</v>
      </c>
      <c r="E406" s="9" t="str">
        <f t="shared" si="101"/>
        <v>-</v>
      </c>
      <c r="F406" s="9" t="str">
        <f t="shared" si="101"/>
        <v>-</v>
      </c>
      <c r="G406" s="9" t="str">
        <f t="shared" si="101"/>
        <v>-</v>
      </c>
      <c r="H406" s="9" t="str">
        <f t="shared" si="101"/>
        <v>-</v>
      </c>
      <c r="I406" s="9" t="str">
        <f t="shared" si="101"/>
        <v>-</v>
      </c>
      <c r="J406" s="9" t="str">
        <f t="shared" si="101"/>
        <v>-</v>
      </c>
      <c r="K406" s="9" t="str">
        <f t="shared" si="101"/>
        <v>-</v>
      </c>
      <c r="L406" s="9" t="str">
        <f t="shared" si="101"/>
        <v>-</v>
      </c>
      <c r="M406" s="9" t="str">
        <f t="shared" si="101"/>
        <v>-</v>
      </c>
      <c r="N406" s="9" t="str">
        <f t="shared" si="101"/>
        <v>-</v>
      </c>
      <c r="O406" s="9" t="str">
        <f t="shared" si="101"/>
        <v>-</v>
      </c>
      <c r="P406" s="9" t="str">
        <f t="shared" si="101"/>
        <v>-</v>
      </c>
      <c r="Q406" s="9" t="str">
        <f t="shared" si="101"/>
        <v>-</v>
      </c>
      <c r="R406" s="9" t="str">
        <f t="shared" si="101"/>
        <v>-</v>
      </c>
      <c r="S406" s="9" t="str">
        <f t="shared" si="101"/>
        <v>-</v>
      </c>
      <c r="T406" s="9" t="str">
        <f t="shared" si="101"/>
        <v>-</v>
      </c>
      <c r="U406" s="9" t="str">
        <f t="shared" si="101"/>
        <v>-</v>
      </c>
      <c r="V406" s="9" t="str">
        <f t="shared" si="101"/>
        <v>-</v>
      </c>
      <c r="W406" s="9" t="str">
        <f t="shared" si="97"/>
        <v>-</v>
      </c>
      <c r="X406" s="9" t="str">
        <f t="shared" si="97"/>
        <v>-</v>
      </c>
      <c r="Y406" s="9" t="str">
        <f t="shared" si="97"/>
        <v>-</v>
      </c>
      <c r="Z406" s="9" t="str">
        <f t="shared" si="97"/>
        <v>-</v>
      </c>
      <c r="AA406" s="9" t="str">
        <f t="shared" si="97"/>
        <v>-</v>
      </c>
      <c r="AB406" s="9" t="str">
        <f t="shared" si="97"/>
        <v>-</v>
      </c>
      <c r="AC406" s="9" t="str">
        <f t="shared" si="97"/>
        <v>-</v>
      </c>
      <c r="AD406" s="9" t="str">
        <f t="shared" si="97"/>
        <v>-</v>
      </c>
      <c r="AE406" s="9" t="str">
        <f t="shared" si="97"/>
        <v>-</v>
      </c>
      <c r="AF406" s="9" t="str">
        <f t="shared" si="97"/>
        <v>-</v>
      </c>
      <c r="AG406" s="9" t="str">
        <f t="shared" si="97"/>
        <v>-</v>
      </c>
      <c r="AH406" s="9" t="str">
        <f t="shared" si="97"/>
        <v>-</v>
      </c>
      <c r="AI406" s="9" t="str">
        <f t="shared" si="97"/>
        <v>-</v>
      </c>
      <c r="AJ406" s="9" t="str">
        <f t="shared" si="97"/>
        <v>-</v>
      </c>
      <c r="AK406" s="9" t="str">
        <f t="shared" si="97"/>
        <v>-</v>
      </c>
      <c r="AL406" s="9" t="str">
        <f t="shared" si="97"/>
        <v>-</v>
      </c>
      <c r="AM406" s="9" t="str">
        <f t="shared" si="97"/>
        <v>-</v>
      </c>
      <c r="AN406" s="9" t="str">
        <f t="shared" si="97"/>
        <v>-</v>
      </c>
      <c r="AO406" s="9" t="str">
        <f t="shared" si="101"/>
        <v>-</v>
      </c>
      <c r="AP406" s="9" t="str">
        <f t="shared" si="101"/>
        <v>-</v>
      </c>
      <c r="AQ406" s="9" t="str">
        <f t="shared" si="101"/>
        <v>-</v>
      </c>
      <c r="AR406" s="9" t="str">
        <f t="shared" si="101"/>
        <v>-</v>
      </c>
      <c r="AS406" s="9" t="str">
        <f t="shared" si="101"/>
        <v>-</v>
      </c>
      <c r="AT406" s="9" t="str">
        <f t="shared" si="101"/>
        <v>-</v>
      </c>
      <c r="AU406" s="9" t="str">
        <f t="shared" si="101"/>
        <v>-</v>
      </c>
      <c r="AV406" s="9" t="str">
        <f t="shared" si="101"/>
        <v>-</v>
      </c>
      <c r="AW406" s="9" t="str">
        <f t="shared" si="101"/>
        <v>-</v>
      </c>
      <c r="AX406" s="9" t="str">
        <f t="shared" si="101"/>
        <v>-</v>
      </c>
      <c r="AY406" s="9" t="str">
        <f t="shared" si="101"/>
        <v>-</v>
      </c>
      <c r="AZ406" s="9" t="str">
        <f t="shared" si="101"/>
        <v>-</v>
      </c>
      <c r="BA406" s="9" t="str">
        <f t="shared" si="101"/>
        <v>-</v>
      </c>
      <c r="BB406" s="9" t="str">
        <f t="shared" si="101"/>
        <v>-</v>
      </c>
      <c r="BC406" s="9" t="str">
        <f t="shared" si="101"/>
        <v>-</v>
      </c>
      <c r="BD406" s="9" t="str">
        <f t="shared" si="101"/>
        <v>-</v>
      </c>
      <c r="BE406" s="9" t="str">
        <f t="shared" si="101"/>
        <v>-</v>
      </c>
      <c r="BF406" s="9" t="str">
        <f t="shared" si="101"/>
        <v>-</v>
      </c>
      <c r="BG406" s="9" t="str">
        <f t="shared" si="101"/>
        <v>-</v>
      </c>
      <c r="BH406" s="37"/>
    </row>
    <row r="407" spans="1:60">
      <c r="A407" s="125">
        <f t="shared" si="98"/>
        <v>15</v>
      </c>
      <c r="B407" s="9" t="str">
        <f t="shared" si="101"/>
        <v>-</v>
      </c>
      <c r="C407" s="9" t="str">
        <f t="shared" si="101"/>
        <v>-</v>
      </c>
      <c r="D407" s="9" t="str">
        <f t="shared" si="101"/>
        <v>-</v>
      </c>
      <c r="E407" s="9" t="str">
        <f t="shared" si="101"/>
        <v>-</v>
      </c>
      <c r="F407" s="9" t="str">
        <f t="shared" si="101"/>
        <v>-</v>
      </c>
      <c r="G407" s="9" t="str">
        <f t="shared" si="101"/>
        <v>-</v>
      </c>
      <c r="H407" s="9" t="str">
        <f t="shared" si="101"/>
        <v>-</v>
      </c>
      <c r="I407" s="9" t="str">
        <f t="shared" si="101"/>
        <v>-</v>
      </c>
      <c r="J407" s="9" t="str">
        <f t="shared" si="101"/>
        <v>-</v>
      </c>
      <c r="K407" s="9" t="str">
        <f t="shared" si="101"/>
        <v>-</v>
      </c>
      <c r="L407" s="9" t="str">
        <f t="shared" si="101"/>
        <v>-</v>
      </c>
      <c r="M407" s="9" t="str">
        <f t="shared" si="101"/>
        <v>-</v>
      </c>
      <c r="N407" s="9" t="str">
        <f t="shared" si="101"/>
        <v>-</v>
      </c>
      <c r="O407" s="9">
        <f t="shared" si="101"/>
        <v>1.1666666666666661</v>
      </c>
      <c r="P407" s="9" t="str">
        <f t="shared" si="101"/>
        <v>-</v>
      </c>
      <c r="Q407" s="9" t="str">
        <f t="shared" si="101"/>
        <v>-</v>
      </c>
      <c r="R407" s="9" t="str">
        <f t="shared" si="101"/>
        <v>-</v>
      </c>
      <c r="S407" s="9" t="str">
        <f t="shared" si="101"/>
        <v>-</v>
      </c>
      <c r="T407" s="9" t="str">
        <f t="shared" si="101"/>
        <v>-</v>
      </c>
      <c r="U407" s="9" t="str">
        <f t="shared" si="101"/>
        <v>-</v>
      </c>
      <c r="V407" s="9" t="str">
        <f t="shared" si="101"/>
        <v>-</v>
      </c>
      <c r="W407" s="9" t="str">
        <f t="shared" si="97"/>
        <v>-</v>
      </c>
      <c r="X407" s="9" t="str">
        <f t="shared" si="97"/>
        <v>-</v>
      </c>
      <c r="Y407" s="9" t="str">
        <f t="shared" si="97"/>
        <v>-</v>
      </c>
      <c r="Z407" s="9">
        <f t="shared" ref="Z407:AN407" si="102">IF(Z310="-","-",ABS(Z310-$BI310))</f>
        <v>0.83333333333333393</v>
      </c>
      <c r="AA407" s="9" t="str">
        <f t="shared" si="102"/>
        <v>-</v>
      </c>
      <c r="AB407" s="9" t="str">
        <f t="shared" si="102"/>
        <v>-</v>
      </c>
      <c r="AC407" s="9" t="str">
        <f t="shared" si="102"/>
        <v>-</v>
      </c>
      <c r="AD407" s="9" t="str">
        <f t="shared" si="102"/>
        <v>-</v>
      </c>
      <c r="AE407" s="9" t="str">
        <f t="shared" si="102"/>
        <v>-</v>
      </c>
      <c r="AF407" s="9" t="str">
        <f t="shared" si="102"/>
        <v>-</v>
      </c>
      <c r="AG407" s="9">
        <f t="shared" si="102"/>
        <v>0.83333333333333393</v>
      </c>
      <c r="AH407" s="9" t="str">
        <f t="shared" si="102"/>
        <v>-</v>
      </c>
      <c r="AI407" s="9" t="str">
        <f t="shared" si="102"/>
        <v>-</v>
      </c>
      <c r="AJ407" s="9" t="str">
        <f t="shared" si="102"/>
        <v>-</v>
      </c>
      <c r="AK407" s="9">
        <f t="shared" si="102"/>
        <v>1.1666666666666661</v>
      </c>
      <c r="AL407" s="9" t="str">
        <f t="shared" si="102"/>
        <v>-</v>
      </c>
      <c r="AM407" s="9" t="str">
        <f t="shared" si="102"/>
        <v>-</v>
      </c>
      <c r="AN407" s="9">
        <f t="shared" si="102"/>
        <v>0.83333333333333393</v>
      </c>
      <c r="AO407" s="9" t="str">
        <f t="shared" si="101"/>
        <v>-</v>
      </c>
      <c r="AP407" s="9" t="str">
        <f t="shared" si="101"/>
        <v>-</v>
      </c>
      <c r="AQ407" s="9" t="str">
        <f t="shared" si="101"/>
        <v>-</v>
      </c>
      <c r="AR407" s="9" t="str">
        <f t="shared" si="101"/>
        <v>-</v>
      </c>
      <c r="AS407" s="9" t="str">
        <f t="shared" si="101"/>
        <v>-</v>
      </c>
      <c r="AT407" s="9" t="str">
        <f t="shared" si="101"/>
        <v>-</v>
      </c>
      <c r="AU407" s="9" t="str">
        <f t="shared" si="101"/>
        <v>-</v>
      </c>
      <c r="AV407" s="9" t="str">
        <f t="shared" si="101"/>
        <v>-</v>
      </c>
      <c r="AW407" s="9" t="str">
        <f t="shared" si="101"/>
        <v>-</v>
      </c>
      <c r="AX407" s="9" t="str">
        <f t="shared" si="101"/>
        <v>-</v>
      </c>
      <c r="AY407" s="9" t="str">
        <f t="shared" si="101"/>
        <v>-</v>
      </c>
      <c r="AZ407" s="9" t="str">
        <f t="shared" si="101"/>
        <v>-</v>
      </c>
      <c r="BA407" s="9" t="str">
        <f t="shared" si="101"/>
        <v>-</v>
      </c>
      <c r="BB407" s="9" t="str">
        <f t="shared" si="101"/>
        <v>-</v>
      </c>
      <c r="BC407" s="9">
        <f t="shared" si="101"/>
        <v>0.16666666666666607</v>
      </c>
      <c r="BD407" s="9" t="str">
        <f t="shared" si="101"/>
        <v>-</v>
      </c>
      <c r="BE407" s="9" t="str">
        <f t="shared" si="101"/>
        <v>-</v>
      </c>
      <c r="BF407" s="9" t="str">
        <f t="shared" si="101"/>
        <v>-</v>
      </c>
      <c r="BG407" s="9" t="str">
        <f t="shared" si="101"/>
        <v>-</v>
      </c>
      <c r="BH407" s="37"/>
    </row>
    <row r="408" spans="1:60">
      <c r="A408" s="125">
        <f t="shared" si="98"/>
        <v>16</v>
      </c>
      <c r="B408" s="9" t="str">
        <f t="shared" si="101"/>
        <v>-</v>
      </c>
      <c r="C408" s="9" t="str">
        <f t="shared" si="101"/>
        <v>-</v>
      </c>
      <c r="D408" s="9" t="str">
        <f t="shared" si="101"/>
        <v>-</v>
      </c>
      <c r="E408" s="9" t="str">
        <f t="shared" si="101"/>
        <v>-</v>
      </c>
      <c r="F408" s="9" t="str">
        <f t="shared" si="101"/>
        <v>-</v>
      </c>
      <c r="G408" s="9" t="str">
        <f t="shared" si="101"/>
        <v>-</v>
      </c>
      <c r="H408" s="9" t="str">
        <f t="shared" si="101"/>
        <v>-</v>
      </c>
      <c r="I408" s="9" t="str">
        <f t="shared" si="101"/>
        <v>-</v>
      </c>
      <c r="J408" s="9" t="str">
        <f t="shared" si="101"/>
        <v>-</v>
      </c>
      <c r="K408" s="9" t="str">
        <f t="shared" si="101"/>
        <v>-</v>
      </c>
      <c r="L408" s="9" t="str">
        <f t="shared" si="101"/>
        <v>-</v>
      </c>
      <c r="M408" s="9" t="str">
        <f t="shared" si="101"/>
        <v>-</v>
      </c>
      <c r="N408" s="9" t="str">
        <f t="shared" si="101"/>
        <v>-</v>
      </c>
      <c r="O408" s="9" t="str">
        <f t="shared" si="101"/>
        <v>-</v>
      </c>
      <c r="P408" s="9" t="str">
        <f t="shared" si="101"/>
        <v>-</v>
      </c>
      <c r="Q408" s="9" t="str">
        <f t="shared" si="101"/>
        <v>-</v>
      </c>
      <c r="R408" s="9" t="str">
        <f t="shared" si="101"/>
        <v>-</v>
      </c>
      <c r="S408" s="9" t="str">
        <f t="shared" si="101"/>
        <v>-</v>
      </c>
      <c r="T408" s="9" t="str">
        <f t="shared" si="101"/>
        <v>-</v>
      </c>
      <c r="U408" s="9" t="str">
        <f t="shared" si="101"/>
        <v>-</v>
      </c>
      <c r="V408" s="9" t="str">
        <f t="shared" si="101"/>
        <v>-</v>
      </c>
      <c r="W408" s="9" t="str">
        <f t="shared" ref="W408:AN422" si="103">IF(W311="-","-",ABS(W311-$BI311))</f>
        <v>-</v>
      </c>
      <c r="X408" s="9" t="str">
        <f t="shared" si="103"/>
        <v>-</v>
      </c>
      <c r="Y408" s="9" t="str">
        <f t="shared" si="103"/>
        <v>-</v>
      </c>
      <c r="Z408" s="9">
        <f t="shared" si="103"/>
        <v>1.25</v>
      </c>
      <c r="AA408" s="9" t="str">
        <f t="shared" si="103"/>
        <v>-</v>
      </c>
      <c r="AB408" s="9" t="str">
        <f t="shared" si="103"/>
        <v>-</v>
      </c>
      <c r="AC408" s="9" t="str">
        <f t="shared" si="103"/>
        <v>-</v>
      </c>
      <c r="AD408" s="9" t="str">
        <f t="shared" si="103"/>
        <v>-</v>
      </c>
      <c r="AE408" s="9" t="str">
        <f t="shared" si="103"/>
        <v>-</v>
      </c>
      <c r="AF408" s="9" t="str">
        <f t="shared" si="103"/>
        <v>-</v>
      </c>
      <c r="AG408" s="9" t="str">
        <f t="shared" si="103"/>
        <v>-</v>
      </c>
      <c r="AH408" s="9" t="str">
        <f t="shared" si="103"/>
        <v>-</v>
      </c>
      <c r="AI408" s="9" t="str">
        <f t="shared" si="103"/>
        <v>-</v>
      </c>
      <c r="AJ408" s="9" t="str">
        <f t="shared" si="103"/>
        <v>-</v>
      </c>
      <c r="AK408" s="9">
        <f t="shared" si="103"/>
        <v>0.75</v>
      </c>
      <c r="AL408" s="9">
        <f t="shared" si="103"/>
        <v>0.25</v>
      </c>
      <c r="AM408" s="9" t="str">
        <f t="shared" si="103"/>
        <v>-</v>
      </c>
      <c r="AN408" s="9" t="str">
        <f t="shared" si="103"/>
        <v>-</v>
      </c>
      <c r="AO408" s="9" t="str">
        <f t="shared" si="101"/>
        <v>-</v>
      </c>
      <c r="AP408" s="9" t="str">
        <f t="shared" si="101"/>
        <v>-</v>
      </c>
      <c r="AQ408" s="9" t="str">
        <f t="shared" si="101"/>
        <v>-</v>
      </c>
      <c r="AR408" s="9" t="str">
        <f t="shared" si="101"/>
        <v>-</v>
      </c>
      <c r="AS408" s="9" t="str">
        <f t="shared" si="101"/>
        <v>-</v>
      </c>
      <c r="AT408" s="9" t="str">
        <f t="shared" si="101"/>
        <v>-</v>
      </c>
      <c r="AU408" s="9" t="str">
        <f t="shared" si="101"/>
        <v>-</v>
      </c>
      <c r="AV408" s="9" t="str">
        <f t="shared" si="101"/>
        <v>-</v>
      </c>
      <c r="AW408" s="9" t="str">
        <f t="shared" si="101"/>
        <v>-</v>
      </c>
      <c r="AX408" s="9" t="str">
        <f t="shared" si="101"/>
        <v>-</v>
      </c>
      <c r="AY408" s="9" t="str">
        <f t="shared" si="101"/>
        <v>-</v>
      </c>
      <c r="AZ408" s="9" t="str">
        <f t="shared" si="101"/>
        <v>-</v>
      </c>
      <c r="BA408" s="9" t="str">
        <f t="shared" si="101"/>
        <v>-</v>
      </c>
      <c r="BB408" s="9" t="str">
        <f t="shared" si="101"/>
        <v>-</v>
      </c>
      <c r="BC408" s="9">
        <f t="shared" si="101"/>
        <v>0.75</v>
      </c>
      <c r="BD408" s="9" t="str">
        <f t="shared" si="101"/>
        <v>-</v>
      </c>
      <c r="BE408" s="9" t="str">
        <f t="shared" si="101"/>
        <v>-</v>
      </c>
      <c r="BF408" s="9" t="str">
        <f t="shared" si="101"/>
        <v>-</v>
      </c>
      <c r="BG408" s="9" t="str">
        <f t="shared" si="101"/>
        <v>-</v>
      </c>
      <c r="BH408" s="37"/>
    </row>
    <row r="409" spans="1:60">
      <c r="A409" s="125">
        <f t="shared" si="98"/>
        <v>17</v>
      </c>
      <c r="B409" s="9" t="str">
        <f t="shared" si="101"/>
        <v>-</v>
      </c>
      <c r="C409" s="9" t="str">
        <f t="shared" si="101"/>
        <v>-</v>
      </c>
      <c r="D409" s="9" t="str">
        <f t="shared" si="101"/>
        <v>-</v>
      </c>
      <c r="E409" s="9" t="str">
        <f t="shared" si="101"/>
        <v>-</v>
      </c>
      <c r="F409" s="9" t="str">
        <f t="shared" si="101"/>
        <v>-</v>
      </c>
      <c r="G409" s="9" t="str">
        <f t="shared" si="101"/>
        <v>-</v>
      </c>
      <c r="H409" s="9" t="str">
        <f t="shared" si="101"/>
        <v>-</v>
      </c>
      <c r="I409" s="9" t="str">
        <f t="shared" si="101"/>
        <v>-</v>
      </c>
      <c r="J409" s="9" t="str">
        <f t="shared" si="101"/>
        <v>-</v>
      </c>
      <c r="K409" s="9" t="str">
        <f t="shared" si="101"/>
        <v>-</v>
      </c>
      <c r="L409" s="9" t="str">
        <f t="shared" si="101"/>
        <v>-</v>
      </c>
      <c r="M409" s="9" t="str">
        <f t="shared" si="101"/>
        <v>-</v>
      </c>
      <c r="N409" s="9" t="str">
        <f t="shared" si="101"/>
        <v>-</v>
      </c>
      <c r="O409" s="9" t="str">
        <f t="shared" si="101"/>
        <v>-</v>
      </c>
      <c r="P409" s="9" t="str">
        <f t="shared" si="101"/>
        <v>-</v>
      </c>
      <c r="Q409" s="9" t="str">
        <f t="shared" si="101"/>
        <v>-</v>
      </c>
      <c r="R409" s="9" t="str">
        <f t="shared" si="101"/>
        <v>-</v>
      </c>
      <c r="S409" s="9" t="str">
        <f t="shared" si="101"/>
        <v>-</v>
      </c>
      <c r="T409" s="9" t="str">
        <f t="shared" si="101"/>
        <v>-</v>
      </c>
      <c r="U409" s="9">
        <f t="shared" si="101"/>
        <v>0.25</v>
      </c>
      <c r="V409" s="9">
        <f t="shared" si="101"/>
        <v>1.25</v>
      </c>
      <c r="W409" s="9" t="str">
        <f t="shared" si="103"/>
        <v>-</v>
      </c>
      <c r="X409" s="9" t="str">
        <f t="shared" si="103"/>
        <v>-</v>
      </c>
      <c r="Y409" s="9" t="str">
        <f t="shared" si="103"/>
        <v>-</v>
      </c>
      <c r="Z409" s="9" t="str">
        <f t="shared" si="103"/>
        <v>-</v>
      </c>
      <c r="AA409" s="9" t="str">
        <f t="shared" si="103"/>
        <v>-</v>
      </c>
      <c r="AB409" s="9" t="str">
        <f t="shared" si="103"/>
        <v>-</v>
      </c>
      <c r="AC409" s="9" t="str">
        <f t="shared" si="103"/>
        <v>-</v>
      </c>
      <c r="AD409" s="9" t="str">
        <f t="shared" si="103"/>
        <v>-</v>
      </c>
      <c r="AE409" s="9" t="str">
        <f t="shared" si="103"/>
        <v>-</v>
      </c>
      <c r="AF409" s="9" t="str">
        <f t="shared" si="103"/>
        <v>-</v>
      </c>
      <c r="AG409" s="9" t="str">
        <f t="shared" si="103"/>
        <v>-</v>
      </c>
      <c r="AH409" s="9" t="str">
        <f t="shared" si="103"/>
        <v>-</v>
      </c>
      <c r="AI409" s="9" t="str">
        <f t="shared" si="103"/>
        <v>-</v>
      </c>
      <c r="AJ409" s="9" t="str">
        <f t="shared" si="103"/>
        <v>-</v>
      </c>
      <c r="AK409" s="9">
        <f t="shared" si="103"/>
        <v>0.75</v>
      </c>
      <c r="AL409" s="9" t="str">
        <f t="shared" si="103"/>
        <v>-</v>
      </c>
      <c r="AM409" s="9" t="str">
        <f t="shared" si="103"/>
        <v>-</v>
      </c>
      <c r="AN409" s="9" t="str">
        <f t="shared" si="103"/>
        <v>-</v>
      </c>
      <c r="AO409" s="9" t="str">
        <f t="shared" si="101"/>
        <v>-</v>
      </c>
      <c r="AP409" s="9" t="str">
        <f t="shared" si="101"/>
        <v>-</v>
      </c>
      <c r="AQ409" s="9" t="str">
        <f t="shared" si="101"/>
        <v>-</v>
      </c>
      <c r="AR409" s="9" t="str">
        <f t="shared" si="101"/>
        <v>-</v>
      </c>
      <c r="AS409" s="9" t="str">
        <f t="shared" si="101"/>
        <v>-</v>
      </c>
      <c r="AT409" s="9" t="str">
        <f t="shared" si="101"/>
        <v>-</v>
      </c>
      <c r="AU409" s="9" t="str">
        <f t="shared" si="101"/>
        <v>-</v>
      </c>
      <c r="AV409" s="9" t="str">
        <f t="shared" si="101"/>
        <v>-</v>
      </c>
      <c r="AW409" s="9" t="str">
        <f t="shared" si="101"/>
        <v>-</v>
      </c>
      <c r="AX409" s="9" t="str">
        <f t="shared" si="101"/>
        <v>-</v>
      </c>
      <c r="AY409" s="9" t="str">
        <f t="shared" si="101"/>
        <v>-</v>
      </c>
      <c r="AZ409" s="9" t="str">
        <f t="shared" si="101"/>
        <v>-</v>
      </c>
      <c r="BA409" s="9" t="str">
        <f t="shared" si="101"/>
        <v>-</v>
      </c>
      <c r="BB409" s="9" t="str">
        <f t="shared" si="101"/>
        <v>-</v>
      </c>
      <c r="BC409" s="9">
        <f t="shared" si="101"/>
        <v>0.75</v>
      </c>
      <c r="BD409" s="9" t="str">
        <f t="shared" si="101"/>
        <v>-</v>
      </c>
      <c r="BE409" s="9" t="str">
        <f t="shared" si="101"/>
        <v>-</v>
      </c>
      <c r="BF409" s="9" t="str">
        <f t="shared" si="101"/>
        <v>-</v>
      </c>
      <c r="BG409" s="9" t="str">
        <f t="shared" si="101"/>
        <v>-</v>
      </c>
      <c r="BH409" s="37"/>
    </row>
    <row r="410" spans="1:60">
      <c r="A410" s="125">
        <f t="shared" si="98"/>
        <v>18</v>
      </c>
      <c r="B410" s="9" t="str">
        <f t="shared" si="101"/>
        <v>-</v>
      </c>
      <c r="C410" s="9" t="str">
        <f t="shared" si="101"/>
        <v>-</v>
      </c>
      <c r="D410" s="9" t="str">
        <f t="shared" si="101"/>
        <v>-</v>
      </c>
      <c r="E410" s="9" t="str">
        <f t="shared" si="101"/>
        <v>-</v>
      </c>
      <c r="F410" s="9" t="str">
        <f t="shared" si="101"/>
        <v>-</v>
      </c>
      <c r="G410" s="9" t="str">
        <f t="shared" si="101"/>
        <v>-</v>
      </c>
      <c r="H410" s="9" t="str">
        <f t="shared" si="101"/>
        <v>-</v>
      </c>
      <c r="I410" s="9" t="str">
        <f t="shared" si="101"/>
        <v>-</v>
      </c>
      <c r="J410" s="9" t="str">
        <f t="shared" si="101"/>
        <v>-</v>
      </c>
      <c r="K410" s="9" t="str">
        <f t="shared" si="101"/>
        <v>-</v>
      </c>
      <c r="L410" s="9" t="str">
        <f t="shared" si="101"/>
        <v>-</v>
      </c>
      <c r="M410" s="9" t="str">
        <f t="shared" si="101"/>
        <v>-</v>
      </c>
      <c r="N410" s="9" t="str">
        <f t="shared" si="101"/>
        <v>-</v>
      </c>
      <c r="O410" s="9" t="str">
        <f t="shared" si="101"/>
        <v>-</v>
      </c>
      <c r="P410" s="9" t="str">
        <f t="shared" si="101"/>
        <v>-</v>
      </c>
      <c r="Q410" s="9" t="str">
        <f t="shared" si="101"/>
        <v>-</v>
      </c>
      <c r="R410" s="9" t="str">
        <f t="shared" si="101"/>
        <v>-</v>
      </c>
      <c r="S410" s="9" t="str">
        <f t="shared" si="101"/>
        <v>-</v>
      </c>
      <c r="T410" s="9" t="str">
        <f t="shared" si="101"/>
        <v>-</v>
      </c>
      <c r="U410" s="9" t="str">
        <f t="shared" si="101"/>
        <v>-</v>
      </c>
      <c r="V410" s="9" t="str">
        <f t="shared" si="101"/>
        <v>-</v>
      </c>
      <c r="W410" s="9" t="str">
        <f t="shared" si="103"/>
        <v>-</v>
      </c>
      <c r="X410" s="9" t="str">
        <f t="shared" si="103"/>
        <v>-</v>
      </c>
      <c r="Y410" s="9" t="str">
        <f t="shared" si="103"/>
        <v>-</v>
      </c>
      <c r="Z410" s="9">
        <f t="shared" si="103"/>
        <v>0.40000000000000036</v>
      </c>
      <c r="AA410" s="9" t="str">
        <f t="shared" si="103"/>
        <v>-</v>
      </c>
      <c r="AB410" s="9" t="str">
        <f t="shared" si="103"/>
        <v>-</v>
      </c>
      <c r="AC410" s="9" t="str">
        <f t="shared" si="103"/>
        <v>-</v>
      </c>
      <c r="AD410" s="9" t="str">
        <f t="shared" si="103"/>
        <v>-</v>
      </c>
      <c r="AE410" s="9" t="str">
        <f t="shared" si="103"/>
        <v>-</v>
      </c>
      <c r="AF410" s="9" t="str">
        <f t="shared" si="103"/>
        <v>-</v>
      </c>
      <c r="AG410" s="9" t="str">
        <f t="shared" si="103"/>
        <v>-</v>
      </c>
      <c r="AH410" s="9" t="str">
        <f t="shared" si="103"/>
        <v>-</v>
      </c>
      <c r="AI410" s="9">
        <f t="shared" si="103"/>
        <v>2.5999999999999996</v>
      </c>
      <c r="AJ410" s="9" t="str">
        <f t="shared" si="103"/>
        <v>-</v>
      </c>
      <c r="AK410" s="9">
        <f t="shared" si="103"/>
        <v>1.4000000000000004</v>
      </c>
      <c r="AL410" s="9">
        <f t="shared" si="103"/>
        <v>1.4000000000000004</v>
      </c>
      <c r="AM410" s="9" t="str">
        <f t="shared" si="103"/>
        <v>-</v>
      </c>
      <c r="AN410" s="9" t="str">
        <f t="shared" si="103"/>
        <v>-</v>
      </c>
      <c r="AO410" s="9" t="str">
        <f t="shared" si="101"/>
        <v>-</v>
      </c>
      <c r="AP410" s="9" t="str">
        <f t="shared" si="101"/>
        <v>-</v>
      </c>
      <c r="AQ410" s="9" t="str">
        <f t="shared" si="101"/>
        <v>-</v>
      </c>
      <c r="AR410" s="9" t="str">
        <f t="shared" si="101"/>
        <v>-</v>
      </c>
      <c r="AS410" s="9" t="str">
        <f t="shared" si="101"/>
        <v>-</v>
      </c>
      <c r="AT410" s="9" t="str">
        <f t="shared" si="101"/>
        <v>-</v>
      </c>
      <c r="AU410" s="9" t="str">
        <f t="shared" si="101"/>
        <v>-</v>
      </c>
      <c r="AV410" s="9" t="str">
        <f t="shared" si="101"/>
        <v>-</v>
      </c>
      <c r="AW410" s="9" t="str">
        <f t="shared" si="101"/>
        <v>-</v>
      </c>
      <c r="AX410" s="9" t="str">
        <f t="shared" si="101"/>
        <v>-</v>
      </c>
      <c r="AY410" s="9" t="str">
        <f t="shared" si="101"/>
        <v>-</v>
      </c>
      <c r="AZ410" s="9" t="str">
        <f t="shared" si="101"/>
        <v>-</v>
      </c>
      <c r="BA410" s="9" t="str">
        <f t="shared" si="101"/>
        <v>-</v>
      </c>
      <c r="BB410" s="9" t="str">
        <f t="shared" si="101"/>
        <v>-</v>
      </c>
      <c r="BC410" s="9">
        <f t="shared" si="101"/>
        <v>0.59999999999999964</v>
      </c>
      <c r="BD410" s="9" t="str">
        <f t="shared" si="101"/>
        <v>-</v>
      </c>
      <c r="BE410" s="9" t="str">
        <f t="shared" si="101"/>
        <v>-</v>
      </c>
      <c r="BF410" s="9" t="str">
        <f t="shared" si="101"/>
        <v>-</v>
      </c>
      <c r="BG410" s="9" t="str">
        <f t="shared" si="101"/>
        <v>-</v>
      </c>
      <c r="BH410" s="37"/>
    </row>
    <row r="411" spans="1:60">
      <c r="A411" s="125">
        <f t="shared" si="98"/>
        <v>19</v>
      </c>
      <c r="B411" s="9" t="str">
        <f t="shared" si="101"/>
        <v>-</v>
      </c>
      <c r="C411" s="9" t="str">
        <f t="shared" si="101"/>
        <v>-</v>
      </c>
      <c r="D411" s="9" t="str">
        <f t="shared" si="101"/>
        <v>-</v>
      </c>
      <c r="E411" s="9" t="str">
        <f t="shared" si="101"/>
        <v>-</v>
      </c>
      <c r="F411" s="9" t="str">
        <f t="shared" si="101"/>
        <v>-</v>
      </c>
      <c r="G411" s="9" t="str">
        <f t="shared" si="101"/>
        <v>-</v>
      </c>
      <c r="H411" s="9" t="str">
        <f t="shared" si="101"/>
        <v>-</v>
      </c>
      <c r="I411" s="9" t="str">
        <f t="shared" si="101"/>
        <v>-</v>
      </c>
      <c r="J411" s="9" t="str">
        <f t="shared" si="101"/>
        <v>-</v>
      </c>
      <c r="K411" s="9" t="str">
        <f t="shared" si="101"/>
        <v>-</v>
      </c>
      <c r="L411" s="9" t="str">
        <f t="shared" si="101"/>
        <v>-</v>
      </c>
      <c r="M411" s="9" t="str">
        <f t="shared" si="101"/>
        <v>-</v>
      </c>
      <c r="N411" s="9" t="str">
        <f t="shared" si="101"/>
        <v>-</v>
      </c>
      <c r="O411" s="9" t="str">
        <f t="shared" si="101"/>
        <v>-</v>
      </c>
      <c r="P411" s="9" t="str">
        <f t="shared" si="101"/>
        <v>-</v>
      </c>
      <c r="Q411" s="9" t="str">
        <f t="shared" si="101"/>
        <v>-</v>
      </c>
      <c r="R411" s="9" t="str">
        <f t="shared" si="101"/>
        <v>-</v>
      </c>
      <c r="S411" s="9" t="str">
        <f t="shared" si="101"/>
        <v>-</v>
      </c>
      <c r="T411" s="9" t="str">
        <f t="shared" si="101"/>
        <v>-</v>
      </c>
      <c r="U411" s="9" t="str">
        <f t="shared" si="101"/>
        <v>-</v>
      </c>
      <c r="V411" s="9">
        <f t="shared" si="101"/>
        <v>1.75</v>
      </c>
      <c r="W411" s="9" t="str">
        <f t="shared" si="103"/>
        <v>-</v>
      </c>
      <c r="X411" s="9" t="str">
        <f t="shared" si="103"/>
        <v>-</v>
      </c>
      <c r="Y411" s="9" t="str">
        <f t="shared" si="103"/>
        <v>-</v>
      </c>
      <c r="Z411" s="9" t="str">
        <f t="shared" si="103"/>
        <v>-</v>
      </c>
      <c r="AA411" s="9" t="str">
        <f t="shared" si="103"/>
        <v>-</v>
      </c>
      <c r="AB411" s="9" t="str">
        <f t="shared" si="103"/>
        <v>-</v>
      </c>
      <c r="AC411" s="9" t="str">
        <f t="shared" si="103"/>
        <v>-</v>
      </c>
      <c r="AD411" s="9" t="str">
        <f t="shared" si="103"/>
        <v>-</v>
      </c>
      <c r="AE411" s="9" t="str">
        <f t="shared" si="103"/>
        <v>-</v>
      </c>
      <c r="AF411" s="9" t="str">
        <f t="shared" si="103"/>
        <v>-</v>
      </c>
      <c r="AG411" s="9">
        <f t="shared" si="103"/>
        <v>2.25</v>
      </c>
      <c r="AH411" s="9" t="str">
        <f t="shared" si="103"/>
        <v>-</v>
      </c>
      <c r="AI411" s="9" t="str">
        <f t="shared" si="103"/>
        <v>-</v>
      </c>
      <c r="AJ411" s="9" t="str">
        <f t="shared" si="103"/>
        <v>-</v>
      </c>
      <c r="AK411" s="9">
        <f t="shared" si="103"/>
        <v>0.25</v>
      </c>
      <c r="AL411" s="9" t="str">
        <f t="shared" si="103"/>
        <v>-</v>
      </c>
      <c r="AM411" s="9" t="str">
        <f t="shared" si="103"/>
        <v>-</v>
      </c>
      <c r="AN411" s="9" t="str">
        <f t="shared" si="103"/>
        <v>-</v>
      </c>
      <c r="AO411" s="9" t="str">
        <f t="shared" si="101"/>
        <v>-</v>
      </c>
      <c r="AP411" s="9" t="str">
        <f t="shared" si="101"/>
        <v>-</v>
      </c>
      <c r="AQ411" s="9" t="str">
        <f t="shared" si="101"/>
        <v>-</v>
      </c>
      <c r="AR411" s="9" t="str">
        <f t="shared" si="101"/>
        <v>-</v>
      </c>
      <c r="AS411" s="9" t="str">
        <f t="shared" si="101"/>
        <v>-</v>
      </c>
      <c r="AT411" s="9" t="str">
        <f t="shared" si="101"/>
        <v>-</v>
      </c>
      <c r="AU411" s="9" t="str">
        <f t="shared" si="101"/>
        <v>-</v>
      </c>
      <c r="AV411" s="9" t="str">
        <f t="shared" si="101"/>
        <v>-</v>
      </c>
      <c r="AW411" s="9" t="str">
        <f t="shared" si="101"/>
        <v>-</v>
      </c>
      <c r="AX411" s="9" t="str">
        <f t="shared" si="101"/>
        <v>-</v>
      </c>
      <c r="AY411" s="9" t="str">
        <f t="shared" si="101"/>
        <v>-</v>
      </c>
      <c r="AZ411" s="9" t="str">
        <f t="shared" si="101"/>
        <v>-</v>
      </c>
      <c r="BA411" s="9" t="str">
        <f t="shared" si="101"/>
        <v>-</v>
      </c>
      <c r="BB411" s="9" t="str">
        <f t="shared" si="101"/>
        <v>-</v>
      </c>
      <c r="BC411" s="9">
        <f t="shared" si="101"/>
        <v>0.75</v>
      </c>
      <c r="BD411" s="9" t="str">
        <f t="shared" si="101"/>
        <v>-</v>
      </c>
      <c r="BE411" s="9" t="str">
        <f t="shared" si="101"/>
        <v>-</v>
      </c>
      <c r="BF411" s="9" t="str">
        <f t="shared" si="101"/>
        <v>-</v>
      </c>
      <c r="BG411" s="9" t="str">
        <f t="shared" si="101"/>
        <v>-</v>
      </c>
      <c r="BH411" s="37"/>
    </row>
    <row r="412" spans="1:60">
      <c r="A412" s="125">
        <f t="shared" si="98"/>
        <v>20</v>
      </c>
      <c r="B412" s="9" t="str">
        <f t="shared" si="101"/>
        <v>-</v>
      </c>
      <c r="C412" s="9" t="str">
        <f t="shared" si="101"/>
        <v>-</v>
      </c>
      <c r="D412" s="9" t="str">
        <f t="shared" si="101"/>
        <v>-</v>
      </c>
      <c r="E412" s="9" t="str">
        <f t="shared" si="101"/>
        <v>-</v>
      </c>
      <c r="F412" s="9" t="str">
        <f t="shared" si="101"/>
        <v>-</v>
      </c>
      <c r="G412" s="9" t="str">
        <f t="shared" si="101"/>
        <v>-</v>
      </c>
      <c r="H412" s="9" t="str">
        <f t="shared" si="101"/>
        <v>-</v>
      </c>
      <c r="I412" s="9" t="str">
        <f t="shared" si="101"/>
        <v>-</v>
      </c>
      <c r="J412" s="9" t="str">
        <f t="shared" si="101"/>
        <v>-</v>
      </c>
      <c r="K412" s="9" t="str">
        <f t="shared" si="101"/>
        <v>-</v>
      </c>
      <c r="L412" s="9" t="str">
        <f t="shared" si="101"/>
        <v>-</v>
      </c>
      <c r="M412" s="9" t="str">
        <f t="shared" si="101"/>
        <v>-</v>
      </c>
      <c r="N412" s="9" t="str">
        <f t="shared" si="101"/>
        <v>-</v>
      </c>
      <c r="O412" s="9" t="str">
        <f t="shared" si="101"/>
        <v>-</v>
      </c>
      <c r="P412" s="9" t="str">
        <f t="shared" si="101"/>
        <v>-</v>
      </c>
      <c r="Q412" s="9" t="str">
        <f t="shared" ref="B412:BG418" si="104">IF(Q315="-","-",ABS(Q315-$BI315))</f>
        <v>-</v>
      </c>
      <c r="R412" s="9" t="str">
        <f t="shared" si="104"/>
        <v>-</v>
      </c>
      <c r="S412" s="9" t="str">
        <f t="shared" si="104"/>
        <v>-</v>
      </c>
      <c r="T412" s="9" t="str">
        <f t="shared" si="104"/>
        <v>-</v>
      </c>
      <c r="U412" s="9" t="str">
        <f t="shared" si="104"/>
        <v>-</v>
      </c>
      <c r="V412" s="9" t="str">
        <f t="shared" si="104"/>
        <v>-</v>
      </c>
      <c r="W412" s="9" t="str">
        <f t="shared" si="103"/>
        <v>-</v>
      </c>
      <c r="X412" s="9" t="str">
        <f t="shared" si="103"/>
        <v>-</v>
      </c>
      <c r="Y412" s="9" t="str">
        <f t="shared" si="103"/>
        <v>-</v>
      </c>
      <c r="Z412" s="9">
        <f t="shared" si="103"/>
        <v>1</v>
      </c>
      <c r="AA412" s="9" t="str">
        <f t="shared" si="103"/>
        <v>-</v>
      </c>
      <c r="AB412" s="9" t="str">
        <f t="shared" si="103"/>
        <v>-</v>
      </c>
      <c r="AC412" s="9" t="str">
        <f t="shared" si="103"/>
        <v>-</v>
      </c>
      <c r="AD412" s="9" t="str">
        <f t="shared" si="103"/>
        <v>-</v>
      </c>
      <c r="AE412" s="9" t="str">
        <f t="shared" si="103"/>
        <v>-</v>
      </c>
      <c r="AF412" s="9" t="str">
        <f t="shared" si="103"/>
        <v>-</v>
      </c>
      <c r="AG412" s="9">
        <f t="shared" si="103"/>
        <v>2</v>
      </c>
      <c r="AH412" s="9" t="str">
        <f t="shared" si="103"/>
        <v>-</v>
      </c>
      <c r="AI412" s="9" t="str">
        <f t="shared" si="103"/>
        <v>-</v>
      </c>
      <c r="AJ412" s="9" t="str">
        <f t="shared" si="103"/>
        <v>-</v>
      </c>
      <c r="AK412" s="9">
        <f t="shared" si="103"/>
        <v>1</v>
      </c>
      <c r="AL412" s="9" t="str">
        <f t="shared" si="103"/>
        <v>-</v>
      </c>
      <c r="AM412" s="9" t="str">
        <f t="shared" si="103"/>
        <v>-</v>
      </c>
      <c r="AN412" s="9" t="str">
        <f t="shared" si="103"/>
        <v>-</v>
      </c>
      <c r="AO412" s="9" t="str">
        <f t="shared" si="104"/>
        <v>-</v>
      </c>
      <c r="AP412" s="9" t="str">
        <f t="shared" si="104"/>
        <v>-</v>
      </c>
      <c r="AQ412" s="9" t="str">
        <f t="shared" si="104"/>
        <v>-</v>
      </c>
      <c r="AR412" s="9" t="str">
        <f t="shared" si="104"/>
        <v>-</v>
      </c>
      <c r="AS412" s="9" t="str">
        <f t="shared" si="104"/>
        <v>-</v>
      </c>
      <c r="AT412" s="9" t="str">
        <f t="shared" si="104"/>
        <v>-</v>
      </c>
      <c r="AU412" s="9" t="str">
        <f t="shared" si="104"/>
        <v>-</v>
      </c>
      <c r="AV412" s="9" t="str">
        <f t="shared" si="104"/>
        <v>-</v>
      </c>
      <c r="AW412" s="9" t="str">
        <f t="shared" si="104"/>
        <v>-</v>
      </c>
      <c r="AX412" s="9" t="str">
        <f t="shared" si="104"/>
        <v>-</v>
      </c>
      <c r="AY412" s="9" t="str">
        <f t="shared" si="104"/>
        <v>-</v>
      </c>
      <c r="AZ412" s="9" t="str">
        <f t="shared" si="104"/>
        <v>-</v>
      </c>
      <c r="BA412" s="9" t="str">
        <f t="shared" si="104"/>
        <v>-</v>
      </c>
      <c r="BB412" s="9" t="str">
        <f t="shared" si="104"/>
        <v>-</v>
      </c>
      <c r="BC412" s="9">
        <f t="shared" si="104"/>
        <v>2</v>
      </c>
      <c r="BD412" s="9" t="str">
        <f t="shared" si="104"/>
        <v>-</v>
      </c>
      <c r="BE412" s="9" t="str">
        <f t="shared" si="104"/>
        <v>-</v>
      </c>
      <c r="BF412" s="9" t="str">
        <f t="shared" si="104"/>
        <v>-</v>
      </c>
      <c r="BG412" s="9" t="str">
        <f t="shared" si="104"/>
        <v>-</v>
      </c>
      <c r="BH412" s="37"/>
    </row>
    <row r="413" spans="1:60">
      <c r="A413" s="125">
        <f t="shared" si="98"/>
        <v>21</v>
      </c>
      <c r="B413" s="9" t="str">
        <f t="shared" si="104"/>
        <v>-</v>
      </c>
      <c r="C413" s="9" t="str">
        <f t="shared" si="104"/>
        <v>-</v>
      </c>
      <c r="D413" s="9" t="str">
        <f t="shared" si="104"/>
        <v>-</v>
      </c>
      <c r="E413" s="9" t="str">
        <f t="shared" si="104"/>
        <v>-</v>
      </c>
      <c r="F413" s="9" t="str">
        <f t="shared" si="104"/>
        <v>-</v>
      </c>
      <c r="G413" s="9" t="str">
        <f t="shared" si="104"/>
        <v>-</v>
      </c>
      <c r="H413" s="9" t="str">
        <f t="shared" si="104"/>
        <v>-</v>
      </c>
      <c r="I413" s="9" t="str">
        <f t="shared" si="104"/>
        <v>-</v>
      </c>
      <c r="J413" s="9" t="str">
        <f t="shared" si="104"/>
        <v>-</v>
      </c>
      <c r="K413" s="9" t="str">
        <f t="shared" si="104"/>
        <v>-</v>
      </c>
      <c r="L413" s="9" t="str">
        <f t="shared" si="104"/>
        <v>-</v>
      </c>
      <c r="M413" s="9" t="str">
        <f t="shared" si="104"/>
        <v>-</v>
      </c>
      <c r="N413" s="9" t="str">
        <f t="shared" si="104"/>
        <v>-</v>
      </c>
      <c r="O413" s="9" t="str">
        <f t="shared" si="104"/>
        <v>-</v>
      </c>
      <c r="P413" s="9" t="str">
        <f t="shared" si="104"/>
        <v>-</v>
      </c>
      <c r="Q413" s="9" t="str">
        <f t="shared" si="104"/>
        <v>-</v>
      </c>
      <c r="R413" s="9" t="str">
        <f t="shared" si="104"/>
        <v>-</v>
      </c>
      <c r="S413" s="9" t="str">
        <f t="shared" si="104"/>
        <v>-</v>
      </c>
      <c r="T413" s="9" t="str">
        <f t="shared" si="104"/>
        <v>-</v>
      </c>
      <c r="U413" s="9" t="str">
        <f t="shared" si="104"/>
        <v>-</v>
      </c>
      <c r="V413" s="9" t="str">
        <f t="shared" si="104"/>
        <v>-</v>
      </c>
      <c r="W413" s="9" t="str">
        <f t="shared" si="103"/>
        <v>-</v>
      </c>
      <c r="X413" s="9" t="str">
        <f t="shared" si="103"/>
        <v>-</v>
      </c>
      <c r="Y413" s="9" t="str">
        <f t="shared" si="103"/>
        <v>-</v>
      </c>
      <c r="Z413" s="9" t="str">
        <f t="shared" si="103"/>
        <v>-</v>
      </c>
      <c r="AA413" s="9" t="str">
        <f t="shared" si="103"/>
        <v>-</v>
      </c>
      <c r="AB413" s="9" t="str">
        <f t="shared" si="103"/>
        <v>-</v>
      </c>
      <c r="AC413" s="9" t="str">
        <f t="shared" si="103"/>
        <v>-</v>
      </c>
      <c r="AD413" s="9" t="str">
        <f t="shared" si="103"/>
        <v>-</v>
      </c>
      <c r="AE413" s="9" t="str">
        <f t="shared" si="103"/>
        <v>-</v>
      </c>
      <c r="AF413" s="9" t="str">
        <f t="shared" si="103"/>
        <v>-</v>
      </c>
      <c r="AG413" s="9" t="str">
        <f t="shared" si="103"/>
        <v>-</v>
      </c>
      <c r="AH413" s="9" t="str">
        <f t="shared" si="103"/>
        <v>-</v>
      </c>
      <c r="AI413" s="9" t="str">
        <f t="shared" si="103"/>
        <v>-</v>
      </c>
      <c r="AJ413" s="9" t="str">
        <f t="shared" si="103"/>
        <v>-</v>
      </c>
      <c r="AK413" s="9" t="str">
        <f t="shared" si="103"/>
        <v>-</v>
      </c>
      <c r="AL413" s="9" t="str">
        <f t="shared" si="103"/>
        <v>-</v>
      </c>
      <c r="AM413" s="9" t="str">
        <f t="shared" si="103"/>
        <v>-</v>
      </c>
      <c r="AN413" s="9" t="str">
        <f t="shared" si="103"/>
        <v>-</v>
      </c>
      <c r="AO413" s="9" t="str">
        <f t="shared" si="104"/>
        <v>-</v>
      </c>
      <c r="AP413" s="9" t="str">
        <f t="shared" si="104"/>
        <v>-</v>
      </c>
      <c r="AQ413" s="9" t="str">
        <f t="shared" si="104"/>
        <v>-</v>
      </c>
      <c r="AR413" s="9" t="str">
        <f t="shared" si="104"/>
        <v>-</v>
      </c>
      <c r="AS413" s="9" t="str">
        <f t="shared" si="104"/>
        <v>-</v>
      </c>
      <c r="AT413" s="9" t="str">
        <f t="shared" si="104"/>
        <v>-</v>
      </c>
      <c r="AU413" s="9" t="str">
        <f t="shared" si="104"/>
        <v>-</v>
      </c>
      <c r="AV413" s="9" t="str">
        <f t="shared" si="104"/>
        <v>-</v>
      </c>
      <c r="AW413" s="9" t="str">
        <f t="shared" si="104"/>
        <v>-</v>
      </c>
      <c r="AX413" s="9" t="str">
        <f t="shared" si="104"/>
        <v>-</v>
      </c>
      <c r="AY413" s="9" t="str">
        <f t="shared" si="104"/>
        <v>-</v>
      </c>
      <c r="AZ413" s="9" t="str">
        <f t="shared" si="104"/>
        <v>-</v>
      </c>
      <c r="BA413" s="9" t="str">
        <f t="shared" si="104"/>
        <v>-</v>
      </c>
      <c r="BB413" s="9" t="str">
        <f t="shared" si="104"/>
        <v>-</v>
      </c>
      <c r="BC413" s="9" t="str">
        <f t="shared" si="104"/>
        <v>-</v>
      </c>
      <c r="BD413" s="9" t="str">
        <f t="shared" si="104"/>
        <v>-</v>
      </c>
      <c r="BE413" s="9" t="str">
        <f t="shared" si="104"/>
        <v>-</v>
      </c>
      <c r="BF413" s="9" t="str">
        <f t="shared" si="104"/>
        <v>-</v>
      </c>
      <c r="BG413" s="9" t="str">
        <f t="shared" si="104"/>
        <v>-</v>
      </c>
      <c r="BH413" s="37"/>
    </row>
    <row r="414" spans="1:60">
      <c r="A414" s="125">
        <f t="shared" si="98"/>
        <v>22</v>
      </c>
      <c r="B414" s="9" t="str">
        <f t="shared" si="104"/>
        <v>-</v>
      </c>
      <c r="C414" s="9" t="str">
        <f t="shared" si="104"/>
        <v>-</v>
      </c>
      <c r="D414" s="9" t="str">
        <f t="shared" si="104"/>
        <v>-</v>
      </c>
      <c r="E414" s="9" t="str">
        <f t="shared" si="104"/>
        <v>-</v>
      </c>
      <c r="F414" s="9" t="str">
        <f t="shared" si="104"/>
        <v>-</v>
      </c>
      <c r="G414" s="9" t="str">
        <f t="shared" si="104"/>
        <v>-</v>
      </c>
      <c r="H414" s="9" t="str">
        <f t="shared" si="104"/>
        <v>-</v>
      </c>
      <c r="I414" s="9" t="str">
        <f t="shared" si="104"/>
        <v>-</v>
      </c>
      <c r="J414" s="9" t="str">
        <f t="shared" si="104"/>
        <v>-</v>
      </c>
      <c r="K414" s="9" t="str">
        <f t="shared" si="104"/>
        <v>-</v>
      </c>
      <c r="L414" s="9" t="str">
        <f t="shared" si="104"/>
        <v>-</v>
      </c>
      <c r="M414" s="9" t="str">
        <f t="shared" si="104"/>
        <v>-</v>
      </c>
      <c r="N414" s="9" t="str">
        <f t="shared" si="104"/>
        <v>-</v>
      </c>
      <c r="O414" s="9" t="str">
        <f t="shared" si="104"/>
        <v>-</v>
      </c>
      <c r="P414" s="9" t="str">
        <f t="shared" si="104"/>
        <v>-</v>
      </c>
      <c r="Q414" s="9" t="str">
        <f t="shared" si="104"/>
        <v>-</v>
      </c>
      <c r="R414" s="9" t="str">
        <f t="shared" si="104"/>
        <v>-</v>
      </c>
      <c r="S414" s="9" t="str">
        <f t="shared" si="104"/>
        <v>-</v>
      </c>
      <c r="T414" s="9" t="str">
        <f t="shared" si="104"/>
        <v>-</v>
      </c>
      <c r="U414" s="9" t="str">
        <f t="shared" si="104"/>
        <v>-</v>
      </c>
      <c r="V414" s="9" t="str">
        <f t="shared" si="104"/>
        <v>-</v>
      </c>
      <c r="W414" s="9" t="str">
        <f t="shared" si="103"/>
        <v>-</v>
      </c>
      <c r="X414" s="9" t="str">
        <f t="shared" si="103"/>
        <v>-</v>
      </c>
      <c r="Y414" s="9" t="str">
        <f t="shared" si="103"/>
        <v>-</v>
      </c>
      <c r="Z414" s="9" t="str">
        <f t="shared" si="103"/>
        <v>-</v>
      </c>
      <c r="AA414" s="9" t="str">
        <f t="shared" si="103"/>
        <v>-</v>
      </c>
      <c r="AB414" s="9" t="str">
        <f t="shared" si="103"/>
        <v>-</v>
      </c>
      <c r="AC414" s="9" t="str">
        <f t="shared" si="103"/>
        <v>-</v>
      </c>
      <c r="AD414" s="9" t="str">
        <f t="shared" si="103"/>
        <v>-</v>
      </c>
      <c r="AE414" s="9" t="str">
        <f t="shared" si="103"/>
        <v>-</v>
      </c>
      <c r="AF414" s="9" t="str">
        <f t="shared" si="103"/>
        <v>-</v>
      </c>
      <c r="AG414" s="9" t="str">
        <f t="shared" si="103"/>
        <v>-</v>
      </c>
      <c r="AH414" s="9" t="str">
        <f t="shared" si="103"/>
        <v>-</v>
      </c>
      <c r="AI414" s="9" t="str">
        <f t="shared" si="103"/>
        <v>-</v>
      </c>
      <c r="AJ414" s="9" t="str">
        <f t="shared" si="103"/>
        <v>-</v>
      </c>
      <c r="AK414" s="9" t="str">
        <f t="shared" si="103"/>
        <v>-</v>
      </c>
      <c r="AL414" s="9" t="str">
        <f t="shared" si="103"/>
        <v>-</v>
      </c>
      <c r="AM414" s="9" t="str">
        <f t="shared" si="103"/>
        <v>-</v>
      </c>
      <c r="AN414" s="9" t="str">
        <f t="shared" si="103"/>
        <v>-</v>
      </c>
      <c r="AO414" s="9" t="str">
        <f t="shared" si="104"/>
        <v>-</v>
      </c>
      <c r="AP414" s="9" t="str">
        <f t="shared" si="104"/>
        <v>-</v>
      </c>
      <c r="AQ414" s="9" t="str">
        <f t="shared" si="104"/>
        <v>-</v>
      </c>
      <c r="AR414" s="9" t="str">
        <f t="shared" si="104"/>
        <v>-</v>
      </c>
      <c r="AS414" s="9" t="str">
        <f t="shared" si="104"/>
        <v>-</v>
      </c>
      <c r="AT414" s="9" t="str">
        <f t="shared" si="104"/>
        <v>-</v>
      </c>
      <c r="AU414" s="9" t="str">
        <f t="shared" si="104"/>
        <v>-</v>
      </c>
      <c r="AV414" s="9" t="str">
        <f t="shared" si="104"/>
        <v>-</v>
      </c>
      <c r="AW414" s="9" t="str">
        <f t="shared" si="104"/>
        <v>-</v>
      </c>
      <c r="AX414" s="9" t="str">
        <f t="shared" si="104"/>
        <v>-</v>
      </c>
      <c r="AY414" s="9" t="str">
        <f t="shared" si="104"/>
        <v>-</v>
      </c>
      <c r="AZ414" s="9" t="str">
        <f t="shared" si="104"/>
        <v>-</v>
      </c>
      <c r="BA414" s="9" t="str">
        <f t="shared" si="104"/>
        <v>-</v>
      </c>
      <c r="BB414" s="9" t="str">
        <f t="shared" si="104"/>
        <v>-</v>
      </c>
      <c r="BC414" s="9" t="str">
        <f t="shared" si="104"/>
        <v>-</v>
      </c>
      <c r="BD414" s="9" t="str">
        <f t="shared" si="104"/>
        <v>-</v>
      </c>
      <c r="BE414" s="9" t="str">
        <f t="shared" si="104"/>
        <v>-</v>
      </c>
      <c r="BF414" s="9" t="str">
        <f t="shared" si="104"/>
        <v>-</v>
      </c>
      <c r="BG414" s="9" t="str">
        <f t="shared" si="104"/>
        <v>-</v>
      </c>
      <c r="BH414" s="37"/>
    </row>
    <row r="415" spans="1:60">
      <c r="A415" s="125">
        <f t="shared" si="98"/>
        <v>23</v>
      </c>
      <c r="B415" s="9" t="str">
        <f t="shared" si="104"/>
        <v>-</v>
      </c>
      <c r="C415" s="9" t="str">
        <f t="shared" si="104"/>
        <v>-</v>
      </c>
      <c r="D415" s="9" t="str">
        <f t="shared" si="104"/>
        <v>-</v>
      </c>
      <c r="E415" s="9" t="str">
        <f t="shared" si="104"/>
        <v>-</v>
      </c>
      <c r="F415" s="9" t="str">
        <f t="shared" si="104"/>
        <v>-</v>
      </c>
      <c r="G415" s="9" t="str">
        <f t="shared" si="104"/>
        <v>-</v>
      </c>
      <c r="H415" s="9" t="str">
        <f t="shared" si="104"/>
        <v>-</v>
      </c>
      <c r="I415" s="9" t="str">
        <f t="shared" si="104"/>
        <v>-</v>
      </c>
      <c r="J415" s="9" t="str">
        <f t="shared" si="104"/>
        <v>-</v>
      </c>
      <c r="K415" s="9" t="str">
        <f t="shared" si="104"/>
        <v>-</v>
      </c>
      <c r="L415" s="9" t="str">
        <f t="shared" si="104"/>
        <v>-</v>
      </c>
      <c r="M415" s="9" t="str">
        <f t="shared" si="104"/>
        <v>-</v>
      </c>
      <c r="N415" s="9" t="str">
        <f t="shared" si="104"/>
        <v>-</v>
      </c>
      <c r="O415" s="9" t="str">
        <f t="shared" si="104"/>
        <v>-</v>
      </c>
      <c r="P415" s="9" t="str">
        <f t="shared" si="104"/>
        <v>-</v>
      </c>
      <c r="Q415" s="9" t="str">
        <f t="shared" si="104"/>
        <v>-</v>
      </c>
      <c r="R415" s="9" t="str">
        <f t="shared" si="104"/>
        <v>-</v>
      </c>
      <c r="S415" s="9" t="str">
        <f t="shared" si="104"/>
        <v>-</v>
      </c>
      <c r="T415" s="9" t="str">
        <f t="shared" si="104"/>
        <v>-</v>
      </c>
      <c r="U415" s="9" t="str">
        <f t="shared" si="104"/>
        <v>-</v>
      </c>
      <c r="V415" s="9" t="str">
        <f t="shared" si="104"/>
        <v>-</v>
      </c>
      <c r="W415" s="9" t="str">
        <f t="shared" si="103"/>
        <v>-</v>
      </c>
      <c r="X415" s="9" t="str">
        <f t="shared" si="103"/>
        <v>-</v>
      </c>
      <c r="Y415" s="9" t="str">
        <f t="shared" si="103"/>
        <v>-</v>
      </c>
      <c r="Z415" s="9">
        <f t="shared" si="103"/>
        <v>0.66666666666666696</v>
      </c>
      <c r="AA415" s="9" t="str">
        <f t="shared" si="103"/>
        <v>-</v>
      </c>
      <c r="AB415" s="9" t="str">
        <f t="shared" si="103"/>
        <v>-</v>
      </c>
      <c r="AC415" s="9" t="str">
        <f t="shared" si="103"/>
        <v>-</v>
      </c>
      <c r="AD415" s="9" t="str">
        <f t="shared" si="103"/>
        <v>-</v>
      </c>
      <c r="AE415" s="9" t="str">
        <f t="shared" si="103"/>
        <v>-</v>
      </c>
      <c r="AF415" s="9" t="str">
        <f t="shared" si="103"/>
        <v>-</v>
      </c>
      <c r="AG415" s="9" t="str">
        <f t="shared" si="103"/>
        <v>-</v>
      </c>
      <c r="AH415" s="9" t="str">
        <f t="shared" si="103"/>
        <v>-</v>
      </c>
      <c r="AI415" s="9" t="str">
        <f t="shared" si="103"/>
        <v>-</v>
      </c>
      <c r="AJ415" s="9" t="str">
        <f t="shared" si="103"/>
        <v>-</v>
      </c>
      <c r="AK415" s="9">
        <f t="shared" si="103"/>
        <v>0.66666666666666696</v>
      </c>
      <c r="AL415" s="9" t="str">
        <f t="shared" si="103"/>
        <v>-</v>
      </c>
      <c r="AM415" s="9" t="str">
        <f t="shared" si="103"/>
        <v>-</v>
      </c>
      <c r="AN415" s="9" t="str">
        <f t="shared" si="103"/>
        <v>-</v>
      </c>
      <c r="AO415" s="9" t="str">
        <f t="shared" si="104"/>
        <v>-</v>
      </c>
      <c r="AP415" s="9" t="str">
        <f t="shared" si="104"/>
        <v>-</v>
      </c>
      <c r="AQ415" s="9" t="str">
        <f t="shared" si="104"/>
        <v>-</v>
      </c>
      <c r="AR415" s="9" t="str">
        <f t="shared" si="104"/>
        <v>-</v>
      </c>
      <c r="AS415" s="9" t="str">
        <f t="shared" si="104"/>
        <v>-</v>
      </c>
      <c r="AT415" s="9" t="str">
        <f t="shared" si="104"/>
        <v>-</v>
      </c>
      <c r="AU415" s="9" t="str">
        <f t="shared" si="104"/>
        <v>-</v>
      </c>
      <c r="AV415" s="9" t="str">
        <f t="shared" si="104"/>
        <v>-</v>
      </c>
      <c r="AW415" s="9" t="str">
        <f t="shared" si="104"/>
        <v>-</v>
      </c>
      <c r="AX415" s="9" t="str">
        <f t="shared" si="104"/>
        <v>-</v>
      </c>
      <c r="AY415" s="9" t="str">
        <f t="shared" si="104"/>
        <v>-</v>
      </c>
      <c r="AZ415" s="9" t="str">
        <f t="shared" si="104"/>
        <v>-</v>
      </c>
      <c r="BA415" s="9" t="str">
        <f t="shared" si="104"/>
        <v>-</v>
      </c>
      <c r="BB415" s="9" t="str">
        <f t="shared" si="104"/>
        <v>-</v>
      </c>
      <c r="BC415" s="9">
        <f t="shared" si="104"/>
        <v>1.333333333333333</v>
      </c>
      <c r="BD415" s="9" t="str">
        <f t="shared" si="104"/>
        <v>-</v>
      </c>
      <c r="BE415" s="9" t="str">
        <f t="shared" si="104"/>
        <v>-</v>
      </c>
      <c r="BF415" s="9" t="str">
        <f t="shared" si="104"/>
        <v>-</v>
      </c>
      <c r="BG415" s="9" t="str">
        <f t="shared" si="104"/>
        <v>-</v>
      </c>
      <c r="BH415" s="37"/>
    </row>
    <row r="416" spans="1:60">
      <c r="A416" s="125">
        <f t="shared" si="98"/>
        <v>24</v>
      </c>
      <c r="B416" s="9" t="str">
        <f t="shared" si="104"/>
        <v>-</v>
      </c>
      <c r="C416" s="9" t="str">
        <f t="shared" si="104"/>
        <v>-</v>
      </c>
      <c r="D416" s="9" t="str">
        <f t="shared" si="104"/>
        <v>-</v>
      </c>
      <c r="E416" s="9" t="str">
        <f t="shared" si="104"/>
        <v>-</v>
      </c>
      <c r="F416" s="9" t="str">
        <f t="shared" si="104"/>
        <v>-</v>
      </c>
      <c r="G416" s="9" t="str">
        <f t="shared" si="104"/>
        <v>-</v>
      </c>
      <c r="H416" s="9" t="str">
        <f t="shared" si="104"/>
        <v>-</v>
      </c>
      <c r="I416" s="9" t="str">
        <f t="shared" si="104"/>
        <v>-</v>
      </c>
      <c r="J416" s="9" t="str">
        <f t="shared" si="104"/>
        <v>-</v>
      </c>
      <c r="K416" s="9" t="str">
        <f t="shared" si="104"/>
        <v>-</v>
      </c>
      <c r="L416" s="9" t="str">
        <f t="shared" si="104"/>
        <v>-</v>
      </c>
      <c r="M416" s="9" t="str">
        <f t="shared" si="104"/>
        <v>-</v>
      </c>
      <c r="N416" s="9" t="str">
        <f t="shared" si="104"/>
        <v>-</v>
      </c>
      <c r="O416" s="9">
        <f t="shared" si="104"/>
        <v>2.5</v>
      </c>
      <c r="P416" s="9" t="str">
        <f t="shared" si="104"/>
        <v>-</v>
      </c>
      <c r="Q416" s="9" t="str">
        <f t="shared" si="104"/>
        <v>-</v>
      </c>
      <c r="R416" s="9" t="str">
        <f t="shared" si="104"/>
        <v>-</v>
      </c>
      <c r="S416" s="9" t="str">
        <f t="shared" si="104"/>
        <v>-</v>
      </c>
      <c r="T416" s="9" t="str">
        <f t="shared" si="104"/>
        <v>-</v>
      </c>
      <c r="U416" s="9">
        <f t="shared" si="104"/>
        <v>1.5</v>
      </c>
      <c r="V416" s="9">
        <f t="shared" si="104"/>
        <v>0.5</v>
      </c>
      <c r="W416" s="9" t="str">
        <f t="shared" si="103"/>
        <v>-</v>
      </c>
      <c r="X416" s="9" t="str">
        <f t="shared" si="103"/>
        <v>-</v>
      </c>
      <c r="Y416" s="9" t="str">
        <f t="shared" si="103"/>
        <v>-</v>
      </c>
      <c r="Z416" s="9">
        <f t="shared" si="103"/>
        <v>0.5</v>
      </c>
      <c r="AA416" s="9" t="str">
        <f t="shared" si="103"/>
        <v>-</v>
      </c>
      <c r="AB416" s="9" t="str">
        <f t="shared" si="103"/>
        <v>-</v>
      </c>
      <c r="AC416" s="9" t="str">
        <f t="shared" si="103"/>
        <v>-</v>
      </c>
      <c r="AD416" s="9" t="str">
        <f t="shared" si="103"/>
        <v>-</v>
      </c>
      <c r="AE416" s="9" t="str">
        <f t="shared" si="103"/>
        <v>-</v>
      </c>
      <c r="AF416" s="9" t="str">
        <f t="shared" si="103"/>
        <v>-</v>
      </c>
      <c r="AG416" s="9" t="str">
        <f t="shared" si="103"/>
        <v>-</v>
      </c>
      <c r="AH416" s="9" t="str">
        <f t="shared" si="103"/>
        <v>-</v>
      </c>
      <c r="AI416" s="9" t="str">
        <f t="shared" si="103"/>
        <v>-</v>
      </c>
      <c r="AJ416" s="9" t="str">
        <f t="shared" si="103"/>
        <v>-</v>
      </c>
      <c r="AK416" s="9">
        <f t="shared" si="103"/>
        <v>0.5</v>
      </c>
      <c r="AL416" s="9" t="str">
        <f t="shared" si="103"/>
        <v>-</v>
      </c>
      <c r="AM416" s="9" t="str">
        <f t="shared" si="103"/>
        <v>-</v>
      </c>
      <c r="AN416" s="9" t="str">
        <f t="shared" si="103"/>
        <v>-</v>
      </c>
      <c r="AO416" s="9" t="str">
        <f t="shared" si="104"/>
        <v>-</v>
      </c>
      <c r="AP416" s="9" t="str">
        <f t="shared" si="104"/>
        <v>-</v>
      </c>
      <c r="AQ416" s="9" t="str">
        <f t="shared" si="104"/>
        <v>-</v>
      </c>
      <c r="AR416" s="9" t="str">
        <f t="shared" si="104"/>
        <v>-</v>
      </c>
      <c r="AS416" s="9" t="str">
        <f t="shared" si="104"/>
        <v>-</v>
      </c>
      <c r="AT416" s="9" t="str">
        <f t="shared" si="104"/>
        <v>-</v>
      </c>
      <c r="AU416" s="9" t="str">
        <f t="shared" si="104"/>
        <v>-</v>
      </c>
      <c r="AV416" s="9" t="str">
        <f t="shared" si="104"/>
        <v>-</v>
      </c>
      <c r="AW416" s="9" t="str">
        <f t="shared" si="104"/>
        <v>-</v>
      </c>
      <c r="AX416" s="9" t="str">
        <f t="shared" si="104"/>
        <v>-</v>
      </c>
      <c r="AY416" s="9" t="str">
        <f t="shared" si="104"/>
        <v>-</v>
      </c>
      <c r="AZ416" s="9" t="str">
        <f t="shared" si="104"/>
        <v>-</v>
      </c>
      <c r="BA416" s="9" t="str">
        <f t="shared" si="104"/>
        <v>-</v>
      </c>
      <c r="BB416" s="9" t="str">
        <f t="shared" si="104"/>
        <v>-</v>
      </c>
      <c r="BC416" s="9">
        <f t="shared" si="104"/>
        <v>0.5</v>
      </c>
      <c r="BD416" s="9" t="str">
        <f t="shared" si="104"/>
        <v>-</v>
      </c>
      <c r="BE416" s="9" t="str">
        <f t="shared" si="104"/>
        <v>-</v>
      </c>
      <c r="BF416" s="9" t="str">
        <f t="shared" si="104"/>
        <v>-</v>
      </c>
      <c r="BG416" s="9" t="str">
        <f t="shared" si="104"/>
        <v>-</v>
      </c>
      <c r="BH416" s="37"/>
    </row>
    <row r="417" spans="1:60">
      <c r="A417" s="125">
        <f t="shared" si="98"/>
        <v>25</v>
      </c>
      <c r="B417" s="9" t="str">
        <f t="shared" si="104"/>
        <v>-</v>
      </c>
      <c r="C417" s="9" t="str">
        <f t="shared" si="104"/>
        <v>-</v>
      </c>
      <c r="D417" s="9" t="str">
        <f t="shared" si="104"/>
        <v>-</v>
      </c>
      <c r="E417" s="9" t="str">
        <f t="shared" si="104"/>
        <v>-</v>
      </c>
      <c r="F417" s="9" t="str">
        <f t="shared" si="104"/>
        <v>-</v>
      </c>
      <c r="G417" s="9" t="str">
        <f t="shared" si="104"/>
        <v>-</v>
      </c>
      <c r="H417" s="9" t="str">
        <f t="shared" si="104"/>
        <v>-</v>
      </c>
      <c r="I417" s="9" t="str">
        <f t="shared" si="104"/>
        <v>-</v>
      </c>
      <c r="J417" s="9" t="str">
        <f t="shared" si="104"/>
        <v>-</v>
      </c>
      <c r="K417" s="9" t="str">
        <f t="shared" si="104"/>
        <v>-</v>
      </c>
      <c r="L417" s="9" t="str">
        <f t="shared" si="104"/>
        <v>-</v>
      </c>
      <c r="M417" s="9" t="str">
        <f t="shared" si="104"/>
        <v>-</v>
      </c>
      <c r="N417" s="9" t="str">
        <f t="shared" si="104"/>
        <v>-</v>
      </c>
      <c r="O417" s="9" t="str">
        <f t="shared" si="104"/>
        <v>-</v>
      </c>
      <c r="P417" s="9" t="str">
        <f t="shared" si="104"/>
        <v>-</v>
      </c>
      <c r="Q417" s="9" t="str">
        <f t="shared" si="104"/>
        <v>-</v>
      </c>
      <c r="R417" s="9" t="str">
        <f t="shared" si="104"/>
        <v>-</v>
      </c>
      <c r="S417" s="9" t="str">
        <f t="shared" si="104"/>
        <v>-</v>
      </c>
      <c r="T417" s="9" t="str">
        <f t="shared" si="104"/>
        <v>-</v>
      </c>
      <c r="U417" s="9" t="str">
        <f t="shared" si="104"/>
        <v>-</v>
      </c>
      <c r="V417" s="9" t="str">
        <f t="shared" si="104"/>
        <v>-</v>
      </c>
      <c r="W417" s="9" t="str">
        <f t="shared" si="103"/>
        <v>-</v>
      </c>
      <c r="X417" s="9" t="str">
        <f t="shared" si="103"/>
        <v>-</v>
      </c>
      <c r="Y417" s="9" t="str">
        <f t="shared" si="103"/>
        <v>-</v>
      </c>
      <c r="Z417" s="9" t="str">
        <f t="shared" si="103"/>
        <v>-</v>
      </c>
      <c r="AA417" s="9" t="str">
        <f t="shared" si="103"/>
        <v>-</v>
      </c>
      <c r="AB417" s="9" t="str">
        <f t="shared" si="103"/>
        <v>-</v>
      </c>
      <c r="AC417" s="9" t="str">
        <f t="shared" si="103"/>
        <v>-</v>
      </c>
      <c r="AD417" s="9" t="str">
        <f t="shared" si="103"/>
        <v>-</v>
      </c>
      <c r="AE417" s="9" t="str">
        <f t="shared" si="103"/>
        <v>-</v>
      </c>
      <c r="AF417" s="9" t="str">
        <f t="shared" si="103"/>
        <v>-</v>
      </c>
      <c r="AG417" s="9" t="str">
        <f t="shared" si="103"/>
        <v>-</v>
      </c>
      <c r="AH417" s="9" t="str">
        <f t="shared" si="103"/>
        <v>-</v>
      </c>
      <c r="AI417" s="9" t="str">
        <f t="shared" si="103"/>
        <v>-</v>
      </c>
      <c r="AJ417" s="9" t="str">
        <f t="shared" si="103"/>
        <v>-</v>
      </c>
      <c r="AK417" s="9" t="str">
        <f t="shared" si="103"/>
        <v>-</v>
      </c>
      <c r="AL417" s="9" t="str">
        <f t="shared" si="103"/>
        <v>-</v>
      </c>
      <c r="AM417" s="9" t="str">
        <f t="shared" si="103"/>
        <v>-</v>
      </c>
      <c r="AN417" s="9" t="str">
        <f t="shared" si="103"/>
        <v>-</v>
      </c>
      <c r="AO417" s="9" t="str">
        <f t="shared" si="104"/>
        <v>-</v>
      </c>
      <c r="AP417" s="9" t="str">
        <f t="shared" si="104"/>
        <v>-</v>
      </c>
      <c r="AQ417" s="9" t="str">
        <f t="shared" si="104"/>
        <v>-</v>
      </c>
      <c r="AR417" s="9" t="str">
        <f t="shared" si="104"/>
        <v>-</v>
      </c>
      <c r="AS417" s="9" t="str">
        <f t="shared" si="104"/>
        <v>-</v>
      </c>
      <c r="AT417" s="9" t="str">
        <f t="shared" si="104"/>
        <v>-</v>
      </c>
      <c r="AU417" s="9" t="str">
        <f t="shared" si="104"/>
        <v>-</v>
      </c>
      <c r="AV417" s="9" t="str">
        <f t="shared" si="104"/>
        <v>-</v>
      </c>
      <c r="AW417" s="9" t="str">
        <f t="shared" si="104"/>
        <v>-</v>
      </c>
      <c r="AX417" s="9" t="str">
        <f t="shared" si="104"/>
        <v>-</v>
      </c>
      <c r="AY417" s="9" t="str">
        <f t="shared" si="104"/>
        <v>-</v>
      </c>
      <c r="AZ417" s="9" t="str">
        <f t="shared" si="104"/>
        <v>-</v>
      </c>
      <c r="BA417" s="9" t="str">
        <f t="shared" si="104"/>
        <v>-</v>
      </c>
      <c r="BB417" s="9" t="str">
        <f t="shared" si="104"/>
        <v>-</v>
      </c>
      <c r="BC417" s="9" t="str">
        <f t="shared" si="104"/>
        <v>-</v>
      </c>
      <c r="BD417" s="9" t="str">
        <f t="shared" si="104"/>
        <v>-</v>
      </c>
      <c r="BE417" s="9" t="str">
        <f t="shared" si="104"/>
        <v>-</v>
      </c>
      <c r="BF417" s="9" t="str">
        <f t="shared" si="104"/>
        <v>-</v>
      </c>
      <c r="BG417" s="9" t="str">
        <f t="shared" si="104"/>
        <v>-</v>
      </c>
      <c r="BH417" s="37"/>
    </row>
    <row r="418" spans="1:60">
      <c r="A418" s="125">
        <f t="shared" si="98"/>
        <v>26</v>
      </c>
      <c r="B418" s="9" t="str">
        <f t="shared" si="104"/>
        <v>-</v>
      </c>
      <c r="C418" s="9" t="str">
        <f t="shared" si="104"/>
        <v>-</v>
      </c>
      <c r="D418" s="9" t="str">
        <f t="shared" si="104"/>
        <v>-</v>
      </c>
      <c r="E418" s="9" t="str">
        <f t="shared" si="104"/>
        <v>-</v>
      </c>
      <c r="F418" s="9" t="str">
        <f t="shared" si="104"/>
        <v>-</v>
      </c>
      <c r="G418" s="9" t="str">
        <f t="shared" si="104"/>
        <v>-</v>
      </c>
      <c r="H418" s="9" t="str">
        <f t="shared" si="104"/>
        <v>-</v>
      </c>
      <c r="I418" s="9" t="str">
        <f t="shared" si="104"/>
        <v>-</v>
      </c>
      <c r="J418" s="9" t="str">
        <f t="shared" si="104"/>
        <v>-</v>
      </c>
      <c r="K418" s="9" t="str">
        <f t="shared" si="104"/>
        <v>-</v>
      </c>
      <c r="L418" s="9" t="str">
        <f t="shared" si="104"/>
        <v>-</v>
      </c>
      <c r="M418" s="9" t="str">
        <f t="shared" si="104"/>
        <v>-</v>
      </c>
      <c r="N418" s="9" t="str">
        <f t="shared" si="104"/>
        <v>-</v>
      </c>
      <c r="O418" s="9">
        <f t="shared" si="104"/>
        <v>1.5714285714285712</v>
      </c>
      <c r="P418" s="9" t="str">
        <f t="shared" si="104"/>
        <v>-</v>
      </c>
      <c r="Q418" s="9" t="str">
        <f t="shared" si="104"/>
        <v>-</v>
      </c>
      <c r="R418" s="9" t="str">
        <f t="shared" si="104"/>
        <v>-</v>
      </c>
      <c r="S418" s="9" t="str">
        <f t="shared" si="104"/>
        <v>-</v>
      </c>
      <c r="T418" s="9" t="str">
        <f t="shared" si="104"/>
        <v>-</v>
      </c>
      <c r="U418" s="9">
        <f t="shared" si="104"/>
        <v>2.5714285714285712</v>
      </c>
      <c r="V418" s="9" t="str">
        <f t="shared" si="104"/>
        <v>-</v>
      </c>
      <c r="W418" s="9" t="str">
        <f t="shared" si="103"/>
        <v>-</v>
      </c>
      <c r="X418" s="9" t="str">
        <f t="shared" si="103"/>
        <v>-</v>
      </c>
      <c r="Y418" s="9" t="str">
        <f t="shared" si="103"/>
        <v>-</v>
      </c>
      <c r="Z418" s="9">
        <f t="shared" si="103"/>
        <v>0.42857142857142883</v>
      </c>
      <c r="AA418" s="9" t="str">
        <f t="shared" si="103"/>
        <v>-</v>
      </c>
      <c r="AB418" s="9" t="str">
        <f t="shared" si="103"/>
        <v>-</v>
      </c>
      <c r="AC418" s="9" t="str">
        <f t="shared" si="103"/>
        <v>-</v>
      </c>
      <c r="AD418" s="9" t="str">
        <f t="shared" si="103"/>
        <v>-</v>
      </c>
      <c r="AE418" s="9" t="str">
        <f t="shared" si="103"/>
        <v>-</v>
      </c>
      <c r="AF418" s="9" t="str">
        <f t="shared" si="103"/>
        <v>-</v>
      </c>
      <c r="AG418" s="9" t="str">
        <f t="shared" si="103"/>
        <v>-</v>
      </c>
      <c r="AH418" s="9" t="str">
        <f t="shared" si="103"/>
        <v>-</v>
      </c>
      <c r="AI418" s="9">
        <f t="shared" si="103"/>
        <v>1.4285714285714288</v>
      </c>
      <c r="AJ418" s="9" t="str">
        <f t="shared" si="103"/>
        <v>-</v>
      </c>
      <c r="AK418" s="9">
        <f t="shared" si="103"/>
        <v>0.42857142857142883</v>
      </c>
      <c r="AL418" s="9">
        <f t="shared" si="103"/>
        <v>0.42857142857142883</v>
      </c>
      <c r="AM418" s="9" t="str">
        <f t="shared" si="103"/>
        <v>-</v>
      </c>
      <c r="AN418" s="9" t="str">
        <f t="shared" si="103"/>
        <v>-</v>
      </c>
      <c r="AO418" s="9" t="str">
        <f t="shared" si="104"/>
        <v>-</v>
      </c>
      <c r="AP418" s="9" t="str">
        <f t="shared" si="104"/>
        <v>-</v>
      </c>
      <c r="AQ418" s="9" t="str">
        <f t="shared" si="104"/>
        <v>-</v>
      </c>
      <c r="AR418" s="9" t="str">
        <f t="shared" si="104"/>
        <v>-</v>
      </c>
      <c r="AS418" s="9" t="str">
        <f t="shared" si="104"/>
        <v>-</v>
      </c>
      <c r="AT418" s="9" t="str">
        <f t="shared" si="104"/>
        <v>-</v>
      </c>
      <c r="AU418" s="9" t="str">
        <f t="shared" si="104"/>
        <v>-</v>
      </c>
      <c r="AV418" s="9" t="str">
        <f t="shared" si="104"/>
        <v>-</v>
      </c>
      <c r="AW418" s="9" t="str">
        <f t="shared" si="104"/>
        <v>-</v>
      </c>
      <c r="AX418" s="9" t="str">
        <f t="shared" ref="T418:BG430" si="105">IF(AX321="-","-",ABS(AX321-$BI321))</f>
        <v>-</v>
      </c>
      <c r="AY418" s="9" t="str">
        <f t="shared" si="105"/>
        <v>-</v>
      </c>
      <c r="AZ418" s="9" t="str">
        <f t="shared" si="105"/>
        <v>-</v>
      </c>
      <c r="BA418" s="9" t="str">
        <f t="shared" si="105"/>
        <v>-</v>
      </c>
      <c r="BB418" s="9" t="str">
        <f t="shared" si="105"/>
        <v>-</v>
      </c>
      <c r="BC418" s="9">
        <f t="shared" si="105"/>
        <v>1.4285714285714288</v>
      </c>
      <c r="BD418" s="9" t="str">
        <f t="shared" si="105"/>
        <v>-</v>
      </c>
      <c r="BE418" s="9" t="str">
        <f t="shared" si="105"/>
        <v>-</v>
      </c>
      <c r="BF418" s="9" t="str">
        <f t="shared" si="105"/>
        <v>-</v>
      </c>
      <c r="BG418" s="9" t="str">
        <f t="shared" si="105"/>
        <v>-</v>
      </c>
      <c r="BH418" s="37"/>
    </row>
    <row r="419" spans="1:60">
      <c r="A419" s="125">
        <f t="shared" si="98"/>
        <v>27</v>
      </c>
      <c r="B419" s="9" t="str">
        <f t="shared" ref="B419:S433" si="106">IF(B322="-","-",ABS(B322-$BI322))</f>
        <v>-</v>
      </c>
      <c r="C419" s="9" t="str">
        <f t="shared" si="106"/>
        <v>-</v>
      </c>
      <c r="D419" s="9" t="str">
        <f t="shared" si="106"/>
        <v>-</v>
      </c>
      <c r="E419" s="9" t="str">
        <f t="shared" si="106"/>
        <v>-</v>
      </c>
      <c r="F419" s="9" t="str">
        <f t="shared" si="106"/>
        <v>-</v>
      </c>
      <c r="G419" s="9" t="str">
        <f t="shared" si="106"/>
        <v>-</v>
      </c>
      <c r="H419" s="9" t="str">
        <f t="shared" si="106"/>
        <v>-</v>
      </c>
      <c r="I419" s="9" t="str">
        <f t="shared" si="106"/>
        <v>-</v>
      </c>
      <c r="J419" s="9" t="str">
        <f t="shared" si="106"/>
        <v>-</v>
      </c>
      <c r="K419" s="9" t="str">
        <f t="shared" si="106"/>
        <v>-</v>
      </c>
      <c r="L419" s="9" t="str">
        <f t="shared" si="106"/>
        <v>-</v>
      </c>
      <c r="M419" s="9" t="str">
        <f t="shared" si="106"/>
        <v>-</v>
      </c>
      <c r="N419" s="9" t="str">
        <f t="shared" si="106"/>
        <v>-</v>
      </c>
      <c r="O419" s="9">
        <f t="shared" si="106"/>
        <v>1</v>
      </c>
      <c r="P419" s="9" t="str">
        <f t="shared" si="106"/>
        <v>-</v>
      </c>
      <c r="Q419" s="9" t="str">
        <f t="shared" si="106"/>
        <v>-</v>
      </c>
      <c r="R419" s="9" t="str">
        <f t="shared" si="106"/>
        <v>-</v>
      </c>
      <c r="S419" s="9" t="str">
        <f t="shared" si="106"/>
        <v>-</v>
      </c>
      <c r="T419" s="9" t="str">
        <f t="shared" si="105"/>
        <v>-</v>
      </c>
      <c r="U419" s="9" t="str">
        <f t="shared" si="105"/>
        <v>-</v>
      </c>
      <c r="V419" s="9" t="str">
        <f t="shared" si="105"/>
        <v>-</v>
      </c>
      <c r="W419" s="9" t="str">
        <f t="shared" si="103"/>
        <v>-</v>
      </c>
      <c r="X419" s="9" t="str">
        <f t="shared" si="103"/>
        <v>-</v>
      </c>
      <c r="Y419" s="9" t="str">
        <f t="shared" si="103"/>
        <v>-</v>
      </c>
      <c r="Z419" s="9" t="str">
        <f t="shared" si="103"/>
        <v>-</v>
      </c>
      <c r="AA419" s="9" t="str">
        <f t="shared" si="103"/>
        <v>-</v>
      </c>
      <c r="AB419" s="9" t="str">
        <f t="shared" si="103"/>
        <v>-</v>
      </c>
      <c r="AC419" s="9" t="str">
        <f t="shared" si="103"/>
        <v>-</v>
      </c>
      <c r="AD419" s="9" t="str">
        <f t="shared" si="103"/>
        <v>-</v>
      </c>
      <c r="AE419" s="9" t="str">
        <f t="shared" si="103"/>
        <v>-</v>
      </c>
      <c r="AF419" s="9" t="str">
        <f t="shared" si="103"/>
        <v>-</v>
      </c>
      <c r="AG419" s="9">
        <f t="shared" si="103"/>
        <v>0</v>
      </c>
      <c r="AH419" s="9" t="str">
        <f t="shared" si="103"/>
        <v>-</v>
      </c>
      <c r="AI419" s="9" t="str">
        <f t="shared" si="103"/>
        <v>-</v>
      </c>
      <c r="AJ419" s="9" t="str">
        <f t="shared" si="103"/>
        <v>-</v>
      </c>
      <c r="AK419" s="9">
        <f t="shared" si="103"/>
        <v>1</v>
      </c>
      <c r="AL419" s="9" t="str">
        <f t="shared" si="103"/>
        <v>-</v>
      </c>
      <c r="AM419" s="9" t="str">
        <f t="shared" si="103"/>
        <v>-</v>
      </c>
      <c r="AN419" s="9" t="str">
        <f t="shared" si="103"/>
        <v>-</v>
      </c>
      <c r="AO419" s="9" t="str">
        <f t="shared" si="105"/>
        <v>-</v>
      </c>
      <c r="AP419" s="9" t="str">
        <f t="shared" si="105"/>
        <v>-</v>
      </c>
      <c r="AQ419" s="9" t="str">
        <f t="shared" si="105"/>
        <v>-</v>
      </c>
      <c r="AR419" s="9" t="str">
        <f t="shared" si="105"/>
        <v>-</v>
      </c>
      <c r="AS419" s="9" t="str">
        <f t="shared" si="105"/>
        <v>-</v>
      </c>
      <c r="AT419" s="9" t="str">
        <f t="shared" si="105"/>
        <v>-</v>
      </c>
      <c r="AU419" s="9" t="str">
        <f t="shared" si="105"/>
        <v>-</v>
      </c>
      <c r="AV419" s="9" t="str">
        <f t="shared" si="105"/>
        <v>-</v>
      </c>
      <c r="AW419" s="9" t="str">
        <f t="shared" si="105"/>
        <v>-</v>
      </c>
      <c r="AX419" s="9" t="str">
        <f t="shared" si="105"/>
        <v>-</v>
      </c>
      <c r="AY419" s="9" t="str">
        <f t="shared" si="105"/>
        <v>-</v>
      </c>
      <c r="AZ419" s="9" t="str">
        <f t="shared" si="105"/>
        <v>-</v>
      </c>
      <c r="BA419" s="9" t="str">
        <f t="shared" si="105"/>
        <v>-</v>
      </c>
      <c r="BB419" s="9" t="str">
        <f t="shared" si="105"/>
        <v>-</v>
      </c>
      <c r="BC419" s="9" t="str">
        <f t="shared" si="105"/>
        <v>-</v>
      </c>
      <c r="BD419" s="9" t="str">
        <f t="shared" si="105"/>
        <v>-</v>
      </c>
      <c r="BE419" s="9" t="str">
        <f t="shared" si="105"/>
        <v>-</v>
      </c>
      <c r="BF419" s="9" t="str">
        <f t="shared" si="105"/>
        <v>-</v>
      </c>
      <c r="BG419" s="9" t="str">
        <f t="shared" si="105"/>
        <v>-</v>
      </c>
      <c r="BH419" s="37"/>
    </row>
    <row r="420" spans="1:60">
      <c r="A420" s="125">
        <f t="shared" si="98"/>
        <v>28</v>
      </c>
      <c r="B420" s="9" t="str">
        <f t="shared" si="106"/>
        <v>-</v>
      </c>
      <c r="C420" s="9" t="str">
        <f t="shared" si="106"/>
        <v>-</v>
      </c>
      <c r="D420" s="9" t="str">
        <f t="shared" si="106"/>
        <v>-</v>
      </c>
      <c r="E420" s="9" t="str">
        <f t="shared" si="106"/>
        <v>-</v>
      </c>
      <c r="F420" s="9" t="str">
        <f t="shared" si="106"/>
        <v>-</v>
      </c>
      <c r="G420" s="9" t="str">
        <f t="shared" si="106"/>
        <v>-</v>
      </c>
      <c r="H420" s="9" t="str">
        <f t="shared" si="106"/>
        <v>-</v>
      </c>
      <c r="I420" s="9" t="str">
        <f t="shared" si="106"/>
        <v>-</v>
      </c>
      <c r="J420" s="9" t="str">
        <f t="shared" si="106"/>
        <v>-</v>
      </c>
      <c r="K420" s="9" t="str">
        <f t="shared" si="106"/>
        <v>-</v>
      </c>
      <c r="L420" s="9" t="str">
        <f t="shared" si="106"/>
        <v>-</v>
      </c>
      <c r="M420" s="9" t="str">
        <f t="shared" si="106"/>
        <v>-</v>
      </c>
      <c r="N420" s="9" t="str">
        <f t="shared" si="106"/>
        <v>-</v>
      </c>
      <c r="O420" s="9" t="str">
        <f t="shared" si="106"/>
        <v>-</v>
      </c>
      <c r="P420" s="9" t="str">
        <f t="shared" si="106"/>
        <v>-</v>
      </c>
      <c r="Q420" s="9" t="str">
        <f t="shared" si="106"/>
        <v>-</v>
      </c>
      <c r="R420" s="9" t="str">
        <f t="shared" si="106"/>
        <v>-</v>
      </c>
      <c r="S420" s="9" t="str">
        <f t="shared" si="106"/>
        <v>-</v>
      </c>
      <c r="T420" s="9" t="str">
        <f t="shared" si="105"/>
        <v>-</v>
      </c>
      <c r="U420" s="9" t="str">
        <f t="shared" si="105"/>
        <v>-</v>
      </c>
      <c r="V420" s="9" t="str">
        <f t="shared" si="105"/>
        <v>-</v>
      </c>
      <c r="W420" s="9" t="str">
        <f t="shared" si="103"/>
        <v>-</v>
      </c>
      <c r="X420" s="9" t="str">
        <f t="shared" si="103"/>
        <v>-</v>
      </c>
      <c r="Y420" s="9" t="str">
        <f t="shared" si="103"/>
        <v>-</v>
      </c>
      <c r="Z420" s="9" t="str">
        <f t="shared" si="103"/>
        <v>-</v>
      </c>
      <c r="AA420" s="9" t="str">
        <f t="shared" si="103"/>
        <v>-</v>
      </c>
      <c r="AB420" s="9" t="str">
        <f t="shared" si="103"/>
        <v>-</v>
      </c>
      <c r="AC420" s="9" t="str">
        <f t="shared" si="103"/>
        <v>-</v>
      </c>
      <c r="AD420" s="9" t="str">
        <f t="shared" si="103"/>
        <v>-</v>
      </c>
      <c r="AE420" s="9" t="str">
        <f t="shared" si="103"/>
        <v>-</v>
      </c>
      <c r="AF420" s="9" t="str">
        <f t="shared" si="103"/>
        <v>-</v>
      </c>
      <c r="AG420" s="9" t="str">
        <f t="shared" si="103"/>
        <v>-</v>
      </c>
      <c r="AH420" s="9" t="str">
        <f t="shared" si="103"/>
        <v>-</v>
      </c>
      <c r="AI420" s="9" t="str">
        <f t="shared" si="103"/>
        <v>-</v>
      </c>
      <c r="AJ420" s="9" t="str">
        <f t="shared" si="103"/>
        <v>-</v>
      </c>
      <c r="AK420" s="9" t="str">
        <f t="shared" si="103"/>
        <v>-</v>
      </c>
      <c r="AL420" s="9" t="str">
        <f t="shared" si="103"/>
        <v>-</v>
      </c>
      <c r="AM420" s="9" t="str">
        <f t="shared" si="103"/>
        <v>-</v>
      </c>
      <c r="AN420" s="9" t="str">
        <f t="shared" si="103"/>
        <v>-</v>
      </c>
      <c r="AO420" s="9" t="str">
        <f t="shared" si="105"/>
        <v>-</v>
      </c>
      <c r="AP420" s="9" t="str">
        <f t="shared" si="105"/>
        <v>-</v>
      </c>
      <c r="AQ420" s="9" t="str">
        <f t="shared" si="105"/>
        <v>-</v>
      </c>
      <c r="AR420" s="9" t="str">
        <f t="shared" si="105"/>
        <v>-</v>
      </c>
      <c r="AS420" s="9" t="str">
        <f t="shared" si="105"/>
        <v>-</v>
      </c>
      <c r="AT420" s="9" t="str">
        <f t="shared" si="105"/>
        <v>-</v>
      </c>
      <c r="AU420" s="9" t="str">
        <f t="shared" si="105"/>
        <v>-</v>
      </c>
      <c r="AV420" s="9" t="str">
        <f t="shared" si="105"/>
        <v>-</v>
      </c>
      <c r="AW420" s="9" t="str">
        <f t="shared" si="105"/>
        <v>-</v>
      </c>
      <c r="AX420" s="9" t="str">
        <f t="shared" si="105"/>
        <v>-</v>
      </c>
      <c r="AY420" s="9" t="str">
        <f t="shared" si="105"/>
        <v>-</v>
      </c>
      <c r="AZ420" s="9" t="str">
        <f t="shared" si="105"/>
        <v>-</v>
      </c>
      <c r="BA420" s="9" t="str">
        <f t="shared" si="105"/>
        <v>-</v>
      </c>
      <c r="BB420" s="9" t="str">
        <f t="shared" si="105"/>
        <v>-</v>
      </c>
      <c r="BC420" s="9" t="str">
        <f t="shared" si="105"/>
        <v>-</v>
      </c>
      <c r="BD420" s="9" t="str">
        <f t="shared" si="105"/>
        <v>-</v>
      </c>
      <c r="BE420" s="9" t="str">
        <f t="shared" si="105"/>
        <v>-</v>
      </c>
      <c r="BF420" s="9" t="str">
        <f t="shared" si="105"/>
        <v>-</v>
      </c>
      <c r="BG420" s="9" t="str">
        <f t="shared" si="105"/>
        <v>-</v>
      </c>
      <c r="BH420" s="37"/>
    </row>
    <row r="421" spans="1:60">
      <c r="A421" s="125">
        <f t="shared" si="98"/>
        <v>29</v>
      </c>
      <c r="B421" s="9" t="str">
        <f t="shared" si="106"/>
        <v>-</v>
      </c>
      <c r="C421" s="9" t="str">
        <f t="shared" si="106"/>
        <v>-</v>
      </c>
      <c r="D421" s="9" t="str">
        <f t="shared" si="106"/>
        <v>-</v>
      </c>
      <c r="E421" s="9" t="str">
        <f t="shared" si="106"/>
        <v>-</v>
      </c>
      <c r="F421" s="9" t="str">
        <f t="shared" si="106"/>
        <v>-</v>
      </c>
      <c r="G421" s="9" t="str">
        <f t="shared" si="106"/>
        <v>-</v>
      </c>
      <c r="H421" s="9" t="str">
        <f t="shared" si="106"/>
        <v>-</v>
      </c>
      <c r="I421" s="9" t="str">
        <f t="shared" si="106"/>
        <v>-</v>
      </c>
      <c r="J421" s="9" t="str">
        <f t="shared" si="106"/>
        <v>-</v>
      </c>
      <c r="K421" s="9" t="str">
        <f t="shared" si="106"/>
        <v>-</v>
      </c>
      <c r="L421" s="9" t="str">
        <f t="shared" si="106"/>
        <v>-</v>
      </c>
      <c r="M421" s="9" t="str">
        <f t="shared" si="106"/>
        <v>-</v>
      </c>
      <c r="N421" s="9" t="str">
        <f t="shared" si="106"/>
        <v>-</v>
      </c>
      <c r="O421" s="9">
        <f t="shared" si="106"/>
        <v>0</v>
      </c>
      <c r="P421" s="9" t="str">
        <f t="shared" si="106"/>
        <v>-</v>
      </c>
      <c r="Q421" s="9" t="str">
        <f t="shared" si="106"/>
        <v>-</v>
      </c>
      <c r="R421" s="9" t="str">
        <f t="shared" si="106"/>
        <v>-</v>
      </c>
      <c r="S421" s="9" t="str">
        <f t="shared" si="106"/>
        <v>-</v>
      </c>
      <c r="T421" s="9" t="str">
        <f t="shared" si="105"/>
        <v>-</v>
      </c>
      <c r="U421" s="9" t="str">
        <f t="shared" si="105"/>
        <v>-</v>
      </c>
      <c r="V421" s="9" t="str">
        <f t="shared" si="105"/>
        <v>-</v>
      </c>
      <c r="W421" s="9" t="str">
        <f t="shared" si="103"/>
        <v>-</v>
      </c>
      <c r="X421" s="9" t="str">
        <f t="shared" si="103"/>
        <v>-</v>
      </c>
      <c r="Y421" s="9" t="str">
        <f t="shared" si="103"/>
        <v>-</v>
      </c>
      <c r="Z421" s="9">
        <f t="shared" si="103"/>
        <v>2</v>
      </c>
      <c r="AA421" s="9" t="str">
        <f t="shared" si="103"/>
        <v>-</v>
      </c>
      <c r="AB421" s="9" t="str">
        <f t="shared" si="103"/>
        <v>-</v>
      </c>
      <c r="AC421" s="9" t="str">
        <f t="shared" si="103"/>
        <v>-</v>
      </c>
      <c r="AD421" s="9" t="str">
        <f t="shared" si="103"/>
        <v>-</v>
      </c>
      <c r="AE421" s="9" t="str">
        <f t="shared" si="103"/>
        <v>-</v>
      </c>
      <c r="AF421" s="9" t="str">
        <f t="shared" si="103"/>
        <v>-</v>
      </c>
      <c r="AG421" s="9">
        <f t="shared" si="103"/>
        <v>1</v>
      </c>
      <c r="AH421" s="9" t="str">
        <f t="shared" si="103"/>
        <v>-</v>
      </c>
      <c r="AI421" s="9" t="str">
        <f t="shared" si="103"/>
        <v>-</v>
      </c>
      <c r="AJ421" s="9" t="str">
        <f t="shared" si="103"/>
        <v>-</v>
      </c>
      <c r="AK421" s="9">
        <f t="shared" si="103"/>
        <v>2</v>
      </c>
      <c r="AL421" s="9" t="str">
        <f t="shared" si="103"/>
        <v>-</v>
      </c>
      <c r="AM421" s="9" t="str">
        <f t="shared" si="103"/>
        <v>-</v>
      </c>
      <c r="AN421" s="9">
        <f t="shared" si="103"/>
        <v>0</v>
      </c>
      <c r="AO421" s="9" t="str">
        <f t="shared" si="105"/>
        <v>-</v>
      </c>
      <c r="AP421" s="9" t="str">
        <f t="shared" si="105"/>
        <v>-</v>
      </c>
      <c r="AQ421" s="9" t="str">
        <f t="shared" si="105"/>
        <v>-</v>
      </c>
      <c r="AR421" s="9" t="str">
        <f t="shared" si="105"/>
        <v>-</v>
      </c>
      <c r="AS421" s="9" t="str">
        <f t="shared" si="105"/>
        <v>-</v>
      </c>
      <c r="AT421" s="9" t="str">
        <f t="shared" si="105"/>
        <v>-</v>
      </c>
      <c r="AU421" s="9" t="str">
        <f t="shared" si="105"/>
        <v>-</v>
      </c>
      <c r="AV421" s="9" t="str">
        <f t="shared" si="105"/>
        <v>-</v>
      </c>
      <c r="AW421" s="9" t="str">
        <f t="shared" si="105"/>
        <v>-</v>
      </c>
      <c r="AX421" s="9" t="str">
        <f t="shared" si="105"/>
        <v>-</v>
      </c>
      <c r="AY421" s="9" t="str">
        <f t="shared" si="105"/>
        <v>-</v>
      </c>
      <c r="AZ421" s="9" t="str">
        <f t="shared" si="105"/>
        <v>-</v>
      </c>
      <c r="BA421" s="9" t="str">
        <f t="shared" si="105"/>
        <v>-</v>
      </c>
      <c r="BB421" s="9" t="str">
        <f t="shared" si="105"/>
        <v>-</v>
      </c>
      <c r="BC421" s="9">
        <f t="shared" si="105"/>
        <v>1</v>
      </c>
      <c r="BD421" s="9" t="str">
        <f t="shared" si="105"/>
        <v>-</v>
      </c>
      <c r="BE421" s="9" t="str">
        <f t="shared" si="105"/>
        <v>-</v>
      </c>
      <c r="BF421" s="9" t="str">
        <f t="shared" si="105"/>
        <v>-</v>
      </c>
      <c r="BG421" s="9" t="str">
        <f t="shared" si="105"/>
        <v>-</v>
      </c>
      <c r="BH421" s="37"/>
    </row>
    <row r="422" spans="1:60">
      <c r="A422" s="125">
        <f t="shared" si="98"/>
        <v>30</v>
      </c>
      <c r="B422" s="9" t="str">
        <f t="shared" si="106"/>
        <v>-</v>
      </c>
      <c r="C422" s="9" t="str">
        <f t="shared" si="106"/>
        <v>-</v>
      </c>
      <c r="D422" s="9" t="str">
        <f t="shared" si="106"/>
        <v>-</v>
      </c>
      <c r="E422" s="9" t="str">
        <f t="shared" si="106"/>
        <v>-</v>
      </c>
      <c r="F422" s="9" t="str">
        <f t="shared" si="106"/>
        <v>-</v>
      </c>
      <c r="G422" s="9" t="str">
        <f t="shared" si="106"/>
        <v>-</v>
      </c>
      <c r="H422" s="9" t="str">
        <f t="shared" si="106"/>
        <v>-</v>
      </c>
      <c r="I422" s="9" t="str">
        <f t="shared" si="106"/>
        <v>-</v>
      </c>
      <c r="J422" s="9" t="str">
        <f t="shared" si="106"/>
        <v>-</v>
      </c>
      <c r="K422" s="9" t="str">
        <f t="shared" si="106"/>
        <v>-</v>
      </c>
      <c r="L422" s="9" t="str">
        <f t="shared" si="106"/>
        <v>-</v>
      </c>
      <c r="M422" s="9" t="str">
        <f t="shared" si="106"/>
        <v>-</v>
      </c>
      <c r="N422" s="9" t="str">
        <f t="shared" si="106"/>
        <v>-</v>
      </c>
      <c r="O422" s="9" t="str">
        <f t="shared" si="106"/>
        <v>-</v>
      </c>
      <c r="P422" s="9" t="str">
        <f t="shared" si="106"/>
        <v>-</v>
      </c>
      <c r="Q422" s="9" t="str">
        <f t="shared" si="106"/>
        <v>-</v>
      </c>
      <c r="R422" s="9" t="str">
        <f t="shared" si="106"/>
        <v>-</v>
      </c>
      <c r="S422" s="9" t="str">
        <f t="shared" si="106"/>
        <v>-</v>
      </c>
      <c r="T422" s="9" t="str">
        <f t="shared" si="105"/>
        <v>-</v>
      </c>
      <c r="U422" s="9" t="str">
        <f t="shared" si="105"/>
        <v>-</v>
      </c>
      <c r="V422" s="9" t="str">
        <f t="shared" si="105"/>
        <v>-</v>
      </c>
      <c r="W422" s="9" t="str">
        <f t="shared" si="103"/>
        <v>-</v>
      </c>
      <c r="X422" s="9" t="str">
        <f t="shared" si="103"/>
        <v>-</v>
      </c>
      <c r="Y422" s="9" t="str">
        <f t="shared" si="103"/>
        <v>-</v>
      </c>
      <c r="Z422" s="9" t="str">
        <f t="shared" ref="Z422:AN422" si="107">IF(Z325="-","-",ABS(Z325-$BI325))</f>
        <v>-</v>
      </c>
      <c r="AA422" s="9" t="str">
        <f t="shared" si="107"/>
        <v>-</v>
      </c>
      <c r="AB422" s="9" t="str">
        <f t="shared" si="107"/>
        <v>-</v>
      </c>
      <c r="AC422" s="9" t="str">
        <f t="shared" si="107"/>
        <v>-</v>
      </c>
      <c r="AD422" s="9" t="str">
        <f t="shared" si="107"/>
        <v>-</v>
      </c>
      <c r="AE422" s="9" t="str">
        <f t="shared" si="107"/>
        <v>-</v>
      </c>
      <c r="AF422" s="9" t="str">
        <f t="shared" si="107"/>
        <v>-</v>
      </c>
      <c r="AG422" s="9" t="str">
        <f t="shared" si="107"/>
        <v>-</v>
      </c>
      <c r="AH422" s="9" t="str">
        <f t="shared" si="107"/>
        <v>-</v>
      </c>
      <c r="AI422" s="9" t="str">
        <f t="shared" si="107"/>
        <v>-</v>
      </c>
      <c r="AJ422" s="9" t="str">
        <f t="shared" si="107"/>
        <v>-</v>
      </c>
      <c r="AK422" s="9" t="str">
        <f t="shared" si="107"/>
        <v>-</v>
      </c>
      <c r="AL422" s="9" t="str">
        <f t="shared" si="107"/>
        <v>-</v>
      </c>
      <c r="AM422" s="9" t="str">
        <f t="shared" si="107"/>
        <v>-</v>
      </c>
      <c r="AN422" s="9" t="str">
        <f t="shared" si="107"/>
        <v>-</v>
      </c>
      <c r="AO422" s="9" t="str">
        <f t="shared" si="105"/>
        <v>-</v>
      </c>
      <c r="AP422" s="9" t="str">
        <f t="shared" si="105"/>
        <v>-</v>
      </c>
      <c r="AQ422" s="9" t="str">
        <f t="shared" si="105"/>
        <v>-</v>
      </c>
      <c r="AR422" s="9" t="str">
        <f t="shared" si="105"/>
        <v>-</v>
      </c>
      <c r="AS422" s="9" t="str">
        <f t="shared" si="105"/>
        <v>-</v>
      </c>
      <c r="AT422" s="9" t="str">
        <f t="shared" si="105"/>
        <v>-</v>
      </c>
      <c r="AU422" s="9" t="str">
        <f t="shared" si="105"/>
        <v>-</v>
      </c>
      <c r="AV422" s="9" t="str">
        <f t="shared" si="105"/>
        <v>-</v>
      </c>
      <c r="AW422" s="9" t="str">
        <f t="shared" si="105"/>
        <v>-</v>
      </c>
      <c r="AX422" s="9" t="str">
        <f t="shared" si="105"/>
        <v>-</v>
      </c>
      <c r="AY422" s="9" t="str">
        <f t="shared" si="105"/>
        <v>-</v>
      </c>
      <c r="AZ422" s="9" t="str">
        <f t="shared" si="105"/>
        <v>-</v>
      </c>
      <c r="BA422" s="9" t="str">
        <f t="shared" si="105"/>
        <v>-</v>
      </c>
      <c r="BB422" s="9" t="str">
        <f t="shared" si="105"/>
        <v>-</v>
      </c>
      <c r="BC422" s="9" t="str">
        <f t="shared" si="105"/>
        <v>-</v>
      </c>
      <c r="BD422" s="9" t="str">
        <f t="shared" si="105"/>
        <v>-</v>
      </c>
      <c r="BE422" s="9" t="str">
        <f t="shared" si="105"/>
        <v>-</v>
      </c>
      <c r="BF422" s="9" t="str">
        <f t="shared" si="105"/>
        <v>-</v>
      </c>
      <c r="BG422" s="9" t="str">
        <f t="shared" si="105"/>
        <v>-</v>
      </c>
      <c r="BH422" s="37"/>
    </row>
    <row r="423" spans="1:60">
      <c r="A423" s="125">
        <f t="shared" si="98"/>
        <v>31</v>
      </c>
      <c r="B423" s="9" t="str">
        <f t="shared" si="106"/>
        <v>-</v>
      </c>
      <c r="C423" s="9" t="str">
        <f t="shared" si="106"/>
        <v>-</v>
      </c>
      <c r="D423" s="9" t="str">
        <f t="shared" si="106"/>
        <v>-</v>
      </c>
      <c r="E423" s="9" t="str">
        <f t="shared" si="106"/>
        <v>-</v>
      </c>
      <c r="F423" s="9" t="str">
        <f t="shared" si="106"/>
        <v>-</v>
      </c>
      <c r="G423" s="9" t="str">
        <f t="shared" si="106"/>
        <v>-</v>
      </c>
      <c r="H423" s="9" t="str">
        <f t="shared" si="106"/>
        <v>-</v>
      </c>
      <c r="I423" s="9" t="str">
        <f t="shared" si="106"/>
        <v>-</v>
      </c>
      <c r="J423" s="9" t="str">
        <f t="shared" si="106"/>
        <v>-</v>
      </c>
      <c r="K423" s="9" t="str">
        <f t="shared" si="106"/>
        <v>-</v>
      </c>
      <c r="L423" s="9" t="str">
        <f t="shared" si="106"/>
        <v>-</v>
      </c>
      <c r="M423" s="9" t="str">
        <f t="shared" si="106"/>
        <v>-</v>
      </c>
      <c r="N423" s="9" t="str">
        <f t="shared" si="106"/>
        <v>-</v>
      </c>
      <c r="O423" s="9" t="str">
        <f t="shared" si="106"/>
        <v>-</v>
      </c>
      <c r="P423" s="9" t="str">
        <f t="shared" si="106"/>
        <v>-</v>
      </c>
      <c r="Q423" s="9" t="str">
        <f t="shared" si="106"/>
        <v>-</v>
      </c>
      <c r="R423" s="9" t="str">
        <f t="shared" si="106"/>
        <v>-</v>
      </c>
      <c r="S423" s="9" t="str">
        <f t="shared" si="106"/>
        <v>-</v>
      </c>
      <c r="T423" s="9" t="str">
        <f t="shared" si="105"/>
        <v>-</v>
      </c>
      <c r="U423" s="9" t="str">
        <f t="shared" si="105"/>
        <v>-</v>
      </c>
      <c r="V423" s="9" t="str">
        <f t="shared" si="105"/>
        <v>-</v>
      </c>
      <c r="W423" s="9" t="str">
        <f t="shared" ref="W423:AN437" si="108">IF(W326="-","-",ABS(W326-$BI326))</f>
        <v>-</v>
      </c>
      <c r="X423" s="9" t="str">
        <f t="shared" si="108"/>
        <v>-</v>
      </c>
      <c r="Y423" s="9" t="str">
        <f t="shared" si="108"/>
        <v>-</v>
      </c>
      <c r="Z423" s="9" t="str">
        <f t="shared" si="108"/>
        <v>-</v>
      </c>
      <c r="AA423" s="9" t="str">
        <f t="shared" si="108"/>
        <v>-</v>
      </c>
      <c r="AB423" s="9" t="str">
        <f t="shared" si="108"/>
        <v>-</v>
      </c>
      <c r="AC423" s="9" t="str">
        <f t="shared" si="108"/>
        <v>-</v>
      </c>
      <c r="AD423" s="9" t="str">
        <f t="shared" si="108"/>
        <v>-</v>
      </c>
      <c r="AE423" s="9" t="str">
        <f t="shared" si="108"/>
        <v>-</v>
      </c>
      <c r="AF423" s="9" t="str">
        <f t="shared" si="108"/>
        <v>-</v>
      </c>
      <c r="AG423" s="9" t="str">
        <f t="shared" si="108"/>
        <v>-</v>
      </c>
      <c r="AH423" s="9" t="str">
        <f t="shared" si="108"/>
        <v>-</v>
      </c>
      <c r="AI423" s="9" t="str">
        <f t="shared" si="108"/>
        <v>-</v>
      </c>
      <c r="AJ423" s="9" t="str">
        <f t="shared" si="108"/>
        <v>-</v>
      </c>
      <c r="AK423" s="9" t="str">
        <f t="shared" si="108"/>
        <v>-</v>
      </c>
      <c r="AL423" s="9" t="str">
        <f t="shared" si="108"/>
        <v>-</v>
      </c>
      <c r="AM423" s="9" t="str">
        <f t="shared" si="108"/>
        <v>-</v>
      </c>
      <c r="AN423" s="9" t="str">
        <f t="shared" si="108"/>
        <v>-</v>
      </c>
      <c r="AO423" s="9" t="str">
        <f t="shared" si="105"/>
        <v>-</v>
      </c>
      <c r="AP423" s="9" t="str">
        <f t="shared" si="105"/>
        <v>-</v>
      </c>
      <c r="AQ423" s="9" t="str">
        <f t="shared" si="105"/>
        <v>-</v>
      </c>
      <c r="AR423" s="9" t="str">
        <f t="shared" si="105"/>
        <v>-</v>
      </c>
      <c r="AS423" s="9" t="str">
        <f t="shared" si="105"/>
        <v>-</v>
      </c>
      <c r="AT423" s="9" t="str">
        <f t="shared" si="105"/>
        <v>-</v>
      </c>
      <c r="AU423" s="9" t="str">
        <f t="shared" si="105"/>
        <v>-</v>
      </c>
      <c r="AV423" s="9" t="str">
        <f t="shared" si="105"/>
        <v>-</v>
      </c>
      <c r="AW423" s="9" t="str">
        <f t="shared" si="105"/>
        <v>-</v>
      </c>
      <c r="AX423" s="9" t="str">
        <f t="shared" si="105"/>
        <v>-</v>
      </c>
      <c r="AY423" s="9" t="str">
        <f t="shared" si="105"/>
        <v>-</v>
      </c>
      <c r="AZ423" s="9" t="str">
        <f t="shared" si="105"/>
        <v>-</v>
      </c>
      <c r="BA423" s="9" t="str">
        <f t="shared" si="105"/>
        <v>-</v>
      </c>
      <c r="BB423" s="9" t="str">
        <f t="shared" si="105"/>
        <v>-</v>
      </c>
      <c r="BC423" s="9" t="str">
        <f t="shared" si="105"/>
        <v>-</v>
      </c>
      <c r="BD423" s="9" t="str">
        <f t="shared" si="105"/>
        <v>-</v>
      </c>
      <c r="BE423" s="9" t="str">
        <f t="shared" si="105"/>
        <v>-</v>
      </c>
      <c r="BF423" s="9" t="str">
        <f t="shared" si="105"/>
        <v>-</v>
      </c>
      <c r="BG423" s="9" t="str">
        <f t="shared" si="105"/>
        <v>-</v>
      </c>
      <c r="BH423" s="37"/>
    </row>
    <row r="424" spans="1:60">
      <c r="A424" s="125">
        <f t="shared" si="98"/>
        <v>32</v>
      </c>
      <c r="B424" s="9" t="str">
        <f t="shared" si="106"/>
        <v>-</v>
      </c>
      <c r="C424" s="9" t="str">
        <f t="shared" si="106"/>
        <v>-</v>
      </c>
      <c r="D424" s="9" t="str">
        <f t="shared" si="106"/>
        <v>-</v>
      </c>
      <c r="E424" s="9" t="str">
        <f t="shared" si="106"/>
        <v>-</v>
      </c>
      <c r="F424" s="9" t="str">
        <f t="shared" si="106"/>
        <v>-</v>
      </c>
      <c r="G424" s="9" t="str">
        <f t="shared" si="106"/>
        <v>-</v>
      </c>
      <c r="H424" s="9" t="str">
        <f t="shared" si="106"/>
        <v>-</v>
      </c>
      <c r="I424" s="9" t="str">
        <f t="shared" si="106"/>
        <v>-</v>
      </c>
      <c r="J424" s="9" t="str">
        <f t="shared" si="106"/>
        <v>-</v>
      </c>
      <c r="K424" s="9" t="str">
        <f t="shared" si="106"/>
        <v>-</v>
      </c>
      <c r="L424" s="9" t="str">
        <f t="shared" si="106"/>
        <v>-</v>
      </c>
      <c r="M424" s="9" t="str">
        <f t="shared" si="106"/>
        <v>-</v>
      </c>
      <c r="N424" s="9" t="str">
        <f t="shared" si="106"/>
        <v>-</v>
      </c>
      <c r="O424" s="9" t="str">
        <f t="shared" si="106"/>
        <v>-</v>
      </c>
      <c r="P424" s="9" t="str">
        <f t="shared" si="106"/>
        <v>-</v>
      </c>
      <c r="Q424" s="9" t="str">
        <f t="shared" si="106"/>
        <v>-</v>
      </c>
      <c r="R424" s="9" t="str">
        <f t="shared" si="106"/>
        <v>-</v>
      </c>
      <c r="S424" s="9" t="str">
        <f t="shared" si="106"/>
        <v>-</v>
      </c>
      <c r="T424" s="9" t="str">
        <f t="shared" si="105"/>
        <v>-</v>
      </c>
      <c r="U424" s="9" t="str">
        <f t="shared" si="105"/>
        <v>-</v>
      </c>
      <c r="V424" s="9" t="str">
        <f t="shared" si="105"/>
        <v>-</v>
      </c>
      <c r="W424" s="9" t="str">
        <f t="shared" si="108"/>
        <v>-</v>
      </c>
      <c r="X424" s="9" t="str">
        <f t="shared" si="108"/>
        <v>-</v>
      </c>
      <c r="Y424" s="9" t="str">
        <f t="shared" si="108"/>
        <v>-</v>
      </c>
      <c r="Z424" s="9" t="str">
        <f t="shared" si="108"/>
        <v>-</v>
      </c>
      <c r="AA424" s="9" t="str">
        <f t="shared" si="108"/>
        <v>-</v>
      </c>
      <c r="AB424" s="9" t="str">
        <f t="shared" si="108"/>
        <v>-</v>
      </c>
      <c r="AC424" s="9" t="str">
        <f t="shared" si="108"/>
        <v>-</v>
      </c>
      <c r="AD424" s="9" t="str">
        <f t="shared" si="108"/>
        <v>-</v>
      </c>
      <c r="AE424" s="9" t="str">
        <f t="shared" si="108"/>
        <v>-</v>
      </c>
      <c r="AF424" s="9" t="str">
        <f t="shared" si="108"/>
        <v>-</v>
      </c>
      <c r="AG424" s="9" t="str">
        <f t="shared" si="108"/>
        <v>-</v>
      </c>
      <c r="AH424" s="9" t="str">
        <f t="shared" si="108"/>
        <v>-</v>
      </c>
      <c r="AI424" s="9" t="str">
        <f t="shared" si="108"/>
        <v>-</v>
      </c>
      <c r="AJ424" s="9" t="str">
        <f t="shared" si="108"/>
        <v>-</v>
      </c>
      <c r="AK424" s="9" t="str">
        <f t="shared" si="108"/>
        <v>-</v>
      </c>
      <c r="AL424" s="9" t="str">
        <f t="shared" si="108"/>
        <v>-</v>
      </c>
      <c r="AM424" s="9" t="str">
        <f t="shared" si="108"/>
        <v>-</v>
      </c>
      <c r="AN424" s="9" t="str">
        <f t="shared" si="108"/>
        <v>-</v>
      </c>
      <c r="AO424" s="9" t="str">
        <f t="shared" si="105"/>
        <v>-</v>
      </c>
      <c r="AP424" s="9" t="str">
        <f t="shared" si="105"/>
        <v>-</v>
      </c>
      <c r="AQ424" s="9" t="str">
        <f t="shared" si="105"/>
        <v>-</v>
      </c>
      <c r="AR424" s="9" t="str">
        <f t="shared" si="105"/>
        <v>-</v>
      </c>
      <c r="AS424" s="9" t="str">
        <f t="shared" si="105"/>
        <v>-</v>
      </c>
      <c r="AT424" s="9" t="str">
        <f t="shared" si="105"/>
        <v>-</v>
      </c>
      <c r="AU424" s="9" t="str">
        <f t="shared" si="105"/>
        <v>-</v>
      </c>
      <c r="AV424" s="9" t="str">
        <f t="shared" si="105"/>
        <v>-</v>
      </c>
      <c r="AW424" s="9" t="str">
        <f t="shared" si="105"/>
        <v>-</v>
      </c>
      <c r="AX424" s="9" t="str">
        <f t="shared" si="105"/>
        <v>-</v>
      </c>
      <c r="AY424" s="9" t="str">
        <f t="shared" si="105"/>
        <v>-</v>
      </c>
      <c r="AZ424" s="9" t="str">
        <f t="shared" si="105"/>
        <v>-</v>
      </c>
      <c r="BA424" s="9" t="str">
        <f t="shared" si="105"/>
        <v>-</v>
      </c>
      <c r="BB424" s="9" t="str">
        <f t="shared" si="105"/>
        <v>-</v>
      </c>
      <c r="BC424" s="9" t="str">
        <f t="shared" si="105"/>
        <v>-</v>
      </c>
      <c r="BD424" s="9" t="str">
        <f t="shared" si="105"/>
        <v>-</v>
      </c>
      <c r="BE424" s="9" t="str">
        <f t="shared" si="105"/>
        <v>-</v>
      </c>
      <c r="BF424" s="9" t="str">
        <f t="shared" si="105"/>
        <v>-</v>
      </c>
      <c r="BG424" s="9" t="str">
        <f t="shared" si="105"/>
        <v>-</v>
      </c>
      <c r="BH424" s="37"/>
    </row>
    <row r="425" spans="1:60">
      <c r="A425" s="125">
        <f t="shared" si="98"/>
        <v>33</v>
      </c>
      <c r="B425" s="9" t="str">
        <f t="shared" si="106"/>
        <v>-</v>
      </c>
      <c r="C425" s="9" t="str">
        <f t="shared" si="106"/>
        <v>-</v>
      </c>
      <c r="D425" s="9" t="str">
        <f t="shared" si="106"/>
        <v>-</v>
      </c>
      <c r="E425" s="9" t="str">
        <f t="shared" si="106"/>
        <v>-</v>
      </c>
      <c r="F425" s="9" t="str">
        <f t="shared" si="106"/>
        <v>-</v>
      </c>
      <c r="G425" s="9" t="str">
        <f t="shared" si="106"/>
        <v>-</v>
      </c>
      <c r="H425" s="9" t="str">
        <f t="shared" si="106"/>
        <v>-</v>
      </c>
      <c r="I425" s="9" t="str">
        <f t="shared" si="106"/>
        <v>-</v>
      </c>
      <c r="J425" s="9" t="str">
        <f t="shared" si="106"/>
        <v>-</v>
      </c>
      <c r="K425" s="9" t="str">
        <f t="shared" si="106"/>
        <v>-</v>
      </c>
      <c r="L425" s="9" t="str">
        <f t="shared" si="106"/>
        <v>-</v>
      </c>
      <c r="M425" s="9" t="str">
        <f t="shared" si="106"/>
        <v>-</v>
      </c>
      <c r="N425" s="9" t="str">
        <f t="shared" si="106"/>
        <v>-</v>
      </c>
      <c r="O425" s="9" t="str">
        <f t="shared" si="106"/>
        <v>-</v>
      </c>
      <c r="P425" s="9" t="str">
        <f t="shared" si="106"/>
        <v>-</v>
      </c>
      <c r="Q425" s="9" t="str">
        <f t="shared" si="106"/>
        <v>-</v>
      </c>
      <c r="R425" s="9" t="str">
        <f t="shared" si="106"/>
        <v>-</v>
      </c>
      <c r="S425" s="9" t="str">
        <f t="shared" si="106"/>
        <v>-</v>
      </c>
      <c r="T425" s="9" t="str">
        <f t="shared" si="105"/>
        <v>-</v>
      </c>
      <c r="U425" s="9" t="str">
        <f t="shared" si="105"/>
        <v>-</v>
      </c>
      <c r="V425" s="9" t="str">
        <f t="shared" si="105"/>
        <v>-</v>
      </c>
      <c r="W425" s="9" t="str">
        <f t="shared" si="108"/>
        <v>-</v>
      </c>
      <c r="X425" s="9" t="str">
        <f t="shared" si="108"/>
        <v>-</v>
      </c>
      <c r="Y425" s="9" t="str">
        <f t="shared" si="108"/>
        <v>-</v>
      </c>
      <c r="Z425" s="9" t="str">
        <f t="shared" si="108"/>
        <v>-</v>
      </c>
      <c r="AA425" s="9" t="str">
        <f t="shared" si="108"/>
        <v>-</v>
      </c>
      <c r="AB425" s="9" t="str">
        <f t="shared" si="108"/>
        <v>-</v>
      </c>
      <c r="AC425" s="9" t="str">
        <f t="shared" si="108"/>
        <v>-</v>
      </c>
      <c r="AD425" s="9" t="str">
        <f t="shared" si="108"/>
        <v>-</v>
      </c>
      <c r="AE425" s="9" t="str">
        <f t="shared" si="108"/>
        <v>-</v>
      </c>
      <c r="AF425" s="9" t="str">
        <f t="shared" si="108"/>
        <v>-</v>
      </c>
      <c r="AG425" s="9" t="str">
        <f t="shared" si="108"/>
        <v>-</v>
      </c>
      <c r="AH425" s="9" t="str">
        <f t="shared" si="108"/>
        <v>-</v>
      </c>
      <c r="AI425" s="9" t="str">
        <f t="shared" si="108"/>
        <v>-</v>
      </c>
      <c r="AJ425" s="9" t="str">
        <f t="shared" si="108"/>
        <v>-</v>
      </c>
      <c r="AK425" s="9">
        <f t="shared" si="108"/>
        <v>0</v>
      </c>
      <c r="AL425" s="9" t="str">
        <f t="shared" si="108"/>
        <v>-</v>
      </c>
      <c r="AM425" s="9" t="str">
        <f t="shared" si="108"/>
        <v>-</v>
      </c>
      <c r="AN425" s="9" t="str">
        <f t="shared" si="108"/>
        <v>-</v>
      </c>
      <c r="AO425" s="9" t="str">
        <f t="shared" si="105"/>
        <v>-</v>
      </c>
      <c r="AP425" s="9" t="str">
        <f t="shared" si="105"/>
        <v>-</v>
      </c>
      <c r="AQ425" s="9" t="str">
        <f t="shared" si="105"/>
        <v>-</v>
      </c>
      <c r="AR425" s="9" t="str">
        <f t="shared" si="105"/>
        <v>-</v>
      </c>
      <c r="AS425" s="9" t="str">
        <f t="shared" si="105"/>
        <v>-</v>
      </c>
      <c r="AT425" s="9" t="str">
        <f t="shared" si="105"/>
        <v>-</v>
      </c>
      <c r="AU425" s="9" t="str">
        <f t="shared" si="105"/>
        <v>-</v>
      </c>
      <c r="AV425" s="9" t="str">
        <f t="shared" si="105"/>
        <v>-</v>
      </c>
      <c r="AW425" s="9" t="str">
        <f t="shared" si="105"/>
        <v>-</v>
      </c>
      <c r="AX425" s="9" t="str">
        <f t="shared" si="105"/>
        <v>-</v>
      </c>
      <c r="AY425" s="9" t="str">
        <f t="shared" si="105"/>
        <v>-</v>
      </c>
      <c r="AZ425" s="9" t="str">
        <f t="shared" si="105"/>
        <v>-</v>
      </c>
      <c r="BA425" s="9" t="str">
        <f t="shared" si="105"/>
        <v>-</v>
      </c>
      <c r="BB425" s="9" t="str">
        <f t="shared" si="105"/>
        <v>-</v>
      </c>
      <c r="BC425" s="9">
        <f t="shared" si="105"/>
        <v>0</v>
      </c>
      <c r="BD425" s="9" t="str">
        <f t="shared" si="105"/>
        <v>-</v>
      </c>
      <c r="BE425" s="9" t="str">
        <f t="shared" si="105"/>
        <v>-</v>
      </c>
      <c r="BF425" s="9" t="str">
        <f t="shared" si="105"/>
        <v>-</v>
      </c>
      <c r="BG425" s="9" t="str">
        <f t="shared" si="105"/>
        <v>-</v>
      </c>
      <c r="BH425" s="37"/>
    </row>
    <row r="426" spans="1:60">
      <c r="A426" s="125">
        <f t="shared" si="98"/>
        <v>34</v>
      </c>
      <c r="B426" s="9" t="str">
        <f t="shared" si="106"/>
        <v>-</v>
      </c>
      <c r="C426" s="9" t="str">
        <f t="shared" si="106"/>
        <v>-</v>
      </c>
      <c r="D426" s="9" t="str">
        <f t="shared" si="106"/>
        <v>-</v>
      </c>
      <c r="E426" s="9" t="str">
        <f t="shared" si="106"/>
        <v>-</v>
      </c>
      <c r="F426" s="9" t="str">
        <f t="shared" si="106"/>
        <v>-</v>
      </c>
      <c r="G426" s="9" t="str">
        <f t="shared" si="106"/>
        <v>-</v>
      </c>
      <c r="H426" s="9" t="str">
        <f t="shared" si="106"/>
        <v>-</v>
      </c>
      <c r="I426" s="9" t="str">
        <f t="shared" si="106"/>
        <v>-</v>
      </c>
      <c r="J426" s="9" t="str">
        <f t="shared" si="106"/>
        <v>-</v>
      </c>
      <c r="K426" s="9" t="str">
        <f t="shared" si="106"/>
        <v>-</v>
      </c>
      <c r="L426" s="9" t="str">
        <f t="shared" si="106"/>
        <v>-</v>
      </c>
      <c r="M426" s="9" t="str">
        <f t="shared" si="106"/>
        <v>-</v>
      </c>
      <c r="N426" s="9" t="str">
        <f t="shared" si="106"/>
        <v>-</v>
      </c>
      <c r="O426" s="9">
        <f t="shared" si="106"/>
        <v>0.33333333333333304</v>
      </c>
      <c r="P426" s="9" t="str">
        <f t="shared" si="106"/>
        <v>-</v>
      </c>
      <c r="Q426" s="9" t="str">
        <f t="shared" si="106"/>
        <v>-</v>
      </c>
      <c r="R426" s="9" t="str">
        <f t="shared" si="106"/>
        <v>-</v>
      </c>
      <c r="S426" s="9" t="str">
        <f t="shared" si="106"/>
        <v>-</v>
      </c>
      <c r="T426" s="9" t="str">
        <f t="shared" si="105"/>
        <v>-</v>
      </c>
      <c r="U426" s="9">
        <f t="shared" si="105"/>
        <v>1.666666666666667</v>
      </c>
      <c r="V426" s="9">
        <f t="shared" si="105"/>
        <v>0.33333333333333304</v>
      </c>
      <c r="W426" s="9" t="str">
        <f t="shared" si="108"/>
        <v>-</v>
      </c>
      <c r="X426" s="9" t="str">
        <f t="shared" si="108"/>
        <v>-</v>
      </c>
      <c r="Y426" s="9" t="str">
        <f t="shared" si="108"/>
        <v>-</v>
      </c>
      <c r="Z426" s="9" t="str">
        <f t="shared" si="108"/>
        <v>-</v>
      </c>
      <c r="AA426" s="9" t="str">
        <f t="shared" si="108"/>
        <v>-</v>
      </c>
      <c r="AB426" s="9" t="str">
        <f t="shared" si="108"/>
        <v>-</v>
      </c>
      <c r="AC426" s="9" t="str">
        <f t="shared" si="108"/>
        <v>-</v>
      </c>
      <c r="AD426" s="9" t="str">
        <f t="shared" si="108"/>
        <v>-</v>
      </c>
      <c r="AE426" s="9" t="str">
        <f t="shared" si="108"/>
        <v>-</v>
      </c>
      <c r="AF426" s="9" t="str">
        <f t="shared" si="108"/>
        <v>-</v>
      </c>
      <c r="AG426" s="9" t="str">
        <f t="shared" si="108"/>
        <v>-</v>
      </c>
      <c r="AH426" s="9" t="str">
        <f t="shared" si="108"/>
        <v>-</v>
      </c>
      <c r="AI426" s="9" t="str">
        <f t="shared" si="108"/>
        <v>-</v>
      </c>
      <c r="AJ426" s="9" t="str">
        <f t="shared" si="108"/>
        <v>-</v>
      </c>
      <c r="AK426" s="9">
        <f t="shared" si="108"/>
        <v>0.66666666666666696</v>
      </c>
      <c r="AL426" s="9">
        <f t="shared" si="108"/>
        <v>1.333333333333333</v>
      </c>
      <c r="AM426" s="9" t="str">
        <f t="shared" si="108"/>
        <v>-</v>
      </c>
      <c r="AN426" s="9" t="str">
        <f t="shared" si="108"/>
        <v>-</v>
      </c>
      <c r="AO426" s="9" t="str">
        <f t="shared" si="105"/>
        <v>-</v>
      </c>
      <c r="AP426" s="9" t="str">
        <f t="shared" si="105"/>
        <v>-</v>
      </c>
      <c r="AQ426" s="9" t="str">
        <f t="shared" si="105"/>
        <v>-</v>
      </c>
      <c r="AR426" s="9" t="str">
        <f t="shared" si="105"/>
        <v>-</v>
      </c>
      <c r="AS426" s="9" t="str">
        <f t="shared" si="105"/>
        <v>-</v>
      </c>
      <c r="AT426" s="9" t="str">
        <f t="shared" si="105"/>
        <v>-</v>
      </c>
      <c r="AU426" s="9" t="str">
        <f t="shared" si="105"/>
        <v>-</v>
      </c>
      <c r="AV426" s="9" t="str">
        <f t="shared" si="105"/>
        <v>-</v>
      </c>
      <c r="AW426" s="9" t="str">
        <f t="shared" si="105"/>
        <v>-</v>
      </c>
      <c r="AX426" s="9" t="str">
        <f t="shared" si="105"/>
        <v>-</v>
      </c>
      <c r="AY426" s="9" t="str">
        <f t="shared" si="105"/>
        <v>-</v>
      </c>
      <c r="AZ426" s="9" t="str">
        <f t="shared" si="105"/>
        <v>-</v>
      </c>
      <c r="BA426" s="9" t="str">
        <f t="shared" si="105"/>
        <v>-</v>
      </c>
      <c r="BB426" s="9" t="str">
        <f t="shared" si="105"/>
        <v>-</v>
      </c>
      <c r="BC426" s="9">
        <f t="shared" si="105"/>
        <v>0.33333333333333304</v>
      </c>
      <c r="BD426" s="9" t="str">
        <f t="shared" si="105"/>
        <v>-</v>
      </c>
      <c r="BE426" s="9" t="str">
        <f t="shared" si="105"/>
        <v>-</v>
      </c>
      <c r="BF426" s="9" t="str">
        <f t="shared" si="105"/>
        <v>-</v>
      </c>
      <c r="BG426" s="9" t="str">
        <f t="shared" si="105"/>
        <v>-</v>
      </c>
      <c r="BH426" s="37"/>
    </row>
    <row r="427" spans="1:60">
      <c r="A427" s="125">
        <f t="shared" si="98"/>
        <v>35</v>
      </c>
      <c r="B427" s="9" t="str">
        <f t="shared" si="106"/>
        <v>-</v>
      </c>
      <c r="C427" s="9" t="str">
        <f t="shared" si="106"/>
        <v>-</v>
      </c>
      <c r="D427" s="9" t="str">
        <f t="shared" si="106"/>
        <v>-</v>
      </c>
      <c r="E427" s="9" t="str">
        <f t="shared" si="106"/>
        <v>-</v>
      </c>
      <c r="F427" s="9" t="str">
        <f t="shared" si="106"/>
        <v>-</v>
      </c>
      <c r="G427" s="9" t="str">
        <f t="shared" si="106"/>
        <v>-</v>
      </c>
      <c r="H427" s="9" t="str">
        <f t="shared" si="106"/>
        <v>-</v>
      </c>
      <c r="I427" s="9" t="str">
        <f t="shared" si="106"/>
        <v>-</v>
      </c>
      <c r="J427" s="9" t="str">
        <f t="shared" si="106"/>
        <v>-</v>
      </c>
      <c r="K427" s="9" t="str">
        <f t="shared" si="106"/>
        <v>-</v>
      </c>
      <c r="L427" s="9" t="str">
        <f t="shared" si="106"/>
        <v>-</v>
      </c>
      <c r="M427" s="9" t="str">
        <f t="shared" si="106"/>
        <v>-</v>
      </c>
      <c r="N427" s="9" t="str">
        <f t="shared" si="106"/>
        <v>-</v>
      </c>
      <c r="O427" s="9">
        <f t="shared" si="106"/>
        <v>0.57142857142857117</v>
      </c>
      <c r="P427" s="9" t="str">
        <f t="shared" si="106"/>
        <v>-</v>
      </c>
      <c r="Q427" s="9" t="str">
        <f t="shared" si="106"/>
        <v>-</v>
      </c>
      <c r="R427" s="9" t="str">
        <f t="shared" si="106"/>
        <v>-</v>
      </c>
      <c r="S427" s="9" t="str">
        <f t="shared" si="106"/>
        <v>-</v>
      </c>
      <c r="T427" s="9" t="str">
        <f t="shared" si="105"/>
        <v>-</v>
      </c>
      <c r="U427" s="9" t="str">
        <f t="shared" si="105"/>
        <v>-</v>
      </c>
      <c r="V427" s="9">
        <f t="shared" si="105"/>
        <v>4.5714285714285712</v>
      </c>
      <c r="W427" s="9" t="str">
        <f t="shared" si="108"/>
        <v>-</v>
      </c>
      <c r="X427" s="9" t="str">
        <f t="shared" si="108"/>
        <v>-</v>
      </c>
      <c r="Y427" s="9" t="str">
        <f t="shared" si="108"/>
        <v>-</v>
      </c>
      <c r="Z427" s="9">
        <f t="shared" si="108"/>
        <v>1.4285714285714288</v>
      </c>
      <c r="AA427" s="9" t="str">
        <f t="shared" si="108"/>
        <v>-</v>
      </c>
      <c r="AB427" s="9" t="str">
        <f t="shared" si="108"/>
        <v>-</v>
      </c>
      <c r="AC427" s="9" t="str">
        <f t="shared" si="108"/>
        <v>-</v>
      </c>
      <c r="AD427" s="9" t="str">
        <f t="shared" si="108"/>
        <v>-</v>
      </c>
      <c r="AE427" s="9" t="str">
        <f t="shared" si="108"/>
        <v>-</v>
      </c>
      <c r="AF427" s="9" t="str">
        <f t="shared" si="108"/>
        <v>-</v>
      </c>
      <c r="AG427" s="9">
        <f t="shared" si="108"/>
        <v>0.42857142857142883</v>
      </c>
      <c r="AH427" s="9" t="str">
        <f t="shared" si="108"/>
        <v>-</v>
      </c>
      <c r="AI427" s="9">
        <f t="shared" si="108"/>
        <v>3.4285714285714288</v>
      </c>
      <c r="AJ427" s="9" t="str">
        <f t="shared" si="108"/>
        <v>-</v>
      </c>
      <c r="AK427" s="9">
        <f t="shared" si="108"/>
        <v>0.57142857142857117</v>
      </c>
      <c r="AL427" s="9" t="str">
        <f t="shared" si="108"/>
        <v>-</v>
      </c>
      <c r="AM427" s="9" t="str">
        <f t="shared" si="108"/>
        <v>-</v>
      </c>
      <c r="AN427" s="9" t="str">
        <f t="shared" si="108"/>
        <v>-</v>
      </c>
      <c r="AO427" s="9" t="str">
        <f t="shared" si="105"/>
        <v>-</v>
      </c>
      <c r="AP427" s="9" t="str">
        <f t="shared" si="105"/>
        <v>-</v>
      </c>
      <c r="AQ427" s="9" t="str">
        <f t="shared" si="105"/>
        <v>-</v>
      </c>
      <c r="AR427" s="9" t="str">
        <f t="shared" si="105"/>
        <v>-</v>
      </c>
      <c r="AS427" s="9" t="str">
        <f t="shared" si="105"/>
        <v>-</v>
      </c>
      <c r="AT427" s="9" t="str">
        <f t="shared" si="105"/>
        <v>-</v>
      </c>
      <c r="AU427" s="9" t="str">
        <f t="shared" si="105"/>
        <v>-</v>
      </c>
      <c r="AV427" s="9" t="str">
        <f t="shared" si="105"/>
        <v>-</v>
      </c>
      <c r="AW427" s="9" t="str">
        <f t="shared" si="105"/>
        <v>-</v>
      </c>
      <c r="AX427" s="9" t="str">
        <f t="shared" si="105"/>
        <v>-</v>
      </c>
      <c r="AY427" s="9" t="str">
        <f t="shared" si="105"/>
        <v>-</v>
      </c>
      <c r="AZ427" s="9" t="str">
        <f t="shared" si="105"/>
        <v>-</v>
      </c>
      <c r="BA427" s="9" t="str">
        <f t="shared" si="105"/>
        <v>-</v>
      </c>
      <c r="BB427" s="9" t="str">
        <f t="shared" si="105"/>
        <v>-</v>
      </c>
      <c r="BC427" s="9">
        <f t="shared" si="105"/>
        <v>0.42857142857142883</v>
      </c>
      <c r="BD427" s="9" t="str">
        <f t="shared" si="105"/>
        <v>-</v>
      </c>
      <c r="BE427" s="9" t="str">
        <f t="shared" si="105"/>
        <v>-</v>
      </c>
      <c r="BF427" s="9" t="str">
        <f t="shared" si="105"/>
        <v>-</v>
      </c>
      <c r="BG427" s="9" t="str">
        <f t="shared" si="105"/>
        <v>-</v>
      </c>
      <c r="BH427" s="37"/>
    </row>
    <row r="428" spans="1:60">
      <c r="A428" s="125">
        <f t="shared" si="98"/>
        <v>36</v>
      </c>
      <c r="B428" s="9" t="str">
        <f t="shared" si="106"/>
        <v>-</v>
      </c>
      <c r="C428" s="9" t="str">
        <f t="shared" si="106"/>
        <v>-</v>
      </c>
      <c r="D428" s="9" t="str">
        <f t="shared" si="106"/>
        <v>-</v>
      </c>
      <c r="E428" s="9" t="str">
        <f t="shared" si="106"/>
        <v>-</v>
      </c>
      <c r="F428" s="9" t="str">
        <f t="shared" si="106"/>
        <v>-</v>
      </c>
      <c r="G428" s="9" t="str">
        <f t="shared" si="106"/>
        <v>-</v>
      </c>
      <c r="H428" s="9" t="str">
        <f t="shared" si="106"/>
        <v>-</v>
      </c>
      <c r="I428" s="9" t="str">
        <f t="shared" si="106"/>
        <v>-</v>
      </c>
      <c r="J428" s="9" t="str">
        <f t="shared" si="106"/>
        <v>-</v>
      </c>
      <c r="K428" s="9" t="str">
        <f t="shared" si="106"/>
        <v>-</v>
      </c>
      <c r="L428" s="9">
        <f t="shared" si="106"/>
        <v>2.7777777777777786</v>
      </c>
      <c r="M428" s="9" t="str">
        <f t="shared" si="106"/>
        <v>-</v>
      </c>
      <c r="N428" s="9" t="str">
        <f t="shared" si="106"/>
        <v>-</v>
      </c>
      <c r="O428" s="9">
        <f t="shared" si="106"/>
        <v>2.7777777777777786</v>
      </c>
      <c r="P428" s="9" t="str">
        <f t="shared" si="106"/>
        <v>-</v>
      </c>
      <c r="Q428" s="9" t="str">
        <f t="shared" si="106"/>
        <v>-</v>
      </c>
      <c r="R428" s="9" t="str">
        <f t="shared" si="106"/>
        <v>-</v>
      </c>
      <c r="S428" s="9" t="str">
        <f t="shared" si="106"/>
        <v>-</v>
      </c>
      <c r="T428" s="9" t="str">
        <f t="shared" si="105"/>
        <v>-</v>
      </c>
      <c r="U428" s="9">
        <f t="shared" si="105"/>
        <v>2.7777777777777786</v>
      </c>
      <c r="V428" s="9">
        <f t="shared" si="105"/>
        <v>0.22222222222222143</v>
      </c>
      <c r="W428" s="9" t="str">
        <f t="shared" si="108"/>
        <v>-</v>
      </c>
      <c r="X428" s="9" t="str">
        <f t="shared" si="108"/>
        <v>-</v>
      </c>
      <c r="Y428" s="9" t="str">
        <f t="shared" si="108"/>
        <v>-</v>
      </c>
      <c r="Z428" s="9">
        <f t="shared" si="108"/>
        <v>2.2222222222222214</v>
      </c>
      <c r="AA428" s="9" t="str">
        <f t="shared" si="108"/>
        <v>-</v>
      </c>
      <c r="AB428" s="9" t="str">
        <f t="shared" si="108"/>
        <v>-</v>
      </c>
      <c r="AC428" s="9" t="str">
        <f t="shared" si="108"/>
        <v>-</v>
      </c>
      <c r="AD428" s="9" t="str">
        <f t="shared" si="108"/>
        <v>-</v>
      </c>
      <c r="AE428" s="9" t="str">
        <f t="shared" si="108"/>
        <v>-</v>
      </c>
      <c r="AF428" s="9" t="str">
        <f t="shared" si="108"/>
        <v>-</v>
      </c>
      <c r="AG428" s="9">
        <f t="shared" si="108"/>
        <v>2.7777777777777786</v>
      </c>
      <c r="AH428" s="9" t="str">
        <f t="shared" si="108"/>
        <v>-</v>
      </c>
      <c r="AI428" s="9" t="str">
        <f t="shared" si="108"/>
        <v>-</v>
      </c>
      <c r="AJ428" s="9" t="str">
        <f t="shared" si="108"/>
        <v>-</v>
      </c>
      <c r="AK428" s="9">
        <f t="shared" si="108"/>
        <v>1.2222222222222214</v>
      </c>
      <c r="AL428" s="9">
        <f t="shared" si="108"/>
        <v>4.2222222222222214</v>
      </c>
      <c r="AM428" s="9" t="str">
        <f t="shared" si="108"/>
        <v>-</v>
      </c>
      <c r="AN428" s="9" t="str">
        <f t="shared" si="108"/>
        <v>-</v>
      </c>
      <c r="AO428" s="9" t="str">
        <f t="shared" si="105"/>
        <v>-</v>
      </c>
      <c r="AP428" s="9" t="str">
        <f t="shared" si="105"/>
        <v>-</v>
      </c>
      <c r="AQ428" s="9" t="str">
        <f t="shared" si="105"/>
        <v>-</v>
      </c>
      <c r="AR428" s="9" t="str">
        <f t="shared" si="105"/>
        <v>-</v>
      </c>
      <c r="AS428" s="9" t="str">
        <f t="shared" si="105"/>
        <v>-</v>
      </c>
      <c r="AT428" s="9" t="str">
        <f t="shared" si="105"/>
        <v>-</v>
      </c>
      <c r="AU428" s="9" t="str">
        <f t="shared" si="105"/>
        <v>-</v>
      </c>
      <c r="AV428" s="9" t="str">
        <f t="shared" si="105"/>
        <v>-</v>
      </c>
      <c r="AW428" s="9" t="str">
        <f t="shared" si="105"/>
        <v>-</v>
      </c>
      <c r="AX428" s="9" t="str">
        <f t="shared" si="105"/>
        <v>-</v>
      </c>
      <c r="AY428" s="9" t="str">
        <f t="shared" si="105"/>
        <v>-</v>
      </c>
      <c r="AZ428" s="9" t="str">
        <f t="shared" si="105"/>
        <v>-</v>
      </c>
      <c r="BA428" s="9" t="str">
        <f t="shared" si="105"/>
        <v>-</v>
      </c>
      <c r="BB428" s="9" t="str">
        <f t="shared" si="105"/>
        <v>-</v>
      </c>
      <c r="BC428" s="9">
        <f t="shared" si="105"/>
        <v>3.2222222222222214</v>
      </c>
      <c r="BD428" s="9" t="str">
        <f t="shared" si="105"/>
        <v>-</v>
      </c>
      <c r="BE428" s="9" t="str">
        <f t="shared" si="105"/>
        <v>-</v>
      </c>
      <c r="BF428" s="9" t="str">
        <f t="shared" si="105"/>
        <v>-</v>
      </c>
      <c r="BG428" s="9" t="str">
        <f t="shared" si="105"/>
        <v>-</v>
      </c>
      <c r="BH428" s="37"/>
    </row>
    <row r="429" spans="1:60">
      <c r="A429" s="125">
        <f t="shared" si="98"/>
        <v>37</v>
      </c>
      <c r="B429" s="9" t="str">
        <f t="shared" si="106"/>
        <v>-</v>
      </c>
      <c r="C429" s="9" t="str">
        <f t="shared" si="106"/>
        <v>-</v>
      </c>
      <c r="D429" s="9" t="str">
        <f t="shared" si="106"/>
        <v>-</v>
      </c>
      <c r="E429" s="9" t="str">
        <f t="shared" si="106"/>
        <v>-</v>
      </c>
      <c r="F429" s="9" t="str">
        <f t="shared" si="106"/>
        <v>-</v>
      </c>
      <c r="G429" s="9" t="str">
        <f t="shared" si="106"/>
        <v>-</v>
      </c>
      <c r="H429" s="9" t="str">
        <f t="shared" si="106"/>
        <v>-</v>
      </c>
      <c r="I429" s="9" t="str">
        <f t="shared" si="106"/>
        <v>-</v>
      </c>
      <c r="J429" s="9" t="str">
        <f t="shared" si="106"/>
        <v>-</v>
      </c>
      <c r="K429" s="9" t="str">
        <f t="shared" si="106"/>
        <v>-</v>
      </c>
      <c r="L429" s="9" t="str">
        <f t="shared" si="106"/>
        <v>-</v>
      </c>
      <c r="M429" s="9" t="str">
        <f t="shared" si="106"/>
        <v>-</v>
      </c>
      <c r="N429" s="9" t="str">
        <f t="shared" si="106"/>
        <v>-</v>
      </c>
      <c r="O429" s="9" t="str">
        <f t="shared" si="106"/>
        <v>-</v>
      </c>
      <c r="P429" s="9" t="str">
        <f t="shared" si="106"/>
        <v>-</v>
      </c>
      <c r="Q429" s="9" t="str">
        <f t="shared" si="106"/>
        <v>-</v>
      </c>
      <c r="R429" s="9" t="str">
        <f t="shared" si="106"/>
        <v>-</v>
      </c>
      <c r="S429" s="9" t="str">
        <f t="shared" si="106"/>
        <v>-</v>
      </c>
      <c r="T429" s="9" t="str">
        <f t="shared" si="105"/>
        <v>-</v>
      </c>
      <c r="U429" s="9" t="str">
        <f t="shared" si="105"/>
        <v>-</v>
      </c>
      <c r="V429" s="9" t="str">
        <f t="shared" si="105"/>
        <v>-</v>
      </c>
      <c r="W429" s="9" t="str">
        <f t="shared" si="108"/>
        <v>-</v>
      </c>
      <c r="X429" s="9" t="str">
        <f t="shared" si="108"/>
        <v>-</v>
      </c>
      <c r="Y429" s="9" t="str">
        <f t="shared" si="108"/>
        <v>-</v>
      </c>
      <c r="Z429" s="9" t="str">
        <f t="shared" si="108"/>
        <v>-</v>
      </c>
      <c r="AA429" s="9" t="str">
        <f t="shared" si="108"/>
        <v>-</v>
      </c>
      <c r="AB429" s="9" t="str">
        <f t="shared" si="108"/>
        <v>-</v>
      </c>
      <c r="AC429" s="9" t="str">
        <f t="shared" si="108"/>
        <v>-</v>
      </c>
      <c r="AD429" s="9" t="str">
        <f t="shared" si="108"/>
        <v>-</v>
      </c>
      <c r="AE429" s="9" t="str">
        <f t="shared" si="108"/>
        <v>-</v>
      </c>
      <c r="AF429" s="9" t="str">
        <f t="shared" si="108"/>
        <v>-</v>
      </c>
      <c r="AG429" s="9">
        <f t="shared" si="108"/>
        <v>2</v>
      </c>
      <c r="AH429" s="9" t="str">
        <f t="shared" si="108"/>
        <v>-</v>
      </c>
      <c r="AI429" s="9" t="str">
        <f t="shared" si="108"/>
        <v>-</v>
      </c>
      <c r="AJ429" s="9" t="str">
        <f t="shared" si="108"/>
        <v>-</v>
      </c>
      <c r="AK429" s="9">
        <f t="shared" si="108"/>
        <v>1</v>
      </c>
      <c r="AL429" s="9" t="str">
        <f t="shared" si="108"/>
        <v>-</v>
      </c>
      <c r="AM429" s="9" t="str">
        <f t="shared" si="108"/>
        <v>-</v>
      </c>
      <c r="AN429" s="9" t="str">
        <f t="shared" si="108"/>
        <v>-</v>
      </c>
      <c r="AO429" s="9" t="str">
        <f t="shared" si="105"/>
        <v>-</v>
      </c>
      <c r="AP429" s="9" t="str">
        <f t="shared" si="105"/>
        <v>-</v>
      </c>
      <c r="AQ429" s="9" t="str">
        <f t="shared" si="105"/>
        <v>-</v>
      </c>
      <c r="AR429" s="9" t="str">
        <f t="shared" si="105"/>
        <v>-</v>
      </c>
      <c r="AS429" s="9" t="str">
        <f t="shared" si="105"/>
        <v>-</v>
      </c>
      <c r="AT429" s="9" t="str">
        <f t="shared" si="105"/>
        <v>-</v>
      </c>
      <c r="AU429" s="9" t="str">
        <f t="shared" si="105"/>
        <v>-</v>
      </c>
      <c r="AV429" s="9" t="str">
        <f t="shared" si="105"/>
        <v>-</v>
      </c>
      <c r="AW429" s="9" t="str">
        <f t="shared" si="105"/>
        <v>-</v>
      </c>
      <c r="AX429" s="9" t="str">
        <f t="shared" si="105"/>
        <v>-</v>
      </c>
      <c r="AY429" s="9" t="str">
        <f t="shared" si="105"/>
        <v>-</v>
      </c>
      <c r="AZ429" s="9" t="str">
        <f t="shared" si="105"/>
        <v>-</v>
      </c>
      <c r="BA429" s="9" t="str">
        <f t="shared" si="105"/>
        <v>-</v>
      </c>
      <c r="BB429" s="9" t="str">
        <f t="shared" si="105"/>
        <v>-</v>
      </c>
      <c r="BC429" s="9">
        <f t="shared" si="105"/>
        <v>1</v>
      </c>
      <c r="BD429" s="9" t="str">
        <f t="shared" si="105"/>
        <v>-</v>
      </c>
      <c r="BE429" s="9" t="str">
        <f t="shared" si="105"/>
        <v>-</v>
      </c>
      <c r="BF429" s="9" t="str">
        <f t="shared" si="105"/>
        <v>-</v>
      </c>
      <c r="BG429" s="9" t="str">
        <f t="shared" si="105"/>
        <v>-</v>
      </c>
      <c r="BH429" s="37"/>
    </row>
    <row r="430" spans="1:60">
      <c r="A430" s="125">
        <f t="shared" si="98"/>
        <v>38</v>
      </c>
      <c r="B430" s="9" t="str">
        <f t="shared" si="106"/>
        <v>-</v>
      </c>
      <c r="C430" s="9" t="str">
        <f t="shared" si="106"/>
        <v>-</v>
      </c>
      <c r="D430" s="9" t="str">
        <f t="shared" si="106"/>
        <v>-</v>
      </c>
      <c r="E430" s="9" t="str">
        <f t="shared" si="106"/>
        <v>-</v>
      </c>
      <c r="F430" s="9" t="str">
        <f t="shared" si="106"/>
        <v>-</v>
      </c>
      <c r="G430" s="9" t="str">
        <f t="shared" si="106"/>
        <v>-</v>
      </c>
      <c r="H430" s="9" t="str">
        <f t="shared" si="106"/>
        <v>-</v>
      </c>
      <c r="I430" s="9" t="str">
        <f t="shared" si="106"/>
        <v>-</v>
      </c>
      <c r="J430" s="9" t="str">
        <f t="shared" si="106"/>
        <v>-</v>
      </c>
      <c r="K430" s="9" t="str">
        <f t="shared" si="106"/>
        <v>-</v>
      </c>
      <c r="L430" s="9">
        <f t="shared" si="106"/>
        <v>3.4444444444444446</v>
      </c>
      <c r="M430" s="9" t="str">
        <f t="shared" si="106"/>
        <v>-</v>
      </c>
      <c r="N430" s="9" t="str">
        <f t="shared" si="106"/>
        <v>-</v>
      </c>
      <c r="O430" s="9">
        <f t="shared" si="106"/>
        <v>3.4444444444444446</v>
      </c>
      <c r="P430" s="9" t="str">
        <f t="shared" si="106"/>
        <v>-</v>
      </c>
      <c r="Q430" s="9" t="str">
        <f t="shared" si="106"/>
        <v>-</v>
      </c>
      <c r="R430" s="9" t="str">
        <f t="shared" si="106"/>
        <v>-</v>
      </c>
      <c r="S430" s="9" t="str">
        <f t="shared" si="106"/>
        <v>-</v>
      </c>
      <c r="T430" s="9" t="str">
        <f t="shared" si="105"/>
        <v>-</v>
      </c>
      <c r="U430" s="9" t="str">
        <f t="shared" si="105"/>
        <v>-</v>
      </c>
      <c r="V430" s="9">
        <f t="shared" si="105"/>
        <v>0.44444444444444464</v>
      </c>
      <c r="W430" s="9" t="str">
        <f t="shared" si="108"/>
        <v>-</v>
      </c>
      <c r="X430" s="9" t="str">
        <f t="shared" si="108"/>
        <v>-</v>
      </c>
      <c r="Y430" s="9" t="str">
        <f t="shared" si="108"/>
        <v>-</v>
      </c>
      <c r="Z430" s="9">
        <f t="shared" si="108"/>
        <v>0.55555555555555536</v>
      </c>
      <c r="AA430" s="9" t="str">
        <f t="shared" si="108"/>
        <v>-</v>
      </c>
      <c r="AB430" s="9" t="str">
        <f t="shared" si="108"/>
        <v>-</v>
      </c>
      <c r="AC430" s="9" t="str">
        <f t="shared" si="108"/>
        <v>-</v>
      </c>
      <c r="AD430" s="9" t="str">
        <f t="shared" si="108"/>
        <v>-</v>
      </c>
      <c r="AE430" s="9" t="str">
        <f t="shared" si="108"/>
        <v>-</v>
      </c>
      <c r="AF430" s="9" t="str">
        <f t="shared" si="108"/>
        <v>-</v>
      </c>
      <c r="AG430" s="9">
        <f t="shared" si="108"/>
        <v>3.4444444444444446</v>
      </c>
      <c r="AH430" s="9" t="str">
        <f t="shared" si="108"/>
        <v>-</v>
      </c>
      <c r="AI430" s="9" t="str">
        <f t="shared" si="108"/>
        <v>-</v>
      </c>
      <c r="AJ430" s="9" t="str">
        <f t="shared" si="108"/>
        <v>-</v>
      </c>
      <c r="AK430" s="9">
        <f t="shared" si="108"/>
        <v>0.55555555555555536</v>
      </c>
      <c r="AL430" s="9">
        <f t="shared" si="108"/>
        <v>3.5555555555555554</v>
      </c>
      <c r="AM430" s="9" t="str">
        <f t="shared" si="108"/>
        <v>-</v>
      </c>
      <c r="AN430" s="9">
        <f t="shared" si="108"/>
        <v>2.5555555555555554</v>
      </c>
      <c r="AO430" s="9" t="str">
        <f t="shared" ref="T430:BG441" si="109">IF(AO333="-","-",ABS(AO333-$BI333))</f>
        <v>-</v>
      </c>
      <c r="AP430" s="9" t="str">
        <f t="shared" si="109"/>
        <v>-</v>
      </c>
      <c r="AQ430" s="9" t="str">
        <f t="shared" si="109"/>
        <v>-</v>
      </c>
      <c r="AR430" s="9" t="str">
        <f t="shared" si="109"/>
        <v>-</v>
      </c>
      <c r="AS430" s="9" t="str">
        <f t="shared" si="109"/>
        <v>-</v>
      </c>
      <c r="AT430" s="9" t="str">
        <f t="shared" si="109"/>
        <v>-</v>
      </c>
      <c r="AU430" s="9" t="str">
        <f t="shared" si="109"/>
        <v>-</v>
      </c>
      <c r="AV430" s="9" t="str">
        <f t="shared" si="109"/>
        <v>-</v>
      </c>
      <c r="AW430" s="9" t="str">
        <f t="shared" si="109"/>
        <v>-</v>
      </c>
      <c r="AX430" s="9" t="str">
        <f t="shared" si="109"/>
        <v>-</v>
      </c>
      <c r="AY430" s="9" t="str">
        <f t="shared" si="109"/>
        <v>-</v>
      </c>
      <c r="AZ430" s="9" t="str">
        <f t="shared" si="109"/>
        <v>-</v>
      </c>
      <c r="BA430" s="9" t="str">
        <f t="shared" si="109"/>
        <v>-</v>
      </c>
      <c r="BB430" s="9" t="str">
        <f t="shared" si="109"/>
        <v>-</v>
      </c>
      <c r="BC430" s="9">
        <f t="shared" si="109"/>
        <v>3.5555555555555554</v>
      </c>
      <c r="BD430" s="9" t="str">
        <f t="shared" si="109"/>
        <v>-</v>
      </c>
      <c r="BE430" s="9" t="str">
        <f t="shared" si="109"/>
        <v>-</v>
      </c>
      <c r="BF430" s="9" t="str">
        <f t="shared" si="109"/>
        <v>-</v>
      </c>
      <c r="BG430" s="9" t="str">
        <f t="shared" si="109"/>
        <v>-</v>
      </c>
      <c r="BH430" s="37"/>
    </row>
    <row r="431" spans="1:60">
      <c r="A431" s="125">
        <f t="shared" si="98"/>
        <v>39</v>
      </c>
      <c r="B431" s="9" t="str">
        <f t="shared" si="106"/>
        <v>-</v>
      </c>
      <c r="C431" s="9" t="str">
        <f t="shared" si="106"/>
        <v>-</v>
      </c>
      <c r="D431" s="9" t="str">
        <f t="shared" si="106"/>
        <v>-</v>
      </c>
      <c r="E431" s="9" t="str">
        <f t="shared" si="106"/>
        <v>-</v>
      </c>
      <c r="F431" s="9" t="str">
        <f t="shared" si="106"/>
        <v>-</v>
      </c>
      <c r="G431" s="9" t="str">
        <f t="shared" si="106"/>
        <v>-</v>
      </c>
      <c r="H431" s="9" t="str">
        <f t="shared" si="106"/>
        <v>-</v>
      </c>
      <c r="I431" s="9" t="str">
        <f t="shared" si="106"/>
        <v>-</v>
      </c>
      <c r="J431" s="9" t="str">
        <f t="shared" si="106"/>
        <v>-</v>
      </c>
      <c r="K431" s="9" t="str">
        <f t="shared" si="106"/>
        <v>-</v>
      </c>
      <c r="L431" s="9" t="str">
        <f t="shared" si="106"/>
        <v>-</v>
      </c>
      <c r="M431" s="9" t="str">
        <f t="shared" si="106"/>
        <v>-</v>
      </c>
      <c r="N431" s="9" t="str">
        <f t="shared" si="106"/>
        <v>-</v>
      </c>
      <c r="O431" s="9" t="str">
        <f t="shared" si="106"/>
        <v>-</v>
      </c>
      <c r="P431" s="9" t="str">
        <f t="shared" si="106"/>
        <v>-</v>
      </c>
      <c r="Q431" s="9" t="str">
        <f t="shared" si="106"/>
        <v>-</v>
      </c>
      <c r="R431" s="9" t="str">
        <f t="shared" si="106"/>
        <v>-</v>
      </c>
      <c r="S431" s="9" t="str">
        <f t="shared" si="106"/>
        <v>-</v>
      </c>
      <c r="T431" s="9" t="str">
        <f t="shared" si="109"/>
        <v>-</v>
      </c>
      <c r="U431" s="9" t="str">
        <f t="shared" si="109"/>
        <v>-</v>
      </c>
      <c r="V431" s="9" t="str">
        <f t="shared" si="109"/>
        <v>-</v>
      </c>
      <c r="W431" s="9" t="str">
        <f t="shared" si="108"/>
        <v>-</v>
      </c>
      <c r="X431" s="9" t="str">
        <f t="shared" si="108"/>
        <v>-</v>
      </c>
      <c r="Y431" s="9" t="str">
        <f t="shared" si="108"/>
        <v>-</v>
      </c>
      <c r="Z431" s="9" t="str">
        <f t="shared" si="108"/>
        <v>-</v>
      </c>
      <c r="AA431" s="9" t="str">
        <f t="shared" si="108"/>
        <v>-</v>
      </c>
      <c r="AB431" s="9" t="str">
        <f t="shared" si="108"/>
        <v>-</v>
      </c>
      <c r="AC431" s="9" t="str">
        <f t="shared" si="108"/>
        <v>-</v>
      </c>
      <c r="AD431" s="9" t="str">
        <f t="shared" si="108"/>
        <v>-</v>
      </c>
      <c r="AE431" s="9" t="str">
        <f t="shared" si="108"/>
        <v>-</v>
      </c>
      <c r="AF431" s="9" t="str">
        <f t="shared" si="108"/>
        <v>-</v>
      </c>
      <c r="AG431" s="9" t="str">
        <f t="shared" si="108"/>
        <v>-</v>
      </c>
      <c r="AH431" s="9" t="str">
        <f t="shared" si="108"/>
        <v>-</v>
      </c>
      <c r="AI431" s="9" t="str">
        <f t="shared" si="108"/>
        <v>-</v>
      </c>
      <c r="AJ431" s="9" t="str">
        <f t="shared" si="108"/>
        <v>-</v>
      </c>
      <c r="AK431" s="9" t="str">
        <f t="shared" si="108"/>
        <v>-</v>
      </c>
      <c r="AL431" s="9" t="str">
        <f t="shared" si="108"/>
        <v>-</v>
      </c>
      <c r="AM431" s="9" t="str">
        <f t="shared" si="108"/>
        <v>-</v>
      </c>
      <c r="AN431" s="9" t="str">
        <f t="shared" si="108"/>
        <v>-</v>
      </c>
      <c r="AO431" s="9" t="str">
        <f t="shared" si="109"/>
        <v>-</v>
      </c>
      <c r="AP431" s="9" t="str">
        <f t="shared" si="109"/>
        <v>-</v>
      </c>
      <c r="AQ431" s="9" t="str">
        <f t="shared" si="109"/>
        <v>-</v>
      </c>
      <c r="AR431" s="9" t="str">
        <f t="shared" si="109"/>
        <v>-</v>
      </c>
      <c r="AS431" s="9" t="str">
        <f t="shared" si="109"/>
        <v>-</v>
      </c>
      <c r="AT431" s="9" t="str">
        <f t="shared" si="109"/>
        <v>-</v>
      </c>
      <c r="AU431" s="9" t="str">
        <f t="shared" si="109"/>
        <v>-</v>
      </c>
      <c r="AV431" s="9" t="str">
        <f t="shared" si="109"/>
        <v>-</v>
      </c>
      <c r="AW431" s="9" t="str">
        <f t="shared" si="109"/>
        <v>-</v>
      </c>
      <c r="AX431" s="9" t="str">
        <f t="shared" si="109"/>
        <v>-</v>
      </c>
      <c r="AY431" s="9" t="str">
        <f t="shared" si="109"/>
        <v>-</v>
      </c>
      <c r="AZ431" s="9" t="str">
        <f t="shared" si="109"/>
        <v>-</v>
      </c>
      <c r="BA431" s="9" t="str">
        <f t="shared" si="109"/>
        <v>-</v>
      </c>
      <c r="BB431" s="9" t="str">
        <f t="shared" si="109"/>
        <v>-</v>
      </c>
      <c r="BC431" s="9" t="str">
        <f t="shared" si="109"/>
        <v>-</v>
      </c>
      <c r="BD431" s="9" t="str">
        <f t="shared" si="109"/>
        <v>-</v>
      </c>
      <c r="BE431" s="9" t="str">
        <f t="shared" si="109"/>
        <v>-</v>
      </c>
      <c r="BF431" s="9" t="str">
        <f t="shared" si="109"/>
        <v>-</v>
      </c>
      <c r="BG431" s="9" t="str">
        <f t="shared" si="109"/>
        <v>-</v>
      </c>
      <c r="BH431" s="37"/>
    </row>
    <row r="432" spans="1:60">
      <c r="A432" s="125">
        <f t="shared" si="98"/>
        <v>40</v>
      </c>
      <c r="B432" s="9" t="str">
        <f t="shared" si="106"/>
        <v>-</v>
      </c>
      <c r="C432" s="9" t="str">
        <f t="shared" si="106"/>
        <v>-</v>
      </c>
      <c r="D432" s="9" t="str">
        <f t="shared" si="106"/>
        <v>-</v>
      </c>
      <c r="E432" s="9" t="str">
        <f t="shared" si="106"/>
        <v>-</v>
      </c>
      <c r="F432" s="9" t="str">
        <f t="shared" si="106"/>
        <v>-</v>
      </c>
      <c r="G432" s="9" t="str">
        <f t="shared" si="106"/>
        <v>-</v>
      </c>
      <c r="H432" s="9" t="str">
        <f t="shared" si="106"/>
        <v>-</v>
      </c>
      <c r="I432" s="9" t="str">
        <f t="shared" si="106"/>
        <v>-</v>
      </c>
      <c r="J432" s="9" t="str">
        <f t="shared" si="106"/>
        <v>-</v>
      </c>
      <c r="K432" s="9" t="str">
        <f t="shared" si="106"/>
        <v>-</v>
      </c>
      <c r="L432" s="9" t="str">
        <f t="shared" si="106"/>
        <v>-</v>
      </c>
      <c r="M432" s="9" t="str">
        <f t="shared" si="106"/>
        <v>-</v>
      </c>
      <c r="N432" s="9" t="str">
        <f t="shared" si="106"/>
        <v>-</v>
      </c>
      <c r="O432" s="9" t="str">
        <f t="shared" si="106"/>
        <v>-</v>
      </c>
      <c r="P432" s="9" t="str">
        <f t="shared" si="106"/>
        <v>-</v>
      </c>
      <c r="Q432" s="9" t="str">
        <f t="shared" si="106"/>
        <v>-</v>
      </c>
      <c r="R432" s="9" t="str">
        <f t="shared" si="106"/>
        <v>-</v>
      </c>
      <c r="S432" s="9" t="str">
        <f t="shared" si="106"/>
        <v>-</v>
      </c>
      <c r="T432" s="9" t="str">
        <f t="shared" si="109"/>
        <v>-</v>
      </c>
      <c r="U432" s="9" t="str">
        <f t="shared" si="109"/>
        <v>-</v>
      </c>
      <c r="V432" s="9" t="str">
        <f t="shared" si="109"/>
        <v>-</v>
      </c>
      <c r="W432" s="9" t="str">
        <f t="shared" si="108"/>
        <v>-</v>
      </c>
      <c r="X432" s="9" t="str">
        <f t="shared" si="108"/>
        <v>-</v>
      </c>
      <c r="Y432" s="9" t="str">
        <f t="shared" si="108"/>
        <v>-</v>
      </c>
      <c r="Z432" s="9" t="str">
        <f t="shared" si="108"/>
        <v>-</v>
      </c>
      <c r="AA432" s="9" t="str">
        <f t="shared" si="108"/>
        <v>-</v>
      </c>
      <c r="AB432" s="9" t="str">
        <f t="shared" si="108"/>
        <v>-</v>
      </c>
      <c r="AC432" s="9" t="str">
        <f t="shared" si="108"/>
        <v>-</v>
      </c>
      <c r="AD432" s="9" t="str">
        <f t="shared" si="108"/>
        <v>-</v>
      </c>
      <c r="AE432" s="9" t="str">
        <f t="shared" si="108"/>
        <v>-</v>
      </c>
      <c r="AF432" s="9" t="str">
        <f t="shared" si="108"/>
        <v>-</v>
      </c>
      <c r="AG432" s="9" t="str">
        <f t="shared" si="108"/>
        <v>-</v>
      </c>
      <c r="AH432" s="9" t="str">
        <f t="shared" si="108"/>
        <v>-</v>
      </c>
      <c r="AI432" s="9" t="str">
        <f t="shared" si="108"/>
        <v>-</v>
      </c>
      <c r="AJ432" s="9" t="str">
        <f t="shared" si="108"/>
        <v>-</v>
      </c>
      <c r="AK432" s="9" t="str">
        <f t="shared" si="108"/>
        <v>-</v>
      </c>
      <c r="AL432" s="9" t="str">
        <f t="shared" si="108"/>
        <v>-</v>
      </c>
      <c r="AM432" s="9" t="str">
        <f t="shared" si="108"/>
        <v>-</v>
      </c>
      <c r="AN432" s="9" t="str">
        <f t="shared" si="108"/>
        <v>-</v>
      </c>
      <c r="AO432" s="9" t="str">
        <f t="shared" si="109"/>
        <v>-</v>
      </c>
      <c r="AP432" s="9" t="str">
        <f t="shared" si="109"/>
        <v>-</v>
      </c>
      <c r="AQ432" s="9" t="str">
        <f t="shared" si="109"/>
        <v>-</v>
      </c>
      <c r="AR432" s="9" t="str">
        <f t="shared" si="109"/>
        <v>-</v>
      </c>
      <c r="AS432" s="9" t="str">
        <f t="shared" si="109"/>
        <v>-</v>
      </c>
      <c r="AT432" s="9" t="str">
        <f t="shared" si="109"/>
        <v>-</v>
      </c>
      <c r="AU432" s="9" t="str">
        <f t="shared" si="109"/>
        <v>-</v>
      </c>
      <c r="AV432" s="9" t="str">
        <f t="shared" si="109"/>
        <v>-</v>
      </c>
      <c r="AW432" s="9" t="str">
        <f t="shared" si="109"/>
        <v>-</v>
      </c>
      <c r="AX432" s="9" t="str">
        <f t="shared" si="109"/>
        <v>-</v>
      </c>
      <c r="AY432" s="9" t="str">
        <f t="shared" si="109"/>
        <v>-</v>
      </c>
      <c r="AZ432" s="9" t="str">
        <f t="shared" si="109"/>
        <v>-</v>
      </c>
      <c r="BA432" s="9" t="str">
        <f t="shared" si="109"/>
        <v>-</v>
      </c>
      <c r="BB432" s="9" t="str">
        <f t="shared" si="109"/>
        <v>-</v>
      </c>
      <c r="BC432" s="9" t="str">
        <f t="shared" si="109"/>
        <v>-</v>
      </c>
      <c r="BD432" s="9" t="str">
        <f t="shared" si="109"/>
        <v>-</v>
      </c>
      <c r="BE432" s="9" t="str">
        <f t="shared" si="109"/>
        <v>-</v>
      </c>
      <c r="BF432" s="9" t="str">
        <f t="shared" si="109"/>
        <v>-</v>
      </c>
      <c r="BG432" s="9" t="str">
        <f t="shared" si="109"/>
        <v>-</v>
      </c>
      <c r="BH432" s="37"/>
    </row>
    <row r="433" spans="1:60">
      <c r="A433" s="125">
        <f t="shared" si="98"/>
        <v>41</v>
      </c>
      <c r="B433" s="9" t="str">
        <f t="shared" si="106"/>
        <v>-</v>
      </c>
      <c r="C433" s="9" t="str">
        <f t="shared" si="106"/>
        <v>-</v>
      </c>
      <c r="D433" s="9" t="str">
        <f t="shared" si="106"/>
        <v>-</v>
      </c>
      <c r="E433" s="9" t="str">
        <f t="shared" ref="B433:S447" si="110">IF(E336="-","-",ABS(E336-$BI336))</f>
        <v>-</v>
      </c>
      <c r="F433" s="9" t="str">
        <f t="shared" si="110"/>
        <v>-</v>
      </c>
      <c r="G433" s="9" t="str">
        <f t="shared" si="110"/>
        <v>-</v>
      </c>
      <c r="H433" s="9" t="str">
        <f t="shared" si="110"/>
        <v>-</v>
      </c>
      <c r="I433" s="9" t="str">
        <f t="shared" si="110"/>
        <v>-</v>
      </c>
      <c r="J433" s="9" t="str">
        <f t="shared" si="110"/>
        <v>-</v>
      </c>
      <c r="K433" s="9" t="str">
        <f t="shared" si="110"/>
        <v>-</v>
      </c>
      <c r="L433" s="9" t="str">
        <f t="shared" si="110"/>
        <v>-</v>
      </c>
      <c r="M433" s="9" t="str">
        <f t="shared" si="110"/>
        <v>-</v>
      </c>
      <c r="N433" s="9" t="str">
        <f t="shared" si="110"/>
        <v>-</v>
      </c>
      <c r="O433" s="9">
        <f t="shared" si="110"/>
        <v>1</v>
      </c>
      <c r="P433" s="9" t="str">
        <f t="shared" si="110"/>
        <v>-</v>
      </c>
      <c r="Q433" s="9" t="str">
        <f t="shared" si="110"/>
        <v>-</v>
      </c>
      <c r="R433" s="9" t="str">
        <f t="shared" si="110"/>
        <v>-</v>
      </c>
      <c r="S433" s="9" t="str">
        <f t="shared" si="110"/>
        <v>-</v>
      </c>
      <c r="T433" s="9" t="str">
        <f t="shared" si="109"/>
        <v>-</v>
      </c>
      <c r="U433" s="9" t="str">
        <f t="shared" si="109"/>
        <v>-</v>
      </c>
      <c r="V433" s="9" t="str">
        <f t="shared" si="109"/>
        <v>-</v>
      </c>
      <c r="W433" s="9" t="str">
        <f t="shared" si="108"/>
        <v>-</v>
      </c>
      <c r="X433" s="9" t="str">
        <f t="shared" si="108"/>
        <v>-</v>
      </c>
      <c r="Y433" s="9" t="str">
        <f t="shared" si="108"/>
        <v>-</v>
      </c>
      <c r="Z433" s="9" t="str">
        <f t="shared" si="108"/>
        <v>-</v>
      </c>
      <c r="AA433" s="9" t="str">
        <f t="shared" si="108"/>
        <v>-</v>
      </c>
      <c r="AB433" s="9" t="str">
        <f t="shared" si="108"/>
        <v>-</v>
      </c>
      <c r="AC433" s="9" t="str">
        <f t="shared" si="108"/>
        <v>-</v>
      </c>
      <c r="AD433" s="9" t="str">
        <f t="shared" si="108"/>
        <v>-</v>
      </c>
      <c r="AE433" s="9" t="str">
        <f t="shared" si="108"/>
        <v>-</v>
      </c>
      <c r="AF433" s="9" t="str">
        <f t="shared" si="108"/>
        <v>-</v>
      </c>
      <c r="AG433" s="9" t="str">
        <f t="shared" si="108"/>
        <v>-</v>
      </c>
      <c r="AH433" s="9" t="str">
        <f t="shared" si="108"/>
        <v>-</v>
      </c>
      <c r="AI433" s="9" t="str">
        <f t="shared" si="108"/>
        <v>-</v>
      </c>
      <c r="AJ433" s="9" t="str">
        <f t="shared" si="108"/>
        <v>-</v>
      </c>
      <c r="AK433" s="9">
        <f t="shared" si="108"/>
        <v>1</v>
      </c>
      <c r="AL433" s="9" t="str">
        <f t="shared" si="108"/>
        <v>-</v>
      </c>
      <c r="AM433" s="9" t="str">
        <f t="shared" si="108"/>
        <v>-</v>
      </c>
      <c r="AN433" s="9">
        <f t="shared" si="108"/>
        <v>1</v>
      </c>
      <c r="AO433" s="9" t="str">
        <f t="shared" si="109"/>
        <v>-</v>
      </c>
      <c r="AP433" s="9" t="str">
        <f t="shared" si="109"/>
        <v>-</v>
      </c>
      <c r="AQ433" s="9" t="str">
        <f t="shared" si="109"/>
        <v>-</v>
      </c>
      <c r="AR433" s="9" t="str">
        <f t="shared" si="109"/>
        <v>-</v>
      </c>
      <c r="AS433" s="9" t="str">
        <f t="shared" si="109"/>
        <v>-</v>
      </c>
      <c r="AT433" s="9" t="str">
        <f t="shared" si="109"/>
        <v>-</v>
      </c>
      <c r="AU433" s="9" t="str">
        <f t="shared" si="109"/>
        <v>-</v>
      </c>
      <c r="AV433" s="9" t="str">
        <f t="shared" si="109"/>
        <v>-</v>
      </c>
      <c r="AW433" s="9" t="str">
        <f t="shared" si="109"/>
        <v>-</v>
      </c>
      <c r="AX433" s="9" t="str">
        <f t="shared" si="109"/>
        <v>-</v>
      </c>
      <c r="AY433" s="9" t="str">
        <f t="shared" si="109"/>
        <v>-</v>
      </c>
      <c r="AZ433" s="9" t="str">
        <f t="shared" si="109"/>
        <v>-</v>
      </c>
      <c r="BA433" s="9" t="str">
        <f t="shared" si="109"/>
        <v>-</v>
      </c>
      <c r="BB433" s="9" t="str">
        <f t="shared" si="109"/>
        <v>-</v>
      </c>
      <c r="BC433" s="9">
        <f t="shared" si="109"/>
        <v>1</v>
      </c>
      <c r="BD433" s="9" t="str">
        <f t="shared" si="109"/>
        <v>-</v>
      </c>
      <c r="BE433" s="9" t="str">
        <f t="shared" si="109"/>
        <v>-</v>
      </c>
      <c r="BF433" s="9" t="str">
        <f t="shared" si="109"/>
        <v>-</v>
      </c>
      <c r="BG433" s="9" t="str">
        <f t="shared" si="109"/>
        <v>-</v>
      </c>
      <c r="BH433" s="37"/>
    </row>
    <row r="434" spans="1:60">
      <c r="A434" s="125">
        <f t="shared" si="98"/>
        <v>42</v>
      </c>
      <c r="B434" s="9" t="str">
        <f t="shared" si="110"/>
        <v>-</v>
      </c>
      <c r="C434" s="9" t="str">
        <f t="shared" si="110"/>
        <v>-</v>
      </c>
      <c r="D434" s="9" t="str">
        <f t="shared" si="110"/>
        <v>-</v>
      </c>
      <c r="E434" s="9" t="str">
        <f t="shared" si="110"/>
        <v>-</v>
      </c>
      <c r="F434" s="9" t="str">
        <f t="shared" si="110"/>
        <v>-</v>
      </c>
      <c r="G434" s="9" t="str">
        <f t="shared" si="110"/>
        <v>-</v>
      </c>
      <c r="H434" s="9" t="str">
        <f t="shared" si="110"/>
        <v>-</v>
      </c>
      <c r="I434" s="9" t="str">
        <f t="shared" si="110"/>
        <v>-</v>
      </c>
      <c r="J434" s="9" t="str">
        <f t="shared" si="110"/>
        <v>-</v>
      </c>
      <c r="K434" s="9" t="str">
        <f t="shared" si="110"/>
        <v>-</v>
      </c>
      <c r="L434" s="9" t="str">
        <f t="shared" si="110"/>
        <v>-</v>
      </c>
      <c r="M434" s="9" t="str">
        <f t="shared" si="110"/>
        <v>-</v>
      </c>
      <c r="N434" s="9" t="str">
        <f t="shared" si="110"/>
        <v>-</v>
      </c>
      <c r="O434" s="9" t="str">
        <f t="shared" si="110"/>
        <v>-</v>
      </c>
      <c r="P434" s="9" t="str">
        <f t="shared" si="110"/>
        <v>-</v>
      </c>
      <c r="Q434" s="9" t="str">
        <f t="shared" si="110"/>
        <v>-</v>
      </c>
      <c r="R434" s="9" t="str">
        <f t="shared" si="110"/>
        <v>-</v>
      </c>
      <c r="S434" s="9" t="str">
        <f t="shared" si="110"/>
        <v>-</v>
      </c>
      <c r="T434" s="9" t="str">
        <f t="shared" si="109"/>
        <v>-</v>
      </c>
      <c r="U434" s="9" t="str">
        <f t="shared" si="109"/>
        <v>-</v>
      </c>
      <c r="V434" s="9" t="str">
        <f t="shared" si="109"/>
        <v>-</v>
      </c>
      <c r="W434" s="9" t="str">
        <f t="shared" si="108"/>
        <v>-</v>
      </c>
      <c r="X434" s="9" t="str">
        <f t="shared" si="108"/>
        <v>-</v>
      </c>
      <c r="Y434" s="9" t="str">
        <f t="shared" si="108"/>
        <v>-</v>
      </c>
      <c r="Z434" s="9" t="str">
        <f t="shared" si="108"/>
        <v>-</v>
      </c>
      <c r="AA434" s="9" t="str">
        <f t="shared" si="108"/>
        <v>-</v>
      </c>
      <c r="AB434" s="9" t="str">
        <f t="shared" si="108"/>
        <v>-</v>
      </c>
      <c r="AC434" s="9" t="str">
        <f t="shared" si="108"/>
        <v>-</v>
      </c>
      <c r="AD434" s="9" t="str">
        <f t="shared" si="108"/>
        <v>-</v>
      </c>
      <c r="AE434" s="9" t="str">
        <f t="shared" si="108"/>
        <v>-</v>
      </c>
      <c r="AF434" s="9" t="str">
        <f t="shared" si="108"/>
        <v>-</v>
      </c>
      <c r="AG434" s="9" t="str">
        <f t="shared" si="108"/>
        <v>-</v>
      </c>
      <c r="AH434" s="9" t="str">
        <f t="shared" si="108"/>
        <v>-</v>
      </c>
      <c r="AI434" s="9" t="str">
        <f t="shared" si="108"/>
        <v>-</v>
      </c>
      <c r="AJ434" s="9" t="str">
        <f t="shared" si="108"/>
        <v>-</v>
      </c>
      <c r="AK434" s="9" t="str">
        <f t="shared" si="108"/>
        <v>-</v>
      </c>
      <c r="AL434" s="9" t="str">
        <f t="shared" si="108"/>
        <v>-</v>
      </c>
      <c r="AM434" s="9" t="str">
        <f t="shared" si="108"/>
        <v>-</v>
      </c>
      <c r="AN434" s="9" t="str">
        <f t="shared" si="108"/>
        <v>-</v>
      </c>
      <c r="AO434" s="9" t="str">
        <f t="shared" si="109"/>
        <v>-</v>
      </c>
      <c r="AP434" s="9" t="str">
        <f t="shared" si="109"/>
        <v>-</v>
      </c>
      <c r="AQ434" s="9" t="str">
        <f t="shared" si="109"/>
        <v>-</v>
      </c>
      <c r="AR434" s="9" t="str">
        <f t="shared" si="109"/>
        <v>-</v>
      </c>
      <c r="AS434" s="9" t="str">
        <f t="shared" si="109"/>
        <v>-</v>
      </c>
      <c r="AT434" s="9" t="str">
        <f t="shared" si="109"/>
        <v>-</v>
      </c>
      <c r="AU434" s="9" t="str">
        <f t="shared" si="109"/>
        <v>-</v>
      </c>
      <c r="AV434" s="9" t="str">
        <f t="shared" si="109"/>
        <v>-</v>
      </c>
      <c r="AW434" s="9" t="str">
        <f t="shared" si="109"/>
        <v>-</v>
      </c>
      <c r="AX434" s="9" t="str">
        <f t="shared" si="109"/>
        <v>-</v>
      </c>
      <c r="AY434" s="9" t="str">
        <f t="shared" si="109"/>
        <v>-</v>
      </c>
      <c r="AZ434" s="9" t="str">
        <f t="shared" si="109"/>
        <v>-</v>
      </c>
      <c r="BA434" s="9" t="str">
        <f t="shared" si="109"/>
        <v>-</v>
      </c>
      <c r="BB434" s="9" t="str">
        <f t="shared" si="109"/>
        <v>-</v>
      </c>
      <c r="BC434" s="9" t="str">
        <f t="shared" si="109"/>
        <v>-</v>
      </c>
      <c r="BD434" s="9" t="str">
        <f t="shared" si="109"/>
        <v>-</v>
      </c>
      <c r="BE434" s="9" t="str">
        <f t="shared" si="109"/>
        <v>-</v>
      </c>
      <c r="BF434" s="9" t="str">
        <f t="shared" si="109"/>
        <v>-</v>
      </c>
      <c r="BG434" s="9" t="str">
        <f t="shared" si="109"/>
        <v>-</v>
      </c>
      <c r="BH434" s="37"/>
    </row>
    <row r="435" spans="1:60">
      <c r="A435" s="125">
        <f t="shared" si="98"/>
        <v>43</v>
      </c>
      <c r="B435" s="9" t="str">
        <f t="shared" si="110"/>
        <v>-</v>
      </c>
      <c r="C435" s="9" t="str">
        <f t="shared" si="110"/>
        <v>-</v>
      </c>
      <c r="D435" s="9" t="str">
        <f t="shared" si="110"/>
        <v>-</v>
      </c>
      <c r="E435" s="9" t="str">
        <f t="shared" si="110"/>
        <v>-</v>
      </c>
      <c r="F435" s="9" t="str">
        <f t="shared" si="110"/>
        <v>-</v>
      </c>
      <c r="G435" s="9" t="str">
        <f t="shared" si="110"/>
        <v>-</v>
      </c>
      <c r="H435" s="9" t="str">
        <f t="shared" si="110"/>
        <v>-</v>
      </c>
      <c r="I435" s="9" t="str">
        <f t="shared" si="110"/>
        <v>-</v>
      </c>
      <c r="J435" s="9" t="str">
        <f t="shared" si="110"/>
        <v>-</v>
      </c>
      <c r="K435" s="9" t="str">
        <f t="shared" si="110"/>
        <v>-</v>
      </c>
      <c r="L435" s="9">
        <f t="shared" si="110"/>
        <v>3.1428571428571423</v>
      </c>
      <c r="M435" s="9" t="str">
        <f t="shared" si="110"/>
        <v>-</v>
      </c>
      <c r="N435" s="9" t="str">
        <f t="shared" si="110"/>
        <v>-</v>
      </c>
      <c r="O435" s="9">
        <f t="shared" si="110"/>
        <v>3.1428571428571423</v>
      </c>
      <c r="P435" s="9" t="str">
        <f t="shared" si="110"/>
        <v>-</v>
      </c>
      <c r="Q435" s="9" t="str">
        <f t="shared" si="110"/>
        <v>-</v>
      </c>
      <c r="R435" s="9" t="str">
        <f t="shared" si="110"/>
        <v>-</v>
      </c>
      <c r="S435" s="9" t="str">
        <f t="shared" si="110"/>
        <v>-</v>
      </c>
      <c r="T435" s="9" t="str">
        <f t="shared" si="109"/>
        <v>-</v>
      </c>
      <c r="U435" s="9" t="str">
        <f t="shared" si="109"/>
        <v>-</v>
      </c>
      <c r="V435" s="9" t="str">
        <f t="shared" si="109"/>
        <v>-</v>
      </c>
      <c r="W435" s="9" t="str">
        <f t="shared" si="108"/>
        <v>-</v>
      </c>
      <c r="X435" s="9" t="str">
        <f t="shared" si="108"/>
        <v>-</v>
      </c>
      <c r="Y435" s="9" t="str">
        <f t="shared" si="108"/>
        <v>-</v>
      </c>
      <c r="Z435" s="9">
        <f t="shared" si="108"/>
        <v>0.85714285714285765</v>
      </c>
      <c r="AA435" s="9" t="str">
        <f t="shared" si="108"/>
        <v>-</v>
      </c>
      <c r="AB435" s="9" t="str">
        <f t="shared" si="108"/>
        <v>-</v>
      </c>
      <c r="AC435" s="9" t="str">
        <f t="shared" si="108"/>
        <v>-</v>
      </c>
      <c r="AD435" s="9" t="str">
        <f t="shared" si="108"/>
        <v>-</v>
      </c>
      <c r="AE435" s="9" t="str">
        <f t="shared" si="108"/>
        <v>-</v>
      </c>
      <c r="AF435" s="9" t="str">
        <f t="shared" si="108"/>
        <v>-</v>
      </c>
      <c r="AG435" s="9">
        <f t="shared" si="108"/>
        <v>3.1428571428571423</v>
      </c>
      <c r="AH435" s="9" t="str">
        <f t="shared" si="108"/>
        <v>-</v>
      </c>
      <c r="AI435" s="9" t="str">
        <f t="shared" si="108"/>
        <v>-</v>
      </c>
      <c r="AJ435" s="9" t="str">
        <f t="shared" si="108"/>
        <v>-</v>
      </c>
      <c r="AK435" s="9">
        <f t="shared" si="108"/>
        <v>0.85714285714285765</v>
      </c>
      <c r="AL435" s="9">
        <f t="shared" si="108"/>
        <v>3.8571428571428577</v>
      </c>
      <c r="AM435" s="9" t="str">
        <f t="shared" si="108"/>
        <v>-</v>
      </c>
      <c r="AN435" s="9" t="str">
        <f t="shared" si="108"/>
        <v>-</v>
      </c>
      <c r="AO435" s="9" t="str">
        <f t="shared" si="109"/>
        <v>-</v>
      </c>
      <c r="AP435" s="9" t="str">
        <f t="shared" si="109"/>
        <v>-</v>
      </c>
      <c r="AQ435" s="9" t="str">
        <f t="shared" si="109"/>
        <v>-</v>
      </c>
      <c r="AR435" s="9" t="str">
        <f t="shared" si="109"/>
        <v>-</v>
      </c>
      <c r="AS435" s="9" t="str">
        <f t="shared" si="109"/>
        <v>-</v>
      </c>
      <c r="AT435" s="9" t="str">
        <f t="shared" si="109"/>
        <v>-</v>
      </c>
      <c r="AU435" s="9" t="str">
        <f t="shared" si="109"/>
        <v>-</v>
      </c>
      <c r="AV435" s="9" t="str">
        <f t="shared" si="109"/>
        <v>-</v>
      </c>
      <c r="AW435" s="9" t="str">
        <f t="shared" si="109"/>
        <v>-</v>
      </c>
      <c r="AX435" s="9" t="str">
        <f t="shared" si="109"/>
        <v>-</v>
      </c>
      <c r="AY435" s="9" t="str">
        <f t="shared" si="109"/>
        <v>-</v>
      </c>
      <c r="AZ435" s="9" t="str">
        <f t="shared" si="109"/>
        <v>-</v>
      </c>
      <c r="BA435" s="9" t="str">
        <f t="shared" si="109"/>
        <v>-</v>
      </c>
      <c r="BB435" s="9" t="str">
        <f t="shared" si="109"/>
        <v>-</v>
      </c>
      <c r="BC435" s="9">
        <f t="shared" si="109"/>
        <v>3.8571428571428577</v>
      </c>
      <c r="BD435" s="9" t="str">
        <f t="shared" si="109"/>
        <v>-</v>
      </c>
      <c r="BE435" s="9" t="str">
        <f t="shared" si="109"/>
        <v>-</v>
      </c>
      <c r="BF435" s="9" t="str">
        <f t="shared" si="109"/>
        <v>-</v>
      </c>
      <c r="BG435" s="9" t="str">
        <f t="shared" si="109"/>
        <v>-</v>
      </c>
      <c r="BH435" s="37"/>
    </row>
    <row r="436" spans="1:60">
      <c r="A436" s="125">
        <f t="shared" si="98"/>
        <v>44</v>
      </c>
      <c r="B436" s="9" t="str">
        <f t="shared" si="110"/>
        <v>-</v>
      </c>
      <c r="C436" s="9" t="str">
        <f t="shared" si="110"/>
        <v>-</v>
      </c>
      <c r="D436" s="9" t="str">
        <f t="shared" si="110"/>
        <v>-</v>
      </c>
      <c r="E436" s="9" t="str">
        <f t="shared" si="110"/>
        <v>-</v>
      </c>
      <c r="F436" s="9" t="str">
        <f t="shared" si="110"/>
        <v>-</v>
      </c>
      <c r="G436" s="9" t="str">
        <f t="shared" si="110"/>
        <v>-</v>
      </c>
      <c r="H436" s="9" t="str">
        <f t="shared" si="110"/>
        <v>-</v>
      </c>
      <c r="I436" s="9" t="str">
        <f t="shared" si="110"/>
        <v>-</v>
      </c>
      <c r="J436" s="9" t="str">
        <f t="shared" si="110"/>
        <v>-</v>
      </c>
      <c r="K436" s="9" t="str">
        <f t="shared" si="110"/>
        <v>-</v>
      </c>
      <c r="L436" s="9" t="str">
        <f t="shared" si="110"/>
        <v>-</v>
      </c>
      <c r="M436" s="9" t="str">
        <f t="shared" si="110"/>
        <v>-</v>
      </c>
      <c r="N436" s="9" t="str">
        <f t="shared" si="110"/>
        <v>-</v>
      </c>
      <c r="O436" s="9" t="str">
        <f t="shared" si="110"/>
        <v>-</v>
      </c>
      <c r="P436" s="9" t="str">
        <f t="shared" si="110"/>
        <v>-</v>
      </c>
      <c r="Q436" s="9" t="str">
        <f t="shared" si="110"/>
        <v>-</v>
      </c>
      <c r="R436" s="9" t="str">
        <f t="shared" si="110"/>
        <v>-</v>
      </c>
      <c r="S436" s="9" t="str">
        <f t="shared" si="110"/>
        <v>-</v>
      </c>
      <c r="T436" s="9" t="str">
        <f t="shared" si="109"/>
        <v>-</v>
      </c>
      <c r="U436" s="9" t="str">
        <f t="shared" si="109"/>
        <v>-</v>
      </c>
      <c r="V436" s="9" t="str">
        <f t="shared" si="109"/>
        <v>-</v>
      </c>
      <c r="W436" s="9" t="str">
        <f t="shared" si="108"/>
        <v>-</v>
      </c>
      <c r="X436" s="9" t="str">
        <f t="shared" si="108"/>
        <v>-</v>
      </c>
      <c r="Y436" s="9" t="str">
        <f t="shared" si="108"/>
        <v>-</v>
      </c>
      <c r="Z436" s="9">
        <f t="shared" si="108"/>
        <v>0</v>
      </c>
      <c r="AA436" s="9" t="str">
        <f t="shared" si="108"/>
        <v>-</v>
      </c>
      <c r="AB436" s="9" t="str">
        <f t="shared" si="108"/>
        <v>-</v>
      </c>
      <c r="AC436" s="9" t="str">
        <f t="shared" si="108"/>
        <v>-</v>
      </c>
      <c r="AD436" s="9" t="str">
        <f t="shared" si="108"/>
        <v>-</v>
      </c>
      <c r="AE436" s="9" t="str">
        <f t="shared" si="108"/>
        <v>-</v>
      </c>
      <c r="AF436" s="9" t="str">
        <f t="shared" si="108"/>
        <v>-</v>
      </c>
      <c r="AG436" s="9">
        <f t="shared" si="108"/>
        <v>0</v>
      </c>
      <c r="AH436" s="9" t="str">
        <f t="shared" si="108"/>
        <v>-</v>
      </c>
      <c r="AI436" s="9" t="str">
        <f t="shared" si="108"/>
        <v>-</v>
      </c>
      <c r="AJ436" s="9" t="str">
        <f t="shared" si="108"/>
        <v>-</v>
      </c>
      <c r="AK436" s="9">
        <f t="shared" si="108"/>
        <v>2</v>
      </c>
      <c r="AL436" s="9" t="str">
        <f t="shared" si="108"/>
        <v>-</v>
      </c>
      <c r="AM436" s="9" t="str">
        <f t="shared" si="108"/>
        <v>-</v>
      </c>
      <c r="AN436" s="9">
        <f t="shared" si="108"/>
        <v>3</v>
      </c>
      <c r="AO436" s="9" t="str">
        <f t="shared" si="109"/>
        <v>-</v>
      </c>
      <c r="AP436" s="9" t="str">
        <f t="shared" si="109"/>
        <v>-</v>
      </c>
      <c r="AQ436" s="9" t="str">
        <f t="shared" si="109"/>
        <v>-</v>
      </c>
      <c r="AR436" s="9" t="str">
        <f t="shared" si="109"/>
        <v>-</v>
      </c>
      <c r="AS436" s="9" t="str">
        <f t="shared" si="109"/>
        <v>-</v>
      </c>
      <c r="AT436" s="9" t="str">
        <f t="shared" si="109"/>
        <v>-</v>
      </c>
      <c r="AU436" s="9" t="str">
        <f t="shared" si="109"/>
        <v>-</v>
      </c>
      <c r="AV436" s="9" t="str">
        <f t="shared" si="109"/>
        <v>-</v>
      </c>
      <c r="AW436" s="9" t="str">
        <f t="shared" si="109"/>
        <v>-</v>
      </c>
      <c r="AX436" s="9" t="str">
        <f t="shared" si="109"/>
        <v>-</v>
      </c>
      <c r="AY436" s="9" t="str">
        <f t="shared" si="109"/>
        <v>-</v>
      </c>
      <c r="AZ436" s="9" t="str">
        <f t="shared" si="109"/>
        <v>-</v>
      </c>
      <c r="BA436" s="9" t="str">
        <f t="shared" si="109"/>
        <v>-</v>
      </c>
      <c r="BB436" s="9" t="str">
        <f t="shared" si="109"/>
        <v>-</v>
      </c>
      <c r="BC436" s="9">
        <f t="shared" si="109"/>
        <v>1</v>
      </c>
      <c r="BD436" s="9" t="str">
        <f t="shared" si="109"/>
        <v>-</v>
      </c>
      <c r="BE436" s="9" t="str">
        <f t="shared" si="109"/>
        <v>-</v>
      </c>
      <c r="BF436" s="9" t="str">
        <f t="shared" si="109"/>
        <v>-</v>
      </c>
      <c r="BG436" s="9" t="str">
        <f t="shared" si="109"/>
        <v>-</v>
      </c>
      <c r="BH436" s="37"/>
    </row>
    <row r="437" spans="1:60">
      <c r="A437" s="125">
        <f t="shared" si="98"/>
        <v>45</v>
      </c>
      <c r="B437" s="9" t="str">
        <f t="shared" si="110"/>
        <v>-</v>
      </c>
      <c r="C437" s="9" t="str">
        <f t="shared" si="110"/>
        <v>-</v>
      </c>
      <c r="D437" s="9" t="str">
        <f t="shared" si="110"/>
        <v>-</v>
      </c>
      <c r="E437" s="9" t="str">
        <f t="shared" si="110"/>
        <v>-</v>
      </c>
      <c r="F437" s="9" t="str">
        <f t="shared" si="110"/>
        <v>-</v>
      </c>
      <c r="G437" s="9" t="str">
        <f t="shared" si="110"/>
        <v>-</v>
      </c>
      <c r="H437" s="9" t="str">
        <f t="shared" si="110"/>
        <v>-</v>
      </c>
      <c r="I437" s="9" t="str">
        <f t="shared" si="110"/>
        <v>-</v>
      </c>
      <c r="J437" s="9" t="str">
        <f t="shared" si="110"/>
        <v>-</v>
      </c>
      <c r="K437" s="9" t="str">
        <f t="shared" si="110"/>
        <v>-</v>
      </c>
      <c r="L437" s="9" t="str">
        <f t="shared" si="110"/>
        <v>-</v>
      </c>
      <c r="M437" s="9" t="str">
        <f t="shared" si="110"/>
        <v>-</v>
      </c>
      <c r="N437" s="9" t="str">
        <f t="shared" si="110"/>
        <v>-</v>
      </c>
      <c r="O437" s="9">
        <f t="shared" si="110"/>
        <v>1.166666666666667</v>
      </c>
      <c r="P437" s="9" t="str">
        <f t="shared" si="110"/>
        <v>-</v>
      </c>
      <c r="Q437" s="9" t="str">
        <f t="shared" si="110"/>
        <v>-</v>
      </c>
      <c r="R437" s="9" t="str">
        <f t="shared" si="110"/>
        <v>-</v>
      </c>
      <c r="S437" s="9" t="str">
        <f t="shared" si="110"/>
        <v>-</v>
      </c>
      <c r="T437" s="9" t="str">
        <f t="shared" si="109"/>
        <v>-</v>
      </c>
      <c r="U437" s="9" t="str">
        <f t="shared" si="109"/>
        <v>-</v>
      </c>
      <c r="V437" s="9" t="str">
        <f t="shared" si="109"/>
        <v>-</v>
      </c>
      <c r="W437" s="9" t="str">
        <f t="shared" si="108"/>
        <v>-</v>
      </c>
      <c r="X437" s="9" t="str">
        <f t="shared" si="108"/>
        <v>-</v>
      </c>
      <c r="Y437" s="9" t="str">
        <f t="shared" si="108"/>
        <v>-</v>
      </c>
      <c r="Z437" s="9">
        <f t="shared" ref="Z437:AN437" si="111">IF(Z340="-","-",ABS(Z340-$BI340))</f>
        <v>0.16666666666666696</v>
      </c>
      <c r="AA437" s="9" t="str">
        <f t="shared" si="111"/>
        <v>-</v>
      </c>
      <c r="AB437" s="9" t="str">
        <f t="shared" si="111"/>
        <v>-</v>
      </c>
      <c r="AC437" s="9" t="str">
        <f t="shared" si="111"/>
        <v>-</v>
      </c>
      <c r="AD437" s="9" t="str">
        <f t="shared" si="111"/>
        <v>-</v>
      </c>
      <c r="AE437" s="9" t="str">
        <f t="shared" si="111"/>
        <v>-</v>
      </c>
      <c r="AF437" s="9" t="str">
        <f t="shared" si="111"/>
        <v>-</v>
      </c>
      <c r="AG437" s="9">
        <f t="shared" si="111"/>
        <v>1.833333333333333</v>
      </c>
      <c r="AH437" s="9" t="str">
        <f t="shared" si="111"/>
        <v>-</v>
      </c>
      <c r="AI437" s="9" t="str">
        <f t="shared" si="111"/>
        <v>-</v>
      </c>
      <c r="AJ437" s="9" t="str">
        <f t="shared" si="111"/>
        <v>-</v>
      </c>
      <c r="AK437" s="9">
        <f t="shared" si="111"/>
        <v>1.166666666666667</v>
      </c>
      <c r="AL437" s="9" t="str">
        <f t="shared" si="111"/>
        <v>-</v>
      </c>
      <c r="AM437" s="9" t="str">
        <f t="shared" si="111"/>
        <v>-</v>
      </c>
      <c r="AN437" s="9">
        <f t="shared" si="111"/>
        <v>1.833333333333333</v>
      </c>
      <c r="AO437" s="9" t="str">
        <f t="shared" si="109"/>
        <v>-</v>
      </c>
      <c r="AP437" s="9" t="str">
        <f t="shared" si="109"/>
        <v>-</v>
      </c>
      <c r="AQ437" s="9" t="str">
        <f t="shared" si="109"/>
        <v>-</v>
      </c>
      <c r="AR437" s="9" t="str">
        <f t="shared" si="109"/>
        <v>-</v>
      </c>
      <c r="AS437" s="9" t="str">
        <f t="shared" si="109"/>
        <v>-</v>
      </c>
      <c r="AT437" s="9" t="str">
        <f t="shared" si="109"/>
        <v>-</v>
      </c>
      <c r="AU437" s="9" t="str">
        <f t="shared" si="109"/>
        <v>-</v>
      </c>
      <c r="AV437" s="9" t="str">
        <f t="shared" si="109"/>
        <v>-</v>
      </c>
      <c r="AW437" s="9" t="str">
        <f t="shared" si="109"/>
        <v>-</v>
      </c>
      <c r="AX437" s="9" t="str">
        <f t="shared" si="109"/>
        <v>-</v>
      </c>
      <c r="AY437" s="9" t="str">
        <f t="shared" si="109"/>
        <v>-</v>
      </c>
      <c r="AZ437" s="9" t="str">
        <f t="shared" si="109"/>
        <v>-</v>
      </c>
      <c r="BA437" s="9" t="str">
        <f t="shared" si="109"/>
        <v>-</v>
      </c>
      <c r="BB437" s="9" t="str">
        <f t="shared" si="109"/>
        <v>-</v>
      </c>
      <c r="BC437" s="9">
        <f t="shared" si="109"/>
        <v>1.166666666666667</v>
      </c>
      <c r="BD437" s="9" t="str">
        <f t="shared" si="109"/>
        <v>-</v>
      </c>
      <c r="BE437" s="9" t="str">
        <f t="shared" si="109"/>
        <v>-</v>
      </c>
      <c r="BF437" s="9" t="str">
        <f t="shared" si="109"/>
        <v>-</v>
      </c>
      <c r="BG437" s="9" t="str">
        <f t="shared" si="109"/>
        <v>-</v>
      </c>
      <c r="BH437" s="37"/>
    </row>
    <row r="438" spans="1:60">
      <c r="A438" s="125">
        <f t="shared" si="98"/>
        <v>46</v>
      </c>
      <c r="B438" s="9" t="str">
        <f t="shared" si="110"/>
        <v>-</v>
      </c>
      <c r="C438" s="9" t="str">
        <f t="shared" si="110"/>
        <v>-</v>
      </c>
      <c r="D438" s="9" t="str">
        <f t="shared" si="110"/>
        <v>-</v>
      </c>
      <c r="E438" s="9" t="str">
        <f t="shared" si="110"/>
        <v>-</v>
      </c>
      <c r="F438" s="9" t="str">
        <f t="shared" si="110"/>
        <v>-</v>
      </c>
      <c r="G438" s="9" t="str">
        <f t="shared" si="110"/>
        <v>-</v>
      </c>
      <c r="H438" s="9" t="str">
        <f t="shared" si="110"/>
        <v>-</v>
      </c>
      <c r="I438" s="9" t="str">
        <f t="shared" si="110"/>
        <v>-</v>
      </c>
      <c r="J438" s="9" t="str">
        <f t="shared" si="110"/>
        <v>-</v>
      </c>
      <c r="K438" s="9" t="str">
        <f t="shared" si="110"/>
        <v>-</v>
      </c>
      <c r="L438" s="9" t="str">
        <f t="shared" si="110"/>
        <v>-</v>
      </c>
      <c r="M438" s="9" t="str">
        <f t="shared" si="110"/>
        <v>-</v>
      </c>
      <c r="N438" s="9" t="str">
        <f t="shared" si="110"/>
        <v>-</v>
      </c>
      <c r="O438" s="9">
        <f t="shared" si="110"/>
        <v>0.75</v>
      </c>
      <c r="P438" s="9" t="str">
        <f t="shared" si="110"/>
        <v>-</v>
      </c>
      <c r="Q438" s="9" t="str">
        <f t="shared" si="110"/>
        <v>-</v>
      </c>
      <c r="R438" s="9" t="str">
        <f t="shared" si="110"/>
        <v>-</v>
      </c>
      <c r="S438" s="9" t="str">
        <f t="shared" si="110"/>
        <v>-</v>
      </c>
      <c r="T438" s="9" t="str">
        <f t="shared" si="109"/>
        <v>-</v>
      </c>
      <c r="U438" s="9" t="str">
        <f t="shared" si="109"/>
        <v>-</v>
      </c>
      <c r="V438" s="9" t="str">
        <f t="shared" si="109"/>
        <v>-</v>
      </c>
      <c r="W438" s="9" t="str">
        <f t="shared" ref="W438:AN452" si="112">IF(W341="-","-",ABS(W341-$BI341))</f>
        <v>-</v>
      </c>
      <c r="X438" s="9" t="str">
        <f t="shared" si="112"/>
        <v>-</v>
      </c>
      <c r="Y438" s="9" t="str">
        <f t="shared" si="112"/>
        <v>-</v>
      </c>
      <c r="Z438" s="9" t="str">
        <f t="shared" si="112"/>
        <v>-</v>
      </c>
      <c r="AA438" s="9" t="str">
        <f t="shared" si="112"/>
        <v>-</v>
      </c>
      <c r="AB438" s="9" t="str">
        <f t="shared" si="112"/>
        <v>-</v>
      </c>
      <c r="AC438" s="9" t="str">
        <f t="shared" si="112"/>
        <v>-</v>
      </c>
      <c r="AD438" s="9" t="str">
        <f t="shared" si="112"/>
        <v>-</v>
      </c>
      <c r="AE438" s="9" t="str">
        <f t="shared" si="112"/>
        <v>-</v>
      </c>
      <c r="AF438" s="9" t="str">
        <f t="shared" si="112"/>
        <v>-</v>
      </c>
      <c r="AG438" s="9">
        <f t="shared" si="112"/>
        <v>1.25</v>
      </c>
      <c r="AH438" s="9" t="str">
        <f t="shared" si="112"/>
        <v>-</v>
      </c>
      <c r="AI438" s="9" t="str">
        <f t="shared" si="112"/>
        <v>-</v>
      </c>
      <c r="AJ438" s="9" t="str">
        <f t="shared" si="112"/>
        <v>-</v>
      </c>
      <c r="AK438" s="9">
        <f t="shared" si="112"/>
        <v>1.25</v>
      </c>
      <c r="AL438" s="9" t="str">
        <f t="shared" si="112"/>
        <v>-</v>
      </c>
      <c r="AM438" s="9" t="str">
        <f t="shared" si="112"/>
        <v>-</v>
      </c>
      <c r="AN438" s="9" t="str">
        <f t="shared" si="112"/>
        <v>-</v>
      </c>
      <c r="AO438" s="9" t="str">
        <f t="shared" si="109"/>
        <v>-</v>
      </c>
      <c r="AP438" s="9" t="str">
        <f t="shared" si="109"/>
        <v>-</v>
      </c>
      <c r="AQ438" s="9" t="str">
        <f t="shared" si="109"/>
        <v>-</v>
      </c>
      <c r="AR438" s="9" t="str">
        <f t="shared" si="109"/>
        <v>-</v>
      </c>
      <c r="AS438" s="9" t="str">
        <f t="shared" si="109"/>
        <v>-</v>
      </c>
      <c r="AT438" s="9" t="str">
        <f t="shared" si="109"/>
        <v>-</v>
      </c>
      <c r="AU438" s="9" t="str">
        <f t="shared" si="109"/>
        <v>-</v>
      </c>
      <c r="AV438" s="9" t="str">
        <f t="shared" si="109"/>
        <v>-</v>
      </c>
      <c r="AW438" s="9" t="str">
        <f t="shared" si="109"/>
        <v>-</v>
      </c>
      <c r="AX438" s="9" t="str">
        <f t="shared" si="109"/>
        <v>-</v>
      </c>
      <c r="AY438" s="9" t="str">
        <f t="shared" si="109"/>
        <v>-</v>
      </c>
      <c r="AZ438" s="9" t="str">
        <f t="shared" si="109"/>
        <v>-</v>
      </c>
      <c r="BA438" s="9" t="str">
        <f t="shared" si="109"/>
        <v>-</v>
      </c>
      <c r="BB438" s="9" t="str">
        <f t="shared" si="109"/>
        <v>-</v>
      </c>
      <c r="BC438" s="9">
        <f t="shared" si="109"/>
        <v>1.75</v>
      </c>
      <c r="BD438" s="9" t="str">
        <f t="shared" si="109"/>
        <v>-</v>
      </c>
      <c r="BE438" s="9" t="str">
        <f t="shared" si="109"/>
        <v>-</v>
      </c>
      <c r="BF438" s="9" t="str">
        <f t="shared" si="109"/>
        <v>-</v>
      </c>
      <c r="BG438" s="9" t="str">
        <f t="shared" si="109"/>
        <v>-</v>
      </c>
      <c r="BH438" s="37"/>
    </row>
    <row r="439" spans="1:60">
      <c r="A439" s="125">
        <f t="shared" si="98"/>
        <v>47</v>
      </c>
      <c r="B439" s="9" t="str">
        <f t="shared" si="110"/>
        <v>-</v>
      </c>
      <c r="C439" s="9" t="str">
        <f t="shared" si="110"/>
        <v>-</v>
      </c>
      <c r="D439" s="9" t="str">
        <f t="shared" si="110"/>
        <v>-</v>
      </c>
      <c r="E439" s="9" t="str">
        <f t="shared" si="110"/>
        <v>-</v>
      </c>
      <c r="F439" s="9" t="str">
        <f t="shared" si="110"/>
        <v>-</v>
      </c>
      <c r="G439" s="9" t="str">
        <f t="shared" si="110"/>
        <v>-</v>
      </c>
      <c r="H439" s="9" t="str">
        <f t="shared" si="110"/>
        <v>-</v>
      </c>
      <c r="I439" s="9" t="str">
        <f t="shared" si="110"/>
        <v>-</v>
      </c>
      <c r="J439" s="9" t="str">
        <f t="shared" si="110"/>
        <v>-</v>
      </c>
      <c r="K439" s="9" t="str">
        <f t="shared" si="110"/>
        <v>-</v>
      </c>
      <c r="L439" s="9" t="str">
        <f t="shared" si="110"/>
        <v>-</v>
      </c>
      <c r="M439" s="9" t="str">
        <f t="shared" si="110"/>
        <v>-</v>
      </c>
      <c r="N439" s="9" t="str">
        <f t="shared" si="110"/>
        <v>-</v>
      </c>
      <c r="O439" s="9" t="str">
        <f t="shared" si="110"/>
        <v>-</v>
      </c>
      <c r="P439" s="9" t="str">
        <f t="shared" si="110"/>
        <v>-</v>
      </c>
      <c r="Q439" s="9" t="str">
        <f t="shared" si="110"/>
        <v>-</v>
      </c>
      <c r="R439" s="9" t="str">
        <f t="shared" si="110"/>
        <v>-</v>
      </c>
      <c r="S439" s="9" t="str">
        <f t="shared" si="110"/>
        <v>-</v>
      </c>
      <c r="T439" s="9" t="str">
        <f t="shared" si="109"/>
        <v>-</v>
      </c>
      <c r="U439" s="9" t="str">
        <f t="shared" si="109"/>
        <v>-</v>
      </c>
      <c r="V439" s="9" t="str">
        <f t="shared" si="109"/>
        <v>-</v>
      </c>
      <c r="W439" s="9" t="str">
        <f t="shared" si="112"/>
        <v>-</v>
      </c>
      <c r="X439" s="9" t="str">
        <f t="shared" si="112"/>
        <v>-</v>
      </c>
      <c r="Y439" s="9" t="str">
        <f t="shared" si="112"/>
        <v>-</v>
      </c>
      <c r="Z439" s="9" t="str">
        <f t="shared" si="112"/>
        <v>-</v>
      </c>
      <c r="AA439" s="9" t="str">
        <f t="shared" si="112"/>
        <v>-</v>
      </c>
      <c r="AB439" s="9" t="str">
        <f t="shared" si="112"/>
        <v>-</v>
      </c>
      <c r="AC439" s="9" t="str">
        <f t="shared" si="112"/>
        <v>-</v>
      </c>
      <c r="AD439" s="9" t="str">
        <f t="shared" si="112"/>
        <v>-</v>
      </c>
      <c r="AE439" s="9" t="str">
        <f t="shared" si="112"/>
        <v>-</v>
      </c>
      <c r="AF439" s="9" t="str">
        <f t="shared" si="112"/>
        <v>-</v>
      </c>
      <c r="AG439" s="9" t="str">
        <f t="shared" si="112"/>
        <v>-</v>
      </c>
      <c r="AH439" s="9" t="str">
        <f t="shared" si="112"/>
        <v>-</v>
      </c>
      <c r="AI439" s="9" t="str">
        <f t="shared" si="112"/>
        <v>-</v>
      </c>
      <c r="AJ439" s="9" t="str">
        <f t="shared" si="112"/>
        <v>-</v>
      </c>
      <c r="AK439" s="9" t="str">
        <f t="shared" si="112"/>
        <v>-</v>
      </c>
      <c r="AL439" s="9" t="str">
        <f t="shared" si="112"/>
        <v>-</v>
      </c>
      <c r="AM439" s="9" t="str">
        <f t="shared" si="112"/>
        <v>-</v>
      </c>
      <c r="AN439" s="9" t="str">
        <f t="shared" si="112"/>
        <v>-</v>
      </c>
      <c r="AO439" s="9" t="str">
        <f t="shared" si="109"/>
        <v>-</v>
      </c>
      <c r="AP439" s="9" t="str">
        <f t="shared" si="109"/>
        <v>-</v>
      </c>
      <c r="AQ439" s="9" t="str">
        <f t="shared" si="109"/>
        <v>-</v>
      </c>
      <c r="AR439" s="9" t="str">
        <f t="shared" si="109"/>
        <v>-</v>
      </c>
      <c r="AS439" s="9" t="str">
        <f t="shared" si="109"/>
        <v>-</v>
      </c>
      <c r="AT439" s="9" t="str">
        <f t="shared" si="109"/>
        <v>-</v>
      </c>
      <c r="AU439" s="9" t="str">
        <f t="shared" si="109"/>
        <v>-</v>
      </c>
      <c r="AV439" s="9" t="str">
        <f t="shared" si="109"/>
        <v>-</v>
      </c>
      <c r="AW439" s="9" t="str">
        <f t="shared" si="109"/>
        <v>-</v>
      </c>
      <c r="AX439" s="9" t="str">
        <f t="shared" si="109"/>
        <v>-</v>
      </c>
      <c r="AY439" s="9" t="str">
        <f t="shared" si="109"/>
        <v>-</v>
      </c>
      <c r="AZ439" s="9" t="str">
        <f t="shared" si="109"/>
        <v>-</v>
      </c>
      <c r="BA439" s="9" t="str">
        <f t="shared" si="109"/>
        <v>-</v>
      </c>
      <c r="BB439" s="9" t="str">
        <f t="shared" si="109"/>
        <v>-</v>
      </c>
      <c r="BC439" s="9">
        <f t="shared" si="109"/>
        <v>0</v>
      </c>
      <c r="BD439" s="9" t="str">
        <f t="shared" si="109"/>
        <v>-</v>
      </c>
      <c r="BE439" s="9" t="str">
        <f t="shared" si="109"/>
        <v>-</v>
      </c>
      <c r="BF439" s="9" t="str">
        <f t="shared" si="109"/>
        <v>-</v>
      </c>
      <c r="BG439" s="9" t="str">
        <f t="shared" si="109"/>
        <v>-</v>
      </c>
      <c r="BH439" s="37"/>
    </row>
    <row r="440" spans="1:60">
      <c r="A440" s="125">
        <f t="shared" si="98"/>
        <v>48</v>
      </c>
      <c r="B440" s="9" t="str">
        <f t="shared" si="110"/>
        <v>-</v>
      </c>
      <c r="C440" s="9" t="str">
        <f t="shared" si="110"/>
        <v>-</v>
      </c>
      <c r="D440" s="9" t="str">
        <f t="shared" si="110"/>
        <v>-</v>
      </c>
      <c r="E440" s="9" t="str">
        <f t="shared" si="110"/>
        <v>-</v>
      </c>
      <c r="F440" s="9" t="str">
        <f t="shared" si="110"/>
        <v>-</v>
      </c>
      <c r="G440" s="9" t="str">
        <f t="shared" si="110"/>
        <v>-</v>
      </c>
      <c r="H440" s="9" t="str">
        <f t="shared" si="110"/>
        <v>-</v>
      </c>
      <c r="I440" s="9" t="str">
        <f t="shared" si="110"/>
        <v>-</v>
      </c>
      <c r="J440" s="9" t="str">
        <f t="shared" si="110"/>
        <v>-</v>
      </c>
      <c r="K440" s="9" t="str">
        <f t="shared" si="110"/>
        <v>-</v>
      </c>
      <c r="L440" s="9" t="str">
        <f t="shared" si="110"/>
        <v>-</v>
      </c>
      <c r="M440" s="9" t="str">
        <f t="shared" si="110"/>
        <v>-</v>
      </c>
      <c r="N440" s="9" t="str">
        <f t="shared" si="110"/>
        <v>-</v>
      </c>
      <c r="O440" s="9" t="str">
        <f t="shared" si="110"/>
        <v>-</v>
      </c>
      <c r="P440" s="9" t="str">
        <f t="shared" si="110"/>
        <v>-</v>
      </c>
      <c r="Q440" s="9" t="str">
        <f t="shared" si="110"/>
        <v>-</v>
      </c>
      <c r="R440" s="9" t="str">
        <f t="shared" si="110"/>
        <v>-</v>
      </c>
      <c r="S440" s="9" t="str">
        <f t="shared" si="110"/>
        <v>-</v>
      </c>
      <c r="T440" s="9" t="str">
        <f t="shared" si="109"/>
        <v>-</v>
      </c>
      <c r="U440" s="9" t="str">
        <f t="shared" si="109"/>
        <v>-</v>
      </c>
      <c r="V440" s="9" t="str">
        <f t="shared" si="109"/>
        <v>-</v>
      </c>
      <c r="W440" s="9" t="str">
        <f t="shared" si="112"/>
        <v>-</v>
      </c>
      <c r="X440" s="9" t="str">
        <f t="shared" si="112"/>
        <v>-</v>
      </c>
      <c r="Y440" s="9" t="str">
        <f t="shared" si="112"/>
        <v>-</v>
      </c>
      <c r="Z440" s="9" t="str">
        <f t="shared" si="112"/>
        <v>-</v>
      </c>
      <c r="AA440" s="9" t="str">
        <f t="shared" si="112"/>
        <v>-</v>
      </c>
      <c r="AB440" s="9" t="str">
        <f t="shared" si="112"/>
        <v>-</v>
      </c>
      <c r="AC440" s="9" t="str">
        <f t="shared" si="112"/>
        <v>-</v>
      </c>
      <c r="AD440" s="9" t="str">
        <f t="shared" si="112"/>
        <v>-</v>
      </c>
      <c r="AE440" s="9" t="str">
        <f t="shared" si="112"/>
        <v>-</v>
      </c>
      <c r="AF440" s="9" t="str">
        <f t="shared" si="112"/>
        <v>-</v>
      </c>
      <c r="AG440" s="9" t="str">
        <f t="shared" si="112"/>
        <v>-</v>
      </c>
      <c r="AH440" s="9" t="str">
        <f t="shared" si="112"/>
        <v>-</v>
      </c>
      <c r="AI440" s="9" t="str">
        <f t="shared" si="112"/>
        <v>-</v>
      </c>
      <c r="AJ440" s="9" t="str">
        <f t="shared" si="112"/>
        <v>-</v>
      </c>
      <c r="AK440" s="9" t="str">
        <f t="shared" si="112"/>
        <v>-</v>
      </c>
      <c r="AL440" s="9" t="str">
        <f t="shared" si="112"/>
        <v>-</v>
      </c>
      <c r="AM440" s="9" t="str">
        <f t="shared" si="112"/>
        <v>-</v>
      </c>
      <c r="AN440" s="9" t="str">
        <f t="shared" si="112"/>
        <v>-</v>
      </c>
      <c r="AO440" s="9" t="str">
        <f t="shared" si="109"/>
        <v>-</v>
      </c>
      <c r="AP440" s="9" t="str">
        <f t="shared" si="109"/>
        <v>-</v>
      </c>
      <c r="AQ440" s="9" t="str">
        <f t="shared" si="109"/>
        <v>-</v>
      </c>
      <c r="AR440" s="9" t="str">
        <f t="shared" si="109"/>
        <v>-</v>
      </c>
      <c r="AS440" s="9" t="str">
        <f t="shared" si="109"/>
        <v>-</v>
      </c>
      <c r="AT440" s="9" t="str">
        <f t="shared" si="109"/>
        <v>-</v>
      </c>
      <c r="AU440" s="9" t="str">
        <f t="shared" si="109"/>
        <v>-</v>
      </c>
      <c r="AV440" s="9" t="str">
        <f t="shared" si="109"/>
        <v>-</v>
      </c>
      <c r="AW440" s="9" t="str">
        <f t="shared" si="109"/>
        <v>-</v>
      </c>
      <c r="AX440" s="9" t="str">
        <f t="shared" si="109"/>
        <v>-</v>
      </c>
      <c r="AY440" s="9" t="str">
        <f t="shared" si="109"/>
        <v>-</v>
      </c>
      <c r="AZ440" s="9" t="str">
        <f t="shared" si="109"/>
        <v>-</v>
      </c>
      <c r="BA440" s="9" t="str">
        <f t="shared" si="109"/>
        <v>-</v>
      </c>
      <c r="BB440" s="9" t="str">
        <f t="shared" si="109"/>
        <v>-</v>
      </c>
      <c r="BC440" s="9" t="str">
        <f t="shared" si="109"/>
        <v>-</v>
      </c>
      <c r="BD440" s="9" t="str">
        <f t="shared" si="109"/>
        <v>-</v>
      </c>
      <c r="BE440" s="9" t="str">
        <f t="shared" si="109"/>
        <v>-</v>
      </c>
      <c r="BF440" s="9" t="str">
        <f t="shared" si="109"/>
        <v>-</v>
      </c>
      <c r="BG440" s="9" t="str">
        <f t="shared" si="109"/>
        <v>-</v>
      </c>
      <c r="BH440" s="37"/>
    </row>
    <row r="441" spans="1:60">
      <c r="A441" s="125">
        <f t="shared" si="98"/>
        <v>49</v>
      </c>
      <c r="B441" s="9" t="str">
        <f t="shared" si="110"/>
        <v>-</v>
      </c>
      <c r="C441" s="9" t="str">
        <f t="shared" si="110"/>
        <v>-</v>
      </c>
      <c r="D441" s="9" t="str">
        <f t="shared" si="110"/>
        <v>-</v>
      </c>
      <c r="E441" s="9" t="str">
        <f t="shared" si="110"/>
        <v>-</v>
      </c>
      <c r="F441" s="9" t="str">
        <f t="shared" si="110"/>
        <v>-</v>
      </c>
      <c r="G441" s="9" t="str">
        <f t="shared" si="110"/>
        <v>-</v>
      </c>
      <c r="H441" s="9" t="str">
        <f t="shared" si="110"/>
        <v>-</v>
      </c>
      <c r="I441" s="9" t="str">
        <f t="shared" si="110"/>
        <v>-</v>
      </c>
      <c r="J441" s="9" t="str">
        <f t="shared" si="110"/>
        <v>-</v>
      </c>
      <c r="K441" s="9" t="str">
        <f t="shared" si="110"/>
        <v>-</v>
      </c>
      <c r="L441" s="9" t="str">
        <f t="shared" si="110"/>
        <v>-</v>
      </c>
      <c r="M441" s="9" t="str">
        <f t="shared" si="110"/>
        <v>-</v>
      </c>
      <c r="N441" s="9" t="str">
        <f t="shared" si="110"/>
        <v>-</v>
      </c>
      <c r="O441" s="9" t="str">
        <f t="shared" si="110"/>
        <v>-</v>
      </c>
      <c r="P441" s="9" t="str">
        <f t="shared" si="110"/>
        <v>-</v>
      </c>
      <c r="Q441" s="9" t="str">
        <f t="shared" si="110"/>
        <v>-</v>
      </c>
      <c r="R441" s="9" t="str">
        <f t="shared" si="110"/>
        <v>-</v>
      </c>
      <c r="S441" s="9" t="str">
        <f t="shared" si="110"/>
        <v>-</v>
      </c>
      <c r="T441" s="9" t="str">
        <f t="shared" si="109"/>
        <v>-</v>
      </c>
      <c r="U441" s="9" t="str">
        <f t="shared" si="109"/>
        <v>-</v>
      </c>
      <c r="V441" s="9">
        <f t="shared" si="109"/>
        <v>0.33333333333333304</v>
      </c>
      <c r="W441" s="9" t="str">
        <f t="shared" si="112"/>
        <v>-</v>
      </c>
      <c r="X441" s="9" t="str">
        <f t="shared" si="112"/>
        <v>-</v>
      </c>
      <c r="Y441" s="9" t="str">
        <f t="shared" si="112"/>
        <v>-</v>
      </c>
      <c r="Z441" s="9">
        <f t="shared" si="112"/>
        <v>1.333333333333333</v>
      </c>
      <c r="AA441" s="9" t="str">
        <f t="shared" si="112"/>
        <v>-</v>
      </c>
      <c r="AB441" s="9" t="str">
        <f t="shared" si="112"/>
        <v>-</v>
      </c>
      <c r="AC441" s="9" t="str">
        <f t="shared" si="112"/>
        <v>-</v>
      </c>
      <c r="AD441" s="9" t="str">
        <f t="shared" si="112"/>
        <v>-</v>
      </c>
      <c r="AE441" s="9" t="str">
        <f t="shared" si="112"/>
        <v>-</v>
      </c>
      <c r="AF441" s="9" t="str">
        <f t="shared" si="112"/>
        <v>-</v>
      </c>
      <c r="AG441" s="9" t="str">
        <f t="shared" si="112"/>
        <v>-</v>
      </c>
      <c r="AH441" s="9" t="str">
        <f t="shared" si="112"/>
        <v>-</v>
      </c>
      <c r="AI441" s="9" t="str">
        <f t="shared" si="112"/>
        <v>-</v>
      </c>
      <c r="AJ441" s="9" t="str">
        <f t="shared" si="112"/>
        <v>-</v>
      </c>
      <c r="AK441" s="9">
        <f t="shared" si="112"/>
        <v>1.666666666666667</v>
      </c>
      <c r="AL441" s="9" t="str">
        <f t="shared" si="112"/>
        <v>-</v>
      </c>
      <c r="AM441" s="9" t="str">
        <f t="shared" si="112"/>
        <v>-</v>
      </c>
      <c r="AN441" s="9" t="str">
        <f t="shared" si="112"/>
        <v>-</v>
      </c>
      <c r="AO441" s="9" t="str">
        <f t="shared" si="109"/>
        <v>-</v>
      </c>
      <c r="AP441" s="9" t="str">
        <f t="shared" si="109"/>
        <v>-</v>
      </c>
      <c r="AQ441" s="9" t="str">
        <f t="shared" si="109"/>
        <v>-</v>
      </c>
      <c r="AR441" s="9" t="str">
        <f t="shared" si="109"/>
        <v>-</v>
      </c>
      <c r="AS441" s="9" t="str">
        <f t="shared" si="109"/>
        <v>-</v>
      </c>
      <c r="AT441" s="9" t="str">
        <f t="shared" si="109"/>
        <v>-</v>
      </c>
      <c r="AU441" s="9" t="str">
        <f t="shared" si="109"/>
        <v>-</v>
      </c>
      <c r="AV441" s="9" t="str">
        <f t="shared" si="109"/>
        <v>-</v>
      </c>
      <c r="AW441" s="9" t="str">
        <f t="shared" si="109"/>
        <v>-</v>
      </c>
      <c r="AX441" s="9" t="str">
        <f t="shared" si="109"/>
        <v>-</v>
      </c>
      <c r="AY441" s="9" t="str">
        <f t="shared" si="109"/>
        <v>-</v>
      </c>
      <c r="AZ441" s="9" t="str">
        <f t="shared" si="109"/>
        <v>-</v>
      </c>
      <c r="BA441" s="9" t="str">
        <f t="shared" si="109"/>
        <v>-</v>
      </c>
      <c r="BB441" s="9" t="str">
        <f t="shared" ref="T441:BG453" si="113">IF(BB344="-","-",ABS(BB344-$BI344))</f>
        <v>-</v>
      </c>
      <c r="BC441" s="9" t="str">
        <f t="shared" si="113"/>
        <v>-</v>
      </c>
      <c r="BD441" s="9" t="str">
        <f t="shared" si="113"/>
        <v>-</v>
      </c>
      <c r="BE441" s="9" t="str">
        <f t="shared" si="113"/>
        <v>-</v>
      </c>
      <c r="BF441" s="9" t="str">
        <f t="shared" si="113"/>
        <v>-</v>
      </c>
      <c r="BG441" s="9" t="str">
        <f t="shared" si="113"/>
        <v>-</v>
      </c>
      <c r="BH441" s="37"/>
    </row>
    <row r="442" spans="1:60">
      <c r="A442" s="125">
        <f t="shared" si="98"/>
        <v>50</v>
      </c>
      <c r="B442" s="9" t="str">
        <f t="shared" si="110"/>
        <v>-</v>
      </c>
      <c r="C442" s="9" t="str">
        <f t="shared" si="110"/>
        <v>-</v>
      </c>
      <c r="D442" s="9" t="str">
        <f t="shared" si="110"/>
        <v>-</v>
      </c>
      <c r="E442" s="9" t="str">
        <f t="shared" si="110"/>
        <v>-</v>
      </c>
      <c r="F442" s="9" t="str">
        <f t="shared" si="110"/>
        <v>-</v>
      </c>
      <c r="G442" s="9" t="str">
        <f t="shared" si="110"/>
        <v>-</v>
      </c>
      <c r="H442" s="9" t="str">
        <f t="shared" si="110"/>
        <v>-</v>
      </c>
      <c r="I442" s="9" t="str">
        <f t="shared" si="110"/>
        <v>-</v>
      </c>
      <c r="J442" s="9" t="str">
        <f t="shared" si="110"/>
        <v>-</v>
      </c>
      <c r="K442" s="9" t="str">
        <f t="shared" si="110"/>
        <v>-</v>
      </c>
      <c r="L442" s="9" t="str">
        <f t="shared" si="110"/>
        <v>-</v>
      </c>
      <c r="M442" s="9" t="str">
        <f t="shared" si="110"/>
        <v>-</v>
      </c>
      <c r="N442" s="9" t="str">
        <f t="shared" si="110"/>
        <v>-</v>
      </c>
      <c r="O442" s="9" t="str">
        <f t="shared" si="110"/>
        <v>-</v>
      </c>
      <c r="P442" s="9" t="str">
        <f t="shared" si="110"/>
        <v>-</v>
      </c>
      <c r="Q442" s="9" t="str">
        <f t="shared" si="110"/>
        <v>-</v>
      </c>
      <c r="R442" s="9" t="str">
        <f t="shared" si="110"/>
        <v>-</v>
      </c>
      <c r="S442" s="9" t="str">
        <f t="shared" si="110"/>
        <v>-</v>
      </c>
      <c r="T442" s="9" t="str">
        <f t="shared" si="113"/>
        <v>-</v>
      </c>
      <c r="U442" s="9">
        <f t="shared" si="113"/>
        <v>2.25</v>
      </c>
      <c r="V442" s="9" t="str">
        <f t="shared" si="113"/>
        <v>-</v>
      </c>
      <c r="W442" s="9" t="str">
        <f t="shared" si="112"/>
        <v>-</v>
      </c>
      <c r="X442" s="9" t="str">
        <f t="shared" si="112"/>
        <v>-</v>
      </c>
      <c r="Y442" s="9" t="str">
        <f t="shared" si="112"/>
        <v>-</v>
      </c>
      <c r="Z442" s="9" t="str">
        <f t="shared" si="112"/>
        <v>-</v>
      </c>
      <c r="AA442" s="9" t="str">
        <f t="shared" si="112"/>
        <v>-</v>
      </c>
      <c r="AB442" s="9" t="str">
        <f t="shared" si="112"/>
        <v>-</v>
      </c>
      <c r="AC442" s="9" t="str">
        <f t="shared" si="112"/>
        <v>-</v>
      </c>
      <c r="AD442" s="9" t="str">
        <f t="shared" si="112"/>
        <v>-</v>
      </c>
      <c r="AE442" s="9" t="str">
        <f t="shared" si="112"/>
        <v>-</v>
      </c>
      <c r="AF442" s="9" t="str">
        <f t="shared" si="112"/>
        <v>-</v>
      </c>
      <c r="AG442" s="9" t="str">
        <f t="shared" si="112"/>
        <v>-</v>
      </c>
      <c r="AH442" s="9" t="str">
        <f t="shared" si="112"/>
        <v>-</v>
      </c>
      <c r="AI442" s="9" t="str">
        <f t="shared" si="112"/>
        <v>-</v>
      </c>
      <c r="AJ442" s="9" t="str">
        <f t="shared" si="112"/>
        <v>-</v>
      </c>
      <c r="AK442" s="9">
        <f t="shared" si="112"/>
        <v>1.25</v>
      </c>
      <c r="AL442" s="9" t="str">
        <f t="shared" si="112"/>
        <v>-</v>
      </c>
      <c r="AM442" s="9" t="str">
        <f t="shared" si="112"/>
        <v>-</v>
      </c>
      <c r="AN442" s="9">
        <f t="shared" si="112"/>
        <v>1.75</v>
      </c>
      <c r="AO442" s="9" t="str">
        <f t="shared" si="113"/>
        <v>-</v>
      </c>
      <c r="AP442" s="9" t="str">
        <f t="shared" si="113"/>
        <v>-</v>
      </c>
      <c r="AQ442" s="9" t="str">
        <f t="shared" si="113"/>
        <v>-</v>
      </c>
      <c r="AR442" s="9" t="str">
        <f t="shared" si="113"/>
        <v>-</v>
      </c>
      <c r="AS442" s="9" t="str">
        <f t="shared" si="113"/>
        <v>-</v>
      </c>
      <c r="AT442" s="9" t="str">
        <f t="shared" si="113"/>
        <v>-</v>
      </c>
      <c r="AU442" s="9" t="str">
        <f t="shared" si="113"/>
        <v>-</v>
      </c>
      <c r="AV442" s="9" t="str">
        <f t="shared" si="113"/>
        <v>-</v>
      </c>
      <c r="AW442" s="9" t="str">
        <f t="shared" si="113"/>
        <v>-</v>
      </c>
      <c r="AX442" s="9" t="str">
        <f t="shared" si="113"/>
        <v>-</v>
      </c>
      <c r="AY442" s="9" t="str">
        <f t="shared" si="113"/>
        <v>-</v>
      </c>
      <c r="AZ442" s="9" t="str">
        <f t="shared" si="113"/>
        <v>-</v>
      </c>
      <c r="BA442" s="9" t="str">
        <f t="shared" si="113"/>
        <v>-</v>
      </c>
      <c r="BB442" s="9" t="str">
        <f t="shared" si="113"/>
        <v>-</v>
      </c>
      <c r="BC442" s="9">
        <f t="shared" si="113"/>
        <v>1.75</v>
      </c>
      <c r="BD442" s="9" t="str">
        <f t="shared" si="113"/>
        <v>-</v>
      </c>
      <c r="BE442" s="9" t="str">
        <f t="shared" si="113"/>
        <v>-</v>
      </c>
      <c r="BF442" s="9" t="str">
        <f t="shared" si="113"/>
        <v>-</v>
      </c>
      <c r="BG442" s="9" t="str">
        <f t="shared" si="113"/>
        <v>-</v>
      </c>
      <c r="BH442" s="37"/>
    </row>
    <row r="443" spans="1:60">
      <c r="A443" s="125">
        <f t="shared" si="98"/>
        <v>51</v>
      </c>
      <c r="B443" s="9" t="str">
        <f t="shared" si="110"/>
        <v>-</v>
      </c>
      <c r="C443" s="9" t="str">
        <f t="shared" si="110"/>
        <v>-</v>
      </c>
      <c r="D443" s="9" t="str">
        <f t="shared" si="110"/>
        <v>-</v>
      </c>
      <c r="E443" s="9" t="str">
        <f t="shared" si="110"/>
        <v>-</v>
      </c>
      <c r="F443" s="9" t="str">
        <f t="shared" si="110"/>
        <v>-</v>
      </c>
      <c r="G443" s="9" t="str">
        <f t="shared" si="110"/>
        <v>-</v>
      </c>
      <c r="H443" s="9" t="str">
        <f t="shared" si="110"/>
        <v>-</v>
      </c>
      <c r="I443" s="9" t="str">
        <f t="shared" si="110"/>
        <v>-</v>
      </c>
      <c r="J443" s="9" t="str">
        <f t="shared" si="110"/>
        <v>-</v>
      </c>
      <c r="K443" s="9" t="str">
        <f t="shared" si="110"/>
        <v>-</v>
      </c>
      <c r="L443" s="9" t="str">
        <f t="shared" si="110"/>
        <v>-</v>
      </c>
      <c r="M443" s="9" t="str">
        <f t="shared" si="110"/>
        <v>-</v>
      </c>
      <c r="N443" s="9" t="str">
        <f t="shared" si="110"/>
        <v>-</v>
      </c>
      <c r="O443" s="9" t="str">
        <f t="shared" si="110"/>
        <v>-</v>
      </c>
      <c r="P443" s="9" t="str">
        <f t="shared" si="110"/>
        <v>-</v>
      </c>
      <c r="Q443" s="9" t="str">
        <f t="shared" si="110"/>
        <v>-</v>
      </c>
      <c r="R443" s="9" t="str">
        <f t="shared" si="110"/>
        <v>-</v>
      </c>
      <c r="S443" s="9" t="str">
        <f t="shared" si="110"/>
        <v>-</v>
      </c>
      <c r="T443" s="9" t="str">
        <f t="shared" si="113"/>
        <v>-</v>
      </c>
      <c r="U443" s="9" t="str">
        <f t="shared" si="113"/>
        <v>-</v>
      </c>
      <c r="V443" s="9">
        <f t="shared" si="113"/>
        <v>2.5</v>
      </c>
      <c r="W443" s="9" t="str">
        <f t="shared" si="112"/>
        <v>-</v>
      </c>
      <c r="X443" s="9" t="str">
        <f t="shared" si="112"/>
        <v>-</v>
      </c>
      <c r="Y443" s="9" t="str">
        <f t="shared" si="112"/>
        <v>-</v>
      </c>
      <c r="Z443" s="9" t="str">
        <f t="shared" si="112"/>
        <v>-</v>
      </c>
      <c r="AA443" s="9" t="str">
        <f t="shared" si="112"/>
        <v>-</v>
      </c>
      <c r="AB443" s="9" t="str">
        <f t="shared" si="112"/>
        <v>-</v>
      </c>
      <c r="AC443" s="9" t="str">
        <f t="shared" si="112"/>
        <v>-</v>
      </c>
      <c r="AD443" s="9" t="str">
        <f t="shared" si="112"/>
        <v>-</v>
      </c>
      <c r="AE443" s="9" t="str">
        <f t="shared" si="112"/>
        <v>-</v>
      </c>
      <c r="AF443" s="9" t="str">
        <f t="shared" si="112"/>
        <v>-</v>
      </c>
      <c r="AG443" s="9" t="str">
        <f t="shared" si="112"/>
        <v>-</v>
      </c>
      <c r="AH443" s="9" t="str">
        <f t="shared" si="112"/>
        <v>-</v>
      </c>
      <c r="AI443" s="9" t="str">
        <f t="shared" si="112"/>
        <v>-</v>
      </c>
      <c r="AJ443" s="9" t="str">
        <f t="shared" si="112"/>
        <v>-</v>
      </c>
      <c r="AK443" s="9">
        <f t="shared" si="112"/>
        <v>0.5</v>
      </c>
      <c r="AL443" s="9" t="str">
        <f t="shared" si="112"/>
        <v>-</v>
      </c>
      <c r="AM443" s="9" t="str">
        <f t="shared" si="112"/>
        <v>-</v>
      </c>
      <c r="AN443" s="9">
        <f t="shared" si="112"/>
        <v>0.5</v>
      </c>
      <c r="AO443" s="9" t="str">
        <f t="shared" si="113"/>
        <v>-</v>
      </c>
      <c r="AP443" s="9" t="str">
        <f t="shared" si="113"/>
        <v>-</v>
      </c>
      <c r="AQ443" s="9" t="str">
        <f t="shared" si="113"/>
        <v>-</v>
      </c>
      <c r="AR443" s="9" t="str">
        <f t="shared" si="113"/>
        <v>-</v>
      </c>
      <c r="AS443" s="9" t="str">
        <f t="shared" si="113"/>
        <v>-</v>
      </c>
      <c r="AT443" s="9" t="str">
        <f t="shared" si="113"/>
        <v>-</v>
      </c>
      <c r="AU443" s="9" t="str">
        <f t="shared" si="113"/>
        <v>-</v>
      </c>
      <c r="AV443" s="9" t="str">
        <f t="shared" si="113"/>
        <v>-</v>
      </c>
      <c r="AW443" s="9" t="str">
        <f t="shared" si="113"/>
        <v>-</v>
      </c>
      <c r="AX443" s="9" t="str">
        <f t="shared" si="113"/>
        <v>-</v>
      </c>
      <c r="AY443" s="9" t="str">
        <f t="shared" si="113"/>
        <v>-</v>
      </c>
      <c r="AZ443" s="9" t="str">
        <f t="shared" si="113"/>
        <v>-</v>
      </c>
      <c r="BA443" s="9" t="str">
        <f t="shared" si="113"/>
        <v>-</v>
      </c>
      <c r="BB443" s="9" t="str">
        <f t="shared" si="113"/>
        <v>-</v>
      </c>
      <c r="BC443" s="9">
        <f t="shared" si="113"/>
        <v>1.5</v>
      </c>
      <c r="BD443" s="9" t="str">
        <f t="shared" si="113"/>
        <v>-</v>
      </c>
      <c r="BE443" s="9" t="str">
        <f t="shared" si="113"/>
        <v>-</v>
      </c>
      <c r="BF443" s="9" t="str">
        <f t="shared" si="113"/>
        <v>-</v>
      </c>
      <c r="BG443" s="9" t="str">
        <f t="shared" si="113"/>
        <v>-</v>
      </c>
      <c r="BH443" s="37"/>
    </row>
    <row r="444" spans="1:60">
      <c r="A444" s="125">
        <f t="shared" si="98"/>
        <v>52</v>
      </c>
      <c r="B444" s="9" t="str">
        <f t="shared" si="110"/>
        <v>-</v>
      </c>
      <c r="C444" s="9" t="str">
        <f t="shared" si="110"/>
        <v>-</v>
      </c>
      <c r="D444" s="9" t="str">
        <f t="shared" si="110"/>
        <v>-</v>
      </c>
      <c r="E444" s="9" t="str">
        <f t="shared" si="110"/>
        <v>-</v>
      </c>
      <c r="F444" s="9" t="str">
        <f t="shared" si="110"/>
        <v>-</v>
      </c>
      <c r="G444" s="9" t="str">
        <f t="shared" si="110"/>
        <v>-</v>
      </c>
      <c r="H444" s="9" t="str">
        <f t="shared" si="110"/>
        <v>-</v>
      </c>
      <c r="I444" s="9" t="str">
        <f t="shared" si="110"/>
        <v>-</v>
      </c>
      <c r="J444" s="9" t="str">
        <f t="shared" si="110"/>
        <v>-</v>
      </c>
      <c r="K444" s="9" t="str">
        <f t="shared" si="110"/>
        <v>-</v>
      </c>
      <c r="L444" s="9" t="str">
        <f t="shared" si="110"/>
        <v>-</v>
      </c>
      <c r="M444" s="9" t="str">
        <f t="shared" si="110"/>
        <v>-</v>
      </c>
      <c r="N444" s="9" t="str">
        <f t="shared" si="110"/>
        <v>-</v>
      </c>
      <c r="O444" s="9">
        <f t="shared" si="110"/>
        <v>1.5</v>
      </c>
      <c r="P444" s="9" t="str">
        <f t="shared" si="110"/>
        <v>-</v>
      </c>
      <c r="Q444" s="9" t="str">
        <f t="shared" si="110"/>
        <v>-</v>
      </c>
      <c r="R444" s="9" t="str">
        <f t="shared" si="110"/>
        <v>-</v>
      </c>
      <c r="S444" s="9" t="str">
        <f t="shared" si="110"/>
        <v>-</v>
      </c>
      <c r="T444" s="9" t="str">
        <f t="shared" si="113"/>
        <v>-</v>
      </c>
      <c r="U444" s="9" t="str">
        <f t="shared" si="113"/>
        <v>-</v>
      </c>
      <c r="V444" s="9">
        <f t="shared" si="113"/>
        <v>1.5</v>
      </c>
      <c r="W444" s="9" t="str">
        <f t="shared" si="112"/>
        <v>-</v>
      </c>
      <c r="X444" s="9" t="str">
        <f t="shared" si="112"/>
        <v>-</v>
      </c>
      <c r="Y444" s="9" t="str">
        <f t="shared" si="112"/>
        <v>-</v>
      </c>
      <c r="Z444" s="9" t="str">
        <f t="shared" si="112"/>
        <v>-</v>
      </c>
      <c r="AA444" s="9" t="str">
        <f t="shared" si="112"/>
        <v>-</v>
      </c>
      <c r="AB444" s="9" t="str">
        <f t="shared" si="112"/>
        <v>-</v>
      </c>
      <c r="AC444" s="9" t="str">
        <f t="shared" si="112"/>
        <v>-</v>
      </c>
      <c r="AD444" s="9" t="str">
        <f t="shared" si="112"/>
        <v>-</v>
      </c>
      <c r="AE444" s="9" t="str">
        <f t="shared" si="112"/>
        <v>-</v>
      </c>
      <c r="AF444" s="9" t="str">
        <f t="shared" si="112"/>
        <v>-</v>
      </c>
      <c r="AG444" s="9" t="str">
        <f t="shared" si="112"/>
        <v>-</v>
      </c>
      <c r="AH444" s="9" t="str">
        <f t="shared" si="112"/>
        <v>-</v>
      </c>
      <c r="AI444" s="9" t="str">
        <f t="shared" si="112"/>
        <v>-</v>
      </c>
      <c r="AJ444" s="9" t="str">
        <f t="shared" si="112"/>
        <v>-</v>
      </c>
      <c r="AK444" s="9">
        <f t="shared" si="112"/>
        <v>0.5</v>
      </c>
      <c r="AL444" s="9" t="str">
        <f t="shared" si="112"/>
        <v>-</v>
      </c>
      <c r="AM444" s="9" t="str">
        <f t="shared" si="112"/>
        <v>-</v>
      </c>
      <c r="AN444" s="9">
        <f t="shared" si="112"/>
        <v>2.5</v>
      </c>
      <c r="AO444" s="9" t="str">
        <f t="shared" si="113"/>
        <v>-</v>
      </c>
      <c r="AP444" s="9" t="str">
        <f t="shared" si="113"/>
        <v>-</v>
      </c>
      <c r="AQ444" s="9" t="str">
        <f t="shared" si="113"/>
        <v>-</v>
      </c>
      <c r="AR444" s="9" t="str">
        <f t="shared" si="113"/>
        <v>-</v>
      </c>
      <c r="AS444" s="9" t="str">
        <f t="shared" si="113"/>
        <v>-</v>
      </c>
      <c r="AT444" s="9" t="str">
        <f t="shared" si="113"/>
        <v>-</v>
      </c>
      <c r="AU444" s="9" t="str">
        <f t="shared" si="113"/>
        <v>-</v>
      </c>
      <c r="AV444" s="9" t="str">
        <f t="shared" si="113"/>
        <v>-</v>
      </c>
      <c r="AW444" s="9" t="str">
        <f t="shared" si="113"/>
        <v>-</v>
      </c>
      <c r="AX444" s="9" t="str">
        <f t="shared" si="113"/>
        <v>-</v>
      </c>
      <c r="AY444" s="9" t="str">
        <f t="shared" si="113"/>
        <v>-</v>
      </c>
      <c r="AZ444" s="9" t="str">
        <f t="shared" si="113"/>
        <v>-</v>
      </c>
      <c r="BA444" s="9" t="str">
        <f t="shared" si="113"/>
        <v>-</v>
      </c>
      <c r="BB444" s="9" t="str">
        <f t="shared" si="113"/>
        <v>-</v>
      </c>
      <c r="BC444" s="9" t="str">
        <f t="shared" si="113"/>
        <v>-</v>
      </c>
      <c r="BD444" s="9" t="str">
        <f t="shared" si="113"/>
        <v>-</v>
      </c>
      <c r="BE444" s="9" t="str">
        <f t="shared" si="113"/>
        <v>-</v>
      </c>
      <c r="BF444" s="9" t="str">
        <f t="shared" si="113"/>
        <v>-</v>
      </c>
      <c r="BG444" s="9" t="str">
        <f t="shared" si="113"/>
        <v>-</v>
      </c>
      <c r="BH444" s="37"/>
    </row>
    <row r="445" spans="1:60">
      <c r="A445" s="125">
        <f t="shared" si="98"/>
        <v>53</v>
      </c>
      <c r="B445" s="9" t="str">
        <f t="shared" si="110"/>
        <v>-</v>
      </c>
      <c r="C445" s="9" t="str">
        <f t="shared" si="110"/>
        <v>-</v>
      </c>
      <c r="D445" s="9" t="str">
        <f t="shared" si="110"/>
        <v>-</v>
      </c>
      <c r="E445" s="9" t="str">
        <f t="shared" si="110"/>
        <v>-</v>
      </c>
      <c r="F445" s="9" t="str">
        <f t="shared" si="110"/>
        <v>-</v>
      </c>
      <c r="G445" s="9" t="str">
        <f t="shared" si="110"/>
        <v>-</v>
      </c>
      <c r="H445" s="9" t="str">
        <f t="shared" si="110"/>
        <v>-</v>
      </c>
      <c r="I445" s="9" t="str">
        <f t="shared" si="110"/>
        <v>-</v>
      </c>
      <c r="J445" s="9" t="str">
        <f t="shared" si="110"/>
        <v>-</v>
      </c>
      <c r="K445" s="9" t="str">
        <f t="shared" si="110"/>
        <v>-</v>
      </c>
      <c r="L445" s="9">
        <f t="shared" si="110"/>
        <v>0.5</v>
      </c>
      <c r="M445" s="9" t="str">
        <f t="shared" si="110"/>
        <v>-</v>
      </c>
      <c r="N445" s="9" t="str">
        <f t="shared" si="110"/>
        <v>-</v>
      </c>
      <c r="O445" s="9" t="str">
        <f t="shared" si="110"/>
        <v>-</v>
      </c>
      <c r="P445" s="9" t="str">
        <f t="shared" si="110"/>
        <v>-</v>
      </c>
      <c r="Q445" s="9" t="str">
        <f t="shared" si="110"/>
        <v>-</v>
      </c>
      <c r="R445" s="9" t="str">
        <f t="shared" si="110"/>
        <v>-</v>
      </c>
      <c r="S445" s="9" t="str">
        <f t="shared" si="110"/>
        <v>-</v>
      </c>
      <c r="T445" s="9" t="str">
        <f t="shared" si="113"/>
        <v>-</v>
      </c>
      <c r="U445" s="9">
        <f t="shared" si="113"/>
        <v>1.5</v>
      </c>
      <c r="V445" s="9" t="str">
        <f t="shared" si="113"/>
        <v>-</v>
      </c>
      <c r="W445" s="9" t="str">
        <f t="shared" si="112"/>
        <v>-</v>
      </c>
      <c r="X445" s="9" t="str">
        <f t="shared" si="112"/>
        <v>-</v>
      </c>
      <c r="Y445" s="9" t="str">
        <f t="shared" si="112"/>
        <v>-</v>
      </c>
      <c r="Z445" s="9" t="str">
        <f t="shared" si="112"/>
        <v>-</v>
      </c>
      <c r="AA445" s="9" t="str">
        <f t="shared" si="112"/>
        <v>-</v>
      </c>
      <c r="AB445" s="9" t="str">
        <f t="shared" si="112"/>
        <v>-</v>
      </c>
      <c r="AC445" s="9" t="str">
        <f t="shared" si="112"/>
        <v>-</v>
      </c>
      <c r="AD445" s="9" t="str">
        <f t="shared" si="112"/>
        <v>-</v>
      </c>
      <c r="AE445" s="9" t="str">
        <f t="shared" si="112"/>
        <v>-</v>
      </c>
      <c r="AF445" s="9" t="str">
        <f t="shared" si="112"/>
        <v>-</v>
      </c>
      <c r="AG445" s="9" t="str">
        <f t="shared" si="112"/>
        <v>-</v>
      </c>
      <c r="AH445" s="9" t="str">
        <f t="shared" si="112"/>
        <v>-</v>
      </c>
      <c r="AI445" s="9" t="str">
        <f t="shared" si="112"/>
        <v>-</v>
      </c>
      <c r="AJ445" s="9" t="str">
        <f t="shared" si="112"/>
        <v>-</v>
      </c>
      <c r="AK445" s="9">
        <f t="shared" si="112"/>
        <v>0.5</v>
      </c>
      <c r="AL445" s="9" t="str">
        <f t="shared" si="112"/>
        <v>-</v>
      </c>
      <c r="AM445" s="9" t="str">
        <f t="shared" si="112"/>
        <v>-</v>
      </c>
      <c r="AN445" s="9" t="str">
        <f t="shared" si="112"/>
        <v>-</v>
      </c>
      <c r="AO445" s="9" t="str">
        <f t="shared" si="113"/>
        <v>-</v>
      </c>
      <c r="AP445" s="9" t="str">
        <f t="shared" si="113"/>
        <v>-</v>
      </c>
      <c r="AQ445" s="9" t="str">
        <f t="shared" si="113"/>
        <v>-</v>
      </c>
      <c r="AR445" s="9" t="str">
        <f t="shared" si="113"/>
        <v>-</v>
      </c>
      <c r="AS445" s="9" t="str">
        <f t="shared" si="113"/>
        <v>-</v>
      </c>
      <c r="AT445" s="9" t="str">
        <f t="shared" si="113"/>
        <v>-</v>
      </c>
      <c r="AU445" s="9" t="str">
        <f t="shared" si="113"/>
        <v>-</v>
      </c>
      <c r="AV445" s="9" t="str">
        <f t="shared" si="113"/>
        <v>-</v>
      </c>
      <c r="AW445" s="9" t="str">
        <f t="shared" si="113"/>
        <v>-</v>
      </c>
      <c r="AX445" s="9" t="str">
        <f t="shared" si="113"/>
        <v>-</v>
      </c>
      <c r="AY445" s="9" t="str">
        <f t="shared" si="113"/>
        <v>-</v>
      </c>
      <c r="AZ445" s="9" t="str">
        <f t="shared" si="113"/>
        <v>-</v>
      </c>
      <c r="BA445" s="9" t="str">
        <f t="shared" si="113"/>
        <v>-</v>
      </c>
      <c r="BB445" s="9" t="str">
        <f t="shared" si="113"/>
        <v>-</v>
      </c>
      <c r="BC445" s="9">
        <f t="shared" si="113"/>
        <v>0.5</v>
      </c>
      <c r="BD445" s="9" t="str">
        <f t="shared" si="113"/>
        <v>-</v>
      </c>
      <c r="BE445" s="9" t="str">
        <f t="shared" si="113"/>
        <v>-</v>
      </c>
      <c r="BF445" s="9" t="str">
        <f t="shared" si="113"/>
        <v>-</v>
      </c>
      <c r="BG445" s="9" t="str">
        <f t="shared" si="113"/>
        <v>-</v>
      </c>
      <c r="BH445" s="37"/>
    </row>
    <row r="446" spans="1:60">
      <c r="A446" s="125">
        <f t="shared" si="98"/>
        <v>54</v>
      </c>
      <c r="B446" s="9" t="str">
        <f t="shared" si="110"/>
        <v>-</v>
      </c>
      <c r="C446" s="9" t="str">
        <f t="shared" si="110"/>
        <v>-</v>
      </c>
      <c r="D446" s="9" t="str">
        <f t="shared" si="110"/>
        <v>-</v>
      </c>
      <c r="E446" s="9" t="str">
        <f t="shared" si="110"/>
        <v>-</v>
      </c>
      <c r="F446" s="9" t="str">
        <f t="shared" si="110"/>
        <v>-</v>
      </c>
      <c r="G446" s="9" t="str">
        <f t="shared" si="110"/>
        <v>-</v>
      </c>
      <c r="H446" s="9" t="str">
        <f t="shared" si="110"/>
        <v>-</v>
      </c>
      <c r="I446" s="9" t="str">
        <f t="shared" si="110"/>
        <v>-</v>
      </c>
      <c r="J446" s="9" t="str">
        <f t="shared" si="110"/>
        <v>-</v>
      </c>
      <c r="K446" s="9" t="str">
        <f t="shared" si="110"/>
        <v>-</v>
      </c>
      <c r="L446" s="9">
        <f t="shared" si="110"/>
        <v>0.16666666666666696</v>
      </c>
      <c r="M446" s="9" t="str">
        <f t="shared" si="110"/>
        <v>-</v>
      </c>
      <c r="N446" s="9" t="str">
        <f t="shared" si="110"/>
        <v>-</v>
      </c>
      <c r="O446" s="9" t="str">
        <f t="shared" si="110"/>
        <v>-</v>
      </c>
      <c r="P446" s="9" t="str">
        <f t="shared" si="110"/>
        <v>-</v>
      </c>
      <c r="Q446" s="9" t="str">
        <f t="shared" si="110"/>
        <v>-</v>
      </c>
      <c r="R446" s="9" t="str">
        <f t="shared" si="110"/>
        <v>-</v>
      </c>
      <c r="S446" s="9" t="str">
        <f t="shared" si="110"/>
        <v>-</v>
      </c>
      <c r="T446" s="9" t="str">
        <f t="shared" si="113"/>
        <v>-</v>
      </c>
      <c r="U446" s="9">
        <f t="shared" si="113"/>
        <v>2.833333333333333</v>
      </c>
      <c r="V446" s="9" t="str">
        <f t="shared" si="113"/>
        <v>-</v>
      </c>
      <c r="W446" s="9" t="str">
        <f t="shared" si="112"/>
        <v>-</v>
      </c>
      <c r="X446" s="9" t="str">
        <f t="shared" si="112"/>
        <v>-</v>
      </c>
      <c r="Y446" s="9" t="str">
        <f t="shared" si="112"/>
        <v>-</v>
      </c>
      <c r="Z446" s="9">
        <f t="shared" si="112"/>
        <v>0.16666666666666696</v>
      </c>
      <c r="AA446" s="9" t="str">
        <f t="shared" si="112"/>
        <v>-</v>
      </c>
      <c r="AB446" s="9" t="str">
        <f t="shared" si="112"/>
        <v>-</v>
      </c>
      <c r="AC446" s="9" t="str">
        <f t="shared" si="112"/>
        <v>-</v>
      </c>
      <c r="AD446" s="9" t="str">
        <f t="shared" si="112"/>
        <v>-</v>
      </c>
      <c r="AE446" s="9" t="str">
        <f t="shared" si="112"/>
        <v>-</v>
      </c>
      <c r="AF446" s="9" t="str">
        <f t="shared" si="112"/>
        <v>-</v>
      </c>
      <c r="AG446" s="9">
        <f t="shared" si="112"/>
        <v>2.166666666666667</v>
      </c>
      <c r="AH446" s="9" t="str">
        <f t="shared" si="112"/>
        <v>-</v>
      </c>
      <c r="AI446" s="9" t="str">
        <f t="shared" si="112"/>
        <v>-</v>
      </c>
      <c r="AJ446" s="9" t="str">
        <f t="shared" si="112"/>
        <v>-</v>
      </c>
      <c r="AK446" s="9">
        <f t="shared" si="112"/>
        <v>0.83333333333333304</v>
      </c>
      <c r="AL446" s="9" t="str">
        <f t="shared" si="112"/>
        <v>-</v>
      </c>
      <c r="AM446" s="9" t="str">
        <f t="shared" si="112"/>
        <v>-</v>
      </c>
      <c r="AN446" s="9" t="str">
        <f t="shared" si="112"/>
        <v>-</v>
      </c>
      <c r="AO446" s="9" t="str">
        <f t="shared" si="113"/>
        <v>-</v>
      </c>
      <c r="AP446" s="9" t="str">
        <f t="shared" si="113"/>
        <v>-</v>
      </c>
      <c r="AQ446" s="9" t="str">
        <f t="shared" si="113"/>
        <v>-</v>
      </c>
      <c r="AR446" s="9" t="str">
        <f t="shared" si="113"/>
        <v>-</v>
      </c>
      <c r="AS446" s="9" t="str">
        <f t="shared" si="113"/>
        <v>-</v>
      </c>
      <c r="AT446" s="9" t="str">
        <f t="shared" si="113"/>
        <v>-</v>
      </c>
      <c r="AU446" s="9" t="str">
        <f t="shared" si="113"/>
        <v>-</v>
      </c>
      <c r="AV446" s="9" t="str">
        <f t="shared" si="113"/>
        <v>-</v>
      </c>
      <c r="AW446" s="9" t="str">
        <f t="shared" si="113"/>
        <v>-</v>
      </c>
      <c r="AX446" s="9" t="str">
        <f t="shared" si="113"/>
        <v>-</v>
      </c>
      <c r="AY446" s="9" t="str">
        <f t="shared" si="113"/>
        <v>-</v>
      </c>
      <c r="AZ446" s="9" t="str">
        <f t="shared" si="113"/>
        <v>-</v>
      </c>
      <c r="BA446" s="9" t="str">
        <f t="shared" si="113"/>
        <v>-</v>
      </c>
      <c r="BB446" s="9" t="str">
        <f t="shared" si="113"/>
        <v>-</v>
      </c>
      <c r="BC446" s="9">
        <f t="shared" si="113"/>
        <v>1.166666666666667</v>
      </c>
      <c r="BD446" s="9" t="str">
        <f t="shared" si="113"/>
        <v>-</v>
      </c>
      <c r="BE446" s="9" t="str">
        <f t="shared" si="113"/>
        <v>-</v>
      </c>
      <c r="BF446" s="9" t="str">
        <f t="shared" si="113"/>
        <v>-</v>
      </c>
      <c r="BG446" s="9" t="str">
        <f t="shared" si="113"/>
        <v>-</v>
      </c>
      <c r="BH446" s="37"/>
    </row>
    <row r="447" spans="1:60">
      <c r="A447" s="125">
        <f t="shared" si="98"/>
        <v>55</v>
      </c>
      <c r="B447" s="9" t="str">
        <f t="shared" si="110"/>
        <v>-</v>
      </c>
      <c r="C447" s="9" t="str">
        <f t="shared" si="110"/>
        <v>-</v>
      </c>
      <c r="D447" s="9" t="str">
        <f t="shared" si="110"/>
        <v>-</v>
      </c>
      <c r="E447" s="9" t="str">
        <f t="shared" si="110"/>
        <v>-</v>
      </c>
      <c r="F447" s="9" t="str">
        <f t="shared" si="110"/>
        <v>-</v>
      </c>
      <c r="G447" s="9" t="str">
        <f t="shared" si="110"/>
        <v>-</v>
      </c>
      <c r="H447" s="9" t="str">
        <f t="shared" ref="B447:S461" si="114">IF(H350="-","-",ABS(H350-$BI350))</f>
        <v>-</v>
      </c>
      <c r="I447" s="9" t="str">
        <f t="shared" si="114"/>
        <v>-</v>
      </c>
      <c r="J447" s="9" t="str">
        <f t="shared" si="114"/>
        <v>-</v>
      </c>
      <c r="K447" s="9" t="str">
        <f t="shared" si="114"/>
        <v>-</v>
      </c>
      <c r="L447" s="9">
        <f t="shared" si="114"/>
        <v>1</v>
      </c>
      <c r="M447" s="9" t="str">
        <f t="shared" si="114"/>
        <v>-</v>
      </c>
      <c r="N447" s="9" t="str">
        <f t="shared" si="114"/>
        <v>-</v>
      </c>
      <c r="O447" s="9" t="str">
        <f t="shared" si="114"/>
        <v>-</v>
      </c>
      <c r="P447" s="9" t="str">
        <f t="shared" si="114"/>
        <v>-</v>
      </c>
      <c r="Q447" s="9" t="str">
        <f t="shared" si="114"/>
        <v>-</v>
      </c>
      <c r="R447" s="9" t="str">
        <f t="shared" si="114"/>
        <v>-</v>
      </c>
      <c r="S447" s="9" t="str">
        <f t="shared" si="114"/>
        <v>-</v>
      </c>
      <c r="T447" s="9" t="str">
        <f t="shared" si="113"/>
        <v>-</v>
      </c>
      <c r="U447" s="9" t="str">
        <f t="shared" si="113"/>
        <v>-</v>
      </c>
      <c r="V447" s="9" t="str">
        <f t="shared" si="113"/>
        <v>-</v>
      </c>
      <c r="W447" s="9" t="str">
        <f t="shared" si="112"/>
        <v>-</v>
      </c>
      <c r="X447" s="9" t="str">
        <f t="shared" si="112"/>
        <v>-</v>
      </c>
      <c r="Y447" s="9" t="str">
        <f t="shared" si="112"/>
        <v>-</v>
      </c>
      <c r="Z447" s="9" t="str">
        <f t="shared" si="112"/>
        <v>-</v>
      </c>
      <c r="AA447" s="9" t="str">
        <f t="shared" si="112"/>
        <v>-</v>
      </c>
      <c r="AB447" s="9" t="str">
        <f t="shared" si="112"/>
        <v>-</v>
      </c>
      <c r="AC447" s="9" t="str">
        <f t="shared" si="112"/>
        <v>-</v>
      </c>
      <c r="AD447" s="9" t="str">
        <f t="shared" si="112"/>
        <v>-</v>
      </c>
      <c r="AE447" s="9" t="str">
        <f t="shared" si="112"/>
        <v>-</v>
      </c>
      <c r="AF447" s="9" t="str">
        <f t="shared" si="112"/>
        <v>-</v>
      </c>
      <c r="AG447" s="9" t="str">
        <f t="shared" si="112"/>
        <v>-</v>
      </c>
      <c r="AH447" s="9" t="str">
        <f t="shared" si="112"/>
        <v>-</v>
      </c>
      <c r="AI447" s="9" t="str">
        <f t="shared" si="112"/>
        <v>-</v>
      </c>
      <c r="AJ447" s="9" t="str">
        <f t="shared" si="112"/>
        <v>-</v>
      </c>
      <c r="AK447" s="9">
        <f t="shared" si="112"/>
        <v>1</v>
      </c>
      <c r="AL447" s="9" t="str">
        <f t="shared" si="112"/>
        <v>-</v>
      </c>
      <c r="AM447" s="9" t="str">
        <f t="shared" si="112"/>
        <v>-</v>
      </c>
      <c r="AN447" s="9" t="str">
        <f t="shared" si="112"/>
        <v>-</v>
      </c>
      <c r="AO447" s="9" t="str">
        <f t="shared" si="113"/>
        <v>-</v>
      </c>
      <c r="AP447" s="9" t="str">
        <f t="shared" si="113"/>
        <v>-</v>
      </c>
      <c r="AQ447" s="9" t="str">
        <f t="shared" si="113"/>
        <v>-</v>
      </c>
      <c r="AR447" s="9" t="str">
        <f t="shared" si="113"/>
        <v>-</v>
      </c>
      <c r="AS447" s="9" t="str">
        <f t="shared" si="113"/>
        <v>-</v>
      </c>
      <c r="AT447" s="9" t="str">
        <f t="shared" si="113"/>
        <v>-</v>
      </c>
      <c r="AU447" s="9" t="str">
        <f t="shared" si="113"/>
        <v>-</v>
      </c>
      <c r="AV447" s="9" t="str">
        <f t="shared" si="113"/>
        <v>-</v>
      </c>
      <c r="AW447" s="9" t="str">
        <f t="shared" si="113"/>
        <v>-</v>
      </c>
      <c r="AX447" s="9" t="str">
        <f t="shared" si="113"/>
        <v>-</v>
      </c>
      <c r="AY447" s="9" t="str">
        <f t="shared" si="113"/>
        <v>-</v>
      </c>
      <c r="AZ447" s="9" t="str">
        <f t="shared" si="113"/>
        <v>-</v>
      </c>
      <c r="BA447" s="9" t="str">
        <f t="shared" si="113"/>
        <v>-</v>
      </c>
      <c r="BB447" s="9" t="str">
        <f t="shared" si="113"/>
        <v>-</v>
      </c>
      <c r="BC447" s="9" t="str">
        <f t="shared" si="113"/>
        <v>-</v>
      </c>
      <c r="BD447" s="9" t="str">
        <f t="shared" si="113"/>
        <v>-</v>
      </c>
      <c r="BE447" s="9" t="str">
        <f t="shared" si="113"/>
        <v>-</v>
      </c>
      <c r="BF447" s="9" t="str">
        <f t="shared" si="113"/>
        <v>-</v>
      </c>
      <c r="BG447" s="9" t="str">
        <f t="shared" si="113"/>
        <v>-</v>
      </c>
      <c r="BH447" s="37"/>
    </row>
    <row r="448" spans="1:60">
      <c r="A448" s="125">
        <f t="shared" si="98"/>
        <v>56</v>
      </c>
      <c r="B448" s="9" t="str">
        <f t="shared" si="114"/>
        <v>-</v>
      </c>
      <c r="C448" s="9" t="str">
        <f t="shared" si="114"/>
        <v>-</v>
      </c>
      <c r="D448" s="9" t="str">
        <f t="shared" si="114"/>
        <v>-</v>
      </c>
      <c r="E448" s="9" t="str">
        <f t="shared" si="114"/>
        <v>-</v>
      </c>
      <c r="F448" s="9" t="str">
        <f t="shared" si="114"/>
        <v>-</v>
      </c>
      <c r="G448" s="9" t="str">
        <f t="shared" si="114"/>
        <v>-</v>
      </c>
      <c r="H448" s="9" t="str">
        <f t="shared" si="114"/>
        <v>-</v>
      </c>
      <c r="I448" s="9" t="str">
        <f t="shared" si="114"/>
        <v>-</v>
      </c>
      <c r="J448" s="9" t="str">
        <f t="shared" si="114"/>
        <v>-</v>
      </c>
      <c r="K448" s="9" t="str">
        <f t="shared" si="114"/>
        <v>-</v>
      </c>
      <c r="L448" s="9" t="str">
        <f t="shared" si="114"/>
        <v>-</v>
      </c>
      <c r="M448" s="9" t="str">
        <f t="shared" si="114"/>
        <v>-</v>
      </c>
      <c r="N448" s="9" t="str">
        <f t="shared" si="114"/>
        <v>-</v>
      </c>
      <c r="O448" s="9" t="str">
        <f t="shared" si="114"/>
        <v>-</v>
      </c>
      <c r="P448" s="9" t="str">
        <f t="shared" si="114"/>
        <v>-</v>
      </c>
      <c r="Q448" s="9" t="str">
        <f t="shared" si="114"/>
        <v>-</v>
      </c>
      <c r="R448" s="9" t="str">
        <f t="shared" si="114"/>
        <v>-</v>
      </c>
      <c r="S448" s="9" t="str">
        <f t="shared" si="114"/>
        <v>-</v>
      </c>
      <c r="T448" s="9" t="str">
        <f t="shared" si="113"/>
        <v>-</v>
      </c>
      <c r="U448" s="9" t="str">
        <f t="shared" si="113"/>
        <v>-</v>
      </c>
      <c r="V448" s="9" t="str">
        <f t="shared" si="113"/>
        <v>-</v>
      </c>
      <c r="W448" s="9" t="str">
        <f t="shared" si="112"/>
        <v>-</v>
      </c>
      <c r="X448" s="9" t="str">
        <f t="shared" si="112"/>
        <v>-</v>
      </c>
      <c r="Y448" s="9" t="str">
        <f t="shared" si="112"/>
        <v>-</v>
      </c>
      <c r="Z448" s="9" t="str">
        <f t="shared" si="112"/>
        <v>-</v>
      </c>
      <c r="AA448" s="9" t="str">
        <f t="shared" si="112"/>
        <v>-</v>
      </c>
      <c r="AB448" s="9" t="str">
        <f t="shared" si="112"/>
        <v>-</v>
      </c>
      <c r="AC448" s="9" t="str">
        <f t="shared" si="112"/>
        <v>-</v>
      </c>
      <c r="AD448" s="9" t="str">
        <f t="shared" si="112"/>
        <v>-</v>
      </c>
      <c r="AE448" s="9" t="str">
        <f t="shared" si="112"/>
        <v>-</v>
      </c>
      <c r="AF448" s="9" t="str">
        <f t="shared" si="112"/>
        <v>-</v>
      </c>
      <c r="AG448" s="9" t="str">
        <f t="shared" si="112"/>
        <v>-</v>
      </c>
      <c r="AH448" s="9" t="str">
        <f t="shared" si="112"/>
        <v>-</v>
      </c>
      <c r="AI448" s="9" t="str">
        <f t="shared" si="112"/>
        <v>-</v>
      </c>
      <c r="AJ448" s="9" t="str">
        <f t="shared" si="112"/>
        <v>-</v>
      </c>
      <c r="AK448" s="9" t="str">
        <f t="shared" si="112"/>
        <v>-</v>
      </c>
      <c r="AL448" s="9" t="str">
        <f t="shared" si="112"/>
        <v>-</v>
      </c>
      <c r="AM448" s="9" t="str">
        <f t="shared" si="112"/>
        <v>-</v>
      </c>
      <c r="AN448" s="9" t="str">
        <f t="shared" si="112"/>
        <v>-</v>
      </c>
      <c r="AO448" s="9" t="str">
        <f t="shared" si="113"/>
        <v>-</v>
      </c>
      <c r="AP448" s="9" t="str">
        <f t="shared" si="113"/>
        <v>-</v>
      </c>
      <c r="AQ448" s="9" t="str">
        <f t="shared" si="113"/>
        <v>-</v>
      </c>
      <c r="AR448" s="9" t="str">
        <f t="shared" si="113"/>
        <v>-</v>
      </c>
      <c r="AS448" s="9" t="str">
        <f t="shared" si="113"/>
        <v>-</v>
      </c>
      <c r="AT448" s="9" t="str">
        <f t="shared" si="113"/>
        <v>-</v>
      </c>
      <c r="AU448" s="9" t="str">
        <f t="shared" si="113"/>
        <v>-</v>
      </c>
      <c r="AV448" s="9" t="str">
        <f t="shared" si="113"/>
        <v>-</v>
      </c>
      <c r="AW448" s="9" t="str">
        <f t="shared" si="113"/>
        <v>-</v>
      </c>
      <c r="AX448" s="9" t="str">
        <f t="shared" si="113"/>
        <v>-</v>
      </c>
      <c r="AY448" s="9" t="str">
        <f t="shared" si="113"/>
        <v>-</v>
      </c>
      <c r="AZ448" s="9" t="str">
        <f t="shared" si="113"/>
        <v>-</v>
      </c>
      <c r="BA448" s="9" t="str">
        <f t="shared" si="113"/>
        <v>-</v>
      </c>
      <c r="BB448" s="9" t="str">
        <f t="shared" si="113"/>
        <v>-</v>
      </c>
      <c r="BC448" s="9" t="str">
        <f t="shared" si="113"/>
        <v>-</v>
      </c>
      <c r="BD448" s="9" t="str">
        <f t="shared" si="113"/>
        <v>-</v>
      </c>
      <c r="BE448" s="9" t="str">
        <f t="shared" si="113"/>
        <v>-</v>
      </c>
      <c r="BF448" s="9" t="str">
        <f t="shared" si="113"/>
        <v>-</v>
      </c>
      <c r="BG448" s="9" t="str">
        <f t="shared" si="113"/>
        <v>-</v>
      </c>
      <c r="BH448" s="37"/>
    </row>
    <row r="449" spans="1:60">
      <c r="A449" s="125">
        <f t="shared" si="98"/>
        <v>57</v>
      </c>
      <c r="B449" s="9" t="str">
        <f t="shared" si="114"/>
        <v>-</v>
      </c>
      <c r="C449" s="9" t="str">
        <f t="shared" si="114"/>
        <v>-</v>
      </c>
      <c r="D449" s="9" t="str">
        <f t="shared" si="114"/>
        <v>-</v>
      </c>
      <c r="E449" s="9" t="str">
        <f t="shared" si="114"/>
        <v>-</v>
      </c>
      <c r="F449" s="9" t="str">
        <f t="shared" si="114"/>
        <v>-</v>
      </c>
      <c r="G449" s="9" t="str">
        <f t="shared" si="114"/>
        <v>-</v>
      </c>
      <c r="H449" s="9" t="str">
        <f t="shared" si="114"/>
        <v>-</v>
      </c>
      <c r="I449" s="9" t="str">
        <f t="shared" si="114"/>
        <v>-</v>
      </c>
      <c r="J449" s="9" t="str">
        <f t="shared" si="114"/>
        <v>-</v>
      </c>
      <c r="K449" s="9" t="str">
        <f t="shared" si="114"/>
        <v>-</v>
      </c>
      <c r="L449" s="9">
        <f t="shared" si="114"/>
        <v>0</v>
      </c>
      <c r="M449" s="9" t="str">
        <f t="shared" si="114"/>
        <v>-</v>
      </c>
      <c r="N449" s="9" t="str">
        <f t="shared" si="114"/>
        <v>-</v>
      </c>
      <c r="O449" s="9" t="str">
        <f t="shared" si="114"/>
        <v>-</v>
      </c>
      <c r="P449" s="9" t="str">
        <f t="shared" si="114"/>
        <v>-</v>
      </c>
      <c r="Q449" s="9" t="str">
        <f t="shared" si="114"/>
        <v>-</v>
      </c>
      <c r="R449" s="9" t="str">
        <f t="shared" si="114"/>
        <v>-</v>
      </c>
      <c r="S449" s="9" t="str">
        <f t="shared" si="114"/>
        <v>-</v>
      </c>
      <c r="T449" s="9" t="str">
        <f t="shared" si="113"/>
        <v>-</v>
      </c>
      <c r="U449" s="9" t="str">
        <f t="shared" si="113"/>
        <v>-</v>
      </c>
      <c r="V449" s="9" t="str">
        <f t="shared" si="113"/>
        <v>-</v>
      </c>
      <c r="W449" s="9" t="str">
        <f t="shared" si="112"/>
        <v>-</v>
      </c>
      <c r="X449" s="9" t="str">
        <f t="shared" si="112"/>
        <v>-</v>
      </c>
      <c r="Y449" s="9" t="str">
        <f t="shared" si="112"/>
        <v>-</v>
      </c>
      <c r="Z449" s="9" t="str">
        <f t="shared" si="112"/>
        <v>-</v>
      </c>
      <c r="AA449" s="9" t="str">
        <f t="shared" si="112"/>
        <v>-</v>
      </c>
      <c r="AB449" s="9" t="str">
        <f t="shared" si="112"/>
        <v>-</v>
      </c>
      <c r="AC449" s="9" t="str">
        <f t="shared" si="112"/>
        <v>-</v>
      </c>
      <c r="AD449" s="9" t="str">
        <f t="shared" si="112"/>
        <v>-</v>
      </c>
      <c r="AE449" s="9" t="str">
        <f t="shared" si="112"/>
        <v>-</v>
      </c>
      <c r="AF449" s="9" t="str">
        <f t="shared" si="112"/>
        <v>-</v>
      </c>
      <c r="AG449" s="9" t="str">
        <f t="shared" si="112"/>
        <v>-</v>
      </c>
      <c r="AH449" s="9" t="str">
        <f t="shared" si="112"/>
        <v>-</v>
      </c>
      <c r="AI449" s="9" t="str">
        <f t="shared" si="112"/>
        <v>-</v>
      </c>
      <c r="AJ449" s="9" t="str">
        <f t="shared" si="112"/>
        <v>-</v>
      </c>
      <c r="AK449" s="9">
        <f t="shared" si="112"/>
        <v>0</v>
      </c>
      <c r="AL449" s="9" t="str">
        <f t="shared" si="112"/>
        <v>-</v>
      </c>
      <c r="AM449" s="9" t="str">
        <f t="shared" si="112"/>
        <v>-</v>
      </c>
      <c r="AN449" s="9" t="str">
        <f t="shared" si="112"/>
        <v>-</v>
      </c>
      <c r="AO449" s="9" t="str">
        <f t="shared" si="113"/>
        <v>-</v>
      </c>
      <c r="AP449" s="9" t="str">
        <f t="shared" si="113"/>
        <v>-</v>
      </c>
      <c r="AQ449" s="9" t="str">
        <f t="shared" si="113"/>
        <v>-</v>
      </c>
      <c r="AR449" s="9" t="str">
        <f t="shared" si="113"/>
        <v>-</v>
      </c>
      <c r="AS449" s="9" t="str">
        <f t="shared" si="113"/>
        <v>-</v>
      </c>
      <c r="AT449" s="9" t="str">
        <f t="shared" si="113"/>
        <v>-</v>
      </c>
      <c r="AU449" s="9" t="str">
        <f t="shared" si="113"/>
        <v>-</v>
      </c>
      <c r="AV449" s="9" t="str">
        <f t="shared" si="113"/>
        <v>-</v>
      </c>
      <c r="AW449" s="9" t="str">
        <f t="shared" si="113"/>
        <v>-</v>
      </c>
      <c r="AX449" s="9" t="str">
        <f t="shared" si="113"/>
        <v>-</v>
      </c>
      <c r="AY449" s="9" t="str">
        <f t="shared" si="113"/>
        <v>-</v>
      </c>
      <c r="AZ449" s="9" t="str">
        <f t="shared" si="113"/>
        <v>-</v>
      </c>
      <c r="BA449" s="9" t="str">
        <f t="shared" si="113"/>
        <v>-</v>
      </c>
      <c r="BB449" s="9" t="str">
        <f t="shared" si="113"/>
        <v>-</v>
      </c>
      <c r="BC449" s="9" t="str">
        <f t="shared" si="113"/>
        <v>-</v>
      </c>
      <c r="BD449" s="9" t="str">
        <f t="shared" si="113"/>
        <v>-</v>
      </c>
      <c r="BE449" s="9" t="str">
        <f t="shared" si="113"/>
        <v>-</v>
      </c>
      <c r="BF449" s="9" t="str">
        <f t="shared" si="113"/>
        <v>-</v>
      </c>
      <c r="BG449" s="9" t="str">
        <f t="shared" si="113"/>
        <v>-</v>
      </c>
      <c r="BH449" s="37"/>
    </row>
    <row r="450" spans="1:60">
      <c r="A450" s="125">
        <f t="shared" si="98"/>
        <v>58</v>
      </c>
      <c r="B450" s="9" t="str">
        <f t="shared" si="114"/>
        <v>-</v>
      </c>
      <c r="C450" s="9" t="str">
        <f t="shared" si="114"/>
        <v>-</v>
      </c>
      <c r="D450" s="9" t="str">
        <f t="shared" si="114"/>
        <v>-</v>
      </c>
      <c r="E450" s="9" t="str">
        <f t="shared" si="114"/>
        <v>-</v>
      </c>
      <c r="F450" s="9" t="str">
        <f t="shared" si="114"/>
        <v>-</v>
      </c>
      <c r="G450" s="9" t="str">
        <f t="shared" si="114"/>
        <v>-</v>
      </c>
      <c r="H450" s="9" t="str">
        <f t="shared" si="114"/>
        <v>-</v>
      </c>
      <c r="I450" s="9" t="str">
        <f t="shared" si="114"/>
        <v>-</v>
      </c>
      <c r="J450" s="9" t="str">
        <f t="shared" si="114"/>
        <v>-</v>
      </c>
      <c r="K450" s="9" t="str">
        <f t="shared" si="114"/>
        <v>-</v>
      </c>
      <c r="L450" s="9" t="str">
        <f t="shared" si="114"/>
        <v>-</v>
      </c>
      <c r="M450" s="9" t="str">
        <f t="shared" si="114"/>
        <v>-</v>
      </c>
      <c r="N450" s="9" t="str">
        <f t="shared" si="114"/>
        <v>-</v>
      </c>
      <c r="O450" s="9" t="str">
        <f t="shared" si="114"/>
        <v>-</v>
      </c>
      <c r="P450" s="9" t="str">
        <f t="shared" si="114"/>
        <v>-</v>
      </c>
      <c r="Q450" s="9" t="str">
        <f t="shared" si="114"/>
        <v>-</v>
      </c>
      <c r="R450" s="9" t="str">
        <f t="shared" si="114"/>
        <v>-</v>
      </c>
      <c r="S450" s="9" t="str">
        <f t="shared" si="114"/>
        <v>-</v>
      </c>
      <c r="T450" s="9" t="str">
        <f t="shared" si="113"/>
        <v>-</v>
      </c>
      <c r="U450" s="9" t="str">
        <f t="shared" si="113"/>
        <v>-</v>
      </c>
      <c r="V450" s="9" t="str">
        <f t="shared" si="113"/>
        <v>-</v>
      </c>
      <c r="W450" s="9" t="str">
        <f t="shared" si="112"/>
        <v>-</v>
      </c>
      <c r="X450" s="9" t="str">
        <f t="shared" si="112"/>
        <v>-</v>
      </c>
      <c r="Y450" s="9" t="str">
        <f t="shared" si="112"/>
        <v>-</v>
      </c>
      <c r="Z450" s="9" t="str">
        <f t="shared" si="112"/>
        <v>-</v>
      </c>
      <c r="AA450" s="9" t="str">
        <f t="shared" si="112"/>
        <v>-</v>
      </c>
      <c r="AB450" s="9" t="str">
        <f t="shared" si="112"/>
        <v>-</v>
      </c>
      <c r="AC450" s="9" t="str">
        <f t="shared" si="112"/>
        <v>-</v>
      </c>
      <c r="AD450" s="9" t="str">
        <f t="shared" si="112"/>
        <v>-</v>
      </c>
      <c r="AE450" s="9" t="str">
        <f t="shared" si="112"/>
        <v>-</v>
      </c>
      <c r="AF450" s="9" t="str">
        <f t="shared" si="112"/>
        <v>-</v>
      </c>
      <c r="AG450" s="9" t="str">
        <f t="shared" si="112"/>
        <v>-</v>
      </c>
      <c r="AH450" s="9" t="str">
        <f t="shared" si="112"/>
        <v>-</v>
      </c>
      <c r="AI450" s="9" t="str">
        <f t="shared" si="112"/>
        <v>-</v>
      </c>
      <c r="AJ450" s="9" t="str">
        <f t="shared" si="112"/>
        <v>-</v>
      </c>
      <c r="AK450" s="9" t="str">
        <f t="shared" si="112"/>
        <v>-</v>
      </c>
      <c r="AL450" s="9" t="str">
        <f t="shared" si="112"/>
        <v>-</v>
      </c>
      <c r="AM450" s="9" t="str">
        <f t="shared" si="112"/>
        <v>-</v>
      </c>
      <c r="AN450" s="9" t="str">
        <f t="shared" si="112"/>
        <v>-</v>
      </c>
      <c r="AO450" s="9" t="str">
        <f t="shared" si="113"/>
        <v>-</v>
      </c>
      <c r="AP450" s="9" t="str">
        <f t="shared" si="113"/>
        <v>-</v>
      </c>
      <c r="AQ450" s="9" t="str">
        <f t="shared" si="113"/>
        <v>-</v>
      </c>
      <c r="AR450" s="9" t="str">
        <f t="shared" si="113"/>
        <v>-</v>
      </c>
      <c r="AS450" s="9" t="str">
        <f t="shared" si="113"/>
        <v>-</v>
      </c>
      <c r="AT450" s="9" t="str">
        <f t="shared" si="113"/>
        <v>-</v>
      </c>
      <c r="AU450" s="9" t="str">
        <f t="shared" si="113"/>
        <v>-</v>
      </c>
      <c r="AV450" s="9" t="str">
        <f t="shared" si="113"/>
        <v>-</v>
      </c>
      <c r="AW450" s="9" t="str">
        <f t="shared" si="113"/>
        <v>-</v>
      </c>
      <c r="AX450" s="9" t="str">
        <f t="shared" si="113"/>
        <v>-</v>
      </c>
      <c r="AY450" s="9" t="str">
        <f t="shared" si="113"/>
        <v>-</v>
      </c>
      <c r="AZ450" s="9" t="str">
        <f t="shared" si="113"/>
        <v>-</v>
      </c>
      <c r="BA450" s="9" t="str">
        <f t="shared" si="113"/>
        <v>-</v>
      </c>
      <c r="BB450" s="9" t="str">
        <f t="shared" si="113"/>
        <v>-</v>
      </c>
      <c r="BC450" s="9" t="str">
        <f t="shared" si="113"/>
        <v>-</v>
      </c>
      <c r="BD450" s="9" t="str">
        <f t="shared" si="113"/>
        <v>-</v>
      </c>
      <c r="BE450" s="9" t="str">
        <f t="shared" si="113"/>
        <v>-</v>
      </c>
      <c r="BF450" s="9" t="str">
        <f t="shared" si="113"/>
        <v>-</v>
      </c>
      <c r="BG450" s="9" t="str">
        <f t="shared" si="113"/>
        <v>-</v>
      </c>
      <c r="BH450" s="37"/>
    </row>
    <row r="451" spans="1:60">
      <c r="A451" s="125">
        <f t="shared" si="98"/>
        <v>59</v>
      </c>
      <c r="B451" s="9" t="str">
        <f t="shared" si="114"/>
        <v>-</v>
      </c>
      <c r="C451" s="9" t="str">
        <f t="shared" si="114"/>
        <v>-</v>
      </c>
      <c r="D451" s="9" t="str">
        <f t="shared" si="114"/>
        <v>-</v>
      </c>
      <c r="E451" s="9" t="str">
        <f t="shared" si="114"/>
        <v>-</v>
      </c>
      <c r="F451" s="9" t="str">
        <f t="shared" si="114"/>
        <v>-</v>
      </c>
      <c r="G451" s="9" t="str">
        <f t="shared" si="114"/>
        <v>-</v>
      </c>
      <c r="H451" s="9" t="str">
        <f t="shared" si="114"/>
        <v>-</v>
      </c>
      <c r="I451" s="9" t="str">
        <f t="shared" si="114"/>
        <v>-</v>
      </c>
      <c r="J451" s="9" t="str">
        <f t="shared" si="114"/>
        <v>-</v>
      </c>
      <c r="K451" s="9" t="str">
        <f t="shared" si="114"/>
        <v>-</v>
      </c>
      <c r="L451" s="9">
        <f t="shared" si="114"/>
        <v>1.5</v>
      </c>
      <c r="M451" s="9" t="str">
        <f t="shared" si="114"/>
        <v>-</v>
      </c>
      <c r="N451" s="9" t="str">
        <f t="shared" si="114"/>
        <v>-</v>
      </c>
      <c r="O451" s="9" t="str">
        <f t="shared" si="114"/>
        <v>-</v>
      </c>
      <c r="P451" s="9" t="str">
        <f t="shared" si="114"/>
        <v>-</v>
      </c>
      <c r="Q451" s="9" t="str">
        <f t="shared" si="114"/>
        <v>-</v>
      </c>
      <c r="R451" s="9" t="str">
        <f t="shared" si="114"/>
        <v>-</v>
      </c>
      <c r="S451" s="9" t="str">
        <f t="shared" si="114"/>
        <v>-</v>
      </c>
      <c r="T451" s="9" t="str">
        <f t="shared" si="113"/>
        <v>-</v>
      </c>
      <c r="U451" s="9" t="str">
        <f t="shared" si="113"/>
        <v>-</v>
      </c>
      <c r="V451" s="9" t="str">
        <f t="shared" si="113"/>
        <v>-</v>
      </c>
      <c r="W451" s="9" t="str">
        <f t="shared" si="112"/>
        <v>-</v>
      </c>
      <c r="X451" s="9" t="str">
        <f t="shared" si="112"/>
        <v>-</v>
      </c>
      <c r="Y451" s="9" t="str">
        <f t="shared" si="112"/>
        <v>-</v>
      </c>
      <c r="Z451" s="9">
        <f t="shared" si="112"/>
        <v>0.5</v>
      </c>
      <c r="AA451" s="9" t="str">
        <f t="shared" si="112"/>
        <v>-</v>
      </c>
      <c r="AB451" s="9" t="str">
        <f t="shared" si="112"/>
        <v>-</v>
      </c>
      <c r="AC451" s="9" t="str">
        <f t="shared" si="112"/>
        <v>-</v>
      </c>
      <c r="AD451" s="9" t="str">
        <f t="shared" si="112"/>
        <v>-</v>
      </c>
      <c r="AE451" s="9" t="str">
        <f t="shared" si="112"/>
        <v>-</v>
      </c>
      <c r="AF451" s="9" t="str">
        <f t="shared" si="112"/>
        <v>-</v>
      </c>
      <c r="AG451" s="9">
        <f t="shared" si="112"/>
        <v>2.5</v>
      </c>
      <c r="AH451" s="9" t="str">
        <f t="shared" si="112"/>
        <v>-</v>
      </c>
      <c r="AI451" s="9" t="str">
        <f t="shared" si="112"/>
        <v>-</v>
      </c>
      <c r="AJ451" s="9" t="str">
        <f t="shared" si="112"/>
        <v>-</v>
      </c>
      <c r="AK451" s="9">
        <f t="shared" si="112"/>
        <v>1.5</v>
      </c>
      <c r="AL451" s="9" t="str">
        <f t="shared" si="112"/>
        <v>-</v>
      </c>
      <c r="AM451" s="9" t="str">
        <f t="shared" si="112"/>
        <v>-</v>
      </c>
      <c r="AN451" s="9">
        <f t="shared" si="112"/>
        <v>1.5</v>
      </c>
      <c r="AO451" s="9" t="str">
        <f t="shared" si="113"/>
        <v>-</v>
      </c>
      <c r="AP451" s="9" t="str">
        <f t="shared" si="113"/>
        <v>-</v>
      </c>
      <c r="AQ451" s="9" t="str">
        <f t="shared" si="113"/>
        <v>-</v>
      </c>
      <c r="AR451" s="9" t="str">
        <f t="shared" si="113"/>
        <v>-</v>
      </c>
      <c r="AS451" s="9" t="str">
        <f t="shared" si="113"/>
        <v>-</v>
      </c>
      <c r="AT451" s="9" t="str">
        <f t="shared" si="113"/>
        <v>-</v>
      </c>
      <c r="AU451" s="9" t="str">
        <f t="shared" si="113"/>
        <v>-</v>
      </c>
      <c r="AV451" s="9" t="str">
        <f t="shared" si="113"/>
        <v>-</v>
      </c>
      <c r="AW451" s="9" t="str">
        <f t="shared" si="113"/>
        <v>-</v>
      </c>
      <c r="AX451" s="9" t="str">
        <f t="shared" si="113"/>
        <v>-</v>
      </c>
      <c r="AY451" s="9" t="str">
        <f t="shared" si="113"/>
        <v>-</v>
      </c>
      <c r="AZ451" s="9" t="str">
        <f t="shared" si="113"/>
        <v>-</v>
      </c>
      <c r="BA451" s="9" t="str">
        <f t="shared" si="113"/>
        <v>-</v>
      </c>
      <c r="BB451" s="9" t="str">
        <f t="shared" si="113"/>
        <v>-</v>
      </c>
      <c r="BC451" s="9">
        <f t="shared" si="113"/>
        <v>1.5</v>
      </c>
      <c r="BD451" s="9" t="str">
        <f t="shared" si="113"/>
        <v>-</v>
      </c>
      <c r="BE451" s="9" t="str">
        <f t="shared" si="113"/>
        <v>-</v>
      </c>
      <c r="BF451" s="9" t="str">
        <f t="shared" si="113"/>
        <v>-</v>
      </c>
      <c r="BG451" s="9" t="str">
        <f t="shared" si="113"/>
        <v>-</v>
      </c>
      <c r="BH451" s="37"/>
    </row>
    <row r="452" spans="1:60">
      <c r="A452" s="125">
        <f t="shared" si="98"/>
        <v>60</v>
      </c>
      <c r="B452" s="9" t="str">
        <f t="shared" si="114"/>
        <v>-</v>
      </c>
      <c r="C452" s="9" t="str">
        <f t="shared" si="114"/>
        <v>-</v>
      </c>
      <c r="D452" s="9" t="str">
        <f t="shared" si="114"/>
        <v>-</v>
      </c>
      <c r="E452" s="9" t="str">
        <f t="shared" si="114"/>
        <v>-</v>
      </c>
      <c r="F452" s="9" t="str">
        <f t="shared" si="114"/>
        <v>-</v>
      </c>
      <c r="G452" s="9" t="str">
        <f t="shared" si="114"/>
        <v>-</v>
      </c>
      <c r="H452" s="9" t="str">
        <f t="shared" si="114"/>
        <v>-</v>
      </c>
      <c r="I452" s="9" t="str">
        <f t="shared" si="114"/>
        <v>-</v>
      </c>
      <c r="J452" s="9" t="str">
        <f t="shared" si="114"/>
        <v>-</v>
      </c>
      <c r="K452" s="9" t="str">
        <f t="shared" si="114"/>
        <v>-</v>
      </c>
      <c r="L452" s="9" t="str">
        <f t="shared" si="114"/>
        <v>-</v>
      </c>
      <c r="M452" s="9" t="str">
        <f t="shared" si="114"/>
        <v>-</v>
      </c>
      <c r="N452" s="9" t="str">
        <f t="shared" si="114"/>
        <v>-</v>
      </c>
      <c r="O452" s="9" t="str">
        <f t="shared" si="114"/>
        <v>-</v>
      </c>
      <c r="P452" s="9" t="str">
        <f t="shared" si="114"/>
        <v>-</v>
      </c>
      <c r="Q452" s="9" t="str">
        <f t="shared" si="114"/>
        <v>-</v>
      </c>
      <c r="R452" s="9" t="str">
        <f t="shared" si="114"/>
        <v>-</v>
      </c>
      <c r="S452" s="9" t="str">
        <f t="shared" si="114"/>
        <v>-</v>
      </c>
      <c r="T452" s="9" t="str">
        <f t="shared" si="113"/>
        <v>-</v>
      </c>
      <c r="U452" s="9" t="str">
        <f t="shared" si="113"/>
        <v>-</v>
      </c>
      <c r="V452" s="9" t="str">
        <f t="shared" si="113"/>
        <v>-</v>
      </c>
      <c r="W452" s="9" t="str">
        <f t="shared" si="112"/>
        <v>-</v>
      </c>
      <c r="X452" s="9" t="str">
        <f t="shared" si="112"/>
        <v>-</v>
      </c>
      <c r="Y452" s="9" t="str">
        <f t="shared" si="112"/>
        <v>-</v>
      </c>
      <c r="Z452" s="9" t="str">
        <f t="shared" ref="Z452:AN452" si="115">IF(Z355="-","-",ABS(Z355-$BI355))</f>
        <v>-</v>
      </c>
      <c r="AA452" s="9" t="str">
        <f t="shared" si="115"/>
        <v>-</v>
      </c>
      <c r="AB452" s="9" t="str">
        <f t="shared" si="115"/>
        <v>-</v>
      </c>
      <c r="AC452" s="9" t="str">
        <f t="shared" si="115"/>
        <v>-</v>
      </c>
      <c r="AD452" s="9" t="str">
        <f t="shared" si="115"/>
        <v>-</v>
      </c>
      <c r="AE452" s="9" t="str">
        <f t="shared" si="115"/>
        <v>-</v>
      </c>
      <c r="AF452" s="9" t="str">
        <f t="shared" si="115"/>
        <v>-</v>
      </c>
      <c r="AG452" s="9" t="str">
        <f t="shared" si="115"/>
        <v>-</v>
      </c>
      <c r="AH452" s="9" t="str">
        <f t="shared" si="115"/>
        <v>-</v>
      </c>
      <c r="AI452" s="9" t="str">
        <f t="shared" si="115"/>
        <v>-</v>
      </c>
      <c r="AJ452" s="9" t="str">
        <f t="shared" si="115"/>
        <v>-</v>
      </c>
      <c r="AK452" s="9" t="str">
        <f t="shared" si="115"/>
        <v>-</v>
      </c>
      <c r="AL452" s="9" t="str">
        <f t="shared" si="115"/>
        <v>-</v>
      </c>
      <c r="AM452" s="9" t="str">
        <f t="shared" si="115"/>
        <v>-</v>
      </c>
      <c r="AN452" s="9" t="str">
        <f t="shared" si="115"/>
        <v>-</v>
      </c>
      <c r="AO452" s="9" t="str">
        <f t="shared" si="113"/>
        <v>-</v>
      </c>
      <c r="AP452" s="9" t="str">
        <f t="shared" si="113"/>
        <v>-</v>
      </c>
      <c r="AQ452" s="9" t="str">
        <f t="shared" si="113"/>
        <v>-</v>
      </c>
      <c r="AR452" s="9" t="str">
        <f t="shared" si="113"/>
        <v>-</v>
      </c>
      <c r="AS452" s="9" t="str">
        <f t="shared" si="113"/>
        <v>-</v>
      </c>
      <c r="AT452" s="9" t="str">
        <f t="shared" si="113"/>
        <v>-</v>
      </c>
      <c r="AU452" s="9" t="str">
        <f t="shared" si="113"/>
        <v>-</v>
      </c>
      <c r="AV452" s="9" t="str">
        <f t="shared" si="113"/>
        <v>-</v>
      </c>
      <c r="AW452" s="9" t="str">
        <f t="shared" si="113"/>
        <v>-</v>
      </c>
      <c r="AX452" s="9" t="str">
        <f t="shared" si="113"/>
        <v>-</v>
      </c>
      <c r="AY452" s="9" t="str">
        <f t="shared" si="113"/>
        <v>-</v>
      </c>
      <c r="AZ452" s="9" t="str">
        <f t="shared" si="113"/>
        <v>-</v>
      </c>
      <c r="BA452" s="9" t="str">
        <f t="shared" si="113"/>
        <v>-</v>
      </c>
      <c r="BB452" s="9" t="str">
        <f t="shared" si="113"/>
        <v>-</v>
      </c>
      <c r="BC452" s="9" t="str">
        <f t="shared" si="113"/>
        <v>-</v>
      </c>
      <c r="BD452" s="9" t="str">
        <f t="shared" si="113"/>
        <v>-</v>
      </c>
      <c r="BE452" s="9" t="str">
        <f t="shared" si="113"/>
        <v>-</v>
      </c>
      <c r="BF452" s="9" t="str">
        <f t="shared" si="113"/>
        <v>-</v>
      </c>
      <c r="BG452" s="9" t="str">
        <f t="shared" si="113"/>
        <v>-</v>
      </c>
      <c r="BH452" s="37"/>
    </row>
    <row r="453" spans="1:60">
      <c r="A453" s="125">
        <f t="shared" si="98"/>
        <v>61</v>
      </c>
      <c r="B453" s="9" t="str">
        <f t="shared" si="114"/>
        <v>-</v>
      </c>
      <c r="C453" s="9" t="str">
        <f t="shared" si="114"/>
        <v>-</v>
      </c>
      <c r="D453" s="9" t="str">
        <f t="shared" si="114"/>
        <v>-</v>
      </c>
      <c r="E453" s="9" t="str">
        <f t="shared" si="114"/>
        <v>-</v>
      </c>
      <c r="F453" s="9" t="str">
        <f t="shared" si="114"/>
        <v>-</v>
      </c>
      <c r="G453" s="9" t="str">
        <f t="shared" si="114"/>
        <v>-</v>
      </c>
      <c r="H453" s="9" t="str">
        <f t="shared" si="114"/>
        <v>-</v>
      </c>
      <c r="I453" s="9" t="str">
        <f t="shared" si="114"/>
        <v>-</v>
      </c>
      <c r="J453" s="9" t="str">
        <f t="shared" si="114"/>
        <v>-</v>
      </c>
      <c r="K453" s="9" t="str">
        <f t="shared" si="114"/>
        <v>-</v>
      </c>
      <c r="L453" s="9">
        <f t="shared" si="114"/>
        <v>0.5</v>
      </c>
      <c r="M453" s="9" t="str">
        <f t="shared" si="114"/>
        <v>-</v>
      </c>
      <c r="N453" s="9" t="str">
        <f t="shared" si="114"/>
        <v>-</v>
      </c>
      <c r="O453" s="9" t="str">
        <f t="shared" si="114"/>
        <v>-</v>
      </c>
      <c r="P453" s="9" t="str">
        <f t="shared" si="114"/>
        <v>-</v>
      </c>
      <c r="Q453" s="9" t="str">
        <f t="shared" si="114"/>
        <v>-</v>
      </c>
      <c r="R453" s="9" t="str">
        <f t="shared" si="114"/>
        <v>-</v>
      </c>
      <c r="S453" s="9" t="str">
        <f t="shared" si="114"/>
        <v>-</v>
      </c>
      <c r="T453" s="9" t="str">
        <f t="shared" si="113"/>
        <v>-</v>
      </c>
      <c r="U453" s="9" t="str">
        <f t="shared" si="113"/>
        <v>-</v>
      </c>
      <c r="V453" s="9" t="str">
        <f t="shared" si="113"/>
        <v>-</v>
      </c>
      <c r="W453" s="9" t="str">
        <f t="shared" ref="W453:AN467" si="116">IF(W356="-","-",ABS(W356-$BI356))</f>
        <v>-</v>
      </c>
      <c r="X453" s="9" t="str">
        <f t="shared" si="116"/>
        <v>-</v>
      </c>
      <c r="Y453" s="9" t="str">
        <f t="shared" si="116"/>
        <v>-</v>
      </c>
      <c r="Z453" s="9" t="str">
        <f t="shared" si="116"/>
        <v>-</v>
      </c>
      <c r="AA453" s="9" t="str">
        <f t="shared" si="116"/>
        <v>-</v>
      </c>
      <c r="AB453" s="9" t="str">
        <f t="shared" si="116"/>
        <v>-</v>
      </c>
      <c r="AC453" s="9" t="str">
        <f t="shared" si="116"/>
        <v>-</v>
      </c>
      <c r="AD453" s="9" t="str">
        <f t="shared" si="116"/>
        <v>-</v>
      </c>
      <c r="AE453" s="9" t="str">
        <f t="shared" si="116"/>
        <v>-</v>
      </c>
      <c r="AF453" s="9" t="str">
        <f t="shared" si="116"/>
        <v>-</v>
      </c>
      <c r="AG453" s="9" t="str">
        <f t="shared" si="116"/>
        <v>-</v>
      </c>
      <c r="AH453" s="9" t="str">
        <f t="shared" si="116"/>
        <v>-</v>
      </c>
      <c r="AI453" s="9" t="str">
        <f t="shared" si="116"/>
        <v>-</v>
      </c>
      <c r="AJ453" s="9" t="str">
        <f t="shared" si="116"/>
        <v>-</v>
      </c>
      <c r="AK453" s="9">
        <f t="shared" si="116"/>
        <v>0.5</v>
      </c>
      <c r="AL453" s="9" t="str">
        <f t="shared" si="116"/>
        <v>-</v>
      </c>
      <c r="AM453" s="9" t="str">
        <f t="shared" si="116"/>
        <v>-</v>
      </c>
      <c r="AN453" s="9">
        <f t="shared" si="116"/>
        <v>0.5</v>
      </c>
      <c r="AO453" s="9" t="str">
        <f t="shared" si="113"/>
        <v>-</v>
      </c>
      <c r="AP453" s="9" t="str">
        <f t="shared" si="113"/>
        <v>-</v>
      </c>
      <c r="AQ453" s="9" t="str">
        <f t="shared" si="113"/>
        <v>-</v>
      </c>
      <c r="AR453" s="9" t="str">
        <f t="shared" si="113"/>
        <v>-</v>
      </c>
      <c r="AS453" s="9" t="str">
        <f t="shared" ref="T453:BG464" si="117">IF(AS356="-","-",ABS(AS356-$BI356))</f>
        <v>-</v>
      </c>
      <c r="AT453" s="9" t="str">
        <f t="shared" si="117"/>
        <v>-</v>
      </c>
      <c r="AU453" s="9" t="str">
        <f t="shared" si="117"/>
        <v>-</v>
      </c>
      <c r="AV453" s="9" t="str">
        <f t="shared" si="117"/>
        <v>-</v>
      </c>
      <c r="AW453" s="9" t="str">
        <f t="shared" si="117"/>
        <v>-</v>
      </c>
      <c r="AX453" s="9" t="str">
        <f t="shared" si="117"/>
        <v>-</v>
      </c>
      <c r="AY453" s="9" t="str">
        <f t="shared" si="117"/>
        <v>-</v>
      </c>
      <c r="AZ453" s="9" t="str">
        <f t="shared" si="117"/>
        <v>-</v>
      </c>
      <c r="BA453" s="9" t="str">
        <f t="shared" si="117"/>
        <v>-</v>
      </c>
      <c r="BB453" s="9" t="str">
        <f t="shared" si="117"/>
        <v>-</v>
      </c>
      <c r="BC453" s="9">
        <f t="shared" si="117"/>
        <v>1.5</v>
      </c>
      <c r="BD453" s="9" t="str">
        <f t="shared" si="117"/>
        <v>-</v>
      </c>
      <c r="BE453" s="9" t="str">
        <f t="shared" si="117"/>
        <v>-</v>
      </c>
      <c r="BF453" s="9" t="str">
        <f t="shared" si="117"/>
        <v>-</v>
      </c>
      <c r="BG453" s="9" t="str">
        <f t="shared" si="117"/>
        <v>-</v>
      </c>
      <c r="BH453" s="37"/>
    </row>
    <row r="454" spans="1:60">
      <c r="A454" s="125">
        <f t="shared" si="98"/>
        <v>62</v>
      </c>
      <c r="B454" s="9" t="str">
        <f t="shared" si="114"/>
        <v>-</v>
      </c>
      <c r="C454" s="9" t="str">
        <f t="shared" si="114"/>
        <v>-</v>
      </c>
      <c r="D454" s="9" t="str">
        <f t="shared" si="114"/>
        <v>-</v>
      </c>
      <c r="E454" s="9" t="str">
        <f t="shared" si="114"/>
        <v>-</v>
      </c>
      <c r="F454" s="9" t="str">
        <f t="shared" si="114"/>
        <v>-</v>
      </c>
      <c r="G454" s="9" t="str">
        <f t="shared" si="114"/>
        <v>-</v>
      </c>
      <c r="H454" s="9" t="str">
        <f t="shared" si="114"/>
        <v>-</v>
      </c>
      <c r="I454" s="9" t="str">
        <f t="shared" si="114"/>
        <v>-</v>
      </c>
      <c r="J454" s="9" t="str">
        <f t="shared" si="114"/>
        <v>-</v>
      </c>
      <c r="K454" s="9" t="str">
        <f t="shared" si="114"/>
        <v>-</v>
      </c>
      <c r="L454" s="9" t="str">
        <f t="shared" si="114"/>
        <v>-</v>
      </c>
      <c r="M454" s="9" t="str">
        <f t="shared" si="114"/>
        <v>-</v>
      </c>
      <c r="N454" s="9" t="str">
        <f t="shared" si="114"/>
        <v>-</v>
      </c>
      <c r="O454" s="9" t="str">
        <f t="shared" si="114"/>
        <v>-</v>
      </c>
      <c r="P454" s="9" t="str">
        <f t="shared" si="114"/>
        <v>-</v>
      </c>
      <c r="Q454" s="9" t="str">
        <f t="shared" si="114"/>
        <v>-</v>
      </c>
      <c r="R454" s="9" t="str">
        <f t="shared" si="114"/>
        <v>-</v>
      </c>
      <c r="S454" s="9" t="str">
        <f t="shared" si="114"/>
        <v>-</v>
      </c>
      <c r="T454" s="9" t="str">
        <f t="shared" si="117"/>
        <v>-</v>
      </c>
      <c r="U454" s="9" t="str">
        <f t="shared" si="117"/>
        <v>-</v>
      </c>
      <c r="V454" s="9" t="str">
        <f t="shared" si="117"/>
        <v>-</v>
      </c>
      <c r="W454" s="9" t="str">
        <f t="shared" si="116"/>
        <v>-</v>
      </c>
      <c r="X454" s="9" t="str">
        <f t="shared" si="116"/>
        <v>-</v>
      </c>
      <c r="Y454" s="9" t="str">
        <f t="shared" si="116"/>
        <v>-</v>
      </c>
      <c r="Z454" s="9" t="str">
        <f t="shared" si="116"/>
        <v>-</v>
      </c>
      <c r="AA454" s="9" t="str">
        <f t="shared" si="116"/>
        <v>-</v>
      </c>
      <c r="AB454" s="9" t="str">
        <f t="shared" si="116"/>
        <v>-</v>
      </c>
      <c r="AC454" s="9" t="str">
        <f t="shared" si="116"/>
        <v>-</v>
      </c>
      <c r="AD454" s="9" t="str">
        <f t="shared" si="116"/>
        <v>-</v>
      </c>
      <c r="AE454" s="9" t="str">
        <f t="shared" si="116"/>
        <v>-</v>
      </c>
      <c r="AF454" s="9" t="str">
        <f t="shared" si="116"/>
        <v>-</v>
      </c>
      <c r="AG454" s="9" t="str">
        <f t="shared" si="116"/>
        <v>-</v>
      </c>
      <c r="AH454" s="9" t="str">
        <f t="shared" si="116"/>
        <v>-</v>
      </c>
      <c r="AI454" s="9" t="str">
        <f t="shared" si="116"/>
        <v>-</v>
      </c>
      <c r="AJ454" s="9" t="str">
        <f t="shared" si="116"/>
        <v>-</v>
      </c>
      <c r="AK454" s="9" t="str">
        <f t="shared" si="116"/>
        <v>-</v>
      </c>
      <c r="AL454" s="9" t="str">
        <f t="shared" si="116"/>
        <v>-</v>
      </c>
      <c r="AM454" s="9" t="str">
        <f t="shared" si="116"/>
        <v>-</v>
      </c>
      <c r="AN454" s="9" t="str">
        <f t="shared" si="116"/>
        <v>-</v>
      </c>
      <c r="AO454" s="9" t="str">
        <f t="shared" si="117"/>
        <v>-</v>
      </c>
      <c r="AP454" s="9" t="str">
        <f t="shared" si="117"/>
        <v>-</v>
      </c>
      <c r="AQ454" s="9" t="str">
        <f t="shared" si="117"/>
        <v>-</v>
      </c>
      <c r="AR454" s="9" t="str">
        <f t="shared" si="117"/>
        <v>-</v>
      </c>
      <c r="AS454" s="9" t="str">
        <f t="shared" si="117"/>
        <v>-</v>
      </c>
      <c r="AT454" s="9" t="str">
        <f t="shared" si="117"/>
        <v>-</v>
      </c>
      <c r="AU454" s="9" t="str">
        <f t="shared" si="117"/>
        <v>-</v>
      </c>
      <c r="AV454" s="9" t="str">
        <f t="shared" si="117"/>
        <v>-</v>
      </c>
      <c r="AW454" s="9" t="str">
        <f t="shared" si="117"/>
        <v>-</v>
      </c>
      <c r="AX454" s="9" t="str">
        <f t="shared" si="117"/>
        <v>-</v>
      </c>
      <c r="AY454" s="9" t="str">
        <f t="shared" si="117"/>
        <v>-</v>
      </c>
      <c r="AZ454" s="9" t="str">
        <f t="shared" si="117"/>
        <v>-</v>
      </c>
      <c r="BA454" s="9" t="str">
        <f t="shared" si="117"/>
        <v>-</v>
      </c>
      <c r="BB454" s="9" t="str">
        <f t="shared" si="117"/>
        <v>-</v>
      </c>
      <c r="BC454" s="9" t="str">
        <f t="shared" si="117"/>
        <v>-</v>
      </c>
      <c r="BD454" s="9" t="str">
        <f t="shared" si="117"/>
        <v>-</v>
      </c>
      <c r="BE454" s="9" t="str">
        <f t="shared" si="117"/>
        <v>-</v>
      </c>
      <c r="BF454" s="9" t="str">
        <f t="shared" si="117"/>
        <v>-</v>
      </c>
      <c r="BG454" s="9" t="str">
        <f t="shared" si="117"/>
        <v>-</v>
      </c>
      <c r="BH454" s="37"/>
    </row>
    <row r="455" spans="1:60">
      <c r="A455" s="125">
        <f t="shared" si="98"/>
        <v>63</v>
      </c>
      <c r="B455" s="9" t="str">
        <f t="shared" si="114"/>
        <v>-</v>
      </c>
      <c r="C455" s="9" t="str">
        <f t="shared" si="114"/>
        <v>-</v>
      </c>
      <c r="D455" s="9" t="str">
        <f t="shared" si="114"/>
        <v>-</v>
      </c>
      <c r="E455" s="9" t="str">
        <f t="shared" si="114"/>
        <v>-</v>
      </c>
      <c r="F455" s="9" t="str">
        <f t="shared" si="114"/>
        <v>-</v>
      </c>
      <c r="G455" s="9" t="str">
        <f t="shared" si="114"/>
        <v>-</v>
      </c>
      <c r="H455" s="9" t="str">
        <f t="shared" si="114"/>
        <v>-</v>
      </c>
      <c r="I455" s="9" t="str">
        <f t="shared" si="114"/>
        <v>-</v>
      </c>
      <c r="J455" s="9" t="str">
        <f t="shared" si="114"/>
        <v>-</v>
      </c>
      <c r="K455" s="9" t="str">
        <f t="shared" si="114"/>
        <v>-</v>
      </c>
      <c r="L455" s="9">
        <f t="shared" si="114"/>
        <v>0.20000000000000018</v>
      </c>
      <c r="M455" s="9" t="str">
        <f t="shared" si="114"/>
        <v>-</v>
      </c>
      <c r="N455" s="9" t="str">
        <f t="shared" si="114"/>
        <v>-</v>
      </c>
      <c r="O455" s="9" t="str">
        <f t="shared" si="114"/>
        <v>-</v>
      </c>
      <c r="P455" s="9" t="str">
        <f t="shared" si="114"/>
        <v>-</v>
      </c>
      <c r="Q455" s="9" t="str">
        <f t="shared" si="114"/>
        <v>-</v>
      </c>
      <c r="R455" s="9" t="str">
        <f t="shared" si="114"/>
        <v>-</v>
      </c>
      <c r="S455" s="9" t="str">
        <f t="shared" si="114"/>
        <v>-</v>
      </c>
      <c r="T455" s="9" t="str">
        <f t="shared" si="117"/>
        <v>-</v>
      </c>
      <c r="U455" s="9">
        <f t="shared" si="117"/>
        <v>1.7999999999999998</v>
      </c>
      <c r="V455" s="9" t="str">
        <f t="shared" si="117"/>
        <v>-</v>
      </c>
      <c r="W455" s="9" t="str">
        <f t="shared" si="116"/>
        <v>-</v>
      </c>
      <c r="X455" s="9" t="str">
        <f t="shared" si="116"/>
        <v>-</v>
      </c>
      <c r="Y455" s="9" t="str">
        <f t="shared" si="116"/>
        <v>-</v>
      </c>
      <c r="Z455" s="9">
        <f t="shared" si="116"/>
        <v>0.79999999999999982</v>
      </c>
      <c r="AA455" s="9" t="str">
        <f t="shared" si="116"/>
        <v>-</v>
      </c>
      <c r="AB455" s="9" t="str">
        <f t="shared" si="116"/>
        <v>-</v>
      </c>
      <c r="AC455" s="9" t="str">
        <f t="shared" si="116"/>
        <v>-</v>
      </c>
      <c r="AD455" s="9" t="str">
        <f t="shared" si="116"/>
        <v>-</v>
      </c>
      <c r="AE455" s="9" t="str">
        <f t="shared" si="116"/>
        <v>-</v>
      </c>
      <c r="AF455" s="9" t="str">
        <f t="shared" si="116"/>
        <v>-</v>
      </c>
      <c r="AG455" s="9">
        <f t="shared" si="116"/>
        <v>1.2000000000000002</v>
      </c>
      <c r="AH455" s="9" t="str">
        <f t="shared" si="116"/>
        <v>-</v>
      </c>
      <c r="AI455" s="9" t="str">
        <f t="shared" si="116"/>
        <v>-</v>
      </c>
      <c r="AJ455" s="9" t="str">
        <f t="shared" si="116"/>
        <v>-</v>
      </c>
      <c r="AK455" s="9">
        <f t="shared" si="116"/>
        <v>1.2000000000000002</v>
      </c>
      <c r="AL455" s="9" t="str">
        <f t="shared" si="116"/>
        <v>-</v>
      </c>
      <c r="AM455" s="9" t="str">
        <f t="shared" si="116"/>
        <v>-</v>
      </c>
      <c r="AN455" s="9" t="str">
        <f t="shared" si="116"/>
        <v>-</v>
      </c>
      <c r="AO455" s="9" t="str">
        <f t="shared" si="117"/>
        <v>-</v>
      </c>
      <c r="AP455" s="9" t="str">
        <f t="shared" si="117"/>
        <v>-</v>
      </c>
      <c r="AQ455" s="9" t="str">
        <f t="shared" si="117"/>
        <v>-</v>
      </c>
      <c r="AR455" s="9" t="str">
        <f t="shared" si="117"/>
        <v>-</v>
      </c>
      <c r="AS455" s="9" t="str">
        <f t="shared" si="117"/>
        <v>-</v>
      </c>
      <c r="AT455" s="9" t="str">
        <f t="shared" si="117"/>
        <v>-</v>
      </c>
      <c r="AU455" s="9" t="str">
        <f t="shared" si="117"/>
        <v>-</v>
      </c>
      <c r="AV455" s="9" t="str">
        <f t="shared" si="117"/>
        <v>-</v>
      </c>
      <c r="AW455" s="9" t="str">
        <f t="shared" si="117"/>
        <v>-</v>
      </c>
      <c r="AX455" s="9" t="str">
        <f t="shared" si="117"/>
        <v>-</v>
      </c>
      <c r="AY455" s="9" t="str">
        <f t="shared" si="117"/>
        <v>-</v>
      </c>
      <c r="AZ455" s="9" t="str">
        <f t="shared" si="117"/>
        <v>-</v>
      </c>
      <c r="BA455" s="9" t="str">
        <f t="shared" si="117"/>
        <v>-</v>
      </c>
      <c r="BB455" s="9" t="str">
        <f t="shared" si="117"/>
        <v>-</v>
      </c>
      <c r="BC455" s="9" t="str">
        <f t="shared" si="117"/>
        <v>-</v>
      </c>
      <c r="BD455" s="9" t="str">
        <f t="shared" si="117"/>
        <v>-</v>
      </c>
      <c r="BE455" s="9" t="str">
        <f t="shared" si="117"/>
        <v>-</v>
      </c>
      <c r="BF455" s="9" t="str">
        <f t="shared" si="117"/>
        <v>-</v>
      </c>
      <c r="BG455" s="9" t="str">
        <f t="shared" si="117"/>
        <v>-</v>
      </c>
      <c r="BH455" s="37"/>
    </row>
    <row r="456" spans="1:60">
      <c r="A456" s="125">
        <f t="shared" si="98"/>
        <v>64</v>
      </c>
      <c r="B456" s="9" t="str">
        <f t="shared" si="114"/>
        <v>-</v>
      </c>
      <c r="C456" s="9" t="str">
        <f t="shared" si="114"/>
        <v>-</v>
      </c>
      <c r="D456" s="9" t="str">
        <f t="shared" si="114"/>
        <v>-</v>
      </c>
      <c r="E456" s="9" t="str">
        <f t="shared" si="114"/>
        <v>-</v>
      </c>
      <c r="F456" s="9" t="str">
        <f t="shared" si="114"/>
        <v>-</v>
      </c>
      <c r="G456" s="9" t="str">
        <f t="shared" si="114"/>
        <v>-</v>
      </c>
      <c r="H456" s="9" t="str">
        <f t="shared" si="114"/>
        <v>-</v>
      </c>
      <c r="I456" s="9" t="str">
        <f t="shared" si="114"/>
        <v>-</v>
      </c>
      <c r="J456" s="9" t="str">
        <f t="shared" si="114"/>
        <v>-</v>
      </c>
      <c r="K456" s="9" t="str">
        <f t="shared" si="114"/>
        <v>-</v>
      </c>
      <c r="L456" s="9">
        <f t="shared" si="114"/>
        <v>1.4000000000000004</v>
      </c>
      <c r="M456" s="9" t="str">
        <f t="shared" si="114"/>
        <v>-</v>
      </c>
      <c r="N456" s="9" t="str">
        <f t="shared" si="114"/>
        <v>-</v>
      </c>
      <c r="O456" s="9" t="str">
        <f t="shared" si="114"/>
        <v>-</v>
      </c>
      <c r="P456" s="9" t="str">
        <f t="shared" si="114"/>
        <v>-</v>
      </c>
      <c r="Q456" s="9" t="str">
        <f t="shared" si="114"/>
        <v>-</v>
      </c>
      <c r="R456" s="9" t="str">
        <f t="shared" si="114"/>
        <v>-</v>
      </c>
      <c r="S456" s="9" t="str">
        <f t="shared" si="114"/>
        <v>-</v>
      </c>
      <c r="T456" s="9" t="str">
        <f t="shared" si="117"/>
        <v>-</v>
      </c>
      <c r="U456" s="9" t="str">
        <f t="shared" si="117"/>
        <v>-</v>
      </c>
      <c r="V456" s="9" t="str">
        <f t="shared" si="117"/>
        <v>-</v>
      </c>
      <c r="W456" s="9" t="str">
        <f t="shared" si="116"/>
        <v>-</v>
      </c>
      <c r="X456" s="9" t="str">
        <f t="shared" si="116"/>
        <v>-</v>
      </c>
      <c r="Y456" s="9" t="str">
        <f t="shared" si="116"/>
        <v>-</v>
      </c>
      <c r="Z456" s="9">
        <f t="shared" si="116"/>
        <v>1.5999999999999996</v>
      </c>
      <c r="AA456" s="9" t="str">
        <f t="shared" si="116"/>
        <v>-</v>
      </c>
      <c r="AB456" s="9" t="str">
        <f t="shared" si="116"/>
        <v>-</v>
      </c>
      <c r="AC456" s="9" t="str">
        <f t="shared" si="116"/>
        <v>-</v>
      </c>
      <c r="AD456" s="9" t="str">
        <f t="shared" si="116"/>
        <v>-</v>
      </c>
      <c r="AE456" s="9" t="str">
        <f t="shared" si="116"/>
        <v>-</v>
      </c>
      <c r="AF456" s="9" t="str">
        <f t="shared" si="116"/>
        <v>-</v>
      </c>
      <c r="AG456" s="9" t="str">
        <f t="shared" si="116"/>
        <v>-</v>
      </c>
      <c r="AH456" s="9" t="str">
        <f t="shared" si="116"/>
        <v>-</v>
      </c>
      <c r="AI456" s="9">
        <f t="shared" si="116"/>
        <v>3.5999999999999996</v>
      </c>
      <c r="AJ456" s="9" t="str">
        <f t="shared" si="116"/>
        <v>-</v>
      </c>
      <c r="AK456" s="9">
        <f t="shared" si="116"/>
        <v>2.4000000000000004</v>
      </c>
      <c r="AL456" s="9" t="str">
        <f t="shared" si="116"/>
        <v>-</v>
      </c>
      <c r="AM456" s="9" t="str">
        <f t="shared" si="116"/>
        <v>-</v>
      </c>
      <c r="AN456" s="9" t="str">
        <f t="shared" si="116"/>
        <v>-</v>
      </c>
      <c r="AO456" s="9" t="str">
        <f t="shared" si="117"/>
        <v>-</v>
      </c>
      <c r="AP456" s="9" t="str">
        <f t="shared" si="117"/>
        <v>-</v>
      </c>
      <c r="AQ456" s="9" t="str">
        <f t="shared" si="117"/>
        <v>-</v>
      </c>
      <c r="AR456" s="9" t="str">
        <f t="shared" si="117"/>
        <v>-</v>
      </c>
      <c r="AS456" s="9" t="str">
        <f t="shared" si="117"/>
        <v>-</v>
      </c>
      <c r="AT456" s="9" t="str">
        <f t="shared" si="117"/>
        <v>-</v>
      </c>
      <c r="AU456" s="9" t="str">
        <f t="shared" si="117"/>
        <v>-</v>
      </c>
      <c r="AV456" s="9" t="str">
        <f t="shared" si="117"/>
        <v>-</v>
      </c>
      <c r="AW456" s="9" t="str">
        <f t="shared" si="117"/>
        <v>-</v>
      </c>
      <c r="AX456" s="9" t="str">
        <f t="shared" si="117"/>
        <v>-</v>
      </c>
      <c r="AY456" s="9" t="str">
        <f t="shared" si="117"/>
        <v>-</v>
      </c>
      <c r="AZ456" s="9" t="str">
        <f t="shared" si="117"/>
        <v>-</v>
      </c>
      <c r="BA456" s="9" t="str">
        <f t="shared" si="117"/>
        <v>-</v>
      </c>
      <c r="BB456" s="9" t="str">
        <f t="shared" si="117"/>
        <v>-</v>
      </c>
      <c r="BC456" s="9">
        <f t="shared" si="117"/>
        <v>1.4000000000000004</v>
      </c>
      <c r="BD456" s="9" t="str">
        <f t="shared" si="117"/>
        <v>-</v>
      </c>
      <c r="BE456" s="9" t="str">
        <f t="shared" si="117"/>
        <v>-</v>
      </c>
      <c r="BF456" s="9" t="str">
        <f t="shared" si="117"/>
        <v>-</v>
      </c>
      <c r="BG456" s="9" t="str">
        <f t="shared" si="117"/>
        <v>-</v>
      </c>
      <c r="BH456" s="37"/>
    </row>
    <row r="457" spans="1:60">
      <c r="A457" s="125">
        <f t="shared" si="98"/>
        <v>65</v>
      </c>
      <c r="B457" s="9" t="str">
        <f t="shared" si="114"/>
        <v>-</v>
      </c>
      <c r="C457" s="9" t="str">
        <f t="shared" si="114"/>
        <v>-</v>
      </c>
      <c r="D457" s="9" t="str">
        <f t="shared" si="114"/>
        <v>-</v>
      </c>
      <c r="E457" s="9" t="str">
        <f t="shared" si="114"/>
        <v>-</v>
      </c>
      <c r="F457" s="9" t="str">
        <f t="shared" si="114"/>
        <v>-</v>
      </c>
      <c r="G457" s="9" t="str">
        <f t="shared" si="114"/>
        <v>-</v>
      </c>
      <c r="H457" s="9" t="str">
        <f t="shared" si="114"/>
        <v>-</v>
      </c>
      <c r="I457" s="9" t="str">
        <f t="shared" si="114"/>
        <v>-</v>
      </c>
      <c r="J457" s="9" t="str">
        <f t="shared" si="114"/>
        <v>-</v>
      </c>
      <c r="K457" s="9" t="str">
        <f t="shared" si="114"/>
        <v>-</v>
      </c>
      <c r="L457" s="9">
        <f t="shared" si="114"/>
        <v>1.7142857142857135</v>
      </c>
      <c r="M457" s="9" t="str">
        <f t="shared" si="114"/>
        <v>-</v>
      </c>
      <c r="N457" s="9" t="str">
        <f t="shared" si="114"/>
        <v>-</v>
      </c>
      <c r="O457" s="9" t="str">
        <f t="shared" si="114"/>
        <v>-</v>
      </c>
      <c r="P457" s="9" t="str">
        <f t="shared" si="114"/>
        <v>-</v>
      </c>
      <c r="Q457" s="9" t="str">
        <f t="shared" si="114"/>
        <v>-</v>
      </c>
      <c r="R457" s="9" t="str">
        <f t="shared" si="114"/>
        <v>-</v>
      </c>
      <c r="S457" s="9" t="str">
        <f t="shared" si="114"/>
        <v>-</v>
      </c>
      <c r="T457" s="9" t="str">
        <f t="shared" si="117"/>
        <v>-</v>
      </c>
      <c r="U457" s="9">
        <f t="shared" si="117"/>
        <v>3.7142857142857135</v>
      </c>
      <c r="V457" s="9" t="str">
        <f t="shared" si="117"/>
        <v>-</v>
      </c>
      <c r="W457" s="9" t="str">
        <f t="shared" si="116"/>
        <v>-</v>
      </c>
      <c r="X457" s="9" t="str">
        <f t="shared" si="116"/>
        <v>-</v>
      </c>
      <c r="Y457" s="9" t="str">
        <f t="shared" si="116"/>
        <v>-</v>
      </c>
      <c r="Z457" s="9">
        <f t="shared" si="116"/>
        <v>0.28571428571428648</v>
      </c>
      <c r="AA457" s="9" t="str">
        <f t="shared" si="116"/>
        <v>-</v>
      </c>
      <c r="AB457" s="9" t="str">
        <f t="shared" si="116"/>
        <v>-</v>
      </c>
      <c r="AC457" s="9" t="str">
        <f t="shared" si="116"/>
        <v>-</v>
      </c>
      <c r="AD457" s="9" t="str">
        <f t="shared" si="116"/>
        <v>-</v>
      </c>
      <c r="AE457" s="9" t="str">
        <f t="shared" si="116"/>
        <v>-</v>
      </c>
      <c r="AF457" s="9" t="str">
        <f t="shared" si="116"/>
        <v>-</v>
      </c>
      <c r="AG457" s="9" t="str">
        <f t="shared" si="116"/>
        <v>-</v>
      </c>
      <c r="AH457" s="9" t="str">
        <f t="shared" si="116"/>
        <v>-</v>
      </c>
      <c r="AI457" s="9">
        <f t="shared" si="116"/>
        <v>3.2857142857142865</v>
      </c>
      <c r="AJ457" s="9" t="str">
        <f t="shared" si="116"/>
        <v>-</v>
      </c>
      <c r="AK457" s="9">
        <f t="shared" si="116"/>
        <v>1.7142857142857135</v>
      </c>
      <c r="AL457" s="9">
        <f t="shared" si="116"/>
        <v>1.2857142857142865</v>
      </c>
      <c r="AM457" s="9" t="str">
        <f t="shared" si="116"/>
        <v>-</v>
      </c>
      <c r="AN457" s="9">
        <f t="shared" si="116"/>
        <v>2.2857142857142865</v>
      </c>
      <c r="AO457" s="9" t="str">
        <f t="shared" si="117"/>
        <v>-</v>
      </c>
      <c r="AP457" s="9" t="str">
        <f t="shared" si="117"/>
        <v>-</v>
      </c>
      <c r="AQ457" s="9" t="str">
        <f t="shared" si="117"/>
        <v>-</v>
      </c>
      <c r="AR457" s="9" t="str">
        <f t="shared" si="117"/>
        <v>-</v>
      </c>
      <c r="AS457" s="9" t="str">
        <f t="shared" si="117"/>
        <v>-</v>
      </c>
      <c r="AT457" s="9" t="str">
        <f t="shared" si="117"/>
        <v>-</v>
      </c>
      <c r="AU457" s="9" t="str">
        <f t="shared" si="117"/>
        <v>-</v>
      </c>
      <c r="AV457" s="9" t="str">
        <f t="shared" si="117"/>
        <v>-</v>
      </c>
      <c r="AW457" s="9" t="str">
        <f t="shared" si="117"/>
        <v>-</v>
      </c>
      <c r="AX457" s="9" t="str">
        <f t="shared" si="117"/>
        <v>-</v>
      </c>
      <c r="AY457" s="9" t="str">
        <f t="shared" si="117"/>
        <v>-</v>
      </c>
      <c r="AZ457" s="9" t="str">
        <f t="shared" si="117"/>
        <v>-</v>
      </c>
      <c r="BA457" s="9" t="str">
        <f t="shared" si="117"/>
        <v>-</v>
      </c>
      <c r="BB457" s="9" t="str">
        <f t="shared" si="117"/>
        <v>-</v>
      </c>
      <c r="BC457" s="9" t="str">
        <f t="shared" si="117"/>
        <v>-</v>
      </c>
      <c r="BD457" s="9" t="str">
        <f t="shared" si="117"/>
        <v>-</v>
      </c>
      <c r="BE457" s="9" t="str">
        <f t="shared" si="117"/>
        <v>-</v>
      </c>
      <c r="BF457" s="9" t="str">
        <f t="shared" si="117"/>
        <v>-</v>
      </c>
      <c r="BG457" s="9" t="str">
        <f t="shared" si="117"/>
        <v>-</v>
      </c>
      <c r="BH457" s="37"/>
    </row>
    <row r="458" spans="1:60">
      <c r="A458" s="125">
        <f t="shared" si="98"/>
        <v>66</v>
      </c>
      <c r="B458" s="9" t="str">
        <f t="shared" si="114"/>
        <v>-</v>
      </c>
      <c r="C458" s="9" t="str">
        <f t="shared" si="114"/>
        <v>-</v>
      </c>
      <c r="D458" s="9" t="str">
        <f t="shared" si="114"/>
        <v>-</v>
      </c>
      <c r="E458" s="9" t="str">
        <f t="shared" si="114"/>
        <v>-</v>
      </c>
      <c r="F458" s="9" t="str">
        <f t="shared" si="114"/>
        <v>-</v>
      </c>
      <c r="G458" s="9" t="str">
        <f t="shared" si="114"/>
        <v>-</v>
      </c>
      <c r="H458" s="9" t="str">
        <f t="shared" si="114"/>
        <v>-</v>
      </c>
      <c r="I458" s="9" t="str">
        <f t="shared" si="114"/>
        <v>-</v>
      </c>
      <c r="J458" s="9" t="str">
        <f t="shared" si="114"/>
        <v>-</v>
      </c>
      <c r="K458" s="9" t="str">
        <f t="shared" si="114"/>
        <v>-</v>
      </c>
      <c r="L458" s="9">
        <f t="shared" si="114"/>
        <v>1.5</v>
      </c>
      <c r="M458" s="9" t="str">
        <f t="shared" si="114"/>
        <v>-</v>
      </c>
      <c r="N458" s="9" t="str">
        <f t="shared" si="114"/>
        <v>-</v>
      </c>
      <c r="O458" s="9" t="str">
        <f t="shared" si="114"/>
        <v>-</v>
      </c>
      <c r="P458" s="9" t="str">
        <f t="shared" si="114"/>
        <v>-</v>
      </c>
      <c r="Q458" s="9" t="str">
        <f t="shared" si="114"/>
        <v>-</v>
      </c>
      <c r="R458" s="9" t="str">
        <f t="shared" si="114"/>
        <v>-</v>
      </c>
      <c r="S458" s="9" t="str">
        <f t="shared" si="114"/>
        <v>-</v>
      </c>
      <c r="T458" s="9" t="str">
        <f t="shared" si="117"/>
        <v>-</v>
      </c>
      <c r="U458" s="9" t="str">
        <f t="shared" si="117"/>
        <v>-</v>
      </c>
      <c r="V458" s="9">
        <f t="shared" si="117"/>
        <v>3.5</v>
      </c>
      <c r="W458" s="9" t="str">
        <f t="shared" si="116"/>
        <v>-</v>
      </c>
      <c r="X458" s="9" t="str">
        <f t="shared" si="116"/>
        <v>-</v>
      </c>
      <c r="Y458" s="9" t="str">
        <f t="shared" si="116"/>
        <v>-</v>
      </c>
      <c r="Z458" s="9">
        <f t="shared" si="116"/>
        <v>1.5</v>
      </c>
      <c r="AA458" s="9" t="str">
        <f t="shared" si="116"/>
        <v>-</v>
      </c>
      <c r="AB458" s="9" t="str">
        <f t="shared" si="116"/>
        <v>-</v>
      </c>
      <c r="AC458" s="9" t="str">
        <f t="shared" si="116"/>
        <v>-</v>
      </c>
      <c r="AD458" s="9" t="str">
        <f t="shared" si="116"/>
        <v>-</v>
      </c>
      <c r="AE458" s="9" t="str">
        <f t="shared" si="116"/>
        <v>-</v>
      </c>
      <c r="AF458" s="9" t="str">
        <f t="shared" si="116"/>
        <v>-</v>
      </c>
      <c r="AG458" s="9" t="str">
        <f t="shared" si="116"/>
        <v>-</v>
      </c>
      <c r="AH458" s="9" t="str">
        <f t="shared" si="116"/>
        <v>-</v>
      </c>
      <c r="AI458" s="9">
        <f t="shared" si="116"/>
        <v>2.5</v>
      </c>
      <c r="AJ458" s="9" t="str">
        <f t="shared" si="116"/>
        <v>-</v>
      </c>
      <c r="AK458" s="9">
        <f t="shared" si="116"/>
        <v>1.5</v>
      </c>
      <c r="AL458" s="9">
        <f t="shared" si="116"/>
        <v>2.5</v>
      </c>
      <c r="AM458" s="9" t="str">
        <f t="shared" si="116"/>
        <v>-</v>
      </c>
      <c r="AN458" s="9" t="str">
        <f t="shared" si="116"/>
        <v>-</v>
      </c>
      <c r="AO458" s="9" t="str">
        <f t="shared" si="117"/>
        <v>-</v>
      </c>
      <c r="AP458" s="9" t="str">
        <f t="shared" si="117"/>
        <v>-</v>
      </c>
      <c r="AQ458" s="9" t="str">
        <f t="shared" si="117"/>
        <v>-</v>
      </c>
      <c r="AR458" s="9" t="str">
        <f t="shared" si="117"/>
        <v>-</v>
      </c>
      <c r="AS458" s="9" t="str">
        <f t="shared" si="117"/>
        <v>-</v>
      </c>
      <c r="AT458" s="9" t="str">
        <f t="shared" si="117"/>
        <v>-</v>
      </c>
      <c r="AU458" s="9" t="str">
        <f t="shared" si="117"/>
        <v>-</v>
      </c>
      <c r="AV458" s="9" t="str">
        <f t="shared" si="117"/>
        <v>-</v>
      </c>
      <c r="AW458" s="9" t="str">
        <f t="shared" si="117"/>
        <v>-</v>
      </c>
      <c r="AX458" s="9" t="str">
        <f t="shared" si="117"/>
        <v>-</v>
      </c>
      <c r="AY458" s="9" t="str">
        <f t="shared" si="117"/>
        <v>-</v>
      </c>
      <c r="AZ458" s="9" t="str">
        <f t="shared" si="117"/>
        <v>-</v>
      </c>
      <c r="BA458" s="9" t="str">
        <f t="shared" si="117"/>
        <v>-</v>
      </c>
      <c r="BB458" s="9" t="str">
        <f t="shared" si="117"/>
        <v>-</v>
      </c>
      <c r="BC458" s="9" t="str">
        <f t="shared" si="117"/>
        <v>-</v>
      </c>
      <c r="BD458" s="9" t="str">
        <f t="shared" si="117"/>
        <v>-</v>
      </c>
      <c r="BE458" s="9" t="str">
        <f t="shared" si="117"/>
        <v>-</v>
      </c>
      <c r="BF458" s="9" t="str">
        <f t="shared" si="117"/>
        <v>-</v>
      </c>
      <c r="BG458" s="9" t="str">
        <f t="shared" si="117"/>
        <v>-</v>
      </c>
      <c r="BH458" s="37"/>
    </row>
    <row r="459" spans="1:60">
      <c r="A459" s="125">
        <f t="shared" ref="A459:A486" si="118">A458+1</f>
        <v>67</v>
      </c>
      <c r="B459" s="9" t="str">
        <f t="shared" si="114"/>
        <v>-</v>
      </c>
      <c r="C459" s="9" t="str">
        <f t="shared" si="114"/>
        <v>-</v>
      </c>
      <c r="D459" s="9" t="str">
        <f t="shared" si="114"/>
        <v>-</v>
      </c>
      <c r="E459" s="9" t="str">
        <f t="shared" si="114"/>
        <v>-</v>
      </c>
      <c r="F459" s="9" t="str">
        <f t="shared" si="114"/>
        <v>-</v>
      </c>
      <c r="G459" s="9" t="str">
        <f t="shared" si="114"/>
        <v>-</v>
      </c>
      <c r="H459" s="9" t="str">
        <f t="shared" si="114"/>
        <v>-</v>
      </c>
      <c r="I459" s="9" t="str">
        <f t="shared" si="114"/>
        <v>-</v>
      </c>
      <c r="J459" s="9" t="str">
        <f t="shared" si="114"/>
        <v>-</v>
      </c>
      <c r="K459" s="9" t="str">
        <f t="shared" si="114"/>
        <v>-</v>
      </c>
      <c r="L459" s="9" t="str">
        <f t="shared" si="114"/>
        <v>-</v>
      </c>
      <c r="M459" s="9" t="str">
        <f t="shared" si="114"/>
        <v>-</v>
      </c>
      <c r="N459" s="9" t="str">
        <f t="shared" si="114"/>
        <v>-</v>
      </c>
      <c r="O459" s="9" t="str">
        <f t="shared" si="114"/>
        <v>-</v>
      </c>
      <c r="P459" s="9" t="str">
        <f t="shared" si="114"/>
        <v>-</v>
      </c>
      <c r="Q459" s="9" t="str">
        <f t="shared" si="114"/>
        <v>-</v>
      </c>
      <c r="R459" s="9" t="str">
        <f t="shared" si="114"/>
        <v>-</v>
      </c>
      <c r="S459" s="9" t="str">
        <f t="shared" si="114"/>
        <v>-</v>
      </c>
      <c r="T459" s="9" t="str">
        <f t="shared" si="117"/>
        <v>-</v>
      </c>
      <c r="U459" s="9" t="str">
        <f t="shared" si="117"/>
        <v>-</v>
      </c>
      <c r="V459" s="9" t="str">
        <f t="shared" si="117"/>
        <v>-</v>
      </c>
      <c r="W459" s="9" t="str">
        <f t="shared" si="116"/>
        <v>-</v>
      </c>
      <c r="X459" s="9" t="str">
        <f t="shared" si="116"/>
        <v>-</v>
      </c>
      <c r="Y459" s="9" t="str">
        <f t="shared" si="116"/>
        <v>-</v>
      </c>
      <c r="Z459" s="9" t="str">
        <f t="shared" si="116"/>
        <v>-</v>
      </c>
      <c r="AA459" s="9" t="str">
        <f t="shared" si="116"/>
        <v>-</v>
      </c>
      <c r="AB459" s="9" t="str">
        <f t="shared" si="116"/>
        <v>-</v>
      </c>
      <c r="AC459" s="9" t="str">
        <f t="shared" si="116"/>
        <v>-</v>
      </c>
      <c r="AD459" s="9" t="str">
        <f t="shared" si="116"/>
        <v>-</v>
      </c>
      <c r="AE459" s="9" t="str">
        <f t="shared" si="116"/>
        <v>-</v>
      </c>
      <c r="AF459" s="9" t="str">
        <f t="shared" si="116"/>
        <v>-</v>
      </c>
      <c r="AG459" s="9" t="str">
        <f t="shared" si="116"/>
        <v>-</v>
      </c>
      <c r="AH459" s="9" t="str">
        <f t="shared" si="116"/>
        <v>-</v>
      </c>
      <c r="AI459" s="9" t="str">
        <f t="shared" si="116"/>
        <v>-</v>
      </c>
      <c r="AJ459" s="9" t="str">
        <f t="shared" si="116"/>
        <v>-</v>
      </c>
      <c r="AK459" s="9" t="str">
        <f t="shared" si="116"/>
        <v>-</v>
      </c>
      <c r="AL459" s="9" t="str">
        <f t="shared" si="116"/>
        <v>-</v>
      </c>
      <c r="AM459" s="9" t="str">
        <f t="shared" si="116"/>
        <v>-</v>
      </c>
      <c r="AN459" s="9" t="str">
        <f t="shared" si="116"/>
        <v>-</v>
      </c>
      <c r="AO459" s="9" t="str">
        <f t="shared" si="117"/>
        <v>-</v>
      </c>
      <c r="AP459" s="9" t="str">
        <f t="shared" si="117"/>
        <v>-</v>
      </c>
      <c r="AQ459" s="9" t="str">
        <f t="shared" si="117"/>
        <v>-</v>
      </c>
      <c r="AR459" s="9" t="str">
        <f t="shared" si="117"/>
        <v>-</v>
      </c>
      <c r="AS459" s="9" t="str">
        <f t="shared" si="117"/>
        <v>-</v>
      </c>
      <c r="AT459" s="9" t="str">
        <f t="shared" si="117"/>
        <v>-</v>
      </c>
      <c r="AU459" s="9" t="str">
        <f t="shared" si="117"/>
        <v>-</v>
      </c>
      <c r="AV459" s="9" t="str">
        <f t="shared" si="117"/>
        <v>-</v>
      </c>
      <c r="AW459" s="9" t="str">
        <f t="shared" si="117"/>
        <v>-</v>
      </c>
      <c r="AX459" s="9" t="str">
        <f t="shared" si="117"/>
        <v>-</v>
      </c>
      <c r="AY459" s="9" t="str">
        <f t="shared" si="117"/>
        <v>-</v>
      </c>
      <c r="AZ459" s="9" t="str">
        <f t="shared" si="117"/>
        <v>-</v>
      </c>
      <c r="BA459" s="9" t="str">
        <f t="shared" si="117"/>
        <v>-</v>
      </c>
      <c r="BB459" s="9" t="str">
        <f t="shared" si="117"/>
        <v>-</v>
      </c>
      <c r="BC459" s="9" t="str">
        <f t="shared" si="117"/>
        <v>-</v>
      </c>
      <c r="BD459" s="9" t="str">
        <f t="shared" si="117"/>
        <v>-</v>
      </c>
      <c r="BE459" s="9" t="str">
        <f t="shared" si="117"/>
        <v>-</v>
      </c>
      <c r="BF459" s="9" t="str">
        <f t="shared" si="117"/>
        <v>-</v>
      </c>
      <c r="BG459" s="9" t="str">
        <f t="shared" si="117"/>
        <v>-</v>
      </c>
      <c r="BH459" s="37"/>
    </row>
    <row r="460" spans="1:60">
      <c r="A460" s="125">
        <f t="shared" si="118"/>
        <v>68</v>
      </c>
      <c r="B460" s="9" t="str">
        <f t="shared" si="114"/>
        <v>-</v>
      </c>
      <c r="C460" s="9" t="str">
        <f t="shared" si="114"/>
        <v>-</v>
      </c>
      <c r="D460" s="9" t="str">
        <f t="shared" si="114"/>
        <v>-</v>
      </c>
      <c r="E460" s="9" t="str">
        <f t="shared" si="114"/>
        <v>-</v>
      </c>
      <c r="F460" s="9" t="str">
        <f t="shared" si="114"/>
        <v>-</v>
      </c>
      <c r="G460" s="9" t="str">
        <f t="shared" si="114"/>
        <v>-</v>
      </c>
      <c r="H460" s="9" t="str">
        <f t="shared" si="114"/>
        <v>-</v>
      </c>
      <c r="I460" s="9" t="str">
        <f t="shared" si="114"/>
        <v>-</v>
      </c>
      <c r="J460" s="9" t="str">
        <f t="shared" si="114"/>
        <v>-</v>
      </c>
      <c r="K460" s="9" t="str">
        <f t="shared" si="114"/>
        <v>-</v>
      </c>
      <c r="L460" s="9">
        <f t="shared" si="114"/>
        <v>1.1428571428571432</v>
      </c>
      <c r="M460" s="9" t="str">
        <f t="shared" si="114"/>
        <v>-</v>
      </c>
      <c r="N460" s="9" t="str">
        <f t="shared" si="114"/>
        <v>-</v>
      </c>
      <c r="O460" s="9">
        <f t="shared" si="114"/>
        <v>1.8571428571428568</v>
      </c>
      <c r="P460" s="9" t="str">
        <f t="shared" si="114"/>
        <v>-</v>
      </c>
      <c r="Q460" s="9" t="str">
        <f t="shared" si="114"/>
        <v>-</v>
      </c>
      <c r="R460" s="9" t="str">
        <f t="shared" si="114"/>
        <v>-</v>
      </c>
      <c r="S460" s="9" t="str">
        <f t="shared" si="114"/>
        <v>-</v>
      </c>
      <c r="T460" s="9" t="str">
        <f t="shared" si="117"/>
        <v>-</v>
      </c>
      <c r="U460" s="9" t="str">
        <f t="shared" si="117"/>
        <v>-</v>
      </c>
      <c r="V460" s="9" t="str">
        <f t="shared" si="117"/>
        <v>-</v>
      </c>
      <c r="W460" s="9" t="str">
        <f t="shared" si="116"/>
        <v>-</v>
      </c>
      <c r="X460" s="9" t="str">
        <f t="shared" si="116"/>
        <v>-</v>
      </c>
      <c r="Y460" s="9" t="str">
        <f t="shared" si="116"/>
        <v>-</v>
      </c>
      <c r="Z460" s="9">
        <f t="shared" si="116"/>
        <v>3.1428571428571432</v>
      </c>
      <c r="AA460" s="9" t="str">
        <f t="shared" si="116"/>
        <v>-</v>
      </c>
      <c r="AB460" s="9" t="str">
        <f t="shared" si="116"/>
        <v>-</v>
      </c>
      <c r="AC460" s="9" t="str">
        <f t="shared" si="116"/>
        <v>-</v>
      </c>
      <c r="AD460" s="9" t="str">
        <f t="shared" si="116"/>
        <v>-</v>
      </c>
      <c r="AE460" s="9" t="str">
        <f t="shared" si="116"/>
        <v>-</v>
      </c>
      <c r="AF460" s="9" t="str">
        <f t="shared" si="116"/>
        <v>-</v>
      </c>
      <c r="AG460" s="9">
        <f t="shared" si="116"/>
        <v>2.8571428571428568</v>
      </c>
      <c r="AH460" s="9" t="str">
        <f t="shared" si="116"/>
        <v>-</v>
      </c>
      <c r="AI460" s="9" t="str">
        <f t="shared" si="116"/>
        <v>-</v>
      </c>
      <c r="AJ460" s="9" t="str">
        <f t="shared" si="116"/>
        <v>-</v>
      </c>
      <c r="AK460" s="9">
        <f t="shared" si="116"/>
        <v>2.8571428571428568</v>
      </c>
      <c r="AL460" s="9">
        <f t="shared" si="116"/>
        <v>3.1428571428571432</v>
      </c>
      <c r="AM460" s="9" t="str">
        <f t="shared" si="116"/>
        <v>-</v>
      </c>
      <c r="AN460" s="9" t="str">
        <f t="shared" si="116"/>
        <v>-</v>
      </c>
      <c r="AO460" s="9" t="str">
        <f t="shared" si="117"/>
        <v>-</v>
      </c>
      <c r="AP460" s="9" t="str">
        <f t="shared" si="117"/>
        <v>-</v>
      </c>
      <c r="AQ460" s="9" t="str">
        <f t="shared" si="117"/>
        <v>-</v>
      </c>
      <c r="AR460" s="9" t="str">
        <f t="shared" si="117"/>
        <v>-</v>
      </c>
      <c r="AS460" s="9" t="str">
        <f t="shared" si="117"/>
        <v>-</v>
      </c>
      <c r="AT460" s="9" t="str">
        <f t="shared" si="117"/>
        <v>-</v>
      </c>
      <c r="AU460" s="9" t="str">
        <f t="shared" si="117"/>
        <v>-</v>
      </c>
      <c r="AV460" s="9" t="str">
        <f t="shared" si="117"/>
        <v>-</v>
      </c>
      <c r="AW460" s="9" t="str">
        <f t="shared" si="117"/>
        <v>-</v>
      </c>
      <c r="AX460" s="9" t="str">
        <f t="shared" si="117"/>
        <v>-</v>
      </c>
      <c r="AY460" s="9" t="str">
        <f t="shared" si="117"/>
        <v>-</v>
      </c>
      <c r="AZ460" s="9" t="str">
        <f t="shared" si="117"/>
        <v>-</v>
      </c>
      <c r="BA460" s="9" t="str">
        <f t="shared" si="117"/>
        <v>-</v>
      </c>
      <c r="BB460" s="9" t="str">
        <f t="shared" si="117"/>
        <v>-</v>
      </c>
      <c r="BC460" s="9">
        <f t="shared" si="117"/>
        <v>0.14285714285714324</v>
      </c>
      <c r="BD460" s="9" t="str">
        <f t="shared" si="117"/>
        <v>-</v>
      </c>
      <c r="BE460" s="9" t="str">
        <f t="shared" si="117"/>
        <v>-</v>
      </c>
      <c r="BF460" s="9" t="str">
        <f t="shared" si="117"/>
        <v>-</v>
      </c>
      <c r="BG460" s="9" t="str">
        <f t="shared" si="117"/>
        <v>-</v>
      </c>
      <c r="BH460" s="37"/>
    </row>
    <row r="461" spans="1:60">
      <c r="A461" s="125">
        <f t="shared" si="118"/>
        <v>69</v>
      </c>
      <c r="B461" s="9" t="str">
        <f t="shared" si="114"/>
        <v>-</v>
      </c>
      <c r="C461" s="9" t="str">
        <f t="shared" si="114"/>
        <v>-</v>
      </c>
      <c r="D461" s="9" t="str">
        <f t="shared" si="114"/>
        <v>-</v>
      </c>
      <c r="E461" s="9" t="str">
        <f t="shared" si="114"/>
        <v>-</v>
      </c>
      <c r="F461" s="9" t="str">
        <f t="shared" si="114"/>
        <v>-</v>
      </c>
      <c r="G461" s="9" t="str">
        <f t="shared" si="114"/>
        <v>-</v>
      </c>
      <c r="H461" s="9" t="str">
        <f t="shared" si="114"/>
        <v>-</v>
      </c>
      <c r="I461" s="9" t="str">
        <f t="shared" si="114"/>
        <v>-</v>
      </c>
      <c r="J461" s="9" t="str">
        <f t="shared" si="114"/>
        <v>-</v>
      </c>
      <c r="K461" s="9" t="str">
        <f t="shared" ref="B461:S475" si="119">IF(K364="-","-",ABS(K364-$BI364))</f>
        <v>-</v>
      </c>
      <c r="L461" s="9" t="str">
        <f t="shared" si="119"/>
        <v>-</v>
      </c>
      <c r="M461" s="9" t="str">
        <f t="shared" si="119"/>
        <v>-</v>
      </c>
      <c r="N461" s="9" t="str">
        <f t="shared" si="119"/>
        <v>-</v>
      </c>
      <c r="O461" s="9" t="str">
        <f t="shared" si="119"/>
        <v>-</v>
      </c>
      <c r="P461" s="9" t="str">
        <f t="shared" si="119"/>
        <v>-</v>
      </c>
      <c r="Q461" s="9" t="str">
        <f t="shared" si="119"/>
        <v>-</v>
      </c>
      <c r="R461" s="9" t="str">
        <f t="shared" si="119"/>
        <v>-</v>
      </c>
      <c r="S461" s="9" t="str">
        <f t="shared" si="119"/>
        <v>-</v>
      </c>
      <c r="T461" s="9" t="str">
        <f t="shared" si="117"/>
        <v>-</v>
      </c>
      <c r="U461" s="9" t="str">
        <f t="shared" si="117"/>
        <v>-</v>
      </c>
      <c r="V461" s="9" t="str">
        <f t="shared" si="117"/>
        <v>-</v>
      </c>
      <c r="W461" s="9" t="str">
        <f t="shared" si="116"/>
        <v>-</v>
      </c>
      <c r="X461" s="9" t="str">
        <f t="shared" si="116"/>
        <v>-</v>
      </c>
      <c r="Y461" s="9" t="str">
        <f t="shared" si="116"/>
        <v>-</v>
      </c>
      <c r="Z461" s="9" t="str">
        <f t="shared" si="116"/>
        <v>-</v>
      </c>
      <c r="AA461" s="9" t="str">
        <f t="shared" si="116"/>
        <v>-</v>
      </c>
      <c r="AB461" s="9" t="str">
        <f t="shared" si="116"/>
        <v>-</v>
      </c>
      <c r="AC461" s="9" t="str">
        <f t="shared" si="116"/>
        <v>-</v>
      </c>
      <c r="AD461" s="9" t="str">
        <f t="shared" si="116"/>
        <v>-</v>
      </c>
      <c r="AE461" s="9" t="str">
        <f t="shared" si="116"/>
        <v>-</v>
      </c>
      <c r="AF461" s="9" t="str">
        <f t="shared" si="116"/>
        <v>-</v>
      </c>
      <c r="AG461" s="9">
        <f t="shared" si="116"/>
        <v>0.5</v>
      </c>
      <c r="AH461" s="9" t="str">
        <f t="shared" si="116"/>
        <v>-</v>
      </c>
      <c r="AI461" s="9" t="str">
        <f t="shared" si="116"/>
        <v>-</v>
      </c>
      <c r="AJ461" s="9" t="str">
        <f t="shared" si="116"/>
        <v>-</v>
      </c>
      <c r="AK461" s="9">
        <f t="shared" si="116"/>
        <v>0.5</v>
      </c>
      <c r="AL461" s="9" t="str">
        <f t="shared" si="116"/>
        <v>-</v>
      </c>
      <c r="AM461" s="9" t="str">
        <f t="shared" si="116"/>
        <v>-</v>
      </c>
      <c r="AN461" s="9" t="str">
        <f t="shared" si="116"/>
        <v>-</v>
      </c>
      <c r="AO461" s="9" t="str">
        <f t="shared" si="117"/>
        <v>-</v>
      </c>
      <c r="AP461" s="9" t="str">
        <f t="shared" si="117"/>
        <v>-</v>
      </c>
      <c r="AQ461" s="9" t="str">
        <f t="shared" si="117"/>
        <v>-</v>
      </c>
      <c r="AR461" s="9" t="str">
        <f t="shared" si="117"/>
        <v>-</v>
      </c>
      <c r="AS461" s="9" t="str">
        <f t="shared" si="117"/>
        <v>-</v>
      </c>
      <c r="AT461" s="9" t="str">
        <f t="shared" si="117"/>
        <v>-</v>
      </c>
      <c r="AU461" s="9" t="str">
        <f t="shared" si="117"/>
        <v>-</v>
      </c>
      <c r="AV461" s="9" t="str">
        <f t="shared" si="117"/>
        <v>-</v>
      </c>
      <c r="AW461" s="9" t="str">
        <f t="shared" si="117"/>
        <v>-</v>
      </c>
      <c r="AX461" s="9" t="str">
        <f t="shared" si="117"/>
        <v>-</v>
      </c>
      <c r="AY461" s="9" t="str">
        <f t="shared" si="117"/>
        <v>-</v>
      </c>
      <c r="AZ461" s="9" t="str">
        <f t="shared" si="117"/>
        <v>-</v>
      </c>
      <c r="BA461" s="9" t="str">
        <f t="shared" si="117"/>
        <v>-</v>
      </c>
      <c r="BB461" s="9" t="str">
        <f t="shared" si="117"/>
        <v>-</v>
      </c>
      <c r="BC461" s="9" t="str">
        <f t="shared" si="117"/>
        <v>-</v>
      </c>
      <c r="BD461" s="9" t="str">
        <f t="shared" si="117"/>
        <v>-</v>
      </c>
      <c r="BE461" s="9" t="str">
        <f t="shared" si="117"/>
        <v>-</v>
      </c>
      <c r="BF461" s="9" t="str">
        <f t="shared" si="117"/>
        <v>-</v>
      </c>
      <c r="BG461" s="9" t="str">
        <f t="shared" si="117"/>
        <v>-</v>
      </c>
      <c r="BH461" s="37"/>
    </row>
    <row r="462" spans="1:60">
      <c r="A462" s="125">
        <f t="shared" si="118"/>
        <v>70</v>
      </c>
      <c r="B462" s="9" t="str">
        <f t="shared" si="119"/>
        <v>-</v>
      </c>
      <c r="C462" s="9" t="str">
        <f t="shared" si="119"/>
        <v>-</v>
      </c>
      <c r="D462" s="9" t="str">
        <f t="shared" si="119"/>
        <v>-</v>
      </c>
      <c r="E462" s="9" t="str">
        <f t="shared" si="119"/>
        <v>-</v>
      </c>
      <c r="F462" s="9" t="str">
        <f t="shared" si="119"/>
        <v>-</v>
      </c>
      <c r="G462" s="9" t="str">
        <f t="shared" si="119"/>
        <v>-</v>
      </c>
      <c r="H462" s="9" t="str">
        <f t="shared" si="119"/>
        <v>-</v>
      </c>
      <c r="I462" s="9" t="str">
        <f t="shared" si="119"/>
        <v>-</v>
      </c>
      <c r="J462" s="9" t="str">
        <f t="shared" si="119"/>
        <v>-</v>
      </c>
      <c r="K462" s="9" t="str">
        <f t="shared" si="119"/>
        <v>-</v>
      </c>
      <c r="L462" s="9" t="str">
        <f t="shared" si="119"/>
        <v>-</v>
      </c>
      <c r="M462" s="9" t="str">
        <f t="shared" si="119"/>
        <v>-</v>
      </c>
      <c r="N462" s="9" t="str">
        <f t="shared" si="119"/>
        <v>-</v>
      </c>
      <c r="O462" s="9" t="str">
        <f t="shared" si="119"/>
        <v>-</v>
      </c>
      <c r="P462" s="9" t="str">
        <f t="shared" si="119"/>
        <v>-</v>
      </c>
      <c r="Q462" s="9" t="str">
        <f t="shared" si="119"/>
        <v>-</v>
      </c>
      <c r="R462" s="9" t="str">
        <f t="shared" si="119"/>
        <v>-</v>
      </c>
      <c r="S462" s="9" t="str">
        <f t="shared" si="119"/>
        <v>-</v>
      </c>
      <c r="T462" s="9" t="str">
        <f t="shared" si="117"/>
        <v>-</v>
      </c>
      <c r="U462" s="9" t="str">
        <f t="shared" si="117"/>
        <v>-</v>
      </c>
      <c r="V462" s="9" t="str">
        <f t="shared" si="117"/>
        <v>-</v>
      </c>
      <c r="W462" s="9" t="str">
        <f t="shared" si="116"/>
        <v>-</v>
      </c>
      <c r="X462" s="9" t="str">
        <f t="shared" si="116"/>
        <v>-</v>
      </c>
      <c r="Y462" s="9" t="str">
        <f t="shared" si="116"/>
        <v>-</v>
      </c>
      <c r="Z462" s="9" t="str">
        <f t="shared" si="116"/>
        <v>-</v>
      </c>
      <c r="AA462" s="9" t="str">
        <f t="shared" si="116"/>
        <v>-</v>
      </c>
      <c r="AB462" s="9" t="str">
        <f t="shared" si="116"/>
        <v>-</v>
      </c>
      <c r="AC462" s="9" t="str">
        <f t="shared" si="116"/>
        <v>-</v>
      </c>
      <c r="AD462" s="9" t="str">
        <f t="shared" si="116"/>
        <v>-</v>
      </c>
      <c r="AE462" s="9" t="str">
        <f t="shared" si="116"/>
        <v>-</v>
      </c>
      <c r="AF462" s="9" t="str">
        <f t="shared" si="116"/>
        <v>-</v>
      </c>
      <c r="AG462" s="9" t="str">
        <f t="shared" si="116"/>
        <v>-</v>
      </c>
      <c r="AH462" s="9" t="str">
        <f t="shared" si="116"/>
        <v>-</v>
      </c>
      <c r="AI462" s="9" t="str">
        <f t="shared" si="116"/>
        <v>-</v>
      </c>
      <c r="AJ462" s="9" t="str">
        <f t="shared" si="116"/>
        <v>-</v>
      </c>
      <c r="AK462" s="9" t="str">
        <f t="shared" si="116"/>
        <v>-</v>
      </c>
      <c r="AL462" s="9" t="str">
        <f t="shared" si="116"/>
        <v>-</v>
      </c>
      <c r="AM462" s="9" t="str">
        <f t="shared" si="116"/>
        <v>-</v>
      </c>
      <c r="AN462" s="9" t="str">
        <f t="shared" si="116"/>
        <v>-</v>
      </c>
      <c r="AO462" s="9" t="str">
        <f t="shared" si="117"/>
        <v>-</v>
      </c>
      <c r="AP462" s="9" t="str">
        <f t="shared" si="117"/>
        <v>-</v>
      </c>
      <c r="AQ462" s="9" t="str">
        <f t="shared" si="117"/>
        <v>-</v>
      </c>
      <c r="AR462" s="9" t="str">
        <f t="shared" si="117"/>
        <v>-</v>
      </c>
      <c r="AS462" s="9" t="str">
        <f t="shared" si="117"/>
        <v>-</v>
      </c>
      <c r="AT462" s="9" t="str">
        <f t="shared" si="117"/>
        <v>-</v>
      </c>
      <c r="AU462" s="9" t="str">
        <f t="shared" si="117"/>
        <v>-</v>
      </c>
      <c r="AV462" s="9" t="str">
        <f t="shared" si="117"/>
        <v>-</v>
      </c>
      <c r="AW462" s="9" t="str">
        <f t="shared" si="117"/>
        <v>-</v>
      </c>
      <c r="AX462" s="9" t="str">
        <f t="shared" si="117"/>
        <v>-</v>
      </c>
      <c r="AY462" s="9" t="str">
        <f t="shared" si="117"/>
        <v>-</v>
      </c>
      <c r="AZ462" s="9" t="str">
        <f t="shared" si="117"/>
        <v>-</v>
      </c>
      <c r="BA462" s="9" t="str">
        <f t="shared" si="117"/>
        <v>-</v>
      </c>
      <c r="BB462" s="9" t="str">
        <f t="shared" si="117"/>
        <v>-</v>
      </c>
      <c r="BC462" s="9" t="str">
        <f t="shared" si="117"/>
        <v>-</v>
      </c>
      <c r="BD462" s="9" t="str">
        <f t="shared" si="117"/>
        <v>-</v>
      </c>
      <c r="BE462" s="9" t="str">
        <f t="shared" si="117"/>
        <v>-</v>
      </c>
      <c r="BF462" s="9" t="str">
        <f t="shared" si="117"/>
        <v>-</v>
      </c>
      <c r="BG462" s="9" t="str">
        <f t="shared" si="117"/>
        <v>-</v>
      </c>
      <c r="BH462" s="37"/>
    </row>
    <row r="463" spans="1:60">
      <c r="A463" s="125">
        <f t="shared" si="118"/>
        <v>71</v>
      </c>
      <c r="B463" s="9" t="str">
        <f t="shared" si="119"/>
        <v>-</v>
      </c>
      <c r="C463" s="9" t="str">
        <f t="shared" si="119"/>
        <v>-</v>
      </c>
      <c r="D463" s="9" t="str">
        <f t="shared" si="119"/>
        <v>-</v>
      </c>
      <c r="E463" s="9" t="str">
        <f t="shared" si="119"/>
        <v>-</v>
      </c>
      <c r="F463" s="9" t="str">
        <f t="shared" si="119"/>
        <v>-</v>
      </c>
      <c r="G463" s="9" t="str">
        <f t="shared" si="119"/>
        <v>-</v>
      </c>
      <c r="H463" s="9" t="str">
        <f t="shared" si="119"/>
        <v>-</v>
      </c>
      <c r="I463" s="9" t="str">
        <f t="shared" si="119"/>
        <v>-</v>
      </c>
      <c r="J463" s="9" t="str">
        <f t="shared" si="119"/>
        <v>-</v>
      </c>
      <c r="K463" s="9" t="str">
        <f t="shared" si="119"/>
        <v>-</v>
      </c>
      <c r="L463" s="9">
        <f t="shared" si="119"/>
        <v>0.71428571428571352</v>
      </c>
      <c r="M463" s="9" t="str">
        <f t="shared" si="119"/>
        <v>-</v>
      </c>
      <c r="N463" s="9" t="str">
        <f t="shared" si="119"/>
        <v>-</v>
      </c>
      <c r="O463" s="9">
        <f t="shared" si="119"/>
        <v>0.71428571428571352</v>
      </c>
      <c r="P463" s="9" t="str">
        <f t="shared" si="119"/>
        <v>-</v>
      </c>
      <c r="Q463" s="9" t="str">
        <f t="shared" si="119"/>
        <v>-</v>
      </c>
      <c r="R463" s="9" t="str">
        <f t="shared" si="119"/>
        <v>-</v>
      </c>
      <c r="S463" s="9" t="str">
        <f t="shared" si="119"/>
        <v>-</v>
      </c>
      <c r="T463" s="9" t="str">
        <f t="shared" si="117"/>
        <v>-</v>
      </c>
      <c r="U463" s="9" t="str">
        <f t="shared" si="117"/>
        <v>-</v>
      </c>
      <c r="V463" s="9" t="str">
        <f t="shared" si="117"/>
        <v>-</v>
      </c>
      <c r="W463" s="9" t="str">
        <f t="shared" si="116"/>
        <v>-</v>
      </c>
      <c r="X463" s="9" t="str">
        <f t="shared" si="116"/>
        <v>-</v>
      </c>
      <c r="Y463" s="9" t="str">
        <f t="shared" si="116"/>
        <v>-</v>
      </c>
      <c r="Z463" s="9">
        <f t="shared" si="116"/>
        <v>2.2857142857142865</v>
      </c>
      <c r="AA463" s="9" t="str">
        <f t="shared" si="116"/>
        <v>-</v>
      </c>
      <c r="AB463" s="9" t="str">
        <f t="shared" si="116"/>
        <v>-</v>
      </c>
      <c r="AC463" s="9" t="str">
        <f t="shared" si="116"/>
        <v>-</v>
      </c>
      <c r="AD463" s="9" t="str">
        <f t="shared" si="116"/>
        <v>-</v>
      </c>
      <c r="AE463" s="9" t="str">
        <f t="shared" si="116"/>
        <v>-</v>
      </c>
      <c r="AF463" s="9" t="str">
        <f t="shared" si="116"/>
        <v>-</v>
      </c>
      <c r="AG463" s="9">
        <f t="shared" si="116"/>
        <v>0.71428571428571352</v>
      </c>
      <c r="AH463" s="9" t="str">
        <f t="shared" si="116"/>
        <v>-</v>
      </c>
      <c r="AI463" s="9">
        <f t="shared" si="116"/>
        <v>1.7142857142857135</v>
      </c>
      <c r="AJ463" s="9" t="str">
        <f t="shared" si="116"/>
        <v>-</v>
      </c>
      <c r="AK463" s="9">
        <f t="shared" si="116"/>
        <v>0.71428571428571352</v>
      </c>
      <c r="AL463" s="9">
        <f t="shared" si="116"/>
        <v>2.2857142857142865</v>
      </c>
      <c r="AM463" s="9" t="str">
        <f t="shared" si="116"/>
        <v>-</v>
      </c>
      <c r="AN463" s="9" t="str">
        <f t="shared" si="116"/>
        <v>-</v>
      </c>
      <c r="AO463" s="9" t="str">
        <f t="shared" si="117"/>
        <v>-</v>
      </c>
      <c r="AP463" s="9" t="str">
        <f t="shared" si="117"/>
        <v>-</v>
      </c>
      <c r="AQ463" s="9" t="str">
        <f t="shared" si="117"/>
        <v>-</v>
      </c>
      <c r="AR463" s="9" t="str">
        <f t="shared" si="117"/>
        <v>-</v>
      </c>
      <c r="AS463" s="9" t="str">
        <f t="shared" si="117"/>
        <v>-</v>
      </c>
      <c r="AT463" s="9" t="str">
        <f t="shared" si="117"/>
        <v>-</v>
      </c>
      <c r="AU463" s="9" t="str">
        <f t="shared" si="117"/>
        <v>-</v>
      </c>
      <c r="AV463" s="9" t="str">
        <f t="shared" si="117"/>
        <v>-</v>
      </c>
      <c r="AW463" s="9" t="str">
        <f t="shared" si="117"/>
        <v>-</v>
      </c>
      <c r="AX463" s="9" t="str">
        <f t="shared" si="117"/>
        <v>-</v>
      </c>
      <c r="AY463" s="9" t="str">
        <f t="shared" si="117"/>
        <v>-</v>
      </c>
      <c r="AZ463" s="9" t="str">
        <f t="shared" si="117"/>
        <v>-</v>
      </c>
      <c r="BA463" s="9" t="str">
        <f t="shared" si="117"/>
        <v>-</v>
      </c>
      <c r="BB463" s="9" t="str">
        <f t="shared" si="117"/>
        <v>-</v>
      </c>
      <c r="BC463" s="9" t="str">
        <f t="shared" si="117"/>
        <v>-</v>
      </c>
      <c r="BD463" s="9" t="str">
        <f t="shared" si="117"/>
        <v>-</v>
      </c>
      <c r="BE463" s="9" t="str">
        <f t="shared" si="117"/>
        <v>-</v>
      </c>
      <c r="BF463" s="9" t="str">
        <f t="shared" si="117"/>
        <v>-</v>
      </c>
      <c r="BG463" s="9" t="str">
        <f t="shared" si="117"/>
        <v>-</v>
      </c>
      <c r="BH463" s="37"/>
    </row>
    <row r="464" spans="1:60">
      <c r="A464" s="125">
        <f t="shared" si="118"/>
        <v>72</v>
      </c>
      <c r="B464" s="9" t="str">
        <f t="shared" si="119"/>
        <v>-</v>
      </c>
      <c r="C464" s="9" t="str">
        <f t="shared" si="119"/>
        <v>-</v>
      </c>
      <c r="D464" s="9" t="str">
        <f t="shared" si="119"/>
        <v>-</v>
      </c>
      <c r="E464" s="9" t="str">
        <f t="shared" si="119"/>
        <v>-</v>
      </c>
      <c r="F464" s="9" t="str">
        <f t="shared" si="119"/>
        <v>-</v>
      </c>
      <c r="G464" s="9" t="str">
        <f t="shared" si="119"/>
        <v>-</v>
      </c>
      <c r="H464" s="9" t="str">
        <f t="shared" si="119"/>
        <v>-</v>
      </c>
      <c r="I464" s="9" t="str">
        <f t="shared" si="119"/>
        <v>-</v>
      </c>
      <c r="J464" s="9" t="str">
        <f t="shared" si="119"/>
        <v>-</v>
      </c>
      <c r="K464" s="9" t="str">
        <f t="shared" si="119"/>
        <v>-</v>
      </c>
      <c r="L464" s="9" t="str">
        <f t="shared" si="119"/>
        <v>-</v>
      </c>
      <c r="M464" s="9" t="str">
        <f t="shared" si="119"/>
        <v>-</v>
      </c>
      <c r="N464" s="9" t="str">
        <f t="shared" si="119"/>
        <v>-</v>
      </c>
      <c r="O464" s="9" t="str">
        <f t="shared" si="119"/>
        <v>-</v>
      </c>
      <c r="P464" s="9" t="str">
        <f t="shared" si="119"/>
        <v>-</v>
      </c>
      <c r="Q464" s="9" t="str">
        <f t="shared" si="119"/>
        <v>-</v>
      </c>
      <c r="R464" s="9" t="str">
        <f t="shared" si="119"/>
        <v>-</v>
      </c>
      <c r="S464" s="9" t="str">
        <f t="shared" si="119"/>
        <v>-</v>
      </c>
      <c r="T464" s="9" t="str">
        <f t="shared" si="117"/>
        <v>-</v>
      </c>
      <c r="U464" s="9" t="str">
        <f t="shared" si="117"/>
        <v>-</v>
      </c>
      <c r="V464" s="9" t="str">
        <f t="shared" si="117"/>
        <v>-</v>
      </c>
      <c r="W464" s="9" t="str">
        <f t="shared" si="116"/>
        <v>-</v>
      </c>
      <c r="X464" s="9" t="str">
        <f t="shared" si="116"/>
        <v>-</v>
      </c>
      <c r="Y464" s="9" t="str">
        <f t="shared" si="116"/>
        <v>-</v>
      </c>
      <c r="Z464" s="9" t="str">
        <f t="shared" si="116"/>
        <v>-</v>
      </c>
      <c r="AA464" s="9" t="str">
        <f t="shared" si="116"/>
        <v>-</v>
      </c>
      <c r="AB464" s="9" t="str">
        <f t="shared" si="116"/>
        <v>-</v>
      </c>
      <c r="AC464" s="9" t="str">
        <f t="shared" si="116"/>
        <v>-</v>
      </c>
      <c r="AD464" s="9" t="str">
        <f t="shared" si="116"/>
        <v>-</v>
      </c>
      <c r="AE464" s="9" t="str">
        <f t="shared" si="116"/>
        <v>-</v>
      </c>
      <c r="AF464" s="9" t="str">
        <f t="shared" si="116"/>
        <v>-</v>
      </c>
      <c r="AG464" s="9" t="str">
        <f t="shared" si="116"/>
        <v>-</v>
      </c>
      <c r="AH464" s="9" t="str">
        <f t="shared" si="116"/>
        <v>-</v>
      </c>
      <c r="AI464" s="9" t="str">
        <f t="shared" si="116"/>
        <v>-</v>
      </c>
      <c r="AJ464" s="9" t="str">
        <f t="shared" si="116"/>
        <v>-</v>
      </c>
      <c r="AK464" s="9" t="str">
        <f t="shared" si="116"/>
        <v>-</v>
      </c>
      <c r="AL464" s="9" t="str">
        <f t="shared" si="116"/>
        <v>-</v>
      </c>
      <c r="AM464" s="9" t="str">
        <f t="shared" si="116"/>
        <v>-</v>
      </c>
      <c r="AN464" s="9" t="str">
        <f t="shared" si="116"/>
        <v>-</v>
      </c>
      <c r="AO464" s="9" t="str">
        <f t="shared" si="117"/>
        <v>-</v>
      </c>
      <c r="AP464" s="9" t="str">
        <f t="shared" si="117"/>
        <v>-</v>
      </c>
      <c r="AQ464" s="9" t="str">
        <f t="shared" si="117"/>
        <v>-</v>
      </c>
      <c r="AR464" s="9" t="str">
        <f t="shared" si="117"/>
        <v>-</v>
      </c>
      <c r="AS464" s="9" t="str">
        <f t="shared" si="117"/>
        <v>-</v>
      </c>
      <c r="AT464" s="9" t="str">
        <f t="shared" si="117"/>
        <v>-</v>
      </c>
      <c r="AU464" s="9" t="str">
        <f t="shared" si="117"/>
        <v>-</v>
      </c>
      <c r="AV464" s="9" t="str">
        <f t="shared" si="117"/>
        <v>-</v>
      </c>
      <c r="AW464" s="9" t="str">
        <f t="shared" si="117"/>
        <v>-</v>
      </c>
      <c r="AX464" s="9" t="str">
        <f t="shared" si="117"/>
        <v>-</v>
      </c>
      <c r="AY464" s="9" t="str">
        <f t="shared" si="117"/>
        <v>-</v>
      </c>
      <c r="AZ464" s="9" t="str">
        <f t="shared" si="117"/>
        <v>-</v>
      </c>
      <c r="BA464" s="9" t="str">
        <f t="shared" si="117"/>
        <v>-</v>
      </c>
      <c r="BB464" s="9" t="str">
        <f t="shared" si="117"/>
        <v>-</v>
      </c>
      <c r="BC464" s="9" t="str">
        <f t="shared" si="117"/>
        <v>-</v>
      </c>
      <c r="BD464" s="9" t="str">
        <f t="shared" si="117"/>
        <v>-</v>
      </c>
      <c r="BE464" s="9" t="str">
        <f t="shared" si="117"/>
        <v>-</v>
      </c>
      <c r="BF464" s="9" t="str">
        <f t="shared" ref="T464:BG476" si="120">IF(BF367="-","-",ABS(BF367-$BI367))</f>
        <v>-</v>
      </c>
      <c r="BG464" s="9" t="str">
        <f t="shared" si="120"/>
        <v>-</v>
      </c>
      <c r="BH464" s="37"/>
    </row>
    <row r="465" spans="1:60">
      <c r="A465" s="125">
        <f t="shared" si="118"/>
        <v>73</v>
      </c>
      <c r="B465" s="9" t="str">
        <f t="shared" si="119"/>
        <v>-</v>
      </c>
      <c r="C465" s="9" t="str">
        <f t="shared" si="119"/>
        <v>-</v>
      </c>
      <c r="D465" s="9" t="str">
        <f t="shared" si="119"/>
        <v>-</v>
      </c>
      <c r="E465" s="9" t="str">
        <f t="shared" si="119"/>
        <v>-</v>
      </c>
      <c r="F465" s="9" t="str">
        <f t="shared" si="119"/>
        <v>-</v>
      </c>
      <c r="G465" s="9" t="str">
        <f t="shared" si="119"/>
        <v>-</v>
      </c>
      <c r="H465" s="9" t="str">
        <f t="shared" si="119"/>
        <v>-</v>
      </c>
      <c r="I465" s="9" t="str">
        <f t="shared" si="119"/>
        <v>-</v>
      </c>
      <c r="J465" s="9" t="str">
        <f t="shared" si="119"/>
        <v>-</v>
      </c>
      <c r="K465" s="9" t="str">
        <f t="shared" si="119"/>
        <v>-</v>
      </c>
      <c r="L465" s="9" t="str">
        <f t="shared" si="119"/>
        <v>-</v>
      </c>
      <c r="M465" s="9" t="str">
        <f t="shared" si="119"/>
        <v>-</v>
      </c>
      <c r="N465" s="9" t="str">
        <f t="shared" si="119"/>
        <v>-</v>
      </c>
      <c r="O465" s="9" t="str">
        <f t="shared" si="119"/>
        <v>-</v>
      </c>
      <c r="P465" s="9" t="str">
        <f t="shared" si="119"/>
        <v>-</v>
      </c>
      <c r="Q465" s="9" t="str">
        <f t="shared" si="119"/>
        <v>-</v>
      </c>
      <c r="R465" s="9" t="str">
        <f t="shared" si="119"/>
        <v>-</v>
      </c>
      <c r="S465" s="9" t="str">
        <f t="shared" si="119"/>
        <v>-</v>
      </c>
      <c r="T465" s="9" t="str">
        <f t="shared" si="120"/>
        <v>-</v>
      </c>
      <c r="U465" s="9" t="str">
        <f t="shared" si="120"/>
        <v>-</v>
      </c>
      <c r="V465" s="9" t="str">
        <f t="shared" si="120"/>
        <v>-</v>
      </c>
      <c r="W465" s="9" t="str">
        <f t="shared" si="116"/>
        <v>-</v>
      </c>
      <c r="X465" s="9" t="str">
        <f t="shared" si="116"/>
        <v>-</v>
      </c>
      <c r="Y465" s="9" t="str">
        <f t="shared" si="116"/>
        <v>-</v>
      </c>
      <c r="Z465" s="9" t="str">
        <f t="shared" si="116"/>
        <v>-</v>
      </c>
      <c r="AA465" s="9" t="str">
        <f t="shared" si="116"/>
        <v>-</v>
      </c>
      <c r="AB465" s="9" t="str">
        <f t="shared" si="116"/>
        <v>-</v>
      </c>
      <c r="AC465" s="9" t="str">
        <f t="shared" si="116"/>
        <v>-</v>
      </c>
      <c r="AD465" s="9" t="str">
        <f t="shared" si="116"/>
        <v>-</v>
      </c>
      <c r="AE465" s="9" t="str">
        <f t="shared" si="116"/>
        <v>-</v>
      </c>
      <c r="AF465" s="9" t="str">
        <f t="shared" si="116"/>
        <v>-</v>
      </c>
      <c r="AG465" s="9" t="str">
        <f t="shared" si="116"/>
        <v>-</v>
      </c>
      <c r="AH465" s="9" t="str">
        <f t="shared" si="116"/>
        <v>-</v>
      </c>
      <c r="AI465" s="9" t="str">
        <f t="shared" si="116"/>
        <v>-</v>
      </c>
      <c r="AJ465" s="9" t="str">
        <f t="shared" si="116"/>
        <v>-</v>
      </c>
      <c r="AK465" s="9" t="str">
        <f t="shared" si="116"/>
        <v>-</v>
      </c>
      <c r="AL465" s="9" t="str">
        <f t="shared" si="116"/>
        <v>-</v>
      </c>
      <c r="AM465" s="9" t="str">
        <f t="shared" si="116"/>
        <v>-</v>
      </c>
      <c r="AN465" s="9" t="str">
        <f t="shared" si="116"/>
        <v>-</v>
      </c>
      <c r="AO465" s="9" t="str">
        <f t="shared" si="120"/>
        <v>-</v>
      </c>
      <c r="AP465" s="9" t="str">
        <f t="shared" si="120"/>
        <v>-</v>
      </c>
      <c r="AQ465" s="9" t="str">
        <f t="shared" si="120"/>
        <v>-</v>
      </c>
      <c r="AR465" s="9" t="str">
        <f t="shared" si="120"/>
        <v>-</v>
      </c>
      <c r="AS465" s="9" t="str">
        <f t="shared" si="120"/>
        <v>-</v>
      </c>
      <c r="AT465" s="9" t="str">
        <f t="shared" si="120"/>
        <v>-</v>
      </c>
      <c r="AU465" s="9" t="str">
        <f t="shared" si="120"/>
        <v>-</v>
      </c>
      <c r="AV465" s="9" t="str">
        <f t="shared" si="120"/>
        <v>-</v>
      </c>
      <c r="AW465" s="9" t="str">
        <f t="shared" si="120"/>
        <v>-</v>
      </c>
      <c r="AX465" s="9" t="str">
        <f t="shared" si="120"/>
        <v>-</v>
      </c>
      <c r="AY465" s="9" t="str">
        <f t="shared" si="120"/>
        <v>-</v>
      </c>
      <c r="AZ465" s="9" t="str">
        <f t="shared" si="120"/>
        <v>-</v>
      </c>
      <c r="BA465" s="9" t="str">
        <f t="shared" si="120"/>
        <v>-</v>
      </c>
      <c r="BB465" s="9" t="str">
        <f t="shared" si="120"/>
        <v>-</v>
      </c>
      <c r="BC465" s="9" t="str">
        <f t="shared" si="120"/>
        <v>-</v>
      </c>
      <c r="BD465" s="9" t="str">
        <f t="shared" si="120"/>
        <v>-</v>
      </c>
      <c r="BE465" s="9" t="str">
        <f t="shared" si="120"/>
        <v>-</v>
      </c>
      <c r="BF465" s="9" t="str">
        <f t="shared" si="120"/>
        <v>-</v>
      </c>
      <c r="BG465" s="9" t="str">
        <f t="shared" si="120"/>
        <v>-</v>
      </c>
      <c r="BH465" s="37"/>
    </row>
    <row r="466" spans="1:60">
      <c r="A466" s="125">
        <f t="shared" si="118"/>
        <v>74</v>
      </c>
      <c r="B466" s="9" t="str">
        <f t="shared" si="119"/>
        <v>-</v>
      </c>
      <c r="C466" s="9" t="str">
        <f t="shared" si="119"/>
        <v>-</v>
      </c>
      <c r="D466" s="9" t="str">
        <f t="shared" si="119"/>
        <v>-</v>
      </c>
      <c r="E466" s="9" t="str">
        <f t="shared" si="119"/>
        <v>-</v>
      </c>
      <c r="F466" s="9" t="str">
        <f t="shared" si="119"/>
        <v>-</v>
      </c>
      <c r="G466" s="9" t="str">
        <f t="shared" si="119"/>
        <v>-</v>
      </c>
      <c r="H466" s="9" t="str">
        <f t="shared" si="119"/>
        <v>-</v>
      </c>
      <c r="I466" s="9" t="str">
        <f t="shared" si="119"/>
        <v>-</v>
      </c>
      <c r="J466" s="9" t="str">
        <f t="shared" si="119"/>
        <v>-</v>
      </c>
      <c r="K466" s="9" t="str">
        <f t="shared" si="119"/>
        <v>-</v>
      </c>
      <c r="L466" s="9" t="str">
        <f t="shared" si="119"/>
        <v>-</v>
      </c>
      <c r="M466" s="9" t="str">
        <f t="shared" si="119"/>
        <v>-</v>
      </c>
      <c r="N466" s="9" t="str">
        <f t="shared" si="119"/>
        <v>-</v>
      </c>
      <c r="O466" s="9" t="str">
        <f t="shared" si="119"/>
        <v>-</v>
      </c>
      <c r="P466" s="9" t="str">
        <f t="shared" si="119"/>
        <v>-</v>
      </c>
      <c r="Q466" s="9" t="str">
        <f t="shared" si="119"/>
        <v>-</v>
      </c>
      <c r="R466" s="9" t="str">
        <f t="shared" si="119"/>
        <v>-</v>
      </c>
      <c r="S466" s="9" t="str">
        <f t="shared" si="119"/>
        <v>-</v>
      </c>
      <c r="T466" s="9" t="str">
        <f t="shared" si="120"/>
        <v>-</v>
      </c>
      <c r="U466" s="9" t="str">
        <f t="shared" si="120"/>
        <v>-</v>
      </c>
      <c r="V466" s="9" t="str">
        <f t="shared" si="120"/>
        <v>-</v>
      </c>
      <c r="W466" s="9" t="str">
        <f t="shared" si="116"/>
        <v>-</v>
      </c>
      <c r="X466" s="9" t="str">
        <f t="shared" si="116"/>
        <v>-</v>
      </c>
      <c r="Y466" s="9" t="str">
        <f t="shared" si="116"/>
        <v>-</v>
      </c>
      <c r="Z466" s="9" t="str">
        <f t="shared" si="116"/>
        <v>-</v>
      </c>
      <c r="AA466" s="9" t="str">
        <f t="shared" si="116"/>
        <v>-</v>
      </c>
      <c r="AB466" s="9" t="str">
        <f t="shared" si="116"/>
        <v>-</v>
      </c>
      <c r="AC466" s="9" t="str">
        <f t="shared" si="116"/>
        <v>-</v>
      </c>
      <c r="AD466" s="9" t="str">
        <f t="shared" si="116"/>
        <v>-</v>
      </c>
      <c r="AE466" s="9" t="str">
        <f t="shared" si="116"/>
        <v>-</v>
      </c>
      <c r="AF466" s="9" t="str">
        <f t="shared" si="116"/>
        <v>-</v>
      </c>
      <c r="AG466" s="9" t="str">
        <f t="shared" si="116"/>
        <v>-</v>
      </c>
      <c r="AH466" s="9" t="str">
        <f t="shared" si="116"/>
        <v>-</v>
      </c>
      <c r="AI466" s="9" t="str">
        <f t="shared" si="116"/>
        <v>-</v>
      </c>
      <c r="AJ466" s="9" t="str">
        <f t="shared" si="116"/>
        <v>-</v>
      </c>
      <c r="AK466" s="9" t="str">
        <f t="shared" si="116"/>
        <v>-</v>
      </c>
      <c r="AL466" s="9" t="str">
        <f t="shared" si="116"/>
        <v>-</v>
      </c>
      <c r="AM466" s="9" t="str">
        <f t="shared" si="116"/>
        <v>-</v>
      </c>
      <c r="AN466" s="9" t="str">
        <f t="shared" si="116"/>
        <v>-</v>
      </c>
      <c r="AO466" s="9" t="str">
        <f t="shared" si="120"/>
        <v>-</v>
      </c>
      <c r="AP466" s="9" t="str">
        <f t="shared" si="120"/>
        <v>-</v>
      </c>
      <c r="AQ466" s="9" t="str">
        <f t="shared" si="120"/>
        <v>-</v>
      </c>
      <c r="AR466" s="9" t="str">
        <f t="shared" si="120"/>
        <v>-</v>
      </c>
      <c r="AS466" s="9" t="str">
        <f t="shared" si="120"/>
        <v>-</v>
      </c>
      <c r="AT466" s="9" t="str">
        <f t="shared" si="120"/>
        <v>-</v>
      </c>
      <c r="AU466" s="9" t="str">
        <f t="shared" si="120"/>
        <v>-</v>
      </c>
      <c r="AV466" s="9" t="str">
        <f t="shared" si="120"/>
        <v>-</v>
      </c>
      <c r="AW466" s="9" t="str">
        <f t="shared" si="120"/>
        <v>-</v>
      </c>
      <c r="AX466" s="9" t="str">
        <f t="shared" si="120"/>
        <v>-</v>
      </c>
      <c r="AY466" s="9" t="str">
        <f t="shared" si="120"/>
        <v>-</v>
      </c>
      <c r="AZ466" s="9" t="str">
        <f t="shared" si="120"/>
        <v>-</v>
      </c>
      <c r="BA466" s="9" t="str">
        <f t="shared" si="120"/>
        <v>-</v>
      </c>
      <c r="BB466" s="9" t="str">
        <f t="shared" si="120"/>
        <v>-</v>
      </c>
      <c r="BC466" s="9" t="str">
        <f t="shared" si="120"/>
        <v>-</v>
      </c>
      <c r="BD466" s="9" t="str">
        <f t="shared" si="120"/>
        <v>-</v>
      </c>
      <c r="BE466" s="9" t="str">
        <f t="shared" si="120"/>
        <v>-</v>
      </c>
      <c r="BF466" s="9" t="str">
        <f t="shared" si="120"/>
        <v>-</v>
      </c>
      <c r="BG466" s="9" t="str">
        <f t="shared" si="120"/>
        <v>-</v>
      </c>
      <c r="BH466" s="37"/>
    </row>
    <row r="467" spans="1:60">
      <c r="A467" s="125">
        <f t="shared" si="118"/>
        <v>75</v>
      </c>
      <c r="B467" s="9" t="str">
        <f t="shared" si="119"/>
        <v>-</v>
      </c>
      <c r="C467" s="9" t="str">
        <f t="shared" si="119"/>
        <v>-</v>
      </c>
      <c r="D467" s="9" t="str">
        <f t="shared" si="119"/>
        <v>-</v>
      </c>
      <c r="E467" s="9" t="str">
        <f t="shared" si="119"/>
        <v>-</v>
      </c>
      <c r="F467" s="9" t="str">
        <f t="shared" si="119"/>
        <v>-</v>
      </c>
      <c r="G467" s="9" t="str">
        <f t="shared" si="119"/>
        <v>-</v>
      </c>
      <c r="H467" s="9" t="str">
        <f t="shared" si="119"/>
        <v>-</v>
      </c>
      <c r="I467" s="9" t="str">
        <f t="shared" si="119"/>
        <v>-</v>
      </c>
      <c r="J467" s="9" t="str">
        <f t="shared" si="119"/>
        <v>-</v>
      </c>
      <c r="K467" s="9" t="str">
        <f t="shared" si="119"/>
        <v>-</v>
      </c>
      <c r="L467" s="9" t="str">
        <f t="shared" si="119"/>
        <v>-</v>
      </c>
      <c r="M467" s="9" t="str">
        <f t="shared" si="119"/>
        <v>-</v>
      </c>
      <c r="N467" s="9" t="str">
        <f t="shared" si="119"/>
        <v>-</v>
      </c>
      <c r="O467" s="9" t="str">
        <f t="shared" si="119"/>
        <v>-</v>
      </c>
      <c r="P467" s="9" t="str">
        <f t="shared" si="119"/>
        <v>-</v>
      </c>
      <c r="Q467" s="9" t="str">
        <f t="shared" si="119"/>
        <v>-</v>
      </c>
      <c r="R467" s="9" t="str">
        <f t="shared" si="119"/>
        <v>-</v>
      </c>
      <c r="S467" s="9" t="str">
        <f t="shared" si="119"/>
        <v>-</v>
      </c>
      <c r="T467" s="9" t="str">
        <f t="shared" si="120"/>
        <v>-</v>
      </c>
      <c r="U467" s="9" t="str">
        <f t="shared" si="120"/>
        <v>-</v>
      </c>
      <c r="V467" s="9" t="str">
        <f t="shared" si="120"/>
        <v>-</v>
      </c>
      <c r="W467" s="9" t="str">
        <f t="shared" si="116"/>
        <v>-</v>
      </c>
      <c r="X467" s="9" t="str">
        <f t="shared" si="116"/>
        <v>-</v>
      </c>
      <c r="Y467" s="9" t="str">
        <f t="shared" si="116"/>
        <v>-</v>
      </c>
      <c r="Z467" s="9" t="str">
        <f t="shared" ref="Z467:AN467" si="121">IF(Z370="-","-",ABS(Z370-$BI370))</f>
        <v>-</v>
      </c>
      <c r="AA467" s="9" t="str">
        <f t="shared" si="121"/>
        <v>-</v>
      </c>
      <c r="AB467" s="9" t="str">
        <f t="shared" si="121"/>
        <v>-</v>
      </c>
      <c r="AC467" s="9" t="str">
        <f t="shared" si="121"/>
        <v>-</v>
      </c>
      <c r="AD467" s="9" t="str">
        <f t="shared" si="121"/>
        <v>-</v>
      </c>
      <c r="AE467" s="9" t="str">
        <f t="shared" si="121"/>
        <v>-</v>
      </c>
      <c r="AF467" s="9" t="str">
        <f t="shared" si="121"/>
        <v>-</v>
      </c>
      <c r="AG467" s="9" t="str">
        <f t="shared" si="121"/>
        <v>-</v>
      </c>
      <c r="AH467" s="9" t="str">
        <f t="shared" si="121"/>
        <v>-</v>
      </c>
      <c r="AI467" s="9" t="str">
        <f t="shared" si="121"/>
        <v>-</v>
      </c>
      <c r="AJ467" s="9" t="str">
        <f t="shared" si="121"/>
        <v>-</v>
      </c>
      <c r="AK467" s="9" t="str">
        <f t="shared" si="121"/>
        <v>-</v>
      </c>
      <c r="AL467" s="9" t="str">
        <f t="shared" si="121"/>
        <v>-</v>
      </c>
      <c r="AM467" s="9" t="str">
        <f t="shared" si="121"/>
        <v>-</v>
      </c>
      <c r="AN467" s="9" t="str">
        <f t="shared" si="121"/>
        <v>-</v>
      </c>
      <c r="AO467" s="9" t="str">
        <f t="shared" si="120"/>
        <v>-</v>
      </c>
      <c r="AP467" s="9" t="str">
        <f t="shared" si="120"/>
        <v>-</v>
      </c>
      <c r="AQ467" s="9" t="str">
        <f t="shared" si="120"/>
        <v>-</v>
      </c>
      <c r="AR467" s="9" t="str">
        <f t="shared" si="120"/>
        <v>-</v>
      </c>
      <c r="AS467" s="9" t="str">
        <f t="shared" si="120"/>
        <v>-</v>
      </c>
      <c r="AT467" s="9" t="str">
        <f t="shared" si="120"/>
        <v>-</v>
      </c>
      <c r="AU467" s="9" t="str">
        <f t="shared" si="120"/>
        <v>-</v>
      </c>
      <c r="AV467" s="9" t="str">
        <f t="shared" si="120"/>
        <v>-</v>
      </c>
      <c r="AW467" s="9" t="str">
        <f t="shared" si="120"/>
        <v>-</v>
      </c>
      <c r="AX467" s="9" t="str">
        <f t="shared" si="120"/>
        <v>-</v>
      </c>
      <c r="AY467" s="9" t="str">
        <f t="shared" si="120"/>
        <v>-</v>
      </c>
      <c r="AZ467" s="9" t="str">
        <f t="shared" si="120"/>
        <v>-</v>
      </c>
      <c r="BA467" s="9" t="str">
        <f t="shared" si="120"/>
        <v>-</v>
      </c>
      <c r="BB467" s="9" t="str">
        <f t="shared" si="120"/>
        <v>-</v>
      </c>
      <c r="BC467" s="9" t="str">
        <f t="shared" si="120"/>
        <v>-</v>
      </c>
      <c r="BD467" s="9" t="str">
        <f t="shared" si="120"/>
        <v>-</v>
      </c>
      <c r="BE467" s="9" t="str">
        <f t="shared" si="120"/>
        <v>-</v>
      </c>
      <c r="BF467" s="9" t="str">
        <f t="shared" si="120"/>
        <v>-</v>
      </c>
      <c r="BG467" s="9" t="str">
        <f t="shared" si="120"/>
        <v>-</v>
      </c>
      <c r="BH467" s="37"/>
    </row>
    <row r="468" spans="1:60">
      <c r="A468" s="125">
        <f t="shared" si="118"/>
        <v>76</v>
      </c>
      <c r="B468" s="9" t="str">
        <f t="shared" si="119"/>
        <v>-</v>
      </c>
      <c r="C468" s="9" t="str">
        <f t="shared" si="119"/>
        <v>-</v>
      </c>
      <c r="D468" s="9" t="str">
        <f t="shared" si="119"/>
        <v>-</v>
      </c>
      <c r="E468" s="9" t="str">
        <f t="shared" si="119"/>
        <v>-</v>
      </c>
      <c r="F468" s="9" t="str">
        <f t="shared" si="119"/>
        <v>-</v>
      </c>
      <c r="G468" s="9" t="str">
        <f t="shared" si="119"/>
        <v>-</v>
      </c>
      <c r="H468" s="9" t="str">
        <f t="shared" si="119"/>
        <v>-</v>
      </c>
      <c r="I468" s="9" t="str">
        <f t="shared" si="119"/>
        <v>-</v>
      </c>
      <c r="J468" s="9" t="str">
        <f t="shared" si="119"/>
        <v>-</v>
      </c>
      <c r="K468" s="9" t="str">
        <f t="shared" si="119"/>
        <v>-</v>
      </c>
      <c r="L468" s="9" t="str">
        <f t="shared" si="119"/>
        <v>-</v>
      </c>
      <c r="M468" s="9" t="str">
        <f t="shared" si="119"/>
        <v>-</v>
      </c>
      <c r="N468" s="9" t="str">
        <f t="shared" si="119"/>
        <v>-</v>
      </c>
      <c r="O468" s="9" t="str">
        <f t="shared" si="119"/>
        <v>-</v>
      </c>
      <c r="P468" s="9" t="str">
        <f t="shared" si="119"/>
        <v>-</v>
      </c>
      <c r="Q468" s="9" t="str">
        <f t="shared" si="119"/>
        <v>-</v>
      </c>
      <c r="R468" s="9" t="str">
        <f t="shared" si="119"/>
        <v>-</v>
      </c>
      <c r="S468" s="9" t="str">
        <f t="shared" si="119"/>
        <v>-</v>
      </c>
      <c r="T468" s="9" t="str">
        <f t="shared" si="120"/>
        <v>-</v>
      </c>
      <c r="U468" s="9" t="str">
        <f t="shared" si="120"/>
        <v>-</v>
      </c>
      <c r="V468" s="9" t="str">
        <f t="shared" si="120"/>
        <v>-</v>
      </c>
      <c r="W468" s="9" t="str">
        <f t="shared" ref="W468:AN482" si="122">IF(W371="-","-",ABS(W371-$BI371))</f>
        <v>-</v>
      </c>
      <c r="X468" s="9" t="str">
        <f t="shared" si="122"/>
        <v>-</v>
      </c>
      <c r="Y468" s="9" t="str">
        <f t="shared" si="122"/>
        <v>-</v>
      </c>
      <c r="Z468" s="9" t="str">
        <f t="shared" si="122"/>
        <v>-</v>
      </c>
      <c r="AA468" s="9" t="str">
        <f t="shared" si="122"/>
        <v>-</v>
      </c>
      <c r="AB468" s="9" t="str">
        <f t="shared" si="122"/>
        <v>-</v>
      </c>
      <c r="AC468" s="9" t="str">
        <f t="shared" si="122"/>
        <v>-</v>
      </c>
      <c r="AD468" s="9" t="str">
        <f t="shared" si="122"/>
        <v>-</v>
      </c>
      <c r="AE468" s="9" t="str">
        <f t="shared" si="122"/>
        <v>-</v>
      </c>
      <c r="AF468" s="9" t="str">
        <f t="shared" si="122"/>
        <v>-</v>
      </c>
      <c r="AG468" s="9" t="str">
        <f t="shared" si="122"/>
        <v>-</v>
      </c>
      <c r="AH468" s="9" t="str">
        <f t="shared" si="122"/>
        <v>-</v>
      </c>
      <c r="AI468" s="9" t="str">
        <f t="shared" si="122"/>
        <v>-</v>
      </c>
      <c r="AJ468" s="9" t="str">
        <f t="shared" si="122"/>
        <v>-</v>
      </c>
      <c r="AK468" s="9" t="str">
        <f t="shared" si="122"/>
        <v>-</v>
      </c>
      <c r="AL468" s="9" t="str">
        <f t="shared" si="122"/>
        <v>-</v>
      </c>
      <c r="AM468" s="9" t="str">
        <f t="shared" si="122"/>
        <v>-</v>
      </c>
      <c r="AN468" s="9" t="str">
        <f t="shared" si="122"/>
        <v>-</v>
      </c>
      <c r="AO468" s="9" t="str">
        <f t="shared" si="120"/>
        <v>-</v>
      </c>
      <c r="AP468" s="9" t="str">
        <f t="shared" si="120"/>
        <v>-</v>
      </c>
      <c r="AQ468" s="9" t="str">
        <f t="shared" si="120"/>
        <v>-</v>
      </c>
      <c r="AR468" s="9" t="str">
        <f t="shared" si="120"/>
        <v>-</v>
      </c>
      <c r="AS468" s="9" t="str">
        <f t="shared" si="120"/>
        <v>-</v>
      </c>
      <c r="AT468" s="9" t="str">
        <f t="shared" si="120"/>
        <v>-</v>
      </c>
      <c r="AU468" s="9" t="str">
        <f t="shared" si="120"/>
        <v>-</v>
      </c>
      <c r="AV468" s="9" t="str">
        <f t="shared" si="120"/>
        <v>-</v>
      </c>
      <c r="AW468" s="9" t="str">
        <f t="shared" si="120"/>
        <v>-</v>
      </c>
      <c r="AX468" s="9" t="str">
        <f t="shared" si="120"/>
        <v>-</v>
      </c>
      <c r="AY468" s="9" t="str">
        <f t="shared" si="120"/>
        <v>-</v>
      </c>
      <c r="AZ468" s="9" t="str">
        <f t="shared" si="120"/>
        <v>-</v>
      </c>
      <c r="BA468" s="9" t="str">
        <f t="shared" si="120"/>
        <v>-</v>
      </c>
      <c r="BB468" s="9" t="str">
        <f t="shared" si="120"/>
        <v>-</v>
      </c>
      <c r="BC468" s="9" t="str">
        <f t="shared" si="120"/>
        <v>-</v>
      </c>
      <c r="BD468" s="9" t="str">
        <f t="shared" si="120"/>
        <v>-</v>
      </c>
      <c r="BE468" s="9" t="str">
        <f t="shared" si="120"/>
        <v>-</v>
      </c>
      <c r="BF468" s="9" t="str">
        <f t="shared" si="120"/>
        <v>-</v>
      </c>
      <c r="BG468" s="9" t="str">
        <f t="shared" si="120"/>
        <v>-</v>
      </c>
      <c r="BH468" s="37"/>
    </row>
    <row r="469" spans="1:60">
      <c r="A469" s="125">
        <f t="shared" si="118"/>
        <v>77</v>
      </c>
      <c r="B469" s="9" t="str">
        <f t="shared" si="119"/>
        <v>-</v>
      </c>
      <c r="C469" s="9" t="str">
        <f t="shared" si="119"/>
        <v>-</v>
      </c>
      <c r="D469" s="9" t="str">
        <f t="shared" si="119"/>
        <v>-</v>
      </c>
      <c r="E469" s="9" t="str">
        <f t="shared" si="119"/>
        <v>-</v>
      </c>
      <c r="F469" s="9" t="str">
        <f t="shared" si="119"/>
        <v>-</v>
      </c>
      <c r="G469" s="9" t="str">
        <f t="shared" si="119"/>
        <v>-</v>
      </c>
      <c r="H469" s="9" t="str">
        <f t="shared" si="119"/>
        <v>-</v>
      </c>
      <c r="I469" s="9" t="str">
        <f t="shared" si="119"/>
        <v>-</v>
      </c>
      <c r="J469" s="9" t="str">
        <f t="shared" si="119"/>
        <v>-</v>
      </c>
      <c r="K469" s="9" t="str">
        <f t="shared" si="119"/>
        <v>-</v>
      </c>
      <c r="L469" s="9">
        <f t="shared" si="119"/>
        <v>3.833333333333333</v>
      </c>
      <c r="M469" s="9" t="str">
        <f t="shared" si="119"/>
        <v>-</v>
      </c>
      <c r="N469" s="9" t="str">
        <f t="shared" si="119"/>
        <v>-</v>
      </c>
      <c r="O469" s="9">
        <f t="shared" si="119"/>
        <v>3.833333333333333</v>
      </c>
      <c r="P469" s="9" t="str">
        <f t="shared" si="119"/>
        <v>-</v>
      </c>
      <c r="Q469" s="9" t="str">
        <f t="shared" si="119"/>
        <v>-</v>
      </c>
      <c r="R469" s="9" t="str">
        <f t="shared" si="119"/>
        <v>-</v>
      </c>
      <c r="S469" s="9" t="str">
        <f t="shared" si="119"/>
        <v>-</v>
      </c>
      <c r="T469" s="9" t="str">
        <f t="shared" si="120"/>
        <v>-</v>
      </c>
      <c r="U469" s="9">
        <f t="shared" si="120"/>
        <v>0.16666666666666696</v>
      </c>
      <c r="V469" s="9">
        <f t="shared" si="120"/>
        <v>0.16666666666666696</v>
      </c>
      <c r="W469" s="9" t="str">
        <f t="shared" si="122"/>
        <v>-</v>
      </c>
      <c r="X469" s="9" t="str">
        <f t="shared" si="122"/>
        <v>-</v>
      </c>
      <c r="Y469" s="9" t="str">
        <f t="shared" si="122"/>
        <v>-</v>
      </c>
      <c r="Z469" s="9" t="str">
        <f t="shared" si="122"/>
        <v>-</v>
      </c>
      <c r="AA469" s="9" t="str">
        <f t="shared" si="122"/>
        <v>-</v>
      </c>
      <c r="AB469" s="9" t="str">
        <f t="shared" si="122"/>
        <v>-</v>
      </c>
      <c r="AC469" s="9" t="str">
        <f t="shared" si="122"/>
        <v>-</v>
      </c>
      <c r="AD469" s="9" t="str">
        <f t="shared" si="122"/>
        <v>-</v>
      </c>
      <c r="AE469" s="9" t="str">
        <f t="shared" si="122"/>
        <v>-</v>
      </c>
      <c r="AF469" s="9" t="str">
        <f t="shared" si="122"/>
        <v>-</v>
      </c>
      <c r="AG469" s="9" t="str">
        <f t="shared" si="122"/>
        <v>-</v>
      </c>
      <c r="AH469" s="9" t="str">
        <f t="shared" si="122"/>
        <v>-</v>
      </c>
      <c r="AI469" s="9" t="str">
        <f t="shared" si="122"/>
        <v>-</v>
      </c>
      <c r="AJ469" s="9" t="str">
        <f t="shared" si="122"/>
        <v>-</v>
      </c>
      <c r="AK469" s="9">
        <f t="shared" si="122"/>
        <v>3.166666666666667</v>
      </c>
      <c r="AL469" s="9">
        <f t="shared" si="122"/>
        <v>4.166666666666667</v>
      </c>
      <c r="AM469" s="9" t="str">
        <f t="shared" si="122"/>
        <v>-</v>
      </c>
      <c r="AN469" s="9" t="str">
        <f t="shared" si="122"/>
        <v>-</v>
      </c>
      <c r="AO469" s="9" t="str">
        <f t="shared" si="120"/>
        <v>-</v>
      </c>
      <c r="AP469" s="9" t="str">
        <f t="shared" si="120"/>
        <v>-</v>
      </c>
      <c r="AQ469" s="9" t="str">
        <f t="shared" si="120"/>
        <v>-</v>
      </c>
      <c r="AR469" s="9" t="str">
        <f t="shared" si="120"/>
        <v>-</v>
      </c>
      <c r="AS469" s="9" t="str">
        <f t="shared" si="120"/>
        <v>-</v>
      </c>
      <c r="AT469" s="9" t="str">
        <f t="shared" si="120"/>
        <v>-</v>
      </c>
      <c r="AU469" s="9" t="str">
        <f t="shared" si="120"/>
        <v>-</v>
      </c>
      <c r="AV469" s="9" t="str">
        <f t="shared" si="120"/>
        <v>-</v>
      </c>
      <c r="AW469" s="9" t="str">
        <f t="shared" si="120"/>
        <v>-</v>
      </c>
      <c r="AX469" s="9" t="str">
        <f t="shared" si="120"/>
        <v>-</v>
      </c>
      <c r="AY469" s="9" t="str">
        <f t="shared" si="120"/>
        <v>-</v>
      </c>
      <c r="AZ469" s="9" t="str">
        <f t="shared" si="120"/>
        <v>-</v>
      </c>
      <c r="BA469" s="9" t="str">
        <f t="shared" si="120"/>
        <v>-</v>
      </c>
      <c r="BB469" s="9" t="str">
        <f t="shared" si="120"/>
        <v>-</v>
      </c>
      <c r="BC469" s="9" t="str">
        <f t="shared" si="120"/>
        <v>-</v>
      </c>
      <c r="BD469" s="9" t="str">
        <f t="shared" si="120"/>
        <v>-</v>
      </c>
      <c r="BE469" s="9" t="str">
        <f t="shared" si="120"/>
        <v>-</v>
      </c>
      <c r="BF469" s="9" t="str">
        <f t="shared" si="120"/>
        <v>-</v>
      </c>
      <c r="BG469" s="9" t="str">
        <f t="shared" si="120"/>
        <v>-</v>
      </c>
      <c r="BH469" s="37"/>
    </row>
    <row r="470" spans="1:60">
      <c r="A470" s="125">
        <f t="shared" si="118"/>
        <v>78</v>
      </c>
      <c r="B470" s="9" t="str">
        <f t="shared" si="119"/>
        <v>-</v>
      </c>
      <c r="C470" s="9" t="str">
        <f t="shared" si="119"/>
        <v>-</v>
      </c>
      <c r="D470" s="9" t="str">
        <f t="shared" si="119"/>
        <v>-</v>
      </c>
      <c r="E470" s="9" t="str">
        <f t="shared" si="119"/>
        <v>-</v>
      </c>
      <c r="F470" s="9" t="str">
        <f t="shared" si="119"/>
        <v>-</v>
      </c>
      <c r="G470" s="9" t="str">
        <f t="shared" si="119"/>
        <v>-</v>
      </c>
      <c r="H470" s="9" t="str">
        <f t="shared" si="119"/>
        <v>-</v>
      </c>
      <c r="I470" s="9" t="str">
        <f t="shared" si="119"/>
        <v>-</v>
      </c>
      <c r="J470" s="9" t="str">
        <f t="shared" si="119"/>
        <v>-</v>
      </c>
      <c r="K470" s="9" t="str">
        <f t="shared" si="119"/>
        <v>-</v>
      </c>
      <c r="L470" s="9" t="str">
        <f t="shared" si="119"/>
        <v>-</v>
      </c>
      <c r="M470" s="9" t="str">
        <f t="shared" si="119"/>
        <v>-</v>
      </c>
      <c r="N470" s="9" t="str">
        <f t="shared" si="119"/>
        <v>-</v>
      </c>
      <c r="O470" s="9" t="str">
        <f t="shared" si="119"/>
        <v>-</v>
      </c>
      <c r="P470" s="9" t="str">
        <f t="shared" si="119"/>
        <v>-</v>
      </c>
      <c r="Q470" s="9" t="str">
        <f t="shared" si="119"/>
        <v>-</v>
      </c>
      <c r="R470" s="9" t="str">
        <f t="shared" si="119"/>
        <v>-</v>
      </c>
      <c r="S470" s="9" t="str">
        <f t="shared" si="119"/>
        <v>-</v>
      </c>
      <c r="T470" s="9" t="str">
        <f t="shared" si="120"/>
        <v>-</v>
      </c>
      <c r="U470" s="9" t="str">
        <f t="shared" si="120"/>
        <v>-</v>
      </c>
      <c r="V470" s="9" t="str">
        <f t="shared" si="120"/>
        <v>-</v>
      </c>
      <c r="W470" s="9" t="str">
        <f t="shared" si="122"/>
        <v>-</v>
      </c>
      <c r="X470" s="9" t="str">
        <f t="shared" si="122"/>
        <v>-</v>
      </c>
      <c r="Y470" s="9" t="str">
        <f t="shared" si="122"/>
        <v>-</v>
      </c>
      <c r="Z470" s="9" t="str">
        <f t="shared" si="122"/>
        <v>-</v>
      </c>
      <c r="AA470" s="9" t="str">
        <f t="shared" si="122"/>
        <v>-</v>
      </c>
      <c r="AB470" s="9" t="str">
        <f t="shared" si="122"/>
        <v>-</v>
      </c>
      <c r="AC470" s="9" t="str">
        <f t="shared" si="122"/>
        <v>-</v>
      </c>
      <c r="AD470" s="9" t="str">
        <f t="shared" si="122"/>
        <v>-</v>
      </c>
      <c r="AE470" s="9" t="str">
        <f t="shared" si="122"/>
        <v>-</v>
      </c>
      <c r="AF470" s="9" t="str">
        <f t="shared" si="122"/>
        <v>-</v>
      </c>
      <c r="AG470" s="9" t="str">
        <f t="shared" si="122"/>
        <v>-</v>
      </c>
      <c r="AH470" s="9" t="str">
        <f t="shared" si="122"/>
        <v>-</v>
      </c>
      <c r="AI470" s="9" t="str">
        <f t="shared" si="122"/>
        <v>-</v>
      </c>
      <c r="AJ470" s="9" t="str">
        <f t="shared" si="122"/>
        <v>-</v>
      </c>
      <c r="AK470" s="9" t="str">
        <f t="shared" si="122"/>
        <v>-</v>
      </c>
      <c r="AL470" s="9" t="str">
        <f t="shared" si="122"/>
        <v>-</v>
      </c>
      <c r="AM470" s="9" t="str">
        <f t="shared" si="122"/>
        <v>-</v>
      </c>
      <c r="AN470" s="9" t="str">
        <f t="shared" si="122"/>
        <v>-</v>
      </c>
      <c r="AO470" s="9" t="str">
        <f t="shared" si="120"/>
        <v>-</v>
      </c>
      <c r="AP470" s="9" t="str">
        <f t="shared" si="120"/>
        <v>-</v>
      </c>
      <c r="AQ470" s="9" t="str">
        <f t="shared" si="120"/>
        <v>-</v>
      </c>
      <c r="AR470" s="9" t="str">
        <f t="shared" si="120"/>
        <v>-</v>
      </c>
      <c r="AS470" s="9" t="str">
        <f t="shared" si="120"/>
        <v>-</v>
      </c>
      <c r="AT470" s="9" t="str">
        <f t="shared" si="120"/>
        <v>-</v>
      </c>
      <c r="AU470" s="9" t="str">
        <f t="shared" si="120"/>
        <v>-</v>
      </c>
      <c r="AV470" s="9" t="str">
        <f t="shared" si="120"/>
        <v>-</v>
      </c>
      <c r="AW470" s="9" t="str">
        <f t="shared" si="120"/>
        <v>-</v>
      </c>
      <c r="AX470" s="9" t="str">
        <f t="shared" si="120"/>
        <v>-</v>
      </c>
      <c r="AY470" s="9" t="str">
        <f t="shared" si="120"/>
        <v>-</v>
      </c>
      <c r="AZ470" s="9" t="str">
        <f t="shared" si="120"/>
        <v>-</v>
      </c>
      <c r="BA470" s="9" t="str">
        <f t="shared" si="120"/>
        <v>-</v>
      </c>
      <c r="BB470" s="9" t="str">
        <f t="shared" si="120"/>
        <v>-</v>
      </c>
      <c r="BC470" s="9" t="str">
        <f t="shared" si="120"/>
        <v>-</v>
      </c>
      <c r="BD470" s="9" t="str">
        <f t="shared" si="120"/>
        <v>-</v>
      </c>
      <c r="BE470" s="9" t="str">
        <f t="shared" si="120"/>
        <v>-</v>
      </c>
      <c r="BF470" s="9" t="str">
        <f t="shared" si="120"/>
        <v>-</v>
      </c>
      <c r="BG470" s="9" t="str">
        <f t="shared" si="120"/>
        <v>-</v>
      </c>
      <c r="BH470" s="37"/>
    </row>
    <row r="471" spans="1:60">
      <c r="A471" s="125">
        <f t="shared" si="118"/>
        <v>79</v>
      </c>
      <c r="B471" s="9" t="str">
        <f t="shared" si="119"/>
        <v>-</v>
      </c>
      <c r="C471" s="9" t="str">
        <f t="shared" si="119"/>
        <v>-</v>
      </c>
      <c r="D471" s="9" t="str">
        <f t="shared" si="119"/>
        <v>-</v>
      </c>
      <c r="E471" s="9" t="str">
        <f t="shared" si="119"/>
        <v>-</v>
      </c>
      <c r="F471" s="9" t="str">
        <f t="shared" si="119"/>
        <v>-</v>
      </c>
      <c r="G471" s="9" t="str">
        <f t="shared" si="119"/>
        <v>-</v>
      </c>
      <c r="H471" s="9" t="str">
        <f t="shared" si="119"/>
        <v>-</v>
      </c>
      <c r="I471" s="9" t="str">
        <f t="shared" si="119"/>
        <v>-</v>
      </c>
      <c r="J471" s="9" t="str">
        <f t="shared" si="119"/>
        <v>-</v>
      </c>
      <c r="K471" s="9" t="str">
        <f t="shared" si="119"/>
        <v>-</v>
      </c>
      <c r="L471" s="9" t="str">
        <f t="shared" si="119"/>
        <v>-</v>
      </c>
      <c r="M471" s="9" t="str">
        <f t="shared" si="119"/>
        <v>-</v>
      </c>
      <c r="N471" s="9" t="str">
        <f t="shared" si="119"/>
        <v>-</v>
      </c>
      <c r="O471" s="9" t="str">
        <f t="shared" si="119"/>
        <v>-</v>
      </c>
      <c r="P471" s="9" t="str">
        <f t="shared" si="119"/>
        <v>-</v>
      </c>
      <c r="Q471" s="9" t="str">
        <f t="shared" si="119"/>
        <v>-</v>
      </c>
      <c r="R471" s="9" t="str">
        <f t="shared" si="119"/>
        <v>-</v>
      </c>
      <c r="S471" s="9" t="str">
        <f t="shared" si="119"/>
        <v>-</v>
      </c>
      <c r="T471" s="9" t="str">
        <f t="shared" si="120"/>
        <v>-</v>
      </c>
      <c r="U471" s="9" t="str">
        <f t="shared" si="120"/>
        <v>-</v>
      </c>
      <c r="V471" s="9" t="str">
        <f t="shared" si="120"/>
        <v>-</v>
      </c>
      <c r="W471" s="9" t="str">
        <f t="shared" si="122"/>
        <v>-</v>
      </c>
      <c r="X471" s="9" t="str">
        <f t="shared" si="122"/>
        <v>-</v>
      </c>
      <c r="Y471" s="9" t="str">
        <f t="shared" si="122"/>
        <v>-</v>
      </c>
      <c r="Z471" s="9" t="str">
        <f t="shared" si="122"/>
        <v>-</v>
      </c>
      <c r="AA471" s="9" t="str">
        <f t="shared" si="122"/>
        <v>-</v>
      </c>
      <c r="AB471" s="9" t="str">
        <f t="shared" si="122"/>
        <v>-</v>
      </c>
      <c r="AC471" s="9" t="str">
        <f t="shared" si="122"/>
        <v>-</v>
      </c>
      <c r="AD471" s="9" t="str">
        <f t="shared" si="122"/>
        <v>-</v>
      </c>
      <c r="AE471" s="9" t="str">
        <f t="shared" si="122"/>
        <v>-</v>
      </c>
      <c r="AF471" s="9" t="str">
        <f t="shared" si="122"/>
        <v>-</v>
      </c>
      <c r="AG471" s="9" t="str">
        <f t="shared" si="122"/>
        <v>-</v>
      </c>
      <c r="AH471" s="9" t="str">
        <f t="shared" si="122"/>
        <v>-</v>
      </c>
      <c r="AI471" s="9" t="str">
        <f t="shared" si="122"/>
        <v>-</v>
      </c>
      <c r="AJ471" s="9" t="str">
        <f t="shared" si="122"/>
        <v>-</v>
      </c>
      <c r="AK471" s="9" t="str">
        <f t="shared" si="122"/>
        <v>-</v>
      </c>
      <c r="AL471" s="9" t="str">
        <f t="shared" si="122"/>
        <v>-</v>
      </c>
      <c r="AM471" s="9" t="str">
        <f t="shared" si="122"/>
        <v>-</v>
      </c>
      <c r="AN471" s="9" t="str">
        <f t="shared" si="122"/>
        <v>-</v>
      </c>
      <c r="AO471" s="9" t="str">
        <f t="shared" si="120"/>
        <v>-</v>
      </c>
      <c r="AP471" s="9" t="str">
        <f t="shared" si="120"/>
        <v>-</v>
      </c>
      <c r="AQ471" s="9" t="str">
        <f t="shared" si="120"/>
        <v>-</v>
      </c>
      <c r="AR471" s="9" t="str">
        <f t="shared" si="120"/>
        <v>-</v>
      </c>
      <c r="AS471" s="9" t="str">
        <f t="shared" si="120"/>
        <v>-</v>
      </c>
      <c r="AT471" s="9" t="str">
        <f t="shared" si="120"/>
        <v>-</v>
      </c>
      <c r="AU471" s="9" t="str">
        <f t="shared" si="120"/>
        <v>-</v>
      </c>
      <c r="AV471" s="9" t="str">
        <f t="shared" si="120"/>
        <v>-</v>
      </c>
      <c r="AW471" s="9" t="str">
        <f t="shared" si="120"/>
        <v>-</v>
      </c>
      <c r="AX471" s="9" t="str">
        <f t="shared" si="120"/>
        <v>-</v>
      </c>
      <c r="AY471" s="9" t="str">
        <f t="shared" si="120"/>
        <v>-</v>
      </c>
      <c r="AZ471" s="9" t="str">
        <f t="shared" si="120"/>
        <v>-</v>
      </c>
      <c r="BA471" s="9" t="str">
        <f t="shared" si="120"/>
        <v>-</v>
      </c>
      <c r="BB471" s="9" t="str">
        <f t="shared" si="120"/>
        <v>-</v>
      </c>
      <c r="BC471" s="9" t="str">
        <f t="shared" si="120"/>
        <v>-</v>
      </c>
      <c r="BD471" s="9" t="str">
        <f t="shared" si="120"/>
        <v>-</v>
      </c>
      <c r="BE471" s="9" t="str">
        <f t="shared" si="120"/>
        <v>-</v>
      </c>
      <c r="BF471" s="9" t="str">
        <f t="shared" si="120"/>
        <v>-</v>
      </c>
      <c r="BG471" s="9" t="str">
        <f t="shared" si="120"/>
        <v>-</v>
      </c>
      <c r="BH471" s="37"/>
    </row>
    <row r="472" spans="1:60">
      <c r="A472" s="125">
        <f t="shared" si="118"/>
        <v>80</v>
      </c>
      <c r="B472" s="9" t="str">
        <f t="shared" si="119"/>
        <v>-</v>
      </c>
      <c r="C472" s="9" t="str">
        <f t="shared" si="119"/>
        <v>-</v>
      </c>
      <c r="D472" s="9" t="str">
        <f t="shared" si="119"/>
        <v>-</v>
      </c>
      <c r="E472" s="9" t="str">
        <f t="shared" si="119"/>
        <v>-</v>
      </c>
      <c r="F472" s="9" t="str">
        <f t="shared" si="119"/>
        <v>-</v>
      </c>
      <c r="G472" s="9" t="str">
        <f t="shared" si="119"/>
        <v>-</v>
      </c>
      <c r="H472" s="9" t="str">
        <f t="shared" si="119"/>
        <v>-</v>
      </c>
      <c r="I472" s="9" t="str">
        <f t="shared" si="119"/>
        <v>-</v>
      </c>
      <c r="J472" s="9" t="str">
        <f t="shared" si="119"/>
        <v>-</v>
      </c>
      <c r="K472" s="9" t="str">
        <f t="shared" si="119"/>
        <v>-</v>
      </c>
      <c r="L472" s="9" t="str">
        <f t="shared" si="119"/>
        <v>-</v>
      </c>
      <c r="M472" s="9" t="str">
        <f t="shared" si="119"/>
        <v>-</v>
      </c>
      <c r="N472" s="9" t="str">
        <f t="shared" si="119"/>
        <v>-</v>
      </c>
      <c r="O472" s="9" t="str">
        <f t="shared" si="119"/>
        <v>-</v>
      </c>
      <c r="P472" s="9" t="str">
        <f t="shared" si="119"/>
        <v>-</v>
      </c>
      <c r="Q472" s="9" t="str">
        <f t="shared" si="119"/>
        <v>-</v>
      </c>
      <c r="R472" s="9" t="str">
        <f t="shared" si="119"/>
        <v>-</v>
      </c>
      <c r="S472" s="9" t="str">
        <f t="shared" si="119"/>
        <v>-</v>
      </c>
      <c r="T472" s="9" t="str">
        <f t="shared" si="120"/>
        <v>-</v>
      </c>
      <c r="U472" s="9" t="str">
        <f t="shared" si="120"/>
        <v>-</v>
      </c>
      <c r="V472" s="9" t="str">
        <f t="shared" si="120"/>
        <v>-</v>
      </c>
      <c r="W472" s="9" t="str">
        <f t="shared" si="122"/>
        <v>-</v>
      </c>
      <c r="X472" s="9" t="str">
        <f t="shared" si="122"/>
        <v>-</v>
      </c>
      <c r="Y472" s="9" t="str">
        <f t="shared" si="122"/>
        <v>-</v>
      </c>
      <c r="Z472" s="9" t="str">
        <f t="shared" si="122"/>
        <v>-</v>
      </c>
      <c r="AA472" s="9" t="str">
        <f t="shared" si="122"/>
        <v>-</v>
      </c>
      <c r="AB472" s="9" t="str">
        <f t="shared" si="122"/>
        <v>-</v>
      </c>
      <c r="AC472" s="9" t="str">
        <f t="shared" si="122"/>
        <v>-</v>
      </c>
      <c r="AD472" s="9" t="str">
        <f t="shared" si="122"/>
        <v>-</v>
      </c>
      <c r="AE472" s="9" t="str">
        <f t="shared" si="122"/>
        <v>-</v>
      </c>
      <c r="AF472" s="9" t="str">
        <f t="shared" si="122"/>
        <v>-</v>
      </c>
      <c r="AG472" s="9" t="str">
        <f t="shared" si="122"/>
        <v>-</v>
      </c>
      <c r="AH472" s="9" t="str">
        <f t="shared" si="122"/>
        <v>-</v>
      </c>
      <c r="AI472" s="9" t="str">
        <f t="shared" si="122"/>
        <v>-</v>
      </c>
      <c r="AJ472" s="9" t="str">
        <f t="shared" si="122"/>
        <v>-</v>
      </c>
      <c r="AK472" s="9" t="str">
        <f t="shared" si="122"/>
        <v>-</v>
      </c>
      <c r="AL472" s="9" t="str">
        <f t="shared" si="122"/>
        <v>-</v>
      </c>
      <c r="AM472" s="9" t="str">
        <f t="shared" si="122"/>
        <v>-</v>
      </c>
      <c r="AN472" s="9" t="str">
        <f t="shared" si="122"/>
        <v>-</v>
      </c>
      <c r="AO472" s="9" t="str">
        <f t="shared" si="120"/>
        <v>-</v>
      </c>
      <c r="AP472" s="9" t="str">
        <f t="shared" si="120"/>
        <v>-</v>
      </c>
      <c r="AQ472" s="9" t="str">
        <f t="shared" si="120"/>
        <v>-</v>
      </c>
      <c r="AR472" s="9" t="str">
        <f t="shared" si="120"/>
        <v>-</v>
      </c>
      <c r="AS472" s="9" t="str">
        <f t="shared" si="120"/>
        <v>-</v>
      </c>
      <c r="AT472" s="9" t="str">
        <f t="shared" si="120"/>
        <v>-</v>
      </c>
      <c r="AU472" s="9" t="str">
        <f t="shared" si="120"/>
        <v>-</v>
      </c>
      <c r="AV472" s="9" t="str">
        <f t="shared" si="120"/>
        <v>-</v>
      </c>
      <c r="AW472" s="9" t="str">
        <f t="shared" si="120"/>
        <v>-</v>
      </c>
      <c r="AX472" s="9" t="str">
        <f t="shared" si="120"/>
        <v>-</v>
      </c>
      <c r="AY472" s="9" t="str">
        <f t="shared" si="120"/>
        <v>-</v>
      </c>
      <c r="AZ472" s="9" t="str">
        <f t="shared" si="120"/>
        <v>-</v>
      </c>
      <c r="BA472" s="9" t="str">
        <f t="shared" si="120"/>
        <v>-</v>
      </c>
      <c r="BB472" s="9" t="str">
        <f t="shared" si="120"/>
        <v>-</v>
      </c>
      <c r="BC472" s="9" t="str">
        <f t="shared" si="120"/>
        <v>-</v>
      </c>
      <c r="BD472" s="9" t="str">
        <f t="shared" si="120"/>
        <v>-</v>
      </c>
      <c r="BE472" s="9" t="str">
        <f t="shared" si="120"/>
        <v>-</v>
      </c>
      <c r="BF472" s="9" t="str">
        <f t="shared" si="120"/>
        <v>-</v>
      </c>
      <c r="BG472" s="9" t="str">
        <f t="shared" si="120"/>
        <v>-</v>
      </c>
      <c r="BH472" s="37"/>
    </row>
    <row r="473" spans="1:60">
      <c r="A473" s="125">
        <f t="shared" si="118"/>
        <v>81</v>
      </c>
      <c r="B473" s="9" t="str">
        <f t="shared" si="119"/>
        <v>-</v>
      </c>
      <c r="C473" s="9" t="str">
        <f t="shared" si="119"/>
        <v>-</v>
      </c>
      <c r="D473" s="9" t="str">
        <f t="shared" si="119"/>
        <v>-</v>
      </c>
      <c r="E473" s="9" t="str">
        <f t="shared" si="119"/>
        <v>-</v>
      </c>
      <c r="F473" s="9" t="str">
        <f t="shared" si="119"/>
        <v>-</v>
      </c>
      <c r="G473" s="9" t="str">
        <f t="shared" si="119"/>
        <v>-</v>
      </c>
      <c r="H473" s="9" t="str">
        <f t="shared" si="119"/>
        <v>-</v>
      </c>
      <c r="I473" s="9" t="str">
        <f t="shared" si="119"/>
        <v>-</v>
      </c>
      <c r="J473" s="9" t="str">
        <f t="shared" si="119"/>
        <v>-</v>
      </c>
      <c r="K473" s="9" t="str">
        <f t="shared" si="119"/>
        <v>-</v>
      </c>
      <c r="L473" s="9" t="str">
        <f t="shared" si="119"/>
        <v>-</v>
      </c>
      <c r="M473" s="9" t="str">
        <f t="shared" si="119"/>
        <v>-</v>
      </c>
      <c r="N473" s="9" t="str">
        <f t="shared" si="119"/>
        <v>-</v>
      </c>
      <c r="O473" s="9" t="str">
        <f t="shared" si="119"/>
        <v>-</v>
      </c>
      <c r="P473" s="9" t="str">
        <f t="shared" si="119"/>
        <v>-</v>
      </c>
      <c r="Q473" s="9" t="str">
        <f t="shared" si="119"/>
        <v>-</v>
      </c>
      <c r="R473" s="9" t="str">
        <f t="shared" si="119"/>
        <v>-</v>
      </c>
      <c r="S473" s="9" t="str">
        <f t="shared" si="119"/>
        <v>-</v>
      </c>
      <c r="T473" s="9" t="str">
        <f t="shared" si="120"/>
        <v>-</v>
      </c>
      <c r="U473" s="9" t="str">
        <f t="shared" si="120"/>
        <v>-</v>
      </c>
      <c r="V473" s="9" t="str">
        <f t="shared" si="120"/>
        <v>-</v>
      </c>
      <c r="W473" s="9" t="str">
        <f t="shared" si="122"/>
        <v>-</v>
      </c>
      <c r="X473" s="9" t="str">
        <f t="shared" si="122"/>
        <v>-</v>
      </c>
      <c r="Y473" s="9" t="str">
        <f t="shared" si="122"/>
        <v>-</v>
      </c>
      <c r="Z473" s="9" t="str">
        <f t="shared" si="122"/>
        <v>-</v>
      </c>
      <c r="AA473" s="9" t="str">
        <f t="shared" si="122"/>
        <v>-</v>
      </c>
      <c r="AB473" s="9" t="str">
        <f t="shared" si="122"/>
        <v>-</v>
      </c>
      <c r="AC473" s="9" t="str">
        <f t="shared" si="122"/>
        <v>-</v>
      </c>
      <c r="AD473" s="9" t="str">
        <f t="shared" si="122"/>
        <v>-</v>
      </c>
      <c r="AE473" s="9" t="str">
        <f t="shared" si="122"/>
        <v>-</v>
      </c>
      <c r="AF473" s="9" t="str">
        <f t="shared" si="122"/>
        <v>-</v>
      </c>
      <c r="AG473" s="9" t="str">
        <f t="shared" si="122"/>
        <v>-</v>
      </c>
      <c r="AH473" s="9" t="str">
        <f t="shared" si="122"/>
        <v>-</v>
      </c>
      <c r="AI473" s="9" t="str">
        <f t="shared" si="122"/>
        <v>-</v>
      </c>
      <c r="AJ473" s="9" t="str">
        <f t="shared" si="122"/>
        <v>-</v>
      </c>
      <c r="AK473" s="9" t="str">
        <f t="shared" si="122"/>
        <v>-</v>
      </c>
      <c r="AL473" s="9" t="str">
        <f t="shared" si="122"/>
        <v>-</v>
      </c>
      <c r="AM473" s="9" t="str">
        <f t="shared" si="122"/>
        <v>-</v>
      </c>
      <c r="AN473" s="9" t="str">
        <f t="shared" si="122"/>
        <v>-</v>
      </c>
      <c r="AO473" s="9" t="str">
        <f t="shared" si="120"/>
        <v>-</v>
      </c>
      <c r="AP473" s="9" t="str">
        <f t="shared" si="120"/>
        <v>-</v>
      </c>
      <c r="AQ473" s="9" t="str">
        <f t="shared" si="120"/>
        <v>-</v>
      </c>
      <c r="AR473" s="9" t="str">
        <f t="shared" si="120"/>
        <v>-</v>
      </c>
      <c r="AS473" s="9" t="str">
        <f t="shared" si="120"/>
        <v>-</v>
      </c>
      <c r="AT473" s="9" t="str">
        <f t="shared" si="120"/>
        <v>-</v>
      </c>
      <c r="AU473" s="9" t="str">
        <f t="shared" si="120"/>
        <v>-</v>
      </c>
      <c r="AV473" s="9" t="str">
        <f t="shared" si="120"/>
        <v>-</v>
      </c>
      <c r="AW473" s="9" t="str">
        <f t="shared" si="120"/>
        <v>-</v>
      </c>
      <c r="AX473" s="9" t="str">
        <f t="shared" si="120"/>
        <v>-</v>
      </c>
      <c r="AY473" s="9" t="str">
        <f t="shared" si="120"/>
        <v>-</v>
      </c>
      <c r="AZ473" s="9" t="str">
        <f t="shared" si="120"/>
        <v>-</v>
      </c>
      <c r="BA473" s="9" t="str">
        <f t="shared" si="120"/>
        <v>-</v>
      </c>
      <c r="BB473" s="9" t="str">
        <f t="shared" si="120"/>
        <v>-</v>
      </c>
      <c r="BC473" s="9" t="str">
        <f t="shared" si="120"/>
        <v>-</v>
      </c>
      <c r="BD473" s="9" t="str">
        <f t="shared" si="120"/>
        <v>-</v>
      </c>
      <c r="BE473" s="9" t="str">
        <f t="shared" si="120"/>
        <v>-</v>
      </c>
      <c r="BF473" s="9" t="str">
        <f t="shared" si="120"/>
        <v>-</v>
      </c>
      <c r="BG473" s="9" t="str">
        <f t="shared" si="120"/>
        <v>-</v>
      </c>
      <c r="BH473" s="37"/>
    </row>
    <row r="474" spans="1:60">
      <c r="A474" s="125">
        <f t="shared" si="118"/>
        <v>82</v>
      </c>
      <c r="B474" s="9" t="str">
        <f t="shared" si="119"/>
        <v>-</v>
      </c>
      <c r="C474" s="9" t="str">
        <f t="shared" si="119"/>
        <v>-</v>
      </c>
      <c r="D474" s="9" t="str">
        <f t="shared" si="119"/>
        <v>-</v>
      </c>
      <c r="E474" s="9" t="str">
        <f t="shared" si="119"/>
        <v>-</v>
      </c>
      <c r="F474" s="9" t="str">
        <f t="shared" si="119"/>
        <v>-</v>
      </c>
      <c r="G474" s="9" t="str">
        <f t="shared" si="119"/>
        <v>-</v>
      </c>
      <c r="H474" s="9" t="str">
        <f t="shared" si="119"/>
        <v>-</v>
      </c>
      <c r="I474" s="9" t="str">
        <f t="shared" si="119"/>
        <v>-</v>
      </c>
      <c r="J474" s="9" t="str">
        <f t="shared" si="119"/>
        <v>-</v>
      </c>
      <c r="K474" s="9" t="str">
        <f t="shared" si="119"/>
        <v>-</v>
      </c>
      <c r="L474" s="9" t="str">
        <f t="shared" si="119"/>
        <v>-</v>
      </c>
      <c r="M474" s="9" t="str">
        <f t="shared" si="119"/>
        <v>-</v>
      </c>
      <c r="N474" s="9" t="str">
        <f t="shared" si="119"/>
        <v>-</v>
      </c>
      <c r="O474" s="9" t="str">
        <f t="shared" si="119"/>
        <v>-</v>
      </c>
      <c r="P474" s="9" t="str">
        <f t="shared" si="119"/>
        <v>-</v>
      </c>
      <c r="Q474" s="9" t="str">
        <f t="shared" si="119"/>
        <v>-</v>
      </c>
      <c r="R474" s="9" t="str">
        <f t="shared" si="119"/>
        <v>-</v>
      </c>
      <c r="S474" s="9" t="str">
        <f t="shared" si="119"/>
        <v>-</v>
      </c>
      <c r="T474" s="9" t="str">
        <f t="shared" si="120"/>
        <v>-</v>
      </c>
      <c r="U474" s="9" t="str">
        <f t="shared" si="120"/>
        <v>-</v>
      </c>
      <c r="V474" s="9" t="str">
        <f t="shared" si="120"/>
        <v>-</v>
      </c>
      <c r="W474" s="9" t="str">
        <f t="shared" si="122"/>
        <v>-</v>
      </c>
      <c r="X474" s="9" t="str">
        <f t="shared" si="122"/>
        <v>-</v>
      </c>
      <c r="Y474" s="9" t="str">
        <f t="shared" si="122"/>
        <v>-</v>
      </c>
      <c r="Z474" s="9" t="str">
        <f t="shared" si="122"/>
        <v>-</v>
      </c>
      <c r="AA474" s="9" t="str">
        <f t="shared" si="122"/>
        <v>-</v>
      </c>
      <c r="AB474" s="9" t="str">
        <f t="shared" si="122"/>
        <v>-</v>
      </c>
      <c r="AC474" s="9" t="str">
        <f t="shared" si="122"/>
        <v>-</v>
      </c>
      <c r="AD474" s="9" t="str">
        <f t="shared" si="122"/>
        <v>-</v>
      </c>
      <c r="AE474" s="9" t="str">
        <f t="shared" si="122"/>
        <v>-</v>
      </c>
      <c r="AF474" s="9" t="str">
        <f t="shared" si="122"/>
        <v>-</v>
      </c>
      <c r="AG474" s="9" t="str">
        <f t="shared" si="122"/>
        <v>-</v>
      </c>
      <c r="AH474" s="9" t="str">
        <f t="shared" si="122"/>
        <v>-</v>
      </c>
      <c r="AI474" s="9" t="str">
        <f t="shared" si="122"/>
        <v>-</v>
      </c>
      <c r="AJ474" s="9" t="str">
        <f t="shared" si="122"/>
        <v>-</v>
      </c>
      <c r="AK474" s="9" t="str">
        <f t="shared" si="122"/>
        <v>-</v>
      </c>
      <c r="AL474" s="9" t="str">
        <f t="shared" si="122"/>
        <v>-</v>
      </c>
      <c r="AM474" s="9" t="str">
        <f t="shared" si="122"/>
        <v>-</v>
      </c>
      <c r="AN474" s="9" t="str">
        <f t="shared" si="122"/>
        <v>-</v>
      </c>
      <c r="AO474" s="9" t="str">
        <f t="shared" si="120"/>
        <v>-</v>
      </c>
      <c r="AP474" s="9" t="str">
        <f t="shared" si="120"/>
        <v>-</v>
      </c>
      <c r="AQ474" s="9" t="str">
        <f t="shared" si="120"/>
        <v>-</v>
      </c>
      <c r="AR474" s="9" t="str">
        <f t="shared" si="120"/>
        <v>-</v>
      </c>
      <c r="AS474" s="9" t="str">
        <f t="shared" si="120"/>
        <v>-</v>
      </c>
      <c r="AT474" s="9" t="str">
        <f t="shared" si="120"/>
        <v>-</v>
      </c>
      <c r="AU474" s="9" t="str">
        <f t="shared" si="120"/>
        <v>-</v>
      </c>
      <c r="AV474" s="9" t="str">
        <f t="shared" si="120"/>
        <v>-</v>
      </c>
      <c r="AW474" s="9" t="str">
        <f t="shared" si="120"/>
        <v>-</v>
      </c>
      <c r="AX474" s="9" t="str">
        <f t="shared" si="120"/>
        <v>-</v>
      </c>
      <c r="AY474" s="9" t="str">
        <f t="shared" si="120"/>
        <v>-</v>
      </c>
      <c r="AZ474" s="9" t="str">
        <f t="shared" si="120"/>
        <v>-</v>
      </c>
      <c r="BA474" s="9" t="str">
        <f t="shared" si="120"/>
        <v>-</v>
      </c>
      <c r="BB474" s="9" t="str">
        <f t="shared" si="120"/>
        <v>-</v>
      </c>
      <c r="BC474" s="9" t="str">
        <f t="shared" si="120"/>
        <v>-</v>
      </c>
      <c r="BD474" s="9" t="str">
        <f t="shared" si="120"/>
        <v>-</v>
      </c>
      <c r="BE474" s="9" t="str">
        <f t="shared" si="120"/>
        <v>-</v>
      </c>
      <c r="BF474" s="9" t="str">
        <f t="shared" si="120"/>
        <v>-</v>
      </c>
      <c r="BG474" s="9" t="str">
        <f t="shared" si="120"/>
        <v>-</v>
      </c>
      <c r="BH474" s="37"/>
    </row>
    <row r="475" spans="1:60">
      <c r="A475" s="125">
        <f t="shared" si="118"/>
        <v>83</v>
      </c>
      <c r="B475" s="9" t="str">
        <f t="shared" si="119"/>
        <v>-</v>
      </c>
      <c r="C475" s="9" t="str">
        <f t="shared" si="119"/>
        <v>-</v>
      </c>
      <c r="D475" s="9" t="str">
        <f t="shared" si="119"/>
        <v>-</v>
      </c>
      <c r="E475" s="9" t="str">
        <f t="shared" si="119"/>
        <v>-</v>
      </c>
      <c r="F475" s="9" t="str">
        <f t="shared" si="119"/>
        <v>-</v>
      </c>
      <c r="G475" s="9" t="str">
        <f t="shared" si="119"/>
        <v>-</v>
      </c>
      <c r="H475" s="9" t="str">
        <f t="shared" si="119"/>
        <v>-</v>
      </c>
      <c r="I475" s="9" t="str">
        <f t="shared" si="119"/>
        <v>-</v>
      </c>
      <c r="J475" s="9" t="str">
        <f t="shared" si="119"/>
        <v>-</v>
      </c>
      <c r="K475" s="9" t="str">
        <f t="shared" si="119"/>
        <v>-</v>
      </c>
      <c r="L475" s="9" t="str">
        <f t="shared" si="119"/>
        <v>-</v>
      </c>
      <c r="M475" s="9" t="str">
        <f t="shared" si="119"/>
        <v>-</v>
      </c>
      <c r="N475" s="9" t="str">
        <f t="shared" ref="B475:AW484" si="123">IF(N378="-","-",ABS(N378-$BI378))</f>
        <v>-</v>
      </c>
      <c r="O475" s="9" t="str">
        <f t="shared" si="123"/>
        <v>-</v>
      </c>
      <c r="P475" s="9" t="str">
        <f t="shared" si="123"/>
        <v>-</v>
      </c>
      <c r="Q475" s="9" t="str">
        <f t="shared" si="123"/>
        <v>-</v>
      </c>
      <c r="R475" s="9" t="str">
        <f t="shared" si="123"/>
        <v>-</v>
      </c>
      <c r="S475" s="9" t="str">
        <f t="shared" si="123"/>
        <v>-</v>
      </c>
      <c r="T475" s="9" t="str">
        <f t="shared" si="120"/>
        <v>-</v>
      </c>
      <c r="U475" s="9" t="str">
        <f t="shared" si="120"/>
        <v>-</v>
      </c>
      <c r="V475" s="9" t="str">
        <f t="shared" si="120"/>
        <v>-</v>
      </c>
      <c r="W475" s="9" t="str">
        <f t="shared" si="122"/>
        <v>-</v>
      </c>
      <c r="X475" s="9" t="str">
        <f t="shared" si="122"/>
        <v>-</v>
      </c>
      <c r="Y475" s="9" t="str">
        <f t="shared" si="122"/>
        <v>-</v>
      </c>
      <c r="Z475" s="9" t="str">
        <f t="shared" si="122"/>
        <v>-</v>
      </c>
      <c r="AA475" s="9" t="str">
        <f t="shared" si="122"/>
        <v>-</v>
      </c>
      <c r="AB475" s="9" t="str">
        <f t="shared" si="122"/>
        <v>-</v>
      </c>
      <c r="AC475" s="9" t="str">
        <f t="shared" si="122"/>
        <v>-</v>
      </c>
      <c r="AD475" s="9" t="str">
        <f t="shared" si="122"/>
        <v>-</v>
      </c>
      <c r="AE475" s="9" t="str">
        <f t="shared" si="122"/>
        <v>-</v>
      </c>
      <c r="AF475" s="9" t="str">
        <f t="shared" si="122"/>
        <v>-</v>
      </c>
      <c r="AG475" s="9" t="str">
        <f t="shared" si="122"/>
        <v>-</v>
      </c>
      <c r="AH475" s="9" t="str">
        <f t="shared" si="122"/>
        <v>-</v>
      </c>
      <c r="AI475" s="9" t="str">
        <f t="shared" si="122"/>
        <v>-</v>
      </c>
      <c r="AJ475" s="9" t="str">
        <f t="shared" si="122"/>
        <v>-</v>
      </c>
      <c r="AK475" s="9" t="str">
        <f t="shared" si="122"/>
        <v>-</v>
      </c>
      <c r="AL475" s="9" t="str">
        <f t="shared" si="122"/>
        <v>-</v>
      </c>
      <c r="AM475" s="9" t="str">
        <f t="shared" si="122"/>
        <v>-</v>
      </c>
      <c r="AN475" s="9" t="str">
        <f t="shared" si="122"/>
        <v>-</v>
      </c>
      <c r="AO475" s="9" t="str">
        <f t="shared" si="120"/>
        <v>-</v>
      </c>
      <c r="AP475" s="9" t="str">
        <f t="shared" si="120"/>
        <v>-</v>
      </c>
      <c r="AQ475" s="9" t="str">
        <f t="shared" si="120"/>
        <v>-</v>
      </c>
      <c r="AR475" s="9" t="str">
        <f t="shared" si="120"/>
        <v>-</v>
      </c>
      <c r="AS475" s="9" t="str">
        <f t="shared" si="120"/>
        <v>-</v>
      </c>
      <c r="AT475" s="9" t="str">
        <f t="shared" si="120"/>
        <v>-</v>
      </c>
      <c r="AU475" s="9" t="str">
        <f t="shared" si="120"/>
        <v>-</v>
      </c>
      <c r="AV475" s="9" t="str">
        <f t="shared" si="120"/>
        <v>-</v>
      </c>
      <c r="AW475" s="9" t="str">
        <f t="shared" si="120"/>
        <v>-</v>
      </c>
      <c r="AX475" s="9" t="str">
        <f t="shared" si="120"/>
        <v>-</v>
      </c>
      <c r="AY475" s="9" t="str">
        <f t="shared" si="120"/>
        <v>-</v>
      </c>
      <c r="AZ475" s="9" t="str">
        <f t="shared" si="120"/>
        <v>-</v>
      </c>
      <c r="BA475" s="9" t="str">
        <f t="shared" si="120"/>
        <v>-</v>
      </c>
      <c r="BB475" s="9" t="str">
        <f t="shared" si="120"/>
        <v>-</v>
      </c>
      <c r="BC475" s="9" t="str">
        <f t="shared" si="120"/>
        <v>-</v>
      </c>
      <c r="BD475" s="9" t="str">
        <f t="shared" si="120"/>
        <v>-</v>
      </c>
      <c r="BE475" s="9" t="str">
        <f t="shared" si="120"/>
        <v>-</v>
      </c>
      <c r="BF475" s="9" t="str">
        <f t="shared" si="120"/>
        <v>-</v>
      </c>
      <c r="BG475" s="9" t="str">
        <f t="shared" si="120"/>
        <v>-</v>
      </c>
      <c r="BH475" s="37"/>
    </row>
    <row r="476" spans="1:60">
      <c r="A476" s="125">
        <f t="shared" si="118"/>
        <v>84</v>
      </c>
      <c r="B476" s="9" t="str">
        <f t="shared" si="123"/>
        <v>-</v>
      </c>
      <c r="C476" s="9" t="str">
        <f t="shared" si="123"/>
        <v>-</v>
      </c>
      <c r="D476" s="9" t="str">
        <f t="shared" si="123"/>
        <v>-</v>
      </c>
      <c r="E476" s="9" t="str">
        <f t="shared" si="123"/>
        <v>-</v>
      </c>
      <c r="F476" s="9" t="str">
        <f t="shared" si="123"/>
        <v>-</v>
      </c>
      <c r="G476" s="9" t="str">
        <f t="shared" si="123"/>
        <v>-</v>
      </c>
      <c r="H476" s="9" t="str">
        <f t="shared" si="123"/>
        <v>-</v>
      </c>
      <c r="I476" s="9" t="str">
        <f t="shared" si="123"/>
        <v>-</v>
      </c>
      <c r="J476" s="9" t="str">
        <f t="shared" si="123"/>
        <v>-</v>
      </c>
      <c r="K476" s="9" t="str">
        <f t="shared" si="123"/>
        <v>-</v>
      </c>
      <c r="L476" s="9" t="str">
        <f t="shared" si="123"/>
        <v>-</v>
      </c>
      <c r="M476" s="9" t="str">
        <f t="shared" si="123"/>
        <v>-</v>
      </c>
      <c r="N476" s="9" t="str">
        <f t="shared" si="123"/>
        <v>-</v>
      </c>
      <c r="O476" s="9" t="str">
        <f t="shared" si="123"/>
        <v>-</v>
      </c>
      <c r="P476" s="9" t="str">
        <f t="shared" si="123"/>
        <v>-</v>
      </c>
      <c r="Q476" s="9" t="str">
        <f t="shared" si="123"/>
        <v>-</v>
      </c>
      <c r="R476" s="9" t="str">
        <f t="shared" si="123"/>
        <v>-</v>
      </c>
      <c r="S476" s="9" t="str">
        <f t="shared" si="123"/>
        <v>-</v>
      </c>
      <c r="T476" s="9" t="str">
        <f t="shared" si="120"/>
        <v>-</v>
      </c>
      <c r="U476" s="9" t="str">
        <f t="shared" si="120"/>
        <v>-</v>
      </c>
      <c r="V476" s="9" t="str">
        <f t="shared" si="120"/>
        <v>-</v>
      </c>
      <c r="W476" s="9" t="str">
        <f t="shared" si="122"/>
        <v>-</v>
      </c>
      <c r="X476" s="9" t="str">
        <f t="shared" si="122"/>
        <v>-</v>
      </c>
      <c r="Y476" s="9" t="str">
        <f t="shared" si="122"/>
        <v>-</v>
      </c>
      <c r="Z476" s="9" t="str">
        <f t="shared" si="122"/>
        <v>-</v>
      </c>
      <c r="AA476" s="9" t="str">
        <f t="shared" si="122"/>
        <v>-</v>
      </c>
      <c r="AB476" s="9" t="str">
        <f t="shared" si="122"/>
        <v>-</v>
      </c>
      <c r="AC476" s="9" t="str">
        <f t="shared" si="122"/>
        <v>-</v>
      </c>
      <c r="AD476" s="9" t="str">
        <f t="shared" si="122"/>
        <v>-</v>
      </c>
      <c r="AE476" s="9" t="str">
        <f t="shared" si="122"/>
        <v>-</v>
      </c>
      <c r="AF476" s="9" t="str">
        <f t="shared" si="122"/>
        <v>-</v>
      </c>
      <c r="AG476" s="9" t="str">
        <f t="shared" si="122"/>
        <v>-</v>
      </c>
      <c r="AH476" s="9" t="str">
        <f t="shared" si="122"/>
        <v>-</v>
      </c>
      <c r="AI476" s="9" t="str">
        <f t="shared" si="122"/>
        <v>-</v>
      </c>
      <c r="AJ476" s="9" t="str">
        <f t="shared" si="122"/>
        <v>-</v>
      </c>
      <c r="AK476" s="9" t="str">
        <f t="shared" si="122"/>
        <v>-</v>
      </c>
      <c r="AL476" s="9" t="str">
        <f t="shared" si="122"/>
        <v>-</v>
      </c>
      <c r="AM476" s="9" t="str">
        <f t="shared" si="122"/>
        <v>-</v>
      </c>
      <c r="AN476" s="9" t="str">
        <f t="shared" si="122"/>
        <v>-</v>
      </c>
      <c r="AO476" s="9" t="str">
        <f t="shared" si="120"/>
        <v>-</v>
      </c>
      <c r="AP476" s="9" t="str">
        <f t="shared" si="120"/>
        <v>-</v>
      </c>
      <c r="AQ476" s="9" t="str">
        <f t="shared" si="120"/>
        <v>-</v>
      </c>
      <c r="AR476" s="9" t="str">
        <f t="shared" si="120"/>
        <v>-</v>
      </c>
      <c r="AS476" s="9" t="str">
        <f t="shared" si="120"/>
        <v>-</v>
      </c>
      <c r="AT476" s="9" t="str">
        <f t="shared" si="120"/>
        <v>-</v>
      </c>
      <c r="AU476" s="9" t="str">
        <f t="shared" si="120"/>
        <v>-</v>
      </c>
      <c r="AV476" s="9" t="str">
        <f t="shared" si="120"/>
        <v>-</v>
      </c>
      <c r="AW476" s="9" t="str">
        <f t="shared" ref="AW476:BG483" si="124">IF(AW379="-","-",ABS(AW379-$BI379))</f>
        <v>-</v>
      </c>
      <c r="AX476" s="9" t="str">
        <f t="shared" si="124"/>
        <v>-</v>
      </c>
      <c r="AY476" s="9" t="str">
        <f t="shared" si="124"/>
        <v>-</v>
      </c>
      <c r="AZ476" s="9" t="str">
        <f t="shared" si="124"/>
        <v>-</v>
      </c>
      <c r="BA476" s="9" t="str">
        <f t="shared" si="124"/>
        <v>-</v>
      </c>
      <c r="BB476" s="9" t="str">
        <f t="shared" si="124"/>
        <v>-</v>
      </c>
      <c r="BC476" s="9" t="str">
        <f t="shared" si="124"/>
        <v>-</v>
      </c>
      <c r="BD476" s="9" t="str">
        <f t="shared" si="124"/>
        <v>-</v>
      </c>
      <c r="BE476" s="9" t="str">
        <f t="shared" si="124"/>
        <v>-</v>
      </c>
      <c r="BF476" s="9" t="str">
        <f t="shared" si="124"/>
        <v>-</v>
      </c>
      <c r="BG476" s="9" t="str">
        <f t="shared" si="124"/>
        <v>-</v>
      </c>
      <c r="BH476" s="37"/>
    </row>
    <row r="477" spans="1:60">
      <c r="A477" s="125">
        <f t="shared" si="118"/>
        <v>85</v>
      </c>
      <c r="B477" s="9" t="str">
        <f t="shared" si="123"/>
        <v>-</v>
      </c>
      <c r="C477" s="9" t="str">
        <f t="shared" si="123"/>
        <v>-</v>
      </c>
      <c r="D477" s="9" t="str">
        <f t="shared" si="123"/>
        <v>-</v>
      </c>
      <c r="E477" s="9" t="str">
        <f t="shared" si="123"/>
        <v>-</v>
      </c>
      <c r="F477" s="9" t="str">
        <f t="shared" si="123"/>
        <v>-</v>
      </c>
      <c r="G477" s="9" t="str">
        <f t="shared" si="123"/>
        <v>-</v>
      </c>
      <c r="H477" s="9" t="str">
        <f t="shared" si="123"/>
        <v>-</v>
      </c>
      <c r="I477" s="9" t="str">
        <f t="shared" si="123"/>
        <v>-</v>
      </c>
      <c r="J477" s="9" t="str">
        <f t="shared" si="123"/>
        <v>-</v>
      </c>
      <c r="K477" s="9" t="str">
        <f t="shared" si="123"/>
        <v>-</v>
      </c>
      <c r="L477" s="9" t="str">
        <f t="shared" si="123"/>
        <v>-</v>
      </c>
      <c r="M477" s="9" t="str">
        <f t="shared" si="123"/>
        <v>-</v>
      </c>
      <c r="N477" s="9" t="str">
        <f t="shared" si="123"/>
        <v>-</v>
      </c>
      <c r="O477" s="9" t="str">
        <f t="shared" si="123"/>
        <v>-</v>
      </c>
      <c r="P477" s="9" t="str">
        <f t="shared" si="123"/>
        <v>-</v>
      </c>
      <c r="Q477" s="9" t="str">
        <f t="shared" si="123"/>
        <v>-</v>
      </c>
      <c r="R477" s="9" t="str">
        <f t="shared" si="123"/>
        <v>-</v>
      </c>
      <c r="S477" s="9" t="str">
        <f t="shared" si="123"/>
        <v>-</v>
      </c>
      <c r="T477" s="9" t="str">
        <f t="shared" si="123"/>
        <v>-</v>
      </c>
      <c r="U477" s="9" t="str">
        <f t="shared" si="123"/>
        <v>-</v>
      </c>
      <c r="V477" s="9" t="str">
        <f t="shared" si="123"/>
        <v>-</v>
      </c>
      <c r="W477" s="9" t="str">
        <f t="shared" si="122"/>
        <v>-</v>
      </c>
      <c r="X477" s="9" t="str">
        <f t="shared" si="122"/>
        <v>-</v>
      </c>
      <c r="Y477" s="9" t="str">
        <f t="shared" si="122"/>
        <v>-</v>
      </c>
      <c r="Z477" s="9" t="str">
        <f t="shared" si="122"/>
        <v>-</v>
      </c>
      <c r="AA477" s="9" t="str">
        <f t="shared" si="122"/>
        <v>-</v>
      </c>
      <c r="AB477" s="9" t="str">
        <f t="shared" si="122"/>
        <v>-</v>
      </c>
      <c r="AC477" s="9" t="str">
        <f t="shared" si="122"/>
        <v>-</v>
      </c>
      <c r="AD477" s="9" t="str">
        <f t="shared" si="122"/>
        <v>-</v>
      </c>
      <c r="AE477" s="9" t="str">
        <f t="shared" si="122"/>
        <v>-</v>
      </c>
      <c r="AF477" s="9" t="str">
        <f t="shared" si="122"/>
        <v>-</v>
      </c>
      <c r="AG477" s="9" t="str">
        <f t="shared" si="122"/>
        <v>-</v>
      </c>
      <c r="AH477" s="9" t="str">
        <f t="shared" si="122"/>
        <v>-</v>
      </c>
      <c r="AI477" s="9" t="str">
        <f t="shared" si="122"/>
        <v>-</v>
      </c>
      <c r="AJ477" s="9" t="str">
        <f t="shared" si="122"/>
        <v>-</v>
      </c>
      <c r="AK477" s="9" t="str">
        <f t="shared" si="122"/>
        <v>-</v>
      </c>
      <c r="AL477" s="9" t="str">
        <f t="shared" si="122"/>
        <v>-</v>
      </c>
      <c r="AM477" s="9" t="str">
        <f t="shared" si="122"/>
        <v>-</v>
      </c>
      <c r="AN477" s="9" t="str">
        <f t="shared" si="122"/>
        <v>-</v>
      </c>
      <c r="AO477" s="9" t="str">
        <f t="shared" si="123"/>
        <v>-</v>
      </c>
      <c r="AP477" s="9" t="str">
        <f t="shared" si="123"/>
        <v>-</v>
      </c>
      <c r="AQ477" s="9" t="str">
        <f t="shared" si="123"/>
        <v>-</v>
      </c>
      <c r="AR477" s="9" t="str">
        <f t="shared" si="123"/>
        <v>-</v>
      </c>
      <c r="AS477" s="9" t="str">
        <f t="shared" si="123"/>
        <v>-</v>
      </c>
      <c r="AT477" s="9" t="str">
        <f t="shared" si="123"/>
        <v>-</v>
      </c>
      <c r="AU477" s="9" t="str">
        <f t="shared" si="123"/>
        <v>-</v>
      </c>
      <c r="AV477" s="9" t="str">
        <f t="shared" si="123"/>
        <v>-</v>
      </c>
      <c r="AW477" s="9" t="str">
        <f t="shared" si="123"/>
        <v>-</v>
      </c>
      <c r="AX477" s="9" t="str">
        <f t="shared" si="124"/>
        <v>-</v>
      </c>
      <c r="AY477" s="9" t="str">
        <f t="shared" si="124"/>
        <v>-</v>
      </c>
      <c r="AZ477" s="9" t="str">
        <f t="shared" si="124"/>
        <v>-</v>
      </c>
      <c r="BA477" s="9" t="str">
        <f t="shared" si="124"/>
        <v>-</v>
      </c>
      <c r="BB477" s="9" t="str">
        <f t="shared" si="124"/>
        <v>-</v>
      </c>
      <c r="BC477" s="9" t="str">
        <f t="shared" si="124"/>
        <v>-</v>
      </c>
      <c r="BD477" s="9" t="str">
        <f t="shared" si="124"/>
        <v>-</v>
      </c>
      <c r="BE477" s="9" t="str">
        <f t="shared" si="124"/>
        <v>-</v>
      </c>
      <c r="BF477" s="9" t="str">
        <f t="shared" si="124"/>
        <v>-</v>
      </c>
      <c r="BG477" s="9" t="str">
        <f t="shared" si="124"/>
        <v>-</v>
      </c>
      <c r="BH477" s="37"/>
    </row>
    <row r="478" spans="1:60">
      <c r="A478" s="125">
        <f t="shared" si="118"/>
        <v>86</v>
      </c>
      <c r="B478" s="9" t="str">
        <f t="shared" si="123"/>
        <v>-</v>
      </c>
      <c r="C478" s="9" t="str">
        <f t="shared" si="123"/>
        <v>-</v>
      </c>
      <c r="D478" s="9" t="str">
        <f t="shared" si="123"/>
        <v>-</v>
      </c>
      <c r="E478" s="9" t="str">
        <f t="shared" si="123"/>
        <v>-</v>
      </c>
      <c r="F478" s="9" t="str">
        <f t="shared" si="123"/>
        <v>-</v>
      </c>
      <c r="G478" s="9" t="str">
        <f t="shared" si="123"/>
        <v>-</v>
      </c>
      <c r="H478" s="9" t="str">
        <f t="shared" si="123"/>
        <v>-</v>
      </c>
      <c r="I478" s="9" t="str">
        <f t="shared" si="123"/>
        <v>-</v>
      </c>
      <c r="J478" s="9" t="str">
        <f t="shared" si="123"/>
        <v>-</v>
      </c>
      <c r="K478" s="9" t="str">
        <f t="shared" si="123"/>
        <v>-</v>
      </c>
      <c r="L478" s="9" t="str">
        <f t="shared" si="123"/>
        <v>-</v>
      </c>
      <c r="M478" s="9" t="str">
        <f t="shared" si="123"/>
        <v>-</v>
      </c>
      <c r="N478" s="9" t="str">
        <f t="shared" si="123"/>
        <v>-</v>
      </c>
      <c r="O478" s="9" t="str">
        <f t="shared" si="123"/>
        <v>-</v>
      </c>
      <c r="P478" s="9" t="str">
        <f t="shared" si="123"/>
        <v>-</v>
      </c>
      <c r="Q478" s="9" t="str">
        <f t="shared" si="123"/>
        <v>-</v>
      </c>
      <c r="R478" s="9" t="str">
        <f t="shared" si="123"/>
        <v>-</v>
      </c>
      <c r="S478" s="9" t="str">
        <f t="shared" si="123"/>
        <v>-</v>
      </c>
      <c r="T478" s="9" t="str">
        <f t="shared" si="123"/>
        <v>-</v>
      </c>
      <c r="U478" s="9" t="str">
        <f t="shared" si="123"/>
        <v>-</v>
      </c>
      <c r="V478" s="9" t="str">
        <f t="shared" si="123"/>
        <v>-</v>
      </c>
      <c r="W478" s="9" t="str">
        <f t="shared" si="122"/>
        <v>-</v>
      </c>
      <c r="X478" s="9" t="str">
        <f t="shared" si="122"/>
        <v>-</v>
      </c>
      <c r="Y478" s="9" t="str">
        <f t="shared" si="122"/>
        <v>-</v>
      </c>
      <c r="Z478" s="9" t="str">
        <f t="shared" si="122"/>
        <v>-</v>
      </c>
      <c r="AA478" s="9" t="str">
        <f t="shared" si="122"/>
        <v>-</v>
      </c>
      <c r="AB478" s="9" t="str">
        <f t="shared" si="122"/>
        <v>-</v>
      </c>
      <c r="AC478" s="9" t="str">
        <f t="shared" si="122"/>
        <v>-</v>
      </c>
      <c r="AD478" s="9" t="str">
        <f t="shared" si="122"/>
        <v>-</v>
      </c>
      <c r="AE478" s="9" t="str">
        <f t="shared" si="122"/>
        <v>-</v>
      </c>
      <c r="AF478" s="9" t="str">
        <f t="shared" si="122"/>
        <v>-</v>
      </c>
      <c r="AG478" s="9" t="str">
        <f t="shared" si="122"/>
        <v>-</v>
      </c>
      <c r="AH478" s="9" t="str">
        <f t="shared" si="122"/>
        <v>-</v>
      </c>
      <c r="AI478" s="9" t="str">
        <f t="shared" si="122"/>
        <v>-</v>
      </c>
      <c r="AJ478" s="9" t="str">
        <f t="shared" si="122"/>
        <v>-</v>
      </c>
      <c r="AK478" s="9" t="str">
        <f t="shared" si="122"/>
        <v>-</v>
      </c>
      <c r="AL478" s="9" t="str">
        <f t="shared" si="122"/>
        <v>-</v>
      </c>
      <c r="AM478" s="9" t="str">
        <f t="shared" si="122"/>
        <v>-</v>
      </c>
      <c r="AN478" s="9" t="str">
        <f t="shared" si="122"/>
        <v>-</v>
      </c>
      <c r="AO478" s="9" t="str">
        <f t="shared" si="123"/>
        <v>-</v>
      </c>
      <c r="AP478" s="9" t="str">
        <f t="shared" si="123"/>
        <v>-</v>
      </c>
      <c r="AQ478" s="9" t="str">
        <f t="shared" si="123"/>
        <v>-</v>
      </c>
      <c r="AR478" s="9" t="str">
        <f t="shared" si="123"/>
        <v>-</v>
      </c>
      <c r="AS478" s="9" t="str">
        <f t="shared" si="123"/>
        <v>-</v>
      </c>
      <c r="AT478" s="9" t="str">
        <f t="shared" si="123"/>
        <v>-</v>
      </c>
      <c r="AU478" s="9" t="str">
        <f t="shared" si="123"/>
        <v>-</v>
      </c>
      <c r="AV478" s="9" t="str">
        <f t="shared" si="123"/>
        <v>-</v>
      </c>
      <c r="AW478" s="9" t="str">
        <f t="shared" si="123"/>
        <v>-</v>
      </c>
      <c r="AX478" s="9" t="str">
        <f t="shared" si="124"/>
        <v>-</v>
      </c>
      <c r="AY478" s="9" t="str">
        <f t="shared" si="124"/>
        <v>-</v>
      </c>
      <c r="AZ478" s="9" t="str">
        <f t="shared" si="124"/>
        <v>-</v>
      </c>
      <c r="BA478" s="9" t="str">
        <f t="shared" si="124"/>
        <v>-</v>
      </c>
      <c r="BB478" s="9" t="str">
        <f t="shared" si="124"/>
        <v>-</v>
      </c>
      <c r="BC478" s="9" t="str">
        <f t="shared" si="124"/>
        <v>-</v>
      </c>
      <c r="BD478" s="9" t="str">
        <f t="shared" si="124"/>
        <v>-</v>
      </c>
      <c r="BE478" s="9" t="str">
        <f t="shared" si="124"/>
        <v>-</v>
      </c>
      <c r="BF478" s="9" t="str">
        <f t="shared" si="124"/>
        <v>-</v>
      </c>
      <c r="BG478" s="9" t="str">
        <f t="shared" si="124"/>
        <v>-</v>
      </c>
      <c r="BH478" s="37"/>
    </row>
    <row r="479" spans="1:60">
      <c r="A479" s="125">
        <f t="shared" si="118"/>
        <v>87</v>
      </c>
      <c r="B479" s="9" t="str">
        <f t="shared" si="123"/>
        <v>-</v>
      </c>
      <c r="C479" s="9" t="str">
        <f t="shared" si="123"/>
        <v>-</v>
      </c>
      <c r="D479" s="9" t="str">
        <f t="shared" si="123"/>
        <v>-</v>
      </c>
      <c r="E479" s="9" t="str">
        <f t="shared" si="123"/>
        <v>-</v>
      </c>
      <c r="F479" s="9" t="str">
        <f t="shared" si="123"/>
        <v>-</v>
      </c>
      <c r="G479" s="9" t="str">
        <f t="shared" si="123"/>
        <v>-</v>
      </c>
      <c r="H479" s="9" t="str">
        <f t="shared" si="123"/>
        <v>-</v>
      </c>
      <c r="I479" s="9" t="str">
        <f t="shared" si="123"/>
        <v>-</v>
      </c>
      <c r="J479" s="9" t="str">
        <f t="shared" si="123"/>
        <v>-</v>
      </c>
      <c r="K479" s="9" t="str">
        <f t="shared" si="123"/>
        <v>-</v>
      </c>
      <c r="L479" s="9" t="str">
        <f t="shared" si="123"/>
        <v>-</v>
      </c>
      <c r="M479" s="9" t="str">
        <f t="shared" si="123"/>
        <v>-</v>
      </c>
      <c r="N479" s="9" t="str">
        <f t="shared" si="123"/>
        <v>-</v>
      </c>
      <c r="O479" s="9" t="str">
        <f t="shared" si="123"/>
        <v>-</v>
      </c>
      <c r="P479" s="9" t="str">
        <f t="shared" si="123"/>
        <v>-</v>
      </c>
      <c r="Q479" s="9" t="str">
        <f t="shared" si="123"/>
        <v>-</v>
      </c>
      <c r="R479" s="9" t="str">
        <f t="shared" si="123"/>
        <v>-</v>
      </c>
      <c r="S479" s="9" t="str">
        <f t="shared" si="123"/>
        <v>-</v>
      </c>
      <c r="T479" s="9" t="str">
        <f t="shared" si="123"/>
        <v>-</v>
      </c>
      <c r="U479" s="9" t="str">
        <f t="shared" si="123"/>
        <v>-</v>
      </c>
      <c r="V479" s="9" t="str">
        <f t="shared" si="123"/>
        <v>-</v>
      </c>
      <c r="W479" s="9" t="str">
        <f t="shared" si="122"/>
        <v>-</v>
      </c>
      <c r="X479" s="9" t="str">
        <f t="shared" si="122"/>
        <v>-</v>
      </c>
      <c r="Y479" s="9" t="str">
        <f t="shared" si="122"/>
        <v>-</v>
      </c>
      <c r="Z479" s="9" t="str">
        <f t="shared" si="122"/>
        <v>-</v>
      </c>
      <c r="AA479" s="9" t="str">
        <f t="shared" si="122"/>
        <v>-</v>
      </c>
      <c r="AB479" s="9" t="str">
        <f t="shared" si="122"/>
        <v>-</v>
      </c>
      <c r="AC479" s="9" t="str">
        <f t="shared" si="122"/>
        <v>-</v>
      </c>
      <c r="AD479" s="9" t="str">
        <f t="shared" si="122"/>
        <v>-</v>
      </c>
      <c r="AE479" s="9" t="str">
        <f t="shared" si="122"/>
        <v>-</v>
      </c>
      <c r="AF479" s="9" t="str">
        <f t="shared" si="122"/>
        <v>-</v>
      </c>
      <c r="AG479" s="9" t="str">
        <f t="shared" si="122"/>
        <v>-</v>
      </c>
      <c r="AH479" s="9" t="str">
        <f t="shared" si="122"/>
        <v>-</v>
      </c>
      <c r="AI479" s="9" t="str">
        <f t="shared" si="122"/>
        <v>-</v>
      </c>
      <c r="AJ479" s="9" t="str">
        <f t="shared" si="122"/>
        <v>-</v>
      </c>
      <c r="AK479" s="9" t="str">
        <f t="shared" si="122"/>
        <v>-</v>
      </c>
      <c r="AL479" s="9" t="str">
        <f t="shared" si="122"/>
        <v>-</v>
      </c>
      <c r="AM479" s="9" t="str">
        <f t="shared" si="122"/>
        <v>-</v>
      </c>
      <c r="AN479" s="9" t="str">
        <f t="shared" si="122"/>
        <v>-</v>
      </c>
      <c r="AO479" s="9" t="str">
        <f t="shared" si="123"/>
        <v>-</v>
      </c>
      <c r="AP479" s="9" t="str">
        <f t="shared" si="123"/>
        <v>-</v>
      </c>
      <c r="AQ479" s="9" t="str">
        <f t="shared" si="123"/>
        <v>-</v>
      </c>
      <c r="AR479" s="9" t="str">
        <f t="shared" si="123"/>
        <v>-</v>
      </c>
      <c r="AS479" s="9" t="str">
        <f t="shared" si="123"/>
        <v>-</v>
      </c>
      <c r="AT479" s="9" t="str">
        <f t="shared" si="123"/>
        <v>-</v>
      </c>
      <c r="AU479" s="9" t="str">
        <f t="shared" si="123"/>
        <v>-</v>
      </c>
      <c r="AV479" s="9" t="str">
        <f t="shared" si="123"/>
        <v>-</v>
      </c>
      <c r="AW479" s="9" t="str">
        <f t="shared" si="123"/>
        <v>-</v>
      </c>
      <c r="AX479" s="9" t="str">
        <f t="shared" si="124"/>
        <v>-</v>
      </c>
      <c r="AY479" s="9" t="str">
        <f t="shared" si="124"/>
        <v>-</v>
      </c>
      <c r="AZ479" s="9" t="str">
        <f t="shared" si="124"/>
        <v>-</v>
      </c>
      <c r="BA479" s="9" t="str">
        <f t="shared" si="124"/>
        <v>-</v>
      </c>
      <c r="BB479" s="9" t="str">
        <f t="shared" si="124"/>
        <v>-</v>
      </c>
      <c r="BC479" s="9" t="str">
        <f t="shared" si="124"/>
        <v>-</v>
      </c>
      <c r="BD479" s="9" t="str">
        <f t="shared" si="124"/>
        <v>-</v>
      </c>
      <c r="BE479" s="9" t="str">
        <f t="shared" si="124"/>
        <v>-</v>
      </c>
      <c r="BF479" s="9" t="str">
        <f t="shared" si="124"/>
        <v>-</v>
      </c>
      <c r="BG479" s="9" t="str">
        <f t="shared" si="124"/>
        <v>-</v>
      </c>
      <c r="BH479" s="37"/>
    </row>
    <row r="480" spans="1:60">
      <c r="A480" s="125">
        <f t="shared" si="118"/>
        <v>88</v>
      </c>
      <c r="B480" s="9" t="str">
        <f t="shared" si="123"/>
        <v>-</v>
      </c>
      <c r="C480" s="9" t="str">
        <f t="shared" si="123"/>
        <v>-</v>
      </c>
      <c r="D480" s="9" t="str">
        <f t="shared" si="123"/>
        <v>-</v>
      </c>
      <c r="E480" s="9" t="str">
        <f t="shared" si="123"/>
        <v>-</v>
      </c>
      <c r="F480" s="9" t="str">
        <f t="shared" si="123"/>
        <v>-</v>
      </c>
      <c r="G480" s="9" t="str">
        <f t="shared" si="123"/>
        <v>-</v>
      </c>
      <c r="H480" s="9" t="str">
        <f t="shared" si="123"/>
        <v>-</v>
      </c>
      <c r="I480" s="9" t="str">
        <f t="shared" si="123"/>
        <v>-</v>
      </c>
      <c r="J480" s="9" t="str">
        <f t="shared" si="123"/>
        <v>-</v>
      </c>
      <c r="K480" s="9" t="str">
        <f t="shared" si="123"/>
        <v>-</v>
      </c>
      <c r="L480" s="9" t="str">
        <f t="shared" si="123"/>
        <v>-</v>
      </c>
      <c r="M480" s="9" t="str">
        <f t="shared" si="123"/>
        <v>-</v>
      </c>
      <c r="N480" s="9" t="str">
        <f t="shared" si="123"/>
        <v>-</v>
      </c>
      <c r="O480" s="9" t="str">
        <f t="shared" si="123"/>
        <v>-</v>
      </c>
      <c r="P480" s="9" t="str">
        <f t="shared" si="123"/>
        <v>-</v>
      </c>
      <c r="Q480" s="9" t="str">
        <f t="shared" si="123"/>
        <v>-</v>
      </c>
      <c r="R480" s="9" t="str">
        <f t="shared" si="123"/>
        <v>-</v>
      </c>
      <c r="S480" s="9" t="str">
        <f t="shared" si="123"/>
        <v>-</v>
      </c>
      <c r="T480" s="9" t="str">
        <f t="shared" si="123"/>
        <v>-</v>
      </c>
      <c r="U480" s="9" t="str">
        <f t="shared" si="123"/>
        <v>-</v>
      </c>
      <c r="V480" s="9" t="str">
        <f t="shared" si="123"/>
        <v>-</v>
      </c>
      <c r="W480" s="9" t="str">
        <f t="shared" si="122"/>
        <v>-</v>
      </c>
      <c r="X480" s="9" t="str">
        <f t="shared" si="122"/>
        <v>-</v>
      </c>
      <c r="Y480" s="9" t="str">
        <f t="shared" si="122"/>
        <v>-</v>
      </c>
      <c r="Z480" s="9" t="str">
        <f t="shared" si="122"/>
        <v>-</v>
      </c>
      <c r="AA480" s="9" t="str">
        <f t="shared" si="122"/>
        <v>-</v>
      </c>
      <c r="AB480" s="9" t="str">
        <f t="shared" si="122"/>
        <v>-</v>
      </c>
      <c r="AC480" s="9" t="str">
        <f t="shared" si="122"/>
        <v>-</v>
      </c>
      <c r="AD480" s="9" t="str">
        <f t="shared" si="122"/>
        <v>-</v>
      </c>
      <c r="AE480" s="9" t="str">
        <f t="shared" si="122"/>
        <v>-</v>
      </c>
      <c r="AF480" s="9" t="str">
        <f t="shared" si="122"/>
        <v>-</v>
      </c>
      <c r="AG480" s="9" t="str">
        <f t="shared" si="122"/>
        <v>-</v>
      </c>
      <c r="AH480" s="9" t="str">
        <f t="shared" si="122"/>
        <v>-</v>
      </c>
      <c r="AI480" s="9" t="str">
        <f t="shared" si="122"/>
        <v>-</v>
      </c>
      <c r="AJ480" s="9" t="str">
        <f t="shared" si="122"/>
        <v>-</v>
      </c>
      <c r="AK480" s="9" t="str">
        <f t="shared" si="122"/>
        <v>-</v>
      </c>
      <c r="AL480" s="9" t="str">
        <f t="shared" si="122"/>
        <v>-</v>
      </c>
      <c r="AM480" s="9" t="str">
        <f t="shared" si="122"/>
        <v>-</v>
      </c>
      <c r="AN480" s="9" t="str">
        <f t="shared" si="122"/>
        <v>-</v>
      </c>
      <c r="AO480" s="9" t="str">
        <f t="shared" si="123"/>
        <v>-</v>
      </c>
      <c r="AP480" s="9" t="str">
        <f t="shared" si="123"/>
        <v>-</v>
      </c>
      <c r="AQ480" s="9" t="str">
        <f t="shared" si="123"/>
        <v>-</v>
      </c>
      <c r="AR480" s="9" t="str">
        <f t="shared" si="123"/>
        <v>-</v>
      </c>
      <c r="AS480" s="9" t="str">
        <f t="shared" si="123"/>
        <v>-</v>
      </c>
      <c r="AT480" s="9" t="str">
        <f t="shared" si="123"/>
        <v>-</v>
      </c>
      <c r="AU480" s="9" t="str">
        <f t="shared" si="123"/>
        <v>-</v>
      </c>
      <c r="AV480" s="9" t="str">
        <f t="shared" si="123"/>
        <v>-</v>
      </c>
      <c r="AW480" s="9" t="str">
        <f t="shared" si="123"/>
        <v>-</v>
      </c>
      <c r="AX480" s="9" t="str">
        <f t="shared" si="124"/>
        <v>-</v>
      </c>
      <c r="AY480" s="9" t="str">
        <f t="shared" si="124"/>
        <v>-</v>
      </c>
      <c r="AZ480" s="9" t="str">
        <f t="shared" si="124"/>
        <v>-</v>
      </c>
      <c r="BA480" s="9" t="str">
        <f t="shared" si="124"/>
        <v>-</v>
      </c>
      <c r="BB480" s="9" t="str">
        <f t="shared" si="124"/>
        <v>-</v>
      </c>
      <c r="BC480" s="9" t="str">
        <f t="shared" si="124"/>
        <v>-</v>
      </c>
      <c r="BD480" s="9" t="str">
        <f t="shared" si="124"/>
        <v>-</v>
      </c>
      <c r="BE480" s="9" t="str">
        <f t="shared" si="124"/>
        <v>-</v>
      </c>
      <c r="BF480" s="9" t="str">
        <f t="shared" si="124"/>
        <v>-</v>
      </c>
      <c r="BG480" s="9" t="str">
        <f t="shared" si="124"/>
        <v>-</v>
      </c>
      <c r="BH480" s="37"/>
    </row>
    <row r="481" spans="1:68">
      <c r="A481" s="125">
        <f t="shared" si="118"/>
        <v>89</v>
      </c>
      <c r="B481" s="9" t="str">
        <f t="shared" si="123"/>
        <v>-</v>
      </c>
      <c r="C481" s="9" t="str">
        <f t="shared" si="123"/>
        <v>-</v>
      </c>
      <c r="D481" s="9" t="str">
        <f t="shared" si="123"/>
        <v>-</v>
      </c>
      <c r="E481" s="9" t="str">
        <f t="shared" si="123"/>
        <v>-</v>
      </c>
      <c r="F481" s="9" t="str">
        <f t="shared" si="123"/>
        <v>-</v>
      </c>
      <c r="G481" s="9" t="str">
        <f t="shared" si="123"/>
        <v>-</v>
      </c>
      <c r="H481" s="9" t="str">
        <f t="shared" si="123"/>
        <v>-</v>
      </c>
      <c r="I481" s="9" t="str">
        <f t="shared" si="123"/>
        <v>-</v>
      </c>
      <c r="J481" s="9" t="str">
        <f t="shared" si="123"/>
        <v>-</v>
      </c>
      <c r="K481" s="9" t="str">
        <f t="shared" si="123"/>
        <v>-</v>
      </c>
      <c r="L481" s="9" t="str">
        <f t="shared" si="123"/>
        <v>-</v>
      </c>
      <c r="M481" s="9" t="str">
        <f t="shared" si="123"/>
        <v>-</v>
      </c>
      <c r="N481" s="9" t="str">
        <f t="shared" si="123"/>
        <v>-</v>
      </c>
      <c r="O481" s="9" t="str">
        <f t="shared" si="123"/>
        <v>-</v>
      </c>
      <c r="P481" s="9" t="str">
        <f t="shared" si="123"/>
        <v>-</v>
      </c>
      <c r="Q481" s="9" t="str">
        <f t="shared" si="123"/>
        <v>-</v>
      </c>
      <c r="R481" s="9" t="str">
        <f t="shared" si="123"/>
        <v>-</v>
      </c>
      <c r="S481" s="9" t="str">
        <f t="shared" si="123"/>
        <v>-</v>
      </c>
      <c r="T481" s="9" t="str">
        <f t="shared" si="123"/>
        <v>-</v>
      </c>
      <c r="U481" s="9" t="str">
        <f t="shared" si="123"/>
        <v>-</v>
      </c>
      <c r="V481" s="9" t="str">
        <f t="shared" si="123"/>
        <v>-</v>
      </c>
      <c r="W481" s="9" t="str">
        <f t="shared" si="122"/>
        <v>-</v>
      </c>
      <c r="X481" s="9" t="str">
        <f t="shared" si="122"/>
        <v>-</v>
      </c>
      <c r="Y481" s="9" t="str">
        <f t="shared" si="122"/>
        <v>-</v>
      </c>
      <c r="Z481" s="9" t="str">
        <f t="shared" si="122"/>
        <v>-</v>
      </c>
      <c r="AA481" s="9" t="str">
        <f t="shared" si="122"/>
        <v>-</v>
      </c>
      <c r="AB481" s="9" t="str">
        <f t="shared" si="122"/>
        <v>-</v>
      </c>
      <c r="AC481" s="9" t="str">
        <f t="shared" si="122"/>
        <v>-</v>
      </c>
      <c r="AD481" s="9" t="str">
        <f t="shared" si="122"/>
        <v>-</v>
      </c>
      <c r="AE481" s="9" t="str">
        <f t="shared" si="122"/>
        <v>-</v>
      </c>
      <c r="AF481" s="9" t="str">
        <f t="shared" si="122"/>
        <v>-</v>
      </c>
      <c r="AG481" s="9" t="str">
        <f t="shared" si="122"/>
        <v>-</v>
      </c>
      <c r="AH481" s="9" t="str">
        <f t="shared" si="122"/>
        <v>-</v>
      </c>
      <c r="AI481" s="9" t="str">
        <f t="shared" si="122"/>
        <v>-</v>
      </c>
      <c r="AJ481" s="9" t="str">
        <f t="shared" si="122"/>
        <v>-</v>
      </c>
      <c r="AK481" s="9" t="str">
        <f t="shared" si="122"/>
        <v>-</v>
      </c>
      <c r="AL481" s="9" t="str">
        <f t="shared" si="122"/>
        <v>-</v>
      </c>
      <c r="AM481" s="9" t="str">
        <f t="shared" si="122"/>
        <v>-</v>
      </c>
      <c r="AN481" s="9" t="str">
        <f t="shared" si="122"/>
        <v>-</v>
      </c>
      <c r="AO481" s="9" t="str">
        <f t="shared" si="123"/>
        <v>-</v>
      </c>
      <c r="AP481" s="9" t="str">
        <f t="shared" si="123"/>
        <v>-</v>
      </c>
      <c r="AQ481" s="9" t="str">
        <f t="shared" si="123"/>
        <v>-</v>
      </c>
      <c r="AR481" s="9" t="str">
        <f t="shared" si="123"/>
        <v>-</v>
      </c>
      <c r="AS481" s="9" t="str">
        <f t="shared" si="123"/>
        <v>-</v>
      </c>
      <c r="AT481" s="9" t="str">
        <f t="shared" si="123"/>
        <v>-</v>
      </c>
      <c r="AU481" s="9" t="str">
        <f t="shared" si="123"/>
        <v>-</v>
      </c>
      <c r="AV481" s="9" t="str">
        <f t="shared" si="123"/>
        <v>-</v>
      </c>
      <c r="AW481" s="9" t="str">
        <f t="shared" si="123"/>
        <v>-</v>
      </c>
      <c r="AX481" s="9" t="str">
        <f t="shared" si="124"/>
        <v>-</v>
      </c>
      <c r="AY481" s="9" t="str">
        <f t="shared" si="124"/>
        <v>-</v>
      </c>
      <c r="AZ481" s="9" t="str">
        <f t="shared" si="124"/>
        <v>-</v>
      </c>
      <c r="BA481" s="9" t="str">
        <f t="shared" si="124"/>
        <v>-</v>
      </c>
      <c r="BB481" s="9" t="str">
        <f t="shared" si="124"/>
        <v>-</v>
      </c>
      <c r="BC481" s="9" t="str">
        <f t="shared" si="124"/>
        <v>-</v>
      </c>
      <c r="BD481" s="9" t="str">
        <f t="shared" si="124"/>
        <v>-</v>
      </c>
      <c r="BE481" s="9" t="str">
        <f t="shared" si="124"/>
        <v>-</v>
      </c>
      <c r="BF481" s="9" t="str">
        <f t="shared" si="124"/>
        <v>-</v>
      </c>
      <c r="BG481" s="9" t="str">
        <f t="shared" si="124"/>
        <v>-</v>
      </c>
      <c r="BH481" s="37"/>
    </row>
    <row r="482" spans="1:68">
      <c r="A482" s="125">
        <f t="shared" si="118"/>
        <v>90</v>
      </c>
      <c r="B482" s="9" t="str">
        <f t="shared" si="123"/>
        <v>-</v>
      </c>
      <c r="C482" s="9" t="str">
        <f t="shared" si="123"/>
        <v>-</v>
      </c>
      <c r="D482" s="9" t="str">
        <f t="shared" si="123"/>
        <v>-</v>
      </c>
      <c r="E482" s="9" t="str">
        <f t="shared" si="123"/>
        <v>-</v>
      </c>
      <c r="F482" s="9" t="str">
        <f t="shared" si="123"/>
        <v>-</v>
      </c>
      <c r="G482" s="9" t="str">
        <f t="shared" si="123"/>
        <v>-</v>
      </c>
      <c r="H482" s="9" t="str">
        <f t="shared" si="123"/>
        <v>-</v>
      </c>
      <c r="I482" s="9" t="str">
        <f t="shared" si="123"/>
        <v>-</v>
      </c>
      <c r="J482" s="9" t="str">
        <f t="shared" si="123"/>
        <v>-</v>
      </c>
      <c r="K482" s="9" t="str">
        <f t="shared" si="123"/>
        <v>-</v>
      </c>
      <c r="L482" s="9" t="str">
        <f t="shared" si="123"/>
        <v>-</v>
      </c>
      <c r="M482" s="9" t="str">
        <f t="shared" si="123"/>
        <v>-</v>
      </c>
      <c r="N482" s="9" t="str">
        <f t="shared" si="123"/>
        <v>-</v>
      </c>
      <c r="O482" s="9" t="str">
        <f t="shared" si="123"/>
        <v>-</v>
      </c>
      <c r="P482" s="9" t="str">
        <f t="shared" si="123"/>
        <v>-</v>
      </c>
      <c r="Q482" s="9" t="str">
        <f t="shared" si="123"/>
        <v>-</v>
      </c>
      <c r="R482" s="9" t="str">
        <f t="shared" si="123"/>
        <v>-</v>
      </c>
      <c r="S482" s="9" t="str">
        <f t="shared" si="123"/>
        <v>-</v>
      </c>
      <c r="T482" s="9" t="str">
        <f t="shared" si="123"/>
        <v>-</v>
      </c>
      <c r="U482" s="9" t="str">
        <f t="shared" si="123"/>
        <v>-</v>
      </c>
      <c r="V482" s="9" t="str">
        <f t="shared" si="123"/>
        <v>-</v>
      </c>
      <c r="W482" s="9" t="str">
        <f t="shared" si="122"/>
        <v>-</v>
      </c>
      <c r="X482" s="9" t="str">
        <f t="shared" si="122"/>
        <v>-</v>
      </c>
      <c r="Y482" s="9" t="str">
        <f t="shared" si="122"/>
        <v>-</v>
      </c>
      <c r="Z482" s="9" t="str">
        <f t="shared" ref="Z482:AN482" si="125">IF(Z385="-","-",ABS(Z385-$BI385))</f>
        <v>-</v>
      </c>
      <c r="AA482" s="9" t="str">
        <f t="shared" si="125"/>
        <v>-</v>
      </c>
      <c r="AB482" s="9" t="str">
        <f t="shared" si="125"/>
        <v>-</v>
      </c>
      <c r="AC482" s="9" t="str">
        <f t="shared" si="125"/>
        <v>-</v>
      </c>
      <c r="AD482" s="9" t="str">
        <f t="shared" si="125"/>
        <v>-</v>
      </c>
      <c r="AE482" s="9" t="str">
        <f t="shared" si="125"/>
        <v>-</v>
      </c>
      <c r="AF482" s="9" t="str">
        <f t="shared" si="125"/>
        <v>-</v>
      </c>
      <c r="AG482" s="9" t="str">
        <f t="shared" si="125"/>
        <v>-</v>
      </c>
      <c r="AH482" s="9" t="str">
        <f t="shared" si="125"/>
        <v>-</v>
      </c>
      <c r="AI482" s="9" t="str">
        <f t="shared" si="125"/>
        <v>-</v>
      </c>
      <c r="AJ482" s="9" t="str">
        <f t="shared" si="125"/>
        <v>-</v>
      </c>
      <c r="AK482" s="9" t="str">
        <f t="shared" si="125"/>
        <v>-</v>
      </c>
      <c r="AL482" s="9" t="str">
        <f t="shared" si="125"/>
        <v>-</v>
      </c>
      <c r="AM482" s="9" t="str">
        <f t="shared" si="125"/>
        <v>-</v>
      </c>
      <c r="AN482" s="9" t="str">
        <f t="shared" si="125"/>
        <v>-</v>
      </c>
      <c r="AO482" s="9" t="str">
        <f t="shared" si="123"/>
        <v>-</v>
      </c>
      <c r="AP482" s="9" t="str">
        <f t="shared" si="123"/>
        <v>-</v>
      </c>
      <c r="AQ482" s="9" t="str">
        <f t="shared" si="123"/>
        <v>-</v>
      </c>
      <c r="AR482" s="9" t="str">
        <f t="shared" si="123"/>
        <v>-</v>
      </c>
      <c r="AS482" s="9" t="str">
        <f t="shared" si="123"/>
        <v>-</v>
      </c>
      <c r="AT482" s="9" t="str">
        <f t="shared" si="123"/>
        <v>-</v>
      </c>
      <c r="AU482" s="9" t="str">
        <f t="shared" si="123"/>
        <v>-</v>
      </c>
      <c r="AV482" s="9" t="str">
        <f t="shared" si="123"/>
        <v>-</v>
      </c>
      <c r="AW482" s="9" t="str">
        <f t="shared" si="123"/>
        <v>-</v>
      </c>
      <c r="AX482" s="9" t="str">
        <f t="shared" si="124"/>
        <v>-</v>
      </c>
      <c r="AY482" s="9" t="str">
        <f t="shared" si="124"/>
        <v>-</v>
      </c>
      <c r="AZ482" s="9" t="str">
        <f t="shared" si="124"/>
        <v>-</v>
      </c>
      <c r="BA482" s="9" t="str">
        <f t="shared" si="124"/>
        <v>-</v>
      </c>
      <c r="BB482" s="9" t="str">
        <f t="shared" si="124"/>
        <v>-</v>
      </c>
      <c r="BC482" s="9" t="str">
        <f t="shared" si="124"/>
        <v>-</v>
      </c>
      <c r="BD482" s="9" t="str">
        <f t="shared" si="124"/>
        <v>-</v>
      </c>
      <c r="BE482" s="9" t="str">
        <f t="shared" si="124"/>
        <v>-</v>
      </c>
      <c r="BF482" s="9" t="str">
        <f t="shared" si="124"/>
        <v>-</v>
      </c>
      <c r="BG482" s="9" t="str">
        <f t="shared" si="124"/>
        <v>-</v>
      </c>
      <c r="BH482" s="37"/>
    </row>
    <row r="483" spans="1:68">
      <c r="A483" s="125">
        <f t="shared" si="118"/>
        <v>91</v>
      </c>
      <c r="B483" s="9" t="str">
        <f t="shared" si="123"/>
        <v>-</v>
      </c>
      <c r="C483" s="9" t="str">
        <f t="shared" si="123"/>
        <v>-</v>
      </c>
      <c r="D483" s="9" t="str">
        <f t="shared" si="123"/>
        <v>-</v>
      </c>
      <c r="E483" s="9" t="str">
        <f t="shared" si="123"/>
        <v>-</v>
      </c>
      <c r="F483" s="9" t="str">
        <f t="shared" si="123"/>
        <v>-</v>
      </c>
      <c r="G483" s="9" t="str">
        <f t="shared" si="123"/>
        <v>-</v>
      </c>
      <c r="H483" s="9" t="str">
        <f t="shared" si="123"/>
        <v>-</v>
      </c>
      <c r="I483" s="9" t="str">
        <f t="shared" si="123"/>
        <v>-</v>
      </c>
      <c r="J483" s="9" t="str">
        <f t="shared" si="123"/>
        <v>-</v>
      </c>
      <c r="K483" s="9" t="str">
        <f t="shared" si="123"/>
        <v>-</v>
      </c>
      <c r="L483" s="9" t="str">
        <f t="shared" si="123"/>
        <v>-</v>
      </c>
      <c r="M483" s="9" t="str">
        <f t="shared" si="123"/>
        <v>-</v>
      </c>
      <c r="N483" s="9" t="str">
        <f t="shared" si="123"/>
        <v>-</v>
      </c>
      <c r="O483" s="9" t="str">
        <f t="shared" si="123"/>
        <v>-</v>
      </c>
      <c r="P483" s="9" t="str">
        <f t="shared" si="123"/>
        <v>-</v>
      </c>
      <c r="Q483" s="9" t="str">
        <f t="shared" si="123"/>
        <v>-</v>
      </c>
      <c r="R483" s="9" t="str">
        <f t="shared" si="123"/>
        <v>-</v>
      </c>
      <c r="S483" s="9" t="str">
        <f t="shared" si="123"/>
        <v>-</v>
      </c>
      <c r="T483" s="9" t="str">
        <f t="shared" si="123"/>
        <v>-</v>
      </c>
      <c r="U483" s="9" t="str">
        <f t="shared" si="123"/>
        <v>-</v>
      </c>
      <c r="V483" s="9" t="str">
        <f t="shared" si="123"/>
        <v>-</v>
      </c>
      <c r="W483" s="9" t="str">
        <f t="shared" ref="W483:AN486" si="126">IF(W386="-","-",ABS(W386-$BI386))</f>
        <v>-</v>
      </c>
      <c r="X483" s="9" t="str">
        <f t="shared" si="126"/>
        <v>-</v>
      </c>
      <c r="Y483" s="9" t="str">
        <f t="shared" si="126"/>
        <v>-</v>
      </c>
      <c r="Z483" s="9" t="str">
        <f t="shared" si="126"/>
        <v>-</v>
      </c>
      <c r="AA483" s="9" t="str">
        <f t="shared" si="126"/>
        <v>-</v>
      </c>
      <c r="AB483" s="9" t="str">
        <f t="shared" si="126"/>
        <v>-</v>
      </c>
      <c r="AC483" s="9" t="str">
        <f t="shared" si="126"/>
        <v>-</v>
      </c>
      <c r="AD483" s="9" t="str">
        <f t="shared" si="126"/>
        <v>-</v>
      </c>
      <c r="AE483" s="9" t="str">
        <f t="shared" si="126"/>
        <v>-</v>
      </c>
      <c r="AF483" s="9" t="str">
        <f t="shared" si="126"/>
        <v>-</v>
      </c>
      <c r="AG483" s="9" t="str">
        <f t="shared" si="126"/>
        <v>-</v>
      </c>
      <c r="AH483" s="9" t="str">
        <f t="shared" si="126"/>
        <v>-</v>
      </c>
      <c r="AI483" s="9" t="str">
        <f t="shared" si="126"/>
        <v>-</v>
      </c>
      <c r="AJ483" s="9" t="str">
        <f t="shared" si="126"/>
        <v>-</v>
      </c>
      <c r="AK483" s="9" t="str">
        <f t="shared" si="126"/>
        <v>-</v>
      </c>
      <c r="AL483" s="9" t="str">
        <f t="shared" si="126"/>
        <v>-</v>
      </c>
      <c r="AM483" s="9" t="str">
        <f t="shared" si="126"/>
        <v>-</v>
      </c>
      <c r="AN483" s="9" t="str">
        <f t="shared" si="126"/>
        <v>-</v>
      </c>
      <c r="AO483" s="9" t="str">
        <f t="shared" si="123"/>
        <v>-</v>
      </c>
      <c r="AP483" s="9" t="str">
        <f t="shared" si="123"/>
        <v>-</v>
      </c>
      <c r="AQ483" s="9" t="str">
        <f t="shared" si="123"/>
        <v>-</v>
      </c>
      <c r="AR483" s="9" t="str">
        <f t="shared" si="123"/>
        <v>-</v>
      </c>
      <c r="AS483" s="9" t="str">
        <f t="shared" si="123"/>
        <v>-</v>
      </c>
      <c r="AT483" s="9" t="str">
        <f t="shared" si="123"/>
        <v>-</v>
      </c>
      <c r="AU483" s="9" t="str">
        <f t="shared" si="123"/>
        <v>-</v>
      </c>
      <c r="AV483" s="9" t="str">
        <f t="shared" si="123"/>
        <v>-</v>
      </c>
      <c r="AW483" s="9" t="str">
        <f t="shared" si="123"/>
        <v>-</v>
      </c>
      <c r="AX483" s="9" t="str">
        <f t="shared" si="124"/>
        <v>-</v>
      </c>
      <c r="AY483" s="9" t="str">
        <f t="shared" si="124"/>
        <v>-</v>
      </c>
      <c r="AZ483" s="9" t="str">
        <f t="shared" si="124"/>
        <v>-</v>
      </c>
      <c r="BA483" s="9" t="str">
        <f t="shared" si="124"/>
        <v>-</v>
      </c>
      <c r="BB483" s="9" t="str">
        <f t="shared" si="124"/>
        <v>-</v>
      </c>
      <c r="BC483" s="9" t="str">
        <f t="shared" si="124"/>
        <v>-</v>
      </c>
      <c r="BD483" s="9" t="str">
        <f t="shared" si="124"/>
        <v>-</v>
      </c>
      <c r="BE483" s="9" t="str">
        <f t="shared" si="124"/>
        <v>-</v>
      </c>
      <c r="BF483" s="9" t="str">
        <f t="shared" si="124"/>
        <v>-</v>
      </c>
      <c r="BG483" s="9" t="str">
        <f t="shared" si="124"/>
        <v>-</v>
      </c>
      <c r="BH483" s="37"/>
    </row>
    <row r="484" spans="1:68">
      <c r="A484" s="125">
        <f t="shared" si="118"/>
        <v>92</v>
      </c>
      <c r="B484" s="9" t="str">
        <f t="shared" si="123"/>
        <v>-</v>
      </c>
      <c r="C484" s="9" t="str">
        <f t="shared" si="123"/>
        <v>-</v>
      </c>
      <c r="D484" s="9" t="str">
        <f t="shared" si="123"/>
        <v>-</v>
      </c>
      <c r="E484" s="9" t="str">
        <f t="shared" si="123"/>
        <v>-</v>
      </c>
      <c r="F484" s="9" t="str">
        <f t="shared" si="123"/>
        <v>-</v>
      </c>
      <c r="G484" s="9" t="str">
        <f t="shared" si="123"/>
        <v>-</v>
      </c>
      <c r="H484" s="9" t="str">
        <f t="shared" si="123"/>
        <v>-</v>
      </c>
      <c r="I484" s="9" t="str">
        <f t="shared" si="123"/>
        <v>-</v>
      </c>
      <c r="J484" s="9" t="str">
        <f t="shared" si="123"/>
        <v>-</v>
      </c>
      <c r="K484" s="9" t="str">
        <f t="shared" si="123"/>
        <v>-</v>
      </c>
      <c r="L484" s="9" t="str">
        <f t="shared" si="123"/>
        <v>-</v>
      </c>
      <c r="M484" s="9" t="str">
        <f t="shared" si="123"/>
        <v>-</v>
      </c>
      <c r="N484" s="9" t="str">
        <f t="shared" si="123"/>
        <v>-</v>
      </c>
      <c r="O484" s="9" t="str">
        <f t="shared" si="123"/>
        <v>-</v>
      </c>
      <c r="P484" s="9" t="str">
        <f t="shared" si="123"/>
        <v>-</v>
      </c>
      <c r="Q484" s="9" t="str">
        <f t="shared" si="123"/>
        <v>-</v>
      </c>
      <c r="R484" s="9" t="str">
        <f t="shared" si="123"/>
        <v>-</v>
      </c>
      <c r="S484" s="9" t="str">
        <f t="shared" si="123"/>
        <v>-</v>
      </c>
      <c r="T484" s="9" t="str">
        <f t="shared" si="123"/>
        <v>-</v>
      </c>
      <c r="U484" s="9" t="str">
        <f t="shared" si="123"/>
        <v>-</v>
      </c>
      <c r="V484" s="9" t="str">
        <f t="shared" si="123"/>
        <v>-</v>
      </c>
      <c r="W484" s="9" t="str">
        <f t="shared" si="126"/>
        <v>-</v>
      </c>
      <c r="X484" s="9" t="str">
        <f t="shared" si="126"/>
        <v>-</v>
      </c>
      <c r="Y484" s="9" t="str">
        <f t="shared" si="126"/>
        <v>-</v>
      </c>
      <c r="Z484" s="9" t="str">
        <f t="shared" si="126"/>
        <v>-</v>
      </c>
      <c r="AA484" s="9" t="str">
        <f t="shared" si="126"/>
        <v>-</v>
      </c>
      <c r="AB484" s="9" t="str">
        <f t="shared" si="126"/>
        <v>-</v>
      </c>
      <c r="AC484" s="9" t="str">
        <f t="shared" si="126"/>
        <v>-</v>
      </c>
      <c r="AD484" s="9" t="str">
        <f t="shared" si="126"/>
        <v>-</v>
      </c>
      <c r="AE484" s="9" t="str">
        <f t="shared" si="126"/>
        <v>-</v>
      </c>
      <c r="AF484" s="9" t="str">
        <f t="shared" si="126"/>
        <v>-</v>
      </c>
      <c r="AG484" s="9" t="str">
        <f t="shared" si="126"/>
        <v>-</v>
      </c>
      <c r="AH484" s="9" t="str">
        <f t="shared" si="126"/>
        <v>-</v>
      </c>
      <c r="AI484" s="9" t="str">
        <f t="shared" si="126"/>
        <v>-</v>
      </c>
      <c r="AJ484" s="9" t="str">
        <f t="shared" si="126"/>
        <v>-</v>
      </c>
      <c r="AK484" s="9" t="str">
        <f t="shared" si="126"/>
        <v>-</v>
      </c>
      <c r="AL484" s="9" t="str">
        <f t="shared" si="126"/>
        <v>-</v>
      </c>
      <c r="AM484" s="9" t="str">
        <f t="shared" si="126"/>
        <v>-</v>
      </c>
      <c r="AN484" s="9" t="str">
        <f t="shared" si="126"/>
        <v>-</v>
      </c>
      <c r="AO484" s="9" t="str">
        <f t="shared" ref="AO484:BG484" si="127">IF(AO387="-","-",ABS(AO387-$BI387))</f>
        <v>-</v>
      </c>
      <c r="AP484" s="9" t="str">
        <f t="shared" si="127"/>
        <v>-</v>
      </c>
      <c r="AQ484" s="9" t="str">
        <f t="shared" si="127"/>
        <v>-</v>
      </c>
      <c r="AR484" s="9" t="str">
        <f t="shared" si="127"/>
        <v>-</v>
      </c>
      <c r="AS484" s="9" t="str">
        <f t="shared" si="127"/>
        <v>-</v>
      </c>
      <c r="AT484" s="9" t="str">
        <f t="shared" si="127"/>
        <v>-</v>
      </c>
      <c r="AU484" s="9" t="str">
        <f t="shared" si="127"/>
        <v>-</v>
      </c>
      <c r="AV484" s="9" t="str">
        <f t="shared" si="127"/>
        <v>-</v>
      </c>
      <c r="AW484" s="9" t="str">
        <f t="shared" si="127"/>
        <v>-</v>
      </c>
      <c r="AX484" s="9" t="str">
        <f t="shared" si="127"/>
        <v>-</v>
      </c>
      <c r="AY484" s="9" t="str">
        <f t="shared" si="127"/>
        <v>-</v>
      </c>
      <c r="AZ484" s="9" t="str">
        <f t="shared" si="127"/>
        <v>-</v>
      </c>
      <c r="BA484" s="9" t="str">
        <f t="shared" si="127"/>
        <v>-</v>
      </c>
      <c r="BB484" s="9" t="str">
        <f t="shared" si="127"/>
        <v>-</v>
      </c>
      <c r="BC484" s="9" t="str">
        <f t="shared" si="127"/>
        <v>-</v>
      </c>
      <c r="BD484" s="9" t="str">
        <f t="shared" si="127"/>
        <v>-</v>
      </c>
      <c r="BE484" s="9" t="str">
        <f t="shared" si="127"/>
        <v>-</v>
      </c>
      <c r="BF484" s="9" t="str">
        <f t="shared" si="127"/>
        <v>-</v>
      </c>
      <c r="BG484" s="9" t="str">
        <f t="shared" si="127"/>
        <v>-</v>
      </c>
      <c r="BH484" s="37"/>
    </row>
    <row r="485" spans="1:68">
      <c r="A485" s="125">
        <f t="shared" si="118"/>
        <v>93</v>
      </c>
      <c r="B485" s="9" t="str">
        <f t="shared" ref="B485:BG486" si="128">IF(B388="-","-",ABS(B388-$BI388))</f>
        <v>-</v>
      </c>
      <c r="C485" s="9" t="str">
        <f t="shared" si="128"/>
        <v>-</v>
      </c>
      <c r="D485" s="9" t="str">
        <f t="shared" si="128"/>
        <v>-</v>
      </c>
      <c r="E485" s="9" t="str">
        <f t="shared" si="128"/>
        <v>-</v>
      </c>
      <c r="F485" s="9" t="str">
        <f t="shared" si="128"/>
        <v>-</v>
      </c>
      <c r="G485" s="9" t="str">
        <f t="shared" si="128"/>
        <v>-</v>
      </c>
      <c r="H485" s="9" t="str">
        <f t="shared" si="128"/>
        <v>-</v>
      </c>
      <c r="I485" s="9" t="str">
        <f t="shared" si="128"/>
        <v>-</v>
      </c>
      <c r="J485" s="9" t="str">
        <f t="shared" si="128"/>
        <v>-</v>
      </c>
      <c r="K485" s="9" t="str">
        <f t="shared" si="128"/>
        <v>-</v>
      </c>
      <c r="L485" s="9" t="str">
        <f t="shared" si="128"/>
        <v>-</v>
      </c>
      <c r="M485" s="9" t="str">
        <f t="shared" si="128"/>
        <v>-</v>
      </c>
      <c r="N485" s="9" t="str">
        <f t="shared" si="128"/>
        <v>-</v>
      </c>
      <c r="O485" s="9" t="str">
        <f t="shared" si="128"/>
        <v>-</v>
      </c>
      <c r="P485" s="9" t="str">
        <f t="shared" si="128"/>
        <v>-</v>
      </c>
      <c r="Q485" s="9" t="str">
        <f t="shared" si="128"/>
        <v>-</v>
      </c>
      <c r="R485" s="9" t="str">
        <f t="shared" si="128"/>
        <v>-</v>
      </c>
      <c r="S485" s="9" t="str">
        <f t="shared" si="128"/>
        <v>-</v>
      </c>
      <c r="T485" s="9" t="str">
        <f t="shared" si="128"/>
        <v>-</v>
      </c>
      <c r="U485" s="9" t="str">
        <f t="shared" si="128"/>
        <v>-</v>
      </c>
      <c r="V485" s="9" t="str">
        <f t="shared" si="128"/>
        <v>-</v>
      </c>
      <c r="W485" s="9" t="str">
        <f t="shared" si="126"/>
        <v>-</v>
      </c>
      <c r="X485" s="9" t="str">
        <f t="shared" si="126"/>
        <v>-</v>
      </c>
      <c r="Y485" s="9" t="str">
        <f t="shared" si="126"/>
        <v>-</v>
      </c>
      <c r="Z485" s="9" t="str">
        <f t="shared" si="126"/>
        <v>-</v>
      </c>
      <c r="AA485" s="9" t="str">
        <f t="shared" si="126"/>
        <v>-</v>
      </c>
      <c r="AB485" s="9" t="str">
        <f t="shared" si="126"/>
        <v>-</v>
      </c>
      <c r="AC485" s="9" t="str">
        <f t="shared" si="126"/>
        <v>-</v>
      </c>
      <c r="AD485" s="9" t="str">
        <f t="shared" si="126"/>
        <v>-</v>
      </c>
      <c r="AE485" s="9" t="str">
        <f t="shared" si="126"/>
        <v>-</v>
      </c>
      <c r="AF485" s="9" t="str">
        <f t="shared" si="126"/>
        <v>-</v>
      </c>
      <c r="AG485" s="9" t="str">
        <f t="shared" si="126"/>
        <v>-</v>
      </c>
      <c r="AH485" s="9" t="str">
        <f t="shared" si="126"/>
        <v>-</v>
      </c>
      <c r="AI485" s="9" t="str">
        <f t="shared" si="126"/>
        <v>-</v>
      </c>
      <c r="AJ485" s="9" t="str">
        <f t="shared" si="126"/>
        <v>-</v>
      </c>
      <c r="AK485" s="9" t="str">
        <f t="shared" si="126"/>
        <v>-</v>
      </c>
      <c r="AL485" s="9" t="str">
        <f t="shared" si="126"/>
        <v>-</v>
      </c>
      <c r="AM485" s="9" t="str">
        <f t="shared" si="126"/>
        <v>-</v>
      </c>
      <c r="AN485" s="9" t="str">
        <f t="shared" si="126"/>
        <v>-</v>
      </c>
      <c r="AO485" s="9" t="str">
        <f t="shared" si="128"/>
        <v>-</v>
      </c>
      <c r="AP485" s="9" t="str">
        <f t="shared" si="128"/>
        <v>-</v>
      </c>
      <c r="AQ485" s="9" t="str">
        <f t="shared" si="128"/>
        <v>-</v>
      </c>
      <c r="AR485" s="9" t="str">
        <f t="shared" si="128"/>
        <v>-</v>
      </c>
      <c r="AS485" s="9" t="str">
        <f t="shared" si="128"/>
        <v>-</v>
      </c>
      <c r="AT485" s="9" t="str">
        <f t="shared" si="128"/>
        <v>-</v>
      </c>
      <c r="AU485" s="9" t="str">
        <f t="shared" si="128"/>
        <v>-</v>
      </c>
      <c r="AV485" s="9" t="str">
        <f t="shared" si="128"/>
        <v>-</v>
      </c>
      <c r="AW485" s="9" t="str">
        <f t="shared" si="128"/>
        <v>-</v>
      </c>
      <c r="AX485" s="9" t="str">
        <f t="shared" si="128"/>
        <v>-</v>
      </c>
      <c r="AY485" s="9" t="str">
        <f t="shared" si="128"/>
        <v>-</v>
      </c>
      <c r="AZ485" s="9" t="str">
        <f t="shared" si="128"/>
        <v>-</v>
      </c>
      <c r="BA485" s="9" t="str">
        <f t="shared" si="128"/>
        <v>-</v>
      </c>
      <c r="BB485" s="9" t="str">
        <f t="shared" si="128"/>
        <v>-</v>
      </c>
      <c r="BC485" s="9" t="str">
        <f t="shared" si="128"/>
        <v>-</v>
      </c>
      <c r="BD485" s="9" t="str">
        <f t="shared" si="128"/>
        <v>-</v>
      </c>
      <c r="BE485" s="9" t="str">
        <f t="shared" si="128"/>
        <v>-</v>
      </c>
      <c r="BF485" s="9" t="str">
        <f t="shared" si="128"/>
        <v>-</v>
      </c>
      <c r="BG485" s="9" t="str">
        <f t="shared" si="128"/>
        <v>-</v>
      </c>
      <c r="BH485" s="37"/>
    </row>
    <row r="486" spans="1:68">
      <c r="A486" s="125">
        <f t="shared" si="118"/>
        <v>94</v>
      </c>
      <c r="B486" s="9" t="str">
        <f t="shared" si="128"/>
        <v>-</v>
      </c>
      <c r="C486" s="9" t="str">
        <f t="shared" si="128"/>
        <v>-</v>
      </c>
      <c r="D486" s="9" t="str">
        <f t="shared" si="128"/>
        <v>-</v>
      </c>
      <c r="E486" s="9" t="str">
        <f t="shared" si="128"/>
        <v>-</v>
      </c>
      <c r="F486" s="9" t="str">
        <f t="shared" si="128"/>
        <v>-</v>
      </c>
      <c r="G486" s="9" t="str">
        <f t="shared" si="128"/>
        <v>-</v>
      </c>
      <c r="H486" s="9" t="str">
        <f t="shared" si="128"/>
        <v>-</v>
      </c>
      <c r="I486" s="9" t="str">
        <f t="shared" si="128"/>
        <v>-</v>
      </c>
      <c r="J486" s="9" t="str">
        <f t="shared" si="128"/>
        <v>-</v>
      </c>
      <c r="K486" s="9" t="str">
        <f t="shared" si="128"/>
        <v>-</v>
      </c>
      <c r="L486" s="9" t="str">
        <f t="shared" si="128"/>
        <v>-</v>
      </c>
      <c r="M486" s="9" t="str">
        <f t="shared" si="128"/>
        <v>-</v>
      </c>
      <c r="N486" s="9" t="str">
        <f t="shared" si="128"/>
        <v>-</v>
      </c>
      <c r="O486" s="9" t="str">
        <f t="shared" si="128"/>
        <v>-</v>
      </c>
      <c r="P486" s="9" t="str">
        <f t="shared" si="128"/>
        <v>-</v>
      </c>
      <c r="Q486" s="9" t="str">
        <f t="shared" si="128"/>
        <v>-</v>
      </c>
      <c r="R486" s="9" t="str">
        <f t="shared" si="128"/>
        <v>-</v>
      </c>
      <c r="S486" s="9" t="str">
        <f t="shared" si="128"/>
        <v>-</v>
      </c>
      <c r="T486" s="9" t="str">
        <f t="shared" si="128"/>
        <v>-</v>
      </c>
      <c r="U486" s="9" t="str">
        <f t="shared" si="128"/>
        <v>-</v>
      </c>
      <c r="V486" s="9" t="str">
        <f t="shared" si="128"/>
        <v>-</v>
      </c>
      <c r="W486" s="9" t="str">
        <f t="shared" si="126"/>
        <v>-</v>
      </c>
      <c r="X486" s="9" t="str">
        <f t="shared" si="126"/>
        <v>-</v>
      </c>
      <c r="Y486" s="9" t="str">
        <f t="shared" si="126"/>
        <v>-</v>
      </c>
      <c r="Z486" s="9" t="str">
        <f t="shared" si="126"/>
        <v>-</v>
      </c>
      <c r="AA486" s="9" t="str">
        <f t="shared" si="126"/>
        <v>-</v>
      </c>
      <c r="AB486" s="9" t="str">
        <f t="shared" si="126"/>
        <v>-</v>
      </c>
      <c r="AC486" s="9" t="str">
        <f t="shared" si="126"/>
        <v>-</v>
      </c>
      <c r="AD486" s="9" t="str">
        <f t="shared" si="126"/>
        <v>-</v>
      </c>
      <c r="AE486" s="9" t="str">
        <f t="shared" si="126"/>
        <v>-</v>
      </c>
      <c r="AF486" s="9" t="str">
        <f t="shared" si="126"/>
        <v>-</v>
      </c>
      <c r="AG486" s="9" t="str">
        <f t="shared" si="126"/>
        <v>-</v>
      </c>
      <c r="AH486" s="9" t="str">
        <f t="shared" si="126"/>
        <v>-</v>
      </c>
      <c r="AI486" s="9" t="str">
        <f t="shared" si="126"/>
        <v>-</v>
      </c>
      <c r="AJ486" s="9" t="str">
        <f t="shared" si="126"/>
        <v>-</v>
      </c>
      <c r="AK486" s="9" t="str">
        <f t="shared" si="126"/>
        <v>-</v>
      </c>
      <c r="AL486" s="9" t="str">
        <f t="shared" si="126"/>
        <v>-</v>
      </c>
      <c r="AM486" s="9" t="str">
        <f t="shared" si="126"/>
        <v>-</v>
      </c>
      <c r="AN486" s="9" t="str">
        <f t="shared" si="126"/>
        <v>-</v>
      </c>
      <c r="AO486" s="9" t="str">
        <f t="shared" si="128"/>
        <v>-</v>
      </c>
      <c r="AP486" s="9" t="str">
        <f t="shared" si="128"/>
        <v>-</v>
      </c>
      <c r="AQ486" s="9" t="str">
        <f t="shared" si="128"/>
        <v>-</v>
      </c>
      <c r="AR486" s="9" t="str">
        <f t="shared" si="128"/>
        <v>-</v>
      </c>
      <c r="AS486" s="9" t="str">
        <f t="shared" si="128"/>
        <v>-</v>
      </c>
      <c r="AT486" s="9" t="str">
        <f t="shared" si="128"/>
        <v>-</v>
      </c>
      <c r="AU486" s="9" t="str">
        <f t="shared" si="128"/>
        <v>-</v>
      </c>
      <c r="AV486" s="9" t="str">
        <f t="shared" si="128"/>
        <v>-</v>
      </c>
      <c r="AW486" s="9" t="str">
        <f t="shared" si="128"/>
        <v>-</v>
      </c>
      <c r="AX486" s="9" t="str">
        <f t="shared" si="128"/>
        <v>-</v>
      </c>
      <c r="AY486" s="9" t="str">
        <f t="shared" si="128"/>
        <v>-</v>
      </c>
      <c r="AZ486" s="9" t="str">
        <f t="shared" si="128"/>
        <v>-</v>
      </c>
      <c r="BA486" s="9" t="str">
        <f t="shared" si="128"/>
        <v>-</v>
      </c>
      <c r="BB486" s="9" t="str">
        <f t="shared" si="128"/>
        <v>-</v>
      </c>
      <c r="BC486" s="9" t="str">
        <f t="shared" si="128"/>
        <v>-</v>
      </c>
      <c r="BD486" s="9" t="str">
        <f t="shared" si="128"/>
        <v>-</v>
      </c>
      <c r="BE486" s="9" t="str">
        <f t="shared" si="128"/>
        <v>-</v>
      </c>
      <c r="BF486" s="9" t="str">
        <f t="shared" si="128"/>
        <v>-</v>
      </c>
      <c r="BG486" s="9" t="str">
        <f t="shared" si="128"/>
        <v>-</v>
      </c>
      <c r="BH486" s="37"/>
    </row>
    <row r="487" spans="1:68">
      <c r="A487" s="125" t="s">
        <v>80</v>
      </c>
      <c r="B487" s="9">
        <f>(94 - COUNTIF(B393:B486,"-"))</f>
        <v>0</v>
      </c>
      <c r="C487" s="9">
        <f t="shared" ref="C487:BG487" si="129">(94 - COUNTIF(C393:C486,"-"))</f>
        <v>0</v>
      </c>
      <c r="D487" s="9">
        <f t="shared" si="129"/>
        <v>0</v>
      </c>
      <c r="E487" s="9">
        <f t="shared" si="129"/>
        <v>0</v>
      </c>
      <c r="F487" s="9">
        <f t="shared" si="129"/>
        <v>0</v>
      </c>
      <c r="G487" s="9">
        <f t="shared" si="129"/>
        <v>0</v>
      </c>
      <c r="H487" s="9">
        <f t="shared" si="129"/>
        <v>0</v>
      </c>
      <c r="I487" s="9">
        <f t="shared" si="129"/>
        <v>0</v>
      </c>
      <c r="J487" s="9">
        <f t="shared" si="129"/>
        <v>0</v>
      </c>
      <c r="K487" s="9">
        <f t="shared" si="129"/>
        <v>0</v>
      </c>
      <c r="L487" s="9">
        <f t="shared" si="129"/>
        <v>22</v>
      </c>
      <c r="M487" s="9">
        <f t="shared" si="129"/>
        <v>0</v>
      </c>
      <c r="N487" s="9">
        <f t="shared" si="129"/>
        <v>0</v>
      </c>
      <c r="O487" s="9">
        <f t="shared" si="129"/>
        <v>25</v>
      </c>
      <c r="P487" s="9">
        <f t="shared" si="129"/>
        <v>0</v>
      </c>
      <c r="Q487" s="9">
        <f t="shared" si="129"/>
        <v>0</v>
      </c>
      <c r="R487" s="9">
        <f t="shared" si="129"/>
        <v>0</v>
      </c>
      <c r="S487" s="9">
        <f t="shared" si="129"/>
        <v>0</v>
      </c>
      <c r="T487" s="9">
        <f t="shared" si="129"/>
        <v>0</v>
      </c>
      <c r="U487" s="9">
        <f t="shared" si="129"/>
        <v>15</v>
      </c>
      <c r="V487" s="9">
        <f t="shared" si="129"/>
        <v>14</v>
      </c>
      <c r="W487" s="9">
        <f t="shared" ref="W487:AN487" si="130">(94 - COUNTIF(W393:W486,"-"))</f>
        <v>0</v>
      </c>
      <c r="X487" s="9">
        <f t="shared" si="130"/>
        <v>0</v>
      </c>
      <c r="Y487" s="9">
        <f t="shared" si="130"/>
        <v>0</v>
      </c>
      <c r="Z487" s="9">
        <f t="shared" si="130"/>
        <v>31</v>
      </c>
      <c r="AA487" s="9">
        <f t="shared" si="130"/>
        <v>0</v>
      </c>
      <c r="AB487" s="9">
        <f t="shared" si="130"/>
        <v>0</v>
      </c>
      <c r="AC487" s="9">
        <f t="shared" si="130"/>
        <v>0</v>
      </c>
      <c r="AD487" s="9">
        <f t="shared" si="130"/>
        <v>0</v>
      </c>
      <c r="AE487" s="9">
        <f t="shared" si="130"/>
        <v>0</v>
      </c>
      <c r="AF487" s="9">
        <f t="shared" si="130"/>
        <v>0</v>
      </c>
      <c r="AG487" s="9">
        <f t="shared" si="130"/>
        <v>22</v>
      </c>
      <c r="AH487" s="9">
        <f t="shared" si="130"/>
        <v>0</v>
      </c>
      <c r="AI487" s="9">
        <f t="shared" si="130"/>
        <v>14</v>
      </c>
      <c r="AJ487" s="9">
        <f t="shared" si="130"/>
        <v>0</v>
      </c>
      <c r="AK487" s="9">
        <f t="shared" si="130"/>
        <v>50</v>
      </c>
      <c r="AL487" s="9">
        <f t="shared" si="130"/>
        <v>15</v>
      </c>
      <c r="AM487" s="9">
        <f t="shared" si="130"/>
        <v>0</v>
      </c>
      <c r="AN487" s="9">
        <f t="shared" si="130"/>
        <v>17</v>
      </c>
      <c r="AO487" s="9">
        <f t="shared" si="129"/>
        <v>0</v>
      </c>
      <c r="AP487" s="9">
        <f t="shared" si="129"/>
        <v>0</v>
      </c>
      <c r="AQ487" s="9">
        <f t="shared" si="129"/>
        <v>0</v>
      </c>
      <c r="AR487" s="9">
        <f t="shared" si="129"/>
        <v>0</v>
      </c>
      <c r="AS487" s="9">
        <f t="shared" si="129"/>
        <v>0</v>
      </c>
      <c r="AT487" s="9">
        <f t="shared" si="129"/>
        <v>0</v>
      </c>
      <c r="AU487" s="9">
        <f t="shared" si="129"/>
        <v>0</v>
      </c>
      <c r="AV487" s="9">
        <f t="shared" si="129"/>
        <v>0</v>
      </c>
      <c r="AW487" s="9">
        <f t="shared" si="129"/>
        <v>0</v>
      </c>
      <c r="AX487" s="9">
        <f t="shared" si="129"/>
        <v>0</v>
      </c>
      <c r="AY487" s="9">
        <f t="shared" si="129"/>
        <v>0</v>
      </c>
      <c r="AZ487" s="9">
        <f t="shared" si="129"/>
        <v>0</v>
      </c>
      <c r="BA487" s="9">
        <f t="shared" si="129"/>
        <v>0</v>
      </c>
      <c r="BB487" s="9">
        <f t="shared" si="129"/>
        <v>0</v>
      </c>
      <c r="BC487" s="9">
        <f t="shared" si="129"/>
        <v>38</v>
      </c>
      <c r="BD487" s="9">
        <f t="shared" si="129"/>
        <v>0</v>
      </c>
      <c r="BE487" s="9">
        <f t="shared" si="129"/>
        <v>0</v>
      </c>
      <c r="BF487" s="9">
        <f t="shared" si="129"/>
        <v>0</v>
      </c>
      <c r="BG487" s="9">
        <f t="shared" si="129"/>
        <v>0</v>
      </c>
      <c r="BH487" s="37"/>
    </row>
    <row r="488" spans="1:68">
      <c r="A488" s="125" t="s">
        <v>105</v>
      </c>
      <c r="B488" s="9" t="str">
        <f t="shared" ref="B488:S488" si="131">IFERROR(SUM(B393:B486)/B487,"-")</f>
        <v>-</v>
      </c>
      <c r="C488" s="9" t="str">
        <f t="shared" si="131"/>
        <v>-</v>
      </c>
      <c r="D488" s="9" t="str">
        <f t="shared" si="131"/>
        <v>-</v>
      </c>
      <c r="E488" s="9" t="str">
        <f t="shared" si="131"/>
        <v>-</v>
      </c>
      <c r="F488" s="9" t="str">
        <f t="shared" si="131"/>
        <v>-</v>
      </c>
      <c r="G488" s="9" t="str">
        <f t="shared" si="131"/>
        <v>-</v>
      </c>
      <c r="H488" s="9" t="str">
        <f t="shared" si="131"/>
        <v>-</v>
      </c>
      <c r="I488" s="9" t="str">
        <f t="shared" si="131"/>
        <v>-</v>
      </c>
      <c r="J488" s="9" t="str">
        <f t="shared" si="131"/>
        <v>-</v>
      </c>
      <c r="K488" s="9" t="str">
        <f t="shared" si="131"/>
        <v>-</v>
      </c>
      <c r="L488" s="9">
        <f t="shared" si="131"/>
        <v>1.362049062049062</v>
      </c>
      <c r="M488" s="9" t="str">
        <f t="shared" si="131"/>
        <v>-</v>
      </c>
      <c r="N488" s="9" t="str">
        <f t="shared" si="131"/>
        <v>-</v>
      </c>
      <c r="O488" s="9">
        <f t="shared" si="131"/>
        <v>1.3029841269841271</v>
      </c>
      <c r="P488" s="9" t="str">
        <f t="shared" si="131"/>
        <v>-</v>
      </c>
      <c r="Q488" s="9" t="str">
        <f t="shared" si="131"/>
        <v>-</v>
      </c>
      <c r="R488" s="9" t="str">
        <f t="shared" si="131"/>
        <v>-</v>
      </c>
      <c r="S488" s="9" t="str">
        <f t="shared" si="131"/>
        <v>-</v>
      </c>
      <c r="T488" s="9" t="str">
        <f t="shared" ref="T488:BG488" si="132">IFERROR(SUM(T393:T486)/T487,"-")</f>
        <v>-</v>
      </c>
      <c r="U488" s="9">
        <f t="shared" si="132"/>
        <v>2.0064550264550265</v>
      </c>
      <c r="V488" s="9">
        <f t="shared" si="132"/>
        <v>1.5312925170068026</v>
      </c>
      <c r="W488" s="9" t="str">
        <f t="shared" ref="W488:AN488" si="133">IFERROR(SUM(W393:W486)/W487,"-")</f>
        <v>-</v>
      </c>
      <c r="X488" s="9" t="str">
        <f t="shared" si="133"/>
        <v>-</v>
      </c>
      <c r="Y488" s="9" t="str">
        <f t="shared" si="133"/>
        <v>-</v>
      </c>
      <c r="Z488" s="9">
        <f t="shared" si="133"/>
        <v>0.99790066564260116</v>
      </c>
      <c r="AA488" s="9" t="str">
        <f t="shared" si="133"/>
        <v>-</v>
      </c>
      <c r="AB488" s="9" t="str">
        <f t="shared" si="133"/>
        <v>-</v>
      </c>
      <c r="AC488" s="9" t="str">
        <f t="shared" si="133"/>
        <v>-</v>
      </c>
      <c r="AD488" s="9" t="str">
        <f t="shared" si="133"/>
        <v>-</v>
      </c>
      <c r="AE488" s="9" t="str">
        <f t="shared" si="133"/>
        <v>-</v>
      </c>
      <c r="AF488" s="9" t="str">
        <f t="shared" si="133"/>
        <v>-</v>
      </c>
      <c r="AG488" s="9">
        <f t="shared" si="133"/>
        <v>1.5895382395382394</v>
      </c>
      <c r="AH488" s="9" t="str">
        <f t="shared" si="133"/>
        <v>-</v>
      </c>
      <c r="AI488" s="9">
        <f t="shared" si="133"/>
        <v>2.5556122448979592</v>
      </c>
      <c r="AJ488" s="9" t="str">
        <f t="shared" si="133"/>
        <v>-</v>
      </c>
      <c r="AK488" s="9">
        <f t="shared" si="133"/>
        <v>1.0263174603174605</v>
      </c>
      <c r="AL488" s="9">
        <f t="shared" si="133"/>
        <v>2.0685185185185189</v>
      </c>
      <c r="AM488" s="9" t="str">
        <f t="shared" si="133"/>
        <v>-</v>
      </c>
      <c r="AN488" s="9">
        <f t="shared" si="133"/>
        <v>1.3916433239962653</v>
      </c>
      <c r="AO488" s="9" t="str">
        <f t="shared" si="132"/>
        <v>-</v>
      </c>
      <c r="AP488" s="9" t="str">
        <f t="shared" si="132"/>
        <v>-</v>
      </c>
      <c r="AQ488" s="9" t="str">
        <f t="shared" si="132"/>
        <v>-</v>
      </c>
      <c r="AR488" s="9" t="str">
        <f t="shared" si="132"/>
        <v>-</v>
      </c>
      <c r="AS488" s="9" t="str">
        <f t="shared" si="132"/>
        <v>-</v>
      </c>
      <c r="AT488" s="9" t="str">
        <f t="shared" si="132"/>
        <v>-</v>
      </c>
      <c r="AU488" s="9" t="str">
        <f t="shared" si="132"/>
        <v>-</v>
      </c>
      <c r="AV488" s="9" t="str">
        <f t="shared" si="132"/>
        <v>-</v>
      </c>
      <c r="AW488" s="9" t="str">
        <f t="shared" si="132"/>
        <v>-</v>
      </c>
      <c r="AX488" s="9" t="str">
        <f t="shared" si="132"/>
        <v>-</v>
      </c>
      <c r="AY488" s="9" t="str">
        <f t="shared" si="132"/>
        <v>-</v>
      </c>
      <c r="AZ488" s="9" t="str">
        <f t="shared" si="132"/>
        <v>-</v>
      </c>
      <c r="BA488" s="9" t="str">
        <f t="shared" si="132"/>
        <v>-</v>
      </c>
      <c r="BB488" s="9" t="str">
        <f t="shared" si="132"/>
        <v>-</v>
      </c>
      <c r="BC488" s="9">
        <f t="shared" si="132"/>
        <v>1.1398287385129491</v>
      </c>
      <c r="BD488" s="9" t="str">
        <f t="shared" si="132"/>
        <v>-</v>
      </c>
      <c r="BE488" s="9" t="str">
        <f t="shared" si="132"/>
        <v>-</v>
      </c>
      <c r="BF488" s="9" t="str">
        <f t="shared" si="132"/>
        <v>-</v>
      </c>
      <c r="BG488" s="9" t="str">
        <f t="shared" si="132"/>
        <v>-</v>
      </c>
      <c r="BH488" s="37">
        <f>COUNTIF(B488:BG488,"&gt;2")</f>
        <v>3</v>
      </c>
    </row>
    <row r="489" spans="1:68">
      <c r="A489" s="125" t="s">
        <v>114</v>
      </c>
      <c r="B489" s="9" t="str">
        <f>IF(B488="-","-",IF(B488&lt;=2,"ДА","НЕТ"))</f>
        <v>-</v>
      </c>
      <c r="C489" s="9" t="str">
        <f t="shared" ref="C489:BG489" si="134">IF(C488="-","-",IF(C488&lt;=2,"ДА","НЕТ"))</f>
        <v>-</v>
      </c>
      <c r="D489" s="9" t="str">
        <f t="shared" si="134"/>
        <v>-</v>
      </c>
      <c r="E489" s="9" t="str">
        <f t="shared" si="134"/>
        <v>-</v>
      </c>
      <c r="F489" s="9" t="str">
        <f t="shared" si="134"/>
        <v>-</v>
      </c>
      <c r="G489" s="9" t="str">
        <f t="shared" si="134"/>
        <v>-</v>
      </c>
      <c r="H489" s="9" t="str">
        <f t="shared" si="134"/>
        <v>-</v>
      </c>
      <c r="I489" s="9" t="str">
        <f t="shared" si="134"/>
        <v>-</v>
      </c>
      <c r="J489" s="9" t="str">
        <f t="shared" si="134"/>
        <v>-</v>
      </c>
      <c r="K489" s="9" t="str">
        <f t="shared" si="134"/>
        <v>-</v>
      </c>
      <c r="L489" s="9" t="str">
        <f t="shared" si="134"/>
        <v>ДА</v>
      </c>
      <c r="M489" s="9" t="str">
        <f t="shared" si="134"/>
        <v>-</v>
      </c>
      <c r="N489" s="9" t="str">
        <f t="shared" si="134"/>
        <v>-</v>
      </c>
      <c r="O489" s="9" t="str">
        <f t="shared" si="134"/>
        <v>ДА</v>
      </c>
      <c r="P489" s="9" t="str">
        <f t="shared" si="134"/>
        <v>-</v>
      </c>
      <c r="Q489" s="9" t="str">
        <f t="shared" si="134"/>
        <v>-</v>
      </c>
      <c r="R489" s="9" t="str">
        <f t="shared" si="134"/>
        <v>-</v>
      </c>
      <c r="S489" s="9" t="str">
        <f t="shared" si="134"/>
        <v>-</v>
      </c>
      <c r="T489" s="9" t="str">
        <f t="shared" si="134"/>
        <v>-</v>
      </c>
      <c r="U489" s="9" t="str">
        <f t="shared" si="134"/>
        <v>НЕТ</v>
      </c>
      <c r="V489" s="9" t="str">
        <f t="shared" si="134"/>
        <v>ДА</v>
      </c>
      <c r="W489" s="9" t="str">
        <f t="shared" ref="W489:AN489" si="135">IF(W488="-","-",IF(W488&lt;=2,"ДА","НЕТ"))</f>
        <v>-</v>
      </c>
      <c r="X489" s="9" t="str">
        <f t="shared" si="135"/>
        <v>-</v>
      </c>
      <c r="Y489" s="9" t="str">
        <f t="shared" si="135"/>
        <v>-</v>
      </c>
      <c r="Z489" s="9" t="str">
        <f t="shared" si="135"/>
        <v>ДА</v>
      </c>
      <c r="AA489" s="9" t="str">
        <f t="shared" si="135"/>
        <v>-</v>
      </c>
      <c r="AB489" s="9" t="str">
        <f t="shared" si="135"/>
        <v>-</v>
      </c>
      <c r="AC489" s="9" t="str">
        <f t="shared" si="135"/>
        <v>-</v>
      </c>
      <c r="AD489" s="9" t="str">
        <f t="shared" si="135"/>
        <v>-</v>
      </c>
      <c r="AE489" s="9" t="str">
        <f t="shared" si="135"/>
        <v>-</v>
      </c>
      <c r="AF489" s="9" t="str">
        <f t="shared" si="135"/>
        <v>-</v>
      </c>
      <c r="AG489" s="9" t="str">
        <f t="shared" si="135"/>
        <v>ДА</v>
      </c>
      <c r="AH489" s="9" t="str">
        <f t="shared" si="135"/>
        <v>-</v>
      </c>
      <c r="AI489" s="9" t="str">
        <f t="shared" si="135"/>
        <v>НЕТ</v>
      </c>
      <c r="AJ489" s="9" t="str">
        <f t="shared" si="135"/>
        <v>-</v>
      </c>
      <c r="AK489" s="9" t="str">
        <f t="shared" si="135"/>
        <v>ДА</v>
      </c>
      <c r="AL489" s="9" t="str">
        <f t="shared" si="135"/>
        <v>НЕТ</v>
      </c>
      <c r="AM489" s="9" t="str">
        <f t="shared" si="135"/>
        <v>-</v>
      </c>
      <c r="AN489" s="9" t="str">
        <f t="shared" si="135"/>
        <v>ДА</v>
      </c>
      <c r="AO489" s="9" t="str">
        <f t="shared" si="134"/>
        <v>-</v>
      </c>
      <c r="AP489" s="9" t="str">
        <f t="shared" si="134"/>
        <v>-</v>
      </c>
      <c r="AQ489" s="9" t="str">
        <f t="shared" si="134"/>
        <v>-</v>
      </c>
      <c r="AR489" s="9" t="str">
        <f t="shared" si="134"/>
        <v>-</v>
      </c>
      <c r="AS489" s="9" t="str">
        <f t="shared" si="134"/>
        <v>-</v>
      </c>
      <c r="AT489" s="9" t="str">
        <f t="shared" si="134"/>
        <v>-</v>
      </c>
      <c r="AU489" s="9" t="str">
        <f t="shared" si="134"/>
        <v>-</v>
      </c>
      <c r="AV489" s="9" t="str">
        <f t="shared" si="134"/>
        <v>-</v>
      </c>
      <c r="AW489" s="9" t="str">
        <f t="shared" si="134"/>
        <v>-</v>
      </c>
      <c r="AX489" s="9" t="str">
        <f t="shared" si="134"/>
        <v>-</v>
      </c>
      <c r="AY489" s="9" t="str">
        <f t="shared" si="134"/>
        <v>-</v>
      </c>
      <c r="AZ489" s="9" t="str">
        <f t="shared" si="134"/>
        <v>-</v>
      </c>
      <c r="BA489" s="9" t="str">
        <f t="shared" si="134"/>
        <v>-</v>
      </c>
      <c r="BB489" s="9" t="str">
        <f t="shared" si="134"/>
        <v>-</v>
      </c>
      <c r="BC489" s="9" t="str">
        <f t="shared" si="134"/>
        <v>ДА</v>
      </c>
      <c r="BD489" s="9" t="str">
        <f t="shared" si="134"/>
        <v>-</v>
      </c>
      <c r="BE489" s="9" t="str">
        <f t="shared" si="134"/>
        <v>-</v>
      </c>
      <c r="BF489" s="9" t="str">
        <f t="shared" si="134"/>
        <v>-</v>
      </c>
      <c r="BG489" s="9" t="str">
        <f t="shared" si="134"/>
        <v>-</v>
      </c>
      <c r="BH489" s="37"/>
    </row>
    <row r="491" spans="1:68">
      <c r="A491" s="124" t="s">
        <v>247</v>
      </c>
    </row>
    <row r="492" spans="1:68">
      <c r="A492" s="125">
        <v>1</v>
      </c>
      <c r="B492" s="9" t="str">
        <f>IF(B$489="ДА",B296,"-")</f>
        <v>-</v>
      </c>
      <c r="C492" s="9" t="str">
        <f t="shared" ref="C492:BG492" si="136">IF(C$489="ДА",C296,"-")</f>
        <v>-</v>
      </c>
      <c r="D492" s="9" t="str">
        <f t="shared" si="136"/>
        <v>-</v>
      </c>
      <c r="E492" s="9" t="str">
        <f t="shared" si="136"/>
        <v>-</v>
      </c>
      <c r="F492" s="9" t="str">
        <f t="shared" si="136"/>
        <v>-</v>
      </c>
      <c r="G492" s="9" t="str">
        <f t="shared" si="136"/>
        <v>-</v>
      </c>
      <c r="H492" s="9" t="str">
        <f t="shared" si="136"/>
        <v>-</v>
      </c>
      <c r="I492" s="9" t="str">
        <f t="shared" si="136"/>
        <v>-</v>
      </c>
      <c r="J492" s="9" t="str">
        <f t="shared" si="136"/>
        <v>-</v>
      </c>
      <c r="K492" s="9" t="str">
        <f t="shared" si="136"/>
        <v>-</v>
      </c>
      <c r="L492" s="9" t="str">
        <f t="shared" si="136"/>
        <v>-</v>
      </c>
      <c r="M492" s="9" t="str">
        <f t="shared" si="136"/>
        <v>-</v>
      </c>
      <c r="N492" s="9" t="str">
        <f t="shared" si="136"/>
        <v>-</v>
      </c>
      <c r="O492" s="9">
        <f t="shared" si="136"/>
        <v>6</v>
      </c>
      <c r="P492" s="9" t="str">
        <f t="shared" si="136"/>
        <v>-</v>
      </c>
      <c r="Q492" s="9" t="str">
        <f t="shared" si="136"/>
        <v>-</v>
      </c>
      <c r="R492" s="9" t="str">
        <f t="shared" si="136"/>
        <v>-</v>
      </c>
      <c r="S492" s="9" t="str">
        <f t="shared" si="136"/>
        <v>-</v>
      </c>
      <c r="T492" s="9" t="str">
        <f t="shared" si="136"/>
        <v>-</v>
      </c>
      <c r="U492" s="9" t="str">
        <f t="shared" si="136"/>
        <v>-</v>
      </c>
      <c r="V492" s="9" t="str">
        <f t="shared" si="136"/>
        <v>-</v>
      </c>
      <c r="W492" s="9" t="str">
        <f t="shared" ref="W492:AN492" si="137">IF(W$489="ДА",W296,"-")</f>
        <v>-</v>
      </c>
      <c r="X492" s="9" t="str">
        <f t="shared" si="137"/>
        <v>-</v>
      </c>
      <c r="Y492" s="9" t="str">
        <f t="shared" si="137"/>
        <v>-</v>
      </c>
      <c r="Z492" s="9">
        <f t="shared" si="137"/>
        <v>7</v>
      </c>
      <c r="AA492" s="9" t="str">
        <f t="shared" si="137"/>
        <v>-</v>
      </c>
      <c r="AB492" s="9" t="str">
        <f t="shared" si="137"/>
        <v>-</v>
      </c>
      <c r="AC492" s="9" t="str">
        <f t="shared" si="137"/>
        <v>-</v>
      </c>
      <c r="AD492" s="9" t="str">
        <f t="shared" si="137"/>
        <v>-</v>
      </c>
      <c r="AE492" s="9" t="str">
        <f t="shared" si="137"/>
        <v>-</v>
      </c>
      <c r="AF492" s="9" t="str">
        <f t="shared" si="137"/>
        <v>-</v>
      </c>
      <c r="AG492" s="9" t="str">
        <f t="shared" si="137"/>
        <v>-</v>
      </c>
      <c r="AH492" s="9" t="str">
        <f t="shared" si="137"/>
        <v>-</v>
      </c>
      <c r="AI492" s="9" t="str">
        <f t="shared" si="137"/>
        <v>-</v>
      </c>
      <c r="AJ492" s="9" t="str">
        <f t="shared" si="137"/>
        <v>-</v>
      </c>
      <c r="AK492" s="9">
        <f t="shared" si="137"/>
        <v>7</v>
      </c>
      <c r="AL492" s="9" t="str">
        <f t="shared" si="137"/>
        <v>-</v>
      </c>
      <c r="AM492" s="9" t="str">
        <f t="shared" si="137"/>
        <v>-</v>
      </c>
      <c r="AN492" s="9">
        <f t="shared" si="137"/>
        <v>7</v>
      </c>
      <c r="AO492" s="9" t="str">
        <f t="shared" si="136"/>
        <v>-</v>
      </c>
      <c r="AP492" s="9" t="str">
        <f t="shared" si="136"/>
        <v>-</v>
      </c>
      <c r="AQ492" s="9" t="str">
        <f t="shared" si="136"/>
        <v>-</v>
      </c>
      <c r="AR492" s="9" t="str">
        <f t="shared" si="136"/>
        <v>-</v>
      </c>
      <c r="AS492" s="9" t="str">
        <f t="shared" si="136"/>
        <v>-</v>
      </c>
      <c r="AT492" s="9" t="str">
        <f t="shared" si="136"/>
        <v>-</v>
      </c>
      <c r="AU492" s="9" t="str">
        <f t="shared" si="136"/>
        <v>-</v>
      </c>
      <c r="AV492" s="9" t="str">
        <f t="shared" si="136"/>
        <v>-</v>
      </c>
      <c r="AW492" s="9" t="str">
        <f t="shared" si="136"/>
        <v>-</v>
      </c>
      <c r="AX492" s="9" t="str">
        <f t="shared" si="136"/>
        <v>-</v>
      </c>
      <c r="AY492" s="9" t="str">
        <f t="shared" si="136"/>
        <v>-</v>
      </c>
      <c r="AZ492" s="9" t="str">
        <f t="shared" si="136"/>
        <v>-</v>
      </c>
      <c r="BA492" s="9" t="str">
        <f t="shared" si="136"/>
        <v>-</v>
      </c>
      <c r="BB492" s="9" t="str">
        <f t="shared" si="136"/>
        <v>-</v>
      </c>
      <c r="BC492" s="9">
        <f t="shared" si="136"/>
        <v>9</v>
      </c>
      <c r="BD492" s="9" t="str">
        <f t="shared" si="136"/>
        <v>-</v>
      </c>
      <c r="BE492" s="9" t="str">
        <f t="shared" si="136"/>
        <v>-</v>
      </c>
      <c r="BF492" s="9" t="str">
        <f t="shared" si="136"/>
        <v>-</v>
      </c>
      <c r="BG492" s="9" t="str">
        <f t="shared" si="136"/>
        <v>-</v>
      </c>
      <c r="BH492" s="37">
        <f>COUNTIF(B492:BG492,"&gt;0")</f>
        <v>5</v>
      </c>
      <c r="BI492" s="114">
        <f>IFERROR(AVERAGE(B492:BG492)+0.0000001*BH492+0.000000001*(1/(BP492+0.01)),"-")</f>
        <v>7.2000005008264463</v>
      </c>
      <c r="BJ492">
        <f>IFERROR(RANK(BI492,BI$492:BI$585,0),"-")</f>
        <v>20</v>
      </c>
      <c r="BL492">
        <f>A492</f>
        <v>1</v>
      </c>
      <c r="BM492" s="397">
        <f>BI492</f>
        <v>7.2000005008264463</v>
      </c>
      <c r="BN492">
        <f>BH3</f>
        <v>8</v>
      </c>
      <c r="BO492">
        <f>BH492</f>
        <v>5</v>
      </c>
      <c r="BP492" s="225">
        <f>IFERROR(VAR(B492:BG492),"-")</f>
        <v>1.2000000000000028</v>
      </c>
    </row>
    <row r="493" spans="1:68">
      <c r="A493" s="125">
        <f>A492+1</f>
        <v>2</v>
      </c>
      <c r="B493" s="9" t="str">
        <f t="shared" ref="B493:BG493" si="138">IF(B$489="ДА",B297,"-")</f>
        <v>-</v>
      </c>
      <c r="C493" s="9" t="str">
        <f t="shared" si="138"/>
        <v>-</v>
      </c>
      <c r="D493" s="9" t="str">
        <f t="shared" si="138"/>
        <v>-</v>
      </c>
      <c r="E493" s="9" t="str">
        <f t="shared" si="138"/>
        <v>-</v>
      </c>
      <c r="F493" s="9" t="str">
        <f t="shared" si="138"/>
        <v>-</v>
      </c>
      <c r="G493" s="9" t="str">
        <f t="shared" si="138"/>
        <v>-</v>
      </c>
      <c r="H493" s="9" t="str">
        <f t="shared" si="138"/>
        <v>-</v>
      </c>
      <c r="I493" s="9" t="str">
        <f t="shared" si="138"/>
        <v>-</v>
      </c>
      <c r="J493" s="9" t="str">
        <f t="shared" si="138"/>
        <v>-</v>
      </c>
      <c r="K493" s="9" t="str">
        <f t="shared" si="138"/>
        <v>-</v>
      </c>
      <c r="L493" s="9" t="str">
        <f t="shared" si="138"/>
        <v>-</v>
      </c>
      <c r="M493" s="9" t="str">
        <f t="shared" si="138"/>
        <v>-</v>
      </c>
      <c r="N493" s="9" t="str">
        <f t="shared" si="138"/>
        <v>-</v>
      </c>
      <c r="O493" s="9" t="str">
        <f t="shared" si="138"/>
        <v>-</v>
      </c>
      <c r="P493" s="9" t="str">
        <f t="shared" si="138"/>
        <v>-</v>
      </c>
      <c r="Q493" s="9" t="str">
        <f t="shared" si="138"/>
        <v>-</v>
      </c>
      <c r="R493" s="9" t="str">
        <f t="shared" si="138"/>
        <v>-</v>
      </c>
      <c r="S493" s="9" t="str">
        <f t="shared" si="138"/>
        <v>-</v>
      </c>
      <c r="T493" s="9" t="str">
        <f t="shared" si="138"/>
        <v>-</v>
      </c>
      <c r="U493" s="9" t="str">
        <f t="shared" si="138"/>
        <v>-</v>
      </c>
      <c r="V493" s="9" t="str">
        <f t="shared" si="138"/>
        <v>-</v>
      </c>
      <c r="W493" s="9" t="str">
        <f t="shared" si="138"/>
        <v>-</v>
      </c>
      <c r="X493" s="9" t="str">
        <f t="shared" si="138"/>
        <v>-</v>
      </c>
      <c r="Y493" s="9" t="str">
        <f t="shared" si="138"/>
        <v>-</v>
      </c>
      <c r="Z493" s="9" t="str">
        <f t="shared" si="138"/>
        <v>-</v>
      </c>
      <c r="AA493" s="9" t="str">
        <f t="shared" si="138"/>
        <v>-</v>
      </c>
      <c r="AB493" s="9" t="str">
        <f t="shared" si="138"/>
        <v>-</v>
      </c>
      <c r="AC493" s="9" t="str">
        <f t="shared" si="138"/>
        <v>-</v>
      </c>
      <c r="AD493" s="9" t="str">
        <f t="shared" si="138"/>
        <v>-</v>
      </c>
      <c r="AE493" s="9" t="str">
        <f t="shared" si="138"/>
        <v>-</v>
      </c>
      <c r="AF493" s="9" t="str">
        <f t="shared" si="138"/>
        <v>-</v>
      </c>
      <c r="AG493" s="9" t="str">
        <f t="shared" si="138"/>
        <v>-</v>
      </c>
      <c r="AH493" s="9" t="str">
        <f t="shared" si="138"/>
        <v>-</v>
      </c>
      <c r="AI493" s="9" t="str">
        <f t="shared" si="138"/>
        <v>-</v>
      </c>
      <c r="AJ493" s="9" t="str">
        <f t="shared" si="138"/>
        <v>-</v>
      </c>
      <c r="AK493" s="9" t="str">
        <f t="shared" si="138"/>
        <v>-</v>
      </c>
      <c r="AL493" s="9" t="str">
        <f t="shared" si="138"/>
        <v>-</v>
      </c>
      <c r="AM493" s="9" t="str">
        <f t="shared" si="138"/>
        <v>-</v>
      </c>
      <c r="AN493" s="9" t="str">
        <f t="shared" si="138"/>
        <v>-</v>
      </c>
      <c r="AO493" s="9" t="str">
        <f t="shared" si="138"/>
        <v>-</v>
      </c>
      <c r="AP493" s="9" t="str">
        <f t="shared" si="138"/>
        <v>-</v>
      </c>
      <c r="AQ493" s="9" t="str">
        <f t="shared" si="138"/>
        <v>-</v>
      </c>
      <c r="AR493" s="9" t="str">
        <f t="shared" si="138"/>
        <v>-</v>
      </c>
      <c r="AS493" s="9" t="str">
        <f t="shared" si="138"/>
        <v>-</v>
      </c>
      <c r="AT493" s="9" t="str">
        <f t="shared" si="138"/>
        <v>-</v>
      </c>
      <c r="AU493" s="9" t="str">
        <f t="shared" si="138"/>
        <v>-</v>
      </c>
      <c r="AV493" s="9" t="str">
        <f t="shared" si="138"/>
        <v>-</v>
      </c>
      <c r="AW493" s="9" t="str">
        <f t="shared" si="138"/>
        <v>-</v>
      </c>
      <c r="AX493" s="9" t="str">
        <f t="shared" si="138"/>
        <v>-</v>
      </c>
      <c r="AY493" s="9" t="str">
        <f t="shared" si="138"/>
        <v>-</v>
      </c>
      <c r="AZ493" s="9" t="str">
        <f t="shared" si="138"/>
        <v>-</v>
      </c>
      <c r="BA493" s="9" t="str">
        <f t="shared" si="138"/>
        <v>-</v>
      </c>
      <c r="BB493" s="9" t="str">
        <f t="shared" si="138"/>
        <v>-</v>
      </c>
      <c r="BC493" s="9" t="str">
        <f t="shared" si="138"/>
        <v>-</v>
      </c>
      <c r="BD493" s="9" t="str">
        <f t="shared" si="138"/>
        <v>-</v>
      </c>
      <c r="BE493" s="9" t="str">
        <f t="shared" si="138"/>
        <v>-</v>
      </c>
      <c r="BF493" s="9" t="str">
        <f t="shared" si="138"/>
        <v>-</v>
      </c>
      <c r="BG493" s="9" t="str">
        <f t="shared" si="138"/>
        <v>-</v>
      </c>
      <c r="BH493" s="37">
        <f t="shared" ref="BH493:BH556" si="139">COUNTIF(B493:BG493,"&gt;0")</f>
        <v>0</v>
      </c>
      <c r="BI493" s="114" t="str">
        <f t="shared" ref="BI493:BI556" si="140">IFERROR(AVERAGE(B493:BG493)+0.0000001*BH493+0.000000001*(1/(BP493+0.01)),"-")</f>
        <v>-</v>
      </c>
      <c r="BJ493" t="str">
        <f t="shared" ref="BJ493:BJ556" si="141">IFERROR(RANK(BI493,BI$492:BI$585,0),"-")</f>
        <v>-</v>
      </c>
      <c r="BL493">
        <f t="shared" ref="BL493:BL556" si="142">A493</f>
        <v>2</v>
      </c>
      <c r="BM493" s="397" t="str">
        <f t="shared" ref="BM493:BM556" si="143">BI493</f>
        <v>-</v>
      </c>
      <c r="BN493">
        <f t="shared" ref="BN493:BN556" si="144">BH4</f>
        <v>0</v>
      </c>
      <c r="BO493">
        <f t="shared" ref="BO493:BO556" si="145">BH493</f>
        <v>0</v>
      </c>
      <c r="BP493" s="225" t="str">
        <f t="shared" ref="BP493:BP556" si="146">IFERROR(VAR(B493:BG493),"-")</f>
        <v>-</v>
      </c>
    </row>
    <row r="494" spans="1:68">
      <c r="A494" s="125">
        <f t="shared" ref="A494:A557" si="147">A493+1</f>
        <v>3</v>
      </c>
      <c r="B494" s="9" t="str">
        <f t="shared" ref="B494:BG494" si="148">IF(B$489="ДА",B298,"-")</f>
        <v>-</v>
      </c>
      <c r="C494" s="9" t="str">
        <f t="shared" si="148"/>
        <v>-</v>
      </c>
      <c r="D494" s="9" t="str">
        <f t="shared" si="148"/>
        <v>-</v>
      </c>
      <c r="E494" s="9" t="str">
        <f t="shared" si="148"/>
        <v>-</v>
      </c>
      <c r="F494" s="9" t="str">
        <f t="shared" si="148"/>
        <v>-</v>
      </c>
      <c r="G494" s="9" t="str">
        <f t="shared" si="148"/>
        <v>-</v>
      </c>
      <c r="H494" s="9" t="str">
        <f t="shared" si="148"/>
        <v>-</v>
      </c>
      <c r="I494" s="9" t="str">
        <f t="shared" si="148"/>
        <v>-</v>
      </c>
      <c r="J494" s="9" t="str">
        <f t="shared" si="148"/>
        <v>-</v>
      </c>
      <c r="K494" s="9" t="str">
        <f t="shared" si="148"/>
        <v>-</v>
      </c>
      <c r="L494" s="9" t="str">
        <f t="shared" si="148"/>
        <v>-</v>
      </c>
      <c r="M494" s="9" t="str">
        <f t="shared" si="148"/>
        <v>-</v>
      </c>
      <c r="N494" s="9" t="str">
        <f t="shared" si="148"/>
        <v>-</v>
      </c>
      <c r="O494" s="9" t="str">
        <f t="shared" si="148"/>
        <v>-</v>
      </c>
      <c r="P494" s="9" t="str">
        <f t="shared" si="148"/>
        <v>-</v>
      </c>
      <c r="Q494" s="9" t="str">
        <f t="shared" si="148"/>
        <v>-</v>
      </c>
      <c r="R494" s="9" t="str">
        <f t="shared" si="148"/>
        <v>-</v>
      </c>
      <c r="S494" s="9" t="str">
        <f t="shared" si="148"/>
        <v>-</v>
      </c>
      <c r="T494" s="9" t="str">
        <f t="shared" si="148"/>
        <v>-</v>
      </c>
      <c r="U494" s="9" t="str">
        <f t="shared" si="148"/>
        <v>-</v>
      </c>
      <c r="V494" s="9" t="str">
        <f t="shared" si="148"/>
        <v>-</v>
      </c>
      <c r="W494" s="9" t="str">
        <f t="shared" si="148"/>
        <v>-</v>
      </c>
      <c r="X494" s="9" t="str">
        <f t="shared" si="148"/>
        <v>-</v>
      </c>
      <c r="Y494" s="9" t="str">
        <f t="shared" si="148"/>
        <v>-</v>
      </c>
      <c r="Z494" s="9" t="str">
        <f t="shared" si="148"/>
        <v>-</v>
      </c>
      <c r="AA494" s="9" t="str">
        <f t="shared" si="148"/>
        <v>-</v>
      </c>
      <c r="AB494" s="9" t="str">
        <f t="shared" si="148"/>
        <v>-</v>
      </c>
      <c r="AC494" s="9" t="str">
        <f t="shared" si="148"/>
        <v>-</v>
      </c>
      <c r="AD494" s="9" t="str">
        <f t="shared" si="148"/>
        <v>-</v>
      </c>
      <c r="AE494" s="9" t="str">
        <f t="shared" si="148"/>
        <v>-</v>
      </c>
      <c r="AF494" s="9" t="str">
        <f t="shared" si="148"/>
        <v>-</v>
      </c>
      <c r="AG494" s="9" t="str">
        <f t="shared" si="148"/>
        <v>-</v>
      </c>
      <c r="AH494" s="9" t="str">
        <f t="shared" si="148"/>
        <v>-</v>
      </c>
      <c r="AI494" s="9" t="str">
        <f t="shared" si="148"/>
        <v>-</v>
      </c>
      <c r="AJ494" s="9" t="str">
        <f t="shared" si="148"/>
        <v>-</v>
      </c>
      <c r="AK494" s="9" t="str">
        <f t="shared" si="148"/>
        <v>-</v>
      </c>
      <c r="AL494" s="9" t="str">
        <f t="shared" si="148"/>
        <v>-</v>
      </c>
      <c r="AM494" s="9" t="str">
        <f t="shared" si="148"/>
        <v>-</v>
      </c>
      <c r="AN494" s="9" t="str">
        <f t="shared" si="148"/>
        <v>-</v>
      </c>
      <c r="AO494" s="9" t="str">
        <f t="shared" si="148"/>
        <v>-</v>
      </c>
      <c r="AP494" s="9" t="str">
        <f t="shared" si="148"/>
        <v>-</v>
      </c>
      <c r="AQ494" s="9" t="str">
        <f t="shared" si="148"/>
        <v>-</v>
      </c>
      <c r="AR494" s="9" t="str">
        <f t="shared" si="148"/>
        <v>-</v>
      </c>
      <c r="AS494" s="9" t="str">
        <f t="shared" si="148"/>
        <v>-</v>
      </c>
      <c r="AT494" s="9" t="str">
        <f t="shared" si="148"/>
        <v>-</v>
      </c>
      <c r="AU494" s="9" t="str">
        <f t="shared" si="148"/>
        <v>-</v>
      </c>
      <c r="AV494" s="9" t="str">
        <f t="shared" si="148"/>
        <v>-</v>
      </c>
      <c r="AW494" s="9" t="str">
        <f t="shared" si="148"/>
        <v>-</v>
      </c>
      <c r="AX494" s="9" t="str">
        <f t="shared" si="148"/>
        <v>-</v>
      </c>
      <c r="AY494" s="9" t="str">
        <f t="shared" si="148"/>
        <v>-</v>
      </c>
      <c r="AZ494" s="9" t="str">
        <f t="shared" si="148"/>
        <v>-</v>
      </c>
      <c r="BA494" s="9" t="str">
        <f t="shared" si="148"/>
        <v>-</v>
      </c>
      <c r="BB494" s="9" t="str">
        <f t="shared" si="148"/>
        <v>-</v>
      </c>
      <c r="BC494" s="9" t="str">
        <f t="shared" si="148"/>
        <v>-</v>
      </c>
      <c r="BD494" s="9" t="str">
        <f t="shared" si="148"/>
        <v>-</v>
      </c>
      <c r="BE494" s="9" t="str">
        <f t="shared" si="148"/>
        <v>-</v>
      </c>
      <c r="BF494" s="9" t="str">
        <f t="shared" si="148"/>
        <v>-</v>
      </c>
      <c r="BG494" s="9" t="str">
        <f t="shared" si="148"/>
        <v>-</v>
      </c>
      <c r="BH494" s="37">
        <f t="shared" si="139"/>
        <v>0</v>
      </c>
      <c r="BI494" s="114" t="str">
        <f t="shared" si="140"/>
        <v>-</v>
      </c>
      <c r="BJ494" t="str">
        <f t="shared" si="141"/>
        <v>-</v>
      </c>
      <c r="BL494">
        <f t="shared" si="142"/>
        <v>3</v>
      </c>
      <c r="BM494" s="397" t="str">
        <f t="shared" si="143"/>
        <v>-</v>
      </c>
      <c r="BN494">
        <f t="shared" si="144"/>
        <v>0</v>
      </c>
      <c r="BO494">
        <f t="shared" si="145"/>
        <v>0</v>
      </c>
      <c r="BP494" s="225" t="str">
        <f t="shared" si="146"/>
        <v>-</v>
      </c>
    </row>
    <row r="495" spans="1:68">
      <c r="A495" s="125">
        <f t="shared" si="147"/>
        <v>4</v>
      </c>
      <c r="B495" s="9" t="str">
        <f t="shared" ref="B495:BG495" si="149">IF(B$489="ДА",B299,"-")</f>
        <v>-</v>
      </c>
      <c r="C495" s="9" t="str">
        <f t="shared" si="149"/>
        <v>-</v>
      </c>
      <c r="D495" s="9" t="str">
        <f t="shared" si="149"/>
        <v>-</v>
      </c>
      <c r="E495" s="9" t="str">
        <f t="shared" si="149"/>
        <v>-</v>
      </c>
      <c r="F495" s="9" t="str">
        <f t="shared" si="149"/>
        <v>-</v>
      </c>
      <c r="G495" s="9" t="str">
        <f t="shared" si="149"/>
        <v>-</v>
      </c>
      <c r="H495" s="9" t="str">
        <f t="shared" si="149"/>
        <v>-</v>
      </c>
      <c r="I495" s="9" t="str">
        <f t="shared" si="149"/>
        <v>-</v>
      </c>
      <c r="J495" s="9" t="str">
        <f t="shared" si="149"/>
        <v>-</v>
      </c>
      <c r="K495" s="9" t="str">
        <f t="shared" si="149"/>
        <v>-</v>
      </c>
      <c r="L495" s="9" t="str">
        <f t="shared" si="149"/>
        <v>-</v>
      </c>
      <c r="M495" s="9" t="str">
        <f t="shared" si="149"/>
        <v>-</v>
      </c>
      <c r="N495" s="9" t="str">
        <f t="shared" si="149"/>
        <v>-</v>
      </c>
      <c r="O495" s="9">
        <f t="shared" si="149"/>
        <v>6</v>
      </c>
      <c r="P495" s="9" t="str">
        <f t="shared" si="149"/>
        <v>-</v>
      </c>
      <c r="Q495" s="9" t="str">
        <f t="shared" si="149"/>
        <v>-</v>
      </c>
      <c r="R495" s="9" t="str">
        <f t="shared" si="149"/>
        <v>-</v>
      </c>
      <c r="S495" s="9" t="str">
        <f t="shared" si="149"/>
        <v>-</v>
      </c>
      <c r="T495" s="9" t="str">
        <f t="shared" si="149"/>
        <v>-</v>
      </c>
      <c r="U495" s="9" t="str">
        <f t="shared" si="149"/>
        <v>-</v>
      </c>
      <c r="V495" s="9" t="str">
        <f t="shared" si="149"/>
        <v>-</v>
      </c>
      <c r="W495" s="9" t="str">
        <f t="shared" si="149"/>
        <v>-</v>
      </c>
      <c r="X495" s="9" t="str">
        <f t="shared" si="149"/>
        <v>-</v>
      </c>
      <c r="Y495" s="9" t="str">
        <f t="shared" si="149"/>
        <v>-</v>
      </c>
      <c r="Z495" s="9">
        <f t="shared" si="149"/>
        <v>5</v>
      </c>
      <c r="AA495" s="9" t="str">
        <f t="shared" si="149"/>
        <v>-</v>
      </c>
      <c r="AB495" s="9" t="str">
        <f t="shared" si="149"/>
        <v>-</v>
      </c>
      <c r="AC495" s="9" t="str">
        <f t="shared" si="149"/>
        <v>-</v>
      </c>
      <c r="AD495" s="9" t="str">
        <f t="shared" si="149"/>
        <v>-</v>
      </c>
      <c r="AE495" s="9" t="str">
        <f t="shared" si="149"/>
        <v>-</v>
      </c>
      <c r="AF495" s="9" t="str">
        <f t="shared" si="149"/>
        <v>-</v>
      </c>
      <c r="AG495" s="9" t="str">
        <f t="shared" si="149"/>
        <v>-</v>
      </c>
      <c r="AH495" s="9" t="str">
        <f t="shared" si="149"/>
        <v>-</v>
      </c>
      <c r="AI495" s="9" t="str">
        <f t="shared" si="149"/>
        <v>-</v>
      </c>
      <c r="AJ495" s="9" t="str">
        <f t="shared" si="149"/>
        <v>-</v>
      </c>
      <c r="AK495" s="9">
        <f t="shared" si="149"/>
        <v>5</v>
      </c>
      <c r="AL495" s="9" t="str">
        <f t="shared" si="149"/>
        <v>-</v>
      </c>
      <c r="AM495" s="9" t="str">
        <f t="shared" si="149"/>
        <v>-</v>
      </c>
      <c r="AN495" s="9" t="str">
        <f t="shared" si="149"/>
        <v>-</v>
      </c>
      <c r="AO495" s="9" t="str">
        <f t="shared" si="149"/>
        <v>-</v>
      </c>
      <c r="AP495" s="9" t="str">
        <f t="shared" si="149"/>
        <v>-</v>
      </c>
      <c r="AQ495" s="9" t="str">
        <f t="shared" si="149"/>
        <v>-</v>
      </c>
      <c r="AR495" s="9" t="str">
        <f t="shared" si="149"/>
        <v>-</v>
      </c>
      <c r="AS495" s="9" t="str">
        <f t="shared" si="149"/>
        <v>-</v>
      </c>
      <c r="AT495" s="9" t="str">
        <f t="shared" si="149"/>
        <v>-</v>
      </c>
      <c r="AU495" s="9" t="str">
        <f t="shared" si="149"/>
        <v>-</v>
      </c>
      <c r="AV495" s="9" t="str">
        <f t="shared" si="149"/>
        <v>-</v>
      </c>
      <c r="AW495" s="9" t="str">
        <f t="shared" si="149"/>
        <v>-</v>
      </c>
      <c r="AX495" s="9" t="str">
        <f t="shared" si="149"/>
        <v>-</v>
      </c>
      <c r="AY495" s="9" t="str">
        <f t="shared" si="149"/>
        <v>-</v>
      </c>
      <c r="AZ495" s="9" t="str">
        <f t="shared" si="149"/>
        <v>-</v>
      </c>
      <c r="BA495" s="9" t="str">
        <f t="shared" si="149"/>
        <v>-</v>
      </c>
      <c r="BB495" s="9" t="str">
        <f t="shared" si="149"/>
        <v>-</v>
      </c>
      <c r="BC495" s="9" t="str">
        <f t="shared" si="149"/>
        <v>-</v>
      </c>
      <c r="BD495" s="9" t="str">
        <f t="shared" si="149"/>
        <v>-</v>
      </c>
      <c r="BE495" s="9" t="str">
        <f t="shared" si="149"/>
        <v>-</v>
      </c>
      <c r="BF495" s="9" t="str">
        <f t="shared" si="149"/>
        <v>-</v>
      </c>
      <c r="BG495" s="9" t="str">
        <f t="shared" si="149"/>
        <v>-</v>
      </c>
      <c r="BH495" s="37">
        <f t="shared" si="139"/>
        <v>3</v>
      </c>
      <c r="BI495" s="114">
        <f t="shared" si="140"/>
        <v>5.3333336362459542</v>
      </c>
      <c r="BJ495">
        <f t="shared" si="141"/>
        <v>49</v>
      </c>
      <c r="BL495">
        <f t="shared" si="142"/>
        <v>4</v>
      </c>
      <c r="BM495" s="397">
        <f t="shared" si="143"/>
        <v>5.3333336362459542</v>
      </c>
      <c r="BN495">
        <f t="shared" si="144"/>
        <v>4</v>
      </c>
      <c r="BO495">
        <f t="shared" si="145"/>
        <v>3</v>
      </c>
      <c r="BP495" s="225">
        <f t="shared" si="146"/>
        <v>0.3333333333333357</v>
      </c>
    </row>
    <row r="496" spans="1:68">
      <c r="A496" s="125">
        <f t="shared" si="147"/>
        <v>5</v>
      </c>
      <c r="B496" s="9" t="str">
        <f t="shared" ref="B496:BG496" si="150">IF(B$489="ДА",B300,"-")</f>
        <v>-</v>
      </c>
      <c r="C496" s="9" t="str">
        <f t="shared" si="150"/>
        <v>-</v>
      </c>
      <c r="D496" s="9" t="str">
        <f t="shared" si="150"/>
        <v>-</v>
      </c>
      <c r="E496" s="9" t="str">
        <f t="shared" si="150"/>
        <v>-</v>
      </c>
      <c r="F496" s="9" t="str">
        <f t="shared" si="150"/>
        <v>-</v>
      </c>
      <c r="G496" s="9" t="str">
        <f t="shared" si="150"/>
        <v>-</v>
      </c>
      <c r="H496" s="9" t="str">
        <f t="shared" si="150"/>
        <v>-</v>
      </c>
      <c r="I496" s="9" t="str">
        <f t="shared" si="150"/>
        <v>-</v>
      </c>
      <c r="J496" s="9" t="str">
        <f t="shared" si="150"/>
        <v>-</v>
      </c>
      <c r="K496" s="9" t="str">
        <f t="shared" si="150"/>
        <v>-</v>
      </c>
      <c r="L496" s="9" t="str">
        <f t="shared" si="150"/>
        <v>-</v>
      </c>
      <c r="M496" s="9" t="str">
        <f t="shared" si="150"/>
        <v>-</v>
      </c>
      <c r="N496" s="9" t="str">
        <f t="shared" si="150"/>
        <v>-</v>
      </c>
      <c r="O496" s="9">
        <f t="shared" si="150"/>
        <v>6</v>
      </c>
      <c r="P496" s="9" t="str">
        <f t="shared" si="150"/>
        <v>-</v>
      </c>
      <c r="Q496" s="9" t="str">
        <f t="shared" si="150"/>
        <v>-</v>
      </c>
      <c r="R496" s="9" t="str">
        <f t="shared" si="150"/>
        <v>-</v>
      </c>
      <c r="S496" s="9" t="str">
        <f t="shared" si="150"/>
        <v>-</v>
      </c>
      <c r="T496" s="9" t="str">
        <f t="shared" si="150"/>
        <v>-</v>
      </c>
      <c r="U496" s="9" t="str">
        <f t="shared" si="150"/>
        <v>-</v>
      </c>
      <c r="V496" s="9" t="str">
        <f t="shared" si="150"/>
        <v>-</v>
      </c>
      <c r="W496" s="9" t="str">
        <f t="shared" si="150"/>
        <v>-</v>
      </c>
      <c r="X496" s="9" t="str">
        <f t="shared" si="150"/>
        <v>-</v>
      </c>
      <c r="Y496" s="9" t="str">
        <f t="shared" si="150"/>
        <v>-</v>
      </c>
      <c r="Z496" s="9">
        <f t="shared" si="150"/>
        <v>6</v>
      </c>
      <c r="AA496" s="9" t="str">
        <f t="shared" si="150"/>
        <v>-</v>
      </c>
      <c r="AB496" s="9" t="str">
        <f t="shared" si="150"/>
        <v>-</v>
      </c>
      <c r="AC496" s="9" t="str">
        <f t="shared" si="150"/>
        <v>-</v>
      </c>
      <c r="AD496" s="9" t="str">
        <f t="shared" si="150"/>
        <v>-</v>
      </c>
      <c r="AE496" s="9" t="str">
        <f t="shared" si="150"/>
        <v>-</v>
      </c>
      <c r="AF496" s="9" t="str">
        <f t="shared" si="150"/>
        <v>-</v>
      </c>
      <c r="AG496" s="9" t="str">
        <f t="shared" si="150"/>
        <v>-</v>
      </c>
      <c r="AH496" s="9" t="str">
        <f t="shared" si="150"/>
        <v>-</v>
      </c>
      <c r="AI496" s="9" t="str">
        <f t="shared" si="150"/>
        <v>-</v>
      </c>
      <c r="AJ496" s="9" t="str">
        <f t="shared" si="150"/>
        <v>-</v>
      </c>
      <c r="AK496" s="9">
        <f t="shared" si="150"/>
        <v>6</v>
      </c>
      <c r="AL496" s="9" t="str">
        <f t="shared" si="150"/>
        <v>-</v>
      </c>
      <c r="AM496" s="9" t="str">
        <f t="shared" si="150"/>
        <v>-</v>
      </c>
      <c r="AN496" s="9" t="str">
        <f t="shared" si="150"/>
        <v>-</v>
      </c>
      <c r="AO496" s="9" t="str">
        <f t="shared" si="150"/>
        <v>-</v>
      </c>
      <c r="AP496" s="9" t="str">
        <f t="shared" si="150"/>
        <v>-</v>
      </c>
      <c r="AQ496" s="9" t="str">
        <f t="shared" si="150"/>
        <v>-</v>
      </c>
      <c r="AR496" s="9" t="str">
        <f t="shared" si="150"/>
        <v>-</v>
      </c>
      <c r="AS496" s="9" t="str">
        <f t="shared" si="150"/>
        <v>-</v>
      </c>
      <c r="AT496" s="9" t="str">
        <f t="shared" si="150"/>
        <v>-</v>
      </c>
      <c r="AU496" s="9" t="str">
        <f t="shared" si="150"/>
        <v>-</v>
      </c>
      <c r="AV496" s="9" t="str">
        <f t="shared" si="150"/>
        <v>-</v>
      </c>
      <c r="AW496" s="9" t="str">
        <f t="shared" si="150"/>
        <v>-</v>
      </c>
      <c r="AX496" s="9" t="str">
        <f t="shared" si="150"/>
        <v>-</v>
      </c>
      <c r="AY496" s="9" t="str">
        <f t="shared" si="150"/>
        <v>-</v>
      </c>
      <c r="AZ496" s="9" t="str">
        <f t="shared" si="150"/>
        <v>-</v>
      </c>
      <c r="BA496" s="9" t="str">
        <f t="shared" si="150"/>
        <v>-</v>
      </c>
      <c r="BB496" s="9" t="str">
        <f t="shared" si="150"/>
        <v>-</v>
      </c>
      <c r="BC496" s="9" t="str">
        <f t="shared" si="150"/>
        <v>-</v>
      </c>
      <c r="BD496" s="9" t="str">
        <f t="shared" si="150"/>
        <v>-</v>
      </c>
      <c r="BE496" s="9" t="str">
        <f t="shared" si="150"/>
        <v>-</v>
      </c>
      <c r="BF496" s="9" t="str">
        <f t="shared" si="150"/>
        <v>-</v>
      </c>
      <c r="BG496" s="9" t="str">
        <f t="shared" si="150"/>
        <v>-</v>
      </c>
      <c r="BH496" s="37">
        <f t="shared" si="139"/>
        <v>3</v>
      </c>
      <c r="BI496" s="114">
        <f t="shared" si="140"/>
        <v>6.0000004000000002</v>
      </c>
      <c r="BJ496">
        <f t="shared" si="141"/>
        <v>42</v>
      </c>
      <c r="BL496">
        <f t="shared" si="142"/>
        <v>5</v>
      </c>
      <c r="BM496" s="397">
        <f t="shared" si="143"/>
        <v>6.0000004000000002</v>
      </c>
      <c r="BN496">
        <f t="shared" si="144"/>
        <v>8</v>
      </c>
      <c r="BO496">
        <f t="shared" si="145"/>
        <v>3</v>
      </c>
      <c r="BP496" s="225">
        <f t="shared" si="146"/>
        <v>0</v>
      </c>
    </row>
    <row r="497" spans="1:68">
      <c r="A497" s="125">
        <f t="shared" si="147"/>
        <v>6</v>
      </c>
      <c r="B497" s="9" t="str">
        <f t="shared" ref="B497:BG497" si="151">IF(B$489="ДА",B301,"-")</f>
        <v>-</v>
      </c>
      <c r="C497" s="9" t="str">
        <f t="shared" si="151"/>
        <v>-</v>
      </c>
      <c r="D497" s="9" t="str">
        <f t="shared" si="151"/>
        <v>-</v>
      </c>
      <c r="E497" s="9" t="str">
        <f t="shared" si="151"/>
        <v>-</v>
      </c>
      <c r="F497" s="9" t="str">
        <f t="shared" si="151"/>
        <v>-</v>
      </c>
      <c r="G497" s="9" t="str">
        <f t="shared" si="151"/>
        <v>-</v>
      </c>
      <c r="H497" s="9" t="str">
        <f t="shared" si="151"/>
        <v>-</v>
      </c>
      <c r="I497" s="9" t="str">
        <f t="shared" si="151"/>
        <v>-</v>
      </c>
      <c r="J497" s="9" t="str">
        <f t="shared" si="151"/>
        <v>-</v>
      </c>
      <c r="K497" s="9" t="str">
        <f t="shared" si="151"/>
        <v>-</v>
      </c>
      <c r="L497" s="9" t="str">
        <f t="shared" si="151"/>
        <v>-</v>
      </c>
      <c r="M497" s="9" t="str">
        <f t="shared" si="151"/>
        <v>-</v>
      </c>
      <c r="N497" s="9" t="str">
        <f t="shared" si="151"/>
        <v>-</v>
      </c>
      <c r="O497" s="9" t="str">
        <f t="shared" si="151"/>
        <v>-</v>
      </c>
      <c r="P497" s="9" t="str">
        <f t="shared" si="151"/>
        <v>-</v>
      </c>
      <c r="Q497" s="9" t="str">
        <f t="shared" si="151"/>
        <v>-</v>
      </c>
      <c r="R497" s="9" t="str">
        <f t="shared" si="151"/>
        <v>-</v>
      </c>
      <c r="S497" s="9" t="str">
        <f t="shared" si="151"/>
        <v>-</v>
      </c>
      <c r="T497" s="9" t="str">
        <f t="shared" si="151"/>
        <v>-</v>
      </c>
      <c r="U497" s="9" t="str">
        <f t="shared" si="151"/>
        <v>-</v>
      </c>
      <c r="V497" s="9" t="str">
        <f t="shared" si="151"/>
        <v>-</v>
      </c>
      <c r="W497" s="9" t="str">
        <f t="shared" si="151"/>
        <v>-</v>
      </c>
      <c r="X497" s="9" t="str">
        <f t="shared" si="151"/>
        <v>-</v>
      </c>
      <c r="Y497" s="9" t="str">
        <f t="shared" si="151"/>
        <v>-</v>
      </c>
      <c r="Z497" s="9" t="str">
        <f t="shared" si="151"/>
        <v>-</v>
      </c>
      <c r="AA497" s="9" t="str">
        <f t="shared" si="151"/>
        <v>-</v>
      </c>
      <c r="AB497" s="9" t="str">
        <f t="shared" si="151"/>
        <v>-</v>
      </c>
      <c r="AC497" s="9" t="str">
        <f t="shared" si="151"/>
        <v>-</v>
      </c>
      <c r="AD497" s="9" t="str">
        <f t="shared" si="151"/>
        <v>-</v>
      </c>
      <c r="AE497" s="9" t="str">
        <f t="shared" si="151"/>
        <v>-</v>
      </c>
      <c r="AF497" s="9" t="str">
        <f t="shared" si="151"/>
        <v>-</v>
      </c>
      <c r="AG497" s="9" t="str">
        <f t="shared" si="151"/>
        <v>-</v>
      </c>
      <c r="AH497" s="9" t="str">
        <f t="shared" si="151"/>
        <v>-</v>
      </c>
      <c r="AI497" s="9" t="str">
        <f t="shared" si="151"/>
        <v>-</v>
      </c>
      <c r="AJ497" s="9" t="str">
        <f t="shared" si="151"/>
        <v>-</v>
      </c>
      <c r="AK497" s="9" t="str">
        <f t="shared" si="151"/>
        <v>-</v>
      </c>
      <c r="AL497" s="9" t="str">
        <f t="shared" si="151"/>
        <v>-</v>
      </c>
      <c r="AM497" s="9" t="str">
        <f t="shared" si="151"/>
        <v>-</v>
      </c>
      <c r="AN497" s="9" t="str">
        <f t="shared" si="151"/>
        <v>-</v>
      </c>
      <c r="AO497" s="9" t="str">
        <f t="shared" si="151"/>
        <v>-</v>
      </c>
      <c r="AP497" s="9" t="str">
        <f t="shared" si="151"/>
        <v>-</v>
      </c>
      <c r="AQ497" s="9" t="str">
        <f t="shared" si="151"/>
        <v>-</v>
      </c>
      <c r="AR497" s="9" t="str">
        <f t="shared" si="151"/>
        <v>-</v>
      </c>
      <c r="AS497" s="9" t="str">
        <f t="shared" si="151"/>
        <v>-</v>
      </c>
      <c r="AT497" s="9" t="str">
        <f t="shared" si="151"/>
        <v>-</v>
      </c>
      <c r="AU497" s="9" t="str">
        <f t="shared" si="151"/>
        <v>-</v>
      </c>
      <c r="AV497" s="9" t="str">
        <f t="shared" si="151"/>
        <v>-</v>
      </c>
      <c r="AW497" s="9" t="str">
        <f t="shared" si="151"/>
        <v>-</v>
      </c>
      <c r="AX497" s="9" t="str">
        <f t="shared" si="151"/>
        <v>-</v>
      </c>
      <c r="AY497" s="9" t="str">
        <f t="shared" si="151"/>
        <v>-</v>
      </c>
      <c r="AZ497" s="9" t="str">
        <f t="shared" si="151"/>
        <v>-</v>
      </c>
      <c r="BA497" s="9" t="str">
        <f t="shared" si="151"/>
        <v>-</v>
      </c>
      <c r="BB497" s="9" t="str">
        <f t="shared" si="151"/>
        <v>-</v>
      </c>
      <c r="BC497" s="9" t="str">
        <f t="shared" si="151"/>
        <v>-</v>
      </c>
      <c r="BD497" s="9" t="str">
        <f t="shared" si="151"/>
        <v>-</v>
      </c>
      <c r="BE497" s="9" t="str">
        <f t="shared" si="151"/>
        <v>-</v>
      </c>
      <c r="BF497" s="9" t="str">
        <f t="shared" si="151"/>
        <v>-</v>
      </c>
      <c r="BG497" s="9" t="str">
        <f t="shared" si="151"/>
        <v>-</v>
      </c>
      <c r="BH497" s="37">
        <f t="shared" si="139"/>
        <v>0</v>
      </c>
      <c r="BI497" s="114" t="str">
        <f t="shared" si="140"/>
        <v>-</v>
      </c>
      <c r="BJ497" t="str">
        <f t="shared" si="141"/>
        <v>-</v>
      </c>
      <c r="BL497">
        <f t="shared" si="142"/>
        <v>6</v>
      </c>
      <c r="BM497" s="397" t="str">
        <f t="shared" si="143"/>
        <v>-</v>
      </c>
      <c r="BN497">
        <f t="shared" si="144"/>
        <v>0</v>
      </c>
      <c r="BO497">
        <f t="shared" si="145"/>
        <v>0</v>
      </c>
      <c r="BP497" s="225" t="str">
        <f t="shared" si="146"/>
        <v>-</v>
      </c>
    </row>
    <row r="498" spans="1:68">
      <c r="A498" s="125">
        <f t="shared" si="147"/>
        <v>7</v>
      </c>
      <c r="B498" s="9" t="str">
        <f t="shared" ref="B498:BG498" si="152">IF(B$489="ДА",B302,"-")</f>
        <v>-</v>
      </c>
      <c r="C498" s="9" t="str">
        <f t="shared" si="152"/>
        <v>-</v>
      </c>
      <c r="D498" s="9" t="str">
        <f t="shared" si="152"/>
        <v>-</v>
      </c>
      <c r="E498" s="9" t="str">
        <f t="shared" si="152"/>
        <v>-</v>
      </c>
      <c r="F498" s="9" t="str">
        <f t="shared" si="152"/>
        <v>-</v>
      </c>
      <c r="G498" s="9" t="str">
        <f t="shared" si="152"/>
        <v>-</v>
      </c>
      <c r="H498" s="9" t="str">
        <f t="shared" si="152"/>
        <v>-</v>
      </c>
      <c r="I498" s="9" t="str">
        <f t="shared" si="152"/>
        <v>-</v>
      </c>
      <c r="J498" s="9" t="str">
        <f t="shared" si="152"/>
        <v>-</v>
      </c>
      <c r="K498" s="9" t="str">
        <f t="shared" si="152"/>
        <v>-</v>
      </c>
      <c r="L498" s="9">
        <f t="shared" si="152"/>
        <v>4</v>
      </c>
      <c r="M498" s="9" t="str">
        <f t="shared" si="152"/>
        <v>-</v>
      </c>
      <c r="N498" s="9" t="str">
        <f t="shared" si="152"/>
        <v>-</v>
      </c>
      <c r="O498" s="9">
        <f t="shared" si="152"/>
        <v>6</v>
      </c>
      <c r="P498" s="9" t="str">
        <f t="shared" si="152"/>
        <v>-</v>
      </c>
      <c r="Q498" s="9" t="str">
        <f t="shared" si="152"/>
        <v>-</v>
      </c>
      <c r="R498" s="9" t="str">
        <f t="shared" si="152"/>
        <v>-</v>
      </c>
      <c r="S498" s="9" t="str">
        <f t="shared" si="152"/>
        <v>-</v>
      </c>
      <c r="T498" s="9" t="str">
        <f t="shared" si="152"/>
        <v>-</v>
      </c>
      <c r="U498" s="9" t="str">
        <f t="shared" si="152"/>
        <v>-</v>
      </c>
      <c r="V498" s="9" t="str">
        <f t="shared" si="152"/>
        <v>-</v>
      </c>
      <c r="W498" s="9" t="str">
        <f t="shared" si="152"/>
        <v>-</v>
      </c>
      <c r="X498" s="9" t="str">
        <f t="shared" si="152"/>
        <v>-</v>
      </c>
      <c r="Y498" s="9" t="str">
        <f t="shared" si="152"/>
        <v>-</v>
      </c>
      <c r="Z498" s="9">
        <f t="shared" si="152"/>
        <v>6</v>
      </c>
      <c r="AA498" s="9" t="str">
        <f t="shared" si="152"/>
        <v>-</v>
      </c>
      <c r="AB498" s="9" t="str">
        <f t="shared" si="152"/>
        <v>-</v>
      </c>
      <c r="AC498" s="9" t="str">
        <f t="shared" si="152"/>
        <v>-</v>
      </c>
      <c r="AD498" s="9" t="str">
        <f t="shared" si="152"/>
        <v>-</v>
      </c>
      <c r="AE498" s="9" t="str">
        <f t="shared" si="152"/>
        <v>-</v>
      </c>
      <c r="AF498" s="9" t="str">
        <f t="shared" si="152"/>
        <v>-</v>
      </c>
      <c r="AG498" s="9">
        <f t="shared" si="152"/>
        <v>9</v>
      </c>
      <c r="AH498" s="9" t="str">
        <f t="shared" si="152"/>
        <v>-</v>
      </c>
      <c r="AI498" s="9" t="str">
        <f t="shared" si="152"/>
        <v>-</v>
      </c>
      <c r="AJ498" s="9" t="str">
        <f t="shared" si="152"/>
        <v>-</v>
      </c>
      <c r="AK498" s="9">
        <f t="shared" si="152"/>
        <v>6</v>
      </c>
      <c r="AL498" s="9" t="str">
        <f t="shared" si="152"/>
        <v>-</v>
      </c>
      <c r="AM498" s="9" t="str">
        <f t="shared" si="152"/>
        <v>-</v>
      </c>
      <c r="AN498" s="9" t="str">
        <f t="shared" si="152"/>
        <v>-</v>
      </c>
      <c r="AO498" s="9" t="str">
        <f t="shared" si="152"/>
        <v>-</v>
      </c>
      <c r="AP498" s="9" t="str">
        <f t="shared" si="152"/>
        <v>-</v>
      </c>
      <c r="AQ498" s="9" t="str">
        <f t="shared" si="152"/>
        <v>-</v>
      </c>
      <c r="AR498" s="9" t="str">
        <f t="shared" si="152"/>
        <v>-</v>
      </c>
      <c r="AS498" s="9" t="str">
        <f t="shared" si="152"/>
        <v>-</v>
      </c>
      <c r="AT498" s="9" t="str">
        <f t="shared" si="152"/>
        <v>-</v>
      </c>
      <c r="AU498" s="9" t="str">
        <f t="shared" si="152"/>
        <v>-</v>
      </c>
      <c r="AV498" s="9" t="str">
        <f t="shared" si="152"/>
        <v>-</v>
      </c>
      <c r="AW498" s="9" t="str">
        <f t="shared" si="152"/>
        <v>-</v>
      </c>
      <c r="AX498" s="9" t="str">
        <f t="shared" si="152"/>
        <v>-</v>
      </c>
      <c r="AY498" s="9" t="str">
        <f t="shared" si="152"/>
        <v>-</v>
      </c>
      <c r="AZ498" s="9" t="str">
        <f t="shared" si="152"/>
        <v>-</v>
      </c>
      <c r="BA498" s="9" t="str">
        <f t="shared" si="152"/>
        <v>-</v>
      </c>
      <c r="BB498" s="9" t="str">
        <f t="shared" si="152"/>
        <v>-</v>
      </c>
      <c r="BC498" s="9">
        <f t="shared" si="152"/>
        <v>5</v>
      </c>
      <c r="BD498" s="9" t="str">
        <f t="shared" si="152"/>
        <v>-</v>
      </c>
      <c r="BE498" s="9" t="str">
        <f t="shared" si="152"/>
        <v>-</v>
      </c>
      <c r="BF498" s="9" t="str">
        <f t="shared" si="152"/>
        <v>-</v>
      </c>
      <c r="BG498" s="9" t="str">
        <f t="shared" si="152"/>
        <v>-</v>
      </c>
      <c r="BH498" s="37">
        <f t="shared" si="139"/>
        <v>6</v>
      </c>
      <c r="BI498" s="114">
        <f t="shared" si="140"/>
        <v>6.0000006003558717</v>
      </c>
      <c r="BJ498">
        <f t="shared" si="141"/>
        <v>40</v>
      </c>
      <c r="BL498">
        <f t="shared" si="142"/>
        <v>7</v>
      </c>
      <c r="BM498" s="397">
        <f t="shared" si="143"/>
        <v>6.0000006003558717</v>
      </c>
      <c r="BN498">
        <f t="shared" si="144"/>
        <v>9</v>
      </c>
      <c r="BO498">
        <f t="shared" si="145"/>
        <v>6</v>
      </c>
      <c r="BP498" s="225">
        <f t="shared" si="146"/>
        <v>2.8</v>
      </c>
    </row>
    <row r="499" spans="1:68">
      <c r="A499" s="125">
        <f t="shared" si="147"/>
        <v>8</v>
      </c>
      <c r="B499" s="9" t="str">
        <f t="shared" ref="B499:BG499" si="153">IF(B$489="ДА",B303,"-")</f>
        <v>-</v>
      </c>
      <c r="C499" s="9" t="str">
        <f t="shared" si="153"/>
        <v>-</v>
      </c>
      <c r="D499" s="9" t="str">
        <f t="shared" si="153"/>
        <v>-</v>
      </c>
      <c r="E499" s="9" t="str">
        <f t="shared" si="153"/>
        <v>-</v>
      </c>
      <c r="F499" s="9" t="str">
        <f t="shared" si="153"/>
        <v>-</v>
      </c>
      <c r="G499" s="9" t="str">
        <f t="shared" si="153"/>
        <v>-</v>
      </c>
      <c r="H499" s="9" t="str">
        <f t="shared" si="153"/>
        <v>-</v>
      </c>
      <c r="I499" s="9" t="str">
        <f t="shared" si="153"/>
        <v>-</v>
      </c>
      <c r="J499" s="9" t="str">
        <f t="shared" si="153"/>
        <v>-</v>
      </c>
      <c r="K499" s="9" t="str">
        <f t="shared" si="153"/>
        <v>-</v>
      </c>
      <c r="L499" s="9">
        <f t="shared" si="153"/>
        <v>6</v>
      </c>
      <c r="M499" s="9" t="str">
        <f t="shared" si="153"/>
        <v>-</v>
      </c>
      <c r="N499" s="9" t="str">
        <f t="shared" si="153"/>
        <v>-</v>
      </c>
      <c r="O499" s="9">
        <f t="shared" si="153"/>
        <v>6</v>
      </c>
      <c r="P499" s="9" t="str">
        <f t="shared" si="153"/>
        <v>-</v>
      </c>
      <c r="Q499" s="9" t="str">
        <f t="shared" si="153"/>
        <v>-</v>
      </c>
      <c r="R499" s="9" t="str">
        <f t="shared" si="153"/>
        <v>-</v>
      </c>
      <c r="S499" s="9" t="str">
        <f t="shared" si="153"/>
        <v>-</v>
      </c>
      <c r="T499" s="9" t="str">
        <f t="shared" si="153"/>
        <v>-</v>
      </c>
      <c r="U499" s="9" t="str">
        <f t="shared" si="153"/>
        <v>-</v>
      </c>
      <c r="V499" s="9" t="str">
        <f t="shared" si="153"/>
        <v>-</v>
      </c>
      <c r="W499" s="9" t="str">
        <f t="shared" si="153"/>
        <v>-</v>
      </c>
      <c r="X499" s="9" t="str">
        <f t="shared" si="153"/>
        <v>-</v>
      </c>
      <c r="Y499" s="9" t="str">
        <f t="shared" si="153"/>
        <v>-</v>
      </c>
      <c r="Z499" s="9">
        <f t="shared" si="153"/>
        <v>9</v>
      </c>
      <c r="AA499" s="9" t="str">
        <f t="shared" si="153"/>
        <v>-</v>
      </c>
      <c r="AB499" s="9" t="str">
        <f t="shared" si="153"/>
        <v>-</v>
      </c>
      <c r="AC499" s="9" t="str">
        <f t="shared" si="153"/>
        <v>-</v>
      </c>
      <c r="AD499" s="9" t="str">
        <f t="shared" si="153"/>
        <v>-</v>
      </c>
      <c r="AE499" s="9" t="str">
        <f t="shared" si="153"/>
        <v>-</v>
      </c>
      <c r="AF499" s="9" t="str">
        <f t="shared" si="153"/>
        <v>-</v>
      </c>
      <c r="AG499" s="9">
        <f t="shared" si="153"/>
        <v>9</v>
      </c>
      <c r="AH499" s="9" t="str">
        <f t="shared" si="153"/>
        <v>-</v>
      </c>
      <c r="AI499" s="9" t="str">
        <f t="shared" si="153"/>
        <v>-</v>
      </c>
      <c r="AJ499" s="9" t="str">
        <f t="shared" si="153"/>
        <v>-</v>
      </c>
      <c r="AK499" s="9">
        <f t="shared" si="153"/>
        <v>7</v>
      </c>
      <c r="AL499" s="9" t="str">
        <f t="shared" si="153"/>
        <v>-</v>
      </c>
      <c r="AM499" s="9" t="str">
        <f t="shared" si="153"/>
        <v>-</v>
      </c>
      <c r="AN499" s="9" t="str">
        <f t="shared" si="153"/>
        <v>-</v>
      </c>
      <c r="AO499" s="9" t="str">
        <f t="shared" si="153"/>
        <v>-</v>
      </c>
      <c r="AP499" s="9" t="str">
        <f t="shared" si="153"/>
        <v>-</v>
      </c>
      <c r="AQ499" s="9" t="str">
        <f t="shared" si="153"/>
        <v>-</v>
      </c>
      <c r="AR499" s="9" t="str">
        <f t="shared" si="153"/>
        <v>-</v>
      </c>
      <c r="AS499" s="9" t="str">
        <f t="shared" si="153"/>
        <v>-</v>
      </c>
      <c r="AT499" s="9" t="str">
        <f t="shared" si="153"/>
        <v>-</v>
      </c>
      <c r="AU499" s="9" t="str">
        <f t="shared" si="153"/>
        <v>-</v>
      </c>
      <c r="AV499" s="9" t="str">
        <f t="shared" si="153"/>
        <v>-</v>
      </c>
      <c r="AW499" s="9" t="str">
        <f t="shared" si="153"/>
        <v>-</v>
      </c>
      <c r="AX499" s="9" t="str">
        <f t="shared" si="153"/>
        <v>-</v>
      </c>
      <c r="AY499" s="9" t="str">
        <f t="shared" si="153"/>
        <v>-</v>
      </c>
      <c r="AZ499" s="9" t="str">
        <f t="shared" si="153"/>
        <v>-</v>
      </c>
      <c r="BA499" s="9" t="str">
        <f t="shared" si="153"/>
        <v>-</v>
      </c>
      <c r="BB499" s="9" t="str">
        <f t="shared" si="153"/>
        <v>-</v>
      </c>
      <c r="BC499" s="9">
        <f t="shared" si="153"/>
        <v>8</v>
      </c>
      <c r="BD499" s="9" t="str">
        <f t="shared" si="153"/>
        <v>-</v>
      </c>
      <c r="BE499" s="9" t="str">
        <f t="shared" si="153"/>
        <v>-</v>
      </c>
      <c r="BF499" s="9" t="str">
        <f t="shared" si="153"/>
        <v>-</v>
      </c>
      <c r="BG499" s="9" t="str">
        <f t="shared" si="153"/>
        <v>-</v>
      </c>
      <c r="BH499" s="37">
        <f t="shared" si="139"/>
        <v>6</v>
      </c>
      <c r="BI499" s="114">
        <f t="shared" si="140"/>
        <v>7.5000006005235598</v>
      </c>
      <c r="BJ499">
        <f t="shared" si="141"/>
        <v>14</v>
      </c>
      <c r="BL499">
        <f t="shared" si="142"/>
        <v>8</v>
      </c>
      <c r="BM499" s="397">
        <f t="shared" si="143"/>
        <v>7.5000006005235598</v>
      </c>
      <c r="BN499">
        <f t="shared" si="144"/>
        <v>7</v>
      </c>
      <c r="BO499">
        <f t="shared" si="145"/>
        <v>6</v>
      </c>
      <c r="BP499" s="225">
        <f t="shared" si="146"/>
        <v>1.9</v>
      </c>
    </row>
    <row r="500" spans="1:68">
      <c r="A500" s="125">
        <f t="shared" si="147"/>
        <v>9</v>
      </c>
      <c r="B500" s="9" t="str">
        <f t="shared" ref="B500:BG500" si="154">IF(B$489="ДА",B304,"-")</f>
        <v>-</v>
      </c>
      <c r="C500" s="9" t="str">
        <f t="shared" si="154"/>
        <v>-</v>
      </c>
      <c r="D500" s="9" t="str">
        <f t="shared" si="154"/>
        <v>-</v>
      </c>
      <c r="E500" s="9" t="str">
        <f t="shared" si="154"/>
        <v>-</v>
      </c>
      <c r="F500" s="9" t="str">
        <f t="shared" si="154"/>
        <v>-</v>
      </c>
      <c r="G500" s="9" t="str">
        <f t="shared" si="154"/>
        <v>-</v>
      </c>
      <c r="H500" s="9" t="str">
        <f t="shared" si="154"/>
        <v>-</v>
      </c>
      <c r="I500" s="9" t="str">
        <f t="shared" si="154"/>
        <v>-</v>
      </c>
      <c r="J500" s="9" t="str">
        <f t="shared" si="154"/>
        <v>-</v>
      </c>
      <c r="K500" s="9" t="str">
        <f t="shared" si="154"/>
        <v>-</v>
      </c>
      <c r="L500" s="9">
        <f t="shared" si="154"/>
        <v>6</v>
      </c>
      <c r="M500" s="9" t="str">
        <f t="shared" si="154"/>
        <v>-</v>
      </c>
      <c r="N500" s="9" t="str">
        <f t="shared" si="154"/>
        <v>-</v>
      </c>
      <c r="O500" s="9">
        <f t="shared" si="154"/>
        <v>6</v>
      </c>
      <c r="P500" s="9" t="str">
        <f t="shared" si="154"/>
        <v>-</v>
      </c>
      <c r="Q500" s="9" t="str">
        <f t="shared" si="154"/>
        <v>-</v>
      </c>
      <c r="R500" s="9" t="str">
        <f t="shared" si="154"/>
        <v>-</v>
      </c>
      <c r="S500" s="9" t="str">
        <f t="shared" si="154"/>
        <v>-</v>
      </c>
      <c r="T500" s="9" t="str">
        <f t="shared" si="154"/>
        <v>-</v>
      </c>
      <c r="U500" s="9" t="str">
        <f t="shared" si="154"/>
        <v>-</v>
      </c>
      <c r="V500" s="9">
        <f t="shared" si="154"/>
        <v>4</v>
      </c>
      <c r="W500" s="9" t="str">
        <f t="shared" si="154"/>
        <v>-</v>
      </c>
      <c r="X500" s="9" t="str">
        <f t="shared" si="154"/>
        <v>-</v>
      </c>
      <c r="Y500" s="9" t="str">
        <f t="shared" si="154"/>
        <v>-</v>
      </c>
      <c r="Z500" s="9">
        <f t="shared" si="154"/>
        <v>7</v>
      </c>
      <c r="AA500" s="9" t="str">
        <f t="shared" si="154"/>
        <v>-</v>
      </c>
      <c r="AB500" s="9" t="str">
        <f t="shared" si="154"/>
        <v>-</v>
      </c>
      <c r="AC500" s="9" t="str">
        <f t="shared" si="154"/>
        <v>-</v>
      </c>
      <c r="AD500" s="9" t="str">
        <f t="shared" si="154"/>
        <v>-</v>
      </c>
      <c r="AE500" s="9" t="str">
        <f t="shared" si="154"/>
        <v>-</v>
      </c>
      <c r="AF500" s="9" t="str">
        <f t="shared" si="154"/>
        <v>-</v>
      </c>
      <c r="AG500" s="9" t="str">
        <f t="shared" si="154"/>
        <v>-</v>
      </c>
      <c r="AH500" s="9" t="str">
        <f t="shared" si="154"/>
        <v>-</v>
      </c>
      <c r="AI500" s="9" t="str">
        <f t="shared" si="154"/>
        <v>-</v>
      </c>
      <c r="AJ500" s="9" t="str">
        <f t="shared" si="154"/>
        <v>-</v>
      </c>
      <c r="AK500" s="9">
        <f t="shared" si="154"/>
        <v>8</v>
      </c>
      <c r="AL500" s="9" t="str">
        <f t="shared" si="154"/>
        <v>-</v>
      </c>
      <c r="AM500" s="9" t="str">
        <f t="shared" si="154"/>
        <v>-</v>
      </c>
      <c r="AN500" s="9">
        <f t="shared" si="154"/>
        <v>9</v>
      </c>
      <c r="AO500" s="9" t="str">
        <f t="shared" si="154"/>
        <v>-</v>
      </c>
      <c r="AP500" s="9" t="str">
        <f t="shared" si="154"/>
        <v>-</v>
      </c>
      <c r="AQ500" s="9" t="str">
        <f t="shared" si="154"/>
        <v>-</v>
      </c>
      <c r="AR500" s="9" t="str">
        <f t="shared" si="154"/>
        <v>-</v>
      </c>
      <c r="AS500" s="9" t="str">
        <f t="shared" si="154"/>
        <v>-</v>
      </c>
      <c r="AT500" s="9" t="str">
        <f t="shared" si="154"/>
        <v>-</v>
      </c>
      <c r="AU500" s="9" t="str">
        <f t="shared" si="154"/>
        <v>-</v>
      </c>
      <c r="AV500" s="9" t="str">
        <f t="shared" si="154"/>
        <v>-</v>
      </c>
      <c r="AW500" s="9" t="str">
        <f t="shared" si="154"/>
        <v>-</v>
      </c>
      <c r="AX500" s="9" t="str">
        <f t="shared" si="154"/>
        <v>-</v>
      </c>
      <c r="AY500" s="9" t="str">
        <f t="shared" si="154"/>
        <v>-</v>
      </c>
      <c r="AZ500" s="9" t="str">
        <f t="shared" si="154"/>
        <v>-</v>
      </c>
      <c r="BA500" s="9" t="str">
        <f t="shared" si="154"/>
        <v>-</v>
      </c>
      <c r="BB500" s="9" t="str">
        <f t="shared" si="154"/>
        <v>-</v>
      </c>
      <c r="BC500" s="9">
        <f t="shared" si="154"/>
        <v>7</v>
      </c>
      <c r="BD500" s="9" t="str">
        <f t="shared" si="154"/>
        <v>-</v>
      </c>
      <c r="BE500" s="9" t="str">
        <f t="shared" si="154"/>
        <v>-</v>
      </c>
      <c r="BF500" s="9" t="str">
        <f t="shared" si="154"/>
        <v>-</v>
      </c>
      <c r="BG500" s="9" t="str">
        <f t="shared" si="154"/>
        <v>-</v>
      </c>
      <c r="BH500" s="37">
        <f t="shared" si="139"/>
        <v>7</v>
      </c>
      <c r="BI500" s="114">
        <f t="shared" si="140"/>
        <v>6.7142864146730972</v>
      </c>
      <c r="BJ500">
        <f t="shared" si="141"/>
        <v>30</v>
      </c>
      <c r="BL500">
        <f t="shared" si="142"/>
        <v>9</v>
      </c>
      <c r="BM500" s="397">
        <f t="shared" si="143"/>
        <v>6.7142864146730972</v>
      </c>
      <c r="BN500">
        <f t="shared" si="144"/>
        <v>12</v>
      </c>
      <c r="BO500">
        <f t="shared" si="145"/>
        <v>7</v>
      </c>
      <c r="BP500" s="225">
        <f t="shared" si="146"/>
        <v>2.5714285714285743</v>
      </c>
    </row>
    <row r="501" spans="1:68">
      <c r="A501" s="125">
        <f t="shared" si="147"/>
        <v>10</v>
      </c>
      <c r="B501" s="9" t="str">
        <f t="shared" ref="B501:BG501" si="155">IF(B$489="ДА",B305,"-")</f>
        <v>-</v>
      </c>
      <c r="C501" s="9" t="str">
        <f t="shared" si="155"/>
        <v>-</v>
      </c>
      <c r="D501" s="9" t="str">
        <f t="shared" si="155"/>
        <v>-</v>
      </c>
      <c r="E501" s="9" t="str">
        <f t="shared" si="155"/>
        <v>-</v>
      </c>
      <c r="F501" s="9" t="str">
        <f t="shared" si="155"/>
        <v>-</v>
      </c>
      <c r="G501" s="9" t="str">
        <f t="shared" si="155"/>
        <v>-</v>
      </c>
      <c r="H501" s="9" t="str">
        <f t="shared" si="155"/>
        <v>-</v>
      </c>
      <c r="I501" s="9" t="str">
        <f t="shared" si="155"/>
        <v>-</v>
      </c>
      <c r="J501" s="9" t="str">
        <f t="shared" si="155"/>
        <v>-</v>
      </c>
      <c r="K501" s="9" t="str">
        <f t="shared" si="155"/>
        <v>-</v>
      </c>
      <c r="L501" s="9">
        <f t="shared" si="155"/>
        <v>7</v>
      </c>
      <c r="M501" s="9" t="str">
        <f t="shared" si="155"/>
        <v>-</v>
      </c>
      <c r="N501" s="9" t="str">
        <f t="shared" si="155"/>
        <v>-</v>
      </c>
      <c r="O501" s="9" t="str">
        <f t="shared" si="155"/>
        <v>-</v>
      </c>
      <c r="P501" s="9" t="str">
        <f t="shared" si="155"/>
        <v>-</v>
      </c>
      <c r="Q501" s="9" t="str">
        <f t="shared" si="155"/>
        <v>-</v>
      </c>
      <c r="R501" s="9" t="str">
        <f t="shared" si="155"/>
        <v>-</v>
      </c>
      <c r="S501" s="9" t="str">
        <f t="shared" si="155"/>
        <v>-</v>
      </c>
      <c r="T501" s="9" t="str">
        <f t="shared" si="155"/>
        <v>-</v>
      </c>
      <c r="U501" s="9" t="str">
        <f t="shared" si="155"/>
        <v>-</v>
      </c>
      <c r="V501" s="9" t="str">
        <f t="shared" si="155"/>
        <v>-</v>
      </c>
      <c r="W501" s="9" t="str">
        <f t="shared" si="155"/>
        <v>-</v>
      </c>
      <c r="X501" s="9" t="str">
        <f t="shared" si="155"/>
        <v>-</v>
      </c>
      <c r="Y501" s="9" t="str">
        <f t="shared" si="155"/>
        <v>-</v>
      </c>
      <c r="Z501" s="9" t="str">
        <f t="shared" si="155"/>
        <v>-</v>
      </c>
      <c r="AA501" s="9" t="str">
        <f t="shared" si="155"/>
        <v>-</v>
      </c>
      <c r="AB501" s="9" t="str">
        <f t="shared" si="155"/>
        <v>-</v>
      </c>
      <c r="AC501" s="9" t="str">
        <f t="shared" si="155"/>
        <v>-</v>
      </c>
      <c r="AD501" s="9" t="str">
        <f t="shared" si="155"/>
        <v>-</v>
      </c>
      <c r="AE501" s="9" t="str">
        <f t="shared" si="155"/>
        <v>-</v>
      </c>
      <c r="AF501" s="9" t="str">
        <f t="shared" si="155"/>
        <v>-</v>
      </c>
      <c r="AG501" s="9" t="str">
        <f t="shared" si="155"/>
        <v>-</v>
      </c>
      <c r="AH501" s="9" t="str">
        <f t="shared" si="155"/>
        <v>-</v>
      </c>
      <c r="AI501" s="9" t="str">
        <f t="shared" si="155"/>
        <v>-</v>
      </c>
      <c r="AJ501" s="9" t="str">
        <f t="shared" si="155"/>
        <v>-</v>
      </c>
      <c r="AK501" s="9">
        <f t="shared" si="155"/>
        <v>6</v>
      </c>
      <c r="AL501" s="9" t="str">
        <f t="shared" si="155"/>
        <v>-</v>
      </c>
      <c r="AM501" s="9" t="str">
        <f t="shared" si="155"/>
        <v>-</v>
      </c>
      <c r="AN501" s="9">
        <f t="shared" si="155"/>
        <v>6</v>
      </c>
      <c r="AO501" s="9" t="str">
        <f t="shared" si="155"/>
        <v>-</v>
      </c>
      <c r="AP501" s="9" t="str">
        <f t="shared" si="155"/>
        <v>-</v>
      </c>
      <c r="AQ501" s="9" t="str">
        <f t="shared" si="155"/>
        <v>-</v>
      </c>
      <c r="AR501" s="9" t="str">
        <f t="shared" si="155"/>
        <v>-</v>
      </c>
      <c r="AS501" s="9" t="str">
        <f t="shared" si="155"/>
        <v>-</v>
      </c>
      <c r="AT501" s="9" t="str">
        <f t="shared" si="155"/>
        <v>-</v>
      </c>
      <c r="AU501" s="9" t="str">
        <f t="shared" si="155"/>
        <v>-</v>
      </c>
      <c r="AV501" s="9" t="str">
        <f t="shared" si="155"/>
        <v>-</v>
      </c>
      <c r="AW501" s="9" t="str">
        <f t="shared" si="155"/>
        <v>-</v>
      </c>
      <c r="AX501" s="9" t="str">
        <f t="shared" si="155"/>
        <v>-</v>
      </c>
      <c r="AY501" s="9" t="str">
        <f t="shared" si="155"/>
        <v>-</v>
      </c>
      <c r="AZ501" s="9" t="str">
        <f t="shared" si="155"/>
        <v>-</v>
      </c>
      <c r="BA501" s="9" t="str">
        <f t="shared" si="155"/>
        <v>-</v>
      </c>
      <c r="BB501" s="9" t="str">
        <f t="shared" si="155"/>
        <v>-</v>
      </c>
      <c r="BC501" s="9">
        <f t="shared" si="155"/>
        <v>8</v>
      </c>
      <c r="BD501" s="9" t="str">
        <f t="shared" si="155"/>
        <v>-</v>
      </c>
      <c r="BE501" s="9" t="str">
        <f t="shared" si="155"/>
        <v>-</v>
      </c>
      <c r="BF501" s="9" t="str">
        <f t="shared" si="155"/>
        <v>-</v>
      </c>
      <c r="BG501" s="9" t="str">
        <f t="shared" si="155"/>
        <v>-</v>
      </c>
      <c r="BH501" s="37">
        <f t="shared" si="139"/>
        <v>4</v>
      </c>
      <c r="BI501" s="114">
        <f t="shared" si="140"/>
        <v>6.750000401079137</v>
      </c>
      <c r="BJ501">
        <f t="shared" si="141"/>
        <v>29</v>
      </c>
      <c r="BL501">
        <f t="shared" si="142"/>
        <v>10</v>
      </c>
      <c r="BM501" s="397">
        <f t="shared" si="143"/>
        <v>6.750000401079137</v>
      </c>
      <c r="BN501">
        <f t="shared" si="144"/>
        <v>6</v>
      </c>
      <c r="BO501">
        <f t="shared" si="145"/>
        <v>4</v>
      </c>
      <c r="BP501" s="225">
        <f t="shared" si="146"/>
        <v>0.91666666666666663</v>
      </c>
    </row>
    <row r="502" spans="1:68">
      <c r="A502" s="125">
        <f t="shared" si="147"/>
        <v>11</v>
      </c>
      <c r="B502" s="9" t="str">
        <f t="shared" ref="B502:BG502" si="156">IF(B$489="ДА",B306,"-")</f>
        <v>-</v>
      </c>
      <c r="C502" s="9" t="str">
        <f t="shared" si="156"/>
        <v>-</v>
      </c>
      <c r="D502" s="9" t="str">
        <f t="shared" si="156"/>
        <v>-</v>
      </c>
      <c r="E502" s="9" t="str">
        <f t="shared" si="156"/>
        <v>-</v>
      </c>
      <c r="F502" s="9" t="str">
        <f t="shared" si="156"/>
        <v>-</v>
      </c>
      <c r="G502" s="9" t="str">
        <f t="shared" si="156"/>
        <v>-</v>
      </c>
      <c r="H502" s="9" t="str">
        <f t="shared" si="156"/>
        <v>-</v>
      </c>
      <c r="I502" s="9" t="str">
        <f t="shared" si="156"/>
        <v>-</v>
      </c>
      <c r="J502" s="9" t="str">
        <f t="shared" si="156"/>
        <v>-</v>
      </c>
      <c r="K502" s="9" t="str">
        <f t="shared" si="156"/>
        <v>-</v>
      </c>
      <c r="L502" s="9">
        <f t="shared" si="156"/>
        <v>6</v>
      </c>
      <c r="M502" s="9" t="str">
        <f t="shared" si="156"/>
        <v>-</v>
      </c>
      <c r="N502" s="9" t="str">
        <f t="shared" si="156"/>
        <v>-</v>
      </c>
      <c r="O502" s="9" t="str">
        <f t="shared" si="156"/>
        <v>-</v>
      </c>
      <c r="P502" s="9" t="str">
        <f t="shared" si="156"/>
        <v>-</v>
      </c>
      <c r="Q502" s="9" t="str">
        <f t="shared" si="156"/>
        <v>-</v>
      </c>
      <c r="R502" s="9" t="str">
        <f t="shared" si="156"/>
        <v>-</v>
      </c>
      <c r="S502" s="9" t="str">
        <f t="shared" si="156"/>
        <v>-</v>
      </c>
      <c r="T502" s="9" t="str">
        <f t="shared" si="156"/>
        <v>-</v>
      </c>
      <c r="U502" s="9" t="str">
        <f t="shared" si="156"/>
        <v>-</v>
      </c>
      <c r="V502" s="9" t="str">
        <f t="shared" si="156"/>
        <v>-</v>
      </c>
      <c r="W502" s="9" t="str">
        <f t="shared" si="156"/>
        <v>-</v>
      </c>
      <c r="X502" s="9" t="str">
        <f t="shared" si="156"/>
        <v>-</v>
      </c>
      <c r="Y502" s="9" t="str">
        <f t="shared" si="156"/>
        <v>-</v>
      </c>
      <c r="Z502" s="9" t="str">
        <f t="shared" si="156"/>
        <v>-</v>
      </c>
      <c r="AA502" s="9" t="str">
        <f t="shared" si="156"/>
        <v>-</v>
      </c>
      <c r="AB502" s="9" t="str">
        <f t="shared" si="156"/>
        <v>-</v>
      </c>
      <c r="AC502" s="9" t="str">
        <f t="shared" si="156"/>
        <v>-</v>
      </c>
      <c r="AD502" s="9" t="str">
        <f t="shared" si="156"/>
        <v>-</v>
      </c>
      <c r="AE502" s="9" t="str">
        <f t="shared" si="156"/>
        <v>-</v>
      </c>
      <c r="AF502" s="9" t="str">
        <f t="shared" si="156"/>
        <v>-</v>
      </c>
      <c r="AG502" s="9" t="str">
        <f t="shared" si="156"/>
        <v>-</v>
      </c>
      <c r="AH502" s="9" t="str">
        <f t="shared" si="156"/>
        <v>-</v>
      </c>
      <c r="AI502" s="9" t="str">
        <f t="shared" si="156"/>
        <v>-</v>
      </c>
      <c r="AJ502" s="9" t="str">
        <f t="shared" si="156"/>
        <v>-</v>
      </c>
      <c r="AK502" s="9">
        <f t="shared" si="156"/>
        <v>6</v>
      </c>
      <c r="AL502" s="9" t="str">
        <f t="shared" si="156"/>
        <v>-</v>
      </c>
      <c r="AM502" s="9" t="str">
        <f t="shared" si="156"/>
        <v>-</v>
      </c>
      <c r="AN502" s="9">
        <f t="shared" si="156"/>
        <v>9</v>
      </c>
      <c r="AO502" s="9" t="str">
        <f t="shared" si="156"/>
        <v>-</v>
      </c>
      <c r="AP502" s="9" t="str">
        <f t="shared" si="156"/>
        <v>-</v>
      </c>
      <c r="AQ502" s="9" t="str">
        <f t="shared" si="156"/>
        <v>-</v>
      </c>
      <c r="AR502" s="9" t="str">
        <f t="shared" si="156"/>
        <v>-</v>
      </c>
      <c r="AS502" s="9" t="str">
        <f t="shared" si="156"/>
        <v>-</v>
      </c>
      <c r="AT502" s="9" t="str">
        <f t="shared" si="156"/>
        <v>-</v>
      </c>
      <c r="AU502" s="9" t="str">
        <f t="shared" si="156"/>
        <v>-</v>
      </c>
      <c r="AV502" s="9" t="str">
        <f t="shared" si="156"/>
        <v>-</v>
      </c>
      <c r="AW502" s="9" t="str">
        <f t="shared" si="156"/>
        <v>-</v>
      </c>
      <c r="AX502" s="9" t="str">
        <f t="shared" si="156"/>
        <v>-</v>
      </c>
      <c r="AY502" s="9" t="str">
        <f t="shared" si="156"/>
        <v>-</v>
      </c>
      <c r="AZ502" s="9" t="str">
        <f t="shared" si="156"/>
        <v>-</v>
      </c>
      <c r="BA502" s="9" t="str">
        <f t="shared" si="156"/>
        <v>-</v>
      </c>
      <c r="BB502" s="9" t="str">
        <f t="shared" si="156"/>
        <v>-</v>
      </c>
      <c r="BC502" s="9">
        <f t="shared" si="156"/>
        <v>8</v>
      </c>
      <c r="BD502" s="9" t="str">
        <f t="shared" si="156"/>
        <v>-</v>
      </c>
      <c r="BE502" s="9" t="str">
        <f t="shared" si="156"/>
        <v>-</v>
      </c>
      <c r="BF502" s="9" t="str">
        <f t="shared" si="156"/>
        <v>-</v>
      </c>
      <c r="BG502" s="9" t="str">
        <f t="shared" si="156"/>
        <v>-</v>
      </c>
      <c r="BH502" s="37">
        <f t="shared" si="139"/>
        <v>4</v>
      </c>
      <c r="BI502" s="114">
        <f t="shared" si="140"/>
        <v>7.2500004004424783</v>
      </c>
      <c r="BJ502">
        <f t="shared" si="141"/>
        <v>18</v>
      </c>
      <c r="BL502">
        <f t="shared" si="142"/>
        <v>11</v>
      </c>
      <c r="BM502" s="397">
        <f t="shared" si="143"/>
        <v>7.2500004004424783</v>
      </c>
      <c r="BN502">
        <f t="shared" si="144"/>
        <v>5</v>
      </c>
      <c r="BO502">
        <f t="shared" si="145"/>
        <v>4</v>
      </c>
      <c r="BP502" s="225">
        <f t="shared" si="146"/>
        <v>2.25</v>
      </c>
    </row>
    <row r="503" spans="1:68">
      <c r="A503" s="125">
        <f t="shared" si="147"/>
        <v>12</v>
      </c>
      <c r="B503" s="9" t="str">
        <f t="shared" ref="B503:BG503" si="157">IF(B$489="ДА",B307,"-")</f>
        <v>-</v>
      </c>
      <c r="C503" s="9" t="str">
        <f t="shared" si="157"/>
        <v>-</v>
      </c>
      <c r="D503" s="9" t="str">
        <f t="shared" si="157"/>
        <v>-</v>
      </c>
      <c r="E503" s="9" t="str">
        <f t="shared" si="157"/>
        <v>-</v>
      </c>
      <c r="F503" s="9" t="str">
        <f t="shared" si="157"/>
        <v>-</v>
      </c>
      <c r="G503" s="9" t="str">
        <f t="shared" si="157"/>
        <v>-</v>
      </c>
      <c r="H503" s="9" t="str">
        <f t="shared" si="157"/>
        <v>-</v>
      </c>
      <c r="I503" s="9" t="str">
        <f t="shared" si="157"/>
        <v>-</v>
      </c>
      <c r="J503" s="9" t="str">
        <f t="shared" si="157"/>
        <v>-</v>
      </c>
      <c r="K503" s="9" t="str">
        <f t="shared" si="157"/>
        <v>-</v>
      </c>
      <c r="L503" s="9">
        <f t="shared" si="157"/>
        <v>9</v>
      </c>
      <c r="M503" s="9" t="str">
        <f t="shared" si="157"/>
        <v>-</v>
      </c>
      <c r="N503" s="9" t="str">
        <f t="shared" si="157"/>
        <v>-</v>
      </c>
      <c r="O503" s="9">
        <f t="shared" si="157"/>
        <v>9</v>
      </c>
      <c r="P503" s="9" t="str">
        <f t="shared" si="157"/>
        <v>-</v>
      </c>
      <c r="Q503" s="9" t="str">
        <f t="shared" si="157"/>
        <v>-</v>
      </c>
      <c r="R503" s="9" t="str">
        <f t="shared" si="157"/>
        <v>-</v>
      </c>
      <c r="S503" s="9" t="str">
        <f t="shared" si="157"/>
        <v>-</v>
      </c>
      <c r="T503" s="9" t="str">
        <f t="shared" si="157"/>
        <v>-</v>
      </c>
      <c r="U503" s="9" t="str">
        <f t="shared" si="157"/>
        <v>-</v>
      </c>
      <c r="V503" s="9" t="str">
        <f t="shared" si="157"/>
        <v>-</v>
      </c>
      <c r="W503" s="9" t="str">
        <f t="shared" si="157"/>
        <v>-</v>
      </c>
      <c r="X503" s="9" t="str">
        <f t="shared" si="157"/>
        <v>-</v>
      </c>
      <c r="Y503" s="9" t="str">
        <f t="shared" si="157"/>
        <v>-</v>
      </c>
      <c r="Z503" s="9">
        <f t="shared" si="157"/>
        <v>10</v>
      </c>
      <c r="AA503" s="9" t="str">
        <f t="shared" si="157"/>
        <v>-</v>
      </c>
      <c r="AB503" s="9" t="str">
        <f t="shared" si="157"/>
        <v>-</v>
      </c>
      <c r="AC503" s="9" t="str">
        <f t="shared" si="157"/>
        <v>-</v>
      </c>
      <c r="AD503" s="9" t="str">
        <f t="shared" si="157"/>
        <v>-</v>
      </c>
      <c r="AE503" s="9" t="str">
        <f t="shared" si="157"/>
        <v>-</v>
      </c>
      <c r="AF503" s="9" t="str">
        <f t="shared" si="157"/>
        <v>-</v>
      </c>
      <c r="AG503" s="9">
        <f t="shared" si="157"/>
        <v>9</v>
      </c>
      <c r="AH503" s="9" t="str">
        <f t="shared" si="157"/>
        <v>-</v>
      </c>
      <c r="AI503" s="9" t="str">
        <f t="shared" si="157"/>
        <v>-</v>
      </c>
      <c r="AJ503" s="9" t="str">
        <f t="shared" si="157"/>
        <v>-</v>
      </c>
      <c r="AK503" s="9">
        <f t="shared" si="157"/>
        <v>7</v>
      </c>
      <c r="AL503" s="9" t="str">
        <f t="shared" si="157"/>
        <v>-</v>
      </c>
      <c r="AM503" s="9" t="str">
        <f t="shared" si="157"/>
        <v>-</v>
      </c>
      <c r="AN503" s="9">
        <f t="shared" si="157"/>
        <v>9</v>
      </c>
      <c r="AO503" s="9" t="str">
        <f t="shared" si="157"/>
        <v>-</v>
      </c>
      <c r="AP503" s="9" t="str">
        <f t="shared" si="157"/>
        <v>-</v>
      </c>
      <c r="AQ503" s="9" t="str">
        <f t="shared" si="157"/>
        <v>-</v>
      </c>
      <c r="AR503" s="9" t="str">
        <f t="shared" si="157"/>
        <v>-</v>
      </c>
      <c r="AS503" s="9" t="str">
        <f t="shared" si="157"/>
        <v>-</v>
      </c>
      <c r="AT503" s="9" t="str">
        <f t="shared" si="157"/>
        <v>-</v>
      </c>
      <c r="AU503" s="9" t="str">
        <f t="shared" si="157"/>
        <v>-</v>
      </c>
      <c r="AV503" s="9" t="str">
        <f t="shared" si="157"/>
        <v>-</v>
      </c>
      <c r="AW503" s="9" t="str">
        <f t="shared" si="157"/>
        <v>-</v>
      </c>
      <c r="AX503" s="9" t="str">
        <f t="shared" si="157"/>
        <v>-</v>
      </c>
      <c r="AY503" s="9" t="str">
        <f t="shared" si="157"/>
        <v>-</v>
      </c>
      <c r="AZ503" s="9" t="str">
        <f t="shared" si="157"/>
        <v>-</v>
      </c>
      <c r="BA503" s="9" t="str">
        <f t="shared" si="157"/>
        <v>-</v>
      </c>
      <c r="BB503" s="9" t="str">
        <f t="shared" si="157"/>
        <v>-</v>
      </c>
      <c r="BC503" s="9">
        <f t="shared" si="157"/>
        <v>8</v>
      </c>
      <c r="BD503" s="9" t="str">
        <f t="shared" si="157"/>
        <v>-</v>
      </c>
      <c r="BE503" s="9" t="str">
        <f t="shared" si="157"/>
        <v>-</v>
      </c>
      <c r="BF503" s="9" t="str">
        <f t="shared" si="157"/>
        <v>-</v>
      </c>
      <c r="BG503" s="9" t="str">
        <f t="shared" si="157"/>
        <v>-</v>
      </c>
      <c r="BH503" s="37">
        <f t="shared" si="139"/>
        <v>7</v>
      </c>
      <c r="BI503" s="114">
        <f t="shared" si="140"/>
        <v>8.7142864153788935</v>
      </c>
      <c r="BJ503">
        <f t="shared" si="141"/>
        <v>4</v>
      </c>
      <c r="BL503">
        <f t="shared" si="142"/>
        <v>12</v>
      </c>
      <c r="BM503" s="397">
        <f t="shared" si="143"/>
        <v>8.7142864153788935</v>
      </c>
      <c r="BN503">
        <f t="shared" si="144"/>
        <v>9</v>
      </c>
      <c r="BO503">
        <f t="shared" si="145"/>
        <v>7</v>
      </c>
      <c r="BP503" s="225">
        <f t="shared" si="146"/>
        <v>0.90476190476190743</v>
      </c>
    </row>
    <row r="504" spans="1:68">
      <c r="A504" s="125">
        <f t="shared" si="147"/>
        <v>13</v>
      </c>
      <c r="B504" s="9" t="str">
        <f t="shared" ref="B504:BG504" si="158">IF(B$489="ДА",B308,"-")</f>
        <v>-</v>
      </c>
      <c r="C504" s="9" t="str">
        <f t="shared" si="158"/>
        <v>-</v>
      </c>
      <c r="D504" s="9" t="str">
        <f t="shared" si="158"/>
        <v>-</v>
      </c>
      <c r="E504" s="9" t="str">
        <f t="shared" si="158"/>
        <v>-</v>
      </c>
      <c r="F504" s="9" t="str">
        <f t="shared" si="158"/>
        <v>-</v>
      </c>
      <c r="G504" s="9" t="str">
        <f t="shared" si="158"/>
        <v>-</v>
      </c>
      <c r="H504" s="9" t="str">
        <f t="shared" si="158"/>
        <v>-</v>
      </c>
      <c r="I504" s="9" t="str">
        <f t="shared" si="158"/>
        <v>-</v>
      </c>
      <c r="J504" s="9" t="str">
        <f t="shared" si="158"/>
        <v>-</v>
      </c>
      <c r="K504" s="9" t="str">
        <f t="shared" si="158"/>
        <v>-</v>
      </c>
      <c r="L504" s="9" t="str">
        <f t="shared" si="158"/>
        <v>-</v>
      </c>
      <c r="M504" s="9" t="str">
        <f t="shared" si="158"/>
        <v>-</v>
      </c>
      <c r="N504" s="9" t="str">
        <f t="shared" si="158"/>
        <v>-</v>
      </c>
      <c r="O504" s="9">
        <f t="shared" si="158"/>
        <v>5</v>
      </c>
      <c r="P504" s="9" t="str">
        <f t="shared" si="158"/>
        <v>-</v>
      </c>
      <c r="Q504" s="9" t="str">
        <f t="shared" si="158"/>
        <v>-</v>
      </c>
      <c r="R504" s="9" t="str">
        <f t="shared" si="158"/>
        <v>-</v>
      </c>
      <c r="S504" s="9" t="str">
        <f t="shared" si="158"/>
        <v>-</v>
      </c>
      <c r="T504" s="9" t="str">
        <f t="shared" si="158"/>
        <v>-</v>
      </c>
      <c r="U504" s="9" t="str">
        <f t="shared" si="158"/>
        <v>-</v>
      </c>
      <c r="V504" s="9">
        <f t="shared" si="158"/>
        <v>4</v>
      </c>
      <c r="W504" s="9" t="str">
        <f t="shared" si="158"/>
        <v>-</v>
      </c>
      <c r="X504" s="9" t="str">
        <f t="shared" si="158"/>
        <v>-</v>
      </c>
      <c r="Y504" s="9" t="str">
        <f t="shared" si="158"/>
        <v>-</v>
      </c>
      <c r="Z504" s="9">
        <f t="shared" si="158"/>
        <v>8</v>
      </c>
      <c r="AA504" s="9" t="str">
        <f t="shared" si="158"/>
        <v>-</v>
      </c>
      <c r="AB504" s="9" t="str">
        <f t="shared" si="158"/>
        <v>-</v>
      </c>
      <c r="AC504" s="9" t="str">
        <f t="shared" si="158"/>
        <v>-</v>
      </c>
      <c r="AD504" s="9" t="str">
        <f t="shared" si="158"/>
        <v>-</v>
      </c>
      <c r="AE504" s="9" t="str">
        <f t="shared" si="158"/>
        <v>-</v>
      </c>
      <c r="AF504" s="9" t="str">
        <f t="shared" si="158"/>
        <v>-</v>
      </c>
      <c r="AG504" s="9" t="str">
        <f t="shared" si="158"/>
        <v>-</v>
      </c>
      <c r="AH504" s="9" t="str">
        <f t="shared" si="158"/>
        <v>-</v>
      </c>
      <c r="AI504" s="9" t="str">
        <f t="shared" si="158"/>
        <v>-</v>
      </c>
      <c r="AJ504" s="9" t="str">
        <f t="shared" si="158"/>
        <v>-</v>
      </c>
      <c r="AK504" s="9">
        <f t="shared" si="158"/>
        <v>6</v>
      </c>
      <c r="AL504" s="9" t="str">
        <f t="shared" si="158"/>
        <v>-</v>
      </c>
      <c r="AM504" s="9" t="str">
        <f t="shared" si="158"/>
        <v>-</v>
      </c>
      <c r="AN504" s="9" t="str">
        <f t="shared" si="158"/>
        <v>-</v>
      </c>
      <c r="AO504" s="9" t="str">
        <f t="shared" si="158"/>
        <v>-</v>
      </c>
      <c r="AP504" s="9" t="str">
        <f t="shared" si="158"/>
        <v>-</v>
      </c>
      <c r="AQ504" s="9" t="str">
        <f t="shared" si="158"/>
        <v>-</v>
      </c>
      <c r="AR504" s="9" t="str">
        <f t="shared" si="158"/>
        <v>-</v>
      </c>
      <c r="AS504" s="9" t="str">
        <f t="shared" si="158"/>
        <v>-</v>
      </c>
      <c r="AT504" s="9" t="str">
        <f t="shared" si="158"/>
        <v>-</v>
      </c>
      <c r="AU504" s="9" t="str">
        <f t="shared" si="158"/>
        <v>-</v>
      </c>
      <c r="AV504" s="9" t="str">
        <f t="shared" si="158"/>
        <v>-</v>
      </c>
      <c r="AW504" s="9" t="str">
        <f t="shared" si="158"/>
        <v>-</v>
      </c>
      <c r="AX504" s="9" t="str">
        <f t="shared" si="158"/>
        <v>-</v>
      </c>
      <c r="AY504" s="9" t="str">
        <f t="shared" si="158"/>
        <v>-</v>
      </c>
      <c r="AZ504" s="9" t="str">
        <f t="shared" si="158"/>
        <v>-</v>
      </c>
      <c r="BA504" s="9" t="str">
        <f t="shared" si="158"/>
        <v>-</v>
      </c>
      <c r="BB504" s="9" t="str">
        <f t="shared" si="158"/>
        <v>-</v>
      </c>
      <c r="BC504" s="9">
        <f t="shared" si="158"/>
        <v>7</v>
      </c>
      <c r="BD504" s="9" t="str">
        <f t="shared" si="158"/>
        <v>-</v>
      </c>
      <c r="BE504" s="9" t="str">
        <f t="shared" si="158"/>
        <v>-</v>
      </c>
      <c r="BF504" s="9" t="str">
        <f t="shared" si="158"/>
        <v>-</v>
      </c>
      <c r="BG504" s="9" t="str">
        <f t="shared" si="158"/>
        <v>-</v>
      </c>
      <c r="BH504" s="37">
        <f t="shared" si="139"/>
        <v>5</v>
      </c>
      <c r="BI504" s="114">
        <f t="shared" si="140"/>
        <v>6.0000005003984063</v>
      </c>
      <c r="BJ504">
        <f t="shared" si="141"/>
        <v>41</v>
      </c>
      <c r="BL504">
        <f t="shared" si="142"/>
        <v>13</v>
      </c>
      <c r="BM504" s="397">
        <f t="shared" si="143"/>
        <v>6.0000005003984063</v>
      </c>
      <c r="BN504">
        <f t="shared" si="144"/>
        <v>6</v>
      </c>
      <c r="BO504">
        <f t="shared" si="145"/>
        <v>5</v>
      </c>
      <c r="BP504" s="225">
        <f t="shared" si="146"/>
        <v>2.5</v>
      </c>
    </row>
    <row r="505" spans="1:68">
      <c r="A505" s="125">
        <f t="shared" si="147"/>
        <v>14</v>
      </c>
      <c r="B505" s="9" t="str">
        <f t="shared" ref="B505:BG505" si="159">IF(B$489="ДА",B309,"-")</f>
        <v>-</v>
      </c>
      <c r="C505" s="9" t="str">
        <f t="shared" si="159"/>
        <v>-</v>
      </c>
      <c r="D505" s="9" t="str">
        <f t="shared" si="159"/>
        <v>-</v>
      </c>
      <c r="E505" s="9" t="str">
        <f t="shared" si="159"/>
        <v>-</v>
      </c>
      <c r="F505" s="9" t="str">
        <f t="shared" si="159"/>
        <v>-</v>
      </c>
      <c r="G505" s="9" t="str">
        <f t="shared" si="159"/>
        <v>-</v>
      </c>
      <c r="H505" s="9" t="str">
        <f t="shared" si="159"/>
        <v>-</v>
      </c>
      <c r="I505" s="9" t="str">
        <f t="shared" si="159"/>
        <v>-</v>
      </c>
      <c r="J505" s="9" t="str">
        <f t="shared" si="159"/>
        <v>-</v>
      </c>
      <c r="K505" s="9" t="str">
        <f t="shared" si="159"/>
        <v>-</v>
      </c>
      <c r="L505" s="9" t="str">
        <f t="shared" si="159"/>
        <v>-</v>
      </c>
      <c r="M505" s="9" t="str">
        <f t="shared" si="159"/>
        <v>-</v>
      </c>
      <c r="N505" s="9" t="str">
        <f t="shared" si="159"/>
        <v>-</v>
      </c>
      <c r="O505" s="9" t="str">
        <f t="shared" si="159"/>
        <v>-</v>
      </c>
      <c r="P505" s="9" t="str">
        <f t="shared" si="159"/>
        <v>-</v>
      </c>
      <c r="Q505" s="9" t="str">
        <f t="shared" si="159"/>
        <v>-</v>
      </c>
      <c r="R505" s="9" t="str">
        <f t="shared" si="159"/>
        <v>-</v>
      </c>
      <c r="S505" s="9" t="str">
        <f t="shared" si="159"/>
        <v>-</v>
      </c>
      <c r="T505" s="9" t="str">
        <f t="shared" si="159"/>
        <v>-</v>
      </c>
      <c r="U505" s="9" t="str">
        <f t="shared" si="159"/>
        <v>-</v>
      </c>
      <c r="V505" s="9" t="str">
        <f t="shared" si="159"/>
        <v>-</v>
      </c>
      <c r="W505" s="9" t="str">
        <f t="shared" si="159"/>
        <v>-</v>
      </c>
      <c r="X505" s="9" t="str">
        <f t="shared" si="159"/>
        <v>-</v>
      </c>
      <c r="Y505" s="9" t="str">
        <f t="shared" si="159"/>
        <v>-</v>
      </c>
      <c r="Z505" s="9" t="str">
        <f t="shared" si="159"/>
        <v>-</v>
      </c>
      <c r="AA505" s="9" t="str">
        <f t="shared" si="159"/>
        <v>-</v>
      </c>
      <c r="AB505" s="9" t="str">
        <f t="shared" si="159"/>
        <v>-</v>
      </c>
      <c r="AC505" s="9" t="str">
        <f t="shared" si="159"/>
        <v>-</v>
      </c>
      <c r="AD505" s="9" t="str">
        <f t="shared" si="159"/>
        <v>-</v>
      </c>
      <c r="AE505" s="9" t="str">
        <f t="shared" si="159"/>
        <v>-</v>
      </c>
      <c r="AF505" s="9" t="str">
        <f t="shared" si="159"/>
        <v>-</v>
      </c>
      <c r="AG505" s="9" t="str">
        <f t="shared" si="159"/>
        <v>-</v>
      </c>
      <c r="AH505" s="9" t="str">
        <f t="shared" si="159"/>
        <v>-</v>
      </c>
      <c r="AI505" s="9" t="str">
        <f t="shared" si="159"/>
        <v>-</v>
      </c>
      <c r="AJ505" s="9" t="str">
        <f t="shared" si="159"/>
        <v>-</v>
      </c>
      <c r="AK505" s="9" t="str">
        <f t="shared" si="159"/>
        <v>-</v>
      </c>
      <c r="AL505" s="9" t="str">
        <f t="shared" si="159"/>
        <v>-</v>
      </c>
      <c r="AM505" s="9" t="str">
        <f t="shared" si="159"/>
        <v>-</v>
      </c>
      <c r="AN505" s="9" t="str">
        <f t="shared" si="159"/>
        <v>-</v>
      </c>
      <c r="AO505" s="9" t="str">
        <f t="shared" si="159"/>
        <v>-</v>
      </c>
      <c r="AP505" s="9" t="str">
        <f t="shared" si="159"/>
        <v>-</v>
      </c>
      <c r="AQ505" s="9" t="str">
        <f t="shared" si="159"/>
        <v>-</v>
      </c>
      <c r="AR505" s="9" t="str">
        <f t="shared" si="159"/>
        <v>-</v>
      </c>
      <c r="AS505" s="9" t="str">
        <f t="shared" si="159"/>
        <v>-</v>
      </c>
      <c r="AT505" s="9" t="str">
        <f t="shared" si="159"/>
        <v>-</v>
      </c>
      <c r="AU505" s="9" t="str">
        <f t="shared" si="159"/>
        <v>-</v>
      </c>
      <c r="AV505" s="9" t="str">
        <f t="shared" si="159"/>
        <v>-</v>
      </c>
      <c r="AW505" s="9" t="str">
        <f t="shared" si="159"/>
        <v>-</v>
      </c>
      <c r="AX505" s="9" t="str">
        <f t="shared" si="159"/>
        <v>-</v>
      </c>
      <c r="AY505" s="9" t="str">
        <f t="shared" si="159"/>
        <v>-</v>
      </c>
      <c r="AZ505" s="9" t="str">
        <f t="shared" si="159"/>
        <v>-</v>
      </c>
      <c r="BA505" s="9" t="str">
        <f t="shared" si="159"/>
        <v>-</v>
      </c>
      <c r="BB505" s="9" t="str">
        <f t="shared" si="159"/>
        <v>-</v>
      </c>
      <c r="BC505" s="9" t="str">
        <f t="shared" si="159"/>
        <v>-</v>
      </c>
      <c r="BD505" s="9" t="str">
        <f t="shared" si="159"/>
        <v>-</v>
      </c>
      <c r="BE505" s="9" t="str">
        <f t="shared" si="159"/>
        <v>-</v>
      </c>
      <c r="BF505" s="9" t="str">
        <f t="shared" si="159"/>
        <v>-</v>
      </c>
      <c r="BG505" s="9" t="str">
        <f t="shared" si="159"/>
        <v>-</v>
      </c>
      <c r="BH505" s="37">
        <f t="shared" si="139"/>
        <v>0</v>
      </c>
      <c r="BI505" s="114" t="str">
        <f t="shared" si="140"/>
        <v>-</v>
      </c>
      <c r="BJ505" t="str">
        <f t="shared" si="141"/>
        <v>-</v>
      </c>
      <c r="BL505">
        <f t="shared" si="142"/>
        <v>14</v>
      </c>
      <c r="BM505" s="397" t="str">
        <f t="shared" si="143"/>
        <v>-</v>
      </c>
      <c r="BN505">
        <f t="shared" si="144"/>
        <v>0</v>
      </c>
      <c r="BO505">
        <f t="shared" si="145"/>
        <v>0</v>
      </c>
      <c r="BP505" s="225" t="str">
        <f t="shared" si="146"/>
        <v>-</v>
      </c>
    </row>
    <row r="506" spans="1:68">
      <c r="A506" s="125">
        <f t="shared" si="147"/>
        <v>15</v>
      </c>
      <c r="B506" s="9" t="str">
        <f t="shared" ref="B506:BG506" si="160">IF(B$489="ДА",B310,"-")</f>
        <v>-</v>
      </c>
      <c r="C506" s="9" t="str">
        <f t="shared" si="160"/>
        <v>-</v>
      </c>
      <c r="D506" s="9" t="str">
        <f t="shared" si="160"/>
        <v>-</v>
      </c>
      <c r="E506" s="9" t="str">
        <f t="shared" si="160"/>
        <v>-</v>
      </c>
      <c r="F506" s="9" t="str">
        <f t="shared" si="160"/>
        <v>-</v>
      </c>
      <c r="G506" s="9" t="str">
        <f t="shared" si="160"/>
        <v>-</v>
      </c>
      <c r="H506" s="9" t="str">
        <f t="shared" si="160"/>
        <v>-</v>
      </c>
      <c r="I506" s="9" t="str">
        <f t="shared" si="160"/>
        <v>-</v>
      </c>
      <c r="J506" s="9" t="str">
        <f t="shared" si="160"/>
        <v>-</v>
      </c>
      <c r="K506" s="9" t="str">
        <f t="shared" si="160"/>
        <v>-</v>
      </c>
      <c r="L506" s="9" t="str">
        <f t="shared" si="160"/>
        <v>-</v>
      </c>
      <c r="M506" s="9" t="str">
        <f t="shared" si="160"/>
        <v>-</v>
      </c>
      <c r="N506" s="9" t="str">
        <f t="shared" si="160"/>
        <v>-</v>
      </c>
      <c r="O506" s="9">
        <f t="shared" si="160"/>
        <v>7</v>
      </c>
      <c r="P506" s="9" t="str">
        <f t="shared" si="160"/>
        <v>-</v>
      </c>
      <c r="Q506" s="9" t="str">
        <f t="shared" si="160"/>
        <v>-</v>
      </c>
      <c r="R506" s="9" t="str">
        <f t="shared" si="160"/>
        <v>-</v>
      </c>
      <c r="S506" s="9" t="str">
        <f t="shared" si="160"/>
        <v>-</v>
      </c>
      <c r="T506" s="9" t="str">
        <f t="shared" si="160"/>
        <v>-</v>
      </c>
      <c r="U506" s="9" t="str">
        <f t="shared" si="160"/>
        <v>-</v>
      </c>
      <c r="V506" s="9" t="str">
        <f t="shared" si="160"/>
        <v>-</v>
      </c>
      <c r="W506" s="9" t="str">
        <f t="shared" si="160"/>
        <v>-</v>
      </c>
      <c r="X506" s="9" t="str">
        <f t="shared" si="160"/>
        <v>-</v>
      </c>
      <c r="Y506" s="9" t="str">
        <f t="shared" si="160"/>
        <v>-</v>
      </c>
      <c r="Z506" s="9">
        <f t="shared" si="160"/>
        <v>9</v>
      </c>
      <c r="AA506" s="9" t="str">
        <f t="shared" si="160"/>
        <v>-</v>
      </c>
      <c r="AB506" s="9" t="str">
        <f t="shared" si="160"/>
        <v>-</v>
      </c>
      <c r="AC506" s="9" t="str">
        <f t="shared" si="160"/>
        <v>-</v>
      </c>
      <c r="AD506" s="9" t="str">
        <f t="shared" si="160"/>
        <v>-</v>
      </c>
      <c r="AE506" s="9" t="str">
        <f t="shared" si="160"/>
        <v>-</v>
      </c>
      <c r="AF506" s="9" t="str">
        <f t="shared" si="160"/>
        <v>-</v>
      </c>
      <c r="AG506" s="9">
        <f t="shared" si="160"/>
        <v>9</v>
      </c>
      <c r="AH506" s="9" t="str">
        <f t="shared" si="160"/>
        <v>-</v>
      </c>
      <c r="AI506" s="9" t="str">
        <f t="shared" si="160"/>
        <v>-</v>
      </c>
      <c r="AJ506" s="9" t="str">
        <f t="shared" si="160"/>
        <v>-</v>
      </c>
      <c r="AK506" s="9">
        <f t="shared" si="160"/>
        <v>7</v>
      </c>
      <c r="AL506" s="9" t="str">
        <f t="shared" si="160"/>
        <v>-</v>
      </c>
      <c r="AM506" s="9" t="str">
        <f t="shared" si="160"/>
        <v>-</v>
      </c>
      <c r="AN506" s="9">
        <f t="shared" si="160"/>
        <v>9</v>
      </c>
      <c r="AO506" s="9" t="str">
        <f t="shared" si="160"/>
        <v>-</v>
      </c>
      <c r="AP506" s="9" t="str">
        <f t="shared" si="160"/>
        <v>-</v>
      </c>
      <c r="AQ506" s="9" t="str">
        <f t="shared" si="160"/>
        <v>-</v>
      </c>
      <c r="AR506" s="9" t="str">
        <f t="shared" si="160"/>
        <v>-</v>
      </c>
      <c r="AS506" s="9" t="str">
        <f t="shared" si="160"/>
        <v>-</v>
      </c>
      <c r="AT506" s="9" t="str">
        <f t="shared" si="160"/>
        <v>-</v>
      </c>
      <c r="AU506" s="9" t="str">
        <f t="shared" si="160"/>
        <v>-</v>
      </c>
      <c r="AV506" s="9" t="str">
        <f t="shared" si="160"/>
        <v>-</v>
      </c>
      <c r="AW506" s="9" t="str">
        <f t="shared" si="160"/>
        <v>-</v>
      </c>
      <c r="AX506" s="9" t="str">
        <f t="shared" si="160"/>
        <v>-</v>
      </c>
      <c r="AY506" s="9" t="str">
        <f t="shared" si="160"/>
        <v>-</v>
      </c>
      <c r="AZ506" s="9" t="str">
        <f t="shared" si="160"/>
        <v>-</v>
      </c>
      <c r="BA506" s="9" t="str">
        <f t="shared" si="160"/>
        <v>-</v>
      </c>
      <c r="BB506" s="9" t="str">
        <f t="shared" si="160"/>
        <v>-</v>
      </c>
      <c r="BC506" s="9">
        <f t="shared" si="160"/>
        <v>8</v>
      </c>
      <c r="BD506" s="9" t="str">
        <f t="shared" si="160"/>
        <v>-</v>
      </c>
      <c r="BE506" s="9" t="str">
        <f t="shared" si="160"/>
        <v>-</v>
      </c>
      <c r="BF506" s="9" t="str">
        <f t="shared" si="160"/>
        <v>-</v>
      </c>
      <c r="BG506" s="9" t="str">
        <f t="shared" si="160"/>
        <v>-</v>
      </c>
      <c r="BH506" s="37">
        <f t="shared" si="139"/>
        <v>6</v>
      </c>
      <c r="BI506" s="114">
        <f t="shared" si="140"/>
        <v>8.1666672676905563</v>
      </c>
      <c r="BJ506">
        <f t="shared" si="141"/>
        <v>8</v>
      </c>
      <c r="BL506">
        <f t="shared" si="142"/>
        <v>15</v>
      </c>
      <c r="BM506" s="397">
        <f t="shared" si="143"/>
        <v>8.1666672676905563</v>
      </c>
      <c r="BN506">
        <f t="shared" si="144"/>
        <v>6</v>
      </c>
      <c r="BO506">
        <f t="shared" si="145"/>
        <v>6</v>
      </c>
      <c r="BP506" s="225">
        <f t="shared" si="146"/>
        <v>0.9666666666666629</v>
      </c>
    </row>
    <row r="507" spans="1:68">
      <c r="A507" s="125">
        <f t="shared" si="147"/>
        <v>16</v>
      </c>
      <c r="B507" s="9" t="str">
        <f t="shared" ref="B507:BG507" si="161">IF(B$489="ДА",B311,"-")</f>
        <v>-</v>
      </c>
      <c r="C507" s="9" t="str">
        <f t="shared" si="161"/>
        <v>-</v>
      </c>
      <c r="D507" s="9" t="str">
        <f t="shared" si="161"/>
        <v>-</v>
      </c>
      <c r="E507" s="9" t="str">
        <f t="shared" si="161"/>
        <v>-</v>
      </c>
      <c r="F507" s="9" t="str">
        <f t="shared" si="161"/>
        <v>-</v>
      </c>
      <c r="G507" s="9" t="str">
        <f t="shared" si="161"/>
        <v>-</v>
      </c>
      <c r="H507" s="9" t="str">
        <f t="shared" si="161"/>
        <v>-</v>
      </c>
      <c r="I507" s="9" t="str">
        <f t="shared" si="161"/>
        <v>-</v>
      </c>
      <c r="J507" s="9" t="str">
        <f t="shared" si="161"/>
        <v>-</v>
      </c>
      <c r="K507" s="9" t="str">
        <f t="shared" si="161"/>
        <v>-</v>
      </c>
      <c r="L507" s="9" t="str">
        <f t="shared" si="161"/>
        <v>-</v>
      </c>
      <c r="M507" s="9" t="str">
        <f t="shared" si="161"/>
        <v>-</v>
      </c>
      <c r="N507" s="9" t="str">
        <f t="shared" si="161"/>
        <v>-</v>
      </c>
      <c r="O507" s="9" t="str">
        <f t="shared" si="161"/>
        <v>-</v>
      </c>
      <c r="P507" s="9" t="str">
        <f t="shared" si="161"/>
        <v>-</v>
      </c>
      <c r="Q507" s="9" t="str">
        <f t="shared" si="161"/>
        <v>-</v>
      </c>
      <c r="R507" s="9" t="str">
        <f t="shared" si="161"/>
        <v>-</v>
      </c>
      <c r="S507" s="9" t="str">
        <f t="shared" si="161"/>
        <v>-</v>
      </c>
      <c r="T507" s="9" t="str">
        <f t="shared" si="161"/>
        <v>-</v>
      </c>
      <c r="U507" s="9" t="str">
        <f t="shared" si="161"/>
        <v>-</v>
      </c>
      <c r="V507" s="9" t="str">
        <f t="shared" si="161"/>
        <v>-</v>
      </c>
      <c r="W507" s="9" t="str">
        <f t="shared" si="161"/>
        <v>-</v>
      </c>
      <c r="X507" s="9" t="str">
        <f t="shared" si="161"/>
        <v>-</v>
      </c>
      <c r="Y507" s="9" t="str">
        <f t="shared" si="161"/>
        <v>-</v>
      </c>
      <c r="Z507" s="9">
        <f t="shared" si="161"/>
        <v>8</v>
      </c>
      <c r="AA507" s="9" t="str">
        <f t="shared" si="161"/>
        <v>-</v>
      </c>
      <c r="AB507" s="9" t="str">
        <f t="shared" si="161"/>
        <v>-</v>
      </c>
      <c r="AC507" s="9" t="str">
        <f t="shared" si="161"/>
        <v>-</v>
      </c>
      <c r="AD507" s="9" t="str">
        <f t="shared" si="161"/>
        <v>-</v>
      </c>
      <c r="AE507" s="9" t="str">
        <f t="shared" si="161"/>
        <v>-</v>
      </c>
      <c r="AF507" s="9" t="str">
        <f t="shared" si="161"/>
        <v>-</v>
      </c>
      <c r="AG507" s="9" t="str">
        <f t="shared" si="161"/>
        <v>-</v>
      </c>
      <c r="AH507" s="9" t="str">
        <f t="shared" si="161"/>
        <v>-</v>
      </c>
      <c r="AI507" s="9" t="str">
        <f t="shared" si="161"/>
        <v>-</v>
      </c>
      <c r="AJ507" s="9" t="str">
        <f t="shared" si="161"/>
        <v>-</v>
      </c>
      <c r="AK507" s="9">
        <f t="shared" si="161"/>
        <v>6</v>
      </c>
      <c r="AL507" s="9" t="str">
        <f t="shared" si="161"/>
        <v>-</v>
      </c>
      <c r="AM507" s="9" t="str">
        <f t="shared" si="161"/>
        <v>-</v>
      </c>
      <c r="AN507" s="9" t="str">
        <f t="shared" si="161"/>
        <v>-</v>
      </c>
      <c r="AO507" s="9" t="str">
        <f t="shared" si="161"/>
        <v>-</v>
      </c>
      <c r="AP507" s="9" t="str">
        <f t="shared" si="161"/>
        <v>-</v>
      </c>
      <c r="AQ507" s="9" t="str">
        <f t="shared" si="161"/>
        <v>-</v>
      </c>
      <c r="AR507" s="9" t="str">
        <f t="shared" si="161"/>
        <v>-</v>
      </c>
      <c r="AS507" s="9" t="str">
        <f t="shared" si="161"/>
        <v>-</v>
      </c>
      <c r="AT507" s="9" t="str">
        <f t="shared" si="161"/>
        <v>-</v>
      </c>
      <c r="AU507" s="9" t="str">
        <f t="shared" si="161"/>
        <v>-</v>
      </c>
      <c r="AV507" s="9" t="str">
        <f t="shared" si="161"/>
        <v>-</v>
      </c>
      <c r="AW507" s="9" t="str">
        <f t="shared" si="161"/>
        <v>-</v>
      </c>
      <c r="AX507" s="9" t="str">
        <f t="shared" si="161"/>
        <v>-</v>
      </c>
      <c r="AY507" s="9" t="str">
        <f t="shared" si="161"/>
        <v>-</v>
      </c>
      <c r="AZ507" s="9" t="str">
        <f t="shared" si="161"/>
        <v>-</v>
      </c>
      <c r="BA507" s="9" t="str">
        <f t="shared" si="161"/>
        <v>-</v>
      </c>
      <c r="BB507" s="9" t="str">
        <f t="shared" si="161"/>
        <v>-</v>
      </c>
      <c r="BC507" s="9">
        <f t="shared" si="161"/>
        <v>6</v>
      </c>
      <c r="BD507" s="9" t="str">
        <f t="shared" si="161"/>
        <v>-</v>
      </c>
      <c r="BE507" s="9" t="str">
        <f t="shared" si="161"/>
        <v>-</v>
      </c>
      <c r="BF507" s="9" t="str">
        <f t="shared" si="161"/>
        <v>-</v>
      </c>
      <c r="BG507" s="9" t="str">
        <f t="shared" si="161"/>
        <v>-</v>
      </c>
      <c r="BH507" s="37">
        <f t="shared" si="139"/>
        <v>3</v>
      </c>
      <c r="BI507" s="114">
        <f t="shared" si="140"/>
        <v>6.6666669674110839</v>
      </c>
      <c r="BJ507">
        <f t="shared" si="141"/>
        <v>31</v>
      </c>
      <c r="BL507">
        <f t="shared" si="142"/>
        <v>16</v>
      </c>
      <c r="BM507" s="397">
        <f t="shared" si="143"/>
        <v>6.6666669674110839</v>
      </c>
      <c r="BN507">
        <f t="shared" si="144"/>
        <v>5</v>
      </c>
      <c r="BO507">
        <f t="shared" si="145"/>
        <v>3</v>
      </c>
      <c r="BP507" s="225">
        <f t="shared" si="146"/>
        <v>1.3333333333333286</v>
      </c>
    </row>
    <row r="508" spans="1:68">
      <c r="A508" s="125">
        <f t="shared" si="147"/>
        <v>17</v>
      </c>
      <c r="B508" s="9" t="str">
        <f t="shared" ref="B508:BG508" si="162">IF(B$489="ДА",B312,"-")</f>
        <v>-</v>
      </c>
      <c r="C508" s="9" t="str">
        <f t="shared" si="162"/>
        <v>-</v>
      </c>
      <c r="D508" s="9" t="str">
        <f t="shared" si="162"/>
        <v>-</v>
      </c>
      <c r="E508" s="9" t="str">
        <f t="shared" si="162"/>
        <v>-</v>
      </c>
      <c r="F508" s="9" t="str">
        <f t="shared" si="162"/>
        <v>-</v>
      </c>
      <c r="G508" s="9" t="str">
        <f t="shared" si="162"/>
        <v>-</v>
      </c>
      <c r="H508" s="9" t="str">
        <f t="shared" si="162"/>
        <v>-</v>
      </c>
      <c r="I508" s="9" t="str">
        <f t="shared" si="162"/>
        <v>-</v>
      </c>
      <c r="J508" s="9" t="str">
        <f t="shared" si="162"/>
        <v>-</v>
      </c>
      <c r="K508" s="9" t="str">
        <f t="shared" si="162"/>
        <v>-</v>
      </c>
      <c r="L508" s="9" t="str">
        <f t="shared" si="162"/>
        <v>-</v>
      </c>
      <c r="M508" s="9" t="str">
        <f t="shared" si="162"/>
        <v>-</v>
      </c>
      <c r="N508" s="9" t="str">
        <f t="shared" si="162"/>
        <v>-</v>
      </c>
      <c r="O508" s="9" t="str">
        <f t="shared" si="162"/>
        <v>-</v>
      </c>
      <c r="P508" s="9" t="str">
        <f t="shared" si="162"/>
        <v>-</v>
      </c>
      <c r="Q508" s="9" t="str">
        <f t="shared" si="162"/>
        <v>-</v>
      </c>
      <c r="R508" s="9" t="str">
        <f t="shared" si="162"/>
        <v>-</v>
      </c>
      <c r="S508" s="9" t="str">
        <f t="shared" si="162"/>
        <v>-</v>
      </c>
      <c r="T508" s="9" t="str">
        <f t="shared" si="162"/>
        <v>-</v>
      </c>
      <c r="U508" s="9" t="str">
        <f t="shared" si="162"/>
        <v>-</v>
      </c>
      <c r="V508" s="9">
        <f t="shared" si="162"/>
        <v>4</v>
      </c>
      <c r="W508" s="9" t="str">
        <f t="shared" si="162"/>
        <v>-</v>
      </c>
      <c r="X508" s="9" t="str">
        <f t="shared" si="162"/>
        <v>-</v>
      </c>
      <c r="Y508" s="9" t="str">
        <f t="shared" si="162"/>
        <v>-</v>
      </c>
      <c r="Z508" s="9" t="str">
        <f t="shared" si="162"/>
        <v>-</v>
      </c>
      <c r="AA508" s="9" t="str">
        <f t="shared" si="162"/>
        <v>-</v>
      </c>
      <c r="AB508" s="9" t="str">
        <f t="shared" si="162"/>
        <v>-</v>
      </c>
      <c r="AC508" s="9" t="str">
        <f t="shared" si="162"/>
        <v>-</v>
      </c>
      <c r="AD508" s="9" t="str">
        <f t="shared" si="162"/>
        <v>-</v>
      </c>
      <c r="AE508" s="9" t="str">
        <f t="shared" si="162"/>
        <v>-</v>
      </c>
      <c r="AF508" s="9" t="str">
        <f t="shared" si="162"/>
        <v>-</v>
      </c>
      <c r="AG508" s="9" t="str">
        <f t="shared" si="162"/>
        <v>-</v>
      </c>
      <c r="AH508" s="9" t="str">
        <f t="shared" si="162"/>
        <v>-</v>
      </c>
      <c r="AI508" s="9" t="str">
        <f t="shared" si="162"/>
        <v>-</v>
      </c>
      <c r="AJ508" s="9" t="str">
        <f t="shared" si="162"/>
        <v>-</v>
      </c>
      <c r="AK508" s="9">
        <f t="shared" si="162"/>
        <v>6</v>
      </c>
      <c r="AL508" s="9" t="str">
        <f t="shared" si="162"/>
        <v>-</v>
      </c>
      <c r="AM508" s="9" t="str">
        <f t="shared" si="162"/>
        <v>-</v>
      </c>
      <c r="AN508" s="9" t="str">
        <f t="shared" si="162"/>
        <v>-</v>
      </c>
      <c r="AO508" s="9" t="str">
        <f t="shared" si="162"/>
        <v>-</v>
      </c>
      <c r="AP508" s="9" t="str">
        <f t="shared" si="162"/>
        <v>-</v>
      </c>
      <c r="AQ508" s="9" t="str">
        <f t="shared" si="162"/>
        <v>-</v>
      </c>
      <c r="AR508" s="9" t="str">
        <f t="shared" si="162"/>
        <v>-</v>
      </c>
      <c r="AS508" s="9" t="str">
        <f t="shared" si="162"/>
        <v>-</v>
      </c>
      <c r="AT508" s="9" t="str">
        <f t="shared" si="162"/>
        <v>-</v>
      </c>
      <c r="AU508" s="9" t="str">
        <f t="shared" si="162"/>
        <v>-</v>
      </c>
      <c r="AV508" s="9" t="str">
        <f t="shared" si="162"/>
        <v>-</v>
      </c>
      <c r="AW508" s="9" t="str">
        <f t="shared" si="162"/>
        <v>-</v>
      </c>
      <c r="AX508" s="9" t="str">
        <f t="shared" si="162"/>
        <v>-</v>
      </c>
      <c r="AY508" s="9" t="str">
        <f t="shared" si="162"/>
        <v>-</v>
      </c>
      <c r="AZ508" s="9" t="str">
        <f t="shared" si="162"/>
        <v>-</v>
      </c>
      <c r="BA508" s="9" t="str">
        <f t="shared" si="162"/>
        <v>-</v>
      </c>
      <c r="BB508" s="9" t="str">
        <f t="shared" si="162"/>
        <v>-</v>
      </c>
      <c r="BC508" s="9">
        <f t="shared" si="162"/>
        <v>6</v>
      </c>
      <c r="BD508" s="9" t="str">
        <f t="shared" si="162"/>
        <v>-</v>
      </c>
      <c r="BE508" s="9" t="str">
        <f t="shared" si="162"/>
        <v>-</v>
      </c>
      <c r="BF508" s="9" t="str">
        <f t="shared" si="162"/>
        <v>-</v>
      </c>
      <c r="BG508" s="9" t="str">
        <f t="shared" si="162"/>
        <v>-</v>
      </c>
      <c r="BH508" s="37">
        <f t="shared" si="139"/>
        <v>3</v>
      </c>
      <c r="BI508" s="114">
        <f t="shared" si="140"/>
        <v>5.33333363407775</v>
      </c>
      <c r="BJ508">
        <f t="shared" si="141"/>
        <v>50</v>
      </c>
      <c r="BL508">
        <f t="shared" si="142"/>
        <v>17</v>
      </c>
      <c r="BM508" s="397">
        <f t="shared" si="143"/>
        <v>5.33333363407775</v>
      </c>
      <c r="BN508">
        <f t="shared" si="144"/>
        <v>4</v>
      </c>
      <c r="BO508">
        <f t="shared" si="145"/>
        <v>3</v>
      </c>
      <c r="BP508" s="225">
        <f t="shared" si="146"/>
        <v>1.3333333333333357</v>
      </c>
    </row>
    <row r="509" spans="1:68">
      <c r="A509" s="125">
        <f t="shared" si="147"/>
        <v>18</v>
      </c>
      <c r="B509" s="9" t="str">
        <f t="shared" ref="B509:BG509" si="163">IF(B$489="ДА",B313,"-")</f>
        <v>-</v>
      </c>
      <c r="C509" s="9" t="str">
        <f t="shared" si="163"/>
        <v>-</v>
      </c>
      <c r="D509" s="9" t="str">
        <f t="shared" si="163"/>
        <v>-</v>
      </c>
      <c r="E509" s="9" t="str">
        <f t="shared" si="163"/>
        <v>-</v>
      </c>
      <c r="F509" s="9" t="str">
        <f t="shared" si="163"/>
        <v>-</v>
      </c>
      <c r="G509" s="9" t="str">
        <f t="shared" si="163"/>
        <v>-</v>
      </c>
      <c r="H509" s="9" t="str">
        <f t="shared" si="163"/>
        <v>-</v>
      </c>
      <c r="I509" s="9" t="str">
        <f t="shared" si="163"/>
        <v>-</v>
      </c>
      <c r="J509" s="9" t="str">
        <f t="shared" si="163"/>
        <v>-</v>
      </c>
      <c r="K509" s="9" t="str">
        <f t="shared" si="163"/>
        <v>-</v>
      </c>
      <c r="L509" s="9" t="str">
        <f t="shared" si="163"/>
        <v>-</v>
      </c>
      <c r="M509" s="9" t="str">
        <f t="shared" si="163"/>
        <v>-</v>
      </c>
      <c r="N509" s="9" t="str">
        <f t="shared" si="163"/>
        <v>-</v>
      </c>
      <c r="O509" s="9" t="str">
        <f t="shared" si="163"/>
        <v>-</v>
      </c>
      <c r="P509" s="9" t="str">
        <f t="shared" si="163"/>
        <v>-</v>
      </c>
      <c r="Q509" s="9" t="str">
        <f t="shared" si="163"/>
        <v>-</v>
      </c>
      <c r="R509" s="9" t="str">
        <f t="shared" si="163"/>
        <v>-</v>
      </c>
      <c r="S509" s="9" t="str">
        <f t="shared" si="163"/>
        <v>-</v>
      </c>
      <c r="T509" s="9" t="str">
        <f t="shared" si="163"/>
        <v>-</v>
      </c>
      <c r="U509" s="9" t="str">
        <f t="shared" si="163"/>
        <v>-</v>
      </c>
      <c r="V509" s="9" t="str">
        <f t="shared" si="163"/>
        <v>-</v>
      </c>
      <c r="W509" s="9" t="str">
        <f t="shared" si="163"/>
        <v>-</v>
      </c>
      <c r="X509" s="9" t="str">
        <f t="shared" si="163"/>
        <v>-</v>
      </c>
      <c r="Y509" s="9" t="str">
        <f t="shared" si="163"/>
        <v>-</v>
      </c>
      <c r="Z509" s="9">
        <f t="shared" si="163"/>
        <v>8</v>
      </c>
      <c r="AA509" s="9" t="str">
        <f t="shared" si="163"/>
        <v>-</v>
      </c>
      <c r="AB509" s="9" t="str">
        <f t="shared" si="163"/>
        <v>-</v>
      </c>
      <c r="AC509" s="9" t="str">
        <f t="shared" si="163"/>
        <v>-</v>
      </c>
      <c r="AD509" s="9" t="str">
        <f t="shared" si="163"/>
        <v>-</v>
      </c>
      <c r="AE509" s="9" t="str">
        <f t="shared" si="163"/>
        <v>-</v>
      </c>
      <c r="AF509" s="9" t="str">
        <f t="shared" si="163"/>
        <v>-</v>
      </c>
      <c r="AG509" s="9" t="str">
        <f t="shared" si="163"/>
        <v>-</v>
      </c>
      <c r="AH509" s="9" t="str">
        <f t="shared" si="163"/>
        <v>-</v>
      </c>
      <c r="AI509" s="9" t="str">
        <f t="shared" si="163"/>
        <v>-</v>
      </c>
      <c r="AJ509" s="9" t="str">
        <f t="shared" si="163"/>
        <v>-</v>
      </c>
      <c r="AK509" s="9">
        <f t="shared" si="163"/>
        <v>7</v>
      </c>
      <c r="AL509" s="9" t="str">
        <f t="shared" si="163"/>
        <v>-</v>
      </c>
      <c r="AM509" s="9" t="str">
        <f t="shared" si="163"/>
        <v>-</v>
      </c>
      <c r="AN509" s="9" t="str">
        <f t="shared" si="163"/>
        <v>-</v>
      </c>
      <c r="AO509" s="9" t="str">
        <f t="shared" si="163"/>
        <v>-</v>
      </c>
      <c r="AP509" s="9" t="str">
        <f t="shared" si="163"/>
        <v>-</v>
      </c>
      <c r="AQ509" s="9" t="str">
        <f t="shared" si="163"/>
        <v>-</v>
      </c>
      <c r="AR509" s="9" t="str">
        <f t="shared" si="163"/>
        <v>-</v>
      </c>
      <c r="AS509" s="9" t="str">
        <f t="shared" si="163"/>
        <v>-</v>
      </c>
      <c r="AT509" s="9" t="str">
        <f t="shared" si="163"/>
        <v>-</v>
      </c>
      <c r="AU509" s="9" t="str">
        <f t="shared" si="163"/>
        <v>-</v>
      </c>
      <c r="AV509" s="9" t="str">
        <f t="shared" si="163"/>
        <v>-</v>
      </c>
      <c r="AW509" s="9" t="str">
        <f t="shared" si="163"/>
        <v>-</v>
      </c>
      <c r="AX509" s="9" t="str">
        <f t="shared" si="163"/>
        <v>-</v>
      </c>
      <c r="AY509" s="9" t="str">
        <f t="shared" si="163"/>
        <v>-</v>
      </c>
      <c r="AZ509" s="9" t="str">
        <f t="shared" si="163"/>
        <v>-</v>
      </c>
      <c r="BA509" s="9" t="str">
        <f t="shared" si="163"/>
        <v>-</v>
      </c>
      <c r="BB509" s="9" t="str">
        <f t="shared" si="163"/>
        <v>-</v>
      </c>
      <c r="BC509" s="9">
        <f t="shared" si="163"/>
        <v>9</v>
      </c>
      <c r="BD509" s="9" t="str">
        <f t="shared" si="163"/>
        <v>-</v>
      </c>
      <c r="BE509" s="9" t="str">
        <f t="shared" si="163"/>
        <v>-</v>
      </c>
      <c r="BF509" s="9" t="str">
        <f t="shared" si="163"/>
        <v>-</v>
      </c>
      <c r="BG509" s="9" t="str">
        <f t="shared" si="163"/>
        <v>-</v>
      </c>
      <c r="BH509" s="37">
        <f t="shared" si="139"/>
        <v>3</v>
      </c>
      <c r="BI509" s="114">
        <f t="shared" si="140"/>
        <v>8.0000003009900986</v>
      </c>
      <c r="BJ509">
        <f t="shared" si="141"/>
        <v>11</v>
      </c>
      <c r="BL509">
        <f t="shared" si="142"/>
        <v>18</v>
      </c>
      <c r="BM509" s="397">
        <f t="shared" si="143"/>
        <v>8.0000003009900986</v>
      </c>
      <c r="BN509">
        <f t="shared" si="144"/>
        <v>6</v>
      </c>
      <c r="BO509">
        <f t="shared" si="145"/>
        <v>3</v>
      </c>
      <c r="BP509" s="225">
        <f t="shared" si="146"/>
        <v>1</v>
      </c>
    </row>
    <row r="510" spans="1:68">
      <c r="A510" s="125">
        <f t="shared" si="147"/>
        <v>19</v>
      </c>
      <c r="B510" s="9" t="str">
        <f t="shared" ref="B510:BG510" si="164">IF(B$489="ДА",B314,"-")</f>
        <v>-</v>
      </c>
      <c r="C510" s="9" t="str">
        <f t="shared" si="164"/>
        <v>-</v>
      </c>
      <c r="D510" s="9" t="str">
        <f t="shared" si="164"/>
        <v>-</v>
      </c>
      <c r="E510" s="9" t="str">
        <f t="shared" si="164"/>
        <v>-</v>
      </c>
      <c r="F510" s="9" t="str">
        <f t="shared" si="164"/>
        <v>-</v>
      </c>
      <c r="G510" s="9" t="str">
        <f t="shared" si="164"/>
        <v>-</v>
      </c>
      <c r="H510" s="9" t="str">
        <f t="shared" si="164"/>
        <v>-</v>
      </c>
      <c r="I510" s="9" t="str">
        <f t="shared" si="164"/>
        <v>-</v>
      </c>
      <c r="J510" s="9" t="str">
        <f t="shared" si="164"/>
        <v>-</v>
      </c>
      <c r="K510" s="9" t="str">
        <f t="shared" si="164"/>
        <v>-</v>
      </c>
      <c r="L510" s="9" t="str">
        <f t="shared" si="164"/>
        <v>-</v>
      </c>
      <c r="M510" s="9" t="str">
        <f t="shared" si="164"/>
        <v>-</v>
      </c>
      <c r="N510" s="9" t="str">
        <f t="shared" si="164"/>
        <v>-</v>
      </c>
      <c r="O510" s="9" t="str">
        <f t="shared" si="164"/>
        <v>-</v>
      </c>
      <c r="P510" s="9" t="str">
        <f t="shared" si="164"/>
        <v>-</v>
      </c>
      <c r="Q510" s="9" t="str">
        <f t="shared" si="164"/>
        <v>-</v>
      </c>
      <c r="R510" s="9" t="str">
        <f t="shared" si="164"/>
        <v>-</v>
      </c>
      <c r="S510" s="9" t="str">
        <f t="shared" si="164"/>
        <v>-</v>
      </c>
      <c r="T510" s="9" t="str">
        <f t="shared" si="164"/>
        <v>-</v>
      </c>
      <c r="U510" s="9" t="str">
        <f t="shared" si="164"/>
        <v>-</v>
      </c>
      <c r="V510" s="9">
        <f t="shared" si="164"/>
        <v>4</v>
      </c>
      <c r="W510" s="9" t="str">
        <f t="shared" si="164"/>
        <v>-</v>
      </c>
      <c r="X510" s="9" t="str">
        <f t="shared" si="164"/>
        <v>-</v>
      </c>
      <c r="Y510" s="9" t="str">
        <f t="shared" si="164"/>
        <v>-</v>
      </c>
      <c r="Z510" s="9" t="str">
        <f t="shared" si="164"/>
        <v>-</v>
      </c>
      <c r="AA510" s="9" t="str">
        <f t="shared" si="164"/>
        <v>-</v>
      </c>
      <c r="AB510" s="9" t="str">
        <f t="shared" si="164"/>
        <v>-</v>
      </c>
      <c r="AC510" s="9" t="str">
        <f t="shared" si="164"/>
        <v>-</v>
      </c>
      <c r="AD510" s="9" t="str">
        <f t="shared" si="164"/>
        <v>-</v>
      </c>
      <c r="AE510" s="9" t="str">
        <f t="shared" si="164"/>
        <v>-</v>
      </c>
      <c r="AF510" s="9" t="str">
        <f t="shared" si="164"/>
        <v>-</v>
      </c>
      <c r="AG510" s="9">
        <f t="shared" si="164"/>
        <v>8</v>
      </c>
      <c r="AH510" s="9" t="str">
        <f t="shared" si="164"/>
        <v>-</v>
      </c>
      <c r="AI510" s="9" t="str">
        <f t="shared" si="164"/>
        <v>-</v>
      </c>
      <c r="AJ510" s="9" t="str">
        <f t="shared" si="164"/>
        <v>-</v>
      </c>
      <c r="AK510" s="9">
        <f t="shared" si="164"/>
        <v>6</v>
      </c>
      <c r="AL510" s="9" t="str">
        <f t="shared" si="164"/>
        <v>-</v>
      </c>
      <c r="AM510" s="9" t="str">
        <f t="shared" si="164"/>
        <v>-</v>
      </c>
      <c r="AN510" s="9" t="str">
        <f t="shared" si="164"/>
        <v>-</v>
      </c>
      <c r="AO510" s="9" t="str">
        <f t="shared" si="164"/>
        <v>-</v>
      </c>
      <c r="AP510" s="9" t="str">
        <f t="shared" si="164"/>
        <v>-</v>
      </c>
      <c r="AQ510" s="9" t="str">
        <f t="shared" si="164"/>
        <v>-</v>
      </c>
      <c r="AR510" s="9" t="str">
        <f t="shared" si="164"/>
        <v>-</v>
      </c>
      <c r="AS510" s="9" t="str">
        <f t="shared" si="164"/>
        <v>-</v>
      </c>
      <c r="AT510" s="9" t="str">
        <f t="shared" si="164"/>
        <v>-</v>
      </c>
      <c r="AU510" s="9" t="str">
        <f t="shared" si="164"/>
        <v>-</v>
      </c>
      <c r="AV510" s="9" t="str">
        <f t="shared" si="164"/>
        <v>-</v>
      </c>
      <c r="AW510" s="9" t="str">
        <f t="shared" si="164"/>
        <v>-</v>
      </c>
      <c r="AX510" s="9" t="str">
        <f t="shared" si="164"/>
        <v>-</v>
      </c>
      <c r="AY510" s="9" t="str">
        <f t="shared" si="164"/>
        <v>-</v>
      </c>
      <c r="AZ510" s="9" t="str">
        <f t="shared" si="164"/>
        <v>-</v>
      </c>
      <c r="BA510" s="9" t="str">
        <f t="shared" si="164"/>
        <v>-</v>
      </c>
      <c r="BB510" s="9" t="str">
        <f t="shared" si="164"/>
        <v>-</v>
      </c>
      <c r="BC510" s="9">
        <f t="shared" si="164"/>
        <v>5</v>
      </c>
      <c r="BD510" s="9" t="str">
        <f t="shared" si="164"/>
        <v>-</v>
      </c>
      <c r="BE510" s="9" t="str">
        <f t="shared" si="164"/>
        <v>-</v>
      </c>
      <c r="BF510" s="9" t="str">
        <f t="shared" si="164"/>
        <v>-</v>
      </c>
      <c r="BG510" s="9" t="str">
        <f t="shared" si="164"/>
        <v>-</v>
      </c>
      <c r="BH510" s="37">
        <f t="shared" si="139"/>
        <v>4</v>
      </c>
      <c r="BI510" s="114">
        <f t="shared" si="140"/>
        <v>5.750000400341686</v>
      </c>
      <c r="BJ510">
        <f t="shared" si="141"/>
        <v>48</v>
      </c>
      <c r="BL510">
        <f t="shared" si="142"/>
        <v>19</v>
      </c>
      <c r="BM510" s="397">
        <f t="shared" si="143"/>
        <v>5.750000400341686</v>
      </c>
      <c r="BN510">
        <f t="shared" si="144"/>
        <v>4</v>
      </c>
      <c r="BO510">
        <f t="shared" si="145"/>
        <v>4</v>
      </c>
      <c r="BP510" s="225">
        <f t="shared" si="146"/>
        <v>2.9166666666666665</v>
      </c>
    </row>
    <row r="511" spans="1:68">
      <c r="A511" s="125">
        <f t="shared" si="147"/>
        <v>20</v>
      </c>
      <c r="B511" s="9" t="str">
        <f t="shared" ref="B511:BG511" si="165">IF(B$489="ДА",B315,"-")</f>
        <v>-</v>
      </c>
      <c r="C511" s="9" t="str">
        <f t="shared" si="165"/>
        <v>-</v>
      </c>
      <c r="D511" s="9" t="str">
        <f t="shared" si="165"/>
        <v>-</v>
      </c>
      <c r="E511" s="9" t="str">
        <f t="shared" si="165"/>
        <v>-</v>
      </c>
      <c r="F511" s="9" t="str">
        <f t="shared" si="165"/>
        <v>-</v>
      </c>
      <c r="G511" s="9" t="str">
        <f t="shared" si="165"/>
        <v>-</v>
      </c>
      <c r="H511" s="9" t="str">
        <f t="shared" si="165"/>
        <v>-</v>
      </c>
      <c r="I511" s="9" t="str">
        <f t="shared" si="165"/>
        <v>-</v>
      </c>
      <c r="J511" s="9" t="str">
        <f t="shared" si="165"/>
        <v>-</v>
      </c>
      <c r="K511" s="9" t="str">
        <f t="shared" si="165"/>
        <v>-</v>
      </c>
      <c r="L511" s="9" t="str">
        <f t="shared" si="165"/>
        <v>-</v>
      </c>
      <c r="M511" s="9" t="str">
        <f t="shared" si="165"/>
        <v>-</v>
      </c>
      <c r="N511" s="9" t="str">
        <f t="shared" si="165"/>
        <v>-</v>
      </c>
      <c r="O511" s="9" t="str">
        <f t="shared" si="165"/>
        <v>-</v>
      </c>
      <c r="P511" s="9" t="str">
        <f t="shared" si="165"/>
        <v>-</v>
      </c>
      <c r="Q511" s="9" t="str">
        <f t="shared" si="165"/>
        <v>-</v>
      </c>
      <c r="R511" s="9" t="str">
        <f t="shared" si="165"/>
        <v>-</v>
      </c>
      <c r="S511" s="9" t="str">
        <f t="shared" si="165"/>
        <v>-</v>
      </c>
      <c r="T511" s="9" t="str">
        <f t="shared" si="165"/>
        <v>-</v>
      </c>
      <c r="U511" s="9" t="str">
        <f t="shared" si="165"/>
        <v>-</v>
      </c>
      <c r="V511" s="9" t="str">
        <f t="shared" si="165"/>
        <v>-</v>
      </c>
      <c r="W511" s="9" t="str">
        <f t="shared" si="165"/>
        <v>-</v>
      </c>
      <c r="X511" s="9" t="str">
        <f t="shared" si="165"/>
        <v>-</v>
      </c>
      <c r="Y511" s="9" t="str">
        <f t="shared" si="165"/>
        <v>-</v>
      </c>
      <c r="Z511" s="9">
        <f t="shared" si="165"/>
        <v>8</v>
      </c>
      <c r="AA511" s="9" t="str">
        <f t="shared" si="165"/>
        <v>-</v>
      </c>
      <c r="AB511" s="9" t="str">
        <f t="shared" si="165"/>
        <v>-</v>
      </c>
      <c r="AC511" s="9" t="str">
        <f t="shared" si="165"/>
        <v>-</v>
      </c>
      <c r="AD511" s="9" t="str">
        <f t="shared" si="165"/>
        <v>-</v>
      </c>
      <c r="AE511" s="9" t="str">
        <f t="shared" si="165"/>
        <v>-</v>
      </c>
      <c r="AF511" s="9" t="str">
        <f t="shared" si="165"/>
        <v>-</v>
      </c>
      <c r="AG511" s="9">
        <f t="shared" si="165"/>
        <v>9</v>
      </c>
      <c r="AH511" s="9" t="str">
        <f t="shared" si="165"/>
        <v>-</v>
      </c>
      <c r="AI511" s="9" t="str">
        <f t="shared" si="165"/>
        <v>-</v>
      </c>
      <c r="AJ511" s="9" t="str">
        <f t="shared" si="165"/>
        <v>-</v>
      </c>
      <c r="AK511" s="9">
        <f t="shared" si="165"/>
        <v>6</v>
      </c>
      <c r="AL511" s="9" t="str">
        <f t="shared" si="165"/>
        <v>-</v>
      </c>
      <c r="AM511" s="9" t="str">
        <f t="shared" si="165"/>
        <v>-</v>
      </c>
      <c r="AN511" s="9" t="str">
        <f t="shared" si="165"/>
        <v>-</v>
      </c>
      <c r="AO511" s="9" t="str">
        <f t="shared" si="165"/>
        <v>-</v>
      </c>
      <c r="AP511" s="9" t="str">
        <f t="shared" si="165"/>
        <v>-</v>
      </c>
      <c r="AQ511" s="9" t="str">
        <f t="shared" si="165"/>
        <v>-</v>
      </c>
      <c r="AR511" s="9" t="str">
        <f t="shared" si="165"/>
        <v>-</v>
      </c>
      <c r="AS511" s="9" t="str">
        <f t="shared" si="165"/>
        <v>-</v>
      </c>
      <c r="AT511" s="9" t="str">
        <f t="shared" si="165"/>
        <v>-</v>
      </c>
      <c r="AU511" s="9" t="str">
        <f t="shared" si="165"/>
        <v>-</v>
      </c>
      <c r="AV511" s="9" t="str">
        <f t="shared" si="165"/>
        <v>-</v>
      </c>
      <c r="AW511" s="9" t="str">
        <f t="shared" si="165"/>
        <v>-</v>
      </c>
      <c r="AX511" s="9" t="str">
        <f t="shared" si="165"/>
        <v>-</v>
      </c>
      <c r="AY511" s="9" t="str">
        <f t="shared" si="165"/>
        <v>-</v>
      </c>
      <c r="AZ511" s="9" t="str">
        <f t="shared" si="165"/>
        <v>-</v>
      </c>
      <c r="BA511" s="9" t="str">
        <f t="shared" si="165"/>
        <v>-</v>
      </c>
      <c r="BB511" s="9" t="str">
        <f t="shared" si="165"/>
        <v>-</v>
      </c>
      <c r="BC511" s="9">
        <f t="shared" si="165"/>
        <v>5</v>
      </c>
      <c r="BD511" s="9" t="str">
        <f t="shared" si="165"/>
        <v>-</v>
      </c>
      <c r="BE511" s="9" t="str">
        <f t="shared" si="165"/>
        <v>-</v>
      </c>
      <c r="BF511" s="9" t="str">
        <f t="shared" si="165"/>
        <v>-</v>
      </c>
      <c r="BG511" s="9" t="str">
        <f t="shared" si="165"/>
        <v>-</v>
      </c>
      <c r="BH511" s="37">
        <f t="shared" si="139"/>
        <v>4</v>
      </c>
      <c r="BI511" s="114">
        <f t="shared" si="140"/>
        <v>7.0000004002991032</v>
      </c>
      <c r="BJ511">
        <f t="shared" si="141"/>
        <v>24</v>
      </c>
      <c r="BL511">
        <f t="shared" si="142"/>
        <v>20</v>
      </c>
      <c r="BM511" s="397">
        <f t="shared" si="143"/>
        <v>7.0000004002991032</v>
      </c>
      <c r="BN511">
        <f t="shared" si="144"/>
        <v>4</v>
      </c>
      <c r="BO511">
        <f t="shared" si="145"/>
        <v>4</v>
      </c>
      <c r="BP511" s="225">
        <f t="shared" si="146"/>
        <v>3.3333333333333335</v>
      </c>
    </row>
    <row r="512" spans="1:68">
      <c r="A512" s="125">
        <f t="shared" si="147"/>
        <v>21</v>
      </c>
      <c r="B512" s="9" t="str">
        <f t="shared" ref="B512:BG512" si="166">IF(B$489="ДА",B316,"-")</f>
        <v>-</v>
      </c>
      <c r="C512" s="9" t="str">
        <f t="shared" si="166"/>
        <v>-</v>
      </c>
      <c r="D512" s="9" t="str">
        <f t="shared" si="166"/>
        <v>-</v>
      </c>
      <c r="E512" s="9" t="str">
        <f t="shared" si="166"/>
        <v>-</v>
      </c>
      <c r="F512" s="9" t="str">
        <f t="shared" si="166"/>
        <v>-</v>
      </c>
      <c r="G512" s="9" t="str">
        <f t="shared" si="166"/>
        <v>-</v>
      </c>
      <c r="H512" s="9" t="str">
        <f t="shared" si="166"/>
        <v>-</v>
      </c>
      <c r="I512" s="9" t="str">
        <f t="shared" si="166"/>
        <v>-</v>
      </c>
      <c r="J512" s="9" t="str">
        <f t="shared" si="166"/>
        <v>-</v>
      </c>
      <c r="K512" s="9" t="str">
        <f t="shared" si="166"/>
        <v>-</v>
      </c>
      <c r="L512" s="9" t="str">
        <f t="shared" si="166"/>
        <v>-</v>
      </c>
      <c r="M512" s="9" t="str">
        <f t="shared" si="166"/>
        <v>-</v>
      </c>
      <c r="N512" s="9" t="str">
        <f t="shared" si="166"/>
        <v>-</v>
      </c>
      <c r="O512" s="9" t="str">
        <f t="shared" si="166"/>
        <v>-</v>
      </c>
      <c r="P512" s="9" t="str">
        <f t="shared" si="166"/>
        <v>-</v>
      </c>
      <c r="Q512" s="9" t="str">
        <f t="shared" si="166"/>
        <v>-</v>
      </c>
      <c r="R512" s="9" t="str">
        <f t="shared" si="166"/>
        <v>-</v>
      </c>
      <c r="S512" s="9" t="str">
        <f t="shared" si="166"/>
        <v>-</v>
      </c>
      <c r="T512" s="9" t="str">
        <f t="shared" si="166"/>
        <v>-</v>
      </c>
      <c r="U512" s="9" t="str">
        <f t="shared" si="166"/>
        <v>-</v>
      </c>
      <c r="V512" s="9" t="str">
        <f t="shared" si="166"/>
        <v>-</v>
      </c>
      <c r="W512" s="9" t="str">
        <f t="shared" si="166"/>
        <v>-</v>
      </c>
      <c r="X512" s="9" t="str">
        <f t="shared" si="166"/>
        <v>-</v>
      </c>
      <c r="Y512" s="9" t="str">
        <f t="shared" si="166"/>
        <v>-</v>
      </c>
      <c r="Z512" s="9" t="str">
        <f t="shared" si="166"/>
        <v>-</v>
      </c>
      <c r="AA512" s="9" t="str">
        <f t="shared" si="166"/>
        <v>-</v>
      </c>
      <c r="AB512" s="9" t="str">
        <f t="shared" si="166"/>
        <v>-</v>
      </c>
      <c r="AC512" s="9" t="str">
        <f t="shared" si="166"/>
        <v>-</v>
      </c>
      <c r="AD512" s="9" t="str">
        <f t="shared" si="166"/>
        <v>-</v>
      </c>
      <c r="AE512" s="9" t="str">
        <f t="shared" si="166"/>
        <v>-</v>
      </c>
      <c r="AF512" s="9" t="str">
        <f t="shared" si="166"/>
        <v>-</v>
      </c>
      <c r="AG512" s="9" t="str">
        <f t="shared" si="166"/>
        <v>-</v>
      </c>
      <c r="AH512" s="9" t="str">
        <f t="shared" si="166"/>
        <v>-</v>
      </c>
      <c r="AI512" s="9" t="str">
        <f t="shared" si="166"/>
        <v>-</v>
      </c>
      <c r="AJ512" s="9" t="str">
        <f t="shared" si="166"/>
        <v>-</v>
      </c>
      <c r="AK512" s="9" t="str">
        <f t="shared" si="166"/>
        <v>-</v>
      </c>
      <c r="AL512" s="9" t="str">
        <f t="shared" si="166"/>
        <v>-</v>
      </c>
      <c r="AM512" s="9" t="str">
        <f t="shared" si="166"/>
        <v>-</v>
      </c>
      <c r="AN512" s="9" t="str">
        <f t="shared" si="166"/>
        <v>-</v>
      </c>
      <c r="AO512" s="9" t="str">
        <f t="shared" si="166"/>
        <v>-</v>
      </c>
      <c r="AP512" s="9" t="str">
        <f t="shared" si="166"/>
        <v>-</v>
      </c>
      <c r="AQ512" s="9" t="str">
        <f t="shared" si="166"/>
        <v>-</v>
      </c>
      <c r="AR512" s="9" t="str">
        <f t="shared" si="166"/>
        <v>-</v>
      </c>
      <c r="AS512" s="9" t="str">
        <f t="shared" si="166"/>
        <v>-</v>
      </c>
      <c r="AT512" s="9" t="str">
        <f t="shared" si="166"/>
        <v>-</v>
      </c>
      <c r="AU512" s="9" t="str">
        <f t="shared" si="166"/>
        <v>-</v>
      </c>
      <c r="AV512" s="9" t="str">
        <f t="shared" si="166"/>
        <v>-</v>
      </c>
      <c r="AW512" s="9" t="str">
        <f t="shared" si="166"/>
        <v>-</v>
      </c>
      <c r="AX512" s="9" t="str">
        <f t="shared" si="166"/>
        <v>-</v>
      </c>
      <c r="AY512" s="9" t="str">
        <f t="shared" si="166"/>
        <v>-</v>
      </c>
      <c r="AZ512" s="9" t="str">
        <f t="shared" si="166"/>
        <v>-</v>
      </c>
      <c r="BA512" s="9" t="str">
        <f t="shared" si="166"/>
        <v>-</v>
      </c>
      <c r="BB512" s="9" t="str">
        <f t="shared" si="166"/>
        <v>-</v>
      </c>
      <c r="BC512" s="9" t="str">
        <f t="shared" si="166"/>
        <v>-</v>
      </c>
      <c r="BD512" s="9" t="str">
        <f t="shared" si="166"/>
        <v>-</v>
      </c>
      <c r="BE512" s="9" t="str">
        <f t="shared" si="166"/>
        <v>-</v>
      </c>
      <c r="BF512" s="9" t="str">
        <f t="shared" si="166"/>
        <v>-</v>
      </c>
      <c r="BG512" s="9" t="str">
        <f t="shared" si="166"/>
        <v>-</v>
      </c>
      <c r="BH512" s="37">
        <f t="shared" si="139"/>
        <v>0</v>
      </c>
      <c r="BI512" s="114" t="str">
        <f t="shared" si="140"/>
        <v>-</v>
      </c>
      <c r="BJ512" t="str">
        <f t="shared" si="141"/>
        <v>-</v>
      </c>
      <c r="BL512">
        <f t="shared" si="142"/>
        <v>21</v>
      </c>
      <c r="BM512" s="397" t="str">
        <f t="shared" si="143"/>
        <v>-</v>
      </c>
      <c r="BN512">
        <f t="shared" si="144"/>
        <v>0</v>
      </c>
      <c r="BO512">
        <f t="shared" si="145"/>
        <v>0</v>
      </c>
      <c r="BP512" s="225" t="str">
        <f t="shared" si="146"/>
        <v>-</v>
      </c>
    </row>
    <row r="513" spans="1:68">
      <c r="A513" s="125">
        <f t="shared" si="147"/>
        <v>22</v>
      </c>
      <c r="B513" s="9" t="str">
        <f t="shared" ref="B513:BG513" si="167">IF(B$489="ДА",B317,"-")</f>
        <v>-</v>
      </c>
      <c r="C513" s="9" t="str">
        <f t="shared" si="167"/>
        <v>-</v>
      </c>
      <c r="D513" s="9" t="str">
        <f t="shared" si="167"/>
        <v>-</v>
      </c>
      <c r="E513" s="9" t="str">
        <f t="shared" si="167"/>
        <v>-</v>
      </c>
      <c r="F513" s="9" t="str">
        <f t="shared" si="167"/>
        <v>-</v>
      </c>
      <c r="G513" s="9" t="str">
        <f t="shared" si="167"/>
        <v>-</v>
      </c>
      <c r="H513" s="9" t="str">
        <f t="shared" si="167"/>
        <v>-</v>
      </c>
      <c r="I513" s="9" t="str">
        <f t="shared" si="167"/>
        <v>-</v>
      </c>
      <c r="J513" s="9" t="str">
        <f t="shared" si="167"/>
        <v>-</v>
      </c>
      <c r="K513" s="9" t="str">
        <f t="shared" si="167"/>
        <v>-</v>
      </c>
      <c r="L513" s="9" t="str">
        <f t="shared" si="167"/>
        <v>-</v>
      </c>
      <c r="M513" s="9" t="str">
        <f t="shared" si="167"/>
        <v>-</v>
      </c>
      <c r="N513" s="9" t="str">
        <f t="shared" si="167"/>
        <v>-</v>
      </c>
      <c r="O513" s="9" t="str">
        <f t="shared" si="167"/>
        <v>-</v>
      </c>
      <c r="P513" s="9" t="str">
        <f t="shared" si="167"/>
        <v>-</v>
      </c>
      <c r="Q513" s="9" t="str">
        <f t="shared" si="167"/>
        <v>-</v>
      </c>
      <c r="R513" s="9" t="str">
        <f t="shared" si="167"/>
        <v>-</v>
      </c>
      <c r="S513" s="9" t="str">
        <f t="shared" si="167"/>
        <v>-</v>
      </c>
      <c r="T513" s="9" t="str">
        <f t="shared" si="167"/>
        <v>-</v>
      </c>
      <c r="U513" s="9" t="str">
        <f t="shared" si="167"/>
        <v>-</v>
      </c>
      <c r="V513" s="9" t="str">
        <f t="shared" si="167"/>
        <v>-</v>
      </c>
      <c r="W513" s="9" t="str">
        <f t="shared" si="167"/>
        <v>-</v>
      </c>
      <c r="X513" s="9" t="str">
        <f t="shared" si="167"/>
        <v>-</v>
      </c>
      <c r="Y513" s="9" t="str">
        <f t="shared" si="167"/>
        <v>-</v>
      </c>
      <c r="Z513" s="9" t="str">
        <f t="shared" si="167"/>
        <v>-</v>
      </c>
      <c r="AA513" s="9" t="str">
        <f t="shared" si="167"/>
        <v>-</v>
      </c>
      <c r="AB513" s="9" t="str">
        <f t="shared" si="167"/>
        <v>-</v>
      </c>
      <c r="AC513" s="9" t="str">
        <f t="shared" si="167"/>
        <v>-</v>
      </c>
      <c r="AD513" s="9" t="str">
        <f t="shared" si="167"/>
        <v>-</v>
      </c>
      <c r="AE513" s="9" t="str">
        <f t="shared" si="167"/>
        <v>-</v>
      </c>
      <c r="AF513" s="9" t="str">
        <f t="shared" si="167"/>
        <v>-</v>
      </c>
      <c r="AG513" s="9" t="str">
        <f t="shared" si="167"/>
        <v>-</v>
      </c>
      <c r="AH513" s="9" t="str">
        <f t="shared" si="167"/>
        <v>-</v>
      </c>
      <c r="AI513" s="9" t="str">
        <f t="shared" si="167"/>
        <v>-</v>
      </c>
      <c r="AJ513" s="9" t="str">
        <f t="shared" si="167"/>
        <v>-</v>
      </c>
      <c r="AK513" s="9" t="str">
        <f t="shared" si="167"/>
        <v>-</v>
      </c>
      <c r="AL513" s="9" t="str">
        <f t="shared" si="167"/>
        <v>-</v>
      </c>
      <c r="AM513" s="9" t="str">
        <f t="shared" si="167"/>
        <v>-</v>
      </c>
      <c r="AN513" s="9" t="str">
        <f t="shared" si="167"/>
        <v>-</v>
      </c>
      <c r="AO513" s="9" t="str">
        <f t="shared" si="167"/>
        <v>-</v>
      </c>
      <c r="AP513" s="9" t="str">
        <f t="shared" si="167"/>
        <v>-</v>
      </c>
      <c r="AQ513" s="9" t="str">
        <f t="shared" si="167"/>
        <v>-</v>
      </c>
      <c r="AR513" s="9" t="str">
        <f t="shared" si="167"/>
        <v>-</v>
      </c>
      <c r="AS513" s="9" t="str">
        <f t="shared" si="167"/>
        <v>-</v>
      </c>
      <c r="AT513" s="9" t="str">
        <f t="shared" si="167"/>
        <v>-</v>
      </c>
      <c r="AU513" s="9" t="str">
        <f t="shared" si="167"/>
        <v>-</v>
      </c>
      <c r="AV513" s="9" t="str">
        <f t="shared" si="167"/>
        <v>-</v>
      </c>
      <c r="AW513" s="9" t="str">
        <f t="shared" si="167"/>
        <v>-</v>
      </c>
      <c r="AX513" s="9" t="str">
        <f t="shared" si="167"/>
        <v>-</v>
      </c>
      <c r="AY513" s="9" t="str">
        <f t="shared" si="167"/>
        <v>-</v>
      </c>
      <c r="AZ513" s="9" t="str">
        <f t="shared" si="167"/>
        <v>-</v>
      </c>
      <c r="BA513" s="9" t="str">
        <f t="shared" si="167"/>
        <v>-</v>
      </c>
      <c r="BB513" s="9" t="str">
        <f t="shared" si="167"/>
        <v>-</v>
      </c>
      <c r="BC513" s="9" t="str">
        <f t="shared" si="167"/>
        <v>-</v>
      </c>
      <c r="BD513" s="9" t="str">
        <f t="shared" si="167"/>
        <v>-</v>
      </c>
      <c r="BE513" s="9" t="str">
        <f t="shared" si="167"/>
        <v>-</v>
      </c>
      <c r="BF513" s="9" t="str">
        <f t="shared" si="167"/>
        <v>-</v>
      </c>
      <c r="BG513" s="9" t="str">
        <f t="shared" si="167"/>
        <v>-</v>
      </c>
      <c r="BH513" s="37">
        <f t="shared" si="139"/>
        <v>0</v>
      </c>
      <c r="BI513" s="114" t="str">
        <f t="shared" si="140"/>
        <v>-</v>
      </c>
      <c r="BJ513" t="str">
        <f t="shared" si="141"/>
        <v>-</v>
      </c>
      <c r="BL513">
        <f t="shared" si="142"/>
        <v>22</v>
      </c>
      <c r="BM513" s="397" t="str">
        <f t="shared" si="143"/>
        <v>-</v>
      </c>
      <c r="BN513">
        <f t="shared" si="144"/>
        <v>0</v>
      </c>
      <c r="BO513">
        <f t="shared" si="145"/>
        <v>0</v>
      </c>
      <c r="BP513" s="225" t="str">
        <f t="shared" si="146"/>
        <v>-</v>
      </c>
    </row>
    <row r="514" spans="1:68">
      <c r="A514" s="125">
        <f t="shared" si="147"/>
        <v>23</v>
      </c>
      <c r="B514" s="9" t="str">
        <f t="shared" ref="B514:BG514" si="168">IF(B$489="ДА",B318,"-")</f>
        <v>-</v>
      </c>
      <c r="C514" s="9" t="str">
        <f t="shared" si="168"/>
        <v>-</v>
      </c>
      <c r="D514" s="9" t="str">
        <f t="shared" si="168"/>
        <v>-</v>
      </c>
      <c r="E514" s="9" t="str">
        <f t="shared" si="168"/>
        <v>-</v>
      </c>
      <c r="F514" s="9" t="str">
        <f t="shared" si="168"/>
        <v>-</v>
      </c>
      <c r="G514" s="9" t="str">
        <f t="shared" si="168"/>
        <v>-</v>
      </c>
      <c r="H514" s="9" t="str">
        <f t="shared" si="168"/>
        <v>-</v>
      </c>
      <c r="I514" s="9" t="str">
        <f t="shared" si="168"/>
        <v>-</v>
      </c>
      <c r="J514" s="9" t="str">
        <f t="shared" si="168"/>
        <v>-</v>
      </c>
      <c r="K514" s="9" t="str">
        <f t="shared" si="168"/>
        <v>-</v>
      </c>
      <c r="L514" s="9" t="str">
        <f t="shared" si="168"/>
        <v>-</v>
      </c>
      <c r="M514" s="9" t="str">
        <f t="shared" si="168"/>
        <v>-</v>
      </c>
      <c r="N514" s="9" t="str">
        <f t="shared" si="168"/>
        <v>-</v>
      </c>
      <c r="O514" s="9" t="str">
        <f t="shared" si="168"/>
        <v>-</v>
      </c>
      <c r="P514" s="9" t="str">
        <f t="shared" si="168"/>
        <v>-</v>
      </c>
      <c r="Q514" s="9" t="str">
        <f t="shared" si="168"/>
        <v>-</v>
      </c>
      <c r="R514" s="9" t="str">
        <f t="shared" si="168"/>
        <v>-</v>
      </c>
      <c r="S514" s="9" t="str">
        <f t="shared" si="168"/>
        <v>-</v>
      </c>
      <c r="T514" s="9" t="str">
        <f t="shared" si="168"/>
        <v>-</v>
      </c>
      <c r="U514" s="9" t="str">
        <f t="shared" si="168"/>
        <v>-</v>
      </c>
      <c r="V514" s="9" t="str">
        <f t="shared" si="168"/>
        <v>-</v>
      </c>
      <c r="W514" s="9" t="str">
        <f t="shared" si="168"/>
        <v>-</v>
      </c>
      <c r="X514" s="9" t="str">
        <f t="shared" si="168"/>
        <v>-</v>
      </c>
      <c r="Y514" s="9" t="str">
        <f t="shared" si="168"/>
        <v>-</v>
      </c>
      <c r="Z514" s="9">
        <f t="shared" si="168"/>
        <v>7</v>
      </c>
      <c r="AA514" s="9" t="str">
        <f t="shared" si="168"/>
        <v>-</v>
      </c>
      <c r="AB514" s="9" t="str">
        <f t="shared" si="168"/>
        <v>-</v>
      </c>
      <c r="AC514" s="9" t="str">
        <f t="shared" si="168"/>
        <v>-</v>
      </c>
      <c r="AD514" s="9" t="str">
        <f t="shared" si="168"/>
        <v>-</v>
      </c>
      <c r="AE514" s="9" t="str">
        <f t="shared" si="168"/>
        <v>-</v>
      </c>
      <c r="AF514" s="9" t="str">
        <f t="shared" si="168"/>
        <v>-</v>
      </c>
      <c r="AG514" s="9" t="str">
        <f t="shared" si="168"/>
        <v>-</v>
      </c>
      <c r="AH514" s="9" t="str">
        <f t="shared" si="168"/>
        <v>-</v>
      </c>
      <c r="AI514" s="9" t="str">
        <f t="shared" si="168"/>
        <v>-</v>
      </c>
      <c r="AJ514" s="9" t="str">
        <f t="shared" si="168"/>
        <v>-</v>
      </c>
      <c r="AK514" s="9">
        <f t="shared" si="168"/>
        <v>7</v>
      </c>
      <c r="AL514" s="9" t="str">
        <f t="shared" si="168"/>
        <v>-</v>
      </c>
      <c r="AM514" s="9" t="str">
        <f t="shared" si="168"/>
        <v>-</v>
      </c>
      <c r="AN514" s="9" t="str">
        <f t="shared" si="168"/>
        <v>-</v>
      </c>
      <c r="AO514" s="9" t="str">
        <f t="shared" si="168"/>
        <v>-</v>
      </c>
      <c r="AP514" s="9" t="str">
        <f t="shared" si="168"/>
        <v>-</v>
      </c>
      <c r="AQ514" s="9" t="str">
        <f t="shared" si="168"/>
        <v>-</v>
      </c>
      <c r="AR514" s="9" t="str">
        <f t="shared" si="168"/>
        <v>-</v>
      </c>
      <c r="AS514" s="9" t="str">
        <f t="shared" si="168"/>
        <v>-</v>
      </c>
      <c r="AT514" s="9" t="str">
        <f t="shared" si="168"/>
        <v>-</v>
      </c>
      <c r="AU514" s="9" t="str">
        <f t="shared" si="168"/>
        <v>-</v>
      </c>
      <c r="AV514" s="9" t="str">
        <f t="shared" si="168"/>
        <v>-</v>
      </c>
      <c r="AW514" s="9" t="str">
        <f t="shared" si="168"/>
        <v>-</v>
      </c>
      <c r="AX514" s="9" t="str">
        <f t="shared" si="168"/>
        <v>-</v>
      </c>
      <c r="AY514" s="9" t="str">
        <f t="shared" si="168"/>
        <v>-</v>
      </c>
      <c r="AZ514" s="9" t="str">
        <f t="shared" si="168"/>
        <v>-</v>
      </c>
      <c r="BA514" s="9" t="str">
        <f t="shared" si="168"/>
        <v>-</v>
      </c>
      <c r="BB514" s="9" t="str">
        <f t="shared" si="168"/>
        <v>-</v>
      </c>
      <c r="BC514" s="9">
        <f t="shared" si="168"/>
        <v>5</v>
      </c>
      <c r="BD514" s="9" t="str">
        <f t="shared" si="168"/>
        <v>-</v>
      </c>
      <c r="BE514" s="9" t="str">
        <f t="shared" si="168"/>
        <v>-</v>
      </c>
      <c r="BF514" s="9" t="str">
        <f t="shared" si="168"/>
        <v>-</v>
      </c>
      <c r="BG514" s="9" t="str">
        <f t="shared" si="168"/>
        <v>-</v>
      </c>
      <c r="BH514" s="37">
        <f t="shared" si="139"/>
        <v>3</v>
      </c>
      <c r="BI514" s="114">
        <f t="shared" si="140"/>
        <v>6.33333363407775</v>
      </c>
      <c r="BJ514">
        <f t="shared" si="141"/>
        <v>37</v>
      </c>
      <c r="BL514">
        <f t="shared" si="142"/>
        <v>23</v>
      </c>
      <c r="BM514" s="397">
        <f t="shared" si="143"/>
        <v>6.33333363407775</v>
      </c>
      <c r="BN514">
        <f t="shared" si="144"/>
        <v>4</v>
      </c>
      <c r="BO514">
        <f t="shared" si="145"/>
        <v>3</v>
      </c>
      <c r="BP514" s="225">
        <f t="shared" si="146"/>
        <v>1.3333333333333357</v>
      </c>
    </row>
    <row r="515" spans="1:68">
      <c r="A515" s="125">
        <f t="shared" si="147"/>
        <v>24</v>
      </c>
      <c r="B515" s="9" t="str">
        <f t="shared" ref="B515:BG515" si="169">IF(B$489="ДА",B319,"-")</f>
        <v>-</v>
      </c>
      <c r="C515" s="9" t="str">
        <f t="shared" si="169"/>
        <v>-</v>
      </c>
      <c r="D515" s="9" t="str">
        <f t="shared" si="169"/>
        <v>-</v>
      </c>
      <c r="E515" s="9" t="str">
        <f t="shared" si="169"/>
        <v>-</v>
      </c>
      <c r="F515" s="9" t="str">
        <f t="shared" si="169"/>
        <v>-</v>
      </c>
      <c r="G515" s="9" t="str">
        <f t="shared" si="169"/>
        <v>-</v>
      </c>
      <c r="H515" s="9" t="str">
        <f t="shared" si="169"/>
        <v>-</v>
      </c>
      <c r="I515" s="9" t="str">
        <f t="shared" si="169"/>
        <v>-</v>
      </c>
      <c r="J515" s="9" t="str">
        <f t="shared" si="169"/>
        <v>-</v>
      </c>
      <c r="K515" s="9" t="str">
        <f t="shared" si="169"/>
        <v>-</v>
      </c>
      <c r="L515" s="9" t="str">
        <f t="shared" si="169"/>
        <v>-</v>
      </c>
      <c r="M515" s="9" t="str">
        <f t="shared" si="169"/>
        <v>-</v>
      </c>
      <c r="N515" s="9" t="str">
        <f t="shared" si="169"/>
        <v>-</v>
      </c>
      <c r="O515" s="9">
        <f t="shared" si="169"/>
        <v>9</v>
      </c>
      <c r="P515" s="9" t="str">
        <f t="shared" si="169"/>
        <v>-</v>
      </c>
      <c r="Q515" s="9" t="str">
        <f t="shared" si="169"/>
        <v>-</v>
      </c>
      <c r="R515" s="9" t="str">
        <f t="shared" si="169"/>
        <v>-</v>
      </c>
      <c r="S515" s="9" t="str">
        <f t="shared" si="169"/>
        <v>-</v>
      </c>
      <c r="T515" s="9" t="str">
        <f t="shared" si="169"/>
        <v>-</v>
      </c>
      <c r="U515" s="9" t="str">
        <f t="shared" si="169"/>
        <v>-</v>
      </c>
      <c r="V515" s="9">
        <f t="shared" si="169"/>
        <v>7</v>
      </c>
      <c r="W515" s="9" t="str">
        <f t="shared" si="169"/>
        <v>-</v>
      </c>
      <c r="X515" s="9" t="str">
        <f t="shared" si="169"/>
        <v>-</v>
      </c>
      <c r="Y515" s="9" t="str">
        <f t="shared" si="169"/>
        <v>-</v>
      </c>
      <c r="Z515" s="9">
        <f t="shared" si="169"/>
        <v>6</v>
      </c>
      <c r="AA515" s="9" t="str">
        <f t="shared" si="169"/>
        <v>-</v>
      </c>
      <c r="AB515" s="9" t="str">
        <f t="shared" si="169"/>
        <v>-</v>
      </c>
      <c r="AC515" s="9" t="str">
        <f t="shared" si="169"/>
        <v>-</v>
      </c>
      <c r="AD515" s="9" t="str">
        <f t="shared" si="169"/>
        <v>-</v>
      </c>
      <c r="AE515" s="9" t="str">
        <f t="shared" si="169"/>
        <v>-</v>
      </c>
      <c r="AF515" s="9" t="str">
        <f t="shared" si="169"/>
        <v>-</v>
      </c>
      <c r="AG515" s="9" t="str">
        <f t="shared" si="169"/>
        <v>-</v>
      </c>
      <c r="AH515" s="9" t="str">
        <f t="shared" si="169"/>
        <v>-</v>
      </c>
      <c r="AI515" s="9" t="str">
        <f t="shared" si="169"/>
        <v>-</v>
      </c>
      <c r="AJ515" s="9" t="str">
        <f t="shared" si="169"/>
        <v>-</v>
      </c>
      <c r="AK515" s="9">
        <f t="shared" si="169"/>
        <v>6</v>
      </c>
      <c r="AL515" s="9" t="str">
        <f t="shared" si="169"/>
        <v>-</v>
      </c>
      <c r="AM515" s="9" t="str">
        <f t="shared" si="169"/>
        <v>-</v>
      </c>
      <c r="AN515" s="9" t="str">
        <f t="shared" si="169"/>
        <v>-</v>
      </c>
      <c r="AO515" s="9" t="str">
        <f t="shared" si="169"/>
        <v>-</v>
      </c>
      <c r="AP515" s="9" t="str">
        <f t="shared" si="169"/>
        <v>-</v>
      </c>
      <c r="AQ515" s="9" t="str">
        <f t="shared" si="169"/>
        <v>-</v>
      </c>
      <c r="AR515" s="9" t="str">
        <f t="shared" si="169"/>
        <v>-</v>
      </c>
      <c r="AS515" s="9" t="str">
        <f t="shared" si="169"/>
        <v>-</v>
      </c>
      <c r="AT515" s="9" t="str">
        <f t="shared" si="169"/>
        <v>-</v>
      </c>
      <c r="AU515" s="9" t="str">
        <f t="shared" si="169"/>
        <v>-</v>
      </c>
      <c r="AV515" s="9" t="str">
        <f t="shared" si="169"/>
        <v>-</v>
      </c>
      <c r="AW515" s="9" t="str">
        <f t="shared" si="169"/>
        <v>-</v>
      </c>
      <c r="AX515" s="9" t="str">
        <f t="shared" si="169"/>
        <v>-</v>
      </c>
      <c r="AY515" s="9" t="str">
        <f t="shared" si="169"/>
        <v>-</v>
      </c>
      <c r="AZ515" s="9" t="str">
        <f t="shared" si="169"/>
        <v>-</v>
      </c>
      <c r="BA515" s="9" t="str">
        <f t="shared" si="169"/>
        <v>-</v>
      </c>
      <c r="BB515" s="9" t="str">
        <f t="shared" si="169"/>
        <v>-</v>
      </c>
      <c r="BC515" s="9">
        <f t="shared" si="169"/>
        <v>6</v>
      </c>
      <c r="BD515" s="9" t="str">
        <f t="shared" si="169"/>
        <v>-</v>
      </c>
      <c r="BE515" s="9" t="str">
        <f t="shared" si="169"/>
        <v>-</v>
      </c>
      <c r="BF515" s="9" t="str">
        <f t="shared" si="169"/>
        <v>-</v>
      </c>
      <c r="BG515" s="9" t="str">
        <f t="shared" si="169"/>
        <v>-</v>
      </c>
      <c r="BH515" s="37">
        <f t="shared" si="139"/>
        <v>5</v>
      </c>
      <c r="BI515" s="114">
        <f t="shared" si="140"/>
        <v>6.8000005005847948</v>
      </c>
      <c r="BJ515">
        <f t="shared" si="141"/>
        <v>27</v>
      </c>
      <c r="BL515">
        <f t="shared" si="142"/>
        <v>24</v>
      </c>
      <c r="BM515" s="397">
        <f t="shared" si="143"/>
        <v>6.8000005005847948</v>
      </c>
      <c r="BN515">
        <f t="shared" si="144"/>
        <v>7</v>
      </c>
      <c r="BO515">
        <f t="shared" si="145"/>
        <v>5</v>
      </c>
      <c r="BP515" s="225">
        <f t="shared" si="146"/>
        <v>1.7000000000000028</v>
      </c>
    </row>
    <row r="516" spans="1:68">
      <c r="A516" s="125">
        <f t="shared" si="147"/>
        <v>25</v>
      </c>
      <c r="B516" s="9" t="str">
        <f t="shared" ref="B516:BG516" si="170">IF(B$489="ДА",B320,"-")</f>
        <v>-</v>
      </c>
      <c r="C516" s="9" t="str">
        <f t="shared" si="170"/>
        <v>-</v>
      </c>
      <c r="D516" s="9" t="str">
        <f t="shared" si="170"/>
        <v>-</v>
      </c>
      <c r="E516" s="9" t="str">
        <f t="shared" si="170"/>
        <v>-</v>
      </c>
      <c r="F516" s="9" t="str">
        <f t="shared" si="170"/>
        <v>-</v>
      </c>
      <c r="G516" s="9" t="str">
        <f t="shared" si="170"/>
        <v>-</v>
      </c>
      <c r="H516" s="9" t="str">
        <f t="shared" si="170"/>
        <v>-</v>
      </c>
      <c r="I516" s="9" t="str">
        <f t="shared" si="170"/>
        <v>-</v>
      </c>
      <c r="J516" s="9" t="str">
        <f t="shared" si="170"/>
        <v>-</v>
      </c>
      <c r="K516" s="9" t="str">
        <f t="shared" si="170"/>
        <v>-</v>
      </c>
      <c r="L516" s="9" t="str">
        <f t="shared" si="170"/>
        <v>-</v>
      </c>
      <c r="M516" s="9" t="str">
        <f t="shared" si="170"/>
        <v>-</v>
      </c>
      <c r="N516" s="9" t="str">
        <f t="shared" si="170"/>
        <v>-</v>
      </c>
      <c r="O516" s="9" t="str">
        <f t="shared" si="170"/>
        <v>-</v>
      </c>
      <c r="P516" s="9" t="str">
        <f t="shared" si="170"/>
        <v>-</v>
      </c>
      <c r="Q516" s="9" t="str">
        <f t="shared" si="170"/>
        <v>-</v>
      </c>
      <c r="R516" s="9" t="str">
        <f t="shared" si="170"/>
        <v>-</v>
      </c>
      <c r="S516" s="9" t="str">
        <f t="shared" si="170"/>
        <v>-</v>
      </c>
      <c r="T516" s="9" t="str">
        <f t="shared" si="170"/>
        <v>-</v>
      </c>
      <c r="U516" s="9" t="str">
        <f t="shared" si="170"/>
        <v>-</v>
      </c>
      <c r="V516" s="9" t="str">
        <f t="shared" si="170"/>
        <v>-</v>
      </c>
      <c r="W516" s="9" t="str">
        <f t="shared" si="170"/>
        <v>-</v>
      </c>
      <c r="X516" s="9" t="str">
        <f t="shared" si="170"/>
        <v>-</v>
      </c>
      <c r="Y516" s="9" t="str">
        <f t="shared" si="170"/>
        <v>-</v>
      </c>
      <c r="Z516" s="9" t="str">
        <f t="shared" si="170"/>
        <v>-</v>
      </c>
      <c r="AA516" s="9" t="str">
        <f t="shared" si="170"/>
        <v>-</v>
      </c>
      <c r="AB516" s="9" t="str">
        <f t="shared" si="170"/>
        <v>-</v>
      </c>
      <c r="AC516" s="9" t="str">
        <f t="shared" si="170"/>
        <v>-</v>
      </c>
      <c r="AD516" s="9" t="str">
        <f t="shared" si="170"/>
        <v>-</v>
      </c>
      <c r="AE516" s="9" t="str">
        <f t="shared" si="170"/>
        <v>-</v>
      </c>
      <c r="AF516" s="9" t="str">
        <f t="shared" si="170"/>
        <v>-</v>
      </c>
      <c r="AG516" s="9" t="str">
        <f t="shared" si="170"/>
        <v>-</v>
      </c>
      <c r="AH516" s="9" t="str">
        <f t="shared" si="170"/>
        <v>-</v>
      </c>
      <c r="AI516" s="9" t="str">
        <f t="shared" si="170"/>
        <v>-</v>
      </c>
      <c r="AJ516" s="9" t="str">
        <f t="shared" si="170"/>
        <v>-</v>
      </c>
      <c r="AK516" s="9" t="str">
        <f t="shared" si="170"/>
        <v>-</v>
      </c>
      <c r="AL516" s="9" t="str">
        <f t="shared" si="170"/>
        <v>-</v>
      </c>
      <c r="AM516" s="9" t="str">
        <f t="shared" si="170"/>
        <v>-</v>
      </c>
      <c r="AN516" s="9" t="str">
        <f t="shared" si="170"/>
        <v>-</v>
      </c>
      <c r="AO516" s="9" t="str">
        <f t="shared" si="170"/>
        <v>-</v>
      </c>
      <c r="AP516" s="9" t="str">
        <f t="shared" si="170"/>
        <v>-</v>
      </c>
      <c r="AQ516" s="9" t="str">
        <f t="shared" si="170"/>
        <v>-</v>
      </c>
      <c r="AR516" s="9" t="str">
        <f t="shared" si="170"/>
        <v>-</v>
      </c>
      <c r="AS516" s="9" t="str">
        <f t="shared" si="170"/>
        <v>-</v>
      </c>
      <c r="AT516" s="9" t="str">
        <f t="shared" si="170"/>
        <v>-</v>
      </c>
      <c r="AU516" s="9" t="str">
        <f t="shared" si="170"/>
        <v>-</v>
      </c>
      <c r="AV516" s="9" t="str">
        <f t="shared" si="170"/>
        <v>-</v>
      </c>
      <c r="AW516" s="9" t="str">
        <f t="shared" si="170"/>
        <v>-</v>
      </c>
      <c r="AX516" s="9" t="str">
        <f t="shared" si="170"/>
        <v>-</v>
      </c>
      <c r="AY516" s="9" t="str">
        <f t="shared" si="170"/>
        <v>-</v>
      </c>
      <c r="AZ516" s="9" t="str">
        <f t="shared" si="170"/>
        <v>-</v>
      </c>
      <c r="BA516" s="9" t="str">
        <f t="shared" si="170"/>
        <v>-</v>
      </c>
      <c r="BB516" s="9" t="str">
        <f t="shared" si="170"/>
        <v>-</v>
      </c>
      <c r="BC516" s="9" t="str">
        <f t="shared" si="170"/>
        <v>-</v>
      </c>
      <c r="BD516" s="9" t="str">
        <f t="shared" si="170"/>
        <v>-</v>
      </c>
      <c r="BE516" s="9" t="str">
        <f t="shared" si="170"/>
        <v>-</v>
      </c>
      <c r="BF516" s="9" t="str">
        <f t="shared" si="170"/>
        <v>-</v>
      </c>
      <c r="BG516" s="9" t="str">
        <f t="shared" si="170"/>
        <v>-</v>
      </c>
      <c r="BH516" s="37">
        <f t="shared" si="139"/>
        <v>0</v>
      </c>
      <c r="BI516" s="114" t="str">
        <f t="shared" si="140"/>
        <v>-</v>
      </c>
      <c r="BJ516" t="str">
        <f t="shared" si="141"/>
        <v>-</v>
      </c>
      <c r="BL516">
        <f t="shared" si="142"/>
        <v>25</v>
      </c>
      <c r="BM516" s="397" t="str">
        <f t="shared" si="143"/>
        <v>-</v>
      </c>
      <c r="BN516">
        <f t="shared" si="144"/>
        <v>0</v>
      </c>
      <c r="BO516">
        <f t="shared" si="145"/>
        <v>0</v>
      </c>
      <c r="BP516" s="225" t="str">
        <f t="shared" si="146"/>
        <v>-</v>
      </c>
    </row>
    <row r="517" spans="1:68">
      <c r="A517" s="125">
        <f t="shared" si="147"/>
        <v>26</v>
      </c>
      <c r="B517" s="9" t="str">
        <f t="shared" ref="B517:BG517" si="171">IF(B$489="ДА",B321,"-")</f>
        <v>-</v>
      </c>
      <c r="C517" s="9" t="str">
        <f t="shared" si="171"/>
        <v>-</v>
      </c>
      <c r="D517" s="9" t="str">
        <f t="shared" si="171"/>
        <v>-</v>
      </c>
      <c r="E517" s="9" t="str">
        <f t="shared" si="171"/>
        <v>-</v>
      </c>
      <c r="F517" s="9" t="str">
        <f t="shared" si="171"/>
        <v>-</v>
      </c>
      <c r="G517" s="9" t="str">
        <f t="shared" si="171"/>
        <v>-</v>
      </c>
      <c r="H517" s="9" t="str">
        <f t="shared" si="171"/>
        <v>-</v>
      </c>
      <c r="I517" s="9" t="str">
        <f t="shared" si="171"/>
        <v>-</v>
      </c>
      <c r="J517" s="9" t="str">
        <f t="shared" si="171"/>
        <v>-</v>
      </c>
      <c r="K517" s="9" t="str">
        <f t="shared" si="171"/>
        <v>-</v>
      </c>
      <c r="L517" s="9" t="str">
        <f t="shared" si="171"/>
        <v>-</v>
      </c>
      <c r="M517" s="9" t="str">
        <f t="shared" si="171"/>
        <v>-</v>
      </c>
      <c r="N517" s="9" t="str">
        <f t="shared" si="171"/>
        <v>-</v>
      </c>
      <c r="O517" s="9">
        <f t="shared" si="171"/>
        <v>6</v>
      </c>
      <c r="P517" s="9" t="str">
        <f t="shared" si="171"/>
        <v>-</v>
      </c>
      <c r="Q517" s="9" t="str">
        <f t="shared" si="171"/>
        <v>-</v>
      </c>
      <c r="R517" s="9" t="str">
        <f t="shared" si="171"/>
        <v>-</v>
      </c>
      <c r="S517" s="9" t="str">
        <f t="shared" si="171"/>
        <v>-</v>
      </c>
      <c r="T517" s="9" t="str">
        <f t="shared" si="171"/>
        <v>-</v>
      </c>
      <c r="U517" s="9" t="str">
        <f t="shared" si="171"/>
        <v>-</v>
      </c>
      <c r="V517" s="9" t="str">
        <f t="shared" si="171"/>
        <v>-</v>
      </c>
      <c r="W517" s="9" t="str">
        <f t="shared" si="171"/>
        <v>-</v>
      </c>
      <c r="X517" s="9" t="str">
        <f t="shared" si="171"/>
        <v>-</v>
      </c>
      <c r="Y517" s="9" t="str">
        <f t="shared" si="171"/>
        <v>-</v>
      </c>
      <c r="Z517" s="9">
        <f t="shared" si="171"/>
        <v>8</v>
      </c>
      <c r="AA517" s="9" t="str">
        <f t="shared" si="171"/>
        <v>-</v>
      </c>
      <c r="AB517" s="9" t="str">
        <f t="shared" si="171"/>
        <v>-</v>
      </c>
      <c r="AC517" s="9" t="str">
        <f t="shared" si="171"/>
        <v>-</v>
      </c>
      <c r="AD517" s="9" t="str">
        <f t="shared" si="171"/>
        <v>-</v>
      </c>
      <c r="AE517" s="9" t="str">
        <f t="shared" si="171"/>
        <v>-</v>
      </c>
      <c r="AF517" s="9" t="str">
        <f t="shared" si="171"/>
        <v>-</v>
      </c>
      <c r="AG517" s="9" t="str">
        <f t="shared" si="171"/>
        <v>-</v>
      </c>
      <c r="AH517" s="9" t="str">
        <f t="shared" si="171"/>
        <v>-</v>
      </c>
      <c r="AI517" s="9" t="str">
        <f t="shared" si="171"/>
        <v>-</v>
      </c>
      <c r="AJ517" s="9" t="str">
        <f t="shared" si="171"/>
        <v>-</v>
      </c>
      <c r="AK517" s="9">
        <f t="shared" si="171"/>
        <v>8</v>
      </c>
      <c r="AL517" s="9" t="str">
        <f t="shared" si="171"/>
        <v>-</v>
      </c>
      <c r="AM517" s="9" t="str">
        <f t="shared" si="171"/>
        <v>-</v>
      </c>
      <c r="AN517" s="9" t="str">
        <f t="shared" si="171"/>
        <v>-</v>
      </c>
      <c r="AO517" s="9" t="str">
        <f t="shared" si="171"/>
        <v>-</v>
      </c>
      <c r="AP517" s="9" t="str">
        <f t="shared" si="171"/>
        <v>-</v>
      </c>
      <c r="AQ517" s="9" t="str">
        <f t="shared" si="171"/>
        <v>-</v>
      </c>
      <c r="AR517" s="9" t="str">
        <f t="shared" si="171"/>
        <v>-</v>
      </c>
      <c r="AS517" s="9" t="str">
        <f t="shared" si="171"/>
        <v>-</v>
      </c>
      <c r="AT517" s="9" t="str">
        <f t="shared" si="171"/>
        <v>-</v>
      </c>
      <c r="AU517" s="9" t="str">
        <f t="shared" si="171"/>
        <v>-</v>
      </c>
      <c r="AV517" s="9" t="str">
        <f t="shared" si="171"/>
        <v>-</v>
      </c>
      <c r="AW517" s="9" t="str">
        <f t="shared" si="171"/>
        <v>-</v>
      </c>
      <c r="AX517" s="9" t="str">
        <f t="shared" si="171"/>
        <v>-</v>
      </c>
      <c r="AY517" s="9" t="str">
        <f t="shared" si="171"/>
        <v>-</v>
      </c>
      <c r="AZ517" s="9" t="str">
        <f t="shared" si="171"/>
        <v>-</v>
      </c>
      <c r="BA517" s="9" t="str">
        <f t="shared" si="171"/>
        <v>-</v>
      </c>
      <c r="BB517" s="9" t="str">
        <f t="shared" si="171"/>
        <v>-</v>
      </c>
      <c r="BC517" s="9">
        <f t="shared" si="171"/>
        <v>9</v>
      </c>
      <c r="BD517" s="9" t="str">
        <f t="shared" si="171"/>
        <v>-</v>
      </c>
      <c r="BE517" s="9" t="str">
        <f t="shared" si="171"/>
        <v>-</v>
      </c>
      <c r="BF517" s="9" t="str">
        <f t="shared" si="171"/>
        <v>-</v>
      </c>
      <c r="BG517" s="9" t="str">
        <f t="shared" si="171"/>
        <v>-</v>
      </c>
      <c r="BH517" s="37">
        <f t="shared" si="139"/>
        <v>4</v>
      </c>
      <c r="BI517" s="114">
        <f t="shared" si="140"/>
        <v>7.7500004006276155</v>
      </c>
      <c r="BJ517">
        <f t="shared" si="141"/>
        <v>13</v>
      </c>
      <c r="BL517">
        <f t="shared" si="142"/>
        <v>26</v>
      </c>
      <c r="BM517" s="397">
        <f t="shared" si="143"/>
        <v>7.7500004006276155</v>
      </c>
      <c r="BN517">
        <f t="shared" si="144"/>
        <v>7</v>
      </c>
      <c r="BO517">
        <f t="shared" si="145"/>
        <v>4</v>
      </c>
      <c r="BP517" s="225">
        <f t="shared" si="146"/>
        <v>1.5833333333333333</v>
      </c>
    </row>
    <row r="518" spans="1:68">
      <c r="A518" s="125">
        <f t="shared" si="147"/>
        <v>27</v>
      </c>
      <c r="B518" s="9" t="str">
        <f t="shared" ref="B518:BG518" si="172">IF(B$489="ДА",B322,"-")</f>
        <v>-</v>
      </c>
      <c r="C518" s="9" t="str">
        <f t="shared" si="172"/>
        <v>-</v>
      </c>
      <c r="D518" s="9" t="str">
        <f t="shared" si="172"/>
        <v>-</v>
      </c>
      <c r="E518" s="9" t="str">
        <f t="shared" si="172"/>
        <v>-</v>
      </c>
      <c r="F518" s="9" t="str">
        <f t="shared" si="172"/>
        <v>-</v>
      </c>
      <c r="G518" s="9" t="str">
        <f t="shared" si="172"/>
        <v>-</v>
      </c>
      <c r="H518" s="9" t="str">
        <f t="shared" si="172"/>
        <v>-</v>
      </c>
      <c r="I518" s="9" t="str">
        <f t="shared" si="172"/>
        <v>-</v>
      </c>
      <c r="J518" s="9" t="str">
        <f t="shared" si="172"/>
        <v>-</v>
      </c>
      <c r="K518" s="9" t="str">
        <f t="shared" si="172"/>
        <v>-</v>
      </c>
      <c r="L518" s="9" t="str">
        <f t="shared" si="172"/>
        <v>-</v>
      </c>
      <c r="M518" s="9" t="str">
        <f t="shared" si="172"/>
        <v>-</v>
      </c>
      <c r="N518" s="9" t="str">
        <f t="shared" si="172"/>
        <v>-</v>
      </c>
      <c r="O518" s="9">
        <f t="shared" si="172"/>
        <v>8</v>
      </c>
      <c r="P518" s="9" t="str">
        <f t="shared" si="172"/>
        <v>-</v>
      </c>
      <c r="Q518" s="9" t="str">
        <f t="shared" si="172"/>
        <v>-</v>
      </c>
      <c r="R518" s="9" t="str">
        <f t="shared" si="172"/>
        <v>-</v>
      </c>
      <c r="S518" s="9" t="str">
        <f t="shared" si="172"/>
        <v>-</v>
      </c>
      <c r="T518" s="9" t="str">
        <f t="shared" si="172"/>
        <v>-</v>
      </c>
      <c r="U518" s="9" t="str">
        <f t="shared" si="172"/>
        <v>-</v>
      </c>
      <c r="V518" s="9" t="str">
        <f t="shared" si="172"/>
        <v>-</v>
      </c>
      <c r="W518" s="9" t="str">
        <f t="shared" si="172"/>
        <v>-</v>
      </c>
      <c r="X518" s="9" t="str">
        <f t="shared" si="172"/>
        <v>-</v>
      </c>
      <c r="Y518" s="9" t="str">
        <f t="shared" si="172"/>
        <v>-</v>
      </c>
      <c r="Z518" s="9" t="str">
        <f t="shared" si="172"/>
        <v>-</v>
      </c>
      <c r="AA518" s="9" t="str">
        <f t="shared" si="172"/>
        <v>-</v>
      </c>
      <c r="AB518" s="9" t="str">
        <f t="shared" si="172"/>
        <v>-</v>
      </c>
      <c r="AC518" s="9" t="str">
        <f t="shared" si="172"/>
        <v>-</v>
      </c>
      <c r="AD518" s="9" t="str">
        <f t="shared" si="172"/>
        <v>-</v>
      </c>
      <c r="AE518" s="9" t="str">
        <f t="shared" si="172"/>
        <v>-</v>
      </c>
      <c r="AF518" s="9" t="str">
        <f t="shared" si="172"/>
        <v>-</v>
      </c>
      <c r="AG518" s="9">
        <f t="shared" si="172"/>
        <v>7</v>
      </c>
      <c r="AH518" s="9" t="str">
        <f t="shared" si="172"/>
        <v>-</v>
      </c>
      <c r="AI518" s="9" t="str">
        <f t="shared" si="172"/>
        <v>-</v>
      </c>
      <c r="AJ518" s="9" t="str">
        <f t="shared" si="172"/>
        <v>-</v>
      </c>
      <c r="AK518" s="9">
        <f t="shared" si="172"/>
        <v>6</v>
      </c>
      <c r="AL518" s="9" t="str">
        <f t="shared" si="172"/>
        <v>-</v>
      </c>
      <c r="AM518" s="9" t="str">
        <f t="shared" si="172"/>
        <v>-</v>
      </c>
      <c r="AN518" s="9" t="str">
        <f t="shared" si="172"/>
        <v>-</v>
      </c>
      <c r="AO518" s="9" t="str">
        <f t="shared" si="172"/>
        <v>-</v>
      </c>
      <c r="AP518" s="9" t="str">
        <f t="shared" si="172"/>
        <v>-</v>
      </c>
      <c r="AQ518" s="9" t="str">
        <f t="shared" si="172"/>
        <v>-</v>
      </c>
      <c r="AR518" s="9" t="str">
        <f t="shared" si="172"/>
        <v>-</v>
      </c>
      <c r="AS518" s="9" t="str">
        <f t="shared" si="172"/>
        <v>-</v>
      </c>
      <c r="AT518" s="9" t="str">
        <f t="shared" si="172"/>
        <v>-</v>
      </c>
      <c r="AU518" s="9" t="str">
        <f t="shared" si="172"/>
        <v>-</v>
      </c>
      <c r="AV518" s="9" t="str">
        <f t="shared" si="172"/>
        <v>-</v>
      </c>
      <c r="AW518" s="9" t="str">
        <f t="shared" si="172"/>
        <v>-</v>
      </c>
      <c r="AX518" s="9" t="str">
        <f t="shared" si="172"/>
        <v>-</v>
      </c>
      <c r="AY518" s="9" t="str">
        <f t="shared" si="172"/>
        <v>-</v>
      </c>
      <c r="AZ518" s="9" t="str">
        <f t="shared" si="172"/>
        <v>-</v>
      </c>
      <c r="BA518" s="9" t="str">
        <f t="shared" si="172"/>
        <v>-</v>
      </c>
      <c r="BB518" s="9" t="str">
        <f t="shared" si="172"/>
        <v>-</v>
      </c>
      <c r="BC518" s="9" t="str">
        <f t="shared" si="172"/>
        <v>-</v>
      </c>
      <c r="BD518" s="9" t="str">
        <f t="shared" si="172"/>
        <v>-</v>
      </c>
      <c r="BE518" s="9" t="str">
        <f t="shared" si="172"/>
        <v>-</v>
      </c>
      <c r="BF518" s="9" t="str">
        <f t="shared" si="172"/>
        <v>-</v>
      </c>
      <c r="BG518" s="9" t="str">
        <f t="shared" si="172"/>
        <v>-</v>
      </c>
      <c r="BH518" s="37">
        <f t="shared" si="139"/>
        <v>3</v>
      </c>
      <c r="BI518" s="114">
        <f t="shared" si="140"/>
        <v>7.0000003009900986</v>
      </c>
      <c r="BJ518">
        <f t="shared" si="141"/>
        <v>25</v>
      </c>
      <c r="BL518">
        <f t="shared" si="142"/>
        <v>27</v>
      </c>
      <c r="BM518" s="397">
        <f t="shared" si="143"/>
        <v>7.0000003009900986</v>
      </c>
      <c r="BN518">
        <f t="shared" si="144"/>
        <v>3</v>
      </c>
      <c r="BO518">
        <f t="shared" si="145"/>
        <v>3</v>
      </c>
      <c r="BP518" s="225">
        <f t="shared" si="146"/>
        <v>1</v>
      </c>
    </row>
    <row r="519" spans="1:68">
      <c r="A519" s="125">
        <f t="shared" si="147"/>
        <v>28</v>
      </c>
      <c r="B519" s="9" t="str">
        <f t="shared" ref="B519:BG519" si="173">IF(B$489="ДА",B323,"-")</f>
        <v>-</v>
      </c>
      <c r="C519" s="9" t="str">
        <f t="shared" si="173"/>
        <v>-</v>
      </c>
      <c r="D519" s="9" t="str">
        <f t="shared" si="173"/>
        <v>-</v>
      </c>
      <c r="E519" s="9" t="str">
        <f t="shared" si="173"/>
        <v>-</v>
      </c>
      <c r="F519" s="9" t="str">
        <f t="shared" si="173"/>
        <v>-</v>
      </c>
      <c r="G519" s="9" t="str">
        <f t="shared" si="173"/>
        <v>-</v>
      </c>
      <c r="H519" s="9" t="str">
        <f t="shared" si="173"/>
        <v>-</v>
      </c>
      <c r="I519" s="9" t="str">
        <f t="shared" si="173"/>
        <v>-</v>
      </c>
      <c r="J519" s="9" t="str">
        <f t="shared" si="173"/>
        <v>-</v>
      </c>
      <c r="K519" s="9" t="str">
        <f t="shared" si="173"/>
        <v>-</v>
      </c>
      <c r="L519" s="9" t="str">
        <f t="shared" si="173"/>
        <v>-</v>
      </c>
      <c r="M519" s="9" t="str">
        <f t="shared" si="173"/>
        <v>-</v>
      </c>
      <c r="N519" s="9" t="str">
        <f t="shared" si="173"/>
        <v>-</v>
      </c>
      <c r="O519" s="9" t="str">
        <f t="shared" si="173"/>
        <v>-</v>
      </c>
      <c r="P519" s="9" t="str">
        <f t="shared" si="173"/>
        <v>-</v>
      </c>
      <c r="Q519" s="9" t="str">
        <f t="shared" si="173"/>
        <v>-</v>
      </c>
      <c r="R519" s="9" t="str">
        <f t="shared" si="173"/>
        <v>-</v>
      </c>
      <c r="S519" s="9" t="str">
        <f t="shared" si="173"/>
        <v>-</v>
      </c>
      <c r="T519" s="9" t="str">
        <f t="shared" si="173"/>
        <v>-</v>
      </c>
      <c r="U519" s="9" t="str">
        <f t="shared" si="173"/>
        <v>-</v>
      </c>
      <c r="V519" s="9" t="str">
        <f t="shared" si="173"/>
        <v>-</v>
      </c>
      <c r="W519" s="9" t="str">
        <f t="shared" si="173"/>
        <v>-</v>
      </c>
      <c r="X519" s="9" t="str">
        <f t="shared" si="173"/>
        <v>-</v>
      </c>
      <c r="Y519" s="9" t="str">
        <f t="shared" si="173"/>
        <v>-</v>
      </c>
      <c r="Z519" s="9" t="str">
        <f t="shared" si="173"/>
        <v>-</v>
      </c>
      <c r="AA519" s="9" t="str">
        <f t="shared" si="173"/>
        <v>-</v>
      </c>
      <c r="AB519" s="9" t="str">
        <f t="shared" si="173"/>
        <v>-</v>
      </c>
      <c r="AC519" s="9" t="str">
        <f t="shared" si="173"/>
        <v>-</v>
      </c>
      <c r="AD519" s="9" t="str">
        <f t="shared" si="173"/>
        <v>-</v>
      </c>
      <c r="AE519" s="9" t="str">
        <f t="shared" si="173"/>
        <v>-</v>
      </c>
      <c r="AF519" s="9" t="str">
        <f t="shared" si="173"/>
        <v>-</v>
      </c>
      <c r="AG519" s="9" t="str">
        <f t="shared" si="173"/>
        <v>-</v>
      </c>
      <c r="AH519" s="9" t="str">
        <f t="shared" si="173"/>
        <v>-</v>
      </c>
      <c r="AI519" s="9" t="str">
        <f t="shared" si="173"/>
        <v>-</v>
      </c>
      <c r="AJ519" s="9" t="str">
        <f t="shared" si="173"/>
        <v>-</v>
      </c>
      <c r="AK519" s="9" t="str">
        <f t="shared" si="173"/>
        <v>-</v>
      </c>
      <c r="AL519" s="9" t="str">
        <f t="shared" si="173"/>
        <v>-</v>
      </c>
      <c r="AM519" s="9" t="str">
        <f t="shared" si="173"/>
        <v>-</v>
      </c>
      <c r="AN519" s="9" t="str">
        <f t="shared" si="173"/>
        <v>-</v>
      </c>
      <c r="AO519" s="9" t="str">
        <f t="shared" si="173"/>
        <v>-</v>
      </c>
      <c r="AP519" s="9" t="str">
        <f t="shared" si="173"/>
        <v>-</v>
      </c>
      <c r="AQ519" s="9" t="str">
        <f t="shared" si="173"/>
        <v>-</v>
      </c>
      <c r="AR519" s="9" t="str">
        <f t="shared" si="173"/>
        <v>-</v>
      </c>
      <c r="AS519" s="9" t="str">
        <f t="shared" si="173"/>
        <v>-</v>
      </c>
      <c r="AT519" s="9" t="str">
        <f t="shared" si="173"/>
        <v>-</v>
      </c>
      <c r="AU519" s="9" t="str">
        <f t="shared" si="173"/>
        <v>-</v>
      </c>
      <c r="AV519" s="9" t="str">
        <f t="shared" si="173"/>
        <v>-</v>
      </c>
      <c r="AW519" s="9" t="str">
        <f t="shared" si="173"/>
        <v>-</v>
      </c>
      <c r="AX519" s="9" t="str">
        <f t="shared" si="173"/>
        <v>-</v>
      </c>
      <c r="AY519" s="9" t="str">
        <f t="shared" si="173"/>
        <v>-</v>
      </c>
      <c r="AZ519" s="9" t="str">
        <f t="shared" si="173"/>
        <v>-</v>
      </c>
      <c r="BA519" s="9" t="str">
        <f t="shared" si="173"/>
        <v>-</v>
      </c>
      <c r="BB519" s="9" t="str">
        <f t="shared" si="173"/>
        <v>-</v>
      </c>
      <c r="BC519" s="9" t="str">
        <f t="shared" si="173"/>
        <v>-</v>
      </c>
      <c r="BD519" s="9" t="str">
        <f t="shared" si="173"/>
        <v>-</v>
      </c>
      <c r="BE519" s="9" t="str">
        <f t="shared" si="173"/>
        <v>-</v>
      </c>
      <c r="BF519" s="9" t="str">
        <f t="shared" si="173"/>
        <v>-</v>
      </c>
      <c r="BG519" s="9" t="str">
        <f t="shared" si="173"/>
        <v>-</v>
      </c>
      <c r="BH519" s="37">
        <f t="shared" si="139"/>
        <v>0</v>
      </c>
      <c r="BI519" s="114" t="str">
        <f t="shared" si="140"/>
        <v>-</v>
      </c>
      <c r="BJ519" t="str">
        <f t="shared" si="141"/>
        <v>-</v>
      </c>
      <c r="BL519">
        <f t="shared" si="142"/>
        <v>28</v>
      </c>
      <c r="BM519" s="397" t="str">
        <f t="shared" si="143"/>
        <v>-</v>
      </c>
      <c r="BN519">
        <f t="shared" si="144"/>
        <v>0</v>
      </c>
      <c r="BO519">
        <f t="shared" si="145"/>
        <v>0</v>
      </c>
      <c r="BP519" s="225" t="str">
        <f t="shared" si="146"/>
        <v>-</v>
      </c>
    </row>
    <row r="520" spans="1:68">
      <c r="A520" s="125">
        <f t="shared" si="147"/>
        <v>29</v>
      </c>
      <c r="B520" s="9" t="str">
        <f t="shared" ref="B520:BG520" si="174">IF(B$489="ДА",B324,"-")</f>
        <v>-</v>
      </c>
      <c r="C520" s="9" t="str">
        <f t="shared" si="174"/>
        <v>-</v>
      </c>
      <c r="D520" s="9" t="str">
        <f t="shared" si="174"/>
        <v>-</v>
      </c>
      <c r="E520" s="9" t="str">
        <f t="shared" si="174"/>
        <v>-</v>
      </c>
      <c r="F520" s="9" t="str">
        <f t="shared" si="174"/>
        <v>-</v>
      </c>
      <c r="G520" s="9" t="str">
        <f t="shared" si="174"/>
        <v>-</v>
      </c>
      <c r="H520" s="9" t="str">
        <f t="shared" si="174"/>
        <v>-</v>
      </c>
      <c r="I520" s="9" t="str">
        <f t="shared" si="174"/>
        <v>-</v>
      </c>
      <c r="J520" s="9" t="str">
        <f t="shared" si="174"/>
        <v>-</v>
      </c>
      <c r="K520" s="9" t="str">
        <f t="shared" si="174"/>
        <v>-</v>
      </c>
      <c r="L520" s="9" t="str">
        <f t="shared" si="174"/>
        <v>-</v>
      </c>
      <c r="M520" s="9" t="str">
        <f t="shared" si="174"/>
        <v>-</v>
      </c>
      <c r="N520" s="9" t="str">
        <f t="shared" si="174"/>
        <v>-</v>
      </c>
      <c r="O520" s="9">
        <f t="shared" si="174"/>
        <v>8</v>
      </c>
      <c r="P520" s="9" t="str">
        <f t="shared" si="174"/>
        <v>-</v>
      </c>
      <c r="Q520" s="9" t="str">
        <f t="shared" si="174"/>
        <v>-</v>
      </c>
      <c r="R520" s="9" t="str">
        <f t="shared" si="174"/>
        <v>-</v>
      </c>
      <c r="S520" s="9" t="str">
        <f t="shared" si="174"/>
        <v>-</v>
      </c>
      <c r="T520" s="9" t="str">
        <f t="shared" si="174"/>
        <v>-</v>
      </c>
      <c r="U520" s="9" t="str">
        <f t="shared" si="174"/>
        <v>-</v>
      </c>
      <c r="V520" s="9" t="str">
        <f t="shared" si="174"/>
        <v>-</v>
      </c>
      <c r="W520" s="9" t="str">
        <f t="shared" si="174"/>
        <v>-</v>
      </c>
      <c r="X520" s="9" t="str">
        <f t="shared" si="174"/>
        <v>-</v>
      </c>
      <c r="Y520" s="9" t="str">
        <f t="shared" si="174"/>
        <v>-</v>
      </c>
      <c r="Z520" s="9">
        <f t="shared" si="174"/>
        <v>10</v>
      </c>
      <c r="AA520" s="9" t="str">
        <f t="shared" si="174"/>
        <v>-</v>
      </c>
      <c r="AB520" s="9" t="str">
        <f t="shared" si="174"/>
        <v>-</v>
      </c>
      <c r="AC520" s="9" t="str">
        <f t="shared" si="174"/>
        <v>-</v>
      </c>
      <c r="AD520" s="9" t="str">
        <f t="shared" si="174"/>
        <v>-</v>
      </c>
      <c r="AE520" s="9" t="str">
        <f t="shared" si="174"/>
        <v>-</v>
      </c>
      <c r="AF520" s="9" t="str">
        <f t="shared" si="174"/>
        <v>-</v>
      </c>
      <c r="AG520" s="9">
        <f t="shared" si="174"/>
        <v>9</v>
      </c>
      <c r="AH520" s="9" t="str">
        <f t="shared" si="174"/>
        <v>-</v>
      </c>
      <c r="AI520" s="9" t="str">
        <f t="shared" si="174"/>
        <v>-</v>
      </c>
      <c r="AJ520" s="9" t="str">
        <f t="shared" si="174"/>
        <v>-</v>
      </c>
      <c r="AK520" s="9">
        <f t="shared" si="174"/>
        <v>6</v>
      </c>
      <c r="AL520" s="9" t="str">
        <f t="shared" si="174"/>
        <v>-</v>
      </c>
      <c r="AM520" s="9" t="str">
        <f t="shared" si="174"/>
        <v>-</v>
      </c>
      <c r="AN520" s="9">
        <f t="shared" si="174"/>
        <v>8</v>
      </c>
      <c r="AO520" s="9" t="str">
        <f t="shared" si="174"/>
        <v>-</v>
      </c>
      <c r="AP520" s="9" t="str">
        <f t="shared" si="174"/>
        <v>-</v>
      </c>
      <c r="AQ520" s="9" t="str">
        <f t="shared" si="174"/>
        <v>-</v>
      </c>
      <c r="AR520" s="9" t="str">
        <f t="shared" si="174"/>
        <v>-</v>
      </c>
      <c r="AS520" s="9" t="str">
        <f t="shared" si="174"/>
        <v>-</v>
      </c>
      <c r="AT520" s="9" t="str">
        <f t="shared" si="174"/>
        <v>-</v>
      </c>
      <c r="AU520" s="9" t="str">
        <f t="shared" si="174"/>
        <v>-</v>
      </c>
      <c r="AV520" s="9" t="str">
        <f t="shared" si="174"/>
        <v>-</v>
      </c>
      <c r="AW520" s="9" t="str">
        <f t="shared" si="174"/>
        <v>-</v>
      </c>
      <c r="AX520" s="9" t="str">
        <f t="shared" si="174"/>
        <v>-</v>
      </c>
      <c r="AY520" s="9" t="str">
        <f t="shared" si="174"/>
        <v>-</v>
      </c>
      <c r="AZ520" s="9" t="str">
        <f t="shared" si="174"/>
        <v>-</v>
      </c>
      <c r="BA520" s="9" t="str">
        <f t="shared" si="174"/>
        <v>-</v>
      </c>
      <c r="BB520" s="9" t="str">
        <f t="shared" si="174"/>
        <v>-</v>
      </c>
      <c r="BC520" s="9">
        <f t="shared" si="174"/>
        <v>7</v>
      </c>
      <c r="BD520" s="9" t="str">
        <f t="shared" si="174"/>
        <v>-</v>
      </c>
      <c r="BE520" s="9" t="str">
        <f t="shared" si="174"/>
        <v>-</v>
      </c>
      <c r="BF520" s="9" t="str">
        <f t="shared" si="174"/>
        <v>-</v>
      </c>
      <c r="BG520" s="9" t="str">
        <f t="shared" si="174"/>
        <v>-</v>
      </c>
      <c r="BH520" s="37">
        <f t="shared" si="139"/>
        <v>6</v>
      </c>
      <c r="BI520" s="114">
        <f t="shared" si="140"/>
        <v>8.000000600497513</v>
      </c>
      <c r="BJ520">
        <f t="shared" si="141"/>
        <v>9</v>
      </c>
      <c r="BL520">
        <f t="shared" si="142"/>
        <v>29</v>
      </c>
      <c r="BM520" s="397">
        <f t="shared" si="143"/>
        <v>8.000000600497513</v>
      </c>
      <c r="BN520">
        <f t="shared" si="144"/>
        <v>8</v>
      </c>
      <c r="BO520">
        <f t="shared" si="145"/>
        <v>6</v>
      </c>
      <c r="BP520" s="225">
        <f t="shared" si="146"/>
        <v>2</v>
      </c>
    </row>
    <row r="521" spans="1:68">
      <c r="A521" s="125">
        <f t="shared" si="147"/>
        <v>30</v>
      </c>
      <c r="B521" s="9" t="str">
        <f t="shared" ref="B521:BG521" si="175">IF(B$489="ДА",B325,"-")</f>
        <v>-</v>
      </c>
      <c r="C521" s="9" t="str">
        <f t="shared" si="175"/>
        <v>-</v>
      </c>
      <c r="D521" s="9" t="str">
        <f t="shared" si="175"/>
        <v>-</v>
      </c>
      <c r="E521" s="9" t="str">
        <f t="shared" si="175"/>
        <v>-</v>
      </c>
      <c r="F521" s="9" t="str">
        <f t="shared" si="175"/>
        <v>-</v>
      </c>
      <c r="G521" s="9" t="str">
        <f t="shared" si="175"/>
        <v>-</v>
      </c>
      <c r="H521" s="9" t="str">
        <f t="shared" si="175"/>
        <v>-</v>
      </c>
      <c r="I521" s="9" t="str">
        <f t="shared" si="175"/>
        <v>-</v>
      </c>
      <c r="J521" s="9" t="str">
        <f t="shared" si="175"/>
        <v>-</v>
      </c>
      <c r="K521" s="9" t="str">
        <f t="shared" si="175"/>
        <v>-</v>
      </c>
      <c r="L521" s="9" t="str">
        <f t="shared" si="175"/>
        <v>-</v>
      </c>
      <c r="M521" s="9" t="str">
        <f t="shared" si="175"/>
        <v>-</v>
      </c>
      <c r="N521" s="9" t="str">
        <f t="shared" si="175"/>
        <v>-</v>
      </c>
      <c r="O521" s="9" t="str">
        <f t="shared" si="175"/>
        <v>-</v>
      </c>
      <c r="P521" s="9" t="str">
        <f t="shared" si="175"/>
        <v>-</v>
      </c>
      <c r="Q521" s="9" t="str">
        <f t="shared" si="175"/>
        <v>-</v>
      </c>
      <c r="R521" s="9" t="str">
        <f t="shared" si="175"/>
        <v>-</v>
      </c>
      <c r="S521" s="9" t="str">
        <f t="shared" si="175"/>
        <v>-</v>
      </c>
      <c r="T521" s="9" t="str">
        <f t="shared" si="175"/>
        <v>-</v>
      </c>
      <c r="U521" s="9" t="str">
        <f t="shared" si="175"/>
        <v>-</v>
      </c>
      <c r="V521" s="9" t="str">
        <f t="shared" si="175"/>
        <v>-</v>
      </c>
      <c r="W521" s="9" t="str">
        <f t="shared" si="175"/>
        <v>-</v>
      </c>
      <c r="X521" s="9" t="str">
        <f t="shared" si="175"/>
        <v>-</v>
      </c>
      <c r="Y521" s="9" t="str">
        <f t="shared" si="175"/>
        <v>-</v>
      </c>
      <c r="Z521" s="9" t="str">
        <f t="shared" si="175"/>
        <v>-</v>
      </c>
      <c r="AA521" s="9" t="str">
        <f t="shared" si="175"/>
        <v>-</v>
      </c>
      <c r="AB521" s="9" t="str">
        <f t="shared" si="175"/>
        <v>-</v>
      </c>
      <c r="AC521" s="9" t="str">
        <f t="shared" si="175"/>
        <v>-</v>
      </c>
      <c r="AD521" s="9" t="str">
        <f t="shared" si="175"/>
        <v>-</v>
      </c>
      <c r="AE521" s="9" t="str">
        <f t="shared" si="175"/>
        <v>-</v>
      </c>
      <c r="AF521" s="9" t="str">
        <f t="shared" si="175"/>
        <v>-</v>
      </c>
      <c r="AG521" s="9" t="str">
        <f t="shared" si="175"/>
        <v>-</v>
      </c>
      <c r="AH521" s="9" t="str">
        <f t="shared" si="175"/>
        <v>-</v>
      </c>
      <c r="AI521" s="9" t="str">
        <f t="shared" si="175"/>
        <v>-</v>
      </c>
      <c r="AJ521" s="9" t="str">
        <f t="shared" si="175"/>
        <v>-</v>
      </c>
      <c r="AK521" s="9" t="str">
        <f t="shared" si="175"/>
        <v>-</v>
      </c>
      <c r="AL521" s="9" t="str">
        <f t="shared" si="175"/>
        <v>-</v>
      </c>
      <c r="AM521" s="9" t="str">
        <f t="shared" si="175"/>
        <v>-</v>
      </c>
      <c r="AN521" s="9" t="str">
        <f t="shared" si="175"/>
        <v>-</v>
      </c>
      <c r="AO521" s="9" t="str">
        <f t="shared" si="175"/>
        <v>-</v>
      </c>
      <c r="AP521" s="9" t="str">
        <f t="shared" si="175"/>
        <v>-</v>
      </c>
      <c r="AQ521" s="9" t="str">
        <f t="shared" si="175"/>
        <v>-</v>
      </c>
      <c r="AR521" s="9" t="str">
        <f t="shared" si="175"/>
        <v>-</v>
      </c>
      <c r="AS521" s="9" t="str">
        <f t="shared" si="175"/>
        <v>-</v>
      </c>
      <c r="AT521" s="9" t="str">
        <f t="shared" si="175"/>
        <v>-</v>
      </c>
      <c r="AU521" s="9" t="str">
        <f t="shared" si="175"/>
        <v>-</v>
      </c>
      <c r="AV521" s="9" t="str">
        <f t="shared" si="175"/>
        <v>-</v>
      </c>
      <c r="AW521" s="9" t="str">
        <f t="shared" si="175"/>
        <v>-</v>
      </c>
      <c r="AX521" s="9" t="str">
        <f t="shared" si="175"/>
        <v>-</v>
      </c>
      <c r="AY521" s="9" t="str">
        <f t="shared" si="175"/>
        <v>-</v>
      </c>
      <c r="AZ521" s="9" t="str">
        <f t="shared" si="175"/>
        <v>-</v>
      </c>
      <c r="BA521" s="9" t="str">
        <f t="shared" si="175"/>
        <v>-</v>
      </c>
      <c r="BB521" s="9" t="str">
        <f t="shared" si="175"/>
        <v>-</v>
      </c>
      <c r="BC521" s="9" t="str">
        <f t="shared" si="175"/>
        <v>-</v>
      </c>
      <c r="BD521" s="9" t="str">
        <f t="shared" si="175"/>
        <v>-</v>
      </c>
      <c r="BE521" s="9" t="str">
        <f t="shared" si="175"/>
        <v>-</v>
      </c>
      <c r="BF521" s="9" t="str">
        <f t="shared" si="175"/>
        <v>-</v>
      </c>
      <c r="BG521" s="9" t="str">
        <f t="shared" si="175"/>
        <v>-</v>
      </c>
      <c r="BH521" s="37">
        <f t="shared" si="139"/>
        <v>0</v>
      </c>
      <c r="BI521" s="114" t="str">
        <f t="shared" si="140"/>
        <v>-</v>
      </c>
      <c r="BJ521" t="str">
        <f t="shared" si="141"/>
        <v>-</v>
      </c>
      <c r="BL521">
        <f t="shared" si="142"/>
        <v>30</v>
      </c>
      <c r="BM521" s="397" t="str">
        <f t="shared" si="143"/>
        <v>-</v>
      </c>
      <c r="BN521">
        <f t="shared" si="144"/>
        <v>0</v>
      </c>
      <c r="BO521">
        <f t="shared" si="145"/>
        <v>0</v>
      </c>
      <c r="BP521" s="225" t="str">
        <f t="shared" si="146"/>
        <v>-</v>
      </c>
    </row>
    <row r="522" spans="1:68">
      <c r="A522" s="125">
        <f t="shared" si="147"/>
        <v>31</v>
      </c>
      <c r="B522" s="9" t="str">
        <f t="shared" ref="B522:BG522" si="176">IF(B$489="ДА",B326,"-")</f>
        <v>-</v>
      </c>
      <c r="C522" s="9" t="str">
        <f t="shared" si="176"/>
        <v>-</v>
      </c>
      <c r="D522" s="9" t="str">
        <f t="shared" si="176"/>
        <v>-</v>
      </c>
      <c r="E522" s="9" t="str">
        <f t="shared" si="176"/>
        <v>-</v>
      </c>
      <c r="F522" s="9" t="str">
        <f t="shared" si="176"/>
        <v>-</v>
      </c>
      <c r="G522" s="9" t="str">
        <f t="shared" si="176"/>
        <v>-</v>
      </c>
      <c r="H522" s="9" t="str">
        <f t="shared" si="176"/>
        <v>-</v>
      </c>
      <c r="I522" s="9" t="str">
        <f t="shared" si="176"/>
        <v>-</v>
      </c>
      <c r="J522" s="9" t="str">
        <f t="shared" si="176"/>
        <v>-</v>
      </c>
      <c r="K522" s="9" t="str">
        <f t="shared" si="176"/>
        <v>-</v>
      </c>
      <c r="L522" s="9" t="str">
        <f t="shared" si="176"/>
        <v>-</v>
      </c>
      <c r="M522" s="9" t="str">
        <f t="shared" si="176"/>
        <v>-</v>
      </c>
      <c r="N522" s="9" t="str">
        <f t="shared" si="176"/>
        <v>-</v>
      </c>
      <c r="O522" s="9" t="str">
        <f t="shared" si="176"/>
        <v>-</v>
      </c>
      <c r="P522" s="9" t="str">
        <f t="shared" si="176"/>
        <v>-</v>
      </c>
      <c r="Q522" s="9" t="str">
        <f t="shared" si="176"/>
        <v>-</v>
      </c>
      <c r="R522" s="9" t="str">
        <f t="shared" si="176"/>
        <v>-</v>
      </c>
      <c r="S522" s="9" t="str">
        <f t="shared" si="176"/>
        <v>-</v>
      </c>
      <c r="T522" s="9" t="str">
        <f t="shared" si="176"/>
        <v>-</v>
      </c>
      <c r="U522" s="9" t="str">
        <f t="shared" si="176"/>
        <v>-</v>
      </c>
      <c r="V522" s="9" t="str">
        <f t="shared" si="176"/>
        <v>-</v>
      </c>
      <c r="W522" s="9" t="str">
        <f t="shared" si="176"/>
        <v>-</v>
      </c>
      <c r="X522" s="9" t="str">
        <f t="shared" si="176"/>
        <v>-</v>
      </c>
      <c r="Y522" s="9" t="str">
        <f t="shared" si="176"/>
        <v>-</v>
      </c>
      <c r="Z522" s="9" t="str">
        <f t="shared" si="176"/>
        <v>-</v>
      </c>
      <c r="AA522" s="9" t="str">
        <f t="shared" si="176"/>
        <v>-</v>
      </c>
      <c r="AB522" s="9" t="str">
        <f t="shared" si="176"/>
        <v>-</v>
      </c>
      <c r="AC522" s="9" t="str">
        <f t="shared" si="176"/>
        <v>-</v>
      </c>
      <c r="AD522" s="9" t="str">
        <f t="shared" si="176"/>
        <v>-</v>
      </c>
      <c r="AE522" s="9" t="str">
        <f t="shared" si="176"/>
        <v>-</v>
      </c>
      <c r="AF522" s="9" t="str">
        <f t="shared" si="176"/>
        <v>-</v>
      </c>
      <c r="AG522" s="9" t="str">
        <f t="shared" si="176"/>
        <v>-</v>
      </c>
      <c r="AH522" s="9" t="str">
        <f t="shared" si="176"/>
        <v>-</v>
      </c>
      <c r="AI522" s="9" t="str">
        <f t="shared" si="176"/>
        <v>-</v>
      </c>
      <c r="AJ522" s="9" t="str">
        <f t="shared" si="176"/>
        <v>-</v>
      </c>
      <c r="AK522" s="9" t="str">
        <f t="shared" si="176"/>
        <v>-</v>
      </c>
      <c r="AL522" s="9" t="str">
        <f t="shared" si="176"/>
        <v>-</v>
      </c>
      <c r="AM522" s="9" t="str">
        <f t="shared" si="176"/>
        <v>-</v>
      </c>
      <c r="AN522" s="9" t="str">
        <f t="shared" si="176"/>
        <v>-</v>
      </c>
      <c r="AO522" s="9" t="str">
        <f t="shared" si="176"/>
        <v>-</v>
      </c>
      <c r="AP522" s="9" t="str">
        <f t="shared" si="176"/>
        <v>-</v>
      </c>
      <c r="AQ522" s="9" t="str">
        <f t="shared" si="176"/>
        <v>-</v>
      </c>
      <c r="AR522" s="9" t="str">
        <f t="shared" si="176"/>
        <v>-</v>
      </c>
      <c r="AS522" s="9" t="str">
        <f t="shared" si="176"/>
        <v>-</v>
      </c>
      <c r="AT522" s="9" t="str">
        <f t="shared" si="176"/>
        <v>-</v>
      </c>
      <c r="AU522" s="9" t="str">
        <f t="shared" si="176"/>
        <v>-</v>
      </c>
      <c r="AV522" s="9" t="str">
        <f t="shared" si="176"/>
        <v>-</v>
      </c>
      <c r="AW522" s="9" t="str">
        <f t="shared" si="176"/>
        <v>-</v>
      </c>
      <c r="AX522" s="9" t="str">
        <f t="shared" si="176"/>
        <v>-</v>
      </c>
      <c r="AY522" s="9" t="str">
        <f t="shared" si="176"/>
        <v>-</v>
      </c>
      <c r="AZ522" s="9" t="str">
        <f t="shared" si="176"/>
        <v>-</v>
      </c>
      <c r="BA522" s="9" t="str">
        <f t="shared" si="176"/>
        <v>-</v>
      </c>
      <c r="BB522" s="9" t="str">
        <f t="shared" si="176"/>
        <v>-</v>
      </c>
      <c r="BC522" s="9" t="str">
        <f t="shared" si="176"/>
        <v>-</v>
      </c>
      <c r="BD522" s="9" t="str">
        <f t="shared" si="176"/>
        <v>-</v>
      </c>
      <c r="BE522" s="9" t="str">
        <f t="shared" si="176"/>
        <v>-</v>
      </c>
      <c r="BF522" s="9" t="str">
        <f t="shared" si="176"/>
        <v>-</v>
      </c>
      <c r="BG522" s="9" t="str">
        <f t="shared" si="176"/>
        <v>-</v>
      </c>
      <c r="BH522" s="37">
        <f t="shared" si="139"/>
        <v>0</v>
      </c>
      <c r="BI522" s="114" t="str">
        <f t="shared" si="140"/>
        <v>-</v>
      </c>
      <c r="BJ522" t="str">
        <f t="shared" si="141"/>
        <v>-</v>
      </c>
      <c r="BL522">
        <f t="shared" si="142"/>
        <v>31</v>
      </c>
      <c r="BM522" s="397" t="str">
        <f t="shared" si="143"/>
        <v>-</v>
      </c>
      <c r="BN522">
        <f t="shared" si="144"/>
        <v>0</v>
      </c>
      <c r="BO522">
        <f t="shared" si="145"/>
        <v>0</v>
      </c>
      <c r="BP522" s="225" t="str">
        <f t="shared" si="146"/>
        <v>-</v>
      </c>
    </row>
    <row r="523" spans="1:68">
      <c r="A523" s="125">
        <f t="shared" si="147"/>
        <v>32</v>
      </c>
      <c r="B523" s="9" t="str">
        <f t="shared" ref="B523:BG523" si="177">IF(B$489="ДА",B327,"-")</f>
        <v>-</v>
      </c>
      <c r="C523" s="9" t="str">
        <f t="shared" si="177"/>
        <v>-</v>
      </c>
      <c r="D523" s="9" t="str">
        <f t="shared" si="177"/>
        <v>-</v>
      </c>
      <c r="E523" s="9" t="str">
        <f t="shared" si="177"/>
        <v>-</v>
      </c>
      <c r="F523" s="9" t="str">
        <f t="shared" si="177"/>
        <v>-</v>
      </c>
      <c r="G523" s="9" t="str">
        <f t="shared" si="177"/>
        <v>-</v>
      </c>
      <c r="H523" s="9" t="str">
        <f t="shared" si="177"/>
        <v>-</v>
      </c>
      <c r="I523" s="9" t="str">
        <f t="shared" si="177"/>
        <v>-</v>
      </c>
      <c r="J523" s="9" t="str">
        <f t="shared" si="177"/>
        <v>-</v>
      </c>
      <c r="K523" s="9" t="str">
        <f t="shared" si="177"/>
        <v>-</v>
      </c>
      <c r="L523" s="9" t="str">
        <f t="shared" si="177"/>
        <v>-</v>
      </c>
      <c r="M523" s="9" t="str">
        <f t="shared" si="177"/>
        <v>-</v>
      </c>
      <c r="N523" s="9" t="str">
        <f t="shared" si="177"/>
        <v>-</v>
      </c>
      <c r="O523" s="9" t="str">
        <f t="shared" si="177"/>
        <v>-</v>
      </c>
      <c r="P523" s="9" t="str">
        <f t="shared" si="177"/>
        <v>-</v>
      </c>
      <c r="Q523" s="9" t="str">
        <f t="shared" si="177"/>
        <v>-</v>
      </c>
      <c r="R523" s="9" t="str">
        <f t="shared" si="177"/>
        <v>-</v>
      </c>
      <c r="S523" s="9" t="str">
        <f t="shared" si="177"/>
        <v>-</v>
      </c>
      <c r="T523" s="9" t="str">
        <f t="shared" si="177"/>
        <v>-</v>
      </c>
      <c r="U523" s="9" t="str">
        <f t="shared" si="177"/>
        <v>-</v>
      </c>
      <c r="V523" s="9" t="str">
        <f t="shared" si="177"/>
        <v>-</v>
      </c>
      <c r="W523" s="9" t="str">
        <f t="shared" si="177"/>
        <v>-</v>
      </c>
      <c r="X523" s="9" t="str">
        <f t="shared" si="177"/>
        <v>-</v>
      </c>
      <c r="Y523" s="9" t="str">
        <f t="shared" si="177"/>
        <v>-</v>
      </c>
      <c r="Z523" s="9" t="str">
        <f t="shared" si="177"/>
        <v>-</v>
      </c>
      <c r="AA523" s="9" t="str">
        <f t="shared" si="177"/>
        <v>-</v>
      </c>
      <c r="AB523" s="9" t="str">
        <f t="shared" si="177"/>
        <v>-</v>
      </c>
      <c r="AC523" s="9" t="str">
        <f t="shared" si="177"/>
        <v>-</v>
      </c>
      <c r="AD523" s="9" t="str">
        <f t="shared" si="177"/>
        <v>-</v>
      </c>
      <c r="AE523" s="9" t="str">
        <f t="shared" si="177"/>
        <v>-</v>
      </c>
      <c r="AF523" s="9" t="str">
        <f t="shared" si="177"/>
        <v>-</v>
      </c>
      <c r="AG523" s="9" t="str">
        <f t="shared" si="177"/>
        <v>-</v>
      </c>
      <c r="AH523" s="9" t="str">
        <f t="shared" si="177"/>
        <v>-</v>
      </c>
      <c r="AI523" s="9" t="str">
        <f t="shared" si="177"/>
        <v>-</v>
      </c>
      <c r="AJ523" s="9" t="str">
        <f t="shared" si="177"/>
        <v>-</v>
      </c>
      <c r="AK523" s="9" t="str">
        <f t="shared" si="177"/>
        <v>-</v>
      </c>
      <c r="AL523" s="9" t="str">
        <f t="shared" si="177"/>
        <v>-</v>
      </c>
      <c r="AM523" s="9" t="str">
        <f t="shared" si="177"/>
        <v>-</v>
      </c>
      <c r="AN523" s="9" t="str">
        <f t="shared" si="177"/>
        <v>-</v>
      </c>
      <c r="AO523" s="9" t="str">
        <f t="shared" si="177"/>
        <v>-</v>
      </c>
      <c r="AP523" s="9" t="str">
        <f t="shared" si="177"/>
        <v>-</v>
      </c>
      <c r="AQ523" s="9" t="str">
        <f t="shared" si="177"/>
        <v>-</v>
      </c>
      <c r="AR523" s="9" t="str">
        <f t="shared" si="177"/>
        <v>-</v>
      </c>
      <c r="AS523" s="9" t="str">
        <f t="shared" si="177"/>
        <v>-</v>
      </c>
      <c r="AT523" s="9" t="str">
        <f t="shared" si="177"/>
        <v>-</v>
      </c>
      <c r="AU523" s="9" t="str">
        <f t="shared" si="177"/>
        <v>-</v>
      </c>
      <c r="AV523" s="9" t="str">
        <f t="shared" si="177"/>
        <v>-</v>
      </c>
      <c r="AW523" s="9" t="str">
        <f t="shared" si="177"/>
        <v>-</v>
      </c>
      <c r="AX523" s="9" t="str">
        <f t="shared" si="177"/>
        <v>-</v>
      </c>
      <c r="AY523" s="9" t="str">
        <f t="shared" si="177"/>
        <v>-</v>
      </c>
      <c r="AZ523" s="9" t="str">
        <f t="shared" si="177"/>
        <v>-</v>
      </c>
      <c r="BA523" s="9" t="str">
        <f t="shared" si="177"/>
        <v>-</v>
      </c>
      <c r="BB523" s="9" t="str">
        <f t="shared" si="177"/>
        <v>-</v>
      </c>
      <c r="BC523" s="9" t="str">
        <f t="shared" si="177"/>
        <v>-</v>
      </c>
      <c r="BD523" s="9" t="str">
        <f t="shared" si="177"/>
        <v>-</v>
      </c>
      <c r="BE523" s="9" t="str">
        <f t="shared" si="177"/>
        <v>-</v>
      </c>
      <c r="BF523" s="9" t="str">
        <f t="shared" si="177"/>
        <v>-</v>
      </c>
      <c r="BG523" s="9" t="str">
        <f t="shared" si="177"/>
        <v>-</v>
      </c>
      <c r="BH523" s="37">
        <f t="shared" si="139"/>
        <v>0</v>
      </c>
      <c r="BI523" s="114" t="str">
        <f t="shared" si="140"/>
        <v>-</v>
      </c>
      <c r="BJ523" t="str">
        <f t="shared" si="141"/>
        <v>-</v>
      </c>
      <c r="BL523">
        <f t="shared" si="142"/>
        <v>32</v>
      </c>
      <c r="BM523" s="397" t="str">
        <f t="shared" si="143"/>
        <v>-</v>
      </c>
      <c r="BN523">
        <f t="shared" si="144"/>
        <v>0</v>
      </c>
      <c r="BO523">
        <f t="shared" si="145"/>
        <v>0</v>
      </c>
      <c r="BP523" s="225" t="str">
        <f t="shared" si="146"/>
        <v>-</v>
      </c>
    </row>
    <row r="524" spans="1:68">
      <c r="A524" s="125">
        <f t="shared" si="147"/>
        <v>33</v>
      </c>
      <c r="B524" s="9" t="str">
        <f t="shared" ref="B524:BG524" si="178">IF(B$489="ДА",B328,"-")</f>
        <v>-</v>
      </c>
      <c r="C524" s="9" t="str">
        <f t="shared" si="178"/>
        <v>-</v>
      </c>
      <c r="D524" s="9" t="str">
        <f t="shared" si="178"/>
        <v>-</v>
      </c>
      <c r="E524" s="9" t="str">
        <f t="shared" si="178"/>
        <v>-</v>
      </c>
      <c r="F524" s="9" t="str">
        <f t="shared" si="178"/>
        <v>-</v>
      </c>
      <c r="G524" s="9" t="str">
        <f t="shared" si="178"/>
        <v>-</v>
      </c>
      <c r="H524" s="9" t="str">
        <f t="shared" si="178"/>
        <v>-</v>
      </c>
      <c r="I524" s="9" t="str">
        <f t="shared" si="178"/>
        <v>-</v>
      </c>
      <c r="J524" s="9" t="str">
        <f t="shared" si="178"/>
        <v>-</v>
      </c>
      <c r="K524" s="9" t="str">
        <f t="shared" si="178"/>
        <v>-</v>
      </c>
      <c r="L524" s="9" t="str">
        <f t="shared" si="178"/>
        <v>-</v>
      </c>
      <c r="M524" s="9" t="str">
        <f t="shared" si="178"/>
        <v>-</v>
      </c>
      <c r="N524" s="9" t="str">
        <f t="shared" si="178"/>
        <v>-</v>
      </c>
      <c r="O524" s="9" t="str">
        <f t="shared" si="178"/>
        <v>-</v>
      </c>
      <c r="P524" s="9" t="str">
        <f t="shared" si="178"/>
        <v>-</v>
      </c>
      <c r="Q524" s="9" t="str">
        <f t="shared" si="178"/>
        <v>-</v>
      </c>
      <c r="R524" s="9" t="str">
        <f t="shared" si="178"/>
        <v>-</v>
      </c>
      <c r="S524" s="9" t="str">
        <f t="shared" si="178"/>
        <v>-</v>
      </c>
      <c r="T524" s="9" t="str">
        <f t="shared" si="178"/>
        <v>-</v>
      </c>
      <c r="U524" s="9" t="str">
        <f t="shared" si="178"/>
        <v>-</v>
      </c>
      <c r="V524" s="9" t="str">
        <f t="shared" si="178"/>
        <v>-</v>
      </c>
      <c r="W524" s="9" t="str">
        <f t="shared" si="178"/>
        <v>-</v>
      </c>
      <c r="X524" s="9" t="str">
        <f t="shared" si="178"/>
        <v>-</v>
      </c>
      <c r="Y524" s="9" t="str">
        <f t="shared" si="178"/>
        <v>-</v>
      </c>
      <c r="Z524" s="9" t="str">
        <f t="shared" si="178"/>
        <v>-</v>
      </c>
      <c r="AA524" s="9" t="str">
        <f t="shared" si="178"/>
        <v>-</v>
      </c>
      <c r="AB524" s="9" t="str">
        <f t="shared" si="178"/>
        <v>-</v>
      </c>
      <c r="AC524" s="9" t="str">
        <f t="shared" si="178"/>
        <v>-</v>
      </c>
      <c r="AD524" s="9" t="str">
        <f t="shared" si="178"/>
        <v>-</v>
      </c>
      <c r="AE524" s="9" t="str">
        <f t="shared" si="178"/>
        <v>-</v>
      </c>
      <c r="AF524" s="9" t="str">
        <f t="shared" si="178"/>
        <v>-</v>
      </c>
      <c r="AG524" s="9" t="str">
        <f t="shared" si="178"/>
        <v>-</v>
      </c>
      <c r="AH524" s="9" t="str">
        <f t="shared" si="178"/>
        <v>-</v>
      </c>
      <c r="AI524" s="9" t="str">
        <f t="shared" si="178"/>
        <v>-</v>
      </c>
      <c r="AJ524" s="9" t="str">
        <f t="shared" si="178"/>
        <v>-</v>
      </c>
      <c r="AK524" s="9">
        <f t="shared" si="178"/>
        <v>6</v>
      </c>
      <c r="AL524" s="9" t="str">
        <f t="shared" si="178"/>
        <v>-</v>
      </c>
      <c r="AM524" s="9" t="str">
        <f t="shared" si="178"/>
        <v>-</v>
      </c>
      <c r="AN524" s="9" t="str">
        <f t="shared" si="178"/>
        <v>-</v>
      </c>
      <c r="AO524" s="9" t="str">
        <f t="shared" si="178"/>
        <v>-</v>
      </c>
      <c r="AP524" s="9" t="str">
        <f t="shared" si="178"/>
        <v>-</v>
      </c>
      <c r="AQ524" s="9" t="str">
        <f t="shared" si="178"/>
        <v>-</v>
      </c>
      <c r="AR524" s="9" t="str">
        <f t="shared" si="178"/>
        <v>-</v>
      </c>
      <c r="AS524" s="9" t="str">
        <f t="shared" si="178"/>
        <v>-</v>
      </c>
      <c r="AT524" s="9" t="str">
        <f t="shared" si="178"/>
        <v>-</v>
      </c>
      <c r="AU524" s="9" t="str">
        <f t="shared" si="178"/>
        <v>-</v>
      </c>
      <c r="AV524" s="9" t="str">
        <f t="shared" si="178"/>
        <v>-</v>
      </c>
      <c r="AW524" s="9" t="str">
        <f t="shared" si="178"/>
        <v>-</v>
      </c>
      <c r="AX524" s="9" t="str">
        <f t="shared" si="178"/>
        <v>-</v>
      </c>
      <c r="AY524" s="9" t="str">
        <f t="shared" si="178"/>
        <v>-</v>
      </c>
      <c r="AZ524" s="9" t="str">
        <f t="shared" si="178"/>
        <v>-</v>
      </c>
      <c r="BA524" s="9" t="str">
        <f t="shared" si="178"/>
        <v>-</v>
      </c>
      <c r="BB524" s="9" t="str">
        <f t="shared" si="178"/>
        <v>-</v>
      </c>
      <c r="BC524" s="9">
        <f t="shared" si="178"/>
        <v>6</v>
      </c>
      <c r="BD524" s="9" t="str">
        <f t="shared" si="178"/>
        <v>-</v>
      </c>
      <c r="BE524" s="9" t="str">
        <f t="shared" si="178"/>
        <v>-</v>
      </c>
      <c r="BF524" s="9" t="str">
        <f t="shared" si="178"/>
        <v>-</v>
      </c>
      <c r="BG524" s="9" t="str">
        <f t="shared" si="178"/>
        <v>-</v>
      </c>
      <c r="BH524" s="37">
        <f t="shared" si="139"/>
        <v>2</v>
      </c>
      <c r="BI524" s="114">
        <f t="shared" si="140"/>
        <v>6.0000003</v>
      </c>
      <c r="BJ524">
        <f t="shared" si="141"/>
        <v>44</v>
      </c>
      <c r="BL524">
        <f t="shared" si="142"/>
        <v>33</v>
      </c>
      <c r="BM524" s="397">
        <f t="shared" si="143"/>
        <v>6.0000003</v>
      </c>
      <c r="BN524">
        <f t="shared" si="144"/>
        <v>2</v>
      </c>
      <c r="BO524">
        <f t="shared" si="145"/>
        <v>2</v>
      </c>
      <c r="BP524" s="225">
        <f t="shared" si="146"/>
        <v>0</v>
      </c>
    </row>
    <row r="525" spans="1:68">
      <c r="A525" s="125">
        <f t="shared" si="147"/>
        <v>34</v>
      </c>
      <c r="B525" s="9" t="str">
        <f t="shared" ref="B525:BG525" si="179">IF(B$489="ДА",B329,"-")</f>
        <v>-</v>
      </c>
      <c r="C525" s="9" t="str">
        <f t="shared" si="179"/>
        <v>-</v>
      </c>
      <c r="D525" s="9" t="str">
        <f t="shared" si="179"/>
        <v>-</v>
      </c>
      <c r="E525" s="9" t="str">
        <f t="shared" si="179"/>
        <v>-</v>
      </c>
      <c r="F525" s="9" t="str">
        <f t="shared" si="179"/>
        <v>-</v>
      </c>
      <c r="G525" s="9" t="str">
        <f t="shared" si="179"/>
        <v>-</v>
      </c>
      <c r="H525" s="9" t="str">
        <f t="shared" si="179"/>
        <v>-</v>
      </c>
      <c r="I525" s="9" t="str">
        <f t="shared" si="179"/>
        <v>-</v>
      </c>
      <c r="J525" s="9" t="str">
        <f t="shared" si="179"/>
        <v>-</v>
      </c>
      <c r="K525" s="9" t="str">
        <f t="shared" si="179"/>
        <v>-</v>
      </c>
      <c r="L525" s="9" t="str">
        <f t="shared" si="179"/>
        <v>-</v>
      </c>
      <c r="M525" s="9" t="str">
        <f t="shared" si="179"/>
        <v>-</v>
      </c>
      <c r="N525" s="9" t="str">
        <f t="shared" si="179"/>
        <v>-</v>
      </c>
      <c r="O525" s="9">
        <f t="shared" si="179"/>
        <v>7</v>
      </c>
      <c r="P525" s="9" t="str">
        <f t="shared" si="179"/>
        <v>-</v>
      </c>
      <c r="Q525" s="9" t="str">
        <f t="shared" si="179"/>
        <v>-</v>
      </c>
      <c r="R525" s="9" t="str">
        <f t="shared" si="179"/>
        <v>-</v>
      </c>
      <c r="S525" s="9" t="str">
        <f t="shared" si="179"/>
        <v>-</v>
      </c>
      <c r="T525" s="9" t="str">
        <f t="shared" si="179"/>
        <v>-</v>
      </c>
      <c r="U525" s="9" t="str">
        <f t="shared" si="179"/>
        <v>-</v>
      </c>
      <c r="V525" s="9">
        <f t="shared" si="179"/>
        <v>7</v>
      </c>
      <c r="W525" s="9" t="str">
        <f t="shared" si="179"/>
        <v>-</v>
      </c>
      <c r="X525" s="9" t="str">
        <f t="shared" si="179"/>
        <v>-</v>
      </c>
      <c r="Y525" s="9" t="str">
        <f t="shared" si="179"/>
        <v>-</v>
      </c>
      <c r="Z525" s="9" t="str">
        <f t="shared" si="179"/>
        <v>-</v>
      </c>
      <c r="AA525" s="9" t="str">
        <f t="shared" si="179"/>
        <v>-</v>
      </c>
      <c r="AB525" s="9" t="str">
        <f t="shared" si="179"/>
        <v>-</v>
      </c>
      <c r="AC525" s="9" t="str">
        <f t="shared" si="179"/>
        <v>-</v>
      </c>
      <c r="AD525" s="9" t="str">
        <f t="shared" si="179"/>
        <v>-</v>
      </c>
      <c r="AE525" s="9" t="str">
        <f t="shared" si="179"/>
        <v>-</v>
      </c>
      <c r="AF525" s="9" t="str">
        <f t="shared" si="179"/>
        <v>-</v>
      </c>
      <c r="AG525" s="9" t="str">
        <f t="shared" si="179"/>
        <v>-</v>
      </c>
      <c r="AH525" s="9" t="str">
        <f t="shared" si="179"/>
        <v>-</v>
      </c>
      <c r="AI525" s="9" t="str">
        <f t="shared" si="179"/>
        <v>-</v>
      </c>
      <c r="AJ525" s="9" t="str">
        <f t="shared" si="179"/>
        <v>-</v>
      </c>
      <c r="AK525" s="9">
        <f t="shared" si="179"/>
        <v>6</v>
      </c>
      <c r="AL525" s="9" t="str">
        <f t="shared" si="179"/>
        <v>-</v>
      </c>
      <c r="AM525" s="9" t="str">
        <f t="shared" si="179"/>
        <v>-</v>
      </c>
      <c r="AN525" s="9" t="str">
        <f t="shared" si="179"/>
        <v>-</v>
      </c>
      <c r="AO525" s="9" t="str">
        <f t="shared" si="179"/>
        <v>-</v>
      </c>
      <c r="AP525" s="9" t="str">
        <f t="shared" si="179"/>
        <v>-</v>
      </c>
      <c r="AQ525" s="9" t="str">
        <f t="shared" si="179"/>
        <v>-</v>
      </c>
      <c r="AR525" s="9" t="str">
        <f t="shared" si="179"/>
        <v>-</v>
      </c>
      <c r="AS525" s="9" t="str">
        <f t="shared" si="179"/>
        <v>-</v>
      </c>
      <c r="AT525" s="9" t="str">
        <f t="shared" si="179"/>
        <v>-</v>
      </c>
      <c r="AU525" s="9" t="str">
        <f t="shared" si="179"/>
        <v>-</v>
      </c>
      <c r="AV525" s="9" t="str">
        <f t="shared" si="179"/>
        <v>-</v>
      </c>
      <c r="AW525" s="9" t="str">
        <f t="shared" si="179"/>
        <v>-</v>
      </c>
      <c r="AX525" s="9" t="str">
        <f t="shared" si="179"/>
        <v>-</v>
      </c>
      <c r="AY525" s="9" t="str">
        <f t="shared" si="179"/>
        <v>-</v>
      </c>
      <c r="AZ525" s="9" t="str">
        <f t="shared" si="179"/>
        <v>-</v>
      </c>
      <c r="BA525" s="9" t="str">
        <f t="shared" si="179"/>
        <v>-</v>
      </c>
      <c r="BB525" s="9" t="str">
        <f t="shared" si="179"/>
        <v>-</v>
      </c>
      <c r="BC525" s="9">
        <f t="shared" si="179"/>
        <v>7</v>
      </c>
      <c r="BD525" s="9" t="str">
        <f t="shared" si="179"/>
        <v>-</v>
      </c>
      <c r="BE525" s="9" t="str">
        <f t="shared" si="179"/>
        <v>-</v>
      </c>
      <c r="BF525" s="9" t="str">
        <f t="shared" si="179"/>
        <v>-</v>
      </c>
      <c r="BG525" s="9" t="str">
        <f t="shared" si="179"/>
        <v>-</v>
      </c>
      <c r="BH525" s="37">
        <f t="shared" si="139"/>
        <v>4</v>
      </c>
      <c r="BI525" s="114">
        <f t="shared" si="140"/>
        <v>6.7500004038461539</v>
      </c>
      <c r="BJ525">
        <f t="shared" si="141"/>
        <v>28</v>
      </c>
      <c r="BL525">
        <f t="shared" si="142"/>
        <v>34</v>
      </c>
      <c r="BM525" s="397">
        <f t="shared" si="143"/>
        <v>6.7500004038461539</v>
      </c>
      <c r="BN525">
        <f t="shared" si="144"/>
        <v>6</v>
      </c>
      <c r="BO525">
        <f t="shared" si="145"/>
        <v>4</v>
      </c>
      <c r="BP525" s="225">
        <f t="shared" si="146"/>
        <v>0.25</v>
      </c>
    </row>
    <row r="526" spans="1:68">
      <c r="A526" s="125">
        <f t="shared" si="147"/>
        <v>35</v>
      </c>
      <c r="B526" s="9" t="str">
        <f t="shared" ref="B526:BG526" si="180">IF(B$489="ДА",B330,"-")</f>
        <v>-</v>
      </c>
      <c r="C526" s="9" t="str">
        <f t="shared" si="180"/>
        <v>-</v>
      </c>
      <c r="D526" s="9" t="str">
        <f t="shared" si="180"/>
        <v>-</v>
      </c>
      <c r="E526" s="9" t="str">
        <f t="shared" si="180"/>
        <v>-</v>
      </c>
      <c r="F526" s="9" t="str">
        <f t="shared" si="180"/>
        <v>-</v>
      </c>
      <c r="G526" s="9" t="str">
        <f t="shared" si="180"/>
        <v>-</v>
      </c>
      <c r="H526" s="9" t="str">
        <f t="shared" si="180"/>
        <v>-</v>
      </c>
      <c r="I526" s="9" t="str">
        <f t="shared" si="180"/>
        <v>-</v>
      </c>
      <c r="J526" s="9" t="str">
        <f t="shared" si="180"/>
        <v>-</v>
      </c>
      <c r="K526" s="9" t="str">
        <f t="shared" si="180"/>
        <v>-</v>
      </c>
      <c r="L526" s="9" t="str">
        <f t="shared" si="180"/>
        <v>-</v>
      </c>
      <c r="M526" s="9" t="str">
        <f t="shared" si="180"/>
        <v>-</v>
      </c>
      <c r="N526" s="9" t="str">
        <f t="shared" si="180"/>
        <v>-</v>
      </c>
      <c r="O526" s="9">
        <f t="shared" si="180"/>
        <v>8</v>
      </c>
      <c r="P526" s="9" t="str">
        <f t="shared" si="180"/>
        <v>-</v>
      </c>
      <c r="Q526" s="9" t="str">
        <f t="shared" si="180"/>
        <v>-</v>
      </c>
      <c r="R526" s="9" t="str">
        <f t="shared" si="180"/>
        <v>-</v>
      </c>
      <c r="S526" s="9" t="str">
        <f t="shared" si="180"/>
        <v>-</v>
      </c>
      <c r="T526" s="9" t="str">
        <f t="shared" si="180"/>
        <v>-</v>
      </c>
      <c r="U526" s="9" t="str">
        <f t="shared" si="180"/>
        <v>-</v>
      </c>
      <c r="V526" s="9">
        <f t="shared" si="180"/>
        <v>4</v>
      </c>
      <c r="W526" s="9" t="str">
        <f t="shared" si="180"/>
        <v>-</v>
      </c>
      <c r="X526" s="9" t="str">
        <f t="shared" si="180"/>
        <v>-</v>
      </c>
      <c r="Y526" s="9" t="str">
        <f t="shared" si="180"/>
        <v>-</v>
      </c>
      <c r="Z526" s="9">
        <f t="shared" si="180"/>
        <v>10</v>
      </c>
      <c r="AA526" s="9" t="str">
        <f t="shared" si="180"/>
        <v>-</v>
      </c>
      <c r="AB526" s="9" t="str">
        <f t="shared" si="180"/>
        <v>-</v>
      </c>
      <c r="AC526" s="9" t="str">
        <f t="shared" si="180"/>
        <v>-</v>
      </c>
      <c r="AD526" s="9" t="str">
        <f t="shared" si="180"/>
        <v>-</v>
      </c>
      <c r="AE526" s="9" t="str">
        <f t="shared" si="180"/>
        <v>-</v>
      </c>
      <c r="AF526" s="9" t="str">
        <f t="shared" si="180"/>
        <v>-</v>
      </c>
      <c r="AG526" s="9">
        <f t="shared" si="180"/>
        <v>9</v>
      </c>
      <c r="AH526" s="9" t="str">
        <f t="shared" si="180"/>
        <v>-</v>
      </c>
      <c r="AI526" s="9" t="str">
        <f t="shared" si="180"/>
        <v>-</v>
      </c>
      <c r="AJ526" s="9" t="str">
        <f t="shared" si="180"/>
        <v>-</v>
      </c>
      <c r="AK526" s="9">
        <f t="shared" si="180"/>
        <v>8</v>
      </c>
      <c r="AL526" s="9" t="str">
        <f t="shared" si="180"/>
        <v>-</v>
      </c>
      <c r="AM526" s="9" t="str">
        <f t="shared" si="180"/>
        <v>-</v>
      </c>
      <c r="AN526" s="9" t="str">
        <f t="shared" si="180"/>
        <v>-</v>
      </c>
      <c r="AO526" s="9" t="str">
        <f t="shared" si="180"/>
        <v>-</v>
      </c>
      <c r="AP526" s="9" t="str">
        <f t="shared" si="180"/>
        <v>-</v>
      </c>
      <c r="AQ526" s="9" t="str">
        <f t="shared" si="180"/>
        <v>-</v>
      </c>
      <c r="AR526" s="9" t="str">
        <f t="shared" si="180"/>
        <v>-</v>
      </c>
      <c r="AS526" s="9" t="str">
        <f t="shared" si="180"/>
        <v>-</v>
      </c>
      <c r="AT526" s="9" t="str">
        <f t="shared" si="180"/>
        <v>-</v>
      </c>
      <c r="AU526" s="9" t="str">
        <f t="shared" si="180"/>
        <v>-</v>
      </c>
      <c r="AV526" s="9" t="str">
        <f t="shared" si="180"/>
        <v>-</v>
      </c>
      <c r="AW526" s="9" t="str">
        <f t="shared" si="180"/>
        <v>-</v>
      </c>
      <c r="AX526" s="9" t="str">
        <f t="shared" si="180"/>
        <v>-</v>
      </c>
      <c r="AY526" s="9" t="str">
        <f t="shared" si="180"/>
        <v>-</v>
      </c>
      <c r="AZ526" s="9" t="str">
        <f t="shared" si="180"/>
        <v>-</v>
      </c>
      <c r="BA526" s="9" t="str">
        <f t="shared" si="180"/>
        <v>-</v>
      </c>
      <c r="BB526" s="9" t="str">
        <f t="shared" si="180"/>
        <v>-</v>
      </c>
      <c r="BC526" s="9">
        <f t="shared" si="180"/>
        <v>9</v>
      </c>
      <c r="BD526" s="9" t="str">
        <f t="shared" si="180"/>
        <v>-</v>
      </c>
      <c r="BE526" s="9" t="str">
        <f t="shared" si="180"/>
        <v>-</v>
      </c>
      <c r="BF526" s="9" t="str">
        <f t="shared" si="180"/>
        <v>-</v>
      </c>
      <c r="BG526" s="9" t="str">
        <f t="shared" si="180"/>
        <v>-</v>
      </c>
      <c r="BH526" s="37">
        <f t="shared" si="139"/>
        <v>6</v>
      </c>
      <c r="BI526" s="114">
        <f t="shared" si="140"/>
        <v>8.0000006002267572</v>
      </c>
      <c r="BJ526">
        <f t="shared" si="141"/>
        <v>10</v>
      </c>
      <c r="BL526">
        <f t="shared" si="142"/>
        <v>35</v>
      </c>
      <c r="BM526" s="397">
        <f t="shared" si="143"/>
        <v>8.0000006002267572</v>
      </c>
      <c r="BN526">
        <f t="shared" si="144"/>
        <v>9</v>
      </c>
      <c r="BO526">
        <f t="shared" si="145"/>
        <v>6</v>
      </c>
      <c r="BP526" s="225">
        <f t="shared" si="146"/>
        <v>4.4000000000000004</v>
      </c>
    </row>
    <row r="527" spans="1:68">
      <c r="A527" s="125">
        <f t="shared" si="147"/>
        <v>36</v>
      </c>
      <c r="B527" s="9" t="str">
        <f t="shared" ref="B527:BG527" si="181">IF(B$489="ДА",B331,"-")</f>
        <v>-</v>
      </c>
      <c r="C527" s="9" t="str">
        <f t="shared" si="181"/>
        <v>-</v>
      </c>
      <c r="D527" s="9" t="str">
        <f t="shared" si="181"/>
        <v>-</v>
      </c>
      <c r="E527" s="9" t="str">
        <f t="shared" si="181"/>
        <v>-</v>
      </c>
      <c r="F527" s="9" t="str">
        <f t="shared" si="181"/>
        <v>-</v>
      </c>
      <c r="G527" s="9" t="str">
        <f t="shared" si="181"/>
        <v>-</v>
      </c>
      <c r="H527" s="9" t="str">
        <f t="shared" si="181"/>
        <v>-</v>
      </c>
      <c r="I527" s="9" t="str">
        <f t="shared" si="181"/>
        <v>-</v>
      </c>
      <c r="J527" s="9" t="str">
        <f t="shared" si="181"/>
        <v>-</v>
      </c>
      <c r="K527" s="9" t="str">
        <f t="shared" si="181"/>
        <v>-</v>
      </c>
      <c r="L527" s="9">
        <f t="shared" si="181"/>
        <v>12</v>
      </c>
      <c r="M527" s="9" t="str">
        <f t="shared" si="181"/>
        <v>-</v>
      </c>
      <c r="N527" s="9" t="str">
        <f t="shared" si="181"/>
        <v>-</v>
      </c>
      <c r="O527" s="9">
        <f t="shared" si="181"/>
        <v>12</v>
      </c>
      <c r="P527" s="9" t="str">
        <f t="shared" si="181"/>
        <v>-</v>
      </c>
      <c r="Q527" s="9" t="str">
        <f t="shared" si="181"/>
        <v>-</v>
      </c>
      <c r="R527" s="9" t="str">
        <f t="shared" si="181"/>
        <v>-</v>
      </c>
      <c r="S527" s="9" t="str">
        <f t="shared" si="181"/>
        <v>-</v>
      </c>
      <c r="T527" s="9" t="str">
        <f t="shared" si="181"/>
        <v>-</v>
      </c>
      <c r="U527" s="9" t="str">
        <f t="shared" si="181"/>
        <v>-</v>
      </c>
      <c r="V527" s="9">
        <f t="shared" si="181"/>
        <v>9</v>
      </c>
      <c r="W527" s="9" t="str">
        <f t="shared" si="181"/>
        <v>-</v>
      </c>
      <c r="X527" s="9" t="str">
        <f t="shared" si="181"/>
        <v>-</v>
      </c>
      <c r="Y527" s="9" t="str">
        <f t="shared" si="181"/>
        <v>-</v>
      </c>
      <c r="Z527" s="9">
        <f t="shared" si="181"/>
        <v>7</v>
      </c>
      <c r="AA527" s="9" t="str">
        <f t="shared" si="181"/>
        <v>-</v>
      </c>
      <c r="AB527" s="9" t="str">
        <f t="shared" si="181"/>
        <v>-</v>
      </c>
      <c r="AC527" s="9" t="str">
        <f t="shared" si="181"/>
        <v>-</v>
      </c>
      <c r="AD527" s="9" t="str">
        <f t="shared" si="181"/>
        <v>-</v>
      </c>
      <c r="AE527" s="9" t="str">
        <f t="shared" si="181"/>
        <v>-</v>
      </c>
      <c r="AF527" s="9" t="str">
        <f t="shared" si="181"/>
        <v>-</v>
      </c>
      <c r="AG527" s="9">
        <f t="shared" si="181"/>
        <v>12</v>
      </c>
      <c r="AH527" s="9" t="str">
        <f t="shared" si="181"/>
        <v>-</v>
      </c>
      <c r="AI527" s="9" t="str">
        <f t="shared" si="181"/>
        <v>-</v>
      </c>
      <c r="AJ527" s="9" t="str">
        <f t="shared" si="181"/>
        <v>-</v>
      </c>
      <c r="AK527" s="9">
        <f t="shared" si="181"/>
        <v>8</v>
      </c>
      <c r="AL527" s="9" t="str">
        <f t="shared" si="181"/>
        <v>-</v>
      </c>
      <c r="AM527" s="9" t="str">
        <f t="shared" si="181"/>
        <v>-</v>
      </c>
      <c r="AN527" s="9" t="str">
        <f t="shared" si="181"/>
        <v>-</v>
      </c>
      <c r="AO527" s="9" t="str">
        <f t="shared" si="181"/>
        <v>-</v>
      </c>
      <c r="AP527" s="9" t="str">
        <f t="shared" si="181"/>
        <v>-</v>
      </c>
      <c r="AQ527" s="9" t="str">
        <f t="shared" si="181"/>
        <v>-</v>
      </c>
      <c r="AR527" s="9" t="str">
        <f t="shared" si="181"/>
        <v>-</v>
      </c>
      <c r="AS527" s="9" t="str">
        <f t="shared" si="181"/>
        <v>-</v>
      </c>
      <c r="AT527" s="9" t="str">
        <f t="shared" si="181"/>
        <v>-</v>
      </c>
      <c r="AU527" s="9" t="str">
        <f t="shared" si="181"/>
        <v>-</v>
      </c>
      <c r="AV527" s="9" t="str">
        <f t="shared" si="181"/>
        <v>-</v>
      </c>
      <c r="AW527" s="9" t="str">
        <f t="shared" si="181"/>
        <v>-</v>
      </c>
      <c r="AX527" s="9" t="str">
        <f t="shared" si="181"/>
        <v>-</v>
      </c>
      <c r="AY527" s="9" t="str">
        <f t="shared" si="181"/>
        <v>-</v>
      </c>
      <c r="AZ527" s="9" t="str">
        <f t="shared" si="181"/>
        <v>-</v>
      </c>
      <c r="BA527" s="9" t="str">
        <f t="shared" si="181"/>
        <v>-</v>
      </c>
      <c r="BB527" s="9" t="str">
        <f t="shared" si="181"/>
        <v>-</v>
      </c>
      <c r="BC527" s="9">
        <f t="shared" si="181"/>
        <v>6</v>
      </c>
      <c r="BD527" s="9" t="str">
        <f t="shared" si="181"/>
        <v>-</v>
      </c>
      <c r="BE527" s="9" t="str">
        <f t="shared" si="181"/>
        <v>-</v>
      </c>
      <c r="BF527" s="9" t="str">
        <f t="shared" si="181"/>
        <v>-</v>
      </c>
      <c r="BG527" s="9" t="str">
        <f t="shared" si="181"/>
        <v>-</v>
      </c>
      <c r="BH527" s="37">
        <f t="shared" si="139"/>
        <v>7</v>
      </c>
      <c r="BI527" s="114">
        <f t="shared" si="140"/>
        <v>9.4285721287222799</v>
      </c>
      <c r="BJ527">
        <f t="shared" si="141"/>
        <v>2</v>
      </c>
      <c r="BL527">
        <f t="shared" si="142"/>
        <v>36</v>
      </c>
      <c r="BM527" s="397">
        <f t="shared" si="143"/>
        <v>9.4285721287222799</v>
      </c>
      <c r="BN527">
        <f t="shared" si="144"/>
        <v>12</v>
      </c>
      <c r="BO527">
        <f t="shared" si="145"/>
        <v>7</v>
      </c>
      <c r="BP527" s="225">
        <f t="shared" si="146"/>
        <v>6.6190476190476106</v>
      </c>
    </row>
    <row r="528" spans="1:68">
      <c r="A528" s="125">
        <f t="shared" si="147"/>
        <v>37</v>
      </c>
      <c r="B528" s="9" t="str">
        <f t="shared" ref="B528:BG528" si="182">IF(B$489="ДА",B332,"-")</f>
        <v>-</v>
      </c>
      <c r="C528" s="9" t="str">
        <f t="shared" si="182"/>
        <v>-</v>
      </c>
      <c r="D528" s="9" t="str">
        <f t="shared" si="182"/>
        <v>-</v>
      </c>
      <c r="E528" s="9" t="str">
        <f t="shared" si="182"/>
        <v>-</v>
      </c>
      <c r="F528" s="9" t="str">
        <f t="shared" si="182"/>
        <v>-</v>
      </c>
      <c r="G528" s="9" t="str">
        <f t="shared" si="182"/>
        <v>-</v>
      </c>
      <c r="H528" s="9" t="str">
        <f t="shared" si="182"/>
        <v>-</v>
      </c>
      <c r="I528" s="9" t="str">
        <f t="shared" si="182"/>
        <v>-</v>
      </c>
      <c r="J528" s="9" t="str">
        <f t="shared" si="182"/>
        <v>-</v>
      </c>
      <c r="K528" s="9" t="str">
        <f t="shared" si="182"/>
        <v>-</v>
      </c>
      <c r="L528" s="9" t="str">
        <f t="shared" si="182"/>
        <v>-</v>
      </c>
      <c r="M528" s="9" t="str">
        <f t="shared" si="182"/>
        <v>-</v>
      </c>
      <c r="N528" s="9" t="str">
        <f t="shared" si="182"/>
        <v>-</v>
      </c>
      <c r="O528" s="9" t="str">
        <f t="shared" si="182"/>
        <v>-</v>
      </c>
      <c r="P528" s="9" t="str">
        <f t="shared" si="182"/>
        <v>-</v>
      </c>
      <c r="Q528" s="9" t="str">
        <f t="shared" si="182"/>
        <v>-</v>
      </c>
      <c r="R528" s="9" t="str">
        <f t="shared" si="182"/>
        <v>-</v>
      </c>
      <c r="S528" s="9" t="str">
        <f t="shared" si="182"/>
        <v>-</v>
      </c>
      <c r="T528" s="9" t="str">
        <f t="shared" si="182"/>
        <v>-</v>
      </c>
      <c r="U528" s="9" t="str">
        <f t="shared" si="182"/>
        <v>-</v>
      </c>
      <c r="V528" s="9" t="str">
        <f t="shared" si="182"/>
        <v>-</v>
      </c>
      <c r="W528" s="9" t="str">
        <f t="shared" si="182"/>
        <v>-</v>
      </c>
      <c r="X528" s="9" t="str">
        <f t="shared" si="182"/>
        <v>-</v>
      </c>
      <c r="Y528" s="9" t="str">
        <f t="shared" si="182"/>
        <v>-</v>
      </c>
      <c r="Z528" s="9" t="str">
        <f t="shared" si="182"/>
        <v>-</v>
      </c>
      <c r="AA528" s="9" t="str">
        <f t="shared" si="182"/>
        <v>-</v>
      </c>
      <c r="AB528" s="9" t="str">
        <f t="shared" si="182"/>
        <v>-</v>
      </c>
      <c r="AC528" s="9" t="str">
        <f t="shared" si="182"/>
        <v>-</v>
      </c>
      <c r="AD528" s="9" t="str">
        <f t="shared" si="182"/>
        <v>-</v>
      </c>
      <c r="AE528" s="9" t="str">
        <f t="shared" si="182"/>
        <v>-</v>
      </c>
      <c r="AF528" s="9" t="str">
        <f t="shared" si="182"/>
        <v>-</v>
      </c>
      <c r="AG528" s="9">
        <f t="shared" si="182"/>
        <v>9</v>
      </c>
      <c r="AH528" s="9" t="str">
        <f t="shared" si="182"/>
        <v>-</v>
      </c>
      <c r="AI528" s="9" t="str">
        <f t="shared" si="182"/>
        <v>-</v>
      </c>
      <c r="AJ528" s="9" t="str">
        <f t="shared" si="182"/>
        <v>-</v>
      </c>
      <c r="AK528" s="9">
        <f t="shared" si="182"/>
        <v>6</v>
      </c>
      <c r="AL528" s="9" t="str">
        <f t="shared" si="182"/>
        <v>-</v>
      </c>
      <c r="AM528" s="9" t="str">
        <f t="shared" si="182"/>
        <v>-</v>
      </c>
      <c r="AN528" s="9" t="str">
        <f t="shared" si="182"/>
        <v>-</v>
      </c>
      <c r="AO528" s="9" t="str">
        <f t="shared" si="182"/>
        <v>-</v>
      </c>
      <c r="AP528" s="9" t="str">
        <f t="shared" si="182"/>
        <v>-</v>
      </c>
      <c r="AQ528" s="9" t="str">
        <f t="shared" si="182"/>
        <v>-</v>
      </c>
      <c r="AR528" s="9" t="str">
        <f t="shared" si="182"/>
        <v>-</v>
      </c>
      <c r="AS528" s="9" t="str">
        <f t="shared" si="182"/>
        <v>-</v>
      </c>
      <c r="AT528" s="9" t="str">
        <f t="shared" si="182"/>
        <v>-</v>
      </c>
      <c r="AU528" s="9" t="str">
        <f t="shared" si="182"/>
        <v>-</v>
      </c>
      <c r="AV528" s="9" t="str">
        <f t="shared" si="182"/>
        <v>-</v>
      </c>
      <c r="AW528" s="9" t="str">
        <f t="shared" si="182"/>
        <v>-</v>
      </c>
      <c r="AX528" s="9" t="str">
        <f t="shared" si="182"/>
        <v>-</v>
      </c>
      <c r="AY528" s="9" t="str">
        <f t="shared" si="182"/>
        <v>-</v>
      </c>
      <c r="AZ528" s="9" t="str">
        <f t="shared" si="182"/>
        <v>-</v>
      </c>
      <c r="BA528" s="9" t="str">
        <f t="shared" si="182"/>
        <v>-</v>
      </c>
      <c r="BB528" s="9" t="str">
        <f t="shared" si="182"/>
        <v>-</v>
      </c>
      <c r="BC528" s="9">
        <f t="shared" si="182"/>
        <v>6</v>
      </c>
      <c r="BD528" s="9" t="str">
        <f t="shared" si="182"/>
        <v>-</v>
      </c>
      <c r="BE528" s="9" t="str">
        <f t="shared" si="182"/>
        <v>-</v>
      </c>
      <c r="BF528" s="9" t="str">
        <f t="shared" si="182"/>
        <v>-</v>
      </c>
      <c r="BG528" s="9" t="str">
        <f t="shared" si="182"/>
        <v>-</v>
      </c>
      <c r="BH528" s="37">
        <f t="shared" si="139"/>
        <v>3</v>
      </c>
      <c r="BI528" s="114">
        <f t="shared" si="140"/>
        <v>7.0000003003322258</v>
      </c>
      <c r="BJ528">
        <f t="shared" si="141"/>
        <v>26</v>
      </c>
      <c r="BL528">
        <f t="shared" si="142"/>
        <v>37</v>
      </c>
      <c r="BM528" s="397">
        <f t="shared" si="143"/>
        <v>7.0000003003322258</v>
      </c>
      <c r="BN528">
        <f t="shared" si="144"/>
        <v>4</v>
      </c>
      <c r="BO528">
        <f t="shared" si="145"/>
        <v>3</v>
      </c>
      <c r="BP528" s="225">
        <f t="shared" si="146"/>
        <v>3</v>
      </c>
    </row>
    <row r="529" spans="1:68">
      <c r="A529" s="125">
        <f t="shared" si="147"/>
        <v>38</v>
      </c>
      <c r="B529" s="9" t="str">
        <f t="shared" ref="B529:BG529" si="183">IF(B$489="ДА",B333,"-")</f>
        <v>-</v>
      </c>
      <c r="C529" s="9" t="str">
        <f t="shared" si="183"/>
        <v>-</v>
      </c>
      <c r="D529" s="9" t="str">
        <f t="shared" si="183"/>
        <v>-</v>
      </c>
      <c r="E529" s="9" t="str">
        <f t="shared" si="183"/>
        <v>-</v>
      </c>
      <c r="F529" s="9" t="str">
        <f t="shared" si="183"/>
        <v>-</v>
      </c>
      <c r="G529" s="9" t="str">
        <f t="shared" si="183"/>
        <v>-</v>
      </c>
      <c r="H529" s="9" t="str">
        <f t="shared" si="183"/>
        <v>-</v>
      </c>
      <c r="I529" s="9" t="str">
        <f t="shared" si="183"/>
        <v>-</v>
      </c>
      <c r="J529" s="9" t="str">
        <f t="shared" si="183"/>
        <v>-</v>
      </c>
      <c r="K529" s="9" t="str">
        <f t="shared" si="183"/>
        <v>-</v>
      </c>
      <c r="L529" s="9">
        <f t="shared" si="183"/>
        <v>12</v>
      </c>
      <c r="M529" s="9" t="str">
        <f t="shared" si="183"/>
        <v>-</v>
      </c>
      <c r="N529" s="9" t="str">
        <f t="shared" si="183"/>
        <v>-</v>
      </c>
      <c r="O529" s="9">
        <f t="shared" si="183"/>
        <v>12</v>
      </c>
      <c r="P529" s="9" t="str">
        <f t="shared" si="183"/>
        <v>-</v>
      </c>
      <c r="Q529" s="9" t="str">
        <f t="shared" si="183"/>
        <v>-</v>
      </c>
      <c r="R529" s="9" t="str">
        <f t="shared" si="183"/>
        <v>-</v>
      </c>
      <c r="S529" s="9" t="str">
        <f t="shared" si="183"/>
        <v>-</v>
      </c>
      <c r="T529" s="9" t="str">
        <f t="shared" si="183"/>
        <v>-</v>
      </c>
      <c r="U529" s="9" t="str">
        <f t="shared" si="183"/>
        <v>-</v>
      </c>
      <c r="V529" s="9">
        <f t="shared" si="183"/>
        <v>9</v>
      </c>
      <c r="W529" s="9" t="str">
        <f t="shared" si="183"/>
        <v>-</v>
      </c>
      <c r="X529" s="9" t="str">
        <f t="shared" si="183"/>
        <v>-</v>
      </c>
      <c r="Y529" s="9" t="str">
        <f t="shared" si="183"/>
        <v>-</v>
      </c>
      <c r="Z529" s="9">
        <f t="shared" si="183"/>
        <v>8</v>
      </c>
      <c r="AA529" s="9" t="str">
        <f t="shared" si="183"/>
        <v>-</v>
      </c>
      <c r="AB529" s="9" t="str">
        <f t="shared" si="183"/>
        <v>-</v>
      </c>
      <c r="AC529" s="9" t="str">
        <f t="shared" si="183"/>
        <v>-</v>
      </c>
      <c r="AD529" s="9" t="str">
        <f t="shared" si="183"/>
        <v>-</v>
      </c>
      <c r="AE529" s="9" t="str">
        <f t="shared" si="183"/>
        <v>-</v>
      </c>
      <c r="AF529" s="9" t="str">
        <f t="shared" si="183"/>
        <v>-</v>
      </c>
      <c r="AG529" s="9">
        <f t="shared" si="183"/>
        <v>12</v>
      </c>
      <c r="AH529" s="9" t="str">
        <f t="shared" si="183"/>
        <v>-</v>
      </c>
      <c r="AI529" s="9" t="str">
        <f t="shared" si="183"/>
        <v>-</v>
      </c>
      <c r="AJ529" s="9" t="str">
        <f t="shared" si="183"/>
        <v>-</v>
      </c>
      <c r="AK529" s="9">
        <f t="shared" si="183"/>
        <v>8</v>
      </c>
      <c r="AL529" s="9" t="str">
        <f t="shared" si="183"/>
        <v>-</v>
      </c>
      <c r="AM529" s="9" t="str">
        <f t="shared" si="183"/>
        <v>-</v>
      </c>
      <c r="AN529" s="9">
        <f t="shared" si="183"/>
        <v>6</v>
      </c>
      <c r="AO529" s="9" t="str">
        <f t="shared" si="183"/>
        <v>-</v>
      </c>
      <c r="AP529" s="9" t="str">
        <f t="shared" si="183"/>
        <v>-</v>
      </c>
      <c r="AQ529" s="9" t="str">
        <f t="shared" si="183"/>
        <v>-</v>
      </c>
      <c r="AR529" s="9" t="str">
        <f t="shared" si="183"/>
        <v>-</v>
      </c>
      <c r="AS529" s="9" t="str">
        <f t="shared" si="183"/>
        <v>-</v>
      </c>
      <c r="AT529" s="9" t="str">
        <f t="shared" si="183"/>
        <v>-</v>
      </c>
      <c r="AU529" s="9" t="str">
        <f t="shared" si="183"/>
        <v>-</v>
      </c>
      <c r="AV529" s="9" t="str">
        <f t="shared" si="183"/>
        <v>-</v>
      </c>
      <c r="AW529" s="9" t="str">
        <f t="shared" si="183"/>
        <v>-</v>
      </c>
      <c r="AX529" s="9" t="str">
        <f t="shared" si="183"/>
        <v>-</v>
      </c>
      <c r="AY529" s="9" t="str">
        <f t="shared" si="183"/>
        <v>-</v>
      </c>
      <c r="AZ529" s="9" t="str">
        <f t="shared" si="183"/>
        <v>-</v>
      </c>
      <c r="BA529" s="9" t="str">
        <f t="shared" si="183"/>
        <v>-</v>
      </c>
      <c r="BB529" s="9" t="str">
        <f t="shared" si="183"/>
        <v>-</v>
      </c>
      <c r="BC529" s="9">
        <f t="shared" si="183"/>
        <v>5</v>
      </c>
      <c r="BD529" s="9" t="str">
        <f t="shared" si="183"/>
        <v>-</v>
      </c>
      <c r="BE529" s="9" t="str">
        <f t="shared" si="183"/>
        <v>-</v>
      </c>
      <c r="BF529" s="9" t="str">
        <f t="shared" si="183"/>
        <v>-</v>
      </c>
      <c r="BG529" s="9" t="str">
        <f t="shared" si="183"/>
        <v>-</v>
      </c>
      <c r="BH529" s="37">
        <f t="shared" si="139"/>
        <v>8</v>
      </c>
      <c r="BI529" s="114">
        <f t="shared" si="140"/>
        <v>9.0000008001294631</v>
      </c>
      <c r="BJ529">
        <f t="shared" si="141"/>
        <v>3</v>
      </c>
      <c r="BL529">
        <f t="shared" si="142"/>
        <v>38</v>
      </c>
      <c r="BM529" s="397">
        <f t="shared" si="143"/>
        <v>9.0000008001294631</v>
      </c>
      <c r="BN529">
        <f t="shared" si="144"/>
        <v>12</v>
      </c>
      <c r="BO529">
        <f t="shared" si="145"/>
        <v>8</v>
      </c>
      <c r="BP529" s="225">
        <f t="shared" si="146"/>
        <v>7.7142857142857144</v>
      </c>
    </row>
    <row r="530" spans="1:68">
      <c r="A530" s="125">
        <f t="shared" si="147"/>
        <v>39</v>
      </c>
      <c r="B530" s="9" t="str">
        <f t="shared" ref="B530:BG530" si="184">IF(B$489="ДА",B334,"-")</f>
        <v>-</v>
      </c>
      <c r="C530" s="9" t="str">
        <f t="shared" si="184"/>
        <v>-</v>
      </c>
      <c r="D530" s="9" t="str">
        <f t="shared" si="184"/>
        <v>-</v>
      </c>
      <c r="E530" s="9" t="str">
        <f t="shared" si="184"/>
        <v>-</v>
      </c>
      <c r="F530" s="9" t="str">
        <f t="shared" si="184"/>
        <v>-</v>
      </c>
      <c r="G530" s="9" t="str">
        <f t="shared" si="184"/>
        <v>-</v>
      </c>
      <c r="H530" s="9" t="str">
        <f t="shared" si="184"/>
        <v>-</v>
      </c>
      <c r="I530" s="9" t="str">
        <f t="shared" si="184"/>
        <v>-</v>
      </c>
      <c r="J530" s="9" t="str">
        <f t="shared" si="184"/>
        <v>-</v>
      </c>
      <c r="K530" s="9" t="str">
        <f t="shared" si="184"/>
        <v>-</v>
      </c>
      <c r="L530" s="9" t="str">
        <f t="shared" si="184"/>
        <v>-</v>
      </c>
      <c r="M530" s="9" t="str">
        <f t="shared" si="184"/>
        <v>-</v>
      </c>
      <c r="N530" s="9" t="str">
        <f t="shared" si="184"/>
        <v>-</v>
      </c>
      <c r="O530" s="9" t="str">
        <f t="shared" si="184"/>
        <v>-</v>
      </c>
      <c r="P530" s="9" t="str">
        <f t="shared" si="184"/>
        <v>-</v>
      </c>
      <c r="Q530" s="9" t="str">
        <f t="shared" si="184"/>
        <v>-</v>
      </c>
      <c r="R530" s="9" t="str">
        <f t="shared" si="184"/>
        <v>-</v>
      </c>
      <c r="S530" s="9" t="str">
        <f t="shared" si="184"/>
        <v>-</v>
      </c>
      <c r="T530" s="9" t="str">
        <f t="shared" si="184"/>
        <v>-</v>
      </c>
      <c r="U530" s="9" t="str">
        <f t="shared" si="184"/>
        <v>-</v>
      </c>
      <c r="V530" s="9" t="str">
        <f t="shared" si="184"/>
        <v>-</v>
      </c>
      <c r="W530" s="9" t="str">
        <f t="shared" si="184"/>
        <v>-</v>
      </c>
      <c r="X530" s="9" t="str">
        <f t="shared" si="184"/>
        <v>-</v>
      </c>
      <c r="Y530" s="9" t="str">
        <f t="shared" si="184"/>
        <v>-</v>
      </c>
      <c r="Z530" s="9" t="str">
        <f t="shared" si="184"/>
        <v>-</v>
      </c>
      <c r="AA530" s="9" t="str">
        <f t="shared" si="184"/>
        <v>-</v>
      </c>
      <c r="AB530" s="9" t="str">
        <f t="shared" si="184"/>
        <v>-</v>
      </c>
      <c r="AC530" s="9" t="str">
        <f t="shared" si="184"/>
        <v>-</v>
      </c>
      <c r="AD530" s="9" t="str">
        <f t="shared" si="184"/>
        <v>-</v>
      </c>
      <c r="AE530" s="9" t="str">
        <f t="shared" si="184"/>
        <v>-</v>
      </c>
      <c r="AF530" s="9" t="str">
        <f t="shared" si="184"/>
        <v>-</v>
      </c>
      <c r="AG530" s="9" t="str">
        <f t="shared" si="184"/>
        <v>-</v>
      </c>
      <c r="AH530" s="9" t="str">
        <f t="shared" si="184"/>
        <v>-</v>
      </c>
      <c r="AI530" s="9" t="str">
        <f t="shared" si="184"/>
        <v>-</v>
      </c>
      <c r="AJ530" s="9" t="str">
        <f t="shared" si="184"/>
        <v>-</v>
      </c>
      <c r="AK530" s="9" t="str">
        <f t="shared" si="184"/>
        <v>-</v>
      </c>
      <c r="AL530" s="9" t="str">
        <f t="shared" si="184"/>
        <v>-</v>
      </c>
      <c r="AM530" s="9" t="str">
        <f t="shared" si="184"/>
        <v>-</v>
      </c>
      <c r="AN530" s="9" t="str">
        <f t="shared" si="184"/>
        <v>-</v>
      </c>
      <c r="AO530" s="9" t="str">
        <f t="shared" si="184"/>
        <v>-</v>
      </c>
      <c r="AP530" s="9" t="str">
        <f t="shared" si="184"/>
        <v>-</v>
      </c>
      <c r="AQ530" s="9" t="str">
        <f t="shared" si="184"/>
        <v>-</v>
      </c>
      <c r="AR530" s="9" t="str">
        <f t="shared" si="184"/>
        <v>-</v>
      </c>
      <c r="AS530" s="9" t="str">
        <f t="shared" si="184"/>
        <v>-</v>
      </c>
      <c r="AT530" s="9" t="str">
        <f t="shared" si="184"/>
        <v>-</v>
      </c>
      <c r="AU530" s="9" t="str">
        <f t="shared" si="184"/>
        <v>-</v>
      </c>
      <c r="AV530" s="9" t="str">
        <f t="shared" si="184"/>
        <v>-</v>
      </c>
      <c r="AW530" s="9" t="str">
        <f t="shared" si="184"/>
        <v>-</v>
      </c>
      <c r="AX530" s="9" t="str">
        <f t="shared" si="184"/>
        <v>-</v>
      </c>
      <c r="AY530" s="9" t="str">
        <f t="shared" si="184"/>
        <v>-</v>
      </c>
      <c r="AZ530" s="9" t="str">
        <f t="shared" si="184"/>
        <v>-</v>
      </c>
      <c r="BA530" s="9" t="str">
        <f t="shared" si="184"/>
        <v>-</v>
      </c>
      <c r="BB530" s="9" t="str">
        <f t="shared" si="184"/>
        <v>-</v>
      </c>
      <c r="BC530" s="9" t="str">
        <f t="shared" si="184"/>
        <v>-</v>
      </c>
      <c r="BD530" s="9" t="str">
        <f t="shared" si="184"/>
        <v>-</v>
      </c>
      <c r="BE530" s="9" t="str">
        <f t="shared" si="184"/>
        <v>-</v>
      </c>
      <c r="BF530" s="9" t="str">
        <f t="shared" si="184"/>
        <v>-</v>
      </c>
      <c r="BG530" s="9" t="str">
        <f t="shared" si="184"/>
        <v>-</v>
      </c>
      <c r="BH530" s="37">
        <f t="shared" si="139"/>
        <v>0</v>
      </c>
      <c r="BI530" s="114" t="str">
        <f t="shared" si="140"/>
        <v>-</v>
      </c>
      <c r="BJ530" t="str">
        <f t="shared" si="141"/>
        <v>-</v>
      </c>
      <c r="BL530">
        <f t="shared" si="142"/>
        <v>39</v>
      </c>
      <c r="BM530" s="397" t="str">
        <f t="shared" si="143"/>
        <v>-</v>
      </c>
      <c r="BN530">
        <f t="shared" si="144"/>
        <v>0</v>
      </c>
      <c r="BO530">
        <f t="shared" si="145"/>
        <v>0</v>
      </c>
      <c r="BP530" s="225" t="str">
        <f t="shared" si="146"/>
        <v>-</v>
      </c>
    </row>
    <row r="531" spans="1:68">
      <c r="A531" s="125">
        <f t="shared" si="147"/>
        <v>40</v>
      </c>
      <c r="B531" s="9" t="str">
        <f t="shared" ref="B531:BG531" si="185">IF(B$489="ДА",B335,"-")</f>
        <v>-</v>
      </c>
      <c r="C531" s="9" t="str">
        <f t="shared" si="185"/>
        <v>-</v>
      </c>
      <c r="D531" s="9" t="str">
        <f t="shared" si="185"/>
        <v>-</v>
      </c>
      <c r="E531" s="9" t="str">
        <f t="shared" si="185"/>
        <v>-</v>
      </c>
      <c r="F531" s="9" t="str">
        <f t="shared" si="185"/>
        <v>-</v>
      </c>
      <c r="G531" s="9" t="str">
        <f t="shared" si="185"/>
        <v>-</v>
      </c>
      <c r="H531" s="9" t="str">
        <f t="shared" si="185"/>
        <v>-</v>
      </c>
      <c r="I531" s="9" t="str">
        <f t="shared" si="185"/>
        <v>-</v>
      </c>
      <c r="J531" s="9" t="str">
        <f t="shared" si="185"/>
        <v>-</v>
      </c>
      <c r="K531" s="9" t="str">
        <f t="shared" si="185"/>
        <v>-</v>
      </c>
      <c r="L531" s="9" t="str">
        <f t="shared" si="185"/>
        <v>-</v>
      </c>
      <c r="M531" s="9" t="str">
        <f t="shared" si="185"/>
        <v>-</v>
      </c>
      <c r="N531" s="9" t="str">
        <f t="shared" si="185"/>
        <v>-</v>
      </c>
      <c r="O531" s="9" t="str">
        <f t="shared" si="185"/>
        <v>-</v>
      </c>
      <c r="P531" s="9" t="str">
        <f t="shared" si="185"/>
        <v>-</v>
      </c>
      <c r="Q531" s="9" t="str">
        <f t="shared" si="185"/>
        <v>-</v>
      </c>
      <c r="R531" s="9" t="str">
        <f t="shared" si="185"/>
        <v>-</v>
      </c>
      <c r="S531" s="9" t="str">
        <f t="shared" si="185"/>
        <v>-</v>
      </c>
      <c r="T531" s="9" t="str">
        <f t="shared" si="185"/>
        <v>-</v>
      </c>
      <c r="U531" s="9" t="str">
        <f t="shared" si="185"/>
        <v>-</v>
      </c>
      <c r="V531" s="9" t="str">
        <f t="shared" si="185"/>
        <v>-</v>
      </c>
      <c r="W531" s="9" t="str">
        <f t="shared" si="185"/>
        <v>-</v>
      </c>
      <c r="X531" s="9" t="str">
        <f t="shared" si="185"/>
        <v>-</v>
      </c>
      <c r="Y531" s="9" t="str">
        <f t="shared" si="185"/>
        <v>-</v>
      </c>
      <c r="Z531" s="9" t="str">
        <f t="shared" si="185"/>
        <v>-</v>
      </c>
      <c r="AA531" s="9" t="str">
        <f t="shared" si="185"/>
        <v>-</v>
      </c>
      <c r="AB531" s="9" t="str">
        <f t="shared" si="185"/>
        <v>-</v>
      </c>
      <c r="AC531" s="9" t="str">
        <f t="shared" si="185"/>
        <v>-</v>
      </c>
      <c r="AD531" s="9" t="str">
        <f t="shared" si="185"/>
        <v>-</v>
      </c>
      <c r="AE531" s="9" t="str">
        <f t="shared" si="185"/>
        <v>-</v>
      </c>
      <c r="AF531" s="9" t="str">
        <f t="shared" si="185"/>
        <v>-</v>
      </c>
      <c r="AG531" s="9" t="str">
        <f t="shared" si="185"/>
        <v>-</v>
      </c>
      <c r="AH531" s="9" t="str">
        <f t="shared" si="185"/>
        <v>-</v>
      </c>
      <c r="AI531" s="9" t="str">
        <f t="shared" si="185"/>
        <v>-</v>
      </c>
      <c r="AJ531" s="9" t="str">
        <f t="shared" si="185"/>
        <v>-</v>
      </c>
      <c r="AK531" s="9" t="str">
        <f t="shared" si="185"/>
        <v>-</v>
      </c>
      <c r="AL531" s="9" t="str">
        <f t="shared" si="185"/>
        <v>-</v>
      </c>
      <c r="AM531" s="9" t="str">
        <f t="shared" si="185"/>
        <v>-</v>
      </c>
      <c r="AN531" s="9" t="str">
        <f t="shared" si="185"/>
        <v>-</v>
      </c>
      <c r="AO531" s="9" t="str">
        <f t="shared" si="185"/>
        <v>-</v>
      </c>
      <c r="AP531" s="9" t="str">
        <f t="shared" si="185"/>
        <v>-</v>
      </c>
      <c r="AQ531" s="9" t="str">
        <f t="shared" si="185"/>
        <v>-</v>
      </c>
      <c r="AR531" s="9" t="str">
        <f t="shared" si="185"/>
        <v>-</v>
      </c>
      <c r="AS531" s="9" t="str">
        <f t="shared" si="185"/>
        <v>-</v>
      </c>
      <c r="AT531" s="9" t="str">
        <f t="shared" si="185"/>
        <v>-</v>
      </c>
      <c r="AU531" s="9" t="str">
        <f t="shared" si="185"/>
        <v>-</v>
      </c>
      <c r="AV531" s="9" t="str">
        <f t="shared" si="185"/>
        <v>-</v>
      </c>
      <c r="AW531" s="9" t="str">
        <f t="shared" si="185"/>
        <v>-</v>
      </c>
      <c r="AX531" s="9" t="str">
        <f t="shared" si="185"/>
        <v>-</v>
      </c>
      <c r="AY531" s="9" t="str">
        <f t="shared" si="185"/>
        <v>-</v>
      </c>
      <c r="AZ531" s="9" t="str">
        <f t="shared" si="185"/>
        <v>-</v>
      </c>
      <c r="BA531" s="9" t="str">
        <f t="shared" si="185"/>
        <v>-</v>
      </c>
      <c r="BB531" s="9" t="str">
        <f t="shared" si="185"/>
        <v>-</v>
      </c>
      <c r="BC531" s="9" t="str">
        <f t="shared" si="185"/>
        <v>-</v>
      </c>
      <c r="BD531" s="9" t="str">
        <f t="shared" si="185"/>
        <v>-</v>
      </c>
      <c r="BE531" s="9" t="str">
        <f t="shared" si="185"/>
        <v>-</v>
      </c>
      <c r="BF531" s="9" t="str">
        <f t="shared" si="185"/>
        <v>-</v>
      </c>
      <c r="BG531" s="9" t="str">
        <f t="shared" si="185"/>
        <v>-</v>
      </c>
      <c r="BH531" s="37">
        <f t="shared" si="139"/>
        <v>0</v>
      </c>
      <c r="BI531" s="114" t="str">
        <f t="shared" si="140"/>
        <v>-</v>
      </c>
      <c r="BJ531" t="str">
        <f t="shared" si="141"/>
        <v>-</v>
      </c>
      <c r="BL531">
        <f t="shared" si="142"/>
        <v>40</v>
      </c>
      <c r="BM531" s="397" t="str">
        <f t="shared" si="143"/>
        <v>-</v>
      </c>
      <c r="BN531">
        <f t="shared" si="144"/>
        <v>0</v>
      </c>
      <c r="BO531">
        <f t="shared" si="145"/>
        <v>0</v>
      </c>
      <c r="BP531" s="225" t="str">
        <f t="shared" si="146"/>
        <v>-</v>
      </c>
    </row>
    <row r="532" spans="1:68">
      <c r="A532" s="125">
        <f t="shared" si="147"/>
        <v>41</v>
      </c>
      <c r="B532" s="9" t="str">
        <f t="shared" ref="B532:BG532" si="186">IF(B$489="ДА",B336,"-")</f>
        <v>-</v>
      </c>
      <c r="C532" s="9" t="str">
        <f t="shared" si="186"/>
        <v>-</v>
      </c>
      <c r="D532" s="9" t="str">
        <f t="shared" si="186"/>
        <v>-</v>
      </c>
      <c r="E532" s="9" t="str">
        <f t="shared" si="186"/>
        <v>-</v>
      </c>
      <c r="F532" s="9" t="str">
        <f t="shared" si="186"/>
        <v>-</v>
      </c>
      <c r="G532" s="9" t="str">
        <f t="shared" si="186"/>
        <v>-</v>
      </c>
      <c r="H532" s="9" t="str">
        <f t="shared" si="186"/>
        <v>-</v>
      </c>
      <c r="I532" s="9" t="str">
        <f t="shared" si="186"/>
        <v>-</v>
      </c>
      <c r="J532" s="9" t="str">
        <f t="shared" si="186"/>
        <v>-</v>
      </c>
      <c r="K532" s="9" t="str">
        <f t="shared" si="186"/>
        <v>-</v>
      </c>
      <c r="L532" s="9" t="str">
        <f t="shared" si="186"/>
        <v>-</v>
      </c>
      <c r="M532" s="9" t="str">
        <f t="shared" si="186"/>
        <v>-</v>
      </c>
      <c r="N532" s="9" t="str">
        <f t="shared" si="186"/>
        <v>-</v>
      </c>
      <c r="O532" s="9">
        <f t="shared" si="186"/>
        <v>6</v>
      </c>
      <c r="P532" s="9" t="str">
        <f t="shared" si="186"/>
        <v>-</v>
      </c>
      <c r="Q532" s="9" t="str">
        <f t="shared" si="186"/>
        <v>-</v>
      </c>
      <c r="R532" s="9" t="str">
        <f t="shared" si="186"/>
        <v>-</v>
      </c>
      <c r="S532" s="9" t="str">
        <f t="shared" si="186"/>
        <v>-</v>
      </c>
      <c r="T532" s="9" t="str">
        <f t="shared" si="186"/>
        <v>-</v>
      </c>
      <c r="U532" s="9" t="str">
        <f t="shared" si="186"/>
        <v>-</v>
      </c>
      <c r="V532" s="9" t="str">
        <f t="shared" si="186"/>
        <v>-</v>
      </c>
      <c r="W532" s="9" t="str">
        <f t="shared" si="186"/>
        <v>-</v>
      </c>
      <c r="X532" s="9" t="str">
        <f t="shared" si="186"/>
        <v>-</v>
      </c>
      <c r="Y532" s="9" t="str">
        <f t="shared" si="186"/>
        <v>-</v>
      </c>
      <c r="Z532" s="9" t="str">
        <f t="shared" si="186"/>
        <v>-</v>
      </c>
      <c r="AA532" s="9" t="str">
        <f t="shared" si="186"/>
        <v>-</v>
      </c>
      <c r="AB532" s="9" t="str">
        <f t="shared" si="186"/>
        <v>-</v>
      </c>
      <c r="AC532" s="9" t="str">
        <f t="shared" si="186"/>
        <v>-</v>
      </c>
      <c r="AD532" s="9" t="str">
        <f t="shared" si="186"/>
        <v>-</v>
      </c>
      <c r="AE532" s="9" t="str">
        <f t="shared" si="186"/>
        <v>-</v>
      </c>
      <c r="AF532" s="9" t="str">
        <f t="shared" si="186"/>
        <v>-</v>
      </c>
      <c r="AG532" s="9" t="str">
        <f t="shared" si="186"/>
        <v>-</v>
      </c>
      <c r="AH532" s="9" t="str">
        <f t="shared" si="186"/>
        <v>-</v>
      </c>
      <c r="AI532" s="9" t="str">
        <f t="shared" si="186"/>
        <v>-</v>
      </c>
      <c r="AJ532" s="9" t="str">
        <f t="shared" si="186"/>
        <v>-</v>
      </c>
      <c r="AK532" s="9">
        <f t="shared" si="186"/>
        <v>8</v>
      </c>
      <c r="AL532" s="9" t="str">
        <f t="shared" si="186"/>
        <v>-</v>
      </c>
      <c r="AM532" s="9" t="str">
        <f t="shared" si="186"/>
        <v>-</v>
      </c>
      <c r="AN532" s="9">
        <f t="shared" si="186"/>
        <v>8</v>
      </c>
      <c r="AO532" s="9" t="str">
        <f t="shared" si="186"/>
        <v>-</v>
      </c>
      <c r="AP532" s="9" t="str">
        <f t="shared" si="186"/>
        <v>-</v>
      </c>
      <c r="AQ532" s="9" t="str">
        <f t="shared" si="186"/>
        <v>-</v>
      </c>
      <c r="AR532" s="9" t="str">
        <f t="shared" si="186"/>
        <v>-</v>
      </c>
      <c r="AS532" s="9" t="str">
        <f t="shared" si="186"/>
        <v>-</v>
      </c>
      <c r="AT532" s="9" t="str">
        <f t="shared" si="186"/>
        <v>-</v>
      </c>
      <c r="AU532" s="9" t="str">
        <f t="shared" si="186"/>
        <v>-</v>
      </c>
      <c r="AV532" s="9" t="str">
        <f t="shared" si="186"/>
        <v>-</v>
      </c>
      <c r="AW532" s="9" t="str">
        <f t="shared" si="186"/>
        <v>-</v>
      </c>
      <c r="AX532" s="9" t="str">
        <f t="shared" si="186"/>
        <v>-</v>
      </c>
      <c r="AY532" s="9" t="str">
        <f t="shared" si="186"/>
        <v>-</v>
      </c>
      <c r="AZ532" s="9" t="str">
        <f t="shared" si="186"/>
        <v>-</v>
      </c>
      <c r="BA532" s="9" t="str">
        <f t="shared" si="186"/>
        <v>-</v>
      </c>
      <c r="BB532" s="9" t="str">
        <f t="shared" si="186"/>
        <v>-</v>
      </c>
      <c r="BC532" s="9">
        <f t="shared" si="186"/>
        <v>6</v>
      </c>
      <c r="BD532" s="9" t="str">
        <f t="shared" si="186"/>
        <v>-</v>
      </c>
      <c r="BE532" s="9" t="str">
        <f t="shared" si="186"/>
        <v>-</v>
      </c>
      <c r="BF532" s="9" t="str">
        <f t="shared" si="186"/>
        <v>-</v>
      </c>
      <c r="BG532" s="9" t="str">
        <f t="shared" si="186"/>
        <v>-</v>
      </c>
      <c r="BH532" s="37">
        <f t="shared" si="139"/>
        <v>4</v>
      </c>
      <c r="BI532" s="114">
        <f t="shared" si="140"/>
        <v>7.0000004007444172</v>
      </c>
      <c r="BJ532">
        <f t="shared" si="141"/>
        <v>23</v>
      </c>
      <c r="BL532">
        <f t="shared" si="142"/>
        <v>41</v>
      </c>
      <c r="BM532" s="397">
        <f t="shared" si="143"/>
        <v>7.0000004007444172</v>
      </c>
      <c r="BN532">
        <f t="shared" si="144"/>
        <v>4</v>
      </c>
      <c r="BO532">
        <f t="shared" si="145"/>
        <v>4</v>
      </c>
      <c r="BP532" s="225">
        <f t="shared" si="146"/>
        <v>1.3333333333333333</v>
      </c>
    </row>
    <row r="533" spans="1:68">
      <c r="A533" s="125">
        <f t="shared" si="147"/>
        <v>42</v>
      </c>
      <c r="B533" s="9" t="str">
        <f t="shared" ref="B533:BG533" si="187">IF(B$489="ДА",B337,"-")</f>
        <v>-</v>
      </c>
      <c r="C533" s="9" t="str">
        <f t="shared" si="187"/>
        <v>-</v>
      </c>
      <c r="D533" s="9" t="str">
        <f t="shared" si="187"/>
        <v>-</v>
      </c>
      <c r="E533" s="9" t="str">
        <f t="shared" si="187"/>
        <v>-</v>
      </c>
      <c r="F533" s="9" t="str">
        <f t="shared" si="187"/>
        <v>-</v>
      </c>
      <c r="G533" s="9" t="str">
        <f t="shared" si="187"/>
        <v>-</v>
      </c>
      <c r="H533" s="9" t="str">
        <f t="shared" si="187"/>
        <v>-</v>
      </c>
      <c r="I533" s="9" t="str">
        <f t="shared" si="187"/>
        <v>-</v>
      </c>
      <c r="J533" s="9" t="str">
        <f t="shared" si="187"/>
        <v>-</v>
      </c>
      <c r="K533" s="9" t="str">
        <f t="shared" si="187"/>
        <v>-</v>
      </c>
      <c r="L533" s="9" t="str">
        <f t="shared" si="187"/>
        <v>-</v>
      </c>
      <c r="M533" s="9" t="str">
        <f t="shared" si="187"/>
        <v>-</v>
      </c>
      <c r="N533" s="9" t="str">
        <f t="shared" si="187"/>
        <v>-</v>
      </c>
      <c r="O533" s="9" t="str">
        <f t="shared" si="187"/>
        <v>-</v>
      </c>
      <c r="P533" s="9" t="str">
        <f t="shared" si="187"/>
        <v>-</v>
      </c>
      <c r="Q533" s="9" t="str">
        <f t="shared" si="187"/>
        <v>-</v>
      </c>
      <c r="R533" s="9" t="str">
        <f t="shared" si="187"/>
        <v>-</v>
      </c>
      <c r="S533" s="9" t="str">
        <f t="shared" si="187"/>
        <v>-</v>
      </c>
      <c r="T533" s="9" t="str">
        <f t="shared" si="187"/>
        <v>-</v>
      </c>
      <c r="U533" s="9" t="str">
        <f t="shared" si="187"/>
        <v>-</v>
      </c>
      <c r="V533" s="9" t="str">
        <f t="shared" si="187"/>
        <v>-</v>
      </c>
      <c r="W533" s="9" t="str">
        <f t="shared" si="187"/>
        <v>-</v>
      </c>
      <c r="X533" s="9" t="str">
        <f t="shared" si="187"/>
        <v>-</v>
      </c>
      <c r="Y533" s="9" t="str">
        <f t="shared" si="187"/>
        <v>-</v>
      </c>
      <c r="Z533" s="9" t="str">
        <f t="shared" si="187"/>
        <v>-</v>
      </c>
      <c r="AA533" s="9" t="str">
        <f t="shared" si="187"/>
        <v>-</v>
      </c>
      <c r="AB533" s="9" t="str">
        <f t="shared" si="187"/>
        <v>-</v>
      </c>
      <c r="AC533" s="9" t="str">
        <f t="shared" si="187"/>
        <v>-</v>
      </c>
      <c r="AD533" s="9" t="str">
        <f t="shared" si="187"/>
        <v>-</v>
      </c>
      <c r="AE533" s="9" t="str">
        <f t="shared" si="187"/>
        <v>-</v>
      </c>
      <c r="AF533" s="9" t="str">
        <f t="shared" si="187"/>
        <v>-</v>
      </c>
      <c r="AG533" s="9" t="str">
        <f t="shared" si="187"/>
        <v>-</v>
      </c>
      <c r="AH533" s="9" t="str">
        <f t="shared" si="187"/>
        <v>-</v>
      </c>
      <c r="AI533" s="9" t="str">
        <f t="shared" si="187"/>
        <v>-</v>
      </c>
      <c r="AJ533" s="9" t="str">
        <f t="shared" si="187"/>
        <v>-</v>
      </c>
      <c r="AK533" s="9" t="str">
        <f t="shared" si="187"/>
        <v>-</v>
      </c>
      <c r="AL533" s="9" t="str">
        <f t="shared" si="187"/>
        <v>-</v>
      </c>
      <c r="AM533" s="9" t="str">
        <f t="shared" si="187"/>
        <v>-</v>
      </c>
      <c r="AN533" s="9" t="str">
        <f t="shared" si="187"/>
        <v>-</v>
      </c>
      <c r="AO533" s="9" t="str">
        <f t="shared" si="187"/>
        <v>-</v>
      </c>
      <c r="AP533" s="9" t="str">
        <f t="shared" si="187"/>
        <v>-</v>
      </c>
      <c r="AQ533" s="9" t="str">
        <f t="shared" si="187"/>
        <v>-</v>
      </c>
      <c r="AR533" s="9" t="str">
        <f t="shared" si="187"/>
        <v>-</v>
      </c>
      <c r="AS533" s="9" t="str">
        <f t="shared" si="187"/>
        <v>-</v>
      </c>
      <c r="AT533" s="9" t="str">
        <f t="shared" si="187"/>
        <v>-</v>
      </c>
      <c r="AU533" s="9" t="str">
        <f t="shared" si="187"/>
        <v>-</v>
      </c>
      <c r="AV533" s="9" t="str">
        <f t="shared" si="187"/>
        <v>-</v>
      </c>
      <c r="AW533" s="9" t="str">
        <f t="shared" si="187"/>
        <v>-</v>
      </c>
      <c r="AX533" s="9" t="str">
        <f t="shared" si="187"/>
        <v>-</v>
      </c>
      <c r="AY533" s="9" t="str">
        <f t="shared" si="187"/>
        <v>-</v>
      </c>
      <c r="AZ533" s="9" t="str">
        <f t="shared" si="187"/>
        <v>-</v>
      </c>
      <c r="BA533" s="9" t="str">
        <f t="shared" si="187"/>
        <v>-</v>
      </c>
      <c r="BB533" s="9" t="str">
        <f t="shared" si="187"/>
        <v>-</v>
      </c>
      <c r="BC533" s="9" t="str">
        <f t="shared" si="187"/>
        <v>-</v>
      </c>
      <c r="BD533" s="9" t="str">
        <f t="shared" si="187"/>
        <v>-</v>
      </c>
      <c r="BE533" s="9" t="str">
        <f t="shared" si="187"/>
        <v>-</v>
      </c>
      <c r="BF533" s="9" t="str">
        <f t="shared" si="187"/>
        <v>-</v>
      </c>
      <c r="BG533" s="9" t="str">
        <f t="shared" si="187"/>
        <v>-</v>
      </c>
      <c r="BH533" s="37">
        <f t="shared" si="139"/>
        <v>0</v>
      </c>
      <c r="BI533" s="114" t="str">
        <f t="shared" si="140"/>
        <v>-</v>
      </c>
      <c r="BJ533" t="str">
        <f t="shared" si="141"/>
        <v>-</v>
      </c>
      <c r="BL533">
        <f t="shared" si="142"/>
        <v>42</v>
      </c>
      <c r="BM533" s="397" t="str">
        <f t="shared" si="143"/>
        <v>-</v>
      </c>
      <c r="BN533">
        <f t="shared" si="144"/>
        <v>0</v>
      </c>
      <c r="BO533">
        <f t="shared" si="145"/>
        <v>0</v>
      </c>
      <c r="BP533" s="225" t="str">
        <f t="shared" si="146"/>
        <v>-</v>
      </c>
    </row>
    <row r="534" spans="1:68">
      <c r="A534" s="125">
        <f t="shared" si="147"/>
        <v>43</v>
      </c>
      <c r="B534" s="9" t="str">
        <f t="shared" ref="B534:BG534" si="188">IF(B$489="ДА",B338,"-")</f>
        <v>-</v>
      </c>
      <c r="C534" s="9" t="str">
        <f t="shared" si="188"/>
        <v>-</v>
      </c>
      <c r="D534" s="9" t="str">
        <f t="shared" si="188"/>
        <v>-</v>
      </c>
      <c r="E534" s="9" t="str">
        <f t="shared" si="188"/>
        <v>-</v>
      </c>
      <c r="F534" s="9" t="str">
        <f t="shared" si="188"/>
        <v>-</v>
      </c>
      <c r="G534" s="9" t="str">
        <f t="shared" si="188"/>
        <v>-</v>
      </c>
      <c r="H534" s="9" t="str">
        <f t="shared" si="188"/>
        <v>-</v>
      </c>
      <c r="I534" s="9" t="str">
        <f t="shared" si="188"/>
        <v>-</v>
      </c>
      <c r="J534" s="9" t="str">
        <f t="shared" si="188"/>
        <v>-</v>
      </c>
      <c r="K534" s="9" t="str">
        <f t="shared" si="188"/>
        <v>-</v>
      </c>
      <c r="L534" s="9">
        <f t="shared" si="188"/>
        <v>12</v>
      </c>
      <c r="M534" s="9" t="str">
        <f t="shared" si="188"/>
        <v>-</v>
      </c>
      <c r="N534" s="9" t="str">
        <f t="shared" si="188"/>
        <v>-</v>
      </c>
      <c r="O534" s="9">
        <f t="shared" si="188"/>
        <v>12</v>
      </c>
      <c r="P534" s="9" t="str">
        <f t="shared" si="188"/>
        <v>-</v>
      </c>
      <c r="Q534" s="9" t="str">
        <f t="shared" si="188"/>
        <v>-</v>
      </c>
      <c r="R534" s="9" t="str">
        <f t="shared" si="188"/>
        <v>-</v>
      </c>
      <c r="S534" s="9" t="str">
        <f t="shared" si="188"/>
        <v>-</v>
      </c>
      <c r="T534" s="9" t="str">
        <f t="shared" si="188"/>
        <v>-</v>
      </c>
      <c r="U534" s="9" t="str">
        <f t="shared" si="188"/>
        <v>-</v>
      </c>
      <c r="V534" s="9" t="str">
        <f t="shared" si="188"/>
        <v>-</v>
      </c>
      <c r="W534" s="9" t="str">
        <f t="shared" si="188"/>
        <v>-</v>
      </c>
      <c r="X534" s="9" t="str">
        <f t="shared" si="188"/>
        <v>-</v>
      </c>
      <c r="Y534" s="9" t="str">
        <f t="shared" si="188"/>
        <v>-</v>
      </c>
      <c r="Z534" s="9">
        <f t="shared" si="188"/>
        <v>8</v>
      </c>
      <c r="AA534" s="9" t="str">
        <f t="shared" si="188"/>
        <v>-</v>
      </c>
      <c r="AB534" s="9" t="str">
        <f t="shared" si="188"/>
        <v>-</v>
      </c>
      <c r="AC534" s="9" t="str">
        <f t="shared" si="188"/>
        <v>-</v>
      </c>
      <c r="AD534" s="9" t="str">
        <f t="shared" si="188"/>
        <v>-</v>
      </c>
      <c r="AE534" s="9" t="str">
        <f t="shared" si="188"/>
        <v>-</v>
      </c>
      <c r="AF534" s="9" t="str">
        <f t="shared" si="188"/>
        <v>-</v>
      </c>
      <c r="AG534" s="9">
        <f t="shared" si="188"/>
        <v>12</v>
      </c>
      <c r="AH534" s="9" t="str">
        <f t="shared" si="188"/>
        <v>-</v>
      </c>
      <c r="AI534" s="9" t="str">
        <f t="shared" si="188"/>
        <v>-</v>
      </c>
      <c r="AJ534" s="9" t="str">
        <f t="shared" si="188"/>
        <v>-</v>
      </c>
      <c r="AK534" s="9">
        <f t="shared" si="188"/>
        <v>8</v>
      </c>
      <c r="AL534" s="9" t="str">
        <f t="shared" si="188"/>
        <v>-</v>
      </c>
      <c r="AM534" s="9" t="str">
        <f t="shared" si="188"/>
        <v>-</v>
      </c>
      <c r="AN534" s="9" t="str">
        <f t="shared" si="188"/>
        <v>-</v>
      </c>
      <c r="AO534" s="9" t="str">
        <f t="shared" si="188"/>
        <v>-</v>
      </c>
      <c r="AP534" s="9" t="str">
        <f t="shared" si="188"/>
        <v>-</v>
      </c>
      <c r="AQ534" s="9" t="str">
        <f t="shared" si="188"/>
        <v>-</v>
      </c>
      <c r="AR534" s="9" t="str">
        <f t="shared" si="188"/>
        <v>-</v>
      </c>
      <c r="AS534" s="9" t="str">
        <f t="shared" si="188"/>
        <v>-</v>
      </c>
      <c r="AT534" s="9" t="str">
        <f t="shared" si="188"/>
        <v>-</v>
      </c>
      <c r="AU534" s="9" t="str">
        <f t="shared" si="188"/>
        <v>-</v>
      </c>
      <c r="AV534" s="9" t="str">
        <f t="shared" si="188"/>
        <v>-</v>
      </c>
      <c r="AW534" s="9" t="str">
        <f t="shared" si="188"/>
        <v>-</v>
      </c>
      <c r="AX534" s="9" t="str">
        <f t="shared" si="188"/>
        <v>-</v>
      </c>
      <c r="AY534" s="9" t="str">
        <f t="shared" si="188"/>
        <v>-</v>
      </c>
      <c r="AZ534" s="9" t="str">
        <f t="shared" si="188"/>
        <v>-</v>
      </c>
      <c r="BA534" s="9" t="str">
        <f t="shared" si="188"/>
        <v>-</v>
      </c>
      <c r="BB534" s="9" t="str">
        <f t="shared" si="188"/>
        <v>-</v>
      </c>
      <c r="BC534" s="9">
        <f t="shared" si="188"/>
        <v>5</v>
      </c>
      <c r="BD534" s="9" t="str">
        <f t="shared" si="188"/>
        <v>-</v>
      </c>
      <c r="BE534" s="9" t="str">
        <f t="shared" si="188"/>
        <v>-</v>
      </c>
      <c r="BF534" s="9" t="str">
        <f t="shared" si="188"/>
        <v>-</v>
      </c>
      <c r="BG534" s="9" t="str">
        <f t="shared" si="188"/>
        <v>-</v>
      </c>
      <c r="BH534" s="37">
        <f t="shared" si="139"/>
        <v>6</v>
      </c>
      <c r="BI534" s="114">
        <f t="shared" si="140"/>
        <v>9.5000006001148112</v>
      </c>
      <c r="BJ534">
        <f t="shared" si="141"/>
        <v>1</v>
      </c>
      <c r="BL534">
        <f t="shared" si="142"/>
        <v>43</v>
      </c>
      <c r="BM534" s="397">
        <f t="shared" si="143"/>
        <v>9.5000006001148112</v>
      </c>
      <c r="BN534">
        <f t="shared" si="144"/>
        <v>10</v>
      </c>
      <c r="BO534">
        <f t="shared" si="145"/>
        <v>6</v>
      </c>
      <c r="BP534" s="225">
        <f t="shared" si="146"/>
        <v>8.6999999999999993</v>
      </c>
    </row>
    <row r="535" spans="1:68">
      <c r="A535" s="125">
        <f t="shared" si="147"/>
        <v>44</v>
      </c>
      <c r="B535" s="9" t="str">
        <f t="shared" ref="B535:BG535" si="189">IF(B$489="ДА",B339,"-")</f>
        <v>-</v>
      </c>
      <c r="C535" s="9" t="str">
        <f t="shared" si="189"/>
        <v>-</v>
      </c>
      <c r="D535" s="9" t="str">
        <f t="shared" si="189"/>
        <v>-</v>
      </c>
      <c r="E535" s="9" t="str">
        <f t="shared" si="189"/>
        <v>-</v>
      </c>
      <c r="F535" s="9" t="str">
        <f t="shared" si="189"/>
        <v>-</v>
      </c>
      <c r="G535" s="9" t="str">
        <f t="shared" si="189"/>
        <v>-</v>
      </c>
      <c r="H535" s="9" t="str">
        <f t="shared" si="189"/>
        <v>-</v>
      </c>
      <c r="I535" s="9" t="str">
        <f t="shared" si="189"/>
        <v>-</v>
      </c>
      <c r="J535" s="9" t="str">
        <f t="shared" si="189"/>
        <v>-</v>
      </c>
      <c r="K535" s="9" t="str">
        <f t="shared" si="189"/>
        <v>-</v>
      </c>
      <c r="L535" s="9" t="str">
        <f t="shared" si="189"/>
        <v>-</v>
      </c>
      <c r="M535" s="9" t="str">
        <f t="shared" si="189"/>
        <v>-</v>
      </c>
      <c r="N535" s="9" t="str">
        <f t="shared" si="189"/>
        <v>-</v>
      </c>
      <c r="O535" s="9" t="str">
        <f t="shared" si="189"/>
        <v>-</v>
      </c>
      <c r="P535" s="9" t="str">
        <f t="shared" si="189"/>
        <v>-</v>
      </c>
      <c r="Q535" s="9" t="str">
        <f t="shared" si="189"/>
        <v>-</v>
      </c>
      <c r="R535" s="9" t="str">
        <f t="shared" si="189"/>
        <v>-</v>
      </c>
      <c r="S535" s="9" t="str">
        <f t="shared" si="189"/>
        <v>-</v>
      </c>
      <c r="T535" s="9" t="str">
        <f t="shared" si="189"/>
        <v>-</v>
      </c>
      <c r="U535" s="9" t="str">
        <f t="shared" si="189"/>
        <v>-</v>
      </c>
      <c r="V535" s="9" t="str">
        <f t="shared" si="189"/>
        <v>-</v>
      </c>
      <c r="W535" s="9" t="str">
        <f t="shared" si="189"/>
        <v>-</v>
      </c>
      <c r="X535" s="9" t="str">
        <f t="shared" si="189"/>
        <v>-</v>
      </c>
      <c r="Y535" s="9" t="str">
        <f t="shared" si="189"/>
        <v>-</v>
      </c>
      <c r="Z535" s="9">
        <f t="shared" si="189"/>
        <v>7</v>
      </c>
      <c r="AA535" s="9" t="str">
        <f t="shared" si="189"/>
        <v>-</v>
      </c>
      <c r="AB535" s="9" t="str">
        <f t="shared" si="189"/>
        <v>-</v>
      </c>
      <c r="AC535" s="9" t="str">
        <f t="shared" si="189"/>
        <v>-</v>
      </c>
      <c r="AD535" s="9" t="str">
        <f t="shared" si="189"/>
        <v>-</v>
      </c>
      <c r="AE535" s="9" t="str">
        <f t="shared" si="189"/>
        <v>-</v>
      </c>
      <c r="AF535" s="9" t="str">
        <f t="shared" si="189"/>
        <v>-</v>
      </c>
      <c r="AG535" s="9">
        <f t="shared" si="189"/>
        <v>7</v>
      </c>
      <c r="AH535" s="9" t="str">
        <f t="shared" si="189"/>
        <v>-</v>
      </c>
      <c r="AI535" s="9" t="str">
        <f t="shared" si="189"/>
        <v>-</v>
      </c>
      <c r="AJ535" s="9" t="str">
        <f t="shared" si="189"/>
        <v>-</v>
      </c>
      <c r="AK535" s="9">
        <f t="shared" si="189"/>
        <v>5</v>
      </c>
      <c r="AL535" s="9" t="str">
        <f t="shared" si="189"/>
        <v>-</v>
      </c>
      <c r="AM535" s="9" t="str">
        <f t="shared" si="189"/>
        <v>-</v>
      </c>
      <c r="AN535" s="9">
        <f t="shared" si="189"/>
        <v>10</v>
      </c>
      <c r="AO535" s="9" t="str">
        <f t="shared" si="189"/>
        <v>-</v>
      </c>
      <c r="AP535" s="9" t="str">
        <f t="shared" si="189"/>
        <v>-</v>
      </c>
      <c r="AQ535" s="9" t="str">
        <f t="shared" si="189"/>
        <v>-</v>
      </c>
      <c r="AR535" s="9" t="str">
        <f t="shared" si="189"/>
        <v>-</v>
      </c>
      <c r="AS535" s="9" t="str">
        <f t="shared" si="189"/>
        <v>-</v>
      </c>
      <c r="AT535" s="9" t="str">
        <f t="shared" si="189"/>
        <v>-</v>
      </c>
      <c r="AU535" s="9" t="str">
        <f t="shared" si="189"/>
        <v>-</v>
      </c>
      <c r="AV535" s="9" t="str">
        <f t="shared" si="189"/>
        <v>-</v>
      </c>
      <c r="AW535" s="9" t="str">
        <f t="shared" si="189"/>
        <v>-</v>
      </c>
      <c r="AX535" s="9" t="str">
        <f t="shared" si="189"/>
        <v>-</v>
      </c>
      <c r="AY535" s="9" t="str">
        <f t="shared" si="189"/>
        <v>-</v>
      </c>
      <c r="AZ535" s="9" t="str">
        <f t="shared" si="189"/>
        <v>-</v>
      </c>
      <c r="BA535" s="9" t="str">
        <f t="shared" si="189"/>
        <v>-</v>
      </c>
      <c r="BB535" s="9" t="str">
        <f t="shared" si="189"/>
        <v>-</v>
      </c>
      <c r="BC535" s="9">
        <f t="shared" si="189"/>
        <v>6</v>
      </c>
      <c r="BD535" s="9" t="str">
        <f t="shared" si="189"/>
        <v>-</v>
      </c>
      <c r="BE535" s="9" t="str">
        <f t="shared" si="189"/>
        <v>-</v>
      </c>
      <c r="BF535" s="9" t="str">
        <f t="shared" si="189"/>
        <v>-</v>
      </c>
      <c r="BG535" s="9" t="str">
        <f t="shared" si="189"/>
        <v>-</v>
      </c>
      <c r="BH535" s="37">
        <f t="shared" si="139"/>
        <v>5</v>
      </c>
      <c r="BI535" s="114">
        <f t="shared" si="140"/>
        <v>7.0000005002848997</v>
      </c>
      <c r="BJ535">
        <f t="shared" si="141"/>
        <v>22</v>
      </c>
      <c r="BL535">
        <f t="shared" si="142"/>
        <v>44</v>
      </c>
      <c r="BM535" s="397">
        <f t="shared" si="143"/>
        <v>7.0000005002848997</v>
      </c>
      <c r="BN535">
        <f t="shared" si="144"/>
        <v>7</v>
      </c>
      <c r="BO535">
        <f t="shared" si="145"/>
        <v>5</v>
      </c>
      <c r="BP535" s="225">
        <f t="shared" si="146"/>
        <v>3.5</v>
      </c>
    </row>
    <row r="536" spans="1:68">
      <c r="A536" s="125">
        <f t="shared" si="147"/>
        <v>45</v>
      </c>
      <c r="B536" s="9" t="str">
        <f t="shared" ref="B536:BG536" si="190">IF(B$489="ДА",B340,"-")</f>
        <v>-</v>
      </c>
      <c r="C536" s="9" t="str">
        <f t="shared" si="190"/>
        <v>-</v>
      </c>
      <c r="D536" s="9" t="str">
        <f t="shared" si="190"/>
        <v>-</v>
      </c>
      <c r="E536" s="9" t="str">
        <f t="shared" si="190"/>
        <v>-</v>
      </c>
      <c r="F536" s="9" t="str">
        <f t="shared" si="190"/>
        <v>-</v>
      </c>
      <c r="G536" s="9" t="str">
        <f t="shared" si="190"/>
        <v>-</v>
      </c>
      <c r="H536" s="9" t="str">
        <f t="shared" si="190"/>
        <v>-</v>
      </c>
      <c r="I536" s="9" t="str">
        <f t="shared" si="190"/>
        <v>-</v>
      </c>
      <c r="J536" s="9" t="str">
        <f t="shared" si="190"/>
        <v>-</v>
      </c>
      <c r="K536" s="9" t="str">
        <f t="shared" si="190"/>
        <v>-</v>
      </c>
      <c r="L536" s="9" t="str">
        <f t="shared" si="190"/>
        <v>-</v>
      </c>
      <c r="M536" s="9" t="str">
        <f t="shared" si="190"/>
        <v>-</v>
      </c>
      <c r="N536" s="9" t="str">
        <f t="shared" si="190"/>
        <v>-</v>
      </c>
      <c r="O536" s="9">
        <f t="shared" si="190"/>
        <v>6</v>
      </c>
      <c r="P536" s="9" t="str">
        <f t="shared" si="190"/>
        <v>-</v>
      </c>
      <c r="Q536" s="9" t="str">
        <f t="shared" si="190"/>
        <v>-</v>
      </c>
      <c r="R536" s="9" t="str">
        <f t="shared" si="190"/>
        <v>-</v>
      </c>
      <c r="S536" s="9" t="str">
        <f t="shared" si="190"/>
        <v>-</v>
      </c>
      <c r="T536" s="9" t="str">
        <f t="shared" si="190"/>
        <v>-</v>
      </c>
      <c r="U536" s="9" t="str">
        <f t="shared" si="190"/>
        <v>-</v>
      </c>
      <c r="V536" s="9" t="str">
        <f t="shared" si="190"/>
        <v>-</v>
      </c>
      <c r="W536" s="9" t="str">
        <f t="shared" si="190"/>
        <v>-</v>
      </c>
      <c r="X536" s="9" t="str">
        <f t="shared" si="190"/>
        <v>-</v>
      </c>
      <c r="Y536" s="9" t="str">
        <f t="shared" si="190"/>
        <v>-</v>
      </c>
      <c r="Z536" s="9">
        <f t="shared" si="190"/>
        <v>7</v>
      </c>
      <c r="AA536" s="9" t="str">
        <f t="shared" si="190"/>
        <v>-</v>
      </c>
      <c r="AB536" s="9" t="str">
        <f t="shared" si="190"/>
        <v>-</v>
      </c>
      <c r="AC536" s="9" t="str">
        <f t="shared" si="190"/>
        <v>-</v>
      </c>
      <c r="AD536" s="9" t="str">
        <f t="shared" si="190"/>
        <v>-</v>
      </c>
      <c r="AE536" s="9" t="str">
        <f t="shared" si="190"/>
        <v>-</v>
      </c>
      <c r="AF536" s="9" t="str">
        <f t="shared" si="190"/>
        <v>-</v>
      </c>
      <c r="AG536" s="9">
        <f t="shared" si="190"/>
        <v>9</v>
      </c>
      <c r="AH536" s="9" t="str">
        <f t="shared" si="190"/>
        <v>-</v>
      </c>
      <c r="AI536" s="9" t="str">
        <f t="shared" si="190"/>
        <v>-</v>
      </c>
      <c r="AJ536" s="9" t="str">
        <f t="shared" si="190"/>
        <v>-</v>
      </c>
      <c r="AK536" s="9">
        <f t="shared" si="190"/>
        <v>6</v>
      </c>
      <c r="AL536" s="9" t="str">
        <f t="shared" si="190"/>
        <v>-</v>
      </c>
      <c r="AM536" s="9" t="str">
        <f t="shared" si="190"/>
        <v>-</v>
      </c>
      <c r="AN536" s="9">
        <f t="shared" si="190"/>
        <v>9</v>
      </c>
      <c r="AO536" s="9" t="str">
        <f t="shared" si="190"/>
        <v>-</v>
      </c>
      <c r="AP536" s="9" t="str">
        <f t="shared" si="190"/>
        <v>-</v>
      </c>
      <c r="AQ536" s="9" t="str">
        <f t="shared" si="190"/>
        <v>-</v>
      </c>
      <c r="AR536" s="9" t="str">
        <f t="shared" si="190"/>
        <v>-</v>
      </c>
      <c r="AS536" s="9" t="str">
        <f t="shared" si="190"/>
        <v>-</v>
      </c>
      <c r="AT536" s="9" t="str">
        <f t="shared" si="190"/>
        <v>-</v>
      </c>
      <c r="AU536" s="9" t="str">
        <f t="shared" si="190"/>
        <v>-</v>
      </c>
      <c r="AV536" s="9" t="str">
        <f t="shared" si="190"/>
        <v>-</v>
      </c>
      <c r="AW536" s="9" t="str">
        <f t="shared" si="190"/>
        <v>-</v>
      </c>
      <c r="AX536" s="9" t="str">
        <f t="shared" si="190"/>
        <v>-</v>
      </c>
      <c r="AY536" s="9" t="str">
        <f t="shared" si="190"/>
        <v>-</v>
      </c>
      <c r="AZ536" s="9" t="str">
        <f t="shared" si="190"/>
        <v>-</v>
      </c>
      <c r="BA536" s="9" t="str">
        <f t="shared" si="190"/>
        <v>-</v>
      </c>
      <c r="BB536" s="9" t="str">
        <f t="shared" si="190"/>
        <v>-</v>
      </c>
      <c r="BC536" s="9">
        <f t="shared" si="190"/>
        <v>6</v>
      </c>
      <c r="BD536" s="9" t="str">
        <f t="shared" si="190"/>
        <v>-</v>
      </c>
      <c r="BE536" s="9" t="str">
        <f t="shared" si="190"/>
        <v>-</v>
      </c>
      <c r="BF536" s="9" t="str">
        <f t="shared" si="190"/>
        <v>-</v>
      </c>
      <c r="BG536" s="9" t="str">
        <f t="shared" si="190"/>
        <v>-</v>
      </c>
      <c r="BH536" s="37">
        <f t="shared" si="139"/>
        <v>6</v>
      </c>
      <c r="BI536" s="114">
        <f t="shared" si="140"/>
        <v>7.1666672671260852</v>
      </c>
      <c r="BJ536">
        <f t="shared" si="141"/>
        <v>21</v>
      </c>
      <c r="BL536">
        <f t="shared" si="142"/>
        <v>45</v>
      </c>
      <c r="BM536" s="397">
        <f t="shared" si="143"/>
        <v>7.1666672671260852</v>
      </c>
      <c r="BN536">
        <f t="shared" si="144"/>
        <v>6</v>
      </c>
      <c r="BO536">
        <f t="shared" si="145"/>
        <v>6</v>
      </c>
      <c r="BP536" s="225">
        <f t="shared" si="146"/>
        <v>2.166666666666663</v>
      </c>
    </row>
    <row r="537" spans="1:68">
      <c r="A537" s="125">
        <f t="shared" si="147"/>
        <v>46</v>
      </c>
      <c r="B537" s="9" t="str">
        <f t="shared" ref="B537:BG537" si="191">IF(B$489="ДА",B341,"-")</f>
        <v>-</v>
      </c>
      <c r="C537" s="9" t="str">
        <f t="shared" si="191"/>
        <v>-</v>
      </c>
      <c r="D537" s="9" t="str">
        <f t="shared" si="191"/>
        <v>-</v>
      </c>
      <c r="E537" s="9" t="str">
        <f t="shared" si="191"/>
        <v>-</v>
      </c>
      <c r="F537" s="9" t="str">
        <f t="shared" si="191"/>
        <v>-</v>
      </c>
      <c r="G537" s="9" t="str">
        <f t="shared" si="191"/>
        <v>-</v>
      </c>
      <c r="H537" s="9" t="str">
        <f t="shared" si="191"/>
        <v>-</v>
      </c>
      <c r="I537" s="9" t="str">
        <f t="shared" si="191"/>
        <v>-</v>
      </c>
      <c r="J537" s="9" t="str">
        <f t="shared" si="191"/>
        <v>-</v>
      </c>
      <c r="K537" s="9" t="str">
        <f t="shared" si="191"/>
        <v>-</v>
      </c>
      <c r="L537" s="9" t="str">
        <f t="shared" si="191"/>
        <v>-</v>
      </c>
      <c r="M537" s="9" t="str">
        <f t="shared" si="191"/>
        <v>-</v>
      </c>
      <c r="N537" s="9" t="str">
        <f t="shared" si="191"/>
        <v>-</v>
      </c>
      <c r="O537" s="9">
        <f t="shared" si="191"/>
        <v>5</v>
      </c>
      <c r="P537" s="9" t="str">
        <f t="shared" si="191"/>
        <v>-</v>
      </c>
      <c r="Q537" s="9" t="str">
        <f t="shared" si="191"/>
        <v>-</v>
      </c>
      <c r="R537" s="9" t="str">
        <f t="shared" si="191"/>
        <v>-</v>
      </c>
      <c r="S537" s="9" t="str">
        <f t="shared" si="191"/>
        <v>-</v>
      </c>
      <c r="T537" s="9" t="str">
        <f t="shared" si="191"/>
        <v>-</v>
      </c>
      <c r="U537" s="9" t="str">
        <f t="shared" si="191"/>
        <v>-</v>
      </c>
      <c r="V537" s="9" t="str">
        <f t="shared" si="191"/>
        <v>-</v>
      </c>
      <c r="W537" s="9" t="str">
        <f t="shared" si="191"/>
        <v>-</v>
      </c>
      <c r="X537" s="9" t="str">
        <f t="shared" si="191"/>
        <v>-</v>
      </c>
      <c r="Y537" s="9" t="str">
        <f t="shared" si="191"/>
        <v>-</v>
      </c>
      <c r="Z537" s="9" t="str">
        <f t="shared" si="191"/>
        <v>-</v>
      </c>
      <c r="AA537" s="9" t="str">
        <f t="shared" si="191"/>
        <v>-</v>
      </c>
      <c r="AB537" s="9" t="str">
        <f t="shared" si="191"/>
        <v>-</v>
      </c>
      <c r="AC537" s="9" t="str">
        <f t="shared" si="191"/>
        <v>-</v>
      </c>
      <c r="AD537" s="9" t="str">
        <f t="shared" si="191"/>
        <v>-</v>
      </c>
      <c r="AE537" s="9" t="str">
        <f t="shared" si="191"/>
        <v>-</v>
      </c>
      <c r="AF537" s="9" t="str">
        <f t="shared" si="191"/>
        <v>-</v>
      </c>
      <c r="AG537" s="9">
        <f t="shared" si="191"/>
        <v>7</v>
      </c>
      <c r="AH537" s="9" t="str">
        <f t="shared" si="191"/>
        <v>-</v>
      </c>
      <c r="AI537" s="9" t="str">
        <f t="shared" si="191"/>
        <v>-</v>
      </c>
      <c r="AJ537" s="9" t="str">
        <f t="shared" si="191"/>
        <v>-</v>
      </c>
      <c r="AK537" s="9">
        <f t="shared" si="191"/>
        <v>7</v>
      </c>
      <c r="AL537" s="9" t="str">
        <f t="shared" si="191"/>
        <v>-</v>
      </c>
      <c r="AM537" s="9" t="str">
        <f t="shared" si="191"/>
        <v>-</v>
      </c>
      <c r="AN537" s="9" t="str">
        <f t="shared" si="191"/>
        <v>-</v>
      </c>
      <c r="AO537" s="9" t="str">
        <f t="shared" si="191"/>
        <v>-</v>
      </c>
      <c r="AP537" s="9" t="str">
        <f t="shared" si="191"/>
        <v>-</v>
      </c>
      <c r="AQ537" s="9" t="str">
        <f t="shared" si="191"/>
        <v>-</v>
      </c>
      <c r="AR537" s="9" t="str">
        <f t="shared" si="191"/>
        <v>-</v>
      </c>
      <c r="AS537" s="9" t="str">
        <f t="shared" si="191"/>
        <v>-</v>
      </c>
      <c r="AT537" s="9" t="str">
        <f t="shared" si="191"/>
        <v>-</v>
      </c>
      <c r="AU537" s="9" t="str">
        <f t="shared" si="191"/>
        <v>-</v>
      </c>
      <c r="AV537" s="9" t="str">
        <f t="shared" si="191"/>
        <v>-</v>
      </c>
      <c r="AW537" s="9" t="str">
        <f t="shared" si="191"/>
        <v>-</v>
      </c>
      <c r="AX537" s="9" t="str">
        <f t="shared" si="191"/>
        <v>-</v>
      </c>
      <c r="AY537" s="9" t="str">
        <f t="shared" si="191"/>
        <v>-</v>
      </c>
      <c r="AZ537" s="9" t="str">
        <f t="shared" si="191"/>
        <v>-</v>
      </c>
      <c r="BA537" s="9" t="str">
        <f t="shared" si="191"/>
        <v>-</v>
      </c>
      <c r="BB537" s="9" t="str">
        <f t="shared" si="191"/>
        <v>-</v>
      </c>
      <c r="BC537" s="9">
        <f t="shared" si="191"/>
        <v>4</v>
      </c>
      <c r="BD537" s="9" t="str">
        <f t="shared" si="191"/>
        <v>-</v>
      </c>
      <c r="BE537" s="9" t="str">
        <f t="shared" si="191"/>
        <v>-</v>
      </c>
      <c r="BF537" s="9" t="str">
        <f t="shared" si="191"/>
        <v>-</v>
      </c>
      <c r="BG537" s="9" t="str">
        <f t="shared" si="191"/>
        <v>-</v>
      </c>
      <c r="BH537" s="37">
        <f t="shared" si="139"/>
        <v>4</v>
      </c>
      <c r="BI537" s="114">
        <f t="shared" si="140"/>
        <v>5.7500004004424783</v>
      </c>
      <c r="BJ537">
        <f t="shared" si="141"/>
        <v>47</v>
      </c>
      <c r="BL537">
        <f t="shared" si="142"/>
        <v>46</v>
      </c>
      <c r="BM537" s="397">
        <f t="shared" si="143"/>
        <v>5.7500004004424783</v>
      </c>
      <c r="BN537">
        <f t="shared" si="144"/>
        <v>4</v>
      </c>
      <c r="BO537">
        <f t="shared" si="145"/>
        <v>4</v>
      </c>
      <c r="BP537" s="225">
        <f t="shared" si="146"/>
        <v>2.25</v>
      </c>
    </row>
    <row r="538" spans="1:68">
      <c r="A538" s="125">
        <f t="shared" si="147"/>
        <v>47</v>
      </c>
      <c r="B538" s="9" t="str">
        <f t="shared" ref="B538:BG538" si="192">IF(B$489="ДА",B342,"-")</f>
        <v>-</v>
      </c>
      <c r="C538" s="9" t="str">
        <f t="shared" si="192"/>
        <v>-</v>
      </c>
      <c r="D538" s="9" t="str">
        <f t="shared" si="192"/>
        <v>-</v>
      </c>
      <c r="E538" s="9" t="str">
        <f t="shared" si="192"/>
        <v>-</v>
      </c>
      <c r="F538" s="9" t="str">
        <f t="shared" si="192"/>
        <v>-</v>
      </c>
      <c r="G538" s="9" t="str">
        <f t="shared" si="192"/>
        <v>-</v>
      </c>
      <c r="H538" s="9" t="str">
        <f t="shared" si="192"/>
        <v>-</v>
      </c>
      <c r="I538" s="9" t="str">
        <f t="shared" si="192"/>
        <v>-</v>
      </c>
      <c r="J538" s="9" t="str">
        <f t="shared" si="192"/>
        <v>-</v>
      </c>
      <c r="K538" s="9" t="str">
        <f t="shared" si="192"/>
        <v>-</v>
      </c>
      <c r="L538" s="9" t="str">
        <f t="shared" si="192"/>
        <v>-</v>
      </c>
      <c r="M538" s="9" t="str">
        <f t="shared" si="192"/>
        <v>-</v>
      </c>
      <c r="N538" s="9" t="str">
        <f t="shared" si="192"/>
        <v>-</v>
      </c>
      <c r="O538" s="9" t="str">
        <f t="shared" si="192"/>
        <v>-</v>
      </c>
      <c r="P538" s="9" t="str">
        <f t="shared" si="192"/>
        <v>-</v>
      </c>
      <c r="Q538" s="9" t="str">
        <f t="shared" si="192"/>
        <v>-</v>
      </c>
      <c r="R538" s="9" t="str">
        <f t="shared" si="192"/>
        <v>-</v>
      </c>
      <c r="S538" s="9" t="str">
        <f t="shared" si="192"/>
        <v>-</v>
      </c>
      <c r="T538" s="9" t="str">
        <f t="shared" si="192"/>
        <v>-</v>
      </c>
      <c r="U538" s="9" t="str">
        <f t="shared" si="192"/>
        <v>-</v>
      </c>
      <c r="V538" s="9" t="str">
        <f t="shared" si="192"/>
        <v>-</v>
      </c>
      <c r="W538" s="9" t="str">
        <f t="shared" si="192"/>
        <v>-</v>
      </c>
      <c r="X538" s="9" t="str">
        <f t="shared" si="192"/>
        <v>-</v>
      </c>
      <c r="Y538" s="9" t="str">
        <f t="shared" si="192"/>
        <v>-</v>
      </c>
      <c r="Z538" s="9" t="str">
        <f t="shared" si="192"/>
        <v>-</v>
      </c>
      <c r="AA538" s="9" t="str">
        <f t="shared" si="192"/>
        <v>-</v>
      </c>
      <c r="AB538" s="9" t="str">
        <f t="shared" si="192"/>
        <v>-</v>
      </c>
      <c r="AC538" s="9" t="str">
        <f t="shared" si="192"/>
        <v>-</v>
      </c>
      <c r="AD538" s="9" t="str">
        <f t="shared" si="192"/>
        <v>-</v>
      </c>
      <c r="AE538" s="9" t="str">
        <f t="shared" si="192"/>
        <v>-</v>
      </c>
      <c r="AF538" s="9" t="str">
        <f t="shared" si="192"/>
        <v>-</v>
      </c>
      <c r="AG538" s="9" t="str">
        <f t="shared" si="192"/>
        <v>-</v>
      </c>
      <c r="AH538" s="9" t="str">
        <f t="shared" si="192"/>
        <v>-</v>
      </c>
      <c r="AI538" s="9" t="str">
        <f t="shared" si="192"/>
        <v>-</v>
      </c>
      <c r="AJ538" s="9" t="str">
        <f t="shared" si="192"/>
        <v>-</v>
      </c>
      <c r="AK538" s="9" t="str">
        <f t="shared" si="192"/>
        <v>-</v>
      </c>
      <c r="AL538" s="9" t="str">
        <f t="shared" si="192"/>
        <v>-</v>
      </c>
      <c r="AM538" s="9" t="str">
        <f t="shared" si="192"/>
        <v>-</v>
      </c>
      <c r="AN538" s="9" t="str">
        <f t="shared" si="192"/>
        <v>-</v>
      </c>
      <c r="AO538" s="9" t="str">
        <f t="shared" si="192"/>
        <v>-</v>
      </c>
      <c r="AP538" s="9" t="str">
        <f t="shared" si="192"/>
        <v>-</v>
      </c>
      <c r="AQ538" s="9" t="str">
        <f t="shared" si="192"/>
        <v>-</v>
      </c>
      <c r="AR538" s="9" t="str">
        <f t="shared" si="192"/>
        <v>-</v>
      </c>
      <c r="AS538" s="9" t="str">
        <f t="shared" si="192"/>
        <v>-</v>
      </c>
      <c r="AT538" s="9" t="str">
        <f t="shared" si="192"/>
        <v>-</v>
      </c>
      <c r="AU538" s="9" t="str">
        <f t="shared" si="192"/>
        <v>-</v>
      </c>
      <c r="AV538" s="9" t="str">
        <f t="shared" si="192"/>
        <v>-</v>
      </c>
      <c r="AW538" s="9" t="str">
        <f t="shared" si="192"/>
        <v>-</v>
      </c>
      <c r="AX538" s="9" t="str">
        <f t="shared" si="192"/>
        <v>-</v>
      </c>
      <c r="AY538" s="9" t="str">
        <f t="shared" si="192"/>
        <v>-</v>
      </c>
      <c r="AZ538" s="9" t="str">
        <f t="shared" si="192"/>
        <v>-</v>
      </c>
      <c r="BA538" s="9" t="str">
        <f t="shared" si="192"/>
        <v>-</v>
      </c>
      <c r="BB538" s="9" t="str">
        <f t="shared" si="192"/>
        <v>-</v>
      </c>
      <c r="BC538" s="9">
        <f t="shared" si="192"/>
        <v>5</v>
      </c>
      <c r="BD538" s="9" t="str">
        <f t="shared" si="192"/>
        <v>-</v>
      </c>
      <c r="BE538" s="9" t="str">
        <f t="shared" si="192"/>
        <v>-</v>
      </c>
      <c r="BF538" s="9" t="str">
        <f t="shared" si="192"/>
        <v>-</v>
      </c>
      <c r="BG538" s="9" t="str">
        <f t="shared" si="192"/>
        <v>-</v>
      </c>
      <c r="BH538" s="37">
        <f t="shared" si="139"/>
        <v>1</v>
      </c>
      <c r="BI538" s="114" t="str">
        <f t="shared" si="140"/>
        <v>-</v>
      </c>
      <c r="BJ538" t="str">
        <f t="shared" si="141"/>
        <v>-</v>
      </c>
      <c r="BL538">
        <f t="shared" si="142"/>
        <v>47</v>
      </c>
      <c r="BM538" s="397" t="str">
        <f t="shared" si="143"/>
        <v>-</v>
      </c>
      <c r="BN538">
        <f t="shared" si="144"/>
        <v>1</v>
      </c>
      <c r="BO538">
        <f t="shared" si="145"/>
        <v>1</v>
      </c>
      <c r="BP538" s="225" t="str">
        <f t="shared" si="146"/>
        <v>-</v>
      </c>
    </row>
    <row r="539" spans="1:68">
      <c r="A539" s="125">
        <f t="shared" si="147"/>
        <v>48</v>
      </c>
      <c r="B539" s="9" t="str">
        <f t="shared" ref="B539:BG539" si="193">IF(B$489="ДА",B343,"-")</f>
        <v>-</v>
      </c>
      <c r="C539" s="9" t="str">
        <f t="shared" si="193"/>
        <v>-</v>
      </c>
      <c r="D539" s="9" t="str">
        <f t="shared" si="193"/>
        <v>-</v>
      </c>
      <c r="E539" s="9" t="str">
        <f t="shared" si="193"/>
        <v>-</v>
      </c>
      <c r="F539" s="9" t="str">
        <f t="shared" si="193"/>
        <v>-</v>
      </c>
      <c r="G539" s="9" t="str">
        <f t="shared" si="193"/>
        <v>-</v>
      </c>
      <c r="H539" s="9" t="str">
        <f t="shared" si="193"/>
        <v>-</v>
      </c>
      <c r="I539" s="9" t="str">
        <f t="shared" si="193"/>
        <v>-</v>
      </c>
      <c r="J539" s="9" t="str">
        <f t="shared" si="193"/>
        <v>-</v>
      </c>
      <c r="K539" s="9" t="str">
        <f t="shared" si="193"/>
        <v>-</v>
      </c>
      <c r="L539" s="9" t="str">
        <f t="shared" si="193"/>
        <v>-</v>
      </c>
      <c r="M539" s="9" t="str">
        <f t="shared" si="193"/>
        <v>-</v>
      </c>
      <c r="N539" s="9" t="str">
        <f t="shared" si="193"/>
        <v>-</v>
      </c>
      <c r="O539" s="9" t="str">
        <f t="shared" si="193"/>
        <v>-</v>
      </c>
      <c r="P539" s="9" t="str">
        <f t="shared" si="193"/>
        <v>-</v>
      </c>
      <c r="Q539" s="9" t="str">
        <f t="shared" si="193"/>
        <v>-</v>
      </c>
      <c r="R539" s="9" t="str">
        <f t="shared" si="193"/>
        <v>-</v>
      </c>
      <c r="S539" s="9" t="str">
        <f t="shared" si="193"/>
        <v>-</v>
      </c>
      <c r="T539" s="9" t="str">
        <f t="shared" si="193"/>
        <v>-</v>
      </c>
      <c r="U539" s="9" t="str">
        <f t="shared" si="193"/>
        <v>-</v>
      </c>
      <c r="V539" s="9" t="str">
        <f t="shared" si="193"/>
        <v>-</v>
      </c>
      <c r="W539" s="9" t="str">
        <f t="shared" si="193"/>
        <v>-</v>
      </c>
      <c r="X539" s="9" t="str">
        <f t="shared" si="193"/>
        <v>-</v>
      </c>
      <c r="Y539" s="9" t="str">
        <f t="shared" si="193"/>
        <v>-</v>
      </c>
      <c r="Z539" s="9" t="str">
        <f t="shared" si="193"/>
        <v>-</v>
      </c>
      <c r="AA539" s="9" t="str">
        <f t="shared" si="193"/>
        <v>-</v>
      </c>
      <c r="AB539" s="9" t="str">
        <f t="shared" si="193"/>
        <v>-</v>
      </c>
      <c r="AC539" s="9" t="str">
        <f t="shared" si="193"/>
        <v>-</v>
      </c>
      <c r="AD539" s="9" t="str">
        <f t="shared" si="193"/>
        <v>-</v>
      </c>
      <c r="AE539" s="9" t="str">
        <f t="shared" si="193"/>
        <v>-</v>
      </c>
      <c r="AF539" s="9" t="str">
        <f t="shared" si="193"/>
        <v>-</v>
      </c>
      <c r="AG539" s="9" t="str">
        <f t="shared" si="193"/>
        <v>-</v>
      </c>
      <c r="AH539" s="9" t="str">
        <f t="shared" si="193"/>
        <v>-</v>
      </c>
      <c r="AI539" s="9" t="str">
        <f t="shared" si="193"/>
        <v>-</v>
      </c>
      <c r="AJ539" s="9" t="str">
        <f t="shared" si="193"/>
        <v>-</v>
      </c>
      <c r="AK539" s="9" t="str">
        <f t="shared" si="193"/>
        <v>-</v>
      </c>
      <c r="AL539" s="9" t="str">
        <f t="shared" si="193"/>
        <v>-</v>
      </c>
      <c r="AM539" s="9" t="str">
        <f t="shared" si="193"/>
        <v>-</v>
      </c>
      <c r="AN539" s="9" t="str">
        <f t="shared" si="193"/>
        <v>-</v>
      </c>
      <c r="AO539" s="9" t="str">
        <f t="shared" si="193"/>
        <v>-</v>
      </c>
      <c r="AP539" s="9" t="str">
        <f t="shared" si="193"/>
        <v>-</v>
      </c>
      <c r="AQ539" s="9" t="str">
        <f t="shared" si="193"/>
        <v>-</v>
      </c>
      <c r="AR539" s="9" t="str">
        <f t="shared" si="193"/>
        <v>-</v>
      </c>
      <c r="AS539" s="9" t="str">
        <f t="shared" si="193"/>
        <v>-</v>
      </c>
      <c r="AT539" s="9" t="str">
        <f t="shared" si="193"/>
        <v>-</v>
      </c>
      <c r="AU539" s="9" t="str">
        <f t="shared" si="193"/>
        <v>-</v>
      </c>
      <c r="AV539" s="9" t="str">
        <f t="shared" si="193"/>
        <v>-</v>
      </c>
      <c r="AW539" s="9" t="str">
        <f t="shared" si="193"/>
        <v>-</v>
      </c>
      <c r="AX539" s="9" t="str">
        <f t="shared" si="193"/>
        <v>-</v>
      </c>
      <c r="AY539" s="9" t="str">
        <f t="shared" si="193"/>
        <v>-</v>
      </c>
      <c r="AZ539" s="9" t="str">
        <f t="shared" si="193"/>
        <v>-</v>
      </c>
      <c r="BA539" s="9" t="str">
        <f t="shared" si="193"/>
        <v>-</v>
      </c>
      <c r="BB539" s="9" t="str">
        <f t="shared" si="193"/>
        <v>-</v>
      </c>
      <c r="BC539" s="9" t="str">
        <f t="shared" si="193"/>
        <v>-</v>
      </c>
      <c r="BD539" s="9" t="str">
        <f t="shared" si="193"/>
        <v>-</v>
      </c>
      <c r="BE539" s="9" t="str">
        <f t="shared" si="193"/>
        <v>-</v>
      </c>
      <c r="BF539" s="9" t="str">
        <f t="shared" si="193"/>
        <v>-</v>
      </c>
      <c r="BG539" s="9" t="str">
        <f t="shared" si="193"/>
        <v>-</v>
      </c>
      <c r="BH539" s="37">
        <f t="shared" si="139"/>
        <v>0</v>
      </c>
      <c r="BI539" s="114" t="str">
        <f t="shared" si="140"/>
        <v>-</v>
      </c>
      <c r="BJ539" t="str">
        <f t="shared" si="141"/>
        <v>-</v>
      </c>
      <c r="BL539">
        <f t="shared" si="142"/>
        <v>48</v>
      </c>
      <c r="BM539" s="397" t="str">
        <f t="shared" si="143"/>
        <v>-</v>
      </c>
      <c r="BN539">
        <f t="shared" si="144"/>
        <v>0</v>
      </c>
      <c r="BO539">
        <f t="shared" si="145"/>
        <v>0</v>
      </c>
      <c r="BP539" s="225" t="str">
        <f t="shared" si="146"/>
        <v>-</v>
      </c>
    </row>
    <row r="540" spans="1:68">
      <c r="A540" s="125">
        <f t="shared" si="147"/>
        <v>49</v>
      </c>
      <c r="B540" s="9" t="str">
        <f t="shared" ref="B540:BG540" si="194">IF(B$489="ДА",B344,"-")</f>
        <v>-</v>
      </c>
      <c r="C540" s="9" t="str">
        <f t="shared" si="194"/>
        <v>-</v>
      </c>
      <c r="D540" s="9" t="str">
        <f t="shared" si="194"/>
        <v>-</v>
      </c>
      <c r="E540" s="9" t="str">
        <f t="shared" si="194"/>
        <v>-</v>
      </c>
      <c r="F540" s="9" t="str">
        <f t="shared" si="194"/>
        <v>-</v>
      </c>
      <c r="G540" s="9" t="str">
        <f t="shared" si="194"/>
        <v>-</v>
      </c>
      <c r="H540" s="9" t="str">
        <f t="shared" si="194"/>
        <v>-</v>
      </c>
      <c r="I540" s="9" t="str">
        <f t="shared" si="194"/>
        <v>-</v>
      </c>
      <c r="J540" s="9" t="str">
        <f t="shared" si="194"/>
        <v>-</v>
      </c>
      <c r="K540" s="9" t="str">
        <f t="shared" si="194"/>
        <v>-</v>
      </c>
      <c r="L540" s="9" t="str">
        <f t="shared" si="194"/>
        <v>-</v>
      </c>
      <c r="M540" s="9" t="str">
        <f t="shared" si="194"/>
        <v>-</v>
      </c>
      <c r="N540" s="9" t="str">
        <f t="shared" si="194"/>
        <v>-</v>
      </c>
      <c r="O540" s="9" t="str">
        <f t="shared" si="194"/>
        <v>-</v>
      </c>
      <c r="P540" s="9" t="str">
        <f t="shared" si="194"/>
        <v>-</v>
      </c>
      <c r="Q540" s="9" t="str">
        <f t="shared" si="194"/>
        <v>-</v>
      </c>
      <c r="R540" s="9" t="str">
        <f t="shared" si="194"/>
        <v>-</v>
      </c>
      <c r="S540" s="9" t="str">
        <f t="shared" si="194"/>
        <v>-</v>
      </c>
      <c r="T540" s="9" t="str">
        <f t="shared" si="194"/>
        <v>-</v>
      </c>
      <c r="U540" s="9" t="str">
        <f t="shared" si="194"/>
        <v>-</v>
      </c>
      <c r="V540" s="9">
        <f t="shared" si="194"/>
        <v>7</v>
      </c>
      <c r="W540" s="9" t="str">
        <f t="shared" si="194"/>
        <v>-</v>
      </c>
      <c r="X540" s="9" t="str">
        <f t="shared" si="194"/>
        <v>-</v>
      </c>
      <c r="Y540" s="9" t="str">
        <f t="shared" si="194"/>
        <v>-</v>
      </c>
      <c r="Z540" s="9">
        <f t="shared" si="194"/>
        <v>8</v>
      </c>
      <c r="AA540" s="9" t="str">
        <f t="shared" si="194"/>
        <v>-</v>
      </c>
      <c r="AB540" s="9" t="str">
        <f t="shared" si="194"/>
        <v>-</v>
      </c>
      <c r="AC540" s="9" t="str">
        <f t="shared" si="194"/>
        <v>-</v>
      </c>
      <c r="AD540" s="9" t="str">
        <f t="shared" si="194"/>
        <v>-</v>
      </c>
      <c r="AE540" s="9" t="str">
        <f t="shared" si="194"/>
        <v>-</v>
      </c>
      <c r="AF540" s="9" t="str">
        <f t="shared" si="194"/>
        <v>-</v>
      </c>
      <c r="AG540" s="9" t="str">
        <f t="shared" si="194"/>
        <v>-</v>
      </c>
      <c r="AH540" s="9" t="str">
        <f t="shared" si="194"/>
        <v>-</v>
      </c>
      <c r="AI540" s="9" t="str">
        <f t="shared" si="194"/>
        <v>-</v>
      </c>
      <c r="AJ540" s="9" t="str">
        <f t="shared" si="194"/>
        <v>-</v>
      </c>
      <c r="AK540" s="9">
        <f t="shared" si="194"/>
        <v>5</v>
      </c>
      <c r="AL540" s="9" t="str">
        <f t="shared" si="194"/>
        <v>-</v>
      </c>
      <c r="AM540" s="9" t="str">
        <f t="shared" si="194"/>
        <v>-</v>
      </c>
      <c r="AN540" s="9" t="str">
        <f t="shared" si="194"/>
        <v>-</v>
      </c>
      <c r="AO540" s="9" t="str">
        <f t="shared" si="194"/>
        <v>-</v>
      </c>
      <c r="AP540" s="9" t="str">
        <f t="shared" si="194"/>
        <v>-</v>
      </c>
      <c r="AQ540" s="9" t="str">
        <f t="shared" si="194"/>
        <v>-</v>
      </c>
      <c r="AR540" s="9" t="str">
        <f t="shared" si="194"/>
        <v>-</v>
      </c>
      <c r="AS540" s="9" t="str">
        <f t="shared" si="194"/>
        <v>-</v>
      </c>
      <c r="AT540" s="9" t="str">
        <f t="shared" si="194"/>
        <v>-</v>
      </c>
      <c r="AU540" s="9" t="str">
        <f t="shared" si="194"/>
        <v>-</v>
      </c>
      <c r="AV540" s="9" t="str">
        <f t="shared" si="194"/>
        <v>-</v>
      </c>
      <c r="AW540" s="9" t="str">
        <f t="shared" si="194"/>
        <v>-</v>
      </c>
      <c r="AX540" s="9" t="str">
        <f t="shared" si="194"/>
        <v>-</v>
      </c>
      <c r="AY540" s="9" t="str">
        <f t="shared" si="194"/>
        <v>-</v>
      </c>
      <c r="AZ540" s="9" t="str">
        <f t="shared" si="194"/>
        <v>-</v>
      </c>
      <c r="BA540" s="9" t="str">
        <f t="shared" si="194"/>
        <v>-</v>
      </c>
      <c r="BB540" s="9" t="str">
        <f t="shared" si="194"/>
        <v>-</v>
      </c>
      <c r="BC540" s="9" t="str">
        <f t="shared" si="194"/>
        <v>-</v>
      </c>
      <c r="BD540" s="9" t="str">
        <f t="shared" si="194"/>
        <v>-</v>
      </c>
      <c r="BE540" s="9" t="str">
        <f t="shared" si="194"/>
        <v>-</v>
      </c>
      <c r="BF540" s="9" t="str">
        <f t="shared" si="194"/>
        <v>-</v>
      </c>
      <c r="BG540" s="9" t="str">
        <f t="shared" si="194"/>
        <v>-</v>
      </c>
      <c r="BH540" s="37">
        <f t="shared" si="139"/>
        <v>3</v>
      </c>
      <c r="BI540" s="114">
        <f t="shared" si="140"/>
        <v>6.6666669670934091</v>
      </c>
      <c r="BJ540">
        <f t="shared" si="141"/>
        <v>32</v>
      </c>
      <c r="BL540">
        <f t="shared" si="142"/>
        <v>49</v>
      </c>
      <c r="BM540" s="397">
        <f t="shared" si="143"/>
        <v>6.6666669670934091</v>
      </c>
      <c r="BN540">
        <f t="shared" si="144"/>
        <v>4</v>
      </c>
      <c r="BO540">
        <f t="shared" si="145"/>
        <v>3</v>
      </c>
      <c r="BP540" s="225">
        <f t="shared" si="146"/>
        <v>2.3333333333333286</v>
      </c>
    </row>
    <row r="541" spans="1:68">
      <c r="A541" s="125">
        <f t="shared" si="147"/>
        <v>50</v>
      </c>
      <c r="B541" s="9" t="str">
        <f t="shared" ref="B541:BG541" si="195">IF(B$489="ДА",B345,"-")</f>
        <v>-</v>
      </c>
      <c r="C541" s="9" t="str">
        <f t="shared" si="195"/>
        <v>-</v>
      </c>
      <c r="D541" s="9" t="str">
        <f t="shared" si="195"/>
        <v>-</v>
      </c>
      <c r="E541" s="9" t="str">
        <f t="shared" si="195"/>
        <v>-</v>
      </c>
      <c r="F541" s="9" t="str">
        <f t="shared" si="195"/>
        <v>-</v>
      </c>
      <c r="G541" s="9" t="str">
        <f t="shared" si="195"/>
        <v>-</v>
      </c>
      <c r="H541" s="9" t="str">
        <f t="shared" si="195"/>
        <v>-</v>
      </c>
      <c r="I541" s="9" t="str">
        <f t="shared" si="195"/>
        <v>-</v>
      </c>
      <c r="J541" s="9" t="str">
        <f t="shared" si="195"/>
        <v>-</v>
      </c>
      <c r="K541" s="9" t="str">
        <f t="shared" si="195"/>
        <v>-</v>
      </c>
      <c r="L541" s="9" t="str">
        <f t="shared" si="195"/>
        <v>-</v>
      </c>
      <c r="M541" s="9" t="str">
        <f t="shared" si="195"/>
        <v>-</v>
      </c>
      <c r="N541" s="9" t="str">
        <f t="shared" si="195"/>
        <v>-</v>
      </c>
      <c r="O541" s="9" t="str">
        <f t="shared" si="195"/>
        <v>-</v>
      </c>
      <c r="P541" s="9" t="str">
        <f t="shared" si="195"/>
        <v>-</v>
      </c>
      <c r="Q541" s="9" t="str">
        <f t="shared" si="195"/>
        <v>-</v>
      </c>
      <c r="R541" s="9" t="str">
        <f t="shared" si="195"/>
        <v>-</v>
      </c>
      <c r="S541" s="9" t="str">
        <f t="shared" si="195"/>
        <v>-</v>
      </c>
      <c r="T541" s="9" t="str">
        <f t="shared" si="195"/>
        <v>-</v>
      </c>
      <c r="U541" s="9" t="str">
        <f t="shared" si="195"/>
        <v>-</v>
      </c>
      <c r="V541" s="9" t="str">
        <f t="shared" si="195"/>
        <v>-</v>
      </c>
      <c r="W541" s="9" t="str">
        <f t="shared" si="195"/>
        <v>-</v>
      </c>
      <c r="X541" s="9" t="str">
        <f t="shared" si="195"/>
        <v>-</v>
      </c>
      <c r="Y541" s="9" t="str">
        <f t="shared" si="195"/>
        <v>-</v>
      </c>
      <c r="Z541" s="9" t="str">
        <f t="shared" si="195"/>
        <v>-</v>
      </c>
      <c r="AA541" s="9" t="str">
        <f t="shared" si="195"/>
        <v>-</v>
      </c>
      <c r="AB541" s="9" t="str">
        <f t="shared" si="195"/>
        <v>-</v>
      </c>
      <c r="AC541" s="9" t="str">
        <f t="shared" si="195"/>
        <v>-</v>
      </c>
      <c r="AD541" s="9" t="str">
        <f t="shared" si="195"/>
        <v>-</v>
      </c>
      <c r="AE541" s="9" t="str">
        <f t="shared" si="195"/>
        <v>-</v>
      </c>
      <c r="AF541" s="9" t="str">
        <f t="shared" si="195"/>
        <v>-</v>
      </c>
      <c r="AG541" s="9" t="str">
        <f t="shared" si="195"/>
        <v>-</v>
      </c>
      <c r="AH541" s="9" t="str">
        <f t="shared" si="195"/>
        <v>-</v>
      </c>
      <c r="AI541" s="9" t="str">
        <f t="shared" si="195"/>
        <v>-</v>
      </c>
      <c r="AJ541" s="9" t="str">
        <f t="shared" si="195"/>
        <v>-</v>
      </c>
      <c r="AK541" s="9">
        <f t="shared" si="195"/>
        <v>6</v>
      </c>
      <c r="AL541" s="9" t="str">
        <f t="shared" si="195"/>
        <v>-</v>
      </c>
      <c r="AM541" s="9" t="str">
        <f t="shared" si="195"/>
        <v>-</v>
      </c>
      <c r="AN541" s="9">
        <f t="shared" si="195"/>
        <v>9</v>
      </c>
      <c r="AO541" s="9" t="str">
        <f t="shared" si="195"/>
        <v>-</v>
      </c>
      <c r="AP541" s="9" t="str">
        <f t="shared" si="195"/>
        <v>-</v>
      </c>
      <c r="AQ541" s="9" t="str">
        <f t="shared" si="195"/>
        <v>-</v>
      </c>
      <c r="AR541" s="9" t="str">
        <f t="shared" si="195"/>
        <v>-</v>
      </c>
      <c r="AS541" s="9" t="str">
        <f t="shared" si="195"/>
        <v>-</v>
      </c>
      <c r="AT541" s="9" t="str">
        <f t="shared" si="195"/>
        <v>-</v>
      </c>
      <c r="AU541" s="9" t="str">
        <f t="shared" si="195"/>
        <v>-</v>
      </c>
      <c r="AV541" s="9" t="str">
        <f t="shared" si="195"/>
        <v>-</v>
      </c>
      <c r="AW541" s="9" t="str">
        <f t="shared" si="195"/>
        <v>-</v>
      </c>
      <c r="AX541" s="9" t="str">
        <f t="shared" si="195"/>
        <v>-</v>
      </c>
      <c r="AY541" s="9" t="str">
        <f t="shared" si="195"/>
        <v>-</v>
      </c>
      <c r="AZ541" s="9" t="str">
        <f t="shared" si="195"/>
        <v>-</v>
      </c>
      <c r="BA541" s="9" t="str">
        <f t="shared" si="195"/>
        <v>-</v>
      </c>
      <c r="BB541" s="9" t="str">
        <f t="shared" si="195"/>
        <v>-</v>
      </c>
      <c r="BC541" s="9">
        <f t="shared" si="195"/>
        <v>9</v>
      </c>
      <c r="BD541" s="9" t="str">
        <f t="shared" si="195"/>
        <v>-</v>
      </c>
      <c r="BE541" s="9" t="str">
        <f t="shared" si="195"/>
        <v>-</v>
      </c>
      <c r="BF541" s="9" t="str">
        <f t="shared" si="195"/>
        <v>-</v>
      </c>
      <c r="BG541" s="9" t="str">
        <f t="shared" si="195"/>
        <v>-</v>
      </c>
      <c r="BH541" s="37">
        <f t="shared" si="139"/>
        <v>3</v>
      </c>
      <c r="BI541" s="114">
        <f t="shared" si="140"/>
        <v>8.0000003003322266</v>
      </c>
      <c r="BJ541">
        <f t="shared" si="141"/>
        <v>12</v>
      </c>
      <c r="BL541">
        <f t="shared" si="142"/>
        <v>50</v>
      </c>
      <c r="BM541" s="397">
        <f t="shared" si="143"/>
        <v>8.0000003003322266</v>
      </c>
      <c r="BN541">
        <f t="shared" si="144"/>
        <v>4</v>
      </c>
      <c r="BO541">
        <f t="shared" si="145"/>
        <v>3</v>
      </c>
      <c r="BP541" s="225">
        <f t="shared" si="146"/>
        <v>3</v>
      </c>
    </row>
    <row r="542" spans="1:68">
      <c r="A542" s="125">
        <f t="shared" si="147"/>
        <v>51</v>
      </c>
      <c r="B542" s="9" t="str">
        <f t="shared" ref="B542:BG542" si="196">IF(B$489="ДА",B346,"-")</f>
        <v>-</v>
      </c>
      <c r="C542" s="9" t="str">
        <f t="shared" si="196"/>
        <v>-</v>
      </c>
      <c r="D542" s="9" t="str">
        <f t="shared" si="196"/>
        <v>-</v>
      </c>
      <c r="E542" s="9" t="str">
        <f t="shared" si="196"/>
        <v>-</v>
      </c>
      <c r="F542" s="9" t="str">
        <f t="shared" si="196"/>
        <v>-</v>
      </c>
      <c r="G542" s="9" t="str">
        <f t="shared" si="196"/>
        <v>-</v>
      </c>
      <c r="H542" s="9" t="str">
        <f t="shared" si="196"/>
        <v>-</v>
      </c>
      <c r="I542" s="9" t="str">
        <f t="shared" si="196"/>
        <v>-</v>
      </c>
      <c r="J542" s="9" t="str">
        <f t="shared" si="196"/>
        <v>-</v>
      </c>
      <c r="K542" s="9" t="str">
        <f t="shared" si="196"/>
        <v>-</v>
      </c>
      <c r="L542" s="9" t="str">
        <f t="shared" si="196"/>
        <v>-</v>
      </c>
      <c r="M542" s="9" t="str">
        <f t="shared" si="196"/>
        <v>-</v>
      </c>
      <c r="N542" s="9" t="str">
        <f t="shared" si="196"/>
        <v>-</v>
      </c>
      <c r="O542" s="9" t="str">
        <f t="shared" si="196"/>
        <v>-</v>
      </c>
      <c r="P542" s="9" t="str">
        <f t="shared" si="196"/>
        <v>-</v>
      </c>
      <c r="Q542" s="9" t="str">
        <f t="shared" si="196"/>
        <v>-</v>
      </c>
      <c r="R542" s="9" t="str">
        <f t="shared" si="196"/>
        <v>-</v>
      </c>
      <c r="S542" s="9" t="str">
        <f t="shared" si="196"/>
        <v>-</v>
      </c>
      <c r="T542" s="9" t="str">
        <f t="shared" si="196"/>
        <v>-</v>
      </c>
      <c r="U542" s="9" t="str">
        <f t="shared" si="196"/>
        <v>-</v>
      </c>
      <c r="V542" s="9">
        <f t="shared" si="196"/>
        <v>4</v>
      </c>
      <c r="W542" s="9" t="str">
        <f t="shared" si="196"/>
        <v>-</v>
      </c>
      <c r="X542" s="9" t="str">
        <f t="shared" si="196"/>
        <v>-</v>
      </c>
      <c r="Y542" s="9" t="str">
        <f t="shared" si="196"/>
        <v>-</v>
      </c>
      <c r="Z542" s="9" t="str">
        <f t="shared" si="196"/>
        <v>-</v>
      </c>
      <c r="AA542" s="9" t="str">
        <f t="shared" si="196"/>
        <v>-</v>
      </c>
      <c r="AB542" s="9" t="str">
        <f t="shared" si="196"/>
        <v>-</v>
      </c>
      <c r="AC542" s="9" t="str">
        <f t="shared" si="196"/>
        <v>-</v>
      </c>
      <c r="AD542" s="9" t="str">
        <f t="shared" si="196"/>
        <v>-</v>
      </c>
      <c r="AE542" s="9" t="str">
        <f t="shared" si="196"/>
        <v>-</v>
      </c>
      <c r="AF542" s="9" t="str">
        <f t="shared" si="196"/>
        <v>-</v>
      </c>
      <c r="AG542" s="9" t="str">
        <f t="shared" si="196"/>
        <v>-</v>
      </c>
      <c r="AH542" s="9" t="str">
        <f t="shared" si="196"/>
        <v>-</v>
      </c>
      <c r="AI542" s="9" t="str">
        <f t="shared" si="196"/>
        <v>-</v>
      </c>
      <c r="AJ542" s="9" t="str">
        <f t="shared" si="196"/>
        <v>-</v>
      </c>
      <c r="AK542" s="9">
        <f t="shared" si="196"/>
        <v>7</v>
      </c>
      <c r="AL542" s="9" t="str">
        <f t="shared" si="196"/>
        <v>-</v>
      </c>
      <c r="AM542" s="9" t="str">
        <f t="shared" si="196"/>
        <v>-</v>
      </c>
      <c r="AN542" s="9">
        <f t="shared" si="196"/>
        <v>7</v>
      </c>
      <c r="AO542" s="9" t="str">
        <f t="shared" si="196"/>
        <v>-</v>
      </c>
      <c r="AP542" s="9" t="str">
        <f t="shared" si="196"/>
        <v>-</v>
      </c>
      <c r="AQ542" s="9" t="str">
        <f t="shared" si="196"/>
        <v>-</v>
      </c>
      <c r="AR542" s="9" t="str">
        <f t="shared" si="196"/>
        <v>-</v>
      </c>
      <c r="AS542" s="9" t="str">
        <f t="shared" si="196"/>
        <v>-</v>
      </c>
      <c r="AT542" s="9" t="str">
        <f t="shared" si="196"/>
        <v>-</v>
      </c>
      <c r="AU542" s="9" t="str">
        <f t="shared" si="196"/>
        <v>-</v>
      </c>
      <c r="AV542" s="9" t="str">
        <f t="shared" si="196"/>
        <v>-</v>
      </c>
      <c r="AW542" s="9" t="str">
        <f t="shared" si="196"/>
        <v>-</v>
      </c>
      <c r="AX542" s="9" t="str">
        <f t="shared" si="196"/>
        <v>-</v>
      </c>
      <c r="AY542" s="9" t="str">
        <f t="shared" si="196"/>
        <v>-</v>
      </c>
      <c r="AZ542" s="9" t="str">
        <f t="shared" si="196"/>
        <v>-</v>
      </c>
      <c r="BA542" s="9" t="str">
        <f t="shared" si="196"/>
        <v>-</v>
      </c>
      <c r="BB542" s="9" t="str">
        <f t="shared" si="196"/>
        <v>-</v>
      </c>
      <c r="BC542" s="9">
        <f t="shared" si="196"/>
        <v>8</v>
      </c>
      <c r="BD542" s="9" t="str">
        <f t="shared" si="196"/>
        <v>-</v>
      </c>
      <c r="BE542" s="9" t="str">
        <f t="shared" si="196"/>
        <v>-</v>
      </c>
      <c r="BF542" s="9" t="str">
        <f t="shared" si="196"/>
        <v>-</v>
      </c>
      <c r="BG542" s="9" t="str">
        <f t="shared" si="196"/>
        <v>-</v>
      </c>
      <c r="BH542" s="37">
        <f t="shared" si="139"/>
        <v>4</v>
      </c>
      <c r="BI542" s="114">
        <f t="shared" si="140"/>
        <v>6.500000400332226</v>
      </c>
      <c r="BJ542">
        <f t="shared" si="141"/>
        <v>35</v>
      </c>
      <c r="BL542">
        <f t="shared" si="142"/>
        <v>51</v>
      </c>
      <c r="BM542" s="397">
        <f t="shared" si="143"/>
        <v>6.500000400332226</v>
      </c>
      <c r="BN542">
        <f t="shared" si="144"/>
        <v>6</v>
      </c>
      <c r="BO542">
        <f t="shared" si="145"/>
        <v>4</v>
      </c>
      <c r="BP542" s="225">
        <f t="shared" si="146"/>
        <v>3</v>
      </c>
    </row>
    <row r="543" spans="1:68">
      <c r="A543" s="125">
        <f t="shared" si="147"/>
        <v>52</v>
      </c>
      <c r="B543" s="9" t="str">
        <f t="shared" ref="B543:BG543" si="197">IF(B$489="ДА",B347,"-")</f>
        <v>-</v>
      </c>
      <c r="C543" s="9" t="str">
        <f t="shared" si="197"/>
        <v>-</v>
      </c>
      <c r="D543" s="9" t="str">
        <f t="shared" si="197"/>
        <v>-</v>
      </c>
      <c r="E543" s="9" t="str">
        <f t="shared" si="197"/>
        <v>-</v>
      </c>
      <c r="F543" s="9" t="str">
        <f t="shared" si="197"/>
        <v>-</v>
      </c>
      <c r="G543" s="9" t="str">
        <f t="shared" si="197"/>
        <v>-</v>
      </c>
      <c r="H543" s="9" t="str">
        <f t="shared" si="197"/>
        <v>-</v>
      </c>
      <c r="I543" s="9" t="str">
        <f t="shared" si="197"/>
        <v>-</v>
      </c>
      <c r="J543" s="9" t="str">
        <f t="shared" si="197"/>
        <v>-</v>
      </c>
      <c r="K543" s="9" t="str">
        <f t="shared" si="197"/>
        <v>-</v>
      </c>
      <c r="L543" s="9" t="str">
        <f t="shared" si="197"/>
        <v>-</v>
      </c>
      <c r="M543" s="9" t="str">
        <f t="shared" si="197"/>
        <v>-</v>
      </c>
      <c r="N543" s="9" t="str">
        <f t="shared" si="197"/>
        <v>-</v>
      </c>
      <c r="O543" s="9">
        <f t="shared" si="197"/>
        <v>5</v>
      </c>
      <c r="P543" s="9" t="str">
        <f t="shared" si="197"/>
        <v>-</v>
      </c>
      <c r="Q543" s="9" t="str">
        <f t="shared" si="197"/>
        <v>-</v>
      </c>
      <c r="R543" s="9" t="str">
        <f t="shared" si="197"/>
        <v>-</v>
      </c>
      <c r="S543" s="9" t="str">
        <f t="shared" si="197"/>
        <v>-</v>
      </c>
      <c r="T543" s="9" t="str">
        <f t="shared" si="197"/>
        <v>-</v>
      </c>
      <c r="U543" s="9" t="str">
        <f t="shared" si="197"/>
        <v>-</v>
      </c>
      <c r="V543" s="9">
        <f t="shared" si="197"/>
        <v>5</v>
      </c>
      <c r="W543" s="9" t="str">
        <f t="shared" si="197"/>
        <v>-</v>
      </c>
      <c r="X543" s="9" t="str">
        <f t="shared" si="197"/>
        <v>-</v>
      </c>
      <c r="Y543" s="9" t="str">
        <f t="shared" si="197"/>
        <v>-</v>
      </c>
      <c r="Z543" s="9" t="str">
        <f t="shared" si="197"/>
        <v>-</v>
      </c>
      <c r="AA543" s="9" t="str">
        <f t="shared" si="197"/>
        <v>-</v>
      </c>
      <c r="AB543" s="9" t="str">
        <f t="shared" si="197"/>
        <v>-</v>
      </c>
      <c r="AC543" s="9" t="str">
        <f t="shared" si="197"/>
        <v>-</v>
      </c>
      <c r="AD543" s="9" t="str">
        <f t="shared" si="197"/>
        <v>-</v>
      </c>
      <c r="AE543" s="9" t="str">
        <f t="shared" si="197"/>
        <v>-</v>
      </c>
      <c r="AF543" s="9" t="str">
        <f t="shared" si="197"/>
        <v>-</v>
      </c>
      <c r="AG543" s="9" t="str">
        <f t="shared" si="197"/>
        <v>-</v>
      </c>
      <c r="AH543" s="9" t="str">
        <f t="shared" si="197"/>
        <v>-</v>
      </c>
      <c r="AI543" s="9" t="str">
        <f t="shared" si="197"/>
        <v>-</v>
      </c>
      <c r="AJ543" s="9" t="str">
        <f t="shared" si="197"/>
        <v>-</v>
      </c>
      <c r="AK543" s="9">
        <f t="shared" si="197"/>
        <v>7</v>
      </c>
      <c r="AL543" s="9" t="str">
        <f t="shared" si="197"/>
        <v>-</v>
      </c>
      <c r="AM543" s="9" t="str">
        <f t="shared" si="197"/>
        <v>-</v>
      </c>
      <c r="AN543" s="9">
        <f t="shared" si="197"/>
        <v>9</v>
      </c>
      <c r="AO543" s="9" t="str">
        <f t="shared" si="197"/>
        <v>-</v>
      </c>
      <c r="AP543" s="9" t="str">
        <f t="shared" si="197"/>
        <v>-</v>
      </c>
      <c r="AQ543" s="9" t="str">
        <f t="shared" si="197"/>
        <v>-</v>
      </c>
      <c r="AR543" s="9" t="str">
        <f t="shared" si="197"/>
        <v>-</v>
      </c>
      <c r="AS543" s="9" t="str">
        <f t="shared" si="197"/>
        <v>-</v>
      </c>
      <c r="AT543" s="9" t="str">
        <f t="shared" si="197"/>
        <v>-</v>
      </c>
      <c r="AU543" s="9" t="str">
        <f t="shared" si="197"/>
        <v>-</v>
      </c>
      <c r="AV543" s="9" t="str">
        <f t="shared" si="197"/>
        <v>-</v>
      </c>
      <c r="AW543" s="9" t="str">
        <f t="shared" si="197"/>
        <v>-</v>
      </c>
      <c r="AX543" s="9" t="str">
        <f t="shared" si="197"/>
        <v>-</v>
      </c>
      <c r="AY543" s="9" t="str">
        <f t="shared" si="197"/>
        <v>-</v>
      </c>
      <c r="AZ543" s="9" t="str">
        <f t="shared" si="197"/>
        <v>-</v>
      </c>
      <c r="BA543" s="9" t="str">
        <f t="shared" si="197"/>
        <v>-</v>
      </c>
      <c r="BB543" s="9" t="str">
        <f t="shared" si="197"/>
        <v>-</v>
      </c>
      <c r="BC543" s="9" t="str">
        <f t="shared" si="197"/>
        <v>-</v>
      </c>
      <c r="BD543" s="9" t="str">
        <f t="shared" si="197"/>
        <v>-</v>
      </c>
      <c r="BE543" s="9" t="str">
        <f t="shared" si="197"/>
        <v>-</v>
      </c>
      <c r="BF543" s="9" t="str">
        <f t="shared" si="197"/>
        <v>-</v>
      </c>
      <c r="BG543" s="9" t="str">
        <f t="shared" si="197"/>
        <v>-</v>
      </c>
      <c r="BH543" s="37">
        <f t="shared" si="139"/>
        <v>4</v>
      </c>
      <c r="BI543" s="114">
        <f t="shared" si="140"/>
        <v>6.5000004002719853</v>
      </c>
      <c r="BJ543">
        <f t="shared" si="141"/>
        <v>36</v>
      </c>
      <c r="BL543">
        <f t="shared" si="142"/>
        <v>52</v>
      </c>
      <c r="BM543" s="397">
        <f t="shared" si="143"/>
        <v>6.5000004002719853</v>
      </c>
      <c r="BN543">
        <f t="shared" si="144"/>
        <v>6</v>
      </c>
      <c r="BO543">
        <f t="shared" si="145"/>
        <v>4</v>
      </c>
      <c r="BP543" s="225">
        <f t="shared" si="146"/>
        <v>3.6666666666666665</v>
      </c>
    </row>
    <row r="544" spans="1:68">
      <c r="A544" s="125">
        <f t="shared" si="147"/>
        <v>53</v>
      </c>
      <c r="B544" s="9" t="str">
        <f t="shared" ref="B544:BG544" si="198">IF(B$489="ДА",B348,"-")</f>
        <v>-</v>
      </c>
      <c r="C544" s="9" t="str">
        <f t="shared" si="198"/>
        <v>-</v>
      </c>
      <c r="D544" s="9" t="str">
        <f t="shared" si="198"/>
        <v>-</v>
      </c>
      <c r="E544" s="9" t="str">
        <f t="shared" si="198"/>
        <v>-</v>
      </c>
      <c r="F544" s="9" t="str">
        <f t="shared" si="198"/>
        <v>-</v>
      </c>
      <c r="G544" s="9" t="str">
        <f t="shared" si="198"/>
        <v>-</v>
      </c>
      <c r="H544" s="9" t="str">
        <f t="shared" si="198"/>
        <v>-</v>
      </c>
      <c r="I544" s="9" t="str">
        <f t="shared" si="198"/>
        <v>-</v>
      </c>
      <c r="J544" s="9" t="str">
        <f t="shared" si="198"/>
        <v>-</v>
      </c>
      <c r="K544" s="9" t="str">
        <f t="shared" si="198"/>
        <v>-</v>
      </c>
      <c r="L544" s="9">
        <f t="shared" si="198"/>
        <v>6</v>
      </c>
      <c r="M544" s="9" t="str">
        <f t="shared" si="198"/>
        <v>-</v>
      </c>
      <c r="N544" s="9" t="str">
        <f t="shared" si="198"/>
        <v>-</v>
      </c>
      <c r="O544" s="9" t="str">
        <f t="shared" si="198"/>
        <v>-</v>
      </c>
      <c r="P544" s="9" t="str">
        <f t="shared" si="198"/>
        <v>-</v>
      </c>
      <c r="Q544" s="9" t="str">
        <f t="shared" si="198"/>
        <v>-</v>
      </c>
      <c r="R544" s="9" t="str">
        <f t="shared" si="198"/>
        <v>-</v>
      </c>
      <c r="S544" s="9" t="str">
        <f t="shared" si="198"/>
        <v>-</v>
      </c>
      <c r="T544" s="9" t="str">
        <f t="shared" si="198"/>
        <v>-</v>
      </c>
      <c r="U544" s="9" t="str">
        <f t="shared" si="198"/>
        <v>-</v>
      </c>
      <c r="V544" s="9" t="str">
        <f t="shared" si="198"/>
        <v>-</v>
      </c>
      <c r="W544" s="9" t="str">
        <f t="shared" si="198"/>
        <v>-</v>
      </c>
      <c r="X544" s="9" t="str">
        <f t="shared" si="198"/>
        <v>-</v>
      </c>
      <c r="Y544" s="9" t="str">
        <f t="shared" si="198"/>
        <v>-</v>
      </c>
      <c r="Z544" s="9" t="str">
        <f t="shared" si="198"/>
        <v>-</v>
      </c>
      <c r="AA544" s="9" t="str">
        <f t="shared" si="198"/>
        <v>-</v>
      </c>
      <c r="AB544" s="9" t="str">
        <f t="shared" si="198"/>
        <v>-</v>
      </c>
      <c r="AC544" s="9" t="str">
        <f t="shared" si="198"/>
        <v>-</v>
      </c>
      <c r="AD544" s="9" t="str">
        <f t="shared" si="198"/>
        <v>-</v>
      </c>
      <c r="AE544" s="9" t="str">
        <f t="shared" si="198"/>
        <v>-</v>
      </c>
      <c r="AF544" s="9" t="str">
        <f t="shared" si="198"/>
        <v>-</v>
      </c>
      <c r="AG544" s="9" t="str">
        <f t="shared" si="198"/>
        <v>-</v>
      </c>
      <c r="AH544" s="9" t="str">
        <f t="shared" si="198"/>
        <v>-</v>
      </c>
      <c r="AI544" s="9" t="str">
        <f t="shared" si="198"/>
        <v>-</v>
      </c>
      <c r="AJ544" s="9" t="str">
        <f t="shared" si="198"/>
        <v>-</v>
      </c>
      <c r="AK544" s="9">
        <f t="shared" si="198"/>
        <v>6</v>
      </c>
      <c r="AL544" s="9" t="str">
        <f t="shared" si="198"/>
        <v>-</v>
      </c>
      <c r="AM544" s="9" t="str">
        <f t="shared" si="198"/>
        <v>-</v>
      </c>
      <c r="AN544" s="9" t="str">
        <f t="shared" si="198"/>
        <v>-</v>
      </c>
      <c r="AO544" s="9" t="str">
        <f t="shared" si="198"/>
        <v>-</v>
      </c>
      <c r="AP544" s="9" t="str">
        <f t="shared" si="198"/>
        <v>-</v>
      </c>
      <c r="AQ544" s="9" t="str">
        <f t="shared" si="198"/>
        <v>-</v>
      </c>
      <c r="AR544" s="9" t="str">
        <f t="shared" si="198"/>
        <v>-</v>
      </c>
      <c r="AS544" s="9" t="str">
        <f t="shared" si="198"/>
        <v>-</v>
      </c>
      <c r="AT544" s="9" t="str">
        <f t="shared" si="198"/>
        <v>-</v>
      </c>
      <c r="AU544" s="9" t="str">
        <f t="shared" si="198"/>
        <v>-</v>
      </c>
      <c r="AV544" s="9" t="str">
        <f t="shared" si="198"/>
        <v>-</v>
      </c>
      <c r="AW544" s="9" t="str">
        <f t="shared" si="198"/>
        <v>-</v>
      </c>
      <c r="AX544" s="9" t="str">
        <f t="shared" si="198"/>
        <v>-</v>
      </c>
      <c r="AY544" s="9" t="str">
        <f t="shared" si="198"/>
        <v>-</v>
      </c>
      <c r="AZ544" s="9" t="str">
        <f t="shared" si="198"/>
        <v>-</v>
      </c>
      <c r="BA544" s="9" t="str">
        <f t="shared" si="198"/>
        <v>-</v>
      </c>
      <c r="BB544" s="9" t="str">
        <f t="shared" si="198"/>
        <v>-</v>
      </c>
      <c r="BC544" s="9">
        <f t="shared" si="198"/>
        <v>6</v>
      </c>
      <c r="BD544" s="9" t="str">
        <f t="shared" si="198"/>
        <v>-</v>
      </c>
      <c r="BE544" s="9" t="str">
        <f t="shared" si="198"/>
        <v>-</v>
      </c>
      <c r="BF544" s="9" t="str">
        <f t="shared" si="198"/>
        <v>-</v>
      </c>
      <c r="BG544" s="9" t="str">
        <f t="shared" si="198"/>
        <v>-</v>
      </c>
      <c r="BH544" s="37">
        <f t="shared" si="139"/>
        <v>3</v>
      </c>
      <c r="BI544" s="114">
        <f t="shared" si="140"/>
        <v>6.0000004000000002</v>
      </c>
      <c r="BJ544">
        <f t="shared" si="141"/>
        <v>42</v>
      </c>
      <c r="BL544">
        <f t="shared" si="142"/>
        <v>53</v>
      </c>
      <c r="BM544" s="397">
        <f t="shared" si="143"/>
        <v>6.0000004000000002</v>
      </c>
      <c r="BN544">
        <f t="shared" si="144"/>
        <v>5</v>
      </c>
      <c r="BO544">
        <f t="shared" si="145"/>
        <v>3</v>
      </c>
      <c r="BP544" s="225">
        <f t="shared" si="146"/>
        <v>0</v>
      </c>
    </row>
    <row r="545" spans="1:68">
      <c r="A545" s="125">
        <f t="shared" si="147"/>
        <v>54</v>
      </c>
      <c r="B545" s="9" t="str">
        <f t="shared" ref="B545:BG545" si="199">IF(B$489="ДА",B349,"-")</f>
        <v>-</v>
      </c>
      <c r="C545" s="9" t="str">
        <f t="shared" si="199"/>
        <v>-</v>
      </c>
      <c r="D545" s="9" t="str">
        <f t="shared" si="199"/>
        <v>-</v>
      </c>
      <c r="E545" s="9" t="str">
        <f t="shared" si="199"/>
        <v>-</v>
      </c>
      <c r="F545" s="9" t="str">
        <f t="shared" si="199"/>
        <v>-</v>
      </c>
      <c r="G545" s="9" t="str">
        <f t="shared" si="199"/>
        <v>-</v>
      </c>
      <c r="H545" s="9" t="str">
        <f t="shared" si="199"/>
        <v>-</v>
      </c>
      <c r="I545" s="9" t="str">
        <f t="shared" si="199"/>
        <v>-</v>
      </c>
      <c r="J545" s="9" t="str">
        <f t="shared" si="199"/>
        <v>-</v>
      </c>
      <c r="K545" s="9" t="str">
        <f t="shared" si="199"/>
        <v>-</v>
      </c>
      <c r="L545" s="9">
        <f t="shared" si="199"/>
        <v>7</v>
      </c>
      <c r="M545" s="9" t="str">
        <f t="shared" si="199"/>
        <v>-</v>
      </c>
      <c r="N545" s="9" t="str">
        <f t="shared" si="199"/>
        <v>-</v>
      </c>
      <c r="O545" s="9" t="str">
        <f t="shared" si="199"/>
        <v>-</v>
      </c>
      <c r="P545" s="9" t="str">
        <f t="shared" si="199"/>
        <v>-</v>
      </c>
      <c r="Q545" s="9" t="str">
        <f t="shared" si="199"/>
        <v>-</v>
      </c>
      <c r="R545" s="9" t="str">
        <f t="shared" si="199"/>
        <v>-</v>
      </c>
      <c r="S545" s="9" t="str">
        <f t="shared" si="199"/>
        <v>-</v>
      </c>
      <c r="T545" s="9" t="str">
        <f t="shared" si="199"/>
        <v>-</v>
      </c>
      <c r="U545" s="9" t="str">
        <f t="shared" si="199"/>
        <v>-</v>
      </c>
      <c r="V545" s="9" t="str">
        <f t="shared" si="199"/>
        <v>-</v>
      </c>
      <c r="W545" s="9" t="str">
        <f t="shared" si="199"/>
        <v>-</v>
      </c>
      <c r="X545" s="9" t="str">
        <f t="shared" si="199"/>
        <v>-</v>
      </c>
      <c r="Y545" s="9" t="str">
        <f t="shared" si="199"/>
        <v>-</v>
      </c>
      <c r="Z545" s="9">
        <f t="shared" si="199"/>
        <v>7</v>
      </c>
      <c r="AA545" s="9" t="str">
        <f t="shared" si="199"/>
        <v>-</v>
      </c>
      <c r="AB545" s="9" t="str">
        <f t="shared" si="199"/>
        <v>-</v>
      </c>
      <c r="AC545" s="9" t="str">
        <f t="shared" si="199"/>
        <v>-</v>
      </c>
      <c r="AD545" s="9" t="str">
        <f t="shared" si="199"/>
        <v>-</v>
      </c>
      <c r="AE545" s="9" t="str">
        <f t="shared" si="199"/>
        <v>-</v>
      </c>
      <c r="AF545" s="9" t="str">
        <f t="shared" si="199"/>
        <v>-</v>
      </c>
      <c r="AG545" s="9">
        <f t="shared" si="199"/>
        <v>9</v>
      </c>
      <c r="AH545" s="9" t="str">
        <f t="shared" si="199"/>
        <v>-</v>
      </c>
      <c r="AI545" s="9" t="str">
        <f t="shared" si="199"/>
        <v>-</v>
      </c>
      <c r="AJ545" s="9" t="str">
        <f t="shared" si="199"/>
        <v>-</v>
      </c>
      <c r="AK545" s="9">
        <f t="shared" si="199"/>
        <v>6</v>
      </c>
      <c r="AL545" s="9" t="str">
        <f t="shared" si="199"/>
        <v>-</v>
      </c>
      <c r="AM545" s="9" t="str">
        <f t="shared" si="199"/>
        <v>-</v>
      </c>
      <c r="AN545" s="9" t="str">
        <f t="shared" si="199"/>
        <v>-</v>
      </c>
      <c r="AO545" s="9" t="str">
        <f t="shared" si="199"/>
        <v>-</v>
      </c>
      <c r="AP545" s="9" t="str">
        <f t="shared" si="199"/>
        <v>-</v>
      </c>
      <c r="AQ545" s="9" t="str">
        <f t="shared" si="199"/>
        <v>-</v>
      </c>
      <c r="AR545" s="9" t="str">
        <f t="shared" si="199"/>
        <v>-</v>
      </c>
      <c r="AS545" s="9" t="str">
        <f t="shared" si="199"/>
        <v>-</v>
      </c>
      <c r="AT545" s="9" t="str">
        <f t="shared" si="199"/>
        <v>-</v>
      </c>
      <c r="AU545" s="9" t="str">
        <f t="shared" si="199"/>
        <v>-</v>
      </c>
      <c r="AV545" s="9" t="str">
        <f t="shared" si="199"/>
        <v>-</v>
      </c>
      <c r="AW545" s="9" t="str">
        <f t="shared" si="199"/>
        <v>-</v>
      </c>
      <c r="AX545" s="9" t="str">
        <f t="shared" si="199"/>
        <v>-</v>
      </c>
      <c r="AY545" s="9" t="str">
        <f t="shared" si="199"/>
        <v>-</v>
      </c>
      <c r="AZ545" s="9" t="str">
        <f t="shared" si="199"/>
        <v>-</v>
      </c>
      <c r="BA545" s="9" t="str">
        <f t="shared" si="199"/>
        <v>-</v>
      </c>
      <c r="BB545" s="9" t="str">
        <f t="shared" si="199"/>
        <v>-</v>
      </c>
      <c r="BC545" s="9">
        <f t="shared" si="199"/>
        <v>8</v>
      </c>
      <c r="BD545" s="9" t="str">
        <f t="shared" si="199"/>
        <v>-</v>
      </c>
      <c r="BE545" s="9" t="str">
        <f t="shared" si="199"/>
        <v>-</v>
      </c>
      <c r="BF545" s="9" t="str">
        <f t="shared" si="199"/>
        <v>-</v>
      </c>
      <c r="BG545" s="9" t="str">
        <f t="shared" si="199"/>
        <v>-</v>
      </c>
      <c r="BH545" s="37">
        <f t="shared" si="139"/>
        <v>5</v>
      </c>
      <c r="BI545" s="114">
        <f t="shared" si="140"/>
        <v>7.4000005007633591</v>
      </c>
      <c r="BJ545">
        <f t="shared" si="141"/>
        <v>16</v>
      </c>
      <c r="BL545">
        <f t="shared" si="142"/>
        <v>54</v>
      </c>
      <c r="BM545" s="397">
        <f t="shared" si="143"/>
        <v>7.4000005007633591</v>
      </c>
      <c r="BN545">
        <f t="shared" si="144"/>
        <v>7</v>
      </c>
      <c r="BO545">
        <f t="shared" si="145"/>
        <v>5</v>
      </c>
      <c r="BP545" s="225">
        <f t="shared" si="146"/>
        <v>1.2999999999999972</v>
      </c>
    </row>
    <row r="546" spans="1:68">
      <c r="A546" s="125">
        <f t="shared" si="147"/>
        <v>55</v>
      </c>
      <c r="B546" s="9" t="str">
        <f t="shared" ref="B546:BG546" si="200">IF(B$489="ДА",B350,"-")</f>
        <v>-</v>
      </c>
      <c r="C546" s="9" t="str">
        <f t="shared" si="200"/>
        <v>-</v>
      </c>
      <c r="D546" s="9" t="str">
        <f t="shared" si="200"/>
        <v>-</v>
      </c>
      <c r="E546" s="9" t="str">
        <f t="shared" si="200"/>
        <v>-</v>
      </c>
      <c r="F546" s="9" t="str">
        <f t="shared" si="200"/>
        <v>-</v>
      </c>
      <c r="G546" s="9" t="str">
        <f t="shared" si="200"/>
        <v>-</v>
      </c>
      <c r="H546" s="9" t="str">
        <f t="shared" si="200"/>
        <v>-</v>
      </c>
      <c r="I546" s="9" t="str">
        <f t="shared" si="200"/>
        <v>-</v>
      </c>
      <c r="J546" s="9" t="str">
        <f t="shared" si="200"/>
        <v>-</v>
      </c>
      <c r="K546" s="9" t="str">
        <f t="shared" si="200"/>
        <v>-</v>
      </c>
      <c r="L546" s="9">
        <f t="shared" si="200"/>
        <v>7</v>
      </c>
      <c r="M546" s="9" t="str">
        <f t="shared" si="200"/>
        <v>-</v>
      </c>
      <c r="N546" s="9" t="str">
        <f t="shared" si="200"/>
        <v>-</v>
      </c>
      <c r="O546" s="9" t="str">
        <f t="shared" si="200"/>
        <v>-</v>
      </c>
      <c r="P546" s="9" t="str">
        <f t="shared" si="200"/>
        <v>-</v>
      </c>
      <c r="Q546" s="9" t="str">
        <f t="shared" si="200"/>
        <v>-</v>
      </c>
      <c r="R546" s="9" t="str">
        <f t="shared" si="200"/>
        <v>-</v>
      </c>
      <c r="S546" s="9" t="str">
        <f t="shared" si="200"/>
        <v>-</v>
      </c>
      <c r="T546" s="9" t="str">
        <f t="shared" si="200"/>
        <v>-</v>
      </c>
      <c r="U546" s="9" t="str">
        <f t="shared" si="200"/>
        <v>-</v>
      </c>
      <c r="V546" s="9" t="str">
        <f t="shared" si="200"/>
        <v>-</v>
      </c>
      <c r="W546" s="9" t="str">
        <f t="shared" si="200"/>
        <v>-</v>
      </c>
      <c r="X546" s="9" t="str">
        <f t="shared" si="200"/>
        <v>-</v>
      </c>
      <c r="Y546" s="9" t="str">
        <f t="shared" si="200"/>
        <v>-</v>
      </c>
      <c r="Z546" s="9" t="str">
        <f t="shared" si="200"/>
        <v>-</v>
      </c>
      <c r="AA546" s="9" t="str">
        <f t="shared" si="200"/>
        <v>-</v>
      </c>
      <c r="AB546" s="9" t="str">
        <f t="shared" si="200"/>
        <v>-</v>
      </c>
      <c r="AC546" s="9" t="str">
        <f t="shared" si="200"/>
        <v>-</v>
      </c>
      <c r="AD546" s="9" t="str">
        <f t="shared" si="200"/>
        <v>-</v>
      </c>
      <c r="AE546" s="9" t="str">
        <f t="shared" si="200"/>
        <v>-</v>
      </c>
      <c r="AF546" s="9" t="str">
        <f t="shared" si="200"/>
        <v>-</v>
      </c>
      <c r="AG546" s="9" t="str">
        <f t="shared" si="200"/>
        <v>-</v>
      </c>
      <c r="AH546" s="9" t="str">
        <f t="shared" si="200"/>
        <v>-</v>
      </c>
      <c r="AI546" s="9" t="str">
        <f t="shared" si="200"/>
        <v>-</v>
      </c>
      <c r="AJ546" s="9" t="str">
        <f t="shared" si="200"/>
        <v>-</v>
      </c>
      <c r="AK546" s="9">
        <f t="shared" si="200"/>
        <v>5</v>
      </c>
      <c r="AL546" s="9" t="str">
        <f t="shared" si="200"/>
        <v>-</v>
      </c>
      <c r="AM546" s="9" t="str">
        <f t="shared" si="200"/>
        <v>-</v>
      </c>
      <c r="AN546" s="9" t="str">
        <f t="shared" si="200"/>
        <v>-</v>
      </c>
      <c r="AO546" s="9" t="str">
        <f t="shared" si="200"/>
        <v>-</v>
      </c>
      <c r="AP546" s="9" t="str">
        <f t="shared" si="200"/>
        <v>-</v>
      </c>
      <c r="AQ546" s="9" t="str">
        <f t="shared" si="200"/>
        <v>-</v>
      </c>
      <c r="AR546" s="9" t="str">
        <f t="shared" si="200"/>
        <v>-</v>
      </c>
      <c r="AS546" s="9" t="str">
        <f t="shared" si="200"/>
        <v>-</v>
      </c>
      <c r="AT546" s="9" t="str">
        <f t="shared" si="200"/>
        <v>-</v>
      </c>
      <c r="AU546" s="9" t="str">
        <f t="shared" si="200"/>
        <v>-</v>
      </c>
      <c r="AV546" s="9" t="str">
        <f t="shared" si="200"/>
        <v>-</v>
      </c>
      <c r="AW546" s="9" t="str">
        <f t="shared" si="200"/>
        <v>-</v>
      </c>
      <c r="AX546" s="9" t="str">
        <f t="shared" si="200"/>
        <v>-</v>
      </c>
      <c r="AY546" s="9" t="str">
        <f t="shared" si="200"/>
        <v>-</v>
      </c>
      <c r="AZ546" s="9" t="str">
        <f t="shared" si="200"/>
        <v>-</v>
      </c>
      <c r="BA546" s="9" t="str">
        <f t="shared" si="200"/>
        <v>-</v>
      </c>
      <c r="BB546" s="9" t="str">
        <f t="shared" si="200"/>
        <v>-</v>
      </c>
      <c r="BC546" s="9" t="str">
        <f t="shared" si="200"/>
        <v>-</v>
      </c>
      <c r="BD546" s="9" t="str">
        <f t="shared" si="200"/>
        <v>-</v>
      </c>
      <c r="BE546" s="9" t="str">
        <f t="shared" si="200"/>
        <v>-</v>
      </c>
      <c r="BF546" s="9" t="str">
        <f t="shared" si="200"/>
        <v>-</v>
      </c>
      <c r="BG546" s="9" t="str">
        <f t="shared" si="200"/>
        <v>-</v>
      </c>
      <c r="BH546" s="37">
        <f t="shared" si="139"/>
        <v>2</v>
      </c>
      <c r="BI546" s="114">
        <f t="shared" si="140"/>
        <v>6.0000002004975119</v>
      </c>
      <c r="BJ546">
        <f t="shared" si="141"/>
        <v>46</v>
      </c>
      <c r="BL546">
        <f t="shared" si="142"/>
        <v>55</v>
      </c>
      <c r="BM546" s="397">
        <f t="shared" si="143"/>
        <v>6.0000002004975119</v>
      </c>
      <c r="BN546">
        <f t="shared" si="144"/>
        <v>2</v>
      </c>
      <c r="BO546">
        <f t="shared" si="145"/>
        <v>2</v>
      </c>
      <c r="BP546" s="225">
        <f t="shared" si="146"/>
        <v>2</v>
      </c>
    </row>
    <row r="547" spans="1:68">
      <c r="A547" s="125">
        <f t="shared" si="147"/>
        <v>56</v>
      </c>
      <c r="B547" s="9" t="str">
        <f t="shared" ref="B547:BG547" si="201">IF(B$489="ДА",B351,"-")</f>
        <v>-</v>
      </c>
      <c r="C547" s="9" t="str">
        <f t="shared" si="201"/>
        <v>-</v>
      </c>
      <c r="D547" s="9" t="str">
        <f t="shared" si="201"/>
        <v>-</v>
      </c>
      <c r="E547" s="9" t="str">
        <f t="shared" si="201"/>
        <v>-</v>
      </c>
      <c r="F547" s="9" t="str">
        <f t="shared" si="201"/>
        <v>-</v>
      </c>
      <c r="G547" s="9" t="str">
        <f t="shared" si="201"/>
        <v>-</v>
      </c>
      <c r="H547" s="9" t="str">
        <f t="shared" si="201"/>
        <v>-</v>
      </c>
      <c r="I547" s="9" t="str">
        <f t="shared" si="201"/>
        <v>-</v>
      </c>
      <c r="J547" s="9" t="str">
        <f t="shared" si="201"/>
        <v>-</v>
      </c>
      <c r="K547" s="9" t="str">
        <f t="shared" si="201"/>
        <v>-</v>
      </c>
      <c r="L547" s="9" t="str">
        <f t="shared" si="201"/>
        <v>-</v>
      </c>
      <c r="M547" s="9" t="str">
        <f t="shared" si="201"/>
        <v>-</v>
      </c>
      <c r="N547" s="9" t="str">
        <f t="shared" si="201"/>
        <v>-</v>
      </c>
      <c r="O547" s="9" t="str">
        <f t="shared" si="201"/>
        <v>-</v>
      </c>
      <c r="P547" s="9" t="str">
        <f t="shared" si="201"/>
        <v>-</v>
      </c>
      <c r="Q547" s="9" t="str">
        <f t="shared" si="201"/>
        <v>-</v>
      </c>
      <c r="R547" s="9" t="str">
        <f t="shared" si="201"/>
        <v>-</v>
      </c>
      <c r="S547" s="9" t="str">
        <f t="shared" si="201"/>
        <v>-</v>
      </c>
      <c r="T547" s="9" t="str">
        <f t="shared" si="201"/>
        <v>-</v>
      </c>
      <c r="U547" s="9" t="str">
        <f t="shared" si="201"/>
        <v>-</v>
      </c>
      <c r="V547" s="9" t="str">
        <f t="shared" si="201"/>
        <v>-</v>
      </c>
      <c r="W547" s="9" t="str">
        <f t="shared" si="201"/>
        <v>-</v>
      </c>
      <c r="X547" s="9" t="str">
        <f t="shared" si="201"/>
        <v>-</v>
      </c>
      <c r="Y547" s="9" t="str">
        <f t="shared" si="201"/>
        <v>-</v>
      </c>
      <c r="Z547" s="9" t="str">
        <f t="shared" si="201"/>
        <v>-</v>
      </c>
      <c r="AA547" s="9" t="str">
        <f t="shared" si="201"/>
        <v>-</v>
      </c>
      <c r="AB547" s="9" t="str">
        <f t="shared" si="201"/>
        <v>-</v>
      </c>
      <c r="AC547" s="9" t="str">
        <f t="shared" si="201"/>
        <v>-</v>
      </c>
      <c r="AD547" s="9" t="str">
        <f t="shared" si="201"/>
        <v>-</v>
      </c>
      <c r="AE547" s="9" t="str">
        <f t="shared" si="201"/>
        <v>-</v>
      </c>
      <c r="AF547" s="9" t="str">
        <f t="shared" si="201"/>
        <v>-</v>
      </c>
      <c r="AG547" s="9" t="str">
        <f t="shared" si="201"/>
        <v>-</v>
      </c>
      <c r="AH547" s="9" t="str">
        <f t="shared" si="201"/>
        <v>-</v>
      </c>
      <c r="AI547" s="9" t="str">
        <f t="shared" si="201"/>
        <v>-</v>
      </c>
      <c r="AJ547" s="9" t="str">
        <f t="shared" si="201"/>
        <v>-</v>
      </c>
      <c r="AK547" s="9" t="str">
        <f t="shared" si="201"/>
        <v>-</v>
      </c>
      <c r="AL547" s="9" t="str">
        <f t="shared" si="201"/>
        <v>-</v>
      </c>
      <c r="AM547" s="9" t="str">
        <f t="shared" si="201"/>
        <v>-</v>
      </c>
      <c r="AN547" s="9" t="str">
        <f t="shared" si="201"/>
        <v>-</v>
      </c>
      <c r="AO547" s="9" t="str">
        <f t="shared" si="201"/>
        <v>-</v>
      </c>
      <c r="AP547" s="9" t="str">
        <f t="shared" si="201"/>
        <v>-</v>
      </c>
      <c r="AQ547" s="9" t="str">
        <f t="shared" si="201"/>
        <v>-</v>
      </c>
      <c r="AR547" s="9" t="str">
        <f t="shared" si="201"/>
        <v>-</v>
      </c>
      <c r="AS547" s="9" t="str">
        <f t="shared" si="201"/>
        <v>-</v>
      </c>
      <c r="AT547" s="9" t="str">
        <f t="shared" si="201"/>
        <v>-</v>
      </c>
      <c r="AU547" s="9" t="str">
        <f t="shared" si="201"/>
        <v>-</v>
      </c>
      <c r="AV547" s="9" t="str">
        <f t="shared" si="201"/>
        <v>-</v>
      </c>
      <c r="AW547" s="9" t="str">
        <f t="shared" si="201"/>
        <v>-</v>
      </c>
      <c r="AX547" s="9" t="str">
        <f t="shared" si="201"/>
        <v>-</v>
      </c>
      <c r="AY547" s="9" t="str">
        <f t="shared" si="201"/>
        <v>-</v>
      </c>
      <c r="AZ547" s="9" t="str">
        <f t="shared" si="201"/>
        <v>-</v>
      </c>
      <c r="BA547" s="9" t="str">
        <f t="shared" si="201"/>
        <v>-</v>
      </c>
      <c r="BB547" s="9" t="str">
        <f t="shared" si="201"/>
        <v>-</v>
      </c>
      <c r="BC547" s="9" t="str">
        <f t="shared" si="201"/>
        <v>-</v>
      </c>
      <c r="BD547" s="9" t="str">
        <f t="shared" si="201"/>
        <v>-</v>
      </c>
      <c r="BE547" s="9" t="str">
        <f t="shared" si="201"/>
        <v>-</v>
      </c>
      <c r="BF547" s="9" t="str">
        <f t="shared" si="201"/>
        <v>-</v>
      </c>
      <c r="BG547" s="9" t="str">
        <f t="shared" si="201"/>
        <v>-</v>
      </c>
      <c r="BH547" s="37">
        <f t="shared" si="139"/>
        <v>0</v>
      </c>
      <c r="BI547" s="114" t="str">
        <f t="shared" si="140"/>
        <v>-</v>
      </c>
      <c r="BJ547" t="str">
        <f t="shared" si="141"/>
        <v>-</v>
      </c>
      <c r="BL547">
        <f t="shared" si="142"/>
        <v>56</v>
      </c>
      <c r="BM547" s="397" t="str">
        <f t="shared" si="143"/>
        <v>-</v>
      </c>
      <c r="BN547">
        <f t="shared" si="144"/>
        <v>0</v>
      </c>
      <c r="BO547">
        <f t="shared" si="145"/>
        <v>0</v>
      </c>
      <c r="BP547" s="225" t="str">
        <f t="shared" si="146"/>
        <v>-</v>
      </c>
    </row>
    <row r="548" spans="1:68">
      <c r="A548" s="125">
        <f t="shared" si="147"/>
        <v>57</v>
      </c>
      <c r="B548" s="9" t="str">
        <f t="shared" ref="B548:BG548" si="202">IF(B$489="ДА",B352,"-")</f>
        <v>-</v>
      </c>
      <c r="C548" s="9" t="str">
        <f t="shared" si="202"/>
        <v>-</v>
      </c>
      <c r="D548" s="9" t="str">
        <f t="shared" si="202"/>
        <v>-</v>
      </c>
      <c r="E548" s="9" t="str">
        <f t="shared" si="202"/>
        <v>-</v>
      </c>
      <c r="F548" s="9" t="str">
        <f t="shared" si="202"/>
        <v>-</v>
      </c>
      <c r="G548" s="9" t="str">
        <f t="shared" si="202"/>
        <v>-</v>
      </c>
      <c r="H548" s="9" t="str">
        <f t="shared" si="202"/>
        <v>-</v>
      </c>
      <c r="I548" s="9" t="str">
        <f t="shared" si="202"/>
        <v>-</v>
      </c>
      <c r="J548" s="9" t="str">
        <f t="shared" si="202"/>
        <v>-</v>
      </c>
      <c r="K548" s="9" t="str">
        <f t="shared" si="202"/>
        <v>-</v>
      </c>
      <c r="L548" s="9">
        <f t="shared" si="202"/>
        <v>6</v>
      </c>
      <c r="M548" s="9" t="str">
        <f t="shared" si="202"/>
        <v>-</v>
      </c>
      <c r="N548" s="9" t="str">
        <f t="shared" si="202"/>
        <v>-</v>
      </c>
      <c r="O548" s="9" t="str">
        <f t="shared" si="202"/>
        <v>-</v>
      </c>
      <c r="P548" s="9" t="str">
        <f t="shared" si="202"/>
        <v>-</v>
      </c>
      <c r="Q548" s="9" t="str">
        <f t="shared" si="202"/>
        <v>-</v>
      </c>
      <c r="R548" s="9" t="str">
        <f t="shared" si="202"/>
        <v>-</v>
      </c>
      <c r="S548" s="9" t="str">
        <f t="shared" si="202"/>
        <v>-</v>
      </c>
      <c r="T548" s="9" t="str">
        <f t="shared" si="202"/>
        <v>-</v>
      </c>
      <c r="U548" s="9" t="str">
        <f t="shared" si="202"/>
        <v>-</v>
      </c>
      <c r="V548" s="9" t="str">
        <f t="shared" si="202"/>
        <v>-</v>
      </c>
      <c r="W548" s="9" t="str">
        <f t="shared" si="202"/>
        <v>-</v>
      </c>
      <c r="X548" s="9" t="str">
        <f t="shared" si="202"/>
        <v>-</v>
      </c>
      <c r="Y548" s="9" t="str">
        <f t="shared" si="202"/>
        <v>-</v>
      </c>
      <c r="Z548" s="9" t="str">
        <f t="shared" si="202"/>
        <v>-</v>
      </c>
      <c r="AA548" s="9" t="str">
        <f t="shared" si="202"/>
        <v>-</v>
      </c>
      <c r="AB548" s="9" t="str">
        <f t="shared" si="202"/>
        <v>-</v>
      </c>
      <c r="AC548" s="9" t="str">
        <f t="shared" si="202"/>
        <v>-</v>
      </c>
      <c r="AD548" s="9" t="str">
        <f t="shared" si="202"/>
        <v>-</v>
      </c>
      <c r="AE548" s="9" t="str">
        <f t="shared" si="202"/>
        <v>-</v>
      </c>
      <c r="AF548" s="9" t="str">
        <f t="shared" si="202"/>
        <v>-</v>
      </c>
      <c r="AG548" s="9" t="str">
        <f t="shared" si="202"/>
        <v>-</v>
      </c>
      <c r="AH548" s="9" t="str">
        <f t="shared" si="202"/>
        <v>-</v>
      </c>
      <c r="AI548" s="9" t="str">
        <f t="shared" si="202"/>
        <v>-</v>
      </c>
      <c r="AJ548" s="9" t="str">
        <f t="shared" si="202"/>
        <v>-</v>
      </c>
      <c r="AK548" s="9">
        <f t="shared" si="202"/>
        <v>6</v>
      </c>
      <c r="AL548" s="9" t="str">
        <f t="shared" si="202"/>
        <v>-</v>
      </c>
      <c r="AM548" s="9" t="str">
        <f t="shared" si="202"/>
        <v>-</v>
      </c>
      <c r="AN548" s="9" t="str">
        <f t="shared" si="202"/>
        <v>-</v>
      </c>
      <c r="AO548" s="9" t="str">
        <f t="shared" si="202"/>
        <v>-</v>
      </c>
      <c r="AP548" s="9" t="str">
        <f t="shared" si="202"/>
        <v>-</v>
      </c>
      <c r="AQ548" s="9" t="str">
        <f t="shared" si="202"/>
        <v>-</v>
      </c>
      <c r="AR548" s="9" t="str">
        <f t="shared" si="202"/>
        <v>-</v>
      </c>
      <c r="AS548" s="9" t="str">
        <f t="shared" si="202"/>
        <v>-</v>
      </c>
      <c r="AT548" s="9" t="str">
        <f t="shared" si="202"/>
        <v>-</v>
      </c>
      <c r="AU548" s="9" t="str">
        <f t="shared" si="202"/>
        <v>-</v>
      </c>
      <c r="AV548" s="9" t="str">
        <f t="shared" si="202"/>
        <v>-</v>
      </c>
      <c r="AW548" s="9" t="str">
        <f t="shared" si="202"/>
        <v>-</v>
      </c>
      <c r="AX548" s="9" t="str">
        <f t="shared" si="202"/>
        <v>-</v>
      </c>
      <c r="AY548" s="9" t="str">
        <f t="shared" si="202"/>
        <v>-</v>
      </c>
      <c r="AZ548" s="9" t="str">
        <f t="shared" si="202"/>
        <v>-</v>
      </c>
      <c r="BA548" s="9" t="str">
        <f t="shared" si="202"/>
        <v>-</v>
      </c>
      <c r="BB548" s="9" t="str">
        <f t="shared" si="202"/>
        <v>-</v>
      </c>
      <c r="BC548" s="9" t="str">
        <f t="shared" si="202"/>
        <v>-</v>
      </c>
      <c r="BD548" s="9" t="str">
        <f t="shared" si="202"/>
        <v>-</v>
      </c>
      <c r="BE548" s="9" t="str">
        <f t="shared" si="202"/>
        <v>-</v>
      </c>
      <c r="BF548" s="9" t="str">
        <f t="shared" si="202"/>
        <v>-</v>
      </c>
      <c r="BG548" s="9" t="str">
        <f t="shared" si="202"/>
        <v>-</v>
      </c>
      <c r="BH548" s="37">
        <f t="shared" si="139"/>
        <v>2</v>
      </c>
      <c r="BI548" s="114">
        <f t="shared" si="140"/>
        <v>6.0000003</v>
      </c>
      <c r="BJ548">
        <f t="shared" si="141"/>
        <v>44</v>
      </c>
      <c r="BL548">
        <f t="shared" si="142"/>
        <v>57</v>
      </c>
      <c r="BM548" s="397">
        <f t="shared" si="143"/>
        <v>6.0000003</v>
      </c>
      <c r="BN548">
        <f t="shared" si="144"/>
        <v>4</v>
      </c>
      <c r="BO548">
        <f t="shared" si="145"/>
        <v>2</v>
      </c>
      <c r="BP548" s="225">
        <f t="shared" si="146"/>
        <v>0</v>
      </c>
    </row>
    <row r="549" spans="1:68">
      <c r="A549" s="125">
        <f t="shared" si="147"/>
        <v>58</v>
      </c>
      <c r="B549" s="9" t="str">
        <f t="shared" ref="B549:BG549" si="203">IF(B$489="ДА",B353,"-")</f>
        <v>-</v>
      </c>
      <c r="C549" s="9" t="str">
        <f t="shared" si="203"/>
        <v>-</v>
      </c>
      <c r="D549" s="9" t="str">
        <f t="shared" si="203"/>
        <v>-</v>
      </c>
      <c r="E549" s="9" t="str">
        <f t="shared" si="203"/>
        <v>-</v>
      </c>
      <c r="F549" s="9" t="str">
        <f t="shared" si="203"/>
        <v>-</v>
      </c>
      <c r="G549" s="9" t="str">
        <f t="shared" si="203"/>
        <v>-</v>
      </c>
      <c r="H549" s="9" t="str">
        <f t="shared" si="203"/>
        <v>-</v>
      </c>
      <c r="I549" s="9" t="str">
        <f t="shared" si="203"/>
        <v>-</v>
      </c>
      <c r="J549" s="9" t="str">
        <f t="shared" si="203"/>
        <v>-</v>
      </c>
      <c r="K549" s="9" t="str">
        <f t="shared" si="203"/>
        <v>-</v>
      </c>
      <c r="L549" s="9" t="str">
        <f t="shared" si="203"/>
        <v>-</v>
      </c>
      <c r="M549" s="9" t="str">
        <f t="shared" si="203"/>
        <v>-</v>
      </c>
      <c r="N549" s="9" t="str">
        <f t="shared" si="203"/>
        <v>-</v>
      </c>
      <c r="O549" s="9" t="str">
        <f t="shared" si="203"/>
        <v>-</v>
      </c>
      <c r="P549" s="9" t="str">
        <f t="shared" si="203"/>
        <v>-</v>
      </c>
      <c r="Q549" s="9" t="str">
        <f t="shared" si="203"/>
        <v>-</v>
      </c>
      <c r="R549" s="9" t="str">
        <f t="shared" si="203"/>
        <v>-</v>
      </c>
      <c r="S549" s="9" t="str">
        <f t="shared" si="203"/>
        <v>-</v>
      </c>
      <c r="T549" s="9" t="str">
        <f t="shared" si="203"/>
        <v>-</v>
      </c>
      <c r="U549" s="9" t="str">
        <f t="shared" si="203"/>
        <v>-</v>
      </c>
      <c r="V549" s="9" t="str">
        <f t="shared" si="203"/>
        <v>-</v>
      </c>
      <c r="W549" s="9" t="str">
        <f t="shared" si="203"/>
        <v>-</v>
      </c>
      <c r="X549" s="9" t="str">
        <f t="shared" si="203"/>
        <v>-</v>
      </c>
      <c r="Y549" s="9" t="str">
        <f t="shared" si="203"/>
        <v>-</v>
      </c>
      <c r="Z549" s="9" t="str">
        <f t="shared" si="203"/>
        <v>-</v>
      </c>
      <c r="AA549" s="9" t="str">
        <f t="shared" si="203"/>
        <v>-</v>
      </c>
      <c r="AB549" s="9" t="str">
        <f t="shared" si="203"/>
        <v>-</v>
      </c>
      <c r="AC549" s="9" t="str">
        <f t="shared" si="203"/>
        <v>-</v>
      </c>
      <c r="AD549" s="9" t="str">
        <f t="shared" si="203"/>
        <v>-</v>
      </c>
      <c r="AE549" s="9" t="str">
        <f t="shared" si="203"/>
        <v>-</v>
      </c>
      <c r="AF549" s="9" t="str">
        <f t="shared" si="203"/>
        <v>-</v>
      </c>
      <c r="AG549" s="9" t="str">
        <f t="shared" si="203"/>
        <v>-</v>
      </c>
      <c r="AH549" s="9" t="str">
        <f t="shared" si="203"/>
        <v>-</v>
      </c>
      <c r="AI549" s="9" t="str">
        <f t="shared" si="203"/>
        <v>-</v>
      </c>
      <c r="AJ549" s="9" t="str">
        <f t="shared" si="203"/>
        <v>-</v>
      </c>
      <c r="AK549" s="9" t="str">
        <f t="shared" si="203"/>
        <v>-</v>
      </c>
      <c r="AL549" s="9" t="str">
        <f t="shared" si="203"/>
        <v>-</v>
      </c>
      <c r="AM549" s="9" t="str">
        <f t="shared" si="203"/>
        <v>-</v>
      </c>
      <c r="AN549" s="9" t="str">
        <f t="shared" si="203"/>
        <v>-</v>
      </c>
      <c r="AO549" s="9" t="str">
        <f t="shared" si="203"/>
        <v>-</v>
      </c>
      <c r="AP549" s="9" t="str">
        <f t="shared" si="203"/>
        <v>-</v>
      </c>
      <c r="AQ549" s="9" t="str">
        <f t="shared" si="203"/>
        <v>-</v>
      </c>
      <c r="AR549" s="9" t="str">
        <f t="shared" si="203"/>
        <v>-</v>
      </c>
      <c r="AS549" s="9" t="str">
        <f t="shared" si="203"/>
        <v>-</v>
      </c>
      <c r="AT549" s="9" t="str">
        <f t="shared" si="203"/>
        <v>-</v>
      </c>
      <c r="AU549" s="9" t="str">
        <f t="shared" si="203"/>
        <v>-</v>
      </c>
      <c r="AV549" s="9" t="str">
        <f t="shared" si="203"/>
        <v>-</v>
      </c>
      <c r="AW549" s="9" t="str">
        <f t="shared" si="203"/>
        <v>-</v>
      </c>
      <c r="AX549" s="9" t="str">
        <f t="shared" si="203"/>
        <v>-</v>
      </c>
      <c r="AY549" s="9" t="str">
        <f t="shared" si="203"/>
        <v>-</v>
      </c>
      <c r="AZ549" s="9" t="str">
        <f t="shared" si="203"/>
        <v>-</v>
      </c>
      <c r="BA549" s="9" t="str">
        <f t="shared" si="203"/>
        <v>-</v>
      </c>
      <c r="BB549" s="9" t="str">
        <f t="shared" si="203"/>
        <v>-</v>
      </c>
      <c r="BC549" s="9" t="str">
        <f t="shared" si="203"/>
        <v>-</v>
      </c>
      <c r="BD549" s="9" t="str">
        <f t="shared" si="203"/>
        <v>-</v>
      </c>
      <c r="BE549" s="9" t="str">
        <f t="shared" si="203"/>
        <v>-</v>
      </c>
      <c r="BF549" s="9" t="str">
        <f t="shared" si="203"/>
        <v>-</v>
      </c>
      <c r="BG549" s="9" t="str">
        <f t="shared" si="203"/>
        <v>-</v>
      </c>
      <c r="BH549" s="37">
        <f t="shared" si="139"/>
        <v>0</v>
      </c>
      <c r="BI549" s="114" t="str">
        <f t="shared" si="140"/>
        <v>-</v>
      </c>
      <c r="BJ549" t="str">
        <f t="shared" si="141"/>
        <v>-</v>
      </c>
      <c r="BL549">
        <f t="shared" si="142"/>
        <v>58</v>
      </c>
      <c r="BM549" s="397" t="str">
        <f t="shared" si="143"/>
        <v>-</v>
      </c>
      <c r="BN549">
        <f t="shared" si="144"/>
        <v>0</v>
      </c>
      <c r="BO549">
        <f t="shared" si="145"/>
        <v>0</v>
      </c>
      <c r="BP549" s="225" t="str">
        <f t="shared" si="146"/>
        <v>-</v>
      </c>
    </row>
    <row r="550" spans="1:68">
      <c r="A550" s="125">
        <f t="shared" si="147"/>
        <v>59</v>
      </c>
      <c r="B550" s="9" t="str">
        <f t="shared" ref="B550:BG550" si="204">IF(B$489="ДА",B354,"-")</f>
        <v>-</v>
      </c>
      <c r="C550" s="9" t="str">
        <f t="shared" si="204"/>
        <v>-</v>
      </c>
      <c r="D550" s="9" t="str">
        <f t="shared" si="204"/>
        <v>-</v>
      </c>
      <c r="E550" s="9" t="str">
        <f t="shared" si="204"/>
        <v>-</v>
      </c>
      <c r="F550" s="9" t="str">
        <f t="shared" si="204"/>
        <v>-</v>
      </c>
      <c r="G550" s="9" t="str">
        <f t="shared" si="204"/>
        <v>-</v>
      </c>
      <c r="H550" s="9" t="str">
        <f t="shared" si="204"/>
        <v>-</v>
      </c>
      <c r="I550" s="9" t="str">
        <f t="shared" si="204"/>
        <v>-</v>
      </c>
      <c r="J550" s="9" t="str">
        <f t="shared" si="204"/>
        <v>-</v>
      </c>
      <c r="K550" s="9" t="str">
        <f t="shared" si="204"/>
        <v>-</v>
      </c>
      <c r="L550" s="9">
        <f t="shared" si="204"/>
        <v>5</v>
      </c>
      <c r="M550" s="9" t="str">
        <f t="shared" si="204"/>
        <v>-</v>
      </c>
      <c r="N550" s="9" t="str">
        <f t="shared" si="204"/>
        <v>-</v>
      </c>
      <c r="O550" s="9" t="str">
        <f t="shared" si="204"/>
        <v>-</v>
      </c>
      <c r="P550" s="9" t="str">
        <f t="shared" si="204"/>
        <v>-</v>
      </c>
      <c r="Q550" s="9" t="str">
        <f t="shared" si="204"/>
        <v>-</v>
      </c>
      <c r="R550" s="9" t="str">
        <f t="shared" si="204"/>
        <v>-</v>
      </c>
      <c r="S550" s="9" t="str">
        <f t="shared" si="204"/>
        <v>-</v>
      </c>
      <c r="T550" s="9" t="str">
        <f t="shared" si="204"/>
        <v>-</v>
      </c>
      <c r="U550" s="9" t="str">
        <f t="shared" si="204"/>
        <v>-</v>
      </c>
      <c r="V550" s="9" t="str">
        <f t="shared" si="204"/>
        <v>-</v>
      </c>
      <c r="W550" s="9" t="str">
        <f t="shared" si="204"/>
        <v>-</v>
      </c>
      <c r="X550" s="9" t="str">
        <f t="shared" si="204"/>
        <v>-</v>
      </c>
      <c r="Y550" s="9" t="str">
        <f t="shared" si="204"/>
        <v>-</v>
      </c>
      <c r="Z550" s="9">
        <f t="shared" si="204"/>
        <v>7</v>
      </c>
      <c r="AA550" s="9" t="str">
        <f t="shared" si="204"/>
        <v>-</v>
      </c>
      <c r="AB550" s="9" t="str">
        <f t="shared" si="204"/>
        <v>-</v>
      </c>
      <c r="AC550" s="9" t="str">
        <f t="shared" si="204"/>
        <v>-</v>
      </c>
      <c r="AD550" s="9" t="str">
        <f t="shared" si="204"/>
        <v>-</v>
      </c>
      <c r="AE550" s="9" t="str">
        <f t="shared" si="204"/>
        <v>-</v>
      </c>
      <c r="AF550" s="9" t="str">
        <f t="shared" si="204"/>
        <v>-</v>
      </c>
      <c r="AG550" s="9">
        <f t="shared" si="204"/>
        <v>9</v>
      </c>
      <c r="AH550" s="9" t="str">
        <f t="shared" si="204"/>
        <v>-</v>
      </c>
      <c r="AI550" s="9" t="str">
        <f t="shared" si="204"/>
        <v>-</v>
      </c>
      <c r="AJ550" s="9" t="str">
        <f t="shared" si="204"/>
        <v>-</v>
      </c>
      <c r="AK550" s="9">
        <f t="shared" si="204"/>
        <v>5</v>
      </c>
      <c r="AL550" s="9" t="str">
        <f t="shared" si="204"/>
        <v>-</v>
      </c>
      <c r="AM550" s="9" t="str">
        <f t="shared" si="204"/>
        <v>-</v>
      </c>
      <c r="AN550" s="9">
        <f t="shared" si="204"/>
        <v>8</v>
      </c>
      <c r="AO550" s="9" t="str">
        <f t="shared" si="204"/>
        <v>-</v>
      </c>
      <c r="AP550" s="9" t="str">
        <f t="shared" si="204"/>
        <v>-</v>
      </c>
      <c r="AQ550" s="9" t="str">
        <f t="shared" si="204"/>
        <v>-</v>
      </c>
      <c r="AR550" s="9" t="str">
        <f t="shared" si="204"/>
        <v>-</v>
      </c>
      <c r="AS550" s="9" t="str">
        <f t="shared" si="204"/>
        <v>-</v>
      </c>
      <c r="AT550" s="9" t="str">
        <f t="shared" si="204"/>
        <v>-</v>
      </c>
      <c r="AU550" s="9" t="str">
        <f t="shared" si="204"/>
        <v>-</v>
      </c>
      <c r="AV550" s="9" t="str">
        <f t="shared" si="204"/>
        <v>-</v>
      </c>
      <c r="AW550" s="9" t="str">
        <f t="shared" si="204"/>
        <v>-</v>
      </c>
      <c r="AX550" s="9" t="str">
        <f t="shared" si="204"/>
        <v>-</v>
      </c>
      <c r="AY550" s="9" t="str">
        <f t="shared" si="204"/>
        <v>-</v>
      </c>
      <c r="AZ550" s="9" t="str">
        <f t="shared" si="204"/>
        <v>-</v>
      </c>
      <c r="BA550" s="9" t="str">
        <f t="shared" si="204"/>
        <v>-</v>
      </c>
      <c r="BB550" s="9" t="str">
        <f t="shared" si="204"/>
        <v>-</v>
      </c>
      <c r="BC550" s="9">
        <f t="shared" si="204"/>
        <v>5</v>
      </c>
      <c r="BD550" s="9" t="str">
        <f t="shared" si="204"/>
        <v>-</v>
      </c>
      <c r="BE550" s="9" t="str">
        <f t="shared" si="204"/>
        <v>-</v>
      </c>
      <c r="BF550" s="9" t="str">
        <f t="shared" si="204"/>
        <v>-</v>
      </c>
      <c r="BG550" s="9" t="str">
        <f t="shared" si="204"/>
        <v>-</v>
      </c>
      <c r="BH550" s="37">
        <f t="shared" si="139"/>
        <v>6</v>
      </c>
      <c r="BI550" s="114">
        <f t="shared" si="140"/>
        <v>6.5000006003215436</v>
      </c>
      <c r="BJ550">
        <f t="shared" si="141"/>
        <v>33</v>
      </c>
      <c r="BL550">
        <f t="shared" si="142"/>
        <v>59</v>
      </c>
      <c r="BM550" s="397">
        <f t="shared" si="143"/>
        <v>6.5000006003215436</v>
      </c>
      <c r="BN550">
        <f t="shared" si="144"/>
        <v>6</v>
      </c>
      <c r="BO550">
        <f t="shared" si="145"/>
        <v>6</v>
      </c>
      <c r="BP550" s="225">
        <f t="shared" si="146"/>
        <v>3.1</v>
      </c>
    </row>
    <row r="551" spans="1:68">
      <c r="A551" s="125">
        <f t="shared" si="147"/>
        <v>60</v>
      </c>
      <c r="B551" s="9" t="str">
        <f t="shared" ref="B551:BG551" si="205">IF(B$489="ДА",B355,"-")</f>
        <v>-</v>
      </c>
      <c r="C551" s="9" t="str">
        <f t="shared" si="205"/>
        <v>-</v>
      </c>
      <c r="D551" s="9" t="str">
        <f t="shared" si="205"/>
        <v>-</v>
      </c>
      <c r="E551" s="9" t="str">
        <f t="shared" si="205"/>
        <v>-</v>
      </c>
      <c r="F551" s="9" t="str">
        <f t="shared" si="205"/>
        <v>-</v>
      </c>
      <c r="G551" s="9" t="str">
        <f t="shared" si="205"/>
        <v>-</v>
      </c>
      <c r="H551" s="9" t="str">
        <f t="shared" si="205"/>
        <v>-</v>
      </c>
      <c r="I551" s="9" t="str">
        <f t="shared" si="205"/>
        <v>-</v>
      </c>
      <c r="J551" s="9" t="str">
        <f t="shared" si="205"/>
        <v>-</v>
      </c>
      <c r="K551" s="9" t="str">
        <f t="shared" si="205"/>
        <v>-</v>
      </c>
      <c r="L551" s="9" t="str">
        <f t="shared" si="205"/>
        <v>-</v>
      </c>
      <c r="M551" s="9" t="str">
        <f t="shared" si="205"/>
        <v>-</v>
      </c>
      <c r="N551" s="9" t="str">
        <f t="shared" si="205"/>
        <v>-</v>
      </c>
      <c r="O551" s="9" t="str">
        <f t="shared" si="205"/>
        <v>-</v>
      </c>
      <c r="P551" s="9" t="str">
        <f t="shared" si="205"/>
        <v>-</v>
      </c>
      <c r="Q551" s="9" t="str">
        <f t="shared" si="205"/>
        <v>-</v>
      </c>
      <c r="R551" s="9" t="str">
        <f t="shared" si="205"/>
        <v>-</v>
      </c>
      <c r="S551" s="9" t="str">
        <f t="shared" si="205"/>
        <v>-</v>
      </c>
      <c r="T551" s="9" t="str">
        <f t="shared" si="205"/>
        <v>-</v>
      </c>
      <c r="U551" s="9" t="str">
        <f t="shared" si="205"/>
        <v>-</v>
      </c>
      <c r="V551" s="9" t="str">
        <f t="shared" si="205"/>
        <v>-</v>
      </c>
      <c r="W551" s="9" t="str">
        <f t="shared" si="205"/>
        <v>-</v>
      </c>
      <c r="X551" s="9" t="str">
        <f t="shared" si="205"/>
        <v>-</v>
      </c>
      <c r="Y551" s="9" t="str">
        <f t="shared" si="205"/>
        <v>-</v>
      </c>
      <c r="Z551" s="9" t="str">
        <f t="shared" si="205"/>
        <v>-</v>
      </c>
      <c r="AA551" s="9" t="str">
        <f t="shared" si="205"/>
        <v>-</v>
      </c>
      <c r="AB551" s="9" t="str">
        <f t="shared" si="205"/>
        <v>-</v>
      </c>
      <c r="AC551" s="9" t="str">
        <f t="shared" si="205"/>
        <v>-</v>
      </c>
      <c r="AD551" s="9" t="str">
        <f t="shared" si="205"/>
        <v>-</v>
      </c>
      <c r="AE551" s="9" t="str">
        <f t="shared" si="205"/>
        <v>-</v>
      </c>
      <c r="AF551" s="9" t="str">
        <f t="shared" si="205"/>
        <v>-</v>
      </c>
      <c r="AG551" s="9" t="str">
        <f t="shared" si="205"/>
        <v>-</v>
      </c>
      <c r="AH551" s="9" t="str">
        <f t="shared" si="205"/>
        <v>-</v>
      </c>
      <c r="AI551" s="9" t="str">
        <f t="shared" si="205"/>
        <v>-</v>
      </c>
      <c r="AJ551" s="9" t="str">
        <f t="shared" si="205"/>
        <v>-</v>
      </c>
      <c r="AK551" s="9" t="str">
        <f t="shared" si="205"/>
        <v>-</v>
      </c>
      <c r="AL551" s="9" t="str">
        <f t="shared" si="205"/>
        <v>-</v>
      </c>
      <c r="AM551" s="9" t="str">
        <f t="shared" si="205"/>
        <v>-</v>
      </c>
      <c r="AN551" s="9" t="str">
        <f t="shared" si="205"/>
        <v>-</v>
      </c>
      <c r="AO551" s="9" t="str">
        <f t="shared" si="205"/>
        <v>-</v>
      </c>
      <c r="AP551" s="9" t="str">
        <f t="shared" si="205"/>
        <v>-</v>
      </c>
      <c r="AQ551" s="9" t="str">
        <f t="shared" si="205"/>
        <v>-</v>
      </c>
      <c r="AR551" s="9" t="str">
        <f t="shared" si="205"/>
        <v>-</v>
      </c>
      <c r="AS551" s="9" t="str">
        <f t="shared" si="205"/>
        <v>-</v>
      </c>
      <c r="AT551" s="9" t="str">
        <f t="shared" si="205"/>
        <v>-</v>
      </c>
      <c r="AU551" s="9" t="str">
        <f t="shared" si="205"/>
        <v>-</v>
      </c>
      <c r="AV551" s="9" t="str">
        <f t="shared" si="205"/>
        <v>-</v>
      </c>
      <c r="AW551" s="9" t="str">
        <f t="shared" si="205"/>
        <v>-</v>
      </c>
      <c r="AX551" s="9" t="str">
        <f t="shared" si="205"/>
        <v>-</v>
      </c>
      <c r="AY551" s="9" t="str">
        <f t="shared" si="205"/>
        <v>-</v>
      </c>
      <c r="AZ551" s="9" t="str">
        <f t="shared" si="205"/>
        <v>-</v>
      </c>
      <c r="BA551" s="9" t="str">
        <f t="shared" si="205"/>
        <v>-</v>
      </c>
      <c r="BB551" s="9" t="str">
        <f t="shared" si="205"/>
        <v>-</v>
      </c>
      <c r="BC551" s="9" t="str">
        <f t="shared" si="205"/>
        <v>-</v>
      </c>
      <c r="BD551" s="9" t="str">
        <f t="shared" si="205"/>
        <v>-</v>
      </c>
      <c r="BE551" s="9" t="str">
        <f t="shared" si="205"/>
        <v>-</v>
      </c>
      <c r="BF551" s="9" t="str">
        <f t="shared" si="205"/>
        <v>-</v>
      </c>
      <c r="BG551" s="9" t="str">
        <f t="shared" si="205"/>
        <v>-</v>
      </c>
      <c r="BH551" s="37">
        <f t="shared" si="139"/>
        <v>0</v>
      </c>
      <c r="BI551" s="114" t="str">
        <f t="shared" si="140"/>
        <v>-</v>
      </c>
      <c r="BJ551" t="str">
        <f t="shared" si="141"/>
        <v>-</v>
      </c>
      <c r="BL551">
        <f t="shared" si="142"/>
        <v>60</v>
      </c>
      <c r="BM551" s="397" t="str">
        <f t="shared" si="143"/>
        <v>-</v>
      </c>
      <c r="BN551">
        <f t="shared" si="144"/>
        <v>0</v>
      </c>
      <c r="BO551">
        <f t="shared" si="145"/>
        <v>0</v>
      </c>
      <c r="BP551" s="225" t="str">
        <f t="shared" si="146"/>
        <v>-</v>
      </c>
    </row>
    <row r="552" spans="1:68">
      <c r="A552" s="125">
        <f t="shared" si="147"/>
        <v>61</v>
      </c>
      <c r="B552" s="9" t="str">
        <f t="shared" ref="B552:BG552" si="206">IF(B$489="ДА",B356,"-")</f>
        <v>-</v>
      </c>
      <c r="C552" s="9" t="str">
        <f t="shared" si="206"/>
        <v>-</v>
      </c>
      <c r="D552" s="9" t="str">
        <f t="shared" si="206"/>
        <v>-</v>
      </c>
      <c r="E552" s="9" t="str">
        <f t="shared" si="206"/>
        <v>-</v>
      </c>
      <c r="F552" s="9" t="str">
        <f t="shared" si="206"/>
        <v>-</v>
      </c>
      <c r="G552" s="9" t="str">
        <f t="shared" si="206"/>
        <v>-</v>
      </c>
      <c r="H552" s="9" t="str">
        <f t="shared" si="206"/>
        <v>-</v>
      </c>
      <c r="I552" s="9" t="str">
        <f t="shared" si="206"/>
        <v>-</v>
      </c>
      <c r="J552" s="9" t="str">
        <f t="shared" si="206"/>
        <v>-</v>
      </c>
      <c r="K552" s="9" t="str">
        <f t="shared" si="206"/>
        <v>-</v>
      </c>
      <c r="L552" s="9">
        <f t="shared" si="206"/>
        <v>6</v>
      </c>
      <c r="M552" s="9" t="str">
        <f t="shared" si="206"/>
        <v>-</v>
      </c>
      <c r="N552" s="9" t="str">
        <f t="shared" si="206"/>
        <v>-</v>
      </c>
      <c r="O552" s="9" t="str">
        <f t="shared" si="206"/>
        <v>-</v>
      </c>
      <c r="P552" s="9" t="str">
        <f t="shared" si="206"/>
        <v>-</v>
      </c>
      <c r="Q552" s="9" t="str">
        <f t="shared" si="206"/>
        <v>-</v>
      </c>
      <c r="R552" s="9" t="str">
        <f t="shared" si="206"/>
        <v>-</v>
      </c>
      <c r="S552" s="9" t="str">
        <f t="shared" si="206"/>
        <v>-</v>
      </c>
      <c r="T552" s="9" t="str">
        <f t="shared" si="206"/>
        <v>-</v>
      </c>
      <c r="U552" s="9" t="str">
        <f t="shared" si="206"/>
        <v>-</v>
      </c>
      <c r="V552" s="9" t="str">
        <f t="shared" si="206"/>
        <v>-</v>
      </c>
      <c r="W552" s="9" t="str">
        <f t="shared" si="206"/>
        <v>-</v>
      </c>
      <c r="X552" s="9" t="str">
        <f t="shared" si="206"/>
        <v>-</v>
      </c>
      <c r="Y552" s="9" t="str">
        <f t="shared" si="206"/>
        <v>-</v>
      </c>
      <c r="Z552" s="9" t="str">
        <f t="shared" si="206"/>
        <v>-</v>
      </c>
      <c r="AA552" s="9" t="str">
        <f t="shared" si="206"/>
        <v>-</v>
      </c>
      <c r="AB552" s="9" t="str">
        <f t="shared" si="206"/>
        <v>-</v>
      </c>
      <c r="AC552" s="9" t="str">
        <f t="shared" si="206"/>
        <v>-</v>
      </c>
      <c r="AD552" s="9" t="str">
        <f t="shared" si="206"/>
        <v>-</v>
      </c>
      <c r="AE552" s="9" t="str">
        <f t="shared" si="206"/>
        <v>-</v>
      </c>
      <c r="AF552" s="9" t="str">
        <f t="shared" si="206"/>
        <v>-</v>
      </c>
      <c r="AG552" s="9" t="str">
        <f t="shared" si="206"/>
        <v>-</v>
      </c>
      <c r="AH552" s="9" t="str">
        <f t="shared" si="206"/>
        <v>-</v>
      </c>
      <c r="AI552" s="9" t="str">
        <f t="shared" si="206"/>
        <v>-</v>
      </c>
      <c r="AJ552" s="9" t="str">
        <f t="shared" si="206"/>
        <v>-</v>
      </c>
      <c r="AK552" s="9">
        <f t="shared" si="206"/>
        <v>6</v>
      </c>
      <c r="AL552" s="9" t="str">
        <f t="shared" si="206"/>
        <v>-</v>
      </c>
      <c r="AM552" s="9" t="str">
        <f t="shared" si="206"/>
        <v>-</v>
      </c>
      <c r="AN552" s="9">
        <f t="shared" si="206"/>
        <v>6</v>
      </c>
      <c r="AO552" s="9" t="str">
        <f t="shared" si="206"/>
        <v>-</v>
      </c>
      <c r="AP552" s="9" t="str">
        <f t="shared" si="206"/>
        <v>-</v>
      </c>
      <c r="AQ552" s="9" t="str">
        <f t="shared" si="206"/>
        <v>-</v>
      </c>
      <c r="AR552" s="9" t="str">
        <f t="shared" si="206"/>
        <v>-</v>
      </c>
      <c r="AS552" s="9" t="str">
        <f t="shared" si="206"/>
        <v>-</v>
      </c>
      <c r="AT552" s="9" t="str">
        <f t="shared" si="206"/>
        <v>-</v>
      </c>
      <c r="AU552" s="9" t="str">
        <f t="shared" si="206"/>
        <v>-</v>
      </c>
      <c r="AV552" s="9" t="str">
        <f t="shared" si="206"/>
        <v>-</v>
      </c>
      <c r="AW552" s="9" t="str">
        <f t="shared" si="206"/>
        <v>-</v>
      </c>
      <c r="AX552" s="9" t="str">
        <f t="shared" si="206"/>
        <v>-</v>
      </c>
      <c r="AY552" s="9" t="str">
        <f t="shared" si="206"/>
        <v>-</v>
      </c>
      <c r="AZ552" s="9" t="str">
        <f t="shared" si="206"/>
        <v>-</v>
      </c>
      <c r="BA552" s="9" t="str">
        <f t="shared" si="206"/>
        <v>-</v>
      </c>
      <c r="BB552" s="9" t="str">
        <f t="shared" si="206"/>
        <v>-</v>
      </c>
      <c r="BC552" s="9">
        <f t="shared" si="206"/>
        <v>8</v>
      </c>
      <c r="BD552" s="9" t="str">
        <f t="shared" si="206"/>
        <v>-</v>
      </c>
      <c r="BE552" s="9" t="str">
        <f t="shared" si="206"/>
        <v>-</v>
      </c>
      <c r="BF552" s="9" t="str">
        <f t="shared" si="206"/>
        <v>-</v>
      </c>
      <c r="BG552" s="9" t="str">
        <f t="shared" si="206"/>
        <v>-</v>
      </c>
      <c r="BH552" s="37">
        <f t="shared" si="139"/>
        <v>4</v>
      </c>
      <c r="BI552" s="114">
        <f t="shared" si="140"/>
        <v>6.5000004009900989</v>
      </c>
      <c r="BJ552">
        <f t="shared" si="141"/>
        <v>34</v>
      </c>
      <c r="BL552">
        <f t="shared" si="142"/>
        <v>61</v>
      </c>
      <c r="BM552" s="397">
        <f t="shared" si="143"/>
        <v>6.5000004009900989</v>
      </c>
      <c r="BN552">
        <f t="shared" si="144"/>
        <v>4</v>
      </c>
      <c r="BO552">
        <f t="shared" si="145"/>
        <v>4</v>
      </c>
      <c r="BP552" s="225">
        <f t="shared" si="146"/>
        <v>1</v>
      </c>
    </row>
    <row r="553" spans="1:68">
      <c r="A553" s="125">
        <f t="shared" si="147"/>
        <v>62</v>
      </c>
      <c r="B553" s="9" t="str">
        <f t="shared" ref="B553:BG553" si="207">IF(B$489="ДА",B357,"-")</f>
        <v>-</v>
      </c>
      <c r="C553" s="9" t="str">
        <f t="shared" si="207"/>
        <v>-</v>
      </c>
      <c r="D553" s="9" t="str">
        <f t="shared" si="207"/>
        <v>-</v>
      </c>
      <c r="E553" s="9" t="str">
        <f t="shared" si="207"/>
        <v>-</v>
      </c>
      <c r="F553" s="9" t="str">
        <f t="shared" si="207"/>
        <v>-</v>
      </c>
      <c r="G553" s="9" t="str">
        <f t="shared" si="207"/>
        <v>-</v>
      </c>
      <c r="H553" s="9" t="str">
        <f t="shared" si="207"/>
        <v>-</v>
      </c>
      <c r="I553" s="9" t="str">
        <f t="shared" si="207"/>
        <v>-</v>
      </c>
      <c r="J553" s="9" t="str">
        <f t="shared" si="207"/>
        <v>-</v>
      </c>
      <c r="K553" s="9" t="str">
        <f t="shared" si="207"/>
        <v>-</v>
      </c>
      <c r="L553" s="9" t="str">
        <f t="shared" si="207"/>
        <v>-</v>
      </c>
      <c r="M553" s="9" t="str">
        <f t="shared" si="207"/>
        <v>-</v>
      </c>
      <c r="N553" s="9" t="str">
        <f t="shared" si="207"/>
        <v>-</v>
      </c>
      <c r="O553" s="9" t="str">
        <f t="shared" si="207"/>
        <v>-</v>
      </c>
      <c r="P553" s="9" t="str">
        <f t="shared" si="207"/>
        <v>-</v>
      </c>
      <c r="Q553" s="9" t="str">
        <f t="shared" si="207"/>
        <v>-</v>
      </c>
      <c r="R553" s="9" t="str">
        <f t="shared" si="207"/>
        <v>-</v>
      </c>
      <c r="S553" s="9" t="str">
        <f t="shared" si="207"/>
        <v>-</v>
      </c>
      <c r="T553" s="9" t="str">
        <f t="shared" si="207"/>
        <v>-</v>
      </c>
      <c r="U553" s="9" t="str">
        <f t="shared" si="207"/>
        <v>-</v>
      </c>
      <c r="V553" s="9" t="str">
        <f t="shared" si="207"/>
        <v>-</v>
      </c>
      <c r="W553" s="9" t="str">
        <f t="shared" si="207"/>
        <v>-</v>
      </c>
      <c r="X553" s="9" t="str">
        <f t="shared" si="207"/>
        <v>-</v>
      </c>
      <c r="Y553" s="9" t="str">
        <f t="shared" si="207"/>
        <v>-</v>
      </c>
      <c r="Z553" s="9" t="str">
        <f t="shared" si="207"/>
        <v>-</v>
      </c>
      <c r="AA553" s="9" t="str">
        <f t="shared" si="207"/>
        <v>-</v>
      </c>
      <c r="AB553" s="9" t="str">
        <f t="shared" si="207"/>
        <v>-</v>
      </c>
      <c r="AC553" s="9" t="str">
        <f t="shared" si="207"/>
        <v>-</v>
      </c>
      <c r="AD553" s="9" t="str">
        <f t="shared" si="207"/>
        <v>-</v>
      </c>
      <c r="AE553" s="9" t="str">
        <f t="shared" si="207"/>
        <v>-</v>
      </c>
      <c r="AF553" s="9" t="str">
        <f t="shared" si="207"/>
        <v>-</v>
      </c>
      <c r="AG553" s="9" t="str">
        <f t="shared" si="207"/>
        <v>-</v>
      </c>
      <c r="AH553" s="9" t="str">
        <f t="shared" si="207"/>
        <v>-</v>
      </c>
      <c r="AI553" s="9" t="str">
        <f t="shared" si="207"/>
        <v>-</v>
      </c>
      <c r="AJ553" s="9" t="str">
        <f t="shared" si="207"/>
        <v>-</v>
      </c>
      <c r="AK553" s="9" t="str">
        <f t="shared" si="207"/>
        <v>-</v>
      </c>
      <c r="AL553" s="9" t="str">
        <f t="shared" si="207"/>
        <v>-</v>
      </c>
      <c r="AM553" s="9" t="str">
        <f t="shared" si="207"/>
        <v>-</v>
      </c>
      <c r="AN553" s="9" t="str">
        <f t="shared" si="207"/>
        <v>-</v>
      </c>
      <c r="AO553" s="9" t="str">
        <f t="shared" si="207"/>
        <v>-</v>
      </c>
      <c r="AP553" s="9" t="str">
        <f t="shared" si="207"/>
        <v>-</v>
      </c>
      <c r="AQ553" s="9" t="str">
        <f t="shared" si="207"/>
        <v>-</v>
      </c>
      <c r="AR553" s="9" t="str">
        <f t="shared" si="207"/>
        <v>-</v>
      </c>
      <c r="AS553" s="9" t="str">
        <f t="shared" si="207"/>
        <v>-</v>
      </c>
      <c r="AT553" s="9" t="str">
        <f t="shared" si="207"/>
        <v>-</v>
      </c>
      <c r="AU553" s="9" t="str">
        <f t="shared" si="207"/>
        <v>-</v>
      </c>
      <c r="AV553" s="9" t="str">
        <f t="shared" si="207"/>
        <v>-</v>
      </c>
      <c r="AW553" s="9" t="str">
        <f t="shared" si="207"/>
        <v>-</v>
      </c>
      <c r="AX553" s="9" t="str">
        <f t="shared" si="207"/>
        <v>-</v>
      </c>
      <c r="AY553" s="9" t="str">
        <f t="shared" si="207"/>
        <v>-</v>
      </c>
      <c r="AZ553" s="9" t="str">
        <f t="shared" si="207"/>
        <v>-</v>
      </c>
      <c r="BA553" s="9" t="str">
        <f t="shared" si="207"/>
        <v>-</v>
      </c>
      <c r="BB553" s="9" t="str">
        <f t="shared" si="207"/>
        <v>-</v>
      </c>
      <c r="BC553" s="9" t="str">
        <f t="shared" si="207"/>
        <v>-</v>
      </c>
      <c r="BD553" s="9" t="str">
        <f t="shared" si="207"/>
        <v>-</v>
      </c>
      <c r="BE553" s="9" t="str">
        <f t="shared" si="207"/>
        <v>-</v>
      </c>
      <c r="BF553" s="9" t="str">
        <f t="shared" si="207"/>
        <v>-</v>
      </c>
      <c r="BG553" s="9" t="str">
        <f t="shared" si="207"/>
        <v>-</v>
      </c>
      <c r="BH553" s="37">
        <f t="shared" si="139"/>
        <v>0</v>
      </c>
      <c r="BI553" s="114" t="str">
        <f t="shared" si="140"/>
        <v>-</v>
      </c>
      <c r="BJ553" t="str">
        <f t="shared" si="141"/>
        <v>-</v>
      </c>
      <c r="BL553">
        <f t="shared" si="142"/>
        <v>62</v>
      </c>
      <c r="BM553" s="397" t="str">
        <f t="shared" si="143"/>
        <v>-</v>
      </c>
      <c r="BN553">
        <f t="shared" si="144"/>
        <v>0</v>
      </c>
      <c r="BO553">
        <f t="shared" si="145"/>
        <v>0</v>
      </c>
      <c r="BP553" s="225" t="str">
        <f t="shared" si="146"/>
        <v>-</v>
      </c>
    </row>
    <row r="554" spans="1:68">
      <c r="A554" s="125">
        <f t="shared" si="147"/>
        <v>63</v>
      </c>
      <c r="B554" s="9" t="str">
        <f t="shared" ref="B554:BG554" si="208">IF(B$489="ДА",B358,"-")</f>
        <v>-</v>
      </c>
      <c r="C554" s="9" t="str">
        <f t="shared" si="208"/>
        <v>-</v>
      </c>
      <c r="D554" s="9" t="str">
        <f t="shared" si="208"/>
        <v>-</v>
      </c>
      <c r="E554" s="9" t="str">
        <f t="shared" si="208"/>
        <v>-</v>
      </c>
      <c r="F554" s="9" t="str">
        <f t="shared" si="208"/>
        <v>-</v>
      </c>
      <c r="G554" s="9" t="str">
        <f t="shared" si="208"/>
        <v>-</v>
      </c>
      <c r="H554" s="9" t="str">
        <f t="shared" si="208"/>
        <v>-</v>
      </c>
      <c r="I554" s="9" t="str">
        <f t="shared" si="208"/>
        <v>-</v>
      </c>
      <c r="J554" s="9" t="str">
        <f t="shared" si="208"/>
        <v>-</v>
      </c>
      <c r="K554" s="9" t="str">
        <f t="shared" si="208"/>
        <v>-</v>
      </c>
      <c r="L554" s="9">
        <f t="shared" si="208"/>
        <v>6</v>
      </c>
      <c r="M554" s="9" t="str">
        <f t="shared" si="208"/>
        <v>-</v>
      </c>
      <c r="N554" s="9" t="str">
        <f t="shared" si="208"/>
        <v>-</v>
      </c>
      <c r="O554" s="9" t="str">
        <f t="shared" si="208"/>
        <v>-</v>
      </c>
      <c r="P554" s="9" t="str">
        <f t="shared" si="208"/>
        <v>-</v>
      </c>
      <c r="Q554" s="9" t="str">
        <f t="shared" si="208"/>
        <v>-</v>
      </c>
      <c r="R554" s="9" t="str">
        <f t="shared" si="208"/>
        <v>-</v>
      </c>
      <c r="S554" s="9" t="str">
        <f t="shared" si="208"/>
        <v>-</v>
      </c>
      <c r="T554" s="9" t="str">
        <f t="shared" si="208"/>
        <v>-</v>
      </c>
      <c r="U554" s="9" t="str">
        <f t="shared" si="208"/>
        <v>-</v>
      </c>
      <c r="V554" s="9" t="str">
        <f t="shared" si="208"/>
        <v>-</v>
      </c>
      <c r="W554" s="9" t="str">
        <f t="shared" si="208"/>
        <v>-</v>
      </c>
      <c r="X554" s="9" t="str">
        <f t="shared" si="208"/>
        <v>-</v>
      </c>
      <c r="Y554" s="9" t="str">
        <f t="shared" si="208"/>
        <v>-</v>
      </c>
      <c r="Z554" s="9">
        <f t="shared" si="208"/>
        <v>5</v>
      </c>
      <c r="AA554" s="9" t="str">
        <f t="shared" si="208"/>
        <v>-</v>
      </c>
      <c r="AB554" s="9" t="str">
        <f t="shared" si="208"/>
        <v>-</v>
      </c>
      <c r="AC554" s="9" t="str">
        <f t="shared" si="208"/>
        <v>-</v>
      </c>
      <c r="AD554" s="9" t="str">
        <f t="shared" si="208"/>
        <v>-</v>
      </c>
      <c r="AE554" s="9" t="str">
        <f t="shared" si="208"/>
        <v>-</v>
      </c>
      <c r="AF554" s="9" t="str">
        <f t="shared" si="208"/>
        <v>-</v>
      </c>
      <c r="AG554" s="9">
        <f t="shared" si="208"/>
        <v>7</v>
      </c>
      <c r="AH554" s="9" t="str">
        <f t="shared" si="208"/>
        <v>-</v>
      </c>
      <c r="AI554" s="9" t="str">
        <f t="shared" si="208"/>
        <v>-</v>
      </c>
      <c r="AJ554" s="9" t="str">
        <f t="shared" si="208"/>
        <v>-</v>
      </c>
      <c r="AK554" s="9">
        <f t="shared" si="208"/>
        <v>7</v>
      </c>
      <c r="AL554" s="9" t="str">
        <f t="shared" si="208"/>
        <v>-</v>
      </c>
      <c r="AM554" s="9" t="str">
        <f t="shared" si="208"/>
        <v>-</v>
      </c>
      <c r="AN554" s="9" t="str">
        <f t="shared" si="208"/>
        <v>-</v>
      </c>
      <c r="AO554" s="9" t="str">
        <f t="shared" si="208"/>
        <v>-</v>
      </c>
      <c r="AP554" s="9" t="str">
        <f t="shared" si="208"/>
        <v>-</v>
      </c>
      <c r="AQ554" s="9" t="str">
        <f t="shared" si="208"/>
        <v>-</v>
      </c>
      <c r="AR554" s="9" t="str">
        <f t="shared" si="208"/>
        <v>-</v>
      </c>
      <c r="AS554" s="9" t="str">
        <f t="shared" si="208"/>
        <v>-</v>
      </c>
      <c r="AT554" s="9" t="str">
        <f t="shared" si="208"/>
        <v>-</v>
      </c>
      <c r="AU554" s="9" t="str">
        <f t="shared" si="208"/>
        <v>-</v>
      </c>
      <c r="AV554" s="9" t="str">
        <f t="shared" si="208"/>
        <v>-</v>
      </c>
      <c r="AW554" s="9" t="str">
        <f t="shared" si="208"/>
        <v>-</v>
      </c>
      <c r="AX554" s="9" t="str">
        <f t="shared" si="208"/>
        <v>-</v>
      </c>
      <c r="AY554" s="9" t="str">
        <f t="shared" si="208"/>
        <v>-</v>
      </c>
      <c r="AZ554" s="9" t="str">
        <f t="shared" si="208"/>
        <v>-</v>
      </c>
      <c r="BA554" s="9" t="str">
        <f t="shared" si="208"/>
        <v>-</v>
      </c>
      <c r="BB554" s="9" t="str">
        <f t="shared" si="208"/>
        <v>-</v>
      </c>
      <c r="BC554" s="9" t="str">
        <f t="shared" si="208"/>
        <v>-</v>
      </c>
      <c r="BD554" s="9" t="str">
        <f t="shared" si="208"/>
        <v>-</v>
      </c>
      <c r="BE554" s="9" t="str">
        <f t="shared" si="208"/>
        <v>-</v>
      </c>
      <c r="BF554" s="9" t="str">
        <f t="shared" si="208"/>
        <v>-</v>
      </c>
      <c r="BG554" s="9" t="str">
        <f t="shared" si="208"/>
        <v>-</v>
      </c>
      <c r="BH554" s="37">
        <f t="shared" si="139"/>
        <v>4</v>
      </c>
      <c r="BI554" s="114">
        <f t="shared" si="140"/>
        <v>6.250000401079137</v>
      </c>
      <c r="BJ554">
        <f t="shared" si="141"/>
        <v>38</v>
      </c>
      <c r="BL554">
        <f t="shared" si="142"/>
        <v>63</v>
      </c>
      <c r="BM554" s="397">
        <f t="shared" si="143"/>
        <v>6.250000401079137</v>
      </c>
      <c r="BN554">
        <f t="shared" si="144"/>
        <v>5</v>
      </c>
      <c r="BO554">
        <f t="shared" si="145"/>
        <v>4</v>
      </c>
      <c r="BP554" s="225">
        <f t="shared" si="146"/>
        <v>0.91666666666666663</v>
      </c>
    </row>
    <row r="555" spans="1:68">
      <c r="A555" s="125">
        <f t="shared" si="147"/>
        <v>64</v>
      </c>
      <c r="B555" s="9" t="str">
        <f t="shared" ref="B555:BG555" si="209">IF(B$489="ДА",B359,"-")</f>
        <v>-</v>
      </c>
      <c r="C555" s="9" t="str">
        <f t="shared" si="209"/>
        <v>-</v>
      </c>
      <c r="D555" s="9" t="str">
        <f t="shared" si="209"/>
        <v>-</v>
      </c>
      <c r="E555" s="9" t="str">
        <f t="shared" si="209"/>
        <v>-</v>
      </c>
      <c r="F555" s="9" t="str">
        <f t="shared" si="209"/>
        <v>-</v>
      </c>
      <c r="G555" s="9" t="str">
        <f t="shared" si="209"/>
        <v>-</v>
      </c>
      <c r="H555" s="9" t="str">
        <f t="shared" si="209"/>
        <v>-</v>
      </c>
      <c r="I555" s="9" t="str">
        <f t="shared" si="209"/>
        <v>-</v>
      </c>
      <c r="J555" s="9" t="str">
        <f t="shared" si="209"/>
        <v>-</v>
      </c>
      <c r="K555" s="9" t="str">
        <f t="shared" si="209"/>
        <v>-</v>
      </c>
      <c r="L555" s="9">
        <f t="shared" si="209"/>
        <v>7</v>
      </c>
      <c r="M555" s="9" t="str">
        <f t="shared" si="209"/>
        <v>-</v>
      </c>
      <c r="N555" s="9" t="str">
        <f t="shared" si="209"/>
        <v>-</v>
      </c>
      <c r="O555" s="9" t="str">
        <f t="shared" si="209"/>
        <v>-</v>
      </c>
      <c r="P555" s="9" t="str">
        <f t="shared" si="209"/>
        <v>-</v>
      </c>
      <c r="Q555" s="9" t="str">
        <f t="shared" si="209"/>
        <v>-</v>
      </c>
      <c r="R555" s="9" t="str">
        <f t="shared" si="209"/>
        <v>-</v>
      </c>
      <c r="S555" s="9" t="str">
        <f t="shared" si="209"/>
        <v>-</v>
      </c>
      <c r="T555" s="9" t="str">
        <f t="shared" si="209"/>
        <v>-</v>
      </c>
      <c r="U555" s="9" t="str">
        <f t="shared" si="209"/>
        <v>-</v>
      </c>
      <c r="V555" s="9" t="str">
        <f t="shared" si="209"/>
        <v>-</v>
      </c>
      <c r="W555" s="9" t="str">
        <f t="shared" si="209"/>
        <v>-</v>
      </c>
      <c r="X555" s="9" t="str">
        <f t="shared" si="209"/>
        <v>-</v>
      </c>
      <c r="Y555" s="9" t="str">
        <f t="shared" si="209"/>
        <v>-</v>
      </c>
      <c r="Z555" s="9">
        <f t="shared" si="209"/>
        <v>10</v>
      </c>
      <c r="AA555" s="9" t="str">
        <f t="shared" si="209"/>
        <v>-</v>
      </c>
      <c r="AB555" s="9" t="str">
        <f t="shared" si="209"/>
        <v>-</v>
      </c>
      <c r="AC555" s="9" t="str">
        <f t="shared" si="209"/>
        <v>-</v>
      </c>
      <c r="AD555" s="9" t="str">
        <f t="shared" si="209"/>
        <v>-</v>
      </c>
      <c r="AE555" s="9" t="str">
        <f t="shared" si="209"/>
        <v>-</v>
      </c>
      <c r="AF555" s="9" t="str">
        <f t="shared" si="209"/>
        <v>-</v>
      </c>
      <c r="AG555" s="9" t="str">
        <f t="shared" si="209"/>
        <v>-</v>
      </c>
      <c r="AH555" s="9" t="str">
        <f t="shared" si="209"/>
        <v>-</v>
      </c>
      <c r="AI555" s="9" t="str">
        <f t="shared" si="209"/>
        <v>-</v>
      </c>
      <c r="AJ555" s="9" t="str">
        <f t="shared" si="209"/>
        <v>-</v>
      </c>
      <c r="AK555" s="9">
        <f t="shared" si="209"/>
        <v>6</v>
      </c>
      <c r="AL555" s="9" t="str">
        <f t="shared" si="209"/>
        <v>-</v>
      </c>
      <c r="AM555" s="9" t="str">
        <f t="shared" si="209"/>
        <v>-</v>
      </c>
      <c r="AN555" s="9" t="str">
        <f t="shared" si="209"/>
        <v>-</v>
      </c>
      <c r="AO555" s="9" t="str">
        <f t="shared" si="209"/>
        <v>-</v>
      </c>
      <c r="AP555" s="9" t="str">
        <f t="shared" si="209"/>
        <v>-</v>
      </c>
      <c r="AQ555" s="9" t="str">
        <f t="shared" si="209"/>
        <v>-</v>
      </c>
      <c r="AR555" s="9" t="str">
        <f t="shared" si="209"/>
        <v>-</v>
      </c>
      <c r="AS555" s="9" t="str">
        <f t="shared" si="209"/>
        <v>-</v>
      </c>
      <c r="AT555" s="9" t="str">
        <f t="shared" si="209"/>
        <v>-</v>
      </c>
      <c r="AU555" s="9" t="str">
        <f t="shared" si="209"/>
        <v>-</v>
      </c>
      <c r="AV555" s="9" t="str">
        <f t="shared" si="209"/>
        <v>-</v>
      </c>
      <c r="AW555" s="9" t="str">
        <f t="shared" si="209"/>
        <v>-</v>
      </c>
      <c r="AX555" s="9" t="str">
        <f t="shared" si="209"/>
        <v>-</v>
      </c>
      <c r="AY555" s="9" t="str">
        <f t="shared" si="209"/>
        <v>-</v>
      </c>
      <c r="AZ555" s="9" t="str">
        <f t="shared" si="209"/>
        <v>-</v>
      </c>
      <c r="BA555" s="9" t="str">
        <f t="shared" si="209"/>
        <v>-</v>
      </c>
      <c r="BB555" s="9" t="str">
        <f t="shared" si="209"/>
        <v>-</v>
      </c>
      <c r="BC555" s="9">
        <f t="shared" si="209"/>
        <v>7</v>
      </c>
      <c r="BD555" s="9" t="str">
        <f t="shared" si="209"/>
        <v>-</v>
      </c>
      <c r="BE555" s="9" t="str">
        <f t="shared" si="209"/>
        <v>-</v>
      </c>
      <c r="BF555" s="9" t="str">
        <f t="shared" si="209"/>
        <v>-</v>
      </c>
      <c r="BG555" s="9" t="str">
        <f t="shared" si="209"/>
        <v>-</v>
      </c>
      <c r="BH555" s="37">
        <f t="shared" si="139"/>
        <v>4</v>
      </c>
      <c r="BI555" s="114">
        <f t="shared" si="140"/>
        <v>7.500000400332226</v>
      </c>
      <c r="BJ555">
        <f t="shared" si="141"/>
        <v>15</v>
      </c>
      <c r="BL555">
        <f t="shared" si="142"/>
        <v>64</v>
      </c>
      <c r="BM555" s="397">
        <f t="shared" si="143"/>
        <v>7.500000400332226</v>
      </c>
      <c r="BN555">
        <f t="shared" si="144"/>
        <v>5</v>
      </c>
      <c r="BO555">
        <f t="shared" si="145"/>
        <v>4</v>
      </c>
      <c r="BP555" s="225">
        <f t="shared" si="146"/>
        <v>3</v>
      </c>
    </row>
    <row r="556" spans="1:68">
      <c r="A556" s="125">
        <f t="shared" si="147"/>
        <v>65</v>
      </c>
      <c r="B556" s="9" t="str">
        <f t="shared" ref="B556:BG556" si="210">IF(B$489="ДА",B360,"-")</f>
        <v>-</v>
      </c>
      <c r="C556" s="9" t="str">
        <f t="shared" si="210"/>
        <v>-</v>
      </c>
      <c r="D556" s="9" t="str">
        <f t="shared" si="210"/>
        <v>-</v>
      </c>
      <c r="E556" s="9" t="str">
        <f t="shared" si="210"/>
        <v>-</v>
      </c>
      <c r="F556" s="9" t="str">
        <f t="shared" si="210"/>
        <v>-</v>
      </c>
      <c r="G556" s="9" t="str">
        <f t="shared" si="210"/>
        <v>-</v>
      </c>
      <c r="H556" s="9" t="str">
        <f t="shared" si="210"/>
        <v>-</v>
      </c>
      <c r="I556" s="9" t="str">
        <f t="shared" si="210"/>
        <v>-</v>
      </c>
      <c r="J556" s="9" t="str">
        <f t="shared" si="210"/>
        <v>-</v>
      </c>
      <c r="K556" s="9" t="str">
        <f t="shared" si="210"/>
        <v>-</v>
      </c>
      <c r="L556" s="9">
        <f t="shared" si="210"/>
        <v>7</v>
      </c>
      <c r="M556" s="9" t="str">
        <f t="shared" si="210"/>
        <v>-</v>
      </c>
      <c r="N556" s="9" t="str">
        <f t="shared" si="210"/>
        <v>-</v>
      </c>
      <c r="O556" s="9" t="str">
        <f t="shared" si="210"/>
        <v>-</v>
      </c>
      <c r="P556" s="9" t="str">
        <f t="shared" si="210"/>
        <v>-</v>
      </c>
      <c r="Q556" s="9" t="str">
        <f t="shared" si="210"/>
        <v>-</v>
      </c>
      <c r="R556" s="9" t="str">
        <f t="shared" si="210"/>
        <v>-</v>
      </c>
      <c r="S556" s="9" t="str">
        <f t="shared" si="210"/>
        <v>-</v>
      </c>
      <c r="T556" s="9" t="str">
        <f t="shared" si="210"/>
        <v>-</v>
      </c>
      <c r="U556" s="9" t="str">
        <f t="shared" si="210"/>
        <v>-</v>
      </c>
      <c r="V556" s="9" t="str">
        <f t="shared" si="210"/>
        <v>-</v>
      </c>
      <c r="W556" s="9" t="str">
        <f t="shared" si="210"/>
        <v>-</v>
      </c>
      <c r="X556" s="9" t="str">
        <f t="shared" si="210"/>
        <v>-</v>
      </c>
      <c r="Y556" s="9" t="str">
        <f t="shared" si="210"/>
        <v>-</v>
      </c>
      <c r="Z556" s="9">
        <f t="shared" si="210"/>
        <v>9</v>
      </c>
      <c r="AA556" s="9" t="str">
        <f t="shared" si="210"/>
        <v>-</v>
      </c>
      <c r="AB556" s="9" t="str">
        <f t="shared" si="210"/>
        <v>-</v>
      </c>
      <c r="AC556" s="9" t="str">
        <f t="shared" si="210"/>
        <v>-</v>
      </c>
      <c r="AD556" s="9" t="str">
        <f t="shared" si="210"/>
        <v>-</v>
      </c>
      <c r="AE556" s="9" t="str">
        <f t="shared" si="210"/>
        <v>-</v>
      </c>
      <c r="AF556" s="9" t="str">
        <f t="shared" si="210"/>
        <v>-</v>
      </c>
      <c r="AG556" s="9" t="str">
        <f t="shared" si="210"/>
        <v>-</v>
      </c>
      <c r="AH556" s="9" t="str">
        <f t="shared" si="210"/>
        <v>-</v>
      </c>
      <c r="AI556" s="9" t="str">
        <f t="shared" si="210"/>
        <v>-</v>
      </c>
      <c r="AJ556" s="9" t="str">
        <f t="shared" si="210"/>
        <v>-</v>
      </c>
      <c r="AK556" s="9">
        <f t="shared" si="210"/>
        <v>7</v>
      </c>
      <c r="AL556" s="9" t="str">
        <f t="shared" si="210"/>
        <v>-</v>
      </c>
      <c r="AM556" s="9" t="str">
        <f t="shared" si="210"/>
        <v>-</v>
      </c>
      <c r="AN556" s="9">
        <f t="shared" si="210"/>
        <v>11</v>
      </c>
      <c r="AO556" s="9" t="str">
        <f t="shared" si="210"/>
        <v>-</v>
      </c>
      <c r="AP556" s="9" t="str">
        <f t="shared" si="210"/>
        <v>-</v>
      </c>
      <c r="AQ556" s="9" t="str">
        <f t="shared" si="210"/>
        <v>-</v>
      </c>
      <c r="AR556" s="9" t="str">
        <f t="shared" si="210"/>
        <v>-</v>
      </c>
      <c r="AS556" s="9" t="str">
        <f t="shared" si="210"/>
        <v>-</v>
      </c>
      <c r="AT556" s="9" t="str">
        <f t="shared" si="210"/>
        <v>-</v>
      </c>
      <c r="AU556" s="9" t="str">
        <f t="shared" si="210"/>
        <v>-</v>
      </c>
      <c r="AV556" s="9" t="str">
        <f t="shared" si="210"/>
        <v>-</v>
      </c>
      <c r="AW556" s="9" t="str">
        <f t="shared" si="210"/>
        <v>-</v>
      </c>
      <c r="AX556" s="9" t="str">
        <f t="shared" si="210"/>
        <v>-</v>
      </c>
      <c r="AY556" s="9" t="str">
        <f t="shared" si="210"/>
        <v>-</v>
      </c>
      <c r="AZ556" s="9" t="str">
        <f t="shared" si="210"/>
        <v>-</v>
      </c>
      <c r="BA556" s="9" t="str">
        <f t="shared" si="210"/>
        <v>-</v>
      </c>
      <c r="BB556" s="9" t="str">
        <f t="shared" si="210"/>
        <v>-</v>
      </c>
      <c r="BC556" s="9" t="str">
        <f t="shared" si="210"/>
        <v>-</v>
      </c>
      <c r="BD556" s="9" t="str">
        <f t="shared" si="210"/>
        <v>-</v>
      </c>
      <c r="BE556" s="9" t="str">
        <f t="shared" si="210"/>
        <v>-</v>
      </c>
      <c r="BF556" s="9" t="str">
        <f t="shared" si="210"/>
        <v>-</v>
      </c>
      <c r="BG556" s="9" t="str">
        <f t="shared" si="210"/>
        <v>-</v>
      </c>
      <c r="BH556" s="37">
        <f t="shared" si="139"/>
        <v>4</v>
      </c>
      <c r="BI556" s="114">
        <f t="shared" si="140"/>
        <v>8.5000004002719844</v>
      </c>
      <c r="BJ556">
        <f t="shared" si="141"/>
        <v>5</v>
      </c>
      <c r="BL556">
        <f t="shared" si="142"/>
        <v>65</v>
      </c>
      <c r="BM556" s="397">
        <f t="shared" si="143"/>
        <v>8.5000004002719844</v>
      </c>
      <c r="BN556">
        <f t="shared" si="144"/>
        <v>9</v>
      </c>
      <c r="BO556">
        <f t="shared" si="145"/>
        <v>4</v>
      </c>
      <c r="BP556" s="225">
        <f t="shared" si="146"/>
        <v>3.6666666666666665</v>
      </c>
    </row>
    <row r="557" spans="1:68">
      <c r="A557" s="125">
        <f t="shared" si="147"/>
        <v>66</v>
      </c>
      <c r="B557" s="9" t="str">
        <f t="shared" ref="B557:BG557" si="211">IF(B$489="ДА",B361,"-")</f>
        <v>-</v>
      </c>
      <c r="C557" s="9" t="str">
        <f t="shared" si="211"/>
        <v>-</v>
      </c>
      <c r="D557" s="9" t="str">
        <f t="shared" si="211"/>
        <v>-</v>
      </c>
      <c r="E557" s="9" t="str">
        <f t="shared" si="211"/>
        <v>-</v>
      </c>
      <c r="F557" s="9" t="str">
        <f t="shared" si="211"/>
        <v>-</v>
      </c>
      <c r="G557" s="9" t="str">
        <f t="shared" si="211"/>
        <v>-</v>
      </c>
      <c r="H557" s="9" t="str">
        <f t="shared" si="211"/>
        <v>-</v>
      </c>
      <c r="I557" s="9" t="str">
        <f t="shared" si="211"/>
        <v>-</v>
      </c>
      <c r="J557" s="9" t="str">
        <f t="shared" si="211"/>
        <v>-</v>
      </c>
      <c r="K557" s="9" t="str">
        <f t="shared" si="211"/>
        <v>-</v>
      </c>
      <c r="L557" s="9">
        <f t="shared" si="211"/>
        <v>7</v>
      </c>
      <c r="M557" s="9" t="str">
        <f t="shared" si="211"/>
        <v>-</v>
      </c>
      <c r="N557" s="9" t="str">
        <f t="shared" si="211"/>
        <v>-</v>
      </c>
      <c r="O557" s="9" t="str">
        <f t="shared" si="211"/>
        <v>-</v>
      </c>
      <c r="P557" s="9" t="str">
        <f t="shared" si="211"/>
        <v>-</v>
      </c>
      <c r="Q557" s="9" t="str">
        <f t="shared" si="211"/>
        <v>-</v>
      </c>
      <c r="R557" s="9" t="str">
        <f t="shared" si="211"/>
        <v>-</v>
      </c>
      <c r="S557" s="9" t="str">
        <f t="shared" si="211"/>
        <v>-</v>
      </c>
      <c r="T557" s="9" t="str">
        <f t="shared" si="211"/>
        <v>-</v>
      </c>
      <c r="U557" s="9" t="str">
        <f t="shared" si="211"/>
        <v>-</v>
      </c>
      <c r="V557" s="9">
        <f t="shared" si="211"/>
        <v>5</v>
      </c>
      <c r="W557" s="9" t="str">
        <f t="shared" si="211"/>
        <v>-</v>
      </c>
      <c r="X557" s="9" t="str">
        <f t="shared" si="211"/>
        <v>-</v>
      </c>
      <c r="Y557" s="9" t="str">
        <f t="shared" si="211"/>
        <v>-</v>
      </c>
      <c r="Z557" s="9">
        <f t="shared" si="211"/>
        <v>10</v>
      </c>
      <c r="AA557" s="9" t="str">
        <f t="shared" si="211"/>
        <v>-</v>
      </c>
      <c r="AB557" s="9" t="str">
        <f t="shared" si="211"/>
        <v>-</v>
      </c>
      <c r="AC557" s="9" t="str">
        <f t="shared" si="211"/>
        <v>-</v>
      </c>
      <c r="AD557" s="9" t="str">
        <f t="shared" si="211"/>
        <v>-</v>
      </c>
      <c r="AE557" s="9" t="str">
        <f t="shared" si="211"/>
        <v>-</v>
      </c>
      <c r="AF557" s="9" t="str">
        <f t="shared" si="211"/>
        <v>-</v>
      </c>
      <c r="AG557" s="9" t="str">
        <f t="shared" si="211"/>
        <v>-</v>
      </c>
      <c r="AH557" s="9" t="str">
        <f t="shared" si="211"/>
        <v>-</v>
      </c>
      <c r="AI557" s="9" t="str">
        <f t="shared" si="211"/>
        <v>-</v>
      </c>
      <c r="AJ557" s="9" t="str">
        <f t="shared" si="211"/>
        <v>-</v>
      </c>
      <c r="AK557" s="9">
        <f t="shared" si="211"/>
        <v>7</v>
      </c>
      <c r="AL557" s="9" t="str">
        <f t="shared" si="211"/>
        <v>-</v>
      </c>
      <c r="AM557" s="9" t="str">
        <f t="shared" si="211"/>
        <v>-</v>
      </c>
      <c r="AN557" s="9" t="str">
        <f t="shared" si="211"/>
        <v>-</v>
      </c>
      <c r="AO557" s="9" t="str">
        <f t="shared" si="211"/>
        <v>-</v>
      </c>
      <c r="AP557" s="9" t="str">
        <f t="shared" si="211"/>
        <v>-</v>
      </c>
      <c r="AQ557" s="9" t="str">
        <f t="shared" si="211"/>
        <v>-</v>
      </c>
      <c r="AR557" s="9" t="str">
        <f t="shared" si="211"/>
        <v>-</v>
      </c>
      <c r="AS557" s="9" t="str">
        <f t="shared" si="211"/>
        <v>-</v>
      </c>
      <c r="AT557" s="9" t="str">
        <f t="shared" si="211"/>
        <v>-</v>
      </c>
      <c r="AU557" s="9" t="str">
        <f t="shared" si="211"/>
        <v>-</v>
      </c>
      <c r="AV557" s="9" t="str">
        <f t="shared" si="211"/>
        <v>-</v>
      </c>
      <c r="AW557" s="9" t="str">
        <f t="shared" si="211"/>
        <v>-</v>
      </c>
      <c r="AX557" s="9" t="str">
        <f t="shared" si="211"/>
        <v>-</v>
      </c>
      <c r="AY557" s="9" t="str">
        <f t="shared" si="211"/>
        <v>-</v>
      </c>
      <c r="AZ557" s="9" t="str">
        <f t="shared" si="211"/>
        <v>-</v>
      </c>
      <c r="BA557" s="9" t="str">
        <f t="shared" si="211"/>
        <v>-</v>
      </c>
      <c r="BB557" s="9" t="str">
        <f t="shared" si="211"/>
        <v>-</v>
      </c>
      <c r="BC557" s="9" t="str">
        <f t="shared" si="211"/>
        <v>-</v>
      </c>
      <c r="BD557" s="9" t="str">
        <f t="shared" si="211"/>
        <v>-</v>
      </c>
      <c r="BE557" s="9" t="str">
        <f t="shared" si="211"/>
        <v>-</v>
      </c>
      <c r="BF557" s="9" t="str">
        <f t="shared" si="211"/>
        <v>-</v>
      </c>
      <c r="BG557" s="9" t="str">
        <f t="shared" si="211"/>
        <v>-</v>
      </c>
      <c r="BH557" s="37">
        <f t="shared" ref="BH557:BH585" si="212">COUNTIF(B557:BG557,"&gt;0")</f>
        <v>4</v>
      </c>
      <c r="BI557" s="114">
        <f t="shared" ref="BI557:BI585" si="213">IFERROR(AVERAGE(B557:BG557)+0.0000001*BH557+0.000000001*(1/(BP557+0.01)),"-")</f>
        <v>7.2500004002347422</v>
      </c>
      <c r="BJ557">
        <f t="shared" ref="BJ557:BJ585" si="214">IFERROR(RANK(BI557,BI$492:BI$585,0),"-")</f>
        <v>19</v>
      </c>
      <c r="BL557">
        <f t="shared" ref="BL557:BL585" si="215">A557</f>
        <v>66</v>
      </c>
      <c r="BM557" s="397">
        <f t="shared" ref="BM557:BM585" si="216">BI557</f>
        <v>7.2500004002347422</v>
      </c>
      <c r="BN557">
        <f t="shared" ref="BN557:BN585" si="217">BH68</f>
        <v>8</v>
      </c>
      <c r="BO557">
        <f t="shared" ref="BO557:BO585" si="218">BH557</f>
        <v>4</v>
      </c>
      <c r="BP557" s="225">
        <f t="shared" ref="BP557:BP585" si="219">IFERROR(VAR(B557:BG557),"-")</f>
        <v>4.25</v>
      </c>
    </row>
    <row r="558" spans="1:68">
      <c r="A558" s="125">
        <f t="shared" ref="A558:A585" si="220">A557+1</f>
        <v>67</v>
      </c>
      <c r="B558" s="9" t="str">
        <f t="shared" ref="B558:BG558" si="221">IF(B$489="ДА",B362,"-")</f>
        <v>-</v>
      </c>
      <c r="C558" s="9" t="str">
        <f t="shared" si="221"/>
        <v>-</v>
      </c>
      <c r="D558" s="9" t="str">
        <f t="shared" si="221"/>
        <v>-</v>
      </c>
      <c r="E558" s="9" t="str">
        <f t="shared" si="221"/>
        <v>-</v>
      </c>
      <c r="F558" s="9" t="str">
        <f t="shared" si="221"/>
        <v>-</v>
      </c>
      <c r="G558" s="9" t="str">
        <f t="shared" si="221"/>
        <v>-</v>
      </c>
      <c r="H558" s="9" t="str">
        <f t="shared" si="221"/>
        <v>-</v>
      </c>
      <c r="I558" s="9" t="str">
        <f t="shared" si="221"/>
        <v>-</v>
      </c>
      <c r="J558" s="9" t="str">
        <f t="shared" si="221"/>
        <v>-</v>
      </c>
      <c r="K558" s="9" t="str">
        <f t="shared" si="221"/>
        <v>-</v>
      </c>
      <c r="L558" s="9" t="str">
        <f t="shared" si="221"/>
        <v>-</v>
      </c>
      <c r="M558" s="9" t="str">
        <f t="shared" si="221"/>
        <v>-</v>
      </c>
      <c r="N558" s="9" t="str">
        <f t="shared" si="221"/>
        <v>-</v>
      </c>
      <c r="O558" s="9" t="str">
        <f t="shared" si="221"/>
        <v>-</v>
      </c>
      <c r="P558" s="9" t="str">
        <f t="shared" si="221"/>
        <v>-</v>
      </c>
      <c r="Q558" s="9" t="str">
        <f t="shared" si="221"/>
        <v>-</v>
      </c>
      <c r="R558" s="9" t="str">
        <f t="shared" si="221"/>
        <v>-</v>
      </c>
      <c r="S558" s="9" t="str">
        <f t="shared" si="221"/>
        <v>-</v>
      </c>
      <c r="T558" s="9" t="str">
        <f t="shared" si="221"/>
        <v>-</v>
      </c>
      <c r="U558" s="9" t="str">
        <f t="shared" si="221"/>
        <v>-</v>
      </c>
      <c r="V558" s="9" t="str">
        <f t="shared" si="221"/>
        <v>-</v>
      </c>
      <c r="W558" s="9" t="str">
        <f t="shared" si="221"/>
        <v>-</v>
      </c>
      <c r="X558" s="9" t="str">
        <f t="shared" si="221"/>
        <v>-</v>
      </c>
      <c r="Y558" s="9" t="str">
        <f t="shared" si="221"/>
        <v>-</v>
      </c>
      <c r="Z558" s="9" t="str">
        <f t="shared" si="221"/>
        <v>-</v>
      </c>
      <c r="AA558" s="9" t="str">
        <f t="shared" si="221"/>
        <v>-</v>
      </c>
      <c r="AB558" s="9" t="str">
        <f t="shared" si="221"/>
        <v>-</v>
      </c>
      <c r="AC558" s="9" t="str">
        <f t="shared" si="221"/>
        <v>-</v>
      </c>
      <c r="AD558" s="9" t="str">
        <f t="shared" si="221"/>
        <v>-</v>
      </c>
      <c r="AE558" s="9" t="str">
        <f t="shared" si="221"/>
        <v>-</v>
      </c>
      <c r="AF558" s="9" t="str">
        <f t="shared" si="221"/>
        <v>-</v>
      </c>
      <c r="AG558" s="9" t="str">
        <f t="shared" si="221"/>
        <v>-</v>
      </c>
      <c r="AH558" s="9" t="str">
        <f t="shared" si="221"/>
        <v>-</v>
      </c>
      <c r="AI558" s="9" t="str">
        <f t="shared" si="221"/>
        <v>-</v>
      </c>
      <c r="AJ558" s="9" t="str">
        <f t="shared" si="221"/>
        <v>-</v>
      </c>
      <c r="AK558" s="9" t="str">
        <f t="shared" si="221"/>
        <v>-</v>
      </c>
      <c r="AL558" s="9" t="str">
        <f t="shared" si="221"/>
        <v>-</v>
      </c>
      <c r="AM558" s="9" t="str">
        <f t="shared" si="221"/>
        <v>-</v>
      </c>
      <c r="AN558" s="9" t="str">
        <f t="shared" si="221"/>
        <v>-</v>
      </c>
      <c r="AO558" s="9" t="str">
        <f t="shared" si="221"/>
        <v>-</v>
      </c>
      <c r="AP558" s="9" t="str">
        <f t="shared" si="221"/>
        <v>-</v>
      </c>
      <c r="AQ558" s="9" t="str">
        <f t="shared" si="221"/>
        <v>-</v>
      </c>
      <c r="AR558" s="9" t="str">
        <f t="shared" si="221"/>
        <v>-</v>
      </c>
      <c r="AS558" s="9" t="str">
        <f t="shared" si="221"/>
        <v>-</v>
      </c>
      <c r="AT558" s="9" t="str">
        <f t="shared" si="221"/>
        <v>-</v>
      </c>
      <c r="AU558" s="9" t="str">
        <f t="shared" si="221"/>
        <v>-</v>
      </c>
      <c r="AV558" s="9" t="str">
        <f t="shared" si="221"/>
        <v>-</v>
      </c>
      <c r="AW558" s="9" t="str">
        <f t="shared" si="221"/>
        <v>-</v>
      </c>
      <c r="AX558" s="9" t="str">
        <f t="shared" si="221"/>
        <v>-</v>
      </c>
      <c r="AY558" s="9" t="str">
        <f t="shared" si="221"/>
        <v>-</v>
      </c>
      <c r="AZ558" s="9" t="str">
        <f t="shared" si="221"/>
        <v>-</v>
      </c>
      <c r="BA558" s="9" t="str">
        <f t="shared" si="221"/>
        <v>-</v>
      </c>
      <c r="BB558" s="9" t="str">
        <f t="shared" si="221"/>
        <v>-</v>
      </c>
      <c r="BC558" s="9" t="str">
        <f t="shared" si="221"/>
        <v>-</v>
      </c>
      <c r="BD558" s="9" t="str">
        <f t="shared" si="221"/>
        <v>-</v>
      </c>
      <c r="BE558" s="9" t="str">
        <f t="shared" si="221"/>
        <v>-</v>
      </c>
      <c r="BF558" s="9" t="str">
        <f t="shared" si="221"/>
        <v>-</v>
      </c>
      <c r="BG558" s="9" t="str">
        <f t="shared" si="221"/>
        <v>-</v>
      </c>
      <c r="BH558" s="37">
        <f t="shared" si="212"/>
        <v>0</v>
      </c>
      <c r="BI558" s="114" t="str">
        <f t="shared" si="213"/>
        <v>-</v>
      </c>
      <c r="BJ558" t="str">
        <f t="shared" si="214"/>
        <v>-</v>
      </c>
      <c r="BL558">
        <f t="shared" si="215"/>
        <v>67</v>
      </c>
      <c r="BM558" s="397" t="str">
        <f t="shared" si="216"/>
        <v>-</v>
      </c>
      <c r="BN558">
        <f t="shared" si="217"/>
        <v>0</v>
      </c>
      <c r="BO558">
        <f t="shared" si="218"/>
        <v>0</v>
      </c>
      <c r="BP558" s="225" t="str">
        <f t="shared" si="219"/>
        <v>-</v>
      </c>
    </row>
    <row r="559" spans="1:68">
      <c r="A559" s="125">
        <f t="shared" si="220"/>
        <v>68</v>
      </c>
      <c r="B559" s="9" t="str">
        <f t="shared" ref="B559:BG559" si="222">IF(B$489="ДА",B363,"-")</f>
        <v>-</v>
      </c>
      <c r="C559" s="9" t="str">
        <f t="shared" si="222"/>
        <v>-</v>
      </c>
      <c r="D559" s="9" t="str">
        <f t="shared" si="222"/>
        <v>-</v>
      </c>
      <c r="E559" s="9" t="str">
        <f t="shared" si="222"/>
        <v>-</v>
      </c>
      <c r="F559" s="9" t="str">
        <f t="shared" si="222"/>
        <v>-</v>
      </c>
      <c r="G559" s="9" t="str">
        <f t="shared" si="222"/>
        <v>-</v>
      </c>
      <c r="H559" s="9" t="str">
        <f t="shared" si="222"/>
        <v>-</v>
      </c>
      <c r="I559" s="9" t="str">
        <f t="shared" si="222"/>
        <v>-</v>
      </c>
      <c r="J559" s="9" t="str">
        <f t="shared" si="222"/>
        <v>-</v>
      </c>
      <c r="K559" s="9" t="str">
        <f t="shared" si="222"/>
        <v>-</v>
      </c>
      <c r="L559" s="9">
        <f t="shared" si="222"/>
        <v>9</v>
      </c>
      <c r="M559" s="9" t="str">
        <f t="shared" si="222"/>
        <v>-</v>
      </c>
      <c r="N559" s="9" t="str">
        <f t="shared" si="222"/>
        <v>-</v>
      </c>
      <c r="O559" s="9">
        <f t="shared" si="222"/>
        <v>6</v>
      </c>
      <c r="P559" s="9" t="str">
        <f t="shared" si="222"/>
        <v>-</v>
      </c>
      <c r="Q559" s="9" t="str">
        <f t="shared" si="222"/>
        <v>-</v>
      </c>
      <c r="R559" s="9" t="str">
        <f t="shared" si="222"/>
        <v>-</v>
      </c>
      <c r="S559" s="9" t="str">
        <f t="shared" si="222"/>
        <v>-</v>
      </c>
      <c r="T559" s="9" t="str">
        <f t="shared" si="222"/>
        <v>-</v>
      </c>
      <c r="U559" s="9" t="str">
        <f t="shared" si="222"/>
        <v>-</v>
      </c>
      <c r="V559" s="9" t="str">
        <f t="shared" si="222"/>
        <v>-</v>
      </c>
      <c r="W559" s="9" t="str">
        <f t="shared" si="222"/>
        <v>-</v>
      </c>
      <c r="X559" s="9" t="str">
        <f t="shared" si="222"/>
        <v>-</v>
      </c>
      <c r="Y559" s="9" t="str">
        <f t="shared" si="222"/>
        <v>-</v>
      </c>
      <c r="Z559" s="9">
        <f t="shared" si="222"/>
        <v>11</v>
      </c>
      <c r="AA559" s="9" t="str">
        <f t="shared" si="222"/>
        <v>-</v>
      </c>
      <c r="AB559" s="9" t="str">
        <f t="shared" si="222"/>
        <v>-</v>
      </c>
      <c r="AC559" s="9" t="str">
        <f t="shared" si="222"/>
        <v>-</v>
      </c>
      <c r="AD559" s="9" t="str">
        <f t="shared" si="222"/>
        <v>-</v>
      </c>
      <c r="AE559" s="9" t="str">
        <f t="shared" si="222"/>
        <v>-</v>
      </c>
      <c r="AF559" s="9" t="str">
        <f t="shared" si="222"/>
        <v>-</v>
      </c>
      <c r="AG559" s="9">
        <f t="shared" si="222"/>
        <v>5</v>
      </c>
      <c r="AH559" s="9" t="str">
        <f t="shared" si="222"/>
        <v>-</v>
      </c>
      <c r="AI559" s="9" t="str">
        <f t="shared" si="222"/>
        <v>-</v>
      </c>
      <c r="AJ559" s="9" t="str">
        <f t="shared" si="222"/>
        <v>-</v>
      </c>
      <c r="AK559" s="9">
        <f t="shared" si="222"/>
        <v>5</v>
      </c>
      <c r="AL559" s="9" t="str">
        <f t="shared" si="222"/>
        <v>-</v>
      </c>
      <c r="AM559" s="9" t="str">
        <f t="shared" si="222"/>
        <v>-</v>
      </c>
      <c r="AN559" s="9" t="str">
        <f t="shared" si="222"/>
        <v>-</v>
      </c>
      <c r="AO559" s="9" t="str">
        <f t="shared" si="222"/>
        <v>-</v>
      </c>
      <c r="AP559" s="9" t="str">
        <f t="shared" si="222"/>
        <v>-</v>
      </c>
      <c r="AQ559" s="9" t="str">
        <f t="shared" si="222"/>
        <v>-</v>
      </c>
      <c r="AR559" s="9" t="str">
        <f t="shared" si="222"/>
        <v>-</v>
      </c>
      <c r="AS559" s="9" t="str">
        <f t="shared" si="222"/>
        <v>-</v>
      </c>
      <c r="AT559" s="9" t="str">
        <f t="shared" si="222"/>
        <v>-</v>
      </c>
      <c r="AU559" s="9" t="str">
        <f t="shared" si="222"/>
        <v>-</v>
      </c>
      <c r="AV559" s="9" t="str">
        <f t="shared" si="222"/>
        <v>-</v>
      </c>
      <c r="AW559" s="9" t="str">
        <f t="shared" si="222"/>
        <v>-</v>
      </c>
      <c r="AX559" s="9" t="str">
        <f t="shared" si="222"/>
        <v>-</v>
      </c>
      <c r="AY559" s="9" t="str">
        <f t="shared" si="222"/>
        <v>-</v>
      </c>
      <c r="AZ559" s="9" t="str">
        <f t="shared" si="222"/>
        <v>-</v>
      </c>
      <c r="BA559" s="9" t="str">
        <f t="shared" si="222"/>
        <v>-</v>
      </c>
      <c r="BB559" s="9" t="str">
        <f t="shared" si="222"/>
        <v>-</v>
      </c>
      <c r="BC559" s="9">
        <f t="shared" si="222"/>
        <v>8</v>
      </c>
      <c r="BD559" s="9" t="str">
        <f t="shared" si="222"/>
        <v>-</v>
      </c>
      <c r="BE559" s="9" t="str">
        <f t="shared" si="222"/>
        <v>-</v>
      </c>
      <c r="BF559" s="9" t="str">
        <f t="shared" si="222"/>
        <v>-</v>
      </c>
      <c r="BG559" s="9" t="str">
        <f t="shared" si="222"/>
        <v>-</v>
      </c>
      <c r="BH559" s="37">
        <f t="shared" si="212"/>
        <v>6</v>
      </c>
      <c r="BI559" s="114">
        <f t="shared" si="213"/>
        <v>7.3333339335034973</v>
      </c>
      <c r="BJ559">
        <f t="shared" si="214"/>
        <v>17</v>
      </c>
      <c r="BL559">
        <f t="shared" si="215"/>
        <v>68</v>
      </c>
      <c r="BM559" s="397">
        <f t="shared" si="216"/>
        <v>7.3333339335034973</v>
      </c>
      <c r="BN559">
        <f t="shared" si="217"/>
        <v>8</v>
      </c>
      <c r="BO559">
        <f t="shared" si="218"/>
        <v>6</v>
      </c>
      <c r="BP559" s="225">
        <f t="shared" si="219"/>
        <v>5.8666666666666627</v>
      </c>
    </row>
    <row r="560" spans="1:68">
      <c r="A560" s="125">
        <f t="shared" si="220"/>
        <v>69</v>
      </c>
      <c r="B560" s="9" t="str">
        <f t="shared" ref="B560:BG560" si="223">IF(B$489="ДА",B364,"-")</f>
        <v>-</v>
      </c>
      <c r="C560" s="9" t="str">
        <f t="shared" si="223"/>
        <v>-</v>
      </c>
      <c r="D560" s="9" t="str">
        <f t="shared" si="223"/>
        <v>-</v>
      </c>
      <c r="E560" s="9" t="str">
        <f t="shared" si="223"/>
        <v>-</v>
      </c>
      <c r="F560" s="9" t="str">
        <f t="shared" si="223"/>
        <v>-</v>
      </c>
      <c r="G560" s="9" t="str">
        <f t="shared" si="223"/>
        <v>-</v>
      </c>
      <c r="H560" s="9" t="str">
        <f t="shared" si="223"/>
        <v>-</v>
      </c>
      <c r="I560" s="9" t="str">
        <f t="shared" si="223"/>
        <v>-</v>
      </c>
      <c r="J560" s="9" t="str">
        <f t="shared" si="223"/>
        <v>-</v>
      </c>
      <c r="K560" s="9" t="str">
        <f t="shared" si="223"/>
        <v>-</v>
      </c>
      <c r="L560" s="9" t="str">
        <f t="shared" si="223"/>
        <v>-</v>
      </c>
      <c r="M560" s="9" t="str">
        <f t="shared" si="223"/>
        <v>-</v>
      </c>
      <c r="N560" s="9" t="str">
        <f t="shared" si="223"/>
        <v>-</v>
      </c>
      <c r="O560" s="9" t="str">
        <f t="shared" si="223"/>
        <v>-</v>
      </c>
      <c r="P560" s="9" t="str">
        <f t="shared" si="223"/>
        <v>-</v>
      </c>
      <c r="Q560" s="9" t="str">
        <f t="shared" si="223"/>
        <v>-</v>
      </c>
      <c r="R560" s="9" t="str">
        <f t="shared" si="223"/>
        <v>-</v>
      </c>
      <c r="S560" s="9" t="str">
        <f t="shared" si="223"/>
        <v>-</v>
      </c>
      <c r="T560" s="9" t="str">
        <f t="shared" si="223"/>
        <v>-</v>
      </c>
      <c r="U560" s="9" t="str">
        <f t="shared" si="223"/>
        <v>-</v>
      </c>
      <c r="V560" s="9" t="str">
        <f t="shared" si="223"/>
        <v>-</v>
      </c>
      <c r="W560" s="9" t="str">
        <f t="shared" si="223"/>
        <v>-</v>
      </c>
      <c r="X560" s="9" t="str">
        <f t="shared" si="223"/>
        <v>-</v>
      </c>
      <c r="Y560" s="9" t="str">
        <f t="shared" si="223"/>
        <v>-</v>
      </c>
      <c r="Z560" s="9" t="str">
        <f t="shared" si="223"/>
        <v>-</v>
      </c>
      <c r="AA560" s="9" t="str">
        <f t="shared" si="223"/>
        <v>-</v>
      </c>
      <c r="AB560" s="9" t="str">
        <f t="shared" si="223"/>
        <v>-</v>
      </c>
      <c r="AC560" s="9" t="str">
        <f t="shared" si="223"/>
        <v>-</v>
      </c>
      <c r="AD560" s="9" t="str">
        <f t="shared" si="223"/>
        <v>-</v>
      </c>
      <c r="AE560" s="9" t="str">
        <f t="shared" si="223"/>
        <v>-</v>
      </c>
      <c r="AF560" s="9" t="str">
        <f t="shared" si="223"/>
        <v>-</v>
      </c>
      <c r="AG560" s="9">
        <f t="shared" si="223"/>
        <v>9</v>
      </c>
      <c r="AH560" s="9" t="str">
        <f t="shared" si="223"/>
        <v>-</v>
      </c>
      <c r="AI560" s="9" t="str">
        <f t="shared" si="223"/>
        <v>-</v>
      </c>
      <c r="AJ560" s="9" t="str">
        <f t="shared" si="223"/>
        <v>-</v>
      </c>
      <c r="AK560" s="9">
        <f t="shared" si="223"/>
        <v>8</v>
      </c>
      <c r="AL560" s="9" t="str">
        <f t="shared" si="223"/>
        <v>-</v>
      </c>
      <c r="AM560" s="9" t="str">
        <f t="shared" si="223"/>
        <v>-</v>
      </c>
      <c r="AN560" s="9" t="str">
        <f t="shared" si="223"/>
        <v>-</v>
      </c>
      <c r="AO560" s="9" t="str">
        <f t="shared" si="223"/>
        <v>-</v>
      </c>
      <c r="AP560" s="9" t="str">
        <f t="shared" si="223"/>
        <v>-</v>
      </c>
      <c r="AQ560" s="9" t="str">
        <f t="shared" si="223"/>
        <v>-</v>
      </c>
      <c r="AR560" s="9" t="str">
        <f t="shared" si="223"/>
        <v>-</v>
      </c>
      <c r="AS560" s="9" t="str">
        <f t="shared" si="223"/>
        <v>-</v>
      </c>
      <c r="AT560" s="9" t="str">
        <f t="shared" si="223"/>
        <v>-</v>
      </c>
      <c r="AU560" s="9" t="str">
        <f t="shared" si="223"/>
        <v>-</v>
      </c>
      <c r="AV560" s="9" t="str">
        <f t="shared" si="223"/>
        <v>-</v>
      </c>
      <c r="AW560" s="9" t="str">
        <f t="shared" si="223"/>
        <v>-</v>
      </c>
      <c r="AX560" s="9" t="str">
        <f t="shared" si="223"/>
        <v>-</v>
      </c>
      <c r="AY560" s="9" t="str">
        <f t="shared" si="223"/>
        <v>-</v>
      </c>
      <c r="AZ560" s="9" t="str">
        <f t="shared" si="223"/>
        <v>-</v>
      </c>
      <c r="BA560" s="9" t="str">
        <f t="shared" si="223"/>
        <v>-</v>
      </c>
      <c r="BB560" s="9" t="str">
        <f t="shared" si="223"/>
        <v>-</v>
      </c>
      <c r="BC560" s="9" t="str">
        <f t="shared" si="223"/>
        <v>-</v>
      </c>
      <c r="BD560" s="9" t="str">
        <f t="shared" si="223"/>
        <v>-</v>
      </c>
      <c r="BE560" s="9" t="str">
        <f t="shared" si="223"/>
        <v>-</v>
      </c>
      <c r="BF560" s="9" t="str">
        <f t="shared" si="223"/>
        <v>-</v>
      </c>
      <c r="BG560" s="9" t="str">
        <f t="shared" si="223"/>
        <v>-</v>
      </c>
      <c r="BH560" s="37">
        <f t="shared" si="212"/>
        <v>2</v>
      </c>
      <c r="BI560" s="114">
        <f t="shared" si="213"/>
        <v>8.5000002019607841</v>
      </c>
      <c r="BJ560">
        <f t="shared" si="214"/>
        <v>6</v>
      </c>
      <c r="BL560">
        <f t="shared" si="215"/>
        <v>69</v>
      </c>
      <c r="BM560" s="397">
        <f t="shared" si="216"/>
        <v>8.5000002019607841</v>
      </c>
      <c r="BN560">
        <f t="shared" si="217"/>
        <v>2</v>
      </c>
      <c r="BO560">
        <f t="shared" si="218"/>
        <v>2</v>
      </c>
      <c r="BP560" s="225">
        <f t="shared" si="219"/>
        <v>0.5</v>
      </c>
    </row>
    <row r="561" spans="1:68">
      <c r="A561" s="125">
        <f t="shared" si="220"/>
        <v>70</v>
      </c>
      <c r="B561" s="9" t="str">
        <f t="shared" ref="B561:BG561" si="224">IF(B$489="ДА",B365,"-")</f>
        <v>-</v>
      </c>
      <c r="C561" s="9" t="str">
        <f t="shared" si="224"/>
        <v>-</v>
      </c>
      <c r="D561" s="9" t="str">
        <f t="shared" si="224"/>
        <v>-</v>
      </c>
      <c r="E561" s="9" t="str">
        <f t="shared" si="224"/>
        <v>-</v>
      </c>
      <c r="F561" s="9" t="str">
        <f t="shared" si="224"/>
        <v>-</v>
      </c>
      <c r="G561" s="9" t="str">
        <f t="shared" si="224"/>
        <v>-</v>
      </c>
      <c r="H561" s="9" t="str">
        <f t="shared" si="224"/>
        <v>-</v>
      </c>
      <c r="I561" s="9" t="str">
        <f t="shared" si="224"/>
        <v>-</v>
      </c>
      <c r="J561" s="9" t="str">
        <f t="shared" si="224"/>
        <v>-</v>
      </c>
      <c r="K561" s="9" t="str">
        <f t="shared" si="224"/>
        <v>-</v>
      </c>
      <c r="L561" s="9" t="str">
        <f t="shared" si="224"/>
        <v>-</v>
      </c>
      <c r="M561" s="9" t="str">
        <f t="shared" si="224"/>
        <v>-</v>
      </c>
      <c r="N561" s="9" t="str">
        <f t="shared" si="224"/>
        <v>-</v>
      </c>
      <c r="O561" s="9" t="str">
        <f t="shared" si="224"/>
        <v>-</v>
      </c>
      <c r="P561" s="9" t="str">
        <f t="shared" si="224"/>
        <v>-</v>
      </c>
      <c r="Q561" s="9" t="str">
        <f t="shared" si="224"/>
        <v>-</v>
      </c>
      <c r="R561" s="9" t="str">
        <f t="shared" si="224"/>
        <v>-</v>
      </c>
      <c r="S561" s="9" t="str">
        <f t="shared" si="224"/>
        <v>-</v>
      </c>
      <c r="T561" s="9" t="str">
        <f t="shared" si="224"/>
        <v>-</v>
      </c>
      <c r="U561" s="9" t="str">
        <f t="shared" si="224"/>
        <v>-</v>
      </c>
      <c r="V561" s="9" t="str">
        <f t="shared" si="224"/>
        <v>-</v>
      </c>
      <c r="W561" s="9" t="str">
        <f t="shared" si="224"/>
        <v>-</v>
      </c>
      <c r="X561" s="9" t="str">
        <f t="shared" si="224"/>
        <v>-</v>
      </c>
      <c r="Y561" s="9" t="str">
        <f t="shared" si="224"/>
        <v>-</v>
      </c>
      <c r="Z561" s="9" t="str">
        <f t="shared" si="224"/>
        <v>-</v>
      </c>
      <c r="AA561" s="9" t="str">
        <f t="shared" si="224"/>
        <v>-</v>
      </c>
      <c r="AB561" s="9" t="str">
        <f t="shared" si="224"/>
        <v>-</v>
      </c>
      <c r="AC561" s="9" t="str">
        <f t="shared" si="224"/>
        <v>-</v>
      </c>
      <c r="AD561" s="9" t="str">
        <f t="shared" si="224"/>
        <v>-</v>
      </c>
      <c r="AE561" s="9" t="str">
        <f t="shared" si="224"/>
        <v>-</v>
      </c>
      <c r="AF561" s="9" t="str">
        <f t="shared" si="224"/>
        <v>-</v>
      </c>
      <c r="AG561" s="9" t="str">
        <f t="shared" si="224"/>
        <v>-</v>
      </c>
      <c r="AH561" s="9" t="str">
        <f t="shared" si="224"/>
        <v>-</v>
      </c>
      <c r="AI561" s="9" t="str">
        <f t="shared" si="224"/>
        <v>-</v>
      </c>
      <c r="AJ561" s="9" t="str">
        <f t="shared" si="224"/>
        <v>-</v>
      </c>
      <c r="AK561" s="9" t="str">
        <f t="shared" si="224"/>
        <v>-</v>
      </c>
      <c r="AL561" s="9" t="str">
        <f t="shared" si="224"/>
        <v>-</v>
      </c>
      <c r="AM561" s="9" t="str">
        <f t="shared" si="224"/>
        <v>-</v>
      </c>
      <c r="AN561" s="9" t="str">
        <f t="shared" si="224"/>
        <v>-</v>
      </c>
      <c r="AO561" s="9" t="str">
        <f t="shared" si="224"/>
        <v>-</v>
      </c>
      <c r="AP561" s="9" t="str">
        <f t="shared" si="224"/>
        <v>-</v>
      </c>
      <c r="AQ561" s="9" t="str">
        <f t="shared" si="224"/>
        <v>-</v>
      </c>
      <c r="AR561" s="9" t="str">
        <f t="shared" si="224"/>
        <v>-</v>
      </c>
      <c r="AS561" s="9" t="str">
        <f t="shared" si="224"/>
        <v>-</v>
      </c>
      <c r="AT561" s="9" t="str">
        <f t="shared" si="224"/>
        <v>-</v>
      </c>
      <c r="AU561" s="9" t="str">
        <f t="shared" si="224"/>
        <v>-</v>
      </c>
      <c r="AV561" s="9" t="str">
        <f t="shared" si="224"/>
        <v>-</v>
      </c>
      <c r="AW561" s="9" t="str">
        <f t="shared" si="224"/>
        <v>-</v>
      </c>
      <c r="AX561" s="9" t="str">
        <f t="shared" si="224"/>
        <v>-</v>
      </c>
      <c r="AY561" s="9" t="str">
        <f t="shared" si="224"/>
        <v>-</v>
      </c>
      <c r="AZ561" s="9" t="str">
        <f t="shared" si="224"/>
        <v>-</v>
      </c>
      <c r="BA561" s="9" t="str">
        <f t="shared" si="224"/>
        <v>-</v>
      </c>
      <c r="BB561" s="9" t="str">
        <f t="shared" si="224"/>
        <v>-</v>
      </c>
      <c r="BC561" s="9" t="str">
        <f t="shared" si="224"/>
        <v>-</v>
      </c>
      <c r="BD561" s="9" t="str">
        <f t="shared" si="224"/>
        <v>-</v>
      </c>
      <c r="BE561" s="9" t="str">
        <f t="shared" si="224"/>
        <v>-</v>
      </c>
      <c r="BF561" s="9" t="str">
        <f t="shared" si="224"/>
        <v>-</v>
      </c>
      <c r="BG561" s="9" t="str">
        <f t="shared" si="224"/>
        <v>-</v>
      </c>
      <c r="BH561" s="37">
        <f t="shared" si="212"/>
        <v>0</v>
      </c>
      <c r="BI561" s="114" t="str">
        <f t="shared" si="213"/>
        <v>-</v>
      </c>
      <c r="BJ561" t="str">
        <f t="shared" si="214"/>
        <v>-</v>
      </c>
      <c r="BL561">
        <f t="shared" si="215"/>
        <v>70</v>
      </c>
      <c r="BM561" s="397" t="str">
        <f t="shared" si="216"/>
        <v>-</v>
      </c>
      <c r="BN561">
        <f t="shared" si="217"/>
        <v>0</v>
      </c>
      <c r="BO561">
        <f t="shared" si="218"/>
        <v>0</v>
      </c>
      <c r="BP561" s="225" t="str">
        <f t="shared" si="219"/>
        <v>-</v>
      </c>
    </row>
    <row r="562" spans="1:68">
      <c r="A562" s="125">
        <f t="shared" si="220"/>
        <v>71</v>
      </c>
      <c r="B562" s="9" t="str">
        <f t="shared" ref="B562:BG562" si="225">IF(B$489="ДА",B366,"-")</f>
        <v>-</v>
      </c>
      <c r="C562" s="9" t="str">
        <f t="shared" si="225"/>
        <v>-</v>
      </c>
      <c r="D562" s="9" t="str">
        <f t="shared" si="225"/>
        <v>-</v>
      </c>
      <c r="E562" s="9" t="str">
        <f t="shared" si="225"/>
        <v>-</v>
      </c>
      <c r="F562" s="9" t="str">
        <f t="shared" si="225"/>
        <v>-</v>
      </c>
      <c r="G562" s="9" t="str">
        <f t="shared" si="225"/>
        <v>-</v>
      </c>
      <c r="H562" s="9" t="str">
        <f t="shared" si="225"/>
        <v>-</v>
      </c>
      <c r="I562" s="9" t="str">
        <f t="shared" si="225"/>
        <v>-</v>
      </c>
      <c r="J562" s="9" t="str">
        <f t="shared" si="225"/>
        <v>-</v>
      </c>
      <c r="K562" s="9" t="str">
        <f t="shared" si="225"/>
        <v>-</v>
      </c>
      <c r="L562" s="9">
        <f t="shared" si="225"/>
        <v>9</v>
      </c>
      <c r="M562" s="9" t="str">
        <f t="shared" si="225"/>
        <v>-</v>
      </c>
      <c r="N562" s="9" t="str">
        <f t="shared" si="225"/>
        <v>-</v>
      </c>
      <c r="O562" s="9">
        <f t="shared" si="225"/>
        <v>9</v>
      </c>
      <c r="P562" s="9" t="str">
        <f t="shared" si="225"/>
        <v>-</v>
      </c>
      <c r="Q562" s="9" t="str">
        <f t="shared" si="225"/>
        <v>-</v>
      </c>
      <c r="R562" s="9" t="str">
        <f t="shared" si="225"/>
        <v>-</v>
      </c>
      <c r="S562" s="9" t="str">
        <f t="shared" si="225"/>
        <v>-</v>
      </c>
      <c r="T562" s="9" t="str">
        <f t="shared" si="225"/>
        <v>-</v>
      </c>
      <c r="U562" s="9" t="str">
        <f t="shared" si="225"/>
        <v>-</v>
      </c>
      <c r="V562" s="9" t="str">
        <f t="shared" si="225"/>
        <v>-</v>
      </c>
      <c r="W562" s="9" t="str">
        <f t="shared" si="225"/>
        <v>-</v>
      </c>
      <c r="X562" s="9" t="str">
        <f t="shared" si="225"/>
        <v>-</v>
      </c>
      <c r="Y562" s="9" t="str">
        <f t="shared" si="225"/>
        <v>-</v>
      </c>
      <c r="Z562" s="9">
        <f t="shared" si="225"/>
        <v>6</v>
      </c>
      <c r="AA562" s="9" t="str">
        <f t="shared" si="225"/>
        <v>-</v>
      </c>
      <c r="AB562" s="9" t="str">
        <f t="shared" si="225"/>
        <v>-</v>
      </c>
      <c r="AC562" s="9" t="str">
        <f t="shared" si="225"/>
        <v>-</v>
      </c>
      <c r="AD562" s="9" t="str">
        <f t="shared" si="225"/>
        <v>-</v>
      </c>
      <c r="AE562" s="9" t="str">
        <f t="shared" si="225"/>
        <v>-</v>
      </c>
      <c r="AF562" s="9" t="str">
        <f t="shared" si="225"/>
        <v>-</v>
      </c>
      <c r="AG562" s="9">
        <f t="shared" si="225"/>
        <v>9</v>
      </c>
      <c r="AH562" s="9" t="str">
        <f t="shared" si="225"/>
        <v>-</v>
      </c>
      <c r="AI562" s="9" t="str">
        <f t="shared" si="225"/>
        <v>-</v>
      </c>
      <c r="AJ562" s="9" t="str">
        <f t="shared" si="225"/>
        <v>-</v>
      </c>
      <c r="AK562" s="9">
        <f t="shared" si="225"/>
        <v>9</v>
      </c>
      <c r="AL562" s="9" t="str">
        <f t="shared" si="225"/>
        <v>-</v>
      </c>
      <c r="AM562" s="9" t="str">
        <f t="shared" si="225"/>
        <v>-</v>
      </c>
      <c r="AN562" s="9" t="str">
        <f t="shared" si="225"/>
        <v>-</v>
      </c>
      <c r="AO562" s="9" t="str">
        <f t="shared" si="225"/>
        <v>-</v>
      </c>
      <c r="AP562" s="9" t="str">
        <f t="shared" si="225"/>
        <v>-</v>
      </c>
      <c r="AQ562" s="9" t="str">
        <f t="shared" si="225"/>
        <v>-</v>
      </c>
      <c r="AR562" s="9" t="str">
        <f t="shared" si="225"/>
        <v>-</v>
      </c>
      <c r="AS562" s="9" t="str">
        <f t="shared" si="225"/>
        <v>-</v>
      </c>
      <c r="AT562" s="9" t="str">
        <f t="shared" si="225"/>
        <v>-</v>
      </c>
      <c r="AU562" s="9" t="str">
        <f t="shared" si="225"/>
        <v>-</v>
      </c>
      <c r="AV562" s="9" t="str">
        <f t="shared" si="225"/>
        <v>-</v>
      </c>
      <c r="AW562" s="9" t="str">
        <f t="shared" si="225"/>
        <v>-</v>
      </c>
      <c r="AX562" s="9" t="str">
        <f t="shared" si="225"/>
        <v>-</v>
      </c>
      <c r="AY562" s="9" t="str">
        <f t="shared" si="225"/>
        <v>-</v>
      </c>
      <c r="AZ562" s="9" t="str">
        <f t="shared" si="225"/>
        <v>-</v>
      </c>
      <c r="BA562" s="9" t="str">
        <f t="shared" si="225"/>
        <v>-</v>
      </c>
      <c r="BB562" s="9" t="str">
        <f t="shared" si="225"/>
        <v>-</v>
      </c>
      <c r="BC562" s="9" t="str">
        <f t="shared" si="225"/>
        <v>-</v>
      </c>
      <c r="BD562" s="9" t="str">
        <f t="shared" si="225"/>
        <v>-</v>
      </c>
      <c r="BE562" s="9" t="str">
        <f t="shared" si="225"/>
        <v>-</v>
      </c>
      <c r="BF562" s="9" t="str">
        <f t="shared" si="225"/>
        <v>-</v>
      </c>
      <c r="BG562" s="9" t="str">
        <f t="shared" si="225"/>
        <v>-</v>
      </c>
      <c r="BH562" s="37">
        <f t="shared" si="212"/>
        <v>5</v>
      </c>
      <c r="BI562" s="114">
        <f t="shared" si="213"/>
        <v>8.4000005005524869</v>
      </c>
      <c r="BJ562">
        <f t="shared" si="214"/>
        <v>7</v>
      </c>
      <c r="BL562">
        <f t="shared" si="215"/>
        <v>71</v>
      </c>
      <c r="BM562" s="397">
        <f t="shared" si="216"/>
        <v>8.4000005005524869</v>
      </c>
      <c r="BN562">
        <f t="shared" si="217"/>
        <v>7</v>
      </c>
      <c r="BO562">
        <f t="shared" si="218"/>
        <v>5</v>
      </c>
      <c r="BP562" s="225">
        <f t="shared" si="219"/>
        <v>1.7999999999999972</v>
      </c>
    </row>
    <row r="563" spans="1:68">
      <c r="A563" s="125">
        <f t="shared" si="220"/>
        <v>72</v>
      </c>
      <c r="B563" s="9" t="str">
        <f t="shared" ref="B563:BG563" si="226">IF(B$489="ДА",B367,"-")</f>
        <v>-</v>
      </c>
      <c r="C563" s="9" t="str">
        <f t="shared" si="226"/>
        <v>-</v>
      </c>
      <c r="D563" s="9" t="str">
        <f t="shared" si="226"/>
        <v>-</v>
      </c>
      <c r="E563" s="9" t="str">
        <f t="shared" si="226"/>
        <v>-</v>
      </c>
      <c r="F563" s="9" t="str">
        <f t="shared" si="226"/>
        <v>-</v>
      </c>
      <c r="G563" s="9" t="str">
        <f t="shared" si="226"/>
        <v>-</v>
      </c>
      <c r="H563" s="9" t="str">
        <f t="shared" si="226"/>
        <v>-</v>
      </c>
      <c r="I563" s="9" t="str">
        <f t="shared" si="226"/>
        <v>-</v>
      </c>
      <c r="J563" s="9" t="str">
        <f t="shared" si="226"/>
        <v>-</v>
      </c>
      <c r="K563" s="9" t="str">
        <f t="shared" si="226"/>
        <v>-</v>
      </c>
      <c r="L563" s="9" t="str">
        <f t="shared" si="226"/>
        <v>-</v>
      </c>
      <c r="M563" s="9" t="str">
        <f t="shared" si="226"/>
        <v>-</v>
      </c>
      <c r="N563" s="9" t="str">
        <f t="shared" si="226"/>
        <v>-</v>
      </c>
      <c r="O563" s="9" t="str">
        <f t="shared" si="226"/>
        <v>-</v>
      </c>
      <c r="P563" s="9" t="str">
        <f t="shared" si="226"/>
        <v>-</v>
      </c>
      <c r="Q563" s="9" t="str">
        <f t="shared" si="226"/>
        <v>-</v>
      </c>
      <c r="R563" s="9" t="str">
        <f t="shared" si="226"/>
        <v>-</v>
      </c>
      <c r="S563" s="9" t="str">
        <f t="shared" si="226"/>
        <v>-</v>
      </c>
      <c r="T563" s="9" t="str">
        <f t="shared" si="226"/>
        <v>-</v>
      </c>
      <c r="U563" s="9" t="str">
        <f t="shared" si="226"/>
        <v>-</v>
      </c>
      <c r="V563" s="9" t="str">
        <f t="shared" si="226"/>
        <v>-</v>
      </c>
      <c r="W563" s="9" t="str">
        <f t="shared" si="226"/>
        <v>-</v>
      </c>
      <c r="X563" s="9" t="str">
        <f t="shared" si="226"/>
        <v>-</v>
      </c>
      <c r="Y563" s="9" t="str">
        <f t="shared" si="226"/>
        <v>-</v>
      </c>
      <c r="Z563" s="9" t="str">
        <f t="shared" si="226"/>
        <v>-</v>
      </c>
      <c r="AA563" s="9" t="str">
        <f t="shared" si="226"/>
        <v>-</v>
      </c>
      <c r="AB563" s="9" t="str">
        <f t="shared" si="226"/>
        <v>-</v>
      </c>
      <c r="AC563" s="9" t="str">
        <f t="shared" si="226"/>
        <v>-</v>
      </c>
      <c r="AD563" s="9" t="str">
        <f t="shared" si="226"/>
        <v>-</v>
      </c>
      <c r="AE563" s="9" t="str">
        <f t="shared" si="226"/>
        <v>-</v>
      </c>
      <c r="AF563" s="9" t="str">
        <f t="shared" si="226"/>
        <v>-</v>
      </c>
      <c r="AG563" s="9" t="str">
        <f t="shared" si="226"/>
        <v>-</v>
      </c>
      <c r="AH563" s="9" t="str">
        <f t="shared" si="226"/>
        <v>-</v>
      </c>
      <c r="AI563" s="9" t="str">
        <f t="shared" si="226"/>
        <v>-</v>
      </c>
      <c r="AJ563" s="9" t="str">
        <f t="shared" si="226"/>
        <v>-</v>
      </c>
      <c r="AK563" s="9" t="str">
        <f t="shared" si="226"/>
        <v>-</v>
      </c>
      <c r="AL563" s="9" t="str">
        <f t="shared" si="226"/>
        <v>-</v>
      </c>
      <c r="AM563" s="9" t="str">
        <f t="shared" si="226"/>
        <v>-</v>
      </c>
      <c r="AN563" s="9" t="str">
        <f t="shared" si="226"/>
        <v>-</v>
      </c>
      <c r="AO563" s="9" t="str">
        <f t="shared" si="226"/>
        <v>-</v>
      </c>
      <c r="AP563" s="9" t="str">
        <f t="shared" si="226"/>
        <v>-</v>
      </c>
      <c r="AQ563" s="9" t="str">
        <f t="shared" si="226"/>
        <v>-</v>
      </c>
      <c r="AR563" s="9" t="str">
        <f t="shared" si="226"/>
        <v>-</v>
      </c>
      <c r="AS563" s="9" t="str">
        <f t="shared" si="226"/>
        <v>-</v>
      </c>
      <c r="AT563" s="9" t="str">
        <f t="shared" si="226"/>
        <v>-</v>
      </c>
      <c r="AU563" s="9" t="str">
        <f t="shared" si="226"/>
        <v>-</v>
      </c>
      <c r="AV563" s="9" t="str">
        <f t="shared" si="226"/>
        <v>-</v>
      </c>
      <c r="AW563" s="9" t="str">
        <f t="shared" si="226"/>
        <v>-</v>
      </c>
      <c r="AX563" s="9" t="str">
        <f t="shared" si="226"/>
        <v>-</v>
      </c>
      <c r="AY563" s="9" t="str">
        <f t="shared" si="226"/>
        <v>-</v>
      </c>
      <c r="AZ563" s="9" t="str">
        <f t="shared" si="226"/>
        <v>-</v>
      </c>
      <c r="BA563" s="9" t="str">
        <f t="shared" si="226"/>
        <v>-</v>
      </c>
      <c r="BB563" s="9" t="str">
        <f t="shared" si="226"/>
        <v>-</v>
      </c>
      <c r="BC563" s="9" t="str">
        <f t="shared" si="226"/>
        <v>-</v>
      </c>
      <c r="BD563" s="9" t="str">
        <f t="shared" si="226"/>
        <v>-</v>
      </c>
      <c r="BE563" s="9" t="str">
        <f t="shared" si="226"/>
        <v>-</v>
      </c>
      <c r="BF563" s="9" t="str">
        <f t="shared" si="226"/>
        <v>-</v>
      </c>
      <c r="BG563" s="9" t="str">
        <f t="shared" si="226"/>
        <v>-</v>
      </c>
      <c r="BH563" s="37">
        <f t="shared" si="212"/>
        <v>0</v>
      </c>
      <c r="BI563" s="114" t="str">
        <f t="shared" si="213"/>
        <v>-</v>
      </c>
      <c r="BJ563" t="str">
        <f t="shared" si="214"/>
        <v>-</v>
      </c>
      <c r="BL563">
        <f t="shared" si="215"/>
        <v>72</v>
      </c>
      <c r="BM563" s="397" t="str">
        <f t="shared" si="216"/>
        <v>-</v>
      </c>
      <c r="BN563">
        <f t="shared" si="217"/>
        <v>0</v>
      </c>
      <c r="BO563">
        <f t="shared" si="218"/>
        <v>0</v>
      </c>
      <c r="BP563" s="225" t="str">
        <f t="shared" si="219"/>
        <v>-</v>
      </c>
    </row>
    <row r="564" spans="1:68">
      <c r="A564" s="125">
        <f t="shared" si="220"/>
        <v>73</v>
      </c>
      <c r="B564" s="9" t="str">
        <f t="shared" ref="B564:BG564" si="227">IF(B$489="ДА",B368,"-")</f>
        <v>-</v>
      </c>
      <c r="C564" s="9" t="str">
        <f t="shared" si="227"/>
        <v>-</v>
      </c>
      <c r="D564" s="9" t="str">
        <f t="shared" si="227"/>
        <v>-</v>
      </c>
      <c r="E564" s="9" t="str">
        <f t="shared" si="227"/>
        <v>-</v>
      </c>
      <c r="F564" s="9" t="str">
        <f t="shared" si="227"/>
        <v>-</v>
      </c>
      <c r="G564" s="9" t="str">
        <f t="shared" si="227"/>
        <v>-</v>
      </c>
      <c r="H564" s="9" t="str">
        <f t="shared" si="227"/>
        <v>-</v>
      </c>
      <c r="I564" s="9" t="str">
        <f t="shared" si="227"/>
        <v>-</v>
      </c>
      <c r="J564" s="9" t="str">
        <f t="shared" si="227"/>
        <v>-</v>
      </c>
      <c r="K564" s="9" t="str">
        <f t="shared" si="227"/>
        <v>-</v>
      </c>
      <c r="L564" s="9" t="str">
        <f t="shared" si="227"/>
        <v>-</v>
      </c>
      <c r="M564" s="9" t="str">
        <f t="shared" si="227"/>
        <v>-</v>
      </c>
      <c r="N564" s="9" t="str">
        <f t="shared" si="227"/>
        <v>-</v>
      </c>
      <c r="O564" s="9" t="str">
        <f t="shared" si="227"/>
        <v>-</v>
      </c>
      <c r="P564" s="9" t="str">
        <f t="shared" si="227"/>
        <v>-</v>
      </c>
      <c r="Q564" s="9" t="str">
        <f t="shared" si="227"/>
        <v>-</v>
      </c>
      <c r="R564" s="9" t="str">
        <f t="shared" si="227"/>
        <v>-</v>
      </c>
      <c r="S564" s="9" t="str">
        <f t="shared" si="227"/>
        <v>-</v>
      </c>
      <c r="T564" s="9" t="str">
        <f t="shared" si="227"/>
        <v>-</v>
      </c>
      <c r="U564" s="9" t="str">
        <f t="shared" si="227"/>
        <v>-</v>
      </c>
      <c r="V564" s="9" t="str">
        <f t="shared" si="227"/>
        <v>-</v>
      </c>
      <c r="W564" s="9" t="str">
        <f t="shared" si="227"/>
        <v>-</v>
      </c>
      <c r="X564" s="9" t="str">
        <f t="shared" si="227"/>
        <v>-</v>
      </c>
      <c r="Y564" s="9" t="str">
        <f t="shared" si="227"/>
        <v>-</v>
      </c>
      <c r="Z564" s="9" t="str">
        <f t="shared" si="227"/>
        <v>-</v>
      </c>
      <c r="AA564" s="9" t="str">
        <f t="shared" si="227"/>
        <v>-</v>
      </c>
      <c r="AB564" s="9" t="str">
        <f t="shared" si="227"/>
        <v>-</v>
      </c>
      <c r="AC564" s="9" t="str">
        <f t="shared" si="227"/>
        <v>-</v>
      </c>
      <c r="AD564" s="9" t="str">
        <f t="shared" si="227"/>
        <v>-</v>
      </c>
      <c r="AE564" s="9" t="str">
        <f t="shared" si="227"/>
        <v>-</v>
      </c>
      <c r="AF564" s="9" t="str">
        <f t="shared" si="227"/>
        <v>-</v>
      </c>
      <c r="AG564" s="9" t="str">
        <f t="shared" si="227"/>
        <v>-</v>
      </c>
      <c r="AH564" s="9" t="str">
        <f t="shared" si="227"/>
        <v>-</v>
      </c>
      <c r="AI564" s="9" t="str">
        <f t="shared" si="227"/>
        <v>-</v>
      </c>
      <c r="AJ564" s="9" t="str">
        <f t="shared" si="227"/>
        <v>-</v>
      </c>
      <c r="AK564" s="9" t="str">
        <f t="shared" si="227"/>
        <v>-</v>
      </c>
      <c r="AL564" s="9" t="str">
        <f t="shared" si="227"/>
        <v>-</v>
      </c>
      <c r="AM564" s="9" t="str">
        <f t="shared" si="227"/>
        <v>-</v>
      </c>
      <c r="AN564" s="9" t="str">
        <f t="shared" si="227"/>
        <v>-</v>
      </c>
      <c r="AO564" s="9" t="str">
        <f t="shared" si="227"/>
        <v>-</v>
      </c>
      <c r="AP564" s="9" t="str">
        <f t="shared" si="227"/>
        <v>-</v>
      </c>
      <c r="AQ564" s="9" t="str">
        <f t="shared" si="227"/>
        <v>-</v>
      </c>
      <c r="AR564" s="9" t="str">
        <f t="shared" si="227"/>
        <v>-</v>
      </c>
      <c r="AS564" s="9" t="str">
        <f t="shared" si="227"/>
        <v>-</v>
      </c>
      <c r="AT564" s="9" t="str">
        <f t="shared" si="227"/>
        <v>-</v>
      </c>
      <c r="AU564" s="9" t="str">
        <f t="shared" si="227"/>
        <v>-</v>
      </c>
      <c r="AV564" s="9" t="str">
        <f t="shared" si="227"/>
        <v>-</v>
      </c>
      <c r="AW564" s="9" t="str">
        <f t="shared" si="227"/>
        <v>-</v>
      </c>
      <c r="AX564" s="9" t="str">
        <f t="shared" si="227"/>
        <v>-</v>
      </c>
      <c r="AY564" s="9" t="str">
        <f t="shared" si="227"/>
        <v>-</v>
      </c>
      <c r="AZ564" s="9" t="str">
        <f t="shared" si="227"/>
        <v>-</v>
      </c>
      <c r="BA564" s="9" t="str">
        <f t="shared" si="227"/>
        <v>-</v>
      </c>
      <c r="BB564" s="9" t="str">
        <f t="shared" si="227"/>
        <v>-</v>
      </c>
      <c r="BC564" s="9" t="str">
        <f t="shared" si="227"/>
        <v>-</v>
      </c>
      <c r="BD564" s="9" t="str">
        <f t="shared" si="227"/>
        <v>-</v>
      </c>
      <c r="BE564" s="9" t="str">
        <f t="shared" si="227"/>
        <v>-</v>
      </c>
      <c r="BF564" s="9" t="str">
        <f t="shared" si="227"/>
        <v>-</v>
      </c>
      <c r="BG564" s="9" t="str">
        <f t="shared" si="227"/>
        <v>-</v>
      </c>
      <c r="BH564" s="37">
        <f t="shared" si="212"/>
        <v>0</v>
      </c>
      <c r="BI564" s="114" t="str">
        <f t="shared" si="213"/>
        <v>-</v>
      </c>
      <c r="BJ564" t="str">
        <f t="shared" si="214"/>
        <v>-</v>
      </c>
      <c r="BL564">
        <f t="shared" si="215"/>
        <v>73</v>
      </c>
      <c r="BM564" s="397" t="str">
        <f t="shared" si="216"/>
        <v>-</v>
      </c>
      <c r="BN564">
        <f t="shared" si="217"/>
        <v>0</v>
      </c>
      <c r="BO564">
        <f t="shared" si="218"/>
        <v>0</v>
      </c>
      <c r="BP564" s="225" t="str">
        <f t="shared" si="219"/>
        <v>-</v>
      </c>
    </row>
    <row r="565" spans="1:68">
      <c r="A565" s="125">
        <f t="shared" si="220"/>
        <v>74</v>
      </c>
      <c r="B565" s="9" t="str">
        <f t="shared" ref="B565:BG565" si="228">IF(B$489="ДА",B369,"-")</f>
        <v>-</v>
      </c>
      <c r="C565" s="9" t="str">
        <f t="shared" si="228"/>
        <v>-</v>
      </c>
      <c r="D565" s="9" t="str">
        <f t="shared" si="228"/>
        <v>-</v>
      </c>
      <c r="E565" s="9" t="str">
        <f t="shared" si="228"/>
        <v>-</v>
      </c>
      <c r="F565" s="9" t="str">
        <f t="shared" si="228"/>
        <v>-</v>
      </c>
      <c r="G565" s="9" t="str">
        <f t="shared" si="228"/>
        <v>-</v>
      </c>
      <c r="H565" s="9" t="str">
        <f t="shared" si="228"/>
        <v>-</v>
      </c>
      <c r="I565" s="9" t="str">
        <f t="shared" si="228"/>
        <v>-</v>
      </c>
      <c r="J565" s="9" t="str">
        <f t="shared" si="228"/>
        <v>-</v>
      </c>
      <c r="K565" s="9" t="str">
        <f t="shared" si="228"/>
        <v>-</v>
      </c>
      <c r="L565" s="9" t="str">
        <f t="shared" si="228"/>
        <v>-</v>
      </c>
      <c r="M565" s="9" t="str">
        <f t="shared" si="228"/>
        <v>-</v>
      </c>
      <c r="N565" s="9" t="str">
        <f t="shared" si="228"/>
        <v>-</v>
      </c>
      <c r="O565" s="9" t="str">
        <f t="shared" si="228"/>
        <v>-</v>
      </c>
      <c r="P565" s="9" t="str">
        <f t="shared" si="228"/>
        <v>-</v>
      </c>
      <c r="Q565" s="9" t="str">
        <f t="shared" si="228"/>
        <v>-</v>
      </c>
      <c r="R565" s="9" t="str">
        <f t="shared" si="228"/>
        <v>-</v>
      </c>
      <c r="S565" s="9" t="str">
        <f t="shared" si="228"/>
        <v>-</v>
      </c>
      <c r="T565" s="9" t="str">
        <f t="shared" si="228"/>
        <v>-</v>
      </c>
      <c r="U565" s="9" t="str">
        <f t="shared" si="228"/>
        <v>-</v>
      </c>
      <c r="V565" s="9" t="str">
        <f t="shared" si="228"/>
        <v>-</v>
      </c>
      <c r="W565" s="9" t="str">
        <f t="shared" si="228"/>
        <v>-</v>
      </c>
      <c r="X565" s="9" t="str">
        <f t="shared" si="228"/>
        <v>-</v>
      </c>
      <c r="Y565" s="9" t="str">
        <f t="shared" si="228"/>
        <v>-</v>
      </c>
      <c r="Z565" s="9" t="str">
        <f t="shared" si="228"/>
        <v>-</v>
      </c>
      <c r="AA565" s="9" t="str">
        <f t="shared" si="228"/>
        <v>-</v>
      </c>
      <c r="AB565" s="9" t="str">
        <f t="shared" si="228"/>
        <v>-</v>
      </c>
      <c r="AC565" s="9" t="str">
        <f t="shared" si="228"/>
        <v>-</v>
      </c>
      <c r="AD565" s="9" t="str">
        <f t="shared" si="228"/>
        <v>-</v>
      </c>
      <c r="AE565" s="9" t="str">
        <f t="shared" si="228"/>
        <v>-</v>
      </c>
      <c r="AF565" s="9" t="str">
        <f t="shared" si="228"/>
        <v>-</v>
      </c>
      <c r="AG565" s="9" t="str">
        <f t="shared" si="228"/>
        <v>-</v>
      </c>
      <c r="AH565" s="9" t="str">
        <f t="shared" si="228"/>
        <v>-</v>
      </c>
      <c r="AI565" s="9" t="str">
        <f t="shared" si="228"/>
        <v>-</v>
      </c>
      <c r="AJ565" s="9" t="str">
        <f t="shared" si="228"/>
        <v>-</v>
      </c>
      <c r="AK565" s="9" t="str">
        <f t="shared" si="228"/>
        <v>-</v>
      </c>
      <c r="AL565" s="9" t="str">
        <f t="shared" si="228"/>
        <v>-</v>
      </c>
      <c r="AM565" s="9" t="str">
        <f t="shared" si="228"/>
        <v>-</v>
      </c>
      <c r="AN565" s="9" t="str">
        <f t="shared" si="228"/>
        <v>-</v>
      </c>
      <c r="AO565" s="9" t="str">
        <f t="shared" si="228"/>
        <v>-</v>
      </c>
      <c r="AP565" s="9" t="str">
        <f t="shared" si="228"/>
        <v>-</v>
      </c>
      <c r="AQ565" s="9" t="str">
        <f t="shared" si="228"/>
        <v>-</v>
      </c>
      <c r="AR565" s="9" t="str">
        <f t="shared" si="228"/>
        <v>-</v>
      </c>
      <c r="AS565" s="9" t="str">
        <f t="shared" si="228"/>
        <v>-</v>
      </c>
      <c r="AT565" s="9" t="str">
        <f t="shared" si="228"/>
        <v>-</v>
      </c>
      <c r="AU565" s="9" t="str">
        <f t="shared" si="228"/>
        <v>-</v>
      </c>
      <c r="AV565" s="9" t="str">
        <f t="shared" si="228"/>
        <v>-</v>
      </c>
      <c r="AW565" s="9" t="str">
        <f t="shared" si="228"/>
        <v>-</v>
      </c>
      <c r="AX565" s="9" t="str">
        <f t="shared" si="228"/>
        <v>-</v>
      </c>
      <c r="AY565" s="9" t="str">
        <f t="shared" si="228"/>
        <v>-</v>
      </c>
      <c r="AZ565" s="9" t="str">
        <f t="shared" si="228"/>
        <v>-</v>
      </c>
      <c r="BA565" s="9" t="str">
        <f t="shared" si="228"/>
        <v>-</v>
      </c>
      <c r="BB565" s="9" t="str">
        <f t="shared" si="228"/>
        <v>-</v>
      </c>
      <c r="BC565" s="9" t="str">
        <f t="shared" si="228"/>
        <v>-</v>
      </c>
      <c r="BD565" s="9" t="str">
        <f t="shared" si="228"/>
        <v>-</v>
      </c>
      <c r="BE565" s="9" t="str">
        <f t="shared" si="228"/>
        <v>-</v>
      </c>
      <c r="BF565" s="9" t="str">
        <f t="shared" si="228"/>
        <v>-</v>
      </c>
      <c r="BG565" s="9" t="str">
        <f t="shared" si="228"/>
        <v>-</v>
      </c>
      <c r="BH565" s="37">
        <f t="shared" si="212"/>
        <v>0</v>
      </c>
      <c r="BI565" s="114" t="str">
        <f t="shared" si="213"/>
        <v>-</v>
      </c>
      <c r="BJ565" t="str">
        <f t="shared" si="214"/>
        <v>-</v>
      </c>
      <c r="BL565">
        <f t="shared" si="215"/>
        <v>74</v>
      </c>
      <c r="BM565" s="397" t="str">
        <f t="shared" si="216"/>
        <v>-</v>
      </c>
      <c r="BN565">
        <f t="shared" si="217"/>
        <v>0</v>
      </c>
      <c r="BO565">
        <f t="shared" si="218"/>
        <v>0</v>
      </c>
      <c r="BP565" s="225" t="str">
        <f t="shared" si="219"/>
        <v>-</v>
      </c>
    </row>
    <row r="566" spans="1:68">
      <c r="A566" s="125">
        <f t="shared" si="220"/>
        <v>75</v>
      </c>
      <c r="B566" s="9" t="str">
        <f t="shared" ref="B566:BG566" si="229">IF(B$489="ДА",B370,"-")</f>
        <v>-</v>
      </c>
      <c r="C566" s="9" t="str">
        <f t="shared" si="229"/>
        <v>-</v>
      </c>
      <c r="D566" s="9" t="str">
        <f t="shared" si="229"/>
        <v>-</v>
      </c>
      <c r="E566" s="9" t="str">
        <f t="shared" si="229"/>
        <v>-</v>
      </c>
      <c r="F566" s="9" t="str">
        <f t="shared" si="229"/>
        <v>-</v>
      </c>
      <c r="G566" s="9" t="str">
        <f t="shared" si="229"/>
        <v>-</v>
      </c>
      <c r="H566" s="9" t="str">
        <f t="shared" si="229"/>
        <v>-</v>
      </c>
      <c r="I566" s="9" t="str">
        <f t="shared" si="229"/>
        <v>-</v>
      </c>
      <c r="J566" s="9" t="str">
        <f t="shared" si="229"/>
        <v>-</v>
      </c>
      <c r="K566" s="9" t="str">
        <f t="shared" si="229"/>
        <v>-</v>
      </c>
      <c r="L566" s="9" t="str">
        <f t="shared" si="229"/>
        <v>-</v>
      </c>
      <c r="M566" s="9" t="str">
        <f t="shared" si="229"/>
        <v>-</v>
      </c>
      <c r="N566" s="9" t="str">
        <f t="shared" si="229"/>
        <v>-</v>
      </c>
      <c r="O566" s="9" t="str">
        <f t="shared" si="229"/>
        <v>-</v>
      </c>
      <c r="P566" s="9" t="str">
        <f t="shared" si="229"/>
        <v>-</v>
      </c>
      <c r="Q566" s="9" t="str">
        <f t="shared" si="229"/>
        <v>-</v>
      </c>
      <c r="R566" s="9" t="str">
        <f t="shared" si="229"/>
        <v>-</v>
      </c>
      <c r="S566" s="9" t="str">
        <f t="shared" si="229"/>
        <v>-</v>
      </c>
      <c r="T566" s="9" t="str">
        <f t="shared" si="229"/>
        <v>-</v>
      </c>
      <c r="U566" s="9" t="str">
        <f t="shared" si="229"/>
        <v>-</v>
      </c>
      <c r="V566" s="9" t="str">
        <f t="shared" si="229"/>
        <v>-</v>
      </c>
      <c r="W566" s="9" t="str">
        <f t="shared" si="229"/>
        <v>-</v>
      </c>
      <c r="X566" s="9" t="str">
        <f t="shared" si="229"/>
        <v>-</v>
      </c>
      <c r="Y566" s="9" t="str">
        <f t="shared" si="229"/>
        <v>-</v>
      </c>
      <c r="Z566" s="9" t="str">
        <f t="shared" si="229"/>
        <v>-</v>
      </c>
      <c r="AA566" s="9" t="str">
        <f t="shared" si="229"/>
        <v>-</v>
      </c>
      <c r="AB566" s="9" t="str">
        <f t="shared" si="229"/>
        <v>-</v>
      </c>
      <c r="AC566" s="9" t="str">
        <f t="shared" si="229"/>
        <v>-</v>
      </c>
      <c r="AD566" s="9" t="str">
        <f t="shared" si="229"/>
        <v>-</v>
      </c>
      <c r="AE566" s="9" t="str">
        <f t="shared" si="229"/>
        <v>-</v>
      </c>
      <c r="AF566" s="9" t="str">
        <f t="shared" si="229"/>
        <v>-</v>
      </c>
      <c r="AG566" s="9" t="str">
        <f t="shared" si="229"/>
        <v>-</v>
      </c>
      <c r="AH566" s="9" t="str">
        <f t="shared" si="229"/>
        <v>-</v>
      </c>
      <c r="AI566" s="9" t="str">
        <f t="shared" si="229"/>
        <v>-</v>
      </c>
      <c r="AJ566" s="9" t="str">
        <f t="shared" si="229"/>
        <v>-</v>
      </c>
      <c r="AK566" s="9" t="str">
        <f t="shared" si="229"/>
        <v>-</v>
      </c>
      <c r="AL566" s="9" t="str">
        <f t="shared" si="229"/>
        <v>-</v>
      </c>
      <c r="AM566" s="9" t="str">
        <f t="shared" si="229"/>
        <v>-</v>
      </c>
      <c r="AN566" s="9" t="str">
        <f t="shared" si="229"/>
        <v>-</v>
      </c>
      <c r="AO566" s="9" t="str">
        <f t="shared" si="229"/>
        <v>-</v>
      </c>
      <c r="AP566" s="9" t="str">
        <f t="shared" si="229"/>
        <v>-</v>
      </c>
      <c r="AQ566" s="9" t="str">
        <f t="shared" si="229"/>
        <v>-</v>
      </c>
      <c r="AR566" s="9" t="str">
        <f t="shared" si="229"/>
        <v>-</v>
      </c>
      <c r="AS566" s="9" t="str">
        <f t="shared" si="229"/>
        <v>-</v>
      </c>
      <c r="AT566" s="9" t="str">
        <f t="shared" si="229"/>
        <v>-</v>
      </c>
      <c r="AU566" s="9" t="str">
        <f t="shared" si="229"/>
        <v>-</v>
      </c>
      <c r="AV566" s="9" t="str">
        <f t="shared" si="229"/>
        <v>-</v>
      </c>
      <c r="AW566" s="9" t="str">
        <f t="shared" si="229"/>
        <v>-</v>
      </c>
      <c r="AX566" s="9" t="str">
        <f t="shared" si="229"/>
        <v>-</v>
      </c>
      <c r="AY566" s="9" t="str">
        <f t="shared" si="229"/>
        <v>-</v>
      </c>
      <c r="AZ566" s="9" t="str">
        <f t="shared" si="229"/>
        <v>-</v>
      </c>
      <c r="BA566" s="9" t="str">
        <f t="shared" si="229"/>
        <v>-</v>
      </c>
      <c r="BB566" s="9" t="str">
        <f t="shared" si="229"/>
        <v>-</v>
      </c>
      <c r="BC566" s="9" t="str">
        <f t="shared" si="229"/>
        <v>-</v>
      </c>
      <c r="BD566" s="9" t="str">
        <f t="shared" si="229"/>
        <v>-</v>
      </c>
      <c r="BE566" s="9" t="str">
        <f t="shared" si="229"/>
        <v>-</v>
      </c>
      <c r="BF566" s="9" t="str">
        <f t="shared" si="229"/>
        <v>-</v>
      </c>
      <c r="BG566" s="9" t="str">
        <f t="shared" si="229"/>
        <v>-</v>
      </c>
      <c r="BH566" s="37">
        <f t="shared" si="212"/>
        <v>0</v>
      </c>
      <c r="BI566" s="114" t="str">
        <f t="shared" si="213"/>
        <v>-</v>
      </c>
      <c r="BJ566" t="str">
        <f t="shared" si="214"/>
        <v>-</v>
      </c>
      <c r="BL566">
        <f t="shared" si="215"/>
        <v>75</v>
      </c>
      <c r="BM566" s="397" t="str">
        <f t="shared" si="216"/>
        <v>-</v>
      </c>
      <c r="BN566">
        <f t="shared" si="217"/>
        <v>0</v>
      </c>
      <c r="BO566">
        <f t="shared" si="218"/>
        <v>0</v>
      </c>
      <c r="BP566" s="225" t="str">
        <f t="shared" si="219"/>
        <v>-</v>
      </c>
    </row>
    <row r="567" spans="1:68">
      <c r="A567" s="125">
        <f t="shared" si="220"/>
        <v>76</v>
      </c>
      <c r="B567" s="9" t="str">
        <f t="shared" ref="B567:BG567" si="230">IF(B$489="ДА",B371,"-")</f>
        <v>-</v>
      </c>
      <c r="C567" s="9" t="str">
        <f t="shared" si="230"/>
        <v>-</v>
      </c>
      <c r="D567" s="9" t="str">
        <f t="shared" si="230"/>
        <v>-</v>
      </c>
      <c r="E567" s="9" t="str">
        <f t="shared" si="230"/>
        <v>-</v>
      </c>
      <c r="F567" s="9" t="str">
        <f t="shared" si="230"/>
        <v>-</v>
      </c>
      <c r="G567" s="9" t="str">
        <f t="shared" si="230"/>
        <v>-</v>
      </c>
      <c r="H567" s="9" t="str">
        <f t="shared" si="230"/>
        <v>-</v>
      </c>
      <c r="I567" s="9" t="str">
        <f t="shared" si="230"/>
        <v>-</v>
      </c>
      <c r="J567" s="9" t="str">
        <f t="shared" si="230"/>
        <v>-</v>
      </c>
      <c r="K567" s="9" t="str">
        <f t="shared" si="230"/>
        <v>-</v>
      </c>
      <c r="L567" s="9" t="str">
        <f t="shared" si="230"/>
        <v>-</v>
      </c>
      <c r="M567" s="9" t="str">
        <f t="shared" si="230"/>
        <v>-</v>
      </c>
      <c r="N567" s="9" t="str">
        <f t="shared" si="230"/>
        <v>-</v>
      </c>
      <c r="O567" s="9" t="str">
        <f t="shared" si="230"/>
        <v>-</v>
      </c>
      <c r="P567" s="9" t="str">
        <f t="shared" si="230"/>
        <v>-</v>
      </c>
      <c r="Q567" s="9" t="str">
        <f t="shared" si="230"/>
        <v>-</v>
      </c>
      <c r="R567" s="9" t="str">
        <f t="shared" si="230"/>
        <v>-</v>
      </c>
      <c r="S567" s="9" t="str">
        <f t="shared" si="230"/>
        <v>-</v>
      </c>
      <c r="T567" s="9" t="str">
        <f t="shared" si="230"/>
        <v>-</v>
      </c>
      <c r="U567" s="9" t="str">
        <f t="shared" si="230"/>
        <v>-</v>
      </c>
      <c r="V567" s="9" t="str">
        <f t="shared" si="230"/>
        <v>-</v>
      </c>
      <c r="W567" s="9" t="str">
        <f t="shared" si="230"/>
        <v>-</v>
      </c>
      <c r="X567" s="9" t="str">
        <f t="shared" si="230"/>
        <v>-</v>
      </c>
      <c r="Y567" s="9" t="str">
        <f t="shared" si="230"/>
        <v>-</v>
      </c>
      <c r="Z567" s="9" t="str">
        <f t="shared" si="230"/>
        <v>-</v>
      </c>
      <c r="AA567" s="9" t="str">
        <f t="shared" si="230"/>
        <v>-</v>
      </c>
      <c r="AB567" s="9" t="str">
        <f t="shared" si="230"/>
        <v>-</v>
      </c>
      <c r="AC567" s="9" t="str">
        <f t="shared" si="230"/>
        <v>-</v>
      </c>
      <c r="AD567" s="9" t="str">
        <f t="shared" si="230"/>
        <v>-</v>
      </c>
      <c r="AE567" s="9" t="str">
        <f t="shared" si="230"/>
        <v>-</v>
      </c>
      <c r="AF567" s="9" t="str">
        <f t="shared" si="230"/>
        <v>-</v>
      </c>
      <c r="AG567" s="9" t="str">
        <f t="shared" si="230"/>
        <v>-</v>
      </c>
      <c r="AH567" s="9" t="str">
        <f t="shared" si="230"/>
        <v>-</v>
      </c>
      <c r="AI567" s="9" t="str">
        <f t="shared" si="230"/>
        <v>-</v>
      </c>
      <c r="AJ567" s="9" t="str">
        <f t="shared" si="230"/>
        <v>-</v>
      </c>
      <c r="AK567" s="9" t="str">
        <f t="shared" si="230"/>
        <v>-</v>
      </c>
      <c r="AL567" s="9" t="str">
        <f t="shared" si="230"/>
        <v>-</v>
      </c>
      <c r="AM567" s="9" t="str">
        <f t="shared" si="230"/>
        <v>-</v>
      </c>
      <c r="AN567" s="9" t="str">
        <f t="shared" si="230"/>
        <v>-</v>
      </c>
      <c r="AO567" s="9" t="str">
        <f t="shared" si="230"/>
        <v>-</v>
      </c>
      <c r="AP567" s="9" t="str">
        <f t="shared" si="230"/>
        <v>-</v>
      </c>
      <c r="AQ567" s="9" t="str">
        <f t="shared" si="230"/>
        <v>-</v>
      </c>
      <c r="AR567" s="9" t="str">
        <f t="shared" si="230"/>
        <v>-</v>
      </c>
      <c r="AS567" s="9" t="str">
        <f t="shared" si="230"/>
        <v>-</v>
      </c>
      <c r="AT567" s="9" t="str">
        <f t="shared" si="230"/>
        <v>-</v>
      </c>
      <c r="AU567" s="9" t="str">
        <f t="shared" si="230"/>
        <v>-</v>
      </c>
      <c r="AV567" s="9" t="str">
        <f t="shared" si="230"/>
        <v>-</v>
      </c>
      <c r="AW567" s="9" t="str">
        <f t="shared" si="230"/>
        <v>-</v>
      </c>
      <c r="AX567" s="9" t="str">
        <f t="shared" si="230"/>
        <v>-</v>
      </c>
      <c r="AY567" s="9" t="str">
        <f t="shared" si="230"/>
        <v>-</v>
      </c>
      <c r="AZ567" s="9" t="str">
        <f t="shared" si="230"/>
        <v>-</v>
      </c>
      <c r="BA567" s="9" t="str">
        <f t="shared" si="230"/>
        <v>-</v>
      </c>
      <c r="BB567" s="9" t="str">
        <f t="shared" si="230"/>
        <v>-</v>
      </c>
      <c r="BC567" s="9" t="str">
        <f t="shared" si="230"/>
        <v>-</v>
      </c>
      <c r="BD567" s="9" t="str">
        <f t="shared" si="230"/>
        <v>-</v>
      </c>
      <c r="BE567" s="9" t="str">
        <f t="shared" si="230"/>
        <v>-</v>
      </c>
      <c r="BF567" s="9" t="str">
        <f t="shared" si="230"/>
        <v>-</v>
      </c>
      <c r="BG567" s="9" t="str">
        <f t="shared" si="230"/>
        <v>-</v>
      </c>
      <c r="BH567" s="37">
        <f t="shared" si="212"/>
        <v>0</v>
      </c>
      <c r="BI567" s="114" t="str">
        <f t="shared" si="213"/>
        <v>-</v>
      </c>
      <c r="BJ567" t="str">
        <f t="shared" si="214"/>
        <v>-</v>
      </c>
      <c r="BL567">
        <f t="shared" si="215"/>
        <v>76</v>
      </c>
      <c r="BM567" s="397" t="str">
        <f t="shared" si="216"/>
        <v>-</v>
      </c>
      <c r="BN567">
        <f t="shared" si="217"/>
        <v>0</v>
      </c>
      <c r="BO567">
        <f t="shared" si="218"/>
        <v>0</v>
      </c>
      <c r="BP567" s="225" t="str">
        <f t="shared" si="219"/>
        <v>-</v>
      </c>
    </row>
    <row r="568" spans="1:68">
      <c r="A568" s="125">
        <f t="shared" si="220"/>
        <v>77</v>
      </c>
      <c r="B568" s="9" t="str">
        <f t="shared" ref="B568:BG568" si="231">IF(B$489="ДА",B372,"-")</f>
        <v>-</v>
      </c>
      <c r="C568" s="9" t="str">
        <f t="shared" si="231"/>
        <v>-</v>
      </c>
      <c r="D568" s="9" t="str">
        <f t="shared" si="231"/>
        <v>-</v>
      </c>
      <c r="E568" s="9" t="str">
        <f t="shared" si="231"/>
        <v>-</v>
      </c>
      <c r="F568" s="9" t="str">
        <f t="shared" si="231"/>
        <v>-</v>
      </c>
      <c r="G568" s="9" t="str">
        <f t="shared" si="231"/>
        <v>-</v>
      </c>
      <c r="H568" s="9" t="str">
        <f t="shared" si="231"/>
        <v>-</v>
      </c>
      <c r="I568" s="9" t="str">
        <f t="shared" si="231"/>
        <v>-</v>
      </c>
      <c r="J568" s="9" t="str">
        <f t="shared" si="231"/>
        <v>-</v>
      </c>
      <c r="K568" s="9" t="str">
        <f t="shared" si="231"/>
        <v>-</v>
      </c>
      <c r="L568" s="9">
        <f t="shared" si="231"/>
        <v>9</v>
      </c>
      <c r="M568" s="9" t="str">
        <f t="shared" si="231"/>
        <v>-</v>
      </c>
      <c r="N568" s="9" t="str">
        <f t="shared" si="231"/>
        <v>-</v>
      </c>
      <c r="O568" s="9">
        <f t="shared" si="231"/>
        <v>9</v>
      </c>
      <c r="P568" s="9" t="str">
        <f t="shared" si="231"/>
        <v>-</v>
      </c>
      <c r="Q568" s="9" t="str">
        <f t="shared" si="231"/>
        <v>-</v>
      </c>
      <c r="R568" s="9" t="str">
        <f t="shared" si="231"/>
        <v>-</v>
      </c>
      <c r="S568" s="9" t="str">
        <f t="shared" si="231"/>
        <v>-</v>
      </c>
      <c r="T568" s="9" t="str">
        <f t="shared" si="231"/>
        <v>-</v>
      </c>
      <c r="U568" s="9" t="str">
        <f t="shared" si="231"/>
        <v>-</v>
      </c>
      <c r="V568" s="9">
        <f t="shared" si="231"/>
        <v>5</v>
      </c>
      <c r="W568" s="9" t="str">
        <f t="shared" si="231"/>
        <v>-</v>
      </c>
      <c r="X568" s="9" t="str">
        <f t="shared" si="231"/>
        <v>-</v>
      </c>
      <c r="Y568" s="9" t="str">
        <f t="shared" si="231"/>
        <v>-</v>
      </c>
      <c r="Z568" s="9" t="str">
        <f t="shared" si="231"/>
        <v>-</v>
      </c>
      <c r="AA568" s="9" t="str">
        <f t="shared" si="231"/>
        <v>-</v>
      </c>
      <c r="AB568" s="9" t="str">
        <f t="shared" si="231"/>
        <v>-</v>
      </c>
      <c r="AC568" s="9" t="str">
        <f t="shared" si="231"/>
        <v>-</v>
      </c>
      <c r="AD568" s="9" t="str">
        <f t="shared" si="231"/>
        <v>-</v>
      </c>
      <c r="AE568" s="9" t="str">
        <f t="shared" si="231"/>
        <v>-</v>
      </c>
      <c r="AF568" s="9" t="str">
        <f t="shared" si="231"/>
        <v>-</v>
      </c>
      <c r="AG568" s="9" t="str">
        <f t="shared" si="231"/>
        <v>-</v>
      </c>
      <c r="AH568" s="9" t="str">
        <f t="shared" si="231"/>
        <v>-</v>
      </c>
      <c r="AI568" s="9" t="str">
        <f t="shared" si="231"/>
        <v>-</v>
      </c>
      <c r="AJ568" s="9" t="str">
        <f t="shared" si="231"/>
        <v>-</v>
      </c>
      <c r="AK568" s="9">
        <f t="shared" si="231"/>
        <v>2</v>
      </c>
      <c r="AL568" s="9" t="str">
        <f t="shared" si="231"/>
        <v>-</v>
      </c>
      <c r="AM568" s="9" t="str">
        <f t="shared" si="231"/>
        <v>-</v>
      </c>
      <c r="AN568" s="9" t="str">
        <f t="shared" si="231"/>
        <v>-</v>
      </c>
      <c r="AO568" s="9" t="str">
        <f t="shared" si="231"/>
        <v>-</v>
      </c>
      <c r="AP568" s="9" t="str">
        <f t="shared" si="231"/>
        <v>-</v>
      </c>
      <c r="AQ568" s="9" t="str">
        <f t="shared" si="231"/>
        <v>-</v>
      </c>
      <c r="AR568" s="9" t="str">
        <f t="shared" si="231"/>
        <v>-</v>
      </c>
      <c r="AS568" s="9" t="str">
        <f t="shared" si="231"/>
        <v>-</v>
      </c>
      <c r="AT568" s="9" t="str">
        <f t="shared" si="231"/>
        <v>-</v>
      </c>
      <c r="AU568" s="9" t="str">
        <f t="shared" si="231"/>
        <v>-</v>
      </c>
      <c r="AV568" s="9" t="str">
        <f t="shared" si="231"/>
        <v>-</v>
      </c>
      <c r="AW568" s="9" t="str">
        <f t="shared" si="231"/>
        <v>-</v>
      </c>
      <c r="AX568" s="9" t="str">
        <f t="shared" si="231"/>
        <v>-</v>
      </c>
      <c r="AY568" s="9" t="str">
        <f t="shared" si="231"/>
        <v>-</v>
      </c>
      <c r="AZ568" s="9" t="str">
        <f t="shared" si="231"/>
        <v>-</v>
      </c>
      <c r="BA568" s="9" t="str">
        <f t="shared" si="231"/>
        <v>-</v>
      </c>
      <c r="BB568" s="9" t="str">
        <f t="shared" si="231"/>
        <v>-</v>
      </c>
      <c r="BC568" s="9" t="str">
        <f t="shared" si="231"/>
        <v>-</v>
      </c>
      <c r="BD568" s="9" t="str">
        <f t="shared" si="231"/>
        <v>-</v>
      </c>
      <c r="BE568" s="9" t="str">
        <f t="shared" si="231"/>
        <v>-</v>
      </c>
      <c r="BF568" s="9" t="str">
        <f t="shared" si="231"/>
        <v>-</v>
      </c>
      <c r="BG568" s="9" t="str">
        <f t="shared" si="231"/>
        <v>-</v>
      </c>
      <c r="BH568" s="37">
        <f t="shared" si="212"/>
        <v>4</v>
      </c>
      <c r="BI568" s="114">
        <f t="shared" si="213"/>
        <v>6.2500004000862566</v>
      </c>
      <c r="BJ568">
        <f t="shared" si="214"/>
        <v>39</v>
      </c>
      <c r="BL568">
        <f t="shared" si="215"/>
        <v>77</v>
      </c>
      <c r="BM568" s="397">
        <f t="shared" si="216"/>
        <v>6.2500004000862566</v>
      </c>
      <c r="BN568">
        <f t="shared" si="217"/>
        <v>6</v>
      </c>
      <c r="BO568">
        <f t="shared" si="218"/>
        <v>4</v>
      </c>
      <c r="BP568" s="225">
        <f t="shared" si="219"/>
        <v>11.583333333333334</v>
      </c>
    </row>
    <row r="569" spans="1:68">
      <c r="A569" s="125">
        <f t="shared" si="220"/>
        <v>78</v>
      </c>
      <c r="B569" s="9" t="str">
        <f t="shared" ref="B569:BG569" si="232">IF(B$489="ДА",B373,"-")</f>
        <v>-</v>
      </c>
      <c r="C569" s="9" t="str">
        <f t="shared" si="232"/>
        <v>-</v>
      </c>
      <c r="D569" s="9" t="str">
        <f t="shared" si="232"/>
        <v>-</v>
      </c>
      <c r="E569" s="9" t="str">
        <f t="shared" si="232"/>
        <v>-</v>
      </c>
      <c r="F569" s="9" t="str">
        <f t="shared" si="232"/>
        <v>-</v>
      </c>
      <c r="G569" s="9" t="str">
        <f t="shared" si="232"/>
        <v>-</v>
      </c>
      <c r="H569" s="9" t="str">
        <f t="shared" si="232"/>
        <v>-</v>
      </c>
      <c r="I569" s="9" t="str">
        <f t="shared" si="232"/>
        <v>-</v>
      </c>
      <c r="J569" s="9" t="str">
        <f t="shared" si="232"/>
        <v>-</v>
      </c>
      <c r="K569" s="9" t="str">
        <f t="shared" si="232"/>
        <v>-</v>
      </c>
      <c r="L569" s="9" t="str">
        <f t="shared" si="232"/>
        <v>-</v>
      </c>
      <c r="M569" s="9" t="str">
        <f t="shared" si="232"/>
        <v>-</v>
      </c>
      <c r="N569" s="9" t="str">
        <f t="shared" si="232"/>
        <v>-</v>
      </c>
      <c r="O569" s="9" t="str">
        <f t="shared" si="232"/>
        <v>-</v>
      </c>
      <c r="P569" s="9" t="str">
        <f t="shared" si="232"/>
        <v>-</v>
      </c>
      <c r="Q569" s="9" t="str">
        <f t="shared" si="232"/>
        <v>-</v>
      </c>
      <c r="R569" s="9" t="str">
        <f t="shared" si="232"/>
        <v>-</v>
      </c>
      <c r="S569" s="9" t="str">
        <f t="shared" si="232"/>
        <v>-</v>
      </c>
      <c r="T569" s="9" t="str">
        <f t="shared" si="232"/>
        <v>-</v>
      </c>
      <c r="U569" s="9" t="str">
        <f t="shared" si="232"/>
        <v>-</v>
      </c>
      <c r="V569" s="9" t="str">
        <f t="shared" si="232"/>
        <v>-</v>
      </c>
      <c r="W569" s="9" t="str">
        <f t="shared" si="232"/>
        <v>-</v>
      </c>
      <c r="X569" s="9" t="str">
        <f t="shared" si="232"/>
        <v>-</v>
      </c>
      <c r="Y569" s="9" t="str">
        <f t="shared" si="232"/>
        <v>-</v>
      </c>
      <c r="Z569" s="9" t="str">
        <f t="shared" si="232"/>
        <v>-</v>
      </c>
      <c r="AA569" s="9" t="str">
        <f t="shared" si="232"/>
        <v>-</v>
      </c>
      <c r="AB569" s="9" t="str">
        <f t="shared" si="232"/>
        <v>-</v>
      </c>
      <c r="AC569" s="9" t="str">
        <f t="shared" si="232"/>
        <v>-</v>
      </c>
      <c r="AD569" s="9" t="str">
        <f t="shared" si="232"/>
        <v>-</v>
      </c>
      <c r="AE569" s="9" t="str">
        <f t="shared" si="232"/>
        <v>-</v>
      </c>
      <c r="AF569" s="9" t="str">
        <f t="shared" si="232"/>
        <v>-</v>
      </c>
      <c r="AG569" s="9" t="str">
        <f t="shared" si="232"/>
        <v>-</v>
      </c>
      <c r="AH569" s="9" t="str">
        <f t="shared" si="232"/>
        <v>-</v>
      </c>
      <c r="AI569" s="9" t="str">
        <f t="shared" si="232"/>
        <v>-</v>
      </c>
      <c r="AJ569" s="9" t="str">
        <f t="shared" si="232"/>
        <v>-</v>
      </c>
      <c r="AK569" s="9" t="str">
        <f t="shared" si="232"/>
        <v>-</v>
      </c>
      <c r="AL569" s="9" t="str">
        <f t="shared" si="232"/>
        <v>-</v>
      </c>
      <c r="AM569" s="9" t="str">
        <f t="shared" si="232"/>
        <v>-</v>
      </c>
      <c r="AN569" s="9" t="str">
        <f t="shared" si="232"/>
        <v>-</v>
      </c>
      <c r="AO569" s="9" t="str">
        <f t="shared" si="232"/>
        <v>-</v>
      </c>
      <c r="AP569" s="9" t="str">
        <f t="shared" si="232"/>
        <v>-</v>
      </c>
      <c r="AQ569" s="9" t="str">
        <f t="shared" si="232"/>
        <v>-</v>
      </c>
      <c r="AR569" s="9" t="str">
        <f t="shared" si="232"/>
        <v>-</v>
      </c>
      <c r="AS569" s="9" t="str">
        <f t="shared" si="232"/>
        <v>-</v>
      </c>
      <c r="AT569" s="9" t="str">
        <f t="shared" si="232"/>
        <v>-</v>
      </c>
      <c r="AU569" s="9" t="str">
        <f t="shared" si="232"/>
        <v>-</v>
      </c>
      <c r="AV569" s="9" t="str">
        <f t="shared" si="232"/>
        <v>-</v>
      </c>
      <c r="AW569" s="9" t="str">
        <f t="shared" si="232"/>
        <v>-</v>
      </c>
      <c r="AX569" s="9" t="str">
        <f t="shared" si="232"/>
        <v>-</v>
      </c>
      <c r="AY569" s="9" t="str">
        <f t="shared" si="232"/>
        <v>-</v>
      </c>
      <c r="AZ569" s="9" t="str">
        <f t="shared" si="232"/>
        <v>-</v>
      </c>
      <c r="BA569" s="9" t="str">
        <f t="shared" si="232"/>
        <v>-</v>
      </c>
      <c r="BB569" s="9" t="str">
        <f t="shared" si="232"/>
        <v>-</v>
      </c>
      <c r="BC569" s="9" t="str">
        <f t="shared" si="232"/>
        <v>-</v>
      </c>
      <c r="BD569" s="9" t="str">
        <f t="shared" si="232"/>
        <v>-</v>
      </c>
      <c r="BE569" s="9" t="str">
        <f t="shared" si="232"/>
        <v>-</v>
      </c>
      <c r="BF569" s="9" t="str">
        <f t="shared" si="232"/>
        <v>-</v>
      </c>
      <c r="BG569" s="9" t="str">
        <f t="shared" si="232"/>
        <v>-</v>
      </c>
      <c r="BH569" s="37">
        <f t="shared" si="212"/>
        <v>0</v>
      </c>
      <c r="BI569" s="114" t="str">
        <f t="shared" si="213"/>
        <v>-</v>
      </c>
      <c r="BJ569" t="str">
        <f t="shared" si="214"/>
        <v>-</v>
      </c>
      <c r="BL569">
        <f t="shared" si="215"/>
        <v>78</v>
      </c>
      <c r="BM569" s="397" t="str">
        <f t="shared" si="216"/>
        <v>-</v>
      </c>
      <c r="BN569">
        <f t="shared" si="217"/>
        <v>0</v>
      </c>
      <c r="BO569">
        <f t="shared" si="218"/>
        <v>0</v>
      </c>
      <c r="BP569" s="225" t="str">
        <f t="shared" si="219"/>
        <v>-</v>
      </c>
    </row>
    <row r="570" spans="1:68">
      <c r="A570" s="125">
        <f t="shared" si="220"/>
        <v>79</v>
      </c>
      <c r="B570" s="9" t="str">
        <f t="shared" ref="B570:BG570" si="233">IF(B$489="ДА",B374,"-")</f>
        <v>-</v>
      </c>
      <c r="C570" s="9" t="str">
        <f t="shared" si="233"/>
        <v>-</v>
      </c>
      <c r="D570" s="9" t="str">
        <f t="shared" si="233"/>
        <v>-</v>
      </c>
      <c r="E570" s="9" t="str">
        <f t="shared" si="233"/>
        <v>-</v>
      </c>
      <c r="F570" s="9" t="str">
        <f t="shared" si="233"/>
        <v>-</v>
      </c>
      <c r="G570" s="9" t="str">
        <f t="shared" si="233"/>
        <v>-</v>
      </c>
      <c r="H570" s="9" t="str">
        <f t="shared" si="233"/>
        <v>-</v>
      </c>
      <c r="I570" s="9" t="str">
        <f t="shared" si="233"/>
        <v>-</v>
      </c>
      <c r="J570" s="9" t="str">
        <f t="shared" si="233"/>
        <v>-</v>
      </c>
      <c r="K570" s="9" t="str">
        <f t="shared" si="233"/>
        <v>-</v>
      </c>
      <c r="L570" s="9" t="str">
        <f t="shared" si="233"/>
        <v>-</v>
      </c>
      <c r="M570" s="9" t="str">
        <f t="shared" si="233"/>
        <v>-</v>
      </c>
      <c r="N570" s="9" t="str">
        <f t="shared" si="233"/>
        <v>-</v>
      </c>
      <c r="O570" s="9" t="str">
        <f t="shared" si="233"/>
        <v>-</v>
      </c>
      <c r="P570" s="9" t="str">
        <f t="shared" si="233"/>
        <v>-</v>
      </c>
      <c r="Q570" s="9" t="str">
        <f t="shared" si="233"/>
        <v>-</v>
      </c>
      <c r="R570" s="9" t="str">
        <f t="shared" si="233"/>
        <v>-</v>
      </c>
      <c r="S570" s="9" t="str">
        <f t="shared" si="233"/>
        <v>-</v>
      </c>
      <c r="T570" s="9" t="str">
        <f t="shared" si="233"/>
        <v>-</v>
      </c>
      <c r="U570" s="9" t="str">
        <f t="shared" si="233"/>
        <v>-</v>
      </c>
      <c r="V570" s="9" t="str">
        <f t="shared" si="233"/>
        <v>-</v>
      </c>
      <c r="W570" s="9" t="str">
        <f t="shared" si="233"/>
        <v>-</v>
      </c>
      <c r="X570" s="9" t="str">
        <f t="shared" si="233"/>
        <v>-</v>
      </c>
      <c r="Y570" s="9" t="str">
        <f t="shared" si="233"/>
        <v>-</v>
      </c>
      <c r="Z570" s="9" t="str">
        <f t="shared" si="233"/>
        <v>-</v>
      </c>
      <c r="AA570" s="9" t="str">
        <f t="shared" si="233"/>
        <v>-</v>
      </c>
      <c r="AB570" s="9" t="str">
        <f t="shared" si="233"/>
        <v>-</v>
      </c>
      <c r="AC570" s="9" t="str">
        <f t="shared" si="233"/>
        <v>-</v>
      </c>
      <c r="AD570" s="9" t="str">
        <f t="shared" si="233"/>
        <v>-</v>
      </c>
      <c r="AE570" s="9" t="str">
        <f t="shared" si="233"/>
        <v>-</v>
      </c>
      <c r="AF570" s="9" t="str">
        <f t="shared" si="233"/>
        <v>-</v>
      </c>
      <c r="AG570" s="9" t="str">
        <f t="shared" si="233"/>
        <v>-</v>
      </c>
      <c r="AH570" s="9" t="str">
        <f t="shared" si="233"/>
        <v>-</v>
      </c>
      <c r="AI570" s="9" t="str">
        <f t="shared" si="233"/>
        <v>-</v>
      </c>
      <c r="AJ570" s="9" t="str">
        <f t="shared" si="233"/>
        <v>-</v>
      </c>
      <c r="AK570" s="9" t="str">
        <f t="shared" si="233"/>
        <v>-</v>
      </c>
      <c r="AL570" s="9" t="str">
        <f t="shared" si="233"/>
        <v>-</v>
      </c>
      <c r="AM570" s="9" t="str">
        <f t="shared" si="233"/>
        <v>-</v>
      </c>
      <c r="AN570" s="9" t="str">
        <f t="shared" si="233"/>
        <v>-</v>
      </c>
      <c r="AO570" s="9" t="str">
        <f t="shared" si="233"/>
        <v>-</v>
      </c>
      <c r="AP570" s="9" t="str">
        <f t="shared" si="233"/>
        <v>-</v>
      </c>
      <c r="AQ570" s="9" t="str">
        <f t="shared" si="233"/>
        <v>-</v>
      </c>
      <c r="AR570" s="9" t="str">
        <f t="shared" si="233"/>
        <v>-</v>
      </c>
      <c r="AS570" s="9" t="str">
        <f t="shared" si="233"/>
        <v>-</v>
      </c>
      <c r="AT570" s="9" t="str">
        <f t="shared" si="233"/>
        <v>-</v>
      </c>
      <c r="AU570" s="9" t="str">
        <f t="shared" si="233"/>
        <v>-</v>
      </c>
      <c r="AV570" s="9" t="str">
        <f t="shared" si="233"/>
        <v>-</v>
      </c>
      <c r="AW570" s="9" t="str">
        <f t="shared" si="233"/>
        <v>-</v>
      </c>
      <c r="AX570" s="9" t="str">
        <f t="shared" si="233"/>
        <v>-</v>
      </c>
      <c r="AY570" s="9" t="str">
        <f t="shared" si="233"/>
        <v>-</v>
      </c>
      <c r="AZ570" s="9" t="str">
        <f t="shared" si="233"/>
        <v>-</v>
      </c>
      <c r="BA570" s="9" t="str">
        <f t="shared" si="233"/>
        <v>-</v>
      </c>
      <c r="BB570" s="9" t="str">
        <f t="shared" si="233"/>
        <v>-</v>
      </c>
      <c r="BC570" s="9" t="str">
        <f t="shared" si="233"/>
        <v>-</v>
      </c>
      <c r="BD570" s="9" t="str">
        <f t="shared" si="233"/>
        <v>-</v>
      </c>
      <c r="BE570" s="9" t="str">
        <f t="shared" si="233"/>
        <v>-</v>
      </c>
      <c r="BF570" s="9" t="str">
        <f t="shared" si="233"/>
        <v>-</v>
      </c>
      <c r="BG570" s="9" t="str">
        <f t="shared" si="233"/>
        <v>-</v>
      </c>
      <c r="BH570" s="37">
        <f t="shared" si="212"/>
        <v>0</v>
      </c>
      <c r="BI570" s="114" t="str">
        <f t="shared" si="213"/>
        <v>-</v>
      </c>
      <c r="BJ570" t="str">
        <f t="shared" si="214"/>
        <v>-</v>
      </c>
      <c r="BL570">
        <f t="shared" si="215"/>
        <v>79</v>
      </c>
      <c r="BM570" s="397" t="str">
        <f t="shared" si="216"/>
        <v>-</v>
      </c>
      <c r="BN570">
        <f t="shared" si="217"/>
        <v>0</v>
      </c>
      <c r="BO570">
        <f t="shared" si="218"/>
        <v>0</v>
      </c>
      <c r="BP570" s="225" t="str">
        <f t="shared" si="219"/>
        <v>-</v>
      </c>
    </row>
    <row r="571" spans="1:68">
      <c r="A571" s="125">
        <f t="shared" si="220"/>
        <v>80</v>
      </c>
      <c r="B571" s="9" t="str">
        <f t="shared" ref="B571:BG571" si="234">IF(B$489="ДА",B375,"-")</f>
        <v>-</v>
      </c>
      <c r="C571" s="9" t="str">
        <f t="shared" si="234"/>
        <v>-</v>
      </c>
      <c r="D571" s="9" t="str">
        <f t="shared" si="234"/>
        <v>-</v>
      </c>
      <c r="E571" s="9" t="str">
        <f t="shared" si="234"/>
        <v>-</v>
      </c>
      <c r="F571" s="9" t="str">
        <f t="shared" si="234"/>
        <v>-</v>
      </c>
      <c r="G571" s="9" t="str">
        <f t="shared" si="234"/>
        <v>-</v>
      </c>
      <c r="H571" s="9" t="str">
        <f t="shared" si="234"/>
        <v>-</v>
      </c>
      <c r="I571" s="9" t="str">
        <f t="shared" si="234"/>
        <v>-</v>
      </c>
      <c r="J571" s="9" t="str">
        <f t="shared" si="234"/>
        <v>-</v>
      </c>
      <c r="K571" s="9" t="str">
        <f t="shared" si="234"/>
        <v>-</v>
      </c>
      <c r="L571" s="9" t="str">
        <f t="shared" si="234"/>
        <v>-</v>
      </c>
      <c r="M571" s="9" t="str">
        <f t="shared" si="234"/>
        <v>-</v>
      </c>
      <c r="N571" s="9" t="str">
        <f t="shared" si="234"/>
        <v>-</v>
      </c>
      <c r="O571" s="9" t="str">
        <f t="shared" si="234"/>
        <v>-</v>
      </c>
      <c r="P571" s="9" t="str">
        <f t="shared" si="234"/>
        <v>-</v>
      </c>
      <c r="Q571" s="9" t="str">
        <f t="shared" si="234"/>
        <v>-</v>
      </c>
      <c r="R571" s="9" t="str">
        <f t="shared" si="234"/>
        <v>-</v>
      </c>
      <c r="S571" s="9" t="str">
        <f t="shared" si="234"/>
        <v>-</v>
      </c>
      <c r="T571" s="9" t="str">
        <f t="shared" si="234"/>
        <v>-</v>
      </c>
      <c r="U571" s="9" t="str">
        <f t="shared" si="234"/>
        <v>-</v>
      </c>
      <c r="V571" s="9" t="str">
        <f t="shared" si="234"/>
        <v>-</v>
      </c>
      <c r="W571" s="9" t="str">
        <f t="shared" si="234"/>
        <v>-</v>
      </c>
      <c r="X571" s="9" t="str">
        <f t="shared" si="234"/>
        <v>-</v>
      </c>
      <c r="Y571" s="9" t="str">
        <f t="shared" si="234"/>
        <v>-</v>
      </c>
      <c r="Z571" s="9" t="str">
        <f t="shared" si="234"/>
        <v>-</v>
      </c>
      <c r="AA571" s="9" t="str">
        <f t="shared" si="234"/>
        <v>-</v>
      </c>
      <c r="AB571" s="9" t="str">
        <f t="shared" si="234"/>
        <v>-</v>
      </c>
      <c r="AC571" s="9" t="str">
        <f t="shared" si="234"/>
        <v>-</v>
      </c>
      <c r="AD571" s="9" t="str">
        <f t="shared" si="234"/>
        <v>-</v>
      </c>
      <c r="AE571" s="9" t="str">
        <f t="shared" si="234"/>
        <v>-</v>
      </c>
      <c r="AF571" s="9" t="str">
        <f t="shared" si="234"/>
        <v>-</v>
      </c>
      <c r="AG571" s="9" t="str">
        <f t="shared" si="234"/>
        <v>-</v>
      </c>
      <c r="AH571" s="9" t="str">
        <f t="shared" si="234"/>
        <v>-</v>
      </c>
      <c r="AI571" s="9" t="str">
        <f t="shared" si="234"/>
        <v>-</v>
      </c>
      <c r="AJ571" s="9" t="str">
        <f t="shared" si="234"/>
        <v>-</v>
      </c>
      <c r="AK571" s="9" t="str">
        <f t="shared" si="234"/>
        <v>-</v>
      </c>
      <c r="AL571" s="9" t="str">
        <f t="shared" si="234"/>
        <v>-</v>
      </c>
      <c r="AM571" s="9" t="str">
        <f t="shared" si="234"/>
        <v>-</v>
      </c>
      <c r="AN571" s="9" t="str">
        <f t="shared" si="234"/>
        <v>-</v>
      </c>
      <c r="AO571" s="9" t="str">
        <f t="shared" si="234"/>
        <v>-</v>
      </c>
      <c r="AP571" s="9" t="str">
        <f t="shared" si="234"/>
        <v>-</v>
      </c>
      <c r="AQ571" s="9" t="str">
        <f t="shared" si="234"/>
        <v>-</v>
      </c>
      <c r="AR571" s="9" t="str">
        <f t="shared" si="234"/>
        <v>-</v>
      </c>
      <c r="AS571" s="9" t="str">
        <f t="shared" si="234"/>
        <v>-</v>
      </c>
      <c r="AT571" s="9" t="str">
        <f t="shared" si="234"/>
        <v>-</v>
      </c>
      <c r="AU571" s="9" t="str">
        <f t="shared" si="234"/>
        <v>-</v>
      </c>
      <c r="AV571" s="9" t="str">
        <f t="shared" si="234"/>
        <v>-</v>
      </c>
      <c r="AW571" s="9" t="str">
        <f t="shared" si="234"/>
        <v>-</v>
      </c>
      <c r="AX571" s="9" t="str">
        <f t="shared" si="234"/>
        <v>-</v>
      </c>
      <c r="AY571" s="9" t="str">
        <f t="shared" si="234"/>
        <v>-</v>
      </c>
      <c r="AZ571" s="9" t="str">
        <f t="shared" si="234"/>
        <v>-</v>
      </c>
      <c r="BA571" s="9" t="str">
        <f t="shared" si="234"/>
        <v>-</v>
      </c>
      <c r="BB571" s="9" t="str">
        <f t="shared" si="234"/>
        <v>-</v>
      </c>
      <c r="BC571" s="9" t="str">
        <f t="shared" si="234"/>
        <v>-</v>
      </c>
      <c r="BD571" s="9" t="str">
        <f t="shared" si="234"/>
        <v>-</v>
      </c>
      <c r="BE571" s="9" t="str">
        <f t="shared" si="234"/>
        <v>-</v>
      </c>
      <c r="BF571" s="9" t="str">
        <f t="shared" si="234"/>
        <v>-</v>
      </c>
      <c r="BG571" s="9" t="str">
        <f t="shared" si="234"/>
        <v>-</v>
      </c>
      <c r="BH571" s="37">
        <f t="shared" si="212"/>
        <v>0</v>
      </c>
      <c r="BI571" s="114" t="str">
        <f t="shared" si="213"/>
        <v>-</v>
      </c>
      <c r="BJ571" t="str">
        <f t="shared" si="214"/>
        <v>-</v>
      </c>
      <c r="BL571">
        <f t="shared" si="215"/>
        <v>80</v>
      </c>
      <c r="BM571" s="397" t="str">
        <f t="shared" si="216"/>
        <v>-</v>
      </c>
      <c r="BN571">
        <f t="shared" si="217"/>
        <v>0</v>
      </c>
      <c r="BO571">
        <f t="shared" si="218"/>
        <v>0</v>
      </c>
      <c r="BP571" s="225" t="str">
        <f t="shared" si="219"/>
        <v>-</v>
      </c>
    </row>
    <row r="572" spans="1:68">
      <c r="A572" s="125">
        <f t="shared" si="220"/>
        <v>81</v>
      </c>
      <c r="B572" s="9" t="str">
        <f t="shared" ref="B572:BG572" si="235">IF(B$489="ДА",B376,"-")</f>
        <v>-</v>
      </c>
      <c r="C572" s="9" t="str">
        <f t="shared" si="235"/>
        <v>-</v>
      </c>
      <c r="D572" s="9" t="str">
        <f t="shared" si="235"/>
        <v>-</v>
      </c>
      <c r="E572" s="9" t="str">
        <f t="shared" si="235"/>
        <v>-</v>
      </c>
      <c r="F572" s="9" t="str">
        <f t="shared" si="235"/>
        <v>-</v>
      </c>
      <c r="G572" s="9" t="str">
        <f t="shared" si="235"/>
        <v>-</v>
      </c>
      <c r="H572" s="9" t="str">
        <f t="shared" si="235"/>
        <v>-</v>
      </c>
      <c r="I572" s="9" t="str">
        <f t="shared" si="235"/>
        <v>-</v>
      </c>
      <c r="J572" s="9" t="str">
        <f t="shared" si="235"/>
        <v>-</v>
      </c>
      <c r="K572" s="9" t="str">
        <f t="shared" si="235"/>
        <v>-</v>
      </c>
      <c r="L572" s="9" t="str">
        <f t="shared" si="235"/>
        <v>-</v>
      </c>
      <c r="M572" s="9" t="str">
        <f t="shared" si="235"/>
        <v>-</v>
      </c>
      <c r="N572" s="9" t="str">
        <f t="shared" si="235"/>
        <v>-</v>
      </c>
      <c r="O572" s="9" t="str">
        <f t="shared" si="235"/>
        <v>-</v>
      </c>
      <c r="P572" s="9" t="str">
        <f t="shared" si="235"/>
        <v>-</v>
      </c>
      <c r="Q572" s="9" t="str">
        <f t="shared" si="235"/>
        <v>-</v>
      </c>
      <c r="R572" s="9" t="str">
        <f t="shared" si="235"/>
        <v>-</v>
      </c>
      <c r="S572" s="9" t="str">
        <f t="shared" si="235"/>
        <v>-</v>
      </c>
      <c r="T572" s="9" t="str">
        <f t="shared" si="235"/>
        <v>-</v>
      </c>
      <c r="U572" s="9" t="str">
        <f t="shared" si="235"/>
        <v>-</v>
      </c>
      <c r="V572" s="9" t="str">
        <f t="shared" si="235"/>
        <v>-</v>
      </c>
      <c r="W572" s="9" t="str">
        <f t="shared" si="235"/>
        <v>-</v>
      </c>
      <c r="X572" s="9" t="str">
        <f t="shared" si="235"/>
        <v>-</v>
      </c>
      <c r="Y572" s="9" t="str">
        <f t="shared" si="235"/>
        <v>-</v>
      </c>
      <c r="Z572" s="9" t="str">
        <f t="shared" si="235"/>
        <v>-</v>
      </c>
      <c r="AA572" s="9" t="str">
        <f t="shared" si="235"/>
        <v>-</v>
      </c>
      <c r="AB572" s="9" t="str">
        <f t="shared" si="235"/>
        <v>-</v>
      </c>
      <c r="AC572" s="9" t="str">
        <f t="shared" si="235"/>
        <v>-</v>
      </c>
      <c r="AD572" s="9" t="str">
        <f t="shared" si="235"/>
        <v>-</v>
      </c>
      <c r="AE572" s="9" t="str">
        <f t="shared" si="235"/>
        <v>-</v>
      </c>
      <c r="AF572" s="9" t="str">
        <f t="shared" si="235"/>
        <v>-</v>
      </c>
      <c r="AG572" s="9" t="str">
        <f t="shared" si="235"/>
        <v>-</v>
      </c>
      <c r="AH572" s="9" t="str">
        <f t="shared" si="235"/>
        <v>-</v>
      </c>
      <c r="AI572" s="9" t="str">
        <f t="shared" si="235"/>
        <v>-</v>
      </c>
      <c r="AJ572" s="9" t="str">
        <f t="shared" si="235"/>
        <v>-</v>
      </c>
      <c r="AK572" s="9" t="str">
        <f t="shared" si="235"/>
        <v>-</v>
      </c>
      <c r="AL572" s="9" t="str">
        <f t="shared" si="235"/>
        <v>-</v>
      </c>
      <c r="AM572" s="9" t="str">
        <f t="shared" si="235"/>
        <v>-</v>
      </c>
      <c r="AN572" s="9" t="str">
        <f t="shared" si="235"/>
        <v>-</v>
      </c>
      <c r="AO572" s="9" t="str">
        <f t="shared" si="235"/>
        <v>-</v>
      </c>
      <c r="AP572" s="9" t="str">
        <f t="shared" si="235"/>
        <v>-</v>
      </c>
      <c r="AQ572" s="9" t="str">
        <f t="shared" si="235"/>
        <v>-</v>
      </c>
      <c r="AR572" s="9" t="str">
        <f t="shared" si="235"/>
        <v>-</v>
      </c>
      <c r="AS572" s="9" t="str">
        <f t="shared" si="235"/>
        <v>-</v>
      </c>
      <c r="AT572" s="9" t="str">
        <f t="shared" si="235"/>
        <v>-</v>
      </c>
      <c r="AU572" s="9" t="str">
        <f t="shared" si="235"/>
        <v>-</v>
      </c>
      <c r="AV572" s="9" t="str">
        <f t="shared" si="235"/>
        <v>-</v>
      </c>
      <c r="AW572" s="9" t="str">
        <f t="shared" si="235"/>
        <v>-</v>
      </c>
      <c r="AX572" s="9" t="str">
        <f t="shared" si="235"/>
        <v>-</v>
      </c>
      <c r="AY572" s="9" t="str">
        <f t="shared" si="235"/>
        <v>-</v>
      </c>
      <c r="AZ572" s="9" t="str">
        <f t="shared" si="235"/>
        <v>-</v>
      </c>
      <c r="BA572" s="9" t="str">
        <f t="shared" si="235"/>
        <v>-</v>
      </c>
      <c r="BB572" s="9" t="str">
        <f t="shared" si="235"/>
        <v>-</v>
      </c>
      <c r="BC572" s="9" t="str">
        <f t="shared" si="235"/>
        <v>-</v>
      </c>
      <c r="BD572" s="9" t="str">
        <f t="shared" si="235"/>
        <v>-</v>
      </c>
      <c r="BE572" s="9" t="str">
        <f t="shared" si="235"/>
        <v>-</v>
      </c>
      <c r="BF572" s="9" t="str">
        <f t="shared" si="235"/>
        <v>-</v>
      </c>
      <c r="BG572" s="9" t="str">
        <f t="shared" si="235"/>
        <v>-</v>
      </c>
      <c r="BH572" s="37">
        <f t="shared" si="212"/>
        <v>0</v>
      </c>
      <c r="BI572" s="114" t="str">
        <f t="shared" si="213"/>
        <v>-</v>
      </c>
      <c r="BJ572" t="str">
        <f t="shared" si="214"/>
        <v>-</v>
      </c>
      <c r="BL572">
        <f t="shared" si="215"/>
        <v>81</v>
      </c>
      <c r="BM572" s="397" t="str">
        <f t="shared" si="216"/>
        <v>-</v>
      </c>
      <c r="BN572">
        <f t="shared" si="217"/>
        <v>0</v>
      </c>
      <c r="BO572">
        <f t="shared" si="218"/>
        <v>0</v>
      </c>
      <c r="BP572" s="225" t="str">
        <f t="shared" si="219"/>
        <v>-</v>
      </c>
    </row>
    <row r="573" spans="1:68">
      <c r="A573" s="125">
        <f t="shared" si="220"/>
        <v>82</v>
      </c>
      <c r="B573" s="9" t="str">
        <f t="shared" ref="B573:BG573" si="236">IF(B$489="ДА",B377,"-")</f>
        <v>-</v>
      </c>
      <c r="C573" s="9" t="str">
        <f t="shared" si="236"/>
        <v>-</v>
      </c>
      <c r="D573" s="9" t="str">
        <f t="shared" si="236"/>
        <v>-</v>
      </c>
      <c r="E573" s="9" t="str">
        <f t="shared" si="236"/>
        <v>-</v>
      </c>
      <c r="F573" s="9" t="str">
        <f t="shared" si="236"/>
        <v>-</v>
      </c>
      <c r="G573" s="9" t="str">
        <f t="shared" si="236"/>
        <v>-</v>
      </c>
      <c r="H573" s="9" t="str">
        <f t="shared" si="236"/>
        <v>-</v>
      </c>
      <c r="I573" s="9" t="str">
        <f t="shared" si="236"/>
        <v>-</v>
      </c>
      <c r="J573" s="9" t="str">
        <f t="shared" si="236"/>
        <v>-</v>
      </c>
      <c r="K573" s="9" t="str">
        <f t="shared" si="236"/>
        <v>-</v>
      </c>
      <c r="L573" s="9" t="str">
        <f t="shared" si="236"/>
        <v>-</v>
      </c>
      <c r="M573" s="9" t="str">
        <f t="shared" si="236"/>
        <v>-</v>
      </c>
      <c r="N573" s="9" t="str">
        <f t="shared" si="236"/>
        <v>-</v>
      </c>
      <c r="O573" s="9" t="str">
        <f t="shared" si="236"/>
        <v>-</v>
      </c>
      <c r="P573" s="9" t="str">
        <f t="shared" si="236"/>
        <v>-</v>
      </c>
      <c r="Q573" s="9" t="str">
        <f t="shared" si="236"/>
        <v>-</v>
      </c>
      <c r="R573" s="9" t="str">
        <f t="shared" si="236"/>
        <v>-</v>
      </c>
      <c r="S573" s="9" t="str">
        <f t="shared" si="236"/>
        <v>-</v>
      </c>
      <c r="T573" s="9" t="str">
        <f t="shared" si="236"/>
        <v>-</v>
      </c>
      <c r="U573" s="9" t="str">
        <f t="shared" si="236"/>
        <v>-</v>
      </c>
      <c r="V573" s="9" t="str">
        <f t="shared" si="236"/>
        <v>-</v>
      </c>
      <c r="W573" s="9" t="str">
        <f t="shared" si="236"/>
        <v>-</v>
      </c>
      <c r="X573" s="9" t="str">
        <f t="shared" si="236"/>
        <v>-</v>
      </c>
      <c r="Y573" s="9" t="str">
        <f t="shared" si="236"/>
        <v>-</v>
      </c>
      <c r="Z573" s="9" t="str">
        <f t="shared" si="236"/>
        <v>-</v>
      </c>
      <c r="AA573" s="9" t="str">
        <f t="shared" si="236"/>
        <v>-</v>
      </c>
      <c r="AB573" s="9" t="str">
        <f t="shared" si="236"/>
        <v>-</v>
      </c>
      <c r="AC573" s="9" t="str">
        <f t="shared" si="236"/>
        <v>-</v>
      </c>
      <c r="AD573" s="9" t="str">
        <f t="shared" si="236"/>
        <v>-</v>
      </c>
      <c r="AE573" s="9" t="str">
        <f t="shared" si="236"/>
        <v>-</v>
      </c>
      <c r="AF573" s="9" t="str">
        <f t="shared" si="236"/>
        <v>-</v>
      </c>
      <c r="AG573" s="9" t="str">
        <f t="shared" si="236"/>
        <v>-</v>
      </c>
      <c r="AH573" s="9" t="str">
        <f t="shared" si="236"/>
        <v>-</v>
      </c>
      <c r="AI573" s="9" t="str">
        <f t="shared" si="236"/>
        <v>-</v>
      </c>
      <c r="AJ573" s="9" t="str">
        <f t="shared" si="236"/>
        <v>-</v>
      </c>
      <c r="AK573" s="9" t="str">
        <f t="shared" si="236"/>
        <v>-</v>
      </c>
      <c r="AL573" s="9" t="str">
        <f t="shared" si="236"/>
        <v>-</v>
      </c>
      <c r="AM573" s="9" t="str">
        <f t="shared" si="236"/>
        <v>-</v>
      </c>
      <c r="AN573" s="9" t="str">
        <f t="shared" si="236"/>
        <v>-</v>
      </c>
      <c r="AO573" s="9" t="str">
        <f t="shared" si="236"/>
        <v>-</v>
      </c>
      <c r="AP573" s="9" t="str">
        <f t="shared" si="236"/>
        <v>-</v>
      </c>
      <c r="AQ573" s="9" t="str">
        <f t="shared" si="236"/>
        <v>-</v>
      </c>
      <c r="AR573" s="9" t="str">
        <f t="shared" si="236"/>
        <v>-</v>
      </c>
      <c r="AS573" s="9" t="str">
        <f t="shared" si="236"/>
        <v>-</v>
      </c>
      <c r="AT573" s="9" t="str">
        <f t="shared" si="236"/>
        <v>-</v>
      </c>
      <c r="AU573" s="9" t="str">
        <f t="shared" si="236"/>
        <v>-</v>
      </c>
      <c r="AV573" s="9" t="str">
        <f t="shared" si="236"/>
        <v>-</v>
      </c>
      <c r="AW573" s="9" t="str">
        <f t="shared" si="236"/>
        <v>-</v>
      </c>
      <c r="AX573" s="9" t="str">
        <f t="shared" si="236"/>
        <v>-</v>
      </c>
      <c r="AY573" s="9" t="str">
        <f t="shared" si="236"/>
        <v>-</v>
      </c>
      <c r="AZ573" s="9" t="str">
        <f t="shared" si="236"/>
        <v>-</v>
      </c>
      <c r="BA573" s="9" t="str">
        <f t="shared" si="236"/>
        <v>-</v>
      </c>
      <c r="BB573" s="9" t="str">
        <f t="shared" si="236"/>
        <v>-</v>
      </c>
      <c r="BC573" s="9" t="str">
        <f t="shared" si="236"/>
        <v>-</v>
      </c>
      <c r="BD573" s="9" t="str">
        <f t="shared" si="236"/>
        <v>-</v>
      </c>
      <c r="BE573" s="9" t="str">
        <f t="shared" si="236"/>
        <v>-</v>
      </c>
      <c r="BF573" s="9" t="str">
        <f t="shared" si="236"/>
        <v>-</v>
      </c>
      <c r="BG573" s="9" t="str">
        <f t="shared" si="236"/>
        <v>-</v>
      </c>
      <c r="BH573" s="37">
        <f t="shared" si="212"/>
        <v>0</v>
      </c>
      <c r="BI573" s="114" t="str">
        <f t="shared" si="213"/>
        <v>-</v>
      </c>
      <c r="BJ573" t="str">
        <f t="shared" si="214"/>
        <v>-</v>
      </c>
      <c r="BL573">
        <f t="shared" si="215"/>
        <v>82</v>
      </c>
      <c r="BM573" s="397" t="str">
        <f t="shared" si="216"/>
        <v>-</v>
      </c>
      <c r="BN573">
        <f t="shared" si="217"/>
        <v>0</v>
      </c>
      <c r="BO573">
        <f t="shared" si="218"/>
        <v>0</v>
      </c>
      <c r="BP573" s="225" t="str">
        <f t="shared" si="219"/>
        <v>-</v>
      </c>
    </row>
    <row r="574" spans="1:68">
      <c r="A574" s="125">
        <f t="shared" si="220"/>
        <v>83</v>
      </c>
      <c r="B574" s="9" t="str">
        <f t="shared" ref="B574:BG574" si="237">IF(B$489="ДА",B378,"-")</f>
        <v>-</v>
      </c>
      <c r="C574" s="9" t="str">
        <f t="shared" si="237"/>
        <v>-</v>
      </c>
      <c r="D574" s="9" t="str">
        <f t="shared" si="237"/>
        <v>-</v>
      </c>
      <c r="E574" s="9" t="str">
        <f t="shared" si="237"/>
        <v>-</v>
      </c>
      <c r="F574" s="9" t="str">
        <f t="shared" si="237"/>
        <v>-</v>
      </c>
      <c r="G574" s="9" t="str">
        <f t="shared" si="237"/>
        <v>-</v>
      </c>
      <c r="H574" s="9" t="str">
        <f t="shared" si="237"/>
        <v>-</v>
      </c>
      <c r="I574" s="9" t="str">
        <f t="shared" si="237"/>
        <v>-</v>
      </c>
      <c r="J574" s="9" t="str">
        <f t="shared" si="237"/>
        <v>-</v>
      </c>
      <c r="K574" s="9" t="str">
        <f t="shared" si="237"/>
        <v>-</v>
      </c>
      <c r="L574" s="9" t="str">
        <f t="shared" si="237"/>
        <v>-</v>
      </c>
      <c r="M574" s="9" t="str">
        <f t="shared" si="237"/>
        <v>-</v>
      </c>
      <c r="N574" s="9" t="str">
        <f t="shared" si="237"/>
        <v>-</v>
      </c>
      <c r="O574" s="9" t="str">
        <f t="shared" si="237"/>
        <v>-</v>
      </c>
      <c r="P574" s="9" t="str">
        <f t="shared" si="237"/>
        <v>-</v>
      </c>
      <c r="Q574" s="9" t="str">
        <f t="shared" si="237"/>
        <v>-</v>
      </c>
      <c r="R574" s="9" t="str">
        <f t="shared" si="237"/>
        <v>-</v>
      </c>
      <c r="S574" s="9" t="str">
        <f t="shared" si="237"/>
        <v>-</v>
      </c>
      <c r="T574" s="9" t="str">
        <f t="shared" si="237"/>
        <v>-</v>
      </c>
      <c r="U574" s="9" t="str">
        <f t="shared" si="237"/>
        <v>-</v>
      </c>
      <c r="V574" s="9" t="str">
        <f t="shared" si="237"/>
        <v>-</v>
      </c>
      <c r="W574" s="9" t="str">
        <f t="shared" si="237"/>
        <v>-</v>
      </c>
      <c r="X574" s="9" t="str">
        <f t="shared" si="237"/>
        <v>-</v>
      </c>
      <c r="Y574" s="9" t="str">
        <f t="shared" si="237"/>
        <v>-</v>
      </c>
      <c r="Z574" s="9" t="str">
        <f t="shared" si="237"/>
        <v>-</v>
      </c>
      <c r="AA574" s="9" t="str">
        <f t="shared" si="237"/>
        <v>-</v>
      </c>
      <c r="AB574" s="9" t="str">
        <f t="shared" si="237"/>
        <v>-</v>
      </c>
      <c r="AC574" s="9" t="str">
        <f t="shared" si="237"/>
        <v>-</v>
      </c>
      <c r="AD574" s="9" t="str">
        <f t="shared" si="237"/>
        <v>-</v>
      </c>
      <c r="AE574" s="9" t="str">
        <f t="shared" si="237"/>
        <v>-</v>
      </c>
      <c r="AF574" s="9" t="str">
        <f t="shared" si="237"/>
        <v>-</v>
      </c>
      <c r="AG574" s="9" t="str">
        <f t="shared" si="237"/>
        <v>-</v>
      </c>
      <c r="AH574" s="9" t="str">
        <f t="shared" si="237"/>
        <v>-</v>
      </c>
      <c r="AI574" s="9" t="str">
        <f t="shared" si="237"/>
        <v>-</v>
      </c>
      <c r="AJ574" s="9" t="str">
        <f t="shared" si="237"/>
        <v>-</v>
      </c>
      <c r="AK574" s="9" t="str">
        <f t="shared" si="237"/>
        <v>-</v>
      </c>
      <c r="AL574" s="9" t="str">
        <f t="shared" si="237"/>
        <v>-</v>
      </c>
      <c r="AM574" s="9" t="str">
        <f t="shared" si="237"/>
        <v>-</v>
      </c>
      <c r="AN574" s="9" t="str">
        <f t="shared" si="237"/>
        <v>-</v>
      </c>
      <c r="AO574" s="9" t="str">
        <f t="shared" si="237"/>
        <v>-</v>
      </c>
      <c r="AP574" s="9" t="str">
        <f t="shared" si="237"/>
        <v>-</v>
      </c>
      <c r="AQ574" s="9" t="str">
        <f t="shared" si="237"/>
        <v>-</v>
      </c>
      <c r="AR574" s="9" t="str">
        <f t="shared" si="237"/>
        <v>-</v>
      </c>
      <c r="AS574" s="9" t="str">
        <f t="shared" si="237"/>
        <v>-</v>
      </c>
      <c r="AT574" s="9" t="str">
        <f t="shared" si="237"/>
        <v>-</v>
      </c>
      <c r="AU574" s="9" t="str">
        <f t="shared" si="237"/>
        <v>-</v>
      </c>
      <c r="AV574" s="9" t="str">
        <f t="shared" si="237"/>
        <v>-</v>
      </c>
      <c r="AW574" s="9" t="str">
        <f t="shared" si="237"/>
        <v>-</v>
      </c>
      <c r="AX574" s="9" t="str">
        <f t="shared" si="237"/>
        <v>-</v>
      </c>
      <c r="AY574" s="9" t="str">
        <f t="shared" si="237"/>
        <v>-</v>
      </c>
      <c r="AZ574" s="9" t="str">
        <f t="shared" si="237"/>
        <v>-</v>
      </c>
      <c r="BA574" s="9" t="str">
        <f t="shared" si="237"/>
        <v>-</v>
      </c>
      <c r="BB574" s="9" t="str">
        <f t="shared" si="237"/>
        <v>-</v>
      </c>
      <c r="BC574" s="9" t="str">
        <f t="shared" si="237"/>
        <v>-</v>
      </c>
      <c r="BD574" s="9" t="str">
        <f t="shared" si="237"/>
        <v>-</v>
      </c>
      <c r="BE574" s="9" t="str">
        <f t="shared" si="237"/>
        <v>-</v>
      </c>
      <c r="BF574" s="9" t="str">
        <f t="shared" si="237"/>
        <v>-</v>
      </c>
      <c r="BG574" s="9" t="str">
        <f t="shared" si="237"/>
        <v>-</v>
      </c>
      <c r="BH574" s="37">
        <f t="shared" si="212"/>
        <v>0</v>
      </c>
      <c r="BI574" s="114" t="str">
        <f t="shared" si="213"/>
        <v>-</v>
      </c>
      <c r="BJ574" t="str">
        <f t="shared" si="214"/>
        <v>-</v>
      </c>
      <c r="BL574">
        <f t="shared" si="215"/>
        <v>83</v>
      </c>
      <c r="BM574" s="397" t="str">
        <f t="shared" si="216"/>
        <v>-</v>
      </c>
      <c r="BN574">
        <f t="shared" si="217"/>
        <v>0</v>
      </c>
      <c r="BO574">
        <f t="shared" si="218"/>
        <v>0</v>
      </c>
      <c r="BP574" s="225" t="str">
        <f t="shared" si="219"/>
        <v>-</v>
      </c>
    </row>
    <row r="575" spans="1:68">
      <c r="A575" s="125">
        <f t="shared" si="220"/>
        <v>84</v>
      </c>
      <c r="B575" s="9" t="str">
        <f t="shared" ref="B575:BG575" si="238">IF(B$489="ДА",B379,"-")</f>
        <v>-</v>
      </c>
      <c r="C575" s="9" t="str">
        <f t="shared" si="238"/>
        <v>-</v>
      </c>
      <c r="D575" s="9" t="str">
        <f t="shared" si="238"/>
        <v>-</v>
      </c>
      <c r="E575" s="9" t="str">
        <f t="shared" si="238"/>
        <v>-</v>
      </c>
      <c r="F575" s="9" t="str">
        <f t="shared" si="238"/>
        <v>-</v>
      </c>
      <c r="G575" s="9" t="str">
        <f t="shared" si="238"/>
        <v>-</v>
      </c>
      <c r="H575" s="9" t="str">
        <f t="shared" si="238"/>
        <v>-</v>
      </c>
      <c r="I575" s="9" t="str">
        <f t="shared" si="238"/>
        <v>-</v>
      </c>
      <c r="J575" s="9" t="str">
        <f t="shared" si="238"/>
        <v>-</v>
      </c>
      <c r="K575" s="9" t="str">
        <f t="shared" si="238"/>
        <v>-</v>
      </c>
      <c r="L575" s="9" t="str">
        <f t="shared" si="238"/>
        <v>-</v>
      </c>
      <c r="M575" s="9" t="str">
        <f t="shared" si="238"/>
        <v>-</v>
      </c>
      <c r="N575" s="9" t="str">
        <f t="shared" si="238"/>
        <v>-</v>
      </c>
      <c r="O575" s="9" t="str">
        <f t="shared" si="238"/>
        <v>-</v>
      </c>
      <c r="P575" s="9" t="str">
        <f t="shared" si="238"/>
        <v>-</v>
      </c>
      <c r="Q575" s="9" t="str">
        <f t="shared" si="238"/>
        <v>-</v>
      </c>
      <c r="R575" s="9" t="str">
        <f t="shared" si="238"/>
        <v>-</v>
      </c>
      <c r="S575" s="9" t="str">
        <f t="shared" si="238"/>
        <v>-</v>
      </c>
      <c r="T575" s="9" t="str">
        <f t="shared" si="238"/>
        <v>-</v>
      </c>
      <c r="U575" s="9" t="str">
        <f t="shared" si="238"/>
        <v>-</v>
      </c>
      <c r="V575" s="9" t="str">
        <f t="shared" si="238"/>
        <v>-</v>
      </c>
      <c r="W575" s="9" t="str">
        <f t="shared" si="238"/>
        <v>-</v>
      </c>
      <c r="X575" s="9" t="str">
        <f t="shared" si="238"/>
        <v>-</v>
      </c>
      <c r="Y575" s="9" t="str">
        <f t="shared" si="238"/>
        <v>-</v>
      </c>
      <c r="Z575" s="9" t="str">
        <f t="shared" si="238"/>
        <v>-</v>
      </c>
      <c r="AA575" s="9" t="str">
        <f t="shared" si="238"/>
        <v>-</v>
      </c>
      <c r="AB575" s="9" t="str">
        <f t="shared" si="238"/>
        <v>-</v>
      </c>
      <c r="AC575" s="9" t="str">
        <f t="shared" si="238"/>
        <v>-</v>
      </c>
      <c r="AD575" s="9" t="str">
        <f t="shared" si="238"/>
        <v>-</v>
      </c>
      <c r="AE575" s="9" t="str">
        <f t="shared" si="238"/>
        <v>-</v>
      </c>
      <c r="AF575" s="9" t="str">
        <f t="shared" si="238"/>
        <v>-</v>
      </c>
      <c r="AG575" s="9" t="str">
        <f t="shared" si="238"/>
        <v>-</v>
      </c>
      <c r="AH575" s="9" t="str">
        <f t="shared" si="238"/>
        <v>-</v>
      </c>
      <c r="AI575" s="9" t="str">
        <f t="shared" si="238"/>
        <v>-</v>
      </c>
      <c r="AJ575" s="9" t="str">
        <f t="shared" si="238"/>
        <v>-</v>
      </c>
      <c r="AK575" s="9" t="str">
        <f t="shared" si="238"/>
        <v>-</v>
      </c>
      <c r="AL575" s="9" t="str">
        <f t="shared" si="238"/>
        <v>-</v>
      </c>
      <c r="AM575" s="9" t="str">
        <f t="shared" si="238"/>
        <v>-</v>
      </c>
      <c r="AN575" s="9" t="str">
        <f t="shared" si="238"/>
        <v>-</v>
      </c>
      <c r="AO575" s="9" t="str">
        <f t="shared" si="238"/>
        <v>-</v>
      </c>
      <c r="AP575" s="9" t="str">
        <f t="shared" si="238"/>
        <v>-</v>
      </c>
      <c r="AQ575" s="9" t="str">
        <f t="shared" si="238"/>
        <v>-</v>
      </c>
      <c r="AR575" s="9" t="str">
        <f t="shared" si="238"/>
        <v>-</v>
      </c>
      <c r="AS575" s="9" t="str">
        <f t="shared" si="238"/>
        <v>-</v>
      </c>
      <c r="AT575" s="9" t="str">
        <f t="shared" si="238"/>
        <v>-</v>
      </c>
      <c r="AU575" s="9" t="str">
        <f t="shared" si="238"/>
        <v>-</v>
      </c>
      <c r="AV575" s="9" t="str">
        <f t="shared" si="238"/>
        <v>-</v>
      </c>
      <c r="AW575" s="9" t="str">
        <f t="shared" si="238"/>
        <v>-</v>
      </c>
      <c r="AX575" s="9" t="str">
        <f t="shared" si="238"/>
        <v>-</v>
      </c>
      <c r="AY575" s="9" t="str">
        <f t="shared" si="238"/>
        <v>-</v>
      </c>
      <c r="AZ575" s="9" t="str">
        <f t="shared" si="238"/>
        <v>-</v>
      </c>
      <c r="BA575" s="9" t="str">
        <f t="shared" si="238"/>
        <v>-</v>
      </c>
      <c r="BB575" s="9" t="str">
        <f t="shared" si="238"/>
        <v>-</v>
      </c>
      <c r="BC575" s="9" t="str">
        <f t="shared" si="238"/>
        <v>-</v>
      </c>
      <c r="BD575" s="9" t="str">
        <f t="shared" si="238"/>
        <v>-</v>
      </c>
      <c r="BE575" s="9" t="str">
        <f t="shared" si="238"/>
        <v>-</v>
      </c>
      <c r="BF575" s="9" t="str">
        <f t="shared" si="238"/>
        <v>-</v>
      </c>
      <c r="BG575" s="9" t="str">
        <f t="shared" si="238"/>
        <v>-</v>
      </c>
      <c r="BH575" s="37">
        <f t="shared" si="212"/>
        <v>0</v>
      </c>
      <c r="BI575" s="114" t="str">
        <f t="shared" si="213"/>
        <v>-</v>
      </c>
      <c r="BJ575" t="str">
        <f t="shared" si="214"/>
        <v>-</v>
      </c>
      <c r="BL575">
        <f t="shared" si="215"/>
        <v>84</v>
      </c>
      <c r="BM575" s="397" t="str">
        <f t="shared" si="216"/>
        <v>-</v>
      </c>
      <c r="BN575">
        <f t="shared" si="217"/>
        <v>0</v>
      </c>
      <c r="BO575">
        <f t="shared" si="218"/>
        <v>0</v>
      </c>
      <c r="BP575" s="225" t="str">
        <f t="shared" si="219"/>
        <v>-</v>
      </c>
    </row>
    <row r="576" spans="1:68">
      <c r="A576" s="125">
        <f t="shared" si="220"/>
        <v>85</v>
      </c>
      <c r="B576" s="9" t="str">
        <f t="shared" ref="B576:BG576" si="239">IF(B$489="ДА",B380,"-")</f>
        <v>-</v>
      </c>
      <c r="C576" s="9" t="str">
        <f t="shared" si="239"/>
        <v>-</v>
      </c>
      <c r="D576" s="9" t="str">
        <f t="shared" si="239"/>
        <v>-</v>
      </c>
      <c r="E576" s="9" t="str">
        <f t="shared" si="239"/>
        <v>-</v>
      </c>
      <c r="F576" s="9" t="str">
        <f t="shared" si="239"/>
        <v>-</v>
      </c>
      <c r="G576" s="9" t="str">
        <f t="shared" si="239"/>
        <v>-</v>
      </c>
      <c r="H576" s="9" t="str">
        <f t="shared" si="239"/>
        <v>-</v>
      </c>
      <c r="I576" s="9" t="str">
        <f t="shared" si="239"/>
        <v>-</v>
      </c>
      <c r="J576" s="9" t="str">
        <f t="shared" si="239"/>
        <v>-</v>
      </c>
      <c r="K576" s="9" t="str">
        <f t="shared" si="239"/>
        <v>-</v>
      </c>
      <c r="L576" s="9" t="str">
        <f t="shared" si="239"/>
        <v>-</v>
      </c>
      <c r="M576" s="9" t="str">
        <f t="shared" si="239"/>
        <v>-</v>
      </c>
      <c r="N576" s="9" t="str">
        <f t="shared" si="239"/>
        <v>-</v>
      </c>
      <c r="O576" s="9" t="str">
        <f t="shared" si="239"/>
        <v>-</v>
      </c>
      <c r="P576" s="9" t="str">
        <f t="shared" si="239"/>
        <v>-</v>
      </c>
      <c r="Q576" s="9" t="str">
        <f t="shared" si="239"/>
        <v>-</v>
      </c>
      <c r="R576" s="9" t="str">
        <f t="shared" si="239"/>
        <v>-</v>
      </c>
      <c r="S576" s="9" t="str">
        <f t="shared" si="239"/>
        <v>-</v>
      </c>
      <c r="T576" s="9" t="str">
        <f t="shared" si="239"/>
        <v>-</v>
      </c>
      <c r="U576" s="9" t="str">
        <f t="shared" si="239"/>
        <v>-</v>
      </c>
      <c r="V576" s="9" t="str">
        <f t="shared" si="239"/>
        <v>-</v>
      </c>
      <c r="W576" s="9" t="str">
        <f t="shared" si="239"/>
        <v>-</v>
      </c>
      <c r="X576" s="9" t="str">
        <f t="shared" si="239"/>
        <v>-</v>
      </c>
      <c r="Y576" s="9" t="str">
        <f t="shared" si="239"/>
        <v>-</v>
      </c>
      <c r="Z576" s="9" t="str">
        <f t="shared" si="239"/>
        <v>-</v>
      </c>
      <c r="AA576" s="9" t="str">
        <f t="shared" si="239"/>
        <v>-</v>
      </c>
      <c r="AB576" s="9" t="str">
        <f t="shared" si="239"/>
        <v>-</v>
      </c>
      <c r="AC576" s="9" t="str">
        <f t="shared" si="239"/>
        <v>-</v>
      </c>
      <c r="AD576" s="9" t="str">
        <f t="shared" si="239"/>
        <v>-</v>
      </c>
      <c r="AE576" s="9" t="str">
        <f t="shared" si="239"/>
        <v>-</v>
      </c>
      <c r="AF576" s="9" t="str">
        <f t="shared" si="239"/>
        <v>-</v>
      </c>
      <c r="AG576" s="9" t="str">
        <f t="shared" si="239"/>
        <v>-</v>
      </c>
      <c r="AH576" s="9" t="str">
        <f t="shared" si="239"/>
        <v>-</v>
      </c>
      <c r="AI576" s="9" t="str">
        <f t="shared" si="239"/>
        <v>-</v>
      </c>
      <c r="AJ576" s="9" t="str">
        <f t="shared" si="239"/>
        <v>-</v>
      </c>
      <c r="AK576" s="9" t="str">
        <f t="shared" si="239"/>
        <v>-</v>
      </c>
      <c r="AL576" s="9" t="str">
        <f t="shared" si="239"/>
        <v>-</v>
      </c>
      <c r="AM576" s="9" t="str">
        <f t="shared" si="239"/>
        <v>-</v>
      </c>
      <c r="AN576" s="9" t="str">
        <f t="shared" si="239"/>
        <v>-</v>
      </c>
      <c r="AO576" s="9" t="str">
        <f t="shared" si="239"/>
        <v>-</v>
      </c>
      <c r="AP576" s="9" t="str">
        <f t="shared" si="239"/>
        <v>-</v>
      </c>
      <c r="AQ576" s="9" t="str">
        <f t="shared" si="239"/>
        <v>-</v>
      </c>
      <c r="AR576" s="9" t="str">
        <f t="shared" si="239"/>
        <v>-</v>
      </c>
      <c r="AS576" s="9" t="str">
        <f t="shared" si="239"/>
        <v>-</v>
      </c>
      <c r="AT576" s="9" t="str">
        <f t="shared" si="239"/>
        <v>-</v>
      </c>
      <c r="AU576" s="9" t="str">
        <f t="shared" si="239"/>
        <v>-</v>
      </c>
      <c r="AV576" s="9" t="str">
        <f t="shared" si="239"/>
        <v>-</v>
      </c>
      <c r="AW576" s="9" t="str">
        <f t="shared" si="239"/>
        <v>-</v>
      </c>
      <c r="AX576" s="9" t="str">
        <f t="shared" si="239"/>
        <v>-</v>
      </c>
      <c r="AY576" s="9" t="str">
        <f t="shared" si="239"/>
        <v>-</v>
      </c>
      <c r="AZ576" s="9" t="str">
        <f t="shared" si="239"/>
        <v>-</v>
      </c>
      <c r="BA576" s="9" t="str">
        <f t="shared" si="239"/>
        <v>-</v>
      </c>
      <c r="BB576" s="9" t="str">
        <f t="shared" si="239"/>
        <v>-</v>
      </c>
      <c r="BC576" s="9" t="str">
        <f t="shared" si="239"/>
        <v>-</v>
      </c>
      <c r="BD576" s="9" t="str">
        <f t="shared" si="239"/>
        <v>-</v>
      </c>
      <c r="BE576" s="9" t="str">
        <f t="shared" si="239"/>
        <v>-</v>
      </c>
      <c r="BF576" s="9" t="str">
        <f t="shared" si="239"/>
        <v>-</v>
      </c>
      <c r="BG576" s="9" t="str">
        <f t="shared" si="239"/>
        <v>-</v>
      </c>
      <c r="BH576" s="37">
        <f t="shared" si="212"/>
        <v>0</v>
      </c>
      <c r="BI576" s="114" t="str">
        <f t="shared" si="213"/>
        <v>-</v>
      </c>
      <c r="BJ576" t="str">
        <f t="shared" si="214"/>
        <v>-</v>
      </c>
      <c r="BL576">
        <f t="shared" si="215"/>
        <v>85</v>
      </c>
      <c r="BM576" s="397" t="str">
        <f t="shared" si="216"/>
        <v>-</v>
      </c>
      <c r="BN576">
        <f t="shared" si="217"/>
        <v>0</v>
      </c>
      <c r="BO576">
        <f t="shared" si="218"/>
        <v>0</v>
      </c>
      <c r="BP576" s="225" t="str">
        <f t="shared" si="219"/>
        <v>-</v>
      </c>
    </row>
    <row r="577" spans="1:68">
      <c r="A577" s="125">
        <f t="shared" si="220"/>
        <v>86</v>
      </c>
      <c r="B577" s="9" t="str">
        <f t="shared" ref="B577:BG577" si="240">IF(B$489="ДА",B381,"-")</f>
        <v>-</v>
      </c>
      <c r="C577" s="9" t="str">
        <f t="shared" si="240"/>
        <v>-</v>
      </c>
      <c r="D577" s="9" t="str">
        <f t="shared" si="240"/>
        <v>-</v>
      </c>
      <c r="E577" s="9" t="str">
        <f t="shared" si="240"/>
        <v>-</v>
      </c>
      <c r="F577" s="9" t="str">
        <f t="shared" si="240"/>
        <v>-</v>
      </c>
      <c r="G577" s="9" t="str">
        <f t="shared" si="240"/>
        <v>-</v>
      </c>
      <c r="H577" s="9" t="str">
        <f t="shared" si="240"/>
        <v>-</v>
      </c>
      <c r="I577" s="9" t="str">
        <f t="shared" si="240"/>
        <v>-</v>
      </c>
      <c r="J577" s="9" t="str">
        <f t="shared" si="240"/>
        <v>-</v>
      </c>
      <c r="K577" s="9" t="str">
        <f t="shared" si="240"/>
        <v>-</v>
      </c>
      <c r="L577" s="9" t="str">
        <f t="shared" si="240"/>
        <v>-</v>
      </c>
      <c r="M577" s="9" t="str">
        <f t="shared" si="240"/>
        <v>-</v>
      </c>
      <c r="N577" s="9" t="str">
        <f t="shared" si="240"/>
        <v>-</v>
      </c>
      <c r="O577" s="9" t="str">
        <f t="shared" si="240"/>
        <v>-</v>
      </c>
      <c r="P577" s="9" t="str">
        <f t="shared" si="240"/>
        <v>-</v>
      </c>
      <c r="Q577" s="9" t="str">
        <f t="shared" si="240"/>
        <v>-</v>
      </c>
      <c r="R577" s="9" t="str">
        <f t="shared" si="240"/>
        <v>-</v>
      </c>
      <c r="S577" s="9" t="str">
        <f t="shared" si="240"/>
        <v>-</v>
      </c>
      <c r="T577" s="9" t="str">
        <f t="shared" si="240"/>
        <v>-</v>
      </c>
      <c r="U577" s="9" t="str">
        <f t="shared" si="240"/>
        <v>-</v>
      </c>
      <c r="V577" s="9" t="str">
        <f t="shared" si="240"/>
        <v>-</v>
      </c>
      <c r="W577" s="9" t="str">
        <f t="shared" si="240"/>
        <v>-</v>
      </c>
      <c r="X577" s="9" t="str">
        <f t="shared" si="240"/>
        <v>-</v>
      </c>
      <c r="Y577" s="9" t="str">
        <f t="shared" si="240"/>
        <v>-</v>
      </c>
      <c r="Z577" s="9" t="str">
        <f t="shared" si="240"/>
        <v>-</v>
      </c>
      <c r="AA577" s="9" t="str">
        <f t="shared" si="240"/>
        <v>-</v>
      </c>
      <c r="AB577" s="9" t="str">
        <f t="shared" si="240"/>
        <v>-</v>
      </c>
      <c r="AC577" s="9" t="str">
        <f t="shared" si="240"/>
        <v>-</v>
      </c>
      <c r="AD577" s="9" t="str">
        <f t="shared" si="240"/>
        <v>-</v>
      </c>
      <c r="AE577" s="9" t="str">
        <f t="shared" si="240"/>
        <v>-</v>
      </c>
      <c r="AF577" s="9" t="str">
        <f t="shared" si="240"/>
        <v>-</v>
      </c>
      <c r="AG577" s="9" t="str">
        <f t="shared" si="240"/>
        <v>-</v>
      </c>
      <c r="AH577" s="9" t="str">
        <f t="shared" si="240"/>
        <v>-</v>
      </c>
      <c r="AI577" s="9" t="str">
        <f t="shared" si="240"/>
        <v>-</v>
      </c>
      <c r="AJ577" s="9" t="str">
        <f t="shared" si="240"/>
        <v>-</v>
      </c>
      <c r="AK577" s="9" t="str">
        <f t="shared" si="240"/>
        <v>-</v>
      </c>
      <c r="AL577" s="9" t="str">
        <f t="shared" si="240"/>
        <v>-</v>
      </c>
      <c r="AM577" s="9" t="str">
        <f t="shared" si="240"/>
        <v>-</v>
      </c>
      <c r="AN577" s="9" t="str">
        <f t="shared" si="240"/>
        <v>-</v>
      </c>
      <c r="AO577" s="9" t="str">
        <f t="shared" si="240"/>
        <v>-</v>
      </c>
      <c r="AP577" s="9" t="str">
        <f t="shared" si="240"/>
        <v>-</v>
      </c>
      <c r="AQ577" s="9" t="str">
        <f t="shared" si="240"/>
        <v>-</v>
      </c>
      <c r="AR577" s="9" t="str">
        <f t="shared" si="240"/>
        <v>-</v>
      </c>
      <c r="AS577" s="9" t="str">
        <f t="shared" si="240"/>
        <v>-</v>
      </c>
      <c r="AT577" s="9" t="str">
        <f t="shared" si="240"/>
        <v>-</v>
      </c>
      <c r="AU577" s="9" t="str">
        <f t="shared" si="240"/>
        <v>-</v>
      </c>
      <c r="AV577" s="9" t="str">
        <f t="shared" si="240"/>
        <v>-</v>
      </c>
      <c r="AW577" s="9" t="str">
        <f t="shared" si="240"/>
        <v>-</v>
      </c>
      <c r="AX577" s="9" t="str">
        <f t="shared" si="240"/>
        <v>-</v>
      </c>
      <c r="AY577" s="9" t="str">
        <f t="shared" si="240"/>
        <v>-</v>
      </c>
      <c r="AZ577" s="9" t="str">
        <f t="shared" si="240"/>
        <v>-</v>
      </c>
      <c r="BA577" s="9" t="str">
        <f t="shared" si="240"/>
        <v>-</v>
      </c>
      <c r="BB577" s="9" t="str">
        <f t="shared" si="240"/>
        <v>-</v>
      </c>
      <c r="BC577" s="9" t="str">
        <f t="shared" si="240"/>
        <v>-</v>
      </c>
      <c r="BD577" s="9" t="str">
        <f t="shared" si="240"/>
        <v>-</v>
      </c>
      <c r="BE577" s="9" t="str">
        <f t="shared" si="240"/>
        <v>-</v>
      </c>
      <c r="BF577" s="9" t="str">
        <f t="shared" si="240"/>
        <v>-</v>
      </c>
      <c r="BG577" s="9" t="str">
        <f t="shared" si="240"/>
        <v>-</v>
      </c>
      <c r="BH577" s="37">
        <f t="shared" si="212"/>
        <v>0</v>
      </c>
      <c r="BI577" s="114" t="str">
        <f t="shared" si="213"/>
        <v>-</v>
      </c>
      <c r="BJ577" t="str">
        <f t="shared" si="214"/>
        <v>-</v>
      </c>
      <c r="BL577">
        <f t="shared" si="215"/>
        <v>86</v>
      </c>
      <c r="BM577" s="397" t="str">
        <f t="shared" si="216"/>
        <v>-</v>
      </c>
      <c r="BN577">
        <f t="shared" si="217"/>
        <v>0</v>
      </c>
      <c r="BO577">
        <f t="shared" si="218"/>
        <v>0</v>
      </c>
      <c r="BP577" s="225" t="str">
        <f t="shared" si="219"/>
        <v>-</v>
      </c>
    </row>
    <row r="578" spans="1:68">
      <c r="A578" s="125">
        <f t="shared" si="220"/>
        <v>87</v>
      </c>
      <c r="B578" s="9" t="str">
        <f t="shared" ref="B578:BG578" si="241">IF(B$489="ДА",B382,"-")</f>
        <v>-</v>
      </c>
      <c r="C578" s="9" t="str">
        <f t="shared" si="241"/>
        <v>-</v>
      </c>
      <c r="D578" s="9" t="str">
        <f t="shared" si="241"/>
        <v>-</v>
      </c>
      <c r="E578" s="9" t="str">
        <f t="shared" si="241"/>
        <v>-</v>
      </c>
      <c r="F578" s="9" t="str">
        <f t="shared" si="241"/>
        <v>-</v>
      </c>
      <c r="G578" s="9" t="str">
        <f t="shared" si="241"/>
        <v>-</v>
      </c>
      <c r="H578" s="9" t="str">
        <f t="shared" si="241"/>
        <v>-</v>
      </c>
      <c r="I578" s="9" t="str">
        <f t="shared" si="241"/>
        <v>-</v>
      </c>
      <c r="J578" s="9" t="str">
        <f t="shared" si="241"/>
        <v>-</v>
      </c>
      <c r="K578" s="9" t="str">
        <f t="shared" si="241"/>
        <v>-</v>
      </c>
      <c r="L578" s="9" t="str">
        <f t="shared" si="241"/>
        <v>-</v>
      </c>
      <c r="M578" s="9" t="str">
        <f t="shared" si="241"/>
        <v>-</v>
      </c>
      <c r="N578" s="9" t="str">
        <f t="shared" si="241"/>
        <v>-</v>
      </c>
      <c r="O578" s="9" t="str">
        <f t="shared" si="241"/>
        <v>-</v>
      </c>
      <c r="P578" s="9" t="str">
        <f t="shared" si="241"/>
        <v>-</v>
      </c>
      <c r="Q578" s="9" t="str">
        <f t="shared" si="241"/>
        <v>-</v>
      </c>
      <c r="R578" s="9" t="str">
        <f t="shared" si="241"/>
        <v>-</v>
      </c>
      <c r="S578" s="9" t="str">
        <f t="shared" si="241"/>
        <v>-</v>
      </c>
      <c r="T578" s="9" t="str">
        <f t="shared" si="241"/>
        <v>-</v>
      </c>
      <c r="U578" s="9" t="str">
        <f t="shared" si="241"/>
        <v>-</v>
      </c>
      <c r="V578" s="9" t="str">
        <f t="shared" si="241"/>
        <v>-</v>
      </c>
      <c r="W578" s="9" t="str">
        <f t="shared" si="241"/>
        <v>-</v>
      </c>
      <c r="X578" s="9" t="str">
        <f t="shared" si="241"/>
        <v>-</v>
      </c>
      <c r="Y578" s="9" t="str">
        <f t="shared" si="241"/>
        <v>-</v>
      </c>
      <c r="Z578" s="9" t="str">
        <f t="shared" si="241"/>
        <v>-</v>
      </c>
      <c r="AA578" s="9" t="str">
        <f t="shared" si="241"/>
        <v>-</v>
      </c>
      <c r="AB578" s="9" t="str">
        <f t="shared" si="241"/>
        <v>-</v>
      </c>
      <c r="AC578" s="9" t="str">
        <f t="shared" si="241"/>
        <v>-</v>
      </c>
      <c r="AD578" s="9" t="str">
        <f t="shared" si="241"/>
        <v>-</v>
      </c>
      <c r="AE578" s="9" t="str">
        <f t="shared" si="241"/>
        <v>-</v>
      </c>
      <c r="AF578" s="9" t="str">
        <f t="shared" si="241"/>
        <v>-</v>
      </c>
      <c r="AG578" s="9" t="str">
        <f t="shared" si="241"/>
        <v>-</v>
      </c>
      <c r="AH578" s="9" t="str">
        <f t="shared" si="241"/>
        <v>-</v>
      </c>
      <c r="AI578" s="9" t="str">
        <f t="shared" si="241"/>
        <v>-</v>
      </c>
      <c r="AJ578" s="9" t="str">
        <f t="shared" si="241"/>
        <v>-</v>
      </c>
      <c r="AK578" s="9" t="str">
        <f t="shared" si="241"/>
        <v>-</v>
      </c>
      <c r="AL578" s="9" t="str">
        <f t="shared" si="241"/>
        <v>-</v>
      </c>
      <c r="AM578" s="9" t="str">
        <f t="shared" si="241"/>
        <v>-</v>
      </c>
      <c r="AN578" s="9" t="str">
        <f t="shared" si="241"/>
        <v>-</v>
      </c>
      <c r="AO578" s="9" t="str">
        <f t="shared" si="241"/>
        <v>-</v>
      </c>
      <c r="AP578" s="9" t="str">
        <f t="shared" si="241"/>
        <v>-</v>
      </c>
      <c r="AQ578" s="9" t="str">
        <f t="shared" si="241"/>
        <v>-</v>
      </c>
      <c r="AR578" s="9" t="str">
        <f t="shared" si="241"/>
        <v>-</v>
      </c>
      <c r="AS578" s="9" t="str">
        <f t="shared" si="241"/>
        <v>-</v>
      </c>
      <c r="AT578" s="9" t="str">
        <f t="shared" si="241"/>
        <v>-</v>
      </c>
      <c r="AU578" s="9" t="str">
        <f t="shared" si="241"/>
        <v>-</v>
      </c>
      <c r="AV578" s="9" t="str">
        <f t="shared" si="241"/>
        <v>-</v>
      </c>
      <c r="AW578" s="9" t="str">
        <f t="shared" si="241"/>
        <v>-</v>
      </c>
      <c r="AX578" s="9" t="str">
        <f t="shared" si="241"/>
        <v>-</v>
      </c>
      <c r="AY578" s="9" t="str">
        <f t="shared" si="241"/>
        <v>-</v>
      </c>
      <c r="AZ578" s="9" t="str">
        <f t="shared" si="241"/>
        <v>-</v>
      </c>
      <c r="BA578" s="9" t="str">
        <f t="shared" si="241"/>
        <v>-</v>
      </c>
      <c r="BB578" s="9" t="str">
        <f t="shared" si="241"/>
        <v>-</v>
      </c>
      <c r="BC578" s="9" t="str">
        <f t="shared" si="241"/>
        <v>-</v>
      </c>
      <c r="BD578" s="9" t="str">
        <f t="shared" si="241"/>
        <v>-</v>
      </c>
      <c r="BE578" s="9" t="str">
        <f t="shared" si="241"/>
        <v>-</v>
      </c>
      <c r="BF578" s="9" t="str">
        <f t="shared" si="241"/>
        <v>-</v>
      </c>
      <c r="BG578" s="9" t="str">
        <f t="shared" si="241"/>
        <v>-</v>
      </c>
      <c r="BH578" s="37">
        <f t="shared" si="212"/>
        <v>0</v>
      </c>
      <c r="BI578" s="114" t="str">
        <f t="shared" si="213"/>
        <v>-</v>
      </c>
      <c r="BJ578" t="str">
        <f t="shared" si="214"/>
        <v>-</v>
      </c>
      <c r="BL578">
        <f t="shared" si="215"/>
        <v>87</v>
      </c>
      <c r="BM578" s="397" t="str">
        <f t="shared" si="216"/>
        <v>-</v>
      </c>
      <c r="BN578">
        <f t="shared" si="217"/>
        <v>0</v>
      </c>
      <c r="BO578">
        <f t="shared" si="218"/>
        <v>0</v>
      </c>
      <c r="BP578" s="225" t="str">
        <f t="shared" si="219"/>
        <v>-</v>
      </c>
    </row>
    <row r="579" spans="1:68">
      <c r="A579" s="125">
        <f t="shared" si="220"/>
        <v>88</v>
      </c>
      <c r="B579" s="9" t="str">
        <f t="shared" ref="B579:BG579" si="242">IF(B$489="ДА",B383,"-")</f>
        <v>-</v>
      </c>
      <c r="C579" s="9" t="str">
        <f t="shared" si="242"/>
        <v>-</v>
      </c>
      <c r="D579" s="9" t="str">
        <f t="shared" si="242"/>
        <v>-</v>
      </c>
      <c r="E579" s="9" t="str">
        <f t="shared" si="242"/>
        <v>-</v>
      </c>
      <c r="F579" s="9" t="str">
        <f t="shared" si="242"/>
        <v>-</v>
      </c>
      <c r="G579" s="9" t="str">
        <f t="shared" si="242"/>
        <v>-</v>
      </c>
      <c r="H579" s="9" t="str">
        <f t="shared" si="242"/>
        <v>-</v>
      </c>
      <c r="I579" s="9" t="str">
        <f t="shared" si="242"/>
        <v>-</v>
      </c>
      <c r="J579" s="9" t="str">
        <f t="shared" si="242"/>
        <v>-</v>
      </c>
      <c r="K579" s="9" t="str">
        <f t="shared" si="242"/>
        <v>-</v>
      </c>
      <c r="L579" s="9" t="str">
        <f t="shared" si="242"/>
        <v>-</v>
      </c>
      <c r="M579" s="9" t="str">
        <f t="shared" si="242"/>
        <v>-</v>
      </c>
      <c r="N579" s="9" t="str">
        <f t="shared" si="242"/>
        <v>-</v>
      </c>
      <c r="O579" s="9" t="str">
        <f t="shared" si="242"/>
        <v>-</v>
      </c>
      <c r="P579" s="9" t="str">
        <f t="shared" si="242"/>
        <v>-</v>
      </c>
      <c r="Q579" s="9" t="str">
        <f t="shared" si="242"/>
        <v>-</v>
      </c>
      <c r="R579" s="9" t="str">
        <f t="shared" si="242"/>
        <v>-</v>
      </c>
      <c r="S579" s="9" t="str">
        <f t="shared" si="242"/>
        <v>-</v>
      </c>
      <c r="T579" s="9" t="str">
        <f t="shared" si="242"/>
        <v>-</v>
      </c>
      <c r="U579" s="9" t="str">
        <f t="shared" si="242"/>
        <v>-</v>
      </c>
      <c r="V579" s="9" t="str">
        <f t="shared" si="242"/>
        <v>-</v>
      </c>
      <c r="W579" s="9" t="str">
        <f t="shared" si="242"/>
        <v>-</v>
      </c>
      <c r="X579" s="9" t="str">
        <f t="shared" si="242"/>
        <v>-</v>
      </c>
      <c r="Y579" s="9" t="str">
        <f t="shared" si="242"/>
        <v>-</v>
      </c>
      <c r="Z579" s="9" t="str">
        <f t="shared" si="242"/>
        <v>-</v>
      </c>
      <c r="AA579" s="9" t="str">
        <f t="shared" si="242"/>
        <v>-</v>
      </c>
      <c r="AB579" s="9" t="str">
        <f t="shared" si="242"/>
        <v>-</v>
      </c>
      <c r="AC579" s="9" t="str">
        <f t="shared" si="242"/>
        <v>-</v>
      </c>
      <c r="AD579" s="9" t="str">
        <f t="shared" si="242"/>
        <v>-</v>
      </c>
      <c r="AE579" s="9" t="str">
        <f t="shared" si="242"/>
        <v>-</v>
      </c>
      <c r="AF579" s="9" t="str">
        <f t="shared" si="242"/>
        <v>-</v>
      </c>
      <c r="AG579" s="9" t="str">
        <f t="shared" si="242"/>
        <v>-</v>
      </c>
      <c r="AH579" s="9" t="str">
        <f t="shared" si="242"/>
        <v>-</v>
      </c>
      <c r="AI579" s="9" t="str">
        <f t="shared" si="242"/>
        <v>-</v>
      </c>
      <c r="AJ579" s="9" t="str">
        <f t="shared" si="242"/>
        <v>-</v>
      </c>
      <c r="AK579" s="9" t="str">
        <f t="shared" si="242"/>
        <v>-</v>
      </c>
      <c r="AL579" s="9" t="str">
        <f t="shared" si="242"/>
        <v>-</v>
      </c>
      <c r="AM579" s="9" t="str">
        <f t="shared" si="242"/>
        <v>-</v>
      </c>
      <c r="AN579" s="9" t="str">
        <f t="shared" si="242"/>
        <v>-</v>
      </c>
      <c r="AO579" s="9" t="str">
        <f t="shared" si="242"/>
        <v>-</v>
      </c>
      <c r="AP579" s="9" t="str">
        <f t="shared" si="242"/>
        <v>-</v>
      </c>
      <c r="AQ579" s="9" t="str">
        <f t="shared" si="242"/>
        <v>-</v>
      </c>
      <c r="AR579" s="9" t="str">
        <f t="shared" si="242"/>
        <v>-</v>
      </c>
      <c r="AS579" s="9" t="str">
        <f t="shared" si="242"/>
        <v>-</v>
      </c>
      <c r="AT579" s="9" t="str">
        <f t="shared" si="242"/>
        <v>-</v>
      </c>
      <c r="AU579" s="9" t="str">
        <f t="shared" si="242"/>
        <v>-</v>
      </c>
      <c r="AV579" s="9" t="str">
        <f t="shared" si="242"/>
        <v>-</v>
      </c>
      <c r="AW579" s="9" t="str">
        <f t="shared" si="242"/>
        <v>-</v>
      </c>
      <c r="AX579" s="9" t="str">
        <f t="shared" si="242"/>
        <v>-</v>
      </c>
      <c r="AY579" s="9" t="str">
        <f t="shared" si="242"/>
        <v>-</v>
      </c>
      <c r="AZ579" s="9" t="str">
        <f t="shared" si="242"/>
        <v>-</v>
      </c>
      <c r="BA579" s="9" t="str">
        <f t="shared" si="242"/>
        <v>-</v>
      </c>
      <c r="BB579" s="9" t="str">
        <f t="shared" si="242"/>
        <v>-</v>
      </c>
      <c r="BC579" s="9" t="str">
        <f t="shared" si="242"/>
        <v>-</v>
      </c>
      <c r="BD579" s="9" t="str">
        <f t="shared" si="242"/>
        <v>-</v>
      </c>
      <c r="BE579" s="9" t="str">
        <f t="shared" si="242"/>
        <v>-</v>
      </c>
      <c r="BF579" s="9" t="str">
        <f t="shared" si="242"/>
        <v>-</v>
      </c>
      <c r="BG579" s="9" t="str">
        <f t="shared" si="242"/>
        <v>-</v>
      </c>
      <c r="BH579" s="37">
        <f t="shared" si="212"/>
        <v>0</v>
      </c>
      <c r="BI579" s="114" t="str">
        <f t="shared" si="213"/>
        <v>-</v>
      </c>
      <c r="BJ579" t="str">
        <f t="shared" si="214"/>
        <v>-</v>
      </c>
      <c r="BL579">
        <f t="shared" si="215"/>
        <v>88</v>
      </c>
      <c r="BM579" s="397" t="str">
        <f t="shared" si="216"/>
        <v>-</v>
      </c>
      <c r="BN579">
        <f t="shared" si="217"/>
        <v>0</v>
      </c>
      <c r="BO579">
        <f t="shared" si="218"/>
        <v>0</v>
      </c>
      <c r="BP579" s="225" t="str">
        <f t="shared" si="219"/>
        <v>-</v>
      </c>
    </row>
    <row r="580" spans="1:68">
      <c r="A580" s="125">
        <f t="shared" si="220"/>
        <v>89</v>
      </c>
      <c r="B580" s="9" t="str">
        <f t="shared" ref="B580:BG580" si="243">IF(B$489="ДА",B384,"-")</f>
        <v>-</v>
      </c>
      <c r="C580" s="9" t="str">
        <f t="shared" si="243"/>
        <v>-</v>
      </c>
      <c r="D580" s="9" t="str">
        <f t="shared" si="243"/>
        <v>-</v>
      </c>
      <c r="E580" s="9" t="str">
        <f t="shared" si="243"/>
        <v>-</v>
      </c>
      <c r="F580" s="9" t="str">
        <f t="shared" si="243"/>
        <v>-</v>
      </c>
      <c r="G580" s="9" t="str">
        <f t="shared" si="243"/>
        <v>-</v>
      </c>
      <c r="H580" s="9" t="str">
        <f t="shared" si="243"/>
        <v>-</v>
      </c>
      <c r="I580" s="9" t="str">
        <f t="shared" si="243"/>
        <v>-</v>
      </c>
      <c r="J580" s="9" t="str">
        <f t="shared" si="243"/>
        <v>-</v>
      </c>
      <c r="K580" s="9" t="str">
        <f t="shared" si="243"/>
        <v>-</v>
      </c>
      <c r="L580" s="9" t="str">
        <f t="shared" si="243"/>
        <v>-</v>
      </c>
      <c r="M580" s="9" t="str">
        <f t="shared" si="243"/>
        <v>-</v>
      </c>
      <c r="N580" s="9" t="str">
        <f t="shared" si="243"/>
        <v>-</v>
      </c>
      <c r="O580" s="9" t="str">
        <f t="shared" si="243"/>
        <v>-</v>
      </c>
      <c r="P580" s="9" t="str">
        <f t="shared" si="243"/>
        <v>-</v>
      </c>
      <c r="Q580" s="9" t="str">
        <f t="shared" si="243"/>
        <v>-</v>
      </c>
      <c r="R580" s="9" t="str">
        <f t="shared" si="243"/>
        <v>-</v>
      </c>
      <c r="S580" s="9" t="str">
        <f t="shared" si="243"/>
        <v>-</v>
      </c>
      <c r="T580" s="9" t="str">
        <f t="shared" si="243"/>
        <v>-</v>
      </c>
      <c r="U580" s="9" t="str">
        <f t="shared" si="243"/>
        <v>-</v>
      </c>
      <c r="V580" s="9" t="str">
        <f t="shared" si="243"/>
        <v>-</v>
      </c>
      <c r="W580" s="9" t="str">
        <f t="shared" si="243"/>
        <v>-</v>
      </c>
      <c r="X580" s="9" t="str">
        <f t="shared" si="243"/>
        <v>-</v>
      </c>
      <c r="Y580" s="9" t="str">
        <f t="shared" si="243"/>
        <v>-</v>
      </c>
      <c r="Z580" s="9" t="str">
        <f t="shared" si="243"/>
        <v>-</v>
      </c>
      <c r="AA580" s="9" t="str">
        <f t="shared" si="243"/>
        <v>-</v>
      </c>
      <c r="AB580" s="9" t="str">
        <f t="shared" si="243"/>
        <v>-</v>
      </c>
      <c r="AC580" s="9" t="str">
        <f t="shared" si="243"/>
        <v>-</v>
      </c>
      <c r="AD580" s="9" t="str">
        <f t="shared" si="243"/>
        <v>-</v>
      </c>
      <c r="AE580" s="9" t="str">
        <f t="shared" si="243"/>
        <v>-</v>
      </c>
      <c r="AF580" s="9" t="str">
        <f t="shared" si="243"/>
        <v>-</v>
      </c>
      <c r="AG580" s="9" t="str">
        <f t="shared" si="243"/>
        <v>-</v>
      </c>
      <c r="AH580" s="9" t="str">
        <f t="shared" si="243"/>
        <v>-</v>
      </c>
      <c r="AI580" s="9" t="str">
        <f t="shared" si="243"/>
        <v>-</v>
      </c>
      <c r="AJ580" s="9" t="str">
        <f t="shared" si="243"/>
        <v>-</v>
      </c>
      <c r="AK580" s="9" t="str">
        <f t="shared" si="243"/>
        <v>-</v>
      </c>
      <c r="AL580" s="9" t="str">
        <f t="shared" si="243"/>
        <v>-</v>
      </c>
      <c r="AM580" s="9" t="str">
        <f t="shared" si="243"/>
        <v>-</v>
      </c>
      <c r="AN580" s="9" t="str">
        <f t="shared" si="243"/>
        <v>-</v>
      </c>
      <c r="AO580" s="9" t="str">
        <f t="shared" si="243"/>
        <v>-</v>
      </c>
      <c r="AP580" s="9" t="str">
        <f t="shared" si="243"/>
        <v>-</v>
      </c>
      <c r="AQ580" s="9" t="str">
        <f t="shared" si="243"/>
        <v>-</v>
      </c>
      <c r="AR580" s="9" t="str">
        <f t="shared" si="243"/>
        <v>-</v>
      </c>
      <c r="AS580" s="9" t="str">
        <f t="shared" si="243"/>
        <v>-</v>
      </c>
      <c r="AT580" s="9" t="str">
        <f t="shared" si="243"/>
        <v>-</v>
      </c>
      <c r="AU580" s="9" t="str">
        <f t="shared" si="243"/>
        <v>-</v>
      </c>
      <c r="AV580" s="9" t="str">
        <f t="shared" si="243"/>
        <v>-</v>
      </c>
      <c r="AW580" s="9" t="str">
        <f t="shared" si="243"/>
        <v>-</v>
      </c>
      <c r="AX580" s="9" t="str">
        <f t="shared" si="243"/>
        <v>-</v>
      </c>
      <c r="AY580" s="9" t="str">
        <f t="shared" si="243"/>
        <v>-</v>
      </c>
      <c r="AZ580" s="9" t="str">
        <f t="shared" si="243"/>
        <v>-</v>
      </c>
      <c r="BA580" s="9" t="str">
        <f t="shared" si="243"/>
        <v>-</v>
      </c>
      <c r="BB580" s="9" t="str">
        <f t="shared" si="243"/>
        <v>-</v>
      </c>
      <c r="BC580" s="9" t="str">
        <f t="shared" si="243"/>
        <v>-</v>
      </c>
      <c r="BD580" s="9" t="str">
        <f t="shared" si="243"/>
        <v>-</v>
      </c>
      <c r="BE580" s="9" t="str">
        <f t="shared" si="243"/>
        <v>-</v>
      </c>
      <c r="BF580" s="9" t="str">
        <f t="shared" si="243"/>
        <v>-</v>
      </c>
      <c r="BG580" s="9" t="str">
        <f t="shared" si="243"/>
        <v>-</v>
      </c>
      <c r="BH580" s="37">
        <f t="shared" si="212"/>
        <v>0</v>
      </c>
      <c r="BI580" s="114" t="str">
        <f t="shared" si="213"/>
        <v>-</v>
      </c>
      <c r="BJ580" t="str">
        <f t="shared" si="214"/>
        <v>-</v>
      </c>
      <c r="BL580">
        <f t="shared" si="215"/>
        <v>89</v>
      </c>
      <c r="BM580" s="397" t="str">
        <f t="shared" si="216"/>
        <v>-</v>
      </c>
      <c r="BN580">
        <f t="shared" si="217"/>
        <v>0</v>
      </c>
      <c r="BO580">
        <f t="shared" si="218"/>
        <v>0</v>
      </c>
      <c r="BP580" s="225" t="str">
        <f t="shared" si="219"/>
        <v>-</v>
      </c>
    </row>
    <row r="581" spans="1:68">
      <c r="A581" s="125">
        <f t="shared" si="220"/>
        <v>90</v>
      </c>
      <c r="B581" s="9" t="str">
        <f t="shared" ref="B581:BG581" si="244">IF(B$489="ДА",B385,"-")</f>
        <v>-</v>
      </c>
      <c r="C581" s="9" t="str">
        <f t="shared" si="244"/>
        <v>-</v>
      </c>
      <c r="D581" s="9" t="str">
        <f t="shared" si="244"/>
        <v>-</v>
      </c>
      <c r="E581" s="9" t="str">
        <f t="shared" si="244"/>
        <v>-</v>
      </c>
      <c r="F581" s="9" t="str">
        <f t="shared" si="244"/>
        <v>-</v>
      </c>
      <c r="G581" s="9" t="str">
        <f t="shared" si="244"/>
        <v>-</v>
      </c>
      <c r="H581" s="9" t="str">
        <f t="shared" si="244"/>
        <v>-</v>
      </c>
      <c r="I581" s="9" t="str">
        <f t="shared" si="244"/>
        <v>-</v>
      </c>
      <c r="J581" s="9" t="str">
        <f t="shared" si="244"/>
        <v>-</v>
      </c>
      <c r="K581" s="9" t="str">
        <f t="shared" si="244"/>
        <v>-</v>
      </c>
      <c r="L581" s="9" t="str">
        <f t="shared" si="244"/>
        <v>-</v>
      </c>
      <c r="M581" s="9" t="str">
        <f t="shared" si="244"/>
        <v>-</v>
      </c>
      <c r="N581" s="9" t="str">
        <f t="shared" si="244"/>
        <v>-</v>
      </c>
      <c r="O581" s="9" t="str">
        <f t="shared" si="244"/>
        <v>-</v>
      </c>
      <c r="P581" s="9" t="str">
        <f t="shared" si="244"/>
        <v>-</v>
      </c>
      <c r="Q581" s="9" t="str">
        <f t="shared" si="244"/>
        <v>-</v>
      </c>
      <c r="R581" s="9" t="str">
        <f t="shared" si="244"/>
        <v>-</v>
      </c>
      <c r="S581" s="9" t="str">
        <f t="shared" si="244"/>
        <v>-</v>
      </c>
      <c r="T581" s="9" t="str">
        <f t="shared" si="244"/>
        <v>-</v>
      </c>
      <c r="U581" s="9" t="str">
        <f t="shared" si="244"/>
        <v>-</v>
      </c>
      <c r="V581" s="9" t="str">
        <f t="shared" si="244"/>
        <v>-</v>
      </c>
      <c r="W581" s="9" t="str">
        <f t="shared" si="244"/>
        <v>-</v>
      </c>
      <c r="X581" s="9" t="str">
        <f t="shared" si="244"/>
        <v>-</v>
      </c>
      <c r="Y581" s="9" t="str">
        <f t="shared" si="244"/>
        <v>-</v>
      </c>
      <c r="Z581" s="9" t="str">
        <f t="shared" si="244"/>
        <v>-</v>
      </c>
      <c r="AA581" s="9" t="str">
        <f t="shared" si="244"/>
        <v>-</v>
      </c>
      <c r="AB581" s="9" t="str">
        <f t="shared" si="244"/>
        <v>-</v>
      </c>
      <c r="AC581" s="9" t="str">
        <f t="shared" si="244"/>
        <v>-</v>
      </c>
      <c r="AD581" s="9" t="str">
        <f t="shared" si="244"/>
        <v>-</v>
      </c>
      <c r="AE581" s="9" t="str">
        <f t="shared" si="244"/>
        <v>-</v>
      </c>
      <c r="AF581" s="9" t="str">
        <f t="shared" si="244"/>
        <v>-</v>
      </c>
      <c r="AG581" s="9" t="str">
        <f t="shared" si="244"/>
        <v>-</v>
      </c>
      <c r="AH581" s="9" t="str">
        <f t="shared" si="244"/>
        <v>-</v>
      </c>
      <c r="AI581" s="9" t="str">
        <f t="shared" si="244"/>
        <v>-</v>
      </c>
      <c r="AJ581" s="9" t="str">
        <f t="shared" si="244"/>
        <v>-</v>
      </c>
      <c r="AK581" s="9" t="str">
        <f t="shared" si="244"/>
        <v>-</v>
      </c>
      <c r="AL581" s="9" t="str">
        <f t="shared" si="244"/>
        <v>-</v>
      </c>
      <c r="AM581" s="9" t="str">
        <f t="shared" si="244"/>
        <v>-</v>
      </c>
      <c r="AN581" s="9" t="str">
        <f t="shared" si="244"/>
        <v>-</v>
      </c>
      <c r="AO581" s="9" t="str">
        <f t="shared" si="244"/>
        <v>-</v>
      </c>
      <c r="AP581" s="9" t="str">
        <f t="shared" si="244"/>
        <v>-</v>
      </c>
      <c r="AQ581" s="9" t="str">
        <f t="shared" si="244"/>
        <v>-</v>
      </c>
      <c r="AR581" s="9" t="str">
        <f t="shared" si="244"/>
        <v>-</v>
      </c>
      <c r="AS581" s="9" t="str">
        <f t="shared" si="244"/>
        <v>-</v>
      </c>
      <c r="AT581" s="9" t="str">
        <f t="shared" si="244"/>
        <v>-</v>
      </c>
      <c r="AU581" s="9" t="str">
        <f t="shared" si="244"/>
        <v>-</v>
      </c>
      <c r="AV581" s="9" t="str">
        <f t="shared" si="244"/>
        <v>-</v>
      </c>
      <c r="AW581" s="9" t="str">
        <f t="shared" si="244"/>
        <v>-</v>
      </c>
      <c r="AX581" s="9" t="str">
        <f t="shared" si="244"/>
        <v>-</v>
      </c>
      <c r="AY581" s="9" t="str">
        <f t="shared" si="244"/>
        <v>-</v>
      </c>
      <c r="AZ581" s="9" t="str">
        <f t="shared" si="244"/>
        <v>-</v>
      </c>
      <c r="BA581" s="9" t="str">
        <f t="shared" si="244"/>
        <v>-</v>
      </c>
      <c r="BB581" s="9" t="str">
        <f t="shared" si="244"/>
        <v>-</v>
      </c>
      <c r="BC581" s="9" t="str">
        <f t="shared" si="244"/>
        <v>-</v>
      </c>
      <c r="BD581" s="9" t="str">
        <f t="shared" si="244"/>
        <v>-</v>
      </c>
      <c r="BE581" s="9" t="str">
        <f t="shared" si="244"/>
        <v>-</v>
      </c>
      <c r="BF581" s="9" t="str">
        <f t="shared" si="244"/>
        <v>-</v>
      </c>
      <c r="BG581" s="9" t="str">
        <f t="shared" si="244"/>
        <v>-</v>
      </c>
      <c r="BH581" s="37">
        <f t="shared" si="212"/>
        <v>0</v>
      </c>
      <c r="BI581" s="114" t="str">
        <f t="shared" si="213"/>
        <v>-</v>
      </c>
      <c r="BJ581" t="str">
        <f t="shared" si="214"/>
        <v>-</v>
      </c>
      <c r="BL581">
        <f t="shared" si="215"/>
        <v>90</v>
      </c>
      <c r="BM581" s="397" t="str">
        <f t="shared" si="216"/>
        <v>-</v>
      </c>
      <c r="BN581">
        <f t="shared" si="217"/>
        <v>0</v>
      </c>
      <c r="BO581">
        <f t="shared" si="218"/>
        <v>0</v>
      </c>
      <c r="BP581" s="225" t="str">
        <f t="shared" si="219"/>
        <v>-</v>
      </c>
    </row>
    <row r="582" spans="1:68">
      <c r="A582" s="125">
        <f t="shared" si="220"/>
        <v>91</v>
      </c>
      <c r="B582" s="9" t="str">
        <f t="shared" ref="B582:BG582" si="245">IF(B$489="ДА",B386,"-")</f>
        <v>-</v>
      </c>
      <c r="C582" s="9" t="str">
        <f t="shared" si="245"/>
        <v>-</v>
      </c>
      <c r="D582" s="9" t="str">
        <f t="shared" si="245"/>
        <v>-</v>
      </c>
      <c r="E582" s="9" t="str">
        <f t="shared" si="245"/>
        <v>-</v>
      </c>
      <c r="F582" s="9" t="str">
        <f t="shared" si="245"/>
        <v>-</v>
      </c>
      <c r="G582" s="9" t="str">
        <f t="shared" si="245"/>
        <v>-</v>
      </c>
      <c r="H582" s="9" t="str">
        <f t="shared" si="245"/>
        <v>-</v>
      </c>
      <c r="I582" s="9" t="str">
        <f t="shared" si="245"/>
        <v>-</v>
      </c>
      <c r="J582" s="9" t="str">
        <f t="shared" si="245"/>
        <v>-</v>
      </c>
      <c r="K582" s="9" t="str">
        <f t="shared" si="245"/>
        <v>-</v>
      </c>
      <c r="L582" s="9" t="str">
        <f t="shared" si="245"/>
        <v>-</v>
      </c>
      <c r="M582" s="9" t="str">
        <f t="shared" si="245"/>
        <v>-</v>
      </c>
      <c r="N582" s="9" t="str">
        <f t="shared" si="245"/>
        <v>-</v>
      </c>
      <c r="O582" s="9" t="str">
        <f t="shared" si="245"/>
        <v>-</v>
      </c>
      <c r="P582" s="9" t="str">
        <f t="shared" si="245"/>
        <v>-</v>
      </c>
      <c r="Q582" s="9" t="str">
        <f t="shared" si="245"/>
        <v>-</v>
      </c>
      <c r="R582" s="9" t="str">
        <f t="shared" si="245"/>
        <v>-</v>
      </c>
      <c r="S582" s="9" t="str">
        <f t="shared" si="245"/>
        <v>-</v>
      </c>
      <c r="T582" s="9" t="str">
        <f t="shared" si="245"/>
        <v>-</v>
      </c>
      <c r="U582" s="9" t="str">
        <f t="shared" si="245"/>
        <v>-</v>
      </c>
      <c r="V582" s="9" t="str">
        <f t="shared" si="245"/>
        <v>-</v>
      </c>
      <c r="W582" s="9" t="str">
        <f t="shared" si="245"/>
        <v>-</v>
      </c>
      <c r="X582" s="9" t="str">
        <f t="shared" si="245"/>
        <v>-</v>
      </c>
      <c r="Y582" s="9" t="str">
        <f t="shared" si="245"/>
        <v>-</v>
      </c>
      <c r="Z582" s="9" t="str">
        <f t="shared" si="245"/>
        <v>-</v>
      </c>
      <c r="AA582" s="9" t="str">
        <f t="shared" si="245"/>
        <v>-</v>
      </c>
      <c r="AB582" s="9" t="str">
        <f t="shared" si="245"/>
        <v>-</v>
      </c>
      <c r="AC582" s="9" t="str">
        <f t="shared" si="245"/>
        <v>-</v>
      </c>
      <c r="AD582" s="9" t="str">
        <f t="shared" si="245"/>
        <v>-</v>
      </c>
      <c r="AE582" s="9" t="str">
        <f t="shared" si="245"/>
        <v>-</v>
      </c>
      <c r="AF582" s="9" t="str">
        <f t="shared" si="245"/>
        <v>-</v>
      </c>
      <c r="AG582" s="9" t="str">
        <f t="shared" si="245"/>
        <v>-</v>
      </c>
      <c r="AH582" s="9" t="str">
        <f t="shared" si="245"/>
        <v>-</v>
      </c>
      <c r="AI582" s="9" t="str">
        <f t="shared" si="245"/>
        <v>-</v>
      </c>
      <c r="AJ582" s="9" t="str">
        <f t="shared" si="245"/>
        <v>-</v>
      </c>
      <c r="AK582" s="9" t="str">
        <f t="shared" si="245"/>
        <v>-</v>
      </c>
      <c r="AL582" s="9" t="str">
        <f t="shared" si="245"/>
        <v>-</v>
      </c>
      <c r="AM582" s="9" t="str">
        <f t="shared" si="245"/>
        <v>-</v>
      </c>
      <c r="AN582" s="9" t="str">
        <f t="shared" si="245"/>
        <v>-</v>
      </c>
      <c r="AO582" s="9" t="str">
        <f t="shared" si="245"/>
        <v>-</v>
      </c>
      <c r="AP582" s="9" t="str">
        <f t="shared" si="245"/>
        <v>-</v>
      </c>
      <c r="AQ582" s="9" t="str">
        <f t="shared" si="245"/>
        <v>-</v>
      </c>
      <c r="AR582" s="9" t="str">
        <f t="shared" si="245"/>
        <v>-</v>
      </c>
      <c r="AS582" s="9" t="str">
        <f t="shared" si="245"/>
        <v>-</v>
      </c>
      <c r="AT582" s="9" t="str">
        <f t="shared" si="245"/>
        <v>-</v>
      </c>
      <c r="AU582" s="9" t="str">
        <f t="shared" si="245"/>
        <v>-</v>
      </c>
      <c r="AV582" s="9" t="str">
        <f t="shared" si="245"/>
        <v>-</v>
      </c>
      <c r="AW582" s="9" t="str">
        <f t="shared" si="245"/>
        <v>-</v>
      </c>
      <c r="AX582" s="9" t="str">
        <f t="shared" si="245"/>
        <v>-</v>
      </c>
      <c r="AY582" s="9" t="str">
        <f t="shared" si="245"/>
        <v>-</v>
      </c>
      <c r="AZ582" s="9" t="str">
        <f t="shared" si="245"/>
        <v>-</v>
      </c>
      <c r="BA582" s="9" t="str">
        <f t="shared" si="245"/>
        <v>-</v>
      </c>
      <c r="BB582" s="9" t="str">
        <f t="shared" si="245"/>
        <v>-</v>
      </c>
      <c r="BC582" s="9" t="str">
        <f t="shared" si="245"/>
        <v>-</v>
      </c>
      <c r="BD582" s="9" t="str">
        <f t="shared" si="245"/>
        <v>-</v>
      </c>
      <c r="BE582" s="9" t="str">
        <f t="shared" si="245"/>
        <v>-</v>
      </c>
      <c r="BF582" s="9" t="str">
        <f t="shared" si="245"/>
        <v>-</v>
      </c>
      <c r="BG582" s="9" t="str">
        <f t="shared" si="245"/>
        <v>-</v>
      </c>
      <c r="BH582" s="37">
        <f t="shared" si="212"/>
        <v>0</v>
      </c>
      <c r="BI582" s="114" t="str">
        <f t="shared" si="213"/>
        <v>-</v>
      </c>
      <c r="BJ582" t="str">
        <f t="shared" si="214"/>
        <v>-</v>
      </c>
      <c r="BL582">
        <f t="shared" si="215"/>
        <v>91</v>
      </c>
      <c r="BM582" s="397" t="str">
        <f t="shared" si="216"/>
        <v>-</v>
      </c>
      <c r="BN582">
        <f t="shared" si="217"/>
        <v>0</v>
      </c>
      <c r="BO582">
        <f t="shared" si="218"/>
        <v>0</v>
      </c>
      <c r="BP582" s="225" t="str">
        <f t="shared" si="219"/>
        <v>-</v>
      </c>
    </row>
    <row r="583" spans="1:68">
      <c r="A583" s="125">
        <f t="shared" si="220"/>
        <v>92</v>
      </c>
      <c r="B583" s="9" t="str">
        <f t="shared" ref="B583:BG583" si="246">IF(B$489="ДА",B387,"-")</f>
        <v>-</v>
      </c>
      <c r="C583" s="9" t="str">
        <f t="shared" si="246"/>
        <v>-</v>
      </c>
      <c r="D583" s="9" t="str">
        <f t="shared" si="246"/>
        <v>-</v>
      </c>
      <c r="E583" s="9" t="str">
        <f t="shared" si="246"/>
        <v>-</v>
      </c>
      <c r="F583" s="9" t="str">
        <f t="shared" si="246"/>
        <v>-</v>
      </c>
      <c r="G583" s="9" t="str">
        <f t="shared" si="246"/>
        <v>-</v>
      </c>
      <c r="H583" s="9" t="str">
        <f t="shared" si="246"/>
        <v>-</v>
      </c>
      <c r="I583" s="9" t="str">
        <f t="shared" si="246"/>
        <v>-</v>
      </c>
      <c r="J583" s="9" t="str">
        <f t="shared" si="246"/>
        <v>-</v>
      </c>
      <c r="K583" s="9" t="str">
        <f t="shared" si="246"/>
        <v>-</v>
      </c>
      <c r="L583" s="9" t="str">
        <f t="shared" si="246"/>
        <v>-</v>
      </c>
      <c r="M583" s="9" t="str">
        <f t="shared" si="246"/>
        <v>-</v>
      </c>
      <c r="N583" s="9" t="str">
        <f t="shared" si="246"/>
        <v>-</v>
      </c>
      <c r="O583" s="9" t="str">
        <f t="shared" si="246"/>
        <v>-</v>
      </c>
      <c r="P583" s="9" t="str">
        <f t="shared" si="246"/>
        <v>-</v>
      </c>
      <c r="Q583" s="9" t="str">
        <f t="shared" si="246"/>
        <v>-</v>
      </c>
      <c r="R583" s="9" t="str">
        <f t="shared" si="246"/>
        <v>-</v>
      </c>
      <c r="S583" s="9" t="str">
        <f t="shared" si="246"/>
        <v>-</v>
      </c>
      <c r="T583" s="9" t="str">
        <f t="shared" si="246"/>
        <v>-</v>
      </c>
      <c r="U583" s="9" t="str">
        <f t="shared" si="246"/>
        <v>-</v>
      </c>
      <c r="V583" s="9" t="str">
        <f t="shared" si="246"/>
        <v>-</v>
      </c>
      <c r="W583" s="9" t="str">
        <f t="shared" si="246"/>
        <v>-</v>
      </c>
      <c r="X583" s="9" t="str">
        <f t="shared" si="246"/>
        <v>-</v>
      </c>
      <c r="Y583" s="9" t="str">
        <f t="shared" si="246"/>
        <v>-</v>
      </c>
      <c r="Z583" s="9" t="str">
        <f t="shared" si="246"/>
        <v>-</v>
      </c>
      <c r="AA583" s="9" t="str">
        <f t="shared" si="246"/>
        <v>-</v>
      </c>
      <c r="AB583" s="9" t="str">
        <f t="shared" si="246"/>
        <v>-</v>
      </c>
      <c r="AC583" s="9" t="str">
        <f t="shared" si="246"/>
        <v>-</v>
      </c>
      <c r="AD583" s="9" t="str">
        <f t="shared" si="246"/>
        <v>-</v>
      </c>
      <c r="AE583" s="9" t="str">
        <f t="shared" si="246"/>
        <v>-</v>
      </c>
      <c r="AF583" s="9" t="str">
        <f t="shared" si="246"/>
        <v>-</v>
      </c>
      <c r="AG583" s="9" t="str">
        <f t="shared" si="246"/>
        <v>-</v>
      </c>
      <c r="AH583" s="9" t="str">
        <f t="shared" si="246"/>
        <v>-</v>
      </c>
      <c r="AI583" s="9" t="str">
        <f t="shared" si="246"/>
        <v>-</v>
      </c>
      <c r="AJ583" s="9" t="str">
        <f t="shared" si="246"/>
        <v>-</v>
      </c>
      <c r="AK583" s="9" t="str">
        <f t="shared" si="246"/>
        <v>-</v>
      </c>
      <c r="AL583" s="9" t="str">
        <f t="shared" si="246"/>
        <v>-</v>
      </c>
      <c r="AM583" s="9" t="str">
        <f t="shared" si="246"/>
        <v>-</v>
      </c>
      <c r="AN583" s="9" t="str">
        <f t="shared" si="246"/>
        <v>-</v>
      </c>
      <c r="AO583" s="9" t="str">
        <f t="shared" si="246"/>
        <v>-</v>
      </c>
      <c r="AP583" s="9" t="str">
        <f t="shared" si="246"/>
        <v>-</v>
      </c>
      <c r="AQ583" s="9" t="str">
        <f t="shared" si="246"/>
        <v>-</v>
      </c>
      <c r="AR583" s="9" t="str">
        <f t="shared" si="246"/>
        <v>-</v>
      </c>
      <c r="AS583" s="9" t="str">
        <f t="shared" si="246"/>
        <v>-</v>
      </c>
      <c r="AT583" s="9" t="str">
        <f t="shared" si="246"/>
        <v>-</v>
      </c>
      <c r="AU583" s="9" t="str">
        <f t="shared" si="246"/>
        <v>-</v>
      </c>
      <c r="AV583" s="9" t="str">
        <f t="shared" si="246"/>
        <v>-</v>
      </c>
      <c r="AW583" s="9" t="str">
        <f t="shared" si="246"/>
        <v>-</v>
      </c>
      <c r="AX583" s="9" t="str">
        <f t="shared" si="246"/>
        <v>-</v>
      </c>
      <c r="AY583" s="9" t="str">
        <f t="shared" si="246"/>
        <v>-</v>
      </c>
      <c r="AZ583" s="9" t="str">
        <f t="shared" si="246"/>
        <v>-</v>
      </c>
      <c r="BA583" s="9" t="str">
        <f t="shared" si="246"/>
        <v>-</v>
      </c>
      <c r="BB583" s="9" t="str">
        <f t="shared" si="246"/>
        <v>-</v>
      </c>
      <c r="BC583" s="9" t="str">
        <f t="shared" si="246"/>
        <v>-</v>
      </c>
      <c r="BD583" s="9" t="str">
        <f t="shared" si="246"/>
        <v>-</v>
      </c>
      <c r="BE583" s="9" t="str">
        <f t="shared" si="246"/>
        <v>-</v>
      </c>
      <c r="BF583" s="9" t="str">
        <f t="shared" si="246"/>
        <v>-</v>
      </c>
      <c r="BG583" s="9" t="str">
        <f t="shared" si="246"/>
        <v>-</v>
      </c>
      <c r="BH583" s="37">
        <f t="shared" si="212"/>
        <v>0</v>
      </c>
      <c r="BI583" s="114" t="str">
        <f t="shared" si="213"/>
        <v>-</v>
      </c>
      <c r="BJ583" t="str">
        <f t="shared" si="214"/>
        <v>-</v>
      </c>
      <c r="BL583">
        <f t="shared" si="215"/>
        <v>92</v>
      </c>
      <c r="BM583" s="397" t="str">
        <f t="shared" si="216"/>
        <v>-</v>
      </c>
      <c r="BN583">
        <f t="shared" si="217"/>
        <v>0</v>
      </c>
      <c r="BO583">
        <f t="shared" si="218"/>
        <v>0</v>
      </c>
      <c r="BP583" s="225" t="str">
        <f t="shared" si="219"/>
        <v>-</v>
      </c>
    </row>
    <row r="584" spans="1:68">
      <c r="A584" s="125">
        <f t="shared" si="220"/>
        <v>93</v>
      </c>
      <c r="B584" s="9" t="str">
        <f t="shared" ref="B584:BG584" si="247">IF(B$489="ДА",B388,"-")</f>
        <v>-</v>
      </c>
      <c r="C584" s="9" t="str">
        <f t="shared" si="247"/>
        <v>-</v>
      </c>
      <c r="D584" s="9" t="str">
        <f t="shared" si="247"/>
        <v>-</v>
      </c>
      <c r="E584" s="9" t="str">
        <f t="shared" si="247"/>
        <v>-</v>
      </c>
      <c r="F584" s="9" t="str">
        <f t="shared" si="247"/>
        <v>-</v>
      </c>
      <c r="G584" s="9" t="str">
        <f t="shared" si="247"/>
        <v>-</v>
      </c>
      <c r="H584" s="9" t="str">
        <f t="shared" si="247"/>
        <v>-</v>
      </c>
      <c r="I584" s="9" t="str">
        <f t="shared" si="247"/>
        <v>-</v>
      </c>
      <c r="J584" s="9" t="str">
        <f t="shared" si="247"/>
        <v>-</v>
      </c>
      <c r="K584" s="9" t="str">
        <f t="shared" si="247"/>
        <v>-</v>
      </c>
      <c r="L584" s="9" t="str">
        <f t="shared" si="247"/>
        <v>-</v>
      </c>
      <c r="M584" s="9" t="str">
        <f t="shared" si="247"/>
        <v>-</v>
      </c>
      <c r="N584" s="9" t="str">
        <f t="shared" si="247"/>
        <v>-</v>
      </c>
      <c r="O584" s="9" t="str">
        <f t="shared" si="247"/>
        <v>-</v>
      </c>
      <c r="P584" s="9" t="str">
        <f t="shared" si="247"/>
        <v>-</v>
      </c>
      <c r="Q584" s="9" t="str">
        <f t="shared" si="247"/>
        <v>-</v>
      </c>
      <c r="R584" s="9" t="str">
        <f t="shared" si="247"/>
        <v>-</v>
      </c>
      <c r="S584" s="9" t="str">
        <f t="shared" si="247"/>
        <v>-</v>
      </c>
      <c r="T584" s="9" t="str">
        <f t="shared" si="247"/>
        <v>-</v>
      </c>
      <c r="U584" s="9" t="str">
        <f t="shared" si="247"/>
        <v>-</v>
      </c>
      <c r="V584" s="9" t="str">
        <f t="shared" si="247"/>
        <v>-</v>
      </c>
      <c r="W584" s="9" t="str">
        <f t="shared" si="247"/>
        <v>-</v>
      </c>
      <c r="X584" s="9" t="str">
        <f t="shared" si="247"/>
        <v>-</v>
      </c>
      <c r="Y584" s="9" t="str">
        <f t="shared" si="247"/>
        <v>-</v>
      </c>
      <c r="Z584" s="9" t="str">
        <f t="shared" si="247"/>
        <v>-</v>
      </c>
      <c r="AA584" s="9" t="str">
        <f t="shared" si="247"/>
        <v>-</v>
      </c>
      <c r="AB584" s="9" t="str">
        <f t="shared" si="247"/>
        <v>-</v>
      </c>
      <c r="AC584" s="9" t="str">
        <f t="shared" si="247"/>
        <v>-</v>
      </c>
      <c r="AD584" s="9" t="str">
        <f t="shared" si="247"/>
        <v>-</v>
      </c>
      <c r="AE584" s="9" t="str">
        <f t="shared" si="247"/>
        <v>-</v>
      </c>
      <c r="AF584" s="9" t="str">
        <f t="shared" si="247"/>
        <v>-</v>
      </c>
      <c r="AG584" s="9" t="str">
        <f t="shared" si="247"/>
        <v>-</v>
      </c>
      <c r="AH584" s="9" t="str">
        <f t="shared" si="247"/>
        <v>-</v>
      </c>
      <c r="AI584" s="9" t="str">
        <f t="shared" si="247"/>
        <v>-</v>
      </c>
      <c r="AJ584" s="9" t="str">
        <f t="shared" si="247"/>
        <v>-</v>
      </c>
      <c r="AK584" s="9" t="str">
        <f t="shared" si="247"/>
        <v>-</v>
      </c>
      <c r="AL584" s="9" t="str">
        <f t="shared" si="247"/>
        <v>-</v>
      </c>
      <c r="AM584" s="9" t="str">
        <f t="shared" si="247"/>
        <v>-</v>
      </c>
      <c r="AN584" s="9" t="str">
        <f t="shared" si="247"/>
        <v>-</v>
      </c>
      <c r="AO584" s="9" t="str">
        <f t="shared" si="247"/>
        <v>-</v>
      </c>
      <c r="AP584" s="9" t="str">
        <f t="shared" si="247"/>
        <v>-</v>
      </c>
      <c r="AQ584" s="9" t="str">
        <f t="shared" si="247"/>
        <v>-</v>
      </c>
      <c r="AR584" s="9" t="str">
        <f t="shared" si="247"/>
        <v>-</v>
      </c>
      <c r="AS584" s="9" t="str">
        <f t="shared" si="247"/>
        <v>-</v>
      </c>
      <c r="AT584" s="9" t="str">
        <f t="shared" si="247"/>
        <v>-</v>
      </c>
      <c r="AU584" s="9" t="str">
        <f t="shared" si="247"/>
        <v>-</v>
      </c>
      <c r="AV584" s="9" t="str">
        <f t="shared" si="247"/>
        <v>-</v>
      </c>
      <c r="AW584" s="9" t="str">
        <f t="shared" si="247"/>
        <v>-</v>
      </c>
      <c r="AX584" s="9" t="str">
        <f t="shared" si="247"/>
        <v>-</v>
      </c>
      <c r="AY584" s="9" t="str">
        <f t="shared" si="247"/>
        <v>-</v>
      </c>
      <c r="AZ584" s="9" t="str">
        <f t="shared" si="247"/>
        <v>-</v>
      </c>
      <c r="BA584" s="9" t="str">
        <f t="shared" si="247"/>
        <v>-</v>
      </c>
      <c r="BB584" s="9" t="str">
        <f t="shared" si="247"/>
        <v>-</v>
      </c>
      <c r="BC584" s="9" t="str">
        <f t="shared" si="247"/>
        <v>-</v>
      </c>
      <c r="BD584" s="9" t="str">
        <f t="shared" si="247"/>
        <v>-</v>
      </c>
      <c r="BE584" s="9" t="str">
        <f t="shared" si="247"/>
        <v>-</v>
      </c>
      <c r="BF584" s="9" t="str">
        <f t="shared" si="247"/>
        <v>-</v>
      </c>
      <c r="BG584" s="9" t="str">
        <f t="shared" si="247"/>
        <v>-</v>
      </c>
      <c r="BH584" s="37">
        <f t="shared" si="212"/>
        <v>0</v>
      </c>
      <c r="BI584" s="114" t="str">
        <f t="shared" si="213"/>
        <v>-</v>
      </c>
      <c r="BJ584" t="str">
        <f t="shared" si="214"/>
        <v>-</v>
      </c>
      <c r="BL584">
        <f t="shared" si="215"/>
        <v>93</v>
      </c>
      <c r="BM584" s="397" t="str">
        <f t="shared" si="216"/>
        <v>-</v>
      </c>
      <c r="BN584">
        <f t="shared" si="217"/>
        <v>0</v>
      </c>
      <c r="BO584">
        <f t="shared" si="218"/>
        <v>0</v>
      </c>
      <c r="BP584" s="225" t="str">
        <f t="shared" si="219"/>
        <v>-</v>
      </c>
    </row>
    <row r="585" spans="1:68">
      <c r="A585" s="125">
        <f t="shared" si="220"/>
        <v>94</v>
      </c>
      <c r="B585" s="9" t="str">
        <f t="shared" ref="B585:BG585" si="248">IF(B$489="ДА",B389,"-")</f>
        <v>-</v>
      </c>
      <c r="C585" s="9" t="str">
        <f t="shared" si="248"/>
        <v>-</v>
      </c>
      <c r="D585" s="9" t="str">
        <f t="shared" si="248"/>
        <v>-</v>
      </c>
      <c r="E585" s="9" t="str">
        <f t="shared" si="248"/>
        <v>-</v>
      </c>
      <c r="F585" s="9" t="str">
        <f t="shared" si="248"/>
        <v>-</v>
      </c>
      <c r="G585" s="9" t="str">
        <f t="shared" si="248"/>
        <v>-</v>
      </c>
      <c r="H585" s="9" t="str">
        <f t="shared" si="248"/>
        <v>-</v>
      </c>
      <c r="I585" s="9" t="str">
        <f t="shared" si="248"/>
        <v>-</v>
      </c>
      <c r="J585" s="9" t="str">
        <f t="shared" si="248"/>
        <v>-</v>
      </c>
      <c r="K585" s="9" t="str">
        <f t="shared" si="248"/>
        <v>-</v>
      </c>
      <c r="L585" s="9" t="str">
        <f t="shared" si="248"/>
        <v>-</v>
      </c>
      <c r="M585" s="9" t="str">
        <f t="shared" si="248"/>
        <v>-</v>
      </c>
      <c r="N585" s="9" t="str">
        <f t="shared" si="248"/>
        <v>-</v>
      </c>
      <c r="O585" s="9" t="str">
        <f t="shared" si="248"/>
        <v>-</v>
      </c>
      <c r="P585" s="9" t="str">
        <f t="shared" si="248"/>
        <v>-</v>
      </c>
      <c r="Q585" s="9" t="str">
        <f t="shared" si="248"/>
        <v>-</v>
      </c>
      <c r="R585" s="9" t="str">
        <f t="shared" si="248"/>
        <v>-</v>
      </c>
      <c r="S585" s="9" t="str">
        <f t="shared" si="248"/>
        <v>-</v>
      </c>
      <c r="T585" s="9" t="str">
        <f t="shared" si="248"/>
        <v>-</v>
      </c>
      <c r="U585" s="9" t="str">
        <f t="shared" si="248"/>
        <v>-</v>
      </c>
      <c r="V585" s="9" t="str">
        <f t="shared" si="248"/>
        <v>-</v>
      </c>
      <c r="W585" s="9" t="str">
        <f t="shared" si="248"/>
        <v>-</v>
      </c>
      <c r="X585" s="9" t="str">
        <f t="shared" si="248"/>
        <v>-</v>
      </c>
      <c r="Y585" s="9" t="str">
        <f t="shared" si="248"/>
        <v>-</v>
      </c>
      <c r="Z585" s="9" t="str">
        <f t="shared" si="248"/>
        <v>-</v>
      </c>
      <c r="AA585" s="9" t="str">
        <f t="shared" si="248"/>
        <v>-</v>
      </c>
      <c r="AB585" s="9" t="str">
        <f t="shared" si="248"/>
        <v>-</v>
      </c>
      <c r="AC585" s="9" t="str">
        <f t="shared" si="248"/>
        <v>-</v>
      </c>
      <c r="AD585" s="9" t="str">
        <f t="shared" si="248"/>
        <v>-</v>
      </c>
      <c r="AE585" s="9" t="str">
        <f t="shared" si="248"/>
        <v>-</v>
      </c>
      <c r="AF585" s="9" t="str">
        <f t="shared" si="248"/>
        <v>-</v>
      </c>
      <c r="AG585" s="9" t="str">
        <f t="shared" si="248"/>
        <v>-</v>
      </c>
      <c r="AH585" s="9" t="str">
        <f t="shared" si="248"/>
        <v>-</v>
      </c>
      <c r="AI585" s="9" t="str">
        <f t="shared" si="248"/>
        <v>-</v>
      </c>
      <c r="AJ585" s="9" t="str">
        <f t="shared" si="248"/>
        <v>-</v>
      </c>
      <c r="AK585" s="9" t="str">
        <f t="shared" si="248"/>
        <v>-</v>
      </c>
      <c r="AL585" s="9" t="str">
        <f t="shared" si="248"/>
        <v>-</v>
      </c>
      <c r="AM585" s="9" t="str">
        <f t="shared" si="248"/>
        <v>-</v>
      </c>
      <c r="AN585" s="9" t="str">
        <f t="shared" si="248"/>
        <v>-</v>
      </c>
      <c r="AO585" s="9" t="str">
        <f t="shared" si="248"/>
        <v>-</v>
      </c>
      <c r="AP585" s="9" t="str">
        <f t="shared" si="248"/>
        <v>-</v>
      </c>
      <c r="AQ585" s="9" t="str">
        <f t="shared" si="248"/>
        <v>-</v>
      </c>
      <c r="AR585" s="9" t="str">
        <f t="shared" si="248"/>
        <v>-</v>
      </c>
      <c r="AS585" s="9" t="str">
        <f t="shared" si="248"/>
        <v>-</v>
      </c>
      <c r="AT585" s="9" t="str">
        <f t="shared" si="248"/>
        <v>-</v>
      </c>
      <c r="AU585" s="9" t="str">
        <f t="shared" si="248"/>
        <v>-</v>
      </c>
      <c r="AV585" s="9" t="str">
        <f t="shared" si="248"/>
        <v>-</v>
      </c>
      <c r="AW585" s="9" t="str">
        <f t="shared" si="248"/>
        <v>-</v>
      </c>
      <c r="AX585" s="9" t="str">
        <f t="shared" si="248"/>
        <v>-</v>
      </c>
      <c r="AY585" s="9" t="str">
        <f t="shared" si="248"/>
        <v>-</v>
      </c>
      <c r="AZ585" s="9" t="str">
        <f t="shared" si="248"/>
        <v>-</v>
      </c>
      <c r="BA585" s="9" t="str">
        <f t="shared" si="248"/>
        <v>-</v>
      </c>
      <c r="BB585" s="9" t="str">
        <f t="shared" si="248"/>
        <v>-</v>
      </c>
      <c r="BC585" s="9" t="str">
        <f t="shared" si="248"/>
        <v>-</v>
      </c>
      <c r="BD585" s="9" t="str">
        <f t="shared" si="248"/>
        <v>-</v>
      </c>
      <c r="BE585" s="9" t="str">
        <f t="shared" si="248"/>
        <v>-</v>
      </c>
      <c r="BF585" s="9" t="str">
        <f t="shared" si="248"/>
        <v>-</v>
      </c>
      <c r="BG585" s="9" t="str">
        <f t="shared" si="248"/>
        <v>-</v>
      </c>
      <c r="BH585" s="37">
        <f t="shared" si="212"/>
        <v>0</v>
      </c>
      <c r="BI585" s="114" t="str">
        <f t="shared" si="213"/>
        <v>-</v>
      </c>
      <c r="BJ585" t="str">
        <f t="shared" si="214"/>
        <v>-</v>
      </c>
      <c r="BL585">
        <f t="shared" si="215"/>
        <v>94</v>
      </c>
      <c r="BM585" s="397" t="str">
        <f t="shared" si="216"/>
        <v>-</v>
      </c>
      <c r="BN585">
        <f t="shared" si="217"/>
        <v>0</v>
      </c>
      <c r="BO585">
        <f t="shared" si="218"/>
        <v>0</v>
      </c>
      <c r="BP585" s="225" t="str">
        <f t="shared" si="219"/>
        <v>-</v>
      </c>
    </row>
    <row r="586" spans="1:68">
      <c r="A586" s="125"/>
      <c r="B586" s="9">
        <f>COUNTIF(B492:B585,"&gt;0")</f>
        <v>0</v>
      </c>
      <c r="C586" s="9">
        <f t="shared" ref="C586:BG586" si="249">COUNTIF(C492:C585,"&gt;0")</f>
        <v>0</v>
      </c>
      <c r="D586" s="9">
        <f t="shared" si="249"/>
        <v>0</v>
      </c>
      <c r="E586" s="9">
        <f t="shared" si="249"/>
        <v>0</v>
      </c>
      <c r="F586" s="9">
        <f t="shared" si="249"/>
        <v>0</v>
      </c>
      <c r="G586" s="9">
        <f t="shared" si="249"/>
        <v>0</v>
      </c>
      <c r="H586" s="9">
        <f t="shared" si="249"/>
        <v>0</v>
      </c>
      <c r="I586" s="9">
        <f t="shared" si="249"/>
        <v>0</v>
      </c>
      <c r="J586" s="9">
        <f t="shared" si="249"/>
        <v>0</v>
      </c>
      <c r="K586" s="9">
        <f t="shared" si="249"/>
        <v>0</v>
      </c>
      <c r="L586" s="9">
        <f t="shared" si="249"/>
        <v>22</v>
      </c>
      <c r="M586" s="9">
        <f t="shared" si="249"/>
        <v>0</v>
      </c>
      <c r="N586" s="9">
        <f t="shared" si="249"/>
        <v>0</v>
      </c>
      <c r="O586" s="9">
        <f t="shared" si="249"/>
        <v>25</v>
      </c>
      <c r="P586" s="9">
        <f t="shared" si="249"/>
        <v>0</v>
      </c>
      <c r="Q586" s="9">
        <f t="shared" si="249"/>
        <v>0</v>
      </c>
      <c r="R586" s="9">
        <f t="shared" si="249"/>
        <v>0</v>
      </c>
      <c r="S586" s="9">
        <f t="shared" si="249"/>
        <v>0</v>
      </c>
      <c r="T586" s="9">
        <f t="shared" si="249"/>
        <v>0</v>
      </c>
      <c r="U586" s="9">
        <f t="shared" si="249"/>
        <v>0</v>
      </c>
      <c r="V586" s="9">
        <f t="shared" si="249"/>
        <v>14</v>
      </c>
      <c r="W586" s="9">
        <f t="shared" si="249"/>
        <v>0</v>
      </c>
      <c r="X586" s="9">
        <f t="shared" si="249"/>
        <v>0</v>
      </c>
      <c r="Y586" s="9">
        <f t="shared" si="249"/>
        <v>0</v>
      </c>
      <c r="Z586" s="9">
        <f t="shared" si="249"/>
        <v>31</v>
      </c>
      <c r="AA586" s="9">
        <f t="shared" si="249"/>
        <v>0</v>
      </c>
      <c r="AB586" s="9">
        <f t="shared" si="249"/>
        <v>0</v>
      </c>
      <c r="AC586" s="9">
        <f t="shared" si="249"/>
        <v>0</v>
      </c>
      <c r="AD586" s="9">
        <f t="shared" si="249"/>
        <v>0</v>
      </c>
      <c r="AE586" s="9">
        <f t="shared" si="249"/>
        <v>0</v>
      </c>
      <c r="AF586" s="9">
        <f t="shared" si="249"/>
        <v>0</v>
      </c>
      <c r="AG586" s="9">
        <f t="shared" si="249"/>
        <v>22</v>
      </c>
      <c r="AH586" s="9">
        <f t="shared" si="249"/>
        <v>0</v>
      </c>
      <c r="AI586" s="9">
        <f t="shared" si="249"/>
        <v>0</v>
      </c>
      <c r="AJ586" s="9">
        <f t="shared" si="249"/>
        <v>0</v>
      </c>
      <c r="AK586" s="9">
        <f t="shared" si="249"/>
        <v>50</v>
      </c>
      <c r="AL586" s="9">
        <f t="shared" si="249"/>
        <v>0</v>
      </c>
      <c r="AM586" s="9">
        <f t="shared" si="249"/>
        <v>0</v>
      </c>
      <c r="AN586" s="9">
        <f t="shared" si="249"/>
        <v>17</v>
      </c>
      <c r="AO586" s="9">
        <f t="shared" si="249"/>
        <v>0</v>
      </c>
      <c r="AP586" s="9">
        <f t="shared" si="249"/>
        <v>0</v>
      </c>
      <c r="AQ586" s="9">
        <f t="shared" si="249"/>
        <v>0</v>
      </c>
      <c r="AR586" s="9">
        <f t="shared" si="249"/>
        <v>0</v>
      </c>
      <c r="AS586" s="9">
        <f t="shared" si="249"/>
        <v>0</v>
      </c>
      <c r="AT586" s="9">
        <f t="shared" si="249"/>
        <v>0</v>
      </c>
      <c r="AU586" s="9">
        <f t="shared" si="249"/>
        <v>0</v>
      </c>
      <c r="AV586" s="9">
        <f t="shared" si="249"/>
        <v>0</v>
      </c>
      <c r="AW586" s="9">
        <f t="shared" si="249"/>
        <v>0</v>
      </c>
      <c r="AX586" s="9">
        <f t="shared" si="249"/>
        <v>0</v>
      </c>
      <c r="AY586" s="9">
        <f t="shared" si="249"/>
        <v>0</v>
      </c>
      <c r="AZ586" s="9">
        <f t="shared" si="249"/>
        <v>0</v>
      </c>
      <c r="BA586" s="9">
        <f t="shared" si="249"/>
        <v>0</v>
      </c>
      <c r="BB586" s="9">
        <f t="shared" si="249"/>
        <v>0</v>
      </c>
      <c r="BC586" s="9">
        <f t="shared" si="249"/>
        <v>38</v>
      </c>
      <c r="BD586" s="9">
        <f t="shared" si="249"/>
        <v>0</v>
      </c>
      <c r="BE586" s="9">
        <f t="shared" si="249"/>
        <v>0</v>
      </c>
      <c r="BF586" s="9">
        <f t="shared" si="249"/>
        <v>0</v>
      </c>
      <c r="BG586" s="9">
        <f t="shared" si="249"/>
        <v>0</v>
      </c>
      <c r="BH586" s="37">
        <f>SUM(B586:BG586)</f>
        <v>219</v>
      </c>
      <c r="BI586" s="114"/>
    </row>
    <row r="587" spans="1:68">
      <c r="A587" s="125"/>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c r="AB587" s="9"/>
      <c r="AC587" s="9"/>
      <c r="AD587" s="9"/>
      <c r="AE587" s="9"/>
      <c r="AF587" s="9"/>
      <c r="AG587" s="9"/>
      <c r="AH587" s="9"/>
      <c r="AI587" s="9"/>
      <c r="AJ587" s="9"/>
      <c r="AK587" s="9"/>
      <c r="AL587" s="9"/>
      <c r="AM587" s="9"/>
      <c r="AN587" s="9"/>
      <c r="AO587" s="9"/>
      <c r="AP587" s="9"/>
      <c r="AQ587" s="9"/>
      <c r="AR587" s="9"/>
      <c r="AS587" s="9"/>
      <c r="AT587" s="9"/>
      <c r="AU587" s="9"/>
      <c r="AV587" s="9"/>
      <c r="AW587" s="9"/>
      <c r="AX587" s="9"/>
      <c r="AY587" s="9"/>
      <c r="AZ587" s="9"/>
      <c r="BA587" s="9"/>
      <c r="BB587" s="9"/>
      <c r="BC587" s="9"/>
      <c r="BD587" s="9"/>
      <c r="BE587" s="9"/>
      <c r="BF587" s="9"/>
      <c r="BG587" s="9"/>
      <c r="BH587" s="37"/>
      <c r="BI587" s="114"/>
    </row>
    <row r="588" spans="1:68">
      <c r="A588" s="125"/>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c r="AB588" s="9"/>
      <c r="AC588" s="9"/>
      <c r="AD588" s="9"/>
      <c r="AE588" s="9"/>
      <c r="AF588" s="9"/>
      <c r="AG588" s="9"/>
      <c r="AH588" s="9"/>
      <c r="AI588" s="9"/>
      <c r="AJ588" s="9"/>
      <c r="AK588" s="9"/>
      <c r="AL588" s="9"/>
      <c r="AM588" s="9"/>
      <c r="AN588" s="9"/>
      <c r="AO588" s="9"/>
      <c r="AP588" s="9"/>
      <c r="AQ588" s="9"/>
      <c r="AR588" s="9"/>
      <c r="AS588" s="9"/>
      <c r="AT588" s="9"/>
      <c r="AU588" s="9"/>
      <c r="AV588" s="9"/>
      <c r="AW588" s="9"/>
      <c r="AX588" s="9"/>
      <c r="AY588" s="9"/>
      <c r="AZ588" s="9"/>
      <c r="BA588" s="9"/>
      <c r="BB588" s="9"/>
      <c r="BC588" s="9"/>
      <c r="BD588" s="9"/>
      <c r="BE588" s="9"/>
      <c r="BF588" s="9"/>
      <c r="BG588" s="9"/>
      <c r="BH588" s="37"/>
      <c r="BI588" s="114"/>
    </row>
    <row r="589" spans="1:68">
      <c r="A589" s="125"/>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c r="AB589" s="9"/>
      <c r="AC589" s="9"/>
      <c r="AD589" s="9"/>
      <c r="AE589" s="9"/>
      <c r="AF589" s="9"/>
      <c r="AG589" s="9"/>
      <c r="AH589" s="9"/>
      <c r="AI589" s="9"/>
      <c r="AJ589" s="9"/>
      <c r="AK589" s="9"/>
      <c r="AL589" s="9"/>
      <c r="AM589" s="9"/>
      <c r="AN589" s="9"/>
      <c r="AO589" s="9"/>
      <c r="AP589" s="9"/>
      <c r="AQ589" s="9"/>
      <c r="AR589" s="9"/>
      <c r="AS589" s="9"/>
      <c r="AT589" s="9"/>
      <c r="AU589" s="9"/>
      <c r="AV589" s="9"/>
      <c r="AW589" s="9"/>
      <c r="AX589" s="9"/>
      <c r="AY589" s="9"/>
      <c r="AZ589" s="9"/>
      <c r="BA589" s="9"/>
      <c r="BB589" s="9"/>
      <c r="BC589" s="9"/>
      <c r="BD589" s="9"/>
      <c r="BE589" s="9"/>
      <c r="BF589" s="9"/>
      <c r="BG589" s="9"/>
      <c r="BH589" s="37"/>
      <c r="BI589" s="114"/>
    </row>
    <row r="590" spans="1:68">
      <c r="A590" s="125"/>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c r="AB590" s="9"/>
      <c r="AC590" s="9"/>
      <c r="AD590" s="9"/>
      <c r="AE590" s="9"/>
      <c r="AF590" s="9"/>
      <c r="AG590" s="9"/>
      <c r="AH590" s="9"/>
      <c r="AI590" s="9"/>
      <c r="AJ590" s="9"/>
      <c r="AK590" s="9"/>
      <c r="AL590" s="9"/>
      <c r="AM590" s="9"/>
      <c r="AN590" s="9"/>
      <c r="AO590" s="9"/>
      <c r="AP590" s="9"/>
      <c r="AQ590" s="9"/>
      <c r="AR590" s="9"/>
      <c r="AS590" s="9"/>
      <c r="AT590" s="9"/>
      <c r="AU590" s="9"/>
      <c r="AV590" s="9"/>
      <c r="AW590" s="9"/>
      <c r="AX590" s="9"/>
      <c r="AY590" s="9"/>
      <c r="AZ590" s="9"/>
      <c r="BA590" s="9"/>
      <c r="BB590" s="9"/>
      <c r="BC590" s="9"/>
      <c r="BD590" s="9"/>
      <c r="BE590" s="9"/>
      <c r="BF590" s="9"/>
      <c r="BG590" s="9"/>
      <c r="BH590" s="37"/>
      <c r="BI590" s="114"/>
    </row>
    <row r="591" spans="1:68">
      <c r="A591" s="125"/>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c r="AB591" s="9"/>
      <c r="AC591" s="9"/>
      <c r="AD591" s="9"/>
      <c r="AE591" s="9"/>
      <c r="AF591" s="9"/>
      <c r="AG591" s="9"/>
      <c r="AH591" s="9"/>
      <c r="AI591" s="9"/>
      <c r="AJ591" s="9"/>
      <c r="AK591" s="9"/>
      <c r="AL591" s="9"/>
      <c r="AM591" s="9"/>
      <c r="AN591" s="9"/>
      <c r="AO591" s="9"/>
      <c r="AP591" s="9"/>
      <c r="AQ591" s="9"/>
      <c r="AR591" s="9"/>
      <c r="AS591" s="9"/>
      <c r="AT591" s="9"/>
      <c r="AU591" s="9"/>
      <c r="AV591" s="9"/>
      <c r="AW591" s="9"/>
      <c r="AX591" s="9"/>
      <c r="AY591" s="9"/>
      <c r="AZ591" s="9"/>
      <c r="BA591" s="9"/>
      <c r="BB591" s="9"/>
      <c r="BC591" s="9"/>
      <c r="BD591" s="9"/>
      <c r="BE591" s="9"/>
      <c r="BF591" s="9"/>
      <c r="BG591" s="9"/>
      <c r="BH591" s="37"/>
      <c r="BI591" s="114"/>
    </row>
    <row r="592" spans="1:68">
      <c r="A592" s="125"/>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c r="AB592" s="9"/>
      <c r="AC592" s="9"/>
      <c r="AD592" s="9"/>
      <c r="AE592" s="9"/>
      <c r="AF592" s="9"/>
      <c r="AG592" s="9"/>
      <c r="AH592" s="9"/>
      <c r="AI592" s="9"/>
      <c r="AJ592" s="9"/>
      <c r="AK592" s="9"/>
      <c r="AL592" s="9"/>
      <c r="AM592" s="9"/>
      <c r="AN592" s="9"/>
      <c r="AO592" s="9"/>
      <c r="AP592" s="9"/>
      <c r="AQ592" s="9"/>
      <c r="AR592" s="9"/>
      <c r="AS592" s="9"/>
      <c r="AT592" s="9"/>
      <c r="AU592" s="9"/>
      <c r="AV592" s="9"/>
      <c r="AW592" s="9"/>
      <c r="AX592" s="9"/>
      <c r="AY592" s="9"/>
      <c r="AZ592" s="9"/>
      <c r="BA592" s="9"/>
      <c r="BB592" s="9"/>
      <c r="BC592" s="9"/>
      <c r="BD592" s="9"/>
      <c r="BE592" s="9"/>
      <c r="BF592" s="9"/>
      <c r="BG592" s="9"/>
      <c r="BH592" s="37"/>
      <c r="BI592" s="114"/>
    </row>
    <row r="593" spans="1:61">
      <c r="A593" s="125"/>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c r="AB593" s="9"/>
      <c r="AC593" s="9"/>
      <c r="AD593" s="9"/>
      <c r="AE593" s="9"/>
      <c r="AF593" s="9"/>
      <c r="AG593" s="9"/>
      <c r="AH593" s="9"/>
      <c r="AI593" s="9"/>
      <c r="AJ593" s="9"/>
      <c r="AK593" s="9"/>
      <c r="AL593" s="9"/>
      <c r="AM593" s="9"/>
      <c r="AN593" s="9"/>
      <c r="AO593" s="9"/>
      <c r="AP593" s="9"/>
      <c r="AQ593" s="9"/>
      <c r="AR593" s="9"/>
      <c r="AS593" s="9"/>
      <c r="AT593" s="9"/>
      <c r="AU593" s="9"/>
      <c r="AV593" s="9"/>
      <c r="AW593" s="9"/>
      <c r="AX593" s="9"/>
      <c r="AY593" s="9"/>
      <c r="AZ593" s="9"/>
      <c r="BA593" s="9"/>
      <c r="BB593" s="9"/>
      <c r="BC593" s="9"/>
      <c r="BD593" s="9"/>
      <c r="BE593" s="9"/>
      <c r="BF593" s="9"/>
      <c r="BG593" s="9"/>
      <c r="BH593" s="37"/>
      <c r="BI593" s="114"/>
    </row>
    <row r="594" spans="1:61">
      <c r="A594" s="125"/>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c r="AB594" s="9"/>
      <c r="AC594" s="9"/>
      <c r="AD594" s="9"/>
      <c r="AE594" s="9"/>
      <c r="AF594" s="9"/>
      <c r="AG594" s="9"/>
      <c r="AH594" s="9"/>
      <c r="AI594" s="9"/>
      <c r="AJ594" s="9"/>
      <c r="AK594" s="9"/>
      <c r="AL594" s="9"/>
      <c r="AM594" s="9"/>
      <c r="AN594" s="9"/>
      <c r="AO594" s="9"/>
      <c r="AP594" s="9"/>
      <c r="AQ594" s="9"/>
      <c r="AR594" s="9"/>
      <c r="AS594" s="9"/>
      <c r="AT594" s="9"/>
      <c r="AU594" s="9"/>
      <c r="AV594" s="9"/>
      <c r="AW594" s="9"/>
      <c r="AX594" s="9"/>
      <c r="AY594" s="9"/>
      <c r="AZ594" s="9"/>
      <c r="BA594" s="9"/>
      <c r="BB594" s="9"/>
      <c r="BC594" s="9"/>
      <c r="BD594" s="9"/>
      <c r="BE594" s="9"/>
      <c r="BF594" s="9"/>
      <c r="BG594" s="9"/>
      <c r="BH594" s="37"/>
      <c r="BI594" s="114"/>
    </row>
    <row r="595" spans="1:61">
      <c r="A595" s="125"/>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c r="AB595" s="9"/>
      <c r="AC595" s="9"/>
      <c r="AD595" s="9"/>
      <c r="AE595" s="9"/>
      <c r="AF595" s="9"/>
      <c r="AG595" s="9"/>
      <c r="AH595" s="9"/>
      <c r="AI595" s="9"/>
      <c r="AJ595" s="9"/>
      <c r="AK595" s="9"/>
      <c r="AL595" s="9"/>
      <c r="AM595" s="9"/>
      <c r="AN595" s="9"/>
      <c r="AO595" s="9"/>
      <c r="AP595" s="9"/>
      <c r="AQ595" s="9"/>
      <c r="AR595" s="9"/>
      <c r="AS595" s="9"/>
      <c r="AT595" s="9"/>
      <c r="AU595" s="9"/>
      <c r="AV595" s="9"/>
      <c r="AW595" s="9"/>
      <c r="AX595" s="9"/>
      <c r="AY595" s="9"/>
      <c r="AZ595" s="9"/>
      <c r="BA595" s="9"/>
      <c r="BB595" s="9"/>
      <c r="BC595" s="9"/>
      <c r="BD595" s="9"/>
      <c r="BE595" s="9"/>
      <c r="BF595" s="9"/>
      <c r="BG595" s="9"/>
      <c r="BH595" s="37"/>
      <c r="BI595" s="114"/>
    </row>
    <row r="596" spans="1:61">
      <c r="A596" s="125"/>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c r="AB596" s="9"/>
      <c r="AC596" s="9"/>
      <c r="AD596" s="9"/>
      <c r="AE596" s="9"/>
      <c r="AF596" s="9"/>
      <c r="AG596" s="9"/>
      <c r="AH596" s="9"/>
      <c r="AI596" s="9"/>
      <c r="AJ596" s="9"/>
      <c r="AK596" s="9"/>
      <c r="AL596" s="9"/>
      <c r="AM596" s="9"/>
      <c r="AN596" s="9"/>
      <c r="AO596" s="9"/>
      <c r="AP596" s="9"/>
      <c r="AQ596" s="9"/>
      <c r="AR596" s="9"/>
      <c r="AS596" s="9"/>
      <c r="AT596" s="9"/>
      <c r="AU596" s="9"/>
      <c r="AV596" s="9"/>
      <c r="AW596" s="9"/>
      <c r="AX596" s="9"/>
      <c r="AY596" s="9"/>
      <c r="AZ596" s="9"/>
      <c r="BA596" s="9"/>
      <c r="BB596" s="9"/>
      <c r="BC596" s="9"/>
      <c r="BD596" s="9"/>
      <c r="BE596" s="9"/>
      <c r="BF596" s="9"/>
      <c r="BG596" s="9"/>
      <c r="BH596" s="37"/>
      <c r="BI596" s="114"/>
    </row>
    <row r="597" spans="1:61">
      <c r="A597" s="125"/>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c r="AB597" s="9"/>
      <c r="AC597" s="9"/>
      <c r="AD597" s="9"/>
      <c r="AE597" s="9"/>
      <c r="AF597" s="9"/>
      <c r="AG597" s="9"/>
      <c r="AH597" s="9"/>
      <c r="AI597" s="9"/>
      <c r="AJ597" s="9"/>
      <c r="AK597" s="9"/>
      <c r="AL597" s="9"/>
      <c r="AM597" s="9"/>
      <c r="AN597" s="9"/>
      <c r="AO597" s="9"/>
      <c r="AP597" s="9"/>
      <c r="AQ597" s="9"/>
      <c r="AR597" s="9"/>
      <c r="AS597" s="9"/>
      <c r="AT597" s="9"/>
      <c r="AU597" s="9"/>
      <c r="AV597" s="9"/>
      <c r="AW597" s="9"/>
      <c r="AX597" s="9"/>
      <c r="AY597" s="9"/>
      <c r="AZ597" s="9"/>
      <c r="BA597" s="9"/>
      <c r="BB597" s="9"/>
      <c r="BC597" s="9"/>
      <c r="BD597" s="9"/>
      <c r="BE597" s="9"/>
      <c r="BF597" s="9"/>
      <c r="BG597" s="9"/>
      <c r="BH597" s="37"/>
      <c r="BI597" s="114"/>
    </row>
    <row r="598" spans="1:61">
      <c r="A598" s="125"/>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c r="AB598" s="9"/>
      <c r="AC598" s="9"/>
      <c r="AD598" s="9"/>
      <c r="AE598" s="9"/>
      <c r="AF598" s="9"/>
      <c r="AG598" s="9"/>
      <c r="AH598" s="9"/>
      <c r="AI598" s="9"/>
      <c r="AJ598" s="9"/>
      <c r="AK598" s="9"/>
      <c r="AL598" s="9"/>
      <c r="AM598" s="9"/>
      <c r="AN598" s="9"/>
      <c r="AO598" s="9"/>
      <c r="AP598" s="9"/>
      <c r="AQ598" s="9"/>
      <c r="AR598" s="9"/>
      <c r="AS598" s="9"/>
      <c r="AT598" s="9"/>
      <c r="AU598" s="9"/>
      <c r="AV598" s="9"/>
      <c r="AW598" s="9"/>
      <c r="AX598" s="9"/>
      <c r="AY598" s="9"/>
      <c r="AZ598" s="9"/>
      <c r="BA598" s="9"/>
      <c r="BB598" s="9"/>
      <c r="BC598" s="9"/>
      <c r="BD598" s="9"/>
      <c r="BE598" s="9"/>
      <c r="BF598" s="9"/>
      <c r="BG598" s="9"/>
      <c r="BH598" s="37"/>
      <c r="BI598" s="114"/>
    </row>
    <row r="599" spans="1:61">
      <c r="A599" s="125"/>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c r="AB599" s="9"/>
      <c r="AC599" s="9"/>
      <c r="AD599" s="9"/>
      <c r="AE599" s="9"/>
      <c r="AF599" s="9"/>
      <c r="AG599" s="9"/>
      <c r="AH599" s="9"/>
      <c r="AI599" s="9"/>
      <c r="AJ599" s="9"/>
      <c r="AK599" s="9"/>
      <c r="AL599" s="9"/>
      <c r="AM599" s="9"/>
      <c r="AN599" s="9"/>
      <c r="AO599" s="9"/>
      <c r="AP599" s="9"/>
      <c r="AQ599" s="9"/>
      <c r="AR599" s="9"/>
      <c r="AS599" s="9"/>
      <c r="AT599" s="9"/>
      <c r="AU599" s="9"/>
      <c r="AV599" s="9"/>
      <c r="AW599" s="9"/>
      <c r="AX599" s="9"/>
      <c r="AY599" s="9"/>
      <c r="AZ599" s="9"/>
      <c r="BA599" s="9"/>
      <c r="BB599" s="9"/>
      <c r="BC599" s="9"/>
      <c r="BD599" s="9"/>
      <c r="BE599" s="9"/>
      <c r="BF599" s="9"/>
      <c r="BG599" s="9"/>
      <c r="BH599" s="37"/>
      <c r="BI599" s="11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K287"/>
  <sheetViews>
    <sheetView workbookViewId="0">
      <pane ySplit="1" topLeftCell="A2" activePane="bottomLeft" state="frozen"/>
      <selection pane="bottomLeft" activeCell="J266" sqref="J266"/>
    </sheetView>
  </sheetViews>
  <sheetFormatPr defaultRowHeight="15"/>
  <cols>
    <col min="1" max="1" width="9.140625" style="1"/>
    <col min="2" max="3" width="9.140625" style="193"/>
    <col min="5" max="5" width="53.28515625" customWidth="1"/>
    <col min="6" max="6" width="19" style="265" customWidth="1"/>
    <col min="7" max="7" width="13.7109375" style="1" customWidth="1"/>
    <col min="8" max="8" width="14.85546875" style="1" customWidth="1"/>
    <col min="9" max="9" width="14.85546875" style="225" customWidth="1"/>
  </cols>
  <sheetData>
    <row r="1" spans="1:9">
      <c r="A1" s="248" t="s">
        <v>190</v>
      </c>
      <c r="B1" s="249" t="s">
        <v>79</v>
      </c>
      <c r="C1" s="249" t="s">
        <v>243</v>
      </c>
      <c r="D1" s="248" t="s">
        <v>91</v>
      </c>
      <c r="E1" s="248" t="s">
        <v>244</v>
      </c>
      <c r="F1" s="250" t="s">
        <v>154</v>
      </c>
      <c r="G1" s="248" t="s">
        <v>104</v>
      </c>
      <c r="H1" s="248" t="s">
        <v>245</v>
      </c>
      <c r="I1" s="219" t="s">
        <v>1200</v>
      </c>
    </row>
    <row r="2" spans="1:9" ht="21">
      <c r="A2" s="251" t="s">
        <v>117</v>
      </c>
      <c r="B2" s="252"/>
      <c r="C2" s="252"/>
      <c r="D2" s="253"/>
      <c r="E2" s="253"/>
      <c r="F2" s="254"/>
      <c r="G2" s="255"/>
      <c r="H2" s="256"/>
      <c r="I2" s="399"/>
    </row>
    <row r="3" spans="1:9">
      <c r="A3" s="257">
        <f t="shared" ref="A3:A34" si="0">ROW(1:1)</f>
        <v>1</v>
      </c>
      <c r="B3" s="258">
        <f>VLOOKUP(A3,фото!$BL$982:$BR$1173,7,FALSE)</f>
        <v>8</v>
      </c>
      <c r="C3" s="258">
        <f>VLOOKUP(A3,фото!$BL$982:$BS$1173,8,FALSE)</f>
        <v>3</v>
      </c>
      <c r="D3" s="259">
        <f>VLOOKUP(A3,фото!$BL$982:$BQ$1173,3,FALSE)</f>
        <v>20</v>
      </c>
      <c r="E3" s="259" t="str">
        <f>VLOOKUP(B3,классы!$B$3:$C$88,2,FALSE)</f>
        <v>Шонин Сергей Викторович</v>
      </c>
      <c r="F3" s="260">
        <f>VLOOKUP(A3,фото!$BL$982:$BQ$1173,4,FALSE)</f>
        <v>9.411766406177918</v>
      </c>
      <c r="G3" s="261">
        <f>VLOOKUP(A3,фото!$BL$982:$BQ$1173,5,FALSE)</f>
        <v>27</v>
      </c>
      <c r="H3" s="261">
        <f>VLOOKUP(A3,фото!$BL$982:$BQ$1173,6,FALSE)</f>
        <v>17</v>
      </c>
      <c r="I3" s="142">
        <f>VLOOKUP(A3,фото!$BL$982:$BT$1173,9,FALSE)</f>
        <v>3.3823529411764639</v>
      </c>
    </row>
    <row r="4" spans="1:9">
      <c r="A4" s="174">
        <f t="shared" si="0"/>
        <v>2</v>
      </c>
      <c r="B4" s="258">
        <f>VLOOKUP(A4,фото!$BL$982:$BR$1173,7,FALSE)</f>
        <v>2</v>
      </c>
      <c r="C4" s="258">
        <f>VLOOKUP(A4,фото!$BL$982:$BS$1173,8,FALSE)</f>
        <v>1</v>
      </c>
      <c r="D4" s="259">
        <f>VLOOKUP(A4,фото!$BL$982:$BQ$1173,3,FALSE)</f>
        <v>4</v>
      </c>
      <c r="E4" s="259" t="str">
        <f>VLOOKUP(B4,классы!$B$3:$C$88,2,FALSE)</f>
        <v>Рождественская Мария Владимировна</v>
      </c>
      <c r="F4" s="260">
        <f>VLOOKUP(A4,фото!$BL$982:$BQ$1173,4,FALSE)</f>
        <v>9.2500016002829373</v>
      </c>
      <c r="G4" s="261">
        <f>VLOOKUP(A4,фото!$BL$982:$BQ$1173,5,FALSE)</f>
        <v>24</v>
      </c>
      <c r="H4" s="261">
        <f>VLOOKUP(A4,фото!$BL$982:$BQ$1173,6,FALSE)</f>
        <v>16</v>
      </c>
      <c r="I4" s="142">
        <f>VLOOKUP(A4,фото!$BL$982:$BT$1173,9,FALSE)</f>
        <v>3.5333333333333332</v>
      </c>
    </row>
    <row r="5" spans="1:9">
      <c r="A5" s="174">
        <f t="shared" si="0"/>
        <v>3</v>
      </c>
      <c r="B5" s="258">
        <f>VLOOKUP(A5,фото!$BL$982:$BR$1173,7,FALSE)</f>
        <v>68</v>
      </c>
      <c r="C5" s="258">
        <f>VLOOKUP(A5,фото!$BL$982:$BS$1173,8,FALSE)</f>
        <v>1</v>
      </c>
      <c r="D5" s="259">
        <f>VLOOKUP(A5,фото!$BL$982:$BQ$1173,3,FALSE)</f>
        <v>142</v>
      </c>
      <c r="E5" s="259" t="str">
        <f>VLOOKUP(B5,классы!$B$3:$C$88,2,FALSE)</f>
        <v>Янгирова Анастасия Валерьевна</v>
      </c>
      <c r="F5" s="260">
        <f>VLOOKUP(A5,фото!$BL$982:$BQ$1173,4,FALSE)</f>
        <v>9.2000015003152154</v>
      </c>
      <c r="G5" s="261">
        <f>VLOOKUP(A5,фото!$BL$982:$BQ$1173,5,FALSE)</f>
        <v>23</v>
      </c>
      <c r="H5" s="261">
        <f>VLOOKUP(A5,фото!$BL$982:$BQ$1173,6,FALSE)</f>
        <v>15</v>
      </c>
      <c r="I5" s="142">
        <f>VLOOKUP(A5,фото!$BL$982:$BT$1173,9,FALSE)</f>
        <v>3.1714285714285779</v>
      </c>
    </row>
    <row r="6" spans="1:9">
      <c r="A6" s="174">
        <f t="shared" si="0"/>
        <v>4</v>
      </c>
      <c r="B6" s="258">
        <f>VLOOKUP(A6,фото!$BL$982:$BR$1173,7,FALSE)</f>
        <v>8</v>
      </c>
      <c r="C6" s="258">
        <f>VLOOKUP(A6,фото!$BL$982:$BS$1173,8,FALSE)</f>
        <v>2</v>
      </c>
      <c r="D6" s="259">
        <f>VLOOKUP(A6,фото!$BL$982:$BQ$1173,3,FALSE)</f>
        <v>19</v>
      </c>
      <c r="E6" s="259" t="str">
        <f>VLOOKUP(B6,классы!$B$3:$C$88,2,FALSE)</f>
        <v>Шонин Сергей Викторович</v>
      </c>
      <c r="F6" s="260">
        <f>VLOOKUP(A6,фото!$BL$982:$BQ$1173,4,FALSE)</f>
        <v>8.7333348340016759</v>
      </c>
      <c r="G6" s="261">
        <f>VLOOKUP(A6,фото!$BL$982:$BQ$1173,5,FALSE)</f>
        <v>24</v>
      </c>
      <c r="H6" s="261">
        <f>VLOOKUP(A6,фото!$BL$982:$BQ$1173,6,FALSE)</f>
        <v>15</v>
      </c>
      <c r="I6" s="142">
        <f>VLOOKUP(A6,фото!$BL$982:$BT$1173,9,FALSE)</f>
        <v>1.4952380952380995</v>
      </c>
    </row>
    <row r="7" spans="1:9">
      <c r="A7" s="174">
        <f t="shared" si="0"/>
        <v>5</v>
      </c>
      <c r="B7" s="258">
        <f>VLOOKUP(A7,фото!$BL$982:$BR$1173,7,FALSE)</f>
        <v>66</v>
      </c>
      <c r="C7" s="258">
        <f>VLOOKUP(A7,фото!$BL$982:$BS$1173,8,FALSE)</f>
        <v>3</v>
      </c>
      <c r="D7" s="259">
        <f>VLOOKUP(A7,фото!$BL$982:$BQ$1173,3,FALSE)</f>
        <v>141</v>
      </c>
      <c r="E7" s="259" t="str">
        <f>VLOOKUP(B7,классы!$B$3:$C$88,2,FALSE)</f>
        <v>Юрасова Галина</v>
      </c>
      <c r="F7" s="260">
        <f>VLOOKUP(A7,фото!$BL$982:$BQ$1173,4,FALSE)</f>
        <v>8.6250016003772156</v>
      </c>
      <c r="G7" s="261">
        <f>VLOOKUP(A7,фото!$BL$982:$BQ$1173,5,FALSE)</f>
        <v>25</v>
      </c>
      <c r="H7" s="261">
        <f>VLOOKUP(A7,фото!$BL$982:$BQ$1173,6,FALSE)</f>
        <v>16</v>
      </c>
      <c r="I7" s="142">
        <f>VLOOKUP(A7,фото!$BL$982:$BT$1173,9,FALSE)</f>
        <v>2.65</v>
      </c>
    </row>
    <row r="8" spans="1:9">
      <c r="A8" s="174">
        <f t="shared" si="0"/>
        <v>6</v>
      </c>
      <c r="B8" s="258">
        <f>VLOOKUP(A8,фото!$BL$982:$BR$1173,7,FALSE)</f>
        <v>12</v>
      </c>
      <c r="C8" s="258">
        <f>VLOOKUP(A8,фото!$BL$982:$BS$1173,8,FALSE)</f>
        <v>1</v>
      </c>
      <c r="D8" s="259">
        <f>VLOOKUP(A8,фото!$BL$982:$BQ$1173,3,FALSE)</f>
        <v>27</v>
      </c>
      <c r="E8" s="259" t="str">
        <f>VLOOKUP(B8,классы!$B$3:$C$88,2,FALSE)</f>
        <v>Лисовский Павел</v>
      </c>
      <c r="F8" s="260">
        <f>VLOOKUP(A8,фото!$BL$982:$BQ$1173,4,FALSE)</f>
        <v>8.3888906890550761</v>
      </c>
      <c r="G8" s="261">
        <f>VLOOKUP(A8,фото!$BL$982:$BQ$1173,5,FALSE)</f>
        <v>26</v>
      </c>
      <c r="H8" s="261">
        <f>VLOOKUP(A8,фото!$BL$982:$BQ$1173,6,FALSE)</f>
        <v>18</v>
      </c>
      <c r="I8" s="142">
        <f>VLOOKUP(A8,фото!$BL$982:$BT$1173,9,FALSE)</f>
        <v>6.0163398692810484</v>
      </c>
    </row>
    <row r="9" spans="1:9">
      <c r="A9" s="174">
        <f t="shared" si="0"/>
        <v>7</v>
      </c>
      <c r="B9" s="258">
        <f>VLOOKUP(A9,фото!$BL$982:$BR$1173,7,FALSE)</f>
        <v>48</v>
      </c>
      <c r="C9" s="258">
        <f>VLOOKUP(A9,фото!$BL$982:$BS$1173,8,FALSE)</f>
        <v>3</v>
      </c>
      <c r="D9" s="259">
        <f>VLOOKUP(A9,фото!$BL$982:$BQ$1173,3,FALSE)</f>
        <v>100</v>
      </c>
      <c r="E9" s="259" t="str">
        <f>VLOOKUP(B9,классы!$B$3:$C$88,2,FALSE)</f>
        <v>Василий Буз</v>
      </c>
      <c r="F9" s="260">
        <f>VLOOKUP(A9,фото!$BL$982:$BQ$1173,4,FALSE)</f>
        <v>8.3750016002789902</v>
      </c>
      <c r="G9" s="261">
        <f>VLOOKUP(A9,фото!$BL$982:$BQ$1173,5,FALSE)</f>
        <v>26</v>
      </c>
      <c r="H9" s="261">
        <f>VLOOKUP(A9,фото!$BL$982:$BQ$1173,6,FALSE)</f>
        <v>16</v>
      </c>
      <c r="I9" s="142">
        <f>VLOOKUP(A9,фото!$BL$982:$BT$1173,9,FALSE)</f>
        <v>3.5833333333333335</v>
      </c>
    </row>
    <row r="10" spans="1:9">
      <c r="A10" s="174">
        <f t="shared" si="0"/>
        <v>8</v>
      </c>
      <c r="B10" s="258">
        <f>VLOOKUP(A10,фото!$BL$982:$BR$1173,7,FALSE)</f>
        <v>51</v>
      </c>
      <c r="C10" s="258">
        <f>VLOOKUP(A10,фото!$BL$982:$BS$1173,8,FALSE)</f>
        <v>3</v>
      </c>
      <c r="D10" s="259">
        <f>VLOOKUP(A10,фото!$BL$982:$BQ$1173,3,FALSE)</f>
        <v>107</v>
      </c>
      <c r="E10" s="259" t="str">
        <f>VLOOKUP(B10,классы!$B$3:$C$88,2,FALSE)</f>
        <v>Басалаев Андрей Викторович</v>
      </c>
      <c r="F10" s="260">
        <f>VLOOKUP(A10,фото!$BL$982:$BQ$1173,4,FALSE)</f>
        <v>8.294119347327527</v>
      </c>
      <c r="G10" s="261">
        <f>VLOOKUP(A10,фото!$BL$982:$BQ$1173,5,FALSE)</f>
        <v>23</v>
      </c>
      <c r="H10" s="261">
        <f>VLOOKUP(A10,фото!$BL$982:$BQ$1173,6,FALSE)</f>
        <v>17</v>
      </c>
      <c r="I10" s="142">
        <f>VLOOKUP(A10,фото!$BL$982:$BT$1173,9,FALSE)</f>
        <v>3.720588235294116</v>
      </c>
    </row>
    <row r="11" spans="1:9">
      <c r="A11" s="174">
        <f t="shared" si="0"/>
        <v>9</v>
      </c>
      <c r="B11" s="258">
        <f>VLOOKUP(A11,фото!$BL$982:$BR$1173,7,FALSE)</f>
        <v>35</v>
      </c>
      <c r="C11" s="258">
        <f>VLOOKUP(A11,фото!$BL$982:$BS$1173,8,FALSE)</f>
        <v>3</v>
      </c>
      <c r="D11" s="259">
        <f>VLOOKUP(A11,фото!$BL$982:$BQ$1173,3,FALSE)</f>
        <v>70</v>
      </c>
      <c r="E11" s="259" t="str">
        <f>VLOOKUP(B11,классы!$B$3:$C$88,2,FALSE)</f>
        <v>Никульникова Татьяна</v>
      </c>
      <c r="F11" s="260">
        <f>VLOOKUP(A11,фото!$BL$982:$BQ$1173,4,FALSE)</f>
        <v>8.2500016002307159</v>
      </c>
      <c r="G11" s="261">
        <f>VLOOKUP(A11,фото!$BL$982:$BQ$1173,5,FALSE)</f>
        <v>24</v>
      </c>
      <c r="H11" s="261">
        <f>VLOOKUP(A11,фото!$BL$982:$BQ$1173,6,FALSE)</f>
        <v>16</v>
      </c>
      <c r="I11" s="142">
        <f>VLOOKUP(A11,фото!$BL$982:$BT$1173,9,FALSE)</f>
        <v>4.333333333333333</v>
      </c>
    </row>
    <row r="12" spans="1:9">
      <c r="A12" s="174">
        <f t="shared" si="0"/>
        <v>10</v>
      </c>
      <c r="B12" s="258">
        <f>VLOOKUP(A12,фото!$BL$982:$BR$1173,7,FALSE)</f>
        <v>66</v>
      </c>
      <c r="C12" s="258">
        <f>VLOOKUP(A12,фото!$BL$982:$BS$1173,8,FALSE)</f>
        <v>2</v>
      </c>
      <c r="D12" s="259">
        <f>VLOOKUP(A12,фото!$BL$982:$BQ$1173,3,FALSE)</f>
        <v>140</v>
      </c>
      <c r="E12" s="259" t="str">
        <f>VLOOKUP(B12,классы!$B$3:$C$88,2,FALSE)</f>
        <v>Юрасова Галина</v>
      </c>
      <c r="F12" s="260">
        <f>VLOOKUP(A12,фото!$BL$982:$BQ$1173,4,FALSE)</f>
        <v>8.2000015001452056</v>
      </c>
      <c r="G12" s="261">
        <f>VLOOKUP(A12,фото!$BL$982:$BQ$1173,5,FALSE)</f>
        <v>21</v>
      </c>
      <c r="H12" s="261">
        <f>VLOOKUP(A12,фото!$BL$982:$BQ$1173,6,FALSE)</f>
        <v>15</v>
      </c>
      <c r="I12" s="142">
        <f>VLOOKUP(A12,фото!$BL$982:$BT$1173,9,FALSE)</f>
        <v>6.8857142857142843</v>
      </c>
    </row>
    <row r="13" spans="1:9">
      <c r="A13" s="174">
        <f t="shared" si="0"/>
        <v>11</v>
      </c>
      <c r="B13" s="258">
        <f>VLOOKUP(A13,фото!$BL$982:$BR$1173,7,FALSE)</f>
        <v>77</v>
      </c>
      <c r="C13" s="258">
        <f>VLOOKUP(A13,фото!$BL$982:$BS$1173,8,FALSE)</f>
        <v>2</v>
      </c>
      <c r="D13" s="259">
        <f>VLOOKUP(A13,фото!$BL$982:$BQ$1173,3,FALSE)</f>
        <v>158</v>
      </c>
      <c r="E13" s="259" t="str">
        <f>VLOOKUP(B13,классы!$B$3:$C$88,2,FALSE)</f>
        <v>Егор Валерьевич Ковальчук</v>
      </c>
      <c r="F13" s="260">
        <f>VLOOKUP(A13,фото!$BL$982:$BQ$1173,4,FALSE)</f>
        <v>8.187501600181923</v>
      </c>
      <c r="G13" s="261">
        <f>VLOOKUP(A13,фото!$BL$982:$BQ$1173,5,FALSE)</f>
        <v>26</v>
      </c>
      <c r="H13" s="261">
        <f>VLOOKUP(A13,фото!$BL$982:$BQ$1173,6,FALSE)</f>
        <v>16</v>
      </c>
      <c r="I13" s="142">
        <f>VLOOKUP(A13,фото!$BL$982:$BT$1173,9,FALSE)</f>
        <v>5.4958333333333336</v>
      </c>
    </row>
    <row r="14" spans="1:9">
      <c r="A14" s="174">
        <f t="shared" si="0"/>
        <v>12</v>
      </c>
      <c r="B14" s="258">
        <f>VLOOKUP(A14,фото!$BL$982:$BR$1173,7,FALSE)</f>
        <v>52</v>
      </c>
      <c r="C14" s="258">
        <f>VLOOKUP(A14,фото!$BL$982:$BS$1173,8,FALSE)</f>
        <v>2</v>
      </c>
      <c r="D14" s="259">
        <f>VLOOKUP(A14,фото!$BL$982:$BQ$1173,3,FALSE)</f>
        <v>109</v>
      </c>
      <c r="E14" s="259" t="str">
        <f>VLOOKUP(B14,классы!$B$3:$C$88,2,FALSE)</f>
        <v>Ишина Ольга Владимировна</v>
      </c>
      <c r="F14" s="260">
        <f>VLOOKUP(A14,фото!$BL$982:$BQ$1173,4,FALSE)</f>
        <v>8.1538474540875807</v>
      </c>
      <c r="G14" s="261">
        <f>VLOOKUP(A14,фото!$BL$982:$BQ$1173,5,FALSE)</f>
        <v>23</v>
      </c>
      <c r="H14" s="261">
        <f>VLOOKUP(A14,фото!$BL$982:$BQ$1173,6,FALSE)</f>
        <v>13</v>
      </c>
      <c r="I14" s="142">
        <f>VLOOKUP(A14,фото!$BL$982:$BT$1173,9,FALSE)</f>
        <v>4.141025641025645</v>
      </c>
    </row>
    <row r="15" spans="1:9">
      <c r="A15" s="174">
        <f t="shared" si="0"/>
        <v>13</v>
      </c>
      <c r="B15" s="258">
        <f>VLOOKUP(A15,фото!$BL$982:$BR$1173,7,FALSE)</f>
        <v>11</v>
      </c>
      <c r="C15" s="258">
        <f>VLOOKUP(A15,фото!$BL$982:$BS$1173,8,FALSE)</f>
        <v>1</v>
      </c>
      <c r="D15" s="259">
        <f>VLOOKUP(A15,фото!$BL$982:$BQ$1173,3,FALSE)</f>
        <v>24</v>
      </c>
      <c r="E15" s="259" t="str">
        <f>VLOOKUP(B15,классы!$B$3:$C$88,2,FALSE)</f>
        <v>Белых Николай Евгеньевич</v>
      </c>
      <c r="F15" s="260">
        <f>VLOOKUP(A15,фото!$BL$982:$BQ$1173,4,FALSE)</f>
        <v>8.125001600472217</v>
      </c>
      <c r="G15" s="261">
        <f>VLOOKUP(A15,фото!$BL$982:$BQ$1173,5,FALSE)</f>
        <v>24</v>
      </c>
      <c r="H15" s="261">
        <f>VLOOKUP(A15,фото!$BL$982:$BQ$1173,6,FALSE)</f>
        <v>16</v>
      </c>
      <c r="I15" s="142">
        <f>VLOOKUP(A15,фото!$BL$982:$BT$1173,9,FALSE)</f>
        <v>2.1166666666666667</v>
      </c>
    </row>
    <row r="16" spans="1:9">
      <c r="A16" s="174">
        <f t="shared" si="0"/>
        <v>14</v>
      </c>
      <c r="B16" s="258">
        <f>VLOOKUP(A16,фото!$BL$982:$BR$1173,7,FALSE)</f>
        <v>52</v>
      </c>
      <c r="C16" s="258">
        <f>VLOOKUP(A16,фото!$BL$982:$BS$1173,8,FALSE)</f>
        <v>1</v>
      </c>
      <c r="D16" s="259">
        <f>VLOOKUP(A16,фото!$BL$982:$BQ$1173,3,FALSE)</f>
        <v>108</v>
      </c>
      <c r="E16" s="259" t="str">
        <f>VLOOKUP(B16,классы!$B$3:$C$88,2,FALSE)</f>
        <v>Ишина Ольга Владимировна</v>
      </c>
      <c r="F16" s="260">
        <f>VLOOKUP(A16,фото!$BL$982:$BQ$1173,4,FALSE)</f>
        <v>8.0555573561046252</v>
      </c>
      <c r="G16" s="261">
        <f>VLOOKUP(A16,фото!$BL$982:$BQ$1173,5,FALSE)</f>
        <v>23</v>
      </c>
      <c r="H16" s="261">
        <f>VLOOKUP(A16,фото!$BL$982:$BQ$1173,6,FALSE)</f>
        <v>18</v>
      </c>
      <c r="I16" s="142">
        <f>VLOOKUP(A16,фото!$BL$982:$BT$1173,9,FALSE)</f>
        <v>1.8202614379084907</v>
      </c>
    </row>
    <row r="17" spans="1:9">
      <c r="A17" s="174">
        <f t="shared" si="0"/>
        <v>15</v>
      </c>
      <c r="B17" s="258">
        <f>VLOOKUP(A17,фото!$BL$982:$BR$1173,7,FALSE)</f>
        <v>38</v>
      </c>
      <c r="C17" s="258">
        <f>VLOOKUP(A17,фото!$BL$982:$BS$1173,8,FALSE)</f>
        <v>1</v>
      </c>
      <c r="D17" s="259">
        <f>VLOOKUP(A17,фото!$BL$982:$BQ$1173,3,FALSE)</f>
        <v>77</v>
      </c>
      <c r="E17" s="259" t="str">
        <f>VLOOKUP(B17,классы!$B$3:$C$88,2,FALSE)</f>
        <v>Чернецкая Елена Николаевна</v>
      </c>
      <c r="F17" s="260">
        <f>VLOOKUP(A17,фото!$BL$982:$BQ$1173,4,FALSE)</f>
        <v>8.0000020001021408</v>
      </c>
      <c r="G17" s="261">
        <f>VLOOKUP(A17,фото!$BL$982:$BQ$1173,5,FALSE)</f>
        <v>39</v>
      </c>
      <c r="H17" s="261">
        <f>VLOOKUP(A17,фото!$BL$982:$BQ$1173,6,FALSE)</f>
        <v>20</v>
      </c>
      <c r="I17" s="142">
        <f>VLOOKUP(A17,фото!$BL$982:$BT$1173,9,FALSE)</f>
        <v>9.7894736842105257</v>
      </c>
    </row>
    <row r="18" spans="1:9">
      <c r="A18" s="174">
        <f t="shared" si="0"/>
        <v>16</v>
      </c>
      <c r="B18" s="258">
        <f>VLOOKUP(A18,фото!$BL$982:$BR$1173,7,FALSE)</f>
        <v>52</v>
      </c>
      <c r="C18" s="258">
        <f>VLOOKUP(A18,фото!$BL$982:$BS$1173,8,FALSE)</f>
        <v>3</v>
      </c>
      <c r="D18" s="259">
        <f>VLOOKUP(A18,фото!$BL$982:$BQ$1173,3,FALSE)</f>
        <v>110</v>
      </c>
      <c r="E18" s="259" t="str">
        <f>VLOOKUP(B18,классы!$B$3:$C$88,2,FALSE)</f>
        <v>Ишина Ольга Владимировна</v>
      </c>
      <c r="F18" s="260">
        <f>VLOOKUP(A18,фото!$BL$982:$BQ$1173,4,FALSE)</f>
        <v>8.0000017005711026</v>
      </c>
      <c r="G18" s="261">
        <f>VLOOKUP(A18,фото!$BL$982:$BQ$1173,5,FALSE)</f>
        <v>23</v>
      </c>
      <c r="H18" s="261">
        <f>VLOOKUP(A18,фото!$BL$982:$BQ$1173,6,FALSE)</f>
        <v>17</v>
      </c>
      <c r="I18" s="142">
        <f>VLOOKUP(A18,фото!$BL$982:$BT$1173,9,FALSE)</f>
        <v>1.75</v>
      </c>
    </row>
    <row r="19" spans="1:9">
      <c r="A19" s="174">
        <f t="shared" si="0"/>
        <v>17</v>
      </c>
      <c r="B19" s="258">
        <f>VLOOKUP(A19,фото!$BL$982:$BR$1173,7,FALSE)</f>
        <v>8</v>
      </c>
      <c r="C19" s="258">
        <f>VLOOKUP(A19,фото!$BL$982:$BS$1173,8,FALSE)</f>
        <v>1</v>
      </c>
      <c r="D19" s="259">
        <f>VLOOKUP(A19,фото!$BL$982:$BQ$1173,3,FALSE)</f>
        <v>18</v>
      </c>
      <c r="E19" s="259" t="str">
        <f>VLOOKUP(B19,классы!$B$3:$C$88,2,FALSE)</f>
        <v>Шонин Сергей Викторович</v>
      </c>
      <c r="F19" s="260">
        <f>VLOOKUP(A19,фото!$BL$982:$BQ$1173,4,FALSE)</f>
        <v>7.9444462447428918</v>
      </c>
      <c r="G19" s="261">
        <f>VLOOKUP(A19,фото!$BL$982:$BQ$1173,5,FALSE)</f>
        <v>28</v>
      </c>
      <c r="H19" s="261">
        <f>VLOOKUP(A19,фото!$BL$982:$BQ$1173,6,FALSE)</f>
        <v>18</v>
      </c>
      <c r="I19" s="142">
        <f>VLOOKUP(A19,фото!$BL$982:$BT$1173,9,FALSE)</f>
        <v>3.349673202614373</v>
      </c>
    </row>
    <row r="20" spans="1:9">
      <c r="A20" s="174">
        <f t="shared" si="0"/>
        <v>18</v>
      </c>
      <c r="B20" s="258">
        <f>VLOOKUP(A20,фото!$BL$982:$BR$1173,7,FALSE)</f>
        <v>64</v>
      </c>
      <c r="C20" s="258">
        <f>VLOOKUP(A20,фото!$BL$982:$BS$1173,8,FALSE)</f>
        <v>1</v>
      </c>
      <c r="D20" s="259">
        <f>VLOOKUP(A20,фото!$BL$982:$BQ$1173,3,FALSE)</f>
        <v>135</v>
      </c>
      <c r="E20" s="259" t="str">
        <f>VLOOKUP(B20,классы!$B$3:$C$88,2,FALSE)</f>
        <v>Янгирова Анастасия Валерьевна</v>
      </c>
      <c r="F20" s="260">
        <f>VLOOKUP(A20,фото!$BL$982:$BQ$1173,4,FALSE)</f>
        <v>7.8750016003971934</v>
      </c>
      <c r="G20" s="261">
        <f>VLOOKUP(A20,фото!$BL$982:$BQ$1173,5,FALSE)</f>
        <v>24</v>
      </c>
      <c r="H20" s="261">
        <f>VLOOKUP(A20,фото!$BL$982:$BQ$1173,6,FALSE)</f>
        <v>16</v>
      </c>
      <c r="I20" s="142">
        <f>VLOOKUP(A20,фото!$BL$982:$BT$1173,9,FALSE)</f>
        <v>2.5166666666666666</v>
      </c>
    </row>
    <row r="21" spans="1:9">
      <c r="A21" s="174">
        <f t="shared" si="0"/>
        <v>19</v>
      </c>
      <c r="B21" s="258">
        <f>VLOOKUP(A21,фото!$BL$982:$BR$1173,7,FALSE)</f>
        <v>1</v>
      </c>
      <c r="C21" s="258">
        <f>VLOOKUP(A21,фото!$BL$982:$BS$1173,8,FALSE)</f>
        <v>3</v>
      </c>
      <c r="D21" s="259">
        <f>VLOOKUP(A21,фото!$BL$982:$BQ$1173,3,FALSE)</f>
        <v>3</v>
      </c>
      <c r="E21" s="259" t="str">
        <f>VLOOKUP(B21,классы!$B$3:$C$88,2,FALSE)</f>
        <v>Фефелов Александр</v>
      </c>
      <c r="F21" s="260">
        <f>VLOOKUP(A21,фото!$BL$982:$BQ$1173,4,FALSE)</f>
        <v>7.8750016001979803</v>
      </c>
      <c r="G21" s="261">
        <f>VLOOKUP(A21,фото!$BL$982:$BQ$1173,5,FALSE)</f>
        <v>25</v>
      </c>
      <c r="H21" s="261">
        <f>VLOOKUP(A21,фото!$BL$982:$BQ$1173,6,FALSE)</f>
        <v>16</v>
      </c>
      <c r="I21" s="142">
        <f>VLOOKUP(A21,фото!$BL$982:$BT$1173,9,FALSE)</f>
        <v>5.05</v>
      </c>
    </row>
    <row r="22" spans="1:9">
      <c r="A22" s="174">
        <f t="shared" si="0"/>
        <v>20</v>
      </c>
      <c r="B22" s="258">
        <f>VLOOKUP(A22,фото!$BL$982:$BR$1173,7,FALSE)</f>
        <v>77</v>
      </c>
      <c r="C22" s="258">
        <f>VLOOKUP(A22,фото!$BL$982:$BS$1173,8,FALSE)</f>
        <v>1</v>
      </c>
      <c r="D22" s="259">
        <f>VLOOKUP(A22,фото!$BL$982:$BQ$1173,3,FALSE)</f>
        <v>157</v>
      </c>
      <c r="E22" s="259" t="str">
        <f>VLOOKUP(B22,классы!$B$3:$C$88,2,FALSE)</f>
        <v>Егор Валерьевич Ковальчук</v>
      </c>
      <c r="F22" s="260">
        <f>VLOOKUP(A22,фото!$BL$982:$BQ$1173,4,FALSE)</f>
        <v>7.8000020002038211</v>
      </c>
      <c r="G22" s="261">
        <f>VLOOKUP(A22,фото!$BL$982:$BQ$1173,5,FALSE)</f>
        <v>27</v>
      </c>
      <c r="H22" s="261">
        <f>VLOOKUP(A22,фото!$BL$982:$BQ$1173,6,FALSE)</f>
        <v>20</v>
      </c>
      <c r="I22" s="142">
        <f>VLOOKUP(A22,фото!$BL$982:$BT$1173,9,FALSE)</f>
        <v>4.9052631578947397</v>
      </c>
    </row>
    <row r="23" spans="1:9">
      <c r="A23" s="174">
        <f t="shared" si="0"/>
        <v>21</v>
      </c>
      <c r="B23" s="258">
        <f>VLOOKUP(A23,фото!$BL$982:$BR$1173,7,FALSE)</f>
        <v>1</v>
      </c>
      <c r="C23" s="258">
        <f>VLOOKUP(A23,фото!$BL$982:$BS$1173,8,FALSE)</f>
        <v>1</v>
      </c>
      <c r="D23" s="259">
        <f>VLOOKUP(A23,фото!$BL$982:$BQ$1173,3,FALSE)</f>
        <v>1</v>
      </c>
      <c r="E23" s="259" t="str">
        <f>VLOOKUP(B23,классы!$B$3:$C$88,2,FALSE)</f>
        <v>Фефелов Александр</v>
      </c>
      <c r="F23" s="260">
        <f>VLOOKUP(A23,фото!$BL$982:$BQ$1173,4,FALSE)</f>
        <v>7.8000015002481646</v>
      </c>
      <c r="G23" s="261">
        <f>VLOOKUP(A23,фото!$BL$982:$BQ$1173,5,FALSE)</f>
        <v>22</v>
      </c>
      <c r="H23" s="261">
        <f>VLOOKUP(A23,фото!$BL$982:$BQ$1173,6,FALSE)</f>
        <v>15</v>
      </c>
      <c r="I23" s="142">
        <f>VLOOKUP(A23,фото!$BL$982:$BT$1173,9,FALSE)</f>
        <v>4.0285714285714267</v>
      </c>
    </row>
    <row r="24" spans="1:9">
      <c r="A24" s="174">
        <f t="shared" si="0"/>
        <v>22</v>
      </c>
      <c r="B24" s="258">
        <f>VLOOKUP(A24,фото!$BL$982:$BR$1173,7,FALSE)</f>
        <v>38</v>
      </c>
      <c r="C24" s="258">
        <f>VLOOKUP(A24,фото!$BL$982:$BS$1173,8,FALSE)</f>
        <v>2</v>
      </c>
      <c r="D24" s="259">
        <f>VLOOKUP(A24,фото!$BL$982:$BQ$1173,3,FALSE)</f>
        <v>78</v>
      </c>
      <c r="E24" s="259" t="str">
        <f>VLOOKUP(B24,классы!$B$3:$C$88,2,FALSE)</f>
        <v>Чернецкая Елена Николаевна</v>
      </c>
      <c r="F24" s="260">
        <f>VLOOKUP(A24,фото!$BL$982:$BQ$1173,4,FALSE)</f>
        <v>7.7647075824522744</v>
      </c>
      <c r="G24" s="261">
        <f>VLOOKUP(A24,фото!$BL$982:$BQ$1173,5,FALSE)</f>
        <v>37</v>
      </c>
      <c r="H24" s="261">
        <f>VLOOKUP(A24,фото!$BL$982:$BQ$1173,6,FALSE)</f>
        <v>17</v>
      </c>
      <c r="I24" s="142">
        <f>VLOOKUP(A24,фото!$BL$982:$BT$1173,9,FALSE)</f>
        <v>10.066176470588232</v>
      </c>
    </row>
    <row r="25" spans="1:9">
      <c r="A25" s="174">
        <f t="shared" si="0"/>
        <v>23</v>
      </c>
      <c r="B25" s="258">
        <f>VLOOKUP(A25,фото!$BL$982:$BR$1173,7,FALSE)</f>
        <v>35</v>
      </c>
      <c r="C25" s="258">
        <f>VLOOKUP(A25,фото!$BL$982:$BS$1173,8,FALSE)</f>
        <v>2</v>
      </c>
      <c r="D25" s="259">
        <f>VLOOKUP(A25,фото!$BL$982:$BQ$1173,3,FALSE)</f>
        <v>69</v>
      </c>
      <c r="E25" s="259" t="str">
        <f>VLOOKUP(B25,классы!$B$3:$C$88,2,FALSE)</f>
        <v>Никульникова Татьяна</v>
      </c>
      <c r="F25" s="260">
        <f>VLOOKUP(A25,фото!$BL$982:$BQ$1173,4,FALSE)</f>
        <v>7.6470605238057585</v>
      </c>
      <c r="G25" s="261">
        <f>VLOOKUP(A25,фото!$BL$982:$BQ$1173,5,FALSE)</f>
        <v>23</v>
      </c>
      <c r="H25" s="261">
        <f>VLOOKUP(A25,фото!$BL$982:$BQ$1173,6,FALSE)</f>
        <v>17</v>
      </c>
      <c r="I25" s="142">
        <f>VLOOKUP(A25,фото!$BL$982:$BT$1173,9,FALSE)</f>
        <v>3.617647058823529</v>
      </c>
    </row>
    <row r="26" spans="1:9">
      <c r="A26" s="174">
        <f t="shared" si="0"/>
        <v>24</v>
      </c>
      <c r="B26" s="258">
        <f>VLOOKUP(A26,фото!$BL$982:$BR$1173,7,FALSE)</f>
        <v>2</v>
      </c>
      <c r="C26" s="258">
        <f>VLOOKUP(A26,фото!$BL$982:$BS$1173,8,FALSE)</f>
        <v>3</v>
      </c>
      <c r="D26" s="259">
        <f>VLOOKUP(A26,фото!$BL$982:$BQ$1173,3,FALSE)</f>
        <v>6</v>
      </c>
      <c r="E26" s="259" t="str">
        <f>VLOOKUP(B26,классы!$B$3:$C$88,2,FALSE)</f>
        <v>Рождественская Мария Владимировна</v>
      </c>
      <c r="F26" s="260">
        <f>VLOOKUP(A26,фото!$BL$982:$BQ$1173,4,FALSE)</f>
        <v>7.5714299717422664</v>
      </c>
      <c r="G26" s="261">
        <f>VLOOKUP(A26,фото!$BL$982:$BQ$1173,5,FALSE)</f>
        <v>18</v>
      </c>
      <c r="H26" s="261">
        <f>VLOOKUP(A26,фото!$BL$982:$BQ$1173,6,FALSE)</f>
        <v>14</v>
      </c>
      <c r="I26" s="142">
        <f>VLOOKUP(A26,фото!$BL$982:$BT$1173,9,FALSE)</f>
        <v>3.1868131868131879</v>
      </c>
    </row>
    <row r="27" spans="1:9">
      <c r="A27" s="174">
        <f t="shared" si="0"/>
        <v>25</v>
      </c>
      <c r="B27" s="258">
        <f>VLOOKUP(A27,фото!$BL$982:$BR$1173,7,FALSE)</f>
        <v>38</v>
      </c>
      <c r="C27" s="258">
        <f>VLOOKUP(A27,фото!$BL$982:$BS$1173,8,FALSE)</f>
        <v>3</v>
      </c>
      <c r="D27" s="259">
        <f>VLOOKUP(A27,фото!$BL$982:$BQ$1173,3,FALSE)</f>
        <v>79</v>
      </c>
      <c r="E27" s="259" t="str">
        <f>VLOOKUP(B27,классы!$B$3:$C$88,2,FALSE)</f>
        <v>Чернецкая Елена Николаевна</v>
      </c>
      <c r="F27" s="260">
        <f>VLOOKUP(A27,фото!$BL$982:$BQ$1173,4,FALSE)</f>
        <v>7.5000020001085597</v>
      </c>
      <c r="G27" s="261">
        <f>VLOOKUP(A27,фото!$BL$982:$BQ$1173,5,FALSE)</f>
        <v>42</v>
      </c>
      <c r="H27" s="261">
        <f>VLOOKUP(A27,фото!$BL$982:$BQ$1173,6,FALSE)</f>
        <v>20</v>
      </c>
      <c r="I27" s="142">
        <f>VLOOKUP(A27,фото!$BL$982:$BT$1173,9,FALSE)</f>
        <v>9.2105263157894743</v>
      </c>
    </row>
    <row r="28" spans="1:9">
      <c r="A28" s="174">
        <f t="shared" si="0"/>
        <v>26</v>
      </c>
      <c r="B28" s="258">
        <f>VLOOKUP(A28,фото!$BL$982:$BR$1173,7,FALSE)</f>
        <v>68</v>
      </c>
      <c r="C28" s="258">
        <f>VLOOKUP(A28,фото!$BL$982:$BS$1173,8,FALSE)</f>
        <v>3</v>
      </c>
      <c r="D28" s="259">
        <f>VLOOKUP(A28,фото!$BL$982:$BQ$1173,3,FALSE)</f>
        <v>144</v>
      </c>
      <c r="E28" s="259" t="str">
        <f>VLOOKUP(B28,классы!$B$3:$C$88,2,FALSE)</f>
        <v>Янгирова Анастасия Валерьевна</v>
      </c>
      <c r="F28" s="260">
        <f>VLOOKUP(A28,фото!$BL$982:$BQ$1173,4,FALSE)</f>
        <v>7.4705899359036119</v>
      </c>
      <c r="G28" s="261">
        <f>VLOOKUP(A28,фото!$BL$982:$BQ$1173,5,FALSE)</f>
        <v>24</v>
      </c>
      <c r="H28" s="261">
        <f>VLOOKUP(A28,фото!$BL$982:$BQ$1173,6,FALSE)</f>
        <v>17</v>
      </c>
      <c r="I28" s="142">
        <f>VLOOKUP(A28,фото!$BL$982:$BT$1173,9,FALSE)</f>
        <v>1.639705882352942</v>
      </c>
    </row>
    <row r="29" spans="1:9">
      <c r="A29" s="174">
        <f t="shared" si="0"/>
        <v>27</v>
      </c>
      <c r="B29" s="258">
        <f>VLOOKUP(A29,фото!$BL$982:$BR$1173,7,FALSE)</f>
        <v>56</v>
      </c>
      <c r="C29" s="258">
        <f>VLOOKUP(A29,фото!$BL$982:$BS$1173,8,FALSE)</f>
        <v>1</v>
      </c>
      <c r="D29" s="259">
        <f>VLOOKUP(A29,фото!$BL$982:$BQ$1173,3,FALSE)</f>
        <v>117</v>
      </c>
      <c r="E29" s="259" t="str">
        <f>VLOOKUP(B29,классы!$B$3:$C$88,2,FALSE)</f>
        <v>Кондрашов Сергей</v>
      </c>
      <c r="F29" s="260">
        <f>VLOOKUP(A29,фото!$BL$982:$BQ$1173,4,FALSE)</f>
        <v>7.421054532130257</v>
      </c>
      <c r="G29" s="261">
        <f>VLOOKUP(A29,фото!$BL$982:$BQ$1173,5,FALSE)</f>
        <v>25</v>
      </c>
      <c r="H29" s="261">
        <f>VLOOKUP(A29,фото!$BL$982:$BQ$1173,6,FALSE)</f>
        <v>19</v>
      </c>
      <c r="I29" s="142">
        <f>VLOOKUP(A29,фото!$BL$982:$BT$1173,9,FALSE)</f>
        <v>1.8128654970760181</v>
      </c>
    </row>
    <row r="30" spans="1:9">
      <c r="A30" s="174">
        <f t="shared" si="0"/>
        <v>28</v>
      </c>
      <c r="B30" s="258">
        <f>VLOOKUP(A30,фото!$BL$982:$BR$1173,7,FALSE)</f>
        <v>36</v>
      </c>
      <c r="C30" s="258">
        <f>VLOOKUP(A30,фото!$BL$982:$BS$1173,8,FALSE)</f>
        <v>2</v>
      </c>
      <c r="D30" s="259">
        <f>VLOOKUP(A30,фото!$BL$982:$BQ$1173,3,FALSE)</f>
        <v>72</v>
      </c>
      <c r="E30" s="259" t="str">
        <f>VLOOKUP(B30,классы!$B$3:$C$88,2,FALSE)</f>
        <v>Толубаев Сергей Иванович</v>
      </c>
      <c r="F30" s="260">
        <f>VLOOKUP(A30,фото!$BL$982:$BQ$1173,4,FALSE)</f>
        <v>7.3888906889821442</v>
      </c>
      <c r="G30" s="261">
        <f>VLOOKUP(A30,фото!$BL$982:$BQ$1173,5,FALSE)</f>
        <v>37</v>
      </c>
      <c r="H30" s="261">
        <f>VLOOKUP(A30,фото!$BL$982:$BQ$1173,6,FALSE)</f>
        <v>18</v>
      </c>
      <c r="I30" s="142">
        <f>VLOOKUP(A30,фото!$BL$982:$BT$1173,9,FALSE)</f>
        <v>10.722222222222225</v>
      </c>
    </row>
    <row r="31" spans="1:9">
      <c r="A31" s="174">
        <f t="shared" si="0"/>
        <v>29</v>
      </c>
      <c r="B31" s="258">
        <f>VLOOKUP(A31,фото!$BL$982:$BR$1173,7,FALSE)</f>
        <v>44</v>
      </c>
      <c r="C31" s="258">
        <f>VLOOKUP(A31,фото!$BL$982:$BS$1173,8,FALSE)</f>
        <v>3</v>
      </c>
      <c r="D31" s="259">
        <f>VLOOKUP(A31,фото!$BL$982:$BQ$1173,3,FALSE)</f>
        <v>88</v>
      </c>
      <c r="E31" s="259" t="str">
        <f>VLOOKUP(B31,классы!$B$3:$C$88,2,FALSE)</f>
        <v>Горбунов Владимир Владимирович</v>
      </c>
      <c r="F31" s="260">
        <f>VLOOKUP(A31,фото!$BL$982:$BQ$1173,4,FALSE)</f>
        <v>7.3571442573551806</v>
      </c>
      <c r="G31" s="261">
        <f>VLOOKUP(A31,фото!$BL$982:$BQ$1173,5,FALSE)</f>
        <v>20</v>
      </c>
      <c r="H31" s="261">
        <f>VLOOKUP(A31,фото!$BL$982:$BQ$1173,6,FALSE)</f>
        <v>14</v>
      </c>
      <c r="I31" s="142">
        <f>VLOOKUP(A31,фото!$BL$982:$BT$1173,9,FALSE)</f>
        <v>4.7087912087912054</v>
      </c>
    </row>
    <row r="32" spans="1:9">
      <c r="A32" s="174">
        <f t="shared" si="0"/>
        <v>30</v>
      </c>
      <c r="B32" s="258">
        <f>VLOOKUP(A32,фото!$BL$982:$BR$1173,7,FALSE)</f>
        <v>12</v>
      </c>
      <c r="C32" s="258">
        <f>VLOOKUP(A32,фото!$BL$982:$BS$1173,8,FALSE)</f>
        <v>3</v>
      </c>
      <c r="D32" s="259">
        <f>VLOOKUP(A32,фото!$BL$982:$BQ$1173,3,FALSE)</f>
        <v>29</v>
      </c>
      <c r="E32" s="259" t="str">
        <f>VLOOKUP(B32,классы!$B$3:$C$88,2,FALSE)</f>
        <v>Лисовский Павел</v>
      </c>
      <c r="F32" s="260">
        <f>VLOOKUP(A32,фото!$BL$982:$BQ$1173,4,FALSE)</f>
        <v>7.333334833885659</v>
      </c>
      <c r="G32" s="261">
        <f>VLOOKUP(A32,фото!$BL$982:$BQ$1173,5,FALSE)</f>
        <v>21</v>
      </c>
      <c r="H32" s="261">
        <f>VLOOKUP(A32,фото!$BL$982:$BQ$1173,6,FALSE)</f>
        <v>15</v>
      </c>
      <c r="I32" s="142">
        <f>VLOOKUP(A32,фото!$BL$982:$BT$1173,9,FALSE)</f>
        <v>1.8095238095238122</v>
      </c>
    </row>
    <row r="33" spans="1:9">
      <c r="A33" s="174">
        <f t="shared" si="0"/>
        <v>31</v>
      </c>
      <c r="B33" s="258">
        <f>VLOOKUP(A33,фото!$BL$982:$BR$1173,7,FALSE)</f>
        <v>73</v>
      </c>
      <c r="C33" s="258">
        <f>VLOOKUP(A33,фото!$BL$982:$BS$1173,8,FALSE)</f>
        <v>1</v>
      </c>
      <c r="D33" s="259">
        <f>VLOOKUP(A33,фото!$BL$982:$BQ$1173,3,FALSE)</f>
        <v>154</v>
      </c>
      <c r="E33" s="259" t="str">
        <f>VLOOKUP(B33,классы!$B$3:$C$88,2,FALSE)</f>
        <v>Сабанова Анастасия Михайловна</v>
      </c>
      <c r="F33" s="260">
        <f>VLOOKUP(A33,фото!$BL$982:$BQ$1173,4,FALSE)</f>
        <v>7.3333348335862807</v>
      </c>
      <c r="G33" s="261">
        <f>VLOOKUP(A33,фото!$BL$982:$BQ$1173,5,FALSE)</f>
        <v>18</v>
      </c>
      <c r="H33" s="261">
        <f>VLOOKUP(A33,фото!$BL$982:$BQ$1173,6,FALSE)</f>
        <v>15</v>
      </c>
      <c r="I33" s="142">
        <f>VLOOKUP(A33,фото!$BL$982:$BT$1173,9,FALSE)</f>
        <v>3.9523809523809552</v>
      </c>
    </row>
    <row r="34" spans="1:9">
      <c r="A34" s="174">
        <f t="shared" si="0"/>
        <v>32</v>
      </c>
      <c r="B34" s="258">
        <f>VLOOKUP(A34,фото!$BL$982:$BR$1173,7,FALSE)</f>
        <v>29</v>
      </c>
      <c r="C34" s="258">
        <f>VLOOKUP(A34,фото!$BL$982:$BS$1173,8,FALSE)</f>
        <v>1</v>
      </c>
      <c r="D34" s="259">
        <f>VLOOKUP(A34,фото!$BL$982:$BQ$1173,3,FALSE)</f>
        <v>59</v>
      </c>
      <c r="E34" s="259" t="str">
        <f>VLOOKUP(B34,классы!$B$3:$C$88,2,FALSE)</f>
        <v>Данилина Татьяна Игоревна</v>
      </c>
      <c r="F34" s="260">
        <f>VLOOKUP(A34,фото!$BL$982:$BQ$1173,4,FALSE)</f>
        <v>7.3157913739938971</v>
      </c>
      <c r="G34" s="261">
        <f>VLOOKUP(A34,фото!$BL$982:$BQ$1173,5,FALSE)</f>
        <v>30</v>
      </c>
      <c r="H34" s="261">
        <f>VLOOKUP(A34,фото!$BL$982:$BQ$1173,6,FALSE)</f>
        <v>19</v>
      </c>
      <c r="I34" s="142">
        <f>VLOOKUP(A34,фото!$BL$982:$BT$1173,9,FALSE)</f>
        <v>3.2280701754385936</v>
      </c>
    </row>
    <row r="35" spans="1:9">
      <c r="A35" s="174">
        <f t="shared" ref="A35:A66" si="1">ROW(33:33)</f>
        <v>33</v>
      </c>
      <c r="B35" s="258">
        <f>VLOOKUP(A35,фото!$BL$982:$BR$1173,7,FALSE)</f>
        <v>48</v>
      </c>
      <c r="C35" s="258">
        <f>VLOOKUP(A35,фото!$BL$982:$BS$1173,8,FALSE)</f>
        <v>1</v>
      </c>
      <c r="D35" s="259">
        <f>VLOOKUP(A35,фото!$BL$982:$BQ$1173,3,FALSE)</f>
        <v>98</v>
      </c>
      <c r="E35" s="259" t="str">
        <f>VLOOKUP(B35,классы!$B$3:$C$88,2,FALSE)</f>
        <v>Василий Буз</v>
      </c>
      <c r="F35" s="260">
        <f>VLOOKUP(A35,фото!$BL$982:$BQ$1173,4,FALSE)</f>
        <v>7.3125016002915313</v>
      </c>
      <c r="G35" s="261">
        <f>VLOOKUP(A35,фото!$BL$982:$BQ$1173,5,FALSE)</f>
        <v>24</v>
      </c>
      <c r="H35" s="261">
        <f>VLOOKUP(A35,фото!$BL$982:$BQ$1173,6,FALSE)</f>
        <v>16</v>
      </c>
      <c r="I35" s="142">
        <f>VLOOKUP(A35,фото!$BL$982:$BT$1173,9,FALSE)</f>
        <v>3.4291666666666667</v>
      </c>
    </row>
    <row r="36" spans="1:9">
      <c r="A36" s="174">
        <f t="shared" si="1"/>
        <v>34</v>
      </c>
      <c r="B36" s="258">
        <f>VLOOKUP(A36,фото!$BL$982:$BR$1173,7,FALSE)</f>
        <v>66</v>
      </c>
      <c r="C36" s="258">
        <f>VLOOKUP(A36,фото!$BL$982:$BS$1173,8,FALSE)</f>
        <v>1</v>
      </c>
      <c r="D36" s="259">
        <f>VLOOKUP(A36,фото!$BL$982:$BQ$1173,3,FALSE)</f>
        <v>139</v>
      </c>
      <c r="E36" s="259" t="str">
        <f>VLOOKUP(B36,классы!$B$3:$C$88,2,FALSE)</f>
        <v>Юрасова Галина</v>
      </c>
      <c r="F36" s="260">
        <f>VLOOKUP(A36,фото!$BL$982:$BQ$1173,4,FALSE)</f>
        <v>7.2857156859601711</v>
      </c>
      <c r="G36" s="261">
        <f>VLOOKUP(A36,фото!$BL$982:$BQ$1173,5,FALSE)</f>
        <v>17</v>
      </c>
      <c r="H36" s="261">
        <f>VLOOKUP(A36,фото!$BL$982:$BQ$1173,6,FALSE)</f>
        <v>14</v>
      </c>
      <c r="I36" s="142">
        <f>VLOOKUP(A36,фото!$BL$982:$BT$1173,9,FALSE)</f>
        <v>4.0659340659340684</v>
      </c>
    </row>
    <row r="37" spans="1:9">
      <c r="A37" s="174">
        <f t="shared" si="1"/>
        <v>35</v>
      </c>
      <c r="B37" s="258">
        <f>VLOOKUP(A37,фото!$BL$982:$BR$1173,7,FALSE)</f>
        <v>44</v>
      </c>
      <c r="C37" s="258">
        <f>VLOOKUP(A37,фото!$BL$982:$BS$1173,8,FALSE)</f>
        <v>2</v>
      </c>
      <c r="D37" s="259">
        <f>VLOOKUP(A37,фото!$BL$982:$BQ$1173,3,FALSE)</f>
        <v>87</v>
      </c>
      <c r="E37" s="259" t="str">
        <f>VLOOKUP(B37,классы!$B$3:$C$88,2,FALSE)</f>
        <v>Горбунов Владимир Владимирович</v>
      </c>
      <c r="F37" s="260">
        <f>VLOOKUP(A37,фото!$BL$982:$BQ$1173,4,FALSE)</f>
        <v>7.1875016002327294</v>
      </c>
      <c r="G37" s="261">
        <f>VLOOKUP(A37,фото!$BL$982:$BQ$1173,5,FALSE)</f>
        <v>20</v>
      </c>
      <c r="H37" s="261">
        <f>VLOOKUP(A37,фото!$BL$982:$BQ$1173,6,FALSE)</f>
        <v>16</v>
      </c>
      <c r="I37" s="142">
        <f>VLOOKUP(A37,фото!$BL$982:$BT$1173,9,FALSE)</f>
        <v>4.2958333333333334</v>
      </c>
    </row>
    <row r="38" spans="1:9">
      <c r="A38" s="174">
        <f t="shared" si="1"/>
        <v>36</v>
      </c>
      <c r="B38" s="258">
        <f>VLOOKUP(A38,фото!$BL$982:$BR$1173,7,FALSE)</f>
        <v>36</v>
      </c>
      <c r="C38" s="258">
        <f>VLOOKUP(A38,фото!$BL$982:$BS$1173,8,FALSE)</f>
        <v>3</v>
      </c>
      <c r="D38" s="259">
        <f>VLOOKUP(A38,фото!$BL$982:$BQ$1173,3,FALSE)</f>
        <v>73</v>
      </c>
      <c r="E38" s="259" t="str">
        <f>VLOOKUP(B38,классы!$B$3:$C$88,2,FALSE)</f>
        <v>Толубаев Сергей Иванович</v>
      </c>
      <c r="F38" s="260">
        <f>VLOOKUP(A38,фото!$BL$982:$BQ$1173,4,FALSE)</f>
        <v>7.1875016000668293</v>
      </c>
      <c r="G38" s="261">
        <f>VLOOKUP(A38,фото!$BL$982:$BQ$1173,5,FALSE)</f>
        <v>33</v>
      </c>
      <c r="H38" s="261">
        <f>VLOOKUP(A38,фото!$BL$982:$BQ$1173,6,FALSE)</f>
        <v>16</v>
      </c>
      <c r="I38" s="142">
        <f>VLOOKUP(A38,фото!$BL$982:$BT$1173,9,FALSE)</f>
        <v>14.9625</v>
      </c>
    </row>
    <row r="39" spans="1:9">
      <c r="A39" s="174">
        <f t="shared" si="1"/>
        <v>37</v>
      </c>
      <c r="B39" s="258">
        <f>VLOOKUP(A39,фото!$BL$982:$BR$1173,7,FALSE)</f>
        <v>68</v>
      </c>
      <c r="C39" s="258">
        <f>VLOOKUP(A39,фото!$BL$982:$BS$1173,8,FALSE)</f>
        <v>2</v>
      </c>
      <c r="D39" s="259">
        <f>VLOOKUP(A39,фото!$BL$982:$BQ$1173,3,FALSE)</f>
        <v>143</v>
      </c>
      <c r="E39" s="259" t="str">
        <f>VLOOKUP(B39,классы!$B$3:$C$88,2,FALSE)</f>
        <v>Янгирова Анастасия Валерьевна</v>
      </c>
      <c r="F39" s="260">
        <f>VLOOKUP(A39,фото!$BL$982:$BQ$1173,4,FALSE)</f>
        <v>7.1428585435904761</v>
      </c>
      <c r="G39" s="261">
        <f>VLOOKUP(A39,фото!$BL$982:$BQ$1173,5,FALSE)</f>
        <v>21</v>
      </c>
      <c r="H39" s="261">
        <f>VLOOKUP(A39,фото!$BL$982:$BQ$1173,6,FALSE)</f>
        <v>14</v>
      </c>
      <c r="I39" s="142">
        <f>VLOOKUP(A39,фото!$BL$982:$BT$1173,9,FALSE)</f>
        <v>1.3626373626373589</v>
      </c>
    </row>
    <row r="40" spans="1:9">
      <c r="A40" s="174">
        <f t="shared" si="1"/>
        <v>38</v>
      </c>
      <c r="B40" s="258">
        <f>VLOOKUP(A40,фото!$BL$982:$BR$1173,7,FALSE)</f>
        <v>42</v>
      </c>
      <c r="C40" s="258">
        <f>VLOOKUP(A40,фото!$BL$982:$BS$1173,8,FALSE)</f>
        <v>1</v>
      </c>
      <c r="D40" s="259">
        <f>VLOOKUP(A40,фото!$BL$982:$BQ$1173,3,FALSE)</f>
        <v>83</v>
      </c>
      <c r="E40" s="259" t="str">
        <f>VLOOKUP(B40,классы!$B$3:$C$88,2,FALSE)</f>
        <v>Василий Буз</v>
      </c>
      <c r="F40" s="260">
        <f>VLOOKUP(A40,фото!$BL$982:$BQ$1173,4,FALSE)</f>
        <v>7.0714299718777527</v>
      </c>
      <c r="G40" s="261">
        <f>VLOOKUP(A40,фото!$BL$982:$BQ$1173,5,FALSE)</f>
        <v>20</v>
      </c>
      <c r="H40" s="261">
        <f>VLOOKUP(A40,фото!$BL$982:$BQ$1173,6,FALSE)</f>
        <v>14</v>
      </c>
      <c r="I40" s="142">
        <f>VLOOKUP(A40,фото!$BL$982:$BT$1173,9,FALSE)</f>
        <v>2.2252747252747267</v>
      </c>
    </row>
    <row r="41" spans="1:9">
      <c r="A41" s="174">
        <f t="shared" si="1"/>
        <v>39</v>
      </c>
      <c r="B41" s="258">
        <f>VLOOKUP(A41,фото!$BL$982:$BR$1173,7,FALSE)</f>
        <v>28</v>
      </c>
      <c r="C41" s="258">
        <f>VLOOKUP(A41,фото!$BL$982:$BS$1173,8,FALSE)</f>
        <v>1</v>
      </c>
      <c r="D41" s="259">
        <f>VLOOKUP(A41,фото!$BL$982:$BQ$1173,3,FALSE)</f>
        <v>56</v>
      </c>
      <c r="E41" s="259" t="str">
        <f>VLOOKUP(B41,классы!$B$3:$C$88,2,FALSE)</f>
        <v>Лехан Сергей Антонович</v>
      </c>
      <c r="F41" s="260">
        <f>VLOOKUP(A41,фото!$BL$982:$BQ$1173,4,FALSE)</f>
        <v>7.071429971656876</v>
      </c>
      <c r="G41" s="261">
        <f>VLOOKUP(A41,фото!$BL$982:$BQ$1173,5,FALSE)</f>
        <v>21</v>
      </c>
      <c r="H41" s="261">
        <f>VLOOKUP(A41,фото!$BL$982:$BQ$1173,6,FALSE)</f>
        <v>14</v>
      </c>
      <c r="I41" s="142">
        <f>VLOOKUP(A41,фото!$BL$982:$BT$1173,9,FALSE)</f>
        <v>4.3791208791208804</v>
      </c>
    </row>
    <row r="42" spans="1:9">
      <c r="A42" s="174">
        <f t="shared" si="1"/>
        <v>40</v>
      </c>
      <c r="B42" s="258">
        <f>VLOOKUP(A42,фото!$BL$982:$BR$1173,7,FALSE)</f>
        <v>25</v>
      </c>
      <c r="C42" s="258">
        <f>VLOOKUP(A42,фото!$BL$982:$BS$1173,8,FALSE)</f>
        <v>2</v>
      </c>
      <c r="D42" s="259">
        <f>VLOOKUP(A42,фото!$BL$982:$BQ$1173,3,FALSE)</f>
        <v>48</v>
      </c>
      <c r="E42" s="259" t="str">
        <f>VLOOKUP(B42,классы!$B$3:$C$88,2,FALSE)</f>
        <v>Родимцев Андрей Александрович</v>
      </c>
      <c r="F42" s="260">
        <f>VLOOKUP(A42,фото!$BL$982:$BQ$1173,4,FALSE)</f>
        <v>7.0625016001899876</v>
      </c>
      <c r="G42" s="261">
        <f>VLOOKUP(A42,фото!$BL$982:$BQ$1173,5,FALSE)</f>
        <v>21</v>
      </c>
      <c r="H42" s="261">
        <f>VLOOKUP(A42,фото!$BL$982:$BQ$1173,6,FALSE)</f>
        <v>16</v>
      </c>
      <c r="I42" s="142">
        <f>VLOOKUP(A42,фото!$BL$982:$BT$1173,9,FALSE)</f>
        <v>5.2625000000000002</v>
      </c>
    </row>
    <row r="43" spans="1:9">
      <c r="A43" s="174">
        <f t="shared" si="1"/>
        <v>41</v>
      </c>
      <c r="B43" s="258">
        <f>VLOOKUP(A43,фото!$BL$982:$BR$1173,7,FALSE)</f>
        <v>36</v>
      </c>
      <c r="C43" s="258">
        <f>VLOOKUP(A43,фото!$BL$982:$BS$1173,8,FALSE)</f>
        <v>1</v>
      </c>
      <c r="D43" s="259">
        <f>VLOOKUP(A43,фото!$BL$982:$BQ$1173,3,FALSE)</f>
        <v>71</v>
      </c>
      <c r="E43" s="259" t="str">
        <f>VLOOKUP(B43,классы!$B$3:$C$88,2,FALSE)</f>
        <v>Толубаев Сергей Иванович</v>
      </c>
      <c r="F43" s="260">
        <f>VLOOKUP(A43,фото!$BL$982:$BQ$1173,4,FALSE)</f>
        <v>7.062501600083821</v>
      </c>
      <c r="G43" s="261">
        <f>VLOOKUP(A43,фото!$BL$982:$BQ$1173,5,FALSE)</f>
        <v>35</v>
      </c>
      <c r="H43" s="261">
        <f>VLOOKUP(A43,фото!$BL$982:$BQ$1173,6,FALSE)</f>
        <v>16</v>
      </c>
      <c r="I43" s="142">
        <f>VLOOKUP(A43,фото!$BL$982:$BT$1173,9,FALSE)</f>
        <v>11.929166666666667</v>
      </c>
    </row>
    <row r="44" spans="1:9">
      <c r="A44" s="174">
        <f t="shared" si="1"/>
        <v>42</v>
      </c>
      <c r="B44" s="258">
        <f>VLOOKUP(A44,фото!$BL$982:$BR$1173,7,FALSE)</f>
        <v>51</v>
      </c>
      <c r="C44" s="258">
        <f>VLOOKUP(A44,фото!$BL$982:$BS$1173,8,FALSE)</f>
        <v>1</v>
      </c>
      <c r="D44" s="259">
        <f>VLOOKUP(A44,фото!$BL$982:$BQ$1173,3,FALSE)</f>
        <v>105</v>
      </c>
      <c r="E44" s="259" t="str">
        <f>VLOOKUP(B44,классы!$B$3:$C$88,2,FALSE)</f>
        <v>Басалаев Андрей Викторович</v>
      </c>
      <c r="F44" s="260">
        <f>VLOOKUP(A44,фото!$BL$982:$BQ$1173,4,FALSE)</f>
        <v>7.0000019003748593</v>
      </c>
      <c r="G44" s="261">
        <f>VLOOKUP(A44,фото!$BL$982:$BQ$1173,5,FALSE)</f>
        <v>27</v>
      </c>
      <c r="H44" s="261">
        <f>VLOOKUP(A44,фото!$BL$982:$BQ$1173,6,FALSE)</f>
        <v>19</v>
      </c>
      <c r="I44" s="142">
        <f>VLOOKUP(A44,фото!$BL$982:$BT$1173,9,FALSE)</f>
        <v>2.6666666666666665</v>
      </c>
    </row>
    <row r="45" spans="1:9">
      <c r="A45" s="174">
        <f t="shared" si="1"/>
        <v>43</v>
      </c>
      <c r="B45" s="258">
        <f>VLOOKUP(A45,фото!$BL$982:$BR$1173,7,FALSE)</f>
        <v>18</v>
      </c>
      <c r="C45" s="258">
        <f>VLOOKUP(A45,фото!$BL$982:$BS$1173,8,FALSE)</f>
        <v>1</v>
      </c>
      <c r="D45" s="259">
        <f>VLOOKUP(A45,фото!$BL$982:$BQ$1173,3,FALSE)</f>
        <v>33</v>
      </c>
      <c r="E45" s="259" t="str">
        <f>VLOOKUP(B45,классы!$B$3:$C$88,2,FALSE)</f>
        <v>Олег Маргулис</v>
      </c>
      <c r="F45" s="260">
        <f>VLOOKUP(A45,фото!$BL$982:$BQ$1173,4,FALSE)</f>
        <v>7.0000015008742347</v>
      </c>
      <c r="G45" s="261">
        <f>VLOOKUP(A45,фото!$BL$982:$BQ$1173,5,FALSE)</f>
        <v>21</v>
      </c>
      <c r="H45" s="261">
        <f>VLOOKUP(A45,фото!$BL$982:$BQ$1173,6,FALSE)</f>
        <v>15</v>
      </c>
      <c r="I45" s="142">
        <f>VLOOKUP(A45,фото!$BL$982:$BT$1173,9,FALSE)</f>
        <v>1.1428571428571428</v>
      </c>
    </row>
    <row r="46" spans="1:9">
      <c r="A46" s="174">
        <f t="shared" si="1"/>
        <v>44</v>
      </c>
      <c r="B46" s="258">
        <f>VLOOKUP(A46,фото!$BL$982:$BR$1173,7,FALSE)</f>
        <v>44</v>
      </c>
      <c r="C46" s="258">
        <f>VLOOKUP(A46,фото!$BL$982:$BS$1173,8,FALSE)</f>
        <v>1</v>
      </c>
      <c r="D46" s="259">
        <f>VLOOKUP(A46,фото!$BL$982:$BQ$1173,3,FALSE)</f>
        <v>86</v>
      </c>
      <c r="E46" s="259" t="str">
        <f>VLOOKUP(B46,классы!$B$3:$C$88,2,FALSE)</f>
        <v>Горбунов Владимир Владимирович</v>
      </c>
      <c r="F46" s="260">
        <f>VLOOKUP(A46,фото!$BL$982:$BQ$1173,4,FALSE)</f>
        <v>6.9375016003064198</v>
      </c>
      <c r="G46" s="261">
        <f>VLOOKUP(A46,фото!$BL$982:$BQ$1173,5,FALSE)</f>
        <v>28</v>
      </c>
      <c r="H46" s="261">
        <f>VLOOKUP(A46,фото!$BL$982:$BQ$1173,6,FALSE)</f>
        <v>16</v>
      </c>
      <c r="I46" s="142">
        <f>VLOOKUP(A46,фото!$BL$982:$BT$1173,9,FALSE)</f>
        <v>3.2625000000000002</v>
      </c>
    </row>
    <row r="47" spans="1:9">
      <c r="A47" s="174">
        <f t="shared" si="1"/>
        <v>45</v>
      </c>
      <c r="B47" s="258">
        <f>VLOOKUP(A47,фото!$BL$982:$BR$1173,7,FALSE)</f>
        <v>6</v>
      </c>
      <c r="C47" s="258">
        <f>VLOOKUP(A47,фото!$BL$982:$BS$1173,8,FALSE)</f>
        <v>1</v>
      </c>
      <c r="D47" s="259">
        <f>VLOOKUP(A47,фото!$BL$982:$BQ$1173,3,FALSE)</f>
        <v>12</v>
      </c>
      <c r="E47" s="259" t="str">
        <f>VLOOKUP(B47,классы!$B$3:$C$88,2,FALSE)</f>
        <v>Вастаев Александр</v>
      </c>
      <c r="F47" s="260">
        <f>VLOOKUP(A47,фото!$BL$982:$BQ$1173,4,FALSE)</f>
        <v>6.9333348337582539</v>
      </c>
      <c r="G47" s="261">
        <f>VLOOKUP(A47,фото!$BL$982:$BQ$1173,5,FALSE)</f>
        <v>17</v>
      </c>
      <c r="H47" s="261">
        <f>VLOOKUP(A47,фото!$BL$982:$BQ$1173,6,FALSE)</f>
        <v>15</v>
      </c>
      <c r="I47" s="142">
        <f>VLOOKUP(A47,фото!$BL$982:$BT$1173,9,FALSE)</f>
        <v>2.3523809523809485</v>
      </c>
    </row>
    <row r="48" spans="1:9">
      <c r="A48" s="174">
        <f t="shared" si="1"/>
        <v>46</v>
      </c>
      <c r="B48" s="258">
        <f>VLOOKUP(A48,фото!$BL$982:$BR$1173,7,FALSE)</f>
        <v>13</v>
      </c>
      <c r="C48" s="258">
        <f>VLOOKUP(A48,фото!$BL$982:$BS$1173,8,FALSE)</f>
        <v>2</v>
      </c>
      <c r="D48" s="259">
        <f>VLOOKUP(A48,фото!$BL$982:$BQ$1173,3,FALSE)</f>
        <v>31</v>
      </c>
      <c r="E48" s="259" t="str">
        <f>VLOOKUP(B48,классы!$B$3:$C$88,2,FALSE)</f>
        <v>Сазонов Антон Анатольевич</v>
      </c>
      <c r="F48" s="260">
        <f>VLOOKUP(A48,фото!$BL$982:$BQ$1173,4,FALSE)</f>
        <v>6.9230782234204176</v>
      </c>
      <c r="G48" s="261">
        <f>VLOOKUP(A48,фото!$BL$982:$BQ$1173,5,FALSE)</f>
        <v>17</v>
      </c>
      <c r="H48" s="261">
        <f>VLOOKUP(A48,фото!$BL$982:$BQ$1173,6,FALSE)</f>
        <v>13</v>
      </c>
      <c r="I48" s="142">
        <f>VLOOKUP(A48,фото!$BL$982:$BT$1173,9,FALSE)</f>
        <v>2.9102564102564088</v>
      </c>
    </row>
    <row r="49" spans="1:11">
      <c r="A49" s="174">
        <f t="shared" si="1"/>
        <v>47</v>
      </c>
      <c r="B49" s="258">
        <f>VLOOKUP(A49,фото!$BL$982:$BR$1173,7,FALSE)</f>
        <v>35</v>
      </c>
      <c r="C49" s="258">
        <f>VLOOKUP(A49,фото!$BL$982:$BS$1173,8,FALSE)</f>
        <v>1</v>
      </c>
      <c r="D49" s="259">
        <f>VLOOKUP(A49,фото!$BL$982:$BQ$1173,3,FALSE)</f>
        <v>68</v>
      </c>
      <c r="E49" s="259" t="str">
        <f>VLOOKUP(B49,классы!$B$3:$C$88,2,FALSE)</f>
        <v>Никульникова Татьяна</v>
      </c>
      <c r="F49" s="260">
        <f>VLOOKUP(A49,фото!$BL$982:$BQ$1173,4,FALSE)</f>
        <v>6.8823546414441159</v>
      </c>
      <c r="G49" s="261">
        <f>VLOOKUP(A49,фото!$BL$982:$BQ$1173,5,FALSE)</f>
        <v>21</v>
      </c>
      <c r="H49" s="261">
        <f>VLOOKUP(A49,фото!$BL$982:$BQ$1173,6,FALSE)</f>
        <v>17</v>
      </c>
      <c r="I49" s="142">
        <f>VLOOKUP(A49,фото!$BL$982:$BT$1173,9,FALSE)</f>
        <v>3.735294117647058</v>
      </c>
    </row>
    <row r="50" spans="1:11">
      <c r="A50" s="174">
        <f t="shared" si="1"/>
        <v>48</v>
      </c>
      <c r="B50" s="258">
        <f>VLOOKUP(A50,фото!$BL$982:$BR$1173,7,FALSE)</f>
        <v>19</v>
      </c>
      <c r="C50" s="258">
        <f>VLOOKUP(A50,фото!$BL$982:$BS$1173,8,FALSE)</f>
        <v>1</v>
      </c>
      <c r="D50" s="259">
        <f>VLOOKUP(A50,фото!$BL$982:$BQ$1173,3,FALSE)</f>
        <v>36</v>
      </c>
      <c r="E50" s="259" t="str">
        <f>VLOOKUP(B50,классы!$B$3:$C$88,2,FALSE)</f>
        <v>Костюхина Екатерина Евгеньевна</v>
      </c>
      <c r="F50" s="260">
        <f>VLOOKUP(A50,фото!$BL$982:$BQ$1173,4,FALSE)</f>
        <v>6.8823546413821779</v>
      </c>
      <c r="G50" s="261">
        <f>VLOOKUP(A50,фото!$BL$982:$BQ$1173,5,FALSE)</f>
        <v>26</v>
      </c>
      <c r="H50" s="261">
        <f>VLOOKUP(A50,фото!$BL$982:$BQ$1173,6,FALSE)</f>
        <v>17</v>
      </c>
      <c r="I50" s="142">
        <f>VLOOKUP(A50,фото!$BL$982:$BT$1173,9,FALSE)</f>
        <v>4.860294117647058</v>
      </c>
    </row>
    <row r="51" spans="1:11">
      <c r="A51" s="174">
        <f t="shared" si="1"/>
        <v>49</v>
      </c>
      <c r="B51" s="258">
        <f>VLOOKUP(A51,фото!$BL$982:$BR$1173,7,FALSE)</f>
        <v>42</v>
      </c>
      <c r="C51" s="258">
        <f>VLOOKUP(A51,фото!$BL$982:$BS$1173,8,FALSE)</f>
        <v>3</v>
      </c>
      <c r="D51" s="259">
        <f>VLOOKUP(A51,фото!$BL$982:$BQ$1173,3,FALSE)</f>
        <v>85</v>
      </c>
      <c r="E51" s="259" t="str">
        <f>VLOOKUP(B51,классы!$B$3:$C$88,2,FALSE)</f>
        <v>Василий Буз</v>
      </c>
      <c r="F51" s="260">
        <f>VLOOKUP(A51,фото!$BL$982:$BQ$1173,4,FALSE)</f>
        <v>6.8750016003772165</v>
      </c>
      <c r="G51" s="261">
        <f>VLOOKUP(A51,фото!$BL$982:$BQ$1173,5,FALSE)</f>
        <v>21</v>
      </c>
      <c r="H51" s="261">
        <f>VLOOKUP(A51,фото!$BL$982:$BQ$1173,6,FALSE)</f>
        <v>16</v>
      </c>
      <c r="I51" s="142">
        <f>VLOOKUP(A51,фото!$BL$982:$BT$1173,9,FALSE)</f>
        <v>2.65</v>
      </c>
    </row>
    <row r="52" spans="1:11">
      <c r="A52" s="174">
        <f t="shared" si="1"/>
        <v>50</v>
      </c>
      <c r="B52" s="258">
        <f>VLOOKUP(A52,фото!$BL$982:$BR$1173,7,FALSE)</f>
        <v>19</v>
      </c>
      <c r="C52" s="258">
        <f>VLOOKUP(A52,фото!$BL$982:$BS$1173,8,FALSE)</f>
        <v>3</v>
      </c>
      <c r="D52" s="259">
        <f>VLOOKUP(A52,фото!$BL$982:$BQ$1173,3,FALSE)</f>
        <v>38</v>
      </c>
      <c r="E52" s="259" t="str">
        <f>VLOOKUP(B52,классы!$B$3:$C$88,2,FALSE)</f>
        <v>Костюхина Екатерина Евгеньевна</v>
      </c>
      <c r="F52" s="260">
        <f>VLOOKUP(A52,фото!$BL$982:$BQ$1173,4,FALSE)</f>
        <v>6.8666681668933967</v>
      </c>
      <c r="G52" s="261">
        <f>VLOOKUP(A52,фото!$BL$982:$BQ$1173,5,FALSE)</f>
        <v>16</v>
      </c>
      <c r="H52" s="261">
        <f>VLOOKUP(A52,фото!$BL$982:$BQ$1173,6,FALSE)</f>
        <v>15</v>
      </c>
      <c r="I52" s="142">
        <f>VLOOKUP(A52,фото!$BL$982:$BT$1173,9,FALSE)</f>
        <v>4.4095238095238107</v>
      </c>
    </row>
    <row r="53" spans="1:11">
      <c r="A53" s="174">
        <f t="shared" si="1"/>
        <v>51</v>
      </c>
      <c r="B53" s="258">
        <f>VLOOKUP(A53,фото!$BL$982:$BR$1173,7,FALSE)</f>
        <v>65</v>
      </c>
      <c r="C53" s="258">
        <f>VLOOKUP(A53,фото!$BL$982:$BS$1173,8,FALSE)</f>
        <v>2</v>
      </c>
      <c r="D53" s="259">
        <f>VLOOKUP(A53,фото!$BL$982:$BQ$1173,3,FALSE)</f>
        <v>137</v>
      </c>
      <c r="E53" s="259" t="str">
        <f>VLOOKUP(B53,классы!$B$3:$C$88,2,FALSE)</f>
        <v>Исаков Леонид Викторович</v>
      </c>
      <c r="F53" s="260">
        <f>VLOOKUP(A53,фото!$BL$982:$BQ$1173,4,FALSE)</f>
        <v>6.8461551464560797</v>
      </c>
      <c r="G53" s="261">
        <f>VLOOKUP(A53,фото!$BL$982:$BQ$1173,5,FALSE)</f>
        <v>19</v>
      </c>
      <c r="H53" s="261">
        <f>VLOOKUP(A53,фото!$BL$982:$BQ$1173,6,FALSE)</f>
        <v>13</v>
      </c>
      <c r="I53" s="142">
        <f>VLOOKUP(A53,фото!$BL$982:$BT$1173,9,FALSE)</f>
        <v>3.3076923076923115</v>
      </c>
    </row>
    <row r="54" spans="1:11">
      <c r="A54" s="174">
        <f t="shared" si="1"/>
        <v>52</v>
      </c>
      <c r="B54" s="258">
        <f>VLOOKUP(A54,фото!$BL$982:$BR$1173,7,FALSE)</f>
        <v>55</v>
      </c>
      <c r="C54" s="258">
        <f>VLOOKUP(A54,фото!$BL$982:$BS$1173,8,FALSE)</f>
        <v>1</v>
      </c>
      <c r="D54" s="259">
        <f>VLOOKUP(A54,фото!$BL$982:$BQ$1173,3,FALSE)</f>
        <v>114</v>
      </c>
      <c r="E54" s="259" t="str">
        <f>VLOOKUP(B54,классы!$B$3:$C$88,2,FALSE)</f>
        <v>Аверина Александра Викторовна</v>
      </c>
      <c r="F54" s="260">
        <f>VLOOKUP(A54,фото!$BL$982:$BQ$1173,4,FALSE)</f>
        <v>6.8461551463483215</v>
      </c>
      <c r="G54" s="261">
        <f>VLOOKUP(A54,фото!$BL$982:$BQ$1173,5,FALSE)</f>
        <v>18</v>
      </c>
      <c r="H54" s="261">
        <f>VLOOKUP(A54,фото!$BL$982:$BQ$1173,6,FALSE)</f>
        <v>13</v>
      </c>
      <c r="I54" s="142">
        <f>VLOOKUP(A54,фото!$BL$982:$BT$1173,9,FALSE)</f>
        <v>5.141025641025645</v>
      </c>
    </row>
    <row r="55" spans="1:11">
      <c r="A55" s="174">
        <f t="shared" si="1"/>
        <v>53</v>
      </c>
      <c r="B55" s="258">
        <f>VLOOKUP(A55,фото!$BL$982:$BR$1173,7,FALSE)</f>
        <v>51</v>
      </c>
      <c r="C55" s="258">
        <f>VLOOKUP(A55,фото!$BL$982:$BS$1173,8,FALSE)</f>
        <v>2</v>
      </c>
      <c r="D55" s="259">
        <f>VLOOKUP(A55,фото!$BL$982:$BQ$1173,3,FALSE)</f>
        <v>106</v>
      </c>
      <c r="E55" s="259" t="str">
        <f>VLOOKUP(B55,классы!$B$3:$C$88,2,FALSE)</f>
        <v>Басалаев Андрей Викторович</v>
      </c>
      <c r="F55" s="260">
        <f>VLOOKUP(A55,фото!$BL$982:$BQ$1173,4,FALSE)</f>
        <v>6.7857156860530914</v>
      </c>
      <c r="G55" s="261">
        <f>VLOOKUP(A55,фото!$BL$982:$BQ$1173,5,FALSE)</f>
        <v>18</v>
      </c>
      <c r="H55" s="261">
        <f>VLOOKUP(A55,фото!$BL$982:$BQ$1173,6,FALSE)</f>
        <v>14</v>
      </c>
      <c r="I55" s="142">
        <f>VLOOKUP(A55,фото!$BL$982:$BT$1173,9,FALSE)</f>
        <v>2.9505494505494529</v>
      </c>
    </row>
    <row r="56" spans="1:11">
      <c r="A56" s="174">
        <f t="shared" si="1"/>
        <v>54</v>
      </c>
      <c r="B56" s="258">
        <f>VLOOKUP(A56,фото!$BL$982:$BR$1173,7,FALSE)</f>
        <v>65</v>
      </c>
      <c r="C56" s="258">
        <f>VLOOKUP(A56,фото!$BL$982:$BS$1173,8,FALSE)</f>
        <v>3</v>
      </c>
      <c r="D56" s="259">
        <f>VLOOKUP(A56,фото!$BL$982:$BQ$1173,3,FALSE)</f>
        <v>138</v>
      </c>
      <c r="E56" s="259" t="str">
        <f>VLOOKUP(B56,классы!$B$3:$C$88,2,FALSE)</f>
        <v>Исаков Леонид Викторович</v>
      </c>
      <c r="F56" s="260">
        <f>VLOOKUP(A56,фото!$BL$982:$BQ$1173,4,FALSE)</f>
        <v>6.7857156859723755</v>
      </c>
      <c r="G56" s="261">
        <f>VLOOKUP(A56,фото!$BL$982:$BQ$1173,5,FALSE)</f>
        <v>19</v>
      </c>
      <c r="H56" s="261">
        <f>VLOOKUP(A56,фото!$BL$982:$BQ$1173,6,FALSE)</f>
        <v>14</v>
      </c>
      <c r="I56" s="142">
        <f>VLOOKUP(A56,фото!$BL$982:$BT$1173,9,FALSE)</f>
        <v>3.8736263736263763</v>
      </c>
    </row>
    <row r="57" spans="1:11">
      <c r="A57" s="174">
        <f t="shared" si="1"/>
        <v>55</v>
      </c>
      <c r="B57" s="258">
        <f>VLOOKUP(A57,фото!$BL$982:$BR$1173,7,FALSE)</f>
        <v>62</v>
      </c>
      <c r="C57" s="258">
        <f>VLOOKUP(A57,фото!$BL$982:$BS$1173,8,FALSE)</f>
        <v>3</v>
      </c>
      <c r="D57" s="259">
        <f>VLOOKUP(A57,фото!$BL$982:$BQ$1173,3,FALSE)</f>
        <v>131</v>
      </c>
      <c r="E57" s="259" t="str">
        <f>VLOOKUP(B57,классы!$B$3:$C$88,2,FALSE)</f>
        <v>Сорокин Юрий Владимирович</v>
      </c>
      <c r="F57" s="260">
        <f>VLOOKUP(A57,фото!$BL$982:$BQ$1173,4,FALSE)</f>
        <v>6.7857156859625194</v>
      </c>
      <c r="G57" s="261">
        <f>VLOOKUP(A57,фото!$BL$982:$BQ$1173,5,FALSE)</f>
        <v>19</v>
      </c>
      <c r="H57" s="261">
        <f>VLOOKUP(A57,фото!$BL$982:$BQ$1173,6,FALSE)</f>
        <v>14</v>
      </c>
      <c r="I57" s="142">
        <f>VLOOKUP(A57,фото!$BL$982:$BT$1173,9,FALSE)</f>
        <v>4.02747252747253</v>
      </c>
    </row>
    <row r="58" spans="1:11">
      <c r="A58" s="174">
        <f t="shared" si="1"/>
        <v>56</v>
      </c>
      <c r="B58" s="258">
        <f>VLOOKUP(A58,фото!$BL$982:$BR$1173,7,FALSE)</f>
        <v>12</v>
      </c>
      <c r="C58" s="258">
        <f>VLOOKUP(A58,фото!$BL$982:$BS$1173,8,FALSE)</f>
        <v>2</v>
      </c>
      <c r="D58" s="259">
        <f>VLOOKUP(A58,фото!$BL$982:$BQ$1173,3,FALSE)</f>
        <v>28</v>
      </c>
      <c r="E58" s="259" t="str">
        <f>VLOOKUP(B58,классы!$B$3:$C$88,2,FALSE)</f>
        <v>Лисовский Павел</v>
      </c>
      <c r="F58" s="260">
        <f>VLOOKUP(A58,фото!$BL$982:$BQ$1173,4,FALSE)</f>
        <v>6.714287114736007</v>
      </c>
      <c r="G58" s="261">
        <f>VLOOKUP(A58,фото!$BL$982:$BQ$1173,5,FALSE)</f>
        <v>20</v>
      </c>
      <c r="H58" s="261">
        <f>VLOOKUP(A58,фото!$BL$982:$BQ$1173,6,FALSE)</f>
        <v>14</v>
      </c>
      <c r="I58" s="142">
        <f>VLOOKUP(A58,фото!$BL$982:$BT$1173,9,FALSE)</f>
        <v>2.2197802197802221</v>
      </c>
    </row>
    <row r="59" spans="1:11">
      <c r="A59" s="174">
        <f t="shared" si="1"/>
        <v>57</v>
      </c>
      <c r="B59" s="258">
        <f>VLOOKUP(A59,фото!$BL$982:$BR$1173,7,FALSE)</f>
        <v>11</v>
      </c>
      <c r="C59" s="258">
        <f>VLOOKUP(A59,фото!$BL$982:$BS$1173,8,FALSE)</f>
        <v>3</v>
      </c>
      <c r="D59" s="259">
        <f>VLOOKUP(A59,фото!$BL$982:$BQ$1173,3,FALSE)</f>
        <v>26</v>
      </c>
      <c r="E59" s="259" t="str">
        <f>VLOOKUP(B59,классы!$B$3:$C$88,2,FALSE)</f>
        <v>Белых Николай Евгеньевич</v>
      </c>
      <c r="F59" s="260">
        <f>VLOOKUP(A59,фото!$BL$982:$BQ$1173,4,FALSE)</f>
        <v>6.6875016005092949</v>
      </c>
      <c r="G59" s="261">
        <f>VLOOKUP(A59,фото!$BL$982:$BQ$1173,5,FALSE)</f>
        <v>19</v>
      </c>
      <c r="H59" s="261">
        <f>VLOOKUP(A59,фото!$BL$982:$BQ$1173,6,FALSE)</f>
        <v>16</v>
      </c>
      <c r="I59" s="142">
        <f>VLOOKUP(A59,фото!$BL$982:$BT$1173,9,FALSE)</f>
        <v>1.9624999999999999</v>
      </c>
    </row>
    <row r="60" spans="1:11">
      <c r="A60" s="174">
        <f t="shared" si="1"/>
        <v>58</v>
      </c>
      <c r="B60" s="258">
        <f>VLOOKUP(A60,фото!$BL$982:$BR$1173,7,FALSE)</f>
        <v>18</v>
      </c>
      <c r="C60" s="258">
        <f>VLOOKUP(A60,фото!$BL$982:$BS$1173,8,FALSE)</f>
        <v>3</v>
      </c>
      <c r="D60" s="259">
        <f>VLOOKUP(A60,фото!$BL$982:$BQ$1173,3,FALSE)</f>
        <v>35</v>
      </c>
      <c r="E60" s="259" t="str">
        <f>VLOOKUP(B60,классы!$B$3:$C$88,2,FALSE)</f>
        <v>Олег Маргулис</v>
      </c>
      <c r="F60" s="260">
        <f>VLOOKUP(A60,фото!$BL$982:$BQ$1173,4,FALSE)</f>
        <v>6.6875016003033219</v>
      </c>
      <c r="G60" s="261">
        <f>VLOOKUP(A60,фото!$BL$982:$BQ$1173,5,FALSE)</f>
        <v>19</v>
      </c>
      <c r="H60" s="261">
        <f>VLOOKUP(A60,фото!$BL$982:$BQ$1173,6,FALSE)</f>
        <v>16</v>
      </c>
      <c r="I60" s="142">
        <f>VLOOKUP(A60,фото!$BL$982:$BT$1173,9,FALSE)</f>
        <v>3.2958333333333334</v>
      </c>
    </row>
    <row r="61" spans="1:11">
      <c r="A61" s="174">
        <f t="shared" si="1"/>
        <v>59</v>
      </c>
      <c r="B61" s="258">
        <f>VLOOKUP(A61,фото!$BL$982:$BR$1173,7,FALSE)</f>
        <v>48</v>
      </c>
      <c r="C61" s="258">
        <f>VLOOKUP(A61,фото!$BL$982:$BS$1173,8,FALSE)</f>
        <v>2</v>
      </c>
      <c r="D61" s="259">
        <f>VLOOKUP(A61,фото!$BL$982:$BQ$1173,3,FALSE)</f>
        <v>99</v>
      </c>
      <c r="E61" s="259" t="str">
        <f>VLOOKUP(B61,классы!$B$3:$C$88,2,FALSE)</f>
        <v>Василий Буз</v>
      </c>
      <c r="F61" s="260">
        <f>VLOOKUP(A61,фото!$BL$982:$BQ$1173,4,FALSE)</f>
        <v>6.6666681671132757</v>
      </c>
      <c r="G61" s="261">
        <f>VLOOKUP(A61,фото!$BL$982:$BQ$1173,5,FALSE)</f>
        <v>18</v>
      </c>
      <c r="H61" s="261">
        <f>VLOOKUP(A61,фото!$BL$982:$BQ$1173,6,FALSE)</f>
        <v>15</v>
      </c>
      <c r="I61" s="142">
        <f>VLOOKUP(A61,фото!$BL$982:$BT$1173,9,FALSE)</f>
        <v>2.2380952380952408</v>
      </c>
    </row>
    <row r="62" spans="1:11">
      <c r="A62" s="174">
        <f t="shared" si="1"/>
        <v>60</v>
      </c>
      <c r="B62" s="258">
        <f>VLOOKUP(A62,фото!$BL$982:$BR$1173,7,FALSE)</f>
        <v>6</v>
      </c>
      <c r="C62" s="258">
        <f>VLOOKUP(A62,фото!$BL$982:$BS$1173,8,FALSE)</f>
        <v>2</v>
      </c>
      <c r="D62" s="259">
        <f>VLOOKUP(A62,фото!$BL$982:$BQ$1173,3,FALSE)</f>
        <v>13</v>
      </c>
      <c r="E62" s="259" t="str">
        <f>VLOOKUP(B62,классы!$B$3:$C$88,2,FALSE)</f>
        <v>Вастаев Александр</v>
      </c>
      <c r="F62" s="260">
        <f>VLOOKUP(A62,фото!$BL$982:$BQ$1173,4,FALSE)</f>
        <v>6.6428585431013794</v>
      </c>
      <c r="G62" s="261">
        <f>VLOOKUP(A62,фото!$BL$982:$BQ$1173,5,FALSE)</f>
        <v>19</v>
      </c>
      <c r="H62" s="261">
        <f>VLOOKUP(A62,фото!$BL$982:$BQ$1173,6,FALSE)</f>
        <v>14</v>
      </c>
      <c r="I62" s="142">
        <f>VLOOKUP(A62,фото!$BL$982:$BT$1173,9,FALSE)</f>
        <v>4.0934065934065895</v>
      </c>
    </row>
    <row r="63" spans="1:11">
      <c r="A63" s="174">
        <f t="shared" si="1"/>
        <v>61</v>
      </c>
      <c r="B63" s="258">
        <f>VLOOKUP(A63,фото!$BL$982:$BR$1173,7,FALSE)</f>
        <v>53</v>
      </c>
      <c r="C63" s="258">
        <f>VLOOKUP(A63,фото!$BL$982:$BS$1173,8,FALSE)</f>
        <v>2</v>
      </c>
      <c r="D63" s="259">
        <f>VLOOKUP(A63,фото!$BL$982:$BQ$1173,3,FALSE)</f>
        <v>112</v>
      </c>
      <c r="E63" s="259" t="str">
        <f>VLOOKUP(B63,классы!$B$3:$C$88,2,FALSE)</f>
        <v>Швак Игорь</v>
      </c>
      <c r="F63" s="260">
        <f>VLOOKUP(A63,фото!$BL$982:$BQ$1173,4,FALSE)</f>
        <v>6.6250016003277619</v>
      </c>
      <c r="G63" s="261">
        <f>VLOOKUP(A63,фото!$BL$982:$BQ$1173,5,FALSE)</f>
        <v>23</v>
      </c>
      <c r="H63" s="261">
        <f>VLOOKUP(A63,фото!$BL$982:$BQ$1173,6,FALSE)</f>
        <v>16</v>
      </c>
      <c r="I63" s="142">
        <f>VLOOKUP(A63,фото!$BL$982:$BT$1173,9,FALSE)</f>
        <v>3.05</v>
      </c>
    </row>
    <row r="64" spans="1:11">
      <c r="A64" s="174">
        <f t="shared" si="1"/>
        <v>62</v>
      </c>
      <c r="B64" s="258">
        <f>VLOOKUP(A64,фото!$BL$982:$BR$1173,7,FALSE)</f>
        <v>19</v>
      </c>
      <c r="C64" s="258">
        <f>VLOOKUP(A64,фото!$BL$982:$BS$1173,8,FALSE)</f>
        <v>2</v>
      </c>
      <c r="D64" s="259">
        <f>VLOOKUP(A64,фото!$BL$982:$BQ$1173,3,FALSE)</f>
        <v>37</v>
      </c>
      <c r="E64" s="259" t="str">
        <f>VLOOKUP(B64,классы!$B$3:$C$88,2,FALSE)</f>
        <v>Костюхина Екатерина Евгеньевна</v>
      </c>
      <c r="F64" s="260">
        <f>VLOOKUP(A64,фото!$BL$982:$BQ$1173,4,FALSE)</f>
        <v>6.5625016003128094</v>
      </c>
      <c r="G64" s="261">
        <f>VLOOKUP(A64,фото!$BL$982:$BQ$1173,5,FALSE)</f>
        <v>17</v>
      </c>
      <c r="H64" s="261">
        <f>VLOOKUP(A64,фото!$BL$982:$BQ$1173,6,FALSE)</f>
        <v>16</v>
      </c>
      <c r="I64" s="142">
        <f>VLOOKUP(A64,фото!$BL$982:$BT$1173,9,FALSE)</f>
        <v>3.1958333333333333</v>
      </c>
      <c r="K64" s="1"/>
    </row>
    <row r="65" spans="1:9">
      <c r="A65" s="174">
        <f t="shared" si="1"/>
        <v>63</v>
      </c>
      <c r="B65" s="258">
        <f>VLOOKUP(A65,фото!$BL$982:$BR$1173,7,FALSE)</f>
        <v>53</v>
      </c>
      <c r="C65" s="258">
        <f>VLOOKUP(A65,фото!$BL$982:$BS$1173,8,FALSE)</f>
        <v>3</v>
      </c>
      <c r="D65" s="259">
        <f>VLOOKUP(A65,фото!$BL$982:$BQ$1173,3,FALSE)</f>
        <v>113</v>
      </c>
      <c r="E65" s="259" t="str">
        <f>VLOOKUP(B65,классы!$B$3:$C$88,2,FALSE)</f>
        <v>Швак Игорь</v>
      </c>
      <c r="F65" s="260">
        <f>VLOOKUP(A65,фото!$BL$982:$BQ$1173,4,FALSE)</f>
        <v>6.4117664062620978</v>
      </c>
      <c r="G65" s="261">
        <f>VLOOKUP(A65,фото!$BL$982:$BQ$1173,5,FALSE)</f>
        <v>22</v>
      </c>
      <c r="H65" s="261">
        <f>VLOOKUP(A65,фото!$BL$982:$BQ$1173,6,FALSE)</f>
        <v>17</v>
      </c>
      <c r="I65" s="142">
        <f>VLOOKUP(A65,фото!$BL$982:$BT$1173,9,FALSE)</f>
        <v>2.632352941176471</v>
      </c>
    </row>
    <row r="66" spans="1:9">
      <c r="A66" s="174">
        <f t="shared" si="1"/>
        <v>64</v>
      </c>
      <c r="B66" s="258">
        <f>VLOOKUP(A66,фото!$BL$982:$BR$1173,7,FALSE)</f>
        <v>57</v>
      </c>
      <c r="C66" s="258">
        <f>VLOOKUP(A66,фото!$BL$982:$BS$1173,8,FALSE)</f>
        <v>2</v>
      </c>
      <c r="D66" s="259">
        <f>VLOOKUP(A66,фото!$BL$982:$BQ$1173,3,FALSE)</f>
        <v>121</v>
      </c>
      <c r="E66" s="259" t="str">
        <f>VLOOKUP(B66,классы!$B$3:$C$88,2,FALSE)</f>
        <v>Аверина Александра Викторовна</v>
      </c>
      <c r="F66" s="260">
        <f>VLOOKUP(A66,фото!$BL$982:$BQ$1173,4,FALSE)</f>
        <v>6.3846166850936834</v>
      </c>
      <c r="G66" s="261">
        <f>VLOOKUP(A66,фото!$BL$982:$BQ$1173,5,FALSE)</f>
        <v>15</v>
      </c>
      <c r="H66" s="261">
        <f>VLOOKUP(A66,фото!$BL$982:$BQ$1173,6,FALSE)</f>
        <v>13</v>
      </c>
      <c r="I66" s="142">
        <f>VLOOKUP(A66,фото!$BL$982:$BT$1173,9,FALSE)</f>
        <v>2.0897435897435912</v>
      </c>
    </row>
    <row r="67" spans="1:9">
      <c r="A67" s="174">
        <f t="shared" ref="A67:A98" si="2">ROW(65:65)</f>
        <v>65</v>
      </c>
      <c r="B67" s="258">
        <f>VLOOKUP(A67,фото!$BL$982:$BR$1173,7,FALSE)</f>
        <v>73</v>
      </c>
      <c r="C67" s="258">
        <f>VLOOKUP(A67,фото!$BL$982:$BS$1173,8,FALSE)</f>
        <v>2</v>
      </c>
      <c r="D67" s="259">
        <f>VLOOKUP(A67,фото!$BL$982:$BQ$1173,3,FALSE)</f>
        <v>155</v>
      </c>
      <c r="E67" s="259" t="str">
        <f>VLOOKUP(B67,классы!$B$3:$C$88,2,FALSE)</f>
        <v>Сабанова Анастасия Михайловна</v>
      </c>
      <c r="F67" s="260">
        <f>VLOOKUP(A67,фото!$BL$982:$BQ$1173,4,FALSE)</f>
        <v>6.3846166850583703</v>
      </c>
      <c r="G67" s="261">
        <f>VLOOKUP(A67,фото!$BL$982:$BQ$1173,5,FALSE)</f>
        <v>16</v>
      </c>
      <c r="H67" s="261">
        <f>VLOOKUP(A67,фото!$BL$982:$BQ$1173,6,FALSE)</f>
        <v>13</v>
      </c>
      <c r="I67" s="142">
        <f>VLOOKUP(A67,фото!$BL$982:$BT$1173,9,FALSE)</f>
        <v>2.2564102564102577</v>
      </c>
    </row>
    <row r="68" spans="1:9">
      <c r="A68" s="174">
        <f t="shared" si="2"/>
        <v>66</v>
      </c>
      <c r="B68" s="258">
        <f>VLOOKUP(A68,фото!$BL$982:$BR$1173,7,FALSE)</f>
        <v>62</v>
      </c>
      <c r="C68" s="258">
        <f>VLOOKUP(A68,фото!$BL$982:$BS$1173,8,FALSE)</f>
        <v>2</v>
      </c>
      <c r="D68" s="259">
        <f>VLOOKUP(A68,фото!$BL$982:$BQ$1173,3,FALSE)</f>
        <v>130</v>
      </c>
      <c r="E68" s="259" t="str">
        <f>VLOOKUP(B68,классы!$B$3:$C$88,2,FALSE)</f>
        <v>Сорокин Юрий Владимирович</v>
      </c>
      <c r="F68" s="260">
        <f>VLOOKUP(A68,фото!$BL$982:$BQ$1173,4,FALSE)</f>
        <v>6.3571442574581827</v>
      </c>
      <c r="G68" s="261">
        <f>VLOOKUP(A68,фото!$BL$982:$BQ$1173,5,FALSE)</f>
        <v>17</v>
      </c>
      <c r="H68" s="261">
        <f>VLOOKUP(A68,фото!$BL$982:$BQ$1173,6,FALSE)</f>
        <v>14</v>
      </c>
      <c r="I68" s="142">
        <f>VLOOKUP(A68,фото!$BL$982:$BT$1173,9,FALSE)</f>
        <v>3.1703296703296666</v>
      </c>
    </row>
    <row r="69" spans="1:9">
      <c r="A69" s="174">
        <f t="shared" si="2"/>
        <v>67</v>
      </c>
      <c r="B69" s="258">
        <f>VLOOKUP(A69,фото!$BL$982:$BR$1173,7,FALSE)</f>
        <v>65</v>
      </c>
      <c r="C69" s="258">
        <f>VLOOKUP(A69,фото!$BL$982:$BS$1173,8,FALSE)</f>
        <v>1</v>
      </c>
      <c r="D69" s="259">
        <f>VLOOKUP(A69,фото!$BL$982:$BQ$1173,3,FALSE)</f>
        <v>136</v>
      </c>
      <c r="E69" s="259" t="str">
        <f>VLOOKUP(B69,классы!$B$3:$C$88,2,FALSE)</f>
        <v>Исаков Леонид Викторович</v>
      </c>
      <c r="F69" s="260">
        <f>VLOOKUP(A69,фото!$BL$982:$BQ$1173,4,FALSE)</f>
        <v>6.3571442572663992</v>
      </c>
      <c r="G69" s="261">
        <f>VLOOKUP(A69,фото!$BL$982:$BQ$1173,5,FALSE)</f>
        <v>19</v>
      </c>
      <c r="H69" s="261">
        <f>VLOOKUP(A69,фото!$BL$982:$BQ$1173,6,FALSE)</f>
        <v>14</v>
      </c>
      <c r="I69" s="142">
        <f>VLOOKUP(A69,фото!$BL$982:$BT$1173,9,FALSE)</f>
        <v>8.0934065934065895</v>
      </c>
    </row>
    <row r="70" spans="1:9">
      <c r="A70" s="174">
        <f t="shared" si="2"/>
        <v>68</v>
      </c>
      <c r="B70" s="258">
        <f>VLOOKUP(A70,фото!$BL$982:$BR$1173,7,FALSE)</f>
        <v>62</v>
      </c>
      <c r="C70" s="258">
        <f>VLOOKUP(A70,фото!$BL$982:$BS$1173,8,FALSE)</f>
        <v>1</v>
      </c>
      <c r="D70" s="259">
        <f>VLOOKUP(A70,фото!$BL$982:$BQ$1173,3,FALSE)</f>
        <v>129</v>
      </c>
      <c r="E70" s="259" t="str">
        <f>VLOOKUP(B70,классы!$B$3:$C$88,2,FALSE)</f>
        <v>Сорокин Юрий Владимирович</v>
      </c>
      <c r="F70" s="260">
        <f>VLOOKUP(A70,фото!$BL$982:$BQ$1173,4,FALSE)</f>
        <v>6.3333345335503912</v>
      </c>
      <c r="G70" s="261">
        <f>VLOOKUP(A70,фото!$BL$982:$BQ$1173,5,FALSE)</f>
        <v>18</v>
      </c>
      <c r="H70" s="261">
        <f>VLOOKUP(A70,фото!$BL$982:$BQ$1173,6,FALSE)</f>
        <v>12</v>
      </c>
      <c r="I70" s="142">
        <f>VLOOKUP(A70,фото!$BL$982:$BT$1173,9,FALSE)</f>
        <v>4.6060606060606082</v>
      </c>
    </row>
    <row r="71" spans="1:9">
      <c r="A71" s="174">
        <f t="shared" si="2"/>
        <v>69</v>
      </c>
      <c r="B71" s="258">
        <f>VLOOKUP(A71,фото!$BL$982:$BR$1173,7,FALSE)</f>
        <v>26</v>
      </c>
      <c r="C71" s="258">
        <f>VLOOKUP(A71,фото!$BL$982:$BS$1173,8,FALSE)</f>
        <v>1</v>
      </c>
      <c r="D71" s="259">
        <f>VLOOKUP(A71,фото!$BL$982:$BQ$1173,3,FALSE)</f>
        <v>50</v>
      </c>
      <c r="E71" s="259" t="str">
        <f>VLOOKUP(B71,классы!$B$3:$C$88,2,FALSE)</f>
        <v>Ванягин Александр Александрович</v>
      </c>
      <c r="F71" s="260">
        <f>VLOOKUP(A71,фото!$BL$982:$BQ$1173,4,FALSE)</f>
        <v>6.3333345334425921</v>
      </c>
      <c r="G71" s="261">
        <f>VLOOKUP(A71,фото!$BL$982:$BQ$1173,5,FALSE)</f>
        <v>15</v>
      </c>
      <c r="H71" s="261">
        <f>VLOOKUP(A71,фото!$BL$982:$BQ$1173,6,FALSE)</f>
        <v>12</v>
      </c>
      <c r="I71" s="142">
        <f>VLOOKUP(A71,фото!$BL$982:$BT$1173,9,FALSE)</f>
        <v>9.151515151515154</v>
      </c>
    </row>
    <row r="72" spans="1:9">
      <c r="A72" s="174">
        <f t="shared" si="2"/>
        <v>70</v>
      </c>
      <c r="B72" s="258">
        <f>VLOOKUP(A72,фото!$BL$982:$BR$1173,7,FALSE)</f>
        <v>45</v>
      </c>
      <c r="C72" s="258">
        <f>VLOOKUP(A72,фото!$BL$982:$BS$1173,8,FALSE)</f>
        <v>1</v>
      </c>
      <c r="D72" s="259">
        <f>VLOOKUP(A72,фото!$BL$982:$BQ$1173,3,FALSE)</f>
        <v>89</v>
      </c>
      <c r="E72" s="259" t="str">
        <f>VLOOKUP(B72,классы!$B$3:$C$88,2,FALSE)</f>
        <v>Горбунов Владимир Владимирович</v>
      </c>
      <c r="F72" s="260">
        <f>VLOOKUP(A72,фото!$BL$982:$BQ$1173,4,FALSE)</f>
        <v>6.3076936082190569</v>
      </c>
      <c r="G72" s="261">
        <f>VLOOKUP(A72,фото!$BL$982:$BQ$1173,5,FALSE)</f>
        <v>16</v>
      </c>
      <c r="H72" s="261">
        <f>VLOOKUP(A72,фото!$BL$982:$BQ$1173,6,FALSE)</f>
        <v>13</v>
      </c>
      <c r="I72" s="142">
        <f>VLOOKUP(A72,фото!$BL$982:$BT$1173,9,FALSE)</f>
        <v>1.8974358974358931</v>
      </c>
    </row>
    <row r="73" spans="1:9">
      <c r="A73" s="174">
        <f t="shared" si="2"/>
        <v>71</v>
      </c>
      <c r="B73" s="258">
        <f>VLOOKUP(A73,фото!$BL$982:$BR$1173,7,FALSE)</f>
        <v>25</v>
      </c>
      <c r="C73" s="258">
        <f>VLOOKUP(A73,фото!$BL$982:$BS$1173,8,FALSE)</f>
        <v>3</v>
      </c>
      <c r="D73" s="259">
        <f>VLOOKUP(A73,фото!$BL$982:$BQ$1173,3,FALSE)</f>
        <v>49</v>
      </c>
      <c r="E73" s="259" t="str">
        <f>VLOOKUP(B73,классы!$B$3:$C$88,2,FALSE)</f>
        <v>Родимцев Андрей Александрович</v>
      </c>
      <c r="F73" s="260">
        <f>VLOOKUP(A73,фото!$BL$982:$BQ$1173,4,FALSE)</f>
        <v>6.3076936080821557</v>
      </c>
      <c r="G73" s="261">
        <f>VLOOKUP(A73,фото!$BL$982:$BQ$1173,5,FALSE)</f>
        <v>20</v>
      </c>
      <c r="H73" s="261">
        <f>VLOOKUP(A73,фото!$BL$982:$BQ$1173,6,FALSE)</f>
        <v>13</v>
      </c>
      <c r="I73" s="142">
        <f>VLOOKUP(A73,фото!$BL$982:$BT$1173,9,FALSE)</f>
        <v>2.5641025641025599</v>
      </c>
    </row>
    <row r="74" spans="1:9">
      <c r="A74" s="174">
        <f t="shared" si="2"/>
        <v>72</v>
      </c>
      <c r="B74" s="258">
        <f>VLOOKUP(A74,фото!$BL$982:$BR$1173,7,FALSE)</f>
        <v>18</v>
      </c>
      <c r="C74" s="258">
        <f>VLOOKUP(A74,фото!$BL$982:$BS$1173,8,FALSE)</f>
        <v>2</v>
      </c>
      <c r="D74" s="259">
        <f>VLOOKUP(A74,фото!$BL$982:$BQ$1173,3,FALSE)</f>
        <v>34</v>
      </c>
      <c r="E74" s="259" t="str">
        <f>VLOOKUP(B74,классы!$B$3:$C$88,2,FALSE)</f>
        <v>Олег Маргулис</v>
      </c>
      <c r="F74" s="260">
        <f>VLOOKUP(A74,фото!$BL$982:$BQ$1173,4,FALSE)</f>
        <v>6.2857156864032051</v>
      </c>
      <c r="G74" s="261">
        <f>VLOOKUP(A74,фото!$BL$982:$BQ$1173,5,FALSE)</f>
        <v>20</v>
      </c>
      <c r="H74" s="261">
        <f>VLOOKUP(A74,фото!$BL$982:$BQ$1173,6,FALSE)</f>
        <v>14</v>
      </c>
      <c r="I74" s="142">
        <f>VLOOKUP(A74,фото!$BL$982:$BT$1173,9,FALSE)</f>
        <v>1.4505494505494529</v>
      </c>
    </row>
    <row r="75" spans="1:9">
      <c r="A75" s="174">
        <f t="shared" si="2"/>
        <v>73</v>
      </c>
      <c r="B75" s="258">
        <f>VLOOKUP(A75,фото!$BL$982:$BR$1173,7,FALSE)</f>
        <v>77</v>
      </c>
      <c r="C75" s="258">
        <f>VLOOKUP(A75,фото!$BL$982:$BS$1173,8,FALSE)</f>
        <v>3</v>
      </c>
      <c r="D75" s="259">
        <f>VLOOKUP(A75,фото!$BL$982:$BQ$1173,3,FALSE)</f>
        <v>159</v>
      </c>
      <c r="E75" s="259" t="str">
        <f>VLOOKUP(B75,классы!$B$3:$C$88,2,FALSE)</f>
        <v>Егор Валерьевич Ковальчук</v>
      </c>
      <c r="F75" s="260">
        <f>VLOOKUP(A75,фото!$BL$982:$BQ$1173,4,FALSE)</f>
        <v>6.2857156860323666</v>
      </c>
      <c r="G75" s="261">
        <f>VLOOKUP(A75,фото!$BL$982:$BQ$1173,5,FALSE)</f>
        <v>19</v>
      </c>
      <c r="H75" s="261">
        <f>VLOOKUP(A75,фото!$BL$982:$BQ$1173,6,FALSE)</f>
        <v>14</v>
      </c>
      <c r="I75" s="142">
        <f>VLOOKUP(A75,фото!$BL$982:$BT$1173,9,FALSE)</f>
        <v>3.1428571428571455</v>
      </c>
    </row>
    <row r="76" spans="1:9">
      <c r="A76" s="174">
        <f t="shared" si="2"/>
        <v>74</v>
      </c>
      <c r="B76" s="258">
        <f>VLOOKUP(A76,фото!$BL$982:$BR$1173,7,FALSE)</f>
        <v>34</v>
      </c>
      <c r="C76" s="258">
        <f>VLOOKUP(A76,фото!$BL$982:$BS$1173,8,FALSE)</f>
        <v>1</v>
      </c>
      <c r="D76" s="259">
        <f>VLOOKUP(A76,фото!$BL$982:$BQ$1173,3,FALSE)</f>
        <v>65</v>
      </c>
      <c r="E76" s="259" t="str">
        <f>VLOOKUP(B76,классы!$B$3:$C$88,2,FALSE)</f>
        <v>Саликова Александра Владимировна</v>
      </c>
      <c r="F76" s="260">
        <f>VLOOKUP(A76,фото!$BL$982:$BQ$1173,4,FALSE)</f>
        <v>6.2727283731778893</v>
      </c>
      <c r="G76" s="261">
        <f>VLOOKUP(A76,фото!$BL$982:$BQ$1173,5,FALSE)</f>
        <v>15</v>
      </c>
      <c r="H76" s="261">
        <f>VLOOKUP(A76,фото!$BL$982:$BQ$1173,6,FALSE)</f>
        <v>11</v>
      </c>
      <c r="I76" s="142">
        <f>VLOOKUP(A76,фото!$BL$982:$BT$1173,9,FALSE)</f>
        <v>2.2181818181818187</v>
      </c>
    </row>
    <row r="77" spans="1:9">
      <c r="A77" s="174">
        <f t="shared" si="2"/>
        <v>75</v>
      </c>
      <c r="B77" s="258">
        <f>VLOOKUP(A77,фото!$BL$982:$BR$1173,7,FALSE)</f>
        <v>37</v>
      </c>
      <c r="C77" s="258">
        <f>VLOOKUP(A77,фото!$BL$982:$BS$1173,8,FALSE)</f>
        <v>1</v>
      </c>
      <c r="D77" s="259">
        <f>VLOOKUP(A77,фото!$BL$982:$BQ$1173,3,FALSE)</f>
        <v>74</v>
      </c>
      <c r="E77" s="259" t="str">
        <f>VLOOKUP(B77,классы!$B$3:$C$88,2,FALSE)</f>
        <v>Сизов Дмитрий Генндьевич</v>
      </c>
      <c r="F77" s="260">
        <f>VLOOKUP(A77,фото!$BL$982:$BQ$1173,4,FALSE)</f>
        <v>6.250001600306029</v>
      </c>
      <c r="G77" s="261">
        <f>VLOOKUP(A77,фото!$BL$982:$BQ$1173,5,FALSE)</f>
        <v>19</v>
      </c>
      <c r="H77" s="261">
        <f>VLOOKUP(A77,фото!$BL$982:$BQ$1173,6,FALSE)</f>
        <v>16</v>
      </c>
      <c r="I77" s="142">
        <f>VLOOKUP(A77,фото!$BL$982:$BT$1173,9,FALSE)</f>
        <v>3.2666666666666666</v>
      </c>
    </row>
    <row r="78" spans="1:9">
      <c r="A78" s="174">
        <f t="shared" si="2"/>
        <v>76</v>
      </c>
      <c r="B78" s="258">
        <f>VLOOKUP(A78,фото!$BL$982:$BR$1173,7,FALSE)</f>
        <v>21</v>
      </c>
      <c r="C78" s="258">
        <f>VLOOKUP(A78,фото!$BL$982:$BS$1173,8,FALSE)</f>
        <v>1</v>
      </c>
      <c r="D78" s="259">
        <f>VLOOKUP(A78,фото!$BL$982:$BQ$1173,3,FALSE)</f>
        <v>39</v>
      </c>
      <c r="E78" s="259" t="str">
        <f>VLOOKUP(B78,классы!$B$3:$C$88,2,FALSE)</f>
        <v>Столяров Александр Александрович</v>
      </c>
      <c r="F78" s="260">
        <f>VLOOKUP(A78,фото!$BL$982:$BQ$1173,4,FALSE)</f>
        <v>6.2500016002726531</v>
      </c>
      <c r="G78" s="261">
        <f>VLOOKUP(A78,фото!$BL$982:$BQ$1173,5,FALSE)</f>
        <v>21</v>
      </c>
      <c r="H78" s="261">
        <f>VLOOKUP(A78,фото!$BL$982:$BQ$1173,6,FALSE)</f>
        <v>16</v>
      </c>
      <c r="I78" s="142">
        <f>VLOOKUP(A78,фото!$BL$982:$BT$1173,9,FALSE)</f>
        <v>3.6666666666666665</v>
      </c>
    </row>
    <row r="79" spans="1:9">
      <c r="A79" s="174">
        <f t="shared" si="2"/>
        <v>77</v>
      </c>
      <c r="B79" s="258">
        <f>VLOOKUP(A79,фото!$BL$982:$BR$1173,7,FALSE)</f>
        <v>55</v>
      </c>
      <c r="C79" s="258">
        <f>VLOOKUP(A79,фото!$BL$982:$BS$1173,8,FALSE)</f>
        <v>2</v>
      </c>
      <c r="D79" s="259">
        <f>VLOOKUP(A79,фото!$BL$982:$BQ$1173,3,FALSE)</f>
        <v>115</v>
      </c>
      <c r="E79" s="259" t="str">
        <f>VLOOKUP(B79,классы!$B$3:$C$88,2,FALSE)</f>
        <v>Аверина Александра Викторовна</v>
      </c>
      <c r="F79" s="260">
        <f>VLOOKUP(A79,фото!$BL$982:$BQ$1173,4,FALSE)</f>
        <v>6.2500012003210648</v>
      </c>
      <c r="G79" s="261">
        <f>VLOOKUP(A79,фото!$BL$982:$BQ$1173,5,FALSE)</f>
        <v>14</v>
      </c>
      <c r="H79" s="261">
        <f>VLOOKUP(A79,фото!$BL$982:$BQ$1173,6,FALSE)</f>
        <v>12</v>
      </c>
      <c r="I79" s="142">
        <f>VLOOKUP(A79,фото!$BL$982:$BT$1173,9,FALSE)</f>
        <v>3.1136363636363638</v>
      </c>
    </row>
    <row r="80" spans="1:9">
      <c r="A80" s="174">
        <f t="shared" si="2"/>
        <v>78</v>
      </c>
      <c r="B80" s="258">
        <f>VLOOKUP(A80,фото!$BL$982:$BR$1173,7,FALSE)</f>
        <v>29</v>
      </c>
      <c r="C80" s="258">
        <f>VLOOKUP(A80,фото!$BL$982:$BS$1173,8,FALSE)</f>
        <v>2</v>
      </c>
      <c r="D80" s="259">
        <f>VLOOKUP(A80,фото!$BL$982:$BQ$1173,3,FALSE)</f>
        <v>60</v>
      </c>
      <c r="E80" s="259" t="str">
        <f>VLOOKUP(B80,классы!$B$3:$C$88,2,FALSE)</f>
        <v>Данилина Татьяна Игоревна</v>
      </c>
      <c r="F80" s="260">
        <f>VLOOKUP(A80,фото!$BL$982:$BQ$1173,4,FALSE)</f>
        <v>6.2352958181032268</v>
      </c>
      <c r="G80" s="261">
        <f>VLOOKUP(A80,фото!$BL$982:$BQ$1173,5,FALSE)</f>
        <v>21</v>
      </c>
      <c r="H80" s="261">
        <f>VLOOKUP(A80,фото!$BL$982:$BQ$1173,6,FALSE)</f>
        <v>17</v>
      </c>
      <c r="I80" s="142">
        <f>VLOOKUP(A80,фото!$BL$982:$BT$1173,9,FALSE)</f>
        <v>2.191176470588232</v>
      </c>
    </row>
    <row r="81" spans="1:9">
      <c r="A81" s="174">
        <f t="shared" si="2"/>
        <v>79</v>
      </c>
      <c r="B81" s="258">
        <f>VLOOKUP(A81,фото!$BL$982:$BR$1173,7,FALSE)</f>
        <v>6</v>
      </c>
      <c r="C81" s="258">
        <f>VLOOKUP(A81,фото!$BL$982:$BS$1173,8,FALSE)</f>
        <v>3</v>
      </c>
      <c r="D81" s="259">
        <f>VLOOKUP(A81,фото!$BL$982:$BQ$1173,3,FALSE)</f>
        <v>14</v>
      </c>
      <c r="E81" s="259" t="str">
        <f>VLOOKUP(B81,классы!$B$3:$C$88,2,FALSE)</f>
        <v>Вастаев Александр</v>
      </c>
      <c r="F81" s="260">
        <f>VLOOKUP(A81,фото!$BL$982:$BQ$1173,4,FALSE)</f>
        <v>6.2352958178855991</v>
      </c>
      <c r="G81" s="261">
        <f>VLOOKUP(A81,фото!$BL$982:$BQ$1173,5,FALSE)</f>
        <v>21</v>
      </c>
      <c r="H81" s="261">
        <f>VLOOKUP(A81,фото!$BL$982:$BQ$1173,6,FALSE)</f>
        <v>17</v>
      </c>
      <c r="I81" s="142">
        <f>VLOOKUP(A81,фото!$BL$982:$BT$1173,9,FALSE)</f>
        <v>4.191176470588232</v>
      </c>
    </row>
    <row r="82" spans="1:9">
      <c r="A82" s="174">
        <f t="shared" si="2"/>
        <v>80</v>
      </c>
      <c r="B82" s="258">
        <f>VLOOKUP(A82,фото!$BL$982:$BR$1173,7,FALSE)</f>
        <v>73</v>
      </c>
      <c r="C82" s="258">
        <f>VLOOKUP(A82,фото!$BL$982:$BS$1173,8,FALSE)</f>
        <v>3</v>
      </c>
      <c r="D82" s="259">
        <f>VLOOKUP(A82,фото!$BL$982:$BQ$1173,3,FALSE)</f>
        <v>156</v>
      </c>
      <c r="E82" s="259" t="str">
        <f>VLOOKUP(B82,классы!$B$3:$C$88,2,FALSE)</f>
        <v>Сабанова Анастасия Михайловна</v>
      </c>
      <c r="F82" s="260">
        <f>VLOOKUP(A82,фото!$BL$982:$BQ$1173,4,FALSE)</f>
        <v>6.2000015003644506</v>
      </c>
      <c r="G82" s="261">
        <f>VLOOKUP(A82,фото!$BL$982:$BQ$1173,5,FALSE)</f>
        <v>18</v>
      </c>
      <c r="H82" s="261">
        <f>VLOOKUP(A82,фото!$BL$982:$BQ$1173,6,FALSE)</f>
        <v>15</v>
      </c>
      <c r="I82" s="142">
        <f>VLOOKUP(A82,фото!$BL$982:$BT$1173,9,FALSE)</f>
        <v>2.7428571428571411</v>
      </c>
    </row>
    <row r="83" spans="1:9">
      <c r="A83" s="174">
        <f t="shared" si="2"/>
        <v>81</v>
      </c>
      <c r="B83" s="258">
        <f>VLOOKUP(A83,фото!$BL$982:$BR$1173,7,FALSE)</f>
        <v>57</v>
      </c>
      <c r="C83" s="258">
        <f>VLOOKUP(A83,фото!$BL$982:$BS$1173,8,FALSE)</f>
        <v>1</v>
      </c>
      <c r="D83" s="259">
        <f>VLOOKUP(A83,фото!$BL$982:$BQ$1173,3,FALSE)</f>
        <v>120</v>
      </c>
      <c r="E83" s="259" t="str">
        <f>VLOOKUP(B83,классы!$B$3:$C$88,2,FALSE)</f>
        <v>Аверина Александра Викторовна</v>
      </c>
      <c r="F83" s="260">
        <f>VLOOKUP(A83,фото!$BL$982:$BQ$1173,4,FALSE)</f>
        <v>6.1818192821153914</v>
      </c>
      <c r="G83" s="261">
        <f>VLOOKUP(A83,фото!$BL$982:$BQ$1173,5,FALSE)</f>
        <v>15</v>
      </c>
      <c r="H83" s="261">
        <f>VLOOKUP(A83,фото!$BL$982:$BQ$1173,6,FALSE)</f>
        <v>11</v>
      </c>
      <c r="I83" s="142">
        <f>VLOOKUP(A83,фото!$BL$982:$BT$1173,9,FALSE)</f>
        <v>3.3636363636363624</v>
      </c>
    </row>
    <row r="84" spans="1:9">
      <c r="A84" s="174">
        <f t="shared" si="2"/>
        <v>82</v>
      </c>
      <c r="B84" s="258">
        <f>VLOOKUP(A84,фото!$BL$982:$BR$1173,7,FALSE)</f>
        <v>69</v>
      </c>
      <c r="C84" s="258">
        <f>VLOOKUP(A84,фото!$BL$982:$BS$1173,8,FALSE)</f>
        <v>1</v>
      </c>
      <c r="D84" s="259">
        <f>VLOOKUP(A84,фото!$BL$982:$BQ$1173,3,FALSE)</f>
        <v>145</v>
      </c>
      <c r="E84" s="259" t="str">
        <f>VLOOKUP(B84,классы!$B$3:$C$88,2,FALSE)</f>
        <v>Мораш Анастасия Юрьевна</v>
      </c>
      <c r="F84" s="260">
        <f>VLOOKUP(A84,фото!$BL$982:$BQ$1173,4,FALSE)</f>
        <v>6.090910191254884</v>
      </c>
      <c r="G84" s="261">
        <f>VLOOKUP(A84,фото!$BL$982:$BQ$1173,5,FALSE)</f>
        <v>17</v>
      </c>
      <c r="H84" s="261">
        <f>VLOOKUP(A84,фото!$BL$982:$BQ$1173,6,FALSE)</f>
        <v>11</v>
      </c>
      <c r="I84" s="142">
        <f>VLOOKUP(A84,фото!$BL$982:$BT$1173,9,FALSE)</f>
        <v>2.8909090909090933</v>
      </c>
    </row>
    <row r="85" spans="1:9">
      <c r="A85" s="174">
        <f t="shared" si="2"/>
        <v>83</v>
      </c>
      <c r="B85" s="258">
        <f>VLOOKUP(A85,фото!$BL$982:$BR$1173,7,FALSE)</f>
        <v>53</v>
      </c>
      <c r="C85" s="258">
        <f>VLOOKUP(A85,фото!$BL$982:$BS$1173,8,FALSE)</f>
        <v>1</v>
      </c>
      <c r="D85" s="259">
        <f>VLOOKUP(A85,фото!$BL$982:$BQ$1173,3,FALSE)</f>
        <v>111</v>
      </c>
      <c r="E85" s="259" t="str">
        <f>VLOOKUP(B85,классы!$B$3:$C$88,2,FALSE)</f>
        <v>Швак Игорь</v>
      </c>
      <c r="F85" s="260">
        <f>VLOOKUP(A85,фото!$BL$982:$BQ$1173,4,FALSE)</f>
        <v>6.0769243773685924</v>
      </c>
      <c r="G85" s="261">
        <f>VLOOKUP(A85,фото!$BL$982:$BQ$1173,5,FALSE)</f>
        <v>16</v>
      </c>
      <c r="H85" s="261">
        <f>VLOOKUP(A85,фото!$BL$982:$BQ$1173,6,FALSE)</f>
        <v>13</v>
      </c>
      <c r="I85" s="142">
        <f>VLOOKUP(A85,фото!$BL$982:$BT$1173,9,FALSE)</f>
        <v>2.2435897435897423</v>
      </c>
    </row>
    <row r="86" spans="1:9">
      <c r="A86" s="174">
        <f t="shared" si="2"/>
        <v>84</v>
      </c>
      <c r="B86" s="258">
        <f>VLOOKUP(A86,фото!$BL$982:$BR$1173,7,FALSE)</f>
        <v>57</v>
      </c>
      <c r="C86" s="258">
        <f>VLOOKUP(A86,фото!$BL$982:$BS$1173,8,FALSE)</f>
        <v>3</v>
      </c>
      <c r="D86" s="259">
        <f>VLOOKUP(A86,фото!$BL$982:$BQ$1173,3,FALSE)</f>
        <v>122</v>
      </c>
      <c r="E86" s="259" t="str">
        <f>VLOOKUP(B86,классы!$B$3:$C$88,2,FALSE)</f>
        <v>Аверина Александра Викторовна</v>
      </c>
      <c r="F86" s="260">
        <f>VLOOKUP(A86,фото!$BL$982:$BQ$1173,4,FALSE)</f>
        <v>6.0769243772874297</v>
      </c>
      <c r="G86" s="261">
        <f>VLOOKUP(A86,фото!$BL$982:$BQ$1173,5,FALSE)</f>
        <v>16</v>
      </c>
      <c r="H86" s="261">
        <f>VLOOKUP(A86,фото!$BL$982:$BQ$1173,6,FALSE)</f>
        <v>13</v>
      </c>
      <c r="I86" s="142">
        <f>VLOOKUP(A86,фото!$BL$982:$BT$1173,9,FALSE)</f>
        <v>2.7435897435897423</v>
      </c>
    </row>
    <row r="87" spans="1:9">
      <c r="A87" s="174">
        <f t="shared" si="2"/>
        <v>85</v>
      </c>
      <c r="B87" s="258">
        <f>VLOOKUP(A87,фото!$BL$982:$BR$1173,7,FALSE)</f>
        <v>72</v>
      </c>
      <c r="C87" s="258">
        <f>VLOOKUP(A87,фото!$BL$982:$BS$1173,8,FALSE)</f>
        <v>3</v>
      </c>
      <c r="D87" s="259">
        <f>VLOOKUP(A87,фото!$BL$982:$BQ$1173,3,FALSE)</f>
        <v>153</v>
      </c>
      <c r="E87" s="259" t="str">
        <f>VLOOKUP(B87,классы!$B$3:$C$88,2,FALSE)</f>
        <v>Лехан Сергей Антонович</v>
      </c>
      <c r="F87" s="260">
        <f>VLOOKUP(A87,фото!$BL$982:$BQ$1173,4,FALSE)</f>
        <v>6.0000017003198982</v>
      </c>
      <c r="G87" s="261">
        <f>VLOOKUP(A87,фото!$BL$982:$BQ$1173,5,FALSE)</f>
        <v>19</v>
      </c>
      <c r="H87" s="261">
        <f>VLOOKUP(A87,фото!$BL$982:$BQ$1173,6,FALSE)</f>
        <v>17</v>
      </c>
      <c r="I87" s="142">
        <f>VLOOKUP(A87,фото!$BL$982:$BT$1173,9,FALSE)</f>
        <v>3.125</v>
      </c>
    </row>
    <row r="88" spans="1:9">
      <c r="A88" s="174">
        <f t="shared" si="2"/>
        <v>86</v>
      </c>
      <c r="B88" s="258">
        <f>VLOOKUP(A88,фото!$BL$982:$BR$1173,7,FALSE)</f>
        <v>50</v>
      </c>
      <c r="C88" s="258">
        <f>VLOOKUP(A88,фото!$BL$982:$BS$1173,8,FALSE)</f>
        <v>1</v>
      </c>
      <c r="D88" s="259">
        <f>VLOOKUP(A88,фото!$BL$982:$BQ$1173,3,FALSE)</f>
        <v>102</v>
      </c>
      <c r="E88" s="259" t="str">
        <f>VLOOKUP(B88,классы!$B$3:$C$88,2,FALSE)</f>
        <v>Мотовилов Аркадий</v>
      </c>
      <c r="F88" s="260">
        <f>VLOOKUP(A88,фото!$BL$982:$BQ$1173,4,FALSE)</f>
        <v>6.0000014004640709</v>
      </c>
      <c r="G88" s="261">
        <f>VLOOKUP(A88,фото!$BL$982:$BQ$1173,5,FALSE)</f>
        <v>18</v>
      </c>
      <c r="H88" s="261">
        <f>VLOOKUP(A88,фото!$BL$982:$BQ$1173,6,FALSE)</f>
        <v>14</v>
      </c>
      <c r="I88" s="142">
        <f>VLOOKUP(A88,фото!$BL$982:$BT$1173,9,FALSE)</f>
        <v>2.1538461538461537</v>
      </c>
    </row>
    <row r="89" spans="1:9">
      <c r="A89" s="174">
        <f t="shared" si="2"/>
        <v>87</v>
      </c>
      <c r="B89" s="258">
        <f>VLOOKUP(A89,фото!$BL$982:$BR$1173,7,FALSE)</f>
        <v>41</v>
      </c>
      <c r="C89" s="258">
        <f>VLOOKUP(A89,фото!$BL$982:$BS$1173,8,FALSE)</f>
        <v>3</v>
      </c>
      <c r="D89" s="259">
        <f>VLOOKUP(A89,фото!$BL$982:$BQ$1173,3,FALSE)</f>
        <v>82</v>
      </c>
      <c r="E89" s="259" t="str">
        <f>VLOOKUP(B89,классы!$B$3:$C$88,2,FALSE)</f>
        <v>Диденко Е.В.</v>
      </c>
      <c r="F89" s="260">
        <f>VLOOKUP(A89,фото!$BL$982:$BQ$1173,4,FALSE)</f>
        <v>6.0000012003927026</v>
      </c>
      <c r="G89" s="261">
        <f>VLOOKUP(A89,фото!$BL$982:$BQ$1173,5,FALSE)</f>
        <v>16</v>
      </c>
      <c r="H89" s="261">
        <f>VLOOKUP(A89,фото!$BL$982:$BQ$1173,6,FALSE)</f>
        <v>12</v>
      </c>
      <c r="I89" s="142">
        <f>VLOOKUP(A89,фото!$BL$982:$BT$1173,9,FALSE)</f>
        <v>2.5454545454545454</v>
      </c>
    </row>
    <row r="90" spans="1:9">
      <c r="A90" s="174">
        <f t="shared" si="2"/>
        <v>88</v>
      </c>
      <c r="B90" s="258">
        <f>VLOOKUP(A90,фото!$BL$982:$BR$1173,7,FALSE)</f>
        <v>69</v>
      </c>
      <c r="C90" s="258">
        <f>VLOOKUP(A90,фото!$BL$982:$BS$1173,8,FALSE)</f>
        <v>3</v>
      </c>
      <c r="D90" s="259">
        <f>VLOOKUP(A90,фото!$BL$982:$BQ$1173,3,FALSE)</f>
        <v>147</v>
      </c>
      <c r="E90" s="259" t="str">
        <f>VLOOKUP(B90,классы!$B$3:$C$88,2,FALSE)</f>
        <v>Мораш Анастасия Юрьевна</v>
      </c>
      <c r="F90" s="260">
        <f>VLOOKUP(A90,фото!$BL$982:$BQ$1173,4,FALSE)</f>
        <v>6.0000010003748594</v>
      </c>
      <c r="G90" s="261">
        <f>VLOOKUP(A90,фото!$BL$982:$BQ$1173,5,FALSE)</f>
        <v>13</v>
      </c>
      <c r="H90" s="261">
        <f>VLOOKUP(A90,фото!$BL$982:$BQ$1173,6,FALSE)</f>
        <v>10</v>
      </c>
      <c r="I90" s="142">
        <f>VLOOKUP(A90,фото!$BL$982:$BT$1173,9,FALSE)</f>
        <v>2.6666666666666665</v>
      </c>
    </row>
    <row r="91" spans="1:9">
      <c r="A91" s="174">
        <f t="shared" si="2"/>
        <v>89</v>
      </c>
      <c r="B91" s="258">
        <f>VLOOKUP(A91,фото!$BL$982:$BR$1173,7,FALSE)</f>
        <v>63</v>
      </c>
      <c r="C91" s="258">
        <f>VLOOKUP(A91,фото!$BL$982:$BS$1173,8,FALSE)</f>
        <v>3</v>
      </c>
      <c r="D91" s="259">
        <f>VLOOKUP(A91,фото!$BL$982:$BQ$1173,3,FALSE)</f>
        <v>134</v>
      </c>
      <c r="E91" s="259" t="str">
        <f>VLOOKUP(B91,классы!$B$3:$C$88,2,FALSE)</f>
        <v>Демидов Иван Владимирович</v>
      </c>
      <c r="F91" s="260">
        <f>VLOOKUP(A91,фото!$BL$982:$BQ$1173,4,FALSE)</f>
        <v>5.9166678669816033</v>
      </c>
      <c r="G91" s="261">
        <f>VLOOKUP(A91,фото!$BL$982:$BQ$1173,5,FALSE)</f>
        <v>15</v>
      </c>
      <c r="H91" s="261">
        <f>VLOOKUP(A91,фото!$BL$982:$BQ$1173,6,FALSE)</f>
        <v>12</v>
      </c>
      <c r="I91" s="142">
        <f>VLOOKUP(A91,фото!$BL$982:$BT$1173,9,FALSE)</f>
        <v>3.1742424242424261</v>
      </c>
    </row>
    <row r="92" spans="1:9">
      <c r="A92" s="174">
        <f t="shared" si="2"/>
        <v>90</v>
      </c>
      <c r="B92" s="258">
        <f>VLOOKUP(A92,фото!$BL$982:$BR$1173,7,FALSE)</f>
        <v>55</v>
      </c>
      <c r="C92" s="258">
        <f>VLOOKUP(A92,фото!$BL$982:$BS$1173,8,FALSE)</f>
        <v>3</v>
      </c>
      <c r="D92" s="259">
        <f>VLOOKUP(A92,фото!$BL$982:$BQ$1173,3,FALSE)</f>
        <v>116</v>
      </c>
      <c r="E92" s="259" t="str">
        <f>VLOOKUP(B92,классы!$B$3:$C$88,2,FALSE)</f>
        <v>Аверина Александра Викторовна</v>
      </c>
      <c r="F92" s="260">
        <f>VLOOKUP(A92,фото!$BL$982:$BQ$1173,4,FALSE)</f>
        <v>5.9090920094367023</v>
      </c>
      <c r="G92" s="261">
        <f>VLOOKUP(A92,фото!$BL$982:$BQ$1173,5,FALSE)</f>
        <v>17</v>
      </c>
      <c r="H92" s="261">
        <f>VLOOKUP(A92,фото!$BL$982:$BQ$1173,6,FALSE)</f>
        <v>11</v>
      </c>
      <c r="I92" s="142">
        <f>VLOOKUP(A92,фото!$BL$982:$BT$1173,9,FALSE)</f>
        <v>2.8909090909090933</v>
      </c>
    </row>
    <row r="93" spans="1:9">
      <c r="A93" s="174">
        <f t="shared" si="2"/>
        <v>91</v>
      </c>
      <c r="B93" s="258">
        <f>VLOOKUP(A93,фото!$BL$982:$BR$1173,7,FALSE)</f>
        <v>9</v>
      </c>
      <c r="C93" s="258">
        <f>VLOOKUP(A93,фото!$BL$982:$BS$1173,8,FALSE)</f>
        <v>1</v>
      </c>
      <c r="D93" s="259">
        <f>VLOOKUP(A93,фото!$BL$982:$BQ$1173,3,FALSE)</f>
        <v>21</v>
      </c>
      <c r="E93" s="259" t="str">
        <f>VLOOKUP(B93,классы!$B$3:$C$88,2,FALSE)</f>
        <v>Кирилл Михайлович Поспелов</v>
      </c>
      <c r="F93" s="260">
        <f>VLOOKUP(A93,фото!$BL$982:$BQ$1173,4,FALSE)</f>
        <v>5.8571442574042827</v>
      </c>
      <c r="G93" s="261">
        <f>VLOOKUP(A93,фото!$BL$982:$BQ$1173,5,FALSE)</f>
        <v>18</v>
      </c>
      <c r="H93" s="261">
        <f>VLOOKUP(A93,фото!$BL$982:$BQ$1173,6,FALSE)</f>
        <v>14</v>
      </c>
      <c r="I93" s="142">
        <f>VLOOKUP(A93,фото!$BL$982:$BT$1173,9,FALSE)</f>
        <v>3.8241758241758248</v>
      </c>
    </row>
    <row r="94" spans="1:9">
      <c r="A94" s="174">
        <f t="shared" si="2"/>
        <v>92</v>
      </c>
      <c r="B94" s="258">
        <f>VLOOKUP(A94,фото!$BL$982:$BR$1173,7,FALSE)</f>
        <v>25</v>
      </c>
      <c r="C94" s="258">
        <f>VLOOKUP(A94,фото!$BL$982:$BS$1173,8,FALSE)</f>
        <v>1</v>
      </c>
      <c r="D94" s="259">
        <f>VLOOKUP(A94,фото!$BL$982:$BQ$1173,3,FALSE)</f>
        <v>47</v>
      </c>
      <c r="E94" s="259" t="str">
        <f>VLOOKUP(B94,классы!$B$3:$C$88,2,FALSE)</f>
        <v>Родимцев Андрей Александрович</v>
      </c>
      <c r="F94" s="260">
        <f>VLOOKUP(A94,фото!$BL$982:$BQ$1173,4,FALSE)</f>
        <v>5.8461551465578276</v>
      </c>
      <c r="G94" s="261">
        <f>VLOOKUP(A94,фото!$BL$982:$BQ$1173,5,FALSE)</f>
        <v>16</v>
      </c>
      <c r="H94" s="261">
        <f>VLOOKUP(A94,фото!$BL$982:$BQ$1173,6,FALSE)</f>
        <v>13</v>
      </c>
      <c r="I94" s="142">
        <f>VLOOKUP(A94,фото!$BL$982:$BT$1173,9,FALSE)</f>
        <v>2.4743589743589731</v>
      </c>
    </row>
    <row r="95" spans="1:9">
      <c r="A95" s="174">
        <f t="shared" si="2"/>
        <v>93</v>
      </c>
      <c r="B95" s="258">
        <f>VLOOKUP(A95,фото!$BL$982:$BR$1173,7,FALSE)</f>
        <v>1</v>
      </c>
      <c r="C95" s="258">
        <f>VLOOKUP(A95,фото!$BL$982:$BS$1173,8,FALSE)</f>
        <v>2</v>
      </c>
      <c r="D95" s="259">
        <f>VLOOKUP(A95,фото!$BL$982:$BQ$1173,3,FALSE)</f>
        <v>2</v>
      </c>
      <c r="E95" s="259" t="str">
        <f>VLOOKUP(B95,классы!$B$3:$C$88,2,FALSE)</f>
        <v>Фефелов Александр</v>
      </c>
      <c r="F95" s="260">
        <f>VLOOKUP(A95,фото!$BL$982:$BQ$1173,4,FALSE)</f>
        <v>5.8333345338407678</v>
      </c>
      <c r="G95" s="261">
        <f>VLOOKUP(A95,фото!$BL$982:$BQ$1173,5,FALSE)</f>
        <v>17</v>
      </c>
      <c r="H95" s="261">
        <f>VLOOKUP(A95,фото!$BL$982:$BQ$1173,6,FALSE)</f>
        <v>12</v>
      </c>
      <c r="I95" s="142">
        <f>VLOOKUP(A95,фото!$BL$982:$BT$1173,9,FALSE)</f>
        <v>1.9696969696969715</v>
      </c>
    </row>
    <row r="96" spans="1:9">
      <c r="A96" s="174">
        <f t="shared" si="2"/>
        <v>94</v>
      </c>
      <c r="B96" s="258">
        <f>VLOOKUP(A96,фото!$BL$982:$BR$1173,7,FALSE)</f>
        <v>58</v>
      </c>
      <c r="C96" s="258">
        <f>VLOOKUP(A96,фото!$BL$982:$BS$1173,8,FALSE)</f>
        <v>1</v>
      </c>
      <c r="D96" s="259">
        <f>VLOOKUP(A96,фото!$BL$982:$BQ$1173,3,FALSE)</f>
        <v>123</v>
      </c>
      <c r="E96" s="259" t="str">
        <f>VLOOKUP(B96,классы!$B$3:$C$88,2,FALSE)</f>
        <v>Аверина Александра Викторовна</v>
      </c>
      <c r="F96" s="260">
        <f>VLOOKUP(A96,фото!$BL$982:$BQ$1173,4,FALSE)</f>
        <v>5.8333345337617208</v>
      </c>
      <c r="G96" s="261">
        <f>VLOOKUP(A96,фото!$BL$982:$BQ$1173,5,FALSE)</f>
        <v>16</v>
      </c>
      <c r="H96" s="261">
        <f>VLOOKUP(A96,фото!$BL$982:$BQ$1173,6,FALSE)</f>
        <v>12</v>
      </c>
      <c r="I96" s="142">
        <f>VLOOKUP(A96,фото!$BL$982:$BT$1173,9,FALSE)</f>
        <v>2.3333333333333353</v>
      </c>
    </row>
    <row r="97" spans="1:9">
      <c r="A97" s="174">
        <f t="shared" si="2"/>
        <v>95</v>
      </c>
      <c r="B97" s="258">
        <f>VLOOKUP(A97,фото!$BL$982:$BR$1173,7,FALSE)</f>
        <v>56</v>
      </c>
      <c r="C97" s="258">
        <f>VLOOKUP(A97,фото!$BL$982:$BS$1173,8,FALSE)</f>
        <v>2</v>
      </c>
      <c r="D97" s="259">
        <f>VLOOKUP(A97,фото!$BL$982:$BQ$1173,3,FALSE)</f>
        <v>118</v>
      </c>
      <c r="E97" s="259" t="str">
        <f>VLOOKUP(B97,классы!$B$3:$C$88,2,FALSE)</f>
        <v>Кондрашов Сергей</v>
      </c>
      <c r="F97" s="260">
        <f>VLOOKUP(A97,фото!$BL$982:$BQ$1173,4,FALSE)</f>
        <v>5.8181829185435303</v>
      </c>
      <c r="G97" s="261">
        <f>VLOOKUP(A97,фото!$BL$982:$BQ$1173,5,FALSE)</f>
        <v>14</v>
      </c>
      <c r="H97" s="261">
        <f>VLOOKUP(A97,фото!$BL$982:$BQ$1173,6,FALSE)</f>
        <v>11</v>
      </c>
      <c r="I97" s="142">
        <f>VLOOKUP(A97,фото!$BL$982:$BT$1173,9,FALSE)</f>
        <v>2.7636363636363628</v>
      </c>
    </row>
    <row r="98" spans="1:9">
      <c r="A98" s="174">
        <f t="shared" si="2"/>
        <v>96</v>
      </c>
      <c r="B98" s="258">
        <f>VLOOKUP(A98,фото!$BL$982:$BR$1173,7,FALSE)</f>
        <v>45</v>
      </c>
      <c r="C98" s="258">
        <f>VLOOKUP(A98,фото!$BL$982:$BS$1173,8,FALSE)</f>
        <v>3</v>
      </c>
      <c r="D98" s="259">
        <f>VLOOKUP(A98,фото!$BL$982:$BQ$1173,3,FALSE)</f>
        <v>91</v>
      </c>
      <c r="E98" s="259" t="str">
        <f>VLOOKUP(B98,классы!$B$3:$C$88,2,FALSE)</f>
        <v>Горбунов Владимир Владимирович</v>
      </c>
      <c r="F98" s="260">
        <f>VLOOKUP(A98,фото!$BL$982:$BQ$1173,4,FALSE)</f>
        <v>5.7857156861423382</v>
      </c>
      <c r="G98" s="261">
        <f>VLOOKUP(A98,фото!$BL$982:$BQ$1173,5,FALSE)</f>
        <v>17</v>
      </c>
      <c r="H98" s="261">
        <f>VLOOKUP(A98,фото!$BL$982:$BQ$1173,6,FALSE)</f>
        <v>14</v>
      </c>
      <c r="I98" s="142">
        <f>VLOOKUP(A98,фото!$BL$982:$BT$1173,9,FALSE)</f>
        <v>2.3351648351648331</v>
      </c>
    </row>
    <row r="99" spans="1:9">
      <c r="A99" s="174">
        <f t="shared" ref="A99:A130" si="3">ROW(97:97)</f>
        <v>97</v>
      </c>
      <c r="B99" s="258">
        <f>VLOOKUP(A99,фото!$BL$982:$BR$1173,7,FALSE)</f>
        <v>26</v>
      </c>
      <c r="C99" s="258">
        <f>VLOOKUP(A99,фото!$BL$982:$BS$1173,8,FALSE)</f>
        <v>3</v>
      </c>
      <c r="D99" s="259">
        <f>VLOOKUP(A99,фото!$BL$982:$BQ$1173,3,FALSE)</f>
        <v>52</v>
      </c>
      <c r="E99" s="259" t="str">
        <f>VLOOKUP(B99,классы!$B$3:$C$88,2,FALSE)</f>
        <v>Ванягин Александр Александрович</v>
      </c>
      <c r="F99" s="260">
        <f>VLOOKUP(A99,фото!$BL$982:$BQ$1173,4,FALSE)</f>
        <v>5.7857156860717218</v>
      </c>
      <c r="G99" s="261">
        <f>VLOOKUP(A99,фото!$BL$982:$BQ$1173,5,FALSE)</f>
        <v>19</v>
      </c>
      <c r="H99" s="261">
        <f>VLOOKUP(A99,фото!$BL$982:$BQ$1173,6,FALSE)</f>
        <v>14</v>
      </c>
      <c r="I99" s="142">
        <f>VLOOKUP(A99,фото!$BL$982:$BT$1173,9,FALSE)</f>
        <v>2.7967032967032948</v>
      </c>
    </row>
    <row r="100" spans="1:9">
      <c r="A100" s="174">
        <f t="shared" si="3"/>
        <v>98</v>
      </c>
      <c r="B100" s="258">
        <f>VLOOKUP(A100,фото!$BL$982:$BR$1173,7,FALSE)</f>
        <v>9</v>
      </c>
      <c r="C100" s="258">
        <f>VLOOKUP(A100,фото!$BL$982:$BS$1173,8,FALSE)</f>
        <v>3</v>
      </c>
      <c r="D100" s="259">
        <f>VLOOKUP(A100,фото!$BL$982:$BQ$1173,3,FALSE)</f>
        <v>23</v>
      </c>
      <c r="E100" s="259" t="str">
        <f>VLOOKUP(B100,классы!$B$3:$C$88,2,FALSE)</f>
        <v>Кирилл Михайлович Поспелов</v>
      </c>
      <c r="F100" s="260">
        <f>VLOOKUP(A100,фото!$BL$982:$BQ$1173,4,FALSE)</f>
        <v>5.7692320695015296</v>
      </c>
      <c r="G100" s="261">
        <f>VLOOKUP(A100,фото!$BL$982:$BQ$1173,5,FALSE)</f>
        <v>18</v>
      </c>
      <c r="H100" s="261">
        <f>VLOOKUP(A100,фото!$BL$982:$BQ$1173,6,FALSE)</f>
        <v>13</v>
      </c>
      <c r="I100" s="142">
        <f>VLOOKUP(A100,фото!$BL$982:$BT$1173,9,FALSE)</f>
        <v>3.6923076923076934</v>
      </c>
    </row>
    <row r="101" spans="1:9">
      <c r="A101" s="174">
        <f t="shared" si="3"/>
        <v>99</v>
      </c>
      <c r="B101" s="258">
        <f>VLOOKUP(A101,фото!$BL$982:$BR$1173,7,FALSE)</f>
        <v>11</v>
      </c>
      <c r="C101" s="258">
        <f>VLOOKUP(A101,фото!$BL$982:$BS$1173,8,FALSE)</f>
        <v>2</v>
      </c>
      <c r="D101" s="259">
        <f>VLOOKUP(A101,фото!$BL$982:$BQ$1173,3,FALSE)</f>
        <v>25</v>
      </c>
      <c r="E101" s="259" t="str">
        <f>VLOOKUP(B101,классы!$B$3:$C$88,2,FALSE)</f>
        <v>Белых Николай Евгеньевич</v>
      </c>
      <c r="F101" s="260">
        <f>VLOOKUP(A101,фото!$BL$982:$BQ$1173,4,FALSE)</f>
        <v>5.7692320694791155</v>
      </c>
      <c r="G101" s="261">
        <f>VLOOKUP(A101,фото!$BL$982:$BQ$1173,5,FALSE)</f>
        <v>17</v>
      </c>
      <c r="H101" s="261">
        <f>VLOOKUP(A101,фото!$BL$982:$BQ$1173,6,FALSE)</f>
        <v>13</v>
      </c>
      <c r="I101" s="142">
        <f>VLOOKUP(A101,фото!$BL$982:$BT$1173,9,FALSE)</f>
        <v>4.0256410256410264</v>
      </c>
    </row>
    <row r="102" spans="1:9">
      <c r="A102" s="174">
        <f t="shared" si="3"/>
        <v>100</v>
      </c>
      <c r="B102" s="258">
        <f>VLOOKUP(A102,фото!$BL$982:$BR$1173,7,FALSE)</f>
        <v>61</v>
      </c>
      <c r="C102" s="258">
        <f>VLOOKUP(A102,фото!$BL$982:$BS$1173,8,FALSE)</f>
        <v>1</v>
      </c>
      <c r="D102" s="259">
        <f>VLOOKUP(A102,фото!$BL$982:$BQ$1173,3,FALSE)</f>
        <v>126</v>
      </c>
      <c r="E102" s="259" t="str">
        <f>VLOOKUP(B102,классы!$B$3:$C$88,2,FALSE)</f>
        <v>Диденко Е.В.</v>
      </c>
      <c r="F102" s="260">
        <f>VLOOKUP(A102,фото!$BL$982:$BQ$1173,4,FALSE)</f>
        <v>5.7142871148541419</v>
      </c>
      <c r="G102" s="261">
        <f>VLOOKUP(A102,фото!$BL$982:$BQ$1173,5,FALSE)</f>
        <v>16</v>
      </c>
      <c r="H102" s="261">
        <f>VLOOKUP(A102,фото!$BL$982:$BQ$1173,6,FALSE)</f>
        <v>14</v>
      </c>
      <c r="I102" s="142">
        <f>VLOOKUP(A102,фото!$BL$982:$BT$1173,9,FALSE)</f>
        <v>1.7582417582417564</v>
      </c>
    </row>
    <row r="103" spans="1:9">
      <c r="A103" s="174">
        <f t="shared" si="3"/>
        <v>101</v>
      </c>
      <c r="B103" s="258">
        <f>VLOOKUP(A103,фото!$BL$982:$BR$1173,7,FALSE)</f>
        <v>37</v>
      </c>
      <c r="C103" s="258">
        <f>VLOOKUP(A103,фото!$BL$982:$BS$1173,8,FALSE)</f>
        <v>2</v>
      </c>
      <c r="D103" s="259">
        <f>VLOOKUP(A103,фото!$BL$982:$BQ$1173,3,FALSE)</f>
        <v>75</v>
      </c>
      <c r="E103" s="259" t="str">
        <f>VLOOKUP(B103,классы!$B$3:$C$88,2,FALSE)</f>
        <v>Сизов Дмитрий Генндьевич</v>
      </c>
      <c r="F103" s="260">
        <f>VLOOKUP(A103,фото!$BL$982:$BQ$1173,4,FALSE)</f>
        <v>5.6000015003722012</v>
      </c>
      <c r="G103" s="261">
        <f>VLOOKUP(A103,фото!$BL$982:$BQ$1173,5,FALSE)</f>
        <v>18</v>
      </c>
      <c r="H103" s="261">
        <f>VLOOKUP(A103,фото!$BL$982:$BQ$1173,6,FALSE)</f>
        <v>15</v>
      </c>
      <c r="I103" s="142">
        <f>VLOOKUP(A103,фото!$BL$982:$BT$1173,9,FALSE)</f>
        <v>2.6857142857142873</v>
      </c>
    </row>
    <row r="104" spans="1:9">
      <c r="A104" s="174">
        <f t="shared" si="3"/>
        <v>102</v>
      </c>
      <c r="B104" s="258">
        <f>VLOOKUP(A104,фото!$BL$982:$BR$1173,7,FALSE)</f>
        <v>27</v>
      </c>
      <c r="C104" s="258">
        <f>VLOOKUP(A104,фото!$BL$982:$BS$1173,8,FALSE)</f>
        <v>2</v>
      </c>
      <c r="D104" s="259">
        <f>VLOOKUP(A104,фото!$BL$982:$BQ$1173,3,FALSE)</f>
        <v>54</v>
      </c>
      <c r="E104" s="259" t="str">
        <f>VLOOKUP(B104,классы!$B$3:$C$88,2,FALSE)</f>
        <v>Травина Светлана</v>
      </c>
      <c r="F104" s="260">
        <f>VLOOKUP(A104,фото!$BL$982:$BQ$1173,4,FALSE)</f>
        <v>5.5454556458025266</v>
      </c>
      <c r="G104" s="261">
        <f>VLOOKUP(A104,фото!$BL$982:$BQ$1173,5,FALSE)</f>
        <v>15</v>
      </c>
      <c r="H104" s="261">
        <f>VLOOKUP(A104,фото!$BL$982:$BQ$1173,6,FALSE)</f>
        <v>11</v>
      </c>
      <c r="I104" s="142">
        <f>VLOOKUP(A104,фото!$BL$982:$BT$1173,9,FALSE)</f>
        <v>2.8727272727272748</v>
      </c>
    </row>
    <row r="105" spans="1:9">
      <c r="A105" s="174">
        <f t="shared" si="3"/>
        <v>103</v>
      </c>
      <c r="B105" s="258">
        <f>VLOOKUP(A105,фото!$BL$982:$BR$1173,7,FALSE)</f>
        <v>34</v>
      </c>
      <c r="C105" s="258">
        <f>VLOOKUP(A105,фото!$BL$982:$BS$1173,8,FALSE)</f>
        <v>2</v>
      </c>
      <c r="D105" s="259">
        <f>VLOOKUP(A105,фото!$BL$982:$BQ$1173,3,FALSE)</f>
        <v>66</v>
      </c>
      <c r="E105" s="259" t="str">
        <f>VLOOKUP(B105,классы!$B$3:$C$88,2,FALSE)</f>
        <v>Саликова Александра Владимировна</v>
      </c>
      <c r="F105" s="260">
        <f>VLOOKUP(A105,фото!$BL$982:$BQ$1173,4,FALSE)</f>
        <v>5.5384628387390418</v>
      </c>
      <c r="G105" s="261">
        <f>VLOOKUP(A105,фото!$BL$982:$BQ$1173,5,FALSE)</f>
        <v>18</v>
      </c>
      <c r="H105" s="261">
        <f>VLOOKUP(A105,фото!$BL$982:$BQ$1173,6,FALSE)</f>
        <v>13</v>
      </c>
      <c r="I105" s="142">
        <f>VLOOKUP(A105,фото!$BL$982:$BT$1173,9,FALSE)</f>
        <v>3.6025641025641022</v>
      </c>
    </row>
    <row r="106" spans="1:9">
      <c r="A106" s="174">
        <f t="shared" si="3"/>
        <v>104</v>
      </c>
      <c r="B106" s="258">
        <f>VLOOKUP(A106,фото!$BL$982:$BR$1173,7,FALSE)</f>
        <v>29</v>
      </c>
      <c r="C106" s="258">
        <f>VLOOKUP(A106,фото!$BL$982:$BS$1173,8,FALSE)</f>
        <v>3</v>
      </c>
      <c r="D106" s="259">
        <f>VLOOKUP(A106,фото!$BL$982:$BQ$1173,3,FALSE)</f>
        <v>61</v>
      </c>
      <c r="E106" s="259" t="str">
        <f>VLOOKUP(B106,классы!$B$3:$C$88,2,FALSE)</f>
        <v>Данилина Татьяна Игоревна</v>
      </c>
      <c r="F106" s="260">
        <f>VLOOKUP(A106,фото!$BL$982:$BQ$1173,4,FALSE)</f>
        <v>5.4615397617924692</v>
      </c>
      <c r="G106" s="261">
        <f>VLOOKUP(A106,фото!$BL$982:$BQ$1173,5,FALSE)</f>
        <v>15</v>
      </c>
      <c r="H106" s="261">
        <f>VLOOKUP(A106,фото!$BL$982:$BQ$1173,6,FALSE)</f>
        <v>13</v>
      </c>
      <c r="I106" s="142">
        <f>VLOOKUP(A106,фото!$BL$982:$BT$1173,9,FALSE)</f>
        <v>3.9358974358974357</v>
      </c>
    </row>
    <row r="107" spans="1:9">
      <c r="A107" s="174">
        <f t="shared" si="3"/>
        <v>105</v>
      </c>
      <c r="B107" s="258">
        <f>VLOOKUP(A107,фото!$BL$982:$BR$1173,7,FALSE)</f>
        <v>72</v>
      </c>
      <c r="C107" s="258">
        <f>VLOOKUP(A107,фото!$BL$982:$BS$1173,8,FALSE)</f>
        <v>1</v>
      </c>
      <c r="D107" s="259">
        <f>VLOOKUP(A107,фото!$BL$982:$BQ$1173,3,FALSE)</f>
        <v>151</v>
      </c>
      <c r="E107" s="259" t="str">
        <f>VLOOKUP(B107,классы!$B$3:$C$88,2,FALSE)</f>
        <v>Лехан Сергей Антонович</v>
      </c>
      <c r="F107" s="260">
        <f>VLOOKUP(A107,фото!$BL$982:$BQ$1173,4,FALSE)</f>
        <v>5.4545465547689815</v>
      </c>
      <c r="G107" s="261">
        <f>VLOOKUP(A107,фото!$BL$982:$BQ$1173,5,FALSE)</f>
        <v>15</v>
      </c>
      <c r="H107" s="261">
        <f>VLOOKUP(A107,фото!$BL$982:$BQ$1173,6,FALSE)</f>
        <v>11</v>
      </c>
      <c r="I107" s="142">
        <f>VLOOKUP(A107,фото!$BL$982:$BT$1173,9,FALSE)</f>
        <v>4.4727272727272744</v>
      </c>
    </row>
    <row r="108" spans="1:9">
      <c r="A108" s="174">
        <f t="shared" si="3"/>
        <v>106</v>
      </c>
      <c r="B108" s="258">
        <f>VLOOKUP(A108,фото!$BL$982:$BR$1173,7,FALSE)</f>
        <v>28</v>
      </c>
      <c r="C108" s="258">
        <f>VLOOKUP(A108,фото!$BL$982:$BS$1173,8,FALSE)</f>
        <v>2</v>
      </c>
      <c r="D108" s="259">
        <f>VLOOKUP(A108,фото!$BL$982:$BQ$1173,3,FALSE)</f>
        <v>57</v>
      </c>
      <c r="E108" s="259" t="str">
        <f>VLOOKUP(B108,классы!$B$3:$C$88,2,FALSE)</f>
        <v>Лехан Сергей Антонович</v>
      </c>
      <c r="F108" s="260">
        <f>VLOOKUP(A108,фото!$BL$982:$BQ$1173,4,FALSE)</f>
        <v>5.4285728287977459</v>
      </c>
      <c r="G108" s="261">
        <f>VLOOKUP(A108,фото!$BL$982:$BQ$1173,5,FALSE)</f>
        <v>17</v>
      </c>
      <c r="H108" s="261">
        <f>VLOOKUP(A108,фото!$BL$982:$BQ$1173,6,FALSE)</f>
        <v>14</v>
      </c>
      <c r="I108" s="142">
        <f>VLOOKUP(A108,фото!$BL$982:$BT$1173,9,FALSE)</f>
        <v>4.4175824175824188</v>
      </c>
    </row>
    <row r="109" spans="1:9">
      <c r="A109" s="174">
        <f t="shared" si="3"/>
        <v>107</v>
      </c>
      <c r="B109" s="258">
        <f>VLOOKUP(A109,фото!$BL$982:$BR$1173,7,FALSE)</f>
        <v>2</v>
      </c>
      <c r="C109" s="258">
        <f>VLOOKUP(A109,фото!$BL$982:$BS$1173,8,FALSE)</f>
        <v>2</v>
      </c>
      <c r="D109" s="259">
        <f>VLOOKUP(A109,фото!$BL$982:$BQ$1173,3,FALSE)</f>
        <v>5</v>
      </c>
      <c r="E109" s="259" t="str">
        <f>VLOOKUP(B109,классы!$B$3:$C$88,2,FALSE)</f>
        <v>Рождественская Мария Владимировна</v>
      </c>
      <c r="F109" s="260">
        <f>VLOOKUP(A109,фото!$BL$982:$BQ$1173,4,FALSE)</f>
        <v>5.4166678670223352</v>
      </c>
      <c r="G109" s="261">
        <f>VLOOKUP(A109,фото!$BL$982:$BQ$1173,5,FALSE)</f>
        <v>15</v>
      </c>
      <c r="H109" s="261">
        <f>VLOOKUP(A109,фото!$BL$982:$BQ$1173,6,FALSE)</f>
        <v>12</v>
      </c>
      <c r="I109" s="142">
        <f>VLOOKUP(A109,фото!$BL$982:$BT$1173,9,FALSE)</f>
        <v>2.8106060606060623</v>
      </c>
    </row>
    <row r="110" spans="1:9">
      <c r="A110" s="174">
        <f t="shared" si="3"/>
        <v>108</v>
      </c>
      <c r="B110" s="258">
        <f>VLOOKUP(A110,фото!$BL$982:$BR$1173,7,FALSE)</f>
        <v>7</v>
      </c>
      <c r="C110" s="258">
        <f>VLOOKUP(A110,фото!$BL$982:$BS$1173,8,FALSE)</f>
        <v>1</v>
      </c>
      <c r="D110" s="259">
        <f>VLOOKUP(A110,фото!$BL$982:$BQ$1173,3,FALSE)</f>
        <v>15</v>
      </c>
      <c r="E110" s="259" t="str">
        <f>VLOOKUP(B110,классы!$B$3:$C$88,2,FALSE)</f>
        <v>Сергей Селюков</v>
      </c>
      <c r="F110" s="260">
        <f>VLOOKUP(A110,фото!$BL$982:$BQ$1173,4,FALSE)</f>
        <v>5.4000015004428423</v>
      </c>
      <c r="G110" s="261">
        <f>VLOOKUP(A110,фото!$BL$982:$BQ$1173,5,FALSE)</f>
        <v>17</v>
      </c>
      <c r="H110" s="261">
        <f>VLOOKUP(A110,фото!$BL$982:$BQ$1173,6,FALSE)</f>
        <v>15</v>
      </c>
      <c r="I110" s="142">
        <f>VLOOKUP(A110,фото!$BL$982:$BT$1173,9,FALSE)</f>
        <v>2.2571428571428589</v>
      </c>
    </row>
    <row r="111" spans="1:9">
      <c r="A111" s="174">
        <f t="shared" si="3"/>
        <v>109</v>
      </c>
      <c r="B111" s="258">
        <f>VLOOKUP(A111,фото!$BL$982:$BR$1173,7,FALSE)</f>
        <v>33</v>
      </c>
      <c r="C111" s="258">
        <f>VLOOKUP(A111,фото!$BL$982:$BS$1173,8,FALSE)</f>
        <v>1</v>
      </c>
      <c r="D111" s="259">
        <f>VLOOKUP(A111,фото!$BL$982:$BQ$1173,3,FALSE)</f>
        <v>62</v>
      </c>
      <c r="E111" s="259" t="str">
        <f>VLOOKUP(B111,классы!$B$3:$C$88,2,FALSE)</f>
        <v>Батищев Сергей Николаевич</v>
      </c>
      <c r="F111" s="260">
        <f>VLOOKUP(A111,фото!$BL$982:$BQ$1173,4,FALSE)</f>
        <v>5.3846166856975461</v>
      </c>
      <c r="G111" s="261">
        <f>VLOOKUP(A111,фото!$BL$982:$BQ$1173,5,FALSE)</f>
        <v>15</v>
      </c>
      <c r="H111" s="261">
        <f>VLOOKUP(A111,фото!$BL$982:$BQ$1173,6,FALSE)</f>
        <v>13</v>
      </c>
      <c r="I111" s="142">
        <f>VLOOKUP(A111,фото!$BL$982:$BT$1173,9,FALSE)</f>
        <v>0.92307692307692457</v>
      </c>
    </row>
    <row r="112" spans="1:9">
      <c r="A112" s="174">
        <f t="shared" si="3"/>
        <v>110</v>
      </c>
      <c r="B112" s="258">
        <f>VLOOKUP(A112,фото!$BL$982:$BR$1173,7,FALSE)</f>
        <v>4</v>
      </c>
      <c r="C112" s="258">
        <f>VLOOKUP(A112,фото!$BL$982:$BS$1173,8,FALSE)</f>
        <v>1</v>
      </c>
      <c r="D112" s="259">
        <f>VLOOKUP(A112,фото!$BL$982:$BQ$1173,3,FALSE)</f>
        <v>7</v>
      </c>
      <c r="E112" s="259" t="str">
        <f>VLOOKUP(B112,классы!$B$3:$C$88,2,FALSE)</f>
        <v>Вербицкий Илья Анатольевич</v>
      </c>
      <c r="F112" s="260">
        <f>VLOOKUP(A112,фото!$BL$982:$BQ$1173,4,FALSE)</f>
        <v>5.3846166848938788</v>
      </c>
      <c r="G112" s="261">
        <f>VLOOKUP(A112,фото!$BL$982:$BQ$1173,5,FALSE)</f>
        <v>15</v>
      </c>
      <c r="H112" s="261">
        <f>VLOOKUP(A112,фото!$BL$982:$BQ$1173,6,FALSE)</f>
        <v>13</v>
      </c>
      <c r="I112" s="142">
        <f>VLOOKUP(A112,фото!$BL$982:$BT$1173,9,FALSE)</f>
        <v>3.5897435897435912</v>
      </c>
    </row>
    <row r="113" spans="1:9">
      <c r="A113" s="174">
        <f t="shared" si="3"/>
        <v>111</v>
      </c>
      <c r="B113" s="258">
        <f>VLOOKUP(A113,фото!$BL$982:$BR$1173,7,FALSE)</f>
        <v>47</v>
      </c>
      <c r="C113" s="258">
        <f>VLOOKUP(A113,фото!$BL$982:$BS$1173,8,FALSE)</f>
        <v>2</v>
      </c>
      <c r="D113" s="259">
        <f>VLOOKUP(A113,фото!$BL$982:$BQ$1173,3,FALSE)</f>
        <v>96</v>
      </c>
      <c r="E113" s="259" t="str">
        <f>VLOOKUP(B113,классы!$B$3:$C$88,2,FALSE)</f>
        <v>Иванов Никита Станиславович</v>
      </c>
      <c r="F113" s="260">
        <f>VLOOKUP(A113,фото!$BL$982:$BQ$1173,4,FALSE)</f>
        <v>5.3750016003772165</v>
      </c>
      <c r="G113" s="261">
        <f>VLOOKUP(A113,фото!$BL$982:$BQ$1173,5,FALSE)</f>
        <v>17</v>
      </c>
      <c r="H113" s="261">
        <f>VLOOKUP(A113,фото!$BL$982:$BQ$1173,6,FALSE)</f>
        <v>16</v>
      </c>
      <c r="I113" s="142">
        <f>VLOOKUP(A113,фото!$BL$982:$BT$1173,9,FALSE)</f>
        <v>2.65</v>
      </c>
    </row>
    <row r="114" spans="1:9">
      <c r="A114" s="174">
        <f t="shared" si="3"/>
        <v>112</v>
      </c>
      <c r="B114" s="258">
        <f>VLOOKUP(A114,фото!$BL$982:$BR$1173,7,FALSE)</f>
        <v>7</v>
      </c>
      <c r="C114" s="258">
        <f>VLOOKUP(A114,фото!$BL$982:$BS$1173,8,FALSE)</f>
        <v>2</v>
      </c>
      <c r="D114" s="259">
        <f>VLOOKUP(A114,фото!$BL$982:$BQ$1173,3,FALSE)</f>
        <v>16</v>
      </c>
      <c r="E114" s="259" t="str">
        <f>VLOOKUP(B114,классы!$B$3:$C$88,2,FALSE)</f>
        <v>Сергей Селюков</v>
      </c>
      <c r="F114" s="260">
        <f>VLOOKUP(A114,фото!$BL$982:$BQ$1173,4,FALSE)</f>
        <v>5.3636374640129345</v>
      </c>
      <c r="G114" s="261">
        <f>VLOOKUP(A114,фото!$BL$982:$BQ$1173,5,FALSE)</f>
        <v>15</v>
      </c>
      <c r="H114" s="261">
        <f>VLOOKUP(A114,фото!$BL$982:$BQ$1173,6,FALSE)</f>
        <v>11</v>
      </c>
      <c r="I114" s="142">
        <f>VLOOKUP(A114,фото!$BL$982:$BT$1173,9,FALSE)</f>
        <v>2.6545454545454561</v>
      </c>
    </row>
    <row r="115" spans="1:9">
      <c r="A115" s="174">
        <f t="shared" si="3"/>
        <v>113</v>
      </c>
      <c r="B115" s="258">
        <f>VLOOKUP(A115,фото!$BL$982:$BR$1173,7,FALSE)</f>
        <v>27</v>
      </c>
      <c r="C115" s="258">
        <f>VLOOKUP(A115,фото!$BL$982:$BS$1173,8,FALSE)</f>
        <v>1</v>
      </c>
      <c r="D115" s="259">
        <f>VLOOKUP(A115,фото!$BL$982:$BQ$1173,3,FALSE)</f>
        <v>53</v>
      </c>
      <c r="E115" s="259" t="str">
        <f>VLOOKUP(B115,классы!$B$3:$C$88,2,FALSE)</f>
        <v>Травина Светлана</v>
      </c>
      <c r="F115" s="260">
        <f>VLOOKUP(A115,фото!$BL$982:$BQ$1173,4,FALSE)</f>
        <v>5.3333348335615414</v>
      </c>
      <c r="G115" s="261">
        <f>VLOOKUP(A115,фото!$BL$982:$BQ$1173,5,FALSE)</f>
        <v>18</v>
      </c>
      <c r="H115" s="261">
        <f>VLOOKUP(A115,фото!$BL$982:$BQ$1173,6,FALSE)</f>
        <v>15</v>
      </c>
      <c r="I115" s="142">
        <f>VLOOKUP(A115,фото!$BL$982:$BT$1173,9,FALSE)</f>
        <v>4.3809523809523796</v>
      </c>
    </row>
    <row r="116" spans="1:9">
      <c r="A116" s="174">
        <f t="shared" si="3"/>
        <v>114</v>
      </c>
      <c r="B116" s="258">
        <f>VLOOKUP(A116,фото!$BL$982:$BR$1173,7,FALSE)</f>
        <v>42</v>
      </c>
      <c r="C116" s="258">
        <f>VLOOKUP(A116,фото!$BL$982:$BS$1173,8,FALSE)</f>
        <v>2</v>
      </c>
      <c r="D116" s="259">
        <f>VLOOKUP(A116,фото!$BL$982:$BQ$1173,3,FALSE)</f>
        <v>84</v>
      </c>
      <c r="E116" s="259" t="str">
        <f>VLOOKUP(B116,классы!$B$3:$C$88,2,FALSE)</f>
        <v>Василий Буз</v>
      </c>
      <c r="F116" s="260">
        <f>VLOOKUP(A116,фото!$BL$982:$BQ$1173,4,FALSE)</f>
        <v>5.285715686066875</v>
      </c>
      <c r="G116" s="261">
        <f>VLOOKUP(A116,фото!$BL$982:$BQ$1173,5,FALSE)</f>
        <v>18</v>
      </c>
      <c r="H116" s="261">
        <f>VLOOKUP(A116,фото!$BL$982:$BQ$1173,6,FALSE)</f>
        <v>14</v>
      </c>
      <c r="I116" s="142">
        <f>VLOOKUP(A116,фото!$BL$982:$BT$1173,9,FALSE)</f>
        <v>2.8351648351648331</v>
      </c>
    </row>
    <row r="117" spans="1:9">
      <c r="A117" s="174">
        <f t="shared" si="3"/>
        <v>115</v>
      </c>
      <c r="B117" s="258">
        <f>VLOOKUP(A117,фото!$BL$982:$BR$1173,7,FALSE)</f>
        <v>34</v>
      </c>
      <c r="C117" s="258">
        <f>VLOOKUP(A117,фото!$BL$982:$BS$1173,8,FALSE)</f>
        <v>3</v>
      </c>
      <c r="D117" s="259">
        <f>VLOOKUP(A117,фото!$BL$982:$BQ$1173,3,FALSE)</f>
        <v>67</v>
      </c>
      <c r="E117" s="259" t="str">
        <f>VLOOKUP(B117,классы!$B$3:$C$88,2,FALSE)</f>
        <v>Саликова Александра Владимировна</v>
      </c>
      <c r="F117" s="260">
        <f>VLOOKUP(A117,фото!$BL$982:$BQ$1173,4,FALSE)</f>
        <v>5.2857156859278556</v>
      </c>
      <c r="G117" s="261">
        <f>VLOOKUP(A117,фото!$BL$982:$BQ$1173,5,FALSE)</f>
        <v>18</v>
      </c>
      <c r="H117" s="261">
        <f>VLOOKUP(A117,фото!$BL$982:$BQ$1173,6,FALSE)</f>
        <v>14</v>
      </c>
      <c r="I117" s="142">
        <f>VLOOKUP(A117,фото!$BL$982:$BT$1173,9,FALSE)</f>
        <v>4.6813186813186798</v>
      </c>
    </row>
    <row r="118" spans="1:9">
      <c r="A118" s="174">
        <f t="shared" si="3"/>
        <v>116</v>
      </c>
      <c r="B118" s="258">
        <f>VLOOKUP(A118,фото!$BL$982:$BR$1173,7,FALSE)</f>
        <v>50</v>
      </c>
      <c r="C118" s="258">
        <f>VLOOKUP(A118,фото!$BL$982:$BS$1173,8,FALSE)</f>
        <v>3</v>
      </c>
      <c r="D118" s="259">
        <f>VLOOKUP(A118,фото!$BL$982:$BQ$1173,3,FALSE)</f>
        <v>104</v>
      </c>
      <c r="E118" s="259" t="str">
        <f>VLOOKUP(B118,классы!$B$3:$C$88,2,FALSE)</f>
        <v>Мотовилов Аркадий</v>
      </c>
      <c r="F118" s="260">
        <f>VLOOKUP(A118,фото!$BL$982:$BQ$1173,4,FALSE)</f>
        <v>5.2666681671190476</v>
      </c>
      <c r="G118" s="261">
        <f>VLOOKUP(A118,фото!$BL$982:$BQ$1173,5,FALSE)</f>
        <v>19</v>
      </c>
      <c r="H118" s="261">
        <f>VLOOKUP(A118,фото!$BL$982:$BQ$1173,6,FALSE)</f>
        <v>15</v>
      </c>
      <c r="I118" s="142">
        <f>VLOOKUP(A118,фото!$BL$982:$BT$1173,9,FALSE)</f>
        <v>2.2095238095238097</v>
      </c>
    </row>
    <row r="119" spans="1:9">
      <c r="A119" s="174">
        <f t="shared" si="3"/>
        <v>117</v>
      </c>
      <c r="B119" s="258">
        <f>VLOOKUP(A119,фото!$BL$982:$BR$1173,7,FALSE)</f>
        <v>4</v>
      </c>
      <c r="C119" s="258">
        <f>VLOOKUP(A119,фото!$BL$982:$BS$1173,8,FALSE)</f>
        <v>2</v>
      </c>
      <c r="D119" s="259">
        <f>VLOOKUP(A119,фото!$BL$982:$BQ$1173,3,FALSE)</f>
        <v>8</v>
      </c>
      <c r="E119" s="259" t="str">
        <f>VLOOKUP(B119,классы!$B$3:$C$88,2,FALSE)</f>
        <v>Вербицкий Илья Анатольевич</v>
      </c>
      <c r="F119" s="260">
        <f>VLOOKUP(A119,фото!$BL$982:$BQ$1173,4,FALSE)</f>
        <v>5.2307705311188846</v>
      </c>
      <c r="G119" s="261">
        <f>VLOOKUP(A119,фото!$BL$982:$BQ$1173,5,FALSE)</f>
        <v>17</v>
      </c>
      <c r="H119" s="261">
        <f>VLOOKUP(A119,фото!$BL$982:$BQ$1173,6,FALSE)</f>
        <v>13</v>
      </c>
      <c r="I119" s="142">
        <f>VLOOKUP(A119,фото!$BL$982:$BT$1173,9,FALSE)</f>
        <v>2.8589743589743599</v>
      </c>
    </row>
    <row r="120" spans="1:9">
      <c r="A120" s="174">
        <f t="shared" si="3"/>
        <v>118</v>
      </c>
      <c r="B120" s="258">
        <f>VLOOKUP(A120,фото!$BL$982:$BR$1173,7,FALSE)</f>
        <v>13</v>
      </c>
      <c r="C120" s="258">
        <f>VLOOKUP(A120,фото!$BL$982:$BS$1173,8,FALSE)</f>
        <v>3</v>
      </c>
      <c r="D120" s="259">
        <f>VLOOKUP(A120,фото!$BL$982:$BQ$1173,3,FALSE)</f>
        <v>32</v>
      </c>
      <c r="E120" s="259" t="str">
        <f>VLOOKUP(B120,классы!$B$3:$C$88,2,FALSE)</f>
        <v>Сазонов Антон Анатольевич</v>
      </c>
      <c r="F120" s="260">
        <f>VLOOKUP(A120,фото!$BL$982:$BQ$1173,4,FALSE)</f>
        <v>5.2000015002107984</v>
      </c>
      <c r="G120" s="261">
        <f>VLOOKUP(A120,фото!$BL$982:$BQ$1173,5,FALSE)</f>
        <v>16</v>
      </c>
      <c r="H120" s="261">
        <f>VLOOKUP(A120,фото!$BL$982:$BQ$1173,6,FALSE)</f>
        <v>15</v>
      </c>
      <c r="I120" s="142">
        <f>VLOOKUP(A120,фото!$BL$982:$BT$1173,9,FALSE)</f>
        <v>4.7428571428571411</v>
      </c>
    </row>
    <row r="121" spans="1:9">
      <c r="A121" s="174">
        <f t="shared" si="3"/>
        <v>119</v>
      </c>
      <c r="B121" s="258">
        <f>VLOOKUP(A121,фото!$BL$982:$BR$1173,7,FALSE)</f>
        <v>46</v>
      </c>
      <c r="C121" s="258">
        <f>VLOOKUP(A121,фото!$BL$982:$BS$1173,8,FALSE)</f>
        <v>2</v>
      </c>
      <c r="D121" s="259">
        <f>VLOOKUP(A121,фото!$BL$982:$BQ$1173,3,FALSE)</f>
        <v>93</v>
      </c>
      <c r="E121" s="259" t="str">
        <f>VLOOKUP(B121,классы!$B$3:$C$88,2,FALSE)</f>
        <v>Симонова Елена Ивановна</v>
      </c>
      <c r="F121" s="260">
        <f>VLOOKUP(A121,фото!$BL$982:$BQ$1173,4,FALSE)</f>
        <v>5.1818192822801539</v>
      </c>
      <c r="G121" s="261">
        <f>VLOOKUP(A121,фото!$BL$982:$BQ$1173,5,FALSE)</f>
        <v>15</v>
      </c>
      <c r="H121" s="261">
        <f>VLOOKUP(A121,фото!$BL$982:$BQ$1173,6,FALSE)</f>
        <v>11</v>
      </c>
      <c r="I121" s="142">
        <f>VLOOKUP(A121,фото!$BL$982:$BT$1173,9,FALSE)</f>
        <v>2.1636363636363627</v>
      </c>
    </row>
    <row r="122" spans="1:9">
      <c r="A122" s="174">
        <f t="shared" si="3"/>
        <v>120</v>
      </c>
      <c r="B122" s="258">
        <f>VLOOKUP(A122,фото!$BL$982:$BR$1173,7,FALSE)</f>
        <v>49</v>
      </c>
      <c r="C122" s="258">
        <f>VLOOKUP(A122,фото!$BL$982:$BS$1173,8,FALSE)</f>
        <v>1</v>
      </c>
      <c r="D122" s="259">
        <f>VLOOKUP(A122,фото!$BL$982:$BQ$1173,3,FALSE)</f>
        <v>101</v>
      </c>
      <c r="E122" s="259" t="str">
        <f>VLOOKUP(B122,классы!$B$3:$C$88,2,FALSE)</f>
        <v>Люция Хисматуллина, Елена Котлярова</v>
      </c>
      <c r="F122" s="260">
        <f>VLOOKUP(A122,фото!$BL$982:$BQ$1173,4,FALSE)</f>
        <v>5.1538474542793002</v>
      </c>
      <c r="G122" s="261">
        <f>VLOOKUP(A122,фото!$BL$982:$BQ$1173,5,FALSE)</f>
        <v>18</v>
      </c>
      <c r="H122" s="261">
        <f>VLOOKUP(A122,фото!$BL$982:$BQ$1173,6,FALSE)</f>
        <v>13</v>
      </c>
      <c r="I122" s="142">
        <f>VLOOKUP(A122,фото!$BL$982:$BT$1173,9,FALSE)</f>
        <v>2.3076923076923066</v>
      </c>
    </row>
    <row r="123" spans="1:9">
      <c r="A123" s="174">
        <f t="shared" si="3"/>
        <v>121</v>
      </c>
      <c r="B123" s="258">
        <f>VLOOKUP(A123,фото!$BL$982:$BR$1173,7,FALSE)</f>
        <v>56</v>
      </c>
      <c r="C123" s="258">
        <f>VLOOKUP(A123,фото!$BL$982:$BS$1173,8,FALSE)</f>
        <v>3</v>
      </c>
      <c r="D123" s="259">
        <f>VLOOKUP(A123,фото!$BL$982:$BQ$1173,3,FALSE)</f>
        <v>119</v>
      </c>
      <c r="E123" s="259" t="str">
        <f>VLOOKUP(B123,классы!$B$3:$C$88,2,FALSE)</f>
        <v>Кондрашов Сергей</v>
      </c>
      <c r="F123" s="260">
        <f>VLOOKUP(A123,фото!$BL$982:$BQ$1173,4,FALSE)</f>
        <v>5.153847454250136</v>
      </c>
      <c r="G123" s="261">
        <f>VLOOKUP(A123,фото!$BL$982:$BQ$1173,5,FALSE)</f>
        <v>15</v>
      </c>
      <c r="H123" s="261">
        <f>VLOOKUP(A123,фото!$BL$982:$BQ$1173,6,FALSE)</f>
        <v>13</v>
      </c>
      <c r="I123" s="142">
        <f>VLOOKUP(A123,фото!$BL$982:$BT$1173,9,FALSE)</f>
        <v>2.4743589743589731</v>
      </c>
    </row>
    <row r="124" spans="1:9">
      <c r="A124" s="174">
        <f t="shared" si="3"/>
        <v>122</v>
      </c>
      <c r="B124" s="258">
        <f>VLOOKUP(A124,фото!$BL$982:$BR$1173,7,FALSE)</f>
        <v>24</v>
      </c>
      <c r="C124" s="258">
        <f>VLOOKUP(A124,фото!$BL$982:$BS$1173,8,FALSE)</f>
        <v>1</v>
      </c>
      <c r="D124" s="259">
        <f>VLOOKUP(A124,фото!$BL$982:$BQ$1173,3,FALSE)</f>
        <v>44</v>
      </c>
      <c r="E124" s="259" t="str">
        <f>VLOOKUP(B124,классы!$B$3:$C$88,2,FALSE)</f>
        <v>Попов Александр Андреевич и КоВыль</v>
      </c>
      <c r="F124" s="260">
        <f>VLOOKUP(A124,фото!$BL$982:$BQ$1173,4,FALSE)</f>
        <v>5.0769243771415162</v>
      </c>
      <c r="G124" s="261">
        <f>VLOOKUP(A124,фото!$BL$982:$BQ$1173,5,FALSE)</f>
        <v>17</v>
      </c>
      <c r="H124" s="261">
        <f>VLOOKUP(A124,фото!$BL$982:$BQ$1173,6,FALSE)</f>
        <v>13</v>
      </c>
      <c r="I124" s="142">
        <f>VLOOKUP(A124,фото!$BL$982:$BT$1173,9,FALSE)</f>
        <v>4.5769230769230758</v>
      </c>
    </row>
    <row r="125" spans="1:9">
      <c r="A125" s="174">
        <f t="shared" si="3"/>
        <v>123</v>
      </c>
      <c r="B125" s="258">
        <f>VLOOKUP(A125,фото!$BL$982:$BR$1173,7,FALSE)</f>
        <v>24</v>
      </c>
      <c r="C125" s="258">
        <f>VLOOKUP(A125,фото!$BL$982:$BS$1173,8,FALSE)</f>
        <v>3</v>
      </c>
      <c r="D125" s="259">
        <f>VLOOKUP(A125,фото!$BL$982:$BQ$1173,3,FALSE)</f>
        <v>46</v>
      </c>
      <c r="E125" s="259" t="str">
        <f>VLOOKUP(B125,классы!$B$3:$C$88,2,FALSE)</f>
        <v>Попов Александр Андреевич и КоВыль</v>
      </c>
      <c r="F125" s="260">
        <f>VLOOKUP(A125,фото!$BL$982:$BQ$1173,4,FALSE)</f>
        <v>5.0714299716287519</v>
      </c>
      <c r="G125" s="261">
        <f>VLOOKUP(A125,фото!$BL$982:$BQ$1173,5,FALSE)</f>
        <v>17</v>
      </c>
      <c r="H125" s="261">
        <f>VLOOKUP(A125,фото!$BL$982:$BQ$1173,6,FALSE)</f>
        <v>14</v>
      </c>
      <c r="I125" s="142">
        <f>VLOOKUP(A125,фото!$BL$982:$BT$1173,9,FALSE)</f>
        <v>4.9945054945054954</v>
      </c>
    </row>
    <row r="126" spans="1:9">
      <c r="A126" s="174">
        <f t="shared" si="3"/>
        <v>124</v>
      </c>
      <c r="B126" s="258">
        <f>VLOOKUP(A126,фото!$BL$982:$BR$1173,7,FALSE)</f>
        <v>61</v>
      </c>
      <c r="C126" s="258">
        <f>VLOOKUP(A126,фото!$BL$982:$BS$1173,8,FALSE)</f>
        <v>3</v>
      </c>
      <c r="D126" s="259">
        <f>VLOOKUP(A126,фото!$BL$982:$BQ$1173,3,FALSE)</f>
        <v>128</v>
      </c>
      <c r="E126" s="259" t="str">
        <f>VLOOKUP(B126,классы!$B$3:$C$88,2,FALSE)</f>
        <v>Диденко Е.В.</v>
      </c>
      <c r="F126" s="260">
        <f>VLOOKUP(A126,фото!$BL$982:$BQ$1173,4,FALSE)</f>
        <v>4.9285728290926469</v>
      </c>
      <c r="G126" s="261">
        <f>VLOOKUP(A126,фото!$BL$982:$BQ$1173,5,FALSE)</f>
        <v>18</v>
      </c>
      <c r="H126" s="261">
        <f>VLOOKUP(A126,фото!$BL$982:$BQ$1173,6,FALSE)</f>
        <v>14</v>
      </c>
      <c r="I126" s="142">
        <f>VLOOKUP(A126,фото!$BL$982:$BT$1173,9,FALSE)</f>
        <v>1.9175824175824188</v>
      </c>
    </row>
    <row r="127" spans="1:9">
      <c r="A127" s="174">
        <f t="shared" si="3"/>
        <v>125</v>
      </c>
      <c r="B127" s="258">
        <f>VLOOKUP(A127,фото!$BL$982:$BR$1173,7,FALSE)</f>
        <v>59</v>
      </c>
      <c r="C127" s="258">
        <f>VLOOKUP(A127,фото!$BL$982:$BS$1173,8,FALSE)</f>
        <v>1</v>
      </c>
      <c r="D127" s="259">
        <f>VLOOKUP(A127,фото!$BL$982:$BQ$1173,3,FALSE)</f>
        <v>125</v>
      </c>
      <c r="E127" s="259" t="str">
        <f>VLOOKUP(B127,классы!$B$3:$C$88,2,FALSE)</f>
        <v>Люция Хисматуллина, Елена Котлярова</v>
      </c>
      <c r="F127" s="260">
        <f>VLOOKUP(A127,фото!$BL$982:$BQ$1173,4,FALSE)</f>
        <v>4.923078223491645</v>
      </c>
      <c r="G127" s="261">
        <f>VLOOKUP(A127,фото!$BL$982:$BQ$1173,5,FALSE)</f>
        <v>15</v>
      </c>
      <c r="H127" s="261">
        <f>VLOOKUP(A127,фото!$BL$982:$BQ$1173,6,FALSE)</f>
        <v>13</v>
      </c>
      <c r="I127" s="142">
        <f>VLOOKUP(A127,фото!$BL$982:$BT$1173,9,FALSE)</f>
        <v>2.4102564102564088</v>
      </c>
    </row>
    <row r="128" spans="1:9">
      <c r="A128" s="174">
        <f t="shared" si="3"/>
        <v>126</v>
      </c>
      <c r="B128" s="258">
        <f>VLOOKUP(A128,фото!$BL$982:$BR$1173,7,FALSE)</f>
        <v>45</v>
      </c>
      <c r="C128" s="258">
        <f>VLOOKUP(A128,фото!$BL$982:$BS$1173,8,FALSE)</f>
        <v>2</v>
      </c>
      <c r="D128" s="259">
        <f>VLOOKUP(A128,фото!$BL$982:$BQ$1173,3,FALSE)</f>
        <v>90</v>
      </c>
      <c r="E128" s="259" t="str">
        <f>VLOOKUP(B128,классы!$B$3:$C$88,2,FALSE)</f>
        <v>Горбунов Владимир Владимирович</v>
      </c>
      <c r="F128" s="260">
        <f>VLOOKUP(A128,фото!$BL$982:$BQ$1173,4,FALSE)</f>
        <v>4.9090920093772858</v>
      </c>
      <c r="G128" s="261">
        <f>VLOOKUP(A128,фото!$BL$982:$BQ$1173,5,FALSE)</f>
        <v>13</v>
      </c>
      <c r="H128" s="261">
        <f>VLOOKUP(A128,фото!$BL$982:$BQ$1173,6,FALSE)</f>
        <v>11</v>
      </c>
      <c r="I128" s="142">
        <f>VLOOKUP(A128,фото!$BL$982:$BT$1173,9,FALSE)</f>
        <v>3.4909090909090934</v>
      </c>
    </row>
    <row r="129" spans="1:9">
      <c r="A129" s="174">
        <f t="shared" si="3"/>
        <v>127</v>
      </c>
      <c r="B129" s="258">
        <f>VLOOKUP(A129,фото!$BL$982:$BR$1173,7,FALSE)</f>
        <v>5</v>
      </c>
      <c r="C129" s="258">
        <f>VLOOKUP(A129,фото!$BL$982:$BS$1173,8,FALSE)</f>
        <v>2</v>
      </c>
      <c r="D129" s="259">
        <f>VLOOKUP(A129,фото!$BL$982:$BQ$1173,3,FALSE)</f>
        <v>11</v>
      </c>
      <c r="E129" s="259" t="str">
        <f>VLOOKUP(B129,классы!$B$3:$C$88,2,FALSE)</f>
        <v>Андрейченко Вадим Александрович, Андрейченко Елена и Леонид</v>
      </c>
      <c r="F129" s="260">
        <f>VLOOKUP(A129,фото!$BL$982:$BQ$1173,4,FALSE)</f>
        <v>4.8666681669271439</v>
      </c>
      <c r="G129" s="261">
        <f>VLOOKUP(A129,фото!$BL$982:$BQ$1173,5,FALSE)</f>
        <v>17</v>
      </c>
      <c r="H129" s="261">
        <f>VLOOKUP(A129,фото!$BL$982:$BQ$1173,6,FALSE)</f>
        <v>15</v>
      </c>
      <c r="I129" s="142">
        <f>VLOOKUP(A129,фото!$BL$982:$BT$1173,9,FALSE)</f>
        <v>3.8380952380952391</v>
      </c>
    </row>
    <row r="130" spans="1:9">
      <c r="A130" s="174">
        <f t="shared" si="3"/>
        <v>128</v>
      </c>
      <c r="B130" s="258">
        <f>VLOOKUP(A130,фото!$BL$982:$BR$1173,7,FALSE)</f>
        <v>72</v>
      </c>
      <c r="C130" s="258">
        <f>VLOOKUP(A130,фото!$BL$982:$BS$1173,8,FALSE)</f>
        <v>2</v>
      </c>
      <c r="D130" s="259">
        <f>VLOOKUP(A130,фото!$BL$982:$BQ$1173,3,FALSE)</f>
        <v>152</v>
      </c>
      <c r="E130" s="259" t="str">
        <f>VLOOKUP(B130,классы!$B$3:$C$88,2,FALSE)</f>
        <v>Лехан Сергей Антонович</v>
      </c>
      <c r="F130" s="260">
        <f>VLOOKUP(A130,фото!$BL$982:$BQ$1173,4,FALSE)</f>
        <v>4.8571442574700878</v>
      </c>
      <c r="G130" s="261">
        <f>VLOOKUP(A130,фото!$BL$982:$BQ$1173,5,FALSE)</f>
        <v>17</v>
      </c>
      <c r="H130" s="261">
        <f>VLOOKUP(A130,фото!$BL$982:$BQ$1173,6,FALSE)</f>
        <v>14</v>
      </c>
      <c r="I130" s="142">
        <f>VLOOKUP(A130,фото!$BL$982:$BT$1173,9,FALSE)</f>
        <v>3.0549450549450556</v>
      </c>
    </row>
    <row r="131" spans="1:9">
      <c r="A131" s="174">
        <f t="shared" ref="A131:A162" si="4">ROW(129:129)</f>
        <v>129</v>
      </c>
      <c r="B131" s="258">
        <f>VLOOKUP(A131,фото!$BL$982:$BR$1173,7,FALSE)</f>
        <v>69</v>
      </c>
      <c r="C131" s="258">
        <f>VLOOKUP(A131,фото!$BL$982:$BS$1173,8,FALSE)</f>
        <v>2</v>
      </c>
      <c r="D131" s="259">
        <f>VLOOKUP(A131,фото!$BL$982:$BQ$1173,3,FALSE)</f>
        <v>146</v>
      </c>
      <c r="E131" s="259" t="str">
        <f>VLOOKUP(B131,классы!$B$3:$C$88,2,FALSE)</f>
        <v>Мораш Анастасия Юрьевна</v>
      </c>
      <c r="F131" s="260">
        <f>VLOOKUP(A131,фото!$BL$982:$BQ$1173,4,FALSE)</f>
        <v>4.8461551465869919</v>
      </c>
      <c r="G131" s="261">
        <f>VLOOKUP(A131,фото!$BL$982:$BQ$1173,5,FALSE)</f>
        <v>16</v>
      </c>
      <c r="H131" s="261">
        <f>VLOOKUP(A131,фото!$BL$982:$BQ$1173,6,FALSE)</f>
        <v>13</v>
      </c>
      <c r="I131" s="142">
        <f>VLOOKUP(A131,фото!$BL$982:$BT$1173,9,FALSE)</f>
        <v>2.3076923076923066</v>
      </c>
    </row>
    <row r="132" spans="1:9">
      <c r="A132" s="174">
        <f t="shared" si="4"/>
        <v>130</v>
      </c>
      <c r="B132" s="258">
        <f>VLOOKUP(A132,фото!$BL$982:$BR$1173,7,FALSE)</f>
        <v>47</v>
      </c>
      <c r="C132" s="258">
        <f>VLOOKUP(A132,фото!$BL$982:$BS$1173,8,FALSE)</f>
        <v>3</v>
      </c>
      <c r="D132" s="259">
        <f>VLOOKUP(A132,фото!$BL$982:$BQ$1173,3,FALSE)</f>
        <v>97</v>
      </c>
      <c r="E132" s="259" t="str">
        <f>VLOOKUP(B132,классы!$B$3:$C$88,2,FALSE)</f>
        <v>Иванов Никита Станиславович</v>
      </c>
      <c r="F132" s="260">
        <f>VLOOKUP(A132,фото!$BL$982:$BQ$1173,4,FALSE)</f>
        <v>4.8461551465578276</v>
      </c>
      <c r="G132" s="261">
        <f>VLOOKUP(A132,фото!$BL$982:$BQ$1173,5,FALSE)</f>
        <v>16</v>
      </c>
      <c r="H132" s="261">
        <f>VLOOKUP(A132,фото!$BL$982:$BQ$1173,6,FALSE)</f>
        <v>13</v>
      </c>
      <c r="I132" s="142">
        <f>VLOOKUP(A132,фото!$BL$982:$BT$1173,9,FALSE)</f>
        <v>2.4743589743589731</v>
      </c>
    </row>
    <row r="133" spans="1:9">
      <c r="A133" s="174">
        <f t="shared" si="4"/>
        <v>131</v>
      </c>
      <c r="B133" s="258">
        <f>VLOOKUP(A133,фото!$BL$982:$BR$1173,7,FALSE)</f>
        <v>21</v>
      </c>
      <c r="C133" s="258">
        <f>VLOOKUP(A133,фото!$BL$982:$BS$1173,8,FALSE)</f>
        <v>2</v>
      </c>
      <c r="D133" s="259">
        <f>VLOOKUP(A133,фото!$BL$982:$BQ$1173,3,FALSE)</f>
        <v>40</v>
      </c>
      <c r="E133" s="259" t="str">
        <f>VLOOKUP(B133,классы!$B$3:$C$88,2,FALSE)</f>
        <v>Столяров Александр Александрович</v>
      </c>
      <c r="F133" s="260">
        <f>VLOOKUP(A133,фото!$BL$982:$BQ$1173,4,FALSE)</f>
        <v>4.8000015005734413</v>
      </c>
      <c r="G133" s="261">
        <f>VLOOKUP(A133,фото!$BL$982:$BQ$1173,5,FALSE)</f>
        <v>21</v>
      </c>
      <c r="H133" s="261">
        <f>VLOOKUP(A133,фото!$BL$982:$BQ$1173,6,FALSE)</f>
        <v>15</v>
      </c>
      <c r="I133" s="142">
        <f>VLOOKUP(A133,фото!$BL$982:$BT$1173,9,FALSE)</f>
        <v>1.7428571428571413</v>
      </c>
    </row>
    <row r="134" spans="1:9">
      <c r="A134" s="174">
        <f t="shared" si="4"/>
        <v>132</v>
      </c>
      <c r="B134" s="258"/>
      <c r="C134" s="258"/>
      <c r="D134" s="259"/>
      <c r="E134" s="259"/>
      <c r="F134" s="260"/>
      <c r="G134" s="261"/>
      <c r="H134" s="261"/>
      <c r="I134" s="142"/>
    </row>
    <row r="135" spans="1:9">
      <c r="A135" s="174">
        <f t="shared" si="4"/>
        <v>133</v>
      </c>
      <c r="B135" s="258"/>
      <c r="C135" s="258"/>
      <c r="D135" s="259"/>
      <c r="E135" s="259"/>
      <c r="F135" s="260"/>
      <c r="G135" s="261"/>
      <c r="H135" s="261"/>
      <c r="I135" s="142"/>
    </row>
    <row r="136" spans="1:9">
      <c r="A136" s="174">
        <f t="shared" si="4"/>
        <v>134</v>
      </c>
      <c r="B136" s="258"/>
      <c r="C136" s="258"/>
      <c r="D136" s="259"/>
      <c r="E136" s="259"/>
      <c r="F136" s="260"/>
      <c r="G136" s="261"/>
      <c r="H136" s="261"/>
      <c r="I136" s="142"/>
    </row>
    <row r="137" spans="1:9">
      <c r="A137" s="174">
        <f t="shared" si="4"/>
        <v>135</v>
      </c>
      <c r="B137" s="258"/>
      <c r="C137" s="258"/>
      <c r="D137" s="259"/>
      <c r="E137" s="259"/>
      <c r="F137" s="260"/>
      <c r="G137" s="261"/>
      <c r="H137" s="261"/>
      <c r="I137" s="142"/>
    </row>
    <row r="138" spans="1:9">
      <c r="A138" s="174">
        <f t="shared" si="4"/>
        <v>136</v>
      </c>
      <c r="B138" s="258"/>
      <c r="C138" s="258"/>
      <c r="D138" s="259"/>
      <c r="E138" s="259"/>
      <c r="F138" s="260"/>
      <c r="G138" s="261"/>
      <c r="H138" s="261"/>
      <c r="I138" s="142"/>
    </row>
    <row r="139" spans="1:9">
      <c r="A139" s="174">
        <f t="shared" si="4"/>
        <v>137</v>
      </c>
      <c r="B139" s="258"/>
      <c r="C139" s="258"/>
      <c r="D139" s="259"/>
      <c r="E139" s="259"/>
      <c r="F139" s="260"/>
      <c r="G139" s="261"/>
      <c r="H139" s="261"/>
      <c r="I139" s="142"/>
    </row>
    <row r="140" spans="1:9">
      <c r="A140" s="174">
        <f t="shared" si="4"/>
        <v>138</v>
      </c>
      <c r="B140" s="258"/>
      <c r="C140" s="258"/>
      <c r="D140" s="259"/>
      <c r="E140" s="259"/>
      <c r="F140" s="260"/>
      <c r="G140" s="261"/>
      <c r="H140" s="261"/>
      <c r="I140" s="142"/>
    </row>
    <row r="141" spans="1:9">
      <c r="A141" s="174">
        <f t="shared" si="4"/>
        <v>139</v>
      </c>
      <c r="B141" s="258"/>
      <c r="C141" s="258"/>
      <c r="D141" s="259"/>
      <c r="E141" s="259"/>
      <c r="F141" s="260"/>
      <c r="G141" s="261"/>
      <c r="H141" s="261"/>
      <c r="I141" s="142"/>
    </row>
    <row r="142" spans="1:9">
      <c r="A142" s="174">
        <f t="shared" si="4"/>
        <v>140</v>
      </c>
      <c r="B142" s="258"/>
      <c r="C142" s="258"/>
      <c r="D142" s="259"/>
      <c r="E142" s="259"/>
      <c r="F142" s="260"/>
      <c r="G142" s="261"/>
      <c r="H142" s="261"/>
      <c r="I142" s="142"/>
    </row>
    <row r="143" spans="1:9">
      <c r="A143" s="174">
        <f t="shared" si="4"/>
        <v>141</v>
      </c>
      <c r="B143" s="258"/>
      <c r="C143" s="258"/>
      <c r="D143" s="259"/>
      <c r="E143" s="259"/>
      <c r="F143" s="260"/>
      <c r="G143" s="261"/>
      <c r="H143" s="261"/>
      <c r="I143" s="142"/>
    </row>
    <row r="144" spans="1:9">
      <c r="A144" s="174">
        <f t="shared" si="4"/>
        <v>142</v>
      </c>
      <c r="B144" s="258"/>
      <c r="C144" s="258"/>
      <c r="D144" s="259"/>
      <c r="E144" s="259"/>
      <c r="F144" s="260"/>
      <c r="G144" s="261"/>
      <c r="H144" s="261"/>
      <c r="I144" s="142"/>
    </row>
    <row r="145" spans="1:9">
      <c r="A145" s="174">
        <f t="shared" si="4"/>
        <v>143</v>
      </c>
      <c r="B145" s="258"/>
      <c r="C145" s="258"/>
      <c r="D145" s="259"/>
      <c r="E145" s="259"/>
      <c r="F145" s="260"/>
      <c r="G145" s="261"/>
      <c r="H145" s="261"/>
      <c r="I145" s="142"/>
    </row>
    <row r="146" spans="1:9">
      <c r="A146" s="174">
        <f t="shared" si="4"/>
        <v>144</v>
      </c>
      <c r="B146" s="258"/>
      <c r="C146" s="258"/>
      <c r="D146" s="259"/>
      <c r="E146" s="259"/>
      <c r="F146" s="260"/>
      <c r="G146" s="261"/>
      <c r="H146" s="261"/>
      <c r="I146" s="142"/>
    </row>
    <row r="147" spans="1:9">
      <c r="A147" s="174">
        <f t="shared" si="4"/>
        <v>145</v>
      </c>
      <c r="B147" s="258"/>
      <c r="C147" s="258"/>
      <c r="D147" s="259"/>
      <c r="E147" s="259"/>
      <c r="F147" s="260"/>
      <c r="G147" s="261"/>
      <c r="H147" s="261"/>
      <c r="I147" s="142"/>
    </row>
    <row r="148" spans="1:9">
      <c r="A148" s="174">
        <f t="shared" si="4"/>
        <v>146</v>
      </c>
      <c r="B148" s="258"/>
      <c r="C148" s="258"/>
      <c r="D148" s="259"/>
      <c r="E148" s="259"/>
      <c r="F148" s="260"/>
      <c r="G148" s="261"/>
      <c r="H148" s="261"/>
      <c r="I148" s="142"/>
    </row>
    <row r="149" spans="1:9">
      <c r="A149" s="174">
        <f t="shared" si="4"/>
        <v>147</v>
      </c>
      <c r="B149" s="258"/>
      <c r="C149" s="258"/>
      <c r="D149" s="259"/>
      <c r="E149" s="259"/>
      <c r="F149" s="260"/>
      <c r="G149" s="261"/>
      <c r="H149" s="261"/>
      <c r="I149" s="142"/>
    </row>
    <row r="150" spans="1:9">
      <c r="A150" s="174">
        <f t="shared" si="4"/>
        <v>148</v>
      </c>
      <c r="B150" s="258"/>
      <c r="C150" s="258"/>
      <c r="D150" s="259"/>
      <c r="E150" s="259"/>
      <c r="F150" s="260"/>
      <c r="G150" s="261"/>
      <c r="H150" s="261"/>
      <c r="I150" s="142"/>
    </row>
    <row r="151" spans="1:9">
      <c r="A151" s="174">
        <f t="shared" si="4"/>
        <v>149</v>
      </c>
      <c r="B151" s="258"/>
      <c r="C151" s="258"/>
      <c r="D151" s="259"/>
      <c r="E151" s="259"/>
      <c r="F151" s="260"/>
      <c r="G151" s="261"/>
      <c r="H151" s="261"/>
      <c r="I151" s="142"/>
    </row>
    <row r="152" spans="1:9">
      <c r="A152" s="174">
        <f t="shared" si="4"/>
        <v>150</v>
      </c>
      <c r="B152" s="258"/>
      <c r="C152" s="258"/>
      <c r="D152" s="259"/>
      <c r="E152" s="259"/>
      <c r="F152" s="260"/>
      <c r="G152" s="261"/>
      <c r="H152" s="261"/>
      <c r="I152" s="142"/>
    </row>
    <row r="153" spans="1:9">
      <c r="A153" s="174">
        <f t="shared" si="4"/>
        <v>151</v>
      </c>
      <c r="B153" s="258"/>
      <c r="C153" s="258"/>
      <c r="D153" s="259"/>
      <c r="E153" s="259"/>
      <c r="F153" s="260"/>
      <c r="G153" s="261"/>
      <c r="H153" s="261"/>
      <c r="I153" s="142"/>
    </row>
    <row r="154" spans="1:9">
      <c r="A154" s="174">
        <f t="shared" si="4"/>
        <v>152</v>
      </c>
      <c r="B154" s="258"/>
      <c r="C154" s="258"/>
      <c r="D154" s="259"/>
      <c r="E154" s="259"/>
      <c r="F154" s="260"/>
      <c r="G154" s="261"/>
      <c r="H154" s="261"/>
      <c r="I154" s="142"/>
    </row>
    <row r="155" spans="1:9">
      <c r="A155" s="174">
        <f t="shared" si="4"/>
        <v>153</v>
      </c>
      <c r="B155" s="258"/>
      <c r="C155" s="258"/>
      <c r="D155" s="259"/>
      <c r="E155" s="259"/>
      <c r="F155" s="260"/>
      <c r="G155" s="261"/>
      <c r="H155" s="261"/>
      <c r="I155" s="142"/>
    </row>
    <row r="156" spans="1:9">
      <c r="A156" s="174">
        <f t="shared" si="4"/>
        <v>154</v>
      </c>
      <c r="B156" s="258"/>
      <c r="C156" s="258"/>
      <c r="D156" s="259"/>
      <c r="E156" s="259"/>
      <c r="F156" s="260"/>
      <c r="G156" s="261"/>
      <c r="H156" s="261"/>
      <c r="I156" s="142"/>
    </row>
    <row r="157" spans="1:9">
      <c r="A157" s="174">
        <f t="shared" si="4"/>
        <v>155</v>
      </c>
      <c r="B157" s="258"/>
      <c r="C157" s="258"/>
      <c r="D157" s="259"/>
      <c r="E157" s="259"/>
      <c r="F157" s="260"/>
      <c r="G157" s="261"/>
      <c r="H157" s="261"/>
      <c r="I157" s="142"/>
    </row>
    <row r="158" spans="1:9">
      <c r="A158" s="174">
        <f t="shared" si="4"/>
        <v>156</v>
      </c>
      <c r="B158" s="258"/>
      <c r="C158" s="258"/>
      <c r="D158" s="259"/>
      <c r="E158" s="259"/>
      <c r="F158" s="260"/>
      <c r="G158" s="261"/>
      <c r="H158" s="261"/>
      <c r="I158" s="142"/>
    </row>
    <row r="159" spans="1:9">
      <c r="A159" s="174">
        <f t="shared" si="4"/>
        <v>157</v>
      </c>
      <c r="B159" s="258"/>
      <c r="C159" s="258"/>
      <c r="D159" s="259"/>
      <c r="E159" s="259"/>
      <c r="F159" s="260"/>
      <c r="G159" s="261"/>
      <c r="H159" s="261"/>
      <c r="I159" s="142"/>
    </row>
    <row r="160" spans="1:9">
      <c r="A160" s="174">
        <f t="shared" si="4"/>
        <v>158</v>
      </c>
      <c r="B160" s="258"/>
      <c r="C160" s="258"/>
      <c r="D160" s="259"/>
      <c r="E160" s="259"/>
      <c r="F160" s="260"/>
      <c r="G160" s="261"/>
      <c r="H160" s="261"/>
      <c r="I160" s="142"/>
    </row>
    <row r="161" spans="1:9">
      <c r="A161" s="174">
        <f t="shared" si="4"/>
        <v>159</v>
      </c>
      <c r="B161" s="258"/>
      <c r="C161" s="258"/>
      <c r="D161" s="259"/>
      <c r="E161" s="259"/>
      <c r="F161" s="260"/>
      <c r="G161" s="261"/>
      <c r="H161" s="261"/>
      <c r="I161" s="142"/>
    </row>
    <row r="162" spans="1:9">
      <c r="A162" s="174">
        <f t="shared" si="4"/>
        <v>160</v>
      </c>
      <c r="B162" s="258"/>
      <c r="C162" s="258"/>
      <c r="D162" s="259"/>
      <c r="E162" s="259"/>
      <c r="F162" s="260"/>
      <c r="G162" s="261"/>
      <c r="H162" s="261"/>
      <c r="I162" s="142"/>
    </row>
    <row r="163" spans="1:9">
      <c r="A163" s="174">
        <f t="shared" ref="A163:A194" si="5">ROW(161:161)</f>
        <v>161</v>
      </c>
      <c r="B163" s="258"/>
      <c r="C163" s="258"/>
      <c r="D163" s="259"/>
      <c r="E163" s="259"/>
      <c r="F163" s="260"/>
      <c r="G163" s="261"/>
      <c r="H163" s="261"/>
      <c r="I163" s="142"/>
    </row>
    <row r="164" spans="1:9">
      <c r="A164" s="174">
        <f t="shared" si="5"/>
        <v>162</v>
      </c>
      <c r="B164" s="258"/>
      <c r="C164" s="258"/>
      <c r="D164" s="259"/>
      <c r="E164" s="259"/>
      <c r="F164" s="260"/>
      <c r="G164" s="261"/>
      <c r="H164" s="261"/>
      <c r="I164" s="142"/>
    </row>
    <row r="165" spans="1:9">
      <c r="A165" s="174">
        <f t="shared" si="5"/>
        <v>163</v>
      </c>
      <c r="B165" s="258"/>
      <c r="C165" s="258"/>
      <c r="D165" s="259"/>
      <c r="E165" s="259"/>
      <c r="F165" s="260"/>
      <c r="G165" s="261"/>
      <c r="H165" s="261"/>
      <c r="I165" s="142"/>
    </row>
    <row r="166" spans="1:9">
      <c r="A166" s="174">
        <f t="shared" si="5"/>
        <v>164</v>
      </c>
      <c r="B166" s="258"/>
      <c r="C166" s="258"/>
      <c r="D166" s="259"/>
      <c r="E166" s="259"/>
      <c r="F166" s="260"/>
      <c r="G166" s="261"/>
      <c r="H166" s="261"/>
      <c r="I166" s="142"/>
    </row>
    <row r="167" spans="1:9">
      <c r="A167" s="174">
        <f t="shared" si="5"/>
        <v>165</v>
      </c>
      <c r="B167" s="258"/>
      <c r="C167" s="258"/>
      <c r="D167" s="259"/>
      <c r="E167" s="259"/>
      <c r="F167" s="260"/>
      <c r="G167" s="261"/>
      <c r="H167" s="261"/>
      <c r="I167" s="142"/>
    </row>
    <row r="168" spans="1:9">
      <c r="A168" s="174">
        <f t="shared" si="5"/>
        <v>166</v>
      </c>
      <c r="B168" s="258"/>
      <c r="C168" s="258"/>
      <c r="D168" s="259"/>
      <c r="E168" s="259"/>
      <c r="F168" s="260"/>
      <c r="G168" s="261"/>
      <c r="H168" s="261"/>
      <c r="I168" s="142"/>
    </row>
    <row r="169" spans="1:9">
      <c r="A169" s="174">
        <f t="shared" si="5"/>
        <v>167</v>
      </c>
      <c r="B169" s="258"/>
      <c r="C169" s="258"/>
      <c r="D169" s="259"/>
      <c r="E169" s="259"/>
      <c r="F169" s="260"/>
      <c r="G169" s="261"/>
      <c r="H169" s="261"/>
      <c r="I169" s="142"/>
    </row>
    <row r="170" spans="1:9">
      <c r="A170" s="174">
        <f t="shared" si="5"/>
        <v>168</v>
      </c>
      <c r="B170" s="258"/>
      <c r="C170" s="258"/>
      <c r="D170" s="259"/>
      <c r="E170" s="259"/>
      <c r="F170" s="260"/>
      <c r="G170" s="261"/>
      <c r="H170" s="261"/>
      <c r="I170" s="142"/>
    </row>
    <row r="171" spans="1:9">
      <c r="A171" s="174">
        <f t="shared" si="5"/>
        <v>169</v>
      </c>
      <c r="B171" s="258"/>
      <c r="C171" s="258"/>
      <c r="D171" s="259"/>
      <c r="E171" s="259"/>
      <c r="F171" s="260"/>
      <c r="G171" s="261"/>
      <c r="H171" s="261"/>
      <c r="I171" s="142"/>
    </row>
    <row r="172" spans="1:9">
      <c r="A172" s="174">
        <f t="shared" si="5"/>
        <v>170</v>
      </c>
      <c r="B172" s="258"/>
      <c r="C172" s="258"/>
      <c r="D172" s="259"/>
      <c r="E172" s="259"/>
      <c r="F172" s="260"/>
      <c r="G172" s="261"/>
      <c r="H172" s="261"/>
      <c r="I172" s="142"/>
    </row>
    <row r="173" spans="1:9">
      <c r="A173" s="174">
        <f t="shared" si="5"/>
        <v>171</v>
      </c>
      <c r="B173" s="258"/>
      <c r="C173" s="258"/>
      <c r="D173" s="259"/>
      <c r="E173" s="259"/>
      <c r="F173" s="260"/>
      <c r="G173" s="261"/>
      <c r="H173" s="261"/>
      <c r="I173" s="142"/>
    </row>
    <row r="174" spans="1:9">
      <c r="A174" s="174">
        <f t="shared" si="5"/>
        <v>172</v>
      </c>
      <c r="B174" s="258"/>
      <c r="C174" s="258"/>
      <c r="D174" s="259"/>
      <c r="E174" s="259"/>
      <c r="F174" s="260"/>
      <c r="G174" s="261"/>
      <c r="H174" s="261"/>
      <c r="I174" s="142"/>
    </row>
    <row r="175" spans="1:9">
      <c r="A175" s="174">
        <f t="shared" si="5"/>
        <v>173</v>
      </c>
      <c r="B175" s="258"/>
      <c r="C175" s="258"/>
      <c r="D175" s="259"/>
      <c r="E175" s="259"/>
      <c r="F175" s="260"/>
      <c r="G175" s="261"/>
      <c r="H175" s="261"/>
      <c r="I175" s="142"/>
    </row>
    <row r="176" spans="1:9">
      <c r="A176" s="174">
        <f t="shared" si="5"/>
        <v>174</v>
      </c>
      <c r="B176" s="258"/>
      <c r="C176" s="258"/>
      <c r="D176" s="259"/>
      <c r="E176" s="259"/>
      <c r="F176" s="260"/>
      <c r="G176" s="261"/>
      <c r="H176" s="261"/>
      <c r="I176" s="142"/>
    </row>
    <row r="177" spans="1:9">
      <c r="A177" s="174">
        <f t="shared" si="5"/>
        <v>175</v>
      </c>
      <c r="B177" s="258"/>
      <c r="C177" s="258"/>
      <c r="D177" s="259"/>
      <c r="E177" s="259"/>
      <c r="F177" s="260"/>
      <c r="G177" s="261"/>
      <c r="H177" s="261"/>
      <c r="I177" s="142"/>
    </row>
    <row r="178" spans="1:9">
      <c r="A178" s="174">
        <f t="shared" si="5"/>
        <v>176</v>
      </c>
      <c r="B178" s="258"/>
      <c r="C178" s="258"/>
      <c r="D178" s="259"/>
      <c r="E178" s="259"/>
      <c r="F178" s="260"/>
      <c r="G178" s="261"/>
      <c r="H178" s="261"/>
      <c r="I178" s="142"/>
    </row>
    <row r="179" spans="1:9">
      <c r="A179" s="174">
        <f t="shared" si="5"/>
        <v>177</v>
      </c>
      <c r="B179" s="258"/>
      <c r="C179" s="258"/>
      <c r="D179" s="259"/>
      <c r="E179" s="259"/>
      <c r="F179" s="260"/>
      <c r="G179" s="261"/>
      <c r="H179" s="261"/>
      <c r="I179" s="142"/>
    </row>
    <row r="180" spans="1:9">
      <c r="A180" s="174">
        <f t="shared" si="5"/>
        <v>178</v>
      </c>
      <c r="B180" s="258"/>
      <c r="C180" s="258"/>
      <c r="D180" s="259"/>
      <c r="E180" s="259"/>
      <c r="F180" s="260"/>
      <c r="G180" s="261"/>
      <c r="H180" s="261"/>
      <c r="I180" s="142"/>
    </row>
    <row r="181" spans="1:9">
      <c r="A181" s="174">
        <f t="shared" si="5"/>
        <v>179</v>
      </c>
      <c r="B181" s="258"/>
      <c r="C181" s="258"/>
      <c r="D181" s="259"/>
      <c r="E181" s="259"/>
      <c r="F181" s="260"/>
      <c r="G181" s="261"/>
      <c r="H181" s="261"/>
      <c r="I181" s="398"/>
    </row>
    <row r="182" spans="1:9">
      <c r="A182" s="174">
        <f t="shared" si="5"/>
        <v>180</v>
      </c>
      <c r="B182" s="258"/>
      <c r="C182" s="258"/>
      <c r="D182" s="259"/>
      <c r="E182" s="259"/>
      <c r="F182" s="260"/>
      <c r="G182" s="261"/>
      <c r="H182" s="261"/>
      <c r="I182" s="398"/>
    </row>
    <row r="183" spans="1:9">
      <c r="A183" s="174">
        <f t="shared" si="5"/>
        <v>181</v>
      </c>
      <c r="B183" s="258"/>
      <c r="C183" s="258"/>
      <c r="D183" s="259"/>
      <c r="E183" s="259"/>
      <c r="F183" s="260"/>
      <c r="G183" s="261"/>
      <c r="H183" s="261"/>
      <c r="I183" s="398"/>
    </row>
    <row r="184" spans="1:9">
      <c r="A184" s="174">
        <f t="shared" si="5"/>
        <v>182</v>
      </c>
      <c r="B184" s="258"/>
      <c r="C184" s="258"/>
      <c r="D184" s="259"/>
      <c r="E184" s="259"/>
      <c r="F184" s="260"/>
      <c r="G184" s="261"/>
      <c r="H184" s="261"/>
      <c r="I184" s="398"/>
    </row>
    <row r="185" spans="1:9">
      <c r="A185" s="174">
        <f t="shared" si="5"/>
        <v>183</v>
      </c>
      <c r="B185" s="258"/>
      <c r="C185" s="258"/>
      <c r="D185" s="259"/>
      <c r="E185" s="259"/>
      <c r="F185" s="260"/>
      <c r="G185" s="261"/>
      <c r="H185" s="261"/>
      <c r="I185" s="398"/>
    </row>
    <row r="186" spans="1:9">
      <c r="A186" s="174">
        <f t="shared" si="5"/>
        <v>184</v>
      </c>
      <c r="B186" s="258"/>
      <c r="C186" s="258"/>
      <c r="D186" s="259"/>
      <c r="E186" s="259"/>
      <c r="F186" s="260"/>
      <c r="G186" s="261"/>
      <c r="H186" s="261"/>
      <c r="I186" s="398"/>
    </row>
    <row r="187" spans="1:9">
      <c r="A187" s="174">
        <f t="shared" si="5"/>
        <v>185</v>
      </c>
      <c r="B187" s="258"/>
      <c r="C187" s="258"/>
      <c r="D187" s="259"/>
      <c r="E187" s="259"/>
      <c r="F187" s="260"/>
      <c r="G187" s="261"/>
      <c r="H187" s="261"/>
      <c r="I187" s="398"/>
    </row>
    <row r="188" spans="1:9">
      <c r="A188" s="174">
        <f t="shared" si="5"/>
        <v>186</v>
      </c>
      <c r="B188" s="258"/>
      <c r="C188" s="258"/>
      <c r="D188" s="259"/>
      <c r="E188" s="259"/>
      <c r="F188" s="260"/>
      <c r="G188" s="261"/>
      <c r="H188" s="261"/>
      <c r="I188" s="398"/>
    </row>
    <row r="189" spans="1:9">
      <c r="A189" s="174">
        <f t="shared" si="5"/>
        <v>187</v>
      </c>
      <c r="B189" s="258"/>
      <c r="C189" s="258"/>
      <c r="D189" s="259"/>
      <c r="E189" s="259"/>
      <c r="F189" s="260"/>
      <c r="G189" s="261"/>
      <c r="H189" s="261"/>
      <c r="I189" s="398"/>
    </row>
    <row r="190" spans="1:9">
      <c r="A190" s="174">
        <f t="shared" si="5"/>
        <v>188</v>
      </c>
      <c r="B190" s="258"/>
      <c r="C190" s="258"/>
      <c r="D190" s="259"/>
      <c r="E190" s="259"/>
      <c r="F190" s="260"/>
      <c r="G190" s="261"/>
      <c r="H190" s="261"/>
      <c r="I190" s="398"/>
    </row>
    <row r="191" spans="1:9">
      <c r="A191" s="174">
        <f t="shared" si="5"/>
        <v>189</v>
      </c>
      <c r="B191" s="258"/>
      <c r="C191" s="258"/>
      <c r="D191" s="259"/>
      <c r="E191" s="259"/>
      <c r="F191" s="260"/>
      <c r="G191" s="261"/>
      <c r="H191" s="261"/>
      <c r="I191" s="398"/>
    </row>
    <row r="192" spans="1:9">
      <c r="A192" s="174">
        <f t="shared" si="5"/>
        <v>190</v>
      </c>
      <c r="B192" s="258"/>
      <c r="C192" s="258"/>
      <c r="D192" s="259"/>
      <c r="E192" s="259"/>
      <c r="F192" s="260"/>
      <c r="G192" s="261"/>
      <c r="H192" s="261"/>
      <c r="I192" s="398"/>
    </row>
    <row r="193" spans="1:9">
      <c r="A193" s="174">
        <f t="shared" si="5"/>
        <v>191</v>
      </c>
      <c r="B193" s="258"/>
      <c r="C193" s="258"/>
      <c r="D193" s="259"/>
      <c r="E193" s="259"/>
      <c r="F193" s="260"/>
      <c r="G193" s="261"/>
      <c r="H193" s="261"/>
      <c r="I193" s="398"/>
    </row>
    <row r="194" spans="1:9">
      <c r="A194" s="174">
        <f t="shared" si="5"/>
        <v>192</v>
      </c>
      <c r="B194" s="258"/>
      <c r="C194" s="258"/>
      <c r="D194" s="259"/>
      <c r="E194" s="259"/>
      <c r="F194" s="260"/>
      <c r="G194" s="261"/>
      <c r="H194" s="261"/>
      <c r="I194" s="398"/>
    </row>
    <row r="195" spans="1:9">
      <c r="A195" s="182"/>
      <c r="B195" s="192"/>
      <c r="C195" s="192"/>
      <c r="D195" s="151"/>
      <c r="E195" s="151"/>
      <c r="F195" s="263"/>
      <c r="G195" s="264"/>
      <c r="H195" s="264"/>
      <c r="I195" s="398"/>
    </row>
    <row r="196" spans="1:9">
      <c r="A196" s="74" t="s">
        <v>246</v>
      </c>
    </row>
    <row r="197" spans="1:9">
      <c r="A197" s="266">
        <f t="shared" ref="A197:A219" si="6">ROW(1:1)</f>
        <v>1</v>
      </c>
      <c r="B197" s="190">
        <f>VLOOKUP(A197,Видео!$BJ$482:$BO$585,3,FALSE)</f>
        <v>65</v>
      </c>
      <c r="C197" s="190"/>
      <c r="D197" s="267"/>
      <c r="E197" s="9" t="str">
        <f>VLOOKUP(B197,классы!$B$3:$I$88,2,FALSE)</f>
        <v>Исаков Леонид Викторович</v>
      </c>
      <c r="F197" s="262">
        <f>VLOOKUP(A197,Видео!$BJ$482:$BO$585,4,FALSE)</f>
        <v>9.7000010001601691</v>
      </c>
      <c r="G197" s="11">
        <f>VLOOKUP(A197,Видео!$BJ$482:$BO$585,5,FALSE)</f>
        <v>11</v>
      </c>
      <c r="H197" s="11">
        <f>VLOOKUP(A197,Видео!$BJ$482:$BO$585,6,FALSE)</f>
        <v>10</v>
      </c>
      <c r="I197" s="142">
        <f>VLOOKUP(A197,Видео!$BJ$482:$BP$585,7,FALSE)</f>
        <v>6.2333333333333361</v>
      </c>
    </row>
    <row r="198" spans="1:9">
      <c r="A198" s="11">
        <f t="shared" si="6"/>
        <v>2</v>
      </c>
      <c r="B198" s="190">
        <f>VLOOKUP(A198,Видео!$BJ$482:$BO$585,3,FALSE)</f>
        <v>8</v>
      </c>
      <c r="C198" s="190"/>
      <c r="D198" s="267"/>
      <c r="E198" s="9" t="str">
        <f>VLOOKUP(B198,классы!$B$3:$I$88,2,FALSE)</f>
        <v>Шонин Сергей Викторович</v>
      </c>
      <c r="F198" s="262">
        <f>VLOOKUP(A198,Видео!$BJ$482:$BO$585,4,FALSE)</f>
        <v>9.5833345336878679</v>
      </c>
      <c r="G198" s="11">
        <f>VLOOKUP(A198,Видео!$BJ$482:$BO$585,5,FALSE)</f>
        <v>16</v>
      </c>
      <c r="H198" s="11">
        <f>VLOOKUP(A198,Видео!$BJ$482:$BO$585,6,FALSE)</f>
        <v>12</v>
      </c>
      <c r="I198" s="142">
        <f>VLOOKUP(A198,Видео!$BJ$482:$BP$585,7,FALSE)</f>
        <v>2.8106060606060677</v>
      </c>
    </row>
    <row r="199" spans="1:9">
      <c r="A199" s="11">
        <f t="shared" si="6"/>
        <v>3</v>
      </c>
      <c r="B199" s="190">
        <f>VLOOKUP(A199,Видео!$BJ$482:$BO$585,3,FALSE)</f>
        <v>25</v>
      </c>
      <c r="C199" s="190"/>
      <c r="D199" s="267"/>
      <c r="E199" s="9" t="str">
        <f>VLOOKUP(B199,классы!$B$3:$I$88,2,FALSE)</f>
        <v>Родимцев Андрей Александрович</v>
      </c>
      <c r="F199" s="262">
        <f>VLOOKUP(A199,Видео!$BJ$482:$BO$585,4,FALSE)</f>
        <v>8.6666678670022712</v>
      </c>
      <c r="G199" s="11">
        <f>VLOOKUP(A199,Видео!$BJ$482:$BO$585,5,FALSE)</f>
        <v>13</v>
      </c>
      <c r="H199" s="11">
        <f>VLOOKUP(A199,Видео!$BJ$482:$BO$585,6,FALSE)</f>
        <v>12</v>
      </c>
      <c r="I199" s="142">
        <f>VLOOKUP(A199,Видео!$BJ$482:$BP$585,7,FALSE)</f>
        <v>2.9696969696969662</v>
      </c>
    </row>
    <row r="200" spans="1:9">
      <c r="A200" s="11">
        <f t="shared" si="6"/>
        <v>4</v>
      </c>
      <c r="B200" s="190">
        <f>VLOOKUP(A200,Видео!$BJ$482:$BO$585,3,FALSE)</f>
        <v>64</v>
      </c>
      <c r="C200" s="190"/>
      <c r="D200" s="267"/>
      <c r="E200" s="9" t="str">
        <f>VLOOKUP(B200,классы!$B$3:$I$88,2,FALSE)</f>
        <v>Янгирова Анастасия Валерьевна</v>
      </c>
      <c r="F200" s="262">
        <f>VLOOKUP(A200,Видео!$BJ$482:$BO$585,4,FALSE)</f>
        <v>8.5000012001464516</v>
      </c>
      <c r="G200" s="11">
        <f>VLOOKUP(A200,Видео!$BJ$482:$BO$585,5,FALSE)</f>
        <v>14</v>
      </c>
      <c r="H200" s="11">
        <f>VLOOKUP(A200,Видео!$BJ$482:$BO$585,6,FALSE)</f>
        <v>12</v>
      </c>
      <c r="I200" s="142">
        <f>VLOOKUP(A200,Видео!$BJ$482:$BP$585,7,FALSE)</f>
        <v>6.8181818181818183</v>
      </c>
    </row>
    <row r="201" spans="1:9">
      <c r="A201" s="11">
        <f t="shared" si="6"/>
        <v>5</v>
      </c>
      <c r="B201" s="190">
        <f>VLOOKUP(A201,Видео!$BJ$482:$BO$585,3,FALSE)</f>
        <v>50</v>
      </c>
      <c r="C201" s="190"/>
      <c r="D201" s="267"/>
      <c r="E201" s="9" t="str">
        <f>VLOOKUP(B201,классы!$B$3:$I$88,2,FALSE)</f>
        <v>Мотовилов Аркадий</v>
      </c>
      <c r="F201" s="262">
        <f>VLOOKUP(A201,Видео!$BJ$482:$BO$585,4,FALSE)</f>
        <v>8.0833345340653651</v>
      </c>
      <c r="G201" s="11">
        <f>VLOOKUP(A201,Видео!$BJ$482:$BO$585,5,FALSE)</f>
        <v>16</v>
      </c>
      <c r="H201" s="11">
        <f>VLOOKUP(A201,Видео!$BJ$482:$BO$585,6,FALSE)</f>
        <v>12</v>
      </c>
      <c r="I201" s="142">
        <f>VLOOKUP(A201,Видео!$BJ$482:$BP$585,7,FALSE)</f>
        <v>1.3560606060606026</v>
      </c>
    </row>
    <row r="202" spans="1:9">
      <c r="A202" s="11">
        <f t="shared" si="6"/>
        <v>6</v>
      </c>
      <c r="B202" s="190">
        <f>VLOOKUP(A202,Видео!$BJ$482:$BO$585,3,FALSE)</f>
        <v>62</v>
      </c>
      <c r="C202" s="190"/>
      <c r="D202" s="267"/>
      <c r="E202" s="9" t="str">
        <f>VLOOKUP(B202,классы!$B$3:$I$88,2,FALSE)</f>
        <v>Сорокин Юрий Владимирович</v>
      </c>
      <c r="F202" s="262">
        <f>VLOOKUP(A202,Видео!$BJ$482:$BO$585,4,FALSE)</f>
        <v>7.8000005005847948</v>
      </c>
      <c r="G202" s="11">
        <f>VLOOKUP(A202,Видео!$BJ$482:$BO$585,5,FALSE)</f>
        <v>5</v>
      </c>
      <c r="H202" s="11">
        <f>VLOOKUP(A202,Видео!$BJ$482:$BO$585,6,FALSE)</f>
        <v>5</v>
      </c>
      <c r="I202" s="142">
        <f>VLOOKUP(A202,Видео!$BJ$482:$BP$585,7,FALSE)</f>
        <v>1.7000000000000028</v>
      </c>
    </row>
    <row r="203" spans="1:9">
      <c r="A203" s="11">
        <f t="shared" si="6"/>
        <v>7</v>
      </c>
      <c r="B203" s="190">
        <f>VLOOKUP(A203,Видео!$BJ$482:$BO$585,3,FALSE)</f>
        <v>15</v>
      </c>
      <c r="C203" s="190"/>
      <c r="D203" s="267"/>
      <c r="E203" s="9" t="str">
        <f>VLOOKUP(B203,классы!$B$3:$I$88,2,FALSE)</f>
        <v>Касьянов Юрий Владимирович</v>
      </c>
      <c r="F203" s="262">
        <f>VLOOKUP(A203,Видео!$BJ$482:$BO$585,4,FALSE)</f>
        <v>7.7500012003025303</v>
      </c>
      <c r="G203" s="11">
        <f>VLOOKUP(A203,Видео!$BJ$482:$BO$585,5,FALSE)</f>
        <v>15</v>
      </c>
      <c r="H203" s="11">
        <f>VLOOKUP(A203,Видео!$BJ$482:$BO$585,6,FALSE)</f>
        <v>12</v>
      </c>
      <c r="I203" s="142">
        <f>VLOOKUP(A203,Видео!$BJ$482:$BP$585,7,FALSE)</f>
        <v>3.2954545454545454</v>
      </c>
    </row>
    <row r="204" spans="1:9">
      <c r="A204" s="11">
        <f t="shared" si="6"/>
        <v>8</v>
      </c>
      <c r="B204" s="190">
        <f>VLOOKUP(A204,Видео!$BJ$482:$BO$585,3,FALSE)</f>
        <v>28</v>
      </c>
      <c r="C204" s="190"/>
      <c r="D204" s="267"/>
      <c r="E204" s="9" t="str">
        <f>VLOOKUP(B204,классы!$B$3:$I$88,2,FALSE)</f>
        <v>Лехан Сергей Антонович</v>
      </c>
      <c r="F204" s="262">
        <f>VLOOKUP(A204,Видео!$BJ$482:$BO$585,4,FALSE)</f>
        <v>7.5833345339114686</v>
      </c>
      <c r="G204" s="11">
        <f>VLOOKUP(A204,Видео!$BJ$482:$BO$585,5,FALSE)</f>
        <v>14</v>
      </c>
      <c r="H204" s="11">
        <f>VLOOKUP(A204,Видео!$BJ$482:$BO$585,6,FALSE)</f>
        <v>12</v>
      </c>
      <c r="I204" s="142">
        <f>VLOOKUP(A204,Видео!$BJ$482:$BP$585,7,FALSE)</f>
        <v>1.7196969696969662</v>
      </c>
    </row>
    <row r="205" spans="1:9">
      <c r="A205" s="11">
        <f t="shared" si="6"/>
        <v>9</v>
      </c>
      <c r="B205" s="190">
        <f>VLOOKUP(A205,Видео!$BJ$482:$BO$585,3,FALSE)</f>
        <v>1</v>
      </c>
      <c r="C205" s="190"/>
      <c r="D205" s="267"/>
      <c r="E205" s="9" t="str">
        <f>VLOOKUP(B205,классы!$B$3:$I$88,2,FALSE)</f>
        <v>Фефелов Александр</v>
      </c>
      <c r="F205" s="262">
        <f>VLOOKUP(A205,Видео!$BJ$482:$BO$585,4,FALSE)</f>
        <v>7.5833345334725264</v>
      </c>
      <c r="G205" s="11">
        <f>VLOOKUP(A205,Видео!$BJ$482:$BO$585,5,FALSE)</f>
        <v>15</v>
      </c>
      <c r="H205" s="11">
        <f>VLOOKUP(A205,Видео!$BJ$482:$BO$585,6,FALSE)</f>
        <v>12</v>
      </c>
      <c r="I205" s="142">
        <f>VLOOKUP(A205,Видео!$BJ$482:$BP$585,7,FALSE)</f>
        <v>7.1742424242424212</v>
      </c>
    </row>
    <row r="206" spans="1:9">
      <c r="A206" s="11">
        <f t="shared" si="6"/>
        <v>10</v>
      </c>
      <c r="B206" s="190">
        <f>VLOOKUP(A206,Видео!$BJ$482:$BO$585,3,FALSE)</f>
        <v>61</v>
      </c>
      <c r="C206" s="190"/>
      <c r="D206" s="267"/>
      <c r="E206" s="9" t="str">
        <f>VLOOKUP(B206,классы!$B$3:$I$88,2,FALSE)</f>
        <v>Диденко Е.В.</v>
      </c>
      <c r="F206" s="262">
        <f>VLOOKUP(A206,Видео!$BJ$482:$BO$585,4,FALSE)</f>
        <v>7.5454556459346858</v>
      </c>
      <c r="G206" s="11">
        <f>VLOOKUP(A206,Видео!$BJ$482:$BO$585,5,FALSE)</f>
        <v>12</v>
      </c>
      <c r="H206" s="11">
        <f>VLOOKUP(A206,Видео!$BJ$482:$BO$585,6,FALSE)</f>
        <v>11</v>
      </c>
      <c r="I206" s="142">
        <f>VLOOKUP(A206,Видео!$BJ$482:$BP$585,7,FALSE)</f>
        <v>2.072727272727275</v>
      </c>
    </row>
    <row r="207" spans="1:9">
      <c r="A207" s="11">
        <f t="shared" si="6"/>
        <v>11</v>
      </c>
      <c r="B207" s="190">
        <f>VLOOKUP(A207,Видео!$BJ$482:$BO$585,3,FALSE)</f>
        <v>11</v>
      </c>
      <c r="C207" s="190"/>
      <c r="D207" s="267"/>
      <c r="E207" s="9" t="str">
        <f>VLOOKUP(B207,классы!$B$3:$I$88,2,FALSE)</f>
        <v>Белых Николай Евгеньевич</v>
      </c>
      <c r="F207" s="262">
        <f>VLOOKUP(A207,Видео!$BJ$482:$BO$585,4,FALSE)</f>
        <v>7.5000014004705031</v>
      </c>
      <c r="G207" s="11">
        <f>VLOOKUP(A207,Видео!$BJ$482:$BO$585,5,FALSE)</f>
        <v>16</v>
      </c>
      <c r="H207" s="11">
        <f>VLOOKUP(A207,Видео!$BJ$482:$BO$585,6,FALSE)</f>
        <v>14</v>
      </c>
      <c r="I207" s="142">
        <f>VLOOKUP(A207,Видео!$BJ$482:$BP$585,7,FALSE)</f>
        <v>2.1153846153846154</v>
      </c>
    </row>
    <row r="208" spans="1:9">
      <c r="A208" s="11">
        <f t="shared" si="6"/>
        <v>12</v>
      </c>
      <c r="B208" s="190">
        <f>VLOOKUP(A208,Видео!$BJ$482:$BO$585,3,FALSE)</f>
        <v>48</v>
      </c>
      <c r="C208" s="190"/>
      <c r="D208" s="267"/>
      <c r="E208" s="9" t="str">
        <f>VLOOKUP(B208,классы!$B$3:$I$88,2,FALSE)</f>
        <v>Василий Буз</v>
      </c>
      <c r="F208" s="262">
        <f>VLOOKUP(A208,Видео!$BJ$482:$BO$585,4,FALSE)</f>
        <v>7.2307705311392851</v>
      </c>
      <c r="G208" s="11">
        <f>VLOOKUP(A208,Видео!$BJ$482:$BO$585,5,FALSE)</f>
        <v>15</v>
      </c>
      <c r="H208" s="11">
        <f>VLOOKUP(A208,Видео!$BJ$482:$BO$585,6,FALSE)</f>
        <v>13</v>
      </c>
      <c r="I208" s="142">
        <f>VLOOKUP(A208,Видео!$BJ$482:$BP$585,7,FALSE)</f>
        <v>2.6923076923076885</v>
      </c>
    </row>
    <row r="209" spans="1:9">
      <c r="A209" s="11">
        <f t="shared" si="6"/>
        <v>13</v>
      </c>
      <c r="B209" s="190">
        <f>VLOOKUP(A209,Видео!$BJ$482:$BO$585,3,FALSE)</f>
        <v>49</v>
      </c>
      <c r="C209" s="190"/>
      <c r="D209" s="267"/>
      <c r="E209" s="9" t="str">
        <f>VLOOKUP(B209,классы!$B$3:$I$88,2,FALSE)</f>
        <v>Люция Хисматуллина, Елена Котлярова</v>
      </c>
      <c r="F209" s="262">
        <f>VLOOKUP(A209,Видео!$BJ$482:$BO$585,4,FALSE)</f>
        <v>7.1818192821787195</v>
      </c>
      <c r="G209" s="11">
        <f>VLOOKUP(A209,Видео!$BJ$482:$BO$585,5,FALSE)</f>
        <v>14</v>
      </c>
      <c r="H209" s="11">
        <f>VLOOKUP(A209,Видео!$BJ$482:$BO$585,6,FALSE)</f>
        <v>11</v>
      </c>
      <c r="I209" s="142">
        <f>VLOOKUP(A209,Видео!$BJ$482:$BP$585,7,FALSE)</f>
        <v>2.7636363636363628</v>
      </c>
    </row>
    <row r="210" spans="1:9">
      <c r="A210" s="11">
        <f t="shared" si="6"/>
        <v>14</v>
      </c>
      <c r="B210" s="190">
        <f>VLOOKUP(A210,Видео!$BJ$482:$BO$585,3,FALSE)</f>
        <v>34</v>
      </c>
      <c r="C210" s="190"/>
      <c r="D210" s="267"/>
      <c r="E210" s="9" t="str">
        <f>VLOOKUP(B210,классы!$B$3:$I$88,2,FALSE)</f>
        <v>Саликова Александра Владимировна</v>
      </c>
      <c r="F210" s="262">
        <f>VLOOKUP(A210,Видео!$BJ$482:$BO$585,4,FALSE)</f>
        <v>7.0000012003913197</v>
      </c>
      <c r="G210" s="11">
        <f>VLOOKUP(A210,Видео!$BJ$482:$BO$585,5,FALSE)</f>
        <v>14</v>
      </c>
      <c r="H210" s="11">
        <f>VLOOKUP(A210,Видео!$BJ$482:$BO$585,6,FALSE)</f>
        <v>12</v>
      </c>
      <c r="I210" s="142">
        <f>VLOOKUP(A210,Видео!$BJ$482:$BP$585,7,FALSE)</f>
        <v>2.5454545454545454</v>
      </c>
    </row>
    <row r="211" spans="1:9">
      <c r="A211" s="11">
        <f t="shared" si="6"/>
        <v>15</v>
      </c>
      <c r="B211" s="190">
        <f>VLOOKUP(A211,Видео!$BJ$482:$BO$585,3,FALSE)</f>
        <v>46</v>
      </c>
      <c r="C211" s="190"/>
      <c r="D211" s="267"/>
      <c r="E211" s="9" t="str">
        <f>VLOOKUP(B211,классы!$B$3:$I$88,2,FALSE)</f>
        <v>Симонова Елена Ивановна</v>
      </c>
      <c r="F211" s="262">
        <f>VLOOKUP(A211,Видео!$BJ$482:$BO$585,4,FALSE)</f>
        <v>7.0000010002804611</v>
      </c>
      <c r="G211" s="11">
        <f>VLOOKUP(A211,Видео!$BJ$482:$BO$585,5,FALSE)</f>
        <v>10</v>
      </c>
      <c r="H211" s="11">
        <f>VLOOKUP(A211,Видео!$BJ$482:$BO$585,6,FALSE)</f>
        <v>10</v>
      </c>
      <c r="I211" s="142">
        <f>VLOOKUP(A211,Видео!$BJ$482:$BP$585,7,FALSE)</f>
        <v>3.5555555555555554</v>
      </c>
    </row>
    <row r="212" spans="1:9">
      <c r="A212" s="11">
        <f t="shared" si="6"/>
        <v>16</v>
      </c>
      <c r="B212" s="190">
        <f>VLOOKUP(A212,Видео!$BJ$482:$BO$585,3,FALSE)</f>
        <v>72</v>
      </c>
      <c r="C212" s="190"/>
      <c r="D212" s="267"/>
      <c r="E212" s="9" t="str">
        <f>VLOOKUP(B212,классы!$B$3:$I$88,2,FALSE)</f>
        <v>Лехан Сергей Антонович</v>
      </c>
      <c r="F212" s="262">
        <f>VLOOKUP(A212,Видео!$BJ$482:$BO$585,4,FALSE)</f>
        <v>6.9166678669223218</v>
      </c>
      <c r="G212" s="11">
        <f>VLOOKUP(A212,Видео!$BJ$482:$BO$585,5,FALSE)</f>
        <v>13</v>
      </c>
      <c r="H212" s="11">
        <f>VLOOKUP(A212,Видео!$BJ$482:$BO$585,6,FALSE)</f>
        <v>12</v>
      </c>
      <c r="I212" s="142">
        <f>VLOOKUP(A212,Видео!$BJ$482:$BP$585,7,FALSE)</f>
        <v>3.9015151515151483</v>
      </c>
    </row>
    <row r="213" spans="1:9">
      <c r="A213" s="11">
        <f t="shared" si="6"/>
        <v>17</v>
      </c>
      <c r="B213" s="190">
        <f>VLOOKUP(A213,Видео!$BJ$482:$BO$585,3,FALSE)</f>
        <v>41</v>
      </c>
      <c r="C213" s="190"/>
      <c r="D213" s="267"/>
      <c r="E213" s="9" t="str">
        <f>VLOOKUP(B213,классы!$B$3:$I$88,2,FALSE)</f>
        <v>Диденко Е.В.</v>
      </c>
      <c r="F213" s="262">
        <f>VLOOKUP(A213,Видео!$BJ$482:$BO$585,4,FALSE)</f>
        <v>6.9090920110872798</v>
      </c>
      <c r="G213" s="11">
        <f>VLOOKUP(A213,Видео!$BJ$482:$BO$585,5,FALSE)</f>
        <v>13</v>
      </c>
      <c r="H213" s="11">
        <f>VLOOKUP(A213,Видео!$BJ$482:$BO$585,6,FALSE)</f>
        <v>11</v>
      </c>
      <c r="I213" s="142">
        <f>VLOOKUP(A213,Видео!$BJ$482:$BP$585,7,FALSE)</f>
        <v>0.4909090909090878</v>
      </c>
    </row>
    <row r="214" spans="1:9">
      <c r="A214" s="11">
        <f t="shared" si="6"/>
        <v>18</v>
      </c>
      <c r="B214" s="190">
        <f>VLOOKUP(A214,Видео!$BJ$482:$BO$585,3,FALSE)</f>
        <v>58</v>
      </c>
      <c r="C214" s="190"/>
      <c r="D214" s="267"/>
      <c r="E214" s="9" t="str">
        <f>VLOOKUP(B214,классы!$B$3:$I$88,2,FALSE)</f>
        <v>Аверина Александра Викторовна</v>
      </c>
      <c r="F214" s="262">
        <f>VLOOKUP(A214,Видео!$BJ$482:$BO$585,4,FALSE)</f>
        <v>6.800001000573614</v>
      </c>
      <c r="G214" s="11">
        <f>VLOOKUP(A214,Видео!$BJ$482:$BO$585,5,FALSE)</f>
        <v>12</v>
      </c>
      <c r="H214" s="11">
        <f>VLOOKUP(A214,Видео!$BJ$482:$BO$585,6,FALSE)</f>
        <v>10</v>
      </c>
      <c r="I214" s="142">
        <f>VLOOKUP(A214,Видео!$BJ$482:$BP$585,7,FALSE)</f>
        <v>1.7333333333333358</v>
      </c>
    </row>
    <row r="215" spans="1:9">
      <c r="A215" s="11">
        <f t="shared" si="6"/>
        <v>19</v>
      </c>
      <c r="B215" s="190">
        <f>VLOOKUP(A215,Видео!$BJ$482:$BO$585,3,FALSE)</f>
        <v>51</v>
      </c>
      <c r="C215" s="190"/>
      <c r="D215" s="267"/>
      <c r="E215" s="9" t="str">
        <f>VLOOKUP(B215,классы!$B$3:$I$88,2,FALSE)</f>
        <v>Басалаев Андрей Викторович</v>
      </c>
      <c r="F215" s="262">
        <f>VLOOKUP(A215,Видео!$BJ$482:$BO$585,4,FALSE)</f>
        <v>6.7272738284801923</v>
      </c>
      <c r="G215" s="11">
        <f>VLOOKUP(A215,Видео!$BJ$482:$BO$585,5,FALSE)</f>
        <v>14</v>
      </c>
      <c r="H215" s="11">
        <f>VLOOKUP(A215,Видео!$BJ$482:$BO$585,6,FALSE)</f>
        <v>11</v>
      </c>
      <c r="I215" s="142">
        <f>VLOOKUP(A215,Видео!$BJ$482:$BP$585,7,FALSE)</f>
        <v>0.81818181818181868</v>
      </c>
    </row>
    <row r="216" spans="1:9">
      <c r="A216" s="11">
        <f t="shared" si="6"/>
        <v>20</v>
      </c>
      <c r="B216" s="190">
        <f>VLOOKUP(A216,Видео!$BJ$482:$BO$585,3,FALSE)</f>
        <v>69</v>
      </c>
      <c r="C216" s="190"/>
      <c r="D216" s="267"/>
      <c r="E216" s="9" t="str">
        <f>VLOOKUP(B216,классы!$B$3:$I$88,2,FALSE)</f>
        <v>Мораш Анастасия Юрьевна</v>
      </c>
      <c r="F216" s="262">
        <f>VLOOKUP(A216,Видео!$BJ$482:$BO$585,4,FALSE)</f>
        <v>6.636364736609667</v>
      </c>
      <c r="G216" s="11">
        <f>VLOOKUP(A216,Видео!$BJ$482:$BO$585,5,FALSE)</f>
        <v>11</v>
      </c>
      <c r="H216" s="11">
        <f>VLOOKUP(A216,Видео!$BJ$482:$BO$585,6,FALSE)</f>
        <v>11</v>
      </c>
      <c r="I216" s="142">
        <f>VLOOKUP(A216,Видео!$BJ$482:$BP$585,7,FALSE)</f>
        <v>4.0545454545454565</v>
      </c>
    </row>
    <row r="217" spans="1:9">
      <c r="A217" s="11">
        <f t="shared" si="6"/>
        <v>21</v>
      </c>
      <c r="B217" s="190">
        <f>VLOOKUP(A217,Видео!$BJ$482:$BO$585,3,FALSE)</f>
        <v>54</v>
      </c>
      <c r="C217" s="190"/>
      <c r="D217" s="267"/>
      <c r="E217" s="9" t="str">
        <f>VLOOKUP(B217,классы!$B$3:$I$88,2,FALSE)</f>
        <v>Силантьева Наталья Ильинична</v>
      </c>
      <c r="F217" s="262">
        <f>VLOOKUP(A217,Видео!$BJ$482:$BO$585,4,FALSE)</f>
        <v>5.7272738275483484</v>
      </c>
      <c r="G217" s="11">
        <f>VLOOKUP(A217,Видео!$BJ$482:$BO$585,5,FALSE)</f>
        <v>12</v>
      </c>
      <c r="H217" s="11">
        <f>VLOOKUP(A217,Видео!$BJ$482:$BO$585,6,FALSE)</f>
        <v>11</v>
      </c>
      <c r="I217" s="142">
        <f>VLOOKUP(A217,Видео!$BJ$482:$BP$585,7,FALSE)</f>
        <v>3.6181818181818186</v>
      </c>
    </row>
    <row r="218" spans="1:9">
      <c r="A218" s="11">
        <f t="shared" si="6"/>
        <v>22</v>
      </c>
      <c r="B218" s="190">
        <f>VLOOKUP(A218,Видео!$BJ$482:$BO$585,3,FALSE)</f>
        <v>10</v>
      </c>
      <c r="C218" s="190"/>
      <c r="D218" s="267"/>
      <c r="E218" s="9" t="str">
        <f>VLOOKUP(B218,классы!$B$3:$I$88,2,FALSE)</f>
        <v>Ткачев Алексей Петрович</v>
      </c>
      <c r="F218" s="262">
        <f>VLOOKUP(A218,Видео!$BJ$482:$BO$585,4,FALSE)</f>
        <v>5.3076936080807924</v>
      </c>
      <c r="G218" s="11">
        <f>VLOOKUP(A218,Видео!$BJ$482:$BO$585,5,FALSE)</f>
        <v>15</v>
      </c>
      <c r="H218" s="11">
        <f>VLOOKUP(A218,Видео!$BJ$482:$BO$585,6,FALSE)</f>
        <v>13</v>
      </c>
      <c r="I218" s="142">
        <f>VLOOKUP(A218,Видео!$BJ$482:$BP$585,7,FALSE)</f>
        <v>2.5641025641025643</v>
      </c>
    </row>
    <row r="219" spans="1:9">
      <c r="A219" s="11">
        <f t="shared" si="6"/>
        <v>23</v>
      </c>
      <c r="B219" s="190">
        <f>VLOOKUP(A219,Видео!$BJ$482:$BO$585,3,FALSE)</f>
        <v>16</v>
      </c>
      <c r="C219" s="190"/>
      <c r="D219" s="267"/>
      <c r="E219" s="9" t="str">
        <f>VLOOKUP(B219,классы!$B$3:$I$88,2,FALSE)</f>
        <v>Касьянов Юрий Владимирович</v>
      </c>
      <c r="F219" s="262">
        <f>VLOOKUP(A219,Видео!$BJ$482:$BO$585,4,FALSE)</f>
        <v>5.2307705321931079</v>
      </c>
      <c r="G219" s="11">
        <f>VLOOKUP(A219,Видео!$BJ$482:$BO$585,5,FALSE)</f>
        <v>15</v>
      </c>
      <c r="H219" s="11">
        <f>VLOOKUP(A219,Видео!$BJ$482:$BO$585,6,FALSE)</f>
        <v>13</v>
      </c>
      <c r="I219" s="142">
        <f>VLOOKUP(A219,Видео!$BJ$482:$BP$585,7,FALSE)</f>
        <v>0.6923076923076934</v>
      </c>
    </row>
    <row r="220" spans="1:9">
      <c r="A220" s="11"/>
      <c r="B220" s="190"/>
      <c r="C220" s="190"/>
      <c r="D220" s="267"/>
      <c r="E220" s="9"/>
      <c r="F220" s="262"/>
      <c r="G220" s="11"/>
      <c r="H220" s="11"/>
      <c r="I220" s="142"/>
    </row>
    <row r="221" spans="1:9">
      <c r="A221" s="11"/>
      <c r="B221" s="190"/>
      <c r="C221" s="190"/>
      <c r="D221" s="267"/>
      <c r="E221" s="9"/>
      <c r="F221" s="262"/>
      <c r="G221" s="11"/>
      <c r="H221" s="11"/>
      <c r="I221" s="142"/>
    </row>
    <row r="222" spans="1:9">
      <c r="A222" s="11"/>
      <c r="B222" s="190"/>
      <c r="C222" s="190"/>
      <c r="D222" s="267"/>
      <c r="E222" s="9"/>
      <c r="F222" s="262"/>
      <c r="G222" s="11"/>
      <c r="H222" s="11"/>
      <c r="I222" s="142"/>
    </row>
    <row r="223" spans="1:9">
      <c r="A223" s="11"/>
      <c r="B223" s="190"/>
      <c r="C223" s="190"/>
      <c r="D223" s="267"/>
      <c r="E223" s="9"/>
      <c r="F223" s="262"/>
      <c r="G223" s="11"/>
      <c r="H223" s="11"/>
      <c r="I223" s="142"/>
    </row>
    <row r="224" spans="1:9">
      <c r="A224" s="11"/>
      <c r="B224" s="190"/>
      <c r="C224" s="190"/>
      <c r="D224" s="267"/>
      <c r="E224" s="9"/>
      <c r="F224" s="262"/>
      <c r="G224" s="11"/>
      <c r="H224" s="11"/>
      <c r="I224" s="142"/>
    </row>
    <row r="225" spans="1:9">
      <c r="A225" s="11"/>
      <c r="B225" s="190"/>
      <c r="C225" s="190"/>
      <c r="D225" s="267"/>
      <c r="E225" s="9"/>
      <c r="F225" s="262"/>
      <c r="G225" s="11"/>
      <c r="H225" s="11"/>
      <c r="I225" s="142"/>
    </row>
    <row r="227" spans="1:9">
      <c r="A227" s="98" t="s">
        <v>288</v>
      </c>
    </row>
    <row r="228" spans="1:9">
      <c r="A228" s="266">
        <f t="shared" ref="A228:A257" si="7">ROW(1:1)</f>
        <v>1</v>
      </c>
      <c r="B228" s="190">
        <f>VLOOKUP(A228,Увл.отчёт!$BJ$492:$BO$585,3,FALSE)</f>
        <v>43</v>
      </c>
      <c r="C228" s="190"/>
      <c r="D228" s="268" t="s">
        <v>79</v>
      </c>
      <c r="E228" s="259" t="str">
        <f>VLOOKUP(B228,классы!$B$3:$C$88,2,FALSE)</f>
        <v>Голованова Кcения Александровна (участник похода)</v>
      </c>
      <c r="F228" s="262">
        <f>VLOOKUP(A228,Увл.отчёт!$BJ$492:$BO$585,4,FALSE)</f>
        <v>9.5000006001148112</v>
      </c>
      <c r="G228" s="11">
        <f>VLOOKUP(A228,Увл.отчёт!$BJ$492:$BO$585,5,FALSE)</f>
        <v>10</v>
      </c>
      <c r="H228" s="11">
        <f>VLOOKUP(A228,Увл.отчёт!$BJ$482:$BO$585,6,FALSE)</f>
        <v>6</v>
      </c>
      <c r="I228" s="142">
        <f>VLOOKUP(A228,Увл.отчёт!$BJ$482:$BP$585,7,FALSE)</f>
        <v>8.6999999999999993</v>
      </c>
    </row>
    <row r="229" spans="1:9">
      <c r="A229" s="11">
        <f t="shared" si="7"/>
        <v>2</v>
      </c>
      <c r="B229" s="190">
        <f>VLOOKUP(A229,Увл.отчёт!$BJ$492:$BO$585,3,FALSE)</f>
        <v>36</v>
      </c>
      <c r="C229" s="190"/>
      <c r="D229" s="268" t="s">
        <v>79</v>
      </c>
      <c r="E229" s="259" t="str">
        <f>VLOOKUP(B229,классы!$B$3:$C$88,2,FALSE)</f>
        <v>Толубаев Сергей Иванович</v>
      </c>
      <c r="F229" s="262">
        <f>VLOOKUP(A229,Увл.отчёт!$BJ$492:$BO$585,4,FALSE)</f>
        <v>9.4285721287222799</v>
      </c>
      <c r="G229" s="11">
        <f>VLOOKUP(A229,Увл.отчёт!$BJ$492:$BO$585,5,FALSE)</f>
        <v>12</v>
      </c>
      <c r="H229" s="11">
        <f>VLOOKUP(A229,Увл.отчёт!$BJ$482:$BO$585,6,FALSE)</f>
        <v>7</v>
      </c>
      <c r="I229" s="142">
        <f>VLOOKUP(A229,Увл.отчёт!$BJ$482:$BP$585,7,FALSE)</f>
        <v>6.6190476190476106</v>
      </c>
    </row>
    <row r="230" spans="1:9">
      <c r="A230" s="11">
        <f t="shared" si="7"/>
        <v>3</v>
      </c>
      <c r="B230" s="190">
        <f>VLOOKUP(A230,Увл.отчёт!$BJ$492:$BO$585,3,FALSE)</f>
        <v>38</v>
      </c>
      <c r="C230" s="190"/>
      <c r="D230" s="268" t="s">
        <v>79</v>
      </c>
      <c r="E230" s="259" t="str">
        <f>VLOOKUP(B230,классы!$B$3:$C$88,2,FALSE)</f>
        <v>Чернецкая Елена Николаевна</v>
      </c>
      <c r="F230" s="262">
        <f>VLOOKUP(A230,Увл.отчёт!$BJ$492:$BO$585,4,FALSE)</f>
        <v>9.0000008001294631</v>
      </c>
      <c r="G230" s="11">
        <f>VLOOKUP(A230,Увл.отчёт!$BJ$492:$BO$585,5,FALSE)</f>
        <v>12</v>
      </c>
      <c r="H230" s="11">
        <f>VLOOKUP(A230,Увл.отчёт!$BJ$482:$BO$585,6,FALSE)</f>
        <v>8</v>
      </c>
      <c r="I230" s="142">
        <f>VLOOKUP(A230,Увл.отчёт!$BJ$482:$BP$585,7,FALSE)</f>
        <v>7.7142857142857144</v>
      </c>
    </row>
    <row r="231" spans="1:9">
      <c r="A231" s="11">
        <f t="shared" si="7"/>
        <v>4</v>
      </c>
      <c r="B231" s="190">
        <f>VLOOKUP(A231,Увл.отчёт!$BJ$492:$BO$585,3,FALSE)</f>
        <v>12</v>
      </c>
      <c r="C231" s="190"/>
      <c r="D231" s="268" t="s">
        <v>79</v>
      </c>
      <c r="E231" s="259" t="str">
        <f>VLOOKUP(B231,классы!$B$3:$C$88,2,FALSE)</f>
        <v>Лисовский Павел</v>
      </c>
      <c r="F231" s="262">
        <f>VLOOKUP(A231,Увл.отчёт!$BJ$492:$BO$585,4,FALSE)</f>
        <v>8.7142864153788935</v>
      </c>
      <c r="G231" s="11">
        <f>VLOOKUP(A231,Увл.отчёт!$BJ$492:$BO$585,5,FALSE)</f>
        <v>9</v>
      </c>
      <c r="H231" s="11">
        <f>VLOOKUP(A231,Увл.отчёт!$BJ$482:$BO$585,6,FALSE)</f>
        <v>7</v>
      </c>
      <c r="I231" s="142">
        <f>VLOOKUP(A231,Увл.отчёт!$BJ$482:$BP$585,7,FALSE)</f>
        <v>0.90476190476190743</v>
      </c>
    </row>
    <row r="232" spans="1:9">
      <c r="A232" s="11">
        <f t="shared" si="7"/>
        <v>5</v>
      </c>
      <c r="B232" s="190">
        <f>VLOOKUP(A232,Увл.отчёт!$BJ$492:$BO$585,3,FALSE)</f>
        <v>65</v>
      </c>
      <c r="C232" s="190"/>
      <c r="D232" s="268" t="s">
        <v>79</v>
      </c>
      <c r="E232" s="259" t="str">
        <f>VLOOKUP(B232,классы!$B$3:$C$88,2,FALSE)</f>
        <v>Исаков Леонид Викторович</v>
      </c>
      <c r="F232" s="262">
        <f>VLOOKUP(A232,Увл.отчёт!$BJ$492:$BO$585,4,FALSE)</f>
        <v>8.5000004002719844</v>
      </c>
      <c r="G232" s="11">
        <f>VLOOKUP(A232,Увл.отчёт!$BJ$492:$BO$585,5,FALSE)</f>
        <v>9</v>
      </c>
      <c r="H232" s="11">
        <f>VLOOKUP(A232,Увл.отчёт!$BJ$482:$BO$585,6,FALSE)</f>
        <v>4</v>
      </c>
      <c r="I232" s="142">
        <f>VLOOKUP(A232,Увл.отчёт!$BJ$482:$BP$585,7,FALSE)</f>
        <v>3.6666666666666665</v>
      </c>
    </row>
    <row r="233" spans="1:9">
      <c r="A233" s="11">
        <f t="shared" si="7"/>
        <v>6</v>
      </c>
      <c r="B233" s="190">
        <f>VLOOKUP(A233,Увл.отчёт!$BJ$492:$BO$585,3,FALSE)</f>
        <v>69</v>
      </c>
      <c r="C233" s="190"/>
      <c r="D233" s="268" t="s">
        <v>79</v>
      </c>
      <c r="E233" s="259" t="str">
        <f>VLOOKUP(B233,классы!$B$3:$C$88,2,FALSE)</f>
        <v>Мораш Анастасия Юрьевна</v>
      </c>
      <c r="F233" s="262">
        <f>VLOOKUP(A233,Увл.отчёт!$BJ$492:$BO$585,4,FALSE)</f>
        <v>8.5000002019607841</v>
      </c>
      <c r="G233" s="11">
        <f>VLOOKUP(A233,Увл.отчёт!$BJ$492:$BO$585,5,FALSE)</f>
        <v>2</v>
      </c>
      <c r="H233" s="11">
        <f>VLOOKUP(A233,Увл.отчёт!$BJ$482:$BO$585,6,FALSE)</f>
        <v>2</v>
      </c>
      <c r="I233" s="142">
        <f>VLOOKUP(A233,Увл.отчёт!$BJ$482:$BP$585,7,FALSE)</f>
        <v>0.5</v>
      </c>
    </row>
    <row r="234" spans="1:9">
      <c r="A234" s="11">
        <f t="shared" si="7"/>
        <v>7</v>
      </c>
      <c r="B234" s="190">
        <f>VLOOKUP(A234,Увл.отчёт!$BJ$492:$BO$585,3,FALSE)</f>
        <v>71</v>
      </c>
      <c r="C234" s="190"/>
      <c r="D234" s="268" t="s">
        <v>79</v>
      </c>
      <c r="E234" s="259" t="str">
        <f>VLOOKUP(B234,классы!$B$3:$C$88,2,FALSE)</f>
        <v>Демидов Иван Владимировичч</v>
      </c>
      <c r="F234" s="262">
        <f>VLOOKUP(A234,Увл.отчёт!$BJ$492:$BO$585,4,FALSE)</f>
        <v>8.4000005005524869</v>
      </c>
      <c r="G234" s="11">
        <f>VLOOKUP(A234,Увл.отчёт!$BJ$492:$BO$585,5,FALSE)</f>
        <v>7</v>
      </c>
      <c r="H234" s="11">
        <f>VLOOKUP(A234,Увл.отчёт!$BJ$482:$BO$585,6,FALSE)</f>
        <v>5</v>
      </c>
      <c r="I234" s="142">
        <f>VLOOKUP(A234,Увл.отчёт!$BJ$482:$BP$585,7,FALSE)</f>
        <v>1.7999999999999972</v>
      </c>
    </row>
    <row r="235" spans="1:9">
      <c r="A235" s="11">
        <f t="shared" si="7"/>
        <v>8</v>
      </c>
      <c r="B235" s="190">
        <f>VLOOKUP(A235,Увл.отчёт!$BJ$492:$BO$585,3,FALSE)</f>
        <v>15</v>
      </c>
      <c r="C235" s="190"/>
      <c r="D235" s="268" t="s">
        <v>79</v>
      </c>
      <c r="E235" s="259" t="str">
        <f>VLOOKUP(B235,классы!$B$3:$C$88,2,FALSE)</f>
        <v>Касьянов Юрий Владимирович</v>
      </c>
      <c r="F235" s="262">
        <f>VLOOKUP(A235,Увл.отчёт!$BJ$492:$BO$585,4,FALSE)</f>
        <v>8.1666672676905563</v>
      </c>
      <c r="G235" s="11">
        <f>VLOOKUP(A235,Увл.отчёт!$BJ$492:$BO$585,5,FALSE)</f>
        <v>6</v>
      </c>
      <c r="H235" s="11">
        <f>VLOOKUP(A235,Увл.отчёт!$BJ$482:$BO$585,6,FALSE)</f>
        <v>6</v>
      </c>
      <c r="I235" s="142">
        <f>VLOOKUP(A235,Увл.отчёт!$BJ$482:$BP$585,7,FALSE)</f>
        <v>0.9666666666666629</v>
      </c>
    </row>
    <row r="236" spans="1:9">
      <c r="A236" s="11">
        <f t="shared" si="7"/>
        <v>9</v>
      </c>
      <c r="B236" s="190">
        <f>VLOOKUP(A236,Увл.отчёт!$BJ$492:$BO$585,3,FALSE)</f>
        <v>29</v>
      </c>
      <c r="C236" s="190"/>
      <c r="D236" s="268" t="s">
        <v>79</v>
      </c>
      <c r="E236" s="259" t="str">
        <f>VLOOKUP(B236,классы!$B$3:$C$88,2,FALSE)</f>
        <v>Данилина Татьяна Игоревна</v>
      </c>
      <c r="F236" s="262">
        <f>VLOOKUP(A236,Увл.отчёт!$BJ$492:$BO$585,4,FALSE)</f>
        <v>8.000000600497513</v>
      </c>
      <c r="G236" s="11">
        <f>VLOOKUP(A236,Увл.отчёт!$BJ$492:$BO$585,5,FALSE)</f>
        <v>8</v>
      </c>
      <c r="H236" s="11">
        <f>VLOOKUP(A236,Увл.отчёт!$BJ$482:$BO$585,6,FALSE)</f>
        <v>6</v>
      </c>
      <c r="I236" s="142">
        <f>VLOOKUP(A236,Увл.отчёт!$BJ$482:$BP$585,7,FALSE)</f>
        <v>2</v>
      </c>
    </row>
    <row r="237" spans="1:9">
      <c r="A237" s="11">
        <f t="shared" si="7"/>
        <v>10</v>
      </c>
      <c r="B237" s="190">
        <f>VLOOKUP(A237,Увл.отчёт!$BJ$492:$BO$585,3,FALSE)</f>
        <v>35</v>
      </c>
      <c r="C237" s="190"/>
      <c r="D237" s="268" t="s">
        <v>79</v>
      </c>
      <c r="E237" s="259" t="str">
        <f>VLOOKUP(B237,классы!$B$3:$C$88,2,FALSE)</f>
        <v>Никульникова Татьяна</v>
      </c>
      <c r="F237" s="262">
        <f>VLOOKUP(A237,Увл.отчёт!$BJ$492:$BO$585,4,FALSE)</f>
        <v>8.0000006002267572</v>
      </c>
      <c r="G237" s="11">
        <f>VLOOKUP(A237,Увл.отчёт!$BJ$492:$BO$585,5,FALSE)</f>
        <v>9</v>
      </c>
      <c r="H237" s="11">
        <f>VLOOKUP(A237,Увл.отчёт!$BJ$482:$BO$585,6,FALSE)</f>
        <v>6</v>
      </c>
      <c r="I237" s="142">
        <f>VLOOKUP(A237,Увл.отчёт!$BJ$482:$BP$585,7,FALSE)</f>
        <v>4.4000000000000004</v>
      </c>
    </row>
    <row r="238" spans="1:9">
      <c r="A238" s="11">
        <f t="shared" si="7"/>
        <v>11</v>
      </c>
      <c r="B238" s="190">
        <f>VLOOKUP(A238,Увл.отчёт!$BJ$492:$BO$585,3,FALSE)</f>
        <v>18</v>
      </c>
      <c r="C238" s="190"/>
      <c r="D238" s="268" t="s">
        <v>79</v>
      </c>
      <c r="E238" s="259" t="str">
        <f>VLOOKUP(B238,классы!$B$3:$C$88,2,FALSE)</f>
        <v>Олег Маргулис</v>
      </c>
      <c r="F238" s="262">
        <f>VLOOKUP(A238,Увл.отчёт!$BJ$492:$BO$585,4,FALSE)</f>
        <v>8.0000003009900986</v>
      </c>
      <c r="G238" s="11">
        <f>VLOOKUP(A238,Увл.отчёт!$BJ$492:$BO$585,5,FALSE)</f>
        <v>6</v>
      </c>
      <c r="H238" s="11">
        <f>VLOOKUP(A238,Увл.отчёт!$BJ$482:$BO$585,6,FALSE)</f>
        <v>3</v>
      </c>
      <c r="I238" s="142">
        <f>VLOOKUP(A238,Увл.отчёт!$BJ$482:$BP$585,7,FALSE)</f>
        <v>1</v>
      </c>
    </row>
    <row r="239" spans="1:9">
      <c r="A239" s="11">
        <f t="shared" si="7"/>
        <v>12</v>
      </c>
      <c r="B239" s="190">
        <f>VLOOKUP(A239,Увл.отчёт!$BJ$492:$BO$585,3,FALSE)</f>
        <v>50</v>
      </c>
      <c r="C239" s="190"/>
      <c r="D239" s="268" t="s">
        <v>79</v>
      </c>
      <c r="E239" s="259" t="str">
        <f>VLOOKUP(B239,классы!$B$3:$C$88,2,FALSE)</f>
        <v>Мотовилов Аркадий</v>
      </c>
      <c r="F239" s="262">
        <f>VLOOKUP(A239,Увл.отчёт!$BJ$492:$BO$585,4,FALSE)</f>
        <v>8.0000003003322266</v>
      </c>
      <c r="G239" s="11">
        <f>VLOOKUP(A239,Увл.отчёт!$BJ$492:$BO$585,5,FALSE)</f>
        <v>4</v>
      </c>
      <c r="H239" s="11">
        <f>VLOOKUP(A239,Увл.отчёт!$BJ$482:$BO$585,6,FALSE)</f>
        <v>3</v>
      </c>
      <c r="I239" s="142">
        <f>VLOOKUP(A239,Увл.отчёт!$BJ$482:$BP$585,7,FALSE)</f>
        <v>3</v>
      </c>
    </row>
    <row r="240" spans="1:9">
      <c r="A240" s="11">
        <f t="shared" si="7"/>
        <v>13</v>
      </c>
      <c r="B240" s="190">
        <f>VLOOKUP(A240,Увл.отчёт!$BJ$492:$BO$585,3,FALSE)</f>
        <v>26</v>
      </c>
      <c r="C240" s="190"/>
      <c r="D240" s="268" t="s">
        <v>79</v>
      </c>
      <c r="E240" s="259" t="str">
        <f>VLOOKUP(B240,классы!$B$3:$C$88,2,FALSE)</f>
        <v>Ванягин Александр Александрович</v>
      </c>
      <c r="F240" s="262">
        <f>VLOOKUP(A240,Увл.отчёт!$BJ$492:$BO$585,4,FALSE)</f>
        <v>7.7500004006276155</v>
      </c>
      <c r="G240" s="11">
        <f>VLOOKUP(A240,Увл.отчёт!$BJ$492:$BO$585,5,FALSE)</f>
        <v>7</v>
      </c>
      <c r="H240" s="11">
        <f>VLOOKUP(A240,Увл.отчёт!$BJ$482:$BO$585,6,FALSE)</f>
        <v>4</v>
      </c>
      <c r="I240" s="142">
        <f>VLOOKUP(A240,Увл.отчёт!$BJ$482:$BP$585,7,FALSE)</f>
        <v>1.5833333333333333</v>
      </c>
    </row>
    <row r="241" spans="1:9">
      <c r="A241" s="11">
        <f t="shared" si="7"/>
        <v>14</v>
      </c>
      <c r="B241" s="190">
        <f>VLOOKUP(A241,Увл.отчёт!$BJ$492:$BO$585,3,FALSE)</f>
        <v>8</v>
      </c>
      <c r="C241" s="190"/>
      <c r="D241" s="268" t="s">
        <v>79</v>
      </c>
      <c r="E241" s="259" t="str">
        <f>VLOOKUP(B241,классы!$B$3:$C$88,2,FALSE)</f>
        <v>Шонин Сергей Викторович</v>
      </c>
      <c r="F241" s="262">
        <f>VLOOKUP(A241,Увл.отчёт!$BJ$492:$BO$585,4,FALSE)</f>
        <v>7.5000006005235598</v>
      </c>
      <c r="G241" s="11">
        <f>VLOOKUP(A241,Увл.отчёт!$BJ$492:$BO$585,5,FALSE)</f>
        <v>7</v>
      </c>
      <c r="H241" s="11">
        <f>VLOOKUP(A241,Увл.отчёт!$BJ$482:$BO$585,6,FALSE)</f>
        <v>6</v>
      </c>
      <c r="I241" s="142">
        <f>VLOOKUP(A241,Увл.отчёт!$BJ$482:$BP$585,7,FALSE)</f>
        <v>1.9</v>
      </c>
    </row>
    <row r="242" spans="1:9">
      <c r="A242" s="11">
        <f t="shared" si="7"/>
        <v>15</v>
      </c>
      <c r="B242" s="190">
        <f>VLOOKUP(A242,Увл.отчёт!$BJ$492:$BO$585,3,FALSE)</f>
        <v>64</v>
      </c>
      <c r="C242" s="190"/>
      <c r="D242" s="268" t="s">
        <v>79</v>
      </c>
      <c r="E242" s="259" t="str">
        <f>VLOOKUP(B242,классы!$B$3:$C$88,2,FALSE)</f>
        <v>Янгирова Анастасия Валерьевна</v>
      </c>
      <c r="F242" s="262">
        <f>VLOOKUP(A242,Увл.отчёт!$BJ$492:$BO$585,4,FALSE)</f>
        <v>7.500000400332226</v>
      </c>
      <c r="G242" s="11">
        <f>VLOOKUP(A242,Увл.отчёт!$BJ$492:$BO$585,5,FALSE)</f>
        <v>5</v>
      </c>
      <c r="H242" s="11">
        <f>VLOOKUP(A242,Увл.отчёт!$BJ$482:$BO$585,6,FALSE)</f>
        <v>4</v>
      </c>
      <c r="I242" s="142">
        <f>VLOOKUP(A242,Увл.отчёт!$BJ$482:$BP$585,7,FALSE)</f>
        <v>3</v>
      </c>
    </row>
    <row r="243" spans="1:9">
      <c r="A243" s="11">
        <f t="shared" si="7"/>
        <v>16</v>
      </c>
      <c r="B243" s="190">
        <f>VLOOKUP(A243,Увл.отчёт!$BJ$492:$BO$585,3,FALSE)</f>
        <v>54</v>
      </c>
      <c r="C243" s="190"/>
      <c r="D243" s="268" t="s">
        <v>79</v>
      </c>
      <c r="E243" s="259" t="str">
        <f>VLOOKUP(B243,классы!$B$3:$C$88,2,FALSE)</f>
        <v>Силантьева Наталья Ильинична</v>
      </c>
      <c r="F243" s="262">
        <f>VLOOKUP(A243,Увл.отчёт!$BJ$492:$BO$585,4,FALSE)</f>
        <v>7.4000005007633591</v>
      </c>
      <c r="G243" s="11">
        <f>VLOOKUP(A243,Увл.отчёт!$BJ$492:$BO$585,5,FALSE)</f>
        <v>7</v>
      </c>
      <c r="H243" s="11">
        <f>VLOOKUP(A243,Увл.отчёт!$BJ$482:$BO$585,6,FALSE)</f>
        <v>5</v>
      </c>
      <c r="I243" s="142">
        <f>VLOOKUP(A243,Увл.отчёт!$BJ$482:$BP$585,7,FALSE)</f>
        <v>1.2999999999999972</v>
      </c>
    </row>
    <row r="244" spans="1:9">
      <c r="A244" s="11">
        <f t="shared" si="7"/>
        <v>17</v>
      </c>
      <c r="B244" s="190">
        <f>VLOOKUP(A244,Увл.отчёт!$BJ$492:$BO$585,3,FALSE)</f>
        <v>68</v>
      </c>
      <c r="C244" s="190"/>
      <c r="D244" s="268" t="s">
        <v>79</v>
      </c>
      <c r="E244" s="259" t="str">
        <f>VLOOKUP(B244,классы!$B$3:$C$88,2,FALSE)</f>
        <v>Янгирова Анастасия Валерьевна</v>
      </c>
      <c r="F244" s="262">
        <f>VLOOKUP(A244,Увл.отчёт!$BJ$492:$BO$585,4,FALSE)</f>
        <v>7.3333339335034973</v>
      </c>
      <c r="G244" s="11">
        <f>VLOOKUP(A244,Увл.отчёт!$BJ$492:$BO$585,5,FALSE)</f>
        <v>8</v>
      </c>
      <c r="H244" s="11">
        <f>VLOOKUP(A244,Увл.отчёт!$BJ$482:$BO$585,6,FALSE)</f>
        <v>6</v>
      </c>
      <c r="I244" s="142">
        <f>VLOOKUP(A244,Увл.отчёт!$BJ$482:$BP$585,7,FALSE)</f>
        <v>5.8666666666666627</v>
      </c>
    </row>
    <row r="245" spans="1:9">
      <c r="A245" s="11">
        <f t="shared" si="7"/>
        <v>18</v>
      </c>
      <c r="B245" s="190">
        <f>VLOOKUP(A245,Увл.отчёт!$BJ$492:$BO$585,3,FALSE)</f>
        <v>11</v>
      </c>
      <c r="C245" s="190"/>
      <c r="D245" s="268" t="s">
        <v>79</v>
      </c>
      <c r="E245" s="259" t="str">
        <f>VLOOKUP(B245,классы!$B$3:$C$88,2,FALSE)</f>
        <v>Белых Николай Евгеньевич</v>
      </c>
      <c r="F245" s="262">
        <f>VLOOKUP(A245,Увл.отчёт!$BJ$492:$BO$585,4,FALSE)</f>
        <v>7.2500004004424783</v>
      </c>
      <c r="G245" s="11">
        <f>VLOOKUP(A245,Увл.отчёт!$BJ$492:$BO$585,5,FALSE)</f>
        <v>5</v>
      </c>
      <c r="H245" s="11">
        <f>VLOOKUP(A245,Увл.отчёт!$BJ$482:$BO$585,6,FALSE)</f>
        <v>4</v>
      </c>
      <c r="I245" s="142">
        <f>VLOOKUP(A245,Увл.отчёт!$BJ$482:$BP$585,7,FALSE)</f>
        <v>2.25</v>
      </c>
    </row>
    <row r="246" spans="1:9">
      <c r="A246" s="11">
        <f t="shared" si="7"/>
        <v>19</v>
      </c>
      <c r="B246" s="190">
        <f>VLOOKUP(A246,Увл.отчёт!$BJ$492:$BO$585,3,FALSE)</f>
        <v>66</v>
      </c>
      <c r="C246" s="190"/>
      <c r="D246" s="268" t="s">
        <v>79</v>
      </c>
      <c r="E246" s="259" t="str">
        <f>VLOOKUP(B246,классы!$B$3:$C$88,2,FALSE)</f>
        <v>Юрасова Галина</v>
      </c>
      <c r="F246" s="262">
        <f>VLOOKUP(A246,Увл.отчёт!$BJ$492:$BO$585,4,FALSE)</f>
        <v>7.2500004002347422</v>
      </c>
      <c r="G246" s="11">
        <f>VLOOKUP(A246,Увл.отчёт!$BJ$492:$BO$585,5,FALSE)</f>
        <v>8</v>
      </c>
      <c r="H246" s="11">
        <f>VLOOKUP(A246,Увл.отчёт!$BJ$482:$BO$585,6,FALSE)</f>
        <v>4</v>
      </c>
      <c r="I246" s="142">
        <f>VLOOKUP(A246,Увл.отчёт!$BJ$482:$BP$585,7,FALSE)</f>
        <v>4.25</v>
      </c>
    </row>
    <row r="247" spans="1:9">
      <c r="A247" s="11">
        <f t="shared" si="7"/>
        <v>20</v>
      </c>
      <c r="B247" s="190">
        <f>VLOOKUP(A247,Увл.отчёт!$BJ$492:$BO$585,3,FALSE)</f>
        <v>1</v>
      </c>
      <c r="C247" s="190"/>
      <c r="D247" s="268" t="s">
        <v>79</v>
      </c>
      <c r="E247" s="259" t="str">
        <f>VLOOKUP(B247,классы!$B$3:$C$88,2,FALSE)</f>
        <v>Фефелов Александр</v>
      </c>
      <c r="F247" s="262">
        <f>VLOOKUP(A247,Увл.отчёт!$BJ$492:$BO$585,4,FALSE)</f>
        <v>7.2000005008264463</v>
      </c>
      <c r="G247" s="11">
        <f>VLOOKUP(A247,Увл.отчёт!$BJ$492:$BO$585,5,FALSE)</f>
        <v>8</v>
      </c>
      <c r="H247" s="11">
        <f>VLOOKUP(A247,Увл.отчёт!$BJ$482:$BO$585,6,FALSE)</f>
        <v>5</v>
      </c>
      <c r="I247" s="142">
        <f>VLOOKUP(A247,Увл.отчёт!$BJ$482:$BP$585,7,FALSE)</f>
        <v>1.2000000000000028</v>
      </c>
    </row>
    <row r="248" spans="1:9">
      <c r="A248" s="11">
        <f t="shared" si="7"/>
        <v>21</v>
      </c>
      <c r="B248" s="190">
        <f>VLOOKUP(A248,Увл.отчёт!$BJ$492:$BO$585,3,FALSE)</f>
        <v>45</v>
      </c>
      <c r="C248" s="190"/>
      <c r="D248" s="268" t="s">
        <v>79</v>
      </c>
      <c r="E248" s="259" t="str">
        <f>VLOOKUP(B248,классы!$B$3:$C$88,2,FALSE)</f>
        <v>Горбунов Владимир Владимирович</v>
      </c>
      <c r="F248" s="262">
        <f>VLOOKUP(A248,Увл.отчёт!$BJ$492:$BO$585,4,FALSE)</f>
        <v>7.1666672671260852</v>
      </c>
      <c r="G248" s="11">
        <f>VLOOKUP(A248,Увл.отчёт!$BJ$492:$BO$585,5,FALSE)</f>
        <v>6</v>
      </c>
      <c r="H248" s="11">
        <f>VLOOKUP(A248,Увл.отчёт!$BJ$482:$BO$585,6,FALSE)</f>
        <v>6</v>
      </c>
      <c r="I248" s="142">
        <f>VLOOKUP(A248,Увл.отчёт!$BJ$482:$BP$585,7,FALSE)</f>
        <v>2.166666666666663</v>
      </c>
    </row>
    <row r="249" spans="1:9">
      <c r="A249" s="11">
        <f t="shared" si="7"/>
        <v>22</v>
      </c>
      <c r="B249" s="190">
        <f>VLOOKUP(A249,Увл.отчёт!$BJ$492:$BO$585,3,FALSE)</f>
        <v>44</v>
      </c>
      <c r="C249" s="190"/>
      <c r="D249" s="268" t="s">
        <v>79</v>
      </c>
      <c r="E249" s="259" t="str">
        <f>VLOOKUP(B249,классы!$B$3:$C$88,2,FALSE)</f>
        <v>Горбунов Владимир Владимирович</v>
      </c>
      <c r="F249" s="262">
        <f>VLOOKUP(A249,Увл.отчёт!$BJ$492:$BO$585,4,FALSE)</f>
        <v>7.0000005002848997</v>
      </c>
      <c r="G249" s="11">
        <f>VLOOKUP(A249,Увл.отчёт!$BJ$492:$BO$585,5,FALSE)</f>
        <v>7</v>
      </c>
      <c r="H249" s="11">
        <f>VLOOKUP(A249,Увл.отчёт!$BJ$482:$BO$585,6,FALSE)</f>
        <v>5</v>
      </c>
      <c r="I249" s="142">
        <f>VLOOKUP(A249,Увл.отчёт!$BJ$482:$BP$585,7,FALSE)</f>
        <v>3.5</v>
      </c>
    </row>
    <row r="250" spans="1:9">
      <c r="A250" s="11">
        <f t="shared" si="7"/>
        <v>23</v>
      </c>
      <c r="B250" s="190">
        <f>VLOOKUP(A250,Увл.отчёт!$BJ$492:$BO$585,3,FALSE)</f>
        <v>41</v>
      </c>
      <c r="C250" s="190"/>
      <c r="D250" s="268" t="s">
        <v>79</v>
      </c>
      <c r="E250" s="259" t="str">
        <f>VLOOKUP(B250,классы!$B$3:$C$88,2,FALSE)</f>
        <v>Диденко Е.В.</v>
      </c>
      <c r="F250" s="262">
        <f>VLOOKUP(A250,Увл.отчёт!$BJ$492:$BO$585,4,FALSE)</f>
        <v>7.0000004007444172</v>
      </c>
      <c r="G250" s="11">
        <f>VLOOKUP(A250,Увл.отчёт!$BJ$492:$BO$585,5,FALSE)</f>
        <v>4</v>
      </c>
      <c r="H250" s="11">
        <f>VLOOKUP(A250,Увл.отчёт!$BJ$482:$BO$585,6,FALSE)</f>
        <v>4</v>
      </c>
      <c r="I250" s="142">
        <f>VLOOKUP(A250,Увл.отчёт!$BJ$482:$BP$585,7,FALSE)</f>
        <v>1.3333333333333333</v>
      </c>
    </row>
    <row r="251" spans="1:9">
      <c r="A251" s="11">
        <f t="shared" si="7"/>
        <v>24</v>
      </c>
      <c r="B251" s="190">
        <f>VLOOKUP(A251,Увл.отчёт!$BJ$492:$BO$585,3,FALSE)</f>
        <v>20</v>
      </c>
      <c r="C251" s="190"/>
      <c r="D251" s="268" t="s">
        <v>79</v>
      </c>
      <c r="E251" s="259" t="str">
        <f>VLOOKUP(B251,классы!$B$3:$C$88,2,FALSE)</f>
        <v>Костюхина Екатерина Евгеньевна</v>
      </c>
      <c r="F251" s="262">
        <f>VLOOKUP(A251,Увл.отчёт!$BJ$492:$BO$585,4,FALSE)</f>
        <v>7.0000004002991032</v>
      </c>
      <c r="G251" s="11">
        <f>VLOOKUP(A251,Увл.отчёт!$BJ$492:$BO$585,5,FALSE)</f>
        <v>4</v>
      </c>
      <c r="H251" s="11">
        <f>VLOOKUP(A251,Увл.отчёт!$BJ$482:$BO$585,6,FALSE)</f>
        <v>4</v>
      </c>
      <c r="I251" s="142">
        <f>VLOOKUP(A251,Увл.отчёт!$BJ$482:$BP$585,7,FALSE)</f>
        <v>3.3333333333333335</v>
      </c>
    </row>
    <row r="252" spans="1:9">
      <c r="A252" s="11">
        <f t="shared" si="7"/>
        <v>25</v>
      </c>
      <c r="B252" s="190">
        <f>VLOOKUP(A252,Увл.отчёт!$BJ$492:$BO$585,3,FALSE)</f>
        <v>27</v>
      </c>
      <c r="C252" s="190"/>
      <c r="D252" s="268" t="s">
        <v>79</v>
      </c>
      <c r="E252" s="259" t="str">
        <f>VLOOKUP(B252,классы!$B$3:$C$88,2,FALSE)</f>
        <v>Травина Светлана</v>
      </c>
      <c r="F252" s="262">
        <f>VLOOKUP(A252,Увл.отчёт!$BJ$492:$BO$585,4,FALSE)</f>
        <v>7.0000003009900986</v>
      </c>
      <c r="G252" s="11">
        <f>VLOOKUP(A252,Увл.отчёт!$BJ$492:$BO$585,5,FALSE)</f>
        <v>3</v>
      </c>
      <c r="H252" s="11">
        <f>VLOOKUP(A252,Увл.отчёт!$BJ$482:$BO$585,6,FALSE)</f>
        <v>3</v>
      </c>
      <c r="I252" s="142">
        <f>VLOOKUP(A252,Увл.отчёт!$BJ$482:$BP$585,7,FALSE)</f>
        <v>1</v>
      </c>
    </row>
    <row r="253" spans="1:9">
      <c r="A253" s="11">
        <f t="shared" si="7"/>
        <v>26</v>
      </c>
      <c r="B253" s="190">
        <f>VLOOKUP(A253,Увл.отчёт!$BJ$492:$BO$585,3,FALSE)</f>
        <v>37</v>
      </c>
      <c r="C253" s="190"/>
      <c r="D253" s="268" t="s">
        <v>79</v>
      </c>
      <c r="E253" s="259" t="str">
        <f>VLOOKUP(B253,классы!$B$3:$C$88,2,FALSE)</f>
        <v>Сизов Дмитрий Генндьевич</v>
      </c>
      <c r="F253" s="262">
        <f>VLOOKUP(A253,Увл.отчёт!$BJ$492:$BO$585,4,FALSE)</f>
        <v>7.0000003003322258</v>
      </c>
      <c r="G253" s="11">
        <f>VLOOKUP(A253,Увл.отчёт!$BJ$492:$BO$585,5,FALSE)</f>
        <v>4</v>
      </c>
      <c r="H253" s="11">
        <f>VLOOKUP(A253,Увл.отчёт!$BJ$482:$BO$585,6,FALSE)</f>
        <v>3</v>
      </c>
      <c r="I253" s="142">
        <f>VLOOKUP(A253,Увл.отчёт!$BJ$482:$BP$585,7,FALSE)</f>
        <v>3</v>
      </c>
    </row>
    <row r="254" spans="1:9">
      <c r="A254" s="11">
        <f t="shared" si="7"/>
        <v>27</v>
      </c>
      <c r="B254" s="190">
        <f>VLOOKUP(A254,Увл.отчёт!$BJ$492:$BO$585,3,FALSE)</f>
        <v>24</v>
      </c>
      <c r="C254" s="190"/>
      <c r="D254" s="268" t="s">
        <v>79</v>
      </c>
      <c r="E254" s="259" t="str">
        <f>VLOOKUP(B254,классы!$B$3:$C$88,2,FALSE)</f>
        <v>Попов Александр Андреевич и КоВыль</v>
      </c>
      <c r="F254" s="262">
        <f>VLOOKUP(A254,Увл.отчёт!$BJ$492:$BO$585,4,FALSE)</f>
        <v>6.8000005005847948</v>
      </c>
      <c r="G254" s="11">
        <f>VLOOKUP(A254,Увл.отчёт!$BJ$492:$BO$585,5,FALSE)</f>
        <v>7</v>
      </c>
      <c r="H254" s="11">
        <f>VLOOKUP(A254,Увл.отчёт!$BJ$482:$BO$585,6,FALSE)</f>
        <v>5</v>
      </c>
      <c r="I254" s="142">
        <f>VLOOKUP(A254,Увл.отчёт!$BJ$482:$BP$585,7,FALSE)</f>
        <v>1.7000000000000028</v>
      </c>
    </row>
    <row r="255" spans="1:9">
      <c r="A255" s="11">
        <f t="shared" si="7"/>
        <v>28</v>
      </c>
      <c r="B255" s="190">
        <f>VLOOKUP(A255,Увл.отчёт!$BJ$492:$BO$585,3,FALSE)</f>
        <v>34</v>
      </c>
      <c r="C255" s="190"/>
      <c r="D255" s="268" t="s">
        <v>79</v>
      </c>
      <c r="E255" s="259" t="str">
        <f>VLOOKUP(B255,классы!$B$3:$C$88,2,FALSE)</f>
        <v>Саликова Александра Владимировна</v>
      </c>
      <c r="F255" s="262">
        <f>VLOOKUP(A255,Увл.отчёт!$BJ$492:$BO$585,4,FALSE)</f>
        <v>6.7500004038461539</v>
      </c>
      <c r="G255" s="11">
        <f>VLOOKUP(A255,Увл.отчёт!$BJ$492:$BO$585,5,FALSE)</f>
        <v>6</v>
      </c>
      <c r="H255" s="11">
        <f>VLOOKUP(A255,Увл.отчёт!$BJ$482:$BO$585,6,FALSE)</f>
        <v>4</v>
      </c>
      <c r="I255" s="142">
        <f>VLOOKUP(A255,Увл.отчёт!$BJ$482:$BP$585,7,FALSE)</f>
        <v>0.25</v>
      </c>
    </row>
    <row r="256" spans="1:9">
      <c r="A256" s="11">
        <f t="shared" si="7"/>
        <v>29</v>
      </c>
      <c r="B256" s="190">
        <f>VLOOKUP(A256,Увл.отчёт!$BJ$492:$BO$585,3,FALSE)</f>
        <v>10</v>
      </c>
      <c r="C256" s="190"/>
      <c r="D256" s="268" t="s">
        <v>79</v>
      </c>
      <c r="E256" s="259" t="str">
        <f>VLOOKUP(B256,классы!$B$3:$C$88,2,FALSE)</f>
        <v>Ткачев Алексей Петрович</v>
      </c>
      <c r="F256" s="262">
        <f>VLOOKUP(A256,Увл.отчёт!$BJ$492:$BO$585,4,FALSE)</f>
        <v>6.750000401079137</v>
      </c>
      <c r="G256" s="11">
        <f>VLOOKUP(A256,Увл.отчёт!$BJ$492:$BO$585,5,FALSE)</f>
        <v>6</v>
      </c>
      <c r="H256" s="11">
        <f>VLOOKUP(A256,Увл.отчёт!$BJ$482:$BO$585,6,FALSE)</f>
        <v>4</v>
      </c>
      <c r="I256" s="142">
        <f>VLOOKUP(A256,Увл.отчёт!$BJ$482:$BP$585,7,FALSE)</f>
        <v>0.91666666666666663</v>
      </c>
    </row>
    <row r="257" spans="1:9">
      <c r="A257" s="11">
        <f t="shared" si="7"/>
        <v>30</v>
      </c>
      <c r="B257" s="190">
        <f>VLOOKUP(A257,Увл.отчёт!$BJ$492:$BO$585,3,FALSE)</f>
        <v>9</v>
      </c>
      <c r="C257" s="190"/>
      <c r="D257" s="268" t="s">
        <v>79</v>
      </c>
      <c r="E257" s="259" t="str">
        <f>VLOOKUP(B257,классы!$B$3:$C$88,2,FALSE)</f>
        <v>Кирилл Михайлович Поспелов</v>
      </c>
      <c r="F257" s="262">
        <f>VLOOKUP(A257,Увл.отчёт!$BJ$492:$BO$585,4,FALSE)</f>
        <v>6.7142864146730972</v>
      </c>
      <c r="G257" s="11">
        <f>VLOOKUP(A257,Увл.отчёт!$BJ$492:$BO$585,5,FALSE)</f>
        <v>12</v>
      </c>
      <c r="H257" s="11">
        <f>VLOOKUP(A257,Увл.отчёт!$BJ$482:$BO$585,6,FALSE)</f>
        <v>7</v>
      </c>
      <c r="I257" s="142">
        <f>VLOOKUP(A257,Увл.отчёт!$BJ$482:$BP$585,7,FALSE)</f>
        <v>2.5714285714285743</v>
      </c>
    </row>
    <row r="258" spans="1:9">
      <c r="A258" s="11"/>
      <c r="B258" s="190"/>
      <c r="C258" s="190"/>
      <c r="D258" s="268"/>
      <c r="E258" s="259"/>
      <c r="F258" s="262"/>
      <c r="G258" s="11"/>
      <c r="H258" s="11"/>
      <c r="I258" s="142"/>
    </row>
    <row r="259" spans="1:9">
      <c r="A259" s="11"/>
      <c r="B259" s="190"/>
      <c r="C259" s="190"/>
      <c r="D259" s="268"/>
      <c r="E259" s="259"/>
      <c r="F259" s="262"/>
      <c r="G259" s="11"/>
      <c r="H259" s="11"/>
      <c r="I259" s="142"/>
    </row>
    <row r="260" spans="1:9">
      <c r="A260" s="11"/>
      <c r="B260" s="190"/>
      <c r="C260" s="190"/>
      <c r="D260" s="268"/>
      <c r="E260" s="259"/>
      <c r="F260" s="262"/>
      <c r="G260" s="11"/>
      <c r="H260" s="11"/>
      <c r="I260" s="142"/>
    </row>
    <row r="261" spans="1:9">
      <c r="A261" s="11"/>
      <c r="B261" s="190"/>
      <c r="C261" s="190"/>
      <c r="D261" s="268"/>
      <c r="E261" s="259"/>
      <c r="F261" s="262"/>
      <c r="G261" s="11"/>
      <c r="H261" s="11"/>
      <c r="I261" s="142"/>
    </row>
    <row r="262" spans="1:9">
      <c r="A262" s="11"/>
      <c r="B262" s="190"/>
      <c r="C262" s="190"/>
      <c r="D262" s="268"/>
      <c r="E262" s="259"/>
      <c r="F262" s="262"/>
      <c r="G262" s="11"/>
      <c r="H262" s="11"/>
      <c r="I262" s="142"/>
    </row>
    <row r="263" spans="1:9">
      <c r="A263" s="11"/>
      <c r="B263" s="190"/>
      <c r="C263" s="190"/>
      <c r="D263" s="268"/>
      <c r="E263" s="259"/>
      <c r="F263" s="262"/>
      <c r="G263" s="11"/>
      <c r="H263" s="11"/>
      <c r="I263" s="142"/>
    </row>
    <row r="264" spans="1:9">
      <c r="A264" s="11"/>
      <c r="B264" s="190"/>
      <c r="C264" s="190"/>
      <c r="D264" s="268"/>
      <c r="E264" s="259"/>
      <c r="F264" s="262"/>
      <c r="G264" s="11"/>
      <c r="H264" s="11"/>
      <c r="I264" s="142"/>
    </row>
    <row r="265" spans="1:9">
      <c r="A265" s="11"/>
      <c r="B265" s="190"/>
      <c r="C265" s="190"/>
      <c r="D265" s="268"/>
      <c r="E265" s="259"/>
      <c r="F265" s="262"/>
      <c r="G265" s="11"/>
      <c r="H265" s="11"/>
      <c r="I265" s="142"/>
    </row>
    <row r="266" spans="1:9">
      <c r="A266" s="11"/>
      <c r="B266" s="190"/>
      <c r="C266" s="190"/>
      <c r="D266" s="268"/>
      <c r="E266" s="259"/>
      <c r="F266" s="262"/>
      <c r="G266" s="11"/>
      <c r="H266" s="11"/>
      <c r="I266" s="142"/>
    </row>
    <row r="267" spans="1:9">
      <c r="A267" s="11"/>
      <c r="B267" s="190"/>
      <c r="C267" s="190"/>
      <c r="D267" s="268"/>
      <c r="E267" s="259"/>
      <c r="F267" s="262"/>
      <c r="G267" s="11"/>
      <c r="H267" s="11"/>
      <c r="I267" s="142"/>
    </row>
    <row r="268" spans="1:9">
      <c r="A268" s="11"/>
      <c r="B268" s="190"/>
      <c r="C268" s="190"/>
      <c r="D268" s="268"/>
      <c r="E268" s="259"/>
      <c r="F268" s="262"/>
      <c r="G268" s="11"/>
      <c r="H268" s="11"/>
      <c r="I268" s="142"/>
    </row>
    <row r="269" spans="1:9">
      <c r="A269" s="11"/>
      <c r="B269" s="190"/>
      <c r="C269" s="190"/>
      <c r="D269" s="268"/>
      <c r="E269" s="259"/>
      <c r="F269" s="262"/>
      <c r="G269" s="11"/>
      <c r="H269" s="11"/>
      <c r="I269" s="142"/>
    </row>
    <row r="270" spans="1:9">
      <c r="A270" s="11"/>
      <c r="B270" s="190"/>
      <c r="C270" s="190"/>
      <c r="D270" s="268"/>
      <c r="E270" s="259"/>
      <c r="F270" s="262"/>
      <c r="G270" s="11"/>
      <c r="H270" s="11"/>
      <c r="I270" s="142"/>
    </row>
    <row r="271" spans="1:9">
      <c r="A271" s="11"/>
      <c r="B271" s="190"/>
      <c r="C271" s="190"/>
      <c r="D271" s="268"/>
      <c r="E271" s="259"/>
      <c r="F271" s="262"/>
      <c r="G271" s="11"/>
      <c r="H271" s="11"/>
      <c r="I271" s="142"/>
    </row>
    <row r="272" spans="1:9">
      <c r="A272" s="11"/>
      <c r="B272" s="190"/>
      <c r="C272" s="190"/>
      <c r="D272" s="268"/>
      <c r="E272" s="259"/>
      <c r="F272" s="262"/>
      <c r="G272" s="11"/>
      <c r="H272" s="11"/>
      <c r="I272" s="142"/>
    </row>
    <row r="273" spans="1:9">
      <c r="A273" s="11"/>
      <c r="B273" s="190"/>
      <c r="C273" s="190"/>
      <c r="D273" s="268"/>
      <c r="E273" s="259"/>
      <c r="F273" s="262"/>
      <c r="G273" s="11"/>
      <c r="H273" s="11"/>
      <c r="I273" s="142"/>
    </row>
    <row r="274" spans="1:9">
      <c r="A274" s="11"/>
      <c r="B274" s="190"/>
      <c r="C274" s="190"/>
      <c r="D274" s="268"/>
      <c r="E274" s="259"/>
      <c r="F274" s="262"/>
      <c r="G274" s="11"/>
      <c r="H274" s="11"/>
      <c r="I274" s="142"/>
    </row>
    <row r="275" spans="1:9">
      <c r="A275" s="11"/>
      <c r="B275" s="190"/>
      <c r="C275" s="190"/>
      <c r="D275" s="268"/>
      <c r="E275" s="259"/>
      <c r="F275" s="262"/>
      <c r="G275" s="11"/>
      <c r="H275" s="11"/>
      <c r="I275" s="142"/>
    </row>
    <row r="276" spans="1:9">
      <c r="A276" s="11"/>
      <c r="B276" s="190"/>
      <c r="C276" s="190"/>
      <c r="D276" s="268"/>
      <c r="E276" s="259"/>
      <c r="F276" s="262"/>
      <c r="G276" s="11"/>
      <c r="H276" s="11"/>
      <c r="I276" s="142"/>
    </row>
    <row r="277" spans="1:9">
      <c r="A277" s="11"/>
      <c r="B277" s="190"/>
      <c r="C277" s="190"/>
      <c r="D277" s="268"/>
      <c r="E277" s="259"/>
      <c r="F277" s="262"/>
      <c r="G277" s="11"/>
      <c r="H277" s="11"/>
      <c r="I277" s="142"/>
    </row>
    <row r="278" spans="1:9">
      <c r="A278" s="11"/>
      <c r="B278" s="190"/>
      <c r="C278" s="190"/>
      <c r="D278" s="268"/>
      <c r="E278" s="259"/>
      <c r="F278" s="262"/>
      <c r="G278" s="11"/>
      <c r="H278" s="11"/>
      <c r="I278" s="142"/>
    </row>
    <row r="279" spans="1:9">
      <c r="A279" s="11"/>
      <c r="B279" s="190"/>
      <c r="C279" s="190"/>
      <c r="D279" s="268"/>
      <c r="E279" s="259"/>
      <c r="F279" s="262"/>
      <c r="G279" s="11"/>
      <c r="H279" s="11"/>
      <c r="I279" s="142"/>
    </row>
    <row r="280" spans="1:9">
      <c r="A280" s="11"/>
      <c r="B280" s="190"/>
      <c r="C280" s="190"/>
      <c r="D280" s="268"/>
      <c r="E280" s="259"/>
      <c r="F280" s="262"/>
      <c r="G280" s="11"/>
      <c r="H280" s="11"/>
      <c r="I280" s="142"/>
    </row>
    <row r="281" spans="1:9">
      <c r="A281" s="11"/>
      <c r="B281" s="190"/>
      <c r="C281" s="190"/>
      <c r="D281" s="268"/>
      <c r="E281" s="259"/>
      <c r="F281" s="262"/>
      <c r="G281" s="11"/>
      <c r="H281" s="11"/>
      <c r="I281" s="142"/>
    </row>
    <row r="282" spans="1:9">
      <c r="A282" s="11"/>
      <c r="B282" s="190"/>
      <c r="C282" s="190"/>
      <c r="D282" s="268"/>
      <c r="E282" s="259"/>
      <c r="F282" s="262"/>
      <c r="G282" s="11"/>
      <c r="H282" s="11"/>
      <c r="I282" s="142"/>
    </row>
    <row r="283" spans="1:9">
      <c r="A283" s="11"/>
      <c r="B283" s="190"/>
      <c r="C283" s="190"/>
      <c r="D283" s="268"/>
      <c r="E283" s="259"/>
      <c r="F283" s="262"/>
      <c r="G283" s="11"/>
      <c r="H283" s="11"/>
      <c r="I283" s="142"/>
    </row>
    <row r="284" spans="1:9">
      <c r="A284" s="11"/>
      <c r="B284" s="190"/>
      <c r="C284" s="190"/>
      <c r="D284" s="268"/>
      <c r="E284" s="259"/>
      <c r="F284" s="262"/>
      <c r="G284" s="11"/>
      <c r="H284" s="11"/>
      <c r="I284" s="142"/>
    </row>
    <row r="285" spans="1:9">
      <c r="A285" s="11"/>
      <c r="B285" s="190"/>
      <c r="C285" s="190"/>
      <c r="D285" s="268"/>
      <c r="E285" s="268"/>
      <c r="F285" s="262"/>
      <c r="G285" s="11"/>
      <c r="H285" s="11"/>
      <c r="I285" s="142"/>
    </row>
    <row r="286" spans="1:9">
      <c r="A286" s="11"/>
      <c r="B286" s="190"/>
      <c r="C286" s="190"/>
      <c r="D286" s="268"/>
      <c r="E286" s="268"/>
      <c r="F286" s="262"/>
      <c r="G286" s="11"/>
      <c r="H286" s="11"/>
      <c r="I286" s="142"/>
    </row>
    <row r="287" spans="1:9">
      <c r="A287" s="11"/>
      <c r="B287" s="190"/>
      <c r="C287" s="190"/>
      <c r="D287" s="268"/>
      <c r="E287" s="268"/>
      <c r="F287" s="262"/>
      <c r="G287" s="11"/>
      <c r="H287" s="11"/>
      <c r="I287" s="142"/>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AE73"/>
  <sheetViews>
    <sheetView workbookViewId="0">
      <pane xSplit="1" ySplit="2" topLeftCell="B3" activePane="bottomRight" state="frozen"/>
      <selection pane="topRight" activeCell="B1" sqref="B1"/>
      <selection pane="bottomLeft" activeCell="A3" sqref="A3"/>
      <selection pane="bottomRight" activeCell="C23" sqref="C23"/>
    </sheetView>
  </sheetViews>
  <sheetFormatPr defaultRowHeight="15"/>
  <cols>
    <col min="1" max="1" width="12.7109375" style="75" customWidth="1"/>
    <col min="2" max="2" width="20.85546875" style="75" customWidth="1"/>
    <col min="3" max="4" width="7.7109375" style="89" customWidth="1"/>
    <col min="5" max="5" width="7.7109375" style="90" customWidth="1"/>
    <col min="6" max="6" width="7.7109375" style="91" customWidth="1"/>
    <col min="7" max="8" width="7.7109375" style="92" customWidth="1"/>
    <col min="9" max="9" width="7.7109375" style="93" customWidth="1"/>
    <col min="10" max="10" width="7.7109375" style="92" customWidth="1"/>
    <col min="11" max="12" width="7.7109375" style="94" customWidth="1"/>
    <col min="13" max="13" width="7.7109375" style="95" customWidth="1"/>
    <col min="14" max="14" width="7.7109375" style="3" customWidth="1"/>
    <col min="15" max="16" width="7.7109375" style="21" customWidth="1"/>
    <col min="17" max="17" width="7.7109375" style="96" customWidth="1"/>
    <col min="18" max="19" width="7.7109375" style="21" customWidth="1"/>
    <col min="20" max="20" width="11.7109375" style="97" customWidth="1"/>
    <col min="21" max="21" width="9" style="21" customWidth="1"/>
    <col min="23" max="23" width="20.5703125" customWidth="1"/>
    <col min="29" max="29" width="11.7109375" customWidth="1"/>
    <col min="31" max="31" width="15.140625" customWidth="1"/>
  </cols>
  <sheetData>
    <row r="1" spans="1:31" s="61" customFormat="1">
      <c r="A1" s="47"/>
      <c r="B1" s="244"/>
      <c r="C1" s="48" t="s">
        <v>117</v>
      </c>
      <c r="D1" s="48"/>
      <c r="E1" s="49"/>
      <c r="F1" s="50"/>
      <c r="G1" s="51" t="s">
        <v>118</v>
      </c>
      <c r="H1" s="51"/>
      <c r="I1" s="52"/>
      <c r="J1" s="51"/>
      <c r="K1" s="53" t="s">
        <v>119</v>
      </c>
      <c r="L1" s="54"/>
      <c r="M1" s="55"/>
      <c r="N1" s="56"/>
      <c r="O1" s="57" t="s">
        <v>120</v>
      </c>
      <c r="P1" s="57"/>
      <c r="Q1" s="58"/>
      <c r="R1" s="57"/>
      <c r="S1" s="57"/>
      <c r="T1" s="59"/>
      <c r="U1" s="60"/>
    </row>
    <row r="2" spans="1:31">
      <c r="A2" s="62" t="s">
        <v>137</v>
      </c>
      <c r="B2" s="62" t="s">
        <v>1948</v>
      </c>
      <c r="C2" s="63" t="s">
        <v>80</v>
      </c>
      <c r="D2" s="63" t="s">
        <v>121</v>
      </c>
      <c r="E2" s="64" t="s">
        <v>89</v>
      </c>
      <c r="F2" s="65" t="s">
        <v>122</v>
      </c>
      <c r="G2" s="66" t="s">
        <v>80</v>
      </c>
      <c r="H2" s="66" t="s">
        <v>121</v>
      </c>
      <c r="I2" s="67" t="s">
        <v>89</v>
      </c>
      <c r="J2" s="66" t="s">
        <v>122</v>
      </c>
      <c r="K2" s="68" t="s">
        <v>80</v>
      </c>
      <c r="L2" s="68" t="s">
        <v>121</v>
      </c>
      <c r="M2" s="69" t="s">
        <v>89</v>
      </c>
      <c r="N2" s="69" t="s">
        <v>122</v>
      </c>
      <c r="O2" s="70" t="s">
        <v>80</v>
      </c>
      <c r="P2" s="70" t="s">
        <v>121</v>
      </c>
      <c r="Q2" s="71" t="s">
        <v>89</v>
      </c>
      <c r="R2" s="71" t="s">
        <v>122</v>
      </c>
      <c r="S2" s="71" t="s">
        <v>123</v>
      </c>
      <c r="T2" s="72" t="s">
        <v>124</v>
      </c>
      <c r="U2" s="73" t="s">
        <v>106</v>
      </c>
      <c r="V2" s="74"/>
      <c r="W2" s="74"/>
      <c r="X2" s="70" t="s">
        <v>80</v>
      </c>
      <c r="Y2" s="70" t="s">
        <v>121</v>
      </c>
      <c r="Z2" s="71" t="s">
        <v>89</v>
      </c>
      <c r="AA2" s="71" t="s">
        <v>122</v>
      </c>
      <c r="AB2" s="71" t="s">
        <v>123</v>
      </c>
      <c r="AC2" s="72" t="s">
        <v>124</v>
      </c>
      <c r="AD2" s="73" t="s">
        <v>106</v>
      </c>
      <c r="AE2" s="428" t="s">
        <v>1948</v>
      </c>
    </row>
    <row r="3" spans="1:31">
      <c r="A3" s="24" t="str">
        <f>зрители!C3</f>
        <v>Aleksei_K</v>
      </c>
      <c r="B3" s="24" t="str">
        <f>IF(ISBLANK(зрители!D3),"-",зрители!D3)</f>
        <v>Корсаков Алексей Вячеславович</v>
      </c>
      <c r="C3" s="76">
        <f>IFERROR(HLOOKUP(A3,фото!$D$1:$BI$197,195,FALSE),0)</f>
        <v>158</v>
      </c>
      <c r="D3" s="76">
        <f>IFERROR(HLOOKUP(A3,фото!$D$1:$BI$1174,1174,FALSE),0)</f>
        <v>158</v>
      </c>
      <c r="E3" s="77">
        <f>IFERROR(HLOOKUP(A3,фото!$D$1:$BI$978,978,FALSE),"-")</f>
        <v>1.4388339470144269</v>
      </c>
      <c r="F3" s="78">
        <f>IFERROR(HLOOKUP(A3,фото!$D$1:$BI$392,392,FALSE),0)</f>
        <v>26</v>
      </c>
      <c r="G3" s="79">
        <f>IFERROR(HLOOKUP(A3,Видео!$B$1:$BS$97,97,FALSE),0)</f>
        <v>0</v>
      </c>
      <c r="H3" s="79">
        <f>IFERROR(HLOOKUP(A3,Видео!$B$1:$BS$586,586,FALSE),0)</f>
        <v>0</v>
      </c>
      <c r="I3" s="80" t="str">
        <f>IFERROR(HLOOKUP(A3,Видео!$B$1:$BS$488,488,FALSE),"-")</f>
        <v>-</v>
      </c>
      <c r="J3" s="79">
        <f>IFERROR(HLOOKUP(A3,Видео!$B$1:$BS$196,196,FALSE),0)</f>
        <v>0</v>
      </c>
      <c r="K3" s="81">
        <f>IFERROR(HLOOKUP(A3,Увл.отчёт!$B$1:$BX$97,97,FALSE),0)</f>
        <v>0</v>
      </c>
      <c r="L3" s="81">
        <f>IFERROR(HLOOKUP(A3,Увл.отчёт!$B$1:$BX$586,586,FALSE),0)</f>
        <v>0</v>
      </c>
      <c r="M3" s="82" t="str">
        <f>IFERROR(HLOOKUP(A3,Увл.отчёт!$B$1:$BX$488,488,FALSE),"-")</f>
        <v>-</v>
      </c>
      <c r="N3" s="83">
        <f>IFERROR(HLOOKUP(A3,Увл.отчёт!$B$1:$BX$196,196,FALSE),0)</f>
        <v>0</v>
      </c>
      <c r="O3" s="84">
        <f>SUM(C3,G3,K3)</f>
        <v>158</v>
      </c>
      <c r="P3" s="84">
        <f>SUM(D3,H3,L3)</f>
        <v>158</v>
      </c>
      <c r="Q3" s="85">
        <f>IFERROR((IF(D3&gt;0,D3*E3,0)+IF(H3&gt;0,H3*I3,0)+IF(L3&gt;0,L3*M3,0))/P3,"-")</f>
        <v>1.4388339470144269</v>
      </c>
      <c r="R3" s="84">
        <f>SUM(F3,J3,N3)</f>
        <v>26</v>
      </c>
      <c r="S3" s="402">
        <f>зрители!F3</f>
        <v>0</v>
      </c>
      <c r="T3" s="86">
        <f>IFERROR((P3+R3+S3)/Q3,0.00001*O3+0.0000001/ROW(A3))</f>
        <v>127.88133083862739</v>
      </c>
      <c r="U3" s="84">
        <f t="shared" ref="U3:U56" si="0">IFERROR(RANK(T3,$T$3:$T$60,0),"-")</f>
        <v>11</v>
      </c>
      <c r="V3" t="str">
        <f>IF(T3=0,RANK(O3,$O$3:$O$60,0),"-")</f>
        <v>-</v>
      </c>
      <c r="W3" t="str">
        <f>A3</f>
        <v>Aleksei_K</v>
      </c>
      <c r="X3">
        <f t="shared" ref="X3:AC28" si="1">O3</f>
        <v>158</v>
      </c>
      <c r="Y3">
        <f t="shared" si="1"/>
        <v>158</v>
      </c>
      <c r="Z3" s="46">
        <f t="shared" si="1"/>
        <v>1.4388339470144269</v>
      </c>
      <c r="AA3">
        <f t="shared" si="1"/>
        <v>26</v>
      </c>
      <c r="AB3">
        <f t="shared" si="1"/>
        <v>0</v>
      </c>
      <c r="AC3" s="87">
        <f t="shared" si="1"/>
        <v>127.88133083862739</v>
      </c>
      <c r="AD3">
        <f>RANK(AC3,$AC$3:$AC$60,0)</f>
        <v>11</v>
      </c>
      <c r="AE3" t="str">
        <f>B3</f>
        <v>Корсаков Алексей Вячеславович</v>
      </c>
    </row>
    <row r="4" spans="1:31">
      <c r="A4" s="24" t="str">
        <f>зрители!C4</f>
        <v>AlenaStar1993</v>
      </c>
      <c r="B4" s="24" t="str">
        <f>IF(ISBLANK(зрители!D4),"-",зрители!D4)</f>
        <v>Старкова Алена Николаевна</v>
      </c>
      <c r="C4" s="76">
        <f>IFERROR(HLOOKUP(A4,фото!$D$1:$BI$197,195,FALSE),0)</f>
        <v>6</v>
      </c>
      <c r="D4" s="76">
        <f>IFERROR(HLOOKUP(A4,фото!$D$1:$BI$1174,1174,FALSE),0)</f>
        <v>0</v>
      </c>
      <c r="E4" s="77" t="str">
        <f>IFERROR(HLOOKUP(A4,фото!$D$1:$BI$978,978,FALSE),"-")</f>
        <v>-</v>
      </c>
      <c r="F4" s="78">
        <f>IFERROR(HLOOKUP(A4,фото!$D$1:$BI$392,392,FALSE),0)</f>
        <v>6</v>
      </c>
      <c r="G4" s="79">
        <f>IFERROR(HLOOKUP(A4,Видео!$B$1:$BS$97,97,FALSE),0)</f>
        <v>0</v>
      </c>
      <c r="H4" s="79">
        <f>IFERROR(HLOOKUP(A4,Видео!$B$1:$BS$586,586,FALSE),0)</f>
        <v>0</v>
      </c>
      <c r="I4" s="80" t="str">
        <f>IFERROR(HLOOKUP(A4,Видео!$B$1:$BS$488,488,FALSE),"-")</f>
        <v>-</v>
      </c>
      <c r="J4" s="79">
        <f>IFERROR(HLOOKUP(A4,Видео!$B$1:$BS$196,196,FALSE),0)</f>
        <v>0</v>
      </c>
      <c r="K4" s="81">
        <f>IFERROR(HLOOKUP(A4,Увл.отчёт!$B$1:$BX$97,97,FALSE),0)</f>
        <v>0</v>
      </c>
      <c r="L4" s="81">
        <f>IFERROR(HLOOKUP(A4,Увл.отчёт!$B$1:$BX$586,586,FALSE),0)</f>
        <v>0</v>
      </c>
      <c r="M4" s="82" t="str">
        <f>IFERROR(HLOOKUP(A4,Увл.отчёт!$B$1:$BX$488,488,FALSE),"-")</f>
        <v>-</v>
      </c>
      <c r="N4" s="83">
        <f>IFERROR(HLOOKUP(A4,Увл.отчёт!$B$1:$BX$196,196,FALSE),0)</f>
        <v>0</v>
      </c>
      <c r="O4" s="84">
        <f t="shared" ref="O4:P56" si="2">SUM(C4,G4,K4)</f>
        <v>6</v>
      </c>
      <c r="P4" s="84">
        <f t="shared" si="2"/>
        <v>0</v>
      </c>
      <c r="Q4" s="85" t="str">
        <f>IFERROR((IF(D4&gt;0,D4*E4,0)+IF(H4&gt;0,H4*I4,0)+IF(L4&gt;0,L4*M4,0))/P4,"-")</f>
        <v>-</v>
      </c>
      <c r="R4" s="84">
        <f t="shared" ref="R4:R56" si="3">SUM(F4,J4,N4)</f>
        <v>6</v>
      </c>
      <c r="S4" s="402">
        <f>зрители!F4</f>
        <v>0</v>
      </c>
      <c r="T4" s="86">
        <f t="shared" ref="T4:T56" si="4">IFERROR((P4+R4+S4)/Q4,0.00001*O4+0.0000001/ROW(A4))</f>
        <v>6.0025000000000009E-5</v>
      </c>
      <c r="U4" s="84">
        <f t="shared" si="0"/>
        <v>46</v>
      </c>
      <c r="V4" t="str">
        <f t="shared" ref="V4:V56" si="5">IF(T4=0,RANK(O4,$O$3:$O$60,0),"-")</f>
        <v>-</v>
      </c>
      <c r="W4" t="str">
        <f t="shared" ref="W4:W56" si="6">A4</f>
        <v>AlenaStar1993</v>
      </c>
      <c r="X4">
        <f t="shared" si="1"/>
        <v>6</v>
      </c>
      <c r="Y4">
        <f t="shared" si="1"/>
        <v>0</v>
      </c>
      <c r="Z4" s="46" t="str">
        <f t="shared" si="1"/>
        <v>-</v>
      </c>
      <c r="AA4">
        <f t="shared" si="1"/>
        <v>6</v>
      </c>
      <c r="AB4">
        <f t="shared" si="1"/>
        <v>0</v>
      </c>
      <c r="AC4" s="87">
        <f t="shared" si="1"/>
        <v>6.0025000000000009E-5</v>
      </c>
      <c r="AD4">
        <f t="shared" ref="AD4:AD60" si="7">RANK(AC4,$AC$3:$AC$60,0)</f>
        <v>46</v>
      </c>
      <c r="AE4" t="str">
        <f t="shared" ref="AE4:AE60" si="8">B4</f>
        <v>Старкова Алена Николаевна</v>
      </c>
    </row>
    <row r="5" spans="1:31">
      <c r="A5" s="24" t="str">
        <f>зрители!C5</f>
        <v>AlexTrub</v>
      </c>
      <c r="B5" s="24" t="str">
        <f>IF(ISBLANK(зрители!D5),"-",зрители!D5)</f>
        <v>Трубецкой Алексей</v>
      </c>
      <c r="C5" s="76">
        <f>IFERROR(HLOOKUP(A5,фото!$D$1:$BI$197,195,FALSE),0)</f>
        <v>42</v>
      </c>
      <c r="D5" s="76">
        <f>IFERROR(HLOOKUP(A5,фото!$D$1:$BI$1174,1174,FALSE),0)</f>
        <v>42</v>
      </c>
      <c r="E5" s="77">
        <f>IFERROR(HLOOKUP(A5,фото!$D$1:$BI$978,978,FALSE),"-")</f>
        <v>1.7698675489585471</v>
      </c>
      <c r="F5" s="78">
        <f>IFERROR(HLOOKUP(A5,фото!$D$1:$BI$392,392,FALSE),0)</f>
        <v>21</v>
      </c>
      <c r="G5" s="79">
        <f>IFERROR(HLOOKUP(A5,Видео!$B$1:$BS$97,97,FALSE),0)</f>
        <v>0</v>
      </c>
      <c r="H5" s="79">
        <f>IFERROR(HLOOKUP(A5,Видео!$B$1:$BS$586,586,FALSE),0)</f>
        <v>0</v>
      </c>
      <c r="I5" s="80" t="str">
        <f>IFERROR(HLOOKUP(A5,Видео!$B$1:$BS$488,488,FALSE),"-")</f>
        <v>-</v>
      </c>
      <c r="J5" s="79">
        <f>IFERROR(HLOOKUP(A5,Видео!$B$1:$BS$196,196,FALSE),0)</f>
        <v>0</v>
      </c>
      <c r="K5" s="81">
        <f>IFERROR(HLOOKUP(A5,Увл.отчёт!$B$1:$BX$97,97,FALSE),0)</f>
        <v>0</v>
      </c>
      <c r="L5" s="81">
        <f>IFERROR(HLOOKUP(A5,Увл.отчёт!$B$1:$BX$586,586,FALSE),0)</f>
        <v>0</v>
      </c>
      <c r="M5" s="82" t="str">
        <f>IFERROR(HLOOKUP(A5,Увл.отчёт!$B$1:$BX$488,488,FALSE),"-")</f>
        <v>-</v>
      </c>
      <c r="N5" s="83">
        <f>IFERROR(HLOOKUP(A5,Увл.отчёт!$B$1:$BX$196,196,FALSE),0)</f>
        <v>0</v>
      </c>
      <c r="O5" s="84">
        <f t="shared" si="2"/>
        <v>42</v>
      </c>
      <c r="P5" s="84">
        <f t="shared" si="2"/>
        <v>42</v>
      </c>
      <c r="Q5" s="85">
        <f t="shared" ref="Q5:Q56" si="9">IFERROR((IF(D5&gt;0,D5*E5,0)+IF(H5&gt;0,H5*I5,0)+IF(L5&gt;0,L5*M5,0))/P5,"-")</f>
        <v>1.7698675489585471</v>
      </c>
      <c r="R5" s="84">
        <f t="shared" si="3"/>
        <v>21</v>
      </c>
      <c r="S5" s="402">
        <f>зрители!F5</f>
        <v>0</v>
      </c>
      <c r="T5" s="86">
        <f t="shared" si="4"/>
        <v>35.595884018028038</v>
      </c>
      <c r="U5" s="84">
        <f t="shared" si="0"/>
        <v>21</v>
      </c>
      <c r="V5" t="str">
        <f t="shared" si="5"/>
        <v>-</v>
      </c>
      <c r="W5" t="str">
        <f t="shared" si="6"/>
        <v>AlexTrub</v>
      </c>
      <c r="X5">
        <f t="shared" si="1"/>
        <v>42</v>
      </c>
      <c r="Y5">
        <f t="shared" si="1"/>
        <v>42</v>
      </c>
      <c r="Z5" s="46">
        <f t="shared" si="1"/>
        <v>1.7698675489585471</v>
      </c>
      <c r="AA5">
        <f t="shared" si="1"/>
        <v>21</v>
      </c>
      <c r="AB5">
        <f t="shared" si="1"/>
        <v>0</v>
      </c>
      <c r="AC5" s="87">
        <f t="shared" si="1"/>
        <v>35.595884018028038</v>
      </c>
      <c r="AD5">
        <f t="shared" si="7"/>
        <v>21</v>
      </c>
      <c r="AE5" t="str">
        <f t="shared" si="8"/>
        <v>Трубецкой Алексей</v>
      </c>
    </row>
    <row r="6" spans="1:31">
      <c r="A6" s="24" t="str">
        <f>зрители!C6</f>
        <v>Alleghany</v>
      </c>
      <c r="B6" s="24" t="str">
        <f>IF(ISBLANK(зрители!D6),"-",зрители!D6)</f>
        <v>-</v>
      </c>
      <c r="C6" s="76">
        <f>IFERROR(HLOOKUP(A6,фото!$D$1:$BI$197,195,FALSE),0)</f>
        <v>31</v>
      </c>
      <c r="D6" s="76">
        <f>IFERROR(HLOOKUP(A6,фото!$D$1:$BI$1174,1174,FALSE),0)</f>
        <v>0</v>
      </c>
      <c r="E6" s="77" t="str">
        <f>IFERROR(HLOOKUP(A6,фото!$D$1:$BI$978,978,FALSE),"-")</f>
        <v>-</v>
      </c>
      <c r="F6" s="78">
        <f>IFERROR(HLOOKUP(A6,фото!$D$1:$BI$392,392,FALSE),0)</f>
        <v>28</v>
      </c>
      <c r="G6" s="79">
        <f>IFERROR(HLOOKUP(A6,Видео!$B$1:$BS$97,97,FALSE),0)</f>
        <v>19</v>
      </c>
      <c r="H6" s="79">
        <f>IFERROR(HLOOKUP(A6,Видео!$B$1:$BS$586,586,FALSE),0)</f>
        <v>0</v>
      </c>
      <c r="I6" s="80">
        <f>IFERROR(HLOOKUP(A6,Видео!$B$1:$BS$488,488,FALSE),"-")</f>
        <v>2.2798877404146745</v>
      </c>
      <c r="J6" s="79">
        <f>IFERROR(HLOOKUP(A6,Видео!$B$1:$BS$196,196,FALSE),0)</f>
        <v>10</v>
      </c>
      <c r="K6" s="81">
        <f>IFERROR(HLOOKUP(A6,Увл.отчёт!$B$1:$BX$97,97,FALSE),0)</f>
        <v>0</v>
      </c>
      <c r="L6" s="81">
        <f>IFERROR(HLOOKUP(A6,Увл.отчёт!$B$1:$BX$586,586,FALSE),0)</f>
        <v>0</v>
      </c>
      <c r="M6" s="82" t="str">
        <f>IFERROR(HLOOKUP(A6,Увл.отчёт!$B$1:$BX$488,488,FALSE),"-")</f>
        <v>-</v>
      </c>
      <c r="N6" s="83">
        <f>IFERROR(HLOOKUP(A6,Увл.отчёт!$B$1:$BX$196,196,FALSE),0)</f>
        <v>0</v>
      </c>
      <c r="O6" s="84">
        <f t="shared" si="2"/>
        <v>50</v>
      </c>
      <c r="P6" s="84">
        <f t="shared" si="2"/>
        <v>0</v>
      </c>
      <c r="Q6" s="85" t="str">
        <f t="shared" si="9"/>
        <v>-</v>
      </c>
      <c r="R6" s="84">
        <f t="shared" si="3"/>
        <v>38</v>
      </c>
      <c r="S6" s="402">
        <f>зрители!F6</f>
        <v>0</v>
      </c>
      <c r="T6" s="86">
        <f t="shared" si="4"/>
        <v>5.0001666666666669E-4</v>
      </c>
      <c r="U6" s="84">
        <f t="shared" si="0"/>
        <v>33</v>
      </c>
      <c r="V6" t="str">
        <f t="shared" si="5"/>
        <v>-</v>
      </c>
      <c r="W6" t="str">
        <f t="shared" si="6"/>
        <v>Alleghany</v>
      </c>
      <c r="X6">
        <f t="shared" si="1"/>
        <v>50</v>
      </c>
      <c r="Y6">
        <f t="shared" si="1"/>
        <v>0</v>
      </c>
      <c r="Z6" s="46" t="str">
        <f t="shared" si="1"/>
        <v>-</v>
      </c>
      <c r="AA6">
        <f t="shared" si="1"/>
        <v>38</v>
      </c>
      <c r="AB6">
        <f t="shared" si="1"/>
        <v>0</v>
      </c>
      <c r="AC6" s="87">
        <f t="shared" si="1"/>
        <v>5.0001666666666669E-4</v>
      </c>
      <c r="AD6">
        <f t="shared" si="7"/>
        <v>33</v>
      </c>
      <c r="AE6" t="str">
        <f t="shared" si="8"/>
        <v>-</v>
      </c>
    </row>
    <row r="7" spans="1:31">
      <c r="A7" s="24" t="str">
        <f>зрители!C7</f>
        <v>Alyona</v>
      </c>
      <c r="B7" s="24" t="str">
        <f>IF(ISBLANK(зрители!D7),"-",зрители!D7)</f>
        <v>Диденко Елена Владимировна</v>
      </c>
      <c r="C7" s="76">
        <f>IFERROR(HLOOKUP(A7,фото!$D$1:$BI$197,195,FALSE),0)</f>
        <v>0</v>
      </c>
      <c r="D7" s="76">
        <f>IFERROR(HLOOKUP(A7,фото!$D$1:$BI$1174,1174,FALSE),0)</f>
        <v>0</v>
      </c>
      <c r="E7" s="77" t="str">
        <f>IFERROR(HLOOKUP(A7,фото!$D$1:$BI$978,978,FALSE),"-")</f>
        <v>-</v>
      </c>
      <c r="F7" s="78">
        <f>IFERROR(HLOOKUP(A7,фото!$D$1:$BI$392,392,FALSE),0)</f>
        <v>0</v>
      </c>
      <c r="G7" s="79">
        <f>IFERROR(HLOOKUP(A7,Видео!$B$1:$BS$97,97,FALSE),0)</f>
        <v>18</v>
      </c>
      <c r="H7" s="79">
        <f>IFERROR(HLOOKUP(A7,Видео!$B$1:$BS$586,586,FALSE),0)</f>
        <v>18</v>
      </c>
      <c r="I7" s="80">
        <f>IFERROR(HLOOKUP(A7,Видео!$B$1:$BS$488,488,FALSE),"-")</f>
        <v>1.0591529008190197</v>
      </c>
      <c r="J7" s="79">
        <f>IFERROR(HLOOKUP(A7,Видео!$B$1:$BS$196,196,FALSE),0)</f>
        <v>5</v>
      </c>
      <c r="K7" s="81">
        <f>IFERROR(HLOOKUP(A7,Увл.отчёт!$B$1:$BX$97,97,FALSE),0)</f>
        <v>0</v>
      </c>
      <c r="L7" s="81">
        <f>IFERROR(HLOOKUP(A7,Увл.отчёт!$B$1:$BX$586,586,FALSE),0)</f>
        <v>0</v>
      </c>
      <c r="M7" s="82" t="str">
        <f>IFERROR(HLOOKUP(A7,Увл.отчёт!$B$1:$BX$488,488,FALSE),"-")</f>
        <v>-</v>
      </c>
      <c r="N7" s="83">
        <f>IFERROR(HLOOKUP(A7,Увл.отчёт!$B$1:$BX$196,196,FALSE),0)</f>
        <v>0</v>
      </c>
      <c r="O7" s="84">
        <f t="shared" si="2"/>
        <v>18</v>
      </c>
      <c r="P7" s="84">
        <f t="shared" si="2"/>
        <v>18</v>
      </c>
      <c r="Q7" s="85">
        <f t="shared" si="9"/>
        <v>1.0591529008190197</v>
      </c>
      <c r="R7" s="84">
        <f t="shared" si="3"/>
        <v>5</v>
      </c>
      <c r="S7" s="402">
        <f>зрители!F7</f>
        <v>0</v>
      </c>
      <c r="T7" s="86">
        <f t="shared" si="4"/>
        <v>21.715467126809173</v>
      </c>
      <c r="U7" s="84">
        <f t="shared" si="0"/>
        <v>26</v>
      </c>
      <c r="V7" t="str">
        <f t="shared" si="5"/>
        <v>-</v>
      </c>
      <c r="W7" t="str">
        <f t="shared" si="6"/>
        <v>Alyona</v>
      </c>
      <c r="X7">
        <f t="shared" si="1"/>
        <v>18</v>
      </c>
      <c r="Y7">
        <f t="shared" si="1"/>
        <v>18</v>
      </c>
      <c r="Z7" s="46">
        <f t="shared" si="1"/>
        <v>1.0591529008190197</v>
      </c>
      <c r="AA7">
        <f t="shared" si="1"/>
        <v>5</v>
      </c>
      <c r="AB7">
        <f t="shared" si="1"/>
        <v>0</v>
      </c>
      <c r="AC7" s="87">
        <f t="shared" si="1"/>
        <v>21.715467126809173</v>
      </c>
      <c r="AD7">
        <f t="shared" si="7"/>
        <v>26</v>
      </c>
      <c r="AE7" t="str">
        <f t="shared" si="8"/>
        <v>Диденко Елена Владимировна</v>
      </c>
    </row>
    <row r="8" spans="1:31">
      <c r="A8" s="24" t="str">
        <f>зрители!C8</f>
        <v>Angelika.d</v>
      </c>
      <c r="B8" s="24" t="str">
        <f>IF(ISBLANK(зрители!D8),"-",зрители!D8)</f>
        <v>Дедюля Анжелика</v>
      </c>
      <c r="C8" s="76">
        <f>IFERROR(HLOOKUP(A8,фото!$D$1:$BI$197,195,FALSE),0)</f>
        <v>7</v>
      </c>
      <c r="D8" s="76">
        <f>IFERROR(HLOOKUP(A8,фото!$D$1:$BI$1174,1174,FALSE),0)</f>
        <v>0</v>
      </c>
      <c r="E8" s="77" t="str">
        <f>IFERROR(HLOOKUP(A8,фото!$D$1:$BI$978,978,FALSE),"-")</f>
        <v>-</v>
      </c>
      <c r="F8" s="78">
        <f>IFERROR(HLOOKUP(A8,фото!$D$1:$BI$392,392,FALSE),0)</f>
        <v>7</v>
      </c>
      <c r="G8" s="79">
        <f>IFERROR(HLOOKUP(A8,Видео!$B$1:$BS$97,97,FALSE),0)</f>
        <v>0</v>
      </c>
      <c r="H8" s="79">
        <f>IFERROR(HLOOKUP(A8,Видео!$B$1:$BS$586,586,FALSE),0)</f>
        <v>0</v>
      </c>
      <c r="I8" s="80" t="str">
        <f>IFERROR(HLOOKUP(A8,Видео!$B$1:$BS$488,488,FALSE),"-")</f>
        <v>-</v>
      </c>
      <c r="J8" s="79">
        <f>IFERROR(HLOOKUP(A8,Видео!$B$1:$BS$196,196,FALSE),0)</f>
        <v>0</v>
      </c>
      <c r="K8" s="81">
        <f>IFERROR(HLOOKUP(A8,Увл.отчёт!$B$1:$BX$97,97,FALSE),0)</f>
        <v>0</v>
      </c>
      <c r="L8" s="81">
        <f>IFERROR(HLOOKUP(A8,Увл.отчёт!$B$1:$BX$586,586,FALSE),0)</f>
        <v>0</v>
      </c>
      <c r="M8" s="82" t="str">
        <f>IFERROR(HLOOKUP(A8,Увл.отчёт!$B$1:$BX$488,488,FALSE),"-")</f>
        <v>-</v>
      </c>
      <c r="N8" s="83">
        <f>IFERROR(HLOOKUP(A8,Увл.отчёт!$B$1:$BX$196,196,FALSE),0)</f>
        <v>0</v>
      </c>
      <c r="O8" s="84">
        <f t="shared" si="2"/>
        <v>7</v>
      </c>
      <c r="P8" s="84">
        <f t="shared" si="2"/>
        <v>0</v>
      </c>
      <c r="Q8" s="85" t="str">
        <f t="shared" si="9"/>
        <v>-</v>
      </c>
      <c r="R8" s="84">
        <f t="shared" si="3"/>
        <v>7</v>
      </c>
      <c r="S8" s="402">
        <f>зрители!F8</f>
        <v>0</v>
      </c>
      <c r="T8" s="86">
        <f t="shared" si="4"/>
        <v>7.0012500000000001E-5</v>
      </c>
      <c r="U8" s="84">
        <f t="shared" si="0"/>
        <v>45</v>
      </c>
      <c r="V8" t="str">
        <f t="shared" si="5"/>
        <v>-</v>
      </c>
      <c r="W8" t="str">
        <f t="shared" si="6"/>
        <v>Angelika.d</v>
      </c>
      <c r="X8">
        <f t="shared" si="1"/>
        <v>7</v>
      </c>
      <c r="Y8">
        <f t="shared" si="1"/>
        <v>0</v>
      </c>
      <c r="Z8" s="46" t="str">
        <f t="shared" si="1"/>
        <v>-</v>
      </c>
      <c r="AA8">
        <f t="shared" si="1"/>
        <v>7</v>
      </c>
      <c r="AB8">
        <f t="shared" si="1"/>
        <v>0</v>
      </c>
      <c r="AC8" s="87">
        <f t="shared" si="1"/>
        <v>7.0012500000000001E-5</v>
      </c>
      <c r="AD8">
        <f t="shared" si="7"/>
        <v>45</v>
      </c>
      <c r="AE8" t="str">
        <f t="shared" si="8"/>
        <v>Дедюля Анжелика</v>
      </c>
    </row>
    <row r="9" spans="1:31">
      <c r="A9" s="24" t="str">
        <f>зрители!C9</f>
        <v>Azazello</v>
      </c>
      <c r="B9" s="24" t="str">
        <f>IF(ISBLANK(зрители!D9),"-",зрители!D9)</f>
        <v>Azazello</v>
      </c>
      <c r="C9" s="76">
        <f>IFERROR(HLOOKUP(A9,фото!$D$1:$BI$197,195,FALSE),0)</f>
        <v>45</v>
      </c>
      <c r="D9" s="76">
        <f>IFERROR(HLOOKUP(A9,фото!$D$1:$BI$1174,1174,FALSE),0)</f>
        <v>44</v>
      </c>
      <c r="E9" s="77">
        <f>IFERROR(HLOOKUP(A9,фото!$D$1:$BI$978,978,FALSE),"-")</f>
        <v>1.7232003870847166</v>
      </c>
      <c r="F9" s="78">
        <f>IFERROR(HLOOKUP(A9,фото!$D$1:$BI$392,392,FALSE),0)</f>
        <v>6</v>
      </c>
      <c r="G9" s="79">
        <f>IFERROR(HLOOKUP(A9,Видео!$B$1:$BS$97,97,FALSE),0)</f>
        <v>0</v>
      </c>
      <c r="H9" s="79">
        <f>IFERROR(HLOOKUP(A9,Видео!$B$1:$BS$586,586,FALSE),0)</f>
        <v>0</v>
      </c>
      <c r="I9" s="80" t="str">
        <f>IFERROR(HLOOKUP(A9,Видео!$B$1:$BS$488,488,FALSE),"-")</f>
        <v>-</v>
      </c>
      <c r="J9" s="79">
        <f>IFERROR(HLOOKUP(A9,Видео!$B$1:$BS$196,196,FALSE),0)</f>
        <v>0</v>
      </c>
      <c r="K9" s="81">
        <f>IFERROR(HLOOKUP(A9,Увл.отчёт!$B$1:$BX$97,97,FALSE),0)</f>
        <v>3</v>
      </c>
      <c r="L9" s="81">
        <f>IFERROR(HLOOKUP(A9,Увл.отчёт!$B$1:$BX$586,586,FALSE),0)</f>
        <v>0</v>
      </c>
      <c r="M9" s="82" t="str">
        <f>IFERROR(HLOOKUP(A9,Увл.отчёт!$B$1:$BX$488,488,FALSE),"-")</f>
        <v>-</v>
      </c>
      <c r="N9" s="83">
        <f>IFERROR(HLOOKUP(A9,Увл.отчёт!$B$1:$BX$196,196,FALSE),0)</f>
        <v>3</v>
      </c>
      <c r="O9" s="84">
        <f t="shared" si="2"/>
        <v>48</v>
      </c>
      <c r="P9" s="84">
        <f t="shared" si="2"/>
        <v>44</v>
      </c>
      <c r="Q9" s="85">
        <f t="shared" si="9"/>
        <v>1.7232003870847166</v>
      </c>
      <c r="R9" s="84">
        <f t="shared" si="3"/>
        <v>9</v>
      </c>
      <c r="S9" s="402">
        <f>зрители!F9</f>
        <v>0</v>
      </c>
      <c r="T9" s="86">
        <f t="shared" si="4"/>
        <v>30.756724753099999</v>
      </c>
      <c r="U9" s="84">
        <f t="shared" si="0"/>
        <v>22</v>
      </c>
      <c r="V9" t="str">
        <f t="shared" si="5"/>
        <v>-</v>
      </c>
      <c r="W9" t="str">
        <f t="shared" si="6"/>
        <v>Azazello</v>
      </c>
      <c r="X9">
        <f t="shared" si="1"/>
        <v>48</v>
      </c>
      <c r="Y9">
        <f t="shared" si="1"/>
        <v>44</v>
      </c>
      <c r="Z9" s="46">
        <f t="shared" si="1"/>
        <v>1.7232003870847166</v>
      </c>
      <c r="AA9">
        <f t="shared" si="1"/>
        <v>9</v>
      </c>
      <c r="AB9">
        <f t="shared" si="1"/>
        <v>0</v>
      </c>
      <c r="AC9" s="87">
        <f t="shared" si="1"/>
        <v>30.756724753099999</v>
      </c>
      <c r="AD9">
        <f t="shared" si="7"/>
        <v>22</v>
      </c>
      <c r="AE9" t="str">
        <f t="shared" si="8"/>
        <v>Azazello</v>
      </c>
    </row>
    <row r="10" spans="1:31">
      <c r="A10" s="24" t="str">
        <f>зрители!C10</f>
        <v>Balnazzar</v>
      </c>
      <c r="B10" s="24" t="str">
        <f>IF(ISBLANK(зрители!D10),"-",зрители!D10)</f>
        <v>Родимцев Андрей Александрович</v>
      </c>
      <c r="C10" s="76">
        <f>IFERROR(HLOOKUP(A10,фото!$D$1:$BI$197,195,FALSE),0)</f>
        <v>17</v>
      </c>
      <c r="D10" s="76">
        <f>IFERROR(HLOOKUP(A10,фото!$D$1:$BI$1174,1174,FALSE),0)</f>
        <v>0</v>
      </c>
      <c r="E10" s="77" t="str">
        <f>IFERROR(HLOOKUP(A10,фото!$D$1:$BI$978,978,FALSE),"-")</f>
        <v>-</v>
      </c>
      <c r="F10" s="78">
        <f>IFERROR(HLOOKUP(A10,фото!$D$1:$BI$392,392,FALSE),0)</f>
        <v>9</v>
      </c>
      <c r="G10" s="79">
        <f>IFERROR(HLOOKUP(A10,Видео!$B$1:$BS$97,97,FALSE),0)</f>
        <v>20</v>
      </c>
      <c r="H10" s="79">
        <f>IFERROR(HLOOKUP(A10,Видео!$B$1:$BS$586,586,FALSE),0)</f>
        <v>20</v>
      </c>
      <c r="I10" s="80">
        <f>IFERROR(HLOOKUP(A10,Видео!$B$1:$BS$488,488,FALSE),"-")</f>
        <v>1.2783373908379647</v>
      </c>
      <c r="J10" s="79">
        <f>IFERROR(HLOOKUP(A10,Видео!$B$1:$BS$196,196,FALSE),0)</f>
        <v>20</v>
      </c>
      <c r="K10" s="81">
        <f>IFERROR(HLOOKUP(A10,Увл.отчёт!$B$1:$BX$97,97,FALSE),0)</f>
        <v>6</v>
      </c>
      <c r="L10" s="81">
        <f>IFERROR(HLOOKUP(A10,Увл.отчёт!$B$1:$BX$586,586,FALSE),0)</f>
        <v>0</v>
      </c>
      <c r="M10" s="82" t="str">
        <f>IFERROR(HLOOKUP(A10,Увл.отчёт!$B$1:$BX$488,488,FALSE),"-")</f>
        <v>-</v>
      </c>
      <c r="N10" s="83">
        <f>IFERROR(HLOOKUP(A10,Увл.отчёт!$B$1:$BX$196,196,FALSE),0)</f>
        <v>4</v>
      </c>
      <c r="O10" s="84">
        <f t="shared" si="2"/>
        <v>43</v>
      </c>
      <c r="P10" s="84">
        <f t="shared" si="2"/>
        <v>20</v>
      </c>
      <c r="Q10" s="85">
        <f t="shared" si="9"/>
        <v>1.2783373908379647</v>
      </c>
      <c r="R10" s="84">
        <f t="shared" si="3"/>
        <v>33</v>
      </c>
      <c r="S10" s="402">
        <f>зрители!F10</f>
        <v>11</v>
      </c>
      <c r="T10" s="86">
        <f t="shared" si="4"/>
        <v>50.065030138911347</v>
      </c>
      <c r="U10" s="84">
        <f t="shared" si="0"/>
        <v>18</v>
      </c>
      <c r="V10" t="str">
        <f t="shared" si="5"/>
        <v>-</v>
      </c>
      <c r="W10" t="str">
        <f t="shared" si="6"/>
        <v>Balnazzar</v>
      </c>
      <c r="X10">
        <f t="shared" si="1"/>
        <v>43</v>
      </c>
      <c r="Y10">
        <f t="shared" si="1"/>
        <v>20</v>
      </c>
      <c r="Z10" s="46">
        <f t="shared" si="1"/>
        <v>1.2783373908379647</v>
      </c>
      <c r="AA10">
        <f t="shared" si="1"/>
        <v>33</v>
      </c>
      <c r="AB10">
        <f t="shared" si="1"/>
        <v>11</v>
      </c>
      <c r="AC10" s="87">
        <f t="shared" si="1"/>
        <v>50.065030138911347</v>
      </c>
      <c r="AD10">
        <f t="shared" si="7"/>
        <v>18</v>
      </c>
      <c r="AE10" t="str">
        <f t="shared" si="8"/>
        <v>Родимцев Андрей Александрович</v>
      </c>
    </row>
    <row r="11" spans="1:31">
      <c r="A11" s="24" t="str">
        <f>зрители!C11</f>
        <v>denisneo</v>
      </c>
      <c r="B11" s="24" t="str">
        <f>IF(ISBLANK(зрители!D11),"-",зрители!D11)</f>
        <v>-</v>
      </c>
      <c r="C11" s="76">
        <f>IFERROR(HLOOKUP(A11,фото!$D$1:$BI$197,195,FALSE),0)</f>
        <v>0</v>
      </c>
      <c r="D11" s="76">
        <f>IFERROR(HLOOKUP(A11,фото!$D$1:$BI$1174,1174,FALSE),0)</f>
        <v>0</v>
      </c>
      <c r="E11" s="77" t="str">
        <f>IFERROR(HLOOKUP(A11,фото!$D$1:$BI$978,978,FALSE),"-")</f>
        <v>-</v>
      </c>
      <c r="F11" s="78">
        <f>IFERROR(HLOOKUP(A11,фото!$D$1:$BI$392,392,FALSE),0)</f>
        <v>0</v>
      </c>
      <c r="G11" s="79">
        <f>IFERROR(HLOOKUP(A11,Видео!$B$1:$BS$97,97,FALSE),0)</f>
        <v>4</v>
      </c>
      <c r="H11" s="79">
        <f>IFERROR(HLOOKUP(A11,Видео!$B$1:$BS$586,586,FALSE),0)</f>
        <v>0</v>
      </c>
      <c r="I11" s="80" t="str">
        <f>IFERROR(HLOOKUP(A11,Видео!$B$1:$BS$488,488,FALSE),"-")</f>
        <v>-</v>
      </c>
      <c r="J11" s="79">
        <f>IFERROR(HLOOKUP(A11,Видео!$B$1:$BS$196,196,FALSE),0)</f>
        <v>0</v>
      </c>
      <c r="K11" s="81">
        <f>IFERROR(HLOOKUP(A11,Увл.отчёт!$B$1:$BX$97,97,FALSE),0)</f>
        <v>6</v>
      </c>
      <c r="L11" s="81">
        <f>IFERROR(HLOOKUP(A11,Увл.отчёт!$B$1:$BX$586,586,FALSE),0)</f>
        <v>0</v>
      </c>
      <c r="M11" s="82" t="str">
        <f>IFERROR(HLOOKUP(A11,Увл.отчёт!$B$1:$BX$488,488,FALSE),"-")</f>
        <v>-</v>
      </c>
      <c r="N11" s="83">
        <f>IFERROR(HLOOKUP(A11,Увл.отчёт!$B$1:$BX$196,196,FALSE),0)</f>
        <v>0</v>
      </c>
      <c r="O11" s="84">
        <f t="shared" si="2"/>
        <v>10</v>
      </c>
      <c r="P11" s="84">
        <f t="shared" si="2"/>
        <v>0</v>
      </c>
      <c r="Q11" s="85" t="str">
        <f t="shared" si="9"/>
        <v>-</v>
      </c>
      <c r="R11" s="84">
        <f t="shared" si="3"/>
        <v>0</v>
      </c>
      <c r="S11" s="402">
        <f>зрители!F11</f>
        <v>0</v>
      </c>
      <c r="T11" s="86">
        <f t="shared" si="4"/>
        <v>1.0000909090909091E-4</v>
      </c>
      <c r="U11" s="84">
        <f t="shared" si="0"/>
        <v>41</v>
      </c>
      <c r="V11" t="str">
        <f t="shared" si="5"/>
        <v>-</v>
      </c>
      <c r="W11" t="str">
        <f t="shared" si="6"/>
        <v>denisneo</v>
      </c>
      <c r="X11">
        <f t="shared" si="1"/>
        <v>10</v>
      </c>
      <c r="Y11">
        <f t="shared" si="1"/>
        <v>0</v>
      </c>
      <c r="Z11" s="46" t="str">
        <f t="shared" si="1"/>
        <v>-</v>
      </c>
      <c r="AA11">
        <f t="shared" si="1"/>
        <v>0</v>
      </c>
      <c r="AB11">
        <f t="shared" si="1"/>
        <v>0</v>
      </c>
      <c r="AC11" s="87">
        <f t="shared" si="1"/>
        <v>1.0000909090909091E-4</v>
      </c>
      <c r="AD11">
        <f t="shared" si="7"/>
        <v>41</v>
      </c>
      <c r="AE11" t="str">
        <f t="shared" si="8"/>
        <v>-</v>
      </c>
    </row>
    <row r="12" spans="1:31">
      <c r="A12" s="24" t="str">
        <f>зрители!C12</f>
        <v>drugalya</v>
      </c>
      <c r="B12" s="24" t="str">
        <f>IF(ISBLANK(зрители!D12),"-",зрители!D12)</f>
        <v>юрасова галина</v>
      </c>
      <c r="C12" s="76">
        <f>IFERROR(HLOOKUP(A12,фото!$D$1:$BI$197,195,FALSE),0)</f>
        <v>47</v>
      </c>
      <c r="D12" s="76">
        <f>IFERROR(HLOOKUP(A12,фото!$D$1:$BI$1174,1174,FALSE),0)</f>
        <v>41</v>
      </c>
      <c r="E12" s="77">
        <f>IFERROR(HLOOKUP(A12,фото!$D$1:$BI$978,978,FALSE),"-")</f>
        <v>1.5561252374079966</v>
      </c>
      <c r="F12" s="78">
        <f>IFERROR(HLOOKUP(A12,фото!$D$1:$BI$392,392,FALSE),0)</f>
        <v>18</v>
      </c>
      <c r="G12" s="79">
        <f>IFERROR(HLOOKUP(A12,Видео!$B$1:$BS$97,97,FALSE),0)</f>
        <v>0</v>
      </c>
      <c r="H12" s="79">
        <f>IFERROR(HLOOKUP(A12,Видео!$B$1:$BS$586,586,FALSE),0)</f>
        <v>0</v>
      </c>
      <c r="I12" s="80" t="str">
        <f>IFERROR(HLOOKUP(A12,Видео!$B$1:$BS$488,488,FALSE),"-")</f>
        <v>-</v>
      </c>
      <c r="J12" s="79">
        <f>IFERROR(HLOOKUP(A12,Видео!$B$1:$BS$196,196,FALSE),0)</f>
        <v>0</v>
      </c>
      <c r="K12" s="81">
        <f>IFERROR(HLOOKUP(A12,Увл.отчёт!$B$1:$BX$97,97,FALSE),0)</f>
        <v>0</v>
      </c>
      <c r="L12" s="81">
        <f>IFERROR(HLOOKUP(A12,Увл.отчёт!$B$1:$BX$586,586,FALSE),0)</f>
        <v>0</v>
      </c>
      <c r="M12" s="82" t="str">
        <f>IFERROR(HLOOKUP(A12,Увл.отчёт!$B$1:$BX$488,488,FALSE),"-")</f>
        <v>-</v>
      </c>
      <c r="N12" s="83">
        <f>IFERROR(HLOOKUP(A12,Увл.отчёт!$B$1:$BX$196,196,FALSE),0)</f>
        <v>0</v>
      </c>
      <c r="O12" s="84">
        <f t="shared" si="2"/>
        <v>47</v>
      </c>
      <c r="P12" s="84">
        <f t="shared" si="2"/>
        <v>41</v>
      </c>
      <c r="Q12" s="85">
        <f t="shared" si="9"/>
        <v>1.5561252374079966</v>
      </c>
      <c r="R12" s="84">
        <f t="shared" si="3"/>
        <v>18</v>
      </c>
      <c r="S12" s="402">
        <f>зрители!F12</f>
        <v>0</v>
      </c>
      <c r="T12" s="86">
        <f t="shared" si="4"/>
        <v>37.914686158727811</v>
      </c>
      <c r="U12" s="84">
        <f t="shared" si="0"/>
        <v>20</v>
      </c>
      <c r="V12" t="str">
        <f t="shared" si="5"/>
        <v>-</v>
      </c>
      <c r="W12" t="str">
        <f t="shared" si="6"/>
        <v>drugalya</v>
      </c>
      <c r="X12">
        <f t="shared" si="1"/>
        <v>47</v>
      </c>
      <c r="Y12">
        <f t="shared" si="1"/>
        <v>41</v>
      </c>
      <c r="Z12" s="46">
        <f t="shared" si="1"/>
        <v>1.5561252374079966</v>
      </c>
      <c r="AA12">
        <f t="shared" si="1"/>
        <v>18</v>
      </c>
      <c r="AB12">
        <f t="shared" si="1"/>
        <v>0</v>
      </c>
      <c r="AC12" s="87">
        <f t="shared" si="1"/>
        <v>37.914686158727811</v>
      </c>
      <c r="AD12">
        <f t="shared" si="7"/>
        <v>20</v>
      </c>
      <c r="AE12" t="str">
        <f t="shared" si="8"/>
        <v>юрасова галина</v>
      </c>
    </row>
    <row r="13" spans="1:31">
      <c r="A13" s="24" t="str">
        <f>зрители!C13</f>
        <v>el.cherneckaya</v>
      </c>
      <c r="B13" s="24" t="str">
        <f>IF(ISBLANK(зрители!D13),"-",зрители!D13)</f>
        <v>Чернецкая Елена</v>
      </c>
      <c r="C13" s="76">
        <f>IFERROR(HLOOKUP(A13,фото!$D$1:$BI$197,195,FALSE),0)</f>
        <v>11</v>
      </c>
      <c r="D13" s="76">
        <f>IFERROR(HLOOKUP(A13,фото!$D$1:$BI$1174,1174,FALSE),0)</f>
        <v>0</v>
      </c>
      <c r="E13" s="77" t="str">
        <f>IFERROR(HLOOKUP(A13,фото!$D$1:$BI$978,978,FALSE),"-")</f>
        <v>-</v>
      </c>
      <c r="F13" s="78">
        <f>IFERROR(HLOOKUP(A13,фото!$D$1:$BI$392,392,FALSE),0)</f>
        <v>11</v>
      </c>
      <c r="G13" s="79">
        <f>IFERROR(HLOOKUP(A13,Видео!$B$1:$BS$97,97,FALSE),0)</f>
        <v>0</v>
      </c>
      <c r="H13" s="79">
        <f>IFERROR(HLOOKUP(A13,Видео!$B$1:$BS$586,586,FALSE),0)</f>
        <v>0</v>
      </c>
      <c r="I13" s="80" t="str">
        <f>IFERROR(HLOOKUP(A13,Видео!$B$1:$BS$488,488,FALSE),"-")</f>
        <v>-</v>
      </c>
      <c r="J13" s="79">
        <f>IFERROR(HLOOKUP(A13,Видео!$B$1:$BS$196,196,FALSE),0)</f>
        <v>0</v>
      </c>
      <c r="K13" s="81">
        <f>IFERROR(HLOOKUP(A13,Увл.отчёт!$B$1:$BX$97,97,FALSE),0)</f>
        <v>22</v>
      </c>
      <c r="L13" s="81">
        <f>IFERROR(HLOOKUP(A13,Увл.отчёт!$B$1:$BX$586,586,FALSE),0)</f>
        <v>22</v>
      </c>
      <c r="M13" s="82">
        <f>IFERROR(HLOOKUP(A13,Увл.отчёт!$B$1:$BX$488,488,FALSE),"-")</f>
        <v>1.362049062049062</v>
      </c>
      <c r="N13" s="83">
        <f>IFERROR(HLOOKUP(A13,Увл.отчёт!$B$1:$BX$196,196,FALSE),0)</f>
        <v>3</v>
      </c>
      <c r="O13" s="84">
        <f t="shared" si="2"/>
        <v>33</v>
      </c>
      <c r="P13" s="84">
        <f t="shared" si="2"/>
        <v>22</v>
      </c>
      <c r="Q13" s="85">
        <f t="shared" si="9"/>
        <v>1.362049062049062</v>
      </c>
      <c r="R13" s="84">
        <f t="shared" si="3"/>
        <v>14</v>
      </c>
      <c r="S13" s="402">
        <f>зрители!F13</f>
        <v>0</v>
      </c>
      <c r="T13" s="86">
        <f t="shared" si="4"/>
        <v>26.430765970971503</v>
      </c>
      <c r="U13" s="84">
        <f t="shared" si="0"/>
        <v>25</v>
      </c>
      <c r="V13" t="str">
        <f t="shared" si="5"/>
        <v>-</v>
      </c>
      <c r="W13" t="str">
        <f t="shared" si="6"/>
        <v>el.cherneckaya</v>
      </c>
      <c r="X13">
        <f t="shared" si="1"/>
        <v>33</v>
      </c>
      <c r="Y13">
        <f t="shared" si="1"/>
        <v>22</v>
      </c>
      <c r="Z13" s="46">
        <f t="shared" si="1"/>
        <v>1.362049062049062</v>
      </c>
      <c r="AA13">
        <f t="shared" si="1"/>
        <v>14</v>
      </c>
      <c r="AB13">
        <f t="shared" si="1"/>
        <v>0</v>
      </c>
      <c r="AC13" s="87">
        <f t="shared" si="1"/>
        <v>26.430765970971503</v>
      </c>
      <c r="AD13">
        <f t="shared" si="7"/>
        <v>25</v>
      </c>
      <c r="AE13" t="str">
        <f t="shared" si="8"/>
        <v>Чернецкая Елена</v>
      </c>
    </row>
    <row r="14" spans="1:31">
      <c r="A14" s="24" t="str">
        <f>зрители!C14</f>
        <v>fateforever@mail.ru</v>
      </c>
      <c r="B14" s="24" t="str">
        <f>IF(ISBLANK(зрители!D14),"-",зрители!D14)</f>
        <v>Фатеев Андрей</v>
      </c>
      <c r="C14" s="76">
        <f>IFERROR(HLOOKUP(A14,фото!$D$1:$BI$197,195,FALSE),0)</f>
        <v>7</v>
      </c>
      <c r="D14" s="76">
        <f>IFERROR(HLOOKUP(A14,фото!$D$1:$BI$1174,1174,FALSE),0)</f>
        <v>0</v>
      </c>
      <c r="E14" s="77" t="str">
        <f>IFERROR(HLOOKUP(A14,фото!$D$1:$BI$978,978,FALSE),"-")</f>
        <v>-</v>
      </c>
      <c r="F14" s="78">
        <f>IFERROR(HLOOKUP(A14,фото!$D$1:$BI$392,392,FALSE),0)</f>
        <v>1</v>
      </c>
      <c r="G14" s="79">
        <f>IFERROR(HLOOKUP(A14,Видео!$B$1:$BS$97,97,FALSE),0)</f>
        <v>0</v>
      </c>
      <c r="H14" s="79">
        <f>IFERROR(HLOOKUP(A14,Видео!$B$1:$BS$586,586,FALSE),0)</f>
        <v>0</v>
      </c>
      <c r="I14" s="80" t="str">
        <f>IFERROR(HLOOKUP(A14,Видео!$B$1:$BS$488,488,FALSE),"-")</f>
        <v>-</v>
      </c>
      <c r="J14" s="79">
        <f>IFERROR(HLOOKUP(A14,Видео!$B$1:$BS$196,196,FALSE),0)</f>
        <v>0</v>
      </c>
      <c r="K14" s="81">
        <f>IFERROR(HLOOKUP(A14,Увл.отчёт!$B$1:$BX$97,97,FALSE),0)</f>
        <v>9</v>
      </c>
      <c r="L14" s="81">
        <f>IFERROR(HLOOKUP(A14,Увл.отчёт!$B$1:$BX$586,586,FALSE),0)</f>
        <v>0</v>
      </c>
      <c r="M14" s="82" t="str">
        <f>IFERROR(HLOOKUP(A14,Увл.отчёт!$B$1:$BX$488,488,FALSE),"-")</f>
        <v>-</v>
      </c>
      <c r="N14" s="83">
        <f>IFERROR(HLOOKUP(A14,Увл.отчёт!$B$1:$BX$196,196,FALSE),0)</f>
        <v>3</v>
      </c>
      <c r="O14" s="84">
        <f t="shared" si="2"/>
        <v>16</v>
      </c>
      <c r="P14" s="84">
        <f t="shared" si="2"/>
        <v>0</v>
      </c>
      <c r="Q14" s="85" t="str">
        <f t="shared" si="9"/>
        <v>-</v>
      </c>
      <c r="R14" s="84">
        <f t="shared" si="3"/>
        <v>4</v>
      </c>
      <c r="S14" s="402">
        <f>зрители!F14</f>
        <v>0</v>
      </c>
      <c r="T14" s="86">
        <f t="shared" si="4"/>
        <v>1.6000714285714288E-4</v>
      </c>
      <c r="U14" s="84">
        <f t="shared" si="0"/>
        <v>38</v>
      </c>
      <c r="V14" t="str">
        <f t="shared" si="5"/>
        <v>-</v>
      </c>
      <c r="W14" t="str">
        <f t="shared" si="6"/>
        <v>fateforever@mail.ru</v>
      </c>
      <c r="X14">
        <f t="shared" si="1"/>
        <v>16</v>
      </c>
      <c r="Y14">
        <f t="shared" si="1"/>
        <v>0</v>
      </c>
      <c r="Z14" s="46" t="str">
        <f t="shared" si="1"/>
        <v>-</v>
      </c>
      <c r="AA14">
        <f t="shared" si="1"/>
        <v>4</v>
      </c>
      <c r="AB14">
        <f t="shared" si="1"/>
        <v>0</v>
      </c>
      <c r="AC14" s="87">
        <f t="shared" si="1"/>
        <v>1.6000714285714288E-4</v>
      </c>
      <c r="AD14">
        <f t="shared" si="7"/>
        <v>38</v>
      </c>
      <c r="AE14" t="str">
        <f t="shared" si="8"/>
        <v>Фатеев Андрей</v>
      </c>
    </row>
    <row r="15" spans="1:31">
      <c r="A15" s="24" t="str">
        <f>зрители!C15</f>
        <v>FoxTail</v>
      </c>
      <c r="B15" s="24" t="str">
        <f>IF(ISBLANK(зрители!D15),"-",зрители!D15)</f>
        <v>Прошенков Алексей Дмитриевич</v>
      </c>
      <c r="C15" s="76">
        <f>IFERROR(HLOOKUP(A15,фото!$D$1:$BI$197,195,FALSE),0)</f>
        <v>8</v>
      </c>
      <c r="D15" s="76">
        <f>IFERROR(HLOOKUP(A15,фото!$D$1:$BI$1174,1174,FALSE),0)</f>
        <v>0</v>
      </c>
      <c r="E15" s="77" t="str">
        <f>IFERROR(HLOOKUP(A15,фото!$D$1:$BI$978,978,FALSE),"-")</f>
        <v>-</v>
      </c>
      <c r="F15" s="78">
        <f>IFERROR(HLOOKUP(A15,фото!$D$1:$BI$392,392,FALSE),0)</f>
        <v>8</v>
      </c>
      <c r="G15" s="79">
        <f>IFERROR(HLOOKUP(A15,Видео!$B$1:$BS$97,97,FALSE),0)</f>
        <v>0</v>
      </c>
      <c r="H15" s="79">
        <f>IFERROR(HLOOKUP(A15,Видео!$B$1:$BS$586,586,FALSE),0)</f>
        <v>0</v>
      </c>
      <c r="I15" s="80" t="str">
        <f>IFERROR(HLOOKUP(A15,Видео!$B$1:$BS$488,488,FALSE),"-")</f>
        <v>-</v>
      </c>
      <c r="J15" s="79">
        <f>IFERROR(HLOOKUP(A15,Видео!$B$1:$BS$196,196,FALSE),0)</f>
        <v>0</v>
      </c>
      <c r="K15" s="81">
        <f>IFERROR(HLOOKUP(A15,Увл.отчёт!$B$1:$BX$97,97,FALSE),0)</f>
        <v>0</v>
      </c>
      <c r="L15" s="81">
        <f>IFERROR(HLOOKUP(A15,Увл.отчёт!$B$1:$BX$586,586,FALSE),0)</f>
        <v>0</v>
      </c>
      <c r="M15" s="82" t="str">
        <f>IFERROR(HLOOKUP(A15,Увл.отчёт!$B$1:$BX$488,488,FALSE),"-")</f>
        <v>-</v>
      </c>
      <c r="N15" s="83">
        <f>IFERROR(HLOOKUP(A15,Увл.отчёт!$B$1:$BX$196,196,FALSE),0)</f>
        <v>0</v>
      </c>
      <c r="O15" s="84">
        <f t="shared" si="2"/>
        <v>8</v>
      </c>
      <c r="P15" s="84">
        <f t="shared" si="2"/>
        <v>0</v>
      </c>
      <c r="Q15" s="85" t="str">
        <f t="shared" si="9"/>
        <v>-</v>
      </c>
      <c r="R15" s="84">
        <f t="shared" si="3"/>
        <v>8</v>
      </c>
      <c r="S15" s="402">
        <f>зрители!F15</f>
        <v>0</v>
      </c>
      <c r="T15" s="86">
        <f t="shared" si="4"/>
        <v>8.0006666666666674E-5</v>
      </c>
      <c r="U15" s="84">
        <f t="shared" si="0"/>
        <v>43</v>
      </c>
      <c r="V15" t="str">
        <f t="shared" si="5"/>
        <v>-</v>
      </c>
      <c r="W15" t="str">
        <f t="shared" si="6"/>
        <v>FoxTail</v>
      </c>
      <c r="X15">
        <f t="shared" si="1"/>
        <v>8</v>
      </c>
      <c r="Y15">
        <f t="shared" si="1"/>
        <v>0</v>
      </c>
      <c r="Z15" s="46" t="str">
        <f t="shared" si="1"/>
        <v>-</v>
      </c>
      <c r="AA15">
        <f t="shared" si="1"/>
        <v>8</v>
      </c>
      <c r="AB15">
        <f t="shared" si="1"/>
        <v>0</v>
      </c>
      <c r="AC15" s="87">
        <f t="shared" si="1"/>
        <v>8.0006666666666674E-5</v>
      </c>
      <c r="AD15">
        <f t="shared" si="7"/>
        <v>43</v>
      </c>
      <c r="AE15" t="str">
        <f t="shared" si="8"/>
        <v>Прошенков Алексей Дмитриевич</v>
      </c>
    </row>
    <row r="16" spans="1:31">
      <c r="A16" s="24" t="str">
        <f>зрители!C16</f>
        <v>Freeek</v>
      </c>
      <c r="B16" s="24" t="str">
        <f>IF(ISBLANK(зрители!D16),"-",зрители!D16)</f>
        <v>Толубаев Сергей Иванович</v>
      </c>
      <c r="C16" s="76">
        <f>IFERROR(HLOOKUP(A16,фото!$D$1:$BI$197,195,FALSE),0)</f>
        <v>158</v>
      </c>
      <c r="D16" s="76">
        <f>IFERROR(HLOOKUP(A16,фото!$D$1:$BI$1174,1174,FALSE),0)</f>
        <v>158</v>
      </c>
      <c r="E16" s="77">
        <f>IFERROR(HLOOKUP(A16,фото!$D$1:$BI$978,978,FALSE),"-")</f>
        <v>1.4272476750755223</v>
      </c>
      <c r="F16" s="78">
        <f>IFERROR(HLOOKUP(A16,фото!$D$1:$BI$392,392,FALSE),0)</f>
        <v>9</v>
      </c>
      <c r="G16" s="79">
        <f>IFERROR(HLOOKUP(A16,Видео!$B$1:$BS$97,97,FALSE),0)</f>
        <v>0</v>
      </c>
      <c r="H16" s="79">
        <f>IFERROR(HLOOKUP(A16,Видео!$B$1:$BS$586,586,FALSE),0)</f>
        <v>0</v>
      </c>
      <c r="I16" s="80" t="str">
        <f>IFERROR(HLOOKUP(A16,Видео!$B$1:$BS$488,488,FALSE),"-")</f>
        <v>-</v>
      </c>
      <c r="J16" s="79">
        <f>IFERROR(HLOOKUP(A16,Видео!$B$1:$BS$196,196,FALSE),0)</f>
        <v>0</v>
      </c>
      <c r="K16" s="81">
        <f>IFERROR(HLOOKUP(A16,Увл.отчёт!$B$1:$BX$97,97,FALSE),0)</f>
        <v>26</v>
      </c>
      <c r="L16" s="81">
        <f>IFERROR(HLOOKUP(A16,Увл.отчёт!$B$1:$BX$586,586,FALSE),0)</f>
        <v>25</v>
      </c>
      <c r="M16" s="82">
        <f>IFERROR(HLOOKUP(A16,Увл.отчёт!$B$1:$BX$488,488,FALSE),"-")</f>
        <v>1.3029841269841271</v>
      </c>
      <c r="N16" s="83">
        <f>IFERROR(HLOOKUP(A16,Увл.отчёт!$B$1:$BX$196,196,FALSE),0)</f>
        <v>5</v>
      </c>
      <c r="O16" s="84">
        <f t="shared" si="2"/>
        <v>184</v>
      </c>
      <c r="P16" s="84">
        <f t="shared" si="2"/>
        <v>183</v>
      </c>
      <c r="Q16" s="85">
        <f t="shared" si="9"/>
        <v>1.4102717805275173</v>
      </c>
      <c r="R16" s="84">
        <f t="shared" si="3"/>
        <v>14</v>
      </c>
      <c r="S16" s="402">
        <f>зрители!F16</f>
        <v>0</v>
      </c>
      <c r="T16" s="86">
        <f t="shared" si="4"/>
        <v>139.68938662752751</v>
      </c>
      <c r="U16" s="84">
        <f t="shared" si="0"/>
        <v>9</v>
      </c>
      <c r="V16" t="str">
        <f t="shared" si="5"/>
        <v>-</v>
      </c>
      <c r="W16" t="str">
        <f t="shared" si="6"/>
        <v>Freeek</v>
      </c>
      <c r="X16">
        <f t="shared" si="1"/>
        <v>184</v>
      </c>
      <c r="Y16">
        <f t="shared" si="1"/>
        <v>183</v>
      </c>
      <c r="Z16" s="46">
        <f t="shared" si="1"/>
        <v>1.4102717805275173</v>
      </c>
      <c r="AA16">
        <f t="shared" si="1"/>
        <v>14</v>
      </c>
      <c r="AB16">
        <f t="shared" si="1"/>
        <v>0</v>
      </c>
      <c r="AC16" s="87">
        <f t="shared" si="1"/>
        <v>139.68938662752751</v>
      </c>
      <c r="AD16">
        <f t="shared" si="7"/>
        <v>9</v>
      </c>
      <c r="AE16" t="str">
        <f t="shared" si="8"/>
        <v>Толубаев Сергей Иванович</v>
      </c>
    </row>
    <row r="17" spans="1:31">
      <c r="A17" s="24" t="str">
        <f>зрители!C17</f>
        <v>gri-gri</v>
      </c>
      <c r="B17" s="24" t="str">
        <f>IF(ISBLANK(зрители!D17),"-",зрители!D17)</f>
        <v>-</v>
      </c>
      <c r="C17" s="76">
        <f>IFERROR(HLOOKUP(A17,фото!$D$1:$BI$197,195,FALSE),0)</f>
        <v>11</v>
      </c>
      <c r="D17" s="76">
        <f>IFERROR(HLOOKUP(A17,фото!$D$1:$BI$1174,1174,FALSE),0)</f>
        <v>0</v>
      </c>
      <c r="E17" s="77" t="str">
        <f>IFERROR(HLOOKUP(A17,фото!$D$1:$BI$978,978,FALSE),"-")</f>
        <v>-</v>
      </c>
      <c r="F17" s="78">
        <f>IFERROR(HLOOKUP(A17,фото!$D$1:$BI$392,392,FALSE),0)</f>
        <v>11</v>
      </c>
      <c r="G17" s="79">
        <f>IFERROR(HLOOKUP(A17,Видео!$B$1:$BS$97,97,FALSE),0)</f>
        <v>0</v>
      </c>
      <c r="H17" s="79">
        <f>IFERROR(HLOOKUP(A17,Видео!$B$1:$BS$586,586,FALSE),0)</f>
        <v>0</v>
      </c>
      <c r="I17" s="80" t="str">
        <f>IFERROR(HLOOKUP(A17,Видео!$B$1:$BS$488,488,FALSE),"-")</f>
        <v>-</v>
      </c>
      <c r="J17" s="79">
        <f>IFERROR(HLOOKUP(A17,Видео!$B$1:$BS$196,196,FALSE),0)</f>
        <v>0</v>
      </c>
      <c r="K17" s="81">
        <f>IFERROR(HLOOKUP(A17,Увл.отчёт!$B$1:$BX$97,97,FALSE),0)</f>
        <v>0</v>
      </c>
      <c r="L17" s="81">
        <f>IFERROR(HLOOKUP(A17,Увл.отчёт!$B$1:$BX$586,586,FALSE),0)</f>
        <v>0</v>
      </c>
      <c r="M17" s="82" t="str">
        <f>IFERROR(HLOOKUP(A17,Увл.отчёт!$B$1:$BX$488,488,FALSE),"-")</f>
        <v>-</v>
      </c>
      <c r="N17" s="83">
        <f>IFERROR(HLOOKUP(A17,Увл.отчёт!$B$1:$BX$196,196,FALSE),0)</f>
        <v>0</v>
      </c>
      <c r="O17" s="84">
        <f t="shared" si="2"/>
        <v>11</v>
      </c>
      <c r="P17" s="84">
        <f t="shared" si="2"/>
        <v>0</v>
      </c>
      <c r="Q17" s="85" t="str">
        <f t="shared" si="9"/>
        <v>-</v>
      </c>
      <c r="R17" s="84">
        <f t="shared" si="3"/>
        <v>11</v>
      </c>
      <c r="S17" s="402">
        <f>зрители!F17</f>
        <v>0</v>
      </c>
      <c r="T17" s="86">
        <f t="shared" si="4"/>
        <v>1.1000588235294117E-4</v>
      </c>
      <c r="U17" s="84">
        <f t="shared" si="0"/>
        <v>40</v>
      </c>
      <c r="V17" t="str">
        <f t="shared" si="5"/>
        <v>-</v>
      </c>
      <c r="W17" t="str">
        <f t="shared" si="6"/>
        <v>gri-gri</v>
      </c>
      <c r="X17">
        <f t="shared" si="1"/>
        <v>11</v>
      </c>
      <c r="Y17">
        <f t="shared" si="1"/>
        <v>0</v>
      </c>
      <c r="Z17" s="46" t="str">
        <f t="shared" si="1"/>
        <v>-</v>
      </c>
      <c r="AA17">
        <f t="shared" si="1"/>
        <v>11</v>
      </c>
      <c r="AB17">
        <f t="shared" si="1"/>
        <v>0</v>
      </c>
      <c r="AC17" s="87">
        <f t="shared" si="1"/>
        <v>1.1000588235294117E-4</v>
      </c>
      <c r="AD17">
        <f t="shared" si="7"/>
        <v>40</v>
      </c>
      <c r="AE17" t="str">
        <f t="shared" si="8"/>
        <v>-</v>
      </c>
    </row>
    <row r="18" spans="1:31">
      <c r="A18" s="24" t="str">
        <f>зрители!C18</f>
        <v>Helena_b</v>
      </c>
      <c r="B18" s="24" t="str">
        <f>IF(ISBLANK(зрители!D18),"-",зрители!D18)</f>
        <v>Бабич Елена Анатольевна</v>
      </c>
      <c r="C18" s="76">
        <f>IFERROR(HLOOKUP(A18,фото!$D$1:$BI$197,195,FALSE),0)</f>
        <v>39</v>
      </c>
      <c r="D18" s="76">
        <f>IFERROR(HLOOKUP(A18,фото!$D$1:$BI$1174,1174,FALSE),0)</f>
        <v>0</v>
      </c>
      <c r="E18" s="77" t="str">
        <f>IFERROR(HLOOKUP(A18,фото!$D$1:$BI$978,978,FALSE),"-")</f>
        <v>-</v>
      </c>
      <c r="F18" s="78">
        <f>IFERROR(HLOOKUP(A18,фото!$D$1:$BI$392,392,FALSE),0)</f>
        <v>9</v>
      </c>
      <c r="G18" s="79">
        <f>IFERROR(HLOOKUP(A18,Видео!$B$1:$BS$97,97,FALSE),0)</f>
        <v>0</v>
      </c>
      <c r="H18" s="79">
        <f>IFERROR(HLOOKUP(A18,Видео!$B$1:$BS$586,586,FALSE),0)</f>
        <v>0</v>
      </c>
      <c r="I18" s="80" t="str">
        <f>IFERROR(HLOOKUP(A18,Видео!$B$1:$BS$488,488,FALSE),"-")</f>
        <v>-</v>
      </c>
      <c r="J18" s="79">
        <f>IFERROR(HLOOKUP(A18,Видео!$B$1:$BS$196,196,FALSE),0)</f>
        <v>0</v>
      </c>
      <c r="K18" s="81">
        <f>IFERROR(HLOOKUP(A18,Увл.отчёт!$B$1:$BX$97,97,FALSE),0)</f>
        <v>0</v>
      </c>
      <c r="L18" s="81">
        <f>IFERROR(HLOOKUP(A18,Увл.отчёт!$B$1:$BX$586,586,FALSE),0)</f>
        <v>0</v>
      </c>
      <c r="M18" s="82" t="str">
        <f>IFERROR(HLOOKUP(A18,Увл.отчёт!$B$1:$BX$488,488,FALSE),"-")</f>
        <v>-</v>
      </c>
      <c r="N18" s="83">
        <f>IFERROR(HLOOKUP(A18,Увл.отчёт!$B$1:$BX$196,196,FALSE),0)</f>
        <v>0</v>
      </c>
      <c r="O18" s="84">
        <f t="shared" si="2"/>
        <v>39</v>
      </c>
      <c r="P18" s="84">
        <f t="shared" si="2"/>
        <v>0</v>
      </c>
      <c r="Q18" s="85" t="str">
        <f t="shared" si="9"/>
        <v>-</v>
      </c>
      <c r="R18" s="84">
        <f t="shared" si="3"/>
        <v>9</v>
      </c>
      <c r="S18" s="402">
        <f>зрители!F18</f>
        <v>0</v>
      </c>
      <c r="T18" s="86">
        <f t="shared" si="4"/>
        <v>3.9000555555555562E-4</v>
      </c>
      <c r="U18" s="84">
        <f t="shared" si="0"/>
        <v>35</v>
      </c>
      <c r="V18" t="str">
        <f t="shared" si="5"/>
        <v>-</v>
      </c>
      <c r="W18" t="str">
        <f t="shared" si="6"/>
        <v>Helena_b</v>
      </c>
      <c r="X18">
        <f t="shared" si="1"/>
        <v>39</v>
      </c>
      <c r="Y18">
        <f t="shared" si="1"/>
        <v>0</v>
      </c>
      <c r="Z18" s="46" t="str">
        <f t="shared" si="1"/>
        <v>-</v>
      </c>
      <c r="AA18">
        <f t="shared" si="1"/>
        <v>9</v>
      </c>
      <c r="AB18">
        <f t="shared" si="1"/>
        <v>0</v>
      </c>
      <c r="AC18" s="87">
        <f t="shared" si="1"/>
        <v>3.9000555555555562E-4</v>
      </c>
      <c r="AD18">
        <f t="shared" si="7"/>
        <v>35</v>
      </c>
      <c r="AE18" t="str">
        <f t="shared" si="8"/>
        <v>Бабич Елена Анатольевна</v>
      </c>
    </row>
    <row r="19" spans="1:31">
      <c r="A19" s="24" t="str">
        <f>зрители!C19</f>
        <v>isakov</v>
      </c>
      <c r="B19" s="24" t="str">
        <f>IF(ISBLANK(зрители!D19),"-",зрители!D19)</f>
        <v>Исаков Леонид Викторович</v>
      </c>
      <c r="C19" s="76">
        <f>IFERROR(HLOOKUP(A19,фото!$D$1:$BI$197,195,FALSE),0)</f>
        <v>156</v>
      </c>
      <c r="D19" s="76">
        <f>IFERROR(HLOOKUP(A19,фото!$D$1:$BI$1174,1174,FALSE),0)</f>
        <v>152</v>
      </c>
      <c r="E19" s="77">
        <f>IFERROR(HLOOKUP(A19,фото!$D$1:$BI$978,978,FALSE),"-")</f>
        <v>1.608348943696527</v>
      </c>
      <c r="F19" s="78">
        <f>IFERROR(HLOOKUP(A19,фото!$D$1:$BI$392,392,FALSE),0)</f>
        <v>13</v>
      </c>
      <c r="G19" s="79">
        <f>IFERROR(HLOOKUP(A19,Видео!$B$1:$BS$97,97,FALSE),0)</f>
        <v>0</v>
      </c>
      <c r="H19" s="79">
        <f>IFERROR(HLOOKUP(A19,Видео!$B$1:$BS$586,586,FALSE),0)</f>
        <v>0</v>
      </c>
      <c r="I19" s="80" t="str">
        <f>IFERROR(HLOOKUP(A19,Видео!$B$1:$BS$488,488,FALSE),"-")</f>
        <v>-</v>
      </c>
      <c r="J19" s="79">
        <f>IFERROR(HLOOKUP(A19,Видео!$B$1:$BS$196,196,FALSE),0)</f>
        <v>0</v>
      </c>
      <c r="K19" s="81">
        <f>IFERROR(HLOOKUP(A19,Увл.отчёт!$B$1:$BX$97,97,FALSE),0)</f>
        <v>0</v>
      </c>
      <c r="L19" s="81">
        <f>IFERROR(HLOOKUP(A19,Увл.отчёт!$B$1:$BX$586,586,FALSE),0)</f>
        <v>0</v>
      </c>
      <c r="M19" s="82" t="str">
        <f>IFERROR(HLOOKUP(A19,Увл.отчёт!$B$1:$BX$488,488,FALSE),"-")</f>
        <v>-</v>
      </c>
      <c r="N19" s="83">
        <f>IFERROR(HLOOKUP(A19,Увл.отчёт!$B$1:$BX$196,196,FALSE),0)</f>
        <v>0</v>
      </c>
      <c r="O19" s="84">
        <f t="shared" si="2"/>
        <v>156</v>
      </c>
      <c r="P19" s="84">
        <f t="shared" si="2"/>
        <v>152</v>
      </c>
      <c r="Q19" s="85">
        <f t="shared" si="9"/>
        <v>1.608348943696527</v>
      </c>
      <c r="R19" s="84">
        <f t="shared" si="3"/>
        <v>13</v>
      </c>
      <c r="S19" s="402">
        <f>зрители!F19</f>
        <v>0</v>
      </c>
      <c r="T19" s="86">
        <f t="shared" si="4"/>
        <v>102.58967784737962</v>
      </c>
      <c r="U19" s="84">
        <f t="shared" si="0"/>
        <v>14</v>
      </c>
      <c r="V19" t="str">
        <f t="shared" si="5"/>
        <v>-</v>
      </c>
      <c r="W19" t="str">
        <f t="shared" si="6"/>
        <v>isakov</v>
      </c>
      <c r="X19">
        <f t="shared" si="1"/>
        <v>156</v>
      </c>
      <c r="Y19">
        <f t="shared" si="1"/>
        <v>152</v>
      </c>
      <c r="Z19" s="46">
        <f t="shared" si="1"/>
        <v>1.608348943696527</v>
      </c>
      <c r="AA19">
        <f t="shared" si="1"/>
        <v>13</v>
      </c>
      <c r="AB19">
        <f t="shared" si="1"/>
        <v>0</v>
      </c>
      <c r="AC19" s="87">
        <f t="shared" si="1"/>
        <v>102.58967784737962</v>
      </c>
      <c r="AD19">
        <f t="shared" si="7"/>
        <v>14</v>
      </c>
      <c r="AE19" t="str">
        <f t="shared" si="8"/>
        <v>Исаков Леонид Викторович</v>
      </c>
    </row>
    <row r="20" spans="1:31">
      <c r="A20" s="24" t="str">
        <f>зрители!C20</f>
        <v>ivandemidov1</v>
      </c>
      <c r="B20" s="24" t="str">
        <f>IF(ISBLANK(зрители!D20),"-",зрители!D20)</f>
        <v>Иван Демидов</v>
      </c>
      <c r="C20" s="76">
        <f>IFERROR(HLOOKUP(A20,фото!$D$1:$BI$197,195,FALSE),0)</f>
        <v>153</v>
      </c>
      <c r="D20" s="76">
        <f>IFERROR(HLOOKUP(A20,фото!$D$1:$BI$1174,1174,FALSE),0)</f>
        <v>0</v>
      </c>
      <c r="E20" s="77">
        <f>IFERROR(HLOOKUP(A20,фото!$D$1:$BI$978,978,FALSE),"-")</f>
        <v>2.4426964260471604</v>
      </c>
      <c r="F20" s="78">
        <f>IFERROR(HLOOKUP(A20,фото!$D$1:$BI$392,392,FALSE),0)</f>
        <v>97</v>
      </c>
      <c r="G20" s="79">
        <f>IFERROR(HLOOKUP(A20,Видео!$B$1:$BS$97,97,FALSE),0)</f>
        <v>23</v>
      </c>
      <c r="H20" s="79">
        <f>IFERROR(HLOOKUP(A20,Видео!$B$1:$BS$586,586,FALSE),0)</f>
        <v>23</v>
      </c>
      <c r="I20" s="80">
        <f>IFERROR(HLOOKUP(A20,Видео!$B$1:$BS$488,488,FALSE),"-")</f>
        <v>1.5666497383892324</v>
      </c>
      <c r="J20" s="79">
        <f>IFERROR(HLOOKUP(A20,Видео!$B$1:$BS$196,196,FALSE),0)</f>
        <v>23</v>
      </c>
      <c r="K20" s="81">
        <f>IFERROR(HLOOKUP(A20,Увл.отчёт!$B$1:$BX$97,97,FALSE),0)</f>
        <v>6</v>
      </c>
      <c r="L20" s="81">
        <f>IFERROR(HLOOKUP(A20,Увл.отчёт!$B$1:$BX$586,586,FALSE),0)</f>
        <v>0</v>
      </c>
      <c r="M20" s="82" t="str">
        <f>IFERROR(HLOOKUP(A20,Увл.отчёт!$B$1:$BX$488,488,FALSE),"-")</f>
        <v>-</v>
      </c>
      <c r="N20" s="83">
        <f>IFERROR(HLOOKUP(A20,Увл.отчёт!$B$1:$BX$196,196,FALSE),0)</f>
        <v>0</v>
      </c>
      <c r="O20" s="84">
        <f t="shared" si="2"/>
        <v>182</v>
      </c>
      <c r="P20" s="84">
        <f t="shared" si="2"/>
        <v>23</v>
      </c>
      <c r="Q20" s="85">
        <f t="shared" si="9"/>
        <v>1.5666497383892324</v>
      </c>
      <c r="R20" s="84">
        <f t="shared" si="3"/>
        <v>120</v>
      </c>
      <c r="S20" s="402">
        <f>зрители!F20</f>
        <v>36</v>
      </c>
      <c r="T20" s="86">
        <f t="shared" si="4"/>
        <v>114.25655372338731</v>
      </c>
      <c r="U20" s="84">
        <f t="shared" si="0"/>
        <v>12</v>
      </c>
      <c r="V20" t="str">
        <f t="shared" si="5"/>
        <v>-</v>
      </c>
      <c r="W20" t="str">
        <f t="shared" si="6"/>
        <v>ivandemidov1</v>
      </c>
      <c r="X20">
        <f t="shared" si="1"/>
        <v>182</v>
      </c>
      <c r="Y20">
        <f t="shared" si="1"/>
        <v>23</v>
      </c>
      <c r="Z20" s="46">
        <f t="shared" si="1"/>
        <v>1.5666497383892324</v>
      </c>
      <c r="AA20">
        <f t="shared" si="1"/>
        <v>120</v>
      </c>
      <c r="AB20">
        <f t="shared" si="1"/>
        <v>36</v>
      </c>
      <c r="AC20" s="87">
        <f t="shared" si="1"/>
        <v>114.25655372338731</v>
      </c>
      <c r="AD20">
        <f t="shared" si="7"/>
        <v>12</v>
      </c>
      <c r="AE20" t="str">
        <f t="shared" si="8"/>
        <v>Иван Демидов</v>
      </c>
    </row>
    <row r="21" spans="1:31">
      <c r="A21" s="24" t="str">
        <f>зрители!C21</f>
        <v>kameneva@inbox.ru</v>
      </c>
      <c r="B21" s="24" t="str">
        <f>IF(ISBLANK(зрители!D21),"-",зрители!D21)</f>
        <v>-</v>
      </c>
      <c r="C21" s="76">
        <f>IFERROR(HLOOKUP(A21,фото!$D$1:$BI$197,195,FALSE),0)</f>
        <v>6</v>
      </c>
      <c r="D21" s="76">
        <f>IFERROR(HLOOKUP(A21,фото!$D$1:$BI$1174,1174,FALSE),0)</f>
        <v>0</v>
      </c>
      <c r="E21" s="77" t="str">
        <f>IFERROR(HLOOKUP(A21,фото!$D$1:$BI$978,978,FALSE),"-")</f>
        <v>-</v>
      </c>
      <c r="F21" s="78">
        <f>IFERROR(HLOOKUP(A21,фото!$D$1:$BI$392,392,FALSE),0)</f>
        <v>6</v>
      </c>
      <c r="G21" s="79">
        <f>IFERROR(HLOOKUP(A21,Видео!$B$1:$BS$97,97,FALSE),0)</f>
        <v>0</v>
      </c>
      <c r="H21" s="79">
        <f>IFERROR(HLOOKUP(A21,Видео!$B$1:$BS$586,586,FALSE),0)</f>
        <v>0</v>
      </c>
      <c r="I21" s="80" t="str">
        <f>IFERROR(HLOOKUP(A21,Видео!$B$1:$BS$488,488,FALSE),"-")</f>
        <v>-</v>
      </c>
      <c r="J21" s="79">
        <f>IFERROR(HLOOKUP(A21,Видео!$B$1:$BS$196,196,FALSE),0)</f>
        <v>0</v>
      </c>
      <c r="K21" s="81">
        <f>IFERROR(HLOOKUP(A21,Увл.отчёт!$B$1:$BX$97,97,FALSE),0)</f>
        <v>0</v>
      </c>
      <c r="L21" s="81">
        <f>IFERROR(HLOOKUP(A21,Увл.отчёт!$B$1:$BX$586,586,FALSE),0)</f>
        <v>0</v>
      </c>
      <c r="M21" s="82" t="str">
        <f>IFERROR(HLOOKUP(A21,Увл.отчёт!$B$1:$BX$488,488,FALSE),"-")</f>
        <v>-</v>
      </c>
      <c r="N21" s="83">
        <f>IFERROR(HLOOKUP(A21,Увл.отчёт!$B$1:$BX$196,196,FALSE),0)</f>
        <v>0</v>
      </c>
      <c r="O21" s="84">
        <f t="shared" si="2"/>
        <v>6</v>
      </c>
      <c r="P21" s="84">
        <f t="shared" si="2"/>
        <v>0</v>
      </c>
      <c r="Q21" s="85" t="str">
        <f t="shared" si="9"/>
        <v>-</v>
      </c>
      <c r="R21" s="84">
        <f t="shared" si="3"/>
        <v>6</v>
      </c>
      <c r="S21" s="402">
        <f>зрители!F21</f>
        <v>0</v>
      </c>
      <c r="T21" s="86">
        <f t="shared" si="4"/>
        <v>6.0004761904761914E-5</v>
      </c>
      <c r="U21" s="84">
        <f t="shared" si="0"/>
        <v>47</v>
      </c>
      <c r="V21" t="str">
        <f t="shared" si="5"/>
        <v>-</v>
      </c>
      <c r="W21" t="str">
        <f t="shared" si="6"/>
        <v>kameneva@inbox.ru</v>
      </c>
      <c r="X21">
        <f t="shared" si="1"/>
        <v>6</v>
      </c>
      <c r="Y21">
        <f t="shared" si="1"/>
        <v>0</v>
      </c>
      <c r="Z21" s="46" t="str">
        <f t="shared" si="1"/>
        <v>-</v>
      </c>
      <c r="AA21">
        <f t="shared" si="1"/>
        <v>6</v>
      </c>
      <c r="AB21">
        <f t="shared" si="1"/>
        <v>0</v>
      </c>
      <c r="AC21" s="87">
        <f t="shared" si="1"/>
        <v>6.0004761904761914E-5</v>
      </c>
      <c r="AD21">
        <f t="shared" si="7"/>
        <v>47</v>
      </c>
      <c r="AE21" t="str">
        <f t="shared" si="8"/>
        <v>-</v>
      </c>
    </row>
    <row r="22" spans="1:31">
      <c r="A22" s="24" t="str">
        <f>зрители!C22</f>
        <v>Katikofff</v>
      </c>
      <c r="B22" s="24" t="str">
        <f>IF(ISBLANK(зрители!D22),"-",зрители!D22)</f>
        <v>katikof</v>
      </c>
      <c r="C22" s="76">
        <f>IFERROR(HLOOKUP(A22,фото!$D$1:$BI$197,195,FALSE),0)</f>
        <v>6</v>
      </c>
      <c r="D22" s="76">
        <f>IFERROR(HLOOKUP(A22,фото!$D$1:$BI$1174,1174,FALSE),0)</f>
        <v>0</v>
      </c>
      <c r="E22" s="77" t="str">
        <f>IFERROR(HLOOKUP(A22,фото!$D$1:$BI$978,978,FALSE),"-")</f>
        <v>-</v>
      </c>
      <c r="F22" s="78">
        <f>IFERROR(HLOOKUP(A22,фото!$D$1:$BI$392,392,FALSE),0)</f>
        <v>6</v>
      </c>
      <c r="G22" s="79">
        <f>IFERROR(HLOOKUP(A22,Видео!$B$1:$BS$97,97,FALSE),0)</f>
        <v>0</v>
      </c>
      <c r="H22" s="79">
        <f>IFERROR(HLOOKUP(A22,Видео!$B$1:$BS$586,586,FALSE),0)</f>
        <v>0</v>
      </c>
      <c r="I22" s="80" t="str">
        <f>IFERROR(HLOOKUP(A22,Видео!$B$1:$BS$488,488,FALSE),"-")</f>
        <v>-</v>
      </c>
      <c r="J22" s="79">
        <f>IFERROR(HLOOKUP(A22,Видео!$B$1:$BS$196,196,FALSE),0)</f>
        <v>0</v>
      </c>
      <c r="K22" s="81">
        <f>IFERROR(HLOOKUP(A22,Увл.отчёт!$B$1:$BX$97,97,FALSE),0)</f>
        <v>15</v>
      </c>
      <c r="L22" s="81">
        <f>IFERROR(HLOOKUP(A22,Увл.отчёт!$B$1:$BX$586,586,FALSE),0)</f>
        <v>0</v>
      </c>
      <c r="M22" s="82">
        <f>IFERROR(HLOOKUP(A22,Увл.отчёт!$B$1:$BX$488,488,FALSE),"-")</f>
        <v>2.0064550264550265</v>
      </c>
      <c r="N22" s="83">
        <f>IFERROR(HLOOKUP(A22,Увл.отчёт!$B$1:$BX$196,196,FALSE),0)</f>
        <v>1</v>
      </c>
      <c r="O22" s="84">
        <f t="shared" si="2"/>
        <v>21</v>
      </c>
      <c r="P22" s="84">
        <f t="shared" si="2"/>
        <v>0</v>
      </c>
      <c r="Q22" s="85" t="str">
        <f t="shared" si="9"/>
        <v>-</v>
      </c>
      <c r="R22" s="84">
        <f t="shared" si="3"/>
        <v>7</v>
      </c>
      <c r="S22" s="402">
        <f>зрители!F22</f>
        <v>0</v>
      </c>
      <c r="T22" s="86">
        <f t="shared" si="4"/>
        <v>2.1000454545454545E-4</v>
      </c>
      <c r="U22" s="84">
        <f t="shared" si="0"/>
        <v>37</v>
      </c>
      <c r="V22" t="str">
        <f t="shared" si="5"/>
        <v>-</v>
      </c>
      <c r="W22" t="str">
        <f t="shared" si="6"/>
        <v>Katikofff</v>
      </c>
      <c r="X22">
        <f t="shared" si="1"/>
        <v>21</v>
      </c>
      <c r="Y22">
        <f t="shared" si="1"/>
        <v>0</v>
      </c>
      <c r="Z22" s="46" t="str">
        <f t="shared" si="1"/>
        <v>-</v>
      </c>
      <c r="AA22">
        <f t="shared" si="1"/>
        <v>7</v>
      </c>
      <c r="AB22">
        <f t="shared" si="1"/>
        <v>0</v>
      </c>
      <c r="AC22" s="87">
        <f t="shared" si="1"/>
        <v>2.1000454545454545E-4</v>
      </c>
      <c r="AD22">
        <f t="shared" si="7"/>
        <v>37</v>
      </c>
      <c r="AE22" t="str">
        <f t="shared" si="8"/>
        <v>katikof</v>
      </c>
    </row>
    <row r="23" spans="1:31">
      <c r="A23" s="24" t="str">
        <f>зрители!C23</f>
        <v>Katt.luen</v>
      </c>
      <c r="B23" s="24" t="str">
        <f>IF(ISBLANK(зрители!D23),"-",зрители!D23)</f>
        <v>Golovanova Ksenia Alexandrovna</v>
      </c>
      <c r="C23" s="76">
        <f>IFERROR(HLOOKUP(A23,фото!$D$1:$BI$197,195,FALSE),0)</f>
        <v>8</v>
      </c>
      <c r="D23" s="76">
        <f>IFERROR(HLOOKUP(A23,фото!$D$1:$BI$1174,1174,FALSE),0)</f>
        <v>0</v>
      </c>
      <c r="E23" s="77" t="str">
        <f>IFERROR(HLOOKUP(A23,фото!$D$1:$BI$978,978,FALSE),"-")</f>
        <v>-</v>
      </c>
      <c r="F23" s="78">
        <f>IFERROR(HLOOKUP(A23,фото!$D$1:$BI$392,392,FALSE),0)</f>
        <v>1</v>
      </c>
      <c r="G23" s="79">
        <f>IFERROR(HLOOKUP(A23,Видео!$B$1:$BS$97,97,FALSE),0)</f>
        <v>0</v>
      </c>
      <c r="H23" s="79">
        <f>IFERROR(HLOOKUP(A23,Видео!$B$1:$BS$586,586,FALSE),0)</f>
        <v>0</v>
      </c>
      <c r="I23" s="80" t="str">
        <f>IFERROR(HLOOKUP(A23,Видео!$B$1:$BS$488,488,FALSE),"-")</f>
        <v>-</v>
      </c>
      <c r="J23" s="79">
        <f>IFERROR(HLOOKUP(A23,Видео!$B$1:$BS$196,196,FALSE),0)</f>
        <v>0</v>
      </c>
      <c r="K23" s="81">
        <f>IFERROR(HLOOKUP(A23,Увл.отчёт!$B$1:$BX$97,97,FALSE),0)</f>
        <v>14</v>
      </c>
      <c r="L23" s="81">
        <f>IFERROR(HLOOKUP(A23,Увл.отчёт!$B$1:$BX$586,586,FALSE),0)</f>
        <v>14</v>
      </c>
      <c r="M23" s="82">
        <f>IFERROR(HLOOKUP(A23,Увл.отчёт!$B$1:$BX$488,488,FALSE),"-")</f>
        <v>1.5312925170068026</v>
      </c>
      <c r="N23" s="83">
        <f>IFERROR(HLOOKUP(A23,Увл.отчёт!$B$1:$BX$196,196,FALSE),0)</f>
        <v>0</v>
      </c>
      <c r="O23" s="84">
        <f t="shared" si="2"/>
        <v>22</v>
      </c>
      <c r="P23" s="84">
        <f t="shared" si="2"/>
        <v>14</v>
      </c>
      <c r="Q23" s="85">
        <f t="shared" si="9"/>
        <v>1.5312925170068026</v>
      </c>
      <c r="R23" s="84">
        <f t="shared" si="3"/>
        <v>1</v>
      </c>
      <c r="S23" s="402">
        <f>зрители!F23</f>
        <v>0</v>
      </c>
      <c r="T23" s="86">
        <f t="shared" si="4"/>
        <v>9.7956463793869393</v>
      </c>
      <c r="U23" s="84">
        <f t="shared" si="0"/>
        <v>28</v>
      </c>
      <c r="V23" t="str">
        <f t="shared" si="5"/>
        <v>-</v>
      </c>
      <c r="W23" t="str">
        <f t="shared" si="6"/>
        <v>Katt.luen</v>
      </c>
      <c r="X23">
        <f t="shared" si="1"/>
        <v>22</v>
      </c>
      <c r="Y23">
        <f t="shared" si="1"/>
        <v>14</v>
      </c>
      <c r="Z23" s="46">
        <f t="shared" si="1"/>
        <v>1.5312925170068026</v>
      </c>
      <c r="AA23">
        <f t="shared" si="1"/>
        <v>1</v>
      </c>
      <c r="AB23">
        <f t="shared" si="1"/>
        <v>0</v>
      </c>
      <c r="AC23" s="87">
        <f t="shared" si="1"/>
        <v>9.7956463793869393</v>
      </c>
      <c r="AD23">
        <f t="shared" si="7"/>
        <v>28</v>
      </c>
      <c r="AE23" t="str">
        <f t="shared" si="8"/>
        <v>Golovanova Ksenia Alexandrovna</v>
      </c>
    </row>
    <row r="24" spans="1:31">
      <c r="A24" s="24" t="str">
        <f>зрители!C24</f>
        <v>Katya.kazakova</v>
      </c>
      <c r="B24" s="24" t="str">
        <f>IF(ISBLANK(зрители!D24),"-",зрители!D24)</f>
        <v>Казакова Екатерина Александровна</v>
      </c>
      <c r="C24" s="76">
        <f>IFERROR(HLOOKUP(A24,фото!$D$1:$BI$197,195,FALSE),0)</f>
        <v>7</v>
      </c>
      <c r="D24" s="76">
        <f>IFERROR(HLOOKUP(A24,фото!$D$1:$BI$1174,1174,FALSE),0)</f>
        <v>0</v>
      </c>
      <c r="E24" s="77" t="str">
        <f>IFERROR(HLOOKUP(A24,фото!$D$1:$BI$978,978,FALSE),"-")</f>
        <v>-</v>
      </c>
      <c r="F24" s="78">
        <f>IFERROR(HLOOKUP(A24,фото!$D$1:$BI$392,392,FALSE),0)</f>
        <v>2</v>
      </c>
      <c r="G24" s="79">
        <f>IFERROR(HLOOKUP(A24,Видео!$B$1:$BS$97,97,FALSE),0)</f>
        <v>1</v>
      </c>
      <c r="H24" s="79">
        <f>IFERROR(HLOOKUP(A24,Видео!$B$1:$BS$586,586,FALSE),0)</f>
        <v>0</v>
      </c>
      <c r="I24" s="80" t="str">
        <f>IFERROR(HLOOKUP(A24,Видео!$B$1:$BS$488,488,FALSE),"-")</f>
        <v>-</v>
      </c>
      <c r="J24" s="79">
        <f>IFERROR(HLOOKUP(A24,Видео!$B$1:$BS$196,196,FALSE),0)</f>
        <v>1</v>
      </c>
      <c r="K24" s="81">
        <f>IFERROR(HLOOKUP(A24,Увл.отчёт!$B$1:$BX$97,97,FALSE),0)</f>
        <v>0</v>
      </c>
      <c r="L24" s="81">
        <f>IFERROR(HLOOKUP(A24,Увл.отчёт!$B$1:$BX$586,586,FALSE),0)</f>
        <v>0</v>
      </c>
      <c r="M24" s="82" t="str">
        <f>IFERROR(HLOOKUP(A24,Увл.отчёт!$B$1:$BX$488,488,FALSE),"-")</f>
        <v>-</v>
      </c>
      <c r="N24" s="83">
        <f>IFERROR(HLOOKUP(A24,Увл.отчёт!$B$1:$BX$196,196,FALSE),0)</f>
        <v>0</v>
      </c>
      <c r="O24" s="84">
        <f t="shared" si="2"/>
        <v>8</v>
      </c>
      <c r="P24" s="84">
        <f t="shared" si="2"/>
        <v>0</v>
      </c>
      <c r="Q24" s="85" t="str">
        <f t="shared" si="9"/>
        <v>-</v>
      </c>
      <c r="R24" s="84">
        <f t="shared" si="3"/>
        <v>3</v>
      </c>
      <c r="S24" s="402">
        <f>зрители!F24</f>
        <v>0</v>
      </c>
      <c r="T24" s="86">
        <f t="shared" si="4"/>
        <v>8.0004166666666676E-5</v>
      </c>
      <c r="U24" s="84">
        <f t="shared" si="0"/>
        <v>44</v>
      </c>
      <c r="V24" t="str">
        <f t="shared" si="5"/>
        <v>-</v>
      </c>
      <c r="W24" t="str">
        <f t="shared" si="6"/>
        <v>Katya.kazakova</v>
      </c>
      <c r="X24">
        <f t="shared" si="1"/>
        <v>8</v>
      </c>
      <c r="Y24">
        <f t="shared" si="1"/>
        <v>0</v>
      </c>
      <c r="Z24" s="46" t="str">
        <f t="shared" si="1"/>
        <v>-</v>
      </c>
      <c r="AA24">
        <f t="shared" si="1"/>
        <v>3</v>
      </c>
      <c r="AB24">
        <f t="shared" si="1"/>
        <v>0</v>
      </c>
      <c r="AC24" s="87">
        <f t="shared" si="1"/>
        <v>8.0004166666666676E-5</v>
      </c>
      <c r="AD24">
        <f t="shared" si="7"/>
        <v>44</v>
      </c>
      <c r="AE24" t="str">
        <f t="shared" si="8"/>
        <v>Казакова Екатерина Александровна</v>
      </c>
    </row>
    <row r="25" spans="1:31">
      <c r="A25" s="24" t="str">
        <f>зрители!C25</f>
        <v>kobza</v>
      </c>
      <c r="B25" s="24" t="str">
        <f>IF(ISBLANK(зрители!D25),"-",зрители!D25)</f>
        <v>Кобзев Алексей Владимирович</v>
      </c>
      <c r="C25" s="76">
        <f>IFERROR(HLOOKUP(A25,фото!$D$1:$BI$197,195,FALSE),0)</f>
        <v>159</v>
      </c>
      <c r="D25" s="76">
        <f>IFERROR(HLOOKUP(A25,фото!$D$1:$BI$1174,1174,FALSE),0)</f>
        <v>159</v>
      </c>
      <c r="E25" s="77">
        <f>IFERROR(HLOOKUP(A25,фото!$D$1:$BI$978,978,FALSE),"-")</f>
        <v>1.6842302479333706</v>
      </c>
      <c r="F25" s="78">
        <f>IFERROR(HLOOKUP(A25,фото!$D$1:$BI$392,392,FALSE),0)</f>
        <v>49</v>
      </c>
      <c r="G25" s="79">
        <f>IFERROR(HLOOKUP(A25,Видео!$B$1:$BS$97,97,FALSE),0)</f>
        <v>15</v>
      </c>
      <c r="H25" s="79">
        <f>IFERROR(HLOOKUP(A25,Видео!$B$1:$BS$586,586,FALSE),0)</f>
        <v>15</v>
      </c>
      <c r="I25" s="80">
        <f>IFERROR(HLOOKUP(A25,Видео!$B$1:$BS$488,488,FALSE),"-")</f>
        <v>1.2407435807428051</v>
      </c>
      <c r="J25" s="79">
        <f>IFERROR(HLOOKUP(A25,Видео!$B$1:$BS$196,196,FALSE),0)</f>
        <v>8</v>
      </c>
      <c r="K25" s="81">
        <f>IFERROR(HLOOKUP(A25,Увл.отчёт!$B$1:$BX$97,97,FALSE),0)</f>
        <v>0</v>
      </c>
      <c r="L25" s="81">
        <f>IFERROR(HLOOKUP(A25,Увл.отчёт!$B$1:$BX$586,586,FALSE),0)</f>
        <v>0</v>
      </c>
      <c r="M25" s="82" t="str">
        <f>IFERROR(HLOOKUP(A25,Увл.отчёт!$B$1:$BX$488,488,FALSE),"-")</f>
        <v>-</v>
      </c>
      <c r="N25" s="83">
        <f>IFERROR(HLOOKUP(A25,Увл.отчёт!$B$1:$BX$196,196,FALSE),0)</f>
        <v>0</v>
      </c>
      <c r="O25" s="84">
        <f t="shared" si="2"/>
        <v>174</v>
      </c>
      <c r="P25" s="84">
        <f t="shared" si="2"/>
        <v>174</v>
      </c>
      <c r="Q25" s="85">
        <f t="shared" si="9"/>
        <v>1.6459986386928047</v>
      </c>
      <c r="R25" s="84">
        <f t="shared" si="3"/>
        <v>57</v>
      </c>
      <c r="S25" s="402">
        <f>зрители!F25</f>
        <v>0</v>
      </c>
      <c r="T25" s="86">
        <f t="shared" si="4"/>
        <v>140.34033477904467</v>
      </c>
      <c r="U25" s="84">
        <f t="shared" si="0"/>
        <v>8</v>
      </c>
      <c r="V25" t="str">
        <f t="shared" si="5"/>
        <v>-</v>
      </c>
      <c r="W25" t="str">
        <f t="shared" si="6"/>
        <v>kobza</v>
      </c>
      <c r="X25">
        <f t="shared" si="1"/>
        <v>174</v>
      </c>
      <c r="Y25">
        <f t="shared" si="1"/>
        <v>174</v>
      </c>
      <c r="Z25" s="46">
        <f t="shared" si="1"/>
        <v>1.6459986386928047</v>
      </c>
      <c r="AA25">
        <f t="shared" si="1"/>
        <v>57</v>
      </c>
      <c r="AB25">
        <f t="shared" si="1"/>
        <v>0</v>
      </c>
      <c r="AC25" s="87">
        <f t="shared" si="1"/>
        <v>140.34033477904467</v>
      </c>
      <c r="AD25">
        <f t="shared" si="7"/>
        <v>8</v>
      </c>
      <c r="AE25" t="str">
        <f t="shared" si="8"/>
        <v>Кобзев Алексей Владимирович</v>
      </c>
    </row>
    <row r="26" spans="1:31">
      <c r="A26" s="24" t="str">
        <f>зрители!C26</f>
        <v>lenathebest2</v>
      </c>
      <c r="B26" s="24" t="str">
        <f>IF(ISBLANK(зрители!D26),"-",зрители!D26)</f>
        <v>-</v>
      </c>
      <c r="C26" s="76">
        <f>IFERROR(HLOOKUP(A26,фото!$D$1:$BI$197,195,FALSE),0)</f>
        <v>9</v>
      </c>
      <c r="D26" s="76">
        <f>IFERROR(HLOOKUP(A26,фото!$D$1:$BI$1174,1174,FALSE),0)</f>
        <v>0</v>
      </c>
      <c r="E26" s="77" t="str">
        <f>IFERROR(HLOOKUP(A26,фото!$D$1:$BI$978,978,FALSE),"-")</f>
        <v>-</v>
      </c>
      <c r="F26" s="78">
        <f>IFERROR(HLOOKUP(A26,фото!$D$1:$BI$392,392,FALSE),0)</f>
        <v>9</v>
      </c>
      <c r="G26" s="79">
        <f>IFERROR(HLOOKUP(A26,Видео!$B$1:$BS$97,97,FALSE),0)</f>
        <v>0</v>
      </c>
      <c r="H26" s="79">
        <f>IFERROR(HLOOKUP(A26,Видео!$B$1:$BS$586,586,FALSE),0)</f>
        <v>0</v>
      </c>
      <c r="I26" s="80" t="str">
        <f>IFERROR(HLOOKUP(A26,Видео!$B$1:$BS$488,488,FALSE),"-")</f>
        <v>-</v>
      </c>
      <c r="J26" s="79">
        <f>IFERROR(HLOOKUP(A26,Видео!$B$1:$BS$196,196,FALSE),0)</f>
        <v>0</v>
      </c>
      <c r="K26" s="81">
        <f>IFERROR(HLOOKUP(A26,Увл.отчёт!$B$1:$BX$97,97,FALSE),0)</f>
        <v>0</v>
      </c>
      <c r="L26" s="81">
        <f>IFERROR(HLOOKUP(A26,Увл.отчёт!$B$1:$BX$586,586,FALSE),0)</f>
        <v>0</v>
      </c>
      <c r="M26" s="82" t="str">
        <f>IFERROR(HLOOKUP(A26,Увл.отчёт!$B$1:$BX$488,488,FALSE),"-")</f>
        <v>-</v>
      </c>
      <c r="N26" s="83">
        <f>IFERROR(HLOOKUP(A26,Увл.отчёт!$B$1:$BX$196,196,FALSE),0)</f>
        <v>0</v>
      </c>
      <c r="O26" s="84">
        <f t="shared" si="2"/>
        <v>9</v>
      </c>
      <c r="P26" s="84">
        <f t="shared" si="2"/>
        <v>0</v>
      </c>
      <c r="Q26" s="85" t="str">
        <f t="shared" si="9"/>
        <v>-</v>
      </c>
      <c r="R26" s="84">
        <f t="shared" si="3"/>
        <v>9</v>
      </c>
      <c r="S26" s="402">
        <f>зрители!F26</f>
        <v>0</v>
      </c>
      <c r="T26" s="86">
        <f t="shared" si="4"/>
        <v>9.0003846153846153E-5</v>
      </c>
      <c r="U26" s="84">
        <f t="shared" si="0"/>
        <v>42</v>
      </c>
      <c r="V26" t="str">
        <f t="shared" si="5"/>
        <v>-</v>
      </c>
      <c r="W26" t="str">
        <f t="shared" si="6"/>
        <v>lenathebest2</v>
      </c>
      <c r="X26">
        <f t="shared" si="1"/>
        <v>9</v>
      </c>
      <c r="Y26">
        <f t="shared" si="1"/>
        <v>0</v>
      </c>
      <c r="Z26" s="46" t="str">
        <f t="shared" si="1"/>
        <v>-</v>
      </c>
      <c r="AA26">
        <f t="shared" si="1"/>
        <v>9</v>
      </c>
      <c r="AB26">
        <f t="shared" si="1"/>
        <v>0</v>
      </c>
      <c r="AC26" s="87">
        <f t="shared" si="1"/>
        <v>9.0003846153846153E-5</v>
      </c>
      <c r="AD26">
        <f t="shared" si="7"/>
        <v>42</v>
      </c>
      <c r="AE26" t="str">
        <f t="shared" si="8"/>
        <v>-</v>
      </c>
    </row>
    <row r="27" spans="1:31">
      <c r="A27" s="24" t="str">
        <f>зрители!C27</f>
        <v>Lion</v>
      </c>
      <c r="B27" s="24" t="str">
        <f>IF(ISBLANK(зрители!D27),"-",зрители!D27)</f>
        <v>Гордиленков Лев</v>
      </c>
      <c r="C27" s="76">
        <f>IFERROR(HLOOKUP(A27,фото!$D$1:$BI$197,195,FALSE),0)</f>
        <v>50</v>
      </c>
      <c r="D27" s="76">
        <f>IFERROR(HLOOKUP(A27,фото!$D$1:$BI$1174,1174,FALSE),0)</f>
        <v>50</v>
      </c>
      <c r="E27" s="77">
        <f>IFERROR(HLOOKUP(A27,фото!$D$1:$BI$978,978,FALSE),"-")</f>
        <v>1.4141790402189072</v>
      </c>
      <c r="F27" s="78">
        <f>IFERROR(HLOOKUP(A27,фото!$D$1:$BI$392,392,FALSE),0)</f>
        <v>13</v>
      </c>
      <c r="G27" s="79">
        <f>IFERROR(HLOOKUP(A27,Видео!$B$1:$BS$97,97,FALSE),0)</f>
        <v>21</v>
      </c>
      <c r="H27" s="79">
        <f>IFERROR(HLOOKUP(A27,Видео!$B$1:$BS$586,586,FALSE),0)</f>
        <v>21</v>
      </c>
      <c r="I27" s="80">
        <f>IFERROR(HLOOKUP(A27,Видео!$B$1:$BS$488,488,FALSE),"-")</f>
        <v>1.295608150369423</v>
      </c>
      <c r="J27" s="79">
        <f>IFERROR(HLOOKUP(A27,Видео!$B$1:$BS$196,196,FALSE),0)</f>
        <v>9</v>
      </c>
      <c r="K27" s="81">
        <f>IFERROR(HLOOKUP(A27,Увл.отчёт!$B$1:$BX$97,97,FALSE),0)</f>
        <v>31</v>
      </c>
      <c r="L27" s="81">
        <f>IFERROR(HLOOKUP(A27,Увл.отчёт!$B$1:$BX$586,586,FALSE),0)</f>
        <v>31</v>
      </c>
      <c r="M27" s="82">
        <f>IFERROR(HLOOKUP(A27,Увл.отчёт!$B$1:$BX$488,488,FALSE),"-")</f>
        <v>0.99790066564260116</v>
      </c>
      <c r="N27" s="83">
        <f>IFERROR(HLOOKUP(A27,Увл.отчёт!$B$1:$BX$196,196,FALSE),0)</f>
        <v>9</v>
      </c>
      <c r="O27" s="84">
        <f t="shared" si="2"/>
        <v>102</v>
      </c>
      <c r="P27" s="84">
        <f t="shared" si="2"/>
        <v>102</v>
      </c>
      <c r="Q27" s="85">
        <f t="shared" si="9"/>
        <v>1.2632514098394498</v>
      </c>
      <c r="R27" s="84">
        <f t="shared" si="3"/>
        <v>31</v>
      </c>
      <c r="S27" s="402">
        <f>зрители!F27</f>
        <v>46</v>
      </c>
      <c r="T27" s="86">
        <f t="shared" si="4"/>
        <v>141.69784304673732</v>
      </c>
      <c r="U27" s="84">
        <f t="shared" si="0"/>
        <v>7</v>
      </c>
      <c r="V27" t="str">
        <f t="shared" si="5"/>
        <v>-</v>
      </c>
      <c r="W27" t="str">
        <f t="shared" si="6"/>
        <v>Lion</v>
      </c>
      <c r="X27">
        <f t="shared" si="1"/>
        <v>102</v>
      </c>
      <c r="Y27">
        <f t="shared" si="1"/>
        <v>102</v>
      </c>
      <c r="Z27" s="46">
        <f t="shared" si="1"/>
        <v>1.2632514098394498</v>
      </c>
      <c r="AA27">
        <f t="shared" si="1"/>
        <v>31</v>
      </c>
      <c r="AB27">
        <f t="shared" si="1"/>
        <v>46</v>
      </c>
      <c r="AC27" s="87">
        <f t="shared" si="1"/>
        <v>141.69784304673732</v>
      </c>
      <c r="AD27">
        <f t="shared" si="7"/>
        <v>7</v>
      </c>
      <c r="AE27" t="str">
        <f t="shared" si="8"/>
        <v>Гордиленков Лев</v>
      </c>
    </row>
    <row r="28" spans="1:31">
      <c r="A28" s="24" t="str">
        <f>зрители!C28</f>
        <v>lubsan81</v>
      </c>
      <c r="B28" s="24" t="str">
        <f>IF(ISBLANK(зрители!D28),"-",зрители!D28)</f>
        <v>Лубсан Чагдуров</v>
      </c>
      <c r="C28" s="76">
        <f>IFERROR(HLOOKUP(A28,фото!$D$1:$BI$197,195,FALSE),0)</f>
        <v>43</v>
      </c>
      <c r="D28" s="76">
        <f>IFERROR(HLOOKUP(A28,фото!$D$1:$BI$1174,1174,FALSE),0)</f>
        <v>0</v>
      </c>
      <c r="E28" s="77">
        <f>IFERROR(HLOOKUP(A28,фото!$D$1:$BI$978,978,FALSE),"-")</f>
        <v>4.1591429090909084</v>
      </c>
      <c r="F28" s="78">
        <f>IFERROR(HLOOKUP(A28,фото!$D$1:$BI$392,392,FALSE),0)</f>
        <v>2</v>
      </c>
      <c r="G28" s="79">
        <f>IFERROR(HLOOKUP(A28,Видео!$B$1:$BS$97,97,FALSE),0)</f>
        <v>0</v>
      </c>
      <c r="H28" s="79">
        <f>IFERROR(HLOOKUP(A28,Видео!$B$1:$BS$586,586,FALSE),0)</f>
        <v>0</v>
      </c>
      <c r="I28" s="80" t="str">
        <f>IFERROR(HLOOKUP(A28,Видео!$B$1:$BS$488,488,FALSE),"-")</f>
        <v>-</v>
      </c>
      <c r="J28" s="79">
        <f>IFERROR(HLOOKUP(A28,Видео!$B$1:$BS$196,196,FALSE),0)</f>
        <v>0</v>
      </c>
      <c r="K28" s="81">
        <f>IFERROR(HLOOKUP(A28,Увл.отчёт!$B$1:$BX$97,97,FALSE),0)</f>
        <v>0</v>
      </c>
      <c r="L28" s="81">
        <f>IFERROR(HLOOKUP(A28,Увл.отчёт!$B$1:$BX$586,586,FALSE),0)</f>
        <v>0</v>
      </c>
      <c r="M28" s="82" t="str">
        <f>IFERROR(HLOOKUP(A28,Увл.отчёт!$B$1:$BX$488,488,FALSE),"-")</f>
        <v>-</v>
      </c>
      <c r="N28" s="83">
        <f>IFERROR(HLOOKUP(A28,Увл.отчёт!$B$1:$BX$196,196,FALSE),0)</f>
        <v>0</v>
      </c>
      <c r="O28" s="84">
        <f t="shared" si="2"/>
        <v>43</v>
      </c>
      <c r="P28" s="84">
        <f t="shared" si="2"/>
        <v>0</v>
      </c>
      <c r="Q28" s="85" t="str">
        <f t="shared" si="9"/>
        <v>-</v>
      </c>
      <c r="R28" s="84">
        <f t="shared" si="3"/>
        <v>2</v>
      </c>
      <c r="S28" s="402">
        <f>зрители!F28</f>
        <v>0</v>
      </c>
      <c r="T28" s="86">
        <f t="shared" si="4"/>
        <v>4.3000357142857149E-4</v>
      </c>
      <c r="U28" s="84">
        <f t="shared" si="0"/>
        <v>34</v>
      </c>
      <c r="V28" t="str">
        <f t="shared" si="5"/>
        <v>-</v>
      </c>
      <c r="W28" t="str">
        <f t="shared" si="6"/>
        <v>lubsan81</v>
      </c>
      <c r="X28">
        <f t="shared" si="1"/>
        <v>43</v>
      </c>
      <c r="Y28">
        <f t="shared" si="1"/>
        <v>0</v>
      </c>
      <c r="Z28" s="46" t="str">
        <f t="shared" si="1"/>
        <v>-</v>
      </c>
      <c r="AA28">
        <f t="shared" si="1"/>
        <v>2</v>
      </c>
      <c r="AB28">
        <f t="shared" si="1"/>
        <v>0</v>
      </c>
      <c r="AC28" s="87">
        <f t="shared" si="1"/>
        <v>4.3000357142857149E-4</v>
      </c>
      <c r="AD28">
        <f t="shared" si="7"/>
        <v>34</v>
      </c>
      <c r="AE28" t="str">
        <f t="shared" si="8"/>
        <v>Лубсан Чагдуров</v>
      </c>
    </row>
    <row r="29" spans="1:31">
      <c r="A29" s="24" t="str">
        <f>зрители!C29</f>
        <v>mesier</v>
      </c>
      <c r="B29" s="24" t="str">
        <f>IF(ISBLANK(зрители!D29),"-",зрители!D29)</f>
        <v>Аркадий Мотовилов</v>
      </c>
      <c r="C29" s="76">
        <f>IFERROR(HLOOKUP(A29,фото!$D$1:$BI$197,195,FALSE),0)</f>
        <v>0</v>
      </c>
      <c r="D29" s="76">
        <f>IFERROR(HLOOKUP(A29,фото!$D$1:$BI$1174,1174,FALSE),0)</f>
        <v>0</v>
      </c>
      <c r="E29" s="77" t="str">
        <f>IFERROR(HLOOKUP(A29,фото!$D$1:$BI$978,978,FALSE),"-")</f>
        <v>-</v>
      </c>
      <c r="F29" s="78">
        <f>IFERROR(HLOOKUP(A29,фото!$D$1:$BI$392,392,FALSE),0)</f>
        <v>0</v>
      </c>
      <c r="G29" s="79">
        <f>IFERROR(HLOOKUP(A29,Видео!$B$1:$BS$97,97,FALSE),0)</f>
        <v>6</v>
      </c>
      <c r="H29" s="79">
        <f>IFERROR(HLOOKUP(A29,Видео!$B$1:$BS$586,586,FALSE),0)</f>
        <v>0</v>
      </c>
      <c r="I29" s="80" t="str">
        <f>IFERROR(HLOOKUP(A29,Видео!$B$1:$BS$488,488,FALSE),"-")</f>
        <v>-</v>
      </c>
      <c r="J29" s="79">
        <f>IFERROR(HLOOKUP(A29,Видео!$B$1:$BS$196,196,FALSE),0)</f>
        <v>0</v>
      </c>
      <c r="K29" s="81">
        <f>IFERROR(HLOOKUP(A29,Увл.отчёт!$B$1:$BX$97,97,FALSE),0)</f>
        <v>0</v>
      </c>
      <c r="L29" s="81">
        <f>IFERROR(HLOOKUP(A29,Увл.отчёт!$B$1:$BX$586,586,FALSE),0)</f>
        <v>0</v>
      </c>
      <c r="M29" s="82" t="str">
        <f>IFERROR(HLOOKUP(A29,Увл.отчёт!$B$1:$BX$488,488,FALSE),"-")</f>
        <v>-</v>
      </c>
      <c r="N29" s="83">
        <f>IFERROR(HLOOKUP(A29,Увл.отчёт!$B$1:$BX$196,196,FALSE),0)</f>
        <v>0</v>
      </c>
      <c r="O29" s="84">
        <f t="shared" si="2"/>
        <v>6</v>
      </c>
      <c r="P29" s="84">
        <f t="shared" si="2"/>
        <v>0</v>
      </c>
      <c r="Q29" s="85" t="str">
        <f t="shared" si="9"/>
        <v>-</v>
      </c>
      <c r="R29" s="84">
        <f t="shared" si="3"/>
        <v>0</v>
      </c>
      <c r="S29" s="402">
        <f>зрители!F29</f>
        <v>0</v>
      </c>
      <c r="T29" s="86">
        <f t="shared" si="4"/>
        <v>6.0003448275862077E-5</v>
      </c>
      <c r="U29" s="84">
        <f t="shared" si="0"/>
        <v>48</v>
      </c>
      <c r="V29" t="str">
        <f t="shared" si="5"/>
        <v>-</v>
      </c>
      <c r="W29" t="str">
        <f t="shared" si="6"/>
        <v>mesier</v>
      </c>
      <c r="X29">
        <f t="shared" ref="X29:AC56" si="10">O29</f>
        <v>6</v>
      </c>
      <c r="Y29">
        <f t="shared" si="10"/>
        <v>0</v>
      </c>
      <c r="Z29" s="46" t="str">
        <f t="shared" si="10"/>
        <v>-</v>
      </c>
      <c r="AA29">
        <f t="shared" si="10"/>
        <v>0</v>
      </c>
      <c r="AB29">
        <f t="shared" si="10"/>
        <v>0</v>
      </c>
      <c r="AC29" s="87">
        <f t="shared" si="10"/>
        <v>6.0003448275862077E-5</v>
      </c>
      <c r="AD29">
        <f t="shared" si="7"/>
        <v>48</v>
      </c>
      <c r="AE29" t="str">
        <f t="shared" si="8"/>
        <v>Аркадий Мотовилов</v>
      </c>
    </row>
    <row r="30" spans="1:31">
      <c r="A30" s="24" t="str">
        <f>зрители!C30</f>
        <v>mikhail.ivanov.87</v>
      </c>
      <c r="B30" s="24" t="str">
        <f>IF(ISBLANK(зрители!D30),"-",зрители!D30)</f>
        <v>Иванов Михаил</v>
      </c>
      <c r="C30" s="76">
        <f>IFERROR(HLOOKUP(A30,фото!$D$1:$BI$197,195,FALSE),0)</f>
        <v>6</v>
      </c>
      <c r="D30" s="76">
        <f>IFERROR(HLOOKUP(A30,фото!$D$1:$BI$1174,1174,FALSE),0)</f>
        <v>0</v>
      </c>
      <c r="E30" s="77" t="str">
        <f>IFERROR(HLOOKUP(A30,фото!$D$1:$BI$978,978,FALSE),"-")</f>
        <v>-</v>
      </c>
      <c r="F30" s="78">
        <f>IFERROR(HLOOKUP(A30,фото!$D$1:$BI$392,392,FALSE),0)</f>
        <v>0</v>
      </c>
      <c r="G30" s="79">
        <f>IFERROR(HLOOKUP(A30,Видео!$B$1:$BS$97,97,FALSE),0)</f>
        <v>0</v>
      </c>
      <c r="H30" s="79">
        <f>IFERROR(HLOOKUP(A30,Видео!$B$1:$BS$586,586,FALSE),0)</f>
        <v>0</v>
      </c>
      <c r="I30" s="80" t="str">
        <f>IFERROR(HLOOKUP(A30,Видео!$B$1:$BS$488,488,FALSE),"-")</f>
        <v>-</v>
      </c>
      <c r="J30" s="79">
        <f>IFERROR(HLOOKUP(A30,Видео!$B$1:$BS$196,196,FALSE),0)</f>
        <v>0</v>
      </c>
      <c r="K30" s="81">
        <f>IFERROR(HLOOKUP(A30,Увл.отчёт!$B$1:$BX$97,97,FALSE),0)</f>
        <v>0</v>
      </c>
      <c r="L30" s="81">
        <f>IFERROR(HLOOKUP(A30,Увл.отчёт!$B$1:$BX$586,586,FALSE),0)</f>
        <v>0</v>
      </c>
      <c r="M30" s="82" t="str">
        <f>IFERROR(HLOOKUP(A30,Увл.отчёт!$B$1:$BX$488,488,FALSE),"-")</f>
        <v>-</v>
      </c>
      <c r="N30" s="83">
        <f>IFERROR(HLOOKUP(A30,Увл.отчёт!$B$1:$BX$196,196,FALSE),0)</f>
        <v>0</v>
      </c>
      <c r="O30" s="84">
        <f t="shared" si="2"/>
        <v>6</v>
      </c>
      <c r="P30" s="84">
        <f t="shared" si="2"/>
        <v>0</v>
      </c>
      <c r="Q30" s="85" t="str">
        <f t="shared" si="9"/>
        <v>-</v>
      </c>
      <c r="R30" s="84">
        <f t="shared" si="3"/>
        <v>0</v>
      </c>
      <c r="S30" s="402">
        <f>зрители!F30</f>
        <v>0</v>
      </c>
      <c r="T30" s="86">
        <f t="shared" si="4"/>
        <v>6.0003333333333342E-5</v>
      </c>
      <c r="U30" s="84">
        <f t="shared" si="0"/>
        <v>49</v>
      </c>
      <c r="V30" t="str">
        <f t="shared" si="5"/>
        <v>-</v>
      </c>
      <c r="W30" t="str">
        <f t="shared" si="6"/>
        <v>mikhail.ivanov.87</v>
      </c>
      <c r="X30">
        <f t="shared" si="10"/>
        <v>6</v>
      </c>
      <c r="Y30">
        <f t="shared" si="10"/>
        <v>0</v>
      </c>
      <c r="Z30" s="46" t="str">
        <f t="shared" si="10"/>
        <v>-</v>
      </c>
      <c r="AA30">
        <f t="shared" si="10"/>
        <v>0</v>
      </c>
      <c r="AB30">
        <f t="shared" si="10"/>
        <v>0</v>
      </c>
      <c r="AC30" s="87">
        <f t="shared" si="10"/>
        <v>6.0003333333333342E-5</v>
      </c>
      <c r="AD30">
        <f t="shared" si="7"/>
        <v>49</v>
      </c>
      <c r="AE30" t="str">
        <f t="shared" si="8"/>
        <v>Иванов Михаил</v>
      </c>
    </row>
    <row r="31" spans="1:31">
      <c r="A31" s="24" t="str">
        <f>зрители!C31</f>
        <v>nazimov</v>
      </c>
      <c r="B31" s="24" t="str">
        <f>IF(ISBLANK(зрители!D31),"-",зрители!D31)</f>
        <v>Александр Назимов</v>
      </c>
      <c r="C31" s="76">
        <f>IFERROR(HLOOKUP(A31,фото!$D$1:$BI$197,195,FALSE),0)</f>
        <v>0</v>
      </c>
      <c r="D31" s="76">
        <f>IFERROR(HLOOKUP(A31,фото!$D$1:$BI$1174,1174,FALSE),0)</f>
        <v>0</v>
      </c>
      <c r="E31" s="77" t="str">
        <f>IFERROR(HLOOKUP(A31,фото!$D$1:$BI$978,978,FALSE),"-")</f>
        <v>-</v>
      </c>
      <c r="F31" s="78">
        <f>IFERROR(HLOOKUP(A31,фото!$D$1:$BI$392,392,FALSE),0)</f>
        <v>0</v>
      </c>
      <c r="G31" s="79">
        <f>IFERROR(HLOOKUP(A31,Видео!$B$1:$BS$97,97,FALSE),0)</f>
        <v>0</v>
      </c>
      <c r="H31" s="79">
        <f>IFERROR(HLOOKUP(A31,Видео!$B$1:$BS$586,586,FALSE),0)</f>
        <v>0</v>
      </c>
      <c r="I31" s="80" t="str">
        <f>IFERROR(HLOOKUP(A31,Видео!$B$1:$BS$488,488,FALSE),"-")</f>
        <v>-</v>
      </c>
      <c r="J31" s="79">
        <f>IFERROR(HLOOKUP(A31,Видео!$B$1:$BS$196,196,FALSE),0)</f>
        <v>0</v>
      </c>
      <c r="K31" s="81">
        <f>IFERROR(HLOOKUP(A31,Увл.отчёт!$B$1:$BX$97,97,FALSE),0)</f>
        <v>1</v>
      </c>
      <c r="L31" s="81">
        <f>IFERROR(HLOOKUP(A31,Увл.отчёт!$B$1:$BX$586,586,FALSE),0)</f>
        <v>0</v>
      </c>
      <c r="M31" s="82" t="str">
        <f>IFERROR(HLOOKUP(A31,Увл.отчёт!$B$1:$BX$488,488,FALSE),"-")</f>
        <v>-</v>
      </c>
      <c r="N31" s="83">
        <f>IFERROR(HLOOKUP(A31,Увл.отчёт!$B$1:$BX$196,196,FALSE),0)</f>
        <v>0</v>
      </c>
      <c r="O31" s="84">
        <f t="shared" si="2"/>
        <v>1</v>
      </c>
      <c r="P31" s="84">
        <f t="shared" si="2"/>
        <v>0</v>
      </c>
      <c r="Q31" s="85" t="str">
        <f t="shared" si="9"/>
        <v>-</v>
      </c>
      <c r="R31" s="84">
        <f t="shared" si="3"/>
        <v>0</v>
      </c>
      <c r="S31" s="402">
        <f>зрители!F31</f>
        <v>0</v>
      </c>
      <c r="T31" s="86">
        <f t="shared" si="4"/>
        <v>1.0003225806451613E-5</v>
      </c>
      <c r="U31" s="84">
        <f t="shared" si="0"/>
        <v>55</v>
      </c>
      <c r="V31" t="str">
        <f t="shared" si="5"/>
        <v>-</v>
      </c>
      <c r="W31" t="str">
        <f t="shared" si="6"/>
        <v>nazimov</v>
      </c>
      <c r="X31">
        <f t="shared" si="10"/>
        <v>1</v>
      </c>
      <c r="Y31">
        <f t="shared" si="10"/>
        <v>0</v>
      </c>
      <c r="Z31" s="46" t="str">
        <f t="shared" si="10"/>
        <v>-</v>
      </c>
      <c r="AA31">
        <f t="shared" si="10"/>
        <v>0</v>
      </c>
      <c r="AB31">
        <f t="shared" si="10"/>
        <v>0</v>
      </c>
      <c r="AC31" s="87">
        <f t="shared" si="10"/>
        <v>1.0003225806451613E-5</v>
      </c>
      <c r="AD31">
        <f t="shared" si="7"/>
        <v>55</v>
      </c>
      <c r="AE31" t="str">
        <f t="shared" si="8"/>
        <v>Александр Назимов</v>
      </c>
    </row>
    <row r="32" spans="1:31">
      <c r="A32" s="24" t="str">
        <f>зрители!C32</f>
        <v>Persona_I_B</v>
      </c>
      <c r="B32" s="24" t="str">
        <f>IF(ISBLANK(зрители!D32),"-",зрители!D32)</f>
        <v>Елена Симонова</v>
      </c>
      <c r="C32" s="76">
        <f>IFERROR(HLOOKUP(A32,фото!$D$1:$BI$197,195,FALSE),0)</f>
        <v>156</v>
      </c>
      <c r="D32" s="76">
        <f>IFERROR(HLOOKUP(A32,фото!$D$1:$BI$1174,1174,FALSE),0)</f>
        <v>156</v>
      </c>
      <c r="E32" s="77">
        <f>IFERROR(HLOOKUP(A32,фото!$D$1:$BI$978,978,FALSE),"-")</f>
        <v>1.4202546477015898</v>
      </c>
      <c r="F32" s="78">
        <f>IFERROR(HLOOKUP(A32,фото!$D$1:$BI$392,392,FALSE),0)</f>
        <v>156</v>
      </c>
      <c r="G32" s="79">
        <f>IFERROR(HLOOKUP(A32,Видео!$B$1:$BS$97,97,FALSE),0)</f>
        <v>22</v>
      </c>
      <c r="H32" s="79">
        <f>IFERROR(HLOOKUP(A32,Видео!$B$1:$BS$586,586,FALSE),0)</f>
        <v>22</v>
      </c>
      <c r="I32" s="80">
        <f>IFERROR(HLOOKUP(A32,Видео!$B$1:$BS$488,488,FALSE),"-")</f>
        <v>1.0026982004259961</v>
      </c>
      <c r="J32" s="79">
        <f>IFERROR(HLOOKUP(A32,Видео!$B$1:$BS$196,196,FALSE),0)</f>
        <v>22</v>
      </c>
      <c r="K32" s="81">
        <f>IFERROR(HLOOKUP(A32,Увл.отчёт!$B$1:$BX$97,97,FALSE),0)</f>
        <v>0</v>
      </c>
      <c r="L32" s="81">
        <f>IFERROR(HLOOKUP(A32,Увл.отчёт!$B$1:$BX$586,586,FALSE),0)</f>
        <v>0</v>
      </c>
      <c r="M32" s="82" t="str">
        <f>IFERROR(HLOOKUP(A32,Увл.отчёт!$B$1:$BX$488,488,FALSE),"-")</f>
        <v>-</v>
      </c>
      <c r="N32" s="83">
        <f>IFERROR(HLOOKUP(A32,Увл.отчёт!$B$1:$BX$196,196,FALSE),0)</f>
        <v>0</v>
      </c>
      <c r="O32" s="84">
        <f t="shared" si="2"/>
        <v>178</v>
      </c>
      <c r="P32" s="84">
        <f t="shared" si="2"/>
        <v>178</v>
      </c>
      <c r="Q32" s="85">
        <f t="shared" si="9"/>
        <v>1.3686465474765166</v>
      </c>
      <c r="R32" s="84">
        <f t="shared" si="3"/>
        <v>178</v>
      </c>
      <c r="S32" s="402">
        <f>зрители!F32</f>
        <v>0</v>
      </c>
      <c r="T32" s="86">
        <f t="shared" si="4"/>
        <v>260.11098384486905</v>
      </c>
      <c r="U32" s="84">
        <f t="shared" si="0"/>
        <v>3</v>
      </c>
      <c r="V32" t="str">
        <f t="shared" si="5"/>
        <v>-</v>
      </c>
      <c r="W32" t="str">
        <f t="shared" si="6"/>
        <v>Persona_I_B</v>
      </c>
      <c r="X32">
        <f t="shared" si="10"/>
        <v>178</v>
      </c>
      <c r="Y32">
        <f t="shared" si="10"/>
        <v>178</v>
      </c>
      <c r="Z32" s="46">
        <f t="shared" si="10"/>
        <v>1.3686465474765166</v>
      </c>
      <c r="AA32">
        <f t="shared" si="10"/>
        <v>178</v>
      </c>
      <c r="AB32">
        <f t="shared" si="10"/>
        <v>0</v>
      </c>
      <c r="AC32" s="87">
        <f t="shared" si="10"/>
        <v>260.11098384486905</v>
      </c>
      <c r="AD32">
        <f t="shared" si="7"/>
        <v>3</v>
      </c>
      <c r="AE32" t="str">
        <f t="shared" si="8"/>
        <v>Елена Симонова</v>
      </c>
    </row>
    <row r="33" spans="1:31">
      <c r="A33" s="24" t="str">
        <f>зрители!C33</f>
        <v>Rom H</v>
      </c>
      <c r="B33" s="24" t="str">
        <f>IF(ISBLANK(зрители!D33),"-",зрители!D33)</f>
        <v>Хисматуллин Роман Гамирович</v>
      </c>
      <c r="C33" s="76">
        <f>IFERROR(HLOOKUP(A33,фото!$D$1:$BI$197,195,FALSE),0)</f>
        <v>0</v>
      </c>
      <c r="D33" s="76">
        <f>IFERROR(HLOOKUP(A33,фото!$D$1:$BI$1174,1174,FALSE),0)</f>
        <v>0</v>
      </c>
      <c r="E33" s="77" t="str">
        <f>IFERROR(HLOOKUP(A33,фото!$D$1:$BI$978,978,FALSE),"-")</f>
        <v>-</v>
      </c>
      <c r="F33" s="78">
        <f>IFERROR(HLOOKUP(A33,фото!$D$1:$BI$392,392,FALSE),0)</f>
        <v>0</v>
      </c>
      <c r="G33" s="79">
        <f>IFERROR(HLOOKUP(A33,Видео!$B$1:$BS$97,97,FALSE),0)</f>
        <v>0</v>
      </c>
      <c r="H33" s="79">
        <f>IFERROR(HLOOKUP(A33,Видео!$B$1:$BS$586,586,FALSE),0)</f>
        <v>0</v>
      </c>
      <c r="I33" s="80" t="str">
        <f>IFERROR(HLOOKUP(A33,Видео!$B$1:$BS$488,488,FALSE),"-")</f>
        <v>-</v>
      </c>
      <c r="J33" s="79">
        <f>IFERROR(HLOOKUP(A33,Видео!$B$1:$BS$196,196,FALSE),0)</f>
        <v>0</v>
      </c>
      <c r="K33" s="81">
        <f>IFERROR(HLOOKUP(A33,Увл.отчёт!$B$1:$BX$97,97,FALSE),0)</f>
        <v>1</v>
      </c>
      <c r="L33" s="81">
        <f>IFERROR(HLOOKUP(A33,Увл.отчёт!$B$1:$BX$586,586,FALSE),0)</f>
        <v>0</v>
      </c>
      <c r="M33" s="82" t="str">
        <f>IFERROR(HLOOKUP(A33,Увл.отчёт!$B$1:$BX$488,488,FALSE),"-")</f>
        <v>-</v>
      </c>
      <c r="N33" s="83">
        <f>IFERROR(HLOOKUP(A33,Увл.отчёт!$B$1:$BX$196,196,FALSE),0)</f>
        <v>0</v>
      </c>
      <c r="O33" s="84">
        <f t="shared" ref="O33:O42" si="11">SUM(C33,G33,K33)</f>
        <v>1</v>
      </c>
      <c r="P33" s="84">
        <f t="shared" ref="P33:P42" si="12">SUM(D33,H33,L33)</f>
        <v>0</v>
      </c>
      <c r="Q33" s="85" t="str">
        <f t="shared" ref="Q33:Q42" si="13">IFERROR((IF(D33&gt;0,D33*E33,0)+IF(H33&gt;0,H33*I33,0)+IF(L33&gt;0,L33*M33,0))/P33,"-")</f>
        <v>-</v>
      </c>
      <c r="R33" s="84">
        <f t="shared" ref="R33:R42" si="14">SUM(F33,J33,N33)</f>
        <v>0</v>
      </c>
      <c r="S33" s="402">
        <f>зрители!F33</f>
        <v>0</v>
      </c>
      <c r="T33" s="86">
        <f t="shared" ref="T33:T42" si="15">IFERROR((P33+R33+S33)/Q33,0.00001*O33+0.0000001/ROW(A33))</f>
        <v>1.0003030303030304E-5</v>
      </c>
      <c r="U33" s="84">
        <f t="shared" ref="U33:U42" si="16">IFERROR(RANK(T33,$T$3:$T$60,0),"-")</f>
        <v>56</v>
      </c>
      <c r="V33" t="str">
        <f t="shared" ref="V33:V42" si="17">IF(T33=0,RANK(O33,$O$3:$O$60,0),"-")</f>
        <v>-</v>
      </c>
      <c r="W33" t="str">
        <f t="shared" ref="W33:W42" si="18">A33</f>
        <v>Rom H</v>
      </c>
      <c r="X33">
        <f t="shared" ref="X33:X42" si="19">O33</f>
        <v>1</v>
      </c>
      <c r="Y33">
        <f t="shared" ref="Y33:Y42" si="20">P33</f>
        <v>0</v>
      </c>
      <c r="Z33" s="46" t="str">
        <f t="shared" ref="Z33:Z42" si="21">Q33</f>
        <v>-</v>
      </c>
      <c r="AA33">
        <f t="shared" ref="AA33:AA42" si="22">R33</f>
        <v>0</v>
      </c>
      <c r="AB33">
        <f t="shared" ref="AB33:AB42" si="23">S33</f>
        <v>0</v>
      </c>
      <c r="AC33" s="87">
        <f t="shared" ref="AC33:AC42" si="24">T33</f>
        <v>1.0003030303030304E-5</v>
      </c>
      <c r="AD33">
        <f t="shared" si="7"/>
        <v>56</v>
      </c>
      <c r="AE33" t="str">
        <f t="shared" si="8"/>
        <v>Хисматуллин Роман Гамирович</v>
      </c>
    </row>
    <row r="34" spans="1:31">
      <c r="A34" s="24" t="str">
        <f>зрители!C34</f>
        <v>Sabra</v>
      </c>
      <c r="B34" s="24" t="str">
        <f>IF(ISBLANK(зрители!D34),"-",зрители!D34)</f>
        <v>Машкова Юлия</v>
      </c>
      <c r="C34" s="76">
        <f>IFERROR(HLOOKUP(A34,фото!$D$1:$BI$197,195,FALSE),0)</f>
        <v>96</v>
      </c>
      <c r="D34" s="76">
        <f>IFERROR(HLOOKUP(A34,фото!$D$1:$BI$1174,1174,FALSE),0)</f>
        <v>96</v>
      </c>
      <c r="E34" s="77">
        <f>IFERROR(HLOOKUP(A34,фото!$D$1:$BI$978,978,FALSE),"-")</f>
        <v>1.7800584727074671</v>
      </c>
      <c r="F34" s="78">
        <f>IFERROR(HLOOKUP(A34,фото!$D$1:$BI$392,392,FALSE),0)</f>
        <v>21</v>
      </c>
      <c r="G34" s="79">
        <f>IFERROR(HLOOKUP(A34,Видео!$B$1:$BS$97,97,FALSE),0)</f>
        <v>0</v>
      </c>
      <c r="H34" s="79">
        <f>IFERROR(HLOOKUP(A34,Видео!$B$1:$BS$586,586,FALSE),0)</f>
        <v>0</v>
      </c>
      <c r="I34" s="80" t="str">
        <f>IFERROR(HLOOKUP(A34,Видео!$B$1:$BS$488,488,FALSE),"-")</f>
        <v>-</v>
      </c>
      <c r="J34" s="79">
        <f>IFERROR(HLOOKUP(A34,Видео!$B$1:$BS$196,196,FALSE),0)</f>
        <v>0</v>
      </c>
      <c r="K34" s="81">
        <f>IFERROR(HLOOKUP(A34,Увл.отчёт!$B$1:$BX$97,97,FALSE),0)</f>
        <v>22</v>
      </c>
      <c r="L34" s="81">
        <f>IFERROR(HLOOKUP(A34,Увл.отчёт!$B$1:$BX$586,586,FALSE),0)</f>
        <v>22</v>
      </c>
      <c r="M34" s="82">
        <f>IFERROR(HLOOKUP(A34,Увл.отчёт!$B$1:$BX$488,488,FALSE),"-")</f>
        <v>1.5895382395382394</v>
      </c>
      <c r="N34" s="83">
        <f>IFERROR(HLOOKUP(A34,Увл.отчёт!$B$1:$BX$196,196,FALSE),0)</f>
        <v>3</v>
      </c>
      <c r="O34" s="84">
        <f t="shared" si="11"/>
        <v>118</v>
      </c>
      <c r="P34" s="84">
        <f t="shared" si="12"/>
        <v>118</v>
      </c>
      <c r="Q34" s="85">
        <f t="shared" si="13"/>
        <v>1.7445377512691362</v>
      </c>
      <c r="R34" s="84">
        <f t="shared" si="14"/>
        <v>24</v>
      </c>
      <c r="S34" s="402">
        <f>зрители!F34</f>
        <v>0</v>
      </c>
      <c r="T34" s="86">
        <f t="shared" si="15"/>
        <v>81.396920127808187</v>
      </c>
      <c r="U34" s="84">
        <f t="shared" si="16"/>
        <v>15</v>
      </c>
      <c r="V34" t="str">
        <f t="shared" si="17"/>
        <v>-</v>
      </c>
      <c r="W34" t="str">
        <f t="shared" si="18"/>
        <v>Sabra</v>
      </c>
      <c r="X34">
        <f t="shared" si="19"/>
        <v>118</v>
      </c>
      <c r="Y34">
        <f t="shared" si="20"/>
        <v>118</v>
      </c>
      <c r="Z34" s="46">
        <f t="shared" si="21"/>
        <v>1.7445377512691362</v>
      </c>
      <c r="AA34">
        <f t="shared" si="22"/>
        <v>24</v>
      </c>
      <c r="AB34">
        <f t="shared" si="23"/>
        <v>0</v>
      </c>
      <c r="AC34" s="87">
        <f t="shared" si="24"/>
        <v>81.396920127808187</v>
      </c>
      <c r="AD34">
        <f t="shared" si="7"/>
        <v>15</v>
      </c>
      <c r="AE34" t="str">
        <f t="shared" si="8"/>
        <v>Машкова Юлия</v>
      </c>
    </row>
    <row r="35" spans="1:31">
      <c r="A35" s="24" t="str">
        <f>зрители!C35</f>
        <v>sas4</v>
      </c>
      <c r="B35" s="24" t="str">
        <f>IF(ISBLANK(зрители!D35),"-",зрители!D35)</f>
        <v>Александр Вастаев</v>
      </c>
      <c r="C35" s="76">
        <f>IFERROR(HLOOKUP(A35,фото!$D$1:$BI$197,195,FALSE),0)</f>
        <v>150</v>
      </c>
      <c r="D35" s="76">
        <f>IFERROR(HLOOKUP(A35,фото!$D$1:$BI$1174,1174,FALSE),0)</f>
        <v>150</v>
      </c>
      <c r="E35" s="77">
        <f>IFERROR(HLOOKUP(A35,фото!$D$1:$BI$978,978,FALSE),"-")</f>
        <v>1.3377274012885898</v>
      </c>
      <c r="F35" s="78">
        <f>IFERROR(HLOOKUP(A35,фото!$D$1:$BI$392,392,FALSE),0)</f>
        <v>30</v>
      </c>
      <c r="G35" s="79">
        <f>IFERROR(HLOOKUP(A35,Видео!$B$1:$BS$97,97,FALSE),0)</f>
        <v>0</v>
      </c>
      <c r="H35" s="79">
        <f>IFERROR(HLOOKUP(A35,Видео!$B$1:$BS$586,586,FALSE),0)</f>
        <v>0</v>
      </c>
      <c r="I35" s="80" t="str">
        <f>IFERROR(HLOOKUP(A35,Видео!$B$1:$BS$488,488,FALSE),"-")</f>
        <v>-</v>
      </c>
      <c r="J35" s="79">
        <f>IFERROR(HLOOKUP(A35,Видео!$B$1:$BS$196,196,FALSE),0)</f>
        <v>0</v>
      </c>
      <c r="K35" s="81">
        <f>IFERROR(HLOOKUP(A35,Увл.отчёт!$B$1:$BX$97,97,FALSE),0)</f>
        <v>0</v>
      </c>
      <c r="L35" s="81">
        <f>IFERROR(HLOOKUP(A35,Увл.отчёт!$B$1:$BX$586,586,FALSE),0)</f>
        <v>0</v>
      </c>
      <c r="M35" s="82" t="str">
        <f>IFERROR(HLOOKUP(A35,Увл.отчёт!$B$1:$BX$488,488,FALSE),"-")</f>
        <v>-</v>
      </c>
      <c r="N35" s="83">
        <f>IFERROR(HLOOKUP(A35,Увл.отчёт!$B$1:$BX$196,196,FALSE),0)</f>
        <v>0</v>
      </c>
      <c r="O35" s="84">
        <f t="shared" si="11"/>
        <v>150</v>
      </c>
      <c r="P35" s="84">
        <f t="shared" si="12"/>
        <v>150</v>
      </c>
      <c r="Q35" s="85">
        <f t="shared" si="13"/>
        <v>1.3377274012885898</v>
      </c>
      <c r="R35" s="84">
        <f t="shared" si="14"/>
        <v>30</v>
      </c>
      <c r="S35" s="402">
        <f>зрители!F35</f>
        <v>0</v>
      </c>
      <c r="T35" s="86">
        <f t="shared" si="15"/>
        <v>134.55656199208582</v>
      </c>
      <c r="U35" s="84">
        <f t="shared" si="16"/>
        <v>10</v>
      </c>
      <c r="V35" t="str">
        <f t="shared" si="17"/>
        <v>-</v>
      </c>
      <c r="W35" t="str">
        <f t="shared" si="18"/>
        <v>sas4</v>
      </c>
      <c r="X35">
        <f t="shared" si="19"/>
        <v>150</v>
      </c>
      <c r="Y35">
        <f t="shared" si="20"/>
        <v>150</v>
      </c>
      <c r="Z35" s="46">
        <f t="shared" si="21"/>
        <v>1.3377274012885898</v>
      </c>
      <c r="AA35">
        <f t="shared" si="22"/>
        <v>30</v>
      </c>
      <c r="AB35">
        <f t="shared" si="23"/>
        <v>0</v>
      </c>
      <c r="AC35" s="87">
        <f t="shared" si="24"/>
        <v>134.55656199208582</v>
      </c>
      <c r="AD35">
        <f t="shared" si="7"/>
        <v>10</v>
      </c>
      <c r="AE35" t="str">
        <f t="shared" si="8"/>
        <v>Александр Вастаев</v>
      </c>
    </row>
    <row r="36" spans="1:31">
      <c r="A36" s="24" t="str">
        <f>зрители!C36</f>
        <v>seaangel</v>
      </c>
      <c r="B36" s="24" t="str">
        <f>IF(ISBLANK(зрители!D36),"-",зрители!D36)</f>
        <v>Данилина Татьяна Игоревна</v>
      </c>
      <c r="C36" s="76">
        <f>IFERROR(HLOOKUP(A36,фото!$D$1:$BI$197,195,FALSE),0)</f>
        <v>63</v>
      </c>
      <c r="D36" s="76">
        <f>IFERROR(HLOOKUP(A36,фото!$D$1:$BI$1174,1174,FALSE),0)</f>
        <v>0</v>
      </c>
      <c r="E36" s="77">
        <f>IFERROR(HLOOKUP(A36,фото!$D$1:$BI$978,978,FALSE),"-")</f>
        <v>2.2827814663319161</v>
      </c>
      <c r="F36" s="78">
        <f>IFERROR(HLOOKUP(A36,фото!$D$1:$BI$392,392,FALSE),0)</f>
        <v>24</v>
      </c>
      <c r="G36" s="79">
        <f>IFERROR(HLOOKUP(A36,Видео!$B$1:$BS$97,97,FALSE),0)</f>
        <v>0</v>
      </c>
      <c r="H36" s="79">
        <f>IFERROR(HLOOKUP(A36,Видео!$B$1:$BS$586,586,FALSE),0)</f>
        <v>0</v>
      </c>
      <c r="I36" s="80" t="str">
        <f>IFERROR(HLOOKUP(A36,Видео!$B$1:$BS$488,488,FALSE),"-")</f>
        <v>-</v>
      </c>
      <c r="J36" s="79">
        <f>IFERROR(HLOOKUP(A36,Видео!$B$1:$BS$196,196,FALSE),0)</f>
        <v>0</v>
      </c>
      <c r="K36" s="81">
        <f>IFERROR(HLOOKUP(A36,Увл.отчёт!$B$1:$BX$97,97,FALSE),0)</f>
        <v>14</v>
      </c>
      <c r="L36" s="81">
        <f>IFERROR(HLOOKUP(A36,Увл.отчёт!$B$1:$BX$586,586,FALSE),0)</f>
        <v>0</v>
      </c>
      <c r="M36" s="82">
        <f>IFERROR(HLOOKUP(A36,Увл.отчёт!$B$1:$BX$488,488,FALSE),"-")</f>
        <v>2.5556122448979592</v>
      </c>
      <c r="N36" s="83">
        <f>IFERROR(HLOOKUP(A36,Увл.отчёт!$B$1:$BX$196,196,FALSE),0)</f>
        <v>8</v>
      </c>
      <c r="O36" s="84">
        <f t="shared" si="11"/>
        <v>77</v>
      </c>
      <c r="P36" s="84">
        <f t="shared" si="12"/>
        <v>0</v>
      </c>
      <c r="Q36" s="85" t="str">
        <f t="shared" si="13"/>
        <v>-</v>
      </c>
      <c r="R36" s="84">
        <f t="shared" si="14"/>
        <v>32</v>
      </c>
      <c r="S36" s="402">
        <f>зрители!F36</f>
        <v>7</v>
      </c>
      <c r="T36" s="86">
        <f t="shared" si="15"/>
        <v>7.7000277777777783E-4</v>
      </c>
      <c r="U36" s="84">
        <f t="shared" si="16"/>
        <v>31</v>
      </c>
      <c r="V36" t="str">
        <f t="shared" si="17"/>
        <v>-</v>
      </c>
      <c r="W36" t="str">
        <f t="shared" si="18"/>
        <v>seaangel</v>
      </c>
      <c r="X36">
        <f t="shared" si="19"/>
        <v>77</v>
      </c>
      <c r="Y36">
        <f t="shared" si="20"/>
        <v>0</v>
      </c>
      <c r="Z36" s="46" t="str">
        <f t="shared" si="21"/>
        <v>-</v>
      </c>
      <c r="AA36">
        <f t="shared" si="22"/>
        <v>32</v>
      </c>
      <c r="AB36">
        <f t="shared" si="23"/>
        <v>7</v>
      </c>
      <c r="AC36" s="87">
        <f t="shared" si="24"/>
        <v>7.7000277777777783E-4</v>
      </c>
      <c r="AD36">
        <f t="shared" si="7"/>
        <v>31</v>
      </c>
      <c r="AE36" t="str">
        <f t="shared" si="8"/>
        <v>Данилина Татьяна Игоревна</v>
      </c>
    </row>
    <row r="37" spans="1:31">
      <c r="A37" s="24" t="str">
        <f>зрители!C37</f>
        <v>serfris</v>
      </c>
      <c r="B37" s="24" t="str">
        <f>IF(ISBLANK(зрители!D37),"-",зрители!D37)</f>
        <v>Русаков Сергей Александрович</v>
      </c>
      <c r="C37" s="76">
        <f>IFERROR(HLOOKUP(A37,фото!$D$1:$BI$197,195,FALSE),0)</f>
        <v>71</v>
      </c>
      <c r="D37" s="76">
        <f>IFERROR(HLOOKUP(A37,фото!$D$1:$BI$1174,1174,FALSE),0)</f>
        <v>71</v>
      </c>
      <c r="E37" s="77">
        <f>IFERROR(HLOOKUP(A37,фото!$D$1:$BI$978,978,FALSE),"-")</f>
        <v>1.8380419304429663</v>
      </c>
      <c r="F37" s="78">
        <f>IFERROR(HLOOKUP(A37,фото!$D$1:$BI$392,392,FALSE),0)</f>
        <v>0</v>
      </c>
      <c r="G37" s="79">
        <f>IFERROR(HLOOKUP(A37,Видео!$B$1:$BS$97,97,FALSE),0)</f>
        <v>19</v>
      </c>
      <c r="H37" s="79">
        <f>IFERROR(HLOOKUP(A37,Видео!$B$1:$BS$586,586,FALSE),0)</f>
        <v>14</v>
      </c>
      <c r="I37" s="80">
        <f>IFERROR(HLOOKUP(A37,Видео!$B$1:$BS$488,488,FALSE),"-")</f>
        <v>1.6235292663864347</v>
      </c>
      <c r="J37" s="79">
        <f>IFERROR(HLOOKUP(A37,Видео!$B$1:$BS$196,196,FALSE),0)</f>
        <v>0</v>
      </c>
      <c r="K37" s="81">
        <f>IFERROR(HLOOKUP(A37,Увл.отчёт!$B$1:$BX$97,97,FALSE),0)</f>
        <v>0</v>
      </c>
      <c r="L37" s="81">
        <f>IFERROR(HLOOKUP(A37,Увл.отчёт!$B$1:$BX$586,586,FALSE),0)</f>
        <v>0</v>
      </c>
      <c r="M37" s="82" t="str">
        <f>IFERROR(HLOOKUP(A37,Увл.отчёт!$B$1:$BX$488,488,FALSE),"-")</f>
        <v>-</v>
      </c>
      <c r="N37" s="83">
        <f>IFERROR(HLOOKUP(A37,Увл.отчёт!$B$1:$BX$196,196,FALSE),0)</f>
        <v>0</v>
      </c>
      <c r="O37" s="84">
        <f t="shared" si="11"/>
        <v>90</v>
      </c>
      <c r="P37" s="84">
        <f t="shared" si="12"/>
        <v>85</v>
      </c>
      <c r="Q37" s="85">
        <f t="shared" si="13"/>
        <v>1.8027104328336554</v>
      </c>
      <c r="R37" s="84">
        <f t="shared" si="14"/>
        <v>0</v>
      </c>
      <c r="S37" s="402">
        <f>зрители!F37</f>
        <v>12</v>
      </c>
      <c r="T37" s="86">
        <f t="shared" si="15"/>
        <v>53.807865219666503</v>
      </c>
      <c r="U37" s="84">
        <f t="shared" si="16"/>
        <v>16</v>
      </c>
      <c r="V37" t="str">
        <f t="shared" si="17"/>
        <v>-</v>
      </c>
      <c r="W37" t="str">
        <f t="shared" si="18"/>
        <v>serfris</v>
      </c>
      <c r="X37">
        <f t="shared" si="19"/>
        <v>90</v>
      </c>
      <c r="Y37">
        <f t="shared" si="20"/>
        <v>85</v>
      </c>
      <c r="Z37" s="46">
        <f t="shared" si="21"/>
        <v>1.8027104328336554</v>
      </c>
      <c r="AA37">
        <f t="shared" si="22"/>
        <v>0</v>
      </c>
      <c r="AB37">
        <f t="shared" si="23"/>
        <v>12</v>
      </c>
      <c r="AC37" s="87">
        <f t="shared" si="24"/>
        <v>53.807865219666503</v>
      </c>
      <c r="AD37">
        <f t="shared" si="7"/>
        <v>16</v>
      </c>
      <c r="AE37" t="str">
        <f t="shared" si="8"/>
        <v>Русаков Сергей Александрович</v>
      </c>
    </row>
    <row r="38" spans="1:31">
      <c r="A38" s="24" t="str">
        <f>зрители!C38</f>
        <v>Sokol_</v>
      </c>
      <c r="B38" s="24" t="str">
        <f>IF(ISBLANK(зрители!D38),"-",зрители!D38)</f>
        <v>Sokolik S.S.</v>
      </c>
      <c r="C38" s="76">
        <f>IFERROR(HLOOKUP(A38,фото!$D$1:$BI$197,195,FALSE),0)</f>
        <v>159</v>
      </c>
      <c r="D38" s="76">
        <f>IFERROR(HLOOKUP(A38,фото!$D$1:$BI$1174,1174,FALSE),0)</f>
        <v>159</v>
      </c>
      <c r="E38" s="77">
        <f>IFERROR(HLOOKUP(A38,фото!$D$1:$BI$978,978,FALSE),"-")</f>
        <v>1.2839227151438524</v>
      </c>
      <c r="F38" s="78">
        <f>IFERROR(HLOOKUP(A38,фото!$D$1:$BI$392,392,FALSE),0)</f>
        <v>159</v>
      </c>
      <c r="G38" s="79">
        <f>IFERROR(HLOOKUP(A38,Видео!$B$1:$BS$97,97,FALSE),0)</f>
        <v>23</v>
      </c>
      <c r="H38" s="79">
        <f>IFERROR(HLOOKUP(A38,Видео!$B$1:$BS$586,586,FALSE),0)</f>
        <v>23</v>
      </c>
      <c r="I38" s="80">
        <f>IFERROR(HLOOKUP(A38,Видео!$B$1:$BS$488,488,FALSE),"-")</f>
        <v>1.1148282213502996</v>
      </c>
      <c r="J38" s="79">
        <f>IFERROR(HLOOKUP(A38,Видео!$B$1:$BS$196,196,FALSE),0)</f>
        <v>23</v>
      </c>
      <c r="K38" s="81">
        <f>IFERROR(HLOOKUP(A38,Увл.отчёт!$B$1:$BX$97,97,FALSE),0)</f>
        <v>50</v>
      </c>
      <c r="L38" s="81">
        <f>IFERROR(HLOOKUP(A38,Увл.отчёт!$B$1:$BX$586,586,FALSE),0)</f>
        <v>50</v>
      </c>
      <c r="M38" s="82">
        <f>IFERROR(HLOOKUP(A38,Увл.отчёт!$B$1:$BX$488,488,FALSE),"-")</f>
        <v>1.0263174603174605</v>
      </c>
      <c r="N38" s="83">
        <f>IFERROR(HLOOKUP(A38,Увл.отчёт!$B$1:$BX$196,196,FALSE),0)</f>
        <v>50</v>
      </c>
      <c r="O38" s="84">
        <f t="shared" si="11"/>
        <v>232</v>
      </c>
      <c r="P38" s="84">
        <f t="shared" si="12"/>
        <v>232</v>
      </c>
      <c r="Q38" s="85">
        <f t="shared" si="13"/>
        <v>1.2116406629948382</v>
      </c>
      <c r="R38" s="84">
        <f t="shared" si="14"/>
        <v>232</v>
      </c>
      <c r="S38" s="402">
        <f>зрители!F38</f>
        <v>0</v>
      </c>
      <c r="T38" s="86">
        <f t="shared" si="15"/>
        <v>382.95182241005455</v>
      </c>
      <c r="U38" s="266">
        <f t="shared" si="16"/>
        <v>1</v>
      </c>
      <c r="V38" t="str">
        <f t="shared" si="17"/>
        <v>-</v>
      </c>
      <c r="W38" t="str">
        <f t="shared" si="18"/>
        <v>Sokol_</v>
      </c>
      <c r="X38">
        <f t="shared" si="19"/>
        <v>232</v>
      </c>
      <c r="Y38">
        <f t="shared" si="20"/>
        <v>232</v>
      </c>
      <c r="Z38" s="46">
        <f t="shared" si="21"/>
        <v>1.2116406629948382</v>
      </c>
      <c r="AA38">
        <f t="shared" si="22"/>
        <v>232</v>
      </c>
      <c r="AB38">
        <f t="shared" si="23"/>
        <v>0</v>
      </c>
      <c r="AC38" s="87">
        <f t="shared" si="24"/>
        <v>382.95182241005455</v>
      </c>
      <c r="AD38">
        <f t="shared" si="7"/>
        <v>1</v>
      </c>
      <c r="AE38" t="str">
        <f t="shared" si="8"/>
        <v>Sokolik S.S.</v>
      </c>
    </row>
    <row r="39" spans="1:31">
      <c r="A39" s="24" t="str">
        <f>зрители!C39</f>
        <v>SSV_1983j</v>
      </c>
      <c r="B39" s="24" t="str">
        <f>IF(ISBLANK(зрители!D39),"-",зрители!D39)</f>
        <v>Шонин Сергей Викторович</v>
      </c>
      <c r="C39" s="76">
        <f>IFERROR(HLOOKUP(A39,фото!$D$1:$BI$197,195,FALSE),0)</f>
        <v>153</v>
      </c>
      <c r="D39" s="76">
        <f>IFERROR(HLOOKUP(A39,фото!$D$1:$BI$1174,1174,FALSE),0)</f>
        <v>153</v>
      </c>
      <c r="E39" s="77">
        <f>IFERROR(HLOOKUP(A39,фото!$D$1:$BI$978,978,FALSE),"-")</f>
        <v>1.6227884546417175</v>
      </c>
      <c r="F39" s="78">
        <f>IFERROR(HLOOKUP(A39,фото!$D$1:$BI$392,392,FALSE),0)</f>
        <v>153</v>
      </c>
      <c r="G39" s="79">
        <f>IFERROR(HLOOKUP(A39,Видео!$B$1:$BS$97,97,FALSE),0)</f>
        <v>21</v>
      </c>
      <c r="H39" s="79">
        <f>IFERROR(HLOOKUP(A39,Видео!$B$1:$BS$586,586,FALSE),0)</f>
        <v>21</v>
      </c>
      <c r="I39" s="80">
        <f>IFERROR(HLOOKUP(A39,Видео!$B$1:$BS$488,488,FALSE),"-")</f>
        <v>1.8720576220580984</v>
      </c>
      <c r="J39" s="79">
        <f>IFERROR(HLOOKUP(A39,Видео!$B$1:$BS$196,196,FALSE),0)</f>
        <v>21</v>
      </c>
      <c r="K39" s="81">
        <f>IFERROR(HLOOKUP(A39,Увл.отчёт!$B$1:$BX$97,97,FALSE),0)</f>
        <v>15</v>
      </c>
      <c r="L39" s="81">
        <f>IFERROR(HLOOKUP(A39,Увл.отчёт!$B$1:$BX$586,586,FALSE),0)</f>
        <v>0</v>
      </c>
      <c r="M39" s="82">
        <f>IFERROR(HLOOKUP(A39,Увл.отчёт!$B$1:$BX$488,488,FALSE),"-")</f>
        <v>2.0685185185185189</v>
      </c>
      <c r="N39" s="83">
        <f>IFERROR(HLOOKUP(A39,Увл.отчёт!$B$1:$BX$196,196,FALSE),0)</f>
        <v>14</v>
      </c>
      <c r="O39" s="84">
        <f t="shared" si="11"/>
        <v>189</v>
      </c>
      <c r="P39" s="84">
        <f t="shared" si="12"/>
        <v>174</v>
      </c>
      <c r="Q39" s="85">
        <f t="shared" si="13"/>
        <v>1.6528726645023151</v>
      </c>
      <c r="R39" s="84">
        <f t="shared" si="14"/>
        <v>188</v>
      </c>
      <c r="S39" s="402">
        <f>зрители!F39</f>
        <v>0</v>
      </c>
      <c r="T39" s="86">
        <f t="shared" si="15"/>
        <v>219.01263646888327</v>
      </c>
      <c r="U39" s="84">
        <f t="shared" si="16"/>
        <v>4</v>
      </c>
      <c r="V39" t="str">
        <f t="shared" si="17"/>
        <v>-</v>
      </c>
      <c r="W39" t="str">
        <f t="shared" si="18"/>
        <v>SSV_1983j</v>
      </c>
      <c r="X39">
        <f t="shared" si="19"/>
        <v>189</v>
      </c>
      <c r="Y39">
        <f t="shared" si="20"/>
        <v>174</v>
      </c>
      <c r="Z39" s="46">
        <f t="shared" si="21"/>
        <v>1.6528726645023151</v>
      </c>
      <c r="AA39">
        <f t="shared" si="22"/>
        <v>188</v>
      </c>
      <c r="AB39">
        <f t="shared" si="23"/>
        <v>0</v>
      </c>
      <c r="AC39" s="87">
        <f t="shared" si="24"/>
        <v>219.01263646888327</v>
      </c>
      <c r="AD39">
        <f t="shared" si="7"/>
        <v>4</v>
      </c>
      <c r="AE39" t="str">
        <f t="shared" si="8"/>
        <v>Шонин Сергей Викторович</v>
      </c>
    </row>
    <row r="40" spans="1:31">
      <c r="A40" s="24" t="str">
        <f>зрители!C40</f>
        <v>Starvey</v>
      </c>
      <c r="B40" s="24" t="str">
        <f>IF(ISBLANK(зрители!D40),"-",зрители!D40)</f>
        <v>Андрей</v>
      </c>
      <c r="C40" s="76">
        <f>IFERROR(HLOOKUP(A40,фото!$D$1:$BI$197,195,FALSE),0)</f>
        <v>37</v>
      </c>
      <c r="D40" s="76">
        <f>IFERROR(HLOOKUP(A40,фото!$D$1:$BI$1174,1174,FALSE),0)</f>
        <v>0</v>
      </c>
      <c r="E40" s="77" t="str">
        <f>IFERROR(HLOOKUP(A40,фото!$D$1:$BI$978,978,FALSE),"-")</f>
        <v>-</v>
      </c>
      <c r="F40" s="78">
        <f>IFERROR(HLOOKUP(A40,фото!$D$1:$BI$392,392,FALSE),0)</f>
        <v>1</v>
      </c>
      <c r="G40" s="79">
        <f>IFERROR(HLOOKUP(A40,Видео!$B$1:$BS$97,97,FALSE),0)</f>
        <v>0</v>
      </c>
      <c r="H40" s="79">
        <f>IFERROR(HLOOKUP(A40,Видео!$B$1:$BS$586,586,FALSE),0)</f>
        <v>0</v>
      </c>
      <c r="I40" s="80" t="str">
        <f>IFERROR(HLOOKUP(A40,Видео!$B$1:$BS$488,488,FALSE),"-")</f>
        <v>-</v>
      </c>
      <c r="J40" s="79">
        <f>IFERROR(HLOOKUP(A40,Видео!$B$1:$BS$196,196,FALSE),0)</f>
        <v>0</v>
      </c>
      <c r="K40" s="81">
        <f>IFERROR(HLOOKUP(A40,Увл.отчёт!$B$1:$BX$97,97,FALSE),0)</f>
        <v>0</v>
      </c>
      <c r="L40" s="81">
        <f>IFERROR(HLOOKUP(A40,Увл.отчёт!$B$1:$BX$586,586,FALSE),0)</f>
        <v>0</v>
      </c>
      <c r="M40" s="82" t="str">
        <f>IFERROR(HLOOKUP(A40,Увл.отчёт!$B$1:$BX$488,488,FALSE),"-")</f>
        <v>-</v>
      </c>
      <c r="N40" s="83">
        <f>IFERROR(HLOOKUP(A40,Увл.отчёт!$B$1:$BX$196,196,FALSE),0)</f>
        <v>0</v>
      </c>
      <c r="O40" s="84">
        <f t="shared" si="11"/>
        <v>37</v>
      </c>
      <c r="P40" s="84">
        <f t="shared" si="12"/>
        <v>0</v>
      </c>
      <c r="Q40" s="85" t="str">
        <f t="shared" si="13"/>
        <v>-</v>
      </c>
      <c r="R40" s="84">
        <f t="shared" si="14"/>
        <v>1</v>
      </c>
      <c r="S40" s="402">
        <f>зрители!F40</f>
        <v>0</v>
      </c>
      <c r="T40" s="86">
        <f t="shared" si="15"/>
        <v>3.7000250000000003E-4</v>
      </c>
      <c r="U40" s="84">
        <f t="shared" si="16"/>
        <v>36</v>
      </c>
      <c r="V40" t="str">
        <f t="shared" si="17"/>
        <v>-</v>
      </c>
      <c r="W40" t="str">
        <f t="shared" si="18"/>
        <v>Starvey</v>
      </c>
      <c r="X40">
        <f t="shared" si="19"/>
        <v>37</v>
      </c>
      <c r="Y40">
        <f t="shared" si="20"/>
        <v>0</v>
      </c>
      <c r="Z40" s="46" t="str">
        <f t="shared" si="21"/>
        <v>-</v>
      </c>
      <c r="AA40">
        <f t="shared" si="22"/>
        <v>1</v>
      </c>
      <c r="AB40">
        <f t="shared" si="23"/>
        <v>0</v>
      </c>
      <c r="AC40" s="87">
        <f t="shared" si="24"/>
        <v>3.7000250000000003E-4</v>
      </c>
      <c r="AD40">
        <f t="shared" si="7"/>
        <v>36</v>
      </c>
      <c r="AE40" t="str">
        <f t="shared" si="8"/>
        <v>Андрей</v>
      </c>
    </row>
    <row r="41" spans="1:31">
      <c r="A41" s="24" t="str">
        <f>зрители!C41</f>
        <v>sunny.a</v>
      </c>
      <c r="B41" s="24" t="str">
        <f>IF(ISBLANK(зрители!D41),"-",зрители!D41)</f>
        <v>Аверина Александра Викторовна</v>
      </c>
      <c r="C41" s="76">
        <f>IFERROR(HLOOKUP(A41,фото!$D$1:$BI$197,195,FALSE),0)</f>
        <v>148</v>
      </c>
      <c r="D41" s="76">
        <f>IFERROR(HLOOKUP(A41,фото!$D$1:$BI$1174,1174,FALSE),0)</f>
        <v>148</v>
      </c>
      <c r="E41" s="77">
        <f>IFERROR(HLOOKUP(A41,фото!$D$1:$BI$978,978,FALSE),"-")</f>
        <v>1.0845843945719038</v>
      </c>
      <c r="F41" s="78">
        <f>IFERROR(HLOOKUP(A41,фото!$D$1:$BI$392,392,FALSE),0)</f>
        <v>22</v>
      </c>
      <c r="G41" s="79">
        <f>IFERROR(HLOOKUP(A41,Видео!$B$1:$BS$97,97,FALSE),0)</f>
        <v>20</v>
      </c>
      <c r="H41" s="79">
        <f>IFERROR(HLOOKUP(A41,Видео!$B$1:$BS$586,586,FALSE),0)</f>
        <v>20</v>
      </c>
      <c r="I41" s="80">
        <f>IFERROR(HLOOKUP(A41,Видео!$B$1:$BS$488,488,FALSE),"-")</f>
        <v>1.2084473359472341</v>
      </c>
      <c r="J41" s="79">
        <f>IFERROR(HLOOKUP(A41,Видео!$B$1:$BS$196,196,FALSE),0)</f>
        <v>6</v>
      </c>
      <c r="K41" s="81">
        <f>IFERROR(HLOOKUP(A41,Увл.отчёт!$B$1:$BX$97,97,FALSE),0)</f>
        <v>17</v>
      </c>
      <c r="L41" s="81">
        <f>IFERROR(HLOOKUP(A41,Увл.отчёт!$B$1:$BX$586,586,FALSE),0)</f>
        <v>17</v>
      </c>
      <c r="M41" s="82">
        <f>IFERROR(HLOOKUP(A41,Увл.отчёт!$B$1:$BX$488,488,FALSE),"-")</f>
        <v>1.3916433239962653</v>
      </c>
      <c r="N41" s="83">
        <f>IFERROR(HLOOKUP(A41,Увл.отчёт!$B$1:$BX$196,196,FALSE),0)</f>
        <v>2</v>
      </c>
      <c r="O41" s="84">
        <f t="shared" si="11"/>
        <v>185</v>
      </c>
      <c r="P41" s="84">
        <f t="shared" si="12"/>
        <v>185</v>
      </c>
      <c r="Q41" s="85">
        <f t="shared" si="13"/>
        <v>1.1261912087757997</v>
      </c>
      <c r="R41" s="84">
        <f t="shared" si="14"/>
        <v>30</v>
      </c>
      <c r="S41" s="402">
        <f>зрители!F41</f>
        <v>0</v>
      </c>
      <c r="T41" s="86">
        <f t="shared" si="15"/>
        <v>190.90896672307611</v>
      </c>
      <c r="U41" s="84">
        <f t="shared" si="16"/>
        <v>5</v>
      </c>
      <c r="V41" t="str">
        <f t="shared" si="17"/>
        <v>-</v>
      </c>
      <c r="W41" t="str">
        <f t="shared" si="18"/>
        <v>sunny.a</v>
      </c>
      <c r="X41">
        <f t="shared" si="19"/>
        <v>185</v>
      </c>
      <c r="Y41">
        <f t="shared" si="20"/>
        <v>185</v>
      </c>
      <c r="Z41" s="46">
        <f t="shared" si="21"/>
        <v>1.1261912087757997</v>
      </c>
      <c r="AA41">
        <f t="shared" si="22"/>
        <v>30</v>
      </c>
      <c r="AB41">
        <f t="shared" si="23"/>
        <v>0</v>
      </c>
      <c r="AC41" s="87">
        <f t="shared" si="24"/>
        <v>190.90896672307611</v>
      </c>
      <c r="AD41">
        <f t="shared" si="7"/>
        <v>5</v>
      </c>
      <c r="AE41" t="str">
        <f t="shared" si="8"/>
        <v>Аверина Александра Викторовна</v>
      </c>
    </row>
    <row r="42" spans="1:31">
      <c r="A42" s="24" t="str">
        <f>зрители!C42</f>
        <v>tikvn</v>
      </c>
      <c r="B42" s="24" t="str">
        <f>IF(ISBLANK(зрители!D42),"-",зрители!D42)</f>
        <v>-</v>
      </c>
      <c r="C42" s="76">
        <f>IFERROR(HLOOKUP(A42,фото!$D$1:$BI$197,195,FALSE),0)</f>
        <v>0</v>
      </c>
      <c r="D42" s="76">
        <f>IFERROR(HLOOKUP(A42,фото!$D$1:$BI$1174,1174,FALSE),0)</f>
        <v>0</v>
      </c>
      <c r="E42" s="77" t="str">
        <f>IFERROR(HLOOKUP(A42,фото!$D$1:$BI$978,978,FALSE),"-")</f>
        <v>-</v>
      </c>
      <c r="F42" s="78">
        <f>IFERROR(HLOOKUP(A42,фото!$D$1:$BI$392,392,FALSE),0)</f>
        <v>0</v>
      </c>
      <c r="G42" s="79">
        <f>IFERROR(HLOOKUP(A42,Видео!$B$1:$BS$97,97,FALSE),0)</f>
        <v>0</v>
      </c>
      <c r="H42" s="79">
        <f>IFERROR(HLOOKUP(A42,Видео!$B$1:$BS$586,586,FALSE),0)</f>
        <v>0</v>
      </c>
      <c r="I42" s="80" t="str">
        <f>IFERROR(HLOOKUP(A42,Видео!$B$1:$BS$488,488,FALSE),"-")</f>
        <v>-</v>
      </c>
      <c r="J42" s="79">
        <f>IFERROR(HLOOKUP(A42,Видео!$B$1:$BS$196,196,FALSE),0)</f>
        <v>0</v>
      </c>
      <c r="K42" s="81">
        <f>IFERROR(HLOOKUP(A42,Увл.отчёт!$B$1:$BX$97,97,FALSE),0)</f>
        <v>3</v>
      </c>
      <c r="L42" s="81">
        <f>IFERROR(HLOOKUP(A42,Увл.отчёт!$B$1:$BX$586,586,FALSE),0)</f>
        <v>0</v>
      </c>
      <c r="M42" s="82" t="str">
        <f>IFERROR(HLOOKUP(A42,Увл.отчёт!$B$1:$BX$488,488,FALSE),"-")</f>
        <v>-</v>
      </c>
      <c r="N42" s="83">
        <f>IFERROR(HLOOKUP(A42,Увл.отчёт!$B$1:$BX$196,196,FALSE),0)</f>
        <v>0</v>
      </c>
      <c r="O42" s="84">
        <f t="shared" si="11"/>
        <v>3</v>
      </c>
      <c r="P42" s="84">
        <f t="shared" si="12"/>
        <v>0</v>
      </c>
      <c r="Q42" s="85" t="str">
        <f t="shared" si="13"/>
        <v>-</v>
      </c>
      <c r="R42" s="84">
        <f t="shared" si="14"/>
        <v>0</v>
      </c>
      <c r="S42" s="402">
        <f>зрители!F42</f>
        <v>0</v>
      </c>
      <c r="T42" s="86">
        <f t="shared" si="15"/>
        <v>3.0002380952380957E-5</v>
      </c>
      <c r="U42" s="84">
        <f t="shared" si="16"/>
        <v>54</v>
      </c>
      <c r="V42" t="str">
        <f t="shared" si="17"/>
        <v>-</v>
      </c>
      <c r="W42" t="str">
        <f t="shared" si="18"/>
        <v>tikvn</v>
      </c>
      <c r="X42">
        <f t="shared" si="19"/>
        <v>3</v>
      </c>
      <c r="Y42">
        <f t="shared" si="20"/>
        <v>0</v>
      </c>
      <c r="Z42" s="46" t="str">
        <f t="shared" si="21"/>
        <v>-</v>
      </c>
      <c r="AA42">
        <f t="shared" si="22"/>
        <v>0</v>
      </c>
      <c r="AB42">
        <f t="shared" si="23"/>
        <v>0</v>
      </c>
      <c r="AC42" s="87">
        <f t="shared" si="24"/>
        <v>3.0002380952380957E-5</v>
      </c>
      <c r="AD42">
        <f t="shared" si="7"/>
        <v>54</v>
      </c>
      <c r="AE42" t="str">
        <f t="shared" si="8"/>
        <v>-</v>
      </c>
    </row>
    <row r="43" spans="1:31">
      <c r="A43" s="24" t="str">
        <f>зрители!C43</f>
        <v>timka3115</v>
      </c>
      <c r="B43" s="24" t="str">
        <f>IF(ISBLANK(зрители!D43),"-",зрители!D43)</f>
        <v>Щербаков Вадим Александрович</v>
      </c>
      <c r="C43" s="76">
        <f>IFERROR(HLOOKUP(A43,фото!$D$1:$BI$197,195,FALSE),0)</f>
        <v>0</v>
      </c>
      <c r="D43" s="76">
        <f>IFERROR(HLOOKUP(A43,фото!$D$1:$BI$1174,1174,FALSE),0)</f>
        <v>0</v>
      </c>
      <c r="E43" s="77" t="str">
        <f>IFERROR(HLOOKUP(A43,фото!$D$1:$BI$978,978,FALSE),"-")</f>
        <v>-</v>
      </c>
      <c r="F43" s="78">
        <f>IFERROR(HLOOKUP(A43,фото!$D$1:$BI$392,392,FALSE),0)</f>
        <v>0</v>
      </c>
      <c r="G43" s="79">
        <f>IFERROR(HLOOKUP(A43,Видео!$B$1:$BS$97,97,FALSE),0)</f>
        <v>0</v>
      </c>
      <c r="H43" s="79">
        <f>IFERROR(HLOOKUP(A43,Видео!$B$1:$BS$586,586,FALSE),0)</f>
        <v>0</v>
      </c>
      <c r="I43" s="80" t="str">
        <f>IFERROR(HLOOKUP(A43,Видео!$B$1:$BS$488,488,FALSE),"-")</f>
        <v>-</v>
      </c>
      <c r="J43" s="79">
        <f>IFERROR(HLOOKUP(A43,Видео!$B$1:$BS$196,196,FALSE),0)</f>
        <v>0</v>
      </c>
      <c r="K43" s="81">
        <f>IFERROR(HLOOKUP(A43,Увл.отчёт!$B$1:$BX$97,97,FALSE),0)</f>
        <v>1</v>
      </c>
      <c r="L43" s="81">
        <f>IFERROR(HLOOKUP(A43,Увл.отчёт!$B$1:$BX$586,586,FALSE),0)</f>
        <v>0</v>
      </c>
      <c r="M43" s="82" t="str">
        <f>IFERROR(HLOOKUP(A43,Увл.отчёт!$B$1:$BX$488,488,FALSE),"-")</f>
        <v>-</v>
      </c>
      <c r="N43" s="83">
        <f>IFERROR(HLOOKUP(A43,Увл.отчёт!$B$1:$BX$196,196,FALSE),0)</f>
        <v>0</v>
      </c>
      <c r="O43" s="84">
        <f t="shared" si="2"/>
        <v>1</v>
      </c>
      <c r="P43" s="84">
        <f t="shared" si="2"/>
        <v>0</v>
      </c>
      <c r="Q43" s="85" t="str">
        <f t="shared" si="9"/>
        <v>-</v>
      </c>
      <c r="R43" s="84">
        <f t="shared" si="3"/>
        <v>0</v>
      </c>
      <c r="S43" s="402">
        <f>зрители!F43</f>
        <v>0</v>
      </c>
      <c r="T43" s="86">
        <f t="shared" si="4"/>
        <v>1.000232558139535E-5</v>
      </c>
      <c r="U43" s="84">
        <f t="shared" si="0"/>
        <v>57</v>
      </c>
      <c r="V43" t="str">
        <f t="shared" si="5"/>
        <v>-</v>
      </c>
      <c r="W43" t="str">
        <f t="shared" si="6"/>
        <v>timka3115</v>
      </c>
      <c r="X43">
        <f t="shared" si="10"/>
        <v>1</v>
      </c>
      <c r="Y43">
        <f t="shared" si="10"/>
        <v>0</v>
      </c>
      <c r="Z43" s="46" t="str">
        <f t="shared" si="10"/>
        <v>-</v>
      </c>
      <c r="AA43">
        <f t="shared" si="10"/>
        <v>0</v>
      </c>
      <c r="AB43">
        <f t="shared" si="10"/>
        <v>0</v>
      </c>
      <c r="AC43" s="87">
        <f t="shared" si="10"/>
        <v>1.000232558139535E-5</v>
      </c>
      <c r="AD43">
        <f t="shared" si="7"/>
        <v>57</v>
      </c>
      <c r="AE43" t="str">
        <f t="shared" si="8"/>
        <v>Щербаков Вадим Александрович</v>
      </c>
    </row>
    <row r="44" spans="1:31">
      <c r="A44" s="24" t="str">
        <f>зрители!C44</f>
        <v>udav</v>
      </c>
      <c r="B44" s="24" t="str">
        <f>IF(ISBLANK(зрители!D44),"-",зрители!D44)</f>
        <v>Елизаров Андрей</v>
      </c>
      <c r="C44" s="76">
        <f>IFERROR(HLOOKUP(A44,фото!$D$1:$BI$197,195,FALSE),0)</f>
        <v>117</v>
      </c>
      <c r="D44" s="76">
        <f>IFERROR(HLOOKUP(A44,фото!$D$1:$BI$1174,1174,FALSE),0)</f>
        <v>0</v>
      </c>
      <c r="E44" s="77">
        <f>IFERROR(HLOOKUP(A44,фото!$D$1:$BI$978,978,FALSE),"-")</f>
        <v>2.9304639881716787</v>
      </c>
      <c r="F44" s="78">
        <f>IFERROR(HLOOKUP(A44,фото!$D$1:$BI$392,392,FALSE),0)</f>
        <v>114</v>
      </c>
      <c r="G44" s="79">
        <f>IFERROR(HLOOKUP(A44,Видео!$B$1:$BS$97,97,FALSE),0)</f>
        <v>0</v>
      </c>
      <c r="H44" s="79">
        <f>IFERROR(HLOOKUP(A44,Видео!$B$1:$BS$586,586,FALSE),0)</f>
        <v>0</v>
      </c>
      <c r="I44" s="80" t="str">
        <f>IFERROR(HLOOKUP(A44,Видео!$B$1:$BS$488,488,FALSE),"-")</f>
        <v>-</v>
      </c>
      <c r="J44" s="79">
        <f>IFERROR(HLOOKUP(A44,Видео!$B$1:$BS$196,196,FALSE),0)</f>
        <v>0</v>
      </c>
      <c r="K44" s="81">
        <f>IFERROR(HLOOKUP(A44,Увл.отчёт!$B$1:$BX$97,97,FALSE),0)</f>
        <v>0</v>
      </c>
      <c r="L44" s="81">
        <f>IFERROR(HLOOKUP(A44,Увл.отчёт!$B$1:$BX$586,586,FALSE),0)</f>
        <v>0</v>
      </c>
      <c r="M44" s="82" t="str">
        <f>IFERROR(HLOOKUP(A44,Увл.отчёт!$B$1:$BX$488,488,FALSE),"-")</f>
        <v>-</v>
      </c>
      <c r="N44" s="83">
        <f>IFERROR(HLOOKUP(A44,Увл.отчёт!$B$1:$BX$196,196,FALSE),0)</f>
        <v>0</v>
      </c>
      <c r="O44" s="84">
        <f t="shared" ref="O44:O49" si="25">SUM(C44,G44,K44)</f>
        <v>117</v>
      </c>
      <c r="P44" s="84">
        <f t="shared" ref="P44:P49" si="26">SUM(D44,H44,L44)</f>
        <v>0</v>
      </c>
      <c r="Q44" s="85" t="str">
        <f t="shared" ref="Q44:Q49" si="27">IFERROR((IF(D44&gt;0,D44*E44,0)+IF(H44&gt;0,H44*I44,0)+IF(L44&gt;0,L44*M44,0))/P44,"-")</f>
        <v>-</v>
      </c>
      <c r="R44" s="84">
        <f t="shared" ref="R44:R49" si="28">SUM(F44,J44,N44)</f>
        <v>114</v>
      </c>
      <c r="S44" s="402">
        <f>зрители!F44</f>
        <v>86</v>
      </c>
      <c r="T44" s="86">
        <f t="shared" ref="T44:T49" si="29">IFERROR((P44+R44+S44)/Q44,0.00001*O44+0.0000001/ROW(A44))</f>
        <v>1.1700022727272727E-3</v>
      </c>
      <c r="U44" s="84">
        <f t="shared" ref="U44:U49" si="30">IFERROR(RANK(T44,$T$3:$T$60,0),"-")</f>
        <v>29</v>
      </c>
      <c r="V44" t="str">
        <f t="shared" ref="V44:V49" si="31">IF(T44=0,RANK(O44,$O$3:$O$60,0),"-")</f>
        <v>-</v>
      </c>
      <c r="W44" t="str">
        <f t="shared" ref="W44:W49" si="32">A44</f>
        <v>udav</v>
      </c>
      <c r="X44">
        <f t="shared" ref="X44:X49" si="33">O44</f>
        <v>117</v>
      </c>
      <c r="Y44">
        <f t="shared" ref="Y44:Y49" si="34">P44</f>
        <v>0</v>
      </c>
      <c r="Z44" s="46" t="str">
        <f t="shared" ref="Z44:Z49" si="35">Q44</f>
        <v>-</v>
      </c>
      <c r="AA44">
        <f t="shared" ref="AA44:AA49" si="36">R44</f>
        <v>114</v>
      </c>
      <c r="AB44">
        <f t="shared" ref="AB44:AB49" si="37">S44</f>
        <v>86</v>
      </c>
      <c r="AC44" s="87">
        <f t="shared" ref="AC44:AC49" si="38">T44</f>
        <v>1.1700022727272727E-3</v>
      </c>
      <c r="AD44">
        <f t="shared" si="7"/>
        <v>29</v>
      </c>
      <c r="AE44" t="str">
        <f t="shared" si="8"/>
        <v>Елизаров Андрей</v>
      </c>
    </row>
    <row r="45" spans="1:31">
      <c r="A45" s="24" t="str">
        <f>зрители!C45</f>
        <v>umnov</v>
      </c>
      <c r="B45" s="24" t="str">
        <f>IF(ISBLANK(зрители!D45),"-",зрители!D45)</f>
        <v>Андрей Умнов</v>
      </c>
      <c r="C45" s="76">
        <f>IFERROR(HLOOKUP(A45,фото!$D$1:$BI$197,195,FALSE),0)</f>
        <v>0</v>
      </c>
      <c r="D45" s="76">
        <f>IFERROR(HLOOKUP(A45,фото!$D$1:$BI$1174,1174,FALSE),0)</f>
        <v>0</v>
      </c>
      <c r="E45" s="77" t="str">
        <f>IFERROR(HLOOKUP(A45,фото!$D$1:$BI$978,978,FALSE),"-")</f>
        <v>-</v>
      </c>
      <c r="F45" s="78">
        <f>IFERROR(HLOOKUP(A45,фото!$D$1:$BI$392,392,FALSE),0)</f>
        <v>0</v>
      </c>
      <c r="G45" s="79">
        <f>IFERROR(HLOOKUP(A45,Видео!$B$1:$BS$97,97,FALSE),0)</f>
        <v>1</v>
      </c>
      <c r="H45" s="79">
        <f>IFERROR(HLOOKUP(A45,Видео!$B$1:$BS$586,586,FALSE),0)</f>
        <v>0</v>
      </c>
      <c r="I45" s="80" t="str">
        <f>IFERROR(HLOOKUP(A45,Видео!$B$1:$BS$488,488,FALSE),"-")</f>
        <v>-</v>
      </c>
      <c r="J45" s="79">
        <f>IFERROR(HLOOKUP(A45,Видео!$B$1:$BS$196,196,FALSE),0)</f>
        <v>1</v>
      </c>
      <c r="K45" s="81">
        <f>IFERROR(HLOOKUP(A45,Увл.отчёт!$B$1:$BX$97,97,FALSE),0)</f>
        <v>0</v>
      </c>
      <c r="L45" s="81">
        <f>IFERROR(HLOOKUP(A45,Увл.отчёт!$B$1:$BX$586,586,FALSE),0)</f>
        <v>0</v>
      </c>
      <c r="M45" s="82" t="str">
        <f>IFERROR(HLOOKUP(A45,Увл.отчёт!$B$1:$BX$488,488,FALSE),"-")</f>
        <v>-</v>
      </c>
      <c r="N45" s="83">
        <f>IFERROR(HLOOKUP(A45,Увл.отчёт!$B$1:$BX$196,196,FALSE),0)</f>
        <v>0</v>
      </c>
      <c r="O45" s="84">
        <f t="shared" si="25"/>
        <v>1</v>
      </c>
      <c r="P45" s="84">
        <f t="shared" si="26"/>
        <v>0</v>
      </c>
      <c r="Q45" s="85" t="str">
        <f t="shared" si="27"/>
        <v>-</v>
      </c>
      <c r="R45" s="84">
        <f t="shared" si="28"/>
        <v>1</v>
      </c>
      <c r="S45" s="402">
        <f>зрители!F45</f>
        <v>0</v>
      </c>
      <c r="T45" s="86">
        <f t="shared" si="29"/>
        <v>1.0002222222222223E-5</v>
      </c>
      <c r="U45" s="84">
        <f t="shared" si="30"/>
        <v>58</v>
      </c>
      <c r="V45" t="str">
        <f t="shared" si="31"/>
        <v>-</v>
      </c>
      <c r="W45" t="str">
        <f t="shared" si="32"/>
        <v>umnov</v>
      </c>
      <c r="X45">
        <f t="shared" si="33"/>
        <v>1</v>
      </c>
      <c r="Y45">
        <f t="shared" si="34"/>
        <v>0</v>
      </c>
      <c r="Z45" s="46" t="str">
        <f t="shared" si="35"/>
        <v>-</v>
      </c>
      <c r="AA45">
        <f t="shared" si="36"/>
        <v>1</v>
      </c>
      <c r="AB45">
        <f t="shared" si="37"/>
        <v>0</v>
      </c>
      <c r="AC45" s="87">
        <f t="shared" si="38"/>
        <v>1.0002222222222223E-5</v>
      </c>
      <c r="AD45">
        <f t="shared" si="7"/>
        <v>58</v>
      </c>
      <c r="AE45" t="str">
        <f t="shared" si="8"/>
        <v>Андрей Умнов</v>
      </c>
    </row>
    <row r="46" spans="1:31">
      <c r="A46" s="24" t="str">
        <f>зрители!C46</f>
        <v>velobas3</v>
      </c>
      <c r="B46" s="24" t="str">
        <f>IF(ISBLANK(зрители!D46),"-",зрители!D46)</f>
        <v>Басалаев Андрей Викторович</v>
      </c>
      <c r="C46" s="76">
        <f>IFERROR(HLOOKUP(A46,фото!$D$1:$BI$197,195,FALSE),0)</f>
        <v>4</v>
      </c>
      <c r="D46" s="76">
        <f>IFERROR(HLOOKUP(A46,фото!$D$1:$BI$1174,1174,FALSE),0)</f>
        <v>0</v>
      </c>
      <c r="E46" s="77" t="str">
        <f>IFERROR(HLOOKUP(A46,фото!$D$1:$BI$978,978,FALSE),"-")</f>
        <v>-</v>
      </c>
      <c r="F46" s="78">
        <f>IFERROR(HLOOKUP(A46,фото!$D$1:$BI$392,392,FALSE),0)</f>
        <v>4</v>
      </c>
      <c r="G46" s="79">
        <f>IFERROR(HLOOKUP(A46,Видео!$B$1:$BS$97,97,FALSE),0)</f>
        <v>7</v>
      </c>
      <c r="H46" s="79">
        <f>IFERROR(HLOOKUP(A46,Видео!$B$1:$BS$586,586,FALSE),0)</f>
        <v>7</v>
      </c>
      <c r="I46" s="80">
        <f>IFERROR(HLOOKUP(A46,Видео!$B$1:$BS$488,488,FALSE),"-")</f>
        <v>1.4113550399277748</v>
      </c>
      <c r="J46" s="79">
        <f>IFERROR(HLOOKUP(A46,Видео!$B$1:$BS$196,196,FALSE),0)</f>
        <v>6</v>
      </c>
      <c r="K46" s="81">
        <f>IFERROR(HLOOKUP(A46,Увл.отчёт!$B$1:$BX$97,97,FALSE),0)</f>
        <v>1</v>
      </c>
      <c r="L46" s="81">
        <f>IFERROR(HLOOKUP(A46,Увл.отчёт!$B$1:$BX$586,586,FALSE),0)</f>
        <v>0</v>
      </c>
      <c r="M46" s="82" t="str">
        <f>IFERROR(HLOOKUP(A46,Увл.отчёт!$B$1:$BX$488,488,FALSE),"-")</f>
        <v>-</v>
      </c>
      <c r="N46" s="83">
        <f>IFERROR(HLOOKUP(A46,Увл.отчёт!$B$1:$BX$196,196,FALSE),0)</f>
        <v>1</v>
      </c>
      <c r="O46" s="84">
        <f t="shared" si="25"/>
        <v>12</v>
      </c>
      <c r="P46" s="84">
        <f t="shared" si="26"/>
        <v>7</v>
      </c>
      <c r="Q46" s="85">
        <f t="shared" si="27"/>
        <v>1.4113550399277748</v>
      </c>
      <c r="R46" s="84">
        <f t="shared" si="28"/>
        <v>11</v>
      </c>
      <c r="S46" s="402">
        <f>зрители!F46</f>
        <v>36</v>
      </c>
      <c r="T46" s="86">
        <f t="shared" si="29"/>
        <v>38.261102608712413</v>
      </c>
      <c r="U46" s="84">
        <f t="shared" si="30"/>
        <v>19</v>
      </c>
      <c r="V46" t="str">
        <f t="shared" si="31"/>
        <v>-</v>
      </c>
      <c r="W46" t="str">
        <f t="shared" si="32"/>
        <v>velobas3</v>
      </c>
      <c r="X46">
        <f t="shared" si="33"/>
        <v>12</v>
      </c>
      <c r="Y46">
        <f t="shared" si="34"/>
        <v>7</v>
      </c>
      <c r="Z46" s="46">
        <f t="shared" si="35"/>
        <v>1.4113550399277748</v>
      </c>
      <c r="AA46">
        <f t="shared" si="36"/>
        <v>11</v>
      </c>
      <c r="AB46">
        <f t="shared" si="37"/>
        <v>36</v>
      </c>
      <c r="AC46" s="87">
        <f t="shared" si="38"/>
        <v>38.261102608712413</v>
      </c>
      <c r="AD46">
        <f t="shared" si="7"/>
        <v>19</v>
      </c>
      <c r="AE46" t="str">
        <f t="shared" si="8"/>
        <v>Басалаев Андрей Викторович</v>
      </c>
    </row>
    <row r="47" spans="1:31">
      <c r="A47" s="24" t="str">
        <f>зрители!C47</f>
        <v>vitaliy</v>
      </c>
      <c r="B47" s="24" t="str">
        <f>IF(ISBLANK(зрители!D47),"-",зрители!D47)</f>
        <v>-</v>
      </c>
      <c r="C47" s="76">
        <f>IFERROR(HLOOKUP(A47,фото!$D$1:$BI$197,195,FALSE),0)</f>
        <v>13</v>
      </c>
      <c r="D47" s="76">
        <f>IFERROR(HLOOKUP(A47,фото!$D$1:$BI$1174,1174,FALSE),0)</f>
        <v>0</v>
      </c>
      <c r="E47" s="77" t="str">
        <f>IFERROR(HLOOKUP(A47,фото!$D$1:$BI$978,978,FALSE),"-")</f>
        <v>-</v>
      </c>
      <c r="F47" s="78">
        <f>IFERROR(HLOOKUP(A47,фото!$D$1:$BI$392,392,FALSE),0)</f>
        <v>3</v>
      </c>
      <c r="G47" s="79">
        <f>IFERROR(HLOOKUP(A47,Видео!$B$1:$BS$97,97,FALSE),0)</f>
        <v>0</v>
      </c>
      <c r="H47" s="79">
        <f>IFERROR(HLOOKUP(A47,Видео!$B$1:$BS$586,586,FALSE),0)</f>
        <v>0</v>
      </c>
      <c r="I47" s="80" t="str">
        <f>IFERROR(HLOOKUP(A47,Видео!$B$1:$BS$488,488,FALSE),"-")</f>
        <v>-</v>
      </c>
      <c r="J47" s="79">
        <f>IFERROR(HLOOKUP(A47,Видео!$B$1:$BS$196,196,FALSE),0)</f>
        <v>0</v>
      </c>
      <c r="K47" s="81">
        <f>IFERROR(HLOOKUP(A47,Увл.отчёт!$B$1:$BX$97,97,FALSE),0)</f>
        <v>0</v>
      </c>
      <c r="L47" s="81">
        <f>IFERROR(HLOOKUP(A47,Увл.отчёт!$B$1:$BX$586,586,FALSE),0)</f>
        <v>0</v>
      </c>
      <c r="M47" s="82" t="str">
        <f>IFERROR(HLOOKUP(A47,Увл.отчёт!$B$1:$BX$488,488,FALSE),"-")</f>
        <v>-</v>
      </c>
      <c r="N47" s="83">
        <f>IFERROR(HLOOKUP(A47,Увл.отчёт!$B$1:$BX$196,196,FALSE),0)</f>
        <v>0</v>
      </c>
      <c r="O47" s="84">
        <f t="shared" si="25"/>
        <v>13</v>
      </c>
      <c r="P47" s="84">
        <f t="shared" si="26"/>
        <v>0</v>
      </c>
      <c r="Q47" s="85" t="str">
        <f t="shared" si="27"/>
        <v>-</v>
      </c>
      <c r="R47" s="84">
        <f t="shared" si="28"/>
        <v>3</v>
      </c>
      <c r="S47" s="402">
        <f>зрители!F47</f>
        <v>0</v>
      </c>
      <c r="T47" s="86">
        <f t="shared" si="29"/>
        <v>1.3000212765957447E-4</v>
      </c>
      <c r="U47" s="84">
        <f t="shared" si="30"/>
        <v>39</v>
      </c>
      <c r="V47" t="str">
        <f t="shared" si="31"/>
        <v>-</v>
      </c>
      <c r="W47" t="str">
        <f t="shared" si="32"/>
        <v>vitaliy</v>
      </c>
      <c r="X47">
        <f t="shared" si="33"/>
        <v>13</v>
      </c>
      <c r="Y47">
        <f t="shared" si="34"/>
        <v>0</v>
      </c>
      <c r="Z47" s="46" t="str">
        <f t="shared" si="35"/>
        <v>-</v>
      </c>
      <c r="AA47">
        <f t="shared" si="36"/>
        <v>3</v>
      </c>
      <c r="AB47">
        <f t="shared" si="37"/>
        <v>0</v>
      </c>
      <c r="AC47" s="87">
        <f t="shared" si="38"/>
        <v>1.3000212765957447E-4</v>
      </c>
      <c r="AD47">
        <f t="shared" si="7"/>
        <v>39</v>
      </c>
      <c r="AE47" t="str">
        <f t="shared" si="8"/>
        <v>-</v>
      </c>
    </row>
    <row r="48" spans="1:31">
      <c r="A48" s="24" t="str">
        <f>зрители!C48</f>
        <v>Vosdux</v>
      </c>
      <c r="B48" s="24" t="str">
        <f>IF(ISBLANK(зрители!D48),"-",зрители!D48)</f>
        <v>-</v>
      </c>
      <c r="C48" s="76">
        <f>IFERROR(HLOOKUP(A48,фото!$D$1:$BI$197,195,FALSE),0)</f>
        <v>75</v>
      </c>
      <c r="D48" s="76">
        <f>IFERROR(HLOOKUP(A48,фото!$D$1:$BI$1174,1174,FALSE),0)</f>
        <v>75</v>
      </c>
      <c r="E48" s="77">
        <f>IFERROR(HLOOKUP(A48,фото!$D$1:$BI$978,978,FALSE),"-")</f>
        <v>1.485590269228984</v>
      </c>
      <c r="F48" s="78">
        <f>IFERROR(HLOOKUP(A48,фото!$D$1:$BI$392,392,FALSE),0)</f>
        <v>0</v>
      </c>
      <c r="G48" s="79">
        <f>IFERROR(HLOOKUP(A48,Видео!$B$1:$BS$97,97,FALSE),0)</f>
        <v>0</v>
      </c>
      <c r="H48" s="79">
        <f>IFERROR(HLOOKUP(A48,Видео!$B$1:$BS$586,586,FALSE),0)</f>
        <v>0</v>
      </c>
      <c r="I48" s="80" t="str">
        <f>IFERROR(HLOOKUP(A48,Видео!$B$1:$BS$488,488,FALSE),"-")</f>
        <v>-</v>
      </c>
      <c r="J48" s="79">
        <f>IFERROR(HLOOKUP(A48,Видео!$B$1:$BS$196,196,FALSE),0)</f>
        <v>0</v>
      </c>
      <c r="K48" s="81">
        <f>IFERROR(HLOOKUP(A48,Увл.отчёт!$B$1:$BX$97,97,FALSE),0)</f>
        <v>0</v>
      </c>
      <c r="L48" s="81">
        <f>IFERROR(HLOOKUP(A48,Увл.отчёт!$B$1:$BX$586,586,FALSE),0)</f>
        <v>0</v>
      </c>
      <c r="M48" s="82" t="str">
        <f>IFERROR(HLOOKUP(A48,Увл.отчёт!$B$1:$BX$488,488,FALSE),"-")</f>
        <v>-</v>
      </c>
      <c r="N48" s="83">
        <f>IFERROR(HLOOKUP(A48,Увл.отчёт!$B$1:$BX$196,196,FALSE),0)</f>
        <v>0</v>
      </c>
      <c r="O48" s="84">
        <f t="shared" si="25"/>
        <v>75</v>
      </c>
      <c r="P48" s="84">
        <f t="shared" si="26"/>
        <v>75</v>
      </c>
      <c r="Q48" s="85">
        <f t="shared" si="27"/>
        <v>1.485590269228984</v>
      </c>
      <c r="R48" s="84">
        <f t="shared" si="28"/>
        <v>0</v>
      </c>
      <c r="S48" s="402">
        <f>зрители!F48</f>
        <v>0</v>
      </c>
      <c r="T48" s="86">
        <f t="shared" si="29"/>
        <v>50.484983345323563</v>
      </c>
      <c r="U48" s="84">
        <f t="shared" si="30"/>
        <v>17</v>
      </c>
      <c r="V48" t="str">
        <f t="shared" si="31"/>
        <v>-</v>
      </c>
      <c r="W48" t="str">
        <f t="shared" si="32"/>
        <v>Vosdux</v>
      </c>
      <c r="X48">
        <f t="shared" si="33"/>
        <v>75</v>
      </c>
      <c r="Y48">
        <f t="shared" si="34"/>
        <v>75</v>
      </c>
      <c r="Z48" s="46">
        <f t="shared" si="35"/>
        <v>1.485590269228984</v>
      </c>
      <c r="AA48">
        <f t="shared" si="36"/>
        <v>0</v>
      </c>
      <c r="AB48">
        <f t="shared" si="37"/>
        <v>0</v>
      </c>
      <c r="AC48" s="87">
        <f t="shared" si="38"/>
        <v>50.484983345323563</v>
      </c>
      <c r="AD48">
        <f t="shared" si="7"/>
        <v>17</v>
      </c>
      <c r="AE48" t="str">
        <f t="shared" si="8"/>
        <v>-</v>
      </c>
    </row>
    <row r="49" spans="1:31">
      <c r="A49" s="24" t="str">
        <f>зрители!C49</f>
        <v>yantsen73@gmail.com</v>
      </c>
      <c r="B49" s="24" t="str">
        <f>IF(ISBLANK(зрители!D49),"-",зрители!D49)</f>
        <v>Stanislav Yantsen</v>
      </c>
      <c r="C49" s="76">
        <f>IFERROR(HLOOKUP(A49,фото!$D$1:$BI$197,195,FALSE),0)</f>
        <v>6</v>
      </c>
      <c r="D49" s="76">
        <f>IFERROR(HLOOKUP(A49,фото!$D$1:$BI$1174,1174,FALSE),0)</f>
        <v>0</v>
      </c>
      <c r="E49" s="77" t="str">
        <f>IFERROR(HLOOKUP(A49,фото!$D$1:$BI$978,978,FALSE),"-")</f>
        <v>-</v>
      </c>
      <c r="F49" s="78">
        <f>IFERROR(HLOOKUP(A49,фото!$D$1:$BI$392,392,FALSE),0)</f>
        <v>6</v>
      </c>
      <c r="G49" s="79">
        <f>IFERROR(HLOOKUP(A49,Видео!$B$1:$BS$97,97,FALSE),0)</f>
        <v>0</v>
      </c>
      <c r="H49" s="79">
        <f>IFERROR(HLOOKUP(A49,Видео!$B$1:$BS$586,586,FALSE),0)</f>
        <v>0</v>
      </c>
      <c r="I49" s="80" t="str">
        <f>IFERROR(HLOOKUP(A49,Видео!$B$1:$BS$488,488,FALSE),"-")</f>
        <v>-</v>
      </c>
      <c r="J49" s="79">
        <f>IFERROR(HLOOKUP(A49,Видео!$B$1:$BS$196,196,FALSE),0)</f>
        <v>0</v>
      </c>
      <c r="K49" s="81">
        <f>IFERROR(HLOOKUP(A49,Увл.отчёт!$B$1:$BX$97,97,FALSE),0)</f>
        <v>0</v>
      </c>
      <c r="L49" s="81">
        <f>IFERROR(HLOOKUP(A49,Увл.отчёт!$B$1:$BX$586,586,FALSE),0)</f>
        <v>0</v>
      </c>
      <c r="M49" s="82" t="str">
        <f>IFERROR(HLOOKUP(A49,Увл.отчёт!$B$1:$BX$488,488,FALSE),"-")</f>
        <v>-</v>
      </c>
      <c r="N49" s="83">
        <f>IFERROR(HLOOKUP(A49,Увл.отчёт!$B$1:$BX$196,196,FALSE),0)</f>
        <v>0</v>
      </c>
      <c r="O49" s="84">
        <f t="shared" si="25"/>
        <v>6</v>
      </c>
      <c r="P49" s="84">
        <f t="shared" si="26"/>
        <v>0</v>
      </c>
      <c r="Q49" s="85" t="str">
        <f t="shared" si="27"/>
        <v>-</v>
      </c>
      <c r="R49" s="84">
        <f t="shared" si="28"/>
        <v>6</v>
      </c>
      <c r="S49" s="402">
        <f>зрители!F49</f>
        <v>0</v>
      </c>
      <c r="T49" s="86">
        <f t="shared" si="29"/>
        <v>6.0002040816326541E-5</v>
      </c>
      <c r="U49" s="84">
        <f t="shared" si="30"/>
        <v>50</v>
      </c>
      <c r="V49" t="str">
        <f t="shared" si="31"/>
        <v>-</v>
      </c>
      <c r="W49" t="str">
        <f t="shared" si="32"/>
        <v>yantsen73@gmail.com</v>
      </c>
      <c r="X49">
        <f t="shared" si="33"/>
        <v>6</v>
      </c>
      <c r="Y49">
        <f t="shared" si="34"/>
        <v>0</v>
      </c>
      <c r="Z49" s="46" t="str">
        <f t="shared" si="35"/>
        <v>-</v>
      </c>
      <c r="AA49">
        <f t="shared" si="36"/>
        <v>6</v>
      </c>
      <c r="AB49">
        <f t="shared" si="37"/>
        <v>0</v>
      </c>
      <c r="AC49" s="87">
        <f t="shared" si="38"/>
        <v>6.0002040816326541E-5</v>
      </c>
      <c r="AD49">
        <f t="shared" si="7"/>
        <v>50</v>
      </c>
      <c r="AE49" t="str">
        <f t="shared" si="8"/>
        <v>Stanislav Yantsen</v>
      </c>
    </row>
    <row r="50" spans="1:31">
      <c r="A50" s="24" t="str">
        <f>зрители!C50</f>
        <v>YYUUYY</v>
      </c>
      <c r="B50" s="24" t="str">
        <f>IF(ISBLANK(зрители!D50),"-",зрители!D50)</f>
        <v>-</v>
      </c>
      <c r="C50" s="76">
        <f>IFERROR(HLOOKUP(A50,фото!$D$1:$BI$197,195,FALSE),0)</f>
        <v>6</v>
      </c>
      <c r="D50" s="76">
        <f>IFERROR(HLOOKUP(A50,фото!$D$1:$BI$1174,1174,FALSE),0)</f>
        <v>0</v>
      </c>
      <c r="E50" s="77" t="str">
        <f>IFERROR(HLOOKUP(A50,фото!$D$1:$BI$978,978,FALSE),"-")</f>
        <v>-</v>
      </c>
      <c r="F50" s="78">
        <f>IFERROR(HLOOKUP(A50,фото!$D$1:$BI$392,392,FALSE),0)</f>
        <v>6</v>
      </c>
      <c r="G50" s="79">
        <f>IFERROR(HLOOKUP(A50,Видео!$B$1:$BS$97,97,FALSE),0)</f>
        <v>0</v>
      </c>
      <c r="H50" s="79">
        <f>IFERROR(HLOOKUP(A50,Видео!$B$1:$BS$586,586,FALSE),0)</f>
        <v>0</v>
      </c>
      <c r="I50" s="80" t="str">
        <f>IFERROR(HLOOKUP(A50,Видео!$B$1:$BS$488,488,FALSE),"-")</f>
        <v>-</v>
      </c>
      <c r="J50" s="79">
        <f>IFERROR(HLOOKUP(A50,Видео!$B$1:$BS$196,196,FALSE),0)</f>
        <v>0</v>
      </c>
      <c r="K50" s="81">
        <f>IFERROR(HLOOKUP(A50,Увл.отчёт!$B$1:$BX$97,97,FALSE),0)</f>
        <v>0</v>
      </c>
      <c r="L50" s="81">
        <f>IFERROR(HLOOKUP(A50,Увл.отчёт!$B$1:$BX$586,586,FALSE),0)</f>
        <v>0</v>
      </c>
      <c r="M50" s="82" t="str">
        <f>IFERROR(HLOOKUP(A50,Увл.отчёт!$B$1:$BX$488,488,FALSE),"-")</f>
        <v>-</v>
      </c>
      <c r="N50" s="83">
        <f>IFERROR(HLOOKUP(A50,Увл.отчёт!$B$1:$BX$196,196,FALSE),0)</f>
        <v>0</v>
      </c>
      <c r="O50" s="84">
        <f t="shared" si="2"/>
        <v>6</v>
      </c>
      <c r="P50" s="84">
        <f t="shared" si="2"/>
        <v>0</v>
      </c>
      <c r="Q50" s="85" t="str">
        <f t="shared" si="9"/>
        <v>-</v>
      </c>
      <c r="R50" s="84">
        <f t="shared" si="3"/>
        <v>6</v>
      </c>
      <c r="S50" s="402">
        <f>зрители!F50</f>
        <v>0</v>
      </c>
      <c r="T50" s="86">
        <f t="shared" si="4"/>
        <v>6.0002000000000006E-5</v>
      </c>
      <c r="U50" s="84">
        <f t="shared" si="0"/>
        <v>51</v>
      </c>
      <c r="V50" t="str">
        <f t="shared" si="5"/>
        <v>-</v>
      </c>
      <c r="W50" t="str">
        <f t="shared" si="6"/>
        <v>YYUUYY</v>
      </c>
      <c r="X50">
        <f t="shared" si="10"/>
        <v>6</v>
      </c>
      <c r="Y50">
        <f t="shared" si="10"/>
        <v>0</v>
      </c>
      <c r="Z50" s="46" t="str">
        <f t="shared" si="10"/>
        <v>-</v>
      </c>
      <c r="AA50">
        <f t="shared" si="10"/>
        <v>6</v>
      </c>
      <c r="AB50">
        <f t="shared" si="10"/>
        <v>0</v>
      </c>
      <c r="AC50" s="87">
        <f t="shared" si="10"/>
        <v>6.0002000000000006E-5</v>
      </c>
      <c r="AD50">
        <f t="shared" si="7"/>
        <v>51</v>
      </c>
      <c r="AE50" t="str">
        <f t="shared" si="8"/>
        <v>-</v>
      </c>
    </row>
    <row r="51" spans="1:31">
      <c r="A51" s="24" t="str">
        <f>зрители!C51</f>
        <v>zeus200x</v>
      </c>
      <c r="B51" s="24" t="str">
        <f>IF(ISBLANK(зрители!D51),"-",зрители!D51)</f>
        <v>-</v>
      </c>
      <c r="C51" s="76">
        <f>IFERROR(HLOOKUP(A51,фото!$D$1:$BI$197,195,FALSE),0)</f>
        <v>63</v>
      </c>
      <c r="D51" s="76">
        <f>IFERROR(HLOOKUP(A51,фото!$D$1:$BI$1174,1174,FALSE),0)</f>
        <v>0</v>
      </c>
      <c r="E51" s="77">
        <f>IFERROR(HLOOKUP(A51,фото!$D$1:$BI$978,978,FALSE),"-")</f>
        <v>2.4388526604048959</v>
      </c>
      <c r="F51" s="78">
        <f>IFERROR(HLOOKUP(A51,фото!$D$1:$BI$392,392,FALSE),0)</f>
        <v>51</v>
      </c>
      <c r="G51" s="79">
        <f>IFERROR(HLOOKUP(A51,Видео!$B$1:$BS$97,97,FALSE),0)</f>
        <v>0</v>
      </c>
      <c r="H51" s="79">
        <f>IFERROR(HLOOKUP(A51,Видео!$B$1:$BS$586,586,FALSE),0)</f>
        <v>0</v>
      </c>
      <c r="I51" s="80" t="str">
        <f>IFERROR(HLOOKUP(A51,Видео!$B$1:$BS$488,488,FALSE),"-")</f>
        <v>-</v>
      </c>
      <c r="J51" s="79">
        <f>IFERROR(HLOOKUP(A51,Видео!$B$1:$BS$196,196,FALSE),0)</f>
        <v>0</v>
      </c>
      <c r="K51" s="81">
        <f>IFERROR(HLOOKUP(A51,Увл.отчёт!$B$1:$BX$97,97,FALSE),0)</f>
        <v>0</v>
      </c>
      <c r="L51" s="81">
        <f>IFERROR(HLOOKUP(A51,Увл.отчёт!$B$1:$BX$586,586,FALSE),0)</f>
        <v>0</v>
      </c>
      <c r="M51" s="82" t="str">
        <f>IFERROR(HLOOKUP(A51,Увл.отчёт!$B$1:$BX$488,488,FALSE),"-")</f>
        <v>-</v>
      </c>
      <c r="N51" s="83">
        <f>IFERROR(HLOOKUP(A51,Увл.отчёт!$B$1:$BX$196,196,FALSE),0)</f>
        <v>0</v>
      </c>
      <c r="O51" s="84">
        <f t="shared" si="2"/>
        <v>63</v>
      </c>
      <c r="P51" s="84">
        <f t="shared" si="2"/>
        <v>0</v>
      </c>
      <c r="Q51" s="85" t="str">
        <f t="shared" si="9"/>
        <v>-</v>
      </c>
      <c r="R51" s="84">
        <f t="shared" si="3"/>
        <v>51</v>
      </c>
      <c r="S51" s="402">
        <f>зрители!F51</f>
        <v>0</v>
      </c>
      <c r="T51" s="86">
        <f t="shared" si="4"/>
        <v>6.300019607843138E-4</v>
      </c>
      <c r="U51" s="84">
        <f t="shared" si="0"/>
        <v>32</v>
      </c>
      <c r="V51" t="str">
        <f t="shared" si="5"/>
        <v>-</v>
      </c>
      <c r="W51" t="str">
        <f t="shared" si="6"/>
        <v>zeus200x</v>
      </c>
      <c r="X51">
        <f t="shared" si="10"/>
        <v>63</v>
      </c>
      <c r="Y51">
        <f t="shared" si="10"/>
        <v>0</v>
      </c>
      <c r="Z51" s="46" t="str">
        <f t="shared" si="10"/>
        <v>-</v>
      </c>
      <c r="AA51">
        <f t="shared" si="10"/>
        <v>51</v>
      </c>
      <c r="AB51">
        <f t="shared" si="10"/>
        <v>0</v>
      </c>
      <c r="AC51" s="87">
        <f t="shared" si="10"/>
        <v>6.300019607843138E-4</v>
      </c>
      <c r="AD51">
        <f t="shared" si="7"/>
        <v>32</v>
      </c>
      <c r="AE51" t="str">
        <f t="shared" si="8"/>
        <v>-</v>
      </c>
    </row>
    <row r="52" spans="1:31">
      <c r="A52" s="24" t="str">
        <f>зрители!C52</f>
        <v>Zumasik</v>
      </c>
      <c r="B52" s="24" t="str">
        <f>IF(ISBLANK(зрители!D52),"-",зрители!D52)</f>
        <v>Зубкова М.С.</v>
      </c>
      <c r="C52" s="76">
        <f>IFERROR(HLOOKUP(A52,фото!$D$1:$BI$197,195,FALSE),0)</f>
        <v>6</v>
      </c>
      <c r="D52" s="76">
        <f>IFERROR(HLOOKUP(A52,фото!$D$1:$BI$1174,1174,FALSE),0)</f>
        <v>0</v>
      </c>
      <c r="E52" s="77" t="str">
        <f>IFERROR(HLOOKUP(A52,фото!$D$1:$BI$978,978,FALSE),"-")</f>
        <v>-</v>
      </c>
      <c r="F52" s="78">
        <f>IFERROR(HLOOKUP(A52,фото!$D$1:$BI$392,392,FALSE),0)</f>
        <v>6</v>
      </c>
      <c r="G52" s="79">
        <f>IFERROR(HLOOKUP(A52,Видео!$B$1:$BS$97,97,FALSE),0)</f>
        <v>0</v>
      </c>
      <c r="H52" s="79">
        <f>IFERROR(HLOOKUP(A52,Видео!$B$1:$BS$586,586,FALSE),0)</f>
        <v>0</v>
      </c>
      <c r="I52" s="80" t="str">
        <f>IFERROR(HLOOKUP(A52,Видео!$B$1:$BS$488,488,FALSE),"-")</f>
        <v>-</v>
      </c>
      <c r="J52" s="79">
        <f>IFERROR(HLOOKUP(A52,Видео!$B$1:$BS$196,196,FALSE),0)</f>
        <v>0</v>
      </c>
      <c r="K52" s="81">
        <f>IFERROR(HLOOKUP(A52,Увл.отчёт!$B$1:$BX$97,97,FALSE),0)</f>
        <v>0</v>
      </c>
      <c r="L52" s="81">
        <f>IFERROR(HLOOKUP(A52,Увл.отчёт!$B$1:$BX$586,586,FALSE),0)</f>
        <v>0</v>
      </c>
      <c r="M52" s="82" t="str">
        <f>IFERROR(HLOOKUP(A52,Увл.отчёт!$B$1:$BX$488,488,FALSE),"-")</f>
        <v>-</v>
      </c>
      <c r="N52" s="83">
        <f>IFERROR(HLOOKUP(A52,Увл.отчёт!$B$1:$BX$196,196,FALSE),0)</f>
        <v>0</v>
      </c>
      <c r="O52" s="84">
        <f t="shared" si="2"/>
        <v>6</v>
      </c>
      <c r="P52" s="84">
        <f t="shared" si="2"/>
        <v>0</v>
      </c>
      <c r="Q52" s="85" t="str">
        <f t="shared" si="9"/>
        <v>-</v>
      </c>
      <c r="R52" s="84">
        <f t="shared" si="3"/>
        <v>6</v>
      </c>
      <c r="S52" s="402">
        <f>зрители!F52</f>
        <v>0</v>
      </c>
      <c r="T52" s="86">
        <f t="shared" si="4"/>
        <v>6.0001923076923082E-5</v>
      </c>
      <c r="U52" s="84">
        <f t="shared" si="0"/>
        <v>52</v>
      </c>
      <c r="V52" t="str">
        <f t="shared" si="5"/>
        <v>-</v>
      </c>
      <c r="W52" t="str">
        <f t="shared" si="6"/>
        <v>Zumasik</v>
      </c>
      <c r="X52">
        <f t="shared" si="10"/>
        <v>6</v>
      </c>
      <c r="Y52">
        <f t="shared" si="10"/>
        <v>0</v>
      </c>
      <c r="Z52" s="46" t="str">
        <f t="shared" si="10"/>
        <v>-</v>
      </c>
      <c r="AA52">
        <f t="shared" si="10"/>
        <v>6</v>
      </c>
      <c r="AB52">
        <f t="shared" si="10"/>
        <v>0</v>
      </c>
      <c r="AC52" s="87">
        <f t="shared" si="10"/>
        <v>6.0001923076923082E-5</v>
      </c>
      <c r="AD52">
        <f t="shared" si="7"/>
        <v>52</v>
      </c>
      <c r="AE52" t="str">
        <f t="shared" si="8"/>
        <v>Зубкова М.С.</v>
      </c>
    </row>
    <row r="53" spans="1:31">
      <c r="A53" s="24" t="str">
        <f>зрители!C53</f>
        <v>Алена</v>
      </c>
      <c r="B53" s="24" t="str">
        <f>IF(ISBLANK(зрители!D53),"-",зрители!D53)</f>
        <v>Киянова Елена Николаевна</v>
      </c>
      <c r="C53" s="76">
        <f>IFERROR(HLOOKUP(A53,фото!$D$1:$BI$197,195,FALSE),0)</f>
        <v>104</v>
      </c>
      <c r="D53" s="76">
        <f>IFERROR(HLOOKUP(A53,фото!$D$1:$BI$1174,1174,FALSE),0)</f>
        <v>0</v>
      </c>
      <c r="E53" s="77">
        <f>IFERROR(HLOOKUP(A53,фото!$D$1:$BI$978,978,FALSE),"-")</f>
        <v>2.1813012069398572</v>
      </c>
      <c r="F53" s="78">
        <f>IFERROR(HLOOKUP(A53,фото!$D$1:$BI$392,392,FALSE),0)</f>
        <v>7</v>
      </c>
      <c r="G53" s="79">
        <f>IFERROR(HLOOKUP(A53,Видео!$B$1:$BS$97,97,FALSE),0)</f>
        <v>0</v>
      </c>
      <c r="H53" s="79">
        <f>IFERROR(HLOOKUP(A53,Видео!$B$1:$BS$586,586,FALSE),0)</f>
        <v>0</v>
      </c>
      <c r="I53" s="80" t="str">
        <f>IFERROR(HLOOKUP(A53,Видео!$B$1:$BS$488,488,FALSE),"-")</f>
        <v>-</v>
      </c>
      <c r="J53" s="79">
        <f>IFERROR(HLOOKUP(A53,Видео!$B$1:$BS$196,196,FALSE),0)</f>
        <v>0</v>
      </c>
      <c r="K53" s="81">
        <f>IFERROR(HLOOKUP(A53,Увл.отчёт!$B$1:$BX$97,97,FALSE),0)</f>
        <v>0</v>
      </c>
      <c r="L53" s="81">
        <f>IFERROR(HLOOKUP(A53,Увл.отчёт!$B$1:$BX$586,586,FALSE),0)</f>
        <v>0</v>
      </c>
      <c r="M53" s="82" t="str">
        <f>IFERROR(HLOOKUP(A53,Увл.отчёт!$B$1:$BX$488,488,FALSE),"-")</f>
        <v>-</v>
      </c>
      <c r="N53" s="83">
        <f>IFERROR(HLOOKUP(A53,Увл.отчёт!$B$1:$BX$196,196,FALSE),0)</f>
        <v>0</v>
      </c>
      <c r="O53" s="84">
        <f t="shared" si="2"/>
        <v>104</v>
      </c>
      <c r="P53" s="84">
        <f t="shared" si="2"/>
        <v>0</v>
      </c>
      <c r="Q53" s="85" t="str">
        <f t="shared" si="9"/>
        <v>-</v>
      </c>
      <c r="R53" s="84">
        <f t="shared" si="3"/>
        <v>7</v>
      </c>
      <c r="S53" s="402">
        <f>зрители!F53</f>
        <v>0</v>
      </c>
      <c r="T53" s="86">
        <f t="shared" si="4"/>
        <v>1.0400018867924529E-3</v>
      </c>
      <c r="U53" s="84">
        <f t="shared" si="0"/>
        <v>30</v>
      </c>
      <c r="V53" t="str">
        <f t="shared" si="5"/>
        <v>-</v>
      </c>
      <c r="W53" t="str">
        <f t="shared" si="6"/>
        <v>Алена</v>
      </c>
      <c r="X53">
        <f t="shared" si="10"/>
        <v>104</v>
      </c>
      <c r="Y53">
        <f t="shared" si="10"/>
        <v>0</v>
      </c>
      <c r="Z53" s="46" t="str">
        <f t="shared" si="10"/>
        <v>-</v>
      </c>
      <c r="AA53">
        <f t="shared" si="10"/>
        <v>7</v>
      </c>
      <c r="AB53">
        <f t="shared" si="10"/>
        <v>0</v>
      </c>
      <c r="AC53" s="87">
        <f t="shared" si="10"/>
        <v>1.0400018867924529E-3</v>
      </c>
      <c r="AD53">
        <f t="shared" si="7"/>
        <v>30</v>
      </c>
      <c r="AE53" t="str">
        <f t="shared" si="8"/>
        <v>Киянова Елена Николаевна</v>
      </c>
    </row>
    <row r="54" spans="1:31">
      <c r="A54" s="24" t="str">
        <f>зрители!C54</f>
        <v>Андреев</v>
      </c>
      <c r="B54" s="24" t="str">
        <f>IF(ISBLANK(зрители!D54),"-",зрители!D54)</f>
        <v>Андреев Вячеслав Викторович</v>
      </c>
      <c r="C54" s="76">
        <f>IFERROR(HLOOKUP(A54,фото!$D$1:$BI$197,195,FALSE),0)</f>
        <v>159</v>
      </c>
      <c r="D54" s="76">
        <f>IFERROR(HLOOKUP(A54,фото!$D$1:$BI$1174,1174,FALSE),0)</f>
        <v>159</v>
      </c>
      <c r="E54" s="77">
        <f>IFERROR(HLOOKUP(A54,фото!$D$1:$BI$978,978,FALSE),"-")</f>
        <v>1.0955169547205246</v>
      </c>
      <c r="F54" s="78">
        <f>IFERROR(HLOOKUP(A54,фото!$D$1:$BI$392,392,FALSE),0)</f>
        <v>1</v>
      </c>
      <c r="G54" s="79">
        <f>IFERROR(HLOOKUP(A54,Видео!$B$1:$BS$97,97,FALSE),0)</f>
        <v>23</v>
      </c>
      <c r="H54" s="79">
        <f>IFERROR(HLOOKUP(A54,Видео!$B$1:$BS$586,586,FALSE),0)</f>
        <v>23</v>
      </c>
      <c r="I54" s="80">
        <f>IFERROR(HLOOKUP(A54,Видео!$B$1:$BS$488,488,FALSE),"-")</f>
        <v>0.98694875868817522</v>
      </c>
      <c r="J54" s="79">
        <f>IFERROR(HLOOKUP(A54,Видео!$B$1:$BS$196,196,FALSE),0)</f>
        <v>0</v>
      </c>
      <c r="K54" s="81">
        <f>IFERROR(HLOOKUP(A54,Увл.отчёт!$B$1:$BX$97,97,FALSE),0)</f>
        <v>0</v>
      </c>
      <c r="L54" s="81">
        <f>IFERROR(HLOOKUP(A54,Увл.отчёт!$B$1:$BX$586,586,FALSE),0)</f>
        <v>0</v>
      </c>
      <c r="M54" s="82" t="str">
        <f>IFERROR(HLOOKUP(A54,Увл.отчёт!$B$1:$BX$488,488,FALSE),"-")</f>
        <v>-</v>
      </c>
      <c r="N54" s="83">
        <f>IFERROR(HLOOKUP(A54,Увл.отчёт!$B$1:$BX$196,196,FALSE),0)</f>
        <v>0</v>
      </c>
      <c r="O54" s="84">
        <f t="shared" si="2"/>
        <v>182</v>
      </c>
      <c r="P54" s="84">
        <f t="shared" si="2"/>
        <v>182</v>
      </c>
      <c r="Q54" s="85">
        <f t="shared" si="9"/>
        <v>1.0817967980790739</v>
      </c>
      <c r="R54" s="84">
        <f t="shared" si="3"/>
        <v>1</v>
      </c>
      <c r="S54" s="402">
        <f>зрители!F54</f>
        <v>0</v>
      </c>
      <c r="T54" s="86">
        <f t="shared" si="4"/>
        <v>169.16300762301168</v>
      </c>
      <c r="U54" s="84">
        <f t="shared" si="0"/>
        <v>6</v>
      </c>
      <c r="V54" t="str">
        <f t="shared" si="5"/>
        <v>-</v>
      </c>
      <c r="W54" t="str">
        <f t="shared" si="6"/>
        <v>Андреев</v>
      </c>
      <c r="X54">
        <f t="shared" si="10"/>
        <v>182</v>
      </c>
      <c r="Y54">
        <f t="shared" si="10"/>
        <v>182</v>
      </c>
      <c r="Z54" s="46">
        <f t="shared" si="10"/>
        <v>1.0817967980790739</v>
      </c>
      <c r="AA54">
        <f t="shared" si="10"/>
        <v>1</v>
      </c>
      <c r="AB54">
        <f t="shared" si="10"/>
        <v>0</v>
      </c>
      <c r="AC54" s="87">
        <f t="shared" si="10"/>
        <v>169.16300762301168</v>
      </c>
      <c r="AD54">
        <f t="shared" si="7"/>
        <v>6</v>
      </c>
      <c r="AE54" t="str">
        <f t="shared" si="8"/>
        <v>Андреев Вячеслав Викторович</v>
      </c>
    </row>
    <row r="55" spans="1:31">
      <c r="A55" s="24" t="str">
        <f>зрители!C55</f>
        <v>Диман</v>
      </c>
      <c r="B55" s="24" t="str">
        <f>IF(ISBLANK(зрители!D55),"-",зрители!D55)</f>
        <v>Дмитрий</v>
      </c>
      <c r="C55" s="76">
        <f>IFERROR(HLOOKUP(A55,фото!$D$1:$BI$197,195,FALSE),0)</f>
        <v>5</v>
      </c>
      <c r="D55" s="76">
        <f>IFERROR(HLOOKUP(A55,фото!$D$1:$BI$1174,1174,FALSE),0)</f>
        <v>0</v>
      </c>
      <c r="E55" s="77" t="str">
        <f>IFERROR(HLOOKUP(A55,фото!$D$1:$BI$978,978,FALSE),"-")</f>
        <v>-</v>
      </c>
      <c r="F55" s="78">
        <f>IFERROR(HLOOKUP(A55,фото!$D$1:$BI$392,392,FALSE),0)</f>
        <v>5</v>
      </c>
      <c r="G55" s="79">
        <f>IFERROR(HLOOKUP(A55,Видео!$B$1:$BS$97,97,FALSE),0)</f>
        <v>0</v>
      </c>
      <c r="H55" s="79">
        <f>IFERROR(HLOOKUP(A55,Видео!$B$1:$BS$586,586,FALSE),0)</f>
        <v>0</v>
      </c>
      <c r="I55" s="80" t="str">
        <f>IFERROR(HLOOKUP(A55,Видео!$B$1:$BS$488,488,FALSE),"-")</f>
        <v>-</v>
      </c>
      <c r="J55" s="79">
        <f>IFERROR(HLOOKUP(A55,Видео!$B$1:$BS$196,196,FALSE),0)</f>
        <v>0</v>
      </c>
      <c r="K55" s="81">
        <f>IFERROR(HLOOKUP(A55,Увл.отчёт!$B$1:$BX$97,97,FALSE),0)</f>
        <v>0</v>
      </c>
      <c r="L55" s="81">
        <f>IFERROR(HLOOKUP(A55,Увл.отчёт!$B$1:$BX$586,586,FALSE),0)</f>
        <v>0</v>
      </c>
      <c r="M55" s="82" t="str">
        <f>IFERROR(HLOOKUP(A55,Увл.отчёт!$B$1:$BX$488,488,FALSE),"-")</f>
        <v>-</v>
      </c>
      <c r="N55" s="83">
        <f>IFERROR(HLOOKUP(A55,Увл.отчёт!$B$1:$BX$196,196,FALSE),0)</f>
        <v>0</v>
      </c>
      <c r="O55" s="84">
        <f t="shared" si="2"/>
        <v>5</v>
      </c>
      <c r="P55" s="84">
        <f t="shared" si="2"/>
        <v>0</v>
      </c>
      <c r="Q55" s="85" t="str">
        <f t="shared" si="9"/>
        <v>-</v>
      </c>
      <c r="R55" s="84">
        <f t="shared" si="3"/>
        <v>5</v>
      </c>
      <c r="S55" s="402">
        <f>зрители!F55</f>
        <v>0</v>
      </c>
      <c r="T55" s="86">
        <f t="shared" si="4"/>
        <v>5.0001818181818186E-5</v>
      </c>
      <c r="U55" s="84">
        <f t="shared" si="0"/>
        <v>53</v>
      </c>
      <c r="V55" t="str">
        <f t="shared" si="5"/>
        <v>-</v>
      </c>
      <c r="W55" t="str">
        <f t="shared" si="6"/>
        <v>Диман</v>
      </c>
      <c r="X55">
        <f t="shared" si="10"/>
        <v>5</v>
      </c>
      <c r="Y55">
        <f t="shared" si="10"/>
        <v>0</v>
      </c>
      <c r="Z55" s="46" t="str">
        <f t="shared" si="10"/>
        <v>-</v>
      </c>
      <c r="AA55">
        <f t="shared" si="10"/>
        <v>5</v>
      </c>
      <c r="AB55">
        <f t="shared" si="10"/>
        <v>0</v>
      </c>
      <c r="AC55" s="87">
        <f t="shared" si="10"/>
        <v>5.0001818181818186E-5</v>
      </c>
      <c r="AD55">
        <f t="shared" si="7"/>
        <v>53</v>
      </c>
      <c r="AE55" t="str">
        <f t="shared" si="8"/>
        <v>Дмитрий</v>
      </c>
    </row>
    <row r="56" spans="1:31">
      <c r="A56" s="24" t="str">
        <f>зрители!C56</f>
        <v>Евгений</v>
      </c>
      <c r="B56" s="24" t="str">
        <f>IF(ISBLANK(зрители!D56),"-",зрители!D56)</f>
        <v>Кудрявцев Евгений Валерьевич</v>
      </c>
      <c r="C56" s="76">
        <f>IFERROR(HLOOKUP(A56,фото!$D$1:$BI$197,195,FALSE),0)</f>
        <v>159</v>
      </c>
      <c r="D56" s="76">
        <f>IFERROR(HLOOKUP(A56,фото!$D$1:$BI$1174,1174,FALSE),0)</f>
        <v>158</v>
      </c>
      <c r="E56" s="77">
        <f>IFERROR(HLOOKUP(A56,фото!$D$1:$BI$978,978,FALSE),"-")</f>
        <v>1.1204633408883267</v>
      </c>
      <c r="F56" s="78">
        <f>IFERROR(HLOOKUP(A56,фото!$D$1:$BI$392,392,FALSE),0)</f>
        <v>42</v>
      </c>
      <c r="G56" s="79">
        <f>IFERROR(HLOOKUP(A56,Видео!$B$1:$BS$97,97,FALSE),0)</f>
        <v>22</v>
      </c>
      <c r="H56" s="79">
        <f>IFERROR(HLOOKUP(A56,Видео!$B$1:$BS$586,586,FALSE),0)</f>
        <v>15</v>
      </c>
      <c r="I56" s="80">
        <f>IFERROR(HLOOKUP(A56,Видео!$B$1:$BS$488,488,FALSE),"-")</f>
        <v>0.86007179007142165</v>
      </c>
      <c r="J56" s="79">
        <f>IFERROR(HLOOKUP(A56,Видео!$B$1:$BS$196,196,FALSE),0)</f>
        <v>0</v>
      </c>
      <c r="K56" s="81">
        <f>IFERROR(HLOOKUP(A56,Увл.отчёт!$B$1:$BX$97,97,FALSE),0)</f>
        <v>41</v>
      </c>
      <c r="L56" s="81">
        <f>IFERROR(HLOOKUP(A56,Увл.отчёт!$B$1:$BX$586,586,FALSE),0)</f>
        <v>38</v>
      </c>
      <c r="M56" s="82">
        <f>IFERROR(HLOOKUP(A56,Увл.отчёт!$B$1:$BX$488,488,FALSE),"-")</f>
        <v>1.1398287385129491</v>
      </c>
      <c r="N56" s="83">
        <f>IFERROR(HLOOKUP(A56,Увл.отчёт!$B$1:$BX$196,196,FALSE),0)</f>
        <v>0</v>
      </c>
      <c r="O56" s="84">
        <f t="shared" si="2"/>
        <v>222</v>
      </c>
      <c r="P56" s="84">
        <f t="shared" si="2"/>
        <v>211</v>
      </c>
      <c r="Q56" s="85">
        <f t="shared" si="9"/>
        <v>1.1054397003550664</v>
      </c>
      <c r="R56" s="84">
        <f t="shared" si="3"/>
        <v>42</v>
      </c>
      <c r="S56" s="402">
        <f>зрители!F56</f>
        <v>66</v>
      </c>
      <c r="T56" s="86">
        <f t="shared" si="4"/>
        <v>288.57295418061921</v>
      </c>
      <c r="U56" s="84">
        <f t="shared" si="0"/>
        <v>2</v>
      </c>
      <c r="V56" t="str">
        <f t="shared" si="5"/>
        <v>-</v>
      </c>
      <c r="W56" t="str">
        <f t="shared" si="6"/>
        <v>Евгений</v>
      </c>
      <c r="X56">
        <f t="shared" si="10"/>
        <v>222</v>
      </c>
      <c r="Y56">
        <f t="shared" si="10"/>
        <v>211</v>
      </c>
      <c r="Z56" s="46">
        <f t="shared" si="10"/>
        <v>1.1054397003550664</v>
      </c>
      <c r="AA56">
        <f t="shared" si="10"/>
        <v>42</v>
      </c>
      <c r="AB56">
        <f t="shared" si="10"/>
        <v>66</v>
      </c>
      <c r="AC56" s="87">
        <f t="shared" si="10"/>
        <v>288.57295418061921</v>
      </c>
      <c r="AD56">
        <f t="shared" si="7"/>
        <v>2</v>
      </c>
      <c r="AE56" t="str">
        <f t="shared" si="8"/>
        <v>Кудрявцев Евгений Валерьевич</v>
      </c>
    </row>
    <row r="57" spans="1:31">
      <c r="A57" s="24" t="str">
        <f>зрители!C57</f>
        <v>Костяныч</v>
      </c>
      <c r="B57" s="24" t="str">
        <f>IF(ISBLANK(зрители!D57),"-",зрители!D57)</f>
        <v>Акчурин Константин Эдуардович</v>
      </c>
      <c r="C57" s="76">
        <f>IFERROR(HLOOKUP(A57,фото!$D$1:$BI$197,195,FALSE),0)</f>
        <v>58</v>
      </c>
      <c r="D57" s="76">
        <f>IFERROR(HLOOKUP(A57,фото!$D$1:$BI$1174,1174,FALSE),0)</f>
        <v>58</v>
      </c>
      <c r="E57" s="77">
        <f>IFERROR(HLOOKUP(A57,фото!$D$1:$BI$978,978,FALSE),"-")</f>
        <v>1.5382503698886252</v>
      </c>
      <c r="F57" s="78">
        <f>IFERROR(HLOOKUP(A57,фото!$D$1:$BI$392,392,FALSE),0)</f>
        <v>10</v>
      </c>
      <c r="G57" s="79">
        <f>IFERROR(HLOOKUP(A57,Видео!$B$1:$BS$97,97,FALSE),0)</f>
        <v>0</v>
      </c>
      <c r="H57" s="79">
        <f>IFERROR(HLOOKUP(A57,Видео!$B$1:$BS$586,586,FALSE),0)</f>
        <v>0</v>
      </c>
      <c r="I57" s="80" t="str">
        <f>IFERROR(HLOOKUP(A57,Видео!$B$1:$BS$488,488,FALSE),"-")</f>
        <v>-</v>
      </c>
      <c r="J57" s="79">
        <f>IFERROR(HLOOKUP(A57,Видео!$B$1:$BS$196,196,FALSE),0)</f>
        <v>0</v>
      </c>
      <c r="K57" s="81">
        <f>IFERROR(HLOOKUP(A57,Увл.отчёт!$B$1:$BX$97,97,FALSE),0)</f>
        <v>3</v>
      </c>
      <c r="L57" s="81">
        <f>IFERROR(HLOOKUP(A57,Увл.отчёт!$B$1:$BX$586,586,FALSE),0)</f>
        <v>0</v>
      </c>
      <c r="M57" s="82" t="str">
        <f>IFERROR(HLOOKUP(A57,Увл.отчёт!$B$1:$BX$488,488,FALSE),"-")</f>
        <v>-</v>
      </c>
      <c r="N57" s="83">
        <f>IFERROR(HLOOKUP(A57,Увл.отчёт!$B$1:$BX$196,196,FALSE),0)</f>
        <v>2</v>
      </c>
      <c r="O57" s="84">
        <f t="shared" ref="O57:O60" si="39">SUM(C57,G57,K57)</f>
        <v>61</v>
      </c>
      <c r="P57" s="84">
        <f t="shared" ref="P57:P60" si="40">SUM(D57,H57,L57)</f>
        <v>58</v>
      </c>
      <c r="Q57" s="85">
        <f t="shared" ref="Q57:Q60" si="41">IFERROR((IF(D57&gt;0,D57*E57,0)+IF(H57&gt;0,H57*I57,0)+IF(L57&gt;0,L57*M57,0))/P57,"-")</f>
        <v>1.5382503698886252</v>
      </c>
      <c r="R57" s="84">
        <f t="shared" ref="R57:R60" si="42">SUM(F57,J57,N57)</f>
        <v>12</v>
      </c>
      <c r="S57" s="402">
        <f>зрители!F57</f>
        <v>92</v>
      </c>
      <c r="T57" s="86">
        <f t="shared" ref="T57:T60" si="43">IFERROR((P57+R57+S57)/Q57,0.00001*O57+0.0000001/ROW(A57))</f>
        <v>105.31445541711741</v>
      </c>
      <c r="U57" s="84">
        <f t="shared" ref="U57:U60" si="44">IFERROR(RANK(T57,$T$3:$T$60,0),"-")</f>
        <v>13</v>
      </c>
      <c r="V57" t="str">
        <f t="shared" ref="V57:V60" si="45">IF(T57=0,RANK(O57,$O$3:$O$60,0),"-")</f>
        <v>-</v>
      </c>
      <c r="W57" t="str">
        <f t="shared" ref="W57:W60" si="46">A57</f>
        <v>Костяныч</v>
      </c>
      <c r="X57">
        <f t="shared" ref="X57:X60" si="47">O57</f>
        <v>61</v>
      </c>
      <c r="Y57">
        <f t="shared" ref="Y57:Y60" si="48">P57</f>
        <v>58</v>
      </c>
      <c r="Z57" s="46">
        <f t="shared" ref="Z57:Z60" si="49">Q57</f>
        <v>1.5382503698886252</v>
      </c>
      <c r="AA57">
        <f t="shared" ref="AA57:AA60" si="50">R57</f>
        <v>12</v>
      </c>
      <c r="AB57">
        <f t="shared" ref="AB57:AB60" si="51">S57</f>
        <v>92</v>
      </c>
      <c r="AC57" s="87">
        <f t="shared" ref="AC57:AC60" si="52">T57</f>
        <v>105.31445541711741</v>
      </c>
      <c r="AD57">
        <f t="shared" si="7"/>
        <v>13</v>
      </c>
      <c r="AE57" t="str">
        <f t="shared" si="8"/>
        <v>Акчурин Константин Эдуардович</v>
      </c>
    </row>
    <row r="58" spans="1:31">
      <c r="A58" s="24" t="str">
        <f>зрители!C58</f>
        <v>крамар</v>
      </c>
      <c r="B58" s="24" t="str">
        <f>IF(ISBLANK(зрители!D58),"-",зрители!D58)</f>
        <v>Фефелов Александр</v>
      </c>
      <c r="C58" s="76">
        <f>IFERROR(HLOOKUP(A58,фото!$D$1:$BI$197,195,FALSE),0)</f>
        <v>0</v>
      </c>
      <c r="D58" s="76">
        <f>IFERROR(HLOOKUP(A58,фото!$D$1:$BI$1174,1174,FALSE),0)</f>
        <v>0</v>
      </c>
      <c r="E58" s="77" t="str">
        <f>IFERROR(HLOOKUP(A58,фото!$D$1:$BI$978,978,FALSE),"-")</f>
        <v>-</v>
      </c>
      <c r="F58" s="78">
        <f>IFERROR(HLOOKUP(A58,фото!$D$1:$BI$392,392,FALSE),0)</f>
        <v>0</v>
      </c>
      <c r="G58" s="79">
        <f>IFERROR(HLOOKUP(A58,Видео!$B$1:$BS$97,97,FALSE),0)</f>
        <v>22</v>
      </c>
      <c r="H58" s="79">
        <f>IFERROR(HLOOKUP(A58,Видео!$B$1:$BS$586,586,FALSE),0)</f>
        <v>22</v>
      </c>
      <c r="I58" s="80">
        <f>IFERROR(HLOOKUP(A58,Видео!$B$1:$BS$488,488,FALSE),"-")</f>
        <v>1.6130361471263699</v>
      </c>
      <c r="J58" s="79">
        <f>IFERROR(HLOOKUP(A58,Видео!$B$1:$BS$196,196,FALSE),0)</f>
        <v>13</v>
      </c>
      <c r="K58" s="81">
        <f>IFERROR(HLOOKUP(A58,Увл.отчёт!$B$1:$BX$97,97,FALSE),0)</f>
        <v>0</v>
      </c>
      <c r="L58" s="81">
        <f>IFERROR(HLOOKUP(A58,Увл.отчёт!$B$1:$BX$586,586,FALSE),0)</f>
        <v>0</v>
      </c>
      <c r="M58" s="82" t="str">
        <f>IFERROR(HLOOKUP(A58,Увл.отчёт!$B$1:$BX$488,488,FALSE),"-")</f>
        <v>-</v>
      </c>
      <c r="N58" s="83">
        <f>IFERROR(HLOOKUP(A58,Увл.отчёт!$B$1:$BX$196,196,FALSE),0)</f>
        <v>0</v>
      </c>
      <c r="O58" s="84">
        <f t="shared" si="39"/>
        <v>22</v>
      </c>
      <c r="P58" s="84">
        <f t="shared" si="40"/>
        <v>22</v>
      </c>
      <c r="Q58" s="85">
        <f t="shared" si="41"/>
        <v>1.6130361471263699</v>
      </c>
      <c r="R58" s="84">
        <f t="shared" si="42"/>
        <v>13</v>
      </c>
      <c r="S58" s="402">
        <f>зрители!F58</f>
        <v>0</v>
      </c>
      <c r="T58" s="86">
        <f t="shared" si="43"/>
        <v>21.69821182392759</v>
      </c>
      <c r="U58" s="84">
        <f t="shared" si="44"/>
        <v>27</v>
      </c>
      <c r="V58" t="str">
        <f t="shared" si="45"/>
        <v>-</v>
      </c>
      <c r="W58" t="str">
        <f t="shared" si="46"/>
        <v>крамар</v>
      </c>
      <c r="X58">
        <f t="shared" si="47"/>
        <v>22</v>
      </c>
      <c r="Y58">
        <f t="shared" si="48"/>
        <v>22</v>
      </c>
      <c r="Z58" s="46">
        <f t="shared" si="49"/>
        <v>1.6130361471263699</v>
      </c>
      <c r="AA58">
        <f t="shared" si="50"/>
        <v>13</v>
      </c>
      <c r="AB58">
        <f t="shared" si="51"/>
        <v>0</v>
      </c>
      <c r="AC58" s="87">
        <f t="shared" si="52"/>
        <v>21.69821182392759</v>
      </c>
      <c r="AD58">
        <f t="shared" si="7"/>
        <v>27</v>
      </c>
      <c r="AE58" t="str">
        <f t="shared" si="8"/>
        <v>Фефелов Александр</v>
      </c>
    </row>
    <row r="59" spans="1:31">
      <c r="A59" s="24" t="str">
        <f>зрители!C59</f>
        <v>Люба</v>
      </c>
      <c r="B59" s="24" t="str">
        <f>IF(ISBLANK(зрители!D59),"-",зрители!D59)</f>
        <v>Михуринская Любовь</v>
      </c>
      <c r="C59" s="76">
        <f>IFERROR(HLOOKUP(A59,фото!$D$1:$BI$197,195,FALSE),0)</f>
        <v>48</v>
      </c>
      <c r="D59" s="76">
        <f>IFERROR(HLOOKUP(A59,фото!$D$1:$BI$1174,1174,FALSE),0)</f>
        <v>48</v>
      </c>
      <c r="E59" s="77">
        <f>IFERROR(HLOOKUP(A59,фото!$D$1:$BI$978,978,FALSE),"-")</f>
        <v>1.9670908425421552</v>
      </c>
      <c r="F59" s="78">
        <f>IFERROR(HLOOKUP(A59,фото!$D$1:$BI$392,392,FALSE),0)</f>
        <v>6</v>
      </c>
      <c r="G59" s="79">
        <f>IFERROR(HLOOKUP(A59,Видео!$B$1:$BS$97,97,FALSE),0)</f>
        <v>0</v>
      </c>
      <c r="H59" s="79">
        <f>IFERROR(HLOOKUP(A59,Видео!$B$1:$BS$586,586,FALSE),0)</f>
        <v>0</v>
      </c>
      <c r="I59" s="80" t="str">
        <f>IFERROR(HLOOKUP(A59,Видео!$B$1:$BS$488,488,FALSE),"-")</f>
        <v>-</v>
      </c>
      <c r="J59" s="79">
        <f>IFERROR(HLOOKUP(A59,Видео!$B$1:$BS$196,196,FALSE),0)</f>
        <v>0</v>
      </c>
      <c r="K59" s="81">
        <f>IFERROR(HLOOKUP(A59,Увл.отчёт!$B$1:$BX$97,97,FALSE),0)</f>
        <v>0</v>
      </c>
      <c r="L59" s="81">
        <f>IFERROR(HLOOKUP(A59,Увл.отчёт!$B$1:$BX$586,586,FALSE),0)</f>
        <v>0</v>
      </c>
      <c r="M59" s="82" t="str">
        <f>IFERROR(HLOOKUP(A59,Увл.отчёт!$B$1:$BX$488,488,FALSE),"-")</f>
        <v>-</v>
      </c>
      <c r="N59" s="83">
        <f>IFERROR(HLOOKUP(A59,Увл.отчёт!$B$1:$BX$196,196,FALSE),0)</f>
        <v>0</v>
      </c>
      <c r="O59" s="84">
        <f t="shared" si="39"/>
        <v>48</v>
      </c>
      <c r="P59" s="84">
        <f t="shared" si="40"/>
        <v>48</v>
      </c>
      <c r="Q59" s="85">
        <f t="shared" si="41"/>
        <v>1.9670908425421552</v>
      </c>
      <c r="R59" s="84">
        <f t="shared" si="42"/>
        <v>6</v>
      </c>
      <c r="S59" s="402">
        <f>зрители!F59</f>
        <v>0</v>
      </c>
      <c r="T59" s="86">
        <f t="shared" si="43"/>
        <v>27.451706261930184</v>
      </c>
      <c r="U59" s="84">
        <f t="shared" si="44"/>
        <v>24</v>
      </c>
      <c r="V59" t="str">
        <f t="shared" si="45"/>
        <v>-</v>
      </c>
      <c r="W59" t="str">
        <f t="shared" si="46"/>
        <v>Люба</v>
      </c>
      <c r="X59">
        <f t="shared" si="47"/>
        <v>48</v>
      </c>
      <c r="Y59">
        <f t="shared" si="48"/>
        <v>48</v>
      </c>
      <c r="Z59" s="46">
        <f t="shared" si="49"/>
        <v>1.9670908425421552</v>
      </c>
      <c r="AA59">
        <f t="shared" si="50"/>
        <v>6</v>
      </c>
      <c r="AB59">
        <f t="shared" si="51"/>
        <v>0</v>
      </c>
      <c r="AC59" s="87">
        <f t="shared" si="52"/>
        <v>27.451706261930184</v>
      </c>
      <c r="AD59">
        <f t="shared" si="7"/>
        <v>24</v>
      </c>
      <c r="AE59" t="str">
        <f t="shared" si="8"/>
        <v>Михуринская Любовь</v>
      </c>
    </row>
    <row r="60" spans="1:31">
      <c r="A60" s="24" t="str">
        <f>зрители!C60</f>
        <v>Нюська</v>
      </c>
      <c r="B60" s="24" t="str">
        <f>IF(ISBLANK(зрители!D60),"-",зрители!D60)</f>
        <v>Галина Сергеева</v>
      </c>
      <c r="C60" s="76">
        <f>IFERROR(HLOOKUP(A60,фото!$D$1:$BI$197,195,FALSE),0)</f>
        <v>44</v>
      </c>
      <c r="D60" s="76">
        <f>IFERROR(HLOOKUP(A60,фото!$D$1:$BI$1174,1174,FALSE),0)</f>
        <v>44</v>
      </c>
      <c r="E60" s="77">
        <f>IFERROR(HLOOKUP(A60,фото!$D$1:$BI$978,978,FALSE),"-")</f>
        <v>1.6646641301348288</v>
      </c>
      <c r="F60" s="78">
        <f>IFERROR(HLOOKUP(A60,фото!$D$1:$BI$392,392,FALSE),0)</f>
        <v>6</v>
      </c>
      <c r="G60" s="79">
        <f>IFERROR(HLOOKUP(A60,Видео!$B$1:$BS$97,97,FALSE),0)</f>
        <v>0</v>
      </c>
      <c r="H60" s="79">
        <f>IFERROR(HLOOKUP(A60,Видео!$B$1:$BS$586,586,FALSE),0)</f>
        <v>0</v>
      </c>
      <c r="I60" s="80" t="str">
        <f>IFERROR(HLOOKUP(A60,Видео!$B$1:$BS$488,488,FALSE),"-")</f>
        <v>-</v>
      </c>
      <c r="J60" s="79">
        <f>IFERROR(HLOOKUP(A60,Видео!$B$1:$BS$196,196,FALSE),0)</f>
        <v>0</v>
      </c>
      <c r="K60" s="81">
        <f>IFERROR(HLOOKUP(A60,Увл.отчёт!$B$1:$BX$97,97,FALSE),0)</f>
        <v>0</v>
      </c>
      <c r="L60" s="81">
        <f>IFERROR(HLOOKUP(A60,Увл.отчёт!$B$1:$BX$586,586,FALSE),0)</f>
        <v>0</v>
      </c>
      <c r="M60" s="82" t="str">
        <f>IFERROR(HLOOKUP(A60,Увл.отчёт!$B$1:$BX$488,488,FALSE),"-")</f>
        <v>-</v>
      </c>
      <c r="N60" s="83">
        <f>IFERROR(HLOOKUP(A60,Увл.отчёт!$B$1:$BX$196,196,FALSE),0)</f>
        <v>0</v>
      </c>
      <c r="O60" s="84">
        <f t="shared" si="39"/>
        <v>44</v>
      </c>
      <c r="P60" s="84">
        <f t="shared" si="40"/>
        <v>44</v>
      </c>
      <c r="Q60" s="85">
        <f t="shared" si="41"/>
        <v>1.6646641301348288</v>
      </c>
      <c r="R60" s="84">
        <f t="shared" si="42"/>
        <v>6</v>
      </c>
      <c r="S60" s="402">
        <f>зрители!F60</f>
        <v>0</v>
      </c>
      <c r="T60" s="86">
        <f t="shared" si="43"/>
        <v>30.036089019320833</v>
      </c>
      <c r="U60" s="84">
        <f t="shared" si="44"/>
        <v>23</v>
      </c>
      <c r="V60" t="str">
        <f t="shared" si="45"/>
        <v>-</v>
      </c>
      <c r="W60" t="str">
        <f t="shared" si="46"/>
        <v>Нюська</v>
      </c>
      <c r="X60">
        <f t="shared" si="47"/>
        <v>44</v>
      </c>
      <c r="Y60">
        <f t="shared" si="48"/>
        <v>44</v>
      </c>
      <c r="Z60" s="46">
        <f t="shared" si="49"/>
        <v>1.6646641301348288</v>
      </c>
      <c r="AA60">
        <f t="shared" si="50"/>
        <v>6</v>
      </c>
      <c r="AB60">
        <f t="shared" si="51"/>
        <v>0</v>
      </c>
      <c r="AC60" s="87">
        <f t="shared" si="52"/>
        <v>30.036089019320833</v>
      </c>
      <c r="AD60">
        <f t="shared" si="7"/>
        <v>23</v>
      </c>
      <c r="AE60" t="str">
        <f t="shared" si="8"/>
        <v>Галина Сергеева</v>
      </c>
    </row>
    <row r="61" spans="1:31">
      <c r="V61">
        <f>COUNTA(V3:V60)</f>
        <v>58</v>
      </c>
    </row>
    <row r="62" spans="1:31">
      <c r="C62" s="89" t="s">
        <v>125</v>
      </c>
    </row>
    <row r="63" spans="1:31">
      <c r="A63" s="98" t="s">
        <v>126</v>
      </c>
      <c r="B63" s="98"/>
      <c r="C63" s="89" t="str">
        <f>C1</f>
        <v>Фотоконкурс</v>
      </c>
      <c r="G63" s="245" t="str">
        <f>G1</f>
        <v>Видеоконкурс</v>
      </c>
      <c r="K63" s="247" t="str">
        <f>K1</f>
        <v>Увлекательный отчёт</v>
      </c>
      <c r="O63" s="246" t="str">
        <f>O1</f>
        <v>Итог:</v>
      </c>
    </row>
    <row r="64" spans="1:31">
      <c r="A64" s="99" t="s">
        <v>127</v>
      </c>
      <c r="B64" s="99"/>
      <c r="C64" s="76">
        <f>COUNTIF(C3:C60,"&gt;0")</f>
        <v>49</v>
      </c>
      <c r="D64" s="76"/>
      <c r="E64" s="77"/>
      <c r="F64" s="78"/>
      <c r="G64" s="100">
        <f>COUNTIF(G3:G60,"&gt;0")</f>
        <v>19</v>
      </c>
      <c r="H64" s="79"/>
      <c r="I64" s="80"/>
      <c r="J64" s="79"/>
      <c r="K64" s="101">
        <f>COUNTIF(K3:K60,"&gt;0")</f>
        <v>22</v>
      </c>
      <c r="L64" s="81"/>
      <c r="M64" s="82"/>
      <c r="N64" s="101"/>
      <c r="O64" s="84">
        <f>COUNTIF(O3:O60,"&gt;0")</f>
        <v>58</v>
      </c>
      <c r="P64" s="102"/>
      <c r="Q64" s="103"/>
      <c r="R64" s="102"/>
      <c r="S64" s="102"/>
      <c r="T64" s="104"/>
    </row>
    <row r="65" spans="1:20">
      <c r="A65" s="99" t="s">
        <v>128</v>
      </c>
      <c r="B65" s="99"/>
      <c r="C65" s="76">
        <f>фото!BJ196</f>
        <v>27</v>
      </c>
      <c r="D65" s="76"/>
      <c r="E65" s="77"/>
      <c r="F65" s="78"/>
      <c r="G65" s="105">
        <f>Видео!BH98</f>
        <v>15</v>
      </c>
      <c r="H65" s="79"/>
      <c r="I65" s="80"/>
      <c r="J65" s="79"/>
      <c r="K65" s="81">
        <f>Увл.отчёт!BH98</f>
        <v>11</v>
      </c>
      <c r="L65" s="81"/>
      <c r="M65" s="82"/>
      <c r="N65" s="101"/>
      <c r="O65" s="84">
        <f>COUNTIF(T3:T60,"&gt;0")</f>
        <v>58</v>
      </c>
      <c r="P65" s="102"/>
      <c r="Q65" s="103"/>
      <c r="R65" s="102"/>
      <c r="S65" s="102"/>
      <c r="T65" s="104"/>
    </row>
    <row r="66" spans="1:20">
      <c r="A66" s="99" t="s">
        <v>129</v>
      </c>
      <c r="B66" s="99"/>
      <c r="C66" s="76">
        <f>фото!BJ195</f>
        <v>3090</v>
      </c>
      <c r="D66" s="76"/>
      <c r="E66" s="77"/>
      <c r="F66" s="78"/>
      <c r="G66" s="105">
        <f>Видео!BH97</f>
        <v>307</v>
      </c>
      <c r="H66" s="79"/>
      <c r="I66" s="80"/>
      <c r="J66" s="79"/>
      <c r="K66" s="81">
        <f>Увл.отчёт!BH97</f>
        <v>307</v>
      </c>
      <c r="L66" s="81"/>
      <c r="M66" s="82"/>
      <c r="N66" s="101"/>
      <c r="O66" s="84">
        <f>SUM(C66,G66,K66)</f>
        <v>3704</v>
      </c>
      <c r="P66" s="102"/>
      <c r="Q66" s="103"/>
      <c r="R66" s="102"/>
      <c r="S66" s="102"/>
      <c r="T66" s="104"/>
    </row>
    <row r="67" spans="1:20">
      <c r="A67" s="99" t="s">
        <v>130</v>
      </c>
      <c r="B67" s="99"/>
      <c r="C67" s="76">
        <f>фото!BJ392</f>
        <v>1201</v>
      </c>
      <c r="D67" s="76"/>
      <c r="E67" s="77"/>
      <c r="F67" s="78"/>
      <c r="G67" s="105">
        <f>Видео!BH196</f>
        <v>168</v>
      </c>
      <c r="H67" s="79"/>
      <c r="I67" s="80"/>
      <c r="J67" s="79"/>
      <c r="K67" s="81">
        <f>Увл.отчёт!BH196</f>
        <v>108</v>
      </c>
      <c r="L67" s="81"/>
      <c r="M67" s="82"/>
      <c r="N67" s="101"/>
      <c r="O67" s="84">
        <f>SUM(C67,G67,K67)</f>
        <v>1477</v>
      </c>
      <c r="P67" s="102"/>
      <c r="Q67" s="103"/>
      <c r="R67" s="102"/>
      <c r="S67" s="102"/>
      <c r="T67" s="104"/>
    </row>
    <row r="68" spans="1:20">
      <c r="A68" s="99" t="s">
        <v>131</v>
      </c>
      <c r="B68" s="99"/>
      <c r="C68" s="76">
        <f>фото!BJ587</f>
        <v>119</v>
      </c>
      <c r="D68" s="76"/>
      <c r="E68" s="77"/>
      <c r="F68" s="78"/>
      <c r="G68" s="105">
        <f>Видео!BH293</f>
        <v>12</v>
      </c>
      <c r="H68" s="79"/>
      <c r="I68" s="80"/>
      <c r="J68" s="79"/>
      <c r="K68" s="81">
        <f>[1]Увл.отчёт!AP293</f>
        <v>9</v>
      </c>
      <c r="L68" s="81"/>
      <c r="M68" s="82"/>
      <c r="N68" s="101"/>
      <c r="O68" s="84">
        <f>SUM(C68,G68,K68)</f>
        <v>140</v>
      </c>
      <c r="P68" s="102"/>
      <c r="Q68" s="103"/>
      <c r="R68" s="102"/>
      <c r="S68" s="102"/>
      <c r="T68" s="104"/>
    </row>
    <row r="69" spans="1:20">
      <c r="A69" s="99" t="s">
        <v>132</v>
      </c>
      <c r="B69" s="99"/>
      <c r="C69" s="76">
        <f>фото!BK587</f>
        <v>12</v>
      </c>
      <c r="D69" s="76"/>
      <c r="E69" s="77"/>
      <c r="F69" s="78"/>
      <c r="G69" s="79">
        <f>[1]Видео!AQ293</f>
        <v>8</v>
      </c>
      <c r="H69" s="79"/>
      <c r="I69" s="80"/>
      <c r="J69" s="79"/>
      <c r="K69" s="81">
        <f>Увл.отчёт!BI293</f>
        <v>7</v>
      </c>
      <c r="L69" s="81"/>
      <c r="M69" s="82"/>
      <c r="N69" s="101"/>
      <c r="O69" s="84"/>
      <c r="P69" s="102"/>
      <c r="Q69" s="103"/>
      <c r="R69" s="102"/>
      <c r="S69" s="102"/>
      <c r="T69" s="104"/>
    </row>
    <row r="70" spans="1:20">
      <c r="A70" s="99" t="s">
        <v>133</v>
      </c>
      <c r="B70" s="99"/>
      <c r="C70" s="76">
        <f>фото!BJ195-фото!BJ197</f>
        <v>256</v>
      </c>
      <c r="D70" s="76"/>
      <c r="E70" s="77"/>
      <c r="F70" s="78"/>
      <c r="G70" s="105">
        <f>Видео!BH97-Видео!BH99</f>
        <v>12</v>
      </c>
      <c r="H70" s="79"/>
      <c r="I70" s="80"/>
      <c r="J70" s="79"/>
      <c r="K70" s="81">
        <f>Увл.отчёт!BH97-Увл.отчёт!BH99</f>
        <v>40</v>
      </c>
      <c r="L70" s="81"/>
      <c r="M70" s="82"/>
      <c r="N70" s="101"/>
      <c r="O70" s="84">
        <f>SUM(C70,G70,K70)</f>
        <v>308</v>
      </c>
      <c r="P70" s="102"/>
      <c r="Q70" s="103"/>
      <c r="R70" s="102"/>
      <c r="S70" s="102"/>
      <c r="T70" s="104"/>
    </row>
    <row r="71" spans="1:20">
      <c r="A71" s="99" t="s">
        <v>134</v>
      </c>
      <c r="B71" s="99"/>
      <c r="C71" s="76">
        <f>фото!BJ978</f>
        <v>6</v>
      </c>
      <c r="D71" s="76"/>
      <c r="E71" s="77"/>
      <c r="F71" s="78"/>
      <c r="G71" s="105">
        <f>Видео!BH488</f>
        <v>1</v>
      </c>
      <c r="H71" s="79"/>
      <c r="I71" s="80"/>
      <c r="J71" s="79"/>
      <c r="K71" s="81">
        <f>Увл.отчёт!BH488</f>
        <v>3</v>
      </c>
      <c r="L71" s="81"/>
      <c r="M71" s="82"/>
      <c r="N71" s="101"/>
      <c r="O71" s="84">
        <f>SUM(C71,G71,K71)</f>
        <v>10</v>
      </c>
      <c r="P71" s="102"/>
      <c r="Q71" s="103"/>
      <c r="R71" s="102"/>
      <c r="S71" s="102"/>
      <c r="T71" s="104"/>
    </row>
    <row r="72" spans="1:20">
      <c r="A72" s="99" t="s">
        <v>135</v>
      </c>
      <c r="B72" s="99"/>
      <c r="C72" s="76">
        <f>фото!BJ1174</f>
        <v>2279</v>
      </c>
      <c r="D72" s="76"/>
      <c r="E72" s="77"/>
      <c r="F72" s="78"/>
      <c r="G72" s="105">
        <f>Видео!BH586</f>
        <v>264</v>
      </c>
      <c r="H72" s="79"/>
      <c r="I72" s="80"/>
      <c r="J72" s="79"/>
      <c r="K72" s="81">
        <f>Увл.отчёт!BH586</f>
        <v>219</v>
      </c>
      <c r="L72" s="81"/>
      <c r="M72" s="82"/>
      <c r="N72" s="101"/>
      <c r="O72" s="84">
        <f>SUM(C72,G72,K72)</f>
        <v>2762</v>
      </c>
      <c r="P72" s="102"/>
      <c r="Q72" s="103"/>
      <c r="R72" s="102"/>
      <c r="S72" s="102"/>
      <c r="T72" s="104"/>
    </row>
    <row r="73" spans="1:20">
      <c r="A73" s="99" t="s">
        <v>136</v>
      </c>
      <c r="B73" s="99"/>
      <c r="C73" s="106">
        <f>C72/C66</f>
        <v>0.73754045307443361</v>
      </c>
      <c r="D73" s="76"/>
      <c r="E73" s="77"/>
      <c r="F73" s="78"/>
      <c r="G73" s="107">
        <f>G72/G66</f>
        <v>0.85993485342019549</v>
      </c>
      <c r="H73" s="79"/>
      <c r="I73" s="80"/>
      <c r="J73" s="79"/>
      <c r="K73" s="108">
        <f>K72/K66</f>
        <v>0.71335504885993484</v>
      </c>
      <c r="L73" s="81"/>
      <c r="M73" s="82"/>
      <c r="N73" s="101"/>
      <c r="O73" s="109">
        <f>O72/O66</f>
        <v>0.74568034557235419</v>
      </c>
      <c r="P73" s="102"/>
      <c r="Q73" s="103"/>
      <c r="R73" s="102"/>
      <c r="S73" s="102"/>
      <c r="T73" s="104"/>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I102"/>
  <sheetViews>
    <sheetView workbookViewId="0">
      <selection activeCell="L19" sqref="L19"/>
    </sheetView>
  </sheetViews>
  <sheetFormatPr defaultRowHeight="15"/>
  <cols>
    <col min="1" max="1" width="8" customWidth="1"/>
    <col min="2" max="2" width="20.140625" customWidth="1"/>
    <col min="3" max="3" width="40.85546875" customWidth="1"/>
    <col min="4" max="5" width="11.85546875" style="1" customWidth="1"/>
    <col min="6" max="6" width="11.85546875" style="185" customWidth="1"/>
    <col min="7" max="8" width="11.85546875" style="1" customWidth="1"/>
    <col min="9" max="9" width="23.5703125" style="271" customWidth="1"/>
  </cols>
  <sheetData>
    <row r="1" spans="1:9" ht="18.75">
      <c r="A1" s="269" t="s">
        <v>256</v>
      </c>
      <c r="B1" s="270"/>
      <c r="C1" s="270"/>
    </row>
    <row r="2" spans="1:9" hidden="1">
      <c r="A2" s="421" t="s">
        <v>1939</v>
      </c>
      <c r="B2" s="422" t="s">
        <v>1940</v>
      </c>
      <c r="C2" s="422" t="s">
        <v>1947</v>
      </c>
      <c r="D2" s="134" t="s">
        <v>1941</v>
      </c>
      <c r="E2" s="134" t="s">
        <v>1942</v>
      </c>
      <c r="F2" s="423" t="s">
        <v>1943</v>
      </c>
      <c r="G2" s="423" t="s">
        <v>1944</v>
      </c>
      <c r="H2" s="423" t="s">
        <v>1945</v>
      </c>
      <c r="I2" s="424" t="s">
        <v>1946</v>
      </c>
    </row>
    <row r="3" spans="1:9">
      <c r="A3" s="429" t="s">
        <v>190</v>
      </c>
      <c r="B3" s="130" t="s">
        <v>249</v>
      </c>
      <c r="C3" s="130" t="s">
        <v>1948</v>
      </c>
      <c r="D3" s="162" t="s">
        <v>80</v>
      </c>
      <c r="E3" s="162" t="s">
        <v>121</v>
      </c>
      <c r="F3" s="307" t="s">
        <v>89</v>
      </c>
      <c r="G3" s="307" t="s">
        <v>122</v>
      </c>
      <c r="H3" s="307" t="s">
        <v>123</v>
      </c>
      <c r="I3" s="419" t="s">
        <v>124</v>
      </c>
    </row>
    <row r="4" spans="1:9">
      <c r="A4" s="430">
        <f t="shared" ref="A4:A35" si="0">ROW(1:1)</f>
        <v>1</v>
      </c>
      <c r="B4" s="9" t="str">
        <f>VLOOKUP(A4,Луч.зритель!$U$3:$AC$60,3,FALSE)</f>
        <v>Sokol_</v>
      </c>
      <c r="C4" s="9" t="str">
        <f>VLOOKUP(A4,Луч.зритель!$U$3:$AE$60,11,FALSE)</f>
        <v>Sokolik S.S.</v>
      </c>
      <c r="D4" s="11">
        <f>VLOOKUP(A4,Луч.зритель!$U$3:$AC$60,4,FALSE)</f>
        <v>232</v>
      </c>
      <c r="E4" s="11">
        <f>VLOOKUP(A4,Луч.зритель!$U$3:$AC$60,5,FALSE)</f>
        <v>232</v>
      </c>
      <c r="F4" s="146">
        <f>VLOOKUP(A4,Луч.зритель!$U$3:$AC$60,6,FALSE)</f>
        <v>1.2116406629948382</v>
      </c>
      <c r="G4" s="11">
        <f>VLOOKUP(A4,Луч.зритель!$U$3:$AC$60,7,FALSE)</f>
        <v>232</v>
      </c>
      <c r="H4" s="11">
        <f>VLOOKUP(A4,Луч.зритель!$U$3:$AC$60,8,FALSE)</f>
        <v>0</v>
      </c>
      <c r="I4" s="420">
        <f>VLOOKUP(A4,Луч.зритель!$U$3:$AC$60,9,FALSE)</f>
        <v>382.95182241005455</v>
      </c>
    </row>
    <row r="5" spans="1:9">
      <c r="A5" s="430">
        <f t="shared" si="0"/>
        <v>2</v>
      </c>
      <c r="B5" s="9" t="str">
        <f>VLOOKUP(A5,Луч.зритель!$U$3:$AC$60,3,FALSE)</f>
        <v>Евгений</v>
      </c>
      <c r="C5" s="9" t="str">
        <f>VLOOKUP(A5,Луч.зритель!$U$3:$AE$60,11,FALSE)</f>
        <v>Кудрявцев Евгений Валерьевич</v>
      </c>
      <c r="D5" s="11">
        <f>VLOOKUP(A5,Луч.зритель!$U$3:$AC$60,4,FALSE)</f>
        <v>222</v>
      </c>
      <c r="E5" s="11">
        <f>VLOOKUP(A5,Луч.зритель!$U$3:$AC$60,5,FALSE)</f>
        <v>211</v>
      </c>
      <c r="F5" s="146">
        <f>VLOOKUP(A5,Луч.зритель!$U$3:$AC$60,6,FALSE)</f>
        <v>1.1054397003550664</v>
      </c>
      <c r="G5" s="11">
        <f>VLOOKUP(A5,Луч.зритель!$U$3:$AC$60,7,FALSE)</f>
        <v>42</v>
      </c>
      <c r="H5" s="11">
        <f>VLOOKUP(A5,Луч.зритель!$U$3:$AC$60,8,FALSE)</f>
        <v>66</v>
      </c>
      <c r="I5" s="420">
        <f>VLOOKUP(A5,Луч.зритель!$U$3:$AC$60,9,FALSE)</f>
        <v>288.57295418061921</v>
      </c>
    </row>
    <row r="6" spans="1:9">
      <c r="A6" s="430">
        <f t="shared" si="0"/>
        <v>3</v>
      </c>
      <c r="B6" s="9" t="str">
        <f>VLOOKUP(A6,Луч.зритель!$U$3:$AC$60,3,FALSE)</f>
        <v>Persona_I_B</v>
      </c>
      <c r="C6" s="9" t="str">
        <f>VLOOKUP(A6,Луч.зритель!$U$3:$AE$60,11,FALSE)</f>
        <v>Елена Симонова</v>
      </c>
      <c r="D6" s="11">
        <f>VLOOKUP(A6,Луч.зритель!$U$3:$AC$60,4,FALSE)</f>
        <v>178</v>
      </c>
      <c r="E6" s="11">
        <f>VLOOKUP(A6,Луч.зритель!$U$3:$AC$60,5,FALSE)</f>
        <v>178</v>
      </c>
      <c r="F6" s="146">
        <f>VLOOKUP(A6,Луч.зритель!$U$3:$AC$60,6,FALSE)</f>
        <v>1.3686465474765166</v>
      </c>
      <c r="G6" s="11">
        <f>VLOOKUP(A6,Луч.зритель!$U$3:$AC$60,7,FALSE)</f>
        <v>178</v>
      </c>
      <c r="H6" s="11">
        <f>VLOOKUP(A6,Луч.зритель!$U$3:$AC$60,8,FALSE)</f>
        <v>0</v>
      </c>
      <c r="I6" s="420">
        <f>VLOOKUP(A6,Луч.зритель!$U$3:$AC$60,9,FALSE)</f>
        <v>260.11098384486905</v>
      </c>
    </row>
    <row r="7" spans="1:9">
      <c r="A7" s="431">
        <f t="shared" si="0"/>
        <v>4</v>
      </c>
      <c r="B7" s="9" t="str">
        <f>VLOOKUP(A7,Луч.зритель!$U$3:$AC$60,3,FALSE)</f>
        <v>SSV_1983j</v>
      </c>
      <c r="C7" s="9" t="str">
        <f>VLOOKUP(A7,Луч.зритель!$U$3:$AE$60,11,FALSE)</f>
        <v>Шонин Сергей Викторович</v>
      </c>
      <c r="D7" s="11">
        <f>VLOOKUP(A7,Луч.зритель!$U$3:$AC$60,4,FALSE)</f>
        <v>189</v>
      </c>
      <c r="E7" s="11">
        <f>VLOOKUP(A7,Луч.зритель!$U$3:$AC$60,5,FALSE)</f>
        <v>174</v>
      </c>
      <c r="F7" s="146">
        <f>VLOOKUP(A7,Луч.зритель!$U$3:$AC$60,6,FALSE)</f>
        <v>1.6528726645023151</v>
      </c>
      <c r="G7" s="11">
        <f>VLOOKUP(A7,Луч.зритель!$U$3:$AC$60,7,FALSE)</f>
        <v>188</v>
      </c>
      <c r="H7" s="11">
        <f>VLOOKUP(A7,Луч.зритель!$U$3:$AC$60,8,FALSE)</f>
        <v>0</v>
      </c>
      <c r="I7" s="420">
        <f>VLOOKUP(A7,Луч.зритель!$U$3:$AC$60,9,FALSE)</f>
        <v>219.01263646888327</v>
      </c>
    </row>
    <row r="8" spans="1:9">
      <c r="A8" s="431">
        <f t="shared" si="0"/>
        <v>5</v>
      </c>
      <c r="B8" s="9" t="str">
        <f>VLOOKUP(A8,Луч.зритель!$U$3:$AC$60,3,FALSE)</f>
        <v>sunny.a</v>
      </c>
      <c r="C8" s="9" t="str">
        <f>VLOOKUP(A8,Луч.зритель!$U$3:$AE$60,11,FALSE)</f>
        <v>Аверина Александра Викторовна</v>
      </c>
      <c r="D8" s="11">
        <f>VLOOKUP(A8,Луч.зритель!$U$3:$AC$60,4,FALSE)</f>
        <v>185</v>
      </c>
      <c r="E8" s="11">
        <f>VLOOKUP(A8,Луч.зритель!$U$3:$AC$60,5,FALSE)</f>
        <v>185</v>
      </c>
      <c r="F8" s="146">
        <f>VLOOKUP(A8,Луч.зритель!$U$3:$AC$60,6,FALSE)</f>
        <v>1.1261912087757997</v>
      </c>
      <c r="G8" s="11">
        <f>VLOOKUP(A8,Луч.зритель!$U$3:$AC$60,7,FALSE)</f>
        <v>30</v>
      </c>
      <c r="H8" s="11">
        <f>VLOOKUP(A8,Луч.зритель!$U$3:$AC$60,8,FALSE)</f>
        <v>0</v>
      </c>
      <c r="I8" s="420">
        <f>VLOOKUP(A8,Луч.зритель!$U$3:$AC$60,9,FALSE)</f>
        <v>190.90896672307611</v>
      </c>
    </row>
    <row r="9" spans="1:9">
      <c r="A9" s="431">
        <f t="shared" si="0"/>
        <v>6</v>
      </c>
      <c r="B9" s="9" t="str">
        <f>VLOOKUP(A9,Луч.зритель!$U$3:$AC$60,3,FALSE)</f>
        <v>Андреев</v>
      </c>
      <c r="C9" s="9" t="str">
        <f>VLOOKUP(A9,Луч.зритель!$U$3:$AE$60,11,FALSE)</f>
        <v>Андреев Вячеслав Викторович</v>
      </c>
      <c r="D9" s="11">
        <f>VLOOKUP(A9,Луч.зритель!$U$3:$AC$60,4,FALSE)</f>
        <v>182</v>
      </c>
      <c r="E9" s="11">
        <f>VLOOKUP(A9,Луч.зритель!$U$3:$AC$60,5,FALSE)</f>
        <v>182</v>
      </c>
      <c r="F9" s="146">
        <f>VLOOKUP(A9,Луч.зритель!$U$3:$AC$60,6,FALSE)</f>
        <v>1.0817967980790739</v>
      </c>
      <c r="G9" s="11">
        <f>VLOOKUP(A9,Луч.зритель!$U$3:$AC$60,7,FALSE)</f>
        <v>1</v>
      </c>
      <c r="H9" s="11">
        <f>VLOOKUP(A9,Луч.зритель!$U$3:$AC$60,8,FALSE)</f>
        <v>0</v>
      </c>
      <c r="I9" s="420">
        <f>VLOOKUP(A9,Луч.зритель!$U$3:$AC$60,9,FALSE)</f>
        <v>169.16300762301168</v>
      </c>
    </row>
    <row r="10" spans="1:9">
      <c r="A10" s="431">
        <f t="shared" si="0"/>
        <v>7</v>
      </c>
      <c r="B10" s="9" t="str">
        <f>VLOOKUP(A10,Луч.зритель!$U$3:$AC$60,3,FALSE)</f>
        <v>Lion</v>
      </c>
      <c r="C10" s="9" t="str">
        <f>VLOOKUP(A10,Луч.зритель!$U$3:$AE$60,11,FALSE)</f>
        <v>Гордиленков Лев</v>
      </c>
      <c r="D10" s="11">
        <f>VLOOKUP(A10,Луч.зритель!$U$3:$AC$60,4,FALSE)</f>
        <v>102</v>
      </c>
      <c r="E10" s="11">
        <f>VLOOKUP(A10,Луч.зритель!$U$3:$AC$60,5,FALSE)</f>
        <v>102</v>
      </c>
      <c r="F10" s="146">
        <f>VLOOKUP(A10,Луч.зритель!$U$3:$AC$60,6,FALSE)</f>
        <v>1.2632514098394498</v>
      </c>
      <c r="G10" s="11">
        <f>VLOOKUP(A10,Луч.зритель!$U$3:$AC$60,7,FALSE)</f>
        <v>31</v>
      </c>
      <c r="H10" s="11">
        <f>VLOOKUP(A10,Луч.зритель!$U$3:$AC$60,8,FALSE)</f>
        <v>46</v>
      </c>
      <c r="I10" s="420">
        <f>VLOOKUP(A10,Луч.зритель!$U$3:$AC$60,9,FALSE)</f>
        <v>141.69784304673732</v>
      </c>
    </row>
    <row r="11" spans="1:9">
      <c r="A11" s="431">
        <f t="shared" si="0"/>
        <v>8</v>
      </c>
      <c r="B11" s="9" t="str">
        <f>VLOOKUP(A11,Луч.зритель!$U$3:$AC$60,3,FALSE)</f>
        <v>kobza</v>
      </c>
      <c r="C11" s="9" t="str">
        <f>VLOOKUP(A11,Луч.зритель!$U$3:$AE$60,11,FALSE)</f>
        <v>Кобзев Алексей Владимирович</v>
      </c>
      <c r="D11" s="11">
        <f>VLOOKUP(A11,Луч.зритель!$U$3:$AC$60,4,FALSE)</f>
        <v>174</v>
      </c>
      <c r="E11" s="11">
        <f>VLOOKUP(A11,Луч.зритель!$U$3:$AC$60,5,FALSE)</f>
        <v>174</v>
      </c>
      <c r="F11" s="146">
        <f>VLOOKUP(A11,Луч.зритель!$U$3:$AC$60,6,FALSE)</f>
        <v>1.6459986386928047</v>
      </c>
      <c r="G11" s="11">
        <f>VLOOKUP(A11,Луч.зритель!$U$3:$AC$60,7,FALSE)</f>
        <v>57</v>
      </c>
      <c r="H11" s="11">
        <f>VLOOKUP(A11,Луч.зритель!$U$3:$AC$60,8,FALSE)</f>
        <v>0</v>
      </c>
      <c r="I11" s="420">
        <f>VLOOKUP(A11,Луч.зритель!$U$3:$AC$60,9,FALSE)</f>
        <v>140.34033477904467</v>
      </c>
    </row>
    <row r="12" spans="1:9">
      <c r="A12" s="431">
        <f t="shared" si="0"/>
        <v>9</v>
      </c>
      <c r="B12" s="9" t="str">
        <f>VLOOKUP(A12,Луч.зритель!$U$3:$AC$60,3,FALSE)</f>
        <v>Freeek</v>
      </c>
      <c r="C12" s="9" t="str">
        <f>VLOOKUP(A12,Луч.зритель!$U$3:$AE$60,11,FALSE)</f>
        <v>Толубаев Сергей Иванович</v>
      </c>
      <c r="D12" s="11">
        <f>VLOOKUP(A12,Луч.зритель!$U$3:$AC$60,4,FALSE)</f>
        <v>184</v>
      </c>
      <c r="E12" s="11">
        <f>VLOOKUP(A12,Луч.зритель!$U$3:$AC$60,5,FALSE)</f>
        <v>183</v>
      </c>
      <c r="F12" s="146">
        <f>VLOOKUP(A12,Луч.зритель!$U$3:$AC$60,6,FALSE)</f>
        <v>1.4102717805275173</v>
      </c>
      <c r="G12" s="11">
        <f>VLOOKUP(A12,Луч.зритель!$U$3:$AC$60,7,FALSE)</f>
        <v>14</v>
      </c>
      <c r="H12" s="11">
        <f>VLOOKUP(A12,Луч.зритель!$U$3:$AC$60,8,FALSE)</f>
        <v>0</v>
      </c>
      <c r="I12" s="420">
        <f>VLOOKUP(A12,Луч.зритель!$U$3:$AC$60,9,FALSE)</f>
        <v>139.68938662752751</v>
      </c>
    </row>
    <row r="13" spans="1:9">
      <c r="A13" s="431">
        <f t="shared" si="0"/>
        <v>10</v>
      </c>
      <c r="B13" s="9" t="str">
        <f>VLOOKUP(A13,Луч.зритель!$U$3:$AC$60,3,FALSE)</f>
        <v>sas4</v>
      </c>
      <c r="C13" s="9" t="str">
        <f>VLOOKUP(A13,Луч.зритель!$U$3:$AE$60,11,FALSE)</f>
        <v>Александр Вастаев</v>
      </c>
      <c r="D13" s="11">
        <f>VLOOKUP(A13,Луч.зритель!$U$3:$AC$60,4,FALSE)</f>
        <v>150</v>
      </c>
      <c r="E13" s="11">
        <f>VLOOKUP(A13,Луч.зритель!$U$3:$AC$60,5,FALSE)</f>
        <v>150</v>
      </c>
      <c r="F13" s="146">
        <f>VLOOKUP(A13,Луч.зритель!$U$3:$AC$60,6,FALSE)</f>
        <v>1.3377274012885898</v>
      </c>
      <c r="G13" s="11">
        <f>VLOOKUP(A13,Луч.зритель!$U$3:$AC$60,7,FALSE)</f>
        <v>30</v>
      </c>
      <c r="H13" s="11">
        <f>VLOOKUP(A13,Луч.зритель!$U$3:$AC$60,8,FALSE)</f>
        <v>0</v>
      </c>
      <c r="I13" s="420">
        <f>VLOOKUP(A13,Луч.зритель!$U$3:$AC$60,9,FALSE)</f>
        <v>134.55656199208582</v>
      </c>
    </row>
    <row r="14" spans="1:9">
      <c r="A14" s="431">
        <f t="shared" si="0"/>
        <v>11</v>
      </c>
      <c r="B14" s="9" t="str">
        <f>VLOOKUP(A14,Луч.зритель!$U$3:$AC$60,3,FALSE)</f>
        <v>Aleksei_K</v>
      </c>
      <c r="C14" s="9" t="str">
        <f>VLOOKUP(A14,Луч.зритель!$U$3:$AE$60,11,FALSE)</f>
        <v>Корсаков Алексей Вячеславович</v>
      </c>
      <c r="D14" s="11">
        <f>VLOOKUP(A14,Луч.зритель!$U$3:$AC$60,4,FALSE)</f>
        <v>158</v>
      </c>
      <c r="E14" s="11">
        <f>VLOOKUP(A14,Луч.зритель!$U$3:$AC$60,5,FALSE)</f>
        <v>158</v>
      </c>
      <c r="F14" s="146">
        <f>VLOOKUP(A14,Луч.зритель!$U$3:$AC$60,6,FALSE)</f>
        <v>1.4388339470144269</v>
      </c>
      <c r="G14" s="11">
        <f>VLOOKUP(A14,Луч.зритель!$U$3:$AC$60,7,FALSE)</f>
        <v>26</v>
      </c>
      <c r="H14" s="11">
        <f>VLOOKUP(A14,Луч.зритель!$U$3:$AC$60,8,FALSE)</f>
        <v>0</v>
      </c>
      <c r="I14" s="420">
        <f>VLOOKUP(A14,Луч.зритель!$U$3:$AC$60,9,FALSE)</f>
        <v>127.88133083862739</v>
      </c>
    </row>
    <row r="15" spans="1:9">
      <c r="A15" s="431">
        <f t="shared" si="0"/>
        <v>12</v>
      </c>
      <c r="B15" s="9" t="str">
        <f>VLOOKUP(A15,Луч.зритель!$U$3:$AC$60,3,FALSE)</f>
        <v>ivandemidov1</v>
      </c>
      <c r="C15" s="9" t="str">
        <f>VLOOKUP(A15,Луч.зритель!$U$3:$AE$60,11,FALSE)</f>
        <v>Иван Демидов</v>
      </c>
      <c r="D15" s="11">
        <f>VLOOKUP(A15,Луч.зритель!$U$3:$AC$60,4,FALSE)</f>
        <v>182</v>
      </c>
      <c r="E15" s="11">
        <f>VLOOKUP(A15,Луч.зритель!$U$3:$AC$60,5,FALSE)</f>
        <v>23</v>
      </c>
      <c r="F15" s="146">
        <f>VLOOKUP(A15,Луч.зритель!$U$3:$AC$60,6,FALSE)</f>
        <v>1.5666497383892324</v>
      </c>
      <c r="G15" s="11">
        <f>VLOOKUP(A15,Луч.зритель!$U$3:$AC$60,7,FALSE)</f>
        <v>120</v>
      </c>
      <c r="H15" s="11">
        <f>VLOOKUP(A15,Луч.зритель!$U$3:$AC$60,8,FALSE)</f>
        <v>36</v>
      </c>
      <c r="I15" s="420">
        <f>VLOOKUP(A15,Луч.зритель!$U$3:$AC$60,9,FALSE)</f>
        <v>114.25655372338731</v>
      </c>
    </row>
    <row r="16" spans="1:9">
      <c r="A16" s="431">
        <f t="shared" si="0"/>
        <v>13</v>
      </c>
      <c r="B16" s="9" t="str">
        <f>VLOOKUP(A16,Луч.зритель!$U$3:$AC$60,3,FALSE)</f>
        <v>Костяныч</v>
      </c>
      <c r="C16" s="9" t="str">
        <f>VLOOKUP(A16,Луч.зритель!$U$3:$AE$60,11,FALSE)</f>
        <v>Акчурин Константин Эдуардович</v>
      </c>
      <c r="D16" s="11">
        <f>VLOOKUP(A16,Луч.зритель!$U$3:$AC$60,4,FALSE)</f>
        <v>61</v>
      </c>
      <c r="E16" s="11">
        <f>VLOOKUP(A16,Луч.зритель!$U$3:$AC$60,5,FALSE)</f>
        <v>58</v>
      </c>
      <c r="F16" s="146">
        <f>VLOOKUP(A16,Луч.зритель!$U$3:$AC$60,6,FALSE)</f>
        <v>1.5382503698886252</v>
      </c>
      <c r="G16" s="11">
        <f>VLOOKUP(A16,Луч.зритель!$U$3:$AC$60,7,FALSE)</f>
        <v>12</v>
      </c>
      <c r="H16" s="11">
        <f>VLOOKUP(A16,Луч.зритель!$U$3:$AC$60,8,FALSE)</f>
        <v>92</v>
      </c>
      <c r="I16" s="420">
        <f>VLOOKUP(A16,Луч.зритель!$U$3:$AC$60,9,FALSE)</f>
        <v>105.31445541711741</v>
      </c>
    </row>
    <row r="17" spans="1:9">
      <c r="A17" s="431">
        <f t="shared" si="0"/>
        <v>14</v>
      </c>
      <c r="B17" s="9" t="str">
        <f>VLOOKUP(A17,Луч.зритель!$U$3:$AC$60,3,FALSE)</f>
        <v>isakov</v>
      </c>
      <c r="C17" s="9" t="str">
        <f>VLOOKUP(A17,Луч.зритель!$U$3:$AE$60,11,FALSE)</f>
        <v>Исаков Леонид Викторович</v>
      </c>
      <c r="D17" s="11">
        <f>VLOOKUP(A17,Луч.зритель!$U$3:$AC$60,4,FALSE)</f>
        <v>156</v>
      </c>
      <c r="E17" s="11">
        <f>VLOOKUP(A17,Луч.зритель!$U$3:$AC$60,5,FALSE)</f>
        <v>152</v>
      </c>
      <c r="F17" s="146">
        <f>VLOOKUP(A17,Луч.зритель!$U$3:$AC$60,6,FALSE)</f>
        <v>1.608348943696527</v>
      </c>
      <c r="G17" s="11">
        <f>VLOOKUP(A17,Луч.зритель!$U$3:$AC$60,7,FALSE)</f>
        <v>13</v>
      </c>
      <c r="H17" s="11">
        <f>VLOOKUP(A17,Луч.зритель!$U$3:$AC$60,8,FALSE)</f>
        <v>0</v>
      </c>
      <c r="I17" s="420">
        <f>VLOOKUP(A17,Луч.зритель!$U$3:$AC$60,9,FALSE)</f>
        <v>102.58967784737962</v>
      </c>
    </row>
    <row r="18" spans="1:9">
      <c r="A18" s="431">
        <f t="shared" si="0"/>
        <v>15</v>
      </c>
      <c r="B18" s="9" t="str">
        <f>VLOOKUP(A18,Луч.зритель!$U$3:$AC$60,3,FALSE)</f>
        <v>Sabra</v>
      </c>
      <c r="C18" s="9" t="str">
        <f>VLOOKUP(A18,Луч.зритель!$U$3:$AE$60,11,FALSE)</f>
        <v>Машкова Юлия</v>
      </c>
      <c r="D18" s="11">
        <f>VLOOKUP(A18,Луч.зритель!$U$3:$AC$60,4,FALSE)</f>
        <v>118</v>
      </c>
      <c r="E18" s="11">
        <f>VLOOKUP(A18,Луч.зритель!$U$3:$AC$60,5,FALSE)</f>
        <v>118</v>
      </c>
      <c r="F18" s="146">
        <f>VLOOKUP(A18,Луч.зритель!$U$3:$AC$60,6,FALSE)</f>
        <v>1.7445377512691362</v>
      </c>
      <c r="G18" s="11">
        <f>VLOOKUP(A18,Луч.зритель!$U$3:$AC$60,7,FALSE)</f>
        <v>24</v>
      </c>
      <c r="H18" s="11">
        <f>VLOOKUP(A18,Луч.зритель!$U$3:$AC$60,8,FALSE)</f>
        <v>0</v>
      </c>
      <c r="I18" s="420">
        <f>VLOOKUP(A18,Луч.зритель!$U$3:$AC$60,9,FALSE)</f>
        <v>81.396920127808187</v>
      </c>
    </row>
    <row r="19" spans="1:9">
      <c r="A19" s="431">
        <f t="shared" si="0"/>
        <v>16</v>
      </c>
      <c r="B19" s="9" t="str">
        <f>VLOOKUP(A19,Луч.зритель!$U$3:$AC$60,3,FALSE)</f>
        <v>serfris</v>
      </c>
      <c r="C19" s="9" t="str">
        <f>VLOOKUP(A19,Луч.зритель!$U$3:$AE$60,11,FALSE)</f>
        <v>Русаков Сергей Александрович</v>
      </c>
      <c r="D19" s="11">
        <f>VLOOKUP(A19,Луч.зритель!$U$3:$AC$60,4,FALSE)</f>
        <v>90</v>
      </c>
      <c r="E19" s="11">
        <f>VLOOKUP(A19,Луч.зритель!$U$3:$AC$60,5,FALSE)</f>
        <v>85</v>
      </c>
      <c r="F19" s="146">
        <f>VLOOKUP(A19,Луч.зритель!$U$3:$AC$60,6,FALSE)</f>
        <v>1.8027104328336554</v>
      </c>
      <c r="G19" s="11">
        <f>VLOOKUP(A19,Луч.зритель!$U$3:$AC$60,7,FALSE)</f>
        <v>0</v>
      </c>
      <c r="H19" s="11">
        <f>VLOOKUP(A19,Луч.зритель!$U$3:$AC$60,8,FALSE)</f>
        <v>12</v>
      </c>
      <c r="I19" s="420">
        <f>VLOOKUP(A19,Луч.зритель!$U$3:$AC$60,9,FALSE)</f>
        <v>53.807865219666503</v>
      </c>
    </row>
    <row r="20" spans="1:9">
      <c r="A20" s="431">
        <f t="shared" si="0"/>
        <v>17</v>
      </c>
      <c r="B20" s="9" t="str">
        <f>VLOOKUP(A20,Луч.зритель!$U$3:$AC$60,3,FALSE)</f>
        <v>Vosdux</v>
      </c>
      <c r="C20" s="9" t="str">
        <f>VLOOKUP(A20,Луч.зритель!$U$3:$AE$60,11,FALSE)</f>
        <v>-</v>
      </c>
      <c r="D20" s="11">
        <f>VLOOKUP(A20,Луч.зритель!$U$3:$AC$60,4,FALSE)</f>
        <v>75</v>
      </c>
      <c r="E20" s="11">
        <f>VLOOKUP(A20,Луч.зритель!$U$3:$AC$60,5,FALSE)</f>
        <v>75</v>
      </c>
      <c r="F20" s="146">
        <f>VLOOKUP(A20,Луч.зритель!$U$3:$AC$60,6,FALSE)</f>
        <v>1.485590269228984</v>
      </c>
      <c r="G20" s="11">
        <f>VLOOKUP(A20,Луч.зритель!$U$3:$AC$60,7,FALSE)</f>
        <v>0</v>
      </c>
      <c r="H20" s="11">
        <f>VLOOKUP(A20,Луч.зритель!$U$3:$AC$60,8,FALSE)</f>
        <v>0</v>
      </c>
      <c r="I20" s="420">
        <f>VLOOKUP(A20,Луч.зритель!$U$3:$AC$60,9,FALSE)</f>
        <v>50.484983345323563</v>
      </c>
    </row>
    <row r="21" spans="1:9">
      <c r="A21" s="431">
        <f t="shared" si="0"/>
        <v>18</v>
      </c>
      <c r="B21" s="9" t="str">
        <f>VLOOKUP(A21,Луч.зритель!$U$3:$AC$60,3,FALSE)</f>
        <v>Balnazzar</v>
      </c>
      <c r="C21" s="9" t="str">
        <f>VLOOKUP(A21,Луч.зритель!$U$3:$AE$60,11,FALSE)</f>
        <v>Родимцев Андрей Александрович</v>
      </c>
      <c r="D21" s="11">
        <f>VLOOKUP(A21,Луч.зритель!$U$3:$AC$60,4,FALSE)</f>
        <v>43</v>
      </c>
      <c r="E21" s="11">
        <f>VLOOKUP(A21,Луч.зритель!$U$3:$AC$60,5,FALSE)</f>
        <v>20</v>
      </c>
      <c r="F21" s="146">
        <f>VLOOKUP(A21,Луч.зритель!$U$3:$AC$60,6,FALSE)</f>
        <v>1.2783373908379647</v>
      </c>
      <c r="G21" s="11">
        <f>VLOOKUP(A21,Луч.зритель!$U$3:$AC$60,7,FALSE)</f>
        <v>33</v>
      </c>
      <c r="H21" s="11">
        <f>VLOOKUP(A21,Луч.зритель!$U$3:$AC$60,8,FALSE)</f>
        <v>11</v>
      </c>
      <c r="I21" s="420">
        <f>VLOOKUP(A21,Луч.зритель!$U$3:$AC$60,9,FALSE)</f>
        <v>50.065030138911347</v>
      </c>
    </row>
    <row r="22" spans="1:9">
      <c r="A22" s="431">
        <f t="shared" si="0"/>
        <v>19</v>
      </c>
      <c r="B22" s="9" t="str">
        <f>VLOOKUP(A22,Луч.зритель!$U$3:$AC$60,3,FALSE)</f>
        <v>velobas3</v>
      </c>
      <c r="C22" s="9" t="str">
        <f>VLOOKUP(A22,Луч.зритель!$U$3:$AE$60,11,FALSE)</f>
        <v>Басалаев Андрей Викторович</v>
      </c>
      <c r="D22" s="11">
        <f>VLOOKUP(A22,Луч.зритель!$U$3:$AC$60,4,FALSE)</f>
        <v>12</v>
      </c>
      <c r="E22" s="11">
        <f>VLOOKUP(A22,Луч.зритель!$U$3:$AC$60,5,FALSE)</f>
        <v>7</v>
      </c>
      <c r="F22" s="146">
        <f>VLOOKUP(A22,Луч.зритель!$U$3:$AC$60,6,FALSE)</f>
        <v>1.4113550399277748</v>
      </c>
      <c r="G22" s="11">
        <f>VLOOKUP(A22,Луч.зритель!$U$3:$AC$60,7,FALSE)</f>
        <v>11</v>
      </c>
      <c r="H22" s="11">
        <f>VLOOKUP(A22,Луч.зритель!$U$3:$AC$60,8,FALSE)</f>
        <v>36</v>
      </c>
      <c r="I22" s="420">
        <f>VLOOKUP(A22,Луч.зритель!$U$3:$AC$60,9,FALSE)</f>
        <v>38.261102608712413</v>
      </c>
    </row>
    <row r="23" spans="1:9">
      <c r="A23" s="431">
        <f t="shared" si="0"/>
        <v>20</v>
      </c>
      <c r="B23" s="9" t="str">
        <f>VLOOKUP(A23,Луч.зритель!$U$3:$AC$60,3,FALSE)</f>
        <v>drugalya</v>
      </c>
      <c r="C23" s="9" t="str">
        <f>VLOOKUP(A23,Луч.зритель!$U$3:$AE$60,11,FALSE)</f>
        <v>юрасова галина</v>
      </c>
      <c r="D23" s="11">
        <f>VLOOKUP(A23,Луч.зритель!$U$3:$AC$60,4,FALSE)</f>
        <v>47</v>
      </c>
      <c r="E23" s="11">
        <f>VLOOKUP(A23,Луч.зритель!$U$3:$AC$60,5,FALSE)</f>
        <v>41</v>
      </c>
      <c r="F23" s="146">
        <f>VLOOKUP(A23,Луч.зритель!$U$3:$AC$60,6,FALSE)</f>
        <v>1.5561252374079966</v>
      </c>
      <c r="G23" s="11">
        <f>VLOOKUP(A23,Луч.зритель!$U$3:$AC$60,7,FALSE)</f>
        <v>18</v>
      </c>
      <c r="H23" s="11">
        <f>VLOOKUP(A23,Луч.зритель!$U$3:$AC$60,8,FALSE)</f>
        <v>0</v>
      </c>
      <c r="I23" s="420">
        <f>VLOOKUP(A23,Луч.зритель!$U$3:$AC$60,9,FALSE)</f>
        <v>37.914686158727811</v>
      </c>
    </row>
    <row r="24" spans="1:9">
      <c r="A24" s="431">
        <f t="shared" si="0"/>
        <v>21</v>
      </c>
      <c r="B24" s="9" t="str">
        <f>VLOOKUP(A24,Луч.зритель!$U$3:$AC$60,3,FALSE)</f>
        <v>AlexTrub</v>
      </c>
      <c r="C24" s="9" t="str">
        <f>VLOOKUP(A24,Луч.зритель!$U$3:$AE$60,11,FALSE)</f>
        <v>Трубецкой Алексей</v>
      </c>
      <c r="D24" s="11">
        <f>VLOOKUP(A24,Луч.зритель!$U$3:$AC$60,4,FALSE)</f>
        <v>42</v>
      </c>
      <c r="E24" s="11">
        <f>VLOOKUP(A24,Луч.зритель!$U$3:$AC$60,5,FALSE)</f>
        <v>42</v>
      </c>
      <c r="F24" s="146">
        <f>VLOOKUP(A24,Луч.зритель!$U$3:$AC$60,6,FALSE)</f>
        <v>1.7698675489585471</v>
      </c>
      <c r="G24" s="11">
        <f>VLOOKUP(A24,Луч.зритель!$U$3:$AC$60,7,FALSE)</f>
        <v>21</v>
      </c>
      <c r="H24" s="11">
        <f>VLOOKUP(A24,Луч.зритель!$U$3:$AC$60,8,FALSE)</f>
        <v>0</v>
      </c>
      <c r="I24" s="420">
        <f>VLOOKUP(A24,Луч.зритель!$U$3:$AC$60,9,FALSE)</f>
        <v>35.595884018028038</v>
      </c>
    </row>
    <row r="25" spans="1:9">
      <c r="A25" s="431">
        <f t="shared" si="0"/>
        <v>22</v>
      </c>
      <c r="B25" s="9" t="str">
        <f>VLOOKUP(A25,Луч.зритель!$U$3:$AC$60,3,FALSE)</f>
        <v>Azazello</v>
      </c>
      <c r="C25" s="9" t="str">
        <f>VLOOKUP(A25,Луч.зритель!$U$3:$AE$60,11,FALSE)</f>
        <v>Azazello</v>
      </c>
      <c r="D25" s="11">
        <f>VLOOKUP(A25,Луч.зритель!$U$3:$AC$60,4,FALSE)</f>
        <v>48</v>
      </c>
      <c r="E25" s="11">
        <f>VLOOKUP(A25,Луч.зритель!$U$3:$AC$60,5,FALSE)</f>
        <v>44</v>
      </c>
      <c r="F25" s="146">
        <f>VLOOKUP(A25,Луч.зритель!$U$3:$AC$60,6,FALSE)</f>
        <v>1.7232003870847166</v>
      </c>
      <c r="G25" s="11">
        <f>VLOOKUP(A25,Луч.зритель!$U$3:$AC$60,7,FALSE)</f>
        <v>9</v>
      </c>
      <c r="H25" s="11">
        <f>VLOOKUP(A25,Луч.зритель!$U$3:$AC$60,8,FALSE)</f>
        <v>0</v>
      </c>
      <c r="I25" s="420">
        <f>VLOOKUP(A25,Луч.зритель!$U$3:$AC$60,9,FALSE)</f>
        <v>30.756724753099999</v>
      </c>
    </row>
    <row r="26" spans="1:9">
      <c r="A26" s="431">
        <f t="shared" si="0"/>
        <v>23</v>
      </c>
      <c r="B26" s="9" t="str">
        <f>VLOOKUP(A26,Луч.зритель!$U$3:$AC$60,3,FALSE)</f>
        <v>Нюська</v>
      </c>
      <c r="C26" s="9" t="str">
        <f>VLOOKUP(A26,Луч.зритель!$U$3:$AE$60,11,FALSE)</f>
        <v>Галина Сергеева</v>
      </c>
      <c r="D26" s="11">
        <f>VLOOKUP(A26,Луч.зритель!$U$3:$AC$60,4,FALSE)</f>
        <v>44</v>
      </c>
      <c r="E26" s="11">
        <f>VLOOKUP(A26,Луч.зритель!$U$3:$AC$60,5,FALSE)</f>
        <v>44</v>
      </c>
      <c r="F26" s="146">
        <f>VLOOKUP(A26,Луч.зритель!$U$3:$AC$60,6,FALSE)</f>
        <v>1.6646641301348288</v>
      </c>
      <c r="G26" s="11">
        <f>VLOOKUP(A26,Луч.зритель!$U$3:$AC$60,7,FALSE)</f>
        <v>6</v>
      </c>
      <c r="H26" s="11">
        <f>VLOOKUP(A26,Луч.зритель!$U$3:$AC$60,8,FALSE)</f>
        <v>0</v>
      </c>
      <c r="I26" s="420">
        <f>VLOOKUP(A26,Луч.зритель!$U$3:$AC$60,9,FALSE)</f>
        <v>30.036089019320833</v>
      </c>
    </row>
    <row r="27" spans="1:9">
      <c r="A27" s="431">
        <f t="shared" si="0"/>
        <v>24</v>
      </c>
      <c r="B27" s="9" t="str">
        <f>VLOOKUP(A27,Луч.зритель!$U$3:$AC$60,3,FALSE)</f>
        <v>Люба</v>
      </c>
      <c r="C27" s="9" t="str">
        <f>VLOOKUP(A27,Луч.зритель!$U$3:$AE$60,11,FALSE)</f>
        <v>Михуринская Любовь</v>
      </c>
      <c r="D27" s="11">
        <f>VLOOKUP(A27,Луч.зритель!$U$3:$AC$60,4,FALSE)</f>
        <v>48</v>
      </c>
      <c r="E27" s="11">
        <f>VLOOKUP(A27,Луч.зритель!$U$3:$AC$60,5,FALSE)</f>
        <v>48</v>
      </c>
      <c r="F27" s="146">
        <f>VLOOKUP(A27,Луч.зритель!$U$3:$AC$60,6,FALSE)</f>
        <v>1.9670908425421552</v>
      </c>
      <c r="G27" s="11">
        <f>VLOOKUP(A27,Луч.зритель!$U$3:$AC$60,7,FALSE)</f>
        <v>6</v>
      </c>
      <c r="H27" s="11">
        <f>VLOOKUP(A27,Луч.зритель!$U$3:$AC$60,8,FALSE)</f>
        <v>0</v>
      </c>
      <c r="I27" s="420">
        <f>VLOOKUP(A27,Луч.зритель!$U$3:$AC$60,9,FALSE)</f>
        <v>27.451706261930184</v>
      </c>
    </row>
    <row r="28" spans="1:9">
      <c r="A28" s="431">
        <f t="shared" si="0"/>
        <v>25</v>
      </c>
      <c r="B28" s="9" t="str">
        <f>VLOOKUP(A28,Луч.зритель!$U$3:$AC$60,3,FALSE)</f>
        <v>el.cherneckaya</v>
      </c>
      <c r="C28" s="9" t="str">
        <f>VLOOKUP(A28,Луч.зритель!$U$3:$AE$60,11,FALSE)</f>
        <v>Чернецкая Елена</v>
      </c>
      <c r="D28" s="11">
        <f>VLOOKUP(A28,Луч.зритель!$U$3:$AC$60,4,FALSE)</f>
        <v>33</v>
      </c>
      <c r="E28" s="11">
        <f>VLOOKUP(A28,Луч.зритель!$U$3:$AC$60,5,FALSE)</f>
        <v>22</v>
      </c>
      <c r="F28" s="146">
        <f>VLOOKUP(A28,Луч.зритель!$U$3:$AC$60,6,FALSE)</f>
        <v>1.362049062049062</v>
      </c>
      <c r="G28" s="11">
        <f>VLOOKUP(A28,Луч.зритель!$U$3:$AC$60,7,FALSE)</f>
        <v>14</v>
      </c>
      <c r="H28" s="11">
        <f>VLOOKUP(A28,Луч.зритель!$U$3:$AC$60,8,FALSE)</f>
        <v>0</v>
      </c>
      <c r="I28" s="420">
        <f>VLOOKUP(A28,Луч.зритель!$U$3:$AC$60,9,FALSE)</f>
        <v>26.430765970971503</v>
      </c>
    </row>
    <row r="29" spans="1:9">
      <c r="A29" s="431">
        <f t="shared" si="0"/>
        <v>26</v>
      </c>
      <c r="B29" s="9" t="str">
        <f>VLOOKUP(A29,Луч.зритель!$U$3:$AC$60,3,FALSE)</f>
        <v>Alyona</v>
      </c>
      <c r="C29" s="9" t="str">
        <f>VLOOKUP(A29,Луч.зритель!$U$3:$AE$60,11,FALSE)</f>
        <v>Диденко Елена Владимировна</v>
      </c>
      <c r="D29" s="11">
        <f>VLOOKUP(A29,Луч.зритель!$U$3:$AC$60,4,FALSE)</f>
        <v>18</v>
      </c>
      <c r="E29" s="11">
        <f>VLOOKUP(A29,Луч.зритель!$U$3:$AC$60,5,FALSE)</f>
        <v>18</v>
      </c>
      <c r="F29" s="146">
        <f>VLOOKUP(A29,Луч.зритель!$U$3:$AC$60,6,FALSE)</f>
        <v>1.0591529008190197</v>
      </c>
      <c r="G29" s="11">
        <f>VLOOKUP(A29,Луч.зритель!$U$3:$AC$60,7,FALSE)</f>
        <v>5</v>
      </c>
      <c r="H29" s="11">
        <f>VLOOKUP(A29,Луч.зритель!$U$3:$AC$60,8,FALSE)</f>
        <v>0</v>
      </c>
      <c r="I29" s="420">
        <f>VLOOKUP(A29,Луч.зритель!$U$3:$AC$60,9,FALSE)</f>
        <v>21.715467126809173</v>
      </c>
    </row>
    <row r="30" spans="1:9">
      <c r="A30" s="431">
        <f t="shared" si="0"/>
        <v>27</v>
      </c>
      <c r="B30" s="9" t="str">
        <f>VLOOKUP(A30,Луч.зритель!$U$3:$AC$60,3,FALSE)</f>
        <v>крамар</v>
      </c>
      <c r="C30" s="9" t="str">
        <f>VLOOKUP(A30,Луч.зритель!$U$3:$AE$60,11,FALSE)</f>
        <v>Фефелов Александр</v>
      </c>
      <c r="D30" s="11">
        <f>VLOOKUP(A30,Луч.зритель!$U$3:$AC$60,4,FALSE)</f>
        <v>22</v>
      </c>
      <c r="E30" s="11">
        <f>VLOOKUP(A30,Луч.зритель!$U$3:$AC$60,5,FALSE)</f>
        <v>22</v>
      </c>
      <c r="F30" s="146">
        <f>VLOOKUP(A30,Луч.зритель!$U$3:$AC$60,6,FALSE)</f>
        <v>1.6130361471263699</v>
      </c>
      <c r="G30" s="11">
        <f>VLOOKUP(A30,Луч.зритель!$U$3:$AC$60,7,FALSE)</f>
        <v>13</v>
      </c>
      <c r="H30" s="11">
        <f>VLOOKUP(A30,Луч.зритель!$U$3:$AC$60,8,FALSE)</f>
        <v>0</v>
      </c>
      <c r="I30" s="420">
        <f>VLOOKUP(A30,Луч.зритель!$U$3:$AC$60,9,FALSE)</f>
        <v>21.69821182392759</v>
      </c>
    </row>
    <row r="31" spans="1:9">
      <c r="A31" s="431">
        <f t="shared" si="0"/>
        <v>28</v>
      </c>
      <c r="B31" s="9" t="str">
        <f>VLOOKUP(A31,Луч.зритель!$U$3:$AC$60,3,FALSE)</f>
        <v>Katt.luen</v>
      </c>
      <c r="C31" s="9" t="str">
        <f>VLOOKUP(A31,Луч.зритель!$U$3:$AE$60,11,FALSE)</f>
        <v>Golovanova Ksenia Alexandrovna</v>
      </c>
      <c r="D31" s="11">
        <f>VLOOKUP(A31,Луч.зритель!$U$3:$AC$60,4,FALSE)</f>
        <v>22</v>
      </c>
      <c r="E31" s="11">
        <f>VLOOKUP(A31,Луч.зритель!$U$3:$AC$60,5,FALSE)</f>
        <v>14</v>
      </c>
      <c r="F31" s="146">
        <f>VLOOKUP(A31,Луч.зритель!$U$3:$AC$60,6,FALSE)</f>
        <v>1.5312925170068026</v>
      </c>
      <c r="G31" s="11">
        <f>VLOOKUP(A31,Луч.зритель!$U$3:$AC$60,7,FALSE)</f>
        <v>1</v>
      </c>
      <c r="H31" s="11">
        <f>VLOOKUP(A31,Луч.зритель!$U$3:$AC$60,8,FALSE)</f>
        <v>0</v>
      </c>
      <c r="I31" s="420">
        <f>VLOOKUP(A31,Луч.зритель!$U$3:$AC$60,9,FALSE)</f>
        <v>9.7956463793869393</v>
      </c>
    </row>
    <row r="32" spans="1:9">
      <c r="A32" s="431">
        <f t="shared" si="0"/>
        <v>29</v>
      </c>
      <c r="B32" s="9" t="str">
        <f>VLOOKUP(A32,Луч.зритель!$U$3:$AC$60,3,FALSE)</f>
        <v>udav</v>
      </c>
      <c r="C32" s="9" t="str">
        <f>VLOOKUP(A32,Луч.зритель!$U$3:$AE$60,11,FALSE)</f>
        <v>Елизаров Андрей</v>
      </c>
      <c r="D32" s="11">
        <f>VLOOKUP(A32,Луч.зритель!$U$3:$AC$60,4,FALSE)</f>
        <v>117</v>
      </c>
      <c r="E32" s="11">
        <f>VLOOKUP(A32,Луч.зритель!$U$3:$AC$60,5,FALSE)</f>
        <v>0</v>
      </c>
      <c r="F32" s="146" t="str">
        <f>VLOOKUP(A32,Луч.зритель!$U$3:$AC$60,6,FALSE)</f>
        <v>-</v>
      </c>
      <c r="G32" s="11">
        <f>VLOOKUP(A32,Луч.зритель!$U$3:$AC$60,7,FALSE)</f>
        <v>114</v>
      </c>
      <c r="H32" s="11">
        <f>VLOOKUP(A32,Луч.зритель!$U$3:$AC$60,8,FALSE)</f>
        <v>86</v>
      </c>
      <c r="I32" s="420">
        <f>VLOOKUP(A32,Луч.зритель!$U$3:$AC$60,9,FALSE)</f>
        <v>1.1700022727272727E-3</v>
      </c>
    </row>
    <row r="33" spans="1:9">
      <c r="A33" s="431">
        <f t="shared" si="0"/>
        <v>30</v>
      </c>
      <c r="B33" s="9" t="str">
        <f>VLOOKUP(A33,Луч.зритель!$U$3:$AC$60,3,FALSE)</f>
        <v>Алена</v>
      </c>
      <c r="C33" s="9" t="str">
        <f>VLOOKUP(A33,Луч.зритель!$U$3:$AE$60,11,FALSE)</f>
        <v>Киянова Елена Николаевна</v>
      </c>
      <c r="D33" s="11">
        <f>VLOOKUP(A33,Луч.зритель!$U$3:$AC$60,4,FALSE)</f>
        <v>104</v>
      </c>
      <c r="E33" s="11">
        <f>VLOOKUP(A33,Луч.зритель!$U$3:$AC$60,5,FALSE)</f>
        <v>0</v>
      </c>
      <c r="F33" s="146" t="str">
        <f>VLOOKUP(A33,Луч.зритель!$U$3:$AC$60,6,FALSE)</f>
        <v>-</v>
      </c>
      <c r="G33" s="11">
        <f>VLOOKUP(A33,Луч.зритель!$U$3:$AC$60,7,FALSE)</f>
        <v>7</v>
      </c>
      <c r="H33" s="11">
        <f>VLOOKUP(A33,Луч.зритель!$U$3:$AC$60,8,FALSE)</f>
        <v>0</v>
      </c>
      <c r="I33" s="420">
        <f>VLOOKUP(A33,Луч.зритель!$U$3:$AC$60,9,FALSE)</f>
        <v>1.0400018867924529E-3</v>
      </c>
    </row>
    <row r="34" spans="1:9">
      <c r="A34" s="431">
        <f t="shared" si="0"/>
        <v>31</v>
      </c>
      <c r="B34" s="9" t="str">
        <f>VLOOKUP(A34,Луч.зритель!$U$3:$AC$60,3,FALSE)</f>
        <v>seaangel</v>
      </c>
      <c r="C34" s="9" t="str">
        <f>VLOOKUP(A34,Луч.зритель!$U$3:$AE$60,11,FALSE)</f>
        <v>Данилина Татьяна Игоревна</v>
      </c>
      <c r="D34" s="11">
        <f>VLOOKUP(A34,Луч.зритель!$U$3:$AC$60,4,FALSE)</f>
        <v>77</v>
      </c>
      <c r="E34" s="11">
        <f>VLOOKUP(A34,Луч.зритель!$U$3:$AC$60,5,FALSE)</f>
        <v>0</v>
      </c>
      <c r="F34" s="146" t="str">
        <f>VLOOKUP(A34,Луч.зритель!$U$3:$AC$60,6,FALSE)</f>
        <v>-</v>
      </c>
      <c r="G34" s="11">
        <f>VLOOKUP(A34,Луч.зритель!$U$3:$AC$60,7,FALSE)</f>
        <v>32</v>
      </c>
      <c r="H34" s="11">
        <f>VLOOKUP(A34,Луч.зритель!$U$3:$AC$60,8,FALSE)</f>
        <v>7</v>
      </c>
      <c r="I34" s="420">
        <f>VLOOKUP(A34,Луч.зритель!$U$3:$AC$60,9,FALSE)</f>
        <v>7.7000277777777783E-4</v>
      </c>
    </row>
    <row r="35" spans="1:9">
      <c r="A35" s="431">
        <f t="shared" si="0"/>
        <v>32</v>
      </c>
      <c r="B35" s="9" t="str">
        <f>VLOOKUP(A35,Луч.зритель!$U$3:$AC$60,3,FALSE)</f>
        <v>zeus200x</v>
      </c>
      <c r="C35" s="9" t="str">
        <f>VLOOKUP(A35,Луч.зритель!$U$3:$AE$60,11,FALSE)</f>
        <v>-</v>
      </c>
      <c r="D35" s="11">
        <f>VLOOKUP(A35,Луч.зритель!$U$3:$AC$60,4,FALSE)</f>
        <v>63</v>
      </c>
      <c r="E35" s="11">
        <f>VLOOKUP(A35,Луч.зритель!$U$3:$AC$60,5,FALSE)</f>
        <v>0</v>
      </c>
      <c r="F35" s="146" t="str">
        <f>VLOOKUP(A35,Луч.зритель!$U$3:$AC$60,6,FALSE)</f>
        <v>-</v>
      </c>
      <c r="G35" s="11">
        <f>VLOOKUP(A35,Луч.зритель!$U$3:$AC$60,7,FALSE)</f>
        <v>51</v>
      </c>
      <c r="H35" s="11">
        <f>VLOOKUP(A35,Луч.зритель!$U$3:$AC$60,8,FALSE)</f>
        <v>0</v>
      </c>
      <c r="I35" s="420">
        <f>VLOOKUP(A35,Луч.зритель!$U$3:$AC$60,9,FALSE)</f>
        <v>6.300019607843138E-4</v>
      </c>
    </row>
    <row r="36" spans="1:9">
      <c r="A36" s="431">
        <f t="shared" ref="A36:A67" si="1">ROW(33:33)</f>
        <v>33</v>
      </c>
      <c r="B36" s="9" t="str">
        <f>VLOOKUP(A36,Луч.зритель!$U$3:$AC$60,3,FALSE)</f>
        <v>Alleghany</v>
      </c>
      <c r="C36" s="9" t="str">
        <f>VLOOKUP(A36,Луч.зритель!$U$3:$AE$60,11,FALSE)</f>
        <v>-</v>
      </c>
      <c r="D36" s="11">
        <f>VLOOKUP(A36,Луч.зритель!$U$3:$AC$60,4,FALSE)</f>
        <v>50</v>
      </c>
      <c r="E36" s="11">
        <f>VLOOKUP(A36,Луч.зритель!$U$3:$AC$60,5,FALSE)</f>
        <v>0</v>
      </c>
      <c r="F36" s="146" t="str">
        <f>VLOOKUP(A36,Луч.зритель!$U$3:$AC$60,6,FALSE)</f>
        <v>-</v>
      </c>
      <c r="G36" s="11">
        <f>VLOOKUP(A36,Луч.зритель!$U$3:$AC$60,7,FALSE)</f>
        <v>38</v>
      </c>
      <c r="H36" s="11">
        <f>VLOOKUP(A36,Луч.зритель!$U$3:$AC$60,8,FALSE)</f>
        <v>0</v>
      </c>
      <c r="I36" s="420">
        <f>VLOOKUP(A36,Луч.зритель!$U$3:$AC$60,9,FALSE)</f>
        <v>5.0001666666666669E-4</v>
      </c>
    </row>
    <row r="37" spans="1:9">
      <c r="A37" s="431">
        <f t="shared" si="1"/>
        <v>34</v>
      </c>
      <c r="B37" s="9" t="str">
        <f>VLOOKUP(A37,Луч.зритель!$U$3:$AC$60,3,FALSE)</f>
        <v>lubsan81</v>
      </c>
      <c r="C37" s="9" t="str">
        <f>VLOOKUP(A37,Луч.зритель!$U$3:$AE$60,11,FALSE)</f>
        <v>Лубсан Чагдуров</v>
      </c>
      <c r="D37" s="11">
        <f>VLOOKUP(A37,Луч.зритель!$U$3:$AC$60,4,FALSE)</f>
        <v>43</v>
      </c>
      <c r="E37" s="11">
        <f>VLOOKUP(A37,Луч.зритель!$U$3:$AC$60,5,FALSE)</f>
        <v>0</v>
      </c>
      <c r="F37" s="146" t="str">
        <f>VLOOKUP(A37,Луч.зритель!$U$3:$AC$60,6,FALSE)</f>
        <v>-</v>
      </c>
      <c r="G37" s="11">
        <f>VLOOKUP(A37,Луч.зритель!$U$3:$AC$60,7,FALSE)</f>
        <v>2</v>
      </c>
      <c r="H37" s="11">
        <f>VLOOKUP(A37,Луч.зритель!$U$3:$AC$60,8,FALSE)</f>
        <v>0</v>
      </c>
      <c r="I37" s="420">
        <f>VLOOKUP(A37,Луч.зритель!$U$3:$AC$60,9,FALSE)</f>
        <v>4.3000357142857149E-4</v>
      </c>
    </row>
    <row r="38" spans="1:9">
      <c r="A38" s="431">
        <f t="shared" si="1"/>
        <v>35</v>
      </c>
      <c r="B38" s="9" t="str">
        <f>VLOOKUP(A38,Луч.зритель!$U$3:$AC$60,3,FALSE)</f>
        <v>Helena_b</v>
      </c>
      <c r="C38" s="9" t="str">
        <f>VLOOKUP(A38,Луч.зритель!$U$3:$AE$60,11,FALSE)</f>
        <v>Бабич Елена Анатольевна</v>
      </c>
      <c r="D38" s="11">
        <f>VLOOKUP(A38,Луч.зритель!$U$3:$AC$60,4,FALSE)</f>
        <v>39</v>
      </c>
      <c r="E38" s="11">
        <f>VLOOKUP(A38,Луч.зритель!$U$3:$AC$60,5,FALSE)</f>
        <v>0</v>
      </c>
      <c r="F38" s="146" t="str">
        <f>VLOOKUP(A38,Луч.зритель!$U$3:$AC$60,6,FALSE)</f>
        <v>-</v>
      </c>
      <c r="G38" s="11">
        <f>VLOOKUP(A38,Луч.зритель!$U$3:$AC$60,7,FALSE)</f>
        <v>9</v>
      </c>
      <c r="H38" s="11">
        <f>VLOOKUP(A38,Луч.зритель!$U$3:$AC$60,8,FALSE)</f>
        <v>0</v>
      </c>
      <c r="I38" s="420">
        <f>VLOOKUP(A38,Луч.зритель!$U$3:$AC$60,9,FALSE)</f>
        <v>3.9000555555555562E-4</v>
      </c>
    </row>
    <row r="39" spans="1:9">
      <c r="A39" s="431">
        <f t="shared" si="1"/>
        <v>36</v>
      </c>
      <c r="B39" s="9" t="str">
        <f>VLOOKUP(A39,Луч.зритель!$U$3:$AC$60,3,FALSE)</f>
        <v>Starvey</v>
      </c>
      <c r="C39" s="9" t="str">
        <f>VLOOKUP(A39,Луч.зритель!$U$3:$AE$60,11,FALSE)</f>
        <v>Андрей</v>
      </c>
      <c r="D39" s="11">
        <f>VLOOKUP(A39,Луч.зритель!$U$3:$AC$60,4,FALSE)</f>
        <v>37</v>
      </c>
      <c r="E39" s="11">
        <f>VLOOKUP(A39,Луч.зритель!$U$3:$AC$60,5,FALSE)</f>
        <v>0</v>
      </c>
      <c r="F39" s="146" t="str">
        <f>VLOOKUP(A39,Луч.зритель!$U$3:$AC$60,6,FALSE)</f>
        <v>-</v>
      </c>
      <c r="G39" s="11">
        <f>VLOOKUP(A39,Луч.зритель!$U$3:$AC$60,7,FALSE)</f>
        <v>1</v>
      </c>
      <c r="H39" s="11">
        <f>VLOOKUP(A39,Луч.зритель!$U$3:$AC$60,8,FALSE)</f>
        <v>0</v>
      </c>
      <c r="I39" s="420">
        <f>VLOOKUP(A39,Луч.зритель!$U$3:$AC$60,9,FALSE)</f>
        <v>3.7000250000000003E-4</v>
      </c>
    </row>
    <row r="40" spans="1:9">
      <c r="A40" s="431">
        <f t="shared" si="1"/>
        <v>37</v>
      </c>
      <c r="B40" s="9" t="str">
        <f>VLOOKUP(A40,Луч.зритель!$U$3:$AC$60,3,FALSE)</f>
        <v>Katikofff</v>
      </c>
      <c r="C40" s="9" t="str">
        <f>VLOOKUP(A40,Луч.зритель!$U$3:$AE$60,11,FALSE)</f>
        <v>katikof</v>
      </c>
      <c r="D40" s="11">
        <f>VLOOKUP(A40,Луч.зритель!$U$3:$AC$60,4,FALSE)</f>
        <v>21</v>
      </c>
      <c r="E40" s="11">
        <f>VLOOKUP(A40,Луч.зритель!$U$3:$AC$60,5,FALSE)</f>
        <v>0</v>
      </c>
      <c r="F40" s="146" t="str">
        <f>VLOOKUP(A40,Луч.зритель!$U$3:$AC$60,6,FALSE)</f>
        <v>-</v>
      </c>
      <c r="G40" s="11">
        <f>VLOOKUP(A40,Луч.зритель!$U$3:$AC$60,7,FALSE)</f>
        <v>7</v>
      </c>
      <c r="H40" s="11">
        <f>VLOOKUP(A40,Луч.зритель!$U$3:$AC$60,8,FALSE)</f>
        <v>0</v>
      </c>
      <c r="I40" s="420">
        <f>VLOOKUP(A40,Луч.зритель!$U$3:$AC$60,9,FALSE)</f>
        <v>2.1000454545454545E-4</v>
      </c>
    </row>
    <row r="41" spans="1:9">
      <c r="A41" s="431">
        <f t="shared" si="1"/>
        <v>38</v>
      </c>
      <c r="B41" s="9" t="str">
        <f>VLOOKUP(A41,Луч.зритель!$U$3:$AC$60,3,FALSE)</f>
        <v>fateforever@mail.ru</v>
      </c>
      <c r="C41" s="9" t="str">
        <f>VLOOKUP(A41,Луч.зритель!$U$3:$AE$60,11,FALSE)</f>
        <v>Фатеев Андрей</v>
      </c>
      <c r="D41" s="11">
        <f>VLOOKUP(A41,Луч.зритель!$U$3:$AC$60,4,FALSE)</f>
        <v>16</v>
      </c>
      <c r="E41" s="11">
        <f>VLOOKUP(A41,Луч.зритель!$U$3:$AC$60,5,FALSE)</f>
        <v>0</v>
      </c>
      <c r="F41" s="146" t="str">
        <f>VLOOKUP(A41,Луч.зритель!$U$3:$AC$60,6,FALSE)</f>
        <v>-</v>
      </c>
      <c r="G41" s="11">
        <f>VLOOKUP(A41,Луч.зритель!$U$3:$AC$60,7,FALSE)</f>
        <v>4</v>
      </c>
      <c r="H41" s="11">
        <f>VLOOKUP(A41,Луч.зритель!$U$3:$AC$60,8,FALSE)</f>
        <v>0</v>
      </c>
      <c r="I41" s="420">
        <f>VLOOKUP(A41,Луч.зритель!$U$3:$AC$60,9,FALSE)</f>
        <v>1.6000714285714288E-4</v>
      </c>
    </row>
    <row r="42" spans="1:9">
      <c r="A42" s="431">
        <f t="shared" si="1"/>
        <v>39</v>
      </c>
      <c r="B42" s="9" t="str">
        <f>VLOOKUP(A42,Луч.зритель!$U$3:$AC$60,3,FALSE)</f>
        <v>vitaliy</v>
      </c>
      <c r="C42" s="9" t="str">
        <f>VLOOKUP(A42,Луч.зритель!$U$3:$AE$60,11,FALSE)</f>
        <v>-</v>
      </c>
      <c r="D42" s="11">
        <f>VLOOKUP(A42,Луч.зритель!$U$3:$AC$60,4,FALSE)</f>
        <v>13</v>
      </c>
      <c r="E42" s="11">
        <f>VLOOKUP(A42,Луч.зритель!$U$3:$AC$60,5,FALSE)</f>
        <v>0</v>
      </c>
      <c r="F42" s="146" t="str">
        <f>VLOOKUP(A42,Луч.зритель!$U$3:$AC$60,6,FALSE)</f>
        <v>-</v>
      </c>
      <c r="G42" s="11">
        <f>VLOOKUP(A42,Луч.зритель!$U$3:$AC$60,7,FALSE)</f>
        <v>3</v>
      </c>
      <c r="H42" s="11">
        <f>VLOOKUP(A42,Луч.зритель!$U$3:$AC$60,8,FALSE)</f>
        <v>0</v>
      </c>
      <c r="I42" s="420">
        <f>VLOOKUP(A42,Луч.зритель!$U$3:$AC$60,9,FALSE)</f>
        <v>1.3000212765957447E-4</v>
      </c>
    </row>
    <row r="43" spans="1:9">
      <c r="A43" s="431">
        <f t="shared" si="1"/>
        <v>40</v>
      </c>
      <c r="B43" s="9" t="str">
        <f>VLOOKUP(A43,Луч.зритель!$U$3:$AC$60,3,FALSE)</f>
        <v>gri-gri</v>
      </c>
      <c r="C43" s="9" t="str">
        <f>VLOOKUP(A43,Луч.зритель!$U$3:$AE$60,11,FALSE)</f>
        <v>-</v>
      </c>
      <c r="D43" s="11">
        <f>VLOOKUP(A43,Луч.зритель!$U$3:$AC$60,4,FALSE)</f>
        <v>11</v>
      </c>
      <c r="E43" s="11">
        <f>VLOOKUP(A43,Луч.зритель!$U$3:$AC$60,5,FALSE)</f>
        <v>0</v>
      </c>
      <c r="F43" s="146" t="str">
        <f>VLOOKUP(A43,Луч.зритель!$U$3:$AC$60,6,FALSE)</f>
        <v>-</v>
      </c>
      <c r="G43" s="11">
        <f>VLOOKUP(A43,Луч.зритель!$U$3:$AC$60,7,FALSE)</f>
        <v>11</v>
      </c>
      <c r="H43" s="11">
        <f>VLOOKUP(A43,Луч.зритель!$U$3:$AC$60,8,FALSE)</f>
        <v>0</v>
      </c>
      <c r="I43" s="420">
        <f>VLOOKUP(A43,Луч.зритель!$U$3:$AC$60,9,FALSE)</f>
        <v>1.1000588235294117E-4</v>
      </c>
    </row>
    <row r="44" spans="1:9">
      <c r="A44" s="431">
        <f t="shared" si="1"/>
        <v>41</v>
      </c>
      <c r="B44" s="9" t="str">
        <f>VLOOKUP(A44,Луч.зритель!$U$3:$AC$60,3,FALSE)</f>
        <v>denisneo</v>
      </c>
      <c r="C44" s="9" t="str">
        <f>VLOOKUP(A44,Луч.зритель!$U$3:$AE$60,11,FALSE)</f>
        <v>-</v>
      </c>
      <c r="D44" s="11">
        <f>VLOOKUP(A44,Луч.зритель!$U$3:$AC$60,4,FALSE)</f>
        <v>10</v>
      </c>
      <c r="E44" s="11">
        <f>VLOOKUP(A44,Луч.зритель!$U$3:$AC$60,5,FALSE)</f>
        <v>0</v>
      </c>
      <c r="F44" s="146" t="str">
        <f>VLOOKUP(A44,Луч.зритель!$U$3:$AC$60,6,FALSE)</f>
        <v>-</v>
      </c>
      <c r="G44" s="11">
        <f>VLOOKUP(A44,Луч.зритель!$U$3:$AC$60,7,FALSE)</f>
        <v>0</v>
      </c>
      <c r="H44" s="11">
        <f>VLOOKUP(A44,Луч.зритель!$U$3:$AC$60,8,FALSE)</f>
        <v>0</v>
      </c>
      <c r="I44" s="420">
        <f>VLOOKUP(A44,Луч.зритель!$U$3:$AC$60,9,FALSE)</f>
        <v>1.0000909090909091E-4</v>
      </c>
    </row>
    <row r="45" spans="1:9">
      <c r="A45" s="431">
        <f t="shared" si="1"/>
        <v>42</v>
      </c>
      <c r="B45" s="9" t="str">
        <f>VLOOKUP(A45,Луч.зритель!$U$3:$AC$60,3,FALSE)</f>
        <v>lenathebest2</v>
      </c>
      <c r="C45" s="9" t="str">
        <f>VLOOKUP(A45,Луч.зритель!$U$3:$AE$60,11,FALSE)</f>
        <v>-</v>
      </c>
      <c r="D45" s="11">
        <f>VLOOKUP(A45,Луч.зритель!$U$3:$AC$60,4,FALSE)</f>
        <v>9</v>
      </c>
      <c r="E45" s="11">
        <f>VLOOKUP(A45,Луч.зритель!$U$3:$AC$60,5,FALSE)</f>
        <v>0</v>
      </c>
      <c r="F45" s="146" t="str">
        <f>VLOOKUP(A45,Луч.зритель!$U$3:$AC$60,6,FALSE)</f>
        <v>-</v>
      </c>
      <c r="G45" s="11">
        <f>VLOOKUP(A45,Луч.зритель!$U$3:$AC$60,7,FALSE)</f>
        <v>9</v>
      </c>
      <c r="H45" s="11">
        <f>VLOOKUP(A45,Луч.зритель!$U$3:$AC$60,8,FALSE)</f>
        <v>0</v>
      </c>
      <c r="I45" s="420">
        <f>VLOOKUP(A45,Луч.зритель!$U$3:$AC$60,9,FALSE)</f>
        <v>9.0003846153846153E-5</v>
      </c>
    </row>
    <row r="46" spans="1:9">
      <c r="A46" s="431">
        <f t="shared" si="1"/>
        <v>43</v>
      </c>
      <c r="B46" s="9" t="str">
        <f>VLOOKUP(A46,Луч.зритель!$U$3:$AC$60,3,FALSE)</f>
        <v>FoxTail</v>
      </c>
      <c r="C46" s="9" t="str">
        <f>VLOOKUP(A46,Луч.зритель!$U$3:$AE$60,11,FALSE)</f>
        <v>Прошенков Алексей Дмитриевич</v>
      </c>
      <c r="D46" s="11">
        <f>VLOOKUP(A46,Луч.зритель!$U$3:$AC$60,4,FALSE)</f>
        <v>8</v>
      </c>
      <c r="E46" s="11">
        <f>VLOOKUP(A46,Луч.зритель!$U$3:$AC$60,5,FALSE)</f>
        <v>0</v>
      </c>
      <c r="F46" s="146" t="str">
        <f>VLOOKUP(A46,Луч.зритель!$U$3:$AC$60,6,FALSE)</f>
        <v>-</v>
      </c>
      <c r="G46" s="11">
        <f>VLOOKUP(A46,Луч.зритель!$U$3:$AC$60,7,FALSE)</f>
        <v>8</v>
      </c>
      <c r="H46" s="11">
        <f>VLOOKUP(A46,Луч.зритель!$U$3:$AC$60,8,FALSE)</f>
        <v>0</v>
      </c>
      <c r="I46" s="420">
        <f>VLOOKUP(A46,Луч.зритель!$U$3:$AC$60,9,FALSE)</f>
        <v>8.0006666666666674E-5</v>
      </c>
    </row>
    <row r="47" spans="1:9">
      <c r="A47" s="431">
        <f t="shared" si="1"/>
        <v>44</v>
      </c>
      <c r="B47" s="9" t="str">
        <f>VLOOKUP(A47,Луч.зритель!$U$3:$AC$60,3,FALSE)</f>
        <v>Katya.kazakova</v>
      </c>
      <c r="C47" s="9" t="str">
        <f>VLOOKUP(A47,Луч.зритель!$U$3:$AE$60,11,FALSE)</f>
        <v>Казакова Екатерина Александровна</v>
      </c>
      <c r="D47" s="11">
        <f>VLOOKUP(A47,Луч.зритель!$U$3:$AC$60,4,FALSE)</f>
        <v>8</v>
      </c>
      <c r="E47" s="11">
        <f>VLOOKUP(A47,Луч.зритель!$U$3:$AC$60,5,FALSE)</f>
        <v>0</v>
      </c>
      <c r="F47" s="146" t="str">
        <f>VLOOKUP(A47,Луч.зритель!$U$3:$AC$60,6,FALSE)</f>
        <v>-</v>
      </c>
      <c r="G47" s="11">
        <f>VLOOKUP(A47,Луч.зритель!$U$3:$AC$60,7,FALSE)</f>
        <v>3</v>
      </c>
      <c r="H47" s="11">
        <f>VLOOKUP(A47,Луч.зритель!$U$3:$AC$60,8,FALSE)</f>
        <v>0</v>
      </c>
      <c r="I47" s="420">
        <f>VLOOKUP(A47,Луч.зритель!$U$3:$AC$60,9,FALSE)</f>
        <v>8.0004166666666676E-5</v>
      </c>
    </row>
    <row r="48" spans="1:9">
      <c r="A48" s="431">
        <f t="shared" si="1"/>
        <v>45</v>
      </c>
      <c r="B48" s="9" t="str">
        <f>VLOOKUP(A48,Луч.зритель!$U$3:$AC$60,3,FALSE)</f>
        <v>Angelika.d</v>
      </c>
      <c r="C48" s="9" t="str">
        <f>VLOOKUP(A48,Луч.зритель!$U$3:$AE$60,11,FALSE)</f>
        <v>Дедюля Анжелика</v>
      </c>
      <c r="D48" s="11">
        <f>VLOOKUP(A48,Луч.зритель!$U$3:$AC$60,4,FALSE)</f>
        <v>7</v>
      </c>
      <c r="E48" s="11">
        <f>VLOOKUP(A48,Луч.зритель!$U$3:$AC$60,5,FALSE)</f>
        <v>0</v>
      </c>
      <c r="F48" s="146" t="str">
        <f>VLOOKUP(A48,Луч.зритель!$U$3:$AC$60,6,FALSE)</f>
        <v>-</v>
      </c>
      <c r="G48" s="11">
        <f>VLOOKUP(A48,Луч.зритель!$U$3:$AC$60,7,FALSE)</f>
        <v>7</v>
      </c>
      <c r="H48" s="11">
        <f>VLOOKUP(A48,Луч.зритель!$U$3:$AC$60,8,FALSE)</f>
        <v>0</v>
      </c>
      <c r="I48" s="420">
        <f>VLOOKUP(A48,Луч.зритель!$U$3:$AC$60,9,FALSE)</f>
        <v>7.0012500000000001E-5</v>
      </c>
    </row>
    <row r="49" spans="1:9">
      <c r="A49" s="431">
        <f t="shared" si="1"/>
        <v>46</v>
      </c>
      <c r="B49" s="9" t="str">
        <f>VLOOKUP(A49,Луч.зритель!$U$3:$AC$60,3,FALSE)</f>
        <v>AlenaStar1993</v>
      </c>
      <c r="C49" s="9" t="str">
        <f>VLOOKUP(A49,Луч.зритель!$U$3:$AE$60,11,FALSE)</f>
        <v>Старкова Алена Николаевна</v>
      </c>
      <c r="D49" s="11">
        <f>VLOOKUP(A49,Луч.зритель!$U$3:$AC$60,4,FALSE)</f>
        <v>6</v>
      </c>
      <c r="E49" s="11">
        <f>VLOOKUP(A49,Луч.зритель!$U$3:$AC$60,5,FALSE)</f>
        <v>0</v>
      </c>
      <c r="F49" s="146" t="str">
        <f>VLOOKUP(A49,Луч.зритель!$U$3:$AC$60,6,FALSE)</f>
        <v>-</v>
      </c>
      <c r="G49" s="11">
        <f>VLOOKUP(A49,Луч.зритель!$U$3:$AC$60,7,FALSE)</f>
        <v>6</v>
      </c>
      <c r="H49" s="11">
        <f>VLOOKUP(A49,Луч.зритель!$U$3:$AC$60,8,FALSE)</f>
        <v>0</v>
      </c>
      <c r="I49" s="420">
        <f>VLOOKUP(A49,Луч.зритель!$U$3:$AC$60,9,FALSE)</f>
        <v>6.0025000000000009E-5</v>
      </c>
    </row>
    <row r="50" spans="1:9">
      <c r="A50" s="431">
        <f t="shared" si="1"/>
        <v>47</v>
      </c>
      <c r="B50" s="9" t="str">
        <f>VLOOKUP(A50,Луч.зритель!$U$3:$AC$60,3,FALSE)</f>
        <v>kameneva@inbox.ru</v>
      </c>
      <c r="C50" s="9" t="str">
        <f>VLOOKUP(A50,Луч.зритель!$U$3:$AE$60,11,FALSE)</f>
        <v>-</v>
      </c>
      <c r="D50" s="11">
        <f>VLOOKUP(A50,Луч.зритель!$U$3:$AC$60,4,FALSE)</f>
        <v>6</v>
      </c>
      <c r="E50" s="11">
        <f>VLOOKUP(A50,Луч.зритель!$U$3:$AC$60,5,FALSE)</f>
        <v>0</v>
      </c>
      <c r="F50" s="146" t="str">
        <f>VLOOKUP(A50,Луч.зритель!$U$3:$AC$60,6,FALSE)</f>
        <v>-</v>
      </c>
      <c r="G50" s="11">
        <f>VLOOKUP(A50,Луч.зритель!$U$3:$AC$60,7,FALSE)</f>
        <v>6</v>
      </c>
      <c r="H50" s="11">
        <f>VLOOKUP(A50,Луч.зритель!$U$3:$AC$60,8,FALSE)</f>
        <v>0</v>
      </c>
      <c r="I50" s="420">
        <f>VLOOKUP(A50,Луч.зритель!$U$3:$AC$60,9,FALSE)</f>
        <v>6.0004761904761914E-5</v>
      </c>
    </row>
    <row r="51" spans="1:9">
      <c r="A51" s="431">
        <f t="shared" si="1"/>
        <v>48</v>
      </c>
      <c r="B51" s="9" t="str">
        <f>VLOOKUP(A51,Луч.зритель!$U$3:$AC$60,3,FALSE)</f>
        <v>mesier</v>
      </c>
      <c r="C51" s="9" t="str">
        <f>VLOOKUP(A51,Луч.зритель!$U$3:$AE$60,11,FALSE)</f>
        <v>Аркадий Мотовилов</v>
      </c>
      <c r="D51" s="11">
        <f>VLOOKUP(A51,Луч.зритель!$U$3:$AC$60,4,FALSE)</f>
        <v>6</v>
      </c>
      <c r="E51" s="11">
        <f>VLOOKUP(A51,Луч.зритель!$U$3:$AC$60,5,FALSE)</f>
        <v>0</v>
      </c>
      <c r="F51" s="146" t="str">
        <f>VLOOKUP(A51,Луч.зритель!$U$3:$AC$60,6,FALSE)</f>
        <v>-</v>
      </c>
      <c r="G51" s="11">
        <f>VLOOKUP(A51,Луч.зритель!$U$3:$AC$60,7,FALSE)</f>
        <v>0</v>
      </c>
      <c r="H51" s="11">
        <f>VLOOKUP(A51,Луч.зритель!$U$3:$AC$60,8,FALSE)</f>
        <v>0</v>
      </c>
      <c r="I51" s="420">
        <f>VLOOKUP(A51,Луч.зритель!$U$3:$AC$60,9,FALSE)</f>
        <v>6.0003448275862077E-5</v>
      </c>
    </row>
    <row r="52" spans="1:9">
      <c r="A52" s="431">
        <f t="shared" si="1"/>
        <v>49</v>
      </c>
      <c r="B52" s="9" t="str">
        <f>VLOOKUP(A52,Луч.зритель!$U$3:$AC$60,3,FALSE)</f>
        <v>mikhail.ivanov.87</v>
      </c>
      <c r="C52" s="9" t="str">
        <f>VLOOKUP(A52,Луч.зритель!$U$3:$AE$60,11,FALSE)</f>
        <v>Иванов Михаил</v>
      </c>
      <c r="D52" s="11">
        <f>VLOOKUP(A52,Луч.зритель!$U$3:$AC$60,4,FALSE)</f>
        <v>6</v>
      </c>
      <c r="E52" s="11">
        <f>VLOOKUP(A52,Луч.зритель!$U$3:$AC$60,5,FALSE)</f>
        <v>0</v>
      </c>
      <c r="F52" s="146" t="str">
        <f>VLOOKUP(A52,Луч.зритель!$U$3:$AC$60,6,FALSE)</f>
        <v>-</v>
      </c>
      <c r="G52" s="11">
        <f>VLOOKUP(A52,Луч.зритель!$U$3:$AC$60,7,FALSE)</f>
        <v>0</v>
      </c>
      <c r="H52" s="11">
        <f>VLOOKUP(A52,Луч.зритель!$U$3:$AC$60,8,FALSE)</f>
        <v>0</v>
      </c>
      <c r="I52" s="420">
        <f>VLOOKUP(A52,Луч.зритель!$U$3:$AC$60,9,FALSE)</f>
        <v>6.0003333333333342E-5</v>
      </c>
    </row>
    <row r="53" spans="1:9">
      <c r="A53" s="431">
        <f t="shared" si="1"/>
        <v>50</v>
      </c>
      <c r="B53" s="9" t="str">
        <f>VLOOKUP(A53,Луч.зритель!$U$3:$AC$60,3,FALSE)</f>
        <v>yantsen73@gmail.com</v>
      </c>
      <c r="C53" s="9" t="str">
        <f>VLOOKUP(A53,Луч.зритель!$U$3:$AE$60,11,FALSE)</f>
        <v>Stanislav Yantsen</v>
      </c>
      <c r="D53" s="11">
        <f>VLOOKUP(A53,Луч.зритель!$U$3:$AC$60,4,FALSE)</f>
        <v>6</v>
      </c>
      <c r="E53" s="11">
        <f>VLOOKUP(A53,Луч.зритель!$U$3:$AC$60,5,FALSE)</f>
        <v>0</v>
      </c>
      <c r="F53" s="146" t="str">
        <f>VLOOKUP(A53,Луч.зритель!$U$3:$AC$60,6,FALSE)</f>
        <v>-</v>
      </c>
      <c r="G53" s="11">
        <f>VLOOKUP(A53,Луч.зритель!$U$3:$AC$60,7,FALSE)</f>
        <v>6</v>
      </c>
      <c r="H53" s="11">
        <f>VLOOKUP(A53,Луч.зритель!$U$3:$AC$60,8,FALSE)</f>
        <v>0</v>
      </c>
      <c r="I53" s="420">
        <f>VLOOKUP(A53,Луч.зритель!$U$3:$AC$60,9,FALSE)</f>
        <v>6.0002040816326541E-5</v>
      </c>
    </row>
    <row r="54" spans="1:9">
      <c r="A54" s="431">
        <f t="shared" si="1"/>
        <v>51</v>
      </c>
      <c r="B54" s="9" t="str">
        <f>VLOOKUP(A54,Луч.зритель!$U$3:$AC$60,3,FALSE)</f>
        <v>YYUUYY</v>
      </c>
      <c r="C54" s="9" t="str">
        <f>VLOOKUP(A54,Луч.зритель!$U$3:$AE$60,11,FALSE)</f>
        <v>-</v>
      </c>
      <c r="D54" s="11">
        <f>VLOOKUP(A54,Луч.зритель!$U$3:$AC$60,4,FALSE)</f>
        <v>6</v>
      </c>
      <c r="E54" s="11">
        <f>VLOOKUP(A54,Луч.зритель!$U$3:$AC$60,5,FALSE)</f>
        <v>0</v>
      </c>
      <c r="F54" s="146" t="str">
        <f>VLOOKUP(A54,Луч.зритель!$U$3:$AC$60,6,FALSE)</f>
        <v>-</v>
      </c>
      <c r="G54" s="11">
        <f>VLOOKUP(A54,Луч.зритель!$U$3:$AC$60,7,FALSE)</f>
        <v>6</v>
      </c>
      <c r="H54" s="11">
        <f>VLOOKUP(A54,Луч.зритель!$U$3:$AC$60,8,FALSE)</f>
        <v>0</v>
      </c>
      <c r="I54" s="420">
        <f>VLOOKUP(A54,Луч.зритель!$U$3:$AC$60,9,FALSE)</f>
        <v>6.0002000000000006E-5</v>
      </c>
    </row>
    <row r="55" spans="1:9">
      <c r="A55" s="431">
        <f t="shared" si="1"/>
        <v>52</v>
      </c>
      <c r="B55" s="9" t="str">
        <f>VLOOKUP(A55,Луч.зритель!$U$3:$AC$60,3,FALSE)</f>
        <v>Zumasik</v>
      </c>
      <c r="C55" s="9" t="str">
        <f>VLOOKUP(A55,Луч.зритель!$U$3:$AE$60,11,FALSE)</f>
        <v>Зубкова М.С.</v>
      </c>
      <c r="D55" s="11">
        <f>VLOOKUP(A55,Луч.зритель!$U$3:$AC$60,4,FALSE)</f>
        <v>6</v>
      </c>
      <c r="E55" s="11">
        <f>VLOOKUP(A55,Луч.зритель!$U$3:$AC$60,5,FALSE)</f>
        <v>0</v>
      </c>
      <c r="F55" s="146" t="str">
        <f>VLOOKUP(A55,Луч.зритель!$U$3:$AC$60,6,FALSE)</f>
        <v>-</v>
      </c>
      <c r="G55" s="11">
        <f>VLOOKUP(A55,Луч.зритель!$U$3:$AC$60,7,FALSE)</f>
        <v>6</v>
      </c>
      <c r="H55" s="11">
        <f>VLOOKUP(A55,Луч.зритель!$U$3:$AC$60,8,FALSE)</f>
        <v>0</v>
      </c>
      <c r="I55" s="420">
        <f>VLOOKUP(A55,Луч.зритель!$U$3:$AC$60,9,FALSE)</f>
        <v>6.0001923076923082E-5</v>
      </c>
    </row>
    <row r="56" spans="1:9">
      <c r="A56" s="431">
        <f t="shared" si="1"/>
        <v>53</v>
      </c>
      <c r="B56" s="9" t="str">
        <f>VLOOKUP(A56,Луч.зритель!$U$3:$AC$60,3,FALSE)</f>
        <v>Диман</v>
      </c>
      <c r="C56" s="9" t="str">
        <f>VLOOKUP(A56,Луч.зритель!$U$3:$AE$60,11,FALSE)</f>
        <v>Дмитрий</v>
      </c>
      <c r="D56" s="11">
        <f>VLOOKUP(A56,Луч.зритель!$U$3:$AC$60,4,FALSE)</f>
        <v>5</v>
      </c>
      <c r="E56" s="11">
        <f>VLOOKUP(A56,Луч.зритель!$U$3:$AC$60,5,FALSE)</f>
        <v>0</v>
      </c>
      <c r="F56" s="146" t="str">
        <f>VLOOKUP(A56,Луч.зритель!$U$3:$AC$60,6,FALSE)</f>
        <v>-</v>
      </c>
      <c r="G56" s="11">
        <f>VLOOKUP(A56,Луч.зритель!$U$3:$AC$60,7,FALSE)</f>
        <v>5</v>
      </c>
      <c r="H56" s="11">
        <f>VLOOKUP(A56,Луч.зритель!$U$3:$AC$60,8,FALSE)</f>
        <v>0</v>
      </c>
      <c r="I56" s="420">
        <f>VLOOKUP(A56,Луч.зритель!$U$3:$AC$60,9,FALSE)</f>
        <v>5.0001818181818186E-5</v>
      </c>
    </row>
    <row r="57" spans="1:9">
      <c r="A57" s="431">
        <f t="shared" si="1"/>
        <v>54</v>
      </c>
      <c r="B57" s="9" t="str">
        <f>VLOOKUP(A57,Луч.зритель!$U$3:$AC$60,3,FALSE)</f>
        <v>tikvn</v>
      </c>
      <c r="C57" s="9" t="str">
        <f>VLOOKUP(A57,Луч.зритель!$U$3:$AE$60,11,FALSE)</f>
        <v>-</v>
      </c>
      <c r="D57" s="11">
        <f>VLOOKUP(A57,Луч.зритель!$U$3:$AC$60,4,FALSE)</f>
        <v>3</v>
      </c>
      <c r="E57" s="11">
        <f>VLOOKUP(A57,Луч.зритель!$U$3:$AC$60,5,FALSE)</f>
        <v>0</v>
      </c>
      <c r="F57" s="146" t="str">
        <f>VLOOKUP(A57,Луч.зритель!$U$3:$AC$60,6,FALSE)</f>
        <v>-</v>
      </c>
      <c r="G57" s="11">
        <f>VLOOKUP(A57,Луч.зритель!$U$3:$AC$60,7,FALSE)</f>
        <v>0</v>
      </c>
      <c r="H57" s="11">
        <f>VLOOKUP(A57,Луч.зритель!$U$3:$AC$60,8,FALSE)</f>
        <v>0</v>
      </c>
      <c r="I57" s="420">
        <f>VLOOKUP(A57,Луч.зритель!$U$3:$AC$60,9,FALSE)</f>
        <v>3.0002380952380957E-5</v>
      </c>
    </row>
    <row r="58" spans="1:9">
      <c r="A58" s="431">
        <f t="shared" si="1"/>
        <v>55</v>
      </c>
      <c r="B58" s="9" t="str">
        <f>VLOOKUP(A58,Луч.зритель!$U$3:$AC$60,3,FALSE)</f>
        <v>nazimov</v>
      </c>
      <c r="C58" s="9" t="str">
        <f>VLOOKUP(A58,Луч.зритель!$U$3:$AE$60,11,FALSE)</f>
        <v>Александр Назимов</v>
      </c>
      <c r="D58" s="11">
        <f>VLOOKUP(A58,Луч.зритель!$U$3:$AC$60,4,FALSE)</f>
        <v>1</v>
      </c>
      <c r="E58" s="11">
        <f>VLOOKUP(A58,Луч.зритель!$U$3:$AC$60,5,FALSE)</f>
        <v>0</v>
      </c>
      <c r="F58" s="146" t="str">
        <f>VLOOKUP(A58,Луч.зритель!$U$3:$AC$60,6,FALSE)</f>
        <v>-</v>
      </c>
      <c r="G58" s="11">
        <f>VLOOKUP(A58,Луч.зритель!$U$3:$AC$60,7,FALSE)</f>
        <v>0</v>
      </c>
      <c r="H58" s="11">
        <f>VLOOKUP(A58,Луч.зритель!$U$3:$AC$60,8,FALSE)</f>
        <v>0</v>
      </c>
      <c r="I58" s="420">
        <f>VLOOKUP(A58,Луч.зритель!$U$3:$AC$60,9,FALSE)</f>
        <v>1.0003225806451613E-5</v>
      </c>
    </row>
    <row r="59" spans="1:9">
      <c r="A59" s="431">
        <f t="shared" si="1"/>
        <v>56</v>
      </c>
      <c r="B59" s="9" t="str">
        <f>VLOOKUP(A59,Луч.зритель!$U$3:$AC$60,3,FALSE)</f>
        <v>Rom H</v>
      </c>
      <c r="C59" s="9" t="str">
        <f>VLOOKUP(A59,Луч.зритель!$U$3:$AE$60,11,FALSE)</f>
        <v>Хисматуллин Роман Гамирович</v>
      </c>
      <c r="D59" s="11">
        <f>VLOOKUP(A59,Луч.зритель!$U$3:$AC$60,4,FALSE)</f>
        <v>1</v>
      </c>
      <c r="E59" s="11">
        <f>VLOOKUP(A59,Луч.зритель!$U$3:$AC$60,5,FALSE)</f>
        <v>0</v>
      </c>
      <c r="F59" s="146" t="str">
        <f>VLOOKUP(A59,Луч.зритель!$U$3:$AC$60,6,FALSE)</f>
        <v>-</v>
      </c>
      <c r="G59" s="11">
        <f>VLOOKUP(A59,Луч.зритель!$U$3:$AC$60,7,FALSE)</f>
        <v>0</v>
      </c>
      <c r="H59" s="11">
        <f>VLOOKUP(A59,Луч.зритель!$U$3:$AC$60,8,FALSE)</f>
        <v>0</v>
      </c>
      <c r="I59" s="420">
        <f>VLOOKUP(A59,Луч.зритель!$U$3:$AC$60,9,FALSE)</f>
        <v>1.0003030303030304E-5</v>
      </c>
    </row>
    <row r="60" spans="1:9">
      <c r="A60" s="431">
        <f t="shared" si="1"/>
        <v>57</v>
      </c>
      <c r="B60" s="9" t="str">
        <f>VLOOKUP(A60,Луч.зритель!$U$3:$AC$60,3,FALSE)</f>
        <v>timka3115</v>
      </c>
      <c r="C60" s="9" t="str">
        <f>VLOOKUP(A60,Луч.зритель!$U$3:$AE$60,11,FALSE)</f>
        <v>Щербаков Вадим Александрович</v>
      </c>
      <c r="D60" s="11">
        <f>VLOOKUP(A60,Луч.зритель!$U$3:$AC$60,4,FALSE)</f>
        <v>1</v>
      </c>
      <c r="E60" s="11">
        <f>VLOOKUP(A60,Луч.зритель!$U$3:$AC$60,5,FALSE)</f>
        <v>0</v>
      </c>
      <c r="F60" s="146" t="str">
        <f>VLOOKUP(A60,Луч.зритель!$U$3:$AC$60,6,FALSE)</f>
        <v>-</v>
      </c>
      <c r="G60" s="11">
        <f>VLOOKUP(A60,Луч.зритель!$U$3:$AC$60,7,FALSE)</f>
        <v>0</v>
      </c>
      <c r="H60" s="11">
        <f>VLOOKUP(A60,Луч.зритель!$U$3:$AC$60,8,FALSE)</f>
        <v>0</v>
      </c>
      <c r="I60" s="420">
        <f>VLOOKUP(A60,Луч.зритель!$U$3:$AC$60,9,FALSE)</f>
        <v>1.000232558139535E-5</v>
      </c>
    </row>
    <row r="61" spans="1:9">
      <c r="A61" s="431">
        <f t="shared" si="1"/>
        <v>58</v>
      </c>
      <c r="B61" s="9" t="str">
        <f>VLOOKUP(A61,Луч.зритель!$U$3:$AC$60,3,FALSE)</f>
        <v>umnov</v>
      </c>
      <c r="C61" s="9" t="str">
        <f>VLOOKUP(A61,Луч.зритель!$U$3:$AE$60,11,FALSE)</f>
        <v>Андрей Умнов</v>
      </c>
      <c r="D61" s="11">
        <f>VLOOKUP(A61,Луч.зритель!$U$3:$AC$60,4,FALSE)</f>
        <v>1</v>
      </c>
      <c r="E61" s="11">
        <f>VLOOKUP(A61,Луч.зритель!$U$3:$AC$60,5,FALSE)</f>
        <v>0</v>
      </c>
      <c r="F61" s="146" t="str">
        <f>VLOOKUP(A61,Луч.зритель!$U$3:$AC$60,6,FALSE)</f>
        <v>-</v>
      </c>
      <c r="G61" s="11">
        <f>VLOOKUP(A61,Луч.зритель!$U$3:$AC$60,7,FALSE)</f>
        <v>1</v>
      </c>
      <c r="H61" s="11">
        <f>VLOOKUP(A61,Луч.зритель!$U$3:$AC$60,8,FALSE)</f>
        <v>0</v>
      </c>
      <c r="I61" s="420">
        <f>VLOOKUP(A61,Луч.зритель!$U$3:$AC$60,9,FALSE)</f>
        <v>1.0002222222222223E-5</v>
      </c>
    </row>
    <row r="62" spans="1:9">
      <c r="A62" s="432"/>
      <c r="B62" s="425" t="s">
        <v>198</v>
      </c>
      <c r="C62" s="425"/>
      <c r="D62" s="248">
        <f>SUM(D4:D61)</f>
        <v>3704</v>
      </c>
      <c r="E62" s="248">
        <f>SUM(E4:E61)</f>
        <v>2762</v>
      </c>
      <c r="F62" s="426"/>
      <c r="G62" s="248">
        <f>SUM(G4:G61)</f>
        <v>1477</v>
      </c>
      <c r="H62" s="248"/>
      <c r="I62" s="427"/>
    </row>
    <row r="63" spans="1:9">
      <c r="A63" s="151" t="s">
        <v>250</v>
      </c>
      <c r="B63" s="151"/>
      <c r="C63" s="151"/>
      <c r="D63" s="264"/>
      <c r="E63" s="264"/>
      <c r="F63" s="191"/>
      <c r="G63" s="264"/>
      <c r="H63" s="264"/>
      <c r="I63" s="273"/>
    </row>
    <row r="64" spans="1:9">
      <c r="A64" s="151" t="s">
        <v>251</v>
      </c>
      <c r="B64" s="151"/>
      <c r="C64" s="151"/>
      <c r="D64" s="264"/>
      <c r="E64" s="264"/>
      <c r="F64" s="191"/>
      <c r="G64" s="264"/>
      <c r="H64" s="264"/>
      <c r="I64" s="273"/>
    </row>
    <row r="65" spans="1:9">
      <c r="B65" s="151"/>
      <c r="C65" s="151"/>
      <c r="D65" s="264"/>
      <c r="E65" s="264"/>
      <c r="F65" s="191"/>
      <c r="G65" s="264"/>
      <c r="H65" s="264"/>
      <c r="I65" s="273"/>
    </row>
    <row r="66" spans="1:9">
      <c r="A66" s="151" t="s">
        <v>252</v>
      </c>
      <c r="B66" s="151"/>
      <c r="C66" s="151"/>
      <c r="D66" s="264"/>
      <c r="E66" s="264"/>
      <c r="F66" s="191"/>
      <c r="G66" s="264"/>
      <c r="H66" s="264"/>
      <c r="I66" s="273"/>
    </row>
    <row r="67" spans="1:9">
      <c r="A67" s="274" t="s">
        <v>253</v>
      </c>
      <c r="B67" s="151"/>
      <c r="C67" s="151"/>
      <c r="D67" s="264"/>
      <c r="E67" s="264"/>
      <c r="F67" s="191"/>
      <c r="G67" s="264"/>
      <c r="H67" s="264"/>
      <c r="I67" s="273"/>
    </row>
    <row r="68" spans="1:9">
      <c r="B68" s="151"/>
      <c r="C68" s="151"/>
      <c r="D68" s="264"/>
      <c r="E68" s="264"/>
      <c r="F68" s="191"/>
      <c r="G68" s="264"/>
      <c r="H68" s="264"/>
      <c r="I68" s="273"/>
    </row>
    <row r="69" spans="1:9">
      <c r="A69" s="274" t="s">
        <v>254</v>
      </c>
      <c r="B69" s="151"/>
      <c r="C69" s="151"/>
      <c r="D69" s="264"/>
      <c r="E69" s="264"/>
      <c r="F69" s="191"/>
      <c r="G69" s="264"/>
      <c r="H69" s="264"/>
      <c r="I69" s="273"/>
    </row>
    <row r="70" spans="1:9">
      <c r="A70" s="274" t="s">
        <v>255</v>
      </c>
      <c r="B70" s="151"/>
      <c r="C70" s="151"/>
      <c r="D70" s="264"/>
      <c r="E70" s="264"/>
      <c r="F70" s="191"/>
      <c r="G70" s="264"/>
      <c r="H70" s="264"/>
      <c r="I70" s="273"/>
    </row>
    <row r="71" spans="1:9">
      <c r="A71" s="151"/>
      <c r="B71" s="151"/>
      <c r="C71" s="151"/>
      <c r="D71" s="264"/>
      <c r="E71" s="264"/>
      <c r="F71" s="191"/>
      <c r="G71" s="264"/>
      <c r="H71" s="264"/>
      <c r="I71" s="273"/>
    </row>
    <row r="72" spans="1:9">
      <c r="A72" s="274" t="s">
        <v>1922</v>
      </c>
      <c r="B72" s="151"/>
      <c r="C72" s="151"/>
      <c r="D72" s="264"/>
      <c r="E72" s="264"/>
      <c r="F72" s="191"/>
      <c r="G72" s="264"/>
      <c r="H72" s="264"/>
      <c r="I72" s="273"/>
    </row>
    <row r="73" spans="1:9">
      <c r="A73" s="151"/>
      <c r="B73" s="151"/>
      <c r="C73" s="151"/>
      <c r="D73" s="264"/>
      <c r="E73" s="264"/>
      <c r="F73" s="191"/>
      <c r="G73" s="264"/>
      <c r="H73" s="264"/>
      <c r="I73" s="273"/>
    </row>
    <row r="74" spans="1:9">
      <c r="A74" s="151"/>
      <c r="B74" s="151"/>
      <c r="C74" s="151"/>
      <c r="D74" s="264"/>
      <c r="E74" s="264"/>
      <c r="F74" s="191"/>
      <c r="G74" s="264"/>
      <c r="H74" s="264"/>
      <c r="I74" s="273"/>
    </row>
    <row r="75" spans="1:9">
      <c r="A75" s="274"/>
      <c r="B75" s="274"/>
      <c r="C75" s="274"/>
      <c r="D75" s="182"/>
      <c r="E75" s="182"/>
      <c r="F75" s="308"/>
      <c r="G75" s="182"/>
      <c r="H75" s="182"/>
      <c r="I75" s="273"/>
    </row>
    <row r="76" spans="1:9">
      <c r="A76" s="274"/>
      <c r="B76" s="274"/>
      <c r="C76" s="274"/>
      <c r="D76" s="182"/>
      <c r="E76" s="182"/>
      <c r="F76" s="308"/>
      <c r="G76" s="182"/>
      <c r="H76" s="182"/>
      <c r="I76" s="273"/>
    </row>
    <row r="77" spans="1:9">
      <c r="A77" s="274"/>
      <c r="B77" s="274"/>
      <c r="C77" s="274"/>
      <c r="D77" s="182"/>
      <c r="E77" s="182"/>
      <c r="F77" s="308"/>
      <c r="G77" s="182"/>
      <c r="H77" s="182"/>
      <c r="I77" s="273"/>
    </row>
    <row r="78" spans="1:9">
      <c r="A78" s="274"/>
      <c r="B78" s="274"/>
      <c r="C78" s="274"/>
      <c r="D78" s="182"/>
      <c r="E78" s="182"/>
      <c r="F78" s="308"/>
      <c r="G78" s="182"/>
      <c r="H78" s="182"/>
      <c r="I78" s="273"/>
    </row>
    <row r="79" spans="1:9">
      <c r="A79" s="274"/>
      <c r="B79" s="274"/>
      <c r="C79" s="274"/>
      <c r="D79" s="182"/>
      <c r="E79" s="182"/>
      <c r="F79" s="308"/>
      <c r="G79" s="182"/>
      <c r="H79" s="182"/>
      <c r="I79" s="273"/>
    </row>
    <row r="80" spans="1:9">
      <c r="A80" s="274"/>
      <c r="B80" s="274"/>
      <c r="C80" s="274"/>
      <c r="D80" s="182"/>
      <c r="E80" s="182"/>
      <c r="F80" s="308"/>
      <c r="G80" s="182"/>
      <c r="H80" s="182"/>
      <c r="I80" s="273"/>
    </row>
    <row r="81" spans="1:9">
      <c r="A81" s="274"/>
      <c r="B81" s="274"/>
      <c r="C81" s="274"/>
      <c r="D81" s="182"/>
      <c r="E81" s="182"/>
      <c r="F81" s="308"/>
      <c r="G81" s="182"/>
      <c r="H81" s="182"/>
      <c r="I81" s="273"/>
    </row>
    <row r="82" spans="1:9">
      <c r="A82" s="274"/>
      <c r="B82" s="274"/>
      <c r="C82" s="274"/>
      <c r="D82" s="182"/>
      <c r="E82" s="182"/>
      <c r="F82" s="308"/>
      <c r="G82" s="182"/>
      <c r="H82" s="182"/>
      <c r="I82" s="273"/>
    </row>
    <row r="83" spans="1:9">
      <c r="A83" s="274"/>
      <c r="B83" s="274"/>
      <c r="C83" s="274"/>
      <c r="D83" s="182"/>
      <c r="E83" s="182"/>
      <c r="F83" s="308"/>
      <c r="G83" s="182"/>
      <c r="H83" s="182"/>
      <c r="I83" s="273"/>
    </row>
    <row r="84" spans="1:9">
      <c r="A84" s="274"/>
      <c r="B84" s="274"/>
      <c r="C84" s="274"/>
      <c r="D84" s="182"/>
      <c r="E84" s="182"/>
      <c r="F84" s="308"/>
      <c r="G84" s="182"/>
      <c r="H84" s="182"/>
      <c r="I84" s="273"/>
    </row>
    <row r="85" spans="1:9">
      <c r="A85" s="274"/>
      <c r="B85" s="274"/>
      <c r="C85" s="274"/>
      <c r="D85" s="182"/>
      <c r="E85" s="182"/>
      <c r="F85" s="308"/>
      <c r="G85" s="182"/>
      <c r="H85" s="182"/>
      <c r="I85" s="273"/>
    </row>
    <row r="86" spans="1:9">
      <c r="A86" s="274"/>
      <c r="B86" s="274"/>
      <c r="C86" s="274"/>
      <c r="D86" s="182"/>
      <c r="E86" s="182"/>
      <c r="F86" s="308"/>
      <c r="G86" s="182"/>
      <c r="H86" s="182"/>
      <c r="I86" s="273"/>
    </row>
    <row r="87" spans="1:9">
      <c r="A87" s="274"/>
      <c r="B87" s="274"/>
      <c r="C87" s="274"/>
      <c r="D87" s="182"/>
      <c r="E87" s="182"/>
      <c r="F87" s="308"/>
      <c r="G87" s="182"/>
      <c r="H87" s="182"/>
      <c r="I87" s="273"/>
    </row>
    <row r="88" spans="1:9">
      <c r="A88" s="274"/>
      <c r="B88" s="274"/>
      <c r="C88" s="274"/>
      <c r="D88" s="182"/>
      <c r="E88" s="182"/>
      <c r="F88" s="308"/>
      <c r="G88" s="182"/>
      <c r="H88" s="182"/>
      <c r="I88" s="273"/>
    </row>
    <row r="89" spans="1:9">
      <c r="A89" s="274"/>
      <c r="B89" s="274"/>
      <c r="C89" s="274"/>
      <c r="D89" s="182"/>
      <c r="E89" s="182"/>
      <c r="F89" s="308"/>
      <c r="G89" s="182"/>
      <c r="H89" s="182"/>
      <c r="I89" s="273"/>
    </row>
    <row r="90" spans="1:9">
      <c r="A90" s="274"/>
      <c r="B90" s="274"/>
      <c r="C90" s="274"/>
      <c r="D90" s="182"/>
      <c r="E90" s="182"/>
      <c r="F90" s="308"/>
      <c r="G90" s="182"/>
      <c r="H90" s="182"/>
      <c r="I90" s="273"/>
    </row>
    <row r="91" spans="1:9">
      <c r="A91" s="274"/>
      <c r="B91" s="274"/>
      <c r="C91" s="274"/>
      <c r="D91" s="182"/>
      <c r="E91" s="182"/>
      <c r="F91" s="308"/>
      <c r="G91" s="182"/>
      <c r="H91" s="182"/>
      <c r="I91" s="273"/>
    </row>
    <row r="92" spans="1:9">
      <c r="A92" s="274"/>
      <c r="B92" s="274"/>
      <c r="C92" s="274"/>
      <c r="D92" s="182"/>
      <c r="E92" s="182"/>
      <c r="F92" s="308"/>
      <c r="G92" s="182"/>
      <c r="H92" s="182"/>
      <c r="I92" s="273"/>
    </row>
    <row r="93" spans="1:9">
      <c r="A93" s="274"/>
      <c r="B93" s="274"/>
      <c r="C93" s="274"/>
      <c r="D93" s="182"/>
      <c r="E93" s="182"/>
      <c r="F93" s="308"/>
      <c r="G93" s="182"/>
      <c r="H93" s="182"/>
      <c r="I93" s="273"/>
    </row>
    <row r="94" spans="1:9">
      <c r="A94" s="274"/>
      <c r="B94" s="274"/>
      <c r="C94" s="274"/>
      <c r="D94" s="182"/>
      <c r="E94" s="182"/>
      <c r="F94" s="308"/>
      <c r="G94" s="182"/>
      <c r="H94" s="182"/>
      <c r="I94" s="273"/>
    </row>
    <row r="95" spans="1:9">
      <c r="A95" s="274"/>
      <c r="B95" s="274"/>
      <c r="C95" s="274"/>
      <c r="D95" s="182"/>
      <c r="E95" s="182"/>
      <c r="F95" s="308"/>
      <c r="G95" s="182"/>
      <c r="H95" s="182"/>
      <c r="I95" s="273"/>
    </row>
    <row r="96" spans="1:9">
      <c r="A96" s="274"/>
      <c r="B96" s="274"/>
      <c r="C96" s="274"/>
      <c r="D96" s="182"/>
      <c r="E96" s="182"/>
      <c r="F96" s="308"/>
      <c r="G96" s="182"/>
      <c r="H96" s="182"/>
      <c r="I96" s="273"/>
    </row>
    <row r="97" spans="1:9">
      <c r="A97" s="274"/>
      <c r="B97" s="274"/>
      <c r="C97" s="274"/>
      <c r="D97" s="182"/>
      <c r="E97" s="182"/>
      <c r="F97" s="308"/>
      <c r="G97" s="182"/>
      <c r="H97" s="182"/>
      <c r="I97" s="273"/>
    </row>
    <row r="98" spans="1:9">
      <c r="A98" s="274"/>
      <c r="B98" s="274"/>
      <c r="C98" s="274"/>
      <c r="D98" s="182"/>
      <c r="E98" s="182"/>
      <c r="F98" s="308"/>
      <c r="G98" s="182"/>
      <c r="H98" s="182"/>
      <c r="I98" s="273"/>
    </row>
    <row r="99" spans="1:9">
      <c r="A99" s="274"/>
      <c r="B99" s="274"/>
      <c r="C99" s="274"/>
      <c r="D99" s="182"/>
      <c r="E99" s="182"/>
      <c r="F99" s="308"/>
      <c r="G99" s="182"/>
      <c r="H99" s="182"/>
      <c r="I99" s="273"/>
    </row>
    <row r="100" spans="1:9">
      <c r="A100" s="274"/>
      <c r="B100" s="274"/>
      <c r="C100" s="274"/>
      <c r="D100" s="182"/>
      <c r="E100" s="182"/>
      <c r="F100" s="308"/>
      <c r="G100" s="182"/>
      <c r="H100" s="182"/>
      <c r="I100" s="273"/>
    </row>
    <row r="101" spans="1:9">
      <c r="A101" s="274"/>
      <c r="B101" s="274"/>
      <c r="C101" s="274"/>
      <c r="D101" s="182"/>
      <c r="E101" s="182"/>
      <c r="F101" s="308"/>
      <c r="G101" s="182"/>
      <c r="H101" s="182"/>
      <c r="I101" s="273"/>
    </row>
    <row r="102" spans="1:9">
      <c r="A102" s="274"/>
      <c r="B102" s="274"/>
      <c r="C102" s="274"/>
      <c r="D102" s="182"/>
      <c r="E102" s="182"/>
      <c r="F102" s="308"/>
      <c r="G102" s="182"/>
      <c r="H102" s="182"/>
      <c r="I102" s="273"/>
    </row>
  </sheetData>
  <pageMargins left="0.7" right="0.7" top="0.75" bottom="0.75" header="0.3" footer="0.3"/>
  <pageSetup paperSize="9" orientation="portrait" horizontalDpi="4294967293" verticalDpi="0" r:id="rId1"/>
  <tableParts count="1">
    <tablePart r:id="rId2"/>
  </tableParts>
</worksheet>
</file>

<file path=xl/worksheets/sheet14.xml><?xml version="1.0" encoding="utf-8"?>
<worksheet xmlns="http://schemas.openxmlformats.org/spreadsheetml/2006/main" xmlns:r="http://schemas.openxmlformats.org/officeDocument/2006/relationships">
  <dimension ref="A1:O3000"/>
  <sheetViews>
    <sheetView topLeftCell="A601" workbookViewId="0">
      <selection activeCell="H615" sqref="H615"/>
    </sheetView>
  </sheetViews>
  <sheetFormatPr defaultRowHeight="15"/>
  <cols>
    <col min="1" max="1" width="38.5703125" customWidth="1"/>
    <col min="2" max="2" width="7.140625" customWidth="1"/>
    <col min="3" max="3" width="39" customWidth="1"/>
    <col min="4" max="4" width="30.28515625" customWidth="1"/>
    <col min="5" max="5" width="12.5703125" customWidth="1"/>
    <col min="6" max="6" width="11.28515625" customWidth="1"/>
    <col min="7" max="7" width="14" customWidth="1"/>
    <col min="8" max="8" width="16.5703125" customWidth="1"/>
    <col min="9" max="9" width="14.7109375" style="61" customWidth="1"/>
    <col min="10" max="10" width="26.140625" customWidth="1"/>
    <col min="15" max="15" width="14.7109375" style="61" customWidth="1"/>
  </cols>
  <sheetData>
    <row r="1" spans="1:8" ht="18.75">
      <c r="B1" s="128" t="s">
        <v>142</v>
      </c>
    </row>
    <row r="2" spans="1:8">
      <c r="A2" s="129" t="s">
        <v>143</v>
      </c>
      <c r="B2" s="130" t="s">
        <v>144</v>
      </c>
      <c r="C2" s="130" t="s">
        <v>145</v>
      </c>
      <c r="D2" s="130" t="s">
        <v>146</v>
      </c>
      <c r="E2" s="130" t="s">
        <v>147</v>
      </c>
      <c r="F2" s="130" t="s">
        <v>148</v>
      </c>
      <c r="G2" s="130" t="s">
        <v>144</v>
      </c>
    </row>
    <row r="3" spans="1:8">
      <c r="A3" t="str">
        <f>CONCATENATE(B3,C3)</f>
        <v>45Аверина Александра Викторовна</v>
      </c>
      <c r="B3" s="194">
        <v>45</v>
      </c>
      <c r="C3" s="194" t="s">
        <v>345</v>
      </c>
      <c r="D3" s="194" t="s">
        <v>8</v>
      </c>
      <c r="E3" s="194">
        <v>4</v>
      </c>
      <c r="F3" s="194">
        <v>8</v>
      </c>
      <c r="G3" s="194">
        <v>10</v>
      </c>
      <c r="H3" s="194"/>
    </row>
    <row r="4" spans="1:8">
      <c r="A4" t="str">
        <f t="shared" ref="A4:A67" si="0">CONCATENATE(B4,C4)</f>
        <v>75Аверина Александра Викторовна</v>
      </c>
      <c r="B4" s="194">
        <v>75</v>
      </c>
      <c r="C4" s="194" t="s">
        <v>345</v>
      </c>
      <c r="D4" s="194" t="s">
        <v>17</v>
      </c>
      <c r="E4" s="194">
        <v>5</v>
      </c>
      <c r="F4" s="194">
        <v>7</v>
      </c>
      <c r="G4" s="194">
        <v>7</v>
      </c>
      <c r="H4" s="194"/>
    </row>
    <row r="5" spans="1:8">
      <c r="A5" t="str">
        <f t="shared" si="0"/>
        <v>39Аверина Александра Викторовна</v>
      </c>
      <c r="B5" s="194">
        <v>39</v>
      </c>
      <c r="C5" s="194" t="s">
        <v>345</v>
      </c>
      <c r="D5" s="194" t="s">
        <v>8</v>
      </c>
      <c r="E5" s="194">
        <v>10</v>
      </c>
      <c r="F5" s="194">
        <v>8</v>
      </c>
      <c r="G5" s="194">
        <v>10</v>
      </c>
      <c r="H5" s="194"/>
    </row>
    <row r="6" spans="1:8">
      <c r="A6" t="str">
        <f t="shared" si="0"/>
        <v>15Аверина Александра Викторовна</v>
      </c>
      <c r="B6" s="194">
        <v>15</v>
      </c>
      <c r="C6" s="194" t="s">
        <v>345</v>
      </c>
      <c r="D6" s="194" t="s">
        <v>17</v>
      </c>
      <c r="E6" s="194" t="s">
        <v>149</v>
      </c>
      <c r="F6" s="194" t="s">
        <v>149</v>
      </c>
      <c r="G6" s="194">
        <v>12</v>
      </c>
    </row>
    <row r="7" spans="1:8">
      <c r="A7" t="str">
        <f t="shared" si="0"/>
        <v>14Аверина Александра Викторовна</v>
      </c>
      <c r="B7" s="194">
        <v>14</v>
      </c>
      <c r="C7" s="194" t="s">
        <v>345</v>
      </c>
      <c r="D7" s="194" t="s">
        <v>10</v>
      </c>
      <c r="E7" s="194" t="s">
        <v>149</v>
      </c>
      <c r="F7" s="194" t="s">
        <v>149</v>
      </c>
      <c r="G7" s="194">
        <v>5</v>
      </c>
    </row>
    <row r="8" spans="1:8">
      <c r="A8" t="str">
        <f t="shared" si="0"/>
        <v>72Аверина Александра Викторовна</v>
      </c>
      <c r="B8" s="194">
        <v>72</v>
      </c>
      <c r="C8" s="194" t="s">
        <v>345</v>
      </c>
      <c r="D8" s="194" t="s">
        <v>8</v>
      </c>
      <c r="E8" s="194" t="s">
        <v>149</v>
      </c>
      <c r="F8" s="194" t="s">
        <v>149</v>
      </c>
      <c r="G8" s="194">
        <v>6</v>
      </c>
    </row>
    <row r="9" spans="1:8">
      <c r="A9" t="str">
        <f t="shared" si="0"/>
        <v>51Аверина Александра Викторовна</v>
      </c>
      <c r="B9" s="194">
        <v>51</v>
      </c>
      <c r="C9" s="194" t="s">
        <v>345</v>
      </c>
      <c r="D9" s="194" t="s">
        <v>10</v>
      </c>
      <c r="E9" s="194">
        <v>8</v>
      </c>
      <c r="F9" s="194">
        <v>6</v>
      </c>
      <c r="G9" s="194">
        <v>7</v>
      </c>
    </row>
    <row r="10" spans="1:8">
      <c r="A10" t="str">
        <f t="shared" si="0"/>
        <v>48Аверина Александра Викторовна</v>
      </c>
      <c r="B10" s="194">
        <v>48</v>
      </c>
      <c r="C10" s="194" t="s">
        <v>345</v>
      </c>
      <c r="D10" s="194" t="s">
        <v>8</v>
      </c>
      <c r="E10" s="194">
        <v>9</v>
      </c>
      <c r="F10" s="194">
        <v>7</v>
      </c>
      <c r="G10" s="194" t="s">
        <v>149</v>
      </c>
    </row>
    <row r="11" spans="1:8">
      <c r="A11" t="str">
        <f t="shared" si="0"/>
        <v>12Аверина Александра Викторовна</v>
      </c>
      <c r="B11" s="194">
        <v>12</v>
      </c>
      <c r="C11" s="194" t="s">
        <v>345</v>
      </c>
      <c r="D11" s="194" t="s">
        <v>11</v>
      </c>
      <c r="E11" s="194" t="s">
        <v>149</v>
      </c>
      <c r="F11" s="194" t="s">
        <v>149</v>
      </c>
      <c r="G11" s="194">
        <v>8</v>
      </c>
    </row>
    <row r="12" spans="1:8">
      <c r="A12" t="str">
        <f t="shared" si="0"/>
        <v>40Аверина Александра Викторовна</v>
      </c>
      <c r="B12" s="194">
        <v>40</v>
      </c>
      <c r="C12" s="194" t="s">
        <v>345</v>
      </c>
      <c r="D12" s="194" t="s">
        <v>8</v>
      </c>
      <c r="E12" s="194">
        <v>7</v>
      </c>
      <c r="F12" s="194">
        <v>9</v>
      </c>
      <c r="G12" s="194">
        <v>10</v>
      </c>
    </row>
    <row r="13" spans="1:8">
      <c r="A13" t="str">
        <f t="shared" si="0"/>
        <v>42Аверина Александра Викторовна</v>
      </c>
      <c r="B13" s="194">
        <v>42</v>
      </c>
      <c r="C13" s="194" t="s">
        <v>345</v>
      </c>
      <c r="D13" s="194" t="s">
        <v>17</v>
      </c>
      <c r="E13" s="194">
        <v>11</v>
      </c>
      <c r="F13" s="194">
        <v>9</v>
      </c>
      <c r="G13" s="194">
        <v>8</v>
      </c>
    </row>
    <row r="14" spans="1:8">
      <c r="A14" t="str">
        <f t="shared" si="0"/>
        <v>9Аверина Александра Викторовна</v>
      </c>
      <c r="B14" s="194">
        <v>9</v>
      </c>
      <c r="C14" s="194" t="s">
        <v>345</v>
      </c>
      <c r="D14" s="194" t="s">
        <v>10</v>
      </c>
      <c r="E14" s="194" t="s">
        <v>149</v>
      </c>
      <c r="F14" s="194" t="s">
        <v>149</v>
      </c>
      <c r="G14" s="194">
        <v>6</v>
      </c>
    </row>
    <row r="15" spans="1:8">
      <c r="A15" t="str">
        <f t="shared" si="0"/>
        <v>1Аверина Александра Викторовна</v>
      </c>
      <c r="B15" s="194">
        <v>1</v>
      </c>
      <c r="C15" s="194" t="s">
        <v>345</v>
      </c>
      <c r="D15" s="194" t="s">
        <v>17</v>
      </c>
      <c r="E15" s="194">
        <v>10</v>
      </c>
      <c r="F15" s="194">
        <v>11</v>
      </c>
      <c r="G15" s="194">
        <v>10</v>
      </c>
    </row>
    <row r="16" spans="1:8">
      <c r="A16" t="str">
        <f t="shared" si="0"/>
        <v>38Аверина Александра Викторовна</v>
      </c>
      <c r="B16" s="194">
        <v>38</v>
      </c>
      <c r="C16" s="194" t="s">
        <v>345</v>
      </c>
      <c r="D16" s="194" t="s">
        <v>10</v>
      </c>
      <c r="E16" s="194" t="s">
        <v>149</v>
      </c>
      <c r="F16" s="194">
        <v>5</v>
      </c>
      <c r="G16" s="194">
        <v>4</v>
      </c>
    </row>
    <row r="17" spans="1:7">
      <c r="A17" t="str">
        <f t="shared" si="0"/>
        <v>50Аверина Александра Викторовна</v>
      </c>
      <c r="B17" s="194">
        <v>50</v>
      </c>
      <c r="C17" s="194" t="s">
        <v>345</v>
      </c>
      <c r="D17" s="194" t="s">
        <v>8</v>
      </c>
      <c r="E17" s="194">
        <v>4</v>
      </c>
      <c r="F17" s="194">
        <v>8</v>
      </c>
      <c r="G17" s="194">
        <v>8</v>
      </c>
    </row>
    <row r="18" spans="1:7">
      <c r="A18" t="str">
        <f t="shared" si="0"/>
        <v>41Аверина Александра Викторовна</v>
      </c>
      <c r="B18" s="194">
        <v>41</v>
      </c>
      <c r="C18" s="194" t="s">
        <v>345</v>
      </c>
      <c r="D18" s="194" t="s">
        <v>8</v>
      </c>
      <c r="E18" s="194" t="s">
        <v>149</v>
      </c>
      <c r="F18" s="194">
        <v>9</v>
      </c>
      <c r="G18" s="194">
        <v>7</v>
      </c>
    </row>
    <row r="19" spans="1:7">
      <c r="A19" t="str">
        <f t="shared" si="0"/>
        <v>56Аверина Александра Викторовна</v>
      </c>
      <c r="B19" s="194">
        <v>56</v>
      </c>
      <c r="C19" s="194" t="s">
        <v>345</v>
      </c>
      <c r="D19" s="194" t="s">
        <v>17</v>
      </c>
      <c r="E19" s="194">
        <v>9</v>
      </c>
      <c r="F19" s="194">
        <v>9</v>
      </c>
      <c r="G19" s="194">
        <v>6</v>
      </c>
    </row>
    <row r="20" spans="1:7">
      <c r="A20" t="str">
        <f t="shared" si="0"/>
        <v>25Аверина Александра Викторовна</v>
      </c>
      <c r="B20" s="194">
        <v>25</v>
      </c>
      <c r="C20" s="194" t="s">
        <v>345</v>
      </c>
      <c r="D20" s="194" t="s">
        <v>8</v>
      </c>
      <c r="E20" s="194">
        <v>10</v>
      </c>
      <c r="F20" s="194">
        <v>10</v>
      </c>
      <c r="G20" s="194">
        <v>5</v>
      </c>
    </row>
    <row r="21" spans="1:7">
      <c r="A21" t="str">
        <f t="shared" si="0"/>
        <v>2Аверина Александра Викторовна</v>
      </c>
      <c r="B21" s="194">
        <v>2</v>
      </c>
      <c r="C21" s="194" t="s">
        <v>345</v>
      </c>
      <c r="D21" s="194" t="s">
        <v>17</v>
      </c>
      <c r="E21" s="194">
        <v>10</v>
      </c>
      <c r="F21" s="194">
        <v>10</v>
      </c>
      <c r="G21" s="194">
        <v>11</v>
      </c>
    </row>
    <row r="22" spans="1:7">
      <c r="A22" t="str">
        <f t="shared" si="0"/>
        <v>29Аверина Александра Викторовна</v>
      </c>
      <c r="B22" s="194">
        <v>29</v>
      </c>
      <c r="C22" s="194" t="s">
        <v>345</v>
      </c>
      <c r="D22" s="194" t="s">
        <v>10</v>
      </c>
      <c r="E22" s="194" t="s">
        <v>149</v>
      </c>
      <c r="F22" s="194" t="s">
        <v>149</v>
      </c>
      <c r="G22" s="194">
        <v>5</v>
      </c>
    </row>
    <row r="23" spans="1:7">
      <c r="A23" t="str">
        <f t="shared" si="0"/>
        <v>52Аверина Александра Викторовна</v>
      </c>
      <c r="B23" s="194">
        <v>52</v>
      </c>
      <c r="C23" s="194" t="s">
        <v>345</v>
      </c>
      <c r="D23" s="194" t="s">
        <v>8</v>
      </c>
      <c r="E23" s="194" t="s">
        <v>149</v>
      </c>
      <c r="F23" s="194" t="s">
        <v>149</v>
      </c>
      <c r="G23" s="194">
        <v>8</v>
      </c>
    </row>
    <row r="24" spans="1:7">
      <c r="A24" t="str">
        <f t="shared" si="0"/>
        <v>44Аверина Александра Викторовна</v>
      </c>
      <c r="B24" s="194">
        <v>44</v>
      </c>
      <c r="C24" s="194" t="s">
        <v>345</v>
      </c>
      <c r="D24" s="194" t="s">
        <v>8</v>
      </c>
      <c r="E24" s="194">
        <v>4</v>
      </c>
      <c r="F24" s="194">
        <v>9</v>
      </c>
      <c r="G24" s="194">
        <v>11</v>
      </c>
    </row>
    <row r="25" spans="1:7">
      <c r="A25" t="str">
        <f t="shared" si="0"/>
        <v>61Аверина Александра Викторовна</v>
      </c>
      <c r="B25" s="194">
        <v>61</v>
      </c>
      <c r="C25" s="194" t="s">
        <v>345</v>
      </c>
      <c r="D25" s="194" t="s">
        <v>17</v>
      </c>
      <c r="E25" s="194" t="s">
        <v>149</v>
      </c>
      <c r="F25" s="194">
        <v>6</v>
      </c>
      <c r="G25" s="194">
        <v>6</v>
      </c>
    </row>
    <row r="26" spans="1:7">
      <c r="A26" t="str">
        <f t="shared" si="0"/>
        <v>30Аверина Александра Викторовна</v>
      </c>
      <c r="B26" s="194">
        <v>30</v>
      </c>
      <c r="C26" s="194" t="s">
        <v>345</v>
      </c>
      <c r="D26" s="194" t="s">
        <v>8</v>
      </c>
      <c r="E26" s="194">
        <v>7</v>
      </c>
      <c r="F26" s="194">
        <v>7</v>
      </c>
      <c r="G26" s="194">
        <v>10</v>
      </c>
    </row>
    <row r="27" spans="1:7">
      <c r="A27" t="str">
        <f t="shared" si="0"/>
        <v>11Аверина Александра Викторовна</v>
      </c>
      <c r="B27" s="194">
        <v>11</v>
      </c>
      <c r="C27" s="194" t="s">
        <v>345</v>
      </c>
      <c r="D27" s="194" t="s">
        <v>17</v>
      </c>
      <c r="E27" s="194" t="s">
        <v>149</v>
      </c>
      <c r="F27" s="194" t="s">
        <v>149</v>
      </c>
      <c r="G27" s="194">
        <v>7</v>
      </c>
    </row>
    <row r="28" spans="1:7">
      <c r="A28" t="str">
        <f t="shared" si="0"/>
        <v>21Аверина Александра Викторовна</v>
      </c>
      <c r="B28" s="194">
        <v>21</v>
      </c>
      <c r="C28" s="194" t="s">
        <v>345</v>
      </c>
      <c r="D28" s="194" t="s">
        <v>10</v>
      </c>
      <c r="E28" s="194">
        <v>6</v>
      </c>
      <c r="F28" s="194">
        <v>7</v>
      </c>
      <c r="G28" s="194">
        <v>5</v>
      </c>
    </row>
    <row r="29" spans="1:7">
      <c r="A29" t="str">
        <f t="shared" si="0"/>
        <v>65Аверина Александра Викторовна</v>
      </c>
      <c r="B29" s="194">
        <v>65</v>
      </c>
      <c r="C29" s="194" t="s">
        <v>345</v>
      </c>
      <c r="D29" s="194" t="s">
        <v>8</v>
      </c>
      <c r="E29" s="194">
        <v>9</v>
      </c>
      <c r="F29" s="194">
        <v>11</v>
      </c>
      <c r="G29" s="194">
        <v>11</v>
      </c>
    </row>
    <row r="30" spans="1:7">
      <c r="A30" t="str">
        <f t="shared" si="0"/>
        <v>59Аверина Александра Викторовна</v>
      </c>
      <c r="B30" s="194">
        <v>59</v>
      </c>
      <c r="C30" s="194" t="s">
        <v>345</v>
      </c>
      <c r="D30" s="194" t="s">
        <v>10</v>
      </c>
      <c r="E30" s="194">
        <v>4</v>
      </c>
      <c r="F30" s="194">
        <v>6</v>
      </c>
      <c r="G30" s="194">
        <v>8</v>
      </c>
    </row>
    <row r="31" spans="1:7">
      <c r="A31" t="str">
        <f t="shared" si="0"/>
        <v>2Акчурин Константин Эдуардович</v>
      </c>
      <c r="B31" s="194">
        <v>2</v>
      </c>
      <c r="C31" s="194" t="s">
        <v>292</v>
      </c>
      <c r="D31" s="194" t="s">
        <v>17</v>
      </c>
      <c r="E31" s="194">
        <v>10</v>
      </c>
      <c r="F31" s="194">
        <v>10</v>
      </c>
      <c r="G31" s="194">
        <v>10</v>
      </c>
    </row>
    <row r="32" spans="1:7">
      <c r="A32" t="str">
        <f t="shared" si="0"/>
        <v>48Акчурин Константин Эдуардович</v>
      </c>
      <c r="B32" s="194">
        <v>48</v>
      </c>
      <c r="C32" s="194" t="s">
        <v>292</v>
      </c>
      <c r="D32" s="194" t="s">
        <v>8</v>
      </c>
      <c r="E32" s="194">
        <v>8</v>
      </c>
      <c r="F32" s="194">
        <v>7</v>
      </c>
      <c r="G32" s="194" t="s">
        <v>149</v>
      </c>
    </row>
    <row r="33" spans="1:7">
      <c r="A33" t="str">
        <f t="shared" si="0"/>
        <v>34Акчурин Константин Эдуардович</v>
      </c>
      <c r="B33" s="194">
        <v>34</v>
      </c>
      <c r="C33" s="194" t="s">
        <v>292</v>
      </c>
      <c r="D33" s="194" t="s">
        <v>10</v>
      </c>
      <c r="E33" s="194" t="s">
        <v>149</v>
      </c>
      <c r="F33" s="194">
        <v>8</v>
      </c>
      <c r="G33" s="194">
        <v>9</v>
      </c>
    </row>
    <row r="34" spans="1:7">
      <c r="A34" t="str">
        <f t="shared" si="0"/>
        <v>19Акчурин Константин Эдуардович</v>
      </c>
      <c r="B34" s="194">
        <v>19</v>
      </c>
      <c r="C34" s="194" t="s">
        <v>292</v>
      </c>
      <c r="D34" s="194" t="s">
        <v>11</v>
      </c>
      <c r="E34" s="194">
        <v>6</v>
      </c>
      <c r="F34" s="194">
        <v>10</v>
      </c>
      <c r="G34" s="194">
        <v>10</v>
      </c>
    </row>
    <row r="35" spans="1:7">
      <c r="A35" t="str">
        <f t="shared" si="0"/>
        <v>42Акчурин Константин Эдуардович</v>
      </c>
      <c r="B35" s="194">
        <v>42</v>
      </c>
      <c r="C35" s="194" t="s">
        <v>292</v>
      </c>
      <c r="D35" s="194" t="s">
        <v>17</v>
      </c>
      <c r="E35" s="194">
        <v>11</v>
      </c>
      <c r="F35" s="194">
        <v>10</v>
      </c>
      <c r="G35" s="194">
        <v>11</v>
      </c>
    </row>
    <row r="36" spans="1:7">
      <c r="A36" t="str">
        <f t="shared" si="0"/>
        <v>40Акчурин Константин Эдуардович</v>
      </c>
      <c r="B36" s="194">
        <v>40</v>
      </c>
      <c r="C36" s="194" t="s">
        <v>292</v>
      </c>
      <c r="D36" s="194" t="s">
        <v>8</v>
      </c>
      <c r="E36" s="194">
        <v>11</v>
      </c>
      <c r="F36" s="194">
        <v>8</v>
      </c>
      <c r="G36" s="194">
        <v>12</v>
      </c>
    </row>
    <row r="37" spans="1:7">
      <c r="A37" t="str">
        <f t="shared" si="0"/>
        <v>9Акчурин Константин Эдуардович</v>
      </c>
      <c r="B37" s="194">
        <v>9</v>
      </c>
      <c r="C37" s="194" t="s">
        <v>292</v>
      </c>
      <c r="D37" s="194" t="s">
        <v>10</v>
      </c>
      <c r="E37" s="194" t="s">
        <v>149</v>
      </c>
      <c r="F37" s="194" t="s">
        <v>149</v>
      </c>
      <c r="G37" s="194">
        <v>10</v>
      </c>
    </row>
    <row r="38" spans="1:7">
      <c r="A38" t="str">
        <f t="shared" si="0"/>
        <v>61Акчурин Константин Эдуардович</v>
      </c>
      <c r="B38" s="194">
        <v>61</v>
      </c>
      <c r="C38" s="194" t="s">
        <v>292</v>
      </c>
      <c r="D38" s="194" t="s">
        <v>17</v>
      </c>
      <c r="E38" s="194" t="s">
        <v>149</v>
      </c>
      <c r="F38" s="194">
        <v>6</v>
      </c>
      <c r="G38" s="194">
        <v>6</v>
      </c>
    </row>
    <row r="39" spans="1:7">
      <c r="A39" t="str">
        <f t="shared" si="0"/>
        <v>63Акчурин Константин Эдуардович</v>
      </c>
      <c r="B39" s="194">
        <v>63</v>
      </c>
      <c r="C39" s="194" t="s">
        <v>292</v>
      </c>
      <c r="D39" s="194" t="s">
        <v>10</v>
      </c>
      <c r="E39" s="194" t="s">
        <v>149</v>
      </c>
      <c r="F39" s="194" t="s">
        <v>149</v>
      </c>
      <c r="G39" s="194">
        <v>5</v>
      </c>
    </row>
    <row r="40" spans="1:7">
      <c r="A40" t="str">
        <f t="shared" si="0"/>
        <v>23Акчурин Константин Эдуардович</v>
      </c>
      <c r="B40" s="194">
        <v>23</v>
      </c>
      <c r="C40" s="194" t="s">
        <v>292</v>
      </c>
      <c r="D40" s="194" t="s">
        <v>10</v>
      </c>
      <c r="E40" s="194">
        <v>6</v>
      </c>
      <c r="F40" s="194">
        <v>6</v>
      </c>
      <c r="G40" s="194">
        <v>5</v>
      </c>
    </row>
    <row r="41" spans="1:7">
      <c r="A41" t="str">
        <f t="shared" si="0"/>
        <v>64Акчурин Константин Эдуардович</v>
      </c>
      <c r="B41" s="194">
        <v>64</v>
      </c>
      <c r="C41" s="194" t="s">
        <v>292</v>
      </c>
      <c r="D41" s="194" t="s">
        <v>8</v>
      </c>
      <c r="E41" s="194">
        <v>7</v>
      </c>
      <c r="F41" s="194">
        <v>8</v>
      </c>
      <c r="G41" s="194">
        <v>11</v>
      </c>
    </row>
    <row r="42" spans="1:7">
      <c r="A42" t="str">
        <f t="shared" si="0"/>
        <v>54Акчурин Константин Эдуардович</v>
      </c>
      <c r="B42" s="194">
        <v>54</v>
      </c>
      <c r="C42" s="194" t="s">
        <v>292</v>
      </c>
      <c r="D42" s="194" t="s">
        <v>10</v>
      </c>
      <c r="E42" s="194" t="s">
        <v>149</v>
      </c>
      <c r="F42" s="194" t="s">
        <v>149</v>
      </c>
      <c r="G42" s="194">
        <v>5</v>
      </c>
    </row>
    <row r="43" spans="1:7">
      <c r="A43" t="str">
        <f t="shared" si="0"/>
        <v>47Акчурин Константин Эдуардович</v>
      </c>
      <c r="B43" s="194">
        <v>47</v>
      </c>
      <c r="C43" s="194" t="s">
        <v>292</v>
      </c>
      <c r="D43" s="194" t="s">
        <v>11</v>
      </c>
      <c r="E43" s="194">
        <v>4</v>
      </c>
      <c r="F43" s="194">
        <v>5</v>
      </c>
      <c r="G43" s="194">
        <v>4</v>
      </c>
    </row>
    <row r="44" spans="1:7">
      <c r="A44" t="str">
        <f t="shared" si="0"/>
        <v>1Акчурин Константин Эдуардович</v>
      </c>
      <c r="B44" s="194">
        <v>1</v>
      </c>
      <c r="C44" s="194" t="s">
        <v>292</v>
      </c>
      <c r="D44" s="194" t="s">
        <v>17</v>
      </c>
      <c r="E44" s="194">
        <v>11</v>
      </c>
      <c r="F44" s="194">
        <v>10</v>
      </c>
      <c r="G44" s="194">
        <v>11</v>
      </c>
    </row>
    <row r="45" spans="1:7">
      <c r="A45" t="str">
        <f t="shared" si="0"/>
        <v>49Акчурин Константин Эдуардович</v>
      </c>
      <c r="B45" s="194">
        <v>49</v>
      </c>
      <c r="C45" s="194" t="s">
        <v>292</v>
      </c>
      <c r="D45" s="194" t="s">
        <v>8</v>
      </c>
      <c r="E45" s="194">
        <v>3</v>
      </c>
      <c r="F45" s="194">
        <v>5</v>
      </c>
      <c r="G45" s="194">
        <v>6</v>
      </c>
    </row>
    <row r="46" spans="1:7">
      <c r="A46" t="str">
        <f t="shared" si="0"/>
        <v>36Акчурин Константин Эдуардович</v>
      </c>
      <c r="B46" s="194">
        <v>36</v>
      </c>
      <c r="C46" s="194" t="s">
        <v>292</v>
      </c>
      <c r="D46" s="194" t="s">
        <v>10</v>
      </c>
      <c r="E46" s="194" t="s">
        <v>149</v>
      </c>
      <c r="F46" s="194" t="s">
        <v>149</v>
      </c>
      <c r="G46" s="194">
        <v>7</v>
      </c>
    </row>
    <row r="47" spans="1:7">
      <c r="A47" t="str">
        <f t="shared" si="0"/>
        <v>20Акчурин Константин Эдуардович</v>
      </c>
      <c r="B47" s="194">
        <v>20</v>
      </c>
      <c r="C47" s="194" t="s">
        <v>292</v>
      </c>
      <c r="D47" s="194" t="s">
        <v>11</v>
      </c>
      <c r="E47" s="194">
        <v>4</v>
      </c>
      <c r="F47" s="194">
        <v>6</v>
      </c>
      <c r="G47" s="194">
        <v>8</v>
      </c>
    </row>
    <row r="48" spans="1:7">
      <c r="A48" t="str">
        <f t="shared" si="0"/>
        <v>33Акчурин Константин Эдуардович</v>
      </c>
      <c r="B48" s="194">
        <v>33</v>
      </c>
      <c r="C48" s="194" t="s">
        <v>292</v>
      </c>
      <c r="D48" s="194" t="s">
        <v>17</v>
      </c>
      <c r="E48" s="194" t="s">
        <v>149</v>
      </c>
      <c r="F48" s="194" t="s">
        <v>149</v>
      </c>
      <c r="G48" s="194">
        <v>8</v>
      </c>
    </row>
    <row r="49" spans="1:7">
      <c r="A49" t="str">
        <f t="shared" si="0"/>
        <v>41Акчурин Константин Эдуардович</v>
      </c>
      <c r="B49" s="194">
        <v>41</v>
      </c>
      <c r="C49" s="194" t="s">
        <v>292</v>
      </c>
      <c r="D49" s="194" t="s">
        <v>8</v>
      </c>
      <c r="E49" s="194" t="s">
        <v>149</v>
      </c>
      <c r="F49" s="194">
        <v>6</v>
      </c>
      <c r="G49" s="194">
        <v>8</v>
      </c>
    </row>
    <row r="50" spans="1:7">
      <c r="A50" t="str">
        <f t="shared" si="0"/>
        <v>8Акчурин Константин Эдуардович</v>
      </c>
      <c r="B50" s="194">
        <v>8</v>
      </c>
      <c r="C50" s="194" t="s">
        <v>292</v>
      </c>
      <c r="D50" s="194" t="s">
        <v>10</v>
      </c>
      <c r="E50" s="194">
        <v>8</v>
      </c>
      <c r="F50" s="194">
        <v>4</v>
      </c>
      <c r="G50" s="194">
        <v>4</v>
      </c>
    </row>
    <row r="51" spans="1:7">
      <c r="A51" t="str">
        <f t="shared" si="0"/>
        <v>60Акчурин Константин Эдуардович</v>
      </c>
      <c r="B51" s="194">
        <v>60</v>
      </c>
      <c r="C51" s="194" t="s">
        <v>292</v>
      </c>
      <c r="D51" s="194" t="s">
        <v>17</v>
      </c>
      <c r="E51" s="194" t="s">
        <v>149</v>
      </c>
      <c r="F51" s="194" t="s">
        <v>149</v>
      </c>
      <c r="G51" s="194">
        <v>8</v>
      </c>
    </row>
    <row r="52" spans="1:7">
      <c r="A52" t="str">
        <f t="shared" si="0"/>
        <v>28Акчурин Константин Эдуардович</v>
      </c>
      <c r="B52" s="194">
        <v>28</v>
      </c>
      <c r="C52" s="194" t="s">
        <v>292</v>
      </c>
      <c r="D52" s="194" t="s">
        <v>8</v>
      </c>
      <c r="E52" s="194">
        <v>9</v>
      </c>
      <c r="F52" s="194">
        <v>10</v>
      </c>
      <c r="G52" s="194">
        <v>11</v>
      </c>
    </row>
    <row r="53" spans="1:7">
      <c r="A53" t="str">
        <f t="shared" si="0"/>
        <v>21Акчурин Константин Эдуардович</v>
      </c>
      <c r="B53" s="194">
        <v>21</v>
      </c>
      <c r="C53" s="194" t="s">
        <v>292</v>
      </c>
      <c r="D53" s="194" t="s">
        <v>10</v>
      </c>
      <c r="E53" s="194">
        <v>6</v>
      </c>
      <c r="F53" s="194">
        <v>4</v>
      </c>
      <c r="G53" s="194">
        <v>8</v>
      </c>
    </row>
    <row r="54" spans="1:7">
      <c r="A54" t="str">
        <f t="shared" si="0"/>
        <v>25Акчурин Константин Эдуардович</v>
      </c>
      <c r="B54" s="194">
        <v>25</v>
      </c>
      <c r="C54" s="194" t="s">
        <v>292</v>
      </c>
      <c r="D54" s="194" t="s">
        <v>8</v>
      </c>
      <c r="E54" s="194">
        <v>9</v>
      </c>
      <c r="F54" s="194">
        <v>5</v>
      </c>
      <c r="G54" s="194">
        <v>5</v>
      </c>
    </row>
    <row r="55" spans="1:7">
      <c r="A55" t="str">
        <f t="shared" si="0"/>
        <v>65Акчурин Константин Эдуардович</v>
      </c>
      <c r="B55" s="194">
        <v>65</v>
      </c>
      <c r="C55" s="194" t="s">
        <v>292</v>
      </c>
      <c r="D55" s="194" t="s">
        <v>8</v>
      </c>
      <c r="E55" s="194">
        <v>6</v>
      </c>
      <c r="F55" s="194">
        <v>7</v>
      </c>
      <c r="G55" s="194">
        <v>7</v>
      </c>
    </row>
    <row r="56" spans="1:7">
      <c r="A56" t="str">
        <f t="shared" si="0"/>
        <v>55Акчурин Константин Эдуардович</v>
      </c>
      <c r="B56" s="194">
        <v>55</v>
      </c>
      <c r="C56" s="194" t="s">
        <v>292</v>
      </c>
      <c r="D56" s="194" t="s">
        <v>10</v>
      </c>
      <c r="E56" s="194">
        <v>3</v>
      </c>
      <c r="F56" s="194">
        <v>7</v>
      </c>
      <c r="G56" s="194">
        <v>5</v>
      </c>
    </row>
    <row r="57" spans="1:7">
      <c r="A57" t="str">
        <f t="shared" si="0"/>
        <v>66Акчурин Константин Эдуардович</v>
      </c>
      <c r="B57" s="194">
        <v>66</v>
      </c>
      <c r="C57" s="194" t="s">
        <v>292</v>
      </c>
      <c r="D57" s="194" t="s">
        <v>11</v>
      </c>
      <c r="E57" s="194">
        <v>11</v>
      </c>
      <c r="F57" s="194">
        <v>11</v>
      </c>
      <c r="G57" s="194">
        <v>12</v>
      </c>
    </row>
    <row r="58" spans="1:7">
      <c r="A58" t="str">
        <f t="shared" si="0"/>
        <v>67Акчурин Константин Эдуардович</v>
      </c>
      <c r="B58" s="194">
        <v>67</v>
      </c>
      <c r="C58" s="194" t="s">
        <v>292</v>
      </c>
      <c r="D58" s="194" t="s">
        <v>17</v>
      </c>
      <c r="E58" s="194">
        <v>10</v>
      </c>
      <c r="F58" s="194">
        <v>8</v>
      </c>
      <c r="G58" s="194">
        <v>9</v>
      </c>
    </row>
    <row r="59" spans="1:7">
      <c r="A59" t="str">
        <f t="shared" si="0"/>
        <v>50Акчурин Константин Эдуардович</v>
      </c>
      <c r="B59" s="194">
        <v>50</v>
      </c>
      <c r="C59" s="194" t="s">
        <v>292</v>
      </c>
      <c r="D59" s="194" t="s">
        <v>8</v>
      </c>
      <c r="E59" s="194">
        <v>5</v>
      </c>
      <c r="F59" s="194">
        <v>5</v>
      </c>
      <c r="G59" s="194">
        <v>5</v>
      </c>
    </row>
    <row r="60" spans="1:7">
      <c r="A60" t="str">
        <f t="shared" si="0"/>
        <v>37Акчурин Константин Эдуардович</v>
      </c>
      <c r="B60" s="194">
        <v>37</v>
      </c>
      <c r="C60" s="194" t="s">
        <v>292</v>
      </c>
      <c r="D60" s="194" t="s">
        <v>10</v>
      </c>
      <c r="E60" s="194" t="s">
        <v>149</v>
      </c>
      <c r="F60" s="194">
        <v>8</v>
      </c>
      <c r="G60" s="194">
        <v>9</v>
      </c>
    </row>
    <row r="61" spans="1:7">
      <c r="A61" t="str">
        <f t="shared" si="0"/>
        <v>27Акчурин Константин Эдуардович</v>
      </c>
      <c r="B61" s="194">
        <v>27</v>
      </c>
      <c r="C61" s="194" t="s">
        <v>292</v>
      </c>
      <c r="D61" s="194" t="s">
        <v>11</v>
      </c>
      <c r="E61" s="194" t="s">
        <v>149</v>
      </c>
      <c r="F61" s="194">
        <v>10</v>
      </c>
      <c r="G61" s="194">
        <v>11</v>
      </c>
    </row>
    <row r="62" spans="1:7">
      <c r="A62" t="str">
        <f t="shared" si="0"/>
        <v>26Акчурин Константин Эдуардович</v>
      </c>
      <c r="B62" s="194">
        <v>26</v>
      </c>
      <c r="C62" s="194" t="s">
        <v>292</v>
      </c>
      <c r="D62" s="194" t="s">
        <v>17</v>
      </c>
      <c r="E62" s="194">
        <v>5</v>
      </c>
      <c r="F62" s="194">
        <v>7</v>
      </c>
      <c r="G62" s="194">
        <v>9</v>
      </c>
    </row>
    <row r="63" spans="1:7">
      <c r="A63" t="str">
        <f t="shared" si="0"/>
        <v>44Акчурин Константин Эдуардович</v>
      </c>
      <c r="B63" s="194">
        <v>44</v>
      </c>
      <c r="C63" s="194" t="s">
        <v>292</v>
      </c>
      <c r="D63" s="194" t="s">
        <v>8</v>
      </c>
      <c r="E63" s="194">
        <v>4</v>
      </c>
      <c r="F63" s="194">
        <v>6</v>
      </c>
      <c r="G63" s="194">
        <v>7</v>
      </c>
    </row>
    <row r="64" spans="1:7">
      <c r="A64" t="str">
        <f t="shared" si="0"/>
        <v>7Акчурин Константин Эдуардович</v>
      </c>
      <c r="B64" s="194">
        <v>7</v>
      </c>
      <c r="C64" s="194" t="s">
        <v>292</v>
      </c>
      <c r="D64" s="194" t="s">
        <v>10</v>
      </c>
      <c r="E64" s="194">
        <v>6</v>
      </c>
      <c r="F64" s="194">
        <v>8</v>
      </c>
      <c r="G64" s="194">
        <v>11</v>
      </c>
    </row>
    <row r="65" spans="1:7">
      <c r="A65" t="str">
        <f t="shared" si="0"/>
        <v>12Акчурин Константин Эдуардович</v>
      </c>
      <c r="B65" s="194">
        <v>12</v>
      </c>
      <c r="C65" s="194" t="s">
        <v>292</v>
      </c>
      <c r="D65" s="194" t="s">
        <v>11</v>
      </c>
      <c r="E65" s="194" t="s">
        <v>149</v>
      </c>
      <c r="F65" s="194" t="s">
        <v>149</v>
      </c>
      <c r="G65" s="194">
        <v>7</v>
      </c>
    </row>
    <row r="66" spans="1:7">
      <c r="A66" t="str">
        <f t="shared" si="0"/>
        <v>56Акчурин Константин Эдуардович</v>
      </c>
      <c r="B66" s="194">
        <v>56</v>
      </c>
      <c r="C66" s="194" t="s">
        <v>292</v>
      </c>
      <c r="D66" s="194" t="s">
        <v>17</v>
      </c>
      <c r="E66" s="194">
        <v>10</v>
      </c>
      <c r="F66" s="194">
        <v>7</v>
      </c>
      <c r="G66" s="194">
        <v>9</v>
      </c>
    </row>
    <row r="67" spans="1:7">
      <c r="A67" t="str">
        <f t="shared" si="0"/>
        <v>32Акчурин Константин Эдуардович</v>
      </c>
      <c r="B67" s="194">
        <v>32</v>
      </c>
      <c r="C67" s="194" t="s">
        <v>292</v>
      </c>
      <c r="D67" s="194" t="s">
        <v>8</v>
      </c>
      <c r="E67" s="194" t="s">
        <v>149</v>
      </c>
      <c r="F67" s="194" t="s">
        <v>149</v>
      </c>
      <c r="G67" s="194">
        <v>4</v>
      </c>
    </row>
    <row r="68" spans="1:7">
      <c r="A68" t="str">
        <f t="shared" ref="A68:A131" si="1">CONCATENATE(B68,C68)</f>
        <v>16Акчурин Константин Эдуардович</v>
      </c>
      <c r="B68" s="194">
        <v>16</v>
      </c>
      <c r="C68" s="194" t="s">
        <v>292</v>
      </c>
      <c r="D68" s="194" t="s">
        <v>10</v>
      </c>
      <c r="E68" s="194" t="s">
        <v>149</v>
      </c>
      <c r="F68" s="194">
        <v>6</v>
      </c>
      <c r="G68" s="194">
        <v>2</v>
      </c>
    </row>
    <row r="69" spans="1:7">
      <c r="A69" t="str">
        <f t="shared" si="1"/>
        <v>17Акчурин Константин Эдуардович</v>
      </c>
      <c r="B69" s="194">
        <v>17</v>
      </c>
      <c r="C69" s="194" t="s">
        <v>292</v>
      </c>
      <c r="D69" s="194" t="s">
        <v>8</v>
      </c>
      <c r="E69" s="194" t="s">
        <v>149</v>
      </c>
      <c r="F69" s="194">
        <v>6</v>
      </c>
      <c r="G69" s="194">
        <v>6</v>
      </c>
    </row>
    <row r="70" spans="1:7">
      <c r="A70" t="str">
        <f t="shared" si="1"/>
        <v>69Акчурин Константин Эдуардович</v>
      </c>
      <c r="B70" s="194">
        <v>69</v>
      </c>
      <c r="C70" s="194" t="s">
        <v>292</v>
      </c>
      <c r="D70" s="194" t="s">
        <v>8</v>
      </c>
      <c r="E70" s="194">
        <v>6</v>
      </c>
      <c r="F70" s="194">
        <v>8</v>
      </c>
      <c r="G70" s="194">
        <v>7</v>
      </c>
    </row>
    <row r="71" spans="1:7">
      <c r="A71" t="str">
        <f t="shared" si="1"/>
        <v>57Акчурин Константин Эдуардович</v>
      </c>
      <c r="B71" s="194">
        <v>57</v>
      </c>
      <c r="C71" s="194" t="s">
        <v>292</v>
      </c>
      <c r="D71" s="194" t="s">
        <v>10</v>
      </c>
      <c r="E71" s="194">
        <v>6</v>
      </c>
      <c r="F71" s="194">
        <v>5</v>
      </c>
      <c r="G71" s="194">
        <v>6</v>
      </c>
    </row>
    <row r="72" spans="1:7">
      <c r="A72" t="str">
        <f t="shared" si="1"/>
        <v>68Акчурин Константин Эдуардович</v>
      </c>
      <c r="B72" s="194">
        <v>68</v>
      </c>
      <c r="C72" s="194" t="s">
        <v>292</v>
      </c>
      <c r="D72" s="194" t="s">
        <v>11</v>
      </c>
      <c r="E72" s="194">
        <v>11</v>
      </c>
      <c r="F72" s="194">
        <v>10</v>
      </c>
      <c r="G72" s="194">
        <v>11</v>
      </c>
    </row>
    <row r="73" spans="1:7">
      <c r="A73" t="str">
        <f t="shared" si="1"/>
        <v>75Акчурин Константин Эдуардович</v>
      </c>
      <c r="B73" s="194">
        <v>75</v>
      </c>
      <c r="C73" s="194" t="s">
        <v>292</v>
      </c>
      <c r="D73" s="194" t="s">
        <v>17</v>
      </c>
      <c r="E73" s="194">
        <v>8</v>
      </c>
      <c r="F73" s="194">
        <v>6</v>
      </c>
      <c r="G73" s="194">
        <v>9</v>
      </c>
    </row>
    <row r="74" spans="1:7">
      <c r="A74" t="str">
        <f t="shared" si="1"/>
        <v>52Акчурин Константин Эдуардович</v>
      </c>
      <c r="B74" s="194">
        <v>52</v>
      </c>
      <c r="C74" s="194" t="s">
        <v>292</v>
      </c>
      <c r="D74" s="194" t="s">
        <v>8</v>
      </c>
      <c r="E74" s="194" t="s">
        <v>149</v>
      </c>
      <c r="F74" s="194" t="s">
        <v>149</v>
      </c>
      <c r="G74" s="194">
        <v>8</v>
      </c>
    </row>
    <row r="75" spans="1:7">
      <c r="A75" t="str">
        <f t="shared" si="1"/>
        <v>38Акчурин Константин Эдуардович</v>
      </c>
      <c r="B75" s="194">
        <v>38</v>
      </c>
      <c r="C75" s="194" t="s">
        <v>292</v>
      </c>
      <c r="D75" s="194" t="s">
        <v>10</v>
      </c>
      <c r="E75" s="194" t="s">
        <v>149</v>
      </c>
      <c r="F75" s="194">
        <v>8</v>
      </c>
      <c r="G75" s="194">
        <v>10</v>
      </c>
    </row>
    <row r="76" spans="1:7">
      <c r="A76" t="str">
        <f t="shared" si="1"/>
        <v>35Акчурин Константин Эдуардович</v>
      </c>
      <c r="B76" s="194">
        <v>35</v>
      </c>
      <c r="C76" s="194" t="s">
        <v>292</v>
      </c>
      <c r="D76" s="194" t="s">
        <v>11</v>
      </c>
      <c r="E76" s="194">
        <v>11</v>
      </c>
      <c r="F76" s="194">
        <v>12</v>
      </c>
      <c r="G76" s="194">
        <v>12</v>
      </c>
    </row>
    <row r="77" spans="1:7">
      <c r="A77" t="str">
        <f t="shared" si="1"/>
        <v>15Акчурин Константин Эдуардович</v>
      </c>
      <c r="B77" s="194">
        <v>15</v>
      </c>
      <c r="C77" s="194" t="s">
        <v>292</v>
      </c>
      <c r="D77" s="194" t="s">
        <v>17</v>
      </c>
      <c r="E77" s="194" t="s">
        <v>149</v>
      </c>
      <c r="F77" s="194" t="s">
        <v>149</v>
      </c>
      <c r="G77" s="194">
        <v>8</v>
      </c>
    </row>
    <row r="78" spans="1:7">
      <c r="A78" t="str">
        <f t="shared" si="1"/>
        <v>45Акчурин Константин Эдуардович</v>
      </c>
      <c r="B78" s="194">
        <v>45</v>
      </c>
      <c r="C78" s="194" t="s">
        <v>292</v>
      </c>
      <c r="D78" s="194" t="s">
        <v>8</v>
      </c>
      <c r="E78" s="194">
        <v>4</v>
      </c>
      <c r="F78" s="194">
        <v>8</v>
      </c>
      <c r="G78" s="194">
        <v>8</v>
      </c>
    </row>
    <row r="79" spans="1:7">
      <c r="A79" t="str">
        <f t="shared" si="1"/>
        <v>5Акчурин Константин Эдуардович</v>
      </c>
      <c r="B79" s="194">
        <v>5</v>
      </c>
      <c r="C79" s="194" t="s">
        <v>292</v>
      </c>
      <c r="D79" s="194" t="s">
        <v>10</v>
      </c>
      <c r="E79" s="194">
        <v>3</v>
      </c>
      <c r="F79" s="194">
        <v>4</v>
      </c>
      <c r="G79" s="194">
        <v>6</v>
      </c>
    </row>
    <row r="80" spans="1:7">
      <c r="A80" t="str">
        <f t="shared" si="1"/>
        <v>13Акчурин Константин Эдуардович</v>
      </c>
      <c r="B80" s="194">
        <v>13</v>
      </c>
      <c r="C80" s="194" t="s">
        <v>292</v>
      </c>
      <c r="D80" s="194" t="s">
        <v>11</v>
      </c>
      <c r="E80" s="194" t="s">
        <v>149</v>
      </c>
      <c r="F80" s="194">
        <v>6</v>
      </c>
      <c r="G80" s="194">
        <v>3</v>
      </c>
    </row>
    <row r="81" spans="1:7">
      <c r="A81" t="str">
        <f t="shared" si="1"/>
        <v>46Акчурин Константин Эдуардович</v>
      </c>
      <c r="B81" s="194">
        <v>46</v>
      </c>
      <c r="C81" s="194" t="s">
        <v>292</v>
      </c>
      <c r="D81" s="194" t="s">
        <v>17</v>
      </c>
      <c r="E81" s="194" t="s">
        <v>149</v>
      </c>
      <c r="F81" s="194">
        <v>8</v>
      </c>
      <c r="G81" s="194">
        <v>9</v>
      </c>
    </row>
    <row r="82" spans="1:7">
      <c r="A82" t="str">
        <f t="shared" si="1"/>
        <v>39Акчурин Константин Эдуардович</v>
      </c>
      <c r="B82" s="194">
        <v>39</v>
      </c>
      <c r="C82" s="194" t="s">
        <v>292</v>
      </c>
      <c r="D82" s="194" t="s">
        <v>8</v>
      </c>
      <c r="E82" s="194">
        <v>9</v>
      </c>
      <c r="F82" s="194">
        <v>9</v>
      </c>
      <c r="G82" s="194">
        <v>12</v>
      </c>
    </row>
    <row r="83" spans="1:7">
      <c r="A83" t="str">
        <f t="shared" si="1"/>
        <v>14Акчурин Константин Эдуардович</v>
      </c>
      <c r="B83" s="194">
        <v>14</v>
      </c>
      <c r="C83" s="194" t="s">
        <v>292</v>
      </c>
      <c r="D83" s="194" t="s">
        <v>10</v>
      </c>
      <c r="E83" s="194" t="s">
        <v>149</v>
      </c>
      <c r="F83" s="194" t="s">
        <v>149</v>
      </c>
      <c r="G83" s="194">
        <v>4</v>
      </c>
    </row>
    <row r="84" spans="1:7">
      <c r="A84" t="str">
        <f t="shared" si="1"/>
        <v>3Акчурин Константин Эдуардович</v>
      </c>
      <c r="B84" s="194">
        <v>3</v>
      </c>
      <c r="C84" s="194" t="s">
        <v>292</v>
      </c>
      <c r="D84" s="194" t="s">
        <v>11</v>
      </c>
      <c r="E84" s="194">
        <v>5</v>
      </c>
      <c r="F84" s="194">
        <v>5</v>
      </c>
      <c r="G84" s="194">
        <v>6</v>
      </c>
    </row>
    <row r="85" spans="1:7">
      <c r="A85" t="str">
        <f t="shared" si="1"/>
        <v>72Акчурин Константин Эдуардович</v>
      </c>
      <c r="B85" s="194">
        <v>72</v>
      </c>
      <c r="C85" s="194" t="s">
        <v>292</v>
      </c>
      <c r="D85" s="194" t="s">
        <v>8</v>
      </c>
      <c r="E85" s="194" t="s">
        <v>149</v>
      </c>
      <c r="F85" s="194" t="s">
        <v>149</v>
      </c>
      <c r="G85" s="194">
        <v>7</v>
      </c>
    </row>
    <row r="86" spans="1:7">
      <c r="A86" t="str">
        <f t="shared" si="1"/>
        <v>59Акчурин Константин Эдуардович</v>
      </c>
      <c r="B86" s="194">
        <v>59</v>
      </c>
      <c r="C86" s="194" t="s">
        <v>292</v>
      </c>
      <c r="D86" s="194" t="s">
        <v>10</v>
      </c>
      <c r="E86" s="194">
        <v>5</v>
      </c>
      <c r="F86" s="194">
        <v>7</v>
      </c>
      <c r="G86" s="194">
        <v>7</v>
      </c>
    </row>
    <row r="87" spans="1:7">
      <c r="A87" t="str">
        <f t="shared" si="1"/>
        <v>29Акчурин Константин Эдуардович</v>
      </c>
      <c r="B87" s="194">
        <v>29</v>
      </c>
      <c r="C87" s="194" t="s">
        <v>292</v>
      </c>
      <c r="D87" s="194" t="s">
        <v>10</v>
      </c>
      <c r="E87" s="194" t="s">
        <v>149</v>
      </c>
      <c r="F87" s="194" t="s">
        <v>149</v>
      </c>
      <c r="G87" s="194">
        <v>8</v>
      </c>
    </row>
    <row r="88" spans="1:7">
      <c r="A88" t="str">
        <f t="shared" si="1"/>
        <v>53Акчурин Константин Эдуардович</v>
      </c>
      <c r="B88" s="194">
        <v>53</v>
      </c>
      <c r="C88" s="194" t="s">
        <v>292</v>
      </c>
      <c r="D88" s="194" t="s">
        <v>8</v>
      </c>
      <c r="E88" s="194">
        <v>5</v>
      </c>
      <c r="F88" s="194">
        <v>5</v>
      </c>
      <c r="G88" s="194">
        <v>7</v>
      </c>
    </row>
    <row r="89" spans="1:7">
      <c r="A89" t="str">
        <f t="shared" si="1"/>
        <v>51Акчурин Константин Эдуардович</v>
      </c>
      <c r="B89" s="194">
        <v>51</v>
      </c>
      <c r="C89" s="194" t="s">
        <v>292</v>
      </c>
      <c r="D89" s="194" t="s">
        <v>10</v>
      </c>
      <c r="E89" s="194">
        <v>9</v>
      </c>
      <c r="F89" s="194">
        <v>6</v>
      </c>
      <c r="G89" s="194">
        <v>8</v>
      </c>
    </row>
    <row r="90" spans="1:7">
      <c r="A90" t="str">
        <f t="shared" si="1"/>
        <v>43Акчурин Константин Эдуардович</v>
      </c>
      <c r="B90" s="194">
        <v>43</v>
      </c>
      <c r="C90" s="194" t="s">
        <v>292</v>
      </c>
      <c r="D90" s="194" t="s">
        <v>11</v>
      </c>
      <c r="E90" s="194">
        <v>6</v>
      </c>
      <c r="F90" s="194">
        <v>6</v>
      </c>
      <c r="G90" s="194">
        <v>4</v>
      </c>
    </row>
    <row r="91" spans="1:7">
      <c r="A91" t="str">
        <f t="shared" si="1"/>
        <v>37Александр Вастаев</v>
      </c>
      <c r="B91" s="194">
        <v>37</v>
      </c>
      <c r="C91" s="194" t="s">
        <v>293</v>
      </c>
      <c r="D91" s="194" t="s">
        <v>10</v>
      </c>
      <c r="E91" s="194" t="s">
        <v>149</v>
      </c>
      <c r="F91" s="194">
        <v>5</v>
      </c>
      <c r="G91" s="194">
        <v>5</v>
      </c>
    </row>
    <row r="92" spans="1:7">
      <c r="A92" t="str">
        <f t="shared" si="1"/>
        <v>23Александр Вастаев</v>
      </c>
      <c r="B92" s="194">
        <v>23</v>
      </c>
      <c r="C92" s="194" t="s">
        <v>293</v>
      </c>
      <c r="D92" s="194" t="s">
        <v>10</v>
      </c>
      <c r="E92" s="194">
        <v>2</v>
      </c>
      <c r="F92" s="194">
        <v>2</v>
      </c>
      <c r="G92" s="194">
        <v>2</v>
      </c>
    </row>
    <row r="93" spans="1:7">
      <c r="A93" t="str">
        <f t="shared" si="1"/>
        <v>57Александр Вастаев</v>
      </c>
      <c r="B93" s="194">
        <v>57</v>
      </c>
      <c r="C93" s="194" t="s">
        <v>293</v>
      </c>
      <c r="D93" s="194" t="s">
        <v>10</v>
      </c>
      <c r="E93" s="194">
        <v>4</v>
      </c>
      <c r="F93" s="194">
        <v>6</v>
      </c>
      <c r="G93" s="194">
        <v>5</v>
      </c>
    </row>
    <row r="94" spans="1:7">
      <c r="A94" t="str">
        <f t="shared" si="1"/>
        <v>59Александр Вастаев</v>
      </c>
      <c r="B94" s="194">
        <v>59</v>
      </c>
      <c r="C94" s="194" t="s">
        <v>293</v>
      </c>
      <c r="D94" s="194" t="s">
        <v>10</v>
      </c>
      <c r="E94" s="194">
        <v>3</v>
      </c>
      <c r="F94" s="194">
        <v>4</v>
      </c>
      <c r="G94" s="194">
        <v>4</v>
      </c>
    </row>
    <row r="95" spans="1:7">
      <c r="A95" t="str">
        <f t="shared" si="1"/>
        <v>21Александр Вастаев</v>
      </c>
      <c r="B95" s="194">
        <v>21</v>
      </c>
      <c r="C95" s="194" t="s">
        <v>293</v>
      </c>
      <c r="D95" s="194" t="s">
        <v>10</v>
      </c>
      <c r="E95" s="194">
        <v>4</v>
      </c>
      <c r="F95" s="194">
        <v>5</v>
      </c>
      <c r="G95" s="194">
        <v>10</v>
      </c>
    </row>
    <row r="96" spans="1:7">
      <c r="A96" t="str">
        <f t="shared" si="1"/>
        <v>38Александр Вастаев</v>
      </c>
      <c r="B96" s="194">
        <v>38</v>
      </c>
      <c r="C96" s="194" t="s">
        <v>293</v>
      </c>
      <c r="D96" s="194" t="s">
        <v>10</v>
      </c>
      <c r="E96" s="194" t="s">
        <v>149</v>
      </c>
      <c r="F96" s="194">
        <v>7</v>
      </c>
      <c r="G96" s="194">
        <v>7</v>
      </c>
    </row>
    <row r="97" spans="1:7">
      <c r="A97" t="str">
        <f t="shared" si="1"/>
        <v>54Александр Вастаев</v>
      </c>
      <c r="B97" s="194">
        <v>54</v>
      </c>
      <c r="C97" s="194" t="s">
        <v>293</v>
      </c>
      <c r="D97" s="194" t="s">
        <v>10</v>
      </c>
      <c r="E97" s="194" t="s">
        <v>149</v>
      </c>
      <c r="F97" s="194" t="s">
        <v>149</v>
      </c>
      <c r="G97" s="194">
        <v>10</v>
      </c>
    </row>
    <row r="98" spans="1:7">
      <c r="A98" t="str">
        <f t="shared" si="1"/>
        <v>29Александр Вастаев</v>
      </c>
      <c r="B98" s="194">
        <v>29</v>
      </c>
      <c r="C98" s="194" t="s">
        <v>293</v>
      </c>
      <c r="D98" s="194" t="s">
        <v>10</v>
      </c>
      <c r="E98" s="194" t="s">
        <v>149</v>
      </c>
      <c r="F98" s="194" t="s">
        <v>149</v>
      </c>
      <c r="G98" s="194">
        <v>8</v>
      </c>
    </row>
    <row r="99" spans="1:7">
      <c r="A99" t="str">
        <f t="shared" si="1"/>
        <v>63Александр Вастаев</v>
      </c>
      <c r="B99" s="194">
        <v>63</v>
      </c>
      <c r="C99" s="194" t="s">
        <v>293</v>
      </c>
      <c r="D99" s="194" t="s">
        <v>10</v>
      </c>
      <c r="E99" s="194" t="s">
        <v>149</v>
      </c>
      <c r="F99" s="194" t="s">
        <v>149</v>
      </c>
      <c r="G99" s="194">
        <v>4</v>
      </c>
    </row>
    <row r="100" spans="1:7">
      <c r="A100" t="str">
        <f t="shared" si="1"/>
        <v>8Александр Вастаев</v>
      </c>
      <c r="B100" s="194">
        <v>8</v>
      </c>
      <c r="C100" s="194" t="s">
        <v>293</v>
      </c>
      <c r="D100" s="194" t="s">
        <v>10</v>
      </c>
      <c r="E100" s="194">
        <v>6</v>
      </c>
      <c r="F100" s="194">
        <v>6</v>
      </c>
      <c r="G100" s="194">
        <v>8</v>
      </c>
    </row>
    <row r="101" spans="1:7">
      <c r="A101" t="str">
        <f t="shared" si="1"/>
        <v>9Александр Вастаев</v>
      </c>
      <c r="B101" s="194">
        <v>9</v>
      </c>
      <c r="C101" s="194" t="s">
        <v>293</v>
      </c>
      <c r="D101" s="194" t="s">
        <v>10</v>
      </c>
      <c r="E101" s="194" t="s">
        <v>149</v>
      </c>
      <c r="F101" s="194" t="s">
        <v>149</v>
      </c>
      <c r="G101" s="194">
        <v>3</v>
      </c>
    </row>
    <row r="102" spans="1:7">
      <c r="A102" t="str">
        <f t="shared" si="1"/>
        <v>51Александр Вастаев</v>
      </c>
      <c r="B102" s="194">
        <v>51</v>
      </c>
      <c r="C102" s="194" t="s">
        <v>293</v>
      </c>
      <c r="D102" s="194" t="s">
        <v>10</v>
      </c>
      <c r="E102" s="194">
        <v>6</v>
      </c>
      <c r="F102" s="194">
        <v>3</v>
      </c>
      <c r="G102" s="194">
        <v>5</v>
      </c>
    </row>
    <row r="103" spans="1:7">
      <c r="A103" t="str">
        <f t="shared" si="1"/>
        <v>34Александр Вастаев</v>
      </c>
      <c r="B103" s="194">
        <v>34</v>
      </c>
      <c r="C103" s="194" t="s">
        <v>293</v>
      </c>
      <c r="D103" s="194" t="s">
        <v>10</v>
      </c>
      <c r="E103" s="194" t="s">
        <v>149</v>
      </c>
      <c r="F103" s="194">
        <v>5</v>
      </c>
      <c r="G103" s="194">
        <v>7</v>
      </c>
    </row>
    <row r="104" spans="1:7">
      <c r="A104" t="str">
        <f t="shared" si="1"/>
        <v>55Александр Вастаев</v>
      </c>
      <c r="B104" s="194">
        <v>55</v>
      </c>
      <c r="C104" s="194" t="s">
        <v>293</v>
      </c>
      <c r="D104" s="194" t="s">
        <v>10</v>
      </c>
      <c r="E104" s="194">
        <v>4</v>
      </c>
      <c r="F104" s="194">
        <v>7</v>
      </c>
      <c r="G104" s="194">
        <v>6</v>
      </c>
    </row>
    <row r="105" spans="1:7">
      <c r="A105" t="str">
        <f t="shared" si="1"/>
        <v>7Александр Вастаев</v>
      </c>
      <c r="B105" s="194">
        <v>7</v>
      </c>
      <c r="C105" s="194" t="s">
        <v>293</v>
      </c>
      <c r="D105" s="194" t="s">
        <v>10</v>
      </c>
      <c r="E105" s="194">
        <v>4</v>
      </c>
      <c r="F105" s="194">
        <v>3</v>
      </c>
      <c r="G105" s="194">
        <v>5</v>
      </c>
    </row>
    <row r="106" spans="1:7">
      <c r="A106" t="str">
        <f t="shared" si="1"/>
        <v>14Александр Вастаев</v>
      </c>
      <c r="B106" s="194">
        <v>14</v>
      </c>
      <c r="C106" s="194" t="s">
        <v>293</v>
      </c>
      <c r="D106" s="194" t="s">
        <v>10</v>
      </c>
      <c r="E106" s="194" t="s">
        <v>149</v>
      </c>
      <c r="F106" s="194" t="s">
        <v>149</v>
      </c>
      <c r="G106" s="194">
        <v>8</v>
      </c>
    </row>
    <row r="107" spans="1:7">
      <c r="A107" t="str">
        <f t="shared" si="1"/>
        <v>36Александр Вастаев</v>
      </c>
      <c r="B107" s="194">
        <v>36</v>
      </c>
      <c r="C107" s="194" t="s">
        <v>293</v>
      </c>
      <c r="D107" s="194" t="s">
        <v>10</v>
      </c>
      <c r="E107" s="194" t="s">
        <v>149</v>
      </c>
      <c r="F107" s="194" t="s">
        <v>149</v>
      </c>
      <c r="G107" s="194">
        <v>4</v>
      </c>
    </row>
    <row r="108" spans="1:7">
      <c r="A108" t="str">
        <f t="shared" si="1"/>
        <v>5Александр Вастаев</v>
      </c>
      <c r="B108" s="194">
        <v>5</v>
      </c>
      <c r="C108" s="194" t="s">
        <v>293</v>
      </c>
      <c r="D108" s="194" t="s">
        <v>10</v>
      </c>
      <c r="E108" s="194">
        <v>3</v>
      </c>
      <c r="F108" s="194">
        <v>4</v>
      </c>
      <c r="G108" s="194">
        <v>2</v>
      </c>
    </row>
    <row r="109" spans="1:7">
      <c r="A109" t="str">
        <f t="shared" si="1"/>
        <v>16Александр Вастаев</v>
      </c>
      <c r="B109" s="194">
        <v>16</v>
      </c>
      <c r="C109" s="194" t="s">
        <v>293</v>
      </c>
      <c r="D109" s="194" t="s">
        <v>10</v>
      </c>
      <c r="E109" s="194" t="s">
        <v>149</v>
      </c>
      <c r="F109" s="194">
        <v>4</v>
      </c>
      <c r="G109" s="194">
        <v>9</v>
      </c>
    </row>
    <row r="110" spans="1:7">
      <c r="A110" t="str">
        <f t="shared" si="1"/>
        <v>37Андреев Вячеслав Викторович</v>
      </c>
      <c r="B110" s="194">
        <v>37</v>
      </c>
      <c r="C110" s="194" t="s">
        <v>48</v>
      </c>
      <c r="D110" s="194" t="s">
        <v>10</v>
      </c>
      <c r="E110" s="194" t="s">
        <v>149</v>
      </c>
      <c r="F110" s="194">
        <v>6</v>
      </c>
      <c r="G110" s="194">
        <v>6</v>
      </c>
    </row>
    <row r="111" spans="1:7">
      <c r="A111" t="str">
        <f t="shared" si="1"/>
        <v>55Андреев Вячеслав Викторович</v>
      </c>
      <c r="B111" s="194">
        <v>55</v>
      </c>
      <c r="C111" s="194" t="s">
        <v>48</v>
      </c>
      <c r="D111" s="194" t="s">
        <v>10</v>
      </c>
      <c r="E111" s="194">
        <v>6</v>
      </c>
      <c r="F111" s="194">
        <v>6</v>
      </c>
      <c r="G111" s="194">
        <v>4</v>
      </c>
    </row>
    <row r="112" spans="1:7">
      <c r="A112" t="str">
        <f t="shared" si="1"/>
        <v>8Андреев Вячеслав Викторович</v>
      </c>
      <c r="B112" s="194">
        <v>8</v>
      </c>
      <c r="C112" s="194" t="s">
        <v>48</v>
      </c>
      <c r="D112" s="194" t="s">
        <v>10</v>
      </c>
      <c r="E112" s="194">
        <v>7</v>
      </c>
      <c r="F112" s="194">
        <v>7</v>
      </c>
      <c r="G112" s="194">
        <v>8</v>
      </c>
    </row>
    <row r="113" spans="1:7">
      <c r="A113" t="str">
        <f t="shared" si="1"/>
        <v>21Андреев Вячеслав Викторович</v>
      </c>
      <c r="B113" s="194">
        <v>21</v>
      </c>
      <c r="C113" s="194" t="s">
        <v>48</v>
      </c>
      <c r="D113" s="194" t="s">
        <v>10</v>
      </c>
      <c r="E113" s="194">
        <v>10</v>
      </c>
      <c r="F113" s="194">
        <v>8</v>
      </c>
      <c r="G113" s="194">
        <v>8</v>
      </c>
    </row>
    <row r="114" spans="1:7">
      <c r="A114" t="str">
        <f t="shared" si="1"/>
        <v>36Андреев Вячеслав Викторович</v>
      </c>
      <c r="B114" s="194">
        <v>36</v>
      </c>
      <c r="C114" s="194" t="s">
        <v>48</v>
      </c>
      <c r="D114" s="194" t="s">
        <v>10</v>
      </c>
      <c r="E114" s="194" t="s">
        <v>149</v>
      </c>
      <c r="F114" s="194" t="s">
        <v>149</v>
      </c>
      <c r="G114" s="194">
        <v>6</v>
      </c>
    </row>
    <row r="115" spans="1:7">
      <c r="A115" t="str">
        <f t="shared" si="1"/>
        <v>54Андреев Вячеслав Викторович</v>
      </c>
      <c r="B115" s="194">
        <v>54</v>
      </c>
      <c r="C115" s="194" t="s">
        <v>48</v>
      </c>
      <c r="D115" s="194" t="s">
        <v>10</v>
      </c>
      <c r="E115" s="194" t="s">
        <v>149</v>
      </c>
      <c r="F115" s="194" t="s">
        <v>149</v>
      </c>
      <c r="G115" s="194">
        <v>7</v>
      </c>
    </row>
    <row r="116" spans="1:7">
      <c r="A116" t="str">
        <f t="shared" si="1"/>
        <v>7Андреев Вячеслав Викторович</v>
      </c>
      <c r="B116" s="194">
        <v>7</v>
      </c>
      <c r="C116" s="194" t="s">
        <v>48</v>
      </c>
      <c r="D116" s="194" t="s">
        <v>10</v>
      </c>
      <c r="E116" s="194">
        <v>6</v>
      </c>
      <c r="F116" s="194">
        <v>6</v>
      </c>
      <c r="G116" s="194">
        <v>5</v>
      </c>
    </row>
    <row r="117" spans="1:7">
      <c r="A117" t="str">
        <f t="shared" si="1"/>
        <v>63Андреев Вячеслав Викторович</v>
      </c>
      <c r="B117" s="194">
        <v>63</v>
      </c>
      <c r="C117" s="194" t="s">
        <v>48</v>
      </c>
      <c r="D117" s="194" t="s">
        <v>10</v>
      </c>
      <c r="E117" s="194" t="s">
        <v>149</v>
      </c>
      <c r="F117" s="194" t="s">
        <v>149</v>
      </c>
      <c r="G117" s="194">
        <v>3</v>
      </c>
    </row>
    <row r="118" spans="1:7">
      <c r="A118" t="str">
        <f t="shared" si="1"/>
        <v>16Андреев Вячеслав Викторович</v>
      </c>
      <c r="B118" s="194">
        <v>16</v>
      </c>
      <c r="C118" s="194" t="s">
        <v>48</v>
      </c>
      <c r="D118" s="194" t="s">
        <v>10</v>
      </c>
      <c r="E118" s="194" t="s">
        <v>149</v>
      </c>
      <c r="F118" s="194">
        <v>6</v>
      </c>
      <c r="G118" s="194">
        <v>5</v>
      </c>
    </row>
    <row r="119" spans="1:7">
      <c r="A119" t="str">
        <f t="shared" si="1"/>
        <v>34Андреев Вячеслав Викторович</v>
      </c>
      <c r="B119" s="194">
        <v>34</v>
      </c>
      <c r="C119" s="194" t="s">
        <v>48</v>
      </c>
      <c r="D119" s="194" t="s">
        <v>10</v>
      </c>
      <c r="E119" s="194" t="s">
        <v>149</v>
      </c>
      <c r="F119" s="194">
        <v>9</v>
      </c>
      <c r="G119" s="194">
        <v>11</v>
      </c>
    </row>
    <row r="120" spans="1:7">
      <c r="A120" t="str">
        <f t="shared" si="1"/>
        <v>51Андреев Вячеслав Викторович</v>
      </c>
      <c r="B120" s="194">
        <v>51</v>
      </c>
      <c r="C120" s="194" t="s">
        <v>48</v>
      </c>
      <c r="D120" s="194" t="s">
        <v>10</v>
      </c>
      <c r="E120" s="194">
        <v>8</v>
      </c>
      <c r="F120" s="194">
        <v>9</v>
      </c>
      <c r="G120" s="194">
        <v>10</v>
      </c>
    </row>
    <row r="121" spans="1:7">
      <c r="A121" t="str">
        <f t="shared" si="1"/>
        <v>5Андреев Вячеслав Викторович</v>
      </c>
      <c r="B121" s="194">
        <v>5</v>
      </c>
      <c r="C121" s="194" t="s">
        <v>48</v>
      </c>
      <c r="D121" s="194" t="s">
        <v>10</v>
      </c>
      <c r="E121" s="194">
        <v>4</v>
      </c>
      <c r="F121" s="194">
        <v>6</v>
      </c>
      <c r="G121" s="194">
        <v>4</v>
      </c>
    </row>
    <row r="122" spans="1:7">
      <c r="A122" t="str">
        <f t="shared" si="1"/>
        <v>59Андреев Вячеслав Викторович</v>
      </c>
      <c r="B122" s="194">
        <v>59</v>
      </c>
      <c r="C122" s="194" t="s">
        <v>48</v>
      </c>
      <c r="D122" s="194" t="s">
        <v>10</v>
      </c>
      <c r="E122" s="194">
        <v>6</v>
      </c>
      <c r="F122" s="194">
        <v>6</v>
      </c>
      <c r="G122" s="194">
        <v>7</v>
      </c>
    </row>
    <row r="123" spans="1:7">
      <c r="A123" t="str">
        <f t="shared" si="1"/>
        <v>14Андреев Вячеслав Викторович</v>
      </c>
      <c r="B123" s="194">
        <v>14</v>
      </c>
      <c r="C123" s="194" t="s">
        <v>48</v>
      </c>
      <c r="D123" s="194" t="s">
        <v>10</v>
      </c>
      <c r="E123" s="194" t="s">
        <v>149</v>
      </c>
      <c r="F123" s="194" t="s">
        <v>149</v>
      </c>
      <c r="G123" s="194">
        <v>6</v>
      </c>
    </row>
    <row r="124" spans="1:7">
      <c r="A124" t="str">
        <f t="shared" si="1"/>
        <v>29Андреев Вячеслав Викторович</v>
      </c>
      <c r="B124" s="194">
        <v>29</v>
      </c>
      <c r="C124" s="194" t="s">
        <v>48</v>
      </c>
      <c r="D124" s="194" t="s">
        <v>10</v>
      </c>
      <c r="E124" s="194" t="s">
        <v>149</v>
      </c>
      <c r="F124" s="194" t="s">
        <v>149</v>
      </c>
      <c r="G124" s="194">
        <v>7</v>
      </c>
    </row>
    <row r="125" spans="1:7">
      <c r="A125" t="str">
        <f t="shared" si="1"/>
        <v>38Андреев Вячеслав Викторович</v>
      </c>
      <c r="B125" s="194">
        <v>38</v>
      </c>
      <c r="C125" s="194" t="s">
        <v>48</v>
      </c>
      <c r="D125" s="194" t="s">
        <v>10</v>
      </c>
      <c r="E125" s="194" t="s">
        <v>149</v>
      </c>
      <c r="F125" s="194">
        <v>6</v>
      </c>
      <c r="G125" s="194">
        <v>5</v>
      </c>
    </row>
    <row r="126" spans="1:7">
      <c r="A126" t="str">
        <f t="shared" si="1"/>
        <v>57Андреев Вячеслав Викторович</v>
      </c>
      <c r="B126" s="194">
        <v>57</v>
      </c>
      <c r="C126" s="194" t="s">
        <v>48</v>
      </c>
      <c r="D126" s="194" t="s">
        <v>10</v>
      </c>
      <c r="E126" s="194">
        <v>7</v>
      </c>
      <c r="F126" s="194">
        <v>6</v>
      </c>
      <c r="G126" s="194">
        <v>5</v>
      </c>
    </row>
    <row r="127" spans="1:7">
      <c r="A127" t="str">
        <f t="shared" si="1"/>
        <v>9Андреев Вячеслав Викторович</v>
      </c>
      <c r="B127" s="194">
        <v>9</v>
      </c>
      <c r="C127" s="194" t="s">
        <v>48</v>
      </c>
      <c r="D127" s="194" t="s">
        <v>10</v>
      </c>
      <c r="E127" s="194" t="s">
        <v>149</v>
      </c>
      <c r="F127" s="194" t="s">
        <v>149</v>
      </c>
      <c r="G127" s="194">
        <v>6</v>
      </c>
    </row>
    <row r="128" spans="1:7">
      <c r="A128" t="str">
        <f t="shared" si="1"/>
        <v>23Андреев Вячеслав Викторович</v>
      </c>
      <c r="B128" s="194">
        <v>23</v>
      </c>
      <c r="C128" s="194" t="s">
        <v>48</v>
      </c>
      <c r="D128" s="194" t="s">
        <v>10</v>
      </c>
      <c r="E128" s="194">
        <v>7</v>
      </c>
      <c r="F128" s="194">
        <v>7</v>
      </c>
      <c r="G128" s="194">
        <v>5</v>
      </c>
    </row>
    <row r="129" spans="1:7">
      <c r="A129" t="str">
        <f t="shared" si="1"/>
        <v>9Андрушевич Алексей</v>
      </c>
      <c r="B129" s="194">
        <v>9</v>
      </c>
      <c r="C129" s="194" t="s">
        <v>1208</v>
      </c>
      <c r="D129" s="194" t="s">
        <v>10</v>
      </c>
      <c r="E129" s="194" t="s">
        <v>149</v>
      </c>
      <c r="F129" s="194" t="s">
        <v>149</v>
      </c>
      <c r="G129" s="194">
        <v>8</v>
      </c>
    </row>
    <row r="130" spans="1:7">
      <c r="A130" t="str">
        <f t="shared" si="1"/>
        <v>19Андрушевич Алексей</v>
      </c>
      <c r="B130" s="194">
        <v>19</v>
      </c>
      <c r="C130" s="194" t="s">
        <v>1208</v>
      </c>
      <c r="D130" s="194" t="s">
        <v>11</v>
      </c>
      <c r="E130" s="194">
        <v>6</v>
      </c>
      <c r="F130" s="194">
        <v>8</v>
      </c>
      <c r="G130" s="194">
        <v>8</v>
      </c>
    </row>
    <row r="131" spans="1:7">
      <c r="A131" t="str">
        <f t="shared" si="1"/>
        <v>69Андрушевич Алексей</v>
      </c>
      <c r="B131" s="194">
        <v>69</v>
      </c>
      <c r="C131" s="194" t="s">
        <v>1208</v>
      </c>
      <c r="D131" s="194" t="s">
        <v>8</v>
      </c>
      <c r="E131" s="194">
        <v>6</v>
      </c>
      <c r="F131" s="194">
        <v>7</v>
      </c>
      <c r="G131" s="194">
        <v>7</v>
      </c>
    </row>
    <row r="132" spans="1:7">
      <c r="A132" t="str">
        <f t="shared" ref="A132:A195" si="2">CONCATENATE(B132,C132)</f>
        <v>57Андрушевич Алексей</v>
      </c>
      <c r="B132" s="194">
        <v>57</v>
      </c>
      <c r="C132" s="194" t="s">
        <v>1208</v>
      </c>
      <c r="D132" s="194" t="s">
        <v>10</v>
      </c>
      <c r="E132" s="194">
        <v>4</v>
      </c>
      <c r="F132" s="194">
        <v>5</v>
      </c>
      <c r="G132" s="194">
        <v>5</v>
      </c>
    </row>
    <row r="133" spans="1:7">
      <c r="A133" t="str">
        <f t="shared" si="2"/>
        <v>75Андрушевич Алексей</v>
      </c>
      <c r="B133" s="194">
        <v>75</v>
      </c>
      <c r="C133" s="194" t="s">
        <v>1208</v>
      </c>
      <c r="D133" s="194" t="s">
        <v>17</v>
      </c>
      <c r="E133" s="194">
        <v>6</v>
      </c>
      <c r="F133" s="194">
        <v>6</v>
      </c>
      <c r="G133" s="194">
        <v>7</v>
      </c>
    </row>
    <row r="134" spans="1:7">
      <c r="A134" t="str">
        <f t="shared" si="2"/>
        <v>52Андрушевич Алексей</v>
      </c>
      <c r="B134" s="194">
        <v>52</v>
      </c>
      <c r="C134" s="194" t="s">
        <v>1208</v>
      </c>
      <c r="D134" s="194" t="s">
        <v>8</v>
      </c>
      <c r="E134" s="194" t="s">
        <v>149</v>
      </c>
      <c r="F134" s="194" t="s">
        <v>149</v>
      </c>
      <c r="G134" s="194">
        <v>10</v>
      </c>
    </row>
    <row r="135" spans="1:7">
      <c r="A135" t="str">
        <f t="shared" si="2"/>
        <v>38Андрушевич Алексей</v>
      </c>
      <c r="B135" s="194">
        <v>38</v>
      </c>
      <c r="C135" s="194" t="s">
        <v>1208</v>
      </c>
      <c r="D135" s="194" t="s">
        <v>10</v>
      </c>
      <c r="E135" s="194" t="s">
        <v>149</v>
      </c>
      <c r="F135" s="194">
        <v>4</v>
      </c>
      <c r="G135" s="194">
        <v>5</v>
      </c>
    </row>
    <row r="136" spans="1:7">
      <c r="A136" t="str">
        <f t="shared" si="2"/>
        <v>56Андрушевич Алексей</v>
      </c>
      <c r="B136" s="194">
        <v>56</v>
      </c>
      <c r="C136" s="194" t="s">
        <v>1208</v>
      </c>
      <c r="D136" s="194" t="s">
        <v>17</v>
      </c>
      <c r="E136" s="194">
        <v>9</v>
      </c>
      <c r="F136" s="194">
        <v>9</v>
      </c>
      <c r="G136" s="194">
        <v>9</v>
      </c>
    </row>
    <row r="137" spans="1:7">
      <c r="A137" t="str">
        <f t="shared" si="2"/>
        <v>41Андрушевич Алексей</v>
      </c>
      <c r="B137" s="194">
        <v>41</v>
      </c>
      <c r="C137" s="194" t="s">
        <v>1208</v>
      </c>
      <c r="D137" s="194" t="s">
        <v>8</v>
      </c>
      <c r="E137" s="194" t="s">
        <v>149</v>
      </c>
      <c r="F137" s="194">
        <v>8</v>
      </c>
      <c r="G137" s="194">
        <v>8</v>
      </c>
    </row>
    <row r="138" spans="1:7">
      <c r="A138" t="str">
        <f t="shared" si="2"/>
        <v>29Андрушевич Алексей</v>
      </c>
      <c r="B138" s="194">
        <v>29</v>
      </c>
      <c r="C138" s="194" t="s">
        <v>1208</v>
      </c>
      <c r="D138" s="194" t="s">
        <v>10</v>
      </c>
      <c r="E138" s="194" t="s">
        <v>149</v>
      </c>
      <c r="F138" s="194" t="s">
        <v>149</v>
      </c>
      <c r="G138" s="194">
        <v>12</v>
      </c>
    </row>
    <row r="139" spans="1:7">
      <c r="A139" t="str">
        <f t="shared" si="2"/>
        <v>47Андрушевич Алексей</v>
      </c>
      <c r="B139" s="194">
        <v>47</v>
      </c>
      <c r="C139" s="194" t="s">
        <v>1208</v>
      </c>
      <c r="D139" s="194" t="s">
        <v>11</v>
      </c>
      <c r="E139" s="194">
        <v>6</v>
      </c>
      <c r="F139" s="194">
        <v>7</v>
      </c>
      <c r="G139" s="194">
        <v>5</v>
      </c>
    </row>
    <row r="140" spans="1:7">
      <c r="A140" t="str">
        <f t="shared" si="2"/>
        <v>15Андрушевич Алексей</v>
      </c>
      <c r="B140" s="194">
        <v>15</v>
      </c>
      <c r="C140" s="194" t="s">
        <v>1208</v>
      </c>
      <c r="D140" s="194" t="s">
        <v>17</v>
      </c>
      <c r="E140" s="194" t="s">
        <v>149</v>
      </c>
      <c r="F140" s="194" t="s">
        <v>149</v>
      </c>
      <c r="G140" s="194">
        <v>10</v>
      </c>
    </row>
    <row r="141" spans="1:7">
      <c r="A141" t="str">
        <f t="shared" si="2"/>
        <v>30Андрушевич Алексей</v>
      </c>
      <c r="B141" s="194">
        <v>30</v>
      </c>
      <c r="C141" s="194" t="s">
        <v>1208</v>
      </c>
      <c r="D141" s="194" t="s">
        <v>8</v>
      </c>
      <c r="E141" s="194">
        <v>8</v>
      </c>
      <c r="F141" s="194">
        <v>8</v>
      </c>
      <c r="G141" s="194">
        <v>8</v>
      </c>
    </row>
    <row r="142" spans="1:7">
      <c r="A142" t="str">
        <f t="shared" si="2"/>
        <v>14Андрушевич Алексей</v>
      </c>
      <c r="B142" s="194">
        <v>14</v>
      </c>
      <c r="C142" s="194" t="s">
        <v>1208</v>
      </c>
      <c r="D142" s="194" t="s">
        <v>10</v>
      </c>
      <c r="E142" s="194" t="s">
        <v>149</v>
      </c>
      <c r="F142" s="194" t="s">
        <v>149</v>
      </c>
      <c r="G142" s="194">
        <v>6</v>
      </c>
    </row>
    <row r="143" spans="1:7">
      <c r="A143" t="str">
        <f t="shared" si="2"/>
        <v>20Андрушевич Алексей</v>
      </c>
      <c r="B143" s="194">
        <v>20</v>
      </c>
      <c r="C143" s="194" t="s">
        <v>1208</v>
      </c>
      <c r="D143" s="194" t="s">
        <v>11</v>
      </c>
      <c r="E143" s="194">
        <v>6</v>
      </c>
      <c r="F143" s="194">
        <v>8</v>
      </c>
      <c r="G143" s="194">
        <v>7</v>
      </c>
    </row>
    <row r="144" spans="1:7">
      <c r="A144" t="str">
        <f t="shared" si="2"/>
        <v>72Андрушевич Алексей</v>
      </c>
      <c r="B144" s="194">
        <v>72</v>
      </c>
      <c r="C144" s="194" t="s">
        <v>1208</v>
      </c>
      <c r="D144" s="194" t="s">
        <v>8</v>
      </c>
      <c r="E144" s="194" t="s">
        <v>149</v>
      </c>
      <c r="F144" s="194" t="s">
        <v>149</v>
      </c>
      <c r="G144" s="194">
        <v>6</v>
      </c>
    </row>
    <row r="145" spans="1:7">
      <c r="A145" t="str">
        <f t="shared" si="2"/>
        <v>59Андрушевич Алексей</v>
      </c>
      <c r="B145" s="194">
        <v>59</v>
      </c>
      <c r="C145" s="194" t="s">
        <v>1208</v>
      </c>
      <c r="D145" s="194" t="s">
        <v>10</v>
      </c>
      <c r="E145" s="194">
        <v>5</v>
      </c>
      <c r="F145" s="194">
        <v>6</v>
      </c>
      <c r="G145" s="194">
        <v>6</v>
      </c>
    </row>
    <row r="146" spans="1:7">
      <c r="A146" t="str">
        <f t="shared" si="2"/>
        <v>5Андрушевич Алексей</v>
      </c>
      <c r="B146" s="194">
        <v>5</v>
      </c>
      <c r="C146" s="194" t="s">
        <v>1208</v>
      </c>
      <c r="D146" s="194" t="s">
        <v>10</v>
      </c>
      <c r="E146" s="194">
        <v>3</v>
      </c>
      <c r="F146" s="194">
        <v>6</v>
      </c>
      <c r="G146" s="194">
        <v>6</v>
      </c>
    </row>
    <row r="147" spans="1:7">
      <c r="A147" t="str">
        <f t="shared" si="2"/>
        <v>3Андрушевич Алексей</v>
      </c>
      <c r="B147" s="194">
        <v>3</v>
      </c>
      <c r="C147" s="194" t="s">
        <v>1208</v>
      </c>
      <c r="D147" s="194" t="s">
        <v>11</v>
      </c>
      <c r="E147" s="194">
        <v>4</v>
      </c>
      <c r="F147" s="194">
        <v>4</v>
      </c>
      <c r="G147" s="194">
        <v>4</v>
      </c>
    </row>
    <row r="148" spans="1:7">
      <c r="A148" t="str">
        <f t="shared" si="2"/>
        <v>53Андрушевич Алексей</v>
      </c>
      <c r="B148" s="194">
        <v>53</v>
      </c>
      <c r="C148" s="194" t="s">
        <v>1208</v>
      </c>
      <c r="D148" s="194" t="s">
        <v>8</v>
      </c>
      <c r="E148" s="194">
        <v>4</v>
      </c>
      <c r="F148" s="194">
        <v>5</v>
      </c>
      <c r="G148" s="194">
        <v>6</v>
      </c>
    </row>
    <row r="149" spans="1:7">
      <c r="A149" t="str">
        <f t="shared" si="2"/>
        <v>51Андрушевич Алексей</v>
      </c>
      <c r="B149" s="194">
        <v>51</v>
      </c>
      <c r="C149" s="194" t="s">
        <v>1208</v>
      </c>
      <c r="D149" s="194" t="s">
        <v>10</v>
      </c>
      <c r="E149" s="194">
        <v>11</v>
      </c>
      <c r="F149" s="194">
        <v>11</v>
      </c>
      <c r="G149" s="194">
        <v>11</v>
      </c>
    </row>
    <row r="150" spans="1:7">
      <c r="A150" t="str">
        <f t="shared" si="2"/>
        <v>60Андрушевич Алексей</v>
      </c>
      <c r="B150" s="194">
        <v>60</v>
      </c>
      <c r="C150" s="194" t="s">
        <v>1208</v>
      </c>
      <c r="D150" s="194" t="s">
        <v>17</v>
      </c>
      <c r="E150" s="194" t="s">
        <v>149</v>
      </c>
      <c r="F150" s="194" t="s">
        <v>149</v>
      </c>
      <c r="G150" s="194">
        <v>7</v>
      </c>
    </row>
    <row r="151" spans="1:7">
      <c r="A151" t="str">
        <f t="shared" si="2"/>
        <v>48Андрушевич Алексей</v>
      </c>
      <c r="B151" s="194">
        <v>48</v>
      </c>
      <c r="C151" s="194" t="s">
        <v>1208</v>
      </c>
      <c r="D151" s="194" t="s">
        <v>8</v>
      </c>
      <c r="E151" s="194">
        <v>10</v>
      </c>
      <c r="F151" s="194">
        <v>10</v>
      </c>
      <c r="G151" s="194" t="s">
        <v>149</v>
      </c>
    </row>
    <row r="152" spans="1:7">
      <c r="A152" t="str">
        <f t="shared" si="2"/>
        <v>34Андрушевич Алексей</v>
      </c>
      <c r="B152" s="194">
        <v>34</v>
      </c>
      <c r="C152" s="194" t="s">
        <v>1208</v>
      </c>
      <c r="D152" s="194" t="s">
        <v>10</v>
      </c>
      <c r="E152" s="194" t="s">
        <v>149</v>
      </c>
      <c r="F152" s="194">
        <v>5</v>
      </c>
      <c r="G152" s="194">
        <v>7</v>
      </c>
    </row>
    <row r="153" spans="1:7">
      <c r="A153" t="str">
        <f t="shared" si="2"/>
        <v>66Андрушевич Алексей</v>
      </c>
      <c r="B153" s="194">
        <v>66</v>
      </c>
      <c r="C153" s="194" t="s">
        <v>1208</v>
      </c>
      <c r="D153" s="194" t="s">
        <v>11</v>
      </c>
      <c r="E153" s="194">
        <v>8</v>
      </c>
      <c r="F153" s="194">
        <v>9</v>
      </c>
      <c r="G153" s="194">
        <v>8</v>
      </c>
    </row>
    <row r="154" spans="1:7">
      <c r="A154" t="str">
        <f t="shared" si="2"/>
        <v>33Андрушевич Алексей</v>
      </c>
      <c r="B154" s="194">
        <v>33</v>
      </c>
      <c r="C154" s="194" t="s">
        <v>1208</v>
      </c>
      <c r="D154" s="194" t="s">
        <v>17</v>
      </c>
      <c r="E154" s="194" t="s">
        <v>149</v>
      </c>
      <c r="F154" s="194" t="s">
        <v>149</v>
      </c>
      <c r="G154" s="194">
        <v>8</v>
      </c>
    </row>
    <row r="155" spans="1:7">
      <c r="A155" t="str">
        <f t="shared" si="2"/>
        <v>32Андрушевич Алексей</v>
      </c>
      <c r="B155" s="194">
        <v>32</v>
      </c>
      <c r="C155" s="194" t="s">
        <v>1208</v>
      </c>
      <c r="D155" s="194" t="s">
        <v>8</v>
      </c>
      <c r="E155" s="194" t="s">
        <v>149</v>
      </c>
      <c r="F155" s="194" t="s">
        <v>149</v>
      </c>
      <c r="G155" s="194">
        <v>5</v>
      </c>
    </row>
    <row r="156" spans="1:7">
      <c r="A156" t="str">
        <f t="shared" si="2"/>
        <v>16Андрушевич Алексей</v>
      </c>
      <c r="B156" s="194">
        <v>16</v>
      </c>
      <c r="C156" s="194" t="s">
        <v>1208</v>
      </c>
      <c r="D156" s="194" t="s">
        <v>10</v>
      </c>
      <c r="E156" s="194" t="s">
        <v>149</v>
      </c>
      <c r="F156" s="194">
        <v>6</v>
      </c>
      <c r="G156" s="194">
        <v>6</v>
      </c>
    </row>
    <row r="157" spans="1:7">
      <c r="A157" t="str">
        <f t="shared" si="2"/>
        <v>27Андрушевич Алексей</v>
      </c>
      <c r="B157" s="194">
        <v>27</v>
      </c>
      <c r="C157" s="194" t="s">
        <v>1208</v>
      </c>
      <c r="D157" s="194" t="s">
        <v>11</v>
      </c>
      <c r="E157" s="194" t="s">
        <v>149</v>
      </c>
      <c r="F157" s="194">
        <v>8</v>
      </c>
      <c r="G157" s="194">
        <v>8</v>
      </c>
    </row>
    <row r="158" spans="1:7">
      <c r="A158" t="str">
        <f t="shared" si="2"/>
        <v>1Андрушевич Алексей</v>
      </c>
      <c r="B158" s="194">
        <v>1</v>
      </c>
      <c r="C158" s="194" t="s">
        <v>1208</v>
      </c>
      <c r="D158" s="194" t="s">
        <v>17</v>
      </c>
      <c r="E158" s="194">
        <v>11</v>
      </c>
      <c r="F158" s="194">
        <v>10</v>
      </c>
      <c r="G158" s="194">
        <v>10</v>
      </c>
    </row>
    <row r="159" spans="1:7">
      <c r="A159" t="str">
        <f t="shared" si="2"/>
        <v>63Андрушевич Алексей</v>
      </c>
      <c r="B159" s="194">
        <v>63</v>
      </c>
      <c r="C159" s="194" t="s">
        <v>1208</v>
      </c>
      <c r="D159" s="194" t="s">
        <v>10</v>
      </c>
      <c r="E159" s="194" t="s">
        <v>149</v>
      </c>
      <c r="F159" s="194" t="s">
        <v>149</v>
      </c>
      <c r="G159" s="194">
        <v>7</v>
      </c>
    </row>
    <row r="160" spans="1:7">
      <c r="A160" t="str">
        <f t="shared" si="2"/>
        <v>7Андрушевич Алексей</v>
      </c>
      <c r="B160" s="194">
        <v>7</v>
      </c>
      <c r="C160" s="194" t="s">
        <v>1208</v>
      </c>
      <c r="D160" s="194" t="s">
        <v>10</v>
      </c>
      <c r="E160" s="194">
        <v>3</v>
      </c>
      <c r="F160" s="194">
        <v>5</v>
      </c>
      <c r="G160" s="194">
        <v>5</v>
      </c>
    </row>
    <row r="161" spans="1:7">
      <c r="A161" t="str">
        <f t="shared" si="2"/>
        <v>12Андрушевич Алексей</v>
      </c>
      <c r="B161" s="194">
        <v>12</v>
      </c>
      <c r="C161" s="194" t="s">
        <v>1208</v>
      </c>
      <c r="D161" s="194" t="s">
        <v>11</v>
      </c>
      <c r="E161" s="194" t="s">
        <v>149</v>
      </c>
      <c r="F161" s="194" t="s">
        <v>149</v>
      </c>
      <c r="G161" s="194">
        <v>8</v>
      </c>
    </row>
    <row r="162" spans="1:7">
      <c r="A162" t="str">
        <f t="shared" si="2"/>
        <v>64Андрушевич Алексей</v>
      </c>
      <c r="B162" s="194">
        <v>64</v>
      </c>
      <c r="C162" s="194" t="s">
        <v>1208</v>
      </c>
      <c r="D162" s="194" t="s">
        <v>8</v>
      </c>
      <c r="E162" s="194">
        <v>5</v>
      </c>
      <c r="F162" s="194">
        <v>5</v>
      </c>
      <c r="G162" s="194">
        <v>4</v>
      </c>
    </row>
    <row r="163" spans="1:7">
      <c r="A163" t="str">
        <f t="shared" si="2"/>
        <v>54Андрушевич Алексей</v>
      </c>
      <c r="B163" s="194">
        <v>54</v>
      </c>
      <c r="C163" s="194" t="s">
        <v>1208</v>
      </c>
      <c r="D163" s="194" t="s">
        <v>10</v>
      </c>
      <c r="E163" s="194" t="s">
        <v>149</v>
      </c>
      <c r="F163" s="194" t="s">
        <v>149</v>
      </c>
      <c r="G163" s="194">
        <v>6</v>
      </c>
    </row>
    <row r="164" spans="1:7">
      <c r="A164" t="str">
        <f t="shared" si="2"/>
        <v>61Андрушевич Алексей</v>
      </c>
      <c r="B164" s="194">
        <v>61</v>
      </c>
      <c r="C164" s="194" t="s">
        <v>1208</v>
      </c>
      <c r="D164" s="194" t="s">
        <v>17</v>
      </c>
      <c r="E164" s="194" t="s">
        <v>149</v>
      </c>
      <c r="F164" s="194">
        <v>8</v>
      </c>
      <c r="G164" s="194">
        <v>8</v>
      </c>
    </row>
    <row r="165" spans="1:7">
      <c r="A165" t="str">
        <f t="shared" si="2"/>
        <v>49Андрушевич Алексей</v>
      </c>
      <c r="B165" s="194">
        <v>49</v>
      </c>
      <c r="C165" s="194" t="s">
        <v>1208</v>
      </c>
      <c r="D165" s="194" t="s">
        <v>8</v>
      </c>
      <c r="E165" s="194">
        <v>5</v>
      </c>
      <c r="F165" s="194">
        <v>5</v>
      </c>
      <c r="G165" s="194">
        <v>5</v>
      </c>
    </row>
    <row r="166" spans="1:7">
      <c r="A166" t="str">
        <f t="shared" si="2"/>
        <v>36Андрушевич Алексей</v>
      </c>
      <c r="B166" s="194">
        <v>36</v>
      </c>
      <c r="C166" s="194" t="s">
        <v>1208</v>
      </c>
      <c r="D166" s="194" t="s">
        <v>10</v>
      </c>
      <c r="E166" s="194" t="s">
        <v>149</v>
      </c>
      <c r="F166" s="194" t="s">
        <v>149</v>
      </c>
      <c r="G166" s="194">
        <v>5</v>
      </c>
    </row>
    <row r="167" spans="1:7">
      <c r="A167" t="str">
        <f t="shared" si="2"/>
        <v>68Андрушевич Алексей</v>
      </c>
      <c r="B167" s="194">
        <v>68</v>
      </c>
      <c r="C167" s="194" t="s">
        <v>1208</v>
      </c>
      <c r="D167" s="194" t="s">
        <v>11</v>
      </c>
      <c r="E167" s="194">
        <v>9</v>
      </c>
      <c r="F167" s="194">
        <v>9</v>
      </c>
      <c r="G167" s="194">
        <v>9</v>
      </c>
    </row>
    <row r="168" spans="1:7">
      <c r="A168" t="str">
        <f t="shared" si="2"/>
        <v>42Андрушевич Алексей</v>
      </c>
      <c r="B168" s="194">
        <v>42</v>
      </c>
      <c r="C168" s="194" t="s">
        <v>1208</v>
      </c>
      <c r="D168" s="194" t="s">
        <v>17</v>
      </c>
      <c r="E168" s="194">
        <v>12</v>
      </c>
      <c r="F168" s="194">
        <v>11</v>
      </c>
      <c r="G168" s="194">
        <v>11</v>
      </c>
    </row>
    <row r="169" spans="1:7">
      <c r="A169" t="str">
        <f t="shared" si="2"/>
        <v>39Андрушевич Алексей</v>
      </c>
      <c r="B169" s="194">
        <v>39</v>
      </c>
      <c r="C169" s="194" t="s">
        <v>1208</v>
      </c>
      <c r="D169" s="194" t="s">
        <v>8</v>
      </c>
      <c r="E169" s="194">
        <v>9</v>
      </c>
      <c r="F169" s="194">
        <v>9</v>
      </c>
      <c r="G169" s="194">
        <v>10</v>
      </c>
    </row>
    <row r="170" spans="1:7">
      <c r="A170" t="str">
        <f t="shared" si="2"/>
        <v>21Андрушевич Алексей</v>
      </c>
      <c r="B170" s="194">
        <v>21</v>
      </c>
      <c r="C170" s="194" t="s">
        <v>1208</v>
      </c>
      <c r="D170" s="194" t="s">
        <v>10</v>
      </c>
      <c r="E170" s="194">
        <v>4</v>
      </c>
      <c r="F170" s="194">
        <v>5</v>
      </c>
      <c r="G170" s="194">
        <v>5</v>
      </c>
    </row>
    <row r="171" spans="1:7">
      <c r="A171" t="str">
        <f t="shared" si="2"/>
        <v>35Андрушевич Алексей</v>
      </c>
      <c r="B171" s="194">
        <v>35</v>
      </c>
      <c r="C171" s="194" t="s">
        <v>1208</v>
      </c>
      <c r="D171" s="194" t="s">
        <v>11</v>
      </c>
      <c r="E171" s="194">
        <v>7</v>
      </c>
      <c r="F171" s="194">
        <v>9</v>
      </c>
      <c r="G171" s="194">
        <v>9</v>
      </c>
    </row>
    <row r="172" spans="1:7">
      <c r="A172" t="str">
        <f t="shared" si="2"/>
        <v>2Андрушевич Алексей</v>
      </c>
      <c r="B172" s="194">
        <v>2</v>
      </c>
      <c r="C172" s="194" t="s">
        <v>1208</v>
      </c>
      <c r="D172" s="194" t="s">
        <v>17</v>
      </c>
      <c r="E172" s="194">
        <v>10</v>
      </c>
      <c r="F172" s="194">
        <v>10</v>
      </c>
      <c r="G172" s="194">
        <v>11</v>
      </c>
    </row>
    <row r="173" spans="1:7">
      <c r="A173" t="str">
        <f t="shared" si="2"/>
        <v>17Андрушевич Алексей</v>
      </c>
      <c r="B173" s="194">
        <v>17</v>
      </c>
      <c r="C173" s="194" t="s">
        <v>1208</v>
      </c>
      <c r="D173" s="194" t="s">
        <v>8</v>
      </c>
      <c r="E173" s="194" t="s">
        <v>149</v>
      </c>
      <c r="F173" s="194">
        <v>5</v>
      </c>
      <c r="G173" s="194">
        <v>7</v>
      </c>
    </row>
    <row r="174" spans="1:7">
      <c r="A174" t="str">
        <f t="shared" si="2"/>
        <v>8Андрушевич Алексей</v>
      </c>
      <c r="B174" s="194">
        <v>8</v>
      </c>
      <c r="C174" s="194" t="s">
        <v>1208</v>
      </c>
      <c r="D174" s="194" t="s">
        <v>10</v>
      </c>
      <c r="E174" s="194">
        <v>10</v>
      </c>
      <c r="F174" s="194">
        <v>10</v>
      </c>
      <c r="G174" s="194">
        <v>10</v>
      </c>
    </row>
    <row r="175" spans="1:7">
      <c r="A175" t="str">
        <f t="shared" si="2"/>
        <v>13Андрушевич Алексей</v>
      </c>
      <c r="B175" s="194">
        <v>13</v>
      </c>
      <c r="C175" s="194" t="s">
        <v>1208</v>
      </c>
      <c r="D175" s="194" t="s">
        <v>11</v>
      </c>
      <c r="E175" s="194" t="s">
        <v>149</v>
      </c>
      <c r="F175" s="194">
        <v>8</v>
      </c>
      <c r="G175" s="194">
        <v>9</v>
      </c>
    </row>
    <row r="176" spans="1:7">
      <c r="A176" t="str">
        <f t="shared" si="2"/>
        <v>65Андрушевич Алексей</v>
      </c>
      <c r="B176" s="194">
        <v>65</v>
      </c>
      <c r="C176" s="194" t="s">
        <v>1208</v>
      </c>
      <c r="D176" s="194" t="s">
        <v>8</v>
      </c>
      <c r="E176" s="194">
        <v>6</v>
      </c>
      <c r="F176" s="194">
        <v>10</v>
      </c>
      <c r="G176" s="194">
        <v>7</v>
      </c>
    </row>
    <row r="177" spans="1:7">
      <c r="A177" t="str">
        <f t="shared" si="2"/>
        <v>55Андрушевич Алексей</v>
      </c>
      <c r="B177" s="194">
        <v>55</v>
      </c>
      <c r="C177" s="194" t="s">
        <v>1208</v>
      </c>
      <c r="D177" s="194" t="s">
        <v>10</v>
      </c>
      <c r="E177" s="194">
        <v>6</v>
      </c>
      <c r="F177" s="194">
        <v>6</v>
      </c>
      <c r="G177" s="194">
        <v>7</v>
      </c>
    </row>
    <row r="178" spans="1:7">
      <c r="A178" t="str">
        <f t="shared" si="2"/>
        <v>67Андрушевич Алексей</v>
      </c>
      <c r="B178" s="194">
        <v>67</v>
      </c>
      <c r="C178" s="194" t="s">
        <v>1208</v>
      </c>
      <c r="D178" s="194" t="s">
        <v>17</v>
      </c>
      <c r="E178" s="194">
        <v>9</v>
      </c>
      <c r="F178" s="194">
        <v>9</v>
      </c>
      <c r="G178" s="194">
        <v>9</v>
      </c>
    </row>
    <row r="179" spans="1:7">
      <c r="A179" t="str">
        <f t="shared" si="2"/>
        <v>50Андрушевич Алексей</v>
      </c>
      <c r="B179" s="194">
        <v>50</v>
      </c>
      <c r="C179" s="194" t="s">
        <v>1208</v>
      </c>
      <c r="D179" s="194" t="s">
        <v>8</v>
      </c>
      <c r="E179" s="194">
        <v>5</v>
      </c>
      <c r="F179" s="194">
        <v>5</v>
      </c>
      <c r="G179" s="194">
        <v>4</v>
      </c>
    </row>
    <row r="180" spans="1:7">
      <c r="A180" t="str">
        <f t="shared" si="2"/>
        <v>37Андрушевич Алексей</v>
      </c>
      <c r="B180" s="194">
        <v>37</v>
      </c>
      <c r="C180" s="194" t="s">
        <v>1208</v>
      </c>
      <c r="D180" s="194" t="s">
        <v>10</v>
      </c>
      <c r="E180" s="194" t="s">
        <v>149</v>
      </c>
      <c r="F180" s="194">
        <v>6</v>
      </c>
      <c r="G180" s="194">
        <v>8</v>
      </c>
    </row>
    <row r="181" spans="1:7">
      <c r="A181" t="str">
        <f t="shared" si="2"/>
        <v>46Андрушевич Алексей</v>
      </c>
      <c r="B181" s="194">
        <v>46</v>
      </c>
      <c r="C181" s="194" t="s">
        <v>1208</v>
      </c>
      <c r="D181" s="194" t="s">
        <v>17</v>
      </c>
      <c r="E181" s="194" t="s">
        <v>149</v>
      </c>
      <c r="F181" s="194">
        <v>5</v>
      </c>
      <c r="G181" s="194">
        <v>5</v>
      </c>
    </row>
    <row r="182" spans="1:7">
      <c r="A182" t="str">
        <f t="shared" si="2"/>
        <v>40Андрушевич Алексей</v>
      </c>
      <c r="B182" s="194">
        <v>40</v>
      </c>
      <c r="C182" s="194" t="s">
        <v>1208</v>
      </c>
      <c r="D182" s="194" t="s">
        <v>8</v>
      </c>
      <c r="E182" s="194">
        <v>12</v>
      </c>
      <c r="F182" s="194">
        <v>11</v>
      </c>
      <c r="G182" s="194">
        <v>12</v>
      </c>
    </row>
    <row r="183" spans="1:7">
      <c r="A183" t="str">
        <f t="shared" si="2"/>
        <v>23Андрушевич Алексей</v>
      </c>
      <c r="B183" s="194">
        <v>23</v>
      </c>
      <c r="C183" s="194" t="s">
        <v>1208</v>
      </c>
      <c r="D183" s="194" t="s">
        <v>10</v>
      </c>
      <c r="E183" s="194">
        <v>7</v>
      </c>
      <c r="F183" s="194">
        <v>7</v>
      </c>
      <c r="G183" s="194">
        <v>8</v>
      </c>
    </row>
    <row r="184" spans="1:7">
      <c r="A184" t="str">
        <f t="shared" si="2"/>
        <v>43Андрушевич Алексей</v>
      </c>
      <c r="B184" s="194">
        <v>43</v>
      </c>
      <c r="C184" s="194" t="s">
        <v>1208</v>
      </c>
      <c r="D184" s="194" t="s">
        <v>11</v>
      </c>
      <c r="E184" s="194">
        <v>6</v>
      </c>
      <c r="F184" s="194">
        <v>6</v>
      </c>
      <c r="G184" s="194">
        <v>6</v>
      </c>
    </row>
    <row r="185" spans="1:7">
      <c r="A185" t="str">
        <f t="shared" si="2"/>
        <v>11Андрушевич Алексей</v>
      </c>
      <c r="B185" s="194">
        <v>11</v>
      </c>
      <c r="C185" s="194" t="s">
        <v>1208</v>
      </c>
      <c r="D185" s="194" t="s">
        <v>17</v>
      </c>
      <c r="E185" s="194" t="s">
        <v>149</v>
      </c>
      <c r="F185" s="194" t="s">
        <v>149</v>
      </c>
      <c r="G185" s="194">
        <v>10</v>
      </c>
    </row>
    <row r="186" spans="1:7">
      <c r="A186" t="str">
        <f t="shared" si="2"/>
        <v>28Андрушевич Алексей</v>
      </c>
      <c r="B186" s="194">
        <v>28</v>
      </c>
      <c r="C186" s="194" t="s">
        <v>1208</v>
      </c>
      <c r="D186" s="194" t="s">
        <v>8</v>
      </c>
      <c r="E186" s="194">
        <v>10</v>
      </c>
      <c r="F186" s="194">
        <v>8</v>
      </c>
      <c r="G186" s="194">
        <v>8</v>
      </c>
    </row>
    <row r="187" spans="1:7">
      <c r="A187" t="str">
        <f t="shared" si="2"/>
        <v>12Басалаев Андрей Викторович</v>
      </c>
      <c r="B187" s="194">
        <v>12</v>
      </c>
      <c r="C187" s="194" t="s">
        <v>43</v>
      </c>
      <c r="D187" s="194" t="s">
        <v>11</v>
      </c>
      <c r="E187" s="194" t="s">
        <v>149</v>
      </c>
      <c r="F187" s="194" t="s">
        <v>149</v>
      </c>
      <c r="G187" s="194">
        <v>10</v>
      </c>
    </row>
    <row r="188" spans="1:7">
      <c r="A188" t="str">
        <f t="shared" si="2"/>
        <v>38Басалаев Андрей Викторович</v>
      </c>
      <c r="B188" s="194">
        <v>38</v>
      </c>
      <c r="C188" s="194" t="s">
        <v>43</v>
      </c>
      <c r="D188" s="194" t="s">
        <v>10</v>
      </c>
      <c r="E188" s="194" t="s">
        <v>149</v>
      </c>
      <c r="F188" s="194">
        <v>7</v>
      </c>
      <c r="G188" s="194">
        <v>6</v>
      </c>
    </row>
    <row r="189" spans="1:7">
      <c r="A189" t="str">
        <f t="shared" si="2"/>
        <v>23Басалаев Андрей Викторович</v>
      </c>
      <c r="B189" s="194">
        <v>23</v>
      </c>
      <c r="C189" s="194" t="s">
        <v>43</v>
      </c>
      <c r="D189" s="194" t="s">
        <v>10</v>
      </c>
      <c r="E189" s="194">
        <v>6</v>
      </c>
      <c r="F189" s="194">
        <v>6</v>
      </c>
      <c r="G189" s="194">
        <v>5</v>
      </c>
    </row>
    <row r="190" spans="1:7">
      <c r="A190" t="str">
        <f t="shared" si="2"/>
        <v>72Басалаев Андрей Викторович</v>
      </c>
      <c r="B190" s="194">
        <v>72</v>
      </c>
      <c r="C190" s="194" t="s">
        <v>43</v>
      </c>
      <c r="D190" s="194" t="s">
        <v>8</v>
      </c>
      <c r="E190" s="194" t="s">
        <v>149</v>
      </c>
      <c r="F190" s="194" t="s">
        <v>149</v>
      </c>
      <c r="G190" s="194">
        <v>6</v>
      </c>
    </row>
    <row r="191" spans="1:7">
      <c r="A191" t="str">
        <f t="shared" si="2"/>
        <v>50Басалаев Андрей Викторович</v>
      </c>
      <c r="B191" s="194">
        <v>50</v>
      </c>
      <c r="C191" s="194" t="s">
        <v>43</v>
      </c>
      <c r="D191" s="194" t="s">
        <v>8</v>
      </c>
      <c r="E191" s="194">
        <v>5</v>
      </c>
      <c r="F191" s="194">
        <v>9</v>
      </c>
      <c r="G191" s="194">
        <v>9</v>
      </c>
    </row>
    <row r="192" spans="1:7">
      <c r="A192" t="str">
        <f t="shared" si="2"/>
        <v>47Басалаев Андрей Викторович</v>
      </c>
      <c r="B192" s="194">
        <v>47</v>
      </c>
      <c r="C192" s="194" t="s">
        <v>43</v>
      </c>
      <c r="D192" s="194" t="s">
        <v>11</v>
      </c>
      <c r="E192" s="194">
        <v>5</v>
      </c>
      <c r="F192" s="194">
        <v>6</v>
      </c>
      <c r="G192" s="194">
        <v>6</v>
      </c>
    </row>
    <row r="193" spans="1:8">
      <c r="A193" t="str">
        <f t="shared" si="2"/>
        <v>17Басалаев Андрей Викторович</v>
      </c>
      <c r="B193" s="194">
        <v>17</v>
      </c>
      <c r="C193" s="194" t="s">
        <v>43</v>
      </c>
      <c r="D193" s="194" t="s">
        <v>8</v>
      </c>
      <c r="E193" s="194" t="s">
        <v>149</v>
      </c>
      <c r="F193" s="194">
        <v>7</v>
      </c>
      <c r="G193" s="194">
        <v>7</v>
      </c>
    </row>
    <row r="194" spans="1:8">
      <c r="A194" t="str">
        <f t="shared" si="2"/>
        <v>1Басалаев Андрей Викторович</v>
      </c>
      <c r="B194" s="194">
        <v>1</v>
      </c>
      <c r="C194" s="194" t="s">
        <v>43</v>
      </c>
      <c r="D194" s="194" t="s">
        <v>17</v>
      </c>
      <c r="E194" s="194">
        <v>11</v>
      </c>
      <c r="F194" s="194">
        <v>10</v>
      </c>
      <c r="G194" s="194">
        <v>11</v>
      </c>
    </row>
    <row r="195" spans="1:8">
      <c r="A195" t="str">
        <f t="shared" si="2"/>
        <v>56Басалаев Андрей Викторович</v>
      </c>
      <c r="B195" s="194">
        <v>56</v>
      </c>
      <c r="C195" s="194" t="s">
        <v>43</v>
      </c>
      <c r="D195" s="194" t="s">
        <v>17</v>
      </c>
      <c r="E195" s="194">
        <v>9</v>
      </c>
      <c r="F195" s="194">
        <v>8</v>
      </c>
      <c r="G195" s="194">
        <v>10</v>
      </c>
    </row>
    <row r="196" spans="1:8">
      <c r="A196" t="str">
        <f t="shared" ref="A196:A259" si="3">CONCATENATE(B196,C196)</f>
        <v>40Басалаев Андрей Викторович</v>
      </c>
      <c r="B196" s="194">
        <v>40</v>
      </c>
      <c r="C196" s="194" t="s">
        <v>43</v>
      </c>
      <c r="D196" s="194" t="s">
        <v>8</v>
      </c>
      <c r="E196" s="194">
        <v>9</v>
      </c>
      <c r="F196" s="194">
        <v>10</v>
      </c>
      <c r="G196" s="194">
        <v>10</v>
      </c>
    </row>
    <row r="197" spans="1:8">
      <c r="A197" t="str">
        <f t="shared" si="3"/>
        <v>26Басалаев Андрей Викторович</v>
      </c>
      <c r="B197" s="194">
        <v>26</v>
      </c>
      <c r="C197" s="194" t="s">
        <v>43</v>
      </c>
      <c r="D197" s="194" t="s">
        <v>17</v>
      </c>
      <c r="E197" s="194">
        <v>7</v>
      </c>
      <c r="F197" s="194">
        <v>9</v>
      </c>
      <c r="G197" s="194">
        <v>8</v>
      </c>
    </row>
    <row r="198" spans="1:8">
      <c r="A198" t="str">
        <f t="shared" si="3"/>
        <v>3Басалаев Андрей Викторович</v>
      </c>
      <c r="B198" s="194">
        <v>3</v>
      </c>
      <c r="C198" s="194" t="s">
        <v>43</v>
      </c>
      <c r="D198" s="194" t="s">
        <v>11</v>
      </c>
      <c r="E198" s="194">
        <v>10</v>
      </c>
      <c r="F198" s="194">
        <v>11</v>
      </c>
      <c r="G198" s="194">
        <v>10</v>
      </c>
    </row>
    <row r="199" spans="1:8">
      <c r="A199" t="str">
        <f t="shared" si="3"/>
        <v>8Басалаев Андрей Викторович</v>
      </c>
      <c r="B199" s="194">
        <v>8</v>
      </c>
      <c r="C199" s="194" t="s">
        <v>43</v>
      </c>
      <c r="D199" s="194" t="s">
        <v>10</v>
      </c>
      <c r="E199" s="194">
        <v>9</v>
      </c>
      <c r="F199" s="194">
        <v>10</v>
      </c>
      <c r="G199" s="194">
        <v>11</v>
      </c>
    </row>
    <row r="200" spans="1:8">
      <c r="A200" t="str">
        <f t="shared" si="3"/>
        <v>20Басалаев Андрей Викторович</v>
      </c>
      <c r="B200" s="194">
        <v>20</v>
      </c>
      <c r="C200" s="194" t="s">
        <v>43</v>
      </c>
      <c r="D200" s="194" t="s">
        <v>11</v>
      </c>
      <c r="E200" s="194">
        <v>6</v>
      </c>
      <c r="F200" s="194">
        <v>7</v>
      </c>
      <c r="G200" s="194">
        <v>9</v>
      </c>
    </row>
    <row r="201" spans="1:8">
      <c r="A201" t="str">
        <f t="shared" si="3"/>
        <v>52Басалаев Андрей Викторович</v>
      </c>
      <c r="B201" s="194">
        <v>52</v>
      </c>
      <c r="C201" s="194" t="s">
        <v>43</v>
      </c>
      <c r="D201" s="194" t="s">
        <v>8</v>
      </c>
      <c r="E201" s="194" t="s">
        <v>149</v>
      </c>
      <c r="F201" s="194" t="s">
        <v>149</v>
      </c>
      <c r="G201" s="194">
        <v>10</v>
      </c>
    </row>
    <row r="202" spans="1:8">
      <c r="A202" t="str">
        <f t="shared" si="3"/>
        <v>60Басалаев Андрей Викторович</v>
      </c>
      <c r="B202" s="194">
        <v>60</v>
      </c>
      <c r="C202" s="194" t="s">
        <v>43</v>
      </c>
      <c r="D202" s="194" t="s">
        <v>17</v>
      </c>
      <c r="E202" s="194" t="s">
        <v>149</v>
      </c>
      <c r="F202" s="194" t="s">
        <v>149</v>
      </c>
      <c r="G202" s="194">
        <v>5</v>
      </c>
    </row>
    <row r="203" spans="1:8">
      <c r="A203" t="str">
        <f t="shared" si="3"/>
        <v>39Басалаев Андрей Викторович</v>
      </c>
      <c r="B203" s="194">
        <v>39</v>
      </c>
      <c r="C203" s="194" t="s">
        <v>43</v>
      </c>
      <c r="D203" s="194" t="s">
        <v>8</v>
      </c>
      <c r="E203" s="194">
        <v>10</v>
      </c>
      <c r="F203" s="194">
        <v>9</v>
      </c>
      <c r="G203" s="194">
        <v>10</v>
      </c>
    </row>
    <row r="204" spans="1:8">
      <c r="A204" t="str">
        <f t="shared" si="3"/>
        <v>15Басалаев Андрей Викторович</v>
      </c>
      <c r="B204" s="194">
        <v>15</v>
      </c>
      <c r="C204" s="194" t="s">
        <v>43</v>
      </c>
      <c r="D204" s="194" t="s">
        <v>17</v>
      </c>
      <c r="E204" s="194" t="s">
        <v>149</v>
      </c>
      <c r="F204" s="194" t="s">
        <v>149</v>
      </c>
      <c r="G204" s="194">
        <v>10</v>
      </c>
    </row>
    <row r="205" spans="1:8">
      <c r="A205" t="str">
        <f t="shared" si="3"/>
        <v>33Басалаев Андрей Викторович</v>
      </c>
      <c r="B205" s="194">
        <v>33</v>
      </c>
      <c r="C205" s="194" t="s">
        <v>43</v>
      </c>
      <c r="D205" s="194" t="s">
        <v>17</v>
      </c>
      <c r="E205" s="194" t="s">
        <v>149</v>
      </c>
      <c r="F205" s="194" t="s">
        <v>149</v>
      </c>
      <c r="G205" s="194">
        <v>7</v>
      </c>
    </row>
    <row r="206" spans="1:8">
      <c r="A206" t="str">
        <f t="shared" si="3"/>
        <v>48Басалаев Андрей Викторович</v>
      </c>
      <c r="B206" s="194">
        <v>48</v>
      </c>
      <c r="C206" s="194" t="s">
        <v>43</v>
      </c>
      <c r="D206" s="194" t="s">
        <v>8</v>
      </c>
      <c r="E206" s="194">
        <v>10</v>
      </c>
      <c r="F206" s="194">
        <v>10</v>
      </c>
      <c r="G206" s="194" t="s">
        <v>149</v>
      </c>
      <c r="H206">
        <f>SUM(E206:G206)</f>
        <v>20</v>
      </c>
    </row>
    <row r="207" spans="1:8">
      <c r="A207" t="str">
        <f t="shared" si="3"/>
        <v>7Басалаев Андрей Викторович</v>
      </c>
      <c r="B207" s="194">
        <v>7</v>
      </c>
      <c r="C207" s="194" t="s">
        <v>43</v>
      </c>
      <c r="D207" s="194" t="s">
        <v>10</v>
      </c>
      <c r="E207" s="194">
        <v>5</v>
      </c>
      <c r="F207" s="194">
        <v>4</v>
      </c>
      <c r="G207" s="194">
        <v>5</v>
      </c>
    </row>
    <row r="208" spans="1:8">
      <c r="A208" t="str">
        <f t="shared" si="3"/>
        <v>19Басалаев Андрей Викторович</v>
      </c>
      <c r="B208" s="194">
        <v>19</v>
      </c>
      <c r="C208" s="194" t="s">
        <v>43</v>
      </c>
      <c r="D208" s="194" t="s">
        <v>11</v>
      </c>
      <c r="E208" s="194">
        <v>8</v>
      </c>
      <c r="F208" s="194">
        <v>8</v>
      </c>
      <c r="G208" s="194">
        <v>9</v>
      </c>
    </row>
    <row r="209" spans="1:7">
      <c r="A209" t="str">
        <f t="shared" si="3"/>
        <v>65Басалаев Андрей Викторович</v>
      </c>
      <c r="B209" s="194">
        <v>65</v>
      </c>
      <c r="C209" s="194" t="s">
        <v>43</v>
      </c>
      <c r="D209" s="194" t="s">
        <v>8</v>
      </c>
      <c r="E209" s="194">
        <v>9</v>
      </c>
      <c r="F209" s="194">
        <v>10</v>
      </c>
      <c r="G209" s="194">
        <v>11</v>
      </c>
    </row>
    <row r="210" spans="1:7">
      <c r="A210" t="str">
        <f t="shared" si="3"/>
        <v>66Басалаев Андрей Викторович</v>
      </c>
      <c r="B210" s="194">
        <v>66</v>
      </c>
      <c r="C210" s="194" t="s">
        <v>43</v>
      </c>
      <c r="D210" s="194" t="s">
        <v>11</v>
      </c>
      <c r="E210" s="194">
        <v>10</v>
      </c>
      <c r="F210" s="194">
        <v>9</v>
      </c>
      <c r="G210" s="194">
        <v>10</v>
      </c>
    </row>
    <row r="211" spans="1:7">
      <c r="A211" t="str">
        <f t="shared" si="3"/>
        <v>61Басалаев Андрей Викторович</v>
      </c>
      <c r="B211" s="194">
        <v>61</v>
      </c>
      <c r="C211" s="194" t="s">
        <v>43</v>
      </c>
      <c r="D211" s="194" t="s">
        <v>17</v>
      </c>
      <c r="E211" s="194" t="s">
        <v>149</v>
      </c>
      <c r="F211" s="194">
        <v>8</v>
      </c>
      <c r="G211" s="194">
        <v>6</v>
      </c>
    </row>
    <row r="212" spans="1:7">
      <c r="A212" t="str">
        <f t="shared" si="3"/>
        <v>35Басалаев Андрей Викторович</v>
      </c>
      <c r="B212" s="194">
        <v>35</v>
      </c>
      <c r="C212" s="194" t="s">
        <v>43</v>
      </c>
      <c r="D212" s="194" t="s">
        <v>11</v>
      </c>
      <c r="E212" s="194">
        <v>10</v>
      </c>
      <c r="F212" s="194">
        <v>12</v>
      </c>
      <c r="G212" s="194">
        <v>11</v>
      </c>
    </row>
    <row r="213" spans="1:7">
      <c r="A213" t="str">
        <f t="shared" si="3"/>
        <v>30Басалаев Андрей Викторович</v>
      </c>
      <c r="B213" s="194">
        <v>30</v>
      </c>
      <c r="C213" s="194" t="s">
        <v>43</v>
      </c>
      <c r="D213" s="194" t="s">
        <v>8</v>
      </c>
      <c r="E213" s="194">
        <v>8</v>
      </c>
      <c r="F213" s="194">
        <v>9</v>
      </c>
      <c r="G213" s="194">
        <v>8</v>
      </c>
    </row>
    <row r="214" spans="1:7">
      <c r="A214" t="str">
        <f t="shared" si="3"/>
        <v>11Басалаев Андрей Викторович</v>
      </c>
      <c r="B214" s="194">
        <v>11</v>
      </c>
      <c r="C214" s="194" t="s">
        <v>43</v>
      </c>
      <c r="D214" s="194" t="s">
        <v>17</v>
      </c>
      <c r="E214" s="194" t="s">
        <v>149</v>
      </c>
      <c r="F214" s="194" t="s">
        <v>149</v>
      </c>
      <c r="G214" s="194">
        <v>10</v>
      </c>
    </row>
    <row r="215" spans="1:7">
      <c r="A215" t="str">
        <f t="shared" si="3"/>
        <v>42Басалаев Андрей Викторович</v>
      </c>
      <c r="B215" s="194">
        <v>42</v>
      </c>
      <c r="C215" s="194" t="s">
        <v>43</v>
      </c>
      <c r="D215" s="194" t="s">
        <v>17</v>
      </c>
      <c r="E215" s="194">
        <v>12</v>
      </c>
      <c r="F215" s="194">
        <v>11</v>
      </c>
      <c r="G215" s="194">
        <v>11</v>
      </c>
    </row>
    <row r="216" spans="1:7">
      <c r="A216" t="str">
        <f t="shared" si="3"/>
        <v>44Басалаев Андрей Викторович</v>
      </c>
      <c r="B216" s="194">
        <v>44</v>
      </c>
      <c r="C216" s="194" t="s">
        <v>43</v>
      </c>
      <c r="D216" s="194" t="s">
        <v>8</v>
      </c>
      <c r="E216" s="194">
        <v>6</v>
      </c>
      <c r="F216" s="194">
        <v>6</v>
      </c>
      <c r="G216" s="194">
        <v>6</v>
      </c>
    </row>
    <row r="217" spans="1:7">
      <c r="A217" t="str">
        <f t="shared" si="3"/>
        <v>5Басалаев Андрей Викторович</v>
      </c>
      <c r="B217" s="194">
        <v>5</v>
      </c>
      <c r="C217" s="194" t="s">
        <v>43</v>
      </c>
      <c r="D217" s="194" t="s">
        <v>10</v>
      </c>
      <c r="E217" s="194">
        <v>5</v>
      </c>
      <c r="F217" s="194">
        <v>4</v>
      </c>
      <c r="G217" s="194">
        <v>4</v>
      </c>
    </row>
    <row r="218" spans="1:7">
      <c r="A218" t="str">
        <f t="shared" si="3"/>
        <v>13Басалаев Андрей Викторович</v>
      </c>
      <c r="B218" s="194">
        <v>13</v>
      </c>
      <c r="C218" s="194" t="s">
        <v>43</v>
      </c>
      <c r="D218" s="194" t="s">
        <v>11</v>
      </c>
      <c r="E218" s="194" t="s">
        <v>149</v>
      </c>
      <c r="F218" s="194">
        <v>10</v>
      </c>
      <c r="G218" s="194">
        <v>8</v>
      </c>
    </row>
    <row r="219" spans="1:7">
      <c r="A219" t="str">
        <f t="shared" si="3"/>
        <v>29Басалаев Андрей Викторович</v>
      </c>
      <c r="B219" s="194">
        <v>29</v>
      </c>
      <c r="C219" s="194" t="s">
        <v>43</v>
      </c>
      <c r="D219" s="194" t="s">
        <v>10</v>
      </c>
      <c r="E219" s="194" t="s">
        <v>149</v>
      </c>
      <c r="F219" s="194" t="s">
        <v>149</v>
      </c>
      <c r="G219" s="194">
        <v>4</v>
      </c>
    </row>
    <row r="220" spans="1:7">
      <c r="A220" t="str">
        <f t="shared" si="3"/>
        <v>34Басалаев Андрей Викторович</v>
      </c>
      <c r="B220" s="194">
        <v>34</v>
      </c>
      <c r="C220" s="194" t="s">
        <v>43</v>
      </c>
      <c r="D220" s="194" t="s">
        <v>10</v>
      </c>
      <c r="E220" s="194" t="s">
        <v>149</v>
      </c>
      <c r="F220" s="194">
        <v>7</v>
      </c>
      <c r="G220" s="194">
        <v>7</v>
      </c>
    </row>
    <row r="221" spans="1:7">
      <c r="A221" t="str">
        <f t="shared" si="3"/>
        <v>69Басалаев Андрей Викторович</v>
      </c>
      <c r="B221" s="194">
        <v>69</v>
      </c>
      <c r="C221" s="194" t="s">
        <v>43</v>
      </c>
      <c r="D221" s="194" t="s">
        <v>8</v>
      </c>
      <c r="E221" s="194">
        <v>7</v>
      </c>
      <c r="F221" s="194">
        <v>7</v>
      </c>
      <c r="G221" s="194">
        <v>7</v>
      </c>
    </row>
    <row r="222" spans="1:7">
      <c r="A222" t="str">
        <f t="shared" si="3"/>
        <v>68Басалаев Андрей Викторович</v>
      </c>
      <c r="B222" s="194">
        <v>68</v>
      </c>
      <c r="C222" s="194" t="s">
        <v>43</v>
      </c>
      <c r="D222" s="194" t="s">
        <v>11</v>
      </c>
      <c r="E222" s="194">
        <v>9</v>
      </c>
      <c r="F222" s="194">
        <v>8</v>
      </c>
      <c r="G222" s="194">
        <v>9</v>
      </c>
    </row>
    <row r="223" spans="1:7">
      <c r="A223" t="str">
        <f t="shared" si="3"/>
        <v>67Басалаев Андрей Викторович</v>
      </c>
      <c r="B223" s="194">
        <v>67</v>
      </c>
      <c r="C223" s="194" t="s">
        <v>43</v>
      </c>
      <c r="D223" s="194" t="s">
        <v>17</v>
      </c>
      <c r="E223" s="194">
        <v>8</v>
      </c>
      <c r="F223" s="194">
        <v>9</v>
      </c>
      <c r="G223" s="194">
        <v>10</v>
      </c>
    </row>
    <row r="224" spans="1:7">
      <c r="A224" t="str">
        <f t="shared" si="3"/>
        <v>43Басалаев Андрей Викторович</v>
      </c>
      <c r="B224" s="194">
        <v>43</v>
      </c>
      <c r="C224" s="194" t="s">
        <v>43</v>
      </c>
      <c r="D224" s="194" t="s">
        <v>11</v>
      </c>
      <c r="E224" s="194">
        <v>5</v>
      </c>
      <c r="F224" s="194">
        <v>5</v>
      </c>
      <c r="G224" s="194">
        <v>6</v>
      </c>
    </row>
    <row r="225" spans="1:7">
      <c r="A225" t="str">
        <f t="shared" si="3"/>
        <v>25Басалаев Андрей Викторович</v>
      </c>
      <c r="B225" s="194">
        <v>25</v>
      </c>
      <c r="C225" s="194" t="s">
        <v>43</v>
      </c>
      <c r="D225" s="194" t="s">
        <v>8</v>
      </c>
      <c r="E225" s="194">
        <v>10</v>
      </c>
      <c r="F225" s="194">
        <v>9</v>
      </c>
      <c r="G225" s="194">
        <v>7</v>
      </c>
    </row>
    <row r="226" spans="1:7">
      <c r="A226" t="str">
        <f t="shared" si="3"/>
        <v>2Басалаев Андрей Викторович</v>
      </c>
      <c r="B226" s="194">
        <v>2</v>
      </c>
      <c r="C226" s="194" t="s">
        <v>43</v>
      </c>
      <c r="D226" s="194" t="s">
        <v>17</v>
      </c>
      <c r="E226" s="194">
        <v>11</v>
      </c>
      <c r="F226" s="194">
        <v>11</v>
      </c>
      <c r="G226" s="194">
        <v>11</v>
      </c>
    </row>
    <row r="227" spans="1:7">
      <c r="A227" t="str">
        <f t="shared" si="3"/>
        <v>46Басалаев Андрей Викторович</v>
      </c>
      <c r="B227" s="194">
        <v>46</v>
      </c>
      <c r="C227" s="194" t="s">
        <v>43</v>
      </c>
      <c r="D227" s="194" t="s">
        <v>17</v>
      </c>
      <c r="E227" s="194" t="s">
        <v>149</v>
      </c>
      <c r="F227" s="194">
        <v>7</v>
      </c>
      <c r="G227" s="194">
        <v>7</v>
      </c>
    </row>
    <row r="228" spans="1:7">
      <c r="A228" t="str">
        <f t="shared" si="3"/>
        <v>41Басалаев Андрей Викторович</v>
      </c>
      <c r="B228" s="194">
        <v>41</v>
      </c>
      <c r="C228" s="194" t="s">
        <v>43</v>
      </c>
      <c r="D228" s="194" t="s">
        <v>8</v>
      </c>
      <c r="E228" s="194" t="s">
        <v>149</v>
      </c>
      <c r="F228" s="194">
        <v>7</v>
      </c>
      <c r="G228" s="194">
        <v>8</v>
      </c>
    </row>
    <row r="229" spans="1:7">
      <c r="A229" t="str">
        <f t="shared" si="3"/>
        <v>27Басалаев Андрей Викторович</v>
      </c>
      <c r="B229" s="194">
        <v>27</v>
      </c>
      <c r="C229" s="194" t="s">
        <v>43</v>
      </c>
      <c r="D229" s="194" t="s">
        <v>11</v>
      </c>
      <c r="E229" s="194" t="s">
        <v>149</v>
      </c>
      <c r="F229" s="194">
        <v>7</v>
      </c>
      <c r="G229" s="194">
        <v>7</v>
      </c>
    </row>
    <row r="230" spans="1:7">
      <c r="A230" t="str">
        <f t="shared" si="3"/>
        <v>57Елизаров Андрей</v>
      </c>
      <c r="B230" s="194">
        <v>57</v>
      </c>
      <c r="C230" s="194" t="s">
        <v>70</v>
      </c>
      <c r="D230" s="194" t="s">
        <v>10</v>
      </c>
      <c r="E230" s="194" t="s">
        <v>149</v>
      </c>
      <c r="F230" s="194" t="s">
        <v>149</v>
      </c>
      <c r="G230" s="194">
        <v>4</v>
      </c>
    </row>
    <row r="231" spans="1:7">
      <c r="A231" t="str">
        <f t="shared" si="3"/>
        <v>33Елизаров Андрей</v>
      </c>
      <c r="B231" s="194">
        <v>33</v>
      </c>
      <c r="C231" s="194" t="s">
        <v>70</v>
      </c>
      <c r="D231" s="194" t="s">
        <v>17</v>
      </c>
      <c r="E231" s="194" t="s">
        <v>149</v>
      </c>
      <c r="F231" s="194" t="s">
        <v>149</v>
      </c>
      <c r="G231" s="194">
        <v>2</v>
      </c>
    </row>
    <row r="232" spans="1:7">
      <c r="A232" t="str">
        <f t="shared" si="3"/>
        <v>62Елизаров Андрей</v>
      </c>
      <c r="B232" s="194">
        <v>62</v>
      </c>
      <c r="C232" s="194" t="s">
        <v>70</v>
      </c>
      <c r="D232" s="194" t="s">
        <v>8</v>
      </c>
      <c r="E232" s="194" t="s">
        <v>149</v>
      </c>
      <c r="F232" s="194" t="s">
        <v>149</v>
      </c>
      <c r="G232" s="194">
        <v>3</v>
      </c>
    </row>
    <row r="233" spans="1:7">
      <c r="A233" t="str">
        <f t="shared" si="3"/>
        <v>12Елизаров Андрей</v>
      </c>
      <c r="B233" s="194">
        <v>12</v>
      </c>
      <c r="C233" s="194" t="s">
        <v>70</v>
      </c>
      <c r="D233" s="194" t="s">
        <v>11</v>
      </c>
      <c r="E233" s="194" t="s">
        <v>149</v>
      </c>
      <c r="F233" s="194" t="s">
        <v>149</v>
      </c>
      <c r="G233" s="194">
        <v>2</v>
      </c>
    </row>
    <row r="234" spans="1:7">
      <c r="A234" t="str">
        <f t="shared" si="3"/>
        <v>8Елизаров Андрей</v>
      </c>
      <c r="B234" s="194">
        <v>8</v>
      </c>
      <c r="C234" s="194" t="s">
        <v>70</v>
      </c>
      <c r="D234" s="194" t="s">
        <v>10</v>
      </c>
      <c r="E234" s="194" t="s">
        <v>149</v>
      </c>
      <c r="F234" s="194" t="s">
        <v>149</v>
      </c>
      <c r="G234" s="194">
        <v>8</v>
      </c>
    </row>
    <row r="235" spans="1:7">
      <c r="A235" t="str">
        <f t="shared" si="3"/>
        <v>25Елизаров Андрей</v>
      </c>
      <c r="B235" s="194">
        <v>25</v>
      </c>
      <c r="C235" s="194" t="s">
        <v>70</v>
      </c>
      <c r="D235" s="194" t="s">
        <v>8</v>
      </c>
      <c r="E235" s="194" t="s">
        <v>149</v>
      </c>
      <c r="F235" s="194" t="s">
        <v>149</v>
      </c>
      <c r="G235" s="194">
        <v>5</v>
      </c>
    </row>
    <row r="236" spans="1:7">
      <c r="A236" t="str">
        <f t="shared" si="3"/>
        <v>49Елизаров Андрей</v>
      </c>
      <c r="B236" s="194">
        <v>49</v>
      </c>
      <c r="C236" s="194" t="s">
        <v>70</v>
      </c>
      <c r="D236" s="194" t="s">
        <v>8</v>
      </c>
      <c r="E236" s="194" t="s">
        <v>149</v>
      </c>
      <c r="F236" s="194" t="s">
        <v>149</v>
      </c>
      <c r="G236" s="194">
        <v>2</v>
      </c>
    </row>
    <row r="237" spans="1:7">
      <c r="A237" t="str">
        <f t="shared" si="3"/>
        <v>60Елизаров Андрей</v>
      </c>
      <c r="B237" s="194">
        <v>60</v>
      </c>
      <c r="C237" s="194" t="s">
        <v>70</v>
      </c>
      <c r="D237" s="194" t="s">
        <v>17</v>
      </c>
      <c r="E237" s="194" t="s">
        <v>149</v>
      </c>
      <c r="F237" s="194" t="s">
        <v>149</v>
      </c>
      <c r="G237" s="194">
        <v>1</v>
      </c>
    </row>
    <row r="238" spans="1:7">
      <c r="A238" t="str">
        <f t="shared" si="3"/>
        <v>21Елизаров Андрей</v>
      </c>
      <c r="B238" s="194">
        <v>21</v>
      </c>
      <c r="C238" s="194" t="s">
        <v>70</v>
      </c>
      <c r="D238" s="194" t="s">
        <v>10</v>
      </c>
      <c r="E238" s="194" t="s">
        <v>149</v>
      </c>
      <c r="F238" s="194" t="s">
        <v>149</v>
      </c>
      <c r="G238" s="194">
        <v>3</v>
      </c>
    </row>
    <row r="239" spans="1:7">
      <c r="A239" t="str">
        <f t="shared" si="3"/>
        <v>66Елизаров Андрей</v>
      </c>
      <c r="B239" s="194">
        <v>66</v>
      </c>
      <c r="C239" s="194" t="s">
        <v>70</v>
      </c>
      <c r="D239" s="194" t="s">
        <v>11</v>
      </c>
      <c r="E239" s="194" t="s">
        <v>149</v>
      </c>
      <c r="F239" s="194" t="s">
        <v>149</v>
      </c>
      <c r="G239" s="194">
        <v>10</v>
      </c>
    </row>
    <row r="240" spans="1:7">
      <c r="A240" t="str">
        <f t="shared" si="3"/>
        <v>40Елизаров Андрей</v>
      </c>
      <c r="B240" s="194">
        <v>40</v>
      </c>
      <c r="C240" s="194" t="s">
        <v>70</v>
      </c>
      <c r="D240" s="194" t="s">
        <v>8</v>
      </c>
      <c r="E240" s="194" t="s">
        <v>149</v>
      </c>
      <c r="F240" s="194" t="s">
        <v>149</v>
      </c>
      <c r="G240" s="194">
        <v>10</v>
      </c>
    </row>
    <row r="241" spans="1:7">
      <c r="A241" t="str">
        <f t="shared" si="3"/>
        <v>72Елизаров Андрей</v>
      </c>
      <c r="B241" s="194">
        <v>72</v>
      </c>
      <c r="C241" s="194" t="s">
        <v>70</v>
      </c>
      <c r="D241" s="194" t="s">
        <v>8</v>
      </c>
      <c r="E241" s="194" t="s">
        <v>149</v>
      </c>
      <c r="F241" s="194" t="s">
        <v>149</v>
      </c>
      <c r="G241" s="194">
        <v>2</v>
      </c>
    </row>
    <row r="242" spans="1:7">
      <c r="A242" t="str">
        <f t="shared" si="3"/>
        <v>36Елизаров Андрей</v>
      </c>
      <c r="B242" s="194">
        <v>36</v>
      </c>
      <c r="C242" s="194" t="s">
        <v>70</v>
      </c>
      <c r="D242" s="194" t="s">
        <v>10</v>
      </c>
      <c r="E242" s="194" t="s">
        <v>149</v>
      </c>
      <c r="F242" s="194" t="s">
        <v>149</v>
      </c>
      <c r="G242" s="194">
        <v>2</v>
      </c>
    </row>
    <row r="243" spans="1:7">
      <c r="A243" t="str">
        <f t="shared" si="3"/>
        <v>65Елизаров Андрей</v>
      </c>
      <c r="B243" s="194">
        <v>65</v>
      </c>
      <c r="C243" s="194" t="s">
        <v>70</v>
      </c>
      <c r="D243" s="194" t="s">
        <v>8</v>
      </c>
      <c r="E243" s="194" t="s">
        <v>149</v>
      </c>
      <c r="F243" s="194" t="s">
        <v>149</v>
      </c>
      <c r="G243" s="194">
        <v>8</v>
      </c>
    </row>
    <row r="244" spans="1:7">
      <c r="A244" t="str">
        <f t="shared" si="3"/>
        <v>35Елизаров Андрей</v>
      </c>
      <c r="B244" s="194">
        <v>35</v>
      </c>
      <c r="C244" s="194" t="s">
        <v>70</v>
      </c>
      <c r="D244" s="194" t="s">
        <v>11</v>
      </c>
      <c r="E244" s="194" t="s">
        <v>149</v>
      </c>
      <c r="F244" s="194" t="s">
        <v>149</v>
      </c>
      <c r="G244" s="194">
        <v>10</v>
      </c>
    </row>
    <row r="245" spans="1:7">
      <c r="A245" t="str">
        <f t="shared" si="3"/>
        <v>59Елизаров Андрей</v>
      </c>
      <c r="B245" s="194">
        <v>59</v>
      </c>
      <c r="C245" s="194" t="s">
        <v>70</v>
      </c>
      <c r="D245" s="194" t="s">
        <v>10</v>
      </c>
      <c r="E245" s="194" t="s">
        <v>149</v>
      </c>
      <c r="F245" s="194" t="s">
        <v>149</v>
      </c>
      <c r="G245" s="194">
        <v>2</v>
      </c>
    </row>
    <row r="246" spans="1:7">
      <c r="A246" t="str">
        <f t="shared" si="3"/>
        <v>11Елизаров Андрей</v>
      </c>
      <c r="B246" s="194">
        <v>11</v>
      </c>
      <c r="C246" s="194" t="s">
        <v>70</v>
      </c>
      <c r="D246" s="194" t="s">
        <v>17</v>
      </c>
      <c r="E246" s="194" t="s">
        <v>149</v>
      </c>
      <c r="F246" s="194" t="s">
        <v>149</v>
      </c>
      <c r="G246" s="194">
        <v>8</v>
      </c>
    </row>
    <row r="247" spans="1:7">
      <c r="A247" t="str">
        <f t="shared" si="3"/>
        <v>54Елизаров Андрей</v>
      </c>
      <c r="B247" s="194">
        <v>54</v>
      </c>
      <c r="C247" s="194" t="s">
        <v>70</v>
      </c>
      <c r="D247" s="194" t="s">
        <v>10</v>
      </c>
      <c r="E247" s="194" t="s">
        <v>149</v>
      </c>
      <c r="F247" s="194" t="s">
        <v>149</v>
      </c>
      <c r="G247" s="194">
        <v>2</v>
      </c>
    </row>
    <row r="248" spans="1:7">
      <c r="A248" t="str">
        <f t="shared" si="3"/>
        <v>13Елизаров Андрей</v>
      </c>
      <c r="B248" s="194">
        <v>13</v>
      </c>
      <c r="C248" s="194" t="s">
        <v>70</v>
      </c>
      <c r="D248" s="194" t="s">
        <v>11</v>
      </c>
      <c r="E248" s="194" t="s">
        <v>149</v>
      </c>
      <c r="F248" s="194" t="s">
        <v>149</v>
      </c>
      <c r="G248" s="194">
        <v>2</v>
      </c>
    </row>
    <row r="249" spans="1:7">
      <c r="A249" t="str">
        <f t="shared" si="3"/>
        <v>7Елизаров Андрей</v>
      </c>
      <c r="B249" s="194">
        <v>7</v>
      </c>
      <c r="C249" s="194" t="s">
        <v>70</v>
      </c>
      <c r="D249" s="194" t="s">
        <v>10</v>
      </c>
      <c r="E249" s="194" t="s">
        <v>149</v>
      </c>
      <c r="F249" s="194" t="s">
        <v>149</v>
      </c>
      <c r="G249" s="194">
        <v>6</v>
      </c>
    </row>
    <row r="250" spans="1:7">
      <c r="A250" t="str">
        <f t="shared" si="3"/>
        <v>17Елизаров Андрей</v>
      </c>
      <c r="B250" s="194">
        <v>17</v>
      </c>
      <c r="C250" s="194" t="s">
        <v>70</v>
      </c>
      <c r="D250" s="194" t="s">
        <v>8</v>
      </c>
      <c r="E250" s="194" t="s">
        <v>149</v>
      </c>
      <c r="F250" s="194" t="s">
        <v>149</v>
      </c>
      <c r="G250" s="194">
        <v>8</v>
      </c>
    </row>
    <row r="251" spans="1:7">
      <c r="A251" t="str">
        <f t="shared" si="3"/>
        <v>50Елизаров Андрей</v>
      </c>
      <c r="B251" s="194">
        <v>50</v>
      </c>
      <c r="C251" s="194" t="s">
        <v>70</v>
      </c>
      <c r="D251" s="194" t="s">
        <v>8</v>
      </c>
      <c r="E251" s="194" t="s">
        <v>149</v>
      </c>
      <c r="F251" s="194" t="s">
        <v>149</v>
      </c>
      <c r="G251" s="194">
        <v>4</v>
      </c>
    </row>
    <row r="252" spans="1:7">
      <c r="A252" t="str">
        <f t="shared" si="3"/>
        <v>61Елизаров Андрей</v>
      </c>
      <c r="B252" s="194">
        <v>61</v>
      </c>
      <c r="C252" s="194" t="s">
        <v>70</v>
      </c>
      <c r="D252" s="194" t="s">
        <v>17</v>
      </c>
      <c r="E252" s="194" t="s">
        <v>149</v>
      </c>
      <c r="F252" s="194" t="s">
        <v>149</v>
      </c>
      <c r="G252" s="194">
        <v>5</v>
      </c>
    </row>
    <row r="253" spans="1:7">
      <c r="A253" t="str">
        <f t="shared" si="3"/>
        <v>16Елизаров Андрей</v>
      </c>
      <c r="B253" s="194">
        <v>16</v>
      </c>
      <c r="C253" s="194" t="s">
        <v>70</v>
      </c>
      <c r="D253" s="194" t="s">
        <v>10</v>
      </c>
      <c r="E253" s="194" t="s">
        <v>149</v>
      </c>
      <c r="F253" s="194" t="s">
        <v>149</v>
      </c>
      <c r="G253" s="194">
        <v>8</v>
      </c>
    </row>
    <row r="254" spans="1:7">
      <c r="A254" t="str">
        <f t="shared" si="3"/>
        <v>68Елизаров Андрей</v>
      </c>
      <c r="B254" s="194">
        <v>68</v>
      </c>
      <c r="C254" s="194" t="s">
        <v>70</v>
      </c>
      <c r="D254" s="194" t="s">
        <v>11</v>
      </c>
      <c r="E254" s="194" t="s">
        <v>149</v>
      </c>
      <c r="F254" s="194" t="s">
        <v>149</v>
      </c>
      <c r="G254" s="194">
        <v>5</v>
      </c>
    </row>
    <row r="255" spans="1:7">
      <c r="A255" t="str">
        <f t="shared" si="3"/>
        <v>41Елизаров Андрей</v>
      </c>
      <c r="B255" s="194">
        <v>41</v>
      </c>
      <c r="C255" s="194" t="s">
        <v>70</v>
      </c>
      <c r="D255" s="194" t="s">
        <v>8</v>
      </c>
      <c r="E255" s="194" t="s">
        <v>149</v>
      </c>
      <c r="F255" s="194" t="s">
        <v>149</v>
      </c>
      <c r="G255" s="194">
        <v>3</v>
      </c>
    </row>
    <row r="256" spans="1:7">
      <c r="A256" t="str">
        <f t="shared" si="3"/>
        <v>42Елизаров Андрей</v>
      </c>
      <c r="B256" s="194">
        <v>42</v>
      </c>
      <c r="C256" s="194" t="s">
        <v>70</v>
      </c>
      <c r="D256" s="194" t="s">
        <v>17</v>
      </c>
      <c r="E256" s="194" t="s">
        <v>149</v>
      </c>
      <c r="F256" s="194" t="s">
        <v>149</v>
      </c>
      <c r="G256" s="194">
        <v>3</v>
      </c>
    </row>
    <row r="257" spans="1:7">
      <c r="A257" t="str">
        <f t="shared" si="3"/>
        <v>34Елизаров Андрей</v>
      </c>
      <c r="B257" s="194">
        <v>34</v>
      </c>
      <c r="C257" s="194" t="s">
        <v>70</v>
      </c>
      <c r="D257" s="194" t="s">
        <v>10</v>
      </c>
      <c r="E257" s="194" t="s">
        <v>149</v>
      </c>
      <c r="F257" s="194" t="s">
        <v>149</v>
      </c>
      <c r="G257" s="194">
        <v>3</v>
      </c>
    </row>
    <row r="258" spans="1:7">
      <c r="A258" t="str">
        <f t="shared" si="3"/>
        <v>3Елизаров Андрей</v>
      </c>
      <c r="B258" s="194">
        <v>3</v>
      </c>
      <c r="C258" s="194" t="s">
        <v>70</v>
      </c>
      <c r="D258" s="194" t="s">
        <v>11</v>
      </c>
      <c r="E258" s="194" t="s">
        <v>149</v>
      </c>
      <c r="F258" s="194" t="s">
        <v>149</v>
      </c>
      <c r="G258" s="194">
        <v>4</v>
      </c>
    </row>
    <row r="259" spans="1:7">
      <c r="A259" t="str">
        <f t="shared" si="3"/>
        <v>63Елизаров Андрей</v>
      </c>
      <c r="B259" s="194">
        <v>63</v>
      </c>
      <c r="C259" s="194" t="s">
        <v>70</v>
      </c>
      <c r="D259" s="194" t="s">
        <v>10</v>
      </c>
      <c r="E259" s="194" t="s">
        <v>149</v>
      </c>
      <c r="F259" s="194" t="s">
        <v>149</v>
      </c>
      <c r="G259" s="194">
        <v>9</v>
      </c>
    </row>
    <row r="260" spans="1:7">
      <c r="A260" t="str">
        <f t="shared" ref="A260:A323" si="4">CONCATENATE(B260,C260)</f>
        <v>2Елизаров Андрей</v>
      </c>
      <c r="B260" s="194">
        <v>2</v>
      </c>
      <c r="C260" s="194" t="s">
        <v>70</v>
      </c>
      <c r="D260" s="194" t="s">
        <v>17</v>
      </c>
      <c r="E260" s="194" t="s">
        <v>149</v>
      </c>
      <c r="F260" s="194" t="s">
        <v>149</v>
      </c>
      <c r="G260" s="194">
        <v>3</v>
      </c>
    </row>
    <row r="261" spans="1:7">
      <c r="A261" t="str">
        <f t="shared" si="4"/>
        <v>51Елизаров Андрей</v>
      </c>
      <c r="B261" s="194">
        <v>51</v>
      </c>
      <c r="C261" s="194" t="s">
        <v>70</v>
      </c>
      <c r="D261" s="194" t="s">
        <v>10</v>
      </c>
      <c r="E261" s="194" t="s">
        <v>149</v>
      </c>
      <c r="F261" s="194" t="s">
        <v>149</v>
      </c>
      <c r="G261" s="194">
        <v>4</v>
      </c>
    </row>
    <row r="262" spans="1:7">
      <c r="A262" t="str">
        <f t="shared" si="4"/>
        <v>19Елизаров Андрей</v>
      </c>
      <c r="B262" s="194">
        <v>19</v>
      </c>
      <c r="C262" s="194" t="s">
        <v>70</v>
      </c>
      <c r="D262" s="194" t="s">
        <v>11</v>
      </c>
      <c r="E262" s="194" t="s">
        <v>149</v>
      </c>
      <c r="F262" s="194" t="s">
        <v>149</v>
      </c>
      <c r="G262" s="194">
        <v>3</v>
      </c>
    </row>
    <row r="263" spans="1:7">
      <c r="A263" t="str">
        <f t="shared" si="4"/>
        <v>5Елизаров Андрей</v>
      </c>
      <c r="B263" s="194">
        <v>5</v>
      </c>
      <c r="C263" s="194" t="s">
        <v>70</v>
      </c>
      <c r="D263" s="194" t="s">
        <v>10</v>
      </c>
      <c r="E263" s="194" t="s">
        <v>149</v>
      </c>
      <c r="F263" s="194" t="s">
        <v>149</v>
      </c>
      <c r="G263" s="194">
        <v>2</v>
      </c>
    </row>
    <row r="264" spans="1:7">
      <c r="A264" t="str">
        <f t="shared" si="4"/>
        <v>15Елизаров Андрей</v>
      </c>
      <c r="B264" s="194">
        <v>15</v>
      </c>
      <c r="C264" s="194" t="s">
        <v>70</v>
      </c>
      <c r="D264" s="194" t="s">
        <v>17</v>
      </c>
      <c r="E264" s="194" t="s">
        <v>149</v>
      </c>
      <c r="F264" s="194" t="s">
        <v>149</v>
      </c>
      <c r="G264" s="194">
        <v>8</v>
      </c>
    </row>
    <row r="265" spans="1:7">
      <c r="A265" t="str">
        <f t="shared" si="4"/>
        <v>52Елизаров Андрей</v>
      </c>
      <c r="B265" s="194">
        <v>52</v>
      </c>
      <c r="C265" s="194" t="s">
        <v>70</v>
      </c>
      <c r="D265" s="194" t="s">
        <v>8</v>
      </c>
      <c r="E265" s="194" t="s">
        <v>149</v>
      </c>
      <c r="F265" s="194" t="s">
        <v>149</v>
      </c>
      <c r="G265" s="194">
        <v>3</v>
      </c>
    </row>
    <row r="266" spans="1:7">
      <c r="A266" t="str">
        <f t="shared" si="4"/>
        <v>67Елизаров Андрей</v>
      </c>
      <c r="B266" s="194">
        <v>67</v>
      </c>
      <c r="C266" s="194" t="s">
        <v>70</v>
      </c>
      <c r="D266" s="194" t="s">
        <v>17</v>
      </c>
      <c r="E266" s="194" t="s">
        <v>149</v>
      </c>
      <c r="F266" s="194" t="s">
        <v>149</v>
      </c>
      <c r="G266" s="194">
        <v>4</v>
      </c>
    </row>
    <row r="267" spans="1:7">
      <c r="A267" t="str">
        <f t="shared" si="4"/>
        <v>14Елизаров Андрей</v>
      </c>
      <c r="B267" s="194">
        <v>14</v>
      </c>
      <c r="C267" s="194" t="s">
        <v>70</v>
      </c>
      <c r="D267" s="194" t="s">
        <v>10</v>
      </c>
      <c r="E267" s="194" t="s">
        <v>149</v>
      </c>
      <c r="F267" s="194" t="s">
        <v>149</v>
      </c>
      <c r="G267" s="194">
        <v>2</v>
      </c>
    </row>
    <row r="268" spans="1:7">
      <c r="A268" t="str">
        <f t="shared" si="4"/>
        <v>30Елизаров Андрей</v>
      </c>
      <c r="B268" s="194">
        <v>30</v>
      </c>
      <c r="C268" s="194" t="s">
        <v>70</v>
      </c>
      <c r="D268" s="194" t="s">
        <v>8</v>
      </c>
      <c r="E268" s="194" t="s">
        <v>149</v>
      </c>
      <c r="F268" s="194" t="s">
        <v>149</v>
      </c>
      <c r="G268" s="194">
        <v>9</v>
      </c>
    </row>
    <row r="269" spans="1:7">
      <c r="A269" t="str">
        <f t="shared" si="4"/>
        <v>44Елизаров Андрей</v>
      </c>
      <c r="B269" s="194">
        <v>44</v>
      </c>
      <c r="C269" s="194" t="s">
        <v>70</v>
      </c>
      <c r="D269" s="194" t="s">
        <v>8</v>
      </c>
      <c r="E269" s="194" t="s">
        <v>149</v>
      </c>
      <c r="F269" s="194" t="s">
        <v>149</v>
      </c>
      <c r="G269" s="194">
        <v>2</v>
      </c>
    </row>
    <row r="270" spans="1:7">
      <c r="A270" t="str">
        <f t="shared" si="4"/>
        <v>46Елизаров Андрей</v>
      </c>
      <c r="B270" s="194">
        <v>46</v>
      </c>
      <c r="C270" s="194" t="s">
        <v>70</v>
      </c>
      <c r="D270" s="194" t="s">
        <v>17</v>
      </c>
      <c r="E270" s="194" t="s">
        <v>149</v>
      </c>
      <c r="F270" s="194" t="s">
        <v>149</v>
      </c>
      <c r="G270" s="194">
        <v>5</v>
      </c>
    </row>
    <row r="271" spans="1:7">
      <c r="A271" t="str">
        <f t="shared" si="4"/>
        <v>29Елизаров Андрей</v>
      </c>
      <c r="B271" s="194">
        <v>29</v>
      </c>
      <c r="C271" s="194" t="s">
        <v>70</v>
      </c>
      <c r="D271" s="194" t="s">
        <v>10</v>
      </c>
      <c r="E271" s="194" t="s">
        <v>149</v>
      </c>
      <c r="F271" s="194" t="s">
        <v>149</v>
      </c>
      <c r="G271" s="194">
        <v>9</v>
      </c>
    </row>
    <row r="272" spans="1:7">
      <c r="A272" t="str">
        <f t="shared" si="4"/>
        <v>43Елизаров Андрей</v>
      </c>
      <c r="B272" s="194">
        <v>43</v>
      </c>
      <c r="C272" s="194" t="s">
        <v>70</v>
      </c>
      <c r="D272" s="194" t="s">
        <v>11</v>
      </c>
      <c r="E272" s="194" t="s">
        <v>149</v>
      </c>
      <c r="F272" s="194" t="s">
        <v>149</v>
      </c>
      <c r="G272" s="194">
        <v>2</v>
      </c>
    </row>
    <row r="273" spans="1:7">
      <c r="A273" t="str">
        <f t="shared" si="4"/>
        <v>32Елизаров Андрей</v>
      </c>
      <c r="B273" s="194">
        <v>32</v>
      </c>
      <c r="C273" s="194" t="s">
        <v>70</v>
      </c>
      <c r="D273" s="194" t="s">
        <v>8</v>
      </c>
      <c r="E273" s="194" t="s">
        <v>149</v>
      </c>
      <c r="F273" s="194" t="s">
        <v>149</v>
      </c>
      <c r="G273" s="194">
        <v>3</v>
      </c>
    </row>
    <row r="274" spans="1:7">
      <c r="A274" t="str">
        <f t="shared" si="4"/>
        <v>1Елизаров Андрей</v>
      </c>
      <c r="B274" s="194">
        <v>1</v>
      </c>
      <c r="C274" s="194" t="s">
        <v>70</v>
      </c>
      <c r="D274" s="194" t="s">
        <v>17</v>
      </c>
      <c r="E274" s="194" t="s">
        <v>149</v>
      </c>
      <c r="F274" s="194" t="s">
        <v>149</v>
      </c>
      <c r="G274" s="194">
        <v>2</v>
      </c>
    </row>
    <row r="275" spans="1:7">
      <c r="A275" t="str">
        <f t="shared" si="4"/>
        <v>38Елизаров Андрей</v>
      </c>
      <c r="B275" s="194">
        <v>38</v>
      </c>
      <c r="C275" s="194" t="s">
        <v>70</v>
      </c>
      <c r="D275" s="194" t="s">
        <v>10</v>
      </c>
      <c r="E275" s="194" t="s">
        <v>149</v>
      </c>
      <c r="F275" s="194" t="s">
        <v>149</v>
      </c>
      <c r="G275" s="194">
        <v>3</v>
      </c>
    </row>
    <row r="276" spans="1:7">
      <c r="A276" t="str">
        <f t="shared" si="4"/>
        <v>20Елизаров Андрей</v>
      </c>
      <c r="B276" s="194">
        <v>20</v>
      </c>
      <c r="C276" s="194" t="s">
        <v>70</v>
      </c>
      <c r="D276" s="194" t="s">
        <v>11</v>
      </c>
      <c r="E276" s="194" t="s">
        <v>149</v>
      </c>
      <c r="F276" s="194" t="s">
        <v>149</v>
      </c>
      <c r="G276" s="194">
        <v>3</v>
      </c>
    </row>
    <row r="277" spans="1:7">
      <c r="A277" t="str">
        <f t="shared" si="4"/>
        <v>55Елизаров Андрей</v>
      </c>
      <c r="B277" s="194">
        <v>55</v>
      </c>
      <c r="C277" s="194" t="s">
        <v>70</v>
      </c>
      <c r="D277" s="194" t="s">
        <v>10</v>
      </c>
      <c r="E277" s="194" t="s">
        <v>149</v>
      </c>
      <c r="F277" s="194" t="s">
        <v>149</v>
      </c>
      <c r="G277" s="194">
        <v>4</v>
      </c>
    </row>
    <row r="278" spans="1:7">
      <c r="A278" t="str">
        <f t="shared" si="4"/>
        <v>26Елизаров Андрей</v>
      </c>
      <c r="B278" s="194">
        <v>26</v>
      </c>
      <c r="C278" s="194" t="s">
        <v>70</v>
      </c>
      <c r="D278" s="194" t="s">
        <v>17</v>
      </c>
      <c r="E278" s="194" t="s">
        <v>149</v>
      </c>
      <c r="F278" s="194" t="s">
        <v>149</v>
      </c>
      <c r="G278" s="194">
        <v>3</v>
      </c>
    </row>
    <row r="279" spans="1:7">
      <c r="A279" t="str">
        <f t="shared" si="4"/>
        <v>53Елизаров Андрей</v>
      </c>
      <c r="B279" s="194">
        <v>53</v>
      </c>
      <c r="C279" s="194" t="s">
        <v>70</v>
      </c>
      <c r="D279" s="194" t="s">
        <v>8</v>
      </c>
      <c r="E279" s="194" t="s">
        <v>149</v>
      </c>
      <c r="F279" s="194" t="s">
        <v>149</v>
      </c>
      <c r="G279" s="194">
        <v>8</v>
      </c>
    </row>
    <row r="280" spans="1:7">
      <c r="A280" t="str">
        <f t="shared" si="4"/>
        <v>75Елизаров Андрей</v>
      </c>
      <c r="B280" s="194">
        <v>75</v>
      </c>
      <c r="C280" s="194" t="s">
        <v>70</v>
      </c>
      <c r="D280" s="194" t="s">
        <v>17</v>
      </c>
      <c r="E280" s="194" t="s">
        <v>149</v>
      </c>
      <c r="F280" s="194" t="s">
        <v>149</v>
      </c>
      <c r="G280" s="194">
        <v>2</v>
      </c>
    </row>
    <row r="281" spans="1:7">
      <c r="A281" t="str">
        <f t="shared" si="4"/>
        <v>9Елизаров Андрей</v>
      </c>
      <c r="B281" s="194">
        <v>9</v>
      </c>
      <c r="C281" s="194" t="s">
        <v>70</v>
      </c>
      <c r="D281" s="194" t="s">
        <v>10</v>
      </c>
      <c r="E281" s="194" t="s">
        <v>149</v>
      </c>
      <c r="F281" s="194" t="s">
        <v>149</v>
      </c>
      <c r="G281" s="194">
        <v>5</v>
      </c>
    </row>
    <row r="282" spans="1:7">
      <c r="A282" t="str">
        <f t="shared" si="4"/>
        <v>28Елизаров Андрей</v>
      </c>
      <c r="B282" s="194">
        <v>28</v>
      </c>
      <c r="C282" s="194" t="s">
        <v>70</v>
      </c>
      <c r="D282" s="194" t="s">
        <v>8</v>
      </c>
      <c r="E282" s="194" t="s">
        <v>149</v>
      </c>
      <c r="F282" s="194" t="s">
        <v>149</v>
      </c>
      <c r="G282" s="194">
        <v>2</v>
      </c>
    </row>
    <row r="283" spans="1:7">
      <c r="A283" t="str">
        <f t="shared" si="4"/>
        <v>45Елизаров Андрей</v>
      </c>
      <c r="B283" s="194">
        <v>45</v>
      </c>
      <c r="C283" s="194" t="s">
        <v>70</v>
      </c>
      <c r="D283" s="194" t="s">
        <v>8</v>
      </c>
      <c r="E283" s="194" t="s">
        <v>149</v>
      </c>
      <c r="F283" s="194" t="s">
        <v>149</v>
      </c>
      <c r="G283" s="194">
        <v>3</v>
      </c>
    </row>
    <row r="284" spans="1:7">
      <c r="A284" t="str">
        <f t="shared" si="4"/>
        <v>56Елизаров Андрей</v>
      </c>
      <c r="B284" s="194">
        <v>56</v>
      </c>
      <c r="C284" s="194" t="s">
        <v>70</v>
      </c>
      <c r="D284" s="194" t="s">
        <v>17</v>
      </c>
      <c r="E284" s="194" t="s">
        <v>149</v>
      </c>
      <c r="F284" s="194" t="s">
        <v>149</v>
      </c>
      <c r="G284" s="194">
        <v>3</v>
      </c>
    </row>
    <row r="285" spans="1:7">
      <c r="A285" t="str">
        <f t="shared" si="4"/>
        <v>23Елизаров Андрей</v>
      </c>
      <c r="B285" s="194">
        <v>23</v>
      </c>
      <c r="C285" s="194" t="s">
        <v>70</v>
      </c>
      <c r="D285" s="194" t="s">
        <v>10</v>
      </c>
      <c r="E285" s="194" t="s">
        <v>149</v>
      </c>
      <c r="F285" s="194" t="s">
        <v>149</v>
      </c>
      <c r="G285" s="194">
        <v>2</v>
      </c>
    </row>
    <row r="286" spans="1:7">
      <c r="A286" t="str">
        <f t="shared" si="4"/>
        <v>47Елизаров Андрей</v>
      </c>
      <c r="B286" s="194">
        <v>47</v>
      </c>
      <c r="C286" s="194" t="s">
        <v>70</v>
      </c>
      <c r="D286" s="194" t="s">
        <v>11</v>
      </c>
      <c r="E286" s="194" t="s">
        <v>149</v>
      </c>
      <c r="F286" s="194" t="s">
        <v>149</v>
      </c>
      <c r="G286" s="194">
        <v>3</v>
      </c>
    </row>
    <row r="287" spans="1:7">
      <c r="A287" t="str">
        <f t="shared" si="4"/>
        <v>39Елизаров Андрей</v>
      </c>
      <c r="B287" s="194">
        <v>39</v>
      </c>
      <c r="C287" s="194" t="s">
        <v>70</v>
      </c>
      <c r="D287" s="194" t="s">
        <v>8</v>
      </c>
      <c r="E287" s="194" t="s">
        <v>149</v>
      </c>
      <c r="F287" s="194" t="s">
        <v>149</v>
      </c>
      <c r="G287" s="194">
        <v>10</v>
      </c>
    </row>
    <row r="288" spans="1:7">
      <c r="A288" t="str">
        <f t="shared" si="4"/>
        <v>69Елизаров Андрей</v>
      </c>
      <c r="B288" s="194">
        <v>69</v>
      </c>
      <c r="C288" s="194" t="s">
        <v>70</v>
      </c>
      <c r="D288" s="194" t="s">
        <v>8</v>
      </c>
      <c r="E288" s="194" t="s">
        <v>149</v>
      </c>
      <c r="F288" s="194" t="s">
        <v>149</v>
      </c>
      <c r="G288" s="194">
        <v>3</v>
      </c>
    </row>
    <row r="289" spans="1:7">
      <c r="A289" t="str">
        <f t="shared" si="4"/>
        <v>37Елизаров Андрей</v>
      </c>
      <c r="B289" s="194">
        <v>37</v>
      </c>
      <c r="C289" s="194" t="s">
        <v>70</v>
      </c>
      <c r="D289" s="194" t="s">
        <v>10</v>
      </c>
      <c r="E289" s="194" t="s">
        <v>149</v>
      </c>
      <c r="F289" s="194" t="s">
        <v>149</v>
      </c>
      <c r="G289" s="194">
        <v>2</v>
      </c>
    </row>
    <row r="290" spans="1:7">
      <c r="A290" t="str">
        <f t="shared" si="4"/>
        <v>64Елизаров Андрей</v>
      </c>
      <c r="B290" s="194">
        <v>64</v>
      </c>
      <c r="C290" s="194" t="s">
        <v>70</v>
      </c>
      <c r="D290" s="194" t="s">
        <v>8</v>
      </c>
      <c r="E290" s="194" t="s">
        <v>149</v>
      </c>
      <c r="F290" s="194" t="s">
        <v>149</v>
      </c>
      <c r="G290" s="194">
        <v>10</v>
      </c>
    </row>
    <row r="291" spans="1:7">
      <c r="A291" t="str">
        <f t="shared" si="4"/>
        <v>27Елизаров Андрей</v>
      </c>
      <c r="B291" s="194">
        <v>27</v>
      </c>
      <c r="C291" s="194" t="s">
        <v>70</v>
      </c>
      <c r="D291" s="194" t="s">
        <v>11</v>
      </c>
      <c r="E291" s="194" t="s">
        <v>149</v>
      </c>
      <c r="F291" s="194" t="s">
        <v>149</v>
      </c>
      <c r="G291" s="194">
        <v>2</v>
      </c>
    </row>
    <row r="292" spans="1:7">
      <c r="A292" t="str">
        <f t="shared" si="4"/>
        <v>5Иван Демидов</v>
      </c>
      <c r="B292" s="194">
        <v>5</v>
      </c>
      <c r="C292" s="194" t="s">
        <v>1211</v>
      </c>
      <c r="D292" s="194" t="s">
        <v>10</v>
      </c>
      <c r="E292" s="194">
        <v>6</v>
      </c>
      <c r="F292" s="194">
        <v>7</v>
      </c>
      <c r="G292" s="194">
        <v>7</v>
      </c>
    </row>
    <row r="293" spans="1:7">
      <c r="A293" t="str">
        <f t="shared" si="4"/>
        <v>9Иван Демидов</v>
      </c>
      <c r="B293" s="194">
        <v>9</v>
      </c>
      <c r="C293" s="194" t="s">
        <v>1211</v>
      </c>
      <c r="D293" s="194" t="s">
        <v>10</v>
      </c>
      <c r="E293" s="194" t="s">
        <v>149</v>
      </c>
      <c r="F293" s="194" t="s">
        <v>149</v>
      </c>
      <c r="G293" s="194">
        <v>12</v>
      </c>
    </row>
    <row r="294" spans="1:7">
      <c r="A294" t="str">
        <f t="shared" si="4"/>
        <v>16Иван Демидов</v>
      </c>
      <c r="B294" s="194">
        <v>16</v>
      </c>
      <c r="C294" s="194" t="s">
        <v>1211</v>
      </c>
      <c r="D294" s="194" t="s">
        <v>10</v>
      </c>
      <c r="E294" s="194" t="s">
        <v>149</v>
      </c>
      <c r="F294" s="194">
        <v>9</v>
      </c>
      <c r="G294" s="194">
        <v>8</v>
      </c>
    </row>
    <row r="295" spans="1:7">
      <c r="A295" t="str">
        <f t="shared" si="4"/>
        <v>8Иван Демидов</v>
      </c>
      <c r="B295" s="194">
        <v>8</v>
      </c>
      <c r="C295" s="194" t="s">
        <v>1211</v>
      </c>
      <c r="D295" s="194" t="s">
        <v>10</v>
      </c>
      <c r="E295" s="194">
        <v>11</v>
      </c>
      <c r="F295" s="194">
        <v>9</v>
      </c>
      <c r="G295" s="194">
        <v>9</v>
      </c>
    </row>
    <row r="296" spans="1:7">
      <c r="A296" t="str">
        <f t="shared" si="4"/>
        <v>29Иван Демидов</v>
      </c>
      <c r="B296" s="194">
        <v>29</v>
      </c>
      <c r="C296" s="194" t="s">
        <v>1211</v>
      </c>
      <c r="D296" s="194" t="s">
        <v>10</v>
      </c>
      <c r="E296" s="194" t="s">
        <v>149</v>
      </c>
      <c r="F296" s="194" t="s">
        <v>149</v>
      </c>
      <c r="G296" s="194">
        <v>11</v>
      </c>
    </row>
    <row r="297" spans="1:7">
      <c r="A297" t="str">
        <f t="shared" si="4"/>
        <v>7Иван Демидов</v>
      </c>
      <c r="B297" s="194">
        <v>7</v>
      </c>
      <c r="C297" s="194" t="s">
        <v>1211</v>
      </c>
      <c r="D297" s="194" t="s">
        <v>10</v>
      </c>
      <c r="E297" s="194">
        <v>8</v>
      </c>
      <c r="F297" s="194">
        <v>9</v>
      </c>
      <c r="G297" s="194">
        <v>10</v>
      </c>
    </row>
    <row r="298" spans="1:7">
      <c r="A298" t="str">
        <f t="shared" si="4"/>
        <v>63Корсаков Алексей Вячеславович</v>
      </c>
      <c r="B298" s="194">
        <v>63</v>
      </c>
      <c r="C298" s="194" t="s">
        <v>353</v>
      </c>
      <c r="D298" s="194" t="s">
        <v>10</v>
      </c>
      <c r="E298" s="194" t="s">
        <v>149</v>
      </c>
      <c r="F298" s="194" t="s">
        <v>149</v>
      </c>
      <c r="G298" s="194">
        <v>5</v>
      </c>
    </row>
    <row r="299" spans="1:7">
      <c r="A299" t="str">
        <f t="shared" si="4"/>
        <v>7Корсаков Алексей Вячеславович</v>
      </c>
      <c r="B299" s="194">
        <v>7</v>
      </c>
      <c r="C299" s="194" t="s">
        <v>353</v>
      </c>
      <c r="D299" s="194" t="s">
        <v>10</v>
      </c>
      <c r="E299" s="194">
        <v>6</v>
      </c>
      <c r="F299" s="194">
        <v>7</v>
      </c>
      <c r="G299" s="194">
        <v>7</v>
      </c>
    </row>
    <row r="300" spans="1:7">
      <c r="A300" t="str">
        <f t="shared" si="4"/>
        <v>54Корсаков Алексей Вячеславович</v>
      </c>
      <c r="B300" s="194">
        <v>54</v>
      </c>
      <c r="C300" s="194" t="s">
        <v>353</v>
      </c>
      <c r="D300" s="194" t="s">
        <v>10</v>
      </c>
      <c r="E300" s="194" t="s">
        <v>149</v>
      </c>
      <c r="F300" s="194" t="s">
        <v>149</v>
      </c>
      <c r="G300" s="194">
        <v>4</v>
      </c>
    </row>
    <row r="301" spans="1:7">
      <c r="A301" t="str">
        <f t="shared" si="4"/>
        <v>36Корсаков Алексей Вячеславович</v>
      </c>
      <c r="B301" s="194">
        <v>36</v>
      </c>
      <c r="C301" s="194" t="s">
        <v>353</v>
      </c>
      <c r="D301" s="194" t="s">
        <v>10</v>
      </c>
      <c r="E301" s="194" t="s">
        <v>149</v>
      </c>
      <c r="F301" s="194" t="s">
        <v>149</v>
      </c>
      <c r="G301" s="194">
        <v>6</v>
      </c>
    </row>
    <row r="302" spans="1:7">
      <c r="A302" t="str">
        <f t="shared" si="4"/>
        <v>21Корсаков Алексей Вячеславович</v>
      </c>
      <c r="B302" s="194">
        <v>21</v>
      </c>
      <c r="C302" s="194" t="s">
        <v>353</v>
      </c>
      <c r="D302" s="194" t="s">
        <v>10</v>
      </c>
      <c r="E302" s="194">
        <v>7</v>
      </c>
      <c r="F302" s="194">
        <v>9</v>
      </c>
      <c r="G302" s="194">
        <v>7</v>
      </c>
    </row>
    <row r="303" spans="1:7">
      <c r="A303" t="str">
        <f t="shared" si="4"/>
        <v>8Корсаков Алексей Вячеславович</v>
      </c>
      <c r="B303" s="194">
        <v>8</v>
      </c>
      <c r="C303" s="194" t="s">
        <v>353</v>
      </c>
      <c r="D303" s="194" t="s">
        <v>10</v>
      </c>
      <c r="E303" s="194">
        <v>8</v>
      </c>
      <c r="F303" s="194">
        <v>9</v>
      </c>
      <c r="G303" s="194">
        <v>9</v>
      </c>
    </row>
    <row r="304" spans="1:7">
      <c r="A304" t="str">
        <f t="shared" si="4"/>
        <v>55Корсаков Алексей Вячеславович</v>
      </c>
      <c r="B304" s="194">
        <v>55</v>
      </c>
      <c r="C304" s="194" t="s">
        <v>353</v>
      </c>
      <c r="D304" s="194" t="s">
        <v>10</v>
      </c>
      <c r="E304" s="194">
        <v>4</v>
      </c>
      <c r="F304" s="194">
        <v>8</v>
      </c>
      <c r="G304" s="194">
        <v>9</v>
      </c>
    </row>
    <row r="305" spans="1:7">
      <c r="A305" t="str">
        <f t="shared" si="4"/>
        <v>37Корсаков Алексей Вячеславович</v>
      </c>
      <c r="B305" s="194">
        <v>37</v>
      </c>
      <c r="C305" s="194" t="s">
        <v>353</v>
      </c>
      <c r="D305" s="194" t="s">
        <v>10</v>
      </c>
      <c r="E305" s="194" t="s">
        <v>149</v>
      </c>
      <c r="F305" s="194">
        <v>7</v>
      </c>
      <c r="G305" s="194">
        <v>6</v>
      </c>
    </row>
    <row r="306" spans="1:7">
      <c r="A306" t="str">
        <f t="shared" si="4"/>
        <v>23Корсаков Алексей Вячеславович</v>
      </c>
      <c r="B306" s="194">
        <v>23</v>
      </c>
      <c r="C306" s="194" t="s">
        <v>353</v>
      </c>
      <c r="D306" s="194" t="s">
        <v>10</v>
      </c>
      <c r="E306" s="194">
        <v>2</v>
      </c>
      <c r="F306" s="194">
        <v>5</v>
      </c>
      <c r="G306" s="194">
        <v>2</v>
      </c>
    </row>
    <row r="307" spans="1:7">
      <c r="A307" t="str">
        <f t="shared" si="4"/>
        <v>9Корсаков Алексей Вячеславович</v>
      </c>
      <c r="B307" s="194">
        <v>9</v>
      </c>
      <c r="C307" s="194" t="s">
        <v>353</v>
      </c>
      <c r="D307" s="194" t="s">
        <v>10</v>
      </c>
      <c r="E307" s="194" t="s">
        <v>149</v>
      </c>
      <c r="F307" s="194" t="s">
        <v>149</v>
      </c>
      <c r="G307" s="194">
        <v>10</v>
      </c>
    </row>
    <row r="308" spans="1:7">
      <c r="A308" t="str">
        <f t="shared" si="4"/>
        <v>57Корсаков Алексей Вячеславович</v>
      </c>
      <c r="B308" s="194">
        <v>57</v>
      </c>
      <c r="C308" s="194" t="s">
        <v>353</v>
      </c>
      <c r="D308" s="194" t="s">
        <v>10</v>
      </c>
      <c r="E308" s="194">
        <v>4</v>
      </c>
      <c r="F308" s="194">
        <v>8</v>
      </c>
      <c r="G308" s="194">
        <v>7</v>
      </c>
    </row>
    <row r="309" spans="1:7">
      <c r="A309" t="str">
        <f t="shared" si="4"/>
        <v>38Корсаков Алексей Вячеславович</v>
      </c>
      <c r="B309" s="194">
        <v>38</v>
      </c>
      <c r="C309" s="194" t="s">
        <v>353</v>
      </c>
      <c r="D309" s="194" t="s">
        <v>10</v>
      </c>
      <c r="E309" s="194" t="s">
        <v>149</v>
      </c>
      <c r="F309" s="194">
        <v>6</v>
      </c>
      <c r="G309" s="194">
        <v>6</v>
      </c>
    </row>
    <row r="310" spans="1:7">
      <c r="A310" t="str">
        <f t="shared" si="4"/>
        <v>29Корсаков Алексей Вячеславович</v>
      </c>
      <c r="B310" s="194">
        <v>29</v>
      </c>
      <c r="C310" s="194" t="s">
        <v>353</v>
      </c>
      <c r="D310" s="194" t="s">
        <v>10</v>
      </c>
      <c r="E310" s="194" t="s">
        <v>149</v>
      </c>
      <c r="F310" s="194" t="s">
        <v>149</v>
      </c>
      <c r="G310" s="194">
        <v>7</v>
      </c>
    </row>
    <row r="311" spans="1:7">
      <c r="A311" t="str">
        <f t="shared" si="4"/>
        <v>14Корсаков Алексей Вячеславович</v>
      </c>
      <c r="B311" s="194">
        <v>14</v>
      </c>
      <c r="C311" s="194" t="s">
        <v>353</v>
      </c>
      <c r="D311" s="194" t="s">
        <v>10</v>
      </c>
      <c r="E311" s="194" t="s">
        <v>149</v>
      </c>
      <c r="F311" s="194" t="s">
        <v>149</v>
      </c>
      <c r="G311" s="194">
        <v>5</v>
      </c>
    </row>
    <row r="312" spans="1:7">
      <c r="A312" t="str">
        <f t="shared" si="4"/>
        <v>59Корсаков Алексей Вячеславович</v>
      </c>
      <c r="B312" s="194">
        <v>59</v>
      </c>
      <c r="C312" s="194" t="s">
        <v>353</v>
      </c>
      <c r="D312" s="194" t="s">
        <v>10</v>
      </c>
      <c r="E312" s="194">
        <v>3</v>
      </c>
      <c r="F312" s="194">
        <v>6</v>
      </c>
      <c r="G312" s="194">
        <v>8</v>
      </c>
    </row>
    <row r="313" spans="1:7">
      <c r="A313" t="str">
        <f t="shared" si="4"/>
        <v>5Корсаков Алексей Вячеславович</v>
      </c>
      <c r="B313" s="194">
        <v>5</v>
      </c>
      <c r="C313" s="194" t="s">
        <v>353</v>
      </c>
      <c r="D313" s="194" t="s">
        <v>10</v>
      </c>
      <c r="E313" s="194">
        <v>5</v>
      </c>
      <c r="F313" s="194">
        <v>7</v>
      </c>
      <c r="G313" s="194">
        <v>5</v>
      </c>
    </row>
    <row r="314" spans="1:7">
      <c r="A314" t="str">
        <f t="shared" si="4"/>
        <v>51Корсаков Алексей Вячеславович</v>
      </c>
      <c r="B314" s="194">
        <v>51</v>
      </c>
      <c r="C314" s="194" t="s">
        <v>353</v>
      </c>
      <c r="D314" s="194" t="s">
        <v>10</v>
      </c>
      <c r="E314" s="194">
        <v>8</v>
      </c>
      <c r="F314" s="194">
        <v>9</v>
      </c>
      <c r="G314" s="194">
        <v>9</v>
      </c>
    </row>
    <row r="315" spans="1:7">
      <c r="A315" t="str">
        <f t="shared" si="4"/>
        <v>34Корсаков Алексей Вячеславович</v>
      </c>
      <c r="B315" s="194">
        <v>34</v>
      </c>
      <c r="C315" s="194" t="s">
        <v>353</v>
      </c>
      <c r="D315" s="194" t="s">
        <v>10</v>
      </c>
      <c r="E315" s="194" t="s">
        <v>149</v>
      </c>
      <c r="F315" s="194">
        <v>7</v>
      </c>
      <c r="G315" s="194">
        <v>9</v>
      </c>
    </row>
    <row r="316" spans="1:7">
      <c r="A316" t="str">
        <f t="shared" si="4"/>
        <v>16Корсаков Алексей Вячеславович</v>
      </c>
      <c r="B316" s="194">
        <v>16</v>
      </c>
      <c r="C316" s="194" t="s">
        <v>353</v>
      </c>
      <c r="D316" s="194" t="s">
        <v>10</v>
      </c>
      <c r="E316" s="194" t="s">
        <v>149</v>
      </c>
      <c r="F316" s="194">
        <v>7</v>
      </c>
      <c r="G316" s="194">
        <v>7</v>
      </c>
    </row>
    <row r="317" spans="1:7">
      <c r="A317" t="str">
        <f t="shared" si="4"/>
        <v>12Кудрявцев Евгений Валерьевич</v>
      </c>
      <c r="B317" s="194">
        <v>12</v>
      </c>
      <c r="C317" s="194" t="s">
        <v>294</v>
      </c>
      <c r="D317" s="194" t="s">
        <v>11</v>
      </c>
      <c r="E317" s="194" t="s">
        <v>149</v>
      </c>
      <c r="F317" s="194" t="s">
        <v>149</v>
      </c>
      <c r="G317" s="194">
        <v>8</v>
      </c>
    </row>
    <row r="318" spans="1:7">
      <c r="A318" t="str">
        <f t="shared" si="4"/>
        <v>36Кудрявцев Евгений Валерьевич</v>
      </c>
      <c r="B318" s="194">
        <v>36</v>
      </c>
      <c r="C318" s="194" t="s">
        <v>294</v>
      </c>
      <c r="D318" s="194" t="s">
        <v>10</v>
      </c>
      <c r="E318" s="194" t="s">
        <v>149</v>
      </c>
      <c r="F318" s="194" t="s">
        <v>149</v>
      </c>
      <c r="G318" s="194">
        <v>11</v>
      </c>
    </row>
    <row r="319" spans="1:7">
      <c r="A319" t="str">
        <f t="shared" si="4"/>
        <v>63Кудрявцев Евгений Валерьевич</v>
      </c>
      <c r="B319" s="194">
        <v>63</v>
      </c>
      <c r="C319" s="194" t="s">
        <v>294</v>
      </c>
      <c r="D319" s="194" t="s">
        <v>10</v>
      </c>
      <c r="E319" s="194" t="s">
        <v>149</v>
      </c>
      <c r="F319" s="194" t="s">
        <v>149</v>
      </c>
      <c r="G319" s="194">
        <v>7</v>
      </c>
    </row>
    <row r="320" spans="1:7">
      <c r="A320" t="str">
        <f t="shared" si="4"/>
        <v>56Кудрявцев Евгений Валерьевич</v>
      </c>
      <c r="B320" s="194">
        <v>56</v>
      </c>
      <c r="C320" s="194" t="s">
        <v>294</v>
      </c>
      <c r="D320" s="194" t="s">
        <v>17</v>
      </c>
      <c r="E320" s="194">
        <v>10</v>
      </c>
      <c r="F320" s="194">
        <v>10</v>
      </c>
      <c r="G320" s="194">
        <v>9</v>
      </c>
    </row>
    <row r="321" spans="1:7">
      <c r="A321" t="str">
        <f t="shared" si="4"/>
        <v>68Кудрявцев Евгений Валерьевич</v>
      </c>
      <c r="B321" s="194">
        <v>68</v>
      </c>
      <c r="C321" s="194" t="s">
        <v>294</v>
      </c>
      <c r="D321" s="194" t="s">
        <v>11</v>
      </c>
      <c r="E321" s="194">
        <v>6</v>
      </c>
      <c r="F321" s="194">
        <v>8</v>
      </c>
      <c r="G321" s="194">
        <v>9</v>
      </c>
    </row>
    <row r="322" spans="1:7">
      <c r="A322" t="str">
        <f t="shared" si="4"/>
        <v>35Кудрявцев Евгений Валерьевич</v>
      </c>
      <c r="B322" s="194">
        <v>35</v>
      </c>
      <c r="C322" s="194" t="s">
        <v>294</v>
      </c>
      <c r="D322" s="194" t="s">
        <v>11</v>
      </c>
      <c r="E322" s="194">
        <v>6</v>
      </c>
      <c r="F322" s="194">
        <v>9</v>
      </c>
      <c r="G322" s="194">
        <v>8</v>
      </c>
    </row>
    <row r="323" spans="1:7">
      <c r="A323" t="str">
        <f t="shared" si="4"/>
        <v>9Кудрявцев Евгений Валерьевич</v>
      </c>
      <c r="B323" s="194">
        <v>9</v>
      </c>
      <c r="C323" s="194" t="s">
        <v>294</v>
      </c>
      <c r="D323" s="194" t="s">
        <v>10</v>
      </c>
      <c r="E323" s="194" t="s">
        <v>149</v>
      </c>
      <c r="F323" s="194" t="s">
        <v>149</v>
      </c>
      <c r="G323" s="194">
        <v>7</v>
      </c>
    </row>
    <row r="324" spans="1:7">
      <c r="A324" t="str">
        <f t="shared" ref="A324:A387" si="5">CONCATENATE(B324,C324)</f>
        <v>52Кудрявцев Евгений Валерьевич</v>
      </c>
      <c r="B324" s="194">
        <v>52</v>
      </c>
      <c r="C324" s="194" t="s">
        <v>294</v>
      </c>
      <c r="D324" s="194" t="s">
        <v>8</v>
      </c>
      <c r="E324" s="194" t="s">
        <v>149</v>
      </c>
      <c r="F324" s="194" t="s">
        <v>149</v>
      </c>
      <c r="G324" s="194">
        <v>7</v>
      </c>
    </row>
    <row r="325" spans="1:7">
      <c r="A325" t="str">
        <f t="shared" si="5"/>
        <v>55Кудрявцев Евгений Валерьевич</v>
      </c>
      <c r="B325" s="194">
        <v>55</v>
      </c>
      <c r="C325" s="194" t="s">
        <v>294</v>
      </c>
      <c r="D325" s="194" t="s">
        <v>10</v>
      </c>
      <c r="E325" s="194">
        <v>4</v>
      </c>
      <c r="F325" s="194">
        <v>6</v>
      </c>
      <c r="G325" s="194">
        <v>8</v>
      </c>
    </row>
    <row r="326" spans="1:7">
      <c r="A326" t="str">
        <f t="shared" si="5"/>
        <v>67Кудрявцев Евгений Валерьевич</v>
      </c>
      <c r="B326" s="194">
        <v>67</v>
      </c>
      <c r="C326" s="194" t="s">
        <v>294</v>
      </c>
      <c r="D326" s="194" t="s">
        <v>17</v>
      </c>
      <c r="E326" s="194" t="s">
        <v>149</v>
      </c>
      <c r="F326" s="194" t="s">
        <v>149</v>
      </c>
      <c r="G326" s="194">
        <v>4</v>
      </c>
    </row>
    <row r="327" spans="1:7">
      <c r="A327" t="str">
        <f t="shared" si="5"/>
        <v>45Кудрявцев Евгений Валерьевич</v>
      </c>
      <c r="B327" s="194">
        <v>45</v>
      </c>
      <c r="C327" s="194" t="s">
        <v>294</v>
      </c>
      <c r="D327" s="194" t="s">
        <v>8</v>
      </c>
      <c r="E327" s="194">
        <v>6</v>
      </c>
      <c r="F327" s="194">
        <v>8</v>
      </c>
      <c r="G327" s="194">
        <v>8</v>
      </c>
    </row>
    <row r="328" spans="1:7">
      <c r="A328" t="str">
        <f t="shared" si="5"/>
        <v>11Кудрявцев Евгений Валерьевич</v>
      </c>
      <c r="B328" s="194">
        <v>11</v>
      </c>
      <c r="C328" s="194" t="s">
        <v>294</v>
      </c>
      <c r="D328" s="194" t="s">
        <v>17</v>
      </c>
      <c r="E328" s="194" t="s">
        <v>149</v>
      </c>
      <c r="F328" s="194" t="s">
        <v>149</v>
      </c>
      <c r="G328" s="194">
        <v>9</v>
      </c>
    </row>
    <row r="329" spans="1:7">
      <c r="A329" t="str">
        <f t="shared" si="5"/>
        <v>25Кудрявцев Евгений Валерьевич</v>
      </c>
      <c r="B329" s="194">
        <v>25</v>
      </c>
      <c r="C329" s="194" t="s">
        <v>294</v>
      </c>
      <c r="D329" s="194" t="s">
        <v>8</v>
      </c>
      <c r="E329" s="194">
        <v>10</v>
      </c>
      <c r="F329" s="194">
        <v>9</v>
      </c>
      <c r="G329" s="194">
        <v>7</v>
      </c>
    </row>
    <row r="330" spans="1:7">
      <c r="A330" t="str">
        <f t="shared" si="5"/>
        <v>34Кудрявцев Евгений Валерьевич</v>
      </c>
      <c r="B330" s="194">
        <v>34</v>
      </c>
      <c r="C330" s="194" t="s">
        <v>294</v>
      </c>
      <c r="D330" s="194" t="s">
        <v>10</v>
      </c>
      <c r="E330" s="194" t="s">
        <v>149</v>
      </c>
      <c r="F330" s="194">
        <v>8</v>
      </c>
      <c r="G330" s="194">
        <v>10</v>
      </c>
    </row>
    <row r="331" spans="1:7">
      <c r="A331" t="str">
        <f t="shared" si="5"/>
        <v>65Кудрявцев Евгений Валерьевич</v>
      </c>
      <c r="B331" s="194">
        <v>65</v>
      </c>
      <c r="C331" s="194" t="s">
        <v>294</v>
      </c>
      <c r="D331" s="194" t="s">
        <v>8</v>
      </c>
      <c r="E331" s="194">
        <v>7</v>
      </c>
      <c r="F331" s="194">
        <v>11</v>
      </c>
      <c r="G331" s="194">
        <v>12</v>
      </c>
    </row>
    <row r="332" spans="1:7">
      <c r="A332" t="str">
        <f t="shared" si="5"/>
        <v>42Кудрявцев Евгений Валерьевич</v>
      </c>
      <c r="B332" s="194">
        <v>42</v>
      </c>
      <c r="C332" s="194" t="s">
        <v>294</v>
      </c>
      <c r="D332" s="194" t="s">
        <v>17</v>
      </c>
      <c r="E332" s="194">
        <v>10</v>
      </c>
      <c r="F332" s="194">
        <v>10</v>
      </c>
      <c r="G332" s="194">
        <v>12</v>
      </c>
    </row>
    <row r="333" spans="1:7">
      <c r="A333" t="str">
        <f t="shared" si="5"/>
        <v>39Кудрявцев Евгений Валерьевич</v>
      </c>
      <c r="B333" s="194">
        <v>39</v>
      </c>
      <c r="C333" s="194" t="s">
        <v>294</v>
      </c>
      <c r="D333" s="194" t="s">
        <v>8</v>
      </c>
      <c r="E333" s="194">
        <v>10</v>
      </c>
      <c r="F333" s="194">
        <v>10</v>
      </c>
      <c r="G333" s="194">
        <v>11</v>
      </c>
    </row>
    <row r="334" spans="1:7">
      <c r="A334" t="str">
        <f t="shared" si="5"/>
        <v>20Кудрявцев Евгений Валерьевич</v>
      </c>
      <c r="B334" s="194">
        <v>20</v>
      </c>
      <c r="C334" s="194" t="s">
        <v>294</v>
      </c>
      <c r="D334" s="194" t="s">
        <v>11</v>
      </c>
      <c r="E334" s="194">
        <v>4</v>
      </c>
      <c r="F334" s="194">
        <v>6</v>
      </c>
      <c r="G334" s="194">
        <v>6</v>
      </c>
    </row>
    <row r="335" spans="1:7">
      <c r="A335" t="str">
        <f t="shared" si="5"/>
        <v>8Кудрявцев Евгений Валерьевич</v>
      </c>
      <c r="B335" s="194">
        <v>8</v>
      </c>
      <c r="C335" s="194" t="s">
        <v>294</v>
      </c>
      <c r="D335" s="194" t="s">
        <v>10</v>
      </c>
      <c r="E335" s="194">
        <v>7</v>
      </c>
      <c r="F335" s="194">
        <v>6</v>
      </c>
      <c r="G335" s="194">
        <v>7</v>
      </c>
    </row>
    <row r="336" spans="1:7">
      <c r="A336" t="str">
        <f t="shared" si="5"/>
        <v>50Кудрявцев Евгений Валерьевич</v>
      </c>
      <c r="B336" s="194">
        <v>50</v>
      </c>
      <c r="C336" s="194" t="s">
        <v>294</v>
      </c>
      <c r="D336" s="194" t="s">
        <v>8</v>
      </c>
      <c r="E336" s="194">
        <v>6</v>
      </c>
      <c r="F336" s="194">
        <v>8</v>
      </c>
      <c r="G336" s="194">
        <v>7</v>
      </c>
    </row>
    <row r="337" spans="1:7">
      <c r="A337" t="str">
        <f t="shared" si="5"/>
        <v>54Кудрявцев Евгений Валерьевич</v>
      </c>
      <c r="B337" s="194">
        <v>54</v>
      </c>
      <c r="C337" s="194" t="s">
        <v>294</v>
      </c>
      <c r="D337" s="194" t="s">
        <v>10</v>
      </c>
      <c r="E337" s="194" t="s">
        <v>149</v>
      </c>
      <c r="F337" s="194" t="s">
        <v>149</v>
      </c>
      <c r="G337" s="194">
        <v>6</v>
      </c>
    </row>
    <row r="338" spans="1:7">
      <c r="A338" t="str">
        <f t="shared" si="5"/>
        <v>75Кудрявцев Евгений Валерьевич</v>
      </c>
      <c r="B338" s="194">
        <v>75</v>
      </c>
      <c r="C338" s="194" t="s">
        <v>294</v>
      </c>
      <c r="D338" s="194" t="s">
        <v>17</v>
      </c>
      <c r="E338" s="194">
        <v>8</v>
      </c>
      <c r="F338" s="194">
        <v>9</v>
      </c>
      <c r="G338" s="194">
        <v>10</v>
      </c>
    </row>
    <row r="339" spans="1:7">
      <c r="A339" t="str">
        <f t="shared" si="5"/>
        <v>66Кудрявцев Евгений Валерьевич</v>
      </c>
      <c r="B339" s="194">
        <v>66</v>
      </c>
      <c r="C339" s="194" t="s">
        <v>294</v>
      </c>
      <c r="D339" s="194" t="s">
        <v>11</v>
      </c>
      <c r="E339" s="194">
        <v>7</v>
      </c>
      <c r="F339" s="194">
        <v>9</v>
      </c>
      <c r="G339" s="194">
        <v>9</v>
      </c>
    </row>
    <row r="340" spans="1:7">
      <c r="A340" t="str">
        <f t="shared" si="5"/>
        <v>40Кудрявцев Евгений Валерьевич</v>
      </c>
      <c r="B340" s="194">
        <v>40</v>
      </c>
      <c r="C340" s="194" t="s">
        <v>294</v>
      </c>
      <c r="D340" s="194" t="s">
        <v>8</v>
      </c>
      <c r="E340" s="194">
        <v>8</v>
      </c>
      <c r="F340" s="194">
        <v>10</v>
      </c>
      <c r="G340" s="194">
        <v>12</v>
      </c>
    </row>
    <row r="341" spans="1:7">
      <c r="A341" t="str">
        <f t="shared" si="5"/>
        <v>2Кудрявцев Евгений Валерьевич</v>
      </c>
      <c r="B341" s="194">
        <v>2</v>
      </c>
      <c r="C341" s="194" t="s">
        <v>294</v>
      </c>
      <c r="D341" s="194" t="s">
        <v>17</v>
      </c>
      <c r="E341" s="194">
        <v>10</v>
      </c>
      <c r="F341" s="194">
        <v>9</v>
      </c>
      <c r="G341" s="194">
        <v>10</v>
      </c>
    </row>
    <row r="342" spans="1:7">
      <c r="A342" t="str">
        <f t="shared" si="5"/>
        <v>17Кудрявцев Евгений Валерьевич</v>
      </c>
      <c r="B342" s="194">
        <v>17</v>
      </c>
      <c r="C342" s="194" t="s">
        <v>294</v>
      </c>
      <c r="D342" s="194" t="s">
        <v>8</v>
      </c>
      <c r="E342" s="194" t="s">
        <v>149</v>
      </c>
      <c r="F342" s="194">
        <v>6</v>
      </c>
      <c r="G342" s="194">
        <v>7</v>
      </c>
    </row>
    <row r="343" spans="1:7">
      <c r="A343" t="str">
        <f t="shared" si="5"/>
        <v>29Кудрявцев Евгений Валерьевич</v>
      </c>
      <c r="B343" s="194">
        <v>29</v>
      </c>
      <c r="C343" s="194" t="s">
        <v>294</v>
      </c>
      <c r="D343" s="194" t="s">
        <v>10</v>
      </c>
      <c r="E343" s="194" t="s">
        <v>149</v>
      </c>
      <c r="F343" s="194" t="s">
        <v>149</v>
      </c>
      <c r="G343" s="194">
        <v>8</v>
      </c>
    </row>
    <row r="344" spans="1:7">
      <c r="A344" t="str">
        <f t="shared" si="5"/>
        <v>33Кудрявцев Евгений Валерьевич</v>
      </c>
      <c r="B344" s="194">
        <v>33</v>
      </c>
      <c r="C344" s="194" t="s">
        <v>294</v>
      </c>
      <c r="D344" s="194" t="s">
        <v>17</v>
      </c>
      <c r="E344" s="194" t="s">
        <v>149</v>
      </c>
      <c r="F344" s="194" t="s">
        <v>149</v>
      </c>
      <c r="G344" s="194">
        <v>10</v>
      </c>
    </row>
    <row r="345" spans="1:7">
      <c r="A345" t="str">
        <f t="shared" si="5"/>
        <v>32Кудрявцев Евгений Валерьевич</v>
      </c>
      <c r="B345" s="194">
        <v>32</v>
      </c>
      <c r="C345" s="194" t="s">
        <v>294</v>
      </c>
      <c r="D345" s="194" t="s">
        <v>8</v>
      </c>
      <c r="E345" s="194" t="s">
        <v>149</v>
      </c>
      <c r="F345" s="194" t="s">
        <v>149</v>
      </c>
      <c r="G345" s="194">
        <v>4</v>
      </c>
    </row>
    <row r="346" spans="1:7">
      <c r="A346" t="str">
        <f t="shared" si="5"/>
        <v>19Кудрявцев Евгений Валерьевич</v>
      </c>
      <c r="B346" s="194">
        <v>19</v>
      </c>
      <c r="C346" s="194" t="s">
        <v>294</v>
      </c>
      <c r="D346" s="194" t="s">
        <v>11</v>
      </c>
      <c r="E346" s="194">
        <v>5</v>
      </c>
      <c r="F346" s="194">
        <v>6</v>
      </c>
      <c r="G346" s="194">
        <v>6</v>
      </c>
    </row>
    <row r="347" spans="1:7">
      <c r="A347" t="str">
        <f t="shared" si="5"/>
        <v>38Кудрявцев Евгений Валерьевич</v>
      </c>
      <c r="B347" s="194">
        <v>38</v>
      </c>
      <c r="C347" s="194" t="s">
        <v>294</v>
      </c>
      <c r="D347" s="194" t="s">
        <v>10</v>
      </c>
      <c r="E347" s="194" t="s">
        <v>149</v>
      </c>
      <c r="F347" s="194">
        <v>5</v>
      </c>
      <c r="G347" s="194">
        <v>5</v>
      </c>
    </row>
    <row r="348" spans="1:7">
      <c r="A348" t="str">
        <f t="shared" si="5"/>
        <v>7Кудрявцев Евгений Валерьевич</v>
      </c>
      <c r="B348" s="194">
        <v>7</v>
      </c>
      <c r="C348" s="194" t="s">
        <v>294</v>
      </c>
      <c r="D348" s="194" t="s">
        <v>10</v>
      </c>
      <c r="E348" s="194">
        <v>3</v>
      </c>
      <c r="F348" s="194">
        <v>4</v>
      </c>
      <c r="G348" s="194">
        <v>4</v>
      </c>
    </row>
    <row r="349" spans="1:7">
      <c r="A349" t="str">
        <f t="shared" si="5"/>
        <v>49Кудрявцев Евгений Валерьевич</v>
      </c>
      <c r="B349" s="194">
        <v>49</v>
      </c>
      <c r="C349" s="194" t="s">
        <v>294</v>
      </c>
      <c r="D349" s="194" t="s">
        <v>8</v>
      </c>
      <c r="E349" s="194">
        <v>5</v>
      </c>
      <c r="F349" s="194">
        <v>6</v>
      </c>
      <c r="G349" s="194">
        <v>6</v>
      </c>
    </row>
    <row r="350" spans="1:7">
      <c r="A350" t="str">
        <f t="shared" si="5"/>
        <v>51Кудрявцев Евгений Валерьевич</v>
      </c>
      <c r="B350" s="194">
        <v>51</v>
      </c>
      <c r="C350" s="194" t="s">
        <v>294</v>
      </c>
      <c r="D350" s="194" t="s">
        <v>10</v>
      </c>
      <c r="E350" s="194">
        <v>8</v>
      </c>
      <c r="F350" s="194">
        <v>9</v>
      </c>
      <c r="G350" s="194">
        <v>9</v>
      </c>
    </row>
    <row r="351" spans="1:7">
      <c r="A351" t="str">
        <f t="shared" si="5"/>
        <v>16Кудрявцев Евгений Валерьевич</v>
      </c>
      <c r="B351" s="194">
        <v>16</v>
      </c>
      <c r="C351" s="194" t="s">
        <v>294</v>
      </c>
      <c r="D351" s="194" t="s">
        <v>10</v>
      </c>
      <c r="E351" s="194" t="s">
        <v>149</v>
      </c>
      <c r="F351" s="194">
        <v>6</v>
      </c>
      <c r="G351" s="194">
        <v>6</v>
      </c>
    </row>
    <row r="352" spans="1:7">
      <c r="A352" t="str">
        <f t="shared" si="5"/>
        <v>47Кудрявцев Евгений Валерьевич</v>
      </c>
      <c r="B352" s="194">
        <v>47</v>
      </c>
      <c r="C352" s="194" t="s">
        <v>294</v>
      </c>
      <c r="D352" s="194" t="s">
        <v>11</v>
      </c>
      <c r="E352" s="194">
        <v>5</v>
      </c>
      <c r="F352" s="194">
        <v>8</v>
      </c>
      <c r="G352" s="194">
        <v>8</v>
      </c>
    </row>
    <row r="353" spans="1:7">
      <c r="A353" t="str">
        <f t="shared" si="5"/>
        <v>59Кудрявцев Евгений Валерьевич</v>
      </c>
      <c r="B353" s="194">
        <v>59</v>
      </c>
      <c r="C353" s="194" t="s">
        <v>294</v>
      </c>
      <c r="D353" s="194" t="s">
        <v>10</v>
      </c>
      <c r="E353" s="194">
        <v>4</v>
      </c>
      <c r="F353" s="194">
        <v>6</v>
      </c>
      <c r="G353" s="194">
        <v>8</v>
      </c>
    </row>
    <row r="354" spans="1:7">
      <c r="A354" t="str">
        <f t="shared" si="5"/>
        <v>60Кудрявцев Евгений Валерьевич</v>
      </c>
      <c r="B354" s="194">
        <v>60</v>
      </c>
      <c r="C354" s="194" t="s">
        <v>294</v>
      </c>
      <c r="D354" s="194" t="s">
        <v>17</v>
      </c>
      <c r="E354" s="194" t="s">
        <v>149</v>
      </c>
      <c r="F354" s="194" t="s">
        <v>149</v>
      </c>
      <c r="G354" s="194">
        <v>6</v>
      </c>
    </row>
    <row r="355" spans="1:7">
      <c r="A355" t="str">
        <f t="shared" si="5"/>
        <v>23Кудрявцев Евгений Валерьевич</v>
      </c>
      <c r="B355" s="194">
        <v>23</v>
      </c>
      <c r="C355" s="194" t="s">
        <v>294</v>
      </c>
      <c r="D355" s="194" t="s">
        <v>10</v>
      </c>
      <c r="E355" s="194">
        <v>7</v>
      </c>
      <c r="F355" s="194">
        <v>6</v>
      </c>
      <c r="G355" s="194">
        <v>7</v>
      </c>
    </row>
    <row r="356" spans="1:7">
      <c r="A356" t="str">
        <f t="shared" si="5"/>
        <v>26Кудрявцев Евгений Валерьевич</v>
      </c>
      <c r="B356" s="194">
        <v>26</v>
      </c>
      <c r="C356" s="194" t="s">
        <v>294</v>
      </c>
      <c r="D356" s="194" t="s">
        <v>17</v>
      </c>
      <c r="E356" s="194">
        <v>7</v>
      </c>
      <c r="F356" s="194">
        <v>9</v>
      </c>
      <c r="G356" s="194">
        <v>10</v>
      </c>
    </row>
    <row r="357" spans="1:7">
      <c r="A357" t="str">
        <f t="shared" si="5"/>
        <v>30Кудрявцев Евгений Валерьевич</v>
      </c>
      <c r="B357" s="194">
        <v>30</v>
      </c>
      <c r="C357" s="194" t="s">
        <v>294</v>
      </c>
      <c r="D357" s="194" t="s">
        <v>8</v>
      </c>
      <c r="E357" s="194">
        <v>7</v>
      </c>
      <c r="F357" s="194">
        <v>7</v>
      </c>
      <c r="G357" s="194">
        <v>9</v>
      </c>
    </row>
    <row r="358" spans="1:7">
      <c r="A358" t="str">
        <f t="shared" si="5"/>
        <v>13Кудрявцев Евгений Валерьевич</v>
      </c>
      <c r="B358" s="194">
        <v>13</v>
      </c>
      <c r="C358" s="194" t="s">
        <v>294</v>
      </c>
      <c r="D358" s="194" t="s">
        <v>11</v>
      </c>
      <c r="E358" s="194" t="s">
        <v>149</v>
      </c>
      <c r="F358" s="194">
        <v>8</v>
      </c>
      <c r="G358" s="194">
        <v>7</v>
      </c>
    </row>
    <row r="359" spans="1:7">
      <c r="A359" t="str">
        <f t="shared" si="5"/>
        <v>37Кудрявцев Евгений Валерьевич</v>
      </c>
      <c r="B359" s="194">
        <v>37</v>
      </c>
      <c r="C359" s="194" t="s">
        <v>294</v>
      </c>
      <c r="D359" s="194" t="s">
        <v>10</v>
      </c>
      <c r="E359" s="194" t="s">
        <v>149</v>
      </c>
      <c r="F359" s="194">
        <v>8</v>
      </c>
      <c r="G359" s="194">
        <v>10</v>
      </c>
    </row>
    <row r="360" spans="1:7">
      <c r="A360" t="str">
        <f t="shared" si="5"/>
        <v>5Кудрявцев Евгений Валерьевич</v>
      </c>
      <c r="B360" s="194">
        <v>5</v>
      </c>
      <c r="C360" s="194" t="s">
        <v>294</v>
      </c>
      <c r="D360" s="194" t="s">
        <v>10</v>
      </c>
      <c r="E360" s="194">
        <v>3</v>
      </c>
      <c r="F360" s="194">
        <v>4</v>
      </c>
      <c r="G360" s="194">
        <v>4</v>
      </c>
    </row>
    <row r="361" spans="1:7">
      <c r="A361" t="str">
        <f t="shared" si="5"/>
        <v>48Кудрявцев Евгений Валерьевич</v>
      </c>
      <c r="B361" s="194">
        <v>48</v>
      </c>
      <c r="C361" s="194" t="s">
        <v>294</v>
      </c>
      <c r="D361" s="194" t="s">
        <v>8</v>
      </c>
      <c r="E361" s="194">
        <v>8</v>
      </c>
      <c r="F361" s="194">
        <v>8</v>
      </c>
      <c r="G361" s="194" t="s">
        <v>149</v>
      </c>
    </row>
    <row r="362" spans="1:7">
      <c r="A362" t="str">
        <f t="shared" si="5"/>
        <v>1Кудрявцев Евгений Валерьевич</v>
      </c>
      <c r="B362" s="194">
        <v>1</v>
      </c>
      <c r="C362" s="194" t="s">
        <v>294</v>
      </c>
      <c r="D362" s="194" t="s">
        <v>17</v>
      </c>
      <c r="E362" s="194">
        <v>11</v>
      </c>
      <c r="F362" s="194">
        <v>11</v>
      </c>
      <c r="G362" s="194">
        <v>12</v>
      </c>
    </row>
    <row r="363" spans="1:7">
      <c r="A363" t="str">
        <f t="shared" si="5"/>
        <v>14Кудрявцев Евгений Валерьевич</v>
      </c>
      <c r="B363" s="194">
        <v>14</v>
      </c>
      <c r="C363" s="194" t="s">
        <v>294</v>
      </c>
      <c r="D363" s="194" t="s">
        <v>10</v>
      </c>
      <c r="E363" s="194" t="s">
        <v>149</v>
      </c>
      <c r="F363" s="194" t="s">
        <v>149</v>
      </c>
      <c r="G363" s="194">
        <v>7</v>
      </c>
    </row>
    <row r="364" spans="1:7">
      <c r="A364" t="str">
        <f t="shared" si="5"/>
        <v>43Кудрявцев Евгений Валерьевич</v>
      </c>
      <c r="B364" s="194">
        <v>43</v>
      </c>
      <c r="C364" s="194" t="s">
        <v>294</v>
      </c>
      <c r="D364" s="194" t="s">
        <v>11</v>
      </c>
      <c r="E364" s="194">
        <v>6</v>
      </c>
      <c r="F364" s="194">
        <v>7</v>
      </c>
      <c r="G364" s="194">
        <v>7</v>
      </c>
    </row>
    <row r="365" spans="1:7">
      <c r="A365" t="str">
        <f t="shared" si="5"/>
        <v>57Кудрявцев Евгений Валерьевич</v>
      </c>
      <c r="B365" s="194">
        <v>57</v>
      </c>
      <c r="C365" s="194" t="s">
        <v>294</v>
      </c>
      <c r="D365" s="194" t="s">
        <v>10</v>
      </c>
      <c r="E365" s="194">
        <v>5</v>
      </c>
      <c r="F365" s="194">
        <v>7</v>
      </c>
      <c r="G365" s="194">
        <v>8</v>
      </c>
    </row>
    <row r="366" spans="1:7">
      <c r="A366" t="str">
        <f t="shared" si="5"/>
        <v>61Кудрявцев Евгений Валерьевич</v>
      </c>
      <c r="B366" s="194">
        <v>61</v>
      </c>
      <c r="C366" s="194" t="s">
        <v>294</v>
      </c>
      <c r="D366" s="194" t="s">
        <v>17</v>
      </c>
      <c r="E366" s="194" t="s">
        <v>149</v>
      </c>
      <c r="F366" s="194">
        <v>8</v>
      </c>
      <c r="G366" s="194">
        <v>8</v>
      </c>
    </row>
    <row r="367" spans="1:7">
      <c r="A367" t="str">
        <f t="shared" si="5"/>
        <v>21Кудрявцев Евгений Валерьевич</v>
      </c>
      <c r="B367" s="194">
        <v>21</v>
      </c>
      <c r="C367" s="194" t="s">
        <v>294</v>
      </c>
      <c r="D367" s="194" t="s">
        <v>10</v>
      </c>
      <c r="E367" s="194">
        <v>8</v>
      </c>
      <c r="F367" s="194">
        <v>7</v>
      </c>
      <c r="G367" s="194">
        <v>9</v>
      </c>
    </row>
    <row r="368" spans="1:7">
      <c r="A368" t="str">
        <f t="shared" si="5"/>
        <v>15Кудрявцев Евгений Валерьевич</v>
      </c>
      <c r="B368" s="194">
        <v>15</v>
      </c>
      <c r="C368" s="194" t="s">
        <v>294</v>
      </c>
      <c r="D368" s="194" t="s">
        <v>17</v>
      </c>
      <c r="E368" s="194" t="s">
        <v>149</v>
      </c>
      <c r="F368" s="194" t="s">
        <v>149</v>
      </c>
      <c r="G368" s="194">
        <v>9</v>
      </c>
    </row>
    <row r="369" spans="1:7">
      <c r="A369" t="str">
        <f t="shared" si="5"/>
        <v>28Кудрявцев Евгений Валерьевич</v>
      </c>
      <c r="B369" s="194">
        <v>28</v>
      </c>
      <c r="C369" s="194" t="s">
        <v>294</v>
      </c>
      <c r="D369" s="194" t="s">
        <v>8</v>
      </c>
      <c r="E369" s="194">
        <v>8</v>
      </c>
      <c r="F369" s="194">
        <v>8</v>
      </c>
      <c r="G369" s="194">
        <v>9</v>
      </c>
    </row>
    <row r="370" spans="1:7">
      <c r="A370" t="str">
        <f t="shared" si="5"/>
        <v>28Пересыпкин Виталий Фридрихович</v>
      </c>
      <c r="B370" s="194">
        <v>28</v>
      </c>
      <c r="C370" s="194" t="s">
        <v>73</v>
      </c>
      <c r="D370" s="194" t="s">
        <v>8</v>
      </c>
      <c r="E370" s="194">
        <v>10</v>
      </c>
      <c r="F370" s="194">
        <v>9</v>
      </c>
      <c r="G370" s="194">
        <v>10</v>
      </c>
    </row>
    <row r="371" spans="1:7">
      <c r="A371" t="str">
        <f t="shared" si="5"/>
        <v>35Пересыпкин Виталий Фридрихович</v>
      </c>
      <c r="B371" s="194">
        <v>35</v>
      </c>
      <c r="C371" s="194" t="s">
        <v>73</v>
      </c>
      <c r="D371" s="194" t="s">
        <v>11</v>
      </c>
      <c r="E371" s="194">
        <v>9</v>
      </c>
      <c r="F371" s="194">
        <v>9</v>
      </c>
      <c r="G371" s="194">
        <v>9</v>
      </c>
    </row>
    <row r="372" spans="1:7">
      <c r="A372" t="str">
        <f t="shared" si="5"/>
        <v>38Пересыпкин Виталий Фридрихович</v>
      </c>
      <c r="B372" s="194">
        <v>38</v>
      </c>
      <c r="C372" s="194" t="s">
        <v>73</v>
      </c>
      <c r="D372" s="194" t="s">
        <v>10</v>
      </c>
      <c r="E372" s="194" t="s">
        <v>149</v>
      </c>
      <c r="F372" s="194">
        <v>6</v>
      </c>
      <c r="G372" s="194">
        <v>6</v>
      </c>
    </row>
    <row r="373" spans="1:7">
      <c r="A373" t="str">
        <f t="shared" si="5"/>
        <v>60Пересыпкин Виталий Фридрихович</v>
      </c>
      <c r="B373" s="194">
        <v>60</v>
      </c>
      <c r="C373" s="194" t="s">
        <v>73</v>
      </c>
      <c r="D373" s="194" t="s">
        <v>17</v>
      </c>
      <c r="E373" s="194" t="s">
        <v>149</v>
      </c>
      <c r="F373" s="194" t="s">
        <v>149</v>
      </c>
      <c r="G373" s="194">
        <v>6</v>
      </c>
    </row>
    <row r="374" spans="1:7">
      <c r="A374" t="str">
        <f t="shared" si="5"/>
        <v>39Пересыпкин Виталий Фридрихович</v>
      </c>
      <c r="B374" s="194">
        <v>39</v>
      </c>
      <c r="C374" s="194" t="s">
        <v>73</v>
      </c>
      <c r="D374" s="194" t="s">
        <v>8</v>
      </c>
      <c r="E374" s="194">
        <v>7</v>
      </c>
      <c r="F374" s="194">
        <v>8</v>
      </c>
      <c r="G374" s="194">
        <v>8</v>
      </c>
    </row>
    <row r="375" spans="1:7">
      <c r="A375" t="str">
        <f t="shared" si="5"/>
        <v>1Пересыпкин Виталий Фридрихович</v>
      </c>
      <c r="B375" s="194">
        <v>1</v>
      </c>
      <c r="C375" s="194" t="s">
        <v>73</v>
      </c>
      <c r="D375" s="194" t="s">
        <v>17</v>
      </c>
      <c r="E375" s="194">
        <v>11</v>
      </c>
      <c r="F375" s="194">
        <v>11</v>
      </c>
      <c r="G375" s="194">
        <v>10</v>
      </c>
    </row>
    <row r="376" spans="1:7">
      <c r="A376" t="str">
        <f t="shared" si="5"/>
        <v>12Пересыпкин Виталий Фридрихович</v>
      </c>
      <c r="B376" s="194">
        <v>12</v>
      </c>
      <c r="C376" s="194" t="s">
        <v>73</v>
      </c>
      <c r="D376" s="194" t="s">
        <v>11</v>
      </c>
      <c r="E376" s="194" t="s">
        <v>149</v>
      </c>
      <c r="F376" s="194" t="s">
        <v>149</v>
      </c>
      <c r="G376" s="194">
        <v>8</v>
      </c>
    </row>
    <row r="377" spans="1:7">
      <c r="A377" t="str">
        <f t="shared" si="5"/>
        <v>5Пересыпкин Виталий Фридрихович</v>
      </c>
      <c r="B377" s="194">
        <v>5</v>
      </c>
      <c r="C377" s="194" t="s">
        <v>73</v>
      </c>
      <c r="D377" s="194" t="s">
        <v>10</v>
      </c>
      <c r="E377" s="194">
        <v>4</v>
      </c>
      <c r="F377" s="194">
        <v>4</v>
      </c>
      <c r="G377" s="194">
        <v>5</v>
      </c>
    </row>
    <row r="378" spans="1:7">
      <c r="A378" t="str">
        <f t="shared" si="5"/>
        <v>69Пересыпкин Виталий Фридрихович</v>
      </c>
      <c r="B378" s="194">
        <v>69</v>
      </c>
      <c r="C378" s="194" t="s">
        <v>73</v>
      </c>
      <c r="D378" s="194" t="s">
        <v>8</v>
      </c>
      <c r="E378" s="194">
        <v>7</v>
      </c>
      <c r="F378" s="194">
        <v>9</v>
      </c>
      <c r="G378" s="194">
        <v>9</v>
      </c>
    </row>
    <row r="379" spans="1:7">
      <c r="A379" t="str">
        <f t="shared" si="5"/>
        <v>48Пересыпкин Виталий Фридрихович</v>
      </c>
      <c r="B379" s="194">
        <v>48</v>
      </c>
      <c r="C379" s="194" t="s">
        <v>73</v>
      </c>
      <c r="D379" s="194" t="s">
        <v>8</v>
      </c>
      <c r="E379" s="194">
        <v>5</v>
      </c>
      <c r="F379" s="194">
        <v>7</v>
      </c>
      <c r="G379" s="194" t="s">
        <v>149</v>
      </c>
    </row>
    <row r="380" spans="1:7">
      <c r="A380" t="str">
        <f t="shared" si="5"/>
        <v>46Пересыпкин Виталий Фридрихович</v>
      </c>
      <c r="B380" s="194">
        <v>46</v>
      </c>
      <c r="C380" s="194" t="s">
        <v>73</v>
      </c>
      <c r="D380" s="194" t="s">
        <v>17</v>
      </c>
      <c r="E380" s="194" t="s">
        <v>149</v>
      </c>
      <c r="F380" s="194">
        <v>7</v>
      </c>
      <c r="G380" s="194">
        <v>7</v>
      </c>
    </row>
    <row r="381" spans="1:7">
      <c r="A381" t="str">
        <f t="shared" si="5"/>
        <v>14Пересыпкин Виталий Фридрихович</v>
      </c>
      <c r="B381" s="194">
        <v>14</v>
      </c>
      <c r="C381" s="194" t="s">
        <v>73</v>
      </c>
      <c r="D381" s="194" t="s">
        <v>10</v>
      </c>
      <c r="E381" s="194" t="s">
        <v>149</v>
      </c>
      <c r="F381" s="194" t="s">
        <v>149</v>
      </c>
      <c r="G381" s="194">
        <v>9</v>
      </c>
    </row>
    <row r="382" spans="1:7">
      <c r="A382" t="str">
        <f t="shared" si="5"/>
        <v>52Пересыпкин Виталий Фридрихович</v>
      </c>
      <c r="B382" s="194">
        <v>52</v>
      </c>
      <c r="C382" s="194" t="s">
        <v>73</v>
      </c>
      <c r="D382" s="194" t="s">
        <v>8</v>
      </c>
      <c r="E382" s="194" t="s">
        <v>149</v>
      </c>
      <c r="F382" s="194" t="s">
        <v>149</v>
      </c>
      <c r="G382" s="194">
        <v>8</v>
      </c>
    </row>
    <row r="383" spans="1:7">
      <c r="A383" t="str">
        <f t="shared" si="5"/>
        <v>59Пересыпкин Виталий Фридрихович</v>
      </c>
      <c r="B383" s="194">
        <v>59</v>
      </c>
      <c r="C383" s="194" t="s">
        <v>73</v>
      </c>
      <c r="D383" s="194" t="s">
        <v>10</v>
      </c>
      <c r="E383" s="194">
        <v>5</v>
      </c>
      <c r="F383" s="194">
        <v>7</v>
      </c>
      <c r="G383" s="194">
        <v>7</v>
      </c>
    </row>
    <row r="384" spans="1:7">
      <c r="A384" t="str">
        <f t="shared" si="5"/>
        <v>25Пересыпкин Виталий Фридрихович</v>
      </c>
      <c r="B384" s="194">
        <v>25</v>
      </c>
      <c r="C384" s="194" t="s">
        <v>73</v>
      </c>
      <c r="D384" s="194" t="s">
        <v>8</v>
      </c>
      <c r="E384" s="194">
        <v>9</v>
      </c>
      <c r="F384" s="194">
        <v>8</v>
      </c>
      <c r="G384" s="194">
        <v>9</v>
      </c>
    </row>
    <row r="385" spans="1:7">
      <c r="A385" t="str">
        <f t="shared" si="5"/>
        <v>43Пересыпкин Виталий Фридрихович</v>
      </c>
      <c r="B385" s="194">
        <v>43</v>
      </c>
      <c r="C385" s="194" t="s">
        <v>73</v>
      </c>
      <c r="D385" s="194" t="s">
        <v>11</v>
      </c>
      <c r="E385" s="194">
        <v>7</v>
      </c>
      <c r="F385" s="194">
        <v>9</v>
      </c>
      <c r="G385" s="194">
        <v>9</v>
      </c>
    </row>
    <row r="386" spans="1:7">
      <c r="A386" t="str">
        <f t="shared" si="5"/>
        <v>51Пересыпкин Виталий Фридрихович</v>
      </c>
      <c r="B386" s="194">
        <v>51</v>
      </c>
      <c r="C386" s="194" t="s">
        <v>73</v>
      </c>
      <c r="D386" s="194" t="s">
        <v>10</v>
      </c>
      <c r="E386" s="194">
        <v>8</v>
      </c>
      <c r="F386" s="194">
        <v>8</v>
      </c>
      <c r="G386" s="194">
        <v>8</v>
      </c>
    </row>
    <row r="387" spans="1:7">
      <c r="A387" t="str">
        <f t="shared" si="5"/>
        <v>61Пересыпкин Виталий Фридрихович</v>
      </c>
      <c r="B387" s="194">
        <v>61</v>
      </c>
      <c r="C387" s="194" t="s">
        <v>73</v>
      </c>
      <c r="D387" s="194" t="s">
        <v>17</v>
      </c>
      <c r="E387" s="194" t="s">
        <v>149</v>
      </c>
      <c r="F387" s="194">
        <v>7</v>
      </c>
      <c r="G387" s="194">
        <v>4</v>
      </c>
    </row>
    <row r="388" spans="1:7">
      <c r="A388" t="str">
        <f t="shared" ref="A388:A451" si="6">CONCATENATE(B388,C388)</f>
        <v>40Пересыпкин Виталий Фридрихович</v>
      </c>
      <c r="B388" s="194">
        <v>40</v>
      </c>
      <c r="C388" s="194" t="s">
        <v>73</v>
      </c>
      <c r="D388" s="194" t="s">
        <v>8</v>
      </c>
      <c r="E388" s="194">
        <v>8</v>
      </c>
      <c r="F388" s="194">
        <v>9</v>
      </c>
      <c r="G388" s="194">
        <v>9</v>
      </c>
    </row>
    <row r="389" spans="1:7">
      <c r="A389" t="str">
        <f t="shared" si="6"/>
        <v>3Пересыпкин Виталий Фридрихович</v>
      </c>
      <c r="B389" s="194">
        <v>3</v>
      </c>
      <c r="C389" s="194" t="s">
        <v>73</v>
      </c>
      <c r="D389" s="194" t="s">
        <v>11</v>
      </c>
      <c r="E389" s="194">
        <v>10</v>
      </c>
      <c r="F389" s="194">
        <v>9</v>
      </c>
      <c r="G389" s="194">
        <v>5</v>
      </c>
    </row>
    <row r="390" spans="1:7">
      <c r="A390" t="str">
        <f t="shared" si="6"/>
        <v>34Пересыпкин Виталий Фридрихович</v>
      </c>
      <c r="B390" s="194">
        <v>34</v>
      </c>
      <c r="C390" s="194" t="s">
        <v>73</v>
      </c>
      <c r="D390" s="194" t="s">
        <v>10</v>
      </c>
      <c r="E390" s="194" t="s">
        <v>149</v>
      </c>
      <c r="F390" s="194">
        <v>9</v>
      </c>
      <c r="G390" s="194">
        <v>9</v>
      </c>
    </row>
    <row r="391" spans="1:7">
      <c r="A391" t="str">
        <f t="shared" si="6"/>
        <v>72Пересыпкин Виталий Фридрихович</v>
      </c>
      <c r="B391" s="194">
        <v>72</v>
      </c>
      <c r="C391" s="194" t="s">
        <v>73</v>
      </c>
      <c r="D391" s="194" t="s">
        <v>8</v>
      </c>
      <c r="E391" s="194" t="s">
        <v>149</v>
      </c>
      <c r="F391" s="194" t="s">
        <v>149</v>
      </c>
      <c r="G391" s="194">
        <v>9</v>
      </c>
    </row>
    <row r="392" spans="1:7">
      <c r="A392" t="str">
        <f t="shared" si="6"/>
        <v>45Пересыпкин Виталий Фридрихович</v>
      </c>
      <c r="B392" s="194">
        <v>45</v>
      </c>
      <c r="C392" s="194" t="s">
        <v>73</v>
      </c>
      <c r="D392" s="194" t="s">
        <v>8</v>
      </c>
      <c r="E392" s="194">
        <v>7</v>
      </c>
      <c r="F392" s="194">
        <v>8</v>
      </c>
      <c r="G392" s="194">
        <v>6</v>
      </c>
    </row>
    <row r="393" spans="1:7">
      <c r="A393" t="str">
        <f t="shared" si="6"/>
        <v>15Пересыпкин Виталий Фридрихович</v>
      </c>
      <c r="B393" s="194">
        <v>15</v>
      </c>
      <c r="C393" s="194" t="s">
        <v>73</v>
      </c>
      <c r="D393" s="194" t="s">
        <v>17</v>
      </c>
      <c r="E393" s="194" t="s">
        <v>149</v>
      </c>
      <c r="F393" s="194" t="s">
        <v>149</v>
      </c>
      <c r="G393" s="194">
        <v>9</v>
      </c>
    </row>
    <row r="394" spans="1:7">
      <c r="A394" t="str">
        <f t="shared" si="6"/>
        <v>16Пересыпкин Виталий Фридрихович</v>
      </c>
      <c r="B394" s="194">
        <v>16</v>
      </c>
      <c r="C394" s="194" t="s">
        <v>73</v>
      </c>
      <c r="D394" s="194" t="s">
        <v>10</v>
      </c>
      <c r="E394" s="194" t="s">
        <v>149</v>
      </c>
      <c r="F394" s="194">
        <v>7</v>
      </c>
      <c r="G394" s="194">
        <v>8</v>
      </c>
    </row>
    <row r="395" spans="1:7">
      <c r="A395" t="str">
        <f t="shared" si="6"/>
        <v>9Пересыпкин Виталий Фридрихович</v>
      </c>
      <c r="B395" s="194">
        <v>9</v>
      </c>
      <c r="C395" s="194" t="s">
        <v>73</v>
      </c>
      <c r="D395" s="194" t="s">
        <v>10</v>
      </c>
      <c r="E395" s="194" t="s">
        <v>149</v>
      </c>
      <c r="F395" s="194" t="s">
        <v>149</v>
      </c>
      <c r="G395" s="194">
        <v>6</v>
      </c>
    </row>
    <row r="396" spans="1:7">
      <c r="A396" t="str">
        <f t="shared" si="6"/>
        <v>53Пересыпкин Виталий Фридрихович</v>
      </c>
      <c r="B396" s="194">
        <v>53</v>
      </c>
      <c r="C396" s="194" t="s">
        <v>73</v>
      </c>
      <c r="D396" s="194" t="s">
        <v>8</v>
      </c>
      <c r="E396" s="194">
        <v>6</v>
      </c>
      <c r="F396" s="194">
        <v>7</v>
      </c>
      <c r="G396" s="194">
        <v>8</v>
      </c>
    </row>
    <row r="397" spans="1:7">
      <c r="A397" t="str">
        <f t="shared" si="6"/>
        <v>63Пересыпкин Виталий Фридрихович</v>
      </c>
      <c r="B397" s="194">
        <v>63</v>
      </c>
      <c r="C397" s="194" t="s">
        <v>73</v>
      </c>
      <c r="D397" s="194" t="s">
        <v>10</v>
      </c>
      <c r="E397" s="194" t="s">
        <v>149</v>
      </c>
      <c r="F397" s="194" t="s">
        <v>149</v>
      </c>
      <c r="G397" s="194">
        <v>5</v>
      </c>
    </row>
    <row r="398" spans="1:7">
      <c r="A398" t="str">
        <f t="shared" si="6"/>
        <v>21Пересыпкин Виталий Фридрихович</v>
      </c>
      <c r="B398" s="194">
        <v>21</v>
      </c>
      <c r="C398" s="194" t="s">
        <v>73</v>
      </c>
      <c r="D398" s="194" t="s">
        <v>10</v>
      </c>
      <c r="E398" s="194">
        <v>9</v>
      </c>
      <c r="F398" s="194">
        <v>7</v>
      </c>
      <c r="G398" s="194">
        <v>8</v>
      </c>
    </row>
    <row r="399" spans="1:7">
      <c r="A399" t="str">
        <f t="shared" si="6"/>
        <v>17Пересыпкин Виталий Фридрихович</v>
      </c>
      <c r="B399" s="194">
        <v>17</v>
      </c>
      <c r="C399" s="194" t="s">
        <v>73</v>
      </c>
      <c r="D399" s="194" t="s">
        <v>8</v>
      </c>
      <c r="E399" s="194" t="s">
        <v>149</v>
      </c>
      <c r="F399" s="194">
        <v>7</v>
      </c>
      <c r="G399" s="194">
        <v>9</v>
      </c>
    </row>
    <row r="400" spans="1:7">
      <c r="A400" t="str">
        <f t="shared" si="6"/>
        <v>47Пересыпкин Виталий Фридрихович</v>
      </c>
      <c r="B400" s="194">
        <v>47</v>
      </c>
      <c r="C400" s="194" t="s">
        <v>73</v>
      </c>
      <c r="D400" s="194" t="s">
        <v>11</v>
      </c>
      <c r="E400" s="194">
        <v>7</v>
      </c>
      <c r="F400" s="194">
        <v>6</v>
      </c>
      <c r="G400" s="194">
        <v>6</v>
      </c>
    </row>
    <row r="401" spans="1:8">
      <c r="A401" t="str">
        <f t="shared" si="6"/>
        <v>54Пересыпкин Виталий Фридрихович</v>
      </c>
      <c r="B401" s="194">
        <v>54</v>
      </c>
      <c r="C401" s="194" t="s">
        <v>73</v>
      </c>
      <c r="D401" s="194" t="s">
        <v>10</v>
      </c>
      <c r="E401" s="194" t="s">
        <v>149</v>
      </c>
      <c r="F401" s="194" t="s">
        <v>149</v>
      </c>
      <c r="G401" s="194">
        <v>6</v>
      </c>
    </row>
    <row r="402" spans="1:8">
      <c r="A402" t="str">
        <f t="shared" si="6"/>
        <v>67Пересыпкин Виталий Фридрихович</v>
      </c>
      <c r="B402" s="194">
        <v>67</v>
      </c>
      <c r="C402" s="194" t="s">
        <v>73</v>
      </c>
      <c r="D402" s="194" t="s">
        <v>17</v>
      </c>
      <c r="E402" s="194">
        <v>6</v>
      </c>
      <c r="F402" s="194">
        <v>7</v>
      </c>
      <c r="G402" s="194">
        <v>8</v>
      </c>
    </row>
    <row r="403" spans="1:8">
      <c r="A403" t="str">
        <f t="shared" si="6"/>
        <v>41Пересыпкин Виталий Фридрихович</v>
      </c>
      <c r="B403" s="194">
        <v>41</v>
      </c>
      <c r="C403" s="194" t="s">
        <v>73</v>
      </c>
      <c r="D403" s="194" t="s">
        <v>8</v>
      </c>
      <c r="E403" s="194" t="s">
        <v>149</v>
      </c>
      <c r="F403" s="194">
        <v>7</v>
      </c>
      <c r="G403" s="194">
        <v>7</v>
      </c>
      <c r="H403">
        <f>SUM(E403:G403)</f>
        <v>14</v>
      </c>
    </row>
    <row r="404" spans="1:8">
      <c r="A404" t="str">
        <f t="shared" si="6"/>
        <v>20Пересыпкин Виталий Фридрихович</v>
      </c>
      <c r="B404" s="194">
        <v>20</v>
      </c>
      <c r="C404" s="194" t="s">
        <v>73</v>
      </c>
      <c r="D404" s="194" t="s">
        <v>11</v>
      </c>
      <c r="E404" s="194">
        <v>6</v>
      </c>
      <c r="F404" s="194">
        <v>7</v>
      </c>
      <c r="G404" s="194">
        <v>8</v>
      </c>
    </row>
    <row r="405" spans="1:8">
      <c r="A405" t="str">
        <f t="shared" si="6"/>
        <v>36Пересыпкин Виталий Фридрихович</v>
      </c>
      <c r="B405" s="194">
        <v>36</v>
      </c>
      <c r="C405" s="194" t="s">
        <v>73</v>
      </c>
      <c r="D405" s="194" t="s">
        <v>10</v>
      </c>
      <c r="E405" s="194" t="s">
        <v>149</v>
      </c>
      <c r="F405" s="194" t="s">
        <v>149</v>
      </c>
      <c r="G405" s="194">
        <v>6</v>
      </c>
    </row>
    <row r="406" spans="1:8">
      <c r="A406" t="str">
        <f t="shared" si="6"/>
        <v>44Пересыпкин Виталий Фридрихович</v>
      </c>
      <c r="B406" s="194">
        <v>44</v>
      </c>
      <c r="C406" s="194" t="s">
        <v>73</v>
      </c>
      <c r="D406" s="194" t="s">
        <v>8</v>
      </c>
      <c r="E406" s="194">
        <v>5</v>
      </c>
      <c r="F406" s="194">
        <v>6</v>
      </c>
      <c r="G406" s="194">
        <v>6</v>
      </c>
    </row>
    <row r="407" spans="1:8">
      <c r="A407" t="str">
        <f t="shared" si="6"/>
        <v>11Пересыпкин Виталий Фридрихович</v>
      </c>
      <c r="B407" s="194">
        <v>11</v>
      </c>
      <c r="C407" s="194" t="s">
        <v>73</v>
      </c>
      <c r="D407" s="194" t="s">
        <v>17</v>
      </c>
      <c r="E407" s="194" t="s">
        <v>149</v>
      </c>
      <c r="F407" s="194" t="s">
        <v>149</v>
      </c>
      <c r="G407" s="194">
        <v>9</v>
      </c>
    </row>
    <row r="408" spans="1:8">
      <c r="A408" t="str">
        <f t="shared" si="6"/>
        <v>19Пересыпкин Виталий Фридрихович</v>
      </c>
      <c r="B408" s="194">
        <v>19</v>
      </c>
      <c r="C408" s="194" t="s">
        <v>73</v>
      </c>
      <c r="D408" s="194" t="s">
        <v>11</v>
      </c>
      <c r="E408" s="194">
        <v>8</v>
      </c>
      <c r="F408" s="194">
        <v>8</v>
      </c>
      <c r="G408" s="194">
        <v>9</v>
      </c>
    </row>
    <row r="409" spans="1:8">
      <c r="A409" t="str">
        <f t="shared" si="6"/>
        <v>8Пересыпкин Виталий Фридрихович</v>
      </c>
      <c r="B409" s="194">
        <v>8</v>
      </c>
      <c r="C409" s="194" t="s">
        <v>73</v>
      </c>
      <c r="D409" s="194" t="s">
        <v>10</v>
      </c>
      <c r="E409" s="194">
        <v>8</v>
      </c>
      <c r="F409" s="194">
        <v>9</v>
      </c>
      <c r="G409" s="194">
        <v>8</v>
      </c>
    </row>
    <row r="410" spans="1:8">
      <c r="A410" t="str">
        <f t="shared" si="6"/>
        <v>64Пересыпкин Виталий Фридрихович</v>
      </c>
      <c r="B410" s="194">
        <v>64</v>
      </c>
      <c r="C410" s="194" t="s">
        <v>73</v>
      </c>
      <c r="D410" s="194" t="s">
        <v>8</v>
      </c>
      <c r="E410" s="194">
        <v>6</v>
      </c>
      <c r="F410" s="194">
        <v>7</v>
      </c>
      <c r="G410" s="194">
        <v>5</v>
      </c>
    </row>
    <row r="411" spans="1:8">
      <c r="A411" t="str">
        <f t="shared" si="6"/>
        <v>33Пересыпкин Виталий Фридрихович</v>
      </c>
      <c r="B411" s="194">
        <v>33</v>
      </c>
      <c r="C411" s="194" t="s">
        <v>73</v>
      </c>
      <c r="D411" s="194" t="s">
        <v>17</v>
      </c>
      <c r="E411" s="194" t="s">
        <v>149</v>
      </c>
      <c r="F411" s="194" t="s">
        <v>149</v>
      </c>
      <c r="G411" s="194">
        <v>8</v>
      </c>
    </row>
    <row r="412" spans="1:8">
      <c r="A412" t="str">
        <f t="shared" si="6"/>
        <v>23Пересыпкин Виталий Фридрихович</v>
      </c>
      <c r="B412" s="194">
        <v>23</v>
      </c>
      <c r="C412" s="194" t="s">
        <v>73</v>
      </c>
      <c r="D412" s="194" t="s">
        <v>10</v>
      </c>
      <c r="E412" s="194">
        <v>8</v>
      </c>
      <c r="F412" s="194">
        <v>7</v>
      </c>
      <c r="G412" s="194">
        <v>8</v>
      </c>
    </row>
    <row r="413" spans="1:8">
      <c r="A413" t="str">
        <f t="shared" si="6"/>
        <v>49Пересыпкин Виталий Фридрихович</v>
      </c>
      <c r="B413" s="194">
        <v>49</v>
      </c>
      <c r="C413" s="194" t="s">
        <v>73</v>
      </c>
      <c r="D413" s="194" t="s">
        <v>8</v>
      </c>
      <c r="E413" s="194">
        <v>5</v>
      </c>
      <c r="F413" s="194">
        <v>6</v>
      </c>
      <c r="G413" s="194">
        <v>7</v>
      </c>
    </row>
    <row r="414" spans="1:8">
      <c r="A414" t="str">
        <f t="shared" si="6"/>
        <v>66Пересыпкин Виталий Фридрихович</v>
      </c>
      <c r="B414" s="194">
        <v>66</v>
      </c>
      <c r="C414" s="194" t="s">
        <v>73</v>
      </c>
      <c r="D414" s="194" t="s">
        <v>11</v>
      </c>
      <c r="E414" s="194">
        <v>10</v>
      </c>
      <c r="F414" s="194">
        <v>10</v>
      </c>
      <c r="G414" s="194">
        <v>9</v>
      </c>
    </row>
    <row r="415" spans="1:8">
      <c r="A415" t="str">
        <f t="shared" si="6"/>
        <v>55Пересыпкин Виталий Фридрихович</v>
      </c>
      <c r="B415" s="194">
        <v>55</v>
      </c>
      <c r="C415" s="194" t="s">
        <v>73</v>
      </c>
      <c r="D415" s="194" t="s">
        <v>10</v>
      </c>
      <c r="E415" s="194">
        <v>6</v>
      </c>
      <c r="F415" s="194">
        <v>5</v>
      </c>
      <c r="G415" s="194">
        <v>6</v>
      </c>
    </row>
    <row r="416" spans="1:8">
      <c r="A416" t="str">
        <f t="shared" si="6"/>
        <v>75Пересыпкин Виталий Фридрихович</v>
      </c>
      <c r="B416" s="194">
        <v>75</v>
      </c>
      <c r="C416" s="194" t="s">
        <v>73</v>
      </c>
      <c r="D416" s="194" t="s">
        <v>17</v>
      </c>
      <c r="E416" s="194">
        <v>5</v>
      </c>
      <c r="F416" s="194">
        <v>7</v>
      </c>
      <c r="G416" s="194">
        <v>8</v>
      </c>
    </row>
    <row r="417" spans="1:7">
      <c r="A417" t="str">
        <f t="shared" si="6"/>
        <v>30Пересыпкин Виталий Фридрихович</v>
      </c>
      <c r="B417" s="194">
        <v>30</v>
      </c>
      <c r="C417" s="194" t="s">
        <v>73</v>
      </c>
      <c r="D417" s="194" t="s">
        <v>8</v>
      </c>
      <c r="E417" s="194">
        <v>10</v>
      </c>
      <c r="F417" s="194">
        <v>10</v>
      </c>
      <c r="G417" s="194">
        <v>9</v>
      </c>
    </row>
    <row r="418" spans="1:7">
      <c r="A418" t="str">
        <f t="shared" si="6"/>
        <v>27Пересыпкин Виталий Фридрихович</v>
      </c>
      <c r="B418" s="194">
        <v>27</v>
      </c>
      <c r="C418" s="194" t="s">
        <v>73</v>
      </c>
      <c r="D418" s="194" t="s">
        <v>11</v>
      </c>
      <c r="E418" s="194" t="s">
        <v>149</v>
      </c>
      <c r="F418" s="194">
        <v>8</v>
      </c>
      <c r="G418" s="194">
        <v>8</v>
      </c>
    </row>
    <row r="419" spans="1:7">
      <c r="A419" t="str">
        <f t="shared" si="6"/>
        <v>37Пересыпкин Виталий Фридрихович</v>
      </c>
      <c r="B419" s="194">
        <v>37</v>
      </c>
      <c r="C419" s="194" t="s">
        <v>73</v>
      </c>
      <c r="D419" s="194" t="s">
        <v>10</v>
      </c>
      <c r="E419" s="194" t="s">
        <v>149</v>
      </c>
      <c r="F419" s="194">
        <v>7</v>
      </c>
      <c r="G419" s="194">
        <v>7</v>
      </c>
    </row>
    <row r="420" spans="1:7">
      <c r="A420" t="str">
        <f t="shared" si="6"/>
        <v>56Пересыпкин Виталий Фридрихович</v>
      </c>
      <c r="B420" s="194">
        <v>56</v>
      </c>
      <c r="C420" s="194" t="s">
        <v>73</v>
      </c>
      <c r="D420" s="194" t="s">
        <v>17</v>
      </c>
      <c r="E420" s="194">
        <v>10</v>
      </c>
      <c r="F420" s="194">
        <v>9</v>
      </c>
      <c r="G420" s="194">
        <v>7</v>
      </c>
    </row>
    <row r="421" spans="1:7">
      <c r="A421" t="str">
        <f t="shared" si="6"/>
        <v>32Пересыпкин Виталий Фридрихович</v>
      </c>
      <c r="B421" s="194">
        <v>32</v>
      </c>
      <c r="C421" s="194" t="s">
        <v>73</v>
      </c>
      <c r="D421" s="194" t="s">
        <v>8</v>
      </c>
      <c r="E421" s="194" t="s">
        <v>149</v>
      </c>
      <c r="F421" s="194" t="s">
        <v>149</v>
      </c>
      <c r="G421" s="194">
        <v>4</v>
      </c>
    </row>
    <row r="422" spans="1:7">
      <c r="A422" t="str">
        <f t="shared" si="6"/>
        <v>2Пересыпкин Виталий Фридрихович</v>
      </c>
      <c r="B422" s="194">
        <v>2</v>
      </c>
      <c r="C422" s="194" t="s">
        <v>73</v>
      </c>
      <c r="D422" s="194" t="s">
        <v>17</v>
      </c>
      <c r="E422" s="194">
        <v>10</v>
      </c>
      <c r="F422" s="194">
        <v>10</v>
      </c>
      <c r="G422" s="194">
        <v>10</v>
      </c>
    </row>
    <row r="423" spans="1:7">
      <c r="A423" t="str">
        <f t="shared" si="6"/>
        <v>13Пересыпкин Виталий Фридрихович</v>
      </c>
      <c r="B423" s="194">
        <v>13</v>
      </c>
      <c r="C423" s="194" t="s">
        <v>73</v>
      </c>
      <c r="D423" s="194" t="s">
        <v>11</v>
      </c>
      <c r="E423" s="194" t="s">
        <v>149</v>
      </c>
      <c r="F423" s="194">
        <v>9</v>
      </c>
      <c r="G423" s="194">
        <v>6</v>
      </c>
    </row>
    <row r="424" spans="1:7">
      <c r="A424" t="str">
        <f t="shared" si="6"/>
        <v>7Пересыпкин Виталий Фридрихович</v>
      </c>
      <c r="B424" s="194">
        <v>7</v>
      </c>
      <c r="C424" s="194" t="s">
        <v>73</v>
      </c>
      <c r="D424" s="194" t="s">
        <v>10</v>
      </c>
      <c r="E424" s="194">
        <v>4</v>
      </c>
      <c r="F424" s="194">
        <v>4</v>
      </c>
      <c r="G424" s="194">
        <v>6</v>
      </c>
    </row>
    <row r="425" spans="1:7">
      <c r="A425" t="str">
        <f t="shared" si="6"/>
        <v>65Пересыпкин Виталий Фридрихович</v>
      </c>
      <c r="B425" s="194">
        <v>65</v>
      </c>
      <c r="C425" s="194" t="s">
        <v>73</v>
      </c>
      <c r="D425" s="194" t="s">
        <v>8</v>
      </c>
      <c r="E425" s="194">
        <v>10</v>
      </c>
      <c r="F425" s="194">
        <v>10</v>
      </c>
      <c r="G425" s="194">
        <v>10</v>
      </c>
    </row>
    <row r="426" spans="1:7">
      <c r="A426" t="str">
        <f t="shared" si="6"/>
        <v>42Пересыпкин Виталий Фридрихович</v>
      </c>
      <c r="B426" s="194">
        <v>42</v>
      </c>
      <c r="C426" s="194" t="s">
        <v>73</v>
      </c>
      <c r="D426" s="194" t="s">
        <v>17</v>
      </c>
      <c r="E426" s="194">
        <v>10</v>
      </c>
      <c r="F426" s="194">
        <v>10</v>
      </c>
      <c r="G426" s="194">
        <v>9</v>
      </c>
    </row>
    <row r="427" spans="1:7">
      <c r="A427" t="str">
        <f t="shared" si="6"/>
        <v>29Пересыпкин Виталий Фридрихович</v>
      </c>
      <c r="B427" s="194">
        <v>29</v>
      </c>
      <c r="C427" s="194" t="s">
        <v>73</v>
      </c>
      <c r="D427" s="194" t="s">
        <v>10</v>
      </c>
      <c r="E427" s="194" t="s">
        <v>149</v>
      </c>
      <c r="F427" s="194" t="s">
        <v>149</v>
      </c>
      <c r="G427" s="194">
        <v>7</v>
      </c>
    </row>
    <row r="428" spans="1:7">
      <c r="A428" t="str">
        <f t="shared" si="6"/>
        <v>50Пересыпкин Виталий Фридрихович</v>
      </c>
      <c r="B428" s="194">
        <v>50</v>
      </c>
      <c r="C428" s="194" t="s">
        <v>73</v>
      </c>
      <c r="D428" s="194" t="s">
        <v>8</v>
      </c>
      <c r="E428" s="194">
        <v>6</v>
      </c>
      <c r="F428" s="194">
        <v>7</v>
      </c>
      <c r="G428" s="194">
        <v>4</v>
      </c>
    </row>
    <row r="429" spans="1:7">
      <c r="A429" t="str">
        <f t="shared" si="6"/>
        <v>68Пересыпкин Виталий Фридрихович</v>
      </c>
      <c r="B429" s="194">
        <v>68</v>
      </c>
      <c r="C429" s="194" t="s">
        <v>73</v>
      </c>
      <c r="D429" s="194" t="s">
        <v>11</v>
      </c>
      <c r="E429" s="194">
        <v>8</v>
      </c>
      <c r="F429" s="194">
        <v>8</v>
      </c>
      <c r="G429" s="194">
        <v>4</v>
      </c>
    </row>
    <row r="430" spans="1:7">
      <c r="A430" t="str">
        <f t="shared" si="6"/>
        <v>57Пересыпкин Виталий Фридрихович</v>
      </c>
      <c r="B430" s="194">
        <v>57</v>
      </c>
      <c r="C430" s="194" t="s">
        <v>73</v>
      </c>
      <c r="D430" s="194" t="s">
        <v>10</v>
      </c>
      <c r="E430" s="194">
        <v>7</v>
      </c>
      <c r="F430" s="194">
        <v>7</v>
      </c>
      <c r="G430" s="194">
        <v>9</v>
      </c>
    </row>
    <row r="431" spans="1:7">
      <c r="A431" t="str">
        <f t="shared" si="6"/>
        <v>66Родимцев Андрей Александрович</v>
      </c>
      <c r="B431" s="194">
        <v>66</v>
      </c>
      <c r="C431" s="194" t="s">
        <v>30</v>
      </c>
      <c r="D431" s="194" t="s">
        <v>11</v>
      </c>
      <c r="E431" s="194" t="s">
        <v>149</v>
      </c>
      <c r="F431" s="194">
        <v>8</v>
      </c>
      <c r="G431" s="194" t="s">
        <v>149</v>
      </c>
    </row>
    <row r="432" spans="1:7">
      <c r="A432" t="str">
        <f t="shared" si="6"/>
        <v>65Родимцев Андрей Александрович</v>
      </c>
      <c r="B432" s="194">
        <v>65</v>
      </c>
      <c r="C432" s="194" t="s">
        <v>30</v>
      </c>
      <c r="D432" s="194" t="s">
        <v>8</v>
      </c>
      <c r="E432" s="194">
        <v>8</v>
      </c>
      <c r="F432" s="194">
        <v>12</v>
      </c>
      <c r="G432" s="194">
        <v>11</v>
      </c>
    </row>
    <row r="433" spans="1:7">
      <c r="A433" t="str">
        <f t="shared" si="6"/>
        <v>13Родимцев Андрей Александрович</v>
      </c>
      <c r="B433" s="194">
        <v>13</v>
      </c>
      <c r="C433" s="194" t="s">
        <v>30</v>
      </c>
      <c r="D433" s="194" t="s">
        <v>11</v>
      </c>
      <c r="E433" s="194" t="s">
        <v>149</v>
      </c>
      <c r="F433" s="194">
        <v>9</v>
      </c>
      <c r="G433" s="194">
        <v>8</v>
      </c>
    </row>
    <row r="434" spans="1:7">
      <c r="A434" t="str">
        <f t="shared" si="6"/>
        <v>68Родимцев Андрей Александрович</v>
      </c>
      <c r="B434" s="194">
        <v>68</v>
      </c>
      <c r="C434" s="194" t="s">
        <v>30</v>
      </c>
      <c r="D434" s="194" t="s">
        <v>11</v>
      </c>
      <c r="E434" s="194">
        <v>8</v>
      </c>
      <c r="F434" s="194">
        <v>9</v>
      </c>
      <c r="G434" s="194">
        <v>8</v>
      </c>
    </row>
    <row r="435" spans="1:7">
      <c r="A435" t="str">
        <f t="shared" si="6"/>
        <v>19Родимцев Андрей Александрович</v>
      </c>
      <c r="B435" s="194">
        <v>19</v>
      </c>
      <c r="C435" s="194" t="s">
        <v>30</v>
      </c>
      <c r="D435" s="194" t="s">
        <v>11</v>
      </c>
      <c r="E435" s="194">
        <v>9</v>
      </c>
      <c r="F435" s="194">
        <v>10</v>
      </c>
      <c r="G435" s="194">
        <v>8</v>
      </c>
    </row>
    <row r="436" spans="1:7">
      <c r="A436" t="str">
        <f t="shared" si="6"/>
        <v>35Родимцев Андрей Александрович</v>
      </c>
      <c r="B436" s="194">
        <v>35</v>
      </c>
      <c r="C436" s="194" t="s">
        <v>30</v>
      </c>
      <c r="D436" s="194" t="s">
        <v>11</v>
      </c>
      <c r="E436" s="194">
        <v>11</v>
      </c>
      <c r="F436" s="194">
        <v>11</v>
      </c>
      <c r="G436" s="194">
        <v>12</v>
      </c>
    </row>
    <row r="437" spans="1:7">
      <c r="A437" t="str">
        <f t="shared" si="6"/>
        <v>43Родимцев Андрей Александрович</v>
      </c>
      <c r="B437" s="194">
        <v>43</v>
      </c>
      <c r="C437" s="194" t="s">
        <v>30</v>
      </c>
      <c r="D437" s="194" t="s">
        <v>11</v>
      </c>
      <c r="E437" s="194">
        <v>10</v>
      </c>
      <c r="F437" s="194">
        <v>12</v>
      </c>
      <c r="G437" s="194">
        <v>5</v>
      </c>
    </row>
    <row r="438" spans="1:7">
      <c r="A438" t="str">
        <f t="shared" si="6"/>
        <v>48Родимцев Андрей Александрович</v>
      </c>
      <c r="B438" s="194">
        <v>48</v>
      </c>
      <c r="C438" s="194" t="s">
        <v>30</v>
      </c>
      <c r="D438" s="194" t="s">
        <v>8</v>
      </c>
      <c r="E438" s="194" t="s">
        <v>149</v>
      </c>
      <c r="F438" s="194">
        <v>6</v>
      </c>
      <c r="G438" s="194" t="s">
        <v>149</v>
      </c>
    </row>
    <row r="439" spans="1:7">
      <c r="A439" t="str">
        <f t="shared" si="6"/>
        <v>3Родимцев Андрей Александрович</v>
      </c>
      <c r="B439" s="194">
        <v>3</v>
      </c>
      <c r="C439" s="194" t="s">
        <v>30</v>
      </c>
      <c r="D439" s="194" t="s">
        <v>11</v>
      </c>
      <c r="E439" s="194">
        <v>5</v>
      </c>
      <c r="F439" s="194">
        <v>10</v>
      </c>
      <c r="G439" s="194">
        <v>7</v>
      </c>
    </row>
    <row r="440" spans="1:7">
      <c r="A440" t="str">
        <f t="shared" si="6"/>
        <v>15Русаков Сергей Александрович</v>
      </c>
      <c r="B440" s="194">
        <v>15</v>
      </c>
      <c r="C440" s="194" t="s">
        <v>72</v>
      </c>
      <c r="D440" s="194" t="s">
        <v>17</v>
      </c>
      <c r="E440" s="194" t="s">
        <v>149</v>
      </c>
      <c r="F440" s="194" t="s">
        <v>149</v>
      </c>
      <c r="G440" s="194">
        <v>6</v>
      </c>
    </row>
    <row r="441" spans="1:7">
      <c r="A441" t="str">
        <f t="shared" si="6"/>
        <v>41Русаков Сергей Александрович</v>
      </c>
      <c r="B441" s="194">
        <v>41</v>
      </c>
      <c r="C441" s="194" t="s">
        <v>72</v>
      </c>
      <c r="D441" s="194" t="s">
        <v>8</v>
      </c>
      <c r="E441" s="194" t="s">
        <v>149</v>
      </c>
      <c r="F441" s="194">
        <v>4</v>
      </c>
      <c r="G441" s="194">
        <v>5</v>
      </c>
    </row>
    <row r="442" spans="1:7">
      <c r="A442" t="str">
        <f t="shared" si="6"/>
        <v>7Русаков Сергей Александрович</v>
      </c>
      <c r="B442" s="194">
        <v>7</v>
      </c>
      <c r="C442" s="194" t="s">
        <v>72</v>
      </c>
      <c r="D442" s="194" t="s">
        <v>10</v>
      </c>
      <c r="E442" s="194">
        <v>7</v>
      </c>
      <c r="F442" s="194">
        <v>5</v>
      </c>
      <c r="G442" s="194">
        <v>4</v>
      </c>
    </row>
    <row r="443" spans="1:7">
      <c r="A443" t="str">
        <f t="shared" si="6"/>
        <v>66Русаков Сергей Александрович</v>
      </c>
      <c r="B443" s="194">
        <v>66</v>
      </c>
      <c r="C443" s="194" t="s">
        <v>72</v>
      </c>
      <c r="D443" s="194" t="s">
        <v>11</v>
      </c>
      <c r="E443" s="194">
        <v>11</v>
      </c>
      <c r="F443" s="194">
        <v>7</v>
      </c>
      <c r="G443" s="194">
        <v>10</v>
      </c>
    </row>
    <row r="444" spans="1:7">
      <c r="A444" t="str">
        <f t="shared" si="6"/>
        <v>46Русаков Сергей Александрович</v>
      </c>
      <c r="B444" s="194">
        <v>46</v>
      </c>
      <c r="C444" s="194" t="s">
        <v>72</v>
      </c>
      <c r="D444" s="194" t="s">
        <v>17</v>
      </c>
      <c r="E444" s="194" t="s">
        <v>149</v>
      </c>
      <c r="F444" s="194">
        <v>5</v>
      </c>
      <c r="G444" s="194">
        <v>7</v>
      </c>
    </row>
    <row r="445" spans="1:7">
      <c r="A445" t="str">
        <f t="shared" si="6"/>
        <v>55Русаков Сергей Александрович</v>
      </c>
      <c r="B445" s="194">
        <v>55</v>
      </c>
      <c r="C445" s="194" t="s">
        <v>72</v>
      </c>
      <c r="D445" s="194" t="s">
        <v>10</v>
      </c>
      <c r="E445" s="194">
        <v>2</v>
      </c>
      <c r="F445" s="194">
        <v>4</v>
      </c>
      <c r="G445" s="194">
        <v>6</v>
      </c>
    </row>
    <row r="446" spans="1:7">
      <c r="A446" t="str">
        <f t="shared" si="6"/>
        <v>49Русаков Сергей Александрович</v>
      </c>
      <c r="B446" s="194">
        <v>49</v>
      </c>
      <c r="C446" s="194" t="s">
        <v>72</v>
      </c>
      <c r="D446" s="194" t="s">
        <v>8</v>
      </c>
      <c r="E446" s="194">
        <v>4</v>
      </c>
      <c r="F446" s="194">
        <v>4</v>
      </c>
      <c r="G446" s="194">
        <v>5</v>
      </c>
    </row>
    <row r="447" spans="1:7">
      <c r="A447" t="str">
        <f t="shared" si="6"/>
        <v>16Русаков Сергей Александрович</v>
      </c>
      <c r="B447" s="194">
        <v>16</v>
      </c>
      <c r="C447" s="194" t="s">
        <v>72</v>
      </c>
      <c r="D447" s="194" t="s">
        <v>10</v>
      </c>
      <c r="E447" s="194" t="s">
        <v>149</v>
      </c>
      <c r="F447" s="194">
        <v>4</v>
      </c>
      <c r="G447" s="194">
        <v>6</v>
      </c>
    </row>
    <row r="448" spans="1:7">
      <c r="A448" t="str">
        <f t="shared" si="6"/>
        <v>27Русаков Сергей Александрович</v>
      </c>
      <c r="B448" s="194">
        <v>27</v>
      </c>
      <c r="C448" s="194" t="s">
        <v>72</v>
      </c>
      <c r="D448" s="194" t="s">
        <v>11</v>
      </c>
      <c r="E448" s="194" t="s">
        <v>149</v>
      </c>
      <c r="F448" s="194">
        <v>5</v>
      </c>
      <c r="G448" s="194">
        <v>6</v>
      </c>
    </row>
    <row r="449" spans="1:7">
      <c r="A449" t="str">
        <f t="shared" si="6"/>
        <v>69Русаков Сергей Александрович</v>
      </c>
      <c r="B449" s="194">
        <v>69</v>
      </c>
      <c r="C449" s="194" t="s">
        <v>72</v>
      </c>
      <c r="D449" s="194" t="s">
        <v>8</v>
      </c>
      <c r="E449" s="194">
        <v>7</v>
      </c>
      <c r="F449" s="194">
        <v>6</v>
      </c>
      <c r="G449" s="194">
        <v>10</v>
      </c>
    </row>
    <row r="450" spans="1:7">
      <c r="A450" t="str">
        <f t="shared" si="6"/>
        <v>37Русаков Сергей Александрович</v>
      </c>
      <c r="B450" s="194">
        <v>37</v>
      </c>
      <c r="C450" s="194" t="s">
        <v>72</v>
      </c>
      <c r="D450" s="194" t="s">
        <v>10</v>
      </c>
      <c r="E450" s="194" t="s">
        <v>149</v>
      </c>
      <c r="F450" s="194">
        <v>4</v>
      </c>
      <c r="G450" s="194">
        <v>6</v>
      </c>
    </row>
    <row r="451" spans="1:7">
      <c r="A451" t="str">
        <f t="shared" si="6"/>
        <v>64Русаков Сергей Александрович</v>
      </c>
      <c r="B451" s="194">
        <v>64</v>
      </c>
      <c r="C451" s="194" t="s">
        <v>72</v>
      </c>
      <c r="D451" s="194" t="s">
        <v>8</v>
      </c>
      <c r="E451" s="194">
        <v>5</v>
      </c>
      <c r="F451" s="194">
        <v>4</v>
      </c>
      <c r="G451" s="194">
        <v>3</v>
      </c>
    </row>
    <row r="452" spans="1:7">
      <c r="A452" t="str">
        <f t="shared" ref="A452:A515" si="7">CONCATENATE(B452,C452)</f>
        <v>75Русаков Сергей Александрович</v>
      </c>
      <c r="B452" s="194">
        <v>75</v>
      </c>
      <c r="C452" s="194" t="s">
        <v>72</v>
      </c>
      <c r="D452" s="194" t="s">
        <v>17</v>
      </c>
      <c r="E452" s="194">
        <v>6</v>
      </c>
      <c r="F452" s="194">
        <v>5</v>
      </c>
      <c r="G452" s="194">
        <v>9</v>
      </c>
    </row>
    <row r="453" spans="1:7">
      <c r="A453" t="str">
        <f t="shared" si="7"/>
        <v>12Русаков Сергей Александрович</v>
      </c>
      <c r="B453" s="194">
        <v>12</v>
      </c>
      <c r="C453" s="194" t="s">
        <v>72</v>
      </c>
      <c r="D453" s="194" t="s">
        <v>11</v>
      </c>
      <c r="E453" s="194" t="s">
        <v>149</v>
      </c>
      <c r="F453" s="194" t="s">
        <v>149</v>
      </c>
      <c r="G453" s="194">
        <v>6</v>
      </c>
    </row>
    <row r="454" spans="1:7">
      <c r="A454" t="str">
        <f t="shared" si="7"/>
        <v>28Русаков Сергей Александрович</v>
      </c>
      <c r="B454" s="194">
        <v>28</v>
      </c>
      <c r="C454" s="194" t="s">
        <v>72</v>
      </c>
      <c r="D454" s="194" t="s">
        <v>8</v>
      </c>
      <c r="E454" s="194">
        <v>9</v>
      </c>
      <c r="F454" s="194">
        <v>6</v>
      </c>
      <c r="G454" s="194">
        <v>12</v>
      </c>
    </row>
    <row r="455" spans="1:7">
      <c r="A455" t="str">
        <f t="shared" si="7"/>
        <v>11Русаков Сергей Александрович</v>
      </c>
      <c r="B455" s="194">
        <v>11</v>
      </c>
      <c r="C455" s="194" t="s">
        <v>72</v>
      </c>
      <c r="D455" s="194" t="s">
        <v>17</v>
      </c>
      <c r="E455" s="194" t="s">
        <v>149</v>
      </c>
      <c r="F455" s="194" t="s">
        <v>149</v>
      </c>
      <c r="G455" s="194">
        <v>8</v>
      </c>
    </row>
    <row r="456" spans="1:7">
      <c r="A456" t="str">
        <f t="shared" si="7"/>
        <v>40Русаков Сергей Александрович</v>
      </c>
      <c r="B456" s="194">
        <v>40</v>
      </c>
      <c r="C456" s="194" t="s">
        <v>72</v>
      </c>
      <c r="D456" s="194" t="s">
        <v>8</v>
      </c>
      <c r="E456" s="194">
        <v>8</v>
      </c>
      <c r="F456" s="194">
        <v>10</v>
      </c>
      <c r="G456" s="194">
        <v>11</v>
      </c>
    </row>
    <row r="457" spans="1:7">
      <c r="A457" t="str">
        <f t="shared" si="7"/>
        <v>5Русаков Сергей Александрович</v>
      </c>
      <c r="B457" s="194">
        <v>5</v>
      </c>
      <c r="C457" s="194" t="s">
        <v>72</v>
      </c>
      <c r="D457" s="194" t="s">
        <v>10</v>
      </c>
      <c r="E457" s="194">
        <v>1</v>
      </c>
      <c r="F457" s="194">
        <v>5</v>
      </c>
      <c r="G457" s="194">
        <v>2</v>
      </c>
    </row>
    <row r="458" spans="1:7">
      <c r="A458" t="str">
        <f t="shared" si="7"/>
        <v>68Русаков Сергей Александрович</v>
      </c>
      <c r="B458" s="194">
        <v>68</v>
      </c>
      <c r="C458" s="194" t="s">
        <v>72</v>
      </c>
      <c r="D458" s="194" t="s">
        <v>11</v>
      </c>
      <c r="E458" s="194">
        <v>9</v>
      </c>
      <c r="F458" s="194">
        <v>9</v>
      </c>
      <c r="G458" s="194">
        <v>10</v>
      </c>
    </row>
    <row r="459" spans="1:7">
      <c r="A459" t="str">
        <f t="shared" si="7"/>
        <v>42Русаков Сергей Александрович</v>
      </c>
      <c r="B459" s="194">
        <v>42</v>
      </c>
      <c r="C459" s="194" t="s">
        <v>72</v>
      </c>
      <c r="D459" s="194" t="s">
        <v>17</v>
      </c>
      <c r="E459" s="194">
        <v>10</v>
      </c>
      <c r="F459" s="194">
        <v>8</v>
      </c>
      <c r="G459" s="194">
        <v>8</v>
      </c>
    </row>
    <row r="460" spans="1:7">
      <c r="A460" t="str">
        <f t="shared" si="7"/>
        <v>57Русаков Сергей Александрович</v>
      </c>
      <c r="B460" s="194">
        <v>57</v>
      </c>
      <c r="C460" s="194" t="s">
        <v>72</v>
      </c>
      <c r="D460" s="194" t="s">
        <v>10</v>
      </c>
      <c r="E460" s="194">
        <v>3</v>
      </c>
      <c r="F460" s="194">
        <v>4</v>
      </c>
      <c r="G460" s="194">
        <v>6</v>
      </c>
    </row>
    <row r="461" spans="1:7">
      <c r="A461" t="str">
        <f t="shared" si="7"/>
        <v>48Русаков Сергей Александрович</v>
      </c>
      <c r="B461" s="194">
        <v>48</v>
      </c>
      <c r="C461" s="194" t="s">
        <v>72</v>
      </c>
      <c r="D461" s="194" t="s">
        <v>8</v>
      </c>
      <c r="E461" s="194">
        <v>8</v>
      </c>
      <c r="F461" s="194">
        <v>5</v>
      </c>
      <c r="G461" s="194" t="s">
        <v>149</v>
      </c>
    </row>
    <row r="462" spans="1:7">
      <c r="A462" t="str">
        <f t="shared" si="7"/>
        <v>14Русаков Сергей Александрович</v>
      </c>
      <c r="B462" s="194">
        <v>14</v>
      </c>
      <c r="C462" s="194" t="s">
        <v>72</v>
      </c>
      <c r="D462" s="194" t="s">
        <v>10</v>
      </c>
      <c r="E462" s="194" t="s">
        <v>149</v>
      </c>
      <c r="F462" s="194" t="s">
        <v>149</v>
      </c>
      <c r="G462" s="194">
        <v>5</v>
      </c>
    </row>
    <row r="463" spans="1:7">
      <c r="A463" t="str">
        <f t="shared" si="7"/>
        <v>35Русаков Сергей Александрович</v>
      </c>
      <c r="B463" s="194">
        <v>35</v>
      </c>
      <c r="C463" s="194" t="s">
        <v>72</v>
      </c>
      <c r="D463" s="194" t="s">
        <v>11</v>
      </c>
      <c r="E463" s="194">
        <v>5</v>
      </c>
      <c r="F463" s="194">
        <v>6</v>
      </c>
      <c r="G463" s="194">
        <v>6</v>
      </c>
    </row>
    <row r="464" spans="1:7">
      <c r="A464" t="str">
        <f t="shared" si="7"/>
        <v>61Русаков Сергей Александрович</v>
      </c>
      <c r="B464" s="194">
        <v>61</v>
      </c>
      <c r="C464" s="194" t="s">
        <v>72</v>
      </c>
      <c r="D464" s="194" t="s">
        <v>17</v>
      </c>
      <c r="E464" s="194" t="s">
        <v>149</v>
      </c>
      <c r="F464" s="194">
        <v>4</v>
      </c>
      <c r="G464" s="194">
        <v>5</v>
      </c>
    </row>
    <row r="465" spans="1:7">
      <c r="A465" t="str">
        <f t="shared" si="7"/>
        <v>72Русаков Сергей Александрович</v>
      </c>
      <c r="B465" s="194">
        <v>72</v>
      </c>
      <c r="C465" s="194" t="s">
        <v>72</v>
      </c>
      <c r="D465" s="194" t="s">
        <v>8</v>
      </c>
      <c r="E465" s="194" t="s">
        <v>149</v>
      </c>
      <c r="F465" s="194" t="s">
        <v>149</v>
      </c>
      <c r="G465" s="194">
        <v>8</v>
      </c>
    </row>
    <row r="466" spans="1:7">
      <c r="A466" t="str">
        <f t="shared" si="7"/>
        <v>38Русаков Сергей Александрович</v>
      </c>
      <c r="B466" s="194">
        <v>38</v>
      </c>
      <c r="C466" s="194" t="s">
        <v>72</v>
      </c>
      <c r="D466" s="194" t="s">
        <v>10</v>
      </c>
      <c r="E466" s="194" t="s">
        <v>149</v>
      </c>
      <c r="F466" s="194">
        <v>4</v>
      </c>
      <c r="G466" s="194">
        <v>7</v>
      </c>
    </row>
    <row r="467" spans="1:7">
      <c r="A467" t="str">
        <f t="shared" si="7"/>
        <v>62Русаков Сергей Александрович</v>
      </c>
      <c r="B467" s="194">
        <v>62</v>
      </c>
      <c r="C467" s="194" t="s">
        <v>72</v>
      </c>
      <c r="D467" s="194" t="s">
        <v>8</v>
      </c>
      <c r="E467" s="194">
        <v>9</v>
      </c>
      <c r="F467" s="194">
        <v>6</v>
      </c>
      <c r="G467" s="194">
        <v>5</v>
      </c>
    </row>
    <row r="468" spans="1:7">
      <c r="A468" t="str">
        <f t="shared" si="7"/>
        <v>29Русаков Сергей Александрович</v>
      </c>
      <c r="B468" s="194">
        <v>29</v>
      </c>
      <c r="C468" s="194" t="s">
        <v>72</v>
      </c>
      <c r="D468" s="194" t="s">
        <v>10</v>
      </c>
      <c r="E468" s="194" t="s">
        <v>149</v>
      </c>
      <c r="F468" s="194" t="s">
        <v>149</v>
      </c>
      <c r="G468" s="194">
        <v>5</v>
      </c>
    </row>
    <row r="469" spans="1:7">
      <c r="A469" t="str">
        <f t="shared" si="7"/>
        <v>13Русаков Сергей Александрович</v>
      </c>
      <c r="B469" s="194">
        <v>13</v>
      </c>
      <c r="C469" s="194" t="s">
        <v>72</v>
      </c>
      <c r="D469" s="194" t="s">
        <v>11</v>
      </c>
      <c r="E469" s="194" t="s">
        <v>149</v>
      </c>
      <c r="F469" s="194">
        <v>4</v>
      </c>
      <c r="G469" s="194">
        <v>4</v>
      </c>
    </row>
    <row r="470" spans="1:7">
      <c r="A470" t="str">
        <f t="shared" si="7"/>
        <v>25Русаков Сергей Александрович</v>
      </c>
      <c r="B470" s="194">
        <v>25</v>
      </c>
      <c r="C470" s="194" t="s">
        <v>72</v>
      </c>
      <c r="D470" s="194" t="s">
        <v>8</v>
      </c>
      <c r="E470" s="194">
        <v>7</v>
      </c>
      <c r="F470" s="194">
        <v>10</v>
      </c>
      <c r="G470" s="194">
        <v>7</v>
      </c>
    </row>
    <row r="471" spans="1:7">
      <c r="A471" t="str">
        <f t="shared" si="7"/>
        <v>2Русаков Сергей Александрович</v>
      </c>
      <c r="B471" s="194">
        <v>2</v>
      </c>
      <c r="C471" s="194" t="s">
        <v>72</v>
      </c>
      <c r="D471" s="194" t="s">
        <v>17</v>
      </c>
      <c r="E471" s="194">
        <v>11</v>
      </c>
      <c r="F471" s="194">
        <v>7</v>
      </c>
      <c r="G471" s="194">
        <v>11</v>
      </c>
    </row>
    <row r="472" spans="1:7">
      <c r="A472" t="str">
        <f t="shared" si="7"/>
        <v>39Русаков Сергей Александрович</v>
      </c>
      <c r="B472" s="194">
        <v>39</v>
      </c>
      <c r="C472" s="194" t="s">
        <v>72</v>
      </c>
      <c r="D472" s="194" t="s">
        <v>8</v>
      </c>
      <c r="E472" s="194">
        <v>11</v>
      </c>
      <c r="F472" s="194">
        <v>5</v>
      </c>
      <c r="G472" s="194">
        <v>11</v>
      </c>
    </row>
    <row r="473" spans="1:7">
      <c r="A473" t="str">
        <f t="shared" si="7"/>
        <v>33Русаков Сергей Александрович</v>
      </c>
      <c r="B473" s="194">
        <v>33</v>
      </c>
      <c r="C473" s="194" t="s">
        <v>72</v>
      </c>
      <c r="D473" s="194" t="s">
        <v>17</v>
      </c>
      <c r="E473" s="194" t="s">
        <v>149</v>
      </c>
      <c r="F473" s="194" t="s">
        <v>149</v>
      </c>
      <c r="G473" s="194">
        <v>7</v>
      </c>
    </row>
    <row r="474" spans="1:7">
      <c r="A474" t="str">
        <f t="shared" si="7"/>
        <v>59Русаков Сергей Александрович</v>
      </c>
      <c r="B474" s="194">
        <v>59</v>
      </c>
      <c r="C474" s="194" t="s">
        <v>72</v>
      </c>
      <c r="D474" s="194" t="s">
        <v>10</v>
      </c>
      <c r="E474" s="194">
        <v>2</v>
      </c>
      <c r="F474" s="194">
        <v>4</v>
      </c>
      <c r="G474" s="194">
        <v>4</v>
      </c>
    </row>
    <row r="475" spans="1:7">
      <c r="A475" t="str">
        <f t="shared" si="7"/>
        <v>45Русаков Сергей Александрович</v>
      </c>
      <c r="B475" s="194">
        <v>45</v>
      </c>
      <c r="C475" s="194" t="s">
        <v>72</v>
      </c>
      <c r="D475" s="194" t="s">
        <v>8</v>
      </c>
      <c r="E475" s="194">
        <v>5</v>
      </c>
      <c r="F475" s="194">
        <v>6</v>
      </c>
      <c r="G475" s="194">
        <v>4</v>
      </c>
    </row>
    <row r="476" spans="1:7">
      <c r="A476" t="str">
        <f t="shared" si="7"/>
        <v>9Русаков Сергей Александрович</v>
      </c>
      <c r="B476" s="194">
        <v>9</v>
      </c>
      <c r="C476" s="194" t="s">
        <v>72</v>
      </c>
      <c r="D476" s="194" t="s">
        <v>10</v>
      </c>
      <c r="E476" s="194" t="s">
        <v>149</v>
      </c>
      <c r="F476" s="194" t="s">
        <v>149</v>
      </c>
      <c r="G476" s="194">
        <v>4</v>
      </c>
    </row>
    <row r="477" spans="1:7">
      <c r="A477" t="str">
        <f t="shared" si="7"/>
        <v>43Русаков Сергей Александрович</v>
      </c>
      <c r="B477" s="194">
        <v>43</v>
      </c>
      <c r="C477" s="194" t="s">
        <v>72</v>
      </c>
      <c r="D477" s="194" t="s">
        <v>11</v>
      </c>
      <c r="E477" s="194">
        <v>6</v>
      </c>
      <c r="F477" s="194">
        <v>6</v>
      </c>
      <c r="G477" s="194">
        <v>5</v>
      </c>
    </row>
    <row r="478" spans="1:7">
      <c r="A478" t="str">
        <f t="shared" si="7"/>
        <v>60Русаков Сергей Александрович</v>
      </c>
      <c r="B478" s="194">
        <v>60</v>
      </c>
      <c r="C478" s="194" t="s">
        <v>72</v>
      </c>
      <c r="D478" s="194" t="s">
        <v>17</v>
      </c>
      <c r="E478" s="194" t="s">
        <v>149</v>
      </c>
      <c r="F478" s="194" t="s">
        <v>149</v>
      </c>
      <c r="G478" s="194">
        <v>3</v>
      </c>
    </row>
    <row r="479" spans="1:7">
      <c r="A479" t="str">
        <f t="shared" si="7"/>
        <v>51Русаков Сергей Александрович</v>
      </c>
      <c r="B479" s="194">
        <v>51</v>
      </c>
      <c r="C479" s="194" t="s">
        <v>72</v>
      </c>
      <c r="D479" s="194" t="s">
        <v>10</v>
      </c>
      <c r="E479" s="194">
        <v>6</v>
      </c>
      <c r="F479" s="194">
        <v>6</v>
      </c>
      <c r="G479" s="194">
        <v>8</v>
      </c>
    </row>
    <row r="480" spans="1:7">
      <c r="A480" t="str">
        <f t="shared" si="7"/>
        <v>53Русаков Сергей Александрович</v>
      </c>
      <c r="B480" s="194">
        <v>53</v>
      </c>
      <c r="C480" s="194" t="s">
        <v>72</v>
      </c>
      <c r="D480" s="194" t="s">
        <v>8</v>
      </c>
      <c r="E480" s="194">
        <v>6</v>
      </c>
      <c r="F480" s="194">
        <v>5</v>
      </c>
      <c r="G480" s="194">
        <v>5</v>
      </c>
    </row>
    <row r="481" spans="1:7">
      <c r="A481" t="str">
        <f t="shared" si="7"/>
        <v>23Русаков Сергей Александрович</v>
      </c>
      <c r="B481" s="194">
        <v>23</v>
      </c>
      <c r="C481" s="194" t="s">
        <v>72</v>
      </c>
      <c r="D481" s="194" t="s">
        <v>10</v>
      </c>
      <c r="E481" s="194">
        <v>2</v>
      </c>
      <c r="F481" s="194">
        <v>4</v>
      </c>
      <c r="G481" s="194">
        <v>3</v>
      </c>
    </row>
    <row r="482" spans="1:7">
      <c r="A482" t="str">
        <f t="shared" si="7"/>
        <v>19Русаков Сергей Александрович</v>
      </c>
      <c r="B482" s="194">
        <v>19</v>
      </c>
      <c r="C482" s="194" t="s">
        <v>72</v>
      </c>
      <c r="D482" s="194" t="s">
        <v>11</v>
      </c>
      <c r="E482" s="194">
        <v>5</v>
      </c>
      <c r="F482" s="194">
        <v>5</v>
      </c>
      <c r="G482" s="194">
        <v>11</v>
      </c>
    </row>
    <row r="483" spans="1:7">
      <c r="A483" t="str">
        <f t="shared" si="7"/>
        <v>17Русаков Сергей Александрович</v>
      </c>
      <c r="B483" s="194">
        <v>17</v>
      </c>
      <c r="C483" s="194" t="s">
        <v>72</v>
      </c>
      <c r="D483" s="194" t="s">
        <v>8</v>
      </c>
      <c r="E483" s="194" t="s">
        <v>149</v>
      </c>
      <c r="F483" s="194">
        <v>5</v>
      </c>
      <c r="G483" s="194">
        <v>6</v>
      </c>
    </row>
    <row r="484" spans="1:7">
      <c r="A484" t="str">
        <f t="shared" si="7"/>
        <v>34Русаков Сергей Александрович</v>
      </c>
      <c r="B484" s="194">
        <v>34</v>
      </c>
      <c r="C484" s="194" t="s">
        <v>72</v>
      </c>
      <c r="D484" s="194" t="s">
        <v>10</v>
      </c>
      <c r="E484" s="194" t="s">
        <v>149</v>
      </c>
      <c r="F484" s="194">
        <v>6</v>
      </c>
      <c r="G484" s="194">
        <v>11</v>
      </c>
    </row>
    <row r="485" spans="1:7">
      <c r="A485" t="str">
        <f t="shared" si="7"/>
        <v>1Русаков Сергей Александрович</v>
      </c>
      <c r="B485" s="194">
        <v>1</v>
      </c>
      <c r="C485" s="194" t="s">
        <v>72</v>
      </c>
      <c r="D485" s="194" t="s">
        <v>17</v>
      </c>
      <c r="E485" s="194">
        <v>12</v>
      </c>
      <c r="F485" s="194">
        <v>6</v>
      </c>
      <c r="G485" s="194">
        <v>10</v>
      </c>
    </row>
    <row r="486" spans="1:7">
      <c r="A486" t="str">
        <f t="shared" si="7"/>
        <v>32Русаков Сергей Александрович</v>
      </c>
      <c r="B486" s="194">
        <v>32</v>
      </c>
      <c r="C486" s="194" t="s">
        <v>72</v>
      </c>
      <c r="D486" s="194" t="s">
        <v>8</v>
      </c>
      <c r="E486" s="194" t="s">
        <v>149</v>
      </c>
      <c r="F486" s="194" t="s">
        <v>149</v>
      </c>
      <c r="G486" s="194">
        <v>2</v>
      </c>
    </row>
    <row r="487" spans="1:7">
      <c r="A487" t="str">
        <f t="shared" si="7"/>
        <v>26Русаков Сергей Александрович</v>
      </c>
      <c r="B487" s="194">
        <v>26</v>
      </c>
      <c r="C487" s="194" t="s">
        <v>72</v>
      </c>
      <c r="D487" s="194" t="s">
        <v>17</v>
      </c>
      <c r="E487" s="194">
        <v>8</v>
      </c>
      <c r="F487" s="194">
        <v>5</v>
      </c>
      <c r="G487" s="194">
        <v>10</v>
      </c>
    </row>
    <row r="488" spans="1:7">
      <c r="A488" t="str">
        <f t="shared" si="7"/>
        <v>44Русаков Сергей Александрович</v>
      </c>
      <c r="B488" s="194">
        <v>44</v>
      </c>
      <c r="C488" s="194" t="s">
        <v>72</v>
      </c>
      <c r="D488" s="194" t="s">
        <v>8</v>
      </c>
      <c r="E488" s="194">
        <v>5</v>
      </c>
      <c r="F488" s="194">
        <v>4</v>
      </c>
      <c r="G488" s="194">
        <v>4</v>
      </c>
    </row>
    <row r="489" spans="1:7">
      <c r="A489" t="str">
        <f t="shared" si="7"/>
        <v>8Русаков Сергей Александрович</v>
      </c>
      <c r="B489" s="194">
        <v>8</v>
      </c>
      <c r="C489" s="194" t="s">
        <v>72</v>
      </c>
      <c r="D489" s="194" t="s">
        <v>10</v>
      </c>
      <c r="E489" s="194">
        <v>8</v>
      </c>
      <c r="F489" s="194">
        <v>5</v>
      </c>
      <c r="G489" s="194">
        <v>6</v>
      </c>
    </row>
    <row r="490" spans="1:7">
      <c r="A490" t="str">
        <f t="shared" si="7"/>
        <v>47Русаков Сергей Александрович</v>
      </c>
      <c r="B490" s="194">
        <v>47</v>
      </c>
      <c r="C490" s="194" t="s">
        <v>72</v>
      </c>
      <c r="D490" s="194" t="s">
        <v>11</v>
      </c>
      <c r="E490" s="194">
        <v>4</v>
      </c>
      <c r="F490" s="194">
        <v>4</v>
      </c>
      <c r="G490" s="194">
        <v>3</v>
      </c>
    </row>
    <row r="491" spans="1:7">
      <c r="A491" t="str">
        <f t="shared" si="7"/>
        <v>56Русаков Сергей Александрович</v>
      </c>
      <c r="B491" s="194">
        <v>56</v>
      </c>
      <c r="C491" s="194" t="s">
        <v>72</v>
      </c>
      <c r="D491" s="194" t="s">
        <v>17</v>
      </c>
      <c r="E491" s="194">
        <v>9</v>
      </c>
      <c r="F491" s="194">
        <v>5</v>
      </c>
      <c r="G491" s="194">
        <v>7</v>
      </c>
    </row>
    <row r="492" spans="1:7">
      <c r="A492" t="str">
        <f t="shared" si="7"/>
        <v>54Русаков Сергей Александрович</v>
      </c>
      <c r="B492" s="194">
        <v>54</v>
      </c>
      <c r="C492" s="194" t="s">
        <v>72</v>
      </c>
      <c r="D492" s="194" t="s">
        <v>10</v>
      </c>
      <c r="E492" s="194" t="s">
        <v>149</v>
      </c>
      <c r="F492" s="194" t="s">
        <v>149</v>
      </c>
      <c r="G492" s="194">
        <v>6</v>
      </c>
    </row>
    <row r="493" spans="1:7">
      <c r="A493" t="str">
        <f t="shared" si="7"/>
        <v>50Русаков Сергей Александрович</v>
      </c>
      <c r="B493" s="194">
        <v>50</v>
      </c>
      <c r="C493" s="194" t="s">
        <v>72</v>
      </c>
      <c r="D493" s="194" t="s">
        <v>8</v>
      </c>
      <c r="E493" s="194">
        <v>7</v>
      </c>
      <c r="F493" s="194">
        <v>6</v>
      </c>
      <c r="G493" s="194">
        <v>7</v>
      </c>
    </row>
    <row r="494" spans="1:7">
      <c r="A494" t="str">
        <f t="shared" si="7"/>
        <v>21Русаков Сергей Александрович</v>
      </c>
      <c r="B494" s="194">
        <v>21</v>
      </c>
      <c r="C494" s="194" t="s">
        <v>72</v>
      </c>
      <c r="D494" s="194" t="s">
        <v>10</v>
      </c>
      <c r="E494" s="194">
        <v>7</v>
      </c>
      <c r="F494" s="194">
        <v>5</v>
      </c>
      <c r="G494" s="194">
        <v>6</v>
      </c>
    </row>
    <row r="495" spans="1:7">
      <c r="A495" t="str">
        <f t="shared" si="7"/>
        <v>20Русаков Сергей Александрович</v>
      </c>
      <c r="B495" s="194">
        <v>20</v>
      </c>
      <c r="C495" s="194" t="s">
        <v>72</v>
      </c>
      <c r="D495" s="194" t="s">
        <v>11</v>
      </c>
      <c r="E495" s="194">
        <v>6</v>
      </c>
      <c r="F495" s="194">
        <v>8</v>
      </c>
      <c r="G495" s="194">
        <v>11</v>
      </c>
    </row>
    <row r="496" spans="1:7">
      <c r="A496" t="str">
        <f t="shared" si="7"/>
        <v>65Русаков Сергей Александрович</v>
      </c>
      <c r="B496" s="194">
        <v>65</v>
      </c>
      <c r="C496" s="194" t="s">
        <v>72</v>
      </c>
      <c r="D496" s="194" t="s">
        <v>8</v>
      </c>
      <c r="E496" s="194">
        <v>7</v>
      </c>
      <c r="F496" s="194">
        <v>5</v>
      </c>
      <c r="G496" s="194">
        <v>4</v>
      </c>
    </row>
    <row r="497" spans="1:7">
      <c r="A497" t="str">
        <f t="shared" si="7"/>
        <v>36Русаков Сергей Александрович</v>
      </c>
      <c r="B497" s="194">
        <v>36</v>
      </c>
      <c r="C497" s="194" t="s">
        <v>72</v>
      </c>
      <c r="D497" s="194" t="s">
        <v>10</v>
      </c>
      <c r="E497" s="194" t="s">
        <v>149</v>
      </c>
      <c r="F497" s="194" t="s">
        <v>149</v>
      </c>
      <c r="G497" s="194">
        <v>7</v>
      </c>
    </row>
    <row r="498" spans="1:7">
      <c r="A498" t="str">
        <f t="shared" si="7"/>
        <v>67Русаков Сергей Александрович</v>
      </c>
      <c r="B498" s="194">
        <v>67</v>
      </c>
      <c r="C498" s="194" t="s">
        <v>72</v>
      </c>
      <c r="D498" s="194" t="s">
        <v>17</v>
      </c>
      <c r="E498" s="194">
        <v>11</v>
      </c>
      <c r="F498" s="194">
        <v>8</v>
      </c>
      <c r="G498" s="194">
        <v>12</v>
      </c>
    </row>
    <row r="499" spans="1:7">
      <c r="A499" t="str">
        <f t="shared" si="7"/>
        <v>3Русаков Сергей Александрович</v>
      </c>
      <c r="B499" s="194">
        <v>3</v>
      </c>
      <c r="C499" s="194" t="s">
        <v>72</v>
      </c>
      <c r="D499" s="194" t="s">
        <v>11</v>
      </c>
      <c r="E499" s="194">
        <v>11</v>
      </c>
      <c r="F499" s="194">
        <v>8</v>
      </c>
      <c r="G499" s="194">
        <v>7</v>
      </c>
    </row>
    <row r="500" spans="1:7">
      <c r="A500" t="str">
        <f t="shared" si="7"/>
        <v>30Русаков Сергей Александрович</v>
      </c>
      <c r="B500" s="194">
        <v>30</v>
      </c>
      <c r="C500" s="194" t="s">
        <v>72</v>
      </c>
      <c r="D500" s="194" t="s">
        <v>8</v>
      </c>
      <c r="E500" s="194">
        <v>10</v>
      </c>
      <c r="F500" s="194">
        <v>7</v>
      </c>
      <c r="G500" s="194">
        <v>12</v>
      </c>
    </row>
    <row r="501" spans="1:7">
      <c r="A501" t="str">
        <f t="shared" si="7"/>
        <v>1Сазонов Антон Анатольевич</v>
      </c>
      <c r="B501" s="194">
        <v>1</v>
      </c>
      <c r="C501" s="194" t="s">
        <v>295</v>
      </c>
      <c r="D501" s="194" t="s">
        <v>17</v>
      </c>
      <c r="E501" s="194">
        <v>9</v>
      </c>
      <c r="F501" s="194">
        <v>9</v>
      </c>
      <c r="G501" s="194">
        <v>7</v>
      </c>
    </row>
    <row r="502" spans="1:7">
      <c r="A502" t="str">
        <f t="shared" si="7"/>
        <v>28Сазонов Антон Анатольевич</v>
      </c>
      <c r="B502" s="194">
        <v>28</v>
      </c>
      <c r="C502" s="194" t="s">
        <v>295</v>
      </c>
      <c r="D502" s="194" t="s">
        <v>8</v>
      </c>
      <c r="E502" s="194">
        <v>9</v>
      </c>
      <c r="F502" s="194">
        <v>9</v>
      </c>
      <c r="G502" s="194">
        <v>5</v>
      </c>
    </row>
    <row r="503" spans="1:7">
      <c r="A503" t="str">
        <f t="shared" si="7"/>
        <v>12Сазонов Антон Анатольевич</v>
      </c>
      <c r="B503" s="194">
        <v>12</v>
      </c>
      <c r="C503" s="194" t="s">
        <v>295</v>
      </c>
      <c r="D503" s="194" t="s">
        <v>11</v>
      </c>
      <c r="E503" s="194" t="s">
        <v>149</v>
      </c>
      <c r="F503" s="194" t="s">
        <v>149</v>
      </c>
      <c r="G503" s="194">
        <v>8</v>
      </c>
    </row>
    <row r="504" spans="1:7">
      <c r="A504" t="str">
        <f t="shared" si="7"/>
        <v>21Сазонов Антон Анатольевич</v>
      </c>
      <c r="B504" s="194">
        <v>21</v>
      </c>
      <c r="C504" s="194" t="s">
        <v>295</v>
      </c>
      <c r="D504" s="194" t="s">
        <v>10</v>
      </c>
      <c r="E504" s="194">
        <v>7</v>
      </c>
      <c r="F504" s="194">
        <v>4</v>
      </c>
      <c r="G504" s="194">
        <v>8</v>
      </c>
    </row>
    <row r="505" spans="1:7">
      <c r="A505" t="str">
        <f t="shared" si="7"/>
        <v>62Сазонов Антон Анатольевич</v>
      </c>
      <c r="B505" s="194">
        <v>62</v>
      </c>
      <c r="C505" s="194" t="s">
        <v>295</v>
      </c>
      <c r="D505" s="194" t="s">
        <v>8</v>
      </c>
      <c r="E505" s="194">
        <v>7</v>
      </c>
      <c r="F505" s="194">
        <v>7</v>
      </c>
      <c r="G505" s="194">
        <v>5</v>
      </c>
    </row>
    <row r="506" spans="1:7">
      <c r="A506" t="str">
        <f t="shared" si="7"/>
        <v>26Сазонов Антон Анатольевич</v>
      </c>
      <c r="B506" s="194">
        <v>26</v>
      </c>
      <c r="C506" s="194" t="s">
        <v>295</v>
      </c>
      <c r="D506" s="194" t="s">
        <v>17</v>
      </c>
      <c r="E506" s="194">
        <v>7</v>
      </c>
      <c r="F506" s="194">
        <v>9</v>
      </c>
      <c r="G506" s="194">
        <v>7</v>
      </c>
    </row>
    <row r="507" spans="1:7">
      <c r="A507" t="str">
        <f t="shared" si="7"/>
        <v>36Сазонов Антон Анатольевич</v>
      </c>
      <c r="B507" s="194">
        <v>36</v>
      </c>
      <c r="C507" s="194" t="s">
        <v>295</v>
      </c>
      <c r="D507" s="194" t="s">
        <v>10</v>
      </c>
      <c r="E507" s="194" t="s">
        <v>149</v>
      </c>
      <c r="F507" s="194" t="s">
        <v>149</v>
      </c>
      <c r="G507" s="194">
        <v>8</v>
      </c>
    </row>
    <row r="508" spans="1:7">
      <c r="A508" t="str">
        <f t="shared" si="7"/>
        <v>49Сазонов Антон Анатольевич</v>
      </c>
      <c r="B508" s="194">
        <v>49</v>
      </c>
      <c r="C508" s="194" t="s">
        <v>295</v>
      </c>
      <c r="D508" s="194" t="s">
        <v>8</v>
      </c>
      <c r="E508" s="194">
        <v>6</v>
      </c>
      <c r="F508" s="194">
        <v>7</v>
      </c>
      <c r="G508" s="194">
        <v>8</v>
      </c>
    </row>
    <row r="509" spans="1:7">
      <c r="A509" t="str">
        <f t="shared" si="7"/>
        <v>56Сазонов Антон Анатольевич</v>
      </c>
      <c r="B509" s="194">
        <v>56</v>
      </c>
      <c r="C509" s="194" t="s">
        <v>295</v>
      </c>
      <c r="D509" s="194" t="s">
        <v>17</v>
      </c>
      <c r="E509" s="194">
        <v>8</v>
      </c>
      <c r="F509" s="194">
        <v>8</v>
      </c>
      <c r="G509" s="194">
        <v>8</v>
      </c>
    </row>
    <row r="510" spans="1:7">
      <c r="A510" t="str">
        <f t="shared" si="7"/>
        <v>54Сазонов Антон Анатольевич</v>
      </c>
      <c r="B510" s="194">
        <v>54</v>
      </c>
      <c r="C510" s="194" t="s">
        <v>295</v>
      </c>
      <c r="D510" s="194" t="s">
        <v>10</v>
      </c>
      <c r="E510" s="194" t="s">
        <v>149</v>
      </c>
      <c r="F510" s="194" t="s">
        <v>149</v>
      </c>
      <c r="G510" s="194">
        <v>8</v>
      </c>
    </row>
    <row r="511" spans="1:7">
      <c r="A511" t="str">
        <f t="shared" si="7"/>
        <v>41Сазонов Антон Анатольевич</v>
      </c>
      <c r="B511" s="194">
        <v>41</v>
      </c>
      <c r="C511" s="194" t="s">
        <v>295</v>
      </c>
      <c r="D511" s="194" t="s">
        <v>8</v>
      </c>
      <c r="E511" s="194" t="s">
        <v>149</v>
      </c>
      <c r="F511" s="194">
        <v>8</v>
      </c>
      <c r="G511" s="194">
        <v>9</v>
      </c>
    </row>
    <row r="512" spans="1:7">
      <c r="A512" t="str">
        <f t="shared" si="7"/>
        <v>75Сазонов Антон Анатольевич</v>
      </c>
      <c r="B512" s="194">
        <v>75</v>
      </c>
      <c r="C512" s="194" t="s">
        <v>295</v>
      </c>
      <c r="D512" s="194" t="s">
        <v>17</v>
      </c>
      <c r="E512" s="194">
        <v>6</v>
      </c>
      <c r="F512" s="194">
        <v>6</v>
      </c>
      <c r="G512" s="194">
        <v>5</v>
      </c>
    </row>
    <row r="513" spans="1:7">
      <c r="A513" t="str">
        <f t="shared" si="7"/>
        <v>7Сазонов Антон Анатольевич</v>
      </c>
      <c r="B513" s="194">
        <v>7</v>
      </c>
      <c r="C513" s="194" t="s">
        <v>295</v>
      </c>
      <c r="D513" s="194" t="s">
        <v>10</v>
      </c>
      <c r="E513" s="194">
        <v>8</v>
      </c>
      <c r="F513" s="194">
        <v>8</v>
      </c>
      <c r="G513" s="194">
        <v>9</v>
      </c>
    </row>
    <row r="514" spans="1:7">
      <c r="A514" t="str">
        <f t="shared" si="7"/>
        <v>43Сазонов Антон Анатольевич</v>
      </c>
      <c r="B514" s="194">
        <v>43</v>
      </c>
      <c r="C514" s="194" t="s">
        <v>295</v>
      </c>
      <c r="D514" s="194" t="s">
        <v>11</v>
      </c>
      <c r="E514" s="194">
        <v>8</v>
      </c>
      <c r="F514" s="194">
        <v>8</v>
      </c>
      <c r="G514" s="194">
        <v>8</v>
      </c>
    </row>
    <row r="515" spans="1:7">
      <c r="A515" t="str">
        <f t="shared" si="7"/>
        <v>63Сазонов Антон Анатольевич</v>
      </c>
      <c r="B515" s="194">
        <v>63</v>
      </c>
      <c r="C515" s="194" t="s">
        <v>295</v>
      </c>
      <c r="D515" s="194" t="s">
        <v>10</v>
      </c>
      <c r="E515" s="194" t="s">
        <v>149</v>
      </c>
      <c r="F515" s="194" t="s">
        <v>149</v>
      </c>
      <c r="G515" s="194">
        <v>6</v>
      </c>
    </row>
    <row r="516" spans="1:7">
      <c r="A516" t="str">
        <f t="shared" ref="A516:A579" si="8">CONCATENATE(B516,C516)</f>
        <v>30Сазонов Антон Анатольевич</v>
      </c>
      <c r="B516" s="194">
        <v>30</v>
      </c>
      <c r="C516" s="194" t="s">
        <v>295</v>
      </c>
      <c r="D516" s="194" t="s">
        <v>8</v>
      </c>
      <c r="E516" s="194">
        <v>9</v>
      </c>
      <c r="F516" s="194">
        <v>10</v>
      </c>
      <c r="G516" s="194">
        <v>10</v>
      </c>
    </row>
    <row r="517" spans="1:7">
      <c r="A517" t="str">
        <f t="shared" si="8"/>
        <v>19Сазонов Антон Анатольевич</v>
      </c>
      <c r="B517" s="194">
        <v>19</v>
      </c>
      <c r="C517" s="194" t="s">
        <v>295</v>
      </c>
      <c r="D517" s="194" t="s">
        <v>11</v>
      </c>
      <c r="E517" s="194">
        <v>7</v>
      </c>
      <c r="F517" s="194">
        <v>8</v>
      </c>
      <c r="G517" s="194">
        <v>9</v>
      </c>
    </row>
    <row r="518" spans="1:7">
      <c r="A518" t="str">
        <f t="shared" si="8"/>
        <v>16Сазонов Антон Анатольевич</v>
      </c>
      <c r="B518" s="194">
        <v>16</v>
      </c>
      <c r="C518" s="194" t="s">
        <v>295</v>
      </c>
      <c r="D518" s="194" t="s">
        <v>10</v>
      </c>
      <c r="E518" s="194" t="s">
        <v>149</v>
      </c>
      <c r="F518" s="194">
        <v>7</v>
      </c>
      <c r="G518" s="194">
        <v>10</v>
      </c>
    </row>
    <row r="519" spans="1:7">
      <c r="A519" t="str">
        <f t="shared" si="8"/>
        <v>64Сазонов Антон Анатольевич</v>
      </c>
      <c r="B519" s="194">
        <v>64</v>
      </c>
      <c r="C519" s="194" t="s">
        <v>295</v>
      </c>
      <c r="D519" s="194" t="s">
        <v>8</v>
      </c>
      <c r="E519" s="194">
        <v>9</v>
      </c>
      <c r="F519" s="194">
        <v>11</v>
      </c>
      <c r="G519" s="194">
        <v>10</v>
      </c>
    </row>
    <row r="520" spans="1:7">
      <c r="A520" t="str">
        <f t="shared" si="8"/>
        <v>15Сазонов Антон Анатольевич</v>
      </c>
      <c r="B520" s="194">
        <v>15</v>
      </c>
      <c r="C520" s="194" t="s">
        <v>295</v>
      </c>
      <c r="D520" s="194" t="s">
        <v>17</v>
      </c>
      <c r="E520" s="194" t="s">
        <v>149</v>
      </c>
      <c r="F520" s="194" t="s">
        <v>149</v>
      </c>
      <c r="G520" s="194">
        <v>10</v>
      </c>
    </row>
    <row r="521" spans="1:7">
      <c r="A521" t="str">
        <f t="shared" si="8"/>
        <v>34Сазонов Антон Анатольевич</v>
      </c>
      <c r="B521" s="194">
        <v>34</v>
      </c>
      <c r="C521" s="194" t="s">
        <v>295</v>
      </c>
      <c r="D521" s="194" t="s">
        <v>10</v>
      </c>
      <c r="E521" s="194" t="s">
        <v>149</v>
      </c>
      <c r="F521" s="194">
        <v>7</v>
      </c>
      <c r="G521" s="194">
        <v>6</v>
      </c>
    </row>
    <row r="522" spans="1:7">
      <c r="A522" t="str">
        <f t="shared" si="8"/>
        <v>50Сазонов Антон Анатольевич</v>
      </c>
      <c r="B522" s="194">
        <v>50</v>
      </c>
      <c r="C522" s="194" t="s">
        <v>295</v>
      </c>
      <c r="D522" s="194" t="s">
        <v>8</v>
      </c>
      <c r="E522" s="194">
        <v>7</v>
      </c>
      <c r="F522" s="194">
        <v>8</v>
      </c>
      <c r="G522" s="194">
        <v>7</v>
      </c>
    </row>
    <row r="523" spans="1:7">
      <c r="A523" t="str">
        <f t="shared" si="8"/>
        <v>46Сазонов Антон Анатольевич</v>
      </c>
      <c r="B523" s="194">
        <v>46</v>
      </c>
      <c r="C523" s="194" t="s">
        <v>295</v>
      </c>
      <c r="D523" s="194" t="s">
        <v>17</v>
      </c>
      <c r="E523" s="194" t="s">
        <v>149</v>
      </c>
      <c r="F523" s="194">
        <v>7</v>
      </c>
      <c r="G523" s="194">
        <v>5</v>
      </c>
    </row>
    <row r="524" spans="1:7">
      <c r="A524" t="str">
        <f t="shared" si="8"/>
        <v>51Сазонов Антон Анатольевич</v>
      </c>
      <c r="B524" s="194">
        <v>51</v>
      </c>
      <c r="C524" s="194" t="s">
        <v>295</v>
      </c>
      <c r="D524" s="194" t="s">
        <v>10</v>
      </c>
      <c r="E524" s="194">
        <v>8</v>
      </c>
      <c r="F524" s="194">
        <v>8</v>
      </c>
      <c r="G524" s="194">
        <v>6</v>
      </c>
    </row>
    <row r="525" spans="1:7">
      <c r="A525" t="str">
        <f t="shared" si="8"/>
        <v>44Сазонов Антон Анатольевич</v>
      </c>
      <c r="B525" s="194">
        <v>44</v>
      </c>
      <c r="C525" s="194" t="s">
        <v>295</v>
      </c>
      <c r="D525" s="194" t="s">
        <v>8</v>
      </c>
      <c r="E525" s="194">
        <v>5</v>
      </c>
      <c r="F525" s="194">
        <v>7</v>
      </c>
      <c r="G525" s="194">
        <v>7</v>
      </c>
    </row>
    <row r="526" spans="1:7">
      <c r="A526" t="str">
        <f t="shared" si="8"/>
        <v>67Сазонов Антон Анатольевич</v>
      </c>
      <c r="B526" s="194">
        <v>67</v>
      </c>
      <c r="C526" s="194" t="s">
        <v>295</v>
      </c>
      <c r="D526" s="194" t="s">
        <v>17</v>
      </c>
      <c r="E526" s="194">
        <v>7</v>
      </c>
      <c r="F526" s="194">
        <v>7</v>
      </c>
      <c r="G526" s="194">
        <v>5</v>
      </c>
    </row>
    <row r="527" spans="1:7">
      <c r="A527" t="str">
        <f t="shared" si="8"/>
        <v>5Сазонов Антон Анатольевич</v>
      </c>
      <c r="B527" s="194">
        <v>5</v>
      </c>
      <c r="C527" s="194" t="s">
        <v>295</v>
      </c>
      <c r="D527" s="194" t="s">
        <v>10</v>
      </c>
      <c r="E527" s="194">
        <v>7</v>
      </c>
      <c r="F527" s="194">
        <v>7</v>
      </c>
      <c r="G527" s="194">
        <v>9</v>
      </c>
    </row>
    <row r="528" spans="1:7">
      <c r="A528" t="str">
        <f t="shared" si="8"/>
        <v>47Сазонов Антон Анатольевич</v>
      </c>
      <c r="B528" s="194">
        <v>47</v>
      </c>
      <c r="C528" s="194" t="s">
        <v>295</v>
      </c>
      <c r="D528" s="194" t="s">
        <v>11</v>
      </c>
      <c r="E528" s="194">
        <v>6</v>
      </c>
      <c r="F528" s="194">
        <v>6</v>
      </c>
      <c r="G528" s="194">
        <v>7</v>
      </c>
    </row>
    <row r="529" spans="1:7">
      <c r="A529" t="str">
        <f t="shared" si="8"/>
        <v>59Сазонов Антон Анатольевич</v>
      </c>
      <c r="B529" s="194">
        <v>59</v>
      </c>
      <c r="C529" s="194" t="s">
        <v>295</v>
      </c>
      <c r="D529" s="194" t="s">
        <v>10</v>
      </c>
      <c r="E529" s="194">
        <v>6</v>
      </c>
      <c r="F529" s="194">
        <v>8</v>
      </c>
      <c r="G529" s="194">
        <v>8</v>
      </c>
    </row>
    <row r="530" spans="1:7">
      <c r="A530" t="str">
        <f t="shared" si="8"/>
        <v>32Сазонов Антон Анатольевич</v>
      </c>
      <c r="B530" s="194">
        <v>32</v>
      </c>
      <c r="C530" s="194" t="s">
        <v>295</v>
      </c>
      <c r="D530" s="194" t="s">
        <v>8</v>
      </c>
      <c r="E530" s="194" t="s">
        <v>149</v>
      </c>
      <c r="F530" s="194" t="s">
        <v>149</v>
      </c>
      <c r="G530" s="194">
        <v>3</v>
      </c>
    </row>
    <row r="531" spans="1:7">
      <c r="A531" t="str">
        <f t="shared" si="8"/>
        <v>20Сазонов Антон Анатольевич</v>
      </c>
      <c r="B531" s="194">
        <v>20</v>
      </c>
      <c r="C531" s="194" t="s">
        <v>295</v>
      </c>
      <c r="D531" s="194" t="s">
        <v>11</v>
      </c>
      <c r="E531" s="194">
        <v>5</v>
      </c>
      <c r="F531" s="194">
        <v>7</v>
      </c>
      <c r="G531" s="194">
        <v>9</v>
      </c>
    </row>
    <row r="532" spans="1:7">
      <c r="A532" t="str">
        <f t="shared" si="8"/>
        <v>14Сазонов Антон Анатольевич</v>
      </c>
      <c r="B532" s="194">
        <v>14</v>
      </c>
      <c r="C532" s="194" t="s">
        <v>295</v>
      </c>
      <c r="D532" s="194" t="s">
        <v>10</v>
      </c>
      <c r="E532" s="194" t="s">
        <v>149</v>
      </c>
      <c r="F532" s="194" t="s">
        <v>149</v>
      </c>
      <c r="G532" s="194">
        <v>5</v>
      </c>
    </row>
    <row r="533" spans="1:7">
      <c r="A533" t="str">
        <f t="shared" si="8"/>
        <v>65Сазонов Антон Анатольевич</v>
      </c>
      <c r="B533" s="194">
        <v>65</v>
      </c>
      <c r="C533" s="194" t="s">
        <v>295</v>
      </c>
      <c r="D533" s="194" t="s">
        <v>8</v>
      </c>
      <c r="E533" s="194">
        <v>9</v>
      </c>
      <c r="F533" s="194">
        <v>11</v>
      </c>
      <c r="G533" s="194">
        <v>10</v>
      </c>
    </row>
    <row r="534" spans="1:7">
      <c r="A534" t="str">
        <f t="shared" si="8"/>
        <v>11Сазонов Антон Анатольевич</v>
      </c>
      <c r="B534" s="194">
        <v>11</v>
      </c>
      <c r="C534" s="194" t="s">
        <v>295</v>
      </c>
      <c r="D534" s="194" t="s">
        <v>17</v>
      </c>
      <c r="E534" s="194" t="s">
        <v>149</v>
      </c>
      <c r="F534" s="194" t="s">
        <v>149</v>
      </c>
      <c r="G534" s="194">
        <v>8</v>
      </c>
    </row>
    <row r="535" spans="1:7">
      <c r="A535" t="str">
        <f t="shared" si="8"/>
        <v>17Сазонов Антон Анатольевич</v>
      </c>
      <c r="B535" s="194">
        <v>17</v>
      </c>
      <c r="C535" s="194" t="s">
        <v>295</v>
      </c>
      <c r="D535" s="194" t="s">
        <v>8</v>
      </c>
      <c r="E535" s="194" t="s">
        <v>149</v>
      </c>
      <c r="F535" s="194">
        <v>7</v>
      </c>
      <c r="G535" s="194">
        <v>10</v>
      </c>
    </row>
    <row r="536" spans="1:7">
      <c r="A536" t="str">
        <f t="shared" si="8"/>
        <v>29Сазонов Антон Анатольевич</v>
      </c>
      <c r="B536" s="194">
        <v>29</v>
      </c>
      <c r="C536" s="194" t="s">
        <v>295</v>
      </c>
      <c r="D536" s="194" t="s">
        <v>10</v>
      </c>
      <c r="E536" s="194" t="s">
        <v>149</v>
      </c>
      <c r="F536" s="194" t="s">
        <v>149</v>
      </c>
      <c r="G536" s="194">
        <v>7</v>
      </c>
    </row>
    <row r="537" spans="1:7">
      <c r="A537" t="str">
        <f t="shared" si="8"/>
        <v>52Сазонов Антон Анатольевич</v>
      </c>
      <c r="B537" s="194">
        <v>52</v>
      </c>
      <c r="C537" s="194" t="s">
        <v>295</v>
      </c>
      <c r="D537" s="194" t="s">
        <v>8</v>
      </c>
      <c r="E537" s="194" t="s">
        <v>149</v>
      </c>
      <c r="F537" s="194" t="s">
        <v>149</v>
      </c>
      <c r="G537" s="194">
        <v>10</v>
      </c>
    </row>
    <row r="538" spans="1:7">
      <c r="A538" t="str">
        <f t="shared" si="8"/>
        <v>42Сазонов Антон Анатольевич</v>
      </c>
      <c r="B538" s="194">
        <v>42</v>
      </c>
      <c r="C538" s="194" t="s">
        <v>295</v>
      </c>
      <c r="D538" s="194" t="s">
        <v>17</v>
      </c>
      <c r="E538" s="194">
        <v>8</v>
      </c>
      <c r="F538" s="194">
        <v>8</v>
      </c>
      <c r="G538" s="194">
        <v>6</v>
      </c>
    </row>
    <row r="539" spans="1:7">
      <c r="A539" t="str">
        <f t="shared" si="8"/>
        <v>38Сазонов Антон Анатольевич</v>
      </c>
      <c r="B539" s="194">
        <v>38</v>
      </c>
      <c r="C539" s="194" t="s">
        <v>295</v>
      </c>
      <c r="D539" s="194" t="s">
        <v>10</v>
      </c>
      <c r="E539" s="194" t="s">
        <v>149</v>
      </c>
      <c r="F539" s="194">
        <v>9</v>
      </c>
      <c r="G539" s="194">
        <v>8</v>
      </c>
    </row>
    <row r="540" spans="1:7">
      <c r="A540" t="str">
        <f t="shared" si="8"/>
        <v>45Сазонов Антон Анатольевич</v>
      </c>
      <c r="B540" s="194">
        <v>45</v>
      </c>
      <c r="C540" s="194" t="s">
        <v>295</v>
      </c>
      <c r="D540" s="194" t="s">
        <v>8</v>
      </c>
      <c r="E540" s="194">
        <v>7</v>
      </c>
      <c r="F540" s="194">
        <v>7</v>
      </c>
      <c r="G540" s="194">
        <v>7</v>
      </c>
    </row>
    <row r="541" spans="1:7">
      <c r="A541" t="str">
        <f t="shared" si="8"/>
        <v>61Сазонов Антон Анатольевич</v>
      </c>
      <c r="B541" s="194">
        <v>61</v>
      </c>
      <c r="C541" s="194" t="s">
        <v>295</v>
      </c>
      <c r="D541" s="194" t="s">
        <v>17</v>
      </c>
      <c r="E541" s="194" t="s">
        <v>149</v>
      </c>
      <c r="F541" s="194">
        <v>7</v>
      </c>
      <c r="G541" s="194">
        <v>7</v>
      </c>
    </row>
    <row r="542" spans="1:7">
      <c r="A542" t="str">
        <f t="shared" si="8"/>
        <v>66Сазонов Антон Анатольевич</v>
      </c>
      <c r="B542" s="194">
        <v>66</v>
      </c>
      <c r="C542" s="194" t="s">
        <v>295</v>
      </c>
      <c r="D542" s="194" t="s">
        <v>11</v>
      </c>
      <c r="E542" s="194">
        <v>11</v>
      </c>
      <c r="F542" s="194">
        <v>11</v>
      </c>
      <c r="G542" s="194">
        <v>11</v>
      </c>
    </row>
    <row r="543" spans="1:7">
      <c r="A543" t="str">
        <f t="shared" si="8"/>
        <v>57Сазонов Антон Анатольевич</v>
      </c>
      <c r="B543" s="194">
        <v>57</v>
      </c>
      <c r="C543" s="194" t="s">
        <v>295</v>
      </c>
      <c r="D543" s="194" t="s">
        <v>10</v>
      </c>
      <c r="E543" s="194">
        <v>6</v>
      </c>
      <c r="F543" s="194">
        <v>8</v>
      </c>
      <c r="G543" s="194">
        <v>7</v>
      </c>
    </row>
    <row r="544" spans="1:7">
      <c r="A544" t="str">
        <f t="shared" si="8"/>
        <v>39Сазонов Антон Анатольевич</v>
      </c>
      <c r="B544" s="194">
        <v>39</v>
      </c>
      <c r="C544" s="194" t="s">
        <v>295</v>
      </c>
      <c r="D544" s="194" t="s">
        <v>8</v>
      </c>
      <c r="E544" s="194">
        <v>10</v>
      </c>
      <c r="F544" s="194">
        <v>10</v>
      </c>
      <c r="G544" s="194">
        <v>9</v>
      </c>
    </row>
    <row r="545" spans="1:7">
      <c r="A545" t="str">
        <f t="shared" si="8"/>
        <v>27Сазонов Антон Анатольевич</v>
      </c>
      <c r="B545" s="194">
        <v>27</v>
      </c>
      <c r="C545" s="194" t="s">
        <v>295</v>
      </c>
      <c r="D545" s="194" t="s">
        <v>11</v>
      </c>
      <c r="E545" s="194" t="s">
        <v>149</v>
      </c>
      <c r="F545" s="194">
        <v>6</v>
      </c>
      <c r="G545" s="194">
        <v>7</v>
      </c>
    </row>
    <row r="546" spans="1:7">
      <c r="A546" t="str">
        <f t="shared" si="8"/>
        <v>9Сазонов Антон Анатольевич</v>
      </c>
      <c r="B546" s="194">
        <v>9</v>
      </c>
      <c r="C546" s="194" t="s">
        <v>295</v>
      </c>
      <c r="D546" s="194" t="s">
        <v>10</v>
      </c>
      <c r="E546" s="194" t="s">
        <v>149</v>
      </c>
      <c r="F546" s="194" t="s">
        <v>149</v>
      </c>
      <c r="G546" s="194">
        <v>9</v>
      </c>
    </row>
    <row r="547" spans="1:7">
      <c r="A547" t="str">
        <f t="shared" si="8"/>
        <v>69Сазонов Антон Анатольевич</v>
      </c>
      <c r="B547" s="194">
        <v>69</v>
      </c>
      <c r="C547" s="194" t="s">
        <v>295</v>
      </c>
      <c r="D547" s="194" t="s">
        <v>8</v>
      </c>
      <c r="E547" s="194">
        <v>7</v>
      </c>
      <c r="F547" s="194">
        <v>7</v>
      </c>
      <c r="G547" s="194">
        <v>5</v>
      </c>
    </row>
    <row r="548" spans="1:7">
      <c r="A548" t="str">
        <f t="shared" si="8"/>
        <v>2Сазонов Антон Анатольевич</v>
      </c>
      <c r="B548" s="194">
        <v>2</v>
      </c>
      <c r="C548" s="194" t="s">
        <v>295</v>
      </c>
      <c r="D548" s="194" t="s">
        <v>17</v>
      </c>
      <c r="E548" s="194">
        <v>9</v>
      </c>
      <c r="F548" s="194">
        <v>9</v>
      </c>
      <c r="G548" s="194">
        <v>5</v>
      </c>
    </row>
    <row r="549" spans="1:7">
      <c r="A549" t="str">
        <f t="shared" si="8"/>
        <v>25Сазонов Антон Анатольевич</v>
      </c>
      <c r="B549" s="194">
        <v>25</v>
      </c>
      <c r="C549" s="194" t="s">
        <v>295</v>
      </c>
      <c r="D549" s="194" t="s">
        <v>8</v>
      </c>
      <c r="E549" s="194">
        <v>12</v>
      </c>
      <c r="F549" s="194">
        <v>11</v>
      </c>
      <c r="G549" s="194">
        <v>11</v>
      </c>
    </row>
    <row r="550" spans="1:7">
      <c r="A550" t="str">
        <f t="shared" si="8"/>
        <v>3Сазонов Антон Анатольевич</v>
      </c>
      <c r="B550" s="194">
        <v>3</v>
      </c>
      <c r="C550" s="194" t="s">
        <v>295</v>
      </c>
      <c r="D550" s="194" t="s">
        <v>11</v>
      </c>
      <c r="E550" s="194">
        <v>11</v>
      </c>
      <c r="F550" s="194">
        <v>11</v>
      </c>
      <c r="G550" s="194">
        <v>11</v>
      </c>
    </row>
    <row r="551" spans="1:7">
      <c r="A551" t="str">
        <f t="shared" si="8"/>
        <v>23Сазонов Антон Анатольевич</v>
      </c>
      <c r="B551" s="194">
        <v>23</v>
      </c>
      <c r="C551" s="194" t="s">
        <v>295</v>
      </c>
      <c r="D551" s="194" t="s">
        <v>10</v>
      </c>
      <c r="E551" s="194">
        <v>8</v>
      </c>
      <c r="F551" s="194">
        <v>8</v>
      </c>
      <c r="G551" s="194">
        <v>9</v>
      </c>
    </row>
    <row r="552" spans="1:7">
      <c r="A552" t="str">
        <f t="shared" si="8"/>
        <v>53Сазонов Антон Анатольевич</v>
      </c>
      <c r="B552" s="194">
        <v>53</v>
      </c>
      <c r="C552" s="194" t="s">
        <v>295</v>
      </c>
      <c r="D552" s="194" t="s">
        <v>8</v>
      </c>
      <c r="E552" s="194">
        <v>8</v>
      </c>
      <c r="F552" s="194">
        <v>9</v>
      </c>
      <c r="G552" s="194">
        <v>10</v>
      </c>
    </row>
    <row r="553" spans="1:7">
      <c r="A553" t="str">
        <f t="shared" si="8"/>
        <v>33Сазонов Антон Анатольевич</v>
      </c>
      <c r="B553" s="194">
        <v>33</v>
      </c>
      <c r="C553" s="194" t="s">
        <v>295</v>
      </c>
      <c r="D553" s="194" t="s">
        <v>17</v>
      </c>
      <c r="E553" s="194" t="s">
        <v>149</v>
      </c>
      <c r="F553" s="194" t="s">
        <v>149</v>
      </c>
      <c r="G553" s="194">
        <v>5</v>
      </c>
    </row>
    <row r="554" spans="1:7">
      <c r="A554" t="str">
        <f t="shared" si="8"/>
        <v>37Сазонов Антон Анатольевич</v>
      </c>
      <c r="B554" s="194">
        <v>37</v>
      </c>
      <c r="C554" s="194" t="s">
        <v>295</v>
      </c>
      <c r="D554" s="194" t="s">
        <v>10</v>
      </c>
      <c r="E554" s="194" t="s">
        <v>149</v>
      </c>
      <c r="F554" s="194">
        <v>7</v>
      </c>
      <c r="G554" s="194">
        <v>5</v>
      </c>
    </row>
    <row r="555" spans="1:7">
      <c r="A555" t="str">
        <f t="shared" si="8"/>
        <v>48Сазонов Антон Анатольевич</v>
      </c>
      <c r="B555" s="194">
        <v>48</v>
      </c>
      <c r="C555" s="194" t="s">
        <v>295</v>
      </c>
      <c r="D555" s="194" t="s">
        <v>8</v>
      </c>
      <c r="E555" s="194">
        <v>7</v>
      </c>
      <c r="F555" s="194">
        <v>7</v>
      </c>
      <c r="G555" s="194" t="s">
        <v>149</v>
      </c>
    </row>
    <row r="556" spans="1:7">
      <c r="A556" t="str">
        <f t="shared" si="8"/>
        <v>60Сазонов Антон Анатольевич</v>
      </c>
      <c r="B556" s="194">
        <v>60</v>
      </c>
      <c r="C556" s="194" t="s">
        <v>295</v>
      </c>
      <c r="D556" s="194" t="s">
        <v>17</v>
      </c>
      <c r="E556" s="194" t="s">
        <v>149</v>
      </c>
      <c r="F556" s="194" t="s">
        <v>149</v>
      </c>
      <c r="G556" s="194">
        <v>7</v>
      </c>
    </row>
    <row r="557" spans="1:7">
      <c r="A557" t="str">
        <f t="shared" si="8"/>
        <v>68Сазонов Антон Анатольевич</v>
      </c>
      <c r="B557" s="194">
        <v>68</v>
      </c>
      <c r="C557" s="194" t="s">
        <v>295</v>
      </c>
      <c r="D557" s="194" t="s">
        <v>11</v>
      </c>
      <c r="E557" s="194">
        <v>10</v>
      </c>
      <c r="F557" s="194">
        <v>10</v>
      </c>
      <c r="G557" s="194">
        <v>11</v>
      </c>
    </row>
    <row r="558" spans="1:7">
      <c r="A558" t="str">
        <f t="shared" si="8"/>
        <v>55Сазонов Антон Анатольевич</v>
      </c>
      <c r="B558" s="194">
        <v>55</v>
      </c>
      <c r="C558" s="194" t="s">
        <v>295</v>
      </c>
      <c r="D558" s="194" t="s">
        <v>10</v>
      </c>
      <c r="E558" s="194">
        <v>6</v>
      </c>
      <c r="F558" s="194">
        <v>8</v>
      </c>
      <c r="G558" s="194">
        <v>9</v>
      </c>
    </row>
    <row r="559" spans="1:7">
      <c r="A559" t="str">
        <f t="shared" si="8"/>
        <v>40Сазонов Антон Анатольевич</v>
      </c>
      <c r="B559" s="194">
        <v>40</v>
      </c>
      <c r="C559" s="194" t="s">
        <v>295</v>
      </c>
      <c r="D559" s="194" t="s">
        <v>8</v>
      </c>
      <c r="E559" s="194">
        <v>9</v>
      </c>
      <c r="F559" s="194">
        <v>9</v>
      </c>
      <c r="G559" s="194">
        <v>9</v>
      </c>
    </row>
    <row r="560" spans="1:7">
      <c r="A560" t="str">
        <f t="shared" si="8"/>
        <v>35Сазонов Антон Анатольевич</v>
      </c>
      <c r="B560" s="194">
        <v>35</v>
      </c>
      <c r="C560" s="194" t="s">
        <v>295</v>
      </c>
      <c r="D560" s="194" t="s">
        <v>11</v>
      </c>
      <c r="E560" s="194">
        <v>8</v>
      </c>
      <c r="F560" s="194">
        <v>8</v>
      </c>
      <c r="G560" s="194">
        <v>9</v>
      </c>
    </row>
    <row r="561" spans="1:7">
      <c r="A561" t="str">
        <f t="shared" si="8"/>
        <v>8Сазонов Антон Анатольевич</v>
      </c>
      <c r="B561" s="194">
        <v>8</v>
      </c>
      <c r="C561" s="194" t="s">
        <v>295</v>
      </c>
      <c r="D561" s="194" t="s">
        <v>10</v>
      </c>
      <c r="E561" s="194">
        <v>9</v>
      </c>
      <c r="F561" s="194">
        <v>9</v>
      </c>
      <c r="G561" s="194">
        <v>9</v>
      </c>
    </row>
    <row r="562" spans="1:7">
      <c r="A562" t="str">
        <f t="shared" si="8"/>
        <v>72Сазонов Антон Анатольевич</v>
      </c>
      <c r="B562" s="194">
        <v>72</v>
      </c>
      <c r="C562" s="194" t="s">
        <v>295</v>
      </c>
      <c r="D562" s="194" t="s">
        <v>8</v>
      </c>
      <c r="E562" s="194" t="s">
        <v>149</v>
      </c>
      <c r="F562" s="194" t="s">
        <v>149</v>
      </c>
      <c r="G562" s="194">
        <v>4</v>
      </c>
    </row>
    <row r="563" spans="1:7">
      <c r="A563" t="str">
        <f t="shared" si="8"/>
        <v>57Сорокин Юрий</v>
      </c>
      <c r="B563" s="194">
        <v>57</v>
      </c>
      <c r="C563" s="194" t="s">
        <v>1218</v>
      </c>
      <c r="D563" s="194" t="s">
        <v>10</v>
      </c>
      <c r="E563" s="194">
        <v>5</v>
      </c>
      <c r="F563" s="194">
        <v>6</v>
      </c>
      <c r="G563" s="194">
        <v>7</v>
      </c>
    </row>
    <row r="564" spans="1:7">
      <c r="A564" t="str">
        <f t="shared" si="8"/>
        <v>44Сорокин Юрий</v>
      </c>
      <c r="B564" s="194">
        <v>44</v>
      </c>
      <c r="C564" s="194" t="s">
        <v>1218</v>
      </c>
      <c r="D564" s="194" t="s">
        <v>8</v>
      </c>
      <c r="E564" s="194">
        <v>4</v>
      </c>
      <c r="F564" s="194">
        <v>6</v>
      </c>
      <c r="G564" s="194">
        <v>9</v>
      </c>
    </row>
    <row r="565" spans="1:7">
      <c r="A565" t="str">
        <f t="shared" si="8"/>
        <v>38Сорокин Юрий</v>
      </c>
      <c r="B565" s="194">
        <v>38</v>
      </c>
      <c r="C565" s="194" t="s">
        <v>1218</v>
      </c>
      <c r="D565" s="194" t="s">
        <v>10</v>
      </c>
      <c r="E565" s="194" t="s">
        <v>149</v>
      </c>
      <c r="F565" s="194">
        <v>7</v>
      </c>
      <c r="G565" s="194">
        <v>8</v>
      </c>
    </row>
    <row r="566" spans="1:7">
      <c r="A566" t="str">
        <f t="shared" si="8"/>
        <v>11Сорокин Юрий</v>
      </c>
      <c r="B566" s="194">
        <v>11</v>
      </c>
      <c r="C566" s="194" t="s">
        <v>1218</v>
      </c>
      <c r="D566" s="194" t="s">
        <v>17</v>
      </c>
      <c r="E566" s="194" t="s">
        <v>149</v>
      </c>
      <c r="F566" s="194" t="s">
        <v>149</v>
      </c>
      <c r="G566" s="194">
        <v>10</v>
      </c>
    </row>
    <row r="567" spans="1:7">
      <c r="A567" t="str">
        <f t="shared" si="8"/>
        <v>69Сорокин Юрий</v>
      </c>
      <c r="B567" s="194">
        <v>69</v>
      </c>
      <c r="C567" s="194" t="s">
        <v>1218</v>
      </c>
      <c r="D567" s="194" t="s">
        <v>8</v>
      </c>
      <c r="E567" s="194">
        <v>7</v>
      </c>
      <c r="F567" s="194">
        <v>8</v>
      </c>
      <c r="G567" s="194">
        <v>7</v>
      </c>
    </row>
    <row r="568" spans="1:7">
      <c r="A568" t="str">
        <f t="shared" si="8"/>
        <v>32Сорокин Юрий</v>
      </c>
      <c r="B568" s="194">
        <v>32</v>
      </c>
      <c r="C568" s="194" t="s">
        <v>1218</v>
      </c>
      <c r="D568" s="194" t="s">
        <v>8</v>
      </c>
      <c r="E568" s="194" t="s">
        <v>149</v>
      </c>
      <c r="F568" s="194" t="s">
        <v>149</v>
      </c>
      <c r="G568" s="194">
        <v>10</v>
      </c>
    </row>
    <row r="569" spans="1:7">
      <c r="A569" t="str">
        <f t="shared" si="8"/>
        <v>29Сорокин Юрий</v>
      </c>
      <c r="B569" s="194">
        <v>29</v>
      </c>
      <c r="C569" s="194" t="s">
        <v>1218</v>
      </c>
      <c r="D569" s="194" t="s">
        <v>10</v>
      </c>
      <c r="E569" s="194" t="s">
        <v>149</v>
      </c>
      <c r="F569" s="194" t="s">
        <v>149</v>
      </c>
      <c r="G569" s="194">
        <v>7</v>
      </c>
    </row>
    <row r="570" spans="1:7">
      <c r="A570" t="str">
        <f t="shared" si="8"/>
        <v>49Сорокин Юрий</v>
      </c>
      <c r="B570" s="194">
        <v>49</v>
      </c>
      <c r="C570" s="194" t="s">
        <v>1218</v>
      </c>
      <c r="D570" s="194" t="s">
        <v>8</v>
      </c>
      <c r="E570" s="194">
        <v>4</v>
      </c>
      <c r="F570" s="194">
        <v>5</v>
      </c>
      <c r="G570" s="194">
        <v>5</v>
      </c>
    </row>
    <row r="571" spans="1:7">
      <c r="A571" t="str">
        <f t="shared" si="8"/>
        <v>14Сорокин Юрий</v>
      </c>
      <c r="B571" s="194">
        <v>14</v>
      </c>
      <c r="C571" s="194" t="s">
        <v>1218</v>
      </c>
      <c r="D571" s="194" t="s">
        <v>10</v>
      </c>
      <c r="E571" s="194" t="s">
        <v>149</v>
      </c>
      <c r="F571" s="194" t="s">
        <v>149</v>
      </c>
      <c r="G571" s="194">
        <v>5</v>
      </c>
    </row>
    <row r="572" spans="1:7">
      <c r="A572" t="str">
        <f t="shared" si="8"/>
        <v>28Сорокин Юрий</v>
      </c>
      <c r="B572" s="194">
        <v>28</v>
      </c>
      <c r="C572" s="194" t="s">
        <v>1218</v>
      </c>
      <c r="D572" s="194" t="s">
        <v>8</v>
      </c>
      <c r="E572" s="194">
        <v>7</v>
      </c>
      <c r="F572" s="194">
        <v>7</v>
      </c>
      <c r="G572" s="194">
        <v>7</v>
      </c>
    </row>
    <row r="573" spans="1:7">
      <c r="A573" t="str">
        <f t="shared" si="8"/>
        <v>59Сорокин Юрий</v>
      </c>
      <c r="B573" s="194">
        <v>59</v>
      </c>
      <c r="C573" s="194" t="s">
        <v>1218</v>
      </c>
      <c r="D573" s="194" t="s">
        <v>10</v>
      </c>
      <c r="E573" s="194">
        <v>7</v>
      </c>
      <c r="F573" s="194">
        <v>5</v>
      </c>
      <c r="G573" s="194">
        <v>7</v>
      </c>
    </row>
    <row r="574" spans="1:7">
      <c r="A574" t="str">
        <f t="shared" si="8"/>
        <v>5Сорокин Юрий</v>
      </c>
      <c r="B574" s="194">
        <v>5</v>
      </c>
      <c r="C574" s="194" t="s">
        <v>1218</v>
      </c>
      <c r="D574" s="194" t="s">
        <v>10</v>
      </c>
      <c r="E574" s="194">
        <v>4</v>
      </c>
      <c r="F574" s="194">
        <v>5</v>
      </c>
      <c r="G574" s="194">
        <v>5</v>
      </c>
    </row>
    <row r="575" spans="1:7">
      <c r="A575" t="str">
        <f t="shared" si="8"/>
        <v>51Сорокин Юрий</v>
      </c>
      <c r="B575" s="194">
        <v>51</v>
      </c>
      <c r="C575" s="194" t="s">
        <v>1218</v>
      </c>
      <c r="D575" s="194" t="s">
        <v>10</v>
      </c>
      <c r="E575" s="194">
        <v>5</v>
      </c>
      <c r="F575" s="194">
        <v>6</v>
      </c>
      <c r="G575" s="194">
        <v>7</v>
      </c>
    </row>
    <row r="576" spans="1:7">
      <c r="A576" t="str">
        <f t="shared" si="8"/>
        <v>72Сорокин Юрий</v>
      </c>
      <c r="B576" s="194">
        <v>72</v>
      </c>
      <c r="C576" s="194" t="s">
        <v>1218</v>
      </c>
      <c r="D576" s="194" t="s">
        <v>8</v>
      </c>
      <c r="E576" s="194" t="s">
        <v>149</v>
      </c>
      <c r="F576" s="194" t="s">
        <v>149</v>
      </c>
      <c r="G576" s="194">
        <v>6</v>
      </c>
    </row>
    <row r="577" spans="1:7">
      <c r="A577" t="str">
        <f t="shared" si="8"/>
        <v>39Сорокин Юрий</v>
      </c>
      <c r="B577" s="194">
        <v>39</v>
      </c>
      <c r="C577" s="194" t="s">
        <v>1218</v>
      </c>
      <c r="D577" s="194" t="s">
        <v>8</v>
      </c>
      <c r="E577" s="194">
        <v>9</v>
      </c>
      <c r="F577" s="194">
        <v>8</v>
      </c>
      <c r="G577" s="194">
        <v>10</v>
      </c>
    </row>
    <row r="578" spans="1:7">
      <c r="A578" t="str">
        <f t="shared" si="8"/>
        <v>34Сорокин Юрий</v>
      </c>
      <c r="B578" s="194">
        <v>34</v>
      </c>
      <c r="C578" s="194" t="s">
        <v>1218</v>
      </c>
      <c r="D578" s="194" t="s">
        <v>10</v>
      </c>
      <c r="E578" s="194" t="s">
        <v>149</v>
      </c>
      <c r="F578" s="194">
        <v>6</v>
      </c>
      <c r="G578" s="194">
        <v>7</v>
      </c>
    </row>
    <row r="579" spans="1:7">
      <c r="A579" t="str">
        <f t="shared" si="8"/>
        <v>53Сорокин Юрий</v>
      </c>
      <c r="B579" s="194">
        <v>53</v>
      </c>
      <c r="C579" s="194" t="s">
        <v>1218</v>
      </c>
      <c r="D579" s="194" t="s">
        <v>8</v>
      </c>
      <c r="E579" s="194">
        <v>6</v>
      </c>
      <c r="F579" s="194">
        <v>8</v>
      </c>
      <c r="G579" s="194">
        <v>9</v>
      </c>
    </row>
    <row r="580" spans="1:7">
      <c r="A580" t="str">
        <f t="shared" ref="A580:A643" si="9">CONCATENATE(B580,C580)</f>
        <v>48Сорокин Юрий</v>
      </c>
      <c r="B580" s="194">
        <v>48</v>
      </c>
      <c r="C580" s="194" t="s">
        <v>1218</v>
      </c>
      <c r="D580" s="194" t="s">
        <v>8</v>
      </c>
      <c r="E580" s="194">
        <v>8</v>
      </c>
      <c r="F580" s="194">
        <v>7</v>
      </c>
      <c r="G580" s="194" t="s">
        <v>149</v>
      </c>
    </row>
    <row r="581" spans="1:7">
      <c r="A581" t="str">
        <f t="shared" si="9"/>
        <v>16Сорокин Юрий</v>
      </c>
      <c r="B581" s="194">
        <v>16</v>
      </c>
      <c r="C581" s="194" t="s">
        <v>1218</v>
      </c>
      <c r="D581" s="194" t="s">
        <v>10</v>
      </c>
      <c r="E581" s="194" t="s">
        <v>149</v>
      </c>
      <c r="F581" s="194">
        <v>7</v>
      </c>
      <c r="G581" s="194">
        <v>6</v>
      </c>
    </row>
    <row r="582" spans="1:7">
      <c r="A582" t="str">
        <f t="shared" si="9"/>
        <v>25Сорокин Юрий</v>
      </c>
      <c r="B582" s="194">
        <v>25</v>
      </c>
      <c r="C582" s="194" t="s">
        <v>1218</v>
      </c>
      <c r="D582" s="194" t="s">
        <v>8</v>
      </c>
      <c r="E582" s="194">
        <v>7</v>
      </c>
      <c r="F582" s="194">
        <v>5</v>
      </c>
      <c r="G582" s="194">
        <v>8</v>
      </c>
    </row>
    <row r="583" spans="1:7">
      <c r="A583" t="str">
        <f t="shared" si="9"/>
        <v>63Сорокин Юрий</v>
      </c>
      <c r="B583" s="194">
        <v>63</v>
      </c>
      <c r="C583" s="194" t="s">
        <v>1218</v>
      </c>
      <c r="D583" s="194" t="s">
        <v>10</v>
      </c>
      <c r="E583" s="194" t="s">
        <v>149</v>
      </c>
      <c r="F583" s="194" t="s">
        <v>149</v>
      </c>
      <c r="G583" s="194">
        <v>6</v>
      </c>
    </row>
    <row r="584" spans="1:7">
      <c r="A584" t="str">
        <f t="shared" si="9"/>
        <v>7Сорокин Юрий</v>
      </c>
      <c r="B584" s="194">
        <v>7</v>
      </c>
      <c r="C584" s="194" t="s">
        <v>1218</v>
      </c>
      <c r="D584" s="194" t="s">
        <v>10</v>
      </c>
      <c r="E584" s="194">
        <v>7</v>
      </c>
      <c r="F584" s="194">
        <v>6</v>
      </c>
      <c r="G584" s="194">
        <v>7</v>
      </c>
    </row>
    <row r="585" spans="1:7">
      <c r="A585" t="str">
        <f t="shared" si="9"/>
        <v>54Сорокин Юрий</v>
      </c>
      <c r="B585" s="194">
        <v>54</v>
      </c>
      <c r="C585" s="194" t="s">
        <v>1218</v>
      </c>
      <c r="D585" s="194" t="s">
        <v>10</v>
      </c>
      <c r="E585" s="194" t="s">
        <v>149</v>
      </c>
      <c r="F585" s="194" t="s">
        <v>149</v>
      </c>
      <c r="G585" s="194">
        <v>7</v>
      </c>
    </row>
    <row r="586" spans="1:7">
      <c r="A586" t="str">
        <f t="shared" si="9"/>
        <v>40Сорокин Юрий</v>
      </c>
      <c r="B586" s="194">
        <v>40</v>
      </c>
      <c r="C586" s="194" t="s">
        <v>1218</v>
      </c>
      <c r="D586" s="194" t="s">
        <v>8</v>
      </c>
      <c r="E586" s="194">
        <v>9</v>
      </c>
      <c r="F586" s="194">
        <v>10</v>
      </c>
      <c r="G586" s="194">
        <v>10</v>
      </c>
    </row>
    <row r="587" spans="1:7">
      <c r="A587" t="str">
        <f t="shared" si="9"/>
        <v>36Сорокин Юрий</v>
      </c>
      <c r="B587" s="194">
        <v>36</v>
      </c>
      <c r="C587" s="194" t="s">
        <v>1218</v>
      </c>
      <c r="D587" s="194" t="s">
        <v>10</v>
      </c>
      <c r="E587" s="194" t="s">
        <v>149</v>
      </c>
      <c r="F587" s="194" t="s">
        <v>149</v>
      </c>
      <c r="G587" s="194">
        <v>4</v>
      </c>
    </row>
    <row r="588" spans="1:7">
      <c r="A588" t="str">
        <f t="shared" si="9"/>
        <v>2Сорокин Юрий</v>
      </c>
      <c r="B588" s="194">
        <v>2</v>
      </c>
      <c r="C588" s="194" t="s">
        <v>1218</v>
      </c>
      <c r="D588" s="194" t="s">
        <v>17</v>
      </c>
      <c r="E588" s="194">
        <v>9</v>
      </c>
      <c r="F588" s="194">
        <v>5</v>
      </c>
      <c r="G588" s="194">
        <v>9</v>
      </c>
    </row>
    <row r="589" spans="1:7">
      <c r="A589" t="str">
        <f t="shared" si="9"/>
        <v>64Сорокин Юрий</v>
      </c>
      <c r="B589" s="194">
        <v>64</v>
      </c>
      <c r="C589" s="194" t="s">
        <v>1218</v>
      </c>
      <c r="D589" s="194" t="s">
        <v>8</v>
      </c>
      <c r="E589" s="194">
        <v>8</v>
      </c>
      <c r="F589" s="194">
        <v>8</v>
      </c>
      <c r="G589" s="194">
        <v>11</v>
      </c>
    </row>
    <row r="590" spans="1:7">
      <c r="A590" t="str">
        <f t="shared" si="9"/>
        <v>45Сорокин Юрий</v>
      </c>
      <c r="B590" s="194">
        <v>45</v>
      </c>
      <c r="C590" s="194" t="s">
        <v>1218</v>
      </c>
      <c r="D590" s="194" t="s">
        <v>8</v>
      </c>
      <c r="E590" s="194">
        <v>7</v>
      </c>
      <c r="F590" s="194">
        <v>7</v>
      </c>
      <c r="G590" s="194">
        <v>9</v>
      </c>
    </row>
    <row r="591" spans="1:7">
      <c r="A591" t="str">
        <f t="shared" si="9"/>
        <v>21Сорокин Юрий</v>
      </c>
      <c r="B591" s="194">
        <v>21</v>
      </c>
      <c r="C591" s="194" t="s">
        <v>1218</v>
      </c>
      <c r="D591" s="194" t="s">
        <v>10</v>
      </c>
      <c r="E591" s="194">
        <v>8</v>
      </c>
      <c r="F591" s="194">
        <v>6</v>
      </c>
      <c r="G591" s="194">
        <v>7</v>
      </c>
    </row>
    <row r="592" spans="1:7">
      <c r="A592" t="str">
        <f t="shared" si="9"/>
        <v>17Сорокин Юрий</v>
      </c>
      <c r="B592" s="194">
        <v>17</v>
      </c>
      <c r="C592" s="194" t="s">
        <v>1218</v>
      </c>
      <c r="D592" s="194" t="s">
        <v>8</v>
      </c>
      <c r="E592" s="194" t="s">
        <v>149</v>
      </c>
      <c r="F592" s="194">
        <v>6</v>
      </c>
      <c r="G592" s="194">
        <v>8</v>
      </c>
    </row>
    <row r="593" spans="1:7">
      <c r="A593" t="str">
        <f t="shared" si="9"/>
        <v>52Сорокин Юрий</v>
      </c>
      <c r="B593" s="194">
        <v>52</v>
      </c>
      <c r="C593" s="194" t="s">
        <v>1218</v>
      </c>
      <c r="D593" s="194" t="s">
        <v>8</v>
      </c>
      <c r="E593" s="194" t="s">
        <v>149</v>
      </c>
      <c r="F593" s="194" t="s">
        <v>149</v>
      </c>
      <c r="G593" s="194">
        <v>8</v>
      </c>
    </row>
    <row r="594" spans="1:7">
      <c r="A594" t="str">
        <f t="shared" si="9"/>
        <v>8Сорокин Юрий</v>
      </c>
      <c r="B594" s="194">
        <v>8</v>
      </c>
      <c r="C594" s="194" t="s">
        <v>1218</v>
      </c>
      <c r="D594" s="194" t="s">
        <v>10</v>
      </c>
      <c r="E594" s="194">
        <v>9</v>
      </c>
      <c r="F594" s="194">
        <v>8</v>
      </c>
      <c r="G594" s="194">
        <v>7</v>
      </c>
    </row>
    <row r="595" spans="1:7">
      <c r="A595" t="str">
        <f t="shared" si="9"/>
        <v>55Сорокин Юрий</v>
      </c>
      <c r="B595" s="194">
        <v>55</v>
      </c>
      <c r="C595" s="194" t="s">
        <v>1218</v>
      </c>
      <c r="D595" s="194" t="s">
        <v>10</v>
      </c>
      <c r="E595" s="194">
        <v>4</v>
      </c>
      <c r="F595" s="194">
        <v>5</v>
      </c>
      <c r="G595" s="194">
        <v>7</v>
      </c>
    </row>
    <row r="596" spans="1:7">
      <c r="A596" t="str">
        <f t="shared" si="9"/>
        <v>41Сорокин Юрий</v>
      </c>
      <c r="B596" s="194">
        <v>41</v>
      </c>
      <c r="C596" s="194" t="s">
        <v>1218</v>
      </c>
      <c r="D596" s="194" t="s">
        <v>8</v>
      </c>
      <c r="E596" s="194" t="s">
        <v>149</v>
      </c>
      <c r="F596" s="194">
        <v>8</v>
      </c>
      <c r="G596" s="194">
        <v>6</v>
      </c>
    </row>
    <row r="597" spans="1:7">
      <c r="A597" t="str">
        <f t="shared" si="9"/>
        <v>37Сорокин Юрий</v>
      </c>
      <c r="B597" s="194">
        <v>37</v>
      </c>
      <c r="C597" s="194" t="s">
        <v>1218</v>
      </c>
      <c r="D597" s="194" t="s">
        <v>10</v>
      </c>
      <c r="E597" s="194" t="s">
        <v>149</v>
      </c>
      <c r="F597" s="194">
        <v>5</v>
      </c>
      <c r="G597" s="194">
        <v>5</v>
      </c>
    </row>
    <row r="598" spans="1:7">
      <c r="A598" t="str">
        <f t="shared" si="9"/>
        <v>1Сорокин Юрий</v>
      </c>
      <c r="B598" s="194">
        <v>1</v>
      </c>
      <c r="C598" s="194" t="s">
        <v>1218</v>
      </c>
      <c r="D598" s="194" t="s">
        <v>17</v>
      </c>
      <c r="E598" s="194">
        <v>11</v>
      </c>
      <c r="F598" s="194">
        <v>10</v>
      </c>
      <c r="G598" s="194">
        <v>11</v>
      </c>
    </row>
    <row r="599" spans="1:7">
      <c r="A599" t="str">
        <f t="shared" si="9"/>
        <v>65Сорокин Юрий</v>
      </c>
      <c r="B599" s="194">
        <v>65</v>
      </c>
      <c r="C599" s="194" t="s">
        <v>1218</v>
      </c>
      <c r="D599" s="194" t="s">
        <v>8</v>
      </c>
      <c r="E599" s="194">
        <v>7</v>
      </c>
      <c r="F599" s="194">
        <v>8</v>
      </c>
      <c r="G599" s="194">
        <v>10</v>
      </c>
    </row>
    <row r="600" spans="1:7">
      <c r="A600" t="str">
        <f t="shared" si="9"/>
        <v>30Сорокин Юрий</v>
      </c>
      <c r="B600" s="194">
        <v>30</v>
      </c>
      <c r="C600" s="194" t="s">
        <v>1218</v>
      </c>
      <c r="D600" s="194" t="s">
        <v>8</v>
      </c>
      <c r="E600" s="194">
        <v>7</v>
      </c>
      <c r="F600" s="194">
        <v>7</v>
      </c>
      <c r="G600" s="194">
        <v>11</v>
      </c>
    </row>
    <row r="601" spans="1:7">
      <c r="A601" t="str">
        <f t="shared" si="9"/>
        <v>23Сорокин Юрий</v>
      </c>
      <c r="B601" s="194">
        <v>23</v>
      </c>
      <c r="C601" s="194" t="s">
        <v>1218</v>
      </c>
      <c r="D601" s="194" t="s">
        <v>10</v>
      </c>
      <c r="E601" s="194">
        <v>5</v>
      </c>
      <c r="F601" s="194">
        <v>5</v>
      </c>
      <c r="G601" s="194">
        <v>6</v>
      </c>
    </row>
    <row r="602" spans="1:7">
      <c r="A602" t="str">
        <f t="shared" si="9"/>
        <v>50Сорокин Юрий</v>
      </c>
      <c r="B602" s="194">
        <v>50</v>
      </c>
      <c r="C602" s="194" t="s">
        <v>1218</v>
      </c>
      <c r="D602" s="194" t="s">
        <v>8</v>
      </c>
      <c r="E602" s="194">
        <v>6</v>
      </c>
      <c r="F602" s="194">
        <v>8</v>
      </c>
      <c r="G602" s="194">
        <v>7</v>
      </c>
    </row>
    <row r="603" spans="1:7">
      <c r="A603" t="str">
        <f t="shared" si="9"/>
        <v>9Сорокин Юрий</v>
      </c>
      <c r="B603" s="194">
        <v>9</v>
      </c>
      <c r="C603" s="194" t="s">
        <v>1218</v>
      </c>
      <c r="D603" s="194" t="s">
        <v>10</v>
      </c>
      <c r="E603" s="194" t="s">
        <v>149</v>
      </c>
      <c r="F603" s="194" t="s">
        <v>149</v>
      </c>
      <c r="G603" s="194">
        <v>6</v>
      </c>
    </row>
    <row r="604" spans="1:7">
      <c r="A604" t="str">
        <f t="shared" si="9"/>
        <v>37Фефелов Александр</v>
      </c>
      <c r="B604" s="194">
        <v>37</v>
      </c>
      <c r="C604" s="194" t="s">
        <v>296</v>
      </c>
      <c r="D604" s="194" t="s">
        <v>10</v>
      </c>
      <c r="E604" s="194" t="s">
        <v>149</v>
      </c>
      <c r="F604" s="194">
        <v>8</v>
      </c>
      <c r="G604" s="194">
        <v>9</v>
      </c>
    </row>
    <row r="605" spans="1:7">
      <c r="A605" t="str">
        <f t="shared" si="9"/>
        <v>75Фефелов Александр</v>
      </c>
      <c r="B605" s="194">
        <v>75</v>
      </c>
      <c r="C605" s="194" t="s">
        <v>296</v>
      </c>
      <c r="D605" s="194" t="s">
        <v>17</v>
      </c>
      <c r="E605" s="194">
        <v>8</v>
      </c>
      <c r="F605" s="194">
        <v>9</v>
      </c>
      <c r="G605" s="194">
        <v>9</v>
      </c>
    </row>
    <row r="606" spans="1:7">
      <c r="A606" t="str">
        <f t="shared" si="9"/>
        <v>2Фефелов Александр</v>
      </c>
      <c r="B606" s="194">
        <v>2</v>
      </c>
      <c r="C606" s="194" t="s">
        <v>296</v>
      </c>
      <c r="D606" s="194" t="s">
        <v>17</v>
      </c>
      <c r="E606" s="194">
        <v>9</v>
      </c>
      <c r="F606" s="194">
        <v>9</v>
      </c>
      <c r="G606" s="194">
        <v>9</v>
      </c>
    </row>
    <row r="607" spans="1:7">
      <c r="A607" t="str">
        <f t="shared" si="9"/>
        <v>39Фефелов Александр</v>
      </c>
      <c r="B607" s="194">
        <v>39</v>
      </c>
      <c r="C607" s="194" t="s">
        <v>296</v>
      </c>
      <c r="D607" s="194" t="s">
        <v>8</v>
      </c>
      <c r="E607" s="194">
        <v>10</v>
      </c>
      <c r="F607" s="194">
        <v>10</v>
      </c>
      <c r="G607" s="194">
        <v>10</v>
      </c>
    </row>
    <row r="608" spans="1:7">
      <c r="A608" t="str">
        <f t="shared" si="9"/>
        <v>26Фефелов Александр</v>
      </c>
      <c r="B608" s="194">
        <v>26</v>
      </c>
      <c r="C608" s="194" t="s">
        <v>296</v>
      </c>
      <c r="D608" s="194" t="s">
        <v>17</v>
      </c>
      <c r="E608" s="194">
        <v>7</v>
      </c>
      <c r="F608" s="194">
        <v>11</v>
      </c>
      <c r="G608" s="194">
        <v>10</v>
      </c>
    </row>
    <row r="609" spans="1:8">
      <c r="A609" t="str">
        <f t="shared" si="9"/>
        <v>8Фефелов Александр</v>
      </c>
      <c r="B609" s="194">
        <v>8</v>
      </c>
      <c r="C609" s="194" t="s">
        <v>296</v>
      </c>
      <c r="D609" s="194" t="s">
        <v>10</v>
      </c>
      <c r="E609" s="194">
        <v>10</v>
      </c>
      <c r="F609" s="194">
        <v>5</v>
      </c>
      <c r="G609" s="194">
        <v>10</v>
      </c>
    </row>
    <row r="610" spans="1:8">
      <c r="A610" t="str">
        <f t="shared" si="9"/>
        <v>40Фефелов Александр</v>
      </c>
      <c r="B610" s="194">
        <v>40</v>
      </c>
      <c r="C610" s="194" t="s">
        <v>296</v>
      </c>
      <c r="D610" s="194" t="s">
        <v>8</v>
      </c>
      <c r="E610" s="194">
        <v>8</v>
      </c>
      <c r="F610" s="194">
        <v>8</v>
      </c>
      <c r="G610" s="194">
        <v>10</v>
      </c>
    </row>
    <row r="611" spans="1:8">
      <c r="A611" t="str">
        <f t="shared" si="9"/>
        <v>33Фефелов Александр</v>
      </c>
      <c r="B611" s="194">
        <v>33</v>
      </c>
      <c r="C611" s="194" t="s">
        <v>296</v>
      </c>
      <c r="D611" s="194" t="s">
        <v>17</v>
      </c>
      <c r="E611" s="194" t="s">
        <v>149</v>
      </c>
      <c r="F611" s="194" t="s">
        <v>149</v>
      </c>
      <c r="G611" s="194">
        <v>7</v>
      </c>
    </row>
    <row r="612" spans="1:8">
      <c r="A612" t="str">
        <f t="shared" si="9"/>
        <v>34Фефелов Александр</v>
      </c>
      <c r="B612" s="194">
        <v>34</v>
      </c>
      <c r="C612" s="194" t="s">
        <v>296</v>
      </c>
      <c r="D612" s="194" t="s">
        <v>10</v>
      </c>
      <c r="E612" s="194" t="s">
        <v>149</v>
      </c>
      <c r="F612" s="194">
        <v>8</v>
      </c>
      <c r="G612" s="194">
        <v>8</v>
      </c>
    </row>
    <row r="613" spans="1:8">
      <c r="A613" t="str">
        <f t="shared" si="9"/>
        <v>65Фефелов Александр</v>
      </c>
      <c r="B613" s="194">
        <v>65</v>
      </c>
      <c r="C613" s="194" t="s">
        <v>296</v>
      </c>
      <c r="D613" s="194" t="s">
        <v>8</v>
      </c>
      <c r="E613" s="194">
        <v>8</v>
      </c>
      <c r="F613" s="194">
        <v>11</v>
      </c>
      <c r="G613" s="194">
        <v>11</v>
      </c>
    </row>
    <row r="614" spans="1:8">
      <c r="A614" t="str">
        <f t="shared" si="9"/>
        <v>46Фефелов Александр</v>
      </c>
      <c r="B614" s="194">
        <v>46</v>
      </c>
      <c r="C614" s="194" t="s">
        <v>296</v>
      </c>
      <c r="D614" s="194" t="s">
        <v>17</v>
      </c>
      <c r="E614" s="194" t="s">
        <v>149</v>
      </c>
      <c r="F614" s="194">
        <v>8</v>
      </c>
      <c r="G614" s="194">
        <v>7</v>
      </c>
    </row>
    <row r="615" spans="1:8">
      <c r="A615" t="str">
        <f t="shared" si="9"/>
        <v/>
      </c>
      <c r="B615" s="83"/>
      <c r="C615" s="83"/>
      <c r="D615" s="83"/>
      <c r="E615" s="83"/>
      <c r="F615" s="83"/>
      <c r="G615" s="83"/>
      <c r="H615">
        <f>SUM(E615:G615)</f>
        <v>0</v>
      </c>
    </row>
    <row r="616" spans="1:8">
      <c r="A616" t="str">
        <f t="shared" si="9"/>
        <v/>
      </c>
      <c r="B616" s="83"/>
      <c r="C616" s="83"/>
      <c r="D616" s="83"/>
      <c r="E616" s="83"/>
      <c r="F616" s="83"/>
      <c r="G616" s="83"/>
    </row>
    <row r="617" spans="1:8">
      <c r="A617" t="str">
        <f t="shared" si="9"/>
        <v/>
      </c>
      <c r="B617" s="83"/>
      <c r="C617" s="83"/>
      <c r="D617" s="83"/>
      <c r="E617" s="83"/>
      <c r="F617" s="83"/>
      <c r="G617" s="83"/>
      <c r="H617">
        <v>117</v>
      </c>
    </row>
    <row r="618" spans="1:8">
      <c r="A618" t="str">
        <f t="shared" si="9"/>
        <v/>
      </c>
      <c r="B618" s="83"/>
      <c r="C618" s="83"/>
      <c r="D618" s="83"/>
      <c r="E618" s="83"/>
      <c r="F618" s="83"/>
      <c r="G618" s="83"/>
      <c r="H618">
        <v>151</v>
      </c>
    </row>
    <row r="619" spans="1:8">
      <c r="A619" t="str">
        <f t="shared" si="9"/>
        <v/>
      </c>
      <c r="B619" s="83"/>
      <c r="C619" s="83"/>
      <c r="D619" s="83"/>
      <c r="E619" s="83"/>
      <c r="F619" s="83"/>
      <c r="G619" s="83"/>
      <c r="H619">
        <v>208</v>
      </c>
    </row>
    <row r="620" spans="1:8">
      <c r="A620" t="str">
        <f t="shared" si="9"/>
        <v/>
      </c>
      <c r="B620" s="83"/>
      <c r="C620" s="83"/>
      <c r="D620" s="83"/>
      <c r="E620" s="83"/>
      <c r="F620" s="83"/>
      <c r="G620" s="83"/>
      <c r="H620">
        <v>114</v>
      </c>
    </row>
    <row r="621" spans="1:8">
      <c r="A621" t="str">
        <f t="shared" si="9"/>
        <v/>
      </c>
      <c r="B621" s="83"/>
      <c r="C621" s="83"/>
      <c r="D621" s="83"/>
      <c r="E621" s="83"/>
      <c r="F621" s="83"/>
      <c r="G621" s="83"/>
      <c r="H621">
        <v>131</v>
      </c>
    </row>
    <row r="622" spans="1:8">
      <c r="A622" t="str">
        <f t="shared" si="9"/>
        <v/>
      </c>
      <c r="B622" s="83"/>
      <c r="C622" s="83"/>
      <c r="D622" s="83"/>
      <c r="E622" s="83"/>
      <c r="F622" s="83"/>
      <c r="G622" s="83"/>
      <c r="H622">
        <v>163</v>
      </c>
    </row>
    <row r="623" spans="1:8">
      <c r="A623" t="str">
        <f t="shared" si="9"/>
        <v/>
      </c>
      <c r="B623" s="83"/>
      <c r="C623" s="83"/>
      <c r="D623" s="83"/>
      <c r="E623" s="83"/>
      <c r="F623" s="83"/>
      <c r="G623" s="83"/>
      <c r="H623">
        <v>55</v>
      </c>
    </row>
    <row r="624" spans="1:8">
      <c r="A624" t="str">
        <f t="shared" si="9"/>
        <v/>
      </c>
      <c r="B624" s="83"/>
      <c r="C624" s="83"/>
      <c r="D624" s="83"/>
      <c r="E624" s="83"/>
      <c r="F624" s="83"/>
      <c r="G624" s="83"/>
      <c r="H624">
        <v>70</v>
      </c>
    </row>
    <row r="625" spans="1:8">
      <c r="A625" t="str">
        <f t="shared" si="9"/>
        <v/>
      </c>
      <c r="B625" s="83"/>
      <c r="C625" s="83"/>
      <c r="D625" s="83"/>
      <c r="E625" s="83"/>
      <c r="F625" s="83"/>
      <c r="G625" s="83"/>
      <c r="H625">
        <v>115</v>
      </c>
    </row>
    <row r="626" spans="1:8">
      <c r="A626" t="str">
        <f t="shared" si="9"/>
        <v/>
      </c>
      <c r="B626" s="83"/>
      <c r="C626" s="83"/>
      <c r="D626" s="83"/>
      <c r="E626" s="83"/>
      <c r="F626" s="83"/>
      <c r="G626" s="83"/>
      <c r="H626">
        <v>60</v>
      </c>
    </row>
    <row r="627" spans="1:8">
      <c r="A627" t="str">
        <f t="shared" si="9"/>
        <v/>
      </c>
      <c r="B627" s="83"/>
      <c r="C627" s="83"/>
      <c r="D627" s="83"/>
      <c r="E627" s="83"/>
      <c r="F627" s="83"/>
      <c r="G627" s="83"/>
      <c r="H627">
        <v>74</v>
      </c>
    </row>
    <row r="628" spans="1:8">
      <c r="A628" t="str">
        <f t="shared" si="9"/>
        <v/>
      </c>
      <c r="B628" s="83"/>
      <c r="C628" s="83"/>
      <c r="D628" s="83"/>
      <c r="E628" s="83"/>
      <c r="F628" s="83"/>
      <c r="G628" s="83"/>
      <c r="H628">
        <v>92</v>
      </c>
    </row>
    <row r="629" spans="1:8">
      <c r="A629" t="str">
        <f t="shared" si="9"/>
        <v/>
      </c>
      <c r="B629" s="83"/>
      <c r="C629" s="83"/>
      <c r="D629" s="83"/>
      <c r="E629" s="83"/>
      <c r="F629" s="83"/>
      <c r="G629" s="83"/>
      <c r="H629">
        <f>SUM(H617:H628)</f>
        <v>1350</v>
      </c>
    </row>
    <row r="630" spans="1:8">
      <c r="A630" t="str">
        <f t="shared" si="9"/>
        <v/>
      </c>
      <c r="B630" s="83"/>
      <c r="C630" s="83"/>
      <c r="D630" s="83"/>
      <c r="E630" s="83"/>
      <c r="F630" s="83"/>
      <c r="G630" s="83"/>
    </row>
    <row r="631" spans="1:8">
      <c r="A631" t="str">
        <f t="shared" si="9"/>
        <v/>
      </c>
      <c r="B631" s="83"/>
      <c r="C631" s="83"/>
      <c r="D631" s="83"/>
      <c r="E631" s="83"/>
      <c r="F631" s="83"/>
      <c r="G631" s="83"/>
    </row>
    <row r="632" spans="1:8">
      <c r="A632" t="str">
        <f t="shared" si="9"/>
        <v/>
      </c>
      <c r="B632" s="83"/>
      <c r="C632" s="83"/>
      <c r="D632" s="83"/>
      <c r="E632" s="83"/>
      <c r="F632" s="83"/>
      <c r="G632" s="83"/>
    </row>
    <row r="633" spans="1:8">
      <c r="A633" t="str">
        <f t="shared" si="9"/>
        <v/>
      </c>
      <c r="B633" s="83"/>
      <c r="C633" s="83"/>
      <c r="D633" s="83"/>
      <c r="E633" s="83"/>
      <c r="F633" s="83"/>
      <c r="G633" s="83"/>
    </row>
    <row r="634" spans="1:8">
      <c r="A634" t="str">
        <f t="shared" si="9"/>
        <v/>
      </c>
      <c r="B634" s="83"/>
      <c r="C634" s="83"/>
      <c r="D634" s="83"/>
      <c r="E634" s="83"/>
      <c r="F634" s="83"/>
      <c r="G634" s="83"/>
    </row>
    <row r="635" spans="1:8">
      <c r="A635" t="str">
        <f t="shared" si="9"/>
        <v/>
      </c>
      <c r="B635" s="83"/>
      <c r="C635" s="83"/>
      <c r="D635" s="83"/>
      <c r="E635" s="83"/>
      <c r="F635" s="83"/>
      <c r="G635" s="83"/>
    </row>
    <row r="636" spans="1:8">
      <c r="A636" t="str">
        <f t="shared" si="9"/>
        <v/>
      </c>
      <c r="B636" s="83"/>
      <c r="C636" s="83"/>
      <c r="D636" s="83"/>
      <c r="E636" s="83"/>
      <c r="F636" s="83"/>
      <c r="G636" s="83"/>
    </row>
    <row r="637" spans="1:8">
      <c r="A637" t="str">
        <f t="shared" si="9"/>
        <v/>
      </c>
      <c r="B637" s="83"/>
      <c r="C637" s="83"/>
      <c r="D637" s="83"/>
      <c r="E637" s="83"/>
      <c r="F637" s="83"/>
      <c r="G637" s="83"/>
    </row>
    <row r="638" spans="1:8">
      <c r="A638" t="str">
        <f t="shared" si="9"/>
        <v/>
      </c>
      <c r="B638" s="83"/>
      <c r="C638" s="83"/>
      <c r="D638" s="83"/>
      <c r="E638" s="83"/>
      <c r="F638" s="83"/>
      <c r="G638" s="83"/>
    </row>
    <row r="639" spans="1:8">
      <c r="A639" t="str">
        <f t="shared" si="9"/>
        <v/>
      </c>
      <c r="B639" s="83"/>
      <c r="C639" s="83"/>
      <c r="D639" s="83"/>
      <c r="E639" s="83"/>
      <c r="F639" s="83"/>
      <c r="G639" s="83"/>
    </row>
    <row r="640" spans="1:8">
      <c r="A640" t="str">
        <f t="shared" si="9"/>
        <v/>
      </c>
      <c r="B640" s="83"/>
      <c r="C640" s="83"/>
      <c r="D640" s="83"/>
      <c r="E640" s="83"/>
      <c r="F640" s="83"/>
      <c r="G640" s="83"/>
    </row>
    <row r="641" spans="1:7">
      <c r="A641" t="str">
        <f t="shared" si="9"/>
        <v/>
      </c>
      <c r="B641" s="83"/>
      <c r="C641" s="83"/>
      <c r="D641" s="83"/>
      <c r="E641" s="83"/>
      <c r="F641" s="83"/>
      <c r="G641" s="83"/>
    </row>
    <row r="642" spans="1:7">
      <c r="A642" t="str">
        <f t="shared" si="9"/>
        <v/>
      </c>
      <c r="B642" s="83"/>
      <c r="C642" s="83"/>
      <c r="D642" s="83"/>
      <c r="E642" s="83"/>
      <c r="F642" s="83"/>
      <c r="G642" s="83"/>
    </row>
    <row r="643" spans="1:7">
      <c r="A643" t="str">
        <f t="shared" si="9"/>
        <v/>
      </c>
      <c r="B643" s="83"/>
      <c r="C643" s="83"/>
      <c r="D643" s="83"/>
      <c r="E643" s="83"/>
      <c r="F643" s="83"/>
      <c r="G643" s="83"/>
    </row>
    <row r="644" spans="1:7">
      <c r="A644" t="str">
        <f t="shared" ref="A644:A707" si="10">CONCATENATE(B644,C644)</f>
        <v/>
      </c>
      <c r="B644" s="83"/>
      <c r="C644" s="83"/>
      <c r="D644" s="83"/>
      <c r="E644" s="83"/>
      <c r="F644" s="83"/>
      <c r="G644" s="83"/>
    </row>
    <row r="645" spans="1:7">
      <c r="A645" t="str">
        <f t="shared" si="10"/>
        <v/>
      </c>
      <c r="B645" s="83"/>
      <c r="C645" s="83"/>
      <c r="D645" s="83"/>
      <c r="E645" s="83"/>
      <c r="F645" s="83"/>
      <c r="G645" s="83"/>
    </row>
    <row r="646" spans="1:7">
      <c r="A646" t="str">
        <f t="shared" si="10"/>
        <v/>
      </c>
      <c r="B646" s="83"/>
      <c r="C646" s="83"/>
      <c r="D646" s="83"/>
      <c r="E646" s="83"/>
      <c r="F646" s="83"/>
      <c r="G646" s="83"/>
    </row>
    <row r="647" spans="1:7">
      <c r="A647" t="str">
        <f t="shared" si="10"/>
        <v/>
      </c>
      <c r="B647" s="83"/>
      <c r="C647" s="83"/>
      <c r="D647" s="83"/>
      <c r="E647" s="83"/>
      <c r="F647" s="83"/>
      <c r="G647" s="83"/>
    </row>
    <row r="648" spans="1:7">
      <c r="A648" t="str">
        <f t="shared" si="10"/>
        <v/>
      </c>
      <c r="B648" s="83"/>
      <c r="C648" s="83"/>
      <c r="D648" s="83"/>
      <c r="E648" s="83"/>
      <c r="F648" s="83"/>
      <c r="G648" s="83"/>
    </row>
    <row r="649" spans="1:7">
      <c r="A649" t="str">
        <f t="shared" si="10"/>
        <v/>
      </c>
      <c r="B649" s="83"/>
      <c r="C649" s="83"/>
      <c r="D649" s="83"/>
      <c r="E649" s="83"/>
      <c r="F649" s="83"/>
      <c r="G649" s="83"/>
    </row>
    <row r="650" spans="1:7">
      <c r="A650" t="str">
        <f t="shared" si="10"/>
        <v/>
      </c>
      <c r="B650" s="83"/>
      <c r="C650" s="83"/>
      <c r="D650" s="83"/>
      <c r="E650" s="83"/>
      <c r="F650" s="83"/>
      <c r="G650" s="83"/>
    </row>
    <row r="651" spans="1:7">
      <c r="A651" t="str">
        <f t="shared" si="10"/>
        <v/>
      </c>
      <c r="B651" s="83"/>
      <c r="C651" s="83"/>
      <c r="D651" s="83"/>
      <c r="E651" s="83"/>
      <c r="F651" s="83"/>
      <c r="G651" s="83"/>
    </row>
    <row r="652" spans="1:7">
      <c r="A652" t="str">
        <f t="shared" si="10"/>
        <v/>
      </c>
      <c r="B652" s="83"/>
      <c r="C652" s="83"/>
      <c r="D652" s="83"/>
      <c r="E652" s="83"/>
      <c r="F652" s="83"/>
      <c r="G652" s="83"/>
    </row>
    <row r="653" spans="1:7">
      <c r="A653" t="str">
        <f t="shared" si="10"/>
        <v/>
      </c>
      <c r="B653" s="83"/>
      <c r="C653" s="83"/>
      <c r="D653" s="83"/>
      <c r="E653" s="83"/>
      <c r="F653" s="83"/>
      <c r="G653" s="83"/>
    </row>
    <row r="654" spans="1:7">
      <c r="A654" t="str">
        <f t="shared" si="10"/>
        <v/>
      </c>
      <c r="B654" s="83"/>
      <c r="C654" s="83"/>
      <c r="D654" s="83"/>
      <c r="E654" s="83"/>
      <c r="F654" s="83"/>
      <c r="G654" s="83"/>
    </row>
    <row r="655" spans="1:7">
      <c r="A655" t="str">
        <f t="shared" si="10"/>
        <v/>
      </c>
      <c r="B655" s="83"/>
      <c r="C655" s="83"/>
      <c r="D655" s="83"/>
      <c r="E655" s="83"/>
      <c r="F655" s="83"/>
      <c r="G655" s="83"/>
    </row>
    <row r="656" spans="1:7">
      <c r="A656" t="str">
        <f t="shared" si="10"/>
        <v/>
      </c>
      <c r="B656" s="83"/>
      <c r="C656" s="83"/>
      <c r="D656" s="83"/>
      <c r="E656" s="83"/>
      <c r="F656" s="83"/>
      <c r="G656" s="83"/>
    </row>
    <row r="657" spans="1:7">
      <c r="A657" t="str">
        <f t="shared" si="10"/>
        <v/>
      </c>
      <c r="B657" s="83"/>
      <c r="C657" s="83"/>
      <c r="D657" s="83"/>
      <c r="E657" s="83"/>
      <c r="F657" s="83"/>
      <c r="G657" s="83"/>
    </row>
    <row r="658" spans="1:7">
      <c r="A658" t="str">
        <f t="shared" si="10"/>
        <v/>
      </c>
      <c r="B658" s="83"/>
      <c r="C658" s="83"/>
      <c r="D658" s="83"/>
      <c r="E658" s="83"/>
      <c r="F658" s="83"/>
      <c r="G658" s="83"/>
    </row>
    <row r="659" spans="1:7">
      <c r="A659" t="str">
        <f t="shared" si="10"/>
        <v/>
      </c>
      <c r="B659" s="83"/>
      <c r="C659" s="83"/>
      <c r="D659" s="83"/>
      <c r="E659" s="83"/>
      <c r="F659" s="83"/>
      <c r="G659" s="83"/>
    </row>
    <row r="660" spans="1:7">
      <c r="A660" t="str">
        <f t="shared" si="10"/>
        <v/>
      </c>
      <c r="B660" s="83"/>
      <c r="C660" s="83"/>
      <c r="D660" s="83"/>
      <c r="E660" s="83"/>
      <c r="F660" s="83"/>
      <c r="G660" s="83"/>
    </row>
    <row r="661" spans="1:7">
      <c r="A661" t="str">
        <f t="shared" si="10"/>
        <v/>
      </c>
      <c r="B661" s="83"/>
      <c r="C661" s="83"/>
      <c r="D661" s="83"/>
      <c r="E661" s="83"/>
      <c r="F661" s="83"/>
      <c r="G661" s="83"/>
    </row>
    <row r="662" spans="1:7">
      <c r="A662" t="str">
        <f t="shared" si="10"/>
        <v/>
      </c>
      <c r="B662" s="83"/>
      <c r="C662" s="83"/>
      <c r="D662" s="83"/>
      <c r="E662" s="83"/>
      <c r="F662" s="83"/>
      <c r="G662" s="83"/>
    </row>
    <row r="663" spans="1:7">
      <c r="A663" t="str">
        <f t="shared" si="10"/>
        <v/>
      </c>
      <c r="B663" s="83"/>
      <c r="C663" s="83"/>
      <c r="D663" s="83"/>
      <c r="E663" s="83"/>
      <c r="F663" s="83"/>
      <c r="G663" s="83"/>
    </row>
    <row r="664" spans="1:7">
      <c r="A664" t="str">
        <f t="shared" si="10"/>
        <v/>
      </c>
      <c r="B664" s="83"/>
      <c r="C664" s="83"/>
      <c r="D664" s="83"/>
      <c r="E664" s="83"/>
      <c r="F664" s="83"/>
      <c r="G664" s="83"/>
    </row>
    <row r="665" spans="1:7">
      <c r="A665" t="str">
        <f t="shared" si="10"/>
        <v/>
      </c>
      <c r="B665" s="83"/>
      <c r="C665" s="83"/>
      <c r="D665" s="83"/>
      <c r="E665" s="83"/>
      <c r="F665" s="83"/>
      <c r="G665" s="83"/>
    </row>
    <row r="666" spans="1:7">
      <c r="A666" t="str">
        <f t="shared" si="10"/>
        <v/>
      </c>
      <c r="B666" s="83"/>
      <c r="C666" s="83"/>
      <c r="D666" s="83"/>
      <c r="E666" s="83"/>
      <c r="F666" s="83"/>
      <c r="G666" s="83"/>
    </row>
    <row r="667" spans="1:7">
      <c r="A667" t="str">
        <f t="shared" si="10"/>
        <v/>
      </c>
      <c r="B667" s="83"/>
      <c r="C667" s="83"/>
      <c r="D667" s="83"/>
      <c r="E667" s="83"/>
      <c r="F667" s="83"/>
      <c r="G667" s="83"/>
    </row>
    <row r="668" spans="1:7">
      <c r="A668" t="str">
        <f t="shared" si="10"/>
        <v/>
      </c>
      <c r="B668" s="83"/>
      <c r="C668" s="83"/>
      <c r="D668" s="83"/>
      <c r="E668" s="83"/>
      <c r="F668" s="83"/>
      <c r="G668" s="83"/>
    </row>
    <row r="669" spans="1:7">
      <c r="A669" t="str">
        <f t="shared" si="10"/>
        <v/>
      </c>
      <c r="B669" s="83"/>
      <c r="C669" s="83"/>
      <c r="D669" s="83"/>
      <c r="E669" s="83"/>
      <c r="F669" s="83"/>
      <c r="G669" s="83"/>
    </row>
    <row r="670" spans="1:7">
      <c r="A670" t="str">
        <f t="shared" si="10"/>
        <v/>
      </c>
      <c r="B670" s="83"/>
      <c r="C670" s="83"/>
      <c r="D670" s="83"/>
      <c r="E670" s="83"/>
      <c r="F670" s="83"/>
      <c r="G670" s="83"/>
    </row>
    <row r="671" spans="1:7">
      <c r="A671" t="str">
        <f t="shared" si="10"/>
        <v/>
      </c>
      <c r="B671" s="83"/>
      <c r="C671" s="83"/>
      <c r="D671" s="83"/>
      <c r="E671" s="83"/>
      <c r="F671" s="83"/>
      <c r="G671" s="83"/>
    </row>
    <row r="672" spans="1:7">
      <c r="A672" t="str">
        <f t="shared" si="10"/>
        <v/>
      </c>
      <c r="B672" s="83"/>
      <c r="C672" s="83"/>
      <c r="D672" s="83"/>
      <c r="E672" s="83"/>
      <c r="F672" s="83"/>
      <c r="G672" s="83"/>
    </row>
    <row r="673" spans="1:7">
      <c r="A673" t="str">
        <f t="shared" si="10"/>
        <v/>
      </c>
      <c r="B673" s="83"/>
      <c r="C673" s="83"/>
      <c r="D673" s="83"/>
      <c r="E673" s="83"/>
      <c r="F673" s="83"/>
      <c r="G673" s="83"/>
    </row>
    <row r="674" spans="1:7">
      <c r="A674" t="str">
        <f t="shared" si="10"/>
        <v/>
      </c>
      <c r="B674" s="83"/>
      <c r="C674" s="83"/>
      <c r="D674" s="83"/>
      <c r="E674" s="83"/>
      <c r="F674" s="83"/>
      <c r="G674" s="83"/>
    </row>
    <row r="675" spans="1:7">
      <c r="A675" t="str">
        <f t="shared" si="10"/>
        <v/>
      </c>
      <c r="B675" s="83"/>
      <c r="C675" s="83"/>
      <c r="D675" s="83"/>
      <c r="E675" s="83"/>
      <c r="F675" s="83"/>
      <c r="G675" s="83"/>
    </row>
    <row r="676" spans="1:7">
      <c r="A676" t="str">
        <f t="shared" si="10"/>
        <v/>
      </c>
      <c r="B676" s="83"/>
      <c r="C676" s="83"/>
      <c r="D676" s="83"/>
      <c r="E676" s="83"/>
      <c r="F676" s="83"/>
      <c r="G676" s="83"/>
    </row>
    <row r="677" spans="1:7">
      <c r="A677" t="str">
        <f t="shared" si="10"/>
        <v/>
      </c>
      <c r="B677" s="83"/>
      <c r="C677" s="83"/>
      <c r="D677" s="83"/>
      <c r="E677" s="83"/>
      <c r="F677" s="83"/>
      <c r="G677" s="83"/>
    </row>
    <row r="678" spans="1:7">
      <c r="A678" t="str">
        <f t="shared" si="10"/>
        <v/>
      </c>
      <c r="B678" s="83"/>
      <c r="C678" s="83"/>
      <c r="D678" s="83"/>
      <c r="E678" s="83"/>
      <c r="F678" s="83"/>
      <c r="G678" s="83"/>
    </row>
    <row r="679" spans="1:7">
      <c r="A679" t="str">
        <f t="shared" si="10"/>
        <v/>
      </c>
      <c r="B679" s="83"/>
      <c r="C679" s="83"/>
      <c r="D679" s="83"/>
      <c r="E679" s="83"/>
      <c r="F679" s="83"/>
      <c r="G679" s="83"/>
    </row>
    <row r="680" spans="1:7">
      <c r="A680" t="str">
        <f t="shared" si="10"/>
        <v/>
      </c>
      <c r="B680" s="83"/>
      <c r="C680" s="83"/>
      <c r="D680" s="83"/>
      <c r="E680" s="83"/>
      <c r="F680" s="83"/>
      <c r="G680" s="83"/>
    </row>
    <row r="681" spans="1:7">
      <c r="A681" t="str">
        <f t="shared" si="10"/>
        <v/>
      </c>
      <c r="B681" s="83"/>
      <c r="C681" s="83"/>
      <c r="D681" s="83"/>
      <c r="E681" s="83"/>
      <c r="F681" s="83"/>
      <c r="G681" s="83"/>
    </row>
    <row r="682" spans="1:7">
      <c r="A682" t="str">
        <f t="shared" si="10"/>
        <v/>
      </c>
      <c r="B682" s="83"/>
      <c r="C682" s="83"/>
      <c r="D682" s="83"/>
      <c r="E682" s="83"/>
      <c r="F682" s="83"/>
      <c r="G682" s="83"/>
    </row>
    <row r="683" spans="1:7">
      <c r="A683" t="str">
        <f t="shared" si="10"/>
        <v/>
      </c>
      <c r="B683" s="83"/>
      <c r="C683" s="83"/>
      <c r="D683" s="83"/>
      <c r="E683" s="83"/>
      <c r="F683" s="83"/>
      <c r="G683" s="83"/>
    </row>
    <row r="684" spans="1:7">
      <c r="A684" t="str">
        <f t="shared" si="10"/>
        <v/>
      </c>
      <c r="B684" s="83"/>
      <c r="C684" s="83"/>
      <c r="D684" s="83"/>
      <c r="E684" s="83"/>
      <c r="F684" s="83"/>
      <c r="G684" s="83"/>
    </row>
    <row r="685" spans="1:7">
      <c r="A685" t="str">
        <f t="shared" si="10"/>
        <v/>
      </c>
      <c r="B685" s="83"/>
      <c r="C685" s="83"/>
      <c r="D685" s="83"/>
      <c r="E685" s="83"/>
      <c r="F685" s="83"/>
      <c r="G685" s="83"/>
    </row>
    <row r="686" spans="1:7">
      <c r="A686" t="str">
        <f t="shared" si="10"/>
        <v/>
      </c>
      <c r="B686" s="83"/>
      <c r="C686" s="83"/>
      <c r="D686" s="83"/>
      <c r="E686" s="83"/>
      <c r="F686" s="83"/>
      <c r="G686" s="83"/>
    </row>
    <row r="687" spans="1:7">
      <c r="A687" t="str">
        <f t="shared" si="10"/>
        <v/>
      </c>
      <c r="B687" s="83"/>
      <c r="C687" s="83"/>
      <c r="D687" s="83"/>
      <c r="E687" s="83"/>
      <c r="F687" s="83"/>
      <c r="G687" s="83"/>
    </row>
    <row r="688" spans="1:7">
      <c r="A688" t="str">
        <f t="shared" si="10"/>
        <v/>
      </c>
      <c r="B688" s="83"/>
      <c r="C688" s="83"/>
      <c r="D688" s="83"/>
      <c r="E688" s="83"/>
      <c r="F688" s="83"/>
      <c r="G688" s="83"/>
    </row>
    <row r="689" spans="1:7">
      <c r="A689" t="str">
        <f t="shared" si="10"/>
        <v/>
      </c>
      <c r="B689" s="83"/>
      <c r="C689" s="83"/>
      <c r="D689" s="83"/>
      <c r="E689" s="83"/>
      <c r="F689" s="83"/>
      <c r="G689" s="83"/>
    </row>
    <row r="690" spans="1:7">
      <c r="A690" t="str">
        <f t="shared" si="10"/>
        <v/>
      </c>
      <c r="B690" s="83"/>
      <c r="C690" s="83"/>
      <c r="D690" s="83"/>
      <c r="E690" s="83"/>
      <c r="F690" s="83"/>
      <c r="G690" s="83"/>
    </row>
    <row r="691" spans="1:7">
      <c r="A691" t="str">
        <f t="shared" si="10"/>
        <v/>
      </c>
      <c r="B691" s="83"/>
      <c r="C691" s="83"/>
      <c r="D691" s="83"/>
      <c r="E691" s="83"/>
      <c r="F691" s="83"/>
      <c r="G691" s="83"/>
    </row>
    <row r="692" spans="1:7">
      <c r="A692" t="str">
        <f t="shared" si="10"/>
        <v/>
      </c>
      <c r="B692" s="83"/>
      <c r="C692" s="83"/>
      <c r="D692" s="83"/>
      <c r="E692" s="83"/>
      <c r="F692" s="83"/>
      <c r="G692" s="83"/>
    </row>
    <row r="693" spans="1:7">
      <c r="A693" t="str">
        <f t="shared" si="10"/>
        <v/>
      </c>
      <c r="B693" s="83"/>
      <c r="C693" s="83"/>
      <c r="D693" s="83"/>
      <c r="E693" s="83"/>
      <c r="F693" s="83"/>
      <c r="G693" s="83"/>
    </row>
    <row r="694" spans="1:7">
      <c r="A694" t="str">
        <f t="shared" si="10"/>
        <v/>
      </c>
      <c r="B694" s="83"/>
      <c r="C694" s="83"/>
      <c r="D694" s="83"/>
      <c r="E694" s="83"/>
      <c r="F694" s="83"/>
      <c r="G694" s="83"/>
    </row>
    <row r="695" spans="1:7">
      <c r="A695" t="str">
        <f t="shared" si="10"/>
        <v/>
      </c>
      <c r="B695" s="83"/>
      <c r="C695" s="83"/>
      <c r="D695" s="83"/>
      <c r="E695" s="83"/>
      <c r="F695" s="83"/>
      <c r="G695" s="83"/>
    </row>
    <row r="696" spans="1:7">
      <c r="A696" t="str">
        <f t="shared" si="10"/>
        <v/>
      </c>
      <c r="B696" s="83"/>
      <c r="C696" s="83"/>
      <c r="D696" s="83"/>
      <c r="E696" s="83"/>
      <c r="F696" s="83"/>
      <c r="G696" s="83"/>
    </row>
    <row r="697" spans="1:7">
      <c r="A697" t="str">
        <f t="shared" si="10"/>
        <v/>
      </c>
      <c r="B697" s="83"/>
      <c r="C697" s="83"/>
      <c r="D697" s="83"/>
      <c r="E697" s="83"/>
      <c r="F697" s="83"/>
      <c r="G697" s="83"/>
    </row>
    <row r="698" spans="1:7">
      <c r="A698" t="str">
        <f t="shared" si="10"/>
        <v/>
      </c>
      <c r="B698" s="83"/>
      <c r="C698" s="83"/>
      <c r="D698" s="83"/>
      <c r="E698" s="83"/>
      <c r="F698" s="83"/>
      <c r="G698" s="83"/>
    </row>
    <row r="699" spans="1:7">
      <c r="A699" t="str">
        <f t="shared" si="10"/>
        <v/>
      </c>
      <c r="B699" s="83"/>
      <c r="C699" s="83"/>
      <c r="D699" s="83"/>
      <c r="E699" s="83"/>
      <c r="F699" s="83"/>
      <c r="G699" s="83"/>
    </row>
    <row r="700" spans="1:7">
      <c r="A700" t="str">
        <f t="shared" si="10"/>
        <v/>
      </c>
      <c r="B700" s="83"/>
      <c r="C700" s="83"/>
      <c r="D700" s="83"/>
      <c r="E700" s="83"/>
      <c r="F700" s="83"/>
      <c r="G700" s="83"/>
    </row>
    <row r="701" spans="1:7">
      <c r="A701" t="str">
        <f t="shared" si="10"/>
        <v/>
      </c>
      <c r="B701" s="83"/>
      <c r="C701" s="83"/>
      <c r="D701" s="83"/>
      <c r="E701" s="83"/>
      <c r="F701" s="83"/>
      <c r="G701" s="83"/>
    </row>
    <row r="702" spans="1:7">
      <c r="A702" t="str">
        <f t="shared" si="10"/>
        <v/>
      </c>
      <c r="B702" s="83"/>
      <c r="C702" s="83"/>
      <c r="D702" s="83"/>
      <c r="E702" s="83"/>
      <c r="F702" s="83"/>
      <c r="G702" s="83"/>
    </row>
    <row r="703" spans="1:7">
      <c r="A703" t="str">
        <f t="shared" si="10"/>
        <v/>
      </c>
      <c r="B703" s="83"/>
      <c r="C703" s="83"/>
      <c r="D703" s="83"/>
      <c r="E703" s="83"/>
      <c r="F703" s="83"/>
      <c r="G703" s="83"/>
    </row>
    <row r="704" spans="1:7">
      <c r="A704" t="str">
        <f t="shared" si="10"/>
        <v/>
      </c>
      <c r="B704" s="83"/>
      <c r="C704" s="83"/>
      <c r="D704" s="83"/>
      <c r="E704" s="83"/>
      <c r="F704" s="83"/>
      <c r="G704" s="83"/>
    </row>
    <row r="705" spans="1:7">
      <c r="A705" t="str">
        <f t="shared" si="10"/>
        <v/>
      </c>
      <c r="B705" s="83"/>
      <c r="C705" s="83"/>
      <c r="D705" s="83"/>
      <c r="E705" s="83"/>
      <c r="F705" s="83"/>
      <c r="G705" s="83"/>
    </row>
    <row r="706" spans="1:7">
      <c r="A706" t="str">
        <f t="shared" si="10"/>
        <v/>
      </c>
      <c r="B706" s="83"/>
      <c r="C706" s="83"/>
      <c r="D706" s="83"/>
      <c r="E706" s="83"/>
      <c r="F706" s="83"/>
      <c r="G706" s="83"/>
    </row>
    <row r="707" spans="1:7">
      <c r="A707" t="str">
        <f t="shared" si="10"/>
        <v/>
      </c>
      <c r="B707" s="83"/>
      <c r="C707" s="83"/>
      <c r="D707" s="83"/>
      <c r="E707" s="83"/>
      <c r="F707" s="83"/>
      <c r="G707" s="83"/>
    </row>
    <row r="708" spans="1:7">
      <c r="A708" t="str">
        <f t="shared" ref="A708:A771" si="11">CONCATENATE(B708,C708)</f>
        <v/>
      </c>
      <c r="B708" s="83"/>
      <c r="C708" s="83"/>
      <c r="D708" s="83"/>
      <c r="E708" s="83"/>
      <c r="F708" s="83"/>
      <c r="G708" s="83"/>
    </row>
    <row r="709" spans="1:7">
      <c r="A709" t="str">
        <f t="shared" si="11"/>
        <v/>
      </c>
      <c r="B709" s="83"/>
      <c r="C709" s="83"/>
      <c r="D709" s="83"/>
      <c r="E709" s="83"/>
      <c r="F709" s="83"/>
      <c r="G709" s="83"/>
    </row>
    <row r="710" spans="1:7">
      <c r="A710" t="str">
        <f t="shared" si="11"/>
        <v/>
      </c>
      <c r="B710" s="83"/>
      <c r="C710" s="83"/>
      <c r="D710" s="83"/>
      <c r="E710" s="83"/>
      <c r="F710" s="83"/>
      <c r="G710" s="83"/>
    </row>
    <row r="711" spans="1:7">
      <c r="A711" t="str">
        <f t="shared" si="11"/>
        <v/>
      </c>
      <c r="B711" s="83"/>
      <c r="C711" s="83"/>
      <c r="D711" s="83"/>
      <c r="E711" s="83"/>
      <c r="F711" s="83"/>
      <c r="G711" s="83"/>
    </row>
    <row r="712" spans="1:7">
      <c r="A712" t="str">
        <f t="shared" si="11"/>
        <v/>
      </c>
      <c r="B712" s="83"/>
      <c r="C712" s="83"/>
      <c r="D712" s="83"/>
      <c r="E712" s="83"/>
      <c r="F712" s="83"/>
      <c r="G712" s="83"/>
    </row>
    <row r="713" spans="1:7">
      <c r="A713" t="str">
        <f t="shared" si="11"/>
        <v/>
      </c>
      <c r="B713" s="83"/>
      <c r="C713" s="83"/>
      <c r="D713" s="83"/>
      <c r="E713" s="83"/>
      <c r="F713" s="83"/>
      <c r="G713" s="83"/>
    </row>
    <row r="714" spans="1:7">
      <c r="A714" t="str">
        <f t="shared" si="11"/>
        <v/>
      </c>
      <c r="B714" s="83"/>
      <c r="C714" s="83"/>
      <c r="D714" s="83"/>
      <c r="E714" s="83"/>
      <c r="F714" s="83"/>
      <c r="G714" s="83"/>
    </row>
    <row r="715" spans="1:7">
      <c r="A715" t="str">
        <f t="shared" si="11"/>
        <v/>
      </c>
      <c r="B715" s="83"/>
      <c r="C715" s="83"/>
      <c r="D715" s="83"/>
      <c r="E715" s="83"/>
      <c r="F715" s="83"/>
      <c r="G715" s="83"/>
    </row>
    <row r="716" spans="1:7">
      <c r="A716" t="str">
        <f t="shared" si="11"/>
        <v/>
      </c>
      <c r="B716" s="83"/>
      <c r="C716" s="83"/>
      <c r="D716" s="83"/>
      <c r="E716" s="83"/>
      <c r="F716" s="83"/>
      <c r="G716" s="83"/>
    </row>
    <row r="717" spans="1:7">
      <c r="A717" t="str">
        <f t="shared" si="11"/>
        <v/>
      </c>
      <c r="B717" s="83"/>
      <c r="C717" s="83"/>
      <c r="D717" s="83"/>
      <c r="E717" s="83"/>
      <c r="F717" s="83"/>
      <c r="G717" s="83"/>
    </row>
    <row r="718" spans="1:7">
      <c r="A718" t="str">
        <f t="shared" si="11"/>
        <v/>
      </c>
      <c r="B718" s="83"/>
      <c r="C718" s="83"/>
      <c r="D718" s="83"/>
      <c r="E718" s="83"/>
      <c r="F718" s="83"/>
      <c r="G718" s="83"/>
    </row>
    <row r="719" spans="1:7">
      <c r="A719" t="str">
        <f t="shared" si="11"/>
        <v/>
      </c>
      <c r="B719" s="83"/>
      <c r="C719" s="83"/>
      <c r="D719" s="83"/>
      <c r="E719" s="83"/>
      <c r="F719" s="83"/>
      <c r="G719" s="83"/>
    </row>
    <row r="720" spans="1:7">
      <c r="A720" t="str">
        <f t="shared" si="11"/>
        <v/>
      </c>
      <c r="B720" s="83"/>
      <c r="C720" s="83"/>
      <c r="D720" s="83"/>
      <c r="E720" s="83"/>
      <c r="F720" s="83"/>
      <c r="G720" s="83"/>
    </row>
    <row r="721" spans="1:7">
      <c r="A721" t="str">
        <f t="shared" si="11"/>
        <v/>
      </c>
      <c r="B721" s="83"/>
      <c r="C721" s="83"/>
      <c r="D721" s="83"/>
      <c r="E721" s="83"/>
      <c r="F721" s="83"/>
      <c r="G721" s="83"/>
    </row>
    <row r="722" spans="1:7">
      <c r="A722" t="str">
        <f t="shared" si="11"/>
        <v/>
      </c>
      <c r="B722" s="83"/>
      <c r="C722" s="83"/>
      <c r="D722" s="83"/>
      <c r="E722" s="83"/>
      <c r="F722" s="83"/>
      <c r="G722" s="83"/>
    </row>
    <row r="723" spans="1:7">
      <c r="A723" t="str">
        <f t="shared" si="11"/>
        <v/>
      </c>
      <c r="B723" s="83"/>
      <c r="C723" s="83"/>
      <c r="D723" s="83"/>
      <c r="E723" s="83"/>
      <c r="F723" s="83"/>
      <c r="G723" s="83"/>
    </row>
    <row r="724" spans="1:7">
      <c r="A724" t="str">
        <f t="shared" si="11"/>
        <v/>
      </c>
      <c r="B724" s="83"/>
      <c r="C724" s="83"/>
      <c r="D724" s="83"/>
      <c r="E724" s="83"/>
      <c r="F724" s="83"/>
      <c r="G724" s="83"/>
    </row>
    <row r="725" spans="1:7">
      <c r="A725" t="str">
        <f t="shared" si="11"/>
        <v/>
      </c>
      <c r="B725" s="83"/>
      <c r="C725" s="83"/>
      <c r="D725" s="83"/>
      <c r="E725" s="83"/>
      <c r="F725" s="83"/>
      <c r="G725" s="83"/>
    </row>
    <row r="726" spans="1:7">
      <c r="A726" t="str">
        <f t="shared" si="11"/>
        <v/>
      </c>
      <c r="B726" s="83"/>
      <c r="C726" s="83"/>
      <c r="D726" s="83"/>
      <c r="E726" s="83"/>
      <c r="F726" s="83"/>
      <c r="G726" s="83"/>
    </row>
    <row r="727" spans="1:7">
      <c r="A727" t="str">
        <f t="shared" si="11"/>
        <v/>
      </c>
      <c r="B727" s="83"/>
      <c r="C727" s="83"/>
      <c r="D727" s="83"/>
      <c r="E727" s="83"/>
      <c r="F727" s="83"/>
      <c r="G727" s="83"/>
    </row>
    <row r="728" spans="1:7">
      <c r="A728" t="str">
        <f t="shared" si="11"/>
        <v/>
      </c>
      <c r="B728" s="83"/>
      <c r="C728" s="83"/>
      <c r="D728" s="83"/>
      <c r="E728" s="83"/>
      <c r="F728" s="83"/>
      <c r="G728" s="83"/>
    </row>
    <row r="729" spans="1:7">
      <c r="A729" t="str">
        <f t="shared" si="11"/>
        <v/>
      </c>
      <c r="B729" s="83"/>
      <c r="C729" s="83"/>
      <c r="D729" s="83"/>
      <c r="E729" s="83"/>
      <c r="F729" s="83"/>
      <c r="G729" s="83"/>
    </row>
    <row r="730" spans="1:7">
      <c r="A730" t="str">
        <f t="shared" si="11"/>
        <v/>
      </c>
      <c r="B730" s="83"/>
      <c r="C730" s="83"/>
      <c r="D730" s="83"/>
      <c r="E730" s="83"/>
      <c r="F730" s="83"/>
      <c r="G730" s="83"/>
    </row>
    <row r="731" spans="1:7">
      <c r="A731" t="str">
        <f t="shared" si="11"/>
        <v/>
      </c>
      <c r="B731" s="83"/>
      <c r="C731" s="83"/>
      <c r="D731" s="83"/>
      <c r="E731" s="83"/>
      <c r="F731" s="83"/>
      <c r="G731" s="83"/>
    </row>
    <row r="732" spans="1:7">
      <c r="A732" t="str">
        <f t="shared" si="11"/>
        <v/>
      </c>
      <c r="B732" s="83"/>
      <c r="C732" s="83"/>
      <c r="D732" s="83"/>
      <c r="E732" s="83"/>
      <c r="F732" s="83"/>
      <c r="G732" s="83"/>
    </row>
    <row r="733" spans="1:7">
      <c r="A733" t="str">
        <f t="shared" si="11"/>
        <v/>
      </c>
      <c r="B733" s="83"/>
      <c r="C733" s="83"/>
      <c r="D733" s="83"/>
      <c r="E733" s="83"/>
      <c r="F733" s="83"/>
      <c r="G733" s="83"/>
    </row>
    <row r="734" spans="1:7">
      <c r="A734" t="str">
        <f t="shared" si="11"/>
        <v/>
      </c>
      <c r="B734" s="83"/>
      <c r="C734" s="83"/>
      <c r="D734" s="83"/>
      <c r="E734" s="83"/>
      <c r="F734" s="83"/>
      <c r="G734" s="83"/>
    </row>
    <row r="735" spans="1:7">
      <c r="A735" t="str">
        <f t="shared" si="11"/>
        <v/>
      </c>
      <c r="B735" s="83"/>
      <c r="C735" s="83"/>
      <c r="D735" s="83"/>
      <c r="E735" s="83"/>
      <c r="F735" s="83"/>
      <c r="G735" s="83"/>
    </row>
    <row r="736" spans="1:7">
      <c r="A736" t="str">
        <f t="shared" si="11"/>
        <v/>
      </c>
      <c r="B736" s="83"/>
      <c r="C736" s="83"/>
      <c r="D736" s="83"/>
      <c r="E736" s="83"/>
      <c r="F736" s="83"/>
      <c r="G736" s="83"/>
    </row>
    <row r="737" spans="1:7">
      <c r="A737" t="str">
        <f t="shared" si="11"/>
        <v/>
      </c>
      <c r="B737" s="83"/>
      <c r="C737" s="83"/>
      <c r="D737" s="83"/>
      <c r="E737" s="83"/>
      <c r="F737" s="83"/>
      <c r="G737" s="83"/>
    </row>
    <row r="738" spans="1:7">
      <c r="A738" t="str">
        <f t="shared" si="11"/>
        <v/>
      </c>
      <c r="B738" s="83"/>
      <c r="C738" s="83"/>
      <c r="D738" s="83"/>
      <c r="E738" s="83"/>
      <c r="F738" s="83"/>
      <c r="G738" s="83"/>
    </row>
    <row r="739" spans="1:7">
      <c r="A739" t="str">
        <f t="shared" si="11"/>
        <v/>
      </c>
      <c r="B739" s="83"/>
      <c r="C739" s="83"/>
      <c r="D739" s="83"/>
      <c r="E739" s="83"/>
      <c r="F739" s="83"/>
      <c r="G739" s="83"/>
    </row>
    <row r="740" spans="1:7">
      <c r="A740" t="str">
        <f t="shared" si="11"/>
        <v/>
      </c>
      <c r="B740" s="83"/>
      <c r="C740" s="83"/>
      <c r="D740" s="83"/>
      <c r="E740" s="83"/>
      <c r="F740" s="83"/>
      <c r="G740" s="83"/>
    </row>
    <row r="741" spans="1:7">
      <c r="A741" t="str">
        <f t="shared" si="11"/>
        <v/>
      </c>
      <c r="B741" s="83"/>
      <c r="C741" s="83"/>
      <c r="D741" s="83"/>
      <c r="E741" s="83"/>
      <c r="F741" s="83"/>
      <c r="G741" s="83"/>
    </row>
    <row r="742" spans="1:7">
      <c r="A742" t="str">
        <f t="shared" si="11"/>
        <v/>
      </c>
      <c r="B742" s="83"/>
      <c r="C742" s="83"/>
      <c r="D742" s="83"/>
      <c r="E742" s="83"/>
      <c r="F742" s="83"/>
      <c r="G742" s="83"/>
    </row>
    <row r="743" spans="1:7">
      <c r="A743" t="str">
        <f t="shared" si="11"/>
        <v/>
      </c>
      <c r="B743" s="83"/>
      <c r="C743" s="83"/>
      <c r="D743" s="83"/>
      <c r="E743" s="83"/>
      <c r="F743" s="83"/>
      <c r="G743" s="83"/>
    </row>
    <row r="744" spans="1:7">
      <c r="A744" t="str">
        <f t="shared" si="11"/>
        <v/>
      </c>
      <c r="B744" s="83"/>
      <c r="C744" s="83"/>
      <c r="D744" s="83"/>
      <c r="E744" s="83"/>
      <c r="F744" s="83"/>
      <c r="G744" s="83"/>
    </row>
    <row r="745" spans="1:7">
      <c r="A745" t="str">
        <f t="shared" si="11"/>
        <v/>
      </c>
      <c r="B745" s="83"/>
      <c r="C745" s="83"/>
      <c r="D745" s="83"/>
      <c r="E745" s="83"/>
      <c r="F745" s="83"/>
      <c r="G745" s="83"/>
    </row>
    <row r="746" spans="1:7">
      <c r="A746" t="str">
        <f t="shared" si="11"/>
        <v/>
      </c>
      <c r="B746" s="83"/>
      <c r="C746" s="83"/>
      <c r="D746" s="83"/>
      <c r="E746" s="83"/>
      <c r="F746" s="83"/>
      <c r="G746" s="83"/>
    </row>
    <row r="747" spans="1:7">
      <c r="A747" t="str">
        <f t="shared" si="11"/>
        <v/>
      </c>
      <c r="B747" s="83"/>
      <c r="C747" s="83"/>
      <c r="D747" s="83"/>
      <c r="E747" s="83"/>
      <c r="F747" s="83"/>
      <c r="G747" s="83"/>
    </row>
    <row r="748" spans="1:7">
      <c r="A748" t="str">
        <f t="shared" si="11"/>
        <v/>
      </c>
      <c r="B748" s="83"/>
      <c r="C748" s="83"/>
      <c r="D748" s="83"/>
      <c r="E748" s="83"/>
      <c r="F748" s="83"/>
      <c r="G748" s="83"/>
    </row>
    <row r="749" spans="1:7">
      <c r="A749" t="str">
        <f t="shared" si="11"/>
        <v/>
      </c>
      <c r="B749" s="83"/>
      <c r="C749" s="83"/>
      <c r="D749" s="83"/>
      <c r="E749" s="83"/>
      <c r="F749" s="83"/>
      <c r="G749" s="83"/>
    </row>
    <row r="750" spans="1:7">
      <c r="A750" t="str">
        <f t="shared" si="11"/>
        <v/>
      </c>
      <c r="B750" s="83"/>
      <c r="C750" s="83"/>
      <c r="D750" s="83"/>
      <c r="E750" s="83"/>
      <c r="F750" s="83"/>
      <c r="G750" s="83"/>
    </row>
    <row r="751" spans="1:7">
      <c r="A751" t="str">
        <f t="shared" si="11"/>
        <v/>
      </c>
      <c r="B751" s="83"/>
      <c r="C751" s="83"/>
      <c r="D751" s="83"/>
      <c r="E751" s="83"/>
      <c r="F751" s="83"/>
      <c r="G751" s="83"/>
    </row>
    <row r="752" spans="1:7">
      <c r="A752" t="str">
        <f t="shared" si="11"/>
        <v/>
      </c>
      <c r="B752" s="83"/>
      <c r="C752" s="83"/>
      <c r="D752" s="83"/>
      <c r="E752" s="83"/>
      <c r="F752" s="83"/>
      <c r="G752" s="83"/>
    </row>
    <row r="753" spans="1:7">
      <c r="A753" t="str">
        <f t="shared" si="11"/>
        <v/>
      </c>
      <c r="B753" s="83"/>
      <c r="C753" s="83"/>
      <c r="D753" s="83"/>
      <c r="E753" s="83"/>
      <c r="F753" s="83"/>
      <c r="G753" s="83"/>
    </row>
    <row r="754" spans="1:7">
      <c r="A754" t="str">
        <f t="shared" si="11"/>
        <v/>
      </c>
      <c r="B754" s="83"/>
      <c r="C754" s="83"/>
      <c r="D754" s="83"/>
      <c r="E754" s="83"/>
      <c r="F754" s="83"/>
      <c r="G754" s="83"/>
    </row>
    <row r="755" spans="1:7">
      <c r="A755" t="str">
        <f t="shared" si="11"/>
        <v/>
      </c>
      <c r="B755" s="83"/>
      <c r="C755" s="83"/>
      <c r="D755" s="83"/>
      <c r="E755" s="83"/>
      <c r="F755" s="83"/>
      <c r="G755" s="83"/>
    </row>
    <row r="756" spans="1:7">
      <c r="A756" t="str">
        <f t="shared" si="11"/>
        <v/>
      </c>
      <c r="B756" s="83"/>
      <c r="C756" s="83"/>
      <c r="D756" s="83"/>
      <c r="E756" s="83"/>
      <c r="F756" s="83"/>
      <c r="G756" s="83"/>
    </row>
    <row r="757" spans="1:7">
      <c r="A757" t="str">
        <f t="shared" si="11"/>
        <v/>
      </c>
      <c r="B757" s="83"/>
      <c r="C757" s="83"/>
      <c r="D757" s="83"/>
      <c r="E757" s="83"/>
      <c r="F757" s="83"/>
      <c r="G757" s="83"/>
    </row>
    <row r="758" spans="1:7">
      <c r="A758" t="str">
        <f t="shared" si="11"/>
        <v/>
      </c>
      <c r="B758" s="83"/>
      <c r="C758" s="83"/>
      <c r="D758" s="83"/>
      <c r="E758" s="83"/>
      <c r="F758" s="83"/>
      <c r="G758" s="83"/>
    </row>
    <row r="759" spans="1:7">
      <c r="A759" t="str">
        <f t="shared" si="11"/>
        <v/>
      </c>
      <c r="B759" s="83"/>
      <c r="C759" s="83"/>
      <c r="D759" s="83"/>
      <c r="E759" s="83"/>
      <c r="F759" s="83"/>
      <c r="G759" s="83"/>
    </row>
    <row r="760" spans="1:7">
      <c r="A760" t="str">
        <f t="shared" si="11"/>
        <v/>
      </c>
      <c r="B760" s="83"/>
      <c r="C760" s="83"/>
      <c r="D760" s="83"/>
      <c r="E760" s="83"/>
      <c r="F760" s="83"/>
      <c r="G760" s="83"/>
    </row>
    <row r="761" spans="1:7">
      <c r="A761" t="str">
        <f t="shared" si="11"/>
        <v/>
      </c>
      <c r="B761" s="83"/>
      <c r="C761" s="83"/>
      <c r="D761" s="83"/>
      <c r="E761" s="83"/>
      <c r="F761" s="83"/>
      <c r="G761" s="83"/>
    </row>
    <row r="762" spans="1:7">
      <c r="A762" t="str">
        <f t="shared" si="11"/>
        <v/>
      </c>
      <c r="B762" s="83"/>
      <c r="C762" s="83"/>
      <c r="D762" s="83"/>
      <c r="E762" s="83"/>
      <c r="F762" s="83"/>
      <c r="G762" s="83"/>
    </row>
    <row r="763" spans="1:7">
      <c r="A763" t="str">
        <f t="shared" si="11"/>
        <v/>
      </c>
      <c r="B763" s="83"/>
      <c r="C763" s="83"/>
      <c r="D763" s="83"/>
      <c r="E763" s="83"/>
      <c r="F763" s="83"/>
      <c r="G763" s="83"/>
    </row>
    <row r="764" spans="1:7">
      <c r="A764" t="str">
        <f t="shared" si="11"/>
        <v/>
      </c>
      <c r="B764" s="83"/>
      <c r="C764" s="83"/>
      <c r="D764" s="83"/>
      <c r="E764" s="83"/>
      <c r="F764" s="83"/>
      <c r="G764" s="83"/>
    </row>
    <row r="765" spans="1:7">
      <c r="A765" t="str">
        <f t="shared" si="11"/>
        <v/>
      </c>
      <c r="B765" s="83"/>
      <c r="C765" s="83"/>
      <c r="D765" s="83"/>
      <c r="E765" s="83"/>
      <c r="F765" s="83"/>
      <c r="G765" s="83"/>
    </row>
    <row r="766" spans="1:7">
      <c r="A766" t="str">
        <f t="shared" si="11"/>
        <v/>
      </c>
      <c r="B766" s="83"/>
      <c r="C766" s="83"/>
      <c r="D766" s="83"/>
      <c r="E766" s="83"/>
      <c r="F766" s="83"/>
      <c r="G766" s="83"/>
    </row>
    <row r="767" spans="1:7">
      <c r="A767" t="str">
        <f t="shared" si="11"/>
        <v/>
      </c>
      <c r="B767" s="83"/>
      <c r="C767" s="83"/>
      <c r="D767" s="83"/>
      <c r="E767" s="83"/>
      <c r="F767" s="83"/>
      <c r="G767" s="83"/>
    </row>
    <row r="768" spans="1:7">
      <c r="A768" t="str">
        <f t="shared" si="11"/>
        <v/>
      </c>
      <c r="B768" s="83"/>
      <c r="C768" s="83"/>
      <c r="D768" s="83"/>
      <c r="E768" s="83"/>
      <c r="F768" s="83"/>
      <c r="G768" s="83"/>
    </row>
    <row r="769" spans="1:7">
      <c r="A769" t="str">
        <f t="shared" si="11"/>
        <v/>
      </c>
      <c r="B769" s="83"/>
      <c r="C769" s="83"/>
      <c r="D769" s="83"/>
      <c r="E769" s="83"/>
      <c r="F769" s="83"/>
      <c r="G769" s="83"/>
    </row>
    <row r="770" spans="1:7">
      <c r="A770" t="str">
        <f t="shared" si="11"/>
        <v/>
      </c>
      <c r="B770" s="83"/>
      <c r="C770" s="83"/>
      <c r="D770" s="83"/>
      <c r="E770" s="83"/>
      <c r="F770" s="83"/>
      <c r="G770" s="83"/>
    </row>
    <row r="771" spans="1:7">
      <c r="A771" t="str">
        <f t="shared" si="11"/>
        <v/>
      </c>
      <c r="B771" s="83"/>
      <c r="C771" s="83"/>
      <c r="D771" s="83"/>
      <c r="E771" s="83"/>
      <c r="F771" s="83"/>
      <c r="G771" s="83"/>
    </row>
    <row r="772" spans="1:7">
      <c r="A772" t="str">
        <f t="shared" ref="A772:A835" si="12">CONCATENATE(B772,C772)</f>
        <v/>
      </c>
      <c r="B772" s="83"/>
      <c r="C772" s="83"/>
      <c r="D772" s="83"/>
      <c r="E772" s="83"/>
      <c r="F772" s="83"/>
      <c r="G772" s="83"/>
    </row>
    <row r="773" spans="1:7">
      <c r="A773" t="str">
        <f t="shared" si="12"/>
        <v/>
      </c>
      <c r="B773" s="83"/>
      <c r="C773" s="83"/>
      <c r="D773" s="83"/>
      <c r="E773" s="83"/>
      <c r="F773" s="83"/>
      <c r="G773" s="83"/>
    </row>
    <row r="774" spans="1:7">
      <c r="A774" t="str">
        <f t="shared" si="12"/>
        <v/>
      </c>
      <c r="B774" s="83"/>
      <c r="C774" s="83"/>
      <c r="D774" s="83"/>
      <c r="E774" s="83"/>
      <c r="F774" s="83"/>
      <c r="G774" s="83"/>
    </row>
    <row r="775" spans="1:7">
      <c r="A775" t="str">
        <f t="shared" si="12"/>
        <v/>
      </c>
      <c r="B775" s="83"/>
      <c r="C775" s="83"/>
      <c r="D775" s="83"/>
      <c r="E775" s="83"/>
      <c r="F775" s="83"/>
      <c r="G775" s="83"/>
    </row>
    <row r="776" spans="1:7">
      <c r="A776" t="str">
        <f t="shared" si="12"/>
        <v/>
      </c>
      <c r="B776" s="83"/>
      <c r="C776" s="83"/>
      <c r="D776" s="83"/>
      <c r="E776" s="83"/>
      <c r="F776" s="83"/>
      <c r="G776" s="83"/>
    </row>
    <row r="777" spans="1:7">
      <c r="A777" t="str">
        <f t="shared" si="12"/>
        <v/>
      </c>
      <c r="B777" s="83"/>
      <c r="C777" s="83"/>
      <c r="D777" s="83"/>
      <c r="E777" s="83"/>
      <c r="F777" s="83"/>
      <c r="G777" s="83"/>
    </row>
    <row r="778" spans="1:7">
      <c r="A778" t="str">
        <f t="shared" si="12"/>
        <v/>
      </c>
      <c r="B778" s="83"/>
      <c r="C778" s="83"/>
      <c r="D778" s="83"/>
      <c r="E778" s="83"/>
      <c r="F778" s="83"/>
      <c r="G778" s="83"/>
    </row>
    <row r="779" spans="1:7">
      <c r="A779" t="str">
        <f t="shared" si="12"/>
        <v/>
      </c>
      <c r="B779" s="83"/>
      <c r="C779" s="83"/>
      <c r="D779" s="83"/>
      <c r="E779" s="83"/>
      <c r="F779" s="83"/>
      <c r="G779" s="83"/>
    </row>
    <row r="780" spans="1:7">
      <c r="A780" t="str">
        <f t="shared" si="12"/>
        <v/>
      </c>
      <c r="B780" s="83"/>
      <c r="C780" s="83"/>
      <c r="D780" s="83"/>
      <c r="E780" s="83"/>
      <c r="F780" s="83"/>
      <c r="G780" s="83"/>
    </row>
    <row r="781" spans="1:7">
      <c r="A781" t="str">
        <f t="shared" si="12"/>
        <v/>
      </c>
      <c r="B781" s="83"/>
      <c r="C781" s="83"/>
      <c r="D781" s="83"/>
      <c r="E781" s="83"/>
      <c r="F781" s="83"/>
      <c r="G781" s="83"/>
    </row>
    <row r="782" spans="1:7">
      <c r="A782" t="str">
        <f t="shared" si="12"/>
        <v/>
      </c>
      <c r="B782" s="83"/>
      <c r="C782" s="83"/>
      <c r="D782" s="83"/>
      <c r="E782" s="83"/>
      <c r="F782" s="83"/>
      <c r="G782" s="83"/>
    </row>
    <row r="783" spans="1:7">
      <c r="A783" t="str">
        <f t="shared" si="12"/>
        <v/>
      </c>
      <c r="B783" s="83"/>
      <c r="C783" s="83"/>
      <c r="D783" s="83"/>
      <c r="E783" s="83"/>
      <c r="F783" s="83"/>
      <c r="G783" s="83"/>
    </row>
    <row r="784" spans="1:7">
      <c r="A784" t="str">
        <f t="shared" si="12"/>
        <v/>
      </c>
      <c r="B784" s="83"/>
      <c r="C784" s="83"/>
      <c r="D784" s="83"/>
      <c r="E784" s="83"/>
      <c r="F784" s="83"/>
      <c r="G784" s="83"/>
    </row>
    <row r="785" spans="1:7">
      <c r="A785" t="str">
        <f t="shared" si="12"/>
        <v/>
      </c>
      <c r="B785" s="83"/>
      <c r="C785" s="83"/>
      <c r="D785" s="83"/>
      <c r="E785" s="83"/>
      <c r="F785" s="83"/>
      <c r="G785" s="83"/>
    </row>
    <row r="786" spans="1:7">
      <c r="A786" t="str">
        <f t="shared" si="12"/>
        <v/>
      </c>
      <c r="B786" s="83"/>
      <c r="C786" s="83"/>
      <c r="D786" s="83"/>
      <c r="E786" s="83"/>
      <c r="F786" s="83"/>
      <c r="G786" s="83"/>
    </row>
    <row r="787" spans="1:7">
      <c r="A787" t="str">
        <f t="shared" si="12"/>
        <v/>
      </c>
      <c r="B787" s="83"/>
      <c r="C787" s="83"/>
      <c r="D787" s="83"/>
      <c r="E787" s="83"/>
      <c r="F787" s="83"/>
      <c r="G787" s="83"/>
    </row>
    <row r="788" spans="1:7">
      <c r="A788" t="str">
        <f t="shared" si="12"/>
        <v/>
      </c>
      <c r="B788" s="83"/>
      <c r="C788" s="83"/>
      <c r="D788" s="83"/>
      <c r="E788" s="83"/>
      <c r="F788" s="83"/>
      <c r="G788" s="83"/>
    </row>
    <row r="789" spans="1:7">
      <c r="A789" t="str">
        <f t="shared" si="12"/>
        <v/>
      </c>
      <c r="B789" s="83"/>
      <c r="C789" s="83"/>
      <c r="D789" s="83"/>
      <c r="E789" s="83"/>
      <c r="F789" s="83"/>
      <c r="G789" s="83"/>
    </row>
    <row r="790" spans="1:7">
      <c r="A790" t="str">
        <f t="shared" si="12"/>
        <v/>
      </c>
      <c r="B790" s="83"/>
      <c r="C790" s="83"/>
      <c r="D790" s="83"/>
      <c r="E790" s="83"/>
      <c r="F790" s="83"/>
      <c r="G790" s="83"/>
    </row>
    <row r="791" spans="1:7">
      <c r="A791" t="str">
        <f t="shared" si="12"/>
        <v/>
      </c>
      <c r="B791" s="83"/>
      <c r="C791" s="83"/>
      <c r="D791" s="83"/>
      <c r="E791" s="83"/>
      <c r="F791" s="83"/>
      <c r="G791" s="83"/>
    </row>
    <row r="792" spans="1:7">
      <c r="A792" t="str">
        <f t="shared" si="12"/>
        <v/>
      </c>
      <c r="B792" s="83"/>
      <c r="C792" s="83"/>
      <c r="D792" s="83"/>
      <c r="E792" s="83"/>
      <c r="F792" s="83"/>
      <c r="G792" s="83"/>
    </row>
    <row r="793" spans="1:7">
      <c r="A793" t="str">
        <f t="shared" si="12"/>
        <v/>
      </c>
      <c r="B793" s="83"/>
      <c r="C793" s="83"/>
      <c r="D793" s="83"/>
      <c r="E793" s="83"/>
      <c r="F793" s="83"/>
      <c r="G793" s="83"/>
    </row>
    <row r="794" spans="1:7">
      <c r="A794" t="str">
        <f t="shared" si="12"/>
        <v/>
      </c>
      <c r="B794" s="83"/>
      <c r="C794" s="83"/>
      <c r="D794" s="83"/>
      <c r="E794" s="83"/>
      <c r="F794" s="83"/>
      <c r="G794" s="83"/>
    </row>
    <row r="795" spans="1:7">
      <c r="A795" t="str">
        <f t="shared" si="12"/>
        <v/>
      </c>
      <c r="B795" s="83"/>
      <c r="C795" s="83"/>
      <c r="D795" s="83"/>
      <c r="E795" s="83"/>
      <c r="F795" s="83"/>
      <c r="G795" s="83"/>
    </row>
    <row r="796" spans="1:7">
      <c r="A796" t="str">
        <f t="shared" si="12"/>
        <v/>
      </c>
      <c r="B796" s="83"/>
      <c r="C796" s="83"/>
      <c r="D796" s="83"/>
      <c r="E796" s="83"/>
      <c r="F796" s="83"/>
      <c r="G796" s="83"/>
    </row>
    <row r="797" spans="1:7">
      <c r="A797" t="str">
        <f t="shared" si="12"/>
        <v/>
      </c>
      <c r="B797" s="83"/>
      <c r="C797" s="83"/>
      <c r="D797" s="83"/>
      <c r="E797" s="83"/>
      <c r="F797" s="83"/>
      <c r="G797" s="83"/>
    </row>
    <row r="798" spans="1:7">
      <c r="A798" t="str">
        <f t="shared" si="12"/>
        <v/>
      </c>
      <c r="B798" s="83"/>
      <c r="C798" s="83"/>
      <c r="D798" s="83"/>
      <c r="E798" s="83"/>
      <c r="F798" s="83"/>
      <c r="G798" s="83"/>
    </row>
    <row r="799" spans="1:7">
      <c r="A799" t="str">
        <f t="shared" si="12"/>
        <v/>
      </c>
      <c r="B799" s="83"/>
      <c r="C799" s="83"/>
      <c r="D799" s="83"/>
      <c r="E799" s="83"/>
      <c r="F799" s="83"/>
      <c r="G799" s="83"/>
    </row>
    <row r="800" spans="1:7">
      <c r="A800" t="str">
        <f t="shared" si="12"/>
        <v/>
      </c>
      <c r="B800" s="83"/>
      <c r="C800" s="83"/>
      <c r="D800" s="83"/>
      <c r="E800" s="83"/>
      <c r="F800" s="83"/>
      <c r="G800" s="83"/>
    </row>
    <row r="801" spans="1:7">
      <c r="A801" t="str">
        <f t="shared" si="12"/>
        <v/>
      </c>
      <c r="B801" s="83"/>
      <c r="C801" s="83"/>
      <c r="D801" s="83"/>
      <c r="E801" s="83"/>
      <c r="F801" s="83"/>
      <c r="G801" s="83"/>
    </row>
    <row r="802" spans="1:7">
      <c r="A802" t="str">
        <f t="shared" si="12"/>
        <v/>
      </c>
      <c r="B802" s="83"/>
      <c r="C802" s="83"/>
      <c r="D802" s="83"/>
      <c r="E802" s="83"/>
      <c r="F802" s="83"/>
      <c r="G802" s="83"/>
    </row>
    <row r="803" spans="1:7">
      <c r="A803" t="str">
        <f t="shared" si="12"/>
        <v/>
      </c>
      <c r="B803" s="83"/>
      <c r="C803" s="83"/>
      <c r="D803" s="83"/>
      <c r="E803" s="83"/>
      <c r="F803" s="83"/>
      <c r="G803" s="83"/>
    </row>
    <row r="804" spans="1:7">
      <c r="A804" t="str">
        <f t="shared" si="12"/>
        <v/>
      </c>
      <c r="B804" s="83"/>
      <c r="C804" s="83"/>
      <c r="D804" s="83"/>
      <c r="E804" s="83"/>
      <c r="F804" s="83"/>
      <c r="G804" s="83"/>
    </row>
    <row r="805" spans="1:7">
      <c r="A805" t="str">
        <f t="shared" si="12"/>
        <v/>
      </c>
      <c r="B805" s="83"/>
      <c r="C805" s="83"/>
      <c r="D805" s="83"/>
      <c r="E805" s="83"/>
      <c r="F805" s="83"/>
      <c r="G805" s="83"/>
    </row>
    <row r="806" spans="1:7">
      <c r="A806" t="str">
        <f t="shared" si="12"/>
        <v/>
      </c>
      <c r="B806" s="83"/>
      <c r="C806" s="83"/>
      <c r="D806" s="83"/>
      <c r="E806" s="83"/>
      <c r="F806" s="83"/>
      <c r="G806" s="83"/>
    </row>
    <row r="807" spans="1:7">
      <c r="A807" t="str">
        <f t="shared" si="12"/>
        <v/>
      </c>
      <c r="B807" s="83"/>
      <c r="C807" s="83"/>
      <c r="D807" s="83"/>
      <c r="E807" s="83"/>
      <c r="F807" s="83"/>
      <c r="G807" s="83"/>
    </row>
    <row r="808" spans="1:7">
      <c r="A808" t="str">
        <f t="shared" si="12"/>
        <v/>
      </c>
      <c r="B808" s="83"/>
      <c r="C808" s="83"/>
      <c r="D808" s="83"/>
      <c r="E808" s="83"/>
      <c r="F808" s="83"/>
      <c r="G808" s="83"/>
    </row>
    <row r="809" spans="1:7">
      <c r="A809" t="str">
        <f t="shared" si="12"/>
        <v/>
      </c>
      <c r="B809" s="83"/>
      <c r="C809" s="83"/>
      <c r="D809" s="83"/>
      <c r="E809" s="83"/>
      <c r="F809" s="83"/>
      <c r="G809" s="83"/>
    </row>
    <row r="810" spans="1:7">
      <c r="A810" t="str">
        <f t="shared" si="12"/>
        <v/>
      </c>
      <c r="B810" s="83"/>
      <c r="C810" s="83"/>
      <c r="D810" s="83"/>
      <c r="E810" s="83"/>
      <c r="F810" s="83"/>
      <c r="G810" s="83"/>
    </row>
    <row r="811" spans="1:7">
      <c r="A811" t="str">
        <f t="shared" si="12"/>
        <v/>
      </c>
      <c r="B811" s="83"/>
      <c r="C811" s="83"/>
      <c r="D811" s="83"/>
      <c r="E811" s="83"/>
      <c r="F811" s="83"/>
      <c r="G811" s="83"/>
    </row>
    <row r="812" spans="1:7">
      <c r="A812" t="str">
        <f t="shared" si="12"/>
        <v/>
      </c>
      <c r="B812" s="83"/>
      <c r="C812" s="83"/>
      <c r="D812" s="83"/>
      <c r="E812" s="83"/>
      <c r="F812" s="83"/>
      <c r="G812" s="83"/>
    </row>
    <row r="813" spans="1:7">
      <c r="A813" t="str">
        <f t="shared" si="12"/>
        <v/>
      </c>
      <c r="B813" s="83"/>
      <c r="C813" s="83"/>
      <c r="D813" s="83"/>
      <c r="E813" s="83"/>
      <c r="F813" s="83"/>
      <c r="G813" s="83"/>
    </row>
    <row r="814" spans="1:7">
      <c r="A814" t="str">
        <f t="shared" si="12"/>
        <v/>
      </c>
      <c r="B814" s="83"/>
      <c r="C814" s="83"/>
      <c r="D814" s="83"/>
      <c r="E814" s="83"/>
      <c r="F814" s="83"/>
      <c r="G814" s="83"/>
    </row>
    <row r="815" spans="1:7">
      <c r="A815" t="str">
        <f t="shared" si="12"/>
        <v/>
      </c>
      <c r="B815" s="83"/>
      <c r="C815" s="83"/>
      <c r="D815" s="83"/>
      <c r="E815" s="83"/>
      <c r="F815" s="83"/>
      <c r="G815" s="83"/>
    </row>
    <row r="816" spans="1:7">
      <c r="A816" t="str">
        <f t="shared" si="12"/>
        <v/>
      </c>
      <c r="B816" s="83"/>
      <c r="C816" s="83"/>
      <c r="D816" s="83"/>
      <c r="E816" s="83"/>
      <c r="F816" s="83"/>
      <c r="G816" s="83"/>
    </row>
    <row r="817" spans="1:7">
      <c r="A817" t="str">
        <f t="shared" si="12"/>
        <v/>
      </c>
      <c r="B817" s="83"/>
      <c r="C817" s="83"/>
      <c r="D817" s="83"/>
      <c r="E817" s="83"/>
      <c r="F817" s="83"/>
      <c r="G817" s="83"/>
    </row>
    <row r="818" spans="1:7">
      <c r="A818" t="str">
        <f t="shared" si="12"/>
        <v/>
      </c>
      <c r="B818" s="83"/>
      <c r="C818" s="83"/>
      <c r="D818" s="83"/>
      <c r="E818" s="83"/>
      <c r="F818" s="83"/>
      <c r="G818" s="83"/>
    </row>
    <row r="819" spans="1:7">
      <c r="A819" t="str">
        <f t="shared" si="12"/>
        <v/>
      </c>
      <c r="B819" s="83"/>
      <c r="C819" s="83"/>
      <c r="D819" s="83"/>
      <c r="E819" s="83"/>
      <c r="F819" s="83"/>
      <c r="G819" s="83"/>
    </row>
    <row r="820" spans="1:7">
      <c r="A820" t="str">
        <f t="shared" si="12"/>
        <v/>
      </c>
      <c r="B820" s="83"/>
      <c r="C820" s="83"/>
      <c r="D820" s="83"/>
      <c r="E820" s="83"/>
      <c r="F820" s="83"/>
      <c r="G820" s="83"/>
    </row>
    <row r="821" spans="1:7">
      <c r="A821" t="str">
        <f t="shared" si="12"/>
        <v/>
      </c>
      <c r="B821" s="83"/>
      <c r="C821" s="83"/>
      <c r="D821" s="83"/>
      <c r="E821" s="83"/>
      <c r="F821" s="83"/>
      <c r="G821" s="83"/>
    </row>
    <row r="822" spans="1:7">
      <c r="A822" t="str">
        <f t="shared" si="12"/>
        <v/>
      </c>
      <c r="B822" s="83"/>
      <c r="C822" s="83"/>
      <c r="D822" s="83"/>
      <c r="E822" s="83"/>
      <c r="F822" s="83"/>
      <c r="G822" s="83"/>
    </row>
    <row r="823" spans="1:7">
      <c r="A823" t="str">
        <f t="shared" si="12"/>
        <v/>
      </c>
      <c r="B823" s="83"/>
      <c r="C823" s="83"/>
      <c r="D823" s="83"/>
      <c r="E823" s="83"/>
      <c r="F823" s="83"/>
      <c r="G823" s="83"/>
    </row>
    <row r="824" spans="1:7">
      <c r="A824" t="str">
        <f t="shared" si="12"/>
        <v/>
      </c>
      <c r="B824" s="83"/>
      <c r="C824" s="83"/>
      <c r="D824" s="83"/>
      <c r="E824" s="83"/>
      <c r="F824" s="83"/>
      <c r="G824" s="83"/>
    </row>
    <row r="825" spans="1:7">
      <c r="A825" t="str">
        <f t="shared" si="12"/>
        <v/>
      </c>
      <c r="B825" s="83"/>
      <c r="C825" s="83"/>
      <c r="D825" s="83"/>
      <c r="E825" s="83"/>
      <c r="F825" s="83"/>
      <c r="G825" s="83"/>
    </row>
    <row r="826" spans="1:7">
      <c r="A826" t="str">
        <f t="shared" si="12"/>
        <v/>
      </c>
      <c r="B826" s="83"/>
      <c r="C826" s="83"/>
      <c r="D826" s="83"/>
      <c r="E826" s="83"/>
      <c r="F826" s="83"/>
      <c r="G826" s="83"/>
    </row>
    <row r="827" spans="1:7">
      <c r="A827" t="str">
        <f t="shared" si="12"/>
        <v/>
      </c>
      <c r="B827" s="83"/>
      <c r="C827" s="83"/>
      <c r="D827" s="83"/>
      <c r="E827" s="83"/>
      <c r="F827" s="83"/>
      <c r="G827" s="83"/>
    </row>
    <row r="828" spans="1:7">
      <c r="A828" t="str">
        <f t="shared" si="12"/>
        <v/>
      </c>
      <c r="B828" s="83"/>
      <c r="C828" s="83"/>
      <c r="D828" s="83"/>
      <c r="E828" s="83"/>
      <c r="F828" s="83"/>
      <c r="G828" s="83"/>
    </row>
    <row r="829" spans="1:7">
      <c r="A829" t="str">
        <f t="shared" si="12"/>
        <v/>
      </c>
      <c r="B829" s="83"/>
      <c r="C829" s="83"/>
      <c r="D829" s="83"/>
      <c r="E829" s="83"/>
      <c r="F829" s="83"/>
      <c r="G829" s="83"/>
    </row>
    <row r="830" spans="1:7">
      <c r="A830" t="str">
        <f t="shared" si="12"/>
        <v/>
      </c>
      <c r="B830" s="83"/>
      <c r="C830" s="83"/>
      <c r="D830" s="83"/>
      <c r="E830" s="83"/>
      <c r="F830" s="83"/>
      <c r="G830" s="83"/>
    </row>
    <row r="831" spans="1:7">
      <c r="A831" t="str">
        <f t="shared" si="12"/>
        <v/>
      </c>
      <c r="B831" s="83"/>
      <c r="C831" s="83"/>
      <c r="D831" s="83"/>
      <c r="E831" s="83"/>
      <c r="F831" s="83"/>
      <c r="G831" s="83"/>
    </row>
    <row r="832" spans="1:7">
      <c r="A832" t="str">
        <f t="shared" si="12"/>
        <v/>
      </c>
      <c r="B832" s="83"/>
      <c r="C832" s="83"/>
      <c r="D832" s="83"/>
      <c r="E832" s="83"/>
      <c r="F832" s="83"/>
      <c r="G832" s="83"/>
    </row>
    <row r="833" spans="1:7">
      <c r="A833" t="str">
        <f t="shared" si="12"/>
        <v/>
      </c>
      <c r="B833" s="83"/>
      <c r="C833" s="83"/>
      <c r="D833" s="83"/>
      <c r="E833" s="83"/>
      <c r="F833" s="83"/>
      <c r="G833" s="83"/>
    </row>
    <row r="834" spans="1:7">
      <c r="A834" t="str">
        <f t="shared" si="12"/>
        <v/>
      </c>
      <c r="B834" s="83"/>
      <c r="C834" s="83"/>
      <c r="D834" s="83"/>
      <c r="E834" s="83"/>
      <c r="F834" s="83"/>
      <c r="G834" s="83"/>
    </row>
    <row r="835" spans="1:7">
      <c r="A835" t="str">
        <f t="shared" si="12"/>
        <v/>
      </c>
      <c r="B835" s="83"/>
      <c r="C835" s="83"/>
      <c r="D835" s="83"/>
      <c r="E835" s="83"/>
      <c r="F835" s="83"/>
      <c r="G835" s="83"/>
    </row>
    <row r="836" spans="1:7">
      <c r="A836" t="str">
        <f t="shared" ref="A836:A899" si="13">CONCATENATE(B836,C836)</f>
        <v/>
      </c>
      <c r="B836" s="83"/>
      <c r="C836" s="83"/>
      <c r="D836" s="83"/>
      <c r="E836" s="83"/>
      <c r="F836" s="83"/>
      <c r="G836" s="83"/>
    </row>
    <row r="837" spans="1:7">
      <c r="A837" t="str">
        <f t="shared" si="13"/>
        <v/>
      </c>
      <c r="B837" s="83"/>
      <c r="C837" s="83"/>
      <c r="D837" s="83"/>
      <c r="E837" s="83"/>
      <c r="F837" s="83"/>
      <c r="G837" s="83"/>
    </row>
    <row r="838" spans="1:7">
      <c r="A838" t="str">
        <f t="shared" si="13"/>
        <v/>
      </c>
      <c r="B838" s="83"/>
      <c r="C838" s="83"/>
      <c r="D838" s="83"/>
      <c r="E838" s="83"/>
      <c r="F838" s="83"/>
      <c r="G838" s="83"/>
    </row>
    <row r="839" spans="1:7">
      <c r="A839" t="str">
        <f t="shared" si="13"/>
        <v/>
      </c>
      <c r="B839" s="83"/>
      <c r="C839" s="83"/>
      <c r="D839" s="83"/>
      <c r="E839" s="83"/>
      <c r="F839" s="83"/>
      <c r="G839" s="83"/>
    </row>
    <row r="840" spans="1:7">
      <c r="A840" t="str">
        <f t="shared" si="13"/>
        <v/>
      </c>
      <c r="B840" s="83"/>
      <c r="C840" s="83"/>
      <c r="D840" s="83"/>
      <c r="E840" s="83"/>
      <c r="F840" s="83"/>
      <c r="G840" s="83"/>
    </row>
    <row r="841" spans="1:7">
      <c r="A841" t="str">
        <f t="shared" si="13"/>
        <v/>
      </c>
      <c r="B841" s="83"/>
      <c r="C841" s="83"/>
      <c r="D841" s="83"/>
      <c r="E841" s="83"/>
      <c r="F841" s="83"/>
      <c r="G841" s="83"/>
    </row>
    <row r="842" spans="1:7">
      <c r="A842" t="str">
        <f t="shared" si="13"/>
        <v/>
      </c>
      <c r="B842" s="83"/>
      <c r="C842" s="83"/>
      <c r="D842" s="83"/>
      <c r="E842" s="83"/>
      <c r="F842" s="83"/>
      <c r="G842" s="83"/>
    </row>
    <row r="843" spans="1:7">
      <c r="A843" t="str">
        <f t="shared" si="13"/>
        <v/>
      </c>
      <c r="B843" s="83"/>
      <c r="C843" s="83"/>
      <c r="D843" s="83"/>
      <c r="E843" s="83"/>
      <c r="F843" s="83"/>
      <c r="G843" s="83"/>
    </row>
    <row r="844" spans="1:7">
      <c r="A844" t="str">
        <f t="shared" si="13"/>
        <v/>
      </c>
      <c r="B844" s="83"/>
      <c r="C844" s="83"/>
      <c r="D844" s="83"/>
      <c r="E844" s="83"/>
      <c r="F844" s="83"/>
      <c r="G844" s="83"/>
    </row>
    <row r="845" spans="1:7">
      <c r="A845" t="str">
        <f t="shared" si="13"/>
        <v/>
      </c>
      <c r="B845" s="83"/>
      <c r="C845" s="83"/>
      <c r="D845" s="83"/>
      <c r="E845" s="83"/>
      <c r="F845" s="83"/>
      <c r="G845" s="83"/>
    </row>
    <row r="846" spans="1:7">
      <c r="A846" t="str">
        <f t="shared" si="13"/>
        <v/>
      </c>
      <c r="B846" s="83"/>
      <c r="C846" s="83"/>
      <c r="D846" s="83"/>
      <c r="E846" s="83"/>
      <c r="F846" s="83"/>
      <c r="G846" s="83"/>
    </row>
    <row r="847" spans="1:7">
      <c r="A847" t="str">
        <f t="shared" si="13"/>
        <v/>
      </c>
      <c r="B847" s="83"/>
      <c r="C847" s="83"/>
      <c r="D847" s="83"/>
      <c r="E847" s="83"/>
      <c r="F847" s="83"/>
      <c r="G847" s="83"/>
    </row>
    <row r="848" spans="1:7">
      <c r="A848" t="str">
        <f t="shared" si="13"/>
        <v/>
      </c>
      <c r="B848" s="83"/>
      <c r="C848" s="83"/>
      <c r="D848" s="83"/>
      <c r="E848" s="83"/>
      <c r="F848" s="83"/>
      <c r="G848" s="83"/>
    </row>
    <row r="849" spans="1:7">
      <c r="A849" t="str">
        <f t="shared" si="13"/>
        <v/>
      </c>
      <c r="B849" s="83"/>
      <c r="C849" s="83"/>
      <c r="D849" s="83"/>
      <c r="E849" s="83"/>
      <c r="F849" s="83"/>
      <c r="G849" s="83"/>
    </row>
    <row r="850" spans="1:7">
      <c r="A850" t="str">
        <f t="shared" si="13"/>
        <v/>
      </c>
      <c r="B850" s="83"/>
      <c r="C850" s="83"/>
      <c r="D850" s="83"/>
      <c r="E850" s="83"/>
      <c r="F850" s="83"/>
      <c r="G850" s="83"/>
    </row>
    <row r="851" spans="1:7">
      <c r="A851" t="str">
        <f t="shared" si="13"/>
        <v/>
      </c>
      <c r="B851" s="83"/>
      <c r="C851" s="83"/>
      <c r="D851" s="83"/>
      <c r="E851" s="83"/>
      <c r="F851" s="83"/>
      <c r="G851" s="83"/>
    </row>
    <row r="852" spans="1:7">
      <c r="A852" t="str">
        <f t="shared" si="13"/>
        <v/>
      </c>
      <c r="B852" s="83"/>
      <c r="C852" s="83"/>
      <c r="D852" s="83"/>
      <c r="E852" s="83"/>
      <c r="F852" s="83"/>
      <c r="G852" s="83"/>
    </row>
    <row r="853" spans="1:7">
      <c r="A853" t="str">
        <f t="shared" si="13"/>
        <v/>
      </c>
      <c r="B853" s="83"/>
      <c r="C853" s="83"/>
      <c r="D853" s="83"/>
      <c r="E853" s="83"/>
      <c r="F853" s="83"/>
      <c r="G853" s="83"/>
    </row>
    <row r="854" spans="1:7">
      <c r="A854" t="str">
        <f t="shared" si="13"/>
        <v/>
      </c>
      <c r="B854" s="83"/>
      <c r="C854" s="83"/>
      <c r="D854" s="83"/>
      <c r="E854" s="83"/>
      <c r="F854" s="83"/>
      <c r="G854" s="83"/>
    </row>
    <row r="855" spans="1:7">
      <c r="A855" t="str">
        <f t="shared" si="13"/>
        <v/>
      </c>
      <c r="B855" s="83"/>
      <c r="C855" s="83"/>
      <c r="D855" s="83"/>
      <c r="E855" s="83"/>
      <c r="F855" s="83"/>
      <c r="G855" s="83"/>
    </row>
    <row r="856" spans="1:7">
      <c r="A856" t="str">
        <f t="shared" si="13"/>
        <v/>
      </c>
      <c r="B856" s="83"/>
      <c r="C856" s="83"/>
      <c r="D856" s="83"/>
      <c r="E856" s="83"/>
      <c r="F856" s="83"/>
      <c r="G856" s="83"/>
    </row>
    <row r="857" spans="1:7">
      <c r="A857" t="str">
        <f t="shared" si="13"/>
        <v/>
      </c>
      <c r="B857" s="83"/>
      <c r="C857" s="83"/>
      <c r="D857" s="83"/>
      <c r="E857" s="83"/>
      <c r="F857" s="83"/>
      <c r="G857" s="83"/>
    </row>
    <row r="858" spans="1:7">
      <c r="A858" t="str">
        <f t="shared" si="13"/>
        <v/>
      </c>
      <c r="B858" s="83"/>
      <c r="C858" s="83"/>
      <c r="D858" s="83"/>
      <c r="E858" s="83"/>
      <c r="F858" s="83"/>
      <c r="G858" s="83"/>
    </row>
    <row r="859" spans="1:7">
      <c r="A859" t="str">
        <f t="shared" si="13"/>
        <v/>
      </c>
      <c r="B859" s="83"/>
      <c r="C859" s="83"/>
      <c r="D859" s="83"/>
      <c r="E859" s="83"/>
      <c r="F859" s="83"/>
      <c r="G859" s="83"/>
    </row>
    <row r="860" spans="1:7">
      <c r="A860" t="str">
        <f t="shared" si="13"/>
        <v/>
      </c>
      <c r="B860" s="83"/>
      <c r="C860" s="83"/>
      <c r="D860" s="83"/>
      <c r="E860" s="83"/>
      <c r="F860" s="83"/>
      <c r="G860" s="83"/>
    </row>
    <row r="861" spans="1:7">
      <c r="A861" t="str">
        <f t="shared" si="13"/>
        <v/>
      </c>
      <c r="B861" s="83"/>
      <c r="C861" s="83"/>
      <c r="D861" s="83"/>
      <c r="E861" s="83"/>
      <c r="F861" s="83"/>
      <c r="G861" s="83"/>
    </row>
    <row r="862" spans="1:7">
      <c r="A862" t="str">
        <f t="shared" si="13"/>
        <v/>
      </c>
      <c r="B862" s="83"/>
      <c r="C862" s="83"/>
      <c r="D862" s="83"/>
      <c r="E862" s="83"/>
      <c r="F862" s="83"/>
      <c r="G862" s="83"/>
    </row>
    <row r="863" spans="1:7">
      <c r="A863" t="str">
        <f t="shared" si="13"/>
        <v/>
      </c>
      <c r="B863" s="83"/>
      <c r="C863" s="83"/>
      <c r="D863" s="83"/>
      <c r="E863" s="83"/>
      <c r="F863" s="83"/>
      <c r="G863" s="83"/>
    </row>
    <row r="864" spans="1:7">
      <c r="A864" t="str">
        <f t="shared" si="13"/>
        <v/>
      </c>
      <c r="B864" s="83"/>
      <c r="C864" s="83"/>
      <c r="D864" s="83"/>
      <c r="E864" s="83"/>
      <c r="F864" s="83"/>
      <c r="G864" s="83"/>
    </row>
    <row r="865" spans="1:7">
      <c r="A865" t="str">
        <f t="shared" si="13"/>
        <v/>
      </c>
      <c r="B865" s="83"/>
      <c r="C865" s="83"/>
      <c r="D865" s="83"/>
      <c r="E865" s="83"/>
      <c r="F865" s="83"/>
      <c r="G865" s="83"/>
    </row>
    <row r="866" spans="1:7">
      <c r="A866" t="str">
        <f t="shared" si="13"/>
        <v/>
      </c>
      <c r="B866" s="83"/>
      <c r="C866" s="83"/>
      <c r="D866" s="83"/>
      <c r="E866" s="83"/>
      <c r="F866" s="83"/>
      <c r="G866" s="83"/>
    </row>
    <row r="867" spans="1:7">
      <c r="A867" t="str">
        <f t="shared" si="13"/>
        <v/>
      </c>
      <c r="B867" s="83"/>
      <c r="C867" s="83"/>
      <c r="D867" s="83"/>
      <c r="E867" s="83"/>
      <c r="F867" s="83"/>
      <c r="G867" s="83"/>
    </row>
    <row r="868" spans="1:7">
      <c r="A868" t="str">
        <f t="shared" si="13"/>
        <v/>
      </c>
      <c r="B868" s="83"/>
      <c r="C868" s="83"/>
      <c r="D868" s="83"/>
      <c r="E868" s="83"/>
      <c r="F868" s="83"/>
      <c r="G868" s="83"/>
    </row>
    <row r="869" spans="1:7">
      <c r="A869" t="str">
        <f t="shared" si="13"/>
        <v/>
      </c>
      <c r="B869" s="83"/>
      <c r="C869" s="83"/>
      <c r="D869" s="83"/>
      <c r="E869" s="83"/>
      <c r="F869" s="83"/>
      <c r="G869" s="83"/>
    </row>
    <row r="870" spans="1:7">
      <c r="A870" t="str">
        <f t="shared" si="13"/>
        <v/>
      </c>
      <c r="B870" s="83"/>
      <c r="C870" s="83"/>
      <c r="D870" s="83"/>
      <c r="E870" s="83"/>
      <c r="F870" s="83"/>
      <c r="G870" s="83"/>
    </row>
    <row r="871" spans="1:7">
      <c r="A871" t="str">
        <f t="shared" si="13"/>
        <v/>
      </c>
      <c r="B871" s="83"/>
      <c r="C871" s="83"/>
      <c r="D871" s="83"/>
      <c r="E871" s="83"/>
      <c r="F871" s="83"/>
      <c r="G871" s="83"/>
    </row>
    <row r="872" spans="1:7">
      <c r="A872" t="str">
        <f t="shared" si="13"/>
        <v/>
      </c>
      <c r="B872" s="83"/>
      <c r="C872" s="83"/>
      <c r="D872" s="83"/>
      <c r="E872" s="83"/>
      <c r="F872" s="83"/>
      <c r="G872" s="83"/>
    </row>
    <row r="873" spans="1:7">
      <c r="A873" t="str">
        <f t="shared" si="13"/>
        <v/>
      </c>
      <c r="B873" s="83"/>
      <c r="C873" s="83"/>
      <c r="D873" s="83"/>
      <c r="E873" s="83"/>
      <c r="F873" s="83"/>
      <c r="G873" s="83"/>
    </row>
    <row r="874" spans="1:7">
      <c r="A874" t="str">
        <f t="shared" si="13"/>
        <v/>
      </c>
      <c r="B874" s="83"/>
      <c r="C874" s="83"/>
      <c r="D874" s="83"/>
      <c r="E874" s="83"/>
      <c r="F874" s="83"/>
      <c r="G874" s="83"/>
    </row>
    <row r="875" spans="1:7">
      <c r="A875" t="str">
        <f t="shared" si="13"/>
        <v/>
      </c>
      <c r="B875" s="83"/>
      <c r="C875" s="83"/>
      <c r="D875" s="83"/>
      <c r="E875" s="83"/>
      <c r="F875" s="83"/>
      <c r="G875" s="83"/>
    </row>
    <row r="876" spans="1:7">
      <c r="A876" t="str">
        <f t="shared" si="13"/>
        <v/>
      </c>
      <c r="B876" s="83"/>
      <c r="C876" s="83"/>
      <c r="D876" s="83"/>
      <c r="E876" s="83"/>
      <c r="F876" s="83"/>
      <c r="G876" s="83"/>
    </row>
    <row r="877" spans="1:7">
      <c r="A877" t="str">
        <f t="shared" si="13"/>
        <v/>
      </c>
      <c r="B877" s="83"/>
      <c r="C877" s="83"/>
      <c r="D877" s="83"/>
      <c r="E877" s="83"/>
      <c r="F877" s="83"/>
      <c r="G877" s="83"/>
    </row>
    <row r="878" spans="1:7">
      <c r="A878" t="str">
        <f t="shared" si="13"/>
        <v/>
      </c>
      <c r="B878" s="83"/>
      <c r="C878" s="83"/>
      <c r="D878" s="83"/>
      <c r="E878" s="83"/>
      <c r="F878" s="83"/>
      <c r="G878" s="83"/>
    </row>
    <row r="879" spans="1:7">
      <c r="A879" t="str">
        <f t="shared" si="13"/>
        <v/>
      </c>
      <c r="B879" s="83"/>
      <c r="C879" s="83"/>
      <c r="D879" s="83"/>
      <c r="E879" s="83"/>
      <c r="F879" s="83"/>
      <c r="G879" s="83"/>
    </row>
    <row r="880" spans="1:7">
      <c r="A880" t="str">
        <f t="shared" si="13"/>
        <v/>
      </c>
      <c r="B880" s="83"/>
      <c r="C880" s="83"/>
      <c r="D880" s="83"/>
      <c r="E880" s="83"/>
      <c r="F880" s="83"/>
      <c r="G880" s="83"/>
    </row>
    <row r="881" spans="1:7">
      <c r="A881" t="str">
        <f t="shared" si="13"/>
        <v/>
      </c>
      <c r="B881" s="83"/>
      <c r="C881" s="83"/>
      <c r="D881" s="83"/>
      <c r="E881" s="83"/>
      <c r="F881" s="83"/>
      <c r="G881" s="83"/>
    </row>
    <row r="882" spans="1:7">
      <c r="A882" t="str">
        <f t="shared" si="13"/>
        <v/>
      </c>
      <c r="B882" s="83"/>
      <c r="C882" s="83"/>
      <c r="D882" s="83"/>
      <c r="E882" s="83"/>
      <c r="F882" s="83"/>
      <c r="G882" s="83"/>
    </row>
    <row r="883" spans="1:7">
      <c r="A883" t="str">
        <f t="shared" si="13"/>
        <v/>
      </c>
      <c r="B883" s="83"/>
      <c r="C883" s="83"/>
      <c r="D883" s="83"/>
      <c r="E883" s="83"/>
      <c r="F883" s="83"/>
      <c r="G883" s="83"/>
    </row>
    <row r="884" spans="1:7">
      <c r="A884" t="str">
        <f t="shared" si="13"/>
        <v/>
      </c>
      <c r="B884" s="83"/>
      <c r="C884" s="83"/>
      <c r="D884" s="83"/>
      <c r="E884" s="83"/>
      <c r="F884" s="83"/>
      <c r="G884" s="83"/>
    </row>
    <row r="885" spans="1:7">
      <c r="A885" t="str">
        <f t="shared" si="13"/>
        <v/>
      </c>
      <c r="B885" s="83"/>
      <c r="C885" s="83"/>
      <c r="D885" s="83"/>
      <c r="E885" s="83"/>
      <c r="F885" s="83"/>
      <c r="G885" s="83"/>
    </row>
    <row r="886" spans="1:7">
      <c r="A886" t="str">
        <f t="shared" si="13"/>
        <v/>
      </c>
      <c r="B886" s="83"/>
      <c r="C886" s="83"/>
      <c r="D886" s="83"/>
      <c r="E886" s="83"/>
      <c r="F886" s="83"/>
      <c r="G886" s="83"/>
    </row>
    <row r="887" spans="1:7">
      <c r="A887" t="str">
        <f t="shared" si="13"/>
        <v/>
      </c>
      <c r="B887" s="83"/>
      <c r="C887" s="83"/>
      <c r="D887" s="83"/>
      <c r="E887" s="83"/>
      <c r="F887" s="83"/>
      <c r="G887" s="83"/>
    </row>
    <row r="888" spans="1:7">
      <c r="A888" t="str">
        <f t="shared" si="13"/>
        <v/>
      </c>
      <c r="B888" s="83"/>
      <c r="C888" s="83"/>
      <c r="D888" s="83"/>
      <c r="E888" s="83"/>
      <c r="F888" s="83"/>
      <c r="G888" s="83"/>
    </row>
    <row r="889" spans="1:7">
      <c r="A889" t="str">
        <f t="shared" si="13"/>
        <v/>
      </c>
      <c r="B889" s="83"/>
      <c r="C889" s="83"/>
      <c r="D889" s="83"/>
      <c r="E889" s="83"/>
      <c r="F889" s="83"/>
      <c r="G889" s="83"/>
    </row>
    <row r="890" spans="1:7">
      <c r="A890" t="str">
        <f t="shared" si="13"/>
        <v/>
      </c>
      <c r="B890" s="83"/>
      <c r="C890" s="83"/>
      <c r="D890" s="83"/>
      <c r="E890" s="83"/>
      <c r="F890" s="83"/>
      <c r="G890" s="83"/>
    </row>
    <row r="891" spans="1:7">
      <c r="A891" t="str">
        <f t="shared" si="13"/>
        <v/>
      </c>
      <c r="B891" s="83"/>
      <c r="C891" s="83"/>
      <c r="D891" s="83"/>
      <c r="E891" s="83"/>
      <c r="F891" s="83"/>
      <c r="G891" s="83"/>
    </row>
    <row r="892" spans="1:7">
      <c r="A892" t="str">
        <f t="shared" si="13"/>
        <v/>
      </c>
      <c r="B892" s="83"/>
      <c r="C892" s="83"/>
      <c r="D892" s="83"/>
      <c r="E892" s="83"/>
      <c r="F892" s="83"/>
      <c r="G892" s="83"/>
    </row>
    <row r="893" spans="1:7">
      <c r="A893" t="str">
        <f t="shared" si="13"/>
        <v/>
      </c>
      <c r="B893" s="83"/>
      <c r="C893" s="83"/>
      <c r="D893" s="83"/>
      <c r="E893" s="83"/>
      <c r="F893" s="83"/>
      <c r="G893" s="83"/>
    </row>
    <row r="894" spans="1:7">
      <c r="A894" t="str">
        <f t="shared" si="13"/>
        <v/>
      </c>
      <c r="B894" s="83"/>
      <c r="C894" s="83"/>
      <c r="D894" s="83"/>
      <c r="E894" s="83"/>
      <c r="F894" s="83"/>
      <c r="G894" s="83"/>
    </row>
    <row r="895" spans="1:7">
      <c r="A895" t="str">
        <f t="shared" si="13"/>
        <v/>
      </c>
      <c r="B895" s="83"/>
      <c r="C895" s="83"/>
      <c r="D895" s="83"/>
      <c r="E895" s="83"/>
      <c r="F895" s="83"/>
      <c r="G895" s="83"/>
    </row>
    <row r="896" spans="1:7">
      <c r="A896" t="str">
        <f t="shared" si="13"/>
        <v/>
      </c>
      <c r="B896" s="83"/>
      <c r="C896" s="83"/>
      <c r="D896" s="83"/>
      <c r="E896" s="83"/>
      <c r="F896" s="83"/>
      <c r="G896" s="83"/>
    </row>
    <row r="897" spans="1:7">
      <c r="A897" t="str">
        <f t="shared" si="13"/>
        <v/>
      </c>
      <c r="B897" s="83"/>
      <c r="C897" s="83"/>
      <c r="D897" s="83"/>
      <c r="E897" s="83"/>
      <c r="F897" s="83"/>
      <c r="G897" s="83"/>
    </row>
    <row r="898" spans="1:7">
      <c r="A898" t="str">
        <f t="shared" si="13"/>
        <v/>
      </c>
      <c r="B898" s="83"/>
      <c r="C898" s="83"/>
      <c r="D898" s="83"/>
      <c r="E898" s="83"/>
      <c r="F898" s="83"/>
      <c r="G898" s="83"/>
    </row>
    <row r="899" spans="1:7">
      <c r="A899" t="str">
        <f t="shared" si="13"/>
        <v/>
      </c>
      <c r="B899" s="83"/>
      <c r="C899" s="83"/>
      <c r="D899" s="83"/>
      <c r="E899" s="83"/>
      <c r="F899" s="83"/>
      <c r="G899" s="83"/>
    </row>
    <row r="900" spans="1:7">
      <c r="A900" t="str">
        <f t="shared" ref="A900:A963" si="14">CONCATENATE(B900,C900)</f>
        <v/>
      </c>
      <c r="B900" s="83"/>
      <c r="C900" s="83"/>
      <c r="D900" s="83"/>
      <c r="E900" s="83"/>
      <c r="F900" s="83"/>
      <c r="G900" s="83"/>
    </row>
    <row r="901" spans="1:7">
      <c r="A901" t="str">
        <f t="shared" si="14"/>
        <v/>
      </c>
      <c r="B901" s="83"/>
      <c r="C901" s="83"/>
      <c r="D901" s="83"/>
      <c r="E901" s="83"/>
      <c r="F901" s="83"/>
      <c r="G901" s="83"/>
    </row>
    <row r="902" spans="1:7">
      <c r="A902" t="str">
        <f t="shared" si="14"/>
        <v/>
      </c>
      <c r="B902" s="83"/>
      <c r="C902" s="83"/>
      <c r="D902" s="83"/>
      <c r="E902" s="83"/>
      <c r="F902" s="83"/>
      <c r="G902" s="83"/>
    </row>
    <row r="903" spans="1:7">
      <c r="A903" t="str">
        <f t="shared" si="14"/>
        <v/>
      </c>
      <c r="B903" s="83"/>
      <c r="C903" s="83"/>
      <c r="D903" s="83"/>
      <c r="E903" s="83"/>
      <c r="F903" s="83"/>
      <c r="G903" s="83"/>
    </row>
    <row r="904" spans="1:7">
      <c r="A904" t="str">
        <f t="shared" si="14"/>
        <v/>
      </c>
      <c r="B904" s="83"/>
      <c r="C904" s="83"/>
      <c r="D904" s="83"/>
      <c r="E904" s="83"/>
      <c r="F904" s="83"/>
      <c r="G904" s="83"/>
    </row>
    <row r="905" spans="1:7">
      <c r="A905" t="str">
        <f t="shared" si="14"/>
        <v/>
      </c>
      <c r="B905" s="83"/>
      <c r="C905" s="83"/>
      <c r="D905" s="83"/>
      <c r="E905" s="83"/>
      <c r="F905" s="83"/>
      <c r="G905" s="83"/>
    </row>
    <row r="906" spans="1:7">
      <c r="A906" t="str">
        <f t="shared" si="14"/>
        <v/>
      </c>
      <c r="B906" s="83"/>
      <c r="C906" s="83"/>
      <c r="D906" s="83"/>
      <c r="E906" s="83"/>
      <c r="F906" s="83"/>
      <c r="G906" s="83"/>
    </row>
    <row r="907" spans="1:7">
      <c r="A907" t="str">
        <f t="shared" si="14"/>
        <v/>
      </c>
      <c r="B907" s="83"/>
      <c r="C907" s="83"/>
      <c r="D907" s="83"/>
      <c r="E907" s="83"/>
      <c r="F907" s="83"/>
      <c r="G907" s="83"/>
    </row>
    <row r="908" spans="1:7">
      <c r="A908" t="str">
        <f t="shared" si="14"/>
        <v/>
      </c>
      <c r="B908" s="83"/>
      <c r="C908" s="83"/>
      <c r="D908" s="83"/>
      <c r="E908" s="83"/>
      <c r="F908" s="83"/>
      <c r="G908" s="83"/>
    </row>
    <row r="909" spans="1:7">
      <c r="A909" t="str">
        <f t="shared" si="14"/>
        <v/>
      </c>
      <c r="B909" s="83"/>
      <c r="C909" s="83"/>
      <c r="D909" s="83"/>
      <c r="E909" s="83"/>
      <c r="F909" s="83"/>
      <c r="G909" s="83"/>
    </row>
    <row r="910" spans="1:7">
      <c r="A910" t="str">
        <f t="shared" si="14"/>
        <v/>
      </c>
      <c r="B910" s="83"/>
      <c r="C910" s="83"/>
      <c r="D910" s="83"/>
      <c r="E910" s="83"/>
      <c r="F910" s="83"/>
      <c r="G910" s="83"/>
    </row>
    <row r="911" spans="1:7">
      <c r="A911" t="str">
        <f t="shared" si="14"/>
        <v/>
      </c>
      <c r="B911" s="83"/>
      <c r="C911" s="83"/>
      <c r="D911" s="83"/>
      <c r="E911" s="83"/>
      <c r="F911" s="83"/>
      <c r="G911" s="83"/>
    </row>
    <row r="912" spans="1:7">
      <c r="A912" t="str">
        <f t="shared" si="14"/>
        <v/>
      </c>
      <c r="B912" s="83"/>
      <c r="C912" s="83"/>
      <c r="D912" s="83"/>
      <c r="E912" s="83"/>
      <c r="F912" s="83"/>
      <c r="G912" s="83"/>
    </row>
    <row r="913" spans="1:7">
      <c r="A913" t="str">
        <f t="shared" si="14"/>
        <v/>
      </c>
      <c r="B913" s="83"/>
      <c r="C913" s="83"/>
      <c r="D913" s="83"/>
      <c r="E913" s="83"/>
      <c r="F913" s="83"/>
      <c r="G913" s="83"/>
    </row>
    <row r="914" spans="1:7">
      <c r="A914" t="str">
        <f t="shared" si="14"/>
        <v/>
      </c>
      <c r="B914" s="83"/>
      <c r="C914" s="83"/>
      <c r="D914" s="83"/>
      <c r="E914" s="83"/>
      <c r="F914" s="83"/>
      <c r="G914" s="83"/>
    </row>
    <row r="915" spans="1:7">
      <c r="A915" t="str">
        <f t="shared" si="14"/>
        <v/>
      </c>
      <c r="B915" s="83"/>
      <c r="C915" s="83"/>
      <c r="D915" s="83"/>
      <c r="E915" s="83"/>
      <c r="F915" s="83"/>
      <c r="G915" s="83"/>
    </row>
    <row r="916" spans="1:7">
      <c r="A916" t="str">
        <f t="shared" si="14"/>
        <v/>
      </c>
      <c r="B916" s="83"/>
      <c r="C916" s="83"/>
      <c r="D916" s="83"/>
      <c r="E916" s="83"/>
      <c r="F916" s="83"/>
      <c r="G916" s="83"/>
    </row>
    <row r="917" spans="1:7">
      <c r="A917" t="str">
        <f t="shared" si="14"/>
        <v/>
      </c>
      <c r="B917" s="83"/>
      <c r="C917" s="83"/>
      <c r="D917" s="83"/>
      <c r="E917" s="83"/>
      <c r="F917" s="83"/>
      <c r="G917" s="83"/>
    </row>
    <row r="918" spans="1:7">
      <c r="A918" t="str">
        <f t="shared" si="14"/>
        <v/>
      </c>
      <c r="B918" s="83"/>
      <c r="C918" s="83"/>
      <c r="D918" s="83"/>
      <c r="E918" s="83"/>
      <c r="F918" s="83"/>
      <c r="G918" s="83"/>
    </row>
    <row r="919" spans="1:7">
      <c r="A919" t="str">
        <f t="shared" si="14"/>
        <v/>
      </c>
      <c r="B919" s="83"/>
      <c r="C919" s="83"/>
      <c r="D919" s="83"/>
      <c r="E919" s="83"/>
      <c r="F919" s="83"/>
      <c r="G919" s="83"/>
    </row>
    <row r="920" spans="1:7">
      <c r="A920" t="str">
        <f t="shared" si="14"/>
        <v/>
      </c>
      <c r="B920" s="83"/>
      <c r="C920" s="83"/>
      <c r="D920" s="83"/>
      <c r="E920" s="83"/>
      <c r="F920" s="83"/>
      <c r="G920" s="83"/>
    </row>
    <row r="921" spans="1:7">
      <c r="A921" t="str">
        <f t="shared" si="14"/>
        <v/>
      </c>
      <c r="B921" s="83"/>
      <c r="C921" s="83"/>
      <c r="D921" s="83"/>
      <c r="E921" s="83"/>
      <c r="F921" s="83"/>
      <c r="G921" s="83"/>
    </row>
    <row r="922" spans="1:7">
      <c r="A922" t="str">
        <f t="shared" si="14"/>
        <v/>
      </c>
      <c r="B922" s="83"/>
      <c r="C922" s="83"/>
      <c r="D922" s="83"/>
      <c r="E922" s="83"/>
      <c r="F922" s="83"/>
      <c r="G922" s="83"/>
    </row>
    <row r="923" spans="1:7">
      <c r="A923" t="str">
        <f t="shared" si="14"/>
        <v/>
      </c>
      <c r="B923" s="83"/>
      <c r="C923" s="83"/>
      <c r="D923" s="83"/>
      <c r="E923" s="83"/>
      <c r="F923" s="83"/>
      <c r="G923" s="83"/>
    </row>
    <row r="924" spans="1:7">
      <c r="A924" t="str">
        <f t="shared" si="14"/>
        <v/>
      </c>
      <c r="B924" s="83"/>
      <c r="C924" s="83"/>
      <c r="D924" s="83"/>
      <c r="E924" s="83"/>
      <c r="F924" s="83"/>
      <c r="G924" s="83"/>
    </row>
    <row r="925" spans="1:7">
      <c r="A925" t="str">
        <f t="shared" si="14"/>
        <v/>
      </c>
      <c r="B925" s="83"/>
      <c r="C925" s="83"/>
      <c r="D925" s="83"/>
      <c r="E925" s="83"/>
      <c r="F925" s="83"/>
      <c r="G925" s="83"/>
    </row>
    <row r="926" spans="1:7">
      <c r="A926" t="str">
        <f t="shared" si="14"/>
        <v/>
      </c>
      <c r="B926" s="83"/>
      <c r="C926" s="83"/>
      <c r="D926" s="83"/>
      <c r="E926" s="83"/>
      <c r="F926" s="83"/>
      <c r="G926" s="83"/>
    </row>
    <row r="927" spans="1:7">
      <c r="A927" t="str">
        <f t="shared" si="14"/>
        <v/>
      </c>
      <c r="B927" s="83"/>
      <c r="C927" s="83"/>
      <c r="D927" s="83"/>
      <c r="E927" s="83"/>
      <c r="F927" s="83"/>
      <c r="G927" s="83"/>
    </row>
    <row r="928" spans="1:7">
      <c r="A928" t="str">
        <f t="shared" si="14"/>
        <v/>
      </c>
      <c r="B928" s="83"/>
      <c r="C928" s="83"/>
      <c r="D928" s="83"/>
      <c r="E928" s="83"/>
      <c r="F928" s="83"/>
      <c r="G928" s="83"/>
    </row>
    <row r="929" spans="1:7">
      <c r="A929" t="str">
        <f t="shared" si="14"/>
        <v/>
      </c>
      <c r="B929" s="83"/>
      <c r="C929" s="83"/>
      <c r="D929" s="83"/>
      <c r="E929" s="83"/>
      <c r="F929" s="83"/>
      <c r="G929" s="83"/>
    </row>
    <row r="930" spans="1:7">
      <c r="A930" t="str">
        <f t="shared" si="14"/>
        <v/>
      </c>
      <c r="B930" s="83"/>
      <c r="C930" s="83"/>
      <c r="D930" s="83"/>
      <c r="E930" s="83"/>
      <c r="F930" s="83"/>
      <c r="G930" s="83"/>
    </row>
    <row r="931" spans="1:7">
      <c r="A931" t="str">
        <f t="shared" si="14"/>
        <v/>
      </c>
      <c r="B931" s="83"/>
      <c r="C931" s="83"/>
      <c r="D931" s="83"/>
      <c r="E931" s="83"/>
      <c r="F931" s="83"/>
      <c r="G931" s="83"/>
    </row>
    <row r="932" spans="1:7">
      <c r="A932" t="str">
        <f t="shared" si="14"/>
        <v/>
      </c>
      <c r="B932" s="83"/>
      <c r="C932" s="83"/>
      <c r="D932" s="83"/>
      <c r="E932" s="83"/>
      <c r="F932" s="83"/>
      <c r="G932" s="83"/>
    </row>
    <row r="933" spans="1:7">
      <c r="A933" t="str">
        <f t="shared" si="14"/>
        <v/>
      </c>
      <c r="B933" s="83"/>
      <c r="C933" s="83"/>
      <c r="D933" s="83"/>
      <c r="E933" s="83"/>
      <c r="F933" s="83"/>
      <c r="G933" s="83"/>
    </row>
    <row r="934" spans="1:7">
      <c r="A934" t="str">
        <f t="shared" si="14"/>
        <v/>
      </c>
      <c r="B934" s="83"/>
      <c r="C934" s="83"/>
      <c r="D934" s="83"/>
      <c r="E934" s="83"/>
      <c r="F934" s="83"/>
      <c r="G934" s="83"/>
    </row>
    <row r="935" spans="1:7">
      <c r="A935" t="str">
        <f t="shared" si="14"/>
        <v/>
      </c>
      <c r="B935" s="83"/>
      <c r="C935" s="83"/>
      <c r="D935" s="83"/>
      <c r="E935" s="83"/>
      <c r="F935" s="83"/>
      <c r="G935" s="83"/>
    </row>
    <row r="936" spans="1:7">
      <c r="A936" t="str">
        <f t="shared" si="14"/>
        <v/>
      </c>
      <c r="B936" s="83"/>
      <c r="C936" s="83"/>
      <c r="D936" s="83"/>
      <c r="E936" s="83"/>
      <c r="F936" s="83"/>
      <c r="G936" s="83"/>
    </row>
    <row r="937" spans="1:7">
      <c r="A937" t="str">
        <f t="shared" si="14"/>
        <v/>
      </c>
      <c r="B937" s="83"/>
      <c r="C937" s="83"/>
      <c r="D937" s="83"/>
      <c r="E937" s="83"/>
      <c r="F937" s="83"/>
      <c r="G937" s="83"/>
    </row>
    <row r="938" spans="1:7">
      <c r="A938" t="str">
        <f t="shared" si="14"/>
        <v/>
      </c>
      <c r="B938" s="83"/>
      <c r="C938" s="83"/>
      <c r="D938" s="83"/>
      <c r="E938" s="83"/>
      <c r="F938" s="83"/>
      <c r="G938" s="83"/>
    </row>
    <row r="939" spans="1:7">
      <c r="A939" t="str">
        <f t="shared" si="14"/>
        <v/>
      </c>
      <c r="B939" s="83"/>
      <c r="C939" s="83"/>
      <c r="D939" s="83"/>
      <c r="E939" s="83"/>
      <c r="F939" s="83"/>
      <c r="G939" s="83"/>
    </row>
    <row r="940" spans="1:7">
      <c r="A940" t="str">
        <f t="shared" si="14"/>
        <v/>
      </c>
      <c r="B940" s="83"/>
      <c r="C940" s="83"/>
      <c r="D940" s="83"/>
      <c r="E940" s="83"/>
      <c r="F940" s="83"/>
      <c r="G940" s="83"/>
    </row>
    <row r="941" spans="1:7">
      <c r="A941" t="str">
        <f t="shared" si="14"/>
        <v/>
      </c>
      <c r="B941" s="83"/>
      <c r="C941" s="83"/>
      <c r="D941" s="83"/>
      <c r="E941" s="83"/>
      <c r="F941" s="83"/>
      <c r="G941" s="83"/>
    </row>
    <row r="942" spans="1:7">
      <c r="A942" t="str">
        <f t="shared" si="14"/>
        <v/>
      </c>
      <c r="B942" s="83"/>
      <c r="C942" s="83"/>
      <c r="D942" s="83"/>
      <c r="E942" s="83"/>
      <c r="F942" s="83"/>
      <c r="G942" s="83"/>
    </row>
    <row r="943" spans="1:7">
      <c r="A943" t="str">
        <f t="shared" si="14"/>
        <v/>
      </c>
      <c r="B943" s="83"/>
      <c r="C943" s="83"/>
      <c r="D943" s="83"/>
      <c r="E943" s="83"/>
      <c r="F943" s="83"/>
      <c r="G943" s="83"/>
    </row>
    <row r="944" spans="1:7">
      <c r="A944" t="str">
        <f t="shared" si="14"/>
        <v/>
      </c>
      <c r="B944" s="83"/>
      <c r="C944" s="83"/>
      <c r="D944" s="83"/>
      <c r="E944" s="83"/>
      <c r="F944" s="83"/>
      <c r="G944" s="83"/>
    </row>
    <row r="945" spans="1:7">
      <c r="A945" t="str">
        <f t="shared" si="14"/>
        <v/>
      </c>
      <c r="B945" s="83"/>
      <c r="C945" s="83"/>
      <c r="D945" s="83"/>
      <c r="E945" s="83"/>
      <c r="F945" s="83"/>
      <c r="G945" s="83"/>
    </row>
    <row r="946" spans="1:7">
      <c r="A946" t="str">
        <f t="shared" si="14"/>
        <v/>
      </c>
      <c r="B946" s="83"/>
      <c r="C946" s="83"/>
      <c r="D946" s="83"/>
      <c r="E946" s="83"/>
      <c r="F946" s="83"/>
      <c r="G946" s="83"/>
    </row>
    <row r="947" spans="1:7">
      <c r="A947" t="str">
        <f t="shared" si="14"/>
        <v/>
      </c>
      <c r="B947" s="83"/>
      <c r="C947" s="83"/>
      <c r="D947" s="83"/>
      <c r="E947" s="83"/>
      <c r="F947" s="83"/>
      <c r="G947" s="83"/>
    </row>
    <row r="948" spans="1:7">
      <c r="A948" t="str">
        <f t="shared" si="14"/>
        <v/>
      </c>
      <c r="B948" s="83"/>
      <c r="C948" s="83"/>
      <c r="D948" s="83"/>
      <c r="E948" s="83"/>
      <c r="F948" s="83"/>
      <c r="G948" s="83"/>
    </row>
    <row r="949" spans="1:7">
      <c r="A949" t="str">
        <f t="shared" si="14"/>
        <v/>
      </c>
      <c r="B949" s="83"/>
      <c r="C949" s="83"/>
      <c r="D949" s="83"/>
      <c r="E949" s="83"/>
      <c r="F949" s="83"/>
      <c r="G949" s="83"/>
    </row>
    <row r="950" spans="1:7">
      <c r="A950" t="str">
        <f t="shared" si="14"/>
        <v/>
      </c>
      <c r="B950" s="83"/>
      <c r="C950" s="83"/>
      <c r="D950" s="83"/>
      <c r="E950" s="83"/>
      <c r="F950" s="83"/>
      <c r="G950" s="83"/>
    </row>
    <row r="951" spans="1:7">
      <c r="A951" t="str">
        <f t="shared" si="14"/>
        <v/>
      </c>
      <c r="B951" s="83"/>
      <c r="C951" s="83"/>
      <c r="D951" s="83"/>
      <c r="E951" s="83"/>
      <c r="F951" s="83"/>
      <c r="G951" s="83"/>
    </row>
    <row r="952" spans="1:7">
      <c r="A952" t="str">
        <f t="shared" si="14"/>
        <v/>
      </c>
      <c r="B952" s="83"/>
      <c r="C952" s="83"/>
      <c r="D952" s="83"/>
      <c r="E952" s="83"/>
      <c r="F952" s="83"/>
      <c r="G952" s="83"/>
    </row>
    <row r="953" spans="1:7">
      <c r="A953" t="str">
        <f t="shared" si="14"/>
        <v/>
      </c>
      <c r="B953" s="83"/>
      <c r="C953" s="83"/>
      <c r="D953" s="83"/>
      <c r="E953" s="83"/>
      <c r="F953" s="83"/>
      <c r="G953" s="83"/>
    </row>
    <row r="954" spans="1:7">
      <c r="A954" t="str">
        <f t="shared" si="14"/>
        <v/>
      </c>
      <c r="B954" s="83"/>
      <c r="C954" s="83"/>
      <c r="D954" s="83"/>
      <c r="E954" s="83"/>
      <c r="F954" s="83"/>
      <c r="G954" s="83"/>
    </row>
    <row r="955" spans="1:7">
      <c r="A955" t="str">
        <f t="shared" si="14"/>
        <v/>
      </c>
      <c r="B955" s="83"/>
      <c r="C955" s="83"/>
      <c r="D955" s="83"/>
      <c r="E955" s="83"/>
      <c r="F955" s="83"/>
      <c r="G955" s="83"/>
    </row>
    <row r="956" spans="1:7">
      <c r="A956" t="str">
        <f t="shared" si="14"/>
        <v/>
      </c>
      <c r="B956" s="83"/>
      <c r="C956" s="83"/>
      <c r="D956" s="83"/>
      <c r="E956" s="83"/>
      <c r="F956" s="83"/>
      <c r="G956" s="83"/>
    </row>
    <row r="957" spans="1:7">
      <c r="A957" t="str">
        <f t="shared" si="14"/>
        <v/>
      </c>
      <c r="B957" s="83"/>
      <c r="C957" s="83"/>
      <c r="D957" s="83"/>
      <c r="E957" s="83"/>
      <c r="F957" s="83"/>
      <c r="G957" s="83"/>
    </row>
    <row r="958" spans="1:7">
      <c r="A958" t="str">
        <f t="shared" si="14"/>
        <v/>
      </c>
      <c r="B958" s="83"/>
      <c r="C958" s="83"/>
      <c r="D958" s="83"/>
      <c r="E958" s="83"/>
      <c r="F958" s="83"/>
      <c r="G958" s="83"/>
    </row>
    <row r="959" spans="1:7">
      <c r="A959" t="str">
        <f t="shared" si="14"/>
        <v/>
      </c>
      <c r="B959" s="83"/>
      <c r="C959" s="83"/>
      <c r="D959" s="83"/>
      <c r="E959" s="83"/>
      <c r="F959" s="83"/>
      <c r="G959" s="83"/>
    </row>
    <row r="960" spans="1:7">
      <c r="A960" t="str">
        <f t="shared" si="14"/>
        <v/>
      </c>
      <c r="B960" s="83"/>
      <c r="C960" s="83"/>
      <c r="D960" s="83"/>
      <c r="E960" s="83"/>
      <c r="F960" s="83"/>
      <c r="G960" s="83"/>
    </row>
    <row r="961" spans="1:7">
      <c r="A961" t="str">
        <f t="shared" si="14"/>
        <v/>
      </c>
      <c r="B961" s="83"/>
      <c r="C961" s="83"/>
      <c r="D961" s="83"/>
      <c r="E961" s="83"/>
      <c r="F961" s="83"/>
      <c r="G961" s="83"/>
    </row>
    <row r="962" spans="1:7">
      <c r="A962" t="str">
        <f t="shared" si="14"/>
        <v/>
      </c>
      <c r="B962" s="83"/>
      <c r="C962" s="83"/>
      <c r="D962" s="83"/>
      <c r="E962" s="83"/>
      <c r="F962" s="83"/>
      <c r="G962" s="83"/>
    </row>
    <row r="963" spans="1:7">
      <c r="A963" t="str">
        <f t="shared" si="14"/>
        <v/>
      </c>
      <c r="B963" s="83"/>
      <c r="C963" s="83"/>
      <c r="D963" s="83"/>
      <c r="E963" s="83"/>
      <c r="F963" s="83"/>
      <c r="G963" s="83"/>
    </row>
    <row r="964" spans="1:7">
      <c r="A964" t="str">
        <f t="shared" ref="A964:A1027" si="15">CONCATENATE(B964,C964)</f>
        <v/>
      </c>
      <c r="B964" s="83"/>
      <c r="C964" s="83"/>
      <c r="D964" s="83"/>
      <c r="E964" s="83"/>
      <c r="F964" s="83"/>
      <c r="G964" s="83"/>
    </row>
    <row r="965" spans="1:7">
      <c r="A965" t="str">
        <f t="shared" si="15"/>
        <v/>
      </c>
      <c r="B965" s="83"/>
      <c r="C965" s="83"/>
      <c r="D965" s="83"/>
      <c r="E965" s="83"/>
      <c r="F965" s="83"/>
      <c r="G965" s="83"/>
    </row>
    <row r="966" spans="1:7">
      <c r="A966" t="str">
        <f t="shared" si="15"/>
        <v/>
      </c>
      <c r="B966" s="83"/>
      <c r="C966" s="83"/>
      <c r="D966" s="83"/>
      <c r="E966" s="83"/>
      <c r="F966" s="83"/>
      <c r="G966" s="83"/>
    </row>
    <row r="967" spans="1:7">
      <c r="A967" t="str">
        <f t="shared" si="15"/>
        <v/>
      </c>
      <c r="B967" s="83"/>
      <c r="C967" s="83"/>
      <c r="D967" s="83"/>
      <c r="E967" s="83"/>
      <c r="F967" s="83"/>
      <c r="G967" s="83"/>
    </row>
    <row r="968" spans="1:7">
      <c r="A968" t="str">
        <f t="shared" si="15"/>
        <v/>
      </c>
      <c r="B968" s="83"/>
      <c r="C968" s="83"/>
      <c r="D968" s="83"/>
      <c r="E968" s="83"/>
      <c r="F968" s="83"/>
      <c r="G968" s="83"/>
    </row>
    <row r="969" spans="1:7">
      <c r="A969" t="str">
        <f t="shared" si="15"/>
        <v/>
      </c>
      <c r="B969" s="83"/>
      <c r="C969" s="83"/>
      <c r="D969" s="83"/>
      <c r="E969" s="83"/>
      <c r="F969" s="83"/>
      <c r="G969" s="83"/>
    </row>
    <row r="970" spans="1:7">
      <c r="A970" t="str">
        <f t="shared" si="15"/>
        <v/>
      </c>
      <c r="B970" s="83"/>
      <c r="C970" s="83"/>
      <c r="D970" s="83"/>
      <c r="E970" s="83"/>
      <c r="F970" s="83"/>
      <c r="G970" s="83"/>
    </row>
    <row r="971" spans="1:7">
      <c r="A971" t="str">
        <f t="shared" si="15"/>
        <v/>
      </c>
      <c r="B971" s="83"/>
      <c r="C971" s="83"/>
      <c r="D971" s="83"/>
      <c r="E971" s="83"/>
      <c r="F971" s="83"/>
      <c r="G971" s="83"/>
    </row>
    <row r="972" spans="1:7">
      <c r="A972" t="str">
        <f t="shared" si="15"/>
        <v/>
      </c>
      <c r="B972" s="83"/>
      <c r="C972" s="83"/>
      <c r="D972" s="83"/>
      <c r="E972" s="83"/>
      <c r="F972" s="83"/>
      <c r="G972" s="83"/>
    </row>
    <row r="973" spans="1:7">
      <c r="A973" t="str">
        <f t="shared" si="15"/>
        <v/>
      </c>
      <c r="B973" s="83"/>
      <c r="C973" s="83"/>
      <c r="D973" s="83"/>
      <c r="E973" s="83"/>
      <c r="F973" s="83"/>
      <c r="G973" s="83"/>
    </row>
    <row r="974" spans="1:7">
      <c r="A974" t="str">
        <f t="shared" si="15"/>
        <v/>
      </c>
      <c r="B974" s="83"/>
      <c r="C974" s="83"/>
      <c r="D974" s="83"/>
      <c r="E974" s="83"/>
      <c r="F974" s="83"/>
      <c r="G974" s="83"/>
    </row>
    <row r="975" spans="1:7">
      <c r="A975" t="str">
        <f t="shared" si="15"/>
        <v/>
      </c>
      <c r="B975" s="83"/>
      <c r="C975" s="83"/>
      <c r="D975" s="83"/>
      <c r="E975" s="83"/>
      <c r="F975" s="83"/>
      <c r="G975" s="83"/>
    </row>
    <row r="976" spans="1:7">
      <c r="A976" t="str">
        <f t="shared" si="15"/>
        <v/>
      </c>
      <c r="B976" s="83"/>
      <c r="C976" s="83"/>
      <c r="D976" s="83"/>
      <c r="E976" s="83"/>
      <c r="F976" s="83"/>
      <c r="G976" s="83"/>
    </row>
    <row r="977" spans="1:7">
      <c r="A977" t="str">
        <f t="shared" si="15"/>
        <v/>
      </c>
      <c r="B977" s="83"/>
      <c r="C977" s="83"/>
      <c r="D977" s="83"/>
      <c r="E977" s="83"/>
      <c r="F977" s="83"/>
      <c r="G977" s="83"/>
    </row>
    <row r="978" spans="1:7">
      <c r="A978" t="str">
        <f t="shared" si="15"/>
        <v/>
      </c>
      <c r="B978" s="83"/>
      <c r="C978" s="83"/>
      <c r="D978" s="83"/>
      <c r="E978" s="83"/>
      <c r="F978" s="83"/>
      <c r="G978" s="83"/>
    </row>
    <row r="979" spans="1:7">
      <c r="A979" t="str">
        <f t="shared" si="15"/>
        <v/>
      </c>
      <c r="B979" s="83"/>
      <c r="C979" s="83"/>
      <c r="D979" s="83"/>
      <c r="E979" s="83"/>
      <c r="F979" s="83"/>
      <c r="G979" s="83"/>
    </row>
    <row r="980" spans="1:7">
      <c r="A980" t="str">
        <f t="shared" si="15"/>
        <v/>
      </c>
      <c r="B980" s="83"/>
      <c r="C980" s="83"/>
      <c r="D980" s="83"/>
      <c r="E980" s="83"/>
      <c r="F980" s="83"/>
      <c r="G980" s="83"/>
    </row>
    <row r="981" spans="1:7">
      <c r="A981" t="str">
        <f t="shared" si="15"/>
        <v/>
      </c>
      <c r="B981" s="83"/>
      <c r="C981" s="83"/>
      <c r="D981" s="83"/>
      <c r="E981" s="83"/>
      <c r="F981" s="83"/>
      <c r="G981" s="83"/>
    </row>
    <row r="982" spans="1:7">
      <c r="A982" t="str">
        <f t="shared" si="15"/>
        <v/>
      </c>
      <c r="B982" s="83"/>
      <c r="C982" s="83"/>
      <c r="D982" s="83"/>
      <c r="E982" s="83"/>
      <c r="F982" s="83"/>
      <c r="G982" s="83"/>
    </row>
    <row r="983" spans="1:7">
      <c r="A983" t="str">
        <f t="shared" si="15"/>
        <v/>
      </c>
      <c r="B983" s="83"/>
      <c r="C983" s="83"/>
      <c r="D983" s="83"/>
      <c r="E983" s="83"/>
      <c r="F983" s="83"/>
      <c r="G983" s="83"/>
    </row>
    <row r="984" spans="1:7">
      <c r="A984" t="str">
        <f t="shared" si="15"/>
        <v/>
      </c>
      <c r="B984" s="83"/>
      <c r="C984" s="83"/>
      <c r="D984" s="83"/>
      <c r="E984" s="83"/>
      <c r="F984" s="83"/>
      <c r="G984" s="83"/>
    </row>
    <row r="985" spans="1:7">
      <c r="A985" t="str">
        <f t="shared" si="15"/>
        <v/>
      </c>
      <c r="B985" s="83"/>
      <c r="C985" s="83"/>
      <c r="D985" s="83"/>
      <c r="E985" s="83"/>
      <c r="F985" s="83"/>
      <c r="G985" s="83"/>
    </row>
    <row r="986" spans="1:7">
      <c r="A986" t="str">
        <f t="shared" si="15"/>
        <v/>
      </c>
      <c r="B986" s="83"/>
      <c r="C986" s="83"/>
      <c r="D986" s="83"/>
      <c r="E986" s="83"/>
      <c r="F986" s="83"/>
      <c r="G986" s="83"/>
    </row>
    <row r="987" spans="1:7">
      <c r="A987" t="str">
        <f t="shared" si="15"/>
        <v/>
      </c>
      <c r="B987" s="83"/>
      <c r="C987" s="83"/>
      <c r="D987" s="83"/>
      <c r="E987" s="83"/>
      <c r="F987" s="83"/>
      <c r="G987" s="83"/>
    </row>
    <row r="988" spans="1:7">
      <c r="A988" t="str">
        <f t="shared" si="15"/>
        <v/>
      </c>
      <c r="B988" s="83"/>
      <c r="C988" s="83"/>
      <c r="D988" s="83"/>
      <c r="E988" s="83"/>
      <c r="F988" s="83"/>
      <c r="G988" s="83"/>
    </row>
    <row r="989" spans="1:7">
      <c r="A989" t="str">
        <f t="shared" si="15"/>
        <v/>
      </c>
      <c r="B989" s="83"/>
      <c r="C989" s="83"/>
      <c r="D989" s="83"/>
      <c r="E989" s="83"/>
      <c r="F989" s="83"/>
      <c r="G989" s="83"/>
    </row>
    <row r="990" spans="1:7">
      <c r="A990" t="str">
        <f t="shared" si="15"/>
        <v/>
      </c>
      <c r="B990" s="83"/>
      <c r="C990" s="83"/>
      <c r="D990" s="83"/>
      <c r="E990" s="83"/>
      <c r="F990" s="83"/>
      <c r="G990" s="83"/>
    </row>
    <row r="991" spans="1:7">
      <c r="A991" t="str">
        <f t="shared" si="15"/>
        <v/>
      </c>
      <c r="B991" s="83"/>
      <c r="C991" s="83"/>
      <c r="D991" s="83"/>
      <c r="E991" s="83"/>
      <c r="F991" s="83"/>
      <c r="G991" s="83"/>
    </row>
    <row r="992" spans="1:7">
      <c r="A992" t="str">
        <f t="shared" si="15"/>
        <v/>
      </c>
      <c r="B992" s="83"/>
      <c r="C992" s="83"/>
      <c r="D992" s="83"/>
      <c r="E992" s="83"/>
      <c r="F992" s="83"/>
      <c r="G992" s="83"/>
    </row>
    <row r="993" spans="1:7">
      <c r="A993" t="str">
        <f t="shared" si="15"/>
        <v/>
      </c>
      <c r="B993" s="83"/>
      <c r="C993" s="83"/>
      <c r="D993" s="83"/>
      <c r="E993" s="83"/>
      <c r="F993" s="83"/>
      <c r="G993" s="83"/>
    </row>
    <row r="994" spans="1:7">
      <c r="A994" t="str">
        <f t="shared" si="15"/>
        <v/>
      </c>
      <c r="B994" s="83"/>
      <c r="C994" s="83"/>
      <c r="D994" s="83"/>
      <c r="E994" s="83"/>
      <c r="F994" s="83"/>
      <c r="G994" s="83"/>
    </row>
    <row r="995" spans="1:7">
      <c r="A995" t="str">
        <f t="shared" si="15"/>
        <v/>
      </c>
      <c r="B995" s="83"/>
      <c r="C995" s="83"/>
      <c r="D995" s="83"/>
      <c r="E995" s="83"/>
      <c r="F995" s="83"/>
      <c r="G995" s="83"/>
    </row>
    <row r="996" spans="1:7">
      <c r="A996" t="str">
        <f t="shared" si="15"/>
        <v/>
      </c>
      <c r="B996" s="83"/>
      <c r="C996" s="83"/>
      <c r="D996" s="83"/>
      <c r="E996" s="83"/>
      <c r="F996" s="83"/>
      <c r="G996" s="83"/>
    </row>
    <row r="997" spans="1:7">
      <c r="A997" t="str">
        <f t="shared" si="15"/>
        <v/>
      </c>
      <c r="B997" s="83"/>
      <c r="C997" s="83"/>
      <c r="D997" s="83"/>
      <c r="E997" s="83"/>
      <c r="F997" s="83"/>
      <c r="G997" s="83"/>
    </row>
    <row r="998" spans="1:7">
      <c r="A998" t="str">
        <f t="shared" si="15"/>
        <v/>
      </c>
      <c r="B998" s="83"/>
      <c r="C998" s="83"/>
      <c r="D998" s="83"/>
      <c r="E998" s="83"/>
      <c r="F998" s="83"/>
      <c r="G998" s="83"/>
    </row>
    <row r="999" spans="1:7">
      <c r="A999" t="str">
        <f t="shared" si="15"/>
        <v/>
      </c>
      <c r="B999" s="83"/>
      <c r="C999" s="83"/>
      <c r="D999" s="83"/>
      <c r="E999" s="83"/>
      <c r="F999" s="83"/>
      <c r="G999" s="83"/>
    </row>
    <row r="1000" spans="1:7">
      <c r="A1000" t="str">
        <f t="shared" si="15"/>
        <v/>
      </c>
      <c r="B1000" s="83"/>
      <c r="C1000" s="83"/>
      <c r="D1000" s="83"/>
      <c r="E1000" s="83"/>
      <c r="F1000" s="83"/>
      <c r="G1000" s="83"/>
    </row>
    <row r="1001" spans="1:7">
      <c r="A1001" t="str">
        <f t="shared" si="15"/>
        <v/>
      </c>
      <c r="B1001" s="83"/>
      <c r="C1001" s="83"/>
      <c r="D1001" s="83"/>
      <c r="E1001" s="83"/>
      <c r="F1001" s="83"/>
      <c r="G1001" s="83"/>
    </row>
    <row r="1002" spans="1:7">
      <c r="A1002" t="str">
        <f t="shared" si="15"/>
        <v/>
      </c>
      <c r="B1002" s="83"/>
      <c r="C1002" s="83"/>
      <c r="D1002" s="83"/>
      <c r="E1002" s="83"/>
      <c r="F1002" s="83"/>
      <c r="G1002" s="83"/>
    </row>
    <row r="1003" spans="1:7">
      <c r="A1003" t="str">
        <f t="shared" si="15"/>
        <v/>
      </c>
      <c r="B1003" s="83"/>
      <c r="C1003" s="83"/>
      <c r="D1003" s="83"/>
      <c r="E1003" s="83"/>
      <c r="F1003" s="83"/>
      <c r="G1003" s="83"/>
    </row>
    <row r="1004" spans="1:7">
      <c r="A1004" t="str">
        <f t="shared" si="15"/>
        <v/>
      </c>
      <c r="B1004" s="83"/>
      <c r="C1004" s="83"/>
      <c r="D1004" s="83"/>
      <c r="E1004" s="83"/>
      <c r="F1004" s="83"/>
      <c r="G1004" s="83"/>
    </row>
    <row r="1005" spans="1:7">
      <c r="A1005" t="str">
        <f t="shared" si="15"/>
        <v/>
      </c>
      <c r="B1005" s="83"/>
      <c r="C1005" s="83"/>
      <c r="D1005" s="83"/>
      <c r="E1005" s="83"/>
      <c r="F1005" s="83"/>
      <c r="G1005" s="83"/>
    </row>
    <row r="1006" spans="1:7">
      <c r="A1006" t="str">
        <f t="shared" si="15"/>
        <v/>
      </c>
      <c r="B1006" s="83"/>
      <c r="C1006" s="83"/>
      <c r="D1006" s="83"/>
      <c r="E1006" s="83"/>
      <c r="F1006" s="83"/>
      <c r="G1006" s="83"/>
    </row>
    <row r="1007" spans="1:7">
      <c r="A1007" t="str">
        <f t="shared" si="15"/>
        <v/>
      </c>
      <c r="B1007" s="83"/>
      <c r="C1007" s="83"/>
      <c r="D1007" s="83"/>
      <c r="E1007" s="83"/>
      <c r="F1007" s="83"/>
      <c r="G1007" s="83"/>
    </row>
    <row r="1008" spans="1:7">
      <c r="A1008" t="str">
        <f t="shared" si="15"/>
        <v/>
      </c>
      <c r="B1008" s="83"/>
      <c r="C1008" s="83"/>
      <c r="D1008" s="83"/>
      <c r="E1008" s="83"/>
      <c r="F1008" s="83"/>
      <c r="G1008" s="83"/>
    </row>
    <row r="1009" spans="1:7">
      <c r="A1009" t="str">
        <f t="shared" si="15"/>
        <v/>
      </c>
      <c r="B1009" s="83"/>
      <c r="C1009" s="83"/>
      <c r="D1009" s="83"/>
      <c r="E1009" s="83"/>
      <c r="F1009" s="83"/>
      <c r="G1009" s="83"/>
    </row>
    <row r="1010" spans="1:7">
      <c r="A1010" t="str">
        <f t="shared" si="15"/>
        <v/>
      </c>
      <c r="B1010" s="83"/>
      <c r="C1010" s="83"/>
      <c r="D1010" s="83"/>
      <c r="E1010" s="83"/>
      <c r="F1010" s="83"/>
      <c r="G1010" s="83"/>
    </row>
    <row r="1011" spans="1:7">
      <c r="A1011" t="str">
        <f t="shared" si="15"/>
        <v/>
      </c>
      <c r="B1011" s="83"/>
      <c r="C1011" s="83"/>
      <c r="D1011" s="83"/>
      <c r="E1011" s="83"/>
      <c r="F1011" s="83"/>
      <c r="G1011" s="83"/>
    </row>
    <row r="1012" spans="1:7">
      <c r="A1012" t="str">
        <f t="shared" si="15"/>
        <v/>
      </c>
      <c r="B1012" s="83"/>
      <c r="C1012" s="83"/>
      <c r="D1012" s="83"/>
      <c r="E1012" s="83"/>
      <c r="F1012" s="83"/>
      <c r="G1012" s="83"/>
    </row>
    <row r="1013" spans="1:7">
      <c r="A1013" t="str">
        <f t="shared" si="15"/>
        <v/>
      </c>
      <c r="B1013" s="83"/>
      <c r="C1013" s="83"/>
      <c r="D1013" s="83"/>
      <c r="E1013" s="83"/>
      <c r="F1013" s="83"/>
      <c r="G1013" s="83"/>
    </row>
    <row r="1014" spans="1:7">
      <c r="A1014" t="str">
        <f t="shared" si="15"/>
        <v/>
      </c>
      <c r="B1014" s="83"/>
      <c r="C1014" s="83"/>
      <c r="D1014" s="83"/>
      <c r="E1014" s="83"/>
      <c r="F1014" s="83"/>
      <c r="G1014" s="83"/>
    </row>
    <row r="1015" spans="1:7">
      <c r="A1015" t="str">
        <f t="shared" si="15"/>
        <v/>
      </c>
      <c r="B1015" s="83"/>
      <c r="C1015" s="83"/>
      <c r="D1015" s="83"/>
      <c r="E1015" s="83"/>
      <c r="F1015" s="83"/>
      <c r="G1015" s="83"/>
    </row>
    <row r="1016" spans="1:7">
      <c r="A1016" t="str">
        <f t="shared" si="15"/>
        <v/>
      </c>
      <c r="B1016" s="83"/>
      <c r="C1016" s="83"/>
      <c r="D1016" s="83"/>
      <c r="E1016" s="83"/>
      <c r="F1016" s="83"/>
      <c r="G1016" s="83"/>
    </row>
    <row r="1017" spans="1:7">
      <c r="A1017" t="str">
        <f t="shared" si="15"/>
        <v/>
      </c>
      <c r="B1017" s="83"/>
      <c r="C1017" s="83"/>
      <c r="D1017" s="83"/>
      <c r="E1017" s="83"/>
      <c r="F1017" s="83"/>
      <c r="G1017" s="83"/>
    </row>
    <row r="1018" spans="1:7">
      <c r="A1018" t="str">
        <f t="shared" si="15"/>
        <v/>
      </c>
      <c r="B1018" s="83"/>
      <c r="C1018" s="83"/>
      <c r="D1018" s="83"/>
      <c r="E1018" s="83"/>
      <c r="F1018" s="83"/>
      <c r="G1018" s="83"/>
    </row>
    <row r="1019" spans="1:7">
      <c r="A1019" t="str">
        <f t="shared" si="15"/>
        <v/>
      </c>
      <c r="B1019" s="83"/>
      <c r="C1019" s="83"/>
      <c r="D1019" s="83"/>
      <c r="E1019" s="83"/>
      <c r="F1019" s="83"/>
      <c r="G1019" s="83"/>
    </row>
    <row r="1020" spans="1:7">
      <c r="A1020" t="str">
        <f t="shared" si="15"/>
        <v/>
      </c>
      <c r="B1020" s="83"/>
      <c r="C1020" s="83"/>
      <c r="D1020" s="83"/>
      <c r="E1020" s="83"/>
      <c r="F1020" s="83"/>
      <c r="G1020" s="83"/>
    </row>
    <row r="1021" spans="1:7">
      <c r="A1021" t="str">
        <f t="shared" si="15"/>
        <v/>
      </c>
      <c r="B1021" s="83"/>
      <c r="C1021" s="83"/>
      <c r="D1021" s="83"/>
      <c r="E1021" s="83"/>
      <c r="F1021" s="83"/>
      <c r="G1021" s="83"/>
    </row>
    <row r="1022" spans="1:7">
      <c r="A1022" t="str">
        <f t="shared" si="15"/>
        <v/>
      </c>
      <c r="B1022" s="83"/>
      <c r="C1022" s="83"/>
      <c r="D1022" s="83"/>
      <c r="E1022" s="83"/>
      <c r="F1022" s="83"/>
      <c r="G1022" s="83"/>
    </row>
    <row r="1023" spans="1:7">
      <c r="A1023" t="str">
        <f t="shared" si="15"/>
        <v/>
      </c>
      <c r="B1023" s="83"/>
      <c r="C1023" s="83"/>
      <c r="D1023" s="83"/>
      <c r="E1023" s="83"/>
      <c r="F1023" s="83"/>
      <c r="G1023" s="83"/>
    </row>
    <row r="1024" spans="1:7">
      <c r="A1024" t="str">
        <f t="shared" si="15"/>
        <v/>
      </c>
      <c r="B1024" s="83"/>
      <c r="C1024" s="83"/>
      <c r="D1024" s="83"/>
      <c r="E1024" s="83"/>
      <c r="F1024" s="83"/>
      <c r="G1024" s="83"/>
    </row>
    <row r="1025" spans="1:7">
      <c r="A1025" t="str">
        <f t="shared" si="15"/>
        <v/>
      </c>
      <c r="B1025" s="83"/>
      <c r="C1025" s="83"/>
      <c r="D1025" s="83"/>
      <c r="E1025" s="83"/>
      <c r="F1025" s="83"/>
      <c r="G1025" s="83"/>
    </row>
    <row r="1026" spans="1:7">
      <c r="A1026" t="str">
        <f t="shared" si="15"/>
        <v/>
      </c>
      <c r="B1026" s="83"/>
      <c r="C1026" s="83"/>
      <c r="D1026" s="83"/>
      <c r="E1026" s="83"/>
      <c r="F1026" s="83"/>
      <c r="G1026" s="83"/>
    </row>
    <row r="1027" spans="1:7">
      <c r="A1027" t="str">
        <f t="shared" si="15"/>
        <v/>
      </c>
      <c r="B1027" s="83"/>
      <c r="C1027" s="83"/>
      <c r="D1027" s="83"/>
      <c r="E1027" s="83"/>
      <c r="F1027" s="83"/>
      <c r="G1027" s="83"/>
    </row>
    <row r="1028" spans="1:7">
      <c r="A1028" t="str">
        <f t="shared" ref="A1028:A1091" si="16">CONCATENATE(B1028,C1028)</f>
        <v/>
      </c>
      <c r="B1028" s="83"/>
      <c r="C1028" s="83"/>
      <c r="D1028" s="83"/>
      <c r="E1028" s="83"/>
      <c r="F1028" s="83"/>
      <c r="G1028" s="83"/>
    </row>
    <row r="1029" spans="1:7">
      <c r="A1029" t="str">
        <f t="shared" si="16"/>
        <v/>
      </c>
      <c r="B1029" s="83"/>
      <c r="C1029" s="83"/>
      <c r="D1029" s="83"/>
      <c r="E1029" s="83"/>
      <c r="F1029" s="83"/>
      <c r="G1029" s="83"/>
    </row>
    <row r="1030" spans="1:7">
      <c r="A1030" t="str">
        <f t="shared" si="16"/>
        <v/>
      </c>
      <c r="B1030" s="83"/>
      <c r="C1030" s="83"/>
      <c r="D1030" s="83"/>
      <c r="E1030" s="83"/>
      <c r="F1030" s="83"/>
      <c r="G1030" s="83"/>
    </row>
    <row r="1031" spans="1:7">
      <c r="A1031" t="str">
        <f t="shared" si="16"/>
        <v/>
      </c>
      <c r="B1031" s="83"/>
      <c r="C1031" s="83"/>
      <c r="D1031" s="83"/>
      <c r="E1031" s="83"/>
      <c r="F1031" s="83"/>
      <c r="G1031" s="83"/>
    </row>
    <row r="1032" spans="1:7">
      <c r="A1032" t="str">
        <f t="shared" si="16"/>
        <v/>
      </c>
      <c r="B1032" s="83"/>
      <c r="C1032" s="83"/>
      <c r="D1032" s="83"/>
      <c r="E1032" s="83"/>
      <c r="F1032" s="83"/>
      <c r="G1032" s="83"/>
    </row>
    <row r="1033" spans="1:7">
      <c r="A1033" t="str">
        <f t="shared" si="16"/>
        <v/>
      </c>
      <c r="B1033" s="83"/>
      <c r="C1033" s="83"/>
      <c r="D1033" s="83"/>
      <c r="E1033" s="83"/>
      <c r="F1033" s="83"/>
      <c r="G1033" s="83"/>
    </row>
    <row r="1034" spans="1:7">
      <c r="A1034" t="str">
        <f t="shared" si="16"/>
        <v/>
      </c>
      <c r="B1034" s="83"/>
      <c r="C1034" s="83"/>
      <c r="D1034" s="83"/>
      <c r="E1034" s="83"/>
      <c r="F1034" s="83"/>
      <c r="G1034" s="83"/>
    </row>
    <row r="1035" spans="1:7">
      <c r="A1035" t="str">
        <f t="shared" si="16"/>
        <v/>
      </c>
      <c r="B1035" s="83"/>
      <c r="C1035" s="83"/>
      <c r="D1035" s="83"/>
      <c r="E1035" s="83"/>
      <c r="F1035" s="83"/>
      <c r="G1035" s="83"/>
    </row>
    <row r="1036" spans="1:7">
      <c r="A1036" t="str">
        <f t="shared" si="16"/>
        <v/>
      </c>
      <c r="B1036" s="83"/>
      <c r="C1036" s="83"/>
      <c r="D1036" s="83"/>
      <c r="E1036" s="83"/>
      <c r="F1036" s="83"/>
      <c r="G1036" s="83"/>
    </row>
    <row r="1037" spans="1:7">
      <c r="A1037" t="str">
        <f t="shared" si="16"/>
        <v/>
      </c>
      <c r="B1037" s="83"/>
      <c r="C1037" s="83"/>
      <c r="D1037" s="83"/>
      <c r="E1037" s="83"/>
      <c r="F1037" s="83"/>
      <c r="G1037" s="83"/>
    </row>
    <row r="1038" spans="1:7">
      <c r="A1038" t="str">
        <f t="shared" si="16"/>
        <v/>
      </c>
      <c r="B1038" s="83"/>
      <c r="C1038" s="83"/>
      <c r="D1038" s="83"/>
      <c r="E1038" s="83"/>
      <c r="F1038" s="83"/>
      <c r="G1038" s="83"/>
    </row>
    <row r="1039" spans="1:7">
      <c r="A1039" t="str">
        <f t="shared" si="16"/>
        <v/>
      </c>
      <c r="B1039" s="83"/>
      <c r="C1039" s="83"/>
      <c r="D1039" s="83"/>
      <c r="E1039" s="83"/>
      <c r="F1039" s="83"/>
      <c r="G1039" s="83"/>
    </row>
    <row r="1040" spans="1:7">
      <c r="A1040" t="str">
        <f t="shared" si="16"/>
        <v/>
      </c>
      <c r="B1040" s="83"/>
      <c r="C1040" s="83"/>
      <c r="D1040" s="83"/>
      <c r="E1040" s="83"/>
      <c r="F1040" s="83"/>
      <c r="G1040" s="83"/>
    </row>
    <row r="1041" spans="1:7">
      <c r="A1041" t="str">
        <f t="shared" si="16"/>
        <v/>
      </c>
      <c r="B1041" s="83"/>
      <c r="C1041" s="83"/>
      <c r="D1041" s="83"/>
      <c r="E1041" s="83"/>
      <c r="F1041" s="83"/>
      <c r="G1041" s="83"/>
    </row>
    <row r="1042" spans="1:7">
      <c r="A1042" t="str">
        <f t="shared" si="16"/>
        <v/>
      </c>
      <c r="B1042" s="83"/>
      <c r="C1042" s="83"/>
      <c r="D1042" s="83"/>
      <c r="E1042" s="83"/>
      <c r="F1042" s="83"/>
      <c r="G1042" s="83"/>
    </row>
    <row r="1043" spans="1:7">
      <c r="A1043" t="str">
        <f t="shared" si="16"/>
        <v/>
      </c>
      <c r="B1043" s="83"/>
      <c r="C1043" s="83"/>
      <c r="D1043" s="83"/>
      <c r="E1043" s="83"/>
      <c r="F1043" s="83"/>
      <c r="G1043" s="83"/>
    </row>
    <row r="1044" spans="1:7">
      <c r="A1044" t="str">
        <f t="shared" si="16"/>
        <v/>
      </c>
      <c r="B1044" s="83"/>
      <c r="C1044" s="83"/>
      <c r="D1044" s="83"/>
      <c r="E1044" s="83"/>
      <c r="F1044" s="83"/>
      <c r="G1044" s="83"/>
    </row>
    <row r="1045" spans="1:7">
      <c r="A1045" t="str">
        <f t="shared" si="16"/>
        <v/>
      </c>
      <c r="B1045" s="83"/>
      <c r="C1045" s="83"/>
      <c r="D1045" s="83"/>
      <c r="E1045" s="83"/>
      <c r="F1045" s="83"/>
      <c r="G1045" s="83"/>
    </row>
    <row r="1046" spans="1:7">
      <c r="A1046" t="str">
        <f t="shared" si="16"/>
        <v/>
      </c>
      <c r="B1046" s="83"/>
      <c r="C1046" s="83"/>
      <c r="D1046" s="83"/>
      <c r="E1046" s="83"/>
      <c r="F1046" s="83"/>
      <c r="G1046" s="83"/>
    </row>
    <row r="1047" spans="1:7">
      <c r="A1047" t="str">
        <f t="shared" si="16"/>
        <v/>
      </c>
      <c r="B1047" s="83"/>
      <c r="C1047" s="83"/>
      <c r="D1047" s="83"/>
      <c r="E1047" s="83"/>
      <c r="F1047" s="83"/>
      <c r="G1047" s="83"/>
    </row>
    <row r="1048" spans="1:7">
      <c r="A1048" t="str">
        <f t="shared" si="16"/>
        <v/>
      </c>
      <c r="B1048" s="83"/>
      <c r="C1048" s="83"/>
      <c r="D1048" s="83"/>
      <c r="E1048" s="83"/>
      <c r="F1048" s="83"/>
      <c r="G1048" s="83"/>
    </row>
    <row r="1049" spans="1:7">
      <c r="A1049" t="str">
        <f t="shared" si="16"/>
        <v/>
      </c>
      <c r="B1049" s="83"/>
      <c r="C1049" s="83"/>
      <c r="D1049" s="83"/>
      <c r="E1049" s="83"/>
      <c r="F1049" s="83"/>
      <c r="G1049" s="83"/>
    </row>
    <row r="1050" spans="1:7">
      <c r="A1050" t="str">
        <f t="shared" si="16"/>
        <v/>
      </c>
      <c r="B1050" s="83"/>
      <c r="C1050" s="83"/>
      <c r="D1050" s="83"/>
      <c r="E1050" s="83"/>
      <c r="F1050" s="83"/>
      <c r="G1050" s="83"/>
    </row>
    <row r="1051" spans="1:7">
      <c r="A1051" t="str">
        <f t="shared" si="16"/>
        <v/>
      </c>
      <c r="B1051" s="83"/>
      <c r="C1051" s="83"/>
      <c r="D1051" s="83"/>
      <c r="E1051" s="83"/>
      <c r="F1051" s="83"/>
      <c r="G1051" s="83"/>
    </row>
    <row r="1052" spans="1:7">
      <c r="A1052" t="str">
        <f t="shared" si="16"/>
        <v/>
      </c>
      <c r="B1052" s="83"/>
      <c r="C1052" s="83"/>
      <c r="D1052" s="83"/>
      <c r="E1052" s="83"/>
      <c r="F1052" s="83"/>
      <c r="G1052" s="83"/>
    </row>
    <row r="1053" spans="1:7">
      <c r="A1053" t="str">
        <f t="shared" si="16"/>
        <v/>
      </c>
      <c r="B1053" s="83"/>
      <c r="C1053" s="83"/>
      <c r="D1053" s="83"/>
      <c r="E1053" s="83"/>
      <c r="F1053" s="83"/>
      <c r="G1053" s="83"/>
    </row>
    <row r="1054" spans="1:7">
      <c r="A1054" t="str">
        <f t="shared" si="16"/>
        <v/>
      </c>
      <c r="B1054" s="83"/>
      <c r="C1054" s="83"/>
      <c r="D1054" s="83"/>
      <c r="E1054" s="83"/>
      <c r="F1054" s="83"/>
      <c r="G1054" s="83"/>
    </row>
    <row r="1055" spans="1:7">
      <c r="A1055" t="str">
        <f t="shared" si="16"/>
        <v/>
      </c>
      <c r="B1055" s="83"/>
      <c r="C1055" s="83"/>
      <c r="D1055" s="83"/>
      <c r="E1055" s="83"/>
      <c r="F1055" s="83"/>
      <c r="G1055" s="83"/>
    </row>
    <row r="1056" spans="1:7">
      <c r="A1056" t="str">
        <f t="shared" si="16"/>
        <v/>
      </c>
      <c r="B1056" s="83"/>
      <c r="C1056" s="83"/>
      <c r="D1056" s="83"/>
      <c r="E1056" s="83"/>
      <c r="F1056" s="83"/>
      <c r="G1056" s="83"/>
    </row>
    <row r="1057" spans="1:7">
      <c r="A1057" t="str">
        <f t="shared" si="16"/>
        <v/>
      </c>
      <c r="B1057" s="83"/>
      <c r="C1057" s="83"/>
      <c r="D1057" s="83"/>
      <c r="E1057" s="83"/>
      <c r="F1057" s="83"/>
      <c r="G1057" s="83"/>
    </row>
    <row r="1058" spans="1:7">
      <c r="A1058" t="str">
        <f t="shared" si="16"/>
        <v/>
      </c>
      <c r="B1058" s="83"/>
      <c r="C1058" s="83"/>
      <c r="D1058" s="83"/>
      <c r="E1058" s="83"/>
      <c r="F1058" s="83"/>
      <c r="G1058" s="83"/>
    </row>
    <row r="1059" spans="1:7">
      <c r="A1059" t="str">
        <f t="shared" si="16"/>
        <v/>
      </c>
      <c r="B1059" s="83"/>
      <c r="C1059" s="83"/>
      <c r="D1059" s="83"/>
      <c r="E1059" s="83"/>
      <c r="F1059" s="83"/>
      <c r="G1059" s="83"/>
    </row>
    <row r="1060" spans="1:7">
      <c r="A1060" t="str">
        <f t="shared" si="16"/>
        <v/>
      </c>
      <c r="B1060" s="83"/>
      <c r="C1060" s="83"/>
      <c r="D1060" s="83"/>
      <c r="E1060" s="83"/>
      <c r="F1060" s="83"/>
      <c r="G1060" s="83"/>
    </row>
    <row r="1061" spans="1:7">
      <c r="A1061" t="str">
        <f t="shared" si="16"/>
        <v/>
      </c>
      <c r="B1061" s="83"/>
      <c r="C1061" s="83"/>
      <c r="D1061" s="83"/>
      <c r="E1061" s="83"/>
      <c r="F1061" s="83"/>
      <c r="G1061" s="83"/>
    </row>
    <row r="1062" spans="1:7">
      <c r="A1062" t="str">
        <f t="shared" si="16"/>
        <v/>
      </c>
      <c r="B1062" s="83"/>
      <c r="C1062" s="83"/>
      <c r="D1062" s="83"/>
      <c r="E1062" s="83"/>
      <c r="F1062" s="83"/>
      <c r="G1062" s="83"/>
    </row>
    <row r="1063" spans="1:7">
      <c r="A1063" t="str">
        <f t="shared" si="16"/>
        <v/>
      </c>
      <c r="B1063" s="83"/>
      <c r="C1063" s="83"/>
      <c r="D1063" s="83"/>
      <c r="E1063" s="83"/>
      <c r="F1063" s="83"/>
      <c r="G1063" s="83"/>
    </row>
    <row r="1064" spans="1:7">
      <c r="A1064" t="str">
        <f t="shared" si="16"/>
        <v/>
      </c>
      <c r="B1064" s="83"/>
      <c r="C1064" s="83"/>
      <c r="D1064" s="83"/>
      <c r="E1064" s="83"/>
      <c r="F1064" s="83"/>
      <c r="G1064" s="83"/>
    </row>
    <row r="1065" spans="1:7">
      <c r="A1065" t="str">
        <f t="shared" si="16"/>
        <v/>
      </c>
      <c r="B1065" s="83"/>
      <c r="C1065" s="83"/>
      <c r="D1065" s="83"/>
      <c r="E1065" s="83"/>
      <c r="F1065" s="83"/>
      <c r="G1065" s="83"/>
    </row>
    <row r="1066" spans="1:7">
      <c r="A1066" t="str">
        <f t="shared" si="16"/>
        <v/>
      </c>
      <c r="B1066" s="83"/>
      <c r="C1066" s="83"/>
      <c r="D1066" s="83"/>
      <c r="E1066" s="83"/>
      <c r="F1066" s="83"/>
      <c r="G1066" s="83"/>
    </row>
    <row r="1067" spans="1:7">
      <c r="A1067" t="str">
        <f t="shared" si="16"/>
        <v/>
      </c>
      <c r="B1067" s="83"/>
      <c r="C1067" s="83"/>
      <c r="D1067" s="83"/>
      <c r="E1067" s="83"/>
      <c r="F1067" s="83"/>
      <c r="G1067" s="83"/>
    </row>
    <row r="1068" spans="1:7">
      <c r="A1068" t="str">
        <f t="shared" si="16"/>
        <v/>
      </c>
      <c r="B1068" s="83"/>
      <c r="C1068" s="83"/>
      <c r="D1068" s="83"/>
      <c r="E1068" s="83"/>
      <c r="F1068" s="83"/>
      <c r="G1068" s="83"/>
    </row>
    <row r="1069" spans="1:7">
      <c r="A1069" t="str">
        <f t="shared" si="16"/>
        <v/>
      </c>
      <c r="B1069" s="83"/>
      <c r="C1069" s="83"/>
      <c r="D1069" s="83"/>
      <c r="E1069" s="83"/>
      <c r="F1069" s="83"/>
      <c r="G1069" s="83"/>
    </row>
    <row r="1070" spans="1:7">
      <c r="A1070" t="str">
        <f t="shared" si="16"/>
        <v/>
      </c>
      <c r="B1070" s="83"/>
      <c r="C1070" s="83"/>
      <c r="D1070" s="83"/>
      <c r="E1070" s="83"/>
      <c r="F1070" s="83"/>
      <c r="G1070" s="83"/>
    </row>
    <row r="1071" spans="1:7">
      <c r="A1071" t="str">
        <f t="shared" si="16"/>
        <v/>
      </c>
      <c r="B1071" s="83"/>
      <c r="C1071" s="83"/>
      <c r="D1071" s="83"/>
      <c r="E1071" s="83"/>
      <c r="F1071" s="83"/>
      <c r="G1071" s="83"/>
    </row>
    <row r="1072" spans="1:7">
      <c r="A1072" t="str">
        <f t="shared" si="16"/>
        <v/>
      </c>
      <c r="B1072" s="83"/>
      <c r="C1072" s="83"/>
      <c r="D1072" s="83"/>
      <c r="E1072" s="83"/>
      <c r="F1072" s="83"/>
      <c r="G1072" s="83"/>
    </row>
    <row r="1073" spans="1:7">
      <c r="A1073" t="str">
        <f t="shared" si="16"/>
        <v/>
      </c>
      <c r="B1073" s="83"/>
      <c r="C1073" s="83"/>
      <c r="D1073" s="83"/>
      <c r="E1073" s="83"/>
      <c r="F1073" s="83"/>
      <c r="G1073" s="83"/>
    </row>
    <row r="1074" spans="1:7">
      <c r="A1074" t="str">
        <f t="shared" si="16"/>
        <v/>
      </c>
      <c r="B1074" s="83"/>
      <c r="C1074" s="83"/>
      <c r="D1074" s="83"/>
      <c r="E1074" s="83"/>
      <c r="F1074" s="83"/>
      <c r="G1074" s="83"/>
    </row>
    <row r="1075" spans="1:7">
      <c r="A1075" t="str">
        <f t="shared" si="16"/>
        <v/>
      </c>
      <c r="B1075" s="83"/>
      <c r="C1075" s="83"/>
      <c r="D1075" s="83"/>
      <c r="E1075" s="83"/>
      <c r="F1075" s="83"/>
      <c r="G1075" s="83"/>
    </row>
    <row r="1076" spans="1:7">
      <c r="A1076" t="str">
        <f t="shared" si="16"/>
        <v/>
      </c>
      <c r="B1076" s="83"/>
      <c r="C1076" s="83"/>
      <c r="D1076" s="83"/>
      <c r="E1076" s="83"/>
      <c r="F1076" s="83"/>
      <c r="G1076" s="83"/>
    </row>
    <row r="1077" spans="1:7">
      <c r="A1077" t="str">
        <f t="shared" si="16"/>
        <v/>
      </c>
      <c r="B1077" s="83"/>
      <c r="C1077" s="83"/>
      <c r="D1077" s="83"/>
      <c r="E1077" s="83"/>
      <c r="F1077" s="83"/>
      <c r="G1077" s="83"/>
    </row>
    <row r="1078" spans="1:7">
      <c r="A1078" t="str">
        <f t="shared" si="16"/>
        <v/>
      </c>
      <c r="B1078" s="83"/>
      <c r="C1078" s="83"/>
      <c r="D1078" s="83"/>
      <c r="E1078" s="83"/>
      <c r="F1078" s="83"/>
      <c r="G1078" s="83"/>
    </row>
    <row r="1079" spans="1:7">
      <c r="A1079" t="str">
        <f t="shared" si="16"/>
        <v/>
      </c>
      <c r="B1079" s="83"/>
      <c r="C1079" s="83"/>
      <c r="D1079" s="83"/>
      <c r="E1079" s="83"/>
      <c r="F1079" s="83"/>
      <c r="G1079" s="83"/>
    </row>
    <row r="1080" spans="1:7">
      <c r="A1080" t="str">
        <f t="shared" si="16"/>
        <v/>
      </c>
      <c r="B1080" s="83"/>
      <c r="C1080" s="83"/>
      <c r="D1080" s="83"/>
      <c r="E1080" s="83"/>
      <c r="F1080" s="83"/>
      <c r="G1080" s="83"/>
    </row>
    <row r="1081" spans="1:7">
      <c r="A1081" t="str">
        <f t="shared" si="16"/>
        <v/>
      </c>
      <c r="B1081" s="83"/>
      <c r="C1081" s="83"/>
      <c r="D1081" s="83"/>
      <c r="E1081" s="83"/>
      <c r="F1081" s="83"/>
      <c r="G1081" s="83"/>
    </row>
    <row r="1082" spans="1:7">
      <c r="A1082" t="str">
        <f t="shared" si="16"/>
        <v/>
      </c>
      <c r="B1082" s="83"/>
      <c r="C1082" s="83"/>
      <c r="D1082" s="83"/>
      <c r="E1082" s="83"/>
      <c r="F1082" s="83"/>
      <c r="G1082" s="83"/>
    </row>
    <row r="1083" spans="1:7">
      <c r="A1083" t="str">
        <f t="shared" si="16"/>
        <v/>
      </c>
      <c r="B1083" s="83"/>
      <c r="C1083" s="83"/>
      <c r="D1083" s="83"/>
      <c r="E1083" s="83"/>
      <c r="F1083" s="83"/>
      <c r="G1083" s="83"/>
    </row>
    <row r="1084" spans="1:7">
      <c r="A1084" t="str">
        <f t="shared" si="16"/>
        <v/>
      </c>
      <c r="B1084" s="83"/>
      <c r="C1084" s="83"/>
      <c r="D1084" s="83"/>
      <c r="E1084" s="83"/>
      <c r="F1084" s="83"/>
      <c r="G1084" s="83"/>
    </row>
    <row r="1085" spans="1:7">
      <c r="A1085" t="str">
        <f t="shared" si="16"/>
        <v/>
      </c>
      <c r="B1085" s="83"/>
      <c r="C1085" s="83"/>
      <c r="D1085" s="83"/>
      <c r="E1085" s="83"/>
      <c r="F1085" s="83"/>
      <c r="G1085" s="83"/>
    </row>
    <row r="1086" spans="1:7">
      <c r="A1086" t="str">
        <f t="shared" si="16"/>
        <v/>
      </c>
      <c r="B1086" s="83"/>
      <c r="C1086" s="83"/>
      <c r="D1086" s="83"/>
      <c r="E1086" s="83"/>
      <c r="F1086" s="83"/>
      <c r="G1086" s="83"/>
    </row>
    <row r="1087" spans="1:7">
      <c r="A1087" t="str">
        <f t="shared" si="16"/>
        <v/>
      </c>
      <c r="B1087" s="83"/>
      <c r="C1087" s="83"/>
      <c r="D1087" s="83"/>
      <c r="E1087" s="83"/>
      <c r="F1087" s="83"/>
      <c r="G1087" s="83"/>
    </row>
    <row r="1088" spans="1:7">
      <c r="A1088" t="str">
        <f t="shared" si="16"/>
        <v/>
      </c>
      <c r="B1088" s="83"/>
      <c r="C1088" s="83"/>
      <c r="D1088" s="83"/>
      <c r="E1088" s="83"/>
      <c r="F1088" s="83"/>
      <c r="G1088" s="83"/>
    </row>
    <row r="1089" spans="1:7">
      <c r="A1089" t="str">
        <f t="shared" si="16"/>
        <v/>
      </c>
      <c r="B1089" s="83"/>
      <c r="C1089" s="83"/>
      <c r="D1089" s="83"/>
      <c r="E1089" s="83"/>
      <c r="F1089" s="83"/>
      <c r="G1089" s="83"/>
    </row>
    <row r="1090" spans="1:7">
      <c r="A1090" t="str">
        <f t="shared" si="16"/>
        <v/>
      </c>
      <c r="B1090" s="83"/>
      <c r="C1090" s="83"/>
      <c r="D1090" s="83"/>
      <c r="E1090" s="83"/>
      <c r="F1090" s="83"/>
      <c r="G1090" s="83"/>
    </row>
    <row r="1091" spans="1:7">
      <c r="A1091" t="str">
        <f t="shared" si="16"/>
        <v/>
      </c>
      <c r="B1091" s="83"/>
      <c r="C1091" s="83"/>
      <c r="D1091" s="83"/>
      <c r="E1091" s="83"/>
      <c r="F1091" s="83"/>
      <c r="G1091" s="83"/>
    </row>
    <row r="1092" spans="1:7">
      <c r="A1092" t="str">
        <f t="shared" ref="A1092:A1155" si="17">CONCATENATE(B1092,C1092)</f>
        <v/>
      </c>
      <c r="B1092" s="83"/>
      <c r="C1092" s="83"/>
      <c r="D1092" s="83"/>
      <c r="E1092" s="83"/>
      <c r="F1092" s="83"/>
      <c r="G1092" s="83"/>
    </row>
    <row r="1093" spans="1:7">
      <c r="A1093" t="str">
        <f t="shared" si="17"/>
        <v/>
      </c>
      <c r="B1093" s="83"/>
      <c r="C1093" s="83"/>
      <c r="D1093" s="83"/>
      <c r="E1093" s="83"/>
      <c r="F1093" s="83"/>
      <c r="G1093" s="83"/>
    </row>
    <row r="1094" spans="1:7">
      <c r="A1094" t="str">
        <f t="shared" si="17"/>
        <v/>
      </c>
      <c r="B1094" s="83"/>
      <c r="C1094" s="83"/>
      <c r="D1094" s="83"/>
      <c r="E1094" s="83"/>
      <c r="F1094" s="83"/>
      <c r="G1094" s="83"/>
    </row>
    <row r="1095" spans="1:7">
      <c r="A1095" t="str">
        <f t="shared" si="17"/>
        <v/>
      </c>
      <c r="B1095" s="83"/>
      <c r="C1095" s="83"/>
      <c r="D1095" s="83"/>
      <c r="E1095" s="83"/>
      <c r="F1095" s="83"/>
      <c r="G1095" s="83"/>
    </row>
    <row r="1096" spans="1:7">
      <c r="A1096" t="str">
        <f t="shared" si="17"/>
        <v/>
      </c>
      <c r="B1096" s="83"/>
      <c r="C1096" s="83"/>
      <c r="D1096" s="83"/>
      <c r="E1096" s="83"/>
      <c r="F1096" s="83"/>
      <c r="G1096" s="83"/>
    </row>
    <row r="1097" spans="1:7">
      <c r="A1097" t="str">
        <f t="shared" si="17"/>
        <v/>
      </c>
      <c r="B1097" s="83"/>
      <c r="C1097" s="83"/>
      <c r="D1097" s="83"/>
      <c r="E1097" s="83"/>
      <c r="F1097" s="83"/>
      <c r="G1097" s="83"/>
    </row>
    <row r="1098" spans="1:7">
      <c r="A1098" t="str">
        <f t="shared" si="17"/>
        <v/>
      </c>
      <c r="B1098" s="83"/>
      <c r="C1098" s="83"/>
      <c r="D1098" s="83"/>
      <c r="E1098" s="83"/>
      <c r="F1098" s="83"/>
      <c r="G1098" s="83"/>
    </row>
    <row r="1099" spans="1:7">
      <c r="A1099" t="str">
        <f t="shared" si="17"/>
        <v/>
      </c>
      <c r="B1099" s="83"/>
      <c r="C1099" s="83"/>
      <c r="D1099" s="83"/>
      <c r="E1099" s="83"/>
      <c r="F1099" s="83"/>
      <c r="G1099" s="83"/>
    </row>
    <row r="1100" spans="1:7">
      <c r="A1100" t="str">
        <f t="shared" si="17"/>
        <v/>
      </c>
      <c r="B1100" s="83"/>
      <c r="C1100" s="83"/>
      <c r="D1100" s="83"/>
      <c r="E1100" s="83"/>
      <c r="F1100" s="83"/>
      <c r="G1100" s="83"/>
    </row>
    <row r="1101" spans="1:7">
      <c r="A1101" t="str">
        <f t="shared" si="17"/>
        <v/>
      </c>
      <c r="B1101" s="83"/>
      <c r="C1101" s="83"/>
      <c r="D1101" s="83"/>
      <c r="E1101" s="83"/>
      <c r="F1101" s="83"/>
      <c r="G1101" s="83"/>
    </row>
    <row r="1102" spans="1:7">
      <c r="A1102" t="str">
        <f t="shared" si="17"/>
        <v/>
      </c>
      <c r="B1102" s="83"/>
      <c r="C1102" s="83"/>
      <c r="D1102" s="83"/>
      <c r="E1102" s="83"/>
      <c r="F1102" s="83"/>
      <c r="G1102" s="83"/>
    </row>
    <row r="1103" spans="1:7">
      <c r="A1103" t="str">
        <f t="shared" si="17"/>
        <v/>
      </c>
      <c r="B1103" s="83"/>
      <c r="C1103" s="83"/>
      <c r="D1103" s="83"/>
      <c r="E1103" s="83"/>
      <c r="F1103" s="83"/>
      <c r="G1103" s="83"/>
    </row>
    <row r="1104" spans="1:7">
      <c r="A1104" t="str">
        <f t="shared" si="17"/>
        <v/>
      </c>
      <c r="B1104" s="83"/>
      <c r="C1104" s="83"/>
      <c r="D1104" s="83"/>
      <c r="E1104" s="83"/>
      <c r="F1104" s="83"/>
      <c r="G1104" s="83"/>
    </row>
    <row r="1105" spans="1:7">
      <c r="A1105" t="str">
        <f t="shared" si="17"/>
        <v/>
      </c>
      <c r="B1105" s="83"/>
      <c r="C1105" s="83"/>
      <c r="D1105" s="83"/>
      <c r="E1105" s="83"/>
      <c r="F1105" s="83"/>
      <c r="G1105" s="83"/>
    </row>
    <row r="1106" spans="1:7">
      <c r="A1106" t="str">
        <f t="shared" si="17"/>
        <v/>
      </c>
      <c r="B1106" s="83"/>
      <c r="C1106" s="83"/>
      <c r="D1106" s="83"/>
      <c r="E1106" s="83"/>
      <c r="F1106" s="83"/>
      <c r="G1106" s="83"/>
    </row>
    <row r="1107" spans="1:7">
      <c r="A1107" t="str">
        <f t="shared" si="17"/>
        <v/>
      </c>
      <c r="B1107" s="83"/>
      <c r="C1107" s="83"/>
      <c r="D1107" s="83"/>
      <c r="E1107" s="83"/>
      <c r="F1107" s="83"/>
      <c r="G1107" s="83"/>
    </row>
    <row r="1108" spans="1:7">
      <c r="A1108" t="str">
        <f t="shared" si="17"/>
        <v/>
      </c>
      <c r="B1108" s="83"/>
      <c r="C1108" s="83"/>
      <c r="D1108" s="83"/>
      <c r="E1108" s="83"/>
      <c r="F1108" s="83"/>
      <c r="G1108" s="83"/>
    </row>
    <row r="1109" spans="1:7">
      <c r="A1109" t="str">
        <f t="shared" si="17"/>
        <v/>
      </c>
      <c r="B1109" s="83"/>
      <c r="C1109" s="83"/>
      <c r="D1109" s="83"/>
      <c r="E1109" s="83"/>
      <c r="F1109" s="83"/>
      <c r="G1109" s="83"/>
    </row>
    <row r="1110" spans="1:7">
      <c r="A1110" t="str">
        <f t="shared" si="17"/>
        <v/>
      </c>
      <c r="B1110" s="83"/>
      <c r="C1110" s="83"/>
      <c r="D1110" s="83"/>
      <c r="E1110" s="83"/>
      <c r="F1110" s="83"/>
      <c r="G1110" s="83"/>
    </row>
    <row r="1111" spans="1:7">
      <c r="A1111" t="str">
        <f t="shared" si="17"/>
        <v/>
      </c>
      <c r="B1111" s="83"/>
      <c r="C1111" s="83"/>
      <c r="D1111" s="83"/>
      <c r="E1111" s="83"/>
      <c r="F1111" s="83"/>
      <c r="G1111" s="83"/>
    </row>
    <row r="1112" spans="1:7">
      <c r="A1112" t="str">
        <f t="shared" si="17"/>
        <v/>
      </c>
      <c r="B1112" s="83"/>
      <c r="C1112" s="83"/>
      <c r="D1112" s="83"/>
      <c r="E1112" s="83"/>
      <c r="F1112" s="83"/>
      <c r="G1112" s="83"/>
    </row>
    <row r="1113" spans="1:7">
      <c r="A1113" t="str">
        <f t="shared" si="17"/>
        <v/>
      </c>
      <c r="B1113" s="83"/>
      <c r="C1113" s="83"/>
      <c r="D1113" s="83"/>
      <c r="E1113" s="83"/>
      <c r="F1113" s="83"/>
      <c r="G1113" s="83"/>
    </row>
    <row r="1114" spans="1:7">
      <c r="A1114" t="str">
        <f t="shared" si="17"/>
        <v/>
      </c>
      <c r="B1114" s="83"/>
      <c r="C1114" s="83"/>
      <c r="D1114" s="83"/>
      <c r="E1114" s="83"/>
      <c r="F1114" s="83"/>
      <c r="G1114" s="83"/>
    </row>
    <row r="1115" spans="1:7">
      <c r="A1115" t="str">
        <f t="shared" si="17"/>
        <v/>
      </c>
      <c r="B1115" s="83"/>
      <c r="C1115" s="83"/>
      <c r="D1115" s="83"/>
      <c r="E1115" s="83"/>
      <c r="F1115" s="83"/>
      <c r="G1115" s="83"/>
    </row>
    <row r="1116" spans="1:7">
      <c r="A1116" t="str">
        <f t="shared" si="17"/>
        <v/>
      </c>
      <c r="B1116" s="83"/>
      <c r="C1116" s="83"/>
      <c r="D1116" s="83"/>
      <c r="E1116" s="83"/>
      <c r="F1116" s="83"/>
      <c r="G1116" s="83"/>
    </row>
    <row r="1117" spans="1:7">
      <c r="A1117" t="str">
        <f t="shared" si="17"/>
        <v/>
      </c>
      <c r="B1117" s="83"/>
      <c r="C1117" s="83"/>
      <c r="D1117" s="83"/>
      <c r="E1117" s="83"/>
      <c r="F1117" s="83"/>
      <c r="G1117" s="83"/>
    </row>
    <row r="1118" spans="1:7">
      <c r="A1118" t="str">
        <f t="shared" si="17"/>
        <v/>
      </c>
      <c r="B1118" s="83"/>
      <c r="C1118" s="83"/>
      <c r="D1118" s="83"/>
      <c r="E1118" s="83"/>
      <c r="F1118" s="83"/>
      <c r="G1118" s="83"/>
    </row>
    <row r="1119" spans="1:7">
      <c r="A1119" t="str">
        <f t="shared" si="17"/>
        <v/>
      </c>
      <c r="B1119" s="83"/>
      <c r="C1119" s="83"/>
      <c r="D1119" s="83"/>
      <c r="E1119" s="83"/>
      <c r="F1119" s="83"/>
      <c r="G1119" s="83"/>
    </row>
    <row r="1120" spans="1:7">
      <c r="A1120" t="str">
        <f t="shared" si="17"/>
        <v/>
      </c>
      <c r="B1120" s="83"/>
      <c r="C1120" s="83"/>
      <c r="D1120" s="83"/>
      <c r="E1120" s="83"/>
      <c r="F1120" s="83"/>
      <c r="G1120" s="83"/>
    </row>
    <row r="1121" spans="1:7">
      <c r="A1121" t="str">
        <f t="shared" si="17"/>
        <v/>
      </c>
      <c r="B1121" s="83"/>
      <c r="C1121" s="83"/>
      <c r="D1121" s="83"/>
      <c r="E1121" s="83"/>
      <c r="F1121" s="83"/>
      <c r="G1121" s="83"/>
    </row>
    <row r="1122" spans="1:7">
      <c r="A1122" t="str">
        <f t="shared" si="17"/>
        <v/>
      </c>
      <c r="B1122" s="83"/>
      <c r="C1122" s="83"/>
      <c r="D1122" s="83"/>
      <c r="E1122" s="83"/>
      <c r="F1122" s="83"/>
      <c r="G1122" s="83"/>
    </row>
    <row r="1123" spans="1:7">
      <c r="A1123" t="str">
        <f t="shared" si="17"/>
        <v/>
      </c>
      <c r="B1123" s="83"/>
      <c r="C1123" s="83"/>
      <c r="D1123" s="83"/>
      <c r="E1123" s="83"/>
      <c r="F1123" s="83"/>
      <c r="G1123" s="83"/>
    </row>
    <row r="1124" spans="1:7">
      <c r="A1124" t="str">
        <f t="shared" si="17"/>
        <v/>
      </c>
      <c r="B1124" s="83"/>
      <c r="C1124" s="83"/>
      <c r="D1124" s="83"/>
      <c r="E1124" s="83"/>
      <c r="F1124" s="83"/>
      <c r="G1124" s="83"/>
    </row>
    <row r="1125" spans="1:7">
      <c r="A1125" t="str">
        <f t="shared" si="17"/>
        <v/>
      </c>
      <c r="B1125" s="83"/>
      <c r="C1125" s="83"/>
      <c r="D1125" s="83"/>
      <c r="E1125" s="83"/>
      <c r="F1125" s="83"/>
      <c r="G1125" s="83"/>
    </row>
    <row r="1126" spans="1:7">
      <c r="A1126" t="str">
        <f t="shared" si="17"/>
        <v/>
      </c>
      <c r="B1126" s="83"/>
      <c r="C1126" s="83"/>
      <c r="D1126" s="83"/>
      <c r="E1126" s="83"/>
      <c r="F1126" s="83"/>
      <c r="G1126" s="83"/>
    </row>
    <row r="1127" spans="1:7">
      <c r="A1127" t="str">
        <f t="shared" si="17"/>
        <v/>
      </c>
      <c r="B1127" s="83"/>
      <c r="C1127" s="83"/>
      <c r="D1127" s="83"/>
      <c r="E1127" s="83"/>
      <c r="F1127" s="83"/>
      <c r="G1127" s="83"/>
    </row>
    <row r="1128" spans="1:7">
      <c r="A1128" t="str">
        <f t="shared" si="17"/>
        <v/>
      </c>
      <c r="B1128" s="83"/>
      <c r="C1128" s="83"/>
      <c r="D1128" s="83"/>
      <c r="E1128" s="83"/>
      <c r="F1128" s="83"/>
      <c r="G1128" s="83"/>
    </row>
    <row r="1129" spans="1:7">
      <c r="A1129" t="str">
        <f t="shared" si="17"/>
        <v/>
      </c>
      <c r="B1129" s="83"/>
      <c r="C1129" s="83"/>
      <c r="D1129" s="83"/>
      <c r="E1129" s="83"/>
      <c r="F1129" s="83"/>
      <c r="G1129" s="83"/>
    </row>
    <row r="1130" spans="1:7">
      <c r="A1130" t="str">
        <f t="shared" si="17"/>
        <v/>
      </c>
      <c r="B1130" s="83"/>
      <c r="C1130" s="83"/>
      <c r="D1130" s="83"/>
      <c r="E1130" s="83"/>
      <c r="F1130" s="83"/>
      <c r="G1130" s="83"/>
    </row>
    <row r="1131" spans="1:7">
      <c r="A1131" t="str">
        <f t="shared" si="17"/>
        <v/>
      </c>
      <c r="B1131" s="83"/>
      <c r="C1131" s="83"/>
      <c r="D1131" s="83"/>
      <c r="E1131" s="83"/>
      <c r="F1131" s="83"/>
      <c r="G1131" s="83"/>
    </row>
    <row r="1132" spans="1:7">
      <c r="A1132" t="str">
        <f t="shared" si="17"/>
        <v/>
      </c>
      <c r="B1132" s="83"/>
      <c r="C1132" s="83"/>
      <c r="D1132" s="83"/>
      <c r="E1132" s="83"/>
      <c r="F1132" s="83"/>
      <c r="G1132" s="83"/>
    </row>
    <row r="1133" spans="1:7">
      <c r="A1133" t="str">
        <f t="shared" si="17"/>
        <v/>
      </c>
      <c r="B1133" s="83"/>
      <c r="C1133" s="83"/>
      <c r="D1133" s="83"/>
      <c r="E1133" s="83"/>
      <c r="F1133" s="83"/>
      <c r="G1133" s="83"/>
    </row>
    <row r="1134" spans="1:7">
      <c r="A1134" t="str">
        <f t="shared" si="17"/>
        <v/>
      </c>
      <c r="B1134" s="83"/>
      <c r="C1134" s="83"/>
      <c r="D1134" s="83"/>
      <c r="E1134" s="83"/>
      <c r="F1134" s="83"/>
      <c r="G1134" s="83"/>
    </row>
    <row r="1135" spans="1:7">
      <c r="A1135" t="str">
        <f t="shared" si="17"/>
        <v/>
      </c>
      <c r="B1135" s="83"/>
      <c r="C1135" s="83"/>
      <c r="D1135" s="83"/>
      <c r="E1135" s="83"/>
      <c r="F1135" s="83"/>
      <c r="G1135" s="83"/>
    </row>
    <row r="1136" spans="1:7">
      <c r="A1136" t="str">
        <f t="shared" si="17"/>
        <v/>
      </c>
      <c r="B1136" s="83"/>
      <c r="C1136" s="83"/>
      <c r="D1136" s="83"/>
      <c r="E1136" s="83"/>
      <c r="F1136" s="83"/>
      <c r="G1136" s="83"/>
    </row>
    <row r="1137" spans="1:7">
      <c r="A1137" t="str">
        <f t="shared" si="17"/>
        <v/>
      </c>
      <c r="B1137" s="83"/>
      <c r="C1137" s="83"/>
      <c r="D1137" s="83"/>
      <c r="E1137" s="83"/>
      <c r="F1137" s="83"/>
      <c r="G1137" s="83"/>
    </row>
    <row r="1138" spans="1:7">
      <c r="A1138" t="str">
        <f t="shared" si="17"/>
        <v/>
      </c>
      <c r="B1138" s="83"/>
      <c r="C1138" s="83"/>
      <c r="D1138" s="83"/>
      <c r="E1138" s="83"/>
      <c r="F1138" s="83"/>
      <c r="G1138" s="83"/>
    </row>
    <row r="1139" spans="1:7">
      <c r="A1139" t="str">
        <f t="shared" si="17"/>
        <v/>
      </c>
      <c r="B1139" s="83"/>
      <c r="C1139" s="83"/>
      <c r="D1139" s="83"/>
      <c r="E1139" s="83"/>
      <c r="F1139" s="83"/>
      <c r="G1139" s="83"/>
    </row>
    <row r="1140" spans="1:7">
      <c r="A1140" t="str">
        <f t="shared" si="17"/>
        <v/>
      </c>
      <c r="B1140" s="83"/>
      <c r="C1140" s="83"/>
      <c r="D1140" s="83"/>
      <c r="E1140" s="83"/>
      <c r="F1140" s="83"/>
      <c r="G1140" s="83"/>
    </row>
    <row r="1141" spans="1:7">
      <c r="A1141" t="str">
        <f t="shared" si="17"/>
        <v/>
      </c>
      <c r="B1141" s="83"/>
      <c r="C1141" s="83"/>
      <c r="D1141" s="83"/>
      <c r="E1141" s="83"/>
      <c r="F1141" s="83"/>
      <c r="G1141" s="83"/>
    </row>
    <row r="1142" spans="1:7">
      <c r="A1142" t="str">
        <f t="shared" si="17"/>
        <v/>
      </c>
      <c r="B1142" s="83"/>
      <c r="C1142" s="83"/>
      <c r="D1142" s="83"/>
      <c r="E1142" s="83"/>
      <c r="F1142" s="83"/>
      <c r="G1142" s="83"/>
    </row>
    <row r="1143" spans="1:7">
      <c r="A1143" t="str">
        <f t="shared" si="17"/>
        <v/>
      </c>
      <c r="B1143" s="83"/>
      <c r="C1143" s="83"/>
      <c r="D1143" s="83"/>
      <c r="E1143" s="83"/>
      <c r="F1143" s="83"/>
      <c r="G1143" s="83"/>
    </row>
    <row r="1144" spans="1:7">
      <c r="A1144" t="str">
        <f t="shared" si="17"/>
        <v/>
      </c>
      <c r="B1144" s="83"/>
      <c r="C1144" s="83"/>
      <c r="D1144" s="83"/>
      <c r="E1144" s="83"/>
      <c r="F1144" s="83"/>
      <c r="G1144" s="83"/>
    </row>
    <row r="1145" spans="1:7">
      <c r="A1145" t="str">
        <f t="shared" si="17"/>
        <v/>
      </c>
      <c r="B1145" s="83"/>
      <c r="C1145" s="83"/>
      <c r="D1145" s="83"/>
      <c r="E1145" s="83"/>
      <c r="F1145" s="83"/>
      <c r="G1145" s="83"/>
    </row>
    <row r="1146" spans="1:7">
      <c r="A1146" t="str">
        <f t="shared" si="17"/>
        <v/>
      </c>
      <c r="B1146" s="83"/>
      <c r="C1146" s="83"/>
      <c r="D1146" s="83"/>
      <c r="E1146" s="83"/>
      <c r="F1146" s="83"/>
      <c r="G1146" s="83"/>
    </row>
    <row r="1147" spans="1:7">
      <c r="A1147" t="str">
        <f t="shared" si="17"/>
        <v/>
      </c>
      <c r="B1147" s="83"/>
      <c r="C1147" s="83"/>
      <c r="D1147" s="83"/>
      <c r="E1147" s="83"/>
      <c r="F1147" s="83"/>
      <c r="G1147" s="83"/>
    </row>
    <row r="1148" spans="1:7">
      <c r="A1148" t="str">
        <f t="shared" si="17"/>
        <v/>
      </c>
      <c r="B1148" s="83"/>
      <c r="C1148" s="83"/>
      <c r="D1148" s="83"/>
      <c r="E1148" s="83"/>
      <c r="F1148" s="83"/>
      <c r="G1148" s="83"/>
    </row>
    <row r="1149" spans="1:7">
      <c r="A1149" t="str">
        <f t="shared" si="17"/>
        <v/>
      </c>
      <c r="B1149" s="83"/>
      <c r="C1149" s="83"/>
      <c r="D1149" s="83"/>
      <c r="E1149" s="83"/>
      <c r="F1149" s="83"/>
      <c r="G1149" s="83"/>
    </row>
    <row r="1150" spans="1:7">
      <c r="A1150" t="str">
        <f t="shared" si="17"/>
        <v/>
      </c>
      <c r="B1150" s="83"/>
      <c r="C1150" s="83"/>
      <c r="D1150" s="83"/>
      <c r="E1150" s="83"/>
      <c r="F1150" s="83"/>
      <c r="G1150" s="83"/>
    </row>
    <row r="1151" spans="1:7">
      <c r="A1151" t="str">
        <f t="shared" si="17"/>
        <v/>
      </c>
      <c r="B1151" s="83"/>
      <c r="C1151" s="83"/>
      <c r="D1151" s="83"/>
      <c r="E1151" s="83"/>
      <c r="F1151" s="83"/>
      <c r="G1151" s="83"/>
    </row>
    <row r="1152" spans="1:7">
      <c r="A1152" t="str">
        <f t="shared" si="17"/>
        <v/>
      </c>
      <c r="B1152" s="83"/>
      <c r="C1152" s="83"/>
      <c r="D1152" s="83"/>
      <c r="E1152" s="83"/>
      <c r="F1152" s="83"/>
      <c r="G1152" s="83"/>
    </row>
    <row r="1153" spans="1:7">
      <c r="A1153" t="str">
        <f t="shared" si="17"/>
        <v/>
      </c>
      <c r="B1153" s="83"/>
      <c r="C1153" s="83"/>
      <c r="D1153" s="83"/>
      <c r="E1153" s="83"/>
      <c r="F1153" s="83"/>
      <c r="G1153" s="83"/>
    </row>
    <row r="1154" spans="1:7">
      <c r="A1154" t="str">
        <f t="shared" si="17"/>
        <v/>
      </c>
      <c r="B1154" s="83"/>
      <c r="C1154" s="83"/>
      <c r="D1154" s="83"/>
      <c r="E1154" s="83"/>
      <c r="F1154" s="83"/>
      <c r="G1154" s="83"/>
    </row>
    <row r="1155" spans="1:7">
      <c r="A1155" t="str">
        <f t="shared" si="17"/>
        <v/>
      </c>
      <c r="B1155" s="83"/>
      <c r="C1155" s="83"/>
      <c r="D1155" s="83"/>
      <c r="E1155" s="83"/>
      <c r="F1155" s="83"/>
      <c r="G1155" s="83"/>
    </row>
    <row r="1156" spans="1:7">
      <c r="A1156" t="str">
        <f t="shared" ref="A1156:A1219" si="18">CONCATENATE(B1156,C1156)</f>
        <v/>
      </c>
      <c r="B1156" s="83"/>
      <c r="C1156" s="83"/>
      <c r="D1156" s="83"/>
      <c r="E1156" s="83"/>
      <c r="F1156" s="83"/>
      <c r="G1156" s="83"/>
    </row>
    <row r="1157" spans="1:7">
      <c r="A1157" t="str">
        <f t="shared" si="18"/>
        <v/>
      </c>
      <c r="B1157" s="83"/>
      <c r="C1157" s="83"/>
      <c r="D1157" s="83"/>
      <c r="E1157" s="83"/>
      <c r="F1157" s="83"/>
      <c r="G1157" s="83"/>
    </row>
    <row r="1158" spans="1:7">
      <c r="A1158" t="str">
        <f t="shared" si="18"/>
        <v/>
      </c>
      <c r="B1158" s="83"/>
      <c r="C1158" s="83"/>
      <c r="D1158" s="83"/>
      <c r="E1158" s="83"/>
      <c r="F1158" s="83"/>
      <c r="G1158" s="83"/>
    </row>
    <row r="1159" spans="1:7">
      <c r="A1159" t="str">
        <f t="shared" si="18"/>
        <v/>
      </c>
      <c r="B1159" s="83"/>
      <c r="C1159" s="83"/>
      <c r="D1159" s="83"/>
      <c r="E1159" s="83"/>
      <c r="F1159" s="83"/>
      <c r="G1159" s="83"/>
    </row>
    <row r="1160" spans="1:7">
      <c r="A1160" t="str">
        <f t="shared" si="18"/>
        <v/>
      </c>
      <c r="B1160" s="83"/>
      <c r="C1160" s="83"/>
      <c r="D1160" s="83"/>
      <c r="E1160" s="83"/>
      <c r="F1160" s="83"/>
      <c r="G1160" s="83"/>
    </row>
    <row r="1161" spans="1:7">
      <c r="A1161" t="str">
        <f t="shared" si="18"/>
        <v/>
      </c>
      <c r="B1161" s="83"/>
      <c r="C1161" s="83"/>
      <c r="D1161" s="83"/>
      <c r="E1161" s="83"/>
      <c r="F1161" s="83"/>
      <c r="G1161" s="83"/>
    </row>
    <row r="1162" spans="1:7">
      <c r="A1162" t="str">
        <f t="shared" si="18"/>
        <v/>
      </c>
      <c r="B1162" s="83"/>
      <c r="C1162" s="83"/>
      <c r="D1162" s="83"/>
      <c r="E1162" s="83"/>
      <c r="F1162" s="83"/>
      <c r="G1162" s="83"/>
    </row>
    <row r="1163" spans="1:7">
      <c r="A1163" t="str">
        <f t="shared" si="18"/>
        <v/>
      </c>
      <c r="B1163" s="83"/>
      <c r="C1163" s="83"/>
      <c r="D1163" s="83"/>
      <c r="E1163" s="83"/>
      <c r="F1163" s="83"/>
      <c r="G1163" s="83"/>
    </row>
    <row r="1164" spans="1:7">
      <c r="A1164" t="str">
        <f t="shared" si="18"/>
        <v/>
      </c>
      <c r="B1164" s="83"/>
      <c r="C1164" s="83"/>
      <c r="D1164" s="83"/>
      <c r="E1164" s="83"/>
      <c r="F1164" s="83"/>
      <c r="G1164" s="83"/>
    </row>
    <row r="1165" spans="1:7">
      <c r="A1165" t="str">
        <f t="shared" si="18"/>
        <v/>
      </c>
      <c r="B1165" s="83"/>
      <c r="C1165" s="83"/>
      <c r="D1165" s="83"/>
      <c r="E1165" s="83"/>
      <c r="F1165" s="83"/>
      <c r="G1165" s="83"/>
    </row>
    <row r="1166" spans="1:7">
      <c r="A1166" t="str">
        <f t="shared" si="18"/>
        <v/>
      </c>
      <c r="B1166" s="83"/>
      <c r="C1166" s="83"/>
      <c r="D1166" s="83"/>
      <c r="E1166" s="83"/>
      <c r="F1166" s="83"/>
      <c r="G1166" s="83"/>
    </row>
    <row r="1167" spans="1:7">
      <c r="A1167" t="str">
        <f t="shared" si="18"/>
        <v/>
      </c>
      <c r="B1167" s="83"/>
      <c r="C1167" s="83"/>
      <c r="D1167" s="83"/>
      <c r="E1167" s="83"/>
      <c r="F1167" s="83"/>
      <c r="G1167" s="83"/>
    </row>
    <row r="1168" spans="1:7">
      <c r="A1168" t="str">
        <f t="shared" si="18"/>
        <v/>
      </c>
      <c r="B1168" s="83"/>
      <c r="C1168" s="83"/>
      <c r="D1168" s="83"/>
      <c r="E1168" s="83"/>
      <c r="F1168" s="83"/>
      <c r="G1168" s="83"/>
    </row>
    <row r="1169" spans="1:7">
      <c r="A1169" t="str">
        <f t="shared" si="18"/>
        <v/>
      </c>
      <c r="B1169" s="83"/>
      <c r="C1169" s="83"/>
      <c r="D1169" s="83"/>
      <c r="E1169" s="83"/>
      <c r="F1169" s="83"/>
      <c r="G1169" s="83"/>
    </row>
    <row r="1170" spans="1:7">
      <c r="A1170" t="str">
        <f t="shared" si="18"/>
        <v/>
      </c>
      <c r="B1170" s="83"/>
      <c r="C1170" s="83"/>
      <c r="D1170" s="83"/>
      <c r="E1170" s="83"/>
      <c r="F1170" s="83"/>
      <c r="G1170" s="83"/>
    </row>
    <row r="1171" spans="1:7">
      <c r="A1171" t="str">
        <f t="shared" si="18"/>
        <v/>
      </c>
      <c r="B1171" s="83"/>
      <c r="C1171" s="83"/>
      <c r="D1171" s="83"/>
      <c r="E1171" s="83"/>
      <c r="F1171" s="83"/>
      <c r="G1171" s="83"/>
    </row>
    <row r="1172" spans="1:7">
      <c r="A1172" t="str">
        <f t="shared" si="18"/>
        <v/>
      </c>
      <c r="B1172" s="83"/>
      <c r="C1172" s="83"/>
      <c r="D1172" s="83"/>
      <c r="E1172" s="83"/>
      <c r="F1172" s="83"/>
      <c r="G1172" s="83"/>
    </row>
    <row r="1173" spans="1:7">
      <c r="A1173" t="str">
        <f t="shared" si="18"/>
        <v/>
      </c>
      <c r="B1173" s="83"/>
      <c r="C1173" s="83"/>
      <c r="D1173" s="83"/>
      <c r="E1173" s="83"/>
      <c r="F1173" s="83"/>
      <c r="G1173" s="83"/>
    </row>
    <row r="1174" spans="1:7">
      <c r="A1174" t="str">
        <f t="shared" si="18"/>
        <v/>
      </c>
      <c r="B1174" s="83"/>
      <c r="C1174" s="83"/>
      <c r="D1174" s="83"/>
      <c r="E1174" s="83"/>
      <c r="F1174" s="83"/>
      <c r="G1174" s="83"/>
    </row>
    <row r="1175" spans="1:7">
      <c r="A1175" t="str">
        <f t="shared" si="18"/>
        <v/>
      </c>
      <c r="B1175" s="83"/>
      <c r="C1175" s="83"/>
      <c r="D1175" s="83"/>
      <c r="E1175" s="83"/>
      <c r="F1175" s="83"/>
      <c r="G1175" s="83"/>
    </row>
    <row r="1176" spans="1:7">
      <c r="A1176" t="str">
        <f t="shared" si="18"/>
        <v/>
      </c>
      <c r="B1176" s="83"/>
      <c r="C1176" s="83"/>
      <c r="D1176" s="83"/>
      <c r="E1176" s="83"/>
      <c r="F1176" s="83"/>
      <c r="G1176" s="83"/>
    </row>
    <row r="1177" spans="1:7">
      <c r="A1177" t="str">
        <f t="shared" si="18"/>
        <v/>
      </c>
      <c r="B1177" s="83"/>
      <c r="C1177" s="83"/>
      <c r="D1177" s="83"/>
      <c r="E1177" s="83"/>
      <c r="F1177" s="83"/>
      <c r="G1177" s="83"/>
    </row>
    <row r="1178" spans="1:7">
      <c r="A1178" t="str">
        <f t="shared" si="18"/>
        <v/>
      </c>
      <c r="B1178" s="83"/>
      <c r="C1178" s="83"/>
      <c r="D1178" s="83"/>
      <c r="E1178" s="83"/>
      <c r="F1178" s="83"/>
      <c r="G1178" s="83"/>
    </row>
    <row r="1179" spans="1:7">
      <c r="A1179" t="str">
        <f t="shared" si="18"/>
        <v/>
      </c>
      <c r="B1179" s="83"/>
      <c r="C1179" s="83"/>
      <c r="D1179" s="83"/>
      <c r="E1179" s="83"/>
      <c r="F1179" s="83"/>
      <c r="G1179" s="83"/>
    </row>
    <row r="1180" spans="1:7">
      <c r="A1180" t="str">
        <f t="shared" si="18"/>
        <v/>
      </c>
      <c r="B1180" s="83"/>
      <c r="C1180" s="83"/>
      <c r="D1180" s="83"/>
      <c r="E1180" s="83"/>
      <c r="F1180" s="83"/>
      <c r="G1180" s="83"/>
    </row>
    <row r="1181" spans="1:7">
      <c r="A1181" t="str">
        <f t="shared" si="18"/>
        <v/>
      </c>
      <c r="B1181" s="83"/>
      <c r="C1181" s="83"/>
      <c r="D1181" s="83"/>
      <c r="E1181" s="83"/>
      <c r="F1181" s="83"/>
      <c r="G1181" s="83"/>
    </row>
    <row r="1182" spans="1:7">
      <c r="A1182" t="str">
        <f t="shared" si="18"/>
        <v/>
      </c>
      <c r="B1182" s="83"/>
      <c r="C1182" s="83"/>
      <c r="D1182" s="83"/>
      <c r="E1182" s="83"/>
      <c r="F1182" s="83"/>
      <c r="G1182" s="83"/>
    </row>
    <row r="1183" spans="1:7">
      <c r="A1183" t="str">
        <f t="shared" si="18"/>
        <v/>
      </c>
      <c r="B1183" s="83"/>
      <c r="C1183" s="83"/>
      <c r="D1183" s="83"/>
      <c r="E1183" s="83"/>
      <c r="F1183" s="83"/>
      <c r="G1183" s="83"/>
    </row>
    <row r="1184" spans="1:7">
      <c r="A1184" t="str">
        <f t="shared" si="18"/>
        <v/>
      </c>
      <c r="B1184" s="83"/>
      <c r="C1184" s="83"/>
      <c r="D1184" s="83"/>
      <c r="E1184" s="83"/>
      <c r="F1184" s="83"/>
      <c r="G1184" s="83"/>
    </row>
    <row r="1185" spans="1:7">
      <c r="A1185" t="str">
        <f t="shared" si="18"/>
        <v/>
      </c>
      <c r="B1185" s="83"/>
      <c r="C1185" s="83"/>
      <c r="D1185" s="83"/>
      <c r="E1185" s="83"/>
      <c r="F1185" s="83"/>
      <c r="G1185" s="83"/>
    </row>
    <row r="1186" spans="1:7">
      <c r="A1186" t="str">
        <f t="shared" si="18"/>
        <v/>
      </c>
      <c r="B1186" s="83"/>
      <c r="C1186" s="83"/>
      <c r="D1186" s="83"/>
      <c r="E1186" s="83"/>
      <c r="F1186" s="83"/>
      <c r="G1186" s="83"/>
    </row>
    <row r="1187" spans="1:7">
      <c r="A1187" t="str">
        <f t="shared" si="18"/>
        <v/>
      </c>
      <c r="B1187" s="83"/>
      <c r="C1187" s="83"/>
      <c r="D1187" s="83"/>
      <c r="E1187" s="83"/>
      <c r="F1187" s="83"/>
      <c r="G1187" s="83"/>
    </row>
    <row r="1188" spans="1:7">
      <c r="A1188" t="str">
        <f t="shared" si="18"/>
        <v/>
      </c>
      <c r="B1188" s="83"/>
      <c r="C1188" s="83"/>
      <c r="D1188" s="83"/>
      <c r="E1188" s="83"/>
      <c r="F1188" s="83"/>
      <c r="G1188" s="83"/>
    </row>
    <row r="1189" spans="1:7">
      <c r="A1189" t="str">
        <f t="shared" si="18"/>
        <v/>
      </c>
      <c r="B1189" s="83"/>
      <c r="C1189" s="83"/>
      <c r="D1189" s="83"/>
      <c r="E1189" s="83"/>
      <c r="F1189" s="83"/>
      <c r="G1189" s="83"/>
    </row>
    <row r="1190" spans="1:7">
      <c r="A1190" t="str">
        <f t="shared" si="18"/>
        <v/>
      </c>
      <c r="B1190" s="83"/>
      <c r="C1190" s="83"/>
      <c r="D1190" s="83"/>
      <c r="E1190" s="83"/>
      <c r="F1190" s="83"/>
      <c r="G1190" s="83"/>
    </row>
    <row r="1191" spans="1:7">
      <c r="A1191" t="str">
        <f t="shared" si="18"/>
        <v/>
      </c>
      <c r="B1191" s="83"/>
      <c r="C1191" s="83"/>
      <c r="D1191" s="83"/>
      <c r="E1191" s="83"/>
      <c r="F1191" s="83"/>
      <c r="G1191" s="83"/>
    </row>
    <row r="1192" spans="1:7">
      <c r="A1192" t="str">
        <f t="shared" si="18"/>
        <v/>
      </c>
      <c r="B1192" s="83"/>
      <c r="C1192" s="83"/>
      <c r="D1192" s="83"/>
      <c r="E1192" s="83"/>
      <c r="F1192" s="83"/>
      <c r="G1192" s="83"/>
    </row>
    <row r="1193" spans="1:7">
      <c r="A1193" t="str">
        <f t="shared" si="18"/>
        <v/>
      </c>
      <c r="B1193" s="83"/>
      <c r="C1193" s="83"/>
      <c r="D1193" s="83"/>
      <c r="E1193" s="83"/>
      <c r="F1193" s="83"/>
      <c r="G1193" s="83"/>
    </row>
    <row r="1194" spans="1:7">
      <c r="A1194" t="str">
        <f t="shared" si="18"/>
        <v/>
      </c>
      <c r="B1194" s="83"/>
      <c r="C1194" s="83"/>
      <c r="D1194" s="83"/>
      <c r="E1194" s="83"/>
      <c r="F1194" s="83"/>
      <c r="G1194" s="83"/>
    </row>
    <row r="1195" spans="1:7">
      <c r="A1195" t="str">
        <f t="shared" si="18"/>
        <v/>
      </c>
      <c r="B1195" s="83"/>
      <c r="C1195" s="83"/>
      <c r="D1195" s="83"/>
      <c r="E1195" s="83"/>
      <c r="F1195" s="83"/>
      <c r="G1195" s="83"/>
    </row>
    <row r="1196" spans="1:7">
      <c r="A1196" t="str">
        <f t="shared" si="18"/>
        <v/>
      </c>
      <c r="B1196" s="83"/>
      <c r="C1196" s="83"/>
      <c r="D1196" s="83"/>
      <c r="E1196" s="83"/>
      <c r="F1196" s="83"/>
      <c r="G1196" s="83"/>
    </row>
    <row r="1197" spans="1:7">
      <c r="A1197" t="str">
        <f t="shared" si="18"/>
        <v/>
      </c>
      <c r="B1197" s="83"/>
      <c r="C1197" s="83"/>
      <c r="D1197" s="83"/>
      <c r="E1197" s="83"/>
      <c r="F1197" s="83"/>
      <c r="G1197" s="83"/>
    </row>
    <row r="1198" spans="1:7">
      <c r="A1198" t="str">
        <f t="shared" si="18"/>
        <v/>
      </c>
      <c r="B1198" s="83"/>
      <c r="C1198" s="83"/>
      <c r="D1198" s="83"/>
      <c r="E1198" s="83"/>
      <c r="F1198" s="83"/>
      <c r="G1198" s="83"/>
    </row>
    <row r="1199" spans="1:7">
      <c r="A1199" t="str">
        <f t="shared" si="18"/>
        <v/>
      </c>
      <c r="B1199" s="83"/>
      <c r="C1199" s="83"/>
      <c r="D1199" s="83"/>
      <c r="E1199" s="83"/>
      <c r="F1199" s="83"/>
      <c r="G1199" s="83"/>
    </row>
    <row r="1200" spans="1:7">
      <c r="A1200" t="str">
        <f t="shared" si="18"/>
        <v/>
      </c>
      <c r="B1200" s="83"/>
      <c r="C1200" s="83"/>
      <c r="D1200" s="83"/>
      <c r="E1200" s="83"/>
      <c r="F1200" s="83"/>
      <c r="G1200" s="83"/>
    </row>
    <row r="1201" spans="1:7">
      <c r="A1201" t="str">
        <f t="shared" si="18"/>
        <v/>
      </c>
      <c r="B1201" s="83"/>
      <c r="C1201" s="83"/>
      <c r="D1201" s="83"/>
      <c r="E1201" s="83"/>
      <c r="F1201" s="83"/>
      <c r="G1201" s="83"/>
    </row>
    <row r="1202" spans="1:7">
      <c r="A1202" t="str">
        <f t="shared" si="18"/>
        <v/>
      </c>
      <c r="B1202" s="83"/>
      <c r="C1202" s="83"/>
      <c r="D1202" s="83"/>
      <c r="E1202" s="83"/>
      <c r="F1202" s="83"/>
      <c r="G1202" s="83"/>
    </row>
    <row r="1203" spans="1:7">
      <c r="A1203" t="str">
        <f t="shared" si="18"/>
        <v/>
      </c>
      <c r="B1203" s="83"/>
      <c r="C1203" s="83"/>
      <c r="D1203" s="83"/>
      <c r="E1203" s="83"/>
      <c r="F1203" s="83"/>
      <c r="G1203" s="83"/>
    </row>
    <row r="1204" spans="1:7">
      <c r="A1204" t="str">
        <f t="shared" si="18"/>
        <v/>
      </c>
      <c r="B1204" s="83"/>
      <c r="C1204" s="83"/>
      <c r="D1204" s="83"/>
      <c r="E1204" s="83"/>
      <c r="F1204" s="83"/>
      <c r="G1204" s="83"/>
    </row>
    <row r="1205" spans="1:7">
      <c r="A1205" t="str">
        <f t="shared" si="18"/>
        <v/>
      </c>
      <c r="B1205" s="83"/>
      <c r="C1205" s="83"/>
      <c r="D1205" s="83"/>
      <c r="E1205" s="83"/>
      <c r="F1205" s="83"/>
      <c r="G1205" s="83"/>
    </row>
    <row r="1206" spans="1:7">
      <c r="A1206" t="str">
        <f t="shared" si="18"/>
        <v/>
      </c>
      <c r="B1206" s="83"/>
      <c r="C1206" s="83"/>
      <c r="D1206" s="83"/>
      <c r="E1206" s="83"/>
      <c r="F1206" s="83"/>
      <c r="G1206" s="83"/>
    </row>
    <row r="1207" spans="1:7">
      <c r="A1207" t="str">
        <f t="shared" si="18"/>
        <v/>
      </c>
      <c r="B1207" s="83"/>
      <c r="C1207" s="83"/>
      <c r="D1207" s="83"/>
      <c r="E1207" s="83"/>
      <c r="F1207" s="83"/>
      <c r="G1207" s="83"/>
    </row>
    <row r="1208" spans="1:7">
      <c r="A1208" t="str">
        <f t="shared" si="18"/>
        <v/>
      </c>
      <c r="B1208" s="83"/>
      <c r="C1208" s="83"/>
      <c r="D1208" s="83"/>
      <c r="E1208" s="83"/>
      <c r="F1208" s="83"/>
      <c r="G1208" s="83"/>
    </row>
    <row r="1209" spans="1:7">
      <c r="A1209" t="str">
        <f t="shared" si="18"/>
        <v/>
      </c>
      <c r="B1209" s="83"/>
      <c r="C1209" s="83"/>
      <c r="D1209" s="83"/>
      <c r="E1209" s="83"/>
      <c r="F1209" s="83"/>
      <c r="G1209" s="83"/>
    </row>
    <row r="1210" spans="1:7">
      <c r="A1210" t="str">
        <f t="shared" si="18"/>
        <v/>
      </c>
      <c r="B1210" s="83"/>
      <c r="C1210" s="83"/>
      <c r="D1210" s="83"/>
      <c r="E1210" s="83"/>
      <c r="F1210" s="83"/>
      <c r="G1210" s="83"/>
    </row>
    <row r="1211" spans="1:7">
      <c r="A1211" t="str">
        <f t="shared" si="18"/>
        <v/>
      </c>
      <c r="B1211" s="83"/>
      <c r="C1211" s="83"/>
      <c r="D1211" s="83"/>
      <c r="E1211" s="83"/>
      <c r="F1211" s="83"/>
      <c r="G1211" s="83"/>
    </row>
    <row r="1212" spans="1:7">
      <c r="A1212" t="str">
        <f t="shared" si="18"/>
        <v/>
      </c>
      <c r="B1212" s="83"/>
      <c r="C1212" s="83"/>
      <c r="D1212" s="83"/>
      <c r="E1212" s="83"/>
      <c r="F1212" s="83"/>
      <c r="G1212" s="83"/>
    </row>
    <row r="1213" spans="1:7">
      <c r="A1213" t="str">
        <f t="shared" si="18"/>
        <v/>
      </c>
      <c r="B1213" s="83"/>
      <c r="C1213" s="83"/>
      <c r="D1213" s="83"/>
      <c r="E1213" s="83"/>
      <c r="F1213" s="83"/>
      <c r="G1213" s="83"/>
    </row>
    <row r="1214" spans="1:7">
      <c r="A1214" t="str">
        <f t="shared" si="18"/>
        <v/>
      </c>
      <c r="B1214" s="83"/>
      <c r="C1214" s="83"/>
      <c r="D1214" s="83"/>
      <c r="E1214" s="83"/>
      <c r="F1214" s="83"/>
      <c r="G1214" s="83"/>
    </row>
    <row r="1215" spans="1:7">
      <c r="A1215" t="str">
        <f t="shared" si="18"/>
        <v/>
      </c>
      <c r="B1215" s="83"/>
      <c r="C1215" s="83"/>
      <c r="D1215" s="83"/>
      <c r="E1215" s="83"/>
      <c r="F1215" s="83"/>
      <c r="G1215" s="83"/>
    </row>
    <row r="1216" spans="1:7">
      <c r="A1216" t="str">
        <f t="shared" si="18"/>
        <v/>
      </c>
      <c r="B1216" s="83"/>
      <c r="C1216" s="83"/>
      <c r="D1216" s="83"/>
      <c r="E1216" s="83"/>
      <c r="F1216" s="83"/>
      <c r="G1216" s="83"/>
    </row>
    <row r="1217" spans="1:7">
      <c r="A1217" t="str">
        <f t="shared" si="18"/>
        <v/>
      </c>
      <c r="B1217" s="83"/>
      <c r="C1217" s="83"/>
      <c r="D1217" s="83"/>
      <c r="E1217" s="83"/>
      <c r="F1217" s="83"/>
      <c r="G1217" s="83"/>
    </row>
    <row r="1218" spans="1:7">
      <c r="A1218" t="str">
        <f t="shared" si="18"/>
        <v/>
      </c>
      <c r="B1218" s="83"/>
      <c r="C1218" s="83"/>
      <c r="D1218" s="83"/>
      <c r="E1218" s="83"/>
      <c r="F1218" s="83"/>
      <c r="G1218" s="83"/>
    </row>
    <row r="1219" spans="1:7">
      <c r="A1219" t="str">
        <f t="shared" si="18"/>
        <v/>
      </c>
      <c r="B1219" s="83"/>
      <c r="C1219" s="83"/>
      <c r="D1219" s="83"/>
      <c r="E1219" s="83"/>
      <c r="F1219" s="83"/>
      <c r="G1219" s="83"/>
    </row>
    <row r="1220" spans="1:7">
      <c r="A1220" t="str">
        <f t="shared" ref="A1220:A1283" si="19">CONCATENATE(B1220,C1220)</f>
        <v/>
      </c>
      <c r="B1220" s="83"/>
      <c r="C1220" s="83"/>
      <c r="D1220" s="83"/>
      <c r="E1220" s="83"/>
      <c r="F1220" s="83"/>
      <c r="G1220" s="83"/>
    </row>
    <row r="1221" spans="1:7">
      <c r="A1221" t="str">
        <f t="shared" si="19"/>
        <v/>
      </c>
      <c r="B1221" s="83"/>
      <c r="C1221" s="83"/>
      <c r="D1221" s="83"/>
      <c r="E1221" s="83"/>
      <c r="F1221" s="83"/>
      <c r="G1221" s="83"/>
    </row>
    <row r="1222" spans="1:7">
      <c r="A1222" t="str">
        <f t="shared" si="19"/>
        <v/>
      </c>
      <c r="B1222" s="83"/>
      <c r="C1222" s="83"/>
      <c r="D1222" s="83"/>
      <c r="E1222" s="83"/>
      <c r="F1222" s="83"/>
      <c r="G1222" s="83"/>
    </row>
    <row r="1223" spans="1:7">
      <c r="A1223" t="str">
        <f t="shared" si="19"/>
        <v/>
      </c>
      <c r="B1223" s="83"/>
      <c r="C1223" s="83"/>
      <c r="D1223" s="83"/>
      <c r="E1223" s="83"/>
      <c r="F1223" s="83"/>
      <c r="G1223" s="83"/>
    </row>
    <row r="1224" spans="1:7">
      <c r="A1224" t="str">
        <f t="shared" si="19"/>
        <v/>
      </c>
      <c r="B1224" s="83"/>
      <c r="C1224" s="83"/>
      <c r="D1224" s="83"/>
      <c r="E1224" s="83"/>
      <c r="F1224" s="83"/>
      <c r="G1224" s="83"/>
    </row>
    <row r="1225" spans="1:7">
      <c r="A1225" t="str">
        <f t="shared" si="19"/>
        <v/>
      </c>
      <c r="B1225" s="83"/>
      <c r="C1225" s="83"/>
      <c r="D1225" s="83"/>
      <c r="E1225" s="83"/>
      <c r="F1225" s="83"/>
      <c r="G1225" s="83"/>
    </row>
    <row r="1226" spans="1:7">
      <c r="A1226" t="str">
        <f t="shared" si="19"/>
        <v/>
      </c>
      <c r="B1226" s="83"/>
      <c r="C1226" s="83"/>
      <c r="D1226" s="83"/>
      <c r="E1226" s="83"/>
      <c r="F1226" s="83"/>
      <c r="G1226" s="83"/>
    </row>
    <row r="1227" spans="1:7">
      <c r="A1227" t="str">
        <f t="shared" si="19"/>
        <v/>
      </c>
      <c r="B1227" s="83"/>
      <c r="C1227" s="83"/>
      <c r="D1227" s="83"/>
      <c r="E1227" s="83"/>
      <c r="F1227" s="83"/>
      <c r="G1227" s="83"/>
    </row>
    <row r="1228" spans="1:7">
      <c r="A1228" t="str">
        <f t="shared" si="19"/>
        <v/>
      </c>
      <c r="B1228" s="83"/>
      <c r="C1228" s="83"/>
      <c r="D1228" s="83"/>
      <c r="E1228" s="83"/>
      <c r="F1228" s="83"/>
      <c r="G1228" s="83"/>
    </row>
    <row r="1229" spans="1:7">
      <c r="A1229" t="str">
        <f t="shared" si="19"/>
        <v/>
      </c>
      <c r="B1229" s="83"/>
      <c r="C1229" s="83"/>
      <c r="D1229" s="83"/>
      <c r="E1229" s="83"/>
      <c r="F1229" s="83"/>
      <c r="G1229" s="83"/>
    </row>
    <row r="1230" spans="1:7">
      <c r="A1230" t="str">
        <f t="shared" si="19"/>
        <v/>
      </c>
      <c r="B1230" s="83"/>
      <c r="C1230" s="83"/>
      <c r="D1230" s="83"/>
      <c r="E1230" s="83"/>
      <c r="F1230" s="83"/>
      <c r="G1230" s="83"/>
    </row>
    <row r="1231" spans="1:7">
      <c r="A1231" t="str">
        <f t="shared" si="19"/>
        <v/>
      </c>
      <c r="B1231" s="83"/>
      <c r="C1231" s="83"/>
      <c r="D1231" s="83"/>
      <c r="E1231" s="83"/>
      <c r="F1231" s="83"/>
      <c r="G1231" s="83"/>
    </row>
    <row r="1232" spans="1:7">
      <c r="A1232" t="str">
        <f t="shared" si="19"/>
        <v/>
      </c>
      <c r="B1232" s="83"/>
      <c r="C1232" s="83"/>
      <c r="D1232" s="83"/>
      <c r="E1232" s="83"/>
      <c r="F1232" s="83"/>
      <c r="G1232" s="83"/>
    </row>
    <row r="1233" spans="1:7">
      <c r="A1233" t="str">
        <f t="shared" si="19"/>
        <v/>
      </c>
      <c r="B1233" s="83"/>
      <c r="C1233" s="83"/>
      <c r="D1233" s="83"/>
      <c r="E1233" s="83"/>
      <c r="F1233" s="83"/>
      <c r="G1233" s="83"/>
    </row>
    <row r="1234" spans="1:7">
      <c r="A1234" t="str">
        <f t="shared" si="19"/>
        <v/>
      </c>
      <c r="B1234" s="83"/>
      <c r="C1234" s="83"/>
      <c r="D1234" s="83"/>
      <c r="E1234" s="83"/>
      <c r="F1234" s="83"/>
      <c r="G1234" s="83"/>
    </row>
    <row r="1235" spans="1:7">
      <c r="A1235" t="str">
        <f t="shared" si="19"/>
        <v/>
      </c>
      <c r="B1235" s="83"/>
      <c r="C1235" s="83"/>
      <c r="D1235" s="83"/>
      <c r="E1235" s="83"/>
      <c r="F1235" s="83"/>
      <c r="G1235" s="83"/>
    </row>
    <row r="1236" spans="1:7">
      <c r="A1236" t="str">
        <f t="shared" si="19"/>
        <v/>
      </c>
      <c r="B1236" s="83"/>
      <c r="C1236" s="83"/>
      <c r="D1236" s="83"/>
      <c r="E1236" s="83"/>
      <c r="F1236" s="83"/>
      <c r="G1236" s="83"/>
    </row>
    <row r="1237" spans="1:7">
      <c r="A1237" t="str">
        <f t="shared" si="19"/>
        <v/>
      </c>
      <c r="B1237" s="83"/>
      <c r="C1237" s="83"/>
      <c r="D1237" s="83"/>
      <c r="E1237" s="83"/>
      <c r="F1237" s="83"/>
      <c r="G1237" s="83"/>
    </row>
    <row r="1238" spans="1:7">
      <c r="A1238" t="str">
        <f t="shared" si="19"/>
        <v/>
      </c>
      <c r="B1238" s="83"/>
      <c r="C1238" s="83"/>
      <c r="D1238" s="83"/>
      <c r="E1238" s="83"/>
      <c r="F1238" s="83"/>
      <c r="G1238" s="83"/>
    </row>
    <row r="1239" spans="1:7">
      <c r="A1239" t="str">
        <f t="shared" si="19"/>
        <v/>
      </c>
      <c r="B1239" s="83"/>
      <c r="C1239" s="83"/>
      <c r="D1239" s="83"/>
      <c r="E1239" s="83"/>
      <c r="F1239" s="83"/>
      <c r="G1239" s="83"/>
    </row>
    <row r="1240" spans="1:7">
      <c r="A1240" t="str">
        <f t="shared" si="19"/>
        <v/>
      </c>
      <c r="B1240" s="83"/>
      <c r="C1240" s="83"/>
      <c r="D1240" s="83"/>
      <c r="E1240" s="83"/>
      <c r="F1240" s="83"/>
      <c r="G1240" s="83"/>
    </row>
    <row r="1241" spans="1:7">
      <c r="A1241" t="str">
        <f t="shared" si="19"/>
        <v/>
      </c>
      <c r="B1241" s="83"/>
      <c r="C1241" s="83"/>
      <c r="D1241" s="83"/>
      <c r="E1241" s="83"/>
      <c r="F1241" s="83"/>
      <c r="G1241" s="83"/>
    </row>
    <row r="1242" spans="1:7">
      <c r="A1242" t="str">
        <f t="shared" si="19"/>
        <v/>
      </c>
      <c r="B1242" s="83"/>
      <c r="C1242" s="83"/>
      <c r="D1242" s="83"/>
      <c r="E1242" s="83"/>
      <c r="F1242" s="83"/>
      <c r="G1242" s="83"/>
    </row>
    <row r="1243" spans="1:7">
      <c r="A1243" t="str">
        <f t="shared" si="19"/>
        <v/>
      </c>
      <c r="B1243" s="83"/>
      <c r="C1243" s="83"/>
      <c r="D1243" s="83"/>
      <c r="E1243" s="83"/>
      <c r="F1243" s="83"/>
      <c r="G1243" s="83"/>
    </row>
    <row r="1244" spans="1:7">
      <c r="A1244" t="str">
        <f t="shared" si="19"/>
        <v/>
      </c>
      <c r="B1244" s="83"/>
      <c r="C1244" s="83"/>
      <c r="D1244" s="83"/>
      <c r="E1244" s="83"/>
      <c r="F1244" s="83"/>
      <c r="G1244" s="83"/>
    </row>
    <row r="1245" spans="1:7">
      <c r="A1245" t="str">
        <f t="shared" si="19"/>
        <v/>
      </c>
      <c r="B1245" s="83"/>
      <c r="C1245" s="83"/>
      <c r="D1245" s="83"/>
      <c r="E1245" s="83"/>
      <c r="F1245" s="83"/>
      <c r="G1245" s="83"/>
    </row>
    <row r="1246" spans="1:7">
      <c r="A1246" t="str">
        <f t="shared" si="19"/>
        <v/>
      </c>
      <c r="B1246" s="83"/>
      <c r="C1246" s="83"/>
      <c r="D1246" s="83"/>
      <c r="E1246" s="83"/>
      <c r="F1246" s="83"/>
      <c r="G1246" s="83"/>
    </row>
    <row r="1247" spans="1:7">
      <c r="A1247" t="str">
        <f t="shared" si="19"/>
        <v/>
      </c>
      <c r="B1247" s="83"/>
      <c r="C1247" s="83"/>
      <c r="D1247" s="83"/>
      <c r="E1247" s="83"/>
      <c r="F1247" s="83"/>
      <c r="G1247" s="83"/>
    </row>
    <row r="1248" spans="1:7">
      <c r="A1248" t="str">
        <f t="shared" si="19"/>
        <v/>
      </c>
      <c r="B1248" s="83"/>
      <c r="C1248" s="83"/>
      <c r="D1248" s="83"/>
      <c r="E1248" s="83"/>
      <c r="F1248" s="83"/>
      <c r="G1248" s="83"/>
    </row>
    <row r="1249" spans="1:7">
      <c r="A1249" t="str">
        <f t="shared" si="19"/>
        <v/>
      </c>
      <c r="B1249" s="83"/>
      <c r="C1249" s="83"/>
      <c r="D1249" s="83"/>
      <c r="E1249" s="83"/>
      <c r="F1249" s="83"/>
      <c r="G1249" s="83"/>
    </row>
    <row r="1250" spans="1:7">
      <c r="A1250" t="str">
        <f t="shared" si="19"/>
        <v/>
      </c>
      <c r="B1250" s="83"/>
      <c r="C1250" s="83"/>
      <c r="D1250" s="83"/>
      <c r="E1250" s="83"/>
      <c r="F1250" s="83"/>
      <c r="G1250" s="83"/>
    </row>
    <row r="1251" spans="1:7">
      <c r="A1251" t="str">
        <f t="shared" si="19"/>
        <v/>
      </c>
      <c r="B1251" s="83"/>
      <c r="C1251" s="83"/>
      <c r="D1251" s="83"/>
      <c r="E1251" s="83"/>
      <c r="F1251" s="83"/>
      <c r="G1251" s="83"/>
    </row>
    <row r="1252" spans="1:7">
      <c r="A1252" t="str">
        <f t="shared" si="19"/>
        <v/>
      </c>
      <c r="B1252" s="83"/>
      <c r="C1252" s="83"/>
      <c r="D1252" s="83"/>
      <c r="E1252" s="83"/>
      <c r="F1252" s="83"/>
      <c r="G1252" s="83"/>
    </row>
    <row r="1253" spans="1:7">
      <c r="A1253" t="str">
        <f t="shared" si="19"/>
        <v/>
      </c>
      <c r="B1253" s="83"/>
      <c r="C1253" s="83"/>
      <c r="D1253" s="83"/>
      <c r="E1253" s="83"/>
      <c r="F1253" s="83"/>
      <c r="G1253" s="83"/>
    </row>
    <row r="1254" spans="1:7">
      <c r="A1254" t="str">
        <f t="shared" si="19"/>
        <v/>
      </c>
      <c r="B1254" s="83"/>
      <c r="C1254" s="83"/>
      <c r="D1254" s="83"/>
      <c r="E1254" s="83"/>
      <c r="F1254" s="83"/>
      <c r="G1254" s="83"/>
    </row>
    <row r="1255" spans="1:7">
      <c r="A1255" t="str">
        <f t="shared" si="19"/>
        <v/>
      </c>
      <c r="B1255" s="83"/>
      <c r="C1255" s="83"/>
      <c r="D1255" s="83"/>
      <c r="E1255" s="83"/>
      <c r="F1255" s="83"/>
      <c r="G1255" s="83"/>
    </row>
    <row r="1256" spans="1:7">
      <c r="A1256" t="str">
        <f t="shared" si="19"/>
        <v/>
      </c>
      <c r="B1256" s="83"/>
      <c r="C1256" s="83"/>
      <c r="D1256" s="83"/>
      <c r="E1256" s="83"/>
      <c r="F1256" s="83"/>
      <c r="G1256" s="83"/>
    </row>
    <row r="1257" spans="1:7">
      <c r="A1257" t="str">
        <f t="shared" si="19"/>
        <v/>
      </c>
      <c r="B1257" s="83"/>
      <c r="C1257" s="83"/>
      <c r="D1257" s="83"/>
      <c r="E1257" s="83"/>
      <c r="F1257" s="83"/>
      <c r="G1257" s="83"/>
    </row>
    <row r="1258" spans="1:7">
      <c r="A1258" t="str">
        <f t="shared" si="19"/>
        <v/>
      </c>
      <c r="B1258" s="83"/>
      <c r="C1258" s="83"/>
      <c r="D1258" s="83"/>
      <c r="E1258" s="83"/>
      <c r="F1258" s="83"/>
      <c r="G1258" s="83"/>
    </row>
    <row r="1259" spans="1:7">
      <c r="A1259" t="str">
        <f t="shared" si="19"/>
        <v/>
      </c>
      <c r="B1259" s="83"/>
      <c r="C1259" s="83"/>
      <c r="D1259" s="83"/>
      <c r="E1259" s="83"/>
      <c r="F1259" s="83"/>
      <c r="G1259" s="83"/>
    </row>
    <row r="1260" spans="1:7">
      <c r="A1260" t="str">
        <f t="shared" si="19"/>
        <v/>
      </c>
      <c r="B1260" s="83"/>
      <c r="C1260" s="83"/>
      <c r="D1260" s="83"/>
      <c r="E1260" s="83"/>
      <c r="F1260" s="83"/>
      <c r="G1260" s="83"/>
    </row>
    <row r="1261" spans="1:7">
      <c r="A1261" t="str">
        <f t="shared" si="19"/>
        <v/>
      </c>
      <c r="B1261" s="83"/>
      <c r="C1261" s="83"/>
      <c r="D1261" s="83"/>
      <c r="E1261" s="83"/>
      <c r="F1261" s="83"/>
      <c r="G1261" s="83"/>
    </row>
    <row r="1262" spans="1:7">
      <c r="A1262" t="str">
        <f t="shared" si="19"/>
        <v/>
      </c>
      <c r="B1262" s="83"/>
      <c r="C1262" s="83"/>
      <c r="D1262" s="83"/>
      <c r="E1262" s="83"/>
      <c r="F1262" s="83"/>
      <c r="G1262" s="83"/>
    </row>
    <row r="1263" spans="1:7">
      <c r="A1263" t="str">
        <f t="shared" si="19"/>
        <v/>
      </c>
      <c r="B1263" s="83"/>
      <c r="C1263" s="83"/>
      <c r="D1263" s="83"/>
      <c r="E1263" s="83"/>
      <c r="F1263" s="83"/>
      <c r="G1263" s="83"/>
    </row>
    <row r="1264" spans="1:7">
      <c r="A1264" t="str">
        <f t="shared" si="19"/>
        <v/>
      </c>
      <c r="B1264" s="83"/>
      <c r="C1264" s="83"/>
      <c r="D1264" s="83"/>
      <c r="E1264" s="83"/>
      <c r="F1264" s="83"/>
      <c r="G1264" s="83"/>
    </row>
    <row r="1265" spans="1:7">
      <c r="A1265" t="str">
        <f t="shared" si="19"/>
        <v/>
      </c>
      <c r="B1265" s="83"/>
      <c r="C1265" s="83"/>
      <c r="D1265" s="83"/>
      <c r="E1265" s="83"/>
      <c r="F1265" s="83"/>
      <c r="G1265" s="83"/>
    </row>
    <row r="1266" spans="1:7">
      <c r="A1266" t="str">
        <f t="shared" si="19"/>
        <v/>
      </c>
      <c r="B1266" s="83"/>
      <c r="C1266" s="83"/>
      <c r="D1266" s="83"/>
      <c r="E1266" s="83"/>
      <c r="F1266" s="83"/>
      <c r="G1266" s="83"/>
    </row>
    <row r="1267" spans="1:7">
      <c r="A1267" t="str">
        <f t="shared" si="19"/>
        <v/>
      </c>
      <c r="B1267" s="83"/>
      <c r="C1267" s="83"/>
      <c r="D1267" s="83"/>
      <c r="E1267" s="83"/>
      <c r="F1267" s="83"/>
      <c r="G1267" s="83"/>
    </row>
    <row r="1268" spans="1:7">
      <c r="A1268" t="str">
        <f t="shared" si="19"/>
        <v/>
      </c>
      <c r="B1268" s="83"/>
      <c r="C1268" s="83"/>
      <c r="D1268" s="83"/>
      <c r="E1268" s="83"/>
      <c r="F1268" s="83"/>
      <c r="G1268" s="83"/>
    </row>
    <row r="1269" spans="1:7">
      <c r="A1269" t="str">
        <f t="shared" si="19"/>
        <v/>
      </c>
      <c r="B1269" s="83"/>
      <c r="C1269" s="83"/>
      <c r="D1269" s="83"/>
      <c r="E1269" s="83"/>
      <c r="F1269" s="83"/>
      <c r="G1269" s="83"/>
    </row>
    <row r="1270" spans="1:7">
      <c r="A1270" t="str">
        <f t="shared" si="19"/>
        <v/>
      </c>
      <c r="B1270" s="83"/>
      <c r="C1270" s="83"/>
      <c r="D1270" s="83"/>
      <c r="E1270" s="83"/>
      <c r="F1270" s="83"/>
      <c r="G1270" s="83"/>
    </row>
    <row r="1271" spans="1:7">
      <c r="A1271" t="str">
        <f t="shared" si="19"/>
        <v/>
      </c>
      <c r="B1271" s="83"/>
      <c r="C1271" s="83"/>
      <c r="D1271" s="83"/>
      <c r="E1271" s="83"/>
      <c r="F1271" s="83"/>
      <c r="G1271" s="83"/>
    </row>
    <row r="1272" spans="1:7">
      <c r="A1272" t="str">
        <f t="shared" si="19"/>
        <v/>
      </c>
      <c r="B1272" s="83"/>
      <c r="C1272" s="83"/>
      <c r="D1272" s="83"/>
      <c r="E1272" s="83"/>
      <c r="F1272" s="83"/>
      <c r="G1272" s="83"/>
    </row>
    <row r="1273" spans="1:7">
      <c r="A1273" t="str">
        <f t="shared" si="19"/>
        <v/>
      </c>
      <c r="B1273" s="83"/>
      <c r="C1273" s="83"/>
      <c r="D1273" s="83"/>
      <c r="E1273" s="83"/>
      <c r="F1273" s="83"/>
      <c r="G1273" s="83"/>
    </row>
    <row r="1274" spans="1:7">
      <c r="A1274" t="str">
        <f t="shared" si="19"/>
        <v/>
      </c>
      <c r="B1274" s="83"/>
      <c r="C1274" s="83"/>
      <c r="D1274" s="83"/>
      <c r="E1274" s="83"/>
      <c r="F1274" s="83"/>
      <c r="G1274" s="83"/>
    </row>
    <row r="1275" spans="1:7">
      <c r="A1275" t="str">
        <f t="shared" si="19"/>
        <v/>
      </c>
      <c r="B1275" s="83"/>
      <c r="C1275" s="83"/>
      <c r="D1275" s="83"/>
      <c r="E1275" s="83"/>
      <c r="F1275" s="83"/>
      <c r="G1275" s="83"/>
    </row>
    <row r="1276" spans="1:7">
      <c r="A1276" t="str">
        <f t="shared" si="19"/>
        <v/>
      </c>
      <c r="B1276" s="83"/>
      <c r="C1276" s="83"/>
      <c r="D1276" s="83"/>
      <c r="E1276" s="83"/>
      <c r="F1276" s="83"/>
      <c r="G1276" s="83"/>
    </row>
    <row r="1277" spans="1:7">
      <c r="A1277" t="str">
        <f t="shared" si="19"/>
        <v/>
      </c>
      <c r="B1277" s="83"/>
      <c r="C1277" s="83"/>
      <c r="D1277" s="83"/>
      <c r="E1277" s="83"/>
      <c r="F1277" s="83"/>
      <c r="G1277" s="83"/>
    </row>
    <row r="1278" spans="1:7">
      <c r="A1278" t="str">
        <f t="shared" si="19"/>
        <v/>
      </c>
      <c r="B1278" s="83"/>
      <c r="C1278" s="83"/>
      <c r="D1278" s="83"/>
      <c r="E1278" s="83"/>
      <c r="F1278" s="83"/>
      <c r="G1278" s="83"/>
    </row>
    <row r="1279" spans="1:7">
      <c r="A1279" t="str">
        <f t="shared" si="19"/>
        <v/>
      </c>
      <c r="B1279" s="83"/>
      <c r="C1279" s="83"/>
      <c r="D1279" s="83"/>
      <c r="E1279" s="83"/>
      <c r="F1279" s="83"/>
      <c r="G1279" s="83"/>
    </row>
    <row r="1280" spans="1:7">
      <c r="A1280" t="str">
        <f t="shared" si="19"/>
        <v/>
      </c>
      <c r="B1280" s="83"/>
      <c r="C1280" s="83"/>
      <c r="D1280" s="83"/>
      <c r="E1280" s="83"/>
      <c r="F1280" s="83"/>
      <c r="G1280" s="83"/>
    </row>
    <row r="1281" spans="1:7">
      <c r="A1281" t="str">
        <f t="shared" si="19"/>
        <v/>
      </c>
      <c r="B1281" s="83"/>
      <c r="C1281" s="83"/>
      <c r="D1281" s="83"/>
      <c r="E1281" s="83"/>
      <c r="F1281" s="83"/>
      <c r="G1281" s="83"/>
    </row>
    <row r="1282" spans="1:7">
      <c r="A1282" t="str">
        <f t="shared" si="19"/>
        <v/>
      </c>
      <c r="B1282" s="83"/>
      <c r="C1282" s="83"/>
      <c r="D1282" s="83"/>
      <c r="E1282" s="83"/>
      <c r="F1282" s="83"/>
      <c r="G1282" s="83"/>
    </row>
    <row r="1283" spans="1:7">
      <c r="A1283" t="str">
        <f t="shared" si="19"/>
        <v/>
      </c>
      <c r="B1283" s="83"/>
      <c r="C1283" s="83"/>
      <c r="D1283" s="83"/>
      <c r="E1283" s="83"/>
      <c r="F1283" s="83"/>
      <c r="G1283" s="83"/>
    </row>
    <row r="1284" spans="1:7">
      <c r="A1284" t="str">
        <f t="shared" ref="A1284:A1347" si="20">CONCATENATE(B1284,C1284)</f>
        <v/>
      </c>
      <c r="B1284" s="83"/>
      <c r="C1284" s="83"/>
      <c r="D1284" s="83"/>
      <c r="E1284" s="83"/>
      <c r="F1284" s="83"/>
      <c r="G1284" s="83"/>
    </row>
    <row r="1285" spans="1:7">
      <c r="A1285" t="str">
        <f t="shared" si="20"/>
        <v/>
      </c>
      <c r="B1285" s="83"/>
      <c r="C1285" s="83"/>
      <c r="D1285" s="83"/>
      <c r="E1285" s="83"/>
      <c r="F1285" s="83"/>
      <c r="G1285" s="83"/>
    </row>
    <row r="1286" spans="1:7">
      <c r="A1286" t="str">
        <f t="shared" si="20"/>
        <v/>
      </c>
      <c r="B1286" s="83"/>
      <c r="C1286" s="83"/>
      <c r="D1286" s="83"/>
      <c r="E1286" s="83"/>
      <c r="F1286" s="83"/>
      <c r="G1286" s="83"/>
    </row>
    <row r="1287" spans="1:7">
      <c r="A1287" t="str">
        <f t="shared" si="20"/>
        <v/>
      </c>
      <c r="B1287" s="83"/>
      <c r="C1287" s="83"/>
      <c r="D1287" s="83"/>
      <c r="E1287" s="83"/>
      <c r="F1287" s="83"/>
      <c r="G1287" s="83"/>
    </row>
    <row r="1288" spans="1:7">
      <c r="A1288" t="str">
        <f t="shared" si="20"/>
        <v/>
      </c>
      <c r="B1288" s="83"/>
      <c r="C1288" s="83"/>
      <c r="D1288" s="83"/>
      <c r="E1288" s="83"/>
      <c r="F1288" s="83"/>
      <c r="G1288" s="83"/>
    </row>
    <row r="1289" spans="1:7">
      <c r="A1289" t="str">
        <f t="shared" si="20"/>
        <v/>
      </c>
      <c r="B1289" s="83"/>
      <c r="C1289" s="83"/>
      <c r="D1289" s="83"/>
      <c r="E1289" s="83"/>
      <c r="F1289" s="83"/>
      <c r="G1289" s="83"/>
    </row>
    <row r="1290" spans="1:7">
      <c r="A1290" t="str">
        <f t="shared" si="20"/>
        <v/>
      </c>
      <c r="B1290" s="83"/>
      <c r="C1290" s="83"/>
      <c r="D1290" s="83"/>
      <c r="E1290" s="83"/>
      <c r="F1290" s="83"/>
      <c r="G1290" s="83"/>
    </row>
    <row r="1291" spans="1:7">
      <c r="A1291" t="str">
        <f t="shared" si="20"/>
        <v/>
      </c>
      <c r="B1291" s="83"/>
      <c r="C1291" s="83"/>
      <c r="D1291" s="83"/>
      <c r="E1291" s="83"/>
      <c r="F1291" s="83"/>
      <c r="G1291" s="83"/>
    </row>
    <row r="1292" spans="1:7">
      <c r="A1292" t="str">
        <f t="shared" si="20"/>
        <v/>
      </c>
      <c r="B1292" s="83"/>
      <c r="C1292" s="83"/>
      <c r="D1292" s="83"/>
      <c r="E1292" s="83"/>
      <c r="F1292" s="83"/>
      <c r="G1292" s="83"/>
    </row>
    <row r="1293" spans="1:7">
      <c r="A1293" t="str">
        <f t="shared" si="20"/>
        <v/>
      </c>
      <c r="B1293" s="83"/>
      <c r="C1293" s="83"/>
      <c r="D1293" s="83"/>
      <c r="E1293" s="83"/>
      <c r="F1293" s="83"/>
      <c r="G1293" s="83"/>
    </row>
    <row r="1294" spans="1:7">
      <c r="A1294" t="str">
        <f t="shared" si="20"/>
        <v/>
      </c>
      <c r="B1294" s="83"/>
      <c r="C1294" s="83"/>
      <c r="D1294" s="83"/>
      <c r="E1294" s="83"/>
      <c r="F1294" s="83"/>
      <c r="G1294" s="83"/>
    </row>
    <row r="1295" spans="1:7">
      <c r="A1295" t="str">
        <f t="shared" si="20"/>
        <v/>
      </c>
      <c r="B1295" s="83"/>
      <c r="C1295" s="83"/>
      <c r="D1295" s="83"/>
      <c r="E1295" s="83"/>
      <c r="F1295" s="83"/>
      <c r="G1295" s="83"/>
    </row>
    <row r="1296" spans="1:7">
      <c r="A1296" t="str">
        <f t="shared" si="20"/>
        <v/>
      </c>
      <c r="B1296" s="83"/>
      <c r="C1296" s="83"/>
      <c r="D1296" s="83"/>
      <c r="E1296" s="83"/>
      <c r="F1296" s="83"/>
      <c r="G1296" s="83"/>
    </row>
    <row r="1297" spans="1:7">
      <c r="A1297" t="str">
        <f t="shared" si="20"/>
        <v/>
      </c>
      <c r="B1297" s="83"/>
      <c r="C1297" s="83"/>
      <c r="D1297" s="83"/>
      <c r="E1297" s="83"/>
      <c r="F1297" s="83"/>
      <c r="G1297" s="83"/>
    </row>
    <row r="1298" spans="1:7">
      <c r="A1298" t="str">
        <f t="shared" si="20"/>
        <v/>
      </c>
      <c r="B1298" s="83"/>
      <c r="C1298" s="83"/>
      <c r="D1298" s="83"/>
      <c r="E1298" s="83"/>
      <c r="F1298" s="83"/>
      <c r="G1298" s="83"/>
    </row>
    <row r="1299" spans="1:7">
      <c r="A1299" t="str">
        <f t="shared" si="20"/>
        <v/>
      </c>
      <c r="B1299" s="83"/>
      <c r="C1299" s="83"/>
      <c r="D1299" s="83"/>
      <c r="E1299" s="83"/>
      <c r="F1299" s="83"/>
      <c r="G1299" s="83"/>
    </row>
    <row r="1300" spans="1:7">
      <c r="A1300" t="str">
        <f t="shared" si="20"/>
        <v/>
      </c>
      <c r="B1300" s="83"/>
      <c r="C1300" s="83"/>
      <c r="D1300" s="83"/>
      <c r="E1300" s="83"/>
      <c r="F1300" s="83"/>
      <c r="G1300" s="83"/>
    </row>
    <row r="1301" spans="1:7">
      <c r="A1301" t="str">
        <f t="shared" si="20"/>
        <v/>
      </c>
      <c r="B1301" s="83"/>
      <c r="C1301" s="83"/>
      <c r="D1301" s="83"/>
      <c r="E1301" s="83"/>
      <c r="F1301" s="83"/>
      <c r="G1301" s="83"/>
    </row>
    <row r="1302" spans="1:7">
      <c r="A1302" t="str">
        <f t="shared" si="20"/>
        <v/>
      </c>
      <c r="B1302" s="83"/>
      <c r="C1302" s="83"/>
      <c r="D1302" s="83"/>
      <c r="E1302" s="83"/>
      <c r="F1302" s="83"/>
      <c r="G1302" s="83"/>
    </row>
    <row r="1303" spans="1:7">
      <c r="A1303" t="str">
        <f t="shared" si="20"/>
        <v/>
      </c>
      <c r="B1303" s="83"/>
      <c r="C1303" s="83"/>
      <c r="D1303" s="83"/>
      <c r="E1303" s="83"/>
      <c r="F1303" s="83"/>
      <c r="G1303" s="83"/>
    </row>
    <row r="1304" spans="1:7">
      <c r="A1304" t="str">
        <f t="shared" si="20"/>
        <v/>
      </c>
      <c r="B1304" s="83"/>
      <c r="C1304" s="83"/>
      <c r="D1304" s="83"/>
      <c r="E1304" s="83"/>
      <c r="F1304" s="83"/>
      <c r="G1304" s="83"/>
    </row>
    <row r="1305" spans="1:7">
      <c r="A1305" t="str">
        <f t="shared" si="20"/>
        <v/>
      </c>
      <c r="B1305" s="83"/>
      <c r="C1305" s="83"/>
      <c r="D1305" s="83"/>
      <c r="E1305" s="83"/>
      <c r="F1305" s="83"/>
      <c r="G1305" s="83"/>
    </row>
    <row r="1306" spans="1:7">
      <c r="A1306" t="str">
        <f t="shared" si="20"/>
        <v/>
      </c>
      <c r="B1306" s="83"/>
      <c r="C1306" s="83"/>
      <c r="D1306" s="83"/>
      <c r="E1306" s="83"/>
      <c r="F1306" s="83"/>
      <c r="G1306" s="83"/>
    </row>
    <row r="1307" spans="1:7">
      <c r="A1307" t="str">
        <f t="shared" si="20"/>
        <v/>
      </c>
      <c r="B1307" s="83"/>
      <c r="C1307" s="83"/>
      <c r="D1307" s="83"/>
      <c r="E1307" s="83"/>
      <c r="F1307" s="83"/>
      <c r="G1307" s="83"/>
    </row>
    <row r="1308" spans="1:7">
      <c r="A1308" t="str">
        <f t="shared" si="20"/>
        <v/>
      </c>
      <c r="B1308" s="83"/>
      <c r="C1308" s="83"/>
      <c r="D1308" s="83"/>
      <c r="E1308" s="83"/>
      <c r="F1308" s="83"/>
      <c r="G1308" s="83"/>
    </row>
    <row r="1309" spans="1:7">
      <c r="A1309" t="str">
        <f t="shared" si="20"/>
        <v/>
      </c>
      <c r="B1309" s="83"/>
      <c r="C1309" s="83"/>
      <c r="D1309" s="83"/>
      <c r="E1309" s="83"/>
      <c r="F1309" s="83"/>
      <c r="G1309" s="83"/>
    </row>
    <row r="1310" spans="1:7">
      <c r="A1310" t="str">
        <f t="shared" si="20"/>
        <v/>
      </c>
      <c r="B1310" s="83"/>
      <c r="C1310" s="83"/>
      <c r="D1310" s="83"/>
      <c r="E1310" s="83"/>
      <c r="F1310" s="83"/>
      <c r="G1310" s="83"/>
    </row>
    <row r="1311" spans="1:7">
      <c r="A1311" t="str">
        <f t="shared" si="20"/>
        <v/>
      </c>
      <c r="B1311" s="83"/>
      <c r="C1311" s="83"/>
      <c r="D1311" s="83"/>
      <c r="E1311" s="83"/>
      <c r="F1311" s="83"/>
      <c r="G1311" s="83"/>
    </row>
    <row r="1312" spans="1:7">
      <c r="A1312" t="str">
        <f t="shared" si="20"/>
        <v/>
      </c>
      <c r="B1312" s="83"/>
      <c r="C1312" s="83"/>
      <c r="D1312" s="83"/>
      <c r="E1312" s="83"/>
      <c r="F1312" s="83"/>
      <c r="G1312" s="83"/>
    </row>
    <row r="1313" spans="1:7">
      <c r="A1313" t="str">
        <f t="shared" si="20"/>
        <v/>
      </c>
      <c r="B1313" s="83"/>
      <c r="C1313" s="83"/>
      <c r="D1313" s="83"/>
      <c r="E1313" s="83"/>
      <c r="F1313" s="83"/>
      <c r="G1313" s="83"/>
    </row>
    <row r="1314" spans="1:7">
      <c r="A1314" t="str">
        <f t="shared" si="20"/>
        <v/>
      </c>
      <c r="B1314" s="83"/>
      <c r="C1314" s="83"/>
      <c r="D1314" s="83"/>
      <c r="E1314" s="83"/>
      <c r="F1314" s="83"/>
      <c r="G1314" s="83"/>
    </row>
    <row r="1315" spans="1:7">
      <c r="A1315" t="str">
        <f t="shared" si="20"/>
        <v/>
      </c>
      <c r="B1315" s="83"/>
      <c r="C1315" s="83"/>
      <c r="D1315" s="83"/>
      <c r="E1315" s="83"/>
      <c r="F1315" s="83"/>
      <c r="G1315" s="83"/>
    </row>
    <row r="1316" spans="1:7">
      <c r="A1316" t="str">
        <f t="shared" si="20"/>
        <v/>
      </c>
      <c r="B1316" s="83"/>
      <c r="C1316" s="83"/>
      <c r="D1316" s="83"/>
      <c r="E1316" s="83"/>
      <c r="F1316" s="83"/>
      <c r="G1316" s="83"/>
    </row>
    <row r="1317" spans="1:7">
      <c r="A1317" t="str">
        <f t="shared" si="20"/>
        <v/>
      </c>
      <c r="B1317" s="83"/>
      <c r="C1317" s="83"/>
      <c r="D1317" s="83"/>
      <c r="E1317" s="83"/>
      <c r="F1317" s="83"/>
      <c r="G1317" s="83"/>
    </row>
    <row r="1318" spans="1:7">
      <c r="A1318" t="str">
        <f t="shared" si="20"/>
        <v/>
      </c>
      <c r="B1318" s="83"/>
      <c r="C1318" s="83"/>
      <c r="D1318" s="83"/>
      <c r="E1318" s="83"/>
      <c r="F1318" s="83"/>
      <c r="G1318" s="83"/>
    </row>
    <row r="1319" spans="1:7">
      <c r="A1319" t="str">
        <f t="shared" si="20"/>
        <v/>
      </c>
      <c r="B1319" s="83"/>
      <c r="C1319" s="83"/>
      <c r="D1319" s="83"/>
      <c r="E1319" s="83"/>
      <c r="F1319" s="83"/>
      <c r="G1319" s="83"/>
    </row>
    <row r="1320" spans="1:7">
      <c r="A1320" t="str">
        <f t="shared" si="20"/>
        <v/>
      </c>
      <c r="B1320" s="83"/>
      <c r="C1320" s="83"/>
      <c r="D1320" s="83"/>
      <c r="E1320" s="83"/>
      <c r="F1320" s="83"/>
      <c r="G1320" s="83"/>
    </row>
    <row r="1321" spans="1:7">
      <c r="A1321" t="str">
        <f t="shared" si="20"/>
        <v/>
      </c>
      <c r="B1321" s="83"/>
      <c r="C1321" s="83"/>
      <c r="D1321" s="83"/>
      <c r="E1321" s="83"/>
      <c r="F1321" s="83"/>
      <c r="G1321" s="83"/>
    </row>
    <row r="1322" spans="1:7">
      <c r="A1322" t="str">
        <f t="shared" si="20"/>
        <v/>
      </c>
      <c r="B1322" s="83"/>
      <c r="C1322" s="83"/>
      <c r="D1322" s="83"/>
      <c r="E1322" s="83"/>
      <c r="F1322" s="83"/>
      <c r="G1322" s="83"/>
    </row>
    <row r="1323" spans="1:7">
      <c r="A1323" t="str">
        <f t="shared" si="20"/>
        <v/>
      </c>
      <c r="B1323" s="83"/>
      <c r="C1323" s="83"/>
      <c r="D1323" s="83"/>
      <c r="E1323" s="83"/>
      <c r="F1323" s="83"/>
      <c r="G1323" s="83"/>
    </row>
    <row r="1324" spans="1:7">
      <c r="A1324" t="str">
        <f t="shared" si="20"/>
        <v/>
      </c>
      <c r="B1324" s="83"/>
      <c r="C1324" s="83"/>
      <c r="D1324" s="83"/>
      <c r="E1324" s="83"/>
      <c r="F1324" s="83"/>
      <c r="G1324" s="83"/>
    </row>
    <row r="1325" spans="1:7">
      <c r="A1325" t="str">
        <f t="shared" si="20"/>
        <v/>
      </c>
      <c r="B1325" s="83"/>
      <c r="C1325" s="83"/>
      <c r="D1325" s="83"/>
      <c r="E1325" s="83"/>
      <c r="F1325" s="83"/>
      <c r="G1325" s="83"/>
    </row>
    <row r="1326" spans="1:7">
      <c r="A1326" t="str">
        <f t="shared" si="20"/>
        <v/>
      </c>
      <c r="B1326" s="83"/>
      <c r="C1326" s="83"/>
      <c r="D1326" s="83"/>
      <c r="E1326" s="83"/>
      <c r="F1326" s="83"/>
      <c r="G1326" s="83"/>
    </row>
    <row r="1327" spans="1:7">
      <c r="A1327" t="str">
        <f t="shared" si="20"/>
        <v/>
      </c>
      <c r="B1327" s="83"/>
      <c r="C1327" s="83"/>
      <c r="D1327" s="83"/>
      <c r="E1327" s="83"/>
      <c r="F1327" s="83"/>
      <c r="G1327" s="83"/>
    </row>
    <row r="1328" spans="1:7">
      <c r="A1328" t="str">
        <f t="shared" si="20"/>
        <v/>
      </c>
      <c r="B1328" s="83"/>
      <c r="C1328" s="83"/>
      <c r="D1328" s="83"/>
      <c r="E1328" s="83"/>
      <c r="F1328" s="83"/>
      <c r="G1328" s="83"/>
    </row>
    <row r="1329" spans="1:7">
      <c r="A1329" t="str">
        <f t="shared" si="20"/>
        <v/>
      </c>
      <c r="B1329" s="83"/>
      <c r="C1329" s="83"/>
      <c r="D1329" s="83"/>
      <c r="E1329" s="83"/>
      <c r="F1329" s="83"/>
      <c r="G1329" s="83"/>
    </row>
    <row r="1330" spans="1:7">
      <c r="A1330" t="str">
        <f t="shared" si="20"/>
        <v/>
      </c>
      <c r="B1330" s="83"/>
      <c r="C1330" s="83"/>
      <c r="D1330" s="83"/>
      <c r="E1330" s="83"/>
      <c r="F1330" s="83"/>
      <c r="G1330" s="83"/>
    </row>
    <row r="1331" spans="1:7">
      <c r="A1331" t="str">
        <f t="shared" si="20"/>
        <v/>
      </c>
      <c r="B1331" s="83"/>
      <c r="C1331" s="83"/>
      <c r="D1331" s="83"/>
      <c r="E1331" s="83"/>
      <c r="F1331" s="83"/>
      <c r="G1331" s="83"/>
    </row>
    <row r="1332" spans="1:7">
      <c r="A1332" t="str">
        <f t="shared" si="20"/>
        <v/>
      </c>
      <c r="B1332" s="83"/>
      <c r="C1332" s="83"/>
      <c r="D1332" s="83"/>
      <c r="E1332" s="83"/>
      <c r="F1332" s="83"/>
      <c r="G1332" s="83"/>
    </row>
    <row r="1333" spans="1:7">
      <c r="A1333" t="str">
        <f t="shared" si="20"/>
        <v/>
      </c>
      <c r="B1333" s="83"/>
      <c r="C1333" s="83"/>
      <c r="D1333" s="83"/>
      <c r="E1333" s="83"/>
      <c r="F1333" s="83"/>
      <c r="G1333" s="83"/>
    </row>
    <row r="1334" spans="1:7">
      <c r="A1334" t="str">
        <f t="shared" si="20"/>
        <v/>
      </c>
      <c r="B1334" s="83"/>
      <c r="C1334" s="83"/>
      <c r="D1334" s="83"/>
      <c r="E1334" s="83"/>
      <c r="F1334" s="83"/>
      <c r="G1334" s="83"/>
    </row>
    <row r="1335" spans="1:7">
      <c r="A1335" t="str">
        <f t="shared" si="20"/>
        <v/>
      </c>
      <c r="B1335" s="83"/>
      <c r="C1335" s="83"/>
      <c r="D1335" s="83"/>
      <c r="E1335" s="83"/>
      <c r="F1335" s="83"/>
      <c r="G1335" s="83"/>
    </row>
    <row r="1336" spans="1:7">
      <c r="A1336" t="str">
        <f t="shared" si="20"/>
        <v/>
      </c>
      <c r="B1336" s="83"/>
      <c r="C1336" s="83"/>
      <c r="D1336" s="83"/>
      <c r="E1336" s="83"/>
      <c r="F1336" s="83"/>
      <c r="G1336" s="83"/>
    </row>
    <row r="1337" spans="1:7">
      <c r="A1337" t="str">
        <f t="shared" si="20"/>
        <v/>
      </c>
      <c r="B1337" s="83"/>
      <c r="C1337" s="83"/>
      <c r="D1337" s="83"/>
      <c r="E1337" s="83"/>
      <c r="F1337" s="83"/>
      <c r="G1337" s="83"/>
    </row>
    <row r="1338" spans="1:7">
      <c r="A1338" t="str">
        <f t="shared" si="20"/>
        <v/>
      </c>
      <c r="B1338" s="83"/>
      <c r="C1338" s="83"/>
      <c r="D1338" s="83"/>
      <c r="E1338" s="83"/>
      <c r="F1338" s="83"/>
      <c r="G1338" s="83"/>
    </row>
    <row r="1339" spans="1:7">
      <c r="A1339" t="str">
        <f t="shared" si="20"/>
        <v/>
      </c>
      <c r="B1339" s="83"/>
      <c r="C1339" s="83"/>
      <c r="D1339" s="83"/>
      <c r="E1339" s="83"/>
      <c r="F1339" s="83"/>
      <c r="G1339" s="83"/>
    </row>
    <row r="1340" spans="1:7">
      <c r="A1340" t="str">
        <f t="shared" si="20"/>
        <v/>
      </c>
      <c r="B1340" s="83"/>
      <c r="C1340" s="83"/>
      <c r="D1340" s="83"/>
      <c r="E1340" s="83"/>
      <c r="F1340" s="83"/>
      <c r="G1340" s="83"/>
    </row>
    <row r="1341" spans="1:7">
      <c r="A1341" t="str">
        <f t="shared" si="20"/>
        <v/>
      </c>
      <c r="B1341" s="83"/>
      <c r="C1341" s="83"/>
      <c r="D1341" s="83"/>
      <c r="E1341" s="83"/>
      <c r="F1341" s="83"/>
      <c r="G1341" s="83"/>
    </row>
    <row r="1342" spans="1:7">
      <c r="A1342" t="str">
        <f t="shared" si="20"/>
        <v/>
      </c>
      <c r="B1342" s="83"/>
      <c r="C1342" s="83"/>
      <c r="D1342" s="83"/>
      <c r="E1342" s="83"/>
      <c r="F1342" s="83"/>
      <c r="G1342" s="83"/>
    </row>
    <row r="1343" spans="1:7">
      <c r="A1343" t="str">
        <f t="shared" si="20"/>
        <v/>
      </c>
      <c r="B1343" s="83"/>
      <c r="C1343" s="83"/>
      <c r="D1343" s="83"/>
      <c r="E1343" s="83"/>
      <c r="F1343" s="83"/>
      <c r="G1343" s="83"/>
    </row>
    <row r="1344" spans="1:7">
      <c r="A1344" t="str">
        <f t="shared" si="20"/>
        <v/>
      </c>
      <c r="B1344" s="83"/>
      <c r="C1344" s="83"/>
      <c r="D1344" s="83"/>
      <c r="E1344" s="83"/>
      <c r="F1344" s="83"/>
      <c r="G1344" s="83"/>
    </row>
    <row r="1345" spans="1:7">
      <c r="A1345" t="str">
        <f t="shared" si="20"/>
        <v/>
      </c>
      <c r="B1345" s="83"/>
      <c r="C1345" s="83"/>
      <c r="D1345" s="83"/>
      <c r="E1345" s="83"/>
      <c r="F1345" s="83"/>
      <c r="G1345" s="83"/>
    </row>
    <row r="1346" spans="1:7">
      <c r="A1346" t="str">
        <f t="shared" si="20"/>
        <v/>
      </c>
      <c r="B1346" s="83"/>
      <c r="C1346" s="83"/>
      <c r="D1346" s="83"/>
      <c r="E1346" s="83"/>
      <c r="F1346" s="83"/>
      <c r="G1346" s="83"/>
    </row>
    <row r="1347" spans="1:7">
      <c r="A1347" t="str">
        <f t="shared" si="20"/>
        <v/>
      </c>
      <c r="B1347" s="83"/>
      <c r="C1347" s="83"/>
      <c r="D1347" s="83"/>
      <c r="E1347" s="83"/>
      <c r="F1347" s="83"/>
      <c r="G1347" s="83"/>
    </row>
    <row r="1348" spans="1:7">
      <c r="A1348" t="str">
        <f t="shared" ref="A1348:A1411" si="21">CONCATENATE(B1348,C1348)</f>
        <v/>
      </c>
      <c r="B1348" s="83"/>
      <c r="C1348" s="83"/>
      <c r="D1348" s="83"/>
      <c r="E1348" s="83"/>
      <c r="F1348" s="83"/>
      <c r="G1348" s="83"/>
    </row>
    <row r="1349" spans="1:7">
      <c r="A1349" t="str">
        <f t="shared" si="21"/>
        <v/>
      </c>
      <c r="B1349" s="83"/>
      <c r="C1349" s="83"/>
      <c r="D1349" s="83"/>
      <c r="E1349" s="83"/>
      <c r="F1349" s="83"/>
      <c r="G1349" s="83"/>
    </row>
    <row r="1350" spans="1:7">
      <c r="A1350" t="str">
        <f t="shared" si="21"/>
        <v/>
      </c>
      <c r="B1350" s="83"/>
      <c r="C1350" s="83"/>
      <c r="D1350" s="83"/>
      <c r="E1350" s="83"/>
      <c r="F1350" s="83"/>
      <c r="G1350" s="83"/>
    </row>
    <row r="1351" spans="1:7">
      <c r="A1351" t="str">
        <f t="shared" si="21"/>
        <v/>
      </c>
      <c r="B1351" s="83"/>
      <c r="C1351" s="83"/>
      <c r="D1351" s="83"/>
      <c r="E1351" s="83"/>
      <c r="F1351" s="83"/>
      <c r="G1351" s="83"/>
    </row>
    <row r="1352" spans="1:7">
      <c r="A1352" t="str">
        <f t="shared" si="21"/>
        <v/>
      </c>
      <c r="B1352" s="83"/>
      <c r="C1352" s="83"/>
      <c r="D1352" s="83"/>
      <c r="E1352" s="83"/>
      <c r="F1352" s="83"/>
      <c r="G1352" s="83"/>
    </row>
    <row r="1353" spans="1:7">
      <c r="A1353" t="str">
        <f t="shared" si="21"/>
        <v/>
      </c>
      <c r="B1353" s="83"/>
      <c r="C1353" s="83"/>
      <c r="D1353" s="83"/>
      <c r="E1353" s="83"/>
      <c r="F1353" s="83"/>
      <c r="G1353" s="83"/>
    </row>
    <row r="1354" spans="1:7">
      <c r="A1354" t="str">
        <f t="shared" si="21"/>
        <v/>
      </c>
      <c r="B1354" s="83"/>
      <c r="C1354" s="83"/>
      <c r="D1354" s="83"/>
      <c r="E1354" s="83"/>
      <c r="F1354" s="83"/>
      <c r="G1354" s="83"/>
    </row>
    <row r="1355" spans="1:7">
      <c r="A1355" t="str">
        <f t="shared" si="21"/>
        <v/>
      </c>
      <c r="B1355" s="83"/>
      <c r="C1355" s="83"/>
      <c r="D1355" s="83"/>
      <c r="E1355" s="83"/>
      <c r="F1355" s="83"/>
      <c r="G1355" s="83"/>
    </row>
    <row r="1356" spans="1:7">
      <c r="A1356" t="str">
        <f t="shared" si="21"/>
        <v/>
      </c>
      <c r="B1356" s="83"/>
      <c r="C1356" s="83"/>
      <c r="D1356" s="83"/>
      <c r="E1356" s="83"/>
      <c r="F1356" s="83"/>
      <c r="G1356" s="83"/>
    </row>
    <row r="1357" spans="1:7">
      <c r="A1357" t="str">
        <f t="shared" si="21"/>
        <v/>
      </c>
      <c r="B1357" s="83"/>
      <c r="C1357" s="83"/>
      <c r="D1357" s="83"/>
      <c r="E1357" s="83"/>
      <c r="F1357" s="83"/>
      <c r="G1357" s="83"/>
    </row>
    <row r="1358" spans="1:7">
      <c r="A1358" t="str">
        <f t="shared" si="21"/>
        <v/>
      </c>
      <c r="B1358" s="83"/>
      <c r="C1358" s="83"/>
      <c r="D1358" s="83"/>
      <c r="E1358" s="83"/>
      <c r="F1358" s="83"/>
      <c r="G1358" s="83"/>
    </row>
    <row r="1359" spans="1:7">
      <c r="A1359" t="str">
        <f t="shared" si="21"/>
        <v/>
      </c>
      <c r="B1359" s="83"/>
      <c r="C1359" s="83"/>
      <c r="D1359" s="83"/>
      <c r="E1359" s="83"/>
      <c r="F1359" s="83"/>
      <c r="G1359" s="83"/>
    </row>
    <row r="1360" spans="1:7">
      <c r="A1360" t="str">
        <f t="shared" si="21"/>
        <v/>
      </c>
      <c r="B1360" s="83"/>
      <c r="C1360" s="83"/>
      <c r="D1360" s="83"/>
      <c r="E1360" s="83"/>
      <c r="F1360" s="83"/>
      <c r="G1360" s="83"/>
    </row>
    <row r="1361" spans="1:7">
      <c r="A1361" t="str">
        <f t="shared" si="21"/>
        <v/>
      </c>
      <c r="B1361" s="83"/>
      <c r="C1361" s="83"/>
      <c r="D1361" s="83"/>
      <c r="E1361" s="83"/>
      <c r="F1361" s="83"/>
      <c r="G1361" s="83"/>
    </row>
    <row r="1362" spans="1:7">
      <c r="A1362" t="str">
        <f t="shared" si="21"/>
        <v/>
      </c>
      <c r="B1362" s="83"/>
      <c r="C1362" s="83"/>
      <c r="D1362" s="83"/>
      <c r="E1362" s="83"/>
      <c r="F1362" s="83"/>
      <c r="G1362" s="83"/>
    </row>
    <row r="1363" spans="1:7">
      <c r="A1363" t="str">
        <f t="shared" si="21"/>
        <v/>
      </c>
      <c r="B1363" s="83"/>
      <c r="C1363" s="83"/>
      <c r="D1363" s="83"/>
      <c r="E1363" s="83"/>
      <c r="F1363" s="83"/>
      <c r="G1363" s="83"/>
    </row>
    <row r="1364" spans="1:7">
      <c r="A1364" t="str">
        <f t="shared" si="21"/>
        <v/>
      </c>
      <c r="B1364" s="83"/>
      <c r="C1364" s="83"/>
      <c r="D1364" s="83"/>
      <c r="E1364" s="83"/>
      <c r="F1364" s="83"/>
      <c r="G1364" s="83"/>
    </row>
    <row r="1365" spans="1:7">
      <c r="A1365" t="str">
        <f t="shared" si="21"/>
        <v/>
      </c>
      <c r="B1365" s="83"/>
      <c r="C1365" s="83"/>
      <c r="D1365" s="83"/>
      <c r="E1365" s="83"/>
      <c r="F1365" s="83"/>
      <c r="G1365" s="83"/>
    </row>
    <row r="1366" spans="1:7">
      <c r="A1366" t="str">
        <f t="shared" si="21"/>
        <v/>
      </c>
      <c r="B1366" s="83"/>
      <c r="C1366" s="83"/>
      <c r="D1366" s="83"/>
      <c r="E1366" s="83"/>
      <c r="F1366" s="83"/>
      <c r="G1366" s="83"/>
    </row>
    <row r="1367" spans="1:7">
      <c r="A1367" t="str">
        <f t="shared" si="21"/>
        <v/>
      </c>
      <c r="B1367" s="83"/>
      <c r="C1367" s="83"/>
      <c r="D1367" s="83"/>
      <c r="E1367" s="83"/>
      <c r="F1367" s="83"/>
      <c r="G1367" s="83"/>
    </row>
    <row r="1368" spans="1:7">
      <c r="A1368" t="str">
        <f t="shared" si="21"/>
        <v/>
      </c>
      <c r="B1368" s="83"/>
      <c r="C1368" s="83"/>
      <c r="D1368" s="83"/>
      <c r="E1368" s="83"/>
      <c r="F1368" s="83"/>
      <c r="G1368" s="83"/>
    </row>
    <row r="1369" spans="1:7">
      <c r="A1369" t="str">
        <f t="shared" si="21"/>
        <v/>
      </c>
      <c r="B1369" s="83"/>
      <c r="C1369" s="83"/>
      <c r="D1369" s="83"/>
      <c r="E1369" s="83"/>
      <c r="F1369" s="83"/>
      <c r="G1369" s="83"/>
    </row>
    <row r="1370" spans="1:7">
      <c r="A1370" t="str">
        <f t="shared" si="21"/>
        <v/>
      </c>
      <c r="B1370" s="83"/>
      <c r="C1370" s="83"/>
      <c r="D1370" s="83"/>
      <c r="E1370" s="83"/>
      <c r="F1370" s="83"/>
      <c r="G1370" s="83"/>
    </row>
    <row r="1371" spans="1:7">
      <c r="A1371" t="str">
        <f t="shared" si="21"/>
        <v/>
      </c>
      <c r="B1371" s="83"/>
      <c r="C1371" s="83"/>
      <c r="D1371" s="83"/>
      <c r="E1371" s="83"/>
      <c r="F1371" s="83"/>
      <c r="G1371" s="83"/>
    </row>
    <row r="1372" spans="1:7">
      <c r="A1372" t="str">
        <f t="shared" si="21"/>
        <v/>
      </c>
      <c r="B1372" s="83"/>
      <c r="C1372" s="83"/>
      <c r="D1372" s="83"/>
      <c r="E1372" s="83"/>
      <c r="F1372" s="83"/>
      <c r="G1372" s="83"/>
    </row>
    <row r="1373" spans="1:7">
      <c r="A1373" t="str">
        <f t="shared" si="21"/>
        <v/>
      </c>
      <c r="B1373" s="83"/>
      <c r="C1373" s="83"/>
      <c r="D1373" s="83"/>
      <c r="E1373" s="83"/>
      <c r="F1373" s="83"/>
      <c r="G1373" s="83"/>
    </row>
    <row r="1374" spans="1:7">
      <c r="A1374" t="str">
        <f t="shared" si="21"/>
        <v/>
      </c>
      <c r="B1374" s="83"/>
      <c r="C1374" s="83"/>
      <c r="D1374" s="83"/>
      <c r="E1374" s="83"/>
      <c r="F1374" s="83"/>
      <c r="G1374" s="83"/>
    </row>
    <row r="1375" spans="1:7">
      <c r="A1375" t="str">
        <f t="shared" si="21"/>
        <v/>
      </c>
      <c r="B1375" s="83"/>
      <c r="C1375" s="83"/>
      <c r="D1375" s="83"/>
      <c r="E1375" s="83"/>
      <c r="F1375" s="83"/>
      <c r="G1375" s="83"/>
    </row>
    <row r="1376" spans="1:7">
      <c r="A1376" t="str">
        <f t="shared" si="21"/>
        <v/>
      </c>
      <c r="B1376" s="83"/>
      <c r="C1376" s="83"/>
      <c r="D1376" s="83"/>
      <c r="E1376" s="83"/>
      <c r="F1376" s="83"/>
      <c r="G1376" s="83"/>
    </row>
    <row r="1377" spans="1:7">
      <c r="A1377" t="str">
        <f t="shared" si="21"/>
        <v/>
      </c>
      <c r="B1377" s="83"/>
      <c r="C1377" s="83"/>
      <c r="D1377" s="83"/>
      <c r="E1377" s="83"/>
      <c r="F1377" s="83"/>
      <c r="G1377" s="83"/>
    </row>
    <row r="1378" spans="1:7">
      <c r="A1378" t="str">
        <f t="shared" si="21"/>
        <v/>
      </c>
      <c r="B1378" s="83"/>
      <c r="C1378" s="83"/>
      <c r="D1378" s="83"/>
      <c r="E1378" s="83"/>
      <c r="F1378" s="83"/>
      <c r="G1378" s="83"/>
    </row>
    <row r="1379" spans="1:7">
      <c r="A1379" t="str">
        <f t="shared" si="21"/>
        <v/>
      </c>
      <c r="B1379" s="83"/>
      <c r="C1379" s="83"/>
      <c r="D1379" s="83"/>
      <c r="E1379" s="83"/>
      <c r="F1379" s="83"/>
      <c r="G1379" s="83"/>
    </row>
    <row r="1380" spans="1:7">
      <c r="A1380" t="str">
        <f t="shared" si="21"/>
        <v/>
      </c>
      <c r="B1380" s="83"/>
      <c r="C1380" s="83"/>
      <c r="D1380" s="83"/>
      <c r="E1380" s="83"/>
      <c r="F1380" s="83"/>
      <c r="G1380" s="83"/>
    </row>
    <row r="1381" spans="1:7">
      <c r="A1381" t="str">
        <f t="shared" si="21"/>
        <v/>
      </c>
      <c r="B1381" s="83"/>
      <c r="C1381" s="83"/>
      <c r="D1381" s="83"/>
      <c r="E1381" s="83"/>
      <c r="F1381" s="83"/>
      <c r="G1381" s="83"/>
    </row>
    <row r="1382" spans="1:7">
      <c r="A1382" t="str">
        <f t="shared" si="21"/>
        <v/>
      </c>
      <c r="B1382" s="83"/>
      <c r="C1382" s="83"/>
      <c r="D1382" s="83"/>
      <c r="E1382" s="83"/>
      <c r="F1382" s="83"/>
      <c r="G1382" s="83"/>
    </row>
    <row r="1383" spans="1:7">
      <c r="A1383" t="str">
        <f t="shared" si="21"/>
        <v/>
      </c>
      <c r="B1383" s="83"/>
      <c r="C1383" s="83"/>
      <c r="D1383" s="83"/>
      <c r="E1383" s="83"/>
      <c r="F1383" s="83"/>
      <c r="G1383" s="83"/>
    </row>
    <row r="1384" spans="1:7">
      <c r="A1384" t="str">
        <f t="shared" si="21"/>
        <v/>
      </c>
      <c r="B1384" s="83"/>
      <c r="C1384" s="83"/>
      <c r="D1384" s="83"/>
      <c r="E1384" s="83"/>
      <c r="F1384" s="83"/>
      <c r="G1384" s="83"/>
    </row>
    <row r="1385" spans="1:7">
      <c r="A1385" t="str">
        <f t="shared" si="21"/>
        <v/>
      </c>
      <c r="B1385" s="83"/>
      <c r="C1385" s="83"/>
      <c r="D1385" s="83"/>
      <c r="E1385" s="83"/>
      <c r="F1385" s="83"/>
      <c r="G1385" s="83"/>
    </row>
    <row r="1386" spans="1:7">
      <c r="A1386" t="str">
        <f t="shared" si="21"/>
        <v/>
      </c>
      <c r="B1386" s="83"/>
      <c r="C1386" s="83"/>
      <c r="D1386" s="83"/>
      <c r="E1386" s="83"/>
      <c r="F1386" s="83"/>
      <c r="G1386" s="83"/>
    </row>
    <row r="1387" spans="1:7">
      <c r="A1387" t="str">
        <f t="shared" si="21"/>
        <v/>
      </c>
      <c r="B1387" s="83"/>
      <c r="C1387" s="83"/>
      <c r="D1387" s="83"/>
      <c r="E1387" s="83"/>
      <c r="F1387" s="83"/>
      <c r="G1387" s="83"/>
    </row>
    <row r="1388" spans="1:7">
      <c r="A1388" t="str">
        <f t="shared" si="21"/>
        <v/>
      </c>
      <c r="B1388" s="83"/>
      <c r="C1388" s="83"/>
      <c r="D1388" s="83"/>
      <c r="E1388" s="83"/>
      <c r="F1388" s="83"/>
      <c r="G1388" s="83"/>
    </row>
    <row r="1389" spans="1:7">
      <c r="A1389" t="str">
        <f t="shared" si="21"/>
        <v/>
      </c>
      <c r="B1389" s="83"/>
      <c r="C1389" s="83"/>
      <c r="D1389" s="83"/>
      <c r="E1389" s="83"/>
      <c r="F1389" s="83"/>
      <c r="G1389" s="83"/>
    </row>
    <row r="1390" spans="1:7">
      <c r="A1390" t="str">
        <f t="shared" si="21"/>
        <v/>
      </c>
      <c r="B1390" s="83"/>
      <c r="C1390" s="83"/>
      <c r="D1390" s="83"/>
      <c r="E1390" s="83"/>
      <c r="F1390" s="83"/>
      <c r="G1390" s="83"/>
    </row>
    <row r="1391" spans="1:7">
      <c r="A1391" t="str">
        <f t="shared" si="21"/>
        <v/>
      </c>
      <c r="B1391" s="83"/>
      <c r="C1391" s="83"/>
      <c r="D1391" s="83"/>
      <c r="E1391" s="83"/>
      <c r="F1391" s="83"/>
      <c r="G1391" s="83"/>
    </row>
    <row r="1392" spans="1:7">
      <c r="A1392" t="str">
        <f t="shared" si="21"/>
        <v/>
      </c>
      <c r="B1392" s="83"/>
      <c r="C1392" s="83"/>
      <c r="D1392" s="83"/>
      <c r="E1392" s="83"/>
      <c r="F1392" s="83"/>
      <c r="G1392" s="83"/>
    </row>
    <row r="1393" spans="1:7">
      <c r="A1393" t="str">
        <f t="shared" si="21"/>
        <v/>
      </c>
      <c r="B1393" s="83"/>
      <c r="C1393" s="83"/>
      <c r="D1393" s="83"/>
      <c r="E1393" s="83"/>
      <c r="F1393" s="83"/>
      <c r="G1393" s="83"/>
    </row>
    <row r="1394" spans="1:7">
      <c r="A1394" t="str">
        <f t="shared" si="21"/>
        <v/>
      </c>
      <c r="B1394" s="83"/>
      <c r="C1394" s="83"/>
      <c r="D1394" s="83"/>
      <c r="E1394" s="83"/>
      <c r="F1394" s="83"/>
      <c r="G1394" s="83"/>
    </row>
    <row r="1395" spans="1:7">
      <c r="A1395" t="str">
        <f t="shared" si="21"/>
        <v/>
      </c>
      <c r="B1395" s="83"/>
      <c r="C1395" s="83"/>
      <c r="D1395" s="83"/>
      <c r="E1395" s="83"/>
      <c r="F1395" s="83"/>
      <c r="G1395" s="83"/>
    </row>
    <row r="1396" spans="1:7">
      <c r="A1396" t="str">
        <f t="shared" si="21"/>
        <v/>
      </c>
      <c r="B1396" s="83"/>
      <c r="C1396" s="83"/>
      <c r="D1396" s="83"/>
      <c r="E1396" s="83"/>
      <c r="F1396" s="83"/>
      <c r="G1396" s="83"/>
    </row>
    <row r="1397" spans="1:7">
      <c r="A1397" t="str">
        <f t="shared" si="21"/>
        <v/>
      </c>
      <c r="B1397" s="83"/>
      <c r="C1397" s="83"/>
      <c r="D1397" s="83"/>
      <c r="E1397" s="83"/>
      <c r="F1397" s="83"/>
      <c r="G1397" s="83"/>
    </row>
    <row r="1398" spans="1:7">
      <c r="A1398" t="str">
        <f t="shared" si="21"/>
        <v/>
      </c>
      <c r="B1398" s="83"/>
      <c r="C1398" s="83"/>
      <c r="D1398" s="83"/>
      <c r="E1398" s="83"/>
      <c r="F1398" s="83"/>
      <c r="G1398" s="83"/>
    </row>
    <row r="1399" spans="1:7">
      <c r="A1399" t="str">
        <f t="shared" si="21"/>
        <v/>
      </c>
      <c r="B1399" s="83"/>
      <c r="C1399" s="83"/>
      <c r="D1399" s="83"/>
      <c r="E1399" s="83"/>
      <c r="F1399" s="83"/>
      <c r="G1399" s="83"/>
    </row>
    <row r="1400" spans="1:7">
      <c r="A1400" t="str">
        <f t="shared" si="21"/>
        <v/>
      </c>
      <c r="B1400" s="83"/>
      <c r="C1400" s="83"/>
      <c r="D1400" s="83"/>
      <c r="E1400" s="83"/>
      <c r="F1400" s="83"/>
      <c r="G1400" s="83"/>
    </row>
    <row r="1401" spans="1:7">
      <c r="A1401" t="str">
        <f t="shared" si="21"/>
        <v/>
      </c>
      <c r="B1401" s="83"/>
      <c r="C1401" s="83"/>
      <c r="D1401" s="83"/>
      <c r="E1401" s="83"/>
      <c r="F1401" s="83"/>
      <c r="G1401" s="83"/>
    </row>
    <row r="1402" spans="1:7">
      <c r="A1402" t="str">
        <f t="shared" si="21"/>
        <v/>
      </c>
      <c r="B1402" s="83"/>
      <c r="C1402" s="83"/>
      <c r="D1402" s="83"/>
      <c r="E1402" s="83"/>
      <c r="F1402" s="83"/>
      <c r="G1402" s="83"/>
    </row>
    <row r="1403" spans="1:7">
      <c r="A1403" t="str">
        <f t="shared" si="21"/>
        <v/>
      </c>
      <c r="B1403" s="83"/>
      <c r="C1403" s="83"/>
      <c r="D1403" s="83"/>
      <c r="E1403" s="83"/>
      <c r="F1403" s="83"/>
      <c r="G1403" s="83"/>
    </row>
    <row r="1404" spans="1:7">
      <c r="A1404" t="str">
        <f t="shared" si="21"/>
        <v/>
      </c>
      <c r="B1404" s="83"/>
      <c r="C1404" s="83"/>
      <c r="D1404" s="83"/>
      <c r="E1404" s="83"/>
      <c r="F1404" s="83"/>
      <c r="G1404" s="83"/>
    </row>
    <row r="1405" spans="1:7">
      <c r="A1405" t="str">
        <f t="shared" si="21"/>
        <v/>
      </c>
      <c r="B1405" s="83"/>
      <c r="C1405" s="83"/>
      <c r="D1405" s="83"/>
      <c r="E1405" s="83"/>
      <c r="F1405" s="83"/>
      <c r="G1405" s="83"/>
    </row>
    <row r="1406" spans="1:7">
      <c r="A1406" t="str">
        <f t="shared" si="21"/>
        <v/>
      </c>
      <c r="B1406" s="83"/>
      <c r="C1406" s="83"/>
      <c r="D1406" s="83"/>
      <c r="E1406" s="83"/>
      <c r="F1406" s="83"/>
      <c r="G1406" s="83"/>
    </row>
    <row r="1407" spans="1:7">
      <c r="A1407" t="str">
        <f t="shared" si="21"/>
        <v/>
      </c>
      <c r="B1407" s="83"/>
      <c r="C1407" s="83"/>
      <c r="D1407" s="83"/>
      <c r="E1407" s="83"/>
      <c r="F1407" s="83"/>
      <c r="G1407" s="83"/>
    </row>
    <row r="1408" spans="1:7">
      <c r="A1408" t="str">
        <f t="shared" si="21"/>
        <v/>
      </c>
      <c r="B1408" s="83"/>
      <c r="C1408" s="83"/>
      <c r="D1408" s="83"/>
      <c r="E1408" s="83"/>
      <c r="F1408" s="83"/>
      <c r="G1408" s="83"/>
    </row>
    <row r="1409" spans="1:7">
      <c r="A1409" t="str">
        <f t="shared" si="21"/>
        <v/>
      </c>
      <c r="B1409" s="83"/>
      <c r="C1409" s="83"/>
      <c r="D1409" s="83"/>
      <c r="E1409" s="83"/>
      <c r="F1409" s="83"/>
      <c r="G1409" s="83"/>
    </row>
    <row r="1410" spans="1:7">
      <c r="A1410" t="str">
        <f t="shared" si="21"/>
        <v/>
      </c>
      <c r="B1410" s="83"/>
      <c r="C1410" s="83"/>
      <c r="D1410" s="83"/>
      <c r="E1410" s="83"/>
      <c r="F1410" s="83"/>
      <c r="G1410" s="83"/>
    </row>
    <row r="1411" spans="1:7">
      <c r="A1411" t="str">
        <f t="shared" si="21"/>
        <v/>
      </c>
      <c r="B1411" s="83"/>
      <c r="C1411" s="83"/>
      <c r="D1411" s="83"/>
      <c r="E1411" s="83"/>
      <c r="F1411" s="83"/>
      <c r="G1411" s="83"/>
    </row>
    <row r="1412" spans="1:7">
      <c r="A1412" t="str">
        <f t="shared" ref="A1412:A1475" si="22">CONCATENATE(B1412,C1412)</f>
        <v/>
      </c>
      <c r="B1412" s="83"/>
      <c r="C1412" s="83"/>
      <c r="D1412" s="83"/>
      <c r="E1412" s="83"/>
      <c r="F1412" s="83"/>
      <c r="G1412" s="83"/>
    </row>
    <row r="1413" spans="1:7">
      <c r="A1413" t="str">
        <f t="shared" si="22"/>
        <v/>
      </c>
      <c r="B1413" s="83"/>
      <c r="C1413" s="83"/>
      <c r="D1413" s="83"/>
      <c r="E1413" s="83"/>
      <c r="F1413" s="83"/>
      <c r="G1413" s="83"/>
    </row>
    <row r="1414" spans="1:7">
      <c r="A1414" t="str">
        <f t="shared" si="22"/>
        <v/>
      </c>
      <c r="B1414" s="83"/>
      <c r="C1414" s="83"/>
      <c r="D1414" s="83"/>
      <c r="E1414" s="83"/>
      <c r="F1414" s="83"/>
      <c r="G1414" s="83"/>
    </row>
    <row r="1415" spans="1:7">
      <c r="A1415" t="str">
        <f t="shared" si="22"/>
        <v/>
      </c>
      <c r="B1415" s="83"/>
      <c r="C1415" s="83"/>
      <c r="D1415" s="83"/>
      <c r="E1415" s="83"/>
      <c r="F1415" s="83"/>
      <c r="G1415" s="83"/>
    </row>
    <row r="1416" spans="1:7">
      <c r="A1416" t="str">
        <f t="shared" si="22"/>
        <v/>
      </c>
      <c r="B1416" s="83"/>
      <c r="C1416" s="83"/>
      <c r="D1416" s="83"/>
      <c r="E1416" s="83"/>
      <c r="F1416" s="83"/>
      <c r="G1416" s="83"/>
    </row>
    <row r="1417" spans="1:7">
      <c r="A1417" t="str">
        <f t="shared" si="22"/>
        <v/>
      </c>
      <c r="B1417" s="83"/>
      <c r="C1417" s="83"/>
      <c r="D1417" s="83"/>
      <c r="E1417" s="83"/>
      <c r="F1417" s="83"/>
      <c r="G1417" s="83"/>
    </row>
    <row r="1418" spans="1:7">
      <c r="A1418" t="str">
        <f t="shared" si="22"/>
        <v/>
      </c>
      <c r="B1418" s="83"/>
      <c r="C1418" s="83"/>
      <c r="D1418" s="83"/>
      <c r="E1418" s="83"/>
      <c r="F1418" s="83"/>
      <c r="G1418" s="83"/>
    </row>
    <row r="1419" spans="1:7">
      <c r="A1419" t="str">
        <f t="shared" si="22"/>
        <v/>
      </c>
      <c r="B1419" s="83"/>
      <c r="C1419" s="83"/>
      <c r="D1419" s="83"/>
      <c r="E1419" s="83"/>
      <c r="F1419" s="83"/>
      <c r="G1419" s="83"/>
    </row>
    <row r="1420" spans="1:7">
      <c r="A1420" t="str">
        <f t="shared" si="22"/>
        <v/>
      </c>
      <c r="B1420" s="83"/>
      <c r="C1420" s="83"/>
      <c r="D1420" s="83"/>
      <c r="E1420" s="83"/>
      <c r="F1420" s="83"/>
      <c r="G1420" s="83"/>
    </row>
    <row r="1421" spans="1:7">
      <c r="A1421" t="str">
        <f t="shared" si="22"/>
        <v/>
      </c>
      <c r="B1421" s="83"/>
      <c r="C1421" s="83"/>
      <c r="D1421" s="83"/>
      <c r="E1421" s="83"/>
      <c r="F1421" s="83"/>
      <c r="G1421" s="83"/>
    </row>
    <row r="1422" spans="1:7">
      <c r="A1422" t="str">
        <f t="shared" si="22"/>
        <v/>
      </c>
      <c r="B1422" s="83"/>
      <c r="C1422" s="83"/>
      <c r="D1422" s="83"/>
      <c r="E1422" s="83"/>
      <c r="F1422" s="83"/>
      <c r="G1422" s="83"/>
    </row>
    <row r="1423" spans="1:7">
      <c r="A1423" t="str">
        <f t="shared" si="22"/>
        <v/>
      </c>
      <c r="B1423" s="83"/>
      <c r="C1423" s="83"/>
      <c r="D1423" s="83"/>
      <c r="E1423" s="83"/>
      <c r="F1423" s="83"/>
      <c r="G1423" s="83"/>
    </row>
    <row r="1424" spans="1:7">
      <c r="A1424" t="str">
        <f t="shared" si="22"/>
        <v/>
      </c>
      <c r="B1424" s="83"/>
      <c r="C1424" s="83"/>
      <c r="D1424" s="83"/>
      <c r="E1424" s="83"/>
      <c r="F1424" s="83"/>
      <c r="G1424" s="83"/>
    </row>
    <row r="1425" spans="1:7">
      <c r="A1425" t="str">
        <f t="shared" si="22"/>
        <v/>
      </c>
      <c r="B1425" s="83"/>
      <c r="C1425" s="83"/>
      <c r="D1425" s="83"/>
      <c r="E1425" s="83"/>
      <c r="F1425" s="83"/>
      <c r="G1425" s="83"/>
    </row>
    <row r="1426" spans="1:7">
      <c r="A1426" t="str">
        <f t="shared" si="22"/>
        <v/>
      </c>
      <c r="B1426" s="83"/>
      <c r="C1426" s="83"/>
      <c r="D1426" s="83"/>
      <c r="E1426" s="83"/>
      <c r="F1426" s="83"/>
      <c r="G1426" s="83"/>
    </row>
    <row r="1427" spans="1:7">
      <c r="A1427" t="str">
        <f t="shared" si="22"/>
        <v/>
      </c>
      <c r="B1427" s="83"/>
      <c r="C1427" s="83"/>
      <c r="D1427" s="83"/>
      <c r="E1427" s="83"/>
      <c r="F1427" s="83"/>
      <c r="G1427" s="83"/>
    </row>
    <row r="1428" spans="1:7">
      <c r="A1428" t="str">
        <f t="shared" si="22"/>
        <v/>
      </c>
      <c r="B1428" s="83"/>
      <c r="C1428" s="83"/>
      <c r="D1428" s="83"/>
      <c r="E1428" s="83"/>
      <c r="F1428" s="83"/>
      <c r="G1428" s="83"/>
    </row>
    <row r="1429" spans="1:7">
      <c r="A1429" t="str">
        <f t="shared" si="22"/>
        <v/>
      </c>
      <c r="B1429" s="83"/>
      <c r="C1429" s="83"/>
      <c r="D1429" s="83"/>
      <c r="E1429" s="83"/>
      <c r="F1429" s="83"/>
      <c r="G1429" s="83"/>
    </row>
    <row r="1430" spans="1:7">
      <c r="A1430" t="str">
        <f t="shared" si="22"/>
        <v/>
      </c>
      <c r="B1430" s="83"/>
      <c r="C1430" s="83"/>
      <c r="D1430" s="83"/>
      <c r="E1430" s="83"/>
      <c r="F1430" s="83"/>
      <c r="G1430" s="83"/>
    </row>
    <row r="1431" spans="1:7">
      <c r="A1431" t="str">
        <f t="shared" si="22"/>
        <v/>
      </c>
      <c r="B1431" s="83"/>
      <c r="C1431" s="83"/>
      <c r="D1431" s="83"/>
      <c r="E1431" s="83"/>
      <c r="F1431" s="83"/>
      <c r="G1431" s="83"/>
    </row>
    <row r="1432" spans="1:7">
      <c r="A1432" t="str">
        <f t="shared" si="22"/>
        <v/>
      </c>
      <c r="B1432" s="83"/>
      <c r="C1432" s="83"/>
      <c r="D1432" s="83"/>
      <c r="E1432" s="83"/>
      <c r="F1432" s="83"/>
      <c r="G1432" s="83"/>
    </row>
    <row r="1433" spans="1:7">
      <c r="A1433" t="str">
        <f t="shared" si="22"/>
        <v/>
      </c>
      <c r="B1433" s="83"/>
      <c r="C1433" s="83"/>
      <c r="D1433" s="83"/>
      <c r="E1433" s="83"/>
      <c r="F1433" s="83"/>
      <c r="G1433" s="83"/>
    </row>
    <row r="1434" spans="1:7">
      <c r="A1434" t="str">
        <f t="shared" si="22"/>
        <v/>
      </c>
      <c r="B1434" s="83"/>
      <c r="C1434" s="83"/>
      <c r="D1434" s="83"/>
      <c r="E1434" s="83"/>
      <c r="F1434" s="83"/>
      <c r="G1434" s="83"/>
    </row>
    <row r="1435" spans="1:7">
      <c r="A1435" t="str">
        <f t="shared" si="22"/>
        <v/>
      </c>
      <c r="B1435" s="83"/>
      <c r="C1435" s="83"/>
      <c r="D1435" s="83"/>
      <c r="E1435" s="83"/>
      <c r="F1435" s="83"/>
      <c r="G1435" s="83"/>
    </row>
    <row r="1436" spans="1:7">
      <c r="A1436" t="str">
        <f t="shared" si="22"/>
        <v/>
      </c>
      <c r="B1436" s="83"/>
      <c r="C1436" s="83"/>
      <c r="D1436" s="83"/>
      <c r="E1436" s="83"/>
      <c r="F1436" s="83"/>
      <c r="G1436" s="83"/>
    </row>
    <row r="1437" spans="1:7">
      <c r="A1437" t="str">
        <f t="shared" si="22"/>
        <v/>
      </c>
      <c r="B1437" s="83"/>
      <c r="C1437" s="83"/>
      <c r="D1437" s="83"/>
      <c r="E1437" s="83"/>
      <c r="F1437" s="83"/>
      <c r="G1437" s="83"/>
    </row>
    <row r="1438" spans="1:7">
      <c r="A1438" t="str">
        <f t="shared" si="22"/>
        <v/>
      </c>
      <c r="B1438" s="83"/>
      <c r="C1438" s="83"/>
      <c r="D1438" s="83"/>
      <c r="E1438" s="83"/>
      <c r="F1438" s="83"/>
      <c r="G1438" s="83"/>
    </row>
    <row r="1439" spans="1:7">
      <c r="A1439" t="str">
        <f t="shared" si="22"/>
        <v/>
      </c>
      <c r="B1439" s="83"/>
      <c r="C1439" s="83"/>
      <c r="D1439" s="83"/>
      <c r="E1439" s="83"/>
      <c r="F1439" s="83"/>
      <c r="G1439" s="83"/>
    </row>
    <row r="1440" spans="1:7">
      <c r="A1440" t="str">
        <f t="shared" si="22"/>
        <v/>
      </c>
      <c r="B1440" s="83"/>
      <c r="C1440" s="83"/>
      <c r="D1440" s="83"/>
      <c r="E1440" s="83"/>
      <c r="F1440" s="83"/>
      <c r="G1440" s="83"/>
    </row>
    <row r="1441" spans="1:7">
      <c r="A1441" t="str">
        <f t="shared" si="22"/>
        <v/>
      </c>
      <c r="B1441" s="83"/>
      <c r="C1441" s="83"/>
      <c r="D1441" s="83"/>
      <c r="E1441" s="83"/>
      <c r="F1441" s="83"/>
      <c r="G1441" s="83"/>
    </row>
    <row r="1442" spans="1:7">
      <c r="A1442" t="str">
        <f t="shared" si="22"/>
        <v/>
      </c>
      <c r="B1442" s="83"/>
      <c r="C1442" s="83"/>
      <c r="D1442" s="83"/>
      <c r="E1442" s="83"/>
      <c r="F1442" s="83"/>
      <c r="G1442" s="83"/>
    </row>
    <row r="1443" spans="1:7">
      <c r="A1443" t="str">
        <f t="shared" si="22"/>
        <v/>
      </c>
      <c r="B1443" s="83"/>
      <c r="C1443" s="83"/>
      <c r="D1443" s="83"/>
      <c r="E1443" s="83"/>
      <c r="F1443" s="83"/>
      <c r="G1443" s="83"/>
    </row>
    <row r="1444" spans="1:7">
      <c r="A1444" t="str">
        <f t="shared" si="22"/>
        <v/>
      </c>
      <c r="B1444" s="83"/>
      <c r="C1444" s="83"/>
      <c r="D1444" s="83"/>
      <c r="E1444" s="83"/>
      <c r="F1444" s="83"/>
      <c r="G1444" s="83"/>
    </row>
    <row r="1445" spans="1:7">
      <c r="A1445" t="str">
        <f t="shared" si="22"/>
        <v/>
      </c>
      <c r="B1445" s="83"/>
      <c r="C1445" s="83"/>
      <c r="D1445" s="83"/>
      <c r="E1445" s="83"/>
      <c r="F1445" s="83"/>
      <c r="G1445" s="83"/>
    </row>
    <row r="1446" spans="1:7">
      <c r="A1446" t="str">
        <f t="shared" si="22"/>
        <v/>
      </c>
      <c r="B1446" s="83"/>
      <c r="C1446" s="83"/>
      <c r="D1446" s="83"/>
      <c r="E1446" s="83"/>
      <c r="F1446" s="83"/>
      <c r="G1446" s="83"/>
    </row>
    <row r="1447" spans="1:7">
      <c r="A1447" t="str">
        <f t="shared" si="22"/>
        <v/>
      </c>
      <c r="B1447" s="83"/>
      <c r="C1447" s="83"/>
      <c r="D1447" s="83"/>
      <c r="E1447" s="83"/>
      <c r="F1447" s="83"/>
      <c r="G1447" s="83"/>
    </row>
    <row r="1448" spans="1:7">
      <c r="A1448" t="str">
        <f t="shared" si="22"/>
        <v/>
      </c>
      <c r="B1448" s="83"/>
      <c r="C1448" s="83"/>
      <c r="D1448" s="83"/>
      <c r="E1448" s="83"/>
      <c r="F1448" s="83"/>
      <c r="G1448" s="83"/>
    </row>
    <row r="1449" spans="1:7">
      <c r="A1449" t="str">
        <f t="shared" si="22"/>
        <v/>
      </c>
      <c r="B1449" s="83"/>
      <c r="C1449" s="83"/>
      <c r="D1449" s="83"/>
      <c r="E1449" s="83"/>
      <c r="F1449" s="83"/>
      <c r="G1449" s="83"/>
    </row>
    <row r="1450" spans="1:7">
      <c r="A1450" t="str">
        <f t="shared" si="22"/>
        <v/>
      </c>
      <c r="B1450" s="83"/>
      <c r="C1450" s="83"/>
      <c r="D1450" s="83"/>
      <c r="E1450" s="83"/>
      <c r="F1450" s="83"/>
      <c r="G1450" s="83"/>
    </row>
    <row r="1451" spans="1:7">
      <c r="A1451" t="str">
        <f t="shared" si="22"/>
        <v/>
      </c>
      <c r="B1451" s="83"/>
      <c r="C1451" s="83"/>
      <c r="D1451" s="83"/>
      <c r="E1451" s="83"/>
      <c r="F1451" s="83"/>
      <c r="G1451" s="83"/>
    </row>
    <row r="1452" spans="1:7">
      <c r="A1452" t="str">
        <f t="shared" si="22"/>
        <v/>
      </c>
      <c r="B1452" s="83"/>
      <c r="C1452" s="83"/>
      <c r="D1452" s="83"/>
      <c r="E1452" s="83"/>
      <c r="F1452" s="83"/>
      <c r="G1452" s="83"/>
    </row>
    <row r="1453" spans="1:7">
      <c r="A1453" t="str">
        <f t="shared" si="22"/>
        <v/>
      </c>
      <c r="B1453" s="83"/>
      <c r="C1453" s="83"/>
      <c r="D1453" s="83"/>
      <c r="E1453" s="83"/>
      <c r="F1453" s="83"/>
      <c r="G1453" s="83"/>
    </row>
    <row r="1454" spans="1:7">
      <c r="A1454" t="str">
        <f t="shared" si="22"/>
        <v/>
      </c>
      <c r="B1454" s="83"/>
      <c r="C1454" s="83"/>
      <c r="D1454" s="83"/>
      <c r="E1454" s="83"/>
      <c r="F1454" s="83"/>
      <c r="G1454" s="83"/>
    </row>
    <row r="1455" spans="1:7">
      <c r="A1455" t="str">
        <f t="shared" si="22"/>
        <v/>
      </c>
      <c r="B1455" s="83"/>
      <c r="C1455" s="83"/>
      <c r="D1455" s="83"/>
      <c r="E1455" s="83"/>
      <c r="F1455" s="83"/>
      <c r="G1455" s="83"/>
    </row>
    <row r="1456" spans="1:7">
      <c r="A1456" t="str">
        <f t="shared" si="22"/>
        <v/>
      </c>
      <c r="B1456" s="83"/>
      <c r="C1456" s="83"/>
      <c r="D1456" s="83"/>
      <c r="E1456" s="83"/>
      <c r="F1456" s="83"/>
      <c r="G1456" s="83"/>
    </row>
    <row r="1457" spans="1:7">
      <c r="A1457" t="str">
        <f t="shared" si="22"/>
        <v/>
      </c>
      <c r="B1457" s="83"/>
      <c r="C1457" s="83"/>
      <c r="D1457" s="83"/>
      <c r="E1457" s="83"/>
      <c r="F1457" s="83"/>
      <c r="G1457" s="83"/>
    </row>
    <row r="1458" spans="1:7">
      <c r="A1458" t="str">
        <f t="shared" si="22"/>
        <v/>
      </c>
      <c r="B1458" s="83"/>
      <c r="C1458" s="83"/>
      <c r="D1458" s="83"/>
      <c r="E1458" s="83"/>
      <c r="F1458" s="83"/>
      <c r="G1458" s="83"/>
    </row>
    <row r="1459" spans="1:7">
      <c r="A1459" t="str">
        <f t="shared" si="22"/>
        <v/>
      </c>
      <c r="B1459" s="83"/>
      <c r="C1459" s="83"/>
      <c r="D1459" s="83"/>
      <c r="E1459" s="83"/>
      <c r="F1459" s="83"/>
      <c r="G1459" s="83"/>
    </row>
    <row r="1460" spans="1:7">
      <c r="A1460" t="str">
        <f t="shared" si="22"/>
        <v/>
      </c>
      <c r="B1460" s="83"/>
      <c r="C1460" s="83"/>
      <c r="D1460" s="83"/>
      <c r="E1460" s="83"/>
      <c r="F1460" s="83"/>
      <c r="G1460" s="83"/>
    </row>
    <row r="1461" spans="1:7">
      <c r="A1461" t="str">
        <f t="shared" si="22"/>
        <v/>
      </c>
      <c r="B1461" s="83"/>
      <c r="C1461" s="83"/>
      <c r="D1461" s="83"/>
      <c r="E1461" s="83"/>
      <c r="F1461" s="83"/>
      <c r="G1461" s="83"/>
    </row>
    <row r="1462" spans="1:7">
      <c r="A1462" t="str">
        <f t="shared" si="22"/>
        <v/>
      </c>
      <c r="B1462" s="83"/>
      <c r="C1462" s="83"/>
      <c r="D1462" s="83"/>
      <c r="E1462" s="83"/>
      <c r="F1462" s="83"/>
      <c r="G1462" s="83"/>
    </row>
    <row r="1463" spans="1:7">
      <c r="A1463" t="str">
        <f t="shared" si="22"/>
        <v/>
      </c>
      <c r="B1463" s="83"/>
      <c r="C1463" s="83"/>
      <c r="D1463" s="83"/>
      <c r="E1463" s="83"/>
      <c r="F1463" s="83"/>
      <c r="G1463" s="83"/>
    </row>
    <row r="1464" spans="1:7">
      <c r="A1464" t="str">
        <f t="shared" si="22"/>
        <v/>
      </c>
      <c r="B1464" s="83"/>
      <c r="C1464" s="83"/>
      <c r="D1464" s="83"/>
      <c r="E1464" s="83"/>
      <c r="F1464" s="83"/>
      <c r="G1464" s="83"/>
    </row>
    <row r="1465" spans="1:7">
      <c r="A1465" t="str">
        <f t="shared" si="22"/>
        <v/>
      </c>
      <c r="B1465" s="83"/>
      <c r="C1465" s="83"/>
      <c r="D1465" s="83"/>
      <c r="E1465" s="83"/>
      <c r="F1465" s="83"/>
      <c r="G1465" s="83"/>
    </row>
    <row r="1466" spans="1:7">
      <c r="A1466" t="str">
        <f t="shared" si="22"/>
        <v/>
      </c>
      <c r="B1466" s="83"/>
      <c r="C1466" s="83"/>
      <c r="D1466" s="83"/>
      <c r="E1466" s="83"/>
      <c r="F1466" s="83"/>
      <c r="G1466" s="83"/>
    </row>
    <row r="1467" spans="1:7">
      <c r="A1467" t="str">
        <f t="shared" si="22"/>
        <v/>
      </c>
      <c r="B1467" s="83"/>
      <c r="C1467" s="83"/>
      <c r="D1467" s="83"/>
      <c r="E1467" s="83"/>
      <c r="F1467" s="83"/>
      <c r="G1467" s="83"/>
    </row>
    <row r="1468" spans="1:7">
      <c r="A1468" t="str">
        <f t="shared" si="22"/>
        <v/>
      </c>
      <c r="B1468" s="83"/>
      <c r="C1468" s="83"/>
      <c r="D1468" s="83"/>
      <c r="E1468" s="83"/>
      <c r="F1468" s="83"/>
      <c r="G1468" s="83"/>
    </row>
    <row r="1469" spans="1:7">
      <c r="A1469" t="str">
        <f t="shared" si="22"/>
        <v/>
      </c>
      <c r="B1469" s="83"/>
      <c r="C1469" s="83"/>
      <c r="D1469" s="83"/>
      <c r="E1469" s="83"/>
      <c r="F1469" s="83"/>
      <c r="G1469" s="83"/>
    </row>
    <row r="1470" spans="1:7">
      <c r="A1470" t="str">
        <f t="shared" si="22"/>
        <v/>
      </c>
      <c r="B1470" s="83"/>
      <c r="C1470" s="83"/>
      <c r="D1470" s="83"/>
      <c r="E1470" s="83"/>
      <c r="F1470" s="83"/>
      <c r="G1470" s="83"/>
    </row>
    <row r="1471" spans="1:7">
      <c r="A1471" t="str">
        <f t="shared" si="22"/>
        <v/>
      </c>
      <c r="B1471" s="83"/>
      <c r="C1471" s="83"/>
      <c r="D1471" s="83"/>
      <c r="E1471" s="83"/>
      <c r="F1471" s="83"/>
      <c r="G1471" s="83"/>
    </row>
    <row r="1472" spans="1:7">
      <c r="A1472" t="str">
        <f t="shared" si="22"/>
        <v/>
      </c>
      <c r="B1472" s="83"/>
      <c r="C1472" s="83"/>
      <c r="D1472" s="83"/>
      <c r="E1472" s="83"/>
      <c r="F1472" s="83"/>
      <c r="G1472" s="83"/>
    </row>
    <row r="1473" spans="1:7">
      <c r="A1473" t="str">
        <f t="shared" si="22"/>
        <v/>
      </c>
      <c r="B1473" s="83"/>
      <c r="C1473" s="83"/>
      <c r="D1473" s="83"/>
      <c r="E1473" s="83"/>
      <c r="F1473" s="83"/>
      <c r="G1473" s="83"/>
    </row>
    <row r="1474" spans="1:7">
      <c r="A1474" t="str">
        <f t="shared" si="22"/>
        <v/>
      </c>
      <c r="B1474" s="83"/>
      <c r="C1474" s="83"/>
      <c r="D1474" s="83"/>
      <c r="E1474" s="83"/>
      <c r="F1474" s="83"/>
      <c r="G1474" s="83"/>
    </row>
    <row r="1475" spans="1:7">
      <c r="A1475" t="str">
        <f t="shared" si="22"/>
        <v/>
      </c>
      <c r="B1475" s="83"/>
      <c r="C1475" s="83"/>
      <c r="D1475" s="83"/>
      <c r="E1475" s="83"/>
      <c r="F1475" s="83"/>
      <c r="G1475" s="83"/>
    </row>
    <row r="1476" spans="1:7">
      <c r="A1476" t="str">
        <f t="shared" ref="A1476:A1539" si="23">CONCATENATE(B1476,C1476)</f>
        <v/>
      </c>
      <c r="B1476" s="83"/>
      <c r="C1476" s="83"/>
      <c r="D1476" s="83"/>
      <c r="E1476" s="83"/>
      <c r="F1476" s="83"/>
      <c r="G1476" s="83"/>
    </row>
    <row r="1477" spans="1:7">
      <c r="A1477" t="str">
        <f t="shared" si="23"/>
        <v/>
      </c>
      <c r="B1477" s="83"/>
      <c r="C1477" s="83"/>
      <c r="D1477" s="83"/>
      <c r="E1477" s="83"/>
      <c r="F1477" s="83"/>
      <c r="G1477" s="83"/>
    </row>
    <row r="1478" spans="1:7">
      <c r="A1478" t="str">
        <f t="shared" si="23"/>
        <v/>
      </c>
      <c r="B1478" s="83"/>
      <c r="C1478" s="83"/>
      <c r="D1478" s="83"/>
      <c r="E1478" s="83"/>
      <c r="F1478" s="83"/>
      <c r="G1478" s="83"/>
    </row>
    <row r="1479" spans="1:7">
      <c r="A1479" t="str">
        <f t="shared" si="23"/>
        <v/>
      </c>
      <c r="B1479" s="83"/>
      <c r="C1479" s="83"/>
      <c r="D1479" s="83"/>
      <c r="E1479" s="83"/>
      <c r="F1479" s="83"/>
      <c r="G1479" s="83"/>
    </row>
    <row r="1480" spans="1:7">
      <c r="A1480" t="str">
        <f t="shared" si="23"/>
        <v/>
      </c>
      <c r="B1480" s="83"/>
      <c r="C1480" s="83"/>
      <c r="D1480" s="83"/>
      <c r="E1480" s="83"/>
      <c r="F1480" s="83"/>
      <c r="G1480" s="83"/>
    </row>
    <row r="1481" spans="1:7">
      <c r="A1481" t="str">
        <f t="shared" si="23"/>
        <v/>
      </c>
      <c r="B1481" s="83"/>
      <c r="C1481" s="83"/>
      <c r="D1481" s="83"/>
      <c r="E1481" s="83"/>
      <c r="F1481" s="83"/>
      <c r="G1481" s="83"/>
    </row>
    <row r="1482" spans="1:7">
      <c r="A1482" t="str">
        <f t="shared" si="23"/>
        <v/>
      </c>
      <c r="B1482" s="83"/>
      <c r="C1482" s="83"/>
      <c r="D1482" s="83"/>
      <c r="E1482" s="83"/>
      <c r="F1482" s="83"/>
      <c r="G1482" s="83"/>
    </row>
    <row r="1483" spans="1:7">
      <c r="A1483" t="str">
        <f t="shared" si="23"/>
        <v/>
      </c>
      <c r="B1483" s="83"/>
      <c r="C1483" s="83"/>
      <c r="D1483" s="83"/>
      <c r="E1483" s="83"/>
      <c r="F1483" s="83"/>
      <c r="G1483" s="83"/>
    </row>
    <row r="1484" spans="1:7">
      <c r="A1484" t="str">
        <f t="shared" si="23"/>
        <v/>
      </c>
      <c r="B1484" s="83"/>
      <c r="C1484" s="83"/>
      <c r="D1484" s="83"/>
      <c r="E1484" s="83"/>
      <c r="F1484" s="83"/>
      <c r="G1484" s="83"/>
    </row>
    <row r="1485" spans="1:7">
      <c r="A1485" t="str">
        <f t="shared" si="23"/>
        <v/>
      </c>
      <c r="B1485" s="83"/>
      <c r="C1485" s="83"/>
      <c r="D1485" s="83"/>
      <c r="E1485" s="83"/>
      <c r="F1485" s="83"/>
      <c r="G1485" s="83"/>
    </row>
    <row r="1486" spans="1:7">
      <c r="A1486" t="str">
        <f t="shared" si="23"/>
        <v/>
      </c>
      <c r="B1486" s="83"/>
      <c r="C1486" s="83"/>
      <c r="D1486" s="83"/>
      <c r="E1486" s="83"/>
      <c r="F1486" s="83"/>
      <c r="G1486" s="83"/>
    </row>
    <row r="1487" spans="1:7">
      <c r="A1487" t="str">
        <f t="shared" si="23"/>
        <v/>
      </c>
      <c r="B1487" s="83"/>
      <c r="C1487" s="83"/>
      <c r="D1487" s="83"/>
      <c r="E1487" s="83"/>
      <c r="F1487" s="83"/>
      <c r="G1487" s="83"/>
    </row>
    <row r="1488" spans="1:7">
      <c r="A1488" t="str">
        <f t="shared" si="23"/>
        <v/>
      </c>
      <c r="B1488" s="83"/>
      <c r="C1488" s="83"/>
      <c r="D1488" s="83"/>
      <c r="E1488" s="83"/>
      <c r="F1488" s="83"/>
      <c r="G1488" s="83"/>
    </row>
    <row r="1489" spans="1:7">
      <c r="A1489" t="str">
        <f t="shared" si="23"/>
        <v/>
      </c>
      <c r="B1489" s="83"/>
      <c r="C1489" s="83"/>
      <c r="D1489" s="83"/>
      <c r="E1489" s="83"/>
      <c r="F1489" s="83"/>
      <c r="G1489" s="83"/>
    </row>
    <row r="1490" spans="1:7">
      <c r="A1490" t="str">
        <f t="shared" si="23"/>
        <v/>
      </c>
      <c r="B1490" s="83"/>
      <c r="C1490" s="83"/>
      <c r="D1490" s="83"/>
      <c r="E1490" s="83"/>
      <c r="F1490" s="83"/>
      <c r="G1490" s="83"/>
    </row>
    <row r="1491" spans="1:7">
      <c r="A1491" t="str">
        <f t="shared" si="23"/>
        <v/>
      </c>
      <c r="B1491" s="83"/>
      <c r="C1491" s="83"/>
      <c r="D1491" s="83"/>
      <c r="E1491" s="83"/>
      <c r="F1491" s="83"/>
      <c r="G1491" s="83"/>
    </row>
    <row r="1492" spans="1:7">
      <c r="A1492" t="str">
        <f t="shared" si="23"/>
        <v/>
      </c>
      <c r="B1492" s="83"/>
      <c r="C1492" s="83"/>
      <c r="D1492" s="83"/>
      <c r="E1492" s="83"/>
      <c r="F1492" s="83"/>
      <c r="G1492" s="83"/>
    </row>
    <row r="1493" spans="1:7">
      <c r="A1493" t="str">
        <f t="shared" si="23"/>
        <v/>
      </c>
      <c r="B1493" s="83"/>
      <c r="C1493" s="83"/>
      <c r="D1493" s="83"/>
      <c r="E1493" s="83"/>
      <c r="F1493" s="83"/>
      <c r="G1493" s="83"/>
    </row>
    <row r="1494" spans="1:7">
      <c r="A1494" t="str">
        <f t="shared" si="23"/>
        <v/>
      </c>
      <c r="B1494" s="83"/>
      <c r="C1494" s="83"/>
      <c r="D1494" s="83"/>
      <c r="E1494" s="83"/>
      <c r="F1494" s="83"/>
      <c r="G1494" s="83"/>
    </row>
    <row r="1495" spans="1:7">
      <c r="A1495" t="str">
        <f t="shared" si="23"/>
        <v/>
      </c>
      <c r="B1495" s="83"/>
      <c r="C1495" s="83"/>
      <c r="D1495" s="83"/>
      <c r="E1495" s="83"/>
      <c r="F1495" s="83"/>
      <c r="G1495" s="83"/>
    </row>
    <row r="1496" spans="1:7">
      <c r="A1496" t="str">
        <f t="shared" si="23"/>
        <v/>
      </c>
      <c r="B1496" s="83"/>
      <c r="C1496" s="83"/>
      <c r="D1496" s="83"/>
      <c r="E1496" s="83"/>
      <c r="F1496" s="83"/>
      <c r="G1496" s="83"/>
    </row>
    <row r="1497" spans="1:7">
      <c r="A1497" t="str">
        <f t="shared" si="23"/>
        <v/>
      </c>
      <c r="B1497" s="83"/>
      <c r="C1497" s="83"/>
      <c r="D1497" s="83"/>
      <c r="E1497" s="83"/>
      <c r="F1497" s="83"/>
      <c r="G1497" s="83"/>
    </row>
    <row r="1498" spans="1:7">
      <c r="A1498" t="str">
        <f t="shared" si="23"/>
        <v/>
      </c>
      <c r="B1498" s="83"/>
      <c r="C1498" s="83"/>
      <c r="D1498" s="83"/>
      <c r="E1498" s="83"/>
      <c r="F1498" s="83"/>
      <c r="G1498" s="83"/>
    </row>
    <row r="1499" spans="1:7">
      <c r="A1499" t="str">
        <f t="shared" si="23"/>
        <v/>
      </c>
      <c r="B1499" s="83"/>
      <c r="C1499" s="83"/>
      <c r="D1499" s="83"/>
      <c r="E1499" s="83"/>
      <c r="F1499" s="83"/>
      <c r="G1499" s="83"/>
    </row>
    <row r="1500" spans="1:7">
      <c r="A1500" t="str">
        <f t="shared" si="23"/>
        <v/>
      </c>
      <c r="B1500" s="83"/>
      <c r="C1500" s="83"/>
      <c r="D1500" s="83"/>
      <c r="E1500" s="83"/>
      <c r="F1500" s="83"/>
      <c r="G1500" s="83"/>
    </row>
    <row r="1501" spans="1:7">
      <c r="A1501" t="str">
        <f t="shared" si="23"/>
        <v/>
      </c>
      <c r="B1501" s="83"/>
      <c r="C1501" s="83"/>
      <c r="D1501" s="83"/>
      <c r="E1501" s="83"/>
      <c r="F1501" s="83"/>
      <c r="G1501" s="83"/>
    </row>
    <row r="1502" spans="1:7">
      <c r="A1502" t="str">
        <f t="shared" si="23"/>
        <v/>
      </c>
      <c r="B1502" s="83"/>
      <c r="C1502" s="83"/>
      <c r="D1502" s="83"/>
      <c r="E1502" s="83"/>
      <c r="F1502" s="83"/>
      <c r="G1502" s="83"/>
    </row>
    <row r="1503" spans="1:7">
      <c r="A1503" t="str">
        <f t="shared" si="23"/>
        <v/>
      </c>
      <c r="B1503" s="83"/>
      <c r="C1503" s="83"/>
      <c r="D1503" s="83"/>
      <c r="E1503" s="83"/>
      <c r="F1503" s="83"/>
      <c r="G1503" s="83"/>
    </row>
    <row r="1504" spans="1:7">
      <c r="A1504" t="str">
        <f t="shared" si="23"/>
        <v/>
      </c>
      <c r="B1504" s="83"/>
      <c r="C1504" s="83"/>
      <c r="D1504" s="83"/>
      <c r="E1504" s="83"/>
      <c r="F1504" s="83"/>
      <c r="G1504" s="83"/>
    </row>
    <row r="1505" spans="1:7">
      <c r="A1505" t="str">
        <f t="shared" si="23"/>
        <v/>
      </c>
      <c r="B1505" s="83"/>
      <c r="C1505" s="83"/>
      <c r="D1505" s="83"/>
      <c r="E1505" s="83"/>
      <c r="F1505" s="83"/>
      <c r="G1505" s="83"/>
    </row>
    <row r="1506" spans="1:7">
      <c r="A1506" t="str">
        <f t="shared" si="23"/>
        <v/>
      </c>
      <c r="B1506" s="83"/>
      <c r="C1506" s="83"/>
      <c r="D1506" s="83"/>
      <c r="E1506" s="83"/>
      <c r="F1506" s="83"/>
      <c r="G1506" s="83"/>
    </row>
    <row r="1507" spans="1:7">
      <c r="A1507" t="str">
        <f t="shared" si="23"/>
        <v/>
      </c>
      <c r="B1507" s="83"/>
      <c r="C1507" s="83"/>
      <c r="D1507" s="83"/>
      <c r="E1507" s="83"/>
      <c r="F1507" s="83"/>
      <c r="G1507" s="83"/>
    </row>
    <row r="1508" spans="1:7">
      <c r="A1508" t="str">
        <f t="shared" si="23"/>
        <v/>
      </c>
      <c r="B1508" s="83"/>
      <c r="C1508" s="83"/>
      <c r="D1508" s="83"/>
      <c r="E1508" s="83"/>
      <c r="F1508" s="83"/>
      <c r="G1508" s="83"/>
    </row>
    <row r="1509" spans="1:7">
      <c r="A1509" t="str">
        <f t="shared" si="23"/>
        <v/>
      </c>
      <c r="B1509" s="83"/>
      <c r="C1509" s="83"/>
      <c r="D1509" s="83"/>
      <c r="E1509" s="83"/>
      <c r="F1509" s="83"/>
      <c r="G1509" s="83"/>
    </row>
    <row r="1510" spans="1:7">
      <c r="A1510" t="str">
        <f t="shared" si="23"/>
        <v/>
      </c>
      <c r="B1510" s="83"/>
      <c r="C1510" s="83"/>
      <c r="D1510" s="83"/>
      <c r="E1510" s="83"/>
      <c r="F1510" s="83"/>
      <c r="G1510" s="83"/>
    </row>
    <row r="1511" spans="1:7">
      <c r="A1511" t="str">
        <f t="shared" si="23"/>
        <v/>
      </c>
      <c r="B1511" s="83"/>
      <c r="C1511" s="83"/>
      <c r="D1511" s="83"/>
      <c r="E1511" s="83"/>
      <c r="F1511" s="83"/>
      <c r="G1511" s="83"/>
    </row>
    <row r="1512" spans="1:7">
      <c r="A1512" t="str">
        <f t="shared" si="23"/>
        <v/>
      </c>
      <c r="B1512" s="83"/>
      <c r="C1512" s="83"/>
      <c r="D1512" s="83"/>
      <c r="E1512" s="83"/>
      <c r="F1512" s="83"/>
      <c r="G1512" s="83"/>
    </row>
    <row r="1513" spans="1:7">
      <c r="A1513" t="str">
        <f t="shared" si="23"/>
        <v/>
      </c>
      <c r="B1513" s="83"/>
      <c r="C1513" s="83"/>
      <c r="D1513" s="83"/>
      <c r="E1513" s="83"/>
      <c r="F1513" s="83"/>
      <c r="G1513" s="83"/>
    </row>
    <row r="1514" spans="1:7">
      <c r="A1514" t="str">
        <f t="shared" si="23"/>
        <v/>
      </c>
      <c r="B1514" s="83"/>
      <c r="C1514" s="83"/>
      <c r="D1514" s="83"/>
      <c r="E1514" s="83"/>
      <c r="F1514" s="83"/>
      <c r="G1514" s="83"/>
    </row>
    <row r="1515" spans="1:7">
      <c r="A1515" t="str">
        <f t="shared" si="23"/>
        <v/>
      </c>
      <c r="B1515" s="83"/>
      <c r="C1515" s="83"/>
      <c r="D1515" s="83"/>
      <c r="E1515" s="83"/>
      <c r="F1515" s="83"/>
      <c r="G1515" s="83"/>
    </row>
    <row r="1516" spans="1:7">
      <c r="A1516" t="str">
        <f t="shared" si="23"/>
        <v/>
      </c>
      <c r="B1516" s="83"/>
      <c r="C1516" s="83"/>
      <c r="D1516" s="83"/>
      <c r="E1516" s="83"/>
      <c r="F1516" s="83"/>
      <c r="G1516" s="83"/>
    </row>
    <row r="1517" spans="1:7">
      <c r="A1517" t="str">
        <f t="shared" si="23"/>
        <v/>
      </c>
      <c r="B1517" s="83"/>
      <c r="C1517" s="83"/>
      <c r="D1517" s="83"/>
      <c r="E1517" s="83"/>
      <c r="F1517" s="83"/>
      <c r="G1517" s="83"/>
    </row>
    <row r="1518" spans="1:7">
      <c r="A1518" t="str">
        <f t="shared" si="23"/>
        <v/>
      </c>
      <c r="B1518" s="83"/>
      <c r="C1518" s="83"/>
      <c r="D1518" s="83"/>
      <c r="E1518" s="83"/>
      <c r="F1518" s="83"/>
      <c r="G1518" s="83"/>
    </row>
    <row r="1519" spans="1:7">
      <c r="A1519" t="str">
        <f t="shared" si="23"/>
        <v/>
      </c>
      <c r="B1519" s="83"/>
      <c r="C1519" s="83"/>
      <c r="D1519" s="83"/>
      <c r="E1519" s="83"/>
      <c r="F1519" s="83"/>
      <c r="G1519" s="83"/>
    </row>
    <row r="1520" spans="1:7">
      <c r="A1520" t="str">
        <f t="shared" si="23"/>
        <v/>
      </c>
      <c r="B1520" s="83"/>
      <c r="C1520" s="83"/>
      <c r="D1520" s="83"/>
      <c r="E1520" s="83"/>
      <c r="F1520" s="83"/>
      <c r="G1520" s="83"/>
    </row>
    <row r="1521" spans="1:7">
      <c r="A1521" t="str">
        <f t="shared" si="23"/>
        <v/>
      </c>
      <c r="B1521" s="83"/>
      <c r="C1521" s="83"/>
      <c r="D1521" s="83"/>
      <c r="E1521" s="83"/>
      <c r="F1521" s="83"/>
      <c r="G1521" s="83"/>
    </row>
    <row r="1522" spans="1:7">
      <c r="A1522" t="str">
        <f t="shared" si="23"/>
        <v/>
      </c>
      <c r="B1522" s="83"/>
      <c r="C1522" s="83"/>
      <c r="D1522" s="83"/>
      <c r="E1522" s="83"/>
      <c r="F1522" s="83"/>
      <c r="G1522" s="83"/>
    </row>
    <row r="1523" spans="1:7">
      <c r="A1523" t="str">
        <f t="shared" si="23"/>
        <v/>
      </c>
      <c r="B1523" s="83"/>
      <c r="C1523" s="83"/>
      <c r="D1523" s="83"/>
      <c r="E1523" s="83"/>
      <c r="F1523" s="83"/>
      <c r="G1523" s="83"/>
    </row>
    <row r="1524" spans="1:7">
      <c r="A1524" t="str">
        <f t="shared" si="23"/>
        <v/>
      </c>
      <c r="B1524" s="83"/>
      <c r="C1524" s="83"/>
      <c r="D1524" s="83"/>
      <c r="E1524" s="83"/>
      <c r="F1524" s="83"/>
      <c r="G1524" s="83"/>
    </row>
    <row r="1525" spans="1:7">
      <c r="A1525" t="str">
        <f t="shared" si="23"/>
        <v/>
      </c>
      <c r="B1525" s="83"/>
      <c r="C1525" s="83"/>
      <c r="D1525" s="83"/>
      <c r="E1525" s="83"/>
      <c r="F1525" s="83"/>
      <c r="G1525" s="83"/>
    </row>
    <row r="1526" spans="1:7">
      <c r="A1526" t="str">
        <f t="shared" si="23"/>
        <v/>
      </c>
      <c r="B1526" s="83"/>
      <c r="C1526" s="83"/>
      <c r="D1526" s="83"/>
      <c r="E1526" s="83"/>
      <c r="F1526" s="83"/>
      <c r="G1526" s="83"/>
    </row>
    <row r="1527" spans="1:7">
      <c r="A1527" t="str">
        <f t="shared" si="23"/>
        <v/>
      </c>
      <c r="B1527" s="83"/>
      <c r="C1527" s="83"/>
      <c r="D1527" s="83"/>
      <c r="E1527" s="83"/>
      <c r="F1527" s="83"/>
      <c r="G1527" s="83"/>
    </row>
    <row r="1528" spans="1:7">
      <c r="A1528" t="str">
        <f t="shared" si="23"/>
        <v/>
      </c>
      <c r="B1528" s="83"/>
      <c r="C1528" s="83"/>
      <c r="D1528" s="83"/>
      <c r="E1528" s="83"/>
      <c r="F1528" s="83"/>
      <c r="G1528" s="83"/>
    </row>
    <row r="1529" spans="1:7">
      <c r="A1529" t="str">
        <f t="shared" si="23"/>
        <v/>
      </c>
      <c r="B1529" s="83"/>
      <c r="C1529" s="83"/>
      <c r="D1529" s="83"/>
      <c r="E1529" s="83"/>
      <c r="F1529" s="83"/>
      <c r="G1529" s="83"/>
    </row>
    <row r="1530" spans="1:7">
      <c r="A1530" t="str">
        <f t="shared" si="23"/>
        <v/>
      </c>
      <c r="B1530" s="83"/>
      <c r="C1530" s="83"/>
      <c r="D1530" s="83"/>
      <c r="E1530" s="83"/>
      <c r="F1530" s="83"/>
      <c r="G1530" s="83"/>
    </row>
    <row r="1531" spans="1:7">
      <c r="A1531" t="str">
        <f t="shared" si="23"/>
        <v/>
      </c>
      <c r="B1531" s="83"/>
      <c r="C1531" s="83"/>
      <c r="D1531" s="83"/>
      <c r="E1531" s="83"/>
      <c r="F1531" s="83"/>
      <c r="G1531" s="83"/>
    </row>
    <row r="1532" spans="1:7">
      <c r="A1532" t="str">
        <f t="shared" si="23"/>
        <v/>
      </c>
      <c r="B1532" s="83"/>
      <c r="C1532" s="83"/>
      <c r="D1532" s="83"/>
      <c r="E1532" s="83"/>
      <c r="F1532" s="83"/>
      <c r="G1532" s="83"/>
    </row>
    <row r="1533" spans="1:7">
      <c r="A1533" t="str">
        <f t="shared" si="23"/>
        <v/>
      </c>
      <c r="B1533" s="83"/>
      <c r="C1533" s="83"/>
      <c r="D1533" s="83"/>
      <c r="E1533" s="83"/>
      <c r="F1533" s="83"/>
      <c r="G1533" s="83"/>
    </row>
    <row r="1534" spans="1:7">
      <c r="A1534" t="str">
        <f t="shared" si="23"/>
        <v/>
      </c>
      <c r="B1534" s="83"/>
      <c r="C1534" s="83"/>
      <c r="D1534" s="83"/>
      <c r="E1534" s="83"/>
      <c r="F1534" s="83"/>
      <c r="G1534" s="83"/>
    </row>
    <row r="1535" spans="1:7">
      <c r="A1535" t="str">
        <f t="shared" si="23"/>
        <v/>
      </c>
      <c r="B1535" s="83"/>
      <c r="C1535" s="83"/>
      <c r="D1535" s="83"/>
      <c r="E1535" s="83"/>
      <c r="F1535" s="83"/>
      <c r="G1535" s="83"/>
    </row>
    <row r="1536" spans="1:7">
      <c r="A1536" t="str">
        <f t="shared" si="23"/>
        <v/>
      </c>
      <c r="B1536" s="83"/>
      <c r="C1536" s="83"/>
      <c r="D1536" s="83"/>
      <c r="E1536" s="83"/>
      <c r="F1536" s="83"/>
      <c r="G1536" s="83"/>
    </row>
    <row r="1537" spans="1:7">
      <c r="A1537" t="str">
        <f t="shared" si="23"/>
        <v/>
      </c>
      <c r="B1537" s="83"/>
      <c r="C1537" s="83"/>
      <c r="D1537" s="83"/>
      <c r="E1537" s="83"/>
      <c r="F1537" s="83"/>
      <c r="G1537" s="83"/>
    </row>
    <row r="1538" spans="1:7">
      <c r="A1538" t="str">
        <f t="shared" si="23"/>
        <v/>
      </c>
      <c r="B1538" s="83"/>
      <c r="C1538" s="83"/>
      <c r="D1538" s="83"/>
      <c r="E1538" s="83"/>
      <c r="F1538" s="83"/>
      <c r="G1538" s="83"/>
    </row>
    <row r="1539" spans="1:7">
      <c r="A1539" t="str">
        <f t="shared" si="23"/>
        <v/>
      </c>
      <c r="B1539" s="83"/>
      <c r="C1539" s="83"/>
      <c r="D1539" s="83"/>
      <c r="E1539" s="83"/>
      <c r="F1539" s="83"/>
      <c r="G1539" s="83"/>
    </row>
    <row r="1540" spans="1:7">
      <c r="A1540" t="str">
        <f t="shared" ref="A1540:A1603" si="24">CONCATENATE(B1540,C1540)</f>
        <v/>
      </c>
      <c r="B1540" s="83"/>
      <c r="C1540" s="83"/>
      <c r="D1540" s="83"/>
      <c r="E1540" s="83"/>
      <c r="F1540" s="83"/>
      <c r="G1540" s="83"/>
    </row>
    <row r="1541" spans="1:7">
      <c r="A1541" t="str">
        <f t="shared" si="24"/>
        <v/>
      </c>
      <c r="B1541" s="83"/>
      <c r="C1541" s="83"/>
      <c r="D1541" s="83"/>
      <c r="E1541" s="83"/>
      <c r="F1541" s="83"/>
      <c r="G1541" s="83"/>
    </row>
    <row r="1542" spans="1:7">
      <c r="A1542" t="str">
        <f t="shared" si="24"/>
        <v/>
      </c>
      <c r="B1542" s="83"/>
      <c r="C1542" s="83"/>
      <c r="D1542" s="83"/>
      <c r="E1542" s="83"/>
      <c r="F1542" s="83"/>
      <c r="G1542" s="83"/>
    </row>
    <row r="1543" spans="1:7">
      <c r="A1543" t="str">
        <f t="shared" si="24"/>
        <v/>
      </c>
      <c r="B1543" s="83"/>
      <c r="C1543" s="83"/>
      <c r="D1543" s="83"/>
      <c r="E1543" s="83"/>
      <c r="F1543" s="83"/>
      <c r="G1543" s="83"/>
    </row>
    <row r="1544" spans="1:7">
      <c r="A1544" t="str">
        <f t="shared" si="24"/>
        <v/>
      </c>
      <c r="B1544" s="83"/>
      <c r="C1544" s="83"/>
      <c r="D1544" s="83"/>
      <c r="E1544" s="83"/>
      <c r="F1544" s="83"/>
      <c r="G1544" s="83"/>
    </row>
    <row r="1545" spans="1:7">
      <c r="A1545" t="str">
        <f t="shared" si="24"/>
        <v/>
      </c>
      <c r="B1545" s="83"/>
      <c r="C1545" s="83"/>
      <c r="D1545" s="83"/>
      <c r="E1545" s="83"/>
      <c r="F1545" s="83"/>
      <c r="G1545" s="83"/>
    </row>
    <row r="1546" spans="1:7">
      <c r="A1546" t="str">
        <f t="shared" si="24"/>
        <v/>
      </c>
      <c r="B1546" s="83"/>
      <c r="C1546" s="83"/>
      <c r="D1546" s="83"/>
      <c r="E1546" s="83"/>
      <c r="F1546" s="83"/>
      <c r="G1546" s="83"/>
    </row>
    <row r="1547" spans="1:7">
      <c r="A1547" t="str">
        <f t="shared" si="24"/>
        <v/>
      </c>
      <c r="B1547" s="83"/>
      <c r="C1547" s="83"/>
      <c r="D1547" s="83"/>
      <c r="E1547" s="83"/>
      <c r="F1547" s="83"/>
      <c r="G1547" s="83"/>
    </row>
    <row r="1548" spans="1:7">
      <c r="A1548" t="str">
        <f t="shared" si="24"/>
        <v/>
      </c>
      <c r="B1548" s="83"/>
      <c r="C1548" s="83"/>
      <c r="D1548" s="83"/>
      <c r="E1548" s="83"/>
      <c r="F1548" s="83"/>
      <c r="G1548" s="83"/>
    </row>
    <row r="1549" spans="1:7">
      <c r="A1549" t="str">
        <f t="shared" si="24"/>
        <v/>
      </c>
      <c r="B1549" s="83"/>
      <c r="C1549" s="83"/>
      <c r="D1549" s="83"/>
      <c r="E1549" s="83"/>
      <c r="F1549" s="83"/>
      <c r="G1549" s="83"/>
    </row>
    <row r="1550" spans="1:7">
      <c r="A1550" t="str">
        <f t="shared" si="24"/>
        <v/>
      </c>
      <c r="B1550" s="83"/>
      <c r="C1550" s="83"/>
      <c r="D1550" s="83"/>
      <c r="E1550" s="83"/>
      <c r="F1550" s="83"/>
      <c r="G1550" s="83"/>
    </row>
    <row r="1551" spans="1:7">
      <c r="A1551" t="str">
        <f t="shared" si="24"/>
        <v/>
      </c>
      <c r="B1551" s="83"/>
      <c r="C1551" s="83"/>
      <c r="D1551" s="83"/>
      <c r="E1551" s="83"/>
      <c r="F1551" s="83"/>
      <c r="G1551" s="83"/>
    </row>
    <row r="1552" spans="1:7">
      <c r="A1552" t="str">
        <f t="shared" si="24"/>
        <v/>
      </c>
      <c r="B1552" s="83"/>
      <c r="C1552" s="83"/>
      <c r="D1552" s="83"/>
      <c r="E1552" s="83"/>
      <c r="F1552" s="83"/>
      <c r="G1552" s="83"/>
    </row>
    <row r="1553" spans="1:7">
      <c r="A1553" t="str">
        <f t="shared" si="24"/>
        <v/>
      </c>
      <c r="B1553" s="83"/>
      <c r="C1553" s="83"/>
      <c r="D1553" s="83"/>
      <c r="E1553" s="83"/>
      <c r="F1553" s="83"/>
      <c r="G1553" s="83"/>
    </row>
    <row r="1554" spans="1:7">
      <c r="A1554" t="str">
        <f t="shared" si="24"/>
        <v/>
      </c>
      <c r="B1554" s="83"/>
      <c r="C1554" s="83"/>
      <c r="D1554" s="83"/>
      <c r="E1554" s="83"/>
      <c r="F1554" s="83"/>
      <c r="G1554" s="83"/>
    </row>
    <row r="1555" spans="1:7">
      <c r="A1555" t="str">
        <f t="shared" si="24"/>
        <v/>
      </c>
      <c r="B1555" s="83"/>
      <c r="C1555" s="83"/>
      <c r="D1555" s="83"/>
      <c r="E1555" s="83"/>
      <c r="F1555" s="83"/>
      <c r="G1555" s="83"/>
    </row>
    <row r="1556" spans="1:7">
      <c r="A1556" t="str">
        <f t="shared" si="24"/>
        <v/>
      </c>
      <c r="B1556" s="83"/>
      <c r="C1556" s="83"/>
      <c r="D1556" s="83"/>
      <c r="E1556" s="83"/>
      <c r="F1556" s="83"/>
      <c r="G1556" s="83"/>
    </row>
    <row r="1557" spans="1:7">
      <c r="A1557" t="str">
        <f t="shared" si="24"/>
        <v/>
      </c>
      <c r="B1557" s="83"/>
      <c r="C1557" s="83"/>
      <c r="D1557" s="83"/>
      <c r="E1557" s="83"/>
      <c r="F1557" s="83"/>
      <c r="G1557" s="83"/>
    </row>
    <row r="1558" spans="1:7">
      <c r="A1558" t="str">
        <f t="shared" si="24"/>
        <v/>
      </c>
      <c r="B1558" s="83"/>
      <c r="C1558" s="83"/>
      <c r="D1558" s="83"/>
      <c r="E1558" s="83"/>
      <c r="F1558" s="83"/>
      <c r="G1558" s="83"/>
    </row>
    <row r="1559" spans="1:7">
      <c r="A1559" t="str">
        <f t="shared" si="24"/>
        <v/>
      </c>
      <c r="B1559" s="83"/>
      <c r="C1559" s="83"/>
      <c r="D1559" s="83"/>
      <c r="E1559" s="83"/>
      <c r="F1559" s="83"/>
      <c r="G1559" s="83"/>
    </row>
    <row r="1560" spans="1:7">
      <c r="A1560" t="str">
        <f t="shared" si="24"/>
        <v/>
      </c>
      <c r="B1560" s="83"/>
      <c r="C1560" s="83"/>
      <c r="D1560" s="83"/>
      <c r="E1560" s="83"/>
      <c r="F1560" s="83"/>
      <c r="G1560" s="83"/>
    </row>
    <row r="1561" spans="1:7">
      <c r="A1561" t="str">
        <f t="shared" si="24"/>
        <v/>
      </c>
      <c r="B1561" s="83"/>
      <c r="C1561" s="83"/>
      <c r="D1561" s="83"/>
      <c r="E1561" s="83"/>
      <c r="F1561" s="83"/>
      <c r="G1561" s="83"/>
    </row>
    <row r="1562" spans="1:7">
      <c r="A1562" t="str">
        <f t="shared" si="24"/>
        <v/>
      </c>
      <c r="B1562" s="83"/>
      <c r="C1562" s="83"/>
      <c r="D1562" s="83"/>
      <c r="E1562" s="83"/>
      <c r="F1562" s="83"/>
      <c r="G1562" s="83"/>
    </row>
    <row r="1563" spans="1:7">
      <c r="A1563" t="str">
        <f t="shared" si="24"/>
        <v/>
      </c>
      <c r="B1563" s="83"/>
      <c r="C1563" s="83"/>
      <c r="D1563" s="83"/>
      <c r="E1563" s="83"/>
      <c r="F1563" s="83"/>
      <c r="G1563" s="83"/>
    </row>
    <row r="1564" spans="1:7">
      <c r="A1564" t="str">
        <f t="shared" si="24"/>
        <v/>
      </c>
      <c r="B1564" s="83"/>
      <c r="C1564" s="83"/>
      <c r="D1564" s="83"/>
      <c r="E1564" s="83"/>
      <c r="F1564" s="83"/>
      <c r="G1564" s="83"/>
    </row>
    <row r="1565" spans="1:7">
      <c r="A1565" t="str">
        <f t="shared" si="24"/>
        <v/>
      </c>
      <c r="B1565" s="83"/>
      <c r="C1565" s="83"/>
      <c r="D1565" s="83"/>
      <c r="E1565" s="83"/>
      <c r="F1565" s="83"/>
      <c r="G1565" s="83"/>
    </row>
    <row r="1566" spans="1:7">
      <c r="A1566" t="str">
        <f t="shared" si="24"/>
        <v/>
      </c>
      <c r="B1566" s="83"/>
      <c r="C1566" s="83"/>
      <c r="D1566" s="83"/>
      <c r="E1566" s="83"/>
      <c r="F1566" s="83"/>
      <c r="G1566" s="83"/>
    </row>
    <row r="1567" spans="1:7">
      <c r="A1567" t="str">
        <f t="shared" si="24"/>
        <v/>
      </c>
      <c r="B1567" s="83"/>
      <c r="C1567" s="83"/>
      <c r="D1567" s="83"/>
      <c r="E1567" s="83"/>
      <c r="F1567" s="83"/>
      <c r="G1567" s="83"/>
    </row>
    <row r="1568" spans="1:7">
      <c r="A1568" t="str">
        <f t="shared" si="24"/>
        <v/>
      </c>
      <c r="B1568" s="83"/>
      <c r="C1568" s="83"/>
      <c r="D1568" s="83"/>
      <c r="E1568" s="83"/>
      <c r="F1568" s="83"/>
      <c r="G1568" s="83"/>
    </row>
    <row r="1569" spans="1:7">
      <c r="A1569" t="str">
        <f t="shared" si="24"/>
        <v/>
      </c>
      <c r="B1569" s="83"/>
      <c r="C1569" s="83"/>
      <c r="D1569" s="83"/>
      <c r="E1569" s="83"/>
      <c r="F1569" s="83"/>
      <c r="G1569" s="83"/>
    </row>
    <row r="1570" spans="1:7">
      <c r="A1570" t="str">
        <f t="shared" si="24"/>
        <v/>
      </c>
      <c r="B1570" s="83"/>
      <c r="C1570" s="83"/>
      <c r="D1570" s="83"/>
      <c r="E1570" s="83"/>
      <c r="F1570" s="83"/>
      <c r="G1570" s="83"/>
    </row>
    <row r="1571" spans="1:7">
      <c r="A1571" t="str">
        <f t="shared" si="24"/>
        <v/>
      </c>
      <c r="B1571" s="83"/>
      <c r="C1571" s="83"/>
      <c r="D1571" s="83"/>
      <c r="E1571" s="83"/>
      <c r="F1571" s="83"/>
      <c r="G1571" s="83"/>
    </row>
    <row r="1572" spans="1:7">
      <c r="A1572" t="str">
        <f t="shared" si="24"/>
        <v/>
      </c>
      <c r="B1572" s="83"/>
      <c r="C1572" s="83"/>
      <c r="D1572" s="83"/>
      <c r="E1572" s="83"/>
      <c r="F1572" s="83"/>
      <c r="G1572" s="83"/>
    </row>
    <row r="1573" spans="1:7">
      <c r="A1573" t="str">
        <f t="shared" si="24"/>
        <v/>
      </c>
      <c r="B1573" s="83"/>
      <c r="C1573" s="83"/>
      <c r="D1573" s="83"/>
      <c r="E1573" s="83"/>
      <c r="F1573" s="83"/>
      <c r="G1573" s="83"/>
    </row>
    <row r="1574" spans="1:7">
      <c r="A1574" t="str">
        <f t="shared" si="24"/>
        <v/>
      </c>
      <c r="B1574" s="83"/>
      <c r="C1574" s="83"/>
      <c r="D1574" s="83"/>
      <c r="E1574" s="83"/>
      <c r="F1574" s="83"/>
      <c r="G1574" s="83"/>
    </row>
    <row r="1575" spans="1:7">
      <c r="A1575" t="str">
        <f t="shared" si="24"/>
        <v/>
      </c>
      <c r="B1575" s="83"/>
      <c r="C1575" s="83"/>
      <c r="D1575" s="83"/>
      <c r="E1575" s="83"/>
      <c r="F1575" s="83"/>
      <c r="G1575" s="83"/>
    </row>
    <row r="1576" spans="1:7">
      <c r="A1576" t="str">
        <f t="shared" si="24"/>
        <v/>
      </c>
      <c r="B1576" s="83"/>
      <c r="C1576" s="83"/>
      <c r="D1576" s="83"/>
      <c r="E1576" s="83"/>
      <c r="F1576" s="83"/>
      <c r="G1576" s="83"/>
    </row>
    <row r="1577" spans="1:7">
      <c r="A1577" t="str">
        <f t="shared" si="24"/>
        <v/>
      </c>
      <c r="B1577" s="83"/>
      <c r="C1577" s="83"/>
      <c r="D1577" s="83"/>
      <c r="E1577" s="83"/>
      <c r="F1577" s="83"/>
      <c r="G1577" s="83"/>
    </row>
    <row r="1578" spans="1:7">
      <c r="A1578" t="str">
        <f t="shared" si="24"/>
        <v/>
      </c>
      <c r="B1578" s="83"/>
      <c r="C1578" s="83"/>
      <c r="D1578" s="83"/>
      <c r="E1578" s="83"/>
      <c r="F1578" s="83"/>
      <c r="G1578" s="83"/>
    </row>
    <row r="1579" spans="1:7">
      <c r="A1579" t="str">
        <f t="shared" si="24"/>
        <v/>
      </c>
      <c r="B1579" s="83"/>
      <c r="C1579" s="83"/>
      <c r="D1579" s="83"/>
      <c r="E1579" s="83"/>
      <c r="F1579" s="83"/>
      <c r="G1579" s="83"/>
    </row>
    <row r="1580" spans="1:7">
      <c r="A1580" t="str">
        <f t="shared" si="24"/>
        <v/>
      </c>
      <c r="B1580" s="83"/>
      <c r="C1580" s="83"/>
      <c r="D1580" s="83"/>
      <c r="E1580" s="83"/>
      <c r="F1580" s="83"/>
      <c r="G1580" s="83"/>
    </row>
    <row r="1581" spans="1:7">
      <c r="A1581" t="str">
        <f t="shared" si="24"/>
        <v/>
      </c>
      <c r="B1581" s="83"/>
      <c r="C1581" s="83"/>
      <c r="D1581" s="83"/>
      <c r="E1581" s="83"/>
      <c r="F1581" s="83"/>
      <c r="G1581" s="83"/>
    </row>
    <row r="1582" spans="1:7">
      <c r="A1582" t="str">
        <f t="shared" si="24"/>
        <v/>
      </c>
      <c r="B1582" s="83"/>
      <c r="C1582" s="83"/>
      <c r="D1582" s="83"/>
      <c r="E1582" s="83"/>
      <c r="F1582" s="83"/>
      <c r="G1582" s="83"/>
    </row>
    <row r="1583" spans="1:7">
      <c r="A1583" t="str">
        <f t="shared" si="24"/>
        <v/>
      </c>
      <c r="B1583" s="83"/>
      <c r="C1583" s="83"/>
      <c r="D1583" s="83"/>
      <c r="E1583" s="83"/>
      <c r="F1583" s="83"/>
      <c r="G1583" s="83"/>
    </row>
    <row r="1584" spans="1:7">
      <c r="A1584" t="str">
        <f t="shared" si="24"/>
        <v/>
      </c>
      <c r="B1584" s="83"/>
      <c r="C1584" s="83"/>
      <c r="D1584" s="83"/>
      <c r="E1584" s="83"/>
      <c r="F1584" s="83"/>
      <c r="G1584" s="83"/>
    </row>
    <row r="1585" spans="1:7">
      <c r="A1585" t="str">
        <f t="shared" si="24"/>
        <v/>
      </c>
      <c r="B1585" s="83"/>
      <c r="C1585" s="83"/>
      <c r="D1585" s="83"/>
      <c r="E1585" s="83"/>
      <c r="F1585" s="83"/>
      <c r="G1585" s="83"/>
    </row>
    <row r="1586" spans="1:7">
      <c r="A1586" t="str">
        <f t="shared" si="24"/>
        <v/>
      </c>
      <c r="B1586" s="83"/>
      <c r="C1586" s="83"/>
      <c r="D1586" s="83"/>
      <c r="E1586" s="83"/>
      <c r="F1586" s="83"/>
      <c r="G1586" s="83"/>
    </row>
    <row r="1587" spans="1:7">
      <c r="A1587" t="str">
        <f t="shared" si="24"/>
        <v/>
      </c>
      <c r="B1587" s="83"/>
      <c r="C1587" s="83"/>
      <c r="D1587" s="83"/>
      <c r="E1587" s="83"/>
      <c r="F1587" s="83"/>
      <c r="G1587" s="83"/>
    </row>
    <row r="1588" spans="1:7">
      <c r="A1588" t="str">
        <f t="shared" si="24"/>
        <v/>
      </c>
      <c r="B1588" s="83"/>
      <c r="C1588" s="83"/>
      <c r="D1588" s="83"/>
      <c r="E1588" s="83"/>
      <c r="F1588" s="83"/>
      <c r="G1588" s="83"/>
    </row>
    <row r="1589" spans="1:7">
      <c r="A1589" t="str">
        <f t="shared" si="24"/>
        <v/>
      </c>
      <c r="B1589" s="83"/>
      <c r="C1589" s="83"/>
      <c r="D1589" s="83"/>
      <c r="E1589" s="83"/>
      <c r="F1589" s="83"/>
      <c r="G1589" s="83"/>
    </row>
    <row r="1590" spans="1:7">
      <c r="A1590" t="str">
        <f t="shared" si="24"/>
        <v/>
      </c>
      <c r="B1590" s="83"/>
      <c r="C1590" s="83"/>
      <c r="D1590" s="83"/>
      <c r="E1590" s="83"/>
      <c r="F1590" s="83"/>
      <c r="G1590" s="83"/>
    </row>
    <row r="1591" spans="1:7">
      <c r="A1591" t="str">
        <f t="shared" si="24"/>
        <v/>
      </c>
      <c r="B1591" s="83"/>
      <c r="C1591" s="83"/>
      <c r="D1591" s="83"/>
      <c r="E1591" s="83"/>
      <c r="F1591" s="83"/>
      <c r="G1591" s="83"/>
    </row>
    <row r="1592" spans="1:7">
      <c r="A1592" t="str">
        <f t="shared" si="24"/>
        <v/>
      </c>
      <c r="B1592" s="83"/>
      <c r="C1592" s="83"/>
      <c r="D1592" s="83"/>
      <c r="E1592" s="83"/>
      <c r="F1592" s="83"/>
      <c r="G1592" s="83"/>
    </row>
    <row r="1593" spans="1:7">
      <c r="A1593" t="str">
        <f t="shared" si="24"/>
        <v/>
      </c>
      <c r="B1593" s="83"/>
      <c r="C1593" s="83"/>
      <c r="D1593" s="83"/>
      <c r="E1593" s="83"/>
      <c r="F1593" s="83"/>
      <c r="G1593" s="83"/>
    </row>
    <row r="1594" spans="1:7">
      <c r="A1594" t="str">
        <f t="shared" si="24"/>
        <v/>
      </c>
      <c r="B1594" s="83"/>
      <c r="C1594" s="83"/>
      <c r="D1594" s="83"/>
      <c r="E1594" s="83"/>
      <c r="F1594" s="83"/>
      <c r="G1594" s="83"/>
    </row>
    <row r="1595" spans="1:7">
      <c r="A1595" t="str">
        <f t="shared" si="24"/>
        <v/>
      </c>
      <c r="B1595" s="83"/>
      <c r="C1595" s="83"/>
      <c r="D1595" s="83"/>
      <c r="E1595" s="83"/>
      <c r="F1595" s="83"/>
      <c r="G1595" s="83"/>
    </row>
    <row r="1596" spans="1:7">
      <c r="A1596" t="str">
        <f t="shared" si="24"/>
        <v/>
      </c>
      <c r="B1596" s="83"/>
      <c r="C1596" s="83"/>
      <c r="D1596" s="83"/>
      <c r="E1596" s="83"/>
      <c r="F1596" s="83"/>
      <c r="G1596" s="83"/>
    </row>
    <row r="1597" spans="1:7">
      <c r="A1597" t="str">
        <f t="shared" si="24"/>
        <v/>
      </c>
      <c r="B1597" s="83"/>
      <c r="C1597" s="83"/>
      <c r="D1597" s="83"/>
      <c r="E1597" s="83"/>
      <c r="F1597" s="83"/>
      <c r="G1597" s="83"/>
    </row>
    <row r="1598" spans="1:7">
      <c r="A1598" t="str">
        <f t="shared" si="24"/>
        <v/>
      </c>
      <c r="B1598" s="83"/>
      <c r="C1598" s="83"/>
      <c r="D1598" s="83"/>
      <c r="E1598" s="83"/>
      <c r="F1598" s="83"/>
      <c r="G1598" s="83"/>
    </row>
    <row r="1599" spans="1:7">
      <c r="A1599" t="str">
        <f t="shared" si="24"/>
        <v/>
      </c>
      <c r="B1599" s="83"/>
      <c r="C1599" s="83"/>
      <c r="D1599" s="83"/>
      <c r="E1599" s="83"/>
      <c r="F1599" s="83"/>
      <c r="G1599" s="83"/>
    </row>
    <row r="1600" spans="1:7">
      <c r="A1600" t="str">
        <f t="shared" si="24"/>
        <v/>
      </c>
      <c r="B1600" s="83"/>
      <c r="C1600" s="83"/>
      <c r="D1600" s="83"/>
      <c r="E1600" s="83"/>
      <c r="F1600" s="83"/>
      <c r="G1600" s="83"/>
    </row>
    <row r="1601" spans="1:7">
      <c r="A1601" t="str">
        <f t="shared" si="24"/>
        <v/>
      </c>
      <c r="B1601" s="83"/>
      <c r="C1601" s="83"/>
      <c r="D1601" s="83"/>
      <c r="E1601" s="83"/>
      <c r="F1601" s="83"/>
      <c r="G1601" s="83"/>
    </row>
    <row r="1602" spans="1:7">
      <c r="A1602" t="str">
        <f t="shared" si="24"/>
        <v/>
      </c>
      <c r="B1602" s="83"/>
      <c r="C1602" s="83"/>
      <c r="D1602" s="83"/>
      <c r="E1602" s="83"/>
      <c r="F1602" s="83"/>
      <c r="G1602" s="83"/>
    </row>
    <row r="1603" spans="1:7">
      <c r="A1603" t="str">
        <f t="shared" si="24"/>
        <v/>
      </c>
      <c r="B1603" s="83"/>
      <c r="C1603" s="83"/>
      <c r="D1603" s="83"/>
      <c r="E1603" s="83"/>
      <c r="F1603" s="83"/>
      <c r="G1603" s="83"/>
    </row>
    <row r="1604" spans="1:7">
      <c r="A1604" t="str">
        <f t="shared" ref="A1604:A1667" si="25">CONCATENATE(B1604,C1604)</f>
        <v/>
      </c>
      <c r="B1604" s="83"/>
      <c r="C1604" s="83"/>
      <c r="D1604" s="83"/>
      <c r="E1604" s="83"/>
      <c r="F1604" s="83"/>
      <c r="G1604" s="83"/>
    </row>
    <row r="1605" spans="1:7">
      <c r="A1605" t="str">
        <f t="shared" si="25"/>
        <v/>
      </c>
      <c r="B1605" s="83"/>
      <c r="C1605" s="83"/>
      <c r="D1605" s="83"/>
      <c r="E1605" s="83"/>
      <c r="F1605" s="83"/>
      <c r="G1605" s="83"/>
    </row>
    <row r="1606" spans="1:7">
      <c r="A1606" t="str">
        <f t="shared" si="25"/>
        <v/>
      </c>
      <c r="B1606" s="83"/>
      <c r="C1606" s="83"/>
      <c r="D1606" s="83"/>
      <c r="E1606" s="83"/>
      <c r="F1606" s="83"/>
      <c r="G1606" s="83"/>
    </row>
    <row r="1607" spans="1:7">
      <c r="A1607" t="str">
        <f t="shared" si="25"/>
        <v/>
      </c>
      <c r="B1607" s="83"/>
      <c r="C1607" s="83"/>
      <c r="D1607" s="83"/>
      <c r="E1607" s="83"/>
      <c r="F1607" s="83"/>
      <c r="G1607" s="83"/>
    </row>
    <row r="1608" spans="1:7">
      <c r="A1608" t="str">
        <f t="shared" si="25"/>
        <v/>
      </c>
      <c r="B1608" s="83"/>
      <c r="C1608" s="83"/>
      <c r="D1608" s="83"/>
      <c r="E1608" s="83"/>
      <c r="F1608" s="83"/>
      <c r="G1608" s="83"/>
    </row>
    <row r="1609" spans="1:7">
      <c r="A1609" t="str">
        <f t="shared" si="25"/>
        <v/>
      </c>
      <c r="B1609" s="83"/>
      <c r="C1609" s="83"/>
      <c r="D1609" s="83"/>
      <c r="E1609" s="83"/>
      <c r="F1609" s="83"/>
      <c r="G1609" s="83"/>
    </row>
    <row r="1610" spans="1:7">
      <c r="A1610" t="str">
        <f t="shared" si="25"/>
        <v/>
      </c>
      <c r="B1610" s="83"/>
      <c r="C1610" s="83"/>
      <c r="D1610" s="83"/>
      <c r="E1610" s="83"/>
      <c r="F1610" s="83"/>
      <c r="G1610" s="83"/>
    </row>
    <row r="1611" spans="1:7">
      <c r="A1611" t="str">
        <f t="shared" si="25"/>
        <v/>
      </c>
      <c r="B1611" s="83"/>
      <c r="C1611" s="83"/>
      <c r="D1611" s="83"/>
      <c r="E1611" s="83"/>
      <c r="F1611" s="83"/>
      <c r="G1611" s="83"/>
    </row>
    <row r="1612" spans="1:7">
      <c r="A1612" t="str">
        <f t="shared" si="25"/>
        <v/>
      </c>
      <c r="B1612" s="83"/>
      <c r="C1612" s="83"/>
      <c r="D1612" s="83"/>
      <c r="E1612" s="83"/>
      <c r="F1612" s="83"/>
      <c r="G1612" s="83"/>
    </row>
    <row r="1613" spans="1:7">
      <c r="A1613" t="str">
        <f t="shared" si="25"/>
        <v/>
      </c>
      <c r="B1613" s="83"/>
      <c r="C1613" s="83"/>
      <c r="D1613" s="83"/>
      <c r="E1613" s="83"/>
      <c r="F1613" s="83"/>
      <c r="G1613" s="83"/>
    </row>
    <row r="1614" spans="1:7">
      <c r="A1614" t="str">
        <f t="shared" si="25"/>
        <v/>
      </c>
      <c r="B1614" s="83"/>
      <c r="C1614" s="83"/>
      <c r="D1614" s="83"/>
      <c r="E1614" s="83"/>
      <c r="F1614" s="83"/>
      <c r="G1614" s="83"/>
    </row>
    <row r="1615" spans="1:7">
      <c r="A1615" t="str">
        <f t="shared" si="25"/>
        <v/>
      </c>
      <c r="B1615" s="83"/>
      <c r="C1615" s="83"/>
      <c r="D1615" s="83"/>
      <c r="E1615" s="83"/>
      <c r="F1615" s="83"/>
      <c r="G1615" s="83"/>
    </row>
    <row r="1616" spans="1:7">
      <c r="A1616" t="str">
        <f t="shared" si="25"/>
        <v/>
      </c>
      <c r="B1616" s="83"/>
      <c r="C1616" s="83"/>
      <c r="D1616" s="83"/>
      <c r="E1616" s="83"/>
      <c r="F1616" s="83"/>
      <c r="G1616" s="83"/>
    </row>
    <row r="1617" spans="1:7">
      <c r="A1617" t="str">
        <f t="shared" si="25"/>
        <v/>
      </c>
      <c r="B1617" s="83"/>
      <c r="C1617" s="83"/>
      <c r="D1617" s="83"/>
      <c r="E1617" s="83"/>
      <c r="F1617" s="83"/>
      <c r="G1617" s="83"/>
    </row>
    <row r="1618" spans="1:7">
      <c r="A1618" t="str">
        <f t="shared" si="25"/>
        <v/>
      </c>
      <c r="B1618" s="83"/>
      <c r="C1618" s="83"/>
      <c r="D1618" s="83"/>
      <c r="E1618" s="83"/>
      <c r="F1618" s="83"/>
      <c r="G1618" s="83"/>
    </row>
    <row r="1619" spans="1:7">
      <c r="A1619" t="str">
        <f t="shared" si="25"/>
        <v/>
      </c>
      <c r="B1619" s="83"/>
      <c r="C1619" s="83"/>
      <c r="D1619" s="83"/>
      <c r="E1619" s="83"/>
      <c r="F1619" s="83"/>
      <c r="G1619" s="83"/>
    </row>
    <row r="1620" spans="1:7">
      <c r="A1620" t="str">
        <f t="shared" si="25"/>
        <v/>
      </c>
      <c r="B1620" s="83"/>
      <c r="C1620" s="83"/>
      <c r="D1620" s="83"/>
      <c r="E1620" s="83"/>
      <c r="F1620" s="83"/>
      <c r="G1620" s="83"/>
    </row>
    <row r="1621" spans="1:7">
      <c r="A1621" t="str">
        <f t="shared" si="25"/>
        <v/>
      </c>
      <c r="B1621" s="83"/>
      <c r="C1621" s="83"/>
      <c r="D1621" s="83"/>
      <c r="E1621" s="83"/>
      <c r="F1621" s="83"/>
      <c r="G1621" s="83"/>
    </row>
    <row r="1622" spans="1:7">
      <c r="A1622" t="str">
        <f t="shared" si="25"/>
        <v/>
      </c>
      <c r="B1622" s="83"/>
      <c r="C1622" s="83"/>
      <c r="D1622" s="83"/>
      <c r="E1622" s="83"/>
      <c r="F1622" s="83"/>
      <c r="G1622" s="83"/>
    </row>
    <row r="1623" spans="1:7">
      <c r="A1623" t="str">
        <f t="shared" si="25"/>
        <v/>
      </c>
      <c r="B1623" s="83"/>
      <c r="C1623" s="83"/>
      <c r="D1623" s="83"/>
      <c r="E1623" s="83"/>
      <c r="F1623" s="83"/>
      <c r="G1623" s="83"/>
    </row>
    <row r="1624" spans="1:7">
      <c r="A1624" t="str">
        <f t="shared" si="25"/>
        <v/>
      </c>
      <c r="B1624" s="83"/>
      <c r="C1624" s="83"/>
      <c r="D1624" s="83"/>
      <c r="E1624" s="83"/>
      <c r="F1624" s="83"/>
      <c r="G1624" s="83"/>
    </row>
    <row r="1625" spans="1:7">
      <c r="A1625" t="str">
        <f t="shared" si="25"/>
        <v/>
      </c>
      <c r="B1625" s="83"/>
      <c r="C1625" s="83"/>
      <c r="D1625" s="83"/>
      <c r="E1625" s="83"/>
      <c r="F1625" s="83"/>
      <c r="G1625" s="83"/>
    </row>
    <row r="1626" spans="1:7">
      <c r="A1626" t="str">
        <f t="shared" si="25"/>
        <v/>
      </c>
      <c r="B1626" s="83"/>
      <c r="C1626" s="83"/>
      <c r="D1626" s="83"/>
      <c r="E1626" s="83"/>
      <c r="F1626" s="83"/>
      <c r="G1626" s="83"/>
    </row>
    <row r="1627" spans="1:7">
      <c r="A1627" t="str">
        <f t="shared" si="25"/>
        <v/>
      </c>
      <c r="B1627" s="83"/>
      <c r="C1627" s="83"/>
      <c r="D1627" s="83"/>
      <c r="E1627" s="83"/>
      <c r="F1627" s="83"/>
      <c r="G1627" s="83"/>
    </row>
    <row r="1628" spans="1:7">
      <c r="A1628" t="str">
        <f t="shared" si="25"/>
        <v/>
      </c>
      <c r="B1628" s="83"/>
      <c r="C1628" s="83"/>
      <c r="D1628" s="83"/>
      <c r="E1628" s="83"/>
      <c r="F1628" s="83"/>
      <c r="G1628" s="83"/>
    </row>
    <row r="1629" spans="1:7">
      <c r="A1629" t="str">
        <f t="shared" si="25"/>
        <v/>
      </c>
      <c r="B1629" s="83"/>
      <c r="C1629" s="83"/>
      <c r="D1629" s="83"/>
      <c r="E1629" s="83"/>
      <c r="F1629" s="83"/>
      <c r="G1629" s="83"/>
    </row>
    <row r="1630" spans="1:7">
      <c r="A1630" t="str">
        <f t="shared" si="25"/>
        <v/>
      </c>
      <c r="B1630" s="83"/>
      <c r="C1630" s="83"/>
      <c r="D1630" s="83"/>
      <c r="E1630" s="83"/>
      <c r="F1630" s="83"/>
      <c r="G1630" s="83"/>
    </row>
    <row r="1631" spans="1:7">
      <c r="A1631" t="str">
        <f t="shared" si="25"/>
        <v/>
      </c>
      <c r="B1631" s="83"/>
      <c r="C1631" s="83"/>
      <c r="D1631" s="83"/>
      <c r="E1631" s="83"/>
      <c r="F1631" s="83"/>
      <c r="G1631" s="83"/>
    </row>
    <row r="1632" spans="1:7">
      <c r="A1632" t="str">
        <f t="shared" si="25"/>
        <v/>
      </c>
      <c r="B1632" s="83"/>
      <c r="C1632" s="83"/>
      <c r="D1632" s="83"/>
      <c r="E1632" s="83"/>
      <c r="F1632" s="83"/>
      <c r="G1632" s="83"/>
    </row>
    <row r="1633" spans="1:7">
      <c r="A1633" t="str">
        <f t="shared" si="25"/>
        <v/>
      </c>
      <c r="B1633" s="83"/>
      <c r="C1633" s="83"/>
      <c r="D1633" s="83"/>
      <c r="E1633" s="83"/>
      <c r="F1633" s="83"/>
      <c r="G1633" s="83"/>
    </row>
    <row r="1634" spans="1:7">
      <c r="A1634" t="str">
        <f t="shared" si="25"/>
        <v/>
      </c>
      <c r="B1634" s="83"/>
      <c r="C1634" s="83"/>
      <c r="D1634" s="83"/>
      <c r="E1634" s="83"/>
      <c r="F1634" s="83"/>
      <c r="G1634" s="83"/>
    </row>
    <row r="1635" spans="1:7">
      <c r="A1635" t="str">
        <f t="shared" si="25"/>
        <v/>
      </c>
      <c r="B1635" s="83"/>
      <c r="C1635" s="83"/>
      <c r="D1635" s="83"/>
      <c r="E1635" s="83"/>
      <c r="F1635" s="83"/>
      <c r="G1635" s="83"/>
    </row>
    <row r="1636" spans="1:7">
      <c r="A1636" t="str">
        <f t="shared" si="25"/>
        <v/>
      </c>
      <c r="B1636" s="83"/>
      <c r="C1636" s="83"/>
      <c r="D1636" s="83"/>
      <c r="E1636" s="83"/>
      <c r="F1636" s="83"/>
      <c r="G1636" s="83"/>
    </row>
    <row r="1637" spans="1:7">
      <c r="A1637" t="str">
        <f t="shared" si="25"/>
        <v/>
      </c>
      <c r="B1637" s="83"/>
      <c r="C1637" s="83"/>
      <c r="D1637" s="83"/>
      <c r="E1637" s="83"/>
      <c r="F1637" s="83"/>
      <c r="G1637" s="83"/>
    </row>
    <row r="1638" spans="1:7">
      <c r="A1638" t="str">
        <f t="shared" si="25"/>
        <v/>
      </c>
      <c r="B1638" s="83"/>
      <c r="C1638" s="83"/>
      <c r="D1638" s="83"/>
      <c r="E1638" s="83"/>
      <c r="F1638" s="83"/>
      <c r="G1638" s="83"/>
    </row>
    <row r="1639" spans="1:7">
      <c r="A1639" t="str">
        <f t="shared" si="25"/>
        <v/>
      </c>
      <c r="B1639" s="83"/>
      <c r="C1639" s="83"/>
      <c r="D1639" s="83"/>
      <c r="E1639" s="83"/>
      <c r="F1639" s="83"/>
      <c r="G1639" s="83"/>
    </row>
    <row r="1640" spans="1:7">
      <c r="A1640" t="str">
        <f t="shared" si="25"/>
        <v/>
      </c>
      <c r="B1640" s="83"/>
      <c r="C1640" s="83"/>
      <c r="D1640" s="83"/>
      <c r="E1640" s="83"/>
      <c r="F1640" s="83"/>
      <c r="G1640" s="83"/>
    </row>
    <row r="1641" spans="1:7">
      <c r="A1641" t="str">
        <f t="shared" si="25"/>
        <v/>
      </c>
      <c r="B1641" s="83"/>
      <c r="C1641" s="83"/>
      <c r="D1641" s="83"/>
      <c r="E1641" s="83"/>
      <c r="F1641" s="83"/>
      <c r="G1641" s="83"/>
    </row>
    <row r="1642" spans="1:7">
      <c r="A1642" t="str">
        <f t="shared" si="25"/>
        <v/>
      </c>
      <c r="B1642" s="83"/>
      <c r="C1642" s="83"/>
      <c r="D1642" s="83"/>
      <c r="E1642" s="83"/>
      <c r="F1642" s="83"/>
      <c r="G1642" s="83"/>
    </row>
    <row r="1643" spans="1:7">
      <c r="A1643" t="str">
        <f t="shared" si="25"/>
        <v/>
      </c>
      <c r="B1643" s="83"/>
      <c r="C1643" s="83"/>
      <c r="D1643" s="83"/>
      <c r="E1643" s="83"/>
      <c r="F1643" s="83"/>
      <c r="G1643" s="83"/>
    </row>
    <row r="1644" spans="1:7">
      <c r="A1644" t="str">
        <f t="shared" si="25"/>
        <v/>
      </c>
      <c r="B1644" s="83"/>
      <c r="C1644" s="83"/>
      <c r="D1644" s="83"/>
      <c r="E1644" s="83"/>
      <c r="F1644" s="83"/>
      <c r="G1644" s="83"/>
    </row>
    <row r="1645" spans="1:7">
      <c r="A1645" t="str">
        <f t="shared" si="25"/>
        <v/>
      </c>
      <c r="B1645" s="83"/>
      <c r="C1645" s="83"/>
      <c r="D1645" s="83"/>
      <c r="E1645" s="83"/>
      <c r="F1645" s="83"/>
      <c r="G1645" s="83"/>
    </row>
    <row r="1646" spans="1:7">
      <c r="A1646" t="str">
        <f t="shared" si="25"/>
        <v/>
      </c>
      <c r="B1646" s="83"/>
      <c r="C1646" s="83"/>
      <c r="D1646" s="83"/>
      <c r="E1646" s="83"/>
      <c r="F1646" s="83"/>
      <c r="G1646" s="83"/>
    </row>
    <row r="1647" spans="1:7">
      <c r="A1647" t="str">
        <f t="shared" si="25"/>
        <v/>
      </c>
      <c r="B1647" s="83"/>
      <c r="C1647" s="83"/>
      <c r="D1647" s="83"/>
      <c r="E1647" s="83"/>
      <c r="F1647" s="83"/>
      <c r="G1647" s="83"/>
    </row>
    <row r="1648" spans="1:7">
      <c r="A1648" t="str">
        <f t="shared" si="25"/>
        <v/>
      </c>
      <c r="B1648" s="83"/>
      <c r="C1648" s="83"/>
      <c r="D1648" s="83"/>
      <c r="E1648" s="83"/>
      <c r="F1648" s="83"/>
      <c r="G1648" s="83"/>
    </row>
    <row r="1649" spans="1:7">
      <c r="A1649" t="str">
        <f t="shared" si="25"/>
        <v/>
      </c>
      <c r="B1649" s="83"/>
      <c r="C1649" s="83"/>
      <c r="D1649" s="83"/>
      <c r="E1649" s="83"/>
      <c r="F1649" s="83"/>
      <c r="G1649" s="83"/>
    </row>
    <row r="1650" spans="1:7">
      <c r="A1650" t="str">
        <f t="shared" si="25"/>
        <v/>
      </c>
      <c r="B1650" s="83"/>
      <c r="C1650" s="83"/>
      <c r="D1650" s="83"/>
      <c r="E1650" s="83"/>
      <c r="F1650" s="83"/>
      <c r="G1650" s="83"/>
    </row>
    <row r="1651" spans="1:7">
      <c r="A1651" t="str">
        <f t="shared" si="25"/>
        <v/>
      </c>
      <c r="B1651" s="83"/>
      <c r="C1651" s="83"/>
      <c r="D1651" s="83"/>
      <c r="E1651" s="83"/>
      <c r="F1651" s="83"/>
      <c r="G1651" s="83"/>
    </row>
    <row r="1652" spans="1:7">
      <c r="A1652" t="str">
        <f t="shared" si="25"/>
        <v/>
      </c>
      <c r="B1652" s="83"/>
      <c r="C1652" s="83"/>
      <c r="D1652" s="83"/>
      <c r="E1652" s="83"/>
      <c r="F1652" s="83"/>
      <c r="G1652" s="83"/>
    </row>
    <row r="1653" spans="1:7">
      <c r="A1653" t="str">
        <f t="shared" si="25"/>
        <v/>
      </c>
      <c r="B1653" s="83"/>
      <c r="C1653" s="83"/>
      <c r="D1653" s="83"/>
      <c r="E1653" s="83"/>
      <c r="F1653" s="83"/>
      <c r="G1653" s="83"/>
    </row>
    <row r="1654" spans="1:7">
      <c r="A1654" t="str">
        <f t="shared" si="25"/>
        <v/>
      </c>
      <c r="B1654" s="83"/>
      <c r="C1654" s="83"/>
      <c r="D1654" s="83"/>
      <c r="E1654" s="83"/>
      <c r="F1654" s="83"/>
      <c r="G1654" s="83"/>
    </row>
    <row r="1655" spans="1:7">
      <c r="A1655" t="str">
        <f t="shared" si="25"/>
        <v/>
      </c>
      <c r="B1655" s="83"/>
      <c r="C1655" s="83"/>
      <c r="D1655" s="83"/>
      <c r="E1655" s="83"/>
      <c r="F1655" s="83"/>
      <c r="G1655" s="83"/>
    </row>
    <row r="1656" spans="1:7">
      <c r="A1656" t="str">
        <f t="shared" si="25"/>
        <v/>
      </c>
      <c r="B1656" s="83"/>
      <c r="C1656" s="83"/>
      <c r="D1656" s="83"/>
      <c r="E1656" s="83"/>
      <c r="F1656" s="83"/>
      <c r="G1656" s="83"/>
    </row>
    <row r="1657" spans="1:7">
      <c r="A1657" t="str">
        <f t="shared" si="25"/>
        <v/>
      </c>
      <c r="B1657" s="83"/>
      <c r="C1657" s="83"/>
      <c r="D1657" s="83"/>
      <c r="E1657" s="83"/>
      <c r="F1657" s="83"/>
      <c r="G1657" s="83"/>
    </row>
    <row r="1658" spans="1:7">
      <c r="A1658" t="str">
        <f t="shared" si="25"/>
        <v/>
      </c>
      <c r="B1658" s="83"/>
      <c r="C1658" s="83"/>
      <c r="D1658" s="83"/>
      <c r="E1658" s="83"/>
      <c r="F1658" s="83"/>
      <c r="G1658" s="83"/>
    </row>
    <row r="1659" spans="1:7">
      <c r="A1659" t="str">
        <f t="shared" si="25"/>
        <v/>
      </c>
      <c r="B1659" s="83"/>
      <c r="C1659" s="83"/>
      <c r="D1659" s="83"/>
      <c r="E1659" s="83"/>
      <c r="F1659" s="83"/>
      <c r="G1659" s="83"/>
    </row>
    <row r="1660" spans="1:7">
      <c r="A1660" t="str">
        <f t="shared" si="25"/>
        <v/>
      </c>
      <c r="B1660" s="83"/>
      <c r="C1660" s="83"/>
      <c r="D1660" s="83"/>
      <c r="E1660" s="83"/>
      <c r="F1660" s="83"/>
      <c r="G1660" s="83"/>
    </row>
    <row r="1661" spans="1:7">
      <c r="A1661" t="str">
        <f t="shared" si="25"/>
        <v/>
      </c>
      <c r="B1661" s="83"/>
      <c r="C1661" s="83"/>
      <c r="D1661" s="83"/>
      <c r="E1661" s="83"/>
      <c r="F1661" s="83"/>
      <c r="G1661" s="83"/>
    </row>
    <row r="1662" spans="1:7">
      <c r="A1662" t="str">
        <f t="shared" si="25"/>
        <v/>
      </c>
      <c r="B1662" s="83"/>
      <c r="C1662" s="83"/>
      <c r="D1662" s="83"/>
      <c r="E1662" s="83"/>
      <c r="F1662" s="83"/>
      <c r="G1662" s="83"/>
    </row>
    <row r="1663" spans="1:7">
      <c r="A1663" t="str">
        <f t="shared" si="25"/>
        <v/>
      </c>
      <c r="B1663" s="83"/>
      <c r="C1663" s="83"/>
      <c r="D1663" s="83"/>
      <c r="E1663" s="83"/>
      <c r="F1663" s="83"/>
      <c r="G1663" s="83"/>
    </row>
    <row r="1664" spans="1:7">
      <c r="A1664" t="str">
        <f t="shared" si="25"/>
        <v/>
      </c>
      <c r="B1664" s="83"/>
      <c r="C1664" s="83"/>
      <c r="D1664" s="83"/>
      <c r="E1664" s="83"/>
      <c r="F1664" s="83"/>
      <c r="G1664" s="83"/>
    </row>
    <row r="1665" spans="1:7">
      <c r="A1665" t="str">
        <f t="shared" si="25"/>
        <v/>
      </c>
      <c r="B1665" s="83"/>
      <c r="C1665" s="83"/>
      <c r="D1665" s="83"/>
      <c r="E1665" s="83"/>
      <c r="F1665" s="83"/>
      <c r="G1665" s="83"/>
    </row>
    <row r="1666" spans="1:7">
      <c r="A1666" t="str">
        <f t="shared" si="25"/>
        <v/>
      </c>
      <c r="B1666" s="83"/>
      <c r="C1666" s="83"/>
      <c r="D1666" s="83"/>
      <c r="E1666" s="83"/>
      <c r="F1666" s="83"/>
      <c r="G1666" s="83"/>
    </row>
    <row r="1667" spans="1:7">
      <c r="A1667" t="str">
        <f t="shared" si="25"/>
        <v/>
      </c>
      <c r="B1667" s="83"/>
      <c r="C1667" s="83"/>
      <c r="D1667" s="83"/>
      <c r="E1667" s="83"/>
      <c r="F1667" s="83"/>
      <c r="G1667" s="83"/>
    </row>
    <row r="1668" spans="1:7">
      <c r="A1668" t="str">
        <f t="shared" ref="A1668:A1731" si="26">CONCATENATE(B1668,C1668)</f>
        <v/>
      </c>
      <c r="B1668" s="83"/>
      <c r="C1668" s="83"/>
      <c r="D1668" s="83"/>
      <c r="E1668" s="83"/>
      <c r="F1668" s="83"/>
      <c r="G1668" s="83"/>
    </row>
    <row r="1669" spans="1:7">
      <c r="A1669" t="str">
        <f t="shared" si="26"/>
        <v/>
      </c>
      <c r="B1669" s="83"/>
      <c r="C1669" s="83"/>
      <c r="D1669" s="83"/>
      <c r="E1669" s="83"/>
      <c r="F1669" s="83"/>
      <c r="G1669" s="83"/>
    </row>
    <row r="1670" spans="1:7">
      <c r="A1670" t="str">
        <f t="shared" si="26"/>
        <v/>
      </c>
      <c r="B1670" s="83"/>
      <c r="C1670" s="83"/>
      <c r="D1670" s="83"/>
      <c r="E1670" s="83"/>
      <c r="F1670" s="83"/>
      <c r="G1670" s="83"/>
    </row>
    <row r="1671" spans="1:7">
      <c r="A1671" t="str">
        <f t="shared" si="26"/>
        <v/>
      </c>
      <c r="B1671" s="83"/>
      <c r="C1671" s="83"/>
      <c r="D1671" s="83"/>
      <c r="E1671" s="83"/>
      <c r="F1671" s="83"/>
      <c r="G1671" s="83"/>
    </row>
    <row r="1672" spans="1:7">
      <c r="A1672" t="str">
        <f t="shared" si="26"/>
        <v/>
      </c>
      <c r="B1672" s="83"/>
      <c r="C1672" s="83"/>
      <c r="D1672" s="83"/>
      <c r="E1672" s="83"/>
      <c r="F1672" s="83"/>
      <c r="G1672" s="83"/>
    </row>
    <row r="1673" spans="1:7">
      <c r="A1673" t="str">
        <f t="shared" si="26"/>
        <v/>
      </c>
      <c r="B1673" s="83"/>
      <c r="C1673" s="83"/>
      <c r="D1673" s="83"/>
      <c r="E1673" s="83"/>
      <c r="F1673" s="83"/>
      <c r="G1673" s="83"/>
    </row>
    <row r="1674" spans="1:7">
      <c r="A1674" t="str">
        <f t="shared" si="26"/>
        <v/>
      </c>
      <c r="B1674" s="83"/>
      <c r="C1674" s="83"/>
      <c r="D1674" s="83"/>
      <c r="E1674" s="83"/>
      <c r="F1674" s="83"/>
      <c r="G1674" s="83"/>
    </row>
    <row r="1675" spans="1:7">
      <c r="A1675" t="str">
        <f t="shared" si="26"/>
        <v/>
      </c>
      <c r="B1675" s="83"/>
      <c r="C1675" s="83"/>
      <c r="D1675" s="83"/>
      <c r="E1675" s="83"/>
      <c r="F1675" s="83"/>
      <c r="G1675" s="83"/>
    </row>
    <row r="1676" spans="1:7">
      <c r="A1676" t="str">
        <f t="shared" si="26"/>
        <v/>
      </c>
      <c r="B1676" s="83"/>
      <c r="C1676" s="83"/>
      <c r="D1676" s="83"/>
      <c r="E1676" s="83"/>
      <c r="F1676" s="83"/>
      <c r="G1676" s="83"/>
    </row>
    <row r="1677" spans="1:7">
      <c r="A1677" t="str">
        <f t="shared" si="26"/>
        <v/>
      </c>
      <c r="B1677" s="83"/>
      <c r="C1677" s="83"/>
      <c r="D1677" s="83"/>
      <c r="E1677" s="83"/>
      <c r="F1677" s="83"/>
      <c r="G1677" s="83"/>
    </row>
    <row r="1678" spans="1:7">
      <c r="A1678" t="str">
        <f t="shared" si="26"/>
        <v/>
      </c>
      <c r="B1678" s="83"/>
      <c r="C1678" s="83"/>
      <c r="D1678" s="83"/>
      <c r="E1678" s="83"/>
      <c r="F1678" s="83"/>
      <c r="G1678" s="83"/>
    </row>
    <row r="1679" spans="1:7">
      <c r="A1679" t="str">
        <f t="shared" si="26"/>
        <v/>
      </c>
      <c r="B1679" s="83"/>
      <c r="C1679" s="83"/>
      <c r="D1679" s="83"/>
      <c r="E1679" s="83"/>
      <c r="F1679" s="83"/>
      <c r="G1679" s="83"/>
    </row>
    <row r="1680" spans="1:7">
      <c r="A1680" t="str">
        <f t="shared" si="26"/>
        <v/>
      </c>
      <c r="B1680" s="83"/>
      <c r="C1680" s="83"/>
      <c r="D1680" s="83"/>
      <c r="E1680" s="83"/>
      <c r="F1680" s="83"/>
      <c r="G1680" s="83"/>
    </row>
    <row r="1681" spans="1:7">
      <c r="A1681" t="str">
        <f t="shared" si="26"/>
        <v/>
      </c>
      <c r="B1681" s="83"/>
      <c r="C1681" s="83"/>
      <c r="D1681" s="83"/>
      <c r="E1681" s="83"/>
      <c r="F1681" s="83"/>
      <c r="G1681" s="83"/>
    </row>
    <row r="1682" spans="1:7">
      <c r="A1682" t="str">
        <f t="shared" si="26"/>
        <v/>
      </c>
      <c r="B1682" s="83"/>
      <c r="C1682" s="83"/>
      <c r="D1682" s="83"/>
      <c r="E1682" s="83"/>
      <c r="F1682" s="83"/>
      <c r="G1682" s="83"/>
    </row>
    <row r="1683" spans="1:7">
      <c r="A1683" t="str">
        <f t="shared" si="26"/>
        <v/>
      </c>
      <c r="B1683" s="83"/>
      <c r="C1683" s="83"/>
      <c r="D1683" s="83"/>
      <c r="E1683" s="83"/>
      <c r="F1683" s="83"/>
      <c r="G1683" s="83"/>
    </row>
    <row r="1684" spans="1:7">
      <c r="A1684" t="str">
        <f t="shared" si="26"/>
        <v/>
      </c>
      <c r="B1684" s="83"/>
      <c r="C1684" s="83"/>
      <c r="D1684" s="83"/>
      <c r="E1684" s="83"/>
      <c r="F1684" s="83"/>
      <c r="G1684" s="83"/>
    </row>
    <row r="1685" spans="1:7">
      <c r="A1685" t="str">
        <f t="shared" si="26"/>
        <v/>
      </c>
      <c r="B1685" s="83"/>
      <c r="C1685" s="83"/>
      <c r="D1685" s="83"/>
      <c r="E1685" s="83"/>
      <c r="F1685" s="83"/>
      <c r="G1685" s="83"/>
    </row>
    <row r="1686" spans="1:7">
      <c r="A1686" t="str">
        <f t="shared" si="26"/>
        <v/>
      </c>
      <c r="B1686" s="83"/>
      <c r="C1686" s="83"/>
      <c r="D1686" s="83"/>
      <c r="E1686" s="83"/>
      <c r="F1686" s="83"/>
      <c r="G1686" s="83"/>
    </row>
    <row r="1687" spans="1:7">
      <c r="A1687" t="str">
        <f t="shared" si="26"/>
        <v/>
      </c>
      <c r="B1687" s="83"/>
      <c r="C1687" s="83"/>
      <c r="D1687" s="83"/>
      <c r="E1687" s="83"/>
      <c r="F1687" s="83"/>
      <c r="G1687" s="83"/>
    </row>
    <row r="1688" spans="1:7">
      <c r="A1688" t="str">
        <f t="shared" si="26"/>
        <v/>
      </c>
      <c r="B1688" s="83"/>
      <c r="C1688" s="83"/>
      <c r="D1688" s="83"/>
      <c r="E1688" s="83"/>
      <c r="F1688" s="83"/>
      <c r="G1688" s="83"/>
    </row>
    <row r="1689" spans="1:7">
      <c r="A1689" t="str">
        <f t="shared" si="26"/>
        <v/>
      </c>
      <c r="B1689" s="83"/>
      <c r="C1689" s="83"/>
      <c r="D1689" s="83"/>
      <c r="E1689" s="83"/>
      <c r="F1689" s="83"/>
      <c r="G1689" s="83"/>
    </row>
    <row r="1690" spans="1:7">
      <c r="A1690" t="str">
        <f t="shared" si="26"/>
        <v/>
      </c>
      <c r="B1690" s="83"/>
      <c r="C1690" s="83"/>
      <c r="D1690" s="83"/>
      <c r="E1690" s="83"/>
      <c r="F1690" s="83"/>
      <c r="G1690" s="83"/>
    </row>
    <row r="1691" spans="1:7">
      <c r="A1691" t="str">
        <f t="shared" si="26"/>
        <v/>
      </c>
      <c r="B1691" s="83"/>
      <c r="C1691" s="83"/>
      <c r="D1691" s="83"/>
      <c r="E1691" s="83"/>
      <c r="F1691" s="83"/>
      <c r="G1691" s="83"/>
    </row>
    <row r="1692" spans="1:7">
      <c r="A1692" t="str">
        <f t="shared" si="26"/>
        <v/>
      </c>
      <c r="B1692" s="83"/>
      <c r="C1692" s="83"/>
      <c r="D1692" s="83"/>
      <c r="E1692" s="83"/>
      <c r="F1692" s="83"/>
      <c r="G1692" s="83"/>
    </row>
    <row r="1693" spans="1:7">
      <c r="A1693" t="str">
        <f t="shared" si="26"/>
        <v/>
      </c>
      <c r="B1693" s="83"/>
      <c r="C1693" s="83"/>
      <c r="D1693" s="83"/>
      <c r="E1693" s="83"/>
      <c r="F1693" s="83"/>
      <c r="G1693" s="83"/>
    </row>
    <row r="1694" spans="1:7">
      <c r="A1694" t="str">
        <f t="shared" si="26"/>
        <v/>
      </c>
      <c r="B1694" s="83"/>
      <c r="C1694" s="83"/>
      <c r="D1694" s="83"/>
      <c r="E1694" s="83"/>
      <c r="F1694" s="83"/>
      <c r="G1694" s="83"/>
    </row>
    <row r="1695" spans="1:7">
      <c r="A1695" t="str">
        <f t="shared" si="26"/>
        <v/>
      </c>
      <c r="B1695" s="83"/>
      <c r="C1695" s="83"/>
      <c r="D1695" s="83"/>
      <c r="E1695" s="83"/>
      <c r="F1695" s="83"/>
      <c r="G1695" s="83"/>
    </row>
    <row r="1696" spans="1:7">
      <c r="A1696" t="str">
        <f t="shared" si="26"/>
        <v/>
      </c>
      <c r="B1696" s="83"/>
      <c r="C1696" s="83"/>
      <c r="D1696" s="83"/>
      <c r="E1696" s="83"/>
      <c r="F1696" s="83"/>
      <c r="G1696" s="83"/>
    </row>
    <row r="1697" spans="1:7">
      <c r="A1697" t="str">
        <f t="shared" si="26"/>
        <v/>
      </c>
      <c r="B1697" s="83"/>
      <c r="C1697" s="83"/>
      <c r="D1697" s="83"/>
      <c r="E1697" s="83"/>
      <c r="F1697" s="83"/>
      <c r="G1697" s="83"/>
    </row>
    <row r="1698" spans="1:7">
      <c r="A1698" t="str">
        <f t="shared" si="26"/>
        <v/>
      </c>
      <c r="B1698" s="83"/>
      <c r="C1698" s="83"/>
      <c r="D1698" s="83"/>
      <c r="E1698" s="83"/>
      <c r="F1698" s="83"/>
      <c r="G1698" s="83"/>
    </row>
    <row r="1699" spans="1:7">
      <c r="A1699" t="str">
        <f t="shared" si="26"/>
        <v/>
      </c>
      <c r="B1699" s="83"/>
      <c r="C1699" s="83"/>
      <c r="D1699" s="83"/>
      <c r="E1699" s="83"/>
      <c r="F1699" s="83"/>
      <c r="G1699" s="83"/>
    </row>
    <row r="1700" spans="1:7">
      <c r="A1700" t="str">
        <f t="shared" si="26"/>
        <v/>
      </c>
      <c r="B1700" s="83"/>
      <c r="C1700" s="83"/>
      <c r="D1700" s="83"/>
      <c r="E1700" s="83"/>
      <c r="F1700" s="83"/>
      <c r="G1700" s="83"/>
    </row>
    <row r="1701" spans="1:7">
      <c r="A1701" t="str">
        <f t="shared" si="26"/>
        <v/>
      </c>
      <c r="B1701" s="83"/>
      <c r="C1701" s="83"/>
      <c r="D1701" s="83"/>
      <c r="E1701" s="83"/>
      <c r="F1701" s="83"/>
      <c r="G1701" s="83"/>
    </row>
    <row r="1702" spans="1:7">
      <c r="A1702" t="str">
        <f t="shared" si="26"/>
        <v/>
      </c>
      <c r="B1702" s="83"/>
      <c r="C1702" s="83"/>
      <c r="D1702" s="83"/>
      <c r="E1702" s="83"/>
      <c r="F1702" s="83"/>
      <c r="G1702" s="83"/>
    </row>
    <row r="1703" spans="1:7">
      <c r="A1703" t="str">
        <f t="shared" si="26"/>
        <v/>
      </c>
      <c r="B1703" s="83"/>
      <c r="C1703" s="83"/>
      <c r="D1703" s="83"/>
      <c r="E1703" s="83"/>
      <c r="F1703" s="83"/>
      <c r="G1703" s="83"/>
    </row>
    <row r="1704" spans="1:7">
      <c r="A1704" t="str">
        <f t="shared" si="26"/>
        <v/>
      </c>
      <c r="B1704" s="83"/>
      <c r="C1704" s="83"/>
      <c r="D1704" s="83"/>
      <c r="E1704" s="83"/>
      <c r="F1704" s="83"/>
      <c r="G1704" s="83"/>
    </row>
    <row r="1705" spans="1:7">
      <c r="A1705" t="str">
        <f t="shared" si="26"/>
        <v/>
      </c>
      <c r="B1705" s="83"/>
      <c r="C1705" s="83"/>
      <c r="D1705" s="83"/>
      <c r="E1705" s="83"/>
      <c r="F1705" s="83"/>
      <c r="G1705" s="83"/>
    </row>
    <row r="1706" spans="1:7">
      <c r="A1706" t="str">
        <f t="shared" si="26"/>
        <v/>
      </c>
      <c r="B1706" s="83"/>
      <c r="C1706" s="83"/>
      <c r="D1706" s="83"/>
      <c r="E1706" s="83"/>
      <c r="F1706" s="83"/>
      <c r="G1706" s="83"/>
    </row>
    <row r="1707" spans="1:7">
      <c r="A1707" t="str">
        <f t="shared" si="26"/>
        <v/>
      </c>
      <c r="B1707" s="83"/>
      <c r="C1707" s="83"/>
      <c r="D1707" s="83"/>
      <c r="E1707" s="83"/>
      <c r="F1707" s="83"/>
      <c r="G1707" s="83"/>
    </row>
    <row r="1708" spans="1:7">
      <c r="A1708" t="str">
        <f t="shared" si="26"/>
        <v/>
      </c>
      <c r="B1708" s="83"/>
      <c r="C1708" s="83"/>
      <c r="D1708" s="83"/>
      <c r="E1708" s="83"/>
      <c r="F1708" s="83"/>
      <c r="G1708" s="83"/>
    </row>
    <row r="1709" spans="1:7">
      <c r="A1709" t="str">
        <f t="shared" si="26"/>
        <v/>
      </c>
      <c r="B1709" s="83"/>
      <c r="C1709" s="83"/>
      <c r="D1709" s="83"/>
      <c r="E1709" s="83"/>
      <c r="F1709" s="83"/>
      <c r="G1709" s="83"/>
    </row>
    <row r="1710" spans="1:7">
      <c r="A1710" t="str">
        <f t="shared" si="26"/>
        <v/>
      </c>
      <c r="B1710" s="83"/>
      <c r="C1710" s="83"/>
      <c r="D1710" s="83"/>
      <c r="E1710" s="83"/>
      <c r="F1710" s="83"/>
      <c r="G1710" s="83"/>
    </row>
    <row r="1711" spans="1:7">
      <c r="A1711" t="str">
        <f t="shared" si="26"/>
        <v/>
      </c>
      <c r="B1711" s="83"/>
      <c r="C1711" s="83"/>
      <c r="D1711" s="83"/>
      <c r="E1711" s="83"/>
      <c r="F1711" s="83"/>
      <c r="G1711" s="83"/>
    </row>
    <row r="1712" spans="1:7">
      <c r="A1712" t="str">
        <f t="shared" si="26"/>
        <v/>
      </c>
      <c r="B1712" s="83"/>
      <c r="C1712" s="83"/>
      <c r="D1712" s="83"/>
      <c r="E1712" s="83"/>
      <c r="F1712" s="83"/>
      <c r="G1712" s="83"/>
    </row>
    <row r="1713" spans="1:7">
      <c r="A1713" t="str">
        <f t="shared" si="26"/>
        <v/>
      </c>
      <c r="B1713" s="83"/>
      <c r="C1713" s="83"/>
      <c r="D1713" s="83"/>
      <c r="E1713" s="83"/>
      <c r="F1713" s="83"/>
      <c r="G1713" s="83"/>
    </row>
    <row r="1714" spans="1:7">
      <c r="A1714" t="str">
        <f t="shared" si="26"/>
        <v/>
      </c>
      <c r="B1714" s="83"/>
      <c r="C1714" s="83"/>
      <c r="D1714" s="83"/>
      <c r="E1714" s="83"/>
      <c r="F1714" s="83"/>
      <c r="G1714" s="83"/>
    </row>
    <row r="1715" spans="1:7">
      <c r="A1715" t="str">
        <f t="shared" si="26"/>
        <v/>
      </c>
      <c r="B1715" s="83"/>
      <c r="C1715" s="83"/>
      <c r="D1715" s="83"/>
      <c r="E1715" s="83"/>
      <c r="F1715" s="83"/>
      <c r="G1715" s="83"/>
    </row>
    <row r="1716" spans="1:7">
      <c r="A1716" t="str">
        <f t="shared" si="26"/>
        <v/>
      </c>
      <c r="B1716" s="83"/>
      <c r="C1716" s="83"/>
      <c r="D1716" s="83"/>
      <c r="E1716" s="83"/>
      <c r="F1716" s="83"/>
      <c r="G1716" s="83"/>
    </row>
    <row r="1717" spans="1:7">
      <c r="A1717" t="str">
        <f t="shared" si="26"/>
        <v/>
      </c>
      <c r="B1717" s="83"/>
      <c r="C1717" s="83"/>
      <c r="D1717" s="83"/>
      <c r="E1717" s="83"/>
      <c r="F1717" s="83"/>
      <c r="G1717" s="83"/>
    </row>
    <row r="1718" spans="1:7">
      <c r="A1718" t="str">
        <f t="shared" si="26"/>
        <v/>
      </c>
      <c r="B1718" s="83"/>
      <c r="C1718" s="83"/>
      <c r="D1718" s="83"/>
      <c r="E1718" s="83"/>
      <c r="F1718" s="83"/>
      <c r="G1718" s="83"/>
    </row>
    <row r="1719" spans="1:7">
      <c r="A1719" t="str">
        <f t="shared" si="26"/>
        <v/>
      </c>
      <c r="B1719" s="83"/>
      <c r="C1719" s="83"/>
      <c r="D1719" s="83"/>
      <c r="E1719" s="83"/>
      <c r="F1719" s="83"/>
      <c r="G1719" s="83"/>
    </row>
    <row r="1720" spans="1:7">
      <c r="A1720" t="str">
        <f t="shared" si="26"/>
        <v/>
      </c>
      <c r="B1720" s="83"/>
      <c r="C1720" s="83"/>
      <c r="D1720" s="83"/>
      <c r="E1720" s="83"/>
      <c r="F1720" s="83"/>
      <c r="G1720" s="83"/>
    </row>
    <row r="1721" spans="1:7">
      <c r="A1721" t="str">
        <f t="shared" si="26"/>
        <v/>
      </c>
      <c r="B1721" s="83"/>
      <c r="C1721" s="83"/>
      <c r="D1721" s="83"/>
      <c r="E1721" s="83"/>
      <c r="F1721" s="83"/>
      <c r="G1721" s="83"/>
    </row>
    <row r="1722" spans="1:7">
      <c r="A1722" t="str">
        <f t="shared" si="26"/>
        <v/>
      </c>
      <c r="B1722" s="83"/>
      <c r="C1722" s="83"/>
      <c r="D1722" s="83"/>
      <c r="E1722" s="83"/>
      <c r="F1722" s="83"/>
      <c r="G1722" s="83"/>
    </row>
    <row r="1723" spans="1:7">
      <c r="A1723" t="str">
        <f t="shared" si="26"/>
        <v/>
      </c>
      <c r="B1723" s="83"/>
      <c r="C1723" s="83"/>
      <c r="D1723" s="83"/>
      <c r="E1723" s="83"/>
      <c r="F1723" s="83"/>
      <c r="G1723" s="83"/>
    </row>
    <row r="1724" spans="1:7">
      <c r="A1724" t="str">
        <f t="shared" si="26"/>
        <v/>
      </c>
      <c r="B1724" s="83"/>
      <c r="C1724" s="83"/>
      <c r="D1724" s="83"/>
      <c r="E1724" s="83"/>
      <c r="F1724" s="83"/>
      <c r="G1724" s="83"/>
    </row>
    <row r="1725" spans="1:7">
      <c r="A1725" t="str">
        <f t="shared" si="26"/>
        <v/>
      </c>
      <c r="B1725" s="83"/>
      <c r="C1725" s="83"/>
      <c r="D1725" s="83"/>
      <c r="E1725" s="83"/>
      <c r="F1725" s="83"/>
      <c r="G1725" s="83"/>
    </row>
    <row r="1726" spans="1:7">
      <c r="A1726" t="str">
        <f t="shared" si="26"/>
        <v/>
      </c>
      <c r="B1726" s="83"/>
      <c r="C1726" s="83"/>
      <c r="D1726" s="83"/>
      <c r="E1726" s="83"/>
      <c r="F1726" s="83"/>
      <c r="G1726" s="83"/>
    </row>
    <row r="1727" spans="1:7">
      <c r="A1727" t="str">
        <f t="shared" si="26"/>
        <v/>
      </c>
      <c r="B1727" s="83"/>
      <c r="C1727" s="83"/>
      <c r="D1727" s="83"/>
      <c r="E1727" s="83"/>
      <c r="F1727" s="83"/>
      <c r="G1727" s="83"/>
    </row>
    <row r="1728" spans="1:7">
      <c r="A1728" t="str">
        <f t="shared" si="26"/>
        <v/>
      </c>
      <c r="B1728" s="83"/>
      <c r="C1728" s="83"/>
      <c r="D1728" s="83"/>
      <c r="E1728" s="83"/>
      <c r="F1728" s="83"/>
      <c r="G1728" s="83"/>
    </row>
    <row r="1729" spans="1:7">
      <c r="A1729" t="str">
        <f t="shared" si="26"/>
        <v/>
      </c>
      <c r="B1729" s="83"/>
      <c r="C1729" s="83"/>
      <c r="D1729" s="83"/>
      <c r="E1729" s="83"/>
      <c r="F1729" s="83"/>
      <c r="G1729" s="83"/>
    </row>
    <row r="1730" spans="1:7">
      <c r="A1730" t="str">
        <f t="shared" si="26"/>
        <v/>
      </c>
      <c r="B1730" s="83"/>
      <c r="C1730" s="83"/>
      <c r="D1730" s="83"/>
      <c r="E1730" s="83"/>
      <c r="F1730" s="83"/>
      <c r="G1730" s="83"/>
    </row>
    <row r="1731" spans="1:7">
      <c r="A1731" t="str">
        <f t="shared" si="26"/>
        <v/>
      </c>
      <c r="B1731" s="83"/>
      <c r="C1731" s="83"/>
      <c r="D1731" s="83"/>
      <c r="E1731" s="83"/>
      <c r="F1731" s="83"/>
      <c r="G1731" s="83"/>
    </row>
    <row r="1732" spans="1:7">
      <c r="A1732" t="str">
        <f t="shared" ref="A1732:A1795" si="27">CONCATENATE(B1732,C1732)</f>
        <v/>
      </c>
      <c r="B1732" s="83"/>
      <c r="C1732" s="83"/>
      <c r="D1732" s="83"/>
      <c r="E1732" s="83"/>
      <c r="F1732" s="83"/>
      <c r="G1732" s="83"/>
    </row>
    <row r="1733" spans="1:7">
      <c r="A1733" t="str">
        <f t="shared" si="27"/>
        <v/>
      </c>
      <c r="B1733" s="83"/>
      <c r="C1733" s="83"/>
      <c r="D1733" s="83"/>
      <c r="E1733" s="83"/>
      <c r="F1733" s="83"/>
      <c r="G1733" s="83"/>
    </row>
    <row r="1734" spans="1:7">
      <c r="A1734" t="str">
        <f t="shared" si="27"/>
        <v/>
      </c>
      <c r="B1734" s="83"/>
      <c r="C1734" s="83"/>
      <c r="D1734" s="83"/>
      <c r="E1734" s="83"/>
      <c r="F1734" s="83"/>
      <c r="G1734" s="83"/>
    </row>
    <row r="1735" spans="1:7">
      <c r="A1735" t="str">
        <f t="shared" si="27"/>
        <v/>
      </c>
      <c r="B1735" s="83"/>
      <c r="C1735" s="83"/>
      <c r="D1735" s="83"/>
      <c r="E1735" s="83"/>
      <c r="F1735" s="83"/>
      <c r="G1735" s="83"/>
    </row>
    <row r="1736" spans="1:7">
      <c r="A1736" t="str">
        <f t="shared" si="27"/>
        <v/>
      </c>
      <c r="B1736" s="83"/>
      <c r="C1736" s="83"/>
      <c r="D1736" s="83"/>
      <c r="E1736" s="83"/>
      <c r="F1736" s="83"/>
      <c r="G1736" s="83"/>
    </row>
    <row r="1737" spans="1:7">
      <c r="A1737" t="str">
        <f t="shared" si="27"/>
        <v/>
      </c>
      <c r="B1737" s="83"/>
      <c r="C1737" s="83"/>
      <c r="D1737" s="83"/>
      <c r="E1737" s="83"/>
      <c r="F1737" s="83"/>
      <c r="G1737" s="83"/>
    </row>
    <row r="1738" spans="1:7">
      <c r="A1738" t="str">
        <f t="shared" si="27"/>
        <v/>
      </c>
      <c r="B1738" s="83"/>
      <c r="C1738" s="83"/>
      <c r="D1738" s="83"/>
      <c r="E1738" s="83"/>
      <c r="F1738" s="83"/>
      <c r="G1738" s="83"/>
    </row>
    <row r="1739" spans="1:7">
      <c r="A1739" t="str">
        <f t="shared" si="27"/>
        <v/>
      </c>
      <c r="B1739" s="83"/>
      <c r="C1739" s="83"/>
      <c r="D1739" s="83"/>
      <c r="E1739" s="83"/>
      <c r="F1739" s="83"/>
      <c r="G1739" s="83"/>
    </row>
    <row r="1740" spans="1:7">
      <c r="A1740" t="str">
        <f t="shared" si="27"/>
        <v/>
      </c>
      <c r="B1740" s="83"/>
      <c r="C1740" s="83"/>
      <c r="D1740" s="83"/>
      <c r="E1740" s="83"/>
      <c r="F1740" s="83"/>
      <c r="G1740" s="83"/>
    </row>
    <row r="1741" spans="1:7">
      <c r="A1741" t="str">
        <f t="shared" si="27"/>
        <v/>
      </c>
      <c r="B1741" s="83"/>
      <c r="C1741" s="83"/>
      <c r="D1741" s="83"/>
      <c r="E1741" s="83"/>
      <c r="F1741" s="83"/>
      <c r="G1741" s="83"/>
    </row>
    <row r="1742" spans="1:7">
      <c r="A1742" t="str">
        <f t="shared" si="27"/>
        <v/>
      </c>
      <c r="B1742" s="83"/>
      <c r="C1742" s="83"/>
      <c r="D1742" s="83"/>
      <c r="E1742" s="83"/>
      <c r="F1742" s="83"/>
      <c r="G1742" s="83"/>
    </row>
    <row r="1743" spans="1:7">
      <c r="A1743" t="str">
        <f t="shared" si="27"/>
        <v/>
      </c>
      <c r="B1743" s="83"/>
      <c r="C1743" s="83"/>
      <c r="D1743" s="83"/>
      <c r="E1743" s="83"/>
      <c r="F1743" s="83"/>
      <c r="G1743" s="83"/>
    </row>
    <row r="1744" spans="1:7">
      <c r="A1744" t="str">
        <f t="shared" si="27"/>
        <v/>
      </c>
      <c r="B1744" s="83"/>
      <c r="C1744" s="83"/>
      <c r="D1744" s="83"/>
      <c r="E1744" s="83"/>
      <c r="F1744" s="83"/>
      <c r="G1744" s="83"/>
    </row>
    <row r="1745" spans="1:7">
      <c r="A1745" t="str">
        <f t="shared" si="27"/>
        <v/>
      </c>
      <c r="B1745" s="83"/>
      <c r="C1745" s="83"/>
      <c r="D1745" s="83"/>
      <c r="E1745" s="83"/>
      <c r="F1745" s="83"/>
      <c r="G1745" s="83"/>
    </row>
    <row r="1746" spans="1:7">
      <c r="A1746" t="str">
        <f t="shared" si="27"/>
        <v/>
      </c>
      <c r="B1746" s="83"/>
      <c r="C1746" s="83"/>
      <c r="D1746" s="83"/>
      <c r="E1746" s="83"/>
      <c r="F1746" s="83"/>
      <c r="G1746" s="83"/>
    </row>
    <row r="1747" spans="1:7">
      <c r="A1747" t="str">
        <f t="shared" si="27"/>
        <v/>
      </c>
      <c r="B1747" s="83"/>
      <c r="C1747" s="83"/>
      <c r="D1747" s="83"/>
      <c r="E1747" s="83"/>
      <c r="F1747" s="83"/>
      <c r="G1747" s="83"/>
    </row>
    <row r="1748" spans="1:7">
      <c r="A1748" t="str">
        <f t="shared" si="27"/>
        <v/>
      </c>
      <c r="B1748" s="83"/>
      <c r="C1748" s="83"/>
      <c r="D1748" s="83"/>
      <c r="E1748" s="83"/>
      <c r="F1748" s="83"/>
      <c r="G1748" s="83"/>
    </row>
    <row r="1749" spans="1:7">
      <c r="A1749" t="str">
        <f t="shared" si="27"/>
        <v/>
      </c>
      <c r="B1749" s="83"/>
      <c r="C1749" s="83"/>
      <c r="D1749" s="83"/>
      <c r="E1749" s="83"/>
      <c r="F1749" s="83"/>
      <c r="G1749" s="83"/>
    </row>
    <row r="1750" spans="1:7">
      <c r="A1750" t="str">
        <f t="shared" si="27"/>
        <v/>
      </c>
      <c r="B1750" s="83"/>
      <c r="C1750" s="83"/>
      <c r="D1750" s="83"/>
      <c r="E1750" s="83"/>
      <c r="F1750" s="83"/>
      <c r="G1750" s="83"/>
    </row>
    <row r="1751" spans="1:7">
      <c r="A1751" t="str">
        <f t="shared" si="27"/>
        <v/>
      </c>
      <c r="B1751" s="83"/>
      <c r="C1751" s="83"/>
      <c r="D1751" s="83"/>
      <c r="E1751" s="83"/>
      <c r="F1751" s="83"/>
      <c r="G1751" s="83"/>
    </row>
    <row r="1752" spans="1:7">
      <c r="A1752" t="str">
        <f t="shared" si="27"/>
        <v/>
      </c>
      <c r="B1752" s="83"/>
      <c r="C1752" s="83"/>
      <c r="D1752" s="83"/>
      <c r="E1752" s="83"/>
      <c r="F1752" s="83"/>
      <c r="G1752" s="83"/>
    </row>
    <row r="1753" spans="1:7">
      <c r="A1753" t="str">
        <f t="shared" si="27"/>
        <v/>
      </c>
      <c r="B1753" s="83"/>
      <c r="C1753" s="83"/>
      <c r="D1753" s="83"/>
      <c r="E1753" s="83"/>
      <c r="F1753" s="83"/>
      <c r="G1753" s="83"/>
    </row>
    <row r="1754" spans="1:7">
      <c r="A1754" t="str">
        <f t="shared" si="27"/>
        <v/>
      </c>
      <c r="B1754" s="83"/>
      <c r="C1754" s="83"/>
      <c r="D1754" s="83"/>
      <c r="E1754" s="83"/>
      <c r="F1754" s="83"/>
      <c r="G1754" s="83"/>
    </row>
    <row r="1755" spans="1:7">
      <c r="A1755" t="str">
        <f t="shared" si="27"/>
        <v/>
      </c>
      <c r="B1755" s="83"/>
      <c r="C1755" s="83"/>
      <c r="D1755" s="83"/>
      <c r="E1755" s="83"/>
      <c r="F1755" s="83"/>
      <c r="G1755" s="83"/>
    </row>
    <row r="1756" spans="1:7">
      <c r="A1756" t="str">
        <f t="shared" si="27"/>
        <v/>
      </c>
      <c r="B1756" s="83"/>
      <c r="C1756" s="83"/>
      <c r="D1756" s="83"/>
      <c r="E1756" s="83"/>
      <c r="F1756" s="83"/>
      <c r="G1756" s="83"/>
    </row>
    <row r="1757" spans="1:7">
      <c r="A1757" t="str">
        <f t="shared" si="27"/>
        <v/>
      </c>
      <c r="B1757" s="83"/>
      <c r="C1757" s="83"/>
      <c r="D1757" s="83"/>
      <c r="E1757" s="83"/>
      <c r="F1757" s="83"/>
      <c r="G1757" s="83"/>
    </row>
    <row r="1758" spans="1:7">
      <c r="A1758" t="str">
        <f t="shared" si="27"/>
        <v/>
      </c>
      <c r="B1758" s="83"/>
      <c r="C1758" s="83"/>
      <c r="D1758" s="83"/>
      <c r="E1758" s="83"/>
      <c r="F1758" s="83"/>
      <c r="G1758" s="83"/>
    </row>
    <row r="1759" spans="1:7">
      <c r="A1759" t="str">
        <f t="shared" si="27"/>
        <v/>
      </c>
      <c r="B1759" s="83"/>
      <c r="C1759" s="83"/>
      <c r="D1759" s="83"/>
      <c r="E1759" s="83"/>
      <c r="F1759" s="83"/>
      <c r="G1759" s="83"/>
    </row>
    <row r="1760" spans="1:7">
      <c r="A1760" t="str">
        <f t="shared" si="27"/>
        <v/>
      </c>
      <c r="B1760" s="83"/>
      <c r="C1760" s="83"/>
      <c r="D1760" s="83"/>
      <c r="E1760" s="83"/>
      <c r="F1760" s="83"/>
      <c r="G1760" s="83"/>
    </row>
    <row r="1761" spans="1:7">
      <c r="A1761" t="str">
        <f t="shared" si="27"/>
        <v/>
      </c>
      <c r="B1761" s="83"/>
      <c r="C1761" s="83"/>
      <c r="D1761" s="83"/>
      <c r="E1761" s="83"/>
      <c r="F1761" s="83"/>
      <c r="G1761" s="83"/>
    </row>
    <row r="1762" spans="1:7">
      <c r="A1762" t="str">
        <f t="shared" si="27"/>
        <v/>
      </c>
      <c r="B1762" s="83"/>
      <c r="C1762" s="83"/>
      <c r="D1762" s="83"/>
      <c r="E1762" s="83"/>
      <c r="F1762" s="83"/>
      <c r="G1762" s="83"/>
    </row>
    <row r="1763" spans="1:7">
      <c r="A1763" t="str">
        <f t="shared" si="27"/>
        <v/>
      </c>
      <c r="B1763" s="83"/>
      <c r="C1763" s="83"/>
      <c r="D1763" s="83"/>
      <c r="E1763" s="83"/>
      <c r="F1763" s="83"/>
      <c r="G1763" s="83"/>
    </row>
    <row r="1764" spans="1:7">
      <c r="A1764" t="str">
        <f t="shared" si="27"/>
        <v/>
      </c>
      <c r="B1764" s="83"/>
      <c r="C1764" s="83"/>
      <c r="D1764" s="83"/>
      <c r="E1764" s="83"/>
      <c r="F1764" s="83"/>
      <c r="G1764" s="83"/>
    </row>
    <row r="1765" spans="1:7">
      <c r="A1765" t="str">
        <f t="shared" si="27"/>
        <v/>
      </c>
      <c r="B1765" s="83"/>
      <c r="C1765" s="83"/>
      <c r="D1765" s="83"/>
      <c r="E1765" s="83"/>
      <c r="F1765" s="83"/>
      <c r="G1765" s="83"/>
    </row>
    <row r="1766" spans="1:7">
      <c r="A1766" t="str">
        <f t="shared" si="27"/>
        <v/>
      </c>
      <c r="B1766" s="83"/>
      <c r="C1766" s="83"/>
      <c r="D1766" s="83"/>
      <c r="E1766" s="83"/>
      <c r="F1766" s="83"/>
      <c r="G1766" s="83"/>
    </row>
    <row r="1767" spans="1:7">
      <c r="A1767" t="str">
        <f t="shared" si="27"/>
        <v/>
      </c>
      <c r="B1767" s="83"/>
      <c r="C1767" s="83"/>
      <c r="D1767" s="83"/>
      <c r="E1767" s="83"/>
      <c r="F1767" s="83"/>
      <c r="G1767" s="83"/>
    </row>
    <row r="1768" spans="1:7">
      <c r="A1768" t="str">
        <f t="shared" si="27"/>
        <v/>
      </c>
      <c r="B1768" s="83"/>
      <c r="C1768" s="83"/>
      <c r="D1768" s="83"/>
      <c r="E1768" s="83"/>
      <c r="F1768" s="83"/>
      <c r="G1768" s="83"/>
    </row>
    <row r="1769" spans="1:7">
      <c r="A1769" t="str">
        <f t="shared" si="27"/>
        <v/>
      </c>
      <c r="B1769" s="83"/>
      <c r="C1769" s="83"/>
      <c r="D1769" s="83"/>
      <c r="E1769" s="83"/>
      <c r="F1769" s="83"/>
      <c r="G1769" s="83"/>
    </row>
    <row r="1770" spans="1:7">
      <c r="A1770" t="str">
        <f t="shared" si="27"/>
        <v/>
      </c>
      <c r="B1770" s="83"/>
      <c r="C1770" s="83"/>
      <c r="D1770" s="83"/>
      <c r="E1770" s="83"/>
      <c r="F1770" s="83"/>
      <c r="G1770" s="83"/>
    </row>
    <row r="1771" spans="1:7">
      <c r="A1771" t="str">
        <f t="shared" si="27"/>
        <v/>
      </c>
      <c r="B1771" s="83"/>
      <c r="C1771" s="83"/>
      <c r="D1771" s="83"/>
      <c r="E1771" s="83"/>
      <c r="F1771" s="83"/>
      <c r="G1771" s="83"/>
    </row>
    <row r="1772" spans="1:7">
      <c r="A1772" t="str">
        <f t="shared" si="27"/>
        <v/>
      </c>
      <c r="B1772" s="83"/>
      <c r="C1772" s="83"/>
      <c r="D1772" s="83"/>
      <c r="E1772" s="83"/>
      <c r="F1772" s="83"/>
      <c r="G1772" s="83"/>
    </row>
    <row r="1773" spans="1:7">
      <c r="A1773" t="str">
        <f t="shared" si="27"/>
        <v/>
      </c>
      <c r="B1773" s="83"/>
      <c r="C1773" s="83"/>
      <c r="D1773" s="83"/>
      <c r="E1773" s="83"/>
      <c r="F1773" s="83"/>
      <c r="G1773" s="83"/>
    </row>
    <row r="1774" spans="1:7">
      <c r="A1774" t="str">
        <f t="shared" si="27"/>
        <v/>
      </c>
      <c r="B1774" s="83"/>
      <c r="C1774" s="83"/>
      <c r="D1774" s="83"/>
      <c r="E1774" s="83"/>
      <c r="F1774" s="83"/>
      <c r="G1774" s="83"/>
    </row>
    <row r="1775" spans="1:7">
      <c r="A1775" t="str">
        <f t="shared" si="27"/>
        <v/>
      </c>
      <c r="B1775" s="83"/>
      <c r="C1775" s="83"/>
      <c r="D1775" s="83"/>
      <c r="E1775" s="83"/>
      <c r="F1775" s="83"/>
      <c r="G1775" s="83"/>
    </row>
    <row r="1776" spans="1:7">
      <c r="A1776" t="str">
        <f t="shared" si="27"/>
        <v/>
      </c>
      <c r="B1776" s="83"/>
      <c r="C1776" s="83"/>
      <c r="D1776" s="83"/>
      <c r="E1776" s="83"/>
      <c r="F1776" s="83"/>
      <c r="G1776" s="83"/>
    </row>
    <row r="1777" spans="1:7">
      <c r="A1777" t="str">
        <f t="shared" si="27"/>
        <v/>
      </c>
      <c r="B1777" s="83"/>
      <c r="C1777" s="83"/>
      <c r="D1777" s="83"/>
      <c r="E1777" s="83"/>
      <c r="F1777" s="83"/>
      <c r="G1777" s="83"/>
    </row>
    <row r="1778" spans="1:7">
      <c r="A1778" t="str">
        <f t="shared" si="27"/>
        <v/>
      </c>
      <c r="B1778" s="83"/>
      <c r="C1778" s="83"/>
      <c r="D1778" s="83"/>
      <c r="E1778" s="83"/>
      <c r="F1778" s="83"/>
      <c r="G1778" s="83"/>
    </row>
    <row r="1779" spans="1:7">
      <c r="A1779" t="str">
        <f t="shared" si="27"/>
        <v/>
      </c>
      <c r="B1779" s="83"/>
      <c r="C1779" s="83"/>
      <c r="D1779" s="83"/>
      <c r="E1779" s="83"/>
      <c r="F1779" s="83"/>
      <c r="G1779" s="83"/>
    </row>
    <row r="1780" spans="1:7">
      <c r="A1780" t="str">
        <f t="shared" si="27"/>
        <v/>
      </c>
      <c r="B1780" s="83"/>
      <c r="C1780" s="83"/>
      <c r="D1780" s="83"/>
      <c r="E1780" s="83"/>
      <c r="F1780" s="83"/>
      <c r="G1780" s="83"/>
    </row>
    <row r="1781" spans="1:7">
      <c r="A1781" t="str">
        <f t="shared" si="27"/>
        <v/>
      </c>
      <c r="B1781" s="83"/>
      <c r="C1781" s="83"/>
      <c r="D1781" s="83"/>
      <c r="E1781" s="83"/>
      <c r="F1781" s="83"/>
      <c r="G1781" s="83"/>
    </row>
    <row r="1782" spans="1:7">
      <c r="A1782" t="str">
        <f t="shared" si="27"/>
        <v/>
      </c>
      <c r="B1782" s="83"/>
      <c r="C1782" s="83"/>
      <c r="D1782" s="83"/>
      <c r="E1782" s="83"/>
      <c r="F1782" s="83"/>
      <c r="G1782" s="83"/>
    </row>
    <row r="1783" spans="1:7">
      <c r="A1783" t="str">
        <f t="shared" si="27"/>
        <v/>
      </c>
      <c r="B1783" s="83"/>
      <c r="C1783" s="83"/>
      <c r="D1783" s="83"/>
      <c r="E1783" s="83"/>
      <c r="F1783" s="83"/>
      <c r="G1783" s="83"/>
    </row>
    <row r="1784" spans="1:7">
      <c r="A1784" t="str">
        <f t="shared" si="27"/>
        <v/>
      </c>
      <c r="B1784" s="83"/>
      <c r="C1784" s="83"/>
      <c r="D1784" s="83"/>
      <c r="E1784" s="83"/>
      <c r="F1784" s="83"/>
      <c r="G1784" s="83"/>
    </row>
    <row r="1785" spans="1:7">
      <c r="A1785" t="str">
        <f t="shared" si="27"/>
        <v/>
      </c>
      <c r="B1785" s="83"/>
      <c r="C1785" s="83"/>
      <c r="D1785" s="83"/>
      <c r="E1785" s="83"/>
      <c r="F1785" s="83"/>
      <c r="G1785" s="83"/>
    </row>
    <row r="1786" spans="1:7">
      <c r="A1786" t="str">
        <f t="shared" si="27"/>
        <v/>
      </c>
      <c r="B1786" s="83"/>
      <c r="C1786" s="83"/>
      <c r="D1786" s="83"/>
      <c r="E1786" s="83"/>
      <c r="F1786" s="83"/>
      <c r="G1786" s="83"/>
    </row>
    <row r="1787" spans="1:7">
      <c r="A1787" t="str">
        <f t="shared" si="27"/>
        <v/>
      </c>
      <c r="B1787" s="83"/>
      <c r="C1787" s="83"/>
      <c r="D1787" s="83"/>
      <c r="E1787" s="83"/>
      <c r="F1787" s="83"/>
      <c r="G1787" s="83"/>
    </row>
    <row r="1788" spans="1:7">
      <c r="A1788" t="str">
        <f t="shared" si="27"/>
        <v/>
      </c>
      <c r="B1788" s="83"/>
      <c r="C1788" s="83"/>
      <c r="D1788" s="83"/>
      <c r="E1788" s="83"/>
      <c r="F1788" s="83"/>
      <c r="G1788" s="83"/>
    </row>
    <row r="1789" spans="1:7">
      <c r="A1789" t="str">
        <f t="shared" si="27"/>
        <v/>
      </c>
      <c r="B1789" s="83"/>
      <c r="C1789" s="83"/>
      <c r="D1789" s="83"/>
      <c r="E1789" s="83"/>
      <c r="F1789" s="83"/>
      <c r="G1789" s="83"/>
    </row>
    <row r="1790" spans="1:7">
      <c r="A1790" t="str">
        <f t="shared" si="27"/>
        <v/>
      </c>
      <c r="B1790" s="83"/>
      <c r="C1790" s="83"/>
      <c r="D1790" s="83"/>
      <c r="E1790" s="83"/>
      <c r="F1790" s="83"/>
      <c r="G1790" s="83"/>
    </row>
    <row r="1791" spans="1:7">
      <c r="A1791" t="str">
        <f t="shared" si="27"/>
        <v/>
      </c>
      <c r="B1791" s="83"/>
      <c r="C1791" s="83"/>
      <c r="D1791" s="83"/>
      <c r="E1791" s="83"/>
      <c r="F1791" s="83"/>
      <c r="G1791" s="83"/>
    </row>
    <row r="1792" spans="1:7">
      <c r="A1792" t="str">
        <f t="shared" si="27"/>
        <v/>
      </c>
      <c r="B1792" s="83"/>
      <c r="C1792" s="83"/>
      <c r="D1792" s="83"/>
      <c r="E1792" s="83"/>
      <c r="F1792" s="83"/>
      <c r="G1792" s="83"/>
    </row>
    <row r="1793" spans="1:7">
      <c r="A1793" t="str">
        <f t="shared" si="27"/>
        <v/>
      </c>
      <c r="B1793" s="83"/>
      <c r="C1793" s="83"/>
      <c r="D1793" s="83"/>
      <c r="E1793" s="83"/>
      <c r="F1793" s="83"/>
      <c r="G1793" s="83"/>
    </row>
    <row r="1794" spans="1:7">
      <c r="A1794" t="str">
        <f t="shared" si="27"/>
        <v/>
      </c>
      <c r="B1794" s="83"/>
      <c r="C1794" s="83"/>
      <c r="D1794" s="83"/>
      <c r="E1794" s="83"/>
      <c r="F1794" s="83"/>
      <c r="G1794" s="83"/>
    </row>
    <row r="1795" spans="1:7">
      <c r="A1795" t="str">
        <f t="shared" si="27"/>
        <v/>
      </c>
      <c r="B1795" s="83"/>
      <c r="C1795" s="83"/>
      <c r="D1795" s="83"/>
      <c r="E1795" s="83"/>
      <c r="F1795" s="83"/>
      <c r="G1795" s="83"/>
    </row>
    <row r="1796" spans="1:7">
      <c r="A1796" t="str">
        <f t="shared" ref="A1796:A1859" si="28">CONCATENATE(B1796,C1796)</f>
        <v/>
      </c>
      <c r="B1796" s="83"/>
      <c r="C1796" s="83"/>
      <c r="D1796" s="83"/>
      <c r="E1796" s="83"/>
      <c r="F1796" s="83"/>
      <c r="G1796" s="83"/>
    </row>
    <row r="1797" spans="1:7">
      <c r="A1797" t="str">
        <f t="shared" si="28"/>
        <v/>
      </c>
      <c r="B1797" s="83"/>
      <c r="C1797" s="83"/>
      <c r="D1797" s="83"/>
      <c r="E1797" s="83"/>
      <c r="F1797" s="83"/>
      <c r="G1797" s="83"/>
    </row>
    <row r="1798" spans="1:7">
      <c r="A1798" t="str">
        <f t="shared" si="28"/>
        <v/>
      </c>
      <c r="B1798" s="83"/>
      <c r="C1798" s="83"/>
      <c r="D1798" s="83"/>
      <c r="E1798" s="83"/>
      <c r="F1798" s="83"/>
      <c r="G1798" s="83"/>
    </row>
    <row r="1799" spans="1:7">
      <c r="A1799" t="str">
        <f t="shared" si="28"/>
        <v/>
      </c>
      <c r="B1799" s="83"/>
      <c r="C1799" s="83"/>
      <c r="D1799" s="83"/>
      <c r="E1799" s="83"/>
      <c r="F1799" s="83"/>
      <c r="G1799" s="83"/>
    </row>
    <row r="1800" spans="1:7">
      <c r="A1800" t="str">
        <f t="shared" si="28"/>
        <v/>
      </c>
      <c r="B1800" s="83"/>
      <c r="C1800" s="83"/>
      <c r="D1800" s="83"/>
      <c r="E1800" s="83"/>
      <c r="F1800" s="83"/>
      <c r="G1800" s="83"/>
    </row>
    <row r="1801" spans="1:7">
      <c r="A1801" t="str">
        <f t="shared" si="28"/>
        <v/>
      </c>
      <c r="B1801" s="83"/>
      <c r="C1801" s="83"/>
      <c r="D1801" s="83"/>
      <c r="E1801" s="83"/>
      <c r="F1801" s="83"/>
      <c r="G1801" s="83"/>
    </row>
    <row r="1802" spans="1:7">
      <c r="A1802" t="str">
        <f t="shared" si="28"/>
        <v/>
      </c>
      <c r="B1802" s="83"/>
      <c r="C1802" s="83"/>
      <c r="D1802" s="83"/>
      <c r="E1802" s="83"/>
      <c r="F1802" s="83"/>
      <c r="G1802" s="83"/>
    </row>
    <row r="1803" spans="1:7">
      <c r="A1803" t="str">
        <f t="shared" si="28"/>
        <v/>
      </c>
      <c r="B1803" s="83"/>
      <c r="C1803" s="83"/>
      <c r="D1803" s="83"/>
      <c r="E1803" s="83"/>
      <c r="F1803" s="83"/>
      <c r="G1803" s="83"/>
    </row>
    <row r="1804" spans="1:7">
      <c r="A1804" t="str">
        <f t="shared" si="28"/>
        <v/>
      </c>
      <c r="B1804" s="83"/>
      <c r="C1804" s="83"/>
      <c r="D1804" s="83"/>
      <c r="E1804" s="83"/>
      <c r="F1804" s="83"/>
      <c r="G1804" s="83"/>
    </row>
    <row r="1805" spans="1:7">
      <c r="A1805" t="str">
        <f t="shared" si="28"/>
        <v/>
      </c>
      <c r="B1805" s="83"/>
      <c r="C1805" s="83"/>
      <c r="D1805" s="83"/>
      <c r="E1805" s="83"/>
      <c r="F1805" s="83"/>
      <c r="G1805" s="83"/>
    </row>
    <row r="1806" spans="1:7">
      <c r="A1806" t="str">
        <f t="shared" si="28"/>
        <v/>
      </c>
      <c r="B1806" s="83"/>
      <c r="C1806" s="83"/>
      <c r="D1806" s="83"/>
      <c r="E1806" s="83"/>
      <c r="F1806" s="83"/>
      <c r="G1806" s="83"/>
    </row>
    <row r="1807" spans="1:7">
      <c r="A1807" t="str">
        <f t="shared" si="28"/>
        <v/>
      </c>
      <c r="B1807" s="83"/>
      <c r="C1807" s="83"/>
      <c r="D1807" s="83"/>
      <c r="E1807" s="83"/>
      <c r="F1807" s="83"/>
      <c r="G1807" s="83"/>
    </row>
    <row r="1808" spans="1:7">
      <c r="A1808" t="str">
        <f t="shared" si="28"/>
        <v/>
      </c>
      <c r="B1808" s="83"/>
      <c r="C1808" s="83"/>
      <c r="D1808" s="83"/>
      <c r="E1808" s="83"/>
      <c r="F1808" s="83"/>
      <c r="G1808" s="83"/>
    </row>
    <row r="1809" spans="1:7">
      <c r="A1809" t="str">
        <f t="shared" si="28"/>
        <v/>
      </c>
      <c r="B1809" s="83"/>
      <c r="C1809" s="83"/>
      <c r="D1809" s="83"/>
      <c r="E1809" s="83"/>
      <c r="F1809" s="83"/>
      <c r="G1809" s="83"/>
    </row>
    <row r="1810" spans="1:7">
      <c r="A1810" t="str">
        <f t="shared" si="28"/>
        <v/>
      </c>
      <c r="B1810" s="83"/>
      <c r="C1810" s="83"/>
      <c r="D1810" s="83"/>
      <c r="E1810" s="83"/>
      <c r="F1810" s="83"/>
      <c r="G1810" s="83"/>
    </row>
    <row r="1811" spans="1:7">
      <c r="A1811" t="str">
        <f t="shared" si="28"/>
        <v/>
      </c>
      <c r="B1811" s="83"/>
      <c r="C1811" s="83"/>
      <c r="D1811" s="83"/>
      <c r="E1811" s="83"/>
      <c r="F1811" s="83"/>
      <c r="G1811" s="83"/>
    </row>
    <row r="1812" spans="1:7">
      <c r="A1812" t="str">
        <f t="shared" si="28"/>
        <v/>
      </c>
      <c r="B1812" s="83"/>
      <c r="C1812" s="83"/>
      <c r="D1812" s="83"/>
      <c r="E1812" s="83"/>
      <c r="F1812" s="83"/>
      <c r="G1812" s="83"/>
    </row>
    <row r="1813" spans="1:7">
      <c r="A1813" t="str">
        <f t="shared" si="28"/>
        <v/>
      </c>
      <c r="B1813" s="83"/>
      <c r="C1813" s="83"/>
      <c r="D1813" s="83"/>
      <c r="E1813" s="83"/>
      <c r="F1813" s="83"/>
      <c r="G1813" s="83"/>
    </row>
    <row r="1814" spans="1:7">
      <c r="A1814" t="str">
        <f t="shared" si="28"/>
        <v/>
      </c>
      <c r="B1814" s="83"/>
      <c r="C1814" s="83"/>
      <c r="D1814" s="83"/>
      <c r="E1814" s="83"/>
      <c r="F1814" s="83"/>
      <c r="G1814" s="83"/>
    </row>
    <row r="1815" spans="1:7">
      <c r="A1815" t="str">
        <f t="shared" si="28"/>
        <v/>
      </c>
      <c r="B1815" s="83"/>
      <c r="C1815" s="83"/>
      <c r="D1815" s="83"/>
      <c r="E1815" s="83"/>
      <c r="F1815" s="83"/>
      <c r="G1815" s="83"/>
    </row>
    <row r="1816" spans="1:7">
      <c r="A1816" t="str">
        <f t="shared" si="28"/>
        <v/>
      </c>
      <c r="B1816" s="83"/>
      <c r="C1816" s="83"/>
      <c r="D1816" s="83"/>
      <c r="E1816" s="83"/>
      <c r="F1816" s="83"/>
      <c r="G1816" s="83"/>
    </row>
    <row r="1817" spans="1:7">
      <c r="A1817" t="str">
        <f t="shared" si="28"/>
        <v/>
      </c>
      <c r="B1817" s="83"/>
      <c r="C1817" s="83"/>
      <c r="D1817" s="83"/>
      <c r="E1817" s="83"/>
      <c r="F1817" s="83"/>
      <c r="G1817" s="83"/>
    </row>
    <row r="1818" spans="1:7">
      <c r="A1818" t="str">
        <f t="shared" si="28"/>
        <v/>
      </c>
      <c r="B1818" s="83"/>
      <c r="C1818" s="83"/>
      <c r="D1818" s="83"/>
      <c r="E1818" s="83"/>
      <c r="F1818" s="83"/>
      <c r="G1818" s="83"/>
    </row>
    <row r="1819" spans="1:7">
      <c r="A1819" t="str">
        <f t="shared" si="28"/>
        <v/>
      </c>
      <c r="B1819" s="83"/>
      <c r="C1819" s="83"/>
      <c r="D1819" s="83"/>
      <c r="E1819" s="83"/>
      <c r="F1819" s="83"/>
      <c r="G1819" s="83"/>
    </row>
    <row r="1820" spans="1:7">
      <c r="A1820" t="str">
        <f t="shared" si="28"/>
        <v/>
      </c>
      <c r="B1820" s="83"/>
      <c r="C1820" s="83"/>
      <c r="D1820" s="83"/>
      <c r="E1820" s="83"/>
      <c r="F1820" s="83"/>
      <c r="G1820" s="83"/>
    </row>
    <row r="1821" spans="1:7">
      <c r="A1821" t="str">
        <f t="shared" si="28"/>
        <v/>
      </c>
      <c r="B1821" s="83"/>
      <c r="C1821" s="83"/>
      <c r="D1821" s="83"/>
      <c r="E1821" s="83"/>
      <c r="F1821" s="83"/>
      <c r="G1821" s="83"/>
    </row>
    <row r="1822" spans="1:7">
      <c r="A1822" t="str">
        <f t="shared" si="28"/>
        <v/>
      </c>
      <c r="B1822" s="83"/>
      <c r="C1822" s="83"/>
      <c r="D1822" s="83"/>
      <c r="E1822" s="83"/>
      <c r="F1822" s="83"/>
      <c r="G1822" s="83"/>
    </row>
    <row r="1823" spans="1:7">
      <c r="A1823" t="str">
        <f t="shared" si="28"/>
        <v/>
      </c>
      <c r="B1823" s="83"/>
      <c r="C1823" s="83"/>
      <c r="D1823" s="83"/>
      <c r="E1823" s="83"/>
      <c r="F1823" s="83"/>
      <c r="G1823" s="83"/>
    </row>
    <row r="1824" spans="1:7">
      <c r="A1824" t="str">
        <f t="shared" si="28"/>
        <v/>
      </c>
      <c r="B1824" s="83"/>
      <c r="C1824" s="83"/>
      <c r="D1824" s="83"/>
      <c r="E1824" s="83"/>
      <c r="F1824" s="83"/>
      <c r="G1824" s="83"/>
    </row>
    <row r="1825" spans="1:7">
      <c r="A1825" t="str">
        <f t="shared" si="28"/>
        <v/>
      </c>
      <c r="B1825" s="83"/>
      <c r="C1825" s="83"/>
      <c r="D1825" s="83"/>
      <c r="E1825" s="83"/>
      <c r="F1825" s="83"/>
      <c r="G1825" s="83"/>
    </row>
    <row r="1826" spans="1:7">
      <c r="A1826" t="str">
        <f t="shared" si="28"/>
        <v/>
      </c>
      <c r="B1826" s="83"/>
      <c r="C1826" s="83"/>
      <c r="D1826" s="83"/>
      <c r="E1826" s="83"/>
      <c r="F1826" s="83"/>
      <c r="G1826" s="83"/>
    </row>
    <row r="1827" spans="1:7">
      <c r="A1827" t="str">
        <f t="shared" si="28"/>
        <v/>
      </c>
      <c r="B1827" s="83"/>
      <c r="C1827" s="83"/>
      <c r="D1827" s="83"/>
      <c r="E1827" s="83"/>
      <c r="F1827" s="83"/>
      <c r="G1827" s="83"/>
    </row>
    <row r="1828" spans="1:7">
      <c r="A1828" t="str">
        <f t="shared" si="28"/>
        <v/>
      </c>
      <c r="B1828" s="83"/>
      <c r="C1828" s="83"/>
      <c r="D1828" s="83"/>
      <c r="E1828" s="83"/>
      <c r="F1828" s="83"/>
      <c r="G1828" s="83"/>
    </row>
    <row r="1829" spans="1:7">
      <c r="A1829" t="str">
        <f t="shared" si="28"/>
        <v/>
      </c>
      <c r="B1829" s="83"/>
      <c r="C1829" s="83"/>
      <c r="D1829" s="83"/>
      <c r="E1829" s="83"/>
      <c r="F1829" s="83"/>
      <c r="G1829" s="83"/>
    </row>
    <row r="1830" spans="1:7">
      <c r="A1830" t="str">
        <f t="shared" si="28"/>
        <v/>
      </c>
      <c r="B1830" s="83"/>
      <c r="C1830" s="83"/>
      <c r="D1830" s="83"/>
      <c r="E1830" s="83"/>
      <c r="F1830" s="83"/>
      <c r="G1830" s="83"/>
    </row>
    <row r="1831" spans="1:7">
      <c r="A1831" t="str">
        <f t="shared" si="28"/>
        <v/>
      </c>
      <c r="B1831" s="83"/>
      <c r="C1831" s="83"/>
      <c r="D1831" s="83"/>
      <c r="E1831" s="83"/>
      <c r="F1831" s="83"/>
      <c r="G1831" s="83"/>
    </row>
    <row r="1832" spans="1:7">
      <c r="A1832" t="str">
        <f t="shared" si="28"/>
        <v/>
      </c>
      <c r="B1832" s="83"/>
      <c r="C1832" s="83"/>
      <c r="D1832" s="83"/>
      <c r="E1832" s="83"/>
      <c r="F1832" s="83"/>
      <c r="G1832" s="83"/>
    </row>
    <row r="1833" spans="1:7">
      <c r="A1833" t="str">
        <f t="shared" si="28"/>
        <v/>
      </c>
      <c r="B1833" s="83"/>
      <c r="C1833" s="83"/>
      <c r="D1833" s="83"/>
      <c r="E1833" s="83"/>
      <c r="F1833" s="83"/>
      <c r="G1833" s="83"/>
    </row>
    <row r="1834" spans="1:7">
      <c r="A1834" t="str">
        <f t="shared" si="28"/>
        <v/>
      </c>
      <c r="B1834" s="83"/>
      <c r="C1834" s="83"/>
      <c r="D1834" s="83"/>
      <c r="E1834" s="83"/>
      <c r="F1834" s="83"/>
      <c r="G1834" s="83"/>
    </row>
    <row r="1835" spans="1:7">
      <c r="A1835" t="str">
        <f t="shared" si="28"/>
        <v/>
      </c>
      <c r="B1835" s="83"/>
      <c r="C1835" s="83"/>
      <c r="D1835" s="83"/>
      <c r="E1835" s="83"/>
      <c r="F1835" s="83"/>
      <c r="G1835" s="83"/>
    </row>
    <row r="1836" spans="1:7">
      <c r="A1836" t="str">
        <f t="shared" si="28"/>
        <v/>
      </c>
      <c r="B1836" s="83"/>
      <c r="C1836" s="83"/>
      <c r="D1836" s="83"/>
      <c r="E1836" s="83"/>
      <c r="F1836" s="83"/>
      <c r="G1836" s="83"/>
    </row>
    <row r="1837" spans="1:7">
      <c r="A1837" t="str">
        <f t="shared" si="28"/>
        <v/>
      </c>
      <c r="B1837" s="83"/>
      <c r="C1837" s="83"/>
      <c r="D1837" s="83"/>
      <c r="E1837" s="83"/>
      <c r="F1837" s="83"/>
      <c r="G1837" s="83"/>
    </row>
    <row r="1838" spans="1:7">
      <c r="A1838" t="str">
        <f t="shared" si="28"/>
        <v/>
      </c>
      <c r="B1838" s="83"/>
      <c r="C1838" s="83"/>
      <c r="D1838" s="83"/>
      <c r="E1838" s="83"/>
      <c r="F1838" s="83"/>
      <c r="G1838" s="83"/>
    </row>
    <row r="1839" spans="1:7">
      <c r="A1839" t="str">
        <f t="shared" si="28"/>
        <v/>
      </c>
      <c r="B1839" s="83"/>
      <c r="C1839" s="83"/>
      <c r="D1839" s="83"/>
      <c r="E1839" s="83"/>
      <c r="F1839" s="83"/>
      <c r="G1839" s="83"/>
    </row>
    <row r="1840" spans="1:7">
      <c r="A1840" t="str">
        <f t="shared" si="28"/>
        <v/>
      </c>
      <c r="B1840" s="83"/>
      <c r="C1840" s="83"/>
      <c r="D1840" s="83"/>
      <c r="E1840" s="83"/>
      <c r="F1840" s="83"/>
      <c r="G1840" s="83"/>
    </row>
    <row r="1841" spans="1:7">
      <c r="A1841" t="str">
        <f t="shared" si="28"/>
        <v/>
      </c>
      <c r="B1841" s="83"/>
      <c r="C1841" s="83"/>
      <c r="D1841" s="83"/>
      <c r="E1841" s="83"/>
      <c r="F1841" s="83"/>
      <c r="G1841" s="83"/>
    </row>
    <row r="1842" spans="1:7">
      <c r="A1842" t="str">
        <f t="shared" si="28"/>
        <v/>
      </c>
      <c r="B1842" s="83"/>
      <c r="C1842" s="83"/>
      <c r="D1842" s="83"/>
      <c r="E1842" s="83"/>
      <c r="F1842" s="83"/>
      <c r="G1842" s="83"/>
    </row>
    <row r="1843" spans="1:7">
      <c r="A1843" t="str">
        <f t="shared" si="28"/>
        <v/>
      </c>
      <c r="B1843" s="83"/>
      <c r="C1843" s="83"/>
      <c r="D1843" s="83"/>
      <c r="E1843" s="83"/>
      <c r="F1843" s="83"/>
      <c r="G1843" s="83"/>
    </row>
    <row r="1844" spans="1:7">
      <c r="A1844" t="str">
        <f t="shared" si="28"/>
        <v/>
      </c>
      <c r="B1844" s="83"/>
      <c r="C1844" s="83"/>
      <c r="D1844" s="83"/>
      <c r="E1844" s="83"/>
      <c r="F1844" s="83"/>
      <c r="G1844" s="83"/>
    </row>
    <row r="1845" spans="1:7">
      <c r="A1845" t="str">
        <f t="shared" si="28"/>
        <v/>
      </c>
      <c r="B1845" s="83"/>
      <c r="C1845" s="83"/>
      <c r="D1845" s="83"/>
      <c r="E1845" s="83"/>
      <c r="F1845" s="83"/>
      <c r="G1845" s="83"/>
    </row>
    <row r="1846" spans="1:7">
      <c r="A1846" t="str">
        <f t="shared" si="28"/>
        <v/>
      </c>
      <c r="B1846" s="83"/>
      <c r="C1846" s="83"/>
      <c r="D1846" s="83"/>
      <c r="E1846" s="83"/>
      <c r="F1846" s="83"/>
      <c r="G1846" s="83"/>
    </row>
    <row r="1847" spans="1:7">
      <c r="A1847" t="str">
        <f t="shared" si="28"/>
        <v/>
      </c>
      <c r="B1847" s="83"/>
      <c r="C1847" s="83"/>
      <c r="D1847" s="83"/>
      <c r="E1847" s="83"/>
      <c r="F1847" s="83"/>
      <c r="G1847" s="83"/>
    </row>
    <row r="1848" spans="1:7">
      <c r="A1848" t="str">
        <f t="shared" si="28"/>
        <v/>
      </c>
      <c r="B1848" s="83"/>
      <c r="C1848" s="83"/>
      <c r="D1848" s="83"/>
      <c r="E1848" s="83"/>
      <c r="F1848" s="83"/>
      <c r="G1848" s="83"/>
    </row>
    <row r="1849" spans="1:7">
      <c r="A1849" t="str">
        <f t="shared" si="28"/>
        <v/>
      </c>
      <c r="B1849" s="83"/>
      <c r="C1849" s="83"/>
      <c r="D1849" s="83"/>
      <c r="E1849" s="83"/>
      <c r="F1849" s="83"/>
      <c r="G1849" s="83"/>
    </row>
    <row r="1850" spans="1:7">
      <c r="A1850" t="str">
        <f t="shared" si="28"/>
        <v/>
      </c>
      <c r="B1850" s="83"/>
      <c r="C1850" s="83"/>
      <c r="D1850" s="83"/>
      <c r="E1850" s="83"/>
      <c r="F1850" s="83"/>
      <c r="G1850" s="83"/>
    </row>
    <row r="1851" spans="1:7">
      <c r="A1851" t="str">
        <f t="shared" si="28"/>
        <v/>
      </c>
      <c r="B1851" s="83"/>
      <c r="C1851" s="83"/>
      <c r="D1851" s="83"/>
      <c r="E1851" s="83"/>
      <c r="F1851" s="83"/>
      <c r="G1851" s="83"/>
    </row>
    <row r="1852" spans="1:7">
      <c r="A1852" t="str">
        <f t="shared" si="28"/>
        <v/>
      </c>
      <c r="B1852" s="83"/>
      <c r="C1852" s="83"/>
      <c r="D1852" s="83"/>
      <c r="E1852" s="83"/>
      <c r="F1852" s="83"/>
      <c r="G1852" s="83"/>
    </row>
    <row r="1853" spans="1:7">
      <c r="A1853" t="str">
        <f t="shared" si="28"/>
        <v/>
      </c>
      <c r="B1853" s="83"/>
      <c r="C1853" s="83"/>
      <c r="D1853" s="83"/>
      <c r="E1853" s="83"/>
      <c r="F1853" s="83"/>
      <c r="G1853" s="83"/>
    </row>
    <row r="1854" spans="1:7">
      <c r="A1854" t="str">
        <f t="shared" si="28"/>
        <v/>
      </c>
      <c r="B1854" s="83"/>
      <c r="C1854" s="83"/>
      <c r="D1854" s="83"/>
      <c r="E1854" s="83"/>
      <c r="F1854" s="83"/>
      <c r="G1854" s="83"/>
    </row>
    <row r="1855" spans="1:7">
      <c r="A1855" t="str">
        <f t="shared" si="28"/>
        <v/>
      </c>
      <c r="B1855" s="83"/>
      <c r="C1855" s="83"/>
      <c r="D1855" s="83"/>
      <c r="E1855" s="83"/>
      <c r="F1855" s="83"/>
      <c r="G1855" s="83"/>
    </row>
    <row r="1856" spans="1:7">
      <c r="A1856" t="str">
        <f t="shared" si="28"/>
        <v/>
      </c>
      <c r="B1856" s="83"/>
      <c r="C1856" s="83"/>
      <c r="D1856" s="83"/>
      <c r="E1856" s="83"/>
      <c r="F1856" s="83"/>
      <c r="G1856" s="83"/>
    </row>
    <row r="1857" spans="1:7">
      <c r="A1857" t="str">
        <f t="shared" si="28"/>
        <v/>
      </c>
      <c r="B1857" s="83"/>
      <c r="C1857" s="83"/>
      <c r="D1857" s="83"/>
      <c r="E1857" s="83"/>
      <c r="F1857" s="83"/>
      <c r="G1857" s="83"/>
    </row>
    <row r="1858" spans="1:7">
      <c r="A1858" t="str">
        <f t="shared" si="28"/>
        <v/>
      </c>
      <c r="B1858" s="83"/>
      <c r="C1858" s="83"/>
      <c r="D1858" s="83"/>
      <c r="E1858" s="83"/>
      <c r="F1858" s="83"/>
      <c r="G1858" s="83"/>
    </row>
    <row r="1859" spans="1:7">
      <c r="A1859" t="str">
        <f t="shared" si="28"/>
        <v/>
      </c>
      <c r="B1859" s="83"/>
      <c r="C1859" s="83"/>
      <c r="D1859" s="83"/>
      <c r="E1859" s="83"/>
      <c r="F1859" s="83"/>
      <c r="G1859" s="83"/>
    </row>
    <row r="1860" spans="1:7">
      <c r="A1860" t="str">
        <f t="shared" ref="A1860:A1923" si="29">CONCATENATE(B1860,C1860)</f>
        <v/>
      </c>
      <c r="B1860" s="83"/>
      <c r="C1860" s="83"/>
      <c r="D1860" s="83"/>
      <c r="E1860" s="83"/>
      <c r="F1860" s="83"/>
      <c r="G1860" s="83"/>
    </row>
    <row r="1861" spans="1:7">
      <c r="A1861" t="str">
        <f t="shared" si="29"/>
        <v/>
      </c>
      <c r="B1861" s="83"/>
      <c r="C1861" s="83"/>
      <c r="D1861" s="83"/>
      <c r="E1861" s="83"/>
      <c r="F1861" s="83"/>
      <c r="G1861" s="83"/>
    </row>
    <row r="1862" spans="1:7">
      <c r="A1862" t="str">
        <f t="shared" si="29"/>
        <v/>
      </c>
      <c r="B1862" s="83"/>
      <c r="C1862" s="83"/>
      <c r="D1862" s="83"/>
      <c r="E1862" s="83"/>
      <c r="F1862" s="83"/>
      <c r="G1862" s="83"/>
    </row>
    <row r="1863" spans="1:7">
      <c r="A1863" t="str">
        <f t="shared" si="29"/>
        <v/>
      </c>
      <c r="B1863" s="83"/>
      <c r="C1863" s="83"/>
      <c r="D1863" s="83"/>
      <c r="E1863" s="83"/>
      <c r="F1863" s="83"/>
      <c r="G1863" s="83"/>
    </row>
    <row r="1864" spans="1:7">
      <c r="A1864" t="str">
        <f t="shared" si="29"/>
        <v/>
      </c>
      <c r="B1864" s="83"/>
      <c r="C1864" s="83"/>
      <c r="D1864" s="83"/>
      <c r="E1864" s="83"/>
      <c r="F1864" s="83"/>
      <c r="G1864" s="83"/>
    </row>
    <row r="1865" spans="1:7">
      <c r="A1865" t="str">
        <f t="shared" si="29"/>
        <v/>
      </c>
      <c r="B1865" s="83"/>
      <c r="C1865" s="83"/>
      <c r="D1865" s="83"/>
      <c r="E1865" s="83"/>
      <c r="F1865" s="83"/>
      <c r="G1865" s="83"/>
    </row>
    <row r="1866" spans="1:7">
      <c r="A1866" t="str">
        <f t="shared" si="29"/>
        <v/>
      </c>
      <c r="B1866" s="83"/>
      <c r="C1866" s="83"/>
      <c r="D1866" s="83"/>
      <c r="E1866" s="83"/>
      <c r="F1866" s="83"/>
      <c r="G1866" s="83"/>
    </row>
    <row r="1867" spans="1:7">
      <c r="A1867" t="str">
        <f t="shared" si="29"/>
        <v/>
      </c>
      <c r="B1867" s="83"/>
      <c r="C1867" s="83"/>
      <c r="D1867" s="83"/>
      <c r="E1867" s="83"/>
      <c r="F1867" s="83"/>
      <c r="G1867" s="83"/>
    </row>
    <row r="1868" spans="1:7">
      <c r="A1868" t="str">
        <f t="shared" si="29"/>
        <v/>
      </c>
      <c r="B1868" s="83"/>
      <c r="C1868" s="83"/>
      <c r="D1868" s="83"/>
      <c r="E1868" s="83"/>
      <c r="F1868" s="83"/>
      <c r="G1868" s="83"/>
    </row>
    <row r="1869" spans="1:7">
      <c r="A1869" t="str">
        <f t="shared" si="29"/>
        <v/>
      </c>
      <c r="B1869" s="83"/>
      <c r="C1869" s="83"/>
      <c r="D1869" s="83"/>
      <c r="E1869" s="83"/>
      <c r="F1869" s="83"/>
      <c r="G1869" s="83"/>
    </row>
    <row r="1870" spans="1:7">
      <c r="A1870" t="str">
        <f t="shared" si="29"/>
        <v/>
      </c>
      <c r="B1870" s="83"/>
      <c r="C1870" s="83"/>
      <c r="D1870" s="83"/>
      <c r="E1870" s="83"/>
      <c r="F1870" s="83"/>
      <c r="G1870" s="83"/>
    </row>
    <row r="1871" spans="1:7">
      <c r="A1871" t="str">
        <f t="shared" si="29"/>
        <v/>
      </c>
      <c r="B1871" s="83"/>
      <c r="C1871" s="83"/>
      <c r="D1871" s="83"/>
      <c r="E1871" s="83"/>
      <c r="F1871" s="83"/>
      <c r="G1871" s="83"/>
    </row>
    <row r="1872" spans="1:7">
      <c r="A1872" t="str">
        <f t="shared" si="29"/>
        <v/>
      </c>
      <c r="B1872" s="83"/>
      <c r="C1872" s="83"/>
      <c r="D1872" s="83"/>
      <c r="E1872" s="83"/>
      <c r="F1872" s="83"/>
      <c r="G1872" s="83"/>
    </row>
    <row r="1873" spans="1:7">
      <c r="A1873" t="str">
        <f t="shared" si="29"/>
        <v/>
      </c>
      <c r="B1873" s="83"/>
      <c r="C1873" s="83"/>
      <c r="D1873" s="83"/>
      <c r="E1873" s="83"/>
      <c r="F1873" s="83"/>
      <c r="G1873" s="83"/>
    </row>
    <row r="1874" spans="1:7">
      <c r="A1874" t="str">
        <f t="shared" si="29"/>
        <v/>
      </c>
      <c r="B1874" s="83"/>
      <c r="C1874" s="83"/>
      <c r="D1874" s="83"/>
      <c r="E1874" s="83"/>
      <c r="F1874" s="83"/>
      <c r="G1874" s="83"/>
    </row>
    <row r="1875" spans="1:7">
      <c r="A1875" t="str">
        <f t="shared" si="29"/>
        <v/>
      </c>
      <c r="B1875" s="83"/>
      <c r="C1875" s="83"/>
      <c r="D1875" s="83"/>
      <c r="E1875" s="83"/>
      <c r="F1875" s="83"/>
      <c r="G1875" s="83"/>
    </row>
    <row r="1876" spans="1:7">
      <c r="A1876" t="str">
        <f t="shared" si="29"/>
        <v/>
      </c>
      <c r="B1876" s="83"/>
      <c r="C1876" s="83"/>
      <c r="D1876" s="83"/>
      <c r="E1876" s="83"/>
      <c r="F1876" s="83"/>
      <c r="G1876" s="83"/>
    </row>
    <row r="1877" spans="1:7">
      <c r="A1877" t="str">
        <f t="shared" si="29"/>
        <v/>
      </c>
      <c r="B1877" s="83"/>
      <c r="C1877" s="83"/>
      <c r="D1877" s="83"/>
      <c r="E1877" s="83"/>
      <c r="F1877" s="83"/>
      <c r="G1877" s="83"/>
    </row>
    <row r="1878" spans="1:7">
      <c r="A1878" t="str">
        <f t="shared" si="29"/>
        <v/>
      </c>
      <c r="B1878" s="83"/>
      <c r="C1878" s="83"/>
      <c r="D1878" s="83"/>
      <c r="E1878" s="83"/>
      <c r="F1878" s="83"/>
      <c r="G1878" s="83"/>
    </row>
    <row r="1879" spans="1:7">
      <c r="A1879" t="str">
        <f t="shared" si="29"/>
        <v/>
      </c>
      <c r="B1879" s="83"/>
      <c r="C1879" s="83"/>
      <c r="D1879" s="83"/>
      <c r="E1879" s="83"/>
      <c r="F1879" s="83"/>
      <c r="G1879" s="83"/>
    </row>
    <row r="1880" spans="1:7">
      <c r="A1880" t="str">
        <f t="shared" si="29"/>
        <v/>
      </c>
      <c r="B1880" s="83"/>
      <c r="C1880" s="83"/>
      <c r="D1880" s="83"/>
      <c r="E1880" s="83"/>
      <c r="F1880" s="83"/>
      <c r="G1880" s="83"/>
    </row>
    <row r="1881" spans="1:7">
      <c r="A1881" t="str">
        <f t="shared" si="29"/>
        <v/>
      </c>
      <c r="B1881" s="83"/>
      <c r="C1881" s="83"/>
      <c r="D1881" s="83"/>
      <c r="E1881" s="83"/>
      <c r="F1881" s="83"/>
      <c r="G1881" s="83"/>
    </row>
    <row r="1882" spans="1:7">
      <c r="A1882" t="str">
        <f t="shared" si="29"/>
        <v/>
      </c>
      <c r="B1882" s="83"/>
      <c r="C1882" s="83"/>
      <c r="D1882" s="83"/>
      <c r="E1882" s="83"/>
      <c r="F1882" s="83"/>
      <c r="G1882" s="83"/>
    </row>
    <row r="1883" spans="1:7">
      <c r="A1883" t="str">
        <f t="shared" si="29"/>
        <v/>
      </c>
      <c r="B1883" s="83"/>
      <c r="C1883" s="83"/>
      <c r="D1883" s="83"/>
      <c r="E1883" s="83"/>
      <c r="F1883" s="83"/>
      <c r="G1883" s="83"/>
    </row>
    <row r="1884" spans="1:7">
      <c r="A1884" t="str">
        <f t="shared" si="29"/>
        <v/>
      </c>
      <c r="B1884" s="83"/>
      <c r="C1884" s="83"/>
      <c r="D1884" s="83"/>
      <c r="E1884" s="83"/>
      <c r="F1884" s="83"/>
      <c r="G1884" s="83"/>
    </row>
    <row r="1885" spans="1:7">
      <c r="A1885" t="str">
        <f t="shared" si="29"/>
        <v/>
      </c>
      <c r="B1885" s="83"/>
      <c r="C1885" s="83"/>
      <c r="D1885" s="83"/>
      <c r="E1885" s="83"/>
      <c r="F1885" s="83"/>
      <c r="G1885" s="83"/>
    </row>
    <row r="1886" spans="1:7">
      <c r="A1886" t="str">
        <f t="shared" si="29"/>
        <v/>
      </c>
      <c r="B1886" s="83"/>
      <c r="C1886" s="83"/>
      <c r="D1886" s="83"/>
      <c r="E1886" s="83"/>
      <c r="F1886" s="83"/>
      <c r="G1886" s="83"/>
    </row>
    <row r="1887" spans="1:7">
      <c r="A1887" t="str">
        <f t="shared" si="29"/>
        <v/>
      </c>
      <c r="B1887" s="83"/>
      <c r="C1887" s="83"/>
      <c r="D1887" s="83"/>
      <c r="E1887" s="83"/>
      <c r="F1887" s="83"/>
      <c r="G1887" s="83"/>
    </row>
    <row r="1888" spans="1:7">
      <c r="A1888" t="str">
        <f t="shared" si="29"/>
        <v/>
      </c>
      <c r="B1888" s="83"/>
      <c r="C1888" s="83"/>
      <c r="D1888" s="83"/>
      <c r="E1888" s="83"/>
      <c r="F1888" s="83"/>
      <c r="G1888" s="83"/>
    </row>
    <row r="1889" spans="1:7">
      <c r="A1889" t="str">
        <f t="shared" si="29"/>
        <v/>
      </c>
      <c r="B1889" s="83"/>
      <c r="C1889" s="83"/>
      <c r="D1889" s="83"/>
      <c r="E1889" s="83"/>
      <c r="F1889" s="83"/>
      <c r="G1889" s="83"/>
    </row>
    <row r="1890" spans="1:7">
      <c r="A1890" t="str">
        <f t="shared" si="29"/>
        <v/>
      </c>
      <c r="B1890" s="83"/>
      <c r="C1890" s="83"/>
      <c r="D1890" s="83"/>
      <c r="E1890" s="83"/>
      <c r="F1890" s="83"/>
      <c r="G1890" s="83"/>
    </row>
    <row r="1891" spans="1:7">
      <c r="A1891" t="str">
        <f t="shared" si="29"/>
        <v/>
      </c>
      <c r="B1891" s="83"/>
      <c r="C1891" s="83"/>
      <c r="D1891" s="83"/>
      <c r="E1891" s="83"/>
      <c r="F1891" s="83"/>
      <c r="G1891" s="83"/>
    </row>
    <row r="1892" spans="1:7">
      <c r="A1892" t="str">
        <f t="shared" si="29"/>
        <v/>
      </c>
      <c r="B1892" s="83"/>
      <c r="C1892" s="83"/>
      <c r="D1892" s="83"/>
      <c r="E1892" s="83"/>
      <c r="F1892" s="83"/>
      <c r="G1892" s="83"/>
    </row>
    <row r="1893" spans="1:7">
      <c r="A1893" t="str">
        <f t="shared" si="29"/>
        <v/>
      </c>
      <c r="B1893" s="83"/>
      <c r="C1893" s="83"/>
      <c r="D1893" s="83"/>
      <c r="E1893" s="83"/>
      <c r="F1893" s="83"/>
      <c r="G1893" s="83"/>
    </row>
    <row r="1894" spans="1:7">
      <c r="A1894" t="str">
        <f t="shared" si="29"/>
        <v/>
      </c>
      <c r="B1894" s="83"/>
      <c r="C1894" s="83"/>
      <c r="D1894" s="83"/>
      <c r="E1894" s="83"/>
      <c r="F1894" s="83"/>
      <c r="G1894" s="83"/>
    </row>
    <row r="1895" spans="1:7">
      <c r="A1895" t="str">
        <f t="shared" si="29"/>
        <v/>
      </c>
      <c r="B1895" s="83"/>
      <c r="C1895" s="83"/>
      <c r="D1895" s="83"/>
      <c r="E1895" s="83"/>
      <c r="F1895" s="83"/>
      <c r="G1895" s="83"/>
    </row>
    <row r="1896" spans="1:7">
      <c r="A1896" t="str">
        <f t="shared" si="29"/>
        <v/>
      </c>
      <c r="B1896" s="83"/>
      <c r="C1896" s="83"/>
      <c r="D1896" s="83"/>
      <c r="E1896" s="83"/>
      <c r="F1896" s="83"/>
      <c r="G1896" s="83"/>
    </row>
    <row r="1897" spans="1:7">
      <c r="A1897" t="str">
        <f t="shared" si="29"/>
        <v/>
      </c>
      <c r="B1897" s="83"/>
      <c r="C1897" s="83"/>
      <c r="D1897" s="83"/>
      <c r="E1897" s="83"/>
      <c r="F1897" s="83"/>
      <c r="G1897" s="83"/>
    </row>
    <row r="1898" spans="1:7">
      <c r="A1898" t="str">
        <f t="shared" si="29"/>
        <v/>
      </c>
      <c r="B1898" s="83"/>
      <c r="C1898" s="83"/>
      <c r="D1898" s="83"/>
      <c r="E1898" s="83"/>
      <c r="F1898" s="83"/>
      <c r="G1898" s="83"/>
    </row>
    <row r="1899" spans="1:7">
      <c r="A1899" t="str">
        <f t="shared" si="29"/>
        <v/>
      </c>
      <c r="B1899" s="83"/>
      <c r="C1899" s="83"/>
      <c r="D1899" s="83"/>
      <c r="E1899" s="83"/>
      <c r="F1899" s="83"/>
      <c r="G1899" s="83"/>
    </row>
    <row r="1900" spans="1:7">
      <c r="A1900" t="str">
        <f t="shared" si="29"/>
        <v/>
      </c>
      <c r="B1900" s="83"/>
      <c r="C1900" s="83"/>
      <c r="D1900" s="83"/>
      <c r="E1900" s="83"/>
      <c r="F1900" s="83"/>
      <c r="G1900" s="83"/>
    </row>
    <row r="1901" spans="1:7">
      <c r="A1901" t="str">
        <f t="shared" si="29"/>
        <v/>
      </c>
      <c r="B1901" s="83"/>
      <c r="C1901" s="83"/>
      <c r="D1901" s="83"/>
      <c r="E1901" s="83"/>
      <c r="F1901" s="83"/>
      <c r="G1901" s="83"/>
    </row>
    <row r="1902" spans="1:7">
      <c r="A1902" t="str">
        <f t="shared" si="29"/>
        <v/>
      </c>
      <c r="B1902" s="83"/>
      <c r="C1902" s="83"/>
      <c r="D1902" s="83"/>
      <c r="E1902" s="83"/>
      <c r="F1902" s="83"/>
      <c r="G1902" s="83"/>
    </row>
    <row r="1903" spans="1:7">
      <c r="A1903" t="str">
        <f t="shared" si="29"/>
        <v/>
      </c>
      <c r="B1903" s="83"/>
      <c r="C1903" s="83"/>
      <c r="D1903" s="83"/>
      <c r="E1903" s="83"/>
      <c r="F1903" s="83"/>
      <c r="G1903" s="83"/>
    </row>
    <row r="1904" spans="1:7">
      <c r="A1904" t="str">
        <f t="shared" si="29"/>
        <v/>
      </c>
      <c r="B1904" s="83"/>
      <c r="C1904" s="83"/>
      <c r="D1904" s="83"/>
      <c r="E1904" s="83"/>
      <c r="F1904" s="83"/>
      <c r="G1904" s="83"/>
    </row>
    <row r="1905" spans="1:7">
      <c r="A1905" t="str">
        <f t="shared" si="29"/>
        <v/>
      </c>
      <c r="B1905" s="83"/>
      <c r="C1905" s="83"/>
      <c r="D1905" s="83"/>
      <c r="E1905" s="83"/>
      <c r="F1905" s="83"/>
      <c r="G1905" s="83"/>
    </row>
    <row r="1906" spans="1:7">
      <c r="A1906" t="str">
        <f t="shared" si="29"/>
        <v/>
      </c>
      <c r="B1906" s="83"/>
      <c r="C1906" s="83"/>
      <c r="D1906" s="83"/>
      <c r="E1906" s="83"/>
      <c r="F1906" s="83"/>
      <c r="G1906" s="83"/>
    </row>
    <row r="1907" spans="1:7">
      <c r="A1907" t="str">
        <f t="shared" si="29"/>
        <v/>
      </c>
      <c r="B1907" s="83"/>
      <c r="C1907" s="83"/>
      <c r="D1907" s="83"/>
      <c r="E1907" s="83"/>
      <c r="F1907" s="83"/>
      <c r="G1907" s="83"/>
    </row>
    <row r="1908" spans="1:7">
      <c r="A1908" t="str">
        <f t="shared" si="29"/>
        <v/>
      </c>
      <c r="B1908" s="83"/>
      <c r="C1908" s="83"/>
      <c r="D1908" s="83"/>
      <c r="E1908" s="83"/>
      <c r="F1908" s="83"/>
      <c r="G1908" s="83"/>
    </row>
    <row r="1909" spans="1:7">
      <c r="A1909" t="str">
        <f t="shared" si="29"/>
        <v/>
      </c>
      <c r="B1909" s="83"/>
      <c r="C1909" s="83"/>
      <c r="D1909" s="83"/>
      <c r="E1909" s="83"/>
      <c r="F1909" s="83"/>
      <c r="G1909" s="83"/>
    </row>
    <row r="1910" spans="1:7">
      <c r="A1910" t="str">
        <f t="shared" si="29"/>
        <v/>
      </c>
      <c r="B1910" s="83"/>
      <c r="C1910" s="83"/>
      <c r="D1910" s="83"/>
      <c r="E1910" s="83"/>
      <c r="F1910" s="83"/>
      <c r="G1910" s="83"/>
    </row>
    <row r="1911" spans="1:7">
      <c r="A1911" t="str">
        <f t="shared" si="29"/>
        <v/>
      </c>
      <c r="B1911" s="83"/>
      <c r="C1911" s="83"/>
      <c r="D1911" s="83"/>
      <c r="E1911" s="83"/>
      <c r="F1911" s="83"/>
      <c r="G1911" s="83"/>
    </row>
    <row r="1912" spans="1:7">
      <c r="A1912" t="str">
        <f t="shared" si="29"/>
        <v/>
      </c>
      <c r="B1912" s="83"/>
      <c r="C1912" s="83"/>
      <c r="D1912" s="83"/>
      <c r="E1912" s="83"/>
      <c r="F1912" s="83"/>
      <c r="G1912" s="83"/>
    </row>
    <row r="1913" spans="1:7">
      <c r="A1913" t="str">
        <f t="shared" si="29"/>
        <v/>
      </c>
      <c r="B1913" s="83"/>
      <c r="C1913" s="83"/>
      <c r="D1913" s="83"/>
      <c r="E1913" s="83"/>
      <c r="F1913" s="83"/>
      <c r="G1913" s="83"/>
    </row>
    <row r="1914" spans="1:7">
      <c r="A1914" t="str">
        <f t="shared" si="29"/>
        <v/>
      </c>
      <c r="B1914" s="83"/>
      <c r="C1914" s="83"/>
      <c r="D1914" s="83"/>
      <c r="E1914" s="83"/>
      <c r="F1914" s="83"/>
      <c r="G1914" s="83"/>
    </row>
    <row r="1915" spans="1:7">
      <c r="A1915" t="str">
        <f t="shared" si="29"/>
        <v/>
      </c>
      <c r="B1915" s="83"/>
      <c r="C1915" s="83"/>
      <c r="D1915" s="83"/>
      <c r="E1915" s="83"/>
      <c r="F1915" s="83"/>
      <c r="G1915" s="83"/>
    </row>
    <row r="1916" spans="1:7">
      <c r="A1916" t="str">
        <f t="shared" si="29"/>
        <v/>
      </c>
      <c r="B1916" s="83"/>
      <c r="C1916" s="83"/>
      <c r="D1916" s="83"/>
      <c r="E1916" s="83"/>
      <c r="F1916" s="83"/>
      <c r="G1916" s="83"/>
    </row>
    <row r="1917" spans="1:7">
      <c r="A1917" t="str">
        <f t="shared" si="29"/>
        <v/>
      </c>
      <c r="B1917" s="83"/>
      <c r="C1917" s="83"/>
      <c r="D1917" s="83"/>
      <c r="E1917" s="83"/>
      <c r="F1917" s="83"/>
      <c r="G1917" s="83"/>
    </row>
    <row r="1918" spans="1:7">
      <c r="A1918" t="str">
        <f t="shared" si="29"/>
        <v/>
      </c>
      <c r="B1918" s="83"/>
      <c r="C1918" s="83"/>
      <c r="D1918" s="83"/>
      <c r="E1918" s="83"/>
      <c r="F1918" s="83"/>
      <c r="G1918" s="83"/>
    </row>
    <row r="1919" spans="1:7">
      <c r="A1919" t="str">
        <f t="shared" si="29"/>
        <v/>
      </c>
      <c r="B1919" s="83"/>
      <c r="C1919" s="83"/>
      <c r="D1919" s="83"/>
      <c r="E1919" s="83"/>
      <c r="F1919" s="83"/>
      <c r="G1919" s="83"/>
    </row>
    <row r="1920" spans="1:7">
      <c r="A1920" t="str">
        <f t="shared" si="29"/>
        <v/>
      </c>
      <c r="B1920" s="83"/>
      <c r="C1920" s="83"/>
      <c r="D1920" s="83"/>
      <c r="E1920" s="83"/>
      <c r="F1920" s="83"/>
      <c r="G1920" s="83"/>
    </row>
    <row r="1921" spans="1:7">
      <c r="A1921" t="str">
        <f t="shared" si="29"/>
        <v/>
      </c>
      <c r="B1921" s="83"/>
      <c r="C1921" s="83"/>
      <c r="D1921" s="83"/>
      <c r="E1921" s="83"/>
      <c r="F1921" s="83"/>
      <c r="G1921" s="83"/>
    </row>
    <row r="1922" spans="1:7">
      <c r="A1922" t="str">
        <f t="shared" si="29"/>
        <v/>
      </c>
      <c r="B1922" s="83"/>
      <c r="C1922" s="83"/>
      <c r="D1922" s="83"/>
      <c r="E1922" s="83"/>
      <c r="F1922" s="83"/>
      <c r="G1922" s="83"/>
    </row>
    <row r="1923" spans="1:7">
      <c r="A1923" t="str">
        <f t="shared" si="29"/>
        <v/>
      </c>
      <c r="B1923" s="83"/>
      <c r="C1923" s="83"/>
      <c r="D1923" s="83"/>
      <c r="E1923" s="83"/>
      <c r="F1923" s="83"/>
      <c r="G1923" s="83"/>
    </row>
    <row r="1924" spans="1:7">
      <c r="A1924" t="str">
        <f t="shared" ref="A1924:A1987" si="30">CONCATENATE(B1924,C1924)</f>
        <v/>
      </c>
      <c r="B1924" s="83"/>
      <c r="C1924" s="83"/>
      <c r="D1924" s="83"/>
      <c r="E1924" s="83"/>
      <c r="F1924" s="83"/>
      <c r="G1924" s="83"/>
    </row>
    <row r="1925" spans="1:7">
      <c r="A1925" t="str">
        <f t="shared" si="30"/>
        <v/>
      </c>
      <c r="B1925" s="83"/>
      <c r="C1925" s="83"/>
      <c r="D1925" s="83"/>
      <c r="E1925" s="83"/>
      <c r="F1925" s="83"/>
      <c r="G1925" s="83"/>
    </row>
    <row r="1926" spans="1:7">
      <c r="A1926" t="str">
        <f t="shared" si="30"/>
        <v/>
      </c>
      <c r="B1926" s="83"/>
      <c r="C1926" s="83"/>
      <c r="D1926" s="83"/>
      <c r="E1926" s="83"/>
      <c r="F1926" s="83"/>
      <c r="G1926" s="83"/>
    </row>
    <row r="1927" spans="1:7">
      <c r="A1927" t="str">
        <f t="shared" si="30"/>
        <v/>
      </c>
      <c r="B1927" s="83"/>
      <c r="C1927" s="83"/>
      <c r="D1927" s="83"/>
      <c r="E1927" s="83"/>
      <c r="F1927" s="83"/>
      <c r="G1927" s="83"/>
    </row>
    <row r="1928" spans="1:7">
      <c r="A1928" t="str">
        <f t="shared" si="30"/>
        <v/>
      </c>
      <c r="B1928" s="83"/>
      <c r="C1928" s="83"/>
      <c r="D1928" s="83"/>
      <c r="E1928" s="83"/>
      <c r="F1928" s="83"/>
      <c r="G1928" s="83"/>
    </row>
    <row r="1929" spans="1:7">
      <c r="A1929" t="str">
        <f t="shared" si="30"/>
        <v/>
      </c>
      <c r="B1929" s="83"/>
      <c r="C1929" s="83"/>
      <c r="D1929" s="83"/>
      <c r="E1929" s="83"/>
      <c r="F1929" s="83"/>
      <c r="G1929" s="83"/>
    </row>
    <row r="1930" spans="1:7">
      <c r="A1930" t="str">
        <f t="shared" si="30"/>
        <v/>
      </c>
      <c r="B1930" s="83"/>
      <c r="C1930" s="83"/>
      <c r="D1930" s="83"/>
      <c r="E1930" s="83"/>
      <c r="F1930" s="83"/>
      <c r="G1930" s="83"/>
    </row>
    <row r="1931" spans="1:7">
      <c r="A1931" t="str">
        <f t="shared" si="30"/>
        <v/>
      </c>
      <c r="B1931" s="83"/>
      <c r="C1931" s="83"/>
      <c r="D1931" s="83"/>
      <c r="E1931" s="83"/>
      <c r="F1931" s="83"/>
      <c r="G1931" s="83"/>
    </row>
    <row r="1932" spans="1:7">
      <c r="A1932" t="str">
        <f t="shared" si="30"/>
        <v/>
      </c>
      <c r="B1932" s="83"/>
      <c r="C1932" s="83"/>
      <c r="D1932" s="83"/>
      <c r="E1932" s="83"/>
      <c r="F1932" s="83"/>
      <c r="G1932" s="83"/>
    </row>
    <row r="1933" spans="1:7">
      <c r="A1933" t="str">
        <f t="shared" si="30"/>
        <v/>
      </c>
      <c r="B1933" s="83"/>
      <c r="C1933" s="83"/>
      <c r="D1933" s="83"/>
      <c r="E1933" s="83"/>
      <c r="F1933" s="83"/>
      <c r="G1933" s="83"/>
    </row>
    <row r="1934" spans="1:7">
      <c r="A1934" t="str">
        <f t="shared" si="30"/>
        <v/>
      </c>
      <c r="B1934" s="83"/>
      <c r="C1934" s="83"/>
      <c r="D1934" s="83"/>
      <c r="E1934" s="83"/>
      <c r="F1934" s="83"/>
      <c r="G1934" s="83"/>
    </row>
    <row r="1935" spans="1:7">
      <c r="A1935" t="str">
        <f t="shared" si="30"/>
        <v/>
      </c>
      <c r="B1935" s="83"/>
      <c r="C1935" s="83"/>
      <c r="D1935" s="83"/>
      <c r="E1935" s="83"/>
      <c r="F1935" s="83"/>
      <c r="G1935" s="83"/>
    </row>
    <row r="1936" spans="1:7">
      <c r="A1936" t="str">
        <f t="shared" si="30"/>
        <v/>
      </c>
      <c r="B1936" s="83"/>
      <c r="C1936" s="83"/>
      <c r="D1936" s="83"/>
      <c r="E1936" s="83"/>
      <c r="F1936" s="83"/>
      <c r="G1936" s="83"/>
    </row>
    <row r="1937" spans="1:7">
      <c r="A1937" t="str">
        <f t="shared" si="30"/>
        <v/>
      </c>
      <c r="B1937" s="83"/>
      <c r="C1937" s="83"/>
      <c r="D1937" s="83"/>
      <c r="E1937" s="83"/>
      <c r="F1937" s="83"/>
      <c r="G1937" s="83"/>
    </row>
    <row r="1938" spans="1:7">
      <c r="A1938" t="str">
        <f t="shared" si="30"/>
        <v/>
      </c>
      <c r="B1938" s="83"/>
      <c r="C1938" s="83"/>
      <c r="D1938" s="83"/>
      <c r="E1938" s="83"/>
      <c r="F1938" s="83"/>
      <c r="G1938" s="83"/>
    </row>
    <row r="1939" spans="1:7">
      <c r="A1939" t="str">
        <f t="shared" si="30"/>
        <v/>
      </c>
      <c r="B1939" s="83"/>
      <c r="C1939" s="83"/>
      <c r="D1939" s="83"/>
      <c r="E1939" s="83"/>
      <c r="F1939" s="83"/>
      <c r="G1939" s="83"/>
    </row>
    <row r="1940" spans="1:7">
      <c r="A1940" t="str">
        <f t="shared" si="30"/>
        <v/>
      </c>
      <c r="B1940" s="83"/>
      <c r="C1940" s="83"/>
      <c r="D1940" s="83"/>
      <c r="E1940" s="83"/>
      <c r="F1940" s="83"/>
      <c r="G1940" s="83"/>
    </row>
    <row r="1941" spans="1:7">
      <c r="A1941" t="str">
        <f t="shared" si="30"/>
        <v/>
      </c>
      <c r="B1941" s="83"/>
      <c r="C1941" s="83"/>
      <c r="D1941" s="83"/>
      <c r="E1941" s="83"/>
      <c r="F1941" s="83"/>
      <c r="G1941" s="83"/>
    </row>
    <row r="1942" spans="1:7">
      <c r="A1942" t="str">
        <f t="shared" si="30"/>
        <v/>
      </c>
      <c r="B1942" s="83"/>
      <c r="C1942" s="83"/>
      <c r="D1942" s="83"/>
      <c r="E1942" s="83"/>
      <c r="F1942" s="83"/>
      <c r="G1942" s="83"/>
    </row>
    <row r="1943" spans="1:7">
      <c r="A1943" t="str">
        <f t="shared" si="30"/>
        <v/>
      </c>
      <c r="B1943" s="83"/>
      <c r="C1943" s="83"/>
      <c r="D1943" s="83"/>
      <c r="E1943" s="83"/>
      <c r="F1943" s="83"/>
      <c r="G1943" s="83"/>
    </row>
    <row r="1944" spans="1:7">
      <c r="A1944" t="str">
        <f t="shared" si="30"/>
        <v/>
      </c>
      <c r="B1944" s="83"/>
      <c r="C1944" s="83"/>
      <c r="D1944" s="83"/>
      <c r="E1944" s="83"/>
      <c r="F1944" s="83"/>
      <c r="G1944" s="83"/>
    </row>
    <row r="1945" spans="1:7">
      <c r="A1945" t="str">
        <f t="shared" si="30"/>
        <v/>
      </c>
      <c r="B1945" s="83"/>
      <c r="C1945" s="83"/>
      <c r="D1945" s="83"/>
      <c r="E1945" s="83"/>
      <c r="F1945" s="83"/>
      <c r="G1945" s="83"/>
    </row>
    <row r="1946" spans="1:7">
      <c r="A1946" t="str">
        <f t="shared" si="30"/>
        <v/>
      </c>
      <c r="B1946" s="83"/>
      <c r="C1946" s="83"/>
      <c r="D1946" s="83"/>
      <c r="E1946" s="83"/>
      <c r="F1946" s="83"/>
      <c r="G1946" s="83"/>
    </row>
    <row r="1947" spans="1:7">
      <c r="A1947" t="str">
        <f t="shared" si="30"/>
        <v/>
      </c>
      <c r="B1947" s="83"/>
      <c r="C1947" s="83"/>
      <c r="D1947" s="83"/>
      <c r="E1947" s="83"/>
      <c r="F1947" s="83"/>
      <c r="G1947" s="83"/>
    </row>
    <row r="1948" spans="1:7">
      <c r="A1948" t="str">
        <f t="shared" si="30"/>
        <v/>
      </c>
      <c r="B1948" s="83"/>
      <c r="C1948" s="83"/>
      <c r="D1948" s="83"/>
      <c r="E1948" s="83"/>
      <c r="F1948" s="83"/>
      <c r="G1948" s="83"/>
    </row>
    <row r="1949" spans="1:7">
      <c r="A1949" t="str">
        <f t="shared" si="30"/>
        <v/>
      </c>
      <c r="B1949" s="83"/>
      <c r="C1949" s="83"/>
      <c r="D1949" s="83"/>
      <c r="E1949" s="83"/>
      <c r="F1949" s="83"/>
      <c r="G1949" s="83"/>
    </row>
    <row r="1950" spans="1:7">
      <c r="A1950" t="str">
        <f t="shared" si="30"/>
        <v/>
      </c>
      <c r="B1950" s="83"/>
      <c r="C1950" s="83"/>
      <c r="D1950" s="83"/>
      <c r="E1950" s="83"/>
      <c r="F1950" s="83"/>
      <c r="G1950" s="83"/>
    </row>
    <row r="1951" spans="1:7">
      <c r="A1951" t="str">
        <f t="shared" si="30"/>
        <v/>
      </c>
      <c r="B1951" s="83"/>
      <c r="C1951" s="83"/>
      <c r="D1951" s="83"/>
      <c r="E1951" s="83"/>
      <c r="F1951" s="83"/>
      <c r="G1951" s="83"/>
    </row>
    <row r="1952" spans="1:7">
      <c r="A1952" t="str">
        <f t="shared" si="30"/>
        <v/>
      </c>
      <c r="B1952" s="83"/>
      <c r="C1952" s="83"/>
      <c r="D1952" s="83"/>
      <c r="E1952" s="83"/>
      <c r="F1952" s="83"/>
      <c r="G1952" s="83"/>
    </row>
    <row r="1953" spans="1:7">
      <c r="A1953" t="str">
        <f t="shared" si="30"/>
        <v/>
      </c>
      <c r="B1953" s="83"/>
      <c r="C1953" s="83"/>
      <c r="D1953" s="83"/>
      <c r="E1953" s="83"/>
      <c r="F1953" s="83"/>
      <c r="G1953" s="83"/>
    </row>
    <row r="1954" spans="1:7">
      <c r="A1954" t="str">
        <f t="shared" si="30"/>
        <v/>
      </c>
      <c r="B1954" s="83"/>
      <c r="C1954" s="83"/>
      <c r="D1954" s="83"/>
      <c r="E1954" s="83"/>
      <c r="F1954" s="83"/>
      <c r="G1954" s="83"/>
    </row>
    <row r="1955" spans="1:7">
      <c r="A1955" t="str">
        <f t="shared" si="30"/>
        <v/>
      </c>
      <c r="B1955" s="83"/>
      <c r="C1955" s="83"/>
      <c r="D1955" s="83"/>
      <c r="E1955" s="83"/>
      <c r="F1955" s="83"/>
      <c r="G1955" s="83"/>
    </row>
    <row r="1956" spans="1:7">
      <c r="A1956" t="str">
        <f t="shared" si="30"/>
        <v/>
      </c>
      <c r="B1956" s="83"/>
      <c r="C1956" s="83"/>
      <c r="D1956" s="83"/>
      <c r="E1956" s="83"/>
      <c r="F1956" s="83"/>
      <c r="G1956" s="83"/>
    </row>
    <row r="1957" spans="1:7">
      <c r="A1957" t="str">
        <f t="shared" si="30"/>
        <v/>
      </c>
      <c r="B1957" s="83"/>
      <c r="C1957" s="83"/>
      <c r="D1957" s="83"/>
      <c r="E1957" s="83"/>
      <c r="F1957" s="83"/>
      <c r="G1957" s="83"/>
    </row>
    <row r="1958" spans="1:7">
      <c r="A1958" t="str">
        <f t="shared" si="30"/>
        <v/>
      </c>
      <c r="B1958" s="83"/>
      <c r="C1958" s="83"/>
      <c r="D1958" s="83"/>
      <c r="E1958" s="83"/>
      <c r="F1958" s="83"/>
      <c r="G1958" s="83"/>
    </row>
    <row r="1959" spans="1:7">
      <c r="A1959" t="str">
        <f t="shared" si="30"/>
        <v/>
      </c>
      <c r="B1959" s="83"/>
      <c r="C1959" s="83"/>
      <c r="D1959" s="83"/>
      <c r="E1959" s="83"/>
      <c r="F1959" s="83"/>
      <c r="G1959" s="83"/>
    </row>
    <row r="1960" spans="1:7">
      <c r="A1960" t="str">
        <f t="shared" si="30"/>
        <v/>
      </c>
      <c r="B1960" s="83"/>
      <c r="C1960" s="83"/>
      <c r="D1960" s="83"/>
      <c r="E1960" s="83"/>
      <c r="F1960" s="83"/>
      <c r="G1960" s="83"/>
    </row>
    <row r="1961" spans="1:7">
      <c r="A1961" t="str">
        <f t="shared" si="30"/>
        <v/>
      </c>
      <c r="B1961" s="83"/>
      <c r="C1961" s="83"/>
      <c r="D1961" s="83"/>
      <c r="E1961" s="83"/>
      <c r="F1961" s="83"/>
      <c r="G1961" s="83"/>
    </row>
    <row r="1962" spans="1:7">
      <c r="A1962" t="str">
        <f t="shared" si="30"/>
        <v/>
      </c>
      <c r="B1962" s="83"/>
      <c r="C1962" s="83"/>
      <c r="D1962" s="83"/>
      <c r="E1962" s="83"/>
      <c r="F1962" s="83"/>
      <c r="G1962" s="83"/>
    </row>
    <row r="1963" spans="1:7">
      <c r="A1963" t="str">
        <f t="shared" si="30"/>
        <v/>
      </c>
      <c r="B1963" s="83"/>
      <c r="C1963" s="83"/>
      <c r="D1963" s="83"/>
      <c r="E1963" s="83"/>
      <c r="F1963" s="83"/>
      <c r="G1963" s="83"/>
    </row>
    <row r="1964" spans="1:7">
      <c r="A1964" t="str">
        <f t="shared" si="30"/>
        <v/>
      </c>
      <c r="B1964" s="83"/>
      <c r="C1964" s="83"/>
      <c r="D1964" s="83"/>
      <c r="E1964" s="83"/>
      <c r="F1964" s="83"/>
      <c r="G1964" s="83"/>
    </row>
    <row r="1965" spans="1:7">
      <c r="A1965" t="str">
        <f t="shared" si="30"/>
        <v/>
      </c>
      <c r="B1965" s="83"/>
      <c r="C1965" s="83"/>
      <c r="D1965" s="83"/>
      <c r="E1965" s="83"/>
      <c r="F1965" s="83"/>
      <c r="G1965" s="83"/>
    </row>
    <row r="1966" spans="1:7">
      <c r="A1966" t="str">
        <f t="shared" si="30"/>
        <v/>
      </c>
      <c r="B1966" s="83"/>
      <c r="C1966" s="83"/>
      <c r="D1966" s="83"/>
      <c r="E1966" s="83"/>
      <c r="F1966" s="83"/>
      <c r="G1966" s="83"/>
    </row>
    <row r="1967" spans="1:7">
      <c r="A1967" t="str">
        <f t="shared" si="30"/>
        <v/>
      </c>
      <c r="B1967" s="83"/>
      <c r="C1967" s="83"/>
      <c r="D1967" s="83"/>
      <c r="E1967" s="83"/>
      <c r="F1967" s="83"/>
      <c r="G1967" s="83"/>
    </row>
    <row r="1968" spans="1:7">
      <c r="A1968" t="str">
        <f t="shared" si="30"/>
        <v/>
      </c>
      <c r="B1968" s="83"/>
      <c r="C1968" s="83"/>
      <c r="D1968" s="83"/>
      <c r="E1968" s="83"/>
      <c r="F1968" s="83"/>
      <c r="G1968" s="83"/>
    </row>
    <row r="1969" spans="1:7">
      <c r="A1969" t="str">
        <f t="shared" si="30"/>
        <v/>
      </c>
      <c r="B1969" s="83"/>
      <c r="C1969" s="83"/>
      <c r="D1969" s="83"/>
      <c r="E1969" s="83"/>
      <c r="F1969" s="83"/>
      <c r="G1969" s="83"/>
    </row>
    <row r="1970" spans="1:7">
      <c r="A1970" t="str">
        <f t="shared" si="30"/>
        <v/>
      </c>
      <c r="B1970" s="83"/>
      <c r="C1970" s="83"/>
      <c r="D1970" s="83"/>
      <c r="E1970" s="83"/>
      <c r="F1970" s="83"/>
      <c r="G1970" s="83"/>
    </row>
    <row r="1971" spans="1:7">
      <c r="A1971" t="str">
        <f t="shared" si="30"/>
        <v/>
      </c>
      <c r="B1971" s="83"/>
      <c r="C1971" s="83"/>
      <c r="D1971" s="83"/>
      <c r="E1971" s="83"/>
      <c r="F1971" s="83"/>
      <c r="G1971" s="83"/>
    </row>
    <row r="1972" spans="1:7">
      <c r="A1972" t="str">
        <f t="shared" si="30"/>
        <v/>
      </c>
      <c r="B1972" s="83"/>
      <c r="C1972" s="83"/>
      <c r="D1972" s="83"/>
      <c r="E1972" s="83"/>
      <c r="F1972" s="83"/>
      <c r="G1972" s="83"/>
    </row>
    <row r="1973" spans="1:7">
      <c r="A1973" t="str">
        <f t="shared" si="30"/>
        <v/>
      </c>
      <c r="B1973" s="83"/>
      <c r="C1973" s="83"/>
      <c r="D1973" s="83"/>
      <c r="E1973" s="83"/>
      <c r="F1973" s="83"/>
      <c r="G1973" s="83"/>
    </row>
    <row r="1974" spans="1:7">
      <c r="A1974" t="str">
        <f t="shared" si="30"/>
        <v/>
      </c>
      <c r="B1974" s="83"/>
      <c r="C1974" s="83"/>
      <c r="D1974" s="83"/>
      <c r="E1974" s="83"/>
      <c r="F1974" s="83"/>
      <c r="G1974" s="83"/>
    </row>
    <row r="1975" spans="1:7">
      <c r="A1975" t="str">
        <f t="shared" si="30"/>
        <v/>
      </c>
      <c r="B1975" s="83"/>
      <c r="C1975" s="83"/>
      <c r="D1975" s="83"/>
      <c r="E1975" s="83"/>
      <c r="F1975" s="83"/>
      <c r="G1975" s="83"/>
    </row>
    <row r="1976" spans="1:7">
      <c r="A1976" t="str">
        <f t="shared" si="30"/>
        <v/>
      </c>
      <c r="B1976" s="83"/>
      <c r="C1976" s="83"/>
      <c r="D1976" s="83"/>
      <c r="E1976" s="83"/>
      <c r="F1976" s="83"/>
      <c r="G1976" s="83"/>
    </row>
    <row r="1977" spans="1:7">
      <c r="A1977" t="str">
        <f t="shared" si="30"/>
        <v/>
      </c>
      <c r="B1977" s="83"/>
      <c r="C1977" s="83"/>
      <c r="D1977" s="83"/>
      <c r="E1977" s="83"/>
      <c r="F1977" s="83"/>
      <c r="G1977" s="83"/>
    </row>
    <row r="1978" spans="1:7">
      <c r="A1978" t="str">
        <f t="shared" si="30"/>
        <v/>
      </c>
      <c r="B1978" s="83"/>
      <c r="C1978" s="83"/>
      <c r="D1978" s="83"/>
      <c r="E1978" s="83"/>
      <c r="F1978" s="83"/>
      <c r="G1978" s="83"/>
    </row>
    <row r="1979" spans="1:7">
      <c r="A1979" t="str">
        <f t="shared" si="30"/>
        <v/>
      </c>
      <c r="B1979" s="83"/>
      <c r="C1979" s="83"/>
      <c r="D1979" s="83"/>
      <c r="E1979" s="83"/>
      <c r="F1979" s="83"/>
      <c r="G1979" s="83"/>
    </row>
    <row r="1980" spans="1:7">
      <c r="A1980" t="str">
        <f t="shared" si="30"/>
        <v/>
      </c>
      <c r="B1980" s="83"/>
      <c r="C1980" s="83"/>
      <c r="D1980" s="83"/>
      <c r="E1980" s="83"/>
      <c r="F1980" s="83"/>
      <c r="G1980" s="83"/>
    </row>
    <row r="1981" spans="1:7">
      <c r="A1981" t="str">
        <f t="shared" si="30"/>
        <v/>
      </c>
      <c r="B1981" s="83"/>
      <c r="C1981" s="83"/>
      <c r="D1981" s="83"/>
      <c r="E1981" s="83"/>
      <c r="F1981" s="83"/>
      <c r="G1981" s="83"/>
    </row>
    <row r="1982" spans="1:7">
      <c r="A1982" t="str">
        <f t="shared" si="30"/>
        <v/>
      </c>
      <c r="B1982" s="83"/>
      <c r="C1982" s="83"/>
      <c r="D1982" s="83"/>
      <c r="E1982" s="83"/>
      <c r="F1982" s="83"/>
      <c r="G1982" s="83"/>
    </row>
    <row r="1983" spans="1:7">
      <c r="A1983" t="str">
        <f t="shared" si="30"/>
        <v/>
      </c>
      <c r="B1983" s="83"/>
      <c r="C1983" s="83"/>
      <c r="D1983" s="83"/>
      <c r="E1983" s="83"/>
      <c r="F1983" s="83"/>
      <c r="G1983" s="83"/>
    </row>
    <row r="1984" spans="1:7">
      <c r="A1984" t="str">
        <f t="shared" si="30"/>
        <v/>
      </c>
      <c r="B1984" s="83"/>
      <c r="C1984" s="83"/>
      <c r="D1984" s="83"/>
      <c r="E1984" s="83"/>
      <c r="F1984" s="83"/>
      <c r="G1984" s="83"/>
    </row>
    <row r="1985" spans="1:7">
      <c r="A1985" t="str">
        <f t="shared" si="30"/>
        <v/>
      </c>
      <c r="B1985" s="83"/>
      <c r="C1985" s="83"/>
      <c r="D1985" s="83"/>
      <c r="E1985" s="83"/>
      <c r="F1985" s="83"/>
      <c r="G1985" s="83"/>
    </row>
    <row r="1986" spans="1:7">
      <c r="A1986" t="str">
        <f t="shared" si="30"/>
        <v/>
      </c>
      <c r="B1986" s="83"/>
      <c r="C1986" s="83"/>
      <c r="D1986" s="83"/>
      <c r="E1986" s="83"/>
      <c r="F1986" s="83"/>
      <c r="G1986" s="83"/>
    </row>
    <row r="1987" spans="1:7">
      <c r="A1987" t="str">
        <f t="shared" si="30"/>
        <v/>
      </c>
      <c r="B1987" s="83"/>
      <c r="C1987" s="83"/>
      <c r="D1987" s="83"/>
      <c r="E1987" s="83"/>
      <c r="F1987" s="83"/>
      <c r="G1987" s="83"/>
    </row>
    <row r="1988" spans="1:7">
      <c r="A1988" t="str">
        <f t="shared" ref="A1988:A2051" si="31">CONCATENATE(B1988,C1988)</f>
        <v/>
      </c>
      <c r="B1988" s="83"/>
      <c r="C1988" s="83"/>
      <c r="D1988" s="83"/>
      <c r="E1988" s="83"/>
      <c r="F1988" s="83"/>
      <c r="G1988" s="83"/>
    </row>
    <row r="1989" spans="1:7">
      <c r="A1989" t="str">
        <f t="shared" si="31"/>
        <v/>
      </c>
      <c r="B1989" s="83"/>
      <c r="C1989" s="83"/>
      <c r="D1989" s="83"/>
      <c r="E1989" s="83"/>
      <c r="F1989" s="83"/>
      <c r="G1989" s="83"/>
    </row>
    <row r="1990" spans="1:7">
      <c r="A1990" t="str">
        <f t="shared" si="31"/>
        <v/>
      </c>
      <c r="B1990" s="83"/>
      <c r="C1990" s="83"/>
      <c r="D1990" s="83"/>
      <c r="E1990" s="83"/>
      <c r="F1990" s="83"/>
      <c r="G1990" s="83"/>
    </row>
    <row r="1991" spans="1:7">
      <c r="A1991" t="str">
        <f t="shared" si="31"/>
        <v/>
      </c>
      <c r="B1991" s="83"/>
      <c r="C1991" s="83"/>
      <c r="D1991" s="83"/>
      <c r="E1991" s="83"/>
      <c r="F1991" s="83"/>
      <c r="G1991" s="83"/>
    </row>
    <row r="1992" spans="1:7">
      <c r="A1992" t="str">
        <f t="shared" si="31"/>
        <v/>
      </c>
      <c r="B1992" s="83"/>
      <c r="C1992" s="83"/>
      <c r="D1992" s="83"/>
      <c r="E1992" s="83"/>
      <c r="F1992" s="83"/>
      <c r="G1992" s="83"/>
    </row>
    <row r="1993" spans="1:7">
      <c r="A1993" t="str">
        <f t="shared" si="31"/>
        <v/>
      </c>
      <c r="B1993" s="83"/>
      <c r="C1993" s="83"/>
      <c r="D1993" s="83"/>
      <c r="E1993" s="83"/>
      <c r="F1993" s="83"/>
      <c r="G1993" s="83"/>
    </row>
    <row r="1994" spans="1:7">
      <c r="A1994" t="str">
        <f t="shared" si="31"/>
        <v/>
      </c>
      <c r="B1994" s="83"/>
      <c r="C1994" s="83"/>
      <c r="D1994" s="83"/>
      <c r="E1994" s="83"/>
      <c r="F1994" s="83"/>
      <c r="G1994" s="83"/>
    </row>
    <row r="1995" spans="1:7">
      <c r="A1995" t="str">
        <f t="shared" si="31"/>
        <v/>
      </c>
      <c r="B1995" s="83"/>
      <c r="C1995" s="83"/>
      <c r="D1995" s="83"/>
      <c r="E1995" s="83"/>
      <c r="F1995" s="83"/>
      <c r="G1995" s="83"/>
    </row>
    <row r="1996" spans="1:7">
      <c r="A1996" t="str">
        <f t="shared" si="31"/>
        <v/>
      </c>
      <c r="B1996" s="83"/>
      <c r="C1996" s="83"/>
      <c r="D1996" s="83"/>
      <c r="E1996" s="83"/>
      <c r="F1996" s="83"/>
      <c r="G1996" s="83"/>
    </row>
    <row r="1997" spans="1:7">
      <c r="A1997" t="str">
        <f t="shared" si="31"/>
        <v/>
      </c>
      <c r="B1997" s="83"/>
      <c r="C1997" s="83"/>
      <c r="D1997" s="83"/>
      <c r="E1997" s="83"/>
      <c r="F1997" s="83"/>
      <c r="G1997" s="83"/>
    </row>
    <row r="1998" spans="1:7">
      <c r="A1998" t="str">
        <f t="shared" si="31"/>
        <v/>
      </c>
      <c r="B1998" s="83"/>
      <c r="C1998" s="83"/>
      <c r="D1998" s="83"/>
      <c r="E1998" s="83"/>
      <c r="F1998" s="83"/>
      <c r="G1998" s="83"/>
    </row>
    <row r="1999" spans="1:7">
      <c r="A1999" t="str">
        <f t="shared" si="31"/>
        <v/>
      </c>
      <c r="B1999" s="83"/>
      <c r="C1999" s="83"/>
      <c r="D1999" s="83"/>
      <c r="E1999" s="83"/>
      <c r="F1999" s="83"/>
      <c r="G1999" s="83"/>
    </row>
    <row r="2000" spans="1:7">
      <c r="A2000" t="str">
        <f t="shared" si="31"/>
        <v/>
      </c>
      <c r="B2000" s="83"/>
      <c r="C2000" s="83"/>
      <c r="D2000" s="83"/>
      <c r="E2000" s="83"/>
      <c r="F2000" s="83"/>
      <c r="G2000" s="83"/>
    </row>
    <row r="2001" spans="1:7">
      <c r="A2001" t="str">
        <f t="shared" si="31"/>
        <v/>
      </c>
      <c r="B2001" s="83"/>
      <c r="C2001" s="83"/>
      <c r="D2001" s="83"/>
      <c r="E2001" s="83"/>
      <c r="F2001" s="83"/>
      <c r="G2001" s="83"/>
    </row>
    <row r="2002" spans="1:7">
      <c r="A2002" t="str">
        <f t="shared" si="31"/>
        <v/>
      </c>
      <c r="B2002" s="83"/>
      <c r="C2002" s="83"/>
      <c r="D2002" s="83"/>
      <c r="E2002" s="83"/>
      <c r="F2002" s="83"/>
      <c r="G2002" s="83"/>
    </row>
    <row r="2003" spans="1:7">
      <c r="A2003" t="str">
        <f t="shared" si="31"/>
        <v/>
      </c>
      <c r="B2003" s="83"/>
      <c r="C2003" s="83"/>
      <c r="D2003" s="83"/>
      <c r="E2003" s="83"/>
      <c r="F2003" s="83"/>
      <c r="G2003" s="83"/>
    </row>
    <row r="2004" spans="1:7">
      <c r="A2004" t="str">
        <f t="shared" si="31"/>
        <v/>
      </c>
      <c r="B2004" s="83"/>
      <c r="C2004" s="83"/>
      <c r="D2004" s="83"/>
      <c r="E2004" s="83"/>
      <c r="F2004" s="83"/>
      <c r="G2004" s="83"/>
    </row>
    <row r="2005" spans="1:7">
      <c r="A2005" t="str">
        <f t="shared" si="31"/>
        <v/>
      </c>
      <c r="B2005" s="83"/>
      <c r="C2005" s="83"/>
      <c r="D2005" s="83"/>
      <c r="E2005" s="83"/>
      <c r="F2005" s="83"/>
      <c r="G2005" s="83"/>
    </row>
    <row r="2006" spans="1:7">
      <c r="A2006" t="str">
        <f t="shared" si="31"/>
        <v/>
      </c>
      <c r="B2006" s="83"/>
      <c r="C2006" s="83"/>
      <c r="D2006" s="83"/>
      <c r="E2006" s="83"/>
      <c r="F2006" s="83"/>
      <c r="G2006" s="83"/>
    </row>
    <row r="2007" spans="1:7">
      <c r="A2007" t="str">
        <f t="shared" si="31"/>
        <v/>
      </c>
      <c r="B2007" s="83"/>
      <c r="C2007" s="83"/>
      <c r="D2007" s="83"/>
      <c r="E2007" s="83"/>
      <c r="F2007" s="83"/>
      <c r="G2007" s="83"/>
    </row>
    <row r="2008" spans="1:7">
      <c r="A2008" t="str">
        <f t="shared" si="31"/>
        <v/>
      </c>
      <c r="B2008" s="83"/>
      <c r="C2008" s="83"/>
      <c r="D2008" s="83"/>
      <c r="E2008" s="83"/>
      <c r="F2008" s="83"/>
      <c r="G2008" s="83"/>
    </row>
    <row r="2009" spans="1:7">
      <c r="A2009" t="str">
        <f t="shared" si="31"/>
        <v/>
      </c>
      <c r="B2009" s="83"/>
      <c r="C2009" s="83"/>
      <c r="D2009" s="83"/>
      <c r="E2009" s="83"/>
      <c r="F2009" s="83"/>
      <c r="G2009" s="83"/>
    </row>
    <row r="2010" spans="1:7">
      <c r="A2010" t="str">
        <f t="shared" si="31"/>
        <v/>
      </c>
      <c r="B2010" s="83"/>
      <c r="C2010" s="83"/>
      <c r="D2010" s="83"/>
      <c r="E2010" s="83"/>
      <c r="F2010" s="83"/>
      <c r="G2010" s="83"/>
    </row>
    <row r="2011" spans="1:7">
      <c r="A2011" t="str">
        <f t="shared" si="31"/>
        <v/>
      </c>
      <c r="B2011" s="83"/>
      <c r="C2011" s="83"/>
      <c r="D2011" s="83"/>
      <c r="E2011" s="83"/>
      <c r="F2011" s="83"/>
      <c r="G2011" s="83"/>
    </row>
    <row r="2012" spans="1:7">
      <c r="A2012" t="str">
        <f t="shared" si="31"/>
        <v/>
      </c>
      <c r="B2012" s="83"/>
      <c r="C2012" s="83"/>
      <c r="D2012" s="83"/>
      <c r="E2012" s="83"/>
      <c r="F2012" s="83"/>
      <c r="G2012" s="83"/>
    </row>
    <row r="2013" spans="1:7">
      <c r="A2013" t="str">
        <f t="shared" si="31"/>
        <v/>
      </c>
      <c r="B2013" s="83"/>
      <c r="C2013" s="83"/>
      <c r="D2013" s="83"/>
      <c r="E2013" s="83"/>
      <c r="F2013" s="83"/>
      <c r="G2013" s="83"/>
    </row>
    <row r="2014" spans="1:7">
      <c r="A2014" t="str">
        <f t="shared" si="31"/>
        <v/>
      </c>
      <c r="B2014" s="83"/>
      <c r="C2014" s="83"/>
      <c r="D2014" s="83"/>
      <c r="E2014" s="83"/>
      <c r="F2014" s="83"/>
      <c r="G2014" s="83"/>
    </row>
    <row r="2015" spans="1:7">
      <c r="A2015" t="str">
        <f t="shared" si="31"/>
        <v/>
      </c>
      <c r="B2015" s="83"/>
      <c r="C2015" s="83"/>
      <c r="D2015" s="83"/>
      <c r="E2015" s="83"/>
      <c r="F2015" s="83"/>
      <c r="G2015" s="83"/>
    </row>
    <row r="2016" spans="1:7">
      <c r="A2016" t="str">
        <f t="shared" si="31"/>
        <v/>
      </c>
      <c r="B2016" s="83"/>
      <c r="C2016" s="83"/>
      <c r="D2016" s="83"/>
      <c r="E2016" s="83"/>
      <c r="F2016" s="83"/>
      <c r="G2016" s="83"/>
    </row>
    <row r="2017" spans="1:7">
      <c r="A2017" t="str">
        <f t="shared" si="31"/>
        <v/>
      </c>
      <c r="B2017" s="83"/>
      <c r="C2017" s="83"/>
      <c r="D2017" s="83"/>
      <c r="E2017" s="83"/>
      <c r="F2017" s="83"/>
      <c r="G2017" s="83"/>
    </row>
    <row r="2018" spans="1:7">
      <c r="A2018" t="str">
        <f t="shared" si="31"/>
        <v/>
      </c>
      <c r="B2018" s="83"/>
      <c r="C2018" s="83"/>
      <c r="D2018" s="83"/>
      <c r="E2018" s="83"/>
      <c r="F2018" s="83"/>
      <c r="G2018" s="83"/>
    </row>
    <row r="2019" spans="1:7">
      <c r="A2019" t="str">
        <f t="shared" si="31"/>
        <v/>
      </c>
      <c r="B2019" s="83"/>
      <c r="C2019" s="83"/>
      <c r="D2019" s="83"/>
      <c r="E2019" s="83"/>
      <c r="F2019" s="83"/>
      <c r="G2019" s="83"/>
    </row>
    <row r="2020" spans="1:7">
      <c r="A2020" t="str">
        <f t="shared" si="31"/>
        <v/>
      </c>
      <c r="B2020" s="83"/>
      <c r="C2020" s="83"/>
      <c r="D2020" s="83"/>
      <c r="E2020" s="83"/>
      <c r="F2020" s="83"/>
      <c r="G2020" s="83"/>
    </row>
    <row r="2021" spans="1:7">
      <c r="A2021" t="str">
        <f t="shared" si="31"/>
        <v/>
      </c>
      <c r="B2021" s="83"/>
      <c r="C2021" s="83"/>
      <c r="D2021" s="83"/>
      <c r="E2021" s="83"/>
      <c r="F2021" s="83"/>
      <c r="G2021" s="83"/>
    </row>
    <row r="2022" spans="1:7">
      <c r="A2022" t="str">
        <f t="shared" si="31"/>
        <v/>
      </c>
      <c r="B2022" s="83"/>
      <c r="C2022" s="83"/>
      <c r="D2022" s="83"/>
      <c r="E2022" s="83"/>
      <c r="F2022" s="83"/>
      <c r="G2022" s="83"/>
    </row>
    <row r="2023" spans="1:7">
      <c r="A2023" t="str">
        <f t="shared" si="31"/>
        <v/>
      </c>
      <c r="B2023" s="83"/>
      <c r="C2023" s="83"/>
      <c r="D2023" s="83"/>
      <c r="E2023" s="83"/>
      <c r="F2023" s="83"/>
      <c r="G2023" s="83"/>
    </row>
    <row r="2024" spans="1:7">
      <c r="A2024" t="str">
        <f t="shared" si="31"/>
        <v/>
      </c>
      <c r="B2024" s="83"/>
      <c r="C2024" s="83"/>
      <c r="D2024" s="83"/>
      <c r="E2024" s="83"/>
      <c r="F2024" s="83"/>
      <c r="G2024" s="83"/>
    </row>
    <row r="2025" spans="1:7">
      <c r="A2025" t="str">
        <f t="shared" si="31"/>
        <v/>
      </c>
      <c r="B2025" s="83"/>
      <c r="C2025" s="83"/>
      <c r="D2025" s="83"/>
      <c r="E2025" s="83"/>
      <c r="F2025" s="83"/>
      <c r="G2025" s="83"/>
    </row>
    <row r="2026" spans="1:7">
      <c r="A2026" t="str">
        <f t="shared" si="31"/>
        <v/>
      </c>
      <c r="B2026" s="83"/>
      <c r="C2026" s="83"/>
      <c r="D2026" s="83"/>
      <c r="E2026" s="83"/>
      <c r="F2026" s="83"/>
      <c r="G2026" s="83"/>
    </row>
    <row r="2027" spans="1:7">
      <c r="A2027" t="str">
        <f t="shared" si="31"/>
        <v/>
      </c>
      <c r="B2027" s="83"/>
      <c r="C2027" s="83"/>
      <c r="D2027" s="83"/>
      <c r="E2027" s="83"/>
      <c r="F2027" s="83"/>
      <c r="G2027" s="83"/>
    </row>
    <row r="2028" spans="1:7">
      <c r="A2028" t="str">
        <f t="shared" si="31"/>
        <v/>
      </c>
      <c r="B2028" s="83"/>
      <c r="C2028" s="83"/>
      <c r="D2028" s="83"/>
      <c r="E2028" s="83"/>
      <c r="F2028" s="83"/>
      <c r="G2028" s="83"/>
    </row>
    <row r="2029" spans="1:7">
      <c r="A2029" t="str">
        <f t="shared" si="31"/>
        <v/>
      </c>
      <c r="B2029" s="83"/>
      <c r="C2029" s="83"/>
      <c r="D2029" s="83"/>
      <c r="E2029" s="83"/>
      <c r="F2029" s="83"/>
      <c r="G2029" s="83"/>
    </row>
    <row r="2030" spans="1:7">
      <c r="A2030" t="str">
        <f t="shared" si="31"/>
        <v/>
      </c>
      <c r="B2030" s="83"/>
      <c r="C2030" s="83"/>
      <c r="D2030" s="83"/>
      <c r="E2030" s="83"/>
      <c r="F2030" s="83"/>
      <c r="G2030" s="83"/>
    </row>
    <row r="2031" spans="1:7">
      <c r="A2031" t="str">
        <f t="shared" si="31"/>
        <v/>
      </c>
      <c r="B2031" s="83"/>
      <c r="C2031" s="83"/>
      <c r="D2031" s="83"/>
      <c r="E2031" s="83"/>
      <c r="F2031" s="83"/>
      <c r="G2031" s="83"/>
    </row>
    <row r="2032" spans="1:7">
      <c r="A2032" t="str">
        <f t="shared" si="31"/>
        <v/>
      </c>
      <c r="B2032" s="83"/>
      <c r="C2032" s="83"/>
      <c r="D2032" s="83"/>
      <c r="E2032" s="83"/>
      <c r="F2032" s="83"/>
      <c r="G2032" s="83"/>
    </row>
    <row r="2033" spans="1:7">
      <c r="A2033" t="str">
        <f t="shared" si="31"/>
        <v/>
      </c>
      <c r="B2033" s="83"/>
      <c r="C2033" s="83"/>
      <c r="D2033" s="83"/>
      <c r="E2033" s="83"/>
      <c r="F2033" s="83"/>
      <c r="G2033" s="83"/>
    </row>
    <row r="2034" spans="1:7">
      <c r="A2034" t="str">
        <f t="shared" si="31"/>
        <v/>
      </c>
      <c r="B2034" s="83"/>
      <c r="C2034" s="83"/>
      <c r="D2034" s="83"/>
      <c r="E2034" s="83"/>
      <c r="F2034" s="83"/>
      <c r="G2034" s="83"/>
    </row>
    <row r="2035" spans="1:7">
      <c r="A2035" t="str">
        <f t="shared" si="31"/>
        <v/>
      </c>
      <c r="B2035" s="83"/>
      <c r="C2035" s="83"/>
      <c r="D2035" s="83"/>
      <c r="E2035" s="83"/>
      <c r="F2035" s="83"/>
      <c r="G2035" s="83"/>
    </row>
    <row r="2036" spans="1:7">
      <c r="A2036" t="str">
        <f t="shared" si="31"/>
        <v/>
      </c>
      <c r="B2036" s="83"/>
      <c r="C2036" s="83"/>
      <c r="D2036" s="83"/>
      <c r="E2036" s="83"/>
      <c r="F2036" s="83"/>
      <c r="G2036" s="83"/>
    </row>
    <row r="2037" spans="1:7">
      <c r="A2037" t="str">
        <f t="shared" si="31"/>
        <v/>
      </c>
      <c r="B2037" s="83"/>
      <c r="C2037" s="83"/>
      <c r="D2037" s="83"/>
      <c r="E2037" s="83"/>
      <c r="F2037" s="83"/>
      <c r="G2037" s="83"/>
    </row>
    <row r="2038" spans="1:7">
      <c r="A2038" t="str">
        <f t="shared" si="31"/>
        <v/>
      </c>
      <c r="B2038" s="83"/>
      <c r="C2038" s="83"/>
      <c r="D2038" s="83"/>
      <c r="E2038" s="83"/>
      <c r="F2038" s="83"/>
      <c r="G2038" s="83"/>
    </row>
    <row r="2039" spans="1:7">
      <c r="A2039" t="str">
        <f t="shared" si="31"/>
        <v/>
      </c>
      <c r="B2039" s="83"/>
      <c r="C2039" s="83"/>
      <c r="D2039" s="83"/>
      <c r="E2039" s="83"/>
      <c r="F2039" s="83"/>
      <c r="G2039" s="83"/>
    </row>
    <row r="2040" spans="1:7">
      <c r="A2040" t="str">
        <f t="shared" si="31"/>
        <v/>
      </c>
      <c r="B2040" s="83"/>
      <c r="C2040" s="83"/>
      <c r="D2040" s="83"/>
      <c r="E2040" s="83"/>
      <c r="F2040" s="83"/>
      <c r="G2040" s="83"/>
    </row>
    <row r="2041" spans="1:7">
      <c r="A2041" t="str">
        <f t="shared" si="31"/>
        <v/>
      </c>
      <c r="B2041" s="83"/>
      <c r="C2041" s="83"/>
      <c r="D2041" s="83"/>
      <c r="E2041" s="83"/>
      <c r="F2041" s="83"/>
      <c r="G2041" s="83"/>
    </row>
    <row r="2042" spans="1:7">
      <c r="A2042" t="str">
        <f t="shared" si="31"/>
        <v/>
      </c>
      <c r="B2042" s="83"/>
      <c r="C2042" s="83"/>
      <c r="D2042" s="83"/>
      <c r="E2042" s="83"/>
      <c r="F2042" s="83"/>
      <c r="G2042" s="83"/>
    </row>
    <row r="2043" spans="1:7">
      <c r="A2043" t="str">
        <f t="shared" si="31"/>
        <v/>
      </c>
      <c r="B2043" s="83"/>
      <c r="C2043" s="83"/>
      <c r="D2043" s="83"/>
      <c r="E2043" s="83"/>
      <c r="F2043" s="83"/>
      <c r="G2043" s="83"/>
    </row>
    <row r="2044" spans="1:7">
      <c r="A2044" t="str">
        <f t="shared" si="31"/>
        <v/>
      </c>
      <c r="B2044" s="83"/>
      <c r="C2044" s="83"/>
      <c r="D2044" s="83"/>
      <c r="E2044" s="83"/>
      <c r="F2044" s="83"/>
      <c r="G2044" s="83"/>
    </row>
    <row r="2045" spans="1:7">
      <c r="A2045" t="str">
        <f t="shared" si="31"/>
        <v/>
      </c>
      <c r="B2045" s="83"/>
      <c r="C2045" s="83"/>
      <c r="D2045" s="83"/>
      <c r="E2045" s="83"/>
      <c r="F2045" s="83"/>
      <c r="G2045" s="83"/>
    </row>
    <row r="2046" spans="1:7">
      <c r="A2046" t="str">
        <f t="shared" si="31"/>
        <v/>
      </c>
      <c r="B2046" s="83"/>
      <c r="C2046" s="83"/>
      <c r="D2046" s="83"/>
      <c r="E2046" s="83"/>
      <c r="F2046" s="83"/>
      <c r="G2046" s="83"/>
    </row>
    <row r="2047" spans="1:7">
      <c r="A2047" t="str">
        <f t="shared" si="31"/>
        <v/>
      </c>
      <c r="B2047" s="83"/>
      <c r="C2047" s="83"/>
      <c r="D2047" s="83"/>
      <c r="E2047" s="83"/>
      <c r="F2047" s="83"/>
      <c r="G2047" s="83"/>
    </row>
    <row r="2048" spans="1:7">
      <c r="A2048" t="str">
        <f t="shared" si="31"/>
        <v/>
      </c>
      <c r="B2048" s="83"/>
      <c r="C2048" s="83"/>
      <c r="D2048" s="83"/>
      <c r="E2048" s="83"/>
      <c r="F2048" s="83"/>
      <c r="G2048" s="83"/>
    </row>
    <row r="2049" spans="1:7">
      <c r="A2049" t="str">
        <f t="shared" si="31"/>
        <v/>
      </c>
      <c r="B2049" s="83"/>
      <c r="C2049" s="83"/>
      <c r="D2049" s="83"/>
      <c r="E2049" s="83"/>
      <c r="F2049" s="83"/>
      <c r="G2049" s="83"/>
    </row>
    <row r="2050" spans="1:7">
      <c r="A2050" t="str">
        <f t="shared" si="31"/>
        <v/>
      </c>
      <c r="B2050" s="83"/>
      <c r="C2050" s="83"/>
      <c r="D2050" s="83"/>
      <c r="E2050" s="83"/>
      <c r="F2050" s="83"/>
      <c r="G2050" s="83"/>
    </row>
    <row r="2051" spans="1:7">
      <c r="A2051" t="str">
        <f t="shared" si="31"/>
        <v/>
      </c>
      <c r="B2051" s="83"/>
      <c r="C2051" s="83"/>
      <c r="D2051" s="83"/>
      <c r="E2051" s="83"/>
      <c r="F2051" s="83"/>
      <c r="G2051" s="83"/>
    </row>
    <row r="2052" spans="1:7">
      <c r="A2052" t="str">
        <f t="shared" ref="A2052:A2115" si="32">CONCATENATE(B2052,C2052)</f>
        <v/>
      </c>
      <c r="B2052" s="83"/>
      <c r="C2052" s="83"/>
      <c r="D2052" s="83"/>
      <c r="E2052" s="83"/>
      <c r="F2052" s="83"/>
      <c r="G2052" s="83"/>
    </row>
    <row r="2053" spans="1:7">
      <c r="A2053" t="str">
        <f t="shared" si="32"/>
        <v/>
      </c>
      <c r="B2053" s="83"/>
      <c r="C2053" s="83"/>
      <c r="D2053" s="83"/>
      <c r="E2053" s="83"/>
      <c r="F2053" s="83"/>
      <c r="G2053" s="83"/>
    </row>
    <row r="2054" spans="1:7">
      <c r="A2054" t="str">
        <f t="shared" si="32"/>
        <v/>
      </c>
      <c r="B2054" s="83"/>
      <c r="C2054" s="83"/>
      <c r="D2054" s="83"/>
      <c r="E2054" s="83"/>
      <c r="F2054" s="83"/>
      <c r="G2054" s="83"/>
    </row>
    <row r="2055" spans="1:7">
      <c r="A2055" t="str">
        <f t="shared" si="32"/>
        <v/>
      </c>
      <c r="B2055" s="83"/>
      <c r="C2055" s="83"/>
      <c r="D2055" s="83"/>
      <c r="E2055" s="83"/>
      <c r="F2055" s="83"/>
      <c r="G2055" s="83"/>
    </row>
    <row r="2056" spans="1:7">
      <c r="A2056" t="str">
        <f t="shared" si="32"/>
        <v/>
      </c>
      <c r="B2056" s="83"/>
      <c r="C2056" s="83"/>
      <c r="D2056" s="83"/>
      <c r="E2056" s="83"/>
      <c r="F2056" s="83"/>
      <c r="G2056" s="83"/>
    </row>
    <row r="2057" spans="1:7">
      <c r="A2057" t="str">
        <f t="shared" si="32"/>
        <v/>
      </c>
      <c r="B2057" s="83"/>
      <c r="C2057" s="83"/>
      <c r="D2057" s="83"/>
      <c r="E2057" s="83"/>
      <c r="F2057" s="83"/>
      <c r="G2057" s="83"/>
    </row>
    <row r="2058" spans="1:7">
      <c r="A2058" t="str">
        <f t="shared" si="32"/>
        <v/>
      </c>
      <c r="B2058" s="83"/>
      <c r="C2058" s="83"/>
      <c r="D2058" s="83"/>
      <c r="E2058" s="83"/>
      <c r="F2058" s="83"/>
      <c r="G2058" s="83"/>
    </row>
    <row r="2059" spans="1:7">
      <c r="A2059" t="str">
        <f t="shared" si="32"/>
        <v/>
      </c>
      <c r="B2059" s="83"/>
      <c r="C2059" s="83"/>
      <c r="D2059" s="83"/>
      <c r="E2059" s="83"/>
      <c r="F2059" s="83"/>
      <c r="G2059" s="83"/>
    </row>
    <row r="2060" spans="1:7">
      <c r="A2060" t="str">
        <f t="shared" si="32"/>
        <v/>
      </c>
      <c r="B2060" s="83"/>
      <c r="C2060" s="83"/>
      <c r="D2060" s="83"/>
      <c r="E2060" s="83"/>
      <c r="F2060" s="83"/>
      <c r="G2060" s="83"/>
    </row>
    <row r="2061" spans="1:7">
      <c r="A2061" t="str">
        <f t="shared" si="32"/>
        <v/>
      </c>
      <c r="B2061" s="83"/>
      <c r="C2061" s="83"/>
      <c r="D2061" s="83"/>
      <c r="E2061" s="83"/>
      <c r="F2061" s="83"/>
      <c r="G2061" s="83"/>
    </row>
    <row r="2062" spans="1:7">
      <c r="A2062" t="str">
        <f t="shared" si="32"/>
        <v/>
      </c>
      <c r="B2062" s="83"/>
      <c r="C2062" s="83"/>
      <c r="D2062" s="83"/>
      <c r="E2062" s="83"/>
      <c r="F2062" s="83"/>
      <c r="G2062" s="83"/>
    </row>
    <row r="2063" spans="1:7">
      <c r="A2063" t="str">
        <f t="shared" si="32"/>
        <v/>
      </c>
      <c r="B2063" s="83"/>
      <c r="C2063" s="83"/>
      <c r="D2063" s="83"/>
      <c r="E2063" s="83"/>
      <c r="F2063" s="83"/>
      <c r="G2063" s="83"/>
    </row>
    <row r="2064" spans="1:7">
      <c r="A2064" t="str">
        <f t="shared" si="32"/>
        <v/>
      </c>
      <c r="B2064" s="83"/>
      <c r="C2064" s="83"/>
      <c r="D2064" s="83"/>
      <c r="E2064" s="83"/>
      <c r="F2064" s="83"/>
      <c r="G2064" s="83"/>
    </row>
    <row r="2065" spans="1:7">
      <c r="A2065" t="str">
        <f t="shared" si="32"/>
        <v/>
      </c>
      <c r="B2065" s="83"/>
      <c r="C2065" s="83"/>
      <c r="D2065" s="83"/>
      <c r="E2065" s="83"/>
      <c r="F2065" s="83"/>
      <c r="G2065" s="83"/>
    </row>
    <row r="2066" spans="1:7">
      <c r="A2066" t="str">
        <f t="shared" si="32"/>
        <v/>
      </c>
      <c r="B2066" s="83"/>
      <c r="C2066" s="83"/>
      <c r="D2066" s="83"/>
      <c r="E2066" s="83"/>
      <c r="F2066" s="83"/>
      <c r="G2066" s="83"/>
    </row>
    <row r="2067" spans="1:7">
      <c r="A2067" t="str">
        <f t="shared" si="32"/>
        <v/>
      </c>
      <c r="B2067" s="83"/>
      <c r="C2067" s="83"/>
      <c r="D2067" s="83"/>
      <c r="E2067" s="83"/>
      <c r="F2067" s="83"/>
      <c r="G2067" s="83"/>
    </row>
    <row r="2068" spans="1:7">
      <c r="A2068" t="str">
        <f t="shared" si="32"/>
        <v/>
      </c>
      <c r="B2068" s="83"/>
      <c r="C2068" s="83"/>
      <c r="D2068" s="83"/>
      <c r="E2068" s="83"/>
      <c r="F2068" s="83"/>
      <c r="G2068" s="83"/>
    </row>
    <row r="2069" spans="1:7">
      <c r="A2069" t="str">
        <f t="shared" si="32"/>
        <v/>
      </c>
      <c r="B2069" s="83"/>
      <c r="C2069" s="83"/>
      <c r="D2069" s="83"/>
      <c r="E2069" s="83"/>
      <c r="F2069" s="83"/>
      <c r="G2069" s="83"/>
    </row>
    <row r="2070" spans="1:7">
      <c r="A2070" t="str">
        <f t="shared" si="32"/>
        <v/>
      </c>
      <c r="B2070" s="83"/>
      <c r="C2070" s="83"/>
      <c r="D2070" s="83"/>
      <c r="E2070" s="83"/>
      <c r="F2070" s="83"/>
      <c r="G2070" s="83"/>
    </row>
    <row r="2071" spans="1:7">
      <c r="A2071" t="str">
        <f t="shared" si="32"/>
        <v/>
      </c>
      <c r="B2071" s="83"/>
      <c r="C2071" s="83"/>
      <c r="D2071" s="83"/>
      <c r="E2071" s="83"/>
      <c r="F2071" s="83"/>
      <c r="G2071" s="83"/>
    </row>
    <row r="2072" spans="1:7">
      <c r="A2072" t="str">
        <f t="shared" si="32"/>
        <v/>
      </c>
      <c r="B2072" s="83"/>
      <c r="C2072" s="83"/>
      <c r="D2072" s="83"/>
      <c r="E2072" s="83"/>
      <c r="F2072" s="83"/>
      <c r="G2072" s="83"/>
    </row>
    <row r="2073" spans="1:7">
      <c r="A2073" t="str">
        <f t="shared" si="32"/>
        <v/>
      </c>
      <c r="B2073" s="83"/>
      <c r="C2073" s="83"/>
      <c r="D2073" s="83"/>
      <c r="E2073" s="83"/>
      <c r="F2073" s="83"/>
      <c r="G2073" s="83"/>
    </row>
    <row r="2074" spans="1:7">
      <c r="A2074" t="str">
        <f t="shared" si="32"/>
        <v/>
      </c>
      <c r="B2074" s="83"/>
      <c r="C2074" s="83"/>
      <c r="D2074" s="83"/>
      <c r="E2074" s="83"/>
      <c r="F2074" s="83"/>
      <c r="G2074" s="83"/>
    </row>
    <row r="2075" spans="1:7">
      <c r="A2075" t="str">
        <f t="shared" si="32"/>
        <v/>
      </c>
      <c r="B2075" s="83"/>
      <c r="C2075" s="83"/>
      <c r="D2075" s="83"/>
      <c r="E2075" s="83"/>
      <c r="F2075" s="83"/>
      <c r="G2075" s="83"/>
    </row>
    <row r="2076" spans="1:7">
      <c r="A2076" t="str">
        <f t="shared" si="32"/>
        <v/>
      </c>
      <c r="B2076" s="83"/>
      <c r="C2076" s="83"/>
      <c r="D2076" s="83"/>
      <c r="E2076" s="83"/>
      <c r="F2076" s="83"/>
      <c r="G2076" s="83"/>
    </row>
    <row r="2077" spans="1:7">
      <c r="A2077" t="str">
        <f t="shared" si="32"/>
        <v/>
      </c>
      <c r="B2077" s="83"/>
      <c r="C2077" s="83"/>
      <c r="D2077" s="83"/>
      <c r="E2077" s="83"/>
      <c r="F2077" s="83"/>
      <c r="G2077" s="83"/>
    </row>
    <row r="2078" spans="1:7">
      <c r="A2078" t="str">
        <f t="shared" si="32"/>
        <v/>
      </c>
      <c r="B2078" s="83"/>
      <c r="C2078" s="83"/>
      <c r="D2078" s="83"/>
      <c r="E2078" s="83"/>
      <c r="F2078" s="83"/>
      <c r="G2078" s="83"/>
    </row>
    <row r="2079" spans="1:7">
      <c r="A2079" t="str">
        <f t="shared" si="32"/>
        <v/>
      </c>
      <c r="B2079" s="83"/>
      <c r="C2079" s="83"/>
      <c r="D2079" s="83"/>
      <c r="E2079" s="83"/>
      <c r="F2079" s="83"/>
      <c r="G2079" s="83"/>
    </row>
    <row r="2080" spans="1:7">
      <c r="A2080" t="str">
        <f t="shared" si="32"/>
        <v/>
      </c>
      <c r="B2080" s="83"/>
      <c r="C2080" s="83"/>
      <c r="D2080" s="83"/>
      <c r="E2080" s="83"/>
      <c r="F2080" s="83"/>
      <c r="G2080" s="83"/>
    </row>
    <row r="2081" spans="1:7">
      <c r="A2081" t="str">
        <f t="shared" si="32"/>
        <v/>
      </c>
      <c r="B2081" s="83"/>
      <c r="C2081" s="83"/>
      <c r="D2081" s="83"/>
      <c r="E2081" s="83"/>
      <c r="F2081" s="83"/>
      <c r="G2081" s="83"/>
    </row>
    <row r="2082" spans="1:7">
      <c r="A2082" t="str">
        <f t="shared" si="32"/>
        <v/>
      </c>
      <c r="B2082" s="83"/>
      <c r="C2082" s="83"/>
      <c r="D2082" s="83"/>
      <c r="E2082" s="83"/>
      <c r="F2082" s="83"/>
      <c r="G2082" s="83"/>
    </row>
    <row r="2083" spans="1:7">
      <c r="A2083" t="str">
        <f t="shared" si="32"/>
        <v/>
      </c>
      <c r="B2083" s="83"/>
      <c r="C2083" s="83"/>
      <c r="D2083" s="83"/>
      <c r="E2083" s="83"/>
      <c r="F2083" s="83"/>
      <c r="G2083" s="83"/>
    </row>
    <row r="2084" spans="1:7">
      <c r="A2084" t="str">
        <f t="shared" si="32"/>
        <v/>
      </c>
      <c r="B2084" s="83"/>
      <c r="C2084" s="83"/>
      <c r="D2084" s="83"/>
      <c r="E2084" s="83"/>
      <c r="F2084" s="83"/>
      <c r="G2084" s="83"/>
    </row>
    <row r="2085" spans="1:7">
      <c r="A2085" t="str">
        <f t="shared" si="32"/>
        <v/>
      </c>
      <c r="B2085" s="83"/>
      <c r="C2085" s="83"/>
      <c r="D2085" s="83"/>
      <c r="E2085" s="83"/>
      <c r="F2085" s="83"/>
      <c r="G2085" s="83"/>
    </row>
    <row r="2086" spans="1:7">
      <c r="A2086" t="str">
        <f t="shared" si="32"/>
        <v/>
      </c>
      <c r="B2086" s="83"/>
      <c r="C2086" s="83"/>
      <c r="D2086" s="83"/>
      <c r="E2086" s="83"/>
      <c r="F2086" s="83"/>
      <c r="G2086" s="83"/>
    </row>
    <row r="2087" spans="1:7">
      <c r="A2087" t="str">
        <f t="shared" si="32"/>
        <v/>
      </c>
      <c r="B2087" s="83"/>
      <c r="C2087" s="83"/>
      <c r="D2087" s="83"/>
      <c r="E2087" s="83"/>
      <c r="F2087" s="83"/>
      <c r="G2087" s="83"/>
    </row>
    <row r="2088" spans="1:7">
      <c r="A2088" t="str">
        <f t="shared" si="32"/>
        <v/>
      </c>
      <c r="B2088" s="83"/>
      <c r="C2088" s="83"/>
      <c r="D2088" s="83"/>
      <c r="E2088" s="83"/>
      <c r="F2088" s="83"/>
      <c r="G2088" s="83"/>
    </row>
    <row r="2089" spans="1:7">
      <c r="A2089" t="str">
        <f t="shared" si="32"/>
        <v/>
      </c>
      <c r="B2089" s="83"/>
      <c r="C2089" s="83"/>
      <c r="D2089" s="83"/>
      <c r="E2089" s="83"/>
      <c r="F2089" s="83"/>
      <c r="G2089" s="83"/>
    </row>
    <row r="2090" spans="1:7">
      <c r="A2090" t="str">
        <f t="shared" si="32"/>
        <v/>
      </c>
      <c r="B2090" s="83"/>
      <c r="C2090" s="83"/>
      <c r="D2090" s="83"/>
      <c r="E2090" s="83"/>
      <c r="F2090" s="83"/>
      <c r="G2090" s="83"/>
    </row>
    <row r="2091" spans="1:7">
      <c r="A2091" t="str">
        <f t="shared" si="32"/>
        <v/>
      </c>
      <c r="B2091" s="83"/>
      <c r="C2091" s="83"/>
      <c r="D2091" s="83"/>
      <c r="E2091" s="83"/>
      <c r="F2091" s="83"/>
      <c r="G2091" s="83"/>
    </row>
    <row r="2092" spans="1:7">
      <c r="A2092" t="str">
        <f t="shared" si="32"/>
        <v/>
      </c>
      <c r="B2092" s="83"/>
      <c r="C2092" s="83"/>
      <c r="D2092" s="83"/>
      <c r="E2092" s="83"/>
      <c r="F2092" s="83"/>
      <c r="G2092" s="83"/>
    </row>
    <row r="2093" spans="1:7">
      <c r="A2093" t="str">
        <f t="shared" si="32"/>
        <v/>
      </c>
      <c r="B2093" s="83"/>
      <c r="C2093" s="83"/>
      <c r="D2093" s="83"/>
      <c r="E2093" s="83"/>
      <c r="F2093" s="83"/>
      <c r="G2093" s="83"/>
    </row>
    <row r="2094" spans="1:7">
      <c r="A2094" t="str">
        <f t="shared" si="32"/>
        <v/>
      </c>
      <c r="B2094" s="83"/>
      <c r="C2094" s="83"/>
      <c r="D2094" s="83"/>
      <c r="E2094" s="83"/>
      <c r="F2094" s="83"/>
      <c r="G2094" s="83"/>
    </row>
    <row r="2095" spans="1:7">
      <c r="A2095" t="str">
        <f t="shared" si="32"/>
        <v/>
      </c>
      <c r="B2095" s="83"/>
      <c r="C2095" s="83"/>
      <c r="D2095" s="83"/>
      <c r="E2095" s="83"/>
      <c r="F2095" s="83"/>
      <c r="G2095" s="83"/>
    </row>
    <row r="2096" spans="1:7">
      <c r="A2096" t="str">
        <f t="shared" si="32"/>
        <v/>
      </c>
      <c r="B2096" s="83"/>
      <c r="C2096" s="83"/>
      <c r="D2096" s="83"/>
      <c r="E2096" s="83"/>
      <c r="F2096" s="83"/>
      <c r="G2096" s="83"/>
    </row>
    <row r="2097" spans="1:7">
      <c r="A2097" t="str">
        <f t="shared" si="32"/>
        <v/>
      </c>
      <c r="B2097" s="83"/>
      <c r="C2097" s="83"/>
      <c r="D2097" s="83"/>
      <c r="E2097" s="83"/>
      <c r="F2097" s="83"/>
      <c r="G2097" s="83"/>
    </row>
    <row r="2098" spans="1:7">
      <c r="A2098" t="str">
        <f t="shared" si="32"/>
        <v/>
      </c>
      <c r="B2098" s="83"/>
      <c r="C2098" s="83"/>
      <c r="D2098" s="83"/>
      <c r="E2098" s="83"/>
      <c r="F2098" s="83"/>
      <c r="G2098" s="83"/>
    </row>
    <row r="2099" spans="1:7">
      <c r="A2099" t="str">
        <f t="shared" si="32"/>
        <v/>
      </c>
      <c r="B2099" s="83"/>
      <c r="C2099" s="83"/>
      <c r="D2099" s="83"/>
      <c r="E2099" s="83"/>
      <c r="F2099" s="83"/>
      <c r="G2099" s="83"/>
    </row>
    <row r="2100" spans="1:7">
      <c r="A2100" t="str">
        <f t="shared" si="32"/>
        <v/>
      </c>
      <c r="B2100" s="83"/>
      <c r="C2100" s="83"/>
      <c r="D2100" s="83"/>
      <c r="E2100" s="83"/>
      <c r="F2100" s="83"/>
      <c r="G2100" s="83"/>
    </row>
    <row r="2101" spans="1:7">
      <c r="A2101" t="str">
        <f t="shared" si="32"/>
        <v/>
      </c>
      <c r="B2101" s="83"/>
      <c r="C2101" s="83"/>
      <c r="D2101" s="83"/>
      <c r="E2101" s="83"/>
      <c r="F2101" s="83"/>
      <c r="G2101" s="83"/>
    </row>
    <row r="2102" spans="1:7">
      <c r="A2102" t="str">
        <f t="shared" si="32"/>
        <v/>
      </c>
      <c r="B2102" s="83"/>
      <c r="C2102" s="83"/>
      <c r="D2102" s="83"/>
      <c r="E2102" s="83"/>
      <c r="F2102" s="83"/>
      <c r="G2102" s="83"/>
    </row>
    <row r="2103" spans="1:7">
      <c r="A2103" t="str">
        <f t="shared" si="32"/>
        <v/>
      </c>
      <c r="B2103" s="83"/>
      <c r="C2103" s="83"/>
      <c r="D2103" s="83"/>
      <c r="E2103" s="83"/>
      <c r="F2103" s="83"/>
      <c r="G2103" s="83"/>
    </row>
    <row r="2104" spans="1:7">
      <c r="A2104" t="str">
        <f t="shared" si="32"/>
        <v/>
      </c>
      <c r="B2104" s="83"/>
      <c r="C2104" s="83"/>
      <c r="D2104" s="83"/>
      <c r="E2104" s="83"/>
      <c r="F2104" s="83"/>
      <c r="G2104" s="83"/>
    </row>
    <row r="2105" spans="1:7">
      <c r="A2105" t="str">
        <f t="shared" si="32"/>
        <v/>
      </c>
      <c r="B2105" s="83"/>
      <c r="C2105" s="83"/>
      <c r="D2105" s="83"/>
      <c r="E2105" s="83"/>
      <c r="F2105" s="83"/>
      <c r="G2105" s="83"/>
    </row>
    <row r="2106" spans="1:7">
      <c r="A2106" t="str">
        <f t="shared" si="32"/>
        <v/>
      </c>
      <c r="B2106" s="83"/>
      <c r="C2106" s="83"/>
      <c r="D2106" s="83"/>
      <c r="E2106" s="83"/>
      <c r="F2106" s="83"/>
      <c r="G2106" s="83"/>
    </row>
    <row r="2107" spans="1:7">
      <c r="A2107" t="str">
        <f t="shared" si="32"/>
        <v/>
      </c>
      <c r="B2107" s="83"/>
      <c r="C2107" s="83"/>
      <c r="D2107" s="83"/>
      <c r="E2107" s="83"/>
      <c r="F2107" s="83"/>
      <c r="G2107" s="83"/>
    </row>
    <row r="2108" spans="1:7">
      <c r="A2108" t="str">
        <f t="shared" si="32"/>
        <v/>
      </c>
      <c r="B2108" s="83"/>
      <c r="C2108" s="83"/>
      <c r="D2108" s="83"/>
      <c r="E2108" s="83"/>
      <c r="F2108" s="83"/>
      <c r="G2108" s="83"/>
    </row>
    <row r="2109" spans="1:7">
      <c r="A2109" t="str">
        <f t="shared" si="32"/>
        <v/>
      </c>
      <c r="B2109" s="83"/>
      <c r="C2109" s="83"/>
      <c r="D2109" s="83"/>
      <c r="E2109" s="83"/>
      <c r="F2109" s="83"/>
      <c r="G2109" s="83"/>
    </row>
    <row r="2110" spans="1:7">
      <c r="A2110" t="str">
        <f t="shared" si="32"/>
        <v/>
      </c>
      <c r="B2110" s="83"/>
      <c r="C2110" s="83"/>
      <c r="D2110" s="83"/>
      <c r="E2110" s="83"/>
      <c r="F2110" s="83"/>
      <c r="G2110" s="83"/>
    </row>
    <row r="2111" spans="1:7">
      <c r="A2111" t="str">
        <f t="shared" si="32"/>
        <v/>
      </c>
      <c r="B2111" s="83"/>
      <c r="C2111" s="83"/>
      <c r="D2111" s="83"/>
      <c r="E2111" s="83"/>
      <c r="F2111" s="83"/>
      <c r="G2111" s="83"/>
    </row>
    <row r="2112" spans="1:7">
      <c r="A2112" t="str">
        <f t="shared" si="32"/>
        <v/>
      </c>
      <c r="B2112" s="83"/>
      <c r="C2112" s="83"/>
      <c r="D2112" s="83"/>
      <c r="E2112" s="83"/>
      <c r="F2112" s="83"/>
      <c r="G2112" s="83"/>
    </row>
    <row r="2113" spans="1:7">
      <c r="A2113" t="str">
        <f t="shared" si="32"/>
        <v/>
      </c>
      <c r="B2113" s="83"/>
      <c r="C2113" s="83"/>
      <c r="D2113" s="83"/>
      <c r="E2113" s="83"/>
      <c r="F2113" s="83"/>
      <c r="G2113" s="83"/>
    </row>
    <row r="2114" spans="1:7">
      <c r="A2114" t="str">
        <f t="shared" si="32"/>
        <v/>
      </c>
      <c r="B2114" s="83"/>
      <c r="C2114" s="83"/>
      <c r="D2114" s="83"/>
      <c r="E2114" s="83"/>
      <c r="F2114" s="83"/>
      <c r="G2114" s="83"/>
    </row>
    <row r="2115" spans="1:7">
      <c r="A2115" t="str">
        <f t="shared" si="32"/>
        <v/>
      </c>
      <c r="B2115" s="83"/>
      <c r="C2115" s="83"/>
      <c r="D2115" s="83"/>
      <c r="E2115" s="83"/>
      <c r="F2115" s="83"/>
      <c r="G2115" s="83"/>
    </row>
    <row r="2116" spans="1:7">
      <c r="A2116" t="str">
        <f t="shared" ref="A2116:A2179" si="33">CONCATENATE(B2116,C2116)</f>
        <v/>
      </c>
      <c r="B2116" s="83"/>
      <c r="C2116" s="83"/>
      <c r="D2116" s="83"/>
      <c r="E2116" s="83"/>
      <c r="F2116" s="83"/>
      <c r="G2116" s="83"/>
    </row>
    <row r="2117" spans="1:7">
      <c r="A2117" t="str">
        <f t="shared" si="33"/>
        <v/>
      </c>
      <c r="B2117" s="83"/>
      <c r="C2117" s="83"/>
      <c r="D2117" s="83"/>
      <c r="E2117" s="83"/>
      <c r="F2117" s="83"/>
      <c r="G2117" s="83"/>
    </row>
    <row r="2118" spans="1:7">
      <c r="A2118" t="str">
        <f t="shared" si="33"/>
        <v/>
      </c>
      <c r="B2118" s="83"/>
      <c r="C2118" s="83"/>
      <c r="D2118" s="83"/>
      <c r="E2118" s="83"/>
      <c r="F2118" s="83"/>
      <c r="G2118" s="83"/>
    </row>
    <row r="2119" spans="1:7">
      <c r="A2119" t="str">
        <f t="shared" si="33"/>
        <v/>
      </c>
      <c r="B2119" s="83"/>
      <c r="C2119" s="83"/>
      <c r="D2119" s="83"/>
      <c r="E2119" s="83"/>
      <c r="F2119" s="83"/>
      <c r="G2119" s="83"/>
    </row>
    <row r="2120" spans="1:7">
      <c r="A2120" t="str">
        <f t="shared" si="33"/>
        <v/>
      </c>
      <c r="B2120" s="83"/>
      <c r="C2120" s="83"/>
      <c r="D2120" s="83"/>
      <c r="E2120" s="83"/>
      <c r="F2120" s="83"/>
      <c r="G2120" s="83"/>
    </row>
    <row r="2121" spans="1:7">
      <c r="A2121" t="str">
        <f t="shared" si="33"/>
        <v/>
      </c>
      <c r="B2121" s="83"/>
      <c r="C2121" s="83"/>
      <c r="D2121" s="83"/>
      <c r="E2121" s="83"/>
      <c r="F2121" s="83"/>
      <c r="G2121" s="83"/>
    </row>
    <row r="2122" spans="1:7">
      <c r="A2122" t="str">
        <f t="shared" si="33"/>
        <v/>
      </c>
      <c r="B2122" s="83"/>
      <c r="C2122" s="83"/>
      <c r="D2122" s="83"/>
      <c r="E2122" s="83"/>
      <c r="F2122" s="83"/>
      <c r="G2122" s="83"/>
    </row>
    <row r="2123" spans="1:7">
      <c r="A2123" t="str">
        <f t="shared" si="33"/>
        <v/>
      </c>
      <c r="B2123" s="83"/>
      <c r="C2123" s="83"/>
      <c r="D2123" s="83"/>
      <c r="E2123" s="83"/>
      <c r="F2123" s="83"/>
      <c r="G2123" s="83"/>
    </row>
    <row r="2124" spans="1:7">
      <c r="A2124" t="str">
        <f t="shared" si="33"/>
        <v/>
      </c>
      <c r="B2124" s="83"/>
      <c r="C2124" s="83"/>
      <c r="D2124" s="83"/>
      <c r="E2124" s="83"/>
      <c r="F2124" s="83"/>
      <c r="G2124" s="83"/>
    </row>
    <row r="2125" spans="1:7">
      <c r="A2125" t="str">
        <f t="shared" si="33"/>
        <v/>
      </c>
      <c r="B2125" s="83"/>
      <c r="C2125" s="83"/>
      <c r="D2125" s="83"/>
      <c r="E2125" s="83"/>
      <c r="F2125" s="83"/>
      <c r="G2125" s="83"/>
    </row>
    <row r="2126" spans="1:7">
      <c r="A2126" t="str">
        <f t="shared" si="33"/>
        <v/>
      </c>
      <c r="B2126" s="83"/>
      <c r="C2126" s="83"/>
      <c r="D2126" s="83"/>
      <c r="E2126" s="83"/>
      <c r="F2126" s="83"/>
      <c r="G2126" s="83"/>
    </row>
    <row r="2127" spans="1:7">
      <c r="A2127" t="str">
        <f t="shared" si="33"/>
        <v/>
      </c>
      <c r="B2127" s="83"/>
      <c r="C2127" s="83"/>
      <c r="D2127" s="83"/>
      <c r="E2127" s="83"/>
      <c r="F2127" s="83"/>
      <c r="G2127" s="83"/>
    </row>
    <row r="2128" spans="1:7">
      <c r="A2128" t="str">
        <f t="shared" si="33"/>
        <v/>
      </c>
      <c r="B2128" s="83"/>
      <c r="C2128" s="83"/>
      <c r="D2128" s="83"/>
      <c r="E2128" s="83"/>
      <c r="F2128" s="83"/>
      <c r="G2128" s="83"/>
    </row>
    <row r="2129" spans="1:7">
      <c r="A2129" t="str">
        <f t="shared" si="33"/>
        <v/>
      </c>
      <c r="B2129" s="83"/>
      <c r="C2129" s="83"/>
      <c r="D2129" s="83"/>
      <c r="E2129" s="83"/>
      <c r="F2129" s="83"/>
      <c r="G2129" s="83"/>
    </row>
    <row r="2130" spans="1:7">
      <c r="A2130" t="str">
        <f t="shared" si="33"/>
        <v/>
      </c>
      <c r="B2130" s="83"/>
      <c r="C2130" s="83"/>
      <c r="D2130" s="83"/>
      <c r="E2130" s="83"/>
      <c r="F2130" s="83"/>
      <c r="G2130" s="83"/>
    </row>
    <row r="2131" spans="1:7">
      <c r="A2131" t="str">
        <f t="shared" si="33"/>
        <v/>
      </c>
      <c r="B2131" s="83"/>
      <c r="C2131" s="83"/>
      <c r="D2131" s="83"/>
      <c r="E2131" s="83"/>
      <c r="F2131" s="83"/>
      <c r="G2131" s="83"/>
    </row>
    <row r="2132" spans="1:7">
      <c r="A2132" t="str">
        <f t="shared" si="33"/>
        <v/>
      </c>
      <c r="B2132" s="83"/>
      <c r="C2132" s="83"/>
      <c r="D2132" s="83"/>
      <c r="E2132" s="83"/>
      <c r="F2132" s="83"/>
      <c r="G2132" s="83"/>
    </row>
    <row r="2133" spans="1:7">
      <c r="A2133" t="str">
        <f t="shared" si="33"/>
        <v/>
      </c>
      <c r="B2133" s="83"/>
      <c r="C2133" s="83"/>
      <c r="D2133" s="83"/>
      <c r="E2133" s="83"/>
      <c r="F2133" s="83"/>
      <c r="G2133" s="83"/>
    </row>
    <row r="2134" spans="1:7">
      <c r="A2134" t="str">
        <f t="shared" si="33"/>
        <v/>
      </c>
      <c r="B2134" s="83"/>
      <c r="C2134" s="83"/>
      <c r="D2134" s="83"/>
      <c r="E2134" s="83"/>
      <c r="F2134" s="83"/>
      <c r="G2134" s="83"/>
    </row>
    <row r="2135" spans="1:7">
      <c r="A2135" t="str">
        <f t="shared" si="33"/>
        <v/>
      </c>
      <c r="B2135" s="83"/>
      <c r="C2135" s="83"/>
      <c r="D2135" s="83"/>
      <c r="E2135" s="83"/>
      <c r="F2135" s="83"/>
      <c r="G2135" s="83"/>
    </row>
    <row r="2136" spans="1:7">
      <c r="A2136" t="str">
        <f t="shared" si="33"/>
        <v/>
      </c>
      <c r="B2136" s="83"/>
      <c r="C2136" s="83"/>
      <c r="D2136" s="83"/>
      <c r="E2136" s="83"/>
      <c r="F2136" s="83"/>
      <c r="G2136" s="83"/>
    </row>
    <row r="2137" spans="1:7">
      <c r="A2137" t="str">
        <f t="shared" si="33"/>
        <v/>
      </c>
      <c r="B2137" s="83"/>
      <c r="C2137" s="83"/>
      <c r="D2137" s="83"/>
      <c r="E2137" s="83"/>
      <c r="F2137" s="83"/>
      <c r="G2137" s="83"/>
    </row>
    <row r="2138" spans="1:7">
      <c r="A2138" t="str">
        <f t="shared" si="33"/>
        <v/>
      </c>
      <c r="B2138" s="83"/>
      <c r="C2138" s="83"/>
      <c r="D2138" s="83"/>
      <c r="E2138" s="83"/>
      <c r="F2138" s="83"/>
      <c r="G2138" s="83"/>
    </row>
    <row r="2139" spans="1:7">
      <c r="A2139" t="str">
        <f t="shared" si="33"/>
        <v/>
      </c>
      <c r="B2139" s="83"/>
      <c r="C2139" s="83"/>
      <c r="D2139" s="83"/>
      <c r="E2139" s="83"/>
      <c r="F2139" s="83"/>
      <c r="G2139" s="83"/>
    </row>
    <row r="2140" spans="1:7">
      <c r="A2140" t="str">
        <f t="shared" si="33"/>
        <v/>
      </c>
      <c r="B2140" s="83"/>
      <c r="C2140" s="83"/>
      <c r="D2140" s="83"/>
      <c r="E2140" s="83"/>
      <c r="F2140" s="83"/>
      <c r="G2140" s="83"/>
    </row>
    <row r="2141" spans="1:7">
      <c r="A2141" t="str">
        <f t="shared" si="33"/>
        <v/>
      </c>
      <c r="B2141" s="83"/>
      <c r="C2141" s="83"/>
      <c r="D2141" s="83"/>
      <c r="E2141" s="83"/>
      <c r="F2141" s="83"/>
      <c r="G2141" s="83"/>
    </row>
    <row r="2142" spans="1:7">
      <c r="A2142" t="str">
        <f t="shared" si="33"/>
        <v/>
      </c>
      <c r="B2142" s="83"/>
      <c r="C2142" s="83"/>
      <c r="D2142" s="83"/>
      <c r="E2142" s="83"/>
      <c r="F2142" s="83"/>
      <c r="G2142" s="83"/>
    </row>
    <row r="2143" spans="1:7">
      <c r="A2143" t="str">
        <f t="shared" si="33"/>
        <v/>
      </c>
      <c r="B2143" s="83"/>
      <c r="C2143" s="83"/>
      <c r="D2143" s="83"/>
      <c r="E2143" s="83"/>
      <c r="F2143" s="83"/>
      <c r="G2143" s="83"/>
    </row>
    <row r="2144" spans="1:7">
      <c r="A2144" t="str">
        <f t="shared" si="33"/>
        <v/>
      </c>
      <c r="B2144" s="83"/>
      <c r="C2144" s="83"/>
      <c r="D2144" s="83"/>
      <c r="E2144" s="83"/>
      <c r="F2144" s="83"/>
      <c r="G2144" s="83"/>
    </row>
    <row r="2145" spans="1:7">
      <c r="A2145" t="str">
        <f t="shared" si="33"/>
        <v/>
      </c>
      <c r="B2145" s="83"/>
      <c r="C2145" s="83"/>
      <c r="D2145" s="83"/>
      <c r="E2145" s="83"/>
      <c r="F2145" s="83"/>
      <c r="G2145" s="83"/>
    </row>
    <row r="2146" spans="1:7">
      <c r="A2146" t="str">
        <f t="shared" si="33"/>
        <v/>
      </c>
      <c r="B2146" s="83"/>
      <c r="C2146" s="83"/>
      <c r="D2146" s="83"/>
      <c r="E2146" s="83"/>
      <c r="F2146" s="83"/>
      <c r="G2146" s="83"/>
    </row>
    <row r="2147" spans="1:7">
      <c r="A2147" t="str">
        <f t="shared" si="33"/>
        <v/>
      </c>
      <c r="B2147" s="83"/>
      <c r="C2147" s="83"/>
      <c r="D2147" s="83"/>
      <c r="E2147" s="83"/>
      <c r="F2147" s="83"/>
      <c r="G2147" s="83"/>
    </row>
    <row r="2148" spans="1:7">
      <c r="A2148" t="str">
        <f t="shared" si="33"/>
        <v/>
      </c>
      <c r="B2148" s="83"/>
      <c r="C2148" s="83"/>
      <c r="D2148" s="83"/>
      <c r="E2148" s="83"/>
      <c r="F2148" s="83"/>
      <c r="G2148" s="83"/>
    </row>
    <row r="2149" spans="1:7">
      <c r="A2149" t="str">
        <f t="shared" si="33"/>
        <v/>
      </c>
      <c r="B2149" s="83"/>
      <c r="C2149" s="83"/>
      <c r="D2149" s="83"/>
      <c r="E2149" s="83"/>
      <c r="F2149" s="83"/>
      <c r="G2149" s="83"/>
    </row>
    <row r="2150" spans="1:7">
      <c r="A2150" t="str">
        <f t="shared" si="33"/>
        <v/>
      </c>
      <c r="B2150" s="83"/>
      <c r="C2150" s="83"/>
      <c r="D2150" s="83"/>
      <c r="E2150" s="83"/>
      <c r="F2150" s="83"/>
      <c r="G2150" s="83"/>
    </row>
    <row r="2151" spans="1:7">
      <c r="A2151" t="str">
        <f t="shared" si="33"/>
        <v/>
      </c>
      <c r="B2151" s="83"/>
      <c r="C2151" s="83"/>
      <c r="D2151" s="83"/>
      <c r="E2151" s="83"/>
      <c r="F2151" s="83"/>
      <c r="G2151" s="83"/>
    </row>
    <row r="2152" spans="1:7">
      <c r="A2152" t="str">
        <f t="shared" si="33"/>
        <v/>
      </c>
      <c r="B2152" s="83"/>
      <c r="C2152" s="83"/>
      <c r="D2152" s="83"/>
      <c r="E2152" s="83"/>
      <c r="F2152" s="83"/>
      <c r="G2152" s="83"/>
    </row>
    <row r="2153" spans="1:7">
      <c r="A2153" t="str">
        <f t="shared" si="33"/>
        <v/>
      </c>
      <c r="B2153" s="83"/>
      <c r="C2153" s="83"/>
      <c r="D2153" s="83"/>
      <c r="E2153" s="83"/>
      <c r="F2153" s="83"/>
      <c r="G2153" s="83"/>
    </row>
    <row r="2154" spans="1:7">
      <c r="A2154" t="str">
        <f t="shared" si="33"/>
        <v/>
      </c>
      <c r="B2154" s="83"/>
      <c r="C2154" s="83"/>
      <c r="D2154" s="83"/>
      <c r="E2154" s="83"/>
      <c r="F2154" s="83"/>
      <c r="G2154" s="83"/>
    </row>
    <row r="2155" spans="1:7">
      <c r="A2155" t="str">
        <f t="shared" si="33"/>
        <v/>
      </c>
      <c r="B2155" s="83"/>
      <c r="C2155" s="83"/>
      <c r="D2155" s="83"/>
      <c r="E2155" s="83"/>
      <c r="F2155" s="83"/>
      <c r="G2155" s="83"/>
    </row>
    <row r="2156" spans="1:7">
      <c r="A2156" t="str">
        <f t="shared" si="33"/>
        <v/>
      </c>
      <c r="B2156" s="83"/>
      <c r="C2156" s="83"/>
      <c r="D2156" s="83"/>
      <c r="E2156" s="83"/>
      <c r="F2156" s="83"/>
      <c r="G2156" s="83"/>
    </row>
    <row r="2157" spans="1:7">
      <c r="A2157" t="str">
        <f t="shared" si="33"/>
        <v/>
      </c>
      <c r="B2157" s="83"/>
      <c r="C2157" s="83"/>
      <c r="D2157" s="83"/>
      <c r="E2157" s="83"/>
      <c r="F2157" s="83"/>
      <c r="G2157" s="83"/>
    </row>
    <row r="2158" spans="1:7">
      <c r="A2158" t="str">
        <f t="shared" si="33"/>
        <v/>
      </c>
      <c r="B2158" s="83"/>
      <c r="C2158" s="83"/>
      <c r="D2158" s="83"/>
      <c r="E2158" s="83"/>
      <c r="F2158" s="83"/>
      <c r="G2158" s="83"/>
    </row>
    <row r="2159" spans="1:7">
      <c r="A2159" t="str">
        <f t="shared" si="33"/>
        <v/>
      </c>
      <c r="B2159" s="83"/>
      <c r="C2159" s="83"/>
      <c r="D2159" s="83"/>
      <c r="E2159" s="83"/>
      <c r="F2159" s="83"/>
      <c r="G2159" s="83"/>
    </row>
    <row r="2160" spans="1:7">
      <c r="A2160" t="str">
        <f t="shared" si="33"/>
        <v/>
      </c>
      <c r="B2160" s="83"/>
      <c r="C2160" s="83"/>
      <c r="D2160" s="83"/>
      <c r="E2160" s="83"/>
      <c r="F2160" s="83"/>
      <c r="G2160" s="83"/>
    </row>
    <row r="2161" spans="1:7">
      <c r="A2161" t="str">
        <f t="shared" si="33"/>
        <v/>
      </c>
      <c r="B2161" s="83"/>
      <c r="C2161" s="83"/>
      <c r="D2161" s="83"/>
      <c r="E2161" s="83"/>
      <c r="F2161" s="83"/>
      <c r="G2161" s="83"/>
    </row>
    <row r="2162" spans="1:7">
      <c r="A2162" t="str">
        <f t="shared" si="33"/>
        <v/>
      </c>
      <c r="B2162" s="83"/>
      <c r="C2162" s="83"/>
      <c r="D2162" s="83"/>
      <c r="E2162" s="83"/>
      <c r="F2162" s="83"/>
      <c r="G2162" s="83"/>
    </row>
    <row r="2163" spans="1:7">
      <c r="A2163" t="str">
        <f t="shared" si="33"/>
        <v/>
      </c>
      <c r="B2163" s="83"/>
      <c r="C2163" s="83"/>
      <c r="D2163" s="83"/>
      <c r="E2163" s="83"/>
      <c r="F2163" s="83"/>
      <c r="G2163" s="83"/>
    </row>
    <row r="2164" spans="1:7">
      <c r="A2164" t="str">
        <f t="shared" si="33"/>
        <v/>
      </c>
      <c r="B2164" s="83"/>
      <c r="C2164" s="83"/>
      <c r="D2164" s="83"/>
      <c r="E2164" s="83"/>
      <c r="F2164" s="83"/>
      <c r="G2164" s="83"/>
    </row>
    <row r="2165" spans="1:7">
      <c r="A2165" t="str">
        <f t="shared" si="33"/>
        <v/>
      </c>
      <c r="B2165" s="83"/>
      <c r="C2165" s="83"/>
      <c r="D2165" s="83"/>
      <c r="E2165" s="83"/>
      <c r="F2165" s="83"/>
      <c r="G2165" s="83"/>
    </row>
    <row r="2166" spans="1:7">
      <c r="A2166" t="str">
        <f t="shared" si="33"/>
        <v/>
      </c>
      <c r="B2166" s="83"/>
      <c r="C2166" s="83"/>
      <c r="D2166" s="83"/>
      <c r="E2166" s="83"/>
      <c r="F2166" s="83"/>
      <c r="G2166" s="83"/>
    </row>
    <row r="2167" spans="1:7">
      <c r="A2167" t="str">
        <f t="shared" si="33"/>
        <v/>
      </c>
      <c r="B2167" s="83"/>
      <c r="C2167" s="83"/>
      <c r="D2167" s="83"/>
      <c r="E2167" s="83"/>
      <c r="F2167" s="83"/>
      <c r="G2167" s="83"/>
    </row>
    <row r="2168" spans="1:7">
      <c r="A2168" t="str">
        <f t="shared" si="33"/>
        <v/>
      </c>
      <c r="B2168" s="83"/>
      <c r="C2168" s="83"/>
      <c r="D2168" s="83"/>
      <c r="E2168" s="83"/>
      <c r="F2168" s="83"/>
      <c r="G2168" s="83"/>
    </row>
    <row r="2169" spans="1:7">
      <c r="A2169" t="str">
        <f t="shared" si="33"/>
        <v/>
      </c>
      <c r="B2169" s="83"/>
      <c r="C2169" s="83"/>
      <c r="D2169" s="83"/>
      <c r="E2169" s="83"/>
      <c r="F2169" s="83"/>
      <c r="G2169" s="83"/>
    </row>
    <row r="2170" spans="1:7">
      <c r="A2170" t="str">
        <f t="shared" si="33"/>
        <v/>
      </c>
      <c r="B2170" s="83"/>
      <c r="C2170" s="83"/>
      <c r="D2170" s="83"/>
      <c r="E2170" s="83"/>
      <c r="F2170" s="83"/>
      <c r="G2170" s="83"/>
    </row>
    <row r="2171" spans="1:7">
      <c r="A2171" t="str">
        <f t="shared" si="33"/>
        <v/>
      </c>
      <c r="B2171" s="83"/>
      <c r="C2171" s="83"/>
      <c r="D2171" s="83"/>
      <c r="E2171" s="83"/>
      <c r="F2171" s="83"/>
      <c r="G2171" s="83"/>
    </row>
    <row r="2172" spans="1:7">
      <c r="A2172" t="str">
        <f t="shared" si="33"/>
        <v/>
      </c>
      <c r="B2172" s="83"/>
      <c r="C2172" s="83"/>
      <c r="D2172" s="83"/>
      <c r="E2172" s="83"/>
      <c r="F2172" s="83"/>
      <c r="G2172" s="83"/>
    </row>
    <row r="2173" spans="1:7">
      <c r="A2173" t="str">
        <f t="shared" si="33"/>
        <v/>
      </c>
      <c r="B2173" s="83"/>
      <c r="C2173" s="83"/>
      <c r="D2173" s="83"/>
      <c r="E2173" s="83"/>
      <c r="F2173" s="83"/>
      <c r="G2173" s="83"/>
    </row>
    <row r="2174" spans="1:7">
      <c r="A2174" t="str">
        <f t="shared" si="33"/>
        <v/>
      </c>
      <c r="B2174" s="83"/>
      <c r="C2174" s="83"/>
      <c r="D2174" s="83"/>
      <c r="E2174" s="83"/>
      <c r="F2174" s="83"/>
      <c r="G2174" s="83"/>
    </row>
    <row r="2175" spans="1:7">
      <c r="A2175" t="str">
        <f t="shared" si="33"/>
        <v/>
      </c>
      <c r="B2175" s="83"/>
      <c r="C2175" s="83"/>
      <c r="D2175" s="83"/>
      <c r="E2175" s="83"/>
      <c r="F2175" s="83"/>
      <c r="G2175" s="83"/>
    </row>
    <row r="2176" spans="1:7">
      <c r="A2176" t="str">
        <f t="shared" si="33"/>
        <v/>
      </c>
      <c r="B2176" s="83"/>
      <c r="C2176" s="83"/>
      <c r="D2176" s="83"/>
      <c r="E2176" s="83"/>
      <c r="F2176" s="83"/>
      <c r="G2176" s="83"/>
    </row>
    <row r="2177" spans="1:7">
      <c r="A2177" t="str">
        <f t="shared" si="33"/>
        <v/>
      </c>
      <c r="B2177" s="83"/>
      <c r="C2177" s="83"/>
      <c r="D2177" s="83"/>
      <c r="E2177" s="83"/>
      <c r="F2177" s="83"/>
      <c r="G2177" s="83"/>
    </row>
    <row r="2178" spans="1:7">
      <c r="A2178" t="str">
        <f t="shared" si="33"/>
        <v/>
      </c>
      <c r="B2178" s="83"/>
      <c r="C2178" s="83"/>
      <c r="D2178" s="83"/>
      <c r="E2178" s="83"/>
      <c r="F2178" s="83"/>
      <c r="G2178" s="83"/>
    </row>
    <row r="2179" spans="1:7">
      <c r="A2179" t="str">
        <f t="shared" si="33"/>
        <v/>
      </c>
      <c r="B2179" s="83"/>
      <c r="C2179" s="83"/>
      <c r="D2179" s="83"/>
      <c r="E2179" s="83"/>
      <c r="F2179" s="83"/>
      <c r="G2179" s="83"/>
    </row>
    <row r="2180" spans="1:7">
      <c r="A2180" t="str">
        <f t="shared" ref="A2180:A2243" si="34">CONCATENATE(B2180,C2180)</f>
        <v/>
      </c>
      <c r="B2180" s="83"/>
      <c r="C2180" s="83"/>
      <c r="D2180" s="83"/>
      <c r="E2180" s="83"/>
      <c r="F2180" s="83"/>
      <c r="G2180" s="83"/>
    </row>
    <row r="2181" spans="1:7">
      <c r="A2181" t="str">
        <f t="shared" si="34"/>
        <v/>
      </c>
      <c r="B2181" s="83"/>
      <c r="C2181" s="83"/>
      <c r="D2181" s="83"/>
      <c r="E2181" s="83"/>
      <c r="F2181" s="83"/>
      <c r="G2181" s="83"/>
    </row>
    <row r="2182" spans="1:7">
      <c r="A2182" t="str">
        <f t="shared" si="34"/>
        <v/>
      </c>
      <c r="B2182" s="83"/>
      <c r="C2182" s="83"/>
      <c r="D2182" s="83"/>
      <c r="E2182" s="83"/>
      <c r="F2182" s="83"/>
      <c r="G2182" s="83"/>
    </row>
    <row r="2183" spans="1:7">
      <c r="A2183" t="str">
        <f t="shared" si="34"/>
        <v/>
      </c>
      <c r="B2183" s="83"/>
      <c r="C2183" s="83"/>
      <c r="D2183" s="83"/>
      <c r="E2183" s="83"/>
      <c r="F2183" s="83"/>
      <c r="G2183" s="83"/>
    </row>
    <row r="2184" spans="1:7">
      <c r="A2184" t="str">
        <f t="shared" si="34"/>
        <v/>
      </c>
      <c r="B2184" s="83"/>
      <c r="C2184" s="83"/>
      <c r="D2184" s="83"/>
      <c r="E2184" s="83"/>
      <c r="F2184" s="83"/>
      <c r="G2184" s="83"/>
    </row>
    <row r="2185" spans="1:7">
      <c r="A2185" t="str">
        <f t="shared" si="34"/>
        <v/>
      </c>
      <c r="B2185" s="83"/>
      <c r="C2185" s="83"/>
      <c r="D2185" s="83"/>
      <c r="E2185" s="83"/>
      <c r="F2185" s="83"/>
      <c r="G2185" s="83"/>
    </row>
    <row r="2186" spans="1:7">
      <c r="A2186" t="str">
        <f t="shared" si="34"/>
        <v/>
      </c>
      <c r="B2186" s="83"/>
      <c r="C2186" s="83"/>
      <c r="D2186" s="83"/>
      <c r="E2186" s="83"/>
      <c r="F2186" s="83"/>
      <c r="G2186" s="83"/>
    </row>
    <row r="2187" spans="1:7">
      <c r="A2187" t="str">
        <f t="shared" si="34"/>
        <v/>
      </c>
      <c r="B2187" s="83"/>
      <c r="C2187" s="83"/>
      <c r="D2187" s="83"/>
      <c r="E2187" s="83"/>
      <c r="F2187" s="83"/>
      <c r="G2187" s="83"/>
    </row>
    <row r="2188" spans="1:7">
      <c r="A2188" t="str">
        <f t="shared" si="34"/>
        <v/>
      </c>
      <c r="B2188" s="83"/>
      <c r="C2188" s="83"/>
      <c r="D2188" s="83"/>
      <c r="E2188" s="83"/>
      <c r="F2188" s="83"/>
      <c r="G2188" s="83"/>
    </row>
    <row r="2189" spans="1:7">
      <c r="A2189" t="str">
        <f t="shared" si="34"/>
        <v/>
      </c>
      <c r="B2189" s="83"/>
      <c r="C2189" s="83"/>
      <c r="D2189" s="83"/>
      <c r="E2189" s="83"/>
      <c r="F2189" s="83"/>
      <c r="G2189" s="83"/>
    </row>
    <row r="2190" spans="1:7">
      <c r="A2190" t="str">
        <f t="shared" si="34"/>
        <v/>
      </c>
      <c r="B2190" s="83"/>
      <c r="C2190" s="83"/>
      <c r="D2190" s="83"/>
      <c r="E2190" s="83"/>
      <c r="F2190" s="83"/>
      <c r="G2190" s="83"/>
    </row>
    <row r="2191" spans="1:7">
      <c r="A2191" t="str">
        <f t="shared" si="34"/>
        <v/>
      </c>
      <c r="B2191" s="83"/>
      <c r="C2191" s="83"/>
      <c r="D2191" s="83"/>
      <c r="E2191" s="83"/>
      <c r="F2191" s="83"/>
      <c r="G2191" s="83"/>
    </row>
    <row r="2192" spans="1:7">
      <c r="A2192" t="str">
        <f t="shared" si="34"/>
        <v/>
      </c>
      <c r="B2192" s="83"/>
      <c r="C2192" s="83"/>
      <c r="D2192" s="83"/>
      <c r="E2192" s="83"/>
      <c r="F2192" s="83"/>
      <c r="G2192" s="83"/>
    </row>
    <row r="2193" spans="1:7">
      <c r="A2193" t="str">
        <f t="shared" si="34"/>
        <v/>
      </c>
      <c r="B2193" s="83"/>
      <c r="C2193" s="83"/>
      <c r="D2193" s="83"/>
      <c r="E2193" s="83"/>
      <c r="F2193" s="83"/>
      <c r="G2193" s="83"/>
    </row>
    <row r="2194" spans="1:7">
      <c r="A2194" t="str">
        <f t="shared" si="34"/>
        <v/>
      </c>
      <c r="B2194" s="83"/>
      <c r="C2194" s="83"/>
      <c r="D2194" s="83"/>
      <c r="E2194" s="83"/>
      <c r="F2194" s="83"/>
      <c r="G2194" s="83"/>
    </row>
    <row r="2195" spans="1:7">
      <c r="A2195" t="str">
        <f t="shared" si="34"/>
        <v/>
      </c>
      <c r="B2195" s="83"/>
      <c r="C2195" s="83"/>
      <c r="D2195" s="83"/>
      <c r="E2195" s="83"/>
      <c r="F2195" s="83"/>
      <c r="G2195" s="83"/>
    </row>
    <row r="2196" spans="1:7">
      <c r="A2196" t="str">
        <f t="shared" si="34"/>
        <v/>
      </c>
      <c r="B2196" s="83"/>
      <c r="C2196" s="83"/>
      <c r="D2196" s="83"/>
      <c r="E2196" s="83"/>
      <c r="F2196" s="83"/>
      <c r="G2196" s="83"/>
    </row>
    <row r="2197" spans="1:7">
      <c r="A2197" t="str">
        <f t="shared" si="34"/>
        <v/>
      </c>
      <c r="B2197" s="83"/>
      <c r="C2197" s="83"/>
      <c r="D2197" s="83"/>
      <c r="E2197" s="83"/>
      <c r="F2197" s="83"/>
      <c r="G2197" s="83"/>
    </row>
    <row r="2198" spans="1:7">
      <c r="A2198" t="str">
        <f t="shared" si="34"/>
        <v/>
      </c>
      <c r="B2198" s="83"/>
      <c r="C2198" s="83"/>
      <c r="D2198" s="83"/>
      <c r="E2198" s="83"/>
      <c r="F2198" s="83"/>
      <c r="G2198" s="83"/>
    </row>
    <row r="2199" spans="1:7">
      <c r="A2199" t="str">
        <f t="shared" si="34"/>
        <v/>
      </c>
      <c r="B2199" s="83"/>
      <c r="C2199" s="83"/>
      <c r="D2199" s="83"/>
      <c r="E2199" s="83"/>
      <c r="F2199" s="83"/>
      <c r="G2199" s="83"/>
    </row>
    <row r="2200" spans="1:7">
      <c r="A2200" t="str">
        <f t="shared" si="34"/>
        <v/>
      </c>
      <c r="B2200" s="83"/>
      <c r="C2200" s="83"/>
      <c r="D2200" s="83"/>
      <c r="E2200" s="83"/>
      <c r="F2200" s="83"/>
      <c r="G2200" s="83"/>
    </row>
    <row r="2201" spans="1:7">
      <c r="A2201" t="str">
        <f t="shared" si="34"/>
        <v/>
      </c>
      <c r="B2201" s="83"/>
      <c r="C2201" s="83"/>
      <c r="D2201" s="83"/>
      <c r="E2201" s="83"/>
      <c r="F2201" s="83"/>
      <c r="G2201" s="83"/>
    </row>
    <row r="2202" spans="1:7">
      <c r="A2202" t="str">
        <f t="shared" si="34"/>
        <v/>
      </c>
      <c r="B2202" s="83"/>
      <c r="C2202" s="83"/>
      <c r="D2202" s="83"/>
      <c r="E2202" s="83"/>
      <c r="F2202" s="83"/>
      <c r="G2202" s="83"/>
    </row>
    <row r="2203" spans="1:7">
      <c r="A2203" t="str">
        <f t="shared" si="34"/>
        <v/>
      </c>
      <c r="B2203" s="83"/>
      <c r="C2203" s="83"/>
      <c r="D2203" s="83"/>
      <c r="E2203" s="83"/>
      <c r="F2203" s="83"/>
      <c r="G2203" s="83"/>
    </row>
    <row r="2204" spans="1:7">
      <c r="A2204" t="str">
        <f t="shared" si="34"/>
        <v/>
      </c>
      <c r="B2204" s="83"/>
      <c r="C2204" s="83"/>
      <c r="D2204" s="83"/>
      <c r="E2204" s="83"/>
      <c r="F2204" s="83"/>
      <c r="G2204" s="83"/>
    </row>
    <row r="2205" spans="1:7">
      <c r="A2205" t="str">
        <f t="shared" si="34"/>
        <v/>
      </c>
      <c r="B2205" s="83"/>
      <c r="C2205" s="83"/>
      <c r="D2205" s="83"/>
      <c r="E2205" s="83"/>
      <c r="F2205" s="83"/>
      <c r="G2205" s="83"/>
    </row>
    <row r="2206" spans="1:7">
      <c r="A2206" t="str">
        <f t="shared" si="34"/>
        <v/>
      </c>
      <c r="B2206" s="83"/>
      <c r="C2206" s="83"/>
      <c r="D2206" s="83"/>
      <c r="E2206" s="83"/>
      <c r="F2206" s="83"/>
      <c r="G2206" s="83"/>
    </row>
    <row r="2207" spans="1:7">
      <c r="A2207" t="str">
        <f t="shared" si="34"/>
        <v/>
      </c>
      <c r="B2207" s="83"/>
      <c r="C2207" s="83"/>
      <c r="D2207" s="83"/>
      <c r="E2207" s="83"/>
      <c r="F2207" s="83"/>
      <c r="G2207" s="83"/>
    </row>
    <row r="2208" spans="1:7">
      <c r="A2208" t="str">
        <f t="shared" si="34"/>
        <v/>
      </c>
      <c r="B2208" s="83"/>
      <c r="C2208" s="83"/>
      <c r="D2208" s="83"/>
      <c r="E2208" s="83"/>
      <c r="F2208" s="83"/>
      <c r="G2208" s="83"/>
    </row>
    <row r="2209" spans="1:7">
      <c r="A2209" t="str">
        <f t="shared" si="34"/>
        <v/>
      </c>
      <c r="B2209" s="83"/>
      <c r="C2209" s="83"/>
      <c r="D2209" s="83"/>
      <c r="E2209" s="83"/>
      <c r="F2209" s="83"/>
      <c r="G2209" s="83"/>
    </row>
    <row r="2210" spans="1:7">
      <c r="A2210" t="str">
        <f t="shared" si="34"/>
        <v/>
      </c>
      <c r="B2210" s="83"/>
      <c r="C2210" s="83"/>
      <c r="D2210" s="83"/>
      <c r="E2210" s="83"/>
      <c r="F2210" s="83"/>
      <c r="G2210" s="83"/>
    </row>
    <row r="2211" spans="1:7">
      <c r="A2211" t="str">
        <f t="shared" si="34"/>
        <v/>
      </c>
      <c r="B2211" s="83"/>
      <c r="C2211" s="83"/>
      <c r="D2211" s="83"/>
      <c r="E2211" s="83"/>
      <c r="F2211" s="83"/>
      <c r="G2211" s="83"/>
    </row>
    <row r="2212" spans="1:7">
      <c r="A2212" t="str">
        <f t="shared" si="34"/>
        <v/>
      </c>
      <c r="B2212" s="83"/>
      <c r="C2212" s="83"/>
      <c r="D2212" s="83"/>
      <c r="E2212" s="83"/>
      <c r="F2212" s="83"/>
      <c r="G2212" s="83"/>
    </row>
    <row r="2213" spans="1:7">
      <c r="A2213" t="str">
        <f t="shared" si="34"/>
        <v/>
      </c>
      <c r="B2213" s="83"/>
      <c r="C2213" s="83"/>
      <c r="D2213" s="83"/>
      <c r="E2213" s="83"/>
      <c r="F2213" s="83"/>
      <c r="G2213" s="83"/>
    </row>
    <row r="2214" spans="1:7">
      <c r="A2214" t="str">
        <f t="shared" si="34"/>
        <v/>
      </c>
      <c r="B2214" s="83"/>
      <c r="C2214" s="83"/>
      <c r="D2214" s="83"/>
      <c r="E2214" s="83"/>
      <c r="F2214" s="83"/>
      <c r="G2214" s="83"/>
    </row>
    <row r="2215" spans="1:7">
      <c r="A2215" t="str">
        <f t="shared" si="34"/>
        <v/>
      </c>
      <c r="B2215" s="83"/>
      <c r="C2215" s="83"/>
      <c r="D2215" s="83"/>
      <c r="E2215" s="83"/>
      <c r="F2215" s="83"/>
      <c r="G2215" s="83"/>
    </row>
    <row r="2216" spans="1:7">
      <c r="A2216" t="str">
        <f t="shared" si="34"/>
        <v/>
      </c>
      <c r="B2216" s="83"/>
      <c r="C2216" s="83"/>
      <c r="D2216" s="83"/>
      <c r="E2216" s="83"/>
      <c r="F2216" s="83"/>
      <c r="G2216" s="83"/>
    </row>
    <row r="2217" spans="1:7">
      <c r="A2217" t="str">
        <f t="shared" si="34"/>
        <v/>
      </c>
      <c r="B2217" s="83"/>
      <c r="C2217" s="83"/>
      <c r="D2217" s="83"/>
      <c r="E2217" s="83"/>
      <c r="F2217" s="83"/>
      <c r="G2217" s="83"/>
    </row>
    <row r="2218" spans="1:7">
      <c r="A2218" t="str">
        <f t="shared" si="34"/>
        <v/>
      </c>
      <c r="B2218" s="83"/>
      <c r="C2218" s="83"/>
      <c r="D2218" s="83"/>
      <c r="E2218" s="83"/>
      <c r="F2218" s="83"/>
      <c r="G2218" s="83"/>
    </row>
    <row r="2219" spans="1:7">
      <c r="A2219" t="str">
        <f t="shared" si="34"/>
        <v/>
      </c>
      <c r="B2219" s="83"/>
      <c r="C2219" s="83"/>
      <c r="D2219" s="83"/>
      <c r="E2219" s="83"/>
      <c r="F2219" s="83"/>
      <c r="G2219" s="83"/>
    </row>
    <row r="2220" spans="1:7">
      <c r="A2220" t="str">
        <f t="shared" si="34"/>
        <v/>
      </c>
      <c r="B2220" s="83"/>
      <c r="C2220" s="83"/>
      <c r="D2220" s="83"/>
      <c r="E2220" s="83"/>
      <c r="F2220" s="83"/>
      <c r="G2220" s="83"/>
    </row>
    <row r="2221" spans="1:7">
      <c r="A2221" t="str">
        <f t="shared" si="34"/>
        <v/>
      </c>
      <c r="B2221" s="83"/>
      <c r="C2221" s="83"/>
      <c r="D2221" s="83"/>
      <c r="E2221" s="83"/>
      <c r="F2221" s="83"/>
      <c r="G2221" s="83"/>
    </row>
    <row r="2222" spans="1:7">
      <c r="A2222" t="str">
        <f t="shared" si="34"/>
        <v/>
      </c>
      <c r="B2222" s="83"/>
      <c r="C2222" s="83"/>
      <c r="D2222" s="83"/>
      <c r="E2222" s="83"/>
      <c r="F2222" s="83"/>
      <c r="G2222" s="83"/>
    </row>
    <row r="2223" spans="1:7">
      <c r="A2223" t="str">
        <f t="shared" si="34"/>
        <v/>
      </c>
      <c r="B2223" s="83"/>
      <c r="C2223" s="83"/>
      <c r="D2223" s="83"/>
      <c r="E2223" s="83"/>
      <c r="F2223" s="83"/>
      <c r="G2223" s="83"/>
    </row>
    <row r="2224" spans="1:7">
      <c r="A2224" t="str">
        <f t="shared" si="34"/>
        <v/>
      </c>
      <c r="B2224" s="83"/>
      <c r="C2224" s="83"/>
      <c r="D2224" s="83"/>
      <c r="E2224" s="83"/>
      <c r="F2224" s="83"/>
      <c r="G2224" s="83"/>
    </row>
    <row r="2225" spans="1:7">
      <c r="A2225" t="str">
        <f t="shared" si="34"/>
        <v/>
      </c>
      <c r="B2225" s="83"/>
      <c r="C2225" s="83"/>
      <c r="D2225" s="83"/>
      <c r="E2225" s="83"/>
      <c r="F2225" s="83"/>
      <c r="G2225" s="83"/>
    </row>
    <row r="2226" spans="1:7">
      <c r="A2226" t="str">
        <f t="shared" si="34"/>
        <v/>
      </c>
      <c r="B2226" s="83"/>
      <c r="C2226" s="83"/>
      <c r="D2226" s="83"/>
      <c r="E2226" s="83"/>
      <c r="F2226" s="83"/>
      <c r="G2226" s="83"/>
    </row>
    <row r="2227" spans="1:7">
      <c r="A2227" t="str">
        <f t="shared" si="34"/>
        <v/>
      </c>
      <c r="B2227" s="83"/>
      <c r="C2227" s="83"/>
      <c r="D2227" s="83"/>
      <c r="E2227" s="83"/>
      <c r="F2227" s="83"/>
      <c r="G2227" s="83"/>
    </row>
    <row r="2228" spans="1:7">
      <c r="A2228" t="str">
        <f t="shared" si="34"/>
        <v/>
      </c>
      <c r="B2228" s="83"/>
      <c r="C2228" s="83"/>
      <c r="D2228" s="83"/>
      <c r="E2228" s="83"/>
      <c r="F2228" s="83"/>
      <c r="G2228" s="83"/>
    </row>
    <row r="2229" spans="1:7">
      <c r="A2229" t="str">
        <f t="shared" si="34"/>
        <v/>
      </c>
      <c r="B2229" s="83"/>
      <c r="C2229" s="83"/>
      <c r="D2229" s="83"/>
      <c r="E2229" s="83"/>
      <c r="F2229" s="83"/>
      <c r="G2229" s="83"/>
    </row>
    <row r="2230" spans="1:7">
      <c r="A2230" t="str">
        <f t="shared" si="34"/>
        <v/>
      </c>
      <c r="B2230" s="83"/>
      <c r="C2230" s="83"/>
      <c r="D2230" s="83"/>
      <c r="E2230" s="83"/>
      <c r="F2230" s="83"/>
      <c r="G2230" s="83"/>
    </row>
    <row r="2231" spans="1:7">
      <c r="A2231" t="str">
        <f t="shared" si="34"/>
        <v/>
      </c>
      <c r="B2231" s="83"/>
      <c r="C2231" s="83"/>
      <c r="D2231" s="83"/>
      <c r="E2231" s="83"/>
      <c r="F2231" s="83"/>
      <c r="G2231" s="83"/>
    </row>
    <row r="2232" spans="1:7">
      <c r="A2232" t="str">
        <f t="shared" si="34"/>
        <v/>
      </c>
      <c r="B2232" s="83"/>
      <c r="C2232" s="83"/>
      <c r="D2232" s="83"/>
      <c r="E2232" s="83"/>
      <c r="F2232" s="83"/>
      <c r="G2232" s="83"/>
    </row>
    <row r="2233" spans="1:7">
      <c r="A2233" t="str">
        <f t="shared" si="34"/>
        <v/>
      </c>
      <c r="B2233" s="83"/>
      <c r="C2233" s="83"/>
      <c r="D2233" s="83"/>
      <c r="E2233" s="83"/>
      <c r="F2233" s="83"/>
      <c r="G2233" s="83"/>
    </row>
    <row r="2234" spans="1:7">
      <c r="A2234" t="str">
        <f t="shared" si="34"/>
        <v/>
      </c>
      <c r="B2234" s="83"/>
      <c r="C2234" s="83"/>
      <c r="D2234" s="83"/>
      <c r="E2234" s="83"/>
      <c r="F2234" s="83"/>
      <c r="G2234" s="83"/>
    </row>
    <row r="2235" spans="1:7">
      <c r="A2235" t="str">
        <f t="shared" si="34"/>
        <v/>
      </c>
      <c r="B2235" s="83"/>
      <c r="C2235" s="83"/>
      <c r="D2235" s="83"/>
      <c r="E2235" s="83"/>
      <c r="F2235" s="83"/>
      <c r="G2235" s="83"/>
    </row>
    <row r="2236" spans="1:7">
      <c r="A2236" t="str">
        <f t="shared" si="34"/>
        <v/>
      </c>
      <c r="B2236" s="83"/>
      <c r="C2236" s="83"/>
      <c r="D2236" s="83"/>
      <c r="E2236" s="83"/>
      <c r="F2236" s="83"/>
      <c r="G2236" s="83"/>
    </row>
    <row r="2237" spans="1:7">
      <c r="A2237" t="str">
        <f t="shared" si="34"/>
        <v/>
      </c>
      <c r="B2237" s="83"/>
      <c r="C2237" s="83"/>
      <c r="D2237" s="83"/>
      <c r="E2237" s="83"/>
      <c r="F2237" s="83"/>
      <c r="G2237" s="83"/>
    </row>
    <row r="2238" spans="1:7">
      <c r="A2238" t="str">
        <f t="shared" si="34"/>
        <v/>
      </c>
      <c r="B2238" s="83"/>
      <c r="C2238" s="83"/>
      <c r="D2238" s="83"/>
      <c r="E2238" s="83"/>
      <c r="F2238" s="83"/>
      <c r="G2238" s="83"/>
    </row>
    <row r="2239" spans="1:7">
      <c r="A2239" t="str">
        <f t="shared" si="34"/>
        <v/>
      </c>
      <c r="B2239" s="83"/>
      <c r="C2239" s="83"/>
      <c r="D2239" s="83"/>
      <c r="E2239" s="83"/>
      <c r="F2239" s="83"/>
      <c r="G2239" s="83"/>
    </row>
    <row r="2240" spans="1:7">
      <c r="A2240" t="str">
        <f t="shared" si="34"/>
        <v/>
      </c>
      <c r="B2240" s="83"/>
      <c r="C2240" s="83"/>
      <c r="D2240" s="83"/>
      <c r="E2240" s="83"/>
      <c r="F2240" s="83"/>
      <c r="G2240" s="83"/>
    </row>
    <row r="2241" spans="1:7">
      <c r="A2241" t="str">
        <f t="shared" si="34"/>
        <v/>
      </c>
      <c r="B2241" s="83"/>
      <c r="C2241" s="83"/>
      <c r="D2241" s="83"/>
      <c r="E2241" s="83"/>
      <c r="F2241" s="83"/>
      <c r="G2241" s="83"/>
    </row>
    <row r="2242" spans="1:7">
      <c r="A2242" t="str">
        <f t="shared" si="34"/>
        <v/>
      </c>
      <c r="B2242" s="83"/>
      <c r="C2242" s="83"/>
      <c r="D2242" s="83"/>
      <c r="E2242" s="83"/>
      <c r="F2242" s="83"/>
      <c r="G2242" s="83"/>
    </row>
    <row r="2243" spans="1:7">
      <c r="A2243" t="str">
        <f t="shared" si="34"/>
        <v/>
      </c>
      <c r="B2243" s="83"/>
      <c r="C2243" s="83"/>
      <c r="D2243" s="83"/>
      <c r="E2243" s="83"/>
      <c r="F2243" s="83"/>
      <c r="G2243" s="83"/>
    </row>
    <row r="2244" spans="1:7">
      <c r="A2244" t="str">
        <f t="shared" ref="A2244:A2307" si="35">CONCATENATE(B2244,C2244)</f>
        <v/>
      </c>
      <c r="B2244" s="83"/>
      <c r="C2244" s="83"/>
      <c r="D2244" s="83"/>
      <c r="E2244" s="83"/>
      <c r="F2244" s="83"/>
      <c r="G2244" s="83"/>
    </row>
    <row r="2245" spans="1:7">
      <c r="A2245" t="str">
        <f t="shared" si="35"/>
        <v/>
      </c>
      <c r="B2245" s="83"/>
      <c r="C2245" s="83"/>
      <c r="D2245" s="83"/>
      <c r="E2245" s="83"/>
      <c r="F2245" s="83"/>
      <c r="G2245" s="83"/>
    </row>
    <row r="2246" spans="1:7">
      <c r="A2246" t="str">
        <f t="shared" si="35"/>
        <v/>
      </c>
      <c r="B2246" s="83"/>
      <c r="C2246" s="83"/>
      <c r="D2246" s="83"/>
      <c r="E2246" s="83"/>
      <c r="F2246" s="83"/>
      <c r="G2246" s="83"/>
    </row>
    <row r="2247" spans="1:7">
      <c r="A2247" t="str">
        <f t="shared" si="35"/>
        <v/>
      </c>
      <c r="B2247" s="83"/>
      <c r="C2247" s="83"/>
      <c r="D2247" s="83"/>
      <c r="E2247" s="83"/>
      <c r="F2247" s="83"/>
      <c r="G2247" s="83"/>
    </row>
    <row r="2248" spans="1:7">
      <c r="A2248" t="str">
        <f t="shared" si="35"/>
        <v/>
      </c>
      <c r="B2248" s="83"/>
      <c r="C2248" s="83"/>
      <c r="D2248" s="83"/>
      <c r="E2248" s="83"/>
      <c r="F2248" s="83"/>
      <c r="G2248" s="83"/>
    </row>
    <row r="2249" spans="1:7">
      <c r="A2249" t="str">
        <f t="shared" si="35"/>
        <v/>
      </c>
      <c r="B2249" s="83"/>
      <c r="C2249" s="83"/>
      <c r="D2249" s="83"/>
      <c r="E2249" s="83"/>
      <c r="F2249" s="83"/>
      <c r="G2249" s="83"/>
    </row>
    <row r="2250" spans="1:7">
      <c r="A2250" t="str">
        <f t="shared" si="35"/>
        <v/>
      </c>
      <c r="B2250" s="83"/>
      <c r="C2250" s="83"/>
      <c r="D2250" s="83"/>
      <c r="E2250" s="83"/>
      <c r="F2250" s="83"/>
      <c r="G2250" s="83"/>
    </row>
    <row r="2251" spans="1:7">
      <c r="A2251" t="str">
        <f t="shared" si="35"/>
        <v/>
      </c>
      <c r="B2251" s="83"/>
      <c r="C2251" s="83"/>
      <c r="D2251" s="83"/>
      <c r="E2251" s="83"/>
      <c r="F2251" s="83"/>
      <c r="G2251" s="83"/>
    </row>
    <row r="2252" spans="1:7">
      <c r="A2252" t="str">
        <f t="shared" si="35"/>
        <v/>
      </c>
      <c r="B2252" s="83"/>
      <c r="C2252" s="83"/>
      <c r="D2252" s="83"/>
      <c r="E2252" s="83"/>
      <c r="F2252" s="83"/>
      <c r="G2252" s="83"/>
    </row>
    <row r="2253" spans="1:7">
      <c r="A2253" t="str">
        <f t="shared" si="35"/>
        <v/>
      </c>
      <c r="B2253" s="83"/>
      <c r="C2253" s="83"/>
      <c r="D2253" s="83"/>
      <c r="E2253" s="83"/>
      <c r="F2253" s="83"/>
      <c r="G2253" s="83"/>
    </row>
    <row r="2254" spans="1:7">
      <c r="A2254" t="str">
        <f t="shared" si="35"/>
        <v/>
      </c>
      <c r="B2254" s="83"/>
      <c r="C2254" s="83"/>
      <c r="D2254" s="83"/>
      <c r="E2254" s="83"/>
      <c r="F2254" s="83"/>
      <c r="G2254" s="83"/>
    </row>
    <row r="2255" spans="1:7">
      <c r="A2255" t="str">
        <f t="shared" si="35"/>
        <v/>
      </c>
      <c r="B2255" s="83"/>
      <c r="C2255" s="83"/>
      <c r="D2255" s="83"/>
      <c r="E2255" s="83"/>
      <c r="F2255" s="83"/>
      <c r="G2255" s="83"/>
    </row>
    <row r="2256" spans="1:7">
      <c r="A2256" t="str">
        <f t="shared" si="35"/>
        <v/>
      </c>
      <c r="B2256" s="83"/>
      <c r="C2256" s="83"/>
      <c r="D2256" s="83"/>
      <c r="E2256" s="83"/>
      <c r="F2256" s="83"/>
      <c r="G2256" s="83"/>
    </row>
    <row r="2257" spans="1:7">
      <c r="A2257" t="str">
        <f t="shared" si="35"/>
        <v/>
      </c>
      <c r="B2257" s="83"/>
      <c r="C2257" s="83"/>
      <c r="D2257" s="83"/>
      <c r="E2257" s="83"/>
      <c r="F2257" s="83"/>
      <c r="G2257" s="83"/>
    </row>
    <row r="2258" spans="1:7">
      <c r="A2258" t="str">
        <f t="shared" si="35"/>
        <v/>
      </c>
      <c r="B2258" s="83"/>
      <c r="C2258" s="83"/>
      <c r="D2258" s="83"/>
      <c r="E2258" s="83"/>
      <c r="F2258" s="83"/>
      <c r="G2258" s="83"/>
    </row>
    <row r="2259" spans="1:7">
      <c r="A2259" t="str">
        <f t="shared" si="35"/>
        <v/>
      </c>
      <c r="B2259" s="83"/>
      <c r="C2259" s="83"/>
      <c r="D2259" s="83"/>
      <c r="E2259" s="83"/>
      <c r="F2259" s="83"/>
      <c r="G2259" s="83"/>
    </row>
    <row r="2260" spans="1:7">
      <c r="A2260" t="str">
        <f t="shared" si="35"/>
        <v/>
      </c>
      <c r="B2260" s="83"/>
      <c r="C2260" s="83"/>
      <c r="D2260" s="83"/>
      <c r="E2260" s="83"/>
      <c r="F2260" s="83"/>
      <c r="G2260" s="83"/>
    </row>
    <row r="2261" spans="1:7">
      <c r="A2261" t="str">
        <f t="shared" si="35"/>
        <v/>
      </c>
      <c r="B2261" s="83"/>
      <c r="C2261" s="83"/>
      <c r="D2261" s="83"/>
      <c r="E2261" s="83"/>
      <c r="F2261" s="83"/>
      <c r="G2261" s="83"/>
    </row>
    <row r="2262" spans="1:7">
      <c r="A2262" t="str">
        <f t="shared" si="35"/>
        <v/>
      </c>
      <c r="B2262" s="83"/>
      <c r="C2262" s="83"/>
      <c r="D2262" s="83"/>
      <c r="E2262" s="83"/>
      <c r="F2262" s="83"/>
      <c r="G2262" s="83"/>
    </row>
    <row r="2263" spans="1:7">
      <c r="A2263" t="str">
        <f t="shared" si="35"/>
        <v/>
      </c>
      <c r="B2263" s="83"/>
      <c r="C2263" s="83"/>
      <c r="D2263" s="83"/>
      <c r="E2263" s="83"/>
      <c r="F2263" s="83"/>
      <c r="G2263" s="83"/>
    </row>
    <row r="2264" spans="1:7">
      <c r="A2264" t="str">
        <f t="shared" si="35"/>
        <v/>
      </c>
      <c r="B2264" s="83"/>
      <c r="C2264" s="83"/>
      <c r="D2264" s="83"/>
      <c r="E2264" s="83"/>
      <c r="F2264" s="83"/>
      <c r="G2264" s="83"/>
    </row>
    <row r="2265" spans="1:7">
      <c r="A2265" t="str">
        <f t="shared" si="35"/>
        <v/>
      </c>
      <c r="B2265" s="83"/>
      <c r="C2265" s="83"/>
      <c r="D2265" s="83"/>
      <c r="E2265" s="83"/>
      <c r="F2265" s="83"/>
      <c r="G2265" s="83"/>
    </row>
    <row r="2266" spans="1:7">
      <c r="A2266" t="str">
        <f t="shared" si="35"/>
        <v/>
      </c>
      <c r="B2266" s="83"/>
      <c r="C2266" s="83"/>
      <c r="D2266" s="83"/>
      <c r="E2266" s="83"/>
      <c r="F2266" s="83"/>
      <c r="G2266" s="83"/>
    </row>
    <row r="2267" spans="1:7">
      <c r="A2267" t="str">
        <f t="shared" si="35"/>
        <v/>
      </c>
      <c r="B2267" s="83"/>
      <c r="C2267" s="83"/>
      <c r="D2267" s="83"/>
      <c r="E2267" s="83"/>
      <c r="F2267" s="83"/>
      <c r="G2267" s="83"/>
    </row>
    <row r="2268" spans="1:7">
      <c r="A2268" t="str">
        <f t="shared" si="35"/>
        <v/>
      </c>
      <c r="B2268" s="83"/>
      <c r="C2268" s="83"/>
      <c r="D2268" s="83"/>
      <c r="E2268" s="83"/>
      <c r="F2268" s="83"/>
      <c r="G2268" s="83"/>
    </row>
    <row r="2269" spans="1:7">
      <c r="A2269" t="str">
        <f t="shared" si="35"/>
        <v/>
      </c>
      <c r="B2269" s="83"/>
      <c r="C2269" s="83"/>
      <c r="D2269" s="83"/>
      <c r="E2269" s="83"/>
      <c r="F2269" s="83"/>
      <c r="G2269" s="83"/>
    </row>
    <row r="2270" spans="1:7">
      <c r="A2270" t="str">
        <f t="shared" si="35"/>
        <v/>
      </c>
      <c r="B2270" s="83"/>
      <c r="C2270" s="83"/>
      <c r="D2270" s="83"/>
      <c r="E2270" s="83"/>
      <c r="F2270" s="83"/>
      <c r="G2270" s="83"/>
    </row>
    <row r="2271" spans="1:7">
      <c r="A2271" t="str">
        <f t="shared" si="35"/>
        <v/>
      </c>
      <c r="B2271" s="83"/>
      <c r="C2271" s="83"/>
      <c r="D2271" s="83"/>
      <c r="E2271" s="83"/>
      <c r="F2271" s="83"/>
      <c r="G2271" s="83"/>
    </row>
    <row r="2272" spans="1:7">
      <c r="A2272" t="str">
        <f t="shared" si="35"/>
        <v/>
      </c>
      <c r="B2272" s="83"/>
      <c r="C2272" s="83"/>
      <c r="D2272" s="83"/>
      <c r="E2272" s="83"/>
      <c r="F2272" s="83"/>
      <c r="G2272" s="83"/>
    </row>
    <row r="2273" spans="1:7">
      <c r="A2273" t="str">
        <f t="shared" si="35"/>
        <v/>
      </c>
      <c r="B2273" s="83"/>
      <c r="C2273" s="83"/>
      <c r="D2273" s="83"/>
      <c r="E2273" s="83"/>
      <c r="F2273" s="83"/>
      <c r="G2273" s="83"/>
    </row>
    <row r="2274" spans="1:7">
      <c r="A2274" t="str">
        <f t="shared" si="35"/>
        <v/>
      </c>
      <c r="B2274" s="83"/>
      <c r="C2274" s="83"/>
      <c r="D2274" s="83"/>
      <c r="E2274" s="83"/>
      <c r="F2274" s="83"/>
      <c r="G2274" s="83"/>
    </row>
    <row r="2275" spans="1:7">
      <c r="A2275" t="str">
        <f t="shared" si="35"/>
        <v/>
      </c>
      <c r="B2275" s="83"/>
      <c r="C2275" s="83"/>
      <c r="D2275" s="83"/>
      <c r="E2275" s="83"/>
      <c r="F2275" s="83"/>
      <c r="G2275" s="83"/>
    </row>
    <row r="2276" spans="1:7">
      <c r="A2276" t="str">
        <f t="shared" si="35"/>
        <v/>
      </c>
      <c r="B2276" s="83"/>
      <c r="C2276" s="83"/>
      <c r="D2276" s="83"/>
      <c r="E2276" s="83"/>
      <c r="F2276" s="83"/>
      <c r="G2276" s="83"/>
    </row>
    <row r="2277" spans="1:7">
      <c r="A2277" t="str">
        <f t="shared" si="35"/>
        <v/>
      </c>
      <c r="B2277" s="83"/>
      <c r="C2277" s="83"/>
      <c r="D2277" s="83"/>
      <c r="E2277" s="83"/>
      <c r="F2277" s="83"/>
      <c r="G2277" s="83"/>
    </row>
    <row r="2278" spans="1:7">
      <c r="A2278" t="str">
        <f t="shared" si="35"/>
        <v/>
      </c>
      <c r="B2278" s="83"/>
      <c r="C2278" s="83"/>
      <c r="D2278" s="83"/>
      <c r="E2278" s="83"/>
      <c r="F2278" s="83"/>
      <c r="G2278" s="83"/>
    </row>
    <row r="2279" spans="1:7">
      <c r="A2279" t="str">
        <f t="shared" si="35"/>
        <v/>
      </c>
      <c r="B2279" s="83"/>
      <c r="C2279" s="83"/>
      <c r="D2279" s="83"/>
      <c r="E2279" s="83"/>
      <c r="F2279" s="83"/>
      <c r="G2279" s="83"/>
    </row>
    <row r="2280" spans="1:7">
      <c r="A2280" t="str">
        <f t="shared" si="35"/>
        <v/>
      </c>
      <c r="B2280" s="83"/>
      <c r="C2280" s="83"/>
      <c r="D2280" s="83"/>
      <c r="E2280" s="83"/>
      <c r="F2280" s="83"/>
      <c r="G2280" s="83"/>
    </row>
    <row r="2281" spans="1:7">
      <c r="A2281" t="str">
        <f t="shared" si="35"/>
        <v/>
      </c>
      <c r="B2281" s="83"/>
      <c r="C2281" s="83"/>
      <c r="D2281" s="83"/>
      <c r="E2281" s="83"/>
      <c r="F2281" s="83"/>
      <c r="G2281" s="83"/>
    </row>
    <row r="2282" spans="1:7">
      <c r="A2282" t="str">
        <f t="shared" si="35"/>
        <v/>
      </c>
      <c r="B2282" s="83"/>
      <c r="C2282" s="83"/>
      <c r="D2282" s="83"/>
      <c r="E2282" s="83"/>
      <c r="F2282" s="83"/>
      <c r="G2282" s="83"/>
    </row>
    <row r="2283" spans="1:7">
      <c r="A2283" t="str">
        <f t="shared" si="35"/>
        <v/>
      </c>
      <c r="B2283" s="83"/>
      <c r="C2283" s="83"/>
      <c r="D2283" s="83"/>
      <c r="E2283" s="83"/>
      <c r="F2283" s="83"/>
      <c r="G2283" s="83"/>
    </row>
    <row r="2284" spans="1:7">
      <c r="A2284" t="str">
        <f t="shared" si="35"/>
        <v/>
      </c>
      <c r="B2284" s="83"/>
      <c r="C2284" s="83"/>
      <c r="D2284" s="83"/>
      <c r="E2284" s="83"/>
      <c r="F2284" s="83"/>
      <c r="G2284" s="83"/>
    </row>
    <row r="2285" spans="1:7">
      <c r="A2285" t="str">
        <f t="shared" si="35"/>
        <v/>
      </c>
      <c r="B2285" s="83"/>
      <c r="C2285" s="83"/>
      <c r="D2285" s="83"/>
      <c r="E2285" s="83"/>
      <c r="F2285" s="83"/>
      <c r="G2285" s="83"/>
    </row>
    <row r="2286" spans="1:7">
      <c r="A2286" t="str">
        <f t="shared" si="35"/>
        <v/>
      </c>
      <c r="B2286" s="83"/>
      <c r="C2286" s="83"/>
      <c r="D2286" s="83"/>
      <c r="E2286" s="83"/>
      <c r="F2286" s="83"/>
      <c r="G2286" s="83"/>
    </row>
    <row r="2287" spans="1:7">
      <c r="A2287" t="str">
        <f t="shared" si="35"/>
        <v/>
      </c>
      <c r="B2287" s="83"/>
      <c r="C2287" s="83"/>
      <c r="D2287" s="83"/>
      <c r="E2287" s="83"/>
      <c r="F2287" s="83"/>
      <c r="G2287" s="83"/>
    </row>
    <row r="2288" spans="1:7">
      <c r="A2288" t="str">
        <f t="shared" si="35"/>
        <v/>
      </c>
      <c r="B2288" s="83"/>
      <c r="C2288" s="83"/>
      <c r="D2288" s="83"/>
      <c r="E2288" s="83"/>
      <c r="F2288" s="83"/>
      <c r="G2288" s="83"/>
    </row>
    <row r="2289" spans="1:7">
      <c r="A2289" t="str">
        <f t="shared" si="35"/>
        <v/>
      </c>
      <c r="B2289" s="83"/>
      <c r="C2289" s="83"/>
      <c r="D2289" s="83"/>
      <c r="E2289" s="83"/>
      <c r="F2289" s="83"/>
      <c r="G2289" s="83"/>
    </row>
    <row r="2290" spans="1:7">
      <c r="A2290" t="str">
        <f t="shared" si="35"/>
        <v/>
      </c>
      <c r="B2290" s="83"/>
      <c r="C2290" s="83"/>
      <c r="D2290" s="83"/>
      <c r="E2290" s="83"/>
      <c r="F2290" s="83"/>
      <c r="G2290" s="83"/>
    </row>
    <row r="2291" spans="1:7">
      <c r="A2291" t="str">
        <f t="shared" si="35"/>
        <v/>
      </c>
      <c r="B2291" s="83"/>
      <c r="C2291" s="83"/>
      <c r="D2291" s="83"/>
      <c r="E2291" s="83"/>
      <c r="F2291" s="83"/>
      <c r="G2291" s="83"/>
    </row>
    <row r="2292" spans="1:7">
      <c r="A2292" t="str">
        <f t="shared" si="35"/>
        <v/>
      </c>
      <c r="B2292" s="83"/>
      <c r="C2292" s="83"/>
      <c r="D2292" s="83"/>
      <c r="E2292" s="83"/>
      <c r="F2292" s="83"/>
      <c r="G2292" s="83"/>
    </row>
    <row r="2293" spans="1:7">
      <c r="A2293" t="str">
        <f t="shared" si="35"/>
        <v/>
      </c>
      <c r="B2293" s="83"/>
      <c r="C2293" s="83"/>
      <c r="D2293" s="83"/>
      <c r="E2293" s="83"/>
      <c r="F2293" s="83"/>
      <c r="G2293" s="83"/>
    </row>
    <row r="2294" spans="1:7">
      <c r="A2294" t="str">
        <f t="shared" si="35"/>
        <v/>
      </c>
      <c r="B2294" s="83"/>
      <c r="C2294" s="83"/>
      <c r="D2294" s="83"/>
      <c r="E2294" s="83"/>
      <c r="F2294" s="83"/>
      <c r="G2294" s="83"/>
    </row>
    <row r="2295" spans="1:7">
      <c r="A2295" t="str">
        <f t="shared" si="35"/>
        <v/>
      </c>
      <c r="B2295" s="83"/>
      <c r="C2295" s="83"/>
      <c r="D2295" s="83"/>
      <c r="E2295" s="83"/>
      <c r="F2295" s="83"/>
      <c r="G2295" s="83"/>
    </row>
    <row r="2296" spans="1:7">
      <c r="A2296" t="str">
        <f t="shared" si="35"/>
        <v/>
      </c>
      <c r="B2296" s="83"/>
      <c r="C2296" s="83"/>
      <c r="D2296" s="83"/>
      <c r="E2296" s="83"/>
      <c r="F2296" s="83"/>
      <c r="G2296" s="83"/>
    </row>
    <row r="2297" spans="1:7">
      <c r="A2297" t="str">
        <f t="shared" si="35"/>
        <v/>
      </c>
      <c r="B2297" s="83"/>
      <c r="C2297" s="83"/>
      <c r="D2297" s="83"/>
      <c r="E2297" s="83"/>
      <c r="F2297" s="83"/>
      <c r="G2297" s="83"/>
    </row>
    <row r="2298" spans="1:7">
      <c r="A2298" t="str">
        <f t="shared" si="35"/>
        <v/>
      </c>
      <c r="B2298" s="83"/>
      <c r="C2298" s="83"/>
      <c r="D2298" s="83"/>
      <c r="E2298" s="83"/>
      <c r="F2298" s="83"/>
      <c r="G2298" s="83"/>
    </row>
    <row r="2299" spans="1:7">
      <c r="A2299" t="str">
        <f t="shared" si="35"/>
        <v/>
      </c>
      <c r="B2299" s="83"/>
      <c r="C2299" s="83"/>
      <c r="D2299" s="83"/>
      <c r="E2299" s="83"/>
      <c r="F2299" s="83"/>
      <c r="G2299" s="83"/>
    </row>
    <row r="2300" spans="1:7">
      <c r="A2300" t="str">
        <f t="shared" si="35"/>
        <v/>
      </c>
      <c r="B2300" s="83"/>
      <c r="C2300" s="83"/>
      <c r="D2300" s="83"/>
      <c r="E2300" s="83"/>
      <c r="F2300" s="83"/>
      <c r="G2300" s="83"/>
    </row>
    <row r="2301" spans="1:7">
      <c r="A2301" t="str">
        <f t="shared" si="35"/>
        <v/>
      </c>
      <c r="B2301" s="83"/>
      <c r="C2301" s="83"/>
      <c r="D2301" s="83"/>
      <c r="E2301" s="83"/>
      <c r="F2301" s="83"/>
      <c r="G2301" s="83"/>
    </row>
    <row r="2302" spans="1:7">
      <c r="A2302" t="str">
        <f t="shared" si="35"/>
        <v/>
      </c>
      <c r="B2302" s="83"/>
      <c r="C2302" s="83"/>
      <c r="D2302" s="83"/>
      <c r="E2302" s="83"/>
      <c r="F2302" s="83"/>
      <c r="G2302" s="83"/>
    </row>
    <row r="2303" spans="1:7">
      <c r="A2303" t="str">
        <f t="shared" si="35"/>
        <v/>
      </c>
      <c r="B2303" s="83"/>
      <c r="C2303" s="83"/>
      <c r="D2303" s="83"/>
      <c r="E2303" s="83"/>
      <c r="F2303" s="83"/>
      <c r="G2303" s="83"/>
    </row>
    <row r="2304" spans="1:7">
      <c r="A2304" t="str">
        <f t="shared" si="35"/>
        <v/>
      </c>
      <c r="B2304" s="83"/>
      <c r="C2304" s="83"/>
      <c r="D2304" s="83"/>
      <c r="E2304" s="83"/>
      <c r="F2304" s="83"/>
      <c r="G2304" s="83"/>
    </row>
    <row r="2305" spans="1:7">
      <c r="A2305" t="str">
        <f t="shared" si="35"/>
        <v/>
      </c>
      <c r="B2305" s="83"/>
      <c r="C2305" s="83"/>
      <c r="D2305" s="83"/>
      <c r="E2305" s="83"/>
      <c r="F2305" s="83"/>
      <c r="G2305" s="83"/>
    </row>
    <row r="2306" spans="1:7">
      <c r="A2306" t="str">
        <f t="shared" si="35"/>
        <v/>
      </c>
      <c r="B2306" s="83"/>
      <c r="C2306" s="83"/>
      <c r="D2306" s="83"/>
      <c r="E2306" s="83"/>
      <c r="F2306" s="83"/>
      <c r="G2306" s="83"/>
    </row>
    <row r="2307" spans="1:7">
      <c r="A2307" t="str">
        <f t="shared" si="35"/>
        <v/>
      </c>
      <c r="B2307" s="83"/>
      <c r="C2307" s="83"/>
      <c r="D2307" s="83"/>
      <c r="E2307" s="83"/>
      <c r="F2307" s="83"/>
      <c r="G2307" s="83"/>
    </row>
    <row r="2308" spans="1:7">
      <c r="A2308" t="str">
        <f t="shared" ref="A2308:A2371" si="36">CONCATENATE(B2308,C2308)</f>
        <v/>
      </c>
      <c r="B2308" s="83"/>
      <c r="C2308" s="83"/>
      <c r="D2308" s="83"/>
      <c r="E2308" s="83"/>
      <c r="F2308" s="83"/>
      <c r="G2308" s="83"/>
    </row>
    <row r="2309" spans="1:7">
      <c r="A2309" t="str">
        <f t="shared" si="36"/>
        <v/>
      </c>
      <c r="B2309" s="83"/>
      <c r="C2309" s="83"/>
      <c r="D2309" s="83"/>
      <c r="E2309" s="83"/>
      <c r="F2309" s="83"/>
      <c r="G2309" s="83"/>
    </row>
    <row r="2310" spans="1:7">
      <c r="A2310" t="str">
        <f t="shared" si="36"/>
        <v/>
      </c>
      <c r="B2310" s="83"/>
      <c r="C2310" s="83"/>
      <c r="D2310" s="83"/>
      <c r="E2310" s="83"/>
      <c r="F2310" s="83"/>
      <c r="G2310" s="83"/>
    </row>
    <row r="2311" spans="1:7">
      <c r="A2311" t="str">
        <f t="shared" si="36"/>
        <v/>
      </c>
      <c r="B2311" s="83"/>
      <c r="C2311" s="83"/>
      <c r="D2311" s="83"/>
      <c r="E2311" s="83"/>
      <c r="F2311" s="83"/>
      <c r="G2311" s="83"/>
    </row>
    <row r="2312" spans="1:7">
      <c r="A2312" t="str">
        <f t="shared" si="36"/>
        <v/>
      </c>
      <c r="B2312" s="83"/>
      <c r="C2312" s="83"/>
      <c r="D2312" s="83"/>
      <c r="E2312" s="83"/>
      <c r="F2312" s="83"/>
      <c r="G2312" s="83"/>
    </row>
    <row r="2313" spans="1:7">
      <c r="A2313" t="str">
        <f t="shared" si="36"/>
        <v/>
      </c>
      <c r="B2313" s="83"/>
      <c r="C2313" s="83"/>
      <c r="D2313" s="83"/>
      <c r="E2313" s="83"/>
      <c r="F2313" s="83"/>
      <c r="G2313" s="83"/>
    </row>
    <row r="2314" spans="1:7">
      <c r="A2314" t="str">
        <f t="shared" si="36"/>
        <v/>
      </c>
      <c r="B2314" s="83"/>
      <c r="C2314" s="83"/>
      <c r="D2314" s="83"/>
      <c r="E2314" s="83"/>
      <c r="F2314" s="83"/>
      <c r="G2314" s="83"/>
    </row>
    <row r="2315" spans="1:7">
      <c r="A2315" t="str">
        <f t="shared" si="36"/>
        <v/>
      </c>
      <c r="B2315" s="83"/>
      <c r="C2315" s="83"/>
      <c r="D2315" s="83"/>
      <c r="E2315" s="83"/>
      <c r="F2315" s="83"/>
      <c r="G2315" s="83"/>
    </row>
    <row r="2316" spans="1:7">
      <c r="A2316" t="str">
        <f t="shared" si="36"/>
        <v/>
      </c>
      <c r="B2316" s="83"/>
      <c r="C2316" s="83"/>
      <c r="D2316" s="83"/>
      <c r="E2316" s="83"/>
      <c r="F2316" s="83"/>
      <c r="G2316" s="83"/>
    </row>
    <row r="2317" spans="1:7">
      <c r="A2317" t="str">
        <f t="shared" si="36"/>
        <v/>
      </c>
      <c r="B2317" s="83"/>
      <c r="C2317" s="83"/>
      <c r="D2317" s="83"/>
      <c r="E2317" s="83"/>
      <c r="F2317" s="83"/>
      <c r="G2317" s="83"/>
    </row>
    <row r="2318" spans="1:7">
      <c r="A2318" t="str">
        <f t="shared" si="36"/>
        <v/>
      </c>
      <c r="B2318" s="83"/>
      <c r="C2318" s="83"/>
      <c r="D2318" s="83"/>
      <c r="E2318" s="83"/>
      <c r="F2318" s="83"/>
      <c r="G2318" s="83"/>
    </row>
    <row r="2319" spans="1:7">
      <c r="A2319" t="str">
        <f t="shared" si="36"/>
        <v/>
      </c>
      <c r="B2319" s="83"/>
      <c r="C2319" s="83"/>
      <c r="D2319" s="83"/>
      <c r="E2319" s="83"/>
      <c r="F2319" s="83"/>
      <c r="G2319" s="83"/>
    </row>
    <row r="2320" spans="1:7">
      <c r="A2320" t="str">
        <f t="shared" si="36"/>
        <v/>
      </c>
      <c r="B2320" s="83"/>
      <c r="C2320" s="83"/>
      <c r="D2320" s="83"/>
      <c r="E2320" s="83"/>
      <c r="F2320" s="83"/>
      <c r="G2320" s="83"/>
    </row>
    <row r="2321" spans="1:7">
      <c r="A2321" t="str">
        <f t="shared" si="36"/>
        <v/>
      </c>
      <c r="B2321" s="83"/>
      <c r="C2321" s="83"/>
      <c r="D2321" s="83"/>
      <c r="E2321" s="83"/>
      <c r="F2321" s="83"/>
      <c r="G2321" s="83"/>
    </row>
    <row r="2322" spans="1:7">
      <c r="A2322" t="str">
        <f t="shared" si="36"/>
        <v/>
      </c>
      <c r="B2322" s="83"/>
      <c r="C2322" s="83"/>
      <c r="D2322" s="83"/>
      <c r="E2322" s="83"/>
      <c r="F2322" s="83"/>
      <c r="G2322" s="83"/>
    </row>
    <row r="2323" spans="1:7">
      <c r="A2323" t="str">
        <f t="shared" si="36"/>
        <v/>
      </c>
      <c r="B2323" s="83"/>
      <c r="C2323" s="83"/>
      <c r="D2323" s="83"/>
      <c r="E2323" s="83"/>
      <c r="F2323" s="83"/>
      <c r="G2323" s="83"/>
    </row>
    <row r="2324" spans="1:7">
      <c r="A2324" t="str">
        <f t="shared" si="36"/>
        <v/>
      </c>
      <c r="B2324" s="83"/>
      <c r="C2324" s="83"/>
      <c r="D2324" s="83"/>
      <c r="E2324" s="83"/>
      <c r="F2324" s="83"/>
      <c r="G2324" s="83"/>
    </row>
    <row r="2325" spans="1:7">
      <c r="A2325" t="str">
        <f t="shared" si="36"/>
        <v/>
      </c>
      <c r="B2325" s="83"/>
      <c r="C2325" s="83"/>
      <c r="D2325" s="83"/>
      <c r="E2325" s="83"/>
      <c r="F2325" s="83"/>
      <c r="G2325" s="83"/>
    </row>
    <row r="2326" spans="1:7">
      <c r="A2326" t="str">
        <f t="shared" si="36"/>
        <v/>
      </c>
      <c r="B2326" s="83"/>
      <c r="C2326" s="83"/>
      <c r="D2326" s="83"/>
      <c r="E2326" s="83"/>
      <c r="F2326" s="83"/>
      <c r="G2326" s="83"/>
    </row>
    <row r="2327" spans="1:7">
      <c r="A2327" t="str">
        <f t="shared" si="36"/>
        <v/>
      </c>
      <c r="B2327" s="83"/>
      <c r="C2327" s="83"/>
      <c r="D2327" s="83"/>
      <c r="E2327" s="83"/>
      <c r="F2327" s="83"/>
      <c r="G2327" s="83"/>
    </row>
    <row r="2328" spans="1:7">
      <c r="A2328" t="str">
        <f t="shared" si="36"/>
        <v/>
      </c>
      <c r="B2328" s="83"/>
      <c r="C2328" s="83"/>
      <c r="D2328" s="83"/>
      <c r="E2328" s="83"/>
      <c r="F2328" s="83"/>
      <c r="G2328" s="83"/>
    </row>
    <row r="2329" spans="1:7">
      <c r="A2329" t="str">
        <f t="shared" si="36"/>
        <v/>
      </c>
      <c r="B2329" s="83"/>
      <c r="C2329" s="83"/>
      <c r="D2329" s="83"/>
      <c r="E2329" s="83"/>
      <c r="F2329" s="83"/>
      <c r="G2329" s="83"/>
    </row>
    <row r="2330" spans="1:7">
      <c r="A2330" t="str">
        <f t="shared" si="36"/>
        <v/>
      </c>
      <c r="B2330" s="83"/>
      <c r="C2330" s="83"/>
      <c r="D2330" s="83"/>
      <c r="E2330" s="83"/>
      <c r="F2330" s="83"/>
      <c r="G2330" s="83"/>
    </row>
    <row r="2331" spans="1:7">
      <c r="A2331" t="str">
        <f t="shared" si="36"/>
        <v/>
      </c>
      <c r="B2331" s="83"/>
      <c r="C2331" s="83"/>
      <c r="D2331" s="83"/>
      <c r="E2331" s="83"/>
      <c r="F2331" s="83"/>
      <c r="G2331" s="83"/>
    </row>
    <row r="2332" spans="1:7">
      <c r="A2332" t="str">
        <f t="shared" si="36"/>
        <v/>
      </c>
      <c r="B2332" s="83"/>
      <c r="C2332" s="83"/>
      <c r="D2332" s="83"/>
      <c r="E2332" s="83"/>
      <c r="F2332" s="83"/>
      <c r="G2332" s="83"/>
    </row>
    <row r="2333" spans="1:7">
      <c r="A2333" t="str">
        <f t="shared" si="36"/>
        <v/>
      </c>
      <c r="B2333" s="83"/>
      <c r="C2333" s="83"/>
      <c r="D2333" s="83"/>
      <c r="E2333" s="83"/>
      <c r="F2333" s="83"/>
      <c r="G2333" s="83"/>
    </row>
    <row r="2334" spans="1:7">
      <c r="A2334" t="str">
        <f t="shared" si="36"/>
        <v/>
      </c>
      <c r="B2334" s="83"/>
      <c r="C2334" s="83"/>
      <c r="D2334" s="83"/>
      <c r="E2334" s="83"/>
      <c r="F2334" s="83"/>
      <c r="G2334" s="83"/>
    </row>
    <row r="2335" spans="1:7">
      <c r="A2335" t="str">
        <f t="shared" si="36"/>
        <v/>
      </c>
      <c r="B2335" s="83"/>
      <c r="C2335" s="83"/>
      <c r="D2335" s="83"/>
      <c r="E2335" s="83"/>
      <c r="F2335" s="83"/>
      <c r="G2335" s="83"/>
    </row>
    <row r="2336" spans="1:7">
      <c r="A2336" t="str">
        <f t="shared" si="36"/>
        <v/>
      </c>
      <c r="B2336" s="83"/>
      <c r="C2336" s="83"/>
      <c r="D2336" s="83"/>
      <c r="E2336" s="83"/>
      <c r="F2336" s="83"/>
      <c r="G2336" s="83"/>
    </row>
    <row r="2337" spans="1:7">
      <c r="A2337" t="str">
        <f t="shared" si="36"/>
        <v/>
      </c>
      <c r="B2337" s="83"/>
      <c r="C2337" s="83"/>
      <c r="D2337" s="83"/>
      <c r="E2337" s="83"/>
      <c r="F2337" s="83"/>
      <c r="G2337" s="83"/>
    </row>
    <row r="2338" spans="1:7">
      <c r="A2338" t="str">
        <f t="shared" si="36"/>
        <v/>
      </c>
      <c r="B2338" s="83"/>
      <c r="C2338" s="83"/>
      <c r="D2338" s="83"/>
      <c r="E2338" s="83"/>
      <c r="F2338" s="83"/>
      <c r="G2338" s="83"/>
    </row>
    <row r="2339" spans="1:7">
      <c r="A2339" t="str">
        <f t="shared" si="36"/>
        <v/>
      </c>
      <c r="B2339" s="83"/>
      <c r="C2339" s="83"/>
      <c r="D2339" s="83"/>
      <c r="E2339" s="83"/>
      <c r="F2339" s="83"/>
      <c r="G2339" s="83"/>
    </row>
    <row r="2340" spans="1:7">
      <c r="A2340" t="str">
        <f t="shared" si="36"/>
        <v/>
      </c>
      <c r="B2340" s="83"/>
      <c r="C2340" s="83"/>
      <c r="D2340" s="83"/>
      <c r="E2340" s="83"/>
      <c r="F2340" s="83"/>
      <c r="G2340" s="83"/>
    </row>
    <row r="2341" spans="1:7">
      <c r="A2341" t="str">
        <f t="shared" si="36"/>
        <v/>
      </c>
      <c r="B2341" s="83"/>
      <c r="C2341" s="83"/>
      <c r="D2341" s="83"/>
      <c r="E2341" s="83"/>
      <c r="F2341" s="83"/>
      <c r="G2341" s="83"/>
    </row>
    <row r="2342" spans="1:7">
      <c r="A2342" t="str">
        <f t="shared" si="36"/>
        <v/>
      </c>
      <c r="B2342" s="83"/>
      <c r="C2342" s="83"/>
      <c r="D2342" s="83"/>
      <c r="E2342" s="83"/>
      <c r="F2342" s="83"/>
      <c r="G2342" s="83"/>
    </row>
    <row r="2343" spans="1:7">
      <c r="A2343" t="str">
        <f t="shared" si="36"/>
        <v/>
      </c>
      <c r="B2343" s="83"/>
      <c r="C2343" s="83"/>
      <c r="D2343" s="83"/>
      <c r="E2343" s="83"/>
      <c r="F2343" s="83"/>
      <c r="G2343" s="83"/>
    </row>
    <row r="2344" spans="1:7">
      <c r="A2344" t="str">
        <f t="shared" si="36"/>
        <v/>
      </c>
      <c r="B2344" s="83"/>
      <c r="C2344" s="83"/>
      <c r="D2344" s="83"/>
      <c r="E2344" s="83"/>
      <c r="F2344" s="83"/>
      <c r="G2344" s="83"/>
    </row>
    <row r="2345" spans="1:7">
      <c r="A2345" t="str">
        <f t="shared" si="36"/>
        <v/>
      </c>
      <c r="B2345" s="83"/>
      <c r="C2345" s="83"/>
      <c r="D2345" s="83"/>
      <c r="E2345" s="83"/>
      <c r="F2345" s="83"/>
      <c r="G2345" s="83"/>
    </row>
    <row r="2346" spans="1:7">
      <c r="A2346" t="str">
        <f t="shared" si="36"/>
        <v/>
      </c>
      <c r="B2346" s="83"/>
      <c r="C2346" s="83"/>
      <c r="D2346" s="83"/>
      <c r="E2346" s="83"/>
      <c r="F2346" s="83"/>
      <c r="G2346" s="83"/>
    </row>
    <row r="2347" spans="1:7">
      <c r="A2347" t="str">
        <f t="shared" si="36"/>
        <v/>
      </c>
      <c r="B2347" s="83"/>
      <c r="C2347" s="83"/>
      <c r="D2347" s="83"/>
      <c r="E2347" s="83"/>
      <c r="F2347" s="83"/>
      <c r="G2347" s="83"/>
    </row>
    <row r="2348" spans="1:7">
      <c r="A2348" t="str">
        <f t="shared" si="36"/>
        <v/>
      </c>
      <c r="B2348" s="83"/>
      <c r="C2348" s="83"/>
      <c r="D2348" s="83"/>
      <c r="E2348" s="83"/>
      <c r="F2348" s="83"/>
      <c r="G2348" s="83"/>
    </row>
    <row r="2349" spans="1:7">
      <c r="A2349" t="str">
        <f t="shared" si="36"/>
        <v/>
      </c>
      <c r="B2349" s="83"/>
      <c r="C2349" s="83"/>
      <c r="D2349" s="83"/>
      <c r="E2349" s="83"/>
      <c r="F2349" s="83"/>
      <c r="G2349" s="83"/>
    </row>
    <row r="2350" spans="1:7">
      <c r="A2350" t="str">
        <f t="shared" si="36"/>
        <v/>
      </c>
      <c r="B2350" s="83"/>
      <c r="C2350" s="83"/>
      <c r="D2350" s="83"/>
      <c r="E2350" s="83"/>
      <c r="F2350" s="83"/>
      <c r="G2350" s="83"/>
    </row>
    <row r="2351" spans="1:7">
      <c r="A2351" t="str">
        <f t="shared" si="36"/>
        <v/>
      </c>
      <c r="B2351" s="83"/>
      <c r="C2351" s="83"/>
      <c r="D2351" s="83"/>
      <c r="E2351" s="83"/>
      <c r="F2351" s="83"/>
      <c r="G2351" s="83"/>
    </row>
    <row r="2352" spans="1:7">
      <c r="A2352" t="str">
        <f t="shared" si="36"/>
        <v/>
      </c>
      <c r="B2352" s="83"/>
      <c r="C2352" s="83"/>
      <c r="D2352" s="83"/>
      <c r="E2352" s="83"/>
      <c r="F2352" s="83"/>
      <c r="G2352" s="83"/>
    </row>
    <row r="2353" spans="1:7">
      <c r="A2353" t="str">
        <f t="shared" si="36"/>
        <v/>
      </c>
      <c r="B2353" s="83"/>
      <c r="C2353" s="83"/>
      <c r="D2353" s="83"/>
      <c r="E2353" s="83"/>
      <c r="F2353" s="83"/>
      <c r="G2353" s="83"/>
    </row>
    <row r="2354" spans="1:7">
      <c r="A2354" t="str">
        <f t="shared" si="36"/>
        <v/>
      </c>
      <c r="B2354" s="83"/>
      <c r="C2354" s="83"/>
      <c r="D2354" s="83"/>
      <c r="E2354" s="83"/>
      <c r="F2354" s="83"/>
      <c r="G2354" s="83"/>
    </row>
    <row r="2355" spans="1:7">
      <c r="A2355" t="str">
        <f t="shared" si="36"/>
        <v/>
      </c>
      <c r="B2355" s="83"/>
      <c r="C2355" s="83"/>
      <c r="D2355" s="83"/>
      <c r="E2355" s="83"/>
      <c r="F2355" s="83"/>
      <c r="G2355" s="83"/>
    </row>
    <row r="2356" spans="1:7">
      <c r="A2356" t="str">
        <f t="shared" si="36"/>
        <v/>
      </c>
      <c r="B2356" s="83"/>
      <c r="C2356" s="83"/>
      <c r="D2356" s="83"/>
      <c r="E2356" s="83"/>
      <c r="F2356" s="83"/>
      <c r="G2356" s="83"/>
    </row>
    <row r="2357" spans="1:7">
      <c r="A2357" t="str">
        <f t="shared" si="36"/>
        <v/>
      </c>
      <c r="B2357" s="83"/>
      <c r="C2357" s="83"/>
      <c r="D2357" s="83"/>
      <c r="E2357" s="83"/>
      <c r="F2357" s="83"/>
      <c r="G2357" s="83"/>
    </row>
    <row r="2358" spans="1:7">
      <c r="A2358" t="str">
        <f t="shared" si="36"/>
        <v/>
      </c>
      <c r="B2358" s="83"/>
      <c r="C2358" s="83"/>
      <c r="D2358" s="83"/>
      <c r="E2358" s="83"/>
      <c r="F2358" s="83"/>
      <c r="G2358" s="83"/>
    </row>
    <row r="2359" spans="1:7">
      <c r="A2359" t="str">
        <f t="shared" si="36"/>
        <v/>
      </c>
      <c r="B2359" s="83"/>
      <c r="C2359" s="83"/>
      <c r="D2359" s="83"/>
      <c r="E2359" s="83"/>
      <c r="F2359" s="83"/>
      <c r="G2359" s="83"/>
    </row>
    <row r="2360" spans="1:7">
      <c r="A2360" t="str">
        <f t="shared" si="36"/>
        <v/>
      </c>
      <c r="B2360" s="83"/>
      <c r="C2360" s="83"/>
      <c r="D2360" s="83"/>
      <c r="E2360" s="83"/>
      <c r="F2360" s="83"/>
      <c r="G2360" s="83"/>
    </row>
    <row r="2361" spans="1:7">
      <c r="A2361" t="str">
        <f t="shared" si="36"/>
        <v/>
      </c>
      <c r="B2361" s="83"/>
      <c r="C2361" s="83"/>
      <c r="D2361" s="83"/>
      <c r="E2361" s="83"/>
      <c r="F2361" s="83"/>
      <c r="G2361" s="83"/>
    </row>
    <row r="2362" spans="1:7">
      <c r="A2362" t="str">
        <f t="shared" si="36"/>
        <v/>
      </c>
      <c r="B2362" s="83"/>
      <c r="C2362" s="83"/>
      <c r="D2362" s="83"/>
      <c r="E2362" s="83"/>
      <c r="F2362" s="83"/>
      <c r="G2362" s="83"/>
    </row>
    <row r="2363" spans="1:7">
      <c r="A2363" t="str">
        <f t="shared" si="36"/>
        <v/>
      </c>
      <c r="B2363" s="83"/>
      <c r="C2363" s="83"/>
      <c r="D2363" s="83"/>
      <c r="E2363" s="83"/>
      <c r="F2363" s="83"/>
      <c r="G2363" s="83"/>
    </row>
    <row r="2364" spans="1:7">
      <c r="A2364" t="str">
        <f t="shared" si="36"/>
        <v/>
      </c>
      <c r="B2364" s="83"/>
      <c r="C2364" s="83"/>
      <c r="D2364" s="83"/>
      <c r="E2364" s="83"/>
      <c r="F2364" s="83"/>
      <c r="G2364" s="83"/>
    </row>
    <row r="2365" spans="1:7">
      <c r="A2365" t="str">
        <f t="shared" si="36"/>
        <v/>
      </c>
      <c r="B2365" s="83"/>
      <c r="C2365" s="83"/>
      <c r="D2365" s="83"/>
      <c r="E2365" s="83"/>
      <c r="F2365" s="83"/>
      <c r="G2365" s="83"/>
    </row>
    <row r="2366" spans="1:7">
      <c r="A2366" t="str">
        <f t="shared" si="36"/>
        <v/>
      </c>
      <c r="B2366" s="83"/>
      <c r="C2366" s="83"/>
      <c r="D2366" s="83"/>
      <c r="E2366" s="83"/>
      <c r="F2366" s="83"/>
      <c r="G2366" s="83"/>
    </row>
    <row r="2367" spans="1:7">
      <c r="A2367" t="str">
        <f t="shared" si="36"/>
        <v/>
      </c>
      <c r="B2367" s="83"/>
      <c r="C2367" s="83"/>
      <c r="D2367" s="83"/>
      <c r="E2367" s="83"/>
      <c r="F2367" s="83"/>
      <c r="G2367" s="83"/>
    </row>
    <row r="2368" spans="1:7">
      <c r="A2368" t="str">
        <f t="shared" si="36"/>
        <v/>
      </c>
      <c r="B2368" s="83"/>
      <c r="C2368" s="83"/>
      <c r="D2368" s="83"/>
      <c r="E2368" s="83"/>
      <c r="F2368" s="83"/>
      <c r="G2368" s="83"/>
    </row>
    <row r="2369" spans="1:7">
      <c r="A2369" t="str">
        <f t="shared" si="36"/>
        <v/>
      </c>
      <c r="B2369" s="83"/>
      <c r="C2369" s="83"/>
      <c r="D2369" s="83"/>
      <c r="E2369" s="83"/>
      <c r="F2369" s="83"/>
      <c r="G2369" s="83"/>
    </row>
    <row r="2370" spans="1:7">
      <c r="A2370" t="str">
        <f t="shared" si="36"/>
        <v/>
      </c>
      <c r="B2370" s="83"/>
      <c r="C2370" s="83"/>
      <c r="D2370" s="83"/>
      <c r="E2370" s="83"/>
      <c r="F2370" s="83"/>
      <c r="G2370" s="83"/>
    </row>
    <row r="2371" spans="1:7">
      <c r="A2371" t="str">
        <f t="shared" si="36"/>
        <v/>
      </c>
      <c r="B2371" s="83"/>
      <c r="C2371" s="83"/>
      <c r="D2371" s="83"/>
      <c r="E2371" s="83"/>
      <c r="F2371" s="83"/>
      <c r="G2371" s="83"/>
    </row>
    <row r="2372" spans="1:7">
      <c r="A2372" t="str">
        <f t="shared" ref="A2372:A2435" si="37">CONCATENATE(B2372,C2372)</f>
        <v/>
      </c>
      <c r="B2372" s="83"/>
      <c r="C2372" s="83"/>
      <c r="D2372" s="83"/>
      <c r="E2372" s="83"/>
      <c r="F2372" s="83"/>
      <c r="G2372" s="83"/>
    </row>
    <row r="2373" spans="1:7">
      <c r="A2373" t="str">
        <f t="shared" si="37"/>
        <v/>
      </c>
      <c r="B2373" s="83"/>
      <c r="C2373" s="83"/>
      <c r="D2373" s="83"/>
      <c r="E2373" s="83"/>
      <c r="F2373" s="83"/>
      <c r="G2373" s="83"/>
    </row>
    <row r="2374" spans="1:7">
      <c r="A2374" t="str">
        <f t="shared" si="37"/>
        <v/>
      </c>
      <c r="B2374" s="83"/>
      <c r="C2374" s="83"/>
      <c r="D2374" s="83"/>
      <c r="E2374" s="83"/>
      <c r="F2374" s="83"/>
      <c r="G2374" s="83"/>
    </row>
    <row r="2375" spans="1:7">
      <c r="A2375" t="str">
        <f t="shared" si="37"/>
        <v/>
      </c>
      <c r="B2375" s="83"/>
      <c r="C2375" s="83"/>
      <c r="D2375" s="83"/>
      <c r="E2375" s="83"/>
      <c r="F2375" s="83"/>
      <c r="G2375" s="83"/>
    </row>
    <row r="2376" spans="1:7">
      <c r="A2376" t="str">
        <f t="shared" si="37"/>
        <v/>
      </c>
      <c r="B2376" s="83"/>
      <c r="C2376" s="83"/>
      <c r="D2376" s="83"/>
      <c r="E2376" s="83"/>
      <c r="F2376" s="83"/>
      <c r="G2376" s="83"/>
    </row>
    <row r="2377" spans="1:7">
      <c r="A2377" t="str">
        <f t="shared" si="37"/>
        <v/>
      </c>
      <c r="B2377" s="83"/>
      <c r="C2377" s="83"/>
      <c r="D2377" s="83"/>
      <c r="E2377" s="83"/>
      <c r="F2377" s="83"/>
      <c r="G2377" s="83"/>
    </row>
    <row r="2378" spans="1:7">
      <c r="A2378" t="str">
        <f t="shared" si="37"/>
        <v/>
      </c>
      <c r="B2378" s="83"/>
      <c r="C2378" s="83"/>
      <c r="D2378" s="83"/>
      <c r="E2378" s="83"/>
      <c r="F2378" s="83"/>
      <c r="G2378" s="83"/>
    </row>
    <row r="2379" spans="1:7">
      <c r="A2379" t="str">
        <f t="shared" si="37"/>
        <v/>
      </c>
      <c r="B2379" s="83"/>
      <c r="C2379" s="83"/>
      <c r="D2379" s="83"/>
      <c r="E2379" s="83"/>
      <c r="F2379" s="83"/>
      <c r="G2379" s="83"/>
    </row>
    <row r="2380" spans="1:7">
      <c r="A2380" t="str">
        <f t="shared" si="37"/>
        <v/>
      </c>
      <c r="B2380" s="83"/>
      <c r="C2380" s="83"/>
      <c r="D2380" s="83"/>
      <c r="E2380" s="83"/>
      <c r="F2380" s="83"/>
      <c r="G2380" s="83"/>
    </row>
    <row r="2381" spans="1:7">
      <c r="A2381" t="str">
        <f t="shared" si="37"/>
        <v/>
      </c>
      <c r="B2381" s="83"/>
      <c r="C2381" s="83"/>
      <c r="D2381" s="83"/>
      <c r="E2381" s="83"/>
      <c r="F2381" s="83"/>
      <c r="G2381" s="83"/>
    </row>
    <row r="2382" spans="1:7">
      <c r="A2382" t="str">
        <f t="shared" si="37"/>
        <v/>
      </c>
      <c r="B2382" s="83"/>
      <c r="C2382" s="83"/>
      <c r="D2382" s="83"/>
      <c r="E2382" s="83"/>
      <c r="F2382" s="83"/>
      <c r="G2382" s="83"/>
    </row>
    <row r="2383" spans="1:7">
      <c r="A2383" t="str">
        <f t="shared" si="37"/>
        <v/>
      </c>
      <c r="B2383" s="83"/>
      <c r="C2383" s="83"/>
      <c r="D2383" s="83"/>
      <c r="E2383" s="83"/>
      <c r="F2383" s="83"/>
      <c r="G2383" s="83"/>
    </row>
    <row r="2384" spans="1:7">
      <c r="A2384" t="str">
        <f t="shared" si="37"/>
        <v/>
      </c>
      <c r="B2384" s="83"/>
      <c r="C2384" s="83"/>
      <c r="D2384" s="83"/>
      <c r="E2384" s="83"/>
      <c r="F2384" s="83"/>
      <c r="G2384" s="83"/>
    </row>
    <row r="2385" spans="1:7">
      <c r="A2385" t="str">
        <f t="shared" si="37"/>
        <v/>
      </c>
      <c r="B2385" s="83"/>
      <c r="C2385" s="83"/>
      <c r="D2385" s="83"/>
      <c r="E2385" s="83"/>
      <c r="F2385" s="83"/>
      <c r="G2385" s="83"/>
    </row>
    <row r="2386" spans="1:7">
      <c r="A2386" t="str">
        <f t="shared" si="37"/>
        <v/>
      </c>
      <c r="B2386" s="83"/>
      <c r="C2386" s="83"/>
      <c r="D2386" s="83"/>
      <c r="E2386" s="83"/>
      <c r="F2386" s="83"/>
      <c r="G2386" s="83"/>
    </row>
    <row r="2387" spans="1:7">
      <c r="A2387" t="str">
        <f t="shared" si="37"/>
        <v/>
      </c>
      <c r="B2387" s="83"/>
      <c r="C2387" s="83"/>
      <c r="D2387" s="83"/>
      <c r="E2387" s="83"/>
      <c r="F2387" s="83"/>
      <c r="G2387" s="83"/>
    </row>
    <row r="2388" spans="1:7">
      <c r="A2388" t="str">
        <f t="shared" si="37"/>
        <v/>
      </c>
      <c r="B2388" s="83"/>
      <c r="C2388" s="83"/>
      <c r="D2388" s="83"/>
      <c r="E2388" s="83"/>
      <c r="F2388" s="83"/>
      <c r="G2388" s="83"/>
    </row>
    <row r="2389" spans="1:7">
      <c r="A2389" t="str">
        <f t="shared" si="37"/>
        <v/>
      </c>
      <c r="B2389" s="83"/>
      <c r="C2389" s="83"/>
      <c r="D2389" s="83"/>
      <c r="E2389" s="83"/>
      <c r="F2389" s="83"/>
      <c r="G2389" s="83"/>
    </row>
    <row r="2390" spans="1:7">
      <c r="A2390" t="str">
        <f t="shared" si="37"/>
        <v/>
      </c>
      <c r="B2390" s="83"/>
      <c r="C2390" s="83"/>
      <c r="D2390" s="83"/>
      <c r="E2390" s="83"/>
      <c r="F2390" s="83"/>
      <c r="G2390" s="83"/>
    </row>
    <row r="2391" spans="1:7">
      <c r="A2391" t="str">
        <f t="shared" si="37"/>
        <v/>
      </c>
      <c r="B2391" s="83"/>
      <c r="C2391" s="83"/>
      <c r="D2391" s="83"/>
      <c r="E2391" s="83"/>
      <c r="F2391" s="83"/>
      <c r="G2391" s="83"/>
    </row>
    <row r="2392" spans="1:7">
      <c r="A2392" t="str">
        <f t="shared" si="37"/>
        <v/>
      </c>
      <c r="B2392" s="83"/>
      <c r="C2392" s="83"/>
      <c r="D2392" s="83"/>
      <c r="E2392" s="83"/>
      <c r="F2392" s="83"/>
      <c r="G2392" s="83"/>
    </row>
    <row r="2393" spans="1:7">
      <c r="A2393" t="str">
        <f t="shared" si="37"/>
        <v/>
      </c>
      <c r="B2393" s="83"/>
      <c r="C2393" s="83"/>
      <c r="D2393" s="83"/>
      <c r="E2393" s="83"/>
      <c r="F2393" s="83"/>
      <c r="G2393" s="83"/>
    </row>
    <row r="2394" spans="1:7">
      <c r="A2394" t="str">
        <f t="shared" si="37"/>
        <v/>
      </c>
      <c r="B2394" s="83"/>
      <c r="C2394" s="83"/>
      <c r="D2394" s="83"/>
      <c r="E2394" s="83"/>
      <c r="F2394" s="83"/>
      <c r="G2394" s="83"/>
    </row>
    <row r="2395" spans="1:7">
      <c r="A2395" t="str">
        <f t="shared" si="37"/>
        <v/>
      </c>
      <c r="B2395" s="83"/>
      <c r="C2395" s="83"/>
      <c r="D2395" s="83"/>
      <c r="E2395" s="83"/>
      <c r="F2395" s="83"/>
      <c r="G2395" s="83"/>
    </row>
    <row r="2396" spans="1:7">
      <c r="A2396" t="str">
        <f t="shared" si="37"/>
        <v/>
      </c>
      <c r="B2396" s="83"/>
      <c r="C2396" s="83"/>
      <c r="D2396" s="83"/>
      <c r="E2396" s="83"/>
      <c r="F2396" s="83"/>
      <c r="G2396" s="83"/>
    </row>
    <row r="2397" spans="1:7">
      <c r="A2397" t="str">
        <f t="shared" si="37"/>
        <v/>
      </c>
      <c r="B2397" s="83"/>
      <c r="C2397" s="83"/>
      <c r="D2397" s="83"/>
      <c r="E2397" s="83"/>
      <c r="F2397" s="83"/>
      <c r="G2397" s="83"/>
    </row>
    <row r="2398" spans="1:7">
      <c r="A2398" t="str">
        <f t="shared" si="37"/>
        <v/>
      </c>
      <c r="B2398" s="83"/>
      <c r="C2398" s="83"/>
      <c r="D2398" s="83"/>
      <c r="E2398" s="83"/>
      <c r="F2398" s="83"/>
      <c r="G2398" s="83"/>
    </row>
    <row r="2399" spans="1:7">
      <c r="A2399" t="str">
        <f t="shared" si="37"/>
        <v/>
      </c>
      <c r="B2399" s="83"/>
      <c r="C2399" s="83"/>
      <c r="D2399" s="83"/>
      <c r="E2399" s="83"/>
      <c r="F2399" s="83"/>
      <c r="G2399" s="83"/>
    </row>
    <row r="2400" spans="1:7">
      <c r="A2400" t="str">
        <f t="shared" si="37"/>
        <v/>
      </c>
      <c r="B2400" s="83"/>
      <c r="C2400" s="83"/>
      <c r="D2400" s="83"/>
      <c r="E2400" s="83"/>
      <c r="F2400" s="83"/>
      <c r="G2400" s="83"/>
    </row>
    <row r="2401" spans="1:7">
      <c r="A2401" t="str">
        <f t="shared" si="37"/>
        <v/>
      </c>
      <c r="B2401" s="83"/>
      <c r="C2401" s="83"/>
      <c r="D2401" s="83"/>
      <c r="E2401" s="83"/>
      <c r="F2401" s="83"/>
      <c r="G2401" s="83"/>
    </row>
    <row r="2402" spans="1:7">
      <c r="A2402" t="str">
        <f t="shared" si="37"/>
        <v/>
      </c>
      <c r="B2402" s="83"/>
      <c r="C2402" s="83"/>
      <c r="D2402" s="83"/>
      <c r="E2402" s="83"/>
      <c r="F2402" s="83"/>
      <c r="G2402" s="83"/>
    </row>
    <row r="2403" spans="1:7">
      <c r="A2403" t="str">
        <f t="shared" si="37"/>
        <v/>
      </c>
      <c r="B2403" s="83"/>
      <c r="C2403" s="83"/>
      <c r="D2403" s="83"/>
      <c r="E2403" s="83"/>
      <c r="F2403" s="83"/>
      <c r="G2403" s="83"/>
    </row>
    <row r="2404" spans="1:7">
      <c r="A2404" t="str">
        <f t="shared" si="37"/>
        <v/>
      </c>
      <c r="B2404" s="83"/>
      <c r="C2404" s="83"/>
      <c r="D2404" s="83"/>
      <c r="E2404" s="83"/>
      <c r="F2404" s="83"/>
      <c r="G2404" s="83"/>
    </row>
    <row r="2405" spans="1:7">
      <c r="A2405" t="str">
        <f t="shared" si="37"/>
        <v/>
      </c>
      <c r="B2405" s="83"/>
      <c r="C2405" s="83"/>
      <c r="D2405" s="83"/>
      <c r="E2405" s="83"/>
      <c r="F2405" s="83"/>
      <c r="G2405" s="83"/>
    </row>
    <row r="2406" spans="1:7">
      <c r="A2406" t="str">
        <f t="shared" si="37"/>
        <v/>
      </c>
      <c r="B2406" s="83"/>
      <c r="C2406" s="83"/>
      <c r="D2406" s="83"/>
      <c r="E2406" s="83"/>
      <c r="F2406" s="83"/>
      <c r="G2406" s="83"/>
    </row>
    <row r="2407" spans="1:7">
      <c r="A2407" t="str">
        <f t="shared" si="37"/>
        <v/>
      </c>
      <c r="B2407" s="83"/>
      <c r="C2407" s="83"/>
      <c r="D2407" s="83"/>
      <c r="E2407" s="83"/>
      <c r="F2407" s="83"/>
      <c r="G2407" s="83"/>
    </row>
    <row r="2408" spans="1:7">
      <c r="A2408" t="str">
        <f t="shared" si="37"/>
        <v/>
      </c>
      <c r="B2408" s="83"/>
      <c r="C2408" s="83"/>
      <c r="D2408" s="83"/>
      <c r="E2408" s="83"/>
      <c r="F2408" s="83"/>
      <c r="G2408" s="83"/>
    </row>
    <row r="2409" spans="1:7">
      <c r="A2409" t="str">
        <f t="shared" si="37"/>
        <v/>
      </c>
      <c r="B2409" s="83"/>
      <c r="C2409" s="83"/>
      <c r="D2409" s="83"/>
      <c r="E2409" s="83"/>
      <c r="F2409" s="83"/>
      <c r="G2409" s="83"/>
    </row>
    <row r="2410" spans="1:7">
      <c r="A2410" t="str">
        <f t="shared" si="37"/>
        <v/>
      </c>
      <c r="B2410" s="83"/>
      <c r="C2410" s="83"/>
      <c r="D2410" s="83"/>
      <c r="E2410" s="83"/>
      <c r="F2410" s="83"/>
      <c r="G2410" s="83"/>
    </row>
    <row r="2411" spans="1:7">
      <c r="A2411" t="str">
        <f t="shared" si="37"/>
        <v/>
      </c>
      <c r="B2411" s="83"/>
      <c r="C2411" s="83"/>
      <c r="D2411" s="83"/>
      <c r="E2411" s="83"/>
      <c r="F2411" s="83"/>
      <c r="G2411" s="83"/>
    </row>
    <row r="2412" spans="1:7">
      <c r="A2412" t="str">
        <f t="shared" si="37"/>
        <v/>
      </c>
      <c r="B2412" s="83"/>
      <c r="C2412" s="83"/>
      <c r="D2412" s="83"/>
      <c r="E2412" s="83"/>
      <c r="F2412" s="83"/>
      <c r="G2412" s="83"/>
    </row>
    <row r="2413" spans="1:7">
      <c r="A2413" t="str">
        <f t="shared" si="37"/>
        <v/>
      </c>
      <c r="B2413" s="83"/>
      <c r="C2413" s="83"/>
      <c r="D2413" s="83"/>
      <c r="E2413" s="83"/>
      <c r="F2413" s="83"/>
      <c r="G2413" s="83"/>
    </row>
    <row r="2414" spans="1:7">
      <c r="A2414" t="str">
        <f t="shared" si="37"/>
        <v/>
      </c>
      <c r="B2414" s="83"/>
      <c r="C2414" s="83"/>
      <c r="D2414" s="83"/>
      <c r="E2414" s="83"/>
      <c r="F2414" s="83"/>
      <c r="G2414" s="83"/>
    </row>
    <row r="2415" spans="1:7">
      <c r="A2415" t="str">
        <f t="shared" si="37"/>
        <v/>
      </c>
      <c r="B2415" s="83"/>
      <c r="C2415" s="83"/>
      <c r="D2415" s="83"/>
      <c r="E2415" s="83"/>
      <c r="F2415" s="83"/>
      <c r="G2415" s="83"/>
    </row>
    <row r="2416" spans="1:7">
      <c r="A2416" t="str">
        <f t="shared" si="37"/>
        <v/>
      </c>
      <c r="B2416" s="83"/>
      <c r="C2416" s="83"/>
      <c r="D2416" s="83"/>
      <c r="E2416" s="83"/>
      <c r="F2416" s="83"/>
      <c r="G2416" s="83"/>
    </row>
    <row r="2417" spans="1:7">
      <c r="A2417" t="str">
        <f t="shared" si="37"/>
        <v/>
      </c>
      <c r="B2417" s="83"/>
      <c r="C2417" s="83"/>
      <c r="D2417" s="83"/>
      <c r="E2417" s="83"/>
      <c r="F2417" s="83"/>
      <c r="G2417" s="83"/>
    </row>
    <row r="2418" spans="1:7">
      <c r="A2418" t="str">
        <f t="shared" si="37"/>
        <v/>
      </c>
      <c r="B2418" s="83"/>
      <c r="C2418" s="83"/>
      <c r="D2418" s="83"/>
      <c r="E2418" s="83"/>
      <c r="F2418" s="83"/>
      <c r="G2418" s="83"/>
    </row>
    <row r="2419" spans="1:7">
      <c r="A2419" t="str">
        <f t="shared" si="37"/>
        <v/>
      </c>
      <c r="B2419" s="83"/>
      <c r="C2419" s="83"/>
      <c r="D2419" s="83"/>
      <c r="E2419" s="83"/>
      <c r="F2419" s="83"/>
      <c r="G2419" s="83"/>
    </row>
    <row r="2420" spans="1:7">
      <c r="A2420" t="str">
        <f t="shared" si="37"/>
        <v/>
      </c>
      <c r="B2420" s="83"/>
      <c r="C2420" s="83"/>
      <c r="D2420" s="83"/>
      <c r="E2420" s="83"/>
      <c r="F2420" s="83"/>
      <c r="G2420" s="83"/>
    </row>
    <row r="2421" spans="1:7">
      <c r="A2421" t="str">
        <f t="shared" si="37"/>
        <v/>
      </c>
      <c r="B2421" s="83"/>
      <c r="C2421" s="83"/>
      <c r="D2421" s="83"/>
      <c r="E2421" s="83"/>
      <c r="F2421" s="83"/>
      <c r="G2421" s="83"/>
    </row>
    <row r="2422" spans="1:7">
      <c r="A2422" t="str">
        <f t="shared" si="37"/>
        <v/>
      </c>
      <c r="B2422" s="83"/>
      <c r="C2422" s="83"/>
      <c r="D2422" s="83"/>
      <c r="E2422" s="83"/>
      <c r="F2422" s="83"/>
      <c r="G2422" s="83"/>
    </row>
    <row r="2423" spans="1:7">
      <c r="A2423" t="str">
        <f t="shared" si="37"/>
        <v/>
      </c>
      <c r="B2423" s="83"/>
      <c r="C2423" s="83"/>
      <c r="D2423" s="83"/>
      <c r="E2423" s="83"/>
      <c r="F2423" s="83"/>
      <c r="G2423" s="83"/>
    </row>
    <row r="2424" spans="1:7">
      <c r="A2424" t="str">
        <f t="shared" si="37"/>
        <v/>
      </c>
      <c r="B2424" s="83"/>
      <c r="C2424" s="83"/>
      <c r="D2424" s="83"/>
      <c r="E2424" s="83"/>
      <c r="F2424" s="83"/>
      <c r="G2424" s="83"/>
    </row>
    <row r="2425" spans="1:7">
      <c r="A2425" t="str">
        <f t="shared" si="37"/>
        <v/>
      </c>
      <c r="B2425" s="83"/>
      <c r="C2425" s="83"/>
      <c r="D2425" s="83"/>
      <c r="E2425" s="83"/>
      <c r="F2425" s="83"/>
      <c r="G2425" s="83"/>
    </row>
    <row r="2426" spans="1:7">
      <c r="A2426" t="str">
        <f t="shared" si="37"/>
        <v/>
      </c>
      <c r="B2426" s="83"/>
      <c r="C2426" s="83"/>
      <c r="D2426" s="83"/>
      <c r="E2426" s="83"/>
      <c r="F2426" s="83"/>
      <c r="G2426" s="83"/>
    </row>
    <row r="2427" spans="1:7">
      <c r="A2427" t="str">
        <f t="shared" si="37"/>
        <v/>
      </c>
      <c r="B2427" s="83"/>
      <c r="C2427" s="83"/>
      <c r="D2427" s="83"/>
      <c r="E2427" s="83"/>
      <c r="F2427" s="83"/>
      <c r="G2427" s="83"/>
    </row>
    <row r="2428" spans="1:7">
      <c r="A2428" t="str">
        <f t="shared" si="37"/>
        <v/>
      </c>
      <c r="B2428" s="83"/>
      <c r="C2428" s="83"/>
      <c r="D2428" s="83"/>
      <c r="E2428" s="83"/>
      <c r="F2428" s="83"/>
      <c r="G2428" s="83"/>
    </row>
    <row r="2429" spans="1:7">
      <c r="A2429" t="str">
        <f t="shared" si="37"/>
        <v/>
      </c>
      <c r="B2429" s="83"/>
      <c r="C2429" s="83"/>
      <c r="D2429" s="83"/>
      <c r="E2429" s="83"/>
      <c r="F2429" s="83"/>
      <c r="G2429" s="83"/>
    </row>
    <row r="2430" spans="1:7">
      <c r="A2430" t="str">
        <f t="shared" si="37"/>
        <v/>
      </c>
      <c r="B2430" s="83"/>
      <c r="C2430" s="83"/>
      <c r="D2430" s="83"/>
      <c r="E2430" s="83"/>
      <c r="F2430" s="83"/>
      <c r="G2430" s="83"/>
    </row>
    <row r="2431" spans="1:7">
      <c r="A2431" t="str">
        <f t="shared" si="37"/>
        <v/>
      </c>
      <c r="B2431" s="83"/>
      <c r="C2431" s="83"/>
      <c r="D2431" s="83"/>
      <c r="E2431" s="83"/>
      <c r="F2431" s="83"/>
      <c r="G2431" s="83"/>
    </row>
    <row r="2432" spans="1:7">
      <c r="A2432" t="str">
        <f t="shared" si="37"/>
        <v/>
      </c>
      <c r="B2432" s="83"/>
      <c r="C2432" s="83"/>
      <c r="D2432" s="83"/>
      <c r="E2432" s="83"/>
      <c r="F2432" s="83"/>
      <c r="G2432" s="83"/>
    </row>
    <row r="2433" spans="1:7">
      <c r="A2433" t="str">
        <f t="shared" si="37"/>
        <v/>
      </c>
      <c r="B2433" s="83"/>
      <c r="C2433" s="83"/>
      <c r="D2433" s="83"/>
      <c r="E2433" s="83"/>
      <c r="F2433" s="83"/>
      <c r="G2433" s="83"/>
    </row>
    <row r="2434" spans="1:7">
      <c r="A2434" t="str">
        <f t="shared" si="37"/>
        <v/>
      </c>
      <c r="B2434" s="83"/>
      <c r="C2434" s="83"/>
      <c r="D2434" s="83"/>
      <c r="E2434" s="83"/>
      <c r="F2434" s="83"/>
      <c r="G2434" s="83"/>
    </row>
    <row r="2435" spans="1:7">
      <c r="A2435" t="str">
        <f t="shared" si="37"/>
        <v/>
      </c>
      <c r="B2435" s="83"/>
      <c r="C2435" s="83"/>
      <c r="D2435" s="83"/>
      <c r="E2435" s="83"/>
      <c r="F2435" s="83"/>
      <c r="G2435" s="83"/>
    </row>
    <row r="2436" spans="1:7">
      <c r="A2436" t="str">
        <f t="shared" ref="A2436:A2499" si="38">CONCATENATE(B2436,C2436)</f>
        <v/>
      </c>
      <c r="B2436" s="83"/>
      <c r="C2436" s="83"/>
      <c r="D2436" s="83"/>
      <c r="E2436" s="83"/>
      <c r="F2436" s="83"/>
      <c r="G2436" s="83"/>
    </row>
    <row r="2437" spans="1:7">
      <c r="A2437" t="str">
        <f t="shared" si="38"/>
        <v/>
      </c>
      <c r="B2437" s="83"/>
      <c r="C2437" s="83"/>
      <c r="D2437" s="83"/>
      <c r="E2437" s="83"/>
      <c r="F2437" s="83"/>
      <c r="G2437" s="83"/>
    </row>
    <row r="2438" spans="1:7">
      <c r="A2438" t="str">
        <f t="shared" si="38"/>
        <v/>
      </c>
      <c r="B2438" s="83"/>
      <c r="C2438" s="83"/>
      <c r="D2438" s="83"/>
      <c r="E2438" s="83"/>
      <c r="F2438" s="83"/>
      <c r="G2438" s="83"/>
    </row>
    <row r="2439" spans="1:7">
      <c r="A2439" t="str">
        <f t="shared" si="38"/>
        <v/>
      </c>
      <c r="B2439" s="83"/>
      <c r="C2439" s="83"/>
      <c r="D2439" s="83"/>
      <c r="E2439" s="83"/>
      <c r="F2439" s="83"/>
      <c r="G2439" s="83"/>
    </row>
    <row r="2440" spans="1:7">
      <c r="A2440" t="str">
        <f t="shared" si="38"/>
        <v/>
      </c>
      <c r="B2440" s="83"/>
      <c r="C2440" s="83"/>
      <c r="D2440" s="83"/>
      <c r="E2440" s="83"/>
      <c r="F2440" s="83"/>
      <c r="G2440" s="83"/>
    </row>
    <row r="2441" spans="1:7">
      <c r="A2441" t="str">
        <f t="shared" si="38"/>
        <v/>
      </c>
      <c r="B2441" s="83"/>
      <c r="C2441" s="83"/>
      <c r="D2441" s="83"/>
      <c r="E2441" s="83"/>
      <c r="F2441" s="83"/>
      <c r="G2441" s="83"/>
    </row>
    <row r="2442" spans="1:7">
      <c r="A2442" t="str">
        <f t="shared" si="38"/>
        <v/>
      </c>
      <c r="B2442" s="83"/>
      <c r="C2442" s="83"/>
      <c r="D2442" s="83"/>
      <c r="E2442" s="83"/>
      <c r="F2442" s="83"/>
      <c r="G2442" s="83"/>
    </row>
    <row r="2443" spans="1:7">
      <c r="A2443" t="str">
        <f t="shared" si="38"/>
        <v/>
      </c>
      <c r="B2443" s="83"/>
      <c r="C2443" s="83"/>
      <c r="D2443" s="83"/>
      <c r="E2443" s="83"/>
      <c r="F2443" s="83"/>
      <c r="G2443" s="83"/>
    </row>
    <row r="2444" spans="1:7">
      <c r="A2444" t="str">
        <f t="shared" si="38"/>
        <v/>
      </c>
      <c r="B2444" s="83"/>
      <c r="C2444" s="83"/>
      <c r="D2444" s="83"/>
      <c r="E2444" s="83"/>
      <c r="F2444" s="83"/>
      <c r="G2444" s="83"/>
    </row>
    <row r="2445" spans="1:7">
      <c r="A2445" t="str">
        <f t="shared" si="38"/>
        <v/>
      </c>
      <c r="B2445" s="83"/>
      <c r="C2445" s="83"/>
      <c r="D2445" s="83"/>
      <c r="E2445" s="83"/>
      <c r="F2445" s="83"/>
      <c r="G2445" s="83"/>
    </row>
    <row r="2446" spans="1:7">
      <c r="A2446" t="str">
        <f t="shared" si="38"/>
        <v/>
      </c>
      <c r="B2446" s="83"/>
      <c r="C2446" s="83"/>
      <c r="D2446" s="83"/>
      <c r="E2446" s="83"/>
      <c r="F2446" s="83"/>
      <c r="G2446" s="83"/>
    </row>
    <row r="2447" spans="1:7">
      <c r="A2447" t="str">
        <f t="shared" si="38"/>
        <v/>
      </c>
      <c r="B2447" s="83"/>
      <c r="C2447" s="83"/>
      <c r="D2447" s="83"/>
      <c r="E2447" s="83"/>
      <c r="F2447" s="83"/>
      <c r="G2447" s="83"/>
    </row>
    <row r="2448" spans="1:7">
      <c r="A2448" t="str">
        <f t="shared" si="38"/>
        <v/>
      </c>
      <c r="B2448" s="83"/>
      <c r="C2448" s="83"/>
      <c r="D2448" s="83"/>
      <c r="E2448" s="83"/>
      <c r="F2448" s="83"/>
      <c r="G2448" s="83"/>
    </row>
    <row r="2449" spans="1:7">
      <c r="A2449" t="str">
        <f t="shared" si="38"/>
        <v/>
      </c>
      <c r="B2449" s="83"/>
      <c r="C2449" s="83"/>
      <c r="D2449" s="83"/>
      <c r="E2449" s="83"/>
      <c r="F2449" s="83"/>
      <c r="G2449" s="83"/>
    </row>
    <row r="2450" spans="1:7">
      <c r="A2450" t="str">
        <f t="shared" si="38"/>
        <v/>
      </c>
      <c r="B2450" s="83"/>
      <c r="C2450" s="83"/>
      <c r="D2450" s="83"/>
      <c r="E2450" s="83"/>
      <c r="F2450" s="83"/>
      <c r="G2450" s="83"/>
    </row>
    <row r="2451" spans="1:7">
      <c r="A2451" t="str">
        <f t="shared" si="38"/>
        <v/>
      </c>
      <c r="B2451" s="83"/>
      <c r="C2451" s="83"/>
      <c r="D2451" s="83"/>
      <c r="E2451" s="83"/>
      <c r="F2451" s="83"/>
      <c r="G2451" s="83"/>
    </row>
    <row r="2452" spans="1:7">
      <c r="A2452" t="str">
        <f t="shared" si="38"/>
        <v/>
      </c>
      <c r="B2452" s="83"/>
      <c r="C2452" s="83"/>
      <c r="D2452" s="83"/>
      <c r="E2452" s="83"/>
      <c r="F2452" s="83"/>
      <c r="G2452" s="83"/>
    </row>
    <row r="2453" spans="1:7">
      <c r="A2453" t="str">
        <f t="shared" si="38"/>
        <v/>
      </c>
      <c r="B2453" s="83"/>
      <c r="C2453" s="83"/>
      <c r="D2453" s="83"/>
      <c r="E2453" s="83"/>
      <c r="F2453" s="83"/>
      <c r="G2453" s="83"/>
    </row>
    <row r="2454" spans="1:7">
      <c r="A2454" t="str">
        <f t="shared" si="38"/>
        <v/>
      </c>
      <c r="B2454" s="83"/>
      <c r="C2454" s="83"/>
      <c r="D2454" s="83"/>
      <c r="E2454" s="83"/>
      <c r="F2454" s="83"/>
      <c r="G2454" s="83"/>
    </row>
    <row r="2455" spans="1:7">
      <c r="A2455" t="str">
        <f t="shared" si="38"/>
        <v/>
      </c>
      <c r="B2455" s="83"/>
      <c r="C2455" s="83"/>
      <c r="D2455" s="83"/>
      <c r="E2455" s="83"/>
      <c r="F2455" s="83"/>
      <c r="G2455" s="83"/>
    </row>
    <row r="2456" spans="1:7">
      <c r="A2456" t="str">
        <f t="shared" si="38"/>
        <v/>
      </c>
      <c r="B2456" s="83"/>
      <c r="C2456" s="83"/>
      <c r="D2456" s="83"/>
      <c r="E2456" s="83"/>
      <c r="F2456" s="83"/>
      <c r="G2456" s="83"/>
    </row>
    <row r="2457" spans="1:7">
      <c r="A2457" t="str">
        <f t="shared" si="38"/>
        <v/>
      </c>
      <c r="B2457" s="83"/>
      <c r="C2457" s="83"/>
      <c r="D2457" s="83"/>
      <c r="E2457" s="83"/>
      <c r="F2457" s="83"/>
      <c r="G2457" s="83"/>
    </row>
    <row r="2458" spans="1:7">
      <c r="A2458" t="str">
        <f t="shared" si="38"/>
        <v/>
      </c>
      <c r="B2458" s="83"/>
      <c r="C2458" s="83"/>
      <c r="D2458" s="83"/>
      <c r="E2458" s="83"/>
      <c r="F2458" s="83"/>
      <c r="G2458" s="83"/>
    </row>
    <row r="2459" spans="1:7">
      <c r="A2459" t="str">
        <f t="shared" si="38"/>
        <v/>
      </c>
      <c r="B2459" s="83"/>
      <c r="C2459" s="83"/>
      <c r="D2459" s="83"/>
      <c r="E2459" s="83"/>
      <c r="F2459" s="83"/>
      <c r="G2459" s="83"/>
    </row>
    <row r="2460" spans="1:7">
      <c r="A2460" t="str">
        <f t="shared" si="38"/>
        <v/>
      </c>
      <c r="B2460" s="83"/>
      <c r="C2460" s="83"/>
      <c r="D2460" s="83"/>
      <c r="E2460" s="83"/>
      <c r="F2460" s="83"/>
      <c r="G2460" s="83"/>
    </row>
    <row r="2461" spans="1:7">
      <c r="A2461" t="str">
        <f t="shared" si="38"/>
        <v/>
      </c>
      <c r="B2461" s="83"/>
      <c r="C2461" s="83"/>
      <c r="D2461" s="83"/>
      <c r="E2461" s="83"/>
      <c r="F2461" s="83"/>
      <c r="G2461" s="83"/>
    </row>
    <row r="2462" spans="1:7">
      <c r="A2462" t="str">
        <f t="shared" si="38"/>
        <v/>
      </c>
      <c r="B2462" s="83"/>
      <c r="C2462" s="83"/>
      <c r="D2462" s="83"/>
      <c r="E2462" s="83"/>
      <c r="F2462" s="83"/>
      <c r="G2462" s="83"/>
    </row>
    <row r="2463" spans="1:7">
      <c r="A2463" t="str">
        <f t="shared" si="38"/>
        <v/>
      </c>
      <c r="B2463" s="83"/>
      <c r="C2463" s="83"/>
      <c r="D2463" s="83"/>
      <c r="E2463" s="83"/>
      <c r="F2463" s="83"/>
      <c r="G2463" s="83"/>
    </row>
    <row r="2464" spans="1:7">
      <c r="A2464" t="str">
        <f t="shared" si="38"/>
        <v/>
      </c>
      <c r="B2464" s="83"/>
      <c r="C2464" s="83"/>
      <c r="D2464" s="83"/>
      <c r="E2464" s="83"/>
      <c r="F2464" s="83"/>
      <c r="G2464" s="83"/>
    </row>
    <row r="2465" spans="1:7">
      <c r="A2465" t="str">
        <f t="shared" si="38"/>
        <v/>
      </c>
      <c r="B2465" s="83"/>
      <c r="C2465" s="83"/>
      <c r="D2465" s="83"/>
      <c r="E2465" s="83"/>
      <c r="F2465" s="83"/>
      <c r="G2465" s="83"/>
    </row>
    <row r="2466" spans="1:7">
      <c r="A2466" t="str">
        <f t="shared" si="38"/>
        <v/>
      </c>
      <c r="B2466" s="83"/>
      <c r="C2466" s="83"/>
      <c r="D2466" s="83"/>
      <c r="E2466" s="83"/>
      <c r="F2466" s="83"/>
      <c r="G2466" s="83"/>
    </row>
    <row r="2467" spans="1:7">
      <c r="A2467" t="str">
        <f t="shared" si="38"/>
        <v/>
      </c>
      <c r="B2467" s="83"/>
      <c r="C2467" s="83"/>
      <c r="D2467" s="83"/>
      <c r="E2467" s="83"/>
      <c r="F2467" s="83"/>
      <c r="G2467" s="83"/>
    </row>
    <row r="2468" spans="1:7">
      <c r="A2468" t="str">
        <f t="shared" si="38"/>
        <v/>
      </c>
      <c r="B2468" s="83"/>
      <c r="C2468" s="83"/>
      <c r="D2468" s="83"/>
      <c r="E2468" s="83"/>
      <c r="F2468" s="83"/>
      <c r="G2468" s="83"/>
    </row>
    <row r="2469" spans="1:7">
      <c r="A2469" t="str">
        <f t="shared" si="38"/>
        <v/>
      </c>
      <c r="B2469" s="83"/>
      <c r="C2469" s="83"/>
      <c r="D2469" s="83"/>
      <c r="E2469" s="83"/>
      <c r="F2469" s="83"/>
      <c r="G2469" s="83"/>
    </row>
    <row r="2470" spans="1:7">
      <c r="A2470" t="str">
        <f t="shared" si="38"/>
        <v/>
      </c>
      <c r="B2470" s="83"/>
      <c r="C2470" s="83"/>
      <c r="D2470" s="83"/>
      <c r="E2470" s="83"/>
      <c r="F2470" s="83"/>
      <c r="G2470" s="83"/>
    </row>
    <row r="2471" spans="1:7">
      <c r="A2471" t="str">
        <f t="shared" si="38"/>
        <v/>
      </c>
      <c r="B2471" s="83"/>
      <c r="C2471" s="83"/>
      <c r="D2471" s="83"/>
      <c r="E2471" s="83"/>
      <c r="F2471" s="83"/>
      <c r="G2471" s="83"/>
    </row>
    <row r="2472" spans="1:7">
      <c r="A2472" t="str">
        <f t="shared" si="38"/>
        <v/>
      </c>
      <c r="B2472" s="83"/>
      <c r="C2472" s="83"/>
      <c r="D2472" s="83"/>
      <c r="E2472" s="83"/>
      <c r="F2472" s="83"/>
      <c r="G2472" s="83"/>
    </row>
    <row r="2473" spans="1:7">
      <c r="A2473" t="str">
        <f t="shared" si="38"/>
        <v/>
      </c>
      <c r="B2473" s="83"/>
      <c r="C2473" s="83"/>
      <c r="D2473" s="83"/>
      <c r="E2473" s="83"/>
      <c r="F2473" s="83"/>
      <c r="G2473" s="83"/>
    </row>
    <row r="2474" spans="1:7">
      <c r="A2474" t="str">
        <f t="shared" si="38"/>
        <v/>
      </c>
      <c r="B2474" s="83"/>
      <c r="C2474" s="83"/>
      <c r="D2474" s="83"/>
      <c r="E2474" s="83"/>
      <c r="F2474" s="83"/>
      <c r="G2474" s="83"/>
    </row>
    <row r="2475" spans="1:7">
      <c r="A2475" t="str">
        <f t="shared" si="38"/>
        <v/>
      </c>
      <c r="B2475" s="83"/>
      <c r="C2475" s="83"/>
      <c r="D2475" s="83"/>
      <c r="E2475" s="83"/>
      <c r="F2475" s="83"/>
      <c r="G2475" s="83"/>
    </row>
    <row r="2476" spans="1:7">
      <c r="A2476" t="str">
        <f t="shared" si="38"/>
        <v/>
      </c>
      <c r="B2476" s="83"/>
      <c r="C2476" s="83"/>
      <c r="D2476" s="83"/>
      <c r="E2476" s="83"/>
      <c r="F2476" s="83"/>
      <c r="G2476" s="83"/>
    </row>
    <row r="2477" spans="1:7">
      <c r="A2477" t="str">
        <f t="shared" si="38"/>
        <v/>
      </c>
      <c r="B2477" s="83"/>
      <c r="C2477" s="83"/>
      <c r="D2477" s="83"/>
      <c r="E2477" s="83"/>
      <c r="F2477" s="83"/>
      <c r="G2477" s="83"/>
    </row>
    <row r="2478" spans="1:7">
      <c r="A2478" t="str">
        <f t="shared" si="38"/>
        <v/>
      </c>
      <c r="B2478" s="83"/>
      <c r="C2478" s="83"/>
      <c r="D2478" s="83"/>
      <c r="E2478" s="83"/>
      <c r="F2478" s="83"/>
      <c r="G2478" s="83"/>
    </row>
    <row r="2479" spans="1:7">
      <c r="A2479" t="str">
        <f t="shared" si="38"/>
        <v/>
      </c>
      <c r="B2479" s="83"/>
      <c r="C2479" s="83"/>
      <c r="D2479" s="83"/>
      <c r="E2479" s="83"/>
      <c r="F2479" s="83"/>
      <c r="G2479" s="83"/>
    </row>
    <row r="2480" spans="1:7">
      <c r="A2480" t="str">
        <f t="shared" si="38"/>
        <v/>
      </c>
      <c r="B2480" s="83"/>
      <c r="C2480" s="83"/>
      <c r="D2480" s="83"/>
      <c r="E2480" s="83"/>
      <c r="F2480" s="83"/>
      <c r="G2480" s="83"/>
    </row>
    <row r="2481" spans="1:7">
      <c r="A2481" t="str">
        <f t="shared" si="38"/>
        <v/>
      </c>
      <c r="B2481" s="83"/>
      <c r="C2481" s="83"/>
      <c r="D2481" s="83"/>
      <c r="E2481" s="83"/>
      <c r="F2481" s="83"/>
      <c r="G2481" s="83"/>
    </row>
    <row r="2482" spans="1:7">
      <c r="A2482" t="str">
        <f t="shared" si="38"/>
        <v/>
      </c>
      <c r="B2482" s="83"/>
      <c r="C2482" s="83"/>
      <c r="D2482" s="83"/>
      <c r="E2482" s="83"/>
      <c r="F2482" s="83"/>
      <c r="G2482" s="83"/>
    </row>
    <row r="2483" spans="1:7">
      <c r="A2483" t="str">
        <f t="shared" si="38"/>
        <v/>
      </c>
      <c r="B2483" s="83"/>
      <c r="C2483" s="83"/>
      <c r="D2483" s="83"/>
      <c r="E2483" s="83"/>
      <c r="F2483" s="83"/>
      <c r="G2483" s="83"/>
    </row>
    <row r="2484" spans="1:7">
      <c r="A2484" t="str">
        <f t="shared" si="38"/>
        <v/>
      </c>
      <c r="B2484" s="83"/>
      <c r="C2484" s="83"/>
      <c r="D2484" s="83"/>
      <c r="E2484" s="83"/>
      <c r="F2484" s="83"/>
      <c r="G2484" s="83"/>
    </row>
    <row r="2485" spans="1:7">
      <c r="A2485" t="str">
        <f t="shared" si="38"/>
        <v/>
      </c>
      <c r="B2485" s="83"/>
      <c r="C2485" s="83"/>
      <c r="D2485" s="83"/>
      <c r="E2485" s="83"/>
      <c r="F2485" s="83"/>
      <c r="G2485" s="83"/>
    </row>
    <row r="2486" spans="1:7">
      <c r="A2486" t="str">
        <f t="shared" si="38"/>
        <v/>
      </c>
      <c r="B2486" s="83"/>
      <c r="C2486" s="83"/>
      <c r="D2486" s="83"/>
      <c r="E2486" s="83"/>
      <c r="F2486" s="83"/>
      <c r="G2486" s="83"/>
    </row>
    <row r="2487" spans="1:7">
      <c r="A2487" t="str">
        <f t="shared" si="38"/>
        <v/>
      </c>
      <c r="B2487" s="83"/>
      <c r="C2487" s="83"/>
      <c r="D2487" s="83"/>
      <c r="E2487" s="83"/>
      <c r="F2487" s="83"/>
      <c r="G2487" s="83"/>
    </row>
    <row r="2488" spans="1:7">
      <c r="A2488" t="str">
        <f t="shared" si="38"/>
        <v/>
      </c>
      <c r="B2488" s="83"/>
      <c r="C2488" s="83"/>
      <c r="D2488" s="83"/>
      <c r="E2488" s="83"/>
      <c r="F2488" s="83"/>
      <c r="G2488" s="83"/>
    </row>
    <row r="2489" spans="1:7">
      <c r="A2489" t="str">
        <f t="shared" si="38"/>
        <v/>
      </c>
      <c r="B2489" s="83"/>
      <c r="C2489" s="83"/>
      <c r="D2489" s="83"/>
      <c r="E2489" s="83"/>
      <c r="F2489" s="83"/>
      <c r="G2489" s="83"/>
    </row>
    <row r="2490" spans="1:7">
      <c r="A2490" t="str">
        <f t="shared" si="38"/>
        <v/>
      </c>
      <c r="B2490" s="83"/>
      <c r="C2490" s="83"/>
      <c r="D2490" s="83"/>
      <c r="E2490" s="83"/>
      <c r="F2490" s="83"/>
      <c r="G2490" s="83"/>
    </row>
    <row r="2491" spans="1:7">
      <c r="A2491" t="str">
        <f t="shared" si="38"/>
        <v/>
      </c>
      <c r="B2491" s="83"/>
      <c r="C2491" s="83"/>
      <c r="D2491" s="83"/>
      <c r="E2491" s="83"/>
      <c r="F2491" s="83"/>
      <c r="G2491" s="83"/>
    </row>
    <row r="2492" spans="1:7">
      <c r="A2492" t="str">
        <f t="shared" si="38"/>
        <v/>
      </c>
      <c r="B2492" s="83"/>
      <c r="C2492" s="83"/>
      <c r="D2492" s="83"/>
      <c r="E2492" s="83"/>
      <c r="F2492" s="83"/>
      <c r="G2492" s="83"/>
    </row>
    <row r="2493" spans="1:7">
      <c r="A2493" t="str">
        <f t="shared" si="38"/>
        <v/>
      </c>
      <c r="B2493" s="83"/>
      <c r="C2493" s="83"/>
      <c r="D2493" s="83"/>
      <c r="E2493" s="83"/>
      <c r="F2493" s="83"/>
      <c r="G2493" s="83"/>
    </row>
    <row r="2494" spans="1:7">
      <c r="A2494" t="str">
        <f t="shared" si="38"/>
        <v/>
      </c>
      <c r="B2494" s="83"/>
      <c r="C2494" s="83"/>
      <c r="D2494" s="83"/>
      <c r="E2494" s="83"/>
      <c r="F2494" s="83"/>
      <c r="G2494" s="83"/>
    </row>
    <row r="2495" spans="1:7">
      <c r="A2495" t="str">
        <f t="shared" si="38"/>
        <v/>
      </c>
      <c r="B2495" s="83"/>
      <c r="C2495" s="83"/>
      <c r="D2495" s="83"/>
      <c r="E2495" s="83"/>
      <c r="F2495" s="83"/>
      <c r="G2495" s="83"/>
    </row>
    <row r="2496" spans="1:7">
      <c r="A2496" t="str">
        <f t="shared" si="38"/>
        <v/>
      </c>
      <c r="B2496" s="83"/>
      <c r="C2496" s="83"/>
      <c r="D2496" s="83"/>
      <c r="E2496" s="83"/>
      <c r="F2496" s="83"/>
      <c r="G2496" s="83"/>
    </row>
    <row r="2497" spans="1:7">
      <c r="A2497" t="str">
        <f t="shared" si="38"/>
        <v/>
      </c>
      <c r="B2497" s="83"/>
      <c r="C2497" s="83"/>
      <c r="D2497" s="83"/>
      <c r="E2497" s="83"/>
      <c r="F2497" s="83"/>
      <c r="G2497" s="83"/>
    </row>
    <row r="2498" spans="1:7">
      <c r="A2498" t="str">
        <f t="shared" si="38"/>
        <v/>
      </c>
      <c r="B2498" s="83"/>
      <c r="C2498" s="83"/>
      <c r="D2498" s="83"/>
      <c r="E2498" s="83"/>
      <c r="F2498" s="83"/>
      <c r="G2498" s="83"/>
    </row>
    <row r="2499" spans="1:7">
      <c r="A2499" t="str">
        <f t="shared" si="38"/>
        <v/>
      </c>
      <c r="B2499" s="83"/>
      <c r="C2499" s="83"/>
      <c r="D2499" s="83"/>
      <c r="E2499" s="83"/>
      <c r="F2499" s="83"/>
      <c r="G2499" s="83"/>
    </row>
    <row r="2500" spans="1:7">
      <c r="A2500" t="str">
        <f t="shared" ref="A2500:A2563" si="39">CONCATENATE(B2500,C2500)</f>
        <v/>
      </c>
      <c r="B2500" s="83"/>
      <c r="C2500" s="83"/>
      <c r="D2500" s="83"/>
      <c r="E2500" s="83"/>
      <c r="F2500" s="83"/>
      <c r="G2500" s="83"/>
    </row>
    <row r="2501" spans="1:7">
      <c r="A2501" t="str">
        <f t="shared" si="39"/>
        <v/>
      </c>
      <c r="B2501" s="83"/>
      <c r="C2501" s="83"/>
      <c r="D2501" s="83"/>
      <c r="E2501" s="83"/>
      <c r="F2501" s="83"/>
      <c r="G2501" s="83"/>
    </row>
    <row r="2502" spans="1:7">
      <c r="A2502" t="str">
        <f t="shared" si="39"/>
        <v/>
      </c>
      <c r="B2502" s="83"/>
      <c r="C2502" s="83"/>
      <c r="D2502" s="83"/>
      <c r="E2502" s="83"/>
      <c r="F2502" s="83"/>
      <c r="G2502" s="83"/>
    </row>
    <row r="2503" spans="1:7">
      <c r="A2503" t="str">
        <f t="shared" si="39"/>
        <v/>
      </c>
      <c r="B2503" s="83"/>
      <c r="C2503" s="83"/>
      <c r="D2503" s="83"/>
      <c r="E2503" s="83"/>
      <c r="F2503" s="83"/>
      <c r="G2503" s="83"/>
    </row>
    <row r="2504" spans="1:7">
      <c r="A2504" t="str">
        <f t="shared" si="39"/>
        <v/>
      </c>
      <c r="B2504" s="83"/>
      <c r="C2504" s="83"/>
      <c r="D2504" s="83"/>
      <c r="E2504" s="83"/>
      <c r="F2504" s="83"/>
      <c r="G2504" s="83"/>
    </row>
    <row r="2505" spans="1:7">
      <c r="A2505" t="str">
        <f t="shared" si="39"/>
        <v/>
      </c>
      <c r="B2505" s="83"/>
      <c r="C2505" s="83"/>
      <c r="D2505" s="83"/>
      <c r="E2505" s="83"/>
      <c r="F2505" s="83"/>
      <c r="G2505" s="83"/>
    </row>
    <row r="2506" spans="1:7">
      <c r="A2506" t="str">
        <f t="shared" si="39"/>
        <v/>
      </c>
      <c r="B2506" s="83"/>
      <c r="C2506" s="83"/>
      <c r="D2506" s="83"/>
      <c r="E2506" s="83"/>
      <c r="F2506" s="83"/>
      <c r="G2506" s="83"/>
    </row>
    <row r="2507" spans="1:7">
      <c r="A2507" t="str">
        <f t="shared" si="39"/>
        <v/>
      </c>
      <c r="B2507" s="83"/>
      <c r="C2507" s="83"/>
      <c r="D2507" s="83"/>
      <c r="E2507" s="83"/>
      <c r="F2507" s="83"/>
      <c r="G2507" s="83"/>
    </row>
    <row r="2508" spans="1:7">
      <c r="A2508" t="str">
        <f t="shared" si="39"/>
        <v/>
      </c>
      <c r="B2508" s="83"/>
      <c r="C2508" s="83"/>
      <c r="D2508" s="83"/>
      <c r="E2508" s="83"/>
      <c r="F2508" s="83"/>
      <c r="G2508" s="83"/>
    </row>
    <row r="2509" spans="1:7">
      <c r="A2509" t="str">
        <f t="shared" si="39"/>
        <v/>
      </c>
      <c r="B2509" s="83"/>
      <c r="C2509" s="83"/>
      <c r="D2509" s="83"/>
      <c r="E2509" s="83"/>
      <c r="F2509" s="83"/>
      <c r="G2509" s="83"/>
    </row>
    <row r="2510" spans="1:7">
      <c r="A2510" t="str">
        <f t="shared" si="39"/>
        <v/>
      </c>
      <c r="B2510" s="83"/>
      <c r="C2510" s="83"/>
      <c r="D2510" s="83"/>
      <c r="E2510" s="83"/>
      <c r="F2510" s="83"/>
      <c r="G2510" s="83"/>
    </row>
    <row r="2511" spans="1:7">
      <c r="A2511" t="str">
        <f t="shared" si="39"/>
        <v/>
      </c>
      <c r="B2511" s="83"/>
      <c r="C2511" s="83"/>
      <c r="D2511" s="83"/>
      <c r="E2511" s="83"/>
      <c r="F2511" s="83"/>
      <c r="G2511" s="83"/>
    </row>
    <row r="2512" spans="1:7">
      <c r="A2512" t="str">
        <f t="shared" si="39"/>
        <v/>
      </c>
      <c r="B2512" s="83"/>
      <c r="C2512" s="83"/>
      <c r="D2512" s="83"/>
      <c r="E2512" s="83"/>
      <c r="F2512" s="83"/>
      <c r="G2512" s="83"/>
    </row>
    <row r="2513" spans="1:7">
      <c r="A2513" t="str">
        <f t="shared" si="39"/>
        <v/>
      </c>
      <c r="B2513" s="83"/>
      <c r="C2513" s="83"/>
      <c r="D2513" s="83"/>
      <c r="E2513" s="83"/>
      <c r="F2513" s="83"/>
      <c r="G2513" s="83"/>
    </row>
    <row r="2514" spans="1:7">
      <c r="A2514" t="str">
        <f t="shared" si="39"/>
        <v/>
      </c>
      <c r="B2514" s="83"/>
      <c r="C2514" s="83"/>
      <c r="D2514" s="83"/>
      <c r="E2514" s="83"/>
      <c r="F2514" s="83"/>
      <c r="G2514" s="83"/>
    </row>
    <row r="2515" spans="1:7">
      <c r="A2515" t="str">
        <f t="shared" si="39"/>
        <v/>
      </c>
      <c r="B2515" s="83"/>
      <c r="C2515" s="83"/>
      <c r="D2515" s="83"/>
      <c r="E2515" s="83"/>
      <c r="F2515" s="83"/>
      <c r="G2515" s="83"/>
    </row>
    <row r="2516" spans="1:7">
      <c r="A2516" t="str">
        <f t="shared" si="39"/>
        <v/>
      </c>
      <c r="B2516" s="83"/>
      <c r="C2516" s="83"/>
      <c r="D2516" s="83"/>
      <c r="E2516" s="83"/>
      <c r="F2516" s="83"/>
      <c r="G2516" s="83"/>
    </row>
    <row r="2517" spans="1:7">
      <c r="A2517" t="str">
        <f t="shared" si="39"/>
        <v/>
      </c>
      <c r="B2517" s="83"/>
      <c r="C2517" s="83"/>
      <c r="D2517" s="83"/>
      <c r="E2517" s="83"/>
      <c r="F2517" s="83"/>
      <c r="G2517" s="83"/>
    </row>
    <row r="2518" spans="1:7">
      <c r="A2518" t="str">
        <f t="shared" si="39"/>
        <v/>
      </c>
      <c r="B2518" s="83"/>
      <c r="C2518" s="83"/>
      <c r="D2518" s="83"/>
      <c r="E2518" s="83"/>
      <c r="F2518" s="83"/>
      <c r="G2518" s="83"/>
    </row>
    <row r="2519" spans="1:7">
      <c r="A2519" t="str">
        <f t="shared" si="39"/>
        <v/>
      </c>
      <c r="B2519" s="83"/>
      <c r="C2519" s="83"/>
      <c r="D2519" s="83"/>
      <c r="E2519" s="83"/>
      <c r="F2519" s="83"/>
      <c r="G2519" s="83"/>
    </row>
    <row r="2520" spans="1:7">
      <c r="A2520" t="str">
        <f t="shared" si="39"/>
        <v/>
      </c>
      <c r="B2520" s="83"/>
      <c r="C2520" s="83"/>
      <c r="D2520" s="83"/>
      <c r="E2520" s="83"/>
      <c r="F2520" s="83"/>
      <c r="G2520" s="83"/>
    </row>
    <row r="2521" spans="1:7">
      <c r="A2521" t="str">
        <f t="shared" si="39"/>
        <v/>
      </c>
      <c r="B2521" s="83"/>
      <c r="C2521" s="83"/>
      <c r="D2521" s="83"/>
      <c r="E2521" s="83"/>
      <c r="F2521" s="83"/>
      <c r="G2521" s="83"/>
    </row>
    <row r="2522" spans="1:7">
      <c r="A2522" t="str">
        <f t="shared" si="39"/>
        <v/>
      </c>
      <c r="B2522" s="83"/>
      <c r="C2522" s="83"/>
      <c r="D2522" s="83"/>
      <c r="E2522" s="83"/>
      <c r="F2522" s="83"/>
      <c r="G2522" s="83"/>
    </row>
    <row r="2523" spans="1:7">
      <c r="A2523" t="str">
        <f t="shared" si="39"/>
        <v/>
      </c>
      <c r="B2523" s="83"/>
      <c r="C2523" s="83"/>
      <c r="D2523" s="83"/>
      <c r="E2523" s="83"/>
      <c r="F2523" s="83"/>
      <c r="G2523" s="83"/>
    </row>
    <row r="2524" spans="1:7">
      <c r="A2524" t="str">
        <f t="shared" si="39"/>
        <v/>
      </c>
      <c r="B2524" s="83"/>
      <c r="C2524" s="83"/>
      <c r="D2524" s="83"/>
      <c r="E2524" s="83"/>
      <c r="F2524" s="83"/>
      <c r="G2524" s="83"/>
    </row>
    <row r="2525" spans="1:7">
      <c r="A2525" t="str">
        <f t="shared" si="39"/>
        <v/>
      </c>
      <c r="B2525" s="83"/>
      <c r="C2525" s="83"/>
      <c r="D2525" s="83"/>
      <c r="E2525" s="83"/>
      <c r="F2525" s="83"/>
      <c r="G2525" s="83"/>
    </row>
    <row r="2526" spans="1:7">
      <c r="A2526" t="str">
        <f t="shared" si="39"/>
        <v/>
      </c>
      <c r="B2526" s="83"/>
      <c r="C2526" s="83"/>
      <c r="D2526" s="83"/>
      <c r="E2526" s="83"/>
      <c r="F2526" s="83"/>
      <c r="G2526" s="83"/>
    </row>
    <row r="2527" spans="1:7">
      <c r="A2527" t="str">
        <f t="shared" si="39"/>
        <v/>
      </c>
      <c r="B2527" s="83"/>
      <c r="C2527" s="83"/>
      <c r="D2527" s="83"/>
      <c r="E2527" s="83"/>
      <c r="F2527" s="83"/>
      <c r="G2527" s="83"/>
    </row>
    <row r="2528" spans="1:7">
      <c r="A2528" t="str">
        <f t="shared" si="39"/>
        <v/>
      </c>
      <c r="B2528" s="83"/>
      <c r="C2528" s="83"/>
      <c r="D2528" s="83"/>
      <c r="E2528" s="83"/>
      <c r="F2528" s="83"/>
      <c r="G2528" s="83"/>
    </row>
    <row r="2529" spans="1:7">
      <c r="A2529" t="str">
        <f t="shared" si="39"/>
        <v/>
      </c>
      <c r="B2529" s="83"/>
      <c r="C2529" s="83"/>
      <c r="D2529" s="83"/>
      <c r="E2529" s="83"/>
      <c r="F2529" s="83"/>
      <c r="G2529" s="83"/>
    </row>
    <row r="2530" spans="1:7">
      <c r="A2530" t="str">
        <f t="shared" si="39"/>
        <v/>
      </c>
      <c r="B2530" s="83"/>
      <c r="C2530" s="83"/>
      <c r="D2530" s="83"/>
      <c r="E2530" s="83"/>
      <c r="F2530" s="83"/>
      <c r="G2530" s="83"/>
    </row>
    <row r="2531" spans="1:7">
      <c r="A2531" t="str">
        <f t="shared" si="39"/>
        <v/>
      </c>
      <c r="B2531" s="83"/>
      <c r="C2531" s="83"/>
      <c r="D2531" s="83"/>
      <c r="E2531" s="83"/>
      <c r="F2531" s="83"/>
      <c r="G2531" s="83"/>
    </row>
    <row r="2532" spans="1:7">
      <c r="A2532" t="str">
        <f t="shared" si="39"/>
        <v/>
      </c>
      <c r="B2532" s="83"/>
      <c r="C2532" s="83"/>
      <c r="D2532" s="83"/>
      <c r="E2532" s="83"/>
      <c r="F2532" s="83"/>
      <c r="G2532" s="83"/>
    </row>
    <row r="2533" spans="1:7">
      <c r="A2533" t="str">
        <f t="shared" si="39"/>
        <v/>
      </c>
      <c r="B2533" s="83"/>
      <c r="C2533" s="83"/>
      <c r="D2533" s="83"/>
      <c r="E2533" s="83"/>
      <c r="F2533" s="83"/>
      <c r="G2533" s="83"/>
    </row>
    <row r="2534" spans="1:7">
      <c r="A2534" t="str">
        <f t="shared" si="39"/>
        <v/>
      </c>
      <c r="B2534" s="83"/>
      <c r="C2534" s="83"/>
      <c r="D2534" s="83"/>
      <c r="E2534" s="83"/>
      <c r="F2534" s="83"/>
      <c r="G2534" s="83"/>
    </row>
    <row r="2535" spans="1:7">
      <c r="A2535" t="str">
        <f t="shared" si="39"/>
        <v/>
      </c>
      <c r="B2535" s="83"/>
      <c r="C2535" s="83"/>
      <c r="D2535" s="83"/>
      <c r="E2535" s="83"/>
      <c r="F2535" s="83"/>
      <c r="G2535" s="83"/>
    </row>
    <row r="2536" spans="1:7">
      <c r="A2536" t="str">
        <f t="shared" si="39"/>
        <v/>
      </c>
      <c r="B2536" s="83"/>
      <c r="C2536" s="83"/>
      <c r="D2536" s="83"/>
      <c r="E2536" s="83"/>
      <c r="F2536" s="83"/>
      <c r="G2536" s="83"/>
    </row>
    <row r="2537" spans="1:7">
      <c r="A2537" t="str">
        <f t="shared" si="39"/>
        <v/>
      </c>
      <c r="B2537" s="83"/>
      <c r="C2537" s="83"/>
      <c r="D2537" s="83"/>
      <c r="E2537" s="83"/>
      <c r="F2537" s="83"/>
      <c r="G2537" s="83"/>
    </row>
    <row r="2538" spans="1:7">
      <c r="A2538" t="str">
        <f t="shared" si="39"/>
        <v/>
      </c>
      <c r="B2538" s="83"/>
      <c r="C2538" s="83"/>
      <c r="D2538" s="83"/>
      <c r="E2538" s="83"/>
      <c r="F2538" s="83"/>
      <c r="G2538" s="83"/>
    </row>
    <row r="2539" spans="1:7">
      <c r="A2539" t="str">
        <f t="shared" si="39"/>
        <v/>
      </c>
      <c r="B2539" s="83"/>
      <c r="C2539" s="83"/>
      <c r="D2539" s="83"/>
      <c r="E2539" s="83"/>
      <c r="F2539" s="83"/>
      <c r="G2539" s="83"/>
    </row>
    <row r="2540" spans="1:7">
      <c r="A2540" t="str">
        <f t="shared" si="39"/>
        <v/>
      </c>
      <c r="B2540" s="83"/>
      <c r="C2540" s="83"/>
      <c r="D2540" s="83"/>
      <c r="E2540" s="83"/>
      <c r="F2540" s="83"/>
      <c r="G2540" s="83"/>
    </row>
    <row r="2541" spans="1:7">
      <c r="A2541" t="str">
        <f t="shared" si="39"/>
        <v/>
      </c>
      <c r="B2541" s="83"/>
      <c r="C2541" s="83"/>
      <c r="D2541" s="83"/>
      <c r="E2541" s="83"/>
      <c r="F2541" s="83"/>
      <c r="G2541" s="83"/>
    </row>
    <row r="2542" spans="1:7">
      <c r="A2542" t="str">
        <f t="shared" si="39"/>
        <v/>
      </c>
      <c r="B2542" s="83"/>
      <c r="C2542" s="83"/>
      <c r="D2542" s="83"/>
      <c r="E2542" s="83"/>
      <c r="F2542" s="83"/>
      <c r="G2542" s="83"/>
    </row>
    <row r="2543" spans="1:7">
      <c r="A2543" t="str">
        <f t="shared" si="39"/>
        <v/>
      </c>
      <c r="B2543" s="83"/>
      <c r="C2543" s="83"/>
      <c r="D2543" s="83"/>
      <c r="E2543" s="83"/>
      <c r="F2543" s="83"/>
      <c r="G2543" s="83"/>
    </row>
    <row r="2544" spans="1:7">
      <c r="A2544" t="str">
        <f t="shared" si="39"/>
        <v/>
      </c>
      <c r="B2544" s="83"/>
      <c r="C2544" s="83"/>
      <c r="D2544" s="83"/>
      <c r="E2544" s="83"/>
      <c r="F2544" s="83"/>
      <c r="G2544" s="83"/>
    </row>
    <row r="2545" spans="1:7">
      <c r="A2545" t="str">
        <f t="shared" si="39"/>
        <v/>
      </c>
      <c r="B2545" s="83"/>
      <c r="C2545" s="83"/>
      <c r="D2545" s="83"/>
      <c r="E2545" s="83"/>
      <c r="F2545" s="83"/>
      <c r="G2545" s="83"/>
    </row>
    <row r="2546" spans="1:7">
      <c r="A2546" t="str">
        <f t="shared" si="39"/>
        <v/>
      </c>
      <c r="B2546" s="83"/>
      <c r="C2546" s="83"/>
      <c r="D2546" s="83"/>
      <c r="E2546" s="83"/>
      <c r="F2546" s="83"/>
      <c r="G2546" s="83"/>
    </row>
    <row r="2547" spans="1:7">
      <c r="A2547" t="str">
        <f t="shared" si="39"/>
        <v/>
      </c>
      <c r="B2547" s="83"/>
      <c r="C2547" s="83"/>
      <c r="D2547" s="83"/>
      <c r="E2547" s="83"/>
      <c r="F2547" s="83"/>
      <c r="G2547" s="83"/>
    </row>
    <row r="2548" spans="1:7">
      <c r="A2548" t="str">
        <f t="shared" si="39"/>
        <v/>
      </c>
      <c r="B2548" s="83"/>
      <c r="C2548" s="83"/>
      <c r="D2548" s="83"/>
      <c r="E2548" s="83"/>
      <c r="F2548" s="83"/>
      <c r="G2548" s="83"/>
    </row>
    <row r="2549" spans="1:7">
      <c r="A2549" t="str">
        <f t="shared" si="39"/>
        <v/>
      </c>
      <c r="B2549" s="83"/>
      <c r="C2549" s="83"/>
      <c r="D2549" s="83"/>
      <c r="E2549" s="83"/>
      <c r="F2549" s="83"/>
      <c r="G2549" s="83"/>
    </row>
    <row r="2550" spans="1:7">
      <c r="A2550" t="str">
        <f t="shared" si="39"/>
        <v/>
      </c>
      <c r="B2550" s="83"/>
      <c r="C2550" s="83"/>
      <c r="D2550" s="83"/>
      <c r="E2550" s="83"/>
      <c r="F2550" s="83"/>
      <c r="G2550" s="83"/>
    </row>
    <row r="2551" spans="1:7">
      <c r="A2551" t="str">
        <f t="shared" si="39"/>
        <v/>
      </c>
      <c r="B2551" s="83"/>
      <c r="C2551" s="83"/>
      <c r="D2551" s="83"/>
      <c r="E2551" s="83"/>
      <c r="F2551" s="83"/>
      <c r="G2551" s="83"/>
    </row>
    <row r="2552" spans="1:7">
      <c r="A2552" t="str">
        <f t="shared" si="39"/>
        <v/>
      </c>
      <c r="B2552" s="83"/>
      <c r="C2552" s="83"/>
      <c r="D2552" s="83"/>
      <c r="E2552" s="83"/>
      <c r="F2552" s="83"/>
      <c r="G2552" s="83"/>
    </row>
    <row r="2553" spans="1:7">
      <c r="A2553" t="str">
        <f t="shared" si="39"/>
        <v/>
      </c>
      <c r="B2553" s="83"/>
      <c r="C2553" s="83"/>
      <c r="D2553" s="83"/>
      <c r="E2553" s="83"/>
      <c r="F2553" s="83"/>
      <c r="G2553" s="83"/>
    </row>
    <row r="2554" spans="1:7">
      <c r="A2554" t="str">
        <f t="shared" si="39"/>
        <v/>
      </c>
      <c r="B2554" s="83"/>
      <c r="C2554" s="83"/>
      <c r="D2554" s="83"/>
      <c r="E2554" s="83"/>
      <c r="F2554" s="83"/>
      <c r="G2554" s="83"/>
    </row>
    <row r="2555" spans="1:7">
      <c r="A2555" t="str">
        <f t="shared" si="39"/>
        <v/>
      </c>
      <c r="B2555" s="83"/>
      <c r="C2555" s="83"/>
      <c r="D2555" s="83"/>
      <c r="E2555" s="83"/>
      <c r="F2555" s="83"/>
      <c r="G2555" s="83"/>
    </row>
    <row r="2556" spans="1:7">
      <c r="A2556" t="str">
        <f t="shared" si="39"/>
        <v/>
      </c>
      <c r="B2556" s="83"/>
      <c r="C2556" s="83"/>
      <c r="D2556" s="83"/>
      <c r="E2556" s="83"/>
      <c r="F2556" s="83"/>
      <c r="G2556" s="83"/>
    </row>
    <row r="2557" spans="1:7">
      <c r="A2557" t="str">
        <f t="shared" si="39"/>
        <v/>
      </c>
      <c r="B2557" s="83"/>
      <c r="C2557" s="83"/>
      <c r="D2557" s="83"/>
      <c r="E2557" s="83"/>
      <c r="F2557" s="83"/>
      <c r="G2557" s="83"/>
    </row>
    <row r="2558" spans="1:7">
      <c r="A2558" t="str">
        <f t="shared" si="39"/>
        <v/>
      </c>
      <c r="B2558" s="83"/>
      <c r="C2558" s="83"/>
      <c r="D2558" s="83"/>
      <c r="E2558" s="83"/>
      <c r="F2558" s="83"/>
      <c r="G2558" s="83"/>
    </row>
    <row r="2559" spans="1:7">
      <c r="A2559" t="str">
        <f t="shared" si="39"/>
        <v/>
      </c>
      <c r="B2559" s="83"/>
      <c r="C2559" s="83"/>
      <c r="D2559" s="83"/>
      <c r="E2559" s="83"/>
      <c r="F2559" s="83"/>
      <c r="G2559" s="83"/>
    </row>
    <row r="2560" spans="1:7">
      <c r="A2560" t="str">
        <f t="shared" si="39"/>
        <v/>
      </c>
      <c r="B2560" s="83"/>
      <c r="C2560" s="83"/>
      <c r="D2560" s="83"/>
      <c r="E2560" s="83"/>
      <c r="F2560" s="83"/>
      <c r="G2560" s="83"/>
    </row>
    <row r="2561" spans="1:7">
      <c r="A2561" t="str">
        <f t="shared" si="39"/>
        <v/>
      </c>
      <c r="B2561" s="83"/>
      <c r="C2561" s="83"/>
      <c r="D2561" s="83"/>
      <c r="E2561" s="83"/>
      <c r="F2561" s="83"/>
      <c r="G2561" s="83"/>
    </row>
    <row r="2562" spans="1:7">
      <c r="A2562" t="str">
        <f t="shared" si="39"/>
        <v/>
      </c>
      <c r="B2562" s="83"/>
      <c r="C2562" s="83"/>
      <c r="D2562" s="83"/>
      <c r="E2562" s="83"/>
      <c r="F2562" s="83"/>
      <c r="G2562" s="83"/>
    </row>
    <row r="2563" spans="1:7">
      <c r="A2563" t="str">
        <f t="shared" si="39"/>
        <v/>
      </c>
      <c r="B2563" s="83"/>
      <c r="C2563" s="83"/>
      <c r="D2563" s="83"/>
      <c r="E2563" s="83"/>
      <c r="F2563" s="83"/>
      <c r="G2563" s="83"/>
    </row>
    <row r="2564" spans="1:7">
      <c r="A2564" t="str">
        <f t="shared" ref="A2564:A2627" si="40">CONCATENATE(B2564,C2564)</f>
        <v/>
      </c>
      <c r="B2564" s="83"/>
      <c r="C2564" s="83"/>
      <c r="D2564" s="83"/>
      <c r="E2564" s="83"/>
      <c r="F2564" s="83"/>
      <c r="G2564" s="83"/>
    </row>
    <row r="2565" spans="1:7">
      <c r="A2565" t="str">
        <f t="shared" si="40"/>
        <v/>
      </c>
      <c r="B2565" s="83"/>
      <c r="C2565" s="83"/>
      <c r="D2565" s="83"/>
      <c r="E2565" s="83"/>
      <c r="F2565" s="83"/>
      <c r="G2565" s="83"/>
    </row>
    <row r="2566" spans="1:7">
      <c r="A2566" t="str">
        <f t="shared" si="40"/>
        <v/>
      </c>
      <c r="B2566" s="83"/>
      <c r="C2566" s="83"/>
      <c r="D2566" s="83"/>
      <c r="E2566" s="83"/>
      <c r="F2566" s="83"/>
      <c r="G2566" s="83"/>
    </row>
    <row r="2567" spans="1:7">
      <c r="A2567" t="str">
        <f t="shared" si="40"/>
        <v/>
      </c>
      <c r="B2567" s="83"/>
      <c r="C2567" s="83"/>
      <c r="D2567" s="83"/>
      <c r="E2567" s="83"/>
      <c r="F2567" s="83"/>
      <c r="G2567" s="83"/>
    </row>
    <row r="2568" spans="1:7">
      <c r="A2568" t="str">
        <f t="shared" si="40"/>
        <v/>
      </c>
      <c r="B2568" s="83"/>
      <c r="C2568" s="83"/>
      <c r="D2568" s="83"/>
      <c r="E2568" s="83"/>
      <c r="F2568" s="83"/>
      <c r="G2568" s="83"/>
    </row>
    <row r="2569" spans="1:7">
      <c r="A2569" t="str">
        <f t="shared" si="40"/>
        <v/>
      </c>
      <c r="B2569" s="83"/>
      <c r="C2569" s="83"/>
      <c r="D2569" s="83"/>
      <c r="E2569" s="83"/>
      <c r="F2569" s="83"/>
      <c r="G2569" s="83"/>
    </row>
    <row r="2570" spans="1:7">
      <c r="A2570" t="str">
        <f t="shared" si="40"/>
        <v/>
      </c>
      <c r="B2570" s="83"/>
      <c r="C2570" s="83"/>
      <c r="D2570" s="83"/>
      <c r="E2570" s="83"/>
      <c r="F2570" s="83"/>
      <c r="G2570" s="83"/>
    </row>
    <row r="2571" spans="1:7">
      <c r="A2571" t="str">
        <f t="shared" si="40"/>
        <v/>
      </c>
      <c r="B2571" s="83"/>
      <c r="C2571" s="83"/>
      <c r="D2571" s="83"/>
      <c r="E2571" s="83"/>
      <c r="F2571" s="83"/>
      <c r="G2571" s="83"/>
    </row>
    <row r="2572" spans="1:7">
      <c r="A2572" t="str">
        <f t="shared" si="40"/>
        <v/>
      </c>
      <c r="B2572" s="83"/>
      <c r="C2572" s="83"/>
      <c r="D2572" s="83"/>
      <c r="E2572" s="83"/>
      <c r="F2572" s="83"/>
      <c r="G2572" s="83"/>
    </row>
    <row r="2573" spans="1:7">
      <c r="A2573" t="str">
        <f t="shared" si="40"/>
        <v/>
      </c>
      <c r="B2573" s="83"/>
      <c r="C2573" s="83"/>
      <c r="D2573" s="83"/>
      <c r="E2573" s="83"/>
      <c r="F2573" s="83"/>
      <c r="G2573" s="83"/>
    </row>
    <row r="2574" spans="1:7">
      <c r="A2574" t="str">
        <f t="shared" si="40"/>
        <v/>
      </c>
      <c r="B2574" s="83"/>
      <c r="C2574" s="83"/>
      <c r="D2574" s="83"/>
      <c r="E2574" s="83"/>
      <c r="F2574" s="83"/>
      <c r="G2574" s="83"/>
    </row>
    <row r="2575" spans="1:7">
      <c r="A2575" t="str">
        <f t="shared" si="40"/>
        <v/>
      </c>
      <c r="B2575" s="83"/>
      <c r="C2575" s="83"/>
      <c r="D2575" s="83"/>
      <c r="E2575" s="83"/>
      <c r="F2575" s="83"/>
      <c r="G2575" s="83"/>
    </row>
    <row r="2576" spans="1:7">
      <c r="A2576" t="str">
        <f t="shared" si="40"/>
        <v/>
      </c>
      <c r="B2576" s="83"/>
      <c r="C2576" s="83"/>
      <c r="D2576" s="83"/>
      <c r="E2576" s="83"/>
      <c r="F2576" s="83"/>
      <c r="G2576" s="83"/>
    </row>
    <row r="2577" spans="1:7">
      <c r="A2577" t="str">
        <f t="shared" si="40"/>
        <v/>
      </c>
      <c r="B2577" s="83"/>
      <c r="C2577" s="83"/>
      <c r="D2577" s="83"/>
      <c r="E2577" s="83"/>
      <c r="F2577" s="83"/>
      <c r="G2577" s="83"/>
    </row>
    <row r="2578" spans="1:7">
      <c r="A2578" t="str">
        <f t="shared" si="40"/>
        <v/>
      </c>
      <c r="B2578" s="83"/>
      <c r="C2578" s="83"/>
      <c r="D2578" s="83"/>
      <c r="E2578" s="83"/>
      <c r="F2578" s="83"/>
      <c r="G2578" s="83"/>
    </row>
    <row r="2579" spans="1:7">
      <c r="A2579" t="str">
        <f t="shared" si="40"/>
        <v/>
      </c>
      <c r="B2579" s="83"/>
      <c r="C2579" s="83"/>
      <c r="D2579" s="83"/>
      <c r="E2579" s="83"/>
      <c r="F2579" s="83"/>
      <c r="G2579" s="83"/>
    </row>
    <row r="2580" spans="1:7">
      <c r="A2580" t="str">
        <f t="shared" si="40"/>
        <v/>
      </c>
      <c r="B2580" s="83"/>
      <c r="C2580" s="83"/>
      <c r="D2580" s="83"/>
      <c r="E2580" s="83"/>
      <c r="F2580" s="83"/>
      <c r="G2580" s="83"/>
    </row>
    <row r="2581" spans="1:7">
      <c r="A2581" t="str">
        <f t="shared" si="40"/>
        <v/>
      </c>
      <c r="B2581" s="83"/>
      <c r="C2581" s="83"/>
      <c r="D2581" s="83"/>
      <c r="E2581" s="83"/>
      <c r="F2581" s="83"/>
      <c r="G2581" s="83"/>
    </row>
    <row r="2582" spans="1:7">
      <c r="A2582" t="str">
        <f t="shared" si="40"/>
        <v/>
      </c>
      <c r="B2582" s="83"/>
      <c r="C2582" s="83"/>
      <c r="D2582" s="83"/>
      <c r="E2582" s="83"/>
      <c r="F2582" s="83"/>
      <c r="G2582" s="83"/>
    </row>
    <row r="2583" spans="1:7">
      <c r="A2583" t="str">
        <f t="shared" si="40"/>
        <v/>
      </c>
      <c r="B2583" s="83"/>
      <c r="C2583" s="83"/>
      <c r="D2583" s="83"/>
      <c r="E2583" s="83"/>
      <c r="F2583" s="83"/>
      <c r="G2583" s="83"/>
    </row>
    <row r="2584" spans="1:7">
      <c r="A2584" t="str">
        <f t="shared" si="40"/>
        <v/>
      </c>
      <c r="B2584" s="83"/>
      <c r="C2584" s="83"/>
      <c r="D2584" s="83"/>
      <c r="E2584" s="83"/>
      <c r="F2584" s="83"/>
      <c r="G2584" s="83"/>
    </row>
    <row r="2585" spans="1:7">
      <c r="A2585" t="str">
        <f t="shared" si="40"/>
        <v/>
      </c>
      <c r="B2585" s="83"/>
      <c r="C2585" s="83"/>
      <c r="D2585" s="83"/>
      <c r="E2585" s="83"/>
      <c r="F2585" s="83"/>
      <c r="G2585" s="83"/>
    </row>
    <row r="2586" spans="1:7">
      <c r="A2586" t="str">
        <f t="shared" si="40"/>
        <v/>
      </c>
      <c r="B2586" s="83"/>
      <c r="C2586" s="83"/>
      <c r="D2586" s="83"/>
      <c r="E2586" s="83"/>
      <c r="F2586" s="83"/>
      <c r="G2586" s="83"/>
    </row>
    <row r="2587" spans="1:7">
      <c r="A2587" t="str">
        <f t="shared" si="40"/>
        <v/>
      </c>
      <c r="B2587" s="83"/>
      <c r="C2587" s="83"/>
      <c r="D2587" s="83"/>
      <c r="E2587" s="83"/>
      <c r="F2587" s="83"/>
      <c r="G2587" s="83"/>
    </row>
    <row r="2588" spans="1:7">
      <c r="A2588" t="str">
        <f t="shared" si="40"/>
        <v/>
      </c>
      <c r="B2588" s="83"/>
      <c r="C2588" s="83"/>
      <c r="D2588" s="83"/>
      <c r="E2588" s="83"/>
      <c r="F2588" s="83"/>
      <c r="G2588" s="83"/>
    </row>
    <row r="2589" spans="1:7">
      <c r="A2589" t="str">
        <f t="shared" si="40"/>
        <v/>
      </c>
      <c r="B2589" s="83"/>
      <c r="C2589" s="83"/>
      <c r="D2589" s="83"/>
      <c r="E2589" s="83"/>
      <c r="F2589" s="83"/>
      <c r="G2589" s="83"/>
    </row>
    <row r="2590" spans="1:7">
      <c r="A2590" t="str">
        <f t="shared" si="40"/>
        <v/>
      </c>
      <c r="B2590" s="83"/>
      <c r="C2590" s="83"/>
      <c r="D2590" s="83"/>
      <c r="E2590" s="83"/>
      <c r="F2590" s="83"/>
      <c r="G2590" s="83"/>
    </row>
    <row r="2591" spans="1:7">
      <c r="A2591" t="str">
        <f t="shared" si="40"/>
        <v/>
      </c>
      <c r="B2591" s="83"/>
      <c r="C2591" s="83"/>
      <c r="D2591" s="83"/>
      <c r="E2591" s="83"/>
      <c r="F2591" s="83"/>
      <c r="G2591" s="83"/>
    </row>
    <row r="2592" spans="1:7">
      <c r="A2592" t="str">
        <f t="shared" si="40"/>
        <v/>
      </c>
      <c r="B2592" s="83"/>
      <c r="C2592" s="83"/>
      <c r="D2592" s="83"/>
      <c r="E2592" s="83"/>
      <c r="F2592" s="83"/>
      <c r="G2592" s="83"/>
    </row>
    <row r="2593" spans="1:7">
      <c r="A2593" t="str">
        <f t="shared" si="40"/>
        <v/>
      </c>
      <c r="B2593" s="83"/>
      <c r="C2593" s="83"/>
      <c r="D2593" s="83"/>
      <c r="E2593" s="83"/>
      <c r="F2593" s="83"/>
      <c r="G2593" s="83"/>
    </row>
    <row r="2594" spans="1:7">
      <c r="A2594" t="str">
        <f t="shared" si="40"/>
        <v/>
      </c>
      <c r="B2594" s="83"/>
      <c r="C2594" s="83"/>
      <c r="D2594" s="83"/>
      <c r="E2594" s="83"/>
      <c r="F2594" s="83"/>
      <c r="G2594" s="83"/>
    </row>
    <row r="2595" spans="1:7">
      <c r="A2595" t="str">
        <f t="shared" si="40"/>
        <v/>
      </c>
      <c r="B2595" s="83"/>
      <c r="C2595" s="83"/>
      <c r="D2595" s="83"/>
      <c r="E2595" s="83"/>
      <c r="F2595" s="83"/>
      <c r="G2595" s="83"/>
    </row>
    <row r="2596" spans="1:7">
      <c r="A2596" t="str">
        <f t="shared" si="40"/>
        <v/>
      </c>
      <c r="B2596" s="83"/>
      <c r="C2596" s="83"/>
      <c r="D2596" s="83"/>
      <c r="E2596" s="83"/>
      <c r="F2596" s="83"/>
      <c r="G2596" s="83"/>
    </row>
    <row r="2597" spans="1:7">
      <c r="A2597" t="str">
        <f t="shared" si="40"/>
        <v/>
      </c>
      <c r="B2597" s="83"/>
      <c r="C2597" s="83"/>
      <c r="D2597" s="83"/>
      <c r="E2597" s="83"/>
      <c r="F2597" s="83"/>
      <c r="G2597" s="83"/>
    </row>
    <row r="2598" spans="1:7">
      <c r="A2598" t="str">
        <f t="shared" si="40"/>
        <v/>
      </c>
      <c r="B2598" s="83"/>
      <c r="C2598" s="83"/>
      <c r="D2598" s="83"/>
      <c r="E2598" s="83"/>
      <c r="F2598" s="83"/>
      <c r="G2598" s="83"/>
    </row>
    <row r="2599" spans="1:7">
      <c r="A2599" t="str">
        <f t="shared" si="40"/>
        <v/>
      </c>
      <c r="B2599" s="83"/>
      <c r="C2599" s="83"/>
      <c r="D2599" s="83"/>
      <c r="E2599" s="83"/>
      <c r="F2599" s="83"/>
      <c r="G2599" s="83"/>
    </row>
    <row r="2600" spans="1:7">
      <c r="A2600" t="str">
        <f t="shared" si="40"/>
        <v/>
      </c>
      <c r="B2600" s="83"/>
      <c r="C2600" s="83"/>
      <c r="D2600" s="83"/>
      <c r="E2600" s="83"/>
      <c r="F2600" s="83"/>
      <c r="G2600" s="83"/>
    </row>
    <row r="2601" spans="1:7">
      <c r="A2601" t="str">
        <f t="shared" si="40"/>
        <v/>
      </c>
      <c r="B2601" s="83"/>
      <c r="C2601" s="83"/>
      <c r="D2601" s="83"/>
      <c r="E2601" s="83"/>
      <c r="F2601" s="83"/>
      <c r="G2601" s="83"/>
    </row>
    <row r="2602" spans="1:7">
      <c r="A2602" t="str">
        <f t="shared" si="40"/>
        <v/>
      </c>
      <c r="B2602" s="83"/>
      <c r="C2602" s="83"/>
      <c r="D2602" s="83"/>
      <c r="E2602" s="83"/>
      <c r="F2602" s="83"/>
      <c r="G2602" s="83"/>
    </row>
    <row r="2603" spans="1:7">
      <c r="A2603" t="str">
        <f t="shared" si="40"/>
        <v/>
      </c>
      <c r="B2603" s="83"/>
      <c r="C2603" s="83"/>
      <c r="D2603" s="83"/>
      <c r="E2603" s="83"/>
      <c r="F2603" s="83"/>
      <c r="G2603" s="83"/>
    </row>
    <row r="2604" spans="1:7">
      <c r="A2604" t="str">
        <f t="shared" si="40"/>
        <v/>
      </c>
      <c r="B2604" s="83"/>
      <c r="C2604" s="83"/>
      <c r="D2604" s="83"/>
      <c r="E2604" s="83"/>
      <c r="F2604" s="83"/>
      <c r="G2604" s="83"/>
    </row>
    <row r="2605" spans="1:7">
      <c r="A2605" t="str">
        <f t="shared" si="40"/>
        <v/>
      </c>
      <c r="B2605" s="83"/>
      <c r="C2605" s="83"/>
      <c r="D2605" s="83"/>
      <c r="E2605" s="83"/>
      <c r="F2605" s="83"/>
      <c r="G2605" s="83"/>
    </row>
    <row r="2606" spans="1:7">
      <c r="A2606" t="str">
        <f t="shared" si="40"/>
        <v/>
      </c>
      <c r="B2606" s="83"/>
      <c r="C2606" s="83"/>
      <c r="D2606" s="83"/>
      <c r="E2606" s="83"/>
      <c r="F2606" s="83"/>
      <c r="G2606" s="83"/>
    </row>
    <row r="2607" spans="1:7">
      <c r="A2607" t="str">
        <f t="shared" si="40"/>
        <v/>
      </c>
      <c r="B2607" s="83"/>
      <c r="C2607" s="83"/>
      <c r="D2607" s="83"/>
      <c r="E2607" s="83"/>
      <c r="F2607" s="83"/>
      <c r="G2607" s="83"/>
    </row>
    <row r="2608" spans="1:7">
      <c r="A2608" t="str">
        <f t="shared" si="40"/>
        <v/>
      </c>
      <c r="B2608" s="83"/>
      <c r="C2608" s="83"/>
      <c r="D2608" s="83"/>
      <c r="E2608" s="83"/>
      <c r="F2608" s="83"/>
      <c r="G2608" s="83"/>
    </row>
    <row r="2609" spans="1:7">
      <c r="A2609" t="str">
        <f t="shared" si="40"/>
        <v/>
      </c>
      <c r="B2609" s="83"/>
      <c r="C2609" s="83"/>
      <c r="D2609" s="83"/>
      <c r="E2609" s="83"/>
      <c r="F2609" s="83"/>
      <c r="G2609" s="83"/>
    </row>
    <row r="2610" spans="1:7">
      <c r="A2610" t="str">
        <f t="shared" si="40"/>
        <v/>
      </c>
      <c r="B2610" s="83"/>
      <c r="C2610" s="83"/>
      <c r="D2610" s="83"/>
      <c r="E2610" s="83"/>
      <c r="F2610" s="83"/>
      <c r="G2610" s="83"/>
    </row>
    <row r="2611" spans="1:7">
      <c r="A2611" t="str">
        <f t="shared" si="40"/>
        <v/>
      </c>
      <c r="B2611" s="83"/>
      <c r="C2611" s="83"/>
      <c r="D2611" s="83"/>
      <c r="E2611" s="83"/>
      <c r="F2611" s="83"/>
      <c r="G2611" s="83"/>
    </row>
    <row r="2612" spans="1:7">
      <c r="A2612" t="str">
        <f t="shared" si="40"/>
        <v/>
      </c>
      <c r="B2612" s="83"/>
      <c r="C2612" s="83"/>
      <c r="D2612" s="83"/>
      <c r="E2612" s="83"/>
      <c r="F2612" s="83"/>
      <c r="G2612" s="83"/>
    </row>
    <row r="2613" spans="1:7">
      <c r="A2613" t="str">
        <f t="shared" si="40"/>
        <v/>
      </c>
      <c r="B2613" s="83"/>
      <c r="C2613" s="83"/>
      <c r="D2613" s="83"/>
      <c r="E2613" s="83"/>
      <c r="F2613" s="83"/>
      <c r="G2613" s="83"/>
    </row>
    <row r="2614" spans="1:7">
      <c r="A2614" t="str">
        <f t="shared" si="40"/>
        <v/>
      </c>
      <c r="B2614" s="83"/>
      <c r="C2614" s="83"/>
      <c r="D2614" s="83"/>
      <c r="E2614" s="83"/>
      <c r="F2614" s="83"/>
      <c r="G2614" s="83"/>
    </row>
    <row r="2615" spans="1:7">
      <c r="A2615" t="str">
        <f t="shared" si="40"/>
        <v/>
      </c>
      <c r="B2615" s="83"/>
      <c r="C2615" s="83"/>
      <c r="D2615" s="83"/>
      <c r="E2615" s="83"/>
      <c r="F2615" s="83"/>
      <c r="G2615" s="83"/>
    </row>
    <row r="2616" spans="1:7">
      <c r="A2616" t="str">
        <f t="shared" si="40"/>
        <v/>
      </c>
      <c r="B2616" s="83"/>
      <c r="C2616" s="83"/>
      <c r="D2616" s="83"/>
      <c r="E2616" s="83"/>
      <c r="F2616" s="83"/>
      <c r="G2616" s="83"/>
    </row>
    <row r="2617" spans="1:7">
      <c r="A2617" t="str">
        <f t="shared" si="40"/>
        <v/>
      </c>
      <c r="B2617" s="83"/>
      <c r="C2617" s="83"/>
      <c r="D2617" s="83"/>
      <c r="E2617" s="83"/>
      <c r="F2617" s="83"/>
      <c r="G2617" s="83"/>
    </row>
    <row r="2618" spans="1:7">
      <c r="A2618" t="str">
        <f t="shared" si="40"/>
        <v/>
      </c>
      <c r="B2618" s="83"/>
      <c r="C2618" s="83"/>
      <c r="D2618" s="83"/>
      <c r="E2618" s="83"/>
      <c r="F2618" s="83"/>
      <c r="G2618" s="83"/>
    </row>
    <row r="2619" spans="1:7">
      <c r="A2619" t="str">
        <f t="shared" si="40"/>
        <v/>
      </c>
      <c r="B2619" s="83"/>
      <c r="C2619" s="83"/>
      <c r="D2619" s="83"/>
      <c r="E2619" s="83"/>
      <c r="F2619" s="83"/>
      <c r="G2619" s="83"/>
    </row>
    <row r="2620" spans="1:7">
      <c r="A2620" t="str">
        <f t="shared" si="40"/>
        <v/>
      </c>
      <c r="B2620" s="83"/>
      <c r="C2620" s="83"/>
      <c r="D2620" s="83"/>
      <c r="E2620" s="83"/>
      <c r="F2620" s="83"/>
      <c r="G2620" s="83"/>
    </row>
    <row r="2621" spans="1:7">
      <c r="A2621" t="str">
        <f t="shared" si="40"/>
        <v/>
      </c>
      <c r="B2621" s="83"/>
      <c r="C2621" s="83"/>
      <c r="D2621" s="83"/>
      <c r="E2621" s="83"/>
      <c r="F2621" s="83"/>
      <c r="G2621" s="83"/>
    </row>
    <row r="2622" spans="1:7">
      <c r="A2622" t="str">
        <f t="shared" si="40"/>
        <v/>
      </c>
      <c r="B2622" s="83"/>
      <c r="C2622" s="83"/>
      <c r="D2622" s="83"/>
      <c r="E2622" s="83"/>
      <c r="F2622" s="83"/>
      <c r="G2622" s="83"/>
    </row>
    <row r="2623" spans="1:7">
      <c r="A2623" t="str">
        <f t="shared" si="40"/>
        <v/>
      </c>
      <c r="B2623" s="83"/>
      <c r="C2623" s="83"/>
      <c r="D2623" s="83"/>
      <c r="E2623" s="83"/>
      <c r="F2623" s="83"/>
      <c r="G2623" s="83"/>
    </row>
    <row r="2624" spans="1:7">
      <c r="A2624" t="str">
        <f t="shared" si="40"/>
        <v/>
      </c>
      <c r="B2624" s="83"/>
      <c r="C2624" s="83"/>
      <c r="D2624" s="83"/>
      <c r="E2624" s="83"/>
      <c r="F2624" s="83"/>
      <c r="G2624" s="83"/>
    </row>
    <row r="2625" spans="1:7">
      <c r="A2625" t="str">
        <f t="shared" si="40"/>
        <v/>
      </c>
      <c r="B2625" s="83"/>
      <c r="C2625" s="83"/>
      <c r="D2625" s="83"/>
      <c r="E2625" s="83"/>
      <c r="F2625" s="83"/>
      <c r="G2625" s="83"/>
    </row>
    <row r="2626" spans="1:7">
      <c r="A2626" t="str">
        <f t="shared" si="40"/>
        <v/>
      </c>
      <c r="B2626" s="83"/>
      <c r="C2626" s="83"/>
      <c r="D2626" s="83"/>
      <c r="E2626" s="83"/>
      <c r="F2626" s="83"/>
      <c r="G2626" s="83"/>
    </row>
    <row r="2627" spans="1:7">
      <c r="A2627" t="str">
        <f t="shared" si="40"/>
        <v/>
      </c>
      <c r="B2627" s="83"/>
      <c r="C2627" s="83"/>
      <c r="D2627" s="83"/>
      <c r="E2627" s="83"/>
      <c r="F2627" s="83"/>
      <c r="G2627" s="83"/>
    </row>
    <row r="2628" spans="1:7">
      <c r="A2628" t="str">
        <f t="shared" ref="A2628:A2691" si="41">CONCATENATE(B2628,C2628)</f>
        <v/>
      </c>
      <c r="B2628" s="83"/>
      <c r="C2628" s="83"/>
      <c r="D2628" s="83"/>
      <c r="E2628" s="83"/>
      <c r="F2628" s="83"/>
      <c r="G2628" s="83"/>
    </row>
    <row r="2629" spans="1:7">
      <c r="A2629" t="str">
        <f t="shared" si="41"/>
        <v/>
      </c>
      <c r="B2629" s="83"/>
      <c r="C2629" s="83"/>
      <c r="D2629" s="83"/>
      <c r="E2629" s="83"/>
      <c r="F2629" s="83"/>
      <c r="G2629" s="83"/>
    </row>
    <row r="2630" spans="1:7">
      <c r="A2630" t="str">
        <f t="shared" si="41"/>
        <v/>
      </c>
      <c r="B2630" s="83"/>
      <c r="C2630" s="83"/>
      <c r="D2630" s="83"/>
      <c r="E2630" s="83"/>
      <c r="F2630" s="83"/>
      <c r="G2630" s="83"/>
    </row>
    <row r="2631" spans="1:7">
      <c r="A2631" t="str">
        <f t="shared" si="41"/>
        <v/>
      </c>
      <c r="B2631" s="83"/>
      <c r="C2631" s="83"/>
      <c r="D2631" s="83"/>
      <c r="E2631" s="83"/>
      <c r="F2631" s="83"/>
      <c r="G2631" s="83"/>
    </row>
    <row r="2632" spans="1:7">
      <c r="A2632" t="str">
        <f t="shared" si="41"/>
        <v/>
      </c>
      <c r="B2632" s="83"/>
      <c r="C2632" s="83"/>
      <c r="D2632" s="83"/>
      <c r="E2632" s="83"/>
      <c r="F2632" s="83"/>
      <c r="G2632" s="83"/>
    </row>
    <row r="2633" spans="1:7">
      <c r="A2633" t="str">
        <f t="shared" si="41"/>
        <v/>
      </c>
      <c r="B2633" s="83"/>
      <c r="C2633" s="83"/>
      <c r="D2633" s="83"/>
      <c r="E2633" s="83"/>
      <c r="F2633" s="83"/>
      <c r="G2633" s="83"/>
    </row>
    <row r="2634" spans="1:7">
      <c r="A2634" t="str">
        <f t="shared" si="41"/>
        <v/>
      </c>
      <c r="B2634" s="83"/>
      <c r="C2634" s="83"/>
      <c r="D2634" s="83"/>
      <c r="E2634" s="83"/>
      <c r="F2634" s="83"/>
      <c r="G2634" s="83"/>
    </row>
    <row r="2635" spans="1:7">
      <c r="A2635" t="str">
        <f t="shared" si="41"/>
        <v/>
      </c>
      <c r="B2635" s="83"/>
      <c r="C2635" s="83"/>
      <c r="D2635" s="83"/>
      <c r="E2635" s="83"/>
      <c r="F2635" s="83"/>
      <c r="G2635" s="83"/>
    </row>
    <row r="2636" spans="1:7">
      <c r="A2636" t="str">
        <f t="shared" si="41"/>
        <v/>
      </c>
      <c r="B2636" s="83"/>
      <c r="C2636" s="83"/>
      <c r="D2636" s="83"/>
      <c r="E2636" s="83"/>
      <c r="F2636" s="83"/>
      <c r="G2636" s="83"/>
    </row>
    <row r="2637" spans="1:7">
      <c r="A2637" t="str">
        <f t="shared" si="41"/>
        <v/>
      </c>
      <c r="B2637" s="83"/>
      <c r="C2637" s="83"/>
      <c r="D2637" s="83"/>
      <c r="E2637" s="83"/>
      <c r="F2637" s="83"/>
      <c r="G2637" s="83"/>
    </row>
    <row r="2638" spans="1:7">
      <c r="A2638" t="str">
        <f t="shared" si="41"/>
        <v/>
      </c>
      <c r="B2638" s="83"/>
      <c r="C2638" s="83"/>
      <c r="D2638" s="83"/>
      <c r="E2638" s="83"/>
      <c r="F2638" s="83"/>
      <c r="G2638" s="83"/>
    </row>
    <row r="2639" spans="1:7">
      <c r="A2639" t="str">
        <f t="shared" si="41"/>
        <v/>
      </c>
      <c r="B2639" s="83"/>
      <c r="C2639" s="83"/>
      <c r="D2639" s="83"/>
      <c r="E2639" s="83"/>
      <c r="F2639" s="83"/>
      <c r="G2639" s="83"/>
    </row>
    <row r="2640" spans="1:7">
      <c r="A2640" t="str">
        <f t="shared" si="41"/>
        <v/>
      </c>
      <c r="B2640" s="83"/>
      <c r="C2640" s="83"/>
      <c r="D2640" s="83"/>
      <c r="E2640" s="83"/>
      <c r="F2640" s="83"/>
      <c r="G2640" s="83"/>
    </row>
    <row r="2641" spans="1:7">
      <c r="A2641" t="str">
        <f t="shared" si="41"/>
        <v/>
      </c>
      <c r="B2641" s="83"/>
      <c r="C2641" s="83"/>
      <c r="D2641" s="83"/>
      <c r="E2641" s="83"/>
      <c r="F2641" s="83"/>
      <c r="G2641" s="83"/>
    </row>
    <row r="2642" spans="1:7">
      <c r="A2642" t="str">
        <f t="shared" si="41"/>
        <v/>
      </c>
      <c r="B2642" s="83"/>
      <c r="C2642" s="83"/>
      <c r="D2642" s="83"/>
      <c r="E2642" s="83"/>
      <c r="F2642" s="83"/>
      <c r="G2642" s="83"/>
    </row>
    <row r="2643" spans="1:7">
      <c r="A2643" t="str">
        <f t="shared" si="41"/>
        <v/>
      </c>
      <c r="B2643" s="83"/>
      <c r="C2643" s="83"/>
      <c r="D2643" s="83"/>
      <c r="E2643" s="83"/>
      <c r="F2643" s="83"/>
      <c r="G2643" s="83"/>
    </row>
    <row r="2644" spans="1:7">
      <c r="A2644" t="str">
        <f t="shared" si="41"/>
        <v/>
      </c>
      <c r="B2644" s="83"/>
      <c r="C2644" s="83"/>
      <c r="D2644" s="83"/>
      <c r="E2644" s="83"/>
      <c r="F2644" s="83"/>
      <c r="G2644" s="83"/>
    </row>
    <row r="2645" spans="1:7">
      <c r="A2645" t="str">
        <f t="shared" si="41"/>
        <v/>
      </c>
      <c r="B2645" s="83"/>
      <c r="C2645" s="83"/>
      <c r="D2645" s="83"/>
      <c r="E2645" s="83"/>
      <c r="F2645" s="83"/>
      <c r="G2645" s="83"/>
    </row>
    <row r="2646" spans="1:7">
      <c r="A2646" t="str">
        <f t="shared" si="41"/>
        <v/>
      </c>
      <c r="B2646" s="83"/>
      <c r="C2646" s="83"/>
      <c r="D2646" s="83"/>
      <c r="E2646" s="83"/>
      <c r="F2646" s="83"/>
      <c r="G2646" s="83"/>
    </row>
    <row r="2647" spans="1:7">
      <c r="A2647" t="str">
        <f t="shared" si="41"/>
        <v/>
      </c>
      <c r="B2647" s="83"/>
      <c r="C2647" s="83"/>
      <c r="D2647" s="83"/>
      <c r="E2647" s="83"/>
      <c r="F2647" s="83"/>
      <c r="G2647" s="83"/>
    </row>
    <row r="2648" spans="1:7">
      <c r="A2648" t="str">
        <f t="shared" si="41"/>
        <v/>
      </c>
      <c r="B2648" s="83"/>
      <c r="C2648" s="83"/>
      <c r="D2648" s="83"/>
      <c r="E2648" s="83"/>
      <c r="F2648" s="83"/>
      <c r="G2648" s="83"/>
    </row>
    <row r="2649" spans="1:7">
      <c r="A2649" t="str">
        <f t="shared" si="41"/>
        <v/>
      </c>
      <c r="B2649" s="83"/>
      <c r="C2649" s="83"/>
      <c r="D2649" s="83"/>
      <c r="E2649" s="83"/>
      <c r="F2649" s="83"/>
      <c r="G2649" s="83"/>
    </row>
    <row r="2650" spans="1:7">
      <c r="A2650" t="str">
        <f t="shared" si="41"/>
        <v/>
      </c>
      <c r="B2650" s="83"/>
      <c r="C2650" s="83"/>
      <c r="D2650" s="83"/>
      <c r="E2650" s="83"/>
      <c r="F2650" s="83"/>
      <c r="G2650" s="83"/>
    </row>
    <row r="2651" spans="1:7">
      <c r="A2651" t="str">
        <f t="shared" si="41"/>
        <v/>
      </c>
      <c r="B2651" s="83"/>
      <c r="C2651" s="83"/>
      <c r="D2651" s="83"/>
      <c r="E2651" s="83"/>
      <c r="F2651" s="83"/>
      <c r="G2651" s="83"/>
    </row>
    <row r="2652" spans="1:7">
      <c r="A2652" t="str">
        <f t="shared" si="41"/>
        <v/>
      </c>
      <c r="B2652" s="83"/>
      <c r="C2652" s="83"/>
      <c r="D2652" s="83"/>
      <c r="E2652" s="83"/>
      <c r="F2652" s="83"/>
      <c r="G2652" s="83"/>
    </row>
    <row r="2653" spans="1:7">
      <c r="A2653" t="str">
        <f t="shared" si="41"/>
        <v/>
      </c>
      <c r="B2653" s="83"/>
      <c r="C2653" s="83"/>
      <c r="D2653" s="83"/>
      <c r="E2653" s="83"/>
      <c r="F2653" s="83"/>
      <c r="G2653" s="83"/>
    </row>
    <row r="2654" spans="1:7">
      <c r="A2654" t="str">
        <f t="shared" si="41"/>
        <v/>
      </c>
      <c r="B2654" s="83"/>
      <c r="C2654" s="83"/>
      <c r="D2654" s="83"/>
      <c r="E2654" s="83"/>
      <c r="F2654" s="83"/>
      <c r="G2654" s="83"/>
    </row>
    <row r="2655" spans="1:7">
      <c r="A2655" t="str">
        <f t="shared" si="41"/>
        <v/>
      </c>
      <c r="B2655" s="83"/>
      <c r="C2655" s="83"/>
      <c r="D2655" s="83"/>
      <c r="E2655" s="83"/>
      <c r="F2655" s="83"/>
      <c r="G2655" s="83"/>
    </row>
    <row r="2656" spans="1:7">
      <c r="A2656" t="str">
        <f t="shared" si="41"/>
        <v/>
      </c>
      <c r="B2656" s="83"/>
      <c r="C2656" s="83"/>
      <c r="D2656" s="83"/>
      <c r="E2656" s="83"/>
      <c r="F2656" s="83"/>
      <c r="G2656" s="83"/>
    </row>
    <row r="2657" spans="1:7">
      <c r="A2657" t="str">
        <f t="shared" si="41"/>
        <v/>
      </c>
      <c r="B2657" s="83"/>
      <c r="C2657" s="83"/>
      <c r="D2657" s="83"/>
      <c r="E2657" s="83"/>
      <c r="F2657" s="83"/>
      <c r="G2657" s="83"/>
    </row>
    <row r="2658" spans="1:7">
      <c r="A2658" t="str">
        <f t="shared" si="41"/>
        <v/>
      </c>
      <c r="B2658" s="83"/>
      <c r="C2658" s="83"/>
      <c r="D2658" s="83"/>
      <c r="E2658" s="83"/>
      <c r="F2658" s="83"/>
      <c r="G2658" s="83"/>
    </row>
    <row r="2659" spans="1:7">
      <c r="A2659" t="str">
        <f t="shared" si="41"/>
        <v/>
      </c>
      <c r="B2659" s="83"/>
      <c r="C2659" s="83"/>
      <c r="D2659" s="83"/>
      <c r="E2659" s="83"/>
      <c r="F2659" s="83"/>
      <c r="G2659" s="83"/>
    </row>
    <row r="2660" spans="1:7">
      <c r="A2660" t="str">
        <f t="shared" si="41"/>
        <v/>
      </c>
      <c r="B2660" s="83"/>
      <c r="C2660" s="83"/>
      <c r="D2660" s="83"/>
      <c r="E2660" s="83"/>
      <c r="F2660" s="83"/>
      <c r="G2660" s="83"/>
    </row>
    <row r="2661" spans="1:7">
      <c r="A2661" t="str">
        <f t="shared" si="41"/>
        <v/>
      </c>
      <c r="B2661" s="83"/>
      <c r="C2661" s="83"/>
      <c r="D2661" s="83"/>
      <c r="E2661" s="83"/>
      <c r="F2661" s="83"/>
      <c r="G2661" s="83"/>
    </row>
    <row r="2662" spans="1:7">
      <c r="A2662" t="str">
        <f t="shared" si="41"/>
        <v/>
      </c>
      <c r="B2662" s="83"/>
      <c r="C2662" s="83"/>
      <c r="D2662" s="83"/>
      <c r="E2662" s="83"/>
      <c r="F2662" s="83"/>
      <c r="G2662" s="83"/>
    </row>
    <row r="2663" spans="1:7">
      <c r="A2663" t="str">
        <f t="shared" si="41"/>
        <v/>
      </c>
      <c r="B2663" s="83"/>
      <c r="C2663" s="83"/>
      <c r="D2663" s="83"/>
      <c r="E2663" s="83"/>
      <c r="F2663" s="83"/>
      <c r="G2663" s="83"/>
    </row>
    <row r="2664" spans="1:7">
      <c r="A2664" t="str">
        <f t="shared" si="41"/>
        <v/>
      </c>
      <c r="B2664" s="83"/>
      <c r="C2664" s="83"/>
      <c r="D2664" s="83"/>
      <c r="E2664" s="83"/>
      <c r="F2664" s="83"/>
      <c r="G2664" s="83"/>
    </row>
    <row r="2665" spans="1:7">
      <c r="A2665" t="str">
        <f t="shared" si="41"/>
        <v/>
      </c>
      <c r="B2665" s="83"/>
      <c r="C2665" s="83"/>
      <c r="D2665" s="83"/>
      <c r="E2665" s="83"/>
      <c r="F2665" s="83"/>
      <c r="G2665" s="83"/>
    </row>
    <row r="2666" spans="1:7">
      <c r="A2666" t="str">
        <f t="shared" si="41"/>
        <v/>
      </c>
      <c r="B2666" s="83"/>
      <c r="C2666" s="83"/>
      <c r="D2666" s="83"/>
      <c r="E2666" s="83"/>
      <c r="F2666" s="83"/>
      <c r="G2666" s="83"/>
    </row>
    <row r="2667" spans="1:7">
      <c r="A2667" t="str">
        <f t="shared" si="41"/>
        <v/>
      </c>
      <c r="B2667" s="83"/>
      <c r="C2667" s="83"/>
      <c r="D2667" s="83"/>
      <c r="E2667" s="83"/>
      <c r="F2667" s="83"/>
      <c r="G2667" s="83"/>
    </row>
    <row r="2668" spans="1:7">
      <c r="A2668" t="str">
        <f t="shared" si="41"/>
        <v/>
      </c>
      <c r="B2668" s="83"/>
      <c r="C2668" s="83"/>
      <c r="D2668" s="83"/>
      <c r="E2668" s="83"/>
      <c r="F2668" s="83"/>
      <c r="G2668" s="83"/>
    </row>
    <row r="2669" spans="1:7">
      <c r="A2669" t="str">
        <f t="shared" si="41"/>
        <v/>
      </c>
      <c r="B2669" s="83"/>
      <c r="C2669" s="83"/>
      <c r="D2669" s="83"/>
      <c r="E2669" s="83"/>
      <c r="F2669" s="83"/>
      <c r="G2669" s="83"/>
    </row>
    <row r="2670" spans="1:7">
      <c r="A2670" t="str">
        <f t="shared" si="41"/>
        <v/>
      </c>
      <c r="B2670" s="83"/>
      <c r="C2670" s="83"/>
      <c r="D2670" s="83"/>
      <c r="E2670" s="83"/>
      <c r="F2670" s="83"/>
      <c r="G2670" s="83"/>
    </row>
    <row r="2671" spans="1:7">
      <c r="A2671" t="str">
        <f t="shared" si="41"/>
        <v/>
      </c>
      <c r="B2671" s="83"/>
      <c r="C2671" s="83"/>
      <c r="D2671" s="83"/>
      <c r="E2671" s="83"/>
      <c r="F2671" s="83"/>
      <c r="G2671" s="83"/>
    </row>
    <row r="2672" spans="1:7">
      <c r="A2672" t="str">
        <f t="shared" si="41"/>
        <v/>
      </c>
      <c r="B2672" s="83"/>
      <c r="C2672" s="83"/>
      <c r="D2672" s="83"/>
      <c r="E2672" s="83"/>
      <c r="F2672" s="83"/>
      <c r="G2672" s="83"/>
    </row>
    <row r="2673" spans="1:7">
      <c r="A2673" t="str">
        <f t="shared" si="41"/>
        <v/>
      </c>
      <c r="B2673" s="83"/>
      <c r="C2673" s="83"/>
      <c r="D2673" s="83"/>
      <c r="E2673" s="83"/>
      <c r="F2673" s="83"/>
      <c r="G2673" s="83"/>
    </row>
    <row r="2674" spans="1:7">
      <c r="A2674" t="str">
        <f t="shared" si="41"/>
        <v/>
      </c>
      <c r="B2674" s="83"/>
      <c r="C2674" s="83"/>
      <c r="D2674" s="83"/>
      <c r="E2674" s="83"/>
      <c r="F2674" s="83"/>
      <c r="G2674" s="83"/>
    </row>
    <row r="2675" spans="1:7">
      <c r="A2675" t="str">
        <f t="shared" si="41"/>
        <v/>
      </c>
      <c r="B2675" s="83"/>
      <c r="C2675" s="83"/>
      <c r="D2675" s="83"/>
      <c r="E2675" s="83"/>
      <c r="F2675" s="83"/>
      <c r="G2675" s="83"/>
    </row>
    <row r="2676" spans="1:7">
      <c r="A2676" t="str">
        <f t="shared" si="41"/>
        <v/>
      </c>
      <c r="B2676" s="83"/>
      <c r="C2676" s="83"/>
      <c r="D2676" s="83"/>
      <c r="E2676" s="83"/>
      <c r="F2676" s="83"/>
      <c r="G2676" s="83"/>
    </row>
    <row r="2677" spans="1:7">
      <c r="A2677" t="str">
        <f t="shared" si="41"/>
        <v/>
      </c>
      <c r="B2677" s="83"/>
      <c r="C2677" s="83"/>
      <c r="D2677" s="83"/>
      <c r="E2677" s="83"/>
      <c r="F2677" s="83"/>
      <c r="G2677" s="83"/>
    </row>
    <row r="2678" spans="1:7">
      <c r="A2678" t="str">
        <f t="shared" si="41"/>
        <v/>
      </c>
      <c r="B2678" s="83"/>
      <c r="C2678" s="83"/>
      <c r="D2678" s="83"/>
      <c r="E2678" s="83"/>
      <c r="F2678" s="83"/>
      <c r="G2678" s="83"/>
    </row>
    <row r="2679" spans="1:7">
      <c r="A2679" t="str">
        <f t="shared" si="41"/>
        <v/>
      </c>
      <c r="B2679" s="83"/>
      <c r="C2679" s="83"/>
      <c r="D2679" s="83"/>
      <c r="E2679" s="83"/>
      <c r="F2679" s="83"/>
      <c r="G2679" s="83"/>
    </row>
    <row r="2680" spans="1:7">
      <c r="A2680" t="str">
        <f t="shared" si="41"/>
        <v/>
      </c>
      <c r="B2680" s="83"/>
      <c r="C2680" s="83"/>
      <c r="D2680" s="83"/>
      <c r="E2680" s="83"/>
      <c r="F2680" s="83"/>
      <c r="G2680" s="83"/>
    </row>
    <row r="2681" spans="1:7">
      <c r="A2681" t="str">
        <f t="shared" si="41"/>
        <v/>
      </c>
      <c r="B2681" s="83"/>
      <c r="C2681" s="83"/>
      <c r="D2681" s="83"/>
      <c r="E2681" s="83"/>
      <c r="F2681" s="83"/>
      <c r="G2681" s="83"/>
    </row>
    <row r="2682" spans="1:7">
      <c r="A2682" t="str">
        <f t="shared" si="41"/>
        <v/>
      </c>
      <c r="B2682" s="83"/>
      <c r="C2682" s="83"/>
      <c r="D2682" s="83"/>
      <c r="E2682" s="83"/>
      <c r="F2682" s="83"/>
      <c r="G2682" s="83"/>
    </row>
    <row r="2683" spans="1:7">
      <c r="A2683" t="str">
        <f t="shared" si="41"/>
        <v/>
      </c>
      <c r="B2683" s="83"/>
      <c r="C2683" s="83"/>
      <c r="D2683" s="83"/>
      <c r="E2683" s="83"/>
      <c r="F2683" s="83"/>
      <c r="G2683" s="83"/>
    </row>
    <row r="2684" spans="1:7">
      <c r="A2684" t="str">
        <f t="shared" si="41"/>
        <v/>
      </c>
      <c r="B2684" s="83"/>
      <c r="C2684" s="83"/>
      <c r="D2684" s="83"/>
      <c r="E2684" s="83"/>
      <c r="F2684" s="83"/>
      <c r="G2684" s="83"/>
    </row>
    <row r="2685" spans="1:7">
      <c r="A2685" t="str">
        <f t="shared" si="41"/>
        <v/>
      </c>
      <c r="B2685" s="83"/>
      <c r="C2685" s="83"/>
      <c r="D2685" s="83"/>
      <c r="E2685" s="83"/>
      <c r="F2685" s="83"/>
      <c r="G2685" s="83"/>
    </row>
    <row r="2686" spans="1:7">
      <c r="A2686" t="str">
        <f t="shared" si="41"/>
        <v/>
      </c>
      <c r="B2686" s="83"/>
      <c r="C2686" s="83"/>
      <c r="D2686" s="83"/>
      <c r="E2686" s="83"/>
      <c r="F2686" s="83"/>
      <c r="G2686" s="83"/>
    </row>
    <row r="2687" spans="1:7">
      <c r="A2687" t="str">
        <f t="shared" si="41"/>
        <v/>
      </c>
      <c r="B2687" s="83"/>
      <c r="C2687" s="83"/>
      <c r="D2687" s="83"/>
      <c r="E2687" s="83"/>
      <c r="F2687" s="83"/>
      <c r="G2687" s="83"/>
    </row>
    <row r="2688" spans="1:7">
      <c r="A2688" t="str">
        <f t="shared" si="41"/>
        <v/>
      </c>
      <c r="B2688" s="83"/>
      <c r="C2688" s="83"/>
      <c r="D2688" s="83"/>
      <c r="E2688" s="83"/>
      <c r="F2688" s="83"/>
      <c r="G2688" s="83"/>
    </row>
    <row r="2689" spans="1:7">
      <c r="A2689" t="str">
        <f t="shared" si="41"/>
        <v/>
      </c>
      <c r="B2689" s="83"/>
      <c r="C2689" s="83"/>
      <c r="D2689" s="83"/>
      <c r="E2689" s="83"/>
      <c r="F2689" s="83"/>
      <c r="G2689" s="83"/>
    </row>
    <row r="2690" spans="1:7">
      <c r="A2690" t="str">
        <f t="shared" si="41"/>
        <v/>
      </c>
      <c r="B2690" s="83"/>
      <c r="C2690" s="83"/>
      <c r="D2690" s="83"/>
      <c r="E2690" s="83"/>
      <c r="F2690" s="83"/>
      <c r="G2690" s="83"/>
    </row>
    <row r="2691" spans="1:7">
      <c r="A2691" t="str">
        <f t="shared" si="41"/>
        <v/>
      </c>
      <c r="B2691" s="83"/>
      <c r="C2691" s="83"/>
      <c r="D2691" s="83"/>
      <c r="E2691" s="83"/>
      <c r="F2691" s="83"/>
      <c r="G2691" s="83"/>
    </row>
    <row r="2692" spans="1:7">
      <c r="A2692" t="str">
        <f t="shared" ref="A2692:A2755" si="42">CONCATENATE(B2692,C2692)</f>
        <v/>
      </c>
      <c r="B2692" s="83"/>
      <c r="C2692" s="83"/>
      <c r="D2692" s="83"/>
      <c r="E2692" s="83"/>
      <c r="F2692" s="83"/>
      <c r="G2692" s="83"/>
    </row>
    <row r="2693" spans="1:7">
      <c r="A2693" t="str">
        <f t="shared" si="42"/>
        <v/>
      </c>
      <c r="B2693" s="83"/>
      <c r="C2693" s="83"/>
      <c r="D2693" s="83"/>
      <c r="E2693" s="83"/>
      <c r="F2693" s="83"/>
      <c r="G2693" s="83"/>
    </row>
    <row r="2694" spans="1:7">
      <c r="A2694" t="str">
        <f t="shared" si="42"/>
        <v/>
      </c>
      <c r="B2694" s="83"/>
      <c r="C2694" s="83"/>
      <c r="D2694" s="83"/>
      <c r="E2694" s="83"/>
      <c r="F2694" s="83"/>
      <c r="G2694" s="83"/>
    </row>
    <row r="2695" spans="1:7">
      <c r="A2695" t="str">
        <f t="shared" si="42"/>
        <v/>
      </c>
      <c r="B2695" s="83"/>
      <c r="C2695" s="83"/>
      <c r="D2695" s="83"/>
      <c r="E2695" s="83"/>
      <c r="F2695" s="83"/>
      <c r="G2695" s="83"/>
    </row>
    <row r="2696" spans="1:7">
      <c r="A2696" t="str">
        <f t="shared" si="42"/>
        <v/>
      </c>
      <c r="B2696" s="83"/>
      <c r="C2696" s="83"/>
      <c r="D2696" s="83"/>
      <c r="E2696" s="83"/>
      <c r="F2696" s="83"/>
      <c r="G2696" s="83"/>
    </row>
    <row r="2697" spans="1:7">
      <c r="A2697" t="str">
        <f t="shared" si="42"/>
        <v/>
      </c>
      <c r="B2697" s="83"/>
      <c r="C2697" s="83"/>
      <c r="D2697" s="83"/>
      <c r="E2697" s="83"/>
      <c r="F2697" s="83"/>
      <c r="G2697" s="83"/>
    </row>
    <row r="2698" spans="1:7">
      <c r="A2698" t="str">
        <f t="shared" si="42"/>
        <v/>
      </c>
      <c r="B2698" s="83"/>
      <c r="C2698" s="83"/>
      <c r="D2698" s="83"/>
      <c r="E2698" s="83"/>
      <c r="F2698" s="83"/>
      <c r="G2698" s="83"/>
    </row>
    <row r="2699" spans="1:7">
      <c r="A2699" t="str">
        <f t="shared" si="42"/>
        <v/>
      </c>
      <c r="B2699" s="83"/>
      <c r="C2699" s="83"/>
      <c r="D2699" s="83"/>
      <c r="E2699" s="83"/>
      <c r="F2699" s="83"/>
      <c r="G2699" s="83"/>
    </row>
    <row r="2700" spans="1:7">
      <c r="A2700" t="str">
        <f t="shared" si="42"/>
        <v/>
      </c>
      <c r="B2700" s="83"/>
      <c r="C2700" s="83"/>
      <c r="D2700" s="83"/>
      <c r="E2700" s="83"/>
      <c r="F2700" s="83"/>
      <c r="G2700" s="83"/>
    </row>
    <row r="2701" spans="1:7">
      <c r="A2701" t="str">
        <f t="shared" si="42"/>
        <v/>
      </c>
      <c r="B2701" s="83"/>
      <c r="C2701" s="83"/>
      <c r="D2701" s="83"/>
      <c r="E2701" s="83"/>
      <c r="F2701" s="83"/>
      <c r="G2701" s="83"/>
    </row>
    <row r="2702" spans="1:7">
      <c r="A2702" t="str">
        <f t="shared" si="42"/>
        <v/>
      </c>
      <c r="B2702" s="83"/>
      <c r="C2702" s="83"/>
      <c r="D2702" s="83"/>
      <c r="E2702" s="83"/>
      <c r="F2702" s="83"/>
      <c r="G2702" s="83"/>
    </row>
    <row r="2703" spans="1:7">
      <c r="A2703" t="str">
        <f t="shared" si="42"/>
        <v/>
      </c>
      <c r="B2703" s="83"/>
      <c r="C2703" s="83"/>
      <c r="D2703" s="83"/>
      <c r="E2703" s="83"/>
      <c r="F2703" s="83"/>
      <c r="G2703" s="83"/>
    </row>
    <row r="2704" spans="1:7">
      <c r="A2704" t="str">
        <f t="shared" si="42"/>
        <v/>
      </c>
      <c r="B2704" s="83"/>
      <c r="C2704" s="83"/>
      <c r="D2704" s="83"/>
      <c r="E2704" s="83"/>
      <c r="F2704" s="83"/>
      <c r="G2704" s="83"/>
    </row>
    <row r="2705" spans="1:7">
      <c r="A2705" t="str">
        <f t="shared" si="42"/>
        <v/>
      </c>
      <c r="B2705" s="83"/>
      <c r="C2705" s="83"/>
      <c r="D2705" s="83"/>
      <c r="E2705" s="83"/>
      <c r="F2705" s="83"/>
      <c r="G2705" s="83"/>
    </row>
    <row r="2706" spans="1:7">
      <c r="A2706" t="str">
        <f t="shared" si="42"/>
        <v/>
      </c>
      <c r="B2706" s="83"/>
      <c r="C2706" s="83"/>
      <c r="D2706" s="83"/>
      <c r="E2706" s="83"/>
      <c r="F2706" s="83"/>
      <c r="G2706" s="83"/>
    </row>
    <row r="2707" spans="1:7">
      <c r="A2707" t="str">
        <f t="shared" si="42"/>
        <v/>
      </c>
      <c r="B2707" s="83"/>
      <c r="C2707" s="83"/>
      <c r="D2707" s="83"/>
      <c r="E2707" s="83"/>
      <c r="F2707" s="83"/>
      <c r="G2707" s="83"/>
    </row>
    <row r="2708" spans="1:7">
      <c r="A2708" t="str">
        <f t="shared" si="42"/>
        <v/>
      </c>
      <c r="B2708" s="83"/>
      <c r="C2708" s="83"/>
      <c r="D2708" s="83"/>
      <c r="E2708" s="83"/>
      <c r="F2708" s="83"/>
      <c r="G2708" s="83"/>
    </row>
    <row r="2709" spans="1:7">
      <c r="A2709" t="str">
        <f t="shared" si="42"/>
        <v/>
      </c>
      <c r="B2709" s="83"/>
      <c r="C2709" s="83"/>
      <c r="D2709" s="83"/>
      <c r="E2709" s="83"/>
      <c r="F2709" s="83"/>
      <c r="G2709" s="83"/>
    </row>
    <row r="2710" spans="1:7">
      <c r="A2710" t="str">
        <f t="shared" si="42"/>
        <v/>
      </c>
      <c r="B2710" s="83"/>
      <c r="C2710" s="83"/>
      <c r="D2710" s="83"/>
      <c r="E2710" s="83"/>
      <c r="F2710" s="83"/>
      <c r="G2710" s="83"/>
    </row>
    <row r="2711" spans="1:7">
      <c r="A2711" t="str">
        <f t="shared" si="42"/>
        <v/>
      </c>
      <c r="B2711" s="83"/>
      <c r="C2711" s="83"/>
      <c r="D2711" s="83"/>
      <c r="E2711" s="83"/>
      <c r="F2711" s="83"/>
      <c r="G2711" s="83"/>
    </row>
    <row r="2712" spans="1:7">
      <c r="A2712" t="str">
        <f t="shared" si="42"/>
        <v/>
      </c>
      <c r="B2712" s="83"/>
      <c r="C2712" s="83"/>
      <c r="D2712" s="83"/>
      <c r="E2712" s="83"/>
      <c r="F2712" s="83"/>
      <c r="G2712" s="83"/>
    </row>
    <row r="2713" spans="1:7">
      <c r="A2713" t="str">
        <f t="shared" si="42"/>
        <v/>
      </c>
      <c r="B2713" s="83"/>
      <c r="C2713" s="83"/>
      <c r="D2713" s="83"/>
      <c r="E2713" s="83"/>
      <c r="F2713" s="83"/>
      <c r="G2713" s="83"/>
    </row>
    <row r="2714" spans="1:7">
      <c r="A2714" t="str">
        <f t="shared" si="42"/>
        <v/>
      </c>
      <c r="B2714" s="83"/>
      <c r="C2714" s="83"/>
      <c r="D2714" s="83"/>
      <c r="E2714" s="83"/>
      <c r="F2714" s="83"/>
      <c r="G2714" s="83"/>
    </row>
    <row r="2715" spans="1:7">
      <c r="A2715" t="str">
        <f t="shared" si="42"/>
        <v/>
      </c>
      <c r="B2715" s="83"/>
      <c r="C2715" s="83"/>
      <c r="D2715" s="83"/>
      <c r="E2715" s="83"/>
      <c r="F2715" s="83"/>
      <c r="G2715" s="83"/>
    </row>
    <row r="2716" spans="1:7">
      <c r="A2716" t="str">
        <f t="shared" si="42"/>
        <v/>
      </c>
      <c r="B2716" s="83"/>
      <c r="C2716" s="83"/>
      <c r="D2716" s="83"/>
      <c r="E2716" s="83"/>
      <c r="F2716" s="83"/>
      <c r="G2716" s="83"/>
    </row>
    <row r="2717" spans="1:7">
      <c r="A2717" t="str">
        <f t="shared" si="42"/>
        <v/>
      </c>
      <c r="B2717" s="83"/>
      <c r="C2717" s="83"/>
      <c r="D2717" s="83"/>
      <c r="E2717" s="83"/>
      <c r="F2717" s="83"/>
      <c r="G2717" s="83"/>
    </row>
    <row r="2718" spans="1:7">
      <c r="A2718" t="str">
        <f t="shared" si="42"/>
        <v/>
      </c>
      <c r="B2718" s="83"/>
      <c r="C2718" s="83"/>
      <c r="D2718" s="83"/>
      <c r="E2718" s="83"/>
      <c r="F2718" s="83"/>
      <c r="G2718" s="83"/>
    </row>
    <row r="2719" spans="1:7">
      <c r="A2719" t="str">
        <f t="shared" si="42"/>
        <v/>
      </c>
      <c r="B2719" s="83"/>
      <c r="C2719" s="83"/>
      <c r="D2719" s="83"/>
      <c r="E2719" s="83"/>
      <c r="F2719" s="83"/>
      <c r="G2719" s="83"/>
    </row>
    <row r="2720" spans="1:7">
      <c r="A2720" t="str">
        <f t="shared" si="42"/>
        <v/>
      </c>
      <c r="B2720" s="83"/>
      <c r="C2720" s="83"/>
      <c r="D2720" s="83"/>
      <c r="E2720" s="83"/>
      <c r="F2720" s="83"/>
      <c r="G2720" s="83"/>
    </row>
    <row r="2721" spans="1:7">
      <c r="A2721" t="str">
        <f t="shared" si="42"/>
        <v/>
      </c>
      <c r="B2721" s="83"/>
      <c r="C2721" s="83"/>
      <c r="D2721" s="83"/>
      <c r="E2721" s="83"/>
      <c r="F2721" s="83"/>
      <c r="G2721" s="83"/>
    </row>
    <row r="2722" spans="1:7">
      <c r="A2722" t="str">
        <f t="shared" si="42"/>
        <v/>
      </c>
      <c r="B2722" s="83"/>
      <c r="C2722" s="83"/>
      <c r="D2722" s="83"/>
      <c r="E2722" s="83"/>
      <c r="F2722" s="83"/>
      <c r="G2722" s="83"/>
    </row>
    <row r="2723" spans="1:7">
      <c r="A2723" t="str">
        <f t="shared" si="42"/>
        <v/>
      </c>
      <c r="B2723" s="83"/>
      <c r="C2723" s="83"/>
      <c r="D2723" s="83"/>
      <c r="E2723" s="83"/>
      <c r="F2723" s="83"/>
      <c r="G2723" s="83"/>
    </row>
    <row r="2724" spans="1:7">
      <c r="A2724" t="str">
        <f t="shared" si="42"/>
        <v/>
      </c>
      <c r="B2724" s="83"/>
      <c r="C2724" s="83"/>
      <c r="D2724" s="83"/>
      <c r="E2724" s="83"/>
      <c r="F2724" s="83"/>
      <c r="G2724" s="83"/>
    </row>
    <row r="2725" spans="1:7">
      <c r="A2725" t="str">
        <f t="shared" si="42"/>
        <v/>
      </c>
      <c r="B2725" s="83"/>
      <c r="C2725" s="83"/>
      <c r="D2725" s="83"/>
      <c r="E2725" s="83"/>
      <c r="F2725" s="83"/>
      <c r="G2725" s="83"/>
    </row>
    <row r="2726" spans="1:7">
      <c r="A2726" t="str">
        <f t="shared" si="42"/>
        <v/>
      </c>
      <c r="B2726" s="83"/>
      <c r="C2726" s="83"/>
      <c r="D2726" s="83"/>
      <c r="E2726" s="83"/>
      <c r="F2726" s="83"/>
      <c r="G2726" s="83"/>
    </row>
    <row r="2727" spans="1:7">
      <c r="A2727" t="str">
        <f t="shared" si="42"/>
        <v/>
      </c>
      <c r="B2727" s="83"/>
      <c r="C2727" s="83"/>
      <c r="D2727" s="83"/>
      <c r="E2727" s="83"/>
      <c r="F2727" s="83"/>
      <c r="G2727" s="83"/>
    </row>
    <row r="2728" spans="1:7">
      <c r="A2728" t="str">
        <f t="shared" si="42"/>
        <v/>
      </c>
      <c r="B2728" s="83"/>
      <c r="C2728" s="83"/>
      <c r="D2728" s="83"/>
      <c r="E2728" s="83"/>
      <c r="F2728" s="83"/>
      <c r="G2728" s="83"/>
    </row>
    <row r="2729" spans="1:7">
      <c r="A2729" t="str">
        <f t="shared" si="42"/>
        <v/>
      </c>
      <c r="B2729" s="83"/>
      <c r="C2729" s="83"/>
      <c r="D2729" s="83"/>
      <c r="E2729" s="83"/>
      <c r="F2729" s="83"/>
      <c r="G2729" s="83"/>
    </row>
    <row r="2730" spans="1:7">
      <c r="A2730" t="str">
        <f t="shared" si="42"/>
        <v/>
      </c>
      <c r="B2730" s="83"/>
      <c r="C2730" s="83"/>
      <c r="D2730" s="83"/>
      <c r="E2730" s="83"/>
      <c r="F2730" s="83"/>
      <c r="G2730" s="83"/>
    </row>
    <row r="2731" spans="1:7">
      <c r="A2731" t="str">
        <f t="shared" si="42"/>
        <v/>
      </c>
      <c r="B2731" s="83"/>
      <c r="C2731" s="83"/>
      <c r="D2731" s="83"/>
      <c r="E2731" s="83"/>
      <c r="F2731" s="83"/>
      <c r="G2731" s="83"/>
    </row>
    <row r="2732" spans="1:7">
      <c r="A2732" t="str">
        <f t="shared" si="42"/>
        <v/>
      </c>
      <c r="B2732" s="83"/>
      <c r="C2732" s="83"/>
      <c r="D2732" s="83"/>
      <c r="E2732" s="83"/>
      <c r="F2732" s="83"/>
      <c r="G2732" s="83"/>
    </row>
    <row r="2733" spans="1:7">
      <c r="A2733" t="str">
        <f t="shared" si="42"/>
        <v/>
      </c>
      <c r="B2733" s="83"/>
      <c r="C2733" s="83"/>
      <c r="D2733" s="83"/>
      <c r="E2733" s="83"/>
      <c r="F2733" s="83"/>
      <c r="G2733" s="83"/>
    </row>
    <row r="2734" spans="1:7">
      <c r="A2734" t="str">
        <f t="shared" si="42"/>
        <v/>
      </c>
      <c r="B2734" s="83"/>
      <c r="C2734" s="83"/>
      <c r="D2734" s="83"/>
      <c r="E2734" s="83"/>
      <c r="F2734" s="83"/>
      <c r="G2734" s="83"/>
    </row>
    <row r="2735" spans="1:7">
      <c r="A2735" t="str">
        <f t="shared" si="42"/>
        <v/>
      </c>
      <c r="B2735" s="83"/>
      <c r="C2735" s="83"/>
      <c r="D2735" s="83"/>
      <c r="E2735" s="83"/>
      <c r="F2735" s="83"/>
      <c r="G2735" s="83"/>
    </row>
    <row r="2736" spans="1:7">
      <c r="A2736" t="str">
        <f t="shared" si="42"/>
        <v/>
      </c>
      <c r="B2736" s="83"/>
      <c r="C2736" s="83"/>
      <c r="D2736" s="83"/>
      <c r="E2736" s="83"/>
      <c r="F2736" s="83"/>
      <c r="G2736" s="83"/>
    </row>
    <row r="2737" spans="1:7">
      <c r="A2737" t="str">
        <f t="shared" si="42"/>
        <v/>
      </c>
      <c r="B2737" s="83"/>
      <c r="C2737" s="83"/>
      <c r="D2737" s="83"/>
      <c r="E2737" s="83"/>
      <c r="F2737" s="83"/>
      <c r="G2737" s="83"/>
    </row>
    <row r="2738" spans="1:7">
      <c r="A2738" t="str">
        <f t="shared" si="42"/>
        <v/>
      </c>
      <c r="B2738" s="83"/>
      <c r="C2738" s="83"/>
      <c r="D2738" s="83"/>
      <c r="E2738" s="83"/>
      <c r="F2738" s="83"/>
      <c r="G2738" s="83"/>
    </row>
    <row r="2739" spans="1:7">
      <c r="A2739" t="str">
        <f t="shared" si="42"/>
        <v/>
      </c>
      <c r="B2739" s="83"/>
      <c r="C2739" s="83"/>
      <c r="D2739" s="83"/>
      <c r="E2739" s="83"/>
      <c r="F2739" s="83"/>
      <c r="G2739" s="83"/>
    </row>
    <row r="2740" spans="1:7">
      <c r="A2740" t="str">
        <f t="shared" si="42"/>
        <v/>
      </c>
      <c r="B2740" s="83"/>
      <c r="C2740" s="83"/>
      <c r="D2740" s="83"/>
      <c r="E2740" s="83"/>
      <c r="F2740" s="83"/>
      <c r="G2740" s="83"/>
    </row>
    <row r="2741" spans="1:7">
      <c r="A2741" t="str">
        <f t="shared" si="42"/>
        <v/>
      </c>
      <c r="B2741" s="83"/>
      <c r="C2741" s="83"/>
      <c r="D2741" s="83"/>
      <c r="E2741" s="83"/>
      <c r="F2741" s="83"/>
      <c r="G2741" s="83"/>
    </row>
    <row r="2742" spans="1:7">
      <c r="A2742" t="str">
        <f t="shared" si="42"/>
        <v/>
      </c>
      <c r="B2742" s="83"/>
      <c r="C2742" s="83"/>
      <c r="D2742" s="83"/>
      <c r="E2742" s="83"/>
      <c r="F2742" s="83"/>
      <c r="G2742" s="83"/>
    </row>
    <row r="2743" spans="1:7">
      <c r="A2743" t="str">
        <f t="shared" si="42"/>
        <v/>
      </c>
      <c r="B2743" s="83"/>
      <c r="C2743" s="83"/>
      <c r="D2743" s="83"/>
      <c r="E2743" s="83"/>
      <c r="F2743" s="83"/>
      <c r="G2743" s="83"/>
    </row>
    <row r="2744" spans="1:7">
      <c r="A2744" t="str">
        <f t="shared" si="42"/>
        <v/>
      </c>
      <c r="B2744" s="83"/>
      <c r="C2744" s="83"/>
      <c r="D2744" s="83"/>
      <c r="E2744" s="83"/>
      <c r="F2744" s="83"/>
      <c r="G2744" s="83"/>
    </row>
    <row r="2745" spans="1:7">
      <c r="A2745" t="str">
        <f t="shared" si="42"/>
        <v/>
      </c>
      <c r="B2745" s="83"/>
      <c r="C2745" s="83"/>
      <c r="D2745" s="83"/>
      <c r="E2745" s="83"/>
      <c r="F2745" s="83"/>
      <c r="G2745" s="83"/>
    </row>
    <row r="2746" spans="1:7">
      <c r="A2746" t="str">
        <f t="shared" si="42"/>
        <v/>
      </c>
      <c r="B2746" s="83"/>
      <c r="C2746" s="83"/>
      <c r="D2746" s="83"/>
      <c r="E2746" s="83"/>
      <c r="F2746" s="83"/>
      <c r="G2746" s="83"/>
    </row>
    <row r="2747" spans="1:7">
      <c r="A2747" t="str">
        <f t="shared" si="42"/>
        <v/>
      </c>
      <c r="B2747" s="83"/>
      <c r="C2747" s="83"/>
      <c r="D2747" s="83"/>
      <c r="E2747" s="83"/>
      <c r="F2747" s="83"/>
      <c r="G2747" s="83"/>
    </row>
    <row r="2748" spans="1:7">
      <c r="A2748" t="str">
        <f t="shared" si="42"/>
        <v/>
      </c>
      <c r="B2748" s="83"/>
      <c r="C2748" s="83"/>
      <c r="D2748" s="83"/>
      <c r="E2748" s="83"/>
      <c r="F2748" s="83"/>
      <c r="G2748" s="83"/>
    </row>
    <row r="2749" spans="1:7">
      <c r="A2749" t="str">
        <f t="shared" si="42"/>
        <v/>
      </c>
      <c r="B2749" s="83"/>
      <c r="C2749" s="83"/>
      <c r="D2749" s="83"/>
      <c r="E2749" s="83"/>
      <c r="F2749" s="83"/>
      <c r="G2749" s="83"/>
    </row>
    <row r="2750" spans="1:7">
      <c r="A2750" t="str">
        <f t="shared" si="42"/>
        <v/>
      </c>
      <c r="B2750" s="83"/>
      <c r="C2750" s="83"/>
      <c r="D2750" s="83"/>
      <c r="E2750" s="83"/>
      <c r="F2750" s="83"/>
      <c r="G2750" s="83"/>
    </row>
    <row r="2751" spans="1:7">
      <c r="A2751" t="str">
        <f t="shared" si="42"/>
        <v/>
      </c>
      <c r="B2751" s="83"/>
      <c r="C2751" s="83"/>
      <c r="D2751" s="83"/>
      <c r="E2751" s="83"/>
      <c r="F2751" s="83"/>
      <c r="G2751" s="83"/>
    </row>
    <row r="2752" spans="1:7">
      <c r="A2752" t="str">
        <f t="shared" si="42"/>
        <v/>
      </c>
      <c r="B2752" s="83"/>
      <c r="C2752" s="83"/>
      <c r="D2752" s="83"/>
      <c r="E2752" s="83"/>
      <c r="F2752" s="83"/>
      <c r="G2752" s="83"/>
    </row>
    <row r="2753" spans="1:7">
      <c r="A2753" t="str">
        <f t="shared" si="42"/>
        <v/>
      </c>
      <c r="B2753" s="83"/>
      <c r="C2753" s="83"/>
      <c r="D2753" s="83"/>
      <c r="E2753" s="83"/>
      <c r="F2753" s="83"/>
      <c r="G2753" s="83"/>
    </row>
    <row r="2754" spans="1:7">
      <c r="A2754" t="str">
        <f t="shared" si="42"/>
        <v/>
      </c>
      <c r="B2754" s="83"/>
      <c r="C2754" s="83"/>
      <c r="D2754" s="83"/>
      <c r="E2754" s="83"/>
      <c r="F2754" s="83"/>
      <c r="G2754" s="83"/>
    </row>
    <row r="2755" spans="1:7">
      <c r="A2755" t="str">
        <f t="shared" si="42"/>
        <v/>
      </c>
      <c r="B2755" s="83"/>
      <c r="C2755" s="83"/>
      <c r="D2755" s="83"/>
      <c r="E2755" s="83"/>
      <c r="F2755" s="83"/>
      <c r="G2755" s="83"/>
    </row>
    <row r="2756" spans="1:7">
      <c r="A2756" t="str">
        <f t="shared" ref="A2756:A2819" si="43">CONCATENATE(B2756,C2756)</f>
        <v/>
      </c>
      <c r="B2756" s="83"/>
      <c r="C2756" s="83"/>
      <c r="D2756" s="83"/>
      <c r="E2756" s="83"/>
      <c r="F2756" s="83"/>
      <c r="G2756" s="83"/>
    </row>
    <row r="2757" spans="1:7">
      <c r="A2757" t="str">
        <f t="shared" si="43"/>
        <v/>
      </c>
      <c r="B2757" s="83"/>
      <c r="C2757" s="83"/>
      <c r="D2757" s="83"/>
      <c r="E2757" s="83"/>
      <c r="F2757" s="83"/>
      <c r="G2757" s="83"/>
    </row>
    <row r="2758" spans="1:7">
      <c r="A2758" t="str">
        <f t="shared" si="43"/>
        <v/>
      </c>
      <c r="B2758" s="83"/>
      <c r="C2758" s="83"/>
      <c r="D2758" s="83"/>
      <c r="E2758" s="83"/>
      <c r="F2758" s="83"/>
      <c r="G2758" s="83"/>
    </row>
    <row r="2759" spans="1:7">
      <c r="A2759" t="str">
        <f t="shared" si="43"/>
        <v/>
      </c>
      <c r="B2759" s="83"/>
      <c r="C2759" s="83"/>
      <c r="D2759" s="83"/>
      <c r="E2759" s="83"/>
      <c r="F2759" s="83"/>
      <c r="G2759" s="83"/>
    </row>
    <row r="2760" spans="1:7">
      <c r="A2760" t="str">
        <f t="shared" si="43"/>
        <v/>
      </c>
      <c r="B2760" s="83"/>
      <c r="C2760" s="83"/>
      <c r="D2760" s="83"/>
      <c r="E2760" s="83"/>
      <c r="F2760" s="83"/>
      <c r="G2760" s="83"/>
    </row>
    <row r="2761" spans="1:7">
      <c r="A2761" t="str">
        <f t="shared" si="43"/>
        <v/>
      </c>
      <c r="B2761" s="83"/>
      <c r="C2761" s="83"/>
      <c r="D2761" s="83"/>
      <c r="E2761" s="83"/>
      <c r="F2761" s="83"/>
      <c r="G2761" s="83"/>
    </row>
    <row r="2762" spans="1:7">
      <c r="A2762" t="str">
        <f t="shared" si="43"/>
        <v/>
      </c>
      <c r="B2762" s="83"/>
      <c r="C2762" s="83"/>
      <c r="D2762" s="83"/>
      <c r="E2762" s="83"/>
      <c r="F2762" s="83"/>
      <c r="G2762" s="83"/>
    </row>
    <row r="2763" spans="1:7">
      <c r="A2763" t="str">
        <f t="shared" si="43"/>
        <v/>
      </c>
      <c r="B2763" s="83"/>
      <c r="C2763" s="83"/>
      <c r="D2763" s="83"/>
      <c r="E2763" s="83"/>
      <c r="F2763" s="83"/>
      <c r="G2763" s="83"/>
    </row>
    <row r="2764" spans="1:7">
      <c r="A2764" t="str">
        <f t="shared" si="43"/>
        <v/>
      </c>
      <c r="B2764" s="83"/>
      <c r="C2764" s="83"/>
      <c r="D2764" s="83"/>
      <c r="E2764" s="83"/>
      <c r="F2764" s="83"/>
      <c r="G2764" s="83"/>
    </row>
    <row r="2765" spans="1:7">
      <c r="A2765" t="str">
        <f t="shared" si="43"/>
        <v/>
      </c>
      <c r="B2765" s="83"/>
      <c r="C2765" s="83"/>
      <c r="D2765" s="83"/>
      <c r="E2765" s="83"/>
      <c r="F2765" s="83"/>
      <c r="G2765" s="83"/>
    </row>
    <row r="2766" spans="1:7">
      <c r="A2766" t="str">
        <f t="shared" si="43"/>
        <v/>
      </c>
      <c r="B2766" s="83"/>
      <c r="C2766" s="83"/>
      <c r="D2766" s="83"/>
      <c r="E2766" s="83"/>
      <c r="F2766" s="83"/>
      <c r="G2766" s="83"/>
    </row>
    <row r="2767" spans="1:7">
      <c r="A2767" t="str">
        <f t="shared" si="43"/>
        <v/>
      </c>
      <c r="B2767" s="83"/>
      <c r="C2767" s="83"/>
      <c r="D2767" s="83"/>
      <c r="E2767" s="83"/>
      <c r="F2767" s="83"/>
      <c r="G2767" s="83"/>
    </row>
    <row r="2768" spans="1:7">
      <c r="A2768" t="str">
        <f t="shared" si="43"/>
        <v/>
      </c>
      <c r="B2768" s="83"/>
      <c r="C2768" s="83"/>
      <c r="D2768" s="83"/>
      <c r="E2768" s="83"/>
      <c r="F2768" s="83"/>
      <c r="G2768" s="83"/>
    </row>
    <row r="2769" spans="1:7">
      <c r="A2769" t="str">
        <f t="shared" si="43"/>
        <v/>
      </c>
      <c r="B2769" s="83"/>
      <c r="C2769" s="83"/>
      <c r="D2769" s="83"/>
      <c r="E2769" s="83"/>
      <c r="F2769" s="83"/>
      <c r="G2769" s="83"/>
    </row>
    <row r="2770" spans="1:7">
      <c r="A2770" t="str">
        <f t="shared" si="43"/>
        <v/>
      </c>
      <c r="B2770" s="83"/>
      <c r="C2770" s="83"/>
      <c r="D2770" s="83"/>
      <c r="E2770" s="83"/>
      <c r="F2770" s="83"/>
      <c r="G2770" s="83"/>
    </row>
    <row r="2771" spans="1:7">
      <c r="A2771" t="str">
        <f t="shared" si="43"/>
        <v/>
      </c>
      <c r="B2771" s="83"/>
      <c r="C2771" s="83"/>
      <c r="D2771" s="83"/>
      <c r="E2771" s="83"/>
      <c r="F2771" s="83"/>
      <c r="G2771" s="83"/>
    </row>
    <row r="2772" spans="1:7">
      <c r="A2772" t="str">
        <f t="shared" si="43"/>
        <v/>
      </c>
      <c r="B2772" s="83"/>
      <c r="C2772" s="83"/>
      <c r="D2772" s="83"/>
      <c r="E2772" s="83"/>
      <c r="F2772" s="83"/>
      <c r="G2772" s="83"/>
    </row>
    <row r="2773" spans="1:7">
      <c r="A2773" t="str">
        <f t="shared" si="43"/>
        <v/>
      </c>
      <c r="B2773" s="83"/>
      <c r="C2773" s="83"/>
      <c r="D2773" s="83"/>
      <c r="E2773" s="83"/>
      <c r="F2773" s="83"/>
      <c r="G2773" s="83"/>
    </row>
    <row r="2774" spans="1:7">
      <c r="A2774" t="str">
        <f t="shared" si="43"/>
        <v/>
      </c>
      <c r="B2774" s="83"/>
      <c r="C2774" s="83"/>
      <c r="D2774" s="83"/>
      <c r="E2774" s="83"/>
      <c r="F2774" s="83"/>
      <c r="G2774" s="83"/>
    </row>
    <row r="2775" spans="1:7">
      <c r="A2775" t="str">
        <f t="shared" si="43"/>
        <v/>
      </c>
      <c r="B2775" s="83"/>
      <c r="C2775" s="83"/>
      <c r="D2775" s="83"/>
      <c r="E2775" s="83"/>
      <c r="F2775" s="83"/>
      <c r="G2775" s="83"/>
    </row>
    <row r="2776" spans="1:7">
      <c r="A2776" t="str">
        <f t="shared" si="43"/>
        <v/>
      </c>
      <c r="B2776" s="83"/>
      <c r="C2776" s="83"/>
      <c r="D2776" s="83"/>
      <c r="E2776" s="83"/>
      <c r="F2776" s="83"/>
      <c r="G2776" s="83"/>
    </row>
    <row r="2777" spans="1:7">
      <c r="A2777" t="str">
        <f t="shared" si="43"/>
        <v/>
      </c>
      <c r="B2777" s="83"/>
      <c r="C2777" s="83"/>
      <c r="D2777" s="83"/>
      <c r="E2777" s="83"/>
      <c r="F2777" s="83"/>
      <c r="G2777" s="83"/>
    </row>
    <row r="2778" spans="1:7">
      <c r="A2778" t="str">
        <f t="shared" si="43"/>
        <v/>
      </c>
      <c r="B2778" s="83"/>
      <c r="C2778" s="83"/>
      <c r="D2778" s="83"/>
      <c r="E2778" s="83"/>
      <c r="F2778" s="83"/>
      <c r="G2778" s="83"/>
    </row>
    <row r="2779" spans="1:7">
      <c r="A2779" t="str">
        <f t="shared" si="43"/>
        <v/>
      </c>
      <c r="B2779" s="83"/>
      <c r="C2779" s="83"/>
      <c r="D2779" s="83"/>
      <c r="E2779" s="83"/>
      <c r="F2779" s="83"/>
      <c r="G2779" s="83"/>
    </row>
    <row r="2780" spans="1:7">
      <c r="A2780" t="str">
        <f t="shared" si="43"/>
        <v/>
      </c>
      <c r="B2780" s="83"/>
      <c r="C2780" s="83"/>
      <c r="D2780" s="83"/>
      <c r="E2780" s="83"/>
      <c r="F2780" s="83"/>
      <c r="G2780" s="83"/>
    </row>
    <row r="2781" spans="1:7">
      <c r="A2781" t="str">
        <f t="shared" si="43"/>
        <v/>
      </c>
      <c r="B2781" s="83"/>
      <c r="C2781" s="83"/>
      <c r="D2781" s="83"/>
      <c r="E2781" s="83"/>
      <c r="F2781" s="83"/>
      <c r="G2781" s="83"/>
    </row>
    <row r="2782" spans="1:7">
      <c r="A2782" t="str">
        <f t="shared" si="43"/>
        <v/>
      </c>
      <c r="B2782" s="83"/>
      <c r="C2782" s="83"/>
      <c r="D2782" s="83"/>
      <c r="E2782" s="83"/>
      <c r="F2782" s="83"/>
      <c r="G2782" s="83"/>
    </row>
    <row r="2783" spans="1:7">
      <c r="A2783" t="str">
        <f t="shared" si="43"/>
        <v/>
      </c>
      <c r="B2783" s="83"/>
      <c r="C2783" s="83"/>
      <c r="D2783" s="83"/>
      <c r="E2783" s="83"/>
      <c r="F2783" s="83"/>
      <c r="G2783" s="83"/>
    </row>
    <row r="2784" spans="1:7">
      <c r="A2784" t="str">
        <f t="shared" si="43"/>
        <v/>
      </c>
      <c r="B2784" s="83"/>
      <c r="C2784" s="83"/>
      <c r="D2784" s="83"/>
      <c r="E2784" s="83"/>
      <c r="F2784" s="83"/>
      <c r="G2784" s="83"/>
    </row>
    <row r="2785" spans="1:7">
      <c r="A2785" t="str">
        <f t="shared" si="43"/>
        <v/>
      </c>
      <c r="B2785" s="83"/>
      <c r="C2785" s="83"/>
      <c r="D2785" s="83"/>
      <c r="E2785" s="83"/>
      <c r="F2785" s="83"/>
      <c r="G2785" s="83"/>
    </row>
    <row r="2786" spans="1:7">
      <c r="A2786" t="str">
        <f t="shared" si="43"/>
        <v/>
      </c>
      <c r="B2786" s="83"/>
      <c r="C2786" s="83"/>
      <c r="D2786" s="83"/>
      <c r="E2786" s="83"/>
      <c r="F2786" s="83"/>
      <c r="G2786" s="83"/>
    </row>
    <row r="2787" spans="1:7">
      <c r="A2787" t="str">
        <f t="shared" si="43"/>
        <v/>
      </c>
      <c r="B2787" s="83"/>
      <c r="C2787" s="83"/>
      <c r="D2787" s="83"/>
      <c r="E2787" s="83"/>
      <c r="F2787" s="83"/>
      <c r="G2787" s="83"/>
    </row>
    <row r="2788" spans="1:7">
      <c r="A2788" t="str">
        <f t="shared" si="43"/>
        <v/>
      </c>
      <c r="B2788" s="83"/>
      <c r="C2788" s="83"/>
      <c r="D2788" s="83"/>
      <c r="E2788" s="83"/>
      <c r="F2788" s="83"/>
      <c r="G2788" s="83"/>
    </row>
    <row r="2789" spans="1:7">
      <c r="A2789" t="str">
        <f t="shared" si="43"/>
        <v/>
      </c>
      <c r="B2789" s="83"/>
      <c r="C2789" s="83"/>
      <c r="D2789" s="83"/>
      <c r="E2789" s="83"/>
      <c r="F2789" s="83"/>
      <c r="G2789" s="83"/>
    </row>
    <row r="2790" spans="1:7">
      <c r="A2790" t="str">
        <f t="shared" si="43"/>
        <v/>
      </c>
      <c r="B2790" s="83"/>
      <c r="C2790" s="83"/>
      <c r="D2790" s="83"/>
      <c r="E2790" s="83"/>
      <c r="F2790" s="83"/>
      <c r="G2790" s="83"/>
    </row>
    <row r="2791" spans="1:7">
      <c r="A2791" t="str">
        <f t="shared" si="43"/>
        <v/>
      </c>
      <c r="B2791" s="83"/>
      <c r="C2791" s="83"/>
      <c r="D2791" s="83"/>
      <c r="E2791" s="83"/>
      <c r="F2791" s="83"/>
      <c r="G2791" s="83"/>
    </row>
    <row r="2792" spans="1:7">
      <c r="A2792" t="str">
        <f t="shared" si="43"/>
        <v/>
      </c>
      <c r="B2792" s="83"/>
      <c r="C2792" s="83"/>
      <c r="D2792" s="83"/>
      <c r="E2792" s="83"/>
      <c r="F2792" s="83"/>
      <c r="G2792" s="83"/>
    </row>
    <row r="2793" spans="1:7">
      <c r="A2793" t="str">
        <f t="shared" si="43"/>
        <v/>
      </c>
      <c r="B2793" s="83"/>
      <c r="C2793" s="83"/>
      <c r="D2793" s="83"/>
      <c r="E2793" s="83"/>
      <c r="F2793" s="83"/>
      <c r="G2793" s="83"/>
    </row>
    <row r="2794" spans="1:7">
      <c r="A2794" t="str">
        <f t="shared" si="43"/>
        <v/>
      </c>
      <c r="B2794" s="83"/>
      <c r="C2794" s="83"/>
      <c r="D2794" s="83"/>
      <c r="E2794" s="83"/>
      <c r="F2794" s="83"/>
      <c r="G2794" s="83"/>
    </row>
    <row r="2795" spans="1:7">
      <c r="A2795" t="str">
        <f t="shared" si="43"/>
        <v/>
      </c>
      <c r="B2795" s="83"/>
      <c r="C2795" s="83"/>
      <c r="D2795" s="83"/>
      <c r="E2795" s="83"/>
      <c r="F2795" s="83"/>
      <c r="G2795" s="83"/>
    </row>
    <row r="2796" spans="1:7">
      <c r="A2796" t="str">
        <f t="shared" si="43"/>
        <v/>
      </c>
      <c r="B2796" s="83"/>
      <c r="C2796" s="83"/>
      <c r="D2796" s="83"/>
      <c r="E2796" s="83"/>
      <c r="F2796" s="83"/>
      <c r="G2796" s="83"/>
    </row>
    <row r="2797" spans="1:7">
      <c r="A2797" t="str">
        <f t="shared" si="43"/>
        <v/>
      </c>
      <c r="B2797" s="83"/>
      <c r="C2797" s="83"/>
      <c r="D2797" s="83"/>
      <c r="E2797" s="83"/>
      <c r="F2797" s="83"/>
      <c r="G2797" s="83"/>
    </row>
    <row r="2798" spans="1:7">
      <c r="A2798" t="str">
        <f t="shared" si="43"/>
        <v/>
      </c>
      <c r="B2798" s="83"/>
      <c r="C2798" s="83"/>
      <c r="D2798" s="83"/>
      <c r="E2798" s="83"/>
      <c r="F2798" s="83"/>
      <c r="G2798" s="83"/>
    </row>
    <row r="2799" spans="1:7">
      <c r="A2799" t="str">
        <f t="shared" si="43"/>
        <v/>
      </c>
      <c r="B2799" s="83"/>
      <c r="C2799" s="83"/>
      <c r="D2799" s="83"/>
      <c r="E2799" s="83"/>
      <c r="F2799" s="83"/>
      <c r="G2799" s="83"/>
    </row>
    <row r="2800" spans="1:7">
      <c r="A2800" t="str">
        <f t="shared" si="43"/>
        <v/>
      </c>
      <c r="B2800" s="83"/>
      <c r="C2800" s="83"/>
      <c r="D2800" s="83"/>
      <c r="E2800" s="83"/>
      <c r="F2800" s="83"/>
      <c r="G2800" s="83"/>
    </row>
    <row r="2801" spans="1:7">
      <c r="A2801" t="str">
        <f t="shared" si="43"/>
        <v/>
      </c>
      <c r="B2801" s="83"/>
      <c r="C2801" s="83"/>
      <c r="D2801" s="83"/>
      <c r="E2801" s="83"/>
      <c r="F2801" s="83"/>
      <c r="G2801" s="83"/>
    </row>
    <row r="2802" spans="1:7">
      <c r="A2802" t="str">
        <f t="shared" si="43"/>
        <v/>
      </c>
      <c r="B2802" s="83"/>
      <c r="C2802" s="83"/>
      <c r="D2802" s="83"/>
      <c r="E2802" s="83"/>
      <c r="F2802" s="83"/>
      <c r="G2802" s="83"/>
    </row>
    <row r="2803" spans="1:7">
      <c r="A2803" t="str">
        <f t="shared" si="43"/>
        <v/>
      </c>
      <c r="B2803" s="83"/>
      <c r="C2803" s="83"/>
      <c r="D2803" s="83"/>
      <c r="E2803" s="83"/>
      <c r="F2803" s="83"/>
      <c r="G2803" s="83"/>
    </row>
    <row r="2804" spans="1:7">
      <c r="A2804" t="str">
        <f t="shared" si="43"/>
        <v/>
      </c>
      <c r="B2804" s="83"/>
      <c r="C2804" s="83"/>
      <c r="D2804" s="83"/>
      <c r="E2804" s="83"/>
      <c r="F2804" s="83"/>
      <c r="G2804" s="83"/>
    </row>
    <row r="2805" spans="1:7">
      <c r="A2805" t="str">
        <f t="shared" si="43"/>
        <v/>
      </c>
      <c r="B2805" s="83"/>
      <c r="C2805" s="83"/>
      <c r="D2805" s="83"/>
      <c r="E2805" s="83"/>
      <c r="F2805" s="83"/>
      <c r="G2805" s="83"/>
    </row>
    <row r="2806" spans="1:7">
      <c r="A2806" t="str">
        <f t="shared" si="43"/>
        <v/>
      </c>
      <c r="B2806" s="83"/>
      <c r="C2806" s="83"/>
      <c r="D2806" s="83"/>
      <c r="E2806" s="83"/>
      <c r="F2806" s="83"/>
      <c r="G2806" s="83"/>
    </row>
    <row r="2807" spans="1:7">
      <c r="A2807" t="str">
        <f t="shared" si="43"/>
        <v/>
      </c>
      <c r="B2807" s="83"/>
      <c r="C2807" s="83"/>
      <c r="D2807" s="83"/>
      <c r="E2807" s="83"/>
      <c r="F2807" s="83"/>
      <c r="G2807" s="83"/>
    </row>
    <row r="2808" spans="1:7">
      <c r="A2808" t="str">
        <f t="shared" si="43"/>
        <v/>
      </c>
      <c r="B2808" s="83"/>
      <c r="C2808" s="83"/>
      <c r="D2808" s="83"/>
      <c r="E2808" s="83"/>
      <c r="F2808" s="83"/>
      <c r="G2808" s="83"/>
    </row>
    <row r="2809" spans="1:7">
      <c r="A2809" t="str">
        <f t="shared" si="43"/>
        <v/>
      </c>
      <c r="B2809" s="83"/>
      <c r="C2809" s="83"/>
      <c r="D2809" s="83"/>
      <c r="E2809" s="83"/>
      <c r="F2809" s="83"/>
      <c r="G2809" s="83"/>
    </row>
    <row r="2810" spans="1:7">
      <c r="A2810" t="str">
        <f t="shared" si="43"/>
        <v/>
      </c>
      <c r="B2810" s="83"/>
      <c r="C2810" s="83"/>
      <c r="D2810" s="83"/>
      <c r="E2810" s="83"/>
      <c r="F2810" s="83"/>
      <c r="G2810" s="83"/>
    </row>
    <row r="2811" spans="1:7">
      <c r="A2811" t="str">
        <f t="shared" si="43"/>
        <v/>
      </c>
      <c r="B2811" s="83"/>
      <c r="C2811" s="83"/>
      <c r="D2811" s="83"/>
      <c r="E2811" s="83"/>
      <c r="F2811" s="83"/>
      <c r="G2811" s="83"/>
    </row>
    <row r="2812" spans="1:7">
      <c r="A2812" t="str">
        <f t="shared" si="43"/>
        <v/>
      </c>
      <c r="B2812" s="83"/>
      <c r="C2812" s="83"/>
      <c r="D2812" s="83"/>
      <c r="E2812" s="83"/>
      <c r="F2812" s="83"/>
      <c r="G2812" s="83"/>
    </row>
    <row r="2813" spans="1:7">
      <c r="A2813" t="str">
        <f t="shared" si="43"/>
        <v/>
      </c>
      <c r="B2813" s="83"/>
      <c r="C2813" s="83"/>
      <c r="D2813" s="83"/>
      <c r="E2813" s="83"/>
      <c r="F2813" s="83"/>
      <c r="G2813" s="83"/>
    </row>
    <row r="2814" spans="1:7">
      <c r="A2814" t="str">
        <f t="shared" si="43"/>
        <v/>
      </c>
      <c r="B2814" s="83"/>
      <c r="C2814" s="83"/>
      <c r="D2814" s="83"/>
      <c r="E2814" s="83"/>
      <c r="F2814" s="83"/>
      <c r="G2814" s="83"/>
    </row>
    <row r="2815" spans="1:7">
      <c r="A2815" t="str">
        <f t="shared" si="43"/>
        <v/>
      </c>
      <c r="B2815" s="83"/>
      <c r="C2815" s="83"/>
      <c r="D2815" s="83"/>
      <c r="E2815" s="83"/>
      <c r="F2815" s="83"/>
      <c r="G2815" s="83"/>
    </row>
    <row r="2816" spans="1:7">
      <c r="A2816" t="str">
        <f t="shared" si="43"/>
        <v/>
      </c>
      <c r="B2816" s="83"/>
      <c r="C2816" s="83"/>
      <c r="D2816" s="83"/>
      <c r="E2816" s="83"/>
      <c r="F2816" s="83"/>
      <c r="G2816" s="83"/>
    </row>
    <row r="2817" spans="1:7">
      <c r="A2817" t="str">
        <f t="shared" si="43"/>
        <v/>
      </c>
      <c r="B2817" s="83"/>
      <c r="C2817" s="83"/>
      <c r="D2817" s="83"/>
      <c r="E2817" s="83"/>
      <c r="F2817" s="83"/>
      <c r="G2817" s="83"/>
    </row>
    <row r="2818" spans="1:7">
      <c r="A2818" t="str">
        <f t="shared" si="43"/>
        <v/>
      </c>
      <c r="B2818" s="83"/>
      <c r="C2818" s="83"/>
      <c r="D2818" s="83"/>
      <c r="E2818" s="83"/>
      <c r="F2818" s="83"/>
      <c r="G2818" s="83"/>
    </row>
    <row r="2819" spans="1:7">
      <c r="A2819" t="str">
        <f t="shared" si="43"/>
        <v/>
      </c>
      <c r="B2819" s="83"/>
      <c r="C2819" s="83"/>
      <c r="D2819" s="83"/>
      <c r="E2819" s="83"/>
      <c r="F2819" s="83"/>
      <c r="G2819" s="83"/>
    </row>
    <row r="2820" spans="1:7">
      <c r="A2820" t="str">
        <f t="shared" ref="A2820:A2883" si="44">CONCATENATE(B2820,C2820)</f>
        <v/>
      </c>
      <c r="B2820" s="83"/>
      <c r="C2820" s="83"/>
      <c r="D2820" s="83"/>
      <c r="E2820" s="83"/>
      <c r="F2820" s="83"/>
      <c r="G2820" s="83"/>
    </row>
    <row r="2821" spans="1:7">
      <c r="A2821" t="str">
        <f t="shared" si="44"/>
        <v/>
      </c>
      <c r="B2821" s="83"/>
      <c r="C2821" s="83"/>
      <c r="D2821" s="83"/>
      <c r="E2821" s="83"/>
      <c r="F2821" s="83"/>
      <c r="G2821" s="83"/>
    </row>
    <row r="2822" spans="1:7">
      <c r="A2822" t="str">
        <f t="shared" si="44"/>
        <v/>
      </c>
      <c r="B2822" s="83"/>
      <c r="C2822" s="83"/>
      <c r="D2822" s="83"/>
      <c r="E2822" s="83"/>
      <c r="F2822" s="83"/>
      <c r="G2822" s="83"/>
    </row>
    <row r="2823" spans="1:7">
      <c r="A2823" t="str">
        <f t="shared" si="44"/>
        <v/>
      </c>
      <c r="B2823" s="83"/>
      <c r="C2823" s="83"/>
      <c r="D2823" s="83"/>
      <c r="E2823" s="83"/>
      <c r="F2823" s="83"/>
      <c r="G2823" s="83"/>
    </row>
    <row r="2824" spans="1:7">
      <c r="A2824" t="str">
        <f t="shared" si="44"/>
        <v/>
      </c>
      <c r="B2824" s="83"/>
      <c r="C2824" s="83"/>
      <c r="D2824" s="83"/>
      <c r="E2824" s="83"/>
      <c r="F2824" s="83"/>
      <c r="G2824" s="83"/>
    </row>
    <row r="2825" spans="1:7">
      <c r="A2825" t="str">
        <f t="shared" si="44"/>
        <v/>
      </c>
      <c r="B2825" s="83"/>
      <c r="C2825" s="83"/>
      <c r="D2825" s="83"/>
      <c r="E2825" s="83"/>
      <c r="F2825" s="83"/>
      <c r="G2825" s="83"/>
    </row>
    <row r="2826" spans="1:7">
      <c r="A2826" t="str">
        <f t="shared" si="44"/>
        <v/>
      </c>
      <c r="B2826" s="83"/>
      <c r="C2826" s="83"/>
      <c r="D2826" s="83"/>
      <c r="E2826" s="83"/>
      <c r="F2826" s="83"/>
      <c r="G2826" s="83"/>
    </row>
    <row r="2827" spans="1:7">
      <c r="A2827" t="str">
        <f t="shared" si="44"/>
        <v/>
      </c>
      <c r="B2827" s="83"/>
      <c r="C2827" s="83"/>
      <c r="D2827" s="83"/>
      <c r="E2827" s="83"/>
      <c r="F2827" s="83"/>
      <c r="G2827" s="83"/>
    </row>
    <row r="2828" spans="1:7">
      <c r="A2828" t="str">
        <f t="shared" si="44"/>
        <v/>
      </c>
      <c r="B2828" s="83"/>
      <c r="C2828" s="83"/>
      <c r="D2828" s="83"/>
      <c r="E2828" s="83"/>
      <c r="F2828" s="83"/>
      <c r="G2828" s="83"/>
    </row>
    <row r="2829" spans="1:7">
      <c r="A2829" t="str">
        <f t="shared" si="44"/>
        <v/>
      </c>
      <c r="B2829" s="83"/>
      <c r="C2829" s="83"/>
      <c r="D2829" s="83"/>
      <c r="E2829" s="83"/>
      <c r="F2829" s="83"/>
      <c r="G2829" s="83"/>
    </row>
    <row r="2830" spans="1:7">
      <c r="A2830" t="str">
        <f t="shared" si="44"/>
        <v/>
      </c>
      <c r="B2830" s="83"/>
      <c r="C2830" s="83"/>
      <c r="D2830" s="83"/>
      <c r="E2830" s="83"/>
      <c r="F2830" s="83"/>
      <c r="G2830" s="83"/>
    </row>
    <row r="2831" spans="1:7">
      <c r="A2831" t="str">
        <f t="shared" si="44"/>
        <v/>
      </c>
      <c r="B2831" s="83"/>
      <c r="C2831" s="83"/>
      <c r="D2831" s="83"/>
      <c r="E2831" s="83"/>
      <c r="F2831" s="83"/>
      <c r="G2831" s="83"/>
    </row>
    <row r="2832" spans="1:7">
      <c r="A2832" t="str">
        <f t="shared" si="44"/>
        <v/>
      </c>
      <c r="B2832" s="83"/>
      <c r="C2832" s="83"/>
      <c r="D2832" s="83"/>
      <c r="E2832" s="83"/>
      <c r="F2832" s="83"/>
      <c r="G2832" s="83"/>
    </row>
    <row r="2833" spans="1:7">
      <c r="A2833" t="str">
        <f t="shared" si="44"/>
        <v/>
      </c>
      <c r="B2833" s="83"/>
      <c r="C2833" s="83"/>
      <c r="D2833" s="83"/>
      <c r="E2833" s="83"/>
      <c r="F2833" s="83"/>
      <c r="G2833" s="83"/>
    </row>
    <row r="2834" spans="1:7">
      <c r="A2834" t="str">
        <f t="shared" si="44"/>
        <v/>
      </c>
      <c r="B2834" s="83"/>
      <c r="C2834" s="83"/>
      <c r="D2834" s="83"/>
      <c r="E2834" s="83"/>
      <c r="F2834" s="83"/>
      <c r="G2834" s="83"/>
    </row>
    <row r="2835" spans="1:7">
      <c r="A2835" t="str">
        <f t="shared" si="44"/>
        <v/>
      </c>
      <c r="B2835" s="83"/>
      <c r="C2835" s="83"/>
      <c r="D2835" s="83"/>
      <c r="E2835" s="83"/>
      <c r="F2835" s="83"/>
      <c r="G2835" s="83"/>
    </row>
    <row r="2836" spans="1:7">
      <c r="A2836" t="str">
        <f t="shared" si="44"/>
        <v/>
      </c>
      <c r="B2836" s="83"/>
      <c r="C2836" s="83"/>
      <c r="D2836" s="83"/>
      <c r="E2836" s="83"/>
      <c r="F2836" s="83"/>
      <c r="G2836" s="83"/>
    </row>
    <row r="2837" spans="1:7">
      <c r="A2837" t="str">
        <f t="shared" si="44"/>
        <v/>
      </c>
      <c r="B2837" s="83"/>
      <c r="C2837" s="83"/>
      <c r="D2837" s="83"/>
      <c r="E2837" s="83"/>
      <c r="F2837" s="83"/>
      <c r="G2837" s="83"/>
    </row>
    <row r="2838" spans="1:7">
      <c r="A2838" t="str">
        <f t="shared" si="44"/>
        <v/>
      </c>
      <c r="B2838" s="83"/>
      <c r="C2838" s="83"/>
      <c r="D2838" s="83"/>
      <c r="E2838" s="83"/>
      <c r="F2838" s="83"/>
      <c r="G2838" s="83"/>
    </row>
    <row r="2839" spans="1:7">
      <c r="A2839" t="str">
        <f t="shared" si="44"/>
        <v/>
      </c>
      <c r="B2839" s="83"/>
      <c r="C2839" s="83"/>
      <c r="D2839" s="83"/>
      <c r="E2839" s="83"/>
      <c r="F2839" s="83"/>
      <c r="G2839" s="83"/>
    </row>
    <row r="2840" spans="1:7">
      <c r="A2840" t="str">
        <f t="shared" si="44"/>
        <v/>
      </c>
      <c r="B2840" s="83"/>
      <c r="C2840" s="83"/>
      <c r="D2840" s="83"/>
      <c r="E2840" s="83"/>
      <c r="F2840" s="83"/>
      <c r="G2840" s="83"/>
    </row>
    <row r="2841" spans="1:7">
      <c r="A2841" t="str">
        <f t="shared" si="44"/>
        <v/>
      </c>
      <c r="B2841" s="83"/>
      <c r="C2841" s="83"/>
      <c r="D2841" s="83"/>
      <c r="E2841" s="83"/>
      <c r="F2841" s="83"/>
      <c r="G2841" s="83"/>
    </row>
    <row r="2842" spans="1:7">
      <c r="A2842" t="str">
        <f t="shared" si="44"/>
        <v/>
      </c>
      <c r="B2842" s="83"/>
      <c r="C2842" s="83"/>
      <c r="D2842" s="83"/>
      <c r="E2842" s="83"/>
      <c r="F2842" s="83"/>
      <c r="G2842" s="83"/>
    </row>
    <row r="2843" spans="1:7">
      <c r="A2843" t="str">
        <f t="shared" si="44"/>
        <v/>
      </c>
      <c r="B2843" s="83"/>
      <c r="C2843" s="83"/>
      <c r="D2843" s="83"/>
      <c r="E2843" s="83"/>
      <c r="F2843" s="83"/>
      <c r="G2843" s="83"/>
    </row>
    <row r="2844" spans="1:7">
      <c r="A2844" t="str">
        <f t="shared" si="44"/>
        <v/>
      </c>
      <c r="B2844" s="83"/>
      <c r="C2844" s="83"/>
      <c r="D2844" s="83"/>
      <c r="E2844" s="83"/>
      <c r="F2844" s="83"/>
      <c r="G2844" s="83"/>
    </row>
    <row r="2845" spans="1:7">
      <c r="A2845" t="str">
        <f t="shared" si="44"/>
        <v/>
      </c>
      <c r="B2845" s="83"/>
      <c r="C2845" s="83"/>
      <c r="D2845" s="83"/>
      <c r="E2845" s="83"/>
      <c r="F2845" s="83"/>
      <c r="G2845" s="83"/>
    </row>
    <row r="2846" spans="1:7">
      <c r="A2846" t="str">
        <f t="shared" si="44"/>
        <v/>
      </c>
      <c r="B2846" s="83"/>
      <c r="C2846" s="83"/>
      <c r="D2846" s="83"/>
      <c r="E2846" s="83"/>
      <c r="F2846" s="83"/>
      <c r="G2846" s="83"/>
    </row>
    <row r="2847" spans="1:7">
      <c r="A2847" t="str">
        <f t="shared" si="44"/>
        <v/>
      </c>
      <c r="B2847" s="83"/>
      <c r="C2847" s="83"/>
      <c r="D2847" s="83"/>
      <c r="E2847" s="83"/>
      <c r="F2847" s="83"/>
      <c r="G2847" s="83"/>
    </row>
    <row r="2848" spans="1:7">
      <c r="A2848" t="str">
        <f t="shared" si="44"/>
        <v/>
      </c>
      <c r="B2848" s="83"/>
      <c r="C2848" s="83"/>
      <c r="D2848" s="83"/>
      <c r="E2848" s="83"/>
      <c r="F2848" s="83"/>
      <c r="G2848" s="83"/>
    </row>
    <row r="2849" spans="1:7">
      <c r="A2849" t="str">
        <f t="shared" si="44"/>
        <v/>
      </c>
      <c r="B2849" s="83"/>
      <c r="C2849" s="83"/>
      <c r="D2849" s="83"/>
      <c r="E2849" s="83"/>
      <c r="F2849" s="83"/>
      <c r="G2849" s="83"/>
    </row>
    <row r="2850" spans="1:7">
      <c r="A2850" t="str">
        <f t="shared" si="44"/>
        <v/>
      </c>
      <c r="B2850" s="83"/>
      <c r="C2850" s="83"/>
      <c r="D2850" s="83"/>
      <c r="E2850" s="83"/>
      <c r="F2850" s="83"/>
      <c r="G2850" s="83"/>
    </row>
    <row r="2851" spans="1:7">
      <c r="A2851" t="str">
        <f t="shared" si="44"/>
        <v/>
      </c>
      <c r="B2851" s="83"/>
      <c r="C2851" s="83"/>
      <c r="D2851" s="83"/>
      <c r="E2851" s="83"/>
      <c r="F2851" s="83"/>
      <c r="G2851" s="83"/>
    </row>
    <row r="2852" spans="1:7">
      <c r="A2852" t="str">
        <f t="shared" si="44"/>
        <v/>
      </c>
      <c r="B2852" s="83"/>
      <c r="C2852" s="83"/>
      <c r="D2852" s="83"/>
      <c r="E2852" s="83"/>
      <c r="F2852" s="83"/>
      <c r="G2852" s="83"/>
    </row>
    <row r="2853" spans="1:7">
      <c r="A2853" t="str">
        <f t="shared" si="44"/>
        <v/>
      </c>
      <c r="B2853" s="83"/>
      <c r="C2853" s="83"/>
      <c r="D2853" s="83"/>
      <c r="E2853" s="83"/>
      <c r="F2853" s="83"/>
      <c r="G2853" s="83"/>
    </row>
    <row r="2854" spans="1:7">
      <c r="A2854" t="str">
        <f t="shared" si="44"/>
        <v/>
      </c>
      <c r="B2854" s="83"/>
      <c r="C2854" s="83"/>
      <c r="D2854" s="83"/>
      <c r="E2854" s="83"/>
      <c r="F2854" s="83"/>
      <c r="G2854" s="83"/>
    </row>
    <row r="2855" spans="1:7">
      <c r="A2855" t="str">
        <f t="shared" si="44"/>
        <v/>
      </c>
      <c r="B2855" s="83"/>
      <c r="C2855" s="83"/>
      <c r="D2855" s="83"/>
      <c r="E2855" s="83"/>
      <c r="F2855" s="83"/>
      <c r="G2855" s="83"/>
    </row>
    <row r="2856" spans="1:7">
      <c r="A2856" t="str">
        <f t="shared" si="44"/>
        <v/>
      </c>
      <c r="B2856" s="83"/>
      <c r="C2856" s="83"/>
      <c r="D2856" s="83"/>
      <c r="E2856" s="83"/>
      <c r="F2856" s="83"/>
      <c r="G2856" s="83"/>
    </row>
    <row r="2857" spans="1:7">
      <c r="A2857" t="str">
        <f t="shared" si="44"/>
        <v/>
      </c>
      <c r="B2857" s="83"/>
      <c r="C2857" s="83"/>
      <c r="D2857" s="83"/>
      <c r="E2857" s="83"/>
      <c r="F2857" s="83"/>
      <c r="G2857" s="83"/>
    </row>
    <row r="2858" spans="1:7">
      <c r="A2858" t="str">
        <f t="shared" si="44"/>
        <v/>
      </c>
      <c r="B2858" s="83"/>
      <c r="C2858" s="83"/>
      <c r="D2858" s="83"/>
      <c r="E2858" s="83"/>
      <c r="F2858" s="83"/>
      <c r="G2858" s="83"/>
    </row>
    <row r="2859" spans="1:7">
      <c r="A2859" t="str">
        <f t="shared" si="44"/>
        <v/>
      </c>
      <c r="B2859" s="83"/>
      <c r="C2859" s="83"/>
      <c r="D2859" s="83"/>
      <c r="E2859" s="83"/>
      <c r="F2859" s="83"/>
      <c r="G2859" s="83"/>
    </row>
    <row r="2860" spans="1:7">
      <c r="A2860" t="str">
        <f t="shared" si="44"/>
        <v/>
      </c>
      <c r="B2860" s="83"/>
      <c r="C2860" s="83"/>
      <c r="D2860" s="83"/>
      <c r="E2860" s="83"/>
      <c r="F2860" s="83"/>
      <c r="G2860" s="83"/>
    </row>
    <row r="2861" spans="1:7">
      <c r="A2861" t="str">
        <f t="shared" si="44"/>
        <v/>
      </c>
      <c r="B2861" s="83"/>
      <c r="C2861" s="83"/>
      <c r="D2861" s="83"/>
      <c r="E2861" s="83"/>
      <c r="F2861" s="83"/>
      <c r="G2861" s="83"/>
    </row>
    <row r="2862" spans="1:7">
      <c r="A2862" t="str">
        <f t="shared" si="44"/>
        <v/>
      </c>
      <c r="B2862" s="83"/>
      <c r="C2862" s="83"/>
      <c r="D2862" s="83"/>
      <c r="E2862" s="83"/>
      <c r="F2862" s="83"/>
      <c r="G2862" s="83"/>
    </row>
    <row r="2863" spans="1:7">
      <c r="A2863" t="str">
        <f t="shared" si="44"/>
        <v/>
      </c>
      <c r="B2863" s="83"/>
      <c r="C2863" s="83"/>
      <c r="D2863" s="83"/>
      <c r="E2863" s="83"/>
      <c r="F2863" s="83"/>
      <c r="G2863" s="83"/>
    </row>
    <row r="2864" spans="1:7">
      <c r="A2864" t="str">
        <f t="shared" si="44"/>
        <v/>
      </c>
      <c r="B2864" s="83"/>
      <c r="C2864" s="83"/>
      <c r="D2864" s="83"/>
      <c r="E2864" s="83"/>
      <c r="F2864" s="83"/>
      <c r="G2864" s="83"/>
    </row>
    <row r="2865" spans="1:7">
      <c r="A2865" t="str">
        <f t="shared" si="44"/>
        <v/>
      </c>
      <c r="B2865" s="83"/>
      <c r="C2865" s="83"/>
      <c r="D2865" s="83"/>
      <c r="E2865" s="83"/>
      <c r="F2865" s="83"/>
      <c r="G2865" s="83"/>
    </row>
    <row r="2866" spans="1:7">
      <c r="A2866" t="str">
        <f t="shared" si="44"/>
        <v/>
      </c>
      <c r="B2866" s="83"/>
      <c r="C2866" s="83"/>
      <c r="D2866" s="83"/>
      <c r="E2866" s="83"/>
      <c r="F2866" s="83"/>
      <c r="G2866" s="83"/>
    </row>
    <row r="2867" spans="1:7">
      <c r="A2867" t="str">
        <f t="shared" si="44"/>
        <v/>
      </c>
      <c r="B2867" s="83"/>
      <c r="C2867" s="83"/>
      <c r="D2867" s="83"/>
      <c r="E2867" s="83"/>
      <c r="F2867" s="83"/>
      <c r="G2867" s="83"/>
    </row>
    <row r="2868" spans="1:7">
      <c r="A2868" t="str">
        <f t="shared" si="44"/>
        <v/>
      </c>
      <c r="B2868" s="83"/>
      <c r="C2868" s="83"/>
      <c r="D2868" s="83"/>
      <c r="E2868" s="83"/>
      <c r="F2868" s="83"/>
      <c r="G2868" s="83"/>
    </row>
    <row r="2869" spans="1:7">
      <c r="A2869" t="str">
        <f t="shared" si="44"/>
        <v/>
      </c>
      <c r="B2869" s="83"/>
      <c r="C2869" s="83"/>
      <c r="D2869" s="83"/>
      <c r="E2869" s="83"/>
      <c r="F2869" s="83"/>
      <c r="G2869" s="83"/>
    </row>
    <row r="2870" spans="1:7">
      <c r="A2870" t="str">
        <f t="shared" si="44"/>
        <v/>
      </c>
      <c r="B2870" s="83"/>
      <c r="C2870" s="83"/>
      <c r="D2870" s="83"/>
      <c r="E2870" s="83"/>
      <c r="F2870" s="83"/>
      <c r="G2870" s="83"/>
    </row>
    <row r="2871" spans="1:7">
      <c r="A2871" t="str">
        <f t="shared" si="44"/>
        <v/>
      </c>
      <c r="B2871" s="83"/>
      <c r="C2871" s="83"/>
      <c r="D2871" s="83"/>
      <c r="E2871" s="83"/>
      <c r="F2871" s="83"/>
      <c r="G2871" s="83"/>
    </row>
    <row r="2872" spans="1:7">
      <c r="A2872" t="str">
        <f t="shared" si="44"/>
        <v/>
      </c>
      <c r="B2872" s="83"/>
      <c r="C2872" s="83"/>
      <c r="D2872" s="83"/>
      <c r="E2872" s="83"/>
      <c r="F2872" s="83"/>
      <c r="G2872" s="83"/>
    </row>
    <row r="2873" spans="1:7">
      <c r="A2873" t="str">
        <f t="shared" si="44"/>
        <v/>
      </c>
      <c r="B2873" s="83"/>
      <c r="C2873" s="83"/>
      <c r="D2873" s="83"/>
      <c r="E2873" s="83"/>
      <c r="F2873" s="83"/>
      <c r="G2873" s="83"/>
    </row>
    <row r="2874" spans="1:7">
      <c r="A2874" t="str">
        <f t="shared" si="44"/>
        <v/>
      </c>
      <c r="B2874" s="83"/>
      <c r="C2874" s="83"/>
      <c r="D2874" s="83"/>
      <c r="E2874" s="83"/>
      <c r="F2874" s="83"/>
      <c r="G2874" s="83"/>
    </row>
    <row r="2875" spans="1:7">
      <c r="A2875" t="str">
        <f t="shared" si="44"/>
        <v/>
      </c>
      <c r="B2875" s="83"/>
      <c r="C2875" s="83"/>
      <c r="D2875" s="83"/>
      <c r="E2875" s="83"/>
      <c r="F2875" s="83"/>
      <c r="G2875" s="83"/>
    </row>
    <row r="2876" spans="1:7">
      <c r="A2876" t="str">
        <f t="shared" si="44"/>
        <v/>
      </c>
      <c r="B2876" s="83"/>
      <c r="C2876" s="83"/>
      <c r="D2876" s="83"/>
      <c r="E2876" s="83"/>
      <c r="F2876" s="83"/>
      <c r="G2876" s="83"/>
    </row>
    <row r="2877" spans="1:7">
      <c r="A2877" t="str">
        <f t="shared" si="44"/>
        <v/>
      </c>
      <c r="B2877" s="83"/>
      <c r="C2877" s="83"/>
      <c r="D2877" s="83"/>
      <c r="E2877" s="83"/>
      <c r="F2877" s="83"/>
      <c r="G2877" s="83"/>
    </row>
    <row r="2878" spans="1:7">
      <c r="A2878" t="str">
        <f t="shared" si="44"/>
        <v/>
      </c>
      <c r="B2878" s="83"/>
      <c r="C2878" s="83"/>
      <c r="D2878" s="83"/>
      <c r="E2878" s="83"/>
      <c r="F2878" s="83"/>
      <c r="G2878" s="83"/>
    </row>
    <row r="2879" spans="1:7">
      <c r="A2879" t="str">
        <f t="shared" si="44"/>
        <v/>
      </c>
      <c r="B2879" s="83"/>
      <c r="C2879" s="83"/>
      <c r="D2879" s="83"/>
      <c r="E2879" s="83"/>
      <c r="F2879" s="83"/>
      <c r="G2879" s="83"/>
    </row>
    <row r="2880" spans="1:7">
      <c r="A2880" t="str">
        <f t="shared" si="44"/>
        <v/>
      </c>
      <c r="B2880" s="83"/>
      <c r="C2880" s="83"/>
      <c r="D2880" s="83"/>
      <c r="E2880" s="83"/>
      <c r="F2880" s="83"/>
      <c r="G2880" s="83"/>
    </row>
    <row r="2881" spans="1:7">
      <c r="A2881" t="str">
        <f t="shared" si="44"/>
        <v/>
      </c>
      <c r="B2881" s="83"/>
      <c r="C2881" s="83"/>
      <c r="D2881" s="83"/>
      <c r="E2881" s="83"/>
      <c r="F2881" s="83"/>
      <c r="G2881" s="83"/>
    </row>
    <row r="2882" spans="1:7">
      <c r="A2882" t="str">
        <f t="shared" si="44"/>
        <v/>
      </c>
      <c r="B2882" s="83"/>
      <c r="C2882" s="83"/>
      <c r="D2882" s="83"/>
      <c r="E2882" s="83"/>
      <c r="F2882" s="83"/>
      <c r="G2882" s="83"/>
    </row>
    <row r="2883" spans="1:7">
      <c r="A2883" t="str">
        <f t="shared" si="44"/>
        <v/>
      </c>
      <c r="B2883" s="83"/>
      <c r="C2883" s="83"/>
      <c r="D2883" s="83"/>
      <c r="E2883" s="83"/>
      <c r="F2883" s="83"/>
      <c r="G2883" s="83"/>
    </row>
    <row r="2884" spans="1:7">
      <c r="A2884" t="str">
        <f t="shared" ref="A2884:A2947" si="45">CONCATENATE(B2884,C2884)</f>
        <v/>
      </c>
      <c r="B2884" s="83"/>
      <c r="C2884" s="83"/>
      <c r="D2884" s="83"/>
      <c r="E2884" s="83"/>
      <c r="F2884" s="83"/>
      <c r="G2884" s="83"/>
    </row>
    <row r="2885" spans="1:7">
      <c r="A2885" t="str">
        <f t="shared" si="45"/>
        <v/>
      </c>
      <c r="B2885" s="83"/>
      <c r="C2885" s="83"/>
      <c r="D2885" s="83"/>
      <c r="E2885" s="83"/>
      <c r="F2885" s="83"/>
      <c r="G2885" s="83"/>
    </row>
    <row r="2886" spans="1:7">
      <c r="A2886" t="str">
        <f t="shared" si="45"/>
        <v/>
      </c>
      <c r="B2886" s="83"/>
      <c r="C2886" s="83"/>
      <c r="D2886" s="83"/>
      <c r="E2886" s="83"/>
      <c r="F2886" s="83"/>
      <c r="G2886" s="83"/>
    </row>
    <row r="2887" spans="1:7">
      <c r="A2887" t="str">
        <f t="shared" si="45"/>
        <v/>
      </c>
      <c r="B2887" s="83"/>
      <c r="C2887" s="83"/>
      <c r="D2887" s="83"/>
      <c r="E2887" s="83"/>
      <c r="F2887" s="83"/>
      <c r="G2887" s="83"/>
    </row>
    <row r="2888" spans="1:7">
      <c r="A2888" t="str">
        <f t="shared" si="45"/>
        <v/>
      </c>
      <c r="B2888" s="83"/>
      <c r="C2888" s="83"/>
      <c r="D2888" s="83"/>
      <c r="E2888" s="83"/>
      <c r="F2888" s="83"/>
      <c r="G2888" s="83"/>
    </row>
    <row r="2889" spans="1:7">
      <c r="A2889" t="str">
        <f t="shared" si="45"/>
        <v/>
      </c>
      <c r="B2889" s="83"/>
      <c r="C2889" s="83"/>
      <c r="D2889" s="83"/>
      <c r="E2889" s="83"/>
      <c r="F2889" s="83"/>
      <c r="G2889" s="83"/>
    </row>
    <row r="2890" spans="1:7">
      <c r="A2890" t="str">
        <f t="shared" si="45"/>
        <v/>
      </c>
      <c r="B2890" s="83"/>
      <c r="C2890" s="83"/>
      <c r="D2890" s="83"/>
      <c r="E2890" s="83"/>
      <c r="F2890" s="83"/>
      <c r="G2890" s="83"/>
    </row>
    <row r="2891" spans="1:7">
      <c r="A2891" t="str">
        <f t="shared" si="45"/>
        <v/>
      </c>
      <c r="B2891" s="83"/>
      <c r="C2891" s="83"/>
      <c r="D2891" s="83"/>
      <c r="E2891" s="83"/>
      <c r="F2891" s="83"/>
      <c r="G2891" s="83"/>
    </row>
    <row r="2892" spans="1:7">
      <c r="A2892" t="str">
        <f t="shared" si="45"/>
        <v/>
      </c>
      <c r="B2892" s="83"/>
      <c r="C2892" s="83"/>
      <c r="D2892" s="83"/>
      <c r="E2892" s="83"/>
      <c r="F2892" s="83"/>
      <c r="G2892" s="83"/>
    </row>
    <row r="2893" spans="1:7">
      <c r="A2893" t="str">
        <f t="shared" si="45"/>
        <v/>
      </c>
      <c r="B2893" s="83"/>
      <c r="C2893" s="83"/>
      <c r="D2893" s="83"/>
      <c r="E2893" s="83"/>
      <c r="F2893" s="83"/>
      <c r="G2893" s="83"/>
    </row>
    <row r="2894" spans="1:7">
      <c r="A2894" t="str">
        <f t="shared" si="45"/>
        <v/>
      </c>
      <c r="B2894" s="83"/>
      <c r="C2894" s="83"/>
      <c r="D2894" s="83"/>
      <c r="E2894" s="83"/>
      <c r="F2894" s="83"/>
      <c r="G2894" s="83"/>
    </row>
    <row r="2895" spans="1:7">
      <c r="A2895" t="str">
        <f t="shared" si="45"/>
        <v/>
      </c>
      <c r="B2895" s="83"/>
      <c r="C2895" s="83"/>
      <c r="D2895" s="83"/>
      <c r="E2895" s="83"/>
      <c r="F2895" s="83"/>
      <c r="G2895" s="83"/>
    </row>
    <row r="2896" spans="1:7">
      <c r="A2896" t="str">
        <f t="shared" si="45"/>
        <v/>
      </c>
      <c r="B2896" s="83"/>
      <c r="C2896" s="83"/>
      <c r="D2896" s="83"/>
      <c r="E2896" s="83"/>
      <c r="F2896" s="83"/>
      <c r="G2896" s="83"/>
    </row>
    <row r="2897" spans="1:7">
      <c r="A2897" t="str">
        <f t="shared" si="45"/>
        <v/>
      </c>
      <c r="B2897" s="83"/>
      <c r="C2897" s="83"/>
      <c r="D2897" s="83"/>
      <c r="E2897" s="83"/>
      <c r="F2897" s="83"/>
      <c r="G2897" s="83"/>
    </row>
    <row r="2898" spans="1:7">
      <c r="A2898" t="str">
        <f t="shared" si="45"/>
        <v/>
      </c>
      <c r="B2898" s="83"/>
      <c r="C2898" s="83"/>
      <c r="D2898" s="83"/>
      <c r="E2898" s="83"/>
      <c r="F2898" s="83"/>
      <c r="G2898" s="83"/>
    </row>
    <row r="2899" spans="1:7">
      <c r="A2899" t="str">
        <f t="shared" si="45"/>
        <v/>
      </c>
      <c r="B2899" s="83"/>
      <c r="C2899" s="83"/>
      <c r="D2899" s="83"/>
      <c r="E2899" s="83"/>
      <c r="F2899" s="83"/>
      <c r="G2899" s="83"/>
    </row>
    <row r="2900" spans="1:7">
      <c r="A2900" t="str">
        <f t="shared" si="45"/>
        <v/>
      </c>
      <c r="B2900" s="83"/>
      <c r="C2900" s="83"/>
      <c r="D2900" s="83"/>
      <c r="E2900" s="83"/>
      <c r="F2900" s="83"/>
      <c r="G2900" s="83"/>
    </row>
    <row r="2901" spans="1:7">
      <c r="A2901" t="str">
        <f t="shared" si="45"/>
        <v/>
      </c>
      <c r="B2901" s="83"/>
      <c r="C2901" s="83"/>
      <c r="D2901" s="83"/>
      <c r="E2901" s="83"/>
      <c r="F2901" s="83"/>
      <c r="G2901" s="83"/>
    </row>
    <row r="2902" spans="1:7">
      <c r="A2902" t="str">
        <f t="shared" si="45"/>
        <v/>
      </c>
      <c r="B2902" s="83"/>
      <c r="C2902" s="83"/>
      <c r="D2902" s="83"/>
      <c r="E2902" s="83"/>
      <c r="F2902" s="83"/>
      <c r="G2902" s="83"/>
    </row>
    <row r="2903" spans="1:7">
      <c r="A2903" t="str">
        <f t="shared" si="45"/>
        <v/>
      </c>
      <c r="B2903" s="83"/>
      <c r="C2903" s="83"/>
      <c r="D2903" s="83"/>
      <c r="E2903" s="83"/>
      <c r="F2903" s="83"/>
      <c r="G2903" s="83"/>
    </row>
    <row r="2904" spans="1:7">
      <c r="A2904" t="str">
        <f t="shared" si="45"/>
        <v/>
      </c>
      <c r="B2904" s="83"/>
      <c r="C2904" s="83"/>
      <c r="D2904" s="83"/>
      <c r="E2904" s="83"/>
      <c r="F2904" s="83"/>
      <c r="G2904" s="83"/>
    </row>
    <row r="2905" spans="1:7">
      <c r="A2905" t="str">
        <f t="shared" si="45"/>
        <v/>
      </c>
      <c r="B2905" s="83"/>
      <c r="C2905" s="83"/>
      <c r="D2905" s="83"/>
      <c r="E2905" s="83"/>
      <c r="F2905" s="83"/>
      <c r="G2905" s="83"/>
    </row>
    <row r="2906" spans="1:7">
      <c r="A2906" t="str">
        <f t="shared" si="45"/>
        <v/>
      </c>
      <c r="B2906" s="83"/>
      <c r="C2906" s="83"/>
      <c r="D2906" s="83"/>
      <c r="E2906" s="83"/>
      <c r="F2906" s="83"/>
      <c r="G2906" s="83"/>
    </row>
    <row r="2907" spans="1:7">
      <c r="A2907" t="str">
        <f t="shared" si="45"/>
        <v/>
      </c>
      <c r="B2907" s="83"/>
      <c r="C2907" s="83"/>
      <c r="D2907" s="83"/>
      <c r="E2907" s="83"/>
      <c r="F2907" s="83"/>
      <c r="G2907" s="83"/>
    </row>
    <row r="2908" spans="1:7">
      <c r="A2908" t="str">
        <f t="shared" si="45"/>
        <v/>
      </c>
      <c r="B2908" s="83"/>
      <c r="C2908" s="83"/>
      <c r="D2908" s="83"/>
      <c r="E2908" s="83"/>
      <c r="F2908" s="83"/>
      <c r="G2908" s="83"/>
    </row>
    <row r="2909" spans="1:7">
      <c r="A2909" t="str">
        <f t="shared" si="45"/>
        <v/>
      </c>
      <c r="B2909" s="83"/>
      <c r="C2909" s="83"/>
      <c r="D2909" s="83"/>
      <c r="E2909" s="83"/>
      <c r="F2909" s="83"/>
      <c r="G2909" s="83"/>
    </row>
    <row r="2910" spans="1:7">
      <c r="A2910" t="str">
        <f t="shared" si="45"/>
        <v/>
      </c>
      <c r="B2910" s="83"/>
      <c r="C2910" s="83"/>
      <c r="D2910" s="83"/>
      <c r="E2910" s="83"/>
      <c r="F2910" s="83"/>
      <c r="G2910" s="83"/>
    </row>
    <row r="2911" spans="1:7">
      <c r="A2911" t="str">
        <f t="shared" si="45"/>
        <v/>
      </c>
      <c r="B2911" s="83"/>
      <c r="C2911" s="83"/>
      <c r="D2911" s="83"/>
      <c r="E2911" s="83"/>
      <c r="F2911" s="83"/>
      <c r="G2911" s="83"/>
    </row>
    <row r="2912" spans="1:7">
      <c r="A2912" t="str">
        <f t="shared" si="45"/>
        <v/>
      </c>
      <c r="B2912" s="83"/>
      <c r="C2912" s="83"/>
      <c r="D2912" s="83"/>
      <c r="E2912" s="83"/>
      <c r="F2912" s="83"/>
      <c r="G2912" s="83"/>
    </row>
    <row r="2913" spans="1:7">
      <c r="A2913" t="str">
        <f t="shared" si="45"/>
        <v/>
      </c>
      <c r="B2913" s="83"/>
      <c r="C2913" s="83"/>
      <c r="D2913" s="83"/>
      <c r="E2913" s="83"/>
      <c r="F2913" s="83"/>
      <c r="G2913" s="83"/>
    </row>
    <row r="2914" spans="1:7">
      <c r="A2914" t="str">
        <f t="shared" si="45"/>
        <v/>
      </c>
      <c r="B2914" s="83"/>
      <c r="C2914" s="83"/>
      <c r="D2914" s="83"/>
      <c r="E2914" s="83"/>
      <c r="F2914" s="83"/>
      <c r="G2914" s="83"/>
    </row>
    <row r="2915" spans="1:7">
      <c r="A2915" t="str">
        <f t="shared" si="45"/>
        <v/>
      </c>
      <c r="B2915" s="83"/>
      <c r="C2915" s="83"/>
      <c r="D2915" s="83"/>
      <c r="E2915" s="83"/>
      <c r="F2915" s="83"/>
      <c r="G2915" s="83"/>
    </row>
    <row r="2916" spans="1:7">
      <c r="A2916" t="str">
        <f t="shared" si="45"/>
        <v/>
      </c>
      <c r="B2916" s="83"/>
      <c r="C2916" s="83"/>
      <c r="D2916" s="83"/>
      <c r="E2916" s="83"/>
      <c r="F2916" s="83"/>
      <c r="G2916" s="83"/>
    </row>
    <row r="2917" spans="1:7">
      <c r="A2917" t="str">
        <f t="shared" si="45"/>
        <v/>
      </c>
      <c r="B2917" s="83"/>
      <c r="C2917" s="83"/>
      <c r="D2917" s="83"/>
      <c r="E2917" s="83"/>
      <c r="F2917" s="83"/>
      <c r="G2917" s="83"/>
    </row>
    <row r="2918" spans="1:7">
      <c r="A2918" t="str">
        <f t="shared" si="45"/>
        <v/>
      </c>
      <c r="B2918" s="83"/>
      <c r="C2918" s="83"/>
      <c r="D2918" s="83"/>
      <c r="E2918" s="83"/>
      <c r="F2918" s="83"/>
      <c r="G2918" s="83"/>
    </row>
    <row r="2919" spans="1:7">
      <c r="A2919" t="str">
        <f t="shared" si="45"/>
        <v/>
      </c>
      <c r="B2919" s="83"/>
      <c r="C2919" s="83"/>
      <c r="D2919" s="83"/>
      <c r="E2919" s="83"/>
      <c r="F2919" s="83"/>
      <c r="G2919" s="83"/>
    </row>
    <row r="2920" spans="1:7">
      <c r="A2920" t="str">
        <f t="shared" si="45"/>
        <v/>
      </c>
      <c r="B2920" s="83"/>
      <c r="C2920" s="83"/>
      <c r="D2920" s="83"/>
      <c r="E2920" s="83"/>
      <c r="F2920" s="83"/>
      <c r="G2920" s="83"/>
    </row>
    <row r="2921" spans="1:7">
      <c r="A2921" t="str">
        <f t="shared" si="45"/>
        <v/>
      </c>
      <c r="B2921" s="83"/>
      <c r="C2921" s="83"/>
      <c r="D2921" s="83"/>
      <c r="E2921" s="83"/>
      <c r="F2921" s="83"/>
      <c r="G2921" s="83"/>
    </row>
    <row r="2922" spans="1:7">
      <c r="A2922" t="str">
        <f t="shared" si="45"/>
        <v/>
      </c>
      <c r="B2922" s="83"/>
      <c r="C2922" s="83"/>
      <c r="D2922" s="83"/>
      <c r="E2922" s="83"/>
      <c r="F2922" s="83"/>
      <c r="G2922" s="83"/>
    </row>
    <row r="2923" spans="1:7">
      <c r="A2923" t="str">
        <f t="shared" si="45"/>
        <v/>
      </c>
      <c r="B2923" s="83"/>
      <c r="C2923" s="83"/>
      <c r="D2923" s="83"/>
      <c r="E2923" s="83"/>
      <c r="F2923" s="83"/>
      <c r="G2923" s="83"/>
    </row>
    <row r="2924" spans="1:7">
      <c r="A2924" t="str">
        <f t="shared" si="45"/>
        <v/>
      </c>
      <c r="B2924" s="83"/>
      <c r="C2924" s="83"/>
      <c r="D2924" s="83"/>
      <c r="E2924" s="83"/>
      <c r="F2924" s="83"/>
      <c r="G2924" s="83"/>
    </row>
    <row r="2925" spans="1:7">
      <c r="A2925" t="str">
        <f t="shared" si="45"/>
        <v/>
      </c>
      <c r="B2925" s="83"/>
      <c r="C2925" s="83"/>
      <c r="D2925" s="83"/>
      <c r="E2925" s="83"/>
      <c r="F2925" s="83"/>
      <c r="G2925" s="83"/>
    </row>
    <row r="2926" spans="1:7">
      <c r="A2926" t="str">
        <f t="shared" si="45"/>
        <v/>
      </c>
      <c r="B2926" s="83"/>
      <c r="C2926" s="83"/>
      <c r="D2926" s="83"/>
      <c r="E2926" s="83"/>
      <c r="F2926" s="83"/>
      <c r="G2926" s="83"/>
    </row>
    <row r="2927" spans="1:7">
      <c r="A2927" t="str">
        <f t="shared" si="45"/>
        <v/>
      </c>
      <c r="B2927" s="83"/>
      <c r="C2927" s="83"/>
      <c r="D2927" s="83"/>
      <c r="E2927" s="83"/>
      <c r="F2927" s="83"/>
      <c r="G2927" s="83"/>
    </row>
    <row r="2928" spans="1:7">
      <c r="A2928" t="str">
        <f t="shared" si="45"/>
        <v/>
      </c>
      <c r="B2928" s="83"/>
      <c r="C2928" s="83"/>
      <c r="D2928" s="83"/>
      <c r="E2928" s="83"/>
      <c r="F2928" s="83"/>
      <c r="G2928" s="83"/>
    </row>
    <row r="2929" spans="1:7">
      <c r="A2929" t="str">
        <f t="shared" si="45"/>
        <v/>
      </c>
      <c r="B2929" s="83"/>
      <c r="C2929" s="83"/>
      <c r="D2929" s="83"/>
      <c r="E2929" s="83"/>
      <c r="F2929" s="83"/>
      <c r="G2929" s="83"/>
    </row>
    <row r="2930" spans="1:7">
      <c r="A2930" t="str">
        <f t="shared" si="45"/>
        <v/>
      </c>
      <c r="B2930" s="83"/>
      <c r="C2930" s="83"/>
      <c r="D2930" s="83"/>
      <c r="E2930" s="83"/>
      <c r="F2930" s="83"/>
      <c r="G2930" s="83"/>
    </row>
    <row r="2931" spans="1:7">
      <c r="A2931" t="str">
        <f t="shared" si="45"/>
        <v/>
      </c>
      <c r="B2931" s="83"/>
      <c r="C2931" s="83"/>
      <c r="D2931" s="83"/>
      <c r="E2931" s="83"/>
      <c r="F2931" s="83"/>
      <c r="G2931" s="83"/>
    </row>
    <row r="2932" spans="1:7">
      <c r="A2932" t="str">
        <f t="shared" si="45"/>
        <v/>
      </c>
      <c r="B2932" s="83"/>
      <c r="C2932" s="83"/>
      <c r="D2932" s="83"/>
      <c r="E2932" s="83"/>
      <c r="F2932" s="83"/>
      <c r="G2932" s="83"/>
    </row>
    <row r="2933" spans="1:7">
      <c r="A2933" t="str">
        <f t="shared" si="45"/>
        <v/>
      </c>
      <c r="B2933" s="83"/>
      <c r="C2933" s="83"/>
      <c r="D2933" s="83"/>
      <c r="E2933" s="83"/>
      <c r="F2933" s="83"/>
      <c r="G2933" s="83"/>
    </row>
    <row r="2934" spans="1:7">
      <c r="A2934" t="str">
        <f t="shared" si="45"/>
        <v/>
      </c>
      <c r="B2934" s="83"/>
      <c r="C2934" s="83"/>
      <c r="D2934" s="83"/>
      <c r="E2934" s="83"/>
      <c r="F2934" s="83"/>
      <c r="G2934" s="83"/>
    </row>
    <row r="2935" spans="1:7">
      <c r="A2935" t="str">
        <f t="shared" si="45"/>
        <v/>
      </c>
      <c r="B2935" s="83"/>
      <c r="C2935" s="83"/>
      <c r="D2935" s="83"/>
      <c r="E2935" s="83"/>
      <c r="F2935" s="83"/>
      <c r="G2935" s="83"/>
    </row>
    <row r="2936" spans="1:7">
      <c r="A2936" t="str">
        <f t="shared" si="45"/>
        <v/>
      </c>
      <c r="B2936" s="83"/>
      <c r="C2936" s="83"/>
      <c r="D2936" s="83"/>
      <c r="E2936" s="83"/>
      <c r="F2936" s="83"/>
      <c r="G2936" s="83"/>
    </row>
    <row r="2937" spans="1:7">
      <c r="A2937" t="str">
        <f t="shared" si="45"/>
        <v/>
      </c>
      <c r="B2937" s="83"/>
      <c r="C2937" s="83"/>
      <c r="D2937" s="83"/>
      <c r="E2937" s="83"/>
      <c r="F2937" s="83"/>
      <c r="G2937" s="83"/>
    </row>
    <row r="2938" spans="1:7">
      <c r="A2938" t="str">
        <f t="shared" si="45"/>
        <v/>
      </c>
      <c r="B2938" s="83"/>
      <c r="C2938" s="83"/>
      <c r="D2938" s="83"/>
      <c r="E2938" s="83"/>
      <c r="F2938" s="83"/>
      <c r="G2938" s="83"/>
    </row>
    <row r="2939" spans="1:7">
      <c r="A2939" t="str">
        <f t="shared" si="45"/>
        <v/>
      </c>
      <c r="B2939" s="83"/>
      <c r="C2939" s="83"/>
      <c r="D2939" s="83"/>
      <c r="E2939" s="83"/>
      <c r="F2939" s="83"/>
      <c r="G2939" s="83"/>
    </row>
    <row r="2940" spans="1:7">
      <c r="A2940" t="str">
        <f t="shared" si="45"/>
        <v/>
      </c>
      <c r="B2940" s="83"/>
      <c r="C2940" s="83"/>
      <c r="D2940" s="83"/>
      <c r="E2940" s="83"/>
      <c r="F2940" s="83"/>
      <c r="G2940" s="83"/>
    </row>
    <row r="2941" spans="1:7">
      <c r="A2941" t="str">
        <f t="shared" si="45"/>
        <v/>
      </c>
      <c r="B2941" s="83"/>
      <c r="C2941" s="83"/>
      <c r="D2941" s="83"/>
      <c r="E2941" s="83"/>
      <c r="F2941" s="83"/>
      <c r="G2941" s="83"/>
    </row>
    <row r="2942" spans="1:7">
      <c r="A2942" t="str">
        <f t="shared" si="45"/>
        <v/>
      </c>
      <c r="B2942" s="83"/>
      <c r="C2942" s="83"/>
      <c r="D2942" s="83"/>
      <c r="E2942" s="83"/>
      <c r="F2942" s="83"/>
      <c r="G2942" s="83"/>
    </row>
    <row r="2943" spans="1:7">
      <c r="A2943" t="str">
        <f t="shared" si="45"/>
        <v/>
      </c>
      <c r="B2943" s="83"/>
      <c r="C2943" s="83"/>
      <c r="D2943" s="83"/>
      <c r="E2943" s="83"/>
      <c r="F2943" s="83"/>
      <c r="G2943" s="83"/>
    </row>
    <row r="2944" spans="1:7">
      <c r="A2944" t="str">
        <f t="shared" si="45"/>
        <v/>
      </c>
      <c r="B2944" s="83"/>
      <c r="C2944" s="83"/>
      <c r="D2944" s="83"/>
      <c r="E2944" s="83"/>
      <c r="F2944" s="83"/>
      <c r="G2944" s="83"/>
    </row>
    <row r="2945" spans="1:7">
      <c r="A2945" t="str">
        <f t="shared" si="45"/>
        <v/>
      </c>
      <c r="B2945" s="83"/>
      <c r="C2945" s="83"/>
      <c r="D2945" s="83"/>
      <c r="E2945" s="83"/>
      <c r="F2945" s="83"/>
      <c r="G2945" s="83"/>
    </row>
    <row r="2946" spans="1:7">
      <c r="A2946" t="str">
        <f t="shared" si="45"/>
        <v/>
      </c>
      <c r="B2946" s="83"/>
      <c r="C2946" s="83"/>
      <c r="D2946" s="83"/>
      <c r="E2946" s="83"/>
      <c r="F2946" s="83"/>
      <c r="G2946" s="83"/>
    </row>
    <row r="2947" spans="1:7">
      <c r="A2947" t="str">
        <f t="shared" si="45"/>
        <v/>
      </c>
      <c r="B2947" s="83"/>
      <c r="C2947" s="83"/>
      <c r="D2947" s="83"/>
      <c r="E2947" s="83"/>
      <c r="F2947" s="83"/>
      <c r="G2947" s="83"/>
    </row>
    <row r="2948" spans="1:7">
      <c r="A2948" t="str">
        <f t="shared" ref="A2948:A3000" si="46">CONCATENATE(B2948,C2948)</f>
        <v/>
      </c>
      <c r="B2948" s="83"/>
      <c r="C2948" s="83"/>
      <c r="D2948" s="83"/>
      <c r="E2948" s="83"/>
      <c r="F2948" s="83"/>
      <c r="G2948" s="83"/>
    </row>
    <row r="2949" spans="1:7">
      <c r="A2949" t="str">
        <f t="shared" si="46"/>
        <v/>
      </c>
      <c r="B2949" s="83"/>
      <c r="C2949" s="83"/>
      <c r="D2949" s="83"/>
      <c r="E2949" s="83"/>
      <c r="F2949" s="83"/>
      <c r="G2949" s="83"/>
    </row>
    <row r="2950" spans="1:7">
      <c r="A2950" t="str">
        <f t="shared" si="46"/>
        <v/>
      </c>
      <c r="B2950" s="83"/>
      <c r="C2950" s="83"/>
      <c r="D2950" s="83"/>
      <c r="E2950" s="83"/>
      <c r="F2950" s="83"/>
      <c r="G2950" s="83"/>
    </row>
    <row r="2951" spans="1:7">
      <c r="A2951" t="str">
        <f t="shared" si="46"/>
        <v/>
      </c>
      <c r="B2951" s="83"/>
      <c r="C2951" s="83"/>
      <c r="D2951" s="83"/>
      <c r="E2951" s="83"/>
      <c r="F2951" s="83"/>
      <c r="G2951" s="83"/>
    </row>
    <row r="2952" spans="1:7">
      <c r="A2952" t="str">
        <f t="shared" si="46"/>
        <v/>
      </c>
      <c r="B2952" s="83"/>
      <c r="C2952" s="83"/>
      <c r="D2952" s="83"/>
      <c r="E2952" s="83"/>
      <c r="F2952" s="83"/>
      <c r="G2952" s="83"/>
    </row>
    <row r="2953" spans="1:7">
      <c r="A2953" t="str">
        <f t="shared" si="46"/>
        <v/>
      </c>
      <c r="B2953" s="83"/>
      <c r="C2953" s="83"/>
      <c r="D2953" s="83"/>
      <c r="E2953" s="83"/>
      <c r="F2953" s="83"/>
      <c r="G2953" s="83"/>
    </row>
    <row r="2954" spans="1:7">
      <c r="A2954" t="str">
        <f t="shared" si="46"/>
        <v/>
      </c>
      <c r="B2954" s="83"/>
      <c r="C2954" s="83"/>
      <c r="D2954" s="83"/>
      <c r="E2954" s="83"/>
      <c r="F2954" s="83"/>
      <c r="G2954" s="83"/>
    </row>
    <row r="2955" spans="1:7">
      <c r="A2955" t="str">
        <f t="shared" si="46"/>
        <v/>
      </c>
      <c r="B2955" s="83"/>
      <c r="C2955" s="83"/>
      <c r="D2955" s="83"/>
      <c r="E2955" s="83"/>
      <c r="F2955" s="83"/>
      <c r="G2955" s="83"/>
    </row>
    <row r="2956" spans="1:7">
      <c r="A2956" t="str">
        <f t="shared" si="46"/>
        <v/>
      </c>
      <c r="B2956" s="83"/>
      <c r="C2956" s="83"/>
      <c r="D2956" s="83"/>
      <c r="E2956" s="83"/>
      <c r="F2956" s="83"/>
      <c r="G2956" s="83"/>
    </row>
    <row r="2957" spans="1:7">
      <c r="A2957" t="str">
        <f t="shared" si="46"/>
        <v/>
      </c>
      <c r="B2957" s="83"/>
      <c r="C2957" s="83"/>
      <c r="D2957" s="83"/>
      <c r="E2957" s="83"/>
      <c r="F2957" s="83"/>
      <c r="G2957" s="83"/>
    </row>
    <row r="2958" spans="1:7">
      <c r="A2958" t="str">
        <f t="shared" si="46"/>
        <v/>
      </c>
      <c r="B2958" s="83"/>
      <c r="C2958" s="83"/>
      <c r="D2958" s="83"/>
      <c r="E2958" s="83"/>
      <c r="F2958" s="83"/>
      <c r="G2958" s="83"/>
    </row>
    <row r="2959" spans="1:7">
      <c r="A2959" t="str">
        <f t="shared" si="46"/>
        <v/>
      </c>
      <c r="B2959" s="83"/>
      <c r="C2959" s="83"/>
      <c r="D2959" s="83"/>
      <c r="E2959" s="83"/>
      <c r="F2959" s="83"/>
      <c r="G2959" s="83"/>
    </row>
    <row r="2960" spans="1:7">
      <c r="A2960" t="str">
        <f t="shared" si="46"/>
        <v/>
      </c>
      <c r="B2960" s="83"/>
      <c r="C2960" s="83"/>
      <c r="D2960" s="83"/>
      <c r="E2960" s="83"/>
      <c r="F2960" s="83"/>
      <c r="G2960" s="83"/>
    </row>
    <row r="2961" spans="1:7">
      <c r="A2961" t="str">
        <f t="shared" si="46"/>
        <v/>
      </c>
      <c r="B2961" s="83"/>
      <c r="C2961" s="83"/>
      <c r="D2961" s="83"/>
      <c r="E2961" s="83"/>
      <c r="F2961" s="83"/>
      <c r="G2961" s="83"/>
    </row>
    <row r="2962" spans="1:7">
      <c r="A2962" t="str">
        <f t="shared" si="46"/>
        <v/>
      </c>
      <c r="B2962" s="83"/>
      <c r="C2962" s="83"/>
      <c r="D2962" s="83"/>
      <c r="E2962" s="83"/>
      <c r="F2962" s="83"/>
      <c r="G2962" s="83"/>
    </row>
    <row r="2963" spans="1:7">
      <c r="A2963" t="str">
        <f t="shared" si="46"/>
        <v/>
      </c>
      <c r="B2963" s="83"/>
      <c r="C2963" s="83"/>
      <c r="D2963" s="83"/>
      <c r="E2963" s="83"/>
      <c r="F2963" s="83"/>
      <c r="G2963" s="83"/>
    </row>
    <row r="2964" spans="1:7">
      <c r="A2964" t="str">
        <f t="shared" si="46"/>
        <v/>
      </c>
      <c r="B2964" s="83"/>
      <c r="C2964" s="83"/>
      <c r="D2964" s="83"/>
      <c r="E2964" s="83"/>
      <c r="F2964" s="83"/>
      <c r="G2964" s="83"/>
    </row>
    <row r="2965" spans="1:7">
      <c r="A2965" t="str">
        <f t="shared" si="46"/>
        <v/>
      </c>
      <c r="B2965" s="83"/>
      <c r="C2965" s="83"/>
      <c r="D2965" s="83"/>
      <c r="E2965" s="83"/>
      <c r="F2965" s="83"/>
      <c r="G2965" s="83"/>
    </row>
    <row r="2966" spans="1:7">
      <c r="A2966" t="str">
        <f t="shared" si="46"/>
        <v/>
      </c>
      <c r="B2966" s="83"/>
      <c r="C2966" s="83"/>
      <c r="D2966" s="83"/>
      <c r="E2966" s="83"/>
      <c r="F2966" s="83"/>
      <c r="G2966" s="83"/>
    </row>
    <row r="2967" spans="1:7">
      <c r="A2967" t="str">
        <f t="shared" si="46"/>
        <v/>
      </c>
      <c r="B2967" s="83"/>
      <c r="C2967" s="83"/>
      <c r="D2967" s="83"/>
      <c r="E2967" s="83"/>
      <c r="F2967" s="83"/>
      <c r="G2967" s="83"/>
    </row>
    <row r="2968" spans="1:7">
      <c r="A2968" t="str">
        <f t="shared" si="46"/>
        <v/>
      </c>
      <c r="B2968" s="83"/>
      <c r="C2968" s="83"/>
      <c r="D2968" s="83"/>
      <c r="E2968" s="83"/>
      <c r="F2968" s="83"/>
      <c r="G2968" s="83"/>
    </row>
    <row r="2969" spans="1:7">
      <c r="A2969" t="str">
        <f t="shared" si="46"/>
        <v/>
      </c>
      <c r="B2969" s="83"/>
      <c r="C2969" s="83"/>
      <c r="D2969" s="83"/>
      <c r="E2969" s="83"/>
      <c r="F2969" s="83"/>
      <c r="G2969" s="83"/>
    </row>
    <row r="2970" spans="1:7">
      <c r="A2970" t="str">
        <f t="shared" si="46"/>
        <v/>
      </c>
      <c r="B2970" s="83"/>
      <c r="C2970" s="83"/>
      <c r="D2970" s="83"/>
      <c r="E2970" s="83"/>
      <c r="F2970" s="83"/>
      <c r="G2970" s="83"/>
    </row>
    <row r="2971" spans="1:7">
      <c r="A2971" t="str">
        <f t="shared" si="46"/>
        <v/>
      </c>
      <c r="B2971" s="83"/>
      <c r="C2971" s="83"/>
      <c r="D2971" s="83"/>
      <c r="E2971" s="83"/>
      <c r="F2971" s="83"/>
      <c r="G2971" s="83"/>
    </row>
    <row r="2972" spans="1:7">
      <c r="A2972" t="str">
        <f t="shared" si="46"/>
        <v/>
      </c>
      <c r="B2972" s="83"/>
      <c r="C2972" s="83"/>
      <c r="D2972" s="83"/>
      <c r="E2972" s="83"/>
      <c r="F2972" s="83"/>
      <c r="G2972" s="83"/>
    </row>
    <row r="2973" spans="1:7">
      <c r="A2973" t="str">
        <f t="shared" si="46"/>
        <v/>
      </c>
      <c r="B2973" s="83"/>
      <c r="C2973" s="83"/>
      <c r="D2973" s="83"/>
      <c r="E2973" s="83"/>
      <c r="F2973" s="83"/>
      <c r="G2973" s="83"/>
    </row>
    <row r="2974" spans="1:7">
      <c r="A2974" t="str">
        <f t="shared" si="46"/>
        <v/>
      </c>
      <c r="B2974" s="83"/>
      <c r="C2974" s="83"/>
      <c r="D2974" s="83"/>
      <c r="E2974" s="83"/>
      <c r="F2974" s="83"/>
      <c r="G2974" s="83"/>
    </row>
    <row r="2975" spans="1:7">
      <c r="A2975" t="str">
        <f t="shared" si="46"/>
        <v/>
      </c>
      <c r="B2975" s="83"/>
      <c r="C2975" s="83"/>
      <c r="D2975" s="83"/>
      <c r="E2975" s="83"/>
      <c r="F2975" s="83"/>
      <c r="G2975" s="83"/>
    </row>
    <row r="2976" spans="1:7">
      <c r="A2976" t="str">
        <f t="shared" si="46"/>
        <v/>
      </c>
      <c r="B2976" s="83"/>
      <c r="C2976" s="83"/>
      <c r="D2976" s="83"/>
      <c r="E2976" s="83"/>
      <c r="F2976" s="83"/>
      <c r="G2976" s="83"/>
    </row>
    <row r="2977" spans="1:7">
      <c r="A2977" t="str">
        <f t="shared" si="46"/>
        <v/>
      </c>
      <c r="B2977" s="83"/>
      <c r="C2977" s="83"/>
      <c r="D2977" s="83"/>
      <c r="E2977" s="83"/>
      <c r="F2977" s="83"/>
      <c r="G2977" s="83"/>
    </row>
    <row r="2978" spans="1:7">
      <c r="A2978" t="str">
        <f t="shared" si="46"/>
        <v/>
      </c>
      <c r="B2978" s="83"/>
      <c r="C2978" s="83"/>
      <c r="D2978" s="83"/>
      <c r="E2978" s="83"/>
      <c r="F2978" s="83"/>
      <c r="G2978" s="83"/>
    </row>
    <row r="2979" spans="1:7">
      <c r="A2979" t="str">
        <f t="shared" si="46"/>
        <v/>
      </c>
      <c r="B2979" s="83"/>
      <c r="C2979" s="83"/>
      <c r="D2979" s="83"/>
      <c r="E2979" s="83"/>
      <c r="F2979" s="83"/>
      <c r="G2979" s="83"/>
    </row>
    <row r="2980" spans="1:7">
      <c r="A2980" t="str">
        <f t="shared" si="46"/>
        <v/>
      </c>
      <c r="B2980" s="83"/>
      <c r="C2980" s="83"/>
      <c r="D2980" s="83"/>
      <c r="E2980" s="83"/>
      <c r="F2980" s="83"/>
      <c r="G2980" s="83"/>
    </row>
    <row r="2981" spans="1:7">
      <c r="A2981" t="str">
        <f t="shared" si="46"/>
        <v/>
      </c>
      <c r="B2981" s="83"/>
      <c r="C2981" s="83"/>
      <c r="D2981" s="83"/>
      <c r="E2981" s="83"/>
      <c r="F2981" s="83"/>
      <c r="G2981" s="83"/>
    </row>
    <row r="2982" spans="1:7">
      <c r="A2982" t="str">
        <f t="shared" si="46"/>
        <v/>
      </c>
      <c r="B2982" s="83"/>
      <c r="C2982" s="83"/>
      <c r="D2982" s="83"/>
      <c r="E2982" s="83"/>
      <c r="F2982" s="83"/>
      <c r="G2982" s="83"/>
    </row>
    <row r="2983" spans="1:7">
      <c r="A2983" t="str">
        <f t="shared" si="46"/>
        <v/>
      </c>
      <c r="B2983" s="83"/>
      <c r="C2983" s="83"/>
      <c r="D2983" s="83"/>
      <c r="E2983" s="83"/>
      <c r="F2983" s="83"/>
      <c r="G2983" s="83"/>
    </row>
    <row r="2984" spans="1:7">
      <c r="A2984" t="str">
        <f t="shared" si="46"/>
        <v/>
      </c>
      <c r="B2984" s="83"/>
      <c r="C2984" s="83"/>
      <c r="D2984" s="83"/>
      <c r="E2984" s="83"/>
      <c r="F2984" s="83"/>
      <c r="G2984" s="83"/>
    </row>
    <row r="2985" spans="1:7">
      <c r="A2985" t="str">
        <f t="shared" si="46"/>
        <v/>
      </c>
      <c r="B2985" s="83"/>
      <c r="C2985" s="83"/>
      <c r="D2985" s="83"/>
      <c r="E2985" s="83"/>
      <c r="F2985" s="83"/>
      <c r="G2985" s="83"/>
    </row>
    <row r="2986" spans="1:7">
      <c r="A2986" t="str">
        <f t="shared" si="46"/>
        <v/>
      </c>
      <c r="B2986" s="83"/>
      <c r="C2986" s="83"/>
      <c r="D2986" s="83"/>
      <c r="E2986" s="83"/>
      <c r="F2986" s="83"/>
      <c r="G2986" s="83"/>
    </row>
    <row r="2987" spans="1:7">
      <c r="A2987" t="str">
        <f t="shared" si="46"/>
        <v/>
      </c>
      <c r="B2987" s="83"/>
      <c r="C2987" s="83"/>
      <c r="D2987" s="83"/>
      <c r="E2987" s="83"/>
      <c r="F2987" s="83"/>
      <c r="G2987" s="83"/>
    </row>
    <row r="2988" spans="1:7">
      <c r="A2988" t="str">
        <f t="shared" si="46"/>
        <v/>
      </c>
      <c r="B2988" s="83"/>
      <c r="C2988" s="83"/>
      <c r="D2988" s="83"/>
      <c r="E2988" s="83"/>
      <c r="F2988" s="83"/>
      <c r="G2988" s="83"/>
    </row>
    <row r="2989" spans="1:7">
      <c r="A2989" t="str">
        <f t="shared" si="46"/>
        <v/>
      </c>
      <c r="B2989" s="83"/>
      <c r="C2989" s="83"/>
      <c r="D2989" s="83"/>
      <c r="E2989" s="83"/>
      <c r="F2989" s="83"/>
      <c r="G2989" s="83"/>
    </row>
    <row r="2990" spans="1:7">
      <c r="A2990" t="str">
        <f t="shared" si="46"/>
        <v/>
      </c>
      <c r="B2990" s="83"/>
      <c r="C2990" s="83"/>
      <c r="D2990" s="83"/>
      <c r="E2990" s="83"/>
      <c r="F2990" s="83"/>
      <c r="G2990" s="83"/>
    </row>
    <row r="2991" spans="1:7">
      <c r="A2991" t="str">
        <f t="shared" si="46"/>
        <v/>
      </c>
      <c r="B2991" s="83"/>
      <c r="C2991" s="83"/>
      <c r="D2991" s="83"/>
      <c r="E2991" s="83"/>
      <c r="F2991" s="83"/>
      <c r="G2991" s="83"/>
    </row>
    <row r="2992" spans="1:7">
      <c r="A2992" t="str">
        <f t="shared" si="46"/>
        <v/>
      </c>
      <c r="B2992" s="83"/>
      <c r="C2992" s="83"/>
      <c r="D2992" s="83"/>
      <c r="E2992" s="83"/>
      <c r="F2992" s="83"/>
      <c r="G2992" s="83"/>
    </row>
    <row r="2993" spans="1:7">
      <c r="A2993" t="str">
        <f t="shared" si="46"/>
        <v/>
      </c>
      <c r="B2993" s="83"/>
      <c r="C2993" s="83"/>
      <c r="D2993" s="83"/>
      <c r="E2993" s="83"/>
      <c r="F2993" s="83"/>
      <c r="G2993" s="83"/>
    </row>
    <row r="2994" spans="1:7">
      <c r="A2994" t="str">
        <f t="shared" si="46"/>
        <v/>
      </c>
      <c r="B2994" s="83"/>
      <c r="C2994" s="83"/>
      <c r="D2994" s="83"/>
      <c r="E2994" s="83"/>
      <c r="F2994" s="83"/>
      <c r="G2994" s="83"/>
    </row>
    <row r="2995" spans="1:7">
      <c r="A2995" t="str">
        <f t="shared" si="46"/>
        <v/>
      </c>
      <c r="B2995" s="83"/>
      <c r="C2995" s="83"/>
      <c r="D2995" s="83"/>
      <c r="E2995" s="83"/>
      <c r="F2995" s="83"/>
      <c r="G2995" s="83"/>
    </row>
    <row r="2996" spans="1:7">
      <c r="A2996" t="str">
        <f t="shared" si="46"/>
        <v/>
      </c>
      <c r="B2996" s="83"/>
      <c r="C2996" s="83"/>
      <c r="D2996" s="83"/>
      <c r="E2996" s="83"/>
      <c r="F2996" s="83"/>
      <c r="G2996" s="83"/>
    </row>
    <row r="2997" spans="1:7">
      <c r="A2997" t="str">
        <f t="shared" si="46"/>
        <v/>
      </c>
      <c r="B2997" s="83"/>
      <c r="C2997" s="83"/>
      <c r="D2997" s="83"/>
      <c r="E2997" s="83"/>
      <c r="F2997" s="83"/>
      <c r="G2997" s="83"/>
    </row>
    <row r="2998" spans="1:7">
      <c r="A2998" t="str">
        <f t="shared" si="46"/>
        <v/>
      </c>
      <c r="B2998" s="83"/>
      <c r="C2998" s="83"/>
      <c r="D2998" s="83"/>
      <c r="E2998" s="83"/>
      <c r="F2998" s="83"/>
      <c r="G2998" s="83"/>
    </row>
    <row r="2999" spans="1:7">
      <c r="A2999" t="str">
        <f t="shared" si="46"/>
        <v/>
      </c>
      <c r="B2999" s="83"/>
      <c r="C2999" s="83"/>
      <c r="D2999" s="83"/>
      <c r="E2999" s="83"/>
      <c r="F2999" s="83"/>
      <c r="G2999" s="83"/>
    </row>
    <row r="3000" spans="1:7">
      <c r="A3000" t="str">
        <f t="shared" si="46"/>
        <v/>
      </c>
      <c r="B3000" s="83"/>
      <c r="C3000" s="83"/>
      <c r="D3000" s="83"/>
      <c r="E3000" s="83"/>
      <c r="F3000" s="83"/>
      <c r="G3000" s="83"/>
    </row>
  </sheetData>
  <pageMargins left="0.7" right="0.7" top="0.75" bottom="0.75" header="0.3" footer="0.3"/>
  <pageSetup paperSize="9" orientation="portrait" horizontalDpi="4294967293" verticalDpi="0" r:id="rId1"/>
</worksheet>
</file>

<file path=xl/worksheets/sheet15.xml><?xml version="1.0" encoding="utf-8"?>
<worksheet xmlns="http://schemas.openxmlformats.org/spreadsheetml/2006/main" xmlns:r="http://schemas.openxmlformats.org/officeDocument/2006/relationships">
  <dimension ref="A1:Z64"/>
  <sheetViews>
    <sheetView workbookViewId="0">
      <pane xSplit="2" ySplit="2" topLeftCell="C35" activePane="bottomRight" state="frozen"/>
      <selection pane="topRight" activeCell="C1" sqref="C1"/>
      <selection pane="bottomLeft" activeCell="A3" sqref="A3"/>
      <selection pane="bottomRight" activeCell="B14" sqref="B14"/>
    </sheetView>
  </sheetViews>
  <sheetFormatPr defaultRowHeight="15"/>
  <cols>
    <col min="1" max="1" width="4" customWidth="1"/>
    <col min="2" max="2" width="31.28515625" customWidth="1"/>
    <col min="3" max="18" width="5.28515625" customWidth="1"/>
    <col min="19" max="19" width="10" customWidth="1"/>
    <col min="20" max="21" width="5.7109375" style="361" customWidth="1"/>
    <col min="22" max="22" width="6.28515625" style="366" customWidth="1"/>
    <col min="23" max="23" width="10" style="370" customWidth="1"/>
    <col min="24" max="30" width="10" customWidth="1"/>
  </cols>
  <sheetData>
    <row r="1" spans="1:26" ht="18.75">
      <c r="A1" s="131"/>
      <c r="B1" s="131"/>
      <c r="C1" s="131"/>
      <c r="D1" s="131"/>
      <c r="E1" s="131"/>
      <c r="F1" s="131"/>
      <c r="G1" s="131"/>
      <c r="H1" s="131"/>
      <c r="I1" s="131"/>
      <c r="J1" s="132" t="s">
        <v>150</v>
      </c>
      <c r="K1" s="131"/>
      <c r="L1" s="131"/>
      <c r="M1" s="131"/>
      <c r="N1" s="131"/>
      <c r="O1" s="131"/>
      <c r="P1" s="131"/>
      <c r="Q1" s="131"/>
      <c r="R1" s="131"/>
      <c r="S1" s="131"/>
      <c r="T1" s="359"/>
      <c r="U1" s="359"/>
      <c r="V1" s="362"/>
      <c r="W1" s="371"/>
      <c r="X1" s="131"/>
      <c r="Y1" s="131"/>
    </row>
    <row r="2" spans="1:26" ht="179.25">
      <c r="A2" s="133" t="s">
        <v>151</v>
      </c>
      <c r="B2" s="134" t="s">
        <v>152</v>
      </c>
      <c r="C2" s="135" t="str">
        <f>судьи!E22</f>
        <v>Аверина Александра Викторовна</v>
      </c>
      <c r="D2" s="135" t="str">
        <f>судьи!F22</f>
        <v>Акчурин Константин Эдуардович</v>
      </c>
      <c r="E2" s="135" t="str">
        <f>судьи!G22</f>
        <v>Александр Вастаев</v>
      </c>
      <c r="F2" s="135" t="str">
        <f>судьи!H22</f>
        <v>Андреев Вячеслав Викторович</v>
      </c>
      <c r="G2" s="135" t="str">
        <f>судьи!I22</f>
        <v>Андрушевич Алексей</v>
      </c>
      <c r="H2" s="135" t="str">
        <f>судьи!J22</f>
        <v>Басалаев Андрей Викторович</v>
      </c>
      <c r="I2" s="135" t="str">
        <f>судьи!K22</f>
        <v>Елизаров Андрей</v>
      </c>
      <c r="J2" s="135" t="str">
        <f>судьи!L22</f>
        <v>Иван Демидов</v>
      </c>
      <c r="K2" s="135" t="str">
        <f>судьи!M22</f>
        <v>Корсаков Алексей Вячеславович</v>
      </c>
      <c r="L2" s="135" t="str">
        <f>судьи!N22</f>
        <v>Кудрявцев Евгений Валерьевич</v>
      </c>
      <c r="M2" s="135" t="str">
        <f>судьи!O22</f>
        <v>Пересыпкин Виталий Фридрихович</v>
      </c>
      <c r="N2" s="135" t="str">
        <f>судьи!P22</f>
        <v>Родимцев Андрей Александрович</v>
      </c>
      <c r="O2" s="135" t="str">
        <f>судьи!Q22</f>
        <v>Русаков Сергей Александрович</v>
      </c>
      <c r="P2" s="135" t="str">
        <f>судьи!R22</f>
        <v>Сазонов Антон Анатольевич</v>
      </c>
      <c r="Q2" s="135" t="str">
        <f>судьи!S22</f>
        <v>Сорокин Юрий</v>
      </c>
      <c r="R2" s="135" t="str">
        <f>судьи!T22</f>
        <v>Фефелов Александр</v>
      </c>
      <c r="S2" s="136" t="s">
        <v>153</v>
      </c>
      <c r="T2" s="137" t="s">
        <v>1203</v>
      </c>
      <c r="U2" s="137" t="s">
        <v>1204</v>
      </c>
      <c r="V2" s="363" t="s">
        <v>154</v>
      </c>
      <c r="W2" s="358" t="s">
        <v>1202</v>
      </c>
      <c r="X2" s="136" t="s">
        <v>106</v>
      </c>
      <c r="Y2" s="138" t="s">
        <v>155</v>
      </c>
      <c r="Z2" s="139" t="s">
        <v>103</v>
      </c>
    </row>
    <row r="3" spans="1:26">
      <c r="A3" s="140">
        <f>классы!B188</f>
        <v>5</v>
      </c>
      <c r="B3" s="140" t="str">
        <f>классы!C188</f>
        <v>Андрейченко Вадим Александрович, Андрейченко Елена и Леонид</v>
      </c>
      <c r="C3" s="141" t="str">
        <f>IF(IFERROR(VLOOKUP(CONCATENATE($A3,C$2),Исходный!$A$3:$G$3000,5,FALSE),FALSE)=0,"-",IFERROR(VLOOKUP(CONCATENATE($A3,C$2),Исходный!$A$3:$G$3000,5,FALSE),"---"))</f>
        <v>---</v>
      </c>
      <c r="D3" s="141">
        <f>IF(IFERROR(VLOOKUP(CONCATENATE($A3,D$2),Исходный!$A$3:$G$3000,5,FALSE),FALSE)=0,"-",IFERROR(VLOOKUP(CONCATENATE($A3,D$2),Исходный!$A$3:$G$3000,5,FALSE),"---"))</f>
        <v>3</v>
      </c>
      <c r="E3" s="141">
        <f>IF(IFERROR(VLOOKUP(CONCATENATE($A3,E$2),Исходный!$A$3:$G$3000,5,FALSE),FALSE)=0,"-",IFERROR(VLOOKUP(CONCATENATE($A3,E$2),Исходный!$A$3:$G$3000,5,FALSE),"---"))</f>
        <v>3</v>
      </c>
      <c r="F3" s="141">
        <f>IF(IFERROR(VLOOKUP(CONCATENATE($A3,F$2),Исходный!$A$3:$G$3000,5,FALSE),FALSE)=0,"-",IFERROR(VLOOKUP(CONCATENATE($A3,F$2),Исходный!$A$3:$G$3000,5,FALSE),"---"))</f>
        <v>4</v>
      </c>
      <c r="G3" s="141">
        <f>IF(IFERROR(VLOOKUP(CONCATENATE($A3,G$2),Исходный!$A$3:$G$3000,5,FALSE),FALSE)=0,"-",IFERROR(VLOOKUP(CONCATENATE($A3,G$2),Исходный!$A$3:$G$3000,5,FALSE),"---"))</f>
        <v>3</v>
      </c>
      <c r="H3" s="141">
        <f>IF(IFERROR(VLOOKUP(CONCATENATE($A3,H$2),Исходный!$A$3:$G$3000,5,FALSE),FALSE)=0,"-",IFERROR(VLOOKUP(CONCATENATE($A3,H$2),Исходный!$A$3:$G$3000,5,FALSE),"---"))</f>
        <v>5</v>
      </c>
      <c r="I3" s="141" t="str">
        <f>IF(IFERROR(VLOOKUP(CONCATENATE($A3,I$2),Исходный!$A$3:$G$3000,5,FALSE),FALSE)=0,"-",IFERROR(VLOOKUP(CONCATENATE($A3,I$2),Исходный!$A$3:$G$3000,5,FALSE),"---"))</f>
        <v>-</v>
      </c>
      <c r="J3" s="141">
        <f>IF(IFERROR(VLOOKUP(CONCATENATE($A3,J$2),Исходный!$A$3:$G$3000,5,FALSE),FALSE)=0,"-",IFERROR(VLOOKUP(CONCATENATE($A3,J$2),Исходный!$A$3:$G$3000,5,FALSE),"---"))</f>
        <v>6</v>
      </c>
      <c r="K3" s="141">
        <f>IF(IFERROR(VLOOKUP(CONCATENATE($A3,K$2),Исходный!$A$3:$G$3000,5,FALSE),FALSE)=0,"-",IFERROR(VLOOKUP(CONCATENATE($A3,K$2),Исходный!$A$3:$G$3000,5,FALSE),"---"))</f>
        <v>5</v>
      </c>
      <c r="L3" s="141">
        <f>IF(IFERROR(VLOOKUP(CONCATENATE($A3,L$2),Исходный!$A$3:$G$3000,5,FALSE),FALSE)=0,"-",IFERROR(VLOOKUP(CONCATENATE($A3,L$2),Исходный!$A$3:$G$3000,5,FALSE),"---"))</f>
        <v>3</v>
      </c>
      <c r="M3" s="141">
        <f>IF(IFERROR(VLOOKUP(CONCATENATE($A3,M$2),Исходный!$A$3:$G$3000,5,FALSE),FALSE)=0,"-",IFERROR(VLOOKUP(CONCATENATE($A3,M$2),Исходный!$A$3:$G$3000,5,FALSE),"---"))</f>
        <v>4</v>
      </c>
      <c r="N3" s="141" t="str">
        <f>IF(IFERROR(VLOOKUP(CONCATENATE($A3,N$2),Исходный!$A$3:$G$3000,5,FALSE),FALSE)=0,"-",IFERROR(VLOOKUP(CONCATENATE($A3,N$2),Исходный!$A$3:$G$3000,5,FALSE),"---"))</f>
        <v>---</v>
      </c>
      <c r="O3" s="141">
        <f>IF(IFERROR(VLOOKUP(CONCATENATE($A3,O$2),Исходный!$A$3:$G$3000,5,FALSE),FALSE)=0,"-",IFERROR(VLOOKUP(CONCATENATE($A3,O$2),Исходный!$A$3:$G$3000,5,FALSE),"---"))</f>
        <v>1</v>
      </c>
      <c r="P3" s="141">
        <f>IF(IFERROR(VLOOKUP(CONCATENATE($A3,P$2),Исходный!$A$3:$G$3000,5,FALSE),FALSE)=0,"-",IFERROR(VLOOKUP(CONCATENATE($A3,P$2),Исходный!$A$3:$G$3000,5,FALSE),"---"))</f>
        <v>7</v>
      </c>
      <c r="Q3" s="141">
        <f>IF(IFERROR(VLOOKUP(CONCATENATE($A3,Q$2),Исходный!$A$3:$G$3000,5,FALSE),FALSE)=0,"-",IFERROR(VLOOKUP(CONCATENATE($A3,Q$2),Исходный!$A$3:$G$3000,5,FALSE),"---"))</f>
        <v>4</v>
      </c>
      <c r="R3" s="141" t="str">
        <f>IF(IFERROR(VLOOKUP(CONCATENATE($A3,R$2),Исходный!$A$3:$G$3000,5,FALSE),FALSE)=0,"-",IFERROR(VLOOKUP(CONCATENATE($A3,R$2),Исходный!$A$3:$G$3000,5,FALSE),"---"))</f>
        <v>---</v>
      </c>
      <c r="S3" s="62">
        <f t="shared" ref="S3:S21" si="0">COUNTIF(C3:R3,"&gt;0")</f>
        <v>12</v>
      </c>
      <c r="T3" s="184">
        <f>MIN(C3:R3)</f>
        <v>1</v>
      </c>
      <c r="U3" s="184">
        <f>MAX(C3:R3)</f>
        <v>7</v>
      </c>
      <c r="V3" s="364">
        <f t="shared" ref="V3:V21" si="1">IF(S3&gt;0,AVERAGEIF(C3:R3,"&gt;0",C3:R3)+0.000001*S3+0.000000001*(1/(Y3+0.001)),"-")</f>
        <v>4.0000120003927027</v>
      </c>
      <c r="W3" s="368">
        <f t="shared" ref="W3:W21" si="2">IF(S3&gt;0,(SUMIF(C3:R3,"&gt;0",C3:R3)-T3-U3)/(S3-2)+0.000001*S3+0.000000001*(1/(Y3+0.001)),"-")</f>
        <v>4.0000120003927027</v>
      </c>
      <c r="X3" s="62">
        <f>IFERROR(RANK(W3,$W$3:$W$23,0),"-")</f>
        <v>9</v>
      </c>
      <c r="Y3" s="144">
        <f t="shared" ref="Y3:Y21" si="3">IF(S3&gt;1,VAR(C3:R3),"0")</f>
        <v>2.5454545454545454</v>
      </c>
      <c r="Z3" s="145">
        <f>A3</f>
        <v>5</v>
      </c>
    </row>
    <row r="4" spans="1:26">
      <c r="A4" s="140">
        <f>классы!B189</f>
        <v>7</v>
      </c>
      <c r="B4" s="140" t="str">
        <f>классы!C189</f>
        <v>Сергей Селюков</v>
      </c>
      <c r="C4" s="141" t="str">
        <f>IF(IFERROR(VLOOKUP(CONCATENATE($A4,C$2),Исходный!$A$3:$G$3000,5,FALSE),FALSE)=0,"-",IFERROR(VLOOKUP(CONCATENATE($A4,C$2),Исходный!$A$3:$G$3000,5,FALSE),"---"))</f>
        <v>---</v>
      </c>
      <c r="D4" s="141">
        <f>IF(IFERROR(VLOOKUP(CONCATENATE($A4,D$2),Исходный!$A$3:$G$3000,5,FALSE),FALSE)=0,"-",IFERROR(VLOOKUP(CONCATENATE($A4,D$2),Исходный!$A$3:$G$3000,5,FALSE),"---"))</f>
        <v>6</v>
      </c>
      <c r="E4" s="141">
        <f>IF(IFERROR(VLOOKUP(CONCATENATE($A4,E$2),Исходный!$A$3:$G$3000,5,FALSE),FALSE)=0,"-",IFERROR(VLOOKUP(CONCATENATE($A4,E$2),Исходный!$A$3:$G$3000,5,FALSE),"---"))</f>
        <v>4</v>
      </c>
      <c r="F4" s="141">
        <f>IF(IFERROR(VLOOKUP(CONCATENATE($A4,F$2),Исходный!$A$3:$G$3000,5,FALSE),FALSE)=0,"-",IFERROR(VLOOKUP(CONCATENATE($A4,F$2),Исходный!$A$3:$G$3000,5,FALSE),"---"))</f>
        <v>6</v>
      </c>
      <c r="G4" s="141">
        <f>IF(IFERROR(VLOOKUP(CONCATENATE($A4,G$2),Исходный!$A$3:$G$3000,5,FALSE),FALSE)=0,"-",IFERROR(VLOOKUP(CONCATENATE($A4,G$2),Исходный!$A$3:$G$3000,5,FALSE),"---"))</f>
        <v>3</v>
      </c>
      <c r="H4" s="141">
        <f>IF(IFERROR(VLOOKUP(CONCATENATE($A4,H$2),Исходный!$A$3:$G$3000,5,FALSE),FALSE)=0,"-",IFERROR(VLOOKUP(CONCATENATE($A4,H$2),Исходный!$A$3:$G$3000,5,FALSE),"---"))</f>
        <v>5</v>
      </c>
      <c r="I4" s="141" t="str">
        <f>IF(IFERROR(VLOOKUP(CONCATENATE($A4,I$2),Исходный!$A$3:$G$3000,5,FALSE),FALSE)=0,"-",IFERROR(VLOOKUP(CONCATENATE($A4,I$2),Исходный!$A$3:$G$3000,5,FALSE),"---"))</f>
        <v>-</v>
      </c>
      <c r="J4" s="141">
        <f>IF(IFERROR(VLOOKUP(CONCATENATE($A4,J$2),Исходный!$A$3:$G$3000,5,FALSE),FALSE)=0,"-",IFERROR(VLOOKUP(CONCATENATE($A4,J$2),Исходный!$A$3:$G$3000,5,FALSE),"---"))</f>
        <v>8</v>
      </c>
      <c r="K4" s="141">
        <f>IF(IFERROR(VLOOKUP(CONCATENATE($A4,K$2),Исходный!$A$3:$G$3000,5,FALSE),FALSE)=0,"-",IFERROR(VLOOKUP(CONCATENATE($A4,K$2),Исходный!$A$3:$G$3000,5,FALSE),"---"))</f>
        <v>6</v>
      </c>
      <c r="L4" s="141">
        <f>IF(IFERROR(VLOOKUP(CONCATENATE($A4,L$2),Исходный!$A$3:$G$3000,5,FALSE),FALSE)=0,"-",IFERROR(VLOOKUP(CONCATENATE($A4,L$2),Исходный!$A$3:$G$3000,5,FALSE),"---"))</f>
        <v>3</v>
      </c>
      <c r="M4" s="141">
        <f>IF(IFERROR(VLOOKUP(CONCATENATE($A4,M$2),Исходный!$A$3:$G$3000,5,FALSE),FALSE)=0,"-",IFERROR(VLOOKUP(CONCATENATE($A4,M$2),Исходный!$A$3:$G$3000,5,FALSE),"---"))</f>
        <v>4</v>
      </c>
      <c r="N4" s="141" t="str">
        <f>IF(IFERROR(VLOOKUP(CONCATENATE($A4,N$2),Исходный!$A$3:$G$3000,5,FALSE),FALSE)=0,"-",IFERROR(VLOOKUP(CONCATENATE($A4,N$2),Исходный!$A$3:$G$3000,5,FALSE),"---"))</f>
        <v>---</v>
      </c>
      <c r="O4" s="141">
        <f>IF(IFERROR(VLOOKUP(CONCATENATE($A4,O$2),Исходный!$A$3:$G$3000,5,FALSE),FALSE)=0,"-",IFERROR(VLOOKUP(CONCATENATE($A4,O$2),Исходный!$A$3:$G$3000,5,FALSE),"---"))</f>
        <v>7</v>
      </c>
      <c r="P4" s="141">
        <f>IF(IFERROR(VLOOKUP(CONCATENATE($A4,P$2),Исходный!$A$3:$G$3000,5,FALSE),FALSE)=0,"-",IFERROR(VLOOKUP(CONCATENATE($A4,P$2),Исходный!$A$3:$G$3000,5,FALSE),"---"))</f>
        <v>8</v>
      </c>
      <c r="Q4" s="141">
        <f>IF(IFERROR(VLOOKUP(CONCATENATE($A4,Q$2),Исходный!$A$3:$G$3000,5,FALSE),FALSE)=0,"-",IFERROR(VLOOKUP(CONCATENATE($A4,Q$2),Исходный!$A$3:$G$3000,5,FALSE),"---"))</f>
        <v>7</v>
      </c>
      <c r="R4" s="141" t="str">
        <f>IF(IFERROR(VLOOKUP(CONCATENATE($A4,R$2),Исходный!$A$3:$G$3000,5,FALSE),FALSE)=0,"-",IFERROR(VLOOKUP(CONCATENATE($A4,R$2),Исходный!$A$3:$G$3000,5,FALSE),"---"))</f>
        <v>---</v>
      </c>
      <c r="S4" s="62">
        <f t="shared" si="0"/>
        <v>12</v>
      </c>
      <c r="T4" s="184">
        <f t="shared" ref="T4:T21" si="4">MIN(C4:R4)</f>
        <v>3</v>
      </c>
      <c r="U4" s="184">
        <f t="shared" ref="U4:U21" si="5">MAX(C4:R4)</f>
        <v>8</v>
      </c>
      <c r="V4" s="364">
        <f t="shared" si="1"/>
        <v>5.5833453336482695</v>
      </c>
      <c r="W4" s="368">
        <f t="shared" si="2"/>
        <v>5.6000120003149361</v>
      </c>
      <c r="X4" s="62">
        <f t="shared" ref="X4:X21" si="6">IFERROR(RANK(W4,$W$3:$W$23,0),"-")</f>
        <v>4</v>
      </c>
      <c r="Y4" s="144">
        <f t="shared" si="3"/>
        <v>3.1742424242424261</v>
      </c>
      <c r="Z4" s="145">
        <f t="shared" ref="Z4:Z23" si="7">A4</f>
        <v>7</v>
      </c>
    </row>
    <row r="5" spans="1:26">
      <c r="A5" s="140">
        <f>классы!B190</f>
        <v>8</v>
      </c>
      <c r="B5" s="140" t="str">
        <f>классы!C190</f>
        <v>Шонин Сергей Викторович</v>
      </c>
      <c r="C5" s="141" t="str">
        <f>IF(IFERROR(VLOOKUP(CONCATENATE($A5,C$2),Исходный!$A$3:$G$3000,5,FALSE),FALSE)=0,"-",IFERROR(VLOOKUP(CONCATENATE($A5,C$2),Исходный!$A$3:$G$3000,5,FALSE),"---"))</f>
        <v>---</v>
      </c>
      <c r="D5" s="141">
        <f>IF(IFERROR(VLOOKUP(CONCATENATE($A5,D$2),Исходный!$A$3:$G$3000,5,FALSE),FALSE)=0,"-",IFERROR(VLOOKUP(CONCATENATE($A5,D$2),Исходный!$A$3:$G$3000,5,FALSE),"---"))</f>
        <v>8</v>
      </c>
      <c r="E5" s="141">
        <f>IF(IFERROR(VLOOKUP(CONCATENATE($A5,E$2),Исходный!$A$3:$G$3000,5,FALSE),FALSE)=0,"-",IFERROR(VLOOKUP(CONCATENATE($A5,E$2),Исходный!$A$3:$G$3000,5,FALSE),"---"))</f>
        <v>6</v>
      </c>
      <c r="F5" s="141">
        <f>IF(IFERROR(VLOOKUP(CONCATENATE($A5,F$2),Исходный!$A$3:$G$3000,5,FALSE),FALSE)=0,"-",IFERROR(VLOOKUP(CONCATENATE($A5,F$2),Исходный!$A$3:$G$3000,5,FALSE),"---"))</f>
        <v>7</v>
      </c>
      <c r="G5" s="141">
        <f>IF(IFERROR(VLOOKUP(CONCATENATE($A5,G$2),Исходный!$A$3:$G$3000,5,FALSE),FALSE)=0,"-",IFERROR(VLOOKUP(CONCATENATE($A5,G$2),Исходный!$A$3:$G$3000,5,FALSE),"---"))</f>
        <v>10</v>
      </c>
      <c r="H5" s="141">
        <f>IF(IFERROR(VLOOKUP(CONCATENATE($A5,H$2),Исходный!$A$3:$G$3000,5,FALSE),FALSE)=0,"-",IFERROR(VLOOKUP(CONCATENATE($A5,H$2),Исходный!$A$3:$G$3000,5,FALSE),"---"))</f>
        <v>9</v>
      </c>
      <c r="I5" s="141" t="str">
        <f>IF(IFERROR(VLOOKUP(CONCATENATE($A5,I$2),Исходный!$A$3:$G$3000,5,FALSE),FALSE)=0,"-",IFERROR(VLOOKUP(CONCATENATE($A5,I$2),Исходный!$A$3:$G$3000,5,FALSE),"---"))</f>
        <v>-</v>
      </c>
      <c r="J5" s="141">
        <f>IF(IFERROR(VLOOKUP(CONCATENATE($A5,J$2),Исходный!$A$3:$G$3000,5,FALSE),FALSE)=0,"-",IFERROR(VLOOKUP(CONCATENATE($A5,J$2),Исходный!$A$3:$G$3000,5,FALSE),"---"))</f>
        <v>11</v>
      </c>
      <c r="K5" s="141">
        <f>IF(IFERROR(VLOOKUP(CONCATENATE($A5,K$2),Исходный!$A$3:$G$3000,5,FALSE),FALSE)=0,"-",IFERROR(VLOOKUP(CONCATENATE($A5,K$2),Исходный!$A$3:$G$3000,5,FALSE),"---"))</f>
        <v>8</v>
      </c>
      <c r="L5" s="141">
        <f>IF(IFERROR(VLOOKUP(CONCATENATE($A5,L$2),Исходный!$A$3:$G$3000,5,FALSE),FALSE)=0,"-",IFERROR(VLOOKUP(CONCATENATE($A5,L$2),Исходный!$A$3:$G$3000,5,FALSE),"---"))</f>
        <v>7</v>
      </c>
      <c r="M5" s="141">
        <f>IF(IFERROR(VLOOKUP(CONCATENATE($A5,M$2),Исходный!$A$3:$G$3000,5,FALSE),FALSE)=0,"-",IFERROR(VLOOKUP(CONCATENATE($A5,M$2),Исходный!$A$3:$G$3000,5,FALSE),"---"))</f>
        <v>8</v>
      </c>
      <c r="N5" s="141" t="str">
        <f>IF(IFERROR(VLOOKUP(CONCATENATE($A5,N$2),Исходный!$A$3:$G$3000,5,FALSE),FALSE)=0,"-",IFERROR(VLOOKUP(CONCATENATE($A5,N$2),Исходный!$A$3:$G$3000,5,FALSE),"---"))</f>
        <v>---</v>
      </c>
      <c r="O5" s="141">
        <f>IF(IFERROR(VLOOKUP(CONCATENATE($A5,O$2),Исходный!$A$3:$G$3000,5,FALSE),FALSE)=0,"-",IFERROR(VLOOKUP(CONCATENATE($A5,O$2),Исходный!$A$3:$G$3000,5,FALSE),"---"))</f>
        <v>8</v>
      </c>
      <c r="P5" s="141">
        <f>IF(IFERROR(VLOOKUP(CONCATENATE($A5,P$2),Исходный!$A$3:$G$3000,5,FALSE),FALSE)=0,"-",IFERROR(VLOOKUP(CONCATENATE($A5,P$2),Исходный!$A$3:$G$3000,5,FALSE),"---"))</f>
        <v>9</v>
      </c>
      <c r="Q5" s="141">
        <f>IF(IFERROR(VLOOKUP(CONCATENATE($A5,Q$2),Исходный!$A$3:$G$3000,5,FALSE),FALSE)=0,"-",IFERROR(VLOOKUP(CONCATENATE($A5,Q$2),Исходный!$A$3:$G$3000,5,FALSE),"---"))</f>
        <v>9</v>
      </c>
      <c r="R5" s="141">
        <f>IF(IFERROR(VLOOKUP(CONCATENATE($A5,R$2),Исходный!$A$3:$G$3000,5,FALSE),FALSE)=0,"-",IFERROR(VLOOKUP(CONCATENATE($A5,R$2),Исходный!$A$3:$G$3000,5,FALSE),"---"))</f>
        <v>10</v>
      </c>
      <c r="S5" s="62">
        <f t="shared" si="0"/>
        <v>13</v>
      </c>
      <c r="T5" s="184">
        <f t="shared" si="4"/>
        <v>6</v>
      </c>
      <c r="U5" s="184">
        <f t="shared" si="5"/>
        <v>11</v>
      </c>
      <c r="V5" s="364">
        <f t="shared" si="1"/>
        <v>8.4615514620547501</v>
      </c>
      <c r="W5" s="368">
        <f t="shared" si="2"/>
        <v>8.4545584550617434</v>
      </c>
      <c r="X5" s="62">
        <f t="shared" si="6"/>
        <v>1</v>
      </c>
      <c r="Y5" s="144">
        <f t="shared" si="3"/>
        <v>1.9358974358974403</v>
      </c>
      <c r="Z5" s="145">
        <f t="shared" si="7"/>
        <v>8</v>
      </c>
    </row>
    <row r="6" spans="1:26">
      <c r="A6" s="140">
        <f>классы!B191</f>
        <v>9</v>
      </c>
      <c r="B6" s="140" t="str">
        <f>классы!C191</f>
        <v>Кирилл Михайлович Поспелов</v>
      </c>
      <c r="C6" s="141" t="str">
        <f>IF(IFERROR(VLOOKUP(CONCATENATE($A6,C$2),Исходный!$A$3:$G$3000,5,FALSE),FALSE)=0,"-",IFERROR(VLOOKUP(CONCATENATE($A6,C$2),Исходный!$A$3:$G$3000,5,FALSE),"---"))</f>
        <v>-</v>
      </c>
      <c r="D6" s="141" t="str">
        <f>IF(IFERROR(VLOOKUP(CONCATENATE($A6,D$2),Исходный!$A$3:$G$3000,5,FALSE),FALSE)=0,"-",IFERROR(VLOOKUP(CONCATENATE($A6,D$2),Исходный!$A$3:$G$3000,5,FALSE),"---"))</f>
        <v>-</v>
      </c>
      <c r="E6" s="141" t="str">
        <f>IF(IFERROR(VLOOKUP(CONCATENATE($A6,E$2),Исходный!$A$3:$G$3000,5,FALSE),FALSE)=0,"-",IFERROR(VLOOKUP(CONCATENATE($A6,E$2),Исходный!$A$3:$G$3000,5,FALSE),"---"))</f>
        <v>-</v>
      </c>
      <c r="F6" s="141" t="str">
        <f>IF(IFERROR(VLOOKUP(CONCATENATE($A6,F$2),Исходный!$A$3:$G$3000,5,FALSE),FALSE)=0,"-",IFERROR(VLOOKUP(CONCATENATE($A6,F$2),Исходный!$A$3:$G$3000,5,FALSE),"---"))</f>
        <v>-</v>
      </c>
      <c r="G6" s="141" t="str">
        <f>IF(IFERROR(VLOOKUP(CONCATENATE($A6,G$2),Исходный!$A$3:$G$3000,5,FALSE),FALSE)=0,"-",IFERROR(VLOOKUP(CONCATENATE($A6,G$2),Исходный!$A$3:$G$3000,5,FALSE),"---"))</f>
        <v>-</v>
      </c>
      <c r="H6" s="141" t="str">
        <f>IF(IFERROR(VLOOKUP(CONCATENATE($A6,H$2),Исходный!$A$3:$G$3000,5,FALSE),FALSE)=0,"-",IFERROR(VLOOKUP(CONCATENATE($A6,H$2),Исходный!$A$3:$G$3000,5,FALSE),"---"))</f>
        <v>---</v>
      </c>
      <c r="I6" s="141" t="str">
        <f>IF(IFERROR(VLOOKUP(CONCATENATE($A6,I$2),Исходный!$A$3:$G$3000,5,FALSE),FALSE)=0,"-",IFERROR(VLOOKUP(CONCATENATE($A6,I$2),Исходный!$A$3:$G$3000,5,FALSE),"---"))</f>
        <v>-</v>
      </c>
      <c r="J6" s="141" t="str">
        <f>IF(IFERROR(VLOOKUP(CONCATENATE($A6,J$2),Исходный!$A$3:$G$3000,5,FALSE),FALSE)=0,"-",IFERROR(VLOOKUP(CONCATENATE($A6,J$2),Исходный!$A$3:$G$3000,5,FALSE),"---"))</f>
        <v>-</v>
      </c>
      <c r="K6" s="141" t="str">
        <f>IF(IFERROR(VLOOKUP(CONCATENATE($A6,K$2),Исходный!$A$3:$G$3000,5,FALSE),FALSE)=0,"-",IFERROR(VLOOKUP(CONCATENATE($A6,K$2),Исходный!$A$3:$G$3000,5,FALSE),"---"))</f>
        <v>-</v>
      </c>
      <c r="L6" s="141" t="str">
        <f>IF(IFERROR(VLOOKUP(CONCATENATE($A6,L$2),Исходный!$A$3:$G$3000,5,FALSE),FALSE)=0,"-",IFERROR(VLOOKUP(CONCATENATE($A6,L$2),Исходный!$A$3:$G$3000,5,FALSE),"---"))</f>
        <v>-</v>
      </c>
      <c r="M6" s="141" t="str">
        <f>IF(IFERROR(VLOOKUP(CONCATENATE($A6,M$2),Исходный!$A$3:$G$3000,5,FALSE),FALSE)=0,"-",IFERROR(VLOOKUP(CONCATENATE($A6,M$2),Исходный!$A$3:$G$3000,5,FALSE),"---"))</f>
        <v>-</v>
      </c>
      <c r="N6" s="141" t="str">
        <f>IF(IFERROR(VLOOKUP(CONCATENATE($A6,N$2),Исходный!$A$3:$G$3000,5,FALSE),FALSE)=0,"-",IFERROR(VLOOKUP(CONCATENATE($A6,N$2),Исходный!$A$3:$G$3000,5,FALSE),"---"))</f>
        <v>---</v>
      </c>
      <c r="O6" s="141" t="str">
        <f>IF(IFERROR(VLOOKUP(CONCATENATE($A6,O$2),Исходный!$A$3:$G$3000,5,FALSE),FALSE)=0,"-",IFERROR(VLOOKUP(CONCATENATE($A6,O$2),Исходный!$A$3:$G$3000,5,FALSE),"---"))</f>
        <v>-</v>
      </c>
      <c r="P6" s="141" t="str">
        <f>IF(IFERROR(VLOOKUP(CONCATENATE($A6,P$2),Исходный!$A$3:$G$3000,5,FALSE),FALSE)=0,"-",IFERROR(VLOOKUP(CONCATENATE($A6,P$2),Исходный!$A$3:$G$3000,5,FALSE),"---"))</f>
        <v>-</v>
      </c>
      <c r="Q6" s="141" t="str">
        <f>IF(IFERROR(VLOOKUP(CONCATENATE($A6,Q$2),Исходный!$A$3:$G$3000,5,FALSE),FALSE)=0,"-",IFERROR(VLOOKUP(CONCATENATE($A6,Q$2),Исходный!$A$3:$G$3000,5,FALSE),"---"))</f>
        <v>-</v>
      </c>
      <c r="R6" s="141" t="str">
        <f>IF(IFERROR(VLOOKUP(CONCATENATE($A6,R$2),Исходный!$A$3:$G$3000,5,FALSE),FALSE)=0,"-",IFERROR(VLOOKUP(CONCATENATE($A6,R$2),Исходный!$A$3:$G$3000,5,FALSE),"---"))</f>
        <v>---</v>
      </c>
      <c r="S6" s="62">
        <f t="shared" si="0"/>
        <v>0</v>
      </c>
      <c r="T6" s="184">
        <f t="shared" si="4"/>
        <v>0</v>
      </c>
      <c r="U6" s="184">
        <f t="shared" si="5"/>
        <v>0</v>
      </c>
      <c r="V6" s="364" t="str">
        <f t="shared" si="1"/>
        <v>-</v>
      </c>
      <c r="W6" s="368" t="str">
        <f t="shared" si="2"/>
        <v>-</v>
      </c>
      <c r="X6" s="62" t="str">
        <f t="shared" si="6"/>
        <v>-</v>
      </c>
      <c r="Y6" s="144" t="str">
        <f t="shared" si="3"/>
        <v>0</v>
      </c>
      <c r="Z6" s="145">
        <f t="shared" si="7"/>
        <v>9</v>
      </c>
    </row>
    <row r="7" spans="1:26">
      <c r="A7" s="140">
        <f>классы!B192</f>
        <v>10</v>
      </c>
      <c r="B7" s="140" t="str">
        <f>классы!C192</f>
        <v>Ткачев Алексей Петрович</v>
      </c>
      <c r="C7" s="141" t="str">
        <f>IF(IFERROR(VLOOKUP(CONCATENATE($A7,C$2),Исходный!$A$3:$G$3000,5,FALSE),FALSE)=0,"-",IFERROR(VLOOKUP(CONCATENATE($A7,C$2),Исходный!$A$3:$G$3000,5,FALSE),"---"))</f>
        <v>---</v>
      </c>
      <c r="D7" s="141" t="str">
        <f>IF(IFERROR(VLOOKUP(CONCATENATE($A7,D$2),Исходный!$A$3:$G$3000,5,FALSE),FALSE)=0,"-",IFERROR(VLOOKUP(CONCATENATE($A7,D$2),Исходный!$A$3:$G$3000,5,FALSE),"---"))</f>
        <v>---</v>
      </c>
      <c r="E7" s="141" t="str">
        <f>IF(IFERROR(VLOOKUP(CONCATENATE($A7,E$2),Исходный!$A$3:$G$3000,5,FALSE),FALSE)=0,"-",IFERROR(VLOOKUP(CONCATENATE($A7,E$2),Исходный!$A$3:$G$3000,5,FALSE),"---"))</f>
        <v>---</v>
      </c>
      <c r="F7" s="141" t="str">
        <f>IF(IFERROR(VLOOKUP(CONCATENATE($A7,F$2),Исходный!$A$3:$G$3000,5,FALSE),FALSE)=0,"-",IFERROR(VLOOKUP(CONCATENATE($A7,F$2),Исходный!$A$3:$G$3000,5,FALSE),"---"))</f>
        <v>---</v>
      </c>
      <c r="G7" s="141" t="str">
        <f>IF(IFERROR(VLOOKUP(CONCATENATE($A7,G$2),Исходный!$A$3:$G$3000,5,FALSE),FALSE)=0,"-",IFERROR(VLOOKUP(CONCATENATE($A7,G$2),Исходный!$A$3:$G$3000,5,FALSE),"---"))</f>
        <v>---</v>
      </c>
      <c r="H7" s="141" t="str">
        <f>IF(IFERROR(VLOOKUP(CONCATENATE($A7,H$2),Исходный!$A$3:$G$3000,5,FALSE),FALSE)=0,"-",IFERROR(VLOOKUP(CONCATENATE($A7,H$2),Исходный!$A$3:$G$3000,5,FALSE),"---"))</f>
        <v>---</v>
      </c>
      <c r="I7" s="141" t="str">
        <f>IF(IFERROR(VLOOKUP(CONCATENATE($A7,I$2),Исходный!$A$3:$G$3000,5,FALSE),FALSE)=0,"-",IFERROR(VLOOKUP(CONCATENATE($A7,I$2),Исходный!$A$3:$G$3000,5,FALSE),"---"))</f>
        <v>---</v>
      </c>
      <c r="J7" s="141" t="str">
        <f>IF(IFERROR(VLOOKUP(CONCATENATE($A7,J$2),Исходный!$A$3:$G$3000,5,FALSE),FALSE)=0,"-",IFERROR(VLOOKUP(CONCATENATE($A7,J$2),Исходный!$A$3:$G$3000,5,FALSE),"---"))</f>
        <v>---</v>
      </c>
      <c r="K7" s="141" t="str">
        <f>IF(IFERROR(VLOOKUP(CONCATENATE($A7,K$2),Исходный!$A$3:$G$3000,5,FALSE),FALSE)=0,"-",IFERROR(VLOOKUP(CONCATENATE($A7,K$2),Исходный!$A$3:$G$3000,5,FALSE),"---"))</f>
        <v>---</v>
      </c>
      <c r="L7" s="141" t="str">
        <f>IF(IFERROR(VLOOKUP(CONCATENATE($A7,L$2),Исходный!$A$3:$G$3000,5,FALSE),FALSE)=0,"-",IFERROR(VLOOKUP(CONCATENATE($A7,L$2),Исходный!$A$3:$G$3000,5,FALSE),"---"))</f>
        <v>---</v>
      </c>
      <c r="M7" s="141" t="str">
        <f>IF(IFERROR(VLOOKUP(CONCATENATE($A7,M$2),Исходный!$A$3:$G$3000,5,FALSE),FALSE)=0,"-",IFERROR(VLOOKUP(CONCATENATE($A7,M$2),Исходный!$A$3:$G$3000,5,FALSE),"---"))</f>
        <v>---</v>
      </c>
      <c r="N7" s="141" t="str">
        <f>IF(IFERROR(VLOOKUP(CONCATENATE($A7,N$2),Исходный!$A$3:$G$3000,5,FALSE),FALSE)=0,"-",IFERROR(VLOOKUP(CONCATENATE($A7,N$2),Исходный!$A$3:$G$3000,5,FALSE),"---"))</f>
        <v>---</v>
      </c>
      <c r="O7" s="141" t="str">
        <f>IF(IFERROR(VLOOKUP(CONCATENATE($A7,O$2),Исходный!$A$3:$G$3000,5,FALSE),FALSE)=0,"-",IFERROR(VLOOKUP(CONCATENATE($A7,O$2),Исходный!$A$3:$G$3000,5,FALSE),"---"))</f>
        <v>---</v>
      </c>
      <c r="P7" s="141" t="str">
        <f>IF(IFERROR(VLOOKUP(CONCATENATE($A7,P$2),Исходный!$A$3:$G$3000,5,FALSE),FALSE)=0,"-",IFERROR(VLOOKUP(CONCATENATE($A7,P$2),Исходный!$A$3:$G$3000,5,FALSE),"---"))</f>
        <v>---</v>
      </c>
      <c r="Q7" s="141" t="str">
        <f>IF(IFERROR(VLOOKUP(CONCATENATE($A7,Q$2),Исходный!$A$3:$G$3000,5,FALSE),FALSE)=0,"-",IFERROR(VLOOKUP(CONCATENATE($A7,Q$2),Исходный!$A$3:$G$3000,5,FALSE),"---"))</f>
        <v>---</v>
      </c>
      <c r="R7" s="141" t="str">
        <f>IF(IFERROR(VLOOKUP(CONCATENATE($A7,R$2),Исходный!$A$3:$G$3000,5,FALSE),FALSE)=0,"-",IFERROR(VLOOKUP(CONCATENATE($A7,R$2),Исходный!$A$3:$G$3000,5,FALSE),"---"))</f>
        <v>---</v>
      </c>
      <c r="S7" s="62">
        <f t="shared" si="0"/>
        <v>0</v>
      </c>
      <c r="T7" s="184">
        <f t="shared" si="4"/>
        <v>0</v>
      </c>
      <c r="U7" s="184">
        <f t="shared" si="5"/>
        <v>0</v>
      </c>
      <c r="V7" s="364" t="str">
        <f t="shared" si="1"/>
        <v>-</v>
      </c>
      <c r="W7" s="368" t="str">
        <f t="shared" si="2"/>
        <v>-</v>
      </c>
      <c r="X7" s="62" t="str">
        <f t="shared" si="6"/>
        <v>-</v>
      </c>
      <c r="Y7" s="144" t="str">
        <f t="shared" si="3"/>
        <v>0</v>
      </c>
      <c r="Z7" s="145">
        <f t="shared" si="7"/>
        <v>10</v>
      </c>
    </row>
    <row r="8" spans="1:26">
      <c r="A8" s="140">
        <f>классы!B193</f>
        <v>14</v>
      </c>
      <c r="B8" s="140" t="str">
        <f>классы!C193</f>
        <v>Мацкевич Екатерина Сергеевна</v>
      </c>
      <c r="C8" s="141" t="str">
        <f>IF(IFERROR(VLOOKUP(CONCATENATE($A8,C$2),Исходный!$A$3:$G$3000,5,FALSE),FALSE)=0,"-",IFERROR(VLOOKUP(CONCATENATE($A8,C$2),Исходный!$A$3:$G$3000,5,FALSE),"---"))</f>
        <v>-</v>
      </c>
      <c r="D8" s="141" t="str">
        <f>IF(IFERROR(VLOOKUP(CONCATENATE($A8,D$2),Исходный!$A$3:$G$3000,5,FALSE),FALSE)=0,"-",IFERROR(VLOOKUP(CONCATENATE($A8,D$2),Исходный!$A$3:$G$3000,5,FALSE),"---"))</f>
        <v>-</v>
      </c>
      <c r="E8" s="141" t="str">
        <f>IF(IFERROR(VLOOKUP(CONCATENATE($A8,E$2),Исходный!$A$3:$G$3000,5,FALSE),FALSE)=0,"-",IFERROR(VLOOKUP(CONCATENATE($A8,E$2),Исходный!$A$3:$G$3000,5,FALSE),"---"))</f>
        <v>-</v>
      </c>
      <c r="F8" s="141" t="str">
        <f>IF(IFERROR(VLOOKUP(CONCATENATE($A8,F$2),Исходный!$A$3:$G$3000,5,FALSE),FALSE)=0,"-",IFERROR(VLOOKUP(CONCATENATE($A8,F$2),Исходный!$A$3:$G$3000,5,FALSE),"---"))</f>
        <v>-</v>
      </c>
      <c r="G8" s="141" t="str">
        <f>IF(IFERROR(VLOOKUP(CONCATENATE($A8,G$2),Исходный!$A$3:$G$3000,5,FALSE),FALSE)=0,"-",IFERROR(VLOOKUP(CONCATENATE($A8,G$2),Исходный!$A$3:$G$3000,5,FALSE),"---"))</f>
        <v>-</v>
      </c>
      <c r="H8" s="141" t="str">
        <f>IF(IFERROR(VLOOKUP(CONCATENATE($A8,H$2),Исходный!$A$3:$G$3000,5,FALSE),FALSE)=0,"-",IFERROR(VLOOKUP(CONCATENATE($A8,H$2),Исходный!$A$3:$G$3000,5,FALSE),"---"))</f>
        <v>---</v>
      </c>
      <c r="I8" s="141" t="str">
        <f>IF(IFERROR(VLOOKUP(CONCATENATE($A8,I$2),Исходный!$A$3:$G$3000,5,FALSE),FALSE)=0,"-",IFERROR(VLOOKUP(CONCATENATE($A8,I$2),Исходный!$A$3:$G$3000,5,FALSE),"---"))</f>
        <v>-</v>
      </c>
      <c r="J8" s="141" t="str">
        <f>IF(IFERROR(VLOOKUP(CONCATENATE($A8,J$2),Исходный!$A$3:$G$3000,5,FALSE),FALSE)=0,"-",IFERROR(VLOOKUP(CONCATENATE($A8,J$2),Исходный!$A$3:$G$3000,5,FALSE),"---"))</f>
        <v>---</v>
      </c>
      <c r="K8" s="141" t="str">
        <f>IF(IFERROR(VLOOKUP(CONCATENATE($A8,K$2),Исходный!$A$3:$G$3000,5,FALSE),FALSE)=0,"-",IFERROR(VLOOKUP(CONCATENATE($A8,K$2),Исходный!$A$3:$G$3000,5,FALSE),"---"))</f>
        <v>-</v>
      </c>
      <c r="L8" s="141" t="str">
        <f>IF(IFERROR(VLOOKUP(CONCATENATE($A8,L$2),Исходный!$A$3:$G$3000,5,FALSE),FALSE)=0,"-",IFERROR(VLOOKUP(CONCATENATE($A8,L$2),Исходный!$A$3:$G$3000,5,FALSE),"---"))</f>
        <v>-</v>
      </c>
      <c r="M8" s="141" t="str">
        <f>IF(IFERROR(VLOOKUP(CONCATENATE($A8,M$2),Исходный!$A$3:$G$3000,5,FALSE),FALSE)=0,"-",IFERROR(VLOOKUP(CONCATENATE($A8,M$2),Исходный!$A$3:$G$3000,5,FALSE),"---"))</f>
        <v>-</v>
      </c>
      <c r="N8" s="141" t="str">
        <f>IF(IFERROR(VLOOKUP(CONCATENATE($A8,N$2),Исходный!$A$3:$G$3000,5,FALSE),FALSE)=0,"-",IFERROR(VLOOKUP(CONCATENATE($A8,N$2),Исходный!$A$3:$G$3000,5,FALSE),"---"))</f>
        <v>---</v>
      </c>
      <c r="O8" s="141" t="str">
        <f>IF(IFERROR(VLOOKUP(CONCATENATE($A8,O$2),Исходный!$A$3:$G$3000,5,FALSE),FALSE)=0,"-",IFERROR(VLOOKUP(CONCATENATE($A8,O$2),Исходный!$A$3:$G$3000,5,FALSE),"---"))</f>
        <v>-</v>
      </c>
      <c r="P8" s="141" t="str">
        <f>IF(IFERROR(VLOOKUP(CONCATENATE($A8,P$2),Исходный!$A$3:$G$3000,5,FALSE),FALSE)=0,"-",IFERROR(VLOOKUP(CONCATENATE($A8,P$2),Исходный!$A$3:$G$3000,5,FALSE),"---"))</f>
        <v>-</v>
      </c>
      <c r="Q8" s="141" t="str">
        <f>IF(IFERROR(VLOOKUP(CONCATENATE($A8,Q$2),Исходный!$A$3:$G$3000,5,FALSE),FALSE)=0,"-",IFERROR(VLOOKUP(CONCATENATE($A8,Q$2),Исходный!$A$3:$G$3000,5,FALSE),"---"))</f>
        <v>-</v>
      </c>
      <c r="R8" s="141" t="str">
        <f>IF(IFERROR(VLOOKUP(CONCATENATE($A8,R$2),Исходный!$A$3:$G$3000,5,FALSE),FALSE)=0,"-",IFERROR(VLOOKUP(CONCATENATE($A8,R$2),Исходный!$A$3:$G$3000,5,FALSE),"---"))</f>
        <v>---</v>
      </c>
      <c r="S8" s="62">
        <f t="shared" si="0"/>
        <v>0</v>
      </c>
      <c r="T8" s="184">
        <f t="shared" si="4"/>
        <v>0</v>
      </c>
      <c r="U8" s="184">
        <f t="shared" si="5"/>
        <v>0</v>
      </c>
      <c r="V8" s="364" t="str">
        <f t="shared" si="1"/>
        <v>-</v>
      </c>
      <c r="W8" s="368" t="str">
        <f t="shared" si="2"/>
        <v>-</v>
      </c>
      <c r="X8" s="62" t="str">
        <f t="shared" si="6"/>
        <v>-</v>
      </c>
      <c r="Y8" s="144" t="str">
        <f t="shared" si="3"/>
        <v>0</v>
      </c>
      <c r="Z8" s="145">
        <f t="shared" si="7"/>
        <v>14</v>
      </c>
    </row>
    <row r="9" spans="1:26">
      <c r="A9" s="140">
        <f>классы!B194</f>
        <v>16</v>
      </c>
      <c r="B9" s="140" t="str">
        <f>классы!C194</f>
        <v>Касьянов Юрий Владимирович</v>
      </c>
      <c r="C9" s="141" t="str">
        <f>IF(IFERROR(VLOOKUP(CONCATENATE($A9,C$2),Исходный!$A$3:$G$3000,5,FALSE),FALSE)=0,"-",IFERROR(VLOOKUP(CONCATENATE($A9,C$2),Исходный!$A$3:$G$3000,5,FALSE),"---"))</f>
        <v>---</v>
      </c>
      <c r="D9" s="141" t="str">
        <f>IF(IFERROR(VLOOKUP(CONCATENATE($A9,D$2),Исходный!$A$3:$G$3000,5,FALSE),FALSE)=0,"-",IFERROR(VLOOKUP(CONCATENATE($A9,D$2),Исходный!$A$3:$G$3000,5,FALSE),"---"))</f>
        <v>-</v>
      </c>
      <c r="E9" s="141" t="str">
        <f>IF(IFERROR(VLOOKUP(CONCATENATE($A9,E$2),Исходный!$A$3:$G$3000,5,FALSE),FALSE)=0,"-",IFERROR(VLOOKUP(CONCATENATE($A9,E$2),Исходный!$A$3:$G$3000,5,FALSE),"---"))</f>
        <v>-</v>
      </c>
      <c r="F9" s="141" t="str">
        <f>IF(IFERROR(VLOOKUP(CONCATENATE($A9,F$2),Исходный!$A$3:$G$3000,5,FALSE),FALSE)=0,"-",IFERROR(VLOOKUP(CONCATENATE($A9,F$2),Исходный!$A$3:$G$3000,5,FALSE),"---"))</f>
        <v>-</v>
      </c>
      <c r="G9" s="141" t="str">
        <f>IF(IFERROR(VLOOKUP(CONCATENATE($A9,G$2),Исходный!$A$3:$G$3000,5,FALSE),FALSE)=0,"-",IFERROR(VLOOKUP(CONCATENATE($A9,G$2),Исходный!$A$3:$G$3000,5,FALSE),"---"))</f>
        <v>-</v>
      </c>
      <c r="H9" s="141" t="str">
        <f>IF(IFERROR(VLOOKUP(CONCATENATE($A9,H$2),Исходный!$A$3:$G$3000,5,FALSE),FALSE)=0,"-",IFERROR(VLOOKUP(CONCATENATE($A9,H$2),Исходный!$A$3:$G$3000,5,FALSE),"---"))</f>
        <v>---</v>
      </c>
      <c r="I9" s="141" t="str">
        <f>IF(IFERROR(VLOOKUP(CONCATENATE($A9,I$2),Исходный!$A$3:$G$3000,5,FALSE),FALSE)=0,"-",IFERROR(VLOOKUP(CONCATENATE($A9,I$2),Исходный!$A$3:$G$3000,5,FALSE),"---"))</f>
        <v>-</v>
      </c>
      <c r="J9" s="141" t="str">
        <f>IF(IFERROR(VLOOKUP(CONCATENATE($A9,J$2),Исходный!$A$3:$G$3000,5,FALSE),FALSE)=0,"-",IFERROR(VLOOKUP(CONCATENATE($A9,J$2),Исходный!$A$3:$G$3000,5,FALSE),"---"))</f>
        <v>-</v>
      </c>
      <c r="K9" s="141" t="str">
        <f>IF(IFERROR(VLOOKUP(CONCATENATE($A9,K$2),Исходный!$A$3:$G$3000,5,FALSE),FALSE)=0,"-",IFERROR(VLOOKUP(CONCATENATE($A9,K$2),Исходный!$A$3:$G$3000,5,FALSE),"---"))</f>
        <v>-</v>
      </c>
      <c r="L9" s="141" t="str">
        <f>IF(IFERROR(VLOOKUP(CONCATENATE($A9,L$2),Исходный!$A$3:$G$3000,5,FALSE),FALSE)=0,"-",IFERROR(VLOOKUP(CONCATENATE($A9,L$2),Исходный!$A$3:$G$3000,5,FALSE),"---"))</f>
        <v>-</v>
      </c>
      <c r="M9" s="141" t="str">
        <f>IF(IFERROR(VLOOKUP(CONCATENATE($A9,M$2),Исходный!$A$3:$G$3000,5,FALSE),FALSE)=0,"-",IFERROR(VLOOKUP(CONCATENATE($A9,M$2),Исходный!$A$3:$G$3000,5,FALSE),"---"))</f>
        <v>-</v>
      </c>
      <c r="N9" s="141" t="str">
        <f>IF(IFERROR(VLOOKUP(CONCATENATE($A9,N$2),Исходный!$A$3:$G$3000,5,FALSE),FALSE)=0,"-",IFERROR(VLOOKUP(CONCATENATE($A9,N$2),Исходный!$A$3:$G$3000,5,FALSE),"---"))</f>
        <v>---</v>
      </c>
      <c r="O9" s="141" t="str">
        <f>IF(IFERROR(VLOOKUP(CONCATENATE($A9,O$2),Исходный!$A$3:$G$3000,5,FALSE),FALSE)=0,"-",IFERROR(VLOOKUP(CONCATENATE($A9,O$2),Исходный!$A$3:$G$3000,5,FALSE),"---"))</f>
        <v>-</v>
      </c>
      <c r="P9" s="141" t="str">
        <f>IF(IFERROR(VLOOKUP(CONCATENATE($A9,P$2),Исходный!$A$3:$G$3000,5,FALSE),FALSE)=0,"-",IFERROR(VLOOKUP(CONCATENATE($A9,P$2),Исходный!$A$3:$G$3000,5,FALSE),"---"))</f>
        <v>-</v>
      </c>
      <c r="Q9" s="141" t="str">
        <f>IF(IFERROR(VLOOKUP(CONCATENATE($A9,Q$2),Исходный!$A$3:$G$3000,5,FALSE),FALSE)=0,"-",IFERROR(VLOOKUP(CONCATENATE($A9,Q$2),Исходный!$A$3:$G$3000,5,FALSE),"---"))</f>
        <v>-</v>
      </c>
      <c r="R9" s="141" t="str">
        <f>IF(IFERROR(VLOOKUP(CONCATENATE($A9,R$2),Исходный!$A$3:$G$3000,5,FALSE),FALSE)=0,"-",IFERROR(VLOOKUP(CONCATENATE($A9,R$2),Исходный!$A$3:$G$3000,5,FALSE),"---"))</f>
        <v>---</v>
      </c>
      <c r="S9" s="62">
        <f t="shared" si="0"/>
        <v>0</v>
      </c>
      <c r="T9" s="184">
        <f t="shared" si="4"/>
        <v>0</v>
      </c>
      <c r="U9" s="184">
        <f t="shared" si="5"/>
        <v>0</v>
      </c>
      <c r="V9" s="364" t="str">
        <f t="shared" si="1"/>
        <v>-</v>
      </c>
      <c r="W9" s="368" t="str">
        <f t="shared" si="2"/>
        <v>-</v>
      </c>
      <c r="X9" s="62" t="str">
        <f t="shared" si="6"/>
        <v>-</v>
      </c>
      <c r="Y9" s="144" t="str">
        <f t="shared" si="3"/>
        <v>0</v>
      </c>
      <c r="Z9" s="145">
        <f t="shared" si="7"/>
        <v>16</v>
      </c>
    </row>
    <row r="10" spans="1:26">
      <c r="A10" s="140">
        <f>классы!B195</f>
        <v>21</v>
      </c>
      <c r="B10" s="140" t="str">
        <f>классы!C195</f>
        <v>Столяров Александр Александрович</v>
      </c>
      <c r="C10" s="141">
        <f>IF(IFERROR(VLOOKUP(CONCATENATE($A10,C$2),Исходный!$A$3:$G$3000,5,FALSE),FALSE)=0,"-",IFERROR(VLOOKUP(CONCATENATE($A10,C$2),Исходный!$A$3:$G$3000,5,FALSE),"---"))</f>
        <v>6</v>
      </c>
      <c r="D10" s="141">
        <f>IF(IFERROR(VLOOKUP(CONCATENATE($A10,D$2),Исходный!$A$3:$G$3000,5,FALSE),FALSE)=0,"-",IFERROR(VLOOKUP(CONCATENATE($A10,D$2),Исходный!$A$3:$G$3000,5,FALSE),"---"))</f>
        <v>6</v>
      </c>
      <c r="E10" s="141">
        <f>IF(IFERROR(VLOOKUP(CONCATENATE($A10,E$2),Исходный!$A$3:$G$3000,5,FALSE),FALSE)=0,"-",IFERROR(VLOOKUP(CONCATENATE($A10,E$2),Исходный!$A$3:$G$3000,5,FALSE),"---"))</f>
        <v>4</v>
      </c>
      <c r="F10" s="141">
        <f>IF(IFERROR(VLOOKUP(CONCATENATE($A10,F$2),Исходный!$A$3:$G$3000,5,FALSE),FALSE)=0,"-",IFERROR(VLOOKUP(CONCATENATE($A10,F$2),Исходный!$A$3:$G$3000,5,FALSE),"---"))</f>
        <v>10</v>
      </c>
      <c r="G10" s="141">
        <f>IF(IFERROR(VLOOKUP(CONCATENATE($A10,G$2),Исходный!$A$3:$G$3000,5,FALSE),FALSE)=0,"-",IFERROR(VLOOKUP(CONCATENATE($A10,G$2),Исходный!$A$3:$G$3000,5,FALSE),"---"))</f>
        <v>4</v>
      </c>
      <c r="H10" s="141" t="str">
        <f>IF(IFERROR(VLOOKUP(CONCATENATE($A10,H$2),Исходный!$A$3:$G$3000,5,FALSE),FALSE)=0,"-",IFERROR(VLOOKUP(CONCATENATE($A10,H$2),Исходный!$A$3:$G$3000,5,FALSE),"---"))</f>
        <v>---</v>
      </c>
      <c r="I10" s="141" t="str">
        <f>IF(IFERROR(VLOOKUP(CONCATENATE($A10,I$2),Исходный!$A$3:$G$3000,5,FALSE),FALSE)=0,"-",IFERROR(VLOOKUP(CONCATENATE($A10,I$2),Исходный!$A$3:$G$3000,5,FALSE),"---"))</f>
        <v>-</v>
      </c>
      <c r="J10" s="141" t="str">
        <f>IF(IFERROR(VLOOKUP(CONCATENATE($A10,J$2),Исходный!$A$3:$G$3000,5,FALSE),FALSE)=0,"-",IFERROR(VLOOKUP(CONCATENATE($A10,J$2),Исходный!$A$3:$G$3000,5,FALSE),"---"))</f>
        <v>---</v>
      </c>
      <c r="K10" s="141">
        <f>IF(IFERROR(VLOOKUP(CONCATENATE($A10,K$2),Исходный!$A$3:$G$3000,5,FALSE),FALSE)=0,"-",IFERROR(VLOOKUP(CONCATENATE($A10,K$2),Исходный!$A$3:$G$3000,5,FALSE),"---"))</f>
        <v>7</v>
      </c>
      <c r="L10" s="141">
        <f>IF(IFERROR(VLOOKUP(CONCATENATE($A10,L$2),Исходный!$A$3:$G$3000,5,FALSE),FALSE)=0,"-",IFERROR(VLOOKUP(CONCATENATE($A10,L$2),Исходный!$A$3:$G$3000,5,FALSE),"---"))</f>
        <v>8</v>
      </c>
      <c r="M10" s="141">
        <f>IF(IFERROR(VLOOKUP(CONCATENATE($A10,M$2),Исходный!$A$3:$G$3000,5,FALSE),FALSE)=0,"-",IFERROR(VLOOKUP(CONCATENATE($A10,M$2),Исходный!$A$3:$G$3000,5,FALSE),"---"))</f>
        <v>9</v>
      </c>
      <c r="N10" s="141" t="str">
        <f>IF(IFERROR(VLOOKUP(CONCATENATE($A10,N$2),Исходный!$A$3:$G$3000,5,FALSE),FALSE)=0,"-",IFERROR(VLOOKUP(CONCATENATE($A10,N$2),Исходный!$A$3:$G$3000,5,FALSE),"---"))</f>
        <v>---</v>
      </c>
      <c r="O10" s="141">
        <f>IF(IFERROR(VLOOKUP(CONCATENATE($A10,O$2),Исходный!$A$3:$G$3000,5,FALSE),FALSE)=0,"-",IFERROR(VLOOKUP(CONCATENATE($A10,O$2),Исходный!$A$3:$G$3000,5,FALSE),"---"))</f>
        <v>7</v>
      </c>
      <c r="P10" s="141">
        <f>IF(IFERROR(VLOOKUP(CONCATENATE($A10,P$2),Исходный!$A$3:$G$3000,5,FALSE),FALSE)=0,"-",IFERROR(VLOOKUP(CONCATENATE($A10,P$2),Исходный!$A$3:$G$3000,5,FALSE),"---"))</f>
        <v>7</v>
      </c>
      <c r="Q10" s="141">
        <f>IF(IFERROR(VLOOKUP(CONCATENATE($A10,Q$2),Исходный!$A$3:$G$3000,5,FALSE),FALSE)=0,"-",IFERROR(VLOOKUP(CONCATENATE($A10,Q$2),Исходный!$A$3:$G$3000,5,FALSE),"---"))</f>
        <v>8</v>
      </c>
      <c r="R10" s="141" t="str">
        <f>IF(IFERROR(VLOOKUP(CONCATENATE($A10,R$2),Исходный!$A$3:$G$3000,5,FALSE),FALSE)=0,"-",IFERROR(VLOOKUP(CONCATENATE($A10,R$2),Исходный!$A$3:$G$3000,5,FALSE),"---"))</f>
        <v>---</v>
      </c>
      <c r="S10" s="62">
        <f t="shared" si="0"/>
        <v>11</v>
      </c>
      <c r="T10" s="184">
        <f t="shared" si="4"/>
        <v>4</v>
      </c>
      <c r="U10" s="184">
        <f t="shared" si="5"/>
        <v>10</v>
      </c>
      <c r="V10" s="364">
        <f t="shared" si="1"/>
        <v>6.9091019093772852</v>
      </c>
      <c r="W10" s="368">
        <f t="shared" si="2"/>
        <v>6.8888998891752653</v>
      </c>
      <c r="X10" s="62">
        <f t="shared" si="6"/>
        <v>3</v>
      </c>
      <c r="Y10" s="144">
        <f t="shared" si="3"/>
        <v>3.4909090909090876</v>
      </c>
      <c r="Z10" s="145">
        <f t="shared" si="7"/>
        <v>21</v>
      </c>
    </row>
    <row r="11" spans="1:26">
      <c r="A11" s="140">
        <f>классы!B196</f>
        <v>23</v>
      </c>
      <c r="B11" s="140" t="str">
        <f>классы!C196</f>
        <v>Попов Александр Андреевич и КоВыль</v>
      </c>
      <c r="C11" s="141" t="str">
        <f>IF(IFERROR(VLOOKUP(CONCATENATE($A11,C$2),Исходный!$A$3:$G$3000,5,FALSE),FALSE)=0,"-",IFERROR(VLOOKUP(CONCATENATE($A11,C$2),Исходный!$A$3:$G$3000,5,FALSE),"---"))</f>
        <v>---</v>
      </c>
      <c r="D11" s="141">
        <f>IF(IFERROR(VLOOKUP(CONCATENATE($A11,D$2),Исходный!$A$3:$G$3000,5,FALSE),FALSE)=0,"-",IFERROR(VLOOKUP(CONCATENATE($A11,D$2),Исходный!$A$3:$G$3000,5,FALSE),"---"))</f>
        <v>6</v>
      </c>
      <c r="E11" s="141">
        <f>IF(IFERROR(VLOOKUP(CONCATENATE($A11,E$2),Исходный!$A$3:$G$3000,5,FALSE),FALSE)=0,"-",IFERROR(VLOOKUP(CONCATENATE($A11,E$2),Исходный!$A$3:$G$3000,5,FALSE),"---"))</f>
        <v>2</v>
      </c>
      <c r="F11" s="141">
        <f>IF(IFERROR(VLOOKUP(CONCATENATE($A11,F$2),Исходный!$A$3:$G$3000,5,FALSE),FALSE)=0,"-",IFERROR(VLOOKUP(CONCATENATE($A11,F$2),Исходный!$A$3:$G$3000,5,FALSE),"---"))</f>
        <v>7</v>
      </c>
      <c r="G11" s="141">
        <f>IF(IFERROR(VLOOKUP(CONCATENATE($A11,G$2),Исходный!$A$3:$G$3000,5,FALSE),FALSE)=0,"-",IFERROR(VLOOKUP(CONCATENATE($A11,G$2),Исходный!$A$3:$G$3000,5,FALSE),"---"))</f>
        <v>7</v>
      </c>
      <c r="H11" s="141">
        <f>IF(IFERROR(VLOOKUP(CONCATENATE($A11,H$2),Исходный!$A$3:$G$3000,5,FALSE),FALSE)=0,"-",IFERROR(VLOOKUP(CONCATENATE($A11,H$2),Исходный!$A$3:$G$3000,5,FALSE),"---"))</f>
        <v>6</v>
      </c>
      <c r="I11" s="141" t="str">
        <f>IF(IFERROR(VLOOKUP(CONCATENATE($A11,I$2),Исходный!$A$3:$G$3000,5,FALSE),FALSE)=0,"-",IFERROR(VLOOKUP(CONCATENATE($A11,I$2),Исходный!$A$3:$G$3000,5,FALSE),"---"))</f>
        <v>-</v>
      </c>
      <c r="J11" s="141" t="str">
        <f>IF(IFERROR(VLOOKUP(CONCATENATE($A11,J$2),Исходный!$A$3:$G$3000,5,FALSE),FALSE)=0,"-",IFERROR(VLOOKUP(CONCATENATE($A11,J$2),Исходный!$A$3:$G$3000,5,FALSE),"---"))</f>
        <v>---</v>
      </c>
      <c r="K11" s="141">
        <f>IF(IFERROR(VLOOKUP(CONCATENATE($A11,K$2),Исходный!$A$3:$G$3000,5,FALSE),FALSE)=0,"-",IFERROR(VLOOKUP(CONCATENATE($A11,K$2),Исходный!$A$3:$G$3000,5,FALSE),"---"))</f>
        <v>2</v>
      </c>
      <c r="L11" s="141">
        <f>IF(IFERROR(VLOOKUP(CONCATENATE($A11,L$2),Исходный!$A$3:$G$3000,5,FALSE),FALSE)=0,"-",IFERROR(VLOOKUP(CONCATENATE($A11,L$2),Исходный!$A$3:$G$3000,5,FALSE),"---"))</f>
        <v>7</v>
      </c>
      <c r="M11" s="141">
        <f>IF(IFERROR(VLOOKUP(CONCATENATE($A11,M$2),Исходный!$A$3:$G$3000,5,FALSE),FALSE)=0,"-",IFERROR(VLOOKUP(CONCATENATE($A11,M$2),Исходный!$A$3:$G$3000,5,FALSE),"---"))</f>
        <v>8</v>
      </c>
      <c r="N11" s="141" t="str">
        <f>IF(IFERROR(VLOOKUP(CONCATENATE($A11,N$2),Исходный!$A$3:$G$3000,5,FALSE),FALSE)=0,"-",IFERROR(VLOOKUP(CONCATENATE($A11,N$2),Исходный!$A$3:$G$3000,5,FALSE),"---"))</f>
        <v>---</v>
      </c>
      <c r="O11" s="141">
        <f>IF(IFERROR(VLOOKUP(CONCATENATE($A11,O$2),Исходный!$A$3:$G$3000,5,FALSE),FALSE)=0,"-",IFERROR(VLOOKUP(CONCATENATE($A11,O$2),Исходный!$A$3:$G$3000,5,FALSE),"---"))</f>
        <v>2</v>
      </c>
      <c r="P11" s="141">
        <f>IF(IFERROR(VLOOKUP(CONCATENATE($A11,P$2),Исходный!$A$3:$G$3000,5,FALSE),FALSE)=0,"-",IFERROR(VLOOKUP(CONCATENATE($A11,P$2),Исходный!$A$3:$G$3000,5,FALSE),"---"))</f>
        <v>8</v>
      </c>
      <c r="Q11" s="141">
        <f>IF(IFERROR(VLOOKUP(CONCATENATE($A11,Q$2),Исходный!$A$3:$G$3000,5,FALSE),FALSE)=0,"-",IFERROR(VLOOKUP(CONCATENATE($A11,Q$2),Исходный!$A$3:$G$3000,5,FALSE),"---"))</f>
        <v>5</v>
      </c>
      <c r="R11" s="141" t="str">
        <f>IF(IFERROR(VLOOKUP(CONCATENATE($A11,R$2),Исходный!$A$3:$G$3000,5,FALSE),FALSE)=0,"-",IFERROR(VLOOKUP(CONCATENATE($A11,R$2),Исходный!$A$3:$G$3000,5,FALSE),"---"))</f>
        <v>---</v>
      </c>
      <c r="S11" s="62">
        <f t="shared" si="0"/>
        <v>11</v>
      </c>
      <c r="T11" s="184">
        <f t="shared" si="4"/>
        <v>2</v>
      </c>
      <c r="U11" s="184">
        <f t="shared" si="5"/>
        <v>8</v>
      </c>
      <c r="V11" s="364">
        <f t="shared" si="1"/>
        <v>5.4545564547217049</v>
      </c>
      <c r="W11" s="368">
        <f t="shared" si="2"/>
        <v>5.5555665557318061</v>
      </c>
      <c r="X11" s="62">
        <f t="shared" si="6"/>
        <v>5</v>
      </c>
      <c r="Y11" s="144">
        <f t="shared" si="3"/>
        <v>5.6727272727272746</v>
      </c>
      <c r="Z11" s="145">
        <f t="shared" si="7"/>
        <v>23</v>
      </c>
    </row>
    <row r="12" spans="1:26">
      <c r="A12" s="140">
        <f>классы!B197</f>
        <v>29</v>
      </c>
      <c r="B12" s="140" t="str">
        <f>классы!C197</f>
        <v>Данилина Татьяна Игоревна</v>
      </c>
      <c r="C12" s="141" t="str">
        <f>IF(IFERROR(VLOOKUP(CONCATENATE($A12,C$2),Исходный!$A$3:$G$3000,5,FALSE),FALSE)=0,"-",IFERROR(VLOOKUP(CONCATENATE($A12,C$2),Исходный!$A$3:$G$3000,5,FALSE),"---"))</f>
        <v>-</v>
      </c>
      <c r="D12" s="141" t="str">
        <f>IF(IFERROR(VLOOKUP(CONCATENATE($A12,D$2),Исходный!$A$3:$G$3000,5,FALSE),FALSE)=0,"-",IFERROR(VLOOKUP(CONCATENATE($A12,D$2),Исходный!$A$3:$G$3000,5,FALSE),"---"))</f>
        <v>-</v>
      </c>
      <c r="E12" s="141" t="str">
        <f>IF(IFERROR(VLOOKUP(CONCATENATE($A12,E$2),Исходный!$A$3:$G$3000,5,FALSE),FALSE)=0,"-",IFERROR(VLOOKUP(CONCATENATE($A12,E$2),Исходный!$A$3:$G$3000,5,FALSE),"---"))</f>
        <v>-</v>
      </c>
      <c r="F12" s="141" t="str">
        <f>IF(IFERROR(VLOOKUP(CONCATENATE($A12,F$2),Исходный!$A$3:$G$3000,5,FALSE),FALSE)=0,"-",IFERROR(VLOOKUP(CONCATENATE($A12,F$2),Исходный!$A$3:$G$3000,5,FALSE),"---"))</f>
        <v>-</v>
      </c>
      <c r="G12" s="141" t="str">
        <f>IF(IFERROR(VLOOKUP(CONCATENATE($A12,G$2),Исходный!$A$3:$G$3000,5,FALSE),FALSE)=0,"-",IFERROR(VLOOKUP(CONCATENATE($A12,G$2),Исходный!$A$3:$G$3000,5,FALSE),"---"))</f>
        <v>-</v>
      </c>
      <c r="H12" s="141" t="str">
        <f>IF(IFERROR(VLOOKUP(CONCATENATE($A12,H$2),Исходный!$A$3:$G$3000,5,FALSE),FALSE)=0,"-",IFERROR(VLOOKUP(CONCATENATE($A12,H$2),Исходный!$A$3:$G$3000,5,FALSE),"---"))</f>
        <v>-</v>
      </c>
      <c r="I12" s="141" t="str">
        <f>IF(IFERROR(VLOOKUP(CONCATENATE($A12,I$2),Исходный!$A$3:$G$3000,5,FALSE),FALSE)=0,"-",IFERROR(VLOOKUP(CONCATENATE($A12,I$2),Исходный!$A$3:$G$3000,5,FALSE),"---"))</f>
        <v>-</v>
      </c>
      <c r="J12" s="141" t="str">
        <f>IF(IFERROR(VLOOKUP(CONCATENATE($A12,J$2),Исходный!$A$3:$G$3000,5,FALSE),FALSE)=0,"-",IFERROR(VLOOKUP(CONCATENATE($A12,J$2),Исходный!$A$3:$G$3000,5,FALSE),"---"))</f>
        <v>-</v>
      </c>
      <c r="K12" s="141" t="str">
        <f>IF(IFERROR(VLOOKUP(CONCATENATE($A12,K$2),Исходный!$A$3:$G$3000,5,FALSE),FALSE)=0,"-",IFERROR(VLOOKUP(CONCATENATE($A12,K$2),Исходный!$A$3:$G$3000,5,FALSE),"---"))</f>
        <v>-</v>
      </c>
      <c r="L12" s="141" t="str">
        <f>IF(IFERROR(VLOOKUP(CONCATENATE($A12,L$2),Исходный!$A$3:$G$3000,5,FALSE),FALSE)=0,"-",IFERROR(VLOOKUP(CONCATENATE($A12,L$2),Исходный!$A$3:$G$3000,5,FALSE),"---"))</f>
        <v>-</v>
      </c>
      <c r="M12" s="141" t="str">
        <f>IF(IFERROR(VLOOKUP(CONCATENATE($A12,M$2),Исходный!$A$3:$G$3000,5,FALSE),FALSE)=0,"-",IFERROR(VLOOKUP(CONCATENATE($A12,M$2),Исходный!$A$3:$G$3000,5,FALSE),"---"))</f>
        <v>-</v>
      </c>
      <c r="N12" s="141" t="str">
        <f>IF(IFERROR(VLOOKUP(CONCATENATE($A12,N$2),Исходный!$A$3:$G$3000,5,FALSE),FALSE)=0,"-",IFERROR(VLOOKUP(CONCATENATE($A12,N$2),Исходный!$A$3:$G$3000,5,FALSE),"---"))</f>
        <v>---</v>
      </c>
      <c r="O12" s="141" t="str">
        <f>IF(IFERROR(VLOOKUP(CONCATENATE($A12,O$2),Исходный!$A$3:$G$3000,5,FALSE),FALSE)=0,"-",IFERROR(VLOOKUP(CONCATENATE($A12,O$2),Исходный!$A$3:$G$3000,5,FALSE),"---"))</f>
        <v>-</v>
      </c>
      <c r="P12" s="141" t="str">
        <f>IF(IFERROR(VLOOKUP(CONCATENATE($A12,P$2),Исходный!$A$3:$G$3000,5,FALSE),FALSE)=0,"-",IFERROR(VLOOKUP(CONCATENATE($A12,P$2),Исходный!$A$3:$G$3000,5,FALSE),"---"))</f>
        <v>-</v>
      </c>
      <c r="Q12" s="141" t="str">
        <f>IF(IFERROR(VLOOKUP(CONCATENATE($A12,Q$2),Исходный!$A$3:$G$3000,5,FALSE),FALSE)=0,"-",IFERROR(VLOOKUP(CONCATENATE($A12,Q$2),Исходный!$A$3:$G$3000,5,FALSE),"---"))</f>
        <v>-</v>
      </c>
      <c r="R12" s="141" t="str">
        <f>IF(IFERROR(VLOOKUP(CONCATENATE($A12,R$2),Исходный!$A$3:$G$3000,5,FALSE),FALSE)=0,"-",IFERROR(VLOOKUP(CONCATENATE($A12,R$2),Исходный!$A$3:$G$3000,5,FALSE),"---"))</f>
        <v>---</v>
      </c>
      <c r="S12" s="62">
        <f t="shared" si="0"/>
        <v>0</v>
      </c>
      <c r="T12" s="184">
        <f t="shared" si="4"/>
        <v>0</v>
      </c>
      <c r="U12" s="184">
        <f t="shared" si="5"/>
        <v>0</v>
      </c>
      <c r="V12" s="364" t="str">
        <f t="shared" si="1"/>
        <v>-</v>
      </c>
      <c r="W12" s="368" t="str">
        <f t="shared" si="2"/>
        <v>-</v>
      </c>
      <c r="X12" s="62" t="str">
        <f t="shared" si="6"/>
        <v>-</v>
      </c>
      <c r="Y12" s="144" t="str">
        <f t="shared" si="3"/>
        <v>0</v>
      </c>
      <c r="Z12" s="145">
        <f t="shared" si="7"/>
        <v>29</v>
      </c>
    </row>
    <row r="13" spans="1:26">
      <c r="A13" s="140">
        <f>классы!B198</f>
        <v>34</v>
      </c>
      <c r="B13" s="140" t="str">
        <f>классы!C198</f>
        <v>Саликова Александра Владимировна</v>
      </c>
      <c r="C13" s="141" t="str">
        <f>IF(IFERROR(VLOOKUP(CONCATENATE($A13,C$2),Исходный!$A$3:$G$3000,5,FALSE),FALSE)=0,"-",IFERROR(VLOOKUP(CONCATENATE($A13,C$2),Исходный!$A$3:$G$3000,5,FALSE),"---"))</f>
        <v>---</v>
      </c>
      <c r="D13" s="141" t="str">
        <f>IF(IFERROR(VLOOKUP(CONCATENATE($A13,D$2),Исходный!$A$3:$G$3000,5,FALSE),FALSE)=0,"-",IFERROR(VLOOKUP(CONCATENATE($A13,D$2),Исходный!$A$3:$G$3000,5,FALSE),"---"))</f>
        <v>-</v>
      </c>
      <c r="E13" s="141" t="str">
        <f>IF(IFERROR(VLOOKUP(CONCATENATE($A13,E$2),Исходный!$A$3:$G$3000,5,FALSE),FALSE)=0,"-",IFERROR(VLOOKUP(CONCATENATE($A13,E$2),Исходный!$A$3:$G$3000,5,FALSE),"---"))</f>
        <v>-</v>
      </c>
      <c r="F13" s="141" t="str">
        <f>IF(IFERROR(VLOOKUP(CONCATENATE($A13,F$2),Исходный!$A$3:$G$3000,5,FALSE),FALSE)=0,"-",IFERROR(VLOOKUP(CONCATENATE($A13,F$2),Исходный!$A$3:$G$3000,5,FALSE),"---"))</f>
        <v>-</v>
      </c>
      <c r="G13" s="141" t="str">
        <f>IF(IFERROR(VLOOKUP(CONCATENATE($A13,G$2),Исходный!$A$3:$G$3000,5,FALSE),FALSE)=0,"-",IFERROR(VLOOKUP(CONCATENATE($A13,G$2),Исходный!$A$3:$G$3000,5,FALSE),"---"))</f>
        <v>-</v>
      </c>
      <c r="H13" s="141" t="str">
        <f>IF(IFERROR(VLOOKUP(CONCATENATE($A13,H$2),Исходный!$A$3:$G$3000,5,FALSE),FALSE)=0,"-",IFERROR(VLOOKUP(CONCATENATE($A13,H$2),Исходный!$A$3:$G$3000,5,FALSE),"---"))</f>
        <v>-</v>
      </c>
      <c r="I13" s="141" t="str">
        <f>IF(IFERROR(VLOOKUP(CONCATENATE($A13,I$2),Исходный!$A$3:$G$3000,5,FALSE),FALSE)=0,"-",IFERROR(VLOOKUP(CONCATENATE($A13,I$2),Исходный!$A$3:$G$3000,5,FALSE),"---"))</f>
        <v>-</v>
      </c>
      <c r="J13" s="141" t="str">
        <f>IF(IFERROR(VLOOKUP(CONCATENATE($A13,J$2),Исходный!$A$3:$G$3000,5,FALSE),FALSE)=0,"-",IFERROR(VLOOKUP(CONCATENATE($A13,J$2),Исходный!$A$3:$G$3000,5,FALSE),"---"))</f>
        <v>---</v>
      </c>
      <c r="K13" s="141" t="str">
        <f>IF(IFERROR(VLOOKUP(CONCATENATE($A13,K$2),Исходный!$A$3:$G$3000,5,FALSE),FALSE)=0,"-",IFERROR(VLOOKUP(CONCATENATE($A13,K$2),Исходный!$A$3:$G$3000,5,FALSE),"---"))</f>
        <v>-</v>
      </c>
      <c r="L13" s="141" t="str">
        <f>IF(IFERROR(VLOOKUP(CONCATENATE($A13,L$2),Исходный!$A$3:$G$3000,5,FALSE),FALSE)=0,"-",IFERROR(VLOOKUP(CONCATENATE($A13,L$2),Исходный!$A$3:$G$3000,5,FALSE),"---"))</f>
        <v>-</v>
      </c>
      <c r="M13" s="141" t="str">
        <f>IF(IFERROR(VLOOKUP(CONCATENATE($A13,M$2),Исходный!$A$3:$G$3000,5,FALSE),FALSE)=0,"-",IFERROR(VLOOKUP(CONCATENATE($A13,M$2),Исходный!$A$3:$G$3000,5,FALSE),"---"))</f>
        <v>-</v>
      </c>
      <c r="N13" s="141" t="str">
        <f>IF(IFERROR(VLOOKUP(CONCATENATE($A13,N$2),Исходный!$A$3:$G$3000,5,FALSE),FALSE)=0,"-",IFERROR(VLOOKUP(CONCATENATE($A13,N$2),Исходный!$A$3:$G$3000,5,FALSE),"---"))</f>
        <v>---</v>
      </c>
      <c r="O13" s="141" t="str">
        <f>IF(IFERROR(VLOOKUP(CONCATENATE($A13,O$2),Исходный!$A$3:$G$3000,5,FALSE),FALSE)=0,"-",IFERROR(VLOOKUP(CONCATENATE($A13,O$2),Исходный!$A$3:$G$3000,5,FALSE),"---"))</f>
        <v>-</v>
      </c>
      <c r="P13" s="141" t="str">
        <f>IF(IFERROR(VLOOKUP(CONCATENATE($A13,P$2),Исходный!$A$3:$G$3000,5,FALSE),FALSE)=0,"-",IFERROR(VLOOKUP(CONCATENATE($A13,P$2),Исходный!$A$3:$G$3000,5,FALSE),"---"))</f>
        <v>-</v>
      </c>
      <c r="Q13" s="141" t="str">
        <f>IF(IFERROR(VLOOKUP(CONCATENATE($A13,Q$2),Исходный!$A$3:$G$3000,5,FALSE),FALSE)=0,"-",IFERROR(VLOOKUP(CONCATENATE($A13,Q$2),Исходный!$A$3:$G$3000,5,FALSE),"---"))</f>
        <v>-</v>
      </c>
      <c r="R13" s="141" t="str">
        <f>IF(IFERROR(VLOOKUP(CONCATENATE($A13,R$2),Исходный!$A$3:$G$3000,5,FALSE),FALSE)=0,"-",IFERROR(VLOOKUP(CONCATENATE($A13,R$2),Исходный!$A$3:$G$3000,5,FALSE),"---"))</f>
        <v>-</v>
      </c>
      <c r="S13" s="62">
        <f t="shared" si="0"/>
        <v>0</v>
      </c>
      <c r="T13" s="184">
        <f t="shared" si="4"/>
        <v>0</v>
      </c>
      <c r="U13" s="184">
        <f t="shared" si="5"/>
        <v>0</v>
      </c>
      <c r="V13" s="364" t="str">
        <f t="shared" si="1"/>
        <v>-</v>
      </c>
      <c r="W13" s="368" t="str">
        <f t="shared" si="2"/>
        <v>-</v>
      </c>
      <c r="X13" s="62" t="str">
        <f t="shared" si="6"/>
        <v>-</v>
      </c>
      <c r="Y13" s="144" t="str">
        <f t="shared" si="3"/>
        <v>0</v>
      </c>
      <c r="Z13" s="145">
        <f t="shared" si="7"/>
        <v>34</v>
      </c>
    </row>
    <row r="14" spans="1:26">
      <c r="A14" s="140">
        <f>классы!B199</f>
        <v>36</v>
      </c>
      <c r="B14" s="140" t="str">
        <f>классы!C199</f>
        <v>Толубаев Сергей Иванович</v>
      </c>
      <c r="C14" s="141" t="str">
        <f>IF(IFERROR(VLOOKUP(CONCATENATE($A14,C$2),Исходный!$A$3:$G$3000,5,FALSE),FALSE)=0,"-",IFERROR(VLOOKUP(CONCATENATE($A14,C$2),Исходный!$A$3:$G$3000,5,FALSE),"---"))</f>
        <v>---</v>
      </c>
      <c r="D14" s="141" t="str">
        <f>IF(IFERROR(VLOOKUP(CONCATENATE($A14,D$2),Исходный!$A$3:$G$3000,5,FALSE),FALSE)=0,"-",IFERROR(VLOOKUP(CONCATENATE($A14,D$2),Исходный!$A$3:$G$3000,5,FALSE),"---"))</f>
        <v>-</v>
      </c>
      <c r="E14" s="141" t="str">
        <f>IF(IFERROR(VLOOKUP(CONCATENATE($A14,E$2),Исходный!$A$3:$G$3000,5,FALSE),FALSE)=0,"-",IFERROR(VLOOKUP(CONCATENATE($A14,E$2),Исходный!$A$3:$G$3000,5,FALSE),"---"))</f>
        <v>-</v>
      </c>
      <c r="F14" s="141" t="str">
        <f>IF(IFERROR(VLOOKUP(CONCATENATE($A14,F$2),Исходный!$A$3:$G$3000,5,FALSE),FALSE)=0,"-",IFERROR(VLOOKUP(CONCATENATE($A14,F$2),Исходный!$A$3:$G$3000,5,FALSE),"---"))</f>
        <v>-</v>
      </c>
      <c r="G14" s="141" t="str">
        <f>IF(IFERROR(VLOOKUP(CONCATENATE($A14,G$2),Исходный!$A$3:$G$3000,5,FALSE),FALSE)=0,"-",IFERROR(VLOOKUP(CONCATENATE($A14,G$2),Исходный!$A$3:$G$3000,5,FALSE),"---"))</f>
        <v>-</v>
      </c>
      <c r="H14" s="141" t="str">
        <f>IF(IFERROR(VLOOKUP(CONCATENATE($A14,H$2),Исходный!$A$3:$G$3000,5,FALSE),FALSE)=0,"-",IFERROR(VLOOKUP(CONCATENATE($A14,H$2),Исходный!$A$3:$G$3000,5,FALSE),"---"))</f>
        <v>---</v>
      </c>
      <c r="I14" s="141" t="str">
        <f>IF(IFERROR(VLOOKUP(CONCATENATE($A14,I$2),Исходный!$A$3:$G$3000,5,FALSE),FALSE)=0,"-",IFERROR(VLOOKUP(CONCATENATE($A14,I$2),Исходный!$A$3:$G$3000,5,FALSE),"---"))</f>
        <v>-</v>
      </c>
      <c r="J14" s="141" t="str">
        <f>IF(IFERROR(VLOOKUP(CONCATENATE($A14,J$2),Исходный!$A$3:$G$3000,5,FALSE),FALSE)=0,"-",IFERROR(VLOOKUP(CONCATENATE($A14,J$2),Исходный!$A$3:$G$3000,5,FALSE),"---"))</f>
        <v>---</v>
      </c>
      <c r="K14" s="141" t="str">
        <f>IF(IFERROR(VLOOKUP(CONCATENATE($A14,K$2),Исходный!$A$3:$G$3000,5,FALSE),FALSE)=0,"-",IFERROR(VLOOKUP(CONCATENATE($A14,K$2),Исходный!$A$3:$G$3000,5,FALSE),"---"))</f>
        <v>-</v>
      </c>
      <c r="L14" s="141" t="str">
        <f>IF(IFERROR(VLOOKUP(CONCATENATE($A14,L$2),Исходный!$A$3:$G$3000,5,FALSE),FALSE)=0,"-",IFERROR(VLOOKUP(CONCATENATE($A14,L$2),Исходный!$A$3:$G$3000,5,FALSE),"---"))</f>
        <v>-</v>
      </c>
      <c r="M14" s="141" t="str">
        <f>IF(IFERROR(VLOOKUP(CONCATENATE($A14,M$2),Исходный!$A$3:$G$3000,5,FALSE),FALSE)=0,"-",IFERROR(VLOOKUP(CONCATENATE($A14,M$2),Исходный!$A$3:$G$3000,5,FALSE),"---"))</f>
        <v>-</v>
      </c>
      <c r="N14" s="141" t="str">
        <f>IF(IFERROR(VLOOKUP(CONCATENATE($A14,N$2),Исходный!$A$3:$G$3000,5,FALSE),FALSE)=0,"-",IFERROR(VLOOKUP(CONCATENATE($A14,N$2),Исходный!$A$3:$G$3000,5,FALSE),"---"))</f>
        <v>---</v>
      </c>
      <c r="O14" s="141" t="str">
        <f>IF(IFERROR(VLOOKUP(CONCATENATE($A14,O$2),Исходный!$A$3:$G$3000,5,FALSE),FALSE)=0,"-",IFERROR(VLOOKUP(CONCATENATE($A14,O$2),Исходный!$A$3:$G$3000,5,FALSE),"---"))</f>
        <v>-</v>
      </c>
      <c r="P14" s="141" t="str">
        <f>IF(IFERROR(VLOOKUP(CONCATENATE($A14,P$2),Исходный!$A$3:$G$3000,5,FALSE),FALSE)=0,"-",IFERROR(VLOOKUP(CONCATENATE($A14,P$2),Исходный!$A$3:$G$3000,5,FALSE),"---"))</f>
        <v>-</v>
      </c>
      <c r="Q14" s="141" t="str">
        <f>IF(IFERROR(VLOOKUP(CONCATENATE($A14,Q$2),Исходный!$A$3:$G$3000,5,FALSE),FALSE)=0,"-",IFERROR(VLOOKUP(CONCATENATE($A14,Q$2),Исходный!$A$3:$G$3000,5,FALSE),"---"))</f>
        <v>-</v>
      </c>
      <c r="R14" s="141" t="str">
        <f>IF(IFERROR(VLOOKUP(CONCATENATE($A14,R$2),Исходный!$A$3:$G$3000,5,FALSE),FALSE)=0,"-",IFERROR(VLOOKUP(CONCATENATE($A14,R$2),Исходный!$A$3:$G$3000,5,FALSE),"---"))</f>
        <v>---</v>
      </c>
      <c r="S14" s="62">
        <f t="shared" si="0"/>
        <v>0</v>
      </c>
      <c r="T14" s="184">
        <f t="shared" si="4"/>
        <v>0</v>
      </c>
      <c r="U14" s="184">
        <f t="shared" si="5"/>
        <v>0</v>
      </c>
      <c r="V14" s="364" t="str">
        <f t="shared" si="1"/>
        <v>-</v>
      </c>
      <c r="W14" s="368" t="str">
        <f t="shared" si="2"/>
        <v>-</v>
      </c>
      <c r="X14" s="62" t="str">
        <f t="shared" si="6"/>
        <v>-</v>
      </c>
      <c r="Y14" s="144" t="str">
        <f t="shared" si="3"/>
        <v>0</v>
      </c>
      <c r="Z14" s="145">
        <f t="shared" si="7"/>
        <v>36</v>
      </c>
    </row>
    <row r="15" spans="1:26">
      <c r="A15" s="140">
        <f>классы!B200</f>
        <v>37</v>
      </c>
      <c r="B15" s="140" t="str">
        <f>классы!C200</f>
        <v>Сизов Дмитрий Генндьевич</v>
      </c>
      <c r="C15" s="141" t="str">
        <f>IF(IFERROR(VLOOKUP(CONCATENATE($A15,C$2),Исходный!$A$3:$G$3000,5,FALSE),FALSE)=0,"-",IFERROR(VLOOKUP(CONCATENATE($A15,C$2),Исходный!$A$3:$G$3000,5,FALSE),"---"))</f>
        <v>---</v>
      </c>
      <c r="D15" s="141" t="str">
        <f>IF(IFERROR(VLOOKUP(CONCATENATE($A15,D$2),Исходный!$A$3:$G$3000,5,FALSE),FALSE)=0,"-",IFERROR(VLOOKUP(CONCATENATE($A15,D$2),Исходный!$A$3:$G$3000,5,FALSE),"---"))</f>
        <v>-</v>
      </c>
      <c r="E15" s="141" t="str">
        <f>IF(IFERROR(VLOOKUP(CONCATENATE($A15,E$2),Исходный!$A$3:$G$3000,5,FALSE),FALSE)=0,"-",IFERROR(VLOOKUP(CONCATENATE($A15,E$2),Исходный!$A$3:$G$3000,5,FALSE),"---"))</f>
        <v>-</v>
      </c>
      <c r="F15" s="141" t="str">
        <f>IF(IFERROR(VLOOKUP(CONCATENATE($A15,F$2),Исходный!$A$3:$G$3000,5,FALSE),FALSE)=0,"-",IFERROR(VLOOKUP(CONCATENATE($A15,F$2),Исходный!$A$3:$G$3000,5,FALSE),"---"))</f>
        <v>-</v>
      </c>
      <c r="G15" s="141" t="str">
        <f>IF(IFERROR(VLOOKUP(CONCATENATE($A15,G$2),Исходный!$A$3:$G$3000,5,FALSE),FALSE)=0,"-",IFERROR(VLOOKUP(CONCATENATE($A15,G$2),Исходный!$A$3:$G$3000,5,FALSE),"---"))</f>
        <v>-</v>
      </c>
      <c r="H15" s="141" t="str">
        <f>IF(IFERROR(VLOOKUP(CONCATENATE($A15,H$2),Исходный!$A$3:$G$3000,5,FALSE),FALSE)=0,"-",IFERROR(VLOOKUP(CONCATENATE($A15,H$2),Исходный!$A$3:$G$3000,5,FALSE),"---"))</f>
        <v>---</v>
      </c>
      <c r="I15" s="141" t="str">
        <f>IF(IFERROR(VLOOKUP(CONCATENATE($A15,I$2),Исходный!$A$3:$G$3000,5,FALSE),FALSE)=0,"-",IFERROR(VLOOKUP(CONCATENATE($A15,I$2),Исходный!$A$3:$G$3000,5,FALSE),"---"))</f>
        <v>-</v>
      </c>
      <c r="J15" s="141" t="str">
        <f>IF(IFERROR(VLOOKUP(CONCATENATE($A15,J$2),Исходный!$A$3:$G$3000,5,FALSE),FALSE)=0,"-",IFERROR(VLOOKUP(CONCATENATE($A15,J$2),Исходный!$A$3:$G$3000,5,FALSE),"---"))</f>
        <v>---</v>
      </c>
      <c r="K15" s="141" t="str">
        <f>IF(IFERROR(VLOOKUP(CONCATENATE($A15,K$2),Исходный!$A$3:$G$3000,5,FALSE),FALSE)=0,"-",IFERROR(VLOOKUP(CONCATENATE($A15,K$2),Исходный!$A$3:$G$3000,5,FALSE),"---"))</f>
        <v>-</v>
      </c>
      <c r="L15" s="141" t="str">
        <f>IF(IFERROR(VLOOKUP(CONCATENATE($A15,L$2),Исходный!$A$3:$G$3000,5,FALSE),FALSE)=0,"-",IFERROR(VLOOKUP(CONCATENATE($A15,L$2),Исходный!$A$3:$G$3000,5,FALSE),"---"))</f>
        <v>-</v>
      </c>
      <c r="M15" s="141" t="str">
        <f>IF(IFERROR(VLOOKUP(CONCATENATE($A15,M$2),Исходный!$A$3:$G$3000,5,FALSE),FALSE)=0,"-",IFERROR(VLOOKUP(CONCATENATE($A15,M$2),Исходный!$A$3:$G$3000,5,FALSE),"---"))</f>
        <v>-</v>
      </c>
      <c r="N15" s="141" t="str">
        <f>IF(IFERROR(VLOOKUP(CONCATENATE($A15,N$2),Исходный!$A$3:$G$3000,5,FALSE),FALSE)=0,"-",IFERROR(VLOOKUP(CONCATENATE($A15,N$2),Исходный!$A$3:$G$3000,5,FALSE),"---"))</f>
        <v>---</v>
      </c>
      <c r="O15" s="141" t="str">
        <f>IF(IFERROR(VLOOKUP(CONCATENATE($A15,O$2),Исходный!$A$3:$G$3000,5,FALSE),FALSE)=0,"-",IFERROR(VLOOKUP(CONCATENATE($A15,O$2),Исходный!$A$3:$G$3000,5,FALSE),"---"))</f>
        <v>-</v>
      </c>
      <c r="P15" s="141" t="str">
        <f>IF(IFERROR(VLOOKUP(CONCATENATE($A15,P$2),Исходный!$A$3:$G$3000,5,FALSE),FALSE)=0,"-",IFERROR(VLOOKUP(CONCATENATE($A15,P$2),Исходный!$A$3:$G$3000,5,FALSE),"---"))</f>
        <v>-</v>
      </c>
      <c r="Q15" s="141" t="str">
        <f>IF(IFERROR(VLOOKUP(CONCATENATE($A15,Q$2),Исходный!$A$3:$G$3000,5,FALSE),FALSE)=0,"-",IFERROR(VLOOKUP(CONCATENATE($A15,Q$2),Исходный!$A$3:$G$3000,5,FALSE),"---"))</f>
        <v>-</v>
      </c>
      <c r="R15" s="141" t="str">
        <f>IF(IFERROR(VLOOKUP(CONCATENATE($A15,R$2),Исходный!$A$3:$G$3000,5,FALSE),FALSE)=0,"-",IFERROR(VLOOKUP(CONCATENATE($A15,R$2),Исходный!$A$3:$G$3000,5,FALSE),"---"))</f>
        <v>-</v>
      </c>
      <c r="S15" s="62">
        <f t="shared" si="0"/>
        <v>0</v>
      </c>
      <c r="T15" s="184">
        <f t="shared" si="4"/>
        <v>0</v>
      </c>
      <c r="U15" s="184">
        <f t="shared" si="5"/>
        <v>0</v>
      </c>
      <c r="V15" s="364" t="str">
        <f t="shared" si="1"/>
        <v>-</v>
      </c>
      <c r="W15" s="368" t="str">
        <f t="shared" si="2"/>
        <v>-</v>
      </c>
      <c r="X15" s="62" t="str">
        <f t="shared" si="6"/>
        <v>-</v>
      </c>
      <c r="Y15" s="144" t="str">
        <f t="shared" si="3"/>
        <v>0</v>
      </c>
      <c r="Z15" s="145">
        <f t="shared" si="7"/>
        <v>37</v>
      </c>
    </row>
    <row r="16" spans="1:26">
      <c r="A16" s="140">
        <f>классы!B201</f>
        <v>38</v>
      </c>
      <c r="B16" s="140" t="str">
        <f>классы!C201</f>
        <v>Чернецкая Елена Николаевна</v>
      </c>
      <c r="C16" s="141" t="str">
        <f>IF(IFERROR(VLOOKUP(CONCATENATE($A16,C$2),Исходный!$A$3:$G$3000,5,FALSE),FALSE)=0,"-",IFERROR(VLOOKUP(CONCATENATE($A16,C$2),Исходный!$A$3:$G$3000,5,FALSE),"---"))</f>
        <v>-</v>
      </c>
      <c r="D16" s="141" t="str">
        <f>IF(IFERROR(VLOOKUP(CONCATENATE($A16,D$2),Исходный!$A$3:$G$3000,5,FALSE),FALSE)=0,"-",IFERROR(VLOOKUP(CONCATENATE($A16,D$2),Исходный!$A$3:$G$3000,5,FALSE),"---"))</f>
        <v>-</v>
      </c>
      <c r="E16" s="141" t="str">
        <f>IF(IFERROR(VLOOKUP(CONCATENATE($A16,E$2),Исходный!$A$3:$G$3000,5,FALSE),FALSE)=0,"-",IFERROR(VLOOKUP(CONCATENATE($A16,E$2),Исходный!$A$3:$G$3000,5,FALSE),"---"))</f>
        <v>-</v>
      </c>
      <c r="F16" s="141" t="str">
        <f>IF(IFERROR(VLOOKUP(CONCATENATE($A16,F$2),Исходный!$A$3:$G$3000,5,FALSE),FALSE)=0,"-",IFERROR(VLOOKUP(CONCATENATE($A16,F$2),Исходный!$A$3:$G$3000,5,FALSE),"---"))</f>
        <v>-</v>
      </c>
      <c r="G16" s="141" t="str">
        <f>IF(IFERROR(VLOOKUP(CONCATENATE($A16,G$2),Исходный!$A$3:$G$3000,5,FALSE),FALSE)=0,"-",IFERROR(VLOOKUP(CONCATENATE($A16,G$2),Исходный!$A$3:$G$3000,5,FALSE),"---"))</f>
        <v>-</v>
      </c>
      <c r="H16" s="141" t="str">
        <f>IF(IFERROR(VLOOKUP(CONCATENATE($A16,H$2),Исходный!$A$3:$G$3000,5,FALSE),FALSE)=0,"-",IFERROR(VLOOKUP(CONCATENATE($A16,H$2),Исходный!$A$3:$G$3000,5,FALSE),"---"))</f>
        <v>-</v>
      </c>
      <c r="I16" s="141" t="str">
        <f>IF(IFERROR(VLOOKUP(CONCATENATE($A16,I$2),Исходный!$A$3:$G$3000,5,FALSE),FALSE)=0,"-",IFERROR(VLOOKUP(CONCATENATE($A16,I$2),Исходный!$A$3:$G$3000,5,FALSE),"---"))</f>
        <v>-</v>
      </c>
      <c r="J16" s="141" t="str">
        <f>IF(IFERROR(VLOOKUP(CONCATENATE($A16,J$2),Исходный!$A$3:$G$3000,5,FALSE),FALSE)=0,"-",IFERROR(VLOOKUP(CONCATENATE($A16,J$2),Исходный!$A$3:$G$3000,5,FALSE),"---"))</f>
        <v>---</v>
      </c>
      <c r="K16" s="141" t="str">
        <f>IF(IFERROR(VLOOKUP(CONCATENATE($A16,K$2),Исходный!$A$3:$G$3000,5,FALSE),FALSE)=0,"-",IFERROR(VLOOKUP(CONCATENATE($A16,K$2),Исходный!$A$3:$G$3000,5,FALSE),"---"))</f>
        <v>-</v>
      </c>
      <c r="L16" s="141" t="str">
        <f>IF(IFERROR(VLOOKUP(CONCATENATE($A16,L$2),Исходный!$A$3:$G$3000,5,FALSE),FALSE)=0,"-",IFERROR(VLOOKUP(CONCATENATE($A16,L$2),Исходный!$A$3:$G$3000,5,FALSE),"---"))</f>
        <v>-</v>
      </c>
      <c r="M16" s="141" t="str">
        <f>IF(IFERROR(VLOOKUP(CONCATENATE($A16,M$2),Исходный!$A$3:$G$3000,5,FALSE),FALSE)=0,"-",IFERROR(VLOOKUP(CONCATENATE($A16,M$2),Исходный!$A$3:$G$3000,5,FALSE),"---"))</f>
        <v>-</v>
      </c>
      <c r="N16" s="141" t="str">
        <f>IF(IFERROR(VLOOKUP(CONCATENATE($A16,N$2),Исходный!$A$3:$G$3000,5,FALSE),FALSE)=0,"-",IFERROR(VLOOKUP(CONCATENATE($A16,N$2),Исходный!$A$3:$G$3000,5,FALSE),"---"))</f>
        <v>---</v>
      </c>
      <c r="O16" s="141" t="str">
        <f>IF(IFERROR(VLOOKUP(CONCATENATE($A16,O$2),Исходный!$A$3:$G$3000,5,FALSE),FALSE)=0,"-",IFERROR(VLOOKUP(CONCATENATE($A16,O$2),Исходный!$A$3:$G$3000,5,FALSE),"---"))</f>
        <v>-</v>
      </c>
      <c r="P16" s="141" t="str">
        <f>IF(IFERROR(VLOOKUP(CONCATENATE($A16,P$2),Исходный!$A$3:$G$3000,5,FALSE),FALSE)=0,"-",IFERROR(VLOOKUP(CONCATENATE($A16,P$2),Исходный!$A$3:$G$3000,5,FALSE),"---"))</f>
        <v>-</v>
      </c>
      <c r="Q16" s="141" t="str">
        <f>IF(IFERROR(VLOOKUP(CONCATENATE($A16,Q$2),Исходный!$A$3:$G$3000,5,FALSE),FALSE)=0,"-",IFERROR(VLOOKUP(CONCATENATE($A16,Q$2),Исходный!$A$3:$G$3000,5,FALSE),"---"))</f>
        <v>-</v>
      </c>
      <c r="R16" s="141" t="str">
        <f>IF(IFERROR(VLOOKUP(CONCATENATE($A16,R$2),Исходный!$A$3:$G$3000,5,FALSE),FALSE)=0,"-",IFERROR(VLOOKUP(CONCATENATE($A16,R$2),Исходный!$A$3:$G$3000,5,FALSE),"---"))</f>
        <v>---</v>
      </c>
      <c r="S16" s="62">
        <f t="shared" si="0"/>
        <v>0</v>
      </c>
      <c r="T16" s="184">
        <f t="shared" si="4"/>
        <v>0</v>
      </c>
      <c r="U16" s="184">
        <f t="shared" si="5"/>
        <v>0</v>
      </c>
      <c r="V16" s="364" t="str">
        <f t="shared" si="1"/>
        <v>-</v>
      </c>
      <c r="W16" s="368" t="str">
        <f t="shared" si="2"/>
        <v>-</v>
      </c>
      <c r="X16" s="62" t="str">
        <f t="shared" si="6"/>
        <v>-</v>
      </c>
      <c r="Y16" s="144" t="str">
        <f t="shared" si="3"/>
        <v>0</v>
      </c>
      <c r="Z16" s="145">
        <f t="shared" si="7"/>
        <v>38</v>
      </c>
    </row>
    <row r="17" spans="1:26">
      <c r="A17" s="140">
        <f>классы!B202</f>
        <v>51</v>
      </c>
      <c r="B17" s="140" t="str">
        <f>классы!C202</f>
        <v>Басалаев Андрей Викторович</v>
      </c>
      <c r="C17" s="141">
        <f>IF(IFERROR(VLOOKUP(CONCATENATE($A17,C$2),Исходный!$A$3:$G$3000,5,FALSE),FALSE)=0,"-",IFERROR(VLOOKUP(CONCATENATE($A17,C$2),Исходный!$A$3:$G$3000,5,FALSE),"---"))</f>
        <v>8</v>
      </c>
      <c r="D17" s="141">
        <f>IF(IFERROR(VLOOKUP(CONCATENATE($A17,D$2),Исходный!$A$3:$G$3000,5,FALSE),FALSE)=0,"-",IFERROR(VLOOKUP(CONCATENATE($A17,D$2),Исходный!$A$3:$G$3000,5,FALSE),"---"))</f>
        <v>9</v>
      </c>
      <c r="E17" s="141">
        <f>IF(IFERROR(VLOOKUP(CONCATENATE($A17,E$2),Исходный!$A$3:$G$3000,5,FALSE),FALSE)=0,"-",IFERROR(VLOOKUP(CONCATENATE($A17,E$2),Исходный!$A$3:$G$3000,5,FALSE),"---"))</f>
        <v>6</v>
      </c>
      <c r="F17" s="141">
        <f>IF(IFERROR(VLOOKUP(CONCATENATE($A17,F$2),Исходный!$A$3:$G$3000,5,FALSE),FALSE)=0,"-",IFERROR(VLOOKUP(CONCATENATE($A17,F$2),Исходный!$A$3:$G$3000,5,FALSE),"---"))</f>
        <v>8</v>
      </c>
      <c r="G17" s="141">
        <f>IF(IFERROR(VLOOKUP(CONCATENATE($A17,G$2),Исходный!$A$3:$G$3000,5,FALSE),FALSE)=0,"-",IFERROR(VLOOKUP(CONCATENATE($A17,G$2),Исходный!$A$3:$G$3000,5,FALSE),"---"))</f>
        <v>11</v>
      </c>
      <c r="H17" s="141" t="str">
        <f>IF(IFERROR(VLOOKUP(CONCATENATE($A17,H$2),Исходный!$A$3:$G$3000,5,FALSE),FALSE)=0,"-",IFERROR(VLOOKUP(CONCATENATE($A17,H$2),Исходный!$A$3:$G$3000,5,FALSE),"---"))</f>
        <v>---</v>
      </c>
      <c r="I17" s="141" t="str">
        <f>IF(IFERROR(VLOOKUP(CONCATENATE($A17,I$2),Исходный!$A$3:$G$3000,5,FALSE),FALSE)=0,"-",IFERROR(VLOOKUP(CONCATENATE($A17,I$2),Исходный!$A$3:$G$3000,5,FALSE),"---"))</f>
        <v>-</v>
      </c>
      <c r="J17" s="141" t="str">
        <f>IF(IFERROR(VLOOKUP(CONCATENATE($A17,J$2),Исходный!$A$3:$G$3000,5,FALSE),FALSE)=0,"-",IFERROR(VLOOKUP(CONCATENATE($A17,J$2),Исходный!$A$3:$G$3000,5,FALSE),"---"))</f>
        <v>---</v>
      </c>
      <c r="K17" s="141">
        <f>IF(IFERROR(VLOOKUP(CONCATENATE($A17,K$2),Исходный!$A$3:$G$3000,5,FALSE),FALSE)=0,"-",IFERROR(VLOOKUP(CONCATENATE($A17,K$2),Исходный!$A$3:$G$3000,5,FALSE),"---"))</f>
        <v>8</v>
      </c>
      <c r="L17" s="141">
        <f>IF(IFERROR(VLOOKUP(CONCATENATE($A17,L$2),Исходный!$A$3:$G$3000,5,FALSE),FALSE)=0,"-",IFERROR(VLOOKUP(CONCATENATE($A17,L$2),Исходный!$A$3:$G$3000,5,FALSE),"---"))</f>
        <v>8</v>
      </c>
      <c r="M17" s="141">
        <f>IF(IFERROR(VLOOKUP(CONCATENATE($A17,M$2),Исходный!$A$3:$G$3000,5,FALSE),FALSE)=0,"-",IFERROR(VLOOKUP(CONCATENATE($A17,M$2),Исходный!$A$3:$G$3000,5,FALSE),"---"))</f>
        <v>8</v>
      </c>
      <c r="N17" s="141" t="str">
        <f>IF(IFERROR(VLOOKUP(CONCATENATE($A17,N$2),Исходный!$A$3:$G$3000,5,FALSE),FALSE)=0,"-",IFERROR(VLOOKUP(CONCATENATE($A17,N$2),Исходный!$A$3:$G$3000,5,FALSE),"---"))</f>
        <v>---</v>
      </c>
      <c r="O17" s="141">
        <f>IF(IFERROR(VLOOKUP(CONCATENATE($A17,O$2),Исходный!$A$3:$G$3000,5,FALSE),FALSE)=0,"-",IFERROR(VLOOKUP(CONCATENATE($A17,O$2),Исходный!$A$3:$G$3000,5,FALSE),"---"))</f>
        <v>6</v>
      </c>
      <c r="P17" s="141">
        <f>IF(IFERROR(VLOOKUP(CONCATENATE($A17,P$2),Исходный!$A$3:$G$3000,5,FALSE),FALSE)=0,"-",IFERROR(VLOOKUP(CONCATENATE($A17,P$2),Исходный!$A$3:$G$3000,5,FALSE),"---"))</f>
        <v>8</v>
      </c>
      <c r="Q17" s="141">
        <f>IF(IFERROR(VLOOKUP(CONCATENATE($A17,Q$2),Исходный!$A$3:$G$3000,5,FALSE),FALSE)=0,"-",IFERROR(VLOOKUP(CONCATENATE($A17,Q$2),Исходный!$A$3:$G$3000,5,FALSE),"---"))</f>
        <v>5</v>
      </c>
      <c r="R17" s="141" t="str">
        <f>IF(IFERROR(VLOOKUP(CONCATENATE($A17,R$2),Исходный!$A$3:$G$3000,5,FALSE),FALSE)=0,"-",IFERROR(VLOOKUP(CONCATENATE($A17,R$2),Исходный!$A$3:$G$3000,5,FALSE),"---"))</f>
        <v>---</v>
      </c>
      <c r="S17" s="62">
        <f t="shared" si="0"/>
        <v>11</v>
      </c>
      <c r="T17" s="184">
        <f t="shared" si="4"/>
        <v>5</v>
      </c>
      <c r="U17" s="184">
        <f t="shared" si="5"/>
        <v>11</v>
      </c>
      <c r="V17" s="364">
        <f t="shared" si="1"/>
        <v>7.7272837276545259</v>
      </c>
      <c r="W17" s="368">
        <f t="shared" si="2"/>
        <v>7.6666776670484653</v>
      </c>
      <c r="X17" s="62">
        <f t="shared" si="6"/>
        <v>2</v>
      </c>
      <c r="Y17" s="144">
        <f t="shared" si="3"/>
        <v>2.6181818181818128</v>
      </c>
      <c r="Z17" s="145">
        <f t="shared" si="7"/>
        <v>51</v>
      </c>
    </row>
    <row r="18" spans="1:26">
      <c r="A18" s="140">
        <f>классы!B203</f>
        <v>54</v>
      </c>
      <c r="B18" s="140" t="str">
        <f>классы!C203</f>
        <v>Силантьева Наталья Ильинична</v>
      </c>
      <c r="C18" s="141" t="str">
        <f>IF(IFERROR(VLOOKUP(CONCATENATE($A18,C$2),Исходный!$A$3:$G$3000,5,FALSE),FALSE)=0,"-",IFERROR(VLOOKUP(CONCATENATE($A18,C$2),Исходный!$A$3:$G$3000,5,FALSE),"---"))</f>
        <v>---</v>
      </c>
      <c r="D18" s="141" t="str">
        <f>IF(IFERROR(VLOOKUP(CONCATENATE($A18,D$2),Исходный!$A$3:$G$3000,5,FALSE),FALSE)=0,"-",IFERROR(VLOOKUP(CONCATENATE($A18,D$2),Исходный!$A$3:$G$3000,5,FALSE),"---"))</f>
        <v>-</v>
      </c>
      <c r="E18" s="141" t="str">
        <f>IF(IFERROR(VLOOKUP(CONCATENATE($A18,E$2),Исходный!$A$3:$G$3000,5,FALSE),FALSE)=0,"-",IFERROR(VLOOKUP(CONCATENATE($A18,E$2),Исходный!$A$3:$G$3000,5,FALSE),"---"))</f>
        <v>-</v>
      </c>
      <c r="F18" s="141" t="str">
        <f>IF(IFERROR(VLOOKUP(CONCATENATE($A18,F$2),Исходный!$A$3:$G$3000,5,FALSE),FALSE)=0,"-",IFERROR(VLOOKUP(CONCATENATE($A18,F$2),Исходный!$A$3:$G$3000,5,FALSE),"---"))</f>
        <v>-</v>
      </c>
      <c r="G18" s="141" t="str">
        <f>IF(IFERROR(VLOOKUP(CONCATENATE($A18,G$2),Исходный!$A$3:$G$3000,5,FALSE),FALSE)=0,"-",IFERROR(VLOOKUP(CONCATENATE($A18,G$2),Исходный!$A$3:$G$3000,5,FALSE),"---"))</f>
        <v>-</v>
      </c>
      <c r="H18" s="141" t="str">
        <f>IF(IFERROR(VLOOKUP(CONCATENATE($A18,H$2),Исходный!$A$3:$G$3000,5,FALSE),FALSE)=0,"-",IFERROR(VLOOKUP(CONCATENATE($A18,H$2),Исходный!$A$3:$G$3000,5,FALSE),"---"))</f>
        <v>---</v>
      </c>
      <c r="I18" s="141" t="str">
        <f>IF(IFERROR(VLOOKUP(CONCATENATE($A18,I$2),Исходный!$A$3:$G$3000,5,FALSE),FALSE)=0,"-",IFERROR(VLOOKUP(CONCATENATE($A18,I$2),Исходный!$A$3:$G$3000,5,FALSE),"---"))</f>
        <v>-</v>
      </c>
      <c r="J18" s="141" t="str">
        <f>IF(IFERROR(VLOOKUP(CONCATENATE($A18,J$2),Исходный!$A$3:$G$3000,5,FALSE),FALSE)=0,"-",IFERROR(VLOOKUP(CONCATENATE($A18,J$2),Исходный!$A$3:$G$3000,5,FALSE),"---"))</f>
        <v>---</v>
      </c>
      <c r="K18" s="141" t="str">
        <f>IF(IFERROR(VLOOKUP(CONCATENATE($A18,K$2),Исходный!$A$3:$G$3000,5,FALSE),FALSE)=0,"-",IFERROR(VLOOKUP(CONCATENATE($A18,K$2),Исходный!$A$3:$G$3000,5,FALSE),"---"))</f>
        <v>-</v>
      </c>
      <c r="L18" s="141" t="str">
        <f>IF(IFERROR(VLOOKUP(CONCATENATE($A18,L$2),Исходный!$A$3:$G$3000,5,FALSE),FALSE)=0,"-",IFERROR(VLOOKUP(CONCATENATE($A18,L$2),Исходный!$A$3:$G$3000,5,FALSE),"---"))</f>
        <v>-</v>
      </c>
      <c r="M18" s="141" t="str">
        <f>IF(IFERROR(VLOOKUP(CONCATENATE($A18,M$2),Исходный!$A$3:$G$3000,5,FALSE),FALSE)=0,"-",IFERROR(VLOOKUP(CONCATENATE($A18,M$2),Исходный!$A$3:$G$3000,5,FALSE),"---"))</f>
        <v>-</v>
      </c>
      <c r="N18" s="141" t="str">
        <f>IF(IFERROR(VLOOKUP(CONCATENATE($A18,N$2),Исходный!$A$3:$G$3000,5,FALSE),FALSE)=0,"-",IFERROR(VLOOKUP(CONCATENATE($A18,N$2),Исходный!$A$3:$G$3000,5,FALSE),"---"))</f>
        <v>---</v>
      </c>
      <c r="O18" s="141" t="str">
        <f>IF(IFERROR(VLOOKUP(CONCATENATE($A18,O$2),Исходный!$A$3:$G$3000,5,FALSE),FALSE)=0,"-",IFERROR(VLOOKUP(CONCATENATE($A18,O$2),Исходный!$A$3:$G$3000,5,FALSE),"---"))</f>
        <v>-</v>
      </c>
      <c r="P18" s="141" t="str">
        <f>IF(IFERROR(VLOOKUP(CONCATENATE($A18,P$2),Исходный!$A$3:$G$3000,5,FALSE),FALSE)=0,"-",IFERROR(VLOOKUP(CONCATENATE($A18,P$2),Исходный!$A$3:$G$3000,5,FALSE),"---"))</f>
        <v>-</v>
      </c>
      <c r="Q18" s="141" t="str">
        <f>IF(IFERROR(VLOOKUP(CONCATENATE($A18,Q$2),Исходный!$A$3:$G$3000,5,FALSE),FALSE)=0,"-",IFERROR(VLOOKUP(CONCATENATE($A18,Q$2),Исходный!$A$3:$G$3000,5,FALSE),"---"))</f>
        <v>-</v>
      </c>
      <c r="R18" s="141" t="str">
        <f>IF(IFERROR(VLOOKUP(CONCATENATE($A18,R$2),Исходный!$A$3:$G$3000,5,FALSE),FALSE)=0,"-",IFERROR(VLOOKUP(CONCATENATE($A18,R$2),Исходный!$A$3:$G$3000,5,FALSE),"---"))</f>
        <v>---</v>
      </c>
      <c r="S18" s="62">
        <f t="shared" si="0"/>
        <v>0</v>
      </c>
      <c r="T18" s="184">
        <f t="shared" si="4"/>
        <v>0</v>
      </c>
      <c r="U18" s="184">
        <f t="shared" si="5"/>
        <v>0</v>
      </c>
      <c r="V18" s="364" t="str">
        <f t="shared" si="1"/>
        <v>-</v>
      </c>
      <c r="W18" s="368" t="str">
        <f t="shared" si="2"/>
        <v>-</v>
      </c>
      <c r="X18" s="62" t="str">
        <f t="shared" si="6"/>
        <v>-</v>
      </c>
      <c r="Y18" s="144" t="str">
        <f t="shared" si="3"/>
        <v>0</v>
      </c>
      <c r="Z18" s="145">
        <f t="shared" si="7"/>
        <v>54</v>
      </c>
    </row>
    <row r="19" spans="1:26">
      <c r="A19" s="140">
        <f>классы!B204</f>
        <v>55</v>
      </c>
      <c r="B19" s="140" t="str">
        <f>классы!C204</f>
        <v>Аверина Александра Викторовна</v>
      </c>
      <c r="C19" s="141" t="str">
        <f>IF(IFERROR(VLOOKUP(CONCATENATE($A19,C$2),Исходный!$A$3:$G$3000,5,FALSE),FALSE)=0,"-",IFERROR(VLOOKUP(CONCATENATE($A19,C$2),Исходный!$A$3:$G$3000,5,FALSE),"---"))</f>
        <v>---</v>
      </c>
      <c r="D19" s="141">
        <f>IF(IFERROR(VLOOKUP(CONCATENATE($A19,D$2),Исходный!$A$3:$G$3000,5,FALSE),FALSE)=0,"-",IFERROR(VLOOKUP(CONCATENATE($A19,D$2),Исходный!$A$3:$G$3000,5,FALSE),"---"))</f>
        <v>3</v>
      </c>
      <c r="E19" s="141">
        <f>IF(IFERROR(VLOOKUP(CONCATENATE($A19,E$2),Исходный!$A$3:$G$3000,5,FALSE),FALSE)=0,"-",IFERROR(VLOOKUP(CONCATENATE($A19,E$2),Исходный!$A$3:$G$3000,5,FALSE),"---"))</f>
        <v>4</v>
      </c>
      <c r="F19" s="141">
        <f>IF(IFERROR(VLOOKUP(CONCATENATE($A19,F$2),Исходный!$A$3:$G$3000,5,FALSE),FALSE)=0,"-",IFERROR(VLOOKUP(CONCATENATE($A19,F$2),Исходный!$A$3:$G$3000,5,FALSE),"---"))</f>
        <v>6</v>
      </c>
      <c r="G19" s="141">
        <f>IF(IFERROR(VLOOKUP(CONCATENATE($A19,G$2),Исходный!$A$3:$G$3000,5,FALSE),FALSE)=0,"-",IFERROR(VLOOKUP(CONCATENATE($A19,G$2),Исходный!$A$3:$G$3000,5,FALSE),"---"))</f>
        <v>6</v>
      </c>
      <c r="H19" s="141" t="str">
        <f>IF(IFERROR(VLOOKUP(CONCATENATE($A19,H$2),Исходный!$A$3:$G$3000,5,FALSE),FALSE)=0,"-",IFERROR(VLOOKUP(CONCATENATE($A19,H$2),Исходный!$A$3:$G$3000,5,FALSE),"---"))</f>
        <v>---</v>
      </c>
      <c r="I19" s="141" t="str">
        <f>IF(IFERROR(VLOOKUP(CONCATENATE($A19,I$2),Исходный!$A$3:$G$3000,5,FALSE),FALSE)=0,"-",IFERROR(VLOOKUP(CONCATENATE($A19,I$2),Исходный!$A$3:$G$3000,5,FALSE),"---"))</f>
        <v>-</v>
      </c>
      <c r="J19" s="141" t="str">
        <f>IF(IFERROR(VLOOKUP(CONCATENATE($A19,J$2),Исходный!$A$3:$G$3000,5,FALSE),FALSE)=0,"-",IFERROR(VLOOKUP(CONCATENATE($A19,J$2),Исходный!$A$3:$G$3000,5,FALSE),"---"))</f>
        <v>---</v>
      </c>
      <c r="K19" s="141">
        <f>IF(IFERROR(VLOOKUP(CONCATENATE($A19,K$2),Исходный!$A$3:$G$3000,5,FALSE),FALSE)=0,"-",IFERROR(VLOOKUP(CONCATENATE($A19,K$2),Исходный!$A$3:$G$3000,5,FALSE),"---"))</f>
        <v>4</v>
      </c>
      <c r="L19" s="141">
        <f>IF(IFERROR(VLOOKUP(CONCATENATE($A19,L$2),Исходный!$A$3:$G$3000,5,FALSE),FALSE)=0,"-",IFERROR(VLOOKUP(CONCATENATE($A19,L$2),Исходный!$A$3:$G$3000,5,FALSE),"---"))</f>
        <v>4</v>
      </c>
      <c r="M19" s="141">
        <f>IF(IFERROR(VLOOKUP(CONCATENATE($A19,M$2),Исходный!$A$3:$G$3000,5,FALSE),FALSE)=0,"-",IFERROR(VLOOKUP(CONCATENATE($A19,M$2),Исходный!$A$3:$G$3000,5,FALSE),"---"))</f>
        <v>6</v>
      </c>
      <c r="N19" s="141" t="str">
        <f>IF(IFERROR(VLOOKUP(CONCATENATE($A19,N$2),Исходный!$A$3:$G$3000,5,FALSE),FALSE)=0,"-",IFERROR(VLOOKUP(CONCATENATE($A19,N$2),Исходный!$A$3:$G$3000,5,FALSE),"---"))</f>
        <v>---</v>
      </c>
      <c r="O19" s="141">
        <f>IF(IFERROR(VLOOKUP(CONCATENATE($A19,O$2),Исходный!$A$3:$G$3000,5,FALSE),FALSE)=0,"-",IFERROR(VLOOKUP(CONCATENATE($A19,O$2),Исходный!$A$3:$G$3000,5,FALSE),"---"))</f>
        <v>2</v>
      </c>
      <c r="P19" s="141">
        <f>IF(IFERROR(VLOOKUP(CONCATENATE($A19,P$2),Исходный!$A$3:$G$3000,5,FALSE),FALSE)=0,"-",IFERROR(VLOOKUP(CONCATENATE($A19,P$2),Исходный!$A$3:$G$3000,5,FALSE),"---"))</f>
        <v>6</v>
      </c>
      <c r="Q19" s="141">
        <f>IF(IFERROR(VLOOKUP(CONCATENATE($A19,Q$2),Исходный!$A$3:$G$3000,5,FALSE),FALSE)=0,"-",IFERROR(VLOOKUP(CONCATENATE($A19,Q$2),Исходный!$A$3:$G$3000,5,FALSE),"---"))</f>
        <v>4</v>
      </c>
      <c r="R19" s="141" t="str">
        <f>IF(IFERROR(VLOOKUP(CONCATENATE($A19,R$2),Исходный!$A$3:$G$3000,5,FALSE),FALSE)=0,"-",IFERROR(VLOOKUP(CONCATENATE($A19,R$2),Исходный!$A$3:$G$3000,5,FALSE),"---"))</f>
        <v>---</v>
      </c>
      <c r="S19" s="62">
        <f t="shared" si="0"/>
        <v>10</v>
      </c>
      <c r="T19" s="184">
        <f t="shared" si="4"/>
        <v>2</v>
      </c>
      <c r="U19" s="184">
        <f t="shared" si="5"/>
        <v>6</v>
      </c>
      <c r="V19" s="364">
        <f t="shared" si="1"/>
        <v>4.5000100004862498</v>
      </c>
      <c r="W19" s="368">
        <f t="shared" si="2"/>
        <v>4.6250100004862498</v>
      </c>
      <c r="X19" s="62">
        <f t="shared" si="6"/>
        <v>7</v>
      </c>
      <c r="Y19" s="144">
        <f t="shared" si="3"/>
        <v>2.0555555555555554</v>
      </c>
      <c r="Z19" s="145">
        <f t="shared" si="7"/>
        <v>55</v>
      </c>
    </row>
    <row r="20" spans="1:26">
      <c r="A20" s="140">
        <f>классы!B205</f>
        <v>57</v>
      </c>
      <c r="B20" s="140" t="str">
        <f>классы!C205</f>
        <v>Аверина Александра Викторовна</v>
      </c>
      <c r="C20" s="141" t="str">
        <f>IF(IFERROR(VLOOKUP(CONCATENATE($A20,C$2),Исходный!$A$3:$G$3000,5,FALSE),FALSE)=0,"-",IFERROR(VLOOKUP(CONCATENATE($A20,C$2),Исходный!$A$3:$G$3000,5,FALSE),"---"))</f>
        <v>---</v>
      </c>
      <c r="D20" s="141">
        <f>IF(IFERROR(VLOOKUP(CONCATENATE($A20,D$2),Исходный!$A$3:$G$3000,5,FALSE),FALSE)=0,"-",IFERROR(VLOOKUP(CONCATENATE($A20,D$2),Исходный!$A$3:$G$3000,5,FALSE),"---"))</f>
        <v>6</v>
      </c>
      <c r="E20" s="141">
        <f>IF(IFERROR(VLOOKUP(CONCATENATE($A20,E$2),Исходный!$A$3:$G$3000,5,FALSE),FALSE)=0,"-",IFERROR(VLOOKUP(CONCATENATE($A20,E$2),Исходный!$A$3:$G$3000,5,FALSE),"---"))</f>
        <v>4</v>
      </c>
      <c r="F20" s="141">
        <f>IF(IFERROR(VLOOKUP(CONCATENATE($A20,F$2),Исходный!$A$3:$G$3000,5,FALSE),FALSE)=0,"-",IFERROR(VLOOKUP(CONCATENATE($A20,F$2),Исходный!$A$3:$G$3000,5,FALSE),"---"))</f>
        <v>7</v>
      </c>
      <c r="G20" s="141">
        <f>IF(IFERROR(VLOOKUP(CONCATENATE($A20,G$2),Исходный!$A$3:$G$3000,5,FALSE),FALSE)=0,"-",IFERROR(VLOOKUP(CONCATENATE($A20,G$2),Исходный!$A$3:$G$3000,5,FALSE),"---"))</f>
        <v>4</v>
      </c>
      <c r="H20" s="141" t="str">
        <f>IF(IFERROR(VLOOKUP(CONCATENATE($A20,H$2),Исходный!$A$3:$G$3000,5,FALSE),FALSE)=0,"-",IFERROR(VLOOKUP(CONCATENATE($A20,H$2),Исходный!$A$3:$G$3000,5,FALSE),"---"))</f>
        <v>---</v>
      </c>
      <c r="I20" s="141" t="str">
        <f>IF(IFERROR(VLOOKUP(CONCATENATE($A20,I$2),Исходный!$A$3:$G$3000,5,FALSE),FALSE)=0,"-",IFERROR(VLOOKUP(CONCATENATE($A20,I$2),Исходный!$A$3:$G$3000,5,FALSE),"---"))</f>
        <v>-</v>
      </c>
      <c r="J20" s="141" t="str">
        <f>IF(IFERROR(VLOOKUP(CONCATENATE($A20,J$2),Исходный!$A$3:$G$3000,5,FALSE),FALSE)=0,"-",IFERROR(VLOOKUP(CONCATENATE($A20,J$2),Исходный!$A$3:$G$3000,5,FALSE),"---"))</f>
        <v>---</v>
      </c>
      <c r="K20" s="141">
        <f>IF(IFERROR(VLOOKUP(CONCATENATE($A20,K$2),Исходный!$A$3:$G$3000,5,FALSE),FALSE)=0,"-",IFERROR(VLOOKUP(CONCATENATE($A20,K$2),Исходный!$A$3:$G$3000,5,FALSE),"---"))</f>
        <v>4</v>
      </c>
      <c r="L20" s="141">
        <f>IF(IFERROR(VLOOKUP(CONCATENATE($A20,L$2),Исходный!$A$3:$G$3000,5,FALSE),FALSE)=0,"-",IFERROR(VLOOKUP(CONCATENATE($A20,L$2),Исходный!$A$3:$G$3000,5,FALSE),"---"))</f>
        <v>5</v>
      </c>
      <c r="M20" s="141">
        <f>IF(IFERROR(VLOOKUP(CONCATENATE($A20,M$2),Исходный!$A$3:$G$3000,5,FALSE),FALSE)=0,"-",IFERROR(VLOOKUP(CONCATENATE($A20,M$2),Исходный!$A$3:$G$3000,5,FALSE),"---"))</f>
        <v>7</v>
      </c>
      <c r="N20" s="141" t="str">
        <f>IF(IFERROR(VLOOKUP(CONCATENATE($A20,N$2),Исходный!$A$3:$G$3000,5,FALSE),FALSE)=0,"-",IFERROR(VLOOKUP(CONCATENATE($A20,N$2),Исходный!$A$3:$G$3000,5,FALSE),"---"))</f>
        <v>---</v>
      </c>
      <c r="O20" s="141">
        <f>IF(IFERROR(VLOOKUP(CONCATENATE($A20,O$2),Исходный!$A$3:$G$3000,5,FALSE),FALSE)=0,"-",IFERROR(VLOOKUP(CONCATENATE($A20,O$2),Исходный!$A$3:$G$3000,5,FALSE),"---"))</f>
        <v>3</v>
      </c>
      <c r="P20" s="141">
        <f>IF(IFERROR(VLOOKUP(CONCATENATE($A20,P$2),Исходный!$A$3:$G$3000,5,FALSE),FALSE)=0,"-",IFERROR(VLOOKUP(CONCATENATE($A20,P$2),Исходный!$A$3:$G$3000,5,FALSE),"---"))</f>
        <v>6</v>
      </c>
      <c r="Q20" s="141">
        <f>IF(IFERROR(VLOOKUP(CONCATENATE($A20,Q$2),Исходный!$A$3:$G$3000,5,FALSE),FALSE)=0,"-",IFERROR(VLOOKUP(CONCATENATE($A20,Q$2),Исходный!$A$3:$G$3000,5,FALSE),"---"))</f>
        <v>5</v>
      </c>
      <c r="R20" s="141" t="str">
        <f>IF(IFERROR(VLOOKUP(CONCATENATE($A20,R$2),Исходный!$A$3:$G$3000,5,FALSE),FALSE)=0,"-",IFERROR(VLOOKUP(CONCATENATE($A20,R$2),Исходный!$A$3:$G$3000,5,FALSE),"---"))</f>
        <v>---</v>
      </c>
      <c r="S20" s="62">
        <f t="shared" si="0"/>
        <v>10</v>
      </c>
      <c r="T20" s="184">
        <f t="shared" si="4"/>
        <v>3</v>
      </c>
      <c r="U20" s="184">
        <f t="shared" si="5"/>
        <v>7</v>
      </c>
      <c r="V20" s="364">
        <f t="shared" si="1"/>
        <v>5.1000100005322606</v>
      </c>
      <c r="W20" s="368">
        <f t="shared" si="2"/>
        <v>5.125010000532261</v>
      </c>
      <c r="X20" s="62">
        <f t="shared" si="6"/>
        <v>6</v>
      </c>
      <c r="Y20" s="144">
        <f t="shared" si="3"/>
        <v>1.8777777777777753</v>
      </c>
      <c r="Z20" s="145">
        <f t="shared" si="7"/>
        <v>57</v>
      </c>
    </row>
    <row r="21" spans="1:26">
      <c r="A21" s="140">
        <f>классы!B206</f>
        <v>59</v>
      </c>
      <c r="B21" s="140" t="str">
        <f>классы!C206</f>
        <v>Люция Хисматуллина, Елена Котлярова</v>
      </c>
      <c r="C21" s="141">
        <f>IF(IFERROR(VLOOKUP(CONCATENATE($A21,C$2),Исходный!$A$3:$G$3000,5,FALSE),FALSE)=0,"-",IFERROR(VLOOKUP(CONCATENATE($A21,C$2),Исходный!$A$3:$G$3000,5,FALSE),"---"))</f>
        <v>4</v>
      </c>
      <c r="D21" s="141">
        <f>IF(IFERROR(VLOOKUP(CONCATENATE($A21,D$2),Исходный!$A$3:$G$3000,5,FALSE),FALSE)=0,"-",IFERROR(VLOOKUP(CONCATENATE($A21,D$2),Исходный!$A$3:$G$3000,5,FALSE),"---"))</f>
        <v>5</v>
      </c>
      <c r="E21" s="141">
        <f>IF(IFERROR(VLOOKUP(CONCATENATE($A21,E$2),Исходный!$A$3:$G$3000,5,FALSE),FALSE)=0,"-",IFERROR(VLOOKUP(CONCATENATE($A21,E$2),Исходный!$A$3:$G$3000,5,FALSE),"---"))</f>
        <v>3</v>
      </c>
      <c r="F21" s="141">
        <f>IF(IFERROR(VLOOKUP(CONCATENATE($A21,F$2),Исходный!$A$3:$G$3000,5,FALSE),FALSE)=0,"-",IFERROR(VLOOKUP(CONCATENATE($A21,F$2),Исходный!$A$3:$G$3000,5,FALSE),"---"))</f>
        <v>6</v>
      </c>
      <c r="G21" s="141">
        <f>IF(IFERROR(VLOOKUP(CONCATENATE($A21,G$2),Исходный!$A$3:$G$3000,5,FALSE),FALSE)=0,"-",IFERROR(VLOOKUP(CONCATENATE($A21,G$2),Исходный!$A$3:$G$3000,5,FALSE),"---"))</f>
        <v>5</v>
      </c>
      <c r="H21" s="141" t="str">
        <f>IF(IFERROR(VLOOKUP(CONCATENATE($A21,H$2),Исходный!$A$3:$G$3000,5,FALSE),FALSE)=0,"-",IFERROR(VLOOKUP(CONCATENATE($A21,H$2),Исходный!$A$3:$G$3000,5,FALSE),"---"))</f>
        <v>---</v>
      </c>
      <c r="I21" s="141" t="str">
        <f>IF(IFERROR(VLOOKUP(CONCATENATE($A21,I$2),Исходный!$A$3:$G$3000,5,FALSE),FALSE)=0,"-",IFERROR(VLOOKUP(CONCATENATE($A21,I$2),Исходный!$A$3:$G$3000,5,FALSE),"---"))</f>
        <v>-</v>
      </c>
      <c r="J21" s="141" t="str">
        <f>IF(IFERROR(VLOOKUP(CONCATENATE($A21,J$2),Исходный!$A$3:$G$3000,5,FALSE),FALSE)=0,"-",IFERROR(VLOOKUP(CONCATENATE($A21,J$2),Исходный!$A$3:$G$3000,5,FALSE),"---"))</f>
        <v>---</v>
      </c>
      <c r="K21" s="141">
        <f>IF(IFERROR(VLOOKUP(CONCATENATE($A21,K$2),Исходный!$A$3:$G$3000,5,FALSE),FALSE)=0,"-",IFERROR(VLOOKUP(CONCATENATE($A21,K$2),Исходный!$A$3:$G$3000,5,FALSE),"---"))</f>
        <v>3</v>
      </c>
      <c r="L21" s="141">
        <f>IF(IFERROR(VLOOKUP(CONCATENATE($A21,L$2),Исходный!$A$3:$G$3000,5,FALSE),FALSE)=0,"-",IFERROR(VLOOKUP(CONCATENATE($A21,L$2),Исходный!$A$3:$G$3000,5,FALSE),"---"))</f>
        <v>4</v>
      </c>
      <c r="M21" s="141">
        <f>IF(IFERROR(VLOOKUP(CONCATENATE($A21,M$2),Исходный!$A$3:$G$3000,5,FALSE),FALSE)=0,"-",IFERROR(VLOOKUP(CONCATENATE($A21,M$2),Исходный!$A$3:$G$3000,5,FALSE),"---"))</f>
        <v>5</v>
      </c>
      <c r="N21" s="141" t="str">
        <f>IF(IFERROR(VLOOKUP(CONCATENATE($A21,N$2),Исходный!$A$3:$G$3000,5,FALSE),FALSE)=0,"-",IFERROR(VLOOKUP(CONCATENATE($A21,N$2),Исходный!$A$3:$G$3000,5,FALSE),"---"))</f>
        <v>---</v>
      </c>
      <c r="O21" s="141">
        <f>IF(IFERROR(VLOOKUP(CONCATENATE($A21,O$2),Исходный!$A$3:$G$3000,5,FALSE),FALSE)=0,"-",IFERROR(VLOOKUP(CONCATENATE($A21,O$2),Исходный!$A$3:$G$3000,5,FALSE),"---"))</f>
        <v>2</v>
      </c>
      <c r="P21" s="141">
        <f>IF(IFERROR(VLOOKUP(CONCATENATE($A21,P$2),Исходный!$A$3:$G$3000,5,FALSE),FALSE)=0,"-",IFERROR(VLOOKUP(CONCATENATE($A21,P$2),Исходный!$A$3:$G$3000,5,FALSE),"---"))</f>
        <v>6</v>
      </c>
      <c r="Q21" s="141">
        <f>IF(IFERROR(VLOOKUP(CONCATENATE($A21,Q$2),Исходный!$A$3:$G$3000,5,FALSE),FALSE)=0,"-",IFERROR(VLOOKUP(CONCATENATE($A21,Q$2),Исходный!$A$3:$G$3000,5,FALSE),"---"))</f>
        <v>7</v>
      </c>
      <c r="R21" s="141" t="str">
        <f>IF(IFERROR(VLOOKUP(CONCATENATE($A21,R$2),Исходный!$A$3:$G$3000,5,FALSE),FALSE)=0,"-",IFERROR(VLOOKUP(CONCATENATE($A21,R$2),Исходный!$A$3:$G$3000,5,FALSE),"---"))</f>
        <v>---</v>
      </c>
      <c r="S21" s="62">
        <f t="shared" si="0"/>
        <v>11</v>
      </c>
      <c r="T21" s="184">
        <f t="shared" si="4"/>
        <v>2</v>
      </c>
      <c r="U21" s="184">
        <f t="shared" si="5"/>
        <v>7</v>
      </c>
      <c r="V21" s="364">
        <f t="shared" si="1"/>
        <v>4.545465545894352</v>
      </c>
      <c r="W21" s="368">
        <f t="shared" si="2"/>
        <v>4.5555665559953615</v>
      </c>
      <c r="X21" s="62">
        <f t="shared" si="6"/>
        <v>8</v>
      </c>
      <c r="Y21" s="144">
        <f t="shared" si="3"/>
        <v>2.272727272727272</v>
      </c>
      <c r="Z21" s="145">
        <f t="shared" si="7"/>
        <v>59</v>
      </c>
    </row>
    <row r="22" spans="1:26">
      <c r="A22" s="140">
        <f>классы!B207</f>
        <v>63</v>
      </c>
      <c r="B22" s="140" t="str">
        <f>классы!C207</f>
        <v>Демидов Иван Владимирович</v>
      </c>
      <c r="C22" s="141" t="str">
        <f>IF(IFERROR(VLOOKUP(CONCATENATE($A22,C$2),Исходный!$A$3:$G$3000,5,FALSE),FALSE)=0,"-",IFERROR(VLOOKUP(CONCATENATE($A22,C$2),Исходный!$A$3:$G$3000,5,FALSE),"---"))</f>
        <v>---</v>
      </c>
      <c r="D22" s="141" t="str">
        <f>IF(IFERROR(VLOOKUP(CONCATENATE($A22,D$2),Исходный!$A$3:$G$3000,5,FALSE),FALSE)=0,"-",IFERROR(VLOOKUP(CONCATENATE($A22,D$2),Исходный!$A$3:$G$3000,5,FALSE),"---"))</f>
        <v>-</v>
      </c>
      <c r="E22" s="141" t="str">
        <f>IF(IFERROR(VLOOKUP(CONCATENATE($A22,E$2),Исходный!$A$3:$G$3000,5,FALSE),FALSE)=0,"-",IFERROR(VLOOKUP(CONCATENATE($A22,E$2),Исходный!$A$3:$G$3000,5,FALSE),"---"))</f>
        <v>-</v>
      </c>
      <c r="F22" s="141" t="str">
        <f>IF(IFERROR(VLOOKUP(CONCATENATE($A22,F$2),Исходный!$A$3:$G$3000,5,FALSE),FALSE)=0,"-",IFERROR(VLOOKUP(CONCATENATE($A22,F$2),Исходный!$A$3:$G$3000,5,FALSE),"---"))</f>
        <v>-</v>
      </c>
      <c r="G22" s="141" t="str">
        <f>IF(IFERROR(VLOOKUP(CONCATENATE($A22,G$2),Исходный!$A$3:$G$3000,5,FALSE),FALSE)=0,"-",IFERROR(VLOOKUP(CONCATENATE($A22,G$2),Исходный!$A$3:$G$3000,5,FALSE),"---"))</f>
        <v>-</v>
      </c>
      <c r="H22" s="141" t="str">
        <f>IF(IFERROR(VLOOKUP(CONCATENATE($A22,H$2),Исходный!$A$3:$G$3000,5,FALSE),FALSE)=0,"-",IFERROR(VLOOKUP(CONCATENATE($A22,H$2),Исходный!$A$3:$G$3000,5,FALSE),"---"))</f>
        <v>---</v>
      </c>
      <c r="I22" s="141" t="str">
        <f>IF(IFERROR(VLOOKUP(CONCATENATE($A22,I$2),Исходный!$A$3:$G$3000,5,FALSE),FALSE)=0,"-",IFERROR(VLOOKUP(CONCATENATE($A22,I$2),Исходный!$A$3:$G$3000,5,FALSE),"---"))</f>
        <v>-</v>
      </c>
      <c r="J22" s="141" t="str">
        <f>IF(IFERROR(VLOOKUP(CONCATENATE($A22,J$2),Исходный!$A$3:$G$3000,5,FALSE),FALSE)=0,"-",IFERROR(VLOOKUP(CONCATENATE($A22,J$2),Исходный!$A$3:$G$3000,5,FALSE),"---"))</f>
        <v>---</v>
      </c>
      <c r="K22" s="141" t="str">
        <f>IF(IFERROR(VLOOKUP(CONCATENATE($A22,K$2),Исходный!$A$3:$G$3000,5,FALSE),FALSE)=0,"-",IFERROR(VLOOKUP(CONCATENATE($A22,K$2),Исходный!$A$3:$G$3000,5,FALSE),"---"))</f>
        <v>-</v>
      </c>
      <c r="L22" s="141" t="str">
        <f>IF(IFERROR(VLOOKUP(CONCATENATE($A22,L$2),Исходный!$A$3:$G$3000,5,FALSE),FALSE)=0,"-",IFERROR(VLOOKUP(CONCATENATE($A22,L$2),Исходный!$A$3:$G$3000,5,FALSE),"---"))</f>
        <v>-</v>
      </c>
      <c r="M22" s="141" t="str">
        <f>IF(IFERROR(VLOOKUP(CONCATENATE($A22,M$2),Исходный!$A$3:$G$3000,5,FALSE),FALSE)=0,"-",IFERROR(VLOOKUP(CONCATENATE($A22,M$2),Исходный!$A$3:$G$3000,5,FALSE),"---"))</f>
        <v>-</v>
      </c>
      <c r="N22" s="141" t="str">
        <f>IF(IFERROR(VLOOKUP(CONCATENATE($A22,N$2),Исходный!$A$3:$G$3000,5,FALSE),FALSE)=0,"-",IFERROR(VLOOKUP(CONCATENATE($A22,N$2),Исходный!$A$3:$G$3000,5,FALSE),"---"))</f>
        <v>---</v>
      </c>
      <c r="O22" s="141" t="str">
        <f>IF(IFERROR(VLOOKUP(CONCATENATE($A22,O$2),Исходный!$A$3:$G$3000,5,FALSE),FALSE)=0,"-",IFERROR(VLOOKUP(CONCATENATE($A22,O$2),Исходный!$A$3:$G$3000,5,FALSE),"---"))</f>
        <v>---</v>
      </c>
      <c r="P22" s="141" t="str">
        <f>IF(IFERROR(VLOOKUP(CONCATENATE($A22,P$2),Исходный!$A$3:$G$3000,5,FALSE),FALSE)=0,"-",IFERROR(VLOOKUP(CONCATENATE($A22,P$2),Исходный!$A$3:$G$3000,5,FALSE),"---"))</f>
        <v>-</v>
      </c>
      <c r="Q22" s="141" t="str">
        <f>IF(IFERROR(VLOOKUP(CONCATENATE($A22,Q$2),Исходный!$A$3:$G$3000,5,FALSE),FALSE)=0,"-",IFERROR(VLOOKUP(CONCATENATE($A22,Q$2),Исходный!$A$3:$G$3000,5,FALSE),"---"))</f>
        <v>-</v>
      </c>
      <c r="R22" s="141" t="str">
        <f>IF(IFERROR(VLOOKUP(CONCATENATE($A22,R$2),Исходный!$A$3:$G$3000,5,FALSE),FALSE)=0,"-",IFERROR(VLOOKUP(CONCATENATE($A22,R$2),Исходный!$A$3:$G$3000,5,FALSE),"---"))</f>
        <v>---</v>
      </c>
      <c r="S22" s="62">
        <f t="shared" ref="S22:S23" si="8">COUNTIF(C22:R22,"&gt;0")</f>
        <v>0</v>
      </c>
      <c r="T22" s="184">
        <f t="shared" ref="T22:T23" si="9">MIN(C22:R22)</f>
        <v>0</v>
      </c>
      <c r="U22" s="184">
        <f t="shared" ref="U22:U23" si="10">MAX(C22:R22)</f>
        <v>0</v>
      </c>
      <c r="V22" s="364" t="str">
        <f t="shared" ref="V22:V23" si="11">IF(S22&gt;0,AVERAGEIF(C22:R22,"&gt;0",C22:R22)+0.000001*S22+0.000000001*(1/(Y22+0.001)),"-")</f>
        <v>-</v>
      </c>
      <c r="W22" s="368" t="str">
        <f t="shared" ref="W22:W23" si="12">IF(S22&gt;0,(SUMIF(C22:R22,"&gt;0",C22:R22)-T22-U22)/(S22-2)+0.000001*S22+0.000000001*(1/(Y22+0.001)),"-")</f>
        <v>-</v>
      </c>
      <c r="X22" s="62" t="str">
        <f t="shared" ref="X22:X23" si="13">IFERROR(RANK(W22,$W$3:$W$23,0),"-")</f>
        <v>-</v>
      </c>
      <c r="Y22" s="144" t="str">
        <f t="shared" ref="Y22:Y23" si="14">IF(S22&gt;1,VAR(C22:R22),"0")</f>
        <v>0</v>
      </c>
      <c r="Z22" s="145">
        <f t="shared" si="7"/>
        <v>63</v>
      </c>
    </row>
    <row r="23" spans="1:26">
      <c r="A23" s="140">
        <f>классы!B208</f>
        <v>74</v>
      </c>
      <c r="B23" s="140" t="str">
        <f>классы!C208</f>
        <v>Сорокин Юрий Владимирович</v>
      </c>
      <c r="C23" s="141" t="str">
        <f>IF(IFERROR(VLOOKUP(CONCATENATE($A23,C$2),Исходный!$A$3:$G$3000,5,FALSE),FALSE)=0,"-",IFERROR(VLOOKUP(CONCATENATE($A23,C$2),Исходный!$A$3:$G$3000,5,FALSE),"---"))</f>
        <v>---</v>
      </c>
      <c r="D23" s="141" t="str">
        <f>IF(IFERROR(VLOOKUP(CONCATENATE($A23,D$2),Исходный!$A$3:$G$3000,5,FALSE),FALSE)=0,"-",IFERROR(VLOOKUP(CONCATENATE($A23,D$2),Исходный!$A$3:$G$3000,5,FALSE),"---"))</f>
        <v>---</v>
      </c>
      <c r="E23" s="141" t="str">
        <f>IF(IFERROR(VLOOKUP(CONCATENATE($A23,E$2),Исходный!$A$3:$G$3000,5,FALSE),FALSE)=0,"-",IFERROR(VLOOKUP(CONCATENATE($A23,E$2),Исходный!$A$3:$G$3000,5,FALSE),"---"))</f>
        <v>---</v>
      </c>
      <c r="F23" s="141" t="str">
        <f>IF(IFERROR(VLOOKUP(CONCATENATE($A23,F$2),Исходный!$A$3:$G$3000,5,FALSE),FALSE)=0,"-",IFERROR(VLOOKUP(CONCATENATE($A23,F$2),Исходный!$A$3:$G$3000,5,FALSE),"---"))</f>
        <v>---</v>
      </c>
      <c r="G23" s="141" t="str">
        <f>IF(IFERROR(VLOOKUP(CONCATENATE($A23,G$2),Исходный!$A$3:$G$3000,5,FALSE),FALSE)=0,"-",IFERROR(VLOOKUP(CONCATENATE($A23,G$2),Исходный!$A$3:$G$3000,5,FALSE),"---"))</f>
        <v>---</v>
      </c>
      <c r="H23" s="141" t="str">
        <f>IF(IFERROR(VLOOKUP(CONCATENATE($A23,H$2),Исходный!$A$3:$G$3000,5,FALSE),FALSE)=0,"-",IFERROR(VLOOKUP(CONCATENATE($A23,H$2),Исходный!$A$3:$G$3000,5,FALSE),"---"))</f>
        <v>---</v>
      </c>
      <c r="I23" s="141" t="str">
        <f>IF(IFERROR(VLOOKUP(CONCATENATE($A23,I$2),Исходный!$A$3:$G$3000,5,FALSE),FALSE)=0,"-",IFERROR(VLOOKUP(CONCATENATE($A23,I$2),Исходный!$A$3:$G$3000,5,FALSE),"---"))</f>
        <v>---</v>
      </c>
      <c r="J23" s="141" t="str">
        <f>IF(IFERROR(VLOOKUP(CONCATENATE($A23,J$2),Исходный!$A$3:$G$3000,5,FALSE),FALSE)=0,"-",IFERROR(VLOOKUP(CONCATENATE($A23,J$2),Исходный!$A$3:$G$3000,5,FALSE),"---"))</f>
        <v>---</v>
      </c>
      <c r="K23" s="141" t="str">
        <f>IF(IFERROR(VLOOKUP(CONCATENATE($A23,K$2),Исходный!$A$3:$G$3000,5,FALSE),FALSE)=0,"-",IFERROR(VLOOKUP(CONCATENATE($A23,K$2),Исходный!$A$3:$G$3000,5,FALSE),"---"))</f>
        <v>---</v>
      </c>
      <c r="L23" s="141" t="str">
        <f>IF(IFERROR(VLOOKUP(CONCATENATE($A23,L$2),Исходный!$A$3:$G$3000,5,FALSE),FALSE)=0,"-",IFERROR(VLOOKUP(CONCATENATE($A23,L$2),Исходный!$A$3:$G$3000,5,FALSE),"---"))</f>
        <v>---</v>
      </c>
      <c r="M23" s="141" t="str">
        <f>IF(IFERROR(VLOOKUP(CONCATENATE($A23,M$2),Исходный!$A$3:$G$3000,5,FALSE),FALSE)=0,"-",IFERROR(VLOOKUP(CONCATENATE($A23,M$2),Исходный!$A$3:$G$3000,5,FALSE),"---"))</f>
        <v>---</v>
      </c>
      <c r="N23" s="141" t="str">
        <f>IF(IFERROR(VLOOKUP(CONCATENATE($A23,N$2),Исходный!$A$3:$G$3000,5,FALSE),FALSE)=0,"-",IFERROR(VLOOKUP(CONCATENATE($A23,N$2),Исходный!$A$3:$G$3000,5,FALSE),"---"))</f>
        <v>---</v>
      </c>
      <c r="O23" s="141" t="str">
        <f>IF(IFERROR(VLOOKUP(CONCATENATE($A23,O$2),Исходный!$A$3:$G$3000,5,FALSE),FALSE)=0,"-",IFERROR(VLOOKUP(CONCATENATE($A23,O$2),Исходный!$A$3:$G$3000,5,FALSE),"---"))</f>
        <v>---</v>
      </c>
      <c r="P23" s="141" t="str">
        <f>IF(IFERROR(VLOOKUP(CONCATENATE($A23,P$2),Исходный!$A$3:$G$3000,5,FALSE),FALSE)=0,"-",IFERROR(VLOOKUP(CONCATENATE($A23,P$2),Исходный!$A$3:$G$3000,5,FALSE),"---"))</f>
        <v>---</v>
      </c>
      <c r="Q23" s="141" t="str">
        <f>IF(IFERROR(VLOOKUP(CONCATENATE($A23,Q$2),Исходный!$A$3:$G$3000,5,FALSE),FALSE)=0,"-",IFERROR(VLOOKUP(CONCATENATE($A23,Q$2),Исходный!$A$3:$G$3000,5,FALSE),"---"))</f>
        <v>---</v>
      </c>
      <c r="R23" s="141" t="str">
        <f>IF(IFERROR(VLOOKUP(CONCATENATE($A23,R$2),Исходный!$A$3:$G$3000,5,FALSE),FALSE)=0,"-",IFERROR(VLOOKUP(CONCATENATE($A23,R$2),Исходный!$A$3:$G$3000,5,FALSE),"---"))</f>
        <v>---</v>
      </c>
      <c r="S23" s="62">
        <f t="shared" si="8"/>
        <v>0</v>
      </c>
      <c r="T23" s="184">
        <f t="shared" si="9"/>
        <v>0</v>
      </c>
      <c r="U23" s="184">
        <f t="shared" si="10"/>
        <v>0</v>
      </c>
      <c r="V23" s="364" t="str">
        <f t="shared" si="11"/>
        <v>-</v>
      </c>
      <c r="W23" s="368" t="str">
        <f t="shared" si="12"/>
        <v>-</v>
      </c>
      <c r="X23" s="62" t="str">
        <f t="shared" si="13"/>
        <v>-</v>
      </c>
      <c r="Y23" s="144" t="str">
        <f t="shared" si="14"/>
        <v>0</v>
      </c>
      <c r="Z23" s="145">
        <f t="shared" si="7"/>
        <v>74</v>
      </c>
    </row>
    <row r="24" spans="1:26">
      <c r="A24" s="9"/>
      <c r="B24" s="130" t="s">
        <v>156</v>
      </c>
      <c r="C24" s="130">
        <f t="shared" ref="C24:R24" si="15">COUNTIF(C3:C23,"&gt;0")</f>
        <v>3</v>
      </c>
      <c r="D24" s="130">
        <f t="shared" si="15"/>
        <v>9</v>
      </c>
      <c r="E24" s="130">
        <f t="shared" si="15"/>
        <v>9</v>
      </c>
      <c r="F24" s="130">
        <f t="shared" si="15"/>
        <v>9</v>
      </c>
      <c r="G24" s="130">
        <f t="shared" si="15"/>
        <v>9</v>
      </c>
      <c r="H24" s="130">
        <f t="shared" si="15"/>
        <v>4</v>
      </c>
      <c r="I24" s="130">
        <f t="shared" si="15"/>
        <v>0</v>
      </c>
      <c r="J24" s="130">
        <f t="shared" si="15"/>
        <v>3</v>
      </c>
      <c r="K24" s="130">
        <f t="shared" si="15"/>
        <v>9</v>
      </c>
      <c r="L24" s="130">
        <f t="shared" si="15"/>
        <v>9</v>
      </c>
      <c r="M24" s="130">
        <f t="shared" si="15"/>
        <v>9</v>
      </c>
      <c r="N24" s="130">
        <f t="shared" si="15"/>
        <v>0</v>
      </c>
      <c r="O24" s="130">
        <f t="shared" si="15"/>
        <v>9</v>
      </c>
      <c r="P24" s="130">
        <f t="shared" si="15"/>
        <v>9</v>
      </c>
      <c r="Q24" s="130">
        <f t="shared" si="15"/>
        <v>9</v>
      </c>
      <c r="R24" s="130">
        <f t="shared" si="15"/>
        <v>1</v>
      </c>
      <c r="S24" s="62">
        <f>SUM(S3:S23)</f>
        <v>101</v>
      </c>
      <c r="T24" s="184"/>
      <c r="U24" s="184"/>
      <c r="V24" s="364"/>
      <c r="W24" s="368">
        <f>AVERAGE(W3:W23)</f>
        <v>5.8301459027487557</v>
      </c>
      <c r="X24" s="11"/>
      <c r="Y24" s="146">
        <f>AVERAGEIF(Y3:Y23,"&gt;0",Y3:Y23)</f>
        <v>2.8492747992747995</v>
      </c>
    </row>
    <row r="25" spans="1:26">
      <c r="A25" s="9"/>
      <c r="B25" s="9" t="s">
        <v>157</v>
      </c>
      <c r="C25" s="147">
        <f t="shared" ref="C25:R25" si="16">IF(C24&gt;0,C49/C24,"-")</f>
        <v>-0.3703813707396974</v>
      </c>
      <c r="D25" s="147">
        <f t="shared" si="16"/>
        <v>-5.2368124970976794E-2</v>
      </c>
      <c r="E25" s="147">
        <f t="shared" si="16"/>
        <v>-1.8301459027487543</v>
      </c>
      <c r="F25" s="147">
        <f t="shared" si="16"/>
        <v>0.94763187502902313</v>
      </c>
      <c r="G25" s="147">
        <f t="shared" si="16"/>
        <v>5.8742986140134318E-2</v>
      </c>
      <c r="H25" s="147">
        <f t="shared" si="16"/>
        <v>0.34746274712470293</v>
      </c>
      <c r="I25" s="147" t="str">
        <f t="shared" si="16"/>
        <v>-</v>
      </c>
      <c r="J25" s="147">
        <f t="shared" si="16"/>
        <v>2.3151391814102058</v>
      </c>
      <c r="K25" s="147">
        <f t="shared" si="16"/>
        <v>-0.60792368052653234</v>
      </c>
      <c r="L25" s="147">
        <f t="shared" si="16"/>
        <v>-0.38570145830431013</v>
      </c>
      <c r="M25" s="147">
        <f t="shared" si="16"/>
        <v>0.72540965280680103</v>
      </c>
      <c r="N25" s="147" t="str">
        <f t="shared" si="16"/>
        <v>-</v>
      </c>
      <c r="O25" s="147">
        <f t="shared" ref="O25:P25" si="17">IF(O24&gt;0,O49/O24,"-")</f>
        <v>0.3522060108056938</v>
      </c>
      <c r="P25" s="147">
        <f t="shared" si="17"/>
        <v>0.3522060108056938</v>
      </c>
      <c r="Q25" s="147">
        <f t="shared" si="16"/>
        <v>0.16985409725124542</v>
      </c>
      <c r="R25" s="147">
        <f t="shared" si="16"/>
        <v>1.5454415449382566</v>
      </c>
      <c r="S25" s="9">
        <f>COUNTIF(S3:S23,"&gt;0")</f>
        <v>9</v>
      </c>
      <c r="T25" s="360"/>
      <c r="U25" s="360"/>
      <c r="V25" s="365"/>
      <c r="W25" s="369"/>
      <c r="X25" s="9"/>
      <c r="Y25" s="9"/>
    </row>
    <row r="26" spans="1:26">
      <c r="A26" s="9"/>
      <c r="B26" s="9" t="s">
        <v>158</v>
      </c>
      <c r="C26" s="147">
        <f t="shared" ref="C26:R26" si="18">IF(C24&gt;0,C50/C24,"-")</f>
        <v>0.5925962593740538</v>
      </c>
      <c r="D26" s="147">
        <f t="shared" si="18"/>
        <v>0.82951639616590345</v>
      </c>
      <c r="E26" s="147">
        <f t="shared" si="18"/>
        <v>1.8301459027487543</v>
      </c>
      <c r="F26" s="147">
        <f t="shared" si="18"/>
        <v>1.2708697540189002</v>
      </c>
      <c r="G26" s="147">
        <f t="shared" si="18"/>
        <v>1.7507282951212819</v>
      </c>
      <c r="H26" s="147">
        <f t="shared" si="18"/>
        <v>0.64746874728217096</v>
      </c>
      <c r="I26" s="147" t="str">
        <f t="shared" si="18"/>
        <v>-</v>
      </c>
      <c r="J26" s="147">
        <f t="shared" si="18"/>
        <v>2.3151391814102058</v>
      </c>
      <c r="K26" s="147">
        <f t="shared" si="18"/>
        <v>1.0177900012084504</v>
      </c>
      <c r="L26" s="147">
        <f t="shared" si="18"/>
        <v>1.0276694334253018</v>
      </c>
      <c r="M26" s="147">
        <f t="shared" si="18"/>
        <v>1.1819835318666634</v>
      </c>
      <c r="N26" s="147" t="str">
        <f t="shared" si="18"/>
        <v>-</v>
      </c>
      <c r="O26" s="147">
        <f t="shared" ref="O26:P26" si="19">IF(O24&gt;0,O50/O24,"-")</f>
        <v>1.9437210384175987</v>
      </c>
      <c r="P26" s="147">
        <f t="shared" si="19"/>
        <v>1.392076319473468</v>
      </c>
      <c r="Q26" s="147">
        <f t="shared" si="18"/>
        <v>1.0525821470715755</v>
      </c>
      <c r="R26" s="147">
        <f t="shared" si="18"/>
        <v>1.5454415449382566</v>
      </c>
      <c r="S26" s="9"/>
      <c r="T26" s="360"/>
      <c r="U26" s="360"/>
      <c r="V26" s="365"/>
      <c r="W26" s="369"/>
      <c r="X26" s="9"/>
      <c r="Y26" s="9"/>
    </row>
    <row r="28" spans="1:26">
      <c r="B28" s="148" t="s">
        <v>159</v>
      </c>
      <c r="C28" s="149"/>
      <c r="D28" s="149"/>
      <c r="E28" s="149"/>
      <c r="F28" s="149"/>
      <c r="G28" s="149"/>
      <c r="H28" s="149"/>
      <c r="I28" s="149"/>
      <c r="J28" s="149"/>
      <c r="K28" s="149"/>
      <c r="L28" s="149"/>
      <c r="M28" s="149"/>
      <c r="N28" s="149"/>
      <c r="O28" s="149"/>
      <c r="P28" s="149"/>
      <c r="Q28" s="149"/>
      <c r="R28" s="149"/>
    </row>
    <row r="29" spans="1:26">
      <c r="A29" s="140">
        <f>A3</f>
        <v>5</v>
      </c>
      <c r="B29" s="140" t="str">
        <f>B3</f>
        <v>Андрейченко Вадим Александрович, Андрейченко Елена и Леонид</v>
      </c>
      <c r="C29" s="147" t="str">
        <f>IFERROR(C3-$W3,"-")</f>
        <v>-</v>
      </c>
      <c r="D29" s="147">
        <f t="shared" ref="D29:R29" si="20">IFERROR(D3-$W3,"-")</f>
        <v>-1.0000120003927027</v>
      </c>
      <c r="E29" s="147">
        <f t="shared" si="20"/>
        <v>-1.0000120003927027</v>
      </c>
      <c r="F29" s="147">
        <f t="shared" si="20"/>
        <v>-1.2000392702660179E-5</v>
      </c>
      <c r="G29" s="147">
        <f t="shared" si="20"/>
        <v>-1.0000120003927027</v>
      </c>
      <c r="H29" s="147">
        <f t="shared" si="20"/>
        <v>0.99998799960729734</v>
      </c>
      <c r="I29" s="147" t="str">
        <f t="shared" si="20"/>
        <v>-</v>
      </c>
      <c r="J29" s="147">
        <f t="shared" si="20"/>
        <v>1.9999879996072973</v>
      </c>
      <c r="K29" s="147">
        <f t="shared" si="20"/>
        <v>0.99998799960729734</v>
      </c>
      <c r="L29" s="147">
        <f t="shared" si="20"/>
        <v>-1.0000120003927027</v>
      </c>
      <c r="M29" s="147">
        <f t="shared" si="20"/>
        <v>-1.2000392702660179E-5</v>
      </c>
      <c r="N29" s="147" t="str">
        <f t="shared" si="20"/>
        <v>-</v>
      </c>
      <c r="O29" s="147">
        <f t="shared" ref="O29:P29" si="21">IFERROR(O3-$W3,"-")</f>
        <v>-3.0000120003927027</v>
      </c>
      <c r="P29" s="147">
        <f t="shared" si="21"/>
        <v>2.9999879996072973</v>
      </c>
      <c r="Q29" s="147">
        <f t="shared" si="20"/>
        <v>-1.2000392702660179E-5</v>
      </c>
      <c r="R29" s="147" t="str">
        <f t="shared" si="20"/>
        <v>-</v>
      </c>
    </row>
    <row r="30" spans="1:26">
      <c r="A30" s="140">
        <f t="shared" ref="A30:B45" si="22">A4</f>
        <v>7</v>
      </c>
      <c r="B30" s="140" t="str">
        <f t="shared" si="22"/>
        <v>Сергей Селюков</v>
      </c>
      <c r="C30" s="147" t="str">
        <f t="shared" ref="C30:R30" si="23">IFERROR(C4-$W4,"-")</f>
        <v>-</v>
      </c>
      <c r="D30" s="147">
        <f t="shared" si="23"/>
        <v>0.39998799968506393</v>
      </c>
      <c r="E30" s="147">
        <f t="shared" si="23"/>
        <v>-1.6000120003149361</v>
      </c>
      <c r="F30" s="147">
        <f t="shared" si="23"/>
        <v>0.39998799968506393</v>
      </c>
      <c r="G30" s="147">
        <f t="shared" si="23"/>
        <v>-2.6000120003149361</v>
      </c>
      <c r="H30" s="147">
        <f t="shared" si="23"/>
        <v>-0.60001200031493607</v>
      </c>
      <c r="I30" s="147" t="str">
        <f t="shared" si="23"/>
        <v>-</v>
      </c>
      <c r="J30" s="147">
        <f t="shared" si="23"/>
        <v>2.3999879996850639</v>
      </c>
      <c r="K30" s="147">
        <f t="shared" si="23"/>
        <v>0.39998799968506393</v>
      </c>
      <c r="L30" s="147">
        <f t="shared" si="23"/>
        <v>-2.6000120003149361</v>
      </c>
      <c r="M30" s="147">
        <f t="shared" si="23"/>
        <v>-1.6000120003149361</v>
      </c>
      <c r="N30" s="147" t="str">
        <f t="shared" si="23"/>
        <v>-</v>
      </c>
      <c r="O30" s="147">
        <f t="shared" si="23"/>
        <v>1.3999879996850639</v>
      </c>
      <c r="P30" s="147">
        <f t="shared" si="23"/>
        <v>2.3999879996850639</v>
      </c>
      <c r="Q30" s="147">
        <f t="shared" si="23"/>
        <v>1.3999879996850639</v>
      </c>
      <c r="R30" s="147" t="str">
        <f t="shared" si="23"/>
        <v>-</v>
      </c>
    </row>
    <row r="31" spans="1:26">
      <c r="A31" s="140">
        <f t="shared" si="22"/>
        <v>8</v>
      </c>
      <c r="B31" s="140" t="str">
        <f t="shared" si="22"/>
        <v>Шонин Сергей Викторович</v>
      </c>
      <c r="C31" s="147" t="str">
        <f t="shared" ref="C31:R31" si="24">IFERROR(C5-$W5,"-")</f>
        <v>-</v>
      </c>
      <c r="D31" s="147">
        <f t="shared" si="24"/>
        <v>-0.45455845506174342</v>
      </c>
      <c r="E31" s="147">
        <f t="shared" si="24"/>
        <v>-2.4545584550617434</v>
      </c>
      <c r="F31" s="147">
        <f t="shared" si="24"/>
        <v>-1.4545584550617434</v>
      </c>
      <c r="G31" s="147">
        <f t="shared" si="24"/>
        <v>1.5454415449382566</v>
      </c>
      <c r="H31" s="147">
        <f t="shared" si="24"/>
        <v>0.54544154493825658</v>
      </c>
      <c r="I31" s="147" t="str">
        <f t="shared" si="24"/>
        <v>-</v>
      </c>
      <c r="J31" s="147">
        <f t="shared" si="24"/>
        <v>2.5454415449382566</v>
      </c>
      <c r="K31" s="147">
        <f t="shared" si="24"/>
        <v>-0.45455845506174342</v>
      </c>
      <c r="L31" s="147">
        <f t="shared" si="24"/>
        <v>-1.4545584550617434</v>
      </c>
      <c r="M31" s="147">
        <f t="shared" si="24"/>
        <v>-0.45455845506174342</v>
      </c>
      <c r="N31" s="147" t="str">
        <f t="shared" si="24"/>
        <v>-</v>
      </c>
      <c r="O31" s="147">
        <f t="shared" si="24"/>
        <v>-0.45455845506174342</v>
      </c>
      <c r="P31" s="147">
        <f t="shared" si="24"/>
        <v>0.54544154493825658</v>
      </c>
      <c r="Q31" s="147">
        <f t="shared" si="24"/>
        <v>0.54544154493825658</v>
      </c>
      <c r="R31" s="147">
        <f t="shared" si="24"/>
        <v>1.5454415449382566</v>
      </c>
    </row>
    <row r="32" spans="1:26">
      <c r="A32" s="140">
        <f t="shared" si="22"/>
        <v>9</v>
      </c>
      <c r="B32" s="140" t="str">
        <f t="shared" si="22"/>
        <v>Кирилл Михайлович Поспелов</v>
      </c>
      <c r="C32" s="147" t="str">
        <f t="shared" ref="C32:R32" si="25">IFERROR(C6-$W6,"-")</f>
        <v>-</v>
      </c>
      <c r="D32" s="147" t="str">
        <f t="shared" si="25"/>
        <v>-</v>
      </c>
      <c r="E32" s="147" t="str">
        <f t="shared" si="25"/>
        <v>-</v>
      </c>
      <c r="F32" s="147" t="str">
        <f t="shared" si="25"/>
        <v>-</v>
      </c>
      <c r="G32" s="147" t="str">
        <f t="shared" si="25"/>
        <v>-</v>
      </c>
      <c r="H32" s="147" t="str">
        <f t="shared" si="25"/>
        <v>-</v>
      </c>
      <c r="I32" s="147" t="str">
        <f t="shared" si="25"/>
        <v>-</v>
      </c>
      <c r="J32" s="147" t="str">
        <f t="shared" si="25"/>
        <v>-</v>
      </c>
      <c r="K32" s="147" t="str">
        <f t="shared" si="25"/>
        <v>-</v>
      </c>
      <c r="L32" s="147" t="str">
        <f t="shared" si="25"/>
        <v>-</v>
      </c>
      <c r="M32" s="147" t="str">
        <f t="shared" si="25"/>
        <v>-</v>
      </c>
      <c r="N32" s="147" t="str">
        <f t="shared" si="25"/>
        <v>-</v>
      </c>
      <c r="O32" s="147" t="str">
        <f t="shared" si="25"/>
        <v>-</v>
      </c>
      <c r="P32" s="147" t="str">
        <f t="shared" si="25"/>
        <v>-</v>
      </c>
      <c r="Q32" s="147" t="str">
        <f t="shared" si="25"/>
        <v>-</v>
      </c>
      <c r="R32" s="147" t="str">
        <f t="shared" si="25"/>
        <v>-</v>
      </c>
    </row>
    <row r="33" spans="1:18">
      <c r="A33" s="140">
        <f t="shared" si="22"/>
        <v>10</v>
      </c>
      <c r="B33" s="140" t="str">
        <f t="shared" si="22"/>
        <v>Ткачев Алексей Петрович</v>
      </c>
      <c r="C33" s="147" t="str">
        <f t="shared" ref="C33:R33" si="26">IFERROR(C7-$W7,"-")</f>
        <v>-</v>
      </c>
      <c r="D33" s="147" t="str">
        <f t="shared" si="26"/>
        <v>-</v>
      </c>
      <c r="E33" s="147" t="str">
        <f t="shared" si="26"/>
        <v>-</v>
      </c>
      <c r="F33" s="147" t="str">
        <f t="shared" si="26"/>
        <v>-</v>
      </c>
      <c r="G33" s="147" t="str">
        <f t="shared" si="26"/>
        <v>-</v>
      </c>
      <c r="H33" s="147" t="str">
        <f t="shared" si="26"/>
        <v>-</v>
      </c>
      <c r="I33" s="147" t="str">
        <f t="shared" si="26"/>
        <v>-</v>
      </c>
      <c r="J33" s="147" t="str">
        <f t="shared" si="26"/>
        <v>-</v>
      </c>
      <c r="K33" s="147" t="str">
        <f t="shared" si="26"/>
        <v>-</v>
      </c>
      <c r="L33" s="147" t="str">
        <f t="shared" si="26"/>
        <v>-</v>
      </c>
      <c r="M33" s="147" t="str">
        <f t="shared" si="26"/>
        <v>-</v>
      </c>
      <c r="N33" s="147" t="str">
        <f t="shared" si="26"/>
        <v>-</v>
      </c>
      <c r="O33" s="147" t="str">
        <f t="shared" si="26"/>
        <v>-</v>
      </c>
      <c r="P33" s="147" t="str">
        <f t="shared" si="26"/>
        <v>-</v>
      </c>
      <c r="Q33" s="147" t="str">
        <f t="shared" si="26"/>
        <v>-</v>
      </c>
      <c r="R33" s="147" t="str">
        <f t="shared" si="26"/>
        <v>-</v>
      </c>
    </row>
    <row r="34" spans="1:18">
      <c r="A34" s="140">
        <f t="shared" si="22"/>
        <v>14</v>
      </c>
      <c r="B34" s="140" t="str">
        <f t="shared" si="22"/>
        <v>Мацкевич Екатерина Сергеевна</v>
      </c>
      <c r="C34" s="147" t="str">
        <f t="shared" ref="C34:R34" si="27">IFERROR(C8-$W8,"-")</f>
        <v>-</v>
      </c>
      <c r="D34" s="147" t="str">
        <f t="shared" si="27"/>
        <v>-</v>
      </c>
      <c r="E34" s="147" t="str">
        <f t="shared" si="27"/>
        <v>-</v>
      </c>
      <c r="F34" s="147" t="str">
        <f t="shared" si="27"/>
        <v>-</v>
      </c>
      <c r="G34" s="147" t="str">
        <f t="shared" si="27"/>
        <v>-</v>
      </c>
      <c r="H34" s="147" t="str">
        <f t="shared" si="27"/>
        <v>-</v>
      </c>
      <c r="I34" s="147" t="str">
        <f t="shared" si="27"/>
        <v>-</v>
      </c>
      <c r="J34" s="147" t="str">
        <f t="shared" si="27"/>
        <v>-</v>
      </c>
      <c r="K34" s="147" t="str">
        <f t="shared" si="27"/>
        <v>-</v>
      </c>
      <c r="L34" s="147" t="str">
        <f t="shared" si="27"/>
        <v>-</v>
      </c>
      <c r="M34" s="147" t="str">
        <f t="shared" si="27"/>
        <v>-</v>
      </c>
      <c r="N34" s="147" t="str">
        <f t="shared" si="27"/>
        <v>-</v>
      </c>
      <c r="O34" s="147" t="str">
        <f t="shared" si="27"/>
        <v>-</v>
      </c>
      <c r="P34" s="147" t="str">
        <f t="shared" si="27"/>
        <v>-</v>
      </c>
      <c r="Q34" s="147" t="str">
        <f t="shared" si="27"/>
        <v>-</v>
      </c>
      <c r="R34" s="147" t="str">
        <f t="shared" si="27"/>
        <v>-</v>
      </c>
    </row>
    <row r="35" spans="1:18">
      <c r="A35" s="140">
        <f t="shared" si="22"/>
        <v>16</v>
      </c>
      <c r="B35" s="140" t="str">
        <f t="shared" si="22"/>
        <v>Касьянов Юрий Владимирович</v>
      </c>
      <c r="C35" s="147" t="str">
        <f t="shared" ref="C35:R35" si="28">IFERROR(C9-$W9,"-")</f>
        <v>-</v>
      </c>
      <c r="D35" s="147" t="str">
        <f t="shared" si="28"/>
        <v>-</v>
      </c>
      <c r="E35" s="147" t="str">
        <f t="shared" si="28"/>
        <v>-</v>
      </c>
      <c r="F35" s="147" t="str">
        <f t="shared" si="28"/>
        <v>-</v>
      </c>
      <c r="G35" s="147" t="str">
        <f t="shared" si="28"/>
        <v>-</v>
      </c>
      <c r="H35" s="147" t="str">
        <f t="shared" si="28"/>
        <v>-</v>
      </c>
      <c r="I35" s="147" t="str">
        <f t="shared" si="28"/>
        <v>-</v>
      </c>
      <c r="J35" s="147" t="str">
        <f t="shared" si="28"/>
        <v>-</v>
      </c>
      <c r="K35" s="147" t="str">
        <f t="shared" si="28"/>
        <v>-</v>
      </c>
      <c r="L35" s="147" t="str">
        <f t="shared" si="28"/>
        <v>-</v>
      </c>
      <c r="M35" s="147" t="str">
        <f t="shared" si="28"/>
        <v>-</v>
      </c>
      <c r="N35" s="147" t="str">
        <f t="shared" si="28"/>
        <v>-</v>
      </c>
      <c r="O35" s="147" t="str">
        <f t="shared" si="28"/>
        <v>-</v>
      </c>
      <c r="P35" s="147" t="str">
        <f t="shared" si="28"/>
        <v>-</v>
      </c>
      <c r="Q35" s="147" t="str">
        <f t="shared" si="28"/>
        <v>-</v>
      </c>
      <c r="R35" s="147" t="str">
        <f t="shared" si="28"/>
        <v>-</v>
      </c>
    </row>
    <row r="36" spans="1:18">
      <c r="A36" s="140">
        <f t="shared" si="22"/>
        <v>21</v>
      </c>
      <c r="B36" s="140" t="str">
        <f t="shared" si="22"/>
        <v>Столяров Александр Александрович</v>
      </c>
      <c r="C36" s="147">
        <f t="shared" ref="C36:R36" si="29">IFERROR(C10-$W10,"-")</f>
        <v>-0.8888998891752653</v>
      </c>
      <c r="D36" s="147">
        <f t="shared" si="29"/>
        <v>-0.8888998891752653</v>
      </c>
      <c r="E36" s="147">
        <f t="shared" si="29"/>
        <v>-2.8888998891752653</v>
      </c>
      <c r="F36" s="147">
        <f t="shared" si="29"/>
        <v>3.1111001108247347</v>
      </c>
      <c r="G36" s="147">
        <f t="shared" si="29"/>
        <v>-2.8888998891752653</v>
      </c>
      <c r="H36" s="147" t="str">
        <f t="shared" si="29"/>
        <v>-</v>
      </c>
      <c r="I36" s="147" t="str">
        <f t="shared" si="29"/>
        <v>-</v>
      </c>
      <c r="J36" s="147" t="str">
        <f t="shared" si="29"/>
        <v>-</v>
      </c>
      <c r="K36" s="147">
        <f t="shared" si="29"/>
        <v>0.1111001108247347</v>
      </c>
      <c r="L36" s="147">
        <f t="shared" si="29"/>
        <v>1.1111001108247347</v>
      </c>
      <c r="M36" s="147">
        <f t="shared" si="29"/>
        <v>2.1111001108247347</v>
      </c>
      <c r="N36" s="147" t="str">
        <f t="shared" si="29"/>
        <v>-</v>
      </c>
      <c r="O36" s="147">
        <f t="shared" si="29"/>
        <v>0.1111001108247347</v>
      </c>
      <c r="P36" s="147">
        <f t="shared" si="29"/>
        <v>0.1111001108247347</v>
      </c>
      <c r="Q36" s="147">
        <f t="shared" si="29"/>
        <v>1.1111001108247347</v>
      </c>
      <c r="R36" s="147" t="str">
        <f t="shared" si="29"/>
        <v>-</v>
      </c>
    </row>
    <row r="37" spans="1:18">
      <c r="A37" s="140">
        <f t="shared" si="22"/>
        <v>23</v>
      </c>
      <c r="B37" s="140" t="str">
        <f t="shared" si="22"/>
        <v>Попов Александр Андреевич и КоВыль</v>
      </c>
      <c r="C37" s="147" t="str">
        <f t="shared" ref="C37:R37" si="30">IFERROR(C11-$W11,"-")</f>
        <v>-</v>
      </c>
      <c r="D37" s="147">
        <f t="shared" si="30"/>
        <v>0.44443344426819387</v>
      </c>
      <c r="E37" s="147">
        <f t="shared" si="30"/>
        <v>-3.5555665557318061</v>
      </c>
      <c r="F37" s="147">
        <f t="shared" si="30"/>
        <v>1.4444334442681939</v>
      </c>
      <c r="G37" s="147">
        <f t="shared" si="30"/>
        <v>1.4444334442681939</v>
      </c>
      <c r="H37" s="147">
        <f t="shared" si="30"/>
        <v>0.44443344426819387</v>
      </c>
      <c r="I37" s="147" t="str">
        <f t="shared" si="30"/>
        <v>-</v>
      </c>
      <c r="J37" s="147" t="str">
        <f t="shared" si="30"/>
        <v>-</v>
      </c>
      <c r="K37" s="147">
        <f t="shared" si="30"/>
        <v>-3.5555665557318061</v>
      </c>
      <c r="L37" s="147">
        <f t="shared" si="30"/>
        <v>1.4444334442681939</v>
      </c>
      <c r="M37" s="147">
        <f t="shared" si="30"/>
        <v>2.4444334442681939</v>
      </c>
      <c r="N37" s="147" t="str">
        <f t="shared" si="30"/>
        <v>-</v>
      </c>
      <c r="O37" s="147">
        <f t="shared" si="30"/>
        <v>-3.5555665557318061</v>
      </c>
      <c r="P37" s="147">
        <f t="shared" si="30"/>
        <v>2.4444334442681939</v>
      </c>
      <c r="Q37" s="147">
        <f t="shared" si="30"/>
        <v>-0.55556655573180613</v>
      </c>
      <c r="R37" s="147" t="str">
        <f t="shared" si="30"/>
        <v>-</v>
      </c>
    </row>
    <row r="38" spans="1:18">
      <c r="A38" s="140">
        <f t="shared" si="22"/>
        <v>29</v>
      </c>
      <c r="B38" s="140" t="str">
        <f t="shared" si="22"/>
        <v>Данилина Татьяна Игоревна</v>
      </c>
      <c r="C38" s="147" t="str">
        <f t="shared" ref="C38:R38" si="31">IFERROR(C12-$W12,"-")</f>
        <v>-</v>
      </c>
      <c r="D38" s="147" t="str">
        <f t="shared" si="31"/>
        <v>-</v>
      </c>
      <c r="E38" s="147" t="str">
        <f t="shared" si="31"/>
        <v>-</v>
      </c>
      <c r="F38" s="147" t="str">
        <f t="shared" si="31"/>
        <v>-</v>
      </c>
      <c r="G38" s="147" t="str">
        <f t="shared" si="31"/>
        <v>-</v>
      </c>
      <c r="H38" s="147" t="str">
        <f t="shared" si="31"/>
        <v>-</v>
      </c>
      <c r="I38" s="147" t="str">
        <f t="shared" si="31"/>
        <v>-</v>
      </c>
      <c r="J38" s="147" t="str">
        <f t="shared" si="31"/>
        <v>-</v>
      </c>
      <c r="K38" s="147" t="str">
        <f t="shared" si="31"/>
        <v>-</v>
      </c>
      <c r="L38" s="147" t="str">
        <f t="shared" si="31"/>
        <v>-</v>
      </c>
      <c r="M38" s="147" t="str">
        <f t="shared" si="31"/>
        <v>-</v>
      </c>
      <c r="N38" s="147" t="str">
        <f t="shared" si="31"/>
        <v>-</v>
      </c>
      <c r="O38" s="147" t="str">
        <f t="shared" si="31"/>
        <v>-</v>
      </c>
      <c r="P38" s="147" t="str">
        <f t="shared" si="31"/>
        <v>-</v>
      </c>
      <c r="Q38" s="147" t="str">
        <f t="shared" si="31"/>
        <v>-</v>
      </c>
      <c r="R38" s="147" t="str">
        <f t="shared" si="31"/>
        <v>-</v>
      </c>
    </row>
    <row r="39" spans="1:18">
      <c r="A39" s="140">
        <f t="shared" si="22"/>
        <v>34</v>
      </c>
      <c r="B39" s="140" t="str">
        <f t="shared" si="22"/>
        <v>Саликова Александра Владимировна</v>
      </c>
      <c r="C39" s="147" t="str">
        <f t="shared" ref="C39:R39" si="32">IFERROR(C13-$W13,"-")</f>
        <v>-</v>
      </c>
      <c r="D39" s="147" t="str">
        <f t="shared" si="32"/>
        <v>-</v>
      </c>
      <c r="E39" s="147" t="str">
        <f t="shared" si="32"/>
        <v>-</v>
      </c>
      <c r="F39" s="147" t="str">
        <f t="shared" si="32"/>
        <v>-</v>
      </c>
      <c r="G39" s="147" t="str">
        <f t="shared" si="32"/>
        <v>-</v>
      </c>
      <c r="H39" s="147" t="str">
        <f t="shared" si="32"/>
        <v>-</v>
      </c>
      <c r="I39" s="147" t="str">
        <f t="shared" si="32"/>
        <v>-</v>
      </c>
      <c r="J39" s="147" t="str">
        <f t="shared" si="32"/>
        <v>-</v>
      </c>
      <c r="K39" s="147" t="str">
        <f t="shared" si="32"/>
        <v>-</v>
      </c>
      <c r="L39" s="147" t="str">
        <f t="shared" si="32"/>
        <v>-</v>
      </c>
      <c r="M39" s="147" t="str">
        <f t="shared" si="32"/>
        <v>-</v>
      </c>
      <c r="N39" s="147" t="str">
        <f t="shared" si="32"/>
        <v>-</v>
      </c>
      <c r="O39" s="147" t="str">
        <f t="shared" si="32"/>
        <v>-</v>
      </c>
      <c r="P39" s="147" t="str">
        <f t="shared" si="32"/>
        <v>-</v>
      </c>
      <c r="Q39" s="147" t="str">
        <f t="shared" si="32"/>
        <v>-</v>
      </c>
      <c r="R39" s="147" t="str">
        <f t="shared" si="32"/>
        <v>-</v>
      </c>
    </row>
    <row r="40" spans="1:18">
      <c r="A40" s="140">
        <f t="shared" si="22"/>
        <v>36</v>
      </c>
      <c r="B40" s="140" t="str">
        <f t="shared" si="22"/>
        <v>Толубаев Сергей Иванович</v>
      </c>
      <c r="C40" s="147" t="str">
        <f t="shared" ref="C40:R40" si="33">IFERROR(C14-$W14,"-")</f>
        <v>-</v>
      </c>
      <c r="D40" s="147" t="str">
        <f t="shared" si="33"/>
        <v>-</v>
      </c>
      <c r="E40" s="147" t="str">
        <f t="shared" si="33"/>
        <v>-</v>
      </c>
      <c r="F40" s="147" t="str">
        <f t="shared" si="33"/>
        <v>-</v>
      </c>
      <c r="G40" s="147" t="str">
        <f t="shared" si="33"/>
        <v>-</v>
      </c>
      <c r="H40" s="147" t="str">
        <f t="shared" si="33"/>
        <v>-</v>
      </c>
      <c r="I40" s="147" t="str">
        <f t="shared" si="33"/>
        <v>-</v>
      </c>
      <c r="J40" s="147" t="str">
        <f t="shared" si="33"/>
        <v>-</v>
      </c>
      <c r="K40" s="147" t="str">
        <f t="shared" si="33"/>
        <v>-</v>
      </c>
      <c r="L40" s="147" t="str">
        <f t="shared" si="33"/>
        <v>-</v>
      </c>
      <c r="M40" s="147" t="str">
        <f t="shared" si="33"/>
        <v>-</v>
      </c>
      <c r="N40" s="147" t="str">
        <f t="shared" si="33"/>
        <v>-</v>
      </c>
      <c r="O40" s="147" t="str">
        <f t="shared" si="33"/>
        <v>-</v>
      </c>
      <c r="P40" s="147" t="str">
        <f t="shared" si="33"/>
        <v>-</v>
      </c>
      <c r="Q40" s="147" t="str">
        <f t="shared" si="33"/>
        <v>-</v>
      </c>
      <c r="R40" s="147" t="str">
        <f t="shared" si="33"/>
        <v>-</v>
      </c>
    </row>
    <row r="41" spans="1:18">
      <c r="A41" s="140">
        <f t="shared" si="22"/>
        <v>37</v>
      </c>
      <c r="B41" s="140" t="str">
        <f t="shared" si="22"/>
        <v>Сизов Дмитрий Генндьевич</v>
      </c>
      <c r="C41" s="147" t="str">
        <f t="shared" ref="C41:R41" si="34">IFERROR(C15-$W15,"-")</f>
        <v>-</v>
      </c>
      <c r="D41" s="147" t="str">
        <f t="shared" si="34"/>
        <v>-</v>
      </c>
      <c r="E41" s="147" t="str">
        <f t="shared" si="34"/>
        <v>-</v>
      </c>
      <c r="F41" s="147" t="str">
        <f t="shared" si="34"/>
        <v>-</v>
      </c>
      <c r="G41" s="147" t="str">
        <f t="shared" si="34"/>
        <v>-</v>
      </c>
      <c r="H41" s="147" t="str">
        <f t="shared" si="34"/>
        <v>-</v>
      </c>
      <c r="I41" s="147" t="str">
        <f t="shared" si="34"/>
        <v>-</v>
      </c>
      <c r="J41" s="147" t="str">
        <f t="shared" si="34"/>
        <v>-</v>
      </c>
      <c r="K41" s="147" t="str">
        <f t="shared" si="34"/>
        <v>-</v>
      </c>
      <c r="L41" s="147" t="str">
        <f t="shared" si="34"/>
        <v>-</v>
      </c>
      <c r="M41" s="147" t="str">
        <f t="shared" si="34"/>
        <v>-</v>
      </c>
      <c r="N41" s="147" t="str">
        <f t="shared" si="34"/>
        <v>-</v>
      </c>
      <c r="O41" s="147" t="str">
        <f t="shared" si="34"/>
        <v>-</v>
      </c>
      <c r="P41" s="147" t="str">
        <f t="shared" si="34"/>
        <v>-</v>
      </c>
      <c r="Q41" s="147" t="str">
        <f t="shared" si="34"/>
        <v>-</v>
      </c>
      <c r="R41" s="147" t="str">
        <f t="shared" si="34"/>
        <v>-</v>
      </c>
    </row>
    <row r="42" spans="1:18">
      <c r="A42" s="140">
        <f t="shared" si="22"/>
        <v>38</v>
      </c>
      <c r="B42" s="140" t="str">
        <f t="shared" si="22"/>
        <v>Чернецкая Елена Николаевна</v>
      </c>
      <c r="C42" s="147" t="str">
        <f t="shared" ref="C42:R42" si="35">IFERROR(C16-$W16,"-")</f>
        <v>-</v>
      </c>
      <c r="D42" s="147" t="str">
        <f t="shared" si="35"/>
        <v>-</v>
      </c>
      <c r="E42" s="147" t="str">
        <f t="shared" si="35"/>
        <v>-</v>
      </c>
      <c r="F42" s="147" t="str">
        <f t="shared" si="35"/>
        <v>-</v>
      </c>
      <c r="G42" s="147" t="str">
        <f t="shared" si="35"/>
        <v>-</v>
      </c>
      <c r="H42" s="147" t="str">
        <f t="shared" si="35"/>
        <v>-</v>
      </c>
      <c r="I42" s="147" t="str">
        <f t="shared" si="35"/>
        <v>-</v>
      </c>
      <c r="J42" s="147" t="str">
        <f t="shared" si="35"/>
        <v>-</v>
      </c>
      <c r="K42" s="147" t="str">
        <f t="shared" si="35"/>
        <v>-</v>
      </c>
      <c r="L42" s="147" t="str">
        <f t="shared" si="35"/>
        <v>-</v>
      </c>
      <c r="M42" s="147" t="str">
        <f t="shared" si="35"/>
        <v>-</v>
      </c>
      <c r="N42" s="147" t="str">
        <f t="shared" si="35"/>
        <v>-</v>
      </c>
      <c r="O42" s="147" t="str">
        <f t="shared" si="35"/>
        <v>-</v>
      </c>
      <c r="P42" s="147" t="str">
        <f t="shared" si="35"/>
        <v>-</v>
      </c>
      <c r="Q42" s="147" t="str">
        <f t="shared" si="35"/>
        <v>-</v>
      </c>
      <c r="R42" s="147" t="str">
        <f t="shared" si="35"/>
        <v>-</v>
      </c>
    </row>
    <row r="43" spans="1:18">
      <c r="A43" s="140">
        <f t="shared" si="22"/>
        <v>51</v>
      </c>
      <c r="B43" s="140" t="str">
        <f t="shared" si="22"/>
        <v>Басалаев Андрей Викторович</v>
      </c>
      <c r="C43" s="147">
        <f t="shared" ref="C43:R43" si="36">IFERROR(C17-$W17,"-")</f>
        <v>0.33332233295153468</v>
      </c>
      <c r="D43" s="147">
        <f t="shared" si="36"/>
        <v>1.3333223329515347</v>
      </c>
      <c r="E43" s="147">
        <f t="shared" si="36"/>
        <v>-1.6666776670484653</v>
      </c>
      <c r="F43" s="147">
        <f t="shared" si="36"/>
        <v>0.33332233295153468</v>
      </c>
      <c r="G43" s="147">
        <f t="shared" si="36"/>
        <v>3.3333223329515347</v>
      </c>
      <c r="H43" s="147" t="str">
        <f t="shared" si="36"/>
        <v>-</v>
      </c>
      <c r="I43" s="147" t="str">
        <f t="shared" si="36"/>
        <v>-</v>
      </c>
      <c r="J43" s="147" t="str">
        <f t="shared" si="36"/>
        <v>-</v>
      </c>
      <c r="K43" s="147">
        <f t="shared" si="36"/>
        <v>0.33332233295153468</v>
      </c>
      <c r="L43" s="147">
        <f t="shared" si="36"/>
        <v>0.33332233295153468</v>
      </c>
      <c r="M43" s="147">
        <f t="shared" si="36"/>
        <v>0.33332233295153468</v>
      </c>
      <c r="N43" s="147" t="str">
        <f t="shared" si="36"/>
        <v>-</v>
      </c>
      <c r="O43" s="147">
        <f t="shared" si="36"/>
        <v>-1.6666776670484653</v>
      </c>
      <c r="P43" s="147">
        <f t="shared" si="36"/>
        <v>0.33332233295153468</v>
      </c>
      <c r="Q43" s="147">
        <f t="shared" si="36"/>
        <v>-2.6666776670484653</v>
      </c>
      <c r="R43" s="147" t="str">
        <f t="shared" si="36"/>
        <v>-</v>
      </c>
    </row>
    <row r="44" spans="1:18">
      <c r="A44" s="140">
        <f t="shared" si="22"/>
        <v>54</v>
      </c>
      <c r="B44" s="140" t="str">
        <f t="shared" si="22"/>
        <v>Силантьева Наталья Ильинична</v>
      </c>
      <c r="C44" s="147" t="str">
        <f t="shared" ref="C44:R44" si="37">IFERROR(C18-$W18,"-")</f>
        <v>-</v>
      </c>
      <c r="D44" s="147" t="str">
        <f t="shared" si="37"/>
        <v>-</v>
      </c>
      <c r="E44" s="147" t="str">
        <f t="shared" si="37"/>
        <v>-</v>
      </c>
      <c r="F44" s="147" t="str">
        <f t="shared" si="37"/>
        <v>-</v>
      </c>
      <c r="G44" s="147" t="str">
        <f t="shared" si="37"/>
        <v>-</v>
      </c>
      <c r="H44" s="147" t="str">
        <f t="shared" si="37"/>
        <v>-</v>
      </c>
      <c r="I44" s="147" t="str">
        <f t="shared" si="37"/>
        <v>-</v>
      </c>
      <c r="J44" s="147" t="str">
        <f t="shared" si="37"/>
        <v>-</v>
      </c>
      <c r="K44" s="147" t="str">
        <f t="shared" si="37"/>
        <v>-</v>
      </c>
      <c r="L44" s="147" t="str">
        <f t="shared" si="37"/>
        <v>-</v>
      </c>
      <c r="M44" s="147" t="str">
        <f t="shared" si="37"/>
        <v>-</v>
      </c>
      <c r="N44" s="147" t="str">
        <f t="shared" si="37"/>
        <v>-</v>
      </c>
      <c r="O44" s="147" t="str">
        <f t="shared" si="37"/>
        <v>-</v>
      </c>
      <c r="P44" s="147" t="str">
        <f t="shared" si="37"/>
        <v>-</v>
      </c>
      <c r="Q44" s="147" t="str">
        <f t="shared" si="37"/>
        <v>-</v>
      </c>
      <c r="R44" s="147" t="str">
        <f t="shared" si="37"/>
        <v>-</v>
      </c>
    </row>
    <row r="45" spans="1:18">
      <c r="A45" s="140">
        <f t="shared" si="22"/>
        <v>55</v>
      </c>
      <c r="B45" s="140" t="str">
        <f t="shared" si="22"/>
        <v>Аверина Александра Викторовна</v>
      </c>
      <c r="C45" s="147" t="str">
        <f t="shared" ref="C45:R45" si="38">IFERROR(C19-$W19,"-")</f>
        <v>-</v>
      </c>
      <c r="D45" s="147">
        <f t="shared" si="38"/>
        <v>-1.6250100004862498</v>
      </c>
      <c r="E45" s="147">
        <f t="shared" si="38"/>
        <v>-0.62501000048624977</v>
      </c>
      <c r="F45" s="147">
        <f t="shared" si="38"/>
        <v>1.3749899995137502</v>
      </c>
      <c r="G45" s="147">
        <f t="shared" si="38"/>
        <v>1.3749899995137502</v>
      </c>
      <c r="H45" s="147" t="str">
        <f t="shared" si="38"/>
        <v>-</v>
      </c>
      <c r="I45" s="147" t="str">
        <f t="shared" si="38"/>
        <v>-</v>
      </c>
      <c r="J45" s="147" t="str">
        <f t="shared" si="38"/>
        <v>-</v>
      </c>
      <c r="K45" s="147">
        <f t="shared" si="38"/>
        <v>-0.62501000048624977</v>
      </c>
      <c r="L45" s="147">
        <f t="shared" si="38"/>
        <v>-0.62501000048624977</v>
      </c>
      <c r="M45" s="147">
        <f t="shared" si="38"/>
        <v>1.3749899995137502</v>
      </c>
      <c r="N45" s="147" t="str">
        <f t="shared" si="38"/>
        <v>-</v>
      </c>
      <c r="O45" s="147">
        <f t="shared" si="38"/>
        <v>-2.6250100004862498</v>
      </c>
      <c r="P45" s="147">
        <f t="shared" si="38"/>
        <v>1.3749899995137502</v>
      </c>
      <c r="Q45" s="147">
        <f t="shared" si="38"/>
        <v>-0.62501000048624977</v>
      </c>
      <c r="R45" s="147" t="str">
        <f t="shared" si="38"/>
        <v>-</v>
      </c>
    </row>
    <row r="46" spans="1:18">
      <c r="A46" s="140">
        <f>A20</f>
        <v>57</v>
      </c>
      <c r="B46" s="140" t="str">
        <f>B20</f>
        <v>Аверина Александра Викторовна</v>
      </c>
      <c r="C46" s="147" t="str">
        <f t="shared" ref="C46:R46" si="39">IFERROR(C20-$W20,"-")</f>
        <v>-</v>
      </c>
      <c r="D46" s="147">
        <f t="shared" si="39"/>
        <v>0.87498999946773903</v>
      </c>
      <c r="E46" s="147">
        <f t="shared" si="39"/>
        <v>-1.125010000532261</v>
      </c>
      <c r="F46" s="147">
        <f t="shared" si="39"/>
        <v>1.874989999467739</v>
      </c>
      <c r="G46" s="147">
        <f t="shared" si="39"/>
        <v>-1.125010000532261</v>
      </c>
      <c r="H46" s="147" t="str">
        <f t="shared" si="39"/>
        <v>-</v>
      </c>
      <c r="I46" s="147" t="str">
        <f t="shared" si="39"/>
        <v>-</v>
      </c>
      <c r="J46" s="147" t="str">
        <f t="shared" si="39"/>
        <v>-</v>
      </c>
      <c r="K46" s="147">
        <f t="shared" si="39"/>
        <v>-1.125010000532261</v>
      </c>
      <c r="L46" s="147">
        <f t="shared" si="39"/>
        <v>-0.12501000053226097</v>
      </c>
      <c r="M46" s="147">
        <f t="shared" si="39"/>
        <v>1.874989999467739</v>
      </c>
      <c r="N46" s="147" t="str">
        <f t="shared" si="39"/>
        <v>-</v>
      </c>
      <c r="O46" s="147">
        <f t="shared" si="39"/>
        <v>-2.125010000532261</v>
      </c>
      <c r="P46" s="147">
        <f t="shared" si="39"/>
        <v>0.87498999946773903</v>
      </c>
      <c r="Q46" s="147">
        <f t="shared" si="39"/>
        <v>-0.12501000053226097</v>
      </c>
      <c r="R46" s="147" t="str">
        <f t="shared" si="39"/>
        <v>-</v>
      </c>
    </row>
    <row r="47" spans="1:18">
      <c r="A47" s="140">
        <f>A21</f>
        <v>59</v>
      </c>
      <c r="B47" s="140" t="str">
        <f>B21</f>
        <v>Люция Хисматуллина, Елена Котлярова</v>
      </c>
      <c r="C47" s="147">
        <f t="shared" ref="C47:R47" si="40">IFERROR(C21-$W21,"-")</f>
        <v>-0.55556655599536153</v>
      </c>
      <c r="D47" s="147">
        <f t="shared" si="40"/>
        <v>0.44443344400463847</v>
      </c>
      <c r="E47" s="147">
        <f t="shared" si="40"/>
        <v>-1.5555665559953615</v>
      </c>
      <c r="F47" s="147">
        <f t="shared" si="40"/>
        <v>1.4444334440046385</v>
      </c>
      <c r="G47" s="147">
        <f t="shared" si="40"/>
        <v>0.44443344400463847</v>
      </c>
      <c r="H47" s="147" t="str">
        <f t="shared" si="40"/>
        <v>-</v>
      </c>
      <c r="I47" s="147" t="str">
        <f t="shared" si="40"/>
        <v>-</v>
      </c>
      <c r="J47" s="147" t="str">
        <f t="shared" si="40"/>
        <v>-</v>
      </c>
      <c r="K47" s="147">
        <f t="shared" si="40"/>
        <v>-1.5555665559953615</v>
      </c>
      <c r="L47" s="147">
        <f t="shared" si="40"/>
        <v>-0.55556655599536153</v>
      </c>
      <c r="M47" s="147">
        <f t="shared" si="40"/>
        <v>0.44443344400463847</v>
      </c>
      <c r="N47" s="147" t="str">
        <f t="shared" si="40"/>
        <v>-</v>
      </c>
      <c r="O47" s="147">
        <f t="shared" si="40"/>
        <v>-2.5555665559953615</v>
      </c>
      <c r="P47" s="147">
        <f t="shared" si="40"/>
        <v>1.4444334440046385</v>
      </c>
      <c r="Q47" s="147">
        <f t="shared" si="40"/>
        <v>2.4444334440046385</v>
      </c>
      <c r="R47" s="147" t="str">
        <f t="shared" si="40"/>
        <v>-</v>
      </c>
    </row>
    <row r="48" spans="1:18">
      <c r="A48" s="140">
        <f t="shared" ref="A48:B48" si="41">A23</f>
        <v>74</v>
      </c>
      <c r="B48" s="140" t="str">
        <f t="shared" si="41"/>
        <v>Сорокин Юрий Владимирович</v>
      </c>
      <c r="C48" s="147" t="str">
        <f t="shared" ref="C48:R48" si="42">IFERROR(C23-$W23,"-")</f>
        <v>-</v>
      </c>
      <c r="D48" s="147" t="str">
        <f t="shared" si="42"/>
        <v>-</v>
      </c>
      <c r="E48" s="147" t="str">
        <f t="shared" si="42"/>
        <v>-</v>
      </c>
      <c r="F48" s="147" t="str">
        <f t="shared" si="42"/>
        <v>-</v>
      </c>
      <c r="G48" s="147" t="str">
        <f t="shared" si="42"/>
        <v>-</v>
      </c>
      <c r="H48" s="147" t="str">
        <f t="shared" si="42"/>
        <v>-</v>
      </c>
      <c r="I48" s="147" t="str">
        <f t="shared" si="42"/>
        <v>-</v>
      </c>
      <c r="J48" s="147" t="str">
        <f t="shared" si="42"/>
        <v>-</v>
      </c>
      <c r="K48" s="147" t="str">
        <f t="shared" si="42"/>
        <v>-</v>
      </c>
      <c r="L48" s="147" t="str">
        <f t="shared" si="42"/>
        <v>-</v>
      </c>
      <c r="M48" s="147" t="str">
        <f t="shared" si="42"/>
        <v>-</v>
      </c>
      <c r="N48" s="147" t="str">
        <f t="shared" si="42"/>
        <v>-</v>
      </c>
      <c r="O48" s="147" t="str">
        <f t="shared" si="42"/>
        <v>-</v>
      </c>
      <c r="P48" s="147" t="str">
        <f t="shared" si="42"/>
        <v>-</v>
      </c>
      <c r="Q48" s="147" t="str">
        <f t="shared" si="42"/>
        <v>-</v>
      </c>
      <c r="R48" s="147" t="str">
        <f t="shared" si="42"/>
        <v>-</v>
      </c>
    </row>
    <row r="49" spans="1:18">
      <c r="A49" s="9"/>
      <c r="B49" s="130" t="s">
        <v>160</v>
      </c>
      <c r="C49" s="150">
        <f t="shared" ref="C49:L49" si="43">SUM(C29:C48)</f>
        <v>-1.1111441122190922</v>
      </c>
      <c r="D49" s="150">
        <f t="shared" si="43"/>
        <v>-0.47131312473879117</v>
      </c>
      <c r="E49" s="150">
        <f t="shared" si="43"/>
        <v>-16.471313124738789</v>
      </c>
      <c r="F49" s="150">
        <f t="shared" si="43"/>
        <v>8.5286868752612079</v>
      </c>
      <c r="G49" s="150">
        <f t="shared" si="43"/>
        <v>0.52868687526120883</v>
      </c>
      <c r="H49" s="150">
        <f t="shared" si="43"/>
        <v>1.3898509884988117</v>
      </c>
      <c r="I49" s="150">
        <f t="shared" si="43"/>
        <v>0</v>
      </c>
      <c r="J49" s="150">
        <f t="shared" si="43"/>
        <v>6.9454175442306179</v>
      </c>
      <c r="K49" s="150">
        <f t="shared" si="43"/>
        <v>-5.4713131247387912</v>
      </c>
      <c r="L49" s="150">
        <f t="shared" si="43"/>
        <v>-3.4713131247387912</v>
      </c>
      <c r="M49" s="150">
        <f t="shared" ref="M49:Q49" si="44">SUM(M29:M48)</f>
        <v>6.5286868752612088</v>
      </c>
      <c r="N49" s="150">
        <f t="shared" si="44"/>
        <v>0</v>
      </c>
      <c r="O49" s="150">
        <f t="shared" ref="O49:P49" si="45">IFERROR(O24-$W24,"-")</f>
        <v>3.1698540972512443</v>
      </c>
      <c r="P49" s="150">
        <f t="shared" si="45"/>
        <v>3.1698540972512443</v>
      </c>
      <c r="Q49" s="150">
        <f t="shared" si="44"/>
        <v>1.5286868752612088</v>
      </c>
      <c r="R49" s="150">
        <f>SUM(R29:R48)</f>
        <v>1.5454415449382566</v>
      </c>
    </row>
    <row r="50" spans="1:18">
      <c r="A50" s="9"/>
      <c r="B50" s="130" t="s">
        <v>161</v>
      </c>
      <c r="C50" s="150">
        <f t="shared" ref="C50:L50" si="46">SUMIF(C29:C48,"&gt;0")+ABS(SUMIF(C29:C48,"&lt;0"))</f>
        <v>1.7777887781221615</v>
      </c>
      <c r="D50" s="150">
        <f t="shared" si="46"/>
        <v>7.4656475654931311</v>
      </c>
      <c r="E50" s="150">
        <f t="shared" si="46"/>
        <v>16.471313124738789</v>
      </c>
      <c r="F50" s="150">
        <f t="shared" si="46"/>
        <v>11.437827786170102</v>
      </c>
      <c r="G50" s="150">
        <f t="shared" si="46"/>
        <v>15.756554656091538</v>
      </c>
      <c r="H50" s="150">
        <f t="shared" si="46"/>
        <v>2.5898749891286839</v>
      </c>
      <c r="I50" s="150">
        <f t="shared" si="46"/>
        <v>0</v>
      </c>
      <c r="J50" s="150">
        <f t="shared" si="46"/>
        <v>6.9454175442306179</v>
      </c>
      <c r="K50" s="150">
        <f t="shared" si="46"/>
        <v>9.1601100108760534</v>
      </c>
      <c r="L50" s="150">
        <f t="shared" si="46"/>
        <v>9.2490249008277168</v>
      </c>
      <c r="M50" s="150">
        <f t="shared" ref="M50:Q50" si="47">SUMIF(M29:M48,"&gt;0")+ABS(SUMIF(M29:M48,"&lt;0"))</f>
        <v>10.63785178679997</v>
      </c>
      <c r="N50" s="150">
        <f t="shared" si="47"/>
        <v>0</v>
      </c>
      <c r="O50" s="150">
        <f t="shared" si="47"/>
        <v>17.493489345758388</v>
      </c>
      <c r="P50" s="150">
        <f t="shared" si="47"/>
        <v>12.528686875261211</v>
      </c>
      <c r="Q50" s="150">
        <f t="shared" si="47"/>
        <v>9.4732393236441794</v>
      </c>
      <c r="R50" s="150">
        <f>SUMIF(R29:R48,"&gt;0")+ABS(SUMIF(R29:R48,"&lt;0"))</f>
        <v>1.5454415449382566</v>
      </c>
    </row>
    <row r="51" spans="1:18">
      <c r="A51" s="151"/>
      <c r="B51" s="152"/>
      <c r="C51" s="153"/>
      <c r="D51" s="153"/>
      <c r="E51" s="153"/>
      <c r="F51" s="153"/>
      <c r="G51" s="153"/>
      <c r="H51" s="153"/>
      <c r="I51" s="153"/>
      <c r="J51" s="153"/>
      <c r="K51" s="153"/>
      <c r="L51" s="153"/>
      <c r="M51" s="153"/>
      <c r="N51" s="153"/>
      <c r="O51" s="153"/>
      <c r="P51" s="153"/>
      <c r="Q51" s="153"/>
      <c r="R51" s="153"/>
    </row>
    <row r="52" spans="1:18">
      <c r="B52" s="61" t="s">
        <v>162</v>
      </c>
      <c r="C52" s="87"/>
    </row>
    <row r="53" spans="1:18">
      <c r="A53" s="9"/>
      <c r="B53" s="62">
        <v>1</v>
      </c>
      <c r="C53" s="115">
        <f>COUNTIF(C$3:C$23,$B53)</f>
        <v>0</v>
      </c>
      <c r="D53" s="115">
        <f t="shared" ref="D53:R64" si="48">COUNTIF(D$3:D$23,$B53)</f>
        <v>0</v>
      </c>
      <c r="E53" s="115">
        <f t="shared" si="48"/>
        <v>0</v>
      </c>
      <c r="F53" s="115">
        <f t="shared" si="48"/>
        <v>0</v>
      </c>
      <c r="G53" s="115">
        <f t="shared" si="48"/>
        <v>0</v>
      </c>
      <c r="H53" s="115">
        <f t="shared" si="48"/>
        <v>0</v>
      </c>
      <c r="I53" s="115">
        <f t="shared" si="48"/>
        <v>0</v>
      </c>
      <c r="J53" s="115">
        <f t="shared" si="48"/>
        <v>0</v>
      </c>
      <c r="K53" s="115">
        <f t="shared" si="48"/>
        <v>0</v>
      </c>
      <c r="L53" s="115">
        <f t="shared" si="48"/>
        <v>0</v>
      </c>
      <c r="M53" s="115">
        <f t="shared" si="48"/>
        <v>0</v>
      </c>
      <c r="N53" s="115">
        <f t="shared" si="48"/>
        <v>0</v>
      </c>
      <c r="O53" s="115">
        <f t="shared" si="48"/>
        <v>1</v>
      </c>
      <c r="P53" s="115">
        <f t="shared" si="48"/>
        <v>0</v>
      </c>
      <c r="Q53" s="115">
        <f t="shared" si="48"/>
        <v>0</v>
      </c>
      <c r="R53" s="115">
        <f t="shared" si="48"/>
        <v>0</v>
      </c>
    </row>
    <row r="54" spans="1:18">
      <c r="A54" s="9"/>
      <c r="B54" s="62">
        <v>2</v>
      </c>
      <c r="C54" s="115">
        <f t="shared" ref="C54:C64" si="49">COUNTIF(C$3:C$23,$B54)</f>
        <v>0</v>
      </c>
      <c r="D54" s="115">
        <f t="shared" si="48"/>
        <v>0</v>
      </c>
      <c r="E54" s="115">
        <f t="shared" si="48"/>
        <v>1</v>
      </c>
      <c r="F54" s="115">
        <f t="shared" si="48"/>
        <v>0</v>
      </c>
      <c r="G54" s="115">
        <f t="shared" si="48"/>
        <v>0</v>
      </c>
      <c r="H54" s="115">
        <f t="shared" si="48"/>
        <v>0</v>
      </c>
      <c r="I54" s="115">
        <f t="shared" si="48"/>
        <v>0</v>
      </c>
      <c r="J54" s="115">
        <f t="shared" si="48"/>
        <v>0</v>
      </c>
      <c r="K54" s="115">
        <f t="shared" si="48"/>
        <v>1</v>
      </c>
      <c r="L54" s="115">
        <f t="shared" si="48"/>
        <v>0</v>
      </c>
      <c r="M54" s="115">
        <f t="shared" si="48"/>
        <v>0</v>
      </c>
      <c r="N54" s="115">
        <f t="shared" si="48"/>
        <v>0</v>
      </c>
      <c r="O54" s="115">
        <f t="shared" si="48"/>
        <v>3</v>
      </c>
      <c r="P54" s="115">
        <f t="shared" si="48"/>
        <v>0</v>
      </c>
      <c r="Q54" s="115">
        <f t="shared" si="48"/>
        <v>0</v>
      </c>
      <c r="R54" s="115">
        <f t="shared" si="48"/>
        <v>0</v>
      </c>
    </row>
    <row r="55" spans="1:18">
      <c r="A55" s="9"/>
      <c r="B55" s="62">
        <v>3</v>
      </c>
      <c r="C55" s="115">
        <f t="shared" si="49"/>
        <v>0</v>
      </c>
      <c r="D55" s="115">
        <f t="shared" si="48"/>
        <v>2</v>
      </c>
      <c r="E55" s="115">
        <f t="shared" si="48"/>
        <v>2</v>
      </c>
      <c r="F55" s="115">
        <f t="shared" si="48"/>
        <v>0</v>
      </c>
      <c r="G55" s="115">
        <f t="shared" si="48"/>
        <v>2</v>
      </c>
      <c r="H55" s="115">
        <f t="shared" si="48"/>
        <v>0</v>
      </c>
      <c r="I55" s="115">
        <f t="shared" si="48"/>
        <v>0</v>
      </c>
      <c r="J55" s="115">
        <f t="shared" si="48"/>
        <v>0</v>
      </c>
      <c r="K55" s="115">
        <f t="shared" si="48"/>
        <v>1</v>
      </c>
      <c r="L55" s="115">
        <f t="shared" si="48"/>
        <v>2</v>
      </c>
      <c r="M55" s="115">
        <f t="shared" si="48"/>
        <v>0</v>
      </c>
      <c r="N55" s="115">
        <f t="shared" si="48"/>
        <v>0</v>
      </c>
      <c r="O55" s="115">
        <f t="shared" si="48"/>
        <v>1</v>
      </c>
      <c r="P55" s="115">
        <f t="shared" si="48"/>
        <v>0</v>
      </c>
      <c r="Q55" s="115">
        <f t="shared" si="48"/>
        <v>0</v>
      </c>
      <c r="R55" s="115">
        <f t="shared" si="48"/>
        <v>0</v>
      </c>
    </row>
    <row r="56" spans="1:18">
      <c r="A56" s="9"/>
      <c r="B56" s="62">
        <v>4</v>
      </c>
      <c r="C56" s="115">
        <f t="shared" si="49"/>
        <v>1</v>
      </c>
      <c r="D56" s="115">
        <f t="shared" si="48"/>
        <v>0</v>
      </c>
      <c r="E56" s="115">
        <f t="shared" si="48"/>
        <v>4</v>
      </c>
      <c r="F56" s="115">
        <f t="shared" si="48"/>
        <v>1</v>
      </c>
      <c r="G56" s="115">
        <f t="shared" si="48"/>
        <v>2</v>
      </c>
      <c r="H56" s="115">
        <f t="shared" si="48"/>
        <v>0</v>
      </c>
      <c r="I56" s="115">
        <f t="shared" si="48"/>
        <v>0</v>
      </c>
      <c r="J56" s="115">
        <f t="shared" si="48"/>
        <v>0</v>
      </c>
      <c r="K56" s="115">
        <f t="shared" si="48"/>
        <v>2</v>
      </c>
      <c r="L56" s="115">
        <f t="shared" si="48"/>
        <v>2</v>
      </c>
      <c r="M56" s="115">
        <f t="shared" si="48"/>
        <v>2</v>
      </c>
      <c r="N56" s="115">
        <f t="shared" si="48"/>
        <v>0</v>
      </c>
      <c r="O56" s="115">
        <f t="shared" si="48"/>
        <v>0</v>
      </c>
      <c r="P56" s="115">
        <f t="shared" si="48"/>
        <v>0</v>
      </c>
      <c r="Q56" s="115">
        <f t="shared" si="48"/>
        <v>2</v>
      </c>
      <c r="R56" s="115">
        <f t="shared" si="48"/>
        <v>0</v>
      </c>
    </row>
    <row r="57" spans="1:18">
      <c r="A57" s="9"/>
      <c r="B57" s="62">
        <v>5</v>
      </c>
      <c r="C57" s="115">
        <f t="shared" si="49"/>
        <v>0</v>
      </c>
      <c r="D57" s="115">
        <f t="shared" si="48"/>
        <v>1</v>
      </c>
      <c r="E57" s="115">
        <f t="shared" si="48"/>
        <v>0</v>
      </c>
      <c r="F57" s="115">
        <f t="shared" si="48"/>
        <v>0</v>
      </c>
      <c r="G57" s="115">
        <f t="shared" si="48"/>
        <v>1</v>
      </c>
      <c r="H57" s="115">
        <f t="shared" si="48"/>
        <v>2</v>
      </c>
      <c r="I57" s="115">
        <f t="shared" si="48"/>
        <v>0</v>
      </c>
      <c r="J57" s="115">
        <f t="shared" si="48"/>
        <v>0</v>
      </c>
      <c r="K57" s="115">
        <f t="shared" si="48"/>
        <v>1</v>
      </c>
      <c r="L57" s="115">
        <f t="shared" si="48"/>
        <v>1</v>
      </c>
      <c r="M57" s="115">
        <f t="shared" si="48"/>
        <v>1</v>
      </c>
      <c r="N57" s="115">
        <f t="shared" si="48"/>
        <v>0</v>
      </c>
      <c r="O57" s="115">
        <f t="shared" si="48"/>
        <v>0</v>
      </c>
      <c r="P57" s="115">
        <f t="shared" si="48"/>
        <v>0</v>
      </c>
      <c r="Q57" s="115">
        <f t="shared" si="48"/>
        <v>3</v>
      </c>
      <c r="R57" s="115">
        <f t="shared" si="48"/>
        <v>0</v>
      </c>
    </row>
    <row r="58" spans="1:18">
      <c r="A58" s="9"/>
      <c r="B58" s="62">
        <v>6</v>
      </c>
      <c r="C58" s="115">
        <f t="shared" si="49"/>
        <v>1</v>
      </c>
      <c r="D58" s="115">
        <f t="shared" si="48"/>
        <v>4</v>
      </c>
      <c r="E58" s="115">
        <f t="shared" si="48"/>
        <v>2</v>
      </c>
      <c r="F58" s="115">
        <f t="shared" si="48"/>
        <v>3</v>
      </c>
      <c r="G58" s="115">
        <f t="shared" si="48"/>
        <v>1</v>
      </c>
      <c r="H58" s="115">
        <f t="shared" si="48"/>
        <v>1</v>
      </c>
      <c r="I58" s="115">
        <f t="shared" si="48"/>
        <v>0</v>
      </c>
      <c r="J58" s="115">
        <f t="shared" si="48"/>
        <v>1</v>
      </c>
      <c r="K58" s="115">
        <f t="shared" si="48"/>
        <v>1</v>
      </c>
      <c r="L58" s="115">
        <f t="shared" si="48"/>
        <v>0</v>
      </c>
      <c r="M58" s="115">
        <f t="shared" si="48"/>
        <v>1</v>
      </c>
      <c r="N58" s="115">
        <f t="shared" si="48"/>
        <v>0</v>
      </c>
      <c r="O58" s="115">
        <f t="shared" si="48"/>
        <v>1</v>
      </c>
      <c r="P58" s="115">
        <f t="shared" si="48"/>
        <v>3</v>
      </c>
      <c r="Q58" s="115">
        <f t="shared" si="48"/>
        <v>0</v>
      </c>
      <c r="R58" s="115">
        <f t="shared" si="48"/>
        <v>0</v>
      </c>
    </row>
    <row r="59" spans="1:18">
      <c r="A59" s="9"/>
      <c r="B59" s="62">
        <v>7</v>
      </c>
      <c r="C59" s="115">
        <f t="shared" si="49"/>
        <v>0</v>
      </c>
      <c r="D59" s="115">
        <f t="shared" si="48"/>
        <v>0</v>
      </c>
      <c r="E59" s="115">
        <f t="shared" si="48"/>
        <v>0</v>
      </c>
      <c r="F59" s="115">
        <f t="shared" si="48"/>
        <v>3</v>
      </c>
      <c r="G59" s="115">
        <f t="shared" si="48"/>
        <v>1</v>
      </c>
      <c r="H59" s="115">
        <f t="shared" si="48"/>
        <v>0</v>
      </c>
      <c r="I59" s="115">
        <f t="shared" si="48"/>
        <v>0</v>
      </c>
      <c r="J59" s="115">
        <f t="shared" si="48"/>
        <v>0</v>
      </c>
      <c r="K59" s="115">
        <f t="shared" si="48"/>
        <v>1</v>
      </c>
      <c r="L59" s="115">
        <f t="shared" si="48"/>
        <v>2</v>
      </c>
      <c r="M59" s="115">
        <f t="shared" si="48"/>
        <v>1</v>
      </c>
      <c r="N59" s="115">
        <f t="shared" si="48"/>
        <v>0</v>
      </c>
      <c r="O59" s="115">
        <f t="shared" si="48"/>
        <v>2</v>
      </c>
      <c r="P59" s="115">
        <f t="shared" si="48"/>
        <v>2</v>
      </c>
      <c r="Q59" s="115">
        <f t="shared" si="48"/>
        <v>2</v>
      </c>
      <c r="R59" s="115">
        <f t="shared" si="48"/>
        <v>0</v>
      </c>
    </row>
    <row r="60" spans="1:18">
      <c r="A60" s="9"/>
      <c r="B60" s="62">
        <v>8</v>
      </c>
      <c r="C60" s="115">
        <f t="shared" si="49"/>
        <v>1</v>
      </c>
      <c r="D60" s="115">
        <f t="shared" si="48"/>
        <v>1</v>
      </c>
      <c r="E60" s="115">
        <f t="shared" si="48"/>
        <v>0</v>
      </c>
      <c r="F60" s="115">
        <f t="shared" si="48"/>
        <v>1</v>
      </c>
      <c r="G60" s="115">
        <f t="shared" si="48"/>
        <v>0</v>
      </c>
      <c r="H60" s="115">
        <f t="shared" si="48"/>
        <v>0</v>
      </c>
      <c r="I60" s="115">
        <f t="shared" si="48"/>
        <v>0</v>
      </c>
      <c r="J60" s="115">
        <f t="shared" si="48"/>
        <v>1</v>
      </c>
      <c r="K60" s="115">
        <f t="shared" si="48"/>
        <v>2</v>
      </c>
      <c r="L60" s="115">
        <f t="shared" si="48"/>
        <v>2</v>
      </c>
      <c r="M60" s="115">
        <f t="shared" si="48"/>
        <v>3</v>
      </c>
      <c r="N60" s="115">
        <f t="shared" si="48"/>
        <v>0</v>
      </c>
      <c r="O60" s="115">
        <f t="shared" si="48"/>
        <v>1</v>
      </c>
      <c r="P60" s="115">
        <f t="shared" si="48"/>
        <v>3</v>
      </c>
      <c r="Q60" s="115">
        <f t="shared" si="48"/>
        <v>1</v>
      </c>
      <c r="R60" s="115">
        <f t="shared" si="48"/>
        <v>0</v>
      </c>
    </row>
    <row r="61" spans="1:18">
      <c r="A61" s="9"/>
      <c r="B61" s="62">
        <v>9</v>
      </c>
      <c r="C61" s="115">
        <f t="shared" si="49"/>
        <v>0</v>
      </c>
      <c r="D61" s="115">
        <f t="shared" si="48"/>
        <v>1</v>
      </c>
      <c r="E61" s="115">
        <f t="shared" si="48"/>
        <v>0</v>
      </c>
      <c r="F61" s="115">
        <f t="shared" si="48"/>
        <v>0</v>
      </c>
      <c r="G61" s="115">
        <f t="shared" si="48"/>
        <v>0</v>
      </c>
      <c r="H61" s="115">
        <f t="shared" si="48"/>
        <v>1</v>
      </c>
      <c r="I61" s="115">
        <f t="shared" si="48"/>
        <v>0</v>
      </c>
      <c r="J61" s="115">
        <f t="shared" si="48"/>
        <v>0</v>
      </c>
      <c r="K61" s="115">
        <f t="shared" si="48"/>
        <v>0</v>
      </c>
      <c r="L61" s="115">
        <f t="shared" si="48"/>
        <v>0</v>
      </c>
      <c r="M61" s="115">
        <f t="shared" si="48"/>
        <v>1</v>
      </c>
      <c r="N61" s="115">
        <f t="shared" si="48"/>
        <v>0</v>
      </c>
      <c r="O61" s="115">
        <f t="shared" si="48"/>
        <v>0</v>
      </c>
      <c r="P61" s="115">
        <f t="shared" si="48"/>
        <v>1</v>
      </c>
      <c r="Q61" s="115">
        <f t="shared" si="48"/>
        <v>1</v>
      </c>
      <c r="R61" s="115">
        <f t="shared" si="48"/>
        <v>0</v>
      </c>
    </row>
    <row r="62" spans="1:18">
      <c r="A62" s="9"/>
      <c r="B62" s="62">
        <v>10</v>
      </c>
      <c r="C62" s="115">
        <f t="shared" si="49"/>
        <v>0</v>
      </c>
      <c r="D62" s="115">
        <f t="shared" si="48"/>
        <v>0</v>
      </c>
      <c r="E62" s="115">
        <f t="shared" si="48"/>
        <v>0</v>
      </c>
      <c r="F62" s="115">
        <f t="shared" si="48"/>
        <v>1</v>
      </c>
      <c r="G62" s="115">
        <f t="shared" si="48"/>
        <v>1</v>
      </c>
      <c r="H62" s="115">
        <f t="shared" si="48"/>
        <v>0</v>
      </c>
      <c r="I62" s="115">
        <f t="shared" si="48"/>
        <v>0</v>
      </c>
      <c r="J62" s="115">
        <f t="shared" si="48"/>
        <v>0</v>
      </c>
      <c r="K62" s="115">
        <f t="shared" si="48"/>
        <v>0</v>
      </c>
      <c r="L62" s="115">
        <f t="shared" si="48"/>
        <v>0</v>
      </c>
      <c r="M62" s="115">
        <f t="shared" si="48"/>
        <v>0</v>
      </c>
      <c r="N62" s="115">
        <f t="shared" si="48"/>
        <v>0</v>
      </c>
      <c r="O62" s="115">
        <f t="shared" si="48"/>
        <v>0</v>
      </c>
      <c r="P62" s="115">
        <f t="shared" si="48"/>
        <v>0</v>
      </c>
      <c r="Q62" s="115">
        <f t="shared" si="48"/>
        <v>0</v>
      </c>
      <c r="R62" s="115">
        <f t="shared" si="48"/>
        <v>1</v>
      </c>
    </row>
    <row r="63" spans="1:18">
      <c r="A63" s="9"/>
      <c r="B63" s="62">
        <v>11</v>
      </c>
      <c r="C63" s="115">
        <f t="shared" si="49"/>
        <v>0</v>
      </c>
      <c r="D63" s="115">
        <f t="shared" si="48"/>
        <v>0</v>
      </c>
      <c r="E63" s="115">
        <f t="shared" si="48"/>
        <v>0</v>
      </c>
      <c r="F63" s="115">
        <f t="shared" si="48"/>
        <v>0</v>
      </c>
      <c r="G63" s="115">
        <f t="shared" si="48"/>
        <v>1</v>
      </c>
      <c r="H63" s="115">
        <f t="shared" si="48"/>
        <v>0</v>
      </c>
      <c r="I63" s="115">
        <f t="shared" si="48"/>
        <v>0</v>
      </c>
      <c r="J63" s="115">
        <f t="shared" si="48"/>
        <v>1</v>
      </c>
      <c r="K63" s="115">
        <f t="shared" si="48"/>
        <v>0</v>
      </c>
      <c r="L63" s="115">
        <f t="shared" si="48"/>
        <v>0</v>
      </c>
      <c r="M63" s="115">
        <f t="shared" si="48"/>
        <v>0</v>
      </c>
      <c r="N63" s="115">
        <f t="shared" si="48"/>
        <v>0</v>
      </c>
      <c r="O63" s="115">
        <f t="shared" si="48"/>
        <v>0</v>
      </c>
      <c r="P63" s="115">
        <f t="shared" si="48"/>
        <v>0</v>
      </c>
      <c r="Q63" s="115">
        <f t="shared" si="48"/>
        <v>0</v>
      </c>
      <c r="R63" s="115">
        <f t="shared" si="48"/>
        <v>0</v>
      </c>
    </row>
    <row r="64" spans="1:18">
      <c r="A64" s="9"/>
      <c r="B64" s="62">
        <v>12</v>
      </c>
      <c r="C64" s="115">
        <f t="shared" si="49"/>
        <v>0</v>
      </c>
      <c r="D64" s="115">
        <f t="shared" si="48"/>
        <v>0</v>
      </c>
      <c r="E64" s="115">
        <f t="shared" si="48"/>
        <v>0</v>
      </c>
      <c r="F64" s="115">
        <f t="shared" si="48"/>
        <v>0</v>
      </c>
      <c r="G64" s="115">
        <f t="shared" si="48"/>
        <v>0</v>
      </c>
      <c r="H64" s="115">
        <f t="shared" si="48"/>
        <v>0</v>
      </c>
      <c r="I64" s="115">
        <f t="shared" si="48"/>
        <v>0</v>
      </c>
      <c r="J64" s="115">
        <f t="shared" si="48"/>
        <v>0</v>
      </c>
      <c r="K64" s="115">
        <f t="shared" si="48"/>
        <v>0</v>
      </c>
      <c r="L64" s="115">
        <f t="shared" si="48"/>
        <v>0</v>
      </c>
      <c r="M64" s="115">
        <f t="shared" si="48"/>
        <v>0</v>
      </c>
      <c r="N64" s="115">
        <f t="shared" si="48"/>
        <v>0</v>
      </c>
      <c r="O64" s="115">
        <f t="shared" si="48"/>
        <v>0</v>
      </c>
      <c r="P64" s="115">
        <f t="shared" si="48"/>
        <v>0</v>
      </c>
      <c r="Q64" s="115">
        <f t="shared" si="48"/>
        <v>0</v>
      </c>
      <c r="R64" s="115">
        <f t="shared" si="48"/>
        <v>0</v>
      </c>
    </row>
  </sheetData>
  <conditionalFormatting sqref="C5:R5">
    <cfRule type="iconSet" priority="20">
      <iconSet iconSet="5Arrows">
        <cfvo type="percent" val="0"/>
        <cfvo type="percent" val="20"/>
        <cfvo type="percent" val="40"/>
        <cfvo type="percent" val="60"/>
        <cfvo type="percent" val="80"/>
      </iconSet>
    </cfRule>
  </conditionalFormatting>
  <conditionalFormatting sqref="C4:R4">
    <cfRule type="iconSet" priority="19">
      <iconSet iconSet="5Arrows">
        <cfvo type="percent" val="0"/>
        <cfvo type="percent" val="20"/>
        <cfvo type="percent" val="40"/>
        <cfvo type="percent" val="60"/>
        <cfvo type="percent" val="80"/>
      </iconSet>
    </cfRule>
  </conditionalFormatting>
  <conditionalFormatting sqref="C6:R6">
    <cfRule type="iconSet" priority="18">
      <iconSet iconSet="5Arrows">
        <cfvo type="percent" val="0"/>
        <cfvo type="percent" val="20"/>
        <cfvo type="percent" val="40"/>
        <cfvo type="percent" val="60"/>
        <cfvo type="percent" val="80"/>
      </iconSet>
    </cfRule>
  </conditionalFormatting>
  <conditionalFormatting sqref="C7:R7">
    <cfRule type="iconSet" priority="17">
      <iconSet iconSet="5Arrows">
        <cfvo type="percent" val="0"/>
        <cfvo type="percent" val="20"/>
        <cfvo type="percent" val="40"/>
        <cfvo type="percent" val="60"/>
        <cfvo type="percent" val="80"/>
      </iconSet>
    </cfRule>
  </conditionalFormatting>
  <conditionalFormatting sqref="C8:R8">
    <cfRule type="iconSet" priority="16">
      <iconSet iconSet="5Arrows">
        <cfvo type="percent" val="0"/>
        <cfvo type="percent" val="20"/>
        <cfvo type="percent" val="40"/>
        <cfvo type="percent" val="60"/>
        <cfvo type="percent" val="80"/>
      </iconSet>
    </cfRule>
  </conditionalFormatting>
  <conditionalFormatting sqref="C9:R9">
    <cfRule type="iconSet" priority="15">
      <iconSet iconSet="5Arrows">
        <cfvo type="percent" val="0"/>
        <cfvo type="percent" val="20"/>
        <cfvo type="percent" val="40"/>
        <cfvo type="percent" val="60"/>
        <cfvo type="percent" val="80"/>
      </iconSet>
    </cfRule>
  </conditionalFormatting>
  <conditionalFormatting sqref="C10:R10">
    <cfRule type="iconSet" priority="14">
      <iconSet iconSet="5Arrows">
        <cfvo type="percent" val="0"/>
        <cfvo type="percent" val="20"/>
        <cfvo type="percent" val="40"/>
        <cfvo type="percent" val="60"/>
        <cfvo type="percent" val="80"/>
      </iconSet>
    </cfRule>
  </conditionalFormatting>
  <conditionalFormatting sqref="C11:R11">
    <cfRule type="iconSet" priority="13">
      <iconSet iconSet="5Arrows">
        <cfvo type="percent" val="0"/>
        <cfvo type="percent" val="20"/>
        <cfvo type="percent" val="40"/>
        <cfvo type="percent" val="60"/>
        <cfvo type="percent" val="80"/>
      </iconSet>
    </cfRule>
  </conditionalFormatting>
  <conditionalFormatting sqref="C12:R12">
    <cfRule type="iconSet" priority="12">
      <iconSet iconSet="5Arrows">
        <cfvo type="percent" val="0"/>
        <cfvo type="percent" val="20"/>
        <cfvo type="percent" val="40"/>
        <cfvo type="percent" val="60"/>
        <cfvo type="percent" val="80"/>
      </iconSet>
    </cfRule>
  </conditionalFormatting>
  <conditionalFormatting sqref="C13:R13">
    <cfRule type="iconSet" priority="11">
      <iconSet iconSet="5Arrows">
        <cfvo type="percent" val="0"/>
        <cfvo type="percent" val="20"/>
        <cfvo type="percent" val="40"/>
        <cfvo type="percent" val="60"/>
        <cfvo type="percent" val="80"/>
      </iconSet>
    </cfRule>
  </conditionalFormatting>
  <conditionalFormatting sqref="C14:R14">
    <cfRule type="iconSet" priority="10">
      <iconSet iconSet="5Arrows">
        <cfvo type="percent" val="0"/>
        <cfvo type="percent" val="20"/>
        <cfvo type="percent" val="40"/>
        <cfvo type="percent" val="60"/>
        <cfvo type="percent" val="80"/>
      </iconSet>
    </cfRule>
  </conditionalFormatting>
  <conditionalFormatting sqref="C15:R15">
    <cfRule type="iconSet" priority="9">
      <iconSet iconSet="5Arrows">
        <cfvo type="percent" val="0"/>
        <cfvo type="percent" val="20"/>
        <cfvo type="percent" val="40"/>
        <cfvo type="percent" val="60"/>
        <cfvo type="percent" val="80"/>
      </iconSet>
    </cfRule>
  </conditionalFormatting>
  <conditionalFormatting sqref="C16:R16">
    <cfRule type="iconSet" priority="8">
      <iconSet iconSet="5Arrows">
        <cfvo type="percent" val="0"/>
        <cfvo type="percent" val="20"/>
        <cfvo type="percent" val="40"/>
        <cfvo type="percent" val="60"/>
        <cfvo type="percent" val="80"/>
      </iconSet>
    </cfRule>
  </conditionalFormatting>
  <conditionalFormatting sqref="C17:R17">
    <cfRule type="iconSet" priority="7">
      <iconSet iconSet="5Arrows">
        <cfvo type="percent" val="0"/>
        <cfvo type="percent" val="20"/>
        <cfvo type="percent" val="40"/>
        <cfvo type="percent" val="60"/>
        <cfvo type="percent" val="80"/>
      </iconSet>
    </cfRule>
  </conditionalFormatting>
  <conditionalFormatting sqref="C18:R18">
    <cfRule type="iconSet" priority="6">
      <iconSet iconSet="5Arrows">
        <cfvo type="percent" val="0"/>
        <cfvo type="percent" val="20"/>
        <cfvo type="percent" val="40"/>
        <cfvo type="percent" val="60"/>
        <cfvo type="percent" val="80"/>
      </iconSet>
    </cfRule>
  </conditionalFormatting>
  <conditionalFormatting sqref="C19:R19">
    <cfRule type="iconSet" priority="5">
      <iconSet iconSet="5Arrows">
        <cfvo type="percent" val="0"/>
        <cfvo type="percent" val="20"/>
        <cfvo type="percent" val="40"/>
        <cfvo type="percent" val="60"/>
        <cfvo type="percent" val="80"/>
      </iconSet>
    </cfRule>
  </conditionalFormatting>
  <conditionalFormatting sqref="C20:R23">
    <cfRule type="iconSet" priority="39">
      <iconSet iconSet="5Arrows">
        <cfvo type="percent" val="0"/>
        <cfvo type="percent" val="20"/>
        <cfvo type="percent" val="40"/>
        <cfvo type="percent" val="60"/>
        <cfvo type="percent" val="80"/>
      </iconSet>
    </cfRule>
  </conditionalFormatting>
  <conditionalFormatting sqref="C3:R23">
    <cfRule type="iconSet" priority="40">
      <iconSet iconSet="5Arrows">
        <cfvo type="percent" val="0"/>
        <cfvo type="percent" val="20"/>
        <cfvo type="percent" val="40"/>
        <cfvo type="percent" val="60"/>
        <cfvo type="percent" val="80"/>
      </iconSet>
    </cfRule>
  </conditionalFormatting>
  <pageMargins left="0.7" right="0.7" top="0.75" bottom="0.75" header="0.3" footer="0.3"/>
  <pageSetup paperSize="9" orientation="portrait" horizontalDpi="4294967293" verticalDpi="0" r:id="rId1"/>
</worksheet>
</file>

<file path=xl/worksheets/sheet16.xml><?xml version="1.0" encoding="utf-8"?>
<worksheet xmlns="http://schemas.openxmlformats.org/spreadsheetml/2006/main" xmlns:r="http://schemas.openxmlformats.org/officeDocument/2006/relationships">
  <dimension ref="A1:Z64"/>
  <sheetViews>
    <sheetView workbookViewId="0">
      <pane xSplit="2" ySplit="2" topLeftCell="H35" activePane="bottomRight" state="frozen"/>
      <selection pane="topRight" activeCell="C1" sqref="C1"/>
      <selection pane="bottomLeft" activeCell="A3" sqref="A3"/>
      <selection pane="bottomRight" activeCell="AB11" sqref="AB11"/>
    </sheetView>
  </sheetViews>
  <sheetFormatPr defaultRowHeight="15"/>
  <cols>
    <col min="1" max="1" width="4.28515625" customWidth="1"/>
    <col min="2" max="2" width="31.28515625" customWidth="1"/>
    <col min="3" max="18" width="5.28515625" customWidth="1"/>
    <col min="19" max="21" width="4.7109375" customWidth="1"/>
    <col min="22" max="22" width="9.140625" style="46"/>
    <col min="23" max="23" width="9.140625" style="370"/>
    <col min="24" max="25" width="7.7109375" customWidth="1"/>
    <col min="26" max="26" width="5.5703125" customWidth="1"/>
  </cols>
  <sheetData>
    <row r="1" spans="1:26" ht="18.75">
      <c r="A1" s="154"/>
      <c r="B1" s="154"/>
      <c r="C1" s="155" t="s">
        <v>163</v>
      </c>
      <c r="D1" s="154"/>
      <c r="E1" s="154"/>
      <c r="F1" s="154"/>
      <c r="G1" s="154"/>
      <c r="H1" s="154"/>
      <c r="I1" s="154"/>
      <c r="J1" s="156"/>
      <c r="K1" s="154"/>
      <c r="L1" s="154"/>
      <c r="M1" s="154"/>
      <c r="N1" s="154"/>
      <c r="O1" s="154"/>
      <c r="P1" s="154"/>
      <c r="Q1" s="154"/>
      <c r="R1" s="154"/>
      <c r="S1" s="154"/>
      <c r="T1" s="154"/>
      <c r="U1" s="154"/>
      <c r="V1" s="351"/>
      <c r="W1" s="374"/>
      <c r="X1" s="154"/>
      <c r="Y1" s="154"/>
    </row>
    <row r="2" spans="1:26" ht="179.25">
      <c r="A2" s="133" t="s">
        <v>151</v>
      </c>
      <c r="B2" s="134" t="s">
        <v>152</v>
      </c>
      <c r="C2" s="135" t="str">
        <f>судьи!E22</f>
        <v>Аверина Александра Викторовна</v>
      </c>
      <c r="D2" s="135" t="str">
        <f>судьи!F22</f>
        <v>Акчурин Константин Эдуардович</v>
      </c>
      <c r="E2" s="135" t="str">
        <f>судьи!G22</f>
        <v>Александр Вастаев</v>
      </c>
      <c r="F2" s="135" t="str">
        <f>судьи!H22</f>
        <v>Андреев Вячеслав Викторович</v>
      </c>
      <c r="G2" s="135" t="str">
        <f>судьи!I22</f>
        <v>Андрушевич Алексей</v>
      </c>
      <c r="H2" s="135" t="str">
        <f>судьи!J22</f>
        <v>Басалаев Андрей Викторович</v>
      </c>
      <c r="I2" s="135" t="str">
        <f>судьи!K22</f>
        <v>Елизаров Андрей</v>
      </c>
      <c r="J2" s="135" t="str">
        <f>судьи!L22</f>
        <v>Иван Демидов</v>
      </c>
      <c r="K2" s="135" t="str">
        <f>судьи!M22</f>
        <v>Корсаков Алексей Вячеславович</v>
      </c>
      <c r="L2" s="135" t="str">
        <f>судьи!N22</f>
        <v>Кудрявцев Евгений Валерьевич</v>
      </c>
      <c r="M2" s="135" t="str">
        <f>судьи!O22</f>
        <v>Пересыпкин Виталий Фридрихович</v>
      </c>
      <c r="N2" s="135" t="str">
        <f>судьи!P22</f>
        <v>Родимцев Андрей Александрович</v>
      </c>
      <c r="O2" s="135" t="str">
        <f>судьи!Q22</f>
        <v>Русаков Сергей Александрович</v>
      </c>
      <c r="P2" s="135" t="str">
        <f>судьи!R22</f>
        <v>Сазонов Антон Анатольевич</v>
      </c>
      <c r="Q2" s="135" t="str">
        <f>судьи!S22</f>
        <v>Сорокин Юрий</v>
      </c>
      <c r="R2" s="135" t="str">
        <f>судьи!T22</f>
        <v>Фефелов Александр</v>
      </c>
      <c r="S2" s="136" t="s">
        <v>153</v>
      </c>
      <c r="T2" s="137" t="s">
        <v>1203</v>
      </c>
      <c r="U2" s="137" t="s">
        <v>1204</v>
      </c>
      <c r="V2" s="349" t="s">
        <v>154</v>
      </c>
      <c r="W2" s="358" t="s">
        <v>1202</v>
      </c>
      <c r="X2" s="136" t="s">
        <v>106</v>
      </c>
      <c r="Y2" s="137" t="s">
        <v>155</v>
      </c>
      <c r="Z2" s="133" t="s">
        <v>151</v>
      </c>
    </row>
    <row r="3" spans="1:26">
      <c r="A3" s="140">
        <f>классы!B188</f>
        <v>5</v>
      </c>
      <c r="B3" s="140" t="str">
        <f>классы!C188</f>
        <v>Андрейченко Вадим Александрович, Андрейченко Елена и Леонид</v>
      </c>
      <c r="C3" s="141" t="str">
        <f>IF(IFERROR(VLOOKUP(CONCATENATE($A3,C$2),Исходный!$A$3:$G$3000,6,FALSE),FALSE)=0,"-",IFERROR(VLOOKUP(CONCATENATE($A3,C$2),Исходный!$A$3:$G$3000,6,FALSE),"---"))</f>
        <v>---</v>
      </c>
      <c r="D3" s="141">
        <f>IF(IFERROR(VLOOKUP(CONCATENATE($A3,D$2),Исходный!$A$3:$G$3000,6,FALSE),FALSE)=0,"-",IFERROR(VLOOKUP(CONCATENATE($A3,D$2),Исходный!$A$3:$G$3000,6,FALSE),"---"))</f>
        <v>4</v>
      </c>
      <c r="E3" s="141">
        <f>IF(IFERROR(VLOOKUP(CONCATENATE($A3,E$2),Исходный!$A$3:$G$3000,6,FALSE),FALSE)=0,"-",IFERROR(VLOOKUP(CONCATENATE($A3,E$2),Исходный!$A$3:$G$3000,6,FALSE),"---"))</f>
        <v>4</v>
      </c>
      <c r="F3" s="141">
        <f>IF(IFERROR(VLOOKUP(CONCATENATE($A3,F$2),Исходный!$A$3:$G$3000,6,FALSE),FALSE)=0,"-",IFERROR(VLOOKUP(CONCATENATE($A3,F$2),Исходный!$A$3:$G$3000,6,FALSE),"---"))</f>
        <v>6</v>
      </c>
      <c r="G3" s="141">
        <f>IF(IFERROR(VLOOKUP(CONCATENATE($A3,G$2),Исходный!$A$3:$G$3000,6,FALSE),FALSE)=0,"-",IFERROR(VLOOKUP(CONCATENATE($A3,G$2),Исходный!$A$3:$G$3000,6,FALSE),"---"))</f>
        <v>6</v>
      </c>
      <c r="H3" s="141">
        <f>IF(IFERROR(VLOOKUP(CONCATENATE($A3,H$2),Исходный!$A$3:$G$3000,6,FALSE),FALSE)=0,"-",IFERROR(VLOOKUP(CONCATENATE($A3,H$2),Исходный!$A$3:$G$3000,6,FALSE),"---"))</f>
        <v>4</v>
      </c>
      <c r="I3" s="141" t="str">
        <f>IF(IFERROR(VLOOKUP(CONCATENATE($A3,I$2),Исходный!$A$3:$G$3000,6,FALSE),FALSE)=0,"-",IFERROR(VLOOKUP(CONCATENATE($A3,I$2),Исходный!$A$3:$G$3000,6,FALSE),"---"))</f>
        <v>-</v>
      </c>
      <c r="J3" s="141">
        <f>IF(IFERROR(VLOOKUP(CONCATENATE($A3,J$2),Исходный!$A$3:$G$3000,6,FALSE),FALSE)=0,"-",IFERROR(VLOOKUP(CONCATENATE($A3,J$2),Исходный!$A$3:$G$3000,6,FALSE),"---"))</f>
        <v>7</v>
      </c>
      <c r="K3" s="141">
        <f>IF(IFERROR(VLOOKUP(CONCATENATE($A3,K$2),Исходный!$A$3:$G$3000,6,FALSE),FALSE)=0,"-",IFERROR(VLOOKUP(CONCATENATE($A3,K$2),Исходный!$A$3:$G$3000,6,FALSE),"---"))</f>
        <v>7</v>
      </c>
      <c r="L3" s="141">
        <f>IF(IFERROR(VLOOKUP(CONCATENATE($A3,L$2),Исходный!$A$3:$G$3000,6,FALSE),FALSE)=0,"-",IFERROR(VLOOKUP(CONCATENATE($A3,L$2),Исходный!$A$3:$G$3000,6,FALSE),"---"))</f>
        <v>4</v>
      </c>
      <c r="M3" s="141">
        <f>IF(IFERROR(VLOOKUP(CONCATENATE($A3,M$2),Исходный!$A$3:$G$3000,6,FALSE),FALSE)=0,"-",IFERROR(VLOOKUP(CONCATENATE($A3,M$2),Исходный!$A$3:$G$3000,6,FALSE),"---"))</f>
        <v>4</v>
      </c>
      <c r="N3" s="141" t="str">
        <f>IF(IFERROR(VLOOKUP(CONCATENATE($A3,N$2),Исходный!$A$3:$G$3000,6,FALSE),FALSE)=0,"-",IFERROR(VLOOKUP(CONCATENATE($A3,N$2),Исходный!$A$3:$G$3000,6,FALSE),"---"))</f>
        <v>---</v>
      </c>
      <c r="O3" s="141">
        <f>IF(IFERROR(VLOOKUP(CONCATENATE($A3,O$2),Исходный!$A$3:$G$3000,6,FALSE),FALSE)=0,"-",IFERROR(VLOOKUP(CONCATENATE($A3,O$2),Исходный!$A$3:$G$3000,6,FALSE),"---"))</f>
        <v>5</v>
      </c>
      <c r="P3" s="141">
        <f>IF(IFERROR(VLOOKUP(CONCATENATE($A3,P$2),Исходный!$A$3:$G$3000,6,FALSE),FALSE)=0,"-",IFERROR(VLOOKUP(CONCATENATE($A3,P$2),Исходный!$A$3:$G$3000,6,FALSE),"---"))</f>
        <v>7</v>
      </c>
      <c r="Q3" s="141">
        <f>IF(IFERROR(VLOOKUP(CONCATENATE($A3,Q$2),Исходный!$A$3:$G$3000,6,FALSE),FALSE)=0,"-",IFERROR(VLOOKUP(CONCATENATE($A3,Q$2),Исходный!$A$3:$G$3000,6,FALSE),"---"))</f>
        <v>5</v>
      </c>
      <c r="R3" s="141" t="str">
        <f>IF(IFERROR(VLOOKUP(CONCATENATE($A3,R$2),Исходный!$A$3:$G$3000,6,FALSE),FALSE)=0,"-",IFERROR(VLOOKUP(CONCATENATE($A3,R$2),Исходный!$A$3:$G$3000,6,FALSE),"---"))</f>
        <v>---</v>
      </c>
      <c r="S3" s="62">
        <f t="shared" ref="S3:S21" si="0">COUNTIF(C3:R3,"&gt;0")</f>
        <v>12</v>
      </c>
      <c r="T3" s="184">
        <f>MIN(C3:R3)</f>
        <v>4</v>
      </c>
      <c r="U3" s="184">
        <f>MAX(C3:R3)</f>
        <v>7</v>
      </c>
      <c r="V3" s="146">
        <f t="shared" ref="V3:V21" si="1">IF(S3&gt;0,AVERAGEIF(C3:R3,"&gt;0",C3:R3)+0.000001*S3+0.000000001*(1/(Y3+0.001)),"-")</f>
        <v>5.2500120006023767</v>
      </c>
      <c r="W3" s="368">
        <f>IF(S3&gt;0,(SUMIF(C3:R3,"&gt;0",C3:R3)-T3-U3)/(S3-2)+0.000001*S3+0.000000001*(1/(Y3+0.001)),"-")</f>
        <v>5.2000120006023769</v>
      </c>
      <c r="X3" s="62">
        <f>IFERROR(RANK(W3,$W$3:$W$23,0),"-")</f>
        <v>13</v>
      </c>
      <c r="Y3" s="146">
        <f t="shared" ref="Y3:Y21" si="2">IF(S3&gt;1,VAR(C3:R3),"0")</f>
        <v>1.6590909090909092</v>
      </c>
      <c r="Z3" s="157">
        <f>A3</f>
        <v>5</v>
      </c>
    </row>
    <row r="4" spans="1:26">
      <c r="A4" s="140">
        <f>классы!B189</f>
        <v>7</v>
      </c>
      <c r="B4" s="140" t="str">
        <f>классы!C189</f>
        <v>Сергей Селюков</v>
      </c>
      <c r="C4" s="141" t="str">
        <f>IF(IFERROR(VLOOKUP(CONCATENATE($A4,C$2),Исходный!$A$3:$G$3000,6,FALSE),FALSE)=0,"-",IFERROR(VLOOKUP(CONCATENATE($A4,C$2),Исходный!$A$3:$G$3000,6,FALSE),"---"))</f>
        <v>---</v>
      </c>
      <c r="D4" s="141">
        <f>IF(IFERROR(VLOOKUP(CONCATENATE($A4,D$2),Исходный!$A$3:$G$3000,6,FALSE),FALSE)=0,"-",IFERROR(VLOOKUP(CONCATENATE($A4,D$2),Исходный!$A$3:$G$3000,6,FALSE),"---"))</f>
        <v>8</v>
      </c>
      <c r="E4" s="141">
        <f>IF(IFERROR(VLOOKUP(CONCATENATE($A4,E$2),Исходный!$A$3:$G$3000,6,FALSE),FALSE)=0,"-",IFERROR(VLOOKUP(CONCATENATE($A4,E$2),Исходный!$A$3:$G$3000,6,FALSE),"---"))</f>
        <v>3</v>
      </c>
      <c r="F4" s="141">
        <f>IF(IFERROR(VLOOKUP(CONCATENATE($A4,F$2),Исходный!$A$3:$G$3000,6,FALSE),FALSE)=0,"-",IFERROR(VLOOKUP(CONCATENATE($A4,F$2),Исходный!$A$3:$G$3000,6,FALSE),"---"))</f>
        <v>6</v>
      </c>
      <c r="G4" s="141">
        <f>IF(IFERROR(VLOOKUP(CONCATENATE($A4,G$2),Исходный!$A$3:$G$3000,6,FALSE),FALSE)=0,"-",IFERROR(VLOOKUP(CONCATENATE($A4,G$2),Исходный!$A$3:$G$3000,6,FALSE),"---"))</f>
        <v>5</v>
      </c>
      <c r="H4" s="141">
        <f>IF(IFERROR(VLOOKUP(CONCATENATE($A4,H$2),Исходный!$A$3:$G$3000,6,FALSE),FALSE)=0,"-",IFERROR(VLOOKUP(CONCATENATE($A4,H$2),Исходный!$A$3:$G$3000,6,FALSE),"---"))</f>
        <v>4</v>
      </c>
      <c r="I4" s="141" t="str">
        <f>IF(IFERROR(VLOOKUP(CONCATENATE($A4,I$2),Исходный!$A$3:$G$3000,6,FALSE),FALSE)=0,"-",IFERROR(VLOOKUP(CONCATENATE($A4,I$2),Исходный!$A$3:$G$3000,6,FALSE),"---"))</f>
        <v>-</v>
      </c>
      <c r="J4" s="141">
        <f>IF(IFERROR(VLOOKUP(CONCATENATE($A4,J$2),Исходный!$A$3:$G$3000,6,FALSE),FALSE)=0,"-",IFERROR(VLOOKUP(CONCATENATE($A4,J$2),Исходный!$A$3:$G$3000,6,FALSE),"---"))</f>
        <v>9</v>
      </c>
      <c r="K4" s="141">
        <f>IF(IFERROR(VLOOKUP(CONCATENATE($A4,K$2),Исходный!$A$3:$G$3000,6,FALSE),FALSE)=0,"-",IFERROR(VLOOKUP(CONCATENATE($A4,K$2),Исходный!$A$3:$G$3000,6,FALSE),"---"))</f>
        <v>7</v>
      </c>
      <c r="L4" s="141">
        <f>IF(IFERROR(VLOOKUP(CONCATENATE($A4,L$2),Исходный!$A$3:$G$3000,6,FALSE),FALSE)=0,"-",IFERROR(VLOOKUP(CONCATENATE($A4,L$2),Исходный!$A$3:$G$3000,6,FALSE),"---"))</f>
        <v>4</v>
      </c>
      <c r="M4" s="141">
        <f>IF(IFERROR(VLOOKUP(CONCATENATE($A4,M$2),Исходный!$A$3:$G$3000,6,FALSE),FALSE)=0,"-",IFERROR(VLOOKUP(CONCATENATE($A4,M$2),Исходный!$A$3:$G$3000,6,FALSE),"---"))</f>
        <v>4</v>
      </c>
      <c r="N4" s="141" t="str">
        <f>IF(IFERROR(VLOOKUP(CONCATENATE($A4,N$2),Исходный!$A$3:$G$3000,6,FALSE),FALSE)=0,"-",IFERROR(VLOOKUP(CONCATENATE($A4,N$2),Исходный!$A$3:$G$3000,6,FALSE),"---"))</f>
        <v>---</v>
      </c>
      <c r="O4" s="141">
        <f>IF(IFERROR(VLOOKUP(CONCATENATE($A4,O$2),Исходный!$A$3:$G$3000,6,FALSE),FALSE)=0,"-",IFERROR(VLOOKUP(CONCATENATE($A4,O$2),Исходный!$A$3:$G$3000,6,FALSE),"---"))</f>
        <v>5</v>
      </c>
      <c r="P4" s="141">
        <f>IF(IFERROR(VLOOKUP(CONCATENATE($A4,P$2),Исходный!$A$3:$G$3000,6,FALSE),FALSE)=0,"-",IFERROR(VLOOKUP(CONCATENATE($A4,P$2),Исходный!$A$3:$G$3000,6,FALSE),"---"))</f>
        <v>8</v>
      </c>
      <c r="Q4" s="141">
        <f>IF(IFERROR(VLOOKUP(CONCATENATE($A4,Q$2),Исходный!$A$3:$G$3000,6,FALSE),FALSE)=0,"-",IFERROR(VLOOKUP(CONCATENATE($A4,Q$2),Исходный!$A$3:$G$3000,6,FALSE),"---"))</f>
        <v>6</v>
      </c>
      <c r="R4" s="141" t="str">
        <f>IF(IFERROR(VLOOKUP(CONCATENATE($A4,R$2),Исходный!$A$3:$G$3000,6,FALSE),FALSE)=0,"-",IFERROR(VLOOKUP(CONCATENATE($A4,R$2),Исходный!$A$3:$G$3000,6,FALSE),"---"))</f>
        <v>---</v>
      </c>
      <c r="S4" s="62">
        <f t="shared" si="0"/>
        <v>12</v>
      </c>
      <c r="T4" s="184">
        <f t="shared" ref="T4:T21" si="3">MIN(C4:R4)</f>
        <v>3</v>
      </c>
      <c r="U4" s="184">
        <f t="shared" ref="U4:U21" si="4">MAX(C4:R4)</f>
        <v>9</v>
      </c>
      <c r="V4" s="146">
        <f t="shared" si="1"/>
        <v>5.7500120002732169</v>
      </c>
      <c r="W4" s="368">
        <f t="shared" ref="W4:W21" si="5">IF(S4&gt;0,(SUMIF(C4:R4,"&gt;0",C4:R4)-T4-U4)/(S4-2)+0.000001*S4+0.000000001*(1/(Y4+0.001)),"-")</f>
        <v>5.7000120002732171</v>
      </c>
      <c r="X4" s="62">
        <f t="shared" ref="X4:X21" si="6">IFERROR(RANK(W4,$W$3:$W$23,0),"-")</f>
        <v>12</v>
      </c>
      <c r="Y4" s="146">
        <f t="shared" si="2"/>
        <v>3.6590909090909092</v>
      </c>
      <c r="Z4" s="157">
        <f t="shared" ref="Z4:Z21" si="7">A4</f>
        <v>7</v>
      </c>
    </row>
    <row r="5" spans="1:26">
      <c r="A5" s="140">
        <f>классы!B190</f>
        <v>8</v>
      </c>
      <c r="B5" s="140" t="str">
        <f>классы!C190</f>
        <v>Шонин Сергей Викторович</v>
      </c>
      <c r="C5" s="141" t="str">
        <f>IF(IFERROR(VLOOKUP(CONCATENATE($A5,C$2),Исходный!$A$3:$G$3000,6,FALSE),FALSE)=0,"-",IFERROR(VLOOKUP(CONCATENATE($A5,C$2),Исходный!$A$3:$G$3000,6,FALSE),"---"))</f>
        <v>---</v>
      </c>
      <c r="D5" s="141">
        <f>IF(IFERROR(VLOOKUP(CONCATENATE($A5,D$2),Исходный!$A$3:$G$3000,6,FALSE),FALSE)=0,"-",IFERROR(VLOOKUP(CONCATENATE($A5,D$2),Исходный!$A$3:$G$3000,6,FALSE),"---"))</f>
        <v>4</v>
      </c>
      <c r="E5" s="141">
        <f>IF(IFERROR(VLOOKUP(CONCATENATE($A5,E$2),Исходный!$A$3:$G$3000,6,FALSE),FALSE)=0,"-",IFERROR(VLOOKUP(CONCATENATE($A5,E$2),Исходный!$A$3:$G$3000,6,FALSE),"---"))</f>
        <v>6</v>
      </c>
      <c r="F5" s="141">
        <f>IF(IFERROR(VLOOKUP(CONCATENATE($A5,F$2),Исходный!$A$3:$G$3000,6,FALSE),FALSE)=0,"-",IFERROR(VLOOKUP(CONCATENATE($A5,F$2),Исходный!$A$3:$G$3000,6,FALSE),"---"))</f>
        <v>7</v>
      </c>
      <c r="G5" s="141">
        <f>IF(IFERROR(VLOOKUP(CONCATENATE($A5,G$2),Исходный!$A$3:$G$3000,6,FALSE),FALSE)=0,"-",IFERROR(VLOOKUP(CONCATENATE($A5,G$2),Исходный!$A$3:$G$3000,6,FALSE),"---"))</f>
        <v>10</v>
      </c>
      <c r="H5" s="141">
        <f>IF(IFERROR(VLOOKUP(CONCATENATE($A5,H$2),Исходный!$A$3:$G$3000,6,FALSE),FALSE)=0,"-",IFERROR(VLOOKUP(CONCATENATE($A5,H$2),Исходный!$A$3:$G$3000,6,FALSE),"---"))</f>
        <v>10</v>
      </c>
      <c r="I5" s="141" t="str">
        <f>IF(IFERROR(VLOOKUP(CONCATENATE($A5,I$2),Исходный!$A$3:$G$3000,6,FALSE),FALSE)=0,"-",IFERROR(VLOOKUP(CONCATENATE($A5,I$2),Исходный!$A$3:$G$3000,6,FALSE),"---"))</f>
        <v>-</v>
      </c>
      <c r="J5" s="141">
        <f>IF(IFERROR(VLOOKUP(CONCATENATE($A5,J$2),Исходный!$A$3:$G$3000,6,FALSE),FALSE)=0,"-",IFERROR(VLOOKUP(CONCATENATE($A5,J$2),Исходный!$A$3:$G$3000,6,FALSE),"---"))</f>
        <v>9</v>
      </c>
      <c r="K5" s="141">
        <f>IF(IFERROR(VLOOKUP(CONCATENATE($A5,K$2),Исходный!$A$3:$G$3000,6,FALSE),FALSE)=0,"-",IFERROR(VLOOKUP(CONCATENATE($A5,K$2),Исходный!$A$3:$G$3000,6,FALSE),"---"))</f>
        <v>9</v>
      </c>
      <c r="L5" s="141">
        <f>IF(IFERROR(VLOOKUP(CONCATENATE($A5,L$2),Исходный!$A$3:$G$3000,6,FALSE),FALSE)=0,"-",IFERROR(VLOOKUP(CONCATENATE($A5,L$2),Исходный!$A$3:$G$3000,6,FALSE),"---"))</f>
        <v>6</v>
      </c>
      <c r="M5" s="141">
        <f>IF(IFERROR(VLOOKUP(CONCATENATE($A5,M$2),Исходный!$A$3:$G$3000,6,FALSE),FALSE)=0,"-",IFERROR(VLOOKUP(CONCATENATE($A5,M$2),Исходный!$A$3:$G$3000,6,FALSE),"---"))</f>
        <v>9</v>
      </c>
      <c r="N5" s="141" t="str">
        <f>IF(IFERROR(VLOOKUP(CONCATENATE($A5,N$2),Исходный!$A$3:$G$3000,6,FALSE),FALSE)=0,"-",IFERROR(VLOOKUP(CONCATENATE($A5,N$2),Исходный!$A$3:$G$3000,6,FALSE),"---"))</f>
        <v>---</v>
      </c>
      <c r="O5" s="141">
        <f>IF(IFERROR(VLOOKUP(CONCATENATE($A5,O$2),Исходный!$A$3:$G$3000,6,FALSE),FALSE)=0,"-",IFERROR(VLOOKUP(CONCATENATE($A5,O$2),Исходный!$A$3:$G$3000,6,FALSE),"---"))</f>
        <v>5</v>
      </c>
      <c r="P5" s="141">
        <f>IF(IFERROR(VLOOKUP(CONCATENATE($A5,P$2),Исходный!$A$3:$G$3000,6,FALSE),FALSE)=0,"-",IFERROR(VLOOKUP(CONCATENATE($A5,P$2),Исходный!$A$3:$G$3000,6,FALSE),"---"))</f>
        <v>9</v>
      </c>
      <c r="Q5" s="141">
        <f>IF(IFERROR(VLOOKUP(CONCATENATE($A5,Q$2),Исходный!$A$3:$G$3000,6,FALSE),FALSE)=0,"-",IFERROR(VLOOKUP(CONCATENATE($A5,Q$2),Исходный!$A$3:$G$3000,6,FALSE),"---"))</f>
        <v>8</v>
      </c>
      <c r="R5" s="141">
        <f>IF(IFERROR(VLOOKUP(CONCATENATE($A5,R$2),Исходный!$A$3:$G$3000,6,FALSE),FALSE)=0,"-",IFERROR(VLOOKUP(CONCATENATE($A5,R$2),Исходный!$A$3:$G$3000,6,FALSE),"---"))</f>
        <v>5</v>
      </c>
      <c r="S5" s="62">
        <f t="shared" si="0"/>
        <v>13</v>
      </c>
      <c r="T5" s="184">
        <f t="shared" si="3"/>
        <v>4</v>
      </c>
      <c r="U5" s="184">
        <f t="shared" si="4"/>
        <v>10</v>
      </c>
      <c r="V5" s="146">
        <f t="shared" si="1"/>
        <v>7.4615514617726415</v>
      </c>
      <c r="W5" s="368">
        <f t="shared" si="5"/>
        <v>7.5454675456887257</v>
      </c>
      <c r="X5" s="62">
        <f t="shared" si="6"/>
        <v>1</v>
      </c>
      <c r="Y5" s="146">
        <f t="shared" si="2"/>
        <v>4.2692307692307736</v>
      </c>
      <c r="Z5" s="157">
        <f t="shared" si="7"/>
        <v>8</v>
      </c>
    </row>
    <row r="6" spans="1:26">
      <c r="A6" s="140">
        <f>классы!B191</f>
        <v>9</v>
      </c>
      <c r="B6" s="140" t="str">
        <f>классы!C191</f>
        <v>Кирилл Михайлович Поспелов</v>
      </c>
      <c r="C6" s="141" t="str">
        <f>IF(IFERROR(VLOOKUP(CONCATENATE($A6,C$2),Исходный!$A$3:$G$3000,6,FALSE),FALSE)=0,"-",IFERROR(VLOOKUP(CONCATENATE($A6,C$2),Исходный!$A$3:$G$3000,6,FALSE),"---"))</f>
        <v>-</v>
      </c>
      <c r="D6" s="141" t="str">
        <f>IF(IFERROR(VLOOKUP(CONCATENATE($A6,D$2),Исходный!$A$3:$G$3000,6,FALSE),FALSE)=0,"-",IFERROR(VLOOKUP(CONCATENATE($A6,D$2),Исходный!$A$3:$G$3000,6,FALSE),"---"))</f>
        <v>-</v>
      </c>
      <c r="E6" s="141" t="str">
        <f>IF(IFERROR(VLOOKUP(CONCATENATE($A6,E$2),Исходный!$A$3:$G$3000,6,FALSE),FALSE)=0,"-",IFERROR(VLOOKUP(CONCATENATE($A6,E$2),Исходный!$A$3:$G$3000,6,FALSE),"---"))</f>
        <v>-</v>
      </c>
      <c r="F6" s="141" t="str">
        <f>IF(IFERROR(VLOOKUP(CONCATENATE($A6,F$2),Исходный!$A$3:$G$3000,6,FALSE),FALSE)=0,"-",IFERROR(VLOOKUP(CONCATENATE($A6,F$2),Исходный!$A$3:$G$3000,6,FALSE),"---"))</f>
        <v>-</v>
      </c>
      <c r="G6" s="141" t="str">
        <f>IF(IFERROR(VLOOKUP(CONCATENATE($A6,G$2),Исходный!$A$3:$G$3000,6,FALSE),FALSE)=0,"-",IFERROR(VLOOKUP(CONCATENATE($A6,G$2),Исходный!$A$3:$G$3000,6,FALSE),"---"))</f>
        <v>-</v>
      </c>
      <c r="H6" s="141" t="str">
        <f>IF(IFERROR(VLOOKUP(CONCATENATE($A6,H$2),Исходный!$A$3:$G$3000,6,FALSE),FALSE)=0,"-",IFERROR(VLOOKUP(CONCATENATE($A6,H$2),Исходный!$A$3:$G$3000,6,FALSE),"---"))</f>
        <v>---</v>
      </c>
      <c r="I6" s="141" t="str">
        <f>IF(IFERROR(VLOOKUP(CONCATENATE($A6,I$2),Исходный!$A$3:$G$3000,6,FALSE),FALSE)=0,"-",IFERROR(VLOOKUP(CONCATENATE($A6,I$2),Исходный!$A$3:$G$3000,6,FALSE),"---"))</f>
        <v>-</v>
      </c>
      <c r="J6" s="141" t="str">
        <f>IF(IFERROR(VLOOKUP(CONCATENATE($A6,J$2),Исходный!$A$3:$G$3000,6,FALSE),FALSE)=0,"-",IFERROR(VLOOKUP(CONCATENATE($A6,J$2),Исходный!$A$3:$G$3000,6,FALSE),"---"))</f>
        <v>-</v>
      </c>
      <c r="K6" s="141" t="str">
        <f>IF(IFERROR(VLOOKUP(CONCATENATE($A6,K$2),Исходный!$A$3:$G$3000,6,FALSE),FALSE)=0,"-",IFERROR(VLOOKUP(CONCATENATE($A6,K$2),Исходный!$A$3:$G$3000,6,FALSE),"---"))</f>
        <v>-</v>
      </c>
      <c r="L6" s="141" t="str">
        <f>IF(IFERROR(VLOOKUP(CONCATENATE($A6,L$2),Исходный!$A$3:$G$3000,6,FALSE),FALSE)=0,"-",IFERROR(VLOOKUP(CONCATENATE($A6,L$2),Исходный!$A$3:$G$3000,6,FALSE),"---"))</f>
        <v>-</v>
      </c>
      <c r="M6" s="141" t="str">
        <f>IF(IFERROR(VLOOKUP(CONCATENATE($A6,M$2),Исходный!$A$3:$G$3000,6,FALSE),FALSE)=0,"-",IFERROR(VLOOKUP(CONCATENATE($A6,M$2),Исходный!$A$3:$G$3000,6,FALSE),"---"))</f>
        <v>-</v>
      </c>
      <c r="N6" s="141" t="str">
        <f>IF(IFERROR(VLOOKUP(CONCATENATE($A6,N$2),Исходный!$A$3:$G$3000,6,FALSE),FALSE)=0,"-",IFERROR(VLOOKUP(CONCATENATE($A6,N$2),Исходный!$A$3:$G$3000,6,FALSE),"---"))</f>
        <v>---</v>
      </c>
      <c r="O6" s="141" t="str">
        <f>IF(IFERROR(VLOOKUP(CONCATENATE($A6,O$2),Исходный!$A$3:$G$3000,6,FALSE),FALSE)=0,"-",IFERROR(VLOOKUP(CONCATENATE($A6,O$2),Исходный!$A$3:$G$3000,6,FALSE),"---"))</f>
        <v>-</v>
      </c>
      <c r="P6" s="141" t="str">
        <f>IF(IFERROR(VLOOKUP(CONCATENATE($A6,P$2),Исходный!$A$3:$G$3000,6,FALSE),FALSE)=0,"-",IFERROR(VLOOKUP(CONCATENATE($A6,P$2),Исходный!$A$3:$G$3000,6,FALSE),"---"))</f>
        <v>-</v>
      </c>
      <c r="Q6" s="141" t="str">
        <f>IF(IFERROR(VLOOKUP(CONCATENATE($A6,Q$2),Исходный!$A$3:$G$3000,6,FALSE),FALSE)=0,"-",IFERROR(VLOOKUP(CONCATENATE($A6,Q$2),Исходный!$A$3:$G$3000,6,FALSE),"---"))</f>
        <v>-</v>
      </c>
      <c r="R6" s="141" t="str">
        <f>IF(IFERROR(VLOOKUP(CONCATENATE($A6,R$2),Исходный!$A$3:$G$3000,6,FALSE),FALSE)=0,"-",IFERROR(VLOOKUP(CONCATENATE($A6,R$2),Исходный!$A$3:$G$3000,6,FALSE),"---"))</f>
        <v>---</v>
      </c>
      <c r="S6" s="62">
        <f t="shared" si="0"/>
        <v>0</v>
      </c>
      <c r="T6" s="184">
        <f t="shared" si="3"/>
        <v>0</v>
      </c>
      <c r="U6" s="184">
        <f t="shared" si="4"/>
        <v>0</v>
      </c>
      <c r="V6" s="146" t="str">
        <f t="shared" si="1"/>
        <v>-</v>
      </c>
      <c r="W6" s="368" t="str">
        <f t="shared" si="5"/>
        <v>-</v>
      </c>
      <c r="X6" s="62" t="str">
        <f t="shared" si="6"/>
        <v>-</v>
      </c>
      <c r="Y6" s="146" t="str">
        <f t="shared" si="2"/>
        <v>0</v>
      </c>
      <c r="Z6" s="157">
        <f t="shared" si="7"/>
        <v>9</v>
      </c>
    </row>
    <row r="7" spans="1:26">
      <c r="A7" s="140">
        <f>классы!B192</f>
        <v>10</v>
      </c>
      <c r="B7" s="140" t="str">
        <f>классы!C192</f>
        <v>Ткачев Алексей Петрович</v>
      </c>
      <c r="C7" s="141" t="str">
        <f>IF(IFERROR(VLOOKUP(CONCATENATE($A7,C$2),Исходный!$A$3:$G$3000,6,FALSE),FALSE)=0,"-",IFERROR(VLOOKUP(CONCATENATE($A7,C$2),Исходный!$A$3:$G$3000,6,FALSE),"---"))</f>
        <v>---</v>
      </c>
      <c r="D7" s="141" t="str">
        <f>IF(IFERROR(VLOOKUP(CONCATENATE($A7,D$2),Исходный!$A$3:$G$3000,6,FALSE),FALSE)=0,"-",IFERROR(VLOOKUP(CONCATENATE($A7,D$2),Исходный!$A$3:$G$3000,6,FALSE),"---"))</f>
        <v>---</v>
      </c>
      <c r="E7" s="141" t="str">
        <f>IF(IFERROR(VLOOKUP(CONCATENATE($A7,E$2),Исходный!$A$3:$G$3000,6,FALSE),FALSE)=0,"-",IFERROR(VLOOKUP(CONCATENATE($A7,E$2),Исходный!$A$3:$G$3000,6,FALSE),"---"))</f>
        <v>---</v>
      </c>
      <c r="F7" s="141" t="str">
        <f>IF(IFERROR(VLOOKUP(CONCATENATE($A7,F$2),Исходный!$A$3:$G$3000,6,FALSE),FALSE)=0,"-",IFERROR(VLOOKUP(CONCATENATE($A7,F$2),Исходный!$A$3:$G$3000,6,FALSE),"---"))</f>
        <v>---</v>
      </c>
      <c r="G7" s="141" t="str">
        <f>IF(IFERROR(VLOOKUP(CONCATENATE($A7,G$2),Исходный!$A$3:$G$3000,6,FALSE),FALSE)=0,"-",IFERROR(VLOOKUP(CONCATENATE($A7,G$2),Исходный!$A$3:$G$3000,6,FALSE),"---"))</f>
        <v>---</v>
      </c>
      <c r="H7" s="141" t="str">
        <f>IF(IFERROR(VLOOKUP(CONCATENATE($A7,H$2),Исходный!$A$3:$G$3000,6,FALSE),FALSE)=0,"-",IFERROR(VLOOKUP(CONCATENATE($A7,H$2),Исходный!$A$3:$G$3000,6,FALSE),"---"))</f>
        <v>---</v>
      </c>
      <c r="I7" s="141" t="str">
        <f>IF(IFERROR(VLOOKUP(CONCATENATE($A7,I$2),Исходный!$A$3:$G$3000,6,FALSE),FALSE)=0,"-",IFERROR(VLOOKUP(CONCATENATE($A7,I$2),Исходный!$A$3:$G$3000,6,FALSE),"---"))</f>
        <v>---</v>
      </c>
      <c r="J7" s="141" t="str">
        <f>IF(IFERROR(VLOOKUP(CONCATENATE($A7,J$2),Исходный!$A$3:$G$3000,6,FALSE),FALSE)=0,"-",IFERROR(VLOOKUP(CONCATENATE($A7,J$2),Исходный!$A$3:$G$3000,6,FALSE),"---"))</f>
        <v>---</v>
      </c>
      <c r="K7" s="141" t="str">
        <f>IF(IFERROR(VLOOKUP(CONCATENATE($A7,K$2),Исходный!$A$3:$G$3000,6,FALSE),FALSE)=0,"-",IFERROR(VLOOKUP(CONCATENATE($A7,K$2),Исходный!$A$3:$G$3000,6,FALSE),"---"))</f>
        <v>---</v>
      </c>
      <c r="L7" s="141" t="str">
        <f>IF(IFERROR(VLOOKUP(CONCATENATE($A7,L$2),Исходный!$A$3:$G$3000,6,FALSE),FALSE)=0,"-",IFERROR(VLOOKUP(CONCATENATE($A7,L$2),Исходный!$A$3:$G$3000,6,FALSE),"---"))</f>
        <v>---</v>
      </c>
      <c r="M7" s="141" t="str">
        <f>IF(IFERROR(VLOOKUP(CONCATENATE($A7,M$2),Исходный!$A$3:$G$3000,6,FALSE),FALSE)=0,"-",IFERROR(VLOOKUP(CONCATENATE($A7,M$2),Исходный!$A$3:$G$3000,6,FALSE),"---"))</f>
        <v>---</v>
      </c>
      <c r="N7" s="141" t="str">
        <f>IF(IFERROR(VLOOKUP(CONCATENATE($A7,N$2),Исходный!$A$3:$G$3000,6,FALSE),FALSE)=0,"-",IFERROR(VLOOKUP(CONCATENATE($A7,N$2),Исходный!$A$3:$G$3000,6,FALSE),"---"))</f>
        <v>---</v>
      </c>
      <c r="O7" s="141" t="str">
        <f>IF(IFERROR(VLOOKUP(CONCATENATE($A7,O$2),Исходный!$A$3:$G$3000,6,FALSE),FALSE)=0,"-",IFERROR(VLOOKUP(CONCATENATE($A7,O$2),Исходный!$A$3:$G$3000,6,FALSE),"---"))</f>
        <v>---</v>
      </c>
      <c r="P7" s="141" t="str">
        <f>IF(IFERROR(VLOOKUP(CONCATENATE($A7,P$2),Исходный!$A$3:$G$3000,6,FALSE),FALSE)=0,"-",IFERROR(VLOOKUP(CONCATENATE($A7,P$2),Исходный!$A$3:$G$3000,6,FALSE),"---"))</f>
        <v>---</v>
      </c>
      <c r="Q7" s="141" t="str">
        <f>IF(IFERROR(VLOOKUP(CONCATENATE($A7,Q$2),Исходный!$A$3:$G$3000,6,FALSE),FALSE)=0,"-",IFERROR(VLOOKUP(CONCATENATE($A7,Q$2),Исходный!$A$3:$G$3000,6,FALSE),"---"))</f>
        <v>---</v>
      </c>
      <c r="R7" s="141" t="str">
        <f>IF(IFERROR(VLOOKUP(CONCATENATE($A7,R$2),Исходный!$A$3:$G$3000,6,FALSE),FALSE)=0,"-",IFERROR(VLOOKUP(CONCATENATE($A7,R$2),Исходный!$A$3:$G$3000,6,FALSE),"---"))</f>
        <v>---</v>
      </c>
      <c r="S7" s="62">
        <f t="shared" si="0"/>
        <v>0</v>
      </c>
      <c r="T7" s="184">
        <f t="shared" si="3"/>
        <v>0</v>
      </c>
      <c r="U7" s="184">
        <f t="shared" si="4"/>
        <v>0</v>
      </c>
      <c r="V7" s="146" t="str">
        <f t="shared" si="1"/>
        <v>-</v>
      </c>
      <c r="W7" s="368" t="str">
        <f t="shared" si="5"/>
        <v>-</v>
      </c>
      <c r="X7" s="62" t="str">
        <f t="shared" si="6"/>
        <v>-</v>
      </c>
      <c r="Y7" s="146" t="str">
        <f t="shared" si="2"/>
        <v>0</v>
      </c>
      <c r="Z7" s="157">
        <f t="shared" si="7"/>
        <v>10</v>
      </c>
    </row>
    <row r="8" spans="1:26">
      <c r="A8" s="140">
        <f>классы!B193</f>
        <v>14</v>
      </c>
      <c r="B8" s="140" t="str">
        <f>классы!C193</f>
        <v>Мацкевич Екатерина Сергеевна</v>
      </c>
      <c r="C8" s="141" t="str">
        <f>IF(IFERROR(VLOOKUP(CONCATENATE($A8,C$2),Исходный!$A$3:$G$3000,6,FALSE),FALSE)=0,"-",IFERROR(VLOOKUP(CONCATENATE($A8,C$2),Исходный!$A$3:$G$3000,6,FALSE),"---"))</f>
        <v>-</v>
      </c>
      <c r="D8" s="141" t="str">
        <f>IF(IFERROR(VLOOKUP(CONCATENATE($A8,D$2),Исходный!$A$3:$G$3000,6,FALSE),FALSE)=0,"-",IFERROR(VLOOKUP(CONCATENATE($A8,D$2),Исходный!$A$3:$G$3000,6,FALSE),"---"))</f>
        <v>-</v>
      </c>
      <c r="E8" s="141" t="str">
        <f>IF(IFERROR(VLOOKUP(CONCATENATE($A8,E$2),Исходный!$A$3:$G$3000,6,FALSE),FALSE)=0,"-",IFERROR(VLOOKUP(CONCATENATE($A8,E$2),Исходный!$A$3:$G$3000,6,FALSE),"---"))</f>
        <v>-</v>
      </c>
      <c r="F8" s="141" t="str">
        <f>IF(IFERROR(VLOOKUP(CONCATENATE($A8,F$2),Исходный!$A$3:$G$3000,6,FALSE),FALSE)=0,"-",IFERROR(VLOOKUP(CONCATENATE($A8,F$2),Исходный!$A$3:$G$3000,6,FALSE),"---"))</f>
        <v>-</v>
      </c>
      <c r="G8" s="141" t="str">
        <f>IF(IFERROR(VLOOKUP(CONCATENATE($A8,G$2),Исходный!$A$3:$G$3000,6,FALSE),FALSE)=0,"-",IFERROR(VLOOKUP(CONCATENATE($A8,G$2),Исходный!$A$3:$G$3000,6,FALSE),"---"))</f>
        <v>-</v>
      </c>
      <c r="H8" s="141" t="str">
        <f>IF(IFERROR(VLOOKUP(CONCATENATE($A8,H$2),Исходный!$A$3:$G$3000,6,FALSE),FALSE)=0,"-",IFERROR(VLOOKUP(CONCATENATE($A8,H$2),Исходный!$A$3:$G$3000,6,FALSE),"---"))</f>
        <v>---</v>
      </c>
      <c r="I8" s="141" t="str">
        <f>IF(IFERROR(VLOOKUP(CONCATENATE($A8,I$2),Исходный!$A$3:$G$3000,6,FALSE),FALSE)=0,"-",IFERROR(VLOOKUP(CONCATENATE($A8,I$2),Исходный!$A$3:$G$3000,6,FALSE),"---"))</f>
        <v>-</v>
      </c>
      <c r="J8" s="141" t="str">
        <f>IF(IFERROR(VLOOKUP(CONCATENATE($A8,J$2),Исходный!$A$3:$G$3000,6,FALSE),FALSE)=0,"-",IFERROR(VLOOKUP(CONCATENATE($A8,J$2),Исходный!$A$3:$G$3000,6,FALSE),"---"))</f>
        <v>---</v>
      </c>
      <c r="K8" s="141" t="str">
        <f>IF(IFERROR(VLOOKUP(CONCATENATE($A8,K$2),Исходный!$A$3:$G$3000,6,FALSE),FALSE)=0,"-",IFERROR(VLOOKUP(CONCATENATE($A8,K$2),Исходный!$A$3:$G$3000,6,FALSE),"---"))</f>
        <v>-</v>
      </c>
      <c r="L8" s="141" t="str">
        <f>IF(IFERROR(VLOOKUP(CONCATENATE($A8,L$2),Исходный!$A$3:$G$3000,6,FALSE),FALSE)=0,"-",IFERROR(VLOOKUP(CONCATENATE($A8,L$2),Исходный!$A$3:$G$3000,6,FALSE),"---"))</f>
        <v>-</v>
      </c>
      <c r="M8" s="141" t="str">
        <f>IF(IFERROR(VLOOKUP(CONCATENATE($A8,M$2),Исходный!$A$3:$G$3000,6,FALSE),FALSE)=0,"-",IFERROR(VLOOKUP(CONCATENATE($A8,M$2),Исходный!$A$3:$G$3000,6,FALSE),"---"))</f>
        <v>-</v>
      </c>
      <c r="N8" s="141" t="str">
        <f>IF(IFERROR(VLOOKUP(CONCATENATE($A8,N$2),Исходный!$A$3:$G$3000,6,FALSE),FALSE)=0,"-",IFERROR(VLOOKUP(CONCATENATE($A8,N$2),Исходный!$A$3:$G$3000,6,FALSE),"---"))</f>
        <v>---</v>
      </c>
      <c r="O8" s="141" t="str">
        <f>IF(IFERROR(VLOOKUP(CONCATENATE($A8,O$2),Исходный!$A$3:$G$3000,6,FALSE),FALSE)=0,"-",IFERROR(VLOOKUP(CONCATENATE($A8,O$2),Исходный!$A$3:$G$3000,6,FALSE),"---"))</f>
        <v>-</v>
      </c>
      <c r="P8" s="141" t="str">
        <f>IF(IFERROR(VLOOKUP(CONCATENATE($A8,P$2),Исходный!$A$3:$G$3000,6,FALSE),FALSE)=0,"-",IFERROR(VLOOKUP(CONCATENATE($A8,P$2),Исходный!$A$3:$G$3000,6,FALSE),"---"))</f>
        <v>-</v>
      </c>
      <c r="Q8" s="141" t="str">
        <f>IF(IFERROR(VLOOKUP(CONCATENATE($A8,Q$2),Исходный!$A$3:$G$3000,6,FALSE),FALSE)=0,"-",IFERROR(VLOOKUP(CONCATENATE($A8,Q$2),Исходный!$A$3:$G$3000,6,FALSE),"---"))</f>
        <v>-</v>
      </c>
      <c r="R8" s="141" t="str">
        <f>IF(IFERROR(VLOOKUP(CONCATENATE($A8,R$2),Исходный!$A$3:$G$3000,6,FALSE),FALSE)=0,"-",IFERROR(VLOOKUP(CONCATENATE($A8,R$2),Исходный!$A$3:$G$3000,6,FALSE),"---"))</f>
        <v>---</v>
      </c>
      <c r="S8" s="62">
        <f t="shared" si="0"/>
        <v>0</v>
      </c>
      <c r="T8" s="184">
        <f t="shared" si="3"/>
        <v>0</v>
      </c>
      <c r="U8" s="184">
        <f t="shared" si="4"/>
        <v>0</v>
      </c>
      <c r="V8" s="146" t="str">
        <f t="shared" si="1"/>
        <v>-</v>
      </c>
      <c r="W8" s="368" t="str">
        <f t="shared" si="5"/>
        <v>-</v>
      </c>
      <c r="X8" s="62" t="str">
        <f t="shared" si="6"/>
        <v>-</v>
      </c>
      <c r="Y8" s="146" t="str">
        <f t="shared" si="2"/>
        <v>0</v>
      </c>
      <c r="Z8" s="157">
        <f t="shared" si="7"/>
        <v>14</v>
      </c>
    </row>
    <row r="9" spans="1:26">
      <c r="A9" s="140">
        <f>классы!B194</f>
        <v>16</v>
      </c>
      <c r="B9" s="140" t="str">
        <f>классы!C194</f>
        <v>Касьянов Юрий Владимирович</v>
      </c>
      <c r="C9" s="141" t="str">
        <f>IF(IFERROR(VLOOKUP(CONCATENATE($A9,C$2),Исходный!$A$3:$G$3000,6,FALSE),FALSE)=0,"-",IFERROR(VLOOKUP(CONCATENATE($A9,C$2),Исходный!$A$3:$G$3000,6,FALSE),"---"))</f>
        <v>---</v>
      </c>
      <c r="D9" s="141">
        <f>IF(IFERROR(VLOOKUP(CONCATENATE($A9,D$2),Исходный!$A$3:$G$3000,6,FALSE),FALSE)=0,"-",IFERROR(VLOOKUP(CONCATENATE($A9,D$2),Исходный!$A$3:$G$3000,6,FALSE),"---"))</f>
        <v>6</v>
      </c>
      <c r="E9" s="141">
        <f>IF(IFERROR(VLOOKUP(CONCATENATE($A9,E$2),Исходный!$A$3:$G$3000,6,FALSE),FALSE)=0,"-",IFERROR(VLOOKUP(CONCATENATE($A9,E$2),Исходный!$A$3:$G$3000,6,FALSE),"---"))</f>
        <v>4</v>
      </c>
      <c r="F9" s="141">
        <f>IF(IFERROR(VLOOKUP(CONCATENATE($A9,F$2),Исходный!$A$3:$G$3000,6,FALSE),FALSE)=0,"-",IFERROR(VLOOKUP(CONCATENATE($A9,F$2),Исходный!$A$3:$G$3000,6,FALSE),"---"))</f>
        <v>6</v>
      </c>
      <c r="G9" s="141">
        <f>IF(IFERROR(VLOOKUP(CONCATENATE($A9,G$2),Исходный!$A$3:$G$3000,6,FALSE),FALSE)=0,"-",IFERROR(VLOOKUP(CONCATENATE($A9,G$2),Исходный!$A$3:$G$3000,6,FALSE),"---"))</f>
        <v>6</v>
      </c>
      <c r="H9" s="141" t="str">
        <f>IF(IFERROR(VLOOKUP(CONCATENATE($A9,H$2),Исходный!$A$3:$G$3000,6,FALSE),FALSE)=0,"-",IFERROR(VLOOKUP(CONCATENATE($A9,H$2),Исходный!$A$3:$G$3000,6,FALSE),"---"))</f>
        <v>---</v>
      </c>
      <c r="I9" s="141" t="str">
        <f>IF(IFERROR(VLOOKUP(CONCATENATE($A9,I$2),Исходный!$A$3:$G$3000,6,FALSE),FALSE)=0,"-",IFERROR(VLOOKUP(CONCATENATE($A9,I$2),Исходный!$A$3:$G$3000,6,FALSE),"---"))</f>
        <v>-</v>
      </c>
      <c r="J9" s="141">
        <f>IF(IFERROR(VLOOKUP(CONCATENATE($A9,J$2),Исходный!$A$3:$G$3000,6,FALSE),FALSE)=0,"-",IFERROR(VLOOKUP(CONCATENATE($A9,J$2),Исходный!$A$3:$G$3000,6,FALSE),"---"))</f>
        <v>9</v>
      </c>
      <c r="K9" s="141">
        <f>IF(IFERROR(VLOOKUP(CONCATENATE($A9,K$2),Исходный!$A$3:$G$3000,6,FALSE),FALSE)=0,"-",IFERROR(VLOOKUP(CONCATENATE($A9,K$2),Исходный!$A$3:$G$3000,6,FALSE),"---"))</f>
        <v>7</v>
      </c>
      <c r="L9" s="141">
        <f>IF(IFERROR(VLOOKUP(CONCATENATE($A9,L$2),Исходный!$A$3:$G$3000,6,FALSE),FALSE)=0,"-",IFERROR(VLOOKUP(CONCATENATE($A9,L$2),Исходный!$A$3:$G$3000,6,FALSE),"---"))</f>
        <v>6</v>
      </c>
      <c r="M9" s="141">
        <f>IF(IFERROR(VLOOKUP(CONCATENATE($A9,M$2),Исходный!$A$3:$G$3000,6,FALSE),FALSE)=0,"-",IFERROR(VLOOKUP(CONCATENATE($A9,M$2),Исходный!$A$3:$G$3000,6,FALSE),"---"))</f>
        <v>7</v>
      </c>
      <c r="N9" s="141" t="str">
        <f>IF(IFERROR(VLOOKUP(CONCATENATE($A9,N$2),Исходный!$A$3:$G$3000,6,FALSE),FALSE)=0,"-",IFERROR(VLOOKUP(CONCATENATE($A9,N$2),Исходный!$A$3:$G$3000,6,FALSE),"---"))</f>
        <v>---</v>
      </c>
      <c r="O9" s="141">
        <f>IF(IFERROR(VLOOKUP(CONCATENATE($A9,O$2),Исходный!$A$3:$G$3000,6,FALSE),FALSE)=0,"-",IFERROR(VLOOKUP(CONCATENATE($A9,O$2),Исходный!$A$3:$G$3000,6,FALSE),"---"))</f>
        <v>4</v>
      </c>
      <c r="P9" s="141">
        <f>IF(IFERROR(VLOOKUP(CONCATENATE($A9,P$2),Исходный!$A$3:$G$3000,6,FALSE),FALSE)=0,"-",IFERROR(VLOOKUP(CONCATENATE($A9,P$2),Исходный!$A$3:$G$3000,6,FALSE),"---"))</f>
        <v>7</v>
      </c>
      <c r="Q9" s="141">
        <f>IF(IFERROR(VLOOKUP(CONCATENATE($A9,Q$2),Исходный!$A$3:$G$3000,6,FALSE),FALSE)=0,"-",IFERROR(VLOOKUP(CONCATENATE($A9,Q$2),Исходный!$A$3:$G$3000,6,FALSE),"---"))</f>
        <v>7</v>
      </c>
      <c r="R9" s="141" t="str">
        <f>IF(IFERROR(VLOOKUP(CONCATENATE($A9,R$2),Исходный!$A$3:$G$3000,6,FALSE),FALSE)=0,"-",IFERROR(VLOOKUP(CONCATENATE($A9,R$2),Исходный!$A$3:$G$3000,6,FALSE),"---"))</f>
        <v>---</v>
      </c>
      <c r="S9" s="62">
        <f t="shared" si="0"/>
        <v>11</v>
      </c>
      <c r="T9" s="184">
        <f t="shared" si="3"/>
        <v>4</v>
      </c>
      <c r="U9" s="184">
        <f t="shared" si="4"/>
        <v>9</v>
      </c>
      <c r="V9" s="146">
        <f t="shared" si="1"/>
        <v>6.2727382732225223</v>
      </c>
      <c r="W9" s="368">
        <f t="shared" si="5"/>
        <v>6.2222332227174721</v>
      </c>
      <c r="X9" s="62">
        <f t="shared" si="6"/>
        <v>7</v>
      </c>
      <c r="Y9" s="146">
        <f t="shared" si="2"/>
        <v>2.0181818181818185</v>
      </c>
      <c r="Z9" s="157">
        <f t="shared" si="7"/>
        <v>16</v>
      </c>
    </row>
    <row r="10" spans="1:26">
      <c r="A10" s="140">
        <f>классы!B195</f>
        <v>21</v>
      </c>
      <c r="B10" s="140" t="str">
        <f>классы!C195</f>
        <v>Столяров Александр Александрович</v>
      </c>
      <c r="C10" s="141">
        <f>IF(IFERROR(VLOOKUP(CONCATENATE($A10,C$2),Исходный!$A$3:$G$3000,6,FALSE),FALSE)=0,"-",IFERROR(VLOOKUP(CONCATENATE($A10,C$2),Исходный!$A$3:$G$3000,6,FALSE),"---"))</f>
        <v>7</v>
      </c>
      <c r="D10" s="141">
        <f>IF(IFERROR(VLOOKUP(CONCATENATE($A10,D$2),Исходный!$A$3:$G$3000,6,FALSE),FALSE)=0,"-",IFERROR(VLOOKUP(CONCATENATE($A10,D$2),Исходный!$A$3:$G$3000,6,FALSE),"---"))</f>
        <v>4</v>
      </c>
      <c r="E10" s="141">
        <f>IF(IFERROR(VLOOKUP(CONCATENATE($A10,E$2),Исходный!$A$3:$G$3000,6,FALSE),FALSE)=0,"-",IFERROR(VLOOKUP(CONCATENATE($A10,E$2),Исходный!$A$3:$G$3000,6,FALSE),"---"))</f>
        <v>5</v>
      </c>
      <c r="F10" s="141">
        <f>IF(IFERROR(VLOOKUP(CONCATENATE($A10,F$2),Исходный!$A$3:$G$3000,6,FALSE),FALSE)=0,"-",IFERROR(VLOOKUP(CONCATENATE($A10,F$2),Исходный!$A$3:$G$3000,6,FALSE),"---"))</f>
        <v>8</v>
      </c>
      <c r="G10" s="141">
        <f>IF(IFERROR(VLOOKUP(CONCATENATE($A10,G$2),Исходный!$A$3:$G$3000,6,FALSE),FALSE)=0,"-",IFERROR(VLOOKUP(CONCATENATE($A10,G$2),Исходный!$A$3:$G$3000,6,FALSE),"---"))</f>
        <v>5</v>
      </c>
      <c r="H10" s="141" t="str">
        <f>IF(IFERROR(VLOOKUP(CONCATENATE($A10,H$2),Исходный!$A$3:$G$3000,6,FALSE),FALSE)=0,"-",IFERROR(VLOOKUP(CONCATENATE($A10,H$2),Исходный!$A$3:$G$3000,6,FALSE),"---"))</f>
        <v>---</v>
      </c>
      <c r="I10" s="141" t="str">
        <f>IF(IFERROR(VLOOKUP(CONCATENATE($A10,I$2),Исходный!$A$3:$G$3000,6,FALSE),FALSE)=0,"-",IFERROR(VLOOKUP(CONCATENATE($A10,I$2),Исходный!$A$3:$G$3000,6,FALSE),"---"))</f>
        <v>-</v>
      </c>
      <c r="J10" s="141" t="str">
        <f>IF(IFERROR(VLOOKUP(CONCATENATE($A10,J$2),Исходный!$A$3:$G$3000,6,FALSE),FALSE)=0,"-",IFERROR(VLOOKUP(CONCATENATE($A10,J$2),Исходный!$A$3:$G$3000,6,FALSE),"---"))</f>
        <v>---</v>
      </c>
      <c r="K10" s="141">
        <f>IF(IFERROR(VLOOKUP(CONCATENATE($A10,K$2),Исходный!$A$3:$G$3000,6,FALSE),FALSE)=0,"-",IFERROR(VLOOKUP(CONCATENATE($A10,K$2),Исходный!$A$3:$G$3000,6,FALSE),"---"))</f>
        <v>9</v>
      </c>
      <c r="L10" s="141">
        <f>IF(IFERROR(VLOOKUP(CONCATENATE($A10,L$2),Исходный!$A$3:$G$3000,6,FALSE),FALSE)=0,"-",IFERROR(VLOOKUP(CONCATENATE($A10,L$2),Исходный!$A$3:$G$3000,6,FALSE),"---"))</f>
        <v>7</v>
      </c>
      <c r="M10" s="141">
        <f>IF(IFERROR(VLOOKUP(CONCATENATE($A10,M$2),Исходный!$A$3:$G$3000,6,FALSE),FALSE)=0,"-",IFERROR(VLOOKUP(CONCATENATE($A10,M$2),Исходный!$A$3:$G$3000,6,FALSE),"---"))</f>
        <v>7</v>
      </c>
      <c r="N10" s="141" t="str">
        <f>IF(IFERROR(VLOOKUP(CONCATENATE($A10,N$2),Исходный!$A$3:$G$3000,6,FALSE),FALSE)=0,"-",IFERROR(VLOOKUP(CONCATENATE($A10,N$2),Исходный!$A$3:$G$3000,6,FALSE),"---"))</f>
        <v>---</v>
      </c>
      <c r="O10" s="141">
        <f>IF(IFERROR(VLOOKUP(CONCATENATE($A10,O$2),Исходный!$A$3:$G$3000,6,FALSE),FALSE)=0,"-",IFERROR(VLOOKUP(CONCATENATE($A10,O$2),Исходный!$A$3:$G$3000,6,FALSE),"---"))</f>
        <v>5</v>
      </c>
      <c r="P10" s="141">
        <f>IF(IFERROR(VLOOKUP(CONCATENATE($A10,P$2),Исходный!$A$3:$G$3000,6,FALSE),FALSE)=0,"-",IFERROR(VLOOKUP(CONCATENATE($A10,P$2),Исходный!$A$3:$G$3000,6,FALSE),"---"))</f>
        <v>4</v>
      </c>
      <c r="Q10" s="141">
        <f>IF(IFERROR(VLOOKUP(CONCATENATE($A10,Q$2),Исходный!$A$3:$G$3000,6,FALSE),FALSE)=0,"-",IFERROR(VLOOKUP(CONCATENATE($A10,Q$2),Исходный!$A$3:$G$3000,6,FALSE),"---"))</f>
        <v>6</v>
      </c>
      <c r="R10" s="141" t="str">
        <f>IF(IFERROR(VLOOKUP(CONCATENATE($A10,R$2),Исходный!$A$3:$G$3000,6,FALSE),FALSE)=0,"-",IFERROR(VLOOKUP(CONCATENATE($A10,R$2),Исходный!$A$3:$G$3000,6,FALSE),"---"))</f>
        <v>---</v>
      </c>
      <c r="S10" s="62">
        <f t="shared" si="0"/>
        <v>11</v>
      </c>
      <c r="T10" s="184">
        <f t="shared" si="3"/>
        <v>4</v>
      </c>
      <c r="U10" s="184">
        <f t="shared" si="4"/>
        <v>9</v>
      </c>
      <c r="V10" s="146">
        <f t="shared" si="1"/>
        <v>6.0909200912805739</v>
      </c>
      <c r="W10" s="368">
        <f t="shared" si="5"/>
        <v>6.000011000371483</v>
      </c>
      <c r="X10" s="62">
        <f t="shared" si="6"/>
        <v>9</v>
      </c>
      <c r="Y10" s="146">
        <f t="shared" si="2"/>
        <v>2.6909090909090936</v>
      </c>
      <c r="Z10" s="157">
        <f t="shared" si="7"/>
        <v>21</v>
      </c>
    </row>
    <row r="11" spans="1:26">
      <c r="A11" s="140">
        <f>классы!B196</f>
        <v>23</v>
      </c>
      <c r="B11" s="140" t="str">
        <f>классы!C196</f>
        <v>Попов Александр Андреевич и КоВыль</v>
      </c>
      <c r="C11" s="141" t="str">
        <f>IF(IFERROR(VLOOKUP(CONCATENATE($A11,C$2),Исходный!$A$3:$G$3000,6,FALSE),FALSE)=0,"-",IFERROR(VLOOKUP(CONCATENATE($A11,C$2),Исходный!$A$3:$G$3000,6,FALSE),"---"))</f>
        <v>---</v>
      </c>
      <c r="D11" s="141">
        <f>IF(IFERROR(VLOOKUP(CONCATENATE($A11,D$2),Исходный!$A$3:$G$3000,6,FALSE),FALSE)=0,"-",IFERROR(VLOOKUP(CONCATENATE($A11,D$2),Исходный!$A$3:$G$3000,6,FALSE),"---"))</f>
        <v>6</v>
      </c>
      <c r="E11" s="141">
        <f>IF(IFERROR(VLOOKUP(CONCATENATE($A11,E$2),Исходный!$A$3:$G$3000,6,FALSE),FALSE)=0,"-",IFERROR(VLOOKUP(CONCATENATE($A11,E$2),Исходный!$A$3:$G$3000,6,FALSE),"---"))</f>
        <v>2</v>
      </c>
      <c r="F11" s="141">
        <f>IF(IFERROR(VLOOKUP(CONCATENATE($A11,F$2),Исходный!$A$3:$G$3000,6,FALSE),FALSE)=0,"-",IFERROR(VLOOKUP(CONCATENATE($A11,F$2),Исходный!$A$3:$G$3000,6,FALSE),"---"))</f>
        <v>7</v>
      </c>
      <c r="G11" s="141">
        <f>IF(IFERROR(VLOOKUP(CONCATENATE($A11,G$2),Исходный!$A$3:$G$3000,6,FALSE),FALSE)=0,"-",IFERROR(VLOOKUP(CONCATENATE($A11,G$2),Исходный!$A$3:$G$3000,6,FALSE),"---"))</f>
        <v>7</v>
      </c>
      <c r="H11" s="141">
        <f>IF(IFERROR(VLOOKUP(CONCATENATE($A11,H$2),Исходный!$A$3:$G$3000,6,FALSE),FALSE)=0,"-",IFERROR(VLOOKUP(CONCATENATE($A11,H$2),Исходный!$A$3:$G$3000,6,FALSE),"---"))</f>
        <v>6</v>
      </c>
      <c r="I11" s="141" t="str">
        <f>IF(IFERROR(VLOOKUP(CONCATENATE($A11,I$2),Исходный!$A$3:$G$3000,6,FALSE),FALSE)=0,"-",IFERROR(VLOOKUP(CONCATENATE($A11,I$2),Исходный!$A$3:$G$3000,6,FALSE),"---"))</f>
        <v>-</v>
      </c>
      <c r="J11" s="141" t="str">
        <f>IF(IFERROR(VLOOKUP(CONCATENATE($A11,J$2),Исходный!$A$3:$G$3000,6,FALSE),FALSE)=0,"-",IFERROR(VLOOKUP(CONCATENATE($A11,J$2),Исходный!$A$3:$G$3000,6,FALSE),"---"))</f>
        <v>---</v>
      </c>
      <c r="K11" s="141">
        <f>IF(IFERROR(VLOOKUP(CONCATENATE($A11,K$2),Исходный!$A$3:$G$3000,6,FALSE),FALSE)=0,"-",IFERROR(VLOOKUP(CONCATENATE($A11,K$2),Исходный!$A$3:$G$3000,6,FALSE),"---"))</f>
        <v>5</v>
      </c>
      <c r="L11" s="141">
        <f>IF(IFERROR(VLOOKUP(CONCATENATE($A11,L$2),Исходный!$A$3:$G$3000,6,FALSE),FALSE)=0,"-",IFERROR(VLOOKUP(CONCATENATE($A11,L$2),Исходный!$A$3:$G$3000,6,FALSE),"---"))</f>
        <v>6</v>
      </c>
      <c r="M11" s="141">
        <f>IF(IFERROR(VLOOKUP(CONCATENATE($A11,M$2),Исходный!$A$3:$G$3000,6,FALSE),FALSE)=0,"-",IFERROR(VLOOKUP(CONCATENATE($A11,M$2),Исходный!$A$3:$G$3000,6,FALSE),"---"))</f>
        <v>7</v>
      </c>
      <c r="N11" s="141" t="str">
        <f>IF(IFERROR(VLOOKUP(CONCATENATE($A11,N$2),Исходный!$A$3:$G$3000,6,FALSE),FALSE)=0,"-",IFERROR(VLOOKUP(CONCATENATE($A11,N$2),Исходный!$A$3:$G$3000,6,FALSE),"---"))</f>
        <v>---</v>
      </c>
      <c r="O11" s="141">
        <f>IF(IFERROR(VLOOKUP(CONCATENATE($A11,O$2),Исходный!$A$3:$G$3000,6,FALSE),FALSE)=0,"-",IFERROR(VLOOKUP(CONCATENATE($A11,O$2),Исходный!$A$3:$G$3000,6,FALSE),"---"))</f>
        <v>4</v>
      </c>
      <c r="P11" s="141">
        <f>IF(IFERROR(VLOOKUP(CONCATENATE($A11,P$2),Исходный!$A$3:$G$3000,6,FALSE),FALSE)=0,"-",IFERROR(VLOOKUP(CONCATENATE($A11,P$2),Исходный!$A$3:$G$3000,6,FALSE),"---"))</f>
        <v>8</v>
      </c>
      <c r="Q11" s="141">
        <f>IF(IFERROR(VLOOKUP(CONCATENATE($A11,Q$2),Исходный!$A$3:$G$3000,6,FALSE),FALSE)=0,"-",IFERROR(VLOOKUP(CONCATENATE($A11,Q$2),Исходный!$A$3:$G$3000,6,FALSE),"---"))</f>
        <v>5</v>
      </c>
      <c r="R11" s="141" t="str">
        <f>IF(IFERROR(VLOOKUP(CONCATENATE($A11,R$2),Исходный!$A$3:$G$3000,6,FALSE),FALSE)=0,"-",IFERROR(VLOOKUP(CONCATENATE($A11,R$2),Исходный!$A$3:$G$3000,6,FALSE),"---"))</f>
        <v>---</v>
      </c>
      <c r="S11" s="62">
        <f t="shared" si="0"/>
        <v>11</v>
      </c>
      <c r="T11" s="184">
        <f t="shared" si="3"/>
        <v>2</v>
      </c>
      <c r="U11" s="184">
        <f t="shared" si="4"/>
        <v>8</v>
      </c>
      <c r="V11" s="146">
        <f t="shared" si="1"/>
        <v>5.72728372762744</v>
      </c>
      <c r="W11" s="368">
        <f t="shared" si="5"/>
        <v>5.8888998892436017</v>
      </c>
      <c r="X11" s="62">
        <f t="shared" si="6"/>
        <v>11</v>
      </c>
      <c r="Y11" s="146">
        <f t="shared" si="2"/>
        <v>2.8181818181818188</v>
      </c>
      <c r="Z11" s="157">
        <f t="shared" si="7"/>
        <v>23</v>
      </c>
    </row>
    <row r="12" spans="1:26">
      <c r="A12" s="140">
        <f>классы!B197</f>
        <v>29</v>
      </c>
      <c r="B12" s="140" t="str">
        <f>классы!C197</f>
        <v>Данилина Татьяна Игоревна</v>
      </c>
      <c r="C12" s="141" t="str">
        <f>IF(IFERROR(VLOOKUP(CONCATENATE($A12,C$2),Исходный!$A$3:$G$3000,6,FALSE),FALSE)=0,"-",IFERROR(VLOOKUP(CONCATENATE($A12,C$2),Исходный!$A$3:$G$3000,6,FALSE),"---"))</f>
        <v>-</v>
      </c>
      <c r="D12" s="141" t="str">
        <f>IF(IFERROR(VLOOKUP(CONCATENATE($A12,D$2),Исходный!$A$3:$G$3000,6,FALSE),FALSE)=0,"-",IFERROR(VLOOKUP(CONCATENATE($A12,D$2),Исходный!$A$3:$G$3000,6,FALSE),"---"))</f>
        <v>-</v>
      </c>
      <c r="E12" s="141" t="str">
        <f>IF(IFERROR(VLOOKUP(CONCATENATE($A12,E$2),Исходный!$A$3:$G$3000,6,FALSE),FALSE)=0,"-",IFERROR(VLOOKUP(CONCATENATE($A12,E$2),Исходный!$A$3:$G$3000,6,FALSE),"---"))</f>
        <v>-</v>
      </c>
      <c r="F12" s="141" t="str">
        <f>IF(IFERROR(VLOOKUP(CONCATENATE($A12,F$2),Исходный!$A$3:$G$3000,6,FALSE),FALSE)=0,"-",IFERROR(VLOOKUP(CONCATENATE($A12,F$2),Исходный!$A$3:$G$3000,6,FALSE),"---"))</f>
        <v>-</v>
      </c>
      <c r="G12" s="141" t="str">
        <f>IF(IFERROR(VLOOKUP(CONCATENATE($A12,G$2),Исходный!$A$3:$G$3000,6,FALSE),FALSE)=0,"-",IFERROR(VLOOKUP(CONCATENATE($A12,G$2),Исходный!$A$3:$G$3000,6,FALSE),"---"))</f>
        <v>-</v>
      </c>
      <c r="H12" s="141" t="str">
        <f>IF(IFERROR(VLOOKUP(CONCATENATE($A12,H$2),Исходный!$A$3:$G$3000,6,FALSE),FALSE)=0,"-",IFERROR(VLOOKUP(CONCATENATE($A12,H$2),Исходный!$A$3:$G$3000,6,FALSE),"---"))</f>
        <v>-</v>
      </c>
      <c r="I12" s="141" t="str">
        <f>IF(IFERROR(VLOOKUP(CONCATENATE($A12,I$2),Исходный!$A$3:$G$3000,6,FALSE),FALSE)=0,"-",IFERROR(VLOOKUP(CONCATENATE($A12,I$2),Исходный!$A$3:$G$3000,6,FALSE),"---"))</f>
        <v>-</v>
      </c>
      <c r="J12" s="141" t="str">
        <f>IF(IFERROR(VLOOKUP(CONCATENATE($A12,J$2),Исходный!$A$3:$G$3000,6,FALSE),FALSE)=0,"-",IFERROR(VLOOKUP(CONCATENATE($A12,J$2),Исходный!$A$3:$G$3000,6,FALSE),"---"))</f>
        <v>-</v>
      </c>
      <c r="K12" s="141" t="str">
        <f>IF(IFERROR(VLOOKUP(CONCATENATE($A12,K$2),Исходный!$A$3:$G$3000,6,FALSE),FALSE)=0,"-",IFERROR(VLOOKUP(CONCATENATE($A12,K$2),Исходный!$A$3:$G$3000,6,FALSE),"---"))</f>
        <v>-</v>
      </c>
      <c r="L12" s="141" t="str">
        <f>IF(IFERROR(VLOOKUP(CONCATENATE($A12,L$2),Исходный!$A$3:$G$3000,6,FALSE),FALSE)=0,"-",IFERROR(VLOOKUP(CONCATENATE($A12,L$2),Исходный!$A$3:$G$3000,6,FALSE),"---"))</f>
        <v>-</v>
      </c>
      <c r="M12" s="141" t="str">
        <f>IF(IFERROR(VLOOKUP(CONCATENATE($A12,M$2),Исходный!$A$3:$G$3000,6,FALSE),FALSE)=0,"-",IFERROR(VLOOKUP(CONCATENATE($A12,M$2),Исходный!$A$3:$G$3000,6,FALSE),"---"))</f>
        <v>-</v>
      </c>
      <c r="N12" s="141" t="str">
        <f>IF(IFERROR(VLOOKUP(CONCATENATE($A12,N$2),Исходный!$A$3:$G$3000,6,FALSE),FALSE)=0,"-",IFERROR(VLOOKUP(CONCATENATE($A12,N$2),Исходный!$A$3:$G$3000,6,FALSE),"---"))</f>
        <v>---</v>
      </c>
      <c r="O12" s="141" t="str">
        <f>IF(IFERROR(VLOOKUP(CONCATENATE($A12,O$2),Исходный!$A$3:$G$3000,6,FALSE),FALSE)=0,"-",IFERROR(VLOOKUP(CONCATENATE($A12,O$2),Исходный!$A$3:$G$3000,6,FALSE),"---"))</f>
        <v>-</v>
      </c>
      <c r="P12" s="141" t="str">
        <f>IF(IFERROR(VLOOKUP(CONCATENATE($A12,P$2),Исходный!$A$3:$G$3000,6,FALSE),FALSE)=0,"-",IFERROR(VLOOKUP(CONCATENATE($A12,P$2),Исходный!$A$3:$G$3000,6,FALSE),"---"))</f>
        <v>-</v>
      </c>
      <c r="Q12" s="141" t="str">
        <f>IF(IFERROR(VLOOKUP(CONCATENATE($A12,Q$2),Исходный!$A$3:$G$3000,6,FALSE),FALSE)=0,"-",IFERROR(VLOOKUP(CONCATENATE($A12,Q$2),Исходный!$A$3:$G$3000,6,FALSE),"---"))</f>
        <v>-</v>
      </c>
      <c r="R12" s="141" t="str">
        <f>IF(IFERROR(VLOOKUP(CONCATENATE($A12,R$2),Исходный!$A$3:$G$3000,6,FALSE),FALSE)=0,"-",IFERROR(VLOOKUP(CONCATENATE($A12,R$2),Исходный!$A$3:$G$3000,6,FALSE),"---"))</f>
        <v>---</v>
      </c>
      <c r="S12" s="62">
        <f t="shared" si="0"/>
        <v>0</v>
      </c>
      <c r="T12" s="184">
        <f t="shared" si="3"/>
        <v>0</v>
      </c>
      <c r="U12" s="184">
        <f t="shared" si="4"/>
        <v>0</v>
      </c>
      <c r="V12" s="146" t="str">
        <f t="shared" si="1"/>
        <v>-</v>
      </c>
      <c r="W12" s="368" t="str">
        <f t="shared" si="5"/>
        <v>-</v>
      </c>
      <c r="X12" s="62" t="str">
        <f t="shared" si="6"/>
        <v>-</v>
      </c>
      <c r="Y12" s="146" t="str">
        <f t="shared" si="2"/>
        <v>0</v>
      </c>
      <c r="Z12" s="157">
        <f t="shared" si="7"/>
        <v>29</v>
      </c>
    </row>
    <row r="13" spans="1:26">
      <c r="A13" s="140">
        <f>классы!B198</f>
        <v>34</v>
      </c>
      <c r="B13" s="140" t="str">
        <f>классы!C198</f>
        <v>Саликова Александра Владимировна</v>
      </c>
      <c r="C13" s="141" t="str">
        <f>IF(IFERROR(VLOOKUP(CONCATENATE($A13,C$2),Исходный!$A$3:$G$3000,6,FALSE),FALSE)=0,"-",IFERROR(VLOOKUP(CONCATENATE($A13,C$2),Исходный!$A$3:$G$3000,6,FALSE),"---"))</f>
        <v>---</v>
      </c>
      <c r="D13" s="141">
        <f>IF(IFERROR(VLOOKUP(CONCATENATE($A13,D$2),Исходный!$A$3:$G$3000,6,FALSE),FALSE)=0,"-",IFERROR(VLOOKUP(CONCATENATE($A13,D$2),Исходный!$A$3:$G$3000,6,FALSE),"---"))</f>
        <v>8</v>
      </c>
      <c r="E13" s="141">
        <f>IF(IFERROR(VLOOKUP(CONCATENATE($A13,E$2),Исходный!$A$3:$G$3000,6,FALSE),FALSE)=0,"-",IFERROR(VLOOKUP(CONCATENATE($A13,E$2),Исходный!$A$3:$G$3000,6,FALSE),"---"))</f>
        <v>5</v>
      </c>
      <c r="F13" s="141">
        <f>IF(IFERROR(VLOOKUP(CONCATENATE($A13,F$2),Исходный!$A$3:$G$3000,6,FALSE),FALSE)=0,"-",IFERROR(VLOOKUP(CONCATENATE($A13,F$2),Исходный!$A$3:$G$3000,6,FALSE),"---"))</f>
        <v>9</v>
      </c>
      <c r="G13" s="141">
        <f>IF(IFERROR(VLOOKUP(CONCATENATE($A13,G$2),Исходный!$A$3:$G$3000,6,FALSE),FALSE)=0,"-",IFERROR(VLOOKUP(CONCATENATE($A13,G$2),Исходный!$A$3:$G$3000,6,FALSE),"---"))</f>
        <v>5</v>
      </c>
      <c r="H13" s="141">
        <f>IF(IFERROR(VLOOKUP(CONCATENATE($A13,H$2),Исходный!$A$3:$G$3000,6,FALSE),FALSE)=0,"-",IFERROR(VLOOKUP(CONCATENATE($A13,H$2),Исходный!$A$3:$G$3000,6,FALSE),"---"))</f>
        <v>7</v>
      </c>
      <c r="I13" s="141" t="str">
        <f>IF(IFERROR(VLOOKUP(CONCATENATE($A13,I$2),Исходный!$A$3:$G$3000,6,FALSE),FALSE)=0,"-",IFERROR(VLOOKUP(CONCATENATE($A13,I$2),Исходный!$A$3:$G$3000,6,FALSE),"---"))</f>
        <v>-</v>
      </c>
      <c r="J13" s="141" t="str">
        <f>IF(IFERROR(VLOOKUP(CONCATENATE($A13,J$2),Исходный!$A$3:$G$3000,6,FALSE),FALSE)=0,"-",IFERROR(VLOOKUP(CONCATENATE($A13,J$2),Исходный!$A$3:$G$3000,6,FALSE),"---"))</f>
        <v>---</v>
      </c>
      <c r="K13" s="141">
        <f>IF(IFERROR(VLOOKUP(CONCATENATE($A13,K$2),Исходный!$A$3:$G$3000,6,FALSE),FALSE)=0,"-",IFERROR(VLOOKUP(CONCATENATE($A13,K$2),Исходный!$A$3:$G$3000,6,FALSE),"---"))</f>
        <v>7</v>
      </c>
      <c r="L13" s="141">
        <f>IF(IFERROR(VLOOKUP(CONCATENATE($A13,L$2),Исходный!$A$3:$G$3000,6,FALSE),FALSE)=0,"-",IFERROR(VLOOKUP(CONCATENATE($A13,L$2),Исходный!$A$3:$G$3000,6,FALSE),"---"))</f>
        <v>8</v>
      </c>
      <c r="M13" s="141">
        <f>IF(IFERROR(VLOOKUP(CONCATENATE($A13,M$2),Исходный!$A$3:$G$3000,6,FALSE),FALSE)=0,"-",IFERROR(VLOOKUP(CONCATENATE($A13,M$2),Исходный!$A$3:$G$3000,6,FALSE),"---"))</f>
        <v>9</v>
      </c>
      <c r="N13" s="141" t="str">
        <f>IF(IFERROR(VLOOKUP(CONCATENATE($A13,N$2),Исходный!$A$3:$G$3000,6,FALSE),FALSE)=0,"-",IFERROR(VLOOKUP(CONCATENATE($A13,N$2),Исходный!$A$3:$G$3000,6,FALSE),"---"))</f>
        <v>---</v>
      </c>
      <c r="O13" s="141">
        <f>IF(IFERROR(VLOOKUP(CONCATENATE($A13,O$2),Исходный!$A$3:$G$3000,6,FALSE),FALSE)=0,"-",IFERROR(VLOOKUP(CONCATENATE($A13,O$2),Исходный!$A$3:$G$3000,6,FALSE),"---"))</f>
        <v>6</v>
      </c>
      <c r="P13" s="141">
        <f>IF(IFERROR(VLOOKUP(CONCATENATE($A13,P$2),Исходный!$A$3:$G$3000,6,FALSE),FALSE)=0,"-",IFERROR(VLOOKUP(CONCATENATE($A13,P$2),Исходный!$A$3:$G$3000,6,FALSE),"---"))</f>
        <v>7</v>
      </c>
      <c r="Q13" s="141">
        <f>IF(IFERROR(VLOOKUP(CONCATENATE($A13,Q$2),Исходный!$A$3:$G$3000,6,FALSE),FALSE)=0,"-",IFERROR(VLOOKUP(CONCATENATE($A13,Q$2),Исходный!$A$3:$G$3000,6,FALSE),"---"))</f>
        <v>6</v>
      </c>
      <c r="R13" s="141">
        <f>IF(IFERROR(VLOOKUP(CONCATENATE($A13,R$2),Исходный!$A$3:$G$3000,6,FALSE),FALSE)=0,"-",IFERROR(VLOOKUP(CONCATENATE($A13,R$2),Исходный!$A$3:$G$3000,6,FALSE),"---"))</f>
        <v>8</v>
      </c>
      <c r="S13" s="62">
        <f t="shared" si="0"/>
        <v>12</v>
      </c>
      <c r="T13" s="184">
        <f t="shared" si="3"/>
        <v>5</v>
      </c>
      <c r="U13" s="184">
        <f t="shared" si="4"/>
        <v>9</v>
      </c>
      <c r="V13" s="146">
        <f t="shared" si="1"/>
        <v>7.0833453338589534</v>
      </c>
      <c r="W13" s="368">
        <f t="shared" si="5"/>
        <v>7.10001200052562</v>
      </c>
      <c r="X13" s="62">
        <f t="shared" si="6"/>
        <v>3</v>
      </c>
      <c r="Y13" s="146">
        <f t="shared" si="2"/>
        <v>1.901515151515148</v>
      </c>
      <c r="Z13" s="157">
        <f t="shared" si="7"/>
        <v>34</v>
      </c>
    </row>
    <row r="14" spans="1:26">
      <c r="A14" s="140">
        <f>классы!B199</f>
        <v>36</v>
      </c>
      <c r="B14" s="140" t="str">
        <f>классы!C199</f>
        <v>Толубаев Сергей Иванович</v>
      </c>
      <c r="C14" s="141" t="str">
        <f>IF(IFERROR(VLOOKUP(CONCATENATE($A14,C$2),Исходный!$A$3:$G$3000,6,FALSE),FALSE)=0,"-",IFERROR(VLOOKUP(CONCATENATE($A14,C$2),Исходный!$A$3:$G$3000,6,FALSE),"---"))</f>
        <v>---</v>
      </c>
      <c r="D14" s="141" t="str">
        <f>IF(IFERROR(VLOOKUP(CONCATENATE($A14,D$2),Исходный!$A$3:$G$3000,6,FALSE),FALSE)=0,"-",IFERROR(VLOOKUP(CONCATENATE($A14,D$2),Исходный!$A$3:$G$3000,6,FALSE),"---"))</f>
        <v>-</v>
      </c>
      <c r="E14" s="141" t="str">
        <f>IF(IFERROR(VLOOKUP(CONCATENATE($A14,E$2),Исходный!$A$3:$G$3000,6,FALSE),FALSE)=0,"-",IFERROR(VLOOKUP(CONCATENATE($A14,E$2),Исходный!$A$3:$G$3000,6,FALSE),"---"))</f>
        <v>-</v>
      </c>
      <c r="F14" s="141" t="str">
        <f>IF(IFERROR(VLOOKUP(CONCATENATE($A14,F$2),Исходный!$A$3:$G$3000,6,FALSE),FALSE)=0,"-",IFERROR(VLOOKUP(CONCATENATE($A14,F$2),Исходный!$A$3:$G$3000,6,FALSE),"---"))</f>
        <v>-</v>
      </c>
      <c r="G14" s="141" t="str">
        <f>IF(IFERROR(VLOOKUP(CONCATENATE($A14,G$2),Исходный!$A$3:$G$3000,6,FALSE),FALSE)=0,"-",IFERROR(VLOOKUP(CONCATENATE($A14,G$2),Исходный!$A$3:$G$3000,6,FALSE),"---"))</f>
        <v>-</v>
      </c>
      <c r="H14" s="141" t="str">
        <f>IF(IFERROR(VLOOKUP(CONCATENATE($A14,H$2),Исходный!$A$3:$G$3000,6,FALSE),FALSE)=0,"-",IFERROR(VLOOKUP(CONCATENATE($A14,H$2),Исходный!$A$3:$G$3000,6,FALSE),"---"))</f>
        <v>---</v>
      </c>
      <c r="I14" s="141" t="str">
        <f>IF(IFERROR(VLOOKUP(CONCATENATE($A14,I$2),Исходный!$A$3:$G$3000,6,FALSE),FALSE)=0,"-",IFERROR(VLOOKUP(CONCATENATE($A14,I$2),Исходный!$A$3:$G$3000,6,FALSE),"---"))</f>
        <v>-</v>
      </c>
      <c r="J14" s="141" t="str">
        <f>IF(IFERROR(VLOOKUP(CONCATENATE($A14,J$2),Исходный!$A$3:$G$3000,6,FALSE),FALSE)=0,"-",IFERROR(VLOOKUP(CONCATENATE($A14,J$2),Исходный!$A$3:$G$3000,6,FALSE),"---"))</f>
        <v>---</v>
      </c>
      <c r="K14" s="141" t="str">
        <f>IF(IFERROR(VLOOKUP(CONCATENATE($A14,K$2),Исходный!$A$3:$G$3000,6,FALSE),FALSE)=0,"-",IFERROR(VLOOKUP(CONCATENATE($A14,K$2),Исходный!$A$3:$G$3000,6,FALSE),"---"))</f>
        <v>-</v>
      </c>
      <c r="L14" s="141" t="str">
        <f>IF(IFERROR(VLOOKUP(CONCATENATE($A14,L$2),Исходный!$A$3:$G$3000,6,FALSE),FALSE)=0,"-",IFERROR(VLOOKUP(CONCATENATE($A14,L$2),Исходный!$A$3:$G$3000,6,FALSE),"---"))</f>
        <v>-</v>
      </c>
      <c r="M14" s="141" t="str">
        <f>IF(IFERROR(VLOOKUP(CONCATENATE($A14,M$2),Исходный!$A$3:$G$3000,6,FALSE),FALSE)=0,"-",IFERROR(VLOOKUP(CONCATENATE($A14,M$2),Исходный!$A$3:$G$3000,6,FALSE),"---"))</f>
        <v>-</v>
      </c>
      <c r="N14" s="141" t="str">
        <f>IF(IFERROR(VLOOKUP(CONCATENATE($A14,N$2),Исходный!$A$3:$G$3000,6,FALSE),FALSE)=0,"-",IFERROR(VLOOKUP(CONCATENATE($A14,N$2),Исходный!$A$3:$G$3000,6,FALSE),"---"))</f>
        <v>---</v>
      </c>
      <c r="O14" s="141" t="str">
        <f>IF(IFERROR(VLOOKUP(CONCATENATE($A14,O$2),Исходный!$A$3:$G$3000,6,FALSE),FALSE)=0,"-",IFERROR(VLOOKUP(CONCATENATE($A14,O$2),Исходный!$A$3:$G$3000,6,FALSE),"---"))</f>
        <v>-</v>
      </c>
      <c r="P14" s="141" t="str">
        <f>IF(IFERROR(VLOOKUP(CONCATENATE($A14,P$2),Исходный!$A$3:$G$3000,6,FALSE),FALSE)=0,"-",IFERROR(VLOOKUP(CONCATENATE($A14,P$2),Исходный!$A$3:$G$3000,6,FALSE),"---"))</f>
        <v>-</v>
      </c>
      <c r="Q14" s="141" t="str">
        <f>IF(IFERROR(VLOOKUP(CONCATENATE($A14,Q$2),Исходный!$A$3:$G$3000,6,FALSE),FALSE)=0,"-",IFERROR(VLOOKUP(CONCATENATE($A14,Q$2),Исходный!$A$3:$G$3000,6,FALSE),"---"))</f>
        <v>-</v>
      </c>
      <c r="R14" s="141" t="str">
        <f>IF(IFERROR(VLOOKUP(CONCATENATE($A14,R$2),Исходный!$A$3:$G$3000,6,FALSE),FALSE)=0,"-",IFERROR(VLOOKUP(CONCATENATE($A14,R$2),Исходный!$A$3:$G$3000,6,FALSE),"---"))</f>
        <v>---</v>
      </c>
      <c r="S14" s="62">
        <f t="shared" si="0"/>
        <v>0</v>
      </c>
      <c r="T14" s="184">
        <f t="shared" si="3"/>
        <v>0</v>
      </c>
      <c r="U14" s="184">
        <f t="shared" si="4"/>
        <v>0</v>
      </c>
      <c r="V14" s="146" t="str">
        <f t="shared" si="1"/>
        <v>-</v>
      </c>
      <c r="W14" s="368" t="str">
        <f t="shared" si="5"/>
        <v>-</v>
      </c>
      <c r="X14" s="62" t="str">
        <f t="shared" si="6"/>
        <v>-</v>
      </c>
      <c r="Y14" s="146" t="str">
        <f t="shared" si="2"/>
        <v>0</v>
      </c>
      <c r="Z14" s="157">
        <f t="shared" si="7"/>
        <v>36</v>
      </c>
    </row>
    <row r="15" spans="1:26">
      <c r="A15" s="140">
        <f>классы!B200</f>
        <v>37</v>
      </c>
      <c r="B15" s="140" t="str">
        <f>классы!C200</f>
        <v>Сизов Дмитрий Генндьевич</v>
      </c>
      <c r="C15" s="141" t="str">
        <f>IF(IFERROR(VLOOKUP(CONCATENATE($A15,C$2),Исходный!$A$3:$G$3000,6,FALSE),FALSE)=0,"-",IFERROR(VLOOKUP(CONCATENATE($A15,C$2),Исходный!$A$3:$G$3000,6,FALSE),"---"))</f>
        <v>---</v>
      </c>
      <c r="D15" s="141">
        <f>IF(IFERROR(VLOOKUP(CONCATENATE($A15,D$2),Исходный!$A$3:$G$3000,6,FALSE),FALSE)=0,"-",IFERROR(VLOOKUP(CONCATENATE($A15,D$2),Исходный!$A$3:$G$3000,6,FALSE),"---"))</f>
        <v>8</v>
      </c>
      <c r="E15" s="141">
        <f>IF(IFERROR(VLOOKUP(CONCATENATE($A15,E$2),Исходный!$A$3:$G$3000,6,FALSE),FALSE)=0,"-",IFERROR(VLOOKUP(CONCATENATE($A15,E$2),Исходный!$A$3:$G$3000,6,FALSE),"---"))</f>
        <v>5</v>
      </c>
      <c r="F15" s="141">
        <f>IF(IFERROR(VLOOKUP(CONCATENATE($A15,F$2),Исходный!$A$3:$G$3000,6,FALSE),FALSE)=0,"-",IFERROR(VLOOKUP(CONCATENATE($A15,F$2),Исходный!$A$3:$G$3000,6,FALSE),"---"))</f>
        <v>6</v>
      </c>
      <c r="G15" s="141">
        <f>IF(IFERROR(VLOOKUP(CONCATENATE($A15,G$2),Исходный!$A$3:$G$3000,6,FALSE),FALSE)=0,"-",IFERROR(VLOOKUP(CONCATENATE($A15,G$2),Исходный!$A$3:$G$3000,6,FALSE),"---"))</f>
        <v>6</v>
      </c>
      <c r="H15" s="141" t="str">
        <f>IF(IFERROR(VLOOKUP(CONCATENATE($A15,H$2),Исходный!$A$3:$G$3000,6,FALSE),FALSE)=0,"-",IFERROR(VLOOKUP(CONCATENATE($A15,H$2),Исходный!$A$3:$G$3000,6,FALSE),"---"))</f>
        <v>---</v>
      </c>
      <c r="I15" s="141" t="str">
        <f>IF(IFERROR(VLOOKUP(CONCATENATE($A15,I$2),Исходный!$A$3:$G$3000,6,FALSE),FALSE)=0,"-",IFERROR(VLOOKUP(CONCATENATE($A15,I$2),Исходный!$A$3:$G$3000,6,FALSE),"---"))</f>
        <v>-</v>
      </c>
      <c r="J15" s="141" t="str">
        <f>IF(IFERROR(VLOOKUP(CONCATENATE($A15,J$2),Исходный!$A$3:$G$3000,6,FALSE),FALSE)=0,"-",IFERROR(VLOOKUP(CONCATENATE($A15,J$2),Исходный!$A$3:$G$3000,6,FALSE),"---"))</f>
        <v>---</v>
      </c>
      <c r="K15" s="141">
        <f>IF(IFERROR(VLOOKUP(CONCATENATE($A15,K$2),Исходный!$A$3:$G$3000,6,FALSE),FALSE)=0,"-",IFERROR(VLOOKUP(CONCATENATE($A15,K$2),Исходный!$A$3:$G$3000,6,FALSE),"---"))</f>
        <v>7</v>
      </c>
      <c r="L15" s="141">
        <f>IF(IFERROR(VLOOKUP(CONCATENATE($A15,L$2),Исходный!$A$3:$G$3000,6,FALSE),FALSE)=0,"-",IFERROR(VLOOKUP(CONCATENATE($A15,L$2),Исходный!$A$3:$G$3000,6,FALSE),"---"))</f>
        <v>8</v>
      </c>
      <c r="M15" s="141">
        <f>IF(IFERROR(VLOOKUP(CONCATENATE($A15,M$2),Исходный!$A$3:$G$3000,6,FALSE),FALSE)=0,"-",IFERROR(VLOOKUP(CONCATENATE($A15,M$2),Исходный!$A$3:$G$3000,6,FALSE),"---"))</f>
        <v>7</v>
      </c>
      <c r="N15" s="141" t="str">
        <f>IF(IFERROR(VLOOKUP(CONCATENATE($A15,N$2),Исходный!$A$3:$G$3000,6,FALSE),FALSE)=0,"-",IFERROR(VLOOKUP(CONCATENATE($A15,N$2),Исходный!$A$3:$G$3000,6,FALSE),"---"))</f>
        <v>---</v>
      </c>
      <c r="O15" s="141">
        <f>IF(IFERROR(VLOOKUP(CONCATENATE($A15,O$2),Исходный!$A$3:$G$3000,6,FALSE),FALSE)=0,"-",IFERROR(VLOOKUP(CONCATENATE($A15,O$2),Исходный!$A$3:$G$3000,6,FALSE),"---"))</f>
        <v>4</v>
      </c>
      <c r="P15" s="141">
        <f>IF(IFERROR(VLOOKUP(CONCATENATE($A15,P$2),Исходный!$A$3:$G$3000,6,FALSE),FALSE)=0,"-",IFERROR(VLOOKUP(CONCATENATE($A15,P$2),Исходный!$A$3:$G$3000,6,FALSE),"---"))</f>
        <v>7</v>
      </c>
      <c r="Q15" s="141">
        <f>IF(IFERROR(VLOOKUP(CONCATENATE($A15,Q$2),Исходный!$A$3:$G$3000,6,FALSE),FALSE)=0,"-",IFERROR(VLOOKUP(CONCATENATE($A15,Q$2),Исходный!$A$3:$G$3000,6,FALSE),"---"))</f>
        <v>5</v>
      </c>
      <c r="R15" s="141">
        <f>IF(IFERROR(VLOOKUP(CONCATENATE($A15,R$2),Исходный!$A$3:$G$3000,6,FALSE),FALSE)=0,"-",IFERROR(VLOOKUP(CONCATENATE($A15,R$2),Исходный!$A$3:$G$3000,6,FALSE),"---"))</f>
        <v>8</v>
      </c>
      <c r="S15" s="62">
        <f t="shared" si="0"/>
        <v>11</v>
      </c>
      <c r="T15" s="184">
        <f t="shared" si="3"/>
        <v>4</v>
      </c>
      <c r="U15" s="184">
        <f t="shared" si="4"/>
        <v>8</v>
      </c>
      <c r="V15" s="146">
        <f t="shared" si="1"/>
        <v>6.4545564550791497</v>
      </c>
      <c r="W15" s="368">
        <f t="shared" si="5"/>
        <v>6.5555665560892509</v>
      </c>
      <c r="X15" s="62">
        <f t="shared" si="6"/>
        <v>4</v>
      </c>
      <c r="Y15" s="146">
        <f t="shared" si="2"/>
        <v>1.8727272727272748</v>
      </c>
      <c r="Z15" s="157">
        <f t="shared" si="7"/>
        <v>37</v>
      </c>
    </row>
    <row r="16" spans="1:26">
      <c r="A16" s="140">
        <f>классы!B201</f>
        <v>38</v>
      </c>
      <c r="B16" s="140" t="str">
        <f>классы!C201</f>
        <v>Чернецкая Елена Николаевна</v>
      </c>
      <c r="C16" s="141">
        <f>IF(IFERROR(VLOOKUP(CONCATENATE($A16,C$2),Исходный!$A$3:$G$3000,6,FALSE),FALSE)=0,"-",IFERROR(VLOOKUP(CONCATENATE($A16,C$2),Исходный!$A$3:$G$3000,6,FALSE),"---"))</f>
        <v>5</v>
      </c>
      <c r="D16" s="141">
        <f>IF(IFERROR(VLOOKUP(CONCATENATE($A16,D$2),Исходный!$A$3:$G$3000,6,FALSE),FALSE)=0,"-",IFERROR(VLOOKUP(CONCATENATE($A16,D$2),Исходный!$A$3:$G$3000,6,FALSE),"---"))</f>
        <v>8</v>
      </c>
      <c r="E16" s="141">
        <f>IF(IFERROR(VLOOKUP(CONCATENATE($A16,E$2),Исходный!$A$3:$G$3000,6,FALSE),FALSE)=0,"-",IFERROR(VLOOKUP(CONCATENATE($A16,E$2),Исходный!$A$3:$G$3000,6,FALSE),"---"))</f>
        <v>7</v>
      </c>
      <c r="F16" s="141">
        <f>IF(IFERROR(VLOOKUP(CONCATENATE($A16,F$2),Исходный!$A$3:$G$3000,6,FALSE),FALSE)=0,"-",IFERROR(VLOOKUP(CONCATENATE($A16,F$2),Исходный!$A$3:$G$3000,6,FALSE),"---"))</f>
        <v>6</v>
      </c>
      <c r="G16" s="141">
        <f>IF(IFERROR(VLOOKUP(CONCATENATE($A16,G$2),Исходный!$A$3:$G$3000,6,FALSE),FALSE)=0,"-",IFERROR(VLOOKUP(CONCATENATE($A16,G$2),Исходный!$A$3:$G$3000,6,FALSE),"---"))</f>
        <v>4</v>
      </c>
      <c r="H16" s="141">
        <f>IF(IFERROR(VLOOKUP(CONCATENATE($A16,H$2),Исходный!$A$3:$G$3000,6,FALSE),FALSE)=0,"-",IFERROR(VLOOKUP(CONCATENATE($A16,H$2),Исходный!$A$3:$G$3000,6,FALSE),"---"))</f>
        <v>7</v>
      </c>
      <c r="I16" s="141" t="str">
        <f>IF(IFERROR(VLOOKUP(CONCATENATE($A16,I$2),Исходный!$A$3:$G$3000,6,FALSE),FALSE)=0,"-",IFERROR(VLOOKUP(CONCATENATE($A16,I$2),Исходный!$A$3:$G$3000,6,FALSE),"---"))</f>
        <v>-</v>
      </c>
      <c r="J16" s="141" t="str">
        <f>IF(IFERROR(VLOOKUP(CONCATENATE($A16,J$2),Исходный!$A$3:$G$3000,6,FALSE),FALSE)=0,"-",IFERROR(VLOOKUP(CONCATENATE($A16,J$2),Исходный!$A$3:$G$3000,6,FALSE),"---"))</f>
        <v>---</v>
      </c>
      <c r="K16" s="141">
        <f>IF(IFERROR(VLOOKUP(CONCATENATE($A16,K$2),Исходный!$A$3:$G$3000,6,FALSE),FALSE)=0,"-",IFERROR(VLOOKUP(CONCATENATE($A16,K$2),Исходный!$A$3:$G$3000,6,FALSE),"---"))</f>
        <v>6</v>
      </c>
      <c r="L16" s="141">
        <f>IF(IFERROR(VLOOKUP(CONCATENATE($A16,L$2),Исходный!$A$3:$G$3000,6,FALSE),FALSE)=0,"-",IFERROR(VLOOKUP(CONCATENATE($A16,L$2),Исходный!$A$3:$G$3000,6,FALSE),"---"))</f>
        <v>5</v>
      </c>
      <c r="M16" s="141">
        <f>IF(IFERROR(VLOOKUP(CONCATENATE($A16,M$2),Исходный!$A$3:$G$3000,6,FALSE),FALSE)=0,"-",IFERROR(VLOOKUP(CONCATENATE($A16,M$2),Исходный!$A$3:$G$3000,6,FALSE),"---"))</f>
        <v>6</v>
      </c>
      <c r="N16" s="141" t="str">
        <f>IF(IFERROR(VLOOKUP(CONCATENATE($A16,N$2),Исходный!$A$3:$G$3000,6,FALSE),FALSE)=0,"-",IFERROR(VLOOKUP(CONCATENATE($A16,N$2),Исходный!$A$3:$G$3000,6,FALSE),"---"))</f>
        <v>---</v>
      </c>
      <c r="O16" s="141">
        <f>IF(IFERROR(VLOOKUP(CONCATENATE($A16,O$2),Исходный!$A$3:$G$3000,6,FALSE),FALSE)=0,"-",IFERROR(VLOOKUP(CONCATENATE($A16,O$2),Исходный!$A$3:$G$3000,6,FALSE),"---"))</f>
        <v>4</v>
      </c>
      <c r="P16" s="141">
        <f>IF(IFERROR(VLOOKUP(CONCATENATE($A16,P$2),Исходный!$A$3:$G$3000,6,FALSE),FALSE)=0,"-",IFERROR(VLOOKUP(CONCATENATE($A16,P$2),Исходный!$A$3:$G$3000,6,FALSE),"---"))</f>
        <v>9</v>
      </c>
      <c r="Q16" s="141">
        <f>IF(IFERROR(VLOOKUP(CONCATENATE($A16,Q$2),Исходный!$A$3:$G$3000,6,FALSE),FALSE)=0,"-",IFERROR(VLOOKUP(CONCATENATE($A16,Q$2),Исходный!$A$3:$G$3000,6,FALSE),"---"))</f>
        <v>7</v>
      </c>
      <c r="R16" s="141" t="str">
        <f>IF(IFERROR(VLOOKUP(CONCATENATE($A16,R$2),Исходный!$A$3:$G$3000,6,FALSE),FALSE)=0,"-",IFERROR(VLOOKUP(CONCATENATE($A16,R$2),Исходный!$A$3:$G$3000,6,FALSE),"---"))</f>
        <v>---</v>
      </c>
      <c r="S16" s="62">
        <f t="shared" si="0"/>
        <v>12</v>
      </c>
      <c r="T16" s="184">
        <f t="shared" si="3"/>
        <v>4</v>
      </c>
      <c r="U16" s="184">
        <f t="shared" si="4"/>
        <v>9</v>
      </c>
      <c r="V16" s="146">
        <f t="shared" si="1"/>
        <v>6.1666786670950549</v>
      </c>
      <c r="W16" s="368">
        <f t="shared" si="5"/>
        <v>6.1000120004283875</v>
      </c>
      <c r="X16" s="62">
        <f t="shared" si="6"/>
        <v>8</v>
      </c>
      <c r="Y16" s="146">
        <f t="shared" si="2"/>
        <v>2.3333333333333353</v>
      </c>
      <c r="Z16" s="157">
        <f t="shared" si="7"/>
        <v>38</v>
      </c>
    </row>
    <row r="17" spans="1:26">
      <c r="A17" s="140">
        <f>классы!B202</f>
        <v>51</v>
      </c>
      <c r="B17" s="140" t="str">
        <f>классы!C202</f>
        <v>Басалаев Андрей Викторович</v>
      </c>
      <c r="C17" s="141">
        <f>IF(IFERROR(VLOOKUP(CONCATENATE($A17,C$2),Исходный!$A$3:$G$3000,6,FALSE),FALSE)=0,"-",IFERROR(VLOOKUP(CONCATENATE($A17,C$2),Исходный!$A$3:$G$3000,6,FALSE),"---"))</f>
        <v>6</v>
      </c>
      <c r="D17" s="141">
        <f>IF(IFERROR(VLOOKUP(CONCATENATE($A17,D$2),Исходный!$A$3:$G$3000,6,FALSE),FALSE)=0,"-",IFERROR(VLOOKUP(CONCATENATE($A17,D$2),Исходный!$A$3:$G$3000,6,FALSE),"---"))</f>
        <v>6</v>
      </c>
      <c r="E17" s="141">
        <f>IF(IFERROR(VLOOKUP(CONCATENATE($A17,E$2),Исходный!$A$3:$G$3000,6,FALSE),FALSE)=0,"-",IFERROR(VLOOKUP(CONCATENATE($A17,E$2),Исходный!$A$3:$G$3000,6,FALSE),"---"))</f>
        <v>3</v>
      </c>
      <c r="F17" s="141">
        <f>IF(IFERROR(VLOOKUP(CONCATENATE($A17,F$2),Исходный!$A$3:$G$3000,6,FALSE),FALSE)=0,"-",IFERROR(VLOOKUP(CONCATENATE($A17,F$2),Исходный!$A$3:$G$3000,6,FALSE),"---"))</f>
        <v>9</v>
      </c>
      <c r="G17" s="141">
        <f>IF(IFERROR(VLOOKUP(CONCATENATE($A17,G$2),Исходный!$A$3:$G$3000,6,FALSE),FALSE)=0,"-",IFERROR(VLOOKUP(CONCATENATE($A17,G$2),Исходный!$A$3:$G$3000,6,FALSE),"---"))</f>
        <v>11</v>
      </c>
      <c r="H17" s="141" t="str">
        <f>IF(IFERROR(VLOOKUP(CONCATENATE($A17,H$2),Исходный!$A$3:$G$3000,6,FALSE),FALSE)=0,"-",IFERROR(VLOOKUP(CONCATENATE($A17,H$2),Исходный!$A$3:$G$3000,6,FALSE),"---"))</f>
        <v>---</v>
      </c>
      <c r="I17" s="141" t="str">
        <f>IF(IFERROR(VLOOKUP(CONCATENATE($A17,I$2),Исходный!$A$3:$G$3000,6,FALSE),FALSE)=0,"-",IFERROR(VLOOKUP(CONCATENATE($A17,I$2),Исходный!$A$3:$G$3000,6,FALSE),"---"))</f>
        <v>-</v>
      </c>
      <c r="J17" s="141" t="str">
        <f>IF(IFERROR(VLOOKUP(CONCATENATE($A17,J$2),Исходный!$A$3:$G$3000,6,FALSE),FALSE)=0,"-",IFERROR(VLOOKUP(CONCATENATE($A17,J$2),Исходный!$A$3:$G$3000,6,FALSE),"---"))</f>
        <v>---</v>
      </c>
      <c r="K17" s="141">
        <f>IF(IFERROR(VLOOKUP(CONCATENATE($A17,K$2),Исходный!$A$3:$G$3000,6,FALSE),FALSE)=0,"-",IFERROR(VLOOKUP(CONCATENATE($A17,K$2),Исходный!$A$3:$G$3000,6,FALSE),"---"))</f>
        <v>9</v>
      </c>
      <c r="L17" s="141">
        <f>IF(IFERROR(VLOOKUP(CONCATENATE($A17,L$2),Исходный!$A$3:$G$3000,6,FALSE),FALSE)=0,"-",IFERROR(VLOOKUP(CONCATENATE($A17,L$2),Исходный!$A$3:$G$3000,6,FALSE),"---"))</f>
        <v>9</v>
      </c>
      <c r="M17" s="141">
        <f>IF(IFERROR(VLOOKUP(CONCATENATE($A17,M$2),Исходный!$A$3:$G$3000,6,FALSE),FALSE)=0,"-",IFERROR(VLOOKUP(CONCATENATE($A17,M$2),Исходный!$A$3:$G$3000,6,FALSE),"---"))</f>
        <v>8</v>
      </c>
      <c r="N17" s="141" t="str">
        <f>IF(IFERROR(VLOOKUP(CONCATENATE($A17,N$2),Исходный!$A$3:$G$3000,6,FALSE),FALSE)=0,"-",IFERROR(VLOOKUP(CONCATENATE($A17,N$2),Исходный!$A$3:$G$3000,6,FALSE),"---"))</f>
        <v>---</v>
      </c>
      <c r="O17" s="141">
        <f>IF(IFERROR(VLOOKUP(CONCATENATE($A17,O$2),Исходный!$A$3:$G$3000,6,FALSE),FALSE)=0,"-",IFERROR(VLOOKUP(CONCATENATE($A17,O$2),Исходный!$A$3:$G$3000,6,FALSE),"---"))</f>
        <v>6</v>
      </c>
      <c r="P17" s="141">
        <f>IF(IFERROR(VLOOKUP(CONCATENATE($A17,P$2),Исходный!$A$3:$G$3000,6,FALSE),FALSE)=0,"-",IFERROR(VLOOKUP(CONCATENATE($A17,P$2),Исходный!$A$3:$G$3000,6,FALSE),"---"))</f>
        <v>8</v>
      </c>
      <c r="Q17" s="141">
        <f>IF(IFERROR(VLOOKUP(CONCATENATE($A17,Q$2),Исходный!$A$3:$G$3000,6,FALSE),FALSE)=0,"-",IFERROR(VLOOKUP(CONCATENATE($A17,Q$2),Исходный!$A$3:$G$3000,6,FALSE),"---"))</f>
        <v>6</v>
      </c>
      <c r="R17" s="141" t="str">
        <f>IF(IFERROR(VLOOKUP(CONCATENATE($A17,R$2),Исходный!$A$3:$G$3000,6,FALSE),FALSE)=0,"-",IFERROR(VLOOKUP(CONCATENATE($A17,R$2),Исходный!$A$3:$G$3000,6,FALSE),"---"))</f>
        <v>---</v>
      </c>
      <c r="S17" s="62">
        <f t="shared" si="0"/>
        <v>11</v>
      </c>
      <c r="T17" s="184">
        <f t="shared" si="3"/>
        <v>3</v>
      </c>
      <c r="U17" s="184">
        <f t="shared" si="4"/>
        <v>11</v>
      </c>
      <c r="V17" s="146">
        <f t="shared" si="1"/>
        <v>7.363647363842313</v>
      </c>
      <c r="W17" s="368">
        <f t="shared" si="5"/>
        <v>7.4444554446503943</v>
      </c>
      <c r="X17" s="62">
        <f t="shared" si="6"/>
        <v>2</v>
      </c>
      <c r="Y17" s="146">
        <f t="shared" si="2"/>
        <v>4.8545454545454501</v>
      </c>
      <c r="Z17" s="157">
        <f t="shared" si="7"/>
        <v>51</v>
      </c>
    </row>
    <row r="18" spans="1:26">
      <c r="A18" s="140">
        <f>классы!B203</f>
        <v>54</v>
      </c>
      <c r="B18" s="140" t="str">
        <f>классы!C203</f>
        <v>Силантьева Наталья Ильинична</v>
      </c>
      <c r="C18" s="141" t="str">
        <f>IF(IFERROR(VLOOKUP(CONCATENATE($A18,C$2),Исходный!$A$3:$G$3000,6,FALSE),FALSE)=0,"-",IFERROR(VLOOKUP(CONCATENATE($A18,C$2),Исходный!$A$3:$G$3000,6,FALSE),"---"))</f>
        <v>---</v>
      </c>
      <c r="D18" s="141" t="str">
        <f>IF(IFERROR(VLOOKUP(CONCATENATE($A18,D$2),Исходный!$A$3:$G$3000,6,FALSE),FALSE)=0,"-",IFERROR(VLOOKUP(CONCATENATE($A18,D$2),Исходный!$A$3:$G$3000,6,FALSE),"---"))</f>
        <v>-</v>
      </c>
      <c r="E18" s="141" t="str">
        <f>IF(IFERROR(VLOOKUP(CONCATENATE($A18,E$2),Исходный!$A$3:$G$3000,6,FALSE),FALSE)=0,"-",IFERROR(VLOOKUP(CONCATENATE($A18,E$2),Исходный!$A$3:$G$3000,6,FALSE),"---"))</f>
        <v>-</v>
      </c>
      <c r="F18" s="141" t="str">
        <f>IF(IFERROR(VLOOKUP(CONCATENATE($A18,F$2),Исходный!$A$3:$G$3000,6,FALSE),FALSE)=0,"-",IFERROR(VLOOKUP(CONCATENATE($A18,F$2),Исходный!$A$3:$G$3000,6,FALSE),"---"))</f>
        <v>-</v>
      </c>
      <c r="G18" s="141" t="str">
        <f>IF(IFERROR(VLOOKUP(CONCATENATE($A18,G$2),Исходный!$A$3:$G$3000,6,FALSE),FALSE)=0,"-",IFERROR(VLOOKUP(CONCATENATE($A18,G$2),Исходный!$A$3:$G$3000,6,FALSE),"---"))</f>
        <v>-</v>
      </c>
      <c r="H18" s="141" t="str">
        <f>IF(IFERROR(VLOOKUP(CONCATENATE($A18,H$2),Исходный!$A$3:$G$3000,6,FALSE),FALSE)=0,"-",IFERROR(VLOOKUP(CONCATENATE($A18,H$2),Исходный!$A$3:$G$3000,6,FALSE),"---"))</f>
        <v>---</v>
      </c>
      <c r="I18" s="141" t="str">
        <f>IF(IFERROR(VLOOKUP(CONCATENATE($A18,I$2),Исходный!$A$3:$G$3000,6,FALSE),FALSE)=0,"-",IFERROR(VLOOKUP(CONCATENATE($A18,I$2),Исходный!$A$3:$G$3000,6,FALSE),"---"))</f>
        <v>-</v>
      </c>
      <c r="J18" s="141" t="str">
        <f>IF(IFERROR(VLOOKUP(CONCATENATE($A18,J$2),Исходный!$A$3:$G$3000,6,FALSE),FALSE)=0,"-",IFERROR(VLOOKUP(CONCATENATE($A18,J$2),Исходный!$A$3:$G$3000,6,FALSE),"---"))</f>
        <v>---</v>
      </c>
      <c r="K18" s="141" t="str">
        <f>IF(IFERROR(VLOOKUP(CONCATENATE($A18,K$2),Исходный!$A$3:$G$3000,6,FALSE),FALSE)=0,"-",IFERROR(VLOOKUP(CONCATENATE($A18,K$2),Исходный!$A$3:$G$3000,6,FALSE),"---"))</f>
        <v>-</v>
      </c>
      <c r="L18" s="141" t="str">
        <f>IF(IFERROR(VLOOKUP(CONCATENATE($A18,L$2),Исходный!$A$3:$G$3000,6,FALSE),FALSE)=0,"-",IFERROR(VLOOKUP(CONCATENATE($A18,L$2),Исходный!$A$3:$G$3000,6,FALSE),"---"))</f>
        <v>-</v>
      </c>
      <c r="M18" s="141" t="str">
        <f>IF(IFERROR(VLOOKUP(CONCATENATE($A18,M$2),Исходный!$A$3:$G$3000,6,FALSE),FALSE)=0,"-",IFERROR(VLOOKUP(CONCATENATE($A18,M$2),Исходный!$A$3:$G$3000,6,FALSE),"---"))</f>
        <v>-</v>
      </c>
      <c r="N18" s="141" t="str">
        <f>IF(IFERROR(VLOOKUP(CONCATENATE($A18,N$2),Исходный!$A$3:$G$3000,6,FALSE),FALSE)=0,"-",IFERROR(VLOOKUP(CONCATENATE($A18,N$2),Исходный!$A$3:$G$3000,6,FALSE),"---"))</f>
        <v>---</v>
      </c>
      <c r="O18" s="141" t="str">
        <f>IF(IFERROR(VLOOKUP(CONCATENATE($A18,O$2),Исходный!$A$3:$G$3000,6,FALSE),FALSE)=0,"-",IFERROR(VLOOKUP(CONCATENATE($A18,O$2),Исходный!$A$3:$G$3000,6,FALSE),"---"))</f>
        <v>-</v>
      </c>
      <c r="P18" s="141" t="str">
        <f>IF(IFERROR(VLOOKUP(CONCATENATE($A18,P$2),Исходный!$A$3:$G$3000,6,FALSE),FALSE)=0,"-",IFERROR(VLOOKUP(CONCATENATE($A18,P$2),Исходный!$A$3:$G$3000,6,FALSE),"---"))</f>
        <v>-</v>
      </c>
      <c r="Q18" s="141" t="str">
        <f>IF(IFERROR(VLOOKUP(CONCATENATE($A18,Q$2),Исходный!$A$3:$G$3000,6,FALSE),FALSE)=0,"-",IFERROR(VLOOKUP(CONCATENATE($A18,Q$2),Исходный!$A$3:$G$3000,6,FALSE),"---"))</f>
        <v>-</v>
      </c>
      <c r="R18" s="141" t="str">
        <f>IF(IFERROR(VLOOKUP(CONCATENATE($A18,R$2),Исходный!$A$3:$G$3000,6,FALSE),FALSE)=0,"-",IFERROR(VLOOKUP(CONCATENATE($A18,R$2),Исходный!$A$3:$G$3000,6,FALSE),"---"))</f>
        <v>---</v>
      </c>
      <c r="S18" s="62">
        <f t="shared" si="0"/>
        <v>0</v>
      </c>
      <c r="T18" s="184">
        <f t="shared" si="3"/>
        <v>0</v>
      </c>
      <c r="U18" s="184">
        <f t="shared" si="4"/>
        <v>0</v>
      </c>
      <c r="V18" s="146" t="str">
        <f t="shared" si="1"/>
        <v>-</v>
      </c>
      <c r="W18" s="368" t="str">
        <f t="shared" si="5"/>
        <v>-</v>
      </c>
      <c r="X18" s="62" t="str">
        <f t="shared" si="6"/>
        <v>-</v>
      </c>
      <c r="Y18" s="146" t="str">
        <f t="shared" si="2"/>
        <v>0</v>
      </c>
      <c r="Z18" s="157">
        <f t="shared" si="7"/>
        <v>54</v>
      </c>
    </row>
    <row r="19" spans="1:26">
      <c r="A19" s="140">
        <f>классы!B204</f>
        <v>55</v>
      </c>
      <c r="B19" s="140" t="str">
        <f>классы!C204</f>
        <v>Аверина Александра Викторовна</v>
      </c>
      <c r="C19" s="141" t="str">
        <f>IF(IFERROR(VLOOKUP(CONCATENATE($A19,C$2),Исходный!$A$3:$G$3000,6,FALSE),FALSE)=0,"-",IFERROR(VLOOKUP(CONCATENATE($A19,C$2),Исходный!$A$3:$G$3000,6,FALSE),"---"))</f>
        <v>---</v>
      </c>
      <c r="D19" s="141">
        <f>IF(IFERROR(VLOOKUP(CONCATENATE($A19,D$2),Исходный!$A$3:$G$3000,6,FALSE),FALSE)=0,"-",IFERROR(VLOOKUP(CONCATENATE($A19,D$2),Исходный!$A$3:$G$3000,6,FALSE),"---"))</f>
        <v>7</v>
      </c>
      <c r="E19" s="141">
        <f>IF(IFERROR(VLOOKUP(CONCATENATE($A19,E$2),Исходный!$A$3:$G$3000,6,FALSE),FALSE)=0,"-",IFERROR(VLOOKUP(CONCATENATE($A19,E$2),Исходный!$A$3:$G$3000,6,FALSE),"---"))</f>
        <v>7</v>
      </c>
      <c r="F19" s="141">
        <f>IF(IFERROR(VLOOKUP(CONCATENATE($A19,F$2),Исходный!$A$3:$G$3000,6,FALSE),FALSE)=0,"-",IFERROR(VLOOKUP(CONCATENATE($A19,F$2),Исходный!$A$3:$G$3000,6,FALSE),"---"))</f>
        <v>6</v>
      </c>
      <c r="G19" s="141">
        <f>IF(IFERROR(VLOOKUP(CONCATENATE($A19,G$2),Исходный!$A$3:$G$3000,6,FALSE),FALSE)=0,"-",IFERROR(VLOOKUP(CONCATENATE($A19,G$2),Исходный!$A$3:$G$3000,6,FALSE),"---"))</f>
        <v>6</v>
      </c>
      <c r="H19" s="141" t="str">
        <f>IF(IFERROR(VLOOKUP(CONCATENATE($A19,H$2),Исходный!$A$3:$G$3000,6,FALSE),FALSE)=0,"-",IFERROR(VLOOKUP(CONCATENATE($A19,H$2),Исходный!$A$3:$G$3000,6,FALSE),"---"))</f>
        <v>---</v>
      </c>
      <c r="I19" s="141" t="str">
        <f>IF(IFERROR(VLOOKUP(CONCATENATE($A19,I$2),Исходный!$A$3:$G$3000,6,FALSE),FALSE)=0,"-",IFERROR(VLOOKUP(CONCATENATE($A19,I$2),Исходный!$A$3:$G$3000,6,FALSE),"---"))</f>
        <v>-</v>
      </c>
      <c r="J19" s="141" t="str">
        <f>IF(IFERROR(VLOOKUP(CONCATENATE($A19,J$2),Исходный!$A$3:$G$3000,6,FALSE),FALSE)=0,"-",IFERROR(VLOOKUP(CONCATENATE($A19,J$2),Исходный!$A$3:$G$3000,6,FALSE),"---"))</f>
        <v>---</v>
      </c>
      <c r="K19" s="141">
        <f>IF(IFERROR(VLOOKUP(CONCATENATE($A19,K$2),Исходный!$A$3:$G$3000,6,FALSE),FALSE)=0,"-",IFERROR(VLOOKUP(CONCATENATE($A19,K$2),Исходный!$A$3:$G$3000,6,FALSE),"---"))</f>
        <v>8</v>
      </c>
      <c r="L19" s="141">
        <f>IF(IFERROR(VLOOKUP(CONCATENATE($A19,L$2),Исходный!$A$3:$G$3000,6,FALSE),FALSE)=0,"-",IFERROR(VLOOKUP(CONCATENATE($A19,L$2),Исходный!$A$3:$G$3000,6,FALSE),"---"))</f>
        <v>6</v>
      </c>
      <c r="M19" s="141">
        <f>IF(IFERROR(VLOOKUP(CONCATENATE($A19,M$2),Исходный!$A$3:$G$3000,6,FALSE),FALSE)=0,"-",IFERROR(VLOOKUP(CONCATENATE($A19,M$2),Исходный!$A$3:$G$3000,6,FALSE),"---"))</f>
        <v>5</v>
      </c>
      <c r="N19" s="141" t="str">
        <f>IF(IFERROR(VLOOKUP(CONCATENATE($A19,N$2),Исходный!$A$3:$G$3000,6,FALSE),FALSE)=0,"-",IFERROR(VLOOKUP(CONCATENATE($A19,N$2),Исходный!$A$3:$G$3000,6,FALSE),"---"))</f>
        <v>---</v>
      </c>
      <c r="O19" s="141">
        <f>IF(IFERROR(VLOOKUP(CONCATENATE($A19,O$2),Исходный!$A$3:$G$3000,6,FALSE),FALSE)=0,"-",IFERROR(VLOOKUP(CONCATENATE($A19,O$2),Исходный!$A$3:$G$3000,6,FALSE),"---"))</f>
        <v>4</v>
      </c>
      <c r="P19" s="141">
        <f>IF(IFERROR(VLOOKUP(CONCATENATE($A19,P$2),Исходный!$A$3:$G$3000,6,FALSE),FALSE)=0,"-",IFERROR(VLOOKUP(CONCATENATE($A19,P$2),Исходный!$A$3:$G$3000,6,FALSE),"---"))</f>
        <v>8</v>
      </c>
      <c r="Q19" s="141">
        <f>IF(IFERROR(VLOOKUP(CONCATENATE($A19,Q$2),Исходный!$A$3:$G$3000,6,FALSE),FALSE)=0,"-",IFERROR(VLOOKUP(CONCATENATE($A19,Q$2),Исходный!$A$3:$G$3000,6,FALSE),"---"))</f>
        <v>5</v>
      </c>
      <c r="R19" s="141" t="str">
        <f>IF(IFERROR(VLOOKUP(CONCATENATE($A19,R$2),Исходный!$A$3:$G$3000,6,FALSE),FALSE)=0,"-",IFERROR(VLOOKUP(CONCATENATE($A19,R$2),Исходный!$A$3:$G$3000,6,FALSE),"---"))</f>
        <v>---</v>
      </c>
      <c r="S19" s="62">
        <f t="shared" si="0"/>
        <v>10</v>
      </c>
      <c r="T19" s="184">
        <f t="shared" si="3"/>
        <v>4</v>
      </c>
      <c r="U19" s="184">
        <f t="shared" si="4"/>
        <v>8</v>
      </c>
      <c r="V19" s="146">
        <f t="shared" si="1"/>
        <v>6.2000100005765901</v>
      </c>
      <c r="W19" s="368">
        <f t="shared" si="5"/>
        <v>6.25001000057659</v>
      </c>
      <c r="X19" s="62">
        <f t="shared" si="6"/>
        <v>5</v>
      </c>
      <c r="Y19" s="146">
        <f t="shared" si="2"/>
        <v>1.7333333333333358</v>
      </c>
      <c r="Z19" s="157">
        <f t="shared" si="7"/>
        <v>55</v>
      </c>
    </row>
    <row r="20" spans="1:26">
      <c r="A20" s="140">
        <f>классы!B205</f>
        <v>57</v>
      </c>
      <c r="B20" s="140" t="str">
        <f>классы!C205</f>
        <v>Аверина Александра Викторовна</v>
      </c>
      <c r="C20" s="141" t="str">
        <f>IF(IFERROR(VLOOKUP(CONCATENATE($A20,C$2),Исходный!$A$3:$G$3000,6,FALSE),FALSE)=0,"-",IFERROR(VLOOKUP(CONCATENATE($A20,C$2),Исходный!$A$3:$G$3000,6,FALSE),"---"))</f>
        <v>---</v>
      </c>
      <c r="D20" s="141">
        <f>IF(IFERROR(VLOOKUP(CONCATENATE($A20,D$2),Исходный!$A$3:$G$3000,6,FALSE),FALSE)=0,"-",IFERROR(VLOOKUP(CONCATENATE($A20,D$2),Исходный!$A$3:$G$3000,6,FALSE),"---"))</f>
        <v>5</v>
      </c>
      <c r="E20" s="141">
        <f>IF(IFERROR(VLOOKUP(CONCATENATE($A20,E$2),Исходный!$A$3:$G$3000,6,FALSE),FALSE)=0,"-",IFERROR(VLOOKUP(CONCATENATE($A20,E$2),Исходный!$A$3:$G$3000,6,FALSE),"---"))</f>
        <v>6</v>
      </c>
      <c r="F20" s="141">
        <f>IF(IFERROR(VLOOKUP(CONCATENATE($A20,F$2),Исходный!$A$3:$G$3000,6,FALSE),FALSE)=0,"-",IFERROR(VLOOKUP(CONCATENATE($A20,F$2),Исходный!$A$3:$G$3000,6,FALSE),"---"))</f>
        <v>6</v>
      </c>
      <c r="G20" s="141">
        <f>IF(IFERROR(VLOOKUP(CONCATENATE($A20,G$2),Исходный!$A$3:$G$3000,6,FALSE),FALSE)=0,"-",IFERROR(VLOOKUP(CONCATENATE($A20,G$2),Исходный!$A$3:$G$3000,6,FALSE),"---"))</f>
        <v>5</v>
      </c>
      <c r="H20" s="141" t="str">
        <f>IF(IFERROR(VLOOKUP(CONCATENATE($A20,H$2),Исходный!$A$3:$G$3000,6,FALSE),FALSE)=0,"-",IFERROR(VLOOKUP(CONCATENATE($A20,H$2),Исходный!$A$3:$G$3000,6,FALSE),"---"))</f>
        <v>---</v>
      </c>
      <c r="I20" s="141" t="str">
        <f>IF(IFERROR(VLOOKUP(CONCATENATE($A20,I$2),Исходный!$A$3:$G$3000,6,FALSE),FALSE)=0,"-",IFERROR(VLOOKUP(CONCATENATE($A20,I$2),Исходный!$A$3:$G$3000,6,FALSE),"---"))</f>
        <v>-</v>
      </c>
      <c r="J20" s="141" t="str">
        <f>IF(IFERROR(VLOOKUP(CONCATENATE($A20,J$2),Исходный!$A$3:$G$3000,6,FALSE),FALSE)=0,"-",IFERROR(VLOOKUP(CONCATENATE($A20,J$2),Исходный!$A$3:$G$3000,6,FALSE),"---"))</f>
        <v>---</v>
      </c>
      <c r="K20" s="141">
        <f>IF(IFERROR(VLOOKUP(CONCATENATE($A20,K$2),Исходный!$A$3:$G$3000,6,FALSE),FALSE)=0,"-",IFERROR(VLOOKUP(CONCATENATE($A20,K$2),Исходный!$A$3:$G$3000,6,FALSE),"---"))</f>
        <v>8</v>
      </c>
      <c r="L20" s="141">
        <f>IF(IFERROR(VLOOKUP(CONCATENATE($A20,L$2),Исходный!$A$3:$G$3000,6,FALSE),FALSE)=0,"-",IFERROR(VLOOKUP(CONCATENATE($A20,L$2),Исходный!$A$3:$G$3000,6,FALSE),"---"))</f>
        <v>7</v>
      </c>
      <c r="M20" s="141">
        <f>IF(IFERROR(VLOOKUP(CONCATENATE($A20,M$2),Исходный!$A$3:$G$3000,6,FALSE),FALSE)=0,"-",IFERROR(VLOOKUP(CONCATENATE($A20,M$2),Исходный!$A$3:$G$3000,6,FALSE),"---"))</f>
        <v>7</v>
      </c>
      <c r="N20" s="141" t="str">
        <f>IF(IFERROR(VLOOKUP(CONCATENATE($A20,N$2),Исходный!$A$3:$G$3000,6,FALSE),FALSE)=0,"-",IFERROR(VLOOKUP(CONCATENATE($A20,N$2),Исходный!$A$3:$G$3000,6,FALSE),"---"))</f>
        <v>---</v>
      </c>
      <c r="O20" s="141">
        <f>IF(IFERROR(VLOOKUP(CONCATENATE($A20,O$2),Исходный!$A$3:$G$3000,6,FALSE),FALSE)=0,"-",IFERROR(VLOOKUP(CONCATENATE($A20,O$2),Исходный!$A$3:$G$3000,6,FALSE),"---"))</f>
        <v>4</v>
      </c>
      <c r="P20" s="141">
        <f>IF(IFERROR(VLOOKUP(CONCATENATE($A20,P$2),Исходный!$A$3:$G$3000,6,FALSE),FALSE)=0,"-",IFERROR(VLOOKUP(CONCATENATE($A20,P$2),Исходный!$A$3:$G$3000,6,FALSE),"---"))</f>
        <v>8</v>
      </c>
      <c r="Q20" s="141">
        <f>IF(IFERROR(VLOOKUP(CONCATENATE($A20,Q$2),Исходный!$A$3:$G$3000,6,FALSE),FALSE)=0,"-",IFERROR(VLOOKUP(CONCATENATE($A20,Q$2),Исходный!$A$3:$G$3000,6,FALSE),"---"))</f>
        <v>6</v>
      </c>
      <c r="R20" s="141" t="str">
        <f>IF(IFERROR(VLOOKUP(CONCATENATE($A20,R$2),Исходный!$A$3:$G$3000,6,FALSE),FALSE)=0,"-",IFERROR(VLOOKUP(CONCATENATE($A20,R$2),Исходный!$A$3:$G$3000,6,FALSE),"---"))</f>
        <v>---</v>
      </c>
      <c r="S20" s="62">
        <f t="shared" si="0"/>
        <v>10</v>
      </c>
      <c r="T20" s="184">
        <f t="shared" si="3"/>
        <v>4</v>
      </c>
      <c r="U20" s="184">
        <f t="shared" si="4"/>
        <v>8</v>
      </c>
      <c r="V20" s="146">
        <f t="shared" si="1"/>
        <v>6.2000100005765901</v>
      </c>
      <c r="W20" s="368">
        <f t="shared" si="5"/>
        <v>6.25001000057659</v>
      </c>
      <c r="X20" s="62">
        <f t="shared" si="6"/>
        <v>5</v>
      </c>
      <c r="Y20" s="146">
        <f t="shared" si="2"/>
        <v>1.7333333333333358</v>
      </c>
      <c r="Z20" s="157">
        <f t="shared" si="7"/>
        <v>57</v>
      </c>
    </row>
    <row r="21" spans="1:26">
      <c r="A21" s="140">
        <f>классы!B206</f>
        <v>59</v>
      </c>
      <c r="B21" s="140" t="str">
        <f>классы!C206</f>
        <v>Люция Хисматуллина, Елена Котлярова</v>
      </c>
      <c r="C21" s="141">
        <f>IF(IFERROR(VLOOKUP(CONCATENATE($A21,C$2),Исходный!$A$3:$G$3000,6,FALSE),FALSE)=0,"-",IFERROR(VLOOKUP(CONCATENATE($A21,C$2),Исходный!$A$3:$G$3000,6,FALSE),"---"))</f>
        <v>6</v>
      </c>
      <c r="D21" s="141">
        <f>IF(IFERROR(VLOOKUP(CONCATENATE($A21,D$2),Исходный!$A$3:$G$3000,6,FALSE),FALSE)=0,"-",IFERROR(VLOOKUP(CONCATENATE($A21,D$2),Исходный!$A$3:$G$3000,6,FALSE),"---"))</f>
        <v>7</v>
      </c>
      <c r="E21" s="141">
        <f>IF(IFERROR(VLOOKUP(CONCATENATE($A21,E$2),Исходный!$A$3:$G$3000,6,FALSE),FALSE)=0,"-",IFERROR(VLOOKUP(CONCATENATE($A21,E$2),Исходный!$A$3:$G$3000,6,FALSE),"---"))</f>
        <v>4</v>
      </c>
      <c r="F21" s="141">
        <f>IF(IFERROR(VLOOKUP(CONCATENATE($A21,F$2),Исходный!$A$3:$G$3000,6,FALSE),FALSE)=0,"-",IFERROR(VLOOKUP(CONCATENATE($A21,F$2),Исходный!$A$3:$G$3000,6,FALSE),"---"))</f>
        <v>6</v>
      </c>
      <c r="G21" s="141">
        <f>IF(IFERROR(VLOOKUP(CONCATENATE($A21,G$2),Исходный!$A$3:$G$3000,6,FALSE),FALSE)=0,"-",IFERROR(VLOOKUP(CONCATENATE($A21,G$2),Исходный!$A$3:$G$3000,6,FALSE),"---"))</f>
        <v>6</v>
      </c>
      <c r="H21" s="141" t="str">
        <f>IF(IFERROR(VLOOKUP(CONCATENATE($A21,H$2),Исходный!$A$3:$G$3000,6,FALSE),FALSE)=0,"-",IFERROR(VLOOKUP(CONCATENATE($A21,H$2),Исходный!$A$3:$G$3000,6,FALSE),"---"))</f>
        <v>---</v>
      </c>
      <c r="I21" s="141" t="str">
        <f>IF(IFERROR(VLOOKUP(CONCATENATE($A21,I$2),Исходный!$A$3:$G$3000,6,FALSE),FALSE)=0,"-",IFERROR(VLOOKUP(CONCATENATE($A21,I$2),Исходный!$A$3:$G$3000,6,FALSE),"---"))</f>
        <v>-</v>
      </c>
      <c r="J21" s="141" t="str">
        <f>IF(IFERROR(VLOOKUP(CONCATENATE($A21,J$2),Исходный!$A$3:$G$3000,6,FALSE),FALSE)=0,"-",IFERROR(VLOOKUP(CONCATENATE($A21,J$2),Исходный!$A$3:$G$3000,6,FALSE),"---"))</f>
        <v>---</v>
      </c>
      <c r="K21" s="141">
        <f>IF(IFERROR(VLOOKUP(CONCATENATE($A21,K$2),Исходный!$A$3:$G$3000,6,FALSE),FALSE)=0,"-",IFERROR(VLOOKUP(CONCATENATE($A21,K$2),Исходный!$A$3:$G$3000,6,FALSE),"---"))</f>
        <v>6</v>
      </c>
      <c r="L21" s="141">
        <f>IF(IFERROR(VLOOKUP(CONCATENATE($A21,L$2),Исходный!$A$3:$G$3000,6,FALSE),FALSE)=0,"-",IFERROR(VLOOKUP(CONCATENATE($A21,L$2),Исходный!$A$3:$G$3000,6,FALSE),"---"))</f>
        <v>6</v>
      </c>
      <c r="M21" s="141">
        <f>IF(IFERROR(VLOOKUP(CONCATENATE($A21,M$2),Исходный!$A$3:$G$3000,6,FALSE),FALSE)=0,"-",IFERROR(VLOOKUP(CONCATENATE($A21,M$2),Исходный!$A$3:$G$3000,6,FALSE),"---"))</f>
        <v>7</v>
      </c>
      <c r="N21" s="141" t="str">
        <f>IF(IFERROR(VLOOKUP(CONCATENATE($A21,N$2),Исходный!$A$3:$G$3000,6,FALSE),FALSE)=0,"-",IFERROR(VLOOKUP(CONCATENATE($A21,N$2),Исходный!$A$3:$G$3000,6,FALSE),"---"))</f>
        <v>---</v>
      </c>
      <c r="O21" s="141">
        <f>IF(IFERROR(VLOOKUP(CONCATENATE($A21,O$2),Исходный!$A$3:$G$3000,6,FALSE),FALSE)=0,"-",IFERROR(VLOOKUP(CONCATENATE($A21,O$2),Исходный!$A$3:$G$3000,6,FALSE),"---"))</f>
        <v>4</v>
      </c>
      <c r="P21" s="141">
        <f>IF(IFERROR(VLOOKUP(CONCATENATE($A21,P$2),Исходный!$A$3:$G$3000,6,FALSE),FALSE)=0,"-",IFERROR(VLOOKUP(CONCATENATE($A21,P$2),Исходный!$A$3:$G$3000,6,FALSE),"---"))</f>
        <v>8</v>
      </c>
      <c r="Q21" s="141">
        <f>IF(IFERROR(VLOOKUP(CONCATENATE($A21,Q$2),Исходный!$A$3:$G$3000,6,FALSE),FALSE)=0,"-",IFERROR(VLOOKUP(CONCATENATE($A21,Q$2),Исходный!$A$3:$G$3000,6,FALSE),"---"))</f>
        <v>5</v>
      </c>
      <c r="R21" s="141" t="str">
        <f>IF(IFERROR(VLOOKUP(CONCATENATE($A21,R$2),Исходный!$A$3:$G$3000,6,FALSE),FALSE)=0,"-",IFERROR(VLOOKUP(CONCATENATE($A21,R$2),Исходный!$A$3:$G$3000,6,FALSE),"---"))</f>
        <v>---</v>
      </c>
      <c r="S21" s="62">
        <f t="shared" si="0"/>
        <v>11</v>
      </c>
      <c r="T21" s="184">
        <f t="shared" si="3"/>
        <v>4</v>
      </c>
      <c r="U21" s="184">
        <f t="shared" si="4"/>
        <v>8</v>
      </c>
      <c r="V21" s="146">
        <f t="shared" si="1"/>
        <v>5.9091019097611914</v>
      </c>
      <c r="W21" s="368">
        <f t="shared" si="5"/>
        <v>5.8888998895591715</v>
      </c>
      <c r="X21" s="62">
        <f t="shared" si="6"/>
        <v>10</v>
      </c>
      <c r="Y21" s="146">
        <f t="shared" si="2"/>
        <v>1.4909090909090934</v>
      </c>
      <c r="Z21" s="157">
        <f t="shared" si="7"/>
        <v>59</v>
      </c>
    </row>
    <row r="22" spans="1:26">
      <c r="A22" s="140">
        <f>классы!B207</f>
        <v>63</v>
      </c>
      <c r="B22" s="140" t="str">
        <f>классы!C207</f>
        <v>Демидов Иван Владимирович</v>
      </c>
      <c r="C22" s="141" t="str">
        <f>IF(IFERROR(VLOOKUP(CONCATENATE($A22,C$2),Исходный!$A$3:$G$3000,6,FALSE),FALSE)=0,"-",IFERROR(VLOOKUP(CONCATENATE($A22,C$2),Исходный!$A$3:$G$3000,6,FALSE),"---"))</f>
        <v>---</v>
      </c>
      <c r="D22" s="141" t="str">
        <f>IF(IFERROR(VLOOKUP(CONCATENATE($A22,D$2),Исходный!$A$3:$G$3000,6,FALSE),FALSE)=0,"-",IFERROR(VLOOKUP(CONCATENATE($A22,D$2),Исходный!$A$3:$G$3000,6,FALSE),"---"))</f>
        <v>-</v>
      </c>
      <c r="E22" s="141" t="str">
        <f>IF(IFERROR(VLOOKUP(CONCATENATE($A22,E$2),Исходный!$A$3:$G$3000,6,FALSE),FALSE)=0,"-",IFERROR(VLOOKUP(CONCATENATE($A22,E$2),Исходный!$A$3:$G$3000,6,FALSE),"---"))</f>
        <v>-</v>
      </c>
      <c r="F22" s="141" t="str">
        <f>IF(IFERROR(VLOOKUP(CONCATENATE($A22,F$2),Исходный!$A$3:$G$3000,6,FALSE),FALSE)=0,"-",IFERROR(VLOOKUP(CONCATENATE($A22,F$2),Исходный!$A$3:$G$3000,6,FALSE),"---"))</f>
        <v>-</v>
      </c>
      <c r="G22" s="141" t="str">
        <f>IF(IFERROR(VLOOKUP(CONCATENATE($A22,G$2),Исходный!$A$3:$G$3000,6,FALSE),FALSE)=0,"-",IFERROR(VLOOKUP(CONCATENATE($A22,G$2),Исходный!$A$3:$G$3000,6,FALSE),"---"))</f>
        <v>-</v>
      </c>
      <c r="H22" s="141" t="str">
        <f>IF(IFERROR(VLOOKUP(CONCATENATE($A22,H$2),Исходный!$A$3:$G$3000,6,FALSE),FALSE)=0,"-",IFERROR(VLOOKUP(CONCATENATE($A22,H$2),Исходный!$A$3:$G$3000,6,FALSE),"---"))</f>
        <v>---</v>
      </c>
      <c r="I22" s="141" t="str">
        <f>IF(IFERROR(VLOOKUP(CONCATENATE($A22,I$2),Исходный!$A$3:$G$3000,6,FALSE),FALSE)=0,"-",IFERROR(VLOOKUP(CONCATENATE($A22,I$2),Исходный!$A$3:$G$3000,6,FALSE),"---"))</f>
        <v>-</v>
      </c>
      <c r="J22" s="141" t="str">
        <f>IF(IFERROR(VLOOKUP(CONCATENATE($A22,J$2),Исходный!$A$3:$G$3000,6,FALSE),FALSE)=0,"-",IFERROR(VLOOKUP(CONCATENATE($A22,J$2),Исходный!$A$3:$G$3000,6,FALSE),"---"))</f>
        <v>---</v>
      </c>
      <c r="K22" s="141" t="str">
        <f>IF(IFERROR(VLOOKUP(CONCATENATE($A22,K$2),Исходный!$A$3:$G$3000,6,FALSE),FALSE)=0,"-",IFERROR(VLOOKUP(CONCATENATE($A22,K$2),Исходный!$A$3:$G$3000,6,FALSE),"---"))</f>
        <v>-</v>
      </c>
      <c r="L22" s="141" t="str">
        <f>IF(IFERROR(VLOOKUP(CONCATENATE($A22,L$2),Исходный!$A$3:$G$3000,6,FALSE),FALSE)=0,"-",IFERROR(VLOOKUP(CONCATENATE($A22,L$2),Исходный!$A$3:$G$3000,6,FALSE),"---"))</f>
        <v>-</v>
      </c>
      <c r="M22" s="141" t="str">
        <f>IF(IFERROR(VLOOKUP(CONCATENATE($A22,M$2),Исходный!$A$3:$G$3000,6,FALSE),FALSE)=0,"-",IFERROR(VLOOKUP(CONCATENATE($A22,M$2),Исходный!$A$3:$G$3000,6,FALSE),"---"))</f>
        <v>-</v>
      </c>
      <c r="N22" s="141" t="str">
        <f>IF(IFERROR(VLOOKUP(CONCATENATE($A22,N$2),Исходный!$A$3:$G$3000,6,FALSE),FALSE)=0,"-",IFERROR(VLOOKUP(CONCATENATE($A22,N$2),Исходный!$A$3:$G$3000,6,FALSE),"---"))</f>
        <v>---</v>
      </c>
      <c r="O22" s="141" t="str">
        <f>IF(IFERROR(VLOOKUP(CONCATENATE($A22,O$2),Исходный!$A$3:$G$3000,6,FALSE),FALSE)=0,"-",IFERROR(VLOOKUP(CONCATENATE($A22,O$2),Исходный!$A$3:$G$3000,6,FALSE),"---"))</f>
        <v>---</v>
      </c>
      <c r="P22" s="141" t="str">
        <f>IF(IFERROR(VLOOKUP(CONCATENATE($A22,P$2),Исходный!$A$3:$G$3000,6,FALSE),FALSE)=0,"-",IFERROR(VLOOKUP(CONCATENATE($A22,P$2),Исходный!$A$3:$G$3000,6,FALSE),"---"))</f>
        <v>-</v>
      </c>
      <c r="Q22" s="141" t="str">
        <f>IF(IFERROR(VLOOKUP(CONCATENATE($A22,Q$2),Исходный!$A$3:$G$3000,6,FALSE),FALSE)=0,"-",IFERROR(VLOOKUP(CONCATENATE($A22,Q$2),Исходный!$A$3:$G$3000,6,FALSE),"---"))</f>
        <v>-</v>
      </c>
      <c r="R22" s="141" t="str">
        <f>IF(IFERROR(VLOOKUP(CONCATENATE($A22,R$2),Исходный!$A$3:$G$3000,6,FALSE),FALSE)=0,"-",IFERROR(VLOOKUP(CONCATENATE($A22,R$2),Исходный!$A$3:$G$3000,6,FALSE),"---"))</f>
        <v>---</v>
      </c>
      <c r="S22" s="62">
        <f t="shared" ref="S22:S23" si="8">COUNTIF(C22:R22,"&gt;0")</f>
        <v>0</v>
      </c>
      <c r="T22" s="184">
        <f t="shared" ref="T22:T23" si="9">MIN(C22:R22)</f>
        <v>0</v>
      </c>
      <c r="U22" s="184">
        <f t="shared" ref="U22:U23" si="10">MAX(C22:R22)</f>
        <v>0</v>
      </c>
      <c r="V22" s="146" t="str">
        <f t="shared" ref="V22:V23" si="11">IF(S22&gt;0,AVERAGEIF(C22:R22,"&gt;0",C22:R22)+0.000001*S22+0.000000001*(1/(Y22+0.001)),"-")</f>
        <v>-</v>
      </c>
      <c r="W22" s="368" t="str">
        <f t="shared" ref="W22:W23" si="12">IF(S22&gt;0,(SUMIF(C22:R22,"&gt;0",C22:R22)-T22-U22)/(S22-2)+0.000001*S22+0.000000001*(1/(Y22+0.001)),"-")</f>
        <v>-</v>
      </c>
      <c r="X22" s="62" t="str">
        <f t="shared" ref="X22:X23" si="13">IFERROR(RANK(W22,$W$3:$W$23,0),"-")</f>
        <v>-</v>
      </c>
      <c r="Y22" s="146" t="str">
        <f t="shared" ref="Y22:Y23" si="14">IF(S22&gt;1,VAR(C22:R22),"0")</f>
        <v>0</v>
      </c>
      <c r="Z22" s="157">
        <f t="shared" ref="Z22:Z23" si="15">A22</f>
        <v>63</v>
      </c>
    </row>
    <row r="23" spans="1:26">
      <c r="A23" s="140">
        <f>классы!B208</f>
        <v>74</v>
      </c>
      <c r="B23" s="140" t="str">
        <f>классы!C208</f>
        <v>Сорокин Юрий Владимирович</v>
      </c>
      <c r="C23" s="141" t="str">
        <f>IF(IFERROR(VLOOKUP(CONCATENATE($A23,C$2),Исходный!$A$3:$G$3000,6,FALSE),FALSE)=0,"-",IFERROR(VLOOKUP(CONCATENATE($A23,C$2),Исходный!$A$3:$G$3000,6,FALSE),"---"))</f>
        <v>---</v>
      </c>
      <c r="D23" s="141" t="str">
        <f>IF(IFERROR(VLOOKUP(CONCATENATE($A23,D$2),Исходный!$A$3:$G$3000,6,FALSE),FALSE)=0,"-",IFERROR(VLOOKUP(CONCATENATE($A23,D$2),Исходный!$A$3:$G$3000,6,FALSE),"---"))</f>
        <v>---</v>
      </c>
      <c r="E23" s="141" t="str">
        <f>IF(IFERROR(VLOOKUP(CONCATENATE($A23,E$2),Исходный!$A$3:$G$3000,6,FALSE),FALSE)=0,"-",IFERROR(VLOOKUP(CONCATENATE($A23,E$2),Исходный!$A$3:$G$3000,6,FALSE),"---"))</f>
        <v>---</v>
      </c>
      <c r="F23" s="141" t="str">
        <f>IF(IFERROR(VLOOKUP(CONCATENATE($A23,F$2),Исходный!$A$3:$G$3000,6,FALSE),FALSE)=0,"-",IFERROR(VLOOKUP(CONCATENATE($A23,F$2),Исходный!$A$3:$G$3000,6,FALSE),"---"))</f>
        <v>---</v>
      </c>
      <c r="G23" s="141" t="str">
        <f>IF(IFERROR(VLOOKUP(CONCATENATE($A23,G$2),Исходный!$A$3:$G$3000,6,FALSE),FALSE)=0,"-",IFERROR(VLOOKUP(CONCATENATE($A23,G$2),Исходный!$A$3:$G$3000,6,FALSE),"---"))</f>
        <v>---</v>
      </c>
      <c r="H23" s="141" t="str">
        <f>IF(IFERROR(VLOOKUP(CONCATENATE($A23,H$2),Исходный!$A$3:$G$3000,6,FALSE),FALSE)=0,"-",IFERROR(VLOOKUP(CONCATENATE($A23,H$2),Исходный!$A$3:$G$3000,6,FALSE),"---"))</f>
        <v>---</v>
      </c>
      <c r="I23" s="141" t="str">
        <f>IF(IFERROR(VLOOKUP(CONCATENATE($A23,I$2),Исходный!$A$3:$G$3000,6,FALSE),FALSE)=0,"-",IFERROR(VLOOKUP(CONCATENATE($A23,I$2),Исходный!$A$3:$G$3000,6,FALSE),"---"))</f>
        <v>---</v>
      </c>
      <c r="J23" s="141" t="str">
        <f>IF(IFERROR(VLOOKUP(CONCATENATE($A23,J$2),Исходный!$A$3:$G$3000,6,FALSE),FALSE)=0,"-",IFERROR(VLOOKUP(CONCATENATE($A23,J$2),Исходный!$A$3:$G$3000,6,FALSE),"---"))</f>
        <v>---</v>
      </c>
      <c r="K23" s="141" t="str">
        <f>IF(IFERROR(VLOOKUP(CONCATENATE($A23,K$2),Исходный!$A$3:$G$3000,6,FALSE),FALSE)=0,"-",IFERROR(VLOOKUP(CONCATENATE($A23,K$2),Исходный!$A$3:$G$3000,6,FALSE),"---"))</f>
        <v>---</v>
      </c>
      <c r="L23" s="141" t="str">
        <f>IF(IFERROR(VLOOKUP(CONCATENATE($A23,L$2),Исходный!$A$3:$G$3000,6,FALSE),FALSE)=0,"-",IFERROR(VLOOKUP(CONCATENATE($A23,L$2),Исходный!$A$3:$G$3000,6,FALSE),"---"))</f>
        <v>---</v>
      </c>
      <c r="M23" s="141" t="str">
        <f>IF(IFERROR(VLOOKUP(CONCATENATE($A23,M$2),Исходный!$A$3:$G$3000,6,FALSE),FALSE)=0,"-",IFERROR(VLOOKUP(CONCATENATE($A23,M$2),Исходный!$A$3:$G$3000,6,FALSE),"---"))</f>
        <v>---</v>
      </c>
      <c r="N23" s="141" t="str">
        <f>IF(IFERROR(VLOOKUP(CONCATENATE($A23,N$2),Исходный!$A$3:$G$3000,6,FALSE),FALSE)=0,"-",IFERROR(VLOOKUP(CONCATENATE($A23,N$2),Исходный!$A$3:$G$3000,6,FALSE),"---"))</f>
        <v>---</v>
      </c>
      <c r="O23" s="141" t="str">
        <f>IF(IFERROR(VLOOKUP(CONCATENATE($A23,O$2),Исходный!$A$3:$G$3000,6,FALSE),FALSE)=0,"-",IFERROR(VLOOKUP(CONCATENATE($A23,O$2),Исходный!$A$3:$G$3000,6,FALSE),"---"))</f>
        <v>---</v>
      </c>
      <c r="P23" s="141" t="str">
        <f>IF(IFERROR(VLOOKUP(CONCATENATE($A23,P$2),Исходный!$A$3:$G$3000,6,FALSE),FALSE)=0,"-",IFERROR(VLOOKUP(CONCATENATE($A23,P$2),Исходный!$A$3:$G$3000,6,FALSE),"---"))</f>
        <v>---</v>
      </c>
      <c r="Q23" s="141" t="str">
        <f>IF(IFERROR(VLOOKUP(CONCATENATE($A23,Q$2),Исходный!$A$3:$G$3000,6,FALSE),FALSE)=0,"-",IFERROR(VLOOKUP(CONCATENATE($A23,Q$2),Исходный!$A$3:$G$3000,6,FALSE),"---"))</f>
        <v>---</v>
      </c>
      <c r="R23" s="141" t="str">
        <f>IF(IFERROR(VLOOKUP(CONCATENATE($A23,R$2),Исходный!$A$3:$G$3000,6,FALSE),FALSE)=0,"-",IFERROR(VLOOKUP(CONCATENATE($A23,R$2),Исходный!$A$3:$G$3000,6,FALSE),"---"))</f>
        <v>---</v>
      </c>
      <c r="S23" s="62">
        <f t="shared" si="8"/>
        <v>0</v>
      </c>
      <c r="T23" s="184">
        <f t="shared" si="9"/>
        <v>0</v>
      </c>
      <c r="U23" s="184">
        <f t="shared" si="10"/>
        <v>0</v>
      </c>
      <c r="V23" s="146" t="str">
        <f t="shared" si="11"/>
        <v>-</v>
      </c>
      <c r="W23" s="368" t="str">
        <f t="shared" si="12"/>
        <v>-</v>
      </c>
      <c r="X23" s="62" t="str">
        <f t="shared" si="13"/>
        <v>-</v>
      </c>
      <c r="Y23" s="146" t="str">
        <f t="shared" si="14"/>
        <v>0</v>
      </c>
      <c r="Z23" s="157">
        <f t="shared" si="15"/>
        <v>74</v>
      </c>
    </row>
    <row r="24" spans="1:26">
      <c r="A24" s="9"/>
      <c r="B24" s="130" t="s">
        <v>156</v>
      </c>
      <c r="C24" s="130">
        <f t="shared" ref="C24:R24" si="16">COUNTIF(C3:C23,"&gt;0")</f>
        <v>4</v>
      </c>
      <c r="D24" s="130">
        <f t="shared" si="16"/>
        <v>13</v>
      </c>
      <c r="E24" s="130">
        <f t="shared" si="16"/>
        <v>13</v>
      </c>
      <c r="F24" s="130">
        <f t="shared" si="16"/>
        <v>13</v>
      </c>
      <c r="G24" s="130">
        <f t="shared" si="16"/>
        <v>13</v>
      </c>
      <c r="H24" s="130">
        <f t="shared" si="16"/>
        <v>6</v>
      </c>
      <c r="I24" s="130">
        <f t="shared" si="16"/>
        <v>0</v>
      </c>
      <c r="J24" s="130">
        <f t="shared" si="16"/>
        <v>4</v>
      </c>
      <c r="K24" s="130">
        <f t="shared" si="16"/>
        <v>13</v>
      </c>
      <c r="L24" s="130">
        <f t="shared" si="16"/>
        <v>13</v>
      </c>
      <c r="M24" s="130">
        <f t="shared" si="16"/>
        <v>13</v>
      </c>
      <c r="N24" s="130">
        <f t="shared" si="16"/>
        <v>0</v>
      </c>
      <c r="O24" s="130">
        <f t="shared" ref="O24:P24" si="17">COUNTIF(O3:O23,"&gt;0")</f>
        <v>13</v>
      </c>
      <c r="P24" s="130">
        <f t="shared" si="17"/>
        <v>13</v>
      </c>
      <c r="Q24" s="130">
        <f t="shared" si="16"/>
        <v>13</v>
      </c>
      <c r="R24" s="130">
        <f t="shared" si="16"/>
        <v>3</v>
      </c>
      <c r="S24" s="62">
        <f>SUM(S3:S23)</f>
        <v>147</v>
      </c>
      <c r="T24" s="62"/>
      <c r="U24" s="62"/>
      <c r="V24" s="146">
        <f>AVERAGE(V3:V23)</f>
        <v>6.3022974835052761</v>
      </c>
      <c r="W24" s="368"/>
      <c r="X24" s="11"/>
      <c r="Y24" s="146">
        <f>AVERAGEIF(Y3:Y23,"&gt;0",Y3:Y23)</f>
        <v>2.5411063295678682</v>
      </c>
    </row>
    <row r="25" spans="1:26">
      <c r="A25" s="9"/>
      <c r="B25" s="9" t="s">
        <v>157</v>
      </c>
      <c r="C25" s="147">
        <f t="shared" ref="C25:R25" si="18">IF(C24&gt;0,C49/C24,"-")</f>
        <v>-0.38258700799478329</v>
      </c>
      <c r="D25" s="147">
        <f t="shared" si="18"/>
        <v>-7.1528252736047224E-2</v>
      </c>
      <c r="E25" s="147">
        <f t="shared" si="18"/>
        <v>-1.6099897911975856</v>
      </c>
      <c r="F25" s="147">
        <f t="shared" si="18"/>
        <v>0.46693328572549125</v>
      </c>
      <c r="G25" s="147">
        <f t="shared" si="18"/>
        <v>5.3948241870297028E-3</v>
      </c>
      <c r="H25" s="147">
        <f t="shared" si="18"/>
        <v>9.3519468128386116E-2</v>
      </c>
      <c r="I25" s="147" t="str">
        <f t="shared" si="18"/>
        <v>-</v>
      </c>
      <c r="J25" s="147">
        <f t="shared" si="18"/>
        <v>2.3164215660323109</v>
      </c>
      <c r="K25" s="147">
        <f t="shared" si="18"/>
        <v>1.0053948241870299</v>
      </c>
      <c r="L25" s="147">
        <f t="shared" si="18"/>
        <v>5.3948241870297028E-3</v>
      </c>
      <c r="M25" s="147">
        <f t="shared" si="18"/>
        <v>0.39001020880241433</v>
      </c>
      <c r="N25" s="147" t="str">
        <f t="shared" si="18"/>
        <v>-</v>
      </c>
      <c r="O25" s="147">
        <f t="shared" ref="O25:P25" si="19">IF(O24&gt;0,O49/O24,"-")</f>
        <v>-1.6869128681206624</v>
      </c>
      <c r="P25" s="147">
        <f t="shared" si="19"/>
        <v>1.2361640549562602</v>
      </c>
      <c r="Q25" s="147">
        <f t="shared" si="18"/>
        <v>-0.37922056042835489</v>
      </c>
      <c r="R25" s="147">
        <f t="shared" si="18"/>
        <v>1.8224976308515531E-4</v>
      </c>
      <c r="S25" s="9">
        <f>COUNTIF(S3:S23,"&gt;0")</f>
        <v>13</v>
      </c>
      <c r="T25" s="9"/>
      <c r="U25" s="9"/>
      <c r="V25" s="121"/>
      <c r="W25" s="369"/>
      <c r="X25" s="9"/>
      <c r="Y25" s="9"/>
    </row>
    <row r="26" spans="1:26">
      <c r="A26" s="9"/>
      <c r="B26" s="9" t="s">
        <v>158</v>
      </c>
      <c r="C26" s="147">
        <f t="shared" ref="C26:R26" si="20">IF(C24&gt;0,C50/C24,"-")</f>
        <v>0.88257600747390064</v>
      </c>
      <c r="D26" s="147">
        <f t="shared" si="20"/>
        <v>1.4113762382327246</v>
      </c>
      <c r="E26" s="147">
        <f t="shared" si="20"/>
        <v>1.8612684577096401</v>
      </c>
      <c r="F26" s="147">
        <f t="shared" si="20"/>
        <v>0.73701711008280646</v>
      </c>
      <c r="G26" s="147">
        <f t="shared" si="20"/>
        <v>1.2697441814120531</v>
      </c>
      <c r="H26" s="147">
        <f t="shared" si="20"/>
        <v>1.121309246373235</v>
      </c>
      <c r="I26" s="147" t="str">
        <f t="shared" si="20"/>
        <v>-</v>
      </c>
      <c r="J26" s="147">
        <f t="shared" si="20"/>
        <v>2.3164215660323109</v>
      </c>
      <c r="K26" s="147">
        <f t="shared" si="20"/>
        <v>1.1557498593534064</v>
      </c>
      <c r="L26" s="147">
        <f t="shared" si="20"/>
        <v>0.9440105785781685</v>
      </c>
      <c r="M26" s="147">
        <f t="shared" si="20"/>
        <v>1.0618121578096817</v>
      </c>
      <c r="N26" s="147" t="str">
        <f t="shared" si="20"/>
        <v>-</v>
      </c>
      <c r="O26" s="147">
        <f t="shared" ref="O26:P26" si="21">IF(O24&gt;0,O50/O24,"-")</f>
        <v>1.6869128681206624</v>
      </c>
      <c r="P26" s="147">
        <f t="shared" si="21"/>
        <v>1.5706664280546492</v>
      </c>
      <c r="Q26" s="147">
        <f t="shared" si="20"/>
        <v>0.74060819083398022</v>
      </c>
      <c r="R26" s="147">
        <f t="shared" si="20"/>
        <v>1.6412165576115127</v>
      </c>
      <c r="S26" s="9"/>
      <c r="T26" s="9"/>
      <c r="U26" s="9"/>
      <c r="V26" s="121"/>
      <c r="W26" s="369"/>
      <c r="X26" s="9"/>
      <c r="Y26" s="9"/>
    </row>
    <row r="28" spans="1:26">
      <c r="B28" s="148" t="s">
        <v>159</v>
      </c>
      <c r="C28" s="149"/>
      <c r="D28" s="149"/>
      <c r="E28" s="149"/>
      <c r="F28" s="149"/>
      <c r="G28" s="149"/>
      <c r="H28" s="149"/>
      <c r="I28" s="149"/>
      <c r="J28" s="149"/>
      <c r="K28" s="149"/>
      <c r="L28" s="149"/>
      <c r="M28" s="149"/>
      <c r="N28" s="149"/>
      <c r="O28" s="149"/>
      <c r="P28" s="149"/>
      <c r="Q28" s="149"/>
      <c r="R28" s="149"/>
    </row>
    <row r="29" spans="1:26">
      <c r="A29" s="140">
        <f>A3</f>
        <v>5</v>
      </c>
      <c r="B29" s="140" t="str">
        <f>B3</f>
        <v>Андрейченко Вадим Александрович, Андрейченко Елена и Леонид</v>
      </c>
      <c r="C29" s="147" t="str">
        <f t="shared" ref="C29:N29" si="22">IFERROR(C3-$V3,"-")</f>
        <v>-</v>
      </c>
      <c r="D29" s="147">
        <f t="shared" si="22"/>
        <v>-1.2500120006023767</v>
      </c>
      <c r="E29" s="147">
        <f t="shared" si="22"/>
        <v>-1.2500120006023767</v>
      </c>
      <c r="F29" s="147">
        <f t="shared" si="22"/>
        <v>0.74998799939762328</v>
      </c>
      <c r="G29" s="147">
        <f t="shared" si="22"/>
        <v>0.74998799939762328</v>
      </c>
      <c r="H29" s="147">
        <f t="shared" si="22"/>
        <v>-1.2500120006023767</v>
      </c>
      <c r="I29" s="147" t="str">
        <f t="shared" si="22"/>
        <v>-</v>
      </c>
      <c r="J29" s="147">
        <f t="shared" si="22"/>
        <v>1.7499879993976233</v>
      </c>
      <c r="K29" s="147">
        <f t="shared" si="22"/>
        <v>1.7499879993976233</v>
      </c>
      <c r="L29" s="147">
        <f t="shared" si="22"/>
        <v>-1.2500120006023767</v>
      </c>
      <c r="M29" s="147">
        <f t="shared" si="22"/>
        <v>-1.2500120006023767</v>
      </c>
      <c r="N29" s="147" t="str">
        <f t="shared" si="22"/>
        <v>-</v>
      </c>
      <c r="O29" s="147">
        <f t="shared" ref="O29:P29" si="23">IFERROR(O3-$V3,"-")</f>
        <v>-0.25001200060237672</v>
      </c>
      <c r="P29" s="147">
        <f t="shared" si="23"/>
        <v>1.7499879993976233</v>
      </c>
      <c r="Q29" s="147">
        <f t="shared" ref="Q29:R47" si="24">IFERROR(Q3-$V3,"-")</f>
        <v>-0.25001200060237672</v>
      </c>
      <c r="R29" s="147" t="str">
        <f t="shared" si="24"/>
        <v>-</v>
      </c>
    </row>
    <row r="30" spans="1:26">
      <c r="A30" s="140">
        <f t="shared" ref="A30:B45" si="25">A4</f>
        <v>7</v>
      </c>
      <c r="B30" s="140" t="str">
        <f t="shared" si="25"/>
        <v>Сергей Селюков</v>
      </c>
      <c r="C30" s="147" t="str">
        <f t="shared" ref="C30:N30" si="26">IFERROR(C4-$V4,"-")</f>
        <v>-</v>
      </c>
      <c r="D30" s="147">
        <f t="shared" si="26"/>
        <v>2.2499879997267831</v>
      </c>
      <c r="E30" s="147">
        <f t="shared" si="26"/>
        <v>-2.7500120002732169</v>
      </c>
      <c r="F30" s="147">
        <f t="shared" si="26"/>
        <v>0.24998799972678309</v>
      </c>
      <c r="G30" s="147">
        <f t="shared" si="26"/>
        <v>-0.75001200027321691</v>
      </c>
      <c r="H30" s="147">
        <f t="shared" si="26"/>
        <v>-1.7500120002732169</v>
      </c>
      <c r="I30" s="147" t="str">
        <f t="shared" si="26"/>
        <v>-</v>
      </c>
      <c r="J30" s="147">
        <f t="shared" si="26"/>
        <v>3.2499879997267831</v>
      </c>
      <c r="K30" s="147">
        <f t="shared" si="26"/>
        <v>1.2499879997267831</v>
      </c>
      <c r="L30" s="147">
        <f t="shared" si="26"/>
        <v>-1.7500120002732169</v>
      </c>
      <c r="M30" s="147">
        <f t="shared" si="26"/>
        <v>-1.7500120002732169</v>
      </c>
      <c r="N30" s="147" t="str">
        <f t="shared" si="26"/>
        <v>-</v>
      </c>
      <c r="O30" s="147">
        <f t="shared" ref="O30:P30" si="27">IFERROR(O4-$V4,"-")</f>
        <v>-0.75001200027321691</v>
      </c>
      <c r="P30" s="147">
        <f t="shared" si="27"/>
        <v>2.2499879997267831</v>
      </c>
      <c r="Q30" s="147">
        <f t="shared" si="24"/>
        <v>0.24998799972678309</v>
      </c>
      <c r="R30" s="147" t="str">
        <f t="shared" si="24"/>
        <v>-</v>
      </c>
    </row>
    <row r="31" spans="1:26">
      <c r="A31" s="140">
        <f t="shared" si="25"/>
        <v>8</v>
      </c>
      <c r="B31" s="140" t="str">
        <f t="shared" si="25"/>
        <v>Шонин Сергей Викторович</v>
      </c>
      <c r="C31" s="147" t="str">
        <f t="shared" ref="C31:N31" si="28">IFERROR(C5-$V5,"-")</f>
        <v>-</v>
      </c>
      <c r="D31" s="147">
        <f t="shared" si="28"/>
        <v>-3.4615514617726415</v>
      </c>
      <c r="E31" s="147">
        <f t="shared" si="28"/>
        <v>-1.4615514617726415</v>
      </c>
      <c r="F31" s="147">
        <f t="shared" si="28"/>
        <v>-0.4615514617726415</v>
      </c>
      <c r="G31" s="147">
        <f t="shared" si="28"/>
        <v>2.5384485382273585</v>
      </c>
      <c r="H31" s="147">
        <f t="shared" si="28"/>
        <v>2.5384485382273585</v>
      </c>
      <c r="I31" s="147" t="str">
        <f t="shared" si="28"/>
        <v>-</v>
      </c>
      <c r="J31" s="147">
        <f t="shared" si="28"/>
        <v>1.5384485382273585</v>
      </c>
      <c r="K31" s="147">
        <f t="shared" si="28"/>
        <v>1.5384485382273585</v>
      </c>
      <c r="L31" s="147">
        <f t="shared" si="28"/>
        <v>-1.4615514617726415</v>
      </c>
      <c r="M31" s="147">
        <f t="shared" si="28"/>
        <v>1.5384485382273585</v>
      </c>
      <c r="N31" s="147" t="str">
        <f t="shared" si="28"/>
        <v>-</v>
      </c>
      <c r="O31" s="147">
        <f t="shared" ref="O31:P31" si="29">IFERROR(O5-$V5,"-")</f>
        <v>-2.4615514617726415</v>
      </c>
      <c r="P31" s="147">
        <f t="shared" si="29"/>
        <v>1.5384485382273585</v>
      </c>
      <c r="Q31" s="147">
        <f t="shared" si="24"/>
        <v>0.5384485382273585</v>
      </c>
      <c r="R31" s="147">
        <f t="shared" si="24"/>
        <v>-2.4615514617726415</v>
      </c>
    </row>
    <row r="32" spans="1:26">
      <c r="A32" s="140">
        <f t="shared" si="25"/>
        <v>9</v>
      </c>
      <c r="B32" s="140" t="str">
        <f t="shared" si="25"/>
        <v>Кирилл Михайлович Поспелов</v>
      </c>
      <c r="C32" s="147" t="str">
        <f t="shared" ref="C32:N32" si="30">IFERROR(C6-$V6,"-")</f>
        <v>-</v>
      </c>
      <c r="D32" s="147" t="str">
        <f t="shared" si="30"/>
        <v>-</v>
      </c>
      <c r="E32" s="147" t="str">
        <f t="shared" si="30"/>
        <v>-</v>
      </c>
      <c r="F32" s="147" t="str">
        <f t="shared" si="30"/>
        <v>-</v>
      </c>
      <c r="G32" s="147" t="str">
        <f t="shared" si="30"/>
        <v>-</v>
      </c>
      <c r="H32" s="147" t="str">
        <f t="shared" si="30"/>
        <v>-</v>
      </c>
      <c r="I32" s="147" t="str">
        <f t="shared" si="30"/>
        <v>-</v>
      </c>
      <c r="J32" s="147" t="str">
        <f t="shared" si="30"/>
        <v>-</v>
      </c>
      <c r="K32" s="147" t="str">
        <f t="shared" si="30"/>
        <v>-</v>
      </c>
      <c r="L32" s="147" t="str">
        <f t="shared" si="30"/>
        <v>-</v>
      </c>
      <c r="M32" s="147" t="str">
        <f t="shared" si="30"/>
        <v>-</v>
      </c>
      <c r="N32" s="147" t="str">
        <f t="shared" si="30"/>
        <v>-</v>
      </c>
      <c r="O32" s="147" t="str">
        <f t="shared" ref="O32:P32" si="31">IFERROR(O6-$V6,"-")</f>
        <v>-</v>
      </c>
      <c r="P32" s="147" t="str">
        <f t="shared" si="31"/>
        <v>-</v>
      </c>
      <c r="Q32" s="147" t="str">
        <f t="shared" si="24"/>
        <v>-</v>
      </c>
      <c r="R32" s="147" t="str">
        <f t="shared" si="24"/>
        <v>-</v>
      </c>
    </row>
    <row r="33" spans="1:18">
      <c r="A33" s="140">
        <f t="shared" si="25"/>
        <v>10</v>
      </c>
      <c r="B33" s="140" t="str">
        <f t="shared" si="25"/>
        <v>Ткачев Алексей Петрович</v>
      </c>
      <c r="C33" s="147" t="str">
        <f t="shared" ref="C33:N33" si="32">IFERROR(C7-$V7,"-")</f>
        <v>-</v>
      </c>
      <c r="D33" s="147" t="str">
        <f t="shared" si="32"/>
        <v>-</v>
      </c>
      <c r="E33" s="147" t="str">
        <f t="shared" si="32"/>
        <v>-</v>
      </c>
      <c r="F33" s="147" t="str">
        <f t="shared" si="32"/>
        <v>-</v>
      </c>
      <c r="G33" s="147" t="str">
        <f t="shared" si="32"/>
        <v>-</v>
      </c>
      <c r="H33" s="147" t="str">
        <f t="shared" si="32"/>
        <v>-</v>
      </c>
      <c r="I33" s="147" t="str">
        <f t="shared" si="32"/>
        <v>-</v>
      </c>
      <c r="J33" s="147" t="str">
        <f t="shared" si="32"/>
        <v>-</v>
      </c>
      <c r="K33" s="147" t="str">
        <f t="shared" si="32"/>
        <v>-</v>
      </c>
      <c r="L33" s="147" t="str">
        <f t="shared" si="32"/>
        <v>-</v>
      </c>
      <c r="M33" s="147" t="str">
        <f t="shared" si="32"/>
        <v>-</v>
      </c>
      <c r="N33" s="147" t="str">
        <f t="shared" si="32"/>
        <v>-</v>
      </c>
      <c r="O33" s="147" t="str">
        <f t="shared" ref="O33:P33" si="33">IFERROR(O7-$V7,"-")</f>
        <v>-</v>
      </c>
      <c r="P33" s="147" t="str">
        <f t="shared" si="33"/>
        <v>-</v>
      </c>
      <c r="Q33" s="147" t="str">
        <f t="shared" si="24"/>
        <v>-</v>
      </c>
      <c r="R33" s="147" t="str">
        <f t="shared" si="24"/>
        <v>-</v>
      </c>
    </row>
    <row r="34" spans="1:18">
      <c r="A34" s="140">
        <f t="shared" si="25"/>
        <v>14</v>
      </c>
      <c r="B34" s="140" t="str">
        <f t="shared" si="25"/>
        <v>Мацкевич Екатерина Сергеевна</v>
      </c>
      <c r="C34" s="147" t="str">
        <f t="shared" ref="C34:N34" si="34">IFERROR(C8-$V8,"-")</f>
        <v>-</v>
      </c>
      <c r="D34" s="147" t="str">
        <f t="shared" si="34"/>
        <v>-</v>
      </c>
      <c r="E34" s="147" t="str">
        <f t="shared" si="34"/>
        <v>-</v>
      </c>
      <c r="F34" s="147" t="str">
        <f t="shared" si="34"/>
        <v>-</v>
      </c>
      <c r="G34" s="147" t="str">
        <f t="shared" si="34"/>
        <v>-</v>
      </c>
      <c r="H34" s="147" t="str">
        <f t="shared" si="34"/>
        <v>-</v>
      </c>
      <c r="I34" s="147" t="str">
        <f t="shared" si="34"/>
        <v>-</v>
      </c>
      <c r="J34" s="147" t="str">
        <f t="shared" si="34"/>
        <v>-</v>
      </c>
      <c r="K34" s="147" t="str">
        <f t="shared" si="34"/>
        <v>-</v>
      </c>
      <c r="L34" s="147" t="str">
        <f t="shared" si="34"/>
        <v>-</v>
      </c>
      <c r="M34" s="147" t="str">
        <f t="shared" si="34"/>
        <v>-</v>
      </c>
      <c r="N34" s="147" t="str">
        <f t="shared" si="34"/>
        <v>-</v>
      </c>
      <c r="O34" s="147" t="str">
        <f t="shared" ref="O34:P34" si="35">IFERROR(O8-$V8,"-")</f>
        <v>-</v>
      </c>
      <c r="P34" s="147" t="str">
        <f t="shared" si="35"/>
        <v>-</v>
      </c>
      <c r="Q34" s="147" t="str">
        <f t="shared" si="24"/>
        <v>-</v>
      </c>
      <c r="R34" s="147" t="str">
        <f t="shared" si="24"/>
        <v>-</v>
      </c>
    </row>
    <row r="35" spans="1:18">
      <c r="A35" s="140">
        <f t="shared" si="25"/>
        <v>16</v>
      </c>
      <c r="B35" s="140" t="str">
        <f t="shared" si="25"/>
        <v>Касьянов Юрий Владимирович</v>
      </c>
      <c r="C35" s="147" t="str">
        <f t="shared" ref="C35:N35" si="36">IFERROR(C9-$V9,"-")</f>
        <v>-</v>
      </c>
      <c r="D35" s="147">
        <f t="shared" si="36"/>
        <v>-0.27273827322252231</v>
      </c>
      <c r="E35" s="147">
        <f t="shared" si="36"/>
        <v>-2.2727382732225223</v>
      </c>
      <c r="F35" s="147">
        <f t="shared" si="36"/>
        <v>-0.27273827322252231</v>
      </c>
      <c r="G35" s="147">
        <f t="shared" si="36"/>
        <v>-0.27273827322252231</v>
      </c>
      <c r="H35" s="147" t="str">
        <f t="shared" si="36"/>
        <v>-</v>
      </c>
      <c r="I35" s="147" t="str">
        <f t="shared" si="36"/>
        <v>-</v>
      </c>
      <c r="J35" s="147">
        <f t="shared" si="36"/>
        <v>2.7272617267774777</v>
      </c>
      <c r="K35" s="147">
        <f t="shared" si="36"/>
        <v>0.72726172677747769</v>
      </c>
      <c r="L35" s="147">
        <f t="shared" si="36"/>
        <v>-0.27273827322252231</v>
      </c>
      <c r="M35" s="147">
        <f t="shared" si="36"/>
        <v>0.72726172677747769</v>
      </c>
      <c r="N35" s="147" t="str">
        <f t="shared" si="36"/>
        <v>-</v>
      </c>
      <c r="O35" s="147">
        <f t="shared" ref="O35:P35" si="37">IFERROR(O9-$V9,"-")</f>
        <v>-2.2727382732225223</v>
      </c>
      <c r="P35" s="147">
        <f t="shared" si="37"/>
        <v>0.72726172677747769</v>
      </c>
      <c r="Q35" s="147">
        <f t="shared" si="24"/>
        <v>0.72726172677747769</v>
      </c>
      <c r="R35" s="147" t="str">
        <f t="shared" si="24"/>
        <v>-</v>
      </c>
    </row>
    <row r="36" spans="1:18">
      <c r="A36" s="140">
        <f t="shared" si="25"/>
        <v>21</v>
      </c>
      <c r="B36" s="140" t="str">
        <f t="shared" si="25"/>
        <v>Столяров Александр Александрович</v>
      </c>
      <c r="C36" s="147">
        <f t="shared" ref="C36:N36" si="38">IFERROR(C10-$V10,"-")</f>
        <v>0.90907990871942612</v>
      </c>
      <c r="D36" s="147">
        <f t="shared" si="38"/>
        <v>-2.0909200912805739</v>
      </c>
      <c r="E36" s="147">
        <f t="shared" si="38"/>
        <v>-1.0909200912805739</v>
      </c>
      <c r="F36" s="147">
        <f t="shared" si="38"/>
        <v>1.9090799087194261</v>
      </c>
      <c r="G36" s="147">
        <f t="shared" si="38"/>
        <v>-1.0909200912805739</v>
      </c>
      <c r="H36" s="147" t="str">
        <f t="shared" si="38"/>
        <v>-</v>
      </c>
      <c r="I36" s="147" t="str">
        <f t="shared" si="38"/>
        <v>-</v>
      </c>
      <c r="J36" s="147" t="str">
        <f t="shared" si="38"/>
        <v>-</v>
      </c>
      <c r="K36" s="147">
        <f t="shared" si="38"/>
        <v>2.9090799087194261</v>
      </c>
      <c r="L36" s="147">
        <f t="shared" si="38"/>
        <v>0.90907990871942612</v>
      </c>
      <c r="M36" s="147">
        <f t="shared" si="38"/>
        <v>0.90907990871942612</v>
      </c>
      <c r="N36" s="147" t="str">
        <f t="shared" si="38"/>
        <v>-</v>
      </c>
      <c r="O36" s="147">
        <f t="shared" ref="O36:P36" si="39">IFERROR(O10-$V10,"-")</f>
        <v>-1.0909200912805739</v>
      </c>
      <c r="P36" s="147">
        <f t="shared" si="39"/>
        <v>-2.0909200912805739</v>
      </c>
      <c r="Q36" s="147">
        <f t="shared" si="24"/>
        <v>-9.0920091280573878E-2</v>
      </c>
      <c r="R36" s="147" t="str">
        <f t="shared" si="24"/>
        <v>-</v>
      </c>
    </row>
    <row r="37" spans="1:18">
      <c r="A37" s="140">
        <f t="shared" si="25"/>
        <v>23</v>
      </c>
      <c r="B37" s="140" t="str">
        <f t="shared" si="25"/>
        <v>Попов Александр Андреевич и КоВыль</v>
      </c>
      <c r="C37" s="147" t="str">
        <f t="shared" ref="C37:N37" si="40">IFERROR(C11-$V11,"-")</f>
        <v>-</v>
      </c>
      <c r="D37" s="147">
        <f t="shared" si="40"/>
        <v>0.27271627237256002</v>
      </c>
      <c r="E37" s="147">
        <f t="shared" si="40"/>
        <v>-3.72728372762744</v>
      </c>
      <c r="F37" s="147">
        <f t="shared" si="40"/>
        <v>1.27271627237256</v>
      </c>
      <c r="G37" s="147">
        <f t="shared" si="40"/>
        <v>1.27271627237256</v>
      </c>
      <c r="H37" s="147">
        <f t="shared" si="40"/>
        <v>0.27271627237256002</v>
      </c>
      <c r="I37" s="147" t="str">
        <f t="shared" si="40"/>
        <v>-</v>
      </c>
      <c r="J37" s="147" t="str">
        <f t="shared" si="40"/>
        <v>-</v>
      </c>
      <c r="K37" s="147">
        <f t="shared" si="40"/>
        <v>-0.72728372762743998</v>
      </c>
      <c r="L37" s="147">
        <f t="shared" si="40"/>
        <v>0.27271627237256002</v>
      </c>
      <c r="M37" s="147">
        <f t="shared" si="40"/>
        <v>1.27271627237256</v>
      </c>
      <c r="N37" s="147" t="str">
        <f t="shared" si="40"/>
        <v>-</v>
      </c>
      <c r="O37" s="147">
        <f t="shared" ref="O37:P37" si="41">IFERROR(O11-$V11,"-")</f>
        <v>-1.72728372762744</v>
      </c>
      <c r="P37" s="147">
        <f t="shared" si="41"/>
        <v>2.27271627237256</v>
      </c>
      <c r="Q37" s="147">
        <f t="shared" si="24"/>
        <v>-0.72728372762743998</v>
      </c>
      <c r="R37" s="147" t="str">
        <f t="shared" si="24"/>
        <v>-</v>
      </c>
    </row>
    <row r="38" spans="1:18">
      <c r="A38" s="140">
        <f t="shared" si="25"/>
        <v>29</v>
      </c>
      <c r="B38" s="140" t="str">
        <f t="shared" si="25"/>
        <v>Данилина Татьяна Игоревна</v>
      </c>
      <c r="C38" s="147" t="str">
        <f t="shared" ref="C38:N38" si="42">IFERROR(C12-$V12,"-")</f>
        <v>-</v>
      </c>
      <c r="D38" s="147" t="str">
        <f t="shared" si="42"/>
        <v>-</v>
      </c>
      <c r="E38" s="147" t="str">
        <f t="shared" si="42"/>
        <v>-</v>
      </c>
      <c r="F38" s="147" t="str">
        <f t="shared" si="42"/>
        <v>-</v>
      </c>
      <c r="G38" s="147" t="str">
        <f t="shared" si="42"/>
        <v>-</v>
      </c>
      <c r="H38" s="147" t="str">
        <f t="shared" si="42"/>
        <v>-</v>
      </c>
      <c r="I38" s="147" t="str">
        <f t="shared" si="42"/>
        <v>-</v>
      </c>
      <c r="J38" s="147" t="str">
        <f t="shared" si="42"/>
        <v>-</v>
      </c>
      <c r="K38" s="147" t="str">
        <f t="shared" si="42"/>
        <v>-</v>
      </c>
      <c r="L38" s="147" t="str">
        <f t="shared" si="42"/>
        <v>-</v>
      </c>
      <c r="M38" s="147" t="str">
        <f t="shared" si="42"/>
        <v>-</v>
      </c>
      <c r="N38" s="147" t="str">
        <f t="shared" si="42"/>
        <v>-</v>
      </c>
      <c r="O38" s="147" t="str">
        <f t="shared" ref="O38:P38" si="43">IFERROR(O12-$V12,"-")</f>
        <v>-</v>
      </c>
      <c r="P38" s="147" t="str">
        <f t="shared" si="43"/>
        <v>-</v>
      </c>
      <c r="Q38" s="147" t="str">
        <f t="shared" si="24"/>
        <v>-</v>
      </c>
      <c r="R38" s="147" t="str">
        <f t="shared" si="24"/>
        <v>-</v>
      </c>
    </row>
    <row r="39" spans="1:18">
      <c r="A39" s="140">
        <f t="shared" si="25"/>
        <v>34</v>
      </c>
      <c r="B39" s="140" t="str">
        <f t="shared" si="25"/>
        <v>Саликова Александра Владимировна</v>
      </c>
      <c r="C39" s="147" t="str">
        <f t="shared" ref="C39:N39" si="44">IFERROR(C13-$V13,"-")</f>
        <v>-</v>
      </c>
      <c r="D39" s="147">
        <f t="shared" si="44"/>
        <v>0.91665466614104663</v>
      </c>
      <c r="E39" s="147">
        <f t="shared" si="44"/>
        <v>-2.0833453338589534</v>
      </c>
      <c r="F39" s="147">
        <f t="shared" si="44"/>
        <v>1.9166546661410466</v>
      </c>
      <c r="G39" s="147">
        <f t="shared" si="44"/>
        <v>-2.0833453338589534</v>
      </c>
      <c r="H39" s="147">
        <f t="shared" si="44"/>
        <v>-8.3345333858953374E-2</v>
      </c>
      <c r="I39" s="147" t="str">
        <f t="shared" si="44"/>
        <v>-</v>
      </c>
      <c r="J39" s="147" t="str">
        <f t="shared" si="44"/>
        <v>-</v>
      </c>
      <c r="K39" s="147">
        <f t="shared" si="44"/>
        <v>-8.3345333858953374E-2</v>
      </c>
      <c r="L39" s="147">
        <f t="shared" si="44"/>
        <v>0.91665466614104663</v>
      </c>
      <c r="M39" s="147">
        <f t="shared" si="44"/>
        <v>1.9166546661410466</v>
      </c>
      <c r="N39" s="147" t="str">
        <f t="shared" si="44"/>
        <v>-</v>
      </c>
      <c r="O39" s="147">
        <f t="shared" ref="O39:P39" si="45">IFERROR(O13-$V13,"-")</f>
        <v>-1.0833453338589534</v>
      </c>
      <c r="P39" s="147">
        <f t="shared" si="45"/>
        <v>-8.3345333858953374E-2</v>
      </c>
      <c r="Q39" s="147">
        <f t="shared" si="24"/>
        <v>-1.0833453338589534</v>
      </c>
      <c r="R39" s="147">
        <f t="shared" si="24"/>
        <v>0.91665466614104663</v>
      </c>
    </row>
    <row r="40" spans="1:18">
      <c r="A40" s="140">
        <f t="shared" si="25"/>
        <v>36</v>
      </c>
      <c r="B40" s="140" t="str">
        <f t="shared" si="25"/>
        <v>Толубаев Сергей Иванович</v>
      </c>
      <c r="C40" s="147" t="str">
        <f t="shared" ref="C40:N40" si="46">IFERROR(C14-$V14,"-")</f>
        <v>-</v>
      </c>
      <c r="D40" s="147" t="str">
        <f t="shared" si="46"/>
        <v>-</v>
      </c>
      <c r="E40" s="147" t="str">
        <f t="shared" si="46"/>
        <v>-</v>
      </c>
      <c r="F40" s="147" t="str">
        <f t="shared" si="46"/>
        <v>-</v>
      </c>
      <c r="G40" s="147" t="str">
        <f t="shared" si="46"/>
        <v>-</v>
      </c>
      <c r="H40" s="147" t="str">
        <f t="shared" si="46"/>
        <v>-</v>
      </c>
      <c r="I40" s="147" t="str">
        <f t="shared" si="46"/>
        <v>-</v>
      </c>
      <c r="J40" s="147" t="str">
        <f t="shared" si="46"/>
        <v>-</v>
      </c>
      <c r="K40" s="147" t="str">
        <f t="shared" si="46"/>
        <v>-</v>
      </c>
      <c r="L40" s="147" t="str">
        <f t="shared" si="46"/>
        <v>-</v>
      </c>
      <c r="M40" s="147" t="str">
        <f t="shared" si="46"/>
        <v>-</v>
      </c>
      <c r="N40" s="147" t="str">
        <f t="shared" si="46"/>
        <v>-</v>
      </c>
      <c r="O40" s="147" t="str">
        <f t="shared" ref="O40:P40" si="47">IFERROR(O14-$V14,"-")</f>
        <v>-</v>
      </c>
      <c r="P40" s="147" t="str">
        <f t="shared" si="47"/>
        <v>-</v>
      </c>
      <c r="Q40" s="147" t="str">
        <f t="shared" si="24"/>
        <v>-</v>
      </c>
      <c r="R40" s="147" t="str">
        <f t="shared" si="24"/>
        <v>-</v>
      </c>
    </row>
    <row r="41" spans="1:18">
      <c r="A41" s="140">
        <f t="shared" si="25"/>
        <v>37</v>
      </c>
      <c r="B41" s="140" t="str">
        <f t="shared" si="25"/>
        <v>Сизов Дмитрий Генндьевич</v>
      </c>
      <c r="C41" s="147" t="str">
        <f t="shared" ref="C41:N41" si="48">IFERROR(C15-$V15,"-")</f>
        <v>-</v>
      </c>
      <c r="D41" s="147">
        <f t="shared" si="48"/>
        <v>1.5454435449208503</v>
      </c>
      <c r="E41" s="147">
        <f t="shared" si="48"/>
        <v>-1.4545564550791497</v>
      </c>
      <c r="F41" s="147">
        <f t="shared" si="48"/>
        <v>-0.45455645507914966</v>
      </c>
      <c r="G41" s="147">
        <f t="shared" si="48"/>
        <v>-0.45455645507914966</v>
      </c>
      <c r="H41" s="147" t="str">
        <f t="shared" si="48"/>
        <v>-</v>
      </c>
      <c r="I41" s="147" t="str">
        <f t="shared" si="48"/>
        <v>-</v>
      </c>
      <c r="J41" s="147" t="str">
        <f t="shared" si="48"/>
        <v>-</v>
      </c>
      <c r="K41" s="147">
        <f t="shared" si="48"/>
        <v>0.54544354492085034</v>
      </c>
      <c r="L41" s="147">
        <f t="shared" si="48"/>
        <v>1.5454435449208503</v>
      </c>
      <c r="M41" s="147">
        <f t="shared" si="48"/>
        <v>0.54544354492085034</v>
      </c>
      <c r="N41" s="147" t="str">
        <f t="shared" si="48"/>
        <v>-</v>
      </c>
      <c r="O41" s="147">
        <f t="shared" ref="O41:P41" si="49">IFERROR(O15-$V15,"-")</f>
        <v>-2.4545564550791497</v>
      </c>
      <c r="P41" s="147">
        <f t="shared" si="49"/>
        <v>0.54544354492085034</v>
      </c>
      <c r="Q41" s="147">
        <f t="shared" si="24"/>
        <v>-1.4545564550791497</v>
      </c>
      <c r="R41" s="147">
        <f t="shared" si="24"/>
        <v>1.5454435449208503</v>
      </c>
    </row>
    <row r="42" spans="1:18">
      <c r="A42" s="140">
        <f t="shared" si="25"/>
        <v>38</v>
      </c>
      <c r="B42" s="140" t="str">
        <f t="shared" si="25"/>
        <v>Чернецкая Елена Николаевна</v>
      </c>
      <c r="C42" s="147">
        <f t="shared" ref="C42:N42" si="50">IFERROR(C16-$V16,"-")</f>
        <v>-1.1666786670950549</v>
      </c>
      <c r="D42" s="147">
        <f t="shared" si="50"/>
        <v>1.8333213329049451</v>
      </c>
      <c r="E42" s="147">
        <f t="shared" si="50"/>
        <v>0.83332133290494514</v>
      </c>
      <c r="F42" s="147">
        <f t="shared" si="50"/>
        <v>-0.16667866709505486</v>
      </c>
      <c r="G42" s="147">
        <f t="shared" si="50"/>
        <v>-2.1666786670950549</v>
      </c>
      <c r="H42" s="147">
        <f t="shared" si="50"/>
        <v>0.83332133290494514</v>
      </c>
      <c r="I42" s="147" t="str">
        <f t="shared" si="50"/>
        <v>-</v>
      </c>
      <c r="J42" s="147" t="str">
        <f t="shared" si="50"/>
        <v>-</v>
      </c>
      <c r="K42" s="147">
        <f t="shared" si="50"/>
        <v>-0.16667866709505486</v>
      </c>
      <c r="L42" s="147">
        <f t="shared" si="50"/>
        <v>-1.1666786670950549</v>
      </c>
      <c r="M42" s="147">
        <f t="shared" si="50"/>
        <v>-0.16667866709505486</v>
      </c>
      <c r="N42" s="147" t="str">
        <f t="shared" si="50"/>
        <v>-</v>
      </c>
      <c r="O42" s="147">
        <f t="shared" ref="O42:P42" si="51">IFERROR(O16-$V16,"-")</f>
        <v>-2.1666786670950549</v>
      </c>
      <c r="P42" s="147">
        <f t="shared" si="51"/>
        <v>2.8333213329049451</v>
      </c>
      <c r="Q42" s="147">
        <f t="shared" si="24"/>
        <v>0.83332133290494514</v>
      </c>
      <c r="R42" s="147" t="str">
        <f t="shared" si="24"/>
        <v>-</v>
      </c>
    </row>
    <row r="43" spans="1:18">
      <c r="A43" s="140">
        <f t="shared" si="25"/>
        <v>51</v>
      </c>
      <c r="B43" s="140" t="str">
        <f t="shared" si="25"/>
        <v>Басалаев Андрей Викторович</v>
      </c>
      <c r="C43" s="147">
        <f t="shared" ref="C43:N43" si="52">IFERROR(C17-$V17,"-")</f>
        <v>-1.363647363842313</v>
      </c>
      <c r="D43" s="147">
        <f t="shared" si="52"/>
        <v>-1.363647363842313</v>
      </c>
      <c r="E43" s="147">
        <f t="shared" si="52"/>
        <v>-4.363647363842313</v>
      </c>
      <c r="F43" s="147">
        <f t="shared" si="52"/>
        <v>1.636352636157687</v>
      </c>
      <c r="G43" s="147">
        <f t="shared" si="52"/>
        <v>3.636352636157687</v>
      </c>
      <c r="H43" s="147" t="str">
        <f t="shared" si="52"/>
        <v>-</v>
      </c>
      <c r="I43" s="147" t="str">
        <f t="shared" si="52"/>
        <v>-</v>
      </c>
      <c r="J43" s="147" t="str">
        <f t="shared" si="52"/>
        <v>-</v>
      </c>
      <c r="K43" s="147">
        <f t="shared" si="52"/>
        <v>1.636352636157687</v>
      </c>
      <c r="L43" s="147">
        <f t="shared" si="52"/>
        <v>1.636352636157687</v>
      </c>
      <c r="M43" s="147">
        <f t="shared" si="52"/>
        <v>0.636352636157687</v>
      </c>
      <c r="N43" s="147" t="str">
        <f t="shared" si="52"/>
        <v>-</v>
      </c>
      <c r="O43" s="147">
        <f t="shared" ref="O43:P43" si="53">IFERROR(O17-$V17,"-")</f>
        <v>-1.363647363842313</v>
      </c>
      <c r="P43" s="147">
        <f t="shared" si="53"/>
        <v>0.636352636157687</v>
      </c>
      <c r="Q43" s="147">
        <f t="shared" si="24"/>
        <v>-1.363647363842313</v>
      </c>
      <c r="R43" s="147" t="str">
        <f t="shared" si="24"/>
        <v>-</v>
      </c>
    </row>
    <row r="44" spans="1:18">
      <c r="A44" s="140">
        <f t="shared" si="25"/>
        <v>54</v>
      </c>
      <c r="B44" s="140" t="str">
        <f t="shared" si="25"/>
        <v>Силантьева Наталья Ильинична</v>
      </c>
      <c r="C44" s="147" t="str">
        <f t="shared" ref="C44:N44" si="54">IFERROR(C18-$V18,"-")</f>
        <v>-</v>
      </c>
      <c r="D44" s="147" t="str">
        <f t="shared" si="54"/>
        <v>-</v>
      </c>
      <c r="E44" s="147" t="str">
        <f t="shared" si="54"/>
        <v>-</v>
      </c>
      <c r="F44" s="147" t="str">
        <f t="shared" si="54"/>
        <v>-</v>
      </c>
      <c r="G44" s="147" t="str">
        <f t="shared" si="54"/>
        <v>-</v>
      </c>
      <c r="H44" s="147" t="str">
        <f t="shared" si="54"/>
        <v>-</v>
      </c>
      <c r="I44" s="147" t="str">
        <f t="shared" si="54"/>
        <v>-</v>
      </c>
      <c r="J44" s="147" t="str">
        <f t="shared" si="54"/>
        <v>-</v>
      </c>
      <c r="K44" s="147" t="str">
        <f t="shared" si="54"/>
        <v>-</v>
      </c>
      <c r="L44" s="147" t="str">
        <f t="shared" si="54"/>
        <v>-</v>
      </c>
      <c r="M44" s="147" t="str">
        <f t="shared" si="54"/>
        <v>-</v>
      </c>
      <c r="N44" s="147" t="str">
        <f t="shared" si="54"/>
        <v>-</v>
      </c>
      <c r="O44" s="147" t="str">
        <f t="shared" ref="O44:P44" si="55">IFERROR(O18-$V18,"-")</f>
        <v>-</v>
      </c>
      <c r="P44" s="147" t="str">
        <f t="shared" si="55"/>
        <v>-</v>
      </c>
      <c r="Q44" s="147" t="str">
        <f t="shared" si="24"/>
        <v>-</v>
      </c>
      <c r="R44" s="147" t="str">
        <f t="shared" si="24"/>
        <v>-</v>
      </c>
    </row>
    <row r="45" spans="1:18">
      <c r="A45" s="140">
        <f t="shared" si="25"/>
        <v>55</v>
      </c>
      <c r="B45" s="140" t="str">
        <f t="shared" si="25"/>
        <v>Аверина Александра Викторовна</v>
      </c>
      <c r="C45" s="147" t="str">
        <f t="shared" ref="C45:N45" si="56">IFERROR(C19-$V19,"-")</f>
        <v>-</v>
      </c>
      <c r="D45" s="147">
        <f t="shared" si="56"/>
        <v>0.79998999942340987</v>
      </c>
      <c r="E45" s="147">
        <f t="shared" si="56"/>
        <v>0.79998999942340987</v>
      </c>
      <c r="F45" s="147">
        <f t="shared" si="56"/>
        <v>-0.20001000057659013</v>
      </c>
      <c r="G45" s="147">
        <f t="shared" si="56"/>
        <v>-0.20001000057659013</v>
      </c>
      <c r="H45" s="147" t="str">
        <f t="shared" si="56"/>
        <v>-</v>
      </c>
      <c r="I45" s="147" t="str">
        <f t="shared" si="56"/>
        <v>-</v>
      </c>
      <c r="J45" s="147" t="str">
        <f t="shared" si="56"/>
        <v>-</v>
      </c>
      <c r="K45" s="147">
        <f t="shared" si="56"/>
        <v>1.7999899994234099</v>
      </c>
      <c r="L45" s="147">
        <f t="shared" si="56"/>
        <v>-0.20001000057659013</v>
      </c>
      <c r="M45" s="147">
        <f t="shared" si="56"/>
        <v>-1.2000100005765901</v>
      </c>
      <c r="N45" s="147" t="str">
        <f t="shared" si="56"/>
        <v>-</v>
      </c>
      <c r="O45" s="147">
        <f t="shared" ref="O45:P45" si="57">IFERROR(O19-$V19,"-")</f>
        <v>-2.2000100005765901</v>
      </c>
      <c r="P45" s="147">
        <f t="shared" si="57"/>
        <v>1.7999899994234099</v>
      </c>
      <c r="Q45" s="147">
        <f t="shared" si="24"/>
        <v>-1.2000100005765901</v>
      </c>
      <c r="R45" s="147" t="str">
        <f t="shared" si="24"/>
        <v>-</v>
      </c>
    </row>
    <row r="46" spans="1:18">
      <c r="A46" s="140">
        <f>A20</f>
        <v>57</v>
      </c>
      <c r="B46" s="140" t="str">
        <f>B20</f>
        <v>Аверина Александра Викторовна</v>
      </c>
      <c r="C46" s="147" t="str">
        <f t="shared" ref="C46:N46" si="58">IFERROR(C20-$V20,"-")</f>
        <v>-</v>
      </c>
      <c r="D46" s="147">
        <f t="shared" si="58"/>
        <v>-1.2000100005765901</v>
      </c>
      <c r="E46" s="147">
        <f t="shared" si="58"/>
        <v>-0.20001000057659013</v>
      </c>
      <c r="F46" s="147">
        <f t="shared" si="58"/>
        <v>-0.20001000057659013</v>
      </c>
      <c r="G46" s="147">
        <f t="shared" si="58"/>
        <v>-1.2000100005765901</v>
      </c>
      <c r="H46" s="147" t="str">
        <f t="shared" si="58"/>
        <v>-</v>
      </c>
      <c r="I46" s="147" t="str">
        <f t="shared" si="58"/>
        <v>-</v>
      </c>
      <c r="J46" s="147" t="str">
        <f t="shared" si="58"/>
        <v>-</v>
      </c>
      <c r="K46" s="147">
        <f t="shared" si="58"/>
        <v>1.7999899994234099</v>
      </c>
      <c r="L46" s="147">
        <f t="shared" si="58"/>
        <v>0.79998999942340987</v>
      </c>
      <c r="M46" s="147">
        <f t="shared" si="58"/>
        <v>0.79998999942340987</v>
      </c>
      <c r="N46" s="147" t="str">
        <f t="shared" si="58"/>
        <v>-</v>
      </c>
      <c r="O46" s="147">
        <f t="shared" ref="O46:P46" si="59">IFERROR(O20-$V20,"-")</f>
        <v>-2.2000100005765901</v>
      </c>
      <c r="P46" s="147">
        <f t="shared" si="59"/>
        <v>1.7999899994234099</v>
      </c>
      <c r="Q46" s="147">
        <f t="shared" si="24"/>
        <v>-0.20001000057659013</v>
      </c>
      <c r="R46" s="147" t="str">
        <f t="shared" si="24"/>
        <v>-</v>
      </c>
    </row>
    <row r="47" spans="1:18">
      <c r="A47" s="140">
        <f>A21</f>
        <v>59</v>
      </c>
      <c r="B47" s="140" t="str">
        <f>B21</f>
        <v>Люция Хисматуллина, Елена Котлярова</v>
      </c>
      <c r="C47" s="147">
        <f t="shared" ref="C47:N47" si="60">IFERROR(C21-$V21,"-")</f>
        <v>9.0898090238808571E-2</v>
      </c>
      <c r="D47" s="147">
        <f t="shared" si="60"/>
        <v>1.0908980902388086</v>
      </c>
      <c r="E47" s="147">
        <f t="shared" si="60"/>
        <v>-1.9091019097611914</v>
      </c>
      <c r="F47" s="147">
        <f t="shared" si="60"/>
        <v>9.0898090238808571E-2</v>
      </c>
      <c r="G47" s="147">
        <f t="shared" si="60"/>
        <v>9.0898090238808571E-2</v>
      </c>
      <c r="H47" s="147" t="str">
        <f t="shared" si="60"/>
        <v>-</v>
      </c>
      <c r="I47" s="147" t="str">
        <f t="shared" si="60"/>
        <v>-</v>
      </c>
      <c r="J47" s="147" t="str">
        <f t="shared" si="60"/>
        <v>-</v>
      </c>
      <c r="K47" s="147">
        <f t="shared" si="60"/>
        <v>9.0898090238808571E-2</v>
      </c>
      <c r="L47" s="147">
        <f t="shared" si="60"/>
        <v>9.0898090238808571E-2</v>
      </c>
      <c r="M47" s="147">
        <f t="shared" si="60"/>
        <v>1.0908980902388086</v>
      </c>
      <c r="N47" s="147" t="str">
        <f t="shared" si="60"/>
        <v>-</v>
      </c>
      <c r="O47" s="147">
        <f t="shared" ref="O47:P47" si="61">IFERROR(O21-$V21,"-")</f>
        <v>-1.9091019097611914</v>
      </c>
      <c r="P47" s="147">
        <f t="shared" si="61"/>
        <v>2.0908980902388086</v>
      </c>
      <c r="Q47" s="147">
        <f t="shared" si="24"/>
        <v>-0.90910190976119143</v>
      </c>
      <c r="R47" s="147" t="str">
        <f t="shared" si="24"/>
        <v>-</v>
      </c>
    </row>
    <row r="48" spans="1:18">
      <c r="A48" s="140">
        <f t="shared" ref="A48:B48" si="62">A23</f>
        <v>74</v>
      </c>
      <c r="B48" s="140" t="str">
        <f t="shared" si="62"/>
        <v>Сорокин Юрий Владимирович</v>
      </c>
      <c r="C48" s="147" t="str">
        <f t="shared" ref="C48:N48" si="63">IFERROR(C23-$V23,"-")</f>
        <v>-</v>
      </c>
      <c r="D48" s="147" t="str">
        <f t="shared" si="63"/>
        <v>-</v>
      </c>
      <c r="E48" s="147" t="str">
        <f t="shared" si="63"/>
        <v>-</v>
      </c>
      <c r="F48" s="147" t="str">
        <f t="shared" si="63"/>
        <v>-</v>
      </c>
      <c r="G48" s="147" t="str">
        <f t="shared" si="63"/>
        <v>-</v>
      </c>
      <c r="H48" s="147" t="str">
        <f t="shared" si="63"/>
        <v>-</v>
      </c>
      <c r="I48" s="147" t="str">
        <f t="shared" si="63"/>
        <v>-</v>
      </c>
      <c r="J48" s="147" t="str">
        <f t="shared" si="63"/>
        <v>-</v>
      </c>
      <c r="K48" s="147" t="str">
        <f t="shared" si="63"/>
        <v>-</v>
      </c>
      <c r="L48" s="147" t="str">
        <f t="shared" si="63"/>
        <v>-</v>
      </c>
      <c r="M48" s="147" t="str">
        <f t="shared" si="63"/>
        <v>-</v>
      </c>
      <c r="N48" s="147" t="str">
        <f t="shared" si="63"/>
        <v>-</v>
      </c>
      <c r="O48" s="147" t="str">
        <f t="shared" ref="O48:P48" si="64">IFERROR(O23-$V23,"-")</f>
        <v>-</v>
      </c>
      <c r="P48" s="147" t="str">
        <f t="shared" si="64"/>
        <v>-</v>
      </c>
      <c r="Q48" s="147" t="str">
        <f t="shared" ref="Q48:R48" si="65">IFERROR(Q23-$V23,"-")</f>
        <v>-</v>
      </c>
      <c r="R48" s="147" t="str">
        <f t="shared" si="65"/>
        <v>-</v>
      </c>
    </row>
    <row r="49" spans="1:18">
      <c r="A49" s="9"/>
      <c r="B49" s="130" t="s">
        <v>160</v>
      </c>
      <c r="C49" s="150">
        <f t="shared" ref="C49:R49" si="66">SUM(C29:C48)</f>
        <v>-1.5303480319791332</v>
      </c>
      <c r="D49" s="150">
        <f t="shared" si="66"/>
        <v>-0.92986728556861387</v>
      </c>
      <c r="E49" s="150">
        <f t="shared" si="66"/>
        <v>-20.929867285568612</v>
      </c>
      <c r="F49" s="150">
        <f t="shared" si="66"/>
        <v>6.0701327144313861</v>
      </c>
      <c r="G49" s="150">
        <f t="shared" si="66"/>
        <v>7.0132714431386134E-2</v>
      </c>
      <c r="H49" s="150">
        <f t="shared" si="66"/>
        <v>0.56111680877031667</v>
      </c>
      <c r="I49" s="150">
        <f t="shared" si="66"/>
        <v>0</v>
      </c>
      <c r="J49" s="150">
        <f t="shared" si="66"/>
        <v>9.2656862641292435</v>
      </c>
      <c r="K49" s="150">
        <f t="shared" si="66"/>
        <v>13.070132714431388</v>
      </c>
      <c r="L49" s="150">
        <f t="shared" si="66"/>
        <v>7.0132714431386134E-2</v>
      </c>
      <c r="M49" s="150">
        <f t="shared" si="66"/>
        <v>5.0701327144313861</v>
      </c>
      <c r="N49" s="150">
        <f t="shared" si="66"/>
        <v>0</v>
      </c>
      <c r="O49" s="150">
        <f t="shared" ref="O49:P49" si="67">SUM(O29:O48)</f>
        <v>-21.929867285568612</v>
      </c>
      <c r="P49" s="150">
        <f t="shared" si="67"/>
        <v>16.070132714431384</v>
      </c>
      <c r="Q49" s="150">
        <f t="shared" si="66"/>
        <v>-4.9298672855686139</v>
      </c>
      <c r="R49" s="150">
        <f t="shared" si="66"/>
        <v>5.4674928925546595E-4</v>
      </c>
    </row>
    <row r="50" spans="1:18">
      <c r="A50" s="9"/>
      <c r="B50" s="130" t="s">
        <v>161</v>
      </c>
      <c r="C50" s="150">
        <f t="shared" ref="C50:R50" si="68">SUMIF(C29:C48,"&gt;0")+ABS(SUMIF(C29:C48,"&lt;0"))</f>
        <v>3.5303040298956025</v>
      </c>
      <c r="D50" s="150">
        <f t="shared" si="68"/>
        <v>18.347891097025421</v>
      </c>
      <c r="E50" s="150">
        <f t="shared" si="68"/>
        <v>24.19648995022532</v>
      </c>
      <c r="F50" s="150">
        <f t="shared" si="68"/>
        <v>9.5812224310764833</v>
      </c>
      <c r="G50" s="150">
        <f t="shared" si="68"/>
        <v>16.50667435835669</v>
      </c>
      <c r="H50" s="150">
        <f t="shared" si="68"/>
        <v>6.7278554782394107</v>
      </c>
      <c r="I50" s="150">
        <f t="shared" si="68"/>
        <v>0</v>
      </c>
      <c r="J50" s="150">
        <f t="shared" si="68"/>
        <v>9.2656862641292435</v>
      </c>
      <c r="K50" s="150">
        <f t="shared" si="68"/>
        <v>15.024748171594283</v>
      </c>
      <c r="L50" s="150">
        <f t="shared" si="68"/>
        <v>12.272137521516191</v>
      </c>
      <c r="M50" s="150">
        <f t="shared" si="68"/>
        <v>13.803558051525863</v>
      </c>
      <c r="N50" s="150">
        <f t="shared" si="68"/>
        <v>0</v>
      </c>
      <c r="O50" s="150">
        <f t="shared" ref="O50:P50" si="69">SUMIF(O29:O48,"&gt;0")+ABS(SUMIF(O29:O48,"&lt;0"))</f>
        <v>21.929867285568612</v>
      </c>
      <c r="P50" s="150">
        <f t="shared" si="69"/>
        <v>20.418663564710439</v>
      </c>
      <c r="Q50" s="150">
        <f t="shared" si="68"/>
        <v>9.6279064808417427</v>
      </c>
      <c r="R50" s="150">
        <f t="shared" si="68"/>
        <v>4.9236496728345385</v>
      </c>
    </row>
    <row r="51" spans="1:18">
      <c r="A51" s="151"/>
      <c r="B51" s="152"/>
      <c r="C51" s="153"/>
      <c r="D51" s="153"/>
      <c r="E51" s="153"/>
      <c r="F51" s="153"/>
      <c r="G51" s="153"/>
      <c r="H51" s="153"/>
      <c r="I51" s="153"/>
      <c r="J51" s="153"/>
      <c r="K51" s="153"/>
      <c r="L51" s="153"/>
      <c r="M51" s="153"/>
      <c r="N51" s="153"/>
      <c r="O51" s="153"/>
      <c r="P51" s="153"/>
      <c r="Q51" s="153"/>
      <c r="R51" s="153"/>
    </row>
    <row r="52" spans="1:18">
      <c r="B52" s="61" t="s">
        <v>162</v>
      </c>
      <c r="C52" s="87"/>
    </row>
    <row r="53" spans="1:18">
      <c r="A53" s="9"/>
      <c r="B53" s="62">
        <v>1</v>
      </c>
      <c r="C53" s="115">
        <f>COUNTIF(C$3:C$23,$B53)</f>
        <v>0</v>
      </c>
      <c r="D53" s="115">
        <f t="shared" ref="D53:R64" si="70">COUNTIF(D$3:D$23,$B53)</f>
        <v>0</v>
      </c>
      <c r="E53" s="115">
        <f t="shared" si="70"/>
        <v>0</v>
      </c>
      <c r="F53" s="115">
        <f t="shared" si="70"/>
        <v>0</v>
      </c>
      <c r="G53" s="115">
        <f t="shared" si="70"/>
        <v>0</v>
      </c>
      <c r="H53" s="115">
        <f t="shared" si="70"/>
        <v>0</v>
      </c>
      <c r="I53" s="115">
        <f t="shared" si="70"/>
        <v>0</v>
      </c>
      <c r="J53" s="115">
        <f t="shared" si="70"/>
        <v>0</v>
      </c>
      <c r="K53" s="115">
        <f t="shared" si="70"/>
        <v>0</v>
      </c>
      <c r="L53" s="115">
        <f t="shared" si="70"/>
        <v>0</v>
      </c>
      <c r="M53" s="115">
        <f t="shared" si="70"/>
        <v>0</v>
      </c>
      <c r="N53" s="115">
        <f t="shared" si="70"/>
        <v>0</v>
      </c>
      <c r="O53" s="115">
        <f t="shared" si="70"/>
        <v>0</v>
      </c>
      <c r="P53" s="115">
        <f t="shared" si="70"/>
        <v>0</v>
      </c>
      <c r="Q53" s="115">
        <f t="shared" si="70"/>
        <v>0</v>
      </c>
      <c r="R53" s="115">
        <f t="shared" si="70"/>
        <v>0</v>
      </c>
    </row>
    <row r="54" spans="1:18">
      <c r="A54" s="9"/>
      <c r="B54" s="62">
        <v>2</v>
      </c>
      <c r="C54" s="115">
        <f t="shared" ref="C54:C64" si="71">COUNTIF(C$3:C$23,$B54)</f>
        <v>0</v>
      </c>
      <c r="D54" s="115">
        <f t="shared" si="70"/>
        <v>0</v>
      </c>
      <c r="E54" s="115">
        <f t="shared" si="70"/>
        <v>1</v>
      </c>
      <c r="F54" s="115">
        <f t="shared" si="70"/>
        <v>0</v>
      </c>
      <c r="G54" s="115">
        <f t="shared" si="70"/>
        <v>0</v>
      </c>
      <c r="H54" s="115">
        <f t="shared" si="70"/>
        <v>0</v>
      </c>
      <c r="I54" s="115">
        <f t="shared" si="70"/>
        <v>0</v>
      </c>
      <c r="J54" s="115">
        <f t="shared" si="70"/>
        <v>0</v>
      </c>
      <c r="K54" s="115">
        <f t="shared" si="70"/>
        <v>0</v>
      </c>
      <c r="L54" s="115">
        <f t="shared" si="70"/>
        <v>0</v>
      </c>
      <c r="M54" s="115">
        <f t="shared" si="70"/>
        <v>0</v>
      </c>
      <c r="N54" s="115">
        <f t="shared" si="70"/>
        <v>0</v>
      </c>
      <c r="O54" s="115">
        <f t="shared" si="70"/>
        <v>0</v>
      </c>
      <c r="P54" s="115">
        <f t="shared" si="70"/>
        <v>0</v>
      </c>
      <c r="Q54" s="115">
        <f t="shared" si="70"/>
        <v>0</v>
      </c>
      <c r="R54" s="115">
        <f t="shared" si="70"/>
        <v>0</v>
      </c>
    </row>
    <row r="55" spans="1:18">
      <c r="A55" s="9"/>
      <c r="B55" s="62">
        <v>3</v>
      </c>
      <c r="C55" s="115">
        <f t="shared" si="71"/>
        <v>0</v>
      </c>
      <c r="D55" s="115">
        <f t="shared" si="70"/>
        <v>0</v>
      </c>
      <c r="E55" s="115">
        <f t="shared" si="70"/>
        <v>2</v>
      </c>
      <c r="F55" s="115">
        <f t="shared" si="70"/>
        <v>0</v>
      </c>
      <c r="G55" s="115">
        <f t="shared" si="70"/>
        <v>0</v>
      </c>
      <c r="H55" s="115">
        <f t="shared" si="70"/>
        <v>0</v>
      </c>
      <c r="I55" s="115">
        <f t="shared" si="70"/>
        <v>0</v>
      </c>
      <c r="J55" s="115">
        <f t="shared" si="70"/>
        <v>0</v>
      </c>
      <c r="K55" s="115">
        <f t="shared" si="70"/>
        <v>0</v>
      </c>
      <c r="L55" s="115">
        <f t="shared" si="70"/>
        <v>0</v>
      </c>
      <c r="M55" s="115">
        <f t="shared" si="70"/>
        <v>0</v>
      </c>
      <c r="N55" s="115">
        <f t="shared" si="70"/>
        <v>0</v>
      </c>
      <c r="O55" s="115">
        <f t="shared" si="70"/>
        <v>0</v>
      </c>
      <c r="P55" s="115">
        <f t="shared" si="70"/>
        <v>0</v>
      </c>
      <c r="Q55" s="115">
        <f t="shared" si="70"/>
        <v>0</v>
      </c>
      <c r="R55" s="115">
        <f t="shared" si="70"/>
        <v>0</v>
      </c>
    </row>
    <row r="56" spans="1:18">
      <c r="A56" s="9"/>
      <c r="B56" s="62">
        <v>4</v>
      </c>
      <c r="C56" s="115">
        <f t="shared" si="71"/>
        <v>0</v>
      </c>
      <c r="D56" s="115">
        <f t="shared" si="70"/>
        <v>3</v>
      </c>
      <c r="E56" s="115">
        <f t="shared" si="70"/>
        <v>3</v>
      </c>
      <c r="F56" s="115">
        <f t="shared" si="70"/>
        <v>0</v>
      </c>
      <c r="G56" s="115">
        <f t="shared" si="70"/>
        <v>1</v>
      </c>
      <c r="H56" s="115">
        <f t="shared" si="70"/>
        <v>2</v>
      </c>
      <c r="I56" s="115">
        <f t="shared" si="70"/>
        <v>0</v>
      </c>
      <c r="J56" s="115">
        <f t="shared" si="70"/>
        <v>0</v>
      </c>
      <c r="K56" s="115">
        <f t="shared" si="70"/>
        <v>0</v>
      </c>
      <c r="L56" s="115">
        <f t="shared" si="70"/>
        <v>2</v>
      </c>
      <c r="M56" s="115">
        <f t="shared" si="70"/>
        <v>2</v>
      </c>
      <c r="N56" s="115">
        <f t="shared" si="70"/>
        <v>0</v>
      </c>
      <c r="O56" s="115">
        <f t="shared" si="70"/>
        <v>7</v>
      </c>
      <c r="P56" s="115">
        <f t="shared" si="70"/>
        <v>1</v>
      </c>
      <c r="Q56" s="115">
        <f t="shared" si="70"/>
        <v>0</v>
      </c>
      <c r="R56" s="115">
        <f t="shared" si="70"/>
        <v>0</v>
      </c>
    </row>
    <row r="57" spans="1:18">
      <c r="A57" s="9"/>
      <c r="B57" s="62">
        <v>5</v>
      </c>
      <c r="C57" s="115">
        <f t="shared" si="71"/>
        <v>1</v>
      </c>
      <c r="D57" s="115">
        <f t="shared" si="70"/>
        <v>1</v>
      </c>
      <c r="E57" s="115">
        <f t="shared" si="70"/>
        <v>3</v>
      </c>
      <c r="F57" s="115">
        <f t="shared" si="70"/>
        <v>0</v>
      </c>
      <c r="G57" s="115">
        <f t="shared" si="70"/>
        <v>4</v>
      </c>
      <c r="H57" s="115">
        <f t="shared" si="70"/>
        <v>0</v>
      </c>
      <c r="I57" s="115">
        <f t="shared" si="70"/>
        <v>0</v>
      </c>
      <c r="J57" s="115">
        <f t="shared" si="70"/>
        <v>0</v>
      </c>
      <c r="K57" s="115">
        <f t="shared" si="70"/>
        <v>1</v>
      </c>
      <c r="L57" s="115">
        <f t="shared" si="70"/>
        <v>1</v>
      </c>
      <c r="M57" s="115">
        <f t="shared" si="70"/>
        <v>1</v>
      </c>
      <c r="N57" s="115">
        <f t="shared" si="70"/>
        <v>0</v>
      </c>
      <c r="O57" s="115">
        <f t="shared" si="70"/>
        <v>4</v>
      </c>
      <c r="P57" s="115">
        <f t="shared" si="70"/>
        <v>0</v>
      </c>
      <c r="Q57" s="115">
        <f t="shared" si="70"/>
        <v>5</v>
      </c>
      <c r="R57" s="115">
        <f t="shared" si="70"/>
        <v>1</v>
      </c>
    </row>
    <row r="58" spans="1:18">
      <c r="A58" s="9"/>
      <c r="B58" s="62">
        <v>6</v>
      </c>
      <c r="C58" s="115">
        <f t="shared" si="71"/>
        <v>2</v>
      </c>
      <c r="D58" s="115">
        <f t="shared" si="70"/>
        <v>3</v>
      </c>
      <c r="E58" s="115">
        <f t="shared" si="70"/>
        <v>2</v>
      </c>
      <c r="F58" s="115">
        <f t="shared" si="70"/>
        <v>8</v>
      </c>
      <c r="G58" s="115">
        <f t="shared" si="70"/>
        <v>5</v>
      </c>
      <c r="H58" s="115">
        <f t="shared" si="70"/>
        <v>1</v>
      </c>
      <c r="I58" s="115">
        <f t="shared" si="70"/>
        <v>0</v>
      </c>
      <c r="J58" s="115">
        <f t="shared" si="70"/>
        <v>0</v>
      </c>
      <c r="K58" s="115">
        <f t="shared" si="70"/>
        <v>2</v>
      </c>
      <c r="L58" s="115">
        <f t="shared" si="70"/>
        <v>5</v>
      </c>
      <c r="M58" s="115">
        <f t="shared" si="70"/>
        <v>1</v>
      </c>
      <c r="N58" s="115">
        <f t="shared" si="70"/>
        <v>0</v>
      </c>
      <c r="O58" s="115">
        <f t="shared" si="70"/>
        <v>2</v>
      </c>
      <c r="P58" s="115">
        <f t="shared" si="70"/>
        <v>0</v>
      </c>
      <c r="Q58" s="115">
        <f t="shared" si="70"/>
        <v>5</v>
      </c>
      <c r="R58" s="115">
        <f t="shared" si="70"/>
        <v>0</v>
      </c>
    </row>
    <row r="59" spans="1:18">
      <c r="A59" s="9"/>
      <c r="B59" s="62">
        <v>7</v>
      </c>
      <c r="C59" s="115">
        <f t="shared" si="71"/>
        <v>1</v>
      </c>
      <c r="D59" s="115">
        <f t="shared" si="70"/>
        <v>2</v>
      </c>
      <c r="E59" s="115">
        <f t="shared" si="70"/>
        <v>2</v>
      </c>
      <c r="F59" s="115">
        <f t="shared" si="70"/>
        <v>2</v>
      </c>
      <c r="G59" s="115">
        <f t="shared" si="70"/>
        <v>1</v>
      </c>
      <c r="H59" s="115">
        <f t="shared" si="70"/>
        <v>2</v>
      </c>
      <c r="I59" s="115">
        <f t="shared" si="70"/>
        <v>0</v>
      </c>
      <c r="J59" s="115">
        <f t="shared" si="70"/>
        <v>1</v>
      </c>
      <c r="K59" s="115">
        <f t="shared" si="70"/>
        <v>5</v>
      </c>
      <c r="L59" s="115">
        <f t="shared" si="70"/>
        <v>2</v>
      </c>
      <c r="M59" s="115">
        <f t="shared" si="70"/>
        <v>6</v>
      </c>
      <c r="N59" s="115">
        <f t="shared" si="70"/>
        <v>0</v>
      </c>
      <c r="O59" s="115">
        <f t="shared" si="70"/>
        <v>0</v>
      </c>
      <c r="P59" s="115">
        <f t="shared" si="70"/>
        <v>4</v>
      </c>
      <c r="Q59" s="115">
        <f t="shared" si="70"/>
        <v>2</v>
      </c>
      <c r="R59" s="115">
        <f t="shared" si="70"/>
        <v>0</v>
      </c>
    </row>
    <row r="60" spans="1:18">
      <c r="A60" s="9"/>
      <c r="B60" s="62">
        <v>8</v>
      </c>
      <c r="C60" s="115">
        <f t="shared" si="71"/>
        <v>0</v>
      </c>
      <c r="D60" s="115">
        <f t="shared" si="70"/>
        <v>4</v>
      </c>
      <c r="E60" s="115">
        <f t="shared" si="70"/>
        <v>0</v>
      </c>
      <c r="F60" s="115">
        <f t="shared" si="70"/>
        <v>1</v>
      </c>
      <c r="G60" s="115">
        <f t="shared" si="70"/>
        <v>0</v>
      </c>
      <c r="H60" s="115">
        <f t="shared" si="70"/>
        <v>0</v>
      </c>
      <c r="I60" s="115">
        <f t="shared" si="70"/>
        <v>0</v>
      </c>
      <c r="J60" s="115">
        <f t="shared" si="70"/>
        <v>0</v>
      </c>
      <c r="K60" s="115">
        <f t="shared" si="70"/>
        <v>2</v>
      </c>
      <c r="L60" s="115">
        <f t="shared" si="70"/>
        <v>2</v>
      </c>
      <c r="M60" s="115">
        <f t="shared" si="70"/>
        <v>1</v>
      </c>
      <c r="N60" s="115">
        <f t="shared" si="70"/>
        <v>0</v>
      </c>
      <c r="O60" s="115">
        <f t="shared" si="70"/>
        <v>0</v>
      </c>
      <c r="P60" s="115">
        <f t="shared" si="70"/>
        <v>6</v>
      </c>
      <c r="Q60" s="115">
        <f t="shared" si="70"/>
        <v>1</v>
      </c>
      <c r="R60" s="115">
        <f t="shared" si="70"/>
        <v>2</v>
      </c>
    </row>
    <row r="61" spans="1:18">
      <c r="A61" s="9"/>
      <c r="B61" s="62">
        <v>9</v>
      </c>
      <c r="C61" s="115">
        <f t="shared" si="71"/>
        <v>0</v>
      </c>
      <c r="D61" s="115">
        <f t="shared" si="70"/>
        <v>0</v>
      </c>
      <c r="E61" s="115">
        <f t="shared" si="70"/>
        <v>0</v>
      </c>
      <c r="F61" s="115">
        <f t="shared" si="70"/>
        <v>2</v>
      </c>
      <c r="G61" s="115">
        <f t="shared" si="70"/>
        <v>0</v>
      </c>
      <c r="H61" s="115">
        <f t="shared" si="70"/>
        <v>0</v>
      </c>
      <c r="I61" s="115">
        <f t="shared" si="70"/>
        <v>0</v>
      </c>
      <c r="J61" s="115">
        <f t="shared" si="70"/>
        <v>3</v>
      </c>
      <c r="K61" s="115">
        <f t="shared" si="70"/>
        <v>3</v>
      </c>
      <c r="L61" s="115">
        <f t="shared" si="70"/>
        <v>1</v>
      </c>
      <c r="M61" s="115">
        <f t="shared" si="70"/>
        <v>2</v>
      </c>
      <c r="N61" s="115">
        <f t="shared" si="70"/>
        <v>0</v>
      </c>
      <c r="O61" s="115">
        <f t="shared" si="70"/>
        <v>0</v>
      </c>
      <c r="P61" s="115">
        <f t="shared" si="70"/>
        <v>2</v>
      </c>
      <c r="Q61" s="115">
        <f t="shared" si="70"/>
        <v>0</v>
      </c>
      <c r="R61" s="115">
        <f t="shared" si="70"/>
        <v>0</v>
      </c>
    </row>
    <row r="62" spans="1:18">
      <c r="A62" s="9"/>
      <c r="B62" s="62">
        <v>10</v>
      </c>
      <c r="C62" s="115">
        <f t="shared" si="71"/>
        <v>0</v>
      </c>
      <c r="D62" s="115">
        <f t="shared" si="70"/>
        <v>0</v>
      </c>
      <c r="E62" s="115">
        <f t="shared" si="70"/>
        <v>0</v>
      </c>
      <c r="F62" s="115">
        <f t="shared" si="70"/>
        <v>0</v>
      </c>
      <c r="G62" s="115">
        <f t="shared" si="70"/>
        <v>1</v>
      </c>
      <c r="H62" s="115">
        <f t="shared" si="70"/>
        <v>1</v>
      </c>
      <c r="I62" s="115">
        <f t="shared" si="70"/>
        <v>0</v>
      </c>
      <c r="J62" s="115">
        <f t="shared" si="70"/>
        <v>0</v>
      </c>
      <c r="K62" s="115">
        <f t="shared" si="70"/>
        <v>0</v>
      </c>
      <c r="L62" s="115">
        <f t="shared" si="70"/>
        <v>0</v>
      </c>
      <c r="M62" s="115">
        <f t="shared" si="70"/>
        <v>0</v>
      </c>
      <c r="N62" s="115">
        <f t="shared" si="70"/>
        <v>0</v>
      </c>
      <c r="O62" s="115">
        <f t="shared" si="70"/>
        <v>0</v>
      </c>
      <c r="P62" s="115">
        <f t="shared" si="70"/>
        <v>0</v>
      </c>
      <c r="Q62" s="115">
        <f t="shared" si="70"/>
        <v>0</v>
      </c>
      <c r="R62" s="115">
        <f t="shared" si="70"/>
        <v>0</v>
      </c>
    </row>
    <row r="63" spans="1:18">
      <c r="A63" s="9"/>
      <c r="B63" s="62">
        <v>11</v>
      </c>
      <c r="C63" s="115">
        <f t="shared" si="71"/>
        <v>0</v>
      </c>
      <c r="D63" s="115">
        <f t="shared" si="70"/>
        <v>0</v>
      </c>
      <c r="E63" s="115">
        <f t="shared" si="70"/>
        <v>0</v>
      </c>
      <c r="F63" s="115">
        <f t="shared" si="70"/>
        <v>0</v>
      </c>
      <c r="G63" s="115">
        <f t="shared" si="70"/>
        <v>1</v>
      </c>
      <c r="H63" s="115">
        <f t="shared" si="70"/>
        <v>0</v>
      </c>
      <c r="I63" s="115">
        <f t="shared" si="70"/>
        <v>0</v>
      </c>
      <c r="J63" s="115">
        <f t="shared" si="70"/>
        <v>0</v>
      </c>
      <c r="K63" s="115">
        <f t="shared" si="70"/>
        <v>0</v>
      </c>
      <c r="L63" s="115">
        <f t="shared" si="70"/>
        <v>0</v>
      </c>
      <c r="M63" s="115">
        <f t="shared" si="70"/>
        <v>0</v>
      </c>
      <c r="N63" s="115">
        <f t="shared" si="70"/>
        <v>0</v>
      </c>
      <c r="O63" s="115">
        <f t="shared" si="70"/>
        <v>0</v>
      </c>
      <c r="P63" s="115">
        <f t="shared" si="70"/>
        <v>0</v>
      </c>
      <c r="Q63" s="115">
        <f t="shared" si="70"/>
        <v>0</v>
      </c>
      <c r="R63" s="115">
        <f t="shared" si="70"/>
        <v>0</v>
      </c>
    </row>
    <row r="64" spans="1:18">
      <c r="A64" s="9"/>
      <c r="B64" s="62">
        <v>12</v>
      </c>
      <c r="C64" s="115">
        <f t="shared" si="71"/>
        <v>0</v>
      </c>
      <c r="D64" s="115">
        <f t="shared" si="70"/>
        <v>0</v>
      </c>
      <c r="E64" s="115">
        <f t="shared" si="70"/>
        <v>0</v>
      </c>
      <c r="F64" s="115">
        <f t="shared" si="70"/>
        <v>0</v>
      </c>
      <c r="G64" s="115">
        <f t="shared" si="70"/>
        <v>0</v>
      </c>
      <c r="H64" s="115">
        <f t="shared" si="70"/>
        <v>0</v>
      </c>
      <c r="I64" s="115">
        <f t="shared" si="70"/>
        <v>0</v>
      </c>
      <c r="J64" s="115">
        <f t="shared" si="70"/>
        <v>0</v>
      </c>
      <c r="K64" s="115">
        <f t="shared" si="70"/>
        <v>0</v>
      </c>
      <c r="L64" s="115">
        <f t="shared" si="70"/>
        <v>0</v>
      </c>
      <c r="M64" s="115">
        <f t="shared" si="70"/>
        <v>0</v>
      </c>
      <c r="N64" s="115">
        <f t="shared" si="70"/>
        <v>0</v>
      </c>
      <c r="O64" s="115">
        <f t="shared" si="70"/>
        <v>0</v>
      </c>
      <c r="P64" s="115">
        <f t="shared" si="70"/>
        <v>0</v>
      </c>
      <c r="Q64" s="115">
        <f t="shared" si="70"/>
        <v>0</v>
      </c>
      <c r="R64" s="115">
        <f t="shared" si="70"/>
        <v>0</v>
      </c>
    </row>
  </sheetData>
  <conditionalFormatting sqref="C5:R5">
    <cfRule type="iconSet" priority="20">
      <iconSet iconSet="5Arrows">
        <cfvo type="percent" val="0"/>
        <cfvo type="percent" val="20"/>
        <cfvo type="percent" val="40"/>
        <cfvo type="percent" val="60"/>
        <cfvo type="percent" val="80"/>
      </iconSet>
    </cfRule>
  </conditionalFormatting>
  <conditionalFormatting sqref="C4:R4">
    <cfRule type="iconSet" priority="19">
      <iconSet iconSet="5Arrows">
        <cfvo type="percent" val="0"/>
        <cfvo type="percent" val="20"/>
        <cfvo type="percent" val="40"/>
        <cfvo type="percent" val="60"/>
        <cfvo type="percent" val="80"/>
      </iconSet>
    </cfRule>
  </conditionalFormatting>
  <conditionalFormatting sqref="C6:R6">
    <cfRule type="iconSet" priority="18">
      <iconSet iconSet="5Arrows">
        <cfvo type="percent" val="0"/>
        <cfvo type="percent" val="20"/>
        <cfvo type="percent" val="40"/>
        <cfvo type="percent" val="60"/>
        <cfvo type="percent" val="80"/>
      </iconSet>
    </cfRule>
  </conditionalFormatting>
  <conditionalFormatting sqref="C7:R7">
    <cfRule type="iconSet" priority="17">
      <iconSet iconSet="5Arrows">
        <cfvo type="percent" val="0"/>
        <cfvo type="percent" val="20"/>
        <cfvo type="percent" val="40"/>
        <cfvo type="percent" val="60"/>
        <cfvo type="percent" val="80"/>
      </iconSet>
    </cfRule>
  </conditionalFormatting>
  <conditionalFormatting sqref="C8:R8">
    <cfRule type="iconSet" priority="16">
      <iconSet iconSet="5Arrows">
        <cfvo type="percent" val="0"/>
        <cfvo type="percent" val="20"/>
        <cfvo type="percent" val="40"/>
        <cfvo type="percent" val="60"/>
        <cfvo type="percent" val="80"/>
      </iconSet>
    </cfRule>
  </conditionalFormatting>
  <conditionalFormatting sqref="C9:R9">
    <cfRule type="iconSet" priority="15">
      <iconSet iconSet="5Arrows">
        <cfvo type="percent" val="0"/>
        <cfvo type="percent" val="20"/>
        <cfvo type="percent" val="40"/>
        <cfvo type="percent" val="60"/>
        <cfvo type="percent" val="80"/>
      </iconSet>
    </cfRule>
  </conditionalFormatting>
  <conditionalFormatting sqref="C10:R10">
    <cfRule type="iconSet" priority="14">
      <iconSet iconSet="5Arrows">
        <cfvo type="percent" val="0"/>
        <cfvo type="percent" val="20"/>
        <cfvo type="percent" val="40"/>
        <cfvo type="percent" val="60"/>
        <cfvo type="percent" val="80"/>
      </iconSet>
    </cfRule>
  </conditionalFormatting>
  <conditionalFormatting sqref="C11:R11">
    <cfRule type="iconSet" priority="13">
      <iconSet iconSet="5Arrows">
        <cfvo type="percent" val="0"/>
        <cfvo type="percent" val="20"/>
        <cfvo type="percent" val="40"/>
        <cfvo type="percent" val="60"/>
        <cfvo type="percent" val="80"/>
      </iconSet>
    </cfRule>
  </conditionalFormatting>
  <conditionalFormatting sqref="C12:R12">
    <cfRule type="iconSet" priority="12">
      <iconSet iconSet="5Arrows">
        <cfvo type="percent" val="0"/>
        <cfvo type="percent" val="20"/>
        <cfvo type="percent" val="40"/>
        <cfvo type="percent" val="60"/>
        <cfvo type="percent" val="80"/>
      </iconSet>
    </cfRule>
  </conditionalFormatting>
  <conditionalFormatting sqref="C13:R13">
    <cfRule type="iconSet" priority="11">
      <iconSet iconSet="5Arrows">
        <cfvo type="percent" val="0"/>
        <cfvo type="percent" val="20"/>
        <cfvo type="percent" val="40"/>
        <cfvo type="percent" val="60"/>
        <cfvo type="percent" val="80"/>
      </iconSet>
    </cfRule>
  </conditionalFormatting>
  <conditionalFormatting sqref="C14:R14">
    <cfRule type="iconSet" priority="10">
      <iconSet iconSet="5Arrows">
        <cfvo type="percent" val="0"/>
        <cfvo type="percent" val="20"/>
        <cfvo type="percent" val="40"/>
        <cfvo type="percent" val="60"/>
        <cfvo type="percent" val="80"/>
      </iconSet>
    </cfRule>
  </conditionalFormatting>
  <conditionalFormatting sqref="C15:R15">
    <cfRule type="iconSet" priority="9">
      <iconSet iconSet="5Arrows">
        <cfvo type="percent" val="0"/>
        <cfvo type="percent" val="20"/>
        <cfvo type="percent" val="40"/>
        <cfvo type="percent" val="60"/>
        <cfvo type="percent" val="80"/>
      </iconSet>
    </cfRule>
  </conditionalFormatting>
  <conditionalFormatting sqref="C16:R16">
    <cfRule type="iconSet" priority="8">
      <iconSet iconSet="5Arrows">
        <cfvo type="percent" val="0"/>
        <cfvo type="percent" val="20"/>
        <cfvo type="percent" val="40"/>
        <cfvo type="percent" val="60"/>
        <cfvo type="percent" val="80"/>
      </iconSet>
    </cfRule>
  </conditionalFormatting>
  <conditionalFormatting sqref="C17:R17">
    <cfRule type="iconSet" priority="7">
      <iconSet iconSet="5Arrows">
        <cfvo type="percent" val="0"/>
        <cfvo type="percent" val="20"/>
        <cfvo type="percent" val="40"/>
        <cfvo type="percent" val="60"/>
        <cfvo type="percent" val="80"/>
      </iconSet>
    </cfRule>
  </conditionalFormatting>
  <conditionalFormatting sqref="C18:R18">
    <cfRule type="iconSet" priority="6">
      <iconSet iconSet="5Arrows">
        <cfvo type="percent" val="0"/>
        <cfvo type="percent" val="20"/>
        <cfvo type="percent" val="40"/>
        <cfvo type="percent" val="60"/>
        <cfvo type="percent" val="80"/>
      </iconSet>
    </cfRule>
  </conditionalFormatting>
  <conditionalFormatting sqref="C19:R19">
    <cfRule type="iconSet" priority="5">
      <iconSet iconSet="5Arrows">
        <cfvo type="percent" val="0"/>
        <cfvo type="percent" val="20"/>
        <cfvo type="percent" val="40"/>
        <cfvo type="percent" val="60"/>
        <cfvo type="percent" val="80"/>
      </iconSet>
    </cfRule>
  </conditionalFormatting>
  <conditionalFormatting sqref="C20:R23">
    <cfRule type="iconSet" priority="39">
      <iconSet iconSet="5Arrows">
        <cfvo type="percent" val="0"/>
        <cfvo type="percent" val="20"/>
        <cfvo type="percent" val="40"/>
        <cfvo type="percent" val="60"/>
        <cfvo type="percent" val="80"/>
      </iconSet>
    </cfRule>
  </conditionalFormatting>
  <conditionalFormatting sqref="C3:R23">
    <cfRule type="iconSet" priority="40">
      <iconSet iconSet="5Arrows">
        <cfvo type="percent" val="0"/>
        <cfvo type="percent" val="20"/>
        <cfvo type="percent" val="40"/>
        <cfvo type="percent" val="60"/>
        <cfvo type="percent" val="80"/>
      </iconSet>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AA65"/>
  <sheetViews>
    <sheetView workbookViewId="0">
      <pane xSplit="2" ySplit="2" topLeftCell="C31" activePane="bottomRight" state="frozen"/>
      <selection pane="topRight" activeCell="C1" sqref="C1"/>
      <selection pane="bottomLeft" activeCell="A3" sqref="A3"/>
      <selection pane="bottomRight" activeCell="H42" sqref="H42"/>
    </sheetView>
  </sheetViews>
  <sheetFormatPr defaultRowHeight="15"/>
  <cols>
    <col min="1" max="1" width="4.42578125" customWidth="1"/>
    <col min="2" max="2" width="31.140625" customWidth="1"/>
    <col min="3" max="18" width="5.28515625" customWidth="1"/>
    <col min="20" max="21" width="5.7109375" customWidth="1"/>
    <col min="22" max="22" width="10.140625" style="46" customWidth="1"/>
    <col min="23" max="23" width="10.140625" style="370" customWidth="1"/>
    <col min="24" max="24" width="4.7109375" customWidth="1"/>
    <col min="25" max="25" width="5.85546875" customWidth="1"/>
    <col min="26" max="26" width="5.7109375" customWidth="1"/>
  </cols>
  <sheetData>
    <row r="1" spans="1:27" ht="18.75">
      <c r="A1" s="158"/>
      <c r="B1" s="158"/>
      <c r="C1" s="158"/>
      <c r="D1" s="158"/>
      <c r="E1" s="158"/>
      <c r="F1" s="158"/>
      <c r="G1" s="158"/>
      <c r="H1" s="158"/>
      <c r="I1" s="158"/>
      <c r="J1" s="159" t="s">
        <v>164</v>
      </c>
      <c r="K1" s="158"/>
      <c r="L1" s="158"/>
      <c r="M1" s="158"/>
      <c r="N1" s="158"/>
      <c r="O1" s="158"/>
      <c r="P1" s="158"/>
      <c r="Q1" s="158"/>
      <c r="R1" s="158"/>
      <c r="S1" s="158"/>
      <c r="T1" s="158"/>
      <c r="U1" s="158"/>
      <c r="V1" s="350"/>
      <c r="W1" s="373"/>
      <c r="X1" s="158"/>
      <c r="Y1" s="158"/>
    </row>
    <row r="2" spans="1:27" ht="179.25">
      <c r="A2" s="133" t="s">
        <v>151</v>
      </c>
      <c r="B2" s="134" t="s">
        <v>152</v>
      </c>
      <c r="C2" s="135" t="str">
        <f>судьи!E22</f>
        <v>Аверина Александра Викторовна</v>
      </c>
      <c r="D2" s="135" t="str">
        <f>судьи!F22</f>
        <v>Акчурин Константин Эдуардович</v>
      </c>
      <c r="E2" s="135" t="str">
        <f>судьи!G22</f>
        <v>Александр Вастаев</v>
      </c>
      <c r="F2" s="135" t="str">
        <f>судьи!H22</f>
        <v>Андреев Вячеслав Викторович</v>
      </c>
      <c r="G2" s="135" t="str">
        <f>судьи!I22</f>
        <v>Андрушевич Алексей</v>
      </c>
      <c r="H2" s="135" t="str">
        <f>судьи!J22</f>
        <v>Басалаев Андрей Викторович</v>
      </c>
      <c r="I2" s="135" t="str">
        <f>судьи!K22</f>
        <v>Елизаров Андрей</v>
      </c>
      <c r="J2" s="135" t="str">
        <f>судьи!L22</f>
        <v>Иван Демидов</v>
      </c>
      <c r="K2" s="135" t="str">
        <f>судьи!M22</f>
        <v>Корсаков Алексей Вячеславович</v>
      </c>
      <c r="L2" s="135" t="str">
        <f>судьи!N22</f>
        <v>Кудрявцев Евгений Валерьевич</v>
      </c>
      <c r="M2" s="135" t="str">
        <f>судьи!O22</f>
        <v>Пересыпкин Виталий Фридрихович</v>
      </c>
      <c r="N2" s="135" t="str">
        <f>судьи!P22</f>
        <v>Родимцев Андрей Александрович</v>
      </c>
      <c r="O2" s="135" t="str">
        <f>судьи!Q22</f>
        <v>Русаков Сергей Александрович</v>
      </c>
      <c r="P2" s="135" t="str">
        <f>судьи!R22</f>
        <v>Сазонов Антон Анатольевич</v>
      </c>
      <c r="Q2" s="135" t="str">
        <f>судьи!S22</f>
        <v>Сорокин Юрий</v>
      </c>
      <c r="R2" s="135" t="str">
        <f>судьи!T22</f>
        <v>Фефелов Александр</v>
      </c>
      <c r="S2" s="136" t="s">
        <v>153</v>
      </c>
      <c r="T2" s="137" t="s">
        <v>1203</v>
      </c>
      <c r="U2" s="137" t="s">
        <v>1204</v>
      </c>
      <c r="V2" s="349" t="s">
        <v>154</v>
      </c>
      <c r="W2" s="358" t="s">
        <v>1202</v>
      </c>
      <c r="X2" s="136" t="s">
        <v>106</v>
      </c>
      <c r="Y2" s="137" t="s">
        <v>155</v>
      </c>
      <c r="Z2" s="133" t="s">
        <v>151</v>
      </c>
      <c r="AA2" s="160"/>
    </row>
    <row r="3" spans="1:27">
      <c r="A3" s="140">
        <f>классы!B188</f>
        <v>5</v>
      </c>
      <c r="B3" s="140" t="str">
        <f>классы!C188</f>
        <v>Андрейченко Вадим Александрович, Андрейченко Елена и Леонид</v>
      </c>
      <c r="C3" s="141" t="str">
        <f>IF(IFERROR(VLOOKUP(CONCATENATE($A3,C$2),Исходный!$A$3:$G$3000,7,FALSE),FALSE)=0,"-",IFERROR(VLOOKUP(CONCATENATE($A3,C$2),Исходный!$A$3:$G$3000,7,FALSE),"---"))</f>
        <v>---</v>
      </c>
      <c r="D3" s="141">
        <f>IF(IFERROR(VLOOKUP(CONCATENATE($A3,D$2),Исходный!$A$3:$G$3000,7,FALSE),FALSE)=0,"-",IFERROR(VLOOKUP(CONCATENATE($A3,D$2),Исходный!$A$3:$G$3000,7,FALSE),"---"))</f>
        <v>6</v>
      </c>
      <c r="E3" s="141">
        <f>IF(IFERROR(VLOOKUP(CONCATENATE($A3,E$2),Исходный!$A$3:$G$3000,7,FALSE),FALSE)=0,"-",IFERROR(VLOOKUP(CONCATENATE($A3,E$2),Исходный!$A$3:$G$3000,7,FALSE),"---"))</f>
        <v>2</v>
      </c>
      <c r="F3" s="141">
        <f>IF(IFERROR(VLOOKUP(CONCATENATE($A3,F$2),Исходный!$A$3:$G$3000,7,FALSE),FALSE)=0,"-",IFERROR(VLOOKUP(CONCATENATE($A3,F$2),Исходный!$A$3:$G$3000,7,FALSE),"---"))</f>
        <v>4</v>
      </c>
      <c r="G3" s="141">
        <f>IF(IFERROR(VLOOKUP(CONCATENATE($A3,G$2),Исходный!$A$3:$G$3000,7,FALSE),FALSE)=0,"-",IFERROR(VLOOKUP(CONCATENATE($A3,G$2),Исходный!$A$3:$G$3000,7,FALSE),"---"))</f>
        <v>6</v>
      </c>
      <c r="H3" s="141">
        <f>IF(IFERROR(VLOOKUP(CONCATENATE($A3,H$2),Исходный!$A$3:$G$3000,7,FALSE),FALSE)=0,"-",IFERROR(VLOOKUP(CONCATENATE($A3,H$2),Исходный!$A$3:$G$3000,7,FALSE),"---"))</f>
        <v>4</v>
      </c>
      <c r="I3" s="141">
        <f>IF(IFERROR(VLOOKUP(CONCATENATE($A3,I$2),Исходный!$A$3:$G$3000,7,FALSE),FALSE)=0,"-",IFERROR(VLOOKUP(CONCATENATE($A3,I$2),Исходный!$A$3:$G$3000,7,FALSE),"---"))</f>
        <v>2</v>
      </c>
      <c r="J3" s="141">
        <f>IF(IFERROR(VLOOKUP(CONCATENATE($A3,J$2),Исходный!$A$3:$G$3000,7,FALSE),FALSE)=0,"-",IFERROR(VLOOKUP(CONCATENATE($A3,J$2),Исходный!$A$3:$G$3000,7,FALSE),"---"))</f>
        <v>7</v>
      </c>
      <c r="K3" s="141">
        <f>IF(IFERROR(VLOOKUP(CONCATENATE($A3,K$2),Исходный!$A$3:$G$3000,7,FALSE),FALSE)=0,"-",IFERROR(VLOOKUP(CONCATENATE($A3,K$2),Исходный!$A$3:$G$3000,7,FALSE),"---"))</f>
        <v>5</v>
      </c>
      <c r="L3" s="141">
        <f>IF(IFERROR(VLOOKUP(CONCATENATE($A3,L$2),Исходный!$A$3:$G$3000,7,FALSE),FALSE)=0,"-",IFERROR(VLOOKUP(CONCATENATE($A3,L$2),Исходный!$A$3:$G$3000,7,FALSE),"---"))</f>
        <v>4</v>
      </c>
      <c r="M3" s="141">
        <f>IF(IFERROR(VLOOKUP(CONCATENATE($A3,M$2),Исходный!$A$3:$G$3000,7,FALSE),FALSE)=0,"-",IFERROR(VLOOKUP(CONCATENATE($A3,M$2),Исходный!$A$3:$G$3000,7,FALSE),"---"))</f>
        <v>5</v>
      </c>
      <c r="N3" s="141" t="str">
        <f>IF(IFERROR(VLOOKUP(CONCATENATE($A3,N$2),Исходный!$A$3:$G$3000,7,FALSE),FALSE)=0,"-",IFERROR(VLOOKUP(CONCATENATE($A3,N$2),Исходный!$A$3:$G$3000,7,FALSE),"---"))</f>
        <v>---</v>
      </c>
      <c r="O3" s="141">
        <f>IF(IFERROR(VLOOKUP(CONCATENATE($A3,O$2),Исходный!$A$3:$G$3000,7,FALSE),FALSE)=0,"-",IFERROR(VLOOKUP(CONCATENATE($A3,O$2),Исходный!$A$3:$G$3000,7,FALSE),"---"))</f>
        <v>2</v>
      </c>
      <c r="P3" s="141">
        <f>IF(IFERROR(VLOOKUP(CONCATENATE($A3,P$2),Исходный!$A$3:$G$3000,7,FALSE),FALSE)=0,"-",IFERROR(VLOOKUP(CONCATENATE($A3,P$2),Исходный!$A$3:$G$3000,7,FALSE),"---"))</f>
        <v>9</v>
      </c>
      <c r="Q3" s="141">
        <f>IF(IFERROR(VLOOKUP(CONCATENATE($A3,Q$2),Исходный!$A$3:$G$3000,7,FALSE),FALSE)=0,"-",IFERROR(VLOOKUP(CONCATENATE($A3,Q$2),Исходный!$A$3:$G$3000,7,FALSE),"---"))</f>
        <v>5</v>
      </c>
      <c r="R3" s="141" t="str">
        <f>IF(IFERROR(VLOOKUP(CONCATENATE($A3,R$2),Исходный!$A$3:$G$3000,7,FALSE),FALSE)=0,"-",IFERROR(VLOOKUP(CONCATENATE($A3,R$2),Исходный!$A$3:$G$3000,7,FALSE),"---"))</f>
        <v>---</v>
      </c>
      <c r="S3" s="62">
        <f t="shared" ref="S3:S20" si="0">COUNTIF(C3:R3,"&gt;0")</f>
        <v>13</v>
      </c>
      <c r="T3" s="184">
        <f>MIN(C3:R3)</f>
        <v>2</v>
      </c>
      <c r="U3" s="184">
        <f>MAX(C3:R3)</f>
        <v>9</v>
      </c>
      <c r="V3" s="146">
        <f t="shared" ref="V3:V21" si="1">IF(S3&gt;0,AVERAGEIF(C3:R3,"&gt;0",C3:R3)+0.000001*S3+0.000000001*(1/(Y3+0.001)),"-")</f>
        <v>4.6923206925440004</v>
      </c>
      <c r="W3" s="368">
        <f>IF(S3&gt;0,(SUMIF(C3:R3,"&gt;0",C3:R3)-T3-U3)/(S3-2)+0.000001*S3+0.000000001*(1/(Y3+0.001)),"-")</f>
        <v>4.5454675456908538</v>
      </c>
      <c r="X3" s="62">
        <f t="shared" ref="X3:X21" si="2">IFERROR(RANK(W3,$W$3:$W$23,0),"-")</f>
        <v>19</v>
      </c>
      <c r="Y3" s="146">
        <f t="shared" ref="Y3:Y20" si="3">IF(S3&gt;1,VAR(C3:R3),"0")</f>
        <v>4.2307692307692308</v>
      </c>
      <c r="Z3" s="157">
        <f>A3</f>
        <v>5</v>
      </c>
      <c r="AA3" s="160"/>
    </row>
    <row r="4" spans="1:27">
      <c r="A4" s="140">
        <f>классы!B189</f>
        <v>7</v>
      </c>
      <c r="B4" s="140" t="str">
        <f>классы!C189</f>
        <v>Сергей Селюков</v>
      </c>
      <c r="C4" s="141" t="str">
        <f>IF(IFERROR(VLOOKUP(CONCATENATE($A4,C$2),Исходный!$A$3:$G$3000,7,FALSE),FALSE)=0,"-",IFERROR(VLOOKUP(CONCATENATE($A4,C$2),Исходный!$A$3:$G$3000,7,FALSE),"---"))</f>
        <v>---</v>
      </c>
      <c r="D4" s="141">
        <f>IF(IFERROR(VLOOKUP(CONCATENATE($A4,D$2),Исходный!$A$3:$G$3000,7,FALSE),FALSE)=0,"-",IFERROR(VLOOKUP(CONCATENATE($A4,D$2),Исходный!$A$3:$G$3000,7,FALSE),"---"))</f>
        <v>11</v>
      </c>
      <c r="E4" s="141">
        <f>IF(IFERROR(VLOOKUP(CONCATENATE($A4,E$2),Исходный!$A$3:$G$3000,7,FALSE),FALSE)=0,"-",IFERROR(VLOOKUP(CONCATENATE($A4,E$2),Исходный!$A$3:$G$3000,7,FALSE),"---"))</f>
        <v>5</v>
      </c>
      <c r="F4" s="141">
        <f>IF(IFERROR(VLOOKUP(CONCATENATE($A4,F$2),Исходный!$A$3:$G$3000,7,FALSE),FALSE)=0,"-",IFERROR(VLOOKUP(CONCATENATE($A4,F$2),Исходный!$A$3:$G$3000,7,FALSE),"---"))</f>
        <v>5</v>
      </c>
      <c r="G4" s="141">
        <f>IF(IFERROR(VLOOKUP(CONCATENATE($A4,G$2),Исходный!$A$3:$G$3000,7,FALSE),FALSE)=0,"-",IFERROR(VLOOKUP(CONCATENATE($A4,G$2),Исходный!$A$3:$G$3000,7,FALSE),"---"))</f>
        <v>5</v>
      </c>
      <c r="H4" s="141">
        <f>IF(IFERROR(VLOOKUP(CONCATENATE($A4,H$2),Исходный!$A$3:$G$3000,7,FALSE),FALSE)=0,"-",IFERROR(VLOOKUP(CONCATENATE($A4,H$2),Исходный!$A$3:$G$3000,7,FALSE),"---"))</f>
        <v>5</v>
      </c>
      <c r="I4" s="141">
        <f>IF(IFERROR(VLOOKUP(CONCATENATE($A4,I$2),Исходный!$A$3:$G$3000,7,FALSE),FALSE)=0,"-",IFERROR(VLOOKUP(CONCATENATE($A4,I$2),Исходный!$A$3:$G$3000,7,FALSE),"---"))</f>
        <v>6</v>
      </c>
      <c r="J4" s="141">
        <f>IF(IFERROR(VLOOKUP(CONCATENATE($A4,J$2),Исходный!$A$3:$G$3000,7,FALSE),FALSE)=0,"-",IFERROR(VLOOKUP(CONCATENATE($A4,J$2),Исходный!$A$3:$G$3000,7,FALSE),"---"))</f>
        <v>10</v>
      </c>
      <c r="K4" s="141">
        <f>IF(IFERROR(VLOOKUP(CONCATENATE($A4,K$2),Исходный!$A$3:$G$3000,7,FALSE),FALSE)=0,"-",IFERROR(VLOOKUP(CONCATENATE($A4,K$2),Исходный!$A$3:$G$3000,7,FALSE),"---"))</f>
        <v>7</v>
      </c>
      <c r="L4" s="141">
        <f>IF(IFERROR(VLOOKUP(CONCATENATE($A4,L$2),Исходный!$A$3:$G$3000,7,FALSE),FALSE)=0,"-",IFERROR(VLOOKUP(CONCATENATE($A4,L$2),Исходный!$A$3:$G$3000,7,FALSE),"---"))</f>
        <v>4</v>
      </c>
      <c r="M4" s="141">
        <f>IF(IFERROR(VLOOKUP(CONCATENATE($A4,M$2),Исходный!$A$3:$G$3000,7,FALSE),FALSE)=0,"-",IFERROR(VLOOKUP(CONCATENATE($A4,M$2),Исходный!$A$3:$G$3000,7,FALSE),"---"))</f>
        <v>6</v>
      </c>
      <c r="N4" s="141" t="str">
        <f>IF(IFERROR(VLOOKUP(CONCATENATE($A4,N$2),Исходный!$A$3:$G$3000,7,FALSE),FALSE)=0,"-",IFERROR(VLOOKUP(CONCATENATE($A4,N$2),Исходный!$A$3:$G$3000,7,FALSE),"---"))</f>
        <v>---</v>
      </c>
      <c r="O4" s="141">
        <f>IF(IFERROR(VLOOKUP(CONCATENATE($A4,O$2),Исходный!$A$3:$G$3000,7,FALSE),FALSE)=0,"-",IFERROR(VLOOKUP(CONCATENATE($A4,O$2),Исходный!$A$3:$G$3000,7,FALSE),"---"))</f>
        <v>4</v>
      </c>
      <c r="P4" s="141">
        <f>IF(IFERROR(VLOOKUP(CONCATENATE($A4,P$2),Исходный!$A$3:$G$3000,7,FALSE),FALSE)=0,"-",IFERROR(VLOOKUP(CONCATENATE($A4,P$2),Исходный!$A$3:$G$3000,7,FALSE),"---"))</f>
        <v>9</v>
      </c>
      <c r="Q4" s="141">
        <f>IF(IFERROR(VLOOKUP(CONCATENATE($A4,Q$2),Исходный!$A$3:$G$3000,7,FALSE),FALSE)=0,"-",IFERROR(VLOOKUP(CONCATENATE($A4,Q$2),Исходный!$A$3:$G$3000,7,FALSE),"---"))</f>
        <v>7</v>
      </c>
      <c r="R4" s="141" t="str">
        <f>IF(IFERROR(VLOOKUP(CONCATENATE($A4,R$2),Исходный!$A$3:$G$3000,7,FALSE),FALSE)=0,"-",IFERROR(VLOOKUP(CONCATENATE($A4,R$2),Исходный!$A$3:$G$3000,7,FALSE),"---"))</f>
        <v>---</v>
      </c>
      <c r="S4" s="62">
        <f t="shared" si="0"/>
        <v>13</v>
      </c>
      <c r="T4" s="184">
        <f t="shared" ref="T4:T21" si="4">MIN(C4:R4)</f>
        <v>4</v>
      </c>
      <c r="U4" s="184">
        <f t="shared" ref="U4:U21" si="5">MAX(C4:R4)</f>
        <v>11</v>
      </c>
      <c r="V4" s="146">
        <f t="shared" si="1"/>
        <v>6.4615514617344036</v>
      </c>
      <c r="W4" s="368">
        <f t="shared" ref="W4:W21" si="6">IF(S4&gt;0,(SUMIF(C4:R4,"&gt;0",C4:R4)-T4-U4)/(S4-2)+0.000001*S4+0.000000001*(1/(Y4+0.001)),"-")</f>
        <v>6.2727402729232145</v>
      </c>
      <c r="X4" s="62">
        <f t="shared" si="2"/>
        <v>11</v>
      </c>
      <c r="Y4" s="146">
        <f t="shared" si="3"/>
        <v>5.1025641025641066</v>
      </c>
      <c r="Z4" s="157">
        <f t="shared" ref="Z4:Z20" si="7">A4</f>
        <v>7</v>
      </c>
      <c r="AA4" s="160"/>
    </row>
    <row r="5" spans="1:27">
      <c r="A5" s="140">
        <f>классы!B190</f>
        <v>8</v>
      </c>
      <c r="B5" s="140" t="str">
        <f>классы!C190</f>
        <v>Шонин Сергей Викторович</v>
      </c>
      <c r="C5" s="141" t="str">
        <f>IF(IFERROR(VLOOKUP(CONCATENATE($A5,C$2),Исходный!$A$3:$G$3000,7,FALSE),FALSE)=0,"-",IFERROR(VLOOKUP(CONCATENATE($A5,C$2),Исходный!$A$3:$G$3000,7,FALSE),"---"))</f>
        <v>---</v>
      </c>
      <c r="D5" s="141">
        <f>IF(IFERROR(VLOOKUP(CONCATENATE($A5,D$2),Исходный!$A$3:$G$3000,7,FALSE),FALSE)=0,"-",IFERROR(VLOOKUP(CONCATENATE($A5,D$2),Исходный!$A$3:$G$3000,7,FALSE),"---"))</f>
        <v>4</v>
      </c>
      <c r="E5" s="141">
        <f>IF(IFERROR(VLOOKUP(CONCATENATE($A5,E$2),Исходный!$A$3:$G$3000,7,FALSE),FALSE)=0,"-",IFERROR(VLOOKUP(CONCATENATE($A5,E$2),Исходный!$A$3:$G$3000,7,FALSE),"---"))</f>
        <v>8</v>
      </c>
      <c r="F5" s="141">
        <f>IF(IFERROR(VLOOKUP(CONCATENATE($A5,F$2),Исходный!$A$3:$G$3000,7,FALSE),FALSE)=0,"-",IFERROR(VLOOKUP(CONCATENATE($A5,F$2),Исходный!$A$3:$G$3000,7,FALSE),"---"))</f>
        <v>8</v>
      </c>
      <c r="G5" s="141">
        <f>IF(IFERROR(VLOOKUP(CONCATENATE($A5,G$2),Исходный!$A$3:$G$3000,7,FALSE),FALSE)=0,"-",IFERROR(VLOOKUP(CONCATENATE($A5,G$2),Исходный!$A$3:$G$3000,7,FALSE),"---"))</f>
        <v>10</v>
      </c>
      <c r="H5" s="141">
        <f>IF(IFERROR(VLOOKUP(CONCATENATE($A5,H$2),Исходный!$A$3:$G$3000,7,FALSE),FALSE)=0,"-",IFERROR(VLOOKUP(CONCATENATE($A5,H$2),Исходный!$A$3:$G$3000,7,FALSE),"---"))</f>
        <v>11</v>
      </c>
      <c r="I5" s="141">
        <f>IF(IFERROR(VLOOKUP(CONCATENATE($A5,I$2),Исходный!$A$3:$G$3000,7,FALSE),FALSE)=0,"-",IFERROR(VLOOKUP(CONCATENATE($A5,I$2),Исходный!$A$3:$G$3000,7,FALSE),"---"))</f>
        <v>8</v>
      </c>
      <c r="J5" s="141">
        <f>IF(IFERROR(VLOOKUP(CONCATENATE($A5,J$2),Исходный!$A$3:$G$3000,7,FALSE),FALSE)=0,"-",IFERROR(VLOOKUP(CONCATENATE($A5,J$2),Исходный!$A$3:$G$3000,7,FALSE),"---"))</f>
        <v>9</v>
      </c>
      <c r="K5" s="141">
        <f>IF(IFERROR(VLOOKUP(CONCATENATE($A5,K$2),Исходный!$A$3:$G$3000,7,FALSE),FALSE)=0,"-",IFERROR(VLOOKUP(CONCATENATE($A5,K$2),Исходный!$A$3:$G$3000,7,FALSE),"---"))</f>
        <v>9</v>
      </c>
      <c r="L5" s="141">
        <f>IF(IFERROR(VLOOKUP(CONCATENATE($A5,L$2),Исходный!$A$3:$G$3000,7,FALSE),FALSE)=0,"-",IFERROR(VLOOKUP(CONCATENATE($A5,L$2),Исходный!$A$3:$G$3000,7,FALSE),"---"))</f>
        <v>7</v>
      </c>
      <c r="M5" s="141">
        <f>IF(IFERROR(VLOOKUP(CONCATENATE($A5,M$2),Исходный!$A$3:$G$3000,7,FALSE),FALSE)=0,"-",IFERROR(VLOOKUP(CONCATENATE($A5,M$2),Исходный!$A$3:$G$3000,7,FALSE),"---"))</f>
        <v>8</v>
      </c>
      <c r="N5" s="141" t="str">
        <f>IF(IFERROR(VLOOKUP(CONCATENATE($A5,N$2),Исходный!$A$3:$G$3000,7,FALSE),FALSE)=0,"-",IFERROR(VLOOKUP(CONCATENATE($A5,N$2),Исходный!$A$3:$G$3000,7,FALSE),"---"))</f>
        <v>---</v>
      </c>
      <c r="O5" s="141">
        <f>IF(IFERROR(VLOOKUP(CONCATENATE($A5,O$2),Исходный!$A$3:$G$3000,7,FALSE),FALSE)=0,"-",IFERROR(VLOOKUP(CONCATENATE($A5,O$2),Исходный!$A$3:$G$3000,7,FALSE),"---"))</f>
        <v>6</v>
      </c>
      <c r="P5" s="141">
        <f>IF(IFERROR(VLOOKUP(CONCATENATE($A5,P$2),Исходный!$A$3:$G$3000,7,FALSE),FALSE)=0,"-",IFERROR(VLOOKUP(CONCATENATE($A5,P$2),Исходный!$A$3:$G$3000,7,FALSE),"---"))</f>
        <v>9</v>
      </c>
      <c r="Q5" s="141">
        <f>IF(IFERROR(VLOOKUP(CONCATENATE($A5,Q$2),Исходный!$A$3:$G$3000,7,FALSE),FALSE)=0,"-",IFERROR(VLOOKUP(CONCATENATE($A5,Q$2),Исходный!$A$3:$G$3000,7,FALSE),"---"))</f>
        <v>7</v>
      </c>
      <c r="R5" s="141">
        <f>IF(IFERROR(VLOOKUP(CONCATENATE($A5,R$2),Исходный!$A$3:$G$3000,7,FALSE),FALSE)=0,"-",IFERROR(VLOOKUP(CONCATENATE($A5,R$2),Исходный!$A$3:$G$3000,7,FALSE),"---"))</f>
        <v>10</v>
      </c>
      <c r="S5" s="62">
        <f t="shared" si="0"/>
        <v>14</v>
      </c>
      <c r="T5" s="184">
        <f t="shared" si="4"/>
        <v>4</v>
      </c>
      <c r="U5" s="184">
        <f t="shared" si="5"/>
        <v>11</v>
      </c>
      <c r="V5" s="146">
        <f t="shared" si="1"/>
        <v>8.1428711431686889</v>
      </c>
      <c r="W5" s="368">
        <f t="shared" si="6"/>
        <v>8.2500140003115465</v>
      </c>
      <c r="X5" s="62">
        <f t="shared" si="2"/>
        <v>1</v>
      </c>
      <c r="Y5" s="146">
        <f t="shared" si="3"/>
        <v>3.2087912087912049</v>
      </c>
      <c r="Z5" s="157">
        <f t="shared" si="7"/>
        <v>8</v>
      </c>
      <c r="AA5" s="160"/>
    </row>
    <row r="6" spans="1:27">
      <c r="A6" s="140">
        <f>классы!B191</f>
        <v>9</v>
      </c>
      <c r="B6" s="140" t="str">
        <f>классы!C191</f>
        <v>Кирилл Михайлович Поспелов</v>
      </c>
      <c r="C6" s="141">
        <f>IF(IFERROR(VLOOKUP(CONCATENATE($A6,C$2),Исходный!$A$3:$G$3000,7,FALSE),FALSE)=0,"-",IFERROR(VLOOKUP(CONCATENATE($A6,C$2),Исходный!$A$3:$G$3000,7,FALSE),"---"))</f>
        <v>6</v>
      </c>
      <c r="D6" s="141">
        <f>IF(IFERROR(VLOOKUP(CONCATENATE($A6,D$2),Исходный!$A$3:$G$3000,7,FALSE),FALSE)=0,"-",IFERROR(VLOOKUP(CONCATENATE($A6,D$2),Исходный!$A$3:$G$3000,7,FALSE),"---"))</f>
        <v>10</v>
      </c>
      <c r="E6" s="141">
        <f>IF(IFERROR(VLOOKUP(CONCATENATE($A6,E$2),Исходный!$A$3:$G$3000,7,FALSE),FALSE)=0,"-",IFERROR(VLOOKUP(CONCATENATE($A6,E$2),Исходный!$A$3:$G$3000,7,FALSE),"---"))</f>
        <v>3</v>
      </c>
      <c r="F6" s="141">
        <f>IF(IFERROR(VLOOKUP(CONCATENATE($A6,F$2),Исходный!$A$3:$G$3000,7,FALSE),FALSE)=0,"-",IFERROR(VLOOKUP(CONCATENATE($A6,F$2),Исходный!$A$3:$G$3000,7,FALSE),"---"))</f>
        <v>6</v>
      </c>
      <c r="G6" s="141">
        <f>IF(IFERROR(VLOOKUP(CONCATENATE($A6,G$2),Исходный!$A$3:$G$3000,7,FALSE),FALSE)=0,"-",IFERROR(VLOOKUP(CONCATENATE($A6,G$2),Исходный!$A$3:$G$3000,7,FALSE),"---"))</f>
        <v>8</v>
      </c>
      <c r="H6" s="141" t="str">
        <f>IF(IFERROR(VLOOKUP(CONCATENATE($A6,H$2),Исходный!$A$3:$G$3000,7,FALSE),FALSE)=0,"-",IFERROR(VLOOKUP(CONCATENATE($A6,H$2),Исходный!$A$3:$G$3000,7,FALSE),"---"))</f>
        <v>---</v>
      </c>
      <c r="I6" s="141">
        <f>IF(IFERROR(VLOOKUP(CONCATENATE($A6,I$2),Исходный!$A$3:$G$3000,7,FALSE),FALSE)=0,"-",IFERROR(VLOOKUP(CONCATENATE($A6,I$2),Исходный!$A$3:$G$3000,7,FALSE),"---"))</f>
        <v>5</v>
      </c>
      <c r="J6" s="141">
        <f>IF(IFERROR(VLOOKUP(CONCATENATE($A6,J$2),Исходный!$A$3:$G$3000,7,FALSE),FALSE)=0,"-",IFERROR(VLOOKUP(CONCATENATE($A6,J$2),Исходный!$A$3:$G$3000,7,FALSE),"---"))</f>
        <v>12</v>
      </c>
      <c r="K6" s="141">
        <f>IF(IFERROR(VLOOKUP(CONCATENATE($A6,K$2),Исходный!$A$3:$G$3000,7,FALSE),FALSE)=0,"-",IFERROR(VLOOKUP(CONCATENATE($A6,K$2),Исходный!$A$3:$G$3000,7,FALSE),"---"))</f>
        <v>10</v>
      </c>
      <c r="L6" s="141">
        <f>IF(IFERROR(VLOOKUP(CONCATENATE($A6,L$2),Исходный!$A$3:$G$3000,7,FALSE),FALSE)=0,"-",IFERROR(VLOOKUP(CONCATENATE($A6,L$2),Исходный!$A$3:$G$3000,7,FALSE),"---"))</f>
        <v>7</v>
      </c>
      <c r="M6" s="141">
        <f>IF(IFERROR(VLOOKUP(CONCATENATE($A6,M$2),Исходный!$A$3:$G$3000,7,FALSE),FALSE)=0,"-",IFERROR(VLOOKUP(CONCATENATE($A6,M$2),Исходный!$A$3:$G$3000,7,FALSE),"---"))</f>
        <v>6</v>
      </c>
      <c r="N6" s="141" t="str">
        <f>IF(IFERROR(VLOOKUP(CONCATENATE($A6,N$2),Исходный!$A$3:$G$3000,7,FALSE),FALSE)=0,"-",IFERROR(VLOOKUP(CONCATENATE($A6,N$2),Исходный!$A$3:$G$3000,7,FALSE),"---"))</f>
        <v>---</v>
      </c>
      <c r="O6" s="141">
        <f>IF(IFERROR(VLOOKUP(CONCATENATE($A6,O$2),Исходный!$A$3:$G$3000,7,FALSE),FALSE)=0,"-",IFERROR(VLOOKUP(CONCATENATE($A6,O$2),Исходный!$A$3:$G$3000,7,FALSE),"---"))</f>
        <v>4</v>
      </c>
      <c r="P6" s="141">
        <f>IF(IFERROR(VLOOKUP(CONCATENATE($A6,P$2),Исходный!$A$3:$G$3000,7,FALSE),FALSE)=0,"-",IFERROR(VLOOKUP(CONCATENATE($A6,P$2),Исходный!$A$3:$G$3000,7,FALSE),"---"))</f>
        <v>9</v>
      </c>
      <c r="Q6" s="141">
        <f>IF(IFERROR(VLOOKUP(CONCATENATE($A6,Q$2),Исходный!$A$3:$G$3000,7,FALSE),FALSE)=0,"-",IFERROR(VLOOKUP(CONCATENATE($A6,Q$2),Исходный!$A$3:$G$3000,7,FALSE),"---"))</f>
        <v>6</v>
      </c>
      <c r="R6" s="141" t="str">
        <f>IF(IFERROR(VLOOKUP(CONCATENATE($A6,R$2),Исходный!$A$3:$G$3000,7,FALSE),FALSE)=0,"-",IFERROR(VLOOKUP(CONCATENATE($A6,R$2),Исходный!$A$3:$G$3000,7,FALSE),"---"))</f>
        <v>---</v>
      </c>
      <c r="S6" s="62">
        <f t="shared" si="0"/>
        <v>13</v>
      </c>
      <c r="T6" s="184">
        <f t="shared" si="4"/>
        <v>3</v>
      </c>
      <c r="U6" s="184">
        <f t="shared" si="5"/>
        <v>12</v>
      </c>
      <c r="V6" s="146">
        <f t="shared" si="1"/>
        <v>7.0769360770713439</v>
      </c>
      <c r="W6" s="368">
        <f t="shared" si="6"/>
        <v>7.0000130001482672</v>
      </c>
      <c r="X6" s="62">
        <f t="shared" si="2"/>
        <v>6</v>
      </c>
      <c r="Y6" s="146">
        <f t="shared" si="3"/>
        <v>6.7435897435897418</v>
      </c>
      <c r="Z6" s="157">
        <f t="shared" si="7"/>
        <v>9</v>
      </c>
      <c r="AA6" s="160"/>
    </row>
    <row r="7" spans="1:27">
      <c r="A7" s="140">
        <f>классы!B192</f>
        <v>10</v>
      </c>
      <c r="B7" s="140" t="str">
        <f>классы!C192</f>
        <v>Ткачев Алексей Петрович</v>
      </c>
      <c r="C7" s="141" t="str">
        <f>IF(IFERROR(VLOOKUP(CONCATENATE($A7,C$2),Исходный!$A$3:$G$3000,7,FALSE),FALSE)=0,"-",IFERROR(VLOOKUP(CONCATENATE($A7,C$2),Исходный!$A$3:$G$3000,7,FALSE),"---"))</f>
        <v>---</v>
      </c>
      <c r="D7" s="141" t="str">
        <f>IF(IFERROR(VLOOKUP(CONCATENATE($A7,D$2),Исходный!$A$3:$G$3000,7,FALSE),FALSE)=0,"-",IFERROR(VLOOKUP(CONCATENATE($A7,D$2),Исходный!$A$3:$G$3000,7,FALSE),"---"))</f>
        <v>---</v>
      </c>
      <c r="E7" s="141" t="str">
        <f>IF(IFERROR(VLOOKUP(CONCATENATE($A7,E$2),Исходный!$A$3:$G$3000,7,FALSE),FALSE)=0,"-",IFERROR(VLOOKUP(CONCATENATE($A7,E$2),Исходный!$A$3:$G$3000,7,FALSE),"---"))</f>
        <v>---</v>
      </c>
      <c r="F7" s="141" t="str">
        <f>IF(IFERROR(VLOOKUP(CONCATENATE($A7,F$2),Исходный!$A$3:$G$3000,7,FALSE),FALSE)=0,"-",IFERROR(VLOOKUP(CONCATENATE($A7,F$2),Исходный!$A$3:$G$3000,7,FALSE),"---"))</f>
        <v>---</v>
      </c>
      <c r="G7" s="141" t="str">
        <f>IF(IFERROR(VLOOKUP(CONCATENATE($A7,G$2),Исходный!$A$3:$G$3000,7,FALSE),FALSE)=0,"-",IFERROR(VLOOKUP(CONCATENATE($A7,G$2),Исходный!$A$3:$G$3000,7,FALSE),"---"))</f>
        <v>---</v>
      </c>
      <c r="H7" s="141" t="str">
        <f>IF(IFERROR(VLOOKUP(CONCATENATE($A7,H$2),Исходный!$A$3:$G$3000,7,FALSE),FALSE)=0,"-",IFERROR(VLOOKUP(CONCATENATE($A7,H$2),Исходный!$A$3:$G$3000,7,FALSE),"---"))</f>
        <v>---</v>
      </c>
      <c r="I7" s="141" t="str">
        <f>IF(IFERROR(VLOOKUP(CONCATENATE($A7,I$2),Исходный!$A$3:$G$3000,7,FALSE),FALSE)=0,"-",IFERROR(VLOOKUP(CONCATENATE($A7,I$2),Исходный!$A$3:$G$3000,7,FALSE),"---"))</f>
        <v>---</v>
      </c>
      <c r="J7" s="141" t="str">
        <f>IF(IFERROR(VLOOKUP(CONCATENATE($A7,J$2),Исходный!$A$3:$G$3000,7,FALSE),FALSE)=0,"-",IFERROR(VLOOKUP(CONCATENATE($A7,J$2),Исходный!$A$3:$G$3000,7,FALSE),"---"))</f>
        <v>---</v>
      </c>
      <c r="K7" s="141" t="str">
        <f>IF(IFERROR(VLOOKUP(CONCATENATE($A7,K$2),Исходный!$A$3:$G$3000,7,FALSE),FALSE)=0,"-",IFERROR(VLOOKUP(CONCATENATE($A7,K$2),Исходный!$A$3:$G$3000,7,FALSE),"---"))</f>
        <v>---</v>
      </c>
      <c r="L7" s="141" t="str">
        <f>IF(IFERROR(VLOOKUP(CONCATENATE($A7,L$2),Исходный!$A$3:$G$3000,7,FALSE),FALSE)=0,"-",IFERROR(VLOOKUP(CONCATENATE($A7,L$2),Исходный!$A$3:$G$3000,7,FALSE),"---"))</f>
        <v>---</v>
      </c>
      <c r="M7" s="141" t="str">
        <f>IF(IFERROR(VLOOKUP(CONCATENATE($A7,M$2),Исходный!$A$3:$G$3000,7,FALSE),FALSE)=0,"-",IFERROR(VLOOKUP(CONCATENATE($A7,M$2),Исходный!$A$3:$G$3000,7,FALSE),"---"))</f>
        <v>---</v>
      </c>
      <c r="N7" s="141" t="str">
        <f>IF(IFERROR(VLOOKUP(CONCATENATE($A7,N$2),Исходный!$A$3:$G$3000,7,FALSE),FALSE)=0,"-",IFERROR(VLOOKUP(CONCATENATE($A7,N$2),Исходный!$A$3:$G$3000,7,FALSE),"---"))</f>
        <v>---</v>
      </c>
      <c r="O7" s="141" t="str">
        <f>IF(IFERROR(VLOOKUP(CONCATENATE($A7,O$2),Исходный!$A$3:$G$3000,7,FALSE),FALSE)=0,"-",IFERROR(VLOOKUP(CONCATENATE($A7,O$2),Исходный!$A$3:$G$3000,7,FALSE),"---"))</f>
        <v>---</v>
      </c>
      <c r="P7" s="141" t="str">
        <f>IF(IFERROR(VLOOKUP(CONCATENATE($A7,P$2),Исходный!$A$3:$G$3000,7,FALSE),FALSE)=0,"-",IFERROR(VLOOKUP(CONCATENATE($A7,P$2),Исходный!$A$3:$G$3000,7,FALSE),"---"))</f>
        <v>---</v>
      </c>
      <c r="Q7" s="141" t="str">
        <f>IF(IFERROR(VLOOKUP(CONCATENATE($A7,Q$2),Исходный!$A$3:$G$3000,7,FALSE),FALSE)=0,"-",IFERROR(VLOOKUP(CONCATENATE($A7,Q$2),Исходный!$A$3:$G$3000,7,FALSE),"---"))</f>
        <v>---</v>
      </c>
      <c r="R7" s="141" t="str">
        <f>IF(IFERROR(VLOOKUP(CONCATENATE($A7,R$2),Исходный!$A$3:$G$3000,7,FALSE),FALSE)=0,"-",IFERROR(VLOOKUP(CONCATENATE($A7,R$2),Исходный!$A$3:$G$3000,7,FALSE),"---"))</f>
        <v>---</v>
      </c>
      <c r="S7" s="62">
        <f t="shared" si="0"/>
        <v>0</v>
      </c>
      <c r="T7" s="184">
        <f t="shared" si="4"/>
        <v>0</v>
      </c>
      <c r="U7" s="184">
        <f t="shared" si="5"/>
        <v>0</v>
      </c>
      <c r="V7" s="146" t="str">
        <f t="shared" si="1"/>
        <v>-</v>
      </c>
      <c r="W7" s="368" t="str">
        <f t="shared" si="6"/>
        <v>-</v>
      </c>
      <c r="X7" s="62" t="str">
        <f t="shared" si="2"/>
        <v>-</v>
      </c>
      <c r="Y7" s="146" t="str">
        <f t="shared" si="3"/>
        <v>0</v>
      </c>
      <c r="Z7" s="157">
        <f t="shared" si="7"/>
        <v>10</v>
      </c>
      <c r="AA7" s="160"/>
    </row>
    <row r="8" spans="1:27">
      <c r="A8" s="140">
        <f>классы!B193</f>
        <v>14</v>
      </c>
      <c r="B8" s="140" t="str">
        <f>классы!C193</f>
        <v>Мацкевич Екатерина Сергеевна</v>
      </c>
      <c r="C8" s="141">
        <f>IF(IFERROR(VLOOKUP(CONCATENATE($A8,C$2),Исходный!$A$3:$G$3000,7,FALSE),FALSE)=0,"-",IFERROR(VLOOKUP(CONCATENATE($A8,C$2),Исходный!$A$3:$G$3000,7,FALSE),"---"))</f>
        <v>5</v>
      </c>
      <c r="D8" s="141">
        <f>IF(IFERROR(VLOOKUP(CONCATENATE($A8,D$2),Исходный!$A$3:$G$3000,7,FALSE),FALSE)=0,"-",IFERROR(VLOOKUP(CONCATENATE($A8,D$2),Исходный!$A$3:$G$3000,7,FALSE),"---"))</f>
        <v>4</v>
      </c>
      <c r="E8" s="141">
        <f>IF(IFERROR(VLOOKUP(CONCATENATE($A8,E$2),Исходный!$A$3:$G$3000,7,FALSE),FALSE)=0,"-",IFERROR(VLOOKUP(CONCATENATE($A8,E$2),Исходный!$A$3:$G$3000,7,FALSE),"---"))</f>
        <v>8</v>
      </c>
      <c r="F8" s="141">
        <f>IF(IFERROR(VLOOKUP(CONCATENATE($A8,F$2),Исходный!$A$3:$G$3000,7,FALSE),FALSE)=0,"-",IFERROR(VLOOKUP(CONCATENATE($A8,F$2),Исходный!$A$3:$G$3000,7,FALSE),"---"))</f>
        <v>6</v>
      </c>
      <c r="G8" s="141">
        <f>IF(IFERROR(VLOOKUP(CONCATENATE($A8,G$2),Исходный!$A$3:$G$3000,7,FALSE),FALSE)=0,"-",IFERROR(VLOOKUP(CONCATENATE($A8,G$2),Исходный!$A$3:$G$3000,7,FALSE),"---"))</f>
        <v>6</v>
      </c>
      <c r="H8" s="141" t="str">
        <f>IF(IFERROR(VLOOKUP(CONCATENATE($A8,H$2),Исходный!$A$3:$G$3000,7,FALSE),FALSE)=0,"-",IFERROR(VLOOKUP(CONCATENATE($A8,H$2),Исходный!$A$3:$G$3000,7,FALSE),"---"))</f>
        <v>---</v>
      </c>
      <c r="I8" s="141">
        <f>IF(IFERROR(VLOOKUP(CONCATENATE($A8,I$2),Исходный!$A$3:$G$3000,7,FALSE),FALSE)=0,"-",IFERROR(VLOOKUP(CONCATENATE($A8,I$2),Исходный!$A$3:$G$3000,7,FALSE),"---"))</f>
        <v>2</v>
      </c>
      <c r="J8" s="141" t="str">
        <f>IF(IFERROR(VLOOKUP(CONCATENATE($A8,J$2),Исходный!$A$3:$G$3000,7,FALSE),FALSE)=0,"-",IFERROR(VLOOKUP(CONCATENATE($A8,J$2),Исходный!$A$3:$G$3000,7,FALSE),"---"))</f>
        <v>---</v>
      </c>
      <c r="K8" s="141">
        <f>IF(IFERROR(VLOOKUP(CONCATENATE($A8,K$2),Исходный!$A$3:$G$3000,7,FALSE),FALSE)=0,"-",IFERROR(VLOOKUP(CONCATENATE($A8,K$2),Исходный!$A$3:$G$3000,7,FALSE),"---"))</f>
        <v>5</v>
      </c>
      <c r="L8" s="141">
        <f>IF(IFERROR(VLOOKUP(CONCATENATE($A8,L$2),Исходный!$A$3:$G$3000,7,FALSE),FALSE)=0,"-",IFERROR(VLOOKUP(CONCATENATE($A8,L$2),Исходный!$A$3:$G$3000,7,FALSE),"---"))</f>
        <v>7</v>
      </c>
      <c r="M8" s="141">
        <f>IF(IFERROR(VLOOKUP(CONCATENATE($A8,M$2),Исходный!$A$3:$G$3000,7,FALSE),FALSE)=0,"-",IFERROR(VLOOKUP(CONCATENATE($A8,M$2),Исходный!$A$3:$G$3000,7,FALSE),"---"))</f>
        <v>9</v>
      </c>
      <c r="N8" s="141" t="str">
        <f>IF(IFERROR(VLOOKUP(CONCATENATE($A8,N$2),Исходный!$A$3:$G$3000,7,FALSE),FALSE)=0,"-",IFERROR(VLOOKUP(CONCATENATE($A8,N$2),Исходный!$A$3:$G$3000,7,FALSE),"---"))</f>
        <v>---</v>
      </c>
      <c r="O8" s="141">
        <f>IF(IFERROR(VLOOKUP(CONCATENATE($A8,O$2),Исходный!$A$3:$G$3000,7,FALSE),FALSE)=0,"-",IFERROR(VLOOKUP(CONCATENATE($A8,O$2),Исходный!$A$3:$G$3000,7,FALSE),"---"))</f>
        <v>5</v>
      </c>
      <c r="P8" s="141">
        <f>IF(IFERROR(VLOOKUP(CONCATENATE($A8,P$2),Исходный!$A$3:$G$3000,7,FALSE),FALSE)=0,"-",IFERROR(VLOOKUP(CONCATENATE($A8,P$2),Исходный!$A$3:$G$3000,7,FALSE),"---"))</f>
        <v>5</v>
      </c>
      <c r="Q8" s="141">
        <f>IF(IFERROR(VLOOKUP(CONCATENATE($A8,Q$2),Исходный!$A$3:$G$3000,7,FALSE),FALSE)=0,"-",IFERROR(VLOOKUP(CONCATENATE($A8,Q$2),Исходный!$A$3:$G$3000,7,FALSE),"---"))</f>
        <v>5</v>
      </c>
      <c r="R8" s="141" t="str">
        <f>IF(IFERROR(VLOOKUP(CONCATENATE($A8,R$2),Исходный!$A$3:$G$3000,7,FALSE),FALSE)=0,"-",IFERROR(VLOOKUP(CONCATENATE($A8,R$2),Исходный!$A$3:$G$3000,7,FALSE),"---"))</f>
        <v>---</v>
      </c>
      <c r="S8" s="62">
        <f t="shared" si="0"/>
        <v>12</v>
      </c>
      <c r="T8" s="184">
        <f t="shared" si="4"/>
        <v>2</v>
      </c>
      <c r="U8" s="184">
        <f t="shared" si="5"/>
        <v>9</v>
      </c>
      <c r="V8" s="146">
        <f t="shared" si="1"/>
        <v>5.5833453336312129</v>
      </c>
      <c r="W8" s="368">
        <f t="shared" si="6"/>
        <v>5.6000120002978795</v>
      </c>
      <c r="X8" s="62">
        <f t="shared" si="2"/>
        <v>17</v>
      </c>
      <c r="Y8" s="146">
        <f t="shared" si="3"/>
        <v>3.3560606060606077</v>
      </c>
      <c r="Z8" s="157">
        <f t="shared" si="7"/>
        <v>14</v>
      </c>
      <c r="AA8" s="160"/>
    </row>
    <row r="9" spans="1:27">
      <c r="A9" s="140">
        <f>классы!B194</f>
        <v>16</v>
      </c>
      <c r="B9" s="140" t="str">
        <f>классы!C194</f>
        <v>Касьянов Юрий Владимирович</v>
      </c>
      <c r="C9" s="141" t="str">
        <f>IF(IFERROR(VLOOKUP(CONCATENATE($A9,C$2),Исходный!$A$3:$G$3000,7,FALSE),FALSE)=0,"-",IFERROR(VLOOKUP(CONCATENATE($A9,C$2),Исходный!$A$3:$G$3000,7,FALSE),"---"))</f>
        <v>---</v>
      </c>
      <c r="D9" s="141">
        <f>IF(IFERROR(VLOOKUP(CONCATENATE($A9,D$2),Исходный!$A$3:$G$3000,7,FALSE),FALSE)=0,"-",IFERROR(VLOOKUP(CONCATENATE($A9,D$2),Исходный!$A$3:$G$3000,7,FALSE),"---"))</f>
        <v>2</v>
      </c>
      <c r="E9" s="141">
        <f>IF(IFERROR(VLOOKUP(CONCATENATE($A9,E$2),Исходный!$A$3:$G$3000,7,FALSE),FALSE)=0,"-",IFERROR(VLOOKUP(CONCATENATE($A9,E$2),Исходный!$A$3:$G$3000,7,FALSE),"---"))</f>
        <v>9</v>
      </c>
      <c r="F9" s="141">
        <f>IF(IFERROR(VLOOKUP(CONCATENATE($A9,F$2),Исходный!$A$3:$G$3000,7,FALSE),FALSE)=0,"-",IFERROR(VLOOKUP(CONCATENATE($A9,F$2),Исходный!$A$3:$G$3000,7,FALSE),"---"))</f>
        <v>5</v>
      </c>
      <c r="G9" s="141">
        <f>IF(IFERROR(VLOOKUP(CONCATENATE($A9,G$2),Исходный!$A$3:$G$3000,7,FALSE),FALSE)=0,"-",IFERROR(VLOOKUP(CONCATENATE($A9,G$2),Исходный!$A$3:$G$3000,7,FALSE),"---"))</f>
        <v>6</v>
      </c>
      <c r="H9" s="141" t="str">
        <f>IF(IFERROR(VLOOKUP(CONCATENATE($A9,H$2),Исходный!$A$3:$G$3000,7,FALSE),FALSE)=0,"-",IFERROR(VLOOKUP(CONCATENATE($A9,H$2),Исходный!$A$3:$G$3000,7,FALSE),"---"))</f>
        <v>---</v>
      </c>
      <c r="I9" s="141">
        <f>IF(IFERROR(VLOOKUP(CONCATENATE($A9,I$2),Исходный!$A$3:$G$3000,7,FALSE),FALSE)=0,"-",IFERROR(VLOOKUP(CONCATENATE($A9,I$2),Исходный!$A$3:$G$3000,7,FALSE),"---"))</f>
        <v>8</v>
      </c>
      <c r="J9" s="141">
        <f>IF(IFERROR(VLOOKUP(CONCATENATE($A9,J$2),Исходный!$A$3:$G$3000,7,FALSE),FALSE)=0,"-",IFERROR(VLOOKUP(CONCATENATE($A9,J$2),Исходный!$A$3:$G$3000,7,FALSE),"---"))</f>
        <v>8</v>
      </c>
      <c r="K9" s="141">
        <f>IF(IFERROR(VLOOKUP(CONCATENATE($A9,K$2),Исходный!$A$3:$G$3000,7,FALSE),FALSE)=0,"-",IFERROR(VLOOKUP(CONCATENATE($A9,K$2),Исходный!$A$3:$G$3000,7,FALSE),"---"))</f>
        <v>7</v>
      </c>
      <c r="L9" s="141">
        <f>IF(IFERROR(VLOOKUP(CONCATENATE($A9,L$2),Исходный!$A$3:$G$3000,7,FALSE),FALSE)=0,"-",IFERROR(VLOOKUP(CONCATENATE($A9,L$2),Исходный!$A$3:$G$3000,7,FALSE),"---"))</f>
        <v>6</v>
      </c>
      <c r="M9" s="141">
        <f>IF(IFERROR(VLOOKUP(CONCATENATE($A9,M$2),Исходный!$A$3:$G$3000,7,FALSE),FALSE)=0,"-",IFERROR(VLOOKUP(CONCATENATE($A9,M$2),Исходный!$A$3:$G$3000,7,FALSE),"---"))</f>
        <v>8</v>
      </c>
      <c r="N9" s="141" t="str">
        <f>IF(IFERROR(VLOOKUP(CONCATENATE($A9,N$2),Исходный!$A$3:$G$3000,7,FALSE),FALSE)=0,"-",IFERROR(VLOOKUP(CONCATENATE($A9,N$2),Исходный!$A$3:$G$3000,7,FALSE),"---"))</f>
        <v>---</v>
      </c>
      <c r="O9" s="141">
        <f>IF(IFERROR(VLOOKUP(CONCATENATE($A9,O$2),Исходный!$A$3:$G$3000,7,FALSE),FALSE)=0,"-",IFERROR(VLOOKUP(CONCATENATE($A9,O$2),Исходный!$A$3:$G$3000,7,FALSE),"---"))</f>
        <v>6</v>
      </c>
      <c r="P9" s="141">
        <f>IF(IFERROR(VLOOKUP(CONCATENATE($A9,P$2),Исходный!$A$3:$G$3000,7,FALSE),FALSE)=0,"-",IFERROR(VLOOKUP(CONCATENATE($A9,P$2),Исходный!$A$3:$G$3000,7,FALSE),"---"))</f>
        <v>10</v>
      </c>
      <c r="Q9" s="141">
        <f>IF(IFERROR(VLOOKUP(CONCATENATE($A9,Q$2),Исходный!$A$3:$G$3000,7,FALSE),FALSE)=0,"-",IFERROR(VLOOKUP(CONCATENATE($A9,Q$2),Исходный!$A$3:$G$3000,7,FALSE),"---"))</f>
        <v>6</v>
      </c>
      <c r="R9" s="141" t="str">
        <f>IF(IFERROR(VLOOKUP(CONCATENATE($A9,R$2),Исходный!$A$3:$G$3000,7,FALSE),FALSE)=0,"-",IFERROR(VLOOKUP(CONCATENATE($A9,R$2),Исходный!$A$3:$G$3000,7,FALSE),"---"))</f>
        <v>---</v>
      </c>
      <c r="S9" s="62">
        <f t="shared" si="0"/>
        <v>12</v>
      </c>
      <c r="T9" s="184">
        <f t="shared" si="4"/>
        <v>2</v>
      </c>
      <c r="U9" s="184">
        <f t="shared" si="5"/>
        <v>10</v>
      </c>
      <c r="V9" s="146">
        <f t="shared" si="1"/>
        <v>6.7500120002279269</v>
      </c>
      <c r="W9" s="368">
        <f t="shared" si="6"/>
        <v>6.9000120002279273</v>
      </c>
      <c r="X9" s="62">
        <f t="shared" si="2"/>
        <v>7</v>
      </c>
      <c r="Y9" s="146">
        <f t="shared" si="3"/>
        <v>4.3863636363636367</v>
      </c>
      <c r="Z9" s="157">
        <f t="shared" si="7"/>
        <v>16</v>
      </c>
      <c r="AA9" s="160"/>
    </row>
    <row r="10" spans="1:27">
      <c r="A10" s="140">
        <f>классы!B195</f>
        <v>21</v>
      </c>
      <c r="B10" s="140" t="str">
        <f>классы!C195</f>
        <v>Столяров Александр Александрович</v>
      </c>
      <c r="C10" s="141">
        <f>IF(IFERROR(VLOOKUP(CONCATENATE($A10,C$2),Исходный!$A$3:$G$3000,7,FALSE),FALSE)=0,"-",IFERROR(VLOOKUP(CONCATENATE($A10,C$2),Исходный!$A$3:$G$3000,7,FALSE),"---"))</f>
        <v>5</v>
      </c>
      <c r="D10" s="141">
        <f>IF(IFERROR(VLOOKUP(CONCATENATE($A10,D$2),Исходный!$A$3:$G$3000,7,FALSE),FALSE)=0,"-",IFERROR(VLOOKUP(CONCATENATE($A10,D$2),Исходный!$A$3:$G$3000,7,FALSE),"---"))</f>
        <v>8</v>
      </c>
      <c r="E10" s="141">
        <f>IF(IFERROR(VLOOKUP(CONCATENATE($A10,E$2),Исходный!$A$3:$G$3000,7,FALSE),FALSE)=0,"-",IFERROR(VLOOKUP(CONCATENATE($A10,E$2),Исходный!$A$3:$G$3000,7,FALSE),"---"))</f>
        <v>10</v>
      </c>
      <c r="F10" s="141">
        <f>IF(IFERROR(VLOOKUP(CONCATENATE($A10,F$2),Исходный!$A$3:$G$3000,7,FALSE),FALSE)=0,"-",IFERROR(VLOOKUP(CONCATENATE($A10,F$2),Исходный!$A$3:$G$3000,7,FALSE),"---"))</f>
        <v>8</v>
      </c>
      <c r="G10" s="141">
        <f>IF(IFERROR(VLOOKUP(CONCATENATE($A10,G$2),Исходный!$A$3:$G$3000,7,FALSE),FALSE)=0,"-",IFERROR(VLOOKUP(CONCATENATE($A10,G$2),Исходный!$A$3:$G$3000,7,FALSE),"---"))</f>
        <v>5</v>
      </c>
      <c r="H10" s="141" t="str">
        <f>IF(IFERROR(VLOOKUP(CONCATENATE($A10,H$2),Исходный!$A$3:$G$3000,7,FALSE),FALSE)=0,"-",IFERROR(VLOOKUP(CONCATENATE($A10,H$2),Исходный!$A$3:$G$3000,7,FALSE),"---"))</f>
        <v>---</v>
      </c>
      <c r="I10" s="141">
        <f>IF(IFERROR(VLOOKUP(CONCATENATE($A10,I$2),Исходный!$A$3:$G$3000,7,FALSE),FALSE)=0,"-",IFERROR(VLOOKUP(CONCATENATE($A10,I$2),Исходный!$A$3:$G$3000,7,FALSE),"---"))</f>
        <v>3</v>
      </c>
      <c r="J10" s="141" t="str">
        <f>IF(IFERROR(VLOOKUP(CONCATENATE($A10,J$2),Исходный!$A$3:$G$3000,7,FALSE),FALSE)=0,"-",IFERROR(VLOOKUP(CONCATENATE($A10,J$2),Исходный!$A$3:$G$3000,7,FALSE),"---"))</f>
        <v>---</v>
      </c>
      <c r="K10" s="141">
        <f>IF(IFERROR(VLOOKUP(CONCATENATE($A10,K$2),Исходный!$A$3:$G$3000,7,FALSE),FALSE)=0,"-",IFERROR(VLOOKUP(CONCATENATE($A10,K$2),Исходный!$A$3:$G$3000,7,FALSE),"---"))</f>
        <v>7</v>
      </c>
      <c r="L10" s="141">
        <f>IF(IFERROR(VLOOKUP(CONCATENATE($A10,L$2),Исходный!$A$3:$G$3000,7,FALSE),FALSE)=0,"-",IFERROR(VLOOKUP(CONCATENATE($A10,L$2),Исходный!$A$3:$G$3000,7,FALSE),"---"))</f>
        <v>9</v>
      </c>
      <c r="M10" s="141">
        <f>IF(IFERROR(VLOOKUP(CONCATENATE($A10,M$2),Исходный!$A$3:$G$3000,7,FALSE),FALSE)=0,"-",IFERROR(VLOOKUP(CONCATENATE($A10,M$2),Исходный!$A$3:$G$3000,7,FALSE),"---"))</f>
        <v>8</v>
      </c>
      <c r="N10" s="141" t="str">
        <f>IF(IFERROR(VLOOKUP(CONCATENATE($A10,N$2),Исходный!$A$3:$G$3000,7,FALSE),FALSE)=0,"-",IFERROR(VLOOKUP(CONCATENATE($A10,N$2),Исходный!$A$3:$G$3000,7,FALSE),"---"))</f>
        <v>---</v>
      </c>
      <c r="O10" s="141">
        <f>IF(IFERROR(VLOOKUP(CONCATENATE($A10,O$2),Исходный!$A$3:$G$3000,7,FALSE),FALSE)=0,"-",IFERROR(VLOOKUP(CONCATENATE($A10,O$2),Исходный!$A$3:$G$3000,7,FALSE),"---"))</f>
        <v>6</v>
      </c>
      <c r="P10" s="141">
        <f>IF(IFERROR(VLOOKUP(CONCATENATE($A10,P$2),Исходный!$A$3:$G$3000,7,FALSE),FALSE)=0,"-",IFERROR(VLOOKUP(CONCATENATE($A10,P$2),Исходный!$A$3:$G$3000,7,FALSE),"---"))</f>
        <v>8</v>
      </c>
      <c r="Q10" s="141">
        <f>IF(IFERROR(VLOOKUP(CONCATENATE($A10,Q$2),Исходный!$A$3:$G$3000,7,FALSE),FALSE)=0,"-",IFERROR(VLOOKUP(CONCATENATE($A10,Q$2),Исходный!$A$3:$G$3000,7,FALSE),"---"))</f>
        <v>7</v>
      </c>
      <c r="R10" s="141" t="str">
        <f>IF(IFERROR(VLOOKUP(CONCATENATE($A10,R$2),Исходный!$A$3:$G$3000,7,FALSE),FALSE)=0,"-",IFERROR(VLOOKUP(CONCATENATE($A10,R$2),Исходный!$A$3:$G$3000,7,FALSE),"---"))</f>
        <v>---</v>
      </c>
      <c r="S10" s="62">
        <f t="shared" si="0"/>
        <v>12</v>
      </c>
      <c r="T10" s="184">
        <f t="shared" si="4"/>
        <v>3</v>
      </c>
      <c r="U10" s="184">
        <f t="shared" si="5"/>
        <v>10</v>
      </c>
      <c r="V10" s="146">
        <f t="shared" si="1"/>
        <v>7.0000120002618358</v>
      </c>
      <c r="W10" s="368">
        <f t="shared" si="6"/>
        <v>7.1000120002618354</v>
      </c>
      <c r="X10" s="62">
        <f t="shared" si="2"/>
        <v>5</v>
      </c>
      <c r="Y10" s="146">
        <f t="shared" si="3"/>
        <v>3.8181818181818183</v>
      </c>
      <c r="Z10" s="157">
        <f t="shared" si="7"/>
        <v>21</v>
      </c>
      <c r="AA10" s="160"/>
    </row>
    <row r="11" spans="1:27">
      <c r="A11" s="140">
        <f>классы!B196</f>
        <v>23</v>
      </c>
      <c r="B11" s="140" t="str">
        <f>классы!C196</f>
        <v>Попов Александр Андреевич и КоВыль</v>
      </c>
      <c r="C11" s="141" t="str">
        <f>IF(IFERROR(VLOOKUP(CONCATENATE($A11,C$2),Исходный!$A$3:$G$3000,7,FALSE),FALSE)=0,"-",IFERROR(VLOOKUP(CONCATENATE($A11,C$2),Исходный!$A$3:$G$3000,7,FALSE),"---"))</f>
        <v>---</v>
      </c>
      <c r="D11" s="141">
        <f>IF(IFERROR(VLOOKUP(CONCATENATE($A11,D$2),Исходный!$A$3:$G$3000,7,FALSE),FALSE)=0,"-",IFERROR(VLOOKUP(CONCATENATE($A11,D$2),Исходный!$A$3:$G$3000,7,FALSE),"---"))</f>
        <v>5</v>
      </c>
      <c r="E11" s="141">
        <f>IF(IFERROR(VLOOKUP(CONCATENATE($A11,E$2),Исходный!$A$3:$G$3000,7,FALSE),FALSE)=0,"-",IFERROR(VLOOKUP(CONCATENATE($A11,E$2),Исходный!$A$3:$G$3000,7,FALSE),"---"))</f>
        <v>2</v>
      </c>
      <c r="F11" s="141">
        <f>IF(IFERROR(VLOOKUP(CONCATENATE($A11,F$2),Исходный!$A$3:$G$3000,7,FALSE),FALSE)=0,"-",IFERROR(VLOOKUP(CONCATENATE($A11,F$2),Исходный!$A$3:$G$3000,7,FALSE),"---"))</f>
        <v>5</v>
      </c>
      <c r="G11" s="141">
        <f>IF(IFERROR(VLOOKUP(CONCATENATE($A11,G$2),Исходный!$A$3:$G$3000,7,FALSE),FALSE)=0,"-",IFERROR(VLOOKUP(CONCATENATE($A11,G$2),Исходный!$A$3:$G$3000,7,FALSE),"---"))</f>
        <v>8</v>
      </c>
      <c r="H11" s="141">
        <f>IF(IFERROR(VLOOKUP(CONCATENATE($A11,H$2),Исходный!$A$3:$G$3000,7,FALSE),FALSE)=0,"-",IFERROR(VLOOKUP(CONCATENATE($A11,H$2),Исходный!$A$3:$G$3000,7,FALSE),"---"))</f>
        <v>5</v>
      </c>
      <c r="I11" s="141">
        <f>IF(IFERROR(VLOOKUP(CONCATENATE($A11,I$2),Исходный!$A$3:$G$3000,7,FALSE),FALSE)=0,"-",IFERROR(VLOOKUP(CONCATENATE($A11,I$2),Исходный!$A$3:$G$3000,7,FALSE),"---"))</f>
        <v>2</v>
      </c>
      <c r="J11" s="141" t="str">
        <f>IF(IFERROR(VLOOKUP(CONCATENATE($A11,J$2),Исходный!$A$3:$G$3000,7,FALSE),FALSE)=0,"-",IFERROR(VLOOKUP(CONCATENATE($A11,J$2),Исходный!$A$3:$G$3000,7,FALSE),"---"))</f>
        <v>---</v>
      </c>
      <c r="K11" s="141">
        <f>IF(IFERROR(VLOOKUP(CONCATENATE($A11,K$2),Исходный!$A$3:$G$3000,7,FALSE),FALSE)=0,"-",IFERROR(VLOOKUP(CONCATENATE($A11,K$2),Исходный!$A$3:$G$3000,7,FALSE),"---"))</f>
        <v>2</v>
      </c>
      <c r="L11" s="141">
        <f>IF(IFERROR(VLOOKUP(CONCATENATE($A11,L$2),Исходный!$A$3:$G$3000,7,FALSE),FALSE)=0,"-",IFERROR(VLOOKUP(CONCATENATE($A11,L$2),Исходный!$A$3:$G$3000,7,FALSE),"---"))</f>
        <v>7</v>
      </c>
      <c r="M11" s="141">
        <f>IF(IFERROR(VLOOKUP(CONCATENATE($A11,M$2),Исходный!$A$3:$G$3000,7,FALSE),FALSE)=0,"-",IFERROR(VLOOKUP(CONCATENATE($A11,M$2),Исходный!$A$3:$G$3000,7,FALSE),"---"))</f>
        <v>8</v>
      </c>
      <c r="N11" s="141" t="str">
        <f>IF(IFERROR(VLOOKUP(CONCATENATE($A11,N$2),Исходный!$A$3:$G$3000,7,FALSE),FALSE)=0,"-",IFERROR(VLOOKUP(CONCATENATE($A11,N$2),Исходный!$A$3:$G$3000,7,FALSE),"---"))</f>
        <v>---</v>
      </c>
      <c r="O11" s="141">
        <f>IF(IFERROR(VLOOKUP(CONCATENATE($A11,O$2),Исходный!$A$3:$G$3000,7,FALSE),FALSE)=0,"-",IFERROR(VLOOKUP(CONCATENATE($A11,O$2),Исходный!$A$3:$G$3000,7,FALSE),"---"))</f>
        <v>3</v>
      </c>
      <c r="P11" s="141">
        <f>IF(IFERROR(VLOOKUP(CONCATENATE($A11,P$2),Исходный!$A$3:$G$3000,7,FALSE),FALSE)=0,"-",IFERROR(VLOOKUP(CONCATENATE($A11,P$2),Исходный!$A$3:$G$3000,7,FALSE),"---"))</f>
        <v>9</v>
      </c>
      <c r="Q11" s="141">
        <f>IF(IFERROR(VLOOKUP(CONCATENATE($A11,Q$2),Исходный!$A$3:$G$3000,7,FALSE),FALSE)=0,"-",IFERROR(VLOOKUP(CONCATENATE($A11,Q$2),Исходный!$A$3:$G$3000,7,FALSE),"---"))</f>
        <v>6</v>
      </c>
      <c r="R11" s="141" t="str">
        <f>IF(IFERROR(VLOOKUP(CONCATENATE($A11,R$2),Исходный!$A$3:$G$3000,7,FALSE),FALSE)=0,"-",IFERROR(VLOOKUP(CONCATENATE($A11,R$2),Исходный!$A$3:$G$3000,7,FALSE),"---"))</f>
        <v>---</v>
      </c>
      <c r="S11" s="62">
        <f t="shared" si="0"/>
        <v>12</v>
      </c>
      <c r="T11" s="184">
        <f t="shared" si="4"/>
        <v>2</v>
      </c>
      <c r="U11" s="184">
        <f t="shared" si="5"/>
        <v>9</v>
      </c>
      <c r="V11" s="146">
        <f t="shared" si="1"/>
        <v>5.166678666824537</v>
      </c>
      <c r="W11" s="368">
        <f t="shared" si="6"/>
        <v>5.1000120001578697</v>
      </c>
      <c r="X11" s="62">
        <f t="shared" si="2"/>
        <v>18</v>
      </c>
      <c r="Y11" s="146">
        <f t="shared" si="3"/>
        <v>6.3333333333333348</v>
      </c>
      <c r="Z11" s="157">
        <f t="shared" si="7"/>
        <v>23</v>
      </c>
      <c r="AA11" s="160"/>
    </row>
    <row r="12" spans="1:27">
      <c r="A12" s="140">
        <f>классы!B197</f>
        <v>29</v>
      </c>
      <c r="B12" s="140" t="str">
        <f>классы!C197</f>
        <v>Данилина Татьяна Игоревна</v>
      </c>
      <c r="C12" s="141">
        <f>IF(IFERROR(VLOOKUP(CONCATENATE($A12,C$2),Исходный!$A$3:$G$3000,7,FALSE),FALSE)=0,"-",IFERROR(VLOOKUP(CONCATENATE($A12,C$2),Исходный!$A$3:$G$3000,7,FALSE),"---"))</f>
        <v>5</v>
      </c>
      <c r="D12" s="141">
        <f>IF(IFERROR(VLOOKUP(CONCATENATE($A12,D$2),Исходный!$A$3:$G$3000,7,FALSE),FALSE)=0,"-",IFERROR(VLOOKUP(CONCATENATE($A12,D$2),Исходный!$A$3:$G$3000,7,FALSE),"---"))</f>
        <v>8</v>
      </c>
      <c r="E12" s="141">
        <f>IF(IFERROR(VLOOKUP(CONCATENATE($A12,E$2),Исходный!$A$3:$G$3000,7,FALSE),FALSE)=0,"-",IFERROR(VLOOKUP(CONCATENATE($A12,E$2),Исходный!$A$3:$G$3000,7,FALSE),"---"))</f>
        <v>8</v>
      </c>
      <c r="F12" s="141">
        <f>IF(IFERROR(VLOOKUP(CONCATENATE($A12,F$2),Исходный!$A$3:$G$3000,7,FALSE),FALSE)=0,"-",IFERROR(VLOOKUP(CONCATENATE($A12,F$2),Исходный!$A$3:$G$3000,7,FALSE),"---"))</f>
        <v>7</v>
      </c>
      <c r="G12" s="141">
        <f>IF(IFERROR(VLOOKUP(CONCATENATE($A12,G$2),Исходный!$A$3:$G$3000,7,FALSE),FALSE)=0,"-",IFERROR(VLOOKUP(CONCATENATE($A12,G$2),Исходный!$A$3:$G$3000,7,FALSE),"---"))</f>
        <v>12</v>
      </c>
      <c r="H12" s="141">
        <f>IF(IFERROR(VLOOKUP(CONCATENATE($A12,H$2),Исходный!$A$3:$G$3000,7,FALSE),FALSE)=0,"-",IFERROR(VLOOKUP(CONCATENATE($A12,H$2),Исходный!$A$3:$G$3000,7,FALSE),"---"))</f>
        <v>4</v>
      </c>
      <c r="I12" s="141">
        <f>IF(IFERROR(VLOOKUP(CONCATENATE($A12,I$2),Исходный!$A$3:$G$3000,7,FALSE),FALSE)=0,"-",IFERROR(VLOOKUP(CONCATENATE($A12,I$2),Исходный!$A$3:$G$3000,7,FALSE),"---"))</f>
        <v>9</v>
      </c>
      <c r="J12" s="141">
        <f>IF(IFERROR(VLOOKUP(CONCATENATE($A12,J$2),Исходный!$A$3:$G$3000,7,FALSE),FALSE)=0,"-",IFERROR(VLOOKUP(CONCATENATE($A12,J$2),Исходный!$A$3:$G$3000,7,FALSE),"---"))</f>
        <v>11</v>
      </c>
      <c r="K12" s="141">
        <f>IF(IFERROR(VLOOKUP(CONCATENATE($A12,K$2),Исходный!$A$3:$G$3000,7,FALSE),FALSE)=0,"-",IFERROR(VLOOKUP(CONCATENATE($A12,K$2),Исходный!$A$3:$G$3000,7,FALSE),"---"))</f>
        <v>7</v>
      </c>
      <c r="L12" s="141">
        <f>IF(IFERROR(VLOOKUP(CONCATENATE($A12,L$2),Исходный!$A$3:$G$3000,7,FALSE),FALSE)=0,"-",IFERROR(VLOOKUP(CONCATENATE($A12,L$2),Исходный!$A$3:$G$3000,7,FALSE),"---"))</f>
        <v>8</v>
      </c>
      <c r="M12" s="141">
        <f>IF(IFERROR(VLOOKUP(CONCATENATE($A12,M$2),Исходный!$A$3:$G$3000,7,FALSE),FALSE)=0,"-",IFERROR(VLOOKUP(CONCATENATE($A12,M$2),Исходный!$A$3:$G$3000,7,FALSE),"---"))</f>
        <v>7</v>
      </c>
      <c r="N12" s="141" t="str">
        <f>IF(IFERROR(VLOOKUP(CONCATENATE($A12,N$2),Исходный!$A$3:$G$3000,7,FALSE),FALSE)=0,"-",IFERROR(VLOOKUP(CONCATENATE($A12,N$2),Исходный!$A$3:$G$3000,7,FALSE),"---"))</f>
        <v>---</v>
      </c>
      <c r="O12" s="141">
        <f>IF(IFERROR(VLOOKUP(CONCATENATE($A12,O$2),Исходный!$A$3:$G$3000,7,FALSE),FALSE)=0,"-",IFERROR(VLOOKUP(CONCATENATE($A12,O$2),Исходный!$A$3:$G$3000,7,FALSE),"---"))</f>
        <v>5</v>
      </c>
      <c r="P12" s="141">
        <f>IF(IFERROR(VLOOKUP(CONCATENATE($A12,P$2),Исходный!$A$3:$G$3000,7,FALSE),FALSE)=0,"-",IFERROR(VLOOKUP(CONCATENATE($A12,P$2),Исходный!$A$3:$G$3000,7,FALSE),"---"))</f>
        <v>7</v>
      </c>
      <c r="Q12" s="141">
        <f>IF(IFERROR(VLOOKUP(CONCATENATE($A12,Q$2),Исходный!$A$3:$G$3000,7,FALSE),FALSE)=0,"-",IFERROR(VLOOKUP(CONCATENATE($A12,Q$2),Исходный!$A$3:$G$3000,7,FALSE),"---"))</f>
        <v>7</v>
      </c>
      <c r="R12" s="141" t="str">
        <f>IF(IFERROR(VLOOKUP(CONCATENATE($A12,R$2),Исходный!$A$3:$G$3000,7,FALSE),FALSE)=0,"-",IFERROR(VLOOKUP(CONCATENATE($A12,R$2),Исходный!$A$3:$G$3000,7,FALSE),"---"))</f>
        <v>---</v>
      </c>
      <c r="S12" s="62">
        <f t="shared" si="0"/>
        <v>14</v>
      </c>
      <c r="T12" s="184">
        <f t="shared" si="4"/>
        <v>4</v>
      </c>
      <c r="U12" s="184">
        <f t="shared" si="5"/>
        <v>12</v>
      </c>
      <c r="V12" s="146">
        <f t="shared" si="1"/>
        <v>7.5000140002113378</v>
      </c>
      <c r="W12" s="368">
        <f t="shared" si="6"/>
        <v>7.4166806668780048</v>
      </c>
      <c r="X12" s="62">
        <f t="shared" si="2"/>
        <v>4</v>
      </c>
      <c r="Y12" s="146">
        <f t="shared" si="3"/>
        <v>4.7307692307692308</v>
      </c>
      <c r="Z12" s="157">
        <f t="shared" si="7"/>
        <v>29</v>
      </c>
      <c r="AA12" s="160"/>
    </row>
    <row r="13" spans="1:27">
      <c r="A13" s="140">
        <f>классы!B198</f>
        <v>34</v>
      </c>
      <c r="B13" s="140" t="str">
        <f>классы!C198</f>
        <v>Саликова Александра Владимировна</v>
      </c>
      <c r="C13" s="141" t="str">
        <f>IF(IFERROR(VLOOKUP(CONCATENATE($A13,C$2),Исходный!$A$3:$G$3000,7,FALSE),FALSE)=0,"-",IFERROR(VLOOKUP(CONCATENATE($A13,C$2),Исходный!$A$3:$G$3000,7,FALSE),"---"))</f>
        <v>---</v>
      </c>
      <c r="D13" s="141">
        <f>IF(IFERROR(VLOOKUP(CONCATENATE($A13,D$2),Исходный!$A$3:$G$3000,7,FALSE),FALSE)=0,"-",IFERROR(VLOOKUP(CONCATENATE($A13,D$2),Исходный!$A$3:$G$3000,7,FALSE),"---"))</f>
        <v>9</v>
      </c>
      <c r="E13" s="141">
        <f>IF(IFERROR(VLOOKUP(CONCATENATE($A13,E$2),Исходный!$A$3:$G$3000,7,FALSE),FALSE)=0,"-",IFERROR(VLOOKUP(CONCATENATE($A13,E$2),Исходный!$A$3:$G$3000,7,FALSE),"---"))</f>
        <v>7</v>
      </c>
      <c r="F13" s="141">
        <f>IF(IFERROR(VLOOKUP(CONCATENATE($A13,F$2),Исходный!$A$3:$G$3000,7,FALSE),FALSE)=0,"-",IFERROR(VLOOKUP(CONCATENATE($A13,F$2),Исходный!$A$3:$G$3000,7,FALSE),"---"))</f>
        <v>11</v>
      </c>
      <c r="G13" s="141">
        <f>IF(IFERROR(VLOOKUP(CONCATENATE($A13,G$2),Исходный!$A$3:$G$3000,7,FALSE),FALSE)=0,"-",IFERROR(VLOOKUP(CONCATENATE($A13,G$2),Исходный!$A$3:$G$3000,7,FALSE),"---"))</f>
        <v>7</v>
      </c>
      <c r="H13" s="141">
        <f>IF(IFERROR(VLOOKUP(CONCATENATE($A13,H$2),Исходный!$A$3:$G$3000,7,FALSE),FALSE)=0,"-",IFERROR(VLOOKUP(CONCATENATE($A13,H$2),Исходный!$A$3:$G$3000,7,FALSE),"---"))</f>
        <v>7</v>
      </c>
      <c r="I13" s="141">
        <f>IF(IFERROR(VLOOKUP(CONCATENATE($A13,I$2),Исходный!$A$3:$G$3000,7,FALSE),FALSE)=0,"-",IFERROR(VLOOKUP(CONCATENATE($A13,I$2),Исходный!$A$3:$G$3000,7,FALSE),"---"))</f>
        <v>3</v>
      </c>
      <c r="J13" s="141" t="str">
        <f>IF(IFERROR(VLOOKUP(CONCATENATE($A13,J$2),Исходный!$A$3:$G$3000,7,FALSE),FALSE)=0,"-",IFERROR(VLOOKUP(CONCATENATE($A13,J$2),Исходный!$A$3:$G$3000,7,FALSE),"---"))</f>
        <v>---</v>
      </c>
      <c r="K13" s="141">
        <f>IF(IFERROR(VLOOKUP(CONCATENATE($A13,K$2),Исходный!$A$3:$G$3000,7,FALSE),FALSE)=0,"-",IFERROR(VLOOKUP(CONCATENATE($A13,K$2),Исходный!$A$3:$G$3000,7,FALSE),"---"))</f>
        <v>9</v>
      </c>
      <c r="L13" s="141">
        <f>IF(IFERROR(VLOOKUP(CONCATENATE($A13,L$2),Исходный!$A$3:$G$3000,7,FALSE),FALSE)=0,"-",IFERROR(VLOOKUP(CONCATENATE($A13,L$2),Исходный!$A$3:$G$3000,7,FALSE),"---"))</f>
        <v>10</v>
      </c>
      <c r="M13" s="141">
        <f>IF(IFERROR(VLOOKUP(CONCATENATE($A13,M$2),Исходный!$A$3:$G$3000,7,FALSE),FALSE)=0,"-",IFERROR(VLOOKUP(CONCATENATE($A13,M$2),Исходный!$A$3:$G$3000,7,FALSE),"---"))</f>
        <v>9</v>
      </c>
      <c r="N13" s="141" t="str">
        <f>IF(IFERROR(VLOOKUP(CONCATENATE($A13,N$2),Исходный!$A$3:$G$3000,7,FALSE),FALSE)=0,"-",IFERROR(VLOOKUP(CONCATENATE($A13,N$2),Исходный!$A$3:$G$3000,7,FALSE),"---"))</f>
        <v>---</v>
      </c>
      <c r="O13" s="141">
        <f>IF(IFERROR(VLOOKUP(CONCATENATE($A13,O$2),Исходный!$A$3:$G$3000,7,FALSE),FALSE)=0,"-",IFERROR(VLOOKUP(CONCATENATE($A13,O$2),Исходный!$A$3:$G$3000,7,FALSE),"---"))</f>
        <v>11</v>
      </c>
      <c r="P13" s="141">
        <f>IF(IFERROR(VLOOKUP(CONCATENATE($A13,P$2),Исходный!$A$3:$G$3000,7,FALSE),FALSE)=0,"-",IFERROR(VLOOKUP(CONCATENATE($A13,P$2),Исходный!$A$3:$G$3000,7,FALSE),"---"))</f>
        <v>6</v>
      </c>
      <c r="Q13" s="141">
        <f>IF(IFERROR(VLOOKUP(CONCATENATE($A13,Q$2),Исходный!$A$3:$G$3000,7,FALSE),FALSE)=0,"-",IFERROR(VLOOKUP(CONCATENATE($A13,Q$2),Исходный!$A$3:$G$3000,7,FALSE),"---"))</f>
        <v>7</v>
      </c>
      <c r="R13" s="141">
        <f>IF(IFERROR(VLOOKUP(CONCATENATE($A13,R$2),Исходный!$A$3:$G$3000,7,FALSE),FALSE)=0,"-",IFERROR(VLOOKUP(CONCATENATE($A13,R$2),Исходный!$A$3:$G$3000,7,FALSE),"---"))</f>
        <v>8</v>
      </c>
      <c r="S13" s="62">
        <f t="shared" si="0"/>
        <v>13</v>
      </c>
      <c r="T13" s="184">
        <f t="shared" si="4"/>
        <v>3</v>
      </c>
      <c r="U13" s="184">
        <f t="shared" si="5"/>
        <v>11</v>
      </c>
      <c r="V13" s="146">
        <f t="shared" si="1"/>
        <v>8.0000130002068524</v>
      </c>
      <c r="W13" s="368">
        <f t="shared" si="6"/>
        <v>8.181831182025034</v>
      </c>
      <c r="X13" s="62">
        <f t="shared" si="2"/>
        <v>2</v>
      </c>
      <c r="Y13" s="146">
        <f t="shared" si="3"/>
        <v>4.833333333333333</v>
      </c>
      <c r="Z13" s="157">
        <f t="shared" si="7"/>
        <v>34</v>
      </c>
      <c r="AA13" s="160"/>
    </row>
    <row r="14" spans="1:27">
      <c r="A14" s="140">
        <f>классы!B199</f>
        <v>36</v>
      </c>
      <c r="B14" s="140" t="str">
        <f>классы!C199</f>
        <v>Толубаев Сергей Иванович</v>
      </c>
      <c r="C14" s="141" t="str">
        <f>IF(IFERROR(VLOOKUP(CONCATENATE($A14,C$2),Исходный!$A$3:$G$3000,7,FALSE),FALSE)=0,"-",IFERROR(VLOOKUP(CONCATENATE($A14,C$2),Исходный!$A$3:$G$3000,7,FALSE),"---"))</f>
        <v>---</v>
      </c>
      <c r="D14" s="141">
        <f>IF(IFERROR(VLOOKUP(CONCATENATE($A14,D$2),Исходный!$A$3:$G$3000,7,FALSE),FALSE)=0,"-",IFERROR(VLOOKUP(CONCATENATE($A14,D$2),Исходный!$A$3:$G$3000,7,FALSE),"---"))</f>
        <v>7</v>
      </c>
      <c r="E14" s="141">
        <f>IF(IFERROR(VLOOKUP(CONCATENATE($A14,E$2),Исходный!$A$3:$G$3000,7,FALSE),FALSE)=0,"-",IFERROR(VLOOKUP(CONCATENATE($A14,E$2),Исходный!$A$3:$G$3000,7,FALSE),"---"))</f>
        <v>4</v>
      </c>
      <c r="F14" s="141">
        <f>IF(IFERROR(VLOOKUP(CONCATENATE($A14,F$2),Исходный!$A$3:$G$3000,7,FALSE),FALSE)=0,"-",IFERROR(VLOOKUP(CONCATENATE($A14,F$2),Исходный!$A$3:$G$3000,7,FALSE),"---"))</f>
        <v>6</v>
      </c>
      <c r="G14" s="141">
        <f>IF(IFERROR(VLOOKUP(CONCATENATE($A14,G$2),Исходный!$A$3:$G$3000,7,FALSE),FALSE)=0,"-",IFERROR(VLOOKUP(CONCATENATE($A14,G$2),Исходный!$A$3:$G$3000,7,FALSE),"---"))</f>
        <v>5</v>
      </c>
      <c r="H14" s="141" t="str">
        <f>IF(IFERROR(VLOOKUP(CONCATENATE($A14,H$2),Исходный!$A$3:$G$3000,7,FALSE),FALSE)=0,"-",IFERROR(VLOOKUP(CONCATENATE($A14,H$2),Исходный!$A$3:$G$3000,7,FALSE),"---"))</f>
        <v>---</v>
      </c>
      <c r="I14" s="141">
        <f>IF(IFERROR(VLOOKUP(CONCATENATE($A14,I$2),Исходный!$A$3:$G$3000,7,FALSE),FALSE)=0,"-",IFERROR(VLOOKUP(CONCATENATE($A14,I$2),Исходный!$A$3:$G$3000,7,FALSE),"---"))</f>
        <v>2</v>
      </c>
      <c r="J14" s="141" t="str">
        <f>IF(IFERROR(VLOOKUP(CONCATENATE($A14,J$2),Исходный!$A$3:$G$3000,7,FALSE),FALSE)=0,"-",IFERROR(VLOOKUP(CONCATENATE($A14,J$2),Исходный!$A$3:$G$3000,7,FALSE),"---"))</f>
        <v>---</v>
      </c>
      <c r="K14" s="141">
        <f>IF(IFERROR(VLOOKUP(CONCATENATE($A14,K$2),Исходный!$A$3:$G$3000,7,FALSE),FALSE)=0,"-",IFERROR(VLOOKUP(CONCATENATE($A14,K$2),Исходный!$A$3:$G$3000,7,FALSE),"---"))</f>
        <v>6</v>
      </c>
      <c r="L14" s="141">
        <f>IF(IFERROR(VLOOKUP(CONCATENATE($A14,L$2),Исходный!$A$3:$G$3000,7,FALSE),FALSE)=0,"-",IFERROR(VLOOKUP(CONCATENATE($A14,L$2),Исходный!$A$3:$G$3000,7,FALSE),"---"))</f>
        <v>11</v>
      </c>
      <c r="M14" s="141">
        <f>IF(IFERROR(VLOOKUP(CONCATENATE($A14,M$2),Исходный!$A$3:$G$3000,7,FALSE),FALSE)=0,"-",IFERROR(VLOOKUP(CONCATENATE($A14,M$2),Исходный!$A$3:$G$3000,7,FALSE),"---"))</f>
        <v>6</v>
      </c>
      <c r="N14" s="141" t="str">
        <f>IF(IFERROR(VLOOKUP(CONCATENATE($A14,N$2),Исходный!$A$3:$G$3000,7,FALSE),FALSE)=0,"-",IFERROR(VLOOKUP(CONCATENATE($A14,N$2),Исходный!$A$3:$G$3000,7,FALSE),"---"))</f>
        <v>---</v>
      </c>
      <c r="O14" s="141">
        <f>IF(IFERROR(VLOOKUP(CONCATENATE($A14,O$2),Исходный!$A$3:$G$3000,7,FALSE),FALSE)=0,"-",IFERROR(VLOOKUP(CONCATENATE($A14,O$2),Исходный!$A$3:$G$3000,7,FALSE),"---"))</f>
        <v>7</v>
      </c>
      <c r="P14" s="141">
        <f>IF(IFERROR(VLOOKUP(CONCATENATE($A14,P$2),Исходный!$A$3:$G$3000,7,FALSE),FALSE)=0,"-",IFERROR(VLOOKUP(CONCATENATE($A14,P$2),Исходный!$A$3:$G$3000,7,FALSE),"---"))</f>
        <v>8</v>
      </c>
      <c r="Q14" s="141">
        <f>IF(IFERROR(VLOOKUP(CONCATENATE($A14,Q$2),Исходный!$A$3:$G$3000,7,FALSE),FALSE)=0,"-",IFERROR(VLOOKUP(CONCATENATE($A14,Q$2),Исходный!$A$3:$G$3000,7,FALSE),"---"))</f>
        <v>4</v>
      </c>
      <c r="R14" s="141" t="str">
        <f>IF(IFERROR(VLOOKUP(CONCATENATE($A14,R$2),Исходный!$A$3:$G$3000,7,FALSE),FALSE)=0,"-",IFERROR(VLOOKUP(CONCATENATE($A14,R$2),Исходный!$A$3:$G$3000,7,FALSE),"---"))</f>
        <v>---</v>
      </c>
      <c r="S14" s="62">
        <f t="shared" si="0"/>
        <v>11</v>
      </c>
      <c r="T14" s="184">
        <f t="shared" si="4"/>
        <v>2</v>
      </c>
      <c r="U14" s="184">
        <f t="shared" si="5"/>
        <v>11</v>
      </c>
      <c r="V14" s="146">
        <f t="shared" si="1"/>
        <v>6.0000110001785396</v>
      </c>
      <c r="W14" s="368">
        <f t="shared" si="6"/>
        <v>5.8888998890674289</v>
      </c>
      <c r="X14" s="62">
        <f t="shared" si="2"/>
        <v>15</v>
      </c>
      <c r="Y14" s="146">
        <f t="shared" si="3"/>
        <v>5.6</v>
      </c>
      <c r="Z14" s="157">
        <f t="shared" si="7"/>
        <v>36</v>
      </c>
      <c r="AA14" s="160"/>
    </row>
    <row r="15" spans="1:27">
      <c r="A15" s="140">
        <f>классы!B200</f>
        <v>37</v>
      </c>
      <c r="B15" s="140" t="str">
        <f>классы!C200</f>
        <v>Сизов Дмитрий Генндьевич</v>
      </c>
      <c r="C15" s="141" t="str">
        <f>IF(IFERROR(VLOOKUP(CONCATENATE($A15,C$2),Исходный!$A$3:$G$3000,7,FALSE),FALSE)=0,"-",IFERROR(VLOOKUP(CONCATENATE($A15,C$2),Исходный!$A$3:$G$3000,7,FALSE),"---"))</f>
        <v>---</v>
      </c>
      <c r="D15" s="141">
        <f>IF(IFERROR(VLOOKUP(CONCATENATE($A15,D$2),Исходный!$A$3:$G$3000,7,FALSE),FALSE)=0,"-",IFERROR(VLOOKUP(CONCATENATE($A15,D$2),Исходный!$A$3:$G$3000,7,FALSE),"---"))</f>
        <v>9</v>
      </c>
      <c r="E15" s="141">
        <f>IF(IFERROR(VLOOKUP(CONCATENATE($A15,E$2),Исходный!$A$3:$G$3000,7,FALSE),FALSE)=0,"-",IFERROR(VLOOKUP(CONCATENATE($A15,E$2),Исходный!$A$3:$G$3000,7,FALSE),"---"))</f>
        <v>5</v>
      </c>
      <c r="F15" s="141">
        <f>IF(IFERROR(VLOOKUP(CONCATENATE($A15,F$2),Исходный!$A$3:$G$3000,7,FALSE),FALSE)=0,"-",IFERROR(VLOOKUP(CONCATENATE($A15,F$2),Исходный!$A$3:$G$3000,7,FALSE),"---"))</f>
        <v>6</v>
      </c>
      <c r="G15" s="141">
        <f>IF(IFERROR(VLOOKUP(CONCATENATE($A15,G$2),Исходный!$A$3:$G$3000,7,FALSE),FALSE)=0,"-",IFERROR(VLOOKUP(CONCATENATE($A15,G$2),Исходный!$A$3:$G$3000,7,FALSE),"---"))</f>
        <v>8</v>
      </c>
      <c r="H15" s="141" t="str">
        <f>IF(IFERROR(VLOOKUP(CONCATENATE($A15,H$2),Исходный!$A$3:$G$3000,7,FALSE),FALSE)=0,"-",IFERROR(VLOOKUP(CONCATENATE($A15,H$2),Исходный!$A$3:$G$3000,7,FALSE),"---"))</f>
        <v>---</v>
      </c>
      <c r="I15" s="141">
        <f>IF(IFERROR(VLOOKUP(CONCATENATE($A15,I$2),Исходный!$A$3:$G$3000,7,FALSE),FALSE)=0,"-",IFERROR(VLOOKUP(CONCATENATE($A15,I$2),Исходный!$A$3:$G$3000,7,FALSE),"---"))</f>
        <v>2</v>
      </c>
      <c r="J15" s="141" t="str">
        <f>IF(IFERROR(VLOOKUP(CONCATENATE($A15,J$2),Исходный!$A$3:$G$3000,7,FALSE),FALSE)=0,"-",IFERROR(VLOOKUP(CONCATENATE($A15,J$2),Исходный!$A$3:$G$3000,7,FALSE),"---"))</f>
        <v>---</v>
      </c>
      <c r="K15" s="141">
        <f>IF(IFERROR(VLOOKUP(CONCATENATE($A15,K$2),Исходный!$A$3:$G$3000,7,FALSE),FALSE)=0,"-",IFERROR(VLOOKUP(CONCATENATE($A15,K$2),Исходный!$A$3:$G$3000,7,FALSE),"---"))</f>
        <v>6</v>
      </c>
      <c r="L15" s="141">
        <f>IF(IFERROR(VLOOKUP(CONCATENATE($A15,L$2),Исходный!$A$3:$G$3000,7,FALSE),FALSE)=0,"-",IFERROR(VLOOKUP(CONCATENATE($A15,L$2),Исходный!$A$3:$G$3000,7,FALSE),"---"))</f>
        <v>10</v>
      </c>
      <c r="M15" s="141">
        <f>IF(IFERROR(VLOOKUP(CONCATENATE($A15,M$2),Исходный!$A$3:$G$3000,7,FALSE),FALSE)=0,"-",IFERROR(VLOOKUP(CONCATENATE($A15,M$2),Исходный!$A$3:$G$3000,7,FALSE),"---"))</f>
        <v>7</v>
      </c>
      <c r="N15" s="141" t="str">
        <f>IF(IFERROR(VLOOKUP(CONCATENATE($A15,N$2),Исходный!$A$3:$G$3000,7,FALSE),FALSE)=0,"-",IFERROR(VLOOKUP(CONCATENATE($A15,N$2),Исходный!$A$3:$G$3000,7,FALSE),"---"))</f>
        <v>---</v>
      </c>
      <c r="O15" s="141">
        <f>IF(IFERROR(VLOOKUP(CONCATENATE($A15,O$2),Исходный!$A$3:$G$3000,7,FALSE),FALSE)=0,"-",IFERROR(VLOOKUP(CONCATENATE($A15,O$2),Исходный!$A$3:$G$3000,7,FALSE),"---"))</f>
        <v>6</v>
      </c>
      <c r="P15" s="141">
        <f>IF(IFERROR(VLOOKUP(CONCATENATE($A15,P$2),Исходный!$A$3:$G$3000,7,FALSE),FALSE)=0,"-",IFERROR(VLOOKUP(CONCATENATE($A15,P$2),Исходный!$A$3:$G$3000,7,FALSE),"---"))</f>
        <v>5</v>
      </c>
      <c r="Q15" s="141">
        <f>IF(IFERROR(VLOOKUP(CONCATENATE($A15,Q$2),Исходный!$A$3:$G$3000,7,FALSE),FALSE)=0,"-",IFERROR(VLOOKUP(CONCATENATE($A15,Q$2),Исходный!$A$3:$G$3000,7,FALSE),"---"))</f>
        <v>5</v>
      </c>
      <c r="R15" s="141">
        <f>IF(IFERROR(VLOOKUP(CONCATENATE($A15,R$2),Исходный!$A$3:$G$3000,7,FALSE),FALSE)=0,"-",IFERROR(VLOOKUP(CONCATENATE($A15,R$2),Исходный!$A$3:$G$3000,7,FALSE),"---"))</f>
        <v>9</v>
      </c>
      <c r="S15" s="62">
        <f t="shared" si="0"/>
        <v>12</v>
      </c>
      <c r="T15" s="184">
        <f t="shared" si="4"/>
        <v>2</v>
      </c>
      <c r="U15" s="184">
        <f t="shared" si="5"/>
        <v>10</v>
      </c>
      <c r="V15" s="146">
        <f t="shared" si="1"/>
        <v>6.5000120001999599</v>
      </c>
      <c r="W15" s="368">
        <f t="shared" si="6"/>
        <v>6.6000120001999596</v>
      </c>
      <c r="X15" s="62">
        <f t="shared" si="2"/>
        <v>9</v>
      </c>
      <c r="Y15" s="146">
        <f t="shared" si="3"/>
        <v>5</v>
      </c>
      <c r="Z15" s="157">
        <f t="shared" si="7"/>
        <v>37</v>
      </c>
      <c r="AA15" s="160"/>
    </row>
    <row r="16" spans="1:27">
      <c r="A16" s="140">
        <f>классы!B201</f>
        <v>38</v>
      </c>
      <c r="B16" s="140" t="str">
        <f>классы!C201</f>
        <v>Чернецкая Елена Николаевна</v>
      </c>
      <c r="C16" s="141">
        <f>IF(IFERROR(VLOOKUP(CONCATENATE($A16,C$2),Исходный!$A$3:$G$3000,7,FALSE),FALSE)=0,"-",IFERROR(VLOOKUP(CONCATENATE($A16,C$2),Исходный!$A$3:$G$3000,7,FALSE),"---"))</f>
        <v>4</v>
      </c>
      <c r="D16" s="141">
        <f>IF(IFERROR(VLOOKUP(CONCATENATE($A16,D$2),Исходный!$A$3:$G$3000,7,FALSE),FALSE)=0,"-",IFERROR(VLOOKUP(CONCATENATE($A16,D$2),Исходный!$A$3:$G$3000,7,FALSE),"---"))</f>
        <v>10</v>
      </c>
      <c r="E16" s="141">
        <f>IF(IFERROR(VLOOKUP(CONCATENATE($A16,E$2),Исходный!$A$3:$G$3000,7,FALSE),FALSE)=0,"-",IFERROR(VLOOKUP(CONCATENATE($A16,E$2),Исходный!$A$3:$G$3000,7,FALSE),"---"))</f>
        <v>7</v>
      </c>
      <c r="F16" s="141">
        <f>IF(IFERROR(VLOOKUP(CONCATENATE($A16,F$2),Исходный!$A$3:$G$3000,7,FALSE),FALSE)=0,"-",IFERROR(VLOOKUP(CONCATENATE($A16,F$2),Исходный!$A$3:$G$3000,7,FALSE),"---"))</f>
        <v>5</v>
      </c>
      <c r="G16" s="141">
        <f>IF(IFERROR(VLOOKUP(CONCATENATE($A16,G$2),Исходный!$A$3:$G$3000,7,FALSE),FALSE)=0,"-",IFERROR(VLOOKUP(CONCATENATE($A16,G$2),Исходный!$A$3:$G$3000,7,FALSE),"---"))</f>
        <v>5</v>
      </c>
      <c r="H16" s="141">
        <f>IF(IFERROR(VLOOKUP(CONCATENATE($A16,H$2),Исходный!$A$3:$G$3000,7,FALSE),FALSE)=0,"-",IFERROR(VLOOKUP(CONCATENATE($A16,H$2),Исходный!$A$3:$G$3000,7,FALSE),"---"))</f>
        <v>6</v>
      </c>
      <c r="I16" s="141">
        <f>IF(IFERROR(VLOOKUP(CONCATENATE($A16,I$2),Исходный!$A$3:$G$3000,7,FALSE),FALSE)=0,"-",IFERROR(VLOOKUP(CONCATENATE($A16,I$2),Исходный!$A$3:$G$3000,7,FALSE),"---"))</f>
        <v>3</v>
      </c>
      <c r="J16" s="141" t="str">
        <f>IF(IFERROR(VLOOKUP(CONCATENATE($A16,J$2),Исходный!$A$3:$G$3000,7,FALSE),FALSE)=0,"-",IFERROR(VLOOKUP(CONCATENATE($A16,J$2),Исходный!$A$3:$G$3000,7,FALSE),"---"))</f>
        <v>---</v>
      </c>
      <c r="K16" s="141">
        <f>IF(IFERROR(VLOOKUP(CONCATENATE($A16,K$2),Исходный!$A$3:$G$3000,7,FALSE),FALSE)=0,"-",IFERROR(VLOOKUP(CONCATENATE($A16,K$2),Исходный!$A$3:$G$3000,7,FALSE),"---"))</f>
        <v>6</v>
      </c>
      <c r="L16" s="141">
        <f>IF(IFERROR(VLOOKUP(CONCATENATE($A16,L$2),Исходный!$A$3:$G$3000,7,FALSE),FALSE)=0,"-",IFERROR(VLOOKUP(CONCATENATE($A16,L$2),Исходный!$A$3:$G$3000,7,FALSE),"---"))</f>
        <v>5</v>
      </c>
      <c r="M16" s="141">
        <f>IF(IFERROR(VLOOKUP(CONCATENATE($A16,M$2),Исходный!$A$3:$G$3000,7,FALSE),FALSE)=0,"-",IFERROR(VLOOKUP(CONCATENATE($A16,M$2),Исходный!$A$3:$G$3000,7,FALSE),"---"))</f>
        <v>6</v>
      </c>
      <c r="N16" s="141" t="str">
        <f>IF(IFERROR(VLOOKUP(CONCATENATE($A16,N$2),Исходный!$A$3:$G$3000,7,FALSE),FALSE)=0,"-",IFERROR(VLOOKUP(CONCATENATE($A16,N$2),Исходный!$A$3:$G$3000,7,FALSE),"---"))</f>
        <v>---</v>
      </c>
      <c r="O16" s="141">
        <f>IF(IFERROR(VLOOKUP(CONCATENATE($A16,O$2),Исходный!$A$3:$G$3000,7,FALSE),FALSE)=0,"-",IFERROR(VLOOKUP(CONCATENATE($A16,O$2),Исходный!$A$3:$G$3000,7,FALSE),"---"))</f>
        <v>7</v>
      </c>
      <c r="P16" s="141">
        <f>IF(IFERROR(VLOOKUP(CONCATENATE($A16,P$2),Исходный!$A$3:$G$3000,7,FALSE),FALSE)=0,"-",IFERROR(VLOOKUP(CONCATENATE($A16,P$2),Исходный!$A$3:$G$3000,7,FALSE),"---"))</f>
        <v>8</v>
      </c>
      <c r="Q16" s="141">
        <f>IF(IFERROR(VLOOKUP(CONCATENATE($A16,Q$2),Исходный!$A$3:$G$3000,7,FALSE),FALSE)=0,"-",IFERROR(VLOOKUP(CONCATENATE($A16,Q$2),Исходный!$A$3:$G$3000,7,FALSE),"---"))</f>
        <v>8</v>
      </c>
      <c r="R16" s="141" t="str">
        <f>IF(IFERROR(VLOOKUP(CONCATENATE($A16,R$2),Исходный!$A$3:$G$3000,7,FALSE),FALSE)=0,"-",IFERROR(VLOOKUP(CONCATENATE($A16,R$2),Исходный!$A$3:$G$3000,7,FALSE),"---"))</f>
        <v>---</v>
      </c>
      <c r="S16" s="62">
        <f t="shared" si="0"/>
        <v>13</v>
      </c>
      <c r="T16" s="184">
        <f t="shared" si="4"/>
        <v>3</v>
      </c>
      <c r="U16" s="184">
        <f t="shared" si="5"/>
        <v>10</v>
      </c>
      <c r="V16" s="146">
        <f t="shared" si="1"/>
        <v>6.1538591541338947</v>
      </c>
      <c r="W16" s="368">
        <f t="shared" si="6"/>
        <v>6.0909220911968314</v>
      </c>
      <c r="X16" s="62">
        <f t="shared" si="2"/>
        <v>14</v>
      </c>
      <c r="Y16" s="146">
        <f t="shared" si="3"/>
        <v>3.4743589743589731</v>
      </c>
      <c r="Z16" s="157">
        <f t="shared" si="7"/>
        <v>38</v>
      </c>
      <c r="AA16" s="160"/>
    </row>
    <row r="17" spans="1:27">
      <c r="A17" s="140">
        <f>классы!B202</f>
        <v>51</v>
      </c>
      <c r="B17" s="140" t="str">
        <f>классы!C202</f>
        <v>Басалаев Андрей Викторович</v>
      </c>
      <c r="C17" s="141">
        <f>IF(IFERROR(VLOOKUP(CONCATENATE($A17,C$2),Исходный!$A$3:$G$3000,7,FALSE),FALSE)=0,"-",IFERROR(VLOOKUP(CONCATENATE($A17,C$2),Исходный!$A$3:$G$3000,7,FALSE),"---"))</f>
        <v>7</v>
      </c>
      <c r="D17" s="141">
        <f>IF(IFERROR(VLOOKUP(CONCATENATE($A17,D$2),Исходный!$A$3:$G$3000,7,FALSE),FALSE)=0,"-",IFERROR(VLOOKUP(CONCATENATE($A17,D$2),Исходный!$A$3:$G$3000,7,FALSE),"---"))</f>
        <v>8</v>
      </c>
      <c r="E17" s="141">
        <f>IF(IFERROR(VLOOKUP(CONCATENATE($A17,E$2),Исходный!$A$3:$G$3000,7,FALSE),FALSE)=0,"-",IFERROR(VLOOKUP(CONCATENATE($A17,E$2),Исходный!$A$3:$G$3000,7,FALSE),"---"))</f>
        <v>5</v>
      </c>
      <c r="F17" s="141">
        <f>IF(IFERROR(VLOOKUP(CONCATENATE($A17,F$2),Исходный!$A$3:$G$3000,7,FALSE),FALSE)=0,"-",IFERROR(VLOOKUP(CONCATENATE($A17,F$2),Исходный!$A$3:$G$3000,7,FALSE),"---"))</f>
        <v>10</v>
      </c>
      <c r="G17" s="141">
        <f>IF(IFERROR(VLOOKUP(CONCATENATE($A17,G$2),Исходный!$A$3:$G$3000,7,FALSE),FALSE)=0,"-",IFERROR(VLOOKUP(CONCATENATE($A17,G$2),Исходный!$A$3:$G$3000,7,FALSE),"---"))</f>
        <v>11</v>
      </c>
      <c r="H17" s="141" t="str">
        <f>IF(IFERROR(VLOOKUP(CONCATENATE($A17,H$2),Исходный!$A$3:$G$3000,7,FALSE),FALSE)=0,"-",IFERROR(VLOOKUP(CONCATENATE($A17,H$2),Исходный!$A$3:$G$3000,7,FALSE),"---"))</f>
        <v>---</v>
      </c>
      <c r="I17" s="141">
        <f>IF(IFERROR(VLOOKUP(CONCATENATE($A17,I$2),Исходный!$A$3:$G$3000,7,FALSE),FALSE)=0,"-",IFERROR(VLOOKUP(CONCATENATE($A17,I$2),Исходный!$A$3:$G$3000,7,FALSE),"---"))</f>
        <v>4</v>
      </c>
      <c r="J17" s="141" t="str">
        <f>IF(IFERROR(VLOOKUP(CONCATENATE($A17,J$2),Исходный!$A$3:$G$3000,7,FALSE),FALSE)=0,"-",IFERROR(VLOOKUP(CONCATENATE($A17,J$2),Исходный!$A$3:$G$3000,7,FALSE),"---"))</f>
        <v>---</v>
      </c>
      <c r="K17" s="141">
        <f>IF(IFERROR(VLOOKUP(CONCATENATE($A17,K$2),Исходный!$A$3:$G$3000,7,FALSE),FALSE)=0,"-",IFERROR(VLOOKUP(CONCATENATE($A17,K$2),Исходный!$A$3:$G$3000,7,FALSE),"---"))</f>
        <v>9</v>
      </c>
      <c r="L17" s="141">
        <f>IF(IFERROR(VLOOKUP(CONCATENATE($A17,L$2),Исходный!$A$3:$G$3000,7,FALSE),FALSE)=0,"-",IFERROR(VLOOKUP(CONCATENATE($A17,L$2),Исходный!$A$3:$G$3000,7,FALSE),"---"))</f>
        <v>9</v>
      </c>
      <c r="M17" s="141">
        <f>IF(IFERROR(VLOOKUP(CONCATENATE($A17,M$2),Исходный!$A$3:$G$3000,7,FALSE),FALSE)=0,"-",IFERROR(VLOOKUP(CONCATENATE($A17,M$2),Исходный!$A$3:$G$3000,7,FALSE),"---"))</f>
        <v>8</v>
      </c>
      <c r="N17" s="141" t="str">
        <f>IF(IFERROR(VLOOKUP(CONCATENATE($A17,N$2),Исходный!$A$3:$G$3000,7,FALSE),FALSE)=0,"-",IFERROR(VLOOKUP(CONCATENATE($A17,N$2),Исходный!$A$3:$G$3000,7,FALSE),"---"))</f>
        <v>---</v>
      </c>
      <c r="O17" s="141">
        <f>IF(IFERROR(VLOOKUP(CONCATENATE($A17,O$2),Исходный!$A$3:$G$3000,7,FALSE),FALSE)=0,"-",IFERROR(VLOOKUP(CONCATENATE($A17,O$2),Исходный!$A$3:$G$3000,7,FALSE),"---"))</f>
        <v>8</v>
      </c>
      <c r="P17" s="141">
        <f>IF(IFERROR(VLOOKUP(CONCATENATE($A17,P$2),Исходный!$A$3:$G$3000,7,FALSE),FALSE)=0,"-",IFERROR(VLOOKUP(CONCATENATE($A17,P$2),Исходный!$A$3:$G$3000,7,FALSE),"---"))</f>
        <v>6</v>
      </c>
      <c r="Q17" s="141">
        <f>IF(IFERROR(VLOOKUP(CONCATENATE($A17,Q$2),Исходный!$A$3:$G$3000,7,FALSE),FALSE)=0,"-",IFERROR(VLOOKUP(CONCATENATE($A17,Q$2),Исходный!$A$3:$G$3000,7,FALSE),"---"))</f>
        <v>7</v>
      </c>
      <c r="R17" s="141" t="str">
        <f>IF(IFERROR(VLOOKUP(CONCATENATE($A17,R$2),Исходный!$A$3:$G$3000,7,FALSE),FALSE)=0,"-",IFERROR(VLOOKUP(CONCATENATE($A17,R$2),Исходный!$A$3:$G$3000,7,FALSE),"---"))</f>
        <v>---</v>
      </c>
      <c r="S17" s="62">
        <f t="shared" si="0"/>
        <v>12</v>
      </c>
      <c r="T17" s="184">
        <f t="shared" si="4"/>
        <v>4</v>
      </c>
      <c r="U17" s="184">
        <f t="shared" si="5"/>
        <v>11</v>
      </c>
      <c r="V17" s="146">
        <f t="shared" si="1"/>
        <v>7.6666786669128753</v>
      </c>
      <c r="W17" s="368">
        <f t="shared" si="6"/>
        <v>7.7000120002462085</v>
      </c>
      <c r="X17" s="62">
        <f t="shared" si="2"/>
        <v>3</v>
      </c>
      <c r="Y17" s="146">
        <f t="shared" si="3"/>
        <v>4.060606060606057</v>
      </c>
      <c r="Z17" s="157">
        <f t="shared" si="7"/>
        <v>51</v>
      </c>
      <c r="AA17" s="160"/>
    </row>
    <row r="18" spans="1:27">
      <c r="A18" s="140">
        <f>классы!B203</f>
        <v>54</v>
      </c>
      <c r="B18" s="140" t="str">
        <f>классы!C203</f>
        <v>Силантьева Наталья Ильинична</v>
      </c>
      <c r="C18" s="141" t="str">
        <f>IF(IFERROR(VLOOKUP(CONCATENATE($A18,C$2),Исходный!$A$3:$G$3000,7,FALSE),FALSE)=0,"-",IFERROR(VLOOKUP(CONCATENATE($A18,C$2),Исходный!$A$3:$G$3000,7,FALSE),"---"))</f>
        <v>---</v>
      </c>
      <c r="D18" s="141">
        <f>IF(IFERROR(VLOOKUP(CONCATENATE($A18,D$2),Исходный!$A$3:$G$3000,7,FALSE),FALSE)=0,"-",IFERROR(VLOOKUP(CONCATENATE($A18,D$2),Исходный!$A$3:$G$3000,7,FALSE),"---"))</f>
        <v>5</v>
      </c>
      <c r="E18" s="141">
        <f>IF(IFERROR(VLOOKUP(CONCATENATE($A18,E$2),Исходный!$A$3:$G$3000,7,FALSE),FALSE)=0,"-",IFERROR(VLOOKUP(CONCATENATE($A18,E$2),Исходный!$A$3:$G$3000,7,FALSE),"---"))</f>
        <v>10</v>
      </c>
      <c r="F18" s="141">
        <f>IF(IFERROR(VLOOKUP(CONCATENATE($A18,F$2),Исходный!$A$3:$G$3000,7,FALSE),FALSE)=0,"-",IFERROR(VLOOKUP(CONCATENATE($A18,F$2),Исходный!$A$3:$G$3000,7,FALSE),"---"))</f>
        <v>7</v>
      </c>
      <c r="G18" s="141">
        <f>IF(IFERROR(VLOOKUP(CONCATENATE($A18,G$2),Исходный!$A$3:$G$3000,7,FALSE),FALSE)=0,"-",IFERROR(VLOOKUP(CONCATENATE($A18,G$2),Исходный!$A$3:$G$3000,7,FALSE),"---"))</f>
        <v>6</v>
      </c>
      <c r="H18" s="141" t="str">
        <f>IF(IFERROR(VLOOKUP(CONCATENATE($A18,H$2),Исходный!$A$3:$G$3000,7,FALSE),FALSE)=0,"-",IFERROR(VLOOKUP(CONCATENATE($A18,H$2),Исходный!$A$3:$G$3000,7,FALSE),"---"))</f>
        <v>---</v>
      </c>
      <c r="I18" s="141">
        <f>IF(IFERROR(VLOOKUP(CONCATENATE($A18,I$2),Исходный!$A$3:$G$3000,7,FALSE),FALSE)=0,"-",IFERROR(VLOOKUP(CONCATENATE($A18,I$2),Исходный!$A$3:$G$3000,7,FALSE),"---"))</f>
        <v>2</v>
      </c>
      <c r="J18" s="141" t="str">
        <f>IF(IFERROR(VLOOKUP(CONCATENATE($A18,J$2),Исходный!$A$3:$G$3000,7,FALSE),FALSE)=0,"-",IFERROR(VLOOKUP(CONCATENATE($A18,J$2),Исходный!$A$3:$G$3000,7,FALSE),"---"))</f>
        <v>---</v>
      </c>
      <c r="K18" s="141">
        <f>IF(IFERROR(VLOOKUP(CONCATENATE($A18,K$2),Исходный!$A$3:$G$3000,7,FALSE),FALSE)=0,"-",IFERROR(VLOOKUP(CONCATENATE($A18,K$2),Исходный!$A$3:$G$3000,7,FALSE),"---"))</f>
        <v>4</v>
      </c>
      <c r="L18" s="141">
        <f>IF(IFERROR(VLOOKUP(CONCATENATE($A18,L$2),Исходный!$A$3:$G$3000,7,FALSE),FALSE)=0,"-",IFERROR(VLOOKUP(CONCATENATE($A18,L$2),Исходный!$A$3:$G$3000,7,FALSE),"---"))</f>
        <v>6</v>
      </c>
      <c r="M18" s="141">
        <f>IF(IFERROR(VLOOKUP(CONCATENATE($A18,M$2),Исходный!$A$3:$G$3000,7,FALSE),FALSE)=0,"-",IFERROR(VLOOKUP(CONCATENATE($A18,M$2),Исходный!$A$3:$G$3000,7,FALSE),"---"))</f>
        <v>6</v>
      </c>
      <c r="N18" s="141" t="str">
        <f>IF(IFERROR(VLOOKUP(CONCATENATE($A18,N$2),Исходный!$A$3:$G$3000,7,FALSE),FALSE)=0,"-",IFERROR(VLOOKUP(CONCATENATE($A18,N$2),Исходный!$A$3:$G$3000,7,FALSE),"---"))</f>
        <v>---</v>
      </c>
      <c r="O18" s="141">
        <f>IF(IFERROR(VLOOKUP(CONCATENATE($A18,O$2),Исходный!$A$3:$G$3000,7,FALSE),FALSE)=0,"-",IFERROR(VLOOKUP(CONCATENATE($A18,O$2),Исходный!$A$3:$G$3000,7,FALSE),"---"))</f>
        <v>6</v>
      </c>
      <c r="P18" s="141">
        <f>IF(IFERROR(VLOOKUP(CONCATENATE($A18,P$2),Исходный!$A$3:$G$3000,7,FALSE),FALSE)=0,"-",IFERROR(VLOOKUP(CONCATENATE($A18,P$2),Исходный!$A$3:$G$3000,7,FALSE),"---"))</f>
        <v>8</v>
      </c>
      <c r="Q18" s="141">
        <f>IF(IFERROR(VLOOKUP(CONCATENATE($A18,Q$2),Исходный!$A$3:$G$3000,7,FALSE),FALSE)=0,"-",IFERROR(VLOOKUP(CONCATENATE($A18,Q$2),Исходный!$A$3:$G$3000,7,FALSE),"---"))</f>
        <v>7</v>
      </c>
      <c r="R18" s="141" t="str">
        <f>IF(IFERROR(VLOOKUP(CONCATENATE($A18,R$2),Исходный!$A$3:$G$3000,7,FALSE),FALSE)=0,"-",IFERROR(VLOOKUP(CONCATENATE($A18,R$2),Исходный!$A$3:$G$3000,7,FALSE),"---"))</f>
        <v>---</v>
      </c>
      <c r="S18" s="62">
        <f t="shared" si="0"/>
        <v>11</v>
      </c>
      <c r="T18" s="184">
        <f t="shared" si="4"/>
        <v>2</v>
      </c>
      <c r="U18" s="184">
        <f t="shared" si="5"/>
        <v>10</v>
      </c>
      <c r="V18" s="146">
        <f t="shared" si="1"/>
        <v>6.0909200911420873</v>
      </c>
      <c r="W18" s="368">
        <f t="shared" si="6"/>
        <v>6.1111221113441072</v>
      </c>
      <c r="X18" s="62">
        <f t="shared" si="2"/>
        <v>13</v>
      </c>
      <c r="Y18" s="146">
        <f t="shared" si="3"/>
        <v>4.2909090909090937</v>
      </c>
      <c r="Z18" s="157">
        <f t="shared" si="7"/>
        <v>54</v>
      </c>
      <c r="AA18" s="160"/>
    </row>
    <row r="19" spans="1:27">
      <c r="A19" s="140">
        <f>классы!B204</f>
        <v>55</v>
      </c>
      <c r="B19" s="140" t="str">
        <f>классы!C204</f>
        <v>Аверина Александра Викторовна</v>
      </c>
      <c r="C19" s="141" t="str">
        <f>IF(IFERROR(VLOOKUP(CONCATENATE($A19,C$2),Исходный!$A$3:$G$3000,7,FALSE),FALSE)=0,"-",IFERROR(VLOOKUP(CONCATENATE($A19,C$2),Исходный!$A$3:$G$3000,7,FALSE),"---"))</f>
        <v>---</v>
      </c>
      <c r="D19" s="141">
        <f>IF(IFERROR(VLOOKUP(CONCATENATE($A19,D$2),Исходный!$A$3:$G$3000,7,FALSE),FALSE)=0,"-",IFERROR(VLOOKUP(CONCATENATE($A19,D$2),Исходный!$A$3:$G$3000,7,FALSE),"---"))</f>
        <v>5</v>
      </c>
      <c r="E19" s="141">
        <f>IF(IFERROR(VLOOKUP(CONCATENATE($A19,E$2),Исходный!$A$3:$G$3000,7,FALSE),FALSE)=0,"-",IFERROR(VLOOKUP(CONCATENATE($A19,E$2),Исходный!$A$3:$G$3000,7,FALSE),"---"))</f>
        <v>6</v>
      </c>
      <c r="F19" s="141">
        <f>IF(IFERROR(VLOOKUP(CONCATENATE($A19,F$2),Исходный!$A$3:$G$3000,7,FALSE),FALSE)=0,"-",IFERROR(VLOOKUP(CONCATENATE($A19,F$2),Исходный!$A$3:$G$3000,7,FALSE),"---"))</f>
        <v>4</v>
      </c>
      <c r="G19" s="141">
        <f>IF(IFERROR(VLOOKUP(CONCATENATE($A19,G$2),Исходный!$A$3:$G$3000,7,FALSE),FALSE)=0,"-",IFERROR(VLOOKUP(CONCATENATE($A19,G$2),Исходный!$A$3:$G$3000,7,FALSE),"---"))</f>
        <v>7</v>
      </c>
      <c r="H19" s="141" t="str">
        <f>IF(IFERROR(VLOOKUP(CONCATENATE($A19,H$2),Исходный!$A$3:$G$3000,7,FALSE),FALSE)=0,"-",IFERROR(VLOOKUP(CONCATENATE($A19,H$2),Исходный!$A$3:$G$3000,7,FALSE),"---"))</f>
        <v>---</v>
      </c>
      <c r="I19" s="141">
        <f>IF(IFERROR(VLOOKUP(CONCATENATE($A19,I$2),Исходный!$A$3:$G$3000,7,FALSE),FALSE)=0,"-",IFERROR(VLOOKUP(CONCATENATE($A19,I$2),Исходный!$A$3:$G$3000,7,FALSE),"---"))</f>
        <v>4</v>
      </c>
      <c r="J19" s="141" t="str">
        <f>IF(IFERROR(VLOOKUP(CONCATENATE($A19,J$2),Исходный!$A$3:$G$3000,7,FALSE),FALSE)=0,"-",IFERROR(VLOOKUP(CONCATENATE($A19,J$2),Исходный!$A$3:$G$3000,7,FALSE),"---"))</f>
        <v>---</v>
      </c>
      <c r="K19" s="141">
        <f>IF(IFERROR(VLOOKUP(CONCATENATE($A19,K$2),Исходный!$A$3:$G$3000,7,FALSE),FALSE)=0,"-",IFERROR(VLOOKUP(CONCATENATE($A19,K$2),Исходный!$A$3:$G$3000,7,FALSE),"---"))</f>
        <v>9</v>
      </c>
      <c r="L19" s="141">
        <f>IF(IFERROR(VLOOKUP(CONCATENATE($A19,L$2),Исходный!$A$3:$G$3000,7,FALSE),FALSE)=0,"-",IFERROR(VLOOKUP(CONCATENATE($A19,L$2),Исходный!$A$3:$G$3000,7,FALSE),"---"))</f>
        <v>8</v>
      </c>
      <c r="M19" s="141">
        <f>IF(IFERROR(VLOOKUP(CONCATENATE($A19,M$2),Исходный!$A$3:$G$3000,7,FALSE),FALSE)=0,"-",IFERROR(VLOOKUP(CONCATENATE($A19,M$2),Исходный!$A$3:$G$3000,7,FALSE),"---"))</f>
        <v>6</v>
      </c>
      <c r="N19" s="141" t="str">
        <f>IF(IFERROR(VLOOKUP(CONCATENATE($A19,N$2),Исходный!$A$3:$G$3000,7,FALSE),FALSE)=0,"-",IFERROR(VLOOKUP(CONCATENATE($A19,N$2),Исходный!$A$3:$G$3000,7,FALSE),"---"))</f>
        <v>---</v>
      </c>
      <c r="O19" s="141">
        <f>IF(IFERROR(VLOOKUP(CONCATENATE($A19,O$2),Исходный!$A$3:$G$3000,7,FALSE),FALSE)=0,"-",IFERROR(VLOOKUP(CONCATENATE($A19,O$2),Исходный!$A$3:$G$3000,7,FALSE),"---"))</f>
        <v>6</v>
      </c>
      <c r="P19" s="141">
        <f>IF(IFERROR(VLOOKUP(CONCATENATE($A19,P$2),Исходный!$A$3:$G$3000,7,FALSE),FALSE)=0,"-",IFERROR(VLOOKUP(CONCATENATE($A19,P$2),Исходный!$A$3:$G$3000,7,FALSE),"---"))</f>
        <v>9</v>
      </c>
      <c r="Q19" s="141">
        <f>IF(IFERROR(VLOOKUP(CONCATENATE($A19,Q$2),Исходный!$A$3:$G$3000,7,FALSE),FALSE)=0,"-",IFERROR(VLOOKUP(CONCATENATE($A19,Q$2),Исходный!$A$3:$G$3000,7,FALSE),"---"))</f>
        <v>7</v>
      </c>
      <c r="R19" s="141" t="str">
        <f>IF(IFERROR(VLOOKUP(CONCATENATE($A19,R$2),Исходный!$A$3:$G$3000,7,FALSE),FALSE)=0,"-",IFERROR(VLOOKUP(CONCATENATE($A19,R$2),Исходный!$A$3:$G$3000,7,FALSE),"---"))</f>
        <v>---</v>
      </c>
      <c r="S19" s="62">
        <f t="shared" si="0"/>
        <v>11</v>
      </c>
      <c r="T19" s="184">
        <f t="shared" si="4"/>
        <v>4</v>
      </c>
      <c r="U19" s="184">
        <f t="shared" si="5"/>
        <v>9</v>
      </c>
      <c r="V19" s="146">
        <f t="shared" si="1"/>
        <v>6.4545564548707919</v>
      </c>
      <c r="W19" s="368">
        <f t="shared" si="6"/>
        <v>6.4444554447697824</v>
      </c>
      <c r="X19" s="62">
        <f t="shared" si="2"/>
        <v>10</v>
      </c>
      <c r="Y19" s="146">
        <f t="shared" si="3"/>
        <v>3.072727272727275</v>
      </c>
      <c r="Z19" s="157">
        <f t="shared" si="7"/>
        <v>55</v>
      </c>
      <c r="AA19" s="160"/>
    </row>
    <row r="20" spans="1:27">
      <c r="A20" s="140">
        <f>классы!B205</f>
        <v>57</v>
      </c>
      <c r="B20" s="140" t="str">
        <f>классы!C205</f>
        <v>Аверина Александра Викторовна</v>
      </c>
      <c r="C20" s="141" t="str">
        <f>IF(IFERROR(VLOOKUP(CONCATENATE($A20,C$2),Исходный!$A$3:$G$3000,7,FALSE),FALSE)=0,"-",IFERROR(VLOOKUP(CONCATENATE($A20,C$2),Исходный!$A$3:$G$3000,7,FALSE),"---"))</f>
        <v>---</v>
      </c>
      <c r="D20" s="141">
        <f>IF(IFERROR(VLOOKUP(CONCATENATE($A20,D$2),Исходный!$A$3:$G$3000,7,FALSE),FALSE)=0,"-",IFERROR(VLOOKUP(CONCATENATE($A20,D$2),Исходный!$A$3:$G$3000,7,FALSE),"---"))</f>
        <v>6</v>
      </c>
      <c r="E20" s="141">
        <f>IF(IFERROR(VLOOKUP(CONCATENATE($A20,E$2),Исходный!$A$3:$G$3000,7,FALSE),FALSE)=0,"-",IFERROR(VLOOKUP(CONCATENATE($A20,E$2),Исходный!$A$3:$G$3000,7,FALSE),"---"))</f>
        <v>5</v>
      </c>
      <c r="F20" s="141">
        <f>IF(IFERROR(VLOOKUP(CONCATENATE($A20,F$2),Исходный!$A$3:$G$3000,7,FALSE),FALSE)=0,"-",IFERROR(VLOOKUP(CONCATENATE($A20,F$2),Исходный!$A$3:$G$3000,7,FALSE),"---"))</f>
        <v>5</v>
      </c>
      <c r="G20" s="141">
        <f>IF(IFERROR(VLOOKUP(CONCATENATE($A20,G$2),Исходный!$A$3:$G$3000,7,FALSE),FALSE)=0,"-",IFERROR(VLOOKUP(CONCATENATE($A20,G$2),Исходный!$A$3:$G$3000,7,FALSE),"---"))</f>
        <v>5</v>
      </c>
      <c r="H20" s="141" t="str">
        <f>IF(IFERROR(VLOOKUP(CONCATENATE($A20,H$2),Исходный!$A$3:$G$3000,7,FALSE),FALSE)=0,"-",IFERROR(VLOOKUP(CONCATENATE($A20,H$2),Исходный!$A$3:$G$3000,7,FALSE),"---"))</f>
        <v>---</v>
      </c>
      <c r="I20" s="141">
        <f>IF(IFERROR(VLOOKUP(CONCATENATE($A20,I$2),Исходный!$A$3:$G$3000,7,FALSE),FALSE)=0,"-",IFERROR(VLOOKUP(CONCATENATE($A20,I$2),Исходный!$A$3:$G$3000,7,FALSE),"---"))</f>
        <v>4</v>
      </c>
      <c r="J20" s="141" t="str">
        <f>IF(IFERROR(VLOOKUP(CONCATENATE($A20,J$2),Исходный!$A$3:$G$3000,7,FALSE),FALSE)=0,"-",IFERROR(VLOOKUP(CONCATENATE($A20,J$2),Исходный!$A$3:$G$3000,7,FALSE),"---"))</f>
        <v>---</v>
      </c>
      <c r="K20" s="141">
        <f>IF(IFERROR(VLOOKUP(CONCATENATE($A20,K$2),Исходный!$A$3:$G$3000,7,FALSE),FALSE)=0,"-",IFERROR(VLOOKUP(CONCATENATE($A20,K$2),Исходный!$A$3:$G$3000,7,FALSE),"---"))</f>
        <v>7</v>
      </c>
      <c r="L20" s="141">
        <f>IF(IFERROR(VLOOKUP(CONCATENATE($A20,L$2),Исходный!$A$3:$G$3000,7,FALSE),FALSE)=0,"-",IFERROR(VLOOKUP(CONCATENATE($A20,L$2),Исходный!$A$3:$G$3000,7,FALSE),"---"))</f>
        <v>8</v>
      </c>
      <c r="M20" s="141">
        <f>IF(IFERROR(VLOOKUP(CONCATENATE($A20,M$2),Исходный!$A$3:$G$3000,7,FALSE),FALSE)=0,"-",IFERROR(VLOOKUP(CONCATENATE($A20,M$2),Исходный!$A$3:$G$3000,7,FALSE),"---"))</f>
        <v>9</v>
      </c>
      <c r="N20" s="141" t="str">
        <f>IF(IFERROR(VLOOKUP(CONCATENATE($A20,N$2),Исходный!$A$3:$G$3000,7,FALSE),FALSE)=0,"-",IFERROR(VLOOKUP(CONCATENATE($A20,N$2),Исходный!$A$3:$G$3000,7,FALSE),"---"))</f>
        <v>---</v>
      </c>
      <c r="O20" s="141">
        <f>IF(IFERROR(VLOOKUP(CONCATENATE($A20,O$2),Исходный!$A$3:$G$3000,7,FALSE),FALSE)=0,"-",IFERROR(VLOOKUP(CONCATENATE($A20,O$2),Исходный!$A$3:$G$3000,7,FALSE),"---"))</f>
        <v>6</v>
      </c>
      <c r="P20" s="141">
        <f>IF(IFERROR(VLOOKUP(CONCATENATE($A20,P$2),Исходный!$A$3:$G$3000,7,FALSE),FALSE)=0,"-",IFERROR(VLOOKUP(CONCATENATE($A20,P$2),Исходный!$A$3:$G$3000,7,FALSE),"---"))</f>
        <v>7</v>
      </c>
      <c r="Q20" s="141">
        <f>IF(IFERROR(VLOOKUP(CONCATENATE($A20,Q$2),Исходный!$A$3:$G$3000,7,FALSE),FALSE)=0,"-",IFERROR(VLOOKUP(CONCATENATE($A20,Q$2),Исходный!$A$3:$G$3000,7,FALSE),"---"))</f>
        <v>7</v>
      </c>
      <c r="R20" s="141" t="str">
        <f>IF(IFERROR(VLOOKUP(CONCATENATE($A20,R$2),Исходный!$A$3:$G$3000,7,FALSE),FALSE)=0,"-",IFERROR(VLOOKUP(CONCATENATE($A20,R$2),Исходный!$A$3:$G$3000,7,FALSE),"---"))</f>
        <v>---</v>
      </c>
      <c r="S20" s="62">
        <f t="shared" si="0"/>
        <v>11</v>
      </c>
      <c r="T20" s="184">
        <f t="shared" si="4"/>
        <v>4</v>
      </c>
      <c r="U20" s="184">
        <f t="shared" si="5"/>
        <v>9</v>
      </c>
      <c r="V20" s="146">
        <f t="shared" si="1"/>
        <v>6.2727382731778887</v>
      </c>
      <c r="W20" s="368">
        <f t="shared" si="6"/>
        <v>6.2222332226728385</v>
      </c>
      <c r="X20" s="62">
        <f t="shared" si="2"/>
        <v>12</v>
      </c>
      <c r="Y20" s="146">
        <f t="shared" si="3"/>
        <v>2.2181818181818187</v>
      </c>
      <c r="Z20" s="157">
        <f t="shared" si="7"/>
        <v>57</v>
      </c>
      <c r="AA20" s="160"/>
    </row>
    <row r="21" spans="1:27">
      <c r="A21" s="140">
        <f>классы!B206</f>
        <v>59</v>
      </c>
      <c r="B21" s="140" t="str">
        <f>классы!C206</f>
        <v>Люция Хисматуллина, Елена Котлярова</v>
      </c>
      <c r="C21" s="141">
        <f>IF(IFERROR(VLOOKUP(CONCATENATE($A21,C$2),Исходный!$A$3:$G$3000,7,FALSE),FALSE)=0,"-",IFERROR(VLOOKUP(CONCATENATE($A21,C$2),Исходный!$A$3:$G$3000,7,FALSE),"---"))</f>
        <v>8</v>
      </c>
      <c r="D21" s="141">
        <f>IF(IFERROR(VLOOKUP(CONCATENATE($A21,D$2),Исходный!$A$3:$G$3000,7,FALSE),FALSE)=0,"-",IFERROR(VLOOKUP(CONCATENATE($A21,D$2),Исходный!$A$3:$G$3000,7,FALSE),"---"))</f>
        <v>7</v>
      </c>
      <c r="E21" s="141">
        <f>IF(IFERROR(VLOOKUP(CONCATENATE($A21,E$2),Исходный!$A$3:$G$3000,7,FALSE),FALSE)=0,"-",IFERROR(VLOOKUP(CONCATENATE($A21,E$2),Исходный!$A$3:$G$3000,7,FALSE),"---"))</f>
        <v>4</v>
      </c>
      <c r="F21" s="141">
        <f>IF(IFERROR(VLOOKUP(CONCATENATE($A21,F$2),Исходный!$A$3:$G$3000,7,FALSE),FALSE)=0,"-",IFERROR(VLOOKUP(CONCATENATE($A21,F$2),Исходный!$A$3:$G$3000,7,FALSE),"---"))</f>
        <v>7</v>
      </c>
      <c r="G21" s="141">
        <f>IF(IFERROR(VLOOKUP(CONCATENATE($A21,G$2),Исходный!$A$3:$G$3000,7,FALSE),FALSE)=0,"-",IFERROR(VLOOKUP(CONCATENATE($A21,G$2),Исходный!$A$3:$G$3000,7,FALSE),"---"))</f>
        <v>6</v>
      </c>
      <c r="H21" s="141" t="str">
        <f>IF(IFERROR(VLOOKUP(CONCATENATE($A21,H$2),Исходный!$A$3:$G$3000,7,FALSE),FALSE)=0,"-",IFERROR(VLOOKUP(CONCATENATE($A21,H$2),Исходный!$A$3:$G$3000,7,FALSE),"---"))</f>
        <v>---</v>
      </c>
      <c r="I21" s="141">
        <f>IF(IFERROR(VLOOKUP(CONCATENATE($A21,I$2),Исходный!$A$3:$G$3000,7,FALSE),FALSE)=0,"-",IFERROR(VLOOKUP(CONCATENATE($A21,I$2),Исходный!$A$3:$G$3000,7,FALSE),"---"))</f>
        <v>2</v>
      </c>
      <c r="J21" s="141" t="str">
        <f>IF(IFERROR(VLOOKUP(CONCATENATE($A21,J$2),Исходный!$A$3:$G$3000,7,FALSE),FALSE)=0,"-",IFERROR(VLOOKUP(CONCATENATE($A21,J$2),Исходный!$A$3:$G$3000,7,FALSE),"---"))</f>
        <v>---</v>
      </c>
      <c r="K21" s="141">
        <f>IF(IFERROR(VLOOKUP(CONCATENATE($A21,K$2),Исходный!$A$3:$G$3000,7,FALSE),FALSE)=0,"-",IFERROR(VLOOKUP(CONCATENATE($A21,K$2),Исходный!$A$3:$G$3000,7,FALSE),"---"))</f>
        <v>8</v>
      </c>
      <c r="L21" s="141">
        <f>IF(IFERROR(VLOOKUP(CONCATENATE($A21,L$2),Исходный!$A$3:$G$3000,7,FALSE),FALSE)=0,"-",IFERROR(VLOOKUP(CONCATENATE($A21,L$2),Исходный!$A$3:$G$3000,7,FALSE),"---"))</f>
        <v>8</v>
      </c>
      <c r="M21" s="141">
        <f>IF(IFERROR(VLOOKUP(CONCATENATE($A21,M$2),Исходный!$A$3:$G$3000,7,FALSE),FALSE)=0,"-",IFERROR(VLOOKUP(CONCATENATE($A21,M$2),Исходный!$A$3:$G$3000,7,FALSE),"---"))</f>
        <v>7</v>
      </c>
      <c r="N21" s="141" t="str">
        <f>IF(IFERROR(VLOOKUP(CONCATENATE($A21,N$2),Исходный!$A$3:$G$3000,7,FALSE),FALSE)=0,"-",IFERROR(VLOOKUP(CONCATENATE($A21,N$2),Исходный!$A$3:$G$3000,7,FALSE),"---"))</f>
        <v>---</v>
      </c>
      <c r="O21" s="141">
        <f>IF(IFERROR(VLOOKUP(CONCATENATE($A21,O$2),Исходный!$A$3:$G$3000,7,FALSE),FALSE)=0,"-",IFERROR(VLOOKUP(CONCATENATE($A21,O$2),Исходный!$A$3:$G$3000,7,FALSE),"---"))</f>
        <v>4</v>
      </c>
      <c r="P21" s="141">
        <f>IF(IFERROR(VLOOKUP(CONCATENATE($A21,P$2),Исходный!$A$3:$G$3000,7,FALSE),FALSE)=0,"-",IFERROR(VLOOKUP(CONCATENATE($A21,P$2),Исходный!$A$3:$G$3000,7,FALSE),"---"))</f>
        <v>8</v>
      </c>
      <c r="Q21" s="141">
        <f>IF(IFERROR(VLOOKUP(CONCATENATE($A21,Q$2),Исходный!$A$3:$G$3000,7,FALSE),FALSE)=0,"-",IFERROR(VLOOKUP(CONCATENATE($A21,Q$2),Исходный!$A$3:$G$3000,7,FALSE),"---"))</f>
        <v>7</v>
      </c>
      <c r="R21" s="141" t="str">
        <f>IF(IFERROR(VLOOKUP(CONCATENATE($A21,R$2),Исходный!$A$3:$G$3000,7,FALSE),FALSE)=0,"-",IFERROR(VLOOKUP(CONCATENATE($A21,R$2),Исходный!$A$3:$G$3000,7,FALSE),"---"))</f>
        <v>---</v>
      </c>
      <c r="S21" s="62">
        <f>COUNTIF(C21:R21,"&gt;0")</f>
        <v>12</v>
      </c>
      <c r="T21" s="184">
        <f t="shared" si="4"/>
        <v>2</v>
      </c>
      <c r="U21" s="184">
        <f t="shared" si="5"/>
        <v>8</v>
      </c>
      <c r="V21" s="146">
        <f t="shared" si="1"/>
        <v>6.3333453335910788</v>
      </c>
      <c r="W21" s="368">
        <f t="shared" si="6"/>
        <v>6.6000120002577454</v>
      </c>
      <c r="X21" s="62">
        <f t="shared" si="2"/>
        <v>8</v>
      </c>
      <c r="Y21" s="146">
        <f>IF(S21&gt;1,VAR(C21:R21),"0")</f>
        <v>3.8787878787878807</v>
      </c>
      <c r="Z21" s="157">
        <f>A21</f>
        <v>59</v>
      </c>
      <c r="AA21" s="160"/>
    </row>
    <row r="22" spans="1:27">
      <c r="A22" s="140">
        <f>классы!B207</f>
        <v>63</v>
      </c>
      <c r="B22" s="140" t="str">
        <f>классы!C207</f>
        <v>Демидов Иван Владимирович</v>
      </c>
      <c r="C22" s="141" t="str">
        <f>IF(IFERROR(VLOOKUP(CONCATENATE($A22,C$2),Исходный!$A$3:$G$3000,7,FALSE),FALSE)=0,"-",IFERROR(VLOOKUP(CONCATENATE($A22,C$2),Исходный!$A$3:$G$3000,7,FALSE),"---"))</f>
        <v>---</v>
      </c>
      <c r="D22" s="141">
        <f>IF(IFERROR(VLOOKUP(CONCATENATE($A22,D$2),Исходный!$A$3:$G$3000,7,FALSE),FALSE)=0,"-",IFERROR(VLOOKUP(CONCATENATE($A22,D$2),Исходный!$A$3:$G$3000,7,FALSE),"---"))</f>
        <v>5</v>
      </c>
      <c r="E22" s="141">
        <f>IF(IFERROR(VLOOKUP(CONCATENATE($A22,E$2),Исходный!$A$3:$G$3000,7,FALSE),FALSE)=0,"-",IFERROR(VLOOKUP(CONCATENATE($A22,E$2),Исходный!$A$3:$G$3000,7,FALSE),"---"))</f>
        <v>4</v>
      </c>
      <c r="F22" s="141">
        <f>IF(IFERROR(VLOOKUP(CONCATENATE($A22,F$2),Исходный!$A$3:$G$3000,7,FALSE),FALSE)=0,"-",IFERROR(VLOOKUP(CONCATENATE($A22,F$2),Исходный!$A$3:$G$3000,7,FALSE),"---"))</f>
        <v>3</v>
      </c>
      <c r="G22" s="141">
        <f>IF(IFERROR(VLOOKUP(CONCATENATE($A22,G$2),Исходный!$A$3:$G$3000,7,FALSE),FALSE)=0,"-",IFERROR(VLOOKUP(CONCATENATE($A22,G$2),Исходный!$A$3:$G$3000,7,FALSE),"---"))</f>
        <v>7</v>
      </c>
      <c r="H22" s="141" t="str">
        <f>IF(IFERROR(VLOOKUP(CONCATENATE($A22,H$2),Исходный!$A$3:$G$3000,7,FALSE),FALSE)=0,"-",IFERROR(VLOOKUP(CONCATENATE($A22,H$2),Исходный!$A$3:$G$3000,7,FALSE),"---"))</f>
        <v>---</v>
      </c>
      <c r="I22" s="141">
        <f>IF(IFERROR(VLOOKUP(CONCATENATE($A22,I$2),Исходный!$A$3:$G$3000,7,FALSE),FALSE)=0,"-",IFERROR(VLOOKUP(CONCATENATE($A22,I$2),Исходный!$A$3:$G$3000,7,FALSE),"---"))</f>
        <v>9</v>
      </c>
      <c r="J22" s="141" t="str">
        <f>IF(IFERROR(VLOOKUP(CONCATENATE($A22,J$2),Исходный!$A$3:$G$3000,7,FALSE),FALSE)=0,"-",IFERROR(VLOOKUP(CONCATENATE($A22,J$2),Исходный!$A$3:$G$3000,7,FALSE),"---"))</f>
        <v>---</v>
      </c>
      <c r="K22" s="141">
        <f>IF(IFERROR(VLOOKUP(CONCATENATE($A22,K$2),Исходный!$A$3:$G$3000,7,FALSE),FALSE)=0,"-",IFERROR(VLOOKUP(CONCATENATE($A22,K$2),Исходный!$A$3:$G$3000,7,FALSE),"---"))</f>
        <v>5</v>
      </c>
      <c r="L22" s="141">
        <f>IF(IFERROR(VLOOKUP(CONCATENATE($A22,L$2),Исходный!$A$3:$G$3000,7,FALSE),FALSE)=0,"-",IFERROR(VLOOKUP(CONCATENATE($A22,L$2),Исходный!$A$3:$G$3000,7,FALSE),"---"))</f>
        <v>7</v>
      </c>
      <c r="M22" s="141">
        <f>IF(IFERROR(VLOOKUP(CONCATENATE($A22,M$2),Исходный!$A$3:$G$3000,7,FALSE),FALSE)=0,"-",IFERROR(VLOOKUP(CONCATENATE($A22,M$2),Исходный!$A$3:$G$3000,7,FALSE),"---"))</f>
        <v>5</v>
      </c>
      <c r="N22" s="141" t="str">
        <f>IF(IFERROR(VLOOKUP(CONCATENATE($A22,N$2),Исходный!$A$3:$G$3000,7,FALSE),FALSE)=0,"-",IFERROR(VLOOKUP(CONCATENATE($A22,N$2),Исходный!$A$3:$G$3000,7,FALSE),"---"))</f>
        <v>---</v>
      </c>
      <c r="O22" s="141" t="str">
        <f>IF(IFERROR(VLOOKUP(CONCATENATE($A22,O$2),Исходный!$A$3:$G$3000,7,FALSE),FALSE)=0,"-",IFERROR(VLOOKUP(CONCATENATE($A22,O$2),Исходный!$A$3:$G$3000,7,FALSE),"---"))</f>
        <v>---</v>
      </c>
      <c r="P22" s="141">
        <f>IF(IFERROR(VLOOKUP(CONCATENATE($A22,P$2),Исходный!$A$3:$G$3000,7,FALSE),FALSE)=0,"-",IFERROR(VLOOKUP(CONCATENATE($A22,P$2),Исходный!$A$3:$G$3000,7,FALSE),"---"))</f>
        <v>6</v>
      </c>
      <c r="Q22" s="141">
        <f>IF(IFERROR(VLOOKUP(CONCATENATE($A22,Q$2),Исходный!$A$3:$G$3000,7,FALSE),FALSE)=0,"-",IFERROR(VLOOKUP(CONCATENATE($A22,Q$2),Исходный!$A$3:$G$3000,7,FALSE),"---"))</f>
        <v>6</v>
      </c>
      <c r="R22" s="141" t="str">
        <f>IF(IFERROR(VLOOKUP(CONCATENATE($A22,R$2),Исходный!$A$3:$G$3000,7,FALSE),FALSE)=0,"-",IFERROR(VLOOKUP(CONCATENATE($A22,R$2),Исходный!$A$3:$G$3000,7,FALSE),"---"))</f>
        <v>---</v>
      </c>
      <c r="S22" s="62">
        <f t="shared" ref="S22:S23" si="8">COUNTIF(C22:R22,"&gt;0")</f>
        <v>10</v>
      </c>
      <c r="T22" s="184">
        <f t="shared" ref="T22:T23" si="9">MIN(C22:R22)</f>
        <v>3</v>
      </c>
      <c r="U22" s="184">
        <f t="shared" ref="U22:U23" si="10">MAX(C22:R22)</f>
        <v>9</v>
      </c>
      <c r="V22" s="146">
        <f t="shared" ref="V22:V23" si="11">IF(S22&gt;0,AVERAGEIF(C22:R22,"&gt;0",C22:R22)+0.000001*S22+0.000000001*(1/(Y22+0.001)),"-")</f>
        <v>5.7000100003447089</v>
      </c>
      <c r="W22" s="368">
        <f t="shared" ref="W22:W23" si="12">IF(S22&gt;0,(SUMIF(C22:R22,"&gt;0",C22:R22)-T22-U22)/(S22-2)+0.000001*S22+0.000000001*(1/(Y22+0.001)),"-")</f>
        <v>5.6250100003447088</v>
      </c>
      <c r="X22" s="62">
        <f t="shared" ref="X22:X23" si="13">IFERROR(RANK(W22,$W$3:$W$23,0),"-")</f>
        <v>16</v>
      </c>
      <c r="Y22" s="146">
        <f t="shared" ref="Y22:Y23" si="14">IF(S22&gt;1,VAR(C22:R22),"0")</f>
        <v>2.9000000000000026</v>
      </c>
      <c r="Z22" s="157">
        <f t="shared" ref="Z22:Z23" si="15">A22</f>
        <v>63</v>
      </c>
      <c r="AA22" s="160"/>
    </row>
    <row r="23" spans="1:27">
      <c r="A23" s="140">
        <f>классы!B208</f>
        <v>74</v>
      </c>
      <c r="B23" s="140" t="str">
        <f>классы!C208</f>
        <v>Сорокин Юрий Владимирович</v>
      </c>
      <c r="C23" s="141" t="str">
        <f>IF(IFERROR(VLOOKUP(CONCATENATE($A23,C$2),Исходный!$A$3:$G$3000,7,FALSE),FALSE)=0,"-",IFERROR(VLOOKUP(CONCATENATE($A23,C$2),Исходный!$A$3:$G$3000,7,FALSE),"---"))</f>
        <v>---</v>
      </c>
      <c r="D23" s="141" t="str">
        <f>IF(IFERROR(VLOOKUP(CONCATENATE($A23,D$2),Исходный!$A$3:$G$3000,7,FALSE),FALSE)=0,"-",IFERROR(VLOOKUP(CONCATENATE($A23,D$2),Исходный!$A$3:$G$3000,7,FALSE),"---"))</f>
        <v>---</v>
      </c>
      <c r="E23" s="141" t="str">
        <f>IF(IFERROR(VLOOKUP(CONCATENATE($A23,E$2),Исходный!$A$3:$G$3000,7,FALSE),FALSE)=0,"-",IFERROR(VLOOKUP(CONCATENATE($A23,E$2),Исходный!$A$3:$G$3000,7,FALSE),"---"))</f>
        <v>---</v>
      </c>
      <c r="F23" s="141" t="str">
        <f>IF(IFERROR(VLOOKUP(CONCATENATE($A23,F$2),Исходный!$A$3:$G$3000,7,FALSE),FALSE)=0,"-",IFERROR(VLOOKUP(CONCATENATE($A23,F$2),Исходный!$A$3:$G$3000,7,FALSE),"---"))</f>
        <v>---</v>
      </c>
      <c r="G23" s="141" t="str">
        <f>IF(IFERROR(VLOOKUP(CONCATENATE($A23,G$2),Исходный!$A$3:$G$3000,7,FALSE),FALSE)=0,"-",IFERROR(VLOOKUP(CONCATENATE($A23,G$2),Исходный!$A$3:$G$3000,7,FALSE),"---"))</f>
        <v>---</v>
      </c>
      <c r="H23" s="141" t="str">
        <f>IF(IFERROR(VLOOKUP(CONCATENATE($A23,H$2),Исходный!$A$3:$G$3000,7,FALSE),FALSE)=0,"-",IFERROR(VLOOKUP(CONCATENATE($A23,H$2),Исходный!$A$3:$G$3000,7,FALSE),"---"))</f>
        <v>---</v>
      </c>
      <c r="I23" s="141" t="str">
        <f>IF(IFERROR(VLOOKUP(CONCATENATE($A23,I$2),Исходный!$A$3:$G$3000,7,FALSE),FALSE)=0,"-",IFERROR(VLOOKUP(CONCATENATE($A23,I$2),Исходный!$A$3:$G$3000,7,FALSE),"---"))</f>
        <v>---</v>
      </c>
      <c r="J23" s="141" t="str">
        <f>IF(IFERROR(VLOOKUP(CONCATENATE($A23,J$2),Исходный!$A$3:$G$3000,7,FALSE),FALSE)=0,"-",IFERROR(VLOOKUP(CONCATENATE($A23,J$2),Исходный!$A$3:$G$3000,7,FALSE),"---"))</f>
        <v>---</v>
      </c>
      <c r="K23" s="141" t="str">
        <f>IF(IFERROR(VLOOKUP(CONCATENATE($A23,K$2),Исходный!$A$3:$G$3000,7,FALSE),FALSE)=0,"-",IFERROR(VLOOKUP(CONCATENATE($A23,K$2),Исходный!$A$3:$G$3000,7,FALSE),"---"))</f>
        <v>---</v>
      </c>
      <c r="L23" s="141" t="str">
        <f>IF(IFERROR(VLOOKUP(CONCATENATE($A23,L$2),Исходный!$A$3:$G$3000,7,FALSE),FALSE)=0,"-",IFERROR(VLOOKUP(CONCATENATE($A23,L$2),Исходный!$A$3:$G$3000,7,FALSE),"---"))</f>
        <v>---</v>
      </c>
      <c r="M23" s="141" t="str">
        <f>IF(IFERROR(VLOOKUP(CONCATENATE($A23,M$2),Исходный!$A$3:$G$3000,7,FALSE),FALSE)=0,"-",IFERROR(VLOOKUP(CONCATENATE($A23,M$2),Исходный!$A$3:$G$3000,7,FALSE),"---"))</f>
        <v>---</v>
      </c>
      <c r="N23" s="141" t="str">
        <f>IF(IFERROR(VLOOKUP(CONCATENATE($A23,N$2),Исходный!$A$3:$G$3000,7,FALSE),FALSE)=0,"-",IFERROR(VLOOKUP(CONCATENATE($A23,N$2),Исходный!$A$3:$G$3000,7,FALSE),"---"))</f>
        <v>---</v>
      </c>
      <c r="O23" s="141" t="str">
        <f>IF(IFERROR(VLOOKUP(CONCATENATE($A23,O$2),Исходный!$A$3:$G$3000,7,FALSE),FALSE)=0,"-",IFERROR(VLOOKUP(CONCATENATE($A23,O$2),Исходный!$A$3:$G$3000,7,FALSE),"---"))</f>
        <v>---</v>
      </c>
      <c r="P23" s="141" t="str">
        <f>IF(IFERROR(VLOOKUP(CONCATENATE($A23,P$2),Исходный!$A$3:$G$3000,7,FALSE),FALSE)=0,"-",IFERROR(VLOOKUP(CONCATENATE($A23,P$2),Исходный!$A$3:$G$3000,7,FALSE),"---"))</f>
        <v>---</v>
      </c>
      <c r="Q23" s="141" t="str">
        <f>IF(IFERROR(VLOOKUP(CONCATENATE($A23,Q$2),Исходный!$A$3:$G$3000,7,FALSE),FALSE)=0,"-",IFERROR(VLOOKUP(CONCATENATE($A23,Q$2),Исходный!$A$3:$G$3000,7,FALSE),"---"))</f>
        <v>---</v>
      </c>
      <c r="R23" s="141" t="str">
        <f>IF(IFERROR(VLOOKUP(CONCATENATE($A23,R$2),Исходный!$A$3:$G$3000,7,FALSE),FALSE)=0,"-",IFERROR(VLOOKUP(CONCATENATE($A23,R$2),Исходный!$A$3:$G$3000,7,FALSE),"---"))</f>
        <v>---</v>
      </c>
      <c r="S23" s="62">
        <f t="shared" si="8"/>
        <v>0</v>
      </c>
      <c r="T23" s="184">
        <f t="shared" si="9"/>
        <v>0</v>
      </c>
      <c r="U23" s="184">
        <f t="shared" si="10"/>
        <v>0</v>
      </c>
      <c r="V23" s="146" t="str">
        <f t="shared" si="11"/>
        <v>-</v>
      </c>
      <c r="W23" s="368" t="str">
        <f t="shared" si="12"/>
        <v>-</v>
      </c>
      <c r="X23" s="62" t="str">
        <f t="shared" si="13"/>
        <v>-</v>
      </c>
      <c r="Y23" s="146" t="str">
        <f t="shared" si="14"/>
        <v>0</v>
      </c>
      <c r="Z23" s="157">
        <f t="shared" si="15"/>
        <v>74</v>
      </c>
      <c r="AA23" s="160"/>
    </row>
    <row r="24" spans="1:27">
      <c r="A24" s="9"/>
      <c r="B24" s="130" t="s">
        <v>156</v>
      </c>
      <c r="C24" s="130">
        <f t="shared" ref="C24:R24" si="16">COUNTIF(C3:C23,"&gt;0")</f>
        <v>7</v>
      </c>
      <c r="D24" s="130">
        <f t="shared" si="16"/>
        <v>19</v>
      </c>
      <c r="E24" s="130">
        <f t="shared" si="16"/>
        <v>19</v>
      </c>
      <c r="F24" s="130">
        <f t="shared" si="16"/>
        <v>19</v>
      </c>
      <c r="G24" s="130">
        <f t="shared" si="16"/>
        <v>19</v>
      </c>
      <c r="H24" s="130">
        <f t="shared" si="16"/>
        <v>7</v>
      </c>
      <c r="I24" s="130">
        <f t="shared" si="16"/>
        <v>19</v>
      </c>
      <c r="J24" s="130">
        <f t="shared" si="16"/>
        <v>6</v>
      </c>
      <c r="K24" s="130">
        <f t="shared" si="16"/>
        <v>19</v>
      </c>
      <c r="L24" s="130">
        <f t="shared" si="16"/>
        <v>19</v>
      </c>
      <c r="M24" s="130">
        <f t="shared" si="16"/>
        <v>19</v>
      </c>
      <c r="N24" s="130">
        <f t="shared" si="16"/>
        <v>0</v>
      </c>
      <c r="O24" s="130">
        <f t="shared" si="16"/>
        <v>18</v>
      </c>
      <c r="P24" s="130">
        <f t="shared" si="16"/>
        <v>19</v>
      </c>
      <c r="Q24" s="130">
        <f t="shared" si="16"/>
        <v>19</v>
      </c>
      <c r="R24" s="130">
        <f t="shared" si="16"/>
        <v>3</v>
      </c>
      <c r="S24" s="62">
        <f>SUM(S3:S23)</f>
        <v>231</v>
      </c>
      <c r="T24" s="62"/>
      <c r="U24" s="62"/>
      <c r="V24" s="146">
        <f>AVERAGE(V3:V23)</f>
        <v>6.5024150184438936</v>
      </c>
      <c r="W24" s="368"/>
      <c r="X24" s="11"/>
      <c r="Y24" s="146">
        <f>AVERAGEIF(Y3:Y23,"&gt;0",Y3:Y23)</f>
        <v>4.2757540704909136</v>
      </c>
      <c r="Z24" s="160"/>
      <c r="AA24" s="160"/>
    </row>
    <row r="25" spans="1:27">
      <c r="A25" s="9"/>
      <c r="B25" s="9" t="s">
        <v>157</v>
      </c>
      <c r="C25" s="147">
        <f t="shared" ref="C25:R25" si="17">IF(C24&gt;0,C50/C24,"-")</f>
        <v>-1.0448843665447969</v>
      </c>
      <c r="D25" s="147">
        <f t="shared" si="17"/>
        <v>0.32390129736372336</v>
      </c>
      <c r="E25" s="147">
        <f t="shared" si="17"/>
        <v>-0.51820396579417127</v>
      </c>
      <c r="F25" s="147">
        <f t="shared" si="17"/>
        <v>-0.1497829131625924</v>
      </c>
      <c r="G25" s="147">
        <f t="shared" si="17"/>
        <v>0.42916445525846025</v>
      </c>
      <c r="H25" s="147">
        <f t="shared" si="17"/>
        <v>-0.58818687411767356</v>
      </c>
      <c r="I25" s="147">
        <f t="shared" si="17"/>
        <v>-2.4655723868468025</v>
      </c>
      <c r="J25" s="147">
        <f t="shared" si="17"/>
        <v>2.7293824375070499</v>
      </c>
      <c r="K25" s="147">
        <f t="shared" si="17"/>
        <v>0.27126971841635494</v>
      </c>
      <c r="L25" s="147">
        <f t="shared" si="17"/>
        <v>0.85021708683740749</v>
      </c>
      <c r="M25" s="147">
        <f t="shared" si="17"/>
        <v>0.58705919210056556</v>
      </c>
      <c r="N25" s="147" t="str">
        <f t="shared" si="17"/>
        <v>-</v>
      </c>
      <c r="O25" s="147">
        <f t="shared" ref="O25:P25" si="18">IF(O24&gt;0,O50/O24,"-")</f>
        <v>-0.8803264083382919</v>
      </c>
      <c r="P25" s="147">
        <f t="shared" si="18"/>
        <v>1.1660065605216179</v>
      </c>
      <c r="Q25" s="147">
        <f t="shared" si="17"/>
        <v>-0.1497829131625924</v>
      </c>
      <c r="R25" s="147">
        <f t="shared" si="17"/>
        <v>1.4523679521414996</v>
      </c>
      <c r="S25" s="9">
        <f>COUNTIF(S3:S23,"&gt;0")</f>
        <v>19</v>
      </c>
      <c r="T25" s="9"/>
      <c r="U25" s="9"/>
      <c r="V25" s="121"/>
      <c r="W25" s="369"/>
      <c r="X25" s="9"/>
      <c r="Y25" s="9"/>
    </row>
    <row r="26" spans="1:27">
      <c r="A26" s="9"/>
      <c r="B26" s="9" t="s">
        <v>158</v>
      </c>
      <c r="C26" s="147">
        <f t="shared" ref="C26:R26" si="19">IF(C24&gt;0,C51/C24,"-")</f>
        <v>1.5210714140902029</v>
      </c>
      <c r="D26" s="147">
        <f t="shared" si="19"/>
        <v>1.7408615039998425</v>
      </c>
      <c r="E26" s="147">
        <f t="shared" si="19"/>
        <v>1.8783973784669825</v>
      </c>
      <c r="F26" s="147">
        <f t="shared" si="19"/>
        <v>1.0261708683472299</v>
      </c>
      <c r="G26" s="147">
        <f t="shared" si="19"/>
        <v>1.38310785680104</v>
      </c>
      <c r="H26" s="147">
        <f t="shared" si="19"/>
        <v>1.4045094046409052</v>
      </c>
      <c r="I26" s="147">
        <f t="shared" si="19"/>
        <v>2.7550433341689851</v>
      </c>
      <c r="J26" s="147">
        <f t="shared" si="19"/>
        <v>2.7293824375070499</v>
      </c>
      <c r="K26" s="147">
        <f t="shared" si="19"/>
        <v>1.0075699548988186</v>
      </c>
      <c r="L26" s="147">
        <f t="shared" si="19"/>
        <v>1.5205824152608123</v>
      </c>
      <c r="M26" s="147">
        <f t="shared" si="19"/>
        <v>0.8902928113122589</v>
      </c>
      <c r="N26" s="147" t="str">
        <f t="shared" si="19"/>
        <v>-</v>
      </c>
      <c r="O26" s="147">
        <f t="shared" ref="O26:P26" si="20">IF(O24&gt;0,O51/O24,"-")</f>
        <v>1.455819539290274</v>
      </c>
      <c r="P26" s="147">
        <f t="shared" si="20"/>
        <v>1.8239079290650115</v>
      </c>
      <c r="Q26" s="147">
        <f t="shared" si="19"/>
        <v>0.82073342600273103</v>
      </c>
      <c r="R26" s="147">
        <f t="shared" si="19"/>
        <v>1.4523766189460678</v>
      </c>
      <c r="S26" s="9"/>
      <c r="T26" s="9"/>
      <c r="U26" s="9"/>
      <c r="V26" s="121"/>
      <c r="W26" s="369"/>
      <c r="X26" s="9"/>
      <c r="Y26" s="9"/>
    </row>
    <row r="28" spans="1:27">
      <c r="B28" s="148" t="s">
        <v>159</v>
      </c>
      <c r="C28" s="149"/>
      <c r="D28" s="149"/>
      <c r="E28" s="149"/>
      <c r="F28" s="149"/>
      <c r="G28" s="149"/>
      <c r="H28" s="149"/>
      <c r="I28" s="149"/>
      <c r="J28" s="149"/>
      <c r="K28" s="149"/>
      <c r="L28" s="149"/>
      <c r="M28" s="149"/>
      <c r="N28" s="149"/>
      <c r="O28" s="149"/>
      <c r="P28" s="149"/>
      <c r="Q28" s="149"/>
      <c r="R28" s="149"/>
    </row>
    <row r="29" spans="1:27">
      <c r="A29" s="140">
        <f>A3</f>
        <v>5</v>
      </c>
      <c r="B29" s="140" t="str">
        <f>B3</f>
        <v>Андрейченко Вадим Александрович, Андрейченко Елена и Леонид</v>
      </c>
      <c r="C29" s="147" t="str">
        <f>IFERROR(C3-$V3,"-")</f>
        <v>-</v>
      </c>
      <c r="D29" s="147">
        <f t="shared" ref="D29:R29" si="21">IFERROR(D3-$V3,"-")</f>
        <v>1.3076793074559996</v>
      </c>
      <c r="E29" s="147">
        <f t="shared" si="21"/>
        <v>-2.6923206925440004</v>
      </c>
      <c r="F29" s="147">
        <f t="shared" si="21"/>
        <v>-0.69232069254400042</v>
      </c>
      <c r="G29" s="147">
        <f t="shared" si="21"/>
        <v>1.3076793074559996</v>
      </c>
      <c r="H29" s="147">
        <f t="shared" si="21"/>
        <v>-0.69232069254400042</v>
      </c>
      <c r="I29" s="147">
        <f t="shared" si="21"/>
        <v>-2.6923206925440004</v>
      </c>
      <c r="J29" s="147">
        <f t="shared" si="21"/>
        <v>2.3076793074559996</v>
      </c>
      <c r="K29" s="147">
        <f t="shared" si="21"/>
        <v>0.30767930745599958</v>
      </c>
      <c r="L29" s="147">
        <f t="shared" si="21"/>
        <v>-0.69232069254400042</v>
      </c>
      <c r="M29" s="147">
        <f t="shared" si="21"/>
        <v>0.30767930745599958</v>
      </c>
      <c r="N29" s="147" t="str">
        <f t="shared" si="21"/>
        <v>-</v>
      </c>
      <c r="O29" s="147">
        <f t="shared" ref="O29:P29" si="22">IFERROR(O3-$V3,"-")</f>
        <v>-2.6923206925440004</v>
      </c>
      <c r="P29" s="147">
        <f t="shared" si="22"/>
        <v>4.3076793074559996</v>
      </c>
      <c r="Q29" s="147">
        <f t="shared" si="21"/>
        <v>0.30767930745599958</v>
      </c>
      <c r="R29" s="147" t="str">
        <f t="shared" si="21"/>
        <v>-</v>
      </c>
    </row>
    <row r="30" spans="1:27">
      <c r="A30" s="140">
        <f t="shared" ref="A30:B45" si="23">A4</f>
        <v>7</v>
      </c>
      <c r="B30" s="140" t="str">
        <f t="shared" si="23"/>
        <v>Сергей Селюков</v>
      </c>
      <c r="C30" s="147" t="str">
        <f t="shared" ref="C30:R30" si="24">IFERROR(C4-$V4,"-")</f>
        <v>-</v>
      </c>
      <c r="D30" s="147">
        <f t="shared" si="24"/>
        <v>4.5384485382655964</v>
      </c>
      <c r="E30" s="147">
        <f t="shared" si="24"/>
        <v>-1.4615514617344036</v>
      </c>
      <c r="F30" s="147">
        <f t="shared" si="24"/>
        <v>-1.4615514617344036</v>
      </c>
      <c r="G30" s="147">
        <f t="shared" si="24"/>
        <v>-1.4615514617344036</v>
      </c>
      <c r="H30" s="147">
        <f t="shared" si="24"/>
        <v>-1.4615514617344036</v>
      </c>
      <c r="I30" s="147">
        <f t="shared" si="24"/>
        <v>-0.46155146173440365</v>
      </c>
      <c r="J30" s="147">
        <f t="shared" si="24"/>
        <v>3.5384485382655964</v>
      </c>
      <c r="K30" s="147">
        <f t="shared" si="24"/>
        <v>0.53844853826559635</v>
      </c>
      <c r="L30" s="147">
        <f t="shared" si="24"/>
        <v>-2.4615514617344036</v>
      </c>
      <c r="M30" s="147">
        <f t="shared" si="24"/>
        <v>-0.46155146173440365</v>
      </c>
      <c r="N30" s="147" t="str">
        <f t="shared" si="24"/>
        <v>-</v>
      </c>
      <c r="O30" s="147">
        <f t="shared" si="24"/>
        <v>-2.4615514617344036</v>
      </c>
      <c r="P30" s="147">
        <f t="shared" si="24"/>
        <v>2.5384485382655964</v>
      </c>
      <c r="Q30" s="147">
        <f t="shared" si="24"/>
        <v>0.53844853826559635</v>
      </c>
      <c r="R30" s="147" t="str">
        <f t="shared" si="24"/>
        <v>-</v>
      </c>
    </row>
    <row r="31" spans="1:27">
      <c r="A31" s="140">
        <f t="shared" si="23"/>
        <v>8</v>
      </c>
      <c r="B31" s="140" t="str">
        <f t="shared" si="23"/>
        <v>Шонин Сергей Викторович</v>
      </c>
      <c r="C31" s="147" t="str">
        <f t="shared" ref="C31:R31" si="25">IFERROR(C5-$V5,"-")</f>
        <v>-</v>
      </c>
      <c r="D31" s="147">
        <f t="shared" si="25"/>
        <v>-4.1428711431686889</v>
      </c>
      <c r="E31" s="147">
        <f t="shared" si="25"/>
        <v>-0.14287114316868887</v>
      </c>
      <c r="F31" s="147">
        <f t="shared" si="25"/>
        <v>-0.14287114316868887</v>
      </c>
      <c r="G31" s="147">
        <f t="shared" si="25"/>
        <v>1.8571288568313111</v>
      </c>
      <c r="H31" s="147">
        <f t="shared" si="25"/>
        <v>2.8571288568313111</v>
      </c>
      <c r="I31" s="147">
        <f t="shared" si="25"/>
        <v>-0.14287114316868887</v>
      </c>
      <c r="J31" s="147">
        <f t="shared" si="25"/>
        <v>0.85712885683131113</v>
      </c>
      <c r="K31" s="147">
        <f t="shared" si="25"/>
        <v>0.85712885683131113</v>
      </c>
      <c r="L31" s="147">
        <f t="shared" si="25"/>
        <v>-1.1428711431686889</v>
      </c>
      <c r="M31" s="147">
        <f t="shared" si="25"/>
        <v>-0.14287114316868887</v>
      </c>
      <c r="N31" s="147" t="str">
        <f t="shared" si="25"/>
        <v>-</v>
      </c>
      <c r="O31" s="147">
        <f t="shared" si="25"/>
        <v>-2.1428711431686889</v>
      </c>
      <c r="P31" s="147">
        <f t="shared" si="25"/>
        <v>0.85712885683131113</v>
      </c>
      <c r="Q31" s="147">
        <f t="shared" si="25"/>
        <v>-1.1428711431686889</v>
      </c>
      <c r="R31" s="147">
        <f t="shared" si="25"/>
        <v>1.8571288568313111</v>
      </c>
    </row>
    <row r="32" spans="1:27">
      <c r="A32" s="140">
        <f t="shared" si="23"/>
        <v>9</v>
      </c>
      <c r="B32" s="140" t="str">
        <f t="shared" si="23"/>
        <v>Кирилл Михайлович Поспелов</v>
      </c>
      <c r="C32" s="147">
        <f t="shared" ref="C32:R32" si="26">IFERROR(C6-$V6,"-")</f>
        <v>-1.0769360770713439</v>
      </c>
      <c r="D32" s="147">
        <f t="shared" si="26"/>
        <v>2.9230639229286561</v>
      </c>
      <c r="E32" s="147">
        <f t="shared" si="26"/>
        <v>-4.0769360770713439</v>
      </c>
      <c r="F32" s="147">
        <f t="shared" si="26"/>
        <v>-1.0769360770713439</v>
      </c>
      <c r="G32" s="147">
        <f t="shared" si="26"/>
        <v>0.92306392292865613</v>
      </c>
      <c r="H32" s="147" t="str">
        <f t="shared" si="26"/>
        <v>-</v>
      </c>
      <c r="I32" s="147">
        <f t="shared" si="26"/>
        <v>-2.0769360770713439</v>
      </c>
      <c r="J32" s="147">
        <f t="shared" si="26"/>
        <v>4.9230639229286561</v>
      </c>
      <c r="K32" s="147">
        <f t="shared" si="26"/>
        <v>2.9230639229286561</v>
      </c>
      <c r="L32" s="147">
        <f t="shared" si="26"/>
        <v>-7.6936077071343867E-2</v>
      </c>
      <c r="M32" s="147">
        <f t="shared" si="26"/>
        <v>-1.0769360770713439</v>
      </c>
      <c r="N32" s="147" t="str">
        <f t="shared" si="26"/>
        <v>-</v>
      </c>
      <c r="O32" s="147">
        <f t="shared" si="26"/>
        <v>-3.0769360770713439</v>
      </c>
      <c r="P32" s="147">
        <f t="shared" si="26"/>
        <v>1.9230639229286561</v>
      </c>
      <c r="Q32" s="147">
        <f t="shared" si="26"/>
        <v>-1.0769360770713439</v>
      </c>
      <c r="R32" s="147" t="str">
        <f t="shared" si="26"/>
        <v>-</v>
      </c>
    </row>
    <row r="33" spans="1:18">
      <c r="A33" s="140">
        <f t="shared" si="23"/>
        <v>10</v>
      </c>
      <c r="B33" s="140" t="str">
        <f t="shared" si="23"/>
        <v>Ткачев Алексей Петрович</v>
      </c>
      <c r="C33" s="147" t="str">
        <f t="shared" ref="C33:R33" si="27">IFERROR(C7-$V7,"-")</f>
        <v>-</v>
      </c>
      <c r="D33" s="147" t="str">
        <f t="shared" si="27"/>
        <v>-</v>
      </c>
      <c r="E33" s="147" t="str">
        <f t="shared" si="27"/>
        <v>-</v>
      </c>
      <c r="F33" s="147" t="str">
        <f t="shared" si="27"/>
        <v>-</v>
      </c>
      <c r="G33" s="147" t="str">
        <f t="shared" si="27"/>
        <v>-</v>
      </c>
      <c r="H33" s="147" t="str">
        <f t="shared" si="27"/>
        <v>-</v>
      </c>
      <c r="I33" s="147" t="str">
        <f t="shared" si="27"/>
        <v>-</v>
      </c>
      <c r="J33" s="147" t="str">
        <f t="shared" si="27"/>
        <v>-</v>
      </c>
      <c r="K33" s="147" t="str">
        <f t="shared" si="27"/>
        <v>-</v>
      </c>
      <c r="L33" s="147" t="str">
        <f t="shared" si="27"/>
        <v>-</v>
      </c>
      <c r="M33" s="147" t="str">
        <f t="shared" si="27"/>
        <v>-</v>
      </c>
      <c r="N33" s="147" t="str">
        <f t="shared" si="27"/>
        <v>-</v>
      </c>
      <c r="O33" s="147" t="str">
        <f t="shared" si="27"/>
        <v>-</v>
      </c>
      <c r="P33" s="147" t="str">
        <f t="shared" si="27"/>
        <v>-</v>
      </c>
      <c r="Q33" s="147" t="str">
        <f t="shared" si="27"/>
        <v>-</v>
      </c>
      <c r="R33" s="147" t="str">
        <f t="shared" si="27"/>
        <v>-</v>
      </c>
    </row>
    <row r="34" spans="1:18">
      <c r="A34" s="140">
        <f t="shared" si="23"/>
        <v>14</v>
      </c>
      <c r="B34" s="140" t="str">
        <f t="shared" si="23"/>
        <v>Мацкевич Екатерина Сергеевна</v>
      </c>
      <c r="C34" s="147">
        <f t="shared" ref="C34:R34" si="28">IFERROR(C8-$V8,"-")</f>
        <v>-0.58334533363121288</v>
      </c>
      <c r="D34" s="147">
        <f t="shared" si="28"/>
        <v>-1.5833453336312129</v>
      </c>
      <c r="E34" s="147">
        <f t="shared" si="28"/>
        <v>2.4166546663687871</v>
      </c>
      <c r="F34" s="147">
        <f t="shared" si="28"/>
        <v>0.41665466636878712</v>
      </c>
      <c r="G34" s="147">
        <f t="shared" si="28"/>
        <v>0.41665466636878712</v>
      </c>
      <c r="H34" s="147" t="str">
        <f t="shared" si="28"/>
        <v>-</v>
      </c>
      <c r="I34" s="147">
        <f t="shared" si="28"/>
        <v>-3.5833453336312129</v>
      </c>
      <c r="J34" s="147" t="str">
        <f t="shared" si="28"/>
        <v>-</v>
      </c>
      <c r="K34" s="147">
        <f t="shared" si="28"/>
        <v>-0.58334533363121288</v>
      </c>
      <c r="L34" s="147">
        <f t="shared" si="28"/>
        <v>1.4166546663687871</v>
      </c>
      <c r="M34" s="147">
        <f t="shared" si="28"/>
        <v>3.4166546663687871</v>
      </c>
      <c r="N34" s="147" t="str">
        <f t="shared" si="28"/>
        <v>-</v>
      </c>
      <c r="O34" s="147">
        <f t="shared" si="28"/>
        <v>-0.58334533363121288</v>
      </c>
      <c r="P34" s="147">
        <f t="shared" si="28"/>
        <v>-0.58334533363121288</v>
      </c>
      <c r="Q34" s="147">
        <f t="shared" si="28"/>
        <v>-0.58334533363121288</v>
      </c>
      <c r="R34" s="147" t="str">
        <f t="shared" si="28"/>
        <v>-</v>
      </c>
    </row>
    <row r="35" spans="1:18">
      <c r="A35" s="140">
        <f t="shared" si="23"/>
        <v>16</v>
      </c>
      <c r="B35" s="140" t="str">
        <f t="shared" si="23"/>
        <v>Касьянов Юрий Владимирович</v>
      </c>
      <c r="C35" s="147" t="str">
        <f t="shared" ref="C35:R35" si="29">IFERROR(C9-$V9,"-")</f>
        <v>-</v>
      </c>
      <c r="D35" s="147">
        <f t="shared" si="29"/>
        <v>-4.7500120002279269</v>
      </c>
      <c r="E35" s="147">
        <f t="shared" si="29"/>
        <v>2.2499879997720731</v>
      </c>
      <c r="F35" s="147">
        <f t="shared" si="29"/>
        <v>-1.7500120002279269</v>
      </c>
      <c r="G35" s="147">
        <f t="shared" si="29"/>
        <v>-0.75001200022792691</v>
      </c>
      <c r="H35" s="147" t="str">
        <f t="shared" si="29"/>
        <v>-</v>
      </c>
      <c r="I35" s="147">
        <f t="shared" si="29"/>
        <v>1.2499879997720731</v>
      </c>
      <c r="J35" s="147">
        <f t="shared" si="29"/>
        <v>1.2499879997720731</v>
      </c>
      <c r="K35" s="147">
        <f t="shared" si="29"/>
        <v>0.24998799977207309</v>
      </c>
      <c r="L35" s="147">
        <f t="shared" si="29"/>
        <v>-0.75001200022792691</v>
      </c>
      <c r="M35" s="147">
        <f t="shared" si="29"/>
        <v>1.2499879997720731</v>
      </c>
      <c r="N35" s="147" t="str">
        <f t="shared" si="29"/>
        <v>-</v>
      </c>
      <c r="O35" s="147">
        <f t="shared" si="29"/>
        <v>-0.75001200022792691</v>
      </c>
      <c r="P35" s="147">
        <f t="shared" si="29"/>
        <v>3.2499879997720731</v>
      </c>
      <c r="Q35" s="147">
        <f t="shared" si="29"/>
        <v>-0.75001200022792691</v>
      </c>
      <c r="R35" s="147" t="str">
        <f t="shared" si="29"/>
        <v>-</v>
      </c>
    </row>
    <row r="36" spans="1:18">
      <c r="A36" s="140">
        <f t="shared" si="23"/>
        <v>21</v>
      </c>
      <c r="B36" s="140" t="str">
        <f t="shared" si="23"/>
        <v>Столяров Александр Александрович</v>
      </c>
      <c r="C36" s="147">
        <f t="shared" ref="C36:R36" si="30">IFERROR(C10-$V10,"-")</f>
        <v>-2.0000120002618358</v>
      </c>
      <c r="D36" s="147">
        <f t="shared" si="30"/>
        <v>0.99998799973816421</v>
      </c>
      <c r="E36" s="147">
        <f t="shared" si="30"/>
        <v>2.9999879997381642</v>
      </c>
      <c r="F36" s="147">
        <f t="shared" si="30"/>
        <v>0.99998799973816421</v>
      </c>
      <c r="G36" s="147">
        <f t="shared" si="30"/>
        <v>-2.0000120002618358</v>
      </c>
      <c r="H36" s="147" t="str">
        <f t="shared" si="30"/>
        <v>-</v>
      </c>
      <c r="I36" s="147">
        <f t="shared" si="30"/>
        <v>-4.0000120002618358</v>
      </c>
      <c r="J36" s="147" t="str">
        <f t="shared" si="30"/>
        <v>-</v>
      </c>
      <c r="K36" s="147">
        <f t="shared" si="30"/>
        <v>-1.2000261835787285E-5</v>
      </c>
      <c r="L36" s="147">
        <f t="shared" si="30"/>
        <v>1.9999879997381642</v>
      </c>
      <c r="M36" s="147">
        <f t="shared" si="30"/>
        <v>0.99998799973816421</v>
      </c>
      <c r="N36" s="147" t="str">
        <f t="shared" si="30"/>
        <v>-</v>
      </c>
      <c r="O36" s="147">
        <f t="shared" si="30"/>
        <v>-1.0000120002618358</v>
      </c>
      <c r="P36" s="147">
        <f t="shared" si="30"/>
        <v>0.99998799973816421</v>
      </c>
      <c r="Q36" s="147">
        <f t="shared" si="30"/>
        <v>-1.2000261835787285E-5</v>
      </c>
      <c r="R36" s="147" t="str">
        <f t="shared" si="30"/>
        <v>-</v>
      </c>
    </row>
    <row r="37" spans="1:18">
      <c r="A37" s="140">
        <f t="shared" si="23"/>
        <v>23</v>
      </c>
      <c r="B37" s="140" t="str">
        <f t="shared" si="23"/>
        <v>Попов Александр Андреевич и КоВыль</v>
      </c>
      <c r="C37" s="147" t="str">
        <f t="shared" ref="C37:R37" si="31">IFERROR(C11-$V11,"-")</f>
        <v>-</v>
      </c>
      <c r="D37" s="147">
        <f t="shared" si="31"/>
        <v>-0.16667866682453703</v>
      </c>
      <c r="E37" s="147">
        <f t="shared" si="31"/>
        <v>-3.166678666824537</v>
      </c>
      <c r="F37" s="147">
        <f t="shared" si="31"/>
        <v>-0.16667866682453703</v>
      </c>
      <c r="G37" s="147">
        <f t="shared" si="31"/>
        <v>2.833321333175463</v>
      </c>
      <c r="H37" s="147">
        <f t="shared" si="31"/>
        <v>-0.16667866682453703</v>
      </c>
      <c r="I37" s="147">
        <f t="shared" si="31"/>
        <v>-3.166678666824537</v>
      </c>
      <c r="J37" s="147" t="str">
        <f t="shared" si="31"/>
        <v>-</v>
      </c>
      <c r="K37" s="147">
        <f t="shared" si="31"/>
        <v>-3.166678666824537</v>
      </c>
      <c r="L37" s="147">
        <f t="shared" si="31"/>
        <v>1.833321333175463</v>
      </c>
      <c r="M37" s="147">
        <f t="shared" si="31"/>
        <v>2.833321333175463</v>
      </c>
      <c r="N37" s="147" t="str">
        <f t="shared" si="31"/>
        <v>-</v>
      </c>
      <c r="O37" s="147">
        <f t="shared" si="31"/>
        <v>-2.166678666824537</v>
      </c>
      <c r="P37" s="147">
        <f t="shared" si="31"/>
        <v>3.833321333175463</v>
      </c>
      <c r="Q37" s="147">
        <f t="shared" si="31"/>
        <v>0.83332133317546297</v>
      </c>
      <c r="R37" s="147" t="str">
        <f t="shared" si="31"/>
        <v>-</v>
      </c>
    </row>
    <row r="38" spans="1:18">
      <c r="A38" s="140">
        <f t="shared" si="23"/>
        <v>29</v>
      </c>
      <c r="B38" s="140" t="str">
        <f t="shared" si="23"/>
        <v>Данилина Татьяна Игоревна</v>
      </c>
      <c r="C38" s="147">
        <f t="shared" ref="C38:R38" si="32">IFERROR(C12-$V12,"-")</f>
        <v>-2.5000140002113378</v>
      </c>
      <c r="D38" s="147">
        <f t="shared" si="32"/>
        <v>0.49998599978866221</v>
      </c>
      <c r="E38" s="147">
        <f t="shared" si="32"/>
        <v>0.49998599978866221</v>
      </c>
      <c r="F38" s="147">
        <f t="shared" si="32"/>
        <v>-0.50001400021133779</v>
      </c>
      <c r="G38" s="147">
        <f t="shared" si="32"/>
        <v>4.4999859997886622</v>
      </c>
      <c r="H38" s="147">
        <f t="shared" si="32"/>
        <v>-3.5000140002113378</v>
      </c>
      <c r="I38" s="147">
        <f t="shared" si="32"/>
        <v>1.4999859997886622</v>
      </c>
      <c r="J38" s="147">
        <f t="shared" si="32"/>
        <v>3.4999859997886622</v>
      </c>
      <c r="K38" s="147">
        <f t="shared" si="32"/>
        <v>-0.50001400021133779</v>
      </c>
      <c r="L38" s="147">
        <f t="shared" si="32"/>
        <v>0.49998599978866221</v>
      </c>
      <c r="M38" s="147">
        <f t="shared" si="32"/>
        <v>-0.50001400021133779</v>
      </c>
      <c r="N38" s="147" t="str">
        <f t="shared" si="32"/>
        <v>-</v>
      </c>
      <c r="O38" s="147">
        <f t="shared" si="32"/>
        <v>-2.5000140002113378</v>
      </c>
      <c r="P38" s="147">
        <f t="shared" si="32"/>
        <v>-0.50001400021133779</v>
      </c>
      <c r="Q38" s="147">
        <f t="shared" si="32"/>
        <v>-0.50001400021133779</v>
      </c>
      <c r="R38" s="147" t="str">
        <f t="shared" si="32"/>
        <v>-</v>
      </c>
    </row>
    <row r="39" spans="1:18">
      <c r="A39" s="140">
        <f t="shared" si="23"/>
        <v>34</v>
      </c>
      <c r="B39" s="140" t="str">
        <f t="shared" si="23"/>
        <v>Саликова Александра Владимировна</v>
      </c>
      <c r="C39" s="147" t="str">
        <f t="shared" ref="C39:R39" si="33">IFERROR(C13-$V13,"-")</f>
        <v>-</v>
      </c>
      <c r="D39" s="147">
        <f t="shared" si="33"/>
        <v>0.99998699979314765</v>
      </c>
      <c r="E39" s="147">
        <f t="shared" si="33"/>
        <v>-1.0000130002068524</v>
      </c>
      <c r="F39" s="147">
        <f t="shared" si="33"/>
        <v>2.9999869997931476</v>
      </c>
      <c r="G39" s="147">
        <f t="shared" si="33"/>
        <v>-1.0000130002068524</v>
      </c>
      <c r="H39" s="147">
        <f t="shared" si="33"/>
        <v>-1.0000130002068524</v>
      </c>
      <c r="I39" s="147">
        <f t="shared" si="33"/>
        <v>-5.0000130002068524</v>
      </c>
      <c r="J39" s="147" t="str">
        <f t="shared" si="33"/>
        <v>-</v>
      </c>
      <c r="K39" s="147">
        <f t="shared" si="33"/>
        <v>0.99998699979314765</v>
      </c>
      <c r="L39" s="147">
        <f t="shared" si="33"/>
        <v>1.9999869997931476</v>
      </c>
      <c r="M39" s="147">
        <f t="shared" si="33"/>
        <v>0.99998699979314765</v>
      </c>
      <c r="N39" s="147" t="str">
        <f t="shared" si="33"/>
        <v>-</v>
      </c>
      <c r="O39" s="147">
        <f t="shared" si="33"/>
        <v>2.9999869997931476</v>
      </c>
      <c r="P39" s="147">
        <f t="shared" si="33"/>
        <v>-2.0000130002068524</v>
      </c>
      <c r="Q39" s="147">
        <f t="shared" si="33"/>
        <v>-1.0000130002068524</v>
      </c>
      <c r="R39" s="147">
        <f t="shared" si="33"/>
        <v>-1.3000206852353813E-5</v>
      </c>
    </row>
    <row r="40" spans="1:18">
      <c r="A40" s="140">
        <f t="shared" si="23"/>
        <v>36</v>
      </c>
      <c r="B40" s="140" t="str">
        <f t="shared" si="23"/>
        <v>Толубаев Сергей Иванович</v>
      </c>
      <c r="C40" s="147" t="str">
        <f t="shared" ref="C40:R40" si="34">IFERROR(C14-$V14,"-")</f>
        <v>-</v>
      </c>
      <c r="D40" s="147">
        <f t="shared" si="34"/>
        <v>0.99998899982146039</v>
      </c>
      <c r="E40" s="147">
        <f t="shared" si="34"/>
        <v>-2.0000110001785396</v>
      </c>
      <c r="F40" s="147">
        <f t="shared" si="34"/>
        <v>-1.1000178539610772E-5</v>
      </c>
      <c r="G40" s="147">
        <f t="shared" si="34"/>
        <v>-1.0000110001785396</v>
      </c>
      <c r="H40" s="147" t="str">
        <f t="shared" si="34"/>
        <v>-</v>
      </c>
      <c r="I40" s="147">
        <f t="shared" si="34"/>
        <v>-4.0000110001785396</v>
      </c>
      <c r="J40" s="147" t="str">
        <f t="shared" si="34"/>
        <v>-</v>
      </c>
      <c r="K40" s="147">
        <f t="shared" si="34"/>
        <v>-1.1000178539610772E-5</v>
      </c>
      <c r="L40" s="147">
        <f t="shared" si="34"/>
        <v>4.9999889998214604</v>
      </c>
      <c r="M40" s="147">
        <f t="shared" si="34"/>
        <v>-1.1000178539610772E-5</v>
      </c>
      <c r="N40" s="147" t="str">
        <f t="shared" si="34"/>
        <v>-</v>
      </c>
      <c r="O40" s="147">
        <f t="shared" si="34"/>
        <v>0.99998899982146039</v>
      </c>
      <c r="P40" s="147">
        <f t="shared" si="34"/>
        <v>1.9999889998214604</v>
      </c>
      <c r="Q40" s="147">
        <f t="shared" si="34"/>
        <v>-2.0000110001785396</v>
      </c>
      <c r="R40" s="147" t="str">
        <f t="shared" si="34"/>
        <v>-</v>
      </c>
    </row>
    <row r="41" spans="1:18">
      <c r="A41" s="140">
        <f t="shared" si="23"/>
        <v>37</v>
      </c>
      <c r="B41" s="140" t="str">
        <f t="shared" si="23"/>
        <v>Сизов Дмитрий Генндьевич</v>
      </c>
      <c r="C41" s="147" t="str">
        <f t="shared" ref="C41:R41" si="35">IFERROR(C15-$V15,"-")</f>
        <v>-</v>
      </c>
      <c r="D41" s="147">
        <f t="shared" si="35"/>
        <v>2.4999879998000401</v>
      </c>
      <c r="E41" s="147">
        <f t="shared" si="35"/>
        <v>-1.5000120001999599</v>
      </c>
      <c r="F41" s="147">
        <f t="shared" si="35"/>
        <v>-0.50001200019995995</v>
      </c>
      <c r="G41" s="147">
        <f t="shared" si="35"/>
        <v>1.4999879998000401</v>
      </c>
      <c r="H41" s="147" t="str">
        <f t="shared" si="35"/>
        <v>-</v>
      </c>
      <c r="I41" s="147">
        <f t="shared" si="35"/>
        <v>-4.5000120001999599</v>
      </c>
      <c r="J41" s="147" t="str">
        <f t="shared" si="35"/>
        <v>-</v>
      </c>
      <c r="K41" s="147">
        <f t="shared" si="35"/>
        <v>-0.50001200019995995</v>
      </c>
      <c r="L41" s="147">
        <f t="shared" si="35"/>
        <v>3.4999879998000401</v>
      </c>
      <c r="M41" s="147">
        <f t="shared" si="35"/>
        <v>0.49998799980004005</v>
      </c>
      <c r="N41" s="147" t="str">
        <f t="shared" si="35"/>
        <v>-</v>
      </c>
      <c r="O41" s="147">
        <f t="shared" si="35"/>
        <v>-0.50001200019995995</v>
      </c>
      <c r="P41" s="147">
        <f t="shared" si="35"/>
        <v>-1.5000120001999599</v>
      </c>
      <c r="Q41" s="147">
        <f t="shared" si="35"/>
        <v>-1.5000120001999599</v>
      </c>
      <c r="R41" s="147">
        <f t="shared" si="35"/>
        <v>2.4999879998000401</v>
      </c>
    </row>
    <row r="42" spans="1:18">
      <c r="A42" s="140">
        <f t="shared" si="23"/>
        <v>38</v>
      </c>
      <c r="B42" s="140" t="str">
        <f t="shared" si="23"/>
        <v>Чернецкая Елена Николаевна</v>
      </c>
      <c r="C42" s="147">
        <f t="shared" ref="C42:R42" si="36">IFERROR(C16-$V16,"-")</f>
        <v>-2.1538591541338947</v>
      </c>
      <c r="D42" s="147">
        <f t="shared" si="36"/>
        <v>3.8461408458661053</v>
      </c>
      <c r="E42" s="147">
        <f t="shared" si="36"/>
        <v>0.84614084586610527</v>
      </c>
      <c r="F42" s="147">
        <f t="shared" si="36"/>
        <v>-1.1538591541338947</v>
      </c>
      <c r="G42" s="147">
        <f t="shared" si="36"/>
        <v>-1.1538591541338947</v>
      </c>
      <c r="H42" s="147">
        <f t="shared" si="36"/>
        <v>-0.15385915413389473</v>
      </c>
      <c r="I42" s="147">
        <f t="shared" si="36"/>
        <v>-3.1538591541338947</v>
      </c>
      <c r="J42" s="147" t="str">
        <f t="shared" si="36"/>
        <v>-</v>
      </c>
      <c r="K42" s="147">
        <f t="shared" si="36"/>
        <v>-0.15385915413389473</v>
      </c>
      <c r="L42" s="147">
        <f t="shared" si="36"/>
        <v>-1.1538591541338947</v>
      </c>
      <c r="M42" s="147">
        <f t="shared" si="36"/>
        <v>-0.15385915413389473</v>
      </c>
      <c r="N42" s="147" t="str">
        <f t="shared" si="36"/>
        <v>-</v>
      </c>
      <c r="O42" s="147">
        <f t="shared" si="36"/>
        <v>0.84614084586610527</v>
      </c>
      <c r="P42" s="147">
        <f t="shared" si="36"/>
        <v>1.8461408458661053</v>
      </c>
      <c r="Q42" s="147">
        <f t="shared" si="36"/>
        <v>1.8461408458661053</v>
      </c>
      <c r="R42" s="147" t="str">
        <f t="shared" si="36"/>
        <v>-</v>
      </c>
    </row>
    <row r="43" spans="1:18">
      <c r="A43" s="140">
        <f t="shared" si="23"/>
        <v>51</v>
      </c>
      <c r="B43" s="140" t="str">
        <f t="shared" si="23"/>
        <v>Басалаев Андрей Викторович</v>
      </c>
      <c r="C43" s="147">
        <f t="shared" ref="C43:R43" si="37">IFERROR(C17-$V17,"-")</f>
        <v>-0.66667866691287525</v>
      </c>
      <c r="D43" s="147">
        <f t="shared" si="37"/>
        <v>0.33332133308712475</v>
      </c>
      <c r="E43" s="147">
        <f t="shared" si="37"/>
        <v>-2.6666786669128753</v>
      </c>
      <c r="F43" s="147">
        <f t="shared" si="37"/>
        <v>2.3333213330871247</v>
      </c>
      <c r="G43" s="147">
        <f t="shared" si="37"/>
        <v>3.3333213330871247</v>
      </c>
      <c r="H43" s="147" t="str">
        <f t="shared" si="37"/>
        <v>-</v>
      </c>
      <c r="I43" s="147">
        <f t="shared" si="37"/>
        <v>-3.6666786669128753</v>
      </c>
      <c r="J43" s="147" t="str">
        <f t="shared" si="37"/>
        <v>-</v>
      </c>
      <c r="K43" s="147">
        <f t="shared" si="37"/>
        <v>1.3333213330871247</v>
      </c>
      <c r="L43" s="147">
        <f t="shared" si="37"/>
        <v>1.3333213330871247</v>
      </c>
      <c r="M43" s="147">
        <f t="shared" si="37"/>
        <v>0.33332133308712475</v>
      </c>
      <c r="N43" s="147" t="str">
        <f t="shared" si="37"/>
        <v>-</v>
      </c>
      <c r="O43" s="147">
        <f t="shared" si="37"/>
        <v>0.33332133308712475</v>
      </c>
      <c r="P43" s="147">
        <f t="shared" si="37"/>
        <v>-1.6666786669128753</v>
      </c>
      <c r="Q43" s="147">
        <f t="shared" si="37"/>
        <v>-0.66667866691287525</v>
      </c>
      <c r="R43" s="147" t="str">
        <f t="shared" si="37"/>
        <v>-</v>
      </c>
    </row>
    <row r="44" spans="1:18">
      <c r="A44" s="140">
        <f t="shared" si="23"/>
        <v>54</v>
      </c>
      <c r="B44" s="140" t="str">
        <f t="shared" si="23"/>
        <v>Силантьева Наталья Ильинична</v>
      </c>
      <c r="C44" s="147" t="str">
        <f t="shared" ref="C44:R44" si="38">IFERROR(C18-$V18,"-")</f>
        <v>-</v>
      </c>
      <c r="D44" s="147">
        <f t="shared" si="38"/>
        <v>-1.0909200911420873</v>
      </c>
      <c r="E44" s="147">
        <f t="shared" si="38"/>
        <v>3.9090799088579127</v>
      </c>
      <c r="F44" s="147">
        <f t="shared" si="38"/>
        <v>0.90907990885791268</v>
      </c>
      <c r="G44" s="147">
        <f t="shared" si="38"/>
        <v>-9.0920091142087323E-2</v>
      </c>
      <c r="H44" s="147" t="str">
        <f t="shared" si="38"/>
        <v>-</v>
      </c>
      <c r="I44" s="147">
        <f t="shared" si="38"/>
        <v>-4.0909200911420873</v>
      </c>
      <c r="J44" s="147" t="str">
        <f t="shared" si="38"/>
        <v>-</v>
      </c>
      <c r="K44" s="147">
        <f t="shared" si="38"/>
        <v>-2.0909200911420873</v>
      </c>
      <c r="L44" s="147">
        <f t="shared" si="38"/>
        <v>-9.0920091142087323E-2</v>
      </c>
      <c r="M44" s="147">
        <f t="shared" si="38"/>
        <v>-9.0920091142087323E-2</v>
      </c>
      <c r="N44" s="147" t="str">
        <f t="shared" si="38"/>
        <v>-</v>
      </c>
      <c r="O44" s="147">
        <f t="shared" si="38"/>
        <v>-9.0920091142087323E-2</v>
      </c>
      <c r="P44" s="147">
        <f t="shared" si="38"/>
        <v>1.9090799088579127</v>
      </c>
      <c r="Q44" s="147">
        <f t="shared" si="38"/>
        <v>0.90907990885791268</v>
      </c>
      <c r="R44" s="147" t="str">
        <f t="shared" si="38"/>
        <v>-</v>
      </c>
    </row>
    <row r="45" spans="1:18">
      <c r="A45" s="140">
        <f t="shared" si="23"/>
        <v>55</v>
      </c>
      <c r="B45" s="140" t="str">
        <f t="shared" si="23"/>
        <v>Аверина Александра Викторовна</v>
      </c>
      <c r="C45" s="147" t="str">
        <f t="shared" ref="C45:R45" si="39">IFERROR(C19-$V19,"-")</f>
        <v>-</v>
      </c>
      <c r="D45" s="147">
        <f t="shared" si="39"/>
        <v>-1.4545564548707919</v>
      </c>
      <c r="E45" s="147">
        <f t="shared" si="39"/>
        <v>-0.45455645487079188</v>
      </c>
      <c r="F45" s="147">
        <f t="shared" si="39"/>
        <v>-2.4545564548707919</v>
      </c>
      <c r="G45" s="147">
        <f t="shared" si="39"/>
        <v>0.54544354512920812</v>
      </c>
      <c r="H45" s="147" t="str">
        <f t="shared" si="39"/>
        <v>-</v>
      </c>
      <c r="I45" s="147">
        <f t="shared" si="39"/>
        <v>-2.4545564548707919</v>
      </c>
      <c r="J45" s="147" t="str">
        <f t="shared" si="39"/>
        <v>-</v>
      </c>
      <c r="K45" s="147">
        <f t="shared" si="39"/>
        <v>2.5454435451292081</v>
      </c>
      <c r="L45" s="147">
        <f t="shared" si="39"/>
        <v>1.5454435451292081</v>
      </c>
      <c r="M45" s="147">
        <f t="shared" si="39"/>
        <v>-0.45455645487079188</v>
      </c>
      <c r="N45" s="147" t="str">
        <f t="shared" si="39"/>
        <v>-</v>
      </c>
      <c r="O45" s="147">
        <f t="shared" si="39"/>
        <v>-0.45455645487079188</v>
      </c>
      <c r="P45" s="147">
        <f t="shared" si="39"/>
        <v>2.5454435451292081</v>
      </c>
      <c r="Q45" s="147">
        <f t="shared" si="39"/>
        <v>0.54544354512920812</v>
      </c>
      <c r="R45" s="147" t="str">
        <f t="shared" si="39"/>
        <v>-</v>
      </c>
    </row>
    <row r="46" spans="1:18">
      <c r="A46" s="140">
        <f>A20</f>
        <v>57</v>
      </c>
      <c r="B46" s="140" t="str">
        <f>B20</f>
        <v>Аверина Александра Викторовна</v>
      </c>
      <c r="C46" s="147" t="str">
        <f t="shared" ref="C46:R47" si="40">IFERROR(C20-$V20,"-")</f>
        <v>-</v>
      </c>
      <c r="D46" s="147">
        <f t="shared" si="40"/>
        <v>-0.27273827317788868</v>
      </c>
      <c r="E46" s="147">
        <f t="shared" si="40"/>
        <v>-1.2727382731778887</v>
      </c>
      <c r="F46" s="147">
        <f t="shared" si="40"/>
        <v>-1.2727382731778887</v>
      </c>
      <c r="G46" s="147">
        <f t="shared" si="40"/>
        <v>-1.2727382731778887</v>
      </c>
      <c r="H46" s="147" t="str">
        <f t="shared" si="40"/>
        <v>-</v>
      </c>
      <c r="I46" s="147">
        <f t="shared" si="40"/>
        <v>-2.2727382731778887</v>
      </c>
      <c r="J46" s="147" t="str">
        <f t="shared" si="40"/>
        <v>-</v>
      </c>
      <c r="K46" s="147">
        <f t="shared" si="40"/>
        <v>0.72726172682211132</v>
      </c>
      <c r="L46" s="147">
        <f t="shared" si="40"/>
        <v>1.7272617268221113</v>
      </c>
      <c r="M46" s="147">
        <f t="shared" si="40"/>
        <v>2.7272617268221113</v>
      </c>
      <c r="N46" s="147" t="str">
        <f t="shared" si="40"/>
        <v>-</v>
      </c>
      <c r="O46" s="147">
        <f t="shared" si="40"/>
        <v>-0.27273827317788868</v>
      </c>
      <c r="P46" s="147">
        <f t="shared" si="40"/>
        <v>0.72726172682211132</v>
      </c>
      <c r="Q46" s="147">
        <f t="shared" si="40"/>
        <v>0.72726172682211132</v>
      </c>
      <c r="R46" s="147" t="str">
        <f t="shared" si="40"/>
        <v>-</v>
      </c>
    </row>
    <row r="47" spans="1:18">
      <c r="A47" s="140">
        <f>A21</f>
        <v>59</v>
      </c>
      <c r="B47" s="140" t="str">
        <f>B21</f>
        <v>Люция Хисматуллина, Елена Котлярова</v>
      </c>
      <c r="C47" s="147">
        <f t="shared" si="40"/>
        <v>1.6666546664089212</v>
      </c>
      <c r="D47" s="147">
        <f t="shared" si="40"/>
        <v>0.66665466640892124</v>
      </c>
      <c r="E47" s="147">
        <f t="shared" si="40"/>
        <v>-2.3333453335910788</v>
      </c>
      <c r="F47" s="147">
        <f t="shared" si="40"/>
        <v>0.66665466640892124</v>
      </c>
      <c r="G47" s="147">
        <f t="shared" si="40"/>
        <v>-0.33334533359107876</v>
      </c>
      <c r="H47" s="147" t="str">
        <f t="shared" si="40"/>
        <v>-</v>
      </c>
      <c r="I47" s="147">
        <f t="shared" si="40"/>
        <v>-4.3333453335910788</v>
      </c>
      <c r="J47" s="147" t="str">
        <f t="shared" si="40"/>
        <v>-</v>
      </c>
      <c r="K47" s="147">
        <f t="shared" si="40"/>
        <v>1.6666546664089212</v>
      </c>
      <c r="L47" s="147">
        <f t="shared" si="40"/>
        <v>1.6666546664089212</v>
      </c>
      <c r="M47" s="147">
        <f t="shared" si="40"/>
        <v>0.66665466640892124</v>
      </c>
      <c r="N47" s="147" t="str">
        <f t="shared" si="40"/>
        <v>-</v>
      </c>
      <c r="O47" s="147">
        <f t="shared" si="40"/>
        <v>-2.3333453335910788</v>
      </c>
      <c r="P47" s="147">
        <f t="shared" si="40"/>
        <v>1.6666546664089212</v>
      </c>
      <c r="Q47" s="147">
        <f t="shared" si="40"/>
        <v>0.66665466640892124</v>
      </c>
      <c r="R47" s="147" t="str">
        <f t="shared" si="40"/>
        <v>-</v>
      </c>
    </row>
    <row r="48" spans="1:18">
      <c r="A48" s="140">
        <f>A23</f>
        <v>74</v>
      </c>
      <c r="B48" s="140" t="str">
        <f>B23</f>
        <v>Сорокин Юрий Владимирович</v>
      </c>
      <c r="C48" s="147" t="str">
        <f t="shared" ref="C48:R48" si="41">IFERROR(C23-$V23,"-")</f>
        <v>-</v>
      </c>
      <c r="D48" s="147" t="str">
        <f t="shared" si="41"/>
        <v>-</v>
      </c>
      <c r="E48" s="147" t="str">
        <f t="shared" si="41"/>
        <v>-</v>
      </c>
      <c r="F48" s="147" t="str">
        <f t="shared" si="41"/>
        <v>-</v>
      </c>
      <c r="G48" s="147" t="str">
        <f t="shared" si="41"/>
        <v>-</v>
      </c>
      <c r="H48" s="147" t="str">
        <f t="shared" si="41"/>
        <v>-</v>
      </c>
      <c r="I48" s="147" t="str">
        <f t="shared" si="41"/>
        <v>-</v>
      </c>
      <c r="J48" s="147" t="str">
        <f t="shared" si="41"/>
        <v>-</v>
      </c>
      <c r="K48" s="147" t="str">
        <f t="shared" si="41"/>
        <v>-</v>
      </c>
      <c r="L48" s="147" t="str">
        <f t="shared" si="41"/>
        <v>-</v>
      </c>
      <c r="M48" s="147" t="str">
        <f t="shared" si="41"/>
        <v>-</v>
      </c>
      <c r="N48" s="147" t="str">
        <f t="shared" si="41"/>
        <v>-</v>
      </c>
      <c r="O48" s="147" t="str">
        <f t="shared" si="41"/>
        <v>-</v>
      </c>
      <c r="P48" s="147" t="str">
        <f t="shared" si="41"/>
        <v>-</v>
      </c>
      <c r="Q48" s="147" t="str">
        <f t="shared" si="41"/>
        <v>-</v>
      </c>
      <c r="R48" s="147" t="str">
        <f t="shared" si="41"/>
        <v>-</v>
      </c>
    </row>
    <row r="49" spans="1:18">
      <c r="A49" s="140"/>
      <c r="B49" s="140"/>
      <c r="C49" s="147"/>
      <c r="D49" s="147"/>
      <c r="E49" s="147"/>
      <c r="F49" s="147"/>
      <c r="G49" s="147"/>
      <c r="H49" s="147"/>
      <c r="I49" s="147"/>
      <c r="J49" s="147"/>
      <c r="K49" s="147"/>
      <c r="L49" s="147"/>
      <c r="M49" s="147"/>
      <c r="N49" s="147"/>
      <c r="O49" s="147"/>
      <c r="P49" s="147"/>
      <c r="Q49" s="147"/>
      <c r="R49" s="147"/>
    </row>
    <row r="50" spans="1:18">
      <c r="A50" s="9"/>
      <c r="B50" s="130" t="s">
        <v>160</v>
      </c>
      <c r="C50" s="150">
        <f t="shared" ref="C50:R50" si="42">SUM(C29:C49)</f>
        <v>-7.3141905658135782</v>
      </c>
      <c r="D50" s="150">
        <f t="shared" si="42"/>
        <v>6.1541246499107443</v>
      </c>
      <c r="E50" s="150">
        <f t="shared" si="42"/>
        <v>-9.8458753500892549</v>
      </c>
      <c r="F50" s="150">
        <f t="shared" si="42"/>
        <v>-2.8458753500892557</v>
      </c>
      <c r="G50" s="150">
        <f t="shared" si="42"/>
        <v>8.1541246499107451</v>
      </c>
      <c r="H50" s="150">
        <f t="shared" si="42"/>
        <v>-4.1173081188237148</v>
      </c>
      <c r="I50" s="150">
        <f t="shared" si="42"/>
        <v>-46.845875350089244</v>
      </c>
      <c r="J50" s="150">
        <f t="shared" si="42"/>
        <v>16.376294625042298</v>
      </c>
      <c r="K50" s="150">
        <f t="shared" si="42"/>
        <v>5.1541246499107443</v>
      </c>
      <c r="L50" s="150">
        <f t="shared" si="42"/>
        <v>16.154124649910742</v>
      </c>
      <c r="M50" s="150">
        <f t="shared" si="42"/>
        <v>11.154124649910745</v>
      </c>
      <c r="N50" s="150">
        <f t="shared" si="42"/>
        <v>0</v>
      </c>
      <c r="O50" s="150">
        <f t="shared" ref="O50:P50" si="43">SUM(O29:O49)</f>
        <v>-15.845875350089255</v>
      </c>
      <c r="P50" s="150">
        <f t="shared" si="43"/>
        <v>22.154124649910742</v>
      </c>
      <c r="Q50" s="150">
        <f t="shared" si="42"/>
        <v>-2.8458753500892557</v>
      </c>
      <c r="R50" s="150">
        <f t="shared" si="42"/>
        <v>4.3571038564244988</v>
      </c>
    </row>
    <row r="51" spans="1:18">
      <c r="A51" s="9"/>
      <c r="B51" s="130" t="s">
        <v>161</v>
      </c>
      <c r="C51" s="150">
        <f t="shared" ref="C51:R51" si="44">SUMIF(C29:C49,"&gt;0")+ABS(SUMIF(C29:C49,"&lt;0"))</f>
        <v>10.64749989863142</v>
      </c>
      <c r="D51" s="150">
        <f t="shared" si="44"/>
        <v>33.076368575997009</v>
      </c>
      <c r="E51" s="150">
        <f t="shared" si="44"/>
        <v>35.689550190872666</v>
      </c>
      <c r="F51" s="150">
        <f t="shared" si="44"/>
        <v>19.49724649859737</v>
      </c>
      <c r="G51" s="150">
        <f t="shared" si="44"/>
        <v>26.279049279219759</v>
      </c>
      <c r="H51" s="150">
        <f t="shared" si="44"/>
        <v>9.8315658324863371</v>
      </c>
      <c r="I51" s="150">
        <f t="shared" si="44"/>
        <v>52.345823349210718</v>
      </c>
      <c r="J51" s="150">
        <f t="shared" si="44"/>
        <v>16.376294625042298</v>
      </c>
      <c r="K51" s="150">
        <f t="shared" si="44"/>
        <v>19.143829143077554</v>
      </c>
      <c r="L51" s="150">
        <f t="shared" si="44"/>
        <v>28.891065889955431</v>
      </c>
      <c r="M51" s="150">
        <f t="shared" si="44"/>
        <v>16.915563414932919</v>
      </c>
      <c r="N51" s="150">
        <f t="shared" si="44"/>
        <v>0</v>
      </c>
      <c r="O51" s="150">
        <f t="shared" ref="O51:P51" si="45">SUMIF(O29:O49,"&gt;0")+ABS(SUMIF(O29:O49,"&lt;0"))</f>
        <v>26.204751707224933</v>
      </c>
      <c r="P51" s="150">
        <f t="shared" si="45"/>
        <v>34.65425065223522</v>
      </c>
      <c r="Q51" s="150">
        <f t="shared" si="44"/>
        <v>15.59393509405189</v>
      </c>
      <c r="R51" s="150">
        <f t="shared" si="44"/>
        <v>4.3571298568382035</v>
      </c>
    </row>
    <row r="52" spans="1:18">
      <c r="A52" s="151"/>
      <c r="B52" s="152"/>
      <c r="C52" s="153"/>
      <c r="D52" s="153"/>
      <c r="E52" s="153"/>
      <c r="F52" s="153"/>
      <c r="G52" s="153"/>
      <c r="H52" s="153"/>
      <c r="I52" s="153"/>
      <c r="J52" s="153"/>
      <c r="K52" s="153"/>
      <c r="L52" s="153"/>
      <c r="M52" s="153"/>
      <c r="N52" s="153"/>
      <c r="O52" s="153"/>
      <c r="P52" s="153"/>
      <c r="Q52" s="153"/>
      <c r="R52" s="153"/>
    </row>
    <row r="53" spans="1:18">
      <c r="B53" s="61" t="s">
        <v>162</v>
      </c>
      <c r="C53" s="87"/>
    </row>
    <row r="54" spans="1:18">
      <c r="A54" s="9"/>
      <c r="B54" s="62">
        <v>1</v>
      </c>
      <c r="C54" s="115">
        <f t="shared" ref="C54:R65" si="46">COUNTIF(C$3:C$23,$B54)</f>
        <v>0</v>
      </c>
      <c r="D54" s="115">
        <f t="shared" si="46"/>
        <v>0</v>
      </c>
      <c r="E54" s="115">
        <f t="shared" si="46"/>
        <v>0</v>
      </c>
      <c r="F54" s="115">
        <f t="shared" si="46"/>
        <v>0</v>
      </c>
      <c r="G54" s="115">
        <f t="shared" si="46"/>
        <v>0</v>
      </c>
      <c r="H54" s="115">
        <f t="shared" si="46"/>
        <v>0</v>
      </c>
      <c r="I54" s="115">
        <f t="shared" si="46"/>
        <v>0</v>
      </c>
      <c r="J54" s="115">
        <f t="shared" si="46"/>
        <v>0</v>
      </c>
      <c r="K54" s="115">
        <f t="shared" si="46"/>
        <v>0</v>
      </c>
      <c r="L54" s="115">
        <f t="shared" si="46"/>
        <v>0</v>
      </c>
      <c r="M54" s="115">
        <f t="shared" si="46"/>
        <v>0</v>
      </c>
      <c r="N54" s="115">
        <f t="shared" si="46"/>
        <v>0</v>
      </c>
      <c r="O54" s="115">
        <f t="shared" si="46"/>
        <v>0</v>
      </c>
      <c r="P54" s="115">
        <f t="shared" si="46"/>
        <v>0</v>
      </c>
      <c r="Q54" s="115">
        <f t="shared" si="46"/>
        <v>0</v>
      </c>
      <c r="R54" s="115">
        <f t="shared" si="46"/>
        <v>0</v>
      </c>
    </row>
    <row r="55" spans="1:18">
      <c r="A55" s="9"/>
      <c r="B55" s="62">
        <v>2</v>
      </c>
      <c r="C55" s="115">
        <f t="shared" si="46"/>
        <v>0</v>
      </c>
      <c r="D55" s="115">
        <f t="shared" si="46"/>
        <v>1</v>
      </c>
      <c r="E55" s="115">
        <f t="shared" si="46"/>
        <v>2</v>
      </c>
      <c r="F55" s="115">
        <f t="shared" si="46"/>
        <v>0</v>
      </c>
      <c r="G55" s="115">
        <f t="shared" si="46"/>
        <v>0</v>
      </c>
      <c r="H55" s="115">
        <f t="shared" si="46"/>
        <v>0</v>
      </c>
      <c r="I55" s="115">
        <f t="shared" si="46"/>
        <v>7</v>
      </c>
      <c r="J55" s="115">
        <f t="shared" si="46"/>
        <v>0</v>
      </c>
      <c r="K55" s="115">
        <f t="shared" si="46"/>
        <v>1</v>
      </c>
      <c r="L55" s="115">
        <f t="shared" si="46"/>
        <v>0</v>
      </c>
      <c r="M55" s="115">
        <f t="shared" si="46"/>
        <v>0</v>
      </c>
      <c r="N55" s="115">
        <f t="shared" si="46"/>
        <v>0</v>
      </c>
      <c r="O55" s="115">
        <f t="shared" si="46"/>
        <v>1</v>
      </c>
      <c r="P55" s="115">
        <f t="shared" si="46"/>
        <v>0</v>
      </c>
      <c r="Q55" s="115">
        <f t="shared" si="46"/>
        <v>0</v>
      </c>
      <c r="R55" s="115">
        <f t="shared" si="46"/>
        <v>0</v>
      </c>
    </row>
    <row r="56" spans="1:18">
      <c r="A56" s="9"/>
      <c r="B56" s="62">
        <v>3</v>
      </c>
      <c r="C56" s="115">
        <f t="shared" si="46"/>
        <v>0</v>
      </c>
      <c r="D56" s="115">
        <f t="shared" si="46"/>
        <v>0</v>
      </c>
      <c r="E56" s="115">
        <f t="shared" si="46"/>
        <v>1</v>
      </c>
      <c r="F56" s="115">
        <f t="shared" si="46"/>
        <v>1</v>
      </c>
      <c r="G56" s="115">
        <f t="shared" si="46"/>
        <v>0</v>
      </c>
      <c r="H56" s="115">
        <f t="shared" si="46"/>
        <v>0</v>
      </c>
      <c r="I56" s="115">
        <f t="shared" si="46"/>
        <v>3</v>
      </c>
      <c r="J56" s="115">
        <f t="shared" si="46"/>
        <v>0</v>
      </c>
      <c r="K56" s="115">
        <f t="shared" si="46"/>
        <v>0</v>
      </c>
      <c r="L56" s="115">
        <f t="shared" si="46"/>
        <v>0</v>
      </c>
      <c r="M56" s="115">
        <f t="shared" si="46"/>
        <v>0</v>
      </c>
      <c r="N56" s="115">
        <f t="shared" si="46"/>
        <v>0</v>
      </c>
      <c r="O56" s="115">
        <f t="shared" si="46"/>
        <v>1</v>
      </c>
      <c r="P56" s="115">
        <f t="shared" si="46"/>
        <v>0</v>
      </c>
      <c r="Q56" s="115">
        <f t="shared" si="46"/>
        <v>0</v>
      </c>
      <c r="R56" s="115">
        <f t="shared" si="46"/>
        <v>0</v>
      </c>
    </row>
    <row r="57" spans="1:18">
      <c r="A57" s="9"/>
      <c r="B57" s="62">
        <v>4</v>
      </c>
      <c r="C57" s="115">
        <f t="shared" si="46"/>
        <v>1</v>
      </c>
      <c r="D57" s="115">
        <f t="shared" si="46"/>
        <v>2</v>
      </c>
      <c r="E57" s="115">
        <f t="shared" si="46"/>
        <v>3</v>
      </c>
      <c r="F57" s="115">
        <f t="shared" si="46"/>
        <v>2</v>
      </c>
      <c r="G57" s="115">
        <f t="shared" si="46"/>
        <v>0</v>
      </c>
      <c r="H57" s="115">
        <f t="shared" si="46"/>
        <v>2</v>
      </c>
      <c r="I57" s="115">
        <f t="shared" si="46"/>
        <v>3</v>
      </c>
      <c r="J57" s="115">
        <f t="shared" si="46"/>
        <v>0</v>
      </c>
      <c r="K57" s="115">
        <f t="shared" si="46"/>
        <v>1</v>
      </c>
      <c r="L57" s="115">
        <f t="shared" si="46"/>
        <v>2</v>
      </c>
      <c r="M57" s="115">
        <f t="shared" si="46"/>
        <v>0</v>
      </c>
      <c r="N57" s="115">
        <f t="shared" si="46"/>
        <v>0</v>
      </c>
      <c r="O57" s="115">
        <f t="shared" si="46"/>
        <v>3</v>
      </c>
      <c r="P57" s="115">
        <f t="shared" si="46"/>
        <v>0</v>
      </c>
      <c r="Q57" s="115">
        <f t="shared" si="46"/>
        <v>1</v>
      </c>
      <c r="R57" s="115">
        <f t="shared" si="46"/>
        <v>0</v>
      </c>
    </row>
    <row r="58" spans="1:18">
      <c r="A58" s="9"/>
      <c r="B58" s="62">
        <v>5</v>
      </c>
      <c r="C58" s="115">
        <f t="shared" si="46"/>
        <v>3</v>
      </c>
      <c r="D58" s="115">
        <f t="shared" si="46"/>
        <v>4</v>
      </c>
      <c r="E58" s="115">
        <f t="shared" si="46"/>
        <v>4</v>
      </c>
      <c r="F58" s="115">
        <f t="shared" si="46"/>
        <v>5</v>
      </c>
      <c r="G58" s="115">
        <f t="shared" si="46"/>
        <v>5</v>
      </c>
      <c r="H58" s="115">
        <f t="shared" si="46"/>
        <v>2</v>
      </c>
      <c r="I58" s="115">
        <f t="shared" si="46"/>
        <v>1</v>
      </c>
      <c r="J58" s="115">
        <f t="shared" si="46"/>
        <v>0</v>
      </c>
      <c r="K58" s="115">
        <f t="shared" si="46"/>
        <v>3</v>
      </c>
      <c r="L58" s="115">
        <f t="shared" si="46"/>
        <v>1</v>
      </c>
      <c r="M58" s="115">
        <f t="shared" si="46"/>
        <v>2</v>
      </c>
      <c r="N58" s="115">
        <f t="shared" si="46"/>
        <v>0</v>
      </c>
      <c r="O58" s="115">
        <f t="shared" si="46"/>
        <v>2</v>
      </c>
      <c r="P58" s="115">
        <f t="shared" si="46"/>
        <v>2</v>
      </c>
      <c r="Q58" s="115">
        <f t="shared" si="46"/>
        <v>3</v>
      </c>
      <c r="R58" s="115">
        <f t="shared" si="46"/>
        <v>0</v>
      </c>
    </row>
    <row r="59" spans="1:18">
      <c r="A59" s="9"/>
      <c r="B59" s="62">
        <v>6</v>
      </c>
      <c r="C59" s="115">
        <f t="shared" si="46"/>
        <v>1</v>
      </c>
      <c r="D59" s="115">
        <f t="shared" si="46"/>
        <v>2</v>
      </c>
      <c r="E59" s="115">
        <f t="shared" si="46"/>
        <v>1</v>
      </c>
      <c r="F59" s="115">
        <f t="shared" si="46"/>
        <v>4</v>
      </c>
      <c r="G59" s="115">
        <f t="shared" si="46"/>
        <v>5</v>
      </c>
      <c r="H59" s="115">
        <f t="shared" si="46"/>
        <v>1</v>
      </c>
      <c r="I59" s="115">
        <f t="shared" si="46"/>
        <v>1</v>
      </c>
      <c r="J59" s="115">
        <f t="shared" si="46"/>
        <v>0</v>
      </c>
      <c r="K59" s="115">
        <f t="shared" si="46"/>
        <v>3</v>
      </c>
      <c r="L59" s="115">
        <f t="shared" si="46"/>
        <v>2</v>
      </c>
      <c r="M59" s="115">
        <f t="shared" si="46"/>
        <v>6</v>
      </c>
      <c r="N59" s="115">
        <f t="shared" si="46"/>
        <v>0</v>
      </c>
      <c r="O59" s="115">
        <f t="shared" si="46"/>
        <v>7</v>
      </c>
      <c r="P59" s="115">
        <f t="shared" si="46"/>
        <v>3</v>
      </c>
      <c r="Q59" s="115">
        <f t="shared" si="46"/>
        <v>4</v>
      </c>
      <c r="R59" s="115">
        <f t="shared" si="46"/>
        <v>0</v>
      </c>
    </row>
    <row r="60" spans="1:18">
      <c r="A60" s="9"/>
      <c r="B60" s="62">
        <v>7</v>
      </c>
      <c r="C60" s="115">
        <f t="shared" si="46"/>
        <v>1</v>
      </c>
      <c r="D60" s="115">
        <f t="shared" si="46"/>
        <v>2</v>
      </c>
      <c r="E60" s="115">
        <f t="shared" si="46"/>
        <v>2</v>
      </c>
      <c r="F60" s="115">
        <f t="shared" si="46"/>
        <v>3</v>
      </c>
      <c r="G60" s="115">
        <f t="shared" si="46"/>
        <v>3</v>
      </c>
      <c r="H60" s="115">
        <f t="shared" si="46"/>
        <v>1</v>
      </c>
      <c r="I60" s="115">
        <f t="shared" si="46"/>
        <v>0</v>
      </c>
      <c r="J60" s="115">
        <f t="shared" si="46"/>
        <v>1</v>
      </c>
      <c r="K60" s="115">
        <f t="shared" si="46"/>
        <v>5</v>
      </c>
      <c r="L60" s="115">
        <f t="shared" si="46"/>
        <v>5</v>
      </c>
      <c r="M60" s="115">
        <f t="shared" si="46"/>
        <v>3</v>
      </c>
      <c r="N60" s="115">
        <f t="shared" si="46"/>
        <v>0</v>
      </c>
      <c r="O60" s="115">
        <f t="shared" si="46"/>
        <v>2</v>
      </c>
      <c r="P60" s="115">
        <f t="shared" si="46"/>
        <v>2</v>
      </c>
      <c r="Q60" s="115">
        <f t="shared" si="46"/>
        <v>10</v>
      </c>
      <c r="R60" s="115">
        <f t="shared" si="46"/>
        <v>0</v>
      </c>
    </row>
    <row r="61" spans="1:18">
      <c r="A61" s="9"/>
      <c r="B61" s="62">
        <v>8</v>
      </c>
      <c r="C61" s="115">
        <f t="shared" si="46"/>
        <v>1</v>
      </c>
      <c r="D61" s="115">
        <f t="shared" si="46"/>
        <v>3</v>
      </c>
      <c r="E61" s="115">
        <f t="shared" si="46"/>
        <v>3</v>
      </c>
      <c r="F61" s="115">
        <f t="shared" si="46"/>
        <v>2</v>
      </c>
      <c r="G61" s="115">
        <f t="shared" si="46"/>
        <v>3</v>
      </c>
      <c r="H61" s="115">
        <f t="shared" si="46"/>
        <v>0</v>
      </c>
      <c r="I61" s="115">
        <f t="shared" si="46"/>
        <v>2</v>
      </c>
      <c r="J61" s="115">
        <f t="shared" si="46"/>
        <v>1</v>
      </c>
      <c r="K61" s="115">
        <f t="shared" si="46"/>
        <v>1</v>
      </c>
      <c r="L61" s="115">
        <f t="shared" si="46"/>
        <v>4</v>
      </c>
      <c r="M61" s="115">
        <f t="shared" si="46"/>
        <v>5</v>
      </c>
      <c r="N61" s="115">
        <f t="shared" si="46"/>
        <v>0</v>
      </c>
      <c r="O61" s="115">
        <f t="shared" si="46"/>
        <v>1</v>
      </c>
      <c r="P61" s="115">
        <f t="shared" si="46"/>
        <v>5</v>
      </c>
      <c r="Q61" s="115">
        <f t="shared" si="46"/>
        <v>1</v>
      </c>
      <c r="R61" s="115">
        <f t="shared" si="46"/>
        <v>1</v>
      </c>
    </row>
    <row r="62" spans="1:18">
      <c r="A62" s="9"/>
      <c r="B62" s="62">
        <v>9</v>
      </c>
      <c r="C62" s="115">
        <f t="shared" si="46"/>
        <v>0</v>
      </c>
      <c r="D62" s="115">
        <f t="shared" si="46"/>
        <v>2</v>
      </c>
      <c r="E62" s="115">
        <f t="shared" si="46"/>
        <v>1</v>
      </c>
      <c r="F62" s="115">
        <f t="shared" si="46"/>
        <v>0</v>
      </c>
      <c r="G62" s="115">
        <f t="shared" si="46"/>
        <v>0</v>
      </c>
      <c r="H62" s="115">
        <f t="shared" si="46"/>
        <v>0</v>
      </c>
      <c r="I62" s="115">
        <f t="shared" si="46"/>
        <v>2</v>
      </c>
      <c r="J62" s="115">
        <f t="shared" si="46"/>
        <v>1</v>
      </c>
      <c r="K62" s="115">
        <f t="shared" si="46"/>
        <v>4</v>
      </c>
      <c r="L62" s="115">
        <f t="shared" si="46"/>
        <v>2</v>
      </c>
      <c r="M62" s="115">
        <f t="shared" si="46"/>
        <v>3</v>
      </c>
      <c r="N62" s="115">
        <f t="shared" si="46"/>
        <v>0</v>
      </c>
      <c r="O62" s="115">
        <f t="shared" si="46"/>
        <v>0</v>
      </c>
      <c r="P62" s="115">
        <f t="shared" si="46"/>
        <v>6</v>
      </c>
      <c r="Q62" s="115">
        <f t="shared" si="46"/>
        <v>0</v>
      </c>
      <c r="R62" s="115">
        <f t="shared" si="46"/>
        <v>1</v>
      </c>
    </row>
    <row r="63" spans="1:18">
      <c r="A63" s="9"/>
      <c r="B63" s="62">
        <v>10</v>
      </c>
      <c r="C63" s="115">
        <f t="shared" si="46"/>
        <v>0</v>
      </c>
      <c r="D63" s="115">
        <f t="shared" si="46"/>
        <v>2</v>
      </c>
      <c r="E63" s="115">
        <f t="shared" si="46"/>
        <v>2</v>
      </c>
      <c r="F63" s="115">
        <f t="shared" si="46"/>
        <v>1</v>
      </c>
      <c r="G63" s="115">
        <f t="shared" si="46"/>
        <v>1</v>
      </c>
      <c r="H63" s="115">
        <f t="shared" si="46"/>
        <v>0</v>
      </c>
      <c r="I63" s="115">
        <f t="shared" si="46"/>
        <v>0</v>
      </c>
      <c r="J63" s="115">
        <f t="shared" si="46"/>
        <v>1</v>
      </c>
      <c r="K63" s="115">
        <f t="shared" si="46"/>
        <v>1</v>
      </c>
      <c r="L63" s="115">
        <f t="shared" si="46"/>
        <v>2</v>
      </c>
      <c r="M63" s="115">
        <f t="shared" si="46"/>
        <v>0</v>
      </c>
      <c r="N63" s="115">
        <f t="shared" si="46"/>
        <v>0</v>
      </c>
      <c r="O63" s="115">
        <f t="shared" si="46"/>
        <v>0</v>
      </c>
      <c r="P63" s="115">
        <f t="shared" si="46"/>
        <v>1</v>
      </c>
      <c r="Q63" s="115">
        <f t="shared" si="46"/>
        <v>0</v>
      </c>
      <c r="R63" s="115">
        <f t="shared" si="46"/>
        <v>1</v>
      </c>
    </row>
    <row r="64" spans="1:18">
      <c r="A64" s="9"/>
      <c r="B64" s="62">
        <v>11</v>
      </c>
      <c r="C64" s="115">
        <f t="shared" si="46"/>
        <v>0</v>
      </c>
      <c r="D64" s="115">
        <f t="shared" si="46"/>
        <v>1</v>
      </c>
      <c r="E64" s="115">
        <f t="shared" si="46"/>
        <v>0</v>
      </c>
      <c r="F64" s="115">
        <f t="shared" si="46"/>
        <v>1</v>
      </c>
      <c r="G64" s="115">
        <f t="shared" si="46"/>
        <v>1</v>
      </c>
      <c r="H64" s="115">
        <f t="shared" si="46"/>
        <v>1</v>
      </c>
      <c r="I64" s="115">
        <f t="shared" si="46"/>
        <v>0</v>
      </c>
      <c r="J64" s="115">
        <f t="shared" si="46"/>
        <v>1</v>
      </c>
      <c r="K64" s="115">
        <f t="shared" si="46"/>
        <v>0</v>
      </c>
      <c r="L64" s="115">
        <f t="shared" si="46"/>
        <v>1</v>
      </c>
      <c r="M64" s="115">
        <f t="shared" si="46"/>
        <v>0</v>
      </c>
      <c r="N64" s="115">
        <f t="shared" si="46"/>
        <v>0</v>
      </c>
      <c r="O64" s="115">
        <f t="shared" si="46"/>
        <v>1</v>
      </c>
      <c r="P64" s="115">
        <f t="shared" si="46"/>
        <v>0</v>
      </c>
      <c r="Q64" s="115">
        <f t="shared" si="46"/>
        <v>0</v>
      </c>
      <c r="R64" s="115">
        <f t="shared" si="46"/>
        <v>0</v>
      </c>
    </row>
    <row r="65" spans="1:18">
      <c r="A65" s="9"/>
      <c r="B65" s="62">
        <v>12</v>
      </c>
      <c r="C65" s="115">
        <f t="shared" si="46"/>
        <v>0</v>
      </c>
      <c r="D65" s="115">
        <f t="shared" si="46"/>
        <v>0</v>
      </c>
      <c r="E65" s="115">
        <f t="shared" si="46"/>
        <v>0</v>
      </c>
      <c r="F65" s="115">
        <f t="shared" si="46"/>
        <v>0</v>
      </c>
      <c r="G65" s="115">
        <f t="shared" si="46"/>
        <v>1</v>
      </c>
      <c r="H65" s="115">
        <f t="shared" si="46"/>
        <v>0</v>
      </c>
      <c r="I65" s="115">
        <f t="shared" si="46"/>
        <v>0</v>
      </c>
      <c r="J65" s="115">
        <f t="shared" si="46"/>
        <v>1</v>
      </c>
      <c r="K65" s="115">
        <f t="shared" si="46"/>
        <v>0</v>
      </c>
      <c r="L65" s="115">
        <f t="shared" si="46"/>
        <v>0</v>
      </c>
      <c r="M65" s="115">
        <f t="shared" si="46"/>
        <v>0</v>
      </c>
      <c r="N65" s="115">
        <f t="shared" si="46"/>
        <v>0</v>
      </c>
      <c r="O65" s="115">
        <f t="shared" si="46"/>
        <v>0</v>
      </c>
      <c r="P65" s="115">
        <f t="shared" si="46"/>
        <v>0</v>
      </c>
      <c r="Q65" s="115">
        <f t="shared" si="46"/>
        <v>0</v>
      </c>
      <c r="R65" s="115">
        <f t="shared" si="46"/>
        <v>0</v>
      </c>
    </row>
  </sheetData>
  <conditionalFormatting sqref="C5:R5">
    <cfRule type="iconSet" priority="21">
      <iconSet iconSet="5Arrows">
        <cfvo type="percent" val="0"/>
        <cfvo type="percent" val="20"/>
        <cfvo type="percent" val="40"/>
        <cfvo type="percent" val="60"/>
        <cfvo type="percent" val="80"/>
      </iconSet>
    </cfRule>
  </conditionalFormatting>
  <conditionalFormatting sqref="C4:R4">
    <cfRule type="iconSet" priority="20">
      <iconSet iconSet="5Arrows">
        <cfvo type="percent" val="0"/>
        <cfvo type="percent" val="20"/>
        <cfvo type="percent" val="40"/>
        <cfvo type="percent" val="60"/>
        <cfvo type="percent" val="80"/>
      </iconSet>
    </cfRule>
  </conditionalFormatting>
  <conditionalFormatting sqref="C6:R6">
    <cfRule type="iconSet" priority="19">
      <iconSet iconSet="5Arrows">
        <cfvo type="percent" val="0"/>
        <cfvo type="percent" val="20"/>
        <cfvo type="percent" val="40"/>
        <cfvo type="percent" val="60"/>
        <cfvo type="percent" val="80"/>
      </iconSet>
    </cfRule>
  </conditionalFormatting>
  <conditionalFormatting sqref="C7:R7">
    <cfRule type="iconSet" priority="18">
      <iconSet iconSet="5Arrows">
        <cfvo type="percent" val="0"/>
        <cfvo type="percent" val="20"/>
        <cfvo type="percent" val="40"/>
        <cfvo type="percent" val="60"/>
        <cfvo type="percent" val="80"/>
      </iconSet>
    </cfRule>
  </conditionalFormatting>
  <conditionalFormatting sqref="C8:R8">
    <cfRule type="iconSet" priority="17">
      <iconSet iconSet="5Arrows">
        <cfvo type="percent" val="0"/>
        <cfvo type="percent" val="20"/>
        <cfvo type="percent" val="40"/>
        <cfvo type="percent" val="60"/>
        <cfvo type="percent" val="80"/>
      </iconSet>
    </cfRule>
  </conditionalFormatting>
  <conditionalFormatting sqref="C9:R9">
    <cfRule type="iconSet" priority="16">
      <iconSet iconSet="5Arrows">
        <cfvo type="percent" val="0"/>
        <cfvo type="percent" val="20"/>
        <cfvo type="percent" val="40"/>
        <cfvo type="percent" val="60"/>
        <cfvo type="percent" val="80"/>
      </iconSet>
    </cfRule>
  </conditionalFormatting>
  <conditionalFormatting sqref="C10:R10">
    <cfRule type="iconSet" priority="15">
      <iconSet iconSet="5Arrows">
        <cfvo type="percent" val="0"/>
        <cfvo type="percent" val="20"/>
        <cfvo type="percent" val="40"/>
        <cfvo type="percent" val="60"/>
        <cfvo type="percent" val="80"/>
      </iconSet>
    </cfRule>
  </conditionalFormatting>
  <conditionalFormatting sqref="C11:R11">
    <cfRule type="iconSet" priority="14">
      <iconSet iconSet="5Arrows">
        <cfvo type="percent" val="0"/>
        <cfvo type="percent" val="20"/>
        <cfvo type="percent" val="40"/>
        <cfvo type="percent" val="60"/>
        <cfvo type="percent" val="80"/>
      </iconSet>
    </cfRule>
  </conditionalFormatting>
  <conditionalFormatting sqref="C12:R12">
    <cfRule type="iconSet" priority="13">
      <iconSet iconSet="5Arrows">
        <cfvo type="percent" val="0"/>
        <cfvo type="percent" val="20"/>
        <cfvo type="percent" val="40"/>
        <cfvo type="percent" val="60"/>
        <cfvo type="percent" val="80"/>
      </iconSet>
    </cfRule>
  </conditionalFormatting>
  <conditionalFormatting sqref="C13:R13">
    <cfRule type="iconSet" priority="12">
      <iconSet iconSet="5Arrows">
        <cfvo type="percent" val="0"/>
        <cfvo type="percent" val="20"/>
        <cfvo type="percent" val="40"/>
        <cfvo type="percent" val="60"/>
        <cfvo type="percent" val="80"/>
      </iconSet>
    </cfRule>
  </conditionalFormatting>
  <conditionalFormatting sqref="C14:R14">
    <cfRule type="iconSet" priority="11">
      <iconSet iconSet="5Arrows">
        <cfvo type="percent" val="0"/>
        <cfvo type="percent" val="20"/>
        <cfvo type="percent" val="40"/>
        <cfvo type="percent" val="60"/>
        <cfvo type="percent" val="80"/>
      </iconSet>
    </cfRule>
  </conditionalFormatting>
  <conditionalFormatting sqref="C15:R15">
    <cfRule type="iconSet" priority="10">
      <iconSet iconSet="5Arrows">
        <cfvo type="percent" val="0"/>
        <cfvo type="percent" val="20"/>
        <cfvo type="percent" val="40"/>
        <cfvo type="percent" val="60"/>
        <cfvo type="percent" val="80"/>
      </iconSet>
    </cfRule>
  </conditionalFormatting>
  <conditionalFormatting sqref="C16:R16">
    <cfRule type="iconSet" priority="9">
      <iconSet iconSet="5Arrows">
        <cfvo type="percent" val="0"/>
        <cfvo type="percent" val="20"/>
        <cfvo type="percent" val="40"/>
        <cfvo type="percent" val="60"/>
        <cfvo type="percent" val="80"/>
      </iconSet>
    </cfRule>
  </conditionalFormatting>
  <conditionalFormatting sqref="C17:R17">
    <cfRule type="iconSet" priority="8">
      <iconSet iconSet="5Arrows">
        <cfvo type="percent" val="0"/>
        <cfvo type="percent" val="20"/>
        <cfvo type="percent" val="40"/>
        <cfvo type="percent" val="60"/>
        <cfvo type="percent" val="80"/>
      </iconSet>
    </cfRule>
  </conditionalFormatting>
  <conditionalFormatting sqref="C18:R18">
    <cfRule type="iconSet" priority="7">
      <iconSet iconSet="5Arrows">
        <cfvo type="percent" val="0"/>
        <cfvo type="percent" val="20"/>
        <cfvo type="percent" val="40"/>
        <cfvo type="percent" val="60"/>
        <cfvo type="percent" val="80"/>
      </iconSet>
    </cfRule>
  </conditionalFormatting>
  <conditionalFormatting sqref="C19:R19">
    <cfRule type="iconSet" priority="6">
      <iconSet iconSet="5Arrows">
        <cfvo type="percent" val="0"/>
        <cfvo type="percent" val="20"/>
        <cfvo type="percent" val="40"/>
        <cfvo type="percent" val="60"/>
        <cfvo type="percent" val="80"/>
      </iconSet>
    </cfRule>
  </conditionalFormatting>
  <conditionalFormatting sqref="C20:R23">
    <cfRule type="iconSet" priority="59">
      <iconSet iconSet="5Arrows">
        <cfvo type="percent" val="0"/>
        <cfvo type="percent" val="20"/>
        <cfvo type="percent" val="40"/>
        <cfvo type="percent" val="60"/>
        <cfvo type="percent" val="80"/>
      </iconSet>
    </cfRule>
  </conditionalFormatting>
  <conditionalFormatting sqref="C3:R23">
    <cfRule type="iconSet" priority="60">
      <iconSet iconSet="5Arrows">
        <cfvo type="percent" val="0"/>
        <cfvo type="percent" val="20"/>
        <cfvo type="percent" val="40"/>
        <cfvo type="percent" val="60"/>
        <cfvo type="percent" val="80"/>
      </iconSet>
    </cfRule>
  </conditionalFormatting>
  <conditionalFormatting sqref="C23:R23">
    <cfRule type="iconSet" priority="61">
      <iconSet iconSet="5Arrows">
        <cfvo type="percent" val="0"/>
        <cfvo type="percent" val="20"/>
        <cfvo type="percent" val="40"/>
        <cfvo type="percent" val="60"/>
        <cfvo type="percent" val="80"/>
      </iconSet>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dimension ref="A1:AB67"/>
  <sheetViews>
    <sheetView workbookViewId="0">
      <pane xSplit="2" ySplit="2" topLeftCell="C35" activePane="bottomRight" state="frozen"/>
      <selection pane="topRight" activeCell="C1" sqref="C1"/>
      <selection pane="bottomLeft" activeCell="A3" sqref="A3"/>
      <selection pane="bottomRight" activeCell="Q11" sqref="Q11"/>
    </sheetView>
  </sheetViews>
  <sheetFormatPr defaultRowHeight="15"/>
  <cols>
    <col min="1" max="1" width="5" customWidth="1"/>
    <col min="2" max="2" width="23.28515625" customWidth="1"/>
    <col min="3" max="18" width="5.28515625" customWidth="1"/>
    <col min="19" max="21" width="5.85546875" customWidth="1"/>
    <col min="22" max="22" width="8.28515625" style="46" customWidth="1"/>
    <col min="23" max="23" width="8.28515625" style="370" customWidth="1"/>
    <col min="24" max="24" width="5.42578125" customWidth="1"/>
    <col min="25" max="25" width="7.28515625" customWidth="1"/>
    <col min="26" max="26" width="5.42578125" customWidth="1"/>
    <col min="27" max="28" width="0" hidden="1" customWidth="1"/>
  </cols>
  <sheetData>
    <row r="1" spans="1:28" ht="18.75">
      <c r="A1" s="131"/>
      <c r="B1" s="131"/>
      <c r="C1" s="131"/>
      <c r="D1" s="131"/>
      <c r="E1" s="131"/>
      <c r="F1" s="131"/>
      <c r="G1" s="131"/>
      <c r="H1" s="131"/>
      <c r="I1" s="131"/>
      <c r="J1" s="132" t="s">
        <v>165</v>
      </c>
      <c r="K1" s="131"/>
      <c r="L1" s="131"/>
      <c r="M1" s="131"/>
      <c r="N1" s="131"/>
      <c r="O1" s="131"/>
      <c r="P1" s="131"/>
      <c r="Q1" s="131"/>
      <c r="R1" s="131"/>
      <c r="S1" s="131"/>
      <c r="T1" s="131"/>
      <c r="U1" s="131"/>
      <c r="V1" s="348"/>
      <c r="W1" s="371"/>
      <c r="X1" s="131"/>
      <c r="Y1" s="131"/>
    </row>
    <row r="2" spans="1:28" ht="174" customHeight="1">
      <c r="A2" s="133" t="s">
        <v>151</v>
      </c>
      <c r="B2" s="134" t="s">
        <v>152</v>
      </c>
      <c r="C2" s="135" t="str">
        <f>судьи!E22</f>
        <v>Аверина Александра Викторовна</v>
      </c>
      <c r="D2" s="135" t="str">
        <f>судьи!F22</f>
        <v>Акчурин Константин Эдуардович</v>
      </c>
      <c r="E2" s="135" t="str">
        <f>судьи!G22</f>
        <v>Александр Вастаев</v>
      </c>
      <c r="F2" s="135" t="str">
        <f>судьи!H22</f>
        <v>Андреев Вячеслав Викторович</v>
      </c>
      <c r="G2" s="135" t="str">
        <f>судьи!I22</f>
        <v>Андрушевич Алексей</v>
      </c>
      <c r="H2" s="135" t="str">
        <f>судьи!J22</f>
        <v>Басалаев Андрей Викторович</v>
      </c>
      <c r="I2" s="135" t="str">
        <f>судьи!K22</f>
        <v>Елизаров Андрей</v>
      </c>
      <c r="J2" s="135" t="str">
        <f>судьи!L22</f>
        <v>Иван Демидов</v>
      </c>
      <c r="K2" s="135" t="str">
        <f>судьи!M22</f>
        <v>Корсаков Алексей Вячеславович</v>
      </c>
      <c r="L2" s="135" t="str">
        <f>судьи!N22</f>
        <v>Кудрявцев Евгений Валерьевич</v>
      </c>
      <c r="M2" s="135" t="str">
        <f>судьи!O22</f>
        <v>Пересыпкин Виталий Фридрихович</v>
      </c>
      <c r="N2" s="135" t="str">
        <f>судьи!P22</f>
        <v>Родимцев Андрей Александрович</v>
      </c>
      <c r="O2" s="135" t="str">
        <f>судьи!Q22</f>
        <v>Русаков Сергей Александрович</v>
      </c>
      <c r="P2" s="135" t="str">
        <f>судьи!R22</f>
        <v>Сазонов Антон Анатольевич</v>
      </c>
      <c r="Q2" s="135" t="str">
        <f>судьи!S22</f>
        <v>Сорокин Юрий</v>
      </c>
      <c r="R2" s="135" t="str">
        <f>судьи!T22</f>
        <v>Фефелов Александр</v>
      </c>
      <c r="S2" s="136" t="s">
        <v>153</v>
      </c>
      <c r="T2" s="137" t="s">
        <v>1203</v>
      </c>
      <c r="U2" s="137" t="s">
        <v>1204</v>
      </c>
      <c r="V2" s="349" t="s">
        <v>154</v>
      </c>
      <c r="W2" s="358" t="s">
        <v>1202</v>
      </c>
      <c r="X2" s="136" t="s">
        <v>106</v>
      </c>
      <c r="Y2" s="137" t="s">
        <v>155</v>
      </c>
      <c r="Z2" s="133" t="s">
        <v>151</v>
      </c>
    </row>
    <row r="3" spans="1:28">
      <c r="A3" s="161">
        <f>классы!B300</f>
        <v>6</v>
      </c>
      <c r="B3" s="161" t="str">
        <f>классы!C300</f>
        <v>Вастаев Александр</v>
      </c>
      <c r="C3" s="141" t="str">
        <f>IF(IFERROR(VLOOKUP(CONCATENATE($A3,C$2),Исходный!$A$3:$G$3000,5,FALSE),FALSE)=0,"-",IFERROR(VLOOKUP(CONCATENATE($A3,C$2),Исходный!$A$3:$G$3000,5,FALSE),"---"))</f>
        <v>---</v>
      </c>
      <c r="D3" s="141" t="str">
        <f>IF(IFERROR(VLOOKUP(CONCATENATE($A3,D$2),Исходный!$A$3:$G$3000,5,FALSE),FALSE)=0,"-",IFERROR(VLOOKUP(CONCATENATE($A3,D$2),Исходный!$A$3:$G$3000,5,FALSE),"---"))</f>
        <v>---</v>
      </c>
      <c r="E3" s="141" t="str">
        <f>IF(IFERROR(VLOOKUP(CONCATENATE($A3,E$2),Исходный!$A$3:$G$3000,5,FALSE),FALSE)=0,"-",IFERROR(VLOOKUP(CONCATENATE($A3,E$2),Исходный!$A$3:$G$3000,5,FALSE),"---"))</f>
        <v>---</v>
      </c>
      <c r="F3" s="141" t="str">
        <f>IF(IFERROR(VLOOKUP(CONCATENATE($A3,F$2),Исходный!$A$3:$G$3000,5,FALSE),FALSE)=0,"-",IFERROR(VLOOKUP(CONCATENATE($A3,F$2),Исходный!$A$3:$G$3000,5,FALSE),"---"))</f>
        <v>---</v>
      </c>
      <c r="G3" s="141" t="str">
        <f>IF(IFERROR(VLOOKUP(CONCATENATE($A3,G$2),Исходный!$A$3:$G$3000,5,FALSE),FALSE)=0,"-",IFERROR(VLOOKUP(CONCATENATE($A3,G$2),Исходный!$A$3:$G$3000,5,FALSE),"---"))</f>
        <v>---</v>
      </c>
      <c r="H3" s="141" t="str">
        <f>IF(IFERROR(VLOOKUP(CONCATENATE($A3,H$2),Исходный!$A$3:$G$3000,5,FALSE),FALSE)=0,"-",IFERROR(VLOOKUP(CONCATENATE($A3,H$2),Исходный!$A$3:$G$3000,5,FALSE),"---"))</f>
        <v>---</v>
      </c>
      <c r="I3" s="141" t="str">
        <f>IF(IFERROR(VLOOKUP(CONCATENATE($A3,I$2),Исходный!$A$3:$G$3000,5,FALSE),FALSE)=0,"-",IFERROR(VLOOKUP(CONCATENATE($A3,I$2),Исходный!$A$3:$G$3000,5,FALSE),"---"))</f>
        <v>---</v>
      </c>
      <c r="J3" s="141" t="str">
        <f>IF(IFERROR(VLOOKUP(CONCATENATE($A3,J$2),Исходный!$A$3:$G$3000,5,FALSE),FALSE)=0,"-",IFERROR(VLOOKUP(CONCATENATE($A3,J$2),Исходный!$A$3:$G$3000,5,FALSE),"---"))</f>
        <v>---</v>
      </c>
      <c r="K3" s="141" t="str">
        <f>IF(IFERROR(VLOOKUP(CONCATENATE($A3,K$2),Исходный!$A$3:$G$3000,5,FALSE),FALSE)=0,"-",IFERROR(VLOOKUP(CONCATENATE($A3,K$2),Исходный!$A$3:$G$3000,5,FALSE),"---"))</f>
        <v>---</v>
      </c>
      <c r="L3" s="141" t="str">
        <f>IF(IFERROR(VLOOKUP(CONCATENATE($A3,L$2),Исходный!$A$3:$G$3000,5,FALSE),FALSE)=0,"-",IFERROR(VLOOKUP(CONCATENATE($A3,L$2),Исходный!$A$3:$G$3000,5,FALSE),"---"))</f>
        <v>---</v>
      </c>
      <c r="M3" s="141" t="str">
        <f>IF(IFERROR(VLOOKUP(CONCATENATE($A3,M$2),Исходный!$A$3:$G$3000,5,FALSE),FALSE)=0,"-",IFERROR(VLOOKUP(CONCATENATE($A3,M$2),Исходный!$A$3:$G$3000,5,FALSE),"---"))</f>
        <v>---</v>
      </c>
      <c r="N3" s="141" t="str">
        <f>IF(IFERROR(VLOOKUP(CONCATENATE($A3,N$2),Исходный!$A$3:$G$3000,5,FALSE),FALSE)=0,"-",IFERROR(VLOOKUP(CONCATENATE($A3,N$2),Исходный!$A$3:$G$3000,5,FALSE),"---"))</f>
        <v>---</v>
      </c>
      <c r="O3" s="141" t="str">
        <f>IF(IFERROR(VLOOKUP(CONCATENATE($A3,O$2),Исходный!$A$3:$G$3000,5,FALSE),FALSE)=0,"-",IFERROR(VLOOKUP(CONCATENATE($A3,O$2),Исходный!$A$3:$G$3000,5,FALSE),"---"))</f>
        <v>---</v>
      </c>
      <c r="P3" s="141" t="str">
        <f>IF(IFERROR(VLOOKUP(CONCATENATE($A3,P$2),Исходный!$A$3:$G$3000,5,FALSE),FALSE)=0,"-",IFERROR(VLOOKUP(CONCATENATE($A3,P$2),Исходный!$A$3:$G$3000,5,FALSE),"---"))</f>
        <v>---</v>
      </c>
      <c r="Q3" s="141" t="str">
        <f>IF(IFERROR(VLOOKUP(CONCATENATE($A3,Q$2),Исходный!$A$3:$G$3000,5,FALSE),FALSE)=0,"-",IFERROR(VLOOKUP(CONCATENATE($A3,Q$2),Исходный!$A$3:$G$3000,5,FALSE),"---"))</f>
        <v>---</v>
      </c>
      <c r="R3" s="141" t="str">
        <f>IF(IFERROR(VLOOKUP(CONCATENATE($A3,R$2),Исходный!$A$3:$G$3000,5,FALSE),FALSE)=0,"-",IFERROR(VLOOKUP(CONCATENATE($A3,R$2),Исходный!$A$3:$G$3000,5,FALSE),"---"))</f>
        <v>---</v>
      </c>
      <c r="S3" s="62">
        <f t="shared" ref="S3:S24" si="0">COUNTIF(C3:R3,"&gt;0")</f>
        <v>0</v>
      </c>
      <c r="T3" s="184">
        <f>MIN(C3:R3)</f>
        <v>0</v>
      </c>
      <c r="U3" s="184">
        <f>MAX(C3:R3)</f>
        <v>0</v>
      </c>
      <c r="V3" s="146" t="str">
        <f t="shared" ref="V3:V24" si="1">IF(S3&gt;0,AVERAGEIF(C3:R3,"&gt;0",C3:R3)+0.000001*S3+0.000000001*(1/(Y3+0.001)),"-")</f>
        <v>-</v>
      </c>
      <c r="W3" s="368" t="str">
        <f>IFERROR(IF(S3&gt;0,(SUMIF(C3:R3,"&gt;0",C3:R3)-T3-U3)/(S3-2)+0.000001*S3+0.000000001*(1/(Y3+0.001)),"-"),"-")</f>
        <v>-</v>
      </c>
      <c r="X3" s="62" t="str">
        <f>IFERROR(RANK(W3,$W$3:$W$24,0),"-")</f>
        <v>-</v>
      </c>
      <c r="Y3" s="146" t="str">
        <f t="shared" ref="Y3:Y24" si="2">IF(S3&gt;1,VAR(C3:R3),"0")</f>
        <v>0</v>
      </c>
      <c r="Z3">
        <f t="shared" ref="Z3:Z24" si="3">A3</f>
        <v>6</v>
      </c>
      <c r="AA3">
        <f t="shared" ref="AA3:AA15" si="4">A3</f>
        <v>6</v>
      </c>
      <c r="AB3" t="str">
        <f t="shared" ref="AB3:AB15" si="5">B3</f>
        <v>Вастаев Александр</v>
      </c>
    </row>
    <row r="4" spans="1:28">
      <c r="A4" s="161">
        <f>классы!B301</f>
        <v>17</v>
      </c>
      <c r="B4" s="161" t="str">
        <f>классы!C301</f>
        <v>Касьянов Юрий Владимирович</v>
      </c>
      <c r="C4" s="141" t="str">
        <f>IF(IFERROR(VLOOKUP(CONCATENATE($A4,C$2),Исходный!$A$3:$G$3000,5,FALSE),FALSE)=0,"-",IFERROR(VLOOKUP(CONCATENATE($A4,C$2),Исходный!$A$3:$G$3000,5,FALSE),"---"))</f>
        <v>---</v>
      </c>
      <c r="D4" s="141" t="str">
        <f>IF(IFERROR(VLOOKUP(CONCATENATE($A4,D$2),Исходный!$A$3:$G$3000,5,FALSE),FALSE)=0,"-",IFERROR(VLOOKUP(CONCATENATE($A4,D$2),Исходный!$A$3:$G$3000,5,FALSE),"---"))</f>
        <v>-</v>
      </c>
      <c r="E4" s="141" t="str">
        <f>IF(IFERROR(VLOOKUP(CONCATENATE($A4,E$2),Исходный!$A$3:$G$3000,5,FALSE),FALSE)=0,"-",IFERROR(VLOOKUP(CONCATENATE($A4,E$2),Исходный!$A$3:$G$3000,5,FALSE),"---"))</f>
        <v>---</v>
      </c>
      <c r="F4" s="141" t="str">
        <f>IF(IFERROR(VLOOKUP(CONCATENATE($A4,F$2),Исходный!$A$3:$G$3000,5,FALSE),FALSE)=0,"-",IFERROR(VLOOKUP(CONCATENATE($A4,F$2),Исходный!$A$3:$G$3000,5,FALSE),"---"))</f>
        <v>---</v>
      </c>
      <c r="G4" s="141" t="str">
        <f>IF(IFERROR(VLOOKUP(CONCATENATE($A4,G$2),Исходный!$A$3:$G$3000,5,FALSE),FALSE)=0,"-",IFERROR(VLOOKUP(CONCATENATE($A4,G$2),Исходный!$A$3:$G$3000,5,FALSE),"---"))</f>
        <v>-</v>
      </c>
      <c r="H4" s="141" t="str">
        <f>IF(IFERROR(VLOOKUP(CONCATENATE($A4,H$2),Исходный!$A$3:$G$3000,5,FALSE),FALSE)=0,"-",IFERROR(VLOOKUP(CONCATENATE($A4,H$2),Исходный!$A$3:$G$3000,5,FALSE),"---"))</f>
        <v>-</v>
      </c>
      <c r="I4" s="141" t="str">
        <f>IF(IFERROR(VLOOKUP(CONCATENATE($A4,I$2),Исходный!$A$3:$G$3000,5,FALSE),FALSE)=0,"-",IFERROR(VLOOKUP(CONCATENATE($A4,I$2),Исходный!$A$3:$G$3000,5,FALSE),"---"))</f>
        <v>-</v>
      </c>
      <c r="J4" s="141" t="str">
        <f>IF(IFERROR(VLOOKUP(CONCATENATE($A4,J$2),Исходный!$A$3:$G$3000,5,FALSE),FALSE)=0,"-",IFERROR(VLOOKUP(CONCATENATE($A4,J$2),Исходный!$A$3:$G$3000,5,FALSE),"---"))</f>
        <v>---</v>
      </c>
      <c r="K4" s="141" t="str">
        <f>IF(IFERROR(VLOOKUP(CONCATENATE($A4,K$2),Исходный!$A$3:$G$3000,5,FALSE),FALSE)=0,"-",IFERROR(VLOOKUP(CONCATENATE($A4,K$2),Исходный!$A$3:$G$3000,5,FALSE),"---"))</f>
        <v>---</v>
      </c>
      <c r="L4" s="141" t="str">
        <f>IF(IFERROR(VLOOKUP(CONCATENATE($A4,L$2),Исходный!$A$3:$G$3000,5,FALSE),FALSE)=0,"-",IFERROR(VLOOKUP(CONCATENATE($A4,L$2),Исходный!$A$3:$G$3000,5,FALSE),"---"))</f>
        <v>-</v>
      </c>
      <c r="M4" s="141" t="str">
        <f>IF(IFERROR(VLOOKUP(CONCATENATE($A4,M$2),Исходный!$A$3:$G$3000,5,FALSE),FALSE)=0,"-",IFERROR(VLOOKUP(CONCATENATE($A4,M$2),Исходный!$A$3:$G$3000,5,FALSE),"---"))</f>
        <v>-</v>
      </c>
      <c r="N4" s="141" t="str">
        <f>IF(IFERROR(VLOOKUP(CONCATENATE($A4,N$2),Исходный!$A$3:$G$3000,5,FALSE),FALSE)=0,"-",IFERROR(VLOOKUP(CONCATENATE($A4,N$2),Исходный!$A$3:$G$3000,5,FALSE),"---"))</f>
        <v>---</v>
      </c>
      <c r="O4" s="141" t="str">
        <f>IF(IFERROR(VLOOKUP(CONCATENATE($A4,O$2),Исходный!$A$3:$G$3000,5,FALSE),FALSE)=0,"-",IFERROR(VLOOKUP(CONCATENATE($A4,O$2),Исходный!$A$3:$G$3000,5,FALSE),"---"))</f>
        <v>-</v>
      </c>
      <c r="P4" s="141" t="str">
        <f>IF(IFERROR(VLOOKUP(CONCATENATE($A4,P$2),Исходный!$A$3:$G$3000,5,FALSE),FALSE)=0,"-",IFERROR(VLOOKUP(CONCATENATE($A4,P$2),Исходный!$A$3:$G$3000,5,FALSE),"---"))</f>
        <v>-</v>
      </c>
      <c r="Q4" s="141" t="str">
        <f>IF(IFERROR(VLOOKUP(CONCATENATE($A4,Q$2),Исходный!$A$3:$G$3000,5,FALSE),FALSE)=0,"-",IFERROR(VLOOKUP(CONCATENATE($A4,Q$2),Исходный!$A$3:$G$3000,5,FALSE),"---"))</f>
        <v>-</v>
      </c>
      <c r="R4" s="141" t="str">
        <f>IF(IFERROR(VLOOKUP(CONCATENATE($A4,R$2),Исходный!$A$3:$G$3000,5,FALSE),FALSE)=0,"-",IFERROR(VLOOKUP(CONCATENATE($A4,R$2),Исходный!$A$3:$G$3000,5,FALSE),"---"))</f>
        <v>---</v>
      </c>
      <c r="S4" s="62">
        <f t="shared" si="0"/>
        <v>0</v>
      </c>
      <c r="T4" s="184">
        <f t="shared" ref="T4:T24" si="6">MIN(C4:R4)</f>
        <v>0</v>
      </c>
      <c r="U4" s="184">
        <f t="shared" ref="U4:U24" si="7">MAX(C4:R4)</f>
        <v>0</v>
      </c>
      <c r="V4" s="146" t="str">
        <f t="shared" si="1"/>
        <v>-</v>
      </c>
      <c r="W4" s="368" t="str">
        <f t="shared" ref="W4:W24" si="8">IFERROR(IF(S4&gt;0,(SUMIF(C4:R4,"&gt;0",C4:R4)-T4-U4)/(S4-2)+0.000001*S4+0.000000001*(1/(Y4+0.001)),"-"),"-")</f>
        <v>-</v>
      </c>
      <c r="X4" s="62" t="str">
        <f t="shared" ref="X4:X24" si="9">IFERROR(RANK(W4,$W$3:$W$24,0),"-")</f>
        <v>-</v>
      </c>
      <c r="Y4" s="146" t="str">
        <f t="shared" si="2"/>
        <v>0</v>
      </c>
      <c r="Z4">
        <f t="shared" si="3"/>
        <v>17</v>
      </c>
      <c r="AA4">
        <f t="shared" si="4"/>
        <v>17</v>
      </c>
      <c r="AB4" t="str">
        <f t="shared" si="5"/>
        <v>Касьянов Юрий Владимирович</v>
      </c>
    </row>
    <row r="5" spans="1:28">
      <c r="A5" s="161">
        <f>классы!B302</f>
        <v>18</v>
      </c>
      <c r="B5" s="161" t="str">
        <f>классы!C302</f>
        <v>Олег Маргулис</v>
      </c>
      <c r="C5" s="141" t="str">
        <f>IF(IFERROR(VLOOKUP(CONCATENATE($A5,C$2),Исходный!$A$3:$G$3000,5,FALSE),FALSE)=0,"-",IFERROR(VLOOKUP(CONCATENATE($A5,C$2),Исходный!$A$3:$G$3000,5,FALSE),"---"))</f>
        <v>---</v>
      </c>
      <c r="D5" s="141" t="str">
        <f>IF(IFERROR(VLOOKUP(CONCATENATE($A5,D$2),Исходный!$A$3:$G$3000,5,FALSE),FALSE)=0,"-",IFERROR(VLOOKUP(CONCATENATE($A5,D$2),Исходный!$A$3:$G$3000,5,FALSE),"---"))</f>
        <v>---</v>
      </c>
      <c r="E5" s="141" t="str">
        <f>IF(IFERROR(VLOOKUP(CONCATENATE($A5,E$2),Исходный!$A$3:$G$3000,5,FALSE),FALSE)=0,"-",IFERROR(VLOOKUP(CONCATENATE($A5,E$2),Исходный!$A$3:$G$3000,5,FALSE),"---"))</f>
        <v>---</v>
      </c>
      <c r="F5" s="141" t="str">
        <f>IF(IFERROR(VLOOKUP(CONCATENATE($A5,F$2),Исходный!$A$3:$G$3000,5,FALSE),FALSE)=0,"-",IFERROR(VLOOKUP(CONCATENATE($A5,F$2),Исходный!$A$3:$G$3000,5,FALSE),"---"))</f>
        <v>---</v>
      </c>
      <c r="G5" s="141" t="str">
        <f>IF(IFERROR(VLOOKUP(CONCATENATE($A5,G$2),Исходный!$A$3:$G$3000,5,FALSE),FALSE)=0,"-",IFERROR(VLOOKUP(CONCATENATE($A5,G$2),Исходный!$A$3:$G$3000,5,FALSE),"---"))</f>
        <v>---</v>
      </c>
      <c r="H5" s="141" t="str">
        <f>IF(IFERROR(VLOOKUP(CONCATENATE($A5,H$2),Исходный!$A$3:$G$3000,5,FALSE),FALSE)=0,"-",IFERROR(VLOOKUP(CONCATENATE($A5,H$2),Исходный!$A$3:$G$3000,5,FALSE),"---"))</f>
        <v>---</v>
      </c>
      <c r="I5" s="141" t="str">
        <f>IF(IFERROR(VLOOKUP(CONCATENATE($A5,I$2),Исходный!$A$3:$G$3000,5,FALSE),FALSE)=0,"-",IFERROR(VLOOKUP(CONCATENATE($A5,I$2),Исходный!$A$3:$G$3000,5,FALSE),"---"))</f>
        <v>---</v>
      </c>
      <c r="J5" s="141" t="str">
        <f>IF(IFERROR(VLOOKUP(CONCATENATE($A5,J$2),Исходный!$A$3:$G$3000,5,FALSE),FALSE)=0,"-",IFERROR(VLOOKUP(CONCATENATE($A5,J$2),Исходный!$A$3:$G$3000,5,FALSE),"---"))</f>
        <v>---</v>
      </c>
      <c r="K5" s="141" t="str">
        <f>IF(IFERROR(VLOOKUP(CONCATENATE($A5,K$2),Исходный!$A$3:$G$3000,5,FALSE),FALSE)=0,"-",IFERROR(VLOOKUP(CONCATENATE($A5,K$2),Исходный!$A$3:$G$3000,5,FALSE),"---"))</f>
        <v>---</v>
      </c>
      <c r="L5" s="141" t="str">
        <f>IF(IFERROR(VLOOKUP(CONCATENATE($A5,L$2),Исходный!$A$3:$G$3000,5,FALSE),FALSE)=0,"-",IFERROR(VLOOKUP(CONCATENATE($A5,L$2),Исходный!$A$3:$G$3000,5,FALSE),"---"))</f>
        <v>---</v>
      </c>
      <c r="M5" s="141" t="str">
        <f>IF(IFERROR(VLOOKUP(CONCATENATE($A5,M$2),Исходный!$A$3:$G$3000,5,FALSE),FALSE)=0,"-",IFERROR(VLOOKUP(CONCATENATE($A5,M$2),Исходный!$A$3:$G$3000,5,FALSE),"---"))</f>
        <v>---</v>
      </c>
      <c r="N5" s="141" t="str">
        <f>IF(IFERROR(VLOOKUP(CONCATENATE($A5,N$2),Исходный!$A$3:$G$3000,5,FALSE),FALSE)=0,"-",IFERROR(VLOOKUP(CONCATENATE($A5,N$2),Исходный!$A$3:$G$3000,5,FALSE),"---"))</f>
        <v>---</v>
      </c>
      <c r="O5" s="141" t="str">
        <f>IF(IFERROR(VLOOKUP(CONCATENATE($A5,O$2),Исходный!$A$3:$G$3000,5,FALSE),FALSE)=0,"-",IFERROR(VLOOKUP(CONCATENATE($A5,O$2),Исходный!$A$3:$G$3000,5,FALSE),"---"))</f>
        <v>---</v>
      </c>
      <c r="P5" s="141" t="str">
        <f>IF(IFERROR(VLOOKUP(CONCATENATE($A5,P$2),Исходный!$A$3:$G$3000,5,FALSE),FALSE)=0,"-",IFERROR(VLOOKUP(CONCATENATE($A5,P$2),Исходный!$A$3:$G$3000,5,FALSE),"---"))</f>
        <v>---</v>
      </c>
      <c r="Q5" s="141" t="str">
        <f>IF(IFERROR(VLOOKUP(CONCATENATE($A5,Q$2),Исходный!$A$3:$G$3000,5,FALSE),FALSE)=0,"-",IFERROR(VLOOKUP(CONCATENATE($A5,Q$2),Исходный!$A$3:$G$3000,5,FALSE),"---"))</f>
        <v>---</v>
      </c>
      <c r="R5" s="141" t="str">
        <f>IF(IFERROR(VLOOKUP(CONCATENATE($A5,R$2),Исходный!$A$3:$G$3000,5,FALSE),FALSE)=0,"-",IFERROR(VLOOKUP(CONCATENATE($A5,R$2),Исходный!$A$3:$G$3000,5,FALSE),"---"))</f>
        <v>---</v>
      </c>
      <c r="S5" s="62">
        <f t="shared" si="0"/>
        <v>0</v>
      </c>
      <c r="T5" s="184">
        <f t="shared" si="6"/>
        <v>0</v>
      </c>
      <c r="U5" s="184">
        <f t="shared" si="7"/>
        <v>0</v>
      </c>
      <c r="V5" s="146" t="str">
        <f t="shared" si="1"/>
        <v>-</v>
      </c>
      <c r="W5" s="368" t="str">
        <f t="shared" si="8"/>
        <v>-</v>
      </c>
      <c r="X5" s="62" t="str">
        <f t="shared" si="9"/>
        <v>-</v>
      </c>
      <c r="Y5" s="146" t="str">
        <f t="shared" si="2"/>
        <v>0</v>
      </c>
      <c r="Z5">
        <f t="shared" si="3"/>
        <v>18</v>
      </c>
      <c r="AA5">
        <f t="shared" si="4"/>
        <v>18</v>
      </c>
      <c r="AB5" t="str">
        <f t="shared" si="5"/>
        <v>Олег Маргулис</v>
      </c>
    </row>
    <row r="6" spans="1:28">
      <c r="A6" s="161">
        <f>классы!B303</f>
        <v>25</v>
      </c>
      <c r="B6" s="161" t="str">
        <f>классы!C303</f>
        <v>Родимцев Андрей Александрович</v>
      </c>
      <c r="C6" s="141">
        <f>IF(IFERROR(VLOOKUP(CONCATENATE($A6,C$2),Исходный!$A$3:$G$3000,5,FALSE),FALSE)=0,"-",IFERROR(VLOOKUP(CONCATENATE($A6,C$2),Исходный!$A$3:$G$3000,5,FALSE),"---"))</f>
        <v>10</v>
      </c>
      <c r="D6" s="141">
        <f>IF(IFERROR(VLOOKUP(CONCATENATE($A6,D$2),Исходный!$A$3:$G$3000,5,FALSE),FALSE)=0,"-",IFERROR(VLOOKUP(CONCATENATE($A6,D$2),Исходный!$A$3:$G$3000,5,FALSE),"---"))</f>
        <v>9</v>
      </c>
      <c r="E6" s="141" t="str">
        <f>IF(IFERROR(VLOOKUP(CONCATENATE($A6,E$2),Исходный!$A$3:$G$3000,5,FALSE),FALSE)=0,"-",IFERROR(VLOOKUP(CONCATENATE($A6,E$2),Исходный!$A$3:$G$3000,5,FALSE),"---"))</f>
        <v>---</v>
      </c>
      <c r="F6" s="141" t="str">
        <f>IF(IFERROR(VLOOKUP(CONCATENATE($A6,F$2),Исходный!$A$3:$G$3000,5,FALSE),FALSE)=0,"-",IFERROR(VLOOKUP(CONCATENATE($A6,F$2),Исходный!$A$3:$G$3000,5,FALSE),"---"))</f>
        <v>---</v>
      </c>
      <c r="G6" s="141" t="str">
        <f>IF(IFERROR(VLOOKUP(CONCATENATE($A6,G$2),Исходный!$A$3:$G$3000,5,FALSE),FALSE)=0,"-",IFERROR(VLOOKUP(CONCATENATE($A6,G$2),Исходный!$A$3:$G$3000,5,FALSE),"---"))</f>
        <v>---</v>
      </c>
      <c r="H6" s="141">
        <f>IF(IFERROR(VLOOKUP(CONCATENATE($A6,H$2),Исходный!$A$3:$G$3000,5,FALSE),FALSE)=0,"-",IFERROR(VLOOKUP(CONCATENATE($A6,H$2),Исходный!$A$3:$G$3000,5,FALSE),"---"))</f>
        <v>10</v>
      </c>
      <c r="I6" s="141" t="str">
        <f>IF(IFERROR(VLOOKUP(CONCATENATE($A6,I$2),Исходный!$A$3:$G$3000,5,FALSE),FALSE)=0,"-",IFERROR(VLOOKUP(CONCATENATE($A6,I$2),Исходный!$A$3:$G$3000,5,FALSE),"---"))</f>
        <v>-</v>
      </c>
      <c r="J6" s="141" t="str">
        <f>IF(IFERROR(VLOOKUP(CONCATENATE($A6,J$2),Исходный!$A$3:$G$3000,5,FALSE),FALSE)=0,"-",IFERROR(VLOOKUP(CONCATENATE($A6,J$2),Исходный!$A$3:$G$3000,5,FALSE),"---"))</f>
        <v>---</v>
      </c>
      <c r="K6" s="141" t="str">
        <f>IF(IFERROR(VLOOKUP(CONCATENATE($A6,K$2),Исходный!$A$3:$G$3000,5,FALSE),FALSE)=0,"-",IFERROR(VLOOKUP(CONCATENATE($A6,K$2),Исходный!$A$3:$G$3000,5,FALSE),"---"))</f>
        <v>---</v>
      </c>
      <c r="L6" s="141">
        <f>IF(IFERROR(VLOOKUP(CONCATENATE($A6,L$2),Исходный!$A$3:$G$3000,5,FALSE),FALSE)=0,"-",IFERROR(VLOOKUP(CONCATENATE($A6,L$2),Исходный!$A$3:$G$3000,5,FALSE),"---"))</f>
        <v>10</v>
      </c>
      <c r="M6" s="141">
        <f>IF(IFERROR(VLOOKUP(CONCATENATE($A6,M$2),Исходный!$A$3:$G$3000,5,FALSE),FALSE)=0,"-",IFERROR(VLOOKUP(CONCATENATE($A6,M$2),Исходный!$A$3:$G$3000,5,FALSE),"---"))</f>
        <v>9</v>
      </c>
      <c r="N6" s="141" t="str">
        <f>IF(IFERROR(VLOOKUP(CONCATENATE($A6,N$2),Исходный!$A$3:$G$3000,5,FALSE),FALSE)=0,"-",IFERROR(VLOOKUP(CONCATENATE($A6,N$2),Исходный!$A$3:$G$3000,5,FALSE),"---"))</f>
        <v>---</v>
      </c>
      <c r="O6" s="141">
        <f>IF(IFERROR(VLOOKUP(CONCATENATE($A6,O$2),Исходный!$A$3:$G$3000,5,FALSE),FALSE)=0,"-",IFERROR(VLOOKUP(CONCATENATE($A6,O$2),Исходный!$A$3:$G$3000,5,FALSE),"---"))</f>
        <v>7</v>
      </c>
      <c r="P6" s="141">
        <f>IF(IFERROR(VLOOKUP(CONCATENATE($A6,P$2),Исходный!$A$3:$G$3000,5,FALSE),FALSE)=0,"-",IFERROR(VLOOKUP(CONCATENATE($A6,P$2),Исходный!$A$3:$G$3000,5,FALSE),"---"))</f>
        <v>12</v>
      </c>
      <c r="Q6" s="141">
        <f>IF(IFERROR(VLOOKUP(CONCATENATE($A6,Q$2),Исходный!$A$3:$G$3000,5,FALSE),FALSE)=0,"-",IFERROR(VLOOKUP(CONCATENATE($A6,Q$2),Исходный!$A$3:$G$3000,5,FALSE),"---"))</f>
        <v>7</v>
      </c>
      <c r="R6" s="141" t="str">
        <f>IF(IFERROR(VLOOKUP(CONCATENATE($A6,R$2),Исходный!$A$3:$G$3000,5,FALSE),FALSE)=0,"-",IFERROR(VLOOKUP(CONCATENATE($A6,R$2),Исходный!$A$3:$G$3000,5,FALSE),"---"))</f>
        <v>---</v>
      </c>
      <c r="S6" s="62">
        <f t="shared" si="0"/>
        <v>8</v>
      </c>
      <c r="T6" s="184">
        <f t="shared" si="6"/>
        <v>7</v>
      </c>
      <c r="U6" s="184">
        <f t="shared" si="7"/>
        <v>12</v>
      </c>
      <c r="V6" s="146">
        <f t="shared" si="1"/>
        <v>9.2500080003588447</v>
      </c>
      <c r="W6" s="368">
        <f t="shared" si="8"/>
        <v>9.1666746670255108</v>
      </c>
      <c r="X6" s="62">
        <f t="shared" si="9"/>
        <v>2</v>
      </c>
      <c r="Y6" s="146">
        <f t="shared" si="2"/>
        <v>2.7857142857142856</v>
      </c>
      <c r="Z6">
        <f t="shared" si="3"/>
        <v>25</v>
      </c>
      <c r="AA6">
        <f t="shared" si="4"/>
        <v>25</v>
      </c>
      <c r="AB6" t="str">
        <f t="shared" si="5"/>
        <v>Родимцев Андрей Александрович</v>
      </c>
    </row>
    <row r="7" spans="1:28">
      <c r="A7" s="161">
        <f>классы!B304</f>
        <v>28</v>
      </c>
      <c r="B7" s="161" t="str">
        <f>классы!C304</f>
        <v>Лехан Сергей Антонович</v>
      </c>
      <c r="C7" s="141" t="str">
        <f>IF(IFERROR(VLOOKUP(CONCATENATE($A7,C$2),Исходный!$A$3:$G$3000,5,FALSE),FALSE)=0,"-",IFERROR(VLOOKUP(CONCATENATE($A7,C$2),Исходный!$A$3:$G$3000,5,FALSE),"---"))</f>
        <v>---</v>
      </c>
      <c r="D7" s="141">
        <f>IF(IFERROR(VLOOKUP(CONCATENATE($A7,D$2),Исходный!$A$3:$G$3000,5,FALSE),FALSE)=0,"-",IFERROR(VLOOKUP(CONCATENATE($A7,D$2),Исходный!$A$3:$G$3000,5,FALSE),"---"))</f>
        <v>9</v>
      </c>
      <c r="E7" s="141" t="str">
        <f>IF(IFERROR(VLOOKUP(CONCATENATE($A7,E$2),Исходный!$A$3:$G$3000,5,FALSE),FALSE)=0,"-",IFERROR(VLOOKUP(CONCATENATE($A7,E$2),Исходный!$A$3:$G$3000,5,FALSE),"---"))</f>
        <v>---</v>
      </c>
      <c r="F7" s="141" t="str">
        <f>IF(IFERROR(VLOOKUP(CONCATENATE($A7,F$2),Исходный!$A$3:$G$3000,5,FALSE),FALSE)=0,"-",IFERROR(VLOOKUP(CONCATENATE($A7,F$2),Исходный!$A$3:$G$3000,5,FALSE),"---"))</f>
        <v>---</v>
      </c>
      <c r="G7" s="141">
        <f>IF(IFERROR(VLOOKUP(CONCATENATE($A7,G$2),Исходный!$A$3:$G$3000,5,FALSE),FALSE)=0,"-",IFERROR(VLOOKUP(CONCATENATE($A7,G$2),Исходный!$A$3:$G$3000,5,FALSE),"---"))</f>
        <v>10</v>
      </c>
      <c r="H7" s="141" t="str">
        <f>IF(IFERROR(VLOOKUP(CONCATENATE($A7,H$2),Исходный!$A$3:$G$3000,5,FALSE),FALSE)=0,"-",IFERROR(VLOOKUP(CONCATENATE($A7,H$2),Исходный!$A$3:$G$3000,5,FALSE),"---"))</f>
        <v>---</v>
      </c>
      <c r="I7" s="141" t="str">
        <f>IF(IFERROR(VLOOKUP(CONCATENATE($A7,I$2),Исходный!$A$3:$G$3000,5,FALSE),FALSE)=0,"-",IFERROR(VLOOKUP(CONCATENATE($A7,I$2),Исходный!$A$3:$G$3000,5,FALSE),"---"))</f>
        <v>-</v>
      </c>
      <c r="J7" s="141" t="str">
        <f>IF(IFERROR(VLOOKUP(CONCATENATE($A7,J$2),Исходный!$A$3:$G$3000,5,FALSE),FALSE)=0,"-",IFERROR(VLOOKUP(CONCATENATE($A7,J$2),Исходный!$A$3:$G$3000,5,FALSE),"---"))</f>
        <v>---</v>
      </c>
      <c r="K7" s="141" t="str">
        <f>IF(IFERROR(VLOOKUP(CONCATENATE($A7,K$2),Исходный!$A$3:$G$3000,5,FALSE),FALSE)=0,"-",IFERROR(VLOOKUP(CONCATENATE($A7,K$2),Исходный!$A$3:$G$3000,5,FALSE),"---"))</f>
        <v>---</v>
      </c>
      <c r="L7" s="141">
        <f>IF(IFERROR(VLOOKUP(CONCATENATE($A7,L$2),Исходный!$A$3:$G$3000,5,FALSE),FALSE)=0,"-",IFERROR(VLOOKUP(CONCATENATE($A7,L$2),Исходный!$A$3:$G$3000,5,FALSE),"---"))</f>
        <v>8</v>
      </c>
      <c r="M7" s="141">
        <f>IF(IFERROR(VLOOKUP(CONCATENATE($A7,M$2),Исходный!$A$3:$G$3000,5,FALSE),FALSE)=0,"-",IFERROR(VLOOKUP(CONCATENATE($A7,M$2),Исходный!$A$3:$G$3000,5,FALSE),"---"))</f>
        <v>10</v>
      </c>
      <c r="N7" s="141" t="str">
        <f>IF(IFERROR(VLOOKUP(CONCATENATE($A7,N$2),Исходный!$A$3:$G$3000,5,FALSE),FALSE)=0,"-",IFERROR(VLOOKUP(CONCATENATE($A7,N$2),Исходный!$A$3:$G$3000,5,FALSE),"---"))</f>
        <v>---</v>
      </c>
      <c r="O7" s="141">
        <f>IF(IFERROR(VLOOKUP(CONCATENATE($A7,O$2),Исходный!$A$3:$G$3000,5,FALSE),FALSE)=0,"-",IFERROR(VLOOKUP(CONCATENATE($A7,O$2),Исходный!$A$3:$G$3000,5,FALSE),"---"))</f>
        <v>9</v>
      </c>
      <c r="P7" s="141">
        <f>IF(IFERROR(VLOOKUP(CONCATENATE($A7,P$2),Исходный!$A$3:$G$3000,5,FALSE),FALSE)=0,"-",IFERROR(VLOOKUP(CONCATENATE($A7,P$2),Исходный!$A$3:$G$3000,5,FALSE),"---"))</f>
        <v>9</v>
      </c>
      <c r="Q7" s="141">
        <f>IF(IFERROR(VLOOKUP(CONCATENATE($A7,Q$2),Исходный!$A$3:$G$3000,5,FALSE),FALSE)=0,"-",IFERROR(VLOOKUP(CONCATENATE($A7,Q$2),Исходный!$A$3:$G$3000,5,FALSE),"---"))</f>
        <v>7</v>
      </c>
      <c r="R7" s="141" t="str">
        <f>IF(IFERROR(VLOOKUP(CONCATENATE($A7,R$2),Исходный!$A$3:$G$3000,5,FALSE),FALSE)=0,"-",IFERROR(VLOOKUP(CONCATENATE($A7,R$2),Исходный!$A$3:$G$3000,5,FALSE),"---"))</f>
        <v>---</v>
      </c>
      <c r="S7" s="62">
        <f t="shared" si="0"/>
        <v>7</v>
      </c>
      <c r="T7" s="184">
        <f t="shared" si="6"/>
        <v>7</v>
      </c>
      <c r="U7" s="184">
        <f t="shared" si="7"/>
        <v>10</v>
      </c>
      <c r="V7" s="146">
        <f t="shared" si="1"/>
        <v>8.8571498580170935</v>
      </c>
      <c r="W7" s="368">
        <f t="shared" si="8"/>
        <v>9.0000070008742359</v>
      </c>
      <c r="X7" s="62">
        <f t="shared" si="9"/>
        <v>3</v>
      </c>
      <c r="Y7" s="146">
        <f t="shared" si="2"/>
        <v>1.1428571428571483</v>
      </c>
      <c r="Z7">
        <f t="shared" si="3"/>
        <v>28</v>
      </c>
      <c r="AA7">
        <f t="shared" si="4"/>
        <v>28</v>
      </c>
      <c r="AB7" t="str">
        <f t="shared" si="5"/>
        <v>Лехан Сергей Антонович</v>
      </c>
    </row>
    <row r="8" spans="1:28">
      <c r="A8" s="161">
        <f>классы!B305</f>
        <v>30</v>
      </c>
      <c r="B8" s="161" t="str">
        <f>классы!C305</f>
        <v>Пономарев Сергей Анатольевич</v>
      </c>
      <c r="C8" s="141">
        <f>IF(IFERROR(VLOOKUP(CONCATENATE($A8,C$2),Исходный!$A$3:$G$3000,5,FALSE),FALSE)=0,"-",IFERROR(VLOOKUP(CONCATENATE($A8,C$2),Исходный!$A$3:$G$3000,5,FALSE),"---"))</f>
        <v>7</v>
      </c>
      <c r="D8" s="141" t="str">
        <f>IF(IFERROR(VLOOKUP(CONCATENATE($A8,D$2),Исходный!$A$3:$G$3000,5,FALSE),FALSE)=0,"-",IFERROR(VLOOKUP(CONCATENATE($A8,D$2),Исходный!$A$3:$G$3000,5,FALSE),"---"))</f>
        <v>---</v>
      </c>
      <c r="E8" s="141" t="str">
        <f>IF(IFERROR(VLOOKUP(CONCATENATE($A8,E$2),Исходный!$A$3:$G$3000,5,FALSE),FALSE)=0,"-",IFERROR(VLOOKUP(CONCATENATE($A8,E$2),Исходный!$A$3:$G$3000,5,FALSE),"---"))</f>
        <v>---</v>
      </c>
      <c r="F8" s="141" t="str">
        <f>IF(IFERROR(VLOOKUP(CONCATENATE($A8,F$2),Исходный!$A$3:$G$3000,5,FALSE),FALSE)=0,"-",IFERROR(VLOOKUP(CONCATENATE($A8,F$2),Исходный!$A$3:$G$3000,5,FALSE),"---"))</f>
        <v>---</v>
      </c>
      <c r="G8" s="141">
        <f>IF(IFERROR(VLOOKUP(CONCATENATE($A8,G$2),Исходный!$A$3:$G$3000,5,FALSE),FALSE)=0,"-",IFERROR(VLOOKUP(CONCATENATE($A8,G$2),Исходный!$A$3:$G$3000,5,FALSE),"---"))</f>
        <v>8</v>
      </c>
      <c r="H8" s="141">
        <f>IF(IFERROR(VLOOKUP(CONCATENATE($A8,H$2),Исходный!$A$3:$G$3000,5,FALSE),FALSE)=0,"-",IFERROR(VLOOKUP(CONCATENATE($A8,H$2),Исходный!$A$3:$G$3000,5,FALSE),"---"))</f>
        <v>8</v>
      </c>
      <c r="I8" s="141" t="str">
        <f>IF(IFERROR(VLOOKUP(CONCATENATE($A8,I$2),Исходный!$A$3:$G$3000,5,FALSE),FALSE)=0,"-",IFERROR(VLOOKUP(CONCATENATE($A8,I$2),Исходный!$A$3:$G$3000,5,FALSE),"---"))</f>
        <v>-</v>
      </c>
      <c r="J8" s="141" t="str">
        <f>IF(IFERROR(VLOOKUP(CONCATENATE($A8,J$2),Исходный!$A$3:$G$3000,5,FALSE),FALSE)=0,"-",IFERROR(VLOOKUP(CONCATENATE($A8,J$2),Исходный!$A$3:$G$3000,5,FALSE),"---"))</f>
        <v>---</v>
      </c>
      <c r="K8" s="141" t="str">
        <f>IF(IFERROR(VLOOKUP(CONCATENATE($A8,K$2),Исходный!$A$3:$G$3000,5,FALSE),FALSE)=0,"-",IFERROR(VLOOKUP(CONCATENATE($A8,K$2),Исходный!$A$3:$G$3000,5,FALSE),"---"))</f>
        <v>---</v>
      </c>
      <c r="L8" s="141">
        <f>IF(IFERROR(VLOOKUP(CONCATENATE($A8,L$2),Исходный!$A$3:$G$3000,5,FALSE),FALSE)=0,"-",IFERROR(VLOOKUP(CONCATENATE($A8,L$2),Исходный!$A$3:$G$3000,5,FALSE),"---"))</f>
        <v>7</v>
      </c>
      <c r="M8" s="141">
        <f>IF(IFERROR(VLOOKUP(CONCATENATE($A8,M$2),Исходный!$A$3:$G$3000,5,FALSE),FALSE)=0,"-",IFERROR(VLOOKUP(CONCATENATE($A8,M$2),Исходный!$A$3:$G$3000,5,FALSE),"---"))</f>
        <v>10</v>
      </c>
      <c r="N8" s="141" t="str">
        <f>IF(IFERROR(VLOOKUP(CONCATENATE($A8,N$2),Исходный!$A$3:$G$3000,5,FALSE),FALSE)=0,"-",IFERROR(VLOOKUP(CONCATENATE($A8,N$2),Исходный!$A$3:$G$3000,5,FALSE),"---"))</f>
        <v>---</v>
      </c>
      <c r="O8" s="141">
        <f>IF(IFERROR(VLOOKUP(CONCATENATE($A8,O$2),Исходный!$A$3:$G$3000,5,FALSE),FALSE)=0,"-",IFERROR(VLOOKUP(CONCATENATE($A8,O$2),Исходный!$A$3:$G$3000,5,FALSE),"---"))</f>
        <v>10</v>
      </c>
      <c r="P8" s="141">
        <f>IF(IFERROR(VLOOKUP(CONCATENATE($A8,P$2),Исходный!$A$3:$G$3000,5,FALSE),FALSE)=0,"-",IFERROR(VLOOKUP(CONCATENATE($A8,P$2),Исходный!$A$3:$G$3000,5,FALSE),"---"))</f>
        <v>9</v>
      </c>
      <c r="Q8" s="141">
        <f>IF(IFERROR(VLOOKUP(CONCATENATE($A8,Q$2),Исходный!$A$3:$G$3000,5,FALSE),FALSE)=0,"-",IFERROR(VLOOKUP(CONCATENATE($A8,Q$2),Исходный!$A$3:$G$3000,5,FALSE),"---"))</f>
        <v>7</v>
      </c>
      <c r="R8" s="141" t="str">
        <f>IF(IFERROR(VLOOKUP(CONCATENATE($A8,R$2),Исходный!$A$3:$G$3000,5,FALSE),FALSE)=0,"-",IFERROR(VLOOKUP(CONCATENATE($A8,R$2),Исходный!$A$3:$G$3000,5,FALSE),"---"))</f>
        <v>---</v>
      </c>
      <c r="S8" s="62">
        <f t="shared" si="0"/>
        <v>8</v>
      </c>
      <c r="T8" s="184">
        <f t="shared" si="6"/>
        <v>7</v>
      </c>
      <c r="U8" s="184">
        <f t="shared" si="7"/>
        <v>10</v>
      </c>
      <c r="V8" s="146">
        <f t="shared" si="1"/>
        <v>8.2500080006083252</v>
      </c>
      <c r="W8" s="368">
        <f t="shared" si="8"/>
        <v>8.1666746672749913</v>
      </c>
      <c r="X8" s="62">
        <f t="shared" si="9"/>
        <v>6</v>
      </c>
      <c r="Y8" s="146">
        <f t="shared" si="2"/>
        <v>1.6428571428571428</v>
      </c>
      <c r="Z8">
        <f t="shared" si="3"/>
        <v>30</v>
      </c>
      <c r="AA8">
        <f t="shared" si="4"/>
        <v>30</v>
      </c>
      <c r="AB8" t="str">
        <f t="shared" si="5"/>
        <v>Пономарев Сергей Анатольевич</v>
      </c>
    </row>
    <row r="9" spans="1:28">
      <c r="A9" s="161">
        <f>классы!B306</f>
        <v>32</v>
      </c>
      <c r="B9" s="161" t="str">
        <f>классы!C306</f>
        <v>Карначёв Александр Евгеньевич</v>
      </c>
      <c r="C9" s="141" t="str">
        <f>IF(IFERROR(VLOOKUP(CONCATENATE($A9,C$2),Исходный!$A$3:$G$3000,5,FALSE),FALSE)=0,"-",IFERROR(VLOOKUP(CONCATENATE($A9,C$2),Исходный!$A$3:$G$3000,5,FALSE),"---"))</f>
        <v>---</v>
      </c>
      <c r="D9" s="141" t="str">
        <f>IF(IFERROR(VLOOKUP(CONCATENATE($A9,D$2),Исходный!$A$3:$G$3000,5,FALSE),FALSE)=0,"-",IFERROR(VLOOKUP(CONCATENATE($A9,D$2),Исходный!$A$3:$G$3000,5,FALSE),"---"))</f>
        <v>-</v>
      </c>
      <c r="E9" s="141" t="str">
        <f>IF(IFERROR(VLOOKUP(CONCATENATE($A9,E$2),Исходный!$A$3:$G$3000,5,FALSE),FALSE)=0,"-",IFERROR(VLOOKUP(CONCATENATE($A9,E$2),Исходный!$A$3:$G$3000,5,FALSE),"---"))</f>
        <v>---</v>
      </c>
      <c r="F9" s="141" t="str">
        <f>IF(IFERROR(VLOOKUP(CONCATENATE($A9,F$2),Исходный!$A$3:$G$3000,5,FALSE),FALSE)=0,"-",IFERROR(VLOOKUP(CONCATENATE($A9,F$2),Исходный!$A$3:$G$3000,5,FALSE),"---"))</f>
        <v>---</v>
      </c>
      <c r="G9" s="141" t="str">
        <f>IF(IFERROR(VLOOKUP(CONCATENATE($A9,G$2),Исходный!$A$3:$G$3000,5,FALSE),FALSE)=0,"-",IFERROR(VLOOKUP(CONCATENATE($A9,G$2),Исходный!$A$3:$G$3000,5,FALSE),"---"))</f>
        <v>-</v>
      </c>
      <c r="H9" s="141" t="str">
        <f>IF(IFERROR(VLOOKUP(CONCATENATE($A9,H$2),Исходный!$A$3:$G$3000,5,FALSE),FALSE)=0,"-",IFERROR(VLOOKUP(CONCATENATE($A9,H$2),Исходный!$A$3:$G$3000,5,FALSE),"---"))</f>
        <v>---</v>
      </c>
      <c r="I9" s="141" t="str">
        <f>IF(IFERROR(VLOOKUP(CONCATENATE($A9,I$2),Исходный!$A$3:$G$3000,5,FALSE),FALSE)=0,"-",IFERROR(VLOOKUP(CONCATENATE($A9,I$2),Исходный!$A$3:$G$3000,5,FALSE),"---"))</f>
        <v>-</v>
      </c>
      <c r="J9" s="141" t="str">
        <f>IF(IFERROR(VLOOKUP(CONCATENATE($A9,J$2),Исходный!$A$3:$G$3000,5,FALSE),FALSE)=0,"-",IFERROR(VLOOKUP(CONCATENATE($A9,J$2),Исходный!$A$3:$G$3000,5,FALSE),"---"))</f>
        <v>---</v>
      </c>
      <c r="K9" s="141" t="str">
        <f>IF(IFERROR(VLOOKUP(CONCATENATE($A9,K$2),Исходный!$A$3:$G$3000,5,FALSE),FALSE)=0,"-",IFERROR(VLOOKUP(CONCATENATE($A9,K$2),Исходный!$A$3:$G$3000,5,FALSE),"---"))</f>
        <v>---</v>
      </c>
      <c r="L9" s="141" t="str">
        <f>IF(IFERROR(VLOOKUP(CONCATENATE($A9,L$2),Исходный!$A$3:$G$3000,5,FALSE),FALSE)=0,"-",IFERROR(VLOOKUP(CONCATENATE($A9,L$2),Исходный!$A$3:$G$3000,5,FALSE),"---"))</f>
        <v>-</v>
      </c>
      <c r="M9" s="141" t="str">
        <f>IF(IFERROR(VLOOKUP(CONCATENATE($A9,M$2),Исходный!$A$3:$G$3000,5,FALSE),FALSE)=0,"-",IFERROR(VLOOKUP(CONCATENATE($A9,M$2),Исходный!$A$3:$G$3000,5,FALSE),"---"))</f>
        <v>-</v>
      </c>
      <c r="N9" s="141" t="str">
        <f>IF(IFERROR(VLOOKUP(CONCATENATE($A9,N$2),Исходный!$A$3:$G$3000,5,FALSE),FALSE)=0,"-",IFERROR(VLOOKUP(CONCATENATE($A9,N$2),Исходный!$A$3:$G$3000,5,FALSE),"---"))</f>
        <v>---</v>
      </c>
      <c r="O9" s="141" t="str">
        <f>IF(IFERROR(VLOOKUP(CONCATENATE($A9,O$2),Исходный!$A$3:$G$3000,5,FALSE),FALSE)=0,"-",IFERROR(VLOOKUP(CONCATENATE($A9,O$2),Исходный!$A$3:$G$3000,5,FALSE),"---"))</f>
        <v>-</v>
      </c>
      <c r="P9" s="141" t="str">
        <f>IF(IFERROR(VLOOKUP(CONCATENATE($A9,P$2),Исходный!$A$3:$G$3000,5,FALSE),FALSE)=0,"-",IFERROR(VLOOKUP(CONCATENATE($A9,P$2),Исходный!$A$3:$G$3000,5,FALSE),"---"))</f>
        <v>-</v>
      </c>
      <c r="Q9" s="141" t="str">
        <f>IF(IFERROR(VLOOKUP(CONCATENATE($A9,Q$2),Исходный!$A$3:$G$3000,5,FALSE),FALSE)=0,"-",IFERROR(VLOOKUP(CONCATENATE($A9,Q$2),Исходный!$A$3:$G$3000,5,FALSE),"---"))</f>
        <v>-</v>
      </c>
      <c r="R9" s="141" t="str">
        <f>IF(IFERROR(VLOOKUP(CONCATENATE($A9,R$2),Исходный!$A$3:$G$3000,5,FALSE),FALSE)=0,"-",IFERROR(VLOOKUP(CONCATENATE($A9,R$2),Исходный!$A$3:$G$3000,5,FALSE),"---"))</f>
        <v>---</v>
      </c>
      <c r="S9" s="62">
        <f t="shared" si="0"/>
        <v>0</v>
      </c>
      <c r="T9" s="184">
        <f t="shared" si="6"/>
        <v>0</v>
      </c>
      <c r="U9" s="184">
        <f t="shared" si="7"/>
        <v>0</v>
      </c>
      <c r="V9" s="146" t="str">
        <f t="shared" si="1"/>
        <v>-</v>
      </c>
      <c r="W9" s="368" t="str">
        <f t="shared" si="8"/>
        <v>-</v>
      </c>
      <c r="X9" s="62" t="str">
        <f t="shared" si="9"/>
        <v>-</v>
      </c>
      <c r="Y9" s="146" t="str">
        <f t="shared" si="2"/>
        <v>0</v>
      </c>
      <c r="Z9">
        <f t="shared" si="3"/>
        <v>32</v>
      </c>
      <c r="AA9">
        <f t="shared" si="4"/>
        <v>32</v>
      </c>
      <c r="AB9" t="str">
        <f t="shared" si="5"/>
        <v>Карначёв Александр Евгеньевич</v>
      </c>
    </row>
    <row r="10" spans="1:28">
      <c r="A10" s="161">
        <f>классы!B307</f>
        <v>39</v>
      </c>
      <c r="B10" s="161" t="str">
        <f>классы!C307</f>
        <v>Команда "Держи Забрало"</v>
      </c>
      <c r="C10" s="141">
        <f>IF(IFERROR(VLOOKUP(CONCATENATE($A10,C$2),Исходный!$A$3:$G$3000,5,FALSE),FALSE)=0,"-",IFERROR(VLOOKUP(CONCATENATE($A10,C$2),Исходный!$A$3:$G$3000,5,FALSE),"---"))</f>
        <v>10</v>
      </c>
      <c r="D10" s="141">
        <f>IF(IFERROR(VLOOKUP(CONCATENATE($A10,D$2),Исходный!$A$3:$G$3000,5,FALSE),FALSE)=0,"-",IFERROR(VLOOKUP(CONCATENATE($A10,D$2),Исходный!$A$3:$G$3000,5,FALSE),"---"))</f>
        <v>9</v>
      </c>
      <c r="E10" s="141" t="str">
        <f>IF(IFERROR(VLOOKUP(CONCATENATE($A10,E$2),Исходный!$A$3:$G$3000,5,FALSE),FALSE)=0,"-",IFERROR(VLOOKUP(CONCATENATE($A10,E$2),Исходный!$A$3:$G$3000,5,FALSE),"---"))</f>
        <v>---</v>
      </c>
      <c r="F10" s="141" t="str">
        <f>IF(IFERROR(VLOOKUP(CONCATENATE($A10,F$2),Исходный!$A$3:$G$3000,5,FALSE),FALSE)=0,"-",IFERROR(VLOOKUP(CONCATENATE($A10,F$2),Исходный!$A$3:$G$3000,5,FALSE),"---"))</f>
        <v>---</v>
      </c>
      <c r="G10" s="141">
        <f>IF(IFERROR(VLOOKUP(CONCATENATE($A10,G$2),Исходный!$A$3:$G$3000,5,FALSE),FALSE)=0,"-",IFERROR(VLOOKUP(CONCATENATE($A10,G$2),Исходный!$A$3:$G$3000,5,FALSE),"---"))</f>
        <v>9</v>
      </c>
      <c r="H10" s="141">
        <f>IF(IFERROR(VLOOKUP(CONCATENATE($A10,H$2),Исходный!$A$3:$G$3000,5,FALSE),FALSE)=0,"-",IFERROR(VLOOKUP(CONCATENATE($A10,H$2),Исходный!$A$3:$G$3000,5,FALSE),"---"))</f>
        <v>10</v>
      </c>
      <c r="I10" s="141" t="str">
        <f>IF(IFERROR(VLOOKUP(CONCATENATE($A10,I$2),Исходный!$A$3:$G$3000,5,FALSE),FALSE)=0,"-",IFERROR(VLOOKUP(CONCATENATE($A10,I$2),Исходный!$A$3:$G$3000,5,FALSE),"---"))</f>
        <v>-</v>
      </c>
      <c r="J10" s="141" t="str">
        <f>IF(IFERROR(VLOOKUP(CONCATENATE($A10,J$2),Исходный!$A$3:$G$3000,5,FALSE),FALSE)=0,"-",IFERROR(VLOOKUP(CONCATENATE($A10,J$2),Исходный!$A$3:$G$3000,5,FALSE),"---"))</f>
        <v>---</v>
      </c>
      <c r="K10" s="141" t="str">
        <f>IF(IFERROR(VLOOKUP(CONCATENATE($A10,K$2),Исходный!$A$3:$G$3000,5,FALSE),FALSE)=0,"-",IFERROR(VLOOKUP(CONCATENATE($A10,K$2),Исходный!$A$3:$G$3000,5,FALSE),"---"))</f>
        <v>---</v>
      </c>
      <c r="L10" s="141">
        <f>IF(IFERROR(VLOOKUP(CONCATENATE($A10,L$2),Исходный!$A$3:$G$3000,5,FALSE),FALSE)=0,"-",IFERROR(VLOOKUP(CONCATENATE($A10,L$2),Исходный!$A$3:$G$3000,5,FALSE),"---"))</f>
        <v>10</v>
      </c>
      <c r="M10" s="141">
        <f>IF(IFERROR(VLOOKUP(CONCATENATE($A10,M$2),Исходный!$A$3:$G$3000,5,FALSE),FALSE)=0,"-",IFERROR(VLOOKUP(CONCATENATE($A10,M$2),Исходный!$A$3:$G$3000,5,FALSE),"---"))</f>
        <v>7</v>
      </c>
      <c r="N10" s="141" t="str">
        <f>IF(IFERROR(VLOOKUP(CONCATENATE($A10,N$2),Исходный!$A$3:$G$3000,5,FALSE),FALSE)=0,"-",IFERROR(VLOOKUP(CONCATENATE($A10,N$2),Исходный!$A$3:$G$3000,5,FALSE),"---"))</f>
        <v>---</v>
      </c>
      <c r="O10" s="141">
        <f>IF(IFERROR(VLOOKUP(CONCATENATE($A10,O$2),Исходный!$A$3:$G$3000,5,FALSE),FALSE)=0,"-",IFERROR(VLOOKUP(CONCATENATE($A10,O$2),Исходный!$A$3:$G$3000,5,FALSE),"---"))</f>
        <v>11</v>
      </c>
      <c r="P10" s="141">
        <f>IF(IFERROR(VLOOKUP(CONCATENATE($A10,P$2),Исходный!$A$3:$G$3000,5,FALSE),FALSE)=0,"-",IFERROR(VLOOKUP(CONCATENATE($A10,P$2),Исходный!$A$3:$G$3000,5,FALSE),"---"))</f>
        <v>10</v>
      </c>
      <c r="Q10" s="141">
        <f>IF(IFERROR(VLOOKUP(CONCATENATE($A10,Q$2),Исходный!$A$3:$G$3000,5,FALSE),FALSE)=0,"-",IFERROR(VLOOKUP(CONCATENATE($A10,Q$2),Исходный!$A$3:$G$3000,5,FALSE),"---"))</f>
        <v>9</v>
      </c>
      <c r="R10" s="141">
        <f>IF(IFERROR(VLOOKUP(CONCATENATE($A10,R$2),Исходный!$A$3:$G$3000,5,FALSE),FALSE)=0,"-",IFERROR(VLOOKUP(CONCATENATE($A10,R$2),Исходный!$A$3:$G$3000,5,FALSE),"---"))</f>
        <v>10</v>
      </c>
      <c r="S10" s="62">
        <f t="shared" si="0"/>
        <v>10</v>
      </c>
      <c r="T10" s="184">
        <f t="shared" si="6"/>
        <v>7</v>
      </c>
      <c r="U10" s="184">
        <f t="shared" si="7"/>
        <v>11</v>
      </c>
      <c r="V10" s="146">
        <f t="shared" si="1"/>
        <v>9.5000100008564079</v>
      </c>
      <c r="W10" s="368">
        <f t="shared" si="8"/>
        <v>9.6250100008564079</v>
      </c>
      <c r="X10" s="62">
        <f t="shared" si="9"/>
        <v>1</v>
      </c>
      <c r="Y10" s="146">
        <f t="shared" si="2"/>
        <v>1.1666666666666667</v>
      </c>
      <c r="Z10">
        <f t="shared" si="3"/>
        <v>39</v>
      </c>
      <c r="AA10">
        <f t="shared" si="4"/>
        <v>39</v>
      </c>
      <c r="AB10" t="str">
        <f t="shared" si="5"/>
        <v>Команда "Держи Забрало"</v>
      </c>
    </row>
    <row r="11" spans="1:28">
      <c r="A11" s="161">
        <f>классы!B308</f>
        <v>40</v>
      </c>
      <c r="B11" s="161" t="str">
        <f>классы!C308</f>
        <v>Команда "Держи Забрало"</v>
      </c>
      <c r="C11" s="141">
        <f>IF(IFERROR(VLOOKUP(CONCATENATE($A11,C$2),Исходный!$A$3:$G$3000,5,FALSE),FALSE)=0,"-",IFERROR(VLOOKUP(CONCATENATE($A11,C$2),Исходный!$A$3:$G$3000,5,FALSE),"---"))</f>
        <v>7</v>
      </c>
      <c r="D11" s="141">
        <f>IF(IFERROR(VLOOKUP(CONCATENATE($A11,D$2),Исходный!$A$3:$G$3000,5,FALSE),FALSE)=0,"-",IFERROR(VLOOKUP(CONCATENATE($A11,D$2),Исходный!$A$3:$G$3000,5,FALSE),"---"))</f>
        <v>11</v>
      </c>
      <c r="E11" s="141" t="str">
        <f>IF(IFERROR(VLOOKUP(CONCATENATE($A11,E$2),Исходный!$A$3:$G$3000,5,FALSE),FALSE)=0,"-",IFERROR(VLOOKUP(CONCATENATE($A11,E$2),Исходный!$A$3:$G$3000,5,FALSE),"---"))</f>
        <v>---</v>
      </c>
      <c r="F11" s="141" t="str">
        <f>IF(IFERROR(VLOOKUP(CONCATENATE($A11,F$2),Исходный!$A$3:$G$3000,5,FALSE),FALSE)=0,"-",IFERROR(VLOOKUP(CONCATENATE($A11,F$2),Исходный!$A$3:$G$3000,5,FALSE),"---"))</f>
        <v>---</v>
      </c>
      <c r="G11" s="141">
        <f>IF(IFERROR(VLOOKUP(CONCATENATE($A11,G$2),Исходный!$A$3:$G$3000,5,FALSE),FALSE)=0,"-",IFERROR(VLOOKUP(CONCATENATE($A11,G$2),Исходный!$A$3:$G$3000,5,FALSE),"---"))</f>
        <v>12</v>
      </c>
      <c r="H11" s="141">
        <f>IF(IFERROR(VLOOKUP(CONCATENATE($A11,H$2),Исходный!$A$3:$G$3000,5,FALSE),FALSE)=0,"-",IFERROR(VLOOKUP(CONCATENATE($A11,H$2),Исходный!$A$3:$G$3000,5,FALSE),"---"))</f>
        <v>9</v>
      </c>
      <c r="I11" s="141" t="str">
        <f>IF(IFERROR(VLOOKUP(CONCATENATE($A11,I$2),Исходный!$A$3:$G$3000,5,FALSE),FALSE)=0,"-",IFERROR(VLOOKUP(CONCATENATE($A11,I$2),Исходный!$A$3:$G$3000,5,FALSE),"---"))</f>
        <v>-</v>
      </c>
      <c r="J11" s="141" t="str">
        <f>IF(IFERROR(VLOOKUP(CONCATENATE($A11,J$2),Исходный!$A$3:$G$3000,5,FALSE),FALSE)=0,"-",IFERROR(VLOOKUP(CONCATENATE($A11,J$2),Исходный!$A$3:$G$3000,5,FALSE),"---"))</f>
        <v>---</v>
      </c>
      <c r="K11" s="141" t="str">
        <f>IF(IFERROR(VLOOKUP(CONCATENATE($A11,K$2),Исходный!$A$3:$G$3000,5,FALSE),FALSE)=0,"-",IFERROR(VLOOKUP(CONCATENATE($A11,K$2),Исходный!$A$3:$G$3000,5,FALSE),"---"))</f>
        <v>---</v>
      </c>
      <c r="L11" s="141">
        <f>IF(IFERROR(VLOOKUP(CONCATENATE($A11,L$2),Исходный!$A$3:$G$3000,5,FALSE),FALSE)=0,"-",IFERROR(VLOOKUP(CONCATENATE($A11,L$2),Исходный!$A$3:$G$3000,5,FALSE),"---"))</f>
        <v>8</v>
      </c>
      <c r="M11" s="141">
        <f>IF(IFERROR(VLOOKUP(CONCATENATE($A11,M$2),Исходный!$A$3:$G$3000,5,FALSE),FALSE)=0,"-",IFERROR(VLOOKUP(CONCATENATE($A11,M$2),Исходный!$A$3:$G$3000,5,FALSE),"---"))</f>
        <v>8</v>
      </c>
      <c r="N11" s="141" t="str">
        <f>IF(IFERROR(VLOOKUP(CONCATENATE($A11,N$2),Исходный!$A$3:$G$3000,5,FALSE),FALSE)=0,"-",IFERROR(VLOOKUP(CONCATENATE($A11,N$2),Исходный!$A$3:$G$3000,5,FALSE),"---"))</f>
        <v>---</v>
      </c>
      <c r="O11" s="141">
        <f>IF(IFERROR(VLOOKUP(CONCATENATE($A11,O$2),Исходный!$A$3:$G$3000,5,FALSE),FALSE)=0,"-",IFERROR(VLOOKUP(CONCATENATE($A11,O$2),Исходный!$A$3:$G$3000,5,FALSE),"---"))</f>
        <v>8</v>
      </c>
      <c r="P11" s="141">
        <f>IF(IFERROR(VLOOKUP(CONCATENATE($A11,P$2),Исходный!$A$3:$G$3000,5,FALSE),FALSE)=0,"-",IFERROR(VLOOKUP(CONCATENATE($A11,P$2),Исходный!$A$3:$G$3000,5,FALSE),"---"))</f>
        <v>9</v>
      </c>
      <c r="Q11" s="141">
        <f>IF(IFERROR(VLOOKUP(CONCATENATE($A11,Q$2),Исходный!$A$3:$G$3000,5,FALSE),FALSE)=0,"-",IFERROR(VLOOKUP(CONCATENATE($A11,Q$2),Исходный!$A$3:$G$3000,5,FALSE),"---"))</f>
        <v>9</v>
      </c>
      <c r="R11" s="141">
        <f>IF(IFERROR(VLOOKUP(CONCATENATE($A11,R$2),Исходный!$A$3:$G$3000,5,FALSE),FALSE)=0,"-",IFERROR(VLOOKUP(CONCATENATE($A11,R$2),Исходный!$A$3:$G$3000,5,FALSE),"---"))</f>
        <v>8</v>
      </c>
      <c r="S11" s="62">
        <f t="shared" si="0"/>
        <v>10</v>
      </c>
      <c r="T11" s="184">
        <f t="shared" si="6"/>
        <v>7</v>
      </c>
      <c r="U11" s="184">
        <f t="shared" si="7"/>
        <v>12</v>
      </c>
      <c r="V11" s="146">
        <f t="shared" si="1"/>
        <v>8.9000100004304361</v>
      </c>
      <c r="W11" s="368">
        <f t="shared" si="8"/>
        <v>8.7500100004304358</v>
      </c>
      <c r="X11" s="62">
        <f t="shared" si="9"/>
        <v>4</v>
      </c>
      <c r="Y11" s="146">
        <f t="shared" si="2"/>
        <v>2.3222222222222197</v>
      </c>
      <c r="Z11">
        <f t="shared" si="3"/>
        <v>40</v>
      </c>
      <c r="AA11">
        <f t="shared" si="4"/>
        <v>40</v>
      </c>
      <c r="AB11" t="str">
        <f t="shared" si="5"/>
        <v>Команда "Держи Забрало"</v>
      </c>
    </row>
    <row r="12" spans="1:28">
      <c r="A12" s="161">
        <f>классы!B309</f>
        <v>41</v>
      </c>
      <c r="B12" s="161" t="str">
        <f>классы!C309</f>
        <v>Диденко Е.В.</v>
      </c>
      <c r="C12" s="141" t="str">
        <f>IF(IFERROR(VLOOKUP(CONCATENATE($A12,C$2),Исходный!$A$3:$G$3000,5,FALSE),FALSE)=0,"-",IFERROR(VLOOKUP(CONCATENATE($A12,C$2),Исходный!$A$3:$G$3000,5,FALSE),"---"))</f>
        <v>-</v>
      </c>
      <c r="D12" s="141" t="str">
        <f>IF(IFERROR(VLOOKUP(CONCATENATE($A12,D$2),Исходный!$A$3:$G$3000,5,FALSE),FALSE)=0,"-",IFERROR(VLOOKUP(CONCATENATE($A12,D$2),Исходный!$A$3:$G$3000,5,FALSE),"---"))</f>
        <v>-</v>
      </c>
      <c r="E12" s="141" t="str">
        <f>IF(IFERROR(VLOOKUP(CONCATENATE($A12,E$2),Исходный!$A$3:$G$3000,5,FALSE),FALSE)=0,"-",IFERROR(VLOOKUP(CONCATENATE($A12,E$2),Исходный!$A$3:$G$3000,5,FALSE),"---"))</f>
        <v>---</v>
      </c>
      <c r="F12" s="141" t="str">
        <f>IF(IFERROR(VLOOKUP(CONCATENATE($A12,F$2),Исходный!$A$3:$G$3000,5,FALSE),FALSE)=0,"-",IFERROR(VLOOKUP(CONCATENATE($A12,F$2),Исходный!$A$3:$G$3000,5,FALSE),"---"))</f>
        <v>---</v>
      </c>
      <c r="G12" s="141" t="str">
        <f>IF(IFERROR(VLOOKUP(CONCATENATE($A12,G$2),Исходный!$A$3:$G$3000,5,FALSE),FALSE)=0,"-",IFERROR(VLOOKUP(CONCATENATE($A12,G$2),Исходный!$A$3:$G$3000,5,FALSE),"---"))</f>
        <v>-</v>
      </c>
      <c r="H12" s="141" t="str">
        <f>IF(IFERROR(VLOOKUP(CONCATENATE($A12,H$2),Исходный!$A$3:$G$3000,5,FALSE),FALSE)=0,"-",IFERROR(VLOOKUP(CONCATENATE($A12,H$2),Исходный!$A$3:$G$3000,5,FALSE),"---"))</f>
        <v>-</v>
      </c>
      <c r="I12" s="141" t="str">
        <f>IF(IFERROR(VLOOKUP(CONCATENATE($A12,I$2),Исходный!$A$3:$G$3000,5,FALSE),FALSE)=0,"-",IFERROR(VLOOKUP(CONCATENATE($A12,I$2),Исходный!$A$3:$G$3000,5,FALSE),"---"))</f>
        <v>-</v>
      </c>
      <c r="J12" s="141" t="str">
        <f>IF(IFERROR(VLOOKUP(CONCATENATE($A12,J$2),Исходный!$A$3:$G$3000,5,FALSE),FALSE)=0,"-",IFERROR(VLOOKUP(CONCATENATE($A12,J$2),Исходный!$A$3:$G$3000,5,FALSE),"---"))</f>
        <v>---</v>
      </c>
      <c r="K12" s="141" t="str">
        <f>IF(IFERROR(VLOOKUP(CONCATENATE($A12,K$2),Исходный!$A$3:$G$3000,5,FALSE),FALSE)=0,"-",IFERROR(VLOOKUP(CONCATENATE($A12,K$2),Исходный!$A$3:$G$3000,5,FALSE),"---"))</f>
        <v>---</v>
      </c>
      <c r="L12" s="141" t="str">
        <f>IF(IFERROR(VLOOKUP(CONCATENATE($A12,L$2),Исходный!$A$3:$G$3000,5,FALSE),FALSE)=0,"-",IFERROR(VLOOKUP(CONCATENATE($A12,L$2),Исходный!$A$3:$G$3000,5,FALSE),"---"))</f>
        <v>---</v>
      </c>
      <c r="M12" s="141" t="str">
        <f>IF(IFERROR(VLOOKUP(CONCATENATE($A12,M$2),Исходный!$A$3:$G$3000,5,FALSE),FALSE)=0,"-",IFERROR(VLOOKUP(CONCATENATE($A12,M$2),Исходный!$A$3:$G$3000,5,FALSE),"---"))</f>
        <v>-</v>
      </c>
      <c r="N12" s="141" t="str">
        <f>IF(IFERROR(VLOOKUP(CONCATENATE($A12,N$2),Исходный!$A$3:$G$3000,5,FALSE),FALSE)=0,"-",IFERROR(VLOOKUP(CONCATENATE($A12,N$2),Исходный!$A$3:$G$3000,5,FALSE),"---"))</f>
        <v>---</v>
      </c>
      <c r="O12" s="141" t="str">
        <f>IF(IFERROR(VLOOKUP(CONCATENATE($A12,O$2),Исходный!$A$3:$G$3000,5,FALSE),FALSE)=0,"-",IFERROR(VLOOKUP(CONCATENATE($A12,O$2),Исходный!$A$3:$G$3000,5,FALSE),"---"))</f>
        <v>-</v>
      </c>
      <c r="P12" s="141" t="str">
        <f>IF(IFERROR(VLOOKUP(CONCATENATE($A12,P$2),Исходный!$A$3:$G$3000,5,FALSE),FALSE)=0,"-",IFERROR(VLOOKUP(CONCATENATE($A12,P$2),Исходный!$A$3:$G$3000,5,FALSE),"---"))</f>
        <v>-</v>
      </c>
      <c r="Q12" s="141" t="str">
        <f>IF(IFERROR(VLOOKUP(CONCATENATE($A12,Q$2),Исходный!$A$3:$G$3000,5,FALSE),FALSE)=0,"-",IFERROR(VLOOKUP(CONCATENATE($A12,Q$2),Исходный!$A$3:$G$3000,5,FALSE),"---"))</f>
        <v>-</v>
      </c>
      <c r="R12" s="141" t="str">
        <f>IF(IFERROR(VLOOKUP(CONCATENATE($A12,R$2),Исходный!$A$3:$G$3000,5,FALSE),FALSE)=0,"-",IFERROR(VLOOKUP(CONCATENATE($A12,R$2),Исходный!$A$3:$G$3000,5,FALSE),"---"))</f>
        <v>---</v>
      </c>
      <c r="S12" s="62">
        <f t="shared" si="0"/>
        <v>0</v>
      </c>
      <c r="T12" s="184">
        <f t="shared" si="6"/>
        <v>0</v>
      </c>
      <c r="U12" s="184">
        <f t="shared" si="7"/>
        <v>0</v>
      </c>
      <c r="V12" s="146" t="str">
        <f t="shared" si="1"/>
        <v>-</v>
      </c>
      <c r="W12" s="368" t="str">
        <f t="shared" si="8"/>
        <v>-</v>
      </c>
      <c r="X12" s="62" t="str">
        <f t="shared" si="9"/>
        <v>-</v>
      </c>
      <c r="Y12" s="146" t="str">
        <f t="shared" si="2"/>
        <v>0</v>
      </c>
      <c r="Z12">
        <f t="shared" si="3"/>
        <v>41</v>
      </c>
      <c r="AA12">
        <f t="shared" si="4"/>
        <v>41</v>
      </c>
      <c r="AB12" t="str">
        <f t="shared" si="5"/>
        <v>Диденко Е.В.</v>
      </c>
    </row>
    <row r="13" spans="1:28">
      <c r="A13" s="161">
        <f>классы!B310</f>
        <v>44</v>
      </c>
      <c r="B13" s="161" t="str">
        <f>классы!C310</f>
        <v>Горбунов Владимир Владимирович</v>
      </c>
      <c r="C13" s="141">
        <f>IF(IFERROR(VLOOKUP(CONCATENATE($A13,C$2),Исходный!$A$3:$G$3000,5,FALSE),FALSE)=0,"-",IFERROR(VLOOKUP(CONCATENATE($A13,C$2),Исходный!$A$3:$G$3000,5,FALSE),"---"))</f>
        <v>4</v>
      </c>
      <c r="D13" s="141">
        <f>IF(IFERROR(VLOOKUP(CONCATENATE($A13,D$2),Исходный!$A$3:$G$3000,5,FALSE),FALSE)=0,"-",IFERROR(VLOOKUP(CONCATENATE($A13,D$2),Исходный!$A$3:$G$3000,5,FALSE),"---"))</f>
        <v>4</v>
      </c>
      <c r="E13" s="141" t="str">
        <f>IF(IFERROR(VLOOKUP(CONCATENATE($A13,E$2),Исходный!$A$3:$G$3000,5,FALSE),FALSE)=0,"-",IFERROR(VLOOKUP(CONCATENATE($A13,E$2),Исходный!$A$3:$G$3000,5,FALSE),"---"))</f>
        <v>---</v>
      </c>
      <c r="F13" s="141" t="str">
        <f>IF(IFERROR(VLOOKUP(CONCATENATE($A13,F$2),Исходный!$A$3:$G$3000,5,FALSE),FALSE)=0,"-",IFERROR(VLOOKUP(CONCATENATE($A13,F$2),Исходный!$A$3:$G$3000,5,FALSE),"---"))</f>
        <v>---</v>
      </c>
      <c r="G13" s="141" t="str">
        <f>IF(IFERROR(VLOOKUP(CONCATENATE($A13,G$2),Исходный!$A$3:$G$3000,5,FALSE),FALSE)=0,"-",IFERROR(VLOOKUP(CONCATENATE($A13,G$2),Исходный!$A$3:$G$3000,5,FALSE),"---"))</f>
        <v>---</v>
      </c>
      <c r="H13" s="141">
        <f>IF(IFERROR(VLOOKUP(CONCATENATE($A13,H$2),Исходный!$A$3:$G$3000,5,FALSE),FALSE)=0,"-",IFERROR(VLOOKUP(CONCATENATE($A13,H$2),Исходный!$A$3:$G$3000,5,FALSE),"---"))</f>
        <v>6</v>
      </c>
      <c r="I13" s="141" t="str">
        <f>IF(IFERROR(VLOOKUP(CONCATENATE($A13,I$2),Исходный!$A$3:$G$3000,5,FALSE),FALSE)=0,"-",IFERROR(VLOOKUP(CONCATENATE($A13,I$2),Исходный!$A$3:$G$3000,5,FALSE),"---"))</f>
        <v>-</v>
      </c>
      <c r="J13" s="141" t="str">
        <f>IF(IFERROR(VLOOKUP(CONCATENATE($A13,J$2),Исходный!$A$3:$G$3000,5,FALSE),FALSE)=0,"-",IFERROR(VLOOKUP(CONCATENATE($A13,J$2),Исходный!$A$3:$G$3000,5,FALSE),"---"))</f>
        <v>---</v>
      </c>
      <c r="K13" s="141" t="str">
        <f>IF(IFERROR(VLOOKUP(CONCATENATE($A13,K$2),Исходный!$A$3:$G$3000,5,FALSE),FALSE)=0,"-",IFERROR(VLOOKUP(CONCATENATE($A13,K$2),Исходный!$A$3:$G$3000,5,FALSE),"---"))</f>
        <v>---</v>
      </c>
      <c r="L13" s="141" t="str">
        <f>IF(IFERROR(VLOOKUP(CONCATENATE($A13,L$2),Исходный!$A$3:$G$3000,5,FALSE),FALSE)=0,"-",IFERROR(VLOOKUP(CONCATENATE($A13,L$2),Исходный!$A$3:$G$3000,5,FALSE),"---"))</f>
        <v>---</v>
      </c>
      <c r="M13" s="141">
        <f>IF(IFERROR(VLOOKUP(CONCATENATE($A13,M$2),Исходный!$A$3:$G$3000,5,FALSE),FALSE)=0,"-",IFERROR(VLOOKUP(CONCATENATE($A13,M$2),Исходный!$A$3:$G$3000,5,FALSE),"---"))</f>
        <v>5</v>
      </c>
      <c r="N13" s="141" t="str">
        <f>IF(IFERROR(VLOOKUP(CONCATENATE($A13,N$2),Исходный!$A$3:$G$3000,5,FALSE),FALSE)=0,"-",IFERROR(VLOOKUP(CONCATENATE($A13,N$2),Исходный!$A$3:$G$3000,5,FALSE),"---"))</f>
        <v>---</v>
      </c>
      <c r="O13" s="141">
        <f>IF(IFERROR(VLOOKUP(CONCATENATE($A13,O$2),Исходный!$A$3:$G$3000,5,FALSE),FALSE)=0,"-",IFERROR(VLOOKUP(CONCATENATE($A13,O$2),Исходный!$A$3:$G$3000,5,FALSE),"---"))</f>
        <v>5</v>
      </c>
      <c r="P13" s="141">
        <f>IF(IFERROR(VLOOKUP(CONCATENATE($A13,P$2),Исходный!$A$3:$G$3000,5,FALSE),FALSE)=0,"-",IFERROR(VLOOKUP(CONCATENATE($A13,P$2),Исходный!$A$3:$G$3000,5,FALSE),"---"))</f>
        <v>5</v>
      </c>
      <c r="Q13" s="141">
        <f>IF(IFERROR(VLOOKUP(CONCATENATE($A13,Q$2),Исходный!$A$3:$G$3000,5,FALSE),FALSE)=0,"-",IFERROR(VLOOKUP(CONCATENATE($A13,Q$2),Исходный!$A$3:$G$3000,5,FALSE),"---"))</f>
        <v>4</v>
      </c>
      <c r="R13" s="141" t="str">
        <f>IF(IFERROR(VLOOKUP(CONCATENATE($A13,R$2),Исходный!$A$3:$G$3000,5,FALSE),FALSE)=0,"-",IFERROR(VLOOKUP(CONCATENATE($A13,R$2),Исходный!$A$3:$G$3000,5,FALSE),"---"))</f>
        <v>---</v>
      </c>
      <c r="S13" s="62">
        <f t="shared" si="0"/>
        <v>7</v>
      </c>
      <c r="T13" s="184">
        <f t="shared" si="6"/>
        <v>4</v>
      </c>
      <c r="U13" s="184">
        <f t="shared" si="7"/>
        <v>6</v>
      </c>
      <c r="V13" s="146">
        <f t="shared" si="1"/>
        <v>4.7142927160326575</v>
      </c>
      <c r="W13" s="368">
        <f t="shared" si="8"/>
        <v>4.6000070017469428</v>
      </c>
      <c r="X13" s="62">
        <f t="shared" si="9"/>
        <v>13</v>
      </c>
      <c r="Y13" s="146">
        <f t="shared" si="2"/>
        <v>0.5714285714285694</v>
      </c>
      <c r="Z13">
        <f t="shared" si="3"/>
        <v>44</v>
      </c>
      <c r="AA13">
        <f t="shared" si="4"/>
        <v>44</v>
      </c>
      <c r="AB13" t="str">
        <f t="shared" si="5"/>
        <v>Горбунов Владимир Владимирович</v>
      </c>
    </row>
    <row r="14" spans="1:28">
      <c r="A14" s="161">
        <f>классы!B311</f>
        <v>45</v>
      </c>
      <c r="B14" s="161" t="str">
        <f>классы!C311</f>
        <v>Горбунов Владимир Владимирович</v>
      </c>
      <c r="C14" s="141">
        <f>IF(IFERROR(VLOOKUP(CONCATENATE($A14,C$2),Исходный!$A$3:$G$3000,5,FALSE),FALSE)=0,"-",IFERROR(VLOOKUP(CONCATENATE($A14,C$2),Исходный!$A$3:$G$3000,5,FALSE),"---"))</f>
        <v>4</v>
      </c>
      <c r="D14" s="141">
        <f>IF(IFERROR(VLOOKUP(CONCATENATE($A14,D$2),Исходный!$A$3:$G$3000,5,FALSE),FALSE)=0,"-",IFERROR(VLOOKUP(CONCATENATE($A14,D$2),Исходный!$A$3:$G$3000,5,FALSE),"---"))</f>
        <v>4</v>
      </c>
      <c r="E14" s="141" t="str">
        <f>IF(IFERROR(VLOOKUP(CONCATENATE($A14,E$2),Исходный!$A$3:$G$3000,5,FALSE),FALSE)=0,"-",IFERROR(VLOOKUP(CONCATENATE($A14,E$2),Исходный!$A$3:$G$3000,5,FALSE),"---"))</f>
        <v>---</v>
      </c>
      <c r="F14" s="141" t="str">
        <f>IF(IFERROR(VLOOKUP(CONCATENATE($A14,F$2),Исходный!$A$3:$G$3000,5,FALSE),FALSE)=0,"-",IFERROR(VLOOKUP(CONCATENATE($A14,F$2),Исходный!$A$3:$G$3000,5,FALSE),"---"))</f>
        <v>---</v>
      </c>
      <c r="G14" s="141" t="str">
        <f>IF(IFERROR(VLOOKUP(CONCATENATE($A14,G$2),Исходный!$A$3:$G$3000,5,FALSE),FALSE)=0,"-",IFERROR(VLOOKUP(CONCATENATE($A14,G$2),Исходный!$A$3:$G$3000,5,FALSE),"---"))</f>
        <v>---</v>
      </c>
      <c r="H14" s="141" t="str">
        <f>IF(IFERROR(VLOOKUP(CONCATENATE($A14,H$2),Исходный!$A$3:$G$3000,5,FALSE),FALSE)=0,"-",IFERROR(VLOOKUP(CONCATENATE($A14,H$2),Исходный!$A$3:$G$3000,5,FALSE),"---"))</f>
        <v>---</v>
      </c>
      <c r="I14" s="141" t="str">
        <f>IF(IFERROR(VLOOKUP(CONCATENATE($A14,I$2),Исходный!$A$3:$G$3000,5,FALSE),FALSE)=0,"-",IFERROR(VLOOKUP(CONCATENATE($A14,I$2),Исходный!$A$3:$G$3000,5,FALSE),"---"))</f>
        <v>-</v>
      </c>
      <c r="J14" s="141" t="str">
        <f>IF(IFERROR(VLOOKUP(CONCATENATE($A14,J$2),Исходный!$A$3:$G$3000,5,FALSE),FALSE)=0,"-",IFERROR(VLOOKUP(CONCATENATE($A14,J$2),Исходный!$A$3:$G$3000,5,FALSE),"---"))</f>
        <v>---</v>
      </c>
      <c r="K14" s="141" t="str">
        <f>IF(IFERROR(VLOOKUP(CONCATENATE($A14,K$2),Исходный!$A$3:$G$3000,5,FALSE),FALSE)=0,"-",IFERROR(VLOOKUP(CONCATENATE($A14,K$2),Исходный!$A$3:$G$3000,5,FALSE),"---"))</f>
        <v>---</v>
      </c>
      <c r="L14" s="141">
        <f>IF(IFERROR(VLOOKUP(CONCATENATE($A14,L$2),Исходный!$A$3:$G$3000,5,FALSE),FALSE)=0,"-",IFERROR(VLOOKUP(CONCATENATE($A14,L$2),Исходный!$A$3:$G$3000,5,FALSE),"---"))</f>
        <v>6</v>
      </c>
      <c r="M14" s="141">
        <f>IF(IFERROR(VLOOKUP(CONCATENATE($A14,M$2),Исходный!$A$3:$G$3000,5,FALSE),FALSE)=0,"-",IFERROR(VLOOKUP(CONCATENATE($A14,M$2),Исходный!$A$3:$G$3000,5,FALSE),"---"))</f>
        <v>7</v>
      </c>
      <c r="N14" s="141" t="str">
        <f>IF(IFERROR(VLOOKUP(CONCATENATE($A14,N$2),Исходный!$A$3:$G$3000,5,FALSE),FALSE)=0,"-",IFERROR(VLOOKUP(CONCATENATE($A14,N$2),Исходный!$A$3:$G$3000,5,FALSE),"---"))</f>
        <v>---</v>
      </c>
      <c r="O14" s="141">
        <f>IF(IFERROR(VLOOKUP(CONCATENATE($A14,O$2),Исходный!$A$3:$G$3000,5,FALSE),FALSE)=0,"-",IFERROR(VLOOKUP(CONCATENATE($A14,O$2),Исходный!$A$3:$G$3000,5,FALSE),"---"))</f>
        <v>5</v>
      </c>
      <c r="P14" s="141">
        <f>IF(IFERROR(VLOOKUP(CONCATENATE($A14,P$2),Исходный!$A$3:$G$3000,5,FALSE),FALSE)=0,"-",IFERROR(VLOOKUP(CONCATENATE($A14,P$2),Исходный!$A$3:$G$3000,5,FALSE),"---"))</f>
        <v>7</v>
      </c>
      <c r="Q14" s="141">
        <f>IF(IFERROR(VLOOKUP(CONCATENATE($A14,Q$2),Исходный!$A$3:$G$3000,5,FALSE),FALSE)=0,"-",IFERROR(VLOOKUP(CONCATENATE($A14,Q$2),Исходный!$A$3:$G$3000,5,FALSE),"---"))</f>
        <v>7</v>
      </c>
      <c r="R14" s="141" t="str">
        <f>IF(IFERROR(VLOOKUP(CONCATENATE($A14,R$2),Исходный!$A$3:$G$3000,5,FALSE),FALSE)=0,"-",IFERROR(VLOOKUP(CONCATENATE($A14,R$2),Исходный!$A$3:$G$3000,5,FALSE),"---"))</f>
        <v>---</v>
      </c>
      <c r="S14" s="62">
        <f t="shared" si="0"/>
        <v>7</v>
      </c>
      <c r="T14" s="184">
        <f t="shared" si="6"/>
        <v>4</v>
      </c>
      <c r="U14" s="184">
        <f t="shared" si="7"/>
        <v>7</v>
      </c>
      <c r="V14" s="146">
        <f t="shared" si="1"/>
        <v>5.7142927148104388</v>
      </c>
      <c r="W14" s="368">
        <f t="shared" si="8"/>
        <v>5.8000070005247242</v>
      </c>
      <c r="X14" s="62">
        <f t="shared" si="9"/>
        <v>10</v>
      </c>
      <c r="Y14" s="146">
        <f t="shared" si="2"/>
        <v>1.9047619047619027</v>
      </c>
      <c r="Z14">
        <f t="shared" si="3"/>
        <v>45</v>
      </c>
      <c r="AA14">
        <f t="shared" si="4"/>
        <v>45</v>
      </c>
      <c r="AB14" t="str">
        <f t="shared" si="5"/>
        <v>Горбунов Владимир Владимирович</v>
      </c>
    </row>
    <row r="15" spans="1:28">
      <c r="A15" s="161">
        <f>классы!B312</f>
        <v>48</v>
      </c>
      <c r="B15" s="161" t="str">
        <f>классы!C312</f>
        <v>Василий Буз</v>
      </c>
      <c r="C15" s="141">
        <f>IF(IFERROR(VLOOKUP(CONCATENATE($A15,C$2),Исходный!$A$3:$G$3000,5,FALSE),FALSE)=0,"-",IFERROR(VLOOKUP(CONCATENATE($A15,C$2),Исходный!$A$3:$G$3000,5,FALSE),"---"))</f>
        <v>9</v>
      </c>
      <c r="D15" s="141">
        <f>IF(IFERROR(VLOOKUP(CONCATENATE($A15,D$2),Исходный!$A$3:$G$3000,5,FALSE),FALSE)=0,"-",IFERROR(VLOOKUP(CONCATENATE($A15,D$2),Исходный!$A$3:$G$3000,5,FALSE),"---"))</f>
        <v>8</v>
      </c>
      <c r="E15" s="141" t="str">
        <f>IF(IFERROR(VLOOKUP(CONCATENATE($A15,E$2),Исходный!$A$3:$G$3000,5,FALSE),FALSE)=0,"-",IFERROR(VLOOKUP(CONCATENATE($A15,E$2),Исходный!$A$3:$G$3000,5,FALSE),"---"))</f>
        <v>---</v>
      </c>
      <c r="F15" s="141" t="str">
        <f>IF(IFERROR(VLOOKUP(CONCATENATE($A15,F$2),Исходный!$A$3:$G$3000,5,FALSE),FALSE)=0,"-",IFERROR(VLOOKUP(CONCATENATE($A15,F$2),Исходный!$A$3:$G$3000,5,FALSE),"---"))</f>
        <v>---</v>
      </c>
      <c r="G15" s="141">
        <f>IF(IFERROR(VLOOKUP(CONCATENATE($A15,G$2),Исходный!$A$3:$G$3000,5,FALSE),FALSE)=0,"-",IFERROR(VLOOKUP(CONCATENATE($A15,G$2),Исходный!$A$3:$G$3000,5,FALSE),"---"))</f>
        <v>10</v>
      </c>
      <c r="H15" s="141">
        <f>IF(IFERROR(VLOOKUP(CONCATENATE($A15,H$2),Исходный!$A$3:$G$3000,5,FALSE),FALSE)=0,"-",IFERROR(VLOOKUP(CONCATENATE($A15,H$2),Исходный!$A$3:$G$3000,5,FALSE),"---"))</f>
        <v>10</v>
      </c>
      <c r="I15" s="141" t="str">
        <f>IF(IFERROR(VLOOKUP(CONCATENATE($A15,I$2),Исходный!$A$3:$G$3000,5,FALSE),FALSE)=0,"-",IFERROR(VLOOKUP(CONCATENATE($A15,I$2),Исходный!$A$3:$G$3000,5,FALSE),"---"))</f>
        <v>---</v>
      </c>
      <c r="J15" s="141" t="str">
        <f>IF(IFERROR(VLOOKUP(CONCATENATE($A15,J$2),Исходный!$A$3:$G$3000,5,FALSE),FALSE)=0,"-",IFERROR(VLOOKUP(CONCATENATE($A15,J$2),Исходный!$A$3:$G$3000,5,FALSE),"---"))</f>
        <v>---</v>
      </c>
      <c r="K15" s="141" t="str">
        <f>IF(IFERROR(VLOOKUP(CONCATENATE($A15,K$2),Исходный!$A$3:$G$3000,5,FALSE),FALSE)=0,"-",IFERROR(VLOOKUP(CONCATENATE($A15,K$2),Исходный!$A$3:$G$3000,5,FALSE),"---"))</f>
        <v>---</v>
      </c>
      <c r="L15" s="141">
        <f>IF(IFERROR(VLOOKUP(CONCATENATE($A15,L$2),Исходный!$A$3:$G$3000,5,FALSE),FALSE)=0,"-",IFERROR(VLOOKUP(CONCATENATE($A15,L$2),Исходный!$A$3:$G$3000,5,FALSE),"---"))</f>
        <v>8</v>
      </c>
      <c r="M15" s="141">
        <f>IF(IFERROR(VLOOKUP(CONCATENATE($A15,M$2),Исходный!$A$3:$G$3000,5,FALSE),FALSE)=0,"-",IFERROR(VLOOKUP(CONCATENATE($A15,M$2),Исходный!$A$3:$G$3000,5,FALSE),"---"))</f>
        <v>5</v>
      </c>
      <c r="N15" s="141" t="str">
        <f>IF(IFERROR(VLOOKUP(CONCATENATE($A15,N$2),Исходный!$A$3:$G$3000,5,FALSE),FALSE)=0,"-",IFERROR(VLOOKUP(CONCATENATE($A15,N$2),Исходный!$A$3:$G$3000,5,FALSE),"---"))</f>
        <v>-</v>
      </c>
      <c r="O15" s="141">
        <f>IF(IFERROR(VLOOKUP(CONCATENATE($A15,O$2),Исходный!$A$3:$G$3000,5,FALSE),FALSE)=0,"-",IFERROR(VLOOKUP(CONCATENATE($A15,O$2),Исходный!$A$3:$G$3000,5,FALSE),"---"))</f>
        <v>8</v>
      </c>
      <c r="P15" s="141">
        <f>IF(IFERROR(VLOOKUP(CONCATENATE($A15,P$2),Исходный!$A$3:$G$3000,5,FALSE),FALSE)=0,"-",IFERROR(VLOOKUP(CONCATENATE($A15,P$2),Исходный!$A$3:$G$3000,5,FALSE),"---"))</f>
        <v>7</v>
      </c>
      <c r="Q15" s="141">
        <f>IF(IFERROR(VLOOKUP(CONCATENATE($A15,Q$2),Исходный!$A$3:$G$3000,5,FALSE),FALSE)=0,"-",IFERROR(VLOOKUP(CONCATENATE($A15,Q$2),Исходный!$A$3:$G$3000,5,FALSE),"---"))</f>
        <v>8</v>
      </c>
      <c r="R15" s="141" t="str">
        <f>IF(IFERROR(VLOOKUP(CONCATENATE($A15,R$2),Исходный!$A$3:$G$3000,5,FALSE),FALSE)=0,"-",IFERROR(VLOOKUP(CONCATENATE($A15,R$2),Исходный!$A$3:$G$3000,5,FALSE),"---"))</f>
        <v>---</v>
      </c>
      <c r="S15" s="62">
        <f t="shared" si="0"/>
        <v>9</v>
      </c>
      <c r="T15" s="184">
        <f t="shared" si="6"/>
        <v>5</v>
      </c>
      <c r="U15" s="184">
        <f t="shared" si="7"/>
        <v>10</v>
      </c>
      <c r="V15" s="146">
        <f t="shared" si="1"/>
        <v>8.1111201115344613</v>
      </c>
      <c r="W15" s="368">
        <f t="shared" si="8"/>
        <v>8.2857232861376371</v>
      </c>
      <c r="X15" s="62">
        <f t="shared" si="9"/>
        <v>5</v>
      </c>
      <c r="Y15" s="146">
        <f t="shared" si="2"/>
        <v>2.3611111111111143</v>
      </c>
      <c r="Z15">
        <f t="shared" si="3"/>
        <v>48</v>
      </c>
      <c r="AA15">
        <f t="shared" si="4"/>
        <v>48</v>
      </c>
      <c r="AB15" t="str">
        <f t="shared" si="5"/>
        <v>Василий Буз</v>
      </c>
    </row>
    <row r="16" spans="1:28">
      <c r="A16" s="161">
        <f>классы!B313</f>
        <v>49</v>
      </c>
      <c r="B16" s="161" t="str">
        <f>классы!C313</f>
        <v>Люция Хисматуллина, Елена Котлярова</v>
      </c>
      <c r="C16" s="141" t="str">
        <f>IF(IFERROR(VLOOKUP(CONCATENATE($A16,C$2),Исходный!$A$3:$G$3000,5,FALSE),FALSE)=0,"-",IFERROR(VLOOKUP(CONCATENATE($A16,C$2),Исходный!$A$3:$G$3000,5,FALSE),"---"))</f>
        <v>---</v>
      </c>
      <c r="D16" s="141">
        <f>IF(IFERROR(VLOOKUP(CONCATENATE($A16,D$2),Исходный!$A$3:$G$3000,5,FALSE),FALSE)=0,"-",IFERROR(VLOOKUP(CONCATENATE($A16,D$2),Исходный!$A$3:$G$3000,5,FALSE),"---"))</f>
        <v>3</v>
      </c>
      <c r="E16" s="141" t="str">
        <f>IF(IFERROR(VLOOKUP(CONCATENATE($A16,E$2),Исходный!$A$3:$G$3000,5,FALSE),FALSE)=0,"-",IFERROR(VLOOKUP(CONCATENATE($A16,E$2),Исходный!$A$3:$G$3000,5,FALSE),"---"))</f>
        <v>---</v>
      </c>
      <c r="F16" s="141" t="str">
        <f>IF(IFERROR(VLOOKUP(CONCATENATE($A16,F$2),Исходный!$A$3:$G$3000,5,FALSE),FALSE)=0,"-",IFERROR(VLOOKUP(CONCATENATE($A16,F$2),Исходный!$A$3:$G$3000,5,FALSE),"---"))</f>
        <v>---</v>
      </c>
      <c r="G16" s="141">
        <f>IF(IFERROR(VLOOKUP(CONCATENATE($A16,G$2),Исходный!$A$3:$G$3000,5,FALSE),FALSE)=0,"-",IFERROR(VLOOKUP(CONCATENATE($A16,G$2),Исходный!$A$3:$G$3000,5,FALSE),"---"))</f>
        <v>5</v>
      </c>
      <c r="H16" s="141" t="str">
        <f>IF(IFERROR(VLOOKUP(CONCATENATE($A16,H$2),Исходный!$A$3:$G$3000,5,FALSE),FALSE)=0,"-",IFERROR(VLOOKUP(CONCATENATE($A16,H$2),Исходный!$A$3:$G$3000,5,FALSE),"---"))</f>
        <v>---</v>
      </c>
      <c r="I16" s="141" t="str">
        <f>IF(IFERROR(VLOOKUP(CONCATENATE($A16,I$2),Исходный!$A$3:$G$3000,5,FALSE),FALSE)=0,"-",IFERROR(VLOOKUP(CONCATENATE($A16,I$2),Исходный!$A$3:$G$3000,5,FALSE),"---"))</f>
        <v>-</v>
      </c>
      <c r="J16" s="141" t="str">
        <f>IF(IFERROR(VLOOKUP(CONCATENATE($A16,J$2),Исходный!$A$3:$G$3000,5,FALSE),FALSE)=0,"-",IFERROR(VLOOKUP(CONCATENATE($A16,J$2),Исходный!$A$3:$G$3000,5,FALSE),"---"))</f>
        <v>---</v>
      </c>
      <c r="K16" s="141" t="str">
        <f>IF(IFERROR(VLOOKUP(CONCATENATE($A16,K$2),Исходный!$A$3:$G$3000,5,FALSE),FALSE)=0,"-",IFERROR(VLOOKUP(CONCATENATE($A16,K$2),Исходный!$A$3:$G$3000,5,FALSE),"---"))</f>
        <v>---</v>
      </c>
      <c r="L16" s="141">
        <f>IF(IFERROR(VLOOKUP(CONCATENATE($A16,L$2),Исходный!$A$3:$G$3000,5,FALSE),FALSE)=0,"-",IFERROR(VLOOKUP(CONCATENATE($A16,L$2),Исходный!$A$3:$G$3000,5,FALSE),"---"))</f>
        <v>5</v>
      </c>
      <c r="M16" s="141">
        <f>IF(IFERROR(VLOOKUP(CONCATENATE($A16,M$2),Исходный!$A$3:$G$3000,5,FALSE),FALSE)=0,"-",IFERROR(VLOOKUP(CONCATENATE($A16,M$2),Исходный!$A$3:$G$3000,5,FALSE),"---"))</f>
        <v>5</v>
      </c>
      <c r="N16" s="141" t="str">
        <f>IF(IFERROR(VLOOKUP(CONCATENATE($A16,N$2),Исходный!$A$3:$G$3000,5,FALSE),FALSE)=0,"-",IFERROR(VLOOKUP(CONCATENATE($A16,N$2),Исходный!$A$3:$G$3000,5,FALSE),"---"))</f>
        <v>---</v>
      </c>
      <c r="O16" s="141">
        <f>IF(IFERROR(VLOOKUP(CONCATENATE($A16,O$2),Исходный!$A$3:$G$3000,5,FALSE),FALSE)=0,"-",IFERROR(VLOOKUP(CONCATENATE($A16,O$2),Исходный!$A$3:$G$3000,5,FALSE),"---"))</f>
        <v>4</v>
      </c>
      <c r="P16" s="141">
        <f>IF(IFERROR(VLOOKUP(CONCATENATE($A16,P$2),Исходный!$A$3:$G$3000,5,FALSE),FALSE)=0,"-",IFERROR(VLOOKUP(CONCATENATE($A16,P$2),Исходный!$A$3:$G$3000,5,FALSE),"---"))</f>
        <v>6</v>
      </c>
      <c r="Q16" s="141">
        <f>IF(IFERROR(VLOOKUP(CONCATENATE($A16,Q$2),Исходный!$A$3:$G$3000,5,FALSE),FALSE)=0,"-",IFERROR(VLOOKUP(CONCATENATE($A16,Q$2),Исходный!$A$3:$G$3000,5,FALSE),"---"))</f>
        <v>4</v>
      </c>
      <c r="R16" s="141" t="str">
        <f>IF(IFERROR(VLOOKUP(CONCATENATE($A16,R$2),Исходный!$A$3:$G$3000,5,FALSE),FALSE)=0,"-",IFERROR(VLOOKUP(CONCATENATE($A16,R$2),Исходный!$A$3:$G$3000,5,FALSE),"---"))</f>
        <v>---</v>
      </c>
      <c r="S16" s="62">
        <f t="shared" si="0"/>
        <v>7</v>
      </c>
      <c r="T16" s="184">
        <f t="shared" si="6"/>
        <v>3</v>
      </c>
      <c r="U16" s="184">
        <f t="shared" si="7"/>
        <v>6</v>
      </c>
      <c r="V16" s="146">
        <f t="shared" si="1"/>
        <v>4.57143557247747</v>
      </c>
      <c r="W16" s="368">
        <f t="shared" si="8"/>
        <v>4.6000070010488985</v>
      </c>
      <c r="X16" s="62">
        <f t="shared" si="9"/>
        <v>14</v>
      </c>
      <c r="Y16" s="146">
        <f t="shared" si="2"/>
        <v>0.95238095238095377</v>
      </c>
      <c r="Z16">
        <f t="shared" si="3"/>
        <v>49</v>
      </c>
    </row>
    <row r="17" spans="1:26">
      <c r="A17" s="161">
        <f>классы!B314</f>
        <v>50</v>
      </c>
      <c r="B17" s="161" t="str">
        <f>классы!C314</f>
        <v>Мотовилов Аркадий</v>
      </c>
      <c r="C17" s="141">
        <f>IF(IFERROR(VLOOKUP(CONCATENATE($A17,C$2),Исходный!$A$3:$G$3000,5,FALSE),FALSE)=0,"-",IFERROR(VLOOKUP(CONCATENATE($A17,C$2),Исходный!$A$3:$G$3000,5,FALSE),"---"))</f>
        <v>4</v>
      </c>
      <c r="D17" s="141">
        <f>IF(IFERROR(VLOOKUP(CONCATENATE($A17,D$2),Исходный!$A$3:$G$3000,5,FALSE),FALSE)=0,"-",IFERROR(VLOOKUP(CONCATENATE($A17,D$2),Исходный!$A$3:$G$3000,5,FALSE),"---"))</f>
        <v>5</v>
      </c>
      <c r="E17" s="141" t="str">
        <f>IF(IFERROR(VLOOKUP(CONCATENATE($A17,E$2),Исходный!$A$3:$G$3000,5,FALSE),FALSE)=0,"-",IFERROR(VLOOKUP(CONCATENATE($A17,E$2),Исходный!$A$3:$G$3000,5,FALSE),"---"))</f>
        <v>---</v>
      </c>
      <c r="F17" s="141" t="str">
        <f>IF(IFERROR(VLOOKUP(CONCATENATE($A17,F$2),Исходный!$A$3:$G$3000,5,FALSE),FALSE)=0,"-",IFERROR(VLOOKUP(CONCATENATE($A17,F$2),Исходный!$A$3:$G$3000,5,FALSE),"---"))</f>
        <v>---</v>
      </c>
      <c r="G17" s="141">
        <f>IF(IFERROR(VLOOKUP(CONCATENATE($A17,G$2),Исходный!$A$3:$G$3000,5,FALSE),FALSE)=0,"-",IFERROR(VLOOKUP(CONCATENATE($A17,G$2),Исходный!$A$3:$G$3000,5,FALSE),"---"))</f>
        <v>5</v>
      </c>
      <c r="H17" s="141">
        <f>IF(IFERROR(VLOOKUP(CONCATENATE($A17,H$2),Исходный!$A$3:$G$3000,5,FALSE),FALSE)=0,"-",IFERROR(VLOOKUP(CONCATENATE($A17,H$2),Исходный!$A$3:$G$3000,5,FALSE),"---"))</f>
        <v>5</v>
      </c>
      <c r="I17" s="141" t="str">
        <f>IF(IFERROR(VLOOKUP(CONCATENATE($A17,I$2),Исходный!$A$3:$G$3000,5,FALSE),FALSE)=0,"-",IFERROR(VLOOKUP(CONCATENATE($A17,I$2),Исходный!$A$3:$G$3000,5,FALSE),"---"))</f>
        <v>-</v>
      </c>
      <c r="J17" s="141" t="str">
        <f>IF(IFERROR(VLOOKUP(CONCATENATE($A17,J$2),Исходный!$A$3:$G$3000,5,FALSE),FALSE)=0,"-",IFERROR(VLOOKUP(CONCATENATE($A17,J$2),Исходный!$A$3:$G$3000,5,FALSE),"---"))</f>
        <v>---</v>
      </c>
      <c r="K17" s="141" t="str">
        <f>IF(IFERROR(VLOOKUP(CONCATENATE($A17,K$2),Исходный!$A$3:$G$3000,5,FALSE),FALSE)=0,"-",IFERROR(VLOOKUP(CONCATENATE($A17,K$2),Исходный!$A$3:$G$3000,5,FALSE),"---"))</f>
        <v>---</v>
      </c>
      <c r="L17" s="141">
        <f>IF(IFERROR(VLOOKUP(CONCATENATE($A17,L$2),Исходный!$A$3:$G$3000,5,FALSE),FALSE)=0,"-",IFERROR(VLOOKUP(CONCATENATE($A17,L$2),Исходный!$A$3:$G$3000,5,FALSE),"---"))</f>
        <v>6</v>
      </c>
      <c r="M17" s="141">
        <f>IF(IFERROR(VLOOKUP(CONCATENATE($A17,M$2),Исходный!$A$3:$G$3000,5,FALSE),FALSE)=0,"-",IFERROR(VLOOKUP(CONCATENATE($A17,M$2),Исходный!$A$3:$G$3000,5,FALSE),"---"))</f>
        <v>6</v>
      </c>
      <c r="N17" s="141" t="str">
        <f>IF(IFERROR(VLOOKUP(CONCATENATE($A17,N$2),Исходный!$A$3:$G$3000,5,FALSE),FALSE)=0,"-",IFERROR(VLOOKUP(CONCATENATE($A17,N$2),Исходный!$A$3:$G$3000,5,FALSE),"---"))</f>
        <v>---</v>
      </c>
      <c r="O17" s="141">
        <f>IF(IFERROR(VLOOKUP(CONCATENATE($A17,O$2),Исходный!$A$3:$G$3000,5,FALSE),FALSE)=0,"-",IFERROR(VLOOKUP(CONCATENATE($A17,O$2),Исходный!$A$3:$G$3000,5,FALSE),"---"))</f>
        <v>7</v>
      </c>
      <c r="P17" s="141">
        <f>IF(IFERROR(VLOOKUP(CONCATENATE($A17,P$2),Исходный!$A$3:$G$3000,5,FALSE),FALSE)=0,"-",IFERROR(VLOOKUP(CONCATENATE($A17,P$2),Исходный!$A$3:$G$3000,5,FALSE),"---"))</f>
        <v>7</v>
      </c>
      <c r="Q17" s="141">
        <f>IF(IFERROR(VLOOKUP(CONCATENATE($A17,Q$2),Исходный!$A$3:$G$3000,5,FALSE),FALSE)=0,"-",IFERROR(VLOOKUP(CONCATENATE($A17,Q$2),Исходный!$A$3:$G$3000,5,FALSE),"---"))</f>
        <v>6</v>
      </c>
      <c r="R17" s="141" t="str">
        <f>IF(IFERROR(VLOOKUP(CONCATENATE($A17,R$2),Исходный!$A$3:$G$3000,5,FALSE),FALSE)=0,"-",IFERROR(VLOOKUP(CONCATENATE($A17,R$2),Исходный!$A$3:$G$3000,5,FALSE),"---"))</f>
        <v>---</v>
      </c>
      <c r="S17" s="62">
        <f t="shared" si="0"/>
        <v>9</v>
      </c>
      <c r="T17" s="184">
        <f t="shared" si="6"/>
        <v>4</v>
      </c>
      <c r="U17" s="184">
        <f t="shared" si="7"/>
        <v>7</v>
      </c>
      <c r="V17" s="146">
        <f t="shared" si="1"/>
        <v>5.6666756676656682</v>
      </c>
      <c r="W17" s="368">
        <f t="shared" si="8"/>
        <v>5.7142947152847157</v>
      </c>
      <c r="X17" s="62">
        <f t="shared" si="9"/>
        <v>12</v>
      </c>
      <c r="Y17" s="146">
        <f t="shared" si="2"/>
        <v>1</v>
      </c>
      <c r="Z17">
        <f t="shared" si="3"/>
        <v>50</v>
      </c>
    </row>
    <row r="18" spans="1:26">
      <c r="A18" s="161">
        <f>классы!B315</f>
        <v>52</v>
      </c>
      <c r="B18" s="161" t="str">
        <f>классы!C315</f>
        <v>Ишина Ольга Владимировна</v>
      </c>
      <c r="C18" s="141" t="str">
        <f>IF(IFERROR(VLOOKUP(CONCATENATE($A18,C$2),Исходный!$A$3:$G$3000,5,FALSE),FALSE)=0,"-",IFERROR(VLOOKUP(CONCATENATE($A18,C$2),Исходный!$A$3:$G$3000,5,FALSE),"---"))</f>
        <v>-</v>
      </c>
      <c r="D18" s="141" t="str">
        <f>IF(IFERROR(VLOOKUP(CONCATENATE($A18,D$2),Исходный!$A$3:$G$3000,5,FALSE),FALSE)=0,"-",IFERROR(VLOOKUP(CONCATENATE($A18,D$2),Исходный!$A$3:$G$3000,5,FALSE),"---"))</f>
        <v>-</v>
      </c>
      <c r="E18" s="141" t="str">
        <f>IF(IFERROR(VLOOKUP(CONCATENATE($A18,E$2),Исходный!$A$3:$G$3000,5,FALSE),FALSE)=0,"-",IFERROR(VLOOKUP(CONCATENATE($A18,E$2),Исходный!$A$3:$G$3000,5,FALSE),"---"))</f>
        <v>---</v>
      </c>
      <c r="F18" s="141" t="str">
        <f>IF(IFERROR(VLOOKUP(CONCATENATE($A18,F$2),Исходный!$A$3:$G$3000,5,FALSE),FALSE)=0,"-",IFERROR(VLOOKUP(CONCATENATE($A18,F$2),Исходный!$A$3:$G$3000,5,FALSE),"---"))</f>
        <v>---</v>
      </c>
      <c r="G18" s="141" t="str">
        <f>IF(IFERROR(VLOOKUP(CONCATENATE($A18,G$2),Исходный!$A$3:$G$3000,5,FALSE),FALSE)=0,"-",IFERROR(VLOOKUP(CONCATENATE($A18,G$2),Исходный!$A$3:$G$3000,5,FALSE),"---"))</f>
        <v>-</v>
      </c>
      <c r="H18" s="141" t="str">
        <f>IF(IFERROR(VLOOKUP(CONCATENATE($A18,H$2),Исходный!$A$3:$G$3000,5,FALSE),FALSE)=0,"-",IFERROR(VLOOKUP(CONCATENATE($A18,H$2),Исходный!$A$3:$G$3000,5,FALSE),"---"))</f>
        <v>-</v>
      </c>
      <c r="I18" s="141" t="str">
        <f>IF(IFERROR(VLOOKUP(CONCATENATE($A18,I$2),Исходный!$A$3:$G$3000,5,FALSE),FALSE)=0,"-",IFERROR(VLOOKUP(CONCATENATE($A18,I$2),Исходный!$A$3:$G$3000,5,FALSE),"---"))</f>
        <v>-</v>
      </c>
      <c r="J18" s="141" t="str">
        <f>IF(IFERROR(VLOOKUP(CONCATENATE($A18,J$2),Исходный!$A$3:$G$3000,5,FALSE),FALSE)=0,"-",IFERROR(VLOOKUP(CONCATENATE($A18,J$2),Исходный!$A$3:$G$3000,5,FALSE),"---"))</f>
        <v>---</v>
      </c>
      <c r="K18" s="141" t="str">
        <f>IF(IFERROR(VLOOKUP(CONCATENATE($A18,K$2),Исходный!$A$3:$G$3000,5,FALSE),FALSE)=0,"-",IFERROR(VLOOKUP(CONCATENATE($A18,K$2),Исходный!$A$3:$G$3000,5,FALSE),"---"))</f>
        <v>---</v>
      </c>
      <c r="L18" s="141" t="str">
        <f>IF(IFERROR(VLOOKUP(CONCATENATE($A18,L$2),Исходный!$A$3:$G$3000,5,FALSE),FALSE)=0,"-",IFERROR(VLOOKUP(CONCATENATE($A18,L$2),Исходный!$A$3:$G$3000,5,FALSE),"---"))</f>
        <v>-</v>
      </c>
      <c r="M18" s="141" t="str">
        <f>IF(IFERROR(VLOOKUP(CONCATENATE($A18,M$2),Исходный!$A$3:$G$3000,5,FALSE),FALSE)=0,"-",IFERROR(VLOOKUP(CONCATENATE($A18,M$2),Исходный!$A$3:$G$3000,5,FALSE),"---"))</f>
        <v>-</v>
      </c>
      <c r="N18" s="141" t="str">
        <f>IF(IFERROR(VLOOKUP(CONCATENATE($A18,N$2),Исходный!$A$3:$G$3000,5,FALSE),FALSE)=0,"-",IFERROR(VLOOKUP(CONCATENATE($A18,N$2),Исходный!$A$3:$G$3000,5,FALSE),"---"))</f>
        <v>---</v>
      </c>
      <c r="O18" s="141" t="str">
        <f>IF(IFERROR(VLOOKUP(CONCATENATE($A18,O$2),Исходный!$A$3:$G$3000,5,FALSE),FALSE)=0,"-",IFERROR(VLOOKUP(CONCATENATE($A18,O$2),Исходный!$A$3:$G$3000,5,FALSE),"---"))</f>
        <v>---</v>
      </c>
      <c r="P18" s="141" t="str">
        <f>IF(IFERROR(VLOOKUP(CONCATENATE($A18,P$2),Исходный!$A$3:$G$3000,5,FALSE),FALSE)=0,"-",IFERROR(VLOOKUP(CONCATENATE($A18,P$2),Исходный!$A$3:$G$3000,5,FALSE),"---"))</f>
        <v>-</v>
      </c>
      <c r="Q18" s="141" t="str">
        <f>IF(IFERROR(VLOOKUP(CONCATENATE($A18,Q$2),Исходный!$A$3:$G$3000,5,FALSE),FALSE)=0,"-",IFERROR(VLOOKUP(CONCATENATE($A18,Q$2),Исходный!$A$3:$G$3000,5,FALSE),"---"))</f>
        <v>-</v>
      </c>
      <c r="R18" s="141" t="str">
        <f>IF(IFERROR(VLOOKUP(CONCATENATE($A18,R$2),Исходный!$A$3:$G$3000,5,FALSE),FALSE)=0,"-",IFERROR(VLOOKUP(CONCATENATE($A18,R$2),Исходный!$A$3:$G$3000,5,FALSE),"---"))</f>
        <v>---</v>
      </c>
      <c r="S18" s="62">
        <f t="shared" si="0"/>
        <v>0</v>
      </c>
      <c r="T18" s="184">
        <f t="shared" si="6"/>
        <v>0</v>
      </c>
      <c r="U18" s="184">
        <f t="shared" si="7"/>
        <v>0</v>
      </c>
      <c r="V18" s="146" t="str">
        <f t="shared" si="1"/>
        <v>-</v>
      </c>
      <c r="W18" s="368" t="str">
        <f t="shared" si="8"/>
        <v>-</v>
      </c>
      <c r="X18" s="62" t="str">
        <f t="shared" si="9"/>
        <v>-</v>
      </c>
      <c r="Y18" s="146" t="str">
        <f t="shared" si="2"/>
        <v>0</v>
      </c>
      <c r="Z18">
        <f t="shared" si="3"/>
        <v>52</v>
      </c>
    </row>
    <row r="19" spans="1:26">
      <c r="A19" s="161">
        <f>классы!B316</f>
        <v>53</v>
      </c>
      <c r="B19" s="161" t="str">
        <f>классы!C316</f>
        <v>Швак Игорь</v>
      </c>
      <c r="C19" s="141" t="str">
        <f>IF(IFERROR(VLOOKUP(CONCATENATE($A19,C$2),Исходный!$A$3:$G$3000,5,FALSE),FALSE)=0,"-",IFERROR(VLOOKUP(CONCATENATE($A19,C$2),Исходный!$A$3:$G$3000,5,FALSE),"---"))</f>
        <v>---</v>
      </c>
      <c r="D19" s="141">
        <f>IF(IFERROR(VLOOKUP(CONCATENATE($A19,D$2),Исходный!$A$3:$G$3000,5,FALSE),FALSE)=0,"-",IFERROR(VLOOKUP(CONCATENATE($A19,D$2),Исходный!$A$3:$G$3000,5,FALSE),"---"))</f>
        <v>5</v>
      </c>
      <c r="E19" s="141" t="str">
        <f>IF(IFERROR(VLOOKUP(CONCATENATE($A19,E$2),Исходный!$A$3:$G$3000,5,FALSE),FALSE)=0,"-",IFERROR(VLOOKUP(CONCATENATE($A19,E$2),Исходный!$A$3:$G$3000,5,FALSE),"---"))</f>
        <v>---</v>
      </c>
      <c r="F19" s="141" t="str">
        <f>IF(IFERROR(VLOOKUP(CONCATENATE($A19,F$2),Исходный!$A$3:$G$3000,5,FALSE),FALSE)=0,"-",IFERROR(VLOOKUP(CONCATENATE($A19,F$2),Исходный!$A$3:$G$3000,5,FALSE),"---"))</f>
        <v>---</v>
      </c>
      <c r="G19" s="141">
        <f>IF(IFERROR(VLOOKUP(CONCATENATE($A19,G$2),Исходный!$A$3:$G$3000,5,FALSE),FALSE)=0,"-",IFERROR(VLOOKUP(CONCATENATE($A19,G$2),Исходный!$A$3:$G$3000,5,FALSE),"---"))</f>
        <v>4</v>
      </c>
      <c r="H19" s="141" t="str">
        <f>IF(IFERROR(VLOOKUP(CONCATENATE($A19,H$2),Исходный!$A$3:$G$3000,5,FALSE),FALSE)=0,"-",IFERROR(VLOOKUP(CONCATENATE($A19,H$2),Исходный!$A$3:$G$3000,5,FALSE),"---"))</f>
        <v>---</v>
      </c>
      <c r="I19" s="141" t="str">
        <f>IF(IFERROR(VLOOKUP(CONCATENATE($A19,I$2),Исходный!$A$3:$G$3000,5,FALSE),FALSE)=0,"-",IFERROR(VLOOKUP(CONCATENATE($A19,I$2),Исходный!$A$3:$G$3000,5,FALSE),"---"))</f>
        <v>-</v>
      </c>
      <c r="J19" s="141" t="str">
        <f>IF(IFERROR(VLOOKUP(CONCATENATE($A19,J$2),Исходный!$A$3:$G$3000,5,FALSE),FALSE)=0,"-",IFERROR(VLOOKUP(CONCATENATE($A19,J$2),Исходный!$A$3:$G$3000,5,FALSE),"---"))</f>
        <v>---</v>
      </c>
      <c r="K19" s="141" t="str">
        <f>IF(IFERROR(VLOOKUP(CONCATENATE($A19,K$2),Исходный!$A$3:$G$3000,5,FALSE),FALSE)=0,"-",IFERROR(VLOOKUP(CONCATENATE($A19,K$2),Исходный!$A$3:$G$3000,5,FALSE),"---"))</f>
        <v>---</v>
      </c>
      <c r="L19" s="141" t="str">
        <f>IF(IFERROR(VLOOKUP(CONCATENATE($A19,L$2),Исходный!$A$3:$G$3000,5,FALSE),FALSE)=0,"-",IFERROR(VLOOKUP(CONCATENATE($A19,L$2),Исходный!$A$3:$G$3000,5,FALSE),"---"))</f>
        <v>---</v>
      </c>
      <c r="M19" s="141">
        <f>IF(IFERROR(VLOOKUP(CONCATENATE($A19,M$2),Исходный!$A$3:$G$3000,5,FALSE),FALSE)=0,"-",IFERROR(VLOOKUP(CONCATENATE($A19,M$2),Исходный!$A$3:$G$3000,5,FALSE),"---"))</f>
        <v>6</v>
      </c>
      <c r="N19" s="141" t="str">
        <f>IF(IFERROR(VLOOKUP(CONCATENATE($A19,N$2),Исходный!$A$3:$G$3000,5,FALSE),FALSE)=0,"-",IFERROR(VLOOKUP(CONCATENATE($A19,N$2),Исходный!$A$3:$G$3000,5,FALSE),"---"))</f>
        <v>---</v>
      </c>
      <c r="O19" s="141">
        <f>IF(IFERROR(VLOOKUP(CONCATENATE($A19,O$2),Исходный!$A$3:$G$3000,5,FALSE),FALSE)=0,"-",IFERROR(VLOOKUP(CONCATENATE($A19,O$2),Исходный!$A$3:$G$3000,5,FALSE),"---"))</f>
        <v>6</v>
      </c>
      <c r="P19" s="141">
        <f>IF(IFERROR(VLOOKUP(CONCATENATE($A19,P$2),Исходный!$A$3:$G$3000,5,FALSE),FALSE)=0,"-",IFERROR(VLOOKUP(CONCATENATE($A19,P$2),Исходный!$A$3:$G$3000,5,FALSE),"---"))</f>
        <v>8</v>
      </c>
      <c r="Q19" s="141">
        <f>IF(IFERROR(VLOOKUP(CONCATENATE($A19,Q$2),Исходный!$A$3:$G$3000,5,FALSE),FALSE)=0,"-",IFERROR(VLOOKUP(CONCATENATE($A19,Q$2),Исходный!$A$3:$G$3000,5,FALSE),"---"))</f>
        <v>6</v>
      </c>
      <c r="R19" s="141" t="str">
        <f>IF(IFERROR(VLOOKUP(CONCATENATE($A19,R$2),Исходный!$A$3:$G$3000,5,FALSE),FALSE)=0,"-",IFERROR(VLOOKUP(CONCATENATE($A19,R$2),Исходный!$A$3:$G$3000,5,FALSE),"---"))</f>
        <v>---</v>
      </c>
      <c r="S19" s="62">
        <f t="shared" si="0"/>
        <v>6</v>
      </c>
      <c r="T19" s="184">
        <f t="shared" si="6"/>
        <v>4</v>
      </c>
      <c r="U19" s="184">
        <f t="shared" si="7"/>
        <v>8</v>
      </c>
      <c r="V19" s="146">
        <f t="shared" si="1"/>
        <v>5.8333393338990502</v>
      </c>
      <c r="W19" s="368">
        <f t="shared" si="8"/>
        <v>5.7500060005657172</v>
      </c>
      <c r="X19" s="62">
        <f t="shared" si="9"/>
        <v>11</v>
      </c>
      <c r="Y19" s="146">
        <f t="shared" si="2"/>
        <v>1.7666666666666686</v>
      </c>
      <c r="Z19">
        <f t="shared" si="3"/>
        <v>53</v>
      </c>
    </row>
    <row r="20" spans="1:26">
      <c r="A20" s="161">
        <f>классы!B317</f>
        <v>62</v>
      </c>
      <c r="B20" s="161" t="str">
        <f>классы!C317</f>
        <v>Сорокин Юрий Владимирович</v>
      </c>
      <c r="C20" s="141" t="str">
        <f>IF(IFERROR(VLOOKUP(CONCATENATE($A20,C$2),Исходный!$A$3:$G$3000,5,FALSE),FALSE)=0,"-",IFERROR(VLOOKUP(CONCATENATE($A20,C$2),Исходный!$A$3:$G$3000,5,FALSE),"---"))</f>
        <v>---</v>
      </c>
      <c r="D20" s="141" t="str">
        <f>IF(IFERROR(VLOOKUP(CONCATENATE($A20,D$2),Исходный!$A$3:$G$3000,5,FALSE),FALSE)=0,"-",IFERROR(VLOOKUP(CONCATENATE($A20,D$2),Исходный!$A$3:$G$3000,5,FALSE),"---"))</f>
        <v>---</v>
      </c>
      <c r="E20" s="141" t="str">
        <f>IF(IFERROR(VLOOKUP(CONCATENATE($A20,E$2),Исходный!$A$3:$G$3000,5,FALSE),FALSE)=0,"-",IFERROR(VLOOKUP(CONCATENATE($A20,E$2),Исходный!$A$3:$G$3000,5,FALSE),"---"))</f>
        <v>---</v>
      </c>
      <c r="F20" s="141" t="str">
        <f>IF(IFERROR(VLOOKUP(CONCATENATE($A20,F$2),Исходный!$A$3:$G$3000,5,FALSE),FALSE)=0,"-",IFERROR(VLOOKUP(CONCATENATE($A20,F$2),Исходный!$A$3:$G$3000,5,FALSE),"---"))</f>
        <v>---</v>
      </c>
      <c r="G20" s="141" t="str">
        <f>IF(IFERROR(VLOOKUP(CONCATENATE($A20,G$2),Исходный!$A$3:$G$3000,5,FALSE),FALSE)=0,"-",IFERROR(VLOOKUP(CONCATENATE($A20,G$2),Исходный!$A$3:$G$3000,5,FALSE),"---"))</f>
        <v>---</v>
      </c>
      <c r="H20" s="141" t="str">
        <f>IF(IFERROR(VLOOKUP(CONCATENATE($A20,H$2),Исходный!$A$3:$G$3000,5,FALSE),FALSE)=0,"-",IFERROR(VLOOKUP(CONCATENATE($A20,H$2),Исходный!$A$3:$G$3000,5,FALSE),"---"))</f>
        <v>---</v>
      </c>
      <c r="I20" s="141" t="str">
        <f>IF(IFERROR(VLOOKUP(CONCATENATE($A20,I$2),Исходный!$A$3:$G$3000,5,FALSE),FALSE)=0,"-",IFERROR(VLOOKUP(CONCATENATE($A20,I$2),Исходный!$A$3:$G$3000,5,FALSE),"---"))</f>
        <v>-</v>
      </c>
      <c r="J20" s="141" t="str">
        <f>IF(IFERROR(VLOOKUP(CONCATENATE($A20,J$2),Исходный!$A$3:$G$3000,5,FALSE),FALSE)=0,"-",IFERROR(VLOOKUP(CONCATENATE($A20,J$2),Исходный!$A$3:$G$3000,5,FALSE),"---"))</f>
        <v>---</v>
      </c>
      <c r="K20" s="141" t="str">
        <f>IF(IFERROR(VLOOKUP(CONCATENATE($A20,K$2),Исходный!$A$3:$G$3000,5,FALSE),FALSE)=0,"-",IFERROR(VLOOKUP(CONCATENATE($A20,K$2),Исходный!$A$3:$G$3000,5,FALSE),"---"))</f>
        <v>---</v>
      </c>
      <c r="L20" s="141" t="str">
        <f>IF(IFERROR(VLOOKUP(CONCATENATE($A20,L$2),Исходный!$A$3:$G$3000,5,FALSE),FALSE)=0,"-",IFERROR(VLOOKUP(CONCATENATE($A20,L$2),Исходный!$A$3:$G$3000,5,FALSE),"---"))</f>
        <v>---</v>
      </c>
      <c r="M20" s="141" t="str">
        <f>IF(IFERROR(VLOOKUP(CONCATENATE($A20,M$2),Исходный!$A$3:$G$3000,5,FALSE),FALSE)=0,"-",IFERROR(VLOOKUP(CONCATENATE($A20,M$2),Исходный!$A$3:$G$3000,5,FALSE),"---"))</f>
        <v>---</v>
      </c>
      <c r="N20" s="141" t="str">
        <f>IF(IFERROR(VLOOKUP(CONCATENATE($A20,N$2),Исходный!$A$3:$G$3000,5,FALSE),FALSE)=0,"-",IFERROR(VLOOKUP(CONCATENATE($A20,N$2),Исходный!$A$3:$G$3000,5,FALSE),"---"))</f>
        <v>---</v>
      </c>
      <c r="O20" s="141">
        <f>IF(IFERROR(VLOOKUP(CONCATENATE($A20,O$2),Исходный!$A$3:$G$3000,5,FALSE),FALSE)=0,"-",IFERROR(VLOOKUP(CONCATENATE($A20,O$2),Исходный!$A$3:$G$3000,5,FALSE),"---"))</f>
        <v>9</v>
      </c>
      <c r="P20" s="141">
        <f>IF(IFERROR(VLOOKUP(CONCATENATE($A20,P$2),Исходный!$A$3:$G$3000,5,FALSE),FALSE)=0,"-",IFERROR(VLOOKUP(CONCATENATE($A20,P$2),Исходный!$A$3:$G$3000,5,FALSE),"---"))</f>
        <v>7</v>
      </c>
      <c r="Q20" s="141" t="str">
        <f>IF(IFERROR(VLOOKUP(CONCATENATE($A20,Q$2),Исходный!$A$3:$G$3000,5,FALSE),FALSE)=0,"-",IFERROR(VLOOKUP(CONCATENATE($A20,Q$2),Исходный!$A$3:$G$3000,5,FALSE),"---"))</f>
        <v>---</v>
      </c>
      <c r="R20" s="141" t="str">
        <f>IF(IFERROR(VLOOKUP(CONCATENATE($A20,R$2),Исходный!$A$3:$G$3000,5,FALSE),FALSE)=0,"-",IFERROR(VLOOKUP(CONCATENATE($A20,R$2),Исходный!$A$3:$G$3000,5,FALSE),"---"))</f>
        <v>---</v>
      </c>
      <c r="S20" s="62">
        <f t="shared" si="0"/>
        <v>2</v>
      </c>
      <c r="T20" s="184">
        <f t="shared" si="6"/>
        <v>7</v>
      </c>
      <c r="U20" s="184">
        <f t="shared" si="7"/>
        <v>9</v>
      </c>
      <c r="V20" s="146">
        <f t="shared" si="1"/>
        <v>8.0000020004997499</v>
      </c>
      <c r="W20" s="368" t="str">
        <f t="shared" si="8"/>
        <v>-</v>
      </c>
      <c r="X20" s="62" t="str">
        <f t="shared" si="9"/>
        <v>-</v>
      </c>
      <c r="Y20" s="146">
        <f t="shared" si="2"/>
        <v>2</v>
      </c>
      <c r="Z20">
        <f t="shared" si="3"/>
        <v>62</v>
      </c>
    </row>
    <row r="21" spans="1:26">
      <c r="A21" s="161">
        <f>классы!B318</f>
        <v>64</v>
      </c>
      <c r="B21" s="161" t="str">
        <f>классы!C318</f>
        <v>Янгирова Анастасия Валерьевна</v>
      </c>
      <c r="C21" s="141" t="str">
        <f>IF(IFERROR(VLOOKUP(CONCATENATE($A21,C$2),Исходный!$A$3:$G$3000,5,FALSE),FALSE)=0,"-",IFERROR(VLOOKUP(CONCATENATE($A21,C$2),Исходный!$A$3:$G$3000,5,FALSE),"---"))</f>
        <v>---</v>
      </c>
      <c r="D21" s="141">
        <f>IF(IFERROR(VLOOKUP(CONCATENATE($A21,D$2),Исходный!$A$3:$G$3000,5,FALSE),FALSE)=0,"-",IFERROR(VLOOKUP(CONCATENATE($A21,D$2),Исходный!$A$3:$G$3000,5,FALSE),"---"))</f>
        <v>7</v>
      </c>
      <c r="E21" s="141" t="str">
        <f>IF(IFERROR(VLOOKUP(CONCATENATE($A21,E$2),Исходный!$A$3:$G$3000,5,FALSE),FALSE)=0,"-",IFERROR(VLOOKUP(CONCATENATE($A21,E$2),Исходный!$A$3:$G$3000,5,FALSE),"---"))</f>
        <v>---</v>
      </c>
      <c r="F21" s="141" t="str">
        <f>IF(IFERROR(VLOOKUP(CONCATENATE($A21,F$2),Исходный!$A$3:$G$3000,5,FALSE),FALSE)=0,"-",IFERROR(VLOOKUP(CONCATENATE($A21,F$2),Исходный!$A$3:$G$3000,5,FALSE),"---"))</f>
        <v>---</v>
      </c>
      <c r="G21" s="141">
        <f>IF(IFERROR(VLOOKUP(CONCATENATE($A21,G$2),Исходный!$A$3:$G$3000,5,FALSE),FALSE)=0,"-",IFERROR(VLOOKUP(CONCATENATE($A21,G$2),Исходный!$A$3:$G$3000,5,FALSE),"---"))</f>
        <v>5</v>
      </c>
      <c r="H21" s="141" t="str">
        <f>IF(IFERROR(VLOOKUP(CONCATENATE($A21,H$2),Исходный!$A$3:$G$3000,5,FALSE),FALSE)=0,"-",IFERROR(VLOOKUP(CONCATENATE($A21,H$2),Исходный!$A$3:$G$3000,5,FALSE),"---"))</f>
        <v>---</v>
      </c>
      <c r="I21" s="141" t="str">
        <f>IF(IFERROR(VLOOKUP(CONCATENATE($A21,I$2),Исходный!$A$3:$G$3000,5,FALSE),FALSE)=0,"-",IFERROR(VLOOKUP(CONCATENATE($A21,I$2),Исходный!$A$3:$G$3000,5,FALSE),"---"))</f>
        <v>-</v>
      </c>
      <c r="J21" s="141" t="str">
        <f>IF(IFERROR(VLOOKUP(CONCATENATE($A21,J$2),Исходный!$A$3:$G$3000,5,FALSE),FALSE)=0,"-",IFERROR(VLOOKUP(CONCATENATE($A21,J$2),Исходный!$A$3:$G$3000,5,FALSE),"---"))</f>
        <v>---</v>
      </c>
      <c r="K21" s="141" t="str">
        <f>IF(IFERROR(VLOOKUP(CONCATENATE($A21,K$2),Исходный!$A$3:$G$3000,5,FALSE),FALSE)=0,"-",IFERROR(VLOOKUP(CONCATENATE($A21,K$2),Исходный!$A$3:$G$3000,5,FALSE),"---"))</f>
        <v>---</v>
      </c>
      <c r="L21" s="141" t="str">
        <f>IF(IFERROR(VLOOKUP(CONCATENATE($A21,L$2),Исходный!$A$3:$G$3000,5,FALSE),FALSE)=0,"-",IFERROR(VLOOKUP(CONCATENATE($A21,L$2),Исходный!$A$3:$G$3000,5,FALSE),"---"))</f>
        <v>---</v>
      </c>
      <c r="M21" s="141">
        <f>IF(IFERROR(VLOOKUP(CONCATENATE($A21,M$2),Исходный!$A$3:$G$3000,5,FALSE),FALSE)=0,"-",IFERROR(VLOOKUP(CONCATENATE($A21,M$2),Исходный!$A$3:$G$3000,5,FALSE),"---"))</f>
        <v>6</v>
      </c>
      <c r="N21" s="141" t="str">
        <f>IF(IFERROR(VLOOKUP(CONCATENATE($A21,N$2),Исходный!$A$3:$G$3000,5,FALSE),FALSE)=0,"-",IFERROR(VLOOKUP(CONCATENATE($A21,N$2),Исходный!$A$3:$G$3000,5,FALSE),"---"))</f>
        <v>---</v>
      </c>
      <c r="O21" s="141">
        <f>IF(IFERROR(VLOOKUP(CONCATENATE($A21,O$2),Исходный!$A$3:$G$3000,5,FALSE),FALSE)=0,"-",IFERROR(VLOOKUP(CONCATENATE($A21,O$2),Исходный!$A$3:$G$3000,5,FALSE),"---"))</f>
        <v>5</v>
      </c>
      <c r="P21" s="141">
        <f>IF(IFERROR(VLOOKUP(CONCATENATE($A21,P$2),Исходный!$A$3:$G$3000,5,FALSE),FALSE)=0,"-",IFERROR(VLOOKUP(CONCATENATE($A21,P$2),Исходный!$A$3:$G$3000,5,FALSE),"---"))</f>
        <v>9</v>
      </c>
      <c r="Q21" s="141">
        <f>IF(IFERROR(VLOOKUP(CONCATENATE($A21,Q$2),Исходный!$A$3:$G$3000,5,FALSE),FALSE)=0,"-",IFERROR(VLOOKUP(CONCATENATE($A21,Q$2),Исходный!$A$3:$G$3000,5,FALSE),"---"))</f>
        <v>8</v>
      </c>
      <c r="R21" s="141" t="str">
        <f>IF(IFERROR(VLOOKUP(CONCATENATE($A21,R$2),Исходный!$A$3:$G$3000,5,FALSE),FALSE)=0,"-",IFERROR(VLOOKUP(CONCATENATE($A21,R$2),Исходный!$A$3:$G$3000,5,FALSE),"---"))</f>
        <v>---</v>
      </c>
      <c r="S21" s="62">
        <f t="shared" si="0"/>
        <v>6</v>
      </c>
      <c r="T21" s="184">
        <f t="shared" si="6"/>
        <v>5</v>
      </c>
      <c r="U21" s="184">
        <f t="shared" si="7"/>
        <v>9</v>
      </c>
      <c r="V21" s="146">
        <f t="shared" si="1"/>
        <v>6.6666726670415262</v>
      </c>
      <c r="W21" s="368">
        <f t="shared" si="8"/>
        <v>6.5000060003748592</v>
      </c>
      <c r="X21" s="62">
        <f t="shared" si="9"/>
        <v>9</v>
      </c>
      <c r="Y21" s="146">
        <f t="shared" si="2"/>
        <v>2.666666666666663</v>
      </c>
      <c r="Z21">
        <f t="shared" si="3"/>
        <v>64</v>
      </c>
    </row>
    <row r="22" spans="1:26">
      <c r="A22" s="161">
        <f>классы!B319</f>
        <v>65</v>
      </c>
      <c r="B22" s="161" t="str">
        <f>классы!C319</f>
        <v>Исаков Леонид Викторович</v>
      </c>
      <c r="C22" s="141">
        <f>IF(IFERROR(VLOOKUP(CONCATENATE($A22,C$2),Исходный!$A$3:$G$3000,5,FALSE),FALSE)=0,"-",IFERROR(VLOOKUP(CONCATENATE($A22,C$2),Исходный!$A$3:$G$3000,5,FALSE),"---"))</f>
        <v>9</v>
      </c>
      <c r="D22" s="141">
        <f>IF(IFERROR(VLOOKUP(CONCATENATE($A22,D$2),Исходный!$A$3:$G$3000,5,FALSE),FALSE)=0,"-",IFERROR(VLOOKUP(CONCATENATE($A22,D$2),Исходный!$A$3:$G$3000,5,FALSE),"---"))</f>
        <v>6</v>
      </c>
      <c r="E22" s="141" t="str">
        <f>IF(IFERROR(VLOOKUP(CONCATENATE($A22,E$2),Исходный!$A$3:$G$3000,5,FALSE),FALSE)=0,"-",IFERROR(VLOOKUP(CONCATENATE($A22,E$2),Исходный!$A$3:$G$3000,5,FALSE),"---"))</f>
        <v>---</v>
      </c>
      <c r="F22" s="141" t="str">
        <f>IF(IFERROR(VLOOKUP(CONCATENATE($A22,F$2),Исходный!$A$3:$G$3000,5,FALSE),FALSE)=0,"-",IFERROR(VLOOKUP(CONCATENATE($A22,F$2),Исходный!$A$3:$G$3000,5,FALSE),"---"))</f>
        <v>---</v>
      </c>
      <c r="G22" s="141">
        <f>IF(IFERROR(VLOOKUP(CONCATENATE($A22,G$2),Исходный!$A$3:$G$3000,5,FALSE),FALSE)=0,"-",IFERROR(VLOOKUP(CONCATENATE($A22,G$2),Исходный!$A$3:$G$3000,5,FALSE),"---"))</f>
        <v>6</v>
      </c>
      <c r="H22" s="141">
        <f>IF(IFERROR(VLOOKUP(CONCATENATE($A22,H$2),Исходный!$A$3:$G$3000,5,FALSE),FALSE)=0,"-",IFERROR(VLOOKUP(CONCATENATE($A22,H$2),Исходный!$A$3:$G$3000,5,FALSE),"---"))</f>
        <v>9</v>
      </c>
      <c r="I22" s="141" t="str">
        <f>IF(IFERROR(VLOOKUP(CONCATENATE($A22,I$2),Исходный!$A$3:$G$3000,5,FALSE),FALSE)=0,"-",IFERROR(VLOOKUP(CONCATENATE($A22,I$2),Исходный!$A$3:$G$3000,5,FALSE),"---"))</f>
        <v>-</v>
      </c>
      <c r="J22" s="141" t="str">
        <f>IF(IFERROR(VLOOKUP(CONCATENATE($A22,J$2),Исходный!$A$3:$G$3000,5,FALSE),FALSE)=0,"-",IFERROR(VLOOKUP(CONCATENATE($A22,J$2),Исходный!$A$3:$G$3000,5,FALSE),"---"))</f>
        <v>---</v>
      </c>
      <c r="K22" s="141" t="str">
        <f>IF(IFERROR(VLOOKUP(CONCATENATE($A22,K$2),Исходный!$A$3:$G$3000,5,FALSE),FALSE)=0,"-",IFERROR(VLOOKUP(CONCATENATE($A22,K$2),Исходный!$A$3:$G$3000,5,FALSE),"---"))</f>
        <v>---</v>
      </c>
      <c r="L22" s="141">
        <f>IF(IFERROR(VLOOKUP(CONCATENATE($A22,L$2),Исходный!$A$3:$G$3000,5,FALSE),FALSE)=0,"-",IFERROR(VLOOKUP(CONCATENATE($A22,L$2),Исходный!$A$3:$G$3000,5,FALSE),"---"))</f>
        <v>7</v>
      </c>
      <c r="M22" s="141">
        <f>IF(IFERROR(VLOOKUP(CONCATENATE($A22,M$2),Исходный!$A$3:$G$3000,5,FALSE),FALSE)=0,"-",IFERROR(VLOOKUP(CONCATENATE($A22,M$2),Исходный!$A$3:$G$3000,5,FALSE),"---"))</f>
        <v>10</v>
      </c>
      <c r="N22" s="141">
        <f>IF(IFERROR(VLOOKUP(CONCATENATE($A22,N$2),Исходный!$A$3:$G$3000,5,FALSE),FALSE)=0,"-",IFERROR(VLOOKUP(CONCATENATE($A22,N$2),Исходный!$A$3:$G$3000,5,FALSE),"---"))</f>
        <v>8</v>
      </c>
      <c r="O22" s="141">
        <f>IF(IFERROR(VLOOKUP(CONCATENATE($A22,O$2),Исходный!$A$3:$G$3000,5,FALSE),FALSE)=0,"-",IFERROR(VLOOKUP(CONCATENATE($A22,O$2),Исходный!$A$3:$G$3000,5,FALSE),"---"))</f>
        <v>7</v>
      </c>
      <c r="P22" s="141">
        <f>IF(IFERROR(VLOOKUP(CONCATENATE($A22,P$2),Исходный!$A$3:$G$3000,5,FALSE),FALSE)=0,"-",IFERROR(VLOOKUP(CONCATENATE($A22,P$2),Исходный!$A$3:$G$3000,5,FALSE),"---"))</f>
        <v>9</v>
      </c>
      <c r="Q22" s="141">
        <f>IF(IFERROR(VLOOKUP(CONCATENATE($A22,Q$2),Исходный!$A$3:$G$3000,5,FALSE),FALSE)=0,"-",IFERROR(VLOOKUP(CONCATENATE($A22,Q$2),Исходный!$A$3:$G$3000,5,FALSE),"---"))</f>
        <v>7</v>
      </c>
      <c r="R22" s="141">
        <f>IF(IFERROR(VLOOKUP(CONCATENATE($A22,R$2),Исходный!$A$3:$G$3000,5,FALSE),FALSE)=0,"-",IFERROR(VLOOKUP(CONCATENATE($A22,R$2),Исходный!$A$3:$G$3000,5,FALSE),"---"))</f>
        <v>8</v>
      </c>
      <c r="S22" s="62">
        <f t="shared" si="0"/>
        <v>11</v>
      </c>
      <c r="T22" s="184">
        <f t="shared" si="6"/>
        <v>6</v>
      </c>
      <c r="U22" s="184">
        <f t="shared" si="7"/>
        <v>10</v>
      </c>
      <c r="V22" s="146">
        <f t="shared" si="1"/>
        <v>7.818192818748507</v>
      </c>
      <c r="W22" s="368">
        <f t="shared" si="8"/>
        <v>7.7777887783444664</v>
      </c>
      <c r="X22" s="62">
        <f t="shared" si="9"/>
        <v>7</v>
      </c>
      <c r="Y22" s="146">
        <f t="shared" si="2"/>
        <v>1.7636363636363626</v>
      </c>
      <c r="Z22">
        <f t="shared" si="3"/>
        <v>65</v>
      </c>
    </row>
    <row r="23" spans="1:26">
      <c r="A23" s="161">
        <f>классы!B320</f>
        <v>69</v>
      </c>
      <c r="B23" s="161" t="str">
        <f>классы!C320</f>
        <v>Мораш Анастасия Юрьевна</v>
      </c>
      <c r="C23" s="141" t="str">
        <f>IF(IFERROR(VLOOKUP(CONCATENATE($A23,C$2),Исходный!$A$3:$G$3000,5,FALSE),FALSE)=0,"-",IFERROR(VLOOKUP(CONCATENATE($A23,C$2),Исходный!$A$3:$G$3000,5,FALSE),"---"))</f>
        <v>---</v>
      </c>
      <c r="D23" s="141">
        <f>IF(IFERROR(VLOOKUP(CONCATENATE($A23,D$2),Исходный!$A$3:$G$3000,5,FALSE),FALSE)=0,"-",IFERROR(VLOOKUP(CONCATENATE($A23,D$2),Исходный!$A$3:$G$3000,5,FALSE),"---"))</f>
        <v>6</v>
      </c>
      <c r="E23" s="141" t="str">
        <f>IF(IFERROR(VLOOKUP(CONCATENATE($A23,E$2),Исходный!$A$3:$G$3000,5,FALSE),FALSE)=0,"-",IFERROR(VLOOKUP(CONCATENATE($A23,E$2),Исходный!$A$3:$G$3000,5,FALSE),"---"))</f>
        <v>---</v>
      </c>
      <c r="F23" s="141" t="str">
        <f>IF(IFERROR(VLOOKUP(CONCATENATE($A23,F$2),Исходный!$A$3:$G$3000,5,FALSE),FALSE)=0,"-",IFERROR(VLOOKUP(CONCATENATE($A23,F$2),Исходный!$A$3:$G$3000,5,FALSE),"---"))</f>
        <v>---</v>
      </c>
      <c r="G23" s="141">
        <f>IF(IFERROR(VLOOKUP(CONCATENATE($A23,G$2),Исходный!$A$3:$G$3000,5,FALSE),FALSE)=0,"-",IFERROR(VLOOKUP(CONCATENATE($A23,G$2),Исходный!$A$3:$G$3000,5,FALSE),"---"))</f>
        <v>6</v>
      </c>
      <c r="H23" s="141">
        <f>IF(IFERROR(VLOOKUP(CONCATENATE($A23,H$2),Исходный!$A$3:$G$3000,5,FALSE),FALSE)=0,"-",IFERROR(VLOOKUP(CONCATENATE($A23,H$2),Исходный!$A$3:$G$3000,5,FALSE),"---"))</f>
        <v>7</v>
      </c>
      <c r="I23" s="141" t="str">
        <f>IF(IFERROR(VLOOKUP(CONCATENATE($A23,I$2),Исходный!$A$3:$G$3000,5,FALSE),FALSE)=0,"-",IFERROR(VLOOKUP(CONCATENATE($A23,I$2),Исходный!$A$3:$G$3000,5,FALSE),"---"))</f>
        <v>-</v>
      </c>
      <c r="J23" s="141" t="str">
        <f>IF(IFERROR(VLOOKUP(CONCATENATE($A23,J$2),Исходный!$A$3:$G$3000,5,FALSE),FALSE)=0,"-",IFERROR(VLOOKUP(CONCATENATE($A23,J$2),Исходный!$A$3:$G$3000,5,FALSE),"---"))</f>
        <v>---</v>
      </c>
      <c r="K23" s="141" t="str">
        <f>IF(IFERROR(VLOOKUP(CONCATENATE($A23,K$2),Исходный!$A$3:$G$3000,5,FALSE),FALSE)=0,"-",IFERROR(VLOOKUP(CONCATENATE($A23,K$2),Исходный!$A$3:$G$3000,5,FALSE),"---"))</f>
        <v>---</v>
      </c>
      <c r="L23" s="141" t="str">
        <f>IF(IFERROR(VLOOKUP(CONCATENATE($A23,L$2),Исходный!$A$3:$G$3000,5,FALSE),FALSE)=0,"-",IFERROR(VLOOKUP(CONCATENATE($A23,L$2),Исходный!$A$3:$G$3000,5,FALSE),"---"))</f>
        <v>---</v>
      </c>
      <c r="M23" s="141">
        <f>IF(IFERROR(VLOOKUP(CONCATENATE($A23,M$2),Исходный!$A$3:$G$3000,5,FALSE),FALSE)=0,"-",IFERROR(VLOOKUP(CONCATENATE($A23,M$2),Исходный!$A$3:$G$3000,5,FALSE),"---"))</f>
        <v>7</v>
      </c>
      <c r="N23" s="141" t="str">
        <f>IF(IFERROR(VLOOKUP(CONCATENATE($A23,N$2),Исходный!$A$3:$G$3000,5,FALSE),FALSE)=0,"-",IFERROR(VLOOKUP(CONCATENATE($A23,N$2),Исходный!$A$3:$G$3000,5,FALSE),"---"))</f>
        <v>---</v>
      </c>
      <c r="O23" s="141">
        <f>IF(IFERROR(VLOOKUP(CONCATENATE($A23,O$2),Исходный!$A$3:$G$3000,5,FALSE),FALSE)=0,"-",IFERROR(VLOOKUP(CONCATENATE($A23,O$2),Исходный!$A$3:$G$3000,5,FALSE),"---"))</f>
        <v>7</v>
      </c>
      <c r="P23" s="141">
        <f>IF(IFERROR(VLOOKUP(CONCATENATE($A23,P$2),Исходный!$A$3:$G$3000,5,FALSE),FALSE)=0,"-",IFERROR(VLOOKUP(CONCATENATE($A23,P$2),Исходный!$A$3:$G$3000,5,FALSE),"---"))</f>
        <v>7</v>
      </c>
      <c r="Q23" s="141">
        <f>IF(IFERROR(VLOOKUP(CONCATENATE($A23,Q$2),Исходный!$A$3:$G$3000,5,FALSE),FALSE)=0,"-",IFERROR(VLOOKUP(CONCATENATE($A23,Q$2),Исходный!$A$3:$G$3000,5,FALSE),"---"))</f>
        <v>7</v>
      </c>
      <c r="R23" s="141" t="str">
        <f>IF(IFERROR(VLOOKUP(CONCATENATE($A23,R$2),Исходный!$A$3:$G$3000,5,FALSE),FALSE)=0,"-",IFERROR(VLOOKUP(CONCATENATE($A23,R$2),Исходный!$A$3:$G$3000,5,FALSE),"---"))</f>
        <v>---</v>
      </c>
      <c r="S23" s="62">
        <f t="shared" si="0"/>
        <v>7</v>
      </c>
      <c r="T23" s="184">
        <f t="shared" si="6"/>
        <v>6</v>
      </c>
      <c r="U23" s="184">
        <f t="shared" si="7"/>
        <v>7</v>
      </c>
      <c r="V23" s="146">
        <f t="shared" si="1"/>
        <v>6.7142927184681485</v>
      </c>
      <c r="W23" s="368">
        <f t="shared" si="8"/>
        <v>6.8000070041824339</v>
      </c>
      <c r="X23" s="62">
        <f t="shared" si="9"/>
        <v>8</v>
      </c>
      <c r="Y23" s="146">
        <f t="shared" si="2"/>
        <v>0.2380952380952408</v>
      </c>
      <c r="Z23">
        <f t="shared" si="3"/>
        <v>69</v>
      </c>
    </row>
    <row r="24" spans="1:26">
      <c r="A24" s="161">
        <f>классы!B321</f>
        <v>72</v>
      </c>
      <c r="B24" s="161" t="str">
        <f>классы!C321</f>
        <v>Лехан Сергей Антонович</v>
      </c>
      <c r="C24" s="141" t="str">
        <f>IF(IFERROR(VLOOKUP(CONCATENATE($A24,C$2),Исходный!$A$3:$G$3000,5,FALSE),FALSE)=0,"-",IFERROR(VLOOKUP(CONCATENATE($A24,C$2),Исходный!$A$3:$G$3000,5,FALSE),"---"))</f>
        <v>-</v>
      </c>
      <c r="D24" s="141" t="str">
        <f>IF(IFERROR(VLOOKUP(CONCATENATE($A24,D$2),Исходный!$A$3:$G$3000,5,FALSE),FALSE)=0,"-",IFERROR(VLOOKUP(CONCATENATE($A24,D$2),Исходный!$A$3:$G$3000,5,FALSE),"---"))</f>
        <v>-</v>
      </c>
      <c r="E24" s="141" t="str">
        <f>IF(IFERROR(VLOOKUP(CONCATENATE($A24,E$2),Исходный!$A$3:$G$3000,5,FALSE),FALSE)=0,"-",IFERROR(VLOOKUP(CONCATENATE($A24,E$2),Исходный!$A$3:$G$3000,5,FALSE),"---"))</f>
        <v>---</v>
      </c>
      <c r="F24" s="141" t="str">
        <f>IF(IFERROR(VLOOKUP(CONCATENATE($A24,F$2),Исходный!$A$3:$G$3000,5,FALSE),FALSE)=0,"-",IFERROR(VLOOKUP(CONCATENATE($A24,F$2),Исходный!$A$3:$G$3000,5,FALSE),"---"))</f>
        <v>---</v>
      </c>
      <c r="G24" s="141" t="str">
        <f>IF(IFERROR(VLOOKUP(CONCATENATE($A24,G$2),Исходный!$A$3:$G$3000,5,FALSE),FALSE)=0,"-",IFERROR(VLOOKUP(CONCATENATE($A24,G$2),Исходный!$A$3:$G$3000,5,FALSE),"---"))</f>
        <v>-</v>
      </c>
      <c r="H24" s="141" t="str">
        <f>IF(IFERROR(VLOOKUP(CONCATENATE($A24,H$2),Исходный!$A$3:$G$3000,5,FALSE),FALSE)=0,"-",IFERROR(VLOOKUP(CONCATENATE($A24,H$2),Исходный!$A$3:$G$3000,5,FALSE),"---"))</f>
        <v>-</v>
      </c>
      <c r="I24" s="141" t="str">
        <f>IF(IFERROR(VLOOKUP(CONCATENATE($A24,I$2),Исходный!$A$3:$G$3000,5,FALSE),FALSE)=0,"-",IFERROR(VLOOKUP(CONCATENATE($A24,I$2),Исходный!$A$3:$G$3000,5,FALSE),"---"))</f>
        <v>-</v>
      </c>
      <c r="J24" s="141" t="str">
        <f>IF(IFERROR(VLOOKUP(CONCATENATE($A24,J$2),Исходный!$A$3:$G$3000,5,FALSE),FALSE)=0,"-",IFERROR(VLOOKUP(CONCATENATE($A24,J$2),Исходный!$A$3:$G$3000,5,FALSE),"---"))</f>
        <v>---</v>
      </c>
      <c r="K24" s="141" t="str">
        <f>IF(IFERROR(VLOOKUP(CONCATENATE($A24,K$2),Исходный!$A$3:$G$3000,5,FALSE),FALSE)=0,"-",IFERROR(VLOOKUP(CONCATENATE($A24,K$2),Исходный!$A$3:$G$3000,5,FALSE),"---"))</f>
        <v>---</v>
      </c>
      <c r="L24" s="141" t="str">
        <f>IF(IFERROR(VLOOKUP(CONCATENATE($A24,L$2),Исходный!$A$3:$G$3000,5,FALSE),FALSE)=0,"-",IFERROR(VLOOKUP(CONCATENATE($A24,L$2),Исходный!$A$3:$G$3000,5,FALSE),"---"))</f>
        <v>---</v>
      </c>
      <c r="M24" s="141" t="str">
        <f>IF(IFERROR(VLOOKUP(CONCATENATE($A24,M$2),Исходный!$A$3:$G$3000,5,FALSE),FALSE)=0,"-",IFERROR(VLOOKUP(CONCATENATE($A24,M$2),Исходный!$A$3:$G$3000,5,FALSE),"---"))</f>
        <v>-</v>
      </c>
      <c r="N24" s="141" t="str">
        <f>IF(IFERROR(VLOOKUP(CONCATENATE($A24,N$2),Исходный!$A$3:$G$3000,5,FALSE),FALSE)=0,"-",IFERROR(VLOOKUP(CONCATENATE($A24,N$2),Исходный!$A$3:$G$3000,5,FALSE),"---"))</f>
        <v>---</v>
      </c>
      <c r="O24" s="141" t="str">
        <f>IF(IFERROR(VLOOKUP(CONCATENATE($A24,O$2),Исходный!$A$3:$G$3000,5,FALSE),FALSE)=0,"-",IFERROR(VLOOKUP(CONCATENATE($A24,O$2),Исходный!$A$3:$G$3000,5,FALSE),"---"))</f>
        <v>-</v>
      </c>
      <c r="P24" s="141" t="str">
        <f>IF(IFERROR(VLOOKUP(CONCATENATE($A24,P$2),Исходный!$A$3:$G$3000,5,FALSE),FALSE)=0,"-",IFERROR(VLOOKUP(CONCATENATE($A24,P$2),Исходный!$A$3:$G$3000,5,FALSE),"---"))</f>
        <v>-</v>
      </c>
      <c r="Q24" s="141" t="str">
        <f>IF(IFERROR(VLOOKUP(CONCATENATE($A24,Q$2),Исходный!$A$3:$G$3000,5,FALSE),FALSE)=0,"-",IFERROR(VLOOKUP(CONCATENATE($A24,Q$2),Исходный!$A$3:$G$3000,5,FALSE),"---"))</f>
        <v>-</v>
      </c>
      <c r="R24" s="141" t="str">
        <f>IF(IFERROR(VLOOKUP(CONCATENATE($A24,R$2),Исходный!$A$3:$G$3000,5,FALSE),FALSE)=0,"-",IFERROR(VLOOKUP(CONCATENATE($A24,R$2),Исходный!$A$3:$G$3000,5,FALSE),"---"))</f>
        <v>---</v>
      </c>
      <c r="S24" s="62">
        <f t="shared" si="0"/>
        <v>0</v>
      </c>
      <c r="T24" s="184">
        <f t="shared" si="6"/>
        <v>0</v>
      </c>
      <c r="U24" s="184">
        <f t="shared" si="7"/>
        <v>0</v>
      </c>
      <c r="V24" s="146" t="str">
        <f t="shared" si="1"/>
        <v>-</v>
      </c>
      <c r="W24" s="368" t="str">
        <f t="shared" si="8"/>
        <v>-</v>
      </c>
      <c r="X24" s="62" t="str">
        <f t="shared" si="9"/>
        <v>-</v>
      </c>
      <c r="Y24" s="146" t="str">
        <f t="shared" si="2"/>
        <v>0</v>
      </c>
      <c r="Z24">
        <f t="shared" si="3"/>
        <v>72</v>
      </c>
    </row>
    <row r="25" spans="1:26">
      <c r="A25" s="9"/>
      <c r="B25" s="130" t="s">
        <v>156</v>
      </c>
      <c r="C25" s="130">
        <f t="shared" ref="C25:N25" si="10">COUNTIF(C3:C24,"&gt;0")</f>
        <v>9</v>
      </c>
      <c r="D25" s="130">
        <f t="shared" si="10"/>
        <v>13</v>
      </c>
      <c r="E25" s="130">
        <f t="shared" si="10"/>
        <v>0</v>
      </c>
      <c r="F25" s="130">
        <f t="shared" si="10"/>
        <v>0</v>
      </c>
      <c r="G25" s="130">
        <f t="shared" si="10"/>
        <v>11</v>
      </c>
      <c r="H25" s="130">
        <f t="shared" si="10"/>
        <v>9</v>
      </c>
      <c r="I25" s="130">
        <f t="shared" si="10"/>
        <v>0</v>
      </c>
      <c r="J25" s="130">
        <f t="shared" si="10"/>
        <v>0</v>
      </c>
      <c r="K25" s="130">
        <f t="shared" si="10"/>
        <v>0</v>
      </c>
      <c r="L25" s="130">
        <f t="shared" si="10"/>
        <v>10</v>
      </c>
      <c r="M25" s="130">
        <f t="shared" si="10"/>
        <v>14</v>
      </c>
      <c r="N25" s="130">
        <f t="shared" si="10"/>
        <v>1</v>
      </c>
      <c r="O25" s="130">
        <f t="shared" ref="O25:P25" si="11">COUNTIF(O3:O24,"&gt;0")</f>
        <v>15</v>
      </c>
      <c r="P25" s="130">
        <f t="shared" si="11"/>
        <v>15</v>
      </c>
      <c r="Q25" s="130">
        <f>COUNTIF(Q3:Q24,"&gt;0")</f>
        <v>14</v>
      </c>
      <c r="R25" s="130">
        <f>COUNTIF(R3:R24,"&gt;0")</f>
        <v>3</v>
      </c>
      <c r="S25" s="62">
        <f>SUM(S3:S24)</f>
        <v>114</v>
      </c>
      <c r="T25" s="62"/>
      <c r="U25" s="62"/>
      <c r="V25" s="146">
        <f>AVERAGE(V3:V24)</f>
        <v>7.2378334787632514</v>
      </c>
      <c r="W25" s="368"/>
      <c r="X25" s="11"/>
      <c r="Y25" s="146">
        <f>AVERAGEIF(Y3:Y24,"&gt;0",Y3:Y24)</f>
        <v>1.6190043290043294</v>
      </c>
    </row>
    <row r="26" spans="1:26">
      <c r="A26" s="9"/>
      <c r="B26" s="9" t="s">
        <v>157</v>
      </c>
      <c r="C26" s="147">
        <f t="shared" ref="C26:N26" si="12">IF(C25&gt;0,C52/C25,"-")</f>
        <v>-0.43606778122730522</v>
      </c>
      <c r="D26" s="147">
        <f t="shared" si="12"/>
        <v>-0.48596093694928538</v>
      </c>
      <c r="E26" s="147" t="str">
        <f t="shared" si="12"/>
        <v>-</v>
      </c>
      <c r="F26" s="147" t="str">
        <f t="shared" si="12"/>
        <v>-</v>
      </c>
      <c r="G26" s="147">
        <f t="shared" si="12"/>
        <v>-8.0809704522463111E-2</v>
      </c>
      <c r="H26" s="147">
        <f t="shared" si="12"/>
        <v>0.5639322183662826</v>
      </c>
      <c r="I26" s="147" t="str">
        <f t="shared" si="12"/>
        <v>-</v>
      </c>
      <c r="J26" s="147" t="str">
        <f t="shared" si="12"/>
        <v>-</v>
      </c>
      <c r="K26" s="147" t="str">
        <f t="shared" si="12"/>
        <v>-</v>
      </c>
      <c r="L26" s="147">
        <f t="shared" si="12"/>
        <v>-0.16389027455076527</v>
      </c>
      <c r="M26" s="147">
        <f t="shared" si="12"/>
        <v>3.0892844217926058E-2</v>
      </c>
      <c r="N26" s="147">
        <f t="shared" si="12"/>
        <v>0.18180718125149298</v>
      </c>
      <c r="O26" s="147">
        <f t="shared" ref="O26:P26" si="13">IF(O25&gt;0,O52/O25,"-")</f>
        <v>-3.783347876325234E-2</v>
      </c>
      <c r="P26" s="147">
        <f t="shared" si="13"/>
        <v>0.82883318790341443</v>
      </c>
      <c r="Q26" s="147">
        <f>IF(Q25&gt;0,Q52/Q25,"-")</f>
        <v>-0.32625001292493111</v>
      </c>
      <c r="R26" s="147">
        <f>IF(R25&gt;0,R52/R25,"-")</f>
        <v>-7.2737606678450348E-2</v>
      </c>
      <c r="S26" s="9">
        <f>COUNTIF(S3:S24,"&gt;0")</f>
        <v>15</v>
      </c>
      <c r="T26" s="9"/>
      <c r="U26" s="9"/>
      <c r="V26" s="121"/>
      <c r="W26" s="369"/>
      <c r="X26" s="9"/>
      <c r="Y26" s="9"/>
    </row>
    <row r="27" spans="1:26">
      <c r="A27" s="9"/>
      <c r="B27" s="9" t="s">
        <v>158</v>
      </c>
      <c r="C27" s="147">
        <f t="shared" ref="C27:N27" si="14">IF(C25&gt;0,C53/C25,"-")</f>
        <v>1.1739942408943671</v>
      </c>
      <c r="D27" s="147">
        <f t="shared" si="14"/>
        <v>0.88229439456635361</v>
      </c>
      <c r="E27" s="147" t="str">
        <f t="shared" si="14"/>
        <v>-</v>
      </c>
      <c r="F27" s="147" t="str">
        <f t="shared" si="14"/>
        <v>-</v>
      </c>
      <c r="G27" s="147">
        <f t="shared" si="14"/>
        <v>1.2735886968025611</v>
      </c>
      <c r="H27" s="147">
        <f t="shared" si="14"/>
        <v>0.76763970020494776</v>
      </c>
      <c r="I27" s="147" t="str">
        <f t="shared" si="14"/>
        <v>-</v>
      </c>
      <c r="J27" s="147" t="str">
        <f t="shared" si="14"/>
        <v>-</v>
      </c>
      <c r="K27" s="147" t="str">
        <f t="shared" si="14"/>
        <v>-</v>
      </c>
      <c r="L27" s="147">
        <f t="shared" si="14"/>
        <v>0.62340588331699931</v>
      </c>
      <c r="M27" s="147">
        <f t="shared" si="14"/>
        <v>1.0920100985353083</v>
      </c>
      <c r="N27" s="147">
        <f t="shared" si="14"/>
        <v>0.18180718125149298</v>
      </c>
      <c r="O27" s="147">
        <f t="shared" ref="O27:P27" si="15">IF(O25&gt;0,O53/O25,"-")</f>
        <v>0.89973077262363887</v>
      </c>
      <c r="P27" s="147">
        <f t="shared" si="15"/>
        <v>1.1103161361746425</v>
      </c>
      <c r="Q27" s="147">
        <f>IF(Q25&gt;0,Q53/Q25,"-")</f>
        <v>0.8269238554513213</v>
      </c>
      <c r="R27" s="147">
        <f>IF(R25&gt;0,R53/R25,"-")</f>
        <v>0.52726906027517373</v>
      </c>
      <c r="S27" s="9"/>
      <c r="T27" s="9"/>
      <c r="U27" s="9"/>
      <c r="V27" s="121"/>
      <c r="W27" s="369"/>
      <c r="X27" s="9"/>
      <c r="Y27" s="9"/>
    </row>
    <row r="28" spans="1:26">
      <c r="A28" s="151"/>
      <c r="B28" s="151"/>
      <c r="C28" s="163"/>
      <c r="D28" s="163"/>
      <c r="E28" s="163"/>
      <c r="F28" s="163"/>
      <c r="G28" s="163"/>
      <c r="H28" s="163"/>
      <c r="I28" s="163"/>
      <c r="J28" s="163"/>
      <c r="K28" s="163"/>
      <c r="L28" s="163"/>
      <c r="M28" s="163"/>
      <c r="N28" s="163"/>
      <c r="O28" s="163"/>
      <c r="P28" s="163"/>
      <c r="Q28" s="163"/>
      <c r="R28" s="163"/>
      <c r="S28" s="151"/>
      <c r="T28" s="151"/>
      <c r="U28" s="151"/>
      <c r="V28" s="352"/>
      <c r="W28" s="372"/>
      <c r="X28" s="151"/>
      <c r="Y28" s="151"/>
    </row>
    <row r="29" spans="1:26">
      <c r="B29" s="148" t="s">
        <v>159</v>
      </c>
      <c r="C29" s="149"/>
      <c r="D29" s="149"/>
      <c r="E29" s="149"/>
      <c r="F29" s="149"/>
      <c r="G29" s="149"/>
      <c r="H29" s="149"/>
      <c r="I29" s="149"/>
      <c r="J29" s="149"/>
      <c r="K29" s="149"/>
      <c r="L29" s="149"/>
      <c r="M29" s="149"/>
      <c r="N29" s="149"/>
      <c r="O29" s="149"/>
      <c r="P29" s="149"/>
      <c r="Q29" s="149"/>
      <c r="R29" s="149"/>
    </row>
    <row r="30" spans="1:26">
      <c r="A30" s="161">
        <f t="shared" ref="A30:B51" si="16">A3</f>
        <v>6</v>
      </c>
      <c r="B30" s="161" t="str">
        <f t="shared" si="16"/>
        <v>Вастаев Александр</v>
      </c>
      <c r="C30" s="147" t="str">
        <f>IFERROR(C3-$V3,"-")</f>
        <v>-</v>
      </c>
      <c r="D30" s="147" t="str">
        <f t="shared" ref="D30:R30" si="17">IFERROR(D3-$V3,"-")</f>
        <v>-</v>
      </c>
      <c r="E30" s="147" t="str">
        <f t="shared" si="17"/>
        <v>-</v>
      </c>
      <c r="F30" s="147" t="str">
        <f t="shared" si="17"/>
        <v>-</v>
      </c>
      <c r="G30" s="147" t="str">
        <f t="shared" si="17"/>
        <v>-</v>
      </c>
      <c r="H30" s="147" t="str">
        <f t="shared" si="17"/>
        <v>-</v>
      </c>
      <c r="I30" s="147" t="str">
        <f t="shared" si="17"/>
        <v>-</v>
      </c>
      <c r="J30" s="147" t="str">
        <f t="shared" si="17"/>
        <v>-</v>
      </c>
      <c r="K30" s="147" t="str">
        <f t="shared" si="17"/>
        <v>-</v>
      </c>
      <c r="L30" s="147" t="str">
        <f t="shared" si="17"/>
        <v>-</v>
      </c>
      <c r="M30" s="147" t="str">
        <f t="shared" si="17"/>
        <v>-</v>
      </c>
      <c r="N30" s="147" t="str">
        <f t="shared" si="17"/>
        <v>-</v>
      </c>
      <c r="O30" s="147" t="str">
        <f t="shared" ref="O30:P30" si="18">IFERROR(O3-$V3,"-")</f>
        <v>-</v>
      </c>
      <c r="P30" s="147" t="str">
        <f t="shared" si="18"/>
        <v>-</v>
      </c>
      <c r="Q30" s="147" t="str">
        <f t="shared" si="17"/>
        <v>-</v>
      </c>
      <c r="R30" s="147" t="str">
        <f t="shared" si="17"/>
        <v>-</v>
      </c>
    </row>
    <row r="31" spans="1:26">
      <c r="A31" s="161">
        <f t="shared" si="16"/>
        <v>17</v>
      </c>
      <c r="B31" s="161" t="str">
        <f t="shared" si="16"/>
        <v>Касьянов Юрий Владимирович</v>
      </c>
      <c r="C31" s="147" t="str">
        <f t="shared" ref="C31:R31" si="19">IFERROR(C4-$V4,"-")</f>
        <v>-</v>
      </c>
      <c r="D31" s="147" t="str">
        <f t="shared" si="19"/>
        <v>-</v>
      </c>
      <c r="E31" s="147" t="str">
        <f t="shared" si="19"/>
        <v>-</v>
      </c>
      <c r="F31" s="147" t="str">
        <f t="shared" si="19"/>
        <v>-</v>
      </c>
      <c r="G31" s="147" t="str">
        <f t="shared" si="19"/>
        <v>-</v>
      </c>
      <c r="H31" s="147" t="str">
        <f t="shared" si="19"/>
        <v>-</v>
      </c>
      <c r="I31" s="147" t="str">
        <f t="shared" si="19"/>
        <v>-</v>
      </c>
      <c r="J31" s="147" t="str">
        <f t="shared" si="19"/>
        <v>-</v>
      </c>
      <c r="K31" s="147" t="str">
        <f t="shared" si="19"/>
        <v>-</v>
      </c>
      <c r="L31" s="147" t="str">
        <f t="shared" si="19"/>
        <v>-</v>
      </c>
      <c r="M31" s="147" t="str">
        <f t="shared" si="19"/>
        <v>-</v>
      </c>
      <c r="N31" s="147" t="str">
        <f t="shared" si="19"/>
        <v>-</v>
      </c>
      <c r="O31" s="147" t="str">
        <f t="shared" si="19"/>
        <v>-</v>
      </c>
      <c r="P31" s="147" t="str">
        <f t="shared" si="19"/>
        <v>-</v>
      </c>
      <c r="Q31" s="147" t="str">
        <f t="shared" si="19"/>
        <v>-</v>
      </c>
      <c r="R31" s="147" t="str">
        <f t="shared" si="19"/>
        <v>-</v>
      </c>
    </row>
    <row r="32" spans="1:26">
      <c r="A32" s="161">
        <f t="shared" si="16"/>
        <v>18</v>
      </c>
      <c r="B32" s="161" t="str">
        <f t="shared" si="16"/>
        <v>Олег Маргулис</v>
      </c>
      <c r="C32" s="147" t="str">
        <f t="shared" ref="C32:R32" si="20">IFERROR(C5-$V5,"-")</f>
        <v>-</v>
      </c>
      <c r="D32" s="147" t="str">
        <f t="shared" si="20"/>
        <v>-</v>
      </c>
      <c r="E32" s="147" t="str">
        <f t="shared" si="20"/>
        <v>-</v>
      </c>
      <c r="F32" s="147" t="str">
        <f t="shared" si="20"/>
        <v>-</v>
      </c>
      <c r="G32" s="147" t="str">
        <f t="shared" si="20"/>
        <v>-</v>
      </c>
      <c r="H32" s="147" t="str">
        <f t="shared" si="20"/>
        <v>-</v>
      </c>
      <c r="I32" s="147" t="str">
        <f t="shared" si="20"/>
        <v>-</v>
      </c>
      <c r="J32" s="147" t="str">
        <f t="shared" si="20"/>
        <v>-</v>
      </c>
      <c r="K32" s="147" t="str">
        <f t="shared" si="20"/>
        <v>-</v>
      </c>
      <c r="L32" s="147" t="str">
        <f t="shared" si="20"/>
        <v>-</v>
      </c>
      <c r="M32" s="147" t="str">
        <f t="shared" si="20"/>
        <v>-</v>
      </c>
      <c r="N32" s="147" t="str">
        <f t="shared" si="20"/>
        <v>-</v>
      </c>
      <c r="O32" s="147" t="str">
        <f t="shared" si="20"/>
        <v>-</v>
      </c>
      <c r="P32" s="147" t="str">
        <f t="shared" si="20"/>
        <v>-</v>
      </c>
      <c r="Q32" s="147" t="str">
        <f t="shared" si="20"/>
        <v>-</v>
      </c>
      <c r="R32" s="147" t="str">
        <f t="shared" si="20"/>
        <v>-</v>
      </c>
    </row>
    <row r="33" spans="1:18">
      <c r="A33" s="161">
        <f t="shared" si="16"/>
        <v>25</v>
      </c>
      <c r="B33" s="161" t="str">
        <f t="shared" si="16"/>
        <v>Родимцев Андрей Александрович</v>
      </c>
      <c r="C33" s="147">
        <f t="shared" ref="C33:R33" si="21">IFERROR(C6-$V6,"-")</f>
        <v>0.74999199964115526</v>
      </c>
      <c r="D33" s="147">
        <f t="shared" si="21"/>
        <v>-0.25000800035884474</v>
      </c>
      <c r="E33" s="147" t="str">
        <f t="shared" si="21"/>
        <v>-</v>
      </c>
      <c r="F33" s="147" t="str">
        <f t="shared" si="21"/>
        <v>-</v>
      </c>
      <c r="G33" s="147" t="str">
        <f t="shared" si="21"/>
        <v>-</v>
      </c>
      <c r="H33" s="147">
        <f t="shared" si="21"/>
        <v>0.74999199964115526</v>
      </c>
      <c r="I33" s="147" t="str">
        <f t="shared" si="21"/>
        <v>-</v>
      </c>
      <c r="J33" s="147" t="str">
        <f t="shared" si="21"/>
        <v>-</v>
      </c>
      <c r="K33" s="147" t="str">
        <f t="shared" si="21"/>
        <v>-</v>
      </c>
      <c r="L33" s="147">
        <f t="shared" si="21"/>
        <v>0.74999199964115526</v>
      </c>
      <c r="M33" s="147">
        <f t="shared" si="21"/>
        <v>-0.25000800035884474</v>
      </c>
      <c r="N33" s="147" t="str">
        <f t="shared" si="21"/>
        <v>-</v>
      </c>
      <c r="O33" s="147">
        <f t="shared" si="21"/>
        <v>-2.2500080003588447</v>
      </c>
      <c r="P33" s="147">
        <f t="shared" si="21"/>
        <v>2.7499919996411553</v>
      </c>
      <c r="Q33" s="147">
        <f t="shared" si="21"/>
        <v>-2.2500080003588447</v>
      </c>
      <c r="R33" s="147" t="str">
        <f t="shared" si="21"/>
        <v>-</v>
      </c>
    </row>
    <row r="34" spans="1:18">
      <c r="A34" s="161">
        <f t="shared" si="16"/>
        <v>28</v>
      </c>
      <c r="B34" s="161" t="str">
        <f t="shared" si="16"/>
        <v>Лехан Сергей Антонович</v>
      </c>
      <c r="C34" s="147" t="str">
        <f t="shared" ref="C34:R34" si="22">IFERROR(C7-$V7,"-")</f>
        <v>-</v>
      </c>
      <c r="D34" s="147">
        <f t="shared" si="22"/>
        <v>0.14285014198290646</v>
      </c>
      <c r="E34" s="147" t="str">
        <f t="shared" si="22"/>
        <v>-</v>
      </c>
      <c r="F34" s="147" t="str">
        <f t="shared" si="22"/>
        <v>-</v>
      </c>
      <c r="G34" s="147">
        <f t="shared" si="22"/>
        <v>1.1428501419829065</v>
      </c>
      <c r="H34" s="147" t="str">
        <f t="shared" si="22"/>
        <v>-</v>
      </c>
      <c r="I34" s="147" t="str">
        <f t="shared" si="22"/>
        <v>-</v>
      </c>
      <c r="J34" s="147" t="str">
        <f t="shared" si="22"/>
        <v>-</v>
      </c>
      <c r="K34" s="147" t="str">
        <f t="shared" si="22"/>
        <v>-</v>
      </c>
      <c r="L34" s="147">
        <f t="shared" si="22"/>
        <v>-0.85714985801709354</v>
      </c>
      <c r="M34" s="147">
        <f t="shared" si="22"/>
        <v>1.1428501419829065</v>
      </c>
      <c r="N34" s="147" t="str">
        <f t="shared" si="22"/>
        <v>-</v>
      </c>
      <c r="O34" s="147">
        <f t="shared" si="22"/>
        <v>0.14285014198290646</v>
      </c>
      <c r="P34" s="147">
        <f t="shared" si="22"/>
        <v>0.14285014198290646</v>
      </c>
      <c r="Q34" s="147">
        <f t="shared" si="22"/>
        <v>-1.8571498580170935</v>
      </c>
      <c r="R34" s="147" t="str">
        <f t="shared" si="22"/>
        <v>-</v>
      </c>
    </row>
    <row r="35" spans="1:18">
      <c r="A35" s="161">
        <f t="shared" si="16"/>
        <v>30</v>
      </c>
      <c r="B35" s="161" t="str">
        <f t="shared" si="16"/>
        <v>Пономарев Сергей Анатольевич</v>
      </c>
      <c r="C35" s="147">
        <f t="shared" ref="C35:R35" si="23">IFERROR(C8-$V8,"-")</f>
        <v>-1.2500080006083252</v>
      </c>
      <c r="D35" s="147" t="str">
        <f t="shared" si="23"/>
        <v>-</v>
      </c>
      <c r="E35" s="147" t="str">
        <f t="shared" si="23"/>
        <v>-</v>
      </c>
      <c r="F35" s="147" t="str">
        <f t="shared" si="23"/>
        <v>-</v>
      </c>
      <c r="G35" s="147">
        <f t="shared" si="23"/>
        <v>-0.25000800060832518</v>
      </c>
      <c r="H35" s="147">
        <f t="shared" si="23"/>
        <v>-0.25000800060832518</v>
      </c>
      <c r="I35" s="147" t="str">
        <f t="shared" si="23"/>
        <v>-</v>
      </c>
      <c r="J35" s="147" t="str">
        <f t="shared" si="23"/>
        <v>-</v>
      </c>
      <c r="K35" s="147" t="str">
        <f t="shared" si="23"/>
        <v>-</v>
      </c>
      <c r="L35" s="147">
        <f t="shared" si="23"/>
        <v>-1.2500080006083252</v>
      </c>
      <c r="M35" s="147">
        <f t="shared" si="23"/>
        <v>1.7499919993916748</v>
      </c>
      <c r="N35" s="147" t="str">
        <f t="shared" si="23"/>
        <v>-</v>
      </c>
      <c r="O35" s="147">
        <f t="shared" si="23"/>
        <v>1.7499919993916748</v>
      </c>
      <c r="P35" s="147">
        <f t="shared" si="23"/>
        <v>0.74999199939167482</v>
      </c>
      <c r="Q35" s="147">
        <f t="shared" si="23"/>
        <v>-1.2500080006083252</v>
      </c>
      <c r="R35" s="147" t="str">
        <f t="shared" si="23"/>
        <v>-</v>
      </c>
    </row>
    <row r="36" spans="1:18">
      <c r="A36" s="161">
        <f t="shared" si="16"/>
        <v>32</v>
      </c>
      <c r="B36" s="161" t="str">
        <f t="shared" si="16"/>
        <v>Карначёв Александр Евгеньевич</v>
      </c>
      <c r="C36" s="147" t="str">
        <f t="shared" ref="C36:R36" si="24">IFERROR(C9-$V9,"-")</f>
        <v>-</v>
      </c>
      <c r="D36" s="147" t="str">
        <f t="shared" si="24"/>
        <v>-</v>
      </c>
      <c r="E36" s="147" t="str">
        <f t="shared" si="24"/>
        <v>-</v>
      </c>
      <c r="F36" s="147" t="str">
        <f t="shared" si="24"/>
        <v>-</v>
      </c>
      <c r="G36" s="147" t="str">
        <f t="shared" si="24"/>
        <v>-</v>
      </c>
      <c r="H36" s="147" t="str">
        <f t="shared" si="24"/>
        <v>-</v>
      </c>
      <c r="I36" s="147" t="str">
        <f t="shared" si="24"/>
        <v>-</v>
      </c>
      <c r="J36" s="147" t="str">
        <f t="shared" si="24"/>
        <v>-</v>
      </c>
      <c r="K36" s="147" t="str">
        <f t="shared" si="24"/>
        <v>-</v>
      </c>
      <c r="L36" s="147" t="str">
        <f t="shared" si="24"/>
        <v>-</v>
      </c>
      <c r="M36" s="147" t="str">
        <f t="shared" si="24"/>
        <v>-</v>
      </c>
      <c r="N36" s="147" t="str">
        <f t="shared" si="24"/>
        <v>-</v>
      </c>
      <c r="O36" s="147" t="str">
        <f t="shared" si="24"/>
        <v>-</v>
      </c>
      <c r="P36" s="147" t="str">
        <f t="shared" si="24"/>
        <v>-</v>
      </c>
      <c r="Q36" s="147" t="str">
        <f t="shared" si="24"/>
        <v>-</v>
      </c>
      <c r="R36" s="147" t="str">
        <f t="shared" si="24"/>
        <v>-</v>
      </c>
    </row>
    <row r="37" spans="1:18">
      <c r="A37" s="161">
        <f t="shared" si="16"/>
        <v>39</v>
      </c>
      <c r="B37" s="161" t="str">
        <f t="shared" si="16"/>
        <v>Команда "Держи Забрало"</v>
      </c>
      <c r="C37" s="147">
        <f t="shared" ref="C37:R37" si="25">IFERROR(C10-$V10,"-")</f>
        <v>0.4999899991435921</v>
      </c>
      <c r="D37" s="147">
        <f t="shared" si="25"/>
        <v>-0.5000100008564079</v>
      </c>
      <c r="E37" s="147" t="str">
        <f t="shared" si="25"/>
        <v>-</v>
      </c>
      <c r="F37" s="147" t="str">
        <f t="shared" si="25"/>
        <v>-</v>
      </c>
      <c r="G37" s="147">
        <f t="shared" si="25"/>
        <v>-0.5000100008564079</v>
      </c>
      <c r="H37" s="147">
        <f t="shared" si="25"/>
        <v>0.4999899991435921</v>
      </c>
      <c r="I37" s="147" t="str">
        <f t="shared" si="25"/>
        <v>-</v>
      </c>
      <c r="J37" s="147" t="str">
        <f t="shared" si="25"/>
        <v>-</v>
      </c>
      <c r="K37" s="147" t="str">
        <f t="shared" si="25"/>
        <v>-</v>
      </c>
      <c r="L37" s="147">
        <f t="shared" si="25"/>
        <v>0.4999899991435921</v>
      </c>
      <c r="M37" s="147">
        <f t="shared" si="25"/>
        <v>-2.5000100008564079</v>
      </c>
      <c r="N37" s="147" t="str">
        <f t="shared" si="25"/>
        <v>-</v>
      </c>
      <c r="O37" s="147">
        <f t="shared" si="25"/>
        <v>1.4999899991435921</v>
      </c>
      <c r="P37" s="147">
        <f t="shared" si="25"/>
        <v>0.4999899991435921</v>
      </c>
      <c r="Q37" s="147">
        <f t="shared" si="25"/>
        <v>-0.5000100008564079</v>
      </c>
      <c r="R37" s="147">
        <f t="shared" si="25"/>
        <v>0.4999899991435921</v>
      </c>
    </row>
    <row r="38" spans="1:18">
      <c r="A38" s="161">
        <f t="shared" si="16"/>
        <v>40</v>
      </c>
      <c r="B38" s="161" t="str">
        <f t="shared" si="16"/>
        <v>Команда "Держи Забрало"</v>
      </c>
      <c r="C38" s="147">
        <f t="shared" ref="C38:R38" si="26">IFERROR(C11-$V11,"-")</f>
        <v>-1.9000100004304361</v>
      </c>
      <c r="D38" s="147">
        <f t="shared" si="26"/>
        <v>2.0999899995695639</v>
      </c>
      <c r="E38" s="147" t="str">
        <f t="shared" si="26"/>
        <v>-</v>
      </c>
      <c r="F38" s="147" t="str">
        <f t="shared" si="26"/>
        <v>-</v>
      </c>
      <c r="G38" s="147">
        <f t="shared" si="26"/>
        <v>3.0999899995695639</v>
      </c>
      <c r="H38" s="147">
        <f t="shared" si="26"/>
        <v>9.9989999569563892E-2</v>
      </c>
      <c r="I38" s="147" t="str">
        <f t="shared" si="26"/>
        <v>-</v>
      </c>
      <c r="J38" s="147" t="str">
        <f t="shared" si="26"/>
        <v>-</v>
      </c>
      <c r="K38" s="147" t="str">
        <f t="shared" si="26"/>
        <v>-</v>
      </c>
      <c r="L38" s="147">
        <f t="shared" si="26"/>
        <v>-0.90001000043043611</v>
      </c>
      <c r="M38" s="147">
        <f t="shared" si="26"/>
        <v>-0.90001000043043611</v>
      </c>
      <c r="N38" s="147" t="str">
        <f t="shared" si="26"/>
        <v>-</v>
      </c>
      <c r="O38" s="147">
        <f t="shared" si="26"/>
        <v>-0.90001000043043611</v>
      </c>
      <c r="P38" s="147">
        <f t="shared" si="26"/>
        <v>9.9989999569563892E-2</v>
      </c>
      <c r="Q38" s="147">
        <f t="shared" si="26"/>
        <v>9.9989999569563892E-2</v>
      </c>
      <c r="R38" s="147">
        <f t="shared" si="26"/>
        <v>-0.90001000043043611</v>
      </c>
    </row>
    <row r="39" spans="1:18">
      <c r="A39" s="161">
        <f t="shared" si="16"/>
        <v>41</v>
      </c>
      <c r="B39" s="161" t="str">
        <f t="shared" si="16"/>
        <v>Диденко Е.В.</v>
      </c>
      <c r="C39" s="147" t="str">
        <f t="shared" ref="C39:R39" si="27">IFERROR(C12-$V12,"-")</f>
        <v>-</v>
      </c>
      <c r="D39" s="147" t="str">
        <f t="shared" si="27"/>
        <v>-</v>
      </c>
      <c r="E39" s="147" t="str">
        <f t="shared" si="27"/>
        <v>-</v>
      </c>
      <c r="F39" s="147" t="str">
        <f t="shared" si="27"/>
        <v>-</v>
      </c>
      <c r="G39" s="147" t="str">
        <f t="shared" si="27"/>
        <v>-</v>
      </c>
      <c r="H39" s="147" t="str">
        <f t="shared" si="27"/>
        <v>-</v>
      </c>
      <c r="I39" s="147" t="str">
        <f t="shared" si="27"/>
        <v>-</v>
      </c>
      <c r="J39" s="147" t="str">
        <f t="shared" si="27"/>
        <v>-</v>
      </c>
      <c r="K39" s="147" t="str">
        <f t="shared" si="27"/>
        <v>-</v>
      </c>
      <c r="L39" s="147" t="str">
        <f t="shared" si="27"/>
        <v>-</v>
      </c>
      <c r="M39" s="147" t="str">
        <f t="shared" si="27"/>
        <v>-</v>
      </c>
      <c r="N39" s="147" t="str">
        <f t="shared" si="27"/>
        <v>-</v>
      </c>
      <c r="O39" s="147" t="str">
        <f t="shared" si="27"/>
        <v>-</v>
      </c>
      <c r="P39" s="147" t="str">
        <f t="shared" si="27"/>
        <v>-</v>
      </c>
      <c r="Q39" s="147" t="str">
        <f t="shared" si="27"/>
        <v>-</v>
      </c>
      <c r="R39" s="147" t="str">
        <f t="shared" si="27"/>
        <v>-</v>
      </c>
    </row>
    <row r="40" spans="1:18">
      <c r="A40" s="161">
        <f t="shared" si="16"/>
        <v>44</v>
      </c>
      <c r="B40" s="161" t="str">
        <f t="shared" si="16"/>
        <v>Горбунов Владимир Владимирович</v>
      </c>
      <c r="C40" s="147">
        <f t="shared" ref="C40:R40" si="28">IFERROR(C13-$V13,"-")</f>
        <v>-0.71429271603265754</v>
      </c>
      <c r="D40" s="147">
        <f t="shared" si="28"/>
        <v>-0.71429271603265754</v>
      </c>
      <c r="E40" s="147" t="str">
        <f t="shared" si="28"/>
        <v>-</v>
      </c>
      <c r="F40" s="147" t="str">
        <f t="shared" si="28"/>
        <v>-</v>
      </c>
      <c r="G40" s="147" t="str">
        <f t="shared" si="28"/>
        <v>-</v>
      </c>
      <c r="H40" s="147">
        <f t="shared" si="28"/>
        <v>1.2857072839673425</v>
      </c>
      <c r="I40" s="147" t="str">
        <f t="shared" si="28"/>
        <v>-</v>
      </c>
      <c r="J40" s="147" t="str">
        <f t="shared" si="28"/>
        <v>-</v>
      </c>
      <c r="K40" s="147" t="str">
        <f t="shared" si="28"/>
        <v>-</v>
      </c>
      <c r="L40" s="147" t="str">
        <f t="shared" si="28"/>
        <v>-</v>
      </c>
      <c r="M40" s="147">
        <f t="shared" si="28"/>
        <v>0.28570728396734246</v>
      </c>
      <c r="N40" s="147" t="str">
        <f t="shared" si="28"/>
        <v>-</v>
      </c>
      <c r="O40" s="147">
        <f t="shared" si="28"/>
        <v>0.28570728396734246</v>
      </c>
      <c r="P40" s="147">
        <f t="shared" si="28"/>
        <v>0.28570728396734246</v>
      </c>
      <c r="Q40" s="147">
        <f t="shared" si="28"/>
        <v>-0.71429271603265754</v>
      </c>
      <c r="R40" s="147" t="str">
        <f t="shared" si="28"/>
        <v>-</v>
      </c>
    </row>
    <row r="41" spans="1:18">
      <c r="A41" s="161">
        <f t="shared" si="16"/>
        <v>45</v>
      </c>
      <c r="B41" s="161" t="str">
        <f t="shared" si="16"/>
        <v>Горбунов Владимир Владимирович</v>
      </c>
      <c r="C41" s="147">
        <f t="shared" ref="C41:R41" si="29">IFERROR(C14-$V14,"-")</f>
        <v>-1.7142927148104388</v>
      </c>
      <c r="D41" s="147">
        <f t="shared" si="29"/>
        <v>-1.7142927148104388</v>
      </c>
      <c r="E41" s="147" t="str">
        <f t="shared" si="29"/>
        <v>-</v>
      </c>
      <c r="F41" s="147" t="str">
        <f t="shared" si="29"/>
        <v>-</v>
      </c>
      <c r="G41" s="147" t="str">
        <f t="shared" si="29"/>
        <v>-</v>
      </c>
      <c r="H41" s="147" t="str">
        <f t="shared" si="29"/>
        <v>-</v>
      </c>
      <c r="I41" s="147" t="str">
        <f t="shared" si="29"/>
        <v>-</v>
      </c>
      <c r="J41" s="147" t="str">
        <f t="shared" si="29"/>
        <v>-</v>
      </c>
      <c r="K41" s="147" t="str">
        <f t="shared" si="29"/>
        <v>-</v>
      </c>
      <c r="L41" s="147">
        <f t="shared" si="29"/>
        <v>0.28570728518956123</v>
      </c>
      <c r="M41" s="147">
        <f t="shared" si="29"/>
        <v>1.2857072851895612</v>
      </c>
      <c r="N41" s="147" t="str">
        <f t="shared" si="29"/>
        <v>-</v>
      </c>
      <c r="O41" s="147">
        <f t="shared" si="29"/>
        <v>-0.71429271481043877</v>
      </c>
      <c r="P41" s="147">
        <f t="shared" si="29"/>
        <v>1.2857072851895612</v>
      </c>
      <c r="Q41" s="147">
        <f t="shared" si="29"/>
        <v>1.2857072851895612</v>
      </c>
      <c r="R41" s="147" t="str">
        <f t="shared" si="29"/>
        <v>-</v>
      </c>
    </row>
    <row r="42" spans="1:18">
      <c r="A42" s="161">
        <f t="shared" si="16"/>
        <v>48</v>
      </c>
      <c r="B42" s="161" t="str">
        <f t="shared" si="16"/>
        <v>Василий Буз</v>
      </c>
      <c r="C42" s="147">
        <f t="shared" ref="C42:R42" si="30">IFERROR(C15-$V15,"-")</f>
        <v>0.88887988846553867</v>
      </c>
      <c r="D42" s="147">
        <f t="shared" si="30"/>
        <v>-0.11112011153446133</v>
      </c>
      <c r="E42" s="147" t="str">
        <f t="shared" si="30"/>
        <v>-</v>
      </c>
      <c r="F42" s="147" t="str">
        <f t="shared" si="30"/>
        <v>-</v>
      </c>
      <c r="G42" s="147">
        <f t="shared" si="30"/>
        <v>1.8888798884655387</v>
      </c>
      <c r="H42" s="147">
        <f t="shared" si="30"/>
        <v>1.8888798884655387</v>
      </c>
      <c r="I42" s="147" t="str">
        <f t="shared" si="30"/>
        <v>-</v>
      </c>
      <c r="J42" s="147" t="str">
        <f t="shared" si="30"/>
        <v>-</v>
      </c>
      <c r="K42" s="147" t="str">
        <f t="shared" si="30"/>
        <v>-</v>
      </c>
      <c r="L42" s="147">
        <f t="shared" si="30"/>
        <v>-0.11112011153446133</v>
      </c>
      <c r="M42" s="147">
        <f t="shared" si="30"/>
        <v>-3.1111201115344613</v>
      </c>
      <c r="N42" s="147" t="str">
        <f t="shared" si="30"/>
        <v>-</v>
      </c>
      <c r="O42" s="147">
        <f t="shared" si="30"/>
        <v>-0.11112011153446133</v>
      </c>
      <c r="P42" s="147">
        <f t="shared" si="30"/>
        <v>-1.1111201115344613</v>
      </c>
      <c r="Q42" s="147">
        <f t="shared" si="30"/>
        <v>-0.11112011153446133</v>
      </c>
      <c r="R42" s="147" t="str">
        <f t="shared" si="30"/>
        <v>-</v>
      </c>
    </row>
    <row r="43" spans="1:18">
      <c r="A43" s="161">
        <f t="shared" si="16"/>
        <v>49</v>
      </c>
      <c r="B43" s="161" t="str">
        <f t="shared" si="16"/>
        <v>Люция Хисматуллина, Елена Котлярова</v>
      </c>
      <c r="C43" s="147" t="str">
        <f t="shared" ref="C43:R43" si="31">IFERROR(C16-$V16,"-")</f>
        <v>-</v>
      </c>
      <c r="D43" s="147">
        <f t="shared" si="31"/>
        <v>-1.57143557247747</v>
      </c>
      <c r="E43" s="147" t="str">
        <f t="shared" si="31"/>
        <v>-</v>
      </c>
      <c r="F43" s="147" t="str">
        <f t="shared" si="31"/>
        <v>-</v>
      </c>
      <c r="G43" s="147">
        <f t="shared" si="31"/>
        <v>0.42856442752252999</v>
      </c>
      <c r="H43" s="147" t="str">
        <f t="shared" si="31"/>
        <v>-</v>
      </c>
      <c r="I43" s="147" t="str">
        <f t="shared" si="31"/>
        <v>-</v>
      </c>
      <c r="J43" s="147" t="str">
        <f t="shared" si="31"/>
        <v>-</v>
      </c>
      <c r="K43" s="147" t="str">
        <f t="shared" si="31"/>
        <v>-</v>
      </c>
      <c r="L43" s="147">
        <f t="shared" si="31"/>
        <v>0.42856442752252999</v>
      </c>
      <c r="M43" s="147">
        <f t="shared" si="31"/>
        <v>0.42856442752252999</v>
      </c>
      <c r="N43" s="147" t="str">
        <f t="shared" si="31"/>
        <v>-</v>
      </c>
      <c r="O43" s="147">
        <f t="shared" si="31"/>
        <v>-0.57143557247747001</v>
      </c>
      <c r="P43" s="147">
        <f t="shared" si="31"/>
        <v>1.42856442752253</v>
      </c>
      <c r="Q43" s="147">
        <f t="shared" si="31"/>
        <v>-0.57143557247747001</v>
      </c>
      <c r="R43" s="147" t="str">
        <f t="shared" si="31"/>
        <v>-</v>
      </c>
    </row>
    <row r="44" spans="1:18">
      <c r="A44" s="161">
        <f t="shared" si="16"/>
        <v>50</v>
      </c>
      <c r="B44" s="161" t="str">
        <f t="shared" si="16"/>
        <v>Мотовилов Аркадий</v>
      </c>
      <c r="C44" s="147">
        <f t="shared" ref="C44:R44" si="32">IFERROR(C17-$V17,"-")</f>
        <v>-1.6666756676656682</v>
      </c>
      <c r="D44" s="147">
        <f t="shared" si="32"/>
        <v>-0.66667566766566821</v>
      </c>
      <c r="E44" s="147" t="str">
        <f t="shared" si="32"/>
        <v>-</v>
      </c>
      <c r="F44" s="147" t="str">
        <f t="shared" si="32"/>
        <v>-</v>
      </c>
      <c r="G44" s="147">
        <f t="shared" si="32"/>
        <v>-0.66667566766566821</v>
      </c>
      <c r="H44" s="147">
        <f t="shared" si="32"/>
        <v>-0.66667566766566821</v>
      </c>
      <c r="I44" s="147" t="str">
        <f t="shared" si="32"/>
        <v>-</v>
      </c>
      <c r="J44" s="147" t="str">
        <f t="shared" si="32"/>
        <v>-</v>
      </c>
      <c r="K44" s="147" t="str">
        <f t="shared" si="32"/>
        <v>-</v>
      </c>
      <c r="L44" s="147">
        <f t="shared" si="32"/>
        <v>0.33332433233433179</v>
      </c>
      <c r="M44" s="147">
        <f t="shared" si="32"/>
        <v>0.33332433233433179</v>
      </c>
      <c r="N44" s="147" t="str">
        <f t="shared" si="32"/>
        <v>-</v>
      </c>
      <c r="O44" s="147">
        <f t="shared" si="32"/>
        <v>1.3333243323343318</v>
      </c>
      <c r="P44" s="147">
        <f t="shared" si="32"/>
        <v>1.3333243323343318</v>
      </c>
      <c r="Q44" s="147">
        <f t="shared" si="32"/>
        <v>0.33332433233433179</v>
      </c>
      <c r="R44" s="147" t="str">
        <f t="shared" si="32"/>
        <v>-</v>
      </c>
    </row>
    <row r="45" spans="1:18">
      <c r="A45" s="161">
        <f t="shared" si="16"/>
        <v>52</v>
      </c>
      <c r="B45" s="161" t="str">
        <f t="shared" si="16"/>
        <v>Ишина Ольга Владимировна</v>
      </c>
      <c r="C45" s="147" t="str">
        <f t="shared" ref="C45:R45" si="33">IFERROR(C18-$V18,"-")</f>
        <v>-</v>
      </c>
      <c r="D45" s="147" t="str">
        <f t="shared" si="33"/>
        <v>-</v>
      </c>
      <c r="E45" s="147" t="str">
        <f t="shared" si="33"/>
        <v>-</v>
      </c>
      <c r="F45" s="147" t="str">
        <f t="shared" si="33"/>
        <v>-</v>
      </c>
      <c r="G45" s="147" t="str">
        <f t="shared" si="33"/>
        <v>-</v>
      </c>
      <c r="H45" s="147" t="str">
        <f t="shared" si="33"/>
        <v>-</v>
      </c>
      <c r="I45" s="147" t="str">
        <f t="shared" si="33"/>
        <v>-</v>
      </c>
      <c r="J45" s="147" t="str">
        <f t="shared" si="33"/>
        <v>-</v>
      </c>
      <c r="K45" s="147" t="str">
        <f t="shared" si="33"/>
        <v>-</v>
      </c>
      <c r="L45" s="147" t="str">
        <f t="shared" si="33"/>
        <v>-</v>
      </c>
      <c r="M45" s="147" t="str">
        <f t="shared" si="33"/>
        <v>-</v>
      </c>
      <c r="N45" s="147" t="str">
        <f t="shared" si="33"/>
        <v>-</v>
      </c>
      <c r="O45" s="147" t="str">
        <f t="shared" si="33"/>
        <v>-</v>
      </c>
      <c r="P45" s="147" t="str">
        <f t="shared" si="33"/>
        <v>-</v>
      </c>
      <c r="Q45" s="147" t="str">
        <f t="shared" si="33"/>
        <v>-</v>
      </c>
      <c r="R45" s="147" t="str">
        <f t="shared" si="33"/>
        <v>-</v>
      </c>
    </row>
    <row r="46" spans="1:18">
      <c r="A46" s="161">
        <f t="shared" si="16"/>
        <v>53</v>
      </c>
      <c r="B46" s="161" t="str">
        <f t="shared" si="16"/>
        <v>Швак Игорь</v>
      </c>
      <c r="C46" s="147" t="str">
        <f t="shared" ref="C46:R46" si="34">IFERROR(C19-$V19,"-")</f>
        <v>-</v>
      </c>
      <c r="D46" s="147">
        <f t="shared" si="34"/>
        <v>-0.83333933389905024</v>
      </c>
      <c r="E46" s="147" t="str">
        <f t="shared" si="34"/>
        <v>-</v>
      </c>
      <c r="F46" s="147" t="str">
        <f t="shared" si="34"/>
        <v>-</v>
      </c>
      <c r="G46" s="147">
        <f t="shared" si="34"/>
        <v>-1.8333393338990502</v>
      </c>
      <c r="H46" s="147" t="str">
        <f t="shared" si="34"/>
        <v>-</v>
      </c>
      <c r="I46" s="147" t="str">
        <f t="shared" si="34"/>
        <v>-</v>
      </c>
      <c r="J46" s="147" t="str">
        <f t="shared" si="34"/>
        <v>-</v>
      </c>
      <c r="K46" s="147" t="str">
        <f t="shared" si="34"/>
        <v>-</v>
      </c>
      <c r="L46" s="147" t="str">
        <f t="shared" si="34"/>
        <v>-</v>
      </c>
      <c r="M46" s="147">
        <f t="shared" si="34"/>
        <v>0.16666066610094976</v>
      </c>
      <c r="N46" s="147" t="str">
        <f t="shared" si="34"/>
        <v>-</v>
      </c>
      <c r="O46" s="147">
        <f t="shared" si="34"/>
        <v>0.16666066610094976</v>
      </c>
      <c r="P46" s="147">
        <f t="shared" si="34"/>
        <v>2.1666606661009498</v>
      </c>
      <c r="Q46" s="147">
        <f t="shared" si="34"/>
        <v>0.16666066610094976</v>
      </c>
      <c r="R46" s="147" t="str">
        <f t="shared" si="34"/>
        <v>-</v>
      </c>
    </row>
    <row r="47" spans="1:18">
      <c r="A47" s="161">
        <f t="shared" si="16"/>
        <v>62</v>
      </c>
      <c r="B47" s="161" t="str">
        <f t="shared" si="16"/>
        <v>Сорокин Юрий Владимирович</v>
      </c>
      <c r="C47" s="147" t="str">
        <f t="shared" ref="C47:R47" si="35">IFERROR(C20-$V20,"-")</f>
        <v>-</v>
      </c>
      <c r="D47" s="147" t="str">
        <f t="shared" si="35"/>
        <v>-</v>
      </c>
      <c r="E47" s="147" t="str">
        <f t="shared" si="35"/>
        <v>-</v>
      </c>
      <c r="F47" s="147" t="str">
        <f t="shared" si="35"/>
        <v>-</v>
      </c>
      <c r="G47" s="147" t="str">
        <f t="shared" si="35"/>
        <v>-</v>
      </c>
      <c r="H47" s="147" t="str">
        <f t="shared" si="35"/>
        <v>-</v>
      </c>
      <c r="I47" s="147" t="str">
        <f t="shared" si="35"/>
        <v>-</v>
      </c>
      <c r="J47" s="147" t="str">
        <f t="shared" si="35"/>
        <v>-</v>
      </c>
      <c r="K47" s="147" t="str">
        <f t="shared" si="35"/>
        <v>-</v>
      </c>
      <c r="L47" s="147" t="str">
        <f t="shared" si="35"/>
        <v>-</v>
      </c>
      <c r="M47" s="147" t="str">
        <f t="shared" si="35"/>
        <v>-</v>
      </c>
      <c r="N47" s="147" t="str">
        <f t="shared" si="35"/>
        <v>-</v>
      </c>
      <c r="O47" s="147">
        <f t="shared" si="35"/>
        <v>0.99999799950025015</v>
      </c>
      <c r="P47" s="147">
        <f t="shared" si="35"/>
        <v>-1.0000020004997499</v>
      </c>
      <c r="Q47" s="147" t="str">
        <f t="shared" si="35"/>
        <v>-</v>
      </c>
      <c r="R47" s="147" t="str">
        <f t="shared" si="35"/>
        <v>-</v>
      </c>
    </row>
    <row r="48" spans="1:18">
      <c r="A48" s="161">
        <f t="shared" si="16"/>
        <v>64</v>
      </c>
      <c r="B48" s="161" t="str">
        <f t="shared" si="16"/>
        <v>Янгирова Анастасия Валерьевна</v>
      </c>
      <c r="C48" s="147" t="str">
        <f t="shared" ref="C48:R48" si="36">IFERROR(C21-$V21,"-")</f>
        <v>-</v>
      </c>
      <c r="D48" s="147">
        <f t="shared" si="36"/>
        <v>0.33332733295847383</v>
      </c>
      <c r="E48" s="147" t="str">
        <f t="shared" si="36"/>
        <v>-</v>
      </c>
      <c r="F48" s="147" t="str">
        <f t="shared" si="36"/>
        <v>-</v>
      </c>
      <c r="G48" s="147">
        <f t="shared" si="36"/>
        <v>-1.6666726670415262</v>
      </c>
      <c r="H48" s="147" t="str">
        <f t="shared" si="36"/>
        <v>-</v>
      </c>
      <c r="I48" s="147" t="str">
        <f t="shared" si="36"/>
        <v>-</v>
      </c>
      <c r="J48" s="147" t="str">
        <f t="shared" si="36"/>
        <v>-</v>
      </c>
      <c r="K48" s="147" t="str">
        <f t="shared" si="36"/>
        <v>-</v>
      </c>
      <c r="L48" s="147" t="str">
        <f t="shared" si="36"/>
        <v>-</v>
      </c>
      <c r="M48" s="147">
        <f t="shared" si="36"/>
        <v>-0.66667266704152617</v>
      </c>
      <c r="N48" s="147" t="str">
        <f t="shared" si="36"/>
        <v>-</v>
      </c>
      <c r="O48" s="147">
        <f t="shared" si="36"/>
        <v>-1.6666726670415262</v>
      </c>
      <c r="P48" s="147">
        <f t="shared" si="36"/>
        <v>2.3333273329584738</v>
      </c>
      <c r="Q48" s="147">
        <f t="shared" si="36"/>
        <v>1.3333273329584738</v>
      </c>
      <c r="R48" s="147" t="str">
        <f t="shared" si="36"/>
        <v>-</v>
      </c>
    </row>
    <row r="49" spans="1:18">
      <c r="A49" s="161">
        <f t="shared" si="16"/>
        <v>65</v>
      </c>
      <c r="B49" s="161" t="str">
        <f t="shared" si="16"/>
        <v>Исаков Леонид Викторович</v>
      </c>
      <c r="C49" s="147">
        <f t="shared" ref="C49:R49" si="37">IFERROR(C22-$V22,"-")</f>
        <v>1.181807181251493</v>
      </c>
      <c r="D49" s="147">
        <f t="shared" si="37"/>
        <v>-1.818192818748507</v>
      </c>
      <c r="E49" s="147" t="str">
        <f t="shared" si="37"/>
        <v>-</v>
      </c>
      <c r="F49" s="147" t="str">
        <f t="shared" si="37"/>
        <v>-</v>
      </c>
      <c r="G49" s="147">
        <f t="shared" si="37"/>
        <v>-1.818192818748507</v>
      </c>
      <c r="H49" s="147">
        <f t="shared" si="37"/>
        <v>1.181807181251493</v>
      </c>
      <c r="I49" s="147" t="str">
        <f t="shared" si="37"/>
        <v>-</v>
      </c>
      <c r="J49" s="147" t="str">
        <f t="shared" si="37"/>
        <v>-</v>
      </c>
      <c r="K49" s="147" t="str">
        <f t="shared" si="37"/>
        <v>-</v>
      </c>
      <c r="L49" s="147">
        <f t="shared" si="37"/>
        <v>-0.81819281874850702</v>
      </c>
      <c r="M49" s="147">
        <f t="shared" si="37"/>
        <v>2.181807181251493</v>
      </c>
      <c r="N49" s="147">
        <f t="shared" si="37"/>
        <v>0.18180718125149298</v>
      </c>
      <c r="O49" s="147">
        <f t="shared" si="37"/>
        <v>-0.81819281874850702</v>
      </c>
      <c r="P49" s="147">
        <f t="shared" si="37"/>
        <v>1.181807181251493</v>
      </c>
      <c r="Q49" s="147">
        <f t="shared" si="37"/>
        <v>-0.81819281874850702</v>
      </c>
      <c r="R49" s="147">
        <f t="shared" si="37"/>
        <v>0.18180718125149298</v>
      </c>
    </row>
    <row r="50" spans="1:18">
      <c r="A50" s="161">
        <f t="shared" si="16"/>
        <v>69</v>
      </c>
      <c r="B50" s="161" t="str">
        <f t="shared" si="16"/>
        <v>Мораш Анастасия Юрьевна</v>
      </c>
      <c r="C50" s="147" t="str">
        <f t="shared" ref="C50:R50" si="38">IFERROR(C23-$V23,"-")</f>
        <v>-</v>
      </c>
      <c r="D50" s="147">
        <f t="shared" si="38"/>
        <v>-0.71429271846814846</v>
      </c>
      <c r="E50" s="147" t="str">
        <f t="shared" si="38"/>
        <v>-</v>
      </c>
      <c r="F50" s="147" t="str">
        <f t="shared" si="38"/>
        <v>-</v>
      </c>
      <c r="G50" s="147">
        <f t="shared" si="38"/>
        <v>-0.71429271846814846</v>
      </c>
      <c r="H50" s="147">
        <f t="shared" si="38"/>
        <v>0.28570728153185154</v>
      </c>
      <c r="I50" s="147" t="str">
        <f t="shared" si="38"/>
        <v>-</v>
      </c>
      <c r="J50" s="147" t="str">
        <f t="shared" si="38"/>
        <v>-</v>
      </c>
      <c r="K50" s="147" t="str">
        <f t="shared" si="38"/>
        <v>-</v>
      </c>
      <c r="L50" s="147" t="str">
        <f t="shared" si="38"/>
        <v>-</v>
      </c>
      <c r="M50" s="147">
        <f t="shared" si="38"/>
        <v>0.28570728153185154</v>
      </c>
      <c r="N50" s="147" t="str">
        <f t="shared" si="38"/>
        <v>-</v>
      </c>
      <c r="O50" s="147">
        <f t="shared" si="38"/>
        <v>0.28570728153185154</v>
      </c>
      <c r="P50" s="147">
        <f t="shared" si="38"/>
        <v>0.28570728153185154</v>
      </c>
      <c r="Q50" s="147">
        <f t="shared" si="38"/>
        <v>0.28570728153185154</v>
      </c>
      <c r="R50" s="147" t="str">
        <f t="shared" si="38"/>
        <v>-</v>
      </c>
    </row>
    <row r="51" spans="1:18">
      <c r="A51" s="161">
        <f t="shared" si="16"/>
        <v>72</v>
      </c>
      <c r="B51" s="161" t="str">
        <f t="shared" si="16"/>
        <v>Лехан Сергей Антонович</v>
      </c>
      <c r="C51" s="147" t="str">
        <f t="shared" ref="C51:R51" si="39">IFERROR(C24-$V24,"-")</f>
        <v>-</v>
      </c>
      <c r="D51" s="147" t="str">
        <f t="shared" si="39"/>
        <v>-</v>
      </c>
      <c r="E51" s="147" t="str">
        <f t="shared" si="39"/>
        <v>-</v>
      </c>
      <c r="F51" s="147" t="str">
        <f t="shared" si="39"/>
        <v>-</v>
      </c>
      <c r="G51" s="147" t="str">
        <f t="shared" si="39"/>
        <v>-</v>
      </c>
      <c r="H51" s="147" t="str">
        <f t="shared" si="39"/>
        <v>-</v>
      </c>
      <c r="I51" s="147" t="str">
        <f t="shared" si="39"/>
        <v>-</v>
      </c>
      <c r="J51" s="147" t="str">
        <f t="shared" si="39"/>
        <v>-</v>
      </c>
      <c r="K51" s="147" t="str">
        <f t="shared" si="39"/>
        <v>-</v>
      </c>
      <c r="L51" s="147" t="str">
        <f t="shared" si="39"/>
        <v>-</v>
      </c>
      <c r="M51" s="147" t="str">
        <f t="shared" si="39"/>
        <v>-</v>
      </c>
      <c r="N51" s="147" t="str">
        <f t="shared" si="39"/>
        <v>-</v>
      </c>
      <c r="O51" s="147" t="str">
        <f t="shared" si="39"/>
        <v>-</v>
      </c>
      <c r="P51" s="147" t="str">
        <f t="shared" si="39"/>
        <v>-</v>
      </c>
      <c r="Q51" s="147" t="str">
        <f t="shared" si="39"/>
        <v>-</v>
      </c>
      <c r="R51" s="147" t="str">
        <f t="shared" si="39"/>
        <v>-</v>
      </c>
    </row>
    <row r="52" spans="1:18">
      <c r="A52" s="9"/>
      <c r="B52" s="130" t="s">
        <v>160</v>
      </c>
      <c r="C52" s="150">
        <f t="shared" ref="C52:N52" si="40">SUM(C30:C51)</f>
        <v>-3.9246100310457468</v>
      </c>
      <c r="D52" s="150">
        <f t="shared" si="40"/>
        <v>-6.31749218034071</v>
      </c>
      <c r="E52" s="150">
        <f t="shared" si="40"/>
        <v>0</v>
      </c>
      <c r="F52" s="150">
        <f t="shared" si="40"/>
        <v>0</v>
      </c>
      <c r="G52" s="150">
        <f t="shared" si="40"/>
        <v>-0.88890674974709416</v>
      </c>
      <c r="H52" s="150">
        <f t="shared" si="40"/>
        <v>5.0753899652965435</v>
      </c>
      <c r="I52" s="150">
        <f t="shared" si="40"/>
        <v>0</v>
      </c>
      <c r="J52" s="150">
        <f t="shared" si="40"/>
        <v>0</v>
      </c>
      <c r="K52" s="150">
        <f t="shared" si="40"/>
        <v>0</v>
      </c>
      <c r="L52" s="150">
        <f t="shared" si="40"/>
        <v>-1.6389027455076528</v>
      </c>
      <c r="M52" s="150">
        <f t="shared" si="40"/>
        <v>0.4324998190509648</v>
      </c>
      <c r="N52" s="150">
        <f t="shared" si="40"/>
        <v>0.18180718125149298</v>
      </c>
      <c r="O52" s="150">
        <f t="shared" ref="O52:P52" si="41">SUM(O30:O51)</f>
        <v>-0.56750218144878506</v>
      </c>
      <c r="P52" s="150">
        <f t="shared" si="41"/>
        <v>12.432497818551216</v>
      </c>
      <c r="Q52" s="150">
        <f>SUM(Q30:Q51)</f>
        <v>-4.5675001809490352</v>
      </c>
      <c r="R52" s="150">
        <f>SUM(R30:R51)</f>
        <v>-0.21821282003535103</v>
      </c>
    </row>
    <row r="53" spans="1:18">
      <c r="A53" s="9"/>
      <c r="B53" s="130" t="s">
        <v>161</v>
      </c>
      <c r="C53" s="150">
        <f t="shared" ref="C53:N53" si="42">SUMIF(C30:C51,"&gt;0")+ABS(SUMIF(C30:C51,"&lt;0"))</f>
        <v>10.565948168049305</v>
      </c>
      <c r="D53" s="150">
        <f t="shared" si="42"/>
        <v>11.469827129362598</v>
      </c>
      <c r="E53" s="150">
        <f t="shared" si="42"/>
        <v>0</v>
      </c>
      <c r="F53" s="150">
        <f t="shared" si="42"/>
        <v>0</v>
      </c>
      <c r="G53" s="150">
        <f t="shared" si="42"/>
        <v>14.009475664828173</v>
      </c>
      <c r="H53" s="150">
        <f t="shared" si="42"/>
        <v>6.9087573018445303</v>
      </c>
      <c r="I53" s="150">
        <f t="shared" si="42"/>
        <v>0</v>
      </c>
      <c r="J53" s="150">
        <f t="shared" si="42"/>
        <v>0</v>
      </c>
      <c r="K53" s="150">
        <f t="shared" si="42"/>
        <v>0</v>
      </c>
      <c r="L53" s="150">
        <f t="shared" si="42"/>
        <v>6.2340588331699935</v>
      </c>
      <c r="M53" s="150">
        <f t="shared" si="42"/>
        <v>15.288141379494316</v>
      </c>
      <c r="N53" s="150">
        <f t="shared" si="42"/>
        <v>0.18180718125149298</v>
      </c>
      <c r="O53" s="150">
        <f t="shared" ref="O53:P53" si="43">SUMIF(O30:O51,"&gt;0")+ABS(SUMIF(O30:O51,"&lt;0"))</f>
        <v>13.495961589354582</v>
      </c>
      <c r="P53" s="150">
        <f t="shared" si="43"/>
        <v>16.654742042619638</v>
      </c>
      <c r="Q53" s="150">
        <f>SUMIF(Q30:Q51,"&gt;0")+ABS(SUMIF(Q30:Q51,"&lt;0"))</f>
        <v>11.576933976318498</v>
      </c>
      <c r="R53" s="150">
        <f>SUMIF(R30:R51,"&gt;0")+ABS(SUMIF(R30:R51,"&lt;0"))</f>
        <v>1.5818071808255212</v>
      </c>
    </row>
    <row r="54" spans="1:18">
      <c r="A54" s="151"/>
      <c r="B54" s="152"/>
      <c r="C54" s="153"/>
      <c r="D54" s="153"/>
      <c r="E54" s="153"/>
      <c r="F54" s="153"/>
      <c r="G54" s="153"/>
      <c r="H54" s="153"/>
      <c r="I54" s="153"/>
      <c r="J54" s="153"/>
      <c r="K54" s="153"/>
      <c r="L54" s="153"/>
      <c r="M54" s="153"/>
      <c r="N54" s="153"/>
      <c r="O54" s="153"/>
      <c r="P54" s="153"/>
      <c r="Q54" s="153"/>
      <c r="R54" s="153"/>
    </row>
    <row r="55" spans="1:18">
      <c r="B55" s="61" t="s">
        <v>162</v>
      </c>
      <c r="C55" s="87"/>
    </row>
    <row r="56" spans="1:18">
      <c r="A56" s="9"/>
      <c r="B56" s="62">
        <v>1</v>
      </c>
      <c r="C56" s="115">
        <f t="shared" ref="C56:N67" si="44">COUNTIF(C$3:C$24,$B56)</f>
        <v>0</v>
      </c>
      <c r="D56" s="115">
        <f t="shared" si="44"/>
        <v>0</v>
      </c>
      <c r="E56" s="115">
        <f t="shared" si="44"/>
        <v>0</v>
      </c>
      <c r="F56" s="115">
        <f t="shared" si="44"/>
        <v>0</v>
      </c>
      <c r="G56" s="115">
        <f t="shared" si="44"/>
        <v>0</v>
      </c>
      <c r="H56" s="115">
        <f t="shared" si="44"/>
        <v>0</v>
      </c>
      <c r="I56" s="115">
        <f t="shared" si="44"/>
        <v>0</v>
      </c>
      <c r="J56" s="115">
        <f t="shared" si="44"/>
        <v>0</v>
      </c>
      <c r="K56" s="115">
        <f t="shared" si="44"/>
        <v>0</v>
      </c>
      <c r="L56" s="115">
        <f t="shared" si="44"/>
        <v>0</v>
      </c>
      <c r="M56" s="115">
        <f t="shared" si="44"/>
        <v>0</v>
      </c>
      <c r="N56" s="115">
        <f t="shared" si="44"/>
        <v>0</v>
      </c>
      <c r="O56" s="115">
        <f t="shared" ref="O56:P67" si="45">COUNTIF(O$3:O$24,$B56)</f>
        <v>0</v>
      </c>
      <c r="P56" s="115">
        <f t="shared" si="45"/>
        <v>0</v>
      </c>
      <c r="Q56" s="115">
        <f t="shared" ref="Q56:R67" si="46">COUNTIF(Q$3:Q$24,$B56)</f>
        <v>0</v>
      </c>
      <c r="R56" s="115">
        <f t="shared" si="46"/>
        <v>0</v>
      </c>
    </row>
    <row r="57" spans="1:18">
      <c r="A57" s="9"/>
      <c r="B57" s="62">
        <v>2</v>
      </c>
      <c r="C57" s="115">
        <f t="shared" si="44"/>
        <v>0</v>
      </c>
      <c r="D57" s="115">
        <f t="shared" si="44"/>
        <v>0</v>
      </c>
      <c r="E57" s="115">
        <f t="shared" si="44"/>
        <v>0</v>
      </c>
      <c r="F57" s="115">
        <f t="shared" si="44"/>
        <v>0</v>
      </c>
      <c r="G57" s="115">
        <f t="shared" si="44"/>
        <v>0</v>
      </c>
      <c r="H57" s="115">
        <f t="shared" si="44"/>
        <v>0</v>
      </c>
      <c r="I57" s="115">
        <f t="shared" si="44"/>
        <v>0</v>
      </c>
      <c r="J57" s="115">
        <f t="shared" si="44"/>
        <v>0</v>
      </c>
      <c r="K57" s="115">
        <f t="shared" si="44"/>
        <v>0</v>
      </c>
      <c r="L57" s="115">
        <f t="shared" si="44"/>
        <v>0</v>
      </c>
      <c r="M57" s="115">
        <f t="shared" si="44"/>
        <v>0</v>
      </c>
      <c r="N57" s="115">
        <f t="shared" si="44"/>
        <v>0</v>
      </c>
      <c r="O57" s="115">
        <f t="shared" si="45"/>
        <v>0</v>
      </c>
      <c r="P57" s="115">
        <f t="shared" si="45"/>
        <v>0</v>
      </c>
      <c r="Q57" s="115">
        <f t="shared" si="46"/>
        <v>0</v>
      </c>
      <c r="R57" s="115">
        <f t="shared" si="46"/>
        <v>0</v>
      </c>
    </row>
    <row r="58" spans="1:18">
      <c r="A58" s="9"/>
      <c r="B58" s="62">
        <v>3</v>
      </c>
      <c r="C58" s="115">
        <f t="shared" si="44"/>
        <v>0</v>
      </c>
      <c r="D58" s="115">
        <f t="shared" si="44"/>
        <v>1</v>
      </c>
      <c r="E58" s="115">
        <f t="shared" si="44"/>
        <v>0</v>
      </c>
      <c r="F58" s="115">
        <f t="shared" si="44"/>
        <v>0</v>
      </c>
      <c r="G58" s="115">
        <f t="shared" si="44"/>
        <v>0</v>
      </c>
      <c r="H58" s="115">
        <f t="shared" si="44"/>
        <v>0</v>
      </c>
      <c r="I58" s="115">
        <f t="shared" si="44"/>
        <v>0</v>
      </c>
      <c r="J58" s="115">
        <f t="shared" si="44"/>
        <v>0</v>
      </c>
      <c r="K58" s="115">
        <f t="shared" si="44"/>
        <v>0</v>
      </c>
      <c r="L58" s="115">
        <f t="shared" si="44"/>
        <v>0</v>
      </c>
      <c r="M58" s="115">
        <f t="shared" si="44"/>
        <v>0</v>
      </c>
      <c r="N58" s="115">
        <f t="shared" si="44"/>
        <v>0</v>
      </c>
      <c r="O58" s="115">
        <f t="shared" si="45"/>
        <v>0</v>
      </c>
      <c r="P58" s="115">
        <f t="shared" si="45"/>
        <v>0</v>
      </c>
      <c r="Q58" s="115">
        <f t="shared" si="46"/>
        <v>0</v>
      </c>
      <c r="R58" s="115">
        <f t="shared" si="46"/>
        <v>0</v>
      </c>
    </row>
    <row r="59" spans="1:18">
      <c r="A59" s="9"/>
      <c r="B59" s="62">
        <v>4</v>
      </c>
      <c r="C59" s="115">
        <f t="shared" si="44"/>
        <v>3</v>
      </c>
      <c r="D59" s="115">
        <f t="shared" si="44"/>
        <v>2</v>
      </c>
      <c r="E59" s="115">
        <f t="shared" si="44"/>
        <v>0</v>
      </c>
      <c r="F59" s="115">
        <f t="shared" si="44"/>
        <v>0</v>
      </c>
      <c r="G59" s="115">
        <f t="shared" si="44"/>
        <v>1</v>
      </c>
      <c r="H59" s="115">
        <f t="shared" si="44"/>
        <v>0</v>
      </c>
      <c r="I59" s="115">
        <f t="shared" si="44"/>
        <v>0</v>
      </c>
      <c r="J59" s="115">
        <f t="shared" si="44"/>
        <v>0</v>
      </c>
      <c r="K59" s="115">
        <f t="shared" si="44"/>
        <v>0</v>
      </c>
      <c r="L59" s="115">
        <f t="shared" si="44"/>
        <v>0</v>
      </c>
      <c r="M59" s="115">
        <f t="shared" si="44"/>
        <v>0</v>
      </c>
      <c r="N59" s="115">
        <f t="shared" si="44"/>
        <v>0</v>
      </c>
      <c r="O59" s="115">
        <f t="shared" si="45"/>
        <v>1</v>
      </c>
      <c r="P59" s="115">
        <f t="shared" si="45"/>
        <v>0</v>
      </c>
      <c r="Q59" s="115">
        <f t="shared" si="46"/>
        <v>2</v>
      </c>
      <c r="R59" s="115">
        <f t="shared" si="46"/>
        <v>0</v>
      </c>
    </row>
    <row r="60" spans="1:18">
      <c r="A60" s="9"/>
      <c r="B60" s="62">
        <v>5</v>
      </c>
      <c r="C60" s="115">
        <f t="shared" si="44"/>
        <v>0</v>
      </c>
      <c r="D60" s="115">
        <f t="shared" si="44"/>
        <v>2</v>
      </c>
      <c r="E60" s="115">
        <f t="shared" si="44"/>
        <v>0</v>
      </c>
      <c r="F60" s="115">
        <f t="shared" si="44"/>
        <v>0</v>
      </c>
      <c r="G60" s="115">
        <f t="shared" si="44"/>
        <v>3</v>
      </c>
      <c r="H60" s="115">
        <f t="shared" si="44"/>
        <v>1</v>
      </c>
      <c r="I60" s="115">
        <f t="shared" si="44"/>
        <v>0</v>
      </c>
      <c r="J60" s="115">
        <f t="shared" si="44"/>
        <v>0</v>
      </c>
      <c r="K60" s="115">
        <f t="shared" si="44"/>
        <v>0</v>
      </c>
      <c r="L60" s="115">
        <f t="shared" si="44"/>
        <v>1</v>
      </c>
      <c r="M60" s="115">
        <f t="shared" si="44"/>
        <v>3</v>
      </c>
      <c r="N60" s="115">
        <f t="shared" si="44"/>
        <v>0</v>
      </c>
      <c r="O60" s="115">
        <f t="shared" si="45"/>
        <v>3</v>
      </c>
      <c r="P60" s="115">
        <f t="shared" si="45"/>
        <v>1</v>
      </c>
      <c r="Q60" s="115">
        <f t="shared" si="46"/>
        <v>0</v>
      </c>
      <c r="R60" s="115">
        <f t="shared" si="46"/>
        <v>0</v>
      </c>
    </row>
    <row r="61" spans="1:18">
      <c r="A61" s="9"/>
      <c r="B61" s="62">
        <v>6</v>
      </c>
      <c r="C61" s="115">
        <f t="shared" si="44"/>
        <v>0</v>
      </c>
      <c r="D61" s="115">
        <f t="shared" si="44"/>
        <v>2</v>
      </c>
      <c r="E61" s="115">
        <f t="shared" si="44"/>
        <v>0</v>
      </c>
      <c r="F61" s="115">
        <f t="shared" si="44"/>
        <v>0</v>
      </c>
      <c r="G61" s="115">
        <f t="shared" si="44"/>
        <v>2</v>
      </c>
      <c r="H61" s="115">
        <f t="shared" si="44"/>
        <v>1</v>
      </c>
      <c r="I61" s="115">
        <f t="shared" si="44"/>
        <v>0</v>
      </c>
      <c r="J61" s="115">
        <f t="shared" si="44"/>
        <v>0</v>
      </c>
      <c r="K61" s="115">
        <f t="shared" si="44"/>
        <v>0</v>
      </c>
      <c r="L61" s="115">
        <f t="shared" si="44"/>
        <v>2</v>
      </c>
      <c r="M61" s="115">
        <f t="shared" si="44"/>
        <v>3</v>
      </c>
      <c r="N61" s="115">
        <f t="shared" si="44"/>
        <v>0</v>
      </c>
      <c r="O61" s="115">
        <f t="shared" si="45"/>
        <v>1</v>
      </c>
      <c r="P61" s="115">
        <f t="shared" si="45"/>
        <v>1</v>
      </c>
      <c r="Q61" s="115">
        <f t="shared" si="46"/>
        <v>2</v>
      </c>
      <c r="R61" s="115">
        <f t="shared" si="46"/>
        <v>0</v>
      </c>
    </row>
    <row r="62" spans="1:18">
      <c r="A62" s="9"/>
      <c r="B62" s="62">
        <v>7</v>
      </c>
      <c r="C62" s="115">
        <f t="shared" si="44"/>
        <v>2</v>
      </c>
      <c r="D62" s="115">
        <f t="shared" si="44"/>
        <v>1</v>
      </c>
      <c r="E62" s="115">
        <f t="shared" si="44"/>
        <v>0</v>
      </c>
      <c r="F62" s="115">
        <f t="shared" si="44"/>
        <v>0</v>
      </c>
      <c r="G62" s="115">
        <f t="shared" si="44"/>
        <v>0</v>
      </c>
      <c r="H62" s="115">
        <f t="shared" si="44"/>
        <v>1</v>
      </c>
      <c r="I62" s="115">
        <f t="shared" si="44"/>
        <v>0</v>
      </c>
      <c r="J62" s="115">
        <f t="shared" si="44"/>
        <v>0</v>
      </c>
      <c r="K62" s="115">
        <f t="shared" si="44"/>
        <v>0</v>
      </c>
      <c r="L62" s="115">
        <f t="shared" si="44"/>
        <v>2</v>
      </c>
      <c r="M62" s="115">
        <f t="shared" si="44"/>
        <v>3</v>
      </c>
      <c r="N62" s="115">
        <f t="shared" si="44"/>
        <v>0</v>
      </c>
      <c r="O62" s="115">
        <f t="shared" si="45"/>
        <v>4</v>
      </c>
      <c r="P62" s="115">
        <f t="shared" si="45"/>
        <v>5</v>
      </c>
      <c r="Q62" s="115">
        <f t="shared" si="46"/>
        <v>6</v>
      </c>
      <c r="R62" s="115">
        <f t="shared" si="46"/>
        <v>0</v>
      </c>
    </row>
    <row r="63" spans="1:18">
      <c r="A63" s="9"/>
      <c r="B63" s="62">
        <v>8</v>
      </c>
      <c r="C63" s="115">
        <f t="shared" si="44"/>
        <v>0</v>
      </c>
      <c r="D63" s="115">
        <f t="shared" si="44"/>
        <v>1</v>
      </c>
      <c r="E63" s="115">
        <f t="shared" si="44"/>
        <v>0</v>
      </c>
      <c r="F63" s="115">
        <f t="shared" si="44"/>
        <v>0</v>
      </c>
      <c r="G63" s="115">
        <f t="shared" si="44"/>
        <v>1</v>
      </c>
      <c r="H63" s="115">
        <f t="shared" si="44"/>
        <v>1</v>
      </c>
      <c r="I63" s="115">
        <f t="shared" si="44"/>
        <v>0</v>
      </c>
      <c r="J63" s="115">
        <f t="shared" si="44"/>
        <v>0</v>
      </c>
      <c r="K63" s="115">
        <f t="shared" si="44"/>
        <v>0</v>
      </c>
      <c r="L63" s="115">
        <f t="shared" si="44"/>
        <v>3</v>
      </c>
      <c r="M63" s="115">
        <f t="shared" si="44"/>
        <v>1</v>
      </c>
      <c r="N63" s="115">
        <f t="shared" si="44"/>
        <v>1</v>
      </c>
      <c r="O63" s="115">
        <f t="shared" si="45"/>
        <v>2</v>
      </c>
      <c r="P63" s="115">
        <f t="shared" si="45"/>
        <v>1</v>
      </c>
      <c r="Q63" s="115">
        <f t="shared" si="46"/>
        <v>2</v>
      </c>
      <c r="R63" s="115">
        <f t="shared" si="46"/>
        <v>2</v>
      </c>
    </row>
    <row r="64" spans="1:18">
      <c r="A64" s="9"/>
      <c r="B64" s="62">
        <v>9</v>
      </c>
      <c r="C64" s="115">
        <f t="shared" si="44"/>
        <v>2</v>
      </c>
      <c r="D64" s="115">
        <f t="shared" si="44"/>
        <v>3</v>
      </c>
      <c r="E64" s="115">
        <f t="shared" si="44"/>
        <v>0</v>
      </c>
      <c r="F64" s="115">
        <f t="shared" si="44"/>
        <v>0</v>
      </c>
      <c r="G64" s="115">
        <f t="shared" si="44"/>
        <v>1</v>
      </c>
      <c r="H64" s="115">
        <f t="shared" si="44"/>
        <v>2</v>
      </c>
      <c r="I64" s="115">
        <f t="shared" si="44"/>
        <v>0</v>
      </c>
      <c r="J64" s="115">
        <f t="shared" si="44"/>
        <v>0</v>
      </c>
      <c r="K64" s="115">
        <f t="shared" si="44"/>
        <v>0</v>
      </c>
      <c r="L64" s="115">
        <f t="shared" si="44"/>
        <v>0</v>
      </c>
      <c r="M64" s="115">
        <f t="shared" si="44"/>
        <v>1</v>
      </c>
      <c r="N64" s="115">
        <f t="shared" si="44"/>
        <v>0</v>
      </c>
      <c r="O64" s="115">
        <f t="shared" si="45"/>
        <v>2</v>
      </c>
      <c r="P64" s="115">
        <f t="shared" si="45"/>
        <v>5</v>
      </c>
      <c r="Q64" s="115">
        <f t="shared" si="46"/>
        <v>2</v>
      </c>
      <c r="R64" s="115">
        <f t="shared" si="46"/>
        <v>0</v>
      </c>
    </row>
    <row r="65" spans="1:18">
      <c r="A65" s="9"/>
      <c r="B65" s="62">
        <v>10</v>
      </c>
      <c r="C65" s="115">
        <f t="shared" si="44"/>
        <v>2</v>
      </c>
      <c r="D65" s="115">
        <f t="shared" si="44"/>
        <v>0</v>
      </c>
      <c r="E65" s="115">
        <f t="shared" si="44"/>
        <v>0</v>
      </c>
      <c r="F65" s="115">
        <f t="shared" si="44"/>
        <v>0</v>
      </c>
      <c r="G65" s="115">
        <f t="shared" si="44"/>
        <v>2</v>
      </c>
      <c r="H65" s="115">
        <f t="shared" si="44"/>
        <v>3</v>
      </c>
      <c r="I65" s="115">
        <f t="shared" si="44"/>
        <v>0</v>
      </c>
      <c r="J65" s="115">
        <f t="shared" si="44"/>
        <v>0</v>
      </c>
      <c r="K65" s="115">
        <f t="shared" si="44"/>
        <v>0</v>
      </c>
      <c r="L65" s="115">
        <f t="shared" si="44"/>
        <v>2</v>
      </c>
      <c r="M65" s="115">
        <f t="shared" si="44"/>
        <v>3</v>
      </c>
      <c r="N65" s="115">
        <f t="shared" si="44"/>
        <v>0</v>
      </c>
      <c r="O65" s="115">
        <f t="shared" si="45"/>
        <v>1</v>
      </c>
      <c r="P65" s="115">
        <f t="shared" si="45"/>
        <v>1</v>
      </c>
      <c r="Q65" s="115">
        <f t="shared" si="46"/>
        <v>0</v>
      </c>
      <c r="R65" s="115">
        <f t="shared" si="46"/>
        <v>1</v>
      </c>
    </row>
    <row r="66" spans="1:18">
      <c r="A66" s="9"/>
      <c r="B66" s="62">
        <v>11</v>
      </c>
      <c r="C66" s="115">
        <f t="shared" si="44"/>
        <v>0</v>
      </c>
      <c r="D66" s="115">
        <f t="shared" si="44"/>
        <v>1</v>
      </c>
      <c r="E66" s="115">
        <f t="shared" si="44"/>
        <v>0</v>
      </c>
      <c r="F66" s="115">
        <f t="shared" si="44"/>
        <v>0</v>
      </c>
      <c r="G66" s="115">
        <f t="shared" si="44"/>
        <v>0</v>
      </c>
      <c r="H66" s="115">
        <f t="shared" si="44"/>
        <v>0</v>
      </c>
      <c r="I66" s="115">
        <f t="shared" si="44"/>
        <v>0</v>
      </c>
      <c r="J66" s="115">
        <f t="shared" si="44"/>
        <v>0</v>
      </c>
      <c r="K66" s="115">
        <f t="shared" si="44"/>
        <v>0</v>
      </c>
      <c r="L66" s="115">
        <f t="shared" si="44"/>
        <v>0</v>
      </c>
      <c r="M66" s="115">
        <f t="shared" si="44"/>
        <v>0</v>
      </c>
      <c r="N66" s="115">
        <f t="shared" si="44"/>
        <v>0</v>
      </c>
      <c r="O66" s="115">
        <f t="shared" si="45"/>
        <v>1</v>
      </c>
      <c r="P66" s="115">
        <f t="shared" si="45"/>
        <v>0</v>
      </c>
      <c r="Q66" s="115">
        <f t="shared" si="46"/>
        <v>0</v>
      </c>
      <c r="R66" s="115">
        <f t="shared" si="46"/>
        <v>0</v>
      </c>
    </row>
    <row r="67" spans="1:18">
      <c r="A67" s="9"/>
      <c r="B67" s="62">
        <v>12</v>
      </c>
      <c r="C67" s="115">
        <f t="shared" si="44"/>
        <v>0</v>
      </c>
      <c r="D67" s="115">
        <f t="shared" si="44"/>
        <v>0</v>
      </c>
      <c r="E67" s="115">
        <f t="shared" si="44"/>
        <v>0</v>
      </c>
      <c r="F67" s="115">
        <f t="shared" si="44"/>
        <v>0</v>
      </c>
      <c r="G67" s="115">
        <f t="shared" si="44"/>
        <v>1</v>
      </c>
      <c r="H67" s="115">
        <f t="shared" si="44"/>
        <v>0</v>
      </c>
      <c r="I67" s="115">
        <f t="shared" si="44"/>
        <v>0</v>
      </c>
      <c r="J67" s="115">
        <f t="shared" si="44"/>
        <v>0</v>
      </c>
      <c r="K67" s="115">
        <f t="shared" si="44"/>
        <v>0</v>
      </c>
      <c r="L67" s="115">
        <f t="shared" si="44"/>
        <v>0</v>
      </c>
      <c r="M67" s="115">
        <f t="shared" si="44"/>
        <v>0</v>
      </c>
      <c r="N67" s="115">
        <f t="shared" si="44"/>
        <v>0</v>
      </c>
      <c r="O67" s="115">
        <f t="shared" si="45"/>
        <v>0</v>
      </c>
      <c r="P67" s="115">
        <f t="shared" si="45"/>
        <v>1</v>
      </c>
      <c r="Q67" s="115">
        <f t="shared" si="46"/>
        <v>0</v>
      </c>
      <c r="R67" s="115">
        <f t="shared" si="46"/>
        <v>0</v>
      </c>
    </row>
  </sheetData>
  <conditionalFormatting sqref="C5:R5">
    <cfRule type="iconSet" priority="21">
      <iconSet iconSet="5Arrows">
        <cfvo type="percent" val="0"/>
        <cfvo type="percent" val="20"/>
        <cfvo type="percent" val="40"/>
        <cfvo type="percent" val="60"/>
        <cfvo type="percent" val="80"/>
      </iconSet>
    </cfRule>
  </conditionalFormatting>
  <conditionalFormatting sqref="C4:R4">
    <cfRule type="iconSet" priority="20">
      <iconSet iconSet="5Arrows">
        <cfvo type="percent" val="0"/>
        <cfvo type="percent" val="20"/>
        <cfvo type="percent" val="40"/>
        <cfvo type="percent" val="60"/>
        <cfvo type="percent" val="80"/>
      </iconSet>
    </cfRule>
  </conditionalFormatting>
  <conditionalFormatting sqref="C6:R6">
    <cfRule type="iconSet" priority="19">
      <iconSet iconSet="5Arrows">
        <cfvo type="percent" val="0"/>
        <cfvo type="percent" val="20"/>
        <cfvo type="percent" val="40"/>
        <cfvo type="percent" val="60"/>
        <cfvo type="percent" val="80"/>
      </iconSet>
    </cfRule>
  </conditionalFormatting>
  <conditionalFormatting sqref="C7:R7">
    <cfRule type="iconSet" priority="18">
      <iconSet iconSet="5Arrows">
        <cfvo type="percent" val="0"/>
        <cfvo type="percent" val="20"/>
        <cfvo type="percent" val="40"/>
        <cfvo type="percent" val="60"/>
        <cfvo type="percent" val="80"/>
      </iconSet>
    </cfRule>
  </conditionalFormatting>
  <conditionalFormatting sqref="C8:R8">
    <cfRule type="iconSet" priority="17">
      <iconSet iconSet="5Arrows">
        <cfvo type="percent" val="0"/>
        <cfvo type="percent" val="20"/>
        <cfvo type="percent" val="40"/>
        <cfvo type="percent" val="60"/>
        <cfvo type="percent" val="80"/>
      </iconSet>
    </cfRule>
  </conditionalFormatting>
  <conditionalFormatting sqref="C9:R9">
    <cfRule type="iconSet" priority="16">
      <iconSet iconSet="5Arrows">
        <cfvo type="percent" val="0"/>
        <cfvo type="percent" val="20"/>
        <cfvo type="percent" val="40"/>
        <cfvo type="percent" val="60"/>
        <cfvo type="percent" val="80"/>
      </iconSet>
    </cfRule>
  </conditionalFormatting>
  <conditionalFormatting sqref="C10:R10">
    <cfRule type="iconSet" priority="15">
      <iconSet iconSet="5Arrows">
        <cfvo type="percent" val="0"/>
        <cfvo type="percent" val="20"/>
        <cfvo type="percent" val="40"/>
        <cfvo type="percent" val="60"/>
        <cfvo type="percent" val="80"/>
      </iconSet>
    </cfRule>
  </conditionalFormatting>
  <conditionalFormatting sqref="C11:R11">
    <cfRule type="iconSet" priority="14">
      <iconSet iconSet="5Arrows">
        <cfvo type="percent" val="0"/>
        <cfvo type="percent" val="20"/>
        <cfvo type="percent" val="40"/>
        <cfvo type="percent" val="60"/>
        <cfvo type="percent" val="80"/>
      </iconSet>
    </cfRule>
  </conditionalFormatting>
  <conditionalFormatting sqref="C12:R12">
    <cfRule type="iconSet" priority="13">
      <iconSet iconSet="5Arrows">
        <cfvo type="percent" val="0"/>
        <cfvo type="percent" val="20"/>
        <cfvo type="percent" val="40"/>
        <cfvo type="percent" val="60"/>
        <cfvo type="percent" val="80"/>
      </iconSet>
    </cfRule>
  </conditionalFormatting>
  <conditionalFormatting sqref="C13:R13">
    <cfRule type="iconSet" priority="12">
      <iconSet iconSet="5Arrows">
        <cfvo type="percent" val="0"/>
        <cfvo type="percent" val="20"/>
        <cfvo type="percent" val="40"/>
        <cfvo type="percent" val="60"/>
        <cfvo type="percent" val="80"/>
      </iconSet>
    </cfRule>
  </conditionalFormatting>
  <conditionalFormatting sqref="C14:R14">
    <cfRule type="iconSet" priority="11">
      <iconSet iconSet="5Arrows">
        <cfvo type="percent" val="0"/>
        <cfvo type="percent" val="20"/>
        <cfvo type="percent" val="40"/>
        <cfvo type="percent" val="60"/>
        <cfvo type="percent" val="80"/>
      </iconSet>
    </cfRule>
  </conditionalFormatting>
  <conditionalFormatting sqref="C15:R24">
    <cfRule type="iconSet" priority="52">
      <iconSet iconSet="5Arrows">
        <cfvo type="percent" val="0"/>
        <cfvo type="percent" val="20"/>
        <cfvo type="percent" val="40"/>
        <cfvo type="percent" val="60"/>
        <cfvo type="percent" val="80"/>
      </iconSet>
    </cfRule>
  </conditionalFormatting>
  <conditionalFormatting sqref="C3:R24">
    <cfRule type="iconSet" priority="53">
      <iconSet iconSet="5Arrows">
        <cfvo type="percent" val="0"/>
        <cfvo type="percent" val="20"/>
        <cfvo type="percent" val="40"/>
        <cfvo type="percent" val="60"/>
        <cfvo type="percent" val="80"/>
      </iconSet>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dimension ref="A1:AB67"/>
  <sheetViews>
    <sheetView workbookViewId="0">
      <pane xSplit="2" ySplit="2" topLeftCell="C39" activePane="bottomRight" state="frozen"/>
      <selection pane="topRight" activeCell="C1" sqref="C1"/>
      <selection pane="bottomLeft" activeCell="A3" sqref="A3"/>
      <selection pane="bottomRight" activeCell="C3" sqref="C3"/>
    </sheetView>
  </sheetViews>
  <sheetFormatPr defaultRowHeight="15"/>
  <cols>
    <col min="1" max="1" width="5" customWidth="1"/>
    <col min="2" max="2" width="24.42578125" customWidth="1"/>
    <col min="3" max="18" width="5.7109375" customWidth="1"/>
    <col min="20" max="21" width="5.7109375" customWidth="1"/>
    <col min="22" max="22" width="9.140625" style="46"/>
    <col min="23" max="23" width="9.140625" style="370"/>
    <col min="24" max="24" width="6.7109375" customWidth="1"/>
    <col min="26" max="26" width="4.42578125" customWidth="1"/>
    <col min="27" max="28" width="0" hidden="1" customWidth="1"/>
  </cols>
  <sheetData>
    <row r="1" spans="1:28" ht="18.75">
      <c r="A1" s="164"/>
      <c r="B1" s="164"/>
      <c r="C1" s="164"/>
      <c r="D1" s="164"/>
      <c r="E1" s="164"/>
      <c r="F1" s="165" t="s">
        <v>166</v>
      </c>
      <c r="G1" s="164"/>
      <c r="H1" s="164"/>
      <c r="I1" s="164"/>
      <c r="J1" s="164"/>
      <c r="K1" s="164"/>
      <c r="L1" s="164"/>
      <c r="M1" s="164"/>
      <c r="N1" s="164"/>
      <c r="O1" s="164"/>
      <c r="P1" s="164"/>
      <c r="Q1" s="164"/>
      <c r="R1" s="164"/>
      <c r="S1" s="164"/>
      <c r="T1" s="164"/>
      <c r="U1" s="164"/>
      <c r="V1" s="353"/>
      <c r="W1" s="367"/>
      <c r="X1" s="164"/>
      <c r="Y1" s="164"/>
    </row>
    <row r="2" spans="1:28" ht="179.25">
      <c r="A2" s="133" t="s">
        <v>151</v>
      </c>
      <c r="B2" s="134" t="s">
        <v>152</v>
      </c>
      <c r="C2" s="135" t="str">
        <f>судьи!E22</f>
        <v>Аверина Александра Викторовна</v>
      </c>
      <c r="D2" s="135" t="str">
        <f>судьи!F22</f>
        <v>Акчурин Константин Эдуардович</v>
      </c>
      <c r="E2" s="135" t="str">
        <f>судьи!G22</f>
        <v>Александр Вастаев</v>
      </c>
      <c r="F2" s="135" t="str">
        <f>судьи!H22</f>
        <v>Андреев Вячеслав Викторович</v>
      </c>
      <c r="G2" s="135" t="str">
        <f>судьи!I22</f>
        <v>Андрушевич Алексей</v>
      </c>
      <c r="H2" s="135" t="str">
        <f>судьи!J22</f>
        <v>Басалаев Андрей Викторович</v>
      </c>
      <c r="I2" s="135" t="str">
        <f>судьи!K22</f>
        <v>Елизаров Андрей</v>
      </c>
      <c r="J2" s="135" t="str">
        <f>судьи!L22</f>
        <v>Иван Демидов</v>
      </c>
      <c r="K2" s="135" t="str">
        <f>судьи!M22</f>
        <v>Корсаков Алексей Вячеславович</v>
      </c>
      <c r="L2" s="135" t="str">
        <f>судьи!N22</f>
        <v>Кудрявцев Евгений Валерьевич</v>
      </c>
      <c r="M2" s="135" t="str">
        <f>судьи!O22</f>
        <v>Пересыпкин Виталий Фридрихович</v>
      </c>
      <c r="N2" s="135" t="str">
        <f>судьи!P22</f>
        <v>Родимцев Андрей Александрович</v>
      </c>
      <c r="O2" s="135" t="str">
        <f>судьи!Q22</f>
        <v>Русаков Сергей Александрович</v>
      </c>
      <c r="P2" s="135" t="str">
        <f>судьи!R22</f>
        <v>Сазонов Антон Анатольевич</v>
      </c>
      <c r="Q2" s="135" t="str">
        <f>судьи!S22</f>
        <v>Сорокин Юрий</v>
      </c>
      <c r="R2" s="135" t="str">
        <f>судьи!T22</f>
        <v>Фефелов Александр</v>
      </c>
      <c r="S2" s="136" t="s">
        <v>153</v>
      </c>
      <c r="T2" s="137" t="s">
        <v>1203</v>
      </c>
      <c r="U2" s="137" t="s">
        <v>1204</v>
      </c>
      <c r="V2" s="349" t="s">
        <v>154</v>
      </c>
      <c r="W2" s="358" t="s">
        <v>1202</v>
      </c>
      <c r="X2" s="136" t="s">
        <v>106</v>
      </c>
      <c r="Y2" s="137" t="s">
        <v>155</v>
      </c>
      <c r="Z2" s="133" t="s">
        <v>151</v>
      </c>
    </row>
    <row r="3" spans="1:28">
      <c r="A3" s="161">
        <f>классы!B300</f>
        <v>6</v>
      </c>
      <c r="B3" s="161" t="str">
        <f>классы!C300</f>
        <v>Вастаев Александр</v>
      </c>
      <c r="C3" s="141" t="str">
        <f>IF(IFERROR(VLOOKUP(CONCATENATE($A3,C$2),Исходный!$A$3:$G$3000,6,FALSE),FALSE)=0,"-",IFERROR(VLOOKUP(CONCATENATE($A3,C$2),Исходный!$A$3:$G$3000,6,FALSE),"---"))</f>
        <v>---</v>
      </c>
      <c r="D3" s="141" t="str">
        <f>IF(IFERROR(VLOOKUP(CONCATENATE($A3,D$2),Исходный!$A$3:$G$3000,6,FALSE),FALSE)=0,"-",IFERROR(VLOOKUP(CONCATENATE($A3,D$2),Исходный!$A$3:$G$3000,6,FALSE),"---"))</f>
        <v>---</v>
      </c>
      <c r="E3" s="141" t="str">
        <f>IF(IFERROR(VLOOKUP(CONCATENATE($A3,E$2),Исходный!$A$3:$G$3000,6,FALSE),FALSE)=0,"-",IFERROR(VLOOKUP(CONCATENATE($A3,E$2),Исходный!$A$3:$G$3000,6,FALSE),"---"))</f>
        <v>---</v>
      </c>
      <c r="F3" s="141" t="str">
        <f>IF(IFERROR(VLOOKUP(CONCATENATE($A3,F$2),Исходный!$A$3:$G$3000,6,FALSE),FALSE)=0,"-",IFERROR(VLOOKUP(CONCATENATE($A3,F$2),Исходный!$A$3:$G$3000,6,FALSE),"---"))</f>
        <v>---</v>
      </c>
      <c r="G3" s="141" t="str">
        <f>IF(IFERROR(VLOOKUP(CONCATENATE($A3,G$2),Исходный!$A$3:$G$3000,6,FALSE),FALSE)=0,"-",IFERROR(VLOOKUP(CONCATENATE($A3,G$2),Исходный!$A$3:$G$3000,6,FALSE),"---"))</f>
        <v>---</v>
      </c>
      <c r="H3" s="141" t="str">
        <f>IF(IFERROR(VLOOKUP(CONCATENATE($A3,H$2),Исходный!$A$3:$G$3000,6,FALSE),FALSE)=0,"-",IFERROR(VLOOKUP(CONCATENATE($A3,H$2),Исходный!$A$3:$G$3000,6,FALSE),"---"))</f>
        <v>---</v>
      </c>
      <c r="I3" s="141" t="str">
        <f>IF(IFERROR(VLOOKUP(CONCATENATE($A3,I$2),Исходный!$A$3:$G$3000,6,FALSE),FALSE)=0,"-",IFERROR(VLOOKUP(CONCATENATE($A3,I$2),Исходный!$A$3:$G$3000,6,FALSE),"---"))</f>
        <v>---</v>
      </c>
      <c r="J3" s="141" t="str">
        <f>IF(IFERROR(VLOOKUP(CONCATENATE($A3,J$2),Исходный!$A$3:$G$3000,6,FALSE),FALSE)=0,"-",IFERROR(VLOOKUP(CONCATENATE($A3,J$2),Исходный!$A$3:$G$3000,6,FALSE),"---"))</f>
        <v>---</v>
      </c>
      <c r="K3" s="141" t="str">
        <f>IF(IFERROR(VLOOKUP(CONCATENATE($A3,K$2),Исходный!$A$3:$G$3000,6,FALSE),FALSE)=0,"-",IFERROR(VLOOKUP(CONCATENATE($A3,K$2),Исходный!$A$3:$G$3000,6,FALSE),"---"))</f>
        <v>---</v>
      </c>
      <c r="L3" s="141" t="str">
        <f>IF(IFERROR(VLOOKUP(CONCATENATE($A3,L$2),Исходный!$A$3:$G$3000,6,FALSE),FALSE)=0,"-",IFERROR(VLOOKUP(CONCATENATE($A3,L$2),Исходный!$A$3:$G$3000,6,FALSE),"---"))</f>
        <v>---</v>
      </c>
      <c r="M3" s="141" t="str">
        <f>IF(IFERROR(VLOOKUP(CONCATENATE($A3,M$2),Исходный!$A$3:$G$3000,6,FALSE),FALSE)=0,"-",IFERROR(VLOOKUP(CONCATENATE($A3,M$2),Исходный!$A$3:$G$3000,6,FALSE),"---"))</f>
        <v>---</v>
      </c>
      <c r="N3" s="141" t="str">
        <f>IF(IFERROR(VLOOKUP(CONCATENATE($A3,N$2),Исходный!$A$3:$G$3000,6,FALSE),FALSE)=0,"-",IFERROR(VLOOKUP(CONCATENATE($A3,N$2),Исходный!$A$3:$G$3000,6,FALSE),"---"))</f>
        <v>---</v>
      </c>
      <c r="O3" s="141" t="str">
        <f>IF(IFERROR(VLOOKUP(CONCATENATE($A3,O$2),Исходный!$A$3:$G$3000,6,FALSE),FALSE)=0,"-",IFERROR(VLOOKUP(CONCATENATE($A3,O$2),Исходный!$A$3:$G$3000,6,FALSE),"---"))</f>
        <v>---</v>
      </c>
      <c r="P3" s="141" t="str">
        <f>IF(IFERROR(VLOOKUP(CONCATENATE($A3,P$2),Исходный!$A$3:$G$3000,6,FALSE),FALSE)=0,"-",IFERROR(VLOOKUP(CONCATENATE($A3,P$2),Исходный!$A$3:$G$3000,6,FALSE),"---"))</f>
        <v>---</v>
      </c>
      <c r="Q3" s="141" t="str">
        <f>IF(IFERROR(VLOOKUP(CONCATENATE($A3,Q$2),Исходный!$A$3:$G$3000,6,FALSE),FALSE)=0,"-",IFERROR(VLOOKUP(CONCATENATE($A3,Q$2),Исходный!$A$3:$G$3000,6,FALSE),"---"))</f>
        <v>---</v>
      </c>
      <c r="R3" s="141" t="str">
        <f>IF(IFERROR(VLOOKUP(CONCATENATE($A3,R$2),Исходный!$A$3:$G$3000,6,FALSE),FALSE)=0,"-",IFERROR(VLOOKUP(CONCATENATE($A3,R$2),Исходный!$A$3:$G$3000,6,FALSE),"---"))</f>
        <v>---</v>
      </c>
      <c r="S3" s="62">
        <f t="shared" ref="S3:S24" si="0">COUNTIF(C3:R3,"&gt;0")</f>
        <v>0</v>
      </c>
      <c r="T3" s="184">
        <f>MIN(C3:R3)</f>
        <v>0</v>
      </c>
      <c r="U3" s="184">
        <f>MAX(C3:R3)</f>
        <v>0</v>
      </c>
      <c r="V3" s="146" t="str">
        <f t="shared" ref="V3:V24" si="1">IF(S3&gt;0,AVERAGEIF(C3:R3,"&gt;0",C3:R3)+0.000001*S3+0.000000001*(1/(Y3+0.001)),"-")</f>
        <v>-</v>
      </c>
      <c r="W3" s="368" t="str">
        <f>IFERROR(IF(S3&gt;0,(SUMIF(C3:R3,"&gt;0",C3:R3)-T3-U3)/(S3-2)+0.000001*S3+0.000000001*(1/(Y3+0.001)),"-"),"-")</f>
        <v>-</v>
      </c>
      <c r="X3" s="62" t="str">
        <f>IFERROR(RANK(W3,$W$3:$W$24,0),"-")</f>
        <v>-</v>
      </c>
      <c r="Y3" s="146" t="str">
        <f t="shared" ref="Y3:Y8" si="2">IF(S3&gt;1,VAR(C3:R3),"0")</f>
        <v>0</v>
      </c>
      <c r="Z3">
        <f t="shared" ref="Z3:Z8" si="3">A3</f>
        <v>6</v>
      </c>
      <c r="AA3">
        <f t="shared" ref="AA3:AB8" si="4">A3</f>
        <v>6</v>
      </c>
      <c r="AB3" t="str">
        <f t="shared" si="4"/>
        <v>Вастаев Александр</v>
      </c>
    </row>
    <row r="4" spans="1:28">
      <c r="A4" s="161">
        <f>классы!B301</f>
        <v>17</v>
      </c>
      <c r="B4" s="161" t="str">
        <f>классы!C301</f>
        <v>Касьянов Юрий Владимирович</v>
      </c>
      <c r="C4" s="141" t="str">
        <f>IF(IFERROR(VLOOKUP(CONCATENATE($A4,C$2),Исходный!$A$3:$G$3000,6,FALSE),FALSE)=0,"-",IFERROR(VLOOKUP(CONCATENATE($A4,C$2),Исходный!$A$3:$G$3000,6,FALSE),"---"))</f>
        <v>---</v>
      </c>
      <c r="D4" s="141">
        <f>IF(IFERROR(VLOOKUP(CONCATENATE($A4,D$2),Исходный!$A$3:$G$3000,6,FALSE),FALSE)=0,"-",IFERROR(VLOOKUP(CONCATENATE($A4,D$2),Исходный!$A$3:$G$3000,6,FALSE),"---"))</f>
        <v>6</v>
      </c>
      <c r="E4" s="141" t="str">
        <f>IF(IFERROR(VLOOKUP(CONCATENATE($A4,E$2),Исходный!$A$3:$G$3000,6,FALSE),FALSE)=0,"-",IFERROR(VLOOKUP(CONCATENATE($A4,E$2),Исходный!$A$3:$G$3000,6,FALSE),"---"))</f>
        <v>---</v>
      </c>
      <c r="F4" s="141" t="str">
        <f>IF(IFERROR(VLOOKUP(CONCATENATE($A4,F$2),Исходный!$A$3:$G$3000,6,FALSE),FALSE)=0,"-",IFERROR(VLOOKUP(CONCATENATE($A4,F$2),Исходный!$A$3:$G$3000,6,FALSE),"---"))</f>
        <v>---</v>
      </c>
      <c r="G4" s="141">
        <f>IF(IFERROR(VLOOKUP(CONCATENATE($A4,G$2),Исходный!$A$3:$G$3000,6,FALSE),FALSE)=0,"-",IFERROR(VLOOKUP(CONCATENATE($A4,G$2),Исходный!$A$3:$G$3000,6,FALSE),"---"))</f>
        <v>5</v>
      </c>
      <c r="H4" s="141">
        <f>IF(IFERROR(VLOOKUP(CONCATENATE($A4,H$2),Исходный!$A$3:$G$3000,6,FALSE),FALSE)=0,"-",IFERROR(VLOOKUP(CONCATENATE($A4,H$2),Исходный!$A$3:$G$3000,6,FALSE),"---"))</f>
        <v>7</v>
      </c>
      <c r="I4" s="141" t="str">
        <f>IF(IFERROR(VLOOKUP(CONCATENATE($A4,I$2),Исходный!$A$3:$G$3000,6,FALSE),FALSE)=0,"-",IFERROR(VLOOKUP(CONCATENATE($A4,I$2),Исходный!$A$3:$G$3000,6,FALSE),"---"))</f>
        <v>-</v>
      </c>
      <c r="J4" s="141" t="str">
        <f>IF(IFERROR(VLOOKUP(CONCATENATE($A4,J$2),Исходный!$A$3:$G$3000,6,FALSE),FALSE)=0,"-",IFERROR(VLOOKUP(CONCATENATE($A4,J$2),Исходный!$A$3:$G$3000,6,FALSE),"---"))</f>
        <v>---</v>
      </c>
      <c r="K4" s="141" t="str">
        <f>IF(IFERROR(VLOOKUP(CONCATENATE($A4,K$2),Исходный!$A$3:$G$3000,6,FALSE),FALSE)=0,"-",IFERROR(VLOOKUP(CONCATENATE($A4,K$2),Исходный!$A$3:$G$3000,6,FALSE),"---"))</f>
        <v>---</v>
      </c>
      <c r="L4" s="141">
        <f>IF(IFERROR(VLOOKUP(CONCATENATE($A4,L$2),Исходный!$A$3:$G$3000,6,FALSE),FALSE)=0,"-",IFERROR(VLOOKUP(CONCATENATE($A4,L$2),Исходный!$A$3:$G$3000,6,FALSE),"---"))</f>
        <v>6</v>
      </c>
      <c r="M4" s="141">
        <f>IF(IFERROR(VLOOKUP(CONCATENATE($A4,M$2),Исходный!$A$3:$G$3000,6,FALSE),FALSE)=0,"-",IFERROR(VLOOKUP(CONCATENATE($A4,M$2),Исходный!$A$3:$G$3000,6,FALSE),"---"))</f>
        <v>7</v>
      </c>
      <c r="N4" s="141" t="str">
        <f>IF(IFERROR(VLOOKUP(CONCATENATE($A4,N$2),Исходный!$A$3:$G$3000,6,FALSE),FALSE)=0,"-",IFERROR(VLOOKUP(CONCATENATE($A4,N$2),Исходный!$A$3:$G$3000,6,FALSE),"---"))</f>
        <v>---</v>
      </c>
      <c r="O4" s="141">
        <f>IF(IFERROR(VLOOKUP(CONCATENATE($A4,O$2),Исходный!$A$3:$G$3000,6,FALSE),FALSE)=0,"-",IFERROR(VLOOKUP(CONCATENATE($A4,O$2),Исходный!$A$3:$G$3000,6,FALSE),"---"))</f>
        <v>5</v>
      </c>
      <c r="P4" s="141">
        <f>IF(IFERROR(VLOOKUP(CONCATENATE($A4,P$2),Исходный!$A$3:$G$3000,6,FALSE),FALSE)=0,"-",IFERROR(VLOOKUP(CONCATENATE($A4,P$2),Исходный!$A$3:$G$3000,6,FALSE),"---"))</f>
        <v>7</v>
      </c>
      <c r="Q4" s="141">
        <f>IF(IFERROR(VLOOKUP(CONCATENATE($A4,Q$2),Исходный!$A$3:$G$3000,6,FALSE),FALSE)=0,"-",IFERROR(VLOOKUP(CONCATENATE($A4,Q$2),Исходный!$A$3:$G$3000,6,FALSE),"---"))</f>
        <v>6</v>
      </c>
      <c r="R4" s="141" t="str">
        <f>IF(IFERROR(VLOOKUP(CONCATENATE($A4,R$2),Исходный!$A$3:$G$3000,6,FALSE),FALSE)=0,"-",IFERROR(VLOOKUP(CONCATENATE($A4,R$2),Исходный!$A$3:$G$3000,6,FALSE),"---"))</f>
        <v>---</v>
      </c>
      <c r="S4" s="62">
        <f t="shared" si="0"/>
        <v>8</v>
      </c>
      <c r="T4" s="184">
        <f t="shared" ref="T4:T24" si="5">MIN(C4:R4)</f>
        <v>5</v>
      </c>
      <c r="U4" s="184">
        <f t="shared" ref="U4:U24" si="6">MAX(C4:R4)</f>
        <v>7</v>
      </c>
      <c r="V4" s="146">
        <f t="shared" si="1"/>
        <v>6.1250080014338391</v>
      </c>
      <c r="W4" s="368">
        <f t="shared" ref="W4:W24" si="7">IFERROR(IF(S4&gt;0,(SUMIF(C4:R4,"&gt;0",C4:R4)-T4-U4)/(S4-2)+0.000001*S4+0.000000001*(1/(Y4+0.001)),"-"),"-")</f>
        <v>6.166674668100506</v>
      </c>
      <c r="X4" s="62">
        <f t="shared" ref="X4:X24" si="8">IFERROR(RANK(W4,$W$3:$W$24,0),"-")</f>
        <v>15</v>
      </c>
      <c r="Y4" s="146">
        <f t="shared" si="2"/>
        <v>0.6964285714285714</v>
      </c>
      <c r="Z4">
        <f t="shared" si="3"/>
        <v>17</v>
      </c>
      <c r="AA4">
        <f t="shared" si="4"/>
        <v>17</v>
      </c>
      <c r="AB4" t="str">
        <f t="shared" si="4"/>
        <v>Касьянов Юрий Владимирович</v>
      </c>
    </row>
    <row r="5" spans="1:28">
      <c r="A5" s="161">
        <f>классы!B302</f>
        <v>18</v>
      </c>
      <c r="B5" s="161" t="str">
        <f>классы!C302</f>
        <v>Олег Маргулис</v>
      </c>
      <c r="C5" s="141" t="str">
        <f>IF(IFERROR(VLOOKUP(CONCATENATE($A5,C$2),Исходный!$A$3:$G$3000,6,FALSE),FALSE)=0,"-",IFERROR(VLOOKUP(CONCATENATE($A5,C$2),Исходный!$A$3:$G$3000,6,FALSE),"---"))</f>
        <v>---</v>
      </c>
      <c r="D5" s="141" t="str">
        <f>IF(IFERROR(VLOOKUP(CONCATENATE($A5,D$2),Исходный!$A$3:$G$3000,6,FALSE),FALSE)=0,"-",IFERROR(VLOOKUP(CONCATENATE($A5,D$2),Исходный!$A$3:$G$3000,6,FALSE),"---"))</f>
        <v>---</v>
      </c>
      <c r="E5" s="141" t="str">
        <f>IF(IFERROR(VLOOKUP(CONCATENATE($A5,E$2),Исходный!$A$3:$G$3000,6,FALSE),FALSE)=0,"-",IFERROR(VLOOKUP(CONCATENATE($A5,E$2),Исходный!$A$3:$G$3000,6,FALSE),"---"))</f>
        <v>---</v>
      </c>
      <c r="F5" s="141" t="str">
        <f>IF(IFERROR(VLOOKUP(CONCATENATE($A5,F$2),Исходный!$A$3:$G$3000,6,FALSE),FALSE)=0,"-",IFERROR(VLOOKUP(CONCATENATE($A5,F$2),Исходный!$A$3:$G$3000,6,FALSE),"---"))</f>
        <v>---</v>
      </c>
      <c r="G5" s="141" t="str">
        <f>IF(IFERROR(VLOOKUP(CONCATENATE($A5,G$2),Исходный!$A$3:$G$3000,6,FALSE),FALSE)=0,"-",IFERROR(VLOOKUP(CONCATENATE($A5,G$2),Исходный!$A$3:$G$3000,6,FALSE),"---"))</f>
        <v>---</v>
      </c>
      <c r="H5" s="141" t="str">
        <f>IF(IFERROR(VLOOKUP(CONCATENATE($A5,H$2),Исходный!$A$3:$G$3000,6,FALSE),FALSE)=0,"-",IFERROR(VLOOKUP(CONCATENATE($A5,H$2),Исходный!$A$3:$G$3000,6,FALSE),"---"))</f>
        <v>---</v>
      </c>
      <c r="I5" s="141" t="str">
        <f>IF(IFERROR(VLOOKUP(CONCATENATE($A5,I$2),Исходный!$A$3:$G$3000,6,FALSE),FALSE)=0,"-",IFERROR(VLOOKUP(CONCATENATE($A5,I$2),Исходный!$A$3:$G$3000,6,FALSE),"---"))</f>
        <v>---</v>
      </c>
      <c r="J5" s="141" t="str">
        <f>IF(IFERROR(VLOOKUP(CONCATENATE($A5,J$2),Исходный!$A$3:$G$3000,6,FALSE),FALSE)=0,"-",IFERROR(VLOOKUP(CONCATENATE($A5,J$2),Исходный!$A$3:$G$3000,6,FALSE),"---"))</f>
        <v>---</v>
      </c>
      <c r="K5" s="141" t="str">
        <f>IF(IFERROR(VLOOKUP(CONCATENATE($A5,K$2),Исходный!$A$3:$G$3000,6,FALSE),FALSE)=0,"-",IFERROR(VLOOKUP(CONCATENATE($A5,K$2),Исходный!$A$3:$G$3000,6,FALSE),"---"))</f>
        <v>---</v>
      </c>
      <c r="L5" s="141" t="str">
        <f>IF(IFERROR(VLOOKUP(CONCATENATE($A5,L$2),Исходный!$A$3:$G$3000,6,FALSE),FALSE)=0,"-",IFERROR(VLOOKUP(CONCATENATE($A5,L$2),Исходный!$A$3:$G$3000,6,FALSE),"---"))</f>
        <v>---</v>
      </c>
      <c r="M5" s="141" t="str">
        <f>IF(IFERROR(VLOOKUP(CONCATENATE($A5,M$2),Исходный!$A$3:$G$3000,6,FALSE),FALSE)=0,"-",IFERROR(VLOOKUP(CONCATENATE($A5,M$2),Исходный!$A$3:$G$3000,6,FALSE),"---"))</f>
        <v>---</v>
      </c>
      <c r="N5" s="141" t="str">
        <f>IF(IFERROR(VLOOKUP(CONCATENATE($A5,N$2),Исходный!$A$3:$G$3000,6,FALSE),FALSE)=0,"-",IFERROR(VLOOKUP(CONCATENATE($A5,N$2),Исходный!$A$3:$G$3000,6,FALSE),"---"))</f>
        <v>---</v>
      </c>
      <c r="O5" s="141" t="str">
        <f>IF(IFERROR(VLOOKUP(CONCATENATE($A5,O$2),Исходный!$A$3:$G$3000,6,FALSE),FALSE)=0,"-",IFERROR(VLOOKUP(CONCATENATE($A5,O$2),Исходный!$A$3:$G$3000,6,FALSE),"---"))</f>
        <v>---</v>
      </c>
      <c r="P5" s="141" t="str">
        <f>IF(IFERROR(VLOOKUP(CONCATENATE($A5,P$2),Исходный!$A$3:$G$3000,6,FALSE),FALSE)=0,"-",IFERROR(VLOOKUP(CONCATENATE($A5,P$2),Исходный!$A$3:$G$3000,6,FALSE),"---"))</f>
        <v>---</v>
      </c>
      <c r="Q5" s="141" t="str">
        <f>IF(IFERROR(VLOOKUP(CONCATENATE($A5,Q$2),Исходный!$A$3:$G$3000,6,FALSE),FALSE)=0,"-",IFERROR(VLOOKUP(CONCATENATE($A5,Q$2),Исходный!$A$3:$G$3000,6,FALSE),"---"))</f>
        <v>---</v>
      </c>
      <c r="R5" s="141" t="str">
        <f>IF(IFERROR(VLOOKUP(CONCATENATE($A5,R$2),Исходный!$A$3:$G$3000,6,FALSE),FALSE)=0,"-",IFERROR(VLOOKUP(CONCATENATE($A5,R$2),Исходный!$A$3:$G$3000,6,FALSE),"---"))</f>
        <v>---</v>
      </c>
      <c r="S5" s="62">
        <f t="shared" si="0"/>
        <v>0</v>
      </c>
      <c r="T5" s="184">
        <f t="shared" si="5"/>
        <v>0</v>
      </c>
      <c r="U5" s="184">
        <f t="shared" si="6"/>
        <v>0</v>
      </c>
      <c r="V5" s="146" t="str">
        <f t="shared" si="1"/>
        <v>-</v>
      </c>
      <c r="W5" s="368" t="str">
        <f t="shared" si="7"/>
        <v>-</v>
      </c>
      <c r="X5" s="62" t="str">
        <f t="shared" si="8"/>
        <v>-</v>
      </c>
      <c r="Y5" s="146" t="str">
        <f t="shared" si="2"/>
        <v>0</v>
      </c>
      <c r="Z5">
        <f t="shared" si="3"/>
        <v>18</v>
      </c>
      <c r="AA5">
        <f t="shared" si="4"/>
        <v>18</v>
      </c>
      <c r="AB5" t="str">
        <f t="shared" si="4"/>
        <v>Олег Маргулис</v>
      </c>
    </row>
    <row r="6" spans="1:28">
      <c r="A6" s="161">
        <f>классы!B303</f>
        <v>25</v>
      </c>
      <c r="B6" s="161" t="str">
        <f>классы!C303</f>
        <v>Родимцев Андрей Александрович</v>
      </c>
      <c r="C6" s="141">
        <f>IF(IFERROR(VLOOKUP(CONCATENATE($A6,C$2),Исходный!$A$3:$G$3000,6,FALSE),FALSE)=0,"-",IFERROR(VLOOKUP(CONCATENATE($A6,C$2),Исходный!$A$3:$G$3000,6,FALSE),"---"))</f>
        <v>10</v>
      </c>
      <c r="D6" s="141">
        <f>IF(IFERROR(VLOOKUP(CONCATENATE($A6,D$2),Исходный!$A$3:$G$3000,6,FALSE),FALSE)=0,"-",IFERROR(VLOOKUP(CONCATENATE($A6,D$2),Исходный!$A$3:$G$3000,6,FALSE),"---"))</f>
        <v>5</v>
      </c>
      <c r="E6" s="141" t="str">
        <f>IF(IFERROR(VLOOKUP(CONCATENATE($A6,E$2),Исходный!$A$3:$G$3000,6,FALSE),FALSE)=0,"-",IFERROR(VLOOKUP(CONCATENATE($A6,E$2),Исходный!$A$3:$G$3000,6,FALSE),"---"))</f>
        <v>---</v>
      </c>
      <c r="F6" s="141" t="str">
        <f>IF(IFERROR(VLOOKUP(CONCATENATE($A6,F$2),Исходный!$A$3:$G$3000,6,FALSE),FALSE)=0,"-",IFERROR(VLOOKUP(CONCATENATE($A6,F$2),Исходный!$A$3:$G$3000,6,FALSE),"---"))</f>
        <v>---</v>
      </c>
      <c r="G6" s="141" t="str">
        <f>IF(IFERROR(VLOOKUP(CONCATENATE($A6,G$2),Исходный!$A$3:$G$3000,6,FALSE),FALSE)=0,"-",IFERROR(VLOOKUP(CONCATENATE($A6,G$2),Исходный!$A$3:$G$3000,6,FALSE),"---"))</f>
        <v>---</v>
      </c>
      <c r="H6" s="141">
        <f>IF(IFERROR(VLOOKUP(CONCATENATE($A6,H$2),Исходный!$A$3:$G$3000,6,FALSE),FALSE)=0,"-",IFERROR(VLOOKUP(CONCATENATE($A6,H$2),Исходный!$A$3:$G$3000,6,FALSE),"---"))</f>
        <v>9</v>
      </c>
      <c r="I6" s="141" t="str">
        <f>IF(IFERROR(VLOOKUP(CONCATENATE($A6,I$2),Исходный!$A$3:$G$3000,6,FALSE),FALSE)=0,"-",IFERROR(VLOOKUP(CONCATENATE($A6,I$2),Исходный!$A$3:$G$3000,6,FALSE),"---"))</f>
        <v>-</v>
      </c>
      <c r="J6" s="141" t="str">
        <f>IF(IFERROR(VLOOKUP(CONCATENATE($A6,J$2),Исходный!$A$3:$G$3000,6,FALSE),FALSE)=0,"-",IFERROR(VLOOKUP(CONCATENATE($A6,J$2),Исходный!$A$3:$G$3000,6,FALSE),"---"))</f>
        <v>---</v>
      </c>
      <c r="K6" s="141" t="str">
        <f>IF(IFERROR(VLOOKUP(CONCATENATE($A6,K$2),Исходный!$A$3:$G$3000,6,FALSE),FALSE)=0,"-",IFERROR(VLOOKUP(CONCATENATE($A6,K$2),Исходный!$A$3:$G$3000,6,FALSE),"---"))</f>
        <v>---</v>
      </c>
      <c r="L6" s="141">
        <f>IF(IFERROR(VLOOKUP(CONCATENATE($A6,L$2),Исходный!$A$3:$G$3000,6,FALSE),FALSE)=0,"-",IFERROR(VLOOKUP(CONCATENATE($A6,L$2),Исходный!$A$3:$G$3000,6,FALSE),"---"))</f>
        <v>9</v>
      </c>
      <c r="M6" s="141">
        <f>IF(IFERROR(VLOOKUP(CONCATENATE($A6,M$2),Исходный!$A$3:$G$3000,6,FALSE),FALSE)=0,"-",IFERROR(VLOOKUP(CONCATENATE($A6,M$2),Исходный!$A$3:$G$3000,6,FALSE),"---"))</f>
        <v>8</v>
      </c>
      <c r="N6" s="141" t="str">
        <f>IF(IFERROR(VLOOKUP(CONCATENATE($A6,N$2),Исходный!$A$3:$G$3000,6,FALSE),FALSE)=0,"-",IFERROR(VLOOKUP(CONCATENATE($A6,N$2),Исходный!$A$3:$G$3000,6,FALSE),"---"))</f>
        <v>---</v>
      </c>
      <c r="O6" s="141">
        <f>IF(IFERROR(VLOOKUP(CONCATENATE($A6,O$2),Исходный!$A$3:$G$3000,6,FALSE),FALSE)=0,"-",IFERROR(VLOOKUP(CONCATENATE($A6,O$2),Исходный!$A$3:$G$3000,6,FALSE),"---"))</f>
        <v>10</v>
      </c>
      <c r="P6" s="141">
        <f>IF(IFERROR(VLOOKUP(CONCATENATE($A6,P$2),Исходный!$A$3:$G$3000,6,FALSE),FALSE)=0,"-",IFERROR(VLOOKUP(CONCATENATE($A6,P$2),Исходный!$A$3:$G$3000,6,FALSE),"---"))</f>
        <v>11</v>
      </c>
      <c r="Q6" s="141">
        <f>IF(IFERROR(VLOOKUP(CONCATENATE($A6,Q$2),Исходный!$A$3:$G$3000,6,FALSE),FALSE)=0,"-",IFERROR(VLOOKUP(CONCATENATE($A6,Q$2),Исходный!$A$3:$G$3000,6,FALSE),"---"))</f>
        <v>5</v>
      </c>
      <c r="R6" s="141" t="str">
        <f>IF(IFERROR(VLOOKUP(CONCATENATE($A6,R$2),Исходный!$A$3:$G$3000,6,FALSE),FALSE)=0,"-",IFERROR(VLOOKUP(CONCATENATE($A6,R$2),Исходный!$A$3:$G$3000,6,FALSE),"---"))</f>
        <v>---</v>
      </c>
      <c r="S6" s="62">
        <f t="shared" si="0"/>
        <v>8</v>
      </c>
      <c r="T6" s="184">
        <f t="shared" si="5"/>
        <v>5</v>
      </c>
      <c r="U6" s="184">
        <f t="shared" si="6"/>
        <v>11</v>
      </c>
      <c r="V6" s="146">
        <f t="shared" si="1"/>
        <v>8.3750080001950824</v>
      </c>
      <c r="W6" s="368">
        <f t="shared" si="7"/>
        <v>8.5000080001950824</v>
      </c>
      <c r="X6" s="62">
        <f t="shared" si="8"/>
        <v>4</v>
      </c>
      <c r="Y6" s="146">
        <f t="shared" si="2"/>
        <v>5.125</v>
      </c>
      <c r="Z6">
        <f t="shared" si="3"/>
        <v>25</v>
      </c>
      <c r="AA6">
        <f t="shared" si="4"/>
        <v>25</v>
      </c>
      <c r="AB6" t="str">
        <f t="shared" si="4"/>
        <v>Родимцев Андрей Александрович</v>
      </c>
    </row>
    <row r="7" spans="1:28">
      <c r="A7" s="161">
        <f>классы!B304</f>
        <v>28</v>
      </c>
      <c r="B7" s="161" t="str">
        <f>классы!C304</f>
        <v>Лехан Сергей Антонович</v>
      </c>
      <c r="C7" s="141" t="str">
        <f>IF(IFERROR(VLOOKUP(CONCATENATE($A7,C$2),Исходный!$A$3:$G$3000,6,FALSE),FALSE)=0,"-",IFERROR(VLOOKUP(CONCATENATE($A7,C$2),Исходный!$A$3:$G$3000,6,FALSE),"---"))</f>
        <v>---</v>
      </c>
      <c r="D7" s="141">
        <f>IF(IFERROR(VLOOKUP(CONCATENATE($A7,D$2),Исходный!$A$3:$G$3000,6,FALSE),FALSE)=0,"-",IFERROR(VLOOKUP(CONCATENATE($A7,D$2),Исходный!$A$3:$G$3000,6,FALSE),"---"))</f>
        <v>10</v>
      </c>
      <c r="E7" s="141" t="str">
        <f>IF(IFERROR(VLOOKUP(CONCATENATE($A7,E$2),Исходный!$A$3:$G$3000,6,FALSE),FALSE)=0,"-",IFERROR(VLOOKUP(CONCATENATE($A7,E$2),Исходный!$A$3:$G$3000,6,FALSE),"---"))</f>
        <v>---</v>
      </c>
      <c r="F7" s="141" t="str">
        <f>IF(IFERROR(VLOOKUP(CONCATENATE($A7,F$2),Исходный!$A$3:$G$3000,6,FALSE),FALSE)=0,"-",IFERROR(VLOOKUP(CONCATENATE($A7,F$2),Исходный!$A$3:$G$3000,6,FALSE),"---"))</f>
        <v>---</v>
      </c>
      <c r="G7" s="141">
        <f>IF(IFERROR(VLOOKUP(CONCATENATE($A7,G$2),Исходный!$A$3:$G$3000,6,FALSE),FALSE)=0,"-",IFERROR(VLOOKUP(CONCATENATE($A7,G$2),Исходный!$A$3:$G$3000,6,FALSE),"---"))</f>
        <v>8</v>
      </c>
      <c r="H7" s="141" t="str">
        <f>IF(IFERROR(VLOOKUP(CONCATENATE($A7,H$2),Исходный!$A$3:$G$3000,6,FALSE),FALSE)=0,"-",IFERROR(VLOOKUP(CONCATENATE($A7,H$2),Исходный!$A$3:$G$3000,6,FALSE),"---"))</f>
        <v>---</v>
      </c>
      <c r="I7" s="141" t="str">
        <f>IF(IFERROR(VLOOKUP(CONCATENATE($A7,I$2),Исходный!$A$3:$G$3000,6,FALSE),FALSE)=0,"-",IFERROR(VLOOKUP(CONCATENATE($A7,I$2),Исходный!$A$3:$G$3000,6,FALSE),"---"))</f>
        <v>-</v>
      </c>
      <c r="J7" s="141" t="str">
        <f>IF(IFERROR(VLOOKUP(CONCATENATE($A7,J$2),Исходный!$A$3:$G$3000,6,FALSE),FALSE)=0,"-",IFERROR(VLOOKUP(CONCATENATE($A7,J$2),Исходный!$A$3:$G$3000,6,FALSE),"---"))</f>
        <v>---</v>
      </c>
      <c r="K7" s="141" t="str">
        <f>IF(IFERROR(VLOOKUP(CONCATENATE($A7,K$2),Исходный!$A$3:$G$3000,6,FALSE),FALSE)=0,"-",IFERROR(VLOOKUP(CONCATENATE($A7,K$2),Исходный!$A$3:$G$3000,6,FALSE),"---"))</f>
        <v>---</v>
      </c>
      <c r="L7" s="141">
        <f>IF(IFERROR(VLOOKUP(CONCATENATE($A7,L$2),Исходный!$A$3:$G$3000,6,FALSE),FALSE)=0,"-",IFERROR(VLOOKUP(CONCATENATE($A7,L$2),Исходный!$A$3:$G$3000,6,FALSE),"---"))</f>
        <v>8</v>
      </c>
      <c r="M7" s="141">
        <f>IF(IFERROR(VLOOKUP(CONCATENATE($A7,M$2),Исходный!$A$3:$G$3000,6,FALSE),FALSE)=0,"-",IFERROR(VLOOKUP(CONCATENATE($A7,M$2),Исходный!$A$3:$G$3000,6,FALSE),"---"))</f>
        <v>9</v>
      </c>
      <c r="N7" s="141" t="str">
        <f>IF(IFERROR(VLOOKUP(CONCATENATE($A7,N$2),Исходный!$A$3:$G$3000,6,FALSE),FALSE)=0,"-",IFERROR(VLOOKUP(CONCATENATE($A7,N$2),Исходный!$A$3:$G$3000,6,FALSE),"---"))</f>
        <v>---</v>
      </c>
      <c r="O7" s="141">
        <f>IF(IFERROR(VLOOKUP(CONCATENATE($A7,O$2),Исходный!$A$3:$G$3000,6,FALSE),FALSE)=0,"-",IFERROR(VLOOKUP(CONCATENATE($A7,O$2),Исходный!$A$3:$G$3000,6,FALSE),"---"))</f>
        <v>6</v>
      </c>
      <c r="P7" s="141">
        <f>IF(IFERROR(VLOOKUP(CONCATENATE($A7,P$2),Исходный!$A$3:$G$3000,6,FALSE),FALSE)=0,"-",IFERROR(VLOOKUP(CONCATENATE($A7,P$2),Исходный!$A$3:$G$3000,6,FALSE),"---"))</f>
        <v>9</v>
      </c>
      <c r="Q7" s="141">
        <f>IF(IFERROR(VLOOKUP(CONCATENATE($A7,Q$2),Исходный!$A$3:$G$3000,6,FALSE),FALSE)=0,"-",IFERROR(VLOOKUP(CONCATENATE($A7,Q$2),Исходный!$A$3:$G$3000,6,FALSE),"---"))</f>
        <v>7</v>
      </c>
      <c r="R7" s="141" t="str">
        <f>IF(IFERROR(VLOOKUP(CONCATENATE($A7,R$2),Исходный!$A$3:$G$3000,6,FALSE),FALSE)=0,"-",IFERROR(VLOOKUP(CONCATENATE($A7,R$2),Исходный!$A$3:$G$3000,6,FALSE),"---"))</f>
        <v>---</v>
      </c>
      <c r="S7" s="62">
        <f t="shared" si="0"/>
        <v>7</v>
      </c>
      <c r="T7" s="184">
        <f t="shared" si="5"/>
        <v>6</v>
      </c>
      <c r="U7" s="184">
        <f t="shared" si="6"/>
        <v>10</v>
      </c>
      <c r="V7" s="146">
        <f t="shared" si="1"/>
        <v>8.1428641434094686</v>
      </c>
      <c r="W7" s="368">
        <f t="shared" si="7"/>
        <v>8.2000070005523256</v>
      </c>
      <c r="X7" s="62">
        <f t="shared" si="8"/>
        <v>5</v>
      </c>
      <c r="Y7" s="146">
        <f t="shared" si="2"/>
        <v>1.8095238095238055</v>
      </c>
      <c r="Z7">
        <f t="shared" si="3"/>
        <v>28</v>
      </c>
      <c r="AA7">
        <f t="shared" si="4"/>
        <v>28</v>
      </c>
      <c r="AB7" t="str">
        <f t="shared" si="4"/>
        <v>Лехан Сергей Антонович</v>
      </c>
    </row>
    <row r="8" spans="1:28">
      <c r="A8" s="161">
        <f>классы!B305</f>
        <v>30</v>
      </c>
      <c r="B8" s="161" t="str">
        <f>классы!C305</f>
        <v>Пономарев Сергей Анатольевич</v>
      </c>
      <c r="C8" s="141">
        <f>IF(IFERROR(VLOOKUP(CONCATENATE($A8,C$2),Исходный!$A$3:$G$3000,6,FALSE),FALSE)=0,"-",IFERROR(VLOOKUP(CONCATENATE($A8,C$2),Исходный!$A$3:$G$3000,6,FALSE),"---"))</f>
        <v>7</v>
      </c>
      <c r="D8" s="141" t="str">
        <f>IF(IFERROR(VLOOKUP(CONCATENATE($A8,D$2),Исходный!$A$3:$G$3000,6,FALSE),FALSE)=0,"-",IFERROR(VLOOKUP(CONCATENATE($A8,D$2),Исходный!$A$3:$G$3000,6,FALSE),"---"))</f>
        <v>---</v>
      </c>
      <c r="E8" s="141" t="str">
        <f>IF(IFERROR(VLOOKUP(CONCATENATE($A8,E$2),Исходный!$A$3:$G$3000,6,FALSE),FALSE)=0,"-",IFERROR(VLOOKUP(CONCATENATE($A8,E$2),Исходный!$A$3:$G$3000,6,FALSE),"---"))</f>
        <v>---</v>
      </c>
      <c r="F8" s="141" t="str">
        <f>IF(IFERROR(VLOOKUP(CONCATENATE($A8,F$2),Исходный!$A$3:$G$3000,6,FALSE),FALSE)=0,"-",IFERROR(VLOOKUP(CONCATENATE($A8,F$2),Исходный!$A$3:$G$3000,6,FALSE),"---"))</f>
        <v>---</v>
      </c>
      <c r="G8" s="141">
        <f>IF(IFERROR(VLOOKUP(CONCATENATE($A8,G$2),Исходный!$A$3:$G$3000,6,FALSE),FALSE)=0,"-",IFERROR(VLOOKUP(CONCATENATE($A8,G$2),Исходный!$A$3:$G$3000,6,FALSE),"---"))</f>
        <v>8</v>
      </c>
      <c r="H8" s="141">
        <f>IF(IFERROR(VLOOKUP(CONCATENATE($A8,H$2),Исходный!$A$3:$G$3000,6,FALSE),FALSE)=0,"-",IFERROR(VLOOKUP(CONCATENATE($A8,H$2),Исходный!$A$3:$G$3000,6,FALSE),"---"))</f>
        <v>9</v>
      </c>
      <c r="I8" s="141" t="str">
        <f>IF(IFERROR(VLOOKUP(CONCATENATE($A8,I$2),Исходный!$A$3:$G$3000,6,FALSE),FALSE)=0,"-",IFERROR(VLOOKUP(CONCATENATE($A8,I$2),Исходный!$A$3:$G$3000,6,FALSE),"---"))</f>
        <v>-</v>
      </c>
      <c r="J8" s="141" t="str">
        <f>IF(IFERROR(VLOOKUP(CONCATENATE($A8,J$2),Исходный!$A$3:$G$3000,6,FALSE),FALSE)=0,"-",IFERROR(VLOOKUP(CONCATENATE($A8,J$2),Исходный!$A$3:$G$3000,6,FALSE),"---"))</f>
        <v>---</v>
      </c>
      <c r="K8" s="141" t="str">
        <f>IF(IFERROR(VLOOKUP(CONCATENATE($A8,K$2),Исходный!$A$3:$G$3000,6,FALSE),FALSE)=0,"-",IFERROR(VLOOKUP(CONCATENATE($A8,K$2),Исходный!$A$3:$G$3000,6,FALSE),"---"))</f>
        <v>---</v>
      </c>
      <c r="L8" s="141">
        <f>IF(IFERROR(VLOOKUP(CONCATENATE($A8,L$2),Исходный!$A$3:$G$3000,6,FALSE),FALSE)=0,"-",IFERROR(VLOOKUP(CONCATENATE($A8,L$2),Исходный!$A$3:$G$3000,6,FALSE),"---"))</f>
        <v>7</v>
      </c>
      <c r="M8" s="141">
        <f>IF(IFERROR(VLOOKUP(CONCATENATE($A8,M$2),Исходный!$A$3:$G$3000,6,FALSE),FALSE)=0,"-",IFERROR(VLOOKUP(CONCATENATE($A8,M$2),Исходный!$A$3:$G$3000,6,FALSE),"---"))</f>
        <v>10</v>
      </c>
      <c r="N8" s="141" t="str">
        <f>IF(IFERROR(VLOOKUP(CONCATENATE($A8,N$2),Исходный!$A$3:$G$3000,6,FALSE),FALSE)=0,"-",IFERROR(VLOOKUP(CONCATENATE($A8,N$2),Исходный!$A$3:$G$3000,6,FALSE),"---"))</f>
        <v>---</v>
      </c>
      <c r="O8" s="141">
        <f>IF(IFERROR(VLOOKUP(CONCATENATE($A8,O$2),Исходный!$A$3:$G$3000,6,FALSE),FALSE)=0,"-",IFERROR(VLOOKUP(CONCATENATE($A8,O$2),Исходный!$A$3:$G$3000,6,FALSE),"---"))</f>
        <v>7</v>
      </c>
      <c r="P8" s="141">
        <f>IF(IFERROR(VLOOKUP(CONCATENATE($A8,P$2),Исходный!$A$3:$G$3000,6,FALSE),FALSE)=0,"-",IFERROR(VLOOKUP(CONCATENATE($A8,P$2),Исходный!$A$3:$G$3000,6,FALSE),"---"))</f>
        <v>10</v>
      </c>
      <c r="Q8" s="141">
        <f>IF(IFERROR(VLOOKUP(CONCATENATE($A8,Q$2),Исходный!$A$3:$G$3000,6,FALSE),FALSE)=0,"-",IFERROR(VLOOKUP(CONCATENATE($A8,Q$2),Исходный!$A$3:$G$3000,6,FALSE),"---"))</f>
        <v>7</v>
      </c>
      <c r="R8" s="141" t="str">
        <f>IF(IFERROR(VLOOKUP(CONCATENATE($A8,R$2),Исходный!$A$3:$G$3000,6,FALSE),FALSE)=0,"-",IFERROR(VLOOKUP(CONCATENATE($A8,R$2),Исходный!$A$3:$G$3000,6,FALSE),"---"))</f>
        <v>---</v>
      </c>
      <c r="S8" s="62">
        <f t="shared" si="0"/>
        <v>8</v>
      </c>
      <c r="T8" s="184">
        <f t="shared" si="5"/>
        <v>7</v>
      </c>
      <c r="U8" s="184">
        <f t="shared" si="6"/>
        <v>10</v>
      </c>
      <c r="V8" s="146">
        <f t="shared" si="1"/>
        <v>8.125008000543394</v>
      </c>
      <c r="W8" s="368">
        <f t="shared" si="7"/>
        <v>8.000008000543394</v>
      </c>
      <c r="X8" s="62">
        <f t="shared" si="8"/>
        <v>6</v>
      </c>
      <c r="Y8" s="146">
        <f t="shared" si="2"/>
        <v>1.8392857142857142</v>
      </c>
      <c r="Z8">
        <f t="shared" si="3"/>
        <v>30</v>
      </c>
      <c r="AA8">
        <f t="shared" si="4"/>
        <v>30</v>
      </c>
      <c r="AB8" t="str">
        <f t="shared" si="4"/>
        <v>Пономарев Сергей Анатольевич</v>
      </c>
    </row>
    <row r="9" spans="1:28">
      <c r="A9" s="161">
        <f>классы!B306</f>
        <v>32</v>
      </c>
      <c r="B9" s="161" t="str">
        <f>классы!C306</f>
        <v>Карначёв Александр Евгеньевич</v>
      </c>
      <c r="C9" s="141" t="str">
        <f>IF(IFERROR(VLOOKUP(CONCATENATE($A9,C$2),Исходный!$A$3:$G$3000,6,FALSE),FALSE)=0,"-",IFERROR(VLOOKUP(CONCATENATE($A9,C$2),Исходный!$A$3:$G$3000,6,FALSE),"---"))</f>
        <v>---</v>
      </c>
      <c r="D9" s="141" t="str">
        <f>IF(IFERROR(VLOOKUP(CONCATENATE($A9,D$2),Исходный!$A$3:$G$3000,6,FALSE),FALSE)=0,"-",IFERROR(VLOOKUP(CONCATENATE($A9,D$2),Исходный!$A$3:$G$3000,6,FALSE),"---"))</f>
        <v>-</v>
      </c>
      <c r="E9" s="141" t="str">
        <f>IF(IFERROR(VLOOKUP(CONCATENATE($A9,E$2),Исходный!$A$3:$G$3000,6,FALSE),FALSE)=0,"-",IFERROR(VLOOKUP(CONCATENATE($A9,E$2),Исходный!$A$3:$G$3000,6,FALSE),"---"))</f>
        <v>---</v>
      </c>
      <c r="F9" s="141" t="str">
        <f>IF(IFERROR(VLOOKUP(CONCATENATE($A9,F$2),Исходный!$A$3:$G$3000,6,FALSE),FALSE)=0,"-",IFERROR(VLOOKUP(CONCATENATE($A9,F$2),Исходный!$A$3:$G$3000,6,FALSE),"---"))</f>
        <v>---</v>
      </c>
      <c r="G9" s="141" t="str">
        <f>IF(IFERROR(VLOOKUP(CONCATENATE($A9,G$2),Исходный!$A$3:$G$3000,6,FALSE),FALSE)=0,"-",IFERROR(VLOOKUP(CONCATENATE($A9,G$2),Исходный!$A$3:$G$3000,6,FALSE),"---"))</f>
        <v>-</v>
      </c>
      <c r="H9" s="141" t="str">
        <f>IF(IFERROR(VLOOKUP(CONCATENATE($A9,H$2),Исходный!$A$3:$G$3000,6,FALSE),FALSE)=0,"-",IFERROR(VLOOKUP(CONCATENATE($A9,H$2),Исходный!$A$3:$G$3000,6,FALSE),"---"))</f>
        <v>---</v>
      </c>
      <c r="I9" s="141" t="str">
        <f>IF(IFERROR(VLOOKUP(CONCATENATE($A9,I$2),Исходный!$A$3:$G$3000,6,FALSE),FALSE)=0,"-",IFERROR(VLOOKUP(CONCATENATE($A9,I$2),Исходный!$A$3:$G$3000,6,FALSE),"---"))</f>
        <v>-</v>
      </c>
      <c r="J9" s="141" t="str">
        <f>IF(IFERROR(VLOOKUP(CONCATENATE($A9,J$2),Исходный!$A$3:$G$3000,6,FALSE),FALSE)=0,"-",IFERROR(VLOOKUP(CONCATENATE($A9,J$2),Исходный!$A$3:$G$3000,6,FALSE),"---"))</f>
        <v>---</v>
      </c>
      <c r="K9" s="141" t="str">
        <f>IF(IFERROR(VLOOKUP(CONCATENATE($A9,K$2),Исходный!$A$3:$G$3000,6,FALSE),FALSE)=0,"-",IFERROR(VLOOKUP(CONCATENATE($A9,K$2),Исходный!$A$3:$G$3000,6,FALSE),"---"))</f>
        <v>---</v>
      </c>
      <c r="L9" s="141" t="str">
        <f>IF(IFERROR(VLOOKUP(CONCATENATE($A9,L$2),Исходный!$A$3:$G$3000,6,FALSE),FALSE)=0,"-",IFERROR(VLOOKUP(CONCATENATE($A9,L$2),Исходный!$A$3:$G$3000,6,FALSE),"---"))</f>
        <v>-</v>
      </c>
      <c r="M9" s="141" t="str">
        <f>IF(IFERROR(VLOOKUP(CONCATENATE($A9,M$2),Исходный!$A$3:$G$3000,6,FALSE),FALSE)=0,"-",IFERROR(VLOOKUP(CONCATENATE($A9,M$2),Исходный!$A$3:$G$3000,6,FALSE),"---"))</f>
        <v>-</v>
      </c>
      <c r="N9" s="141" t="str">
        <f>IF(IFERROR(VLOOKUP(CONCATENATE($A9,N$2),Исходный!$A$3:$G$3000,6,FALSE),FALSE)=0,"-",IFERROR(VLOOKUP(CONCATENATE($A9,N$2),Исходный!$A$3:$G$3000,6,FALSE),"---"))</f>
        <v>---</v>
      </c>
      <c r="O9" s="141" t="str">
        <f>IF(IFERROR(VLOOKUP(CONCATENATE($A9,O$2),Исходный!$A$3:$G$3000,6,FALSE),FALSE)=0,"-",IFERROR(VLOOKUP(CONCATENATE($A9,O$2),Исходный!$A$3:$G$3000,6,FALSE),"---"))</f>
        <v>-</v>
      </c>
      <c r="P9" s="141" t="str">
        <f>IF(IFERROR(VLOOKUP(CONCATENATE($A9,P$2),Исходный!$A$3:$G$3000,6,FALSE),FALSE)=0,"-",IFERROR(VLOOKUP(CONCATENATE($A9,P$2),Исходный!$A$3:$G$3000,6,FALSE),"---"))</f>
        <v>-</v>
      </c>
      <c r="Q9" s="141" t="str">
        <f>IF(IFERROR(VLOOKUP(CONCATENATE($A9,Q$2),Исходный!$A$3:$G$3000,6,FALSE),FALSE)=0,"-",IFERROR(VLOOKUP(CONCATENATE($A9,Q$2),Исходный!$A$3:$G$3000,6,FALSE),"---"))</f>
        <v>-</v>
      </c>
      <c r="R9" s="141" t="str">
        <f>IF(IFERROR(VLOOKUP(CONCATENATE($A9,R$2),Исходный!$A$3:$G$3000,6,FALSE),FALSE)=0,"-",IFERROR(VLOOKUP(CONCATENATE($A9,R$2),Исходный!$A$3:$G$3000,6,FALSE),"---"))</f>
        <v>---</v>
      </c>
      <c r="S9" s="62">
        <f t="shared" ref="S9:S18" si="9">COUNTIF(C9:R9,"&gt;0")</f>
        <v>0</v>
      </c>
      <c r="T9" s="184">
        <f t="shared" si="5"/>
        <v>0</v>
      </c>
      <c r="U9" s="184">
        <f t="shared" si="6"/>
        <v>0</v>
      </c>
      <c r="V9" s="146" t="str">
        <f t="shared" si="1"/>
        <v>-</v>
      </c>
      <c r="W9" s="368" t="str">
        <f t="shared" si="7"/>
        <v>-</v>
      </c>
      <c r="X9" s="62" t="str">
        <f t="shared" si="8"/>
        <v>-</v>
      </c>
      <c r="Y9" s="146" t="str">
        <f t="shared" ref="Y9:Y18" si="10">IF(S9&gt;1,VAR(C9:R9),"0")</f>
        <v>0</v>
      </c>
      <c r="Z9">
        <f t="shared" ref="Z9:Z18" si="11">A9</f>
        <v>32</v>
      </c>
    </row>
    <row r="10" spans="1:28">
      <c r="A10" s="161">
        <f>классы!B307</f>
        <v>39</v>
      </c>
      <c r="B10" s="161" t="str">
        <f>классы!C307</f>
        <v>Команда "Держи Забрало"</v>
      </c>
      <c r="C10" s="141">
        <f>IF(IFERROR(VLOOKUP(CONCATENATE($A10,C$2),Исходный!$A$3:$G$3000,6,FALSE),FALSE)=0,"-",IFERROR(VLOOKUP(CONCATENATE($A10,C$2),Исходный!$A$3:$G$3000,6,FALSE),"---"))</f>
        <v>8</v>
      </c>
      <c r="D10" s="141">
        <f>IF(IFERROR(VLOOKUP(CONCATENATE($A10,D$2),Исходный!$A$3:$G$3000,6,FALSE),FALSE)=0,"-",IFERROR(VLOOKUP(CONCATENATE($A10,D$2),Исходный!$A$3:$G$3000,6,FALSE),"---"))</f>
        <v>9</v>
      </c>
      <c r="E10" s="141" t="str">
        <f>IF(IFERROR(VLOOKUP(CONCATENATE($A10,E$2),Исходный!$A$3:$G$3000,6,FALSE),FALSE)=0,"-",IFERROR(VLOOKUP(CONCATENATE($A10,E$2),Исходный!$A$3:$G$3000,6,FALSE),"---"))</f>
        <v>---</v>
      </c>
      <c r="F10" s="141" t="str">
        <f>IF(IFERROR(VLOOKUP(CONCATENATE($A10,F$2),Исходный!$A$3:$G$3000,6,FALSE),FALSE)=0,"-",IFERROR(VLOOKUP(CONCATENATE($A10,F$2),Исходный!$A$3:$G$3000,6,FALSE),"---"))</f>
        <v>---</v>
      </c>
      <c r="G10" s="141">
        <f>IF(IFERROR(VLOOKUP(CONCATENATE($A10,G$2),Исходный!$A$3:$G$3000,6,FALSE),FALSE)=0,"-",IFERROR(VLOOKUP(CONCATENATE($A10,G$2),Исходный!$A$3:$G$3000,6,FALSE),"---"))</f>
        <v>9</v>
      </c>
      <c r="H10" s="141">
        <f>IF(IFERROR(VLOOKUP(CONCATENATE($A10,H$2),Исходный!$A$3:$G$3000,6,FALSE),FALSE)=0,"-",IFERROR(VLOOKUP(CONCATENATE($A10,H$2),Исходный!$A$3:$G$3000,6,FALSE),"---"))</f>
        <v>9</v>
      </c>
      <c r="I10" s="141" t="str">
        <f>IF(IFERROR(VLOOKUP(CONCATENATE($A10,I$2),Исходный!$A$3:$G$3000,6,FALSE),FALSE)=0,"-",IFERROR(VLOOKUP(CONCATENATE($A10,I$2),Исходный!$A$3:$G$3000,6,FALSE),"---"))</f>
        <v>-</v>
      </c>
      <c r="J10" s="141" t="str">
        <f>IF(IFERROR(VLOOKUP(CONCATENATE($A10,J$2),Исходный!$A$3:$G$3000,6,FALSE),FALSE)=0,"-",IFERROR(VLOOKUP(CONCATENATE($A10,J$2),Исходный!$A$3:$G$3000,6,FALSE),"---"))</f>
        <v>---</v>
      </c>
      <c r="K10" s="141" t="str">
        <f>IF(IFERROR(VLOOKUP(CONCATENATE($A10,K$2),Исходный!$A$3:$G$3000,6,FALSE),FALSE)=0,"-",IFERROR(VLOOKUP(CONCATENATE($A10,K$2),Исходный!$A$3:$G$3000,6,FALSE),"---"))</f>
        <v>---</v>
      </c>
      <c r="L10" s="141">
        <f>IF(IFERROR(VLOOKUP(CONCATENATE($A10,L$2),Исходный!$A$3:$G$3000,6,FALSE),FALSE)=0,"-",IFERROR(VLOOKUP(CONCATENATE($A10,L$2),Исходный!$A$3:$G$3000,6,FALSE),"---"))</f>
        <v>10</v>
      </c>
      <c r="M10" s="141">
        <f>IF(IFERROR(VLOOKUP(CONCATENATE($A10,M$2),Исходный!$A$3:$G$3000,6,FALSE),FALSE)=0,"-",IFERROR(VLOOKUP(CONCATENATE($A10,M$2),Исходный!$A$3:$G$3000,6,FALSE),"---"))</f>
        <v>8</v>
      </c>
      <c r="N10" s="141" t="str">
        <f>IF(IFERROR(VLOOKUP(CONCATENATE($A10,N$2),Исходный!$A$3:$G$3000,6,FALSE),FALSE)=0,"-",IFERROR(VLOOKUP(CONCATENATE($A10,N$2),Исходный!$A$3:$G$3000,6,FALSE),"---"))</f>
        <v>---</v>
      </c>
      <c r="O10" s="141">
        <f>IF(IFERROR(VLOOKUP(CONCATENATE($A10,O$2),Исходный!$A$3:$G$3000,6,FALSE),FALSE)=0,"-",IFERROR(VLOOKUP(CONCATENATE($A10,O$2),Исходный!$A$3:$G$3000,6,FALSE),"---"))</f>
        <v>5</v>
      </c>
      <c r="P10" s="141">
        <f>IF(IFERROR(VLOOKUP(CONCATENATE($A10,P$2),Исходный!$A$3:$G$3000,6,FALSE),FALSE)=0,"-",IFERROR(VLOOKUP(CONCATENATE($A10,P$2),Исходный!$A$3:$G$3000,6,FALSE),"---"))</f>
        <v>10</v>
      </c>
      <c r="Q10" s="141">
        <f>IF(IFERROR(VLOOKUP(CONCATENATE($A10,Q$2),Исходный!$A$3:$G$3000,6,FALSE),FALSE)=0,"-",IFERROR(VLOOKUP(CONCATENATE($A10,Q$2),Исходный!$A$3:$G$3000,6,FALSE),"---"))</f>
        <v>8</v>
      </c>
      <c r="R10" s="141">
        <f>IF(IFERROR(VLOOKUP(CONCATENATE($A10,R$2),Исходный!$A$3:$G$3000,6,FALSE),FALSE)=0,"-",IFERROR(VLOOKUP(CONCATENATE($A10,R$2),Исходный!$A$3:$G$3000,6,FALSE),"---"))</f>
        <v>10</v>
      </c>
      <c r="S10" s="62">
        <f t="shared" si="9"/>
        <v>10</v>
      </c>
      <c r="T10" s="184">
        <f t="shared" si="5"/>
        <v>5</v>
      </c>
      <c r="U10" s="184">
        <f t="shared" si="6"/>
        <v>10</v>
      </c>
      <c r="V10" s="146">
        <f t="shared" si="1"/>
        <v>8.6000100004409816</v>
      </c>
      <c r="W10" s="368">
        <f t="shared" si="7"/>
        <v>8.875010000440982</v>
      </c>
      <c r="X10" s="62">
        <f t="shared" si="8"/>
        <v>3</v>
      </c>
      <c r="Y10" s="146">
        <f t="shared" si="10"/>
        <v>2.2666666666666639</v>
      </c>
      <c r="Z10">
        <f t="shared" si="11"/>
        <v>39</v>
      </c>
    </row>
    <row r="11" spans="1:28">
      <c r="A11" s="161">
        <f>классы!B308</f>
        <v>40</v>
      </c>
      <c r="B11" s="161" t="str">
        <f>классы!C308</f>
        <v>Команда "Держи Забрало"</v>
      </c>
      <c r="C11" s="141">
        <f>IF(IFERROR(VLOOKUP(CONCATENATE($A11,C$2),Исходный!$A$3:$G$3000,6,FALSE),FALSE)=0,"-",IFERROR(VLOOKUP(CONCATENATE($A11,C$2),Исходный!$A$3:$G$3000,6,FALSE),"---"))</f>
        <v>9</v>
      </c>
      <c r="D11" s="141">
        <f>IF(IFERROR(VLOOKUP(CONCATENATE($A11,D$2),Исходный!$A$3:$G$3000,6,FALSE),FALSE)=0,"-",IFERROR(VLOOKUP(CONCATENATE($A11,D$2),Исходный!$A$3:$G$3000,6,FALSE),"---"))</f>
        <v>8</v>
      </c>
      <c r="E11" s="141" t="str">
        <f>IF(IFERROR(VLOOKUP(CONCATENATE($A11,E$2),Исходный!$A$3:$G$3000,6,FALSE),FALSE)=0,"-",IFERROR(VLOOKUP(CONCATENATE($A11,E$2),Исходный!$A$3:$G$3000,6,FALSE),"---"))</f>
        <v>---</v>
      </c>
      <c r="F11" s="141" t="str">
        <f>IF(IFERROR(VLOOKUP(CONCATENATE($A11,F$2),Исходный!$A$3:$G$3000,6,FALSE),FALSE)=0,"-",IFERROR(VLOOKUP(CONCATENATE($A11,F$2),Исходный!$A$3:$G$3000,6,FALSE),"---"))</f>
        <v>---</v>
      </c>
      <c r="G11" s="141">
        <f>IF(IFERROR(VLOOKUP(CONCATENATE($A11,G$2),Исходный!$A$3:$G$3000,6,FALSE),FALSE)=0,"-",IFERROR(VLOOKUP(CONCATENATE($A11,G$2),Исходный!$A$3:$G$3000,6,FALSE),"---"))</f>
        <v>11</v>
      </c>
      <c r="H11" s="141">
        <f>IF(IFERROR(VLOOKUP(CONCATENATE($A11,H$2),Исходный!$A$3:$G$3000,6,FALSE),FALSE)=0,"-",IFERROR(VLOOKUP(CONCATENATE($A11,H$2),Исходный!$A$3:$G$3000,6,FALSE),"---"))</f>
        <v>10</v>
      </c>
      <c r="I11" s="141" t="str">
        <f>IF(IFERROR(VLOOKUP(CONCATENATE($A11,I$2),Исходный!$A$3:$G$3000,6,FALSE),FALSE)=0,"-",IFERROR(VLOOKUP(CONCATENATE($A11,I$2),Исходный!$A$3:$G$3000,6,FALSE),"---"))</f>
        <v>-</v>
      </c>
      <c r="J11" s="141" t="str">
        <f>IF(IFERROR(VLOOKUP(CONCATENATE($A11,J$2),Исходный!$A$3:$G$3000,6,FALSE),FALSE)=0,"-",IFERROR(VLOOKUP(CONCATENATE($A11,J$2),Исходный!$A$3:$G$3000,6,FALSE),"---"))</f>
        <v>---</v>
      </c>
      <c r="K11" s="141" t="str">
        <f>IF(IFERROR(VLOOKUP(CONCATENATE($A11,K$2),Исходный!$A$3:$G$3000,6,FALSE),FALSE)=0,"-",IFERROR(VLOOKUP(CONCATENATE($A11,K$2),Исходный!$A$3:$G$3000,6,FALSE),"---"))</f>
        <v>---</v>
      </c>
      <c r="L11" s="141">
        <f>IF(IFERROR(VLOOKUP(CONCATENATE($A11,L$2),Исходный!$A$3:$G$3000,6,FALSE),FALSE)=0,"-",IFERROR(VLOOKUP(CONCATENATE($A11,L$2),Исходный!$A$3:$G$3000,6,FALSE),"---"))</f>
        <v>10</v>
      </c>
      <c r="M11" s="141">
        <f>IF(IFERROR(VLOOKUP(CONCATENATE($A11,M$2),Исходный!$A$3:$G$3000,6,FALSE),FALSE)=0,"-",IFERROR(VLOOKUP(CONCATENATE($A11,M$2),Исходный!$A$3:$G$3000,6,FALSE),"---"))</f>
        <v>9</v>
      </c>
      <c r="N11" s="141" t="str">
        <f>IF(IFERROR(VLOOKUP(CONCATENATE($A11,N$2),Исходный!$A$3:$G$3000,6,FALSE),FALSE)=0,"-",IFERROR(VLOOKUP(CONCATENATE($A11,N$2),Исходный!$A$3:$G$3000,6,FALSE),"---"))</f>
        <v>---</v>
      </c>
      <c r="O11" s="141">
        <f>IF(IFERROR(VLOOKUP(CONCATENATE($A11,O$2),Исходный!$A$3:$G$3000,6,FALSE),FALSE)=0,"-",IFERROR(VLOOKUP(CONCATENATE($A11,O$2),Исходный!$A$3:$G$3000,6,FALSE),"---"))</f>
        <v>10</v>
      </c>
      <c r="P11" s="141">
        <f>IF(IFERROR(VLOOKUP(CONCATENATE($A11,P$2),Исходный!$A$3:$G$3000,6,FALSE),FALSE)=0,"-",IFERROR(VLOOKUP(CONCATENATE($A11,P$2),Исходный!$A$3:$G$3000,6,FALSE),"---"))</f>
        <v>9</v>
      </c>
      <c r="Q11" s="141">
        <f>IF(IFERROR(VLOOKUP(CONCATENATE($A11,Q$2),Исходный!$A$3:$G$3000,6,FALSE),FALSE)=0,"-",IFERROR(VLOOKUP(CONCATENATE($A11,Q$2),Исходный!$A$3:$G$3000,6,FALSE),"---"))</f>
        <v>10</v>
      </c>
      <c r="R11" s="141">
        <f>IF(IFERROR(VLOOKUP(CONCATENATE($A11,R$2),Исходный!$A$3:$G$3000,6,FALSE),FALSE)=0,"-",IFERROR(VLOOKUP(CONCATENATE($A11,R$2),Исходный!$A$3:$G$3000,6,FALSE),"---"))</f>
        <v>8</v>
      </c>
      <c r="S11" s="62">
        <f t="shared" si="9"/>
        <v>10</v>
      </c>
      <c r="T11" s="184">
        <f t="shared" si="5"/>
        <v>8</v>
      </c>
      <c r="U11" s="184">
        <f t="shared" si="6"/>
        <v>11</v>
      </c>
      <c r="V11" s="146">
        <f t="shared" si="1"/>
        <v>9.4000100010702816</v>
      </c>
      <c r="W11" s="368">
        <f t="shared" si="7"/>
        <v>9.3750100010702813</v>
      </c>
      <c r="X11" s="62">
        <f t="shared" si="8"/>
        <v>2</v>
      </c>
      <c r="Y11" s="146">
        <f t="shared" si="10"/>
        <v>0.93333333333333079</v>
      </c>
      <c r="Z11">
        <f t="shared" si="11"/>
        <v>40</v>
      </c>
    </row>
    <row r="12" spans="1:28">
      <c r="A12" s="161">
        <f>классы!B309</f>
        <v>41</v>
      </c>
      <c r="B12" s="161" t="str">
        <f>классы!C309</f>
        <v>Диденко Е.В.</v>
      </c>
      <c r="C12" s="141">
        <f>IF(IFERROR(VLOOKUP(CONCATENATE($A12,C$2),Исходный!$A$3:$G$3000,6,FALSE),FALSE)=0,"-",IFERROR(VLOOKUP(CONCATENATE($A12,C$2),Исходный!$A$3:$G$3000,6,FALSE),"---"))</f>
        <v>9</v>
      </c>
      <c r="D12" s="141">
        <f>IF(IFERROR(VLOOKUP(CONCATENATE($A12,D$2),Исходный!$A$3:$G$3000,6,FALSE),FALSE)=0,"-",IFERROR(VLOOKUP(CONCATENATE($A12,D$2),Исходный!$A$3:$G$3000,6,FALSE),"---"))</f>
        <v>6</v>
      </c>
      <c r="E12" s="141" t="str">
        <f>IF(IFERROR(VLOOKUP(CONCATENATE($A12,E$2),Исходный!$A$3:$G$3000,6,FALSE),FALSE)=0,"-",IFERROR(VLOOKUP(CONCATENATE($A12,E$2),Исходный!$A$3:$G$3000,6,FALSE),"---"))</f>
        <v>---</v>
      </c>
      <c r="F12" s="141" t="str">
        <f>IF(IFERROR(VLOOKUP(CONCATENATE($A12,F$2),Исходный!$A$3:$G$3000,6,FALSE),FALSE)=0,"-",IFERROR(VLOOKUP(CONCATENATE($A12,F$2),Исходный!$A$3:$G$3000,6,FALSE),"---"))</f>
        <v>---</v>
      </c>
      <c r="G12" s="141">
        <f>IF(IFERROR(VLOOKUP(CONCATENATE($A12,G$2),Исходный!$A$3:$G$3000,6,FALSE),FALSE)=0,"-",IFERROR(VLOOKUP(CONCATENATE($A12,G$2),Исходный!$A$3:$G$3000,6,FALSE),"---"))</f>
        <v>8</v>
      </c>
      <c r="H12" s="141">
        <f>IF(IFERROR(VLOOKUP(CONCATENATE($A12,H$2),Исходный!$A$3:$G$3000,6,FALSE),FALSE)=0,"-",IFERROR(VLOOKUP(CONCATENATE($A12,H$2),Исходный!$A$3:$G$3000,6,FALSE),"---"))</f>
        <v>7</v>
      </c>
      <c r="I12" s="141" t="str">
        <f>IF(IFERROR(VLOOKUP(CONCATENATE($A12,I$2),Исходный!$A$3:$G$3000,6,FALSE),FALSE)=0,"-",IFERROR(VLOOKUP(CONCATENATE($A12,I$2),Исходный!$A$3:$G$3000,6,FALSE),"---"))</f>
        <v>-</v>
      </c>
      <c r="J12" s="141" t="str">
        <f>IF(IFERROR(VLOOKUP(CONCATENATE($A12,J$2),Исходный!$A$3:$G$3000,6,FALSE),FALSE)=0,"-",IFERROR(VLOOKUP(CONCATENATE($A12,J$2),Исходный!$A$3:$G$3000,6,FALSE),"---"))</f>
        <v>---</v>
      </c>
      <c r="K12" s="141" t="str">
        <f>IF(IFERROR(VLOOKUP(CONCATENATE($A12,K$2),Исходный!$A$3:$G$3000,6,FALSE),FALSE)=0,"-",IFERROR(VLOOKUP(CONCATENATE($A12,K$2),Исходный!$A$3:$G$3000,6,FALSE),"---"))</f>
        <v>---</v>
      </c>
      <c r="L12" s="141" t="str">
        <f>IF(IFERROR(VLOOKUP(CONCATENATE($A12,L$2),Исходный!$A$3:$G$3000,6,FALSE),FALSE)=0,"-",IFERROR(VLOOKUP(CONCATENATE($A12,L$2),Исходный!$A$3:$G$3000,6,FALSE),"---"))</f>
        <v>---</v>
      </c>
      <c r="M12" s="141">
        <f>IF(IFERROR(VLOOKUP(CONCATENATE($A12,M$2),Исходный!$A$3:$G$3000,6,FALSE),FALSE)=0,"-",IFERROR(VLOOKUP(CONCATENATE($A12,M$2),Исходный!$A$3:$G$3000,6,FALSE),"---"))</f>
        <v>7</v>
      </c>
      <c r="N12" s="141" t="str">
        <f>IF(IFERROR(VLOOKUP(CONCATENATE($A12,N$2),Исходный!$A$3:$G$3000,6,FALSE),FALSE)=0,"-",IFERROR(VLOOKUP(CONCATENATE($A12,N$2),Исходный!$A$3:$G$3000,6,FALSE),"---"))</f>
        <v>---</v>
      </c>
      <c r="O12" s="141">
        <f>IF(IFERROR(VLOOKUP(CONCATENATE($A12,O$2),Исходный!$A$3:$G$3000,6,FALSE),FALSE)=0,"-",IFERROR(VLOOKUP(CONCATENATE($A12,O$2),Исходный!$A$3:$G$3000,6,FALSE),"---"))</f>
        <v>4</v>
      </c>
      <c r="P12" s="141">
        <f>IF(IFERROR(VLOOKUP(CONCATENATE($A12,P$2),Исходный!$A$3:$G$3000,6,FALSE),FALSE)=0,"-",IFERROR(VLOOKUP(CONCATENATE($A12,P$2),Исходный!$A$3:$G$3000,6,FALSE),"---"))</f>
        <v>8</v>
      </c>
      <c r="Q12" s="141">
        <f>IF(IFERROR(VLOOKUP(CONCATENATE($A12,Q$2),Исходный!$A$3:$G$3000,6,FALSE),FALSE)=0,"-",IFERROR(VLOOKUP(CONCATENATE($A12,Q$2),Исходный!$A$3:$G$3000,6,FALSE),"---"))</f>
        <v>8</v>
      </c>
      <c r="R12" s="141" t="str">
        <f>IF(IFERROR(VLOOKUP(CONCATENATE($A12,R$2),Исходный!$A$3:$G$3000,6,FALSE),FALSE)=0,"-",IFERROR(VLOOKUP(CONCATENATE($A12,R$2),Исходный!$A$3:$G$3000,6,FALSE),"---"))</f>
        <v>---</v>
      </c>
      <c r="S12" s="62">
        <f t="shared" si="9"/>
        <v>8</v>
      </c>
      <c r="T12" s="184">
        <f t="shared" si="5"/>
        <v>4</v>
      </c>
      <c r="U12" s="184">
        <f t="shared" si="6"/>
        <v>9</v>
      </c>
      <c r="V12" s="146">
        <f t="shared" si="1"/>
        <v>7.1250080004146428</v>
      </c>
      <c r="W12" s="368">
        <f t="shared" si="7"/>
        <v>7.3333413337479758</v>
      </c>
      <c r="X12" s="62">
        <f t="shared" si="8"/>
        <v>10</v>
      </c>
      <c r="Y12" s="146">
        <f t="shared" si="10"/>
        <v>2.4107142857142856</v>
      </c>
      <c r="Z12">
        <f t="shared" si="11"/>
        <v>41</v>
      </c>
    </row>
    <row r="13" spans="1:28">
      <c r="A13" s="161">
        <f>классы!B310</f>
        <v>44</v>
      </c>
      <c r="B13" s="161" t="str">
        <f>классы!C310</f>
        <v>Горбунов Владимир Владимирович</v>
      </c>
      <c r="C13" s="141">
        <f>IF(IFERROR(VLOOKUP(CONCATENATE($A13,C$2),Исходный!$A$3:$G$3000,6,FALSE),FALSE)=0,"-",IFERROR(VLOOKUP(CONCATENATE($A13,C$2),Исходный!$A$3:$G$3000,6,FALSE),"---"))</f>
        <v>9</v>
      </c>
      <c r="D13" s="141">
        <f>IF(IFERROR(VLOOKUP(CONCATENATE($A13,D$2),Исходный!$A$3:$G$3000,6,FALSE),FALSE)=0,"-",IFERROR(VLOOKUP(CONCATENATE($A13,D$2),Исходный!$A$3:$G$3000,6,FALSE),"---"))</f>
        <v>6</v>
      </c>
      <c r="E13" s="141" t="str">
        <f>IF(IFERROR(VLOOKUP(CONCATENATE($A13,E$2),Исходный!$A$3:$G$3000,6,FALSE),FALSE)=0,"-",IFERROR(VLOOKUP(CONCATENATE($A13,E$2),Исходный!$A$3:$G$3000,6,FALSE),"---"))</f>
        <v>---</v>
      </c>
      <c r="F13" s="141" t="str">
        <f>IF(IFERROR(VLOOKUP(CONCATENATE($A13,F$2),Исходный!$A$3:$G$3000,6,FALSE),FALSE)=0,"-",IFERROR(VLOOKUP(CONCATENATE($A13,F$2),Исходный!$A$3:$G$3000,6,FALSE),"---"))</f>
        <v>---</v>
      </c>
      <c r="G13" s="141" t="str">
        <f>IF(IFERROR(VLOOKUP(CONCATENATE($A13,G$2),Исходный!$A$3:$G$3000,6,FALSE),FALSE)=0,"-",IFERROR(VLOOKUP(CONCATENATE($A13,G$2),Исходный!$A$3:$G$3000,6,FALSE),"---"))</f>
        <v>---</v>
      </c>
      <c r="H13" s="141">
        <f>IF(IFERROR(VLOOKUP(CONCATENATE($A13,H$2),Исходный!$A$3:$G$3000,6,FALSE),FALSE)=0,"-",IFERROR(VLOOKUP(CONCATENATE($A13,H$2),Исходный!$A$3:$G$3000,6,FALSE),"---"))</f>
        <v>6</v>
      </c>
      <c r="I13" s="141" t="str">
        <f>IF(IFERROR(VLOOKUP(CONCATENATE($A13,I$2),Исходный!$A$3:$G$3000,6,FALSE),FALSE)=0,"-",IFERROR(VLOOKUP(CONCATENATE($A13,I$2),Исходный!$A$3:$G$3000,6,FALSE),"---"))</f>
        <v>-</v>
      </c>
      <c r="J13" s="141" t="str">
        <f>IF(IFERROR(VLOOKUP(CONCATENATE($A13,J$2),Исходный!$A$3:$G$3000,6,FALSE),FALSE)=0,"-",IFERROR(VLOOKUP(CONCATENATE($A13,J$2),Исходный!$A$3:$G$3000,6,FALSE),"---"))</f>
        <v>---</v>
      </c>
      <c r="K13" s="141" t="str">
        <f>IF(IFERROR(VLOOKUP(CONCATENATE($A13,K$2),Исходный!$A$3:$G$3000,6,FALSE),FALSE)=0,"-",IFERROR(VLOOKUP(CONCATENATE($A13,K$2),Исходный!$A$3:$G$3000,6,FALSE),"---"))</f>
        <v>---</v>
      </c>
      <c r="L13" s="141" t="str">
        <f>IF(IFERROR(VLOOKUP(CONCATENATE($A13,L$2),Исходный!$A$3:$G$3000,6,FALSE),FALSE)=0,"-",IFERROR(VLOOKUP(CONCATENATE($A13,L$2),Исходный!$A$3:$G$3000,6,FALSE),"---"))</f>
        <v>---</v>
      </c>
      <c r="M13" s="141">
        <f>IF(IFERROR(VLOOKUP(CONCATENATE($A13,M$2),Исходный!$A$3:$G$3000,6,FALSE),FALSE)=0,"-",IFERROR(VLOOKUP(CONCATENATE($A13,M$2),Исходный!$A$3:$G$3000,6,FALSE),"---"))</f>
        <v>6</v>
      </c>
      <c r="N13" s="141" t="str">
        <f>IF(IFERROR(VLOOKUP(CONCATENATE($A13,N$2),Исходный!$A$3:$G$3000,6,FALSE),FALSE)=0,"-",IFERROR(VLOOKUP(CONCATENATE($A13,N$2),Исходный!$A$3:$G$3000,6,FALSE),"---"))</f>
        <v>---</v>
      </c>
      <c r="O13" s="141">
        <f>IF(IFERROR(VLOOKUP(CONCATENATE($A13,O$2),Исходный!$A$3:$G$3000,6,FALSE),FALSE)=0,"-",IFERROR(VLOOKUP(CONCATENATE($A13,O$2),Исходный!$A$3:$G$3000,6,FALSE),"---"))</f>
        <v>4</v>
      </c>
      <c r="P13" s="141">
        <f>IF(IFERROR(VLOOKUP(CONCATENATE($A13,P$2),Исходный!$A$3:$G$3000,6,FALSE),FALSE)=0,"-",IFERROR(VLOOKUP(CONCATENATE($A13,P$2),Исходный!$A$3:$G$3000,6,FALSE),"---"))</f>
        <v>7</v>
      </c>
      <c r="Q13" s="141">
        <f>IF(IFERROR(VLOOKUP(CONCATENATE($A13,Q$2),Исходный!$A$3:$G$3000,6,FALSE),FALSE)=0,"-",IFERROR(VLOOKUP(CONCATENATE($A13,Q$2),Исходный!$A$3:$G$3000,6,FALSE),"---"))</f>
        <v>6</v>
      </c>
      <c r="R13" s="141" t="str">
        <f>IF(IFERROR(VLOOKUP(CONCATENATE($A13,R$2),Исходный!$A$3:$G$3000,6,FALSE),FALSE)=0,"-",IFERROR(VLOOKUP(CONCATENATE($A13,R$2),Исходный!$A$3:$G$3000,6,FALSE),"---"))</f>
        <v>---</v>
      </c>
      <c r="S13" s="62">
        <f t="shared" si="9"/>
        <v>7</v>
      </c>
      <c r="T13" s="184">
        <f t="shared" si="5"/>
        <v>4</v>
      </c>
      <c r="U13" s="184">
        <f t="shared" si="6"/>
        <v>9</v>
      </c>
      <c r="V13" s="146">
        <f t="shared" si="1"/>
        <v>6.2857212861608946</v>
      </c>
      <c r="W13" s="368">
        <f t="shared" si="7"/>
        <v>6.2000070004466092</v>
      </c>
      <c r="X13" s="62">
        <f t="shared" si="8"/>
        <v>14</v>
      </c>
      <c r="Y13" s="146">
        <f t="shared" si="10"/>
        <v>2.2380952380952408</v>
      </c>
      <c r="Z13">
        <f t="shared" si="11"/>
        <v>44</v>
      </c>
    </row>
    <row r="14" spans="1:28">
      <c r="A14" s="161">
        <f>классы!B311</f>
        <v>45</v>
      </c>
      <c r="B14" s="161" t="str">
        <f>классы!C311</f>
        <v>Горбунов Владимир Владимирович</v>
      </c>
      <c r="C14" s="141">
        <f>IF(IFERROR(VLOOKUP(CONCATENATE($A14,C$2),Исходный!$A$3:$G$3000,6,FALSE),FALSE)=0,"-",IFERROR(VLOOKUP(CONCATENATE($A14,C$2),Исходный!$A$3:$G$3000,6,FALSE),"---"))</f>
        <v>8</v>
      </c>
      <c r="D14" s="141">
        <f>IF(IFERROR(VLOOKUP(CONCATENATE($A14,D$2),Исходный!$A$3:$G$3000,6,FALSE),FALSE)=0,"-",IFERROR(VLOOKUP(CONCATENATE($A14,D$2),Исходный!$A$3:$G$3000,6,FALSE),"---"))</f>
        <v>8</v>
      </c>
      <c r="E14" s="141" t="str">
        <f>IF(IFERROR(VLOOKUP(CONCATENATE($A14,E$2),Исходный!$A$3:$G$3000,6,FALSE),FALSE)=0,"-",IFERROR(VLOOKUP(CONCATENATE($A14,E$2),Исходный!$A$3:$G$3000,6,FALSE),"---"))</f>
        <v>---</v>
      </c>
      <c r="F14" s="141" t="str">
        <f>IF(IFERROR(VLOOKUP(CONCATENATE($A14,F$2),Исходный!$A$3:$G$3000,6,FALSE),FALSE)=0,"-",IFERROR(VLOOKUP(CONCATENATE($A14,F$2),Исходный!$A$3:$G$3000,6,FALSE),"---"))</f>
        <v>---</v>
      </c>
      <c r="G14" s="141" t="str">
        <f>IF(IFERROR(VLOOKUP(CONCATENATE($A14,G$2),Исходный!$A$3:$G$3000,6,FALSE),FALSE)=0,"-",IFERROR(VLOOKUP(CONCATENATE($A14,G$2),Исходный!$A$3:$G$3000,6,FALSE),"---"))</f>
        <v>---</v>
      </c>
      <c r="H14" s="141" t="str">
        <f>IF(IFERROR(VLOOKUP(CONCATENATE($A14,H$2),Исходный!$A$3:$G$3000,6,FALSE),FALSE)=0,"-",IFERROR(VLOOKUP(CONCATENATE($A14,H$2),Исходный!$A$3:$G$3000,6,FALSE),"---"))</f>
        <v>---</v>
      </c>
      <c r="I14" s="141" t="str">
        <f>IF(IFERROR(VLOOKUP(CONCATENATE($A14,I$2),Исходный!$A$3:$G$3000,6,FALSE),FALSE)=0,"-",IFERROR(VLOOKUP(CONCATENATE($A14,I$2),Исходный!$A$3:$G$3000,6,FALSE),"---"))</f>
        <v>-</v>
      </c>
      <c r="J14" s="141" t="str">
        <f>IF(IFERROR(VLOOKUP(CONCATENATE($A14,J$2),Исходный!$A$3:$G$3000,6,FALSE),FALSE)=0,"-",IFERROR(VLOOKUP(CONCATENATE($A14,J$2),Исходный!$A$3:$G$3000,6,FALSE),"---"))</f>
        <v>---</v>
      </c>
      <c r="K14" s="141" t="str">
        <f>IF(IFERROR(VLOOKUP(CONCATENATE($A14,K$2),Исходный!$A$3:$G$3000,6,FALSE),FALSE)=0,"-",IFERROR(VLOOKUP(CONCATENATE($A14,K$2),Исходный!$A$3:$G$3000,6,FALSE),"---"))</f>
        <v>---</v>
      </c>
      <c r="L14" s="141">
        <f>IF(IFERROR(VLOOKUP(CONCATENATE($A14,L$2),Исходный!$A$3:$G$3000,6,FALSE),FALSE)=0,"-",IFERROR(VLOOKUP(CONCATENATE($A14,L$2),Исходный!$A$3:$G$3000,6,FALSE),"---"))</f>
        <v>8</v>
      </c>
      <c r="M14" s="141">
        <f>IF(IFERROR(VLOOKUP(CONCATENATE($A14,M$2),Исходный!$A$3:$G$3000,6,FALSE),FALSE)=0,"-",IFERROR(VLOOKUP(CONCATENATE($A14,M$2),Исходный!$A$3:$G$3000,6,FALSE),"---"))</f>
        <v>8</v>
      </c>
      <c r="N14" s="141" t="str">
        <f>IF(IFERROR(VLOOKUP(CONCATENATE($A14,N$2),Исходный!$A$3:$G$3000,6,FALSE),FALSE)=0,"-",IFERROR(VLOOKUP(CONCATENATE($A14,N$2),Исходный!$A$3:$G$3000,6,FALSE),"---"))</f>
        <v>---</v>
      </c>
      <c r="O14" s="141">
        <f>IF(IFERROR(VLOOKUP(CONCATENATE($A14,O$2),Исходный!$A$3:$G$3000,6,FALSE),FALSE)=0,"-",IFERROR(VLOOKUP(CONCATENATE($A14,O$2),Исходный!$A$3:$G$3000,6,FALSE),"---"))</f>
        <v>6</v>
      </c>
      <c r="P14" s="141">
        <f>IF(IFERROR(VLOOKUP(CONCATENATE($A14,P$2),Исходный!$A$3:$G$3000,6,FALSE),FALSE)=0,"-",IFERROR(VLOOKUP(CONCATENATE($A14,P$2),Исходный!$A$3:$G$3000,6,FALSE),"---"))</f>
        <v>7</v>
      </c>
      <c r="Q14" s="141">
        <f>IF(IFERROR(VLOOKUP(CONCATENATE($A14,Q$2),Исходный!$A$3:$G$3000,6,FALSE),FALSE)=0,"-",IFERROR(VLOOKUP(CONCATENATE($A14,Q$2),Исходный!$A$3:$G$3000,6,FALSE),"---"))</f>
        <v>7</v>
      </c>
      <c r="R14" s="141" t="str">
        <f>IF(IFERROR(VLOOKUP(CONCATENATE($A14,R$2),Исходный!$A$3:$G$3000,6,FALSE),FALSE)=0,"-",IFERROR(VLOOKUP(CONCATENATE($A14,R$2),Исходный!$A$3:$G$3000,6,FALSE),"---"))</f>
        <v>---</v>
      </c>
      <c r="S14" s="62">
        <f t="shared" si="9"/>
        <v>7</v>
      </c>
      <c r="T14" s="184">
        <f t="shared" si="5"/>
        <v>6</v>
      </c>
      <c r="U14" s="184">
        <f t="shared" si="6"/>
        <v>8</v>
      </c>
      <c r="V14" s="146">
        <f t="shared" si="1"/>
        <v>7.4285784301842082</v>
      </c>
      <c r="W14" s="368">
        <f t="shared" si="7"/>
        <v>7.600007001612779</v>
      </c>
      <c r="X14" s="62">
        <f t="shared" si="8"/>
        <v>7</v>
      </c>
      <c r="Y14" s="146">
        <f t="shared" si="10"/>
        <v>0.6190476190476204</v>
      </c>
      <c r="Z14">
        <f t="shared" si="11"/>
        <v>45</v>
      </c>
    </row>
    <row r="15" spans="1:28">
      <c r="A15" s="161">
        <f>классы!B312</f>
        <v>48</v>
      </c>
      <c r="B15" s="161" t="str">
        <f>классы!C312</f>
        <v>Василий Буз</v>
      </c>
      <c r="C15" s="141">
        <f>IF(IFERROR(VLOOKUP(CONCATENATE($A15,C$2),Исходный!$A$3:$G$3000,6,FALSE),FALSE)=0,"-",IFERROR(VLOOKUP(CONCATENATE($A15,C$2),Исходный!$A$3:$G$3000,6,FALSE),"---"))</f>
        <v>7</v>
      </c>
      <c r="D15" s="141">
        <f>IF(IFERROR(VLOOKUP(CONCATENATE($A15,D$2),Исходный!$A$3:$G$3000,6,FALSE),FALSE)=0,"-",IFERROR(VLOOKUP(CONCATENATE($A15,D$2),Исходный!$A$3:$G$3000,6,FALSE),"---"))</f>
        <v>7</v>
      </c>
      <c r="E15" s="141" t="str">
        <f>IF(IFERROR(VLOOKUP(CONCATENATE($A15,E$2),Исходный!$A$3:$G$3000,6,FALSE),FALSE)=0,"-",IFERROR(VLOOKUP(CONCATENATE($A15,E$2),Исходный!$A$3:$G$3000,6,FALSE),"---"))</f>
        <v>---</v>
      </c>
      <c r="F15" s="141" t="str">
        <f>IF(IFERROR(VLOOKUP(CONCATENATE($A15,F$2),Исходный!$A$3:$G$3000,6,FALSE),FALSE)=0,"-",IFERROR(VLOOKUP(CONCATENATE($A15,F$2),Исходный!$A$3:$G$3000,6,FALSE),"---"))</f>
        <v>---</v>
      </c>
      <c r="G15" s="141">
        <f>IF(IFERROR(VLOOKUP(CONCATENATE($A15,G$2),Исходный!$A$3:$G$3000,6,FALSE),FALSE)=0,"-",IFERROR(VLOOKUP(CONCATENATE($A15,G$2),Исходный!$A$3:$G$3000,6,FALSE),"---"))</f>
        <v>10</v>
      </c>
      <c r="H15" s="141">
        <f>IF(IFERROR(VLOOKUP(CONCATENATE($A15,H$2),Исходный!$A$3:$G$3000,6,FALSE),FALSE)=0,"-",IFERROR(VLOOKUP(CONCATENATE($A15,H$2),Исходный!$A$3:$G$3000,6,FALSE),"---"))</f>
        <v>10</v>
      </c>
      <c r="I15" s="141" t="str">
        <f>IF(IFERROR(VLOOKUP(CONCATENATE($A15,I$2),Исходный!$A$3:$G$3000,6,FALSE),FALSE)=0,"-",IFERROR(VLOOKUP(CONCATENATE($A15,I$2),Исходный!$A$3:$G$3000,6,FALSE),"---"))</f>
        <v>---</v>
      </c>
      <c r="J15" s="141" t="str">
        <f>IF(IFERROR(VLOOKUP(CONCATENATE($A15,J$2),Исходный!$A$3:$G$3000,6,FALSE),FALSE)=0,"-",IFERROR(VLOOKUP(CONCATENATE($A15,J$2),Исходный!$A$3:$G$3000,6,FALSE),"---"))</f>
        <v>---</v>
      </c>
      <c r="K15" s="141" t="str">
        <f>IF(IFERROR(VLOOKUP(CONCATENATE($A15,K$2),Исходный!$A$3:$G$3000,6,FALSE),FALSE)=0,"-",IFERROR(VLOOKUP(CONCATENATE($A15,K$2),Исходный!$A$3:$G$3000,6,FALSE),"---"))</f>
        <v>---</v>
      </c>
      <c r="L15" s="141">
        <f>IF(IFERROR(VLOOKUP(CONCATENATE($A15,L$2),Исходный!$A$3:$G$3000,6,FALSE),FALSE)=0,"-",IFERROR(VLOOKUP(CONCATENATE($A15,L$2),Исходный!$A$3:$G$3000,6,FALSE),"---"))</f>
        <v>8</v>
      </c>
      <c r="M15" s="141">
        <f>IF(IFERROR(VLOOKUP(CONCATENATE($A15,M$2),Исходный!$A$3:$G$3000,6,FALSE),FALSE)=0,"-",IFERROR(VLOOKUP(CONCATENATE($A15,M$2),Исходный!$A$3:$G$3000,6,FALSE),"---"))</f>
        <v>7</v>
      </c>
      <c r="N15" s="141">
        <f>IF(IFERROR(VLOOKUP(CONCATENATE($A15,N$2),Исходный!$A$3:$G$3000,6,FALSE),FALSE)=0,"-",IFERROR(VLOOKUP(CONCATENATE($A15,N$2),Исходный!$A$3:$G$3000,6,FALSE),"---"))</f>
        <v>6</v>
      </c>
      <c r="O15" s="141">
        <f>IF(IFERROR(VLOOKUP(CONCATENATE($A15,O$2),Исходный!$A$3:$G$3000,6,FALSE),FALSE)=0,"-",IFERROR(VLOOKUP(CONCATENATE($A15,O$2),Исходный!$A$3:$G$3000,6,FALSE),"---"))</f>
        <v>5</v>
      </c>
      <c r="P15" s="141">
        <f>IF(IFERROR(VLOOKUP(CONCATENATE($A15,P$2),Исходный!$A$3:$G$3000,6,FALSE),FALSE)=0,"-",IFERROR(VLOOKUP(CONCATENATE($A15,P$2),Исходный!$A$3:$G$3000,6,FALSE),"---"))</f>
        <v>7</v>
      </c>
      <c r="Q15" s="141">
        <f>IF(IFERROR(VLOOKUP(CONCATENATE($A15,Q$2),Исходный!$A$3:$G$3000,6,FALSE),FALSE)=0,"-",IFERROR(VLOOKUP(CONCATENATE($A15,Q$2),Исходный!$A$3:$G$3000,6,FALSE),"---"))</f>
        <v>7</v>
      </c>
      <c r="R15" s="141" t="str">
        <f>IF(IFERROR(VLOOKUP(CONCATENATE($A15,R$2),Исходный!$A$3:$G$3000,6,FALSE),FALSE)=0,"-",IFERROR(VLOOKUP(CONCATENATE($A15,R$2),Исходный!$A$3:$G$3000,6,FALSE),"---"))</f>
        <v>---</v>
      </c>
      <c r="S15" s="62">
        <f t="shared" si="9"/>
        <v>10</v>
      </c>
      <c r="T15" s="184">
        <f t="shared" si="5"/>
        <v>5</v>
      </c>
      <c r="U15" s="184">
        <f t="shared" si="6"/>
        <v>10</v>
      </c>
      <c r="V15" s="146">
        <f t="shared" si="1"/>
        <v>7.4000100004016245</v>
      </c>
      <c r="W15" s="368">
        <f t="shared" si="7"/>
        <v>7.3750100004016241</v>
      </c>
      <c r="X15" s="62">
        <f t="shared" si="8"/>
        <v>9</v>
      </c>
      <c r="Y15" s="146">
        <f t="shared" si="10"/>
        <v>2.4888888888888863</v>
      </c>
      <c r="Z15">
        <f t="shared" si="11"/>
        <v>48</v>
      </c>
    </row>
    <row r="16" spans="1:28">
      <c r="A16" s="161">
        <f>классы!B313</f>
        <v>49</v>
      </c>
      <c r="B16" s="161" t="str">
        <f>классы!C313</f>
        <v>Люция Хисматуллина, Елена Котлярова</v>
      </c>
      <c r="C16" s="141" t="str">
        <f>IF(IFERROR(VLOOKUP(CONCATENATE($A16,C$2),Исходный!$A$3:$G$3000,6,FALSE),FALSE)=0,"-",IFERROR(VLOOKUP(CONCATENATE($A16,C$2),Исходный!$A$3:$G$3000,6,FALSE),"---"))</f>
        <v>---</v>
      </c>
      <c r="D16" s="141">
        <f>IF(IFERROR(VLOOKUP(CONCATENATE($A16,D$2),Исходный!$A$3:$G$3000,6,FALSE),FALSE)=0,"-",IFERROR(VLOOKUP(CONCATENATE($A16,D$2),Исходный!$A$3:$G$3000,6,FALSE),"---"))</f>
        <v>5</v>
      </c>
      <c r="E16" s="141" t="str">
        <f>IF(IFERROR(VLOOKUP(CONCATENATE($A16,E$2),Исходный!$A$3:$G$3000,6,FALSE),FALSE)=0,"-",IFERROR(VLOOKUP(CONCATENATE($A16,E$2),Исходный!$A$3:$G$3000,6,FALSE),"---"))</f>
        <v>---</v>
      </c>
      <c r="F16" s="141" t="str">
        <f>IF(IFERROR(VLOOKUP(CONCATENATE($A16,F$2),Исходный!$A$3:$G$3000,6,FALSE),FALSE)=0,"-",IFERROR(VLOOKUP(CONCATENATE($A16,F$2),Исходный!$A$3:$G$3000,6,FALSE),"---"))</f>
        <v>---</v>
      </c>
      <c r="G16" s="141">
        <f>IF(IFERROR(VLOOKUP(CONCATENATE($A16,G$2),Исходный!$A$3:$G$3000,6,FALSE),FALSE)=0,"-",IFERROR(VLOOKUP(CONCATENATE($A16,G$2),Исходный!$A$3:$G$3000,6,FALSE),"---"))</f>
        <v>5</v>
      </c>
      <c r="H16" s="141" t="str">
        <f>IF(IFERROR(VLOOKUP(CONCATENATE($A16,H$2),Исходный!$A$3:$G$3000,6,FALSE),FALSE)=0,"-",IFERROR(VLOOKUP(CONCATENATE($A16,H$2),Исходный!$A$3:$G$3000,6,FALSE),"---"))</f>
        <v>---</v>
      </c>
      <c r="I16" s="141" t="str">
        <f>IF(IFERROR(VLOOKUP(CONCATENATE($A16,I$2),Исходный!$A$3:$G$3000,6,FALSE),FALSE)=0,"-",IFERROR(VLOOKUP(CONCATENATE($A16,I$2),Исходный!$A$3:$G$3000,6,FALSE),"---"))</f>
        <v>-</v>
      </c>
      <c r="J16" s="141" t="str">
        <f>IF(IFERROR(VLOOKUP(CONCATENATE($A16,J$2),Исходный!$A$3:$G$3000,6,FALSE),FALSE)=0,"-",IFERROR(VLOOKUP(CONCATENATE($A16,J$2),Исходный!$A$3:$G$3000,6,FALSE),"---"))</f>
        <v>---</v>
      </c>
      <c r="K16" s="141" t="str">
        <f>IF(IFERROR(VLOOKUP(CONCATENATE($A16,K$2),Исходный!$A$3:$G$3000,6,FALSE),FALSE)=0,"-",IFERROR(VLOOKUP(CONCATENATE($A16,K$2),Исходный!$A$3:$G$3000,6,FALSE),"---"))</f>
        <v>---</v>
      </c>
      <c r="L16" s="141">
        <f>IF(IFERROR(VLOOKUP(CONCATENATE($A16,L$2),Исходный!$A$3:$G$3000,6,FALSE),FALSE)=0,"-",IFERROR(VLOOKUP(CONCATENATE($A16,L$2),Исходный!$A$3:$G$3000,6,FALSE),"---"))</f>
        <v>6</v>
      </c>
      <c r="M16" s="141">
        <f>IF(IFERROR(VLOOKUP(CONCATENATE($A16,M$2),Исходный!$A$3:$G$3000,6,FALSE),FALSE)=0,"-",IFERROR(VLOOKUP(CONCATENATE($A16,M$2),Исходный!$A$3:$G$3000,6,FALSE),"---"))</f>
        <v>6</v>
      </c>
      <c r="N16" s="141" t="str">
        <f>IF(IFERROR(VLOOKUP(CONCATENATE($A16,N$2),Исходный!$A$3:$G$3000,6,FALSE),FALSE)=0,"-",IFERROR(VLOOKUP(CONCATENATE($A16,N$2),Исходный!$A$3:$G$3000,6,FALSE),"---"))</f>
        <v>---</v>
      </c>
      <c r="O16" s="141">
        <f>IF(IFERROR(VLOOKUP(CONCATENATE($A16,O$2),Исходный!$A$3:$G$3000,6,FALSE),FALSE)=0,"-",IFERROR(VLOOKUP(CONCATENATE($A16,O$2),Исходный!$A$3:$G$3000,6,FALSE),"---"))</f>
        <v>4</v>
      </c>
      <c r="P16" s="141">
        <f>IF(IFERROR(VLOOKUP(CONCATENATE($A16,P$2),Исходный!$A$3:$G$3000,6,FALSE),FALSE)=0,"-",IFERROR(VLOOKUP(CONCATENATE($A16,P$2),Исходный!$A$3:$G$3000,6,FALSE),"---"))</f>
        <v>7</v>
      </c>
      <c r="Q16" s="141">
        <f>IF(IFERROR(VLOOKUP(CONCATENATE($A16,Q$2),Исходный!$A$3:$G$3000,6,FALSE),FALSE)=0,"-",IFERROR(VLOOKUP(CONCATENATE($A16,Q$2),Исходный!$A$3:$G$3000,6,FALSE),"---"))</f>
        <v>5</v>
      </c>
      <c r="R16" s="141" t="str">
        <f>IF(IFERROR(VLOOKUP(CONCATENATE($A16,R$2),Исходный!$A$3:$G$3000,6,FALSE),FALSE)=0,"-",IFERROR(VLOOKUP(CONCATENATE($A16,R$2),Исходный!$A$3:$G$3000,6,FALSE),"---"))</f>
        <v>---</v>
      </c>
      <c r="S16" s="62">
        <f t="shared" si="9"/>
        <v>7</v>
      </c>
      <c r="T16" s="184">
        <f t="shared" si="5"/>
        <v>4</v>
      </c>
      <c r="U16" s="184">
        <f t="shared" si="6"/>
        <v>7</v>
      </c>
      <c r="V16" s="146">
        <f t="shared" si="1"/>
        <v>5.4285784296203277</v>
      </c>
      <c r="W16" s="368">
        <f t="shared" si="7"/>
        <v>5.4000070010488992</v>
      </c>
      <c r="X16" s="62">
        <f t="shared" si="8"/>
        <v>16</v>
      </c>
      <c r="Y16" s="146">
        <f t="shared" si="10"/>
        <v>0.95238095238095377</v>
      </c>
      <c r="Z16">
        <f t="shared" si="11"/>
        <v>49</v>
      </c>
    </row>
    <row r="17" spans="1:28">
      <c r="A17" s="161">
        <f>классы!B314</f>
        <v>50</v>
      </c>
      <c r="B17" s="161" t="str">
        <f>классы!C314</f>
        <v>Мотовилов Аркадий</v>
      </c>
      <c r="C17" s="141">
        <f>IF(IFERROR(VLOOKUP(CONCATENATE($A17,C$2),Исходный!$A$3:$G$3000,6,FALSE),FALSE)=0,"-",IFERROR(VLOOKUP(CONCATENATE($A17,C$2),Исходный!$A$3:$G$3000,6,FALSE),"---"))</f>
        <v>8</v>
      </c>
      <c r="D17" s="141">
        <f>IF(IFERROR(VLOOKUP(CONCATENATE($A17,D$2),Исходный!$A$3:$G$3000,6,FALSE),FALSE)=0,"-",IFERROR(VLOOKUP(CONCATENATE($A17,D$2),Исходный!$A$3:$G$3000,6,FALSE),"---"))</f>
        <v>5</v>
      </c>
      <c r="E17" s="141" t="str">
        <f>IF(IFERROR(VLOOKUP(CONCATENATE($A17,E$2),Исходный!$A$3:$G$3000,6,FALSE),FALSE)=0,"-",IFERROR(VLOOKUP(CONCATENATE($A17,E$2),Исходный!$A$3:$G$3000,6,FALSE),"---"))</f>
        <v>---</v>
      </c>
      <c r="F17" s="141" t="str">
        <f>IF(IFERROR(VLOOKUP(CONCATENATE($A17,F$2),Исходный!$A$3:$G$3000,6,FALSE),FALSE)=0,"-",IFERROR(VLOOKUP(CONCATENATE($A17,F$2),Исходный!$A$3:$G$3000,6,FALSE),"---"))</f>
        <v>---</v>
      </c>
      <c r="G17" s="141">
        <f>IF(IFERROR(VLOOKUP(CONCATENATE($A17,G$2),Исходный!$A$3:$G$3000,6,FALSE),FALSE)=0,"-",IFERROR(VLOOKUP(CONCATENATE($A17,G$2),Исходный!$A$3:$G$3000,6,FALSE),"---"))</f>
        <v>5</v>
      </c>
      <c r="H17" s="141">
        <f>IF(IFERROR(VLOOKUP(CONCATENATE($A17,H$2),Исходный!$A$3:$G$3000,6,FALSE),FALSE)=0,"-",IFERROR(VLOOKUP(CONCATENATE($A17,H$2),Исходный!$A$3:$G$3000,6,FALSE),"---"))</f>
        <v>9</v>
      </c>
      <c r="I17" s="141" t="str">
        <f>IF(IFERROR(VLOOKUP(CONCATENATE($A17,I$2),Исходный!$A$3:$G$3000,6,FALSE),FALSE)=0,"-",IFERROR(VLOOKUP(CONCATENATE($A17,I$2),Исходный!$A$3:$G$3000,6,FALSE),"---"))</f>
        <v>-</v>
      </c>
      <c r="J17" s="141" t="str">
        <f>IF(IFERROR(VLOOKUP(CONCATENATE($A17,J$2),Исходный!$A$3:$G$3000,6,FALSE),FALSE)=0,"-",IFERROR(VLOOKUP(CONCATENATE($A17,J$2),Исходный!$A$3:$G$3000,6,FALSE),"---"))</f>
        <v>---</v>
      </c>
      <c r="K17" s="141" t="str">
        <f>IF(IFERROR(VLOOKUP(CONCATENATE($A17,K$2),Исходный!$A$3:$G$3000,6,FALSE),FALSE)=0,"-",IFERROR(VLOOKUP(CONCATENATE($A17,K$2),Исходный!$A$3:$G$3000,6,FALSE),"---"))</f>
        <v>---</v>
      </c>
      <c r="L17" s="141">
        <f>IF(IFERROR(VLOOKUP(CONCATENATE($A17,L$2),Исходный!$A$3:$G$3000,6,FALSE),FALSE)=0,"-",IFERROR(VLOOKUP(CONCATENATE($A17,L$2),Исходный!$A$3:$G$3000,6,FALSE),"---"))</f>
        <v>8</v>
      </c>
      <c r="M17" s="141">
        <f>IF(IFERROR(VLOOKUP(CONCATENATE($A17,M$2),Исходный!$A$3:$G$3000,6,FALSE),FALSE)=0,"-",IFERROR(VLOOKUP(CONCATENATE($A17,M$2),Исходный!$A$3:$G$3000,6,FALSE),"---"))</f>
        <v>7</v>
      </c>
      <c r="N17" s="141" t="str">
        <f>IF(IFERROR(VLOOKUP(CONCATENATE($A17,N$2),Исходный!$A$3:$G$3000,6,FALSE),FALSE)=0,"-",IFERROR(VLOOKUP(CONCATENATE($A17,N$2),Исходный!$A$3:$G$3000,6,FALSE),"---"))</f>
        <v>---</v>
      </c>
      <c r="O17" s="141">
        <f>IF(IFERROR(VLOOKUP(CONCATENATE($A17,O$2),Исходный!$A$3:$G$3000,6,FALSE),FALSE)=0,"-",IFERROR(VLOOKUP(CONCATENATE($A17,O$2),Исходный!$A$3:$G$3000,6,FALSE),"---"))</f>
        <v>6</v>
      </c>
      <c r="P17" s="141">
        <f>IF(IFERROR(VLOOKUP(CONCATENATE($A17,P$2),Исходный!$A$3:$G$3000,6,FALSE),FALSE)=0,"-",IFERROR(VLOOKUP(CONCATENATE($A17,P$2),Исходный!$A$3:$G$3000,6,FALSE),"---"))</f>
        <v>8</v>
      </c>
      <c r="Q17" s="141">
        <f>IF(IFERROR(VLOOKUP(CONCATENATE($A17,Q$2),Исходный!$A$3:$G$3000,6,FALSE),FALSE)=0,"-",IFERROR(VLOOKUP(CONCATENATE($A17,Q$2),Исходный!$A$3:$G$3000,6,FALSE),"---"))</f>
        <v>8</v>
      </c>
      <c r="R17" s="141" t="str">
        <f>IF(IFERROR(VLOOKUP(CONCATENATE($A17,R$2),Исходный!$A$3:$G$3000,6,FALSE),FALSE)=0,"-",IFERROR(VLOOKUP(CONCATENATE($A17,R$2),Исходный!$A$3:$G$3000,6,FALSE),"---"))</f>
        <v>---</v>
      </c>
      <c r="S17" s="62">
        <f t="shared" si="9"/>
        <v>9</v>
      </c>
      <c r="T17" s="184">
        <f t="shared" si="5"/>
        <v>5</v>
      </c>
      <c r="U17" s="184">
        <f t="shared" si="6"/>
        <v>9</v>
      </c>
      <c r="V17" s="146">
        <f t="shared" si="1"/>
        <v>7.1111201115845715</v>
      </c>
      <c r="W17" s="368">
        <f t="shared" si="7"/>
        <v>7.142866143330604</v>
      </c>
      <c r="X17" s="62">
        <f t="shared" si="8"/>
        <v>11</v>
      </c>
      <c r="Y17" s="146">
        <f t="shared" si="10"/>
        <v>2.1111111111111143</v>
      </c>
      <c r="Z17">
        <f t="shared" si="11"/>
        <v>50</v>
      </c>
    </row>
    <row r="18" spans="1:28">
      <c r="A18" s="161">
        <f>классы!B315</f>
        <v>52</v>
      </c>
      <c r="B18" s="161" t="str">
        <f>классы!C315</f>
        <v>Ишина Ольга Владимировна</v>
      </c>
      <c r="C18" s="141" t="str">
        <f>IF(IFERROR(VLOOKUP(CONCATENATE($A18,C$2),Исходный!$A$3:$G$3000,6,FALSE),FALSE)=0,"-",IFERROR(VLOOKUP(CONCATENATE($A18,C$2),Исходный!$A$3:$G$3000,6,FALSE),"---"))</f>
        <v>-</v>
      </c>
      <c r="D18" s="141" t="str">
        <f>IF(IFERROR(VLOOKUP(CONCATENATE($A18,D$2),Исходный!$A$3:$G$3000,6,FALSE),FALSE)=0,"-",IFERROR(VLOOKUP(CONCATENATE($A18,D$2),Исходный!$A$3:$G$3000,6,FALSE),"---"))</f>
        <v>-</v>
      </c>
      <c r="E18" s="141" t="str">
        <f>IF(IFERROR(VLOOKUP(CONCATENATE($A18,E$2),Исходный!$A$3:$G$3000,6,FALSE),FALSE)=0,"-",IFERROR(VLOOKUP(CONCATENATE($A18,E$2),Исходный!$A$3:$G$3000,6,FALSE),"---"))</f>
        <v>---</v>
      </c>
      <c r="F18" s="141" t="str">
        <f>IF(IFERROR(VLOOKUP(CONCATENATE($A18,F$2),Исходный!$A$3:$G$3000,6,FALSE),FALSE)=0,"-",IFERROR(VLOOKUP(CONCATENATE($A18,F$2),Исходный!$A$3:$G$3000,6,FALSE),"---"))</f>
        <v>---</v>
      </c>
      <c r="G18" s="141" t="str">
        <f>IF(IFERROR(VLOOKUP(CONCATENATE($A18,G$2),Исходный!$A$3:$G$3000,6,FALSE),FALSE)=0,"-",IFERROR(VLOOKUP(CONCATENATE($A18,G$2),Исходный!$A$3:$G$3000,6,FALSE),"---"))</f>
        <v>-</v>
      </c>
      <c r="H18" s="141" t="str">
        <f>IF(IFERROR(VLOOKUP(CONCATENATE($A18,H$2),Исходный!$A$3:$G$3000,6,FALSE),FALSE)=0,"-",IFERROR(VLOOKUP(CONCATENATE($A18,H$2),Исходный!$A$3:$G$3000,6,FALSE),"---"))</f>
        <v>-</v>
      </c>
      <c r="I18" s="141" t="str">
        <f>IF(IFERROR(VLOOKUP(CONCATENATE($A18,I$2),Исходный!$A$3:$G$3000,6,FALSE),FALSE)=0,"-",IFERROR(VLOOKUP(CONCATENATE($A18,I$2),Исходный!$A$3:$G$3000,6,FALSE),"---"))</f>
        <v>-</v>
      </c>
      <c r="J18" s="141" t="str">
        <f>IF(IFERROR(VLOOKUP(CONCATENATE($A18,J$2),Исходный!$A$3:$G$3000,6,FALSE),FALSE)=0,"-",IFERROR(VLOOKUP(CONCATENATE($A18,J$2),Исходный!$A$3:$G$3000,6,FALSE),"---"))</f>
        <v>---</v>
      </c>
      <c r="K18" s="141" t="str">
        <f>IF(IFERROR(VLOOKUP(CONCATENATE($A18,K$2),Исходный!$A$3:$G$3000,6,FALSE),FALSE)=0,"-",IFERROR(VLOOKUP(CONCATENATE($A18,K$2),Исходный!$A$3:$G$3000,6,FALSE),"---"))</f>
        <v>---</v>
      </c>
      <c r="L18" s="141" t="str">
        <f>IF(IFERROR(VLOOKUP(CONCATENATE($A18,L$2),Исходный!$A$3:$G$3000,6,FALSE),FALSE)=0,"-",IFERROR(VLOOKUP(CONCATENATE($A18,L$2),Исходный!$A$3:$G$3000,6,FALSE),"---"))</f>
        <v>-</v>
      </c>
      <c r="M18" s="141" t="str">
        <f>IF(IFERROR(VLOOKUP(CONCATENATE($A18,M$2),Исходный!$A$3:$G$3000,6,FALSE),FALSE)=0,"-",IFERROR(VLOOKUP(CONCATENATE($A18,M$2),Исходный!$A$3:$G$3000,6,FALSE),"---"))</f>
        <v>-</v>
      </c>
      <c r="N18" s="141" t="str">
        <f>IF(IFERROR(VLOOKUP(CONCATENATE($A18,N$2),Исходный!$A$3:$G$3000,6,FALSE),FALSE)=0,"-",IFERROR(VLOOKUP(CONCATENATE($A18,N$2),Исходный!$A$3:$G$3000,6,FALSE),"---"))</f>
        <v>---</v>
      </c>
      <c r="O18" s="141" t="str">
        <f>IF(IFERROR(VLOOKUP(CONCATENATE($A18,O$2),Исходный!$A$3:$G$3000,6,FALSE),FALSE)=0,"-",IFERROR(VLOOKUP(CONCATENATE($A18,O$2),Исходный!$A$3:$G$3000,6,FALSE),"---"))</f>
        <v>---</v>
      </c>
      <c r="P18" s="141" t="str">
        <f>IF(IFERROR(VLOOKUP(CONCATENATE($A18,P$2),Исходный!$A$3:$G$3000,6,FALSE),FALSE)=0,"-",IFERROR(VLOOKUP(CONCATENATE($A18,P$2),Исходный!$A$3:$G$3000,6,FALSE),"---"))</f>
        <v>-</v>
      </c>
      <c r="Q18" s="141" t="str">
        <f>IF(IFERROR(VLOOKUP(CONCATENATE($A18,Q$2),Исходный!$A$3:$G$3000,6,FALSE),FALSE)=0,"-",IFERROR(VLOOKUP(CONCATENATE($A18,Q$2),Исходный!$A$3:$G$3000,6,FALSE),"---"))</f>
        <v>-</v>
      </c>
      <c r="R18" s="141" t="str">
        <f>IF(IFERROR(VLOOKUP(CONCATENATE($A18,R$2),Исходный!$A$3:$G$3000,6,FALSE),FALSE)=0,"-",IFERROR(VLOOKUP(CONCATENATE($A18,R$2),Исходный!$A$3:$G$3000,6,FALSE),"---"))</f>
        <v>---</v>
      </c>
      <c r="S18" s="62">
        <f t="shared" si="9"/>
        <v>0</v>
      </c>
      <c r="T18" s="184">
        <f t="shared" si="5"/>
        <v>0</v>
      </c>
      <c r="U18" s="184">
        <f t="shared" si="6"/>
        <v>0</v>
      </c>
      <c r="V18" s="146" t="str">
        <f t="shared" si="1"/>
        <v>-</v>
      </c>
      <c r="W18" s="368" t="str">
        <f t="shared" si="7"/>
        <v>-</v>
      </c>
      <c r="X18" s="62" t="str">
        <f t="shared" si="8"/>
        <v>-</v>
      </c>
      <c r="Y18" s="146" t="str">
        <f t="shared" si="10"/>
        <v>0</v>
      </c>
      <c r="Z18">
        <f t="shared" si="11"/>
        <v>52</v>
      </c>
    </row>
    <row r="19" spans="1:28">
      <c r="A19" s="161">
        <f>классы!B316</f>
        <v>53</v>
      </c>
      <c r="B19" s="161" t="str">
        <f>классы!C316</f>
        <v>Швак Игорь</v>
      </c>
      <c r="C19" s="141" t="str">
        <f>IF(IFERROR(VLOOKUP(CONCATENATE($A19,C$2),Исходный!$A$3:$G$3000,6,FALSE),FALSE)=0,"-",IFERROR(VLOOKUP(CONCATENATE($A19,C$2),Исходный!$A$3:$G$3000,6,FALSE),"---"))</f>
        <v>---</v>
      </c>
      <c r="D19" s="141">
        <f>IF(IFERROR(VLOOKUP(CONCATENATE($A19,D$2),Исходный!$A$3:$G$3000,6,FALSE),FALSE)=0,"-",IFERROR(VLOOKUP(CONCATENATE($A19,D$2),Исходный!$A$3:$G$3000,6,FALSE),"---"))</f>
        <v>5</v>
      </c>
      <c r="E19" s="141" t="str">
        <f>IF(IFERROR(VLOOKUP(CONCATENATE($A19,E$2),Исходный!$A$3:$G$3000,6,FALSE),FALSE)=0,"-",IFERROR(VLOOKUP(CONCATENATE($A19,E$2),Исходный!$A$3:$G$3000,6,FALSE),"---"))</f>
        <v>---</v>
      </c>
      <c r="F19" s="141" t="str">
        <f>IF(IFERROR(VLOOKUP(CONCATENATE($A19,F$2),Исходный!$A$3:$G$3000,6,FALSE),FALSE)=0,"-",IFERROR(VLOOKUP(CONCATENATE($A19,F$2),Исходный!$A$3:$G$3000,6,FALSE),"---"))</f>
        <v>---</v>
      </c>
      <c r="G19" s="141">
        <f>IF(IFERROR(VLOOKUP(CONCATENATE($A19,G$2),Исходный!$A$3:$G$3000,6,FALSE),FALSE)=0,"-",IFERROR(VLOOKUP(CONCATENATE($A19,G$2),Исходный!$A$3:$G$3000,6,FALSE),"---"))</f>
        <v>5</v>
      </c>
      <c r="H19" s="141" t="str">
        <f>IF(IFERROR(VLOOKUP(CONCATENATE($A19,H$2),Исходный!$A$3:$G$3000,6,FALSE),FALSE)=0,"-",IFERROR(VLOOKUP(CONCATENATE($A19,H$2),Исходный!$A$3:$G$3000,6,FALSE),"---"))</f>
        <v>---</v>
      </c>
      <c r="I19" s="141" t="str">
        <f>IF(IFERROR(VLOOKUP(CONCATENATE($A19,I$2),Исходный!$A$3:$G$3000,6,FALSE),FALSE)=0,"-",IFERROR(VLOOKUP(CONCATENATE($A19,I$2),Исходный!$A$3:$G$3000,6,FALSE),"---"))</f>
        <v>-</v>
      </c>
      <c r="J19" s="141" t="str">
        <f>IF(IFERROR(VLOOKUP(CONCATENATE($A19,J$2),Исходный!$A$3:$G$3000,6,FALSE),FALSE)=0,"-",IFERROR(VLOOKUP(CONCATENATE($A19,J$2),Исходный!$A$3:$G$3000,6,FALSE),"---"))</f>
        <v>---</v>
      </c>
      <c r="K19" s="141" t="str">
        <f>IF(IFERROR(VLOOKUP(CONCATENATE($A19,K$2),Исходный!$A$3:$G$3000,6,FALSE),FALSE)=0,"-",IFERROR(VLOOKUP(CONCATENATE($A19,K$2),Исходный!$A$3:$G$3000,6,FALSE),"---"))</f>
        <v>---</v>
      </c>
      <c r="L19" s="141" t="str">
        <f>IF(IFERROR(VLOOKUP(CONCATENATE($A19,L$2),Исходный!$A$3:$G$3000,6,FALSE),FALSE)=0,"-",IFERROR(VLOOKUP(CONCATENATE($A19,L$2),Исходный!$A$3:$G$3000,6,FALSE),"---"))</f>
        <v>---</v>
      </c>
      <c r="M19" s="141">
        <f>IF(IFERROR(VLOOKUP(CONCATENATE($A19,M$2),Исходный!$A$3:$G$3000,6,FALSE),FALSE)=0,"-",IFERROR(VLOOKUP(CONCATENATE($A19,M$2),Исходный!$A$3:$G$3000,6,FALSE),"---"))</f>
        <v>7</v>
      </c>
      <c r="N19" s="141" t="str">
        <f>IF(IFERROR(VLOOKUP(CONCATENATE($A19,N$2),Исходный!$A$3:$G$3000,6,FALSE),FALSE)=0,"-",IFERROR(VLOOKUP(CONCATENATE($A19,N$2),Исходный!$A$3:$G$3000,6,FALSE),"---"))</f>
        <v>---</v>
      </c>
      <c r="O19" s="141">
        <f>IF(IFERROR(VLOOKUP(CONCATENATE($A19,O$2),Исходный!$A$3:$G$3000,6,FALSE),FALSE)=0,"-",IFERROR(VLOOKUP(CONCATENATE($A19,O$2),Исходный!$A$3:$G$3000,6,FALSE),"---"))</f>
        <v>5</v>
      </c>
      <c r="P19" s="141">
        <f>IF(IFERROR(VLOOKUP(CONCATENATE($A19,P$2),Исходный!$A$3:$G$3000,6,FALSE),FALSE)=0,"-",IFERROR(VLOOKUP(CONCATENATE($A19,P$2),Исходный!$A$3:$G$3000,6,FALSE),"---"))</f>
        <v>9</v>
      </c>
      <c r="Q19" s="141">
        <f>IF(IFERROR(VLOOKUP(CONCATENATE($A19,Q$2),Исходный!$A$3:$G$3000,6,FALSE),FALSE)=0,"-",IFERROR(VLOOKUP(CONCATENATE($A19,Q$2),Исходный!$A$3:$G$3000,6,FALSE),"---"))</f>
        <v>8</v>
      </c>
      <c r="R19" s="141" t="str">
        <f>IF(IFERROR(VLOOKUP(CONCATENATE($A19,R$2),Исходный!$A$3:$G$3000,6,FALSE),FALSE)=0,"-",IFERROR(VLOOKUP(CONCATENATE($A19,R$2),Исходный!$A$3:$G$3000,6,FALSE),"---"))</f>
        <v>---</v>
      </c>
      <c r="S19" s="62">
        <f t="shared" si="0"/>
        <v>6</v>
      </c>
      <c r="T19" s="184">
        <f t="shared" si="5"/>
        <v>5</v>
      </c>
      <c r="U19" s="184">
        <f t="shared" si="6"/>
        <v>9</v>
      </c>
      <c r="V19" s="146">
        <f t="shared" si="1"/>
        <v>6.5000060003224762</v>
      </c>
      <c r="W19" s="368">
        <f t="shared" si="7"/>
        <v>6.2500060003224762</v>
      </c>
      <c r="X19" s="62">
        <f t="shared" si="8"/>
        <v>13</v>
      </c>
      <c r="Y19" s="146">
        <f t="shared" ref="Y19:Y24" si="12">IF(S19&gt;1,VAR(C19:R19),"0")</f>
        <v>3.1</v>
      </c>
      <c r="Z19">
        <f t="shared" ref="Z19:Z24" si="13">A19</f>
        <v>53</v>
      </c>
      <c r="AA19">
        <f t="shared" ref="AA19:AB24" si="14">A19</f>
        <v>53</v>
      </c>
      <c r="AB19" t="str">
        <f t="shared" si="14"/>
        <v>Швак Игорь</v>
      </c>
    </row>
    <row r="20" spans="1:28">
      <c r="A20" s="161">
        <f>классы!B317</f>
        <v>62</v>
      </c>
      <c r="B20" s="161" t="str">
        <f>классы!C317</f>
        <v>Сорокин Юрий Владимирович</v>
      </c>
      <c r="C20" s="141" t="str">
        <f>IF(IFERROR(VLOOKUP(CONCATENATE($A20,C$2),Исходный!$A$3:$G$3000,6,FALSE),FALSE)=0,"-",IFERROR(VLOOKUP(CONCATENATE($A20,C$2),Исходный!$A$3:$G$3000,6,FALSE),"---"))</f>
        <v>---</v>
      </c>
      <c r="D20" s="141" t="str">
        <f>IF(IFERROR(VLOOKUP(CONCATENATE($A20,D$2),Исходный!$A$3:$G$3000,6,FALSE),FALSE)=0,"-",IFERROR(VLOOKUP(CONCATENATE($A20,D$2),Исходный!$A$3:$G$3000,6,FALSE),"---"))</f>
        <v>---</v>
      </c>
      <c r="E20" s="141" t="str">
        <f>IF(IFERROR(VLOOKUP(CONCATENATE($A20,E$2),Исходный!$A$3:$G$3000,6,FALSE),FALSE)=0,"-",IFERROR(VLOOKUP(CONCATENATE($A20,E$2),Исходный!$A$3:$G$3000,6,FALSE),"---"))</f>
        <v>---</v>
      </c>
      <c r="F20" s="141" t="str">
        <f>IF(IFERROR(VLOOKUP(CONCATENATE($A20,F$2),Исходный!$A$3:$G$3000,6,FALSE),FALSE)=0,"-",IFERROR(VLOOKUP(CONCATENATE($A20,F$2),Исходный!$A$3:$G$3000,6,FALSE),"---"))</f>
        <v>---</v>
      </c>
      <c r="G20" s="141" t="str">
        <f>IF(IFERROR(VLOOKUP(CONCATENATE($A20,G$2),Исходный!$A$3:$G$3000,6,FALSE),FALSE)=0,"-",IFERROR(VLOOKUP(CONCATENATE($A20,G$2),Исходный!$A$3:$G$3000,6,FALSE),"---"))</f>
        <v>---</v>
      </c>
      <c r="H20" s="141" t="str">
        <f>IF(IFERROR(VLOOKUP(CONCATENATE($A20,H$2),Исходный!$A$3:$G$3000,6,FALSE),FALSE)=0,"-",IFERROR(VLOOKUP(CONCATENATE($A20,H$2),Исходный!$A$3:$G$3000,6,FALSE),"---"))</f>
        <v>---</v>
      </c>
      <c r="I20" s="141" t="str">
        <f>IF(IFERROR(VLOOKUP(CONCATENATE($A20,I$2),Исходный!$A$3:$G$3000,6,FALSE),FALSE)=0,"-",IFERROR(VLOOKUP(CONCATENATE($A20,I$2),Исходный!$A$3:$G$3000,6,FALSE),"---"))</f>
        <v>-</v>
      </c>
      <c r="J20" s="141" t="str">
        <f>IF(IFERROR(VLOOKUP(CONCATENATE($A20,J$2),Исходный!$A$3:$G$3000,6,FALSE),FALSE)=0,"-",IFERROR(VLOOKUP(CONCATENATE($A20,J$2),Исходный!$A$3:$G$3000,6,FALSE),"---"))</f>
        <v>---</v>
      </c>
      <c r="K20" s="141" t="str">
        <f>IF(IFERROR(VLOOKUP(CONCATENATE($A20,K$2),Исходный!$A$3:$G$3000,6,FALSE),FALSE)=0,"-",IFERROR(VLOOKUP(CONCATENATE($A20,K$2),Исходный!$A$3:$G$3000,6,FALSE),"---"))</f>
        <v>---</v>
      </c>
      <c r="L20" s="141" t="str">
        <f>IF(IFERROR(VLOOKUP(CONCATENATE($A20,L$2),Исходный!$A$3:$G$3000,6,FALSE),FALSE)=0,"-",IFERROR(VLOOKUP(CONCATENATE($A20,L$2),Исходный!$A$3:$G$3000,6,FALSE),"---"))</f>
        <v>---</v>
      </c>
      <c r="M20" s="141" t="str">
        <f>IF(IFERROR(VLOOKUP(CONCATENATE($A20,M$2),Исходный!$A$3:$G$3000,6,FALSE),FALSE)=0,"-",IFERROR(VLOOKUP(CONCATENATE($A20,M$2),Исходный!$A$3:$G$3000,6,FALSE),"---"))</f>
        <v>---</v>
      </c>
      <c r="N20" s="141" t="str">
        <f>IF(IFERROR(VLOOKUP(CONCATENATE($A20,N$2),Исходный!$A$3:$G$3000,6,FALSE),FALSE)=0,"-",IFERROR(VLOOKUP(CONCATENATE($A20,N$2),Исходный!$A$3:$G$3000,6,FALSE),"---"))</f>
        <v>---</v>
      </c>
      <c r="O20" s="141">
        <f>IF(IFERROR(VLOOKUP(CONCATENATE($A20,O$2),Исходный!$A$3:$G$3000,6,FALSE),FALSE)=0,"-",IFERROR(VLOOKUP(CONCATENATE($A20,O$2),Исходный!$A$3:$G$3000,6,FALSE),"---"))</f>
        <v>6</v>
      </c>
      <c r="P20" s="141">
        <f>IF(IFERROR(VLOOKUP(CONCATENATE($A20,P$2),Исходный!$A$3:$G$3000,6,FALSE),FALSE)=0,"-",IFERROR(VLOOKUP(CONCATENATE($A20,P$2),Исходный!$A$3:$G$3000,6,FALSE),"---"))</f>
        <v>7</v>
      </c>
      <c r="Q20" s="141" t="str">
        <f>IF(IFERROR(VLOOKUP(CONCATENATE($A20,Q$2),Исходный!$A$3:$G$3000,6,FALSE),FALSE)=0,"-",IFERROR(VLOOKUP(CONCATENATE($A20,Q$2),Исходный!$A$3:$G$3000,6,FALSE),"---"))</f>
        <v>---</v>
      </c>
      <c r="R20" s="141" t="str">
        <f>IF(IFERROR(VLOOKUP(CONCATENATE($A20,R$2),Исходный!$A$3:$G$3000,6,FALSE),FALSE)=0,"-",IFERROR(VLOOKUP(CONCATENATE($A20,R$2),Исходный!$A$3:$G$3000,6,FALSE),"---"))</f>
        <v>---</v>
      </c>
      <c r="S20" s="62">
        <f t="shared" si="0"/>
        <v>2</v>
      </c>
      <c r="T20" s="184">
        <f t="shared" si="5"/>
        <v>6</v>
      </c>
      <c r="U20" s="184">
        <f t="shared" si="6"/>
        <v>7</v>
      </c>
      <c r="V20" s="146">
        <f t="shared" si="1"/>
        <v>6.5000020019960081</v>
      </c>
      <c r="W20" s="368" t="str">
        <f t="shared" si="7"/>
        <v>-</v>
      </c>
      <c r="X20" s="62" t="str">
        <f t="shared" si="8"/>
        <v>-</v>
      </c>
      <c r="Y20" s="146">
        <f t="shared" si="12"/>
        <v>0.5</v>
      </c>
      <c r="Z20">
        <f t="shared" si="13"/>
        <v>62</v>
      </c>
      <c r="AA20">
        <f t="shared" si="14"/>
        <v>62</v>
      </c>
      <c r="AB20" t="str">
        <f t="shared" si="14"/>
        <v>Сорокин Юрий Владимирович</v>
      </c>
    </row>
    <row r="21" spans="1:28">
      <c r="A21" s="161">
        <f>классы!B318</f>
        <v>64</v>
      </c>
      <c r="B21" s="161" t="str">
        <f>классы!C318</f>
        <v>Янгирова Анастасия Валерьевна</v>
      </c>
      <c r="C21" s="141" t="str">
        <f>IF(IFERROR(VLOOKUP(CONCATENATE($A21,C$2),Исходный!$A$3:$G$3000,6,FALSE),FALSE)=0,"-",IFERROR(VLOOKUP(CONCATENATE($A21,C$2),Исходный!$A$3:$G$3000,6,FALSE),"---"))</f>
        <v>---</v>
      </c>
      <c r="D21" s="141">
        <f>IF(IFERROR(VLOOKUP(CONCATENATE($A21,D$2),Исходный!$A$3:$G$3000,6,FALSE),FALSE)=0,"-",IFERROR(VLOOKUP(CONCATENATE($A21,D$2),Исходный!$A$3:$G$3000,6,FALSE),"---"))</f>
        <v>8</v>
      </c>
      <c r="E21" s="141" t="str">
        <f>IF(IFERROR(VLOOKUP(CONCATENATE($A21,E$2),Исходный!$A$3:$G$3000,6,FALSE),FALSE)=0,"-",IFERROR(VLOOKUP(CONCATENATE($A21,E$2),Исходный!$A$3:$G$3000,6,FALSE),"---"))</f>
        <v>---</v>
      </c>
      <c r="F21" s="141" t="str">
        <f>IF(IFERROR(VLOOKUP(CONCATENATE($A21,F$2),Исходный!$A$3:$G$3000,6,FALSE),FALSE)=0,"-",IFERROR(VLOOKUP(CONCATENATE($A21,F$2),Исходный!$A$3:$G$3000,6,FALSE),"---"))</f>
        <v>---</v>
      </c>
      <c r="G21" s="141">
        <f>IF(IFERROR(VLOOKUP(CONCATENATE($A21,G$2),Исходный!$A$3:$G$3000,6,FALSE),FALSE)=0,"-",IFERROR(VLOOKUP(CONCATENATE($A21,G$2),Исходный!$A$3:$G$3000,6,FALSE),"---"))</f>
        <v>5</v>
      </c>
      <c r="H21" s="141" t="str">
        <f>IF(IFERROR(VLOOKUP(CONCATENATE($A21,H$2),Исходный!$A$3:$G$3000,6,FALSE),FALSE)=0,"-",IFERROR(VLOOKUP(CONCATENATE($A21,H$2),Исходный!$A$3:$G$3000,6,FALSE),"---"))</f>
        <v>---</v>
      </c>
      <c r="I21" s="141" t="str">
        <f>IF(IFERROR(VLOOKUP(CONCATENATE($A21,I$2),Исходный!$A$3:$G$3000,6,FALSE),FALSE)=0,"-",IFERROR(VLOOKUP(CONCATENATE($A21,I$2),Исходный!$A$3:$G$3000,6,FALSE),"---"))</f>
        <v>-</v>
      </c>
      <c r="J21" s="141" t="str">
        <f>IF(IFERROR(VLOOKUP(CONCATENATE($A21,J$2),Исходный!$A$3:$G$3000,6,FALSE),FALSE)=0,"-",IFERROR(VLOOKUP(CONCATENATE($A21,J$2),Исходный!$A$3:$G$3000,6,FALSE),"---"))</f>
        <v>---</v>
      </c>
      <c r="K21" s="141" t="str">
        <f>IF(IFERROR(VLOOKUP(CONCATENATE($A21,K$2),Исходный!$A$3:$G$3000,6,FALSE),FALSE)=0,"-",IFERROR(VLOOKUP(CONCATENATE($A21,K$2),Исходный!$A$3:$G$3000,6,FALSE),"---"))</f>
        <v>---</v>
      </c>
      <c r="L21" s="141" t="str">
        <f>IF(IFERROR(VLOOKUP(CONCATENATE($A21,L$2),Исходный!$A$3:$G$3000,6,FALSE),FALSE)=0,"-",IFERROR(VLOOKUP(CONCATENATE($A21,L$2),Исходный!$A$3:$G$3000,6,FALSE),"---"))</f>
        <v>---</v>
      </c>
      <c r="M21" s="141">
        <f>IF(IFERROR(VLOOKUP(CONCATENATE($A21,M$2),Исходный!$A$3:$G$3000,6,FALSE),FALSE)=0,"-",IFERROR(VLOOKUP(CONCATENATE($A21,M$2),Исходный!$A$3:$G$3000,6,FALSE),"---"))</f>
        <v>7</v>
      </c>
      <c r="N21" s="141" t="str">
        <f>IF(IFERROR(VLOOKUP(CONCATENATE($A21,N$2),Исходный!$A$3:$G$3000,6,FALSE),FALSE)=0,"-",IFERROR(VLOOKUP(CONCATENATE($A21,N$2),Исходный!$A$3:$G$3000,6,FALSE),"---"))</f>
        <v>---</v>
      </c>
      <c r="O21" s="141">
        <f>IF(IFERROR(VLOOKUP(CONCATENATE($A21,O$2),Исходный!$A$3:$G$3000,6,FALSE),FALSE)=0,"-",IFERROR(VLOOKUP(CONCATENATE($A21,O$2),Исходный!$A$3:$G$3000,6,FALSE),"---"))</f>
        <v>4</v>
      </c>
      <c r="P21" s="141">
        <f>IF(IFERROR(VLOOKUP(CONCATENATE($A21,P$2),Исходный!$A$3:$G$3000,6,FALSE),FALSE)=0,"-",IFERROR(VLOOKUP(CONCATENATE($A21,P$2),Исходный!$A$3:$G$3000,6,FALSE),"---"))</f>
        <v>11</v>
      </c>
      <c r="Q21" s="141">
        <f>IF(IFERROR(VLOOKUP(CONCATENATE($A21,Q$2),Исходный!$A$3:$G$3000,6,FALSE),FALSE)=0,"-",IFERROR(VLOOKUP(CONCATENATE($A21,Q$2),Исходный!$A$3:$G$3000,6,FALSE),"---"))</f>
        <v>8</v>
      </c>
      <c r="R21" s="141" t="str">
        <f>IF(IFERROR(VLOOKUP(CONCATENATE($A21,R$2),Исходный!$A$3:$G$3000,6,FALSE),FALSE)=0,"-",IFERROR(VLOOKUP(CONCATENATE($A21,R$2),Исходный!$A$3:$G$3000,6,FALSE),"---"))</f>
        <v>---</v>
      </c>
      <c r="S21" s="62">
        <f t="shared" si="0"/>
        <v>6</v>
      </c>
      <c r="T21" s="184">
        <f t="shared" si="5"/>
        <v>4</v>
      </c>
      <c r="U21" s="184">
        <f t="shared" si="6"/>
        <v>11</v>
      </c>
      <c r="V21" s="146">
        <f t="shared" si="1"/>
        <v>7.166672666828803</v>
      </c>
      <c r="W21" s="368">
        <f t="shared" si="7"/>
        <v>7.000006000162136</v>
      </c>
      <c r="X21" s="62">
        <f t="shared" si="8"/>
        <v>12</v>
      </c>
      <c r="Y21" s="146">
        <f t="shared" si="12"/>
        <v>6.1666666666666625</v>
      </c>
      <c r="Z21">
        <f t="shared" si="13"/>
        <v>64</v>
      </c>
      <c r="AA21">
        <f t="shared" si="14"/>
        <v>64</v>
      </c>
      <c r="AB21" t="str">
        <f t="shared" si="14"/>
        <v>Янгирова Анастасия Валерьевна</v>
      </c>
    </row>
    <row r="22" spans="1:28">
      <c r="A22" s="161">
        <f>классы!B319</f>
        <v>65</v>
      </c>
      <c r="B22" s="161" t="str">
        <f>классы!C319</f>
        <v>Исаков Леонид Викторович</v>
      </c>
      <c r="C22" s="141">
        <f>IF(IFERROR(VLOOKUP(CONCATENATE($A22,C$2),Исходный!$A$3:$G$3000,6,FALSE),FALSE)=0,"-",IFERROR(VLOOKUP(CONCATENATE($A22,C$2),Исходный!$A$3:$G$3000,6,FALSE),"---"))</f>
        <v>11</v>
      </c>
      <c r="D22" s="141">
        <f>IF(IFERROR(VLOOKUP(CONCATENATE($A22,D$2),Исходный!$A$3:$G$3000,6,FALSE),FALSE)=0,"-",IFERROR(VLOOKUP(CONCATENATE($A22,D$2),Исходный!$A$3:$G$3000,6,FALSE),"---"))</f>
        <v>7</v>
      </c>
      <c r="E22" s="141" t="str">
        <f>IF(IFERROR(VLOOKUP(CONCATENATE($A22,E$2),Исходный!$A$3:$G$3000,6,FALSE),FALSE)=0,"-",IFERROR(VLOOKUP(CONCATENATE($A22,E$2),Исходный!$A$3:$G$3000,6,FALSE),"---"))</f>
        <v>---</v>
      </c>
      <c r="F22" s="141" t="str">
        <f>IF(IFERROR(VLOOKUP(CONCATENATE($A22,F$2),Исходный!$A$3:$G$3000,6,FALSE),FALSE)=0,"-",IFERROR(VLOOKUP(CONCATENATE($A22,F$2),Исходный!$A$3:$G$3000,6,FALSE),"---"))</f>
        <v>---</v>
      </c>
      <c r="G22" s="141">
        <f>IF(IFERROR(VLOOKUP(CONCATENATE($A22,G$2),Исходный!$A$3:$G$3000,6,FALSE),FALSE)=0,"-",IFERROR(VLOOKUP(CONCATENATE($A22,G$2),Исходный!$A$3:$G$3000,6,FALSE),"---"))</f>
        <v>10</v>
      </c>
      <c r="H22" s="141">
        <f>IF(IFERROR(VLOOKUP(CONCATENATE($A22,H$2),Исходный!$A$3:$G$3000,6,FALSE),FALSE)=0,"-",IFERROR(VLOOKUP(CONCATENATE($A22,H$2),Исходный!$A$3:$G$3000,6,FALSE),"---"))</f>
        <v>10</v>
      </c>
      <c r="I22" s="141" t="str">
        <f>IF(IFERROR(VLOOKUP(CONCATENATE($A22,I$2),Исходный!$A$3:$G$3000,6,FALSE),FALSE)=0,"-",IFERROR(VLOOKUP(CONCATENATE($A22,I$2),Исходный!$A$3:$G$3000,6,FALSE),"---"))</f>
        <v>-</v>
      </c>
      <c r="J22" s="141" t="str">
        <f>IF(IFERROR(VLOOKUP(CONCATENATE($A22,J$2),Исходный!$A$3:$G$3000,6,FALSE),FALSE)=0,"-",IFERROR(VLOOKUP(CONCATENATE($A22,J$2),Исходный!$A$3:$G$3000,6,FALSE),"---"))</f>
        <v>---</v>
      </c>
      <c r="K22" s="141" t="str">
        <f>IF(IFERROR(VLOOKUP(CONCATENATE($A22,K$2),Исходный!$A$3:$G$3000,6,FALSE),FALSE)=0,"-",IFERROR(VLOOKUP(CONCATENATE($A22,K$2),Исходный!$A$3:$G$3000,6,FALSE),"---"))</f>
        <v>---</v>
      </c>
      <c r="L22" s="141">
        <f>IF(IFERROR(VLOOKUP(CONCATENATE($A22,L$2),Исходный!$A$3:$G$3000,6,FALSE),FALSE)=0,"-",IFERROR(VLOOKUP(CONCATENATE($A22,L$2),Исходный!$A$3:$G$3000,6,FALSE),"---"))</f>
        <v>11</v>
      </c>
      <c r="M22" s="141">
        <f>IF(IFERROR(VLOOKUP(CONCATENATE($A22,M$2),Исходный!$A$3:$G$3000,6,FALSE),FALSE)=0,"-",IFERROR(VLOOKUP(CONCATENATE($A22,M$2),Исходный!$A$3:$G$3000,6,FALSE),"---"))</f>
        <v>10</v>
      </c>
      <c r="N22" s="141">
        <f>IF(IFERROR(VLOOKUP(CONCATENATE($A22,N$2),Исходный!$A$3:$G$3000,6,FALSE),FALSE)=0,"-",IFERROR(VLOOKUP(CONCATENATE($A22,N$2),Исходный!$A$3:$G$3000,6,FALSE),"---"))</f>
        <v>12</v>
      </c>
      <c r="O22" s="141">
        <f>IF(IFERROR(VLOOKUP(CONCATENATE($A22,O$2),Исходный!$A$3:$G$3000,6,FALSE),FALSE)=0,"-",IFERROR(VLOOKUP(CONCATENATE($A22,O$2),Исходный!$A$3:$G$3000,6,FALSE),"---"))</f>
        <v>5</v>
      </c>
      <c r="P22" s="141">
        <f>IF(IFERROR(VLOOKUP(CONCATENATE($A22,P$2),Исходный!$A$3:$G$3000,6,FALSE),FALSE)=0,"-",IFERROR(VLOOKUP(CONCATENATE($A22,P$2),Исходный!$A$3:$G$3000,6,FALSE),"---"))</f>
        <v>11</v>
      </c>
      <c r="Q22" s="141">
        <f>IF(IFERROR(VLOOKUP(CONCATENATE($A22,Q$2),Исходный!$A$3:$G$3000,6,FALSE),FALSE)=0,"-",IFERROR(VLOOKUP(CONCATENATE($A22,Q$2),Исходный!$A$3:$G$3000,6,FALSE),"---"))</f>
        <v>8</v>
      </c>
      <c r="R22" s="141">
        <f>IF(IFERROR(VLOOKUP(CONCATENATE($A22,R$2),Исходный!$A$3:$G$3000,6,FALSE),FALSE)=0,"-",IFERROR(VLOOKUP(CONCATENATE($A22,R$2),Исходный!$A$3:$G$3000,6,FALSE),"---"))</f>
        <v>11</v>
      </c>
      <c r="S22" s="62">
        <f t="shared" si="0"/>
        <v>11</v>
      </c>
      <c r="T22" s="184">
        <f t="shared" si="5"/>
        <v>5</v>
      </c>
      <c r="U22" s="184">
        <f t="shared" si="6"/>
        <v>12</v>
      </c>
      <c r="V22" s="146">
        <f t="shared" si="1"/>
        <v>9.6363746365880765</v>
      </c>
      <c r="W22" s="368">
        <f t="shared" si="7"/>
        <v>9.8888998891133291</v>
      </c>
      <c r="X22" s="62">
        <f t="shared" si="8"/>
        <v>1</v>
      </c>
      <c r="Y22" s="146">
        <f t="shared" si="12"/>
        <v>4.4545454545454506</v>
      </c>
      <c r="Z22">
        <f t="shared" si="13"/>
        <v>65</v>
      </c>
      <c r="AA22">
        <f t="shared" si="14"/>
        <v>65</v>
      </c>
      <c r="AB22" t="str">
        <f t="shared" si="14"/>
        <v>Исаков Леонид Викторович</v>
      </c>
    </row>
    <row r="23" spans="1:28">
      <c r="A23" s="161">
        <f>классы!B320</f>
        <v>69</v>
      </c>
      <c r="B23" s="161" t="str">
        <f>классы!C320</f>
        <v>Мораш Анастасия Юрьевна</v>
      </c>
      <c r="C23" s="141" t="str">
        <f>IF(IFERROR(VLOOKUP(CONCATENATE($A23,C$2),Исходный!$A$3:$G$3000,6,FALSE),FALSE)=0,"-",IFERROR(VLOOKUP(CONCATENATE($A23,C$2),Исходный!$A$3:$G$3000,6,FALSE),"---"))</f>
        <v>---</v>
      </c>
      <c r="D23" s="141">
        <f>IF(IFERROR(VLOOKUP(CONCATENATE($A23,D$2),Исходный!$A$3:$G$3000,6,FALSE),FALSE)=0,"-",IFERROR(VLOOKUP(CONCATENATE($A23,D$2),Исходный!$A$3:$G$3000,6,FALSE),"---"))</f>
        <v>8</v>
      </c>
      <c r="E23" s="141" t="str">
        <f>IF(IFERROR(VLOOKUP(CONCATENATE($A23,E$2),Исходный!$A$3:$G$3000,6,FALSE),FALSE)=0,"-",IFERROR(VLOOKUP(CONCATENATE($A23,E$2),Исходный!$A$3:$G$3000,6,FALSE),"---"))</f>
        <v>---</v>
      </c>
      <c r="F23" s="141" t="str">
        <f>IF(IFERROR(VLOOKUP(CONCATENATE($A23,F$2),Исходный!$A$3:$G$3000,6,FALSE),FALSE)=0,"-",IFERROR(VLOOKUP(CONCATENATE($A23,F$2),Исходный!$A$3:$G$3000,6,FALSE),"---"))</f>
        <v>---</v>
      </c>
      <c r="G23" s="141">
        <f>IF(IFERROR(VLOOKUP(CONCATENATE($A23,G$2),Исходный!$A$3:$G$3000,6,FALSE),FALSE)=0,"-",IFERROR(VLOOKUP(CONCATENATE($A23,G$2),Исходный!$A$3:$G$3000,6,FALSE),"---"))</f>
        <v>7</v>
      </c>
      <c r="H23" s="141">
        <f>IF(IFERROR(VLOOKUP(CONCATENATE($A23,H$2),Исходный!$A$3:$G$3000,6,FALSE),FALSE)=0,"-",IFERROR(VLOOKUP(CONCATENATE($A23,H$2),Исходный!$A$3:$G$3000,6,FALSE),"---"))</f>
        <v>7</v>
      </c>
      <c r="I23" s="141" t="str">
        <f>IF(IFERROR(VLOOKUP(CONCATENATE($A23,I$2),Исходный!$A$3:$G$3000,6,FALSE),FALSE)=0,"-",IFERROR(VLOOKUP(CONCATENATE($A23,I$2),Исходный!$A$3:$G$3000,6,FALSE),"---"))</f>
        <v>-</v>
      </c>
      <c r="J23" s="141" t="str">
        <f>IF(IFERROR(VLOOKUP(CONCATENATE($A23,J$2),Исходный!$A$3:$G$3000,6,FALSE),FALSE)=0,"-",IFERROR(VLOOKUP(CONCATENATE($A23,J$2),Исходный!$A$3:$G$3000,6,FALSE),"---"))</f>
        <v>---</v>
      </c>
      <c r="K23" s="141" t="str">
        <f>IF(IFERROR(VLOOKUP(CONCATENATE($A23,K$2),Исходный!$A$3:$G$3000,6,FALSE),FALSE)=0,"-",IFERROR(VLOOKUP(CONCATENATE($A23,K$2),Исходный!$A$3:$G$3000,6,FALSE),"---"))</f>
        <v>---</v>
      </c>
      <c r="L23" s="141" t="str">
        <f>IF(IFERROR(VLOOKUP(CONCATENATE($A23,L$2),Исходный!$A$3:$G$3000,6,FALSE),FALSE)=0,"-",IFERROR(VLOOKUP(CONCATENATE($A23,L$2),Исходный!$A$3:$G$3000,6,FALSE),"---"))</f>
        <v>---</v>
      </c>
      <c r="M23" s="141">
        <f>IF(IFERROR(VLOOKUP(CONCATENATE($A23,M$2),Исходный!$A$3:$G$3000,6,FALSE),FALSE)=0,"-",IFERROR(VLOOKUP(CONCATENATE($A23,M$2),Исходный!$A$3:$G$3000,6,FALSE),"---"))</f>
        <v>9</v>
      </c>
      <c r="N23" s="141" t="str">
        <f>IF(IFERROR(VLOOKUP(CONCATENATE($A23,N$2),Исходный!$A$3:$G$3000,6,FALSE),FALSE)=0,"-",IFERROR(VLOOKUP(CONCATENATE($A23,N$2),Исходный!$A$3:$G$3000,6,FALSE),"---"))</f>
        <v>---</v>
      </c>
      <c r="O23" s="141">
        <f>IF(IFERROR(VLOOKUP(CONCATENATE($A23,O$2),Исходный!$A$3:$G$3000,6,FALSE),FALSE)=0,"-",IFERROR(VLOOKUP(CONCATENATE($A23,O$2),Исходный!$A$3:$G$3000,6,FALSE),"---"))</f>
        <v>6</v>
      </c>
      <c r="P23" s="141">
        <f>IF(IFERROR(VLOOKUP(CONCATENATE($A23,P$2),Исходный!$A$3:$G$3000,6,FALSE),FALSE)=0,"-",IFERROR(VLOOKUP(CONCATENATE($A23,P$2),Исходный!$A$3:$G$3000,6,FALSE),"---"))</f>
        <v>7</v>
      </c>
      <c r="Q23" s="141">
        <f>IF(IFERROR(VLOOKUP(CONCATENATE($A23,Q$2),Исходный!$A$3:$G$3000,6,FALSE),FALSE)=0,"-",IFERROR(VLOOKUP(CONCATENATE($A23,Q$2),Исходный!$A$3:$G$3000,6,FALSE),"---"))</f>
        <v>8</v>
      </c>
      <c r="R23" s="141" t="str">
        <f>IF(IFERROR(VLOOKUP(CONCATENATE($A23,R$2),Исходный!$A$3:$G$3000,6,FALSE),FALSE)=0,"-",IFERROR(VLOOKUP(CONCATENATE($A23,R$2),Исходный!$A$3:$G$3000,6,FALSE),"---"))</f>
        <v>---</v>
      </c>
      <c r="S23" s="62">
        <f t="shared" si="0"/>
        <v>7</v>
      </c>
      <c r="T23" s="184">
        <f t="shared" si="5"/>
        <v>6</v>
      </c>
      <c r="U23" s="184">
        <f t="shared" si="6"/>
        <v>9</v>
      </c>
      <c r="V23" s="146">
        <f t="shared" si="1"/>
        <v>7.4285784296203277</v>
      </c>
      <c r="W23" s="368">
        <f t="shared" si="7"/>
        <v>7.4000070010488992</v>
      </c>
      <c r="X23" s="62">
        <f t="shared" si="8"/>
        <v>8</v>
      </c>
      <c r="Y23" s="146">
        <f t="shared" si="12"/>
        <v>0.95238095238095377</v>
      </c>
      <c r="Z23">
        <f t="shared" si="13"/>
        <v>69</v>
      </c>
      <c r="AA23">
        <f t="shared" si="14"/>
        <v>69</v>
      </c>
      <c r="AB23" t="str">
        <f t="shared" si="14"/>
        <v>Мораш Анастасия Юрьевна</v>
      </c>
    </row>
    <row r="24" spans="1:28">
      <c r="A24" s="161">
        <f>классы!B321</f>
        <v>72</v>
      </c>
      <c r="B24" s="161" t="str">
        <f>классы!C321</f>
        <v>Лехан Сергей Антонович</v>
      </c>
      <c r="C24" s="141" t="str">
        <f>IF(IFERROR(VLOOKUP(CONCATENATE($A24,C$2),Исходный!$A$3:$G$3000,6,FALSE),FALSE)=0,"-",IFERROR(VLOOKUP(CONCATENATE($A24,C$2),Исходный!$A$3:$G$3000,6,FALSE),"---"))</f>
        <v>-</v>
      </c>
      <c r="D24" s="141" t="str">
        <f>IF(IFERROR(VLOOKUP(CONCATENATE($A24,D$2),Исходный!$A$3:$G$3000,6,FALSE),FALSE)=0,"-",IFERROR(VLOOKUP(CONCATENATE($A24,D$2),Исходный!$A$3:$G$3000,6,FALSE),"---"))</f>
        <v>-</v>
      </c>
      <c r="E24" s="141" t="str">
        <f>IF(IFERROR(VLOOKUP(CONCATENATE($A24,E$2),Исходный!$A$3:$G$3000,6,FALSE),FALSE)=0,"-",IFERROR(VLOOKUP(CONCATENATE($A24,E$2),Исходный!$A$3:$G$3000,6,FALSE),"---"))</f>
        <v>---</v>
      </c>
      <c r="F24" s="141" t="str">
        <f>IF(IFERROR(VLOOKUP(CONCATENATE($A24,F$2),Исходный!$A$3:$G$3000,6,FALSE),FALSE)=0,"-",IFERROR(VLOOKUP(CONCATENATE($A24,F$2),Исходный!$A$3:$G$3000,6,FALSE),"---"))</f>
        <v>---</v>
      </c>
      <c r="G24" s="141" t="str">
        <f>IF(IFERROR(VLOOKUP(CONCATENATE($A24,G$2),Исходный!$A$3:$G$3000,6,FALSE),FALSE)=0,"-",IFERROR(VLOOKUP(CONCATENATE($A24,G$2),Исходный!$A$3:$G$3000,6,FALSE),"---"))</f>
        <v>-</v>
      </c>
      <c r="H24" s="141" t="str">
        <f>IF(IFERROR(VLOOKUP(CONCATENATE($A24,H$2),Исходный!$A$3:$G$3000,6,FALSE),FALSE)=0,"-",IFERROR(VLOOKUP(CONCATENATE($A24,H$2),Исходный!$A$3:$G$3000,6,FALSE),"---"))</f>
        <v>-</v>
      </c>
      <c r="I24" s="141" t="str">
        <f>IF(IFERROR(VLOOKUP(CONCATENATE($A24,I$2),Исходный!$A$3:$G$3000,6,FALSE),FALSE)=0,"-",IFERROR(VLOOKUP(CONCATENATE($A24,I$2),Исходный!$A$3:$G$3000,6,FALSE),"---"))</f>
        <v>-</v>
      </c>
      <c r="J24" s="141" t="str">
        <f>IF(IFERROR(VLOOKUP(CONCATENATE($A24,J$2),Исходный!$A$3:$G$3000,6,FALSE),FALSE)=0,"-",IFERROR(VLOOKUP(CONCATENATE($A24,J$2),Исходный!$A$3:$G$3000,6,FALSE),"---"))</f>
        <v>---</v>
      </c>
      <c r="K24" s="141" t="str">
        <f>IF(IFERROR(VLOOKUP(CONCATENATE($A24,K$2),Исходный!$A$3:$G$3000,6,FALSE),FALSE)=0,"-",IFERROR(VLOOKUP(CONCATENATE($A24,K$2),Исходный!$A$3:$G$3000,6,FALSE),"---"))</f>
        <v>---</v>
      </c>
      <c r="L24" s="141" t="str">
        <f>IF(IFERROR(VLOOKUP(CONCATENATE($A24,L$2),Исходный!$A$3:$G$3000,6,FALSE),FALSE)=0,"-",IFERROR(VLOOKUP(CONCATENATE($A24,L$2),Исходный!$A$3:$G$3000,6,FALSE),"---"))</f>
        <v>---</v>
      </c>
      <c r="M24" s="141" t="str">
        <f>IF(IFERROR(VLOOKUP(CONCATENATE($A24,M$2),Исходный!$A$3:$G$3000,6,FALSE),FALSE)=0,"-",IFERROR(VLOOKUP(CONCATENATE($A24,M$2),Исходный!$A$3:$G$3000,6,FALSE),"---"))</f>
        <v>-</v>
      </c>
      <c r="N24" s="141" t="str">
        <f>IF(IFERROR(VLOOKUP(CONCATENATE($A24,N$2),Исходный!$A$3:$G$3000,6,FALSE),FALSE)=0,"-",IFERROR(VLOOKUP(CONCATENATE($A24,N$2),Исходный!$A$3:$G$3000,6,FALSE),"---"))</f>
        <v>---</v>
      </c>
      <c r="O24" s="141" t="str">
        <f>IF(IFERROR(VLOOKUP(CONCATENATE($A24,O$2),Исходный!$A$3:$G$3000,6,FALSE),FALSE)=0,"-",IFERROR(VLOOKUP(CONCATENATE($A24,O$2),Исходный!$A$3:$G$3000,6,FALSE),"---"))</f>
        <v>-</v>
      </c>
      <c r="P24" s="141" t="str">
        <f>IF(IFERROR(VLOOKUP(CONCATENATE($A24,P$2),Исходный!$A$3:$G$3000,6,FALSE),FALSE)=0,"-",IFERROR(VLOOKUP(CONCATENATE($A24,P$2),Исходный!$A$3:$G$3000,6,FALSE),"---"))</f>
        <v>-</v>
      </c>
      <c r="Q24" s="141" t="str">
        <f>IF(IFERROR(VLOOKUP(CONCATENATE($A24,Q$2),Исходный!$A$3:$G$3000,6,FALSE),FALSE)=0,"-",IFERROR(VLOOKUP(CONCATENATE($A24,Q$2),Исходный!$A$3:$G$3000,6,FALSE),"---"))</f>
        <v>-</v>
      </c>
      <c r="R24" s="141" t="str">
        <f>IF(IFERROR(VLOOKUP(CONCATENATE($A24,R$2),Исходный!$A$3:$G$3000,6,FALSE),FALSE)=0,"-",IFERROR(VLOOKUP(CONCATENATE($A24,R$2),Исходный!$A$3:$G$3000,6,FALSE),"---"))</f>
        <v>---</v>
      </c>
      <c r="S24" s="62">
        <f t="shared" si="0"/>
        <v>0</v>
      </c>
      <c r="T24" s="184">
        <f t="shared" si="5"/>
        <v>0</v>
      </c>
      <c r="U24" s="184">
        <f t="shared" si="6"/>
        <v>0</v>
      </c>
      <c r="V24" s="146" t="str">
        <f t="shared" si="1"/>
        <v>-</v>
      </c>
      <c r="W24" s="368" t="str">
        <f t="shared" si="7"/>
        <v>-</v>
      </c>
      <c r="X24" s="62" t="str">
        <f t="shared" si="8"/>
        <v>-</v>
      </c>
      <c r="Y24" s="146" t="str">
        <f t="shared" si="12"/>
        <v>0</v>
      </c>
      <c r="Z24">
        <f t="shared" si="13"/>
        <v>72</v>
      </c>
      <c r="AA24">
        <f t="shared" si="14"/>
        <v>72</v>
      </c>
      <c r="AB24" t="str">
        <f t="shared" si="14"/>
        <v>Лехан Сергей Антонович</v>
      </c>
    </row>
    <row r="25" spans="1:28">
      <c r="A25" s="9"/>
      <c r="B25" s="130" t="s">
        <v>156</v>
      </c>
      <c r="C25" s="130">
        <f t="shared" ref="C25:N25" si="15">COUNTIF(C3:C24,"&gt;0")</f>
        <v>10</v>
      </c>
      <c r="D25" s="130">
        <f t="shared" si="15"/>
        <v>15</v>
      </c>
      <c r="E25" s="130">
        <f t="shared" si="15"/>
        <v>0</v>
      </c>
      <c r="F25" s="130">
        <f t="shared" si="15"/>
        <v>0</v>
      </c>
      <c r="G25" s="130">
        <f t="shared" si="15"/>
        <v>13</v>
      </c>
      <c r="H25" s="130">
        <f t="shared" si="15"/>
        <v>11</v>
      </c>
      <c r="I25" s="130">
        <f t="shared" si="15"/>
        <v>0</v>
      </c>
      <c r="J25" s="130">
        <f t="shared" si="15"/>
        <v>0</v>
      </c>
      <c r="K25" s="130">
        <f t="shared" si="15"/>
        <v>0</v>
      </c>
      <c r="L25" s="130">
        <f t="shared" si="15"/>
        <v>11</v>
      </c>
      <c r="M25" s="130">
        <f t="shared" si="15"/>
        <v>16</v>
      </c>
      <c r="N25" s="130">
        <f t="shared" si="15"/>
        <v>2</v>
      </c>
      <c r="O25" s="130">
        <f t="shared" ref="O25:P25" si="16">COUNTIF(O3:O24,"&gt;0")</f>
        <v>17</v>
      </c>
      <c r="P25" s="130">
        <f t="shared" si="16"/>
        <v>17</v>
      </c>
      <c r="Q25" s="130">
        <f>COUNTIF(Q3:Q24,"&gt;0")</f>
        <v>16</v>
      </c>
      <c r="R25" s="130">
        <f>COUNTIF(R3:R24,"&gt;0")</f>
        <v>3</v>
      </c>
      <c r="S25" s="62">
        <f>SUM(S3:S24)</f>
        <v>131</v>
      </c>
      <c r="T25" s="62"/>
      <c r="U25" s="62"/>
      <c r="V25" s="146">
        <f>AVERAGE(V3:V24)</f>
        <v>7.4575622435773532</v>
      </c>
      <c r="W25" s="368"/>
      <c r="X25" s="11"/>
      <c r="Y25" s="146">
        <f>AVERAGEIF(Y3:Y24,"&gt;0",Y3:Y24)</f>
        <v>2.2743570155334858</v>
      </c>
    </row>
    <row r="26" spans="1:28">
      <c r="A26" s="9"/>
      <c r="B26" s="9" t="s">
        <v>157</v>
      </c>
      <c r="C26" s="147">
        <f t="shared" ref="C26:N26" si="17">IF(C25&gt;0,C52/C25,"-")</f>
        <v>0.65131515324162426</v>
      </c>
      <c r="D26" s="147">
        <f t="shared" si="17"/>
        <v>-0.61023654255170712</v>
      </c>
      <c r="E26" s="147" t="str">
        <f t="shared" si="17"/>
        <v>-</v>
      </c>
      <c r="F26" s="147" t="str">
        <f t="shared" si="17"/>
        <v>-</v>
      </c>
      <c r="G26" s="147">
        <f t="shared" si="17"/>
        <v>-0.16840372479067806</v>
      </c>
      <c r="H26" s="147">
        <f t="shared" si="17"/>
        <v>0.67164941195875305</v>
      </c>
      <c r="I26" s="147" t="str">
        <f t="shared" si="17"/>
        <v>-</v>
      </c>
      <c r="J26" s="147" t="str">
        <f t="shared" si="17"/>
        <v>-</v>
      </c>
      <c r="K26" s="147" t="str">
        <f t="shared" si="17"/>
        <v>-</v>
      </c>
      <c r="L26" s="147">
        <f t="shared" si="17"/>
        <v>0.47522093132074039</v>
      </c>
      <c r="M26" s="147">
        <f t="shared" si="17"/>
        <v>0.29509024132381251</v>
      </c>
      <c r="N26" s="147">
        <f t="shared" si="17"/>
        <v>0.48180768150514952</v>
      </c>
      <c r="O26" s="147">
        <f t="shared" ref="O26:P26" si="18">IF(O25&gt;0,O52/O25,"-")</f>
        <v>-1.6928563612244123</v>
      </c>
      <c r="P26" s="147">
        <f t="shared" si="18"/>
        <v>1.071849521128529</v>
      </c>
      <c r="Q26" s="147">
        <f>IF(Q25&gt;0,Q52/Q25,"-")</f>
        <v>-0.26740975867618749</v>
      </c>
      <c r="R26" s="147">
        <f>IF(R25&gt;0,R52/R25,"-")</f>
        <v>0.45453512063355345</v>
      </c>
      <c r="S26" s="9">
        <f>COUNTIF(S3:S24,"&gt;0")</f>
        <v>17</v>
      </c>
      <c r="T26" s="9"/>
      <c r="U26" s="9"/>
      <c r="V26" s="121"/>
      <c r="W26" s="369"/>
      <c r="X26" s="9"/>
      <c r="Y26" s="9"/>
    </row>
    <row r="27" spans="1:28">
      <c r="A27" s="9"/>
      <c r="B27" s="9" t="s">
        <v>158</v>
      </c>
      <c r="C27" s="147">
        <f t="shared" ref="C27:N27" si="19">IF(C25&gt;0,C53/C25,"-")</f>
        <v>1.1563227537328806</v>
      </c>
      <c r="D27" s="147">
        <f t="shared" si="19"/>
        <v>1.1746760531538685</v>
      </c>
      <c r="E27" s="147" t="str">
        <f t="shared" si="19"/>
        <v>-</v>
      </c>
      <c r="F27" s="147" t="str">
        <f t="shared" si="19"/>
        <v>-</v>
      </c>
      <c r="G27" s="147">
        <f t="shared" si="19"/>
        <v>1.0666479341882771</v>
      </c>
      <c r="H27" s="147">
        <f t="shared" si="19"/>
        <v>0.82425081490345586</v>
      </c>
      <c r="I27" s="147" t="str">
        <f t="shared" si="19"/>
        <v>-</v>
      </c>
      <c r="J27" s="147" t="str">
        <f t="shared" si="19"/>
        <v>-</v>
      </c>
      <c r="K27" s="147" t="str">
        <f t="shared" si="19"/>
        <v>-</v>
      </c>
      <c r="L27" s="147">
        <f t="shared" si="19"/>
        <v>0.72847186684559517</v>
      </c>
      <c r="M27" s="147">
        <f t="shared" si="19"/>
        <v>0.60303524971092282</v>
      </c>
      <c r="N27" s="147">
        <f t="shared" si="19"/>
        <v>1.881817681906774</v>
      </c>
      <c r="O27" s="147">
        <f t="shared" ref="O27:P27" si="20">IF(O25&gt;0,O53/O25,"-")</f>
        <v>1.9546189493108397</v>
      </c>
      <c r="P27" s="147">
        <f t="shared" si="20"/>
        <v>1.2668115048081101</v>
      </c>
      <c r="Q27" s="147">
        <f>IF(Q25&gt;0,Q53/Q25,"-")</f>
        <v>0.92598535744604971</v>
      </c>
      <c r="R27" s="147">
        <f>IF(R25&gt;0,R53/R25,"-")</f>
        <v>1.3878751213470746</v>
      </c>
      <c r="S27" s="9"/>
      <c r="T27" s="9"/>
      <c r="U27" s="9"/>
      <c r="V27" s="121"/>
      <c r="W27" s="369"/>
      <c r="X27" s="9"/>
      <c r="Y27" s="9"/>
    </row>
    <row r="29" spans="1:28">
      <c r="B29" s="148" t="s">
        <v>159</v>
      </c>
    </row>
    <row r="30" spans="1:28">
      <c r="A30" s="161">
        <f t="shared" ref="A30:B51" si="21">A3</f>
        <v>6</v>
      </c>
      <c r="B30" s="161" t="str">
        <f t="shared" si="21"/>
        <v>Вастаев Александр</v>
      </c>
      <c r="C30" s="147" t="str">
        <f>IFERROR(C3-$V3,"-")</f>
        <v>-</v>
      </c>
      <c r="D30" s="147" t="str">
        <f t="shared" ref="D30:R30" si="22">IFERROR(D3-$V3,"-")</f>
        <v>-</v>
      </c>
      <c r="E30" s="147" t="str">
        <f t="shared" si="22"/>
        <v>-</v>
      </c>
      <c r="F30" s="147" t="str">
        <f t="shared" si="22"/>
        <v>-</v>
      </c>
      <c r="G30" s="147" t="str">
        <f t="shared" si="22"/>
        <v>-</v>
      </c>
      <c r="H30" s="147" t="str">
        <f t="shared" si="22"/>
        <v>-</v>
      </c>
      <c r="I30" s="147" t="str">
        <f t="shared" si="22"/>
        <v>-</v>
      </c>
      <c r="J30" s="147" t="str">
        <f t="shared" si="22"/>
        <v>-</v>
      </c>
      <c r="K30" s="147" t="str">
        <f t="shared" si="22"/>
        <v>-</v>
      </c>
      <c r="L30" s="147" t="str">
        <f t="shared" si="22"/>
        <v>-</v>
      </c>
      <c r="M30" s="147" t="str">
        <f t="shared" si="22"/>
        <v>-</v>
      </c>
      <c r="N30" s="147" t="str">
        <f t="shared" si="22"/>
        <v>-</v>
      </c>
      <c r="O30" s="147" t="str">
        <f t="shared" ref="O30:P30" si="23">IFERROR(O3-$V3,"-")</f>
        <v>-</v>
      </c>
      <c r="P30" s="147" t="str">
        <f t="shared" si="23"/>
        <v>-</v>
      </c>
      <c r="Q30" s="147" t="str">
        <f t="shared" si="22"/>
        <v>-</v>
      </c>
      <c r="R30" s="147" t="str">
        <f t="shared" si="22"/>
        <v>-</v>
      </c>
    </row>
    <row r="31" spans="1:28">
      <c r="A31" s="161">
        <f t="shared" si="21"/>
        <v>17</v>
      </c>
      <c r="B31" s="161" t="str">
        <f t="shared" si="21"/>
        <v>Касьянов Юрий Владимирович</v>
      </c>
      <c r="C31" s="147" t="str">
        <f t="shared" ref="C31:R31" si="24">IFERROR(C4-$V4,"-")</f>
        <v>-</v>
      </c>
      <c r="D31" s="147">
        <f t="shared" si="24"/>
        <v>-0.12500800143383906</v>
      </c>
      <c r="E31" s="147" t="str">
        <f t="shared" si="24"/>
        <v>-</v>
      </c>
      <c r="F31" s="147" t="str">
        <f t="shared" si="24"/>
        <v>-</v>
      </c>
      <c r="G31" s="147">
        <f t="shared" si="24"/>
        <v>-1.1250080014338391</v>
      </c>
      <c r="H31" s="147">
        <f t="shared" si="24"/>
        <v>0.87499199856616094</v>
      </c>
      <c r="I31" s="147" t="str">
        <f t="shared" si="24"/>
        <v>-</v>
      </c>
      <c r="J31" s="147" t="str">
        <f t="shared" si="24"/>
        <v>-</v>
      </c>
      <c r="K31" s="147" t="str">
        <f t="shared" si="24"/>
        <v>-</v>
      </c>
      <c r="L31" s="147">
        <f t="shared" si="24"/>
        <v>-0.12500800143383906</v>
      </c>
      <c r="M31" s="147">
        <f t="shared" si="24"/>
        <v>0.87499199856616094</v>
      </c>
      <c r="N31" s="147" t="str">
        <f t="shared" si="24"/>
        <v>-</v>
      </c>
      <c r="O31" s="147">
        <f t="shared" si="24"/>
        <v>-1.1250080014338391</v>
      </c>
      <c r="P31" s="147">
        <f t="shared" si="24"/>
        <v>0.87499199856616094</v>
      </c>
      <c r="Q31" s="147">
        <f t="shared" si="24"/>
        <v>-0.12500800143383906</v>
      </c>
      <c r="R31" s="147" t="str">
        <f t="shared" si="24"/>
        <v>-</v>
      </c>
    </row>
    <row r="32" spans="1:28">
      <c r="A32" s="161">
        <f t="shared" si="21"/>
        <v>18</v>
      </c>
      <c r="B32" s="161" t="str">
        <f t="shared" si="21"/>
        <v>Олег Маргулис</v>
      </c>
      <c r="C32" s="147" t="str">
        <f t="shared" ref="C32:R32" si="25">IFERROR(C5-$V5,"-")</f>
        <v>-</v>
      </c>
      <c r="D32" s="147" t="str">
        <f t="shared" si="25"/>
        <v>-</v>
      </c>
      <c r="E32" s="147" t="str">
        <f t="shared" si="25"/>
        <v>-</v>
      </c>
      <c r="F32" s="147" t="str">
        <f t="shared" si="25"/>
        <v>-</v>
      </c>
      <c r="G32" s="147" t="str">
        <f t="shared" si="25"/>
        <v>-</v>
      </c>
      <c r="H32" s="147" t="str">
        <f t="shared" si="25"/>
        <v>-</v>
      </c>
      <c r="I32" s="147" t="str">
        <f t="shared" si="25"/>
        <v>-</v>
      </c>
      <c r="J32" s="147" t="str">
        <f t="shared" si="25"/>
        <v>-</v>
      </c>
      <c r="K32" s="147" t="str">
        <f t="shared" si="25"/>
        <v>-</v>
      </c>
      <c r="L32" s="147" t="str">
        <f t="shared" si="25"/>
        <v>-</v>
      </c>
      <c r="M32" s="147" t="str">
        <f t="shared" si="25"/>
        <v>-</v>
      </c>
      <c r="N32" s="147" t="str">
        <f t="shared" si="25"/>
        <v>-</v>
      </c>
      <c r="O32" s="147" t="str">
        <f t="shared" si="25"/>
        <v>-</v>
      </c>
      <c r="P32" s="147" t="str">
        <f t="shared" si="25"/>
        <v>-</v>
      </c>
      <c r="Q32" s="147" t="str">
        <f t="shared" si="25"/>
        <v>-</v>
      </c>
      <c r="R32" s="147" t="str">
        <f t="shared" si="25"/>
        <v>-</v>
      </c>
    </row>
    <row r="33" spans="1:18">
      <c r="A33" s="161">
        <f t="shared" si="21"/>
        <v>25</v>
      </c>
      <c r="B33" s="161" t="str">
        <f t="shared" si="21"/>
        <v>Родимцев Андрей Александрович</v>
      </c>
      <c r="C33" s="147">
        <f t="shared" ref="C33:R33" si="26">IFERROR(C6-$V6,"-")</f>
        <v>1.6249919998049176</v>
      </c>
      <c r="D33" s="147">
        <f t="shared" si="26"/>
        <v>-3.3750080001950824</v>
      </c>
      <c r="E33" s="147" t="str">
        <f t="shared" si="26"/>
        <v>-</v>
      </c>
      <c r="F33" s="147" t="str">
        <f t="shared" si="26"/>
        <v>-</v>
      </c>
      <c r="G33" s="147" t="str">
        <f t="shared" si="26"/>
        <v>-</v>
      </c>
      <c r="H33" s="147">
        <f t="shared" si="26"/>
        <v>0.6249919998049176</v>
      </c>
      <c r="I33" s="147" t="str">
        <f t="shared" si="26"/>
        <v>-</v>
      </c>
      <c r="J33" s="147" t="str">
        <f t="shared" si="26"/>
        <v>-</v>
      </c>
      <c r="K33" s="147" t="str">
        <f t="shared" si="26"/>
        <v>-</v>
      </c>
      <c r="L33" s="147">
        <f t="shared" si="26"/>
        <v>0.6249919998049176</v>
      </c>
      <c r="M33" s="147">
        <f t="shared" si="26"/>
        <v>-0.3750080001950824</v>
      </c>
      <c r="N33" s="147" t="str">
        <f t="shared" si="26"/>
        <v>-</v>
      </c>
      <c r="O33" s="147">
        <f t="shared" si="26"/>
        <v>1.6249919998049176</v>
      </c>
      <c r="P33" s="147">
        <f t="shared" si="26"/>
        <v>2.6249919998049176</v>
      </c>
      <c r="Q33" s="147">
        <f t="shared" si="26"/>
        <v>-3.3750080001950824</v>
      </c>
      <c r="R33" s="147" t="str">
        <f t="shared" si="26"/>
        <v>-</v>
      </c>
    </row>
    <row r="34" spans="1:18">
      <c r="A34" s="161">
        <f t="shared" si="21"/>
        <v>28</v>
      </c>
      <c r="B34" s="161" t="str">
        <f t="shared" si="21"/>
        <v>Лехан Сергей Антонович</v>
      </c>
      <c r="C34" s="147" t="str">
        <f t="shared" ref="C34:R34" si="27">IFERROR(C7-$V7,"-")</f>
        <v>-</v>
      </c>
      <c r="D34" s="147">
        <f t="shared" si="27"/>
        <v>1.8571358565905314</v>
      </c>
      <c r="E34" s="147" t="str">
        <f t="shared" si="27"/>
        <v>-</v>
      </c>
      <c r="F34" s="147" t="str">
        <f t="shared" si="27"/>
        <v>-</v>
      </c>
      <c r="G34" s="147">
        <f t="shared" si="27"/>
        <v>-0.14286414340946862</v>
      </c>
      <c r="H34" s="147" t="str">
        <f t="shared" si="27"/>
        <v>-</v>
      </c>
      <c r="I34" s="147" t="str">
        <f t="shared" si="27"/>
        <v>-</v>
      </c>
      <c r="J34" s="147" t="str">
        <f t="shared" si="27"/>
        <v>-</v>
      </c>
      <c r="K34" s="147" t="str">
        <f t="shared" si="27"/>
        <v>-</v>
      </c>
      <c r="L34" s="147">
        <f t="shared" si="27"/>
        <v>-0.14286414340946862</v>
      </c>
      <c r="M34" s="147">
        <f t="shared" si="27"/>
        <v>0.85713585659053138</v>
      </c>
      <c r="N34" s="147" t="str">
        <f t="shared" si="27"/>
        <v>-</v>
      </c>
      <c r="O34" s="147">
        <f t="shared" si="27"/>
        <v>-2.1428641434094686</v>
      </c>
      <c r="P34" s="147">
        <f t="shared" si="27"/>
        <v>0.85713585659053138</v>
      </c>
      <c r="Q34" s="147">
        <f t="shared" si="27"/>
        <v>-1.1428641434094686</v>
      </c>
      <c r="R34" s="147" t="str">
        <f t="shared" si="27"/>
        <v>-</v>
      </c>
    </row>
    <row r="35" spans="1:18">
      <c r="A35" s="161">
        <f t="shared" si="21"/>
        <v>30</v>
      </c>
      <c r="B35" s="161" t="str">
        <f t="shared" si="21"/>
        <v>Пономарев Сергей Анатольевич</v>
      </c>
      <c r="C35" s="147">
        <f t="shared" ref="C35:R35" si="28">IFERROR(C8-$V8,"-")</f>
        <v>-1.125008000543394</v>
      </c>
      <c r="D35" s="147" t="str">
        <f t="shared" si="28"/>
        <v>-</v>
      </c>
      <c r="E35" s="147" t="str">
        <f t="shared" si="28"/>
        <v>-</v>
      </c>
      <c r="F35" s="147" t="str">
        <f t="shared" si="28"/>
        <v>-</v>
      </c>
      <c r="G35" s="147">
        <f t="shared" si="28"/>
        <v>-0.125008000543394</v>
      </c>
      <c r="H35" s="147">
        <f t="shared" si="28"/>
        <v>0.874991999456606</v>
      </c>
      <c r="I35" s="147" t="str">
        <f t="shared" si="28"/>
        <v>-</v>
      </c>
      <c r="J35" s="147" t="str">
        <f t="shared" si="28"/>
        <v>-</v>
      </c>
      <c r="K35" s="147" t="str">
        <f t="shared" si="28"/>
        <v>-</v>
      </c>
      <c r="L35" s="147">
        <f t="shared" si="28"/>
        <v>-1.125008000543394</v>
      </c>
      <c r="M35" s="147">
        <f t="shared" si="28"/>
        <v>1.874991999456606</v>
      </c>
      <c r="N35" s="147" t="str">
        <f t="shared" si="28"/>
        <v>-</v>
      </c>
      <c r="O35" s="147">
        <f t="shared" si="28"/>
        <v>-1.125008000543394</v>
      </c>
      <c r="P35" s="147">
        <f t="shared" si="28"/>
        <v>1.874991999456606</v>
      </c>
      <c r="Q35" s="147">
        <f t="shared" si="28"/>
        <v>-1.125008000543394</v>
      </c>
      <c r="R35" s="147" t="str">
        <f t="shared" si="28"/>
        <v>-</v>
      </c>
    </row>
    <row r="36" spans="1:18">
      <c r="A36" s="161">
        <f t="shared" si="21"/>
        <v>32</v>
      </c>
      <c r="B36" s="161" t="str">
        <f t="shared" si="21"/>
        <v>Карначёв Александр Евгеньевич</v>
      </c>
      <c r="C36" s="147" t="str">
        <f t="shared" ref="C36:R36" si="29">IFERROR(C9-$V9,"-")</f>
        <v>-</v>
      </c>
      <c r="D36" s="147" t="str">
        <f t="shared" si="29"/>
        <v>-</v>
      </c>
      <c r="E36" s="147" t="str">
        <f t="shared" si="29"/>
        <v>-</v>
      </c>
      <c r="F36" s="147" t="str">
        <f t="shared" si="29"/>
        <v>-</v>
      </c>
      <c r="G36" s="147" t="str">
        <f t="shared" si="29"/>
        <v>-</v>
      </c>
      <c r="H36" s="147" t="str">
        <f t="shared" si="29"/>
        <v>-</v>
      </c>
      <c r="I36" s="147" t="str">
        <f t="shared" si="29"/>
        <v>-</v>
      </c>
      <c r="J36" s="147" t="str">
        <f t="shared" si="29"/>
        <v>-</v>
      </c>
      <c r="K36" s="147" t="str">
        <f t="shared" si="29"/>
        <v>-</v>
      </c>
      <c r="L36" s="147" t="str">
        <f t="shared" si="29"/>
        <v>-</v>
      </c>
      <c r="M36" s="147" t="str">
        <f t="shared" si="29"/>
        <v>-</v>
      </c>
      <c r="N36" s="147" t="str">
        <f t="shared" si="29"/>
        <v>-</v>
      </c>
      <c r="O36" s="147" t="str">
        <f t="shared" si="29"/>
        <v>-</v>
      </c>
      <c r="P36" s="147" t="str">
        <f t="shared" si="29"/>
        <v>-</v>
      </c>
      <c r="Q36" s="147" t="str">
        <f t="shared" si="29"/>
        <v>-</v>
      </c>
      <c r="R36" s="147" t="str">
        <f t="shared" si="29"/>
        <v>-</v>
      </c>
    </row>
    <row r="37" spans="1:18">
      <c r="A37" s="161">
        <f t="shared" si="21"/>
        <v>39</v>
      </c>
      <c r="B37" s="161" t="str">
        <f t="shared" si="21"/>
        <v>Команда "Держи Забрало"</v>
      </c>
      <c r="C37" s="147">
        <f t="shared" ref="C37:R37" si="30">IFERROR(C10-$V10,"-")</f>
        <v>-0.60001000044098163</v>
      </c>
      <c r="D37" s="147">
        <f t="shared" si="30"/>
        <v>0.39998999955901837</v>
      </c>
      <c r="E37" s="147" t="str">
        <f t="shared" si="30"/>
        <v>-</v>
      </c>
      <c r="F37" s="147" t="str">
        <f t="shared" si="30"/>
        <v>-</v>
      </c>
      <c r="G37" s="147">
        <f t="shared" si="30"/>
        <v>0.39998999955901837</v>
      </c>
      <c r="H37" s="147">
        <f t="shared" si="30"/>
        <v>0.39998999955901837</v>
      </c>
      <c r="I37" s="147" t="str">
        <f t="shared" si="30"/>
        <v>-</v>
      </c>
      <c r="J37" s="147" t="str">
        <f t="shared" si="30"/>
        <v>-</v>
      </c>
      <c r="K37" s="147" t="str">
        <f t="shared" si="30"/>
        <v>-</v>
      </c>
      <c r="L37" s="147">
        <f t="shared" si="30"/>
        <v>1.3999899995590184</v>
      </c>
      <c r="M37" s="147">
        <f t="shared" si="30"/>
        <v>-0.60001000044098163</v>
      </c>
      <c r="N37" s="147" t="str">
        <f t="shared" si="30"/>
        <v>-</v>
      </c>
      <c r="O37" s="147">
        <f t="shared" si="30"/>
        <v>-3.6000100004409816</v>
      </c>
      <c r="P37" s="147">
        <f t="shared" si="30"/>
        <v>1.3999899995590184</v>
      </c>
      <c r="Q37" s="147">
        <f t="shared" si="30"/>
        <v>-0.60001000044098163</v>
      </c>
      <c r="R37" s="147">
        <f t="shared" si="30"/>
        <v>1.3999899995590184</v>
      </c>
    </row>
    <row r="38" spans="1:18">
      <c r="A38" s="161">
        <f t="shared" si="21"/>
        <v>40</v>
      </c>
      <c r="B38" s="161" t="str">
        <f t="shared" si="21"/>
        <v>Команда "Держи Забрало"</v>
      </c>
      <c r="C38" s="147">
        <f t="shared" ref="C38:R38" si="31">IFERROR(C11-$V11,"-")</f>
        <v>-0.40001000107028162</v>
      </c>
      <c r="D38" s="147">
        <f t="shared" si="31"/>
        <v>-1.4000100010702816</v>
      </c>
      <c r="E38" s="147" t="str">
        <f t="shared" si="31"/>
        <v>-</v>
      </c>
      <c r="F38" s="147" t="str">
        <f t="shared" si="31"/>
        <v>-</v>
      </c>
      <c r="G38" s="147">
        <f t="shared" si="31"/>
        <v>1.5999899989297184</v>
      </c>
      <c r="H38" s="147">
        <f t="shared" si="31"/>
        <v>0.59998999892971838</v>
      </c>
      <c r="I38" s="147" t="str">
        <f t="shared" si="31"/>
        <v>-</v>
      </c>
      <c r="J38" s="147" t="str">
        <f t="shared" si="31"/>
        <v>-</v>
      </c>
      <c r="K38" s="147" t="str">
        <f t="shared" si="31"/>
        <v>-</v>
      </c>
      <c r="L38" s="147">
        <f t="shared" si="31"/>
        <v>0.59998999892971838</v>
      </c>
      <c r="M38" s="147">
        <f t="shared" si="31"/>
        <v>-0.40001000107028162</v>
      </c>
      <c r="N38" s="147" t="str">
        <f t="shared" si="31"/>
        <v>-</v>
      </c>
      <c r="O38" s="147">
        <f t="shared" si="31"/>
        <v>0.59998999892971838</v>
      </c>
      <c r="P38" s="147">
        <f t="shared" si="31"/>
        <v>-0.40001000107028162</v>
      </c>
      <c r="Q38" s="147">
        <f t="shared" si="31"/>
        <v>0.59998999892971838</v>
      </c>
      <c r="R38" s="147">
        <f t="shared" si="31"/>
        <v>-1.4000100010702816</v>
      </c>
    </row>
    <row r="39" spans="1:18">
      <c r="A39" s="161">
        <f t="shared" si="21"/>
        <v>41</v>
      </c>
      <c r="B39" s="161" t="str">
        <f t="shared" si="21"/>
        <v>Диденко Е.В.</v>
      </c>
      <c r="C39" s="147">
        <f t="shared" ref="C39:R39" si="32">IFERROR(C12-$V12,"-")</f>
        <v>1.8749919995853572</v>
      </c>
      <c r="D39" s="147">
        <f t="shared" si="32"/>
        <v>-1.1250080004146428</v>
      </c>
      <c r="E39" s="147" t="str">
        <f t="shared" si="32"/>
        <v>-</v>
      </c>
      <c r="F39" s="147" t="str">
        <f t="shared" si="32"/>
        <v>-</v>
      </c>
      <c r="G39" s="147">
        <f t="shared" si="32"/>
        <v>0.87499199958535723</v>
      </c>
      <c r="H39" s="147">
        <f t="shared" si="32"/>
        <v>-0.12500800041464277</v>
      </c>
      <c r="I39" s="147" t="str">
        <f t="shared" si="32"/>
        <v>-</v>
      </c>
      <c r="J39" s="147" t="str">
        <f t="shared" si="32"/>
        <v>-</v>
      </c>
      <c r="K39" s="147" t="str">
        <f t="shared" si="32"/>
        <v>-</v>
      </c>
      <c r="L39" s="147" t="str">
        <f t="shared" si="32"/>
        <v>-</v>
      </c>
      <c r="M39" s="147">
        <f t="shared" si="32"/>
        <v>-0.12500800041464277</v>
      </c>
      <c r="N39" s="147" t="str">
        <f t="shared" si="32"/>
        <v>-</v>
      </c>
      <c r="O39" s="147">
        <f t="shared" si="32"/>
        <v>-3.1250080004146428</v>
      </c>
      <c r="P39" s="147">
        <f t="shared" si="32"/>
        <v>0.87499199958535723</v>
      </c>
      <c r="Q39" s="147">
        <f t="shared" si="32"/>
        <v>0.87499199958535723</v>
      </c>
      <c r="R39" s="147" t="str">
        <f t="shared" si="32"/>
        <v>-</v>
      </c>
    </row>
    <row r="40" spans="1:18">
      <c r="A40" s="161">
        <f t="shared" si="21"/>
        <v>44</v>
      </c>
      <c r="B40" s="161" t="str">
        <f t="shared" si="21"/>
        <v>Горбунов Владимир Владимирович</v>
      </c>
      <c r="C40" s="147">
        <f t="shared" ref="C40:R40" si="33">IFERROR(C13-$V13,"-")</f>
        <v>2.7142787138391054</v>
      </c>
      <c r="D40" s="147">
        <f t="shared" si="33"/>
        <v>-0.28572128616089465</v>
      </c>
      <c r="E40" s="147" t="str">
        <f t="shared" si="33"/>
        <v>-</v>
      </c>
      <c r="F40" s="147" t="str">
        <f t="shared" si="33"/>
        <v>-</v>
      </c>
      <c r="G40" s="147" t="str">
        <f t="shared" si="33"/>
        <v>-</v>
      </c>
      <c r="H40" s="147">
        <f t="shared" si="33"/>
        <v>-0.28572128616089465</v>
      </c>
      <c r="I40" s="147" t="str">
        <f t="shared" si="33"/>
        <v>-</v>
      </c>
      <c r="J40" s="147" t="str">
        <f t="shared" si="33"/>
        <v>-</v>
      </c>
      <c r="K40" s="147" t="str">
        <f t="shared" si="33"/>
        <v>-</v>
      </c>
      <c r="L40" s="147" t="str">
        <f t="shared" si="33"/>
        <v>-</v>
      </c>
      <c r="M40" s="147">
        <f t="shared" si="33"/>
        <v>-0.28572128616089465</v>
      </c>
      <c r="N40" s="147" t="str">
        <f t="shared" si="33"/>
        <v>-</v>
      </c>
      <c r="O40" s="147">
        <f t="shared" si="33"/>
        <v>-2.2857212861608946</v>
      </c>
      <c r="P40" s="147">
        <f t="shared" si="33"/>
        <v>0.71427871383910535</v>
      </c>
      <c r="Q40" s="147">
        <f t="shared" si="33"/>
        <v>-0.28572128616089465</v>
      </c>
      <c r="R40" s="147" t="str">
        <f t="shared" si="33"/>
        <v>-</v>
      </c>
    </row>
    <row r="41" spans="1:18">
      <c r="A41" s="161">
        <f t="shared" si="21"/>
        <v>45</v>
      </c>
      <c r="B41" s="161" t="str">
        <f t="shared" si="21"/>
        <v>Горбунов Владимир Владимирович</v>
      </c>
      <c r="C41" s="147">
        <f t="shared" ref="C41:R41" si="34">IFERROR(C14-$V14,"-")</f>
        <v>0.57142156981579184</v>
      </c>
      <c r="D41" s="147">
        <f t="shared" si="34"/>
        <v>0.57142156981579184</v>
      </c>
      <c r="E41" s="147" t="str">
        <f t="shared" si="34"/>
        <v>-</v>
      </c>
      <c r="F41" s="147" t="str">
        <f t="shared" si="34"/>
        <v>-</v>
      </c>
      <c r="G41" s="147" t="str">
        <f t="shared" si="34"/>
        <v>-</v>
      </c>
      <c r="H41" s="147" t="str">
        <f t="shared" si="34"/>
        <v>-</v>
      </c>
      <c r="I41" s="147" t="str">
        <f t="shared" si="34"/>
        <v>-</v>
      </c>
      <c r="J41" s="147" t="str">
        <f t="shared" si="34"/>
        <v>-</v>
      </c>
      <c r="K41" s="147" t="str">
        <f t="shared" si="34"/>
        <v>-</v>
      </c>
      <c r="L41" s="147">
        <f t="shared" si="34"/>
        <v>0.57142156981579184</v>
      </c>
      <c r="M41" s="147">
        <f t="shared" si="34"/>
        <v>0.57142156981579184</v>
      </c>
      <c r="N41" s="147" t="str">
        <f t="shared" si="34"/>
        <v>-</v>
      </c>
      <c r="O41" s="147">
        <f t="shared" si="34"/>
        <v>-1.4285784301842082</v>
      </c>
      <c r="P41" s="147">
        <f t="shared" si="34"/>
        <v>-0.42857843018420816</v>
      </c>
      <c r="Q41" s="147">
        <f t="shared" si="34"/>
        <v>-0.42857843018420816</v>
      </c>
      <c r="R41" s="147" t="str">
        <f t="shared" si="34"/>
        <v>-</v>
      </c>
    </row>
    <row r="42" spans="1:18">
      <c r="A42" s="161">
        <f t="shared" si="21"/>
        <v>48</v>
      </c>
      <c r="B42" s="161" t="str">
        <f t="shared" si="21"/>
        <v>Василий Буз</v>
      </c>
      <c r="C42" s="147">
        <f t="shared" ref="C42:R42" si="35">IFERROR(C15-$V15,"-")</f>
        <v>-0.40001000040162449</v>
      </c>
      <c r="D42" s="147">
        <f t="shared" si="35"/>
        <v>-0.40001000040162449</v>
      </c>
      <c r="E42" s="147" t="str">
        <f t="shared" si="35"/>
        <v>-</v>
      </c>
      <c r="F42" s="147" t="str">
        <f t="shared" si="35"/>
        <v>-</v>
      </c>
      <c r="G42" s="147">
        <f t="shared" si="35"/>
        <v>2.5999899995983755</v>
      </c>
      <c r="H42" s="147">
        <f t="shared" si="35"/>
        <v>2.5999899995983755</v>
      </c>
      <c r="I42" s="147" t="str">
        <f t="shared" si="35"/>
        <v>-</v>
      </c>
      <c r="J42" s="147" t="str">
        <f t="shared" si="35"/>
        <v>-</v>
      </c>
      <c r="K42" s="147" t="str">
        <f t="shared" si="35"/>
        <v>-</v>
      </c>
      <c r="L42" s="147">
        <f t="shared" si="35"/>
        <v>0.59998999959837551</v>
      </c>
      <c r="M42" s="147">
        <f t="shared" si="35"/>
        <v>-0.40001000040162449</v>
      </c>
      <c r="N42" s="147">
        <f t="shared" si="35"/>
        <v>-1.4000100004016245</v>
      </c>
      <c r="O42" s="147">
        <f t="shared" si="35"/>
        <v>-2.4000100004016245</v>
      </c>
      <c r="P42" s="147">
        <f t="shared" si="35"/>
        <v>-0.40001000040162449</v>
      </c>
      <c r="Q42" s="147">
        <f t="shared" si="35"/>
        <v>-0.40001000040162449</v>
      </c>
      <c r="R42" s="147" t="str">
        <f t="shared" si="35"/>
        <v>-</v>
      </c>
    </row>
    <row r="43" spans="1:18">
      <c r="A43" s="161">
        <f t="shared" si="21"/>
        <v>49</v>
      </c>
      <c r="B43" s="161" t="str">
        <f t="shared" si="21"/>
        <v>Люция Хисматуллина, Елена Котлярова</v>
      </c>
      <c r="C43" s="147" t="str">
        <f t="shared" ref="C43:R43" si="36">IFERROR(C16-$V16,"-")</f>
        <v>-</v>
      </c>
      <c r="D43" s="147">
        <f t="shared" si="36"/>
        <v>-0.42857842962032766</v>
      </c>
      <c r="E43" s="147" t="str">
        <f t="shared" si="36"/>
        <v>-</v>
      </c>
      <c r="F43" s="147" t="str">
        <f t="shared" si="36"/>
        <v>-</v>
      </c>
      <c r="G43" s="147">
        <f t="shared" si="36"/>
        <v>-0.42857842962032766</v>
      </c>
      <c r="H43" s="147" t="str">
        <f t="shared" si="36"/>
        <v>-</v>
      </c>
      <c r="I43" s="147" t="str">
        <f t="shared" si="36"/>
        <v>-</v>
      </c>
      <c r="J43" s="147" t="str">
        <f t="shared" si="36"/>
        <v>-</v>
      </c>
      <c r="K43" s="147" t="str">
        <f t="shared" si="36"/>
        <v>-</v>
      </c>
      <c r="L43" s="147">
        <f t="shared" si="36"/>
        <v>0.57142157037967234</v>
      </c>
      <c r="M43" s="147">
        <f t="shared" si="36"/>
        <v>0.57142157037967234</v>
      </c>
      <c r="N43" s="147" t="str">
        <f t="shared" si="36"/>
        <v>-</v>
      </c>
      <c r="O43" s="147">
        <f t="shared" si="36"/>
        <v>-1.4285784296203277</v>
      </c>
      <c r="P43" s="147">
        <f t="shared" si="36"/>
        <v>1.5714215703796723</v>
      </c>
      <c r="Q43" s="147">
        <f t="shared" si="36"/>
        <v>-0.42857842962032766</v>
      </c>
      <c r="R43" s="147" t="str">
        <f t="shared" si="36"/>
        <v>-</v>
      </c>
    </row>
    <row r="44" spans="1:18">
      <c r="A44" s="161">
        <f t="shared" si="21"/>
        <v>50</v>
      </c>
      <c r="B44" s="161" t="str">
        <f t="shared" si="21"/>
        <v>Мотовилов Аркадий</v>
      </c>
      <c r="C44" s="147">
        <f t="shared" ref="C44:R44" si="37">IFERROR(C17-$V17,"-")</f>
        <v>0.88887988841542853</v>
      </c>
      <c r="D44" s="147">
        <f t="shared" si="37"/>
        <v>-2.1111201115845715</v>
      </c>
      <c r="E44" s="147" t="str">
        <f t="shared" si="37"/>
        <v>-</v>
      </c>
      <c r="F44" s="147" t="str">
        <f t="shared" si="37"/>
        <v>-</v>
      </c>
      <c r="G44" s="147">
        <f t="shared" si="37"/>
        <v>-2.1111201115845715</v>
      </c>
      <c r="H44" s="147">
        <f t="shared" si="37"/>
        <v>1.8888798884154285</v>
      </c>
      <c r="I44" s="147" t="str">
        <f t="shared" si="37"/>
        <v>-</v>
      </c>
      <c r="J44" s="147" t="str">
        <f t="shared" si="37"/>
        <v>-</v>
      </c>
      <c r="K44" s="147" t="str">
        <f t="shared" si="37"/>
        <v>-</v>
      </c>
      <c r="L44" s="147">
        <f t="shared" si="37"/>
        <v>0.88887988841542853</v>
      </c>
      <c r="M44" s="147">
        <f t="shared" si="37"/>
        <v>-0.11112011158457147</v>
      </c>
      <c r="N44" s="147" t="str">
        <f t="shared" si="37"/>
        <v>-</v>
      </c>
      <c r="O44" s="147">
        <f t="shared" si="37"/>
        <v>-1.1111201115845715</v>
      </c>
      <c r="P44" s="147">
        <f t="shared" si="37"/>
        <v>0.88887988841542853</v>
      </c>
      <c r="Q44" s="147">
        <f t="shared" si="37"/>
        <v>0.88887988841542853</v>
      </c>
      <c r="R44" s="147" t="str">
        <f t="shared" si="37"/>
        <v>-</v>
      </c>
    </row>
    <row r="45" spans="1:18">
      <c r="A45" s="161">
        <f t="shared" si="21"/>
        <v>52</v>
      </c>
      <c r="B45" s="161" t="str">
        <f t="shared" si="21"/>
        <v>Ишина Ольга Владимировна</v>
      </c>
      <c r="C45" s="147" t="str">
        <f t="shared" ref="C45:R45" si="38">IFERROR(C18-$V18,"-")</f>
        <v>-</v>
      </c>
      <c r="D45" s="147" t="str">
        <f t="shared" si="38"/>
        <v>-</v>
      </c>
      <c r="E45" s="147" t="str">
        <f t="shared" si="38"/>
        <v>-</v>
      </c>
      <c r="F45" s="147" t="str">
        <f t="shared" si="38"/>
        <v>-</v>
      </c>
      <c r="G45" s="147" t="str">
        <f t="shared" si="38"/>
        <v>-</v>
      </c>
      <c r="H45" s="147" t="str">
        <f t="shared" si="38"/>
        <v>-</v>
      </c>
      <c r="I45" s="147" t="str">
        <f t="shared" si="38"/>
        <v>-</v>
      </c>
      <c r="J45" s="147" t="str">
        <f t="shared" si="38"/>
        <v>-</v>
      </c>
      <c r="K45" s="147" t="str">
        <f t="shared" si="38"/>
        <v>-</v>
      </c>
      <c r="L45" s="147" t="str">
        <f t="shared" si="38"/>
        <v>-</v>
      </c>
      <c r="M45" s="147" t="str">
        <f t="shared" si="38"/>
        <v>-</v>
      </c>
      <c r="N45" s="147" t="str">
        <f t="shared" si="38"/>
        <v>-</v>
      </c>
      <c r="O45" s="147" t="str">
        <f t="shared" si="38"/>
        <v>-</v>
      </c>
      <c r="P45" s="147" t="str">
        <f t="shared" si="38"/>
        <v>-</v>
      </c>
      <c r="Q45" s="147" t="str">
        <f t="shared" si="38"/>
        <v>-</v>
      </c>
      <c r="R45" s="147" t="str">
        <f t="shared" si="38"/>
        <v>-</v>
      </c>
    </row>
    <row r="46" spans="1:18">
      <c r="A46" s="161">
        <f t="shared" si="21"/>
        <v>53</v>
      </c>
      <c r="B46" s="161" t="str">
        <f t="shared" si="21"/>
        <v>Швак Игорь</v>
      </c>
      <c r="C46" s="147" t="str">
        <f t="shared" ref="C46:R46" si="39">IFERROR(C19-$V19,"-")</f>
        <v>-</v>
      </c>
      <c r="D46" s="147">
        <f t="shared" si="39"/>
        <v>-1.5000060003224762</v>
      </c>
      <c r="E46" s="147" t="str">
        <f t="shared" si="39"/>
        <v>-</v>
      </c>
      <c r="F46" s="147" t="str">
        <f t="shared" si="39"/>
        <v>-</v>
      </c>
      <c r="G46" s="147">
        <f t="shared" si="39"/>
        <v>-1.5000060003224762</v>
      </c>
      <c r="H46" s="147" t="str">
        <f t="shared" si="39"/>
        <v>-</v>
      </c>
      <c r="I46" s="147" t="str">
        <f t="shared" si="39"/>
        <v>-</v>
      </c>
      <c r="J46" s="147" t="str">
        <f t="shared" si="39"/>
        <v>-</v>
      </c>
      <c r="K46" s="147" t="str">
        <f t="shared" si="39"/>
        <v>-</v>
      </c>
      <c r="L46" s="147" t="str">
        <f t="shared" si="39"/>
        <v>-</v>
      </c>
      <c r="M46" s="147">
        <f t="shared" si="39"/>
        <v>0.49999399967752378</v>
      </c>
      <c r="N46" s="147" t="str">
        <f t="shared" si="39"/>
        <v>-</v>
      </c>
      <c r="O46" s="147">
        <f t="shared" si="39"/>
        <v>-1.5000060003224762</v>
      </c>
      <c r="P46" s="147">
        <f t="shared" si="39"/>
        <v>2.4999939996775238</v>
      </c>
      <c r="Q46" s="147">
        <f t="shared" si="39"/>
        <v>1.4999939996775238</v>
      </c>
      <c r="R46" s="147" t="str">
        <f t="shared" si="39"/>
        <v>-</v>
      </c>
    </row>
    <row r="47" spans="1:18">
      <c r="A47" s="161">
        <f t="shared" si="21"/>
        <v>62</v>
      </c>
      <c r="B47" s="161" t="str">
        <f t="shared" si="21"/>
        <v>Сорокин Юрий Владимирович</v>
      </c>
      <c r="C47" s="147" t="str">
        <f t="shared" ref="C47:R47" si="40">IFERROR(C20-$V20,"-")</f>
        <v>-</v>
      </c>
      <c r="D47" s="147" t="str">
        <f t="shared" si="40"/>
        <v>-</v>
      </c>
      <c r="E47" s="147" t="str">
        <f t="shared" si="40"/>
        <v>-</v>
      </c>
      <c r="F47" s="147" t="str">
        <f t="shared" si="40"/>
        <v>-</v>
      </c>
      <c r="G47" s="147" t="str">
        <f t="shared" si="40"/>
        <v>-</v>
      </c>
      <c r="H47" s="147" t="str">
        <f t="shared" si="40"/>
        <v>-</v>
      </c>
      <c r="I47" s="147" t="str">
        <f t="shared" si="40"/>
        <v>-</v>
      </c>
      <c r="J47" s="147" t="str">
        <f t="shared" si="40"/>
        <v>-</v>
      </c>
      <c r="K47" s="147" t="str">
        <f t="shared" si="40"/>
        <v>-</v>
      </c>
      <c r="L47" s="147" t="str">
        <f t="shared" si="40"/>
        <v>-</v>
      </c>
      <c r="M47" s="147" t="str">
        <f t="shared" si="40"/>
        <v>-</v>
      </c>
      <c r="N47" s="147" t="str">
        <f t="shared" si="40"/>
        <v>-</v>
      </c>
      <c r="O47" s="147">
        <f t="shared" si="40"/>
        <v>-0.50000200199600808</v>
      </c>
      <c r="P47" s="147">
        <f t="shared" si="40"/>
        <v>0.49999799800399192</v>
      </c>
      <c r="Q47" s="147" t="str">
        <f t="shared" si="40"/>
        <v>-</v>
      </c>
      <c r="R47" s="147" t="str">
        <f t="shared" si="40"/>
        <v>-</v>
      </c>
    </row>
    <row r="48" spans="1:18">
      <c r="A48" s="161">
        <f t="shared" si="21"/>
        <v>64</v>
      </c>
      <c r="B48" s="161" t="str">
        <f t="shared" si="21"/>
        <v>Янгирова Анастасия Валерьевна</v>
      </c>
      <c r="C48" s="147" t="str">
        <f t="shared" ref="C48:R48" si="41">IFERROR(C21-$V21,"-")</f>
        <v>-</v>
      </c>
      <c r="D48" s="147">
        <f t="shared" si="41"/>
        <v>0.833327333171197</v>
      </c>
      <c r="E48" s="147" t="str">
        <f t="shared" si="41"/>
        <v>-</v>
      </c>
      <c r="F48" s="147" t="str">
        <f t="shared" si="41"/>
        <v>-</v>
      </c>
      <c r="G48" s="147">
        <f t="shared" si="41"/>
        <v>-2.166672666828803</v>
      </c>
      <c r="H48" s="147" t="str">
        <f t="shared" si="41"/>
        <v>-</v>
      </c>
      <c r="I48" s="147" t="str">
        <f t="shared" si="41"/>
        <v>-</v>
      </c>
      <c r="J48" s="147" t="str">
        <f t="shared" si="41"/>
        <v>-</v>
      </c>
      <c r="K48" s="147" t="str">
        <f t="shared" si="41"/>
        <v>-</v>
      </c>
      <c r="L48" s="147" t="str">
        <f t="shared" si="41"/>
        <v>-</v>
      </c>
      <c r="M48" s="147">
        <f t="shared" si="41"/>
        <v>-0.166672666828803</v>
      </c>
      <c r="N48" s="147" t="str">
        <f t="shared" si="41"/>
        <v>-</v>
      </c>
      <c r="O48" s="147">
        <f t="shared" si="41"/>
        <v>-3.166672666828803</v>
      </c>
      <c r="P48" s="147">
        <f t="shared" si="41"/>
        <v>3.833327333171197</v>
      </c>
      <c r="Q48" s="147">
        <f t="shared" si="41"/>
        <v>0.833327333171197</v>
      </c>
      <c r="R48" s="147" t="str">
        <f t="shared" si="41"/>
        <v>-</v>
      </c>
    </row>
    <row r="49" spans="1:18">
      <c r="A49" s="161">
        <f t="shared" si="21"/>
        <v>65</v>
      </c>
      <c r="B49" s="161" t="str">
        <f t="shared" si="21"/>
        <v>Исаков Леонид Викторович</v>
      </c>
      <c r="C49" s="147">
        <f t="shared" ref="C49:R49" si="42">IFERROR(C22-$V22,"-")</f>
        <v>1.3636253634119235</v>
      </c>
      <c r="D49" s="147">
        <f t="shared" si="42"/>
        <v>-2.6363746365880765</v>
      </c>
      <c r="E49" s="147" t="str">
        <f t="shared" si="42"/>
        <v>-</v>
      </c>
      <c r="F49" s="147" t="str">
        <f t="shared" si="42"/>
        <v>-</v>
      </c>
      <c r="G49" s="147">
        <f t="shared" si="42"/>
        <v>0.36362536341192353</v>
      </c>
      <c r="H49" s="147">
        <f t="shared" si="42"/>
        <v>0.36362536341192353</v>
      </c>
      <c r="I49" s="147" t="str">
        <f t="shared" si="42"/>
        <v>-</v>
      </c>
      <c r="J49" s="147" t="str">
        <f t="shared" si="42"/>
        <v>-</v>
      </c>
      <c r="K49" s="147" t="str">
        <f t="shared" si="42"/>
        <v>-</v>
      </c>
      <c r="L49" s="147">
        <f t="shared" si="42"/>
        <v>1.3636253634119235</v>
      </c>
      <c r="M49" s="147">
        <f t="shared" si="42"/>
        <v>0.36362536341192353</v>
      </c>
      <c r="N49" s="147">
        <f t="shared" si="42"/>
        <v>2.3636253634119235</v>
      </c>
      <c r="O49" s="147">
        <f t="shared" si="42"/>
        <v>-4.6363746365880765</v>
      </c>
      <c r="P49" s="147">
        <f t="shared" si="42"/>
        <v>1.3636253634119235</v>
      </c>
      <c r="Q49" s="147">
        <f t="shared" si="42"/>
        <v>-1.6363746365880765</v>
      </c>
      <c r="R49" s="147">
        <f t="shared" si="42"/>
        <v>1.3636253634119235</v>
      </c>
    </row>
    <row r="50" spans="1:18">
      <c r="A50" s="161">
        <f t="shared" si="21"/>
        <v>69</v>
      </c>
      <c r="B50" s="161" t="str">
        <f t="shared" si="21"/>
        <v>Мораш Анастасия Юрьевна</v>
      </c>
      <c r="C50" s="147" t="str">
        <f t="shared" ref="C50:R50" si="43">IFERROR(C23-$V23,"-")</f>
        <v>-</v>
      </c>
      <c r="D50" s="147">
        <f t="shared" si="43"/>
        <v>0.57142157037967234</v>
      </c>
      <c r="E50" s="147" t="str">
        <f t="shared" si="43"/>
        <v>-</v>
      </c>
      <c r="F50" s="147" t="str">
        <f t="shared" si="43"/>
        <v>-</v>
      </c>
      <c r="G50" s="147">
        <f t="shared" si="43"/>
        <v>-0.42857842962032766</v>
      </c>
      <c r="H50" s="147">
        <f t="shared" si="43"/>
        <v>-0.42857842962032766</v>
      </c>
      <c r="I50" s="147" t="str">
        <f t="shared" si="43"/>
        <v>-</v>
      </c>
      <c r="J50" s="147" t="str">
        <f t="shared" si="43"/>
        <v>-</v>
      </c>
      <c r="K50" s="147" t="str">
        <f t="shared" si="43"/>
        <v>-</v>
      </c>
      <c r="L50" s="147" t="str">
        <f t="shared" si="43"/>
        <v>-</v>
      </c>
      <c r="M50" s="147">
        <f t="shared" si="43"/>
        <v>1.5714215703796723</v>
      </c>
      <c r="N50" s="147" t="str">
        <f t="shared" si="43"/>
        <v>-</v>
      </c>
      <c r="O50" s="147">
        <f t="shared" si="43"/>
        <v>-1.4285784296203277</v>
      </c>
      <c r="P50" s="147">
        <f t="shared" si="43"/>
        <v>-0.42857842962032766</v>
      </c>
      <c r="Q50" s="147">
        <f t="shared" si="43"/>
        <v>0.57142157037967234</v>
      </c>
      <c r="R50" s="147" t="str">
        <f t="shared" si="43"/>
        <v>-</v>
      </c>
    </row>
    <row r="51" spans="1:18">
      <c r="A51" s="161">
        <f t="shared" si="21"/>
        <v>72</v>
      </c>
      <c r="B51" s="161" t="str">
        <f t="shared" si="21"/>
        <v>Лехан Сергей Антонович</v>
      </c>
      <c r="C51" s="147" t="str">
        <f t="shared" ref="C51:R51" si="44">IFERROR(C24-$V24,"-")</f>
        <v>-</v>
      </c>
      <c r="D51" s="147" t="str">
        <f t="shared" si="44"/>
        <v>-</v>
      </c>
      <c r="E51" s="147" t="str">
        <f t="shared" si="44"/>
        <v>-</v>
      </c>
      <c r="F51" s="147" t="str">
        <f t="shared" si="44"/>
        <v>-</v>
      </c>
      <c r="G51" s="147" t="str">
        <f t="shared" si="44"/>
        <v>-</v>
      </c>
      <c r="H51" s="147" t="str">
        <f t="shared" si="44"/>
        <v>-</v>
      </c>
      <c r="I51" s="147" t="str">
        <f t="shared" si="44"/>
        <v>-</v>
      </c>
      <c r="J51" s="147" t="str">
        <f t="shared" si="44"/>
        <v>-</v>
      </c>
      <c r="K51" s="147" t="str">
        <f t="shared" si="44"/>
        <v>-</v>
      </c>
      <c r="L51" s="147" t="str">
        <f t="shared" si="44"/>
        <v>-</v>
      </c>
      <c r="M51" s="147" t="str">
        <f t="shared" si="44"/>
        <v>-</v>
      </c>
      <c r="N51" s="147" t="str">
        <f t="shared" si="44"/>
        <v>-</v>
      </c>
      <c r="O51" s="147" t="str">
        <f t="shared" si="44"/>
        <v>-</v>
      </c>
      <c r="P51" s="147" t="str">
        <f t="shared" si="44"/>
        <v>-</v>
      </c>
      <c r="Q51" s="147" t="str">
        <f t="shared" si="44"/>
        <v>-</v>
      </c>
      <c r="R51" s="147" t="str">
        <f t="shared" si="44"/>
        <v>-</v>
      </c>
    </row>
    <row r="52" spans="1:18">
      <c r="A52" s="9"/>
      <c r="B52" s="130" t="s">
        <v>160</v>
      </c>
      <c r="C52" s="150">
        <f t="shared" ref="C52:N52" si="45">SUM(C30:C51)</f>
        <v>6.5131515324162423</v>
      </c>
      <c r="D52" s="150">
        <f t="shared" si="45"/>
        <v>-9.1535481382756068</v>
      </c>
      <c r="E52" s="150">
        <f t="shared" si="45"/>
        <v>0</v>
      </c>
      <c r="F52" s="150">
        <f t="shared" si="45"/>
        <v>0</v>
      </c>
      <c r="G52" s="150">
        <f t="shared" si="45"/>
        <v>-2.1892484222788147</v>
      </c>
      <c r="H52" s="150">
        <f t="shared" si="45"/>
        <v>7.3881435315462838</v>
      </c>
      <c r="I52" s="150">
        <f t="shared" si="45"/>
        <v>0</v>
      </c>
      <c r="J52" s="150">
        <f t="shared" si="45"/>
        <v>0</v>
      </c>
      <c r="K52" s="150">
        <f t="shared" si="45"/>
        <v>0</v>
      </c>
      <c r="L52" s="150">
        <f t="shared" si="45"/>
        <v>5.2274302445281444</v>
      </c>
      <c r="M52" s="150">
        <f t="shared" si="45"/>
        <v>4.7214438611810001</v>
      </c>
      <c r="N52" s="150">
        <f t="shared" si="45"/>
        <v>0.96361536301029904</v>
      </c>
      <c r="O52" s="150">
        <f t="shared" ref="O52:P52" si="46">SUM(O30:O51)</f>
        <v>-28.778558140815008</v>
      </c>
      <c r="P52" s="150">
        <f t="shared" si="46"/>
        <v>18.221441859184992</v>
      </c>
      <c r="Q52" s="150">
        <f>SUM(Q30:Q51)</f>
        <v>-4.2785561388189999</v>
      </c>
      <c r="R52" s="150">
        <f>SUM(R30:R51)</f>
        <v>1.3636053619006603</v>
      </c>
    </row>
    <row r="53" spans="1:18">
      <c r="A53" s="9"/>
      <c r="B53" s="130" t="s">
        <v>161</v>
      </c>
      <c r="C53" s="150">
        <f t="shared" ref="C53:N53" si="47">SUMIF(C30:C51,"&gt;0")+ABS(SUMIF(C30:C51,"&lt;0"))</f>
        <v>11.563227537328807</v>
      </c>
      <c r="D53" s="150">
        <f t="shared" si="47"/>
        <v>17.620140797308029</v>
      </c>
      <c r="E53" s="150">
        <f t="shared" si="47"/>
        <v>0</v>
      </c>
      <c r="F53" s="150">
        <f t="shared" si="47"/>
        <v>0</v>
      </c>
      <c r="G53" s="150">
        <f t="shared" si="47"/>
        <v>13.866423144447602</v>
      </c>
      <c r="H53" s="150">
        <f t="shared" si="47"/>
        <v>9.0667589639380139</v>
      </c>
      <c r="I53" s="150">
        <f t="shared" si="47"/>
        <v>0</v>
      </c>
      <c r="J53" s="150">
        <f t="shared" si="47"/>
        <v>0</v>
      </c>
      <c r="K53" s="150">
        <f t="shared" si="47"/>
        <v>0</v>
      </c>
      <c r="L53" s="150">
        <f t="shared" si="47"/>
        <v>8.0131905353015469</v>
      </c>
      <c r="M53" s="150">
        <f t="shared" si="47"/>
        <v>9.6485639953747651</v>
      </c>
      <c r="N53" s="150">
        <f t="shared" si="47"/>
        <v>3.763635363813548</v>
      </c>
      <c r="O53" s="150">
        <f t="shared" ref="O53:P53" si="48">SUMIF(O30:O51,"&gt;0")+ABS(SUMIF(O30:O51,"&lt;0"))</f>
        <v>33.228522138284276</v>
      </c>
      <c r="P53" s="150">
        <f t="shared" si="48"/>
        <v>21.535795581737872</v>
      </c>
      <c r="Q53" s="150">
        <f>SUMIF(Q30:Q51,"&gt;0")+ABS(SUMIF(Q30:Q51,"&lt;0"))</f>
        <v>14.815765719136795</v>
      </c>
      <c r="R53" s="150">
        <f>SUMIF(R30:R51,"&gt;0")+ABS(SUMIF(R30:R51,"&lt;0"))</f>
        <v>4.1636253640412235</v>
      </c>
    </row>
    <row r="55" spans="1:18">
      <c r="B55" s="61" t="s">
        <v>162</v>
      </c>
      <c r="C55" s="87"/>
    </row>
    <row r="56" spans="1:18">
      <c r="A56" s="9"/>
      <c r="B56" s="62">
        <v>1</v>
      </c>
      <c r="C56" s="115">
        <f t="shared" ref="C56:N67" si="49">COUNTIF(C$3:C$24,$B56)</f>
        <v>0</v>
      </c>
      <c r="D56" s="115">
        <f t="shared" si="49"/>
        <v>0</v>
      </c>
      <c r="E56" s="115">
        <f t="shared" si="49"/>
        <v>0</v>
      </c>
      <c r="F56" s="115">
        <f t="shared" si="49"/>
        <v>0</v>
      </c>
      <c r="G56" s="115">
        <f t="shared" si="49"/>
        <v>0</v>
      </c>
      <c r="H56" s="115">
        <f t="shared" si="49"/>
        <v>0</v>
      </c>
      <c r="I56" s="115">
        <f t="shared" si="49"/>
        <v>0</v>
      </c>
      <c r="J56" s="115">
        <f t="shared" si="49"/>
        <v>0</v>
      </c>
      <c r="K56" s="115">
        <f t="shared" si="49"/>
        <v>0</v>
      </c>
      <c r="L56" s="115">
        <f t="shared" si="49"/>
        <v>0</v>
      </c>
      <c r="M56" s="115">
        <f t="shared" si="49"/>
        <v>0</v>
      </c>
      <c r="N56" s="115">
        <f t="shared" si="49"/>
        <v>0</v>
      </c>
      <c r="O56" s="115">
        <f t="shared" ref="O56:P67" si="50">COUNTIF(O$3:O$24,$B56)</f>
        <v>0</v>
      </c>
      <c r="P56" s="115">
        <f t="shared" si="50"/>
        <v>0</v>
      </c>
      <c r="Q56" s="115">
        <f t="shared" ref="Q56:R67" si="51">COUNTIF(Q$3:Q$24,$B56)</f>
        <v>0</v>
      </c>
      <c r="R56" s="115">
        <f t="shared" si="51"/>
        <v>0</v>
      </c>
    </row>
    <row r="57" spans="1:18">
      <c r="A57" s="9"/>
      <c r="B57" s="62">
        <v>2</v>
      </c>
      <c r="C57" s="115">
        <f t="shared" si="49"/>
        <v>0</v>
      </c>
      <c r="D57" s="115">
        <f t="shared" si="49"/>
        <v>0</v>
      </c>
      <c r="E57" s="115">
        <f t="shared" si="49"/>
        <v>0</v>
      </c>
      <c r="F57" s="115">
        <f t="shared" si="49"/>
        <v>0</v>
      </c>
      <c r="G57" s="115">
        <f t="shared" si="49"/>
        <v>0</v>
      </c>
      <c r="H57" s="115">
        <f t="shared" si="49"/>
        <v>0</v>
      </c>
      <c r="I57" s="115">
        <f t="shared" si="49"/>
        <v>0</v>
      </c>
      <c r="J57" s="115">
        <f t="shared" si="49"/>
        <v>0</v>
      </c>
      <c r="K57" s="115">
        <f t="shared" si="49"/>
        <v>0</v>
      </c>
      <c r="L57" s="115">
        <f t="shared" si="49"/>
        <v>0</v>
      </c>
      <c r="M57" s="115">
        <f t="shared" si="49"/>
        <v>0</v>
      </c>
      <c r="N57" s="115">
        <f t="shared" si="49"/>
        <v>0</v>
      </c>
      <c r="O57" s="115">
        <f t="shared" si="50"/>
        <v>0</v>
      </c>
      <c r="P57" s="115">
        <f t="shared" si="50"/>
        <v>0</v>
      </c>
      <c r="Q57" s="115">
        <f t="shared" si="51"/>
        <v>0</v>
      </c>
      <c r="R57" s="115">
        <f t="shared" si="51"/>
        <v>0</v>
      </c>
    </row>
    <row r="58" spans="1:18">
      <c r="A58" s="9"/>
      <c r="B58" s="62">
        <v>3</v>
      </c>
      <c r="C58" s="115">
        <f t="shared" si="49"/>
        <v>0</v>
      </c>
      <c r="D58" s="115">
        <f t="shared" si="49"/>
        <v>0</v>
      </c>
      <c r="E58" s="115">
        <f t="shared" si="49"/>
        <v>0</v>
      </c>
      <c r="F58" s="115">
        <f t="shared" si="49"/>
        <v>0</v>
      </c>
      <c r="G58" s="115">
        <f t="shared" si="49"/>
        <v>0</v>
      </c>
      <c r="H58" s="115">
        <f t="shared" si="49"/>
        <v>0</v>
      </c>
      <c r="I58" s="115">
        <f t="shared" si="49"/>
        <v>0</v>
      </c>
      <c r="J58" s="115">
        <f t="shared" si="49"/>
        <v>0</v>
      </c>
      <c r="K58" s="115">
        <f t="shared" si="49"/>
        <v>0</v>
      </c>
      <c r="L58" s="115">
        <f t="shared" si="49"/>
        <v>0</v>
      </c>
      <c r="M58" s="115">
        <f t="shared" si="49"/>
        <v>0</v>
      </c>
      <c r="N58" s="115">
        <f t="shared" si="49"/>
        <v>0</v>
      </c>
      <c r="O58" s="115">
        <f t="shared" si="50"/>
        <v>0</v>
      </c>
      <c r="P58" s="115">
        <f t="shared" si="50"/>
        <v>0</v>
      </c>
      <c r="Q58" s="115">
        <f t="shared" si="51"/>
        <v>0</v>
      </c>
      <c r="R58" s="115">
        <f t="shared" si="51"/>
        <v>0</v>
      </c>
    </row>
    <row r="59" spans="1:18">
      <c r="A59" s="9"/>
      <c r="B59" s="62">
        <v>4</v>
      </c>
      <c r="C59" s="115">
        <f t="shared" si="49"/>
        <v>0</v>
      </c>
      <c r="D59" s="115">
        <f t="shared" si="49"/>
        <v>0</v>
      </c>
      <c r="E59" s="115">
        <f t="shared" si="49"/>
        <v>0</v>
      </c>
      <c r="F59" s="115">
        <f t="shared" si="49"/>
        <v>0</v>
      </c>
      <c r="G59" s="115">
        <f t="shared" si="49"/>
        <v>0</v>
      </c>
      <c r="H59" s="115">
        <f t="shared" si="49"/>
        <v>0</v>
      </c>
      <c r="I59" s="115">
        <f t="shared" si="49"/>
        <v>0</v>
      </c>
      <c r="J59" s="115">
        <f t="shared" si="49"/>
        <v>0</v>
      </c>
      <c r="K59" s="115">
        <f t="shared" si="49"/>
        <v>0</v>
      </c>
      <c r="L59" s="115">
        <f t="shared" si="49"/>
        <v>0</v>
      </c>
      <c r="M59" s="115">
        <f t="shared" si="49"/>
        <v>0</v>
      </c>
      <c r="N59" s="115">
        <f t="shared" si="49"/>
        <v>0</v>
      </c>
      <c r="O59" s="115">
        <f t="shared" si="50"/>
        <v>4</v>
      </c>
      <c r="P59" s="115">
        <f t="shared" si="50"/>
        <v>0</v>
      </c>
      <c r="Q59" s="115">
        <f t="shared" si="51"/>
        <v>0</v>
      </c>
      <c r="R59" s="115">
        <f t="shared" si="51"/>
        <v>0</v>
      </c>
    </row>
    <row r="60" spans="1:18">
      <c r="A60" s="9"/>
      <c r="B60" s="62">
        <v>5</v>
      </c>
      <c r="C60" s="115">
        <f t="shared" si="49"/>
        <v>0</v>
      </c>
      <c r="D60" s="115">
        <f t="shared" si="49"/>
        <v>4</v>
      </c>
      <c r="E60" s="115">
        <f t="shared" si="49"/>
        <v>0</v>
      </c>
      <c r="F60" s="115">
        <f t="shared" si="49"/>
        <v>0</v>
      </c>
      <c r="G60" s="115">
        <f t="shared" si="49"/>
        <v>5</v>
      </c>
      <c r="H60" s="115">
        <f t="shared" si="49"/>
        <v>0</v>
      </c>
      <c r="I60" s="115">
        <f t="shared" si="49"/>
        <v>0</v>
      </c>
      <c r="J60" s="115">
        <f t="shared" si="49"/>
        <v>0</v>
      </c>
      <c r="K60" s="115">
        <f t="shared" si="49"/>
        <v>0</v>
      </c>
      <c r="L60" s="115">
        <f t="shared" si="49"/>
        <v>0</v>
      </c>
      <c r="M60" s="115">
        <f t="shared" si="49"/>
        <v>0</v>
      </c>
      <c r="N60" s="115">
        <f t="shared" si="49"/>
        <v>0</v>
      </c>
      <c r="O60" s="115">
        <f t="shared" si="50"/>
        <v>5</v>
      </c>
      <c r="P60" s="115">
        <f t="shared" si="50"/>
        <v>0</v>
      </c>
      <c r="Q60" s="115">
        <f t="shared" si="51"/>
        <v>2</v>
      </c>
      <c r="R60" s="115">
        <f t="shared" si="51"/>
        <v>0</v>
      </c>
    </row>
    <row r="61" spans="1:18">
      <c r="A61" s="9"/>
      <c r="B61" s="62">
        <v>6</v>
      </c>
      <c r="C61" s="115">
        <f t="shared" si="49"/>
        <v>0</v>
      </c>
      <c r="D61" s="115">
        <f t="shared" si="49"/>
        <v>3</v>
      </c>
      <c r="E61" s="115">
        <f t="shared" si="49"/>
        <v>0</v>
      </c>
      <c r="F61" s="115">
        <f t="shared" si="49"/>
        <v>0</v>
      </c>
      <c r="G61" s="115">
        <f t="shared" si="49"/>
        <v>0</v>
      </c>
      <c r="H61" s="115">
        <f t="shared" si="49"/>
        <v>1</v>
      </c>
      <c r="I61" s="115">
        <f t="shared" si="49"/>
        <v>0</v>
      </c>
      <c r="J61" s="115">
        <f t="shared" si="49"/>
        <v>0</v>
      </c>
      <c r="K61" s="115">
        <f t="shared" si="49"/>
        <v>0</v>
      </c>
      <c r="L61" s="115">
        <f t="shared" si="49"/>
        <v>2</v>
      </c>
      <c r="M61" s="115">
        <f t="shared" si="49"/>
        <v>2</v>
      </c>
      <c r="N61" s="115">
        <f t="shared" si="49"/>
        <v>1</v>
      </c>
      <c r="O61" s="115">
        <f t="shared" si="50"/>
        <v>5</v>
      </c>
      <c r="P61" s="115">
        <f t="shared" si="50"/>
        <v>0</v>
      </c>
      <c r="Q61" s="115">
        <f t="shared" si="51"/>
        <v>2</v>
      </c>
      <c r="R61" s="115">
        <f t="shared" si="51"/>
        <v>0</v>
      </c>
    </row>
    <row r="62" spans="1:18">
      <c r="A62" s="9"/>
      <c r="B62" s="62">
        <v>7</v>
      </c>
      <c r="C62" s="115">
        <f t="shared" si="49"/>
        <v>2</v>
      </c>
      <c r="D62" s="115">
        <f t="shared" si="49"/>
        <v>2</v>
      </c>
      <c r="E62" s="115">
        <f t="shared" si="49"/>
        <v>0</v>
      </c>
      <c r="F62" s="115">
        <f t="shared" si="49"/>
        <v>0</v>
      </c>
      <c r="G62" s="115">
        <f t="shared" si="49"/>
        <v>1</v>
      </c>
      <c r="H62" s="115">
        <f t="shared" si="49"/>
        <v>3</v>
      </c>
      <c r="I62" s="115">
        <f t="shared" si="49"/>
        <v>0</v>
      </c>
      <c r="J62" s="115">
        <f t="shared" si="49"/>
        <v>0</v>
      </c>
      <c r="K62" s="115">
        <f t="shared" si="49"/>
        <v>0</v>
      </c>
      <c r="L62" s="115">
        <f t="shared" si="49"/>
        <v>1</v>
      </c>
      <c r="M62" s="115">
        <f t="shared" si="49"/>
        <v>6</v>
      </c>
      <c r="N62" s="115">
        <f t="shared" si="49"/>
        <v>0</v>
      </c>
      <c r="O62" s="115">
        <f t="shared" si="50"/>
        <v>1</v>
      </c>
      <c r="P62" s="115">
        <f t="shared" si="50"/>
        <v>7</v>
      </c>
      <c r="Q62" s="115">
        <f t="shared" si="51"/>
        <v>4</v>
      </c>
      <c r="R62" s="115">
        <f t="shared" si="51"/>
        <v>0</v>
      </c>
    </row>
    <row r="63" spans="1:18">
      <c r="A63" s="9"/>
      <c r="B63" s="62">
        <v>8</v>
      </c>
      <c r="C63" s="115">
        <f t="shared" si="49"/>
        <v>3</v>
      </c>
      <c r="D63" s="115">
        <f t="shared" si="49"/>
        <v>4</v>
      </c>
      <c r="E63" s="115">
        <f t="shared" si="49"/>
        <v>0</v>
      </c>
      <c r="F63" s="115">
        <f t="shared" si="49"/>
        <v>0</v>
      </c>
      <c r="G63" s="115">
        <f t="shared" si="49"/>
        <v>3</v>
      </c>
      <c r="H63" s="115">
        <f t="shared" si="49"/>
        <v>0</v>
      </c>
      <c r="I63" s="115">
        <f t="shared" si="49"/>
        <v>0</v>
      </c>
      <c r="J63" s="115">
        <f t="shared" si="49"/>
        <v>0</v>
      </c>
      <c r="K63" s="115">
        <f t="shared" si="49"/>
        <v>0</v>
      </c>
      <c r="L63" s="115">
        <f t="shared" si="49"/>
        <v>4</v>
      </c>
      <c r="M63" s="115">
        <f t="shared" si="49"/>
        <v>3</v>
      </c>
      <c r="N63" s="115">
        <f t="shared" si="49"/>
        <v>0</v>
      </c>
      <c r="O63" s="115">
        <f t="shared" si="50"/>
        <v>0</v>
      </c>
      <c r="P63" s="115">
        <f t="shared" si="50"/>
        <v>2</v>
      </c>
      <c r="Q63" s="115">
        <f t="shared" si="51"/>
        <v>7</v>
      </c>
      <c r="R63" s="115">
        <f t="shared" si="51"/>
        <v>1</v>
      </c>
    </row>
    <row r="64" spans="1:18">
      <c r="A64" s="9"/>
      <c r="B64" s="62">
        <v>9</v>
      </c>
      <c r="C64" s="115">
        <f t="shared" si="49"/>
        <v>3</v>
      </c>
      <c r="D64" s="115">
        <f t="shared" si="49"/>
        <v>1</v>
      </c>
      <c r="E64" s="115">
        <f t="shared" si="49"/>
        <v>0</v>
      </c>
      <c r="F64" s="115">
        <f t="shared" si="49"/>
        <v>0</v>
      </c>
      <c r="G64" s="115">
        <f t="shared" si="49"/>
        <v>1</v>
      </c>
      <c r="H64" s="115">
        <f t="shared" si="49"/>
        <v>4</v>
      </c>
      <c r="I64" s="115">
        <f t="shared" si="49"/>
        <v>0</v>
      </c>
      <c r="J64" s="115">
        <f t="shared" si="49"/>
        <v>0</v>
      </c>
      <c r="K64" s="115">
        <f t="shared" si="49"/>
        <v>0</v>
      </c>
      <c r="L64" s="115">
        <f t="shared" si="49"/>
        <v>1</v>
      </c>
      <c r="M64" s="115">
        <f t="shared" si="49"/>
        <v>3</v>
      </c>
      <c r="N64" s="115">
        <f t="shared" si="49"/>
        <v>0</v>
      </c>
      <c r="O64" s="115">
        <f t="shared" si="50"/>
        <v>0</v>
      </c>
      <c r="P64" s="115">
        <f t="shared" si="50"/>
        <v>3</v>
      </c>
      <c r="Q64" s="115">
        <f t="shared" si="51"/>
        <v>0</v>
      </c>
      <c r="R64" s="115">
        <f t="shared" si="51"/>
        <v>0</v>
      </c>
    </row>
    <row r="65" spans="1:18">
      <c r="A65" s="9"/>
      <c r="B65" s="62">
        <v>10</v>
      </c>
      <c r="C65" s="115">
        <f t="shared" si="49"/>
        <v>1</v>
      </c>
      <c r="D65" s="115">
        <f t="shared" si="49"/>
        <v>1</v>
      </c>
      <c r="E65" s="115">
        <f t="shared" si="49"/>
        <v>0</v>
      </c>
      <c r="F65" s="115">
        <f t="shared" si="49"/>
        <v>0</v>
      </c>
      <c r="G65" s="115">
        <f t="shared" si="49"/>
        <v>2</v>
      </c>
      <c r="H65" s="115">
        <f t="shared" si="49"/>
        <v>3</v>
      </c>
      <c r="I65" s="115">
        <f t="shared" si="49"/>
        <v>0</v>
      </c>
      <c r="J65" s="115">
        <f t="shared" si="49"/>
        <v>0</v>
      </c>
      <c r="K65" s="115">
        <f t="shared" si="49"/>
        <v>0</v>
      </c>
      <c r="L65" s="115">
        <f t="shared" si="49"/>
        <v>2</v>
      </c>
      <c r="M65" s="115">
        <f t="shared" si="49"/>
        <v>2</v>
      </c>
      <c r="N65" s="115">
        <f t="shared" si="49"/>
        <v>0</v>
      </c>
      <c r="O65" s="115">
        <f t="shared" si="50"/>
        <v>2</v>
      </c>
      <c r="P65" s="115">
        <f t="shared" si="50"/>
        <v>2</v>
      </c>
      <c r="Q65" s="115">
        <f t="shared" si="51"/>
        <v>1</v>
      </c>
      <c r="R65" s="115">
        <f t="shared" si="51"/>
        <v>1</v>
      </c>
    </row>
    <row r="66" spans="1:18">
      <c r="A66" s="9"/>
      <c r="B66" s="62">
        <v>11</v>
      </c>
      <c r="C66" s="115">
        <f t="shared" si="49"/>
        <v>1</v>
      </c>
      <c r="D66" s="115">
        <f t="shared" si="49"/>
        <v>0</v>
      </c>
      <c r="E66" s="115">
        <f t="shared" si="49"/>
        <v>0</v>
      </c>
      <c r="F66" s="115">
        <f t="shared" si="49"/>
        <v>0</v>
      </c>
      <c r="G66" s="115">
        <f t="shared" si="49"/>
        <v>1</v>
      </c>
      <c r="H66" s="115">
        <f t="shared" si="49"/>
        <v>0</v>
      </c>
      <c r="I66" s="115">
        <f t="shared" si="49"/>
        <v>0</v>
      </c>
      <c r="J66" s="115">
        <f t="shared" si="49"/>
        <v>0</v>
      </c>
      <c r="K66" s="115">
        <f t="shared" si="49"/>
        <v>0</v>
      </c>
      <c r="L66" s="115">
        <f t="shared" si="49"/>
        <v>1</v>
      </c>
      <c r="M66" s="115">
        <f t="shared" si="49"/>
        <v>0</v>
      </c>
      <c r="N66" s="115">
        <f t="shared" si="49"/>
        <v>0</v>
      </c>
      <c r="O66" s="115">
        <f t="shared" si="50"/>
        <v>0</v>
      </c>
      <c r="P66" s="115">
        <f t="shared" si="50"/>
        <v>3</v>
      </c>
      <c r="Q66" s="115">
        <f t="shared" si="51"/>
        <v>0</v>
      </c>
      <c r="R66" s="115">
        <f t="shared" si="51"/>
        <v>1</v>
      </c>
    </row>
    <row r="67" spans="1:18">
      <c r="A67" s="9"/>
      <c r="B67" s="62">
        <v>12</v>
      </c>
      <c r="C67" s="115">
        <f t="shared" si="49"/>
        <v>0</v>
      </c>
      <c r="D67" s="115">
        <f t="shared" si="49"/>
        <v>0</v>
      </c>
      <c r="E67" s="115">
        <f t="shared" si="49"/>
        <v>0</v>
      </c>
      <c r="F67" s="115">
        <f t="shared" si="49"/>
        <v>0</v>
      </c>
      <c r="G67" s="115">
        <f t="shared" si="49"/>
        <v>0</v>
      </c>
      <c r="H67" s="115">
        <f t="shared" si="49"/>
        <v>0</v>
      </c>
      <c r="I67" s="115">
        <f t="shared" si="49"/>
        <v>0</v>
      </c>
      <c r="J67" s="115">
        <f t="shared" si="49"/>
        <v>0</v>
      </c>
      <c r="K67" s="115">
        <f t="shared" si="49"/>
        <v>0</v>
      </c>
      <c r="L67" s="115">
        <f t="shared" si="49"/>
        <v>0</v>
      </c>
      <c r="M67" s="115">
        <f t="shared" si="49"/>
        <v>0</v>
      </c>
      <c r="N67" s="115">
        <f t="shared" si="49"/>
        <v>1</v>
      </c>
      <c r="O67" s="115">
        <f t="shared" si="50"/>
        <v>0</v>
      </c>
      <c r="P67" s="115">
        <f t="shared" si="50"/>
        <v>0</v>
      </c>
      <c r="Q67" s="115">
        <f t="shared" si="51"/>
        <v>0</v>
      </c>
      <c r="R67" s="115">
        <f t="shared" si="51"/>
        <v>0</v>
      </c>
    </row>
  </sheetData>
  <conditionalFormatting sqref="C5:R5">
    <cfRule type="iconSet" priority="21">
      <iconSet iconSet="5Arrows">
        <cfvo type="percent" val="0"/>
        <cfvo type="percent" val="20"/>
        <cfvo type="percent" val="40"/>
        <cfvo type="percent" val="60"/>
        <cfvo type="percent" val="80"/>
      </iconSet>
    </cfRule>
  </conditionalFormatting>
  <conditionalFormatting sqref="C4:R4">
    <cfRule type="iconSet" priority="20">
      <iconSet iconSet="5Arrows">
        <cfvo type="percent" val="0"/>
        <cfvo type="percent" val="20"/>
        <cfvo type="percent" val="40"/>
        <cfvo type="percent" val="60"/>
        <cfvo type="percent" val="80"/>
      </iconSet>
    </cfRule>
  </conditionalFormatting>
  <conditionalFormatting sqref="C6:R6">
    <cfRule type="iconSet" priority="19">
      <iconSet iconSet="5Arrows">
        <cfvo type="percent" val="0"/>
        <cfvo type="percent" val="20"/>
        <cfvo type="percent" val="40"/>
        <cfvo type="percent" val="60"/>
        <cfvo type="percent" val="80"/>
      </iconSet>
    </cfRule>
  </conditionalFormatting>
  <conditionalFormatting sqref="C7:R7">
    <cfRule type="iconSet" priority="18">
      <iconSet iconSet="5Arrows">
        <cfvo type="percent" val="0"/>
        <cfvo type="percent" val="20"/>
        <cfvo type="percent" val="40"/>
        <cfvo type="percent" val="60"/>
        <cfvo type="percent" val="80"/>
      </iconSet>
    </cfRule>
  </conditionalFormatting>
  <conditionalFormatting sqref="C8:R18">
    <cfRule type="iconSet" priority="17">
      <iconSet iconSet="5Arrows">
        <cfvo type="percent" val="0"/>
        <cfvo type="percent" val="20"/>
        <cfvo type="percent" val="40"/>
        <cfvo type="percent" val="60"/>
        <cfvo type="percent" val="80"/>
      </iconSet>
    </cfRule>
  </conditionalFormatting>
  <conditionalFormatting sqref="C19:R19">
    <cfRule type="iconSet" priority="16">
      <iconSet iconSet="5Arrows">
        <cfvo type="percent" val="0"/>
        <cfvo type="percent" val="20"/>
        <cfvo type="percent" val="40"/>
        <cfvo type="percent" val="60"/>
        <cfvo type="percent" val="80"/>
      </iconSet>
    </cfRule>
  </conditionalFormatting>
  <conditionalFormatting sqref="C20:R20">
    <cfRule type="iconSet" priority="15">
      <iconSet iconSet="5Arrows">
        <cfvo type="percent" val="0"/>
        <cfvo type="percent" val="20"/>
        <cfvo type="percent" val="40"/>
        <cfvo type="percent" val="60"/>
        <cfvo type="percent" val="80"/>
      </iconSet>
    </cfRule>
  </conditionalFormatting>
  <conditionalFormatting sqref="C21:R21">
    <cfRule type="iconSet" priority="14">
      <iconSet iconSet="5Arrows">
        <cfvo type="percent" val="0"/>
        <cfvo type="percent" val="20"/>
        <cfvo type="percent" val="40"/>
        <cfvo type="percent" val="60"/>
        <cfvo type="percent" val="80"/>
      </iconSet>
    </cfRule>
  </conditionalFormatting>
  <conditionalFormatting sqref="C22:R22">
    <cfRule type="iconSet" priority="13">
      <iconSet iconSet="5Arrows">
        <cfvo type="percent" val="0"/>
        <cfvo type="percent" val="20"/>
        <cfvo type="percent" val="40"/>
        <cfvo type="percent" val="60"/>
        <cfvo type="percent" val="80"/>
      </iconSet>
    </cfRule>
  </conditionalFormatting>
  <conditionalFormatting sqref="C23:R23">
    <cfRule type="iconSet" priority="12">
      <iconSet iconSet="5Arrows">
        <cfvo type="percent" val="0"/>
        <cfvo type="percent" val="20"/>
        <cfvo type="percent" val="40"/>
        <cfvo type="percent" val="60"/>
        <cfvo type="percent" val="80"/>
      </iconSet>
    </cfRule>
  </conditionalFormatting>
  <conditionalFormatting sqref="C24:R24">
    <cfRule type="iconSet" priority="11">
      <iconSet iconSet="5Arrows">
        <cfvo type="percent" val="0"/>
        <cfvo type="percent" val="20"/>
        <cfvo type="percent" val="40"/>
        <cfvo type="percent" val="60"/>
        <cfvo type="percent" val="80"/>
      </iconSet>
    </cfRule>
  </conditionalFormatting>
  <conditionalFormatting sqref="C3:R24">
    <cfRule type="iconSet" priority="55">
      <iconSet iconSet="5Arrows">
        <cfvo type="percent" val="0"/>
        <cfvo type="percent" val="20"/>
        <cfvo type="percent" val="40"/>
        <cfvo type="percent" val="60"/>
        <cfvo type="percent" val="80"/>
      </iconSet>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T56"/>
  <sheetViews>
    <sheetView workbookViewId="0">
      <pane ySplit="2" topLeftCell="A19" activePane="bottomLeft" state="frozen"/>
      <selection pane="bottomLeft" activeCell="C22" sqref="C22"/>
    </sheetView>
  </sheetViews>
  <sheetFormatPr defaultRowHeight="15"/>
  <cols>
    <col min="2" max="2" width="15.28515625" customWidth="1"/>
    <col min="3" max="3" width="34.85546875" customWidth="1"/>
    <col min="4" max="4" width="26.140625" customWidth="1"/>
    <col min="5" max="12" width="6.7109375" customWidth="1"/>
    <col min="13" max="13" width="9.42578125" style="1" customWidth="1"/>
    <col min="14" max="20" width="6.7109375" customWidth="1"/>
  </cols>
  <sheetData>
    <row r="1" spans="1:17" ht="23.25">
      <c r="A1" s="16" t="s">
        <v>66</v>
      </c>
      <c r="B1" s="16"/>
      <c r="C1" s="17"/>
      <c r="D1" s="17"/>
      <c r="E1" s="17"/>
      <c r="F1" s="17"/>
      <c r="G1" s="17"/>
      <c r="H1" s="17"/>
      <c r="I1" s="17"/>
    </row>
    <row r="2" spans="1:17">
      <c r="A2" t="s">
        <v>67</v>
      </c>
      <c r="B2" t="s">
        <v>1219</v>
      </c>
      <c r="C2" t="s">
        <v>68</v>
      </c>
      <c r="D2" t="s">
        <v>71</v>
      </c>
      <c r="E2" t="s">
        <v>87</v>
      </c>
      <c r="F2" t="s">
        <v>81</v>
      </c>
      <c r="G2" t="s">
        <v>79</v>
      </c>
      <c r="H2" t="s">
        <v>82</v>
      </c>
      <c r="I2" t="s">
        <v>83</v>
      </c>
      <c r="J2" t="s">
        <v>84</v>
      </c>
      <c r="K2" t="s">
        <v>85</v>
      </c>
      <c r="L2" t="s">
        <v>86</v>
      </c>
      <c r="M2" s="74" t="s">
        <v>1226</v>
      </c>
      <c r="N2" s="74" t="s">
        <v>1227</v>
      </c>
      <c r="P2" t="s">
        <v>88</v>
      </c>
      <c r="Q2" t="s">
        <v>89</v>
      </c>
    </row>
    <row r="3" spans="1:17" ht="15" customHeight="1">
      <c r="A3" s="9">
        <v>1</v>
      </c>
      <c r="B3" s="383" t="s">
        <v>447</v>
      </c>
      <c r="C3" s="383" t="s">
        <v>345</v>
      </c>
      <c r="D3" s="383" t="s">
        <v>1205</v>
      </c>
      <c r="E3" s="383">
        <v>16</v>
      </c>
      <c r="F3" s="383">
        <v>19</v>
      </c>
      <c r="G3" s="383">
        <v>27</v>
      </c>
      <c r="H3" s="383" t="str">
        <f>IFERROR(HLOOKUP(C3,$E$38:$N$44,2,FALSE),"-")</f>
        <v>-</v>
      </c>
      <c r="I3" s="383" t="str">
        <f>IFERROR(HLOOKUP(C3,$E$38:$N$44,3,FALSE),"-")</f>
        <v>-</v>
      </c>
      <c r="J3" s="383" t="str">
        <f>IFERROR(HLOOKUP(C3,$E$38:$N$44,4,FALSE),"-")</f>
        <v>-</v>
      </c>
      <c r="K3" s="9" t="str">
        <f>IFERROR(HLOOKUP(C3,$E$38:$N$44,5,FALSE),"-")</f>
        <v>-</v>
      </c>
      <c r="L3" s="9" t="str">
        <f>IFERROR(HLOOKUP(C3,$E$38:$N$44,6,FALSE),"-")</f>
        <v>-</v>
      </c>
      <c r="M3" s="384">
        <v>62</v>
      </c>
      <c r="N3" s="62">
        <f>SUM(H3:L3)</f>
        <v>0</v>
      </c>
      <c r="O3" s="9"/>
      <c r="P3" s="9">
        <v>0</v>
      </c>
      <c r="Q3" s="146">
        <v>1.1214795824589556</v>
      </c>
    </row>
    <row r="4" spans="1:17" ht="15" customHeight="1">
      <c r="A4" s="9">
        <f>A3+1</f>
        <v>2</v>
      </c>
      <c r="B4" s="383" t="s">
        <v>440</v>
      </c>
      <c r="C4" s="383" t="s">
        <v>292</v>
      </c>
      <c r="D4" s="383" t="s">
        <v>297</v>
      </c>
      <c r="E4" s="383">
        <v>35</v>
      </c>
      <c r="F4" s="383">
        <v>45</v>
      </c>
      <c r="G4" s="383">
        <v>53</v>
      </c>
      <c r="H4" s="383">
        <f t="shared" ref="H4:H18" si="0">IFERROR(HLOOKUP(C4,$E$38:$N$44,2,FALSE),"-")</f>
        <v>33</v>
      </c>
      <c r="I4" s="383">
        <f t="shared" ref="I4:I18" si="1">IFERROR(HLOOKUP(C4,$E$38:$N$44,3,FALSE),"-")</f>
        <v>8</v>
      </c>
      <c r="J4" s="383">
        <f t="shared" ref="J4:J18" si="2">IFERROR(HLOOKUP(C4,$E$38:$N$44,4,FALSE),"-")</f>
        <v>16</v>
      </c>
      <c r="K4" s="9">
        <f t="shared" ref="K4:K18" si="3">IFERROR(HLOOKUP(C4,$E$38:$N$44,5,FALSE),"-")</f>
        <v>14</v>
      </c>
      <c r="L4" s="9">
        <f t="shared" ref="L4:L18" si="4">IFERROR(HLOOKUP(C4,$E$38:$N$44,6,FALSE),"-")</f>
        <v>21</v>
      </c>
      <c r="M4" s="384">
        <v>133</v>
      </c>
      <c r="N4" s="62">
        <f t="shared" ref="N4:N18" si="5">SUM(H4:L4)</f>
        <v>92</v>
      </c>
      <c r="O4" s="9"/>
      <c r="P4" s="9">
        <v>2</v>
      </c>
      <c r="Q4" s="146">
        <v>1.2974578948708539</v>
      </c>
    </row>
    <row r="5" spans="1:17" ht="15" customHeight="1">
      <c r="A5" s="9">
        <f t="shared" ref="A5:A18" si="6">A4+1</f>
        <v>3</v>
      </c>
      <c r="B5" s="383" t="s">
        <v>1206</v>
      </c>
      <c r="C5" s="383" t="s">
        <v>293</v>
      </c>
      <c r="D5" s="383" t="s">
        <v>298</v>
      </c>
      <c r="E5" s="383">
        <v>7</v>
      </c>
      <c r="F5" s="383">
        <v>11</v>
      </c>
      <c r="G5" s="383">
        <v>18</v>
      </c>
      <c r="H5" s="383" t="str">
        <f t="shared" si="0"/>
        <v>-</v>
      </c>
      <c r="I5" s="383" t="str">
        <f t="shared" si="1"/>
        <v>-</v>
      </c>
      <c r="J5" s="383" t="str">
        <f t="shared" si="2"/>
        <v>-</v>
      </c>
      <c r="K5" s="9" t="str">
        <f t="shared" si="3"/>
        <v>-</v>
      </c>
      <c r="L5" s="9" t="str">
        <f t="shared" si="4"/>
        <v>-</v>
      </c>
      <c r="M5" s="384">
        <v>36</v>
      </c>
      <c r="N5" s="62">
        <f t="shared" si="5"/>
        <v>0</v>
      </c>
      <c r="O5" s="9"/>
      <c r="P5" s="9">
        <v>2</v>
      </c>
      <c r="Q5" s="146">
        <v>1.781754606951143</v>
      </c>
    </row>
    <row r="6" spans="1:17" ht="15" customHeight="1">
      <c r="A6" s="9">
        <f t="shared" si="6"/>
        <v>4</v>
      </c>
      <c r="B6" s="383" t="s">
        <v>451</v>
      </c>
      <c r="C6" s="383" t="s">
        <v>48</v>
      </c>
      <c r="D6" s="383" t="s">
        <v>13</v>
      </c>
      <c r="E6" s="383">
        <v>7</v>
      </c>
      <c r="F6" s="383">
        <v>11</v>
      </c>
      <c r="G6" s="383">
        <v>18</v>
      </c>
      <c r="H6" s="383" t="str">
        <f t="shared" si="0"/>
        <v>-</v>
      </c>
      <c r="I6" s="383" t="str">
        <f t="shared" si="1"/>
        <v>-</v>
      </c>
      <c r="J6" s="383" t="str">
        <f t="shared" si="2"/>
        <v>-</v>
      </c>
      <c r="K6" s="9" t="str">
        <f t="shared" si="3"/>
        <v>-</v>
      </c>
      <c r="L6" s="9" t="str">
        <f t="shared" si="4"/>
        <v>-</v>
      </c>
      <c r="M6" s="384">
        <v>36</v>
      </c>
      <c r="N6" s="62">
        <f t="shared" si="5"/>
        <v>0</v>
      </c>
      <c r="O6" s="9"/>
      <c r="P6" s="9">
        <v>0</v>
      </c>
      <c r="Q6" s="146">
        <v>1.077698522179998</v>
      </c>
    </row>
    <row r="7" spans="1:17" ht="15" customHeight="1">
      <c r="A7" s="9">
        <f t="shared" si="6"/>
        <v>5</v>
      </c>
      <c r="B7" s="383" t="s">
        <v>1207</v>
      </c>
      <c r="C7" s="383" t="s">
        <v>1208</v>
      </c>
      <c r="D7" s="383" t="s">
        <v>1209</v>
      </c>
      <c r="E7" s="383">
        <v>32</v>
      </c>
      <c r="F7" s="383">
        <v>42</v>
      </c>
      <c r="G7" s="383">
        <v>51</v>
      </c>
      <c r="H7" s="383" t="str">
        <f t="shared" si="0"/>
        <v>-</v>
      </c>
      <c r="I7" s="383" t="str">
        <f t="shared" si="1"/>
        <v>-</v>
      </c>
      <c r="J7" s="383" t="str">
        <f t="shared" si="2"/>
        <v>-</v>
      </c>
      <c r="K7" s="9" t="str">
        <f t="shared" si="3"/>
        <v>-</v>
      </c>
      <c r="L7" s="9" t="str">
        <f t="shared" si="4"/>
        <v>-</v>
      </c>
      <c r="M7" s="384">
        <v>125</v>
      </c>
      <c r="N7" s="62">
        <f t="shared" si="5"/>
        <v>0</v>
      </c>
      <c r="O7" s="9"/>
      <c r="P7" s="9">
        <v>4</v>
      </c>
      <c r="Q7" s="146">
        <v>1.1537648815895125</v>
      </c>
    </row>
    <row r="8" spans="1:17" ht="15" customHeight="1">
      <c r="A8" s="9">
        <f t="shared" si="6"/>
        <v>6</v>
      </c>
      <c r="B8" s="383" t="s">
        <v>401</v>
      </c>
      <c r="C8" s="383" t="s">
        <v>43</v>
      </c>
      <c r="D8" s="383" t="s">
        <v>18</v>
      </c>
      <c r="E8" s="383">
        <v>26</v>
      </c>
      <c r="F8" s="383">
        <v>34</v>
      </c>
      <c r="G8" s="383">
        <v>36</v>
      </c>
      <c r="H8" s="383">
        <f t="shared" si="0"/>
        <v>10</v>
      </c>
      <c r="I8" s="383">
        <f t="shared" si="1"/>
        <v>5</v>
      </c>
      <c r="J8" s="383">
        <f t="shared" si="2"/>
        <v>8</v>
      </c>
      <c r="K8" s="9">
        <f t="shared" si="3"/>
        <v>2</v>
      </c>
      <c r="L8" s="9">
        <f t="shared" si="4"/>
        <v>11</v>
      </c>
      <c r="M8" s="384">
        <v>96</v>
      </c>
      <c r="N8" s="62">
        <f t="shared" si="5"/>
        <v>36</v>
      </c>
      <c r="O8" s="9"/>
      <c r="P8" s="9">
        <v>13</v>
      </c>
      <c r="Q8" s="146">
        <v>0.90386259852777251</v>
      </c>
    </row>
    <row r="9" spans="1:17" ht="15" customHeight="1">
      <c r="A9" s="9">
        <f t="shared" si="6"/>
        <v>7</v>
      </c>
      <c r="B9" s="383" t="s">
        <v>99</v>
      </c>
      <c r="C9" s="383" t="s">
        <v>70</v>
      </c>
      <c r="D9" s="383" t="s">
        <v>149</v>
      </c>
      <c r="E9" s="383">
        <v>0</v>
      </c>
      <c r="F9" s="383">
        <v>0</v>
      </c>
      <c r="G9" s="383">
        <v>56</v>
      </c>
      <c r="H9" s="383">
        <f t="shared" si="0"/>
        <v>34</v>
      </c>
      <c r="I9" s="383">
        <f t="shared" si="1"/>
        <v>8</v>
      </c>
      <c r="J9" s="383">
        <f t="shared" si="2"/>
        <v>17</v>
      </c>
      <c r="K9" s="9">
        <f t="shared" si="3"/>
        <v>0</v>
      </c>
      <c r="L9" s="9">
        <f t="shared" si="4"/>
        <v>27</v>
      </c>
      <c r="M9" s="384">
        <v>56</v>
      </c>
      <c r="N9" s="62">
        <f t="shared" si="5"/>
        <v>86</v>
      </c>
      <c r="O9" s="9"/>
      <c r="P9" s="9">
        <v>24</v>
      </c>
      <c r="Q9" s="146">
        <v>2.9650914179727934</v>
      </c>
    </row>
    <row r="10" spans="1:17" ht="15" customHeight="1">
      <c r="A10" s="9">
        <f t="shared" si="6"/>
        <v>8</v>
      </c>
      <c r="B10" s="383" t="s">
        <v>1210</v>
      </c>
      <c r="C10" s="383" t="s">
        <v>1211</v>
      </c>
      <c r="D10" s="383" t="s">
        <v>1212</v>
      </c>
      <c r="E10" s="383">
        <v>3</v>
      </c>
      <c r="F10" s="383">
        <v>4</v>
      </c>
      <c r="G10" s="383">
        <v>6</v>
      </c>
      <c r="H10" s="383">
        <f t="shared" si="0"/>
        <v>13</v>
      </c>
      <c r="I10" s="383">
        <f t="shared" si="1"/>
        <v>4</v>
      </c>
      <c r="J10" s="383">
        <f t="shared" si="2"/>
        <v>6</v>
      </c>
      <c r="K10" s="9">
        <f t="shared" si="3"/>
        <v>2</v>
      </c>
      <c r="L10" s="9">
        <f t="shared" si="4"/>
        <v>11</v>
      </c>
      <c r="M10" s="384">
        <v>13</v>
      </c>
      <c r="N10" s="62">
        <f t="shared" si="5"/>
        <v>36</v>
      </c>
      <c r="O10" s="9"/>
      <c r="P10" s="9">
        <v>14</v>
      </c>
      <c r="Q10" s="146">
        <v>2.5067229564155507</v>
      </c>
    </row>
    <row r="11" spans="1:17" ht="15" customHeight="1">
      <c r="A11" s="9">
        <f t="shared" si="6"/>
        <v>9</v>
      </c>
      <c r="B11" s="383" t="s">
        <v>1213</v>
      </c>
      <c r="C11" s="383" t="s">
        <v>353</v>
      </c>
      <c r="D11" s="383" t="s">
        <v>12</v>
      </c>
      <c r="E11" s="383">
        <v>7</v>
      </c>
      <c r="F11" s="383">
        <v>11</v>
      </c>
      <c r="G11" s="383">
        <v>18</v>
      </c>
      <c r="H11" s="383" t="str">
        <f t="shared" si="0"/>
        <v>-</v>
      </c>
      <c r="I11" s="383" t="str">
        <f t="shared" si="1"/>
        <v>-</v>
      </c>
      <c r="J11" s="383" t="str">
        <f t="shared" si="2"/>
        <v>-</v>
      </c>
      <c r="K11" s="9" t="str">
        <f t="shared" si="3"/>
        <v>-</v>
      </c>
      <c r="L11" s="9" t="str">
        <f t="shared" si="4"/>
        <v>-</v>
      </c>
      <c r="M11" s="384">
        <v>36</v>
      </c>
      <c r="N11" s="62">
        <f t="shared" si="5"/>
        <v>0</v>
      </c>
      <c r="O11" s="9"/>
      <c r="P11" s="9">
        <v>0</v>
      </c>
      <c r="Q11" s="146">
        <v>0.97035288137429554</v>
      </c>
    </row>
    <row r="12" spans="1:17" ht="15" customHeight="1">
      <c r="A12" s="9">
        <f t="shared" si="6"/>
        <v>10</v>
      </c>
      <c r="B12" s="383" t="s">
        <v>450</v>
      </c>
      <c r="C12" s="383" t="s">
        <v>294</v>
      </c>
      <c r="D12" s="383" t="s">
        <v>299</v>
      </c>
      <c r="E12" s="383">
        <v>30</v>
      </c>
      <c r="F12" s="383">
        <v>37</v>
      </c>
      <c r="G12" s="383">
        <v>46</v>
      </c>
      <c r="H12" s="383">
        <f t="shared" si="0"/>
        <v>19</v>
      </c>
      <c r="I12" s="383">
        <f t="shared" si="1"/>
        <v>7</v>
      </c>
      <c r="J12" s="383">
        <f t="shared" si="2"/>
        <v>12</v>
      </c>
      <c r="K12" s="9">
        <f t="shared" si="3"/>
        <v>8</v>
      </c>
      <c r="L12" s="9">
        <f t="shared" si="4"/>
        <v>20</v>
      </c>
      <c r="M12" s="384">
        <v>113</v>
      </c>
      <c r="N12" s="62">
        <f t="shared" si="5"/>
        <v>66</v>
      </c>
      <c r="O12" s="9"/>
      <c r="P12" s="9">
        <v>4</v>
      </c>
      <c r="Q12" s="146">
        <v>1.1368443622222859</v>
      </c>
    </row>
    <row r="13" spans="1:17" ht="15" customHeight="1">
      <c r="A13" s="9">
        <f t="shared" si="6"/>
        <v>11</v>
      </c>
      <c r="B13" s="383" t="s">
        <v>1214</v>
      </c>
      <c r="C13" s="383" t="s">
        <v>73</v>
      </c>
      <c r="D13" s="383" t="s">
        <v>12</v>
      </c>
      <c r="E13" s="383">
        <v>35</v>
      </c>
      <c r="F13" s="383">
        <v>45</v>
      </c>
      <c r="G13" s="383">
        <v>54</v>
      </c>
      <c r="H13" s="383" t="str">
        <f t="shared" si="0"/>
        <v>-</v>
      </c>
      <c r="I13" s="383" t="str">
        <f t="shared" si="1"/>
        <v>-</v>
      </c>
      <c r="J13" s="383" t="str">
        <f t="shared" si="2"/>
        <v>-</v>
      </c>
      <c r="K13" s="9" t="str">
        <f t="shared" si="3"/>
        <v>-</v>
      </c>
      <c r="L13" s="9" t="str">
        <f t="shared" si="4"/>
        <v>-</v>
      </c>
      <c r="M13" s="384">
        <v>134</v>
      </c>
      <c r="N13" s="62">
        <f t="shared" si="5"/>
        <v>0</v>
      </c>
      <c r="O13" s="9"/>
      <c r="P13" s="9">
        <v>1</v>
      </c>
      <c r="Q13" s="146">
        <v>0.86610365232869357</v>
      </c>
    </row>
    <row r="14" spans="1:17" ht="15" customHeight="1">
      <c r="A14" s="9">
        <f t="shared" si="6"/>
        <v>12</v>
      </c>
      <c r="B14" s="383" t="s">
        <v>426</v>
      </c>
      <c r="C14" s="383" t="s">
        <v>30</v>
      </c>
      <c r="D14" s="383" t="s">
        <v>149</v>
      </c>
      <c r="E14" s="383">
        <v>9</v>
      </c>
      <c r="F14" s="383">
        <v>9</v>
      </c>
      <c r="G14" s="383">
        <v>4</v>
      </c>
      <c r="H14" s="383">
        <f t="shared" si="0"/>
        <v>5</v>
      </c>
      <c r="I14" s="383">
        <f t="shared" si="1"/>
        <v>1</v>
      </c>
      <c r="J14" s="383">
        <f t="shared" si="2"/>
        <v>1</v>
      </c>
      <c r="K14" s="9">
        <f t="shared" si="3"/>
        <v>0</v>
      </c>
      <c r="L14" s="9">
        <f t="shared" si="4"/>
        <v>4</v>
      </c>
      <c r="M14" s="384">
        <v>22</v>
      </c>
      <c r="N14" s="62">
        <f t="shared" si="5"/>
        <v>11</v>
      </c>
      <c r="O14" s="9"/>
      <c r="P14" s="9">
        <v>3</v>
      </c>
      <c r="Q14" s="146">
        <v>1.0799489820716153</v>
      </c>
    </row>
    <row r="15" spans="1:17" ht="15" customHeight="1">
      <c r="A15" s="9">
        <f t="shared" si="6"/>
        <v>13</v>
      </c>
      <c r="B15" s="383" t="s">
        <v>96</v>
      </c>
      <c r="C15" s="383" t="s">
        <v>72</v>
      </c>
      <c r="D15" s="383" t="s">
        <v>1215</v>
      </c>
      <c r="E15" s="383">
        <v>29</v>
      </c>
      <c r="F15" s="383">
        <v>47</v>
      </c>
      <c r="G15" s="383">
        <v>54</v>
      </c>
      <c r="H15" s="383">
        <f t="shared" si="0"/>
        <v>0</v>
      </c>
      <c r="I15" s="383">
        <f t="shared" si="1"/>
        <v>0</v>
      </c>
      <c r="J15" s="383">
        <f t="shared" si="2"/>
        <v>0</v>
      </c>
      <c r="K15" s="9">
        <f t="shared" si="3"/>
        <v>12</v>
      </c>
      <c r="L15" s="9">
        <f t="shared" si="4"/>
        <v>0</v>
      </c>
      <c r="M15" s="384">
        <v>130</v>
      </c>
      <c r="N15" s="62">
        <f t="shared" si="5"/>
        <v>12</v>
      </c>
      <c r="O15" s="9"/>
      <c r="P15" s="9">
        <v>0</v>
      </c>
      <c r="Q15" s="146">
        <v>1.608703739194864</v>
      </c>
    </row>
    <row r="16" spans="1:17" ht="15" customHeight="1">
      <c r="A16" s="9">
        <f t="shared" si="6"/>
        <v>14</v>
      </c>
      <c r="B16" s="383" t="s">
        <v>1216</v>
      </c>
      <c r="C16" s="383" t="s">
        <v>295</v>
      </c>
      <c r="D16" s="383" t="s">
        <v>42</v>
      </c>
      <c r="E16" s="383">
        <v>29</v>
      </c>
      <c r="F16" s="383">
        <v>46</v>
      </c>
      <c r="G16" s="383">
        <v>55</v>
      </c>
      <c r="H16" s="383">
        <f t="shared" si="0"/>
        <v>31</v>
      </c>
      <c r="I16" s="383">
        <f t="shared" si="1"/>
        <v>8</v>
      </c>
      <c r="J16" s="383">
        <f t="shared" si="2"/>
        <v>15</v>
      </c>
      <c r="K16" s="9">
        <f t="shared" si="3"/>
        <v>15</v>
      </c>
      <c r="L16" s="9">
        <f t="shared" si="4"/>
        <v>25</v>
      </c>
      <c r="M16" s="384">
        <v>130</v>
      </c>
      <c r="N16" s="62">
        <f t="shared" si="5"/>
        <v>94</v>
      </c>
      <c r="O16" s="9"/>
      <c r="P16" s="9">
        <v>1</v>
      </c>
      <c r="Q16" s="146">
        <v>1.3236926181766462</v>
      </c>
    </row>
    <row r="17" spans="1:20" ht="15" customHeight="1">
      <c r="A17" s="9">
        <f t="shared" si="6"/>
        <v>15</v>
      </c>
      <c r="B17" s="383" t="s">
        <v>1217</v>
      </c>
      <c r="C17" s="383" t="s">
        <v>1218</v>
      </c>
      <c r="D17" s="383" t="s">
        <v>12</v>
      </c>
      <c r="E17" s="383">
        <v>23</v>
      </c>
      <c r="F17" s="383">
        <v>29</v>
      </c>
      <c r="G17" s="383">
        <v>39</v>
      </c>
      <c r="H17" s="383" t="str">
        <f t="shared" si="0"/>
        <v>-</v>
      </c>
      <c r="I17" s="383" t="str">
        <f t="shared" si="1"/>
        <v>-</v>
      </c>
      <c r="J17" s="383" t="str">
        <f t="shared" si="2"/>
        <v>-</v>
      </c>
      <c r="K17" s="9" t="str">
        <f t="shared" si="3"/>
        <v>-</v>
      </c>
      <c r="L17" s="9" t="str">
        <f t="shared" si="4"/>
        <v>-</v>
      </c>
      <c r="M17" s="384">
        <v>91</v>
      </c>
      <c r="N17" s="62">
        <f t="shared" si="5"/>
        <v>0</v>
      </c>
      <c r="O17" s="9"/>
      <c r="P17" s="9">
        <v>4</v>
      </c>
      <c r="Q17" s="146">
        <v>0.94870951497006495</v>
      </c>
    </row>
    <row r="18" spans="1:20" ht="15" customHeight="1">
      <c r="A18" s="9">
        <f t="shared" si="6"/>
        <v>16</v>
      </c>
      <c r="B18" s="383" t="s">
        <v>101</v>
      </c>
      <c r="C18" s="383" t="s">
        <v>296</v>
      </c>
      <c r="D18" s="383" t="s">
        <v>74</v>
      </c>
      <c r="E18" s="383">
        <v>7</v>
      </c>
      <c r="F18" s="383">
        <v>10</v>
      </c>
      <c r="G18" s="383">
        <v>11</v>
      </c>
      <c r="H18" s="383" t="str">
        <f t="shared" si="0"/>
        <v>-</v>
      </c>
      <c r="I18" s="383" t="str">
        <f t="shared" si="1"/>
        <v>-</v>
      </c>
      <c r="J18" s="383" t="str">
        <f t="shared" si="2"/>
        <v>-</v>
      </c>
      <c r="K18" s="9" t="str">
        <f t="shared" si="3"/>
        <v>-</v>
      </c>
      <c r="L18" s="9" t="str">
        <f t="shared" si="4"/>
        <v>-</v>
      </c>
      <c r="M18" s="384">
        <v>28</v>
      </c>
      <c r="N18" s="62">
        <f t="shared" si="5"/>
        <v>0</v>
      </c>
      <c r="O18" s="9"/>
      <c r="P18" s="9">
        <v>1</v>
      </c>
      <c r="Q18" s="146">
        <v>1.1304866134401734</v>
      </c>
    </row>
    <row r="19" spans="1:20" ht="15" customHeight="1">
      <c r="C19" s="194"/>
      <c r="E19" s="194"/>
      <c r="F19" s="194"/>
      <c r="G19" s="194"/>
      <c r="H19" s="194"/>
      <c r="I19" s="194"/>
      <c r="J19" s="194"/>
    </row>
    <row r="20" spans="1:20">
      <c r="C20" s="17" t="s">
        <v>69</v>
      </c>
      <c r="D20" s="17"/>
      <c r="E20" s="194"/>
      <c r="F20" s="194"/>
      <c r="G20" s="194"/>
      <c r="H20" s="194"/>
      <c r="I20" s="194"/>
      <c r="J20" s="194"/>
    </row>
    <row r="21" spans="1:20">
      <c r="E21">
        <v>1</v>
      </c>
      <c r="F21">
        <f>E21+1</f>
        <v>2</v>
      </c>
      <c r="G21">
        <f t="shared" ref="G21:P21" si="7">F21+1</f>
        <v>3</v>
      </c>
      <c r="H21">
        <f t="shared" si="7"/>
        <v>4</v>
      </c>
      <c r="I21">
        <f t="shared" si="7"/>
        <v>5</v>
      </c>
      <c r="J21">
        <f t="shared" si="7"/>
        <v>6</v>
      </c>
      <c r="K21">
        <f t="shared" si="7"/>
        <v>7</v>
      </c>
      <c r="L21">
        <f t="shared" si="7"/>
        <v>8</v>
      </c>
      <c r="M21" s="1">
        <f t="shared" si="7"/>
        <v>9</v>
      </c>
      <c r="N21">
        <f t="shared" si="7"/>
        <v>10</v>
      </c>
      <c r="O21">
        <f t="shared" si="7"/>
        <v>11</v>
      </c>
      <c r="P21">
        <f t="shared" si="7"/>
        <v>12</v>
      </c>
      <c r="Q21">
        <f t="shared" ref="Q21" si="8">P21+1</f>
        <v>13</v>
      </c>
      <c r="R21">
        <f t="shared" ref="R21" si="9">Q21+1</f>
        <v>14</v>
      </c>
      <c r="S21">
        <f t="shared" ref="S21" si="10">R21+1</f>
        <v>15</v>
      </c>
      <c r="T21">
        <f t="shared" ref="T21" si="11">S21+1</f>
        <v>16</v>
      </c>
    </row>
    <row r="22" spans="1:20" s="18" customFormat="1" ht="179.25">
      <c r="E22" s="18" t="str">
        <f>VLOOKUP(E21,$A$3:$D$18,3,FALSE)</f>
        <v>Аверина Александра Викторовна</v>
      </c>
      <c r="F22" s="18" t="str">
        <f t="shared" ref="F22:T22" si="12">VLOOKUP(F21,$A$3:$D$18,3,FALSE)</f>
        <v>Акчурин Константин Эдуардович</v>
      </c>
      <c r="G22" s="18" t="str">
        <f t="shared" si="12"/>
        <v>Александр Вастаев</v>
      </c>
      <c r="H22" s="18" t="str">
        <f t="shared" si="12"/>
        <v>Андреев Вячеслав Викторович</v>
      </c>
      <c r="I22" s="18" t="str">
        <f t="shared" si="12"/>
        <v>Андрушевич Алексей</v>
      </c>
      <c r="J22" s="18" t="str">
        <f t="shared" si="12"/>
        <v>Басалаев Андрей Викторович</v>
      </c>
      <c r="K22" s="18" t="str">
        <f t="shared" si="12"/>
        <v>Елизаров Андрей</v>
      </c>
      <c r="L22" s="18" t="str">
        <f t="shared" si="12"/>
        <v>Иван Демидов</v>
      </c>
      <c r="M22" s="186" t="str">
        <f t="shared" si="12"/>
        <v>Корсаков Алексей Вячеславович</v>
      </c>
      <c r="N22" s="18" t="str">
        <f t="shared" si="12"/>
        <v>Кудрявцев Евгений Валерьевич</v>
      </c>
      <c r="O22" s="18" t="str">
        <f t="shared" si="12"/>
        <v>Пересыпкин Виталий Фридрихович</v>
      </c>
      <c r="P22" s="18" t="str">
        <f t="shared" si="12"/>
        <v>Родимцев Андрей Александрович</v>
      </c>
      <c r="Q22" s="18" t="str">
        <f t="shared" si="12"/>
        <v>Русаков Сергей Александрович</v>
      </c>
      <c r="R22" s="18" t="str">
        <f t="shared" si="12"/>
        <v>Сазонов Антон Анатольевич</v>
      </c>
      <c r="S22" s="18" t="str">
        <f t="shared" si="12"/>
        <v>Сорокин Юрий</v>
      </c>
      <c r="T22" s="18" t="str">
        <f t="shared" si="12"/>
        <v>Фефелов Александр</v>
      </c>
    </row>
    <row r="23" spans="1:20" s="18" customFormat="1">
      <c r="D23" s="188" t="s">
        <v>258</v>
      </c>
      <c r="M23" s="186"/>
    </row>
    <row r="24" spans="1:20">
      <c r="D24" t="s">
        <v>259</v>
      </c>
      <c r="E24">
        <v>0</v>
      </c>
      <c r="F24">
        <v>92</v>
      </c>
      <c r="G24">
        <v>0</v>
      </c>
      <c r="H24">
        <v>0</v>
      </c>
      <c r="I24">
        <v>0</v>
      </c>
      <c r="J24">
        <v>36</v>
      </c>
      <c r="K24">
        <v>86</v>
      </c>
      <c r="L24">
        <v>36</v>
      </c>
      <c r="M24" s="1">
        <v>0</v>
      </c>
      <c r="N24">
        <v>66</v>
      </c>
      <c r="O24">
        <v>0</v>
      </c>
      <c r="P24">
        <v>11</v>
      </c>
      <c r="Q24">
        <v>12</v>
      </c>
      <c r="R24">
        <v>94</v>
      </c>
      <c r="S24">
        <v>0</v>
      </c>
      <c r="T24">
        <v>0</v>
      </c>
    </row>
    <row r="25" spans="1:20" ht="23.25">
      <c r="A25" s="19" t="s">
        <v>75</v>
      </c>
      <c r="B25" s="19"/>
      <c r="C25" s="20"/>
      <c r="D25" s="20"/>
      <c r="E25" s="20"/>
      <c r="F25" s="20"/>
      <c r="G25" s="20"/>
      <c r="H25" s="20"/>
      <c r="I25" s="20"/>
    </row>
    <row r="26" spans="1:20">
      <c r="A26" s="9">
        <v>1</v>
      </c>
      <c r="B26" s="383" t="s">
        <v>440</v>
      </c>
      <c r="C26" s="383" t="s">
        <v>292</v>
      </c>
      <c r="D26" s="383" t="s">
        <v>297</v>
      </c>
      <c r="E26" s="9"/>
      <c r="F26" s="9"/>
      <c r="G26" s="9"/>
      <c r="H26" s="9">
        <f>IFERROR(HLOOKUP(C26,$E$38:$N$44,2,FALSE),"-")</f>
        <v>33</v>
      </c>
      <c r="I26" s="9">
        <f>IFERROR(HLOOKUP(C26,$E$38:$N$44,3,FALSE),"-")</f>
        <v>8</v>
      </c>
      <c r="J26" s="9">
        <f>IFERROR(HLOOKUP(C26,$E$38:$N$44,4,FALSE),"-")</f>
        <v>16</v>
      </c>
      <c r="K26" s="9">
        <f>IFERROR(HLOOKUP(C26,$E$38:$N$44,5,FALSE),"-")</f>
        <v>14</v>
      </c>
      <c r="L26" s="9">
        <f>IFERROR(HLOOKUP(C26,$E$38:$N$44,6,FALSE),"-")</f>
        <v>21</v>
      </c>
      <c r="M26" s="11"/>
      <c r="N26" s="62">
        <f t="shared" ref="N26:N35" si="13">SUM(H26:L26)</f>
        <v>92</v>
      </c>
      <c r="O26" s="9"/>
      <c r="P26" s="9"/>
      <c r="Q26" s="9"/>
    </row>
    <row r="27" spans="1:20">
      <c r="A27" s="9">
        <f>A26+1</f>
        <v>2</v>
      </c>
      <c r="B27" s="383" t="s">
        <v>401</v>
      </c>
      <c r="C27" s="383" t="s">
        <v>43</v>
      </c>
      <c r="D27" s="383" t="s">
        <v>18</v>
      </c>
      <c r="E27" s="9"/>
      <c r="F27" s="9"/>
      <c r="G27" s="9"/>
      <c r="H27" s="9">
        <f t="shared" ref="H27:H35" si="14">IFERROR(HLOOKUP(C27,$E$38:$N$44,2,FALSE),"-")</f>
        <v>10</v>
      </c>
      <c r="I27" s="9">
        <f t="shared" ref="I27:I35" si="15">IFERROR(HLOOKUP(C27,$E$38:$N$44,3,FALSE),"-")</f>
        <v>5</v>
      </c>
      <c r="J27" s="9">
        <f t="shared" ref="J27:J35" si="16">IFERROR(HLOOKUP(C27,$E$38:$N$44,4,FALSE),"-")</f>
        <v>8</v>
      </c>
      <c r="K27" s="9">
        <f t="shared" ref="K27:K35" si="17">IFERROR(HLOOKUP(C27,$E$38:$N$44,5,FALSE),"-")</f>
        <v>2</v>
      </c>
      <c r="L27" s="9">
        <f t="shared" ref="L27:L35" si="18">IFERROR(HLOOKUP(C27,$E$38:$N$44,6,FALSE),"-")</f>
        <v>11</v>
      </c>
      <c r="M27" s="11"/>
      <c r="N27" s="62">
        <f t="shared" si="13"/>
        <v>36</v>
      </c>
      <c r="O27" s="9"/>
      <c r="P27" s="9"/>
      <c r="Q27" s="9"/>
    </row>
    <row r="28" spans="1:20" ht="30">
      <c r="A28" s="9">
        <f t="shared" ref="A28:A34" si="19">A27+1</f>
        <v>3</v>
      </c>
      <c r="B28" s="383" t="s">
        <v>94</v>
      </c>
      <c r="C28" s="383" t="s">
        <v>439</v>
      </c>
      <c r="D28" s="383" t="s">
        <v>1920</v>
      </c>
      <c r="E28" s="9"/>
      <c r="F28" s="9"/>
      <c r="G28" s="9"/>
      <c r="H28" s="9">
        <f t="shared" si="14"/>
        <v>0</v>
      </c>
      <c r="I28" s="9">
        <f t="shared" si="15"/>
        <v>0</v>
      </c>
      <c r="J28" s="9">
        <f t="shared" si="16"/>
        <v>12</v>
      </c>
      <c r="K28" s="9">
        <f t="shared" si="17"/>
        <v>11</v>
      </c>
      <c r="L28" s="9">
        <f t="shared" si="18"/>
        <v>23</v>
      </c>
      <c r="M28" s="11"/>
      <c r="N28" s="62">
        <f t="shared" si="13"/>
        <v>46</v>
      </c>
      <c r="O28" s="9"/>
      <c r="P28" s="9"/>
      <c r="Q28" s="9"/>
    </row>
    <row r="29" spans="1:20">
      <c r="A29" s="9">
        <f t="shared" si="19"/>
        <v>4</v>
      </c>
      <c r="B29" s="383" t="s">
        <v>442</v>
      </c>
      <c r="C29" s="383" t="s">
        <v>320</v>
      </c>
      <c r="D29" s="383" t="s">
        <v>321</v>
      </c>
      <c r="E29" s="9"/>
      <c r="F29" s="9"/>
      <c r="G29" s="9"/>
      <c r="H29" s="9">
        <f t="shared" si="14"/>
        <v>3</v>
      </c>
      <c r="I29" s="9">
        <f t="shared" si="15"/>
        <v>2</v>
      </c>
      <c r="J29" s="9">
        <f t="shared" si="16"/>
        <v>1</v>
      </c>
      <c r="K29" s="9">
        <f t="shared" si="17"/>
        <v>0</v>
      </c>
      <c r="L29" s="9">
        <f t="shared" si="18"/>
        <v>1</v>
      </c>
      <c r="M29" s="11"/>
      <c r="N29" s="62">
        <f t="shared" si="13"/>
        <v>7</v>
      </c>
      <c r="O29" s="9"/>
      <c r="P29" s="9"/>
      <c r="Q29" s="9"/>
    </row>
    <row r="30" spans="1:20">
      <c r="A30" s="9">
        <f t="shared" si="19"/>
        <v>5</v>
      </c>
      <c r="B30" s="383" t="s">
        <v>99</v>
      </c>
      <c r="C30" s="383" t="s">
        <v>70</v>
      </c>
      <c r="D30" s="383"/>
      <c r="E30" s="9"/>
      <c r="F30" s="9"/>
      <c r="G30" s="9"/>
      <c r="H30" s="9">
        <f t="shared" si="14"/>
        <v>34</v>
      </c>
      <c r="I30" s="9">
        <f t="shared" si="15"/>
        <v>8</v>
      </c>
      <c r="J30" s="9">
        <f t="shared" si="16"/>
        <v>17</v>
      </c>
      <c r="K30" s="9">
        <f t="shared" si="17"/>
        <v>0</v>
      </c>
      <c r="L30" s="9">
        <f t="shared" si="18"/>
        <v>27</v>
      </c>
      <c r="M30" s="11"/>
      <c r="N30" s="62">
        <f t="shared" si="13"/>
        <v>86</v>
      </c>
      <c r="O30" s="9"/>
      <c r="P30" s="9"/>
      <c r="Q30" s="9"/>
    </row>
    <row r="31" spans="1:20" ht="30">
      <c r="A31" s="9">
        <f t="shared" si="19"/>
        <v>6</v>
      </c>
      <c r="B31" s="383" t="s">
        <v>1210</v>
      </c>
      <c r="C31" s="383" t="s">
        <v>1211</v>
      </c>
      <c r="D31" s="383" t="s">
        <v>1212</v>
      </c>
      <c r="E31" s="9"/>
      <c r="F31" s="9"/>
      <c r="G31" s="9"/>
      <c r="H31" s="9">
        <f t="shared" si="14"/>
        <v>13</v>
      </c>
      <c r="I31" s="9">
        <f t="shared" si="15"/>
        <v>4</v>
      </c>
      <c r="J31" s="9">
        <f t="shared" si="16"/>
        <v>6</v>
      </c>
      <c r="K31" s="9">
        <f t="shared" si="17"/>
        <v>2</v>
      </c>
      <c r="L31" s="9">
        <f t="shared" si="18"/>
        <v>11</v>
      </c>
      <c r="M31" s="11"/>
      <c r="N31" s="62">
        <f t="shared" si="13"/>
        <v>36</v>
      </c>
      <c r="O31" s="9"/>
      <c r="P31" s="9"/>
      <c r="Q31" s="9"/>
    </row>
    <row r="32" spans="1:20">
      <c r="A32" s="9">
        <f t="shared" si="19"/>
        <v>7</v>
      </c>
      <c r="B32" s="383" t="s">
        <v>450</v>
      </c>
      <c r="C32" s="383" t="s">
        <v>294</v>
      </c>
      <c r="D32" s="383" t="s">
        <v>299</v>
      </c>
      <c r="E32" s="9"/>
      <c r="F32" s="9"/>
      <c r="G32" s="9"/>
      <c r="H32" s="9">
        <f t="shared" si="14"/>
        <v>19</v>
      </c>
      <c r="I32" s="9">
        <f t="shared" si="15"/>
        <v>7</v>
      </c>
      <c r="J32" s="9">
        <f t="shared" si="16"/>
        <v>12</v>
      </c>
      <c r="K32" s="9">
        <f t="shared" si="17"/>
        <v>8</v>
      </c>
      <c r="L32" s="9">
        <f t="shared" si="18"/>
        <v>20</v>
      </c>
      <c r="M32" s="11"/>
      <c r="N32" s="62">
        <f t="shared" si="13"/>
        <v>66</v>
      </c>
      <c r="O32" s="9"/>
      <c r="P32" s="9"/>
      <c r="Q32" s="9"/>
    </row>
    <row r="33" spans="1:17">
      <c r="A33" s="9">
        <f t="shared" si="19"/>
        <v>8</v>
      </c>
      <c r="B33" s="383" t="s">
        <v>426</v>
      </c>
      <c r="C33" s="383" t="s">
        <v>30</v>
      </c>
      <c r="D33" s="383"/>
      <c r="E33" s="9"/>
      <c r="F33" s="9"/>
      <c r="G33" s="9"/>
      <c r="H33" s="9">
        <f t="shared" si="14"/>
        <v>5</v>
      </c>
      <c r="I33" s="9">
        <f t="shared" si="15"/>
        <v>1</v>
      </c>
      <c r="J33" s="9">
        <f t="shared" si="16"/>
        <v>1</v>
      </c>
      <c r="K33" s="9">
        <f t="shared" si="17"/>
        <v>0</v>
      </c>
      <c r="L33" s="9">
        <f t="shared" si="18"/>
        <v>4</v>
      </c>
      <c r="M33" s="11"/>
      <c r="N33" s="62">
        <f t="shared" si="13"/>
        <v>11</v>
      </c>
      <c r="O33" s="9"/>
      <c r="P33" s="9"/>
      <c r="Q33" s="9"/>
    </row>
    <row r="34" spans="1:17">
      <c r="A34" s="9">
        <f t="shared" si="19"/>
        <v>9</v>
      </c>
      <c r="B34" s="383" t="s">
        <v>96</v>
      </c>
      <c r="C34" s="383" t="s">
        <v>72</v>
      </c>
      <c r="D34" s="383" t="s">
        <v>1215</v>
      </c>
      <c r="E34" s="9"/>
      <c r="F34" s="9"/>
      <c r="G34" s="9"/>
      <c r="H34" s="9">
        <f t="shared" si="14"/>
        <v>0</v>
      </c>
      <c r="I34" s="9">
        <f t="shared" si="15"/>
        <v>0</v>
      </c>
      <c r="J34" s="9">
        <f t="shared" si="16"/>
        <v>0</v>
      </c>
      <c r="K34" s="9">
        <f t="shared" si="17"/>
        <v>12</v>
      </c>
      <c r="L34" s="9">
        <f t="shared" si="18"/>
        <v>0</v>
      </c>
      <c r="M34" s="11"/>
      <c r="N34" s="62">
        <f t="shared" si="13"/>
        <v>12</v>
      </c>
      <c r="O34" s="9"/>
      <c r="P34" s="9"/>
      <c r="Q34" s="9"/>
    </row>
    <row r="35" spans="1:17">
      <c r="A35" s="9">
        <v>10</v>
      </c>
      <c r="B35" s="383" t="s">
        <v>1216</v>
      </c>
      <c r="C35" s="383" t="s">
        <v>295</v>
      </c>
      <c r="D35" s="383" t="s">
        <v>42</v>
      </c>
      <c r="E35" s="9"/>
      <c r="F35" s="9"/>
      <c r="G35" s="9"/>
      <c r="H35" s="9">
        <f t="shared" si="14"/>
        <v>31</v>
      </c>
      <c r="I35" s="9">
        <f t="shared" si="15"/>
        <v>8</v>
      </c>
      <c r="J35" s="9">
        <f t="shared" si="16"/>
        <v>15</v>
      </c>
      <c r="K35" s="9">
        <f t="shared" si="17"/>
        <v>15</v>
      </c>
      <c r="L35" s="9">
        <f t="shared" si="18"/>
        <v>25</v>
      </c>
      <c r="M35" s="11"/>
      <c r="N35" s="62">
        <f t="shared" si="13"/>
        <v>94</v>
      </c>
      <c r="O35" s="9"/>
      <c r="P35" s="9"/>
      <c r="Q35" s="9"/>
    </row>
    <row r="36" spans="1:17">
      <c r="C36" s="20" t="s">
        <v>199</v>
      </c>
      <c r="D36" s="20"/>
      <c r="E36" s="20"/>
    </row>
    <row r="37" spans="1:17">
      <c r="E37">
        <v>1</v>
      </c>
      <c r="F37">
        <v>2</v>
      </c>
      <c r="G37">
        <v>3</v>
      </c>
      <c r="H37">
        <v>4</v>
      </c>
      <c r="I37">
        <v>5</v>
      </c>
      <c r="J37">
        <v>6</v>
      </c>
      <c r="K37">
        <v>7</v>
      </c>
      <c r="L37">
        <v>8</v>
      </c>
      <c r="M37" s="1">
        <v>9</v>
      </c>
      <c r="N37">
        <v>10</v>
      </c>
    </row>
    <row r="38" spans="1:17" s="199" customFormat="1" ht="168">
      <c r="E38" s="199" t="str">
        <f>VLOOKUP(E37,$A$26:$E$35,3,FALSE)</f>
        <v>Акчурин Константин Эдуардович</v>
      </c>
      <c r="F38" s="199" t="str">
        <f t="shared" ref="F38:N38" si="20">VLOOKUP(F37,$A$26:$E$35,3,FALSE)</f>
        <v>Басалаев Андрей Викторович</v>
      </c>
      <c r="G38" s="199" t="str">
        <f t="shared" si="20"/>
        <v>Гордиленков Лев</v>
      </c>
      <c r="H38" s="199" t="str">
        <f t="shared" si="20"/>
        <v>Данилина Татьяна Игоревна</v>
      </c>
      <c r="I38" s="199" t="str">
        <f t="shared" si="20"/>
        <v>Елизаров Андрей</v>
      </c>
      <c r="J38" s="199" t="str">
        <f t="shared" si="20"/>
        <v>Иван Демидов</v>
      </c>
      <c r="K38" s="199" t="str">
        <f t="shared" si="20"/>
        <v>Кудрявцев Евгений Валерьевич</v>
      </c>
      <c r="L38" s="199" t="str">
        <f t="shared" si="20"/>
        <v>Родимцев Андрей Александрович</v>
      </c>
      <c r="M38" s="382" t="str">
        <f t="shared" si="20"/>
        <v>Русаков Сергей Александрович</v>
      </c>
      <c r="N38" s="199" t="str">
        <f t="shared" si="20"/>
        <v>Сазонов Антон Анатольевич</v>
      </c>
    </row>
    <row r="39" spans="1:17">
      <c r="D39" t="s">
        <v>1220</v>
      </c>
      <c r="E39">
        <f>позн.!C79</f>
        <v>33</v>
      </c>
      <c r="F39">
        <f>позн.!D79</f>
        <v>10</v>
      </c>
      <c r="G39">
        <f>позн.!E79</f>
        <v>0</v>
      </c>
      <c r="H39">
        <f>позн.!F79</f>
        <v>3</v>
      </c>
      <c r="I39">
        <f>позн.!G79</f>
        <v>34</v>
      </c>
      <c r="J39">
        <f>позн.!H79</f>
        <v>13</v>
      </c>
      <c r="K39">
        <f>позн.!I79</f>
        <v>19</v>
      </c>
      <c r="L39">
        <f>позн.!J79</f>
        <v>5</v>
      </c>
      <c r="M39" s="1">
        <f>позн.!K79</f>
        <v>0</v>
      </c>
      <c r="N39">
        <f>позн.!L79</f>
        <v>31</v>
      </c>
    </row>
    <row r="40" spans="1:17">
      <c r="D40" t="s">
        <v>1221</v>
      </c>
      <c r="E40">
        <f>авт.!C79</f>
        <v>8</v>
      </c>
      <c r="F40">
        <f>авт.!D79</f>
        <v>5</v>
      </c>
      <c r="G40">
        <f>авт.!E79</f>
        <v>0</v>
      </c>
      <c r="H40">
        <f>авт.!F79</f>
        <v>2</v>
      </c>
      <c r="I40">
        <f>авт.!G79</f>
        <v>8</v>
      </c>
      <c r="J40">
        <f>авт.!H79</f>
        <v>4</v>
      </c>
      <c r="K40">
        <f>авт.!I79</f>
        <v>7</v>
      </c>
      <c r="L40">
        <f>авт.!J79</f>
        <v>1</v>
      </c>
      <c r="M40" s="1">
        <f>авт.!K79</f>
        <v>0</v>
      </c>
      <c r="N40">
        <f>авт.!L79</f>
        <v>8</v>
      </c>
    </row>
    <row r="41" spans="1:17">
      <c r="D41" t="s">
        <v>1222</v>
      </c>
      <c r="E41">
        <f>необ.!C79</f>
        <v>16</v>
      </c>
      <c r="F41">
        <f>необ.!D79</f>
        <v>8</v>
      </c>
      <c r="G41">
        <f>необ.!E79</f>
        <v>12</v>
      </c>
      <c r="H41">
        <f>необ.!F79</f>
        <v>1</v>
      </c>
      <c r="I41">
        <f>необ.!G79</f>
        <v>17</v>
      </c>
      <c r="J41">
        <f>необ.!H79</f>
        <v>6</v>
      </c>
      <c r="K41">
        <f>необ.!I79</f>
        <v>12</v>
      </c>
      <c r="L41">
        <f>необ.!J79</f>
        <v>1</v>
      </c>
      <c r="M41" s="1">
        <f>необ.!K79</f>
        <v>0</v>
      </c>
      <c r="N41">
        <f>необ.!L79</f>
        <v>15</v>
      </c>
    </row>
    <row r="42" spans="1:17">
      <c r="D42" t="s">
        <v>1223</v>
      </c>
      <c r="E42">
        <f>дети!C79</f>
        <v>14</v>
      </c>
      <c r="F42">
        <f>дети!D79</f>
        <v>2</v>
      </c>
      <c r="G42">
        <f>дети!E79</f>
        <v>11</v>
      </c>
      <c r="H42">
        <f>дети!F79</f>
        <v>0</v>
      </c>
      <c r="I42">
        <f>дети!G79</f>
        <v>0</v>
      </c>
      <c r="J42">
        <f>дети!H79</f>
        <v>2</v>
      </c>
      <c r="K42">
        <f>дети!I79</f>
        <v>8</v>
      </c>
      <c r="L42">
        <f>дети!J79</f>
        <v>0</v>
      </c>
      <c r="M42" s="1">
        <f>дети!K79</f>
        <v>12</v>
      </c>
      <c r="N42">
        <f>дети!L79</f>
        <v>15</v>
      </c>
    </row>
    <row r="43" spans="1:17">
      <c r="D43" t="s">
        <v>1224</v>
      </c>
      <c r="E43">
        <f>прикл.!C79</f>
        <v>21</v>
      </c>
      <c r="F43">
        <f>прикл.!D79</f>
        <v>11</v>
      </c>
      <c r="G43">
        <f>прикл.!E79</f>
        <v>23</v>
      </c>
      <c r="H43">
        <f>прикл.!F79</f>
        <v>1</v>
      </c>
      <c r="I43">
        <f>прикл.!G79</f>
        <v>27</v>
      </c>
      <c r="J43">
        <f>прикл.!H79</f>
        <v>11</v>
      </c>
      <c r="K43">
        <f>прикл.!I79</f>
        <v>20</v>
      </c>
      <c r="L43">
        <f>прикл.!J79</f>
        <v>4</v>
      </c>
      <c r="M43" s="1">
        <f>прикл.!K79</f>
        <v>0</v>
      </c>
      <c r="N43">
        <f>прикл.!L79</f>
        <v>25</v>
      </c>
    </row>
    <row r="44" spans="1:17">
      <c r="D44" t="s">
        <v>1225</v>
      </c>
      <c r="E44">
        <f>SUM(E39:E43)</f>
        <v>92</v>
      </c>
      <c r="F44">
        <f t="shared" ref="F44:N44" si="21">SUM(F39:F43)</f>
        <v>36</v>
      </c>
      <c r="G44">
        <f t="shared" si="21"/>
        <v>46</v>
      </c>
      <c r="H44">
        <f t="shared" si="21"/>
        <v>7</v>
      </c>
      <c r="I44">
        <f t="shared" si="21"/>
        <v>86</v>
      </c>
      <c r="J44">
        <f t="shared" si="21"/>
        <v>36</v>
      </c>
      <c r="K44">
        <f t="shared" si="21"/>
        <v>66</v>
      </c>
      <c r="L44">
        <f t="shared" si="21"/>
        <v>11</v>
      </c>
      <c r="M44" s="1">
        <f t="shared" si="21"/>
        <v>12</v>
      </c>
      <c r="N44">
        <f t="shared" si="21"/>
        <v>94</v>
      </c>
    </row>
    <row r="46" spans="1:17">
      <c r="B46" s="194"/>
      <c r="C46" s="194"/>
      <c r="D46" s="194"/>
      <c r="E46" s="194"/>
      <c r="F46" s="194"/>
      <c r="G46" s="194"/>
    </row>
    <row r="47" spans="1:17">
      <c r="B47" s="194"/>
      <c r="C47" s="194"/>
      <c r="D47" s="194"/>
      <c r="E47" s="194"/>
      <c r="F47" s="194"/>
      <c r="G47" s="194"/>
    </row>
    <row r="48" spans="1:17">
      <c r="B48" s="194"/>
      <c r="C48" s="194"/>
      <c r="D48" s="194"/>
      <c r="E48" s="194"/>
      <c r="F48" s="194"/>
      <c r="G48" s="194"/>
      <c r="H48" s="194"/>
    </row>
    <row r="49" spans="2:8">
      <c r="B49" s="194"/>
      <c r="C49" s="194"/>
      <c r="D49" s="194"/>
      <c r="E49" s="194"/>
      <c r="F49" s="194"/>
      <c r="G49" s="194"/>
      <c r="H49" s="194"/>
    </row>
    <row r="50" spans="2:8">
      <c r="B50" s="194"/>
      <c r="C50" s="194"/>
      <c r="D50" s="194"/>
      <c r="E50" s="194"/>
      <c r="F50" s="194"/>
      <c r="G50" s="194"/>
      <c r="H50" s="194"/>
    </row>
    <row r="51" spans="2:8">
      <c r="B51" s="194"/>
      <c r="C51" s="194"/>
      <c r="D51" s="194"/>
      <c r="E51" s="194"/>
      <c r="F51" s="194"/>
      <c r="G51" s="194"/>
      <c r="H51" s="194"/>
    </row>
    <row r="52" spans="2:8">
      <c r="B52" s="194"/>
      <c r="C52" s="194"/>
      <c r="D52" s="194"/>
      <c r="E52" s="194"/>
      <c r="F52" s="194"/>
      <c r="G52" s="194"/>
      <c r="H52" s="194"/>
    </row>
    <row r="53" spans="2:8">
      <c r="B53" s="194"/>
      <c r="C53" s="194"/>
      <c r="D53" s="194"/>
      <c r="E53" s="194"/>
      <c r="F53" s="194"/>
      <c r="G53" s="194"/>
      <c r="H53" s="194"/>
    </row>
    <row r="54" spans="2:8">
      <c r="B54" s="194"/>
      <c r="C54" s="194"/>
      <c r="D54" s="194"/>
      <c r="E54" s="194"/>
      <c r="F54" s="194"/>
      <c r="G54" s="194"/>
      <c r="H54" s="194"/>
    </row>
    <row r="55" spans="2:8">
      <c r="B55" s="194"/>
      <c r="C55" s="194"/>
      <c r="D55" s="194"/>
      <c r="E55" s="194"/>
      <c r="F55" s="194"/>
      <c r="G55" s="194"/>
      <c r="H55" s="194"/>
    </row>
    <row r="56" spans="2:8">
      <c r="C56" s="194"/>
      <c r="D56" s="194"/>
      <c r="E56" s="194"/>
      <c r="F56" s="194"/>
      <c r="G56" s="194"/>
      <c r="H56" s="194"/>
    </row>
  </sheetData>
  <pageMargins left="0.7" right="0.7" top="0.75" bottom="0.75" header="0.3" footer="0.3"/>
  <pageSetup paperSize="9" orientation="portrait" horizontalDpi="4294967293" verticalDpi="0" r:id="rId1"/>
</worksheet>
</file>

<file path=xl/worksheets/sheet20.xml><?xml version="1.0" encoding="utf-8"?>
<worksheet xmlns="http://schemas.openxmlformats.org/spreadsheetml/2006/main" xmlns:r="http://schemas.openxmlformats.org/officeDocument/2006/relationships">
  <dimension ref="A1:AB67"/>
  <sheetViews>
    <sheetView workbookViewId="0">
      <pane xSplit="2" ySplit="2" topLeftCell="C39" activePane="bottomRight" state="frozen"/>
      <selection pane="topRight" activeCell="C1" sqref="C1"/>
      <selection pane="bottomLeft" activeCell="A3" sqref="A3"/>
      <selection pane="bottomRight" activeCell="X3" sqref="X3"/>
    </sheetView>
  </sheetViews>
  <sheetFormatPr defaultRowHeight="15"/>
  <cols>
    <col min="1" max="1" width="5.42578125" customWidth="1"/>
    <col min="2" max="2" width="32" customWidth="1"/>
    <col min="3" max="18" width="5.7109375" customWidth="1"/>
    <col min="19" max="21" width="4.7109375" customWidth="1"/>
    <col min="22" max="23" width="9.140625" style="46"/>
    <col min="24" max="24" width="4.7109375" customWidth="1"/>
    <col min="25" max="25" width="5.7109375" customWidth="1"/>
    <col min="26" max="26" width="4.85546875" customWidth="1"/>
    <col min="27" max="28" width="0" hidden="1" customWidth="1"/>
  </cols>
  <sheetData>
    <row r="1" spans="1:28" ht="18.75">
      <c r="A1" s="158"/>
      <c r="B1" s="158"/>
      <c r="C1" s="158"/>
      <c r="D1" s="158"/>
      <c r="E1" s="158"/>
      <c r="F1" s="158"/>
      <c r="G1" s="158"/>
      <c r="H1" s="158"/>
      <c r="I1" s="158"/>
      <c r="J1" s="159" t="s">
        <v>167</v>
      </c>
      <c r="K1" s="158"/>
      <c r="L1" s="158"/>
      <c r="M1" s="158"/>
      <c r="N1" s="158"/>
      <c r="O1" s="158"/>
      <c r="P1" s="158"/>
      <c r="Q1" s="158"/>
      <c r="R1" s="158"/>
      <c r="S1" s="158"/>
      <c r="T1" s="158"/>
      <c r="U1" s="158"/>
      <c r="V1" s="350"/>
      <c r="W1" s="350"/>
      <c r="X1" s="158"/>
      <c r="Y1" s="158"/>
    </row>
    <row r="2" spans="1:28" ht="179.25">
      <c r="A2" s="133" t="s">
        <v>151</v>
      </c>
      <c r="B2" s="134" t="s">
        <v>152</v>
      </c>
      <c r="C2" s="135" t="str">
        <f>судьи!E22</f>
        <v>Аверина Александра Викторовна</v>
      </c>
      <c r="D2" s="135" t="str">
        <f>судьи!F22</f>
        <v>Акчурин Константин Эдуардович</v>
      </c>
      <c r="E2" s="135" t="str">
        <f>судьи!G22</f>
        <v>Александр Вастаев</v>
      </c>
      <c r="F2" s="135" t="str">
        <f>судьи!H22</f>
        <v>Андреев Вячеслав Викторович</v>
      </c>
      <c r="G2" s="135" t="str">
        <f>судьи!I22</f>
        <v>Андрушевич Алексей</v>
      </c>
      <c r="H2" s="135" t="str">
        <f>судьи!J22</f>
        <v>Басалаев Андрей Викторович</v>
      </c>
      <c r="I2" s="135" t="str">
        <f>судьи!K22</f>
        <v>Елизаров Андрей</v>
      </c>
      <c r="J2" s="135" t="str">
        <f>судьи!L22</f>
        <v>Иван Демидов</v>
      </c>
      <c r="K2" s="135" t="str">
        <f>судьи!M22</f>
        <v>Корсаков Алексей Вячеславович</v>
      </c>
      <c r="L2" s="135" t="str">
        <f>судьи!N22</f>
        <v>Кудрявцев Евгений Валерьевич</v>
      </c>
      <c r="M2" s="135" t="str">
        <f>судьи!O22</f>
        <v>Пересыпкин Виталий Фридрихович</v>
      </c>
      <c r="N2" s="135" t="str">
        <f>судьи!P22</f>
        <v>Родимцев Андрей Александрович</v>
      </c>
      <c r="O2" s="135" t="str">
        <f>судьи!Q22</f>
        <v>Русаков Сергей Александрович</v>
      </c>
      <c r="P2" s="135" t="str">
        <f>судьи!R22</f>
        <v>Сазонов Антон Анатольевич</v>
      </c>
      <c r="Q2" s="135" t="str">
        <f>судьи!S22</f>
        <v>Сорокин Юрий</v>
      </c>
      <c r="R2" s="135" t="str">
        <f>судьи!T22</f>
        <v>Фефелов Александр</v>
      </c>
      <c r="S2" s="136" t="s">
        <v>153</v>
      </c>
      <c r="T2" s="137" t="s">
        <v>1203</v>
      </c>
      <c r="U2" s="137" t="s">
        <v>1204</v>
      </c>
      <c r="V2" s="349" t="s">
        <v>154</v>
      </c>
      <c r="W2" s="358" t="s">
        <v>1202</v>
      </c>
      <c r="X2" s="136" t="s">
        <v>106</v>
      </c>
      <c r="Y2" s="137" t="s">
        <v>155</v>
      </c>
      <c r="Z2" s="133" t="s">
        <v>151</v>
      </c>
    </row>
    <row r="3" spans="1:28">
      <c r="A3" s="161">
        <f>классы!B300</f>
        <v>6</v>
      </c>
      <c r="B3" s="161" t="str">
        <f>классы!C300</f>
        <v>Вастаев Александр</v>
      </c>
      <c r="C3" s="141" t="str">
        <f>IF(IFERROR(VLOOKUP(CONCATENATE($A3,C$2),Исходный!$A$3:$G$3000,7,FALSE),FALSE)=0,"-",IFERROR(VLOOKUP(CONCATENATE($A3,C$2),Исходный!$A$3:$G$3000,7,FALSE),"---"))</f>
        <v>---</v>
      </c>
      <c r="D3" s="141" t="str">
        <f>IF(IFERROR(VLOOKUP(CONCATENATE($A3,D$2),Исходный!$A$3:$G$3000,7,FALSE),FALSE)=0,"-",IFERROR(VLOOKUP(CONCATENATE($A3,D$2),Исходный!$A$3:$G$3000,7,FALSE),"---"))</f>
        <v>---</v>
      </c>
      <c r="E3" s="141" t="str">
        <f>IF(IFERROR(VLOOKUP(CONCATENATE($A3,E$2),Исходный!$A$3:$G$3000,7,FALSE),FALSE)=0,"-",IFERROR(VLOOKUP(CONCATENATE($A3,E$2),Исходный!$A$3:$G$3000,7,FALSE),"---"))</f>
        <v>---</v>
      </c>
      <c r="F3" s="141" t="str">
        <f>IF(IFERROR(VLOOKUP(CONCATENATE($A3,F$2),Исходный!$A$3:$G$3000,7,FALSE),FALSE)=0,"-",IFERROR(VLOOKUP(CONCATENATE($A3,F$2),Исходный!$A$3:$G$3000,7,FALSE),"---"))</f>
        <v>---</v>
      </c>
      <c r="G3" s="141" t="str">
        <f>IF(IFERROR(VLOOKUP(CONCATENATE($A3,G$2),Исходный!$A$3:$G$3000,7,FALSE),FALSE)=0,"-",IFERROR(VLOOKUP(CONCATENATE($A3,G$2),Исходный!$A$3:$G$3000,7,FALSE),"---"))</f>
        <v>---</v>
      </c>
      <c r="H3" s="141" t="str">
        <f>IF(IFERROR(VLOOKUP(CONCATENATE($A3,H$2),Исходный!$A$3:$G$3000,7,FALSE),FALSE)=0,"-",IFERROR(VLOOKUP(CONCATENATE($A3,H$2),Исходный!$A$3:$G$3000,7,FALSE),"---"))</f>
        <v>---</v>
      </c>
      <c r="I3" s="141" t="str">
        <f>IF(IFERROR(VLOOKUP(CONCATENATE($A3,I$2),Исходный!$A$3:$G$3000,7,FALSE),FALSE)=0,"-",IFERROR(VLOOKUP(CONCATENATE($A3,I$2),Исходный!$A$3:$G$3000,7,FALSE),"---"))</f>
        <v>---</v>
      </c>
      <c r="J3" s="141" t="str">
        <f>IF(IFERROR(VLOOKUP(CONCATENATE($A3,J$2),Исходный!$A$3:$G$3000,7,FALSE),FALSE)=0,"-",IFERROR(VLOOKUP(CONCATENATE($A3,J$2),Исходный!$A$3:$G$3000,7,FALSE),"---"))</f>
        <v>---</v>
      </c>
      <c r="K3" s="141" t="str">
        <f>IF(IFERROR(VLOOKUP(CONCATENATE($A3,K$2),Исходный!$A$3:$G$3000,7,FALSE),FALSE)=0,"-",IFERROR(VLOOKUP(CONCATENATE($A3,K$2),Исходный!$A$3:$G$3000,7,FALSE),"---"))</f>
        <v>---</v>
      </c>
      <c r="L3" s="141" t="str">
        <f>IF(IFERROR(VLOOKUP(CONCATENATE($A3,L$2),Исходный!$A$3:$G$3000,7,FALSE),FALSE)=0,"-",IFERROR(VLOOKUP(CONCATENATE($A3,L$2),Исходный!$A$3:$G$3000,7,FALSE),"---"))</f>
        <v>---</v>
      </c>
      <c r="M3" s="141" t="str">
        <f>IF(IFERROR(VLOOKUP(CONCATENATE($A3,M$2),Исходный!$A$3:$G$3000,7,FALSE),FALSE)=0,"-",IFERROR(VLOOKUP(CONCATENATE($A3,M$2),Исходный!$A$3:$G$3000,7,FALSE),"---"))</f>
        <v>---</v>
      </c>
      <c r="N3" s="141" t="str">
        <f>IF(IFERROR(VLOOKUP(CONCATENATE($A3,N$2),Исходный!$A$3:$G$3000,7,FALSE),FALSE)=0,"-",IFERROR(VLOOKUP(CONCATENATE($A3,N$2),Исходный!$A$3:$G$3000,7,FALSE),"---"))</f>
        <v>---</v>
      </c>
      <c r="O3" s="141" t="str">
        <f>IF(IFERROR(VLOOKUP(CONCATENATE($A3,O$2),Исходный!$A$3:$G$3000,7,FALSE),FALSE)=0,"-",IFERROR(VLOOKUP(CONCATENATE($A3,O$2),Исходный!$A$3:$G$3000,7,FALSE),"---"))</f>
        <v>---</v>
      </c>
      <c r="P3" s="141" t="str">
        <f>IF(IFERROR(VLOOKUP(CONCATENATE($A3,P$2),Исходный!$A$3:$G$3000,7,FALSE),FALSE)=0,"-",IFERROR(VLOOKUP(CONCATENATE($A3,P$2),Исходный!$A$3:$G$3000,7,FALSE),"---"))</f>
        <v>---</v>
      </c>
      <c r="Q3" s="141" t="str">
        <f>IF(IFERROR(VLOOKUP(CONCATENATE($A3,Q$2),Исходный!$A$3:$G$3000,7,FALSE),FALSE)=0,"-",IFERROR(VLOOKUP(CONCATENATE($A3,Q$2),Исходный!$A$3:$G$3000,7,FALSE),"---"))</f>
        <v>---</v>
      </c>
      <c r="R3" s="141" t="str">
        <f>IF(IFERROR(VLOOKUP(CONCATENATE($A3,R$2),Исходный!$A$3:$G$3000,7,FALSE),FALSE)=0,"-",IFERROR(VLOOKUP(CONCATENATE($A3,R$2),Исходный!$A$3:$G$3000,7,FALSE),"---"))</f>
        <v>---</v>
      </c>
      <c r="S3" s="62">
        <f t="shared" ref="S3:S24" si="0">COUNTIF(C3:R3,"&gt;0")</f>
        <v>0</v>
      </c>
      <c r="T3" s="184">
        <f>MIN(C3:R3)</f>
        <v>0</v>
      </c>
      <c r="U3" s="184">
        <f>MAX(C3:R3)</f>
        <v>0</v>
      </c>
      <c r="V3" s="146" t="str">
        <f t="shared" ref="V3:V24" si="1">IF(S3&gt;0,AVERAGEIF(C3:R3,"&gt;0",C3:R3)+0.000001*S3+0.000000001*(1/(Y3+0.001)),"-")</f>
        <v>-</v>
      </c>
      <c r="W3" s="146" t="str">
        <f>IFERROR(IF(S3&gt;0,(SUMIF(C3:R3,"&gt;0",C3:R3)-T3-U3)/(S3-2)+0.000001*S3+0.000000001*(1/(Y3+0.001)),"-"),"-")</f>
        <v>-</v>
      </c>
      <c r="X3" s="62" t="str">
        <f>IFERROR(RANK(W3,$W$3:$W$24,0),"-")</f>
        <v>-</v>
      </c>
      <c r="Y3" s="146" t="str">
        <f t="shared" ref="Y3:Y10" si="2">IF(S3&gt;1,VAR(C3:R3),"0")</f>
        <v>0</v>
      </c>
      <c r="Z3">
        <f t="shared" ref="Z3:Z10" si="3">A3</f>
        <v>6</v>
      </c>
      <c r="AA3">
        <f t="shared" ref="AA3:AB10" si="4">A3</f>
        <v>6</v>
      </c>
      <c r="AB3" t="str">
        <f t="shared" si="4"/>
        <v>Вастаев Александр</v>
      </c>
    </row>
    <row r="4" spans="1:28">
      <c r="A4" s="161">
        <f>классы!B301</f>
        <v>17</v>
      </c>
      <c r="B4" s="161" t="str">
        <f>классы!C301</f>
        <v>Касьянов Юрий Владимирович</v>
      </c>
      <c r="C4" s="141" t="str">
        <f>IF(IFERROR(VLOOKUP(CONCATENATE($A4,C$2),Исходный!$A$3:$G$3000,7,FALSE),FALSE)=0,"-",IFERROR(VLOOKUP(CONCATENATE($A4,C$2),Исходный!$A$3:$G$3000,7,FALSE),"---"))</f>
        <v>---</v>
      </c>
      <c r="D4" s="141">
        <f>IF(IFERROR(VLOOKUP(CONCATENATE($A4,D$2),Исходный!$A$3:$G$3000,7,FALSE),FALSE)=0,"-",IFERROR(VLOOKUP(CONCATENATE($A4,D$2),Исходный!$A$3:$G$3000,7,FALSE),"---"))</f>
        <v>6</v>
      </c>
      <c r="E4" s="141" t="str">
        <f>IF(IFERROR(VLOOKUP(CONCATENATE($A4,E$2),Исходный!$A$3:$G$3000,7,FALSE),FALSE)=0,"-",IFERROR(VLOOKUP(CONCATENATE($A4,E$2),Исходный!$A$3:$G$3000,7,FALSE),"---"))</f>
        <v>---</v>
      </c>
      <c r="F4" s="141" t="str">
        <f>IF(IFERROR(VLOOKUP(CONCATENATE($A4,F$2),Исходный!$A$3:$G$3000,7,FALSE),FALSE)=0,"-",IFERROR(VLOOKUP(CONCATENATE($A4,F$2),Исходный!$A$3:$G$3000,7,FALSE),"---"))</f>
        <v>---</v>
      </c>
      <c r="G4" s="141">
        <f>IF(IFERROR(VLOOKUP(CONCATENATE($A4,G$2),Исходный!$A$3:$G$3000,7,FALSE),FALSE)=0,"-",IFERROR(VLOOKUP(CONCATENATE($A4,G$2),Исходный!$A$3:$G$3000,7,FALSE),"---"))</f>
        <v>7</v>
      </c>
      <c r="H4" s="141">
        <f>IF(IFERROR(VLOOKUP(CONCATENATE($A4,H$2),Исходный!$A$3:$G$3000,7,FALSE),FALSE)=0,"-",IFERROR(VLOOKUP(CONCATENATE($A4,H$2),Исходный!$A$3:$G$3000,7,FALSE),"---"))</f>
        <v>7</v>
      </c>
      <c r="I4" s="141">
        <f>IF(IFERROR(VLOOKUP(CONCATENATE($A4,I$2),Исходный!$A$3:$G$3000,7,FALSE),FALSE)=0,"-",IFERROR(VLOOKUP(CONCATENATE($A4,I$2),Исходный!$A$3:$G$3000,7,FALSE),"---"))</f>
        <v>8</v>
      </c>
      <c r="J4" s="141" t="str">
        <f>IF(IFERROR(VLOOKUP(CONCATENATE($A4,J$2),Исходный!$A$3:$G$3000,7,FALSE),FALSE)=0,"-",IFERROR(VLOOKUP(CONCATENATE($A4,J$2),Исходный!$A$3:$G$3000,7,FALSE),"---"))</f>
        <v>---</v>
      </c>
      <c r="K4" s="141" t="str">
        <f>IF(IFERROR(VLOOKUP(CONCATENATE($A4,K$2),Исходный!$A$3:$G$3000,7,FALSE),FALSE)=0,"-",IFERROR(VLOOKUP(CONCATENATE($A4,K$2),Исходный!$A$3:$G$3000,7,FALSE),"---"))</f>
        <v>---</v>
      </c>
      <c r="L4" s="141">
        <f>IF(IFERROR(VLOOKUP(CONCATENATE($A4,L$2),Исходный!$A$3:$G$3000,7,FALSE),FALSE)=0,"-",IFERROR(VLOOKUP(CONCATENATE($A4,L$2),Исходный!$A$3:$G$3000,7,FALSE),"---"))</f>
        <v>7</v>
      </c>
      <c r="M4" s="141">
        <f>IF(IFERROR(VLOOKUP(CONCATENATE($A4,M$2),Исходный!$A$3:$G$3000,7,FALSE),FALSE)=0,"-",IFERROR(VLOOKUP(CONCATENATE($A4,M$2),Исходный!$A$3:$G$3000,7,FALSE),"---"))</f>
        <v>9</v>
      </c>
      <c r="N4" s="141" t="str">
        <f>IF(IFERROR(VLOOKUP(CONCATENATE($A4,N$2),Исходный!$A$3:$G$3000,7,FALSE),FALSE)=0,"-",IFERROR(VLOOKUP(CONCATENATE($A4,N$2),Исходный!$A$3:$G$3000,7,FALSE),"---"))</f>
        <v>---</v>
      </c>
      <c r="O4" s="141">
        <f>IF(IFERROR(VLOOKUP(CONCATENATE($A4,O$2),Исходный!$A$3:$G$3000,7,FALSE),FALSE)=0,"-",IFERROR(VLOOKUP(CONCATENATE($A4,O$2),Исходный!$A$3:$G$3000,7,FALSE),"---"))</f>
        <v>6</v>
      </c>
      <c r="P4" s="141">
        <f>IF(IFERROR(VLOOKUP(CONCATENATE($A4,P$2),Исходный!$A$3:$G$3000,7,FALSE),FALSE)=0,"-",IFERROR(VLOOKUP(CONCATENATE($A4,P$2),Исходный!$A$3:$G$3000,7,FALSE),"---"))</f>
        <v>10</v>
      </c>
      <c r="Q4" s="141">
        <f>IF(IFERROR(VLOOKUP(CONCATENATE($A4,Q$2),Исходный!$A$3:$G$3000,7,FALSE),FALSE)=0,"-",IFERROR(VLOOKUP(CONCATENATE($A4,Q$2),Исходный!$A$3:$G$3000,7,FALSE),"---"))</f>
        <v>8</v>
      </c>
      <c r="R4" s="141" t="str">
        <f>IF(IFERROR(VLOOKUP(CONCATENATE($A4,R$2),Исходный!$A$3:$G$3000,7,FALSE),FALSE)=0,"-",IFERROR(VLOOKUP(CONCATENATE($A4,R$2),Исходный!$A$3:$G$3000,7,FALSE),"---"))</f>
        <v>---</v>
      </c>
      <c r="S4" s="62">
        <f t="shared" si="0"/>
        <v>9</v>
      </c>
      <c r="T4" s="184">
        <f t="shared" ref="T4:T24" si="5">MIN(C4:R4)</f>
        <v>6</v>
      </c>
      <c r="U4" s="184">
        <f t="shared" ref="U4:U24" si="6">MAX(C4:R4)</f>
        <v>10</v>
      </c>
      <c r="V4" s="146">
        <f t="shared" si="1"/>
        <v>7.5555645561177398</v>
      </c>
      <c r="W4" s="146">
        <f t="shared" ref="W4:W24" si="7">IFERROR(IF(S4&gt;0,(SUMIF(C4:R4,"&gt;0",C4:R4)-T4-U4)/(S4-2)+0.000001*S4+0.000000001*(1/(Y4+0.001)),"-"),"-")</f>
        <v>7.4285804291336133</v>
      </c>
      <c r="X4" s="62">
        <f t="shared" ref="X4:X24" si="8">IFERROR(RANK(W4,$W$3:$W$24,0),"-")</f>
        <v>9</v>
      </c>
      <c r="Y4" s="146">
        <f t="shared" si="2"/>
        <v>1.7777777777777715</v>
      </c>
      <c r="Z4">
        <f t="shared" si="3"/>
        <v>17</v>
      </c>
      <c r="AA4">
        <f t="shared" si="4"/>
        <v>17</v>
      </c>
      <c r="AB4" t="str">
        <f t="shared" si="4"/>
        <v>Касьянов Юрий Владимирович</v>
      </c>
    </row>
    <row r="5" spans="1:28">
      <c r="A5" s="161">
        <f>классы!B302</f>
        <v>18</v>
      </c>
      <c r="B5" s="161" t="str">
        <f>классы!C302</f>
        <v>Олег Маргулис</v>
      </c>
      <c r="C5" s="141" t="str">
        <f>IF(IFERROR(VLOOKUP(CONCATENATE($A5,C$2),Исходный!$A$3:$G$3000,7,FALSE),FALSE)=0,"-",IFERROR(VLOOKUP(CONCATENATE($A5,C$2),Исходный!$A$3:$G$3000,7,FALSE),"---"))</f>
        <v>---</v>
      </c>
      <c r="D5" s="141" t="str">
        <f>IF(IFERROR(VLOOKUP(CONCATENATE($A5,D$2),Исходный!$A$3:$G$3000,7,FALSE),FALSE)=0,"-",IFERROR(VLOOKUP(CONCATENATE($A5,D$2),Исходный!$A$3:$G$3000,7,FALSE),"---"))</f>
        <v>---</v>
      </c>
      <c r="E5" s="141" t="str">
        <f>IF(IFERROR(VLOOKUP(CONCATENATE($A5,E$2),Исходный!$A$3:$G$3000,7,FALSE),FALSE)=0,"-",IFERROR(VLOOKUP(CONCATENATE($A5,E$2),Исходный!$A$3:$G$3000,7,FALSE),"---"))</f>
        <v>---</v>
      </c>
      <c r="F5" s="141" t="str">
        <f>IF(IFERROR(VLOOKUP(CONCATENATE($A5,F$2),Исходный!$A$3:$G$3000,7,FALSE),FALSE)=0,"-",IFERROR(VLOOKUP(CONCATENATE($A5,F$2),Исходный!$A$3:$G$3000,7,FALSE),"---"))</f>
        <v>---</v>
      </c>
      <c r="G5" s="141" t="str">
        <f>IF(IFERROR(VLOOKUP(CONCATENATE($A5,G$2),Исходный!$A$3:$G$3000,7,FALSE),FALSE)=0,"-",IFERROR(VLOOKUP(CONCATENATE($A5,G$2),Исходный!$A$3:$G$3000,7,FALSE),"---"))</f>
        <v>---</v>
      </c>
      <c r="H5" s="141" t="str">
        <f>IF(IFERROR(VLOOKUP(CONCATENATE($A5,H$2),Исходный!$A$3:$G$3000,7,FALSE),FALSE)=0,"-",IFERROR(VLOOKUP(CONCATENATE($A5,H$2),Исходный!$A$3:$G$3000,7,FALSE),"---"))</f>
        <v>---</v>
      </c>
      <c r="I5" s="141" t="str">
        <f>IF(IFERROR(VLOOKUP(CONCATENATE($A5,I$2),Исходный!$A$3:$G$3000,7,FALSE),FALSE)=0,"-",IFERROR(VLOOKUP(CONCATENATE($A5,I$2),Исходный!$A$3:$G$3000,7,FALSE),"---"))</f>
        <v>---</v>
      </c>
      <c r="J5" s="141" t="str">
        <f>IF(IFERROR(VLOOKUP(CONCATENATE($A5,J$2),Исходный!$A$3:$G$3000,7,FALSE),FALSE)=0,"-",IFERROR(VLOOKUP(CONCATENATE($A5,J$2),Исходный!$A$3:$G$3000,7,FALSE),"---"))</f>
        <v>---</v>
      </c>
      <c r="K5" s="141" t="str">
        <f>IF(IFERROR(VLOOKUP(CONCATENATE($A5,K$2),Исходный!$A$3:$G$3000,7,FALSE),FALSE)=0,"-",IFERROR(VLOOKUP(CONCATENATE($A5,K$2),Исходный!$A$3:$G$3000,7,FALSE),"---"))</f>
        <v>---</v>
      </c>
      <c r="L5" s="141" t="str">
        <f>IF(IFERROR(VLOOKUP(CONCATENATE($A5,L$2),Исходный!$A$3:$G$3000,7,FALSE),FALSE)=0,"-",IFERROR(VLOOKUP(CONCATENATE($A5,L$2),Исходный!$A$3:$G$3000,7,FALSE),"---"))</f>
        <v>---</v>
      </c>
      <c r="M5" s="141" t="str">
        <f>IF(IFERROR(VLOOKUP(CONCATENATE($A5,M$2),Исходный!$A$3:$G$3000,7,FALSE),FALSE)=0,"-",IFERROR(VLOOKUP(CONCATENATE($A5,M$2),Исходный!$A$3:$G$3000,7,FALSE),"---"))</f>
        <v>---</v>
      </c>
      <c r="N5" s="141" t="str">
        <f>IF(IFERROR(VLOOKUP(CONCATENATE($A5,N$2),Исходный!$A$3:$G$3000,7,FALSE),FALSE)=0,"-",IFERROR(VLOOKUP(CONCATENATE($A5,N$2),Исходный!$A$3:$G$3000,7,FALSE),"---"))</f>
        <v>---</v>
      </c>
      <c r="O5" s="141" t="str">
        <f>IF(IFERROR(VLOOKUP(CONCATENATE($A5,O$2),Исходный!$A$3:$G$3000,7,FALSE),FALSE)=0,"-",IFERROR(VLOOKUP(CONCATENATE($A5,O$2),Исходный!$A$3:$G$3000,7,FALSE),"---"))</f>
        <v>---</v>
      </c>
      <c r="P5" s="141" t="str">
        <f>IF(IFERROR(VLOOKUP(CONCATENATE($A5,P$2),Исходный!$A$3:$G$3000,7,FALSE),FALSE)=0,"-",IFERROR(VLOOKUP(CONCATENATE($A5,P$2),Исходный!$A$3:$G$3000,7,FALSE),"---"))</f>
        <v>---</v>
      </c>
      <c r="Q5" s="141" t="str">
        <f>IF(IFERROR(VLOOKUP(CONCATENATE($A5,Q$2),Исходный!$A$3:$G$3000,7,FALSE),FALSE)=0,"-",IFERROR(VLOOKUP(CONCATENATE($A5,Q$2),Исходный!$A$3:$G$3000,7,FALSE),"---"))</f>
        <v>---</v>
      </c>
      <c r="R5" s="141" t="str">
        <f>IF(IFERROR(VLOOKUP(CONCATENATE($A5,R$2),Исходный!$A$3:$G$3000,7,FALSE),FALSE)=0,"-",IFERROR(VLOOKUP(CONCATENATE($A5,R$2),Исходный!$A$3:$G$3000,7,FALSE),"---"))</f>
        <v>---</v>
      </c>
      <c r="S5" s="62">
        <f t="shared" si="0"/>
        <v>0</v>
      </c>
      <c r="T5" s="184">
        <f t="shared" si="5"/>
        <v>0</v>
      </c>
      <c r="U5" s="184">
        <f t="shared" si="6"/>
        <v>0</v>
      </c>
      <c r="V5" s="146" t="str">
        <f t="shared" si="1"/>
        <v>-</v>
      </c>
      <c r="W5" s="146" t="str">
        <f t="shared" si="7"/>
        <v>-</v>
      </c>
      <c r="X5" s="62" t="str">
        <f t="shared" si="8"/>
        <v>-</v>
      </c>
      <c r="Y5" s="146" t="str">
        <f t="shared" si="2"/>
        <v>0</v>
      </c>
      <c r="Z5">
        <f t="shared" si="3"/>
        <v>18</v>
      </c>
      <c r="AA5">
        <f t="shared" si="4"/>
        <v>18</v>
      </c>
      <c r="AB5" t="str">
        <f t="shared" si="4"/>
        <v>Олег Маргулис</v>
      </c>
    </row>
    <row r="6" spans="1:28">
      <c r="A6" s="161">
        <f>классы!B303</f>
        <v>25</v>
      </c>
      <c r="B6" s="161" t="str">
        <f>классы!C303</f>
        <v>Родимцев Андрей Александрович</v>
      </c>
      <c r="C6" s="141">
        <f>IF(IFERROR(VLOOKUP(CONCATENATE($A6,C$2),Исходный!$A$3:$G$3000,7,FALSE),FALSE)=0,"-",IFERROR(VLOOKUP(CONCATENATE($A6,C$2),Исходный!$A$3:$G$3000,7,FALSE),"---"))</f>
        <v>5</v>
      </c>
      <c r="D6" s="141">
        <f>IF(IFERROR(VLOOKUP(CONCATENATE($A6,D$2),Исходный!$A$3:$G$3000,7,FALSE),FALSE)=0,"-",IFERROR(VLOOKUP(CONCATENATE($A6,D$2),Исходный!$A$3:$G$3000,7,FALSE),"---"))</f>
        <v>5</v>
      </c>
      <c r="E6" s="141" t="str">
        <f>IF(IFERROR(VLOOKUP(CONCATENATE($A6,E$2),Исходный!$A$3:$G$3000,7,FALSE),FALSE)=0,"-",IFERROR(VLOOKUP(CONCATENATE($A6,E$2),Исходный!$A$3:$G$3000,7,FALSE),"---"))</f>
        <v>---</v>
      </c>
      <c r="F6" s="141" t="str">
        <f>IF(IFERROR(VLOOKUP(CONCATENATE($A6,F$2),Исходный!$A$3:$G$3000,7,FALSE),FALSE)=0,"-",IFERROR(VLOOKUP(CONCATENATE($A6,F$2),Исходный!$A$3:$G$3000,7,FALSE),"---"))</f>
        <v>---</v>
      </c>
      <c r="G6" s="141" t="str">
        <f>IF(IFERROR(VLOOKUP(CONCATENATE($A6,G$2),Исходный!$A$3:$G$3000,7,FALSE),FALSE)=0,"-",IFERROR(VLOOKUP(CONCATENATE($A6,G$2),Исходный!$A$3:$G$3000,7,FALSE),"---"))</f>
        <v>---</v>
      </c>
      <c r="H6" s="141">
        <f>IF(IFERROR(VLOOKUP(CONCATENATE($A6,H$2),Исходный!$A$3:$G$3000,7,FALSE),FALSE)=0,"-",IFERROR(VLOOKUP(CONCATENATE($A6,H$2),Исходный!$A$3:$G$3000,7,FALSE),"---"))</f>
        <v>7</v>
      </c>
      <c r="I6" s="141">
        <f>IF(IFERROR(VLOOKUP(CONCATENATE($A6,I$2),Исходный!$A$3:$G$3000,7,FALSE),FALSE)=0,"-",IFERROR(VLOOKUP(CONCATENATE($A6,I$2),Исходный!$A$3:$G$3000,7,FALSE),"---"))</f>
        <v>5</v>
      </c>
      <c r="J6" s="141" t="str">
        <f>IF(IFERROR(VLOOKUP(CONCATENATE($A6,J$2),Исходный!$A$3:$G$3000,7,FALSE),FALSE)=0,"-",IFERROR(VLOOKUP(CONCATENATE($A6,J$2),Исходный!$A$3:$G$3000,7,FALSE),"---"))</f>
        <v>---</v>
      </c>
      <c r="K6" s="141" t="str">
        <f>IF(IFERROR(VLOOKUP(CONCATENATE($A6,K$2),Исходный!$A$3:$G$3000,7,FALSE),FALSE)=0,"-",IFERROR(VLOOKUP(CONCATENATE($A6,K$2),Исходный!$A$3:$G$3000,7,FALSE),"---"))</f>
        <v>---</v>
      </c>
      <c r="L6" s="141">
        <f>IF(IFERROR(VLOOKUP(CONCATENATE($A6,L$2),Исходный!$A$3:$G$3000,7,FALSE),FALSE)=0,"-",IFERROR(VLOOKUP(CONCATENATE($A6,L$2),Исходный!$A$3:$G$3000,7,FALSE),"---"))</f>
        <v>7</v>
      </c>
      <c r="M6" s="141">
        <f>IF(IFERROR(VLOOKUP(CONCATENATE($A6,M$2),Исходный!$A$3:$G$3000,7,FALSE),FALSE)=0,"-",IFERROR(VLOOKUP(CONCATENATE($A6,M$2),Исходный!$A$3:$G$3000,7,FALSE),"---"))</f>
        <v>9</v>
      </c>
      <c r="N6" s="141" t="str">
        <f>IF(IFERROR(VLOOKUP(CONCATENATE($A6,N$2),Исходный!$A$3:$G$3000,7,FALSE),FALSE)=0,"-",IFERROR(VLOOKUP(CONCATENATE($A6,N$2),Исходный!$A$3:$G$3000,7,FALSE),"---"))</f>
        <v>---</v>
      </c>
      <c r="O6" s="141">
        <f>IF(IFERROR(VLOOKUP(CONCATENATE($A6,O$2),Исходный!$A$3:$G$3000,7,FALSE),FALSE)=0,"-",IFERROR(VLOOKUP(CONCATENATE($A6,O$2),Исходный!$A$3:$G$3000,7,FALSE),"---"))</f>
        <v>7</v>
      </c>
      <c r="P6" s="141">
        <f>IF(IFERROR(VLOOKUP(CONCATENATE($A6,P$2),Исходный!$A$3:$G$3000,7,FALSE),FALSE)=0,"-",IFERROR(VLOOKUP(CONCATENATE($A6,P$2),Исходный!$A$3:$G$3000,7,FALSE),"---"))</f>
        <v>11</v>
      </c>
      <c r="Q6" s="141">
        <f>IF(IFERROR(VLOOKUP(CONCATENATE($A6,Q$2),Исходный!$A$3:$G$3000,7,FALSE),FALSE)=0,"-",IFERROR(VLOOKUP(CONCATENATE($A6,Q$2),Исходный!$A$3:$G$3000,7,FALSE),"---"))</f>
        <v>8</v>
      </c>
      <c r="R6" s="141" t="str">
        <f>IF(IFERROR(VLOOKUP(CONCATENATE($A6,R$2),Исходный!$A$3:$G$3000,7,FALSE),FALSE)=0,"-",IFERROR(VLOOKUP(CONCATENATE($A6,R$2),Исходный!$A$3:$G$3000,7,FALSE),"---"))</f>
        <v>---</v>
      </c>
      <c r="S6" s="62">
        <f t="shared" si="0"/>
        <v>9</v>
      </c>
      <c r="T6" s="184">
        <f t="shared" si="5"/>
        <v>5</v>
      </c>
      <c r="U6" s="184">
        <f t="shared" si="6"/>
        <v>11</v>
      </c>
      <c r="V6" s="146">
        <f t="shared" si="1"/>
        <v>7.1111201113542952</v>
      </c>
      <c r="W6" s="146">
        <f t="shared" si="7"/>
        <v>6.8571518573860413</v>
      </c>
      <c r="X6" s="62">
        <f t="shared" si="8"/>
        <v>13</v>
      </c>
      <c r="Y6" s="146">
        <f t="shared" si="2"/>
        <v>4.1111111111111143</v>
      </c>
      <c r="Z6">
        <f t="shared" si="3"/>
        <v>25</v>
      </c>
      <c r="AA6">
        <f t="shared" si="4"/>
        <v>25</v>
      </c>
      <c r="AB6" t="str">
        <f t="shared" si="4"/>
        <v>Родимцев Андрей Александрович</v>
      </c>
    </row>
    <row r="7" spans="1:28">
      <c r="A7" s="161">
        <f>классы!B304</f>
        <v>28</v>
      </c>
      <c r="B7" s="161" t="str">
        <f>классы!C304</f>
        <v>Лехан Сергей Антонович</v>
      </c>
      <c r="C7" s="141" t="str">
        <f>IF(IFERROR(VLOOKUP(CONCATENATE($A7,C$2),Исходный!$A$3:$G$3000,7,FALSE),FALSE)=0,"-",IFERROR(VLOOKUP(CONCATENATE($A7,C$2),Исходный!$A$3:$G$3000,7,FALSE),"---"))</f>
        <v>---</v>
      </c>
      <c r="D7" s="141">
        <f>IF(IFERROR(VLOOKUP(CONCATENATE($A7,D$2),Исходный!$A$3:$G$3000,7,FALSE),FALSE)=0,"-",IFERROR(VLOOKUP(CONCATENATE($A7,D$2),Исходный!$A$3:$G$3000,7,FALSE),"---"))</f>
        <v>11</v>
      </c>
      <c r="E7" s="141" t="str">
        <f>IF(IFERROR(VLOOKUP(CONCATENATE($A7,E$2),Исходный!$A$3:$G$3000,7,FALSE),FALSE)=0,"-",IFERROR(VLOOKUP(CONCATENATE($A7,E$2),Исходный!$A$3:$G$3000,7,FALSE),"---"))</f>
        <v>---</v>
      </c>
      <c r="F7" s="141" t="str">
        <f>IF(IFERROR(VLOOKUP(CONCATENATE($A7,F$2),Исходный!$A$3:$G$3000,7,FALSE),FALSE)=0,"-",IFERROR(VLOOKUP(CONCATENATE($A7,F$2),Исходный!$A$3:$G$3000,7,FALSE),"---"))</f>
        <v>---</v>
      </c>
      <c r="G7" s="141">
        <f>IF(IFERROR(VLOOKUP(CONCATENATE($A7,G$2),Исходный!$A$3:$G$3000,7,FALSE),FALSE)=0,"-",IFERROR(VLOOKUP(CONCATENATE($A7,G$2),Исходный!$A$3:$G$3000,7,FALSE),"---"))</f>
        <v>8</v>
      </c>
      <c r="H7" s="141" t="str">
        <f>IF(IFERROR(VLOOKUP(CONCATENATE($A7,H$2),Исходный!$A$3:$G$3000,7,FALSE),FALSE)=0,"-",IFERROR(VLOOKUP(CONCATENATE($A7,H$2),Исходный!$A$3:$G$3000,7,FALSE),"---"))</f>
        <v>---</v>
      </c>
      <c r="I7" s="141">
        <f>IF(IFERROR(VLOOKUP(CONCATENATE($A7,I$2),Исходный!$A$3:$G$3000,7,FALSE),FALSE)=0,"-",IFERROR(VLOOKUP(CONCATENATE($A7,I$2),Исходный!$A$3:$G$3000,7,FALSE),"---"))</f>
        <v>2</v>
      </c>
      <c r="J7" s="141" t="str">
        <f>IF(IFERROR(VLOOKUP(CONCATENATE($A7,J$2),Исходный!$A$3:$G$3000,7,FALSE),FALSE)=0,"-",IFERROR(VLOOKUP(CONCATENATE($A7,J$2),Исходный!$A$3:$G$3000,7,FALSE),"---"))</f>
        <v>---</v>
      </c>
      <c r="K7" s="141" t="str">
        <f>IF(IFERROR(VLOOKUP(CONCATENATE($A7,K$2),Исходный!$A$3:$G$3000,7,FALSE),FALSE)=0,"-",IFERROR(VLOOKUP(CONCATENATE($A7,K$2),Исходный!$A$3:$G$3000,7,FALSE),"---"))</f>
        <v>---</v>
      </c>
      <c r="L7" s="141">
        <f>IF(IFERROR(VLOOKUP(CONCATENATE($A7,L$2),Исходный!$A$3:$G$3000,7,FALSE),FALSE)=0,"-",IFERROR(VLOOKUP(CONCATENATE($A7,L$2),Исходный!$A$3:$G$3000,7,FALSE),"---"))</f>
        <v>9</v>
      </c>
      <c r="M7" s="141">
        <f>IF(IFERROR(VLOOKUP(CONCATENATE($A7,M$2),Исходный!$A$3:$G$3000,7,FALSE),FALSE)=0,"-",IFERROR(VLOOKUP(CONCATENATE($A7,M$2),Исходный!$A$3:$G$3000,7,FALSE),"---"))</f>
        <v>10</v>
      </c>
      <c r="N7" s="141" t="str">
        <f>IF(IFERROR(VLOOKUP(CONCATENATE($A7,N$2),Исходный!$A$3:$G$3000,7,FALSE),FALSE)=0,"-",IFERROR(VLOOKUP(CONCATENATE($A7,N$2),Исходный!$A$3:$G$3000,7,FALSE),"---"))</f>
        <v>---</v>
      </c>
      <c r="O7" s="141">
        <f>IF(IFERROR(VLOOKUP(CONCATENATE($A7,O$2),Исходный!$A$3:$G$3000,7,FALSE),FALSE)=0,"-",IFERROR(VLOOKUP(CONCATENATE($A7,O$2),Исходный!$A$3:$G$3000,7,FALSE),"---"))</f>
        <v>12</v>
      </c>
      <c r="P7" s="141">
        <f>IF(IFERROR(VLOOKUP(CONCATENATE($A7,P$2),Исходный!$A$3:$G$3000,7,FALSE),FALSE)=0,"-",IFERROR(VLOOKUP(CONCATENATE($A7,P$2),Исходный!$A$3:$G$3000,7,FALSE),"---"))</f>
        <v>5</v>
      </c>
      <c r="Q7" s="141">
        <f>IF(IFERROR(VLOOKUP(CONCATENATE($A7,Q$2),Исходный!$A$3:$G$3000,7,FALSE),FALSE)=0,"-",IFERROR(VLOOKUP(CONCATENATE($A7,Q$2),Исходный!$A$3:$G$3000,7,FALSE),"---"))</f>
        <v>7</v>
      </c>
      <c r="R7" s="141" t="str">
        <f>IF(IFERROR(VLOOKUP(CONCATENATE($A7,R$2),Исходный!$A$3:$G$3000,7,FALSE),FALSE)=0,"-",IFERROR(VLOOKUP(CONCATENATE($A7,R$2),Исходный!$A$3:$G$3000,7,FALSE),"---"))</f>
        <v>---</v>
      </c>
      <c r="S7" s="62">
        <f t="shared" si="0"/>
        <v>8</v>
      </c>
      <c r="T7" s="184">
        <f t="shared" si="5"/>
        <v>2</v>
      </c>
      <c r="U7" s="184">
        <f t="shared" si="6"/>
        <v>12</v>
      </c>
      <c r="V7" s="146">
        <f t="shared" si="1"/>
        <v>8.0000080000920963</v>
      </c>
      <c r="W7" s="146">
        <f t="shared" si="7"/>
        <v>8.3333413334254303</v>
      </c>
      <c r="X7" s="62">
        <f t="shared" si="8"/>
        <v>6</v>
      </c>
      <c r="Y7" s="146">
        <f t="shared" si="2"/>
        <v>10.857142857142858</v>
      </c>
      <c r="Z7">
        <f t="shared" si="3"/>
        <v>28</v>
      </c>
      <c r="AA7">
        <f t="shared" si="4"/>
        <v>28</v>
      </c>
      <c r="AB7" t="str">
        <f t="shared" si="4"/>
        <v>Лехан Сергей Антонович</v>
      </c>
    </row>
    <row r="8" spans="1:28">
      <c r="A8" s="161">
        <f>классы!B305</f>
        <v>30</v>
      </c>
      <c r="B8" s="161" t="str">
        <f>классы!C305</f>
        <v>Пономарев Сергей Анатольевич</v>
      </c>
      <c r="C8" s="141">
        <f>IF(IFERROR(VLOOKUP(CONCATENATE($A8,C$2),Исходный!$A$3:$G$3000,7,FALSE),FALSE)=0,"-",IFERROR(VLOOKUP(CONCATENATE($A8,C$2),Исходный!$A$3:$G$3000,7,FALSE),"---"))</f>
        <v>10</v>
      </c>
      <c r="D8" s="141" t="str">
        <f>IF(IFERROR(VLOOKUP(CONCATENATE($A8,D$2),Исходный!$A$3:$G$3000,7,FALSE),FALSE)=0,"-",IFERROR(VLOOKUP(CONCATENATE($A8,D$2),Исходный!$A$3:$G$3000,7,FALSE),"---"))</f>
        <v>---</v>
      </c>
      <c r="E8" s="141" t="str">
        <f>IF(IFERROR(VLOOKUP(CONCATENATE($A8,E$2),Исходный!$A$3:$G$3000,7,FALSE),FALSE)=0,"-",IFERROR(VLOOKUP(CONCATENATE($A8,E$2),Исходный!$A$3:$G$3000,7,FALSE),"---"))</f>
        <v>---</v>
      </c>
      <c r="F8" s="141" t="str">
        <f>IF(IFERROR(VLOOKUP(CONCATENATE($A8,F$2),Исходный!$A$3:$G$3000,7,FALSE),FALSE)=0,"-",IFERROR(VLOOKUP(CONCATENATE($A8,F$2),Исходный!$A$3:$G$3000,7,FALSE),"---"))</f>
        <v>---</v>
      </c>
      <c r="G8" s="141">
        <f>IF(IFERROR(VLOOKUP(CONCATENATE($A8,G$2),Исходный!$A$3:$G$3000,7,FALSE),FALSE)=0,"-",IFERROR(VLOOKUP(CONCATENATE($A8,G$2),Исходный!$A$3:$G$3000,7,FALSE),"---"))</f>
        <v>8</v>
      </c>
      <c r="H8" s="141">
        <f>IF(IFERROR(VLOOKUP(CONCATENATE($A8,H$2),Исходный!$A$3:$G$3000,7,FALSE),FALSE)=0,"-",IFERROR(VLOOKUP(CONCATENATE($A8,H$2),Исходный!$A$3:$G$3000,7,FALSE),"---"))</f>
        <v>8</v>
      </c>
      <c r="I8" s="141">
        <f>IF(IFERROR(VLOOKUP(CONCATENATE($A8,I$2),Исходный!$A$3:$G$3000,7,FALSE),FALSE)=0,"-",IFERROR(VLOOKUP(CONCATENATE($A8,I$2),Исходный!$A$3:$G$3000,7,FALSE),"---"))</f>
        <v>9</v>
      </c>
      <c r="J8" s="141" t="str">
        <f>IF(IFERROR(VLOOKUP(CONCATENATE($A8,J$2),Исходный!$A$3:$G$3000,7,FALSE),FALSE)=0,"-",IFERROR(VLOOKUP(CONCATENATE($A8,J$2),Исходный!$A$3:$G$3000,7,FALSE),"---"))</f>
        <v>---</v>
      </c>
      <c r="K8" s="141" t="str">
        <f>IF(IFERROR(VLOOKUP(CONCATENATE($A8,K$2),Исходный!$A$3:$G$3000,7,FALSE),FALSE)=0,"-",IFERROR(VLOOKUP(CONCATENATE($A8,K$2),Исходный!$A$3:$G$3000,7,FALSE),"---"))</f>
        <v>---</v>
      </c>
      <c r="L8" s="141">
        <f>IF(IFERROR(VLOOKUP(CONCATENATE($A8,L$2),Исходный!$A$3:$G$3000,7,FALSE),FALSE)=0,"-",IFERROR(VLOOKUP(CONCATENATE($A8,L$2),Исходный!$A$3:$G$3000,7,FALSE),"---"))</f>
        <v>9</v>
      </c>
      <c r="M8" s="141">
        <f>IF(IFERROR(VLOOKUP(CONCATENATE($A8,M$2),Исходный!$A$3:$G$3000,7,FALSE),FALSE)=0,"-",IFERROR(VLOOKUP(CONCATENATE($A8,M$2),Исходный!$A$3:$G$3000,7,FALSE),"---"))</f>
        <v>9</v>
      </c>
      <c r="N8" s="141" t="str">
        <f>IF(IFERROR(VLOOKUP(CONCATENATE($A8,N$2),Исходный!$A$3:$G$3000,7,FALSE),FALSE)=0,"-",IFERROR(VLOOKUP(CONCATENATE($A8,N$2),Исходный!$A$3:$G$3000,7,FALSE),"---"))</f>
        <v>---</v>
      </c>
      <c r="O8" s="141">
        <f>IF(IFERROR(VLOOKUP(CONCATENATE($A8,O$2),Исходный!$A$3:$G$3000,7,FALSE),FALSE)=0,"-",IFERROR(VLOOKUP(CONCATENATE($A8,O$2),Исходный!$A$3:$G$3000,7,FALSE),"---"))</f>
        <v>12</v>
      </c>
      <c r="P8" s="141">
        <f>IF(IFERROR(VLOOKUP(CONCATENATE($A8,P$2),Исходный!$A$3:$G$3000,7,FALSE),FALSE)=0,"-",IFERROR(VLOOKUP(CONCATENATE($A8,P$2),Исходный!$A$3:$G$3000,7,FALSE),"---"))</f>
        <v>10</v>
      </c>
      <c r="Q8" s="141">
        <f>IF(IFERROR(VLOOKUP(CONCATENATE($A8,Q$2),Исходный!$A$3:$G$3000,7,FALSE),FALSE)=0,"-",IFERROR(VLOOKUP(CONCATENATE($A8,Q$2),Исходный!$A$3:$G$3000,7,FALSE),"---"))</f>
        <v>11</v>
      </c>
      <c r="R8" s="141" t="str">
        <f>IF(IFERROR(VLOOKUP(CONCATENATE($A8,R$2),Исходный!$A$3:$G$3000,7,FALSE),FALSE)=0,"-",IFERROR(VLOOKUP(CONCATENATE($A8,R$2),Исходный!$A$3:$G$3000,7,FALSE),"---"))</f>
        <v>---</v>
      </c>
      <c r="S8" s="62">
        <f t="shared" si="0"/>
        <v>9</v>
      </c>
      <c r="T8" s="184">
        <f t="shared" si="5"/>
        <v>8</v>
      </c>
      <c r="U8" s="184">
        <f t="shared" si="6"/>
        <v>12</v>
      </c>
      <c r="V8" s="146">
        <f t="shared" si="1"/>
        <v>9.5555645561177389</v>
      </c>
      <c r="W8" s="146">
        <f t="shared" si="7"/>
        <v>9.4285804291336124</v>
      </c>
      <c r="X8" s="62">
        <f t="shared" si="8"/>
        <v>4</v>
      </c>
      <c r="Y8" s="146">
        <f t="shared" si="2"/>
        <v>1.7777777777777715</v>
      </c>
      <c r="Z8">
        <f t="shared" si="3"/>
        <v>30</v>
      </c>
      <c r="AA8">
        <f t="shared" si="4"/>
        <v>30</v>
      </c>
      <c r="AB8" t="str">
        <f t="shared" si="4"/>
        <v>Пономарев Сергей Анатольевич</v>
      </c>
    </row>
    <row r="9" spans="1:28">
      <c r="A9" s="161">
        <f>классы!B306</f>
        <v>32</v>
      </c>
      <c r="B9" s="161" t="str">
        <f>классы!C306</f>
        <v>Карначёв Александр Евгеньевич</v>
      </c>
      <c r="C9" s="141" t="str">
        <f>IF(IFERROR(VLOOKUP(CONCATENATE($A9,C$2),Исходный!$A$3:$G$3000,7,FALSE),FALSE)=0,"-",IFERROR(VLOOKUP(CONCATENATE($A9,C$2),Исходный!$A$3:$G$3000,7,FALSE),"---"))</f>
        <v>---</v>
      </c>
      <c r="D9" s="141">
        <f>IF(IFERROR(VLOOKUP(CONCATENATE($A9,D$2),Исходный!$A$3:$G$3000,7,FALSE),FALSE)=0,"-",IFERROR(VLOOKUP(CONCATENATE($A9,D$2),Исходный!$A$3:$G$3000,7,FALSE),"---"))</f>
        <v>4</v>
      </c>
      <c r="E9" s="141" t="str">
        <f>IF(IFERROR(VLOOKUP(CONCATENATE($A9,E$2),Исходный!$A$3:$G$3000,7,FALSE),FALSE)=0,"-",IFERROR(VLOOKUP(CONCATENATE($A9,E$2),Исходный!$A$3:$G$3000,7,FALSE),"---"))</f>
        <v>---</v>
      </c>
      <c r="F9" s="141" t="str">
        <f>IF(IFERROR(VLOOKUP(CONCATENATE($A9,F$2),Исходный!$A$3:$G$3000,7,FALSE),FALSE)=0,"-",IFERROR(VLOOKUP(CONCATENATE($A9,F$2),Исходный!$A$3:$G$3000,7,FALSE),"---"))</f>
        <v>---</v>
      </c>
      <c r="G9" s="141">
        <f>IF(IFERROR(VLOOKUP(CONCATENATE($A9,G$2),Исходный!$A$3:$G$3000,7,FALSE),FALSE)=0,"-",IFERROR(VLOOKUP(CONCATENATE($A9,G$2),Исходный!$A$3:$G$3000,7,FALSE),"---"))</f>
        <v>5</v>
      </c>
      <c r="H9" s="141" t="str">
        <f>IF(IFERROR(VLOOKUP(CONCATENATE($A9,H$2),Исходный!$A$3:$G$3000,7,FALSE),FALSE)=0,"-",IFERROR(VLOOKUP(CONCATENATE($A9,H$2),Исходный!$A$3:$G$3000,7,FALSE),"---"))</f>
        <v>---</v>
      </c>
      <c r="I9" s="141">
        <f>IF(IFERROR(VLOOKUP(CONCATENATE($A9,I$2),Исходный!$A$3:$G$3000,7,FALSE),FALSE)=0,"-",IFERROR(VLOOKUP(CONCATENATE($A9,I$2),Исходный!$A$3:$G$3000,7,FALSE),"---"))</f>
        <v>3</v>
      </c>
      <c r="J9" s="141" t="str">
        <f>IF(IFERROR(VLOOKUP(CONCATENATE($A9,J$2),Исходный!$A$3:$G$3000,7,FALSE),FALSE)=0,"-",IFERROR(VLOOKUP(CONCATENATE($A9,J$2),Исходный!$A$3:$G$3000,7,FALSE),"---"))</f>
        <v>---</v>
      </c>
      <c r="K9" s="141" t="str">
        <f>IF(IFERROR(VLOOKUP(CONCATENATE($A9,K$2),Исходный!$A$3:$G$3000,7,FALSE),FALSE)=0,"-",IFERROR(VLOOKUP(CONCATENATE($A9,K$2),Исходный!$A$3:$G$3000,7,FALSE),"---"))</f>
        <v>---</v>
      </c>
      <c r="L9" s="141">
        <f>IF(IFERROR(VLOOKUP(CONCATENATE($A9,L$2),Исходный!$A$3:$G$3000,7,FALSE),FALSE)=0,"-",IFERROR(VLOOKUP(CONCATENATE($A9,L$2),Исходный!$A$3:$G$3000,7,FALSE),"---"))</f>
        <v>4</v>
      </c>
      <c r="M9" s="141">
        <f>IF(IFERROR(VLOOKUP(CONCATENATE($A9,M$2),Исходный!$A$3:$G$3000,7,FALSE),FALSE)=0,"-",IFERROR(VLOOKUP(CONCATENATE($A9,M$2),Исходный!$A$3:$G$3000,7,FALSE),"---"))</f>
        <v>4</v>
      </c>
      <c r="N9" s="141" t="str">
        <f>IF(IFERROR(VLOOKUP(CONCATENATE($A9,N$2),Исходный!$A$3:$G$3000,7,FALSE),FALSE)=0,"-",IFERROR(VLOOKUP(CONCATENATE($A9,N$2),Исходный!$A$3:$G$3000,7,FALSE),"---"))</f>
        <v>---</v>
      </c>
      <c r="O9" s="141">
        <f>IF(IFERROR(VLOOKUP(CONCATENATE($A9,O$2),Исходный!$A$3:$G$3000,7,FALSE),FALSE)=0,"-",IFERROR(VLOOKUP(CONCATENATE($A9,O$2),Исходный!$A$3:$G$3000,7,FALSE),"---"))</f>
        <v>2</v>
      </c>
      <c r="P9" s="141">
        <f>IF(IFERROR(VLOOKUP(CONCATENATE($A9,P$2),Исходный!$A$3:$G$3000,7,FALSE),FALSE)=0,"-",IFERROR(VLOOKUP(CONCATENATE($A9,P$2),Исходный!$A$3:$G$3000,7,FALSE),"---"))</f>
        <v>3</v>
      </c>
      <c r="Q9" s="141">
        <f>IF(IFERROR(VLOOKUP(CONCATENATE($A9,Q$2),Исходный!$A$3:$G$3000,7,FALSE),FALSE)=0,"-",IFERROR(VLOOKUP(CONCATENATE($A9,Q$2),Исходный!$A$3:$G$3000,7,FALSE),"---"))</f>
        <v>10</v>
      </c>
      <c r="R9" s="141" t="str">
        <f>IF(IFERROR(VLOOKUP(CONCATENATE($A9,R$2),Исходный!$A$3:$G$3000,7,FALSE),FALSE)=0,"-",IFERROR(VLOOKUP(CONCATENATE($A9,R$2),Исходный!$A$3:$G$3000,7,FALSE),"---"))</f>
        <v>---</v>
      </c>
      <c r="S9" s="62">
        <f t="shared" si="0"/>
        <v>8</v>
      </c>
      <c r="T9" s="184">
        <f t="shared" si="5"/>
        <v>2</v>
      </c>
      <c r="U9" s="184">
        <f t="shared" si="6"/>
        <v>10</v>
      </c>
      <c r="V9" s="146">
        <f t="shared" si="1"/>
        <v>4.3750080001671368</v>
      </c>
      <c r="W9" s="146">
        <f t="shared" si="7"/>
        <v>3.8333413335004694</v>
      </c>
      <c r="X9" s="62">
        <f t="shared" si="8"/>
        <v>19</v>
      </c>
      <c r="Y9" s="146">
        <f t="shared" si="2"/>
        <v>5.9821428571428568</v>
      </c>
      <c r="Z9">
        <f t="shared" si="3"/>
        <v>32</v>
      </c>
      <c r="AA9">
        <f t="shared" si="4"/>
        <v>32</v>
      </c>
      <c r="AB9" t="str">
        <f t="shared" si="4"/>
        <v>Карначёв Александр Евгеньевич</v>
      </c>
    </row>
    <row r="10" spans="1:28">
      <c r="A10" s="161">
        <f>классы!B307</f>
        <v>39</v>
      </c>
      <c r="B10" s="161" t="str">
        <f>классы!C307</f>
        <v>Команда "Держи Забрало"</v>
      </c>
      <c r="C10" s="141">
        <f>IF(IFERROR(VLOOKUP(CONCATENATE($A10,C$2),Исходный!$A$3:$G$3000,7,FALSE),FALSE)=0,"-",IFERROR(VLOOKUP(CONCATENATE($A10,C$2),Исходный!$A$3:$G$3000,7,FALSE),"---"))</f>
        <v>10</v>
      </c>
      <c r="D10" s="141">
        <f>IF(IFERROR(VLOOKUP(CONCATENATE($A10,D$2),Исходный!$A$3:$G$3000,7,FALSE),FALSE)=0,"-",IFERROR(VLOOKUP(CONCATENATE($A10,D$2),Исходный!$A$3:$G$3000,7,FALSE),"---"))</f>
        <v>12</v>
      </c>
      <c r="E10" s="141" t="str">
        <f>IF(IFERROR(VLOOKUP(CONCATENATE($A10,E$2),Исходный!$A$3:$G$3000,7,FALSE),FALSE)=0,"-",IFERROR(VLOOKUP(CONCATENATE($A10,E$2),Исходный!$A$3:$G$3000,7,FALSE),"---"))</f>
        <v>---</v>
      </c>
      <c r="F10" s="141" t="str">
        <f>IF(IFERROR(VLOOKUP(CONCATENATE($A10,F$2),Исходный!$A$3:$G$3000,7,FALSE),FALSE)=0,"-",IFERROR(VLOOKUP(CONCATENATE($A10,F$2),Исходный!$A$3:$G$3000,7,FALSE),"---"))</f>
        <v>---</v>
      </c>
      <c r="G10" s="141">
        <f>IF(IFERROR(VLOOKUP(CONCATENATE($A10,G$2),Исходный!$A$3:$G$3000,7,FALSE),FALSE)=0,"-",IFERROR(VLOOKUP(CONCATENATE($A10,G$2),Исходный!$A$3:$G$3000,7,FALSE),"---"))</f>
        <v>10</v>
      </c>
      <c r="H10" s="141">
        <f>IF(IFERROR(VLOOKUP(CONCATENATE($A10,H$2),Исходный!$A$3:$G$3000,7,FALSE),FALSE)=0,"-",IFERROR(VLOOKUP(CONCATENATE($A10,H$2),Исходный!$A$3:$G$3000,7,FALSE),"---"))</f>
        <v>10</v>
      </c>
      <c r="I10" s="141">
        <f>IF(IFERROR(VLOOKUP(CONCATENATE($A10,I$2),Исходный!$A$3:$G$3000,7,FALSE),FALSE)=0,"-",IFERROR(VLOOKUP(CONCATENATE($A10,I$2),Исходный!$A$3:$G$3000,7,FALSE),"---"))</f>
        <v>10</v>
      </c>
      <c r="J10" s="141" t="str">
        <f>IF(IFERROR(VLOOKUP(CONCATENATE($A10,J$2),Исходный!$A$3:$G$3000,7,FALSE),FALSE)=0,"-",IFERROR(VLOOKUP(CONCATENATE($A10,J$2),Исходный!$A$3:$G$3000,7,FALSE),"---"))</f>
        <v>---</v>
      </c>
      <c r="K10" s="141" t="str">
        <f>IF(IFERROR(VLOOKUP(CONCATENATE($A10,K$2),Исходный!$A$3:$G$3000,7,FALSE),FALSE)=0,"-",IFERROR(VLOOKUP(CONCATENATE($A10,K$2),Исходный!$A$3:$G$3000,7,FALSE),"---"))</f>
        <v>---</v>
      </c>
      <c r="L10" s="141">
        <f>IF(IFERROR(VLOOKUP(CONCATENATE($A10,L$2),Исходный!$A$3:$G$3000,7,FALSE),FALSE)=0,"-",IFERROR(VLOOKUP(CONCATENATE($A10,L$2),Исходный!$A$3:$G$3000,7,FALSE),"---"))</f>
        <v>11</v>
      </c>
      <c r="M10" s="141">
        <f>IF(IFERROR(VLOOKUP(CONCATENATE($A10,M$2),Исходный!$A$3:$G$3000,7,FALSE),FALSE)=0,"-",IFERROR(VLOOKUP(CONCATENATE($A10,M$2),Исходный!$A$3:$G$3000,7,FALSE),"---"))</f>
        <v>8</v>
      </c>
      <c r="N10" s="141" t="str">
        <f>IF(IFERROR(VLOOKUP(CONCATENATE($A10,N$2),Исходный!$A$3:$G$3000,7,FALSE),FALSE)=0,"-",IFERROR(VLOOKUP(CONCATENATE($A10,N$2),Исходный!$A$3:$G$3000,7,FALSE),"---"))</f>
        <v>---</v>
      </c>
      <c r="O10" s="141">
        <f>IF(IFERROR(VLOOKUP(CONCATENATE($A10,O$2),Исходный!$A$3:$G$3000,7,FALSE),FALSE)=0,"-",IFERROR(VLOOKUP(CONCATENATE($A10,O$2),Исходный!$A$3:$G$3000,7,FALSE),"---"))</f>
        <v>11</v>
      </c>
      <c r="P10" s="141">
        <f>IF(IFERROR(VLOOKUP(CONCATENATE($A10,P$2),Исходный!$A$3:$G$3000,7,FALSE),FALSE)=0,"-",IFERROR(VLOOKUP(CONCATENATE($A10,P$2),Исходный!$A$3:$G$3000,7,FALSE),"---"))</f>
        <v>9</v>
      </c>
      <c r="Q10" s="141">
        <f>IF(IFERROR(VLOOKUP(CONCATENATE($A10,Q$2),Исходный!$A$3:$G$3000,7,FALSE),FALSE)=0,"-",IFERROR(VLOOKUP(CONCATENATE($A10,Q$2),Исходный!$A$3:$G$3000,7,FALSE),"---"))</f>
        <v>10</v>
      </c>
      <c r="R10" s="141">
        <f>IF(IFERROR(VLOOKUP(CONCATENATE($A10,R$2),Исходный!$A$3:$G$3000,7,FALSE),FALSE)=0,"-",IFERROR(VLOOKUP(CONCATENATE($A10,R$2),Исходный!$A$3:$G$3000,7,FALSE),"---"))</f>
        <v>10</v>
      </c>
      <c r="S10" s="62">
        <f t="shared" si="0"/>
        <v>11</v>
      </c>
      <c r="T10" s="184">
        <f t="shared" si="5"/>
        <v>8</v>
      </c>
      <c r="U10" s="184">
        <f t="shared" si="6"/>
        <v>12</v>
      </c>
      <c r="V10" s="146">
        <f t="shared" si="1"/>
        <v>10.09092009182492</v>
      </c>
      <c r="W10" s="146">
        <f t="shared" si="7"/>
        <v>10.111122112026939</v>
      </c>
      <c r="X10" s="62">
        <f t="shared" si="8"/>
        <v>2</v>
      </c>
      <c r="Y10" s="146">
        <f t="shared" si="2"/>
        <v>1.0909090909090993</v>
      </c>
      <c r="Z10">
        <f t="shared" si="3"/>
        <v>39</v>
      </c>
      <c r="AA10">
        <f t="shared" si="4"/>
        <v>39</v>
      </c>
      <c r="AB10" t="str">
        <f t="shared" si="4"/>
        <v>Команда "Держи Забрало"</v>
      </c>
    </row>
    <row r="11" spans="1:28">
      <c r="A11" s="161">
        <f>классы!B308</f>
        <v>40</v>
      </c>
      <c r="B11" s="161" t="str">
        <f>классы!C308</f>
        <v>Команда "Держи Забрало"</v>
      </c>
      <c r="C11" s="141">
        <f>IF(IFERROR(VLOOKUP(CONCATENATE($A11,C$2),Исходный!$A$3:$G$3000,7,FALSE),FALSE)=0,"-",IFERROR(VLOOKUP(CONCATENATE($A11,C$2),Исходный!$A$3:$G$3000,7,FALSE),"---"))</f>
        <v>10</v>
      </c>
      <c r="D11" s="141">
        <f>IF(IFERROR(VLOOKUP(CONCATENATE($A11,D$2),Исходный!$A$3:$G$3000,7,FALSE),FALSE)=0,"-",IFERROR(VLOOKUP(CONCATENATE($A11,D$2),Исходный!$A$3:$G$3000,7,FALSE),"---"))</f>
        <v>12</v>
      </c>
      <c r="E11" s="141" t="str">
        <f>IF(IFERROR(VLOOKUP(CONCATENATE($A11,E$2),Исходный!$A$3:$G$3000,7,FALSE),FALSE)=0,"-",IFERROR(VLOOKUP(CONCATENATE($A11,E$2),Исходный!$A$3:$G$3000,7,FALSE),"---"))</f>
        <v>---</v>
      </c>
      <c r="F11" s="141" t="str">
        <f>IF(IFERROR(VLOOKUP(CONCATENATE($A11,F$2),Исходный!$A$3:$G$3000,7,FALSE),FALSE)=0,"-",IFERROR(VLOOKUP(CONCATENATE($A11,F$2),Исходный!$A$3:$G$3000,7,FALSE),"---"))</f>
        <v>---</v>
      </c>
      <c r="G11" s="141">
        <f>IF(IFERROR(VLOOKUP(CONCATENATE($A11,G$2),Исходный!$A$3:$G$3000,7,FALSE),FALSE)=0,"-",IFERROR(VLOOKUP(CONCATENATE($A11,G$2),Исходный!$A$3:$G$3000,7,FALSE),"---"))</f>
        <v>12</v>
      </c>
      <c r="H11" s="141">
        <f>IF(IFERROR(VLOOKUP(CONCATENATE($A11,H$2),Исходный!$A$3:$G$3000,7,FALSE),FALSE)=0,"-",IFERROR(VLOOKUP(CONCATENATE($A11,H$2),Исходный!$A$3:$G$3000,7,FALSE),"---"))</f>
        <v>10</v>
      </c>
      <c r="I11" s="141">
        <f>IF(IFERROR(VLOOKUP(CONCATENATE($A11,I$2),Исходный!$A$3:$G$3000,7,FALSE),FALSE)=0,"-",IFERROR(VLOOKUP(CONCATENATE($A11,I$2),Исходный!$A$3:$G$3000,7,FALSE),"---"))</f>
        <v>10</v>
      </c>
      <c r="J11" s="141" t="str">
        <f>IF(IFERROR(VLOOKUP(CONCATENATE($A11,J$2),Исходный!$A$3:$G$3000,7,FALSE),FALSE)=0,"-",IFERROR(VLOOKUP(CONCATENATE($A11,J$2),Исходный!$A$3:$G$3000,7,FALSE),"---"))</f>
        <v>---</v>
      </c>
      <c r="K11" s="141" t="str">
        <f>IF(IFERROR(VLOOKUP(CONCATENATE($A11,K$2),Исходный!$A$3:$G$3000,7,FALSE),FALSE)=0,"-",IFERROR(VLOOKUP(CONCATENATE($A11,K$2),Исходный!$A$3:$G$3000,7,FALSE),"---"))</f>
        <v>---</v>
      </c>
      <c r="L11" s="141">
        <f>IF(IFERROR(VLOOKUP(CONCATENATE($A11,L$2),Исходный!$A$3:$G$3000,7,FALSE),FALSE)=0,"-",IFERROR(VLOOKUP(CONCATENATE($A11,L$2),Исходный!$A$3:$G$3000,7,FALSE),"---"))</f>
        <v>12</v>
      </c>
      <c r="M11" s="141">
        <f>IF(IFERROR(VLOOKUP(CONCATENATE($A11,M$2),Исходный!$A$3:$G$3000,7,FALSE),FALSE)=0,"-",IFERROR(VLOOKUP(CONCATENATE($A11,M$2),Исходный!$A$3:$G$3000,7,FALSE),"---"))</f>
        <v>9</v>
      </c>
      <c r="N11" s="141" t="str">
        <f>IF(IFERROR(VLOOKUP(CONCATENATE($A11,N$2),Исходный!$A$3:$G$3000,7,FALSE),FALSE)=0,"-",IFERROR(VLOOKUP(CONCATENATE($A11,N$2),Исходный!$A$3:$G$3000,7,FALSE),"---"))</f>
        <v>---</v>
      </c>
      <c r="O11" s="141">
        <f>IF(IFERROR(VLOOKUP(CONCATENATE($A11,O$2),Исходный!$A$3:$G$3000,7,FALSE),FALSE)=0,"-",IFERROR(VLOOKUP(CONCATENATE($A11,O$2),Исходный!$A$3:$G$3000,7,FALSE),"---"))</f>
        <v>11</v>
      </c>
      <c r="P11" s="141">
        <f>IF(IFERROR(VLOOKUP(CONCATENATE($A11,P$2),Исходный!$A$3:$G$3000,7,FALSE),FALSE)=0,"-",IFERROR(VLOOKUP(CONCATENATE($A11,P$2),Исходный!$A$3:$G$3000,7,FALSE),"---"))</f>
        <v>9</v>
      </c>
      <c r="Q11" s="141">
        <f>IF(IFERROR(VLOOKUP(CONCATENATE($A11,Q$2),Исходный!$A$3:$G$3000,7,FALSE),FALSE)=0,"-",IFERROR(VLOOKUP(CONCATENATE($A11,Q$2),Исходный!$A$3:$G$3000,7,FALSE),"---"))</f>
        <v>10</v>
      </c>
      <c r="R11" s="141">
        <f>IF(IFERROR(VLOOKUP(CONCATENATE($A11,R$2),Исходный!$A$3:$G$3000,7,FALSE),FALSE)=0,"-",IFERROR(VLOOKUP(CONCATENATE($A11,R$2),Исходный!$A$3:$G$3000,7,FALSE),"---"))</f>
        <v>10</v>
      </c>
      <c r="S11" s="62">
        <f t="shared" ref="S11:S23" si="9">COUNTIF(C11:R11,"&gt;0")</f>
        <v>11</v>
      </c>
      <c r="T11" s="184">
        <f t="shared" si="5"/>
        <v>9</v>
      </c>
      <c r="U11" s="184">
        <f t="shared" si="6"/>
        <v>12</v>
      </c>
      <c r="V11" s="146">
        <f t="shared" si="1"/>
        <v>10.454556455330554</v>
      </c>
      <c r="W11" s="146">
        <f t="shared" si="7"/>
        <v>10.444455445229543</v>
      </c>
      <c r="X11" s="62">
        <f t="shared" si="8"/>
        <v>1</v>
      </c>
      <c r="Y11" s="146">
        <f t="shared" ref="Y11:Y23" si="10">IF(S11&gt;1,VAR(C11:R11),"0")</f>
        <v>1.2727272727272747</v>
      </c>
      <c r="Z11">
        <f t="shared" ref="Z11:Z23" si="11">A11</f>
        <v>40</v>
      </c>
    </row>
    <row r="12" spans="1:28">
      <c r="A12" s="161">
        <f>классы!B309</f>
        <v>41</v>
      </c>
      <c r="B12" s="161" t="str">
        <f>классы!C309</f>
        <v>Диденко Е.В.</v>
      </c>
      <c r="C12" s="141">
        <f>IF(IFERROR(VLOOKUP(CONCATENATE($A12,C$2),Исходный!$A$3:$G$3000,7,FALSE),FALSE)=0,"-",IFERROR(VLOOKUP(CONCATENATE($A12,C$2),Исходный!$A$3:$G$3000,7,FALSE),"---"))</f>
        <v>7</v>
      </c>
      <c r="D12" s="141">
        <f>IF(IFERROR(VLOOKUP(CONCATENATE($A12,D$2),Исходный!$A$3:$G$3000,7,FALSE),FALSE)=0,"-",IFERROR(VLOOKUP(CONCATENATE($A12,D$2),Исходный!$A$3:$G$3000,7,FALSE),"---"))</f>
        <v>8</v>
      </c>
      <c r="E12" s="141" t="str">
        <f>IF(IFERROR(VLOOKUP(CONCATENATE($A12,E$2),Исходный!$A$3:$G$3000,7,FALSE),FALSE)=0,"-",IFERROR(VLOOKUP(CONCATENATE($A12,E$2),Исходный!$A$3:$G$3000,7,FALSE),"---"))</f>
        <v>---</v>
      </c>
      <c r="F12" s="141" t="str">
        <f>IF(IFERROR(VLOOKUP(CONCATENATE($A12,F$2),Исходный!$A$3:$G$3000,7,FALSE),FALSE)=0,"-",IFERROR(VLOOKUP(CONCATENATE($A12,F$2),Исходный!$A$3:$G$3000,7,FALSE),"---"))</f>
        <v>---</v>
      </c>
      <c r="G12" s="141">
        <f>IF(IFERROR(VLOOKUP(CONCATENATE($A12,G$2),Исходный!$A$3:$G$3000,7,FALSE),FALSE)=0,"-",IFERROR(VLOOKUP(CONCATENATE($A12,G$2),Исходный!$A$3:$G$3000,7,FALSE),"---"))</f>
        <v>8</v>
      </c>
      <c r="H12" s="141">
        <f>IF(IFERROR(VLOOKUP(CONCATENATE($A12,H$2),Исходный!$A$3:$G$3000,7,FALSE),FALSE)=0,"-",IFERROR(VLOOKUP(CONCATENATE($A12,H$2),Исходный!$A$3:$G$3000,7,FALSE),"---"))</f>
        <v>8</v>
      </c>
      <c r="I12" s="141">
        <f>IF(IFERROR(VLOOKUP(CONCATENATE($A12,I$2),Исходный!$A$3:$G$3000,7,FALSE),FALSE)=0,"-",IFERROR(VLOOKUP(CONCATENATE($A12,I$2),Исходный!$A$3:$G$3000,7,FALSE),"---"))</f>
        <v>3</v>
      </c>
      <c r="J12" s="141" t="str">
        <f>IF(IFERROR(VLOOKUP(CONCATENATE($A12,J$2),Исходный!$A$3:$G$3000,7,FALSE),FALSE)=0,"-",IFERROR(VLOOKUP(CONCATENATE($A12,J$2),Исходный!$A$3:$G$3000,7,FALSE),"---"))</f>
        <v>---</v>
      </c>
      <c r="K12" s="141" t="str">
        <f>IF(IFERROR(VLOOKUP(CONCATENATE($A12,K$2),Исходный!$A$3:$G$3000,7,FALSE),FALSE)=0,"-",IFERROR(VLOOKUP(CONCATENATE($A12,K$2),Исходный!$A$3:$G$3000,7,FALSE),"---"))</f>
        <v>---</v>
      </c>
      <c r="L12" s="141" t="str">
        <f>IF(IFERROR(VLOOKUP(CONCATENATE($A12,L$2),Исходный!$A$3:$G$3000,7,FALSE),FALSE)=0,"-",IFERROR(VLOOKUP(CONCATENATE($A12,L$2),Исходный!$A$3:$G$3000,7,FALSE),"---"))</f>
        <v>---</v>
      </c>
      <c r="M12" s="141">
        <f>IF(IFERROR(VLOOKUP(CONCATENATE($A12,M$2),Исходный!$A$3:$G$3000,7,FALSE),FALSE)=0,"-",IFERROR(VLOOKUP(CONCATENATE($A12,M$2),Исходный!$A$3:$G$3000,7,FALSE),"---"))</f>
        <v>7</v>
      </c>
      <c r="N12" s="141" t="str">
        <f>IF(IFERROR(VLOOKUP(CONCATENATE($A12,N$2),Исходный!$A$3:$G$3000,7,FALSE),FALSE)=0,"-",IFERROR(VLOOKUP(CONCATENATE($A12,N$2),Исходный!$A$3:$G$3000,7,FALSE),"---"))</f>
        <v>---</v>
      </c>
      <c r="O12" s="141">
        <f>IF(IFERROR(VLOOKUP(CONCATENATE($A12,O$2),Исходный!$A$3:$G$3000,7,FALSE),FALSE)=0,"-",IFERROR(VLOOKUP(CONCATENATE($A12,O$2),Исходный!$A$3:$G$3000,7,FALSE),"---"))</f>
        <v>5</v>
      </c>
      <c r="P12" s="141">
        <f>IF(IFERROR(VLOOKUP(CONCATENATE($A12,P$2),Исходный!$A$3:$G$3000,7,FALSE),FALSE)=0,"-",IFERROR(VLOOKUP(CONCATENATE($A12,P$2),Исходный!$A$3:$G$3000,7,FALSE),"---"))</f>
        <v>9</v>
      </c>
      <c r="Q12" s="141">
        <f>IF(IFERROR(VLOOKUP(CONCATENATE($A12,Q$2),Исходный!$A$3:$G$3000,7,FALSE),FALSE)=0,"-",IFERROR(VLOOKUP(CONCATENATE($A12,Q$2),Исходный!$A$3:$G$3000,7,FALSE),"---"))</f>
        <v>6</v>
      </c>
      <c r="R12" s="141" t="str">
        <f>IF(IFERROR(VLOOKUP(CONCATENATE($A12,R$2),Исходный!$A$3:$G$3000,7,FALSE),FALSE)=0,"-",IFERROR(VLOOKUP(CONCATENATE($A12,R$2),Исходный!$A$3:$G$3000,7,FALSE),"---"))</f>
        <v>---</v>
      </c>
      <c r="S12" s="62">
        <f t="shared" si="9"/>
        <v>9</v>
      </c>
      <c r="T12" s="184">
        <f t="shared" si="5"/>
        <v>3</v>
      </c>
      <c r="U12" s="184">
        <f t="shared" si="6"/>
        <v>9</v>
      </c>
      <c r="V12" s="146">
        <f t="shared" si="1"/>
        <v>6.7777867780680161</v>
      </c>
      <c r="W12" s="146">
        <f t="shared" si="7"/>
        <v>7.0000090002902384</v>
      </c>
      <c r="X12" s="62">
        <f t="shared" si="8"/>
        <v>10</v>
      </c>
      <c r="Y12" s="146">
        <f t="shared" si="10"/>
        <v>3.4444444444444429</v>
      </c>
      <c r="Z12">
        <f t="shared" si="11"/>
        <v>41</v>
      </c>
    </row>
    <row r="13" spans="1:28">
      <c r="A13" s="161">
        <f>классы!B310</f>
        <v>44</v>
      </c>
      <c r="B13" s="161" t="str">
        <f>классы!C310</f>
        <v>Горбунов Владимир Владимирович</v>
      </c>
      <c r="C13" s="141">
        <f>IF(IFERROR(VLOOKUP(CONCATENATE($A13,C$2),Исходный!$A$3:$G$3000,7,FALSE),FALSE)=0,"-",IFERROR(VLOOKUP(CONCATENATE($A13,C$2),Исходный!$A$3:$G$3000,7,FALSE),"---"))</f>
        <v>11</v>
      </c>
      <c r="D13" s="141">
        <f>IF(IFERROR(VLOOKUP(CONCATENATE($A13,D$2),Исходный!$A$3:$G$3000,7,FALSE),FALSE)=0,"-",IFERROR(VLOOKUP(CONCATENATE($A13,D$2),Исходный!$A$3:$G$3000,7,FALSE),"---"))</f>
        <v>7</v>
      </c>
      <c r="E13" s="141" t="str">
        <f>IF(IFERROR(VLOOKUP(CONCATENATE($A13,E$2),Исходный!$A$3:$G$3000,7,FALSE),FALSE)=0,"-",IFERROR(VLOOKUP(CONCATENATE($A13,E$2),Исходный!$A$3:$G$3000,7,FALSE),"---"))</f>
        <v>---</v>
      </c>
      <c r="F13" s="141" t="str">
        <f>IF(IFERROR(VLOOKUP(CONCATENATE($A13,F$2),Исходный!$A$3:$G$3000,7,FALSE),FALSE)=0,"-",IFERROR(VLOOKUP(CONCATENATE($A13,F$2),Исходный!$A$3:$G$3000,7,FALSE),"---"))</f>
        <v>---</v>
      </c>
      <c r="G13" s="141" t="str">
        <f>IF(IFERROR(VLOOKUP(CONCATENATE($A13,G$2),Исходный!$A$3:$G$3000,7,FALSE),FALSE)=0,"-",IFERROR(VLOOKUP(CONCATENATE($A13,G$2),Исходный!$A$3:$G$3000,7,FALSE),"---"))</f>
        <v>---</v>
      </c>
      <c r="H13" s="141">
        <f>IF(IFERROR(VLOOKUP(CONCATENATE($A13,H$2),Исходный!$A$3:$G$3000,7,FALSE),FALSE)=0,"-",IFERROR(VLOOKUP(CONCATENATE($A13,H$2),Исходный!$A$3:$G$3000,7,FALSE),"---"))</f>
        <v>6</v>
      </c>
      <c r="I13" s="141">
        <f>IF(IFERROR(VLOOKUP(CONCATENATE($A13,I$2),Исходный!$A$3:$G$3000,7,FALSE),FALSE)=0,"-",IFERROR(VLOOKUP(CONCATENATE($A13,I$2),Исходный!$A$3:$G$3000,7,FALSE),"---"))</f>
        <v>2</v>
      </c>
      <c r="J13" s="141" t="str">
        <f>IF(IFERROR(VLOOKUP(CONCATENATE($A13,J$2),Исходный!$A$3:$G$3000,7,FALSE),FALSE)=0,"-",IFERROR(VLOOKUP(CONCATENATE($A13,J$2),Исходный!$A$3:$G$3000,7,FALSE),"---"))</f>
        <v>---</v>
      </c>
      <c r="K13" s="141" t="str">
        <f>IF(IFERROR(VLOOKUP(CONCATENATE($A13,K$2),Исходный!$A$3:$G$3000,7,FALSE),FALSE)=0,"-",IFERROR(VLOOKUP(CONCATENATE($A13,K$2),Исходный!$A$3:$G$3000,7,FALSE),"---"))</f>
        <v>---</v>
      </c>
      <c r="L13" s="141" t="str">
        <f>IF(IFERROR(VLOOKUP(CONCATENATE($A13,L$2),Исходный!$A$3:$G$3000,7,FALSE),FALSE)=0,"-",IFERROR(VLOOKUP(CONCATENATE($A13,L$2),Исходный!$A$3:$G$3000,7,FALSE),"---"))</f>
        <v>---</v>
      </c>
      <c r="M13" s="141">
        <f>IF(IFERROR(VLOOKUP(CONCATENATE($A13,M$2),Исходный!$A$3:$G$3000,7,FALSE),FALSE)=0,"-",IFERROR(VLOOKUP(CONCATENATE($A13,M$2),Исходный!$A$3:$G$3000,7,FALSE),"---"))</f>
        <v>6</v>
      </c>
      <c r="N13" s="141" t="str">
        <f>IF(IFERROR(VLOOKUP(CONCATENATE($A13,N$2),Исходный!$A$3:$G$3000,7,FALSE),FALSE)=0,"-",IFERROR(VLOOKUP(CONCATENATE($A13,N$2),Исходный!$A$3:$G$3000,7,FALSE),"---"))</f>
        <v>---</v>
      </c>
      <c r="O13" s="141">
        <f>IF(IFERROR(VLOOKUP(CONCATENATE($A13,O$2),Исходный!$A$3:$G$3000,7,FALSE),FALSE)=0,"-",IFERROR(VLOOKUP(CONCATENATE($A13,O$2),Исходный!$A$3:$G$3000,7,FALSE),"---"))</f>
        <v>4</v>
      </c>
      <c r="P13" s="141">
        <f>IF(IFERROR(VLOOKUP(CONCATENATE($A13,P$2),Исходный!$A$3:$G$3000,7,FALSE),FALSE)=0,"-",IFERROR(VLOOKUP(CONCATENATE($A13,P$2),Исходный!$A$3:$G$3000,7,FALSE),"---"))</f>
        <v>7</v>
      </c>
      <c r="Q13" s="141">
        <f>IF(IFERROR(VLOOKUP(CONCATENATE($A13,Q$2),Исходный!$A$3:$G$3000,7,FALSE),FALSE)=0,"-",IFERROR(VLOOKUP(CONCATENATE($A13,Q$2),Исходный!$A$3:$G$3000,7,FALSE),"---"))</f>
        <v>9</v>
      </c>
      <c r="R13" s="141" t="str">
        <f>IF(IFERROR(VLOOKUP(CONCATENATE($A13,R$2),Исходный!$A$3:$G$3000,7,FALSE),FALSE)=0,"-",IFERROR(VLOOKUP(CONCATENATE($A13,R$2),Исходный!$A$3:$G$3000,7,FALSE),"---"))</f>
        <v>---</v>
      </c>
      <c r="S13" s="62">
        <f t="shared" si="9"/>
        <v>8</v>
      </c>
      <c r="T13" s="184">
        <f t="shared" si="5"/>
        <v>2</v>
      </c>
      <c r="U13" s="184">
        <f t="shared" si="6"/>
        <v>11</v>
      </c>
      <c r="V13" s="146">
        <f t="shared" si="1"/>
        <v>6.500008000129613</v>
      </c>
      <c r="W13" s="146">
        <f t="shared" si="7"/>
        <v>6.500008000129613</v>
      </c>
      <c r="X13" s="62">
        <f t="shared" si="8"/>
        <v>14</v>
      </c>
      <c r="Y13" s="146">
        <f t="shared" si="10"/>
        <v>7.7142857142857144</v>
      </c>
      <c r="Z13">
        <f t="shared" si="11"/>
        <v>44</v>
      </c>
    </row>
    <row r="14" spans="1:28">
      <c r="A14" s="161">
        <f>классы!B311</f>
        <v>45</v>
      </c>
      <c r="B14" s="161" t="str">
        <f>классы!C311</f>
        <v>Горбунов Владимир Владимирович</v>
      </c>
      <c r="C14" s="141">
        <f>IF(IFERROR(VLOOKUP(CONCATENATE($A14,C$2),Исходный!$A$3:$G$3000,7,FALSE),FALSE)=0,"-",IFERROR(VLOOKUP(CONCATENATE($A14,C$2),Исходный!$A$3:$G$3000,7,FALSE),"---"))</f>
        <v>10</v>
      </c>
      <c r="D14" s="141">
        <f>IF(IFERROR(VLOOKUP(CONCATENATE($A14,D$2),Исходный!$A$3:$G$3000,7,FALSE),FALSE)=0,"-",IFERROR(VLOOKUP(CONCATENATE($A14,D$2),Исходный!$A$3:$G$3000,7,FALSE),"---"))</f>
        <v>8</v>
      </c>
      <c r="E14" s="141" t="str">
        <f>IF(IFERROR(VLOOKUP(CONCATENATE($A14,E$2),Исходный!$A$3:$G$3000,7,FALSE),FALSE)=0,"-",IFERROR(VLOOKUP(CONCATENATE($A14,E$2),Исходный!$A$3:$G$3000,7,FALSE),"---"))</f>
        <v>---</v>
      </c>
      <c r="F14" s="141" t="str">
        <f>IF(IFERROR(VLOOKUP(CONCATENATE($A14,F$2),Исходный!$A$3:$G$3000,7,FALSE),FALSE)=0,"-",IFERROR(VLOOKUP(CONCATENATE($A14,F$2),Исходный!$A$3:$G$3000,7,FALSE),"---"))</f>
        <v>---</v>
      </c>
      <c r="G14" s="141" t="str">
        <f>IF(IFERROR(VLOOKUP(CONCATENATE($A14,G$2),Исходный!$A$3:$G$3000,7,FALSE),FALSE)=0,"-",IFERROR(VLOOKUP(CONCATENATE($A14,G$2),Исходный!$A$3:$G$3000,7,FALSE),"---"))</f>
        <v>---</v>
      </c>
      <c r="H14" s="141" t="str">
        <f>IF(IFERROR(VLOOKUP(CONCATENATE($A14,H$2),Исходный!$A$3:$G$3000,7,FALSE),FALSE)=0,"-",IFERROR(VLOOKUP(CONCATENATE($A14,H$2),Исходный!$A$3:$G$3000,7,FALSE),"---"))</f>
        <v>---</v>
      </c>
      <c r="I14" s="141">
        <f>IF(IFERROR(VLOOKUP(CONCATENATE($A14,I$2),Исходный!$A$3:$G$3000,7,FALSE),FALSE)=0,"-",IFERROR(VLOOKUP(CONCATENATE($A14,I$2),Исходный!$A$3:$G$3000,7,FALSE),"---"))</f>
        <v>3</v>
      </c>
      <c r="J14" s="141" t="str">
        <f>IF(IFERROR(VLOOKUP(CONCATENATE($A14,J$2),Исходный!$A$3:$G$3000,7,FALSE),FALSE)=0,"-",IFERROR(VLOOKUP(CONCATENATE($A14,J$2),Исходный!$A$3:$G$3000,7,FALSE),"---"))</f>
        <v>---</v>
      </c>
      <c r="K14" s="141" t="str">
        <f>IF(IFERROR(VLOOKUP(CONCATENATE($A14,K$2),Исходный!$A$3:$G$3000,7,FALSE),FALSE)=0,"-",IFERROR(VLOOKUP(CONCATENATE($A14,K$2),Исходный!$A$3:$G$3000,7,FALSE),"---"))</f>
        <v>---</v>
      </c>
      <c r="L14" s="141">
        <f>IF(IFERROR(VLOOKUP(CONCATENATE($A14,L$2),Исходный!$A$3:$G$3000,7,FALSE),FALSE)=0,"-",IFERROR(VLOOKUP(CONCATENATE($A14,L$2),Исходный!$A$3:$G$3000,7,FALSE),"---"))</f>
        <v>8</v>
      </c>
      <c r="M14" s="141">
        <f>IF(IFERROR(VLOOKUP(CONCATENATE($A14,M$2),Исходный!$A$3:$G$3000,7,FALSE),FALSE)=0,"-",IFERROR(VLOOKUP(CONCATENATE($A14,M$2),Исходный!$A$3:$G$3000,7,FALSE),"---"))</f>
        <v>6</v>
      </c>
      <c r="N14" s="141" t="str">
        <f>IF(IFERROR(VLOOKUP(CONCATENATE($A14,N$2),Исходный!$A$3:$G$3000,7,FALSE),FALSE)=0,"-",IFERROR(VLOOKUP(CONCATENATE($A14,N$2),Исходный!$A$3:$G$3000,7,FALSE),"---"))</f>
        <v>---</v>
      </c>
      <c r="O14" s="141">
        <f>IF(IFERROR(VLOOKUP(CONCATENATE($A14,O$2),Исходный!$A$3:$G$3000,7,FALSE),FALSE)=0,"-",IFERROR(VLOOKUP(CONCATENATE($A14,O$2),Исходный!$A$3:$G$3000,7,FALSE),"---"))</f>
        <v>4</v>
      </c>
      <c r="P14" s="141">
        <f>IF(IFERROR(VLOOKUP(CONCATENATE($A14,P$2),Исходный!$A$3:$G$3000,7,FALSE),FALSE)=0,"-",IFERROR(VLOOKUP(CONCATENATE($A14,P$2),Исходный!$A$3:$G$3000,7,FALSE),"---"))</f>
        <v>7</v>
      </c>
      <c r="Q14" s="141">
        <f>IF(IFERROR(VLOOKUP(CONCATENATE($A14,Q$2),Исходный!$A$3:$G$3000,7,FALSE),FALSE)=0,"-",IFERROR(VLOOKUP(CONCATENATE($A14,Q$2),Исходный!$A$3:$G$3000,7,FALSE),"---"))</f>
        <v>9</v>
      </c>
      <c r="R14" s="141" t="str">
        <f>IF(IFERROR(VLOOKUP(CONCATENATE($A14,R$2),Исходный!$A$3:$G$3000,7,FALSE),FALSE)=0,"-",IFERROR(VLOOKUP(CONCATENATE($A14,R$2),Исходный!$A$3:$G$3000,7,FALSE),"---"))</f>
        <v>---</v>
      </c>
      <c r="S14" s="62">
        <f t="shared" si="9"/>
        <v>8</v>
      </c>
      <c r="T14" s="184">
        <f t="shared" si="5"/>
        <v>3</v>
      </c>
      <c r="U14" s="184">
        <f t="shared" si="6"/>
        <v>10</v>
      </c>
      <c r="V14" s="146">
        <f t="shared" si="1"/>
        <v>6.875008000171225</v>
      </c>
      <c r="W14" s="146">
        <f t="shared" si="7"/>
        <v>7.000008000171225</v>
      </c>
      <c r="X14" s="62">
        <f t="shared" si="8"/>
        <v>12</v>
      </c>
      <c r="Y14" s="146">
        <f t="shared" si="10"/>
        <v>5.8392857142857144</v>
      </c>
      <c r="Z14">
        <f t="shared" si="11"/>
        <v>45</v>
      </c>
    </row>
    <row r="15" spans="1:28">
      <c r="A15" s="161">
        <f>классы!B312</f>
        <v>48</v>
      </c>
      <c r="B15" s="161" t="str">
        <f>классы!C312</f>
        <v>Василий Буз</v>
      </c>
      <c r="C15" s="141" t="str">
        <f>IF(IFERROR(VLOOKUP(CONCATENATE($A15,C$2),Исходный!$A$3:$G$3000,7,FALSE),FALSE)=0,"-",IFERROR(VLOOKUP(CONCATENATE($A15,C$2),Исходный!$A$3:$G$3000,7,FALSE),"---"))</f>
        <v>-</v>
      </c>
      <c r="D15" s="141" t="str">
        <f>IF(IFERROR(VLOOKUP(CONCATENATE($A15,D$2),Исходный!$A$3:$G$3000,7,FALSE),FALSE)=0,"-",IFERROR(VLOOKUP(CONCATENATE($A15,D$2),Исходный!$A$3:$G$3000,7,FALSE),"---"))</f>
        <v>-</v>
      </c>
      <c r="E15" s="141" t="str">
        <f>IF(IFERROR(VLOOKUP(CONCATENATE($A15,E$2),Исходный!$A$3:$G$3000,7,FALSE),FALSE)=0,"-",IFERROR(VLOOKUP(CONCATENATE($A15,E$2),Исходный!$A$3:$G$3000,7,FALSE),"---"))</f>
        <v>---</v>
      </c>
      <c r="F15" s="141" t="str">
        <f>IF(IFERROR(VLOOKUP(CONCATENATE($A15,F$2),Исходный!$A$3:$G$3000,7,FALSE),FALSE)=0,"-",IFERROR(VLOOKUP(CONCATENATE($A15,F$2),Исходный!$A$3:$G$3000,7,FALSE),"---"))</f>
        <v>---</v>
      </c>
      <c r="G15" s="141" t="str">
        <f>IF(IFERROR(VLOOKUP(CONCATENATE($A15,G$2),Исходный!$A$3:$G$3000,7,FALSE),FALSE)=0,"-",IFERROR(VLOOKUP(CONCATENATE($A15,G$2),Исходный!$A$3:$G$3000,7,FALSE),"---"))</f>
        <v>-</v>
      </c>
      <c r="H15" s="141" t="str">
        <f>IF(IFERROR(VLOOKUP(CONCATENATE($A15,H$2),Исходный!$A$3:$G$3000,7,FALSE),FALSE)=0,"-",IFERROR(VLOOKUP(CONCATENATE($A15,H$2),Исходный!$A$3:$G$3000,7,FALSE),"---"))</f>
        <v>-</v>
      </c>
      <c r="I15" s="141" t="str">
        <f>IF(IFERROR(VLOOKUP(CONCATENATE($A15,I$2),Исходный!$A$3:$G$3000,7,FALSE),FALSE)=0,"-",IFERROR(VLOOKUP(CONCATENATE($A15,I$2),Исходный!$A$3:$G$3000,7,FALSE),"---"))</f>
        <v>---</v>
      </c>
      <c r="J15" s="141" t="str">
        <f>IF(IFERROR(VLOOKUP(CONCATENATE($A15,J$2),Исходный!$A$3:$G$3000,7,FALSE),FALSE)=0,"-",IFERROR(VLOOKUP(CONCATENATE($A15,J$2),Исходный!$A$3:$G$3000,7,FALSE),"---"))</f>
        <v>---</v>
      </c>
      <c r="K15" s="141" t="str">
        <f>IF(IFERROR(VLOOKUP(CONCATENATE($A15,K$2),Исходный!$A$3:$G$3000,7,FALSE),FALSE)=0,"-",IFERROR(VLOOKUP(CONCATENATE($A15,K$2),Исходный!$A$3:$G$3000,7,FALSE),"---"))</f>
        <v>---</v>
      </c>
      <c r="L15" s="141" t="str">
        <f>IF(IFERROR(VLOOKUP(CONCATENATE($A15,L$2),Исходный!$A$3:$G$3000,7,FALSE),FALSE)=0,"-",IFERROR(VLOOKUP(CONCATENATE($A15,L$2),Исходный!$A$3:$G$3000,7,FALSE),"---"))</f>
        <v>-</v>
      </c>
      <c r="M15" s="141" t="str">
        <f>IF(IFERROR(VLOOKUP(CONCATENATE($A15,M$2),Исходный!$A$3:$G$3000,7,FALSE),FALSE)=0,"-",IFERROR(VLOOKUP(CONCATENATE($A15,M$2),Исходный!$A$3:$G$3000,7,FALSE),"---"))</f>
        <v>-</v>
      </c>
      <c r="N15" s="141" t="str">
        <f>IF(IFERROR(VLOOKUP(CONCATENATE($A15,N$2),Исходный!$A$3:$G$3000,7,FALSE),FALSE)=0,"-",IFERROR(VLOOKUP(CONCATENATE($A15,N$2),Исходный!$A$3:$G$3000,7,FALSE),"---"))</f>
        <v>-</v>
      </c>
      <c r="O15" s="141" t="str">
        <f>IF(IFERROR(VLOOKUP(CONCATENATE($A15,O$2),Исходный!$A$3:$G$3000,7,FALSE),FALSE)=0,"-",IFERROR(VLOOKUP(CONCATENATE($A15,O$2),Исходный!$A$3:$G$3000,7,FALSE),"---"))</f>
        <v>-</v>
      </c>
      <c r="P15" s="141" t="str">
        <f>IF(IFERROR(VLOOKUP(CONCATENATE($A15,P$2),Исходный!$A$3:$G$3000,7,FALSE),FALSE)=0,"-",IFERROR(VLOOKUP(CONCATENATE($A15,P$2),Исходный!$A$3:$G$3000,7,FALSE),"---"))</f>
        <v>-</v>
      </c>
      <c r="Q15" s="141" t="str">
        <f>IF(IFERROR(VLOOKUP(CONCATENATE($A15,Q$2),Исходный!$A$3:$G$3000,7,FALSE),FALSE)=0,"-",IFERROR(VLOOKUP(CONCATENATE($A15,Q$2),Исходный!$A$3:$G$3000,7,FALSE),"---"))</f>
        <v>-</v>
      </c>
      <c r="R15" s="141" t="str">
        <f>IF(IFERROR(VLOOKUP(CONCATENATE($A15,R$2),Исходный!$A$3:$G$3000,7,FALSE),FALSE)=0,"-",IFERROR(VLOOKUP(CONCATENATE($A15,R$2),Исходный!$A$3:$G$3000,7,FALSE),"---"))</f>
        <v>---</v>
      </c>
      <c r="S15" s="62">
        <f t="shared" si="9"/>
        <v>0</v>
      </c>
      <c r="T15" s="184">
        <f t="shared" si="5"/>
        <v>0</v>
      </c>
      <c r="U15" s="184">
        <f t="shared" si="6"/>
        <v>0</v>
      </c>
      <c r="V15" s="146" t="str">
        <f t="shared" si="1"/>
        <v>-</v>
      </c>
      <c r="W15" s="146" t="str">
        <f t="shared" si="7"/>
        <v>-</v>
      </c>
      <c r="X15" s="62" t="str">
        <f t="shared" si="8"/>
        <v>-</v>
      </c>
      <c r="Y15" s="146" t="str">
        <f t="shared" si="10"/>
        <v>0</v>
      </c>
      <c r="Z15">
        <f t="shared" si="11"/>
        <v>48</v>
      </c>
    </row>
    <row r="16" spans="1:28">
      <c r="A16" s="161">
        <f>классы!B313</f>
        <v>49</v>
      </c>
      <c r="B16" s="161" t="str">
        <f>классы!C313</f>
        <v>Люция Хисматуллина, Елена Котлярова</v>
      </c>
      <c r="C16" s="141" t="str">
        <f>IF(IFERROR(VLOOKUP(CONCATENATE($A16,C$2),Исходный!$A$3:$G$3000,7,FALSE),FALSE)=0,"-",IFERROR(VLOOKUP(CONCATENATE($A16,C$2),Исходный!$A$3:$G$3000,7,FALSE),"---"))</f>
        <v>---</v>
      </c>
      <c r="D16" s="141">
        <f>IF(IFERROR(VLOOKUP(CONCATENATE($A16,D$2),Исходный!$A$3:$G$3000,7,FALSE),FALSE)=0,"-",IFERROR(VLOOKUP(CONCATENATE($A16,D$2),Исходный!$A$3:$G$3000,7,FALSE),"---"))</f>
        <v>6</v>
      </c>
      <c r="E16" s="141" t="str">
        <f>IF(IFERROR(VLOOKUP(CONCATENATE($A16,E$2),Исходный!$A$3:$G$3000,7,FALSE),FALSE)=0,"-",IFERROR(VLOOKUP(CONCATENATE($A16,E$2),Исходный!$A$3:$G$3000,7,FALSE),"---"))</f>
        <v>---</v>
      </c>
      <c r="F16" s="141" t="str">
        <f>IF(IFERROR(VLOOKUP(CONCATENATE($A16,F$2),Исходный!$A$3:$G$3000,7,FALSE),FALSE)=0,"-",IFERROR(VLOOKUP(CONCATENATE($A16,F$2),Исходный!$A$3:$G$3000,7,FALSE),"---"))</f>
        <v>---</v>
      </c>
      <c r="G16" s="141">
        <f>IF(IFERROR(VLOOKUP(CONCATENATE($A16,G$2),Исходный!$A$3:$G$3000,7,FALSE),FALSE)=0,"-",IFERROR(VLOOKUP(CONCATENATE($A16,G$2),Исходный!$A$3:$G$3000,7,FALSE),"---"))</f>
        <v>5</v>
      </c>
      <c r="H16" s="141" t="str">
        <f>IF(IFERROR(VLOOKUP(CONCATENATE($A16,H$2),Исходный!$A$3:$G$3000,7,FALSE),FALSE)=0,"-",IFERROR(VLOOKUP(CONCATENATE($A16,H$2),Исходный!$A$3:$G$3000,7,FALSE),"---"))</f>
        <v>---</v>
      </c>
      <c r="I16" s="141">
        <f>IF(IFERROR(VLOOKUP(CONCATENATE($A16,I$2),Исходный!$A$3:$G$3000,7,FALSE),FALSE)=0,"-",IFERROR(VLOOKUP(CONCATENATE($A16,I$2),Исходный!$A$3:$G$3000,7,FALSE),"---"))</f>
        <v>2</v>
      </c>
      <c r="J16" s="141" t="str">
        <f>IF(IFERROR(VLOOKUP(CONCATENATE($A16,J$2),Исходный!$A$3:$G$3000,7,FALSE),FALSE)=0,"-",IFERROR(VLOOKUP(CONCATENATE($A16,J$2),Исходный!$A$3:$G$3000,7,FALSE),"---"))</f>
        <v>---</v>
      </c>
      <c r="K16" s="141" t="str">
        <f>IF(IFERROR(VLOOKUP(CONCATENATE($A16,K$2),Исходный!$A$3:$G$3000,7,FALSE),FALSE)=0,"-",IFERROR(VLOOKUP(CONCATENATE($A16,K$2),Исходный!$A$3:$G$3000,7,FALSE),"---"))</f>
        <v>---</v>
      </c>
      <c r="L16" s="141">
        <f>IF(IFERROR(VLOOKUP(CONCATENATE($A16,L$2),Исходный!$A$3:$G$3000,7,FALSE),FALSE)=0,"-",IFERROR(VLOOKUP(CONCATENATE($A16,L$2),Исходный!$A$3:$G$3000,7,FALSE),"---"))</f>
        <v>6</v>
      </c>
      <c r="M16" s="141">
        <f>IF(IFERROR(VLOOKUP(CONCATENATE($A16,M$2),Исходный!$A$3:$G$3000,7,FALSE),FALSE)=0,"-",IFERROR(VLOOKUP(CONCATENATE($A16,M$2),Исходный!$A$3:$G$3000,7,FALSE),"---"))</f>
        <v>7</v>
      </c>
      <c r="N16" s="141" t="str">
        <f>IF(IFERROR(VLOOKUP(CONCATENATE($A16,N$2),Исходный!$A$3:$G$3000,7,FALSE),FALSE)=0,"-",IFERROR(VLOOKUP(CONCATENATE($A16,N$2),Исходный!$A$3:$G$3000,7,FALSE),"---"))</f>
        <v>---</v>
      </c>
      <c r="O16" s="141">
        <f>IF(IFERROR(VLOOKUP(CONCATENATE($A16,O$2),Исходный!$A$3:$G$3000,7,FALSE),FALSE)=0,"-",IFERROR(VLOOKUP(CONCATENATE($A16,O$2),Исходный!$A$3:$G$3000,7,FALSE),"---"))</f>
        <v>5</v>
      </c>
      <c r="P16" s="141">
        <f>IF(IFERROR(VLOOKUP(CONCATENATE($A16,P$2),Исходный!$A$3:$G$3000,7,FALSE),FALSE)=0,"-",IFERROR(VLOOKUP(CONCATENATE($A16,P$2),Исходный!$A$3:$G$3000,7,FALSE),"---"))</f>
        <v>8</v>
      </c>
      <c r="Q16" s="141">
        <f>IF(IFERROR(VLOOKUP(CONCATENATE($A16,Q$2),Исходный!$A$3:$G$3000,7,FALSE),FALSE)=0,"-",IFERROR(VLOOKUP(CONCATENATE($A16,Q$2),Исходный!$A$3:$G$3000,7,FALSE),"---"))</f>
        <v>5</v>
      </c>
      <c r="R16" s="141" t="str">
        <f>IF(IFERROR(VLOOKUP(CONCATENATE($A16,R$2),Исходный!$A$3:$G$3000,7,FALSE),FALSE)=0,"-",IFERROR(VLOOKUP(CONCATENATE($A16,R$2),Исходный!$A$3:$G$3000,7,FALSE),"---"))</f>
        <v>---</v>
      </c>
      <c r="S16" s="62">
        <f t="shared" si="9"/>
        <v>8</v>
      </c>
      <c r="T16" s="184">
        <f t="shared" si="5"/>
        <v>2</v>
      </c>
      <c r="U16" s="184">
        <f t="shared" si="6"/>
        <v>8</v>
      </c>
      <c r="V16" s="146">
        <f t="shared" si="1"/>
        <v>5.5000080003180809</v>
      </c>
      <c r="W16" s="146">
        <f t="shared" si="7"/>
        <v>5.6666746669847479</v>
      </c>
      <c r="X16" s="62">
        <f t="shared" si="8"/>
        <v>17</v>
      </c>
      <c r="Y16" s="146">
        <f t="shared" si="10"/>
        <v>3.1428571428571428</v>
      </c>
      <c r="Z16">
        <f t="shared" si="11"/>
        <v>49</v>
      </c>
    </row>
    <row r="17" spans="1:28">
      <c r="A17" s="161">
        <f>классы!B314</f>
        <v>50</v>
      </c>
      <c r="B17" s="161" t="str">
        <f>классы!C314</f>
        <v>Мотовилов Аркадий</v>
      </c>
      <c r="C17" s="141">
        <f>IF(IFERROR(VLOOKUP(CONCATENATE($A17,C$2),Исходный!$A$3:$G$3000,7,FALSE),FALSE)=0,"-",IFERROR(VLOOKUP(CONCATENATE($A17,C$2),Исходный!$A$3:$G$3000,7,FALSE),"---"))</f>
        <v>8</v>
      </c>
      <c r="D17" s="141">
        <f>IF(IFERROR(VLOOKUP(CONCATENATE($A17,D$2),Исходный!$A$3:$G$3000,7,FALSE),FALSE)=0,"-",IFERROR(VLOOKUP(CONCATENATE($A17,D$2),Исходный!$A$3:$G$3000,7,FALSE),"---"))</f>
        <v>5</v>
      </c>
      <c r="E17" s="141" t="str">
        <f>IF(IFERROR(VLOOKUP(CONCATENATE($A17,E$2),Исходный!$A$3:$G$3000,7,FALSE),FALSE)=0,"-",IFERROR(VLOOKUP(CONCATENATE($A17,E$2),Исходный!$A$3:$G$3000,7,FALSE),"---"))</f>
        <v>---</v>
      </c>
      <c r="F17" s="141" t="str">
        <f>IF(IFERROR(VLOOKUP(CONCATENATE($A17,F$2),Исходный!$A$3:$G$3000,7,FALSE),FALSE)=0,"-",IFERROR(VLOOKUP(CONCATENATE($A17,F$2),Исходный!$A$3:$G$3000,7,FALSE),"---"))</f>
        <v>---</v>
      </c>
      <c r="G17" s="141">
        <f>IF(IFERROR(VLOOKUP(CONCATENATE($A17,G$2),Исходный!$A$3:$G$3000,7,FALSE),FALSE)=0,"-",IFERROR(VLOOKUP(CONCATENATE($A17,G$2),Исходный!$A$3:$G$3000,7,FALSE),"---"))</f>
        <v>4</v>
      </c>
      <c r="H17" s="141">
        <f>IF(IFERROR(VLOOKUP(CONCATENATE($A17,H$2),Исходный!$A$3:$G$3000,7,FALSE),FALSE)=0,"-",IFERROR(VLOOKUP(CONCATENATE($A17,H$2),Исходный!$A$3:$G$3000,7,FALSE),"---"))</f>
        <v>9</v>
      </c>
      <c r="I17" s="141">
        <f>IF(IFERROR(VLOOKUP(CONCATENATE($A17,I$2),Исходный!$A$3:$G$3000,7,FALSE),FALSE)=0,"-",IFERROR(VLOOKUP(CONCATENATE($A17,I$2),Исходный!$A$3:$G$3000,7,FALSE),"---"))</f>
        <v>4</v>
      </c>
      <c r="J17" s="141" t="str">
        <f>IF(IFERROR(VLOOKUP(CONCATENATE($A17,J$2),Исходный!$A$3:$G$3000,7,FALSE),FALSE)=0,"-",IFERROR(VLOOKUP(CONCATENATE($A17,J$2),Исходный!$A$3:$G$3000,7,FALSE),"---"))</f>
        <v>---</v>
      </c>
      <c r="K17" s="141" t="str">
        <f>IF(IFERROR(VLOOKUP(CONCATENATE($A17,K$2),Исходный!$A$3:$G$3000,7,FALSE),FALSE)=0,"-",IFERROR(VLOOKUP(CONCATENATE($A17,K$2),Исходный!$A$3:$G$3000,7,FALSE),"---"))</f>
        <v>---</v>
      </c>
      <c r="L17" s="141">
        <f>IF(IFERROR(VLOOKUP(CONCATENATE($A17,L$2),Исходный!$A$3:$G$3000,7,FALSE),FALSE)=0,"-",IFERROR(VLOOKUP(CONCATENATE($A17,L$2),Исходный!$A$3:$G$3000,7,FALSE),"---"))</f>
        <v>7</v>
      </c>
      <c r="M17" s="141">
        <f>IF(IFERROR(VLOOKUP(CONCATENATE($A17,M$2),Исходный!$A$3:$G$3000,7,FALSE),FALSE)=0,"-",IFERROR(VLOOKUP(CONCATENATE($A17,M$2),Исходный!$A$3:$G$3000,7,FALSE),"---"))</f>
        <v>4</v>
      </c>
      <c r="N17" s="141" t="str">
        <f>IF(IFERROR(VLOOKUP(CONCATENATE($A17,N$2),Исходный!$A$3:$G$3000,7,FALSE),FALSE)=0,"-",IFERROR(VLOOKUP(CONCATENATE($A17,N$2),Исходный!$A$3:$G$3000,7,FALSE),"---"))</f>
        <v>---</v>
      </c>
      <c r="O17" s="141">
        <f>IF(IFERROR(VLOOKUP(CONCATENATE($A17,O$2),Исходный!$A$3:$G$3000,7,FALSE),FALSE)=0,"-",IFERROR(VLOOKUP(CONCATENATE($A17,O$2),Исходный!$A$3:$G$3000,7,FALSE),"---"))</f>
        <v>7</v>
      </c>
      <c r="P17" s="141">
        <f>IF(IFERROR(VLOOKUP(CONCATENATE($A17,P$2),Исходный!$A$3:$G$3000,7,FALSE),FALSE)=0,"-",IFERROR(VLOOKUP(CONCATENATE($A17,P$2),Исходный!$A$3:$G$3000,7,FALSE),"---"))</f>
        <v>7</v>
      </c>
      <c r="Q17" s="141">
        <f>IF(IFERROR(VLOOKUP(CONCATENATE($A17,Q$2),Исходный!$A$3:$G$3000,7,FALSE),FALSE)=0,"-",IFERROR(VLOOKUP(CONCATENATE($A17,Q$2),Исходный!$A$3:$G$3000,7,FALSE),"---"))</f>
        <v>7</v>
      </c>
      <c r="R17" s="141" t="str">
        <f>IF(IFERROR(VLOOKUP(CONCATENATE($A17,R$2),Исходный!$A$3:$G$3000,7,FALSE),FALSE)=0,"-",IFERROR(VLOOKUP(CONCATENATE($A17,R$2),Исходный!$A$3:$G$3000,7,FALSE),"---"))</f>
        <v>---</v>
      </c>
      <c r="S17" s="62">
        <f t="shared" si="9"/>
        <v>10</v>
      </c>
      <c r="T17" s="184">
        <f t="shared" si="5"/>
        <v>4</v>
      </c>
      <c r="U17" s="184">
        <f t="shared" si="6"/>
        <v>9</v>
      </c>
      <c r="V17" s="146">
        <f t="shared" si="1"/>
        <v>6.2000100003039611</v>
      </c>
      <c r="W17" s="146">
        <f t="shared" si="7"/>
        <v>6.1250100003039609</v>
      </c>
      <c r="X17" s="62">
        <f t="shared" si="8"/>
        <v>16</v>
      </c>
      <c r="Y17" s="146">
        <f t="shared" si="10"/>
        <v>3.2888888888888914</v>
      </c>
      <c r="Z17">
        <f t="shared" si="11"/>
        <v>50</v>
      </c>
    </row>
    <row r="18" spans="1:28">
      <c r="A18" s="161">
        <f>классы!B315</f>
        <v>52</v>
      </c>
      <c r="B18" s="161" t="str">
        <f>классы!C315</f>
        <v>Ишина Ольга Владимировна</v>
      </c>
      <c r="C18" s="141">
        <f>IF(IFERROR(VLOOKUP(CONCATENATE($A18,C$2),Исходный!$A$3:$G$3000,7,FALSE),FALSE)=0,"-",IFERROR(VLOOKUP(CONCATENATE($A18,C$2),Исходный!$A$3:$G$3000,7,FALSE),"---"))</f>
        <v>8</v>
      </c>
      <c r="D18" s="141">
        <f>IF(IFERROR(VLOOKUP(CONCATENATE($A18,D$2),Исходный!$A$3:$G$3000,7,FALSE),FALSE)=0,"-",IFERROR(VLOOKUP(CONCATENATE($A18,D$2),Исходный!$A$3:$G$3000,7,FALSE),"---"))</f>
        <v>8</v>
      </c>
      <c r="E18" s="141" t="str">
        <f>IF(IFERROR(VLOOKUP(CONCATENATE($A18,E$2),Исходный!$A$3:$G$3000,7,FALSE),FALSE)=0,"-",IFERROR(VLOOKUP(CONCATENATE($A18,E$2),Исходный!$A$3:$G$3000,7,FALSE),"---"))</f>
        <v>---</v>
      </c>
      <c r="F18" s="141" t="str">
        <f>IF(IFERROR(VLOOKUP(CONCATENATE($A18,F$2),Исходный!$A$3:$G$3000,7,FALSE),FALSE)=0,"-",IFERROR(VLOOKUP(CONCATENATE($A18,F$2),Исходный!$A$3:$G$3000,7,FALSE),"---"))</f>
        <v>---</v>
      </c>
      <c r="G18" s="141">
        <f>IF(IFERROR(VLOOKUP(CONCATENATE($A18,G$2),Исходный!$A$3:$G$3000,7,FALSE),FALSE)=0,"-",IFERROR(VLOOKUP(CONCATENATE($A18,G$2),Исходный!$A$3:$G$3000,7,FALSE),"---"))</f>
        <v>10</v>
      </c>
      <c r="H18" s="141">
        <f>IF(IFERROR(VLOOKUP(CONCATENATE($A18,H$2),Исходный!$A$3:$G$3000,7,FALSE),FALSE)=0,"-",IFERROR(VLOOKUP(CONCATENATE($A18,H$2),Исходный!$A$3:$G$3000,7,FALSE),"---"))</f>
        <v>10</v>
      </c>
      <c r="I18" s="141">
        <f>IF(IFERROR(VLOOKUP(CONCATENATE($A18,I$2),Исходный!$A$3:$G$3000,7,FALSE),FALSE)=0,"-",IFERROR(VLOOKUP(CONCATENATE($A18,I$2),Исходный!$A$3:$G$3000,7,FALSE),"---"))</f>
        <v>3</v>
      </c>
      <c r="J18" s="141" t="str">
        <f>IF(IFERROR(VLOOKUP(CONCATENATE($A18,J$2),Исходный!$A$3:$G$3000,7,FALSE),FALSE)=0,"-",IFERROR(VLOOKUP(CONCATENATE($A18,J$2),Исходный!$A$3:$G$3000,7,FALSE),"---"))</f>
        <v>---</v>
      </c>
      <c r="K18" s="141" t="str">
        <f>IF(IFERROR(VLOOKUP(CONCATENATE($A18,K$2),Исходный!$A$3:$G$3000,7,FALSE),FALSE)=0,"-",IFERROR(VLOOKUP(CONCATENATE($A18,K$2),Исходный!$A$3:$G$3000,7,FALSE),"---"))</f>
        <v>---</v>
      </c>
      <c r="L18" s="141">
        <f>IF(IFERROR(VLOOKUP(CONCATENATE($A18,L$2),Исходный!$A$3:$G$3000,7,FALSE),FALSE)=0,"-",IFERROR(VLOOKUP(CONCATENATE($A18,L$2),Исходный!$A$3:$G$3000,7,FALSE),"---"))</f>
        <v>7</v>
      </c>
      <c r="M18" s="141">
        <f>IF(IFERROR(VLOOKUP(CONCATENATE($A18,M$2),Исходный!$A$3:$G$3000,7,FALSE),FALSE)=0,"-",IFERROR(VLOOKUP(CONCATENATE($A18,M$2),Исходный!$A$3:$G$3000,7,FALSE),"---"))</f>
        <v>8</v>
      </c>
      <c r="N18" s="141" t="str">
        <f>IF(IFERROR(VLOOKUP(CONCATENATE($A18,N$2),Исходный!$A$3:$G$3000,7,FALSE),FALSE)=0,"-",IFERROR(VLOOKUP(CONCATENATE($A18,N$2),Исходный!$A$3:$G$3000,7,FALSE),"---"))</f>
        <v>---</v>
      </c>
      <c r="O18" s="141" t="str">
        <f>IF(IFERROR(VLOOKUP(CONCATENATE($A18,O$2),Исходный!$A$3:$G$3000,7,FALSE),FALSE)=0,"-",IFERROR(VLOOKUP(CONCATENATE($A18,O$2),Исходный!$A$3:$G$3000,7,FALSE),"---"))</f>
        <v>---</v>
      </c>
      <c r="P18" s="141">
        <f>IF(IFERROR(VLOOKUP(CONCATENATE($A18,P$2),Исходный!$A$3:$G$3000,7,FALSE),FALSE)=0,"-",IFERROR(VLOOKUP(CONCATENATE($A18,P$2),Исходный!$A$3:$G$3000,7,FALSE),"---"))</f>
        <v>10</v>
      </c>
      <c r="Q18" s="141">
        <f>IF(IFERROR(VLOOKUP(CONCATENATE($A18,Q$2),Исходный!$A$3:$G$3000,7,FALSE),FALSE)=0,"-",IFERROR(VLOOKUP(CONCATENATE($A18,Q$2),Исходный!$A$3:$G$3000,7,FALSE),"---"))</f>
        <v>8</v>
      </c>
      <c r="R18" s="141" t="str">
        <f>IF(IFERROR(VLOOKUP(CONCATENATE($A18,R$2),Исходный!$A$3:$G$3000,7,FALSE),FALSE)=0,"-",IFERROR(VLOOKUP(CONCATENATE($A18,R$2),Исходный!$A$3:$G$3000,7,FALSE),"---"))</f>
        <v>---</v>
      </c>
      <c r="S18" s="62">
        <f t="shared" si="9"/>
        <v>9</v>
      </c>
      <c r="T18" s="184">
        <f t="shared" si="5"/>
        <v>3</v>
      </c>
      <c r="U18" s="184">
        <f t="shared" si="6"/>
        <v>10</v>
      </c>
      <c r="V18" s="146">
        <f t="shared" si="1"/>
        <v>8.0000090002104827</v>
      </c>
      <c r="W18" s="146">
        <f t="shared" si="7"/>
        <v>8.4285804287819115</v>
      </c>
      <c r="X18" s="62">
        <f t="shared" si="8"/>
        <v>5</v>
      </c>
      <c r="Y18" s="146">
        <f t="shared" si="10"/>
        <v>4.75</v>
      </c>
      <c r="Z18">
        <f t="shared" si="11"/>
        <v>52</v>
      </c>
    </row>
    <row r="19" spans="1:28">
      <c r="A19" s="161">
        <f>классы!B316</f>
        <v>53</v>
      </c>
      <c r="B19" s="161" t="str">
        <f>классы!C316</f>
        <v>Швак Игорь</v>
      </c>
      <c r="C19" s="141" t="str">
        <f>IF(IFERROR(VLOOKUP(CONCATENATE($A19,C$2),Исходный!$A$3:$G$3000,7,FALSE),FALSE)=0,"-",IFERROR(VLOOKUP(CONCATENATE($A19,C$2),Исходный!$A$3:$G$3000,7,FALSE),"---"))</f>
        <v>---</v>
      </c>
      <c r="D19" s="141">
        <f>IF(IFERROR(VLOOKUP(CONCATENATE($A19,D$2),Исходный!$A$3:$G$3000,7,FALSE),FALSE)=0,"-",IFERROR(VLOOKUP(CONCATENATE($A19,D$2),Исходный!$A$3:$G$3000,7,FALSE),"---"))</f>
        <v>7</v>
      </c>
      <c r="E19" s="141" t="str">
        <f>IF(IFERROR(VLOOKUP(CONCATENATE($A19,E$2),Исходный!$A$3:$G$3000,7,FALSE),FALSE)=0,"-",IFERROR(VLOOKUP(CONCATENATE($A19,E$2),Исходный!$A$3:$G$3000,7,FALSE),"---"))</f>
        <v>---</v>
      </c>
      <c r="F19" s="141" t="str">
        <f>IF(IFERROR(VLOOKUP(CONCATENATE($A19,F$2),Исходный!$A$3:$G$3000,7,FALSE),FALSE)=0,"-",IFERROR(VLOOKUP(CONCATENATE($A19,F$2),Исходный!$A$3:$G$3000,7,FALSE),"---"))</f>
        <v>---</v>
      </c>
      <c r="G19" s="141">
        <f>IF(IFERROR(VLOOKUP(CONCATENATE($A19,G$2),Исходный!$A$3:$G$3000,7,FALSE),FALSE)=0,"-",IFERROR(VLOOKUP(CONCATENATE($A19,G$2),Исходный!$A$3:$G$3000,7,FALSE),"---"))</f>
        <v>6</v>
      </c>
      <c r="H19" s="141" t="str">
        <f>IF(IFERROR(VLOOKUP(CONCATENATE($A19,H$2),Исходный!$A$3:$G$3000,7,FALSE),FALSE)=0,"-",IFERROR(VLOOKUP(CONCATENATE($A19,H$2),Исходный!$A$3:$G$3000,7,FALSE),"---"))</f>
        <v>---</v>
      </c>
      <c r="I19" s="141">
        <f>IF(IFERROR(VLOOKUP(CONCATENATE($A19,I$2),Исходный!$A$3:$G$3000,7,FALSE),FALSE)=0,"-",IFERROR(VLOOKUP(CONCATENATE($A19,I$2),Исходный!$A$3:$G$3000,7,FALSE),"---"))</f>
        <v>8</v>
      </c>
      <c r="J19" s="141" t="str">
        <f>IF(IFERROR(VLOOKUP(CONCATENATE($A19,J$2),Исходный!$A$3:$G$3000,7,FALSE),FALSE)=0,"-",IFERROR(VLOOKUP(CONCATENATE($A19,J$2),Исходный!$A$3:$G$3000,7,FALSE),"---"))</f>
        <v>---</v>
      </c>
      <c r="K19" s="141" t="str">
        <f>IF(IFERROR(VLOOKUP(CONCATENATE($A19,K$2),Исходный!$A$3:$G$3000,7,FALSE),FALSE)=0,"-",IFERROR(VLOOKUP(CONCATENATE($A19,K$2),Исходный!$A$3:$G$3000,7,FALSE),"---"))</f>
        <v>---</v>
      </c>
      <c r="L19" s="141" t="str">
        <f>IF(IFERROR(VLOOKUP(CONCATENATE($A19,L$2),Исходный!$A$3:$G$3000,7,FALSE),FALSE)=0,"-",IFERROR(VLOOKUP(CONCATENATE($A19,L$2),Исходный!$A$3:$G$3000,7,FALSE),"---"))</f>
        <v>---</v>
      </c>
      <c r="M19" s="141">
        <f>IF(IFERROR(VLOOKUP(CONCATENATE($A19,M$2),Исходный!$A$3:$G$3000,7,FALSE),FALSE)=0,"-",IFERROR(VLOOKUP(CONCATENATE($A19,M$2),Исходный!$A$3:$G$3000,7,FALSE),"---"))</f>
        <v>8</v>
      </c>
      <c r="N19" s="141" t="str">
        <f>IF(IFERROR(VLOOKUP(CONCATENATE($A19,N$2),Исходный!$A$3:$G$3000,7,FALSE),FALSE)=0,"-",IFERROR(VLOOKUP(CONCATENATE($A19,N$2),Исходный!$A$3:$G$3000,7,FALSE),"---"))</f>
        <v>---</v>
      </c>
      <c r="O19" s="141">
        <f>IF(IFERROR(VLOOKUP(CONCATENATE($A19,O$2),Исходный!$A$3:$G$3000,7,FALSE),FALSE)=0,"-",IFERROR(VLOOKUP(CONCATENATE($A19,O$2),Исходный!$A$3:$G$3000,7,FALSE),"---"))</f>
        <v>5</v>
      </c>
      <c r="P19" s="141">
        <f>IF(IFERROR(VLOOKUP(CONCATENATE($A19,P$2),Исходный!$A$3:$G$3000,7,FALSE),FALSE)=0,"-",IFERROR(VLOOKUP(CONCATENATE($A19,P$2),Исходный!$A$3:$G$3000,7,FALSE),"---"))</f>
        <v>10</v>
      </c>
      <c r="Q19" s="141">
        <f>IF(IFERROR(VLOOKUP(CONCATENATE($A19,Q$2),Исходный!$A$3:$G$3000,7,FALSE),FALSE)=0,"-",IFERROR(VLOOKUP(CONCATENATE($A19,Q$2),Исходный!$A$3:$G$3000,7,FALSE),"---"))</f>
        <v>9</v>
      </c>
      <c r="R19" s="141" t="str">
        <f>IF(IFERROR(VLOOKUP(CONCATENATE($A19,R$2),Исходный!$A$3:$G$3000,7,FALSE),FALSE)=0,"-",IFERROR(VLOOKUP(CONCATENATE($A19,R$2),Исходный!$A$3:$G$3000,7,FALSE),"---"))</f>
        <v>---</v>
      </c>
      <c r="S19" s="62">
        <f t="shared" si="9"/>
        <v>7</v>
      </c>
      <c r="T19" s="184">
        <f t="shared" si="5"/>
        <v>5</v>
      </c>
      <c r="U19" s="184">
        <f t="shared" si="6"/>
        <v>10</v>
      </c>
      <c r="V19" s="146">
        <f t="shared" si="1"/>
        <v>7.5714355717671662</v>
      </c>
      <c r="W19" s="146">
        <f t="shared" si="7"/>
        <v>7.6000070003385947</v>
      </c>
      <c r="X19" s="62">
        <f t="shared" si="8"/>
        <v>8</v>
      </c>
      <c r="Y19" s="146">
        <f t="shared" si="10"/>
        <v>2.9523809523809539</v>
      </c>
      <c r="Z19">
        <f t="shared" si="11"/>
        <v>53</v>
      </c>
    </row>
    <row r="20" spans="1:28">
      <c r="A20" s="161">
        <f>классы!B317</f>
        <v>62</v>
      </c>
      <c r="B20" s="161" t="str">
        <f>классы!C317</f>
        <v>Сорокин Юрий Владимирович</v>
      </c>
      <c r="C20" s="141" t="str">
        <f>IF(IFERROR(VLOOKUP(CONCATENATE($A20,C$2),Исходный!$A$3:$G$3000,7,FALSE),FALSE)=0,"-",IFERROR(VLOOKUP(CONCATENATE($A20,C$2),Исходный!$A$3:$G$3000,7,FALSE),"---"))</f>
        <v>---</v>
      </c>
      <c r="D20" s="141" t="str">
        <f>IF(IFERROR(VLOOKUP(CONCATENATE($A20,D$2),Исходный!$A$3:$G$3000,7,FALSE),FALSE)=0,"-",IFERROR(VLOOKUP(CONCATENATE($A20,D$2),Исходный!$A$3:$G$3000,7,FALSE),"---"))</f>
        <v>---</v>
      </c>
      <c r="E20" s="141" t="str">
        <f>IF(IFERROR(VLOOKUP(CONCATENATE($A20,E$2),Исходный!$A$3:$G$3000,7,FALSE),FALSE)=0,"-",IFERROR(VLOOKUP(CONCATENATE($A20,E$2),Исходный!$A$3:$G$3000,7,FALSE),"---"))</f>
        <v>---</v>
      </c>
      <c r="F20" s="141" t="str">
        <f>IF(IFERROR(VLOOKUP(CONCATENATE($A20,F$2),Исходный!$A$3:$G$3000,7,FALSE),FALSE)=0,"-",IFERROR(VLOOKUP(CONCATENATE($A20,F$2),Исходный!$A$3:$G$3000,7,FALSE),"---"))</f>
        <v>---</v>
      </c>
      <c r="G20" s="141" t="str">
        <f>IF(IFERROR(VLOOKUP(CONCATENATE($A20,G$2),Исходный!$A$3:$G$3000,7,FALSE),FALSE)=0,"-",IFERROR(VLOOKUP(CONCATENATE($A20,G$2),Исходный!$A$3:$G$3000,7,FALSE),"---"))</f>
        <v>---</v>
      </c>
      <c r="H20" s="141" t="str">
        <f>IF(IFERROR(VLOOKUP(CONCATENATE($A20,H$2),Исходный!$A$3:$G$3000,7,FALSE),FALSE)=0,"-",IFERROR(VLOOKUP(CONCATENATE($A20,H$2),Исходный!$A$3:$G$3000,7,FALSE),"---"))</f>
        <v>---</v>
      </c>
      <c r="I20" s="141">
        <f>IF(IFERROR(VLOOKUP(CONCATENATE($A20,I$2),Исходный!$A$3:$G$3000,7,FALSE),FALSE)=0,"-",IFERROR(VLOOKUP(CONCATENATE($A20,I$2),Исходный!$A$3:$G$3000,7,FALSE),"---"))</f>
        <v>3</v>
      </c>
      <c r="J20" s="141" t="str">
        <f>IF(IFERROR(VLOOKUP(CONCATENATE($A20,J$2),Исходный!$A$3:$G$3000,7,FALSE),FALSE)=0,"-",IFERROR(VLOOKUP(CONCATENATE($A20,J$2),Исходный!$A$3:$G$3000,7,FALSE),"---"))</f>
        <v>---</v>
      </c>
      <c r="K20" s="141" t="str">
        <f>IF(IFERROR(VLOOKUP(CONCATENATE($A20,K$2),Исходный!$A$3:$G$3000,7,FALSE),FALSE)=0,"-",IFERROR(VLOOKUP(CONCATENATE($A20,K$2),Исходный!$A$3:$G$3000,7,FALSE),"---"))</f>
        <v>---</v>
      </c>
      <c r="L20" s="141" t="str">
        <f>IF(IFERROR(VLOOKUP(CONCATENATE($A20,L$2),Исходный!$A$3:$G$3000,7,FALSE),FALSE)=0,"-",IFERROR(VLOOKUP(CONCATENATE($A20,L$2),Исходный!$A$3:$G$3000,7,FALSE),"---"))</f>
        <v>---</v>
      </c>
      <c r="M20" s="141" t="str">
        <f>IF(IFERROR(VLOOKUP(CONCATENATE($A20,M$2),Исходный!$A$3:$G$3000,7,FALSE),FALSE)=0,"-",IFERROR(VLOOKUP(CONCATENATE($A20,M$2),Исходный!$A$3:$G$3000,7,FALSE),"---"))</f>
        <v>---</v>
      </c>
      <c r="N20" s="141" t="str">
        <f>IF(IFERROR(VLOOKUP(CONCATENATE($A20,N$2),Исходный!$A$3:$G$3000,7,FALSE),FALSE)=0,"-",IFERROR(VLOOKUP(CONCATENATE($A20,N$2),Исходный!$A$3:$G$3000,7,FALSE),"---"))</f>
        <v>---</v>
      </c>
      <c r="O20" s="141">
        <f>IF(IFERROR(VLOOKUP(CONCATENATE($A20,O$2),Исходный!$A$3:$G$3000,7,FALSE),FALSE)=0,"-",IFERROR(VLOOKUP(CONCATENATE($A20,O$2),Исходный!$A$3:$G$3000,7,FALSE),"---"))</f>
        <v>5</v>
      </c>
      <c r="P20" s="141">
        <f>IF(IFERROR(VLOOKUP(CONCATENATE($A20,P$2),Исходный!$A$3:$G$3000,7,FALSE),FALSE)=0,"-",IFERROR(VLOOKUP(CONCATENATE($A20,P$2),Исходный!$A$3:$G$3000,7,FALSE),"---"))</f>
        <v>5</v>
      </c>
      <c r="Q20" s="141" t="str">
        <f>IF(IFERROR(VLOOKUP(CONCATENATE($A20,Q$2),Исходный!$A$3:$G$3000,7,FALSE),FALSE)=0,"-",IFERROR(VLOOKUP(CONCATENATE($A20,Q$2),Исходный!$A$3:$G$3000,7,FALSE),"---"))</f>
        <v>---</v>
      </c>
      <c r="R20" s="141" t="str">
        <f>IF(IFERROR(VLOOKUP(CONCATENATE($A20,R$2),Исходный!$A$3:$G$3000,7,FALSE),FALSE)=0,"-",IFERROR(VLOOKUP(CONCATENATE($A20,R$2),Исходный!$A$3:$G$3000,7,FALSE),"---"))</f>
        <v>---</v>
      </c>
      <c r="S20" s="62">
        <f t="shared" si="9"/>
        <v>3</v>
      </c>
      <c r="T20" s="184">
        <f t="shared" si="5"/>
        <v>3</v>
      </c>
      <c r="U20" s="184">
        <f t="shared" si="6"/>
        <v>5</v>
      </c>
      <c r="V20" s="146">
        <f t="shared" si="1"/>
        <v>4.3333363340827713</v>
      </c>
      <c r="W20" s="146">
        <f t="shared" si="7"/>
        <v>5.0000030007494383</v>
      </c>
      <c r="X20" s="62">
        <f t="shared" si="8"/>
        <v>18</v>
      </c>
      <c r="Y20" s="146">
        <f t="shared" si="10"/>
        <v>1.3333333333333321</v>
      </c>
      <c r="Z20">
        <f t="shared" si="11"/>
        <v>62</v>
      </c>
    </row>
    <row r="21" spans="1:28">
      <c r="A21" s="161">
        <f>классы!B318</f>
        <v>64</v>
      </c>
      <c r="B21" s="161" t="str">
        <f>классы!C318</f>
        <v>Янгирова Анастасия Валерьевна</v>
      </c>
      <c r="C21" s="141" t="str">
        <f>IF(IFERROR(VLOOKUP(CONCATENATE($A21,C$2),Исходный!$A$3:$G$3000,7,FALSE),FALSE)=0,"-",IFERROR(VLOOKUP(CONCATENATE($A21,C$2),Исходный!$A$3:$G$3000,7,FALSE),"---"))</f>
        <v>---</v>
      </c>
      <c r="D21" s="141">
        <f>IF(IFERROR(VLOOKUP(CONCATENATE($A21,D$2),Исходный!$A$3:$G$3000,7,FALSE),FALSE)=0,"-",IFERROR(VLOOKUP(CONCATENATE($A21,D$2),Исходный!$A$3:$G$3000,7,FALSE),"---"))</f>
        <v>11</v>
      </c>
      <c r="E21" s="141" t="str">
        <f>IF(IFERROR(VLOOKUP(CONCATENATE($A21,E$2),Исходный!$A$3:$G$3000,7,FALSE),FALSE)=0,"-",IFERROR(VLOOKUP(CONCATENATE($A21,E$2),Исходный!$A$3:$G$3000,7,FALSE),"---"))</f>
        <v>---</v>
      </c>
      <c r="F21" s="141" t="str">
        <f>IF(IFERROR(VLOOKUP(CONCATENATE($A21,F$2),Исходный!$A$3:$G$3000,7,FALSE),FALSE)=0,"-",IFERROR(VLOOKUP(CONCATENATE($A21,F$2),Исходный!$A$3:$G$3000,7,FALSE),"---"))</f>
        <v>---</v>
      </c>
      <c r="G21" s="141">
        <f>IF(IFERROR(VLOOKUP(CONCATENATE($A21,G$2),Исходный!$A$3:$G$3000,7,FALSE),FALSE)=0,"-",IFERROR(VLOOKUP(CONCATENATE($A21,G$2),Исходный!$A$3:$G$3000,7,FALSE),"---"))</f>
        <v>4</v>
      </c>
      <c r="H21" s="141" t="str">
        <f>IF(IFERROR(VLOOKUP(CONCATENATE($A21,H$2),Исходный!$A$3:$G$3000,7,FALSE),FALSE)=0,"-",IFERROR(VLOOKUP(CONCATENATE($A21,H$2),Исходный!$A$3:$G$3000,7,FALSE),"---"))</f>
        <v>---</v>
      </c>
      <c r="I21" s="141">
        <f>IF(IFERROR(VLOOKUP(CONCATENATE($A21,I$2),Исходный!$A$3:$G$3000,7,FALSE),FALSE)=0,"-",IFERROR(VLOOKUP(CONCATENATE($A21,I$2),Исходный!$A$3:$G$3000,7,FALSE),"---"))</f>
        <v>10</v>
      </c>
      <c r="J21" s="141" t="str">
        <f>IF(IFERROR(VLOOKUP(CONCATENATE($A21,J$2),Исходный!$A$3:$G$3000,7,FALSE),FALSE)=0,"-",IFERROR(VLOOKUP(CONCATENATE($A21,J$2),Исходный!$A$3:$G$3000,7,FALSE),"---"))</f>
        <v>---</v>
      </c>
      <c r="K21" s="141" t="str">
        <f>IF(IFERROR(VLOOKUP(CONCATENATE($A21,K$2),Исходный!$A$3:$G$3000,7,FALSE),FALSE)=0,"-",IFERROR(VLOOKUP(CONCATENATE($A21,K$2),Исходный!$A$3:$G$3000,7,FALSE),"---"))</f>
        <v>---</v>
      </c>
      <c r="L21" s="141" t="str">
        <f>IF(IFERROR(VLOOKUP(CONCATENATE($A21,L$2),Исходный!$A$3:$G$3000,7,FALSE),FALSE)=0,"-",IFERROR(VLOOKUP(CONCATENATE($A21,L$2),Исходный!$A$3:$G$3000,7,FALSE),"---"))</f>
        <v>---</v>
      </c>
      <c r="M21" s="141">
        <f>IF(IFERROR(VLOOKUP(CONCATENATE($A21,M$2),Исходный!$A$3:$G$3000,7,FALSE),FALSE)=0,"-",IFERROR(VLOOKUP(CONCATENATE($A21,M$2),Исходный!$A$3:$G$3000,7,FALSE),"---"))</f>
        <v>5</v>
      </c>
      <c r="N21" s="141" t="str">
        <f>IF(IFERROR(VLOOKUP(CONCATENATE($A21,N$2),Исходный!$A$3:$G$3000,7,FALSE),FALSE)=0,"-",IFERROR(VLOOKUP(CONCATENATE($A21,N$2),Исходный!$A$3:$G$3000,7,FALSE),"---"))</f>
        <v>---</v>
      </c>
      <c r="O21" s="141">
        <f>IF(IFERROR(VLOOKUP(CONCATENATE($A21,O$2),Исходный!$A$3:$G$3000,7,FALSE),FALSE)=0,"-",IFERROR(VLOOKUP(CONCATENATE($A21,O$2),Исходный!$A$3:$G$3000,7,FALSE),"---"))</f>
        <v>3</v>
      </c>
      <c r="P21" s="141">
        <f>IF(IFERROR(VLOOKUP(CONCATENATE($A21,P$2),Исходный!$A$3:$G$3000,7,FALSE),FALSE)=0,"-",IFERROR(VLOOKUP(CONCATENATE($A21,P$2),Исходный!$A$3:$G$3000,7,FALSE),"---"))</f>
        <v>10</v>
      </c>
      <c r="Q21" s="141">
        <f>IF(IFERROR(VLOOKUP(CONCATENATE($A21,Q$2),Исходный!$A$3:$G$3000,7,FALSE),FALSE)=0,"-",IFERROR(VLOOKUP(CONCATENATE($A21,Q$2),Исходный!$A$3:$G$3000,7,FALSE),"---"))</f>
        <v>11</v>
      </c>
      <c r="R21" s="141" t="str">
        <f>IF(IFERROR(VLOOKUP(CONCATENATE($A21,R$2),Исходный!$A$3:$G$3000,7,FALSE),FALSE)=0,"-",IFERROR(VLOOKUP(CONCATENATE($A21,R$2),Исходный!$A$3:$G$3000,7,FALSE),"---"))</f>
        <v>---</v>
      </c>
      <c r="S21" s="62">
        <f t="shared" si="9"/>
        <v>7</v>
      </c>
      <c r="T21" s="184">
        <f t="shared" si="5"/>
        <v>3</v>
      </c>
      <c r="U21" s="184">
        <f t="shared" si="6"/>
        <v>11</v>
      </c>
      <c r="V21" s="146">
        <f t="shared" si="1"/>
        <v>7.7142927143652535</v>
      </c>
      <c r="W21" s="146">
        <f t="shared" si="7"/>
        <v>8.00000700007954</v>
      </c>
      <c r="X21" s="62">
        <f t="shared" si="8"/>
        <v>7</v>
      </c>
      <c r="Y21" s="146">
        <f t="shared" si="10"/>
        <v>12.571428571428575</v>
      </c>
      <c r="Z21">
        <f t="shared" si="11"/>
        <v>64</v>
      </c>
    </row>
    <row r="22" spans="1:28">
      <c r="A22" s="161">
        <f>классы!B319</f>
        <v>65</v>
      </c>
      <c r="B22" s="161" t="str">
        <f>классы!C319</f>
        <v>Исаков Леонид Викторович</v>
      </c>
      <c r="C22" s="141">
        <f>IF(IFERROR(VLOOKUP(CONCATENATE($A22,C$2),Исходный!$A$3:$G$3000,7,FALSE),FALSE)=0,"-",IFERROR(VLOOKUP(CONCATENATE($A22,C$2),Исходный!$A$3:$G$3000,7,FALSE),"---"))</f>
        <v>11</v>
      </c>
      <c r="D22" s="141">
        <f>IF(IFERROR(VLOOKUP(CONCATENATE($A22,D$2),Исходный!$A$3:$G$3000,7,FALSE),FALSE)=0,"-",IFERROR(VLOOKUP(CONCATENATE($A22,D$2),Исходный!$A$3:$G$3000,7,FALSE),"---"))</f>
        <v>7</v>
      </c>
      <c r="E22" s="141" t="str">
        <f>IF(IFERROR(VLOOKUP(CONCATENATE($A22,E$2),Исходный!$A$3:$G$3000,7,FALSE),FALSE)=0,"-",IFERROR(VLOOKUP(CONCATENATE($A22,E$2),Исходный!$A$3:$G$3000,7,FALSE),"---"))</f>
        <v>---</v>
      </c>
      <c r="F22" s="141" t="str">
        <f>IF(IFERROR(VLOOKUP(CONCATENATE($A22,F$2),Исходный!$A$3:$G$3000,7,FALSE),FALSE)=0,"-",IFERROR(VLOOKUP(CONCATENATE($A22,F$2),Исходный!$A$3:$G$3000,7,FALSE),"---"))</f>
        <v>---</v>
      </c>
      <c r="G22" s="141">
        <f>IF(IFERROR(VLOOKUP(CONCATENATE($A22,G$2),Исходный!$A$3:$G$3000,7,FALSE),FALSE)=0,"-",IFERROR(VLOOKUP(CONCATENATE($A22,G$2),Исходный!$A$3:$G$3000,7,FALSE),"---"))</f>
        <v>7</v>
      </c>
      <c r="H22" s="141">
        <f>IF(IFERROR(VLOOKUP(CONCATENATE($A22,H$2),Исходный!$A$3:$G$3000,7,FALSE),FALSE)=0,"-",IFERROR(VLOOKUP(CONCATENATE($A22,H$2),Исходный!$A$3:$G$3000,7,FALSE),"---"))</f>
        <v>11</v>
      </c>
      <c r="I22" s="141">
        <f>IF(IFERROR(VLOOKUP(CONCATENATE($A22,I$2),Исходный!$A$3:$G$3000,7,FALSE),FALSE)=0,"-",IFERROR(VLOOKUP(CONCATENATE($A22,I$2),Исходный!$A$3:$G$3000,7,FALSE),"---"))</f>
        <v>8</v>
      </c>
      <c r="J22" s="141" t="str">
        <f>IF(IFERROR(VLOOKUP(CONCATENATE($A22,J$2),Исходный!$A$3:$G$3000,7,FALSE),FALSE)=0,"-",IFERROR(VLOOKUP(CONCATENATE($A22,J$2),Исходный!$A$3:$G$3000,7,FALSE),"---"))</f>
        <v>---</v>
      </c>
      <c r="K22" s="141" t="str">
        <f>IF(IFERROR(VLOOKUP(CONCATENATE($A22,K$2),Исходный!$A$3:$G$3000,7,FALSE),FALSE)=0,"-",IFERROR(VLOOKUP(CONCATENATE($A22,K$2),Исходный!$A$3:$G$3000,7,FALSE),"---"))</f>
        <v>---</v>
      </c>
      <c r="L22" s="141">
        <f>IF(IFERROR(VLOOKUP(CONCATENATE($A22,L$2),Исходный!$A$3:$G$3000,7,FALSE),FALSE)=0,"-",IFERROR(VLOOKUP(CONCATENATE($A22,L$2),Исходный!$A$3:$G$3000,7,FALSE),"---"))</f>
        <v>12</v>
      </c>
      <c r="M22" s="141">
        <f>IF(IFERROR(VLOOKUP(CONCATENATE($A22,M$2),Исходный!$A$3:$G$3000,7,FALSE),FALSE)=0,"-",IFERROR(VLOOKUP(CONCATENATE($A22,M$2),Исходный!$A$3:$G$3000,7,FALSE),"---"))</f>
        <v>10</v>
      </c>
      <c r="N22" s="141">
        <f>IF(IFERROR(VLOOKUP(CONCATENATE($A22,N$2),Исходный!$A$3:$G$3000,7,FALSE),FALSE)=0,"-",IFERROR(VLOOKUP(CONCATENATE($A22,N$2),Исходный!$A$3:$G$3000,7,FALSE),"---"))</f>
        <v>11</v>
      </c>
      <c r="O22" s="141">
        <f>IF(IFERROR(VLOOKUP(CONCATENATE($A22,O$2),Исходный!$A$3:$G$3000,7,FALSE),FALSE)=0,"-",IFERROR(VLOOKUP(CONCATENATE($A22,O$2),Исходный!$A$3:$G$3000,7,FALSE),"---"))</f>
        <v>4</v>
      </c>
      <c r="P22" s="141">
        <f>IF(IFERROR(VLOOKUP(CONCATENATE($A22,P$2),Исходный!$A$3:$G$3000,7,FALSE),FALSE)=0,"-",IFERROR(VLOOKUP(CONCATENATE($A22,P$2),Исходный!$A$3:$G$3000,7,FALSE),"---"))</f>
        <v>10</v>
      </c>
      <c r="Q22" s="141">
        <f>IF(IFERROR(VLOOKUP(CONCATENATE($A22,Q$2),Исходный!$A$3:$G$3000,7,FALSE),FALSE)=0,"-",IFERROR(VLOOKUP(CONCATENATE($A22,Q$2),Исходный!$A$3:$G$3000,7,FALSE),"---"))</f>
        <v>10</v>
      </c>
      <c r="R22" s="141">
        <f>IF(IFERROR(VLOOKUP(CONCATENATE($A22,R$2),Исходный!$A$3:$G$3000,7,FALSE),FALSE)=0,"-",IFERROR(VLOOKUP(CONCATENATE($A22,R$2),Исходный!$A$3:$G$3000,7,FALSE),"---"))</f>
        <v>11</v>
      </c>
      <c r="S22" s="62">
        <f t="shared" si="9"/>
        <v>12</v>
      </c>
      <c r="T22" s="184">
        <f t="shared" si="5"/>
        <v>4</v>
      </c>
      <c r="U22" s="184">
        <f t="shared" si="6"/>
        <v>12</v>
      </c>
      <c r="V22" s="146">
        <f t="shared" si="1"/>
        <v>9.3333453335146199</v>
      </c>
      <c r="W22" s="146">
        <f t="shared" si="7"/>
        <v>9.6000120001812856</v>
      </c>
      <c r="X22" s="62">
        <f t="shared" si="8"/>
        <v>3</v>
      </c>
      <c r="Y22" s="146">
        <f t="shared" si="10"/>
        <v>5.5151515151515218</v>
      </c>
      <c r="Z22">
        <f t="shared" si="11"/>
        <v>65</v>
      </c>
    </row>
    <row r="23" spans="1:28">
      <c r="A23" s="161">
        <f>классы!B320</f>
        <v>69</v>
      </c>
      <c r="B23" s="161" t="str">
        <f>классы!C320</f>
        <v>Мораш Анастасия Юрьевна</v>
      </c>
      <c r="C23" s="141" t="str">
        <f>IF(IFERROR(VLOOKUP(CONCATENATE($A23,C$2),Исходный!$A$3:$G$3000,7,FALSE),FALSE)=0,"-",IFERROR(VLOOKUP(CONCATENATE($A23,C$2),Исходный!$A$3:$G$3000,7,FALSE),"---"))</f>
        <v>---</v>
      </c>
      <c r="D23" s="141">
        <f>IF(IFERROR(VLOOKUP(CONCATENATE($A23,D$2),Исходный!$A$3:$G$3000,7,FALSE),FALSE)=0,"-",IFERROR(VLOOKUP(CONCATENATE($A23,D$2),Исходный!$A$3:$G$3000,7,FALSE),"---"))</f>
        <v>7</v>
      </c>
      <c r="E23" s="141" t="str">
        <f>IF(IFERROR(VLOOKUP(CONCATENATE($A23,E$2),Исходный!$A$3:$G$3000,7,FALSE),FALSE)=0,"-",IFERROR(VLOOKUP(CONCATENATE($A23,E$2),Исходный!$A$3:$G$3000,7,FALSE),"---"))</f>
        <v>---</v>
      </c>
      <c r="F23" s="141" t="str">
        <f>IF(IFERROR(VLOOKUP(CONCATENATE($A23,F$2),Исходный!$A$3:$G$3000,7,FALSE),FALSE)=0,"-",IFERROR(VLOOKUP(CONCATENATE($A23,F$2),Исходный!$A$3:$G$3000,7,FALSE),"---"))</f>
        <v>---</v>
      </c>
      <c r="G23" s="141">
        <f>IF(IFERROR(VLOOKUP(CONCATENATE($A23,G$2),Исходный!$A$3:$G$3000,7,FALSE),FALSE)=0,"-",IFERROR(VLOOKUP(CONCATENATE($A23,G$2),Исходный!$A$3:$G$3000,7,FALSE),"---"))</f>
        <v>7</v>
      </c>
      <c r="H23" s="141">
        <f>IF(IFERROR(VLOOKUP(CONCATENATE($A23,H$2),Исходный!$A$3:$G$3000,7,FALSE),FALSE)=0,"-",IFERROR(VLOOKUP(CONCATENATE($A23,H$2),Исходный!$A$3:$G$3000,7,FALSE),"---"))</f>
        <v>7</v>
      </c>
      <c r="I23" s="141">
        <f>IF(IFERROR(VLOOKUP(CONCATENATE($A23,I$2),Исходный!$A$3:$G$3000,7,FALSE),FALSE)=0,"-",IFERROR(VLOOKUP(CONCATENATE($A23,I$2),Исходный!$A$3:$G$3000,7,FALSE),"---"))</f>
        <v>3</v>
      </c>
      <c r="J23" s="141" t="str">
        <f>IF(IFERROR(VLOOKUP(CONCATENATE($A23,J$2),Исходный!$A$3:$G$3000,7,FALSE),FALSE)=0,"-",IFERROR(VLOOKUP(CONCATENATE($A23,J$2),Исходный!$A$3:$G$3000,7,FALSE),"---"))</f>
        <v>---</v>
      </c>
      <c r="K23" s="141" t="str">
        <f>IF(IFERROR(VLOOKUP(CONCATENATE($A23,K$2),Исходный!$A$3:$G$3000,7,FALSE),FALSE)=0,"-",IFERROR(VLOOKUP(CONCATENATE($A23,K$2),Исходный!$A$3:$G$3000,7,FALSE),"---"))</f>
        <v>---</v>
      </c>
      <c r="L23" s="141" t="str">
        <f>IF(IFERROR(VLOOKUP(CONCATENATE($A23,L$2),Исходный!$A$3:$G$3000,7,FALSE),FALSE)=0,"-",IFERROR(VLOOKUP(CONCATENATE($A23,L$2),Исходный!$A$3:$G$3000,7,FALSE),"---"))</f>
        <v>---</v>
      </c>
      <c r="M23" s="141">
        <f>IF(IFERROR(VLOOKUP(CONCATENATE($A23,M$2),Исходный!$A$3:$G$3000,7,FALSE),FALSE)=0,"-",IFERROR(VLOOKUP(CONCATENATE($A23,M$2),Исходный!$A$3:$G$3000,7,FALSE),"---"))</f>
        <v>9</v>
      </c>
      <c r="N23" s="141" t="str">
        <f>IF(IFERROR(VLOOKUP(CONCATENATE($A23,N$2),Исходный!$A$3:$G$3000,7,FALSE),FALSE)=0,"-",IFERROR(VLOOKUP(CONCATENATE($A23,N$2),Исходный!$A$3:$G$3000,7,FALSE),"---"))</f>
        <v>---</v>
      </c>
      <c r="O23" s="141">
        <f>IF(IFERROR(VLOOKUP(CONCATENATE($A23,O$2),Исходный!$A$3:$G$3000,7,FALSE),FALSE)=0,"-",IFERROR(VLOOKUP(CONCATENATE($A23,O$2),Исходный!$A$3:$G$3000,7,FALSE),"---"))</f>
        <v>10</v>
      </c>
      <c r="P23" s="141">
        <f>IF(IFERROR(VLOOKUP(CONCATENATE($A23,P$2),Исходный!$A$3:$G$3000,7,FALSE),FALSE)=0,"-",IFERROR(VLOOKUP(CONCATENATE($A23,P$2),Исходный!$A$3:$G$3000,7,FALSE),"---"))</f>
        <v>5</v>
      </c>
      <c r="Q23" s="141">
        <f>IF(IFERROR(VLOOKUP(CONCATENATE($A23,Q$2),Исходный!$A$3:$G$3000,7,FALSE),FALSE)=0,"-",IFERROR(VLOOKUP(CONCATENATE($A23,Q$2),Исходный!$A$3:$G$3000,7,FALSE),"---"))</f>
        <v>7</v>
      </c>
      <c r="R23" s="141" t="str">
        <f>IF(IFERROR(VLOOKUP(CONCATENATE($A23,R$2),Исходный!$A$3:$G$3000,7,FALSE),FALSE)=0,"-",IFERROR(VLOOKUP(CONCATENATE($A23,R$2),Исходный!$A$3:$G$3000,7,FALSE),"---"))</f>
        <v>---</v>
      </c>
      <c r="S23" s="62">
        <f t="shared" si="9"/>
        <v>8</v>
      </c>
      <c r="T23" s="184">
        <f t="shared" si="5"/>
        <v>3</v>
      </c>
      <c r="U23" s="184">
        <f t="shared" si="6"/>
        <v>10</v>
      </c>
      <c r="V23" s="146">
        <f t="shared" si="1"/>
        <v>6.8750080002128824</v>
      </c>
      <c r="W23" s="146">
        <f t="shared" si="7"/>
        <v>7.0000080002128824</v>
      </c>
      <c r="X23" s="62">
        <f t="shared" si="8"/>
        <v>11</v>
      </c>
      <c r="Y23" s="146">
        <f t="shared" si="10"/>
        <v>4.6964285714285712</v>
      </c>
      <c r="Z23">
        <f t="shared" si="11"/>
        <v>69</v>
      </c>
    </row>
    <row r="24" spans="1:28">
      <c r="A24" s="161">
        <f>классы!B321</f>
        <v>72</v>
      </c>
      <c r="B24" s="161" t="str">
        <f>классы!C321</f>
        <v>Лехан Сергей Антонович</v>
      </c>
      <c r="C24" s="141">
        <f>IF(IFERROR(VLOOKUP(CONCATENATE($A24,C$2),Исходный!$A$3:$G$3000,7,FALSE),FALSE)=0,"-",IFERROR(VLOOKUP(CONCATENATE($A24,C$2),Исходный!$A$3:$G$3000,7,FALSE),"---"))</f>
        <v>6</v>
      </c>
      <c r="D24" s="141">
        <f>IF(IFERROR(VLOOKUP(CONCATENATE($A24,D$2),Исходный!$A$3:$G$3000,7,FALSE),FALSE)=0,"-",IFERROR(VLOOKUP(CONCATENATE($A24,D$2),Исходный!$A$3:$G$3000,7,FALSE),"---"))</f>
        <v>7</v>
      </c>
      <c r="E24" s="141" t="str">
        <f>IF(IFERROR(VLOOKUP(CONCATENATE($A24,E$2),Исходный!$A$3:$G$3000,7,FALSE),FALSE)=0,"-",IFERROR(VLOOKUP(CONCATENATE($A24,E$2),Исходный!$A$3:$G$3000,7,FALSE),"---"))</f>
        <v>---</v>
      </c>
      <c r="F24" s="141" t="str">
        <f>IF(IFERROR(VLOOKUP(CONCATENATE($A24,F$2),Исходный!$A$3:$G$3000,7,FALSE),FALSE)=0,"-",IFERROR(VLOOKUP(CONCATENATE($A24,F$2),Исходный!$A$3:$G$3000,7,FALSE),"---"))</f>
        <v>---</v>
      </c>
      <c r="G24" s="141">
        <f>IF(IFERROR(VLOOKUP(CONCATENATE($A24,G$2),Исходный!$A$3:$G$3000,7,FALSE),FALSE)=0,"-",IFERROR(VLOOKUP(CONCATENATE($A24,G$2),Исходный!$A$3:$G$3000,7,FALSE),"---"))</f>
        <v>6</v>
      </c>
      <c r="H24" s="141">
        <f>IF(IFERROR(VLOOKUP(CONCATENATE($A24,H$2),Исходный!$A$3:$G$3000,7,FALSE),FALSE)=0,"-",IFERROR(VLOOKUP(CONCATENATE($A24,H$2),Исходный!$A$3:$G$3000,7,FALSE),"---"))</f>
        <v>6</v>
      </c>
      <c r="I24" s="141">
        <f>IF(IFERROR(VLOOKUP(CONCATENATE($A24,I$2),Исходный!$A$3:$G$3000,7,FALSE),FALSE)=0,"-",IFERROR(VLOOKUP(CONCATENATE($A24,I$2),Исходный!$A$3:$G$3000,7,FALSE),"---"))</f>
        <v>2</v>
      </c>
      <c r="J24" s="141" t="str">
        <f>IF(IFERROR(VLOOKUP(CONCATENATE($A24,J$2),Исходный!$A$3:$G$3000,7,FALSE),FALSE)=0,"-",IFERROR(VLOOKUP(CONCATENATE($A24,J$2),Исходный!$A$3:$G$3000,7,FALSE),"---"))</f>
        <v>---</v>
      </c>
      <c r="K24" s="141" t="str">
        <f>IF(IFERROR(VLOOKUP(CONCATENATE($A24,K$2),Исходный!$A$3:$G$3000,7,FALSE),FALSE)=0,"-",IFERROR(VLOOKUP(CONCATENATE($A24,K$2),Исходный!$A$3:$G$3000,7,FALSE),"---"))</f>
        <v>---</v>
      </c>
      <c r="L24" s="141" t="str">
        <f>IF(IFERROR(VLOOKUP(CONCATENATE($A24,L$2),Исходный!$A$3:$G$3000,7,FALSE),FALSE)=0,"-",IFERROR(VLOOKUP(CONCATENATE($A24,L$2),Исходный!$A$3:$G$3000,7,FALSE),"---"))</f>
        <v>---</v>
      </c>
      <c r="M24" s="141">
        <f>IF(IFERROR(VLOOKUP(CONCATENATE($A24,M$2),Исходный!$A$3:$G$3000,7,FALSE),FALSE)=0,"-",IFERROR(VLOOKUP(CONCATENATE($A24,M$2),Исходный!$A$3:$G$3000,7,FALSE),"---"))</f>
        <v>9</v>
      </c>
      <c r="N24" s="141" t="str">
        <f>IF(IFERROR(VLOOKUP(CONCATENATE($A24,N$2),Исходный!$A$3:$G$3000,7,FALSE),FALSE)=0,"-",IFERROR(VLOOKUP(CONCATENATE($A24,N$2),Исходный!$A$3:$G$3000,7,FALSE),"---"))</f>
        <v>---</v>
      </c>
      <c r="O24" s="141">
        <f>IF(IFERROR(VLOOKUP(CONCATENATE($A24,O$2),Исходный!$A$3:$G$3000,7,FALSE),FALSE)=0,"-",IFERROR(VLOOKUP(CONCATENATE($A24,O$2),Исходный!$A$3:$G$3000,7,FALSE),"---"))</f>
        <v>8</v>
      </c>
      <c r="P24" s="141">
        <f>IF(IFERROR(VLOOKUP(CONCATENATE($A24,P$2),Исходный!$A$3:$G$3000,7,FALSE),FALSE)=0,"-",IFERROR(VLOOKUP(CONCATENATE($A24,P$2),Исходный!$A$3:$G$3000,7,FALSE),"---"))</f>
        <v>4</v>
      </c>
      <c r="Q24" s="141">
        <f>IF(IFERROR(VLOOKUP(CONCATENATE($A24,Q$2),Исходный!$A$3:$G$3000,7,FALSE),FALSE)=0,"-",IFERROR(VLOOKUP(CONCATENATE($A24,Q$2),Исходный!$A$3:$G$3000,7,FALSE),"---"))</f>
        <v>6</v>
      </c>
      <c r="R24" s="141" t="str">
        <f>IF(IFERROR(VLOOKUP(CONCATENATE($A24,R$2),Исходный!$A$3:$G$3000,7,FALSE),FALSE)=0,"-",IFERROR(VLOOKUP(CONCATENATE($A24,R$2),Исходный!$A$3:$G$3000,7,FALSE),"---"))</f>
        <v>---</v>
      </c>
      <c r="S24" s="62">
        <f t="shared" si="0"/>
        <v>9</v>
      </c>
      <c r="T24" s="184">
        <f t="shared" si="5"/>
        <v>2</v>
      </c>
      <c r="U24" s="184">
        <f t="shared" si="6"/>
        <v>9</v>
      </c>
      <c r="V24" s="146">
        <f t="shared" si="1"/>
        <v>6.0000090002352389</v>
      </c>
      <c r="W24" s="146">
        <f t="shared" si="7"/>
        <v>6.1428661430923821</v>
      </c>
      <c r="X24" s="62">
        <f t="shared" si="8"/>
        <v>15</v>
      </c>
      <c r="Y24" s="146">
        <f>IF(S24&gt;1,VAR(C24:R24),"0")</f>
        <v>4.25</v>
      </c>
      <c r="Z24">
        <f>A24</f>
        <v>72</v>
      </c>
      <c r="AA24">
        <f>A24</f>
        <v>72</v>
      </c>
      <c r="AB24" t="str">
        <f>B24</f>
        <v>Лехан Сергей Антонович</v>
      </c>
    </row>
    <row r="25" spans="1:28">
      <c r="A25" s="9"/>
      <c r="B25" s="130" t="s">
        <v>156</v>
      </c>
      <c r="C25" s="130">
        <f t="shared" ref="C25:N25" si="12">COUNTIF(C3:C24,"&gt;0")</f>
        <v>11</v>
      </c>
      <c r="D25" s="130">
        <f t="shared" si="12"/>
        <v>17</v>
      </c>
      <c r="E25" s="130">
        <f t="shared" si="12"/>
        <v>0</v>
      </c>
      <c r="F25" s="130">
        <f t="shared" si="12"/>
        <v>0</v>
      </c>
      <c r="G25" s="130">
        <f t="shared" si="12"/>
        <v>15</v>
      </c>
      <c r="H25" s="130">
        <f t="shared" si="12"/>
        <v>12</v>
      </c>
      <c r="I25" s="130">
        <f t="shared" si="12"/>
        <v>19</v>
      </c>
      <c r="J25" s="130">
        <f t="shared" si="12"/>
        <v>0</v>
      </c>
      <c r="K25" s="130">
        <f t="shared" si="12"/>
        <v>0</v>
      </c>
      <c r="L25" s="130">
        <f t="shared" si="12"/>
        <v>12</v>
      </c>
      <c r="M25" s="130">
        <f t="shared" si="12"/>
        <v>18</v>
      </c>
      <c r="N25" s="130">
        <f t="shared" si="12"/>
        <v>1</v>
      </c>
      <c r="O25" s="130">
        <f t="shared" ref="O25:P25" si="13">COUNTIF(O3:O24,"&gt;0")</f>
        <v>18</v>
      </c>
      <c r="P25" s="130">
        <f t="shared" si="13"/>
        <v>19</v>
      </c>
      <c r="Q25" s="130">
        <f>COUNTIF(Q3:Q24,"&gt;0")</f>
        <v>18</v>
      </c>
      <c r="R25" s="130">
        <f>COUNTIF(R3:R24,"&gt;0")</f>
        <v>3</v>
      </c>
      <c r="S25" s="62">
        <f>SUM(S3:S24)</f>
        <v>163</v>
      </c>
      <c r="T25" s="62"/>
      <c r="U25" s="62"/>
      <c r="V25" s="146">
        <f>AVERAGE(V3:V24)</f>
        <v>7.3064736054938848</v>
      </c>
      <c r="W25" s="146"/>
      <c r="X25" s="11"/>
      <c r="Y25" s="146">
        <f>AVERAGEIF(Y3:Y24,"&gt;0",Y3:Y24)</f>
        <v>4.5456880838459792</v>
      </c>
    </row>
    <row r="26" spans="1:28">
      <c r="A26" s="9"/>
      <c r="B26" s="9" t="s">
        <v>157</v>
      </c>
      <c r="C26" s="147">
        <f t="shared" ref="C26:N26" si="14">IF(C25&gt;0,C52/C25,"-")</f>
        <v>0.82742387933993977</v>
      </c>
      <c r="D26" s="147">
        <f t="shared" si="14"/>
        <v>0.35681778740098347</v>
      </c>
      <c r="E26" s="147" t="str">
        <f t="shared" si="14"/>
        <v>-</v>
      </c>
      <c r="F26" s="147" t="str">
        <f t="shared" si="14"/>
        <v>-</v>
      </c>
      <c r="G26" s="147">
        <f t="shared" si="14"/>
        <v>-0.46690173724305917</v>
      </c>
      <c r="H26" s="147">
        <f t="shared" si="14"/>
        <v>0.37884150971499486</v>
      </c>
      <c r="I26" s="147">
        <f t="shared" si="14"/>
        <v>-2.1485788686517786</v>
      </c>
      <c r="J26" s="147" t="str">
        <f t="shared" si="14"/>
        <v>-</v>
      </c>
      <c r="K26" s="147" t="str">
        <f t="shared" si="14"/>
        <v>-</v>
      </c>
      <c r="L26" s="147">
        <f t="shared" si="14"/>
        <v>0.49573982453976245</v>
      </c>
      <c r="M26" s="147">
        <f t="shared" si="14"/>
        <v>0.13946321276105442</v>
      </c>
      <c r="N26" s="147">
        <f t="shared" si="14"/>
        <v>1.6666546664853801</v>
      </c>
      <c r="O26" s="147">
        <f t="shared" ref="O26:P26" si="15">IF(O25&gt;0,O52/O25,"-")</f>
        <v>-0.54572163912073934</v>
      </c>
      <c r="P26" s="147">
        <f t="shared" si="15"/>
        <v>0.53563165766401111</v>
      </c>
      <c r="Q26" s="147">
        <f>IF(Q25&gt;0,Q52/Q25,"-")</f>
        <v>0.91724099053883223</v>
      </c>
      <c r="R26" s="147">
        <f>IF(R25&gt;0,R52/R25,"-")</f>
        <v>0.37372603977663549</v>
      </c>
      <c r="S26" s="9">
        <f>COUNTIF(S3:S24,"&gt;0")</f>
        <v>19</v>
      </c>
      <c r="T26" s="9"/>
      <c r="U26" s="9"/>
      <c r="V26" s="121"/>
      <c r="W26" s="121"/>
      <c r="X26" s="9"/>
      <c r="Y26" s="9"/>
    </row>
    <row r="27" spans="1:28">
      <c r="A27" s="9"/>
      <c r="B27" s="9" t="s">
        <v>158</v>
      </c>
      <c r="C27" s="147">
        <f t="shared" ref="C27:N27" si="16">IF(C25&gt;0,C53/C25,"-")</f>
        <v>1.3104447264227561</v>
      </c>
      <c r="D27" s="147">
        <f t="shared" si="16"/>
        <v>1.3152286783933838</v>
      </c>
      <c r="E27" s="147" t="str">
        <f t="shared" si="16"/>
        <v>-</v>
      </c>
      <c r="F27" s="147" t="str">
        <f t="shared" si="16"/>
        <v>-</v>
      </c>
      <c r="G27" s="147">
        <f t="shared" si="16"/>
        <v>1.2025859727111829</v>
      </c>
      <c r="H27" s="147">
        <f t="shared" si="16"/>
        <v>0.92346530490001155</v>
      </c>
      <c r="I27" s="147">
        <f t="shared" si="16"/>
        <v>2.481074358941235</v>
      </c>
      <c r="J27" s="147" t="str">
        <f t="shared" si="16"/>
        <v>-</v>
      </c>
      <c r="K27" s="147" t="str">
        <f t="shared" si="16"/>
        <v>-</v>
      </c>
      <c r="L27" s="147">
        <f t="shared" si="16"/>
        <v>0.928617528534328</v>
      </c>
      <c r="M27" s="147">
        <f t="shared" si="16"/>
        <v>1.3356161926078194</v>
      </c>
      <c r="N27" s="147">
        <f t="shared" si="16"/>
        <v>1.6666546664853801</v>
      </c>
      <c r="O27" s="147">
        <f t="shared" ref="O27:P27" si="17">IF(O25&gt;0,O53/O25,"-")</f>
        <v>2.1557869237651661</v>
      </c>
      <c r="P27" s="147">
        <f t="shared" si="17"/>
        <v>1.6720010837548351</v>
      </c>
      <c r="Q27" s="147">
        <f>IF(Q25&gt;0,Q53/Q25,"-")</f>
        <v>1.2309406934365417</v>
      </c>
      <c r="R27" s="147">
        <f>IF(R25&gt;0,R53/R25,"-")</f>
        <v>0.73737707121361795</v>
      </c>
      <c r="S27" s="9"/>
      <c r="T27" s="9"/>
      <c r="U27" s="9"/>
      <c r="V27" s="121"/>
      <c r="W27" s="121"/>
      <c r="X27" s="9"/>
      <c r="Y27" s="9"/>
    </row>
    <row r="28" spans="1:28">
      <c r="A28" s="151"/>
      <c r="B28" s="151"/>
      <c r="C28" s="163"/>
      <c r="D28" s="163"/>
      <c r="E28" s="163"/>
      <c r="F28" s="163"/>
      <c r="G28" s="163"/>
      <c r="H28" s="163"/>
      <c r="I28" s="163"/>
      <c r="J28" s="163"/>
      <c r="K28" s="163"/>
      <c r="L28" s="163"/>
      <c r="M28" s="163"/>
      <c r="N28" s="163"/>
      <c r="O28" s="163"/>
      <c r="P28" s="163"/>
      <c r="Q28" s="163"/>
      <c r="R28" s="163"/>
      <c r="S28" s="151"/>
      <c r="T28" s="151"/>
      <c r="U28" s="151"/>
      <c r="V28" s="352"/>
      <c r="W28" s="352"/>
      <c r="X28" s="151"/>
      <c r="Y28" s="151"/>
    </row>
    <row r="29" spans="1:28">
      <c r="B29" s="148" t="s">
        <v>159</v>
      </c>
    </row>
    <row r="30" spans="1:28">
      <c r="A30" s="161">
        <f t="shared" ref="A30:B51" si="18">A3</f>
        <v>6</v>
      </c>
      <c r="B30" s="161" t="str">
        <f t="shared" si="18"/>
        <v>Вастаев Александр</v>
      </c>
      <c r="C30" s="147" t="str">
        <f t="shared" ref="C30:C51" si="19">IFERROR(C3-$V3,"-")</f>
        <v>-</v>
      </c>
      <c r="D30" s="147" t="str">
        <f t="shared" ref="D30:R30" si="20">IFERROR(D3-$V3,"-")</f>
        <v>-</v>
      </c>
      <c r="E30" s="147" t="str">
        <f t="shared" si="20"/>
        <v>-</v>
      </c>
      <c r="F30" s="147" t="str">
        <f t="shared" si="20"/>
        <v>-</v>
      </c>
      <c r="G30" s="147" t="str">
        <f t="shared" si="20"/>
        <v>-</v>
      </c>
      <c r="H30" s="147" t="str">
        <f t="shared" si="20"/>
        <v>-</v>
      </c>
      <c r="I30" s="147" t="str">
        <f t="shared" si="20"/>
        <v>-</v>
      </c>
      <c r="J30" s="147" t="str">
        <f t="shared" si="20"/>
        <v>-</v>
      </c>
      <c r="K30" s="147" t="str">
        <f t="shared" si="20"/>
        <v>-</v>
      </c>
      <c r="L30" s="147" t="str">
        <f t="shared" si="20"/>
        <v>-</v>
      </c>
      <c r="M30" s="147" t="str">
        <f t="shared" si="20"/>
        <v>-</v>
      </c>
      <c r="N30" s="147" t="str">
        <f t="shared" ref="N30:N51" si="21">IFERROR(N3-$V3,"-")</f>
        <v>-</v>
      </c>
      <c r="O30" s="147" t="str">
        <f t="shared" ref="O30:P30" si="22">IFERROR(O3-$V3,"-")</f>
        <v>-</v>
      </c>
      <c r="P30" s="147" t="str">
        <f t="shared" si="22"/>
        <v>-</v>
      </c>
      <c r="Q30" s="147" t="str">
        <f t="shared" si="20"/>
        <v>-</v>
      </c>
      <c r="R30" s="147" t="str">
        <f t="shared" si="20"/>
        <v>-</v>
      </c>
    </row>
    <row r="31" spans="1:28">
      <c r="A31" s="161">
        <f t="shared" si="18"/>
        <v>17</v>
      </c>
      <c r="B31" s="161" t="str">
        <f t="shared" si="18"/>
        <v>Касьянов Юрий Владимирович</v>
      </c>
      <c r="C31" s="147" t="str">
        <f t="shared" si="19"/>
        <v>-</v>
      </c>
      <c r="D31" s="147">
        <f t="shared" ref="D31:M31" si="23">IFERROR(D4-$V4,"-")</f>
        <v>-1.5555645561177398</v>
      </c>
      <c r="E31" s="147" t="str">
        <f t="shared" si="23"/>
        <v>-</v>
      </c>
      <c r="F31" s="147" t="str">
        <f t="shared" si="23"/>
        <v>-</v>
      </c>
      <c r="G31" s="147">
        <f t="shared" si="23"/>
        <v>-0.55556455611773981</v>
      </c>
      <c r="H31" s="147">
        <f t="shared" si="23"/>
        <v>-0.55556455611773981</v>
      </c>
      <c r="I31" s="147">
        <f t="shared" si="23"/>
        <v>0.44443544388226019</v>
      </c>
      <c r="J31" s="147" t="str">
        <f t="shared" si="23"/>
        <v>-</v>
      </c>
      <c r="K31" s="147" t="str">
        <f t="shared" si="23"/>
        <v>-</v>
      </c>
      <c r="L31" s="147">
        <f t="shared" si="23"/>
        <v>-0.55556455611773981</v>
      </c>
      <c r="M31" s="147">
        <f t="shared" si="23"/>
        <v>1.4444354438822602</v>
      </c>
      <c r="N31" s="147" t="str">
        <f t="shared" si="21"/>
        <v>-</v>
      </c>
      <c r="O31" s="147">
        <f t="shared" ref="O31:R51" si="24">IFERROR(O4-$V4,"-")</f>
        <v>-1.5555645561177398</v>
      </c>
      <c r="P31" s="147">
        <f t="shared" si="24"/>
        <v>2.4444354438822602</v>
      </c>
      <c r="Q31" s="147">
        <f t="shared" si="24"/>
        <v>0.44443544388226019</v>
      </c>
      <c r="R31" s="147" t="str">
        <f t="shared" si="24"/>
        <v>-</v>
      </c>
    </row>
    <row r="32" spans="1:28">
      <c r="A32" s="161">
        <f t="shared" si="18"/>
        <v>18</v>
      </c>
      <c r="B32" s="161" t="str">
        <f t="shared" si="18"/>
        <v>Олег Маргулис</v>
      </c>
      <c r="C32" s="147" t="str">
        <f t="shared" si="19"/>
        <v>-</v>
      </c>
      <c r="D32" s="147" t="str">
        <f t="shared" ref="D32:M32" si="25">IFERROR(D5-$V5,"-")</f>
        <v>-</v>
      </c>
      <c r="E32" s="147" t="str">
        <f t="shared" si="25"/>
        <v>-</v>
      </c>
      <c r="F32" s="147" t="str">
        <f t="shared" si="25"/>
        <v>-</v>
      </c>
      <c r="G32" s="147" t="str">
        <f t="shared" si="25"/>
        <v>-</v>
      </c>
      <c r="H32" s="147" t="str">
        <f t="shared" si="25"/>
        <v>-</v>
      </c>
      <c r="I32" s="147" t="str">
        <f t="shared" si="25"/>
        <v>-</v>
      </c>
      <c r="J32" s="147" t="str">
        <f t="shared" si="25"/>
        <v>-</v>
      </c>
      <c r="K32" s="147" t="str">
        <f t="shared" si="25"/>
        <v>-</v>
      </c>
      <c r="L32" s="147" t="str">
        <f t="shared" si="25"/>
        <v>-</v>
      </c>
      <c r="M32" s="147" t="str">
        <f t="shared" si="25"/>
        <v>-</v>
      </c>
      <c r="N32" s="147" t="str">
        <f t="shared" si="21"/>
        <v>-</v>
      </c>
      <c r="O32" s="147" t="str">
        <f t="shared" si="24"/>
        <v>-</v>
      </c>
      <c r="P32" s="147" t="str">
        <f t="shared" si="24"/>
        <v>-</v>
      </c>
      <c r="Q32" s="147" t="str">
        <f t="shared" si="24"/>
        <v>-</v>
      </c>
      <c r="R32" s="147" t="str">
        <f t="shared" si="24"/>
        <v>-</v>
      </c>
    </row>
    <row r="33" spans="1:18">
      <c r="A33" s="161">
        <f t="shared" si="18"/>
        <v>25</v>
      </c>
      <c r="B33" s="161" t="str">
        <f t="shared" si="18"/>
        <v>Родимцев Андрей Александрович</v>
      </c>
      <c r="C33" s="147">
        <f t="shared" si="19"/>
        <v>-2.1111201113542952</v>
      </c>
      <c r="D33" s="147">
        <f t="shared" ref="D33:M33" si="26">IFERROR(D6-$V6,"-")</f>
        <v>-2.1111201113542952</v>
      </c>
      <c r="E33" s="147" t="str">
        <f t="shared" si="26"/>
        <v>-</v>
      </c>
      <c r="F33" s="147" t="str">
        <f t="shared" si="26"/>
        <v>-</v>
      </c>
      <c r="G33" s="147" t="str">
        <f t="shared" si="26"/>
        <v>-</v>
      </c>
      <c r="H33" s="147">
        <f t="shared" si="26"/>
        <v>-0.11112011135429523</v>
      </c>
      <c r="I33" s="147">
        <f t="shared" si="26"/>
        <v>-2.1111201113542952</v>
      </c>
      <c r="J33" s="147" t="str">
        <f t="shared" si="26"/>
        <v>-</v>
      </c>
      <c r="K33" s="147" t="str">
        <f t="shared" si="26"/>
        <v>-</v>
      </c>
      <c r="L33" s="147">
        <f t="shared" si="26"/>
        <v>-0.11112011135429523</v>
      </c>
      <c r="M33" s="147">
        <f t="shared" si="26"/>
        <v>1.8888798886457048</v>
      </c>
      <c r="N33" s="147" t="str">
        <f t="shared" si="21"/>
        <v>-</v>
      </c>
      <c r="O33" s="147">
        <f t="shared" si="24"/>
        <v>-0.11112011135429523</v>
      </c>
      <c r="P33" s="147">
        <f t="shared" si="24"/>
        <v>3.8888798886457048</v>
      </c>
      <c r="Q33" s="147">
        <f t="shared" si="24"/>
        <v>0.88887988864570477</v>
      </c>
      <c r="R33" s="147" t="str">
        <f t="shared" si="24"/>
        <v>-</v>
      </c>
    </row>
    <row r="34" spans="1:18">
      <c r="A34" s="161">
        <f t="shared" si="18"/>
        <v>28</v>
      </c>
      <c r="B34" s="161" t="str">
        <f t="shared" si="18"/>
        <v>Лехан Сергей Антонович</v>
      </c>
      <c r="C34" s="147" t="str">
        <f t="shared" si="19"/>
        <v>-</v>
      </c>
      <c r="D34" s="147">
        <f t="shared" ref="D34:M34" si="27">IFERROR(D7-$V7,"-")</f>
        <v>2.9999919999079037</v>
      </c>
      <c r="E34" s="147" t="str">
        <f t="shared" si="27"/>
        <v>-</v>
      </c>
      <c r="F34" s="147" t="str">
        <f t="shared" si="27"/>
        <v>-</v>
      </c>
      <c r="G34" s="147">
        <f t="shared" si="27"/>
        <v>-8.0000920963385624E-6</v>
      </c>
      <c r="H34" s="147" t="str">
        <f t="shared" si="27"/>
        <v>-</v>
      </c>
      <c r="I34" s="147">
        <f t="shared" si="27"/>
        <v>-6.0000080000920963</v>
      </c>
      <c r="J34" s="147" t="str">
        <f t="shared" si="27"/>
        <v>-</v>
      </c>
      <c r="K34" s="147" t="str">
        <f t="shared" si="27"/>
        <v>-</v>
      </c>
      <c r="L34" s="147">
        <f t="shared" si="27"/>
        <v>0.99999199990790366</v>
      </c>
      <c r="M34" s="147">
        <f t="shared" si="27"/>
        <v>1.9999919999079037</v>
      </c>
      <c r="N34" s="147" t="str">
        <f t="shared" si="21"/>
        <v>-</v>
      </c>
      <c r="O34" s="147">
        <f t="shared" si="24"/>
        <v>3.9999919999079037</v>
      </c>
      <c r="P34" s="147">
        <f t="shared" si="24"/>
        <v>-3.0000080000920963</v>
      </c>
      <c r="Q34" s="147">
        <f t="shared" si="24"/>
        <v>-1.0000080000920963</v>
      </c>
      <c r="R34" s="147" t="str">
        <f t="shared" si="24"/>
        <v>-</v>
      </c>
    </row>
    <row r="35" spans="1:18">
      <c r="A35" s="161">
        <f t="shared" si="18"/>
        <v>30</v>
      </c>
      <c r="B35" s="161" t="str">
        <f t="shared" si="18"/>
        <v>Пономарев Сергей Анатольевич</v>
      </c>
      <c r="C35" s="147">
        <f t="shared" si="19"/>
        <v>0.44443544388226108</v>
      </c>
      <c r="D35" s="147" t="str">
        <f t="shared" ref="D35:M35" si="28">IFERROR(D8-$V8,"-")</f>
        <v>-</v>
      </c>
      <c r="E35" s="147" t="str">
        <f t="shared" si="28"/>
        <v>-</v>
      </c>
      <c r="F35" s="147" t="str">
        <f t="shared" si="28"/>
        <v>-</v>
      </c>
      <c r="G35" s="147">
        <f t="shared" si="28"/>
        <v>-1.5555645561177389</v>
      </c>
      <c r="H35" s="147">
        <f t="shared" si="28"/>
        <v>-1.5555645561177389</v>
      </c>
      <c r="I35" s="147">
        <f t="shared" si="28"/>
        <v>-0.55556455611773892</v>
      </c>
      <c r="J35" s="147" t="str">
        <f t="shared" si="28"/>
        <v>-</v>
      </c>
      <c r="K35" s="147" t="str">
        <f t="shared" si="28"/>
        <v>-</v>
      </c>
      <c r="L35" s="147">
        <f t="shared" si="28"/>
        <v>-0.55556455611773892</v>
      </c>
      <c r="M35" s="147">
        <f t="shared" si="28"/>
        <v>-0.55556455611773892</v>
      </c>
      <c r="N35" s="147" t="str">
        <f t="shared" si="21"/>
        <v>-</v>
      </c>
      <c r="O35" s="147">
        <f t="shared" si="24"/>
        <v>2.4444354438822611</v>
      </c>
      <c r="P35" s="147">
        <f t="shared" si="24"/>
        <v>0.44443544388226108</v>
      </c>
      <c r="Q35" s="147">
        <f t="shared" si="24"/>
        <v>1.4444354438822611</v>
      </c>
      <c r="R35" s="147" t="str">
        <f t="shared" si="24"/>
        <v>-</v>
      </c>
    </row>
    <row r="36" spans="1:18">
      <c r="A36" s="161">
        <f t="shared" si="18"/>
        <v>32</v>
      </c>
      <c r="B36" s="161" t="str">
        <f t="shared" si="18"/>
        <v>Карначёв Александр Евгеньевич</v>
      </c>
      <c r="C36" s="147" t="str">
        <f t="shared" si="19"/>
        <v>-</v>
      </c>
      <c r="D36" s="147">
        <f t="shared" ref="D36:M36" si="29">IFERROR(D9-$V9,"-")</f>
        <v>-0.37500800016713676</v>
      </c>
      <c r="E36" s="147" t="str">
        <f t="shared" si="29"/>
        <v>-</v>
      </c>
      <c r="F36" s="147" t="str">
        <f t="shared" si="29"/>
        <v>-</v>
      </c>
      <c r="G36" s="147">
        <f t="shared" si="29"/>
        <v>0.62499199983286324</v>
      </c>
      <c r="H36" s="147" t="str">
        <f t="shared" si="29"/>
        <v>-</v>
      </c>
      <c r="I36" s="147">
        <f t="shared" si="29"/>
        <v>-1.3750080001671368</v>
      </c>
      <c r="J36" s="147" t="str">
        <f t="shared" si="29"/>
        <v>-</v>
      </c>
      <c r="K36" s="147" t="str">
        <f t="shared" si="29"/>
        <v>-</v>
      </c>
      <c r="L36" s="147">
        <f t="shared" si="29"/>
        <v>-0.37500800016713676</v>
      </c>
      <c r="M36" s="147">
        <f t="shared" si="29"/>
        <v>-0.37500800016713676</v>
      </c>
      <c r="N36" s="147" t="str">
        <f t="shared" si="21"/>
        <v>-</v>
      </c>
      <c r="O36" s="147">
        <f t="shared" si="24"/>
        <v>-2.3750080001671368</v>
      </c>
      <c r="P36" s="147">
        <f t="shared" si="24"/>
        <v>-1.3750080001671368</v>
      </c>
      <c r="Q36" s="147">
        <f t="shared" si="24"/>
        <v>5.6249919998328632</v>
      </c>
      <c r="R36" s="147" t="str">
        <f t="shared" si="24"/>
        <v>-</v>
      </c>
    </row>
    <row r="37" spans="1:18">
      <c r="A37" s="161">
        <f t="shared" si="18"/>
        <v>39</v>
      </c>
      <c r="B37" s="161" t="str">
        <f t="shared" si="18"/>
        <v>Команда "Держи Забрало"</v>
      </c>
      <c r="C37" s="147">
        <f t="shared" si="19"/>
        <v>-9.092009182491978E-2</v>
      </c>
      <c r="D37" s="147">
        <f t="shared" ref="D37:M37" si="30">IFERROR(D10-$V10,"-")</f>
        <v>1.9090799081750802</v>
      </c>
      <c r="E37" s="147" t="str">
        <f t="shared" si="30"/>
        <v>-</v>
      </c>
      <c r="F37" s="147" t="str">
        <f t="shared" si="30"/>
        <v>-</v>
      </c>
      <c r="G37" s="147">
        <f t="shared" si="30"/>
        <v>-9.092009182491978E-2</v>
      </c>
      <c r="H37" s="147">
        <f t="shared" si="30"/>
        <v>-9.092009182491978E-2</v>
      </c>
      <c r="I37" s="147">
        <f t="shared" si="30"/>
        <v>-9.092009182491978E-2</v>
      </c>
      <c r="J37" s="147" t="str">
        <f t="shared" si="30"/>
        <v>-</v>
      </c>
      <c r="K37" s="147" t="str">
        <f t="shared" si="30"/>
        <v>-</v>
      </c>
      <c r="L37" s="147">
        <f t="shared" si="30"/>
        <v>0.90907990817508022</v>
      </c>
      <c r="M37" s="147">
        <f t="shared" si="30"/>
        <v>-2.0909200918249198</v>
      </c>
      <c r="N37" s="147" t="str">
        <f t="shared" si="21"/>
        <v>-</v>
      </c>
      <c r="O37" s="147">
        <f t="shared" si="24"/>
        <v>0.90907990817508022</v>
      </c>
      <c r="P37" s="147">
        <f t="shared" si="24"/>
        <v>-1.0909200918249198</v>
      </c>
      <c r="Q37" s="147">
        <f t="shared" si="24"/>
        <v>-9.092009182491978E-2</v>
      </c>
      <c r="R37" s="147">
        <f t="shared" si="24"/>
        <v>-9.092009182491978E-2</v>
      </c>
    </row>
    <row r="38" spans="1:18">
      <c r="A38" s="161">
        <f t="shared" si="18"/>
        <v>40</v>
      </c>
      <c r="B38" s="161" t="str">
        <f t="shared" si="18"/>
        <v>Команда "Держи Забрало"</v>
      </c>
      <c r="C38" s="147">
        <f t="shared" si="19"/>
        <v>-0.45455645533055389</v>
      </c>
      <c r="D38" s="147">
        <f t="shared" ref="D38:M38" si="31">IFERROR(D11-$V11,"-")</f>
        <v>1.5454435446694461</v>
      </c>
      <c r="E38" s="147" t="str">
        <f t="shared" si="31"/>
        <v>-</v>
      </c>
      <c r="F38" s="147" t="str">
        <f t="shared" si="31"/>
        <v>-</v>
      </c>
      <c r="G38" s="147">
        <f t="shared" si="31"/>
        <v>1.5454435446694461</v>
      </c>
      <c r="H38" s="147">
        <f t="shared" si="31"/>
        <v>-0.45455645533055389</v>
      </c>
      <c r="I38" s="147">
        <f t="shared" si="31"/>
        <v>-0.45455645533055389</v>
      </c>
      <c r="J38" s="147" t="str">
        <f t="shared" si="31"/>
        <v>-</v>
      </c>
      <c r="K38" s="147" t="str">
        <f t="shared" si="31"/>
        <v>-</v>
      </c>
      <c r="L38" s="147">
        <f t="shared" si="31"/>
        <v>1.5454435446694461</v>
      </c>
      <c r="M38" s="147">
        <f t="shared" si="31"/>
        <v>-1.4545564553305539</v>
      </c>
      <c r="N38" s="147" t="str">
        <f t="shared" si="21"/>
        <v>-</v>
      </c>
      <c r="O38" s="147">
        <f t="shared" si="24"/>
        <v>0.54544354466944611</v>
      </c>
      <c r="P38" s="147">
        <f t="shared" si="24"/>
        <v>-1.4545564553305539</v>
      </c>
      <c r="Q38" s="147">
        <f t="shared" si="24"/>
        <v>-0.45455645533055389</v>
      </c>
      <c r="R38" s="147">
        <f t="shared" si="24"/>
        <v>-0.45455645533055389</v>
      </c>
    </row>
    <row r="39" spans="1:18">
      <c r="A39" s="161">
        <f t="shared" si="18"/>
        <v>41</v>
      </c>
      <c r="B39" s="161" t="str">
        <f t="shared" si="18"/>
        <v>Диденко Е.В.</v>
      </c>
      <c r="C39" s="147">
        <f t="shared" si="19"/>
        <v>0.2222132219319839</v>
      </c>
      <c r="D39" s="147">
        <f t="shared" ref="D39:M39" si="32">IFERROR(D12-$V12,"-")</f>
        <v>1.2222132219319839</v>
      </c>
      <c r="E39" s="147" t="str">
        <f t="shared" si="32"/>
        <v>-</v>
      </c>
      <c r="F39" s="147" t="str">
        <f t="shared" si="32"/>
        <v>-</v>
      </c>
      <c r="G39" s="147">
        <f t="shared" si="32"/>
        <v>1.2222132219319839</v>
      </c>
      <c r="H39" s="147">
        <f t="shared" si="32"/>
        <v>1.2222132219319839</v>
      </c>
      <c r="I39" s="147">
        <f t="shared" si="32"/>
        <v>-3.7777867780680161</v>
      </c>
      <c r="J39" s="147" t="str">
        <f t="shared" si="32"/>
        <v>-</v>
      </c>
      <c r="K39" s="147" t="str">
        <f t="shared" si="32"/>
        <v>-</v>
      </c>
      <c r="L39" s="147" t="str">
        <f t="shared" si="32"/>
        <v>-</v>
      </c>
      <c r="M39" s="147">
        <f t="shared" si="32"/>
        <v>0.2222132219319839</v>
      </c>
      <c r="N39" s="147" t="str">
        <f t="shared" si="21"/>
        <v>-</v>
      </c>
      <c r="O39" s="147">
        <f t="shared" si="24"/>
        <v>-1.7777867780680161</v>
      </c>
      <c r="P39" s="147">
        <f t="shared" si="24"/>
        <v>2.2222132219319839</v>
      </c>
      <c r="Q39" s="147">
        <f t="shared" si="24"/>
        <v>-0.7777867780680161</v>
      </c>
      <c r="R39" s="147" t="str">
        <f t="shared" si="24"/>
        <v>-</v>
      </c>
    </row>
    <row r="40" spans="1:18">
      <c r="A40" s="161">
        <f t="shared" si="18"/>
        <v>44</v>
      </c>
      <c r="B40" s="161" t="str">
        <f t="shared" si="18"/>
        <v>Горбунов Владимир Владимирович</v>
      </c>
      <c r="C40" s="147">
        <f t="shared" si="19"/>
        <v>4.499991999870387</v>
      </c>
      <c r="D40" s="147">
        <f t="shared" ref="D40:M40" si="33">IFERROR(D13-$V13,"-")</f>
        <v>0.499991999870387</v>
      </c>
      <c r="E40" s="147" t="str">
        <f t="shared" si="33"/>
        <v>-</v>
      </c>
      <c r="F40" s="147" t="str">
        <f t="shared" si="33"/>
        <v>-</v>
      </c>
      <c r="G40" s="147" t="str">
        <f t="shared" si="33"/>
        <v>-</v>
      </c>
      <c r="H40" s="147">
        <f t="shared" si="33"/>
        <v>-0.500008000129613</v>
      </c>
      <c r="I40" s="147">
        <f t="shared" si="33"/>
        <v>-4.500008000129613</v>
      </c>
      <c r="J40" s="147" t="str">
        <f t="shared" si="33"/>
        <v>-</v>
      </c>
      <c r="K40" s="147" t="str">
        <f t="shared" si="33"/>
        <v>-</v>
      </c>
      <c r="L40" s="147" t="str">
        <f t="shared" si="33"/>
        <v>-</v>
      </c>
      <c r="M40" s="147">
        <f t="shared" si="33"/>
        <v>-0.500008000129613</v>
      </c>
      <c r="N40" s="147" t="str">
        <f t="shared" si="21"/>
        <v>-</v>
      </c>
      <c r="O40" s="147">
        <f t="shared" si="24"/>
        <v>-2.500008000129613</v>
      </c>
      <c r="P40" s="147">
        <f t="shared" si="24"/>
        <v>0.499991999870387</v>
      </c>
      <c r="Q40" s="147">
        <f t="shared" si="24"/>
        <v>2.499991999870387</v>
      </c>
      <c r="R40" s="147" t="str">
        <f t="shared" si="24"/>
        <v>-</v>
      </c>
    </row>
    <row r="41" spans="1:18">
      <c r="A41" s="161">
        <f t="shared" si="18"/>
        <v>45</v>
      </c>
      <c r="B41" s="161" t="str">
        <f t="shared" si="18"/>
        <v>Горбунов Владимир Владимирович</v>
      </c>
      <c r="C41" s="147">
        <f t="shared" si="19"/>
        <v>3.124991999828775</v>
      </c>
      <c r="D41" s="147">
        <f t="shared" ref="D41:M41" si="34">IFERROR(D14-$V14,"-")</f>
        <v>1.124991999828775</v>
      </c>
      <c r="E41" s="147" t="str">
        <f t="shared" si="34"/>
        <v>-</v>
      </c>
      <c r="F41" s="147" t="str">
        <f t="shared" si="34"/>
        <v>-</v>
      </c>
      <c r="G41" s="147" t="str">
        <f t="shared" si="34"/>
        <v>-</v>
      </c>
      <c r="H41" s="147" t="str">
        <f t="shared" si="34"/>
        <v>-</v>
      </c>
      <c r="I41" s="147">
        <f t="shared" si="34"/>
        <v>-3.875008000171225</v>
      </c>
      <c r="J41" s="147" t="str">
        <f t="shared" si="34"/>
        <v>-</v>
      </c>
      <c r="K41" s="147" t="str">
        <f t="shared" si="34"/>
        <v>-</v>
      </c>
      <c r="L41" s="147">
        <f t="shared" si="34"/>
        <v>1.124991999828775</v>
      </c>
      <c r="M41" s="147">
        <f t="shared" si="34"/>
        <v>-0.87500800017122504</v>
      </c>
      <c r="N41" s="147" t="str">
        <f t="shared" si="21"/>
        <v>-</v>
      </c>
      <c r="O41" s="147">
        <f t="shared" si="24"/>
        <v>-2.875008000171225</v>
      </c>
      <c r="P41" s="147">
        <f t="shared" si="24"/>
        <v>0.12499199982877496</v>
      </c>
      <c r="Q41" s="147">
        <f t="shared" si="24"/>
        <v>2.124991999828775</v>
      </c>
      <c r="R41" s="147" t="str">
        <f t="shared" si="24"/>
        <v>-</v>
      </c>
    </row>
    <row r="42" spans="1:18">
      <c r="A42" s="161">
        <f t="shared" si="18"/>
        <v>48</v>
      </c>
      <c r="B42" s="161" t="str">
        <f t="shared" si="18"/>
        <v>Василий Буз</v>
      </c>
      <c r="C42" s="147" t="str">
        <f t="shared" si="19"/>
        <v>-</v>
      </c>
      <c r="D42" s="147" t="str">
        <f t="shared" ref="D42:M42" si="35">IFERROR(D15-$V15,"-")</f>
        <v>-</v>
      </c>
      <c r="E42" s="147" t="str">
        <f t="shared" si="35"/>
        <v>-</v>
      </c>
      <c r="F42" s="147" t="str">
        <f t="shared" si="35"/>
        <v>-</v>
      </c>
      <c r="G42" s="147" t="str">
        <f t="shared" si="35"/>
        <v>-</v>
      </c>
      <c r="H42" s="147" t="str">
        <f t="shared" si="35"/>
        <v>-</v>
      </c>
      <c r="I42" s="147" t="str">
        <f t="shared" si="35"/>
        <v>-</v>
      </c>
      <c r="J42" s="147" t="str">
        <f t="shared" si="35"/>
        <v>-</v>
      </c>
      <c r="K42" s="147" t="str">
        <f t="shared" si="35"/>
        <v>-</v>
      </c>
      <c r="L42" s="147" t="str">
        <f t="shared" si="35"/>
        <v>-</v>
      </c>
      <c r="M42" s="147" t="str">
        <f t="shared" si="35"/>
        <v>-</v>
      </c>
      <c r="N42" s="147" t="str">
        <f t="shared" si="21"/>
        <v>-</v>
      </c>
      <c r="O42" s="147" t="str">
        <f t="shared" si="24"/>
        <v>-</v>
      </c>
      <c r="P42" s="147" t="str">
        <f t="shared" si="24"/>
        <v>-</v>
      </c>
      <c r="Q42" s="147" t="str">
        <f t="shared" si="24"/>
        <v>-</v>
      </c>
      <c r="R42" s="147" t="str">
        <f t="shared" si="24"/>
        <v>-</v>
      </c>
    </row>
    <row r="43" spans="1:18">
      <c r="A43" s="161">
        <f t="shared" si="18"/>
        <v>49</v>
      </c>
      <c r="B43" s="161" t="str">
        <f t="shared" si="18"/>
        <v>Люция Хисматуллина, Елена Котлярова</v>
      </c>
      <c r="C43" s="147" t="str">
        <f t="shared" si="19"/>
        <v>-</v>
      </c>
      <c r="D43" s="147">
        <f t="shared" ref="D43:M43" si="36">IFERROR(D16-$V16,"-")</f>
        <v>0.4999919996819191</v>
      </c>
      <c r="E43" s="147" t="str">
        <f t="shared" si="36"/>
        <v>-</v>
      </c>
      <c r="F43" s="147" t="str">
        <f t="shared" si="36"/>
        <v>-</v>
      </c>
      <c r="G43" s="147">
        <f t="shared" si="36"/>
        <v>-0.5000080003180809</v>
      </c>
      <c r="H43" s="147" t="str">
        <f t="shared" si="36"/>
        <v>-</v>
      </c>
      <c r="I43" s="147">
        <f t="shared" si="36"/>
        <v>-3.5000080003180809</v>
      </c>
      <c r="J43" s="147" t="str">
        <f t="shared" si="36"/>
        <v>-</v>
      </c>
      <c r="K43" s="147" t="str">
        <f t="shared" si="36"/>
        <v>-</v>
      </c>
      <c r="L43" s="147">
        <f t="shared" si="36"/>
        <v>0.4999919996819191</v>
      </c>
      <c r="M43" s="147">
        <f t="shared" si="36"/>
        <v>1.4999919996819191</v>
      </c>
      <c r="N43" s="147" t="str">
        <f t="shared" si="21"/>
        <v>-</v>
      </c>
      <c r="O43" s="147">
        <f t="shared" si="24"/>
        <v>-0.5000080003180809</v>
      </c>
      <c r="P43" s="147">
        <f t="shared" si="24"/>
        <v>2.4999919996819191</v>
      </c>
      <c r="Q43" s="147">
        <f t="shared" si="24"/>
        <v>-0.5000080003180809</v>
      </c>
      <c r="R43" s="147" t="str">
        <f t="shared" si="24"/>
        <v>-</v>
      </c>
    </row>
    <row r="44" spans="1:18">
      <c r="A44" s="161">
        <f t="shared" si="18"/>
        <v>50</v>
      </c>
      <c r="B44" s="161" t="str">
        <f t="shared" si="18"/>
        <v>Мотовилов Аркадий</v>
      </c>
      <c r="C44" s="147">
        <f t="shared" si="19"/>
        <v>1.7999899996960389</v>
      </c>
      <c r="D44" s="147">
        <f t="shared" ref="D44:M44" si="37">IFERROR(D17-$V17,"-")</f>
        <v>-1.2000100003039611</v>
      </c>
      <c r="E44" s="147" t="str">
        <f t="shared" si="37"/>
        <v>-</v>
      </c>
      <c r="F44" s="147" t="str">
        <f t="shared" si="37"/>
        <v>-</v>
      </c>
      <c r="G44" s="147">
        <f t="shared" si="37"/>
        <v>-2.2000100003039611</v>
      </c>
      <c r="H44" s="147">
        <f t="shared" si="37"/>
        <v>2.7999899996960389</v>
      </c>
      <c r="I44" s="147">
        <f t="shared" si="37"/>
        <v>-2.2000100003039611</v>
      </c>
      <c r="J44" s="147" t="str">
        <f t="shared" si="37"/>
        <v>-</v>
      </c>
      <c r="K44" s="147" t="str">
        <f t="shared" si="37"/>
        <v>-</v>
      </c>
      <c r="L44" s="147">
        <f t="shared" si="37"/>
        <v>0.7999899996960389</v>
      </c>
      <c r="M44" s="147">
        <f t="shared" si="37"/>
        <v>-2.2000100003039611</v>
      </c>
      <c r="N44" s="147" t="str">
        <f t="shared" si="21"/>
        <v>-</v>
      </c>
      <c r="O44" s="147">
        <f t="shared" si="24"/>
        <v>0.7999899996960389</v>
      </c>
      <c r="P44" s="147">
        <f t="shared" si="24"/>
        <v>0.7999899996960389</v>
      </c>
      <c r="Q44" s="147">
        <f t="shared" si="24"/>
        <v>0.7999899996960389</v>
      </c>
      <c r="R44" s="147" t="str">
        <f t="shared" si="24"/>
        <v>-</v>
      </c>
    </row>
    <row r="45" spans="1:18">
      <c r="A45" s="161">
        <f t="shared" si="18"/>
        <v>52</v>
      </c>
      <c r="B45" s="161" t="str">
        <f t="shared" si="18"/>
        <v>Ишина Ольга Владимировна</v>
      </c>
      <c r="C45" s="147">
        <f t="shared" si="19"/>
        <v>-9.0002104826680807E-6</v>
      </c>
      <c r="D45" s="147">
        <f t="shared" ref="D45:M45" si="38">IFERROR(D18-$V18,"-")</f>
        <v>-9.0002104826680807E-6</v>
      </c>
      <c r="E45" s="147" t="str">
        <f t="shared" si="38"/>
        <v>-</v>
      </c>
      <c r="F45" s="147" t="str">
        <f t="shared" si="38"/>
        <v>-</v>
      </c>
      <c r="G45" s="147">
        <f t="shared" si="38"/>
        <v>1.9999909997895173</v>
      </c>
      <c r="H45" s="147">
        <f t="shared" si="38"/>
        <v>1.9999909997895173</v>
      </c>
      <c r="I45" s="147">
        <f t="shared" si="38"/>
        <v>-5.0000090002104827</v>
      </c>
      <c r="J45" s="147" t="str">
        <f t="shared" si="38"/>
        <v>-</v>
      </c>
      <c r="K45" s="147" t="str">
        <f t="shared" si="38"/>
        <v>-</v>
      </c>
      <c r="L45" s="147">
        <f t="shared" si="38"/>
        <v>-1.0000090002104827</v>
      </c>
      <c r="M45" s="147">
        <f t="shared" si="38"/>
        <v>-9.0002104826680807E-6</v>
      </c>
      <c r="N45" s="147" t="str">
        <f t="shared" si="21"/>
        <v>-</v>
      </c>
      <c r="O45" s="147" t="str">
        <f t="shared" si="24"/>
        <v>-</v>
      </c>
      <c r="P45" s="147">
        <f t="shared" si="24"/>
        <v>1.9999909997895173</v>
      </c>
      <c r="Q45" s="147">
        <f t="shared" si="24"/>
        <v>-9.0002104826680807E-6</v>
      </c>
      <c r="R45" s="147" t="str">
        <f t="shared" si="24"/>
        <v>-</v>
      </c>
    </row>
    <row r="46" spans="1:18">
      <c r="A46" s="161">
        <f t="shared" si="18"/>
        <v>53</v>
      </c>
      <c r="B46" s="161" t="str">
        <f t="shared" si="18"/>
        <v>Швак Игорь</v>
      </c>
      <c r="C46" s="147" t="str">
        <f t="shared" si="19"/>
        <v>-</v>
      </c>
      <c r="D46" s="147">
        <f t="shared" ref="D46:M46" si="39">IFERROR(D19-$V19,"-")</f>
        <v>-0.57143557176716619</v>
      </c>
      <c r="E46" s="147" t="str">
        <f t="shared" si="39"/>
        <v>-</v>
      </c>
      <c r="F46" s="147" t="str">
        <f t="shared" si="39"/>
        <v>-</v>
      </c>
      <c r="G46" s="147">
        <f t="shared" si="39"/>
        <v>-1.5714355717671662</v>
      </c>
      <c r="H46" s="147" t="str">
        <f t="shared" si="39"/>
        <v>-</v>
      </c>
      <c r="I46" s="147">
        <f t="shared" si="39"/>
        <v>0.42856442823283381</v>
      </c>
      <c r="J46" s="147" t="str">
        <f t="shared" si="39"/>
        <v>-</v>
      </c>
      <c r="K46" s="147" t="str">
        <f t="shared" si="39"/>
        <v>-</v>
      </c>
      <c r="L46" s="147" t="str">
        <f t="shared" si="39"/>
        <v>-</v>
      </c>
      <c r="M46" s="147">
        <f t="shared" si="39"/>
        <v>0.42856442823283381</v>
      </c>
      <c r="N46" s="147" t="str">
        <f t="shared" si="21"/>
        <v>-</v>
      </c>
      <c r="O46" s="147">
        <f t="shared" si="24"/>
        <v>-2.5714355717671662</v>
      </c>
      <c r="P46" s="147">
        <f t="shared" si="24"/>
        <v>2.4285644282328338</v>
      </c>
      <c r="Q46" s="147">
        <f t="shared" si="24"/>
        <v>1.4285644282328338</v>
      </c>
      <c r="R46" s="147" t="str">
        <f t="shared" si="24"/>
        <v>-</v>
      </c>
    </row>
    <row r="47" spans="1:18">
      <c r="A47" s="161">
        <f t="shared" si="18"/>
        <v>62</v>
      </c>
      <c r="B47" s="161" t="str">
        <f t="shared" si="18"/>
        <v>Сорокин Юрий Владимирович</v>
      </c>
      <c r="C47" s="147" t="str">
        <f t="shared" si="19"/>
        <v>-</v>
      </c>
      <c r="D47" s="147" t="str">
        <f t="shared" ref="D47:M47" si="40">IFERROR(D20-$V20,"-")</f>
        <v>-</v>
      </c>
      <c r="E47" s="147" t="str">
        <f t="shared" si="40"/>
        <v>-</v>
      </c>
      <c r="F47" s="147" t="str">
        <f t="shared" si="40"/>
        <v>-</v>
      </c>
      <c r="G47" s="147" t="str">
        <f t="shared" si="40"/>
        <v>-</v>
      </c>
      <c r="H47" s="147" t="str">
        <f t="shared" si="40"/>
        <v>-</v>
      </c>
      <c r="I47" s="147">
        <f t="shared" si="40"/>
        <v>-1.3333363340827713</v>
      </c>
      <c r="J47" s="147" t="str">
        <f t="shared" si="40"/>
        <v>-</v>
      </c>
      <c r="K47" s="147" t="str">
        <f t="shared" si="40"/>
        <v>-</v>
      </c>
      <c r="L47" s="147" t="str">
        <f t="shared" si="40"/>
        <v>-</v>
      </c>
      <c r="M47" s="147" t="str">
        <f t="shared" si="40"/>
        <v>-</v>
      </c>
      <c r="N47" s="147" t="str">
        <f t="shared" si="21"/>
        <v>-</v>
      </c>
      <c r="O47" s="147">
        <f t="shared" si="24"/>
        <v>0.6666636659172287</v>
      </c>
      <c r="P47" s="147">
        <f t="shared" si="24"/>
        <v>0.6666636659172287</v>
      </c>
      <c r="Q47" s="147" t="str">
        <f t="shared" si="24"/>
        <v>-</v>
      </c>
      <c r="R47" s="147" t="str">
        <f t="shared" si="24"/>
        <v>-</v>
      </c>
    </row>
    <row r="48" spans="1:18">
      <c r="A48" s="161">
        <f t="shared" si="18"/>
        <v>64</v>
      </c>
      <c r="B48" s="161" t="str">
        <f t="shared" si="18"/>
        <v>Янгирова Анастасия Валерьевна</v>
      </c>
      <c r="C48" s="147" t="str">
        <f t="shared" si="19"/>
        <v>-</v>
      </c>
      <c r="D48" s="147">
        <f t="shared" ref="D48:M48" si="41">IFERROR(D21-$V21,"-")</f>
        <v>3.2857072856347465</v>
      </c>
      <c r="E48" s="147" t="str">
        <f t="shared" si="41"/>
        <v>-</v>
      </c>
      <c r="F48" s="147" t="str">
        <f t="shared" si="41"/>
        <v>-</v>
      </c>
      <c r="G48" s="147">
        <f t="shared" si="41"/>
        <v>-3.7142927143652535</v>
      </c>
      <c r="H48" s="147" t="str">
        <f t="shared" si="41"/>
        <v>-</v>
      </c>
      <c r="I48" s="147">
        <f t="shared" si="41"/>
        <v>2.2857072856347465</v>
      </c>
      <c r="J48" s="147" t="str">
        <f t="shared" si="41"/>
        <v>-</v>
      </c>
      <c r="K48" s="147" t="str">
        <f t="shared" si="41"/>
        <v>-</v>
      </c>
      <c r="L48" s="147" t="str">
        <f t="shared" si="41"/>
        <v>-</v>
      </c>
      <c r="M48" s="147">
        <f t="shared" si="41"/>
        <v>-2.7142927143652535</v>
      </c>
      <c r="N48" s="147" t="str">
        <f t="shared" si="21"/>
        <v>-</v>
      </c>
      <c r="O48" s="147">
        <f t="shared" si="24"/>
        <v>-4.7142927143652535</v>
      </c>
      <c r="P48" s="147">
        <f t="shared" si="24"/>
        <v>2.2857072856347465</v>
      </c>
      <c r="Q48" s="147">
        <f t="shared" si="24"/>
        <v>3.2857072856347465</v>
      </c>
      <c r="R48" s="147" t="str">
        <f t="shared" si="24"/>
        <v>-</v>
      </c>
    </row>
    <row r="49" spans="1:18">
      <c r="A49" s="161">
        <f t="shared" si="18"/>
        <v>65</v>
      </c>
      <c r="B49" s="161" t="str">
        <f t="shared" si="18"/>
        <v>Исаков Леонид Викторович</v>
      </c>
      <c r="C49" s="147">
        <f t="shared" si="19"/>
        <v>1.6666546664853801</v>
      </c>
      <c r="D49" s="147">
        <f t="shared" ref="D49:M49" si="42">IFERROR(D22-$V22,"-")</f>
        <v>-2.3333453335146199</v>
      </c>
      <c r="E49" s="147" t="str">
        <f t="shared" si="42"/>
        <v>-</v>
      </c>
      <c r="F49" s="147" t="str">
        <f t="shared" si="42"/>
        <v>-</v>
      </c>
      <c r="G49" s="147">
        <f t="shared" si="42"/>
        <v>-2.3333453335146199</v>
      </c>
      <c r="H49" s="147">
        <f t="shared" si="42"/>
        <v>1.6666546664853801</v>
      </c>
      <c r="I49" s="147">
        <f t="shared" si="42"/>
        <v>-1.3333453335146199</v>
      </c>
      <c r="J49" s="147" t="str">
        <f t="shared" si="42"/>
        <v>-</v>
      </c>
      <c r="K49" s="147" t="str">
        <f t="shared" si="42"/>
        <v>-</v>
      </c>
      <c r="L49" s="147">
        <f t="shared" si="42"/>
        <v>2.6666546664853801</v>
      </c>
      <c r="M49" s="147">
        <f t="shared" si="42"/>
        <v>0.66665466648538008</v>
      </c>
      <c r="N49" s="147">
        <f t="shared" si="21"/>
        <v>1.6666546664853801</v>
      </c>
      <c r="O49" s="147">
        <f t="shared" si="24"/>
        <v>-5.3333453335146199</v>
      </c>
      <c r="P49" s="147">
        <f t="shared" si="24"/>
        <v>0.66665466648538008</v>
      </c>
      <c r="Q49" s="147">
        <f t="shared" si="24"/>
        <v>0.66665466648538008</v>
      </c>
      <c r="R49" s="147">
        <f t="shared" si="24"/>
        <v>1.6666546664853801</v>
      </c>
    </row>
    <row r="50" spans="1:18">
      <c r="A50" s="161">
        <f t="shared" si="18"/>
        <v>69</v>
      </c>
      <c r="B50" s="161" t="str">
        <f t="shared" si="18"/>
        <v>Мораш Анастасия Юрьевна</v>
      </c>
      <c r="C50" s="147" t="str">
        <f t="shared" si="19"/>
        <v>-</v>
      </c>
      <c r="D50" s="147">
        <f t="shared" ref="D50:M50" si="43">IFERROR(D23-$V23,"-")</f>
        <v>0.12499199978711761</v>
      </c>
      <c r="E50" s="147" t="str">
        <f t="shared" si="43"/>
        <v>-</v>
      </c>
      <c r="F50" s="147" t="str">
        <f t="shared" si="43"/>
        <v>-</v>
      </c>
      <c r="G50" s="147">
        <f t="shared" si="43"/>
        <v>0.12499199978711761</v>
      </c>
      <c r="H50" s="147">
        <f t="shared" si="43"/>
        <v>0.12499199978711761</v>
      </c>
      <c r="I50" s="147">
        <f t="shared" si="43"/>
        <v>-3.8750080002128824</v>
      </c>
      <c r="J50" s="147" t="str">
        <f t="shared" si="43"/>
        <v>-</v>
      </c>
      <c r="K50" s="147" t="str">
        <f t="shared" si="43"/>
        <v>-</v>
      </c>
      <c r="L50" s="147" t="str">
        <f t="shared" si="43"/>
        <v>-</v>
      </c>
      <c r="M50" s="147">
        <f t="shared" si="43"/>
        <v>2.1249919997871176</v>
      </c>
      <c r="N50" s="147" t="str">
        <f t="shared" si="21"/>
        <v>-</v>
      </c>
      <c r="O50" s="147">
        <f t="shared" si="24"/>
        <v>3.1249919997871176</v>
      </c>
      <c r="P50" s="147">
        <f t="shared" si="24"/>
        <v>-1.8750080002128824</v>
      </c>
      <c r="Q50" s="147">
        <f t="shared" si="24"/>
        <v>0.12499199978711761</v>
      </c>
      <c r="R50" s="147" t="str">
        <f t="shared" si="24"/>
        <v>-</v>
      </c>
    </row>
    <row r="51" spans="1:18">
      <c r="A51" s="161">
        <f t="shared" si="18"/>
        <v>72</v>
      </c>
      <c r="B51" s="161" t="str">
        <f t="shared" si="18"/>
        <v>Лехан Сергей Антонович</v>
      </c>
      <c r="C51" s="147">
        <f t="shared" si="19"/>
        <v>-9.000235238865173E-6</v>
      </c>
      <c r="D51" s="147">
        <f t="shared" ref="D51:M51" si="44">IFERROR(D24-$V24,"-")</f>
        <v>0.99999099976476113</v>
      </c>
      <c r="E51" s="147" t="str">
        <f t="shared" si="44"/>
        <v>-</v>
      </c>
      <c r="F51" s="147" t="str">
        <f t="shared" si="44"/>
        <v>-</v>
      </c>
      <c r="G51" s="147">
        <f t="shared" si="44"/>
        <v>-9.000235238865173E-6</v>
      </c>
      <c r="H51" s="147">
        <f t="shared" si="44"/>
        <v>-9.000235238865173E-6</v>
      </c>
      <c r="I51" s="147">
        <f t="shared" si="44"/>
        <v>-4.0000090002352389</v>
      </c>
      <c r="J51" s="147" t="str">
        <f t="shared" si="44"/>
        <v>-</v>
      </c>
      <c r="K51" s="147" t="str">
        <f t="shared" si="44"/>
        <v>-</v>
      </c>
      <c r="L51" s="147" t="str">
        <f t="shared" si="44"/>
        <v>-</v>
      </c>
      <c r="M51" s="147">
        <f t="shared" si="44"/>
        <v>2.9999909997647611</v>
      </c>
      <c r="N51" s="147" t="str">
        <f t="shared" si="21"/>
        <v>-</v>
      </c>
      <c r="O51" s="147">
        <f t="shared" si="24"/>
        <v>1.9999909997647611</v>
      </c>
      <c r="P51" s="147">
        <f t="shared" si="24"/>
        <v>-2.0000090002352389</v>
      </c>
      <c r="Q51" s="147">
        <f t="shared" si="24"/>
        <v>-9.000235238865173E-6</v>
      </c>
      <c r="R51" s="147" t="str">
        <f t="shared" si="24"/>
        <v>-</v>
      </c>
    </row>
    <row r="52" spans="1:18">
      <c r="A52" s="9"/>
      <c r="B52" s="130" t="s">
        <v>160</v>
      </c>
      <c r="C52" s="150">
        <f t="shared" ref="C52:N52" si="45">SUM(C30:C51)</f>
        <v>9.1016626727393373</v>
      </c>
      <c r="D52" s="150">
        <f t="shared" si="45"/>
        <v>6.0659023858167185</v>
      </c>
      <c r="E52" s="150">
        <f t="shared" si="45"/>
        <v>0</v>
      </c>
      <c r="F52" s="150">
        <f t="shared" si="45"/>
        <v>0</v>
      </c>
      <c r="G52" s="150">
        <f t="shared" si="45"/>
        <v>-7.0035260586458872</v>
      </c>
      <c r="H52" s="150">
        <f t="shared" si="45"/>
        <v>4.5460981165799383</v>
      </c>
      <c r="I52" s="150">
        <f t="shared" si="45"/>
        <v>-40.82299850438379</v>
      </c>
      <c r="J52" s="150">
        <f t="shared" si="45"/>
        <v>0</v>
      </c>
      <c r="K52" s="150">
        <f t="shared" si="45"/>
        <v>0</v>
      </c>
      <c r="L52" s="150">
        <f t="shared" si="45"/>
        <v>5.9488778944771497</v>
      </c>
      <c r="M52" s="150">
        <f t="shared" si="45"/>
        <v>2.5103378296989796</v>
      </c>
      <c r="N52" s="150">
        <f t="shared" si="45"/>
        <v>1.6666546664853801</v>
      </c>
      <c r="O52" s="150">
        <f t="shared" ref="O52:P52" si="46">SUM(O30:O51)</f>
        <v>-9.8229895041733073</v>
      </c>
      <c r="P52" s="150">
        <f t="shared" si="46"/>
        <v>10.17700149561621</v>
      </c>
      <c r="Q52" s="150">
        <f>SUM(Q30:Q51)</f>
        <v>16.51033782969898</v>
      </c>
      <c r="R52" s="150">
        <f>SUM(R30:R51)</f>
        <v>1.1211781193299064</v>
      </c>
    </row>
    <row r="53" spans="1:18">
      <c r="A53" s="9"/>
      <c r="B53" s="130" t="s">
        <v>161</v>
      </c>
      <c r="C53" s="150">
        <f t="shared" ref="C53:N53" si="47">SUMIF(C30:C51,"&gt;0")+ABS(SUMIF(C30:C51,"&lt;0"))</f>
        <v>14.414891990650316</v>
      </c>
      <c r="D53" s="150">
        <f t="shared" si="47"/>
        <v>22.358887532687525</v>
      </c>
      <c r="E53" s="150">
        <f t="shared" si="47"/>
        <v>0</v>
      </c>
      <c r="F53" s="150">
        <f t="shared" si="47"/>
        <v>0</v>
      </c>
      <c r="G53" s="150">
        <f t="shared" si="47"/>
        <v>18.038789590667744</v>
      </c>
      <c r="H53" s="150">
        <f t="shared" si="47"/>
        <v>11.081583658800138</v>
      </c>
      <c r="I53" s="150">
        <f t="shared" si="47"/>
        <v>47.140412819883466</v>
      </c>
      <c r="J53" s="150">
        <f t="shared" si="47"/>
        <v>0</v>
      </c>
      <c r="K53" s="150">
        <f t="shared" si="47"/>
        <v>0</v>
      </c>
      <c r="L53" s="150">
        <f t="shared" si="47"/>
        <v>11.143410342411936</v>
      </c>
      <c r="M53" s="150">
        <f t="shared" si="47"/>
        <v>24.041091466940749</v>
      </c>
      <c r="N53" s="150">
        <f t="shared" si="47"/>
        <v>1.6666546664853801</v>
      </c>
      <c r="O53" s="150">
        <f t="shared" ref="O53:P53" si="48">SUMIF(O30:O51,"&gt;0")+ABS(SUMIF(O30:O51,"&lt;0"))</f>
        <v>38.804164627772991</v>
      </c>
      <c r="P53" s="150">
        <f t="shared" si="48"/>
        <v>31.768020591341866</v>
      </c>
      <c r="Q53" s="150">
        <f>SUMIF(Q30:Q51,"&gt;0")+ABS(SUMIF(Q30:Q51,"&lt;0"))</f>
        <v>22.156932481857751</v>
      </c>
      <c r="R53" s="150">
        <f>SUMIF(R30:R51,"&gt;0")+ABS(SUMIF(R30:R51,"&lt;0"))</f>
        <v>2.2121312136408537</v>
      </c>
    </row>
    <row r="55" spans="1:18">
      <c r="B55" s="61" t="s">
        <v>162</v>
      </c>
      <c r="C55" s="87"/>
    </row>
    <row r="56" spans="1:18">
      <c r="A56" s="9"/>
      <c r="B56" s="62">
        <v>1</v>
      </c>
      <c r="C56" s="115">
        <f t="shared" ref="C56:N67" si="49">COUNTIF(C$3:C$24,$B56)</f>
        <v>0</v>
      </c>
      <c r="D56" s="115">
        <f t="shared" si="49"/>
        <v>0</v>
      </c>
      <c r="E56" s="115">
        <f t="shared" si="49"/>
        <v>0</v>
      </c>
      <c r="F56" s="115">
        <f t="shared" si="49"/>
        <v>0</v>
      </c>
      <c r="G56" s="115">
        <f t="shared" si="49"/>
        <v>0</v>
      </c>
      <c r="H56" s="115">
        <f t="shared" si="49"/>
        <v>0</v>
      </c>
      <c r="I56" s="115">
        <f t="shared" si="49"/>
        <v>0</v>
      </c>
      <c r="J56" s="115">
        <f t="shared" si="49"/>
        <v>0</v>
      </c>
      <c r="K56" s="115">
        <f t="shared" si="49"/>
        <v>0</v>
      </c>
      <c r="L56" s="115">
        <f t="shared" si="49"/>
        <v>0</v>
      </c>
      <c r="M56" s="115">
        <f t="shared" si="49"/>
        <v>0</v>
      </c>
      <c r="N56" s="115">
        <f t="shared" si="49"/>
        <v>0</v>
      </c>
      <c r="O56" s="115">
        <f t="shared" ref="O56:P67" si="50">COUNTIF(O$3:O$24,$B56)</f>
        <v>0</v>
      </c>
      <c r="P56" s="115">
        <f t="shared" si="50"/>
        <v>0</v>
      </c>
      <c r="Q56" s="115">
        <f t="shared" ref="Q56:R67" si="51">COUNTIF(Q$3:Q$24,$B56)</f>
        <v>0</v>
      </c>
      <c r="R56" s="115">
        <f t="shared" si="51"/>
        <v>0</v>
      </c>
    </row>
    <row r="57" spans="1:18">
      <c r="A57" s="9"/>
      <c r="B57" s="62">
        <v>2</v>
      </c>
      <c r="C57" s="115">
        <f t="shared" si="49"/>
        <v>0</v>
      </c>
      <c r="D57" s="115">
        <f t="shared" si="49"/>
        <v>0</v>
      </c>
      <c r="E57" s="115">
        <f t="shared" si="49"/>
        <v>0</v>
      </c>
      <c r="F57" s="115">
        <f t="shared" si="49"/>
        <v>0</v>
      </c>
      <c r="G57" s="115">
        <f t="shared" si="49"/>
        <v>0</v>
      </c>
      <c r="H57" s="115">
        <f t="shared" si="49"/>
        <v>0</v>
      </c>
      <c r="I57" s="115">
        <f t="shared" si="49"/>
        <v>4</v>
      </c>
      <c r="J57" s="115">
        <f t="shared" si="49"/>
        <v>0</v>
      </c>
      <c r="K57" s="115">
        <f t="shared" si="49"/>
        <v>0</v>
      </c>
      <c r="L57" s="115">
        <f t="shared" si="49"/>
        <v>0</v>
      </c>
      <c r="M57" s="115">
        <f t="shared" si="49"/>
        <v>0</v>
      </c>
      <c r="N57" s="115">
        <f t="shared" si="49"/>
        <v>0</v>
      </c>
      <c r="O57" s="115">
        <f t="shared" si="50"/>
        <v>1</v>
      </c>
      <c r="P57" s="115">
        <f t="shared" si="50"/>
        <v>0</v>
      </c>
      <c r="Q57" s="115">
        <f t="shared" si="51"/>
        <v>0</v>
      </c>
      <c r="R57" s="115">
        <f t="shared" si="51"/>
        <v>0</v>
      </c>
    </row>
    <row r="58" spans="1:18">
      <c r="A58" s="9"/>
      <c r="B58" s="62">
        <v>3</v>
      </c>
      <c r="C58" s="115">
        <f t="shared" si="49"/>
        <v>0</v>
      </c>
      <c r="D58" s="115">
        <f t="shared" si="49"/>
        <v>0</v>
      </c>
      <c r="E58" s="115">
        <f t="shared" si="49"/>
        <v>0</v>
      </c>
      <c r="F58" s="115">
        <f t="shared" si="49"/>
        <v>0</v>
      </c>
      <c r="G58" s="115">
        <f t="shared" si="49"/>
        <v>0</v>
      </c>
      <c r="H58" s="115">
        <f t="shared" si="49"/>
        <v>0</v>
      </c>
      <c r="I58" s="115">
        <f t="shared" si="49"/>
        <v>6</v>
      </c>
      <c r="J58" s="115">
        <f t="shared" si="49"/>
        <v>0</v>
      </c>
      <c r="K58" s="115">
        <f t="shared" si="49"/>
        <v>0</v>
      </c>
      <c r="L58" s="115">
        <f t="shared" si="49"/>
        <v>0</v>
      </c>
      <c r="M58" s="115">
        <f t="shared" si="49"/>
        <v>0</v>
      </c>
      <c r="N58" s="115">
        <f t="shared" si="49"/>
        <v>0</v>
      </c>
      <c r="O58" s="115">
        <f t="shared" si="50"/>
        <v>1</v>
      </c>
      <c r="P58" s="115">
        <f t="shared" si="50"/>
        <v>1</v>
      </c>
      <c r="Q58" s="115">
        <f t="shared" si="51"/>
        <v>0</v>
      </c>
      <c r="R58" s="115">
        <f t="shared" si="51"/>
        <v>0</v>
      </c>
    </row>
    <row r="59" spans="1:18">
      <c r="A59" s="9"/>
      <c r="B59" s="62">
        <v>4</v>
      </c>
      <c r="C59" s="115">
        <f t="shared" si="49"/>
        <v>0</v>
      </c>
      <c r="D59" s="115">
        <f t="shared" si="49"/>
        <v>1</v>
      </c>
      <c r="E59" s="115">
        <f t="shared" si="49"/>
        <v>0</v>
      </c>
      <c r="F59" s="115">
        <f t="shared" si="49"/>
        <v>0</v>
      </c>
      <c r="G59" s="115">
        <f t="shared" si="49"/>
        <v>2</v>
      </c>
      <c r="H59" s="115">
        <f t="shared" si="49"/>
        <v>0</v>
      </c>
      <c r="I59" s="115">
        <f t="shared" si="49"/>
        <v>1</v>
      </c>
      <c r="J59" s="115">
        <f t="shared" si="49"/>
        <v>0</v>
      </c>
      <c r="K59" s="115">
        <f t="shared" si="49"/>
        <v>0</v>
      </c>
      <c r="L59" s="115">
        <f t="shared" si="49"/>
        <v>1</v>
      </c>
      <c r="M59" s="115">
        <f t="shared" si="49"/>
        <v>2</v>
      </c>
      <c r="N59" s="115">
        <f t="shared" si="49"/>
        <v>0</v>
      </c>
      <c r="O59" s="115">
        <f t="shared" si="50"/>
        <v>3</v>
      </c>
      <c r="P59" s="115">
        <f t="shared" si="50"/>
        <v>1</v>
      </c>
      <c r="Q59" s="115">
        <f t="shared" si="51"/>
        <v>0</v>
      </c>
      <c r="R59" s="115">
        <f t="shared" si="51"/>
        <v>0</v>
      </c>
    </row>
    <row r="60" spans="1:18">
      <c r="A60" s="9"/>
      <c r="B60" s="62">
        <v>5</v>
      </c>
      <c r="C60" s="115">
        <f t="shared" si="49"/>
        <v>1</v>
      </c>
      <c r="D60" s="115">
        <f t="shared" si="49"/>
        <v>2</v>
      </c>
      <c r="E60" s="115">
        <f t="shared" si="49"/>
        <v>0</v>
      </c>
      <c r="F60" s="115">
        <f t="shared" si="49"/>
        <v>0</v>
      </c>
      <c r="G60" s="115">
        <f t="shared" si="49"/>
        <v>2</v>
      </c>
      <c r="H60" s="115">
        <f t="shared" si="49"/>
        <v>0</v>
      </c>
      <c r="I60" s="115">
        <f t="shared" si="49"/>
        <v>1</v>
      </c>
      <c r="J60" s="115">
        <f t="shared" si="49"/>
        <v>0</v>
      </c>
      <c r="K60" s="115">
        <f t="shared" si="49"/>
        <v>0</v>
      </c>
      <c r="L60" s="115">
        <f t="shared" si="49"/>
        <v>0</v>
      </c>
      <c r="M60" s="115">
        <f t="shared" si="49"/>
        <v>1</v>
      </c>
      <c r="N60" s="115">
        <f t="shared" si="49"/>
        <v>0</v>
      </c>
      <c r="O60" s="115">
        <f t="shared" si="50"/>
        <v>4</v>
      </c>
      <c r="P60" s="115">
        <f t="shared" si="50"/>
        <v>3</v>
      </c>
      <c r="Q60" s="115">
        <f t="shared" si="51"/>
        <v>1</v>
      </c>
      <c r="R60" s="115">
        <f t="shared" si="51"/>
        <v>0</v>
      </c>
    </row>
    <row r="61" spans="1:18">
      <c r="A61" s="9"/>
      <c r="B61" s="62">
        <v>6</v>
      </c>
      <c r="C61" s="115">
        <f t="shared" si="49"/>
        <v>1</v>
      </c>
      <c r="D61" s="115">
        <f t="shared" si="49"/>
        <v>2</v>
      </c>
      <c r="E61" s="115">
        <f t="shared" si="49"/>
        <v>0</v>
      </c>
      <c r="F61" s="115">
        <f t="shared" si="49"/>
        <v>0</v>
      </c>
      <c r="G61" s="115">
        <f t="shared" si="49"/>
        <v>2</v>
      </c>
      <c r="H61" s="115">
        <f t="shared" si="49"/>
        <v>2</v>
      </c>
      <c r="I61" s="115">
        <f t="shared" si="49"/>
        <v>0</v>
      </c>
      <c r="J61" s="115">
        <f t="shared" si="49"/>
        <v>0</v>
      </c>
      <c r="K61" s="115">
        <f t="shared" si="49"/>
        <v>0</v>
      </c>
      <c r="L61" s="115">
        <f t="shared" si="49"/>
        <v>1</v>
      </c>
      <c r="M61" s="115">
        <f t="shared" si="49"/>
        <v>2</v>
      </c>
      <c r="N61" s="115">
        <f t="shared" si="49"/>
        <v>0</v>
      </c>
      <c r="O61" s="115">
        <f t="shared" si="50"/>
        <v>1</v>
      </c>
      <c r="P61" s="115">
        <f t="shared" si="50"/>
        <v>0</v>
      </c>
      <c r="Q61" s="115">
        <f t="shared" si="51"/>
        <v>2</v>
      </c>
      <c r="R61" s="115">
        <f t="shared" si="51"/>
        <v>0</v>
      </c>
    </row>
    <row r="62" spans="1:18">
      <c r="A62" s="9"/>
      <c r="B62" s="62">
        <v>7</v>
      </c>
      <c r="C62" s="115">
        <f t="shared" si="49"/>
        <v>1</v>
      </c>
      <c r="D62" s="115">
        <f t="shared" si="49"/>
        <v>5</v>
      </c>
      <c r="E62" s="115">
        <f t="shared" si="49"/>
        <v>0</v>
      </c>
      <c r="F62" s="115">
        <f t="shared" si="49"/>
        <v>0</v>
      </c>
      <c r="G62" s="115">
        <f t="shared" si="49"/>
        <v>3</v>
      </c>
      <c r="H62" s="115">
        <f t="shared" si="49"/>
        <v>3</v>
      </c>
      <c r="I62" s="115">
        <f t="shared" si="49"/>
        <v>0</v>
      </c>
      <c r="J62" s="115">
        <f t="shared" si="49"/>
        <v>0</v>
      </c>
      <c r="K62" s="115">
        <f t="shared" si="49"/>
        <v>0</v>
      </c>
      <c r="L62" s="115">
        <f t="shared" si="49"/>
        <v>4</v>
      </c>
      <c r="M62" s="115">
        <f t="shared" si="49"/>
        <v>2</v>
      </c>
      <c r="N62" s="115">
        <f t="shared" si="49"/>
        <v>0</v>
      </c>
      <c r="O62" s="115">
        <f t="shared" si="50"/>
        <v>2</v>
      </c>
      <c r="P62" s="115">
        <f t="shared" si="50"/>
        <v>3</v>
      </c>
      <c r="Q62" s="115">
        <f t="shared" si="51"/>
        <v>3</v>
      </c>
      <c r="R62" s="115">
        <f t="shared" si="51"/>
        <v>0</v>
      </c>
    </row>
    <row r="63" spans="1:18">
      <c r="A63" s="9"/>
      <c r="B63" s="62">
        <v>8</v>
      </c>
      <c r="C63" s="115">
        <f t="shared" si="49"/>
        <v>2</v>
      </c>
      <c r="D63" s="115">
        <f t="shared" si="49"/>
        <v>3</v>
      </c>
      <c r="E63" s="115">
        <f t="shared" si="49"/>
        <v>0</v>
      </c>
      <c r="F63" s="115">
        <f t="shared" si="49"/>
        <v>0</v>
      </c>
      <c r="G63" s="115">
        <f t="shared" si="49"/>
        <v>3</v>
      </c>
      <c r="H63" s="115">
        <f t="shared" si="49"/>
        <v>2</v>
      </c>
      <c r="I63" s="115">
        <f t="shared" si="49"/>
        <v>3</v>
      </c>
      <c r="J63" s="115">
        <f t="shared" si="49"/>
        <v>0</v>
      </c>
      <c r="K63" s="115">
        <f t="shared" si="49"/>
        <v>0</v>
      </c>
      <c r="L63" s="115">
        <f t="shared" si="49"/>
        <v>1</v>
      </c>
      <c r="M63" s="115">
        <f t="shared" si="49"/>
        <v>3</v>
      </c>
      <c r="N63" s="115">
        <f t="shared" si="49"/>
        <v>0</v>
      </c>
      <c r="O63" s="115">
        <f t="shared" si="50"/>
        <v>1</v>
      </c>
      <c r="P63" s="115">
        <f t="shared" si="50"/>
        <v>1</v>
      </c>
      <c r="Q63" s="115">
        <f t="shared" si="51"/>
        <v>3</v>
      </c>
      <c r="R63" s="115">
        <f t="shared" si="51"/>
        <v>0</v>
      </c>
    </row>
    <row r="64" spans="1:18">
      <c r="A64" s="9"/>
      <c r="B64" s="62">
        <v>9</v>
      </c>
      <c r="C64" s="115">
        <f t="shared" si="49"/>
        <v>0</v>
      </c>
      <c r="D64" s="115">
        <f t="shared" si="49"/>
        <v>0</v>
      </c>
      <c r="E64" s="115">
        <f t="shared" si="49"/>
        <v>0</v>
      </c>
      <c r="F64" s="115">
        <f t="shared" si="49"/>
        <v>0</v>
      </c>
      <c r="G64" s="115">
        <f t="shared" si="49"/>
        <v>0</v>
      </c>
      <c r="H64" s="115">
        <f t="shared" si="49"/>
        <v>1</v>
      </c>
      <c r="I64" s="115">
        <f t="shared" si="49"/>
        <v>1</v>
      </c>
      <c r="J64" s="115">
        <f t="shared" si="49"/>
        <v>0</v>
      </c>
      <c r="K64" s="115">
        <f t="shared" si="49"/>
        <v>0</v>
      </c>
      <c r="L64" s="115">
        <f t="shared" si="49"/>
        <v>2</v>
      </c>
      <c r="M64" s="115">
        <f t="shared" si="49"/>
        <v>6</v>
      </c>
      <c r="N64" s="115">
        <f t="shared" si="49"/>
        <v>0</v>
      </c>
      <c r="O64" s="115">
        <f t="shared" si="50"/>
        <v>0</v>
      </c>
      <c r="P64" s="115">
        <f t="shared" si="50"/>
        <v>3</v>
      </c>
      <c r="Q64" s="115">
        <f t="shared" si="51"/>
        <v>3</v>
      </c>
      <c r="R64" s="115">
        <f t="shared" si="51"/>
        <v>0</v>
      </c>
    </row>
    <row r="65" spans="1:18">
      <c r="A65" s="9"/>
      <c r="B65" s="62">
        <v>10</v>
      </c>
      <c r="C65" s="115">
        <f t="shared" si="49"/>
        <v>4</v>
      </c>
      <c r="D65" s="115">
        <f t="shared" si="49"/>
        <v>0</v>
      </c>
      <c r="E65" s="115">
        <f t="shared" si="49"/>
        <v>0</v>
      </c>
      <c r="F65" s="115">
        <f t="shared" si="49"/>
        <v>0</v>
      </c>
      <c r="G65" s="115">
        <f t="shared" si="49"/>
        <v>2</v>
      </c>
      <c r="H65" s="115">
        <f t="shared" si="49"/>
        <v>3</v>
      </c>
      <c r="I65" s="115">
        <f t="shared" si="49"/>
        <v>3</v>
      </c>
      <c r="J65" s="115">
        <f t="shared" si="49"/>
        <v>0</v>
      </c>
      <c r="K65" s="115">
        <f t="shared" si="49"/>
        <v>0</v>
      </c>
      <c r="L65" s="115">
        <f t="shared" si="49"/>
        <v>0</v>
      </c>
      <c r="M65" s="115">
        <f t="shared" si="49"/>
        <v>2</v>
      </c>
      <c r="N65" s="115">
        <f t="shared" si="49"/>
        <v>0</v>
      </c>
      <c r="O65" s="115">
        <f t="shared" si="50"/>
        <v>1</v>
      </c>
      <c r="P65" s="115">
        <f t="shared" si="50"/>
        <v>6</v>
      </c>
      <c r="Q65" s="115">
        <f t="shared" si="51"/>
        <v>4</v>
      </c>
      <c r="R65" s="115">
        <f t="shared" si="51"/>
        <v>2</v>
      </c>
    </row>
    <row r="66" spans="1:18">
      <c r="A66" s="9"/>
      <c r="B66" s="62">
        <v>11</v>
      </c>
      <c r="C66" s="115">
        <f t="shared" si="49"/>
        <v>2</v>
      </c>
      <c r="D66" s="115">
        <f t="shared" si="49"/>
        <v>2</v>
      </c>
      <c r="E66" s="115">
        <f t="shared" si="49"/>
        <v>0</v>
      </c>
      <c r="F66" s="115">
        <f t="shared" si="49"/>
        <v>0</v>
      </c>
      <c r="G66" s="115">
        <f t="shared" si="49"/>
        <v>0</v>
      </c>
      <c r="H66" s="115">
        <f t="shared" si="49"/>
        <v>1</v>
      </c>
      <c r="I66" s="115">
        <f t="shared" si="49"/>
        <v>0</v>
      </c>
      <c r="J66" s="115">
        <f t="shared" si="49"/>
        <v>0</v>
      </c>
      <c r="K66" s="115">
        <f t="shared" si="49"/>
        <v>0</v>
      </c>
      <c r="L66" s="115">
        <f t="shared" si="49"/>
        <v>1</v>
      </c>
      <c r="M66" s="115">
        <f t="shared" si="49"/>
        <v>0</v>
      </c>
      <c r="N66" s="115">
        <f t="shared" si="49"/>
        <v>1</v>
      </c>
      <c r="O66" s="115">
        <f t="shared" si="50"/>
        <v>2</v>
      </c>
      <c r="P66" s="115">
        <f t="shared" si="50"/>
        <v>1</v>
      </c>
      <c r="Q66" s="115">
        <f t="shared" si="51"/>
        <v>2</v>
      </c>
      <c r="R66" s="115">
        <f t="shared" si="51"/>
        <v>1</v>
      </c>
    </row>
    <row r="67" spans="1:18">
      <c r="A67" s="9"/>
      <c r="B67" s="62">
        <v>12</v>
      </c>
      <c r="C67" s="115">
        <f t="shared" si="49"/>
        <v>0</v>
      </c>
      <c r="D67" s="115">
        <f t="shared" si="49"/>
        <v>2</v>
      </c>
      <c r="E67" s="115">
        <f t="shared" si="49"/>
        <v>0</v>
      </c>
      <c r="F67" s="115">
        <f t="shared" si="49"/>
        <v>0</v>
      </c>
      <c r="G67" s="115">
        <f t="shared" si="49"/>
        <v>1</v>
      </c>
      <c r="H67" s="115">
        <f t="shared" si="49"/>
        <v>0</v>
      </c>
      <c r="I67" s="115">
        <f t="shared" si="49"/>
        <v>0</v>
      </c>
      <c r="J67" s="115">
        <f t="shared" si="49"/>
        <v>0</v>
      </c>
      <c r="K67" s="115">
        <f t="shared" si="49"/>
        <v>0</v>
      </c>
      <c r="L67" s="115">
        <f t="shared" si="49"/>
        <v>2</v>
      </c>
      <c r="M67" s="115">
        <f t="shared" si="49"/>
        <v>0</v>
      </c>
      <c r="N67" s="115">
        <f t="shared" si="49"/>
        <v>0</v>
      </c>
      <c r="O67" s="115">
        <f t="shared" si="50"/>
        <v>2</v>
      </c>
      <c r="P67" s="115">
        <f t="shared" si="50"/>
        <v>0</v>
      </c>
      <c r="Q67" s="115">
        <f t="shared" si="51"/>
        <v>0</v>
      </c>
      <c r="R67" s="115">
        <f t="shared" si="51"/>
        <v>0</v>
      </c>
    </row>
  </sheetData>
  <conditionalFormatting sqref="C5:R5">
    <cfRule type="iconSet" priority="21">
      <iconSet iconSet="5Arrows">
        <cfvo type="percent" val="0"/>
        <cfvo type="percent" val="20"/>
        <cfvo type="percent" val="40"/>
        <cfvo type="percent" val="60"/>
        <cfvo type="percent" val="80"/>
      </iconSet>
    </cfRule>
  </conditionalFormatting>
  <conditionalFormatting sqref="C4:R4">
    <cfRule type="iconSet" priority="20">
      <iconSet iconSet="5Arrows">
        <cfvo type="percent" val="0"/>
        <cfvo type="percent" val="20"/>
        <cfvo type="percent" val="40"/>
        <cfvo type="percent" val="60"/>
        <cfvo type="percent" val="80"/>
      </iconSet>
    </cfRule>
  </conditionalFormatting>
  <conditionalFormatting sqref="C6:R6">
    <cfRule type="iconSet" priority="19">
      <iconSet iconSet="5Arrows">
        <cfvo type="percent" val="0"/>
        <cfvo type="percent" val="20"/>
        <cfvo type="percent" val="40"/>
        <cfvo type="percent" val="60"/>
        <cfvo type="percent" val="80"/>
      </iconSet>
    </cfRule>
  </conditionalFormatting>
  <conditionalFormatting sqref="C7:R7">
    <cfRule type="iconSet" priority="18">
      <iconSet iconSet="5Arrows">
        <cfvo type="percent" val="0"/>
        <cfvo type="percent" val="20"/>
        <cfvo type="percent" val="40"/>
        <cfvo type="percent" val="60"/>
        <cfvo type="percent" val="80"/>
      </iconSet>
    </cfRule>
  </conditionalFormatting>
  <conditionalFormatting sqref="C8:R8">
    <cfRule type="iconSet" priority="17">
      <iconSet iconSet="5Arrows">
        <cfvo type="percent" val="0"/>
        <cfvo type="percent" val="20"/>
        <cfvo type="percent" val="40"/>
        <cfvo type="percent" val="60"/>
        <cfvo type="percent" val="80"/>
      </iconSet>
    </cfRule>
  </conditionalFormatting>
  <conditionalFormatting sqref="C9:R9">
    <cfRule type="iconSet" priority="16">
      <iconSet iconSet="5Arrows">
        <cfvo type="percent" val="0"/>
        <cfvo type="percent" val="20"/>
        <cfvo type="percent" val="40"/>
        <cfvo type="percent" val="60"/>
        <cfvo type="percent" val="80"/>
      </iconSet>
    </cfRule>
  </conditionalFormatting>
  <conditionalFormatting sqref="C10:R23">
    <cfRule type="iconSet" priority="15">
      <iconSet iconSet="5Arrows">
        <cfvo type="percent" val="0"/>
        <cfvo type="percent" val="20"/>
        <cfvo type="percent" val="40"/>
        <cfvo type="percent" val="60"/>
        <cfvo type="percent" val="80"/>
      </iconSet>
    </cfRule>
  </conditionalFormatting>
  <conditionalFormatting sqref="C24:R24">
    <cfRule type="iconSet" priority="14">
      <iconSet iconSet="5Arrows">
        <cfvo type="percent" val="0"/>
        <cfvo type="percent" val="20"/>
        <cfvo type="percent" val="40"/>
        <cfvo type="percent" val="60"/>
        <cfvo type="percent" val="80"/>
      </iconSet>
    </cfRule>
  </conditionalFormatting>
  <conditionalFormatting sqref="C3:R24">
    <cfRule type="iconSet" priority="49">
      <iconSet iconSet="5Arrows">
        <cfvo type="percent" val="0"/>
        <cfvo type="percent" val="20"/>
        <cfvo type="percent" val="40"/>
        <cfvo type="percent" val="60"/>
        <cfvo type="percent" val="80"/>
      </iconSet>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AB53"/>
  <sheetViews>
    <sheetView workbookViewId="0">
      <pane xSplit="2" ySplit="2" topLeftCell="C27" activePane="bottomRight" state="frozen"/>
      <selection pane="topRight" activeCell="C1" sqref="C1"/>
      <selection pane="bottomLeft" activeCell="A3" sqref="A3"/>
      <selection pane="bottomRight" activeCell="C39" sqref="C39"/>
    </sheetView>
  </sheetViews>
  <sheetFormatPr defaultRowHeight="15"/>
  <cols>
    <col min="1" max="1" width="5.42578125" customWidth="1"/>
    <col min="2" max="2" width="23.28515625" customWidth="1"/>
    <col min="3" max="18" width="5.7109375" customWidth="1"/>
    <col min="19" max="19" width="5.5703125" customWidth="1"/>
    <col min="20" max="21" width="5.7109375" customWidth="1"/>
    <col min="22" max="23" width="9.140625" style="46"/>
    <col min="24" max="25" width="4.7109375" customWidth="1"/>
    <col min="26" max="26" width="6" customWidth="1"/>
    <col min="27" max="27" width="8.7109375" hidden="1" customWidth="1"/>
    <col min="28" max="28" width="0" hidden="1" customWidth="1"/>
  </cols>
  <sheetData>
    <row r="1" spans="1:28" ht="18.75">
      <c r="A1" s="131"/>
      <c r="B1" s="131"/>
      <c r="C1" s="131"/>
      <c r="D1" s="131"/>
      <c r="E1" s="131"/>
      <c r="F1" s="131"/>
      <c r="G1" s="131"/>
      <c r="H1" s="131"/>
      <c r="I1" s="131"/>
      <c r="J1" s="132" t="s">
        <v>168</v>
      </c>
      <c r="K1" s="131"/>
      <c r="L1" s="131"/>
      <c r="M1" s="131"/>
      <c r="N1" s="131"/>
      <c r="O1" s="131"/>
      <c r="P1" s="131"/>
      <c r="Q1" s="131"/>
      <c r="R1" s="131"/>
      <c r="S1" s="131"/>
      <c r="T1" s="131"/>
      <c r="U1" s="131"/>
      <c r="V1" s="348"/>
      <c r="W1" s="348"/>
      <c r="X1" s="131"/>
      <c r="Y1" s="131"/>
    </row>
    <row r="2" spans="1:28" ht="179.25">
      <c r="A2" s="133" t="s">
        <v>151</v>
      </c>
      <c r="B2" s="134" t="s">
        <v>152</v>
      </c>
      <c r="C2" s="135" t="str">
        <f>судьи!E22</f>
        <v>Аверина Александра Викторовна</v>
      </c>
      <c r="D2" s="135" t="str">
        <f>судьи!F22</f>
        <v>Акчурин Константин Эдуардович</v>
      </c>
      <c r="E2" s="135" t="str">
        <f>судьи!G22</f>
        <v>Александр Вастаев</v>
      </c>
      <c r="F2" s="135" t="str">
        <f>судьи!H22</f>
        <v>Андреев Вячеслав Викторович</v>
      </c>
      <c r="G2" s="135" t="str">
        <f>судьи!I22</f>
        <v>Андрушевич Алексей</v>
      </c>
      <c r="H2" s="135" t="str">
        <f>судьи!J22</f>
        <v>Басалаев Андрей Викторович</v>
      </c>
      <c r="I2" s="135" t="str">
        <f>судьи!K22</f>
        <v>Елизаров Андрей</v>
      </c>
      <c r="J2" s="135" t="str">
        <f>судьи!L22</f>
        <v>Иван Демидов</v>
      </c>
      <c r="K2" s="135" t="str">
        <f>судьи!M22</f>
        <v>Корсаков Алексей Вячеславович</v>
      </c>
      <c r="L2" s="135" t="str">
        <f>судьи!N22</f>
        <v>Кудрявцев Евгений Валерьевич</v>
      </c>
      <c r="M2" s="135" t="str">
        <f>судьи!O22</f>
        <v>Пересыпкин Виталий Фридрихович</v>
      </c>
      <c r="N2" s="135" t="str">
        <f>судьи!P22</f>
        <v>Родимцев Андрей Александрович</v>
      </c>
      <c r="O2" s="135" t="str">
        <f>судьи!Q22</f>
        <v>Русаков Сергей Александрович</v>
      </c>
      <c r="P2" s="135" t="str">
        <f>судьи!R22</f>
        <v>Сазонов Антон Анатольевич</v>
      </c>
      <c r="Q2" s="135" t="str">
        <f>судьи!S22</f>
        <v>Сорокин Юрий</v>
      </c>
      <c r="R2" s="135" t="str">
        <f>судьи!T22</f>
        <v>Фефелов Александр</v>
      </c>
      <c r="S2" s="136" t="s">
        <v>153</v>
      </c>
      <c r="T2" s="137" t="s">
        <v>1203</v>
      </c>
      <c r="U2" s="137" t="s">
        <v>1204</v>
      </c>
      <c r="V2" s="349" t="s">
        <v>154</v>
      </c>
      <c r="W2" s="358" t="s">
        <v>1202</v>
      </c>
      <c r="X2" s="136" t="s">
        <v>106</v>
      </c>
      <c r="Y2" s="137" t="s">
        <v>155</v>
      </c>
      <c r="Z2" s="133" t="s">
        <v>151</v>
      </c>
    </row>
    <row r="3" spans="1:28">
      <c r="A3" s="166">
        <f>классы!B421</f>
        <v>1</v>
      </c>
      <c r="B3" s="166" t="str">
        <f>классы!C421</f>
        <v>Фефелов Александр</v>
      </c>
      <c r="C3" s="141">
        <f>IF(IFERROR(VLOOKUP(CONCATENATE($A3,C$2),Исходный!$A$3:$G$3000,5,FALSE),FALSE)=0,"-",IFERROR(VLOOKUP(CONCATENATE($A3,C$2),Исходный!$A$3:$G$3000,5,FALSE),"---"))</f>
        <v>10</v>
      </c>
      <c r="D3" s="141">
        <f>IF(IFERROR(VLOOKUP(CONCATENATE($A3,D$2),Исходный!$A$3:$G$3000,5,FALSE),FALSE)=0,"-",IFERROR(VLOOKUP(CONCATENATE($A3,D$2),Исходный!$A$3:$G$3000,5,FALSE),"---"))</f>
        <v>11</v>
      </c>
      <c r="E3" s="141" t="str">
        <f>IF(IFERROR(VLOOKUP(CONCATENATE($A3,E$2),Исходный!$A$3:$G$3000,5,FALSE),FALSE)=0,"-",IFERROR(VLOOKUP(CONCATENATE($A3,E$2),Исходный!$A$3:$G$3000,5,FALSE),"---"))</f>
        <v>---</v>
      </c>
      <c r="F3" s="141" t="str">
        <f>IF(IFERROR(VLOOKUP(CONCATENATE($A3,F$2),Исходный!$A$3:$G$3000,5,FALSE),FALSE)=0,"-",IFERROR(VLOOKUP(CONCATENATE($A3,F$2),Исходный!$A$3:$G$3000,5,FALSE),"---"))</f>
        <v>---</v>
      </c>
      <c r="G3" s="141">
        <f>IF(IFERROR(VLOOKUP(CONCATENATE($A3,G$2),Исходный!$A$3:$G$3000,5,FALSE),FALSE)=0,"-",IFERROR(VLOOKUP(CONCATENATE($A3,G$2),Исходный!$A$3:$G$3000,5,FALSE),"---"))</f>
        <v>11</v>
      </c>
      <c r="H3" s="141">
        <f>IF(IFERROR(VLOOKUP(CONCATENATE($A3,H$2),Исходный!$A$3:$G$3000,5,FALSE),FALSE)=0,"-",IFERROR(VLOOKUP(CONCATENATE($A3,H$2),Исходный!$A$3:$G$3000,5,FALSE),"---"))</f>
        <v>11</v>
      </c>
      <c r="I3" s="141" t="str">
        <f>IF(IFERROR(VLOOKUP(CONCATENATE($A3,I$2),Исходный!$A$3:$G$3000,5,FALSE),FALSE)=0,"-",IFERROR(VLOOKUP(CONCATENATE($A3,I$2),Исходный!$A$3:$G$3000,5,FALSE),"---"))</f>
        <v>-</v>
      </c>
      <c r="J3" s="141" t="str">
        <f>IF(IFERROR(VLOOKUP(CONCATENATE($A3,J$2),Исходный!$A$3:$G$3000,5,FALSE),FALSE)=0,"-",IFERROR(VLOOKUP(CONCATENATE($A3,J$2),Исходный!$A$3:$G$3000,5,FALSE),"---"))</f>
        <v>---</v>
      </c>
      <c r="K3" s="141" t="str">
        <f>IF(IFERROR(VLOOKUP(CONCATENATE($A3,K$2),Исходный!$A$3:$G$3000,5,FALSE),FALSE)=0,"-",IFERROR(VLOOKUP(CONCATENATE($A3,K$2),Исходный!$A$3:$G$3000,5,FALSE),"---"))</f>
        <v>---</v>
      </c>
      <c r="L3" s="141">
        <f>IF(IFERROR(VLOOKUP(CONCATENATE($A3,L$2),Исходный!$A$3:$G$3000,5,FALSE),FALSE)=0,"-",IFERROR(VLOOKUP(CONCATENATE($A3,L$2),Исходный!$A$3:$G$3000,5,FALSE),"---"))</f>
        <v>11</v>
      </c>
      <c r="M3" s="141">
        <f>IF(IFERROR(VLOOKUP(CONCATENATE($A3,M$2),Исходный!$A$3:$G$3000,5,FALSE),FALSE)=0,"-",IFERROR(VLOOKUP(CONCATENATE($A3,M$2),Исходный!$A$3:$G$3000,5,FALSE),"---"))</f>
        <v>11</v>
      </c>
      <c r="N3" s="141" t="str">
        <f>IF(IFERROR(VLOOKUP(CONCATENATE($A3,N$2),Исходный!$A$3:$G$3000,5,FALSE),FALSE)=0,"-",IFERROR(VLOOKUP(CONCATENATE($A3,N$2),Исходный!$A$3:$G$3000,5,FALSE),"---"))</f>
        <v>---</v>
      </c>
      <c r="O3" s="141">
        <f>IF(IFERROR(VLOOKUP(CONCATENATE($A3,O$2),Исходный!$A$3:$G$3000,5,FALSE),FALSE)=0,"-",IFERROR(VLOOKUP(CONCATENATE($A3,O$2),Исходный!$A$3:$G$3000,5,FALSE),"---"))</f>
        <v>12</v>
      </c>
      <c r="P3" s="141">
        <f>IF(IFERROR(VLOOKUP(CONCATENATE($A3,P$2),Исходный!$A$3:$G$3000,5,FALSE),FALSE)=0,"-",IFERROR(VLOOKUP(CONCATENATE($A3,P$2),Исходный!$A$3:$G$3000,5,FALSE),"---"))</f>
        <v>9</v>
      </c>
      <c r="Q3" s="141">
        <f>IF(IFERROR(VLOOKUP(CONCATENATE($A3,Q$2),Исходный!$A$3:$G$3000,5,FALSE),FALSE)=0,"-",IFERROR(VLOOKUP(CONCATENATE($A3,Q$2),Исходный!$A$3:$G$3000,5,FALSE),"---"))</f>
        <v>11</v>
      </c>
      <c r="R3" s="141" t="str">
        <f>IF(IFERROR(VLOOKUP(CONCATENATE($A3,R$2),Исходный!$A$3:$G$3000,5,FALSE),FALSE)=0,"-",IFERROR(VLOOKUP(CONCATENATE($A3,R$2),Исходный!$A$3:$G$3000,5,FALSE),"---"))</f>
        <v>---</v>
      </c>
      <c r="S3" s="62">
        <f t="shared" ref="S3:S17" si="0">COUNTIF(C3:R3,"&gt;0")</f>
        <v>9</v>
      </c>
      <c r="T3" s="184">
        <f>MIN(C3:R3)</f>
        <v>9</v>
      </c>
      <c r="U3" s="184">
        <f>MAX(C3:R3)</f>
        <v>12</v>
      </c>
      <c r="V3" s="146">
        <f t="shared" ref="V3:V17" si="1">IF(S3&gt;0,AVERAGEIF(C3:R3,"&gt;0",C3:R3)+0.000001*S3+0.000000001*(1/(Y3+0.001)),"-")</f>
        <v>10.777786779215708</v>
      </c>
      <c r="W3" s="146">
        <f>IFERROR(IF(S3&gt;0,(SUMIF(C3:R3,"&gt;0",C3:R3)-T3-U3)/(S3-2)+0.000001*S3+0.000000001*(1/(Y3+0.001)),"-"),"-")</f>
        <v>10.857151858580787</v>
      </c>
      <c r="X3" s="62">
        <f>IFERROR(RANK(W3,$W$3:$W$24,0),"-")</f>
        <v>1</v>
      </c>
      <c r="Y3" s="146">
        <f t="shared" ref="Y3:Y17" si="2">IF(S3&gt;1,VAR(C3:R3),"0")</f>
        <v>0.69444444444445708</v>
      </c>
      <c r="Z3">
        <f t="shared" ref="Z3:Z17" si="3">A3</f>
        <v>1</v>
      </c>
      <c r="AA3">
        <f t="shared" ref="AA3:AA17" si="4">A3</f>
        <v>1</v>
      </c>
      <c r="AB3" t="str">
        <f t="shared" ref="AB3:AB17" si="5">B3</f>
        <v>Фефелов Александр</v>
      </c>
    </row>
    <row r="4" spans="1:28">
      <c r="A4" s="166">
        <f>классы!B422</f>
        <v>2</v>
      </c>
      <c r="B4" s="166" t="str">
        <f>классы!C422</f>
        <v>Рождественская Мария Владимировна</v>
      </c>
      <c r="C4" s="141">
        <f>IF(IFERROR(VLOOKUP(CONCATENATE($A4,C$2),Исходный!$A$3:$G$3000,5,FALSE),FALSE)=0,"-",IFERROR(VLOOKUP(CONCATENATE($A4,C$2),Исходный!$A$3:$G$3000,5,FALSE),"---"))</f>
        <v>10</v>
      </c>
      <c r="D4" s="141">
        <f>IF(IFERROR(VLOOKUP(CONCATENATE($A4,D$2),Исходный!$A$3:$G$3000,5,FALSE),FALSE)=0,"-",IFERROR(VLOOKUP(CONCATENATE($A4,D$2),Исходный!$A$3:$G$3000,5,FALSE),"---"))</f>
        <v>10</v>
      </c>
      <c r="E4" s="141" t="str">
        <f>IF(IFERROR(VLOOKUP(CONCATENATE($A4,E$2),Исходный!$A$3:$G$3000,5,FALSE),FALSE)=0,"-",IFERROR(VLOOKUP(CONCATENATE($A4,E$2),Исходный!$A$3:$G$3000,5,FALSE),"---"))</f>
        <v>---</v>
      </c>
      <c r="F4" s="141" t="str">
        <f>IF(IFERROR(VLOOKUP(CONCATENATE($A4,F$2),Исходный!$A$3:$G$3000,5,FALSE),FALSE)=0,"-",IFERROR(VLOOKUP(CONCATENATE($A4,F$2),Исходный!$A$3:$G$3000,5,FALSE),"---"))</f>
        <v>---</v>
      </c>
      <c r="G4" s="141">
        <f>IF(IFERROR(VLOOKUP(CONCATENATE($A4,G$2),Исходный!$A$3:$G$3000,5,FALSE),FALSE)=0,"-",IFERROR(VLOOKUP(CONCATENATE($A4,G$2),Исходный!$A$3:$G$3000,5,FALSE),"---"))</f>
        <v>10</v>
      </c>
      <c r="H4" s="141">
        <f>IF(IFERROR(VLOOKUP(CONCATENATE($A4,H$2),Исходный!$A$3:$G$3000,5,FALSE),FALSE)=0,"-",IFERROR(VLOOKUP(CONCATENATE($A4,H$2),Исходный!$A$3:$G$3000,5,FALSE),"---"))</f>
        <v>11</v>
      </c>
      <c r="I4" s="141" t="str">
        <f>IF(IFERROR(VLOOKUP(CONCATENATE($A4,I$2),Исходный!$A$3:$G$3000,5,FALSE),FALSE)=0,"-",IFERROR(VLOOKUP(CONCATENATE($A4,I$2),Исходный!$A$3:$G$3000,5,FALSE),"---"))</f>
        <v>-</v>
      </c>
      <c r="J4" s="141" t="str">
        <f>IF(IFERROR(VLOOKUP(CONCATENATE($A4,J$2),Исходный!$A$3:$G$3000,5,FALSE),FALSE)=0,"-",IFERROR(VLOOKUP(CONCATENATE($A4,J$2),Исходный!$A$3:$G$3000,5,FALSE),"---"))</f>
        <v>---</v>
      </c>
      <c r="K4" s="141" t="str">
        <f>IF(IFERROR(VLOOKUP(CONCATENATE($A4,K$2),Исходный!$A$3:$G$3000,5,FALSE),FALSE)=0,"-",IFERROR(VLOOKUP(CONCATENATE($A4,K$2),Исходный!$A$3:$G$3000,5,FALSE),"---"))</f>
        <v>---</v>
      </c>
      <c r="L4" s="141">
        <f>IF(IFERROR(VLOOKUP(CONCATENATE($A4,L$2),Исходный!$A$3:$G$3000,5,FALSE),FALSE)=0,"-",IFERROR(VLOOKUP(CONCATENATE($A4,L$2),Исходный!$A$3:$G$3000,5,FALSE),"---"))</f>
        <v>10</v>
      </c>
      <c r="M4" s="141">
        <f>IF(IFERROR(VLOOKUP(CONCATENATE($A4,M$2),Исходный!$A$3:$G$3000,5,FALSE),FALSE)=0,"-",IFERROR(VLOOKUP(CONCATENATE($A4,M$2),Исходный!$A$3:$G$3000,5,FALSE),"---"))</f>
        <v>10</v>
      </c>
      <c r="N4" s="141" t="str">
        <f>IF(IFERROR(VLOOKUP(CONCATENATE($A4,N$2),Исходный!$A$3:$G$3000,5,FALSE),FALSE)=0,"-",IFERROR(VLOOKUP(CONCATENATE($A4,N$2),Исходный!$A$3:$G$3000,5,FALSE),"---"))</f>
        <v>---</v>
      </c>
      <c r="O4" s="141">
        <f>IF(IFERROR(VLOOKUP(CONCATENATE($A4,O$2),Исходный!$A$3:$G$3000,5,FALSE),FALSE)=0,"-",IFERROR(VLOOKUP(CONCATENATE($A4,O$2),Исходный!$A$3:$G$3000,5,FALSE),"---"))</f>
        <v>11</v>
      </c>
      <c r="P4" s="141">
        <f>IF(IFERROR(VLOOKUP(CONCATENATE($A4,P$2),Исходный!$A$3:$G$3000,5,FALSE),FALSE)=0,"-",IFERROR(VLOOKUP(CONCATENATE($A4,P$2),Исходный!$A$3:$G$3000,5,FALSE),"---"))</f>
        <v>9</v>
      </c>
      <c r="Q4" s="141">
        <f>IF(IFERROR(VLOOKUP(CONCATENATE($A4,Q$2),Исходный!$A$3:$G$3000,5,FALSE),FALSE)=0,"-",IFERROR(VLOOKUP(CONCATENATE($A4,Q$2),Исходный!$A$3:$G$3000,5,FALSE),"---"))</f>
        <v>9</v>
      </c>
      <c r="R4" s="141">
        <f>IF(IFERROR(VLOOKUP(CONCATENATE($A4,R$2),Исходный!$A$3:$G$3000,5,FALSE),FALSE)=0,"-",IFERROR(VLOOKUP(CONCATENATE($A4,R$2),Исходный!$A$3:$G$3000,5,FALSE),"---"))</f>
        <v>9</v>
      </c>
      <c r="S4" s="62">
        <f t="shared" si="0"/>
        <v>10</v>
      </c>
      <c r="T4" s="184">
        <f t="shared" ref="T4:T17" si="6">MIN(C4:R4)</f>
        <v>9</v>
      </c>
      <c r="U4" s="184">
        <f t="shared" ref="U4:U17" si="7">MAX(C4:R4)</f>
        <v>11</v>
      </c>
      <c r="V4" s="146">
        <f t="shared" si="1"/>
        <v>9.9000100018333672</v>
      </c>
      <c r="W4" s="146">
        <f t="shared" ref="W4:W17" si="8">IFERROR(IF(S4&gt;0,(SUMIF(C4:R4,"&gt;0",C4:R4)-T4-U4)/(S4-2)+0.000001*S4+0.000000001*(1/(Y4+0.001)),"-"),"-")</f>
        <v>9.8750100018333669</v>
      </c>
      <c r="X4" s="62">
        <f t="shared" ref="X4:X18" si="9">IFERROR(RANK(W4,$W$3:$W$24,0),"-")</f>
        <v>3</v>
      </c>
      <c r="Y4" s="146">
        <f t="shared" si="2"/>
        <v>0.54444444444444196</v>
      </c>
      <c r="Z4">
        <f t="shared" si="3"/>
        <v>2</v>
      </c>
      <c r="AA4">
        <f t="shared" si="4"/>
        <v>2</v>
      </c>
      <c r="AB4" t="str">
        <f t="shared" si="5"/>
        <v>Рождественская Мария Владимировна</v>
      </c>
    </row>
    <row r="5" spans="1:28">
      <c r="A5" s="166">
        <f>классы!B423</f>
        <v>11</v>
      </c>
      <c r="B5" s="166" t="str">
        <f>классы!C423</f>
        <v>Белых Николай Евгеньевич</v>
      </c>
      <c r="C5" s="141" t="str">
        <f>IF(IFERROR(VLOOKUP(CONCATENATE($A5,C$2),Исходный!$A$3:$G$3000,5,FALSE),FALSE)=0,"-",IFERROR(VLOOKUP(CONCATENATE($A5,C$2),Исходный!$A$3:$G$3000,5,FALSE),"---"))</f>
        <v>-</v>
      </c>
      <c r="D5" s="141" t="str">
        <f>IF(IFERROR(VLOOKUP(CONCATENATE($A5,D$2),Исходный!$A$3:$G$3000,5,FALSE),FALSE)=0,"-",IFERROR(VLOOKUP(CONCATENATE($A5,D$2),Исходный!$A$3:$G$3000,5,FALSE),"---"))</f>
        <v>---</v>
      </c>
      <c r="E5" s="141" t="str">
        <f>IF(IFERROR(VLOOKUP(CONCATENATE($A5,E$2),Исходный!$A$3:$G$3000,5,FALSE),FALSE)=0,"-",IFERROR(VLOOKUP(CONCATENATE($A5,E$2),Исходный!$A$3:$G$3000,5,FALSE),"---"))</f>
        <v>---</v>
      </c>
      <c r="F5" s="141" t="str">
        <f>IF(IFERROR(VLOOKUP(CONCATENATE($A5,F$2),Исходный!$A$3:$G$3000,5,FALSE),FALSE)=0,"-",IFERROR(VLOOKUP(CONCATENATE($A5,F$2),Исходный!$A$3:$G$3000,5,FALSE),"---"))</f>
        <v>---</v>
      </c>
      <c r="G5" s="141" t="str">
        <f>IF(IFERROR(VLOOKUP(CONCATENATE($A5,G$2),Исходный!$A$3:$G$3000,5,FALSE),FALSE)=0,"-",IFERROR(VLOOKUP(CONCATENATE($A5,G$2),Исходный!$A$3:$G$3000,5,FALSE),"---"))</f>
        <v>-</v>
      </c>
      <c r="H5" s="141" t="str">
        <f>IF(IFERROR(VLOOKUP(CONCATENATE($A5,H$2),Исходный!$A$3:$G$3000,5,FALSE),FALSE)=0,"-",IFERROR(VLOOKUP(CONCATENATE($A5,H$2),Исходный!$A$3:$G$3000,5,FALSE),"---"))</f>
        <v>-</v>
      </c>
      <c r="I5" s="141" t="str">
        <f>IF(IFERROR(VLOOKUP(CONCATENATE($A5,I$2),Исходный!$A$3:$G$3000,5,FALSE),FALSE)=0,"-",IFERROR(VLOOKUP(CONCATENATE($A5,I$2),Исходный!$A$3:$G$3000,5,FALSE),"---"))</f>
        <v>-</v>
      </c>
      <c r="J5" s="141" t="str">
        <f>IF(IFERROR(VLOOKUP(CONCATENATE($A5,J$2),Исходный!$A$3:$G$3000,5,FALSE),FALSE)=0,"-",IFERROR(VLOOKUP(CONCATENATE($A5,J$2),Исходный!$A$3:$G$3000,5,FALSE),"---"))</f>
        <v>---</v>
      </c>
      <c r="K5" s="141" t="str">
        <f>IF(IFERROR(VLOOKUP(CONCATENATE($A5,K$2),Исходный!$A$3:$G$3000,5,FALSE),FALSE)=0,"-",IFERROR(VLOOKUP(CONCATENATE($A5,K$2),Исходный!$A$3:$G$3000,5,FALSE),"---"))</f>
        <v>---</v>
      </c>
      <c r="L5" s="141" t="str">
        <f>IF(IFERROR(VLOOKUP(CONCATENATE($A5,L$2),Исходный!$A$3:$G$3000,5,FALSE),FALSE)=0,"-",IFERROR(VLOOKUP(CONCATENATE($A5,L$2),Исходный!$A$3:$G$3000,5,FALSE),"---"))</f>
        <v>-</v>
      </c>
      <c r="M5" s="141" t="str">
        <f>IF(IFERROR(VLOOKUP(CONCATENATE($A5,M$2),Исходный!$A$3:$G$3000,5,FALSE),FALSE)=0,"-",IFERROR(VLOOKUP(CONCATENATE($A5,M$2),Исходный!$A$3:$G$3000,5,FALSE),"---"))</f>
        <v>-</v>
      </c>
      <c r="N5" s="141" t="str">
        <f>IF(IFERROR(VLOOKUP(CONCATENATE($A5,N$2),Исходный!$A$3:$G$3000,5,FALSE),FALSE)=0,"-",IFERROR(VLOOKUP(CONCATENATE($A5,N$2),Исходный!$A$3:$G$3000,5,FALSE),"---"))</f>
        <v>---</v>
      </c>
      <c r="O5" s="141" t="str">
        <f>IF(IFERROR(VLOOKUP(CONCATENATE($A5,O$2),Исходный!$A$3:$G$3000,5,FALSE),FALSE)=0,"-",IFERROR(VLOOKUP(CONCATENATE($A5,O$2),Исходный!$A$3:$G$3000,5,FALSE),"---"))</f>
        <v>-</v>
      </c>
      <c r="P5" s="141" t="str">
        <f>IF(IFERROR(VLOOKUP(CONCATENATE($A5,P$2),Исходный!$A$3:$G$3000,5,FALSE),FALSE)=0,"-",IFERROR(VLOOKUP(CONCATENATE($A5,P$2),Исходный!$A$3:$G$3000,5,FALSE),"---"))</f>
        <v>-</v>
      </c>
      <c r="Q5" s="141" t="str">
        <f>IF(IFERROR(VLOOKUP(CONCATENATE($A5,Q$2),Исходный!$A$3:$G$3000,5,FALSE),FALSE)=0,"-",IFERROR(VLOOKUP(CONCATENATE($A5,Q$2),Исходный!$A$3:$G$3000,5,FALSE),"---"))</f>
        <v>-</v>
      </c>
      <c r="R5" s="141" t="str">
        <f>IF(IFERROR(VLOOKUP(CONCATENATE($A5,R$2),Исходный!$A$3:$G$3000,5,FALSE),FALSE)=0,"-",IFERROR(VLOOKUP(CONCATENATE($A5,R$2),Исходный!$A$3:$G$3000,5,FALSE),"---"))</f>
        <v>---</v>
      </c>
      <c r="S5" s="62">
        <f t="shared" si="0"/>
        <v>0</v>
      </c>
      <c r="T5" s="184">
        <f t="shared" si="6"/>
        <v>0</v>
      </c>
      <c r="U5" s="184">
        <f t="shared" si="7"/>
        <v>0</v>
      </c>
      <c r="V5" s="146" t="str">
        <f t="shared" si="1"/>
        <v>-</v>
      </c>
      <c r="W5" s="146" t="str">
        <f t="shared" si="8"/>
        <v>-</v>
      </c>
      <c r="X5" s="62" t="str">
        <f t="shared" si="9"/>
        <v>-</v>
      </c>
      <c r="Y5" s="146" t="str">
        <f t="shared" si="2"/>
        <v>0</v>
      </c>
      <c r="Z5">
        <f t="shared" si="3"/>
        <v>11</v>
      </c>
      <c r="AA5">
        <f t="shared" si="4"/>
        <v>11</v>
      </c>
      <c r="AB5" t="str">
        <f t="shared" si="5"/>
        <v>Белых Николай Евгеньевич</v>
      </c>
    </row>
    <row r="6" spans="1:28">
      <c r="A6" s="166">
        <f>классы!B424</f>
        <v>15</v>
      </c>
      <c r="B6" s="166" t="str">
        <f>классы!C424</f>
        <v>Касьянов Юрий Владимирович</v>
      </c>
      <c r="C6" s="141" t="str">
        <f>IF(IFERROR(VLOOKUP(CONCATENATE($A6,C$2),Исходный!$A$3:$G$3000,5,FALSE),FALSE)=0,"-",IFERROR(VLOOKUP(CONCATENATE($A6,C$2),Исходный!$A$3:$G$3000,5,FALSE),"---"))</f>
        <v>-</v>
      </c>
      <c r="D6" s="141" t="str">
        <f>IF(IFERROR(VLOOKUP(CONCATENATE($A6,D$2),Исходный!$A$3:$G$3000,5,FALSE),FALSE)=0,"-",IFERROR(VLOOKUP(CONCATENATE($A6,D$2),Исходный!$A$3:$G$3000,5,FALSE),"---"))</f>
        <v>-</v>
      </c>
      <c r="E6" s="141" t="str">
        <f>IF(IFERROR(VLOOKUP(CONCATENATE($A6,E$2),Исходный!$A$3:$G$3000,5,FALSE),FALSE)=0,"-",IFERROR(VLOOKUP(CONCATENATE($A6,E$2),Исходный!$A$3:$G$3000,5,FALSE),"---"))</f>
        <v>---</v>
      </c>
      <c r="F6" s="141" t="str">
        <f>IF(IFERROR(VLOOKUP(CONCATENATE($A6,F$2),Исходный!$A$3:$G$3000,5,FALSE),FALSE)=0,"-",IFERROR(VLOOKUP(CONCATENATE($A6,F$2),Исходный!$A$3:$G$3000,5,FALSE),"---"))</f>
        <v>---</v>
      </c>
      <c r="G6" s="141" t="str">
        <f>IF(IFERROR(VLOOKUP(CONCATENATE($A6,G$2),Исходный!$A$3:$G$3000,5,FALSE),FALSE)=0,"-",IFERROR(VLOOKUP(CONCATENATE($A6,G$2),Исходный!$A$3:$G$3000,5,FALSE),"---"))</f>
        <v>-</v>
      </c>
      <c r="H6" s="141" t="str">
        <f>IF(IFERROR(VLOOKUP(CONCATENATE($A6,H$2),Исходный!$A$3:$G$3000,5,FALSE),FALSE)=0,"-",IFERROR(VLOOKUP(CONCATENATE($A6,H$2),Исходный!$A$3:$G$3000,5,FALSE),"---"))</f>
        <v>-</v>
      </c>
      <c r="I6" s="141" t="str">
        <f>IF(IFERROR(VLOOKUP(CONCATENATE($A6,I$2),Исходный!$A$3:$G$3000,5,FALSE),FALSE)=0,"-",IFERROR(VLOOKUP(CONCATENATE($A6,I$2),Исходный!$A$3:$G$3000,5,FALSE),"---"))</f>
        <v>-</v>
      </c>
      <c r="J6" s="141" t="str">
        <f>IF(IFERROR(VLOOKUP(CONCATENATE($A6,J$2),Исходный!$A$3:$G$3000,5,FALSE),FALSE)=0,"-",IFERROR(VLOOKUP(CONCATENATE($A6,J$2),Исходный!$A$3:$G$3000,5,FALSE),"---"))</f>
        <v>---</v>
      </c>
      <c r="K6" s="141" t="str">
        <f>IF(IFERROR(VLOOKUP(CONCATENATE($A6,K$2),Исходный!$A$3:$G$3000,5,FALSE),FALSE)=0,"-",IFERROR(VLOOKUP(CONCATENATE($A6,K$2),Исходный!$A$3:$G$3000,5,FALSE),"---"))</f>
        <v>---</v>
      </c>
      <c r="L6" s="141" t="str">
        <f>IF(IFERROR(VLOOKUP(CONCATENATE($A6,L$2),Исходный!$A$3:$G$3000,5,FALSE),FALSE)=0,"-",IFERROR(VLOOKUP(CONCATENATE($A6,L$2),Исходный!$A$3:$G$3000,5,FALSE),"---"))</f>
        <v>-</v>
      </c>
      <c r="M6" s="141" t="str">
        <f>IF(IFERROR(VLOOKUP(CONCATENATE($A6,M$2),Исходный!$A$3:$G$3000,5,FALSE),FALSE)=0,"-",IFERROR(VLOOKUP(CONCATENATE($A6,M$2),Исходный!$A$3:$G$3000,5,FALSE),"---"))</f>
        <v>-</v>
      </c>
      <c r="N6" s="141" t="str">
        <f>IF(IFERROR(VLOOKUP(CONCATENATE($A6,N$2),Исходный!$A$3:$G$3000,5,FALSE),FALSE)=0,"-",IFERROR(VLOOKUP(CONCATENATE($A6,N$2),Исходный!$A$3:$G$3000,5,FALSE),"---"))</f>
        <v>---</v>
      </c>
      <c r="O6" s="141" t="str">
        <f>IF(IFERROR(VLOOKUP(CONCATENATE($A6,O$2),Исходный!$A$3:$G$3000,5,FALSE),FALSE)=0,"-",IFERROR(VLOOKUP(CONCATENATE($A6,O$2),Исходный!$A$3:$G$3000,5,FALSE),"---"))</f>
        <v>-</v>
      </c>
      <c r="P6" s="141" t="str">
        <f>IF(IFERROR(VLOOKUP(CONCATENATE($A6,P$2),Исходный!$A$3:$G$3000,5,FALSE),FALSE)=0,"-",IFERROR(VLOOKUP(CONCATENATE($A6,P$2),Исходный!$A$3:$G$3000,5,FALSE),"---"))</f>
        <v>-</v>
      </c>
      <c r="Q6" s="141" t="str">
        <f>IF(IFERROR(VLOOKUP(CONCATENATE($A6,Q$2),Исходный!$A$3:$G$3000,5,FALSE),FALSE)=0,"-",IFERROR(VLOOKUP(CONCATENATE($A6,Q$2),Исходный!$A$3:$G$3000,5,FALSE),"---"))</f>
        <v>---</v>
      </c>
      <c r="R6" s="141" t="str">
        <f>IF(IFERROR(VLOOKUP(CONCATENATE($A6,R$2),Исходный!$A$3:$G$3000,5,FALSE),FALSE)=0,"-",IFERROR(VLOOKUP(CONCATENATE($A6,R$2),Исходный!$A$3:$G$3000,5,FALSE),"---"))</f>
        <v>---</v>
      </c>
      <c r="S6" s="62">
        <f t="shared" si="0"/>
        <v>0</v>
      </c>
      <c r="T6" s="184">
        <f t="shared" si="6"/>
        <v>0</v>
      </c>
      <c r="U6" s="184">
        <f t="shared" si="7"/>
        <v>0</v>
      </c>
      <c r="V6" s="146" t="str">
        <f t="shared" si="1"/>
        <v>-</v>
      </c>
      <c r="W6" s="146" t="str">
        <f t="shared" si="8"/>
        <v>-</v>
      </c>
      <c r="X6" s="62" t="str">
        <f t="shared" si="9"/>
        <v>-</v>
      </c>
      <c r="Y6" s="146" t="str">
        <f t="shared" si="2"/>
        <v>0</v>
      </c>
      <c r="Z6">
        <f t="shared" si="3"/>
        <v>15</v>
      </c>
      <c r="AA6">
        <f t="shared" si="4"/>
        <v>15</v>
      </c>
      <c r="AB6" t="str">
        <f t="shared" si="5"/>
        <v>Касьянов Юрий Владимирович</v>
      </c>
    </row>
    <row r="7" spans="1:28">
      <c r="A7" s="166">
        <f>классы!B425</f>
        <v>26</v>
      </c>
      <c r="B7" s="166" t="str">
        <f>классы!C425</f>
        <v>Ванягин Александр Александрович</v>
      </c>
      <c r="C7" s="141" t="str">
        <f>IF(IFERROR(VLOOKUP(CONCATENATE($A7,C$2),Исходный!$A$3:$G$3000,5,FALSE),FALSE)=0,"-",IFERROR(VLOOKUP(CONCATENATE($A7,C$2),Исходный!$A$3:$G$3000,5,FALSE),"---"))</f>
        <v>---</v>
      </c>
      <c r="D7" s="141">
        <f>IF(IFERROR(VLOOKUP(CONCATENATE($A7,D$2),Исходный!$A$3:$G$3000,5,FALSE),FALSE)=0,"-",IFERROR(VLOOKUP(CONCATENATE($A7,D$2),Исходный!$A$3:$G$3000,5,FALSE),"---"))</f>
        <v>5</v>
      </c>
      <c r="E7" s="141" t="str">
        <f>IF(IFERROR(VLOOKUP(CONCATENATE($A7,E$2),Исходный!$A$3:$G$3000,5,FALSE),FALSE)=0,"-",IFERROR(VLOOKUP(CONCATENATE($A7,E$2),Исходный!$A$3:$G$3000,5,FALSE),"---"))</f>
        <v>---</v>
      </c>
      <c r="F7" s="141" t="str">
        <f>IF(IFERROR(VLOOKUP(CONCATENATE($A7,F$2),Исходный!$A$3:$G$3000,5,FALSE),FALSE)=0,"-",IFERROR(VLOOKUP(CONCATENATE($A7,F$2),Исходный!$A$3:$G$3000,5,FALSE),"---"))</f>
        <v>---</v>
      </c>
      <c r="G7" s="141" t="str">
        <f>IF(IFERROR(VLOOKUP(CONCATENATE($A7,G$2),Исходный!$A$3:$G$3000,5,FALSE),FALSE)=0,"-",IFERROR(VLOOKUP(CONCATENATE($A7,G$2),Исходный!$A$3:$G$3000,5,FALSE),"---"))</f>
        <v>---</v>
      </c>
      <c r="H7" s="141">
        <f>IF(IFERROR(VLOOKUP(CONCATENATE($A7,H$2),Исходный!$A$3:$G$3000,5,FALSE),FALSE)=0,"-",IFERROR(VLOOKUP(CONCATENATE($A7,H$2),Исходный!$A$3:$G$3000,5,FALSE),"---"))</f>
        <v>7</v>
      </c>
      <c r="I7" s="141" t="str">
        <f>IF(IFERROR(VLOOKUP(CONCATENATE($A7,I$2),Исходный!$A$3:$G$3000,5,FALSE),FALSE)=0,"-",IFERROR(VLOOKUP(CONCATENATE($A7,I$2),Исходный!$A$3:$G$3000,5,FALSE),"---"))</f>
        <v>-</v>
      </c>
      <c r="J7" s="141" t="str">
        <f>IF(IFERROR(VLOOKUP(CONCATENATE($A7,J$2),Исходный!$A$3:$G$3000,5,FALSE),FALSE)=0,"-",IFERROR(VLOOKUP(CONCATENATE($A7,J$2),Исходный!$A$3:$G$3000,5,FALSE),"---"))</f>
        <v>---</v>
      </c>
      <c r="K7" s="141" t="str">
        <f>IF(IFERROR(VLOOKUP(CONCATENATE($A7,K$2),Исходный!$A$3:$G$3000,5,FALSE),FALSE)=0,"-",IFERROR(VLOOKUP(CONCATENATE($A7,K$2),Исходный!$A$3:$G$3000,5,FALSE),"---"))</f>
        <v>---</v>
      </c>
      <c r="L7" s="141">
        <f>IF(IFERROR(VLOOKUP(CONCATENATE($A7,L$2),Исходный!$A$3:$G$3000,5,FALSE),FALSE)=0,"-",IFERROR(VLOOKUP(CONCATENATE($A7,L$2),Исходный!$A$3:$G$3000,5,FALSE),"---"))</f>
        <v>7</v>
      </c>
      <c r="M7" s="141" t="str">
        <f>IF(IFERROR(VLOOKUP(CONCATENATE($A7,M$2),Исходный!$A$3:$G$3000,5,FALSE),FALSE)=0,"-",IFERROR(VLOOKUP(CONCATENATE($A7,M$2),Исходный!$A$3:$G$3000,5,FALSE),"---"))</f>
        <v>---</v>
      </c>
      <c r="N7" s="141" t="str">
        <f>IF(IFERROR(VLOOKUP(CONCATENATE($A7,N$2),Исходный!$A$3:$G$3000,5,FALSE),FALSE)=0,"-",IFERROR(VLOOKUP(CONCATENATE($A7,N$2),Исходный!$A$3:$G$3000,5,FALSE),"---"))</f>
        <v>---</v>
      </c>
      <c r="O7" s="141">
        <f>IF(IFERROR(VLOOKUP(CONCATENATE($A7,O$2),Исходный!$A$3:$G$3000,5,FALSE),FALSE)=0,"-",IFERROR(VLOOKUP(CONCATENATE($A7,O$2),Исходный!$A$3:$G$3000,5,FALSE),"---"))</f>
        <v>8</v>
      </c>
      <c r="P7" s="141">
        <f>IF(IFERROR(VLOOKUP(CONCATENATE($A7,P$2),Исходный!$A$3:$G$3000,5,FALSE),FALSE)=0,"-",IFERROR(VLOOKUP(CONCATENATE($A7,P$2),Исходный!$A$3:$G$3000,5,FALSE),"---"))</f>
        <v>7</v>
      </c>
      <c r="Q7" s="141" t="str">
        <f>IF(IFERROR(VLOOKUP(CONCATENATE($A7,Q$2),Исходный!$A$3:$G$3000,5,FALSE),FALSE)=0,"-",IFERROR(VLOOKUP(CONCATENATE($A7,Q$2),Исходный!$A$3:$G$3000,5,FALSE),"---"))</f>
        <v>---</v>
      </c>
      <c r="R7" s="141">
        <f>IF(IFERROR(VLOOKUP(CONCATENATE($A7,R$2),Исходный!$A$3:$G$3000,5,FALSE),FALSE)=0,"-",IFERROR(VLOOKUP(CONCATENATE($A7,R$2),Исходный!$A$3:$G$3000,5,FALSE),"---"))</f>
        <v>7</v>
      </c>
      <c r="S7" s="62">
        <f t="shared" si="0"/>
        <v>6</v>
      </c>
      <c r="T7" s="184">
        <f t="shared" si="6"/>
        <v>5</v>
      </c>
      <c r="U7" s="184">
        <f t="shared" si="7"/>
        <v>8</v>
      </c>
      <c r="V7" s="146">
        <f t="shared" si="1"/>
        <v>6.8333393343667463</v>
      </c>
      <c r="W7" s="146">
        <f t="shared" si="8"/>
        <v>7.0000060010334133</v>
      </c>
      <c r="X7" s="62">
        <f t="shared" si="9"/>
        <v>6</v>
      </c>
      <c r="Y7" s="146">
        <f t="shared" si="2"/>
        <v>0.9666666666666629</v>
      </c>
      <c r="Z7">
        <f t="shared" si="3"/>
        <v>26</v>
      </c>
      <c r="AA7">
        <f t="shared" si="4"/>
        <v>26</v>
      </c>
      <c r="AB7" t="str">
        <f t="shared" si="5"/>
        <v>Ванягин Александр Александрович</v>
      </c>
    </row>
    <row r="8" spans="1:28">
      <c r="A8" s="166">
        <f>классы!B426</f>
        <v>33</v>
      </c>
      <c r="B8" s="166" t="str">
        <f>классы!C426</f>
        <v>Батищев Сергей Николаевич</v>
      </c>
      <c r="C8" s="141" t="str">
        <f>IF(IFERROR(VLOOKUP(CONCATENATE($A8,C$2),Исходный!$A$3:$G$3000,5,FALSE),FALSE)=0,"-",IFERROR(VLOOKUP(CONCATENATE($A8,C$2),Исходный!$A$3:$G$3000,5,FALSE),"---"))</f>
        <v>---</v>
      </c>
      <c r="D8" s="141" t="str">
        <f>IF(IFERROR(VLOOKUP(CONCATENATE($A8,D$2),Исходный!$A$3:$G$3000,5,FALSE),FALSE)=0,"-",IFERROR(VLOOKUP(CONCATENATE($A8,D$2),Исходный!$A$3:$G$3000,5,FALSE),"---"))</f>
        <v>-</v>
      </c>
      <c r="E8" s="141" t="str">
        <f>IF(IFERROR(VLOOKUP(CONCATENATE($A8,E$2),Исходный!$A$3:$G$3000,5,FALSE),FALSE)=0,"-",IFERROR(VLOOKUP(CONCATENATE($A8,E$2),Исходный!$A$3:$G$3000,5,FALSE),"---"))</f>
        <v>---</v>
      </c>
      <c r="F8" s="141" t="str">
        <f>IF(IFERROR(VLOOKUP(CONCATENATE($A8,F$2),Исходный!$A$3:$G$3000,5,FALSE),FALSE)=0,"-",IFERROR(VLOOKUP(CONCATENATE($A8,F$2),Исходный!$A$3:$G$3000,5,FALSE),"---"))</f>
        <v>---</v>
      </c>
      <c r="G8" s="141" t="str">
        <f>IF(IFERROR(VLOOKUP(CONCATENATE($A8,G$2),Исходный!$A$3:$G$3000,5,FALSE),FALSE)=0,"-",IFERROR(VLOOKUP(CONCATENATE($A8,G$2),Исходный!$A$3:$G$3000,5,FALSE),"---"))</f>
        <v>-</v>
      </c>
      <c r="H8" s="141" t="str">
        <f>IF(IFERROR(VLOOKUP(CONCATENATE($A8,H$2),Исходный!$A$3:$G$3000,5,FALSE),FALSE)=0,"-",IFERROR(VLOOKUP(CONCATENATE($A8,H$2),Исходный!$A$3:$G$3000,5,FALSE),"---"))</f>
        <v>-</v>
      </c>
      <c r="I8" s="141" t="str">
        <f>IF(IFERROR(VLOOKUP(CONCATENATE($A8,I$2),Исходный!$A$3:$G$3000,5,FALSE),FALSE)=0,"-",IFERROR(VLOOKUP(CONCATENATE($A8,I$2),Исходный!$A$3:$G$3000,5,FALSE),"---"))</f>
        <v>-</v>
      </c>
      <c r="J8" s="141" t="str">
        <f>IF(IFERROR(VLOOKUP(CONCATENATE($A8,J$2),Исходный!$A$3:$G$3000,5,FALSE),FALSE)=0,"-",IFERROR(VLOOKUP(CONCATENATE($A8,J$2),Исходный!$A$3:$G$3000,5,FALSE),"---"))</f>
        <v>---</v>
      </c>
      <c r="K8" s="141" t="str">
        <f>IF(IFERROR(VLOOKUP(CONCATENATE($A8,K$2),Исходный!$A$3:$G$3000,5,FALSE),FALSE)=0,"-",IFERROR(VLOOKUP(CONCATENATE($A8,K$2),Исходный!$A$3:$G$3000,5,FALSE),"---"))</f>
        <v>---</v>
      </c>
      <c r="L8" s="141" t="str">
        <f>IF(IFERROR(VLOOKUP(CONCATENATE($A8,L$2),Исходный!$A$3:$G$3000,5,FALSE),FALSE)=0,"-",IFERROR(VLOOKUP(CONCATENATE($A8,L$2),Исходный!$A$3:$G$3000,5,FALSE),"---"))</f>
        <v>-</v>
      </c>
      <c r="M8" s="141" t="str">
        <f>IF(IFERROR(VLOOKUP(CONCATENATE($A8,M$2),Исходный!$A$3:$G$3000,5,FALSE),FALSE)=0,"-",IFERROR(VLOOKUP(CONCATENATE($A8,M$2),Исходный!$A$3:$G$3000,5,FALSE),"---"))</f>
        <v>-</v>
      </c>
      <c r="N8" s="141" t="str">
        <f>IF(IFERROR(VLOOKUP(CONCATENATE($A8,N$2),Исходный!$A$3:$G$3000,5,FALSE),FALSE)=0,"-",IFERROR(VLOOKUP(CONCATENATE($A8,N$2),Исходный!$A$3:$G$3000,5,FALSE),"---"))</f>
        <v>---</v>
      </c>
      <c r="O8" s="141" t="str">
        <f>IF(IFERROR(VLOOKUP(CONCATENATE($A8,O$2),Исходный!$A$3:$G$3000,5,FALSE),FALSE)=0,"-",IFERROR(VLOOKUP(CONCATENATE($A8,O$2),Исходный!$A$3:$G$3000,5,FALSE),"---"))</f>
        <v>-</v>
      </c>
      <c r="P8" s="141" t="str">
        <f>IF(IFERROR(VLOOKUP(CONCATENATE($A8,P$2),Исходный!$A$3:$G$3000,5,FALSE),FALSE)=0,"-",IFERROR(VLOOKUP(CONCATENATE($A8,P$2),Исходный!$A$3:$G$3000,5,FALSE),"---"))</f>
        <v>-</v>
      </c>
      <c r="Q8" s="141" t="str">
        <f>IF(IFERROR(VLOOKUP(CONCATENATE($A8,Q$2),Исходный!$A$3:$G$3000,5,FALSE),FALSE)=0,"-",IFERROR(VLOOKUP(CONCATENATE($A8,Q$2),Исходный!$A$3:$G$3000,5,FALSE),"---"))</f>
        <v>---</v>
      </c>
      <c r="R8" s="141" t="str">
        <f>IF(IFERROR(VLOOKUP(CONCATENATE($A8,R$2),Исходный!$A$3:$G$3000,5,FALSE),FALSE)=0,"-",IFERROR(VLOOKUP(CONCATENATE($A8,R$2),Исходный!$A$3:$G$3000,5,FALSE),"---"))</f>
        <v>-</v>
      </c>
      <c r="S8" s="62">
        <f t="shared" si="0"/>
        <v>0</v>
      </c>
      <c r="T8" s="184">
        <f t="shared" si="6"/>
        <v>0</v>
      </c>
      <c r="U8" s="184">
        <f t="shared" si="7"/>
        <v>0</v>
      </c>
      <c r="V8" s="146" t="str">
        <f t="shared" si="1"/>
        <v>-</v>
      </c>
      <c r="W8" s="146" t="str">
        <f t="shared" si="8"/>
        <v>-</v>
      </c>
      <c r="X8" s="62" t="str">
        <f t="shared" si="9"/>
        <v>-</v>
      </c>
      <c r="Y8" s="146" t="str">
        <f t="shared" si="2"/>
        <v>0</v>
      </c>
      <c r="Z8">
        <f t="shared" si="3"/>
        <v>33</v>
      </c>
      <c r="AA8">
        <f t="shared" si="4"/>
        <v>33</v>
      </c>
      <c r="AB8" t="str">
        <f t="shared" si="5"/>
        <v>Батищев Сергей Николаевич</v>
      </c>
    </row>
    <row r="9" spans="1:28">
      <c r="A9" s="166">
        <f>классы!B427</f>
        <v>42</v>
      </c>
      <c r="B9" s="166" t="str">
        <f>классы!C427</f>
        <v>Василий Буз</v>
      </c>
      <c r="C9" s="141">
        <f>IF(IFERROR(VLOOKUP(CONCATENATE($A9,C$2),Исходный!$A$3:$G$3000,5,FALSE),FALSE)=0,"-",IFERROR(VLOOKUP(CONCATENATE($A9,C$2),Исходный!$A$3:$G$3000,5,FALSE),"---"))</f>
        <v>11</v>
      </c>
      <c r="D9" s="141">
        <f>IF(IFERROR(VLOOKUP(CONCATENATE($A9,D$2),Исходный!$A$3:$G$3000,5,FALSE),FALSE)=0,"-",IFERROR(VLOOKUP(CONCATENATE($A9,D$2),Исходный!$A$3:$G$3000,5,FALSE),"---"))</f>
        <v>11</v>
      </c>
      <c r="E9" s="141" t="str">
        <f>IF(IFERROR(VLOOKUP(CONCATENATE($A9,E$2),Исходный!$A$3:$G$3000,5,FALSE),FALSE)=0,"-",IFERROR(VLOOKUP(CONCATENATE($A9,E$2),Исходный!$A$3:$G$3000,5,FALSE),"---"))</f>
        <v>---</v>
      </c>
      <c r="F9" s="141" t="str">
        <f>IF(IFERROR(VLOOKUP(CONCATENATE($A9,F$2),Исходный!$A$3:$G$3000,5,FALSE),FALSE)=0,"-",IFERROR(VLOOKUP(CONCATENATE($A9,F$2),Исходный!$A$3:$G$3000,5,FALSE),"---"))</f>
        <v>---</v>
      </c>
      <c r="G9" s="141">
        <f>IF(IFERROR(VLOOKUP(CONCATENATE($A9,G$2),Исходный!$A$3:$G$3000,5,FALSE),FALSE)=0,"-",IFERROR(VLOOKUP(CONCATENATE($A9,G$2),Исходный!$A$3:$G$3000,5,FALSE),"---"))</f>
        <v>12</v>
      </c>
      <c r="H9" s="141">
        <f>IF(IFERROR(VLOOKUP(CONCATENATE($A9,H$2),Исходный!$A$3:$G$3000,5,FALSE),FALSE)=0,"-",IFERROR(VLOOKUP(CONCATENATE($A9,H$2),Исходный!$A$3:$G$3000,5,FALSE),"---"))</f>
        <v>12</v>
      </c>
      <c r="I9" s="141" t="str">
        <f>IF(IFERROR(VLOOKUP(CONCATENATE($A9,I$2),Исходный!$A$3:$G$3000,5,FALSE),FALSE)=0,"-",IFERROR(VLOOKUP(CONCATENATE($A9,I$2),Исходный!$A$3:$G$3000,5,FALSE),"---"))</f>
        <v>-</v>
      </c>
      <c r="J9" s="141" t="str">
        <f>IF(IFERROR(VLOOKUP(CONCATENATE($A9,J$2),Исходный!$A$3:$G$3000,5,FALSE),FALSE)=0,"-",IFERROR(VLOOKUP(CONCATENATE($A9,J$2),Исходный!$A$3:$G$3000,5,FALSE),"---"))</f>
        <v>---</v>
      </c>
      <c r="K9" s="141" t="str">
        <f>IF(IFERROR(VLOOKUP(CONCATENATE($A9,K$2),Исходный!$A$3:$G$3000,5,FALSE),FALSE)=0,"-",IFERROR(VLOOKUP(CONCATENATE($A9,K$2),Исходный!$A$3:$G$3000,5,FALSE),"---"))</f>
        <v>---</v>
      </c>
      <c r="L9" s="141">
        <f>IF(IFERROR(VLOOKUP(CONCATENATE($A9,L$2),Исходный!$A$3:$G$3000,5,FALSE),FALSE)=0,"-",IFERROR(VLOOKUP(CONCATENATE($A9,L$2),Исходный!$A$3:$G$3000,5,FALSE),"---"))</f>
        <v>10</v>
      </c>
      <c r="M9" s="141">
        <f>IF(IFERROR(VLOOKUP(CONCATENATE($A9,M$2),Исходный!$A$3:$G$3000,5,FALSE),FALSE)=0,"-",IFERROR(VLOOKUP(CONCATENATE($A9,M$2),Исходный!$A$3:$G$3000,5,FALSE),"---"))</f>
        <v>10</v>
      </c>
      <c r="N9" s="141" t="str">
        <f>IF(IFERROR(VLOOKUP(CONCATENATE($A9,N$2),Исходный!$A$3:$G$3000,5,FALSE),FALSE)=0,"-",IFERROR(VLOOKUP(CONCATENATE($A9,N$2),Исходный!$A$3:$G$3000,5,FALSE),"---"))</f>
        <v>---</v>
      </c>
      <c r="O9" s="141">
        <f>IF(IFERROR(VLOOKUP(CONCATENATE($A9,O$2),Исходный!$A$3:$G$3000,5,FALSE),FALSE)=0,"-",IFERROR(VLOOKUP(CONCATENATE($A9,O$2),Исходный!$A$3:$G$3000,5,FALSE),"---"))</f>
        <v>10</v>
      </c>
      <c r="P9" s="141">
        <f>IF(IFERROR(VLOOKUP(CONCATENATE($A9,P$2),Исходный!$A$3:$G$3000,5,FALSE),FALSE)=0,"-",IFERROR(VLOOKUP(CONCATENATE($A9,P$2),Исходный!$A$3:$G$3000,5,FALSE),"---"))</f>
        <v>8</v>
      </c>
      <c r="Q9" s="141" t="str">
        <f>IF(IFERROR(VLOOKUP(CONCATENATE($A9,Q$2),Исходный!$A$3:$G$3000,5,FALSE),FALSE)=0,"-",IFERROR(VLOOKUP(CONCATENATE($A9,Q$2),Исходный!$A$3:$G$3000,5,FALSE),"---"))</f>
        <v>---</v>
      </c>
      <c r="R9" s="141" t="str">
        <f>IF(IFERROR(VLOOKUP(CONCATENATE($A9,R$2),Исходный!$A$3:$G$3000,5,FALSE),FALSE)=0,"-",IFERROR(VLOOKUP(CONCATENATE($A9,R$2),Исходный!$A$3:$G$3000,5,FALSE),"---"))</f>
        <v>---</v>
      </c>
      <c r="S9" s="62">
        <f t="shared" si="0"/>
        <v>8</v>
      </c>
      <c r="T9" s="184">
        <f t="shared" si="6"/>
        <v>8</v>
      </c>
      <c r="U9" s="184">
        <f t="shared" si="7"/>
        <v>12</v>
      </c>
      <c r="V9" s="146">
        <f t="shared" si="1"/>
        <v>10.500008000582993</v>
      </c>
      <c r="W9" s="146">
        <f t="shared" si="8"/>
        <v>10.666674667249659</v>
      </c>
      <c r="X9" s="62">
        <f t="shared" si="9"/>
        <v>2</v>
      </c>
      <c r="Y9" s="146">
        <f t="shared" si="2"/>
        <v>1.7142857142857142</v>
      </c>
      <c r="Z9">
        <f t="shared" si="3"/>
        <v>42</v>
      </c>
      <c r="AA9">
        <f t="shared" si="4"/>
        <v>42</v>
      </c>
      <c r="AB9" t="str">
        <f t="shared" si="5"/>
        <v>Василий Буз</v>
      </c>
    </row>
    <row r="10" spans="1:28">
      <c r="A10" s="166">
        <f>классы!B428</f>
        <v>46</v>
      </c>
      <c r="B10" s="166" t="str">
        <f>классы!C428</f>
        <v>Симонова Елена Ивановна</v>
      </c>
      <c r="C10" s="141" t="str">
        <f>IF(IFERROR(VLOOKUP(CONCATENATE($A10,C$2),Исходный!$A$3:$G$3000,5,FALSE),FALSE)=0,"-",IFERROR(VLOOKUP(CONCATENATE($A10,C$2),Исходный!$A$3:$G$3000,5,FALSE),"---"))</f>
        <v>---</v>
      </c>
      <c r="D10" s="141" t="str">
        <f>IF(IFERROR(VLOOKUP(CONCATENATE($A10,D$2),Исходный!$A$3:$G$3000,5,FALSE),FALSE)=0,"-",IFERROR(VLOOKUP(CONCATENATE($A10,D$2),Исходный!$A$3:$G$3000,5,FALSE),"---"))</f>
        <v>-</v>
      </c>
      <c r="E10" s="141" t="str">
        <f>IF(IFERROR(VLOOKUP(CONCATENATE($A10,E$2),Исходный!$A$3:$G$3000,5,FALSE),FALSE)=0,"-",IFERROR(VLOOKUP(CONCATENATE($A10,E$2),Исходный!$A$3:$G$3000,5,FALSE),"---"))</f>
        <v>---</v>
      </c>
      <c r="F10" s="141" t="str">
        <f>IF(IFERROR(VLOOKUP(CONCATENATE($A10,F$2),Исходный!$A$3:$G$3000,5,FALSE),FALSE)=0,"-",IFERROR(VLOOKUP(CONCATENATE($A10,F$2),Исходный!$A$3:$G$3000,5,FALSE),"---"))</f>
        <v>---</v>
      </c>
      <c r="G10" s="141" t="str">
        <f>IF(IFERROR(VLOOKUP(CONCATENATE($A10,G$2),Исходный!$A$3:$G$3000,5,FALSE),FALSE)=0,"-",IFERROR(VLOOKUP(CONCATENATE($A10,G$2),Исходный!$A$3:$G$3000,5,FALSE),"---"))</f>
        <v>-</v>
      </c>
      <c r="H10" s="141" t="str">
        <f>IF(IFERROR(VLOOKUP(CONCATENATE($A10,H$2),Исходный!$A$3:$G$3000,5,FALSE),FALSE)=0,"-",IFERROR(VLOOKUP(CONCATENATE($A10,H$2),Исходный!$A$3:$G$3000,5,FALSE),"---"))</f>
        <v>-</v>
      </c>
      <c r="I10" s="141" t="str">
        <f>IF(IFERROR(VLOOKUP(CONCATENATE($A10,I$2),Исходный!$A$3:$G$3000,5,FALSE),FALSE)=0,"-",IFERROR(VLOOKUP(CONCATENATE($A10,I$2),Исходный!$A$3:$G$3000,5,FALSE),"---"))</f>
        <v>-</v>
      </c>
      <c r="J10" s="141" t="str">
        <f>IF(IFERROR(VLOOKUP(CONCATENATE($A10,J$2),Исходный!$A$3:$G$3000,5,FALSE),FALSE)=0,"-",IFERROR(VLOOKUP(CONCATENATE($A10,J$2),Исходный!$A$3:$G$3000,5,FALSE),"---"))</f>
        <v>---</v>
      </c>
      <c r="K10" s="141" t="str">
        <f>IF(IFERROR(VLOOKUP(CONCATENATE($A10,K$2),Исходный!$A$3:$G$3000,5,FALSE),FALSE)=0,"-",IFERROR(VLOOKUP(CONCATENATE($A10,K$2),Исходный!$A$3:$G$3000,5,FALSE),"---"))</f>
        <v>---</v>
      </c>
      <c r="L10" s="141" t="str">
        <f>IF(IFERROR(VLOOKUP(CONCATENATE($A10,L$2),Исходный!$A$3:$G$3000,5,FALSE),FALSE)=0,"-",IFERROR(VLOOKUP(CONCATENATE($A10,L$2),Исходный!$A$3:$G$3000,5,FALSE),"---"))</f>
        <v>---</v>
      </c>
      <c r="M10" s="141" t="str">
        <f>IF(IFERROR(VLOOKUP(CONCATENATE($A10,M$2),Исходный!$A$3:$G$3000,5,FALSE),FALSE)=0,"-",IFERROR(VLOOKUP(CONCATENATE($A10,M$2),Исходный!$A$3:$G$3000,5,FALSE),"---"))</f>
        <v>-</v>
      </c>
      <c r="N10" s="141" t="str">
        <f>IF(IFERROR(VLOOKUP(CONCATENATE($A10,N$2),Исходный!$A$3:$G$3000,5,FALSE),FALSE)=0,"-",IFERROR(VLOOKUP(CONCATENATE($A10,N$2),Исходный!$A$3:$G$3000,5,FALSE),"---"))</f>
        <v>---</v>
      </c>
      <c r="O10" s="141" t="str">
        <f>IF(IFERROR(VLOOKUP(CONCATENATE($A10,O$2),Исходный!$A$3:$G$3000,5,FALSE),FALSE)=0,"-",IFERROR(VLOOKUP(CONCATENATE($A10,O$2),Исходный!$A$3:$G$3000,5,FALSE),"---"))</f>
        <v>-</v>
      </c>
      <c r="P10" s="141" t="str">
        <f>IF(IFERROR(VLOOKUP(CONCATENATE($A10,P$2),Исходный!$A$3:$G$3000,5,FALSE),FALSE)=0,"-",IFERROR(VLOOKUP(CONCATENATE($A10,P$2),Исходный!$A$3:$G$3000,5,FALSE),"---"))</f>
        <v>-</v>
      </c>
      <c r="Q10" s="141" t="str">
        <f>IF(IFERROR(VLOOKUP(CONCATENATE($A10,Q$2),Исходный!$A$3:$G$3000,5,FALSE),FALSE)=0,"-",IFERROR(VLOOKUP(CONCATENATE($A10,Q$2),Исходный!$A$3:$G$3000,5,FALSE),"---"))</f>
        <v>---</v>
      </c>
      <c r="R10" s="141" t="str">
        <f>IF(IFERROR(VLOOKUP(CONCATENATE($A10,R$2),Исходный!$A$3:$G$3000,5,FALSE),FALSE)=0,"-",IFERROR(VLOOKUP(CONCATENATE($A10,R$2),Исходный!$A$3:$G$3000,5,FALSE),"---"))</f>
        <v>-</v>
      </c>
      <c r="S10" s="62">
        <f t="shared" si="0"/>
        <v>0</v>
      </c>
      <c r="T10" s="184">
        <f t="shared" si="6"/>
        <v>0</v>
      </c>
      <c r="U10" s="184">
        <f t="shared" si="7"/>
        <v>0</v>
      </c>
      <c r="V10" s="146" t="str">
        <f t="shared" si="1"/>
        <v>-</v>
      </c>
      <c r="W10" s="146" t="str">
        <f t="shared" si="8"/>
        <v>-</v>
      </c>
      <c r="X10" s="62" t="str">
        <f t="shared" si="9"/>
        <v>-</v>
      </c>
      <c r="Y10" s="146" t="str">
        <f t="shared" si="2"/>
        <v>0</v>
      </c>
      <c r="Z10">
        <f t="shared" si="3"/>
        <v>46</v>
      </c>
      <c r="AA10">
        <f t="shared" si="4"/>
        <v>46</v>
      </c>
      <c r="AB10" t="str">
        <f t="shared" si="5"/>
        <v>Симонова Елена Ивановна</v>
      </c>
    </row>
    <row r="11" spans="1:28">
      <c r="A11" s="166">
        <f>классы!B429</f>
        <v>56</v>
      </c>
      <c r="B11" s="166" t="str">
        <f>классы!C429</f>
        <v>Кондрашов Сергей</v>
      </c>
      <c r="C11" s="141">
        <f>IF(IFERROR(VLOOKUP(CONCATENATE($A11,C$2),Исходный!$A$3:$G$3000,5,FALSE),FALSE)=0,"-",IFERROR(VLOOKUP(CONCATENATE($A11,C$2),Исходный!$A$3:$G$3000,5,FALSE),"---"))</f>
        <v>9</v>
      </c>
      <c r="D11" s="141">
        <f>IF(IFERROR(VLOOKUP(CONCATENATE($A11,D$2),Исходный!$A$3:$G$3000,5,FALSE),FALSE)=0,"-",IFERROR(VLOOKUP(CONCATENATE($A11,D$2),Исходный!$A$3:$G$3000,5,FALSE),"---"))</f>
        <v>10</v>
      </c>
      <c r="E11" s="141" t="str">
        <f>IF(IFERROR(VLOOKUP(CONCATENATE($A11,E$2),Исходный!$A$3:$G$3000,5,FALSE),FALSE)=0,"-",IFERROR(VLOOKUP(CONCATENATE($A11,E$2),Исходный!$A$3:$G$3000,5,FALSE),"---"))</f>
        <v>---</v>
      </c>
      <c r="F11" s="141" t="str">
        <f>IF(IFERROR(VLOOKUP(CONCATENATE($A11,F$2),Исходный!$A$3:$G$3000,5,FALSE),FALSE)=0,"-",IFERROR(VLOOKUP(CONCATENATE($A11,F$2),Исходный!$A$3:$G$3000,5,FALSE),"---"))</f>
        <v>---</v>
      </c>
      <c r="G11" s="141">
        <f>IF(IFERROR(VLOOKUP(CONCATENATE($A11,G$2),Исходный!$A$3:$G$3000,5,FALSE),FALSE)=0,"-",IFERROR(VLOOKUP(CONCATENATE($A11,G$2),Исходный!$A$3:$G$3000,5,FALSE),"---"))</f>
        <v>9</v>
      </c>
      <c r="H11" s="141">
        <f>IF(IFERROR(VLOOKUP(CONCATENATE($A11,H$2),Исходный!$A$3:$G$3000,5,FALSE),FALSE)=0,"-",IFERROR(VLOOKUP(CONCATENATE($A11,H$2),Исходный!$A$3:$G$3000,5,FALSE),"---"))</f>
        <v>9</v>
      </c>
      <c r="I11" s="141" t="str">
        <f>IF(IFERROR(VLOOKUP(CONCATENATE($A11,I$2),Исходный!$A$3:$G$3000,5,FALSE),FALSE)=0,"-",IFERROR(VLOOKUP(CONCATENATE($A11,I$2),Исходный!$A$3:$G$3000,5,FALSE),"---"))</f>
        <v>-</v>
      </c>
      <c r="J11" s="141" t="str">
        <f>IF(IFERROR(VLOOKUP(CONCATENATE($A11,J$2),Исходный!$A$3:$G$3000,5,FALSE),FALSE)=0,"-",IFERROR(VLOOKUP(CONCATENATE($A11,J$2),Исходный!$A$3:$G$3000,5,FALSE),"---"))</f>
        <v>---</v>
      </c>
      <c r="K11" s="141" t="str">
        <f>IF(IFERROR(VLOOKUP(CONCATENATE($A11,K$2),Исходный!$A$3:$G$3000,5,FALSE),FALSE)=0,"-",IFERROR(VLOOKUP(CONCATENATE($A11,K$2),Исходный!$A$3:$G$3000,5,FALSE),"---"))</f>
        <v>---</v>
      </c>
      <c r="L11" s="141">
        <f>IF(IFERROR(VLOOKUP(CONCATENATE($A11,L$2),Исходный!$A$3:$G$3000,5,FALSE),FALSE)=0,"-",IFERROR(VLOOKUP(CONCATENATE($A11,L$2),Исходный!$A$3:$G$3000,5,FALSE),"---"))</f>
        <v>10</v>
      </c>
      <c r="M11" s="141">
        <f>IF(IFERROR(VLOOKUP(CONCATENATE($A11,M$2),Исходный!$A$3:$G$3000,5,FALSE),FALSE)=0,"-",IFERROR(VLOOKUP(CONCATENATE($A11,M$2),Исходный!$A$3:$G$3000,5,FALSE),"---"))</f>
        <v>10</v>
      </c>
      <c r="N11" s="141" t="str">
        <f>IF(IFERROR(VLOOKUP(CONCATENATE($A11,N$2),Исходный!$A$3:$G$3000,5,FALSE),FALSE)=0,"-",IFERROR(VLOOKUP(CONCATENATE($A11,N$2),Исходный!$A$3:$G$3000,5,FALSE),"---"))</f>
        <v>---</v>
      </c>
      <c r="O11" s="141">
        <f>IF(IFERROR(VLOOKUP(CONCATENATE($A11,O$2),Исходный!$A$3:$G$3000,5,FALSE),FALSE)=0,"-",IFERROR(VLOOKUP(CONCATENATE($A11,O$2),Исходный!$A$3:$G$3000,5,FALSE),"---"))</f>
        <v>9</v>
      </c>
      <c r="P11" s="141">
        <f>IF(IFERROR(VLOOKUP(CONCATENATE($A11,P$2),Исходный!$A$3:$G$3000,5,FALSE),FALSE)=0,"-",IFERROR(VLOOKUP(CONCATENATE($A11,P$2),Исходный!$A$3:$G$3000,5,FALSE),"---"))</f>
        <v>8</v>
      </c>
      <c r="Q11" s="141" t="str">
        <f>IF(IFERROR(VLOOKUP(CONCATENATE($A11,Q$2),Исходный!$A$3:$G$3000,5,FALSE),FALSE)=0,"-",IFERROR(VLOOKUP(CONCATENATE($A11,Q$2),Исходный!$A$3:$G$3000,5,FALSE),"---"))</f>
        <v>---</v>
      </c>
      <c r="R11" s="141" t="str">
        <f>IF(IFERROR(VLOOKUP(CONCATENATE($A11,R$2),Исходный!$A$3:$G$3000,5,FALSE),FALSE)=0,"-",IFERROR(VLOOKUP(CONCATENATE($A11,R$2),Исходный!$A$3:$G$3000,5,FALSE),"---"))</f>
        <v>---</v>
      </c>
      <c r="S11" s="62">
        <f t="shared" si="0"/>
        <v>8</v>
      </c>
      <c r="T11" s="184">
        <f t="shared" si="6"/>
        <v>8</v>
      </c>
      <c r="U11" s="184">
        <f t="shared" si="7"/>
        <v>10</v>
      </c>
      <c r="V11" s="146">
        <f t="shared" si="1"/>
        <v>9.250008001996008</v>
      </c>
      <c r="W11" s="146">
        <f t="shared" si="8"/>
        <v>9.333341335329342</v>
      </c>
      <c r="X11" s="62">
        <f t="shared" si="9"/>
        <v>4</v>
      </c>
      <c r="Y11" s="146">
        <f t="shared" si="2"/>
        <v>0.5</v>
      </c>
      <c r="Z11">
        <f t="shared" si="3"/>
        <v>56</v>
      </c>
      <c r="AA11">
        <f t="shared" si="4"/>
        <v>56</v>
      </c>
      <c r="AB11" t="str">
        <f t="shared" si="5"/>
        <v>Кондрашов Сергей</v>
      </c>
    </row>
    <row r="12" spans="1:28">
      <c r="A12" s="166">
        <f>классы!B430</f>
        <v>60</v>
      </c>
      <c r="B12" s="166" t="str">
        <f>классы!C430</f>
        <v>Смирнов Андрей Юрьевич</v>
      </c>
      <c r="C12" s="141" t="str">
        <f>IF(IFERROR(VLOOKUP(CONCATENATE($A12,C$2),Исходный!$A$3:$G$3000,5,FALSE),FALSE)=0,"-",IFERROR(VLOOKUP(CONCATENATE($A12,C$2),Исходный!$A$3:$G$3000,5,FALSE),"---"))</f>
        <v>---</v>
      </c>
      <c r="D12" s="141" t="str">
        <f>IF(IFERROR(VLOOKUP(CONCATENATE($A12,D$2),Исходный!$A$3:$G$3000,5,FALSE),FALSE)=0,"-",IFERROR(VLOOKUP(CONCATENATE($A12,D$2),Исходный!$A$3:$G$3000,5,FALSE),"---"))</f>
        <v>-</v>
      </c>
      <c r="E12" s="141" t="str">
        <f>IF(IFERROR(VLOOKUP(CONCATENATE($A12,E$2),Исходный!$A$3:$G$3000,5,FALSE),FALSE)=0,"-",IFERROR(VLOOKUP(CONCATENATE($A12,E$2),Исходный!$A$3:$G$3000,5,FALSE),"---"))</f>
        <v>---</v>
      </c>
      <c r="F12" s="141" t="str">
        <f>IF(IFERROR(VLOOKUP(CONCATENATE($A12,F$2),Исходный!$A$3:$G$3000,5,FALSE),FALSE)=0,"-",IFERROR(VLOOKUP(CONCATENATE($A12,F$2),Исходный!$A$3:$G$3000,5,FALSE),"---"))</f>
        <v>---</v>
      </c>
      <c r="G12" s="141" t="str">
        <f>IF(IFERROR(VLOOKUP(CONCATENATE($A12,G$2),Исходный!$A$3:$G$3000,5,FALSE),FALSE)=0,"-",IFERROR(VLOOKUP(CONCATENATE($A12,G$2),Исходный!$A$3:$G$3000,5,FALSE),"---"))</f>
        <v>-</v>
      </c>
      <c r="H12" s="141" t="str">
        <f>IF(IFERROR(VLOOKUP(CONCATENATE($A12,H$2),Исходный!$A$3:$G$3000,5,FALSE),FALSE)=0,"-",IFERROR(VLOOKUP(CONCATENATE($A12,H$2),Исходный!$A$3:$G$3000,5,FALSE),"---"))</f>
        <v>-</v>
      </c>
      <c r="I12" s="141" t="str">
        <f>IF(IFERROR(VLOOKUP(CONCATENATE($A12,I$2),Исходный!$A$3:$G$3000,5,FALSE),FALSE)=0,"-",IFERROR(VLOOKUP(CONCATENATE($A12,I$2),Исходный!$A$3:$G$3000,5,FALSE),"---"))</f>
        <v>-</v>
      </c>
      <c r="J12" s="141" t="str">
        <f>IF(IFERROR(VLOOKUP(CONCATENATE($A12,J$2),Исходный!$A$3:$G$3000,5,FALSE),FALSE)=0,"-",IFERROR(VLOOKUP(CONCATENATE($A12,J$2),Исходный!$A$3:$G$3000,5,FALSE),"---"))</f>
        <v>---</v>
      </c>
      <c r="K12" s="141" t="str">
        <f>IF(IFERROR(VLOOKUP(CONCATENATE($A12,K$2),Исходный!$A$3:$G$3000,5,FALSE),FALSE)=0,"-",IFERROR(VLOOKUP(CONCATENATE($A12,K$2),Исходный!$A$3:$G$3000,5,FALSE),"---"))</f>
        <v>---</v>
      </c>
      <c r="L12" s="141" t="str">
        <f>IF(IFERROR(VLOOKUP(CONCATENATE($A12,L$2),Исходный!$A$3:$G$3000,5,FALSE),FALSE)=0,"-",IFERROR(VLOOKUP(CONCATENATE($A12,L$2),Исходный!$A$3:$G$3000,5,FALSE),"---"))</f>
        <v>-</v>
      </c>
      <c r="M12" s="141" t="str">
        <f>IF(IFERROR(VLOOKUP(CONCATENATE($A12,M$2),Исходный!$A$3:$G$3000,5,FALSE),FALSE)=0,"-",IFERROR(VLOOKUP(CONCATENATE($A12,M$2),Исходный!$A$3:$G$3000,5,FALSE),"---"))</f>
        <v>-</v>
      </c>
      <c r="N12" s="141" t="str">
        <f>IF(IFERROR(VLOOKUP(CONCATENATE($A12,N$2),Исходный!$A$3:$G$3000,5,FALSE),FALSE)=0,"-",IFERROR(VLOOKUP(CONCATENATE($A12,N$2),Исходный!$A$3:$G$3000,5,FALSE),"---"))</f>
        <v>---</v>
      </c>
      <c r="O12" s="141" t="str">
        <f>IF(IFERROR(VLOOKUP(CONCATENATE($A12,O$2),Исходный!$A$3:$G$3000,5,FALSE),FALSE)=0,"-",IFERROR(VLOOKUP(CONCATENATE($A12,O$2),Исходный!$A$3:$G$3000,5,FALSE),"---"))</f>
        <v>-</v>
      </c>
      <c r="P12" s="141" t="str">
        <f>IF(IFERROR(VLOOKUP(CONCATENATE($A12,P$2),Исходный!$A$3:$G$3000,5,FALSE),FALSE)=0,"-",IFERROR(VLOOKUP(CONCATENATE($A12,P$2),Исходный!$A$3:$G$3000,5,FALSE),"---"))</f>
        <v>-</v>
      </c>
      <c r="Q12" s="141" t="str">
        <f>IF(IFERROR(VLOOKUP(CONCATENATE($A12,Q$2),Исходный!$A$3:$G$3000,5,FALSE),FALSE)=0,"-",IFERROR(VLOOKUP(CONCATENATE($A12,Q$2),Исходный!$A$3:$G$3000,5,FALSE),"---"))</f>
        <v>---</v>
      </c>
      <c r="R12" s="141" t="str">
        <f>IF(IFERROR(VLOOKUP(CONCATENATE($A12,R$2),Исходный!$A$3:$G$3000,5,FALSE),FALSE)=0,"-",IFERROR(VLOOKUP(CONCATENATE($A12,R$2),Исходный!$A$3:$G$3000,5,FALSE),"---"))</f>
        <v>---</v>
      </c>
      <c r="S12" s="62">
        <f t="shared" si="0"/>
        <v>0</v>
      </c>
      <c r="T12" s="184">
        <f t="shared" si="6"/>
        <v>0</v>
      </c>
      <c r="U12" s="184">
        <f t="shared" si="7"/>
        <v>0</v>
      </c>
      <c r="V12" s="146" t="str">
        <f t="shared" si="1"/>
        <v>-</v>
      </c>
      <c r="W12" s="146" t="str">
        <f t="shared" si="8"/>
        <v>-</v>
      </c>
      <c r="X12" s="62" t="str">
        <f t="shared" si="9"/>
        <v>-</v>
      </c>
      <c r="Y12" s="146" t="str">
        <f t="shared" si="2"/>
        <v>0</v>
      </c>
      <c r="Z12">
        <f t="shared" si="3"/>
        <v>60</v>
      </c>
      <c r="AA12">
        <f t="shared" si="4"/>
        <v>60</v>
      </c>
      <c r="AB12" t="str">
        <f t="shared" si="5"/>
        <v>Смирнов Андрей Юрьевич</v>
      </c>
    </row>
    <row r="13" spans="1:28">
      <c r="A13" s="166">
        <f>классы!B431</f>
        <v>61</v>
      </c>
      <c r="B13" s="166" t="str">
        <f>классы!C431</f>
        <v>Диденко Е.В.</v>
      </c>
      <c r="C13" s="141" t="str">
        <f>IF(IFERROR(VLOOKUP(CONCATENATE($A13,C$2),Исходный!$A$3:$G$3000,5,FALSE),FALSE)=0,"-",IFERROR(VLOOKUP(CONCATENATE($A13,C$2),Исходный!$A$3:$G$3000,5,FALSE),"---"))</f>
        <v>-</v>
      </c>
      <c r="D13" s="141" t="str">
        <f>IF(IFERROR(VLOOKUP(CONCATENATE($A13,D$2),Исходный!$A$3:$G$3000,5,FALSE),FALSE)=0,"-",IFERROR(VLOOKUP(CONCATENATE($A13,D$2),Исходный!$A$3:$G$3000,5,FALSE),"---"))</f>
        <v>-</v>
      </c>
      <c r="E13" s="141" t="str">
        <f>IF(IFERROR(VLOOKUP(CONCATENATE($A13,E$2),Исходный!$A$3:$G$3000,5,FALSE),FALSE)=0,"-",IFERROR(VLOOKUP(CONCATENATE($A13,E$2),Исходный!$A$3:$G$3000,5,FALSE),"---"))</f>
        <v>---</v>
      </c>
      <c r="F13" s="141" t="str">
        <f>IF(IFERROR(VLOOKUP(CONCATENATE($A13,F$2),Исходный!$A$3:$G$3000,5,FALSE),FALSE)=0,"-",IFERROR(VLOOKUP(CONCATENATE($A13,F$2),Исходный!$A$3:$G$3000,5,FALSE),"---"))</f>
        <v>---</v>
      </c>
      <c r="G13" s="141" t="str">
        <f>IF(IFERROR(VLOOKUP(CONCATENATE($A13,G$2),Исходный!$A$3:$G$3000,5,FALSE),FALSE)=0,"-",IFERROR(VLOOKUP(CONCATENATE($A13,G$2),Исходный!$A$3:$G$3000,5,FALSE),"---"))</f>
        <v>-</v>
      </c>
      <c r="H13" s="141" t="str">
        <f>IF(IFERROR(VLOOKUP(CONCATENATE($A13,H$2),Исходный!$A$3:$G$3000,5,FALSE),FALSE)=0,"-",IFERROR(VLOOKUP(CONCATENATE($A13,H$2),Исходный!$A$3:$G$3000,5,FALSE),"---"))</f>
        <v>-</v>
      </c>
      <c r="I13" s="141" t="str">
        <f>IF(IFERROR(VLOOKUP(CONCATENATE($A13,I$2),Исходный!$A$3:$G$3000,5,FALSE),FALSE)=0,"-",IFERROR(VLOOKUP(CONCATENATE($A13,I$2),Исходный!$A$3:$G$3000,5,FALSE),"---"))</f>
        <v>-</v>
      </c>
      <c r="J13" s="141" t="str">
        <f>IF(IFERROR(VLOOKUP(CONCATENATE($A13,J$2),Исходный!$A$3:$G$3000,5,FALSE),FALSE)=0,"-",IFERROR(VLOOKUP(CONCATENATE($A13,J$2),Исходный!$A$3:$G$3000,5,FALSE),"---"))</f>
        <v>---</v>
      </c>
      <c r="K13" s="141" t="str">
        <f>IF(IFERROR(VLOOKUP(CONCATENATE($A13,K$2),Исходный!$A$3:$G$3000,5,FALSE),FALSE)=0,"-",IFERROR(VLOOKUP(CONCATENATE($A13,K$2),Исходный!$A$3:$G$3000,5,FALSE),"---"))</f>
        <v>---</v>
      </c>
      <c r="L13" s="141" t="str">
        <f>IF(IFERROR(VLOOKUP(CONCATENATE($A13,L$2),Исходный!$A$3:$G$3000,5,FALSE),FALSE)=0,"-",IFERROR(VLOOKUP(CONCATENATE($A13,L$2),Исходный!$A$3:$G$3000,5,FALSE),"---"))</f>
        <v>-</v>
      </c>
      <c r="M13" s="141" t="str">
        <f>IF(IFERROR(VLOOKUP(CONCATENATE($A13,M$2),Исходный!$A$3:$G$3000,5,FALSE),FALSE)=0,"-",IFERROR(VLOOKUP(CONCATENATE($A13,M$2),Исходный!$A$3:$G$3000,5,FALSE),"---"))</f>
        <v>-</v>
      </c>
      <c r="N13" s="141" t="str">
        <f>IF(IFERROR(VLOOKUP(CONCATENATE($A13,N$2),Исходный!$A$3:$G$3000,5,FALSE),FALSE)=0,"-",IFERROR(VLOOKUP(CONCATENATE($A13,N$2),Исходный!$A$3:$G$3000,5,FALSE),"---"))</f>
        <v>---</v>
      </c>
      <c r="O13" s="141" t="str">
        <f>IF(IFERROR(VLOOKUP(CONCATENATE($A13,O$2),Исходный!$A$3:$G$3000,5,FALSE),FALSE)=0,"-",IFERROR(VLOOKUP(CONCATENATE($A13,O$2),Исходный!$A$3:$G$3000,5,FALSE),"---"))</f>
        <v>-</v>
      </c>
      <c r="P13" s="141" t="str">
        <f>IF(IFERROR(VLOOKUP(CONCATENATE($A13,P$2),Исходный!$A$3:$G$3000,5,FALSE),FALSE)=0,"-",IFERROR(VLOOKUP(CONCATENATE($A13,P$2),Исходный!$A$3:$G$3000,5,FALSE),"---"))</f>
        <v>-</v>
      </c>
      <c r="Q13" s="141" t="str">
        <f>IF(IFERROR(VLOOKUP(CONCATENATE($A13,Q$2),Исходный!$A$3:$G$3000,5,FALSE),FALSE)=0,"-",IFERROR(VLOOKUP(CONCATENATE($A13,Q$2),Исходный!$A$3:$G$3000,5,FALSE),"---"))</f>
        <v>---</v>
      </c>
      <c r="R13" s="141" t="str">
        <f>IF(IFERROR(VLOOKUP(CONCATENATE($A13,R$2),Исходный!$A$3:$G$3000,5,FALSE),FALSE)=0,"-",IFERROR(VLOOKUP(CONCATENATE($A13,R$2),Исходный!$A$3:$G$3000,5,FALSE),"---"))</f>
        <v>---</v>
      </c>
      <c r="S13" s="62">
        <f t="shared" si="0"/>
        <v>0</v>
      </c>
      <c r="T13" s="184">
        <f t="shared" si="6"/>
        <v>0</v>
      </c>
      <c r="U13" s="184">
        <f t="shared" si="7"/>
        <v>0</v>
      </c>
      <c r="V13" s="146" t="str">
        <f t="shared" si="1"/>
        <v>-</v>
      </c>
      <c r="W13" s="146" t="str">
        <f t="shared" si="8"/>
        <v>-</v>
      </c>
      <c r="X13" s="62" t="str">
        <f t="shared" si="9"/>
        <v>-</v>
      </c>
      <c r="Y13" s="146" t="str">
        <f t="shared" si="2"/>
        <v>0</v>
      </c>
      <c r="Z13">
        <f t="shared" si="3"/>
        <v>61</v>
      </c>
      <c r="AA13">
        <f t="shared" si="4"/>
        <v>61</v>
      </c>
      <c r="AB13" t="str">
        <f t="shared" si="5"/>
        <v>Диденко Е.В.</v>
      </c>
    </row>
    <row r="14" spans="1:28">
      <c r="A14" s="166">
        <f>классы!B432</f>
        <v>67</v>
      </c>
      <c r="B14" s="166" t="str">
        <f>классы!C432</f>
        <v>Канищев Евгений Алексеевич</v>
      </c>
      <c r="C14" s="141" t="str">
        <f>IF(IFERROR(VLOOKUP(CONCATENATE($A14,C$2),Исходный!$A$3:$G$3000,5,FALSE),FALSE)=0,"-",IFERROR(VLOOKUP(CONCATENATE($A14,C$2),Исходный!$A$3:$G$3000,5,FALSE),"---"))</f>
        <v>---</v>
      </c>
      <c r="D14" s="141">
        <f>IF(IFERROR(VLOOKUP(CONCATENATE($A14,D$2),Исходный!$A$3:$G$3000,5,FALSE),FALSE)=0,"-",IFERROR(VLOOKUP(CONCATENATE($A14,D$2),Исходный!$A$3:$G$3000,5,FALSE),"---"))</f>
        <v>10</v>
      </c>
      <c r="E14" s="141" t="str">
        <f>IF(IFERROR(VLOOKUP(CONCATENATE($A14,E$2),Исходный!$A$3:$G$3000,5,FALSE),FALSE)=0,"-",IFERROR(VLOOKUP(CONCATENATE($A14,E$2),Исходный!$A$3:$G$3000,5,FALSE),"---"))</f>
        <v>---</v>
      </c>
      <c r="F14" s="141" t="str">
        <f>IF(IFERROR(VLOOKUP(CONCATENATE($A14,F$2),Исходный!$A$3:$G$3000,5,FALSE),FALSE)=0,"-",IFERROR(VLOOKUP(CONCATENATE($A14,F$2),Исходный!$A$3:$G$3000,5,FALSE),"---"))</f>
        <v>---</v>
      </c>
      <c r="G14" s="141">
        <f>IF(IFERROR(VLOOKUP(CONCATENATE($A14,G$2),Исходный!$A$3:$G$3000,5,FALSE),FALSE)=0,"-",IFERROR(VLOOKUP(CONCATENATE($A14,G$2),Исходный!$A$3:$G$3000,5,FALSE),"---"))</f>
        <v>9</v>
      </c>
      <c r="H14" s="141">
        <f>IF(IFERROR(VLOOKUP(CONCATENATE($A14,H$2),Исходный!$A$3:$G$3000,5,FALSE),FALSE)=0,"-",IFERROR(VLOOKUP(CONCATENATE($A14,H$2),Исходный!$A$3:$G$3000,5,FALSE),"---"))</f>
        <v>8</v>
      </c>
      <c r="I14" s="141" t="str">
        <f>IF(IFERROR(VLOOKUP(CONCATENATE($A14,I$2),Исходный!$A$3:$G$3000,5,FALSE),FALSE)=0,"-",IFERROR(VLOOKUP(CONCATENATE($A14,I$2),Исходный!$A$3:$G$3000,5,FALSE),"---"))</f>
        <v>-</v>
      </c>
      <c r="J14" s="141" t="str">
        <f>IF(IFERROR(VLOOKUP(CONCATENATE($A14,J$2),Исходный!$A$3:$G$3000,5,FALSE),FALSE)=0,"-",IFERROR(VLOOKUP(CONCATENATE($A14,J$2),Исходный!$A$3:$G$3000,5,FALSE),"---"))</f>
        <v>---</v>
      </c>
      <c r="K14" s="141" t="str">
        <f>IF(IFERROR(VLOOKUP(CONCATENATE($A14,K$2),Исходный!$A$3:$G$3000,5,FALSE),FALSE)=0,"-",IFERROR(VLOOKUP(CONCATENATE($A14,K$2),Исходный!$A$3:$G$3000,5,FALSE),"---"))</f>
        <v>---</v>
      </c>
      <c r="L14" s="141" t="str">
        <f>IF(IFERROR(VLOOKUP(CONCATENATE($A14,L$2),Исходный!$A$3:$G$3000,5,FALSE),FALSE)=0,"-",IFERROR(VLOOKUP(CONCATENATE($A14,L$2),Исходный!$A$3:$G$3000,5,FALSE),"---"))</f>
        <v>-</v>
      </c>
      <c r="M14" s="141">
        <f>IF(IFERROR(VLOOKUP(CONCATENATE($A14,M$2),Исходный!$A$3:$G$3000,5,FALSE),FALSE)=0,"-",IFERROR(VLOOKUP(CONCATENATE($A14,M$2),Исходный!$A$3:$G$3000,5,FALSE),"---"))</f>
        <v>6</v>
      </c>
      <c r="N14" s="141" t="str">
        <f>IF(IFERROR(VLOOKUP(CONCATENATE($A14,N$2),Исходный!$A$3:$G$3000,5,FALSE),FALSE)=0,"-",IFERROR(VLOOKUP(CONCATENATE($A14,N$2),Исходный!$A$3:$G$3000,5,FALSE),"---"))</f>
        <v>---</v>
      </c>
      <c r="O14" s="141">
        <f>IF(IFERROR(VLOOKUP(CONCATENATE($A14,O$2),Исходный!$A$3:$G$3000,5,FALSE),FALSE)=0,"-",IFERROR(VLOOKUP(CONCATENATE($A14,O$2),Исходный!$A$3:$G$3000,5,FALSE),"---"))</f>
        <v>11</v>
      </c>
      <c r="P14" s="141">
        <f>IF(IFERROR(VLOOKUP(CONCATENATE($A14,P$2),Исходный!$A$3:$G$3000,5,FALSE),FALSE)=0,"-",IFERROR(VLOOKUP(CONCATENATE($A14,P$2),Исходный!$A$3:$G$3000,5,FALSE),"---"))</f>
        <v>7</v>
      </c>
      <c r="Q14" s="141" t="str">
        <f>IF(IFERROR(VLOOKUP(CONCATENATE($A14,Q$2),Исходный!$A$3:$G$3000,5,FALSE),FALSE)=0,"-",IFERROR(VLOOKUP(CONCATENATE($A14,Q$2),Исходный!$A$3:$G$3000,5,FALSE),"---"))</f>
        <v>---</v>
      </c>
      <c r="R14" s="141" t="str">
        <f>IF(IFERROR(VLOOKUP(CONCATENATE($A14,R$2),Исходный!$A$3:$G$3000,5,FALSE),FALSE)=0,"-",IFERROR(VLOOKUP(CONCATENATE($A14,R$2),Исходный!$A$3:$G$3000,5,FALSE),"---"))</f>
        <v>---</v>
      </c>
      <c r="S14" s="62">
        <f t="shared" si="0"/>
        <v>6</v>
      </c>
      <c r="T14" s="184">
        <f t="shared" si="6"/>
        <v>6</v>
      </c>
      <c r="U14" s="184">
        <f t="shared" si="7"/>
        <v>11</v>
      </c>
      <c r="V14" s="146">
        <f t="shared" si="1"/>
        <v>8.5000060002856337</v>
      </c>
      <c r="W14" s="146">
        <f t="shared" si="8"/>
        <v>8.5000060002856337</v>
      </c>
      <c r="X14" s="62">
        <f t="shared" si="9"/>
        <v>5</v>
      </c>
      <c r="Y14" s="146">
        <f t="shared" si="2"/>
        <v>3.5</v>
      </c>
      <c r="Z14">
        <f t="shared" si="3"/>
        <v>67</v>
      </c>
      <c r="AA14">
        <f t="shared" si="4"/>
        <v>67</v>
      </c>
      <c r="AB14" t="str">
        <f t="shared" si="5"/>
        <v>Канищев Евгений Алексеевич</v>
      </c>
    </row>
    <row r="15" spans="1:28">
      <c r="A15" s="166">
        <f>классы!B433</f>
        <v>75</v>
      </c>
      <c r="B15" s="166" t="str">
        <f>классы!C433</f>
        <v>Светлана Чернецова</v>
      </c>
      <c r="C15" s="141">
        <f>IF(IFERROR(VLOOKUP(CONCATENATE($A15,C$2),Исходный!$A$3:$G$3000,5,FALSE),FALSE)=0,"-",IFERROR(VLOOKUP(CONCATENATE($A15,C$2),Исходный!$A$3:$G$3000,5,FALSE),"---"))</f>
        <v>5</v>
      </c>
      <c r="D15" s="141">
        <f>IF(IFERROR(VLOOKUP(CONCATENATE($A15,D$2),Исходный!$A$3:$G$3000,5,FALSE),FALSE)=0,"-",IFERROR(VLOOKUP(CONCATENATE($A15,D$2),Исходный!$A$3:$G$3000,5,FALSE),"---"))</f>
        <v>8</v>
      </c>
      <c r="E15" s="141" t="str">
        <f>IF(IFERROR(VLOOKUP(CONCATENATE($A15,E$2),Исходный!$A$3:$G$3000,5,FALSE),FALSE)=0,"-",IFERROR(VLOOKUP(CONCATENATE($A15,E$2),Исходный!$A$3:$G$3000,5,FALSE),"---"))</f>
        <v>---</v>
      </c>
      <c r="F15" s="141" t="str">
        <f>IF(IFERROR(VLOOKUP(CONCATENATE($A15,F$2),Исходный!$A$3:$G$3000,5,FALSE),FALSE)=0,"-",IFERROR(VLOOKUP(CONCATENATE($A15,F$2),Исходный!$A$3:$G$3000,5,FALSE),"---"))</f>
        <v>---</v>
      </c>
      <c r="G15" s="141">
        <f>IF(IFERROR(VLOOKUP(CONCATENATE($A15,G$2),Исходный!$A$3:$G$3000,5,FALSE),FALSE)=0,"-",IFERROR(VLOOKUP(CONCATENATE($A15,G$2),Исходный!$A$3:$G$3000,5,FALSE),"---"))</f>
        <v>6</v>
      </c>
      <c r="H15" s="141" t="str">
        <f>IF(IFERROR(VLOOKUP(CONCATENATE($A15,H$2),Исходный!$A$3:$G$3000,5,FALSE),FALSE)=0,"-",IFERROR(VLOOKUP(CONCATENATE($A15,H$2),Исходный!$A$3:$G$3000,5,FALSE),"---"))</f>
        <v>---</v>
      </c>
      <c r="I15" s="141" t="str">
        <f>IF(IFERROR(VLOOKUP(CONCATENATE($A15,I$2),Исходный!$A$3:$G$3000,5,FALSE),FALSE)=0,"-",IFERROR(VLOOKUP(CONCATENATE($A15,I$2),Исходный!$A$3:$G$3000,5,FALSE),"---"))</f>
        <v>-</v>
      </c>
      <c r="J15" s="141" t="str">
        <f>IF(IFERROR(VLOOKUP(CONCATENATE($A15,J$2),Исходный!$A$3:$G$3000,5,FALSE),FALSE)=0,"-",IFERROR(VLOOKUP(CONCATENATE($A15,J$2),Исходный!$A$3:$G$3000,5,FALSE),"---"))</f>
        <v>---</v>
      </c>
      <c r="K15" s="141" t="str">
        <f>IF(IFERROR(VLOOKUP(CONCATENATE($A15,K$2),Исходный!$A$3:$G$3000,5,FALSE),FALSE)=0,"-",IFERROR(VLOOKUP(CONCATENATE($A15,K$2),Исходный!$A$3:$G$3000,5,FALSE),"---"))</f>
        <v>---</v>
      </c>
      <c r="L15" s="141">
        <f>IF(IFERROR(VLOOKUP(CONCATENATE($A15,L$2),Исходный!$A$3:$G$3000,5,FALSE),FALSE)=0,"-",IFERROR(VLOOKUP(CONCATENATE($A15,L$2),Исходный!$A$3:$G$3000,5,FALSE),"---"))</f>
        <v>8</v>
      </c>
      <c r="M15" s="141">
        <f>IF(IFERROR(VLOOKUP(CONCATENATE($A15,M$2),Исходный!$A$3:$G$3000,5,FALSE),FALSE)=0,"-",IFERROR(VLOOKUP(CONCATENATE($A15,M$2),Исходный!$A$3:$G$3000,5,FALSE),"---"))</f>
        <v>5</v>
      </c>
      <c r="N15" s="141" t="str">
        <f>IF(IFERROR(VLOOKUP(CONCATENATE($A15,N$2),Исходный!$A$3:$G$3000,5,FALSE),FALSE)=0,"-",IFERROR(VLOOKUP(CONCATENATE($A15,N$2),Исходный!$A$3:$G$3000,5,FALSE),"---"))</f>
        <v>---</v>
      </c>
      <c r="O15" s="141">
        <f>IF(IFERROR(VLOOKUP(CONCATENATE($A15,O$2),Исходный!$A$3:$G$3000,5,FALSE),FALSE)=0,"-",IFERROR(VLOOKUP(CONCATENATE($A15,O$2),Исходный!$A$3:$G$3000,5,FALSE),"---"))</f>
        <v>6</v>
      </c>
      <c r="P15" s="141">
        <f>IF(IFERROR(VLOOKUP(CONCATENATE($A15,P$2),Исходный!$A$3:$G$3000,5,FALSE),FALSE)=0,"-",IFERROR(VLOOKUP(CONCATENATE($A15,P$2),Исходный!$A$3:$G$3000,5,FALSE),"---"))</f>
        <v>6</v>
      </c>
      <c r="Q15" s="141" t="str">
        <f>IF(IFERROR(VLOOKUP(CONCATENATE($A15,Q$2),Исходный!$A$3:$G$3000,5,FALSE),FALSE)=0,"-",IFERROR(VLOOKUP(CONCATENATE($A15,Q$2),Исходный!$A$3:$G$3000,5,FALSE),"---"))</f>
        <v>---</v>
      </c>
      <c r="R15" s="141">
        <f>IF(IFERROR(VLOOKUP(CONCATENATE($A15,R$2),Исходный!$A$3:$G$3000,5,FALSE),FALSE)=0,"-",IFERROR(VLOOKUP(CONCATENATE($A15,R$2),Исходный!$A$3:$G$3000,5,FALSE),"---"))</f>
        <v>8</v>
      </c>
      <c r="S15" s="62">
        <f t="shared" si="0"/>
        <v>8</v>
      </c>
      <c r="T15" s="184">
        <f t="shared" si="6"/>
        <v>5</v>
      </c>
      <c r="U15" s="184">
        <f t="shared" si="7"/>
        <v>8</v>
      </c>
      <c r="V15" s="146">
        <f t="shared" si="1"/>
        <v>6.5000080005829934</v>
      </c>
      <c r="W15" s="146">
        <f t="shared" si="8"/>
        <v>6.5000080005829934</v>
      </c>
      <c r="X15" s="62">
        <f t="shared" si="9"/>
        <v>7</v>
      </c>
      <c r="Y15" s="146">
        <f t="shared" si="2"/>
        <v>1.7142857142857142</v>
      </c>
      <c r="Z15">
        <f t="shared" si="3"/>
        <v>75</v>
      </c>
      <c r="AA15">
        <f t="shared" si="4"/>
        <v>75</v>
      </c>
      <c r="AB15" t="str">
        <f t="shared" si="5"/>
        <v>Светлана Чернецова</v>
      </c>
    </row>
    <row r="16" spans="1:28">
      <c r="A16" s="166">
        <f>классы!B434</f>
        <v>76</v>
      </c>
      <c r="B16" s="166" t="str">
        <f>классы!C434</f>
        <v>Лубяная Екатерина Валерьевна</v>
      </c>
      <c r="C16" s="141" t="str">
        <f>IF(IFERROR(VLOOKUP(CONCATENATE($A16,C$2),Исходный!$A$3:$G$3000,5,FALSE),FALSE)=0,"-",IFERROR(VLOOKUP(CONCATENATE($A16,C$2),Исходный!$A$3:$G$3000,5,FALSE),"---"))</f>
        <v>---</v>
      </c>
      <c r="D16" s="141" t="str">
        <f>IF(IFERROR(VLOOKUP(CONCATENATE($A16,D$2),Исходный!$A$3:$G$3000,5,FALSE),FALSE)=0,"-",IFERROR(VLOOKUP(CONCATENATE($A16,D$2),Исходный!$A$3:$G$3000,5,FALSE),"---"))</f>
        <v>---</v>
      </c>
      <c r="E16" s="141" t="str">
        <f>IF(IFERROR(VLOOKUP(CONCATENATE($A16,E$2),Исходный!$A$3:$G$3000,5,FALSE),FALSE)=0,"-",IFERROR(VLOOKUP(CONCATENATE($A16,E$2),Исходный!$A$3:$G$3000,5,FALSE),"---"))</f>
        <v>---</v>
      </c>
      <c r="F16" s="141" t="str">
        <f>IF(IFERROR(VLOOKUP(CONCATENATE($A16,F$2),Исходный!$A$3:$G$3000,5,FALSE),FALSE)=0,"-",IFERROR(VLOOKUP(CONCATENATE($A16,F$2),Исходный!$A$3:$G$3000,5,FALSE),"---"))</f>
        <v>---</v>
      </c>
      <c r="G16" s="141" t="str">
        <f>IF(IFERROR(VLOOKUP(CONCATENATE($A16,G$2),Исходный!$A$3:$G$3000,5,FALSE),FALSE)=0,"-",IFERROR(VLOOKUP(CONCATENATE($A16,G$2),Исходный!$A$3:$G$3000,5,FALSE),"---"))</f>
        <v>---</v>
      </c>
      <c r="H16" s="141" t="str">
        <f>IF(IFERROR(VLOOKUP(CONCATENATE($A16,H$2),Исходный!$A$3:$G$3000,5,FALSE),FALSE)=0,"-",IFERROR(VLOOKUP(CONCATENATE($A16,H$2),Исходный!$A$3:$G$3000,5,FALSE),"---"))</f>
        <v>---</v>
      </c>
      <c r="I16" s="141" t="str">
        <f>IF(IFERROR(VLOOKUP(CONCATENATE($A16,I$2),Исходный!$A$3:$G$3000,5,FALSE),FALSE)=0,"-",IFERROR(VLOOKUP(CONCATENATE($A16,I$2),Исходный!$A$3:$G$3000,5,FALSE),"---"))</f>
        <v>---</v>
      </c>
      <c r="J16" s="141" t="str">
        <f>IF(IFERROR(VLOOKUP(CONCATENATE($A16,J$2),Исходный!$A$3:$G$3000,5,FALSE),FALSE)=0,"-",IFERROR(VLOOKUP(CONCATENATE($A16,J$2),Исходный!$A$3:$G$3000,5,FALSE),"---"))</f>
        <v>---</v>
      </c>
      <c r="K16" s="141" t="str">
        <f>IF(IFERROR(VLOOKUP(CONCATENATE($A16,K$2),Исходный!$A$3:$G$3000,5,FALSE),FALSE)=0,"-",IFERROR(VLOOKUP(CONCATENATE($A16,K$2),Исходный!$A$3:$G$3000,5,FALSE),"---"))</f>
        <v>---</v>
      </c>
      <c r="L16" s="141" t="str">
        <f>IF(IFERROR(VLOOKUP(CONCATENATE($A16,L$2),Исходный!$A$3:$G$3000,5,FALSE),FALSE)=0,"-",IFERROR(VLOOKUP(CONCATENATE($A16,L$2),Исходный!$A$3:$G$3000,5,FALSE),"---"))</f>
        <v>---</v>
      </c>
      <c r="M16" s="141" t="str">
        <f>IF(IFERROR(VLOOKUP(CONCATENATE($A16,M$2),Исходный!$A$3:$G$3000,5,FALSE),FALSE)=0,"-",IFERROR(VLOOKUP(CONCATENATE($A16,M$2),Исходный!$A$3:$G$3000,5,FALSE),"---"))</f>
        <v>---</v>
      </c>
      <c r="N16" s="141" t="str">
        <f>IF(IFERROR(VLOOKUP(CONCATENATE($A16,N$2),Исходный!$A$3:$G$3000,5,FALSE),FALSE)=0,"-",IFERROR(VLOOKUP(CONCATENATE($A16,N$2),Исходный!$A$3:$G$3000,5,FALSE),"---"))</f>
        <v>---</v>
      </c>
      <c r="O16" s="141" t="str">
        <f>IF(IFERROR(VLOOKUP(CONCATENATE($A16,O$2),Исходный!$A$3:$G$3000,5,FALSE),FALSE)=0,"-",IFERROR(VLOOKUP(CONCATENATE($A16,O$2),Исходный!$A$3:$G$3000,5,FALSE),"---"))</f>
        <v>---</v>
      </c>
      <c r="P16" s="141" t="str">
        <f>IF(IFERROR(VLOOKUP(CONCATENATE($A16,P$2),Исходный!$A$3:$G$3000,5,FALSE),FALSE)=0,"-",IFERROR(VLOOKUP(CONCATENATE($A16,P$2),Исходный!$A$3:$G$3000,5,FALSE),"---"))</f>
        <v>---</v>
      </c>
      <c r="Q16" s="141" t="str">
        <f>IF(IFERROR(VLOOKUP(CONCATENATE($A16,Q$2),Исходный!$A$3:$G$3000,5,FALSE),FALSE)=0,"-",IFERROR(VLOOKUP(CONCATENATE($A16,Q$2),Исходный!$A$3:$G$3000,5,FALSE),"---"))</f>
        <v>---</v>
      </c>
      <c r="R16" s="141" t="str">
        <f>IF(IFERROR(VLOOKUP(CONCATENATE($A16,R$2),Исходный!$A$3:$G$3000,5,FALSE),FALSE)=0,"-",IFERROR(VLOOKUP(CONCATENATE($A16,R$2),Исходный!$A$3:$G$3000,5,FALSE),"---"))</f>
        <v>---</v>
      </c>
      <c r="S16" s="62">
        <f t="shared" si="0"/>
        <v>0</v>
      </c>
      <c r="T16" s="184">
        <f t="shared" si="6"/>
        <v>0</v>
      </c>
      <c r="U16" s="184">
        <f t="shared" si="7"/>
        <v>0</v>
      </c>
      <c r="V16" s="146" t="str">
        <f t="shared" si="1"/>
        <v>-</v>
      </c>
      <c r="W16" s="146" t="str">
        <f t="shared" si="8"/>
        <v>-</v>
      </c>
      <c r="X16" s="62" t="str">
        <f t="shared" si="9"/>
        <v>-</v>
      </c>
      <c r="Y16" s="146" t="str">
        <f t="shared" si="2"/>
        <v>0</v>
      </c>
      <c r="Z16">
        <f t="shared" si="3"/>
        <v>76</v>
      </c>
      <c r="AA16">
        <f t="shared" si="4"/>
        <v>76</v>
      </c>
      <c r="AB16" t="str">
        <f t="shared" si="5"/>
        <v>Лубяная Екатерина Валерьевна</v>
      </c>
    </row>
    <row r="17" spans="1:28">
      <c r="A17" s="166">
        <f>классы!B435</f>
        <v>77</v>
      </c>
      <c r="B17" s="166" t="str">
        <f>классы!C435</f>
        <v>Егор Валерьевич Ковальчук</v>
      </c>
      <c r="C17" s="141" t="str">
        <f>IF(IFERROR(VLOOKUP(CONCATENATE($A17,C$2),Исходный!$A$3:$G$3000,5,FALSE),FALSE)=0,"-",IFERROR(VLOOKUP(CONCATENATE($A17,C$2),Исходный!$A$3:$G$3000,5,FALSE),"---"))</f>
        <v>---</v>
      </c>
      <c r="D17" s="141" t="str">
        <f>IF(IFERROR(VLOOKUP(CONCATENATE($A17,D$2),Исходный!$A$3:$G$3000,5,FALSE),FALSE)=0,"-",IFERROR(VLOOKUP(CONCATENATE($A17,D$2),Исходный!$A$3:$G$3000,5,FALSE),"---"))</f>
        <v>---</v>
      </c>
      <c r="E17" s="141" t="str">
        <f>IF(IFERROR(VLOOKUP(CONCATENATE($A17,E$2),Исходный!$A$3:$G$3000,5,FALSE),FALSE)=0,"-",IFERROR(VLOOKUP(CONCATENATE($A17,E$2),Исходный!$A$3:$G$3000,5,FALSE),"---"))</f>
        <v>---</v>
      </c>
      <c r="F17" s="141" t="str">
        <f>IF(IFERROR(VLOOKUP(CONCATENATE($A17,F$2),Исходный!$A$3:$G$3000,5,FALSE),FALSE)=0,"-",IFERROR(VLOOKUP(CONCATENATE($A17,F$2),Исходный!$A$3:$G$3000,5,FALSE),"---"))</f>
        <v>---</v>
      </c>
      <c r="G17" s="141" t="str">
        <f>IF(IFERROR(VLOOKUP(CONCATENATE($A17,G$2),Исходный!$A$3:$G$3000,5,FALSE),FALSE)=0,"-",IFERROR(VLOOKUP(CONCATENATE($A17,G$2),Исходный!$A$3:$G$3000,5,FALSE),"---"))</f>
        <v>---</v>
      </c>
      <c r="H17" s="141" t="str">
        <f>IF(IFERROR(VLOOKUP(CONCATENATE($A17,H$2),Исходный!$A$3:$G$3000,5,FALSE),FALSE)=0,"-",IFERROR(VLOOKUP(CONCATENATE($A17,H$2),Исходный!$A$3:$G$3000,5,FALSE),"---"))</f>
        <v>---</v>
      </c>
      <c r="I17" s="141" t="str">
        <f>IF(IFERROR(VLOOKUP(CONCATENATE($A17,I$2),Исходный!$A$3:$G$3000,5,FALSE),FALSE)=0,"-",IFERROR(VLOOKUP(CONCATENATE($A17,I$2),Исходный!$A$3:$G$3000,5,FALSE),"---"))</f>
        <v>---</v>
      </c>
      <c r="J17" s="141" t="str">
        <f>IF(IFERROR(VLOOKUP(CONCATENATE($A17,J$2),Исходный!$A$3:$G$3000,5,FALSE),FALSE)=0,"-",IFERROR(VLOOKUP(CONCATENATE($A17,J$2),Исходный!$A$3:$G$3000,5,FALSE),"---"))</f>
        <v>---</v>
      </c>
      <c r="K17" s="141" t="str">
        <f>IF(IFERROR(VLOOKUP(CONCATENATE($A17,K$2),Исходный!$A$3:$G$3000,5,FALSE),FALSE)=0,"-",IFERROR(VLOOKUP(CONCATENATE($A17,K$2),Исходный!$A$3:$G$3000,5,FALSE),"---"))</f>
        <v>---</v>
      </c>
      <c r="L17" s="141" t="str">
        <f>IF(IFERROR(VLOOKUP(CONCATENATE($A17,L$2),Исходный!$A$3:$G$3000,5,FALSE),FALSE)=0,"-",IFERROR(VLOOKUP(CONCATENATE($A17,L$2),Исходный!$A$3:$G$3000,5,FALSE),"---"))</f>
        <v>---</v>
      </c>
      <c r="M17" s="141" t="str">
        <f>IF(IFERROR(VLOOKUP(CONCATENATE($A17,M$2),Исходный!$A$3:$G$3000,5,FALSE),FALSE)=0,"-",IFERROR(VLOOKUP(CONCATENATE($A17,M$2),Исходный!$A$3:$G$3000,5,FALSE),"---"))</f>
        <v>---</v>
      </c>
      <c r="N17" s="141" t="str">
        <f>IF(IFERROR(VLOOKUP(CONCATENATE($A17,N$2),Исходный!$A$3:$G$3000,5,FALSE),FALSE)=0,"-",IFERROR(VLOOKUP(CONCATENATE($A17,N$2),Исходный!$A$3:$G$3000,5,FALSE),"---"))</f>
        <v>---</v>
      </c>
      <c r="O17" s="141" t="str">
        <f>IF(IFERROR(VLOOKUP(CONCATENATE($A17,O$2),Исходный!$A$3:$G$3000,5,FALSE),FALSE)=0,"-",IFERROR(VLOOKUP(CONCATENATE($A17,O$2),Исходный!$A$3:$G$3000,5,FALSE),"---"))</f>
        <v>---</v>
      </c>
      <c r="P17" s="141" t="str">
        <f>IF(IFERROR(VLOOKUP(CONCATENATE($A17,P$2),Исходный!$A$3:$G$3000,5,FALSE),FALSE)=0,"-",IFERROR(VLOOKUP(CONCATENATE($A17,P$2),Исходный!$A$3:$G$3000,5,FALSE),"---"))</f>
        <v>---</v>
      </c>
      <c r="Q17" s="141" t="str">
        <f>IF(IFERROR(VLOOKUP(CONCATENATE($A17,Q$2),Исходный!$A$3:$G$3000,5,FALSE),FALSE)=0,"-",IFERROR(VLOOKUP(CONCATENATE($A17,Q$2),Исходный!$A$3:$G$3000,5,FALSE),"---"))</f>
        <v>---</v>
      </c>
      <c r="R17" s="141" t="str">
        <f>IF(IFERROR(VLOOKUP(CONCATENATE($A17,R$2),Исходный!$A$3:$G$3000,5,FALSE),FALSE)=0,"-",IFERROR(VLOOKUP(CONCATENATE($A17,R$2),Исходный!$A$3:$G$3000,5,FALSE),"---"))</f>
        <v>---</v>
      </c>
      <c r="S17" s="62">
        <f t="shared" si="0"/>
        <v>0</v>
      </c>
      <c r="T17" s="184">
        <f t="shared" si="6"/>
        <v>0</v>
      </c>
      <c r="U17" s="184">
        <f t="shared" si="7"/>
        <v>0</v>
      </c>
      <c r="V17" s="146" t="str">
        <f t="shared" si="1"/>
        <v>-</v>
      </c>
      <c r="W17" s="146" t="str">
        <f t="shared" si="8"/>
        <v>-</v>
      </c>
      <c r="X17" s="62" t="str">
        <f t="shared" si="9"/>
        <v>-</v>
      </c>
      <c r="Y17" s="146" t="str">
        <f t="shared" si="2"/>
        <v>0</v>
      </c>
      <c r="Z17">
        <f t="shared" si="3"/>
        <v>77</v>
      </c>
      <c r="AA17">
        <f t="shared" si="4"/>
        <v>77</v>
      </c>
      <c r="AB17" t="str">
        <f t="shared" si="5"/>
        <v>Егор Валерьевич Ковальчук</v>
      </c>
    </row>
    <row r="18" spans="1:28">
      <c r="A18" s="9"/>
      <c r="B18" s="130" t="s">
        <v>156</v>
      </c>
      <c r="C18" s="130">
        <f t="shared" ref="C18:N18" si="10">COUNTIF(C3:C17,"&gt;0")</f>
        <v>5</v>
      </c>
      <c r="D18" s="130">
        <f t="shared" si="10"/>
        <v>7</v>
      </c>
      <c r="E18" s="130">
        <f t="shared" si="10"/>
        <v>0</v>
      </c>
      <c r="F18" s="130">
        <f t="shared" si="10"/>
        <v>0</v>
      </c>
      <c r="G18" s="130">
        <f t="shared" si="10"/>
        <v>6</v>
      </c>
      <c r="H18" s="130">
        <f t="shared" si="10"/>
        <v>6</v>
      </c>
      <c r="I18" s="130">
        <f t="shared" si="10"/>
        <v>0</v>
      </c>
      <c r="J18" s="130">
        <f t="shared" si="10"/>
        <v>0</v>
      </c>
      <c r="K18" s="130">
        <f t="shared" si="10"/>
        <v>0</v>
      </c>
      <c r="L18" s="130">
        <f t="shared" si="10"/>
        <v>6</v>
      </c>
      <c r="M18" s="130">
        <f t="shared" si="10"/>
        <v>6</v>
      </c>
      <c r="N18" s="130">
        <f t="shared" si="10"/>
        <v>0</v>
      </c>
      <c r="O18" s="130">
        <f t="shared" ref="O18:P18" si="11">COUNTIF(O3:O17,"&gt;0")</f>
        <v>7</v>
      </c>
      <c r="P18" s="130">
        <f t="shared" si="11"/>
        <v>7</v>
      </c>
      <c r="Q18" s="130">
        <f>COUNTIF(Q3:Q17,"&gt;0")</f>
        <v>2</v>
      </c>
      <c r="R18" s="130">
        <f>COUNTIF(R3:R17,"&gt;0")</f>
        <v>3</v>
      </c>
      <c r="S18" s="62">
        <f>SUM(S3:S17)</f>
        <v>55</v>
      </c>
      <c r="T18" s="62"/>
      <c r="U18" s="62"/>
      <c r="V18" s="146">
        <f>AVERAGE(V3:V17)</f>
        <v>8.8944523026947788</v>
      </c>
      <c r="W18" s="146"/>
      <c r="X18" s="62" t="str">
        <f t="shared" si="9"/>
        <v>-</v>
      </c>
      <c r="Y18" s="146">
        <f>AVERAGEIF(Y3:Y17,"&gt;0",Y3:Y17)</f>
        <v>1.3763038548752842</v>
      </c>
    </row>
    <row r="19" spans="1:28">
      <c r="A19" s="9"/>
      <c r="B19" s="9" t="s">
        <v>157</v>
      </c>
      <c r="C19" s="147">
        <f t="shared" ref="C19:N19" si="12">IF(C18&gt;0,C38/C18,"-")</f>
        <v>-0.38556415684221379</v>
      </c>
      <c r="D19" s="147">
        <f t="shared" si="12"/>
        <v>0.39126198301950726</v>
      </c>
      <c r="E19" s="147" t="str">
        <f t="shared" si="12"/>
        <v>-</v>
      </c>
      <c r="F19" s="147" t="str">
        <f t="shared" si="12"/>
        <v>-</v>
      </c>
      <c r="G19" s="147">
        <f t="shared" si="12"/>
        <v>0.26202886925054952</v>
      </c>
      <c r="H19" s="147">
        <f t="shared" si="12"/>
        <v>0.37314031361992406</v>
      </c>
      <c r="I19" s="147" t="str">
        <f t="shared" si="12"/>
        <v>-</v>
      </c>
      <c r="J19" s="147" t="str">
        <f t="shared" si="12"/>
        <v>-</v>
      </c>
      <c r="K19" s="147" t="str">
        <f t="shared" si="12"/>
        <v>-</v>
      </c>
      <c r="L19" s="147">
        <f t="shared" si="12"/>
        <v>0.37313998023703077</v>
      </c>
      <c r="M19" s="147">
        <f t="shared" si="12"/>
        <v>-0.57130446408278379</v>
      </c>
      <c r="N19" s="147" t="str">
        <f t="shared" si="12"/>
        <v>-</v>
      </c>
      <c r="O19" s="147">
        <f t="shared" ref="O19:P19" si="13">IF(O18&gt;0,O38/O18,"-")</f>
        <v>0.67697626873379302</v>
      </c>
      <c r="P19" s="147">
        <f t="shared" si="13"/>
        <v>-1.1801665884090642</v>
      </c>
      <c r="Q19" s="147">
        <f>IF(Q18&gt;0,Q38/Q18,"-")</f>
        <v>-0.33889839052453752</v>
      </c>
      <c r="R19" s="147">
        <f>IF(R18&gt;0,R38/R18,"-")</f>
        <v>0.25554755440563098</v>
      </c>
      <c r="S19" s="9">
        <f>COUNTIF(S3:S17,"&gt;0")</f>
        <v>7</v>
      </c>
      <c r="T19" s="9"/>
      <c r="U19" s="9"/>
      <c r="V19" s="121"/>
      <c r="W19" s="121"/>
      <c r="X19" s="9"/>
      <c r="Y19" s="9"/>
    </row>
    <row r="20" spans="1:28">
      <c r="A20" s="9"/>
      <c r="B20" s="9" t="s">
        <v>158</v>
      </c>
      <c r="C20" s="147">
        <f t="shared" ref="C20:N20" si="14">IF(C18&gt;0,C39/C18,"-")</f>
        <v>0.62555695587566995</v>
      </c>
      <c r="D20" s="147">
        <f t="shared" si="14"/>
        <v>0.91507322141000624</v>
      </c>
      <c r="E20" s="147" t="str">
        <f t="shared" si="14"/>
        <v>-</v>
      </c>
      <c r="F20" s="147" t="str">
        <f t="shared" si="14"/>
        <v>-</v>
      </c>
      <c r="G20" s="147">
        <f t="shared" si="14"/>
        <v>0.51203420344355</v>
      </c>
      <c r="H20" s="147">
        <f t="shared" si="14"/>
        <v>0.623144981047138</v>
      </c>
      <c r="I20" s="147" t="str">
        <f t="shared" si="14"/>
        <v>-</v>
      </c>
      <c r="J20" s="147" t="str">
        <f t="shared" si="14"/>
        <v>-</v>
      </c>
      <c r="K20" s="147" t="str">
        <f t="shared" si="14"/>
        <v>-</v>
      </c>
      <c r="L20" s="147">
        <f t="shared" si="14"/>
        <v>0.53980931376469499</v>
      </c>
      <c r="M20" s="147">
        <f t="shared" si="14"/>
        <v>0.92870286973442273</v>
      </c>
      <c r="N20" s="147" t="str">
        <f t="shared" si="14"/>
        <v>-</v>
      </c>
      <c r="O20" s="147">
        <f t="shared" ref="O20:P20" si="15">IF(O18&gt;0,O39/O18,"-")</f>
        <v>1.0341259839229342</v>
      </c>
      <c r="P20" s="147">
        <f t="shared" si="15"/>
        <v>1.2277839214471364</v>
      </c>
      <c r="Q20" s="147">
        <f>IF(Q18&gt;0,Q39/Q18,"-")</f>
        <v>0.56111161130882969</v>
      </c>
      <c r="R20" s="147">
        <f>IF(R18&gt;0,R39/R18,"-")</f>
        <v>0.85555422229454248</v>
      </c>
      <c r="S20" s="9"/>
      <c r="T20" s="9"/>
      <c r="U20" s="9"/>
      <c r="V20" s="121"/>
      <c r="W20" s="121"/>
      <c r="X20" s="9"/>
      <c r="Y20" s="9"/>
    </row>
    <row r="22" spans="1:28">
      <c r="B22" s="148" t="s">
        <v>159</v>
      </c>
      <c r="C22" s="149"/>
      <c r="D22" s="149"/>
      <c r="E22" s="149"/>
      <c r="F22" s="149"/>
      <c r="G22" s="149"/>
      <c r="H22" s="149"/>
      <c r="I22" s="149"/>
      <c r="J22" s="149"/>
      <c r="K22" s="149"/>
      <c r="L22" s="149"/>
      <c r="M22" s="149"/>
      <c r="N22" s="149"/>
      <c r="O22" s="149"/>
      <c r="P22" s="149"/>
      <c r="Q22" s="149"/>
      <c r="R22" s="149"/>
    </row>
    <row r="23" spans="1:28">
      <c r="A23" s="166">
        <f t="shared" ref="A23:B37" si="16">A3</f>
        <v>1</v>
      </c>
      <c r="B23" s="166" t="str">
        <f t="shared" si="16"/>
        <v>Фефелов Александр</v>
      </c>
      <c r="C23" s="147">
        <f>IFERROR(C3-$V3,"-")</f>
        <v>-0.77778677921570782</v>
      </c>
      <c r="D23" s="147">
        <f t="shared" ref="D23:R23" si="17">IFERROR(D3-$V3,"-")</f>
        <v>0.22221322078429218</v>
      </c>
      <c r="E23" s="147" t="str">
        <f t="shared" si="17"/>
        <v>-</v>
      </c>
      <c r="F23" s="147" t="str">
        <f t="shared" si="17"/>
        <v>-</v>
      </c>
      <c r="G23" s="147">
        <f t="shared" si="17"/>
        <v>0.22221322078429218</v>
      </c>
      <c r="H23" s="147">
        <f t="shared" si="17"/>
        <v>0.22221322078429218</v>
      </c>
      <c r="I23" s="147" t="str">
        <f t="shared" si="17"/>
        <v>-</v>
      </c>
      <c r="J23" s="147" t="str">
        <f t="shared" si="17"/>
        <v>-</v>
      </c>
      <c r="K23" s="147" t="str">
        <f t="shared" si="17"/>
        <v>-</v>
      </c>
      <c r="L23" s="147">
        <f t="shared" si="17"/>
        <v>0.22221322078429218</v>
      </c>
      <c r="M23" s="147">
        <f t="shared" si="17"/>
        <v>0.22221322078429218</v>
      </c>
      <c r="N23" s="147" t="str">
        <f t="shared" si="17"/>
        <v>-</v>
      </c>
      <c r="O23" s="147">
        <f t="shared" ref="O23:P23" si="18">IFERROR(O3-$V3,"-")</f>
        <v>1.2222132207842922</v>
      </c>
      <c r="P23" s="147">
        <f t="shared" si="18"/>
        <v>-1.7777867792157078</v>
      </c>
      <c r="Q23" s="147">
        <f t="shared" si="17"/>
        <v>0.22221322078429218</v>
      </c>
      <c r="R23" s="147" t="str">
        <f t="shared" si="17"/>
        <v>-</v>
      </c>
    </row>
    <row r="24" spans="1:28">
      <c r="A24" s="166">
        <f t="shared" si="16"/>
        <v>2</v>
      </c>
      <c r="B24" s="166" t="str">
        <f t="shared" si="16"/>
        <v>Рождественская Мария Владимировна</v>
      </c>
      <c r="C24" s="147">
        <f t="shared" ref="C24:R24" si="19">IFERROR(C4-$V4,"-")</f>
        <v>9.9989998166632788E-2</v>
      </c>
      <c r="D24" s="147">
        <f t="shared" si="19"/>
        <v>9.9989998166632788E-2</v>
      </c>
      <c r="E24" s="147" t="str">
        <f t="shared" si="19"/>
        <v>-</v>
      </c>
      <c r="F24" s="147" t="str">
        <f t="shared" si="19"/>
        <v>-</v>
      </c>
      <c r="G24" s="147">
        <f t="shared" si="19"/>
        <v>9.9989998166632788E-2</v>
      </c>
      <c r="H24" s="147">
        <f t="shared" si="19"/>
        <v>1.0999899981666328</v>
      </c>
      <c r="I24" s="147" t="str">
        <f t="shared" si="19"/>
        <v>-</v>
      </c>
      <c r="J24" s="147" t="str">
        <f t="shared" si="19"/>
        <v>-</v>
      </c>
      <c r="K24" s="147" t="str">
        <f t="shared" si="19"/>
        <v>-</v>
      </c>
      <c r="L24" s="147">
        <f t="shared" si="19"/>
        <v>9.9989998166632788E-2</v>
      </c>
      <c r="M24" s="147">
        <f t="shared" si="19"/>
        <v>9.9989998166632788E-2</v>
      </c>
      <c r="N24" s="147" t="str">
        <f t="shared" si="19"/>
        <v>-</v>
      </c>
      <c r="O24" s="147">
        <f t="shared" si="19"/>
        <v>1.0999899981666328</v>
      </c>
      <c r="P24" s="147">
        <f t="shared" si="19"/>
        <v>-0.90001000183336721</v>
      </c>
      <c r="Q24" s="147">
        <f t="shared" si="19"/>
        <v>-0.90001000183336721</v>
      </c>
      <c r="R24" s="147">
        <f t="shared" si="19"/>
        <v>-0.90001000183336721</v>
      </c>
    </row>
    <row r="25" spans="1:28">
      <c r="A25" s="166">
        <f t="shared" si="16"/>
        <v>11</v>
      </c>
      <c r="B25" s="166" t="str">
        <f t="shared" si="16"/>
        <v>Белых Николай Евгеньевич</v>
      </c>
      <c r="C25" s="147" t="str">
        <f t="shared" ref="C25:R25" si="20">IFERROR(C5-$V5,"-")</f>
        <v>-</v>
      </c>
      <c r="D25" s="147" t="str">
        <f t="shared" si="20"/>
        <v>-</v>
      </c>
      <c r="E25" s="147" t="str">
        <f t="shared" si="20"/>
        <v>-</v>
      </c>
      <c r="F25" s="147" t="str">
        <f t="shared" si="20"/>
        <v>-</v>
      </c>
      <c r="G25" s="147" t="str">
        <f t="shared" si="20"/>
        <v>-</v>
      </c>
      <c r="H25" s="147" t="str">
        <f t="shared" si="20"/>
        <v>-</v>
      </c>
      <c r="I25" s="147" t="str">
        <f t="shared" si="20"/>
        <v>-</v>
      </c>
      <c r="J25" s="147" t="str">
        <f t="shared" si="20"/>
        <v>-</v>
      </c>
      <c r="K25" s="147" t="str">
        <f t="shared" si="20"/>
        <v>-</v>
      </c>
      <c r="L25" s="147" t="str">
        <f t="shared" si="20"/>
        <v>-</v>
      </c>
      <c r="M25" s="147" t="str">
        <f t="shared" si="20"/>
        <v>-</v>
      </c>
      <c r="N25" s="147" t="str">
        <f t="shared" si="20"/>
        <v>-</v>
      </c>
      <c r="O25" s="147" t="str">
        <f t="shared" si="20"/>
        <v>-</v>
      </c>
      <c r="P25" s="147" t="str">
        <f t="shared" si="20"/>
        <v>-</v>
      </c>
      <c r="Q25" s="147" t="str">
        <f t="shared" si="20"/>
        <v>-</v>
      </c>
      <c r="R25" s="147" t="str">
        <f t="shared" si="20"/>
        <v>-</v>
      </c>
    </row>
    <row r="26" spans="1:28">
      <c r="A26" s="166">
        <f t="shared" si="16"/>
        <v>15</v>
      </c>
      <c r="B26" s="166" t="str">
        <f t="shared" si="16"/>
        <v>Касьянов Юрий Владимирович</v>
      </c>
      <c r="C26" s="147" t="str">
        <f t="shared" ref="C26:R26" si="21">IFERROR(C6-$V6,"-")</f>
        <v>-</v>
      </c>
      <c r="D26" s="147" t="str">
        <f t="shared" si="21"/>
        <v>-</v>
      </c>
      <c r="E26" s="147" t="str">
        <f t="shared" si="21"/>
        <v>-</v>
      </c>
      <c r="F26" s="147" t="str">
        <f t="shared" si="21"/>
        <v>-</v>
      </c>
      <c r="G26" s="147" t="str">
        <f t="shared" si="21"/>
        <v>-</v>
      </c>
      <c r="H26" s="147" t="str">
        <f t="shared" si="21"/>
        <v>-</v>
      </c>
      <c r="I26" s="147" t="str">
        <f t="shared" si="21"/>
        <v>-</v>
      </c>
      <c r="J26" s="147" t="str">
        <f t="shared" si="21"/>
        <v>-</v>
      </c>
      <c r="K26" s="147" t="str">
        <f t="shared" si="21"/>
        <v>-</v>
      </c>
      <c r="L26" s="147" t="str">
        <f t="shared" si="21"/>
        <v>-</v>
      </c>
      <c r="M26" s="147" t="str">
        <f t="shared" si="21"/>
        <v>-</v>
      </c>
      <c r="N26" s="147" t="str">
        <f t="shared" si="21"/>
        <v>-</v>
      </c>
      <c r="O26" s="147" t="str">
        <f t="shared" si="21"/>
        <v>-</v>
      </c>
      <c r="P26" s="147" t="str">
        <f t="shared" si="21"/>
        <v>-</v>
      </c>
      <c r="Q26" s="147" t="str">
        <f t="shared" si="21"/>
        <v>-</v>
      </c>
      <c r="R26" s="147" t="str">
        <f t="shared" si="21"/>
        <v>-</v>
      </c>
    </row>
    <row r="27" spans="1:28">
      <c r="A27" s="166">
        <f t="shared" si="16"/>
        <v>26</v>
      </c>
      <c r="B27" s="166" t="str">
        <f t="shared" si="16"/>
        <v>Ванягин Александр Александрович</v>
      </c>
      <c r="C27" s="147" t="str">
        <f t="shared" ref="C27:R27" si="22">IFERROR(C7-$V7,"-")</f>
        <v>-</v>
      </c>
      <c r="D27" s="147">
        <f t="shared" si="22"/>
        <v>-1.8333393343667463</v>
      </c>
      <c r="E27" s="147" t="str">
        <f t="shared" si="22"/>
        <v>-</v>
      </c>
      <c r="F27" s="147" t="str">
        <f t="shared" si="22"/>
        <v>-</v>
      </c>
      <c r="G27" s="147" t="str">
        <f t="shared" si="22"/>
        <v>-</v>
      </c>
      <c r="H27" s="147">
        <f t="shared" si="22"/>
        <v>0.16666066563325366</v>
      </c>
      <c r="I27" s="147" t="str">
        <f t="shared" si="22"/>
        <v>-</v>
      </c>
      <c r="J27" s="147" t="str">
        <f t="shared" si="22"/>
        <v>-</v>
      </c>
      <c r="K27" s="147" t="str">
        <f t="shared" si="22"/>
        <v>-</v>
      </c>
      <c r="L27" s="147">
        <f t="shared" si="22"/>
        <v>0.16666066563325366</v>
      </c>
      <c r="M27" s="147" t="str">
        <f t="shared" si="22"/>
        <v>-</v>
      </c>
      <c r="N27" s="147" t="str">
        <f t="shared" si="22"/>
        <v>-</v>
      </c>
      <c r="O27" s="147">
        <f t="shared" si="22"/>
        <v>1.1666606656332537</v>
      </c>
      <c r="P27" s="147">
        <f t="shared" si="22"/>
        <v>0.16666066563325366</v>
      </c>
      <c r="Q27" s="147" t="str">
        <f t="shared" si="22"/>
        <v>-</v>
      </c>
      <c r="R27" s="147">
        <f t="shared" si="22"/>
        <v>0.16666066563325366</v>
      </c>
    </row>
    <row r="28" spans="1:28">
      <c r="A28" s="166">
        <f t="shared" si="16"/>
        <v>33</v>
      </c>
      <c r="B28" s="166" t="str">
        <f t="shared" si="16"/>
        <v>Батищев Сергей Николаевич</v>
      </c>
      <c r="C28" s="147" t="str">
        <f t="shared" ref="C28:R28" si="23">IFERROR(C8-$V8,"-")</f>
        <v>-</v>
      </c>
      <c r="D28" s="147" t="str">
        <f t="shared" si="23"/>
        <v>-</v>
      </c>
      <c r="E28" s="147" t="str">
        <f t="shared" si="23"/>
        <v>-</v>
      </c>
      <c r="F28" s="147" t="str">
        <f t="shared" si="23"/>
        <v>-</v>
      </c>
      <c r="G28" s="147" t="str">
        <f t="shared" si="23"/>
        <v>-</v>
      </c>
      <c r="H28" s="147" t="str">
        <f t="shared" si="23"/>
        <v>-</v>
      </c>
      <c r="I28" s="147" t="str">
        <f t="shared" si="23"/>
        <v>-</v>
      </c>
      <c r="J28" s="147" t="str">
        <f t="shared" si="23"/>
        <v>-</v>
      </c>
      <c r="K28" s="147" t="str">
        <f t="shared" si="23"/>
        <v>-</v>
      </c>
      <c r="L28" s="147" t="str">
        <f t="shared" si="23"/>
        <v>-</v>
      </c>
      <c r="M28" s="147" t="str">
        <f t="shared" si="23"/>
        <v>-</v>
      </c>
      <c r="N28" s="147" t="str">
        <f t="shared" si="23"/>
        <v>-</v>
      </c>
      <c r="O28" s="147" t="str">
        <f t="shared" si="23"/>
        <v>-</v>
      </c>
      <c r="P28" s="147" t="str">
        <f t="shared" si="23"/>
        <v>-</v>
      </c>
      <c r="Q28" s="147" t="str">
        <f t="shared" si="23"/>
        <v>-</v>
      </c>
      <c r="R28" s="147" t="str">
        <f t="shared" si="23"/>
        <v>-</v>
      </c>
    </row>
    <row r="29" spans="1:28">
      <c r="A29" s="166">
        <f t="shared" si="16"/>
        <v>42</v>
      </c>
      <c r="B29" s="166" t="str">
        <f t="shared" si="16"/>
        <v>Василий Буз</v>
      </c>
      <c r="C29" s="147">
        <f t="shared" ref="C29:R29" si="24">IFERROR(C9-$V9,"-")</f>
        <v>0.49999199941700745</v>
      </c>
      <c r="D29" s="147">
        <f t="shared" si="24"/>
        <v>0.49999199941700745</v>
      </c>
      <c r="E29" s="147" t="str">
        <f t="shared" si="24"/>
        <v>-</v>
      </c>
      <c r="F29" s="147" t="str">
        <f t="shared" si="24"/>
        <v>-</v>
      </c>
      <c r="G29" s="147">
        <f t="shared" si="24"/>
        <v>1.4999919994170074</v>
      </c>
      <c r="H29" s="147">
        <f t="shared" si="24"/>
        <v>1.4999919994170074</v>
      </c>
      <c r="I29" s="147" t="str">
        <f t="shared" si="24"/>
        <v>-</v>
      </c>
      <c r="J29" s="147" t="str">
        <f t="shared" si="24"/>
        <v>-</v>
      </c>
      <c r="K29" s="147" t="str">
        <f t="shared" si="24"/>
        <v>-</v>
      </c>
      <c r="L29" s="147">
        <f t="shared" si="24"/>
        <v>-0.50000800058299255</v>
      </c>
      <c r="M29" s="147">
        <f t="shared" si="24"/>
        <v>-0.50000800058299255</v>
      </c>
      <c r="N29" s="147" t="str">
        <f t="shared" si="24"/>
        <v>-</v>
      </c>
      <c r="O29" s="147">
        <f t="shared" si="24"/>
        <v>-0.50000800058299255</v>
      </c>
      <c r="P29" s="147">
        <f t="shared" si="24"/>
        <v>-2.5000080005829926</v>
      </c>
      <c r="Q29" s="147" t="str">
        <f t="shared" si="24"/>
        <v>-</v>
      </c>
      <c r="R29" s="147" t="str">
        <f t="shared" si="24"/>
        <v>-</v>
      </c>
    </row>
    <row r="30" spans="1:28">
      <c r="A30" s="166">
        <f t="shared" si="16"/>
        <v>46</v>
      </c>
      <c r="B30" s="166" t="str">
        <f t="shared" si="16"/>
        <v>Симонова Елена Ивановна</v>
      </c>
      <c r="C30" s="147" t="str">
        <f t="shared" ref="C30:R30" si="25">IFERROR(C10-$V10,"-")</f>
        <v>-</v>
      </c>
      <c r="D30" s="147" t="str">
        <f t="shared" si="25"/>
        <v>-</v>
      </c>
      <c r="E30" s="147" t="str">
        <f t="shared" si="25"/>
        <v>-</v>
      </c>
      <c r="F30" s="147" t="str">
        <f t="shared" si="25"/>
        <v>-</v>
      </c>
      <c r="G30" s="147" t="str">
        <f t="shared" si="25"/>
        <v>-</v>
      </c>
      <c r="H30" s="147" t="str">
        <f t="shared" si="25"/>
        <v>-</v>
      </c>
      <c r="I30" s="147" t="str">
        <f t="shared" si="25"/>
        <v>-</v>
      </c>
      <c r="J30" s="147" t="str">
        <f t="shared" si="25"/>
        <v>-</v>
      </c>
      <c r="K30" s="147" t="str">
        <f t="shared" si="25"/>
        <v>-</v>
      </c>
      <c r="L30" s="147" t="str">
        <f t="shared" si="25"/>
        <v>-</v>
      </c>
      <c r="M30" s="147" t="str">
        <f t="shared" si="25"/>
        <v>-</v>
      </c>
      <c r="N30" s="147" t="str">
        <f t="shared" si="25"/>
        <v>-</v>
      </c>
      <c r="O30" s="147" t="str">
        <f t="shared" si="25"/>
        <v>-</v>
      </c>
      <c r="P30" s="147" t="str">
        <f t="shared" si="25"/>
        <v>-</v>
      </c>
      <c r="Q30" s="147" t="str">
        <f t="shared" si="25"/>
        <v>-</v>
      </c>
      <c r="R30" s="147" t="str">
        <f t="shared" si="25"/>
        <v>-</v>
      </c>
    </row>
    <row r="31" spans="1:28">
      <c r="A31" s="166">
        <f t="shared" si="16"/>
        <v>56</v>
      </c>
      <c r="B31" s="166" t="str">
        <f t="shared" si="16"/>
        <v>Кондрашов Сергей</v>
      </c>
      <c r="C31" s="147">
        <f t="shared" ref="C31:R31" si="26">IFERROR(C11-$V11,"-")</f>
        <v>-0.25000800199600803</v>
      </c>
      <c r="D31" s="147">
        <f t="shared" si="26"/>
        <v>0.74999199800399197</v>
      </c>
      <c r="E31" s="147" t="str">
        <f t="shared" si="26"/>
        <v>-</v>
      </c>
      <c r="F31" s="147" t="str">
        <f t="shared" si="26"/>
        <v>-</v>
      </c>
      <c r="G31" s="147">
        <f t="shared" si="26"/>
        <v>-0.25000800199600803</v>
      </c>
      <c r="H31" s="147">
        <f t="shared" si="26"/>
        <v>-0.25000800199600803</v>
      </c>
      <c r="I31" s="147" t="str">
        <f t="shared" si="26"/>
        <v>-</v>
      </c>
      <c r="J31" s="147" t="str">
        <f t="shared" si="26"/>
        <v>-</v>
      </c>
      <c r="K31" s="147" t="str">
        <f t="shared" si="26"/>
        <v>-</v>
      </c>
      <c r="L31" s="147">
        <f t="shared" si="26"/>
        <v>0.74999199800399197</v>
      </c>
      <c r="M31" s="147">
        <f t="shared" si="26"/>
        <v>0.74999199800399197</v>
      </c>
      <c r="N31" s="147" t="str">
        <f t="shared" si="26"/>
        <v>-</v>
      </c>
      <c r="O31" s="147">
        <f t="shared" si="26"/>
        <v>-0.25000800199600803</v>
      </c>
      <c r="P31" s="147">
        <f t="shared" si="26"/>
        <v>-1.250008001996008</v>
      </c>
      <c r="Q31" s="147" t="str">
        <f t="shared" si="26"/>
        <v>-</v>
      </c>
      <c r="R31" s="147" t="str">
        <f t="shared" si="26"/>
        <v>-</v>
      </c>
    </row>
    <row r="32" spans="1:28">
      <c r="A32" s="166">
        <f t="shared" si="16"/>
        <v>60</v>
      </c>
      <c r="B32" s="166" t="str">
        <f t="shared" si="16"/>
        <v>Смирнов Андрей Юрьевич</v>
      </c>
      <c r="C32" s="147" t="str">
        <f t="shared" ref="C32:R32" si="27">IFERROR(C12-$V12,"-")</f>
        <v>-</v>
      </c>
      <c r="D32" s="147" t="str">
        <f t="shared" si="27"/>
        <v>-</v>
      </c>
      <c r="E32" s="147" t="str">
        <f t="shared" si="27"/>
        <v>-</v>
      </c>
      <c r="F32" s="147" t="str">
        <f t="shared" si="27"/>
        <v>-</v>
      </c>
      <c r="G32" s="147" t="str">
        <f t="shared" si="27"/>
        <v>-</v>
      </c>
      <c r="H32" s="147" t="str">
        <f t="shared" si="27"/>
        <v>-</v>
      </c>
      <c r="I32" s="147" t="str">
        <f t="shared" si="27"/>
        <v>-</v>
      </c>
      <c r="J32" s="147" t="str">
        <f t="shared" si="27"/>
        <v>-</v>
      </c>
      <c r="K32" s="147" t="str">
        <f t="shared" si="27"/>
        <v>-</v>
      </c>
      <c r="L32" s="147" t="str">
        <f t="shared" si="27"/>
        <v>-</v>
      </c>
      <c r="M32" s="147" t="str">
        <f t="shared" si="27"/>
        <v>-</v>
      </c>
      <c r="N32" s="147" t="str">
        <f t="shared" si="27"/>
        <v>-</v>
      </c>
      <c r="O32" s="147" t="str">
        <f t="shared" si="27"/>
        <v>-</v>
      </c>
      <c r="P32" s="147" t="str">
        <f t="shared" si="27"/>
        <v>-</v>
      </c>
      <c r="Q32" s="147" t="str">
        <f t="shared" si="27"/>
        <v>-</v>
      </c>
      <c r="R32" s="147" t="str">
        <f t="shared" si="27"/>
        <v>-</v>
      </c>
    </row>
    <row r="33" spans="1:18">
      <c r="A33" s="166">
        <f t="shared" si="16"/>
        <v>61</v>
      </c>
      <c r="B33" s="166" t="str">
        <f t="shared" si="16"/>
        <v>Диденко Е.В.</v>
      </c>
      <c r="C33" s="147" t="str">
        <f t="shared" ref="C33:R33" si="28">IFERROR(C13-$V13,"-")</f>
        <v>-</v>
      </c>
      <c r="D33" s="147" t="str">
        <f t="shared" si="28"/>
        <v>-</v>
      </c>
      <c r="E33" s="147" t="str">
        <f t="shared" si="28"/>
        <v>-</v>
      </c>
      <c r="F33" s="147" t="str">
        <f t="shared" si="28"/>
        <v>-</v>
      </c>
      <c r="G33" s="147" t="str">
        <f t="shared" si="28"/>
        <v>-</v>
      </c>
      <c r="H33" s="147" t="str">
        <f t="shared" si="28"/>
        <v>-</v>
      </c>
      <c r="I33" s="147" t="str">
        <f t="shared" si="28"/>
        <v>-</v>
      </c>
      <c r="J33" s="147" t="str">
        <f t="shared" si="28"/>
        <v>-</v>
      </c>
      <c r="K33" s="147" t="str">
        <f t="shared" si="28"/>
        <v>-</v>
      </c>
      <c r="L33" s="147" t="str">
        <f t="shared" si="28"/>
        <v>-</v>
      </c>
      <c r="M33" s="147" t="str">
        <f t="shared" si="28"/>
        <v>-</v>
      </c>
      <c r="N33" s="147" t="str">
        <f t="shared" si="28"/>
        <v>-</v>
      </c>
      <c r="O33" s="147" t="str">
        <f t="shared" si="28"/>
        <v>-</v>
      </c>
      <c r="P33" s="147" t="str">
        <f t="shared" si="28"/>
        <v>-</v>
      </c>
      <c r="Q33" s="147" t="str">
        <f t="shared" si="28"/>
        <v>-</v>
      </c>
      <c r="R33" s="147" t="str">
        <f t="shared" si="28"/>
        <v>-</v>
      </c>
    </row>
    <row r="34" spans="1:18">
      <c r="A34" s="166">
        <f t="shared" si="16"/>
        <v>67</v>
      </c>
      <c r="B34" s="166" t="str">
        <f t="shared" si="16"/>
        <v>Канищев Евгений Алексеевич</v>
      </c>
      <c r="C34" s="147" t="str">
        <f t="shared" ref="C34:R34" si="29">IFERROR(C14-$V14,"-")</f>
        <v>-</v>
      </c>
      <c r="D34" s="147">
        <f t="shared" si="29"/>
        <v>1.4999939997143663</v>
      </c>
      <c r="E34" s="147" t="str">
        <f t="shared" si="29"/>
        <v>-</v>
      </c>
      <c r="F34" s="147" t="str">
        <f t="shared" si="29"/>
        <v>-</v>
      </c>
      <c r="G34" s="147">
        <f t="shared" si="29"/>
        <v>0.49999399971436631</v>
      </c>
      <c r="H34" s="147">
        <f t="shared" si="29"/>
        <v>-0.50000600028563369</v>
      </c>
      <c r="I34" s="147" t="str">
        <f t="shared" si="29"/>
        <v>-</v>
      </c>
      <c r="J34" s="147" t="str">
        <f t="shared" si="29"/>
        <v>-</v>
      </c>
      <c r="K34" s="147" t="str">
        <f t="shared" si="29"/>
        <v>-</v>
      </c>
      <c r="L34" s="147" t="str">
        <f t="shared" si="29"/>
        <v>-</v>
      </c>
      <c r="M34" s="147">
        <f t="shared" si="29"/>
        <v>-2.5000060002856337</v>
      </c>
      <c r="N34" s="147" t="str">
        <f t="shared" si="29"/>
        <v>-</v>
      </c>
      <c r="O34" s="147">
        <f t="shared" si="29"/>
        <v>2.4999939997143663</v>
      </c>
      <c r="P34" s="147">
        <f t="shared" si="29"/>
        <v>-1.5000060002856337</v>
      </c>
      <c r="Q34" s="147" t="str">
        <f t="shared" si="29"/>
        <v>-</v>
      </c>
      <c r="R34" s="147" t="str">
        <f t="shared" si="29"/>
        <v>-</v>
      </c>
    </row>
    <row r="35" spans="1:18">
      <c r="A35" s="166">
        <f t="shared" si="16"/>
        <v>75</v>
      </c>
      <c r="B35" s="166" t="str">
        <f t="shared" si="16"/>
        <v>Светлана Чернецова</v>
      </c>
      <c r="C35" s="147">
        <f t="shared" ref="C35:R35" si="30">IFERROR(C15-$V15,"-")</f>
        <v>-1.5000080005829934</v>
      </c>
      <c r="D35" s="147">
        <f t="shared" si="30"/>
        <v>1.4999919994170066</v>
      </c>
      <c r="E35" s="147" t="str">
        <f t="shared" si="30"/>
        <v>-</v>
      </c>
      <c r="F35" s="147" t="str">
        <f t="shared" si="30"/>
        <v>-</v>
      </c>
      <c r="G35" s="147">
        <f t="shared" si="30"/>
        <v>-0.50000800058299344</v>
      </c>
      <c r="H35" s="147" t="str">
        <f t="shared" si="30"/>
        <v>-</v>
      </c>
      <c r="I35" s="147" t="str">
        <f t="shared" si="30"/>
        <v>-</v>
      </c>
      <c r="J35" s="147" t="str">
        <f t="shared" si="30"/>
        <v>-</v>
      </c>
      <c r="K35" s="147" t="str">
        <f t="shared" si="30"/>
        <v>-</v>
      </c>
      <c r="L35" s="147">
        <f t="shared" si="30"/>
        <v>1.4999919994170066</v>
      </c>
      <c r="M35" s="147">
        <f t="shared" si="30"/>
        <v>-1.5000080005829934</v>
      </c>
      <c r="N35" s="147" t="str">
        <f t="shared" si="30"/>
        <v>-</v>
      </c>
      <c r="O35" s="147">
        <f t="shared" si="30"/>
        <v>-0.50000800058299344</v>
      </c>
      <c r="P35" s="147">
        <f t="shared" si="30"/>
        <v>-0.50000800058299344</v>
      </c>
      <c r="Q35" s="147" t="str">
        <f t="shared" si="30"/>
        <v>-</v>
      </c>
      <c r="R35" s="147">
        <f t="shared" si="30"/>
        <v>1.4999919994170066</v>
      </c>
    </row>
    <row r="36" spans="1:18">
      <c r="A36" s="166">
        <f t="shared" si="16"/>
        <v>76</v>
      </c>
      <c r="B36" s="166" t="str">
        <f t="shared" si="16"/>
        <v>Лубяная Екатерина Валерьевна</v>
      </c>
      <c r="C36" s="147" t="str">
        <f t="shared" ref="C36:R36" si="31">IFERROR(C16-$V16,"-")</f>
        <v>-</v>
      </c>
      <c r="D36" s="147" t="str">
        <f t="shared" si="31"/>
        <v>-</v>
      </c>
      <c r="E36" s="147" t="str">
        <f t="shared" si="31"/>
        <v>-</v>
      </c>
      <c r="F36" s="147" t="str">
        <f t="shared" si="31"/>
        <v>-</v>
      </c>
      <c r="G36" s="147" t="str">
        <f t="shared" si="31"/>
        <v>-</v>
      </c>
      <c r="H36" s="147" t="str">
        <f t="shared" si="31"/>
        <v>-</v>
      </c>
      <c r="I36" s="147" t="str">
        <f t="shared" si="31"/>
        <v>-</v>
      </c>
      <c r="J36" s="147" t="str">
        <f t="shared" si="31"/>
        <v>-</v>
      </c>
      <c r="K36" s="147" t="str">
        <f t="shared" si="31"/>
        <v>-</v>
      </c>
      <c r="L36" s="147" t="str">
        <f t="shared" si="31"/>
        <v>-</v>
      </c>
      <c r="M36" s="147" t="str">
        <f t="shared" si="31"/>
        <v>-</v>
      </c>
      <c r="N36" s="147" t="str">
        <f t="shared" si="31"/>
        <v>-</v>
      </c>
      <c r="O36" s="147" t="str">
        <f t="shared" si="31"/>
        <v>-</v>
      </c>
      <c r="P36" s="147" t="str">
        <f t="shared" si="31"/>
        <v>-</v>
      </c>
      <c r="Q36" s="147" t="str">
        <f t="shared" si="31"/>
        <v>-</v>
      </c>
      <c r="R36" s="147" t="str">
        <f t="shared" si="31"/>
        <v>-</v>
      </c>
    </row>
    <row r="37" spans="1:18">
      <c r="A37" s="166">
        <f t="shared" si="16"/>
        <v>77</v>
      </c>
      <c r="B37" s="166" t="str">
        <f t="shared" si="16"/>
        <v>Егор Валерьевич Ковальчук</v>
      </c>
      <c r="C37" s="147" t="str">
        <f t="shared" ref="C37:R37" si="32">IFERROR(C17-$V17,"-")</f>
        <v>-</v>
      </c>
      <c r="D37" s="147" t="str">
        <f t="shared" si="32"/>
        <v>-</v>
      </c>
      <c r="E37" s="147" t="str">
        <f t="shared" si="32"/>
        <v>-</v>
      </c>
      <c r="F37" s="147" t="str">
        <f t="shared" si="32"/>
        <v>-</v>
      </c>
      <c r="G37" s="147" t="str">
        <f t="shared" si="32"/>
        <v>-</v>
      </c>
      <c r="H37" s="147" t="str">
        <f t="shared" si="32"/>
        <v>-</v>
      </c>
      <c r="I37" s="147" t="str">
        <f t="shared" si="32"/>
        <v>-</v>
      </c>
      <c r="J37" s="147" t="str">
        <f t="shared" si="32"/>
        <v>-</v>
      </c>
      <c r="K37" s="147" t="str">
        <f t="shared" si="32"/>
        <v>-</v>
      </c>
      <c r="L37" s="147" t="str">
        <f t="shared" si="32"/>
        <v>-</v>
      </c>
      <c r="M37" s="147" t="str">
        <f t="shared" si="32"/>
        <v>-</v>
      </c>
      <c r="N37" s="147" t="str">
        <f t="shared" si="32"/>
        <v>-</v>
      </c>
      <c r="O37" s="147" t="str">
        <f t="shared" si="32"/>
        <v>-</v>
      </c>
      <c r="P37" s="147" t="str">
        <f t="shared" si="32"/>
        <v>-</v>
      </c>
      <c r="Q37" s="147" t="str">
        <f t="shared" si="32"/>
        <v>-</v>
      </c>
      <c r="R37" s="147" t="str">
        <f t="shared" si="32"/>
        <v>-</v>
      </c>
    </row>
    <row r="38" spans="1:18">
      <c r="A38" s="9"/>
      <c r="B38" s="130" t="s">
        <v>160</v>
      </c>
      <c r="C38" s="150">
        <f t="shared" ref="C38:N38" si="33">SUM(C23:C37)</f>
        <v>-1.9278207842110691</v>
      </c>
      <c r="D38" s="150">
        <f t="shared" si="33"/>
        <v>2.7388338811365509</v>
      </c>
      <c r="E38" s="150">
        <f t="shared" si="33"/>
        <v>0</v>
      </c>
      <c r="F38" s="150">
        <f t="shared" si="33"/>
        <v>0</v>
      </c>
      <c r="G38" s="150">
        <f t="shared" si="33"/>
        <v>1.5721732155032972</v>
      </c>
      <c r="H38" s="150">
        <f t="shared" si="33"/>
        <v>2.2388418817195443</v>
      </c>
      <c r="I38" s="150">
        <f t="shared" si="33"/>
        <v>0</v>
      </c>
      <c r="J38" s="150">
        <f t="shared" si="33"/>
        <v>0</v>
      </c>
      <c r="K38" s="150">
        <f t="shared" si="33"/>
        <v>0</v>
      </c>
      <c r="L38" s="150">
        <f t="shared" si="33"/>
        <v>2.2388398814221846</v>
      </c>
      <c r="M38" s="150">
        <f t="shared" si="33"/>
        <v>-3.4278267844967028</v>
      </c>
      <c r="N38" s="150">
        <f t="shared" si="33"/>
        <v>0</v>
      </c>
      <c r="O38" s="150">
        <f t="shared" ref="O38:P38" si="34">SUM(O23:O37)</f>
        <v>4.7388338811365509</v>
      </c>
      <c r="P38" s="150">
        <f t="shared" si="34"/>
        <v>-8.26116611886345</v>
      </c>
      <c r="Q38" s="150">
        <f>SUM(Q23:Q37)</f>
        <v>-0.67779678104907504</v>
      </c>
      <c r="R38" s="150">
        <f>SUM(R23:R37)</f>
        <v>0.76664266321689301</v>
      </c>
    </row>
    <row r="39" spans="1:18">
      <c r="A39" s="9"/>
      <c r="B39" s="130" t="s">
        <v>161</v>
      </c>
      <c r="C39" s="150">
        <f t="shared" ref="C39:N39" si="35">SUMIF(C23:C37,"&gt;0")+ABS(SUMIF(C23:C37,"&lt;0"))</f>
        <v>3.1277847793783495</v>
      </c>
      <c r="D39" s="150">
        <f t="shared" si="35"/>
        <v>6.4055125498700436</v>
      </c>
      <c r="E39" s="150">
        <f t="shared" si="35"/>
        <v>0</v>
      </c>
      <c r="F39" s="150">
        <f t="shared" si="35"/>
        <v>0</v>
      </c>
      <c r="G39" s="150">
        <f t="shared" si="35"/>
        <v>3.0722052206613002</v>
      </c>
      <c r="H39" s="150">
        <f t="shared" si="35"/>
        <v>3.7388698862828278</v>
      </c>
      <c r="I39" s="150">
        <f t="shared" si="35"/>
        <v>0</v>
      </c>
      <c r="J39" s="150">
        <f t="shared" si="35"/>
        <v>0</v>
      </c>
      <c r="K39" s="150">
        <f t="shared" si="35"/>
        <v>0</v>
      </c>
      <c r="L39" s="150">
        <f t="shared" si="35"/>
        <v>3.2388558825881697</v>
      </c>
      <c r="M39" s="150">
        <f t="shared" si="35"/>
        <v>5.5722172184065366</v>
      </c>
      <c r="N39" s="150">
        <f t="shared" si="35"/>
        <v>0</v>
      </c>
      <c r="O39" s="150">
        <f t="shared" ref="O39:P39" si="36">SUMIF(O23:O37,"&gt;0")+ABS(SUMIF(O23:O37,"&lt;0"))</f>
        <v>7.238881887460539</v>
      </c>
      <c r="P39" s="150">
        <f t="shared" si="36"/>
        <v>8.5944874501299555</v>
      </c>
      <c r="Q39" s="150">
        <f>SUMIF(Q23:Q37,"&gt;0")+ABS(SUMIF(Q23:Q37,"&lt;0"))</f>
        <v>1.1222232226176594</v>
      </c>
      <c r="R39" s="150">
        <f>SUMIF(R23:R37,"&gt;0")+ABS(SUMIF(R23:R37,"&lt;0"))</f>
        <v>2.5666626668836274</v>
      </c>
    </row>
    <row r="40" spans="1:18">
      <c r="A40" s="151"/>
      <c r="B40" s="152"/>
      <c r="C40" s="153"/>
      <c r="D40" s="153"/>
      <c r="E40" s="153"/>
      <c r="F40" s="153"/>
      <c r="G40" s="153"/>
      <c r="H40" s="153"/>
      <c r="I40" s="153"/>
      <c r="J40" s="153"/>
      <c r="K40" s="153"/>
      <c r="L40" s="153"/>
      <c r="M40" s="153"/>
      <c r="N40" s="153"/>
      <c r="O40" s="153"/>
      <c r="P40" s="153"/>
      <c r="Q40" s="153"/>
      <c r="R40" s="153"/>
    </row>
    <row r="41" spans="1:18">
      <c r="B41" s="61" t="s">
        <v>162</v>
      </c>
      <c r="C41" s="87"/>
    </row>
    <row r="42" spans="1:18">
      <c r="A42" s="9"/>
      <c r="B42" s="62">
        <v>1</v>
      </c>
      <c r="C42" s="115">
        <f t="shared" ref="C42:N53" si="37">COUNTIF(C$3:C$17,$B42)</f>
        <v>0</v>
      </c>
      <c r="D42" s="115">
        <f t="shared" si="37"/>
        <v>0</v>
      </c>
      <c r="E42" s="115">
        <f t="shared" si="37"/>
        <v>0</v>
      </c>
      <c r="F42" s="115">
        <f t="shared" si="37"/>
        <v>0</v>
      </c>
      <c r="G42" s="115">
        <f t="shared" si="37"/>
        <v>0</v>
      </c>
      <c r="H42" s="115">
        <f t="shared" si="37"/>
        <v>0</v>
      </c>
      <c r="I42" s="115">
        <f t="shared" si="37"/>
        <v>0</v>
      </c>
      <c r="J42" s="115">
        <f t="shared" si="37"/>
        <v>0</v>
      </c>
      <c r="K42" s="115">
        <f t="shared" si="37"/>
        <v>0</v>
      </c>
      <c r="L42" s="115">
        <f t="shared" si="37"/>
        <v>0</v>
      </c>
      <c r="M42" s="115">
        <f t="shared" si="37"/>
        <v>0</v>
      </c>
      <c r="N42" s="115">
        <f t="shared" si="37"/>
        <v>0</v>
      </c>
      <c r="O42" s="115">
        <f t="shared" ref="O42:P53" si="38">COUNTIF(O$3:O$17,$B42)</f>
        <v>0</v>
      </c>
      <c r="P42" s="115">
        <f t="shared" si="38"/>
        <v>0</v>
      </c>
      <c r="Q42" s="115">
        <f t="shared" ref="Q42:R53" si="39">COUNTIF(Q$3:Q$17,$B42)</f>
        <v>0</v>
      </c>
      <c r="R42" s="115">
        <f t="shared" si="39"/>
        <v>0</v>
      </c>
    </row>
    <row r="43" spans="1:18">
      <c r="A43" s="9"/>
      <c r="B43" s="62">
        <v>2</v>
      </c>
      <c r="C43" s="115">
        <f t="shared" si="37"/>
        <v>0</v>
      </c>
      <c r="D43" s="115">
        <f t="shared" si="37"/>
        <v>0</v>
      </c>
      <c r="E43" s="115">
        <f t="shared" si="37"/>
        <v>0</v>
      </c>
      <c r="F43" s="115">
        <f t="shared" si="37"/>
        <v>0</v>
      </c>
      <c r="G43" s="115">
        <f t="shared" si="37"/>
        <v>0</v>
      </c>
      <c r="H43" s="115">
        <f t="shared" si="37"/>
        <v>0</v>
      </c>
      <c r="I43" s="115">
        <f t="shared" si="37"/>
        <v>0</v>
      </c>
      <c r="J43" s="115">
        <f t="shared" si="37"/>
        <v>0</v>
      </c>
      <c r="K43" s="115">
        <f t="shared" si="37"/>
        <v>0</v>
      </c>
      <c r="L43" s="115">
        <f t="shared" si="37"/>
        <v>0</v>
      </c>
      <c r="M43" s="115">
        <f t="shared" si="37"/>
        <v>0</v>
      </c>
      <c r="N43" s="115">
        <f t="shared" si="37"/>
        <v>0</v>
      </c>
      <c r="O43" s="115">
        <f t="shared" si="38"/>
        <v>0</v>
      </c>
      <c r="P43" s="115">
        <f t="shared" si="38"/>
        <v>0</v>
      </c>
      <c r="Q43" s="115">
        <f t="shared" si="39"/>
        <v>0</v>
      </c>
      <c r="R43" s="115">
        <f t="shared" si="39"/>
        <v>0</v>
      </c>
    </row>
    <row r="44" spans="1:18">
      <c r="A44" s="9"/>
      <c r="B44" s="62">
        <v>3</v>
      </c>
      <c r="C44" s="115">
        <f t="shared" si="37"/>
        <v>0</v>
      </c>
      <c r="D44" s="115">
        <f t="shared" si="37"/>
        <v>0</v>
      </c>
      <c r="E44" s="115">
        <f t="shared" si="37"/>
        <v>0</v>
      </c>
      <c r="F44" s="115">
        <f t="shared" si="37"/>
        <v>0</v>
      </c>
      <c r="G44" s="115">
        <f t="shared" si="37"/>
        <v>0</v>
      </c>
      <c r="H44" s="115">
        <f t="shared" si="37"/>
        <v>0</v>
      </c>
      <c r="I44" s="115">
        <f t="shared" si="37"/>
        <v>0</v>
      </c>
      <c r="J44" s="115">
        <f t="shared" si="37"/>
        <v>0</v>
      </c>
      <c r="K44" s="115">
        <f t="shared" si="37"/>
        <v>0</v>
      </c>
      <c r="L44" s="115">
        <f t="shared" si="37"/>
        <v>0</v>
      </c>
      <c r="M44" s="115">
        <f t="shared" si="37"/>
        <v>0</v>
      </c>
      <c r="N44" s="115">
        <f t="shared" si="37"/>
        <v>0</v>
      </c>
      <c r="O44" s="115">
        <f t="shared" si="38"/>
        <v>0</v>
      </c>
      <c r="P44" s="115">
        <f t="shared" si="38"/>
        <v>0</v>
      </c>
      <c r="Q44" s="115">
        <f t="shared" si="39"/>
        <v>0</v>
      </c>
      <c r="R44" s="115">
        <f t="shared" si="39"/>
        <v>0</v>
      </c>
    </row>
    <row r="45" spans="1:18">
      <c r="A45" s="9"/>
      <c r="B45" s="62">
        <v>4</v>
      </c>
      <c r="C45" s="115">
        <f t="shared" si="37"/>
        <v>0</v>
      </c>
      <c r="D45" s="115">
        <f t="shared" si="37"/>
        <v>0</v>
      </c>
      <c r="E45" s="115">
        <f t="shared" si="37"/>
        <v>0</v>
      </c>
      <c r="F45" s="115">
        <f t="shared" si="37"/>
        <v>0</v>
      </c>
      <c r="G45" s="115">
        <f t="shared" si="37"/>
        <v>0</v>
      </c>
      <c r="H45" s="115">
        <f t="shared" si="37"/>
        <v>0</v>
      </c>
      <c r="I45" s="115">
        <f t="shared" si="37"/>
        <v>0</v>
      </c>
      <c r="J45" s="115">
        <f t="shared" si="37"/>
        <v>0</v>
      </c>
      <c r="K45" s="115">
        <f t="shared" si="37"/>
        <v>0</v>
      </c>
      <c r="L45" s="115">
        <f t="shared" si="37"/>
        <v>0</v>
      </c>
      <c r="M45" s="115">
        <f t="shared" si="37"/>
        <v>0</v>
      </c>
      <c r="N45" s="115">
        <f t="shared" si="37"/>
        <v>0</v>
      </c>
      <c r="O45" s="115">
        <f t="shared" si="38"/>
        <v>0</v>
      </c>
      <c r="P45" s="115">
        <f t="shared" si="38"/>
        <v>0</v>
      </c>
      <c r="Q45" s="115">
        <f t="shared" si="39"/>
        <v>0</v>
      </c>
      <c r="R45" s="115">
        <f t="shared" si="39"/>
        <v>0</v>
      </c>
    </row>
    <row r="46" spans="1:18">
      <c r="A46" s="9"/>
      <c r="B46" s="62">
        <v>5</v>
      </c>
      <c r="C46" s="115">
        <f t="shared" si="37"/>
        <v>1</v>
      </c>
      <c r="D46" s="115">
        <f t="shared" si="37"/>
        <v>1</v>
      </c>
      <c r="E46" s="115">
        <f t="shared" si="37"/>
        <v>0</v>
      </c>
      <c r="F46" s="115">
        <f t="shared" si="37"/>
        <v>0</v>
      </c>
      <c r="G46" s="115">
        <f t="shared" si="37"/>
        <v>0</v>
      </c>
      <c r="H46" s="115">
        <f t="shared" si="37"/>
        <v>0</v>
      </c>
      <c r="I46" s="115">
        <f t="shared" si="37"/>
        <v>0</v>
      </c>
      <c r="J46" s="115">
        <f t="shared" si="37"/>
        <v>0</v>
      </c>
      <c r="K46" s="115">
        <f t="shared" si="37"/>
        <v>0</v>
      </c>
      <c r="L46" s="115">
        <f t="shared" si="37"/>
        <v>0</v>
      </c>
      <c r="M46" s="115">
        <f t="shared" si="37"/>
        <v>1</v>
      </c>
      <c r="N46" s="115">
        <f t="shared" si="37"/>
        <v>0</v>
      </c>
      <c r="O46" s="115">
        <f t="shared" si="38"/>
        <v>0</v>
      </c>
      <c r="P46" s="115">
        <f t="shared" si="38"/>
        <v>0</v>
      </c>
      <c r="Q46" s="115">
        <f t="shared" si="39"/>
        <v>0</v>
      </c>
      <c r="R46" s="115">
        <f t="shared" si="39"/>
        <v>0</v>
      </c>
    </row>
    <row r="47" spans="1:18">
      <c r="A47" s="9"/>
      <c r="B47" s="62">
        <v>6</v>
      </c>
      <c r="C47" s="115">
        <f t="shared" si="37"/>
        <v>0</v>
      </c>
      <c r="D47" s="115">
        <f t="shared" si="37"/>
        <v>0</v>
      </c>
      <c r="E47" s="115">
        <f t="shared" si="37"/>
        <v>0</v>
      </c>
      <c r="F47" s="115">
        <f t="shared" si="37"/>
        <v>0</v>
      </c>
      <c r="G47" s="115">
        <f t="shared" si="37"/>
        <v>1</v>
      </c>
      <c r="H47" s="115">
        <f t="shared" si="37"/>
        <v>0</v>
      </c>
      <c r="I47" s="115">
        <f t="shared" si="37"/>
        <v>0</v>
      </c>
      <c r="J47" s="115">
        <f t="shared" si="37"/>
        <v>0</v>
      </c>
      <c r="K47" s="115">
        <f t="shared" si="37"/>
        <v>0</v>
      </c>
      <c r="L47" s="115">
        <f t="shared" si="37"/>
        <v>0</v>
      </c>
      <c r="M47" s="115">
        <f t="shared" si="37"/>
        <v>1</v>
      </c>
      <c r="N47" s="115">
        <f t="shared" si="37"/>
        <v>0</v>
      </c>
      <c r="O47" s="115">
        <f t="shared" si="38"/>
        <v>1</v>
      </c>
      <c r="P47" s="115">
        <f t="shared" si="38"/>
        <v>1</v>
      </c>
      <c r="Q47" s="115">
        <f t="shared" si="39"/>
        <v>0</v>
      </c>
      <c r="R47" s="115">
        <f t="shared" si="39"/>
        <v>0</v>
      </c>
    </row>
    <row r="48" spans="1:18">
      <c r="A48" s="9"/>
      <c r="B48" s="62">
        <v>7</v>
      </c>
      <c r="C48" s="115">
        <f t="shared" si="37"/>
        <v>0</v>
      </c>
      <c r="D48" s="115">
        <f t="shared" si="37"/>
        <v>0</v>
      </c>
      <c r="E48" s="115">
        <f t="shared" si="37"/>
        <v>0</v>
      </c>
      <c r="F48" s="115">
        <f t="shared" si="37"/>
        <v>0</v>
      </c>
      <c r="G48" s="115">
        <f t="shared" si="37"/>
        <v>0</v>
      </c>
      <c r="H48" s="115">
        <f t="shared" si="37"/>
        <v>1</v>
      </c>
      <c r="I48" s="115">
        <f t="shared" si="37"/>
        <v>0</v>
      </c>
      <c r="J48" s="115">
        <f t="shared" si="37"/>
        <v>0</v>
      </c>
      <c r="K48" s="115">
        <f t="shared" si="37"/>
        <v>0</v>
      </c>
      <c r="L48" s="115">
        <f t="shared" si="37"/>
        <v>1</v>
      </c>
      <c r="M48" s="115">
        <f t="shared" si="37"/>
        <v>0</v>
      </c>
      <c r="N48" s="115">
        <f t="shared" si="37"/>
        <v>0</v>
      </c>
      <c r="O48" s="115">
        <f t="shared" si="38"/>
        <v>0</v>
      </c>
      <c r="P48" s="115">
        <f t="shared" si="38"/>
        <v>2</v>
      </c>
      <c r="Q48" s="115">
        <f t="shared" si="39"/>
        <v>0</v>
      </c>
      <c r="R48" s="115">
        <f t="shared" si="39"/>
        <v>1</v>
      </c>
    </row>
    <row r="49" spans="1:18">
      <c r="A49" s="9"/>
      <c r="B49" s="62">
        <v>8</v>
      </c>
      <c r="C49" s="115">
        <f t="shared" si="37"/>
        <v>0</v>
      </c>
      <c r="D49" s="115">
        <f t="shared" si="37"/>
        <v>1</v>
      </c>
      <c r="E49" s="115">
        <f t="shared" si="37"/>
        <v>0</v>
      </c>
      <c r="F49" s="115">
        <f t="shared" si="37"/>
        <v>0</v>
      </c>
      <c r="G49" s="115">
        <f t="shared" si="37"/>
        <v>0</v>
      </c>
      <c r="H49" s="115">
        <f t="shared" si="37"/>
        <v>1</v>
      </c>
      <c r="I49" s="115">
        <f t="shared" si="37"/>
        <v>0</v>
      </c>
      <c r="J49" s="115">
        <f t="shared" si="37"/>
        <v>0</v>
      </c>
      <c r="K49" s="115">
        <f t="shared" si="37"/>
        <v>0</v>
      </c>
      <c r="L49" s="115">
        <f t="shared" si="37"/>
        <v>1</v>
      </c>
      <c r="M49" s="115">
        <f t="shared" si="37"/>
        <v>0</v>
      </c>
      <c r="N49" s="115">
        <f t="shared" si="37"/>
        <v>0</v>
      </c>
      <c r="O49" s="115">
        <f t="shared" si="38"/>
        <v>1</v>
      </c>
      <c r="P49" s="115">
        <f t="shared" si="38"/>
        <v>2</v>
      </c>
      <c r="Q49" s="115">
        <f t="shared" si="39"/>
        <v>0</v>
      </c>
      <c r="R49" s="115">
        <f t="shared" si="39"/>
        <v>1</v>
      </c>
    </row>
    <row r="50" spans="1:18">
      <c r="A50" s="9"/>
      <c r="B50" s="62">
        <v>9</v>
      </c>
      <c r="C50" s="115">
        <f t="shared" si="37"/>
        <v>1</v>
      </c>
      <c r="D50" s="115">
        <f t="shared" si="37"/>
        <v>0</v>
      </c>
      <c r="E50" s="115">
        <f t="shared" si="37"/>
        <v>0</v>
      </c>
      <c r="F50" s="115">
        <f t="shared" si="37"/>
        <v>0</v>
      </c>
      <c r="G50" s="115">
        <f t="shared" si="37"/>
        <v>2</v>
      </c>
      <c r="H50" s="115">
        <f t="shared" si="37"/>
        <v>1</v>
      </c>
      <c r="I50" s="115">
        <f t="shared" si="37"/>
        <v>0</v>
      </c>
      <c r="J50" s="115">
        <f t="shared" si="37"/>
        <v>0</v>
      </c>
      <c r="K50" s="115">
        <f t="shared" si="37"/>
        <v>0</v>
      </c>
      <c r="L50" s="115">
        <f t="shared" si="37"/>
        <v>0</v>
      </c>
      <c r="M50" s="115">
        <f t="shared" si="37"/>
        <v>0</v>
      </c>
      <c r="N50" s="115">
        <f t="shared" si="37"/>
        <v>0</v>
      </c>
      <c r="O50" s="115">
        <f t="shared" si="38"/>
        <v>1</v>
      </c>
      <c r="P50" s="115">
        <f t="shared" si="38"/>
        <v>2</v>
      </c>
      <c r="Q50" s="115">
        <f t="shared" si="39"/>
        <v>1</v>
      </c>
      <c r="R50" s="115">
        <f t="shared" si="39"/>
        <v>1</v>
      </c>
    </row>
    <row r="51" spans="1:18">
      <c r="A51" s="9"/>
      <c r="B51" s="62">
        <v>10</v>
      </c>
      <c r="C51" s="115">
        <f t="shared" si="37"/>
        <v>2</v>
      </c>
      <c r="D51" s="115">
        <f t="shared" si="37"/>
        <v>3</v>
      </c>
      <c r="E51" s="115">
        <f t="shared" si="37"/>
        <v>0</v>
      </c>
      <c r="F51" s="115">
        <f t="shared" si="37"/>
        <v>0</v>
      </c>
      <c r="G51" s="115">
        <f t="shared" si="37"/>
        <v>1</v>
      </c>
      <c r="H51" s="115">
        <f t="shared" si="37"/>
        <v>0</v>
      </c>
      <c r="I51" s="115">
        <f t="shared" si="37"/>
        <v>0</v>
      </c>
      <c r="J51" s="115">
        <f t="shared" si="37"/>
        <v>0</v>
      </c>
      <c r="K51" s="115">
        <f t="shared" si="37"/>
        <v>0</v>
      </c>
      <c r="L51" s="115">
        <f t="shared" si="37"/>
        <v>3</v>
      </c>
      <c r="M51" s="115">
        <f t="shared" si="37"/>
        <v>3</v>
      </c>
      <c r="N51" s="115">
        <f t="shared" si="37"/>
        <v>0</v>
      </c>
      <c r="O51" s="115">
        <f t="shared" si="38"/>
        <v>1</v>
      </c>
      <c r="P51" s="115">
        <f t="shared" si="38"/>
        <v>0</v>
      </c>
      <c r="Q51" s="115">
        <f t="shared" si="39"/>
        <v>0</v>
      </c>
      <c r="R51" s="115">
        <f t="shared" si="39"/>
        <v>0</v>
      </c>
    </row>
    <row r="52" spans="1:18">
      <c r="A52" s="9"/>
      <c r="B52" s="62">
        <v>11</v>
      </c>
      <c r="C52" s="115">
        <f t="shared" si="37"/>
        <v>1</v>
      </c>
      <c r="D52" s="115">
        <f t="shared" si="37"/>
        <v>2</v>
      </c>
      <c r="E52" s="115">
        <f t="shared" si="37"/>
        <v>0</v>
      </c>
      <c r="F52" s="115">
        <f t="shared" si="37"/>
        <v>0</v>
      </c>
      <c r="G52" s="115">
        <f t="shared" si="37"/>
        <v>1</v>
      </c>
      <c r="H52" s="115">
        <f t="shared" si="37"/>
        <v>2</v>
      </c>
      <c r="I52" s="115">
        <f t="shared" si="37"/>
        <v>0</v>
      </c>
      <c r="J52" s="115">
        <f t="shared" si="37"/>
        <v>0</v>
      </c>
      <c r="K52" s="115">
        <f t="shared" si="37"/>
        <v>0</v>
      </c>
      <c r="L52" s="115">
        <f t="shared" si="37"/>
        <v>1</v>
      </c>
      <c r="M52" s="115">
        <f t="shared" si="37"/>
        <v>1</v>
      </c>
      <c r="N52" s="115">
        <f t="shared" si="37"/>
        <v>0</v>
      </c>
      <c r="O52" s="115">
        <f t="shared" si="38"/>
        <v>2</v>
      </c>
      <c r="P52" s="115">
        <f t="shared" si="38"/>
        <v>0</v>
      </c>
      <c r="Q52" s="115">
        <f t="shared" si="39"/>
        <v>1</v>
      </c>
      <c r="R52" s="115">
        <f t="shared" si="39"/>
        <v>0</v>
      </c>
    </row>
    <row r="53" spans="1:18">
      <c r="A53" s="9"/>
      <c r="B53" s="62">
        <v>12</v>
      </c>
      <c r="C53" s="115">
        <f t="shared" si="37"/>
        <v>0</v>
      </c>
      <c r="D53" s="115">
        <f t="shared" si="37"/>
        <v>0</v>
      </c>
      <c r="E53" s="115">
        <f t="shared" si="37"/>
        <v>0</v>
      </c>
      <c r="F53" s="115">
        <f t="shared" si="37"/>
        <v>0</v>
      </c>
      <c r="G53" s="115">
        <f t="shared" si="37"/>
        <v>1</v>
      </c>
      <c r="H53" s="115">
        <f t="shared" si="37"/>
        <v>1</v>
      </c>
      <c r="I53" s="115">
        <f t="shared" si="37"/>
        <v>0</v>
      </c>
      <c r="J53" s="115">
        <f t="shared" si="37"/>
        <v>0</v>
      </c>
      <c r="K53" s="115">
        <f t="shared" si="37"/>
        <v>0</v>
      </c>
      <c r="L53" s="115">
        <f t="shared" si="37"/>
        <v>0</v>
      </c>
      <c r="M53" s="115">
        <f t="shared" si="37"/>
        <v>0</v>
      </c>
      <c r="N53" s="115">
        <f t="shared" si="37"/>
        <v>0</v>
      </c>
      <c r="O53" s="115">
        <f t="shared" si="38"/>
        <v>1</v>
      </c>
      <c r="P53" s="115">
        <f t="shared" si="38"/>
        <v>0</v>
      </c>
      <c r="Q53" s="115">
        <f t="shared" si="39"/>
        <v>0</v>
      </c>
      <c r="R53" s="115">
        <f t="shared" si="39"/>
        <v>0</v>
      </c>
    </row>
  </sheetData>
  <conditionalFormatting sqref="C5:R5">
    <cfRule type="iconSet" priority="19">
      <iconSet iconSet="5Arrows">
        <cfvo type="percent" val="0"/>
        <cfvo type="percent" val="20"/>
        <cfvo type="percent" val="40"/>
        <cfvo type="percent" val="60"/>
        <cfvo type="percent" val="80"/>
      </iconSet>
    </cfRule>
  </conditionalFormatting>
  <conditionalFormatting sqref="C4:R4">
    <cfRule type="iconSet" priority="18">
      <iconSet iconSet="5Arrows">
        <cfvo type="percent" val="0"/>
        <cfvo type="percent" val="20"/>
        <cfvo type="percent" val="40"/>
        <cfvo type="percent" val="60"/>
        <cfvo type="percent" val="80"/>
      </iconSet>
    </cfRule>
  </conditionalFormatting>
  <conditionalFormatting sqref="C6:R6">
    <cfRule type="iconSet" priority="17">
      <iconSet iconSet="5Arrows">
        <cfvo type="percent" val="0"/>
        <cfvo type="percent" val="20"/>
        <cfvo type="percent" val="40"/>
        <cfvo type="percent" val="60"/>
        <cfvo type="percent" val="80"/>
      </iconSet>
    </cfRule>
  </conditionalFormatting>
  <conditionalFormatting sqref="C7:R7">
    <cfRule type="iconSet" priority="16">
      <iconSet iconSet="5Arrows">
        <cfvo type="percent" val="0"/>
        <cfvo type="percent" val="20"/>
        <cfvo type="percent" val="40"/>
        <cfvo type="percent" val="60"/>
        <cfvo type="percent" val="80"/>
      </iconSet>
    </cfRule>
  </conditionalFormatting>
  <conditionalFormatting sqref="C8:R8">
    <cfRule type="iconSet" priority="15">
      <iconSet iconSet="5Arrows">
        <cfvo type="percent" val="0"/>
        <cfvo type="percent" val="20"/>
        <cfvo type="percent" val="40"/>
        <cfvo type="percent" val="60"/>
        <cfvo type="percent" val="80"/>
      </iconSet>
    </cfRule>
  </conditionalFormatting>
  <conditionalFormatting sqref="C9:R9">
    <cfRule type="iconSet" priority="14">
      <iconSet iconSet="5Arrows">
        <cfvo type="percent" val="0"/>
        <cfvo type="percent" val="20"/>
        <cfvo type="percent" val="40"/>
        <cfvo type="percent" val="60"/>
        <cfvo type="percent" val="80"/>
      </iconSet>
    </cfRule>
  </conditionalFormatting>
  <conditionalFormatting sqref="C10:R10">
    <cfRule type="iconSet" priority="13">
      <iconSet iconSet="5Arrows">
        <cfvo type="percent" val="0"/>
        <cfvo type="percent" val="20"/>
        <cfvo type="percent" val="40"/>
        <cfvo type="percent" val="60"/>
        <cfvo type="percent" val="80"/>
      </iconSet>
    </cfRule>
  </conditionalFormatting>
  <conditionalFormatting sqref="C11:R11">
    <cfRule type="iconSet" priority="12">
      <iconSet iconSet="5Arrows">
        <cfvo type="percent" val="0"/>
        <cfvo type="percent" val="20"/>
        <cfvo type="percent" val="40"/>
        <cfvo type="percent" val="60"/>
        <cfvo type="percent" val="80"/>
      </iconSet>
    </cfRule>
  </conditionalFormatting>
  <conditionalFormatting sqref="C12:R12">
    <cfRule type="iconSet" priority="11">
      <iconSet iconSet="5Arrows">
        <cfvo type="percent" val="0"/>
        <cfvo type="percent" val="20"/>
        <cfvo type="percent" val="40"/>
        <cfvo type="percent" val="60"/>
        <cfvo type="percent" val="80"/>
      </iconSet>
    </cfRule>
  </conditionalFormatting>
  <conditionalFormatting sqref="C13:R13">
    <cfRule type="iconSet" priority="10">
      <iconSet iconSet="5Arrows">
        <cfvo type="percent" val="0"/>
        <cfvo type="percent" val="20"/>
        <cfvo type="percent" val="40"/>
        <cfvo type="percent" val="60"/>
        <cfvo type="percent" val="80"/>
      </iconSet>
    </cfRule>
  </conditionalFormatting>
  <conditionalFormatting sqref="C14:R14">
    <cfRule type="iconSet" priority="9">
      <iconSet iconSet="5Arrows">
        <cfvo type="percent" val="0"/>
        <cfvo type="percent" val="20"/>
        <cfvo type="percent" val="40"/>
        <cfvo type="percent" val="60"/>
        <cfvo type="percent" val="80"/>
      </iconSet>
    </cfRule>
  </conditionalFormatting>
  <conditionalFormatting sqref="C15:R15">
    <cfRule type="iconSet" priority="8">
      <iconSet iconSet="5Arrows">
        <cfvo type="percent" val="0"/>
        <cfvo type="percent" val="20"/>
        <cfvo type="percent" val="40"/>
        <cfvo type="percent" val="60"/>
        <cfvo type="percent" val="80"/>
      </iconSet>
    </cfRule>
  </conditionalFormatting>
  <conditionalFormatting sqref="C16:R16">
    <cfRule type="iconSet" priority="7">
      <iconSet iconSet="5Arrows">
        <cfvo type="percent" val="0"/>
        <cfvo type="percent" val="20"/>
        <cfvo type="percent" val="40"/>
        <cfvo type="percent" val="60"/>
        <cfvo type="percent" val="80"/>
      </iconSet>
    </cfRule>
  </conditionalFormatting>
  <conditionalFormatting sqref="C17:R17">
    <cfRule type="iconSet" priority="6">
      <iconSet iconSet="5Arrows">
        <cfvo type="percent" val="0"/>
        <cfvo type="percent" val="20"/>
        <cfvo type="percent" val="40"/>
        <cfvo type="percent" val="60"/>
        <cfvo type="percent" val="80"/>
      </iconSet>
    </cfRule>
  </conditionalFormatting>
  <conditionalFormatting sqref="C3:R17">
    <cfRule type="iconSet" priority="34">
      <iconSet iconSet="5Arrows">
        <cfvo type="percent" val="0"/>
        <cfvo type="percent" val="20"/>
        <cfvo type="percent" val="40"/>
        <cfvo type="percent" val="60"/>
        <cfvo type="percent" val="80"/>
      </iconSet>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1:AB53"/>
  <sheetViews>
    <sheetView workbookViewId="0">
      <pane xSplit="2" ySplit="2" topLeftCell="C31" activePane="bottomRight" state="frozen"/>
      <selection pane="topRight" activeCell="C1" sqref="C1"/>
      <selection pane="bottomLeft" activeCell="A3" sqref="A3"/>
      <selection pane="bottomRight" activeCell="X3" sqref="X3"/>
    </sheetView>
  </sheetViews>
  <sheetFormatPr defaultRowHeight="15"/>
  <cols>
    <col min="1" max="1" width="4.28515625" customWidth="1"/>
    <col min="2" max="2" width="24.7109375" customWidth="1"/>
    <col min="3" max="18" width="5.7109375" customWidth="1"/>
    <col min="19" max="21" width="4.42578125" customWidth="1"/>
    <col min="22" max="23" width="8.7109375" style="46" customWidth="1"/>
    <col min="24" max="25" width="4.7109375" customWidth="1"/>
    <col min="26" max="26" width="6.140625" customWidth="1"/>
    <col min="27" max="28" width="0" hidden="1" customWidth="1"/>
  </cols>
  <sheetData>
    <row r="1" spans="1:28" ht="18.75">
      <c r="A1" s="164"/>
      <c r="B1" s="164"/>
      <c r="C1" s="165" t="s">
        <v>169</v>
      </c>
      <c r="D1" s="164"/>
      <c r="E1" s="164"/>
      <c r="F1" s="164"/>
      <c r="G1" s="164"/>
      <c r="H1" s="164"/>
      <c r="I1" s="164"/>
      <c r="J1" s="164"/>
      <c r="K1" s="164"/>
      <c r="L1" s="164"/>
      <c r="M1" s="164"/>
      <c r="N1" s="164"/>
      <c r="O1" s="164"/>
      <c r="P1" s="164"/>
      <c r="Q1" s="164"/>
      <c r="R1" s="164"/>
      <c r="S1" s="164"/>
      <c r="T1" s="164"/>
      <c r="U1" s="164"/>
      <c r="V1" s="353"/>
      <c r="W1" s="353"/>
      <c r="X1" s="164"/>
      <c r="Y1" s="164"/>
    </row>
    <row r="2" spans="1:28" ht="179.25">
      <c r="A2" s="133" t="s">
        <v>151</v>
      </c>
      <c r="B2" s="134" t="s">
        <v>152</v>
      </c>
      <c r="C2" s="135" t="str">
        <f>судьи!E22</f>
        <v>Аверина Александра Викторовна</v>
      </c>
      <c r="D2" s="135" t="str">
        <f>судьи!F22</f>
        <v>Акчурин Константин Эдуардович</v>
      </c>
      <c r="E2" s="135" t="str">
        <f>судьи!G22</f>
        <v>Александр Вастаев</v>
      </c>
      <c r="F2" s="135" t="str">
        <f>судьи!H22</f>
        <v>Андреев Вячеслав Викторович</v>
      </c>
      <c r="G2" s="135" t="str">
        <f>судьи!I22</f>
        <v>Андрушевич Алексей</v>
      </c>
      <c r="H2" s="135" t="str">
        <f>судьи!J22</f>
        <v>Басалаев Андрей Викторович</v>
      </c>
      <c r="I2" s="135" t="str">
        <f>судьи!K22</f>
        <v>Елизаров Андрей</v>
      </c>
      <c r="J2" s="135" t="str">
        <f>судьи!L22</f>
        <v>Иван Демидов</v>
      </c>
      <c r="K2" s="135" t="str">
        <f>судьи!M22</f>
        <v>Корсаков Алексей Вячеславович</v>
      </c>
      <c r="L2" s="135" t="str">
        <f>судьи!N22</f>
        <v>Кудрявцев Евгений Валерьевич</v>
      </c>
      <c r="M2" s="135" t="str">
        <f>судьи!O22</f>
        <v>Пересыпкин Виталий Фридрихович</v>
      </c>
      <c r="N2" s="135" t="str">
        <f>судьи!P22</f>
        <v>Родимцев Андрей Александрович</v>
      </c>
      <c r="O2" s="135" t="str">
        <f>судьи!Q22</f>
        <v>Русаков Сергей Александрович</v>
      </c>
      <c r="P2" s="135" t="str">
        <f>судьи!R22</f>
        <v>Сазонов Антон Анатольевич</v>
      </c>
      <c r="Q2" s="135" t="str">
        <f>судьи!S22</f>
        <v>Сорокин Юрий</v>
      </c>
      <c r="R2" s="135" t="str">
        <f>судьи!T22</f>
        <v>Фефелов Александр</v>
      </c>
      <c r="S2" s="136" t="s">
        <v>153</v>
      </c>
      <c r="T2" s="137" t="s">
        <v>1203</v>
      </c>
      <c r="U2" s="137" t="s">
        <v>1204</v>
      </c>
      <c r="V2" s="349" t="s">
        <v>154</v>
      </c>
      <c r="W2" s="358" t="s">
        <v>1202</v>
      </c>
      <c r="X2" s="136" t="s">
        <v>106</v>
      </c>
      <c r="Y2" s="137" t="s">
        <v>155</v>
      </c>
      <c r="Z2" s="133" t="s">
        <v>151</v>
      </c>
    </row>
    <row r="3" spans="1:28">
      <c r="A3" s="167">
        <f>классы!B421</f>
        <v>1</v>
      </c>
      <c r="B3" s="167" t="str">
        <f>классы!C421</f>
        <v>Фефелов Александр</v>
      </c>
      <c r="C3" s="141">
        <f>IF(IFERROR(VLOOKUP(CONCATENATE($A3,C$2),Исходный!$A$3:$G$3000,6,FALSE),FALSE)=0,"-",IFERROR(VLOOKUP(CONCATENATE($A3,C$2),Исходный!$A$3:$G$3000,6,FALSE),"---"))</f>
        <v>11</v>
      </c>
      <c r="D3" s="141">
        <f>IF(IFERROR(VLOOKUP(CONCATENATE($A3,D$2),Исходный!$A$3:$G$3000,6,FALSE),FALSE)=0,"-",IFERROR(VLOOKUP(CONCATENATE($A3,D$2),Исходный!$A$3:$G$3000,6,FALSE),"---"))</f>
        <v>10</v>
      </c>
      <c r="E3" s="141" t="str">
        <f>IF(IFERROR(VLOOKUP(CONCATENATE($A3,E$2),Исходный!$A$3:$G$3000,6,FALSE),FALSE)=0,"-",IFERROR(VLOOKUP(CONCATENATE($A3,E$2),Исходный!$A$3:$G$3000,6,FALSE),"---"))</f>
        <v>---</v>
      </c>
      <c r="F3" s="141" t="str">
        <f>IF(IFERROR(VLOOKUP(CONCATENATE($A3,F$2),Исходный!$A$3:$G$3000,6,FALSE),FALSE)=0,"-",IFERROR(VLOOKUP(CONCATENATE($A3,F$2),Исходный!$A$3:$G$3000,6,FALSE),"---"))</f>
        <v>---</v>
      </c>
      <c r="G3" s="141">
        <f>IF(IFERROR(VLOOKUP(CONCATENATE($A3,G$2),Исходный!$A$3:$G$3000,6,FALSE),FALSE)=0,"-",IFERROR(VLOOKUP(CONCATENATE($A3,G$2),Исходный!$A$3:$G$3000,6,FALSE),"---"))</f>
        <v>10</v>
      </c>
      <c r="H3" s="141">
        <f>IF(IFERROR(VLOOKUP(CONCATENATE($A3,H$2),Исходный!$A$3:$G$3000,6,FALSE),FALSE)=0,"-",IFERROR(VLOOKUP(CONCATENATE($A3,H$2),Исходный!$A$3:$G$3000,6,FALSE),"---"))</f>
        <v>10</v>
      </c>
      <c r="I3" s="141" t="str">
        <f>IF(IFERROR(VLOOKUP(CONCATENATE($A3,I$2),Исходный!$A$3:$G$3000,6,FALSE),FALSE)=0,"-",IFERROR(VLOOKUP(CONCATENATE($A3,I$2),Исходный!$A$3:$G$3000,6,FALSE),"---"))</f>
        <v>-</v>
      </c>
      <c r="J3" s="141" t="str">
        <f>IF(IFERROR(VLOOKUP(CONCATENATE($A3,J$2),Исходный!$A$3:$G$3000,6,FALSE),FALSE)=0,"-",IFERROR(VLOOKUP(CONCATENATE($A3,J$2),Исходный!$A$3:$G$3000,6,FALSE),"---"))</f>
        <v>---</v>
      </c>
      <c r="K3" s="141" t="str">
        <f>IF(IFERROR(VLOOKUP(CONCATENATE($A3,K$2),Исходный!$A$3:$G$3000,6,FALSE),FALSE)=0,"-",IFERROR(VLOOKUP(CONCATENATE($A3,K$2),Исходный!$A$3:$G$3000,6,FALSE),"---"))</f>
        <v>---</v>
      </c>
      <c r="L3" s="141">
        <f>IF(IFERROR(VLOOKUP(CONCATENATE($A3,L$2),Исходный!$A$3:$G$3000,6,FALSE),FALSE)=0,"-",IFERROR(VLOOKUP(CONCATENATE($A3,L$2),Исходный!$A$3:$G$3000,6,FALSE),"---"))</f>
        <v>11</v>
      </c>
      <c r="M3" s="141">
        <f>IF(IFERROR(VLOOKUP(CONCATENATE($A3,M$2),Исходный!$A$3:$G$3000,6,FALSE),FALSE)=0,"-",IFERROR(VLOOKUP(CONCATENATE($A3,M$2),Исходный!$A$3:$G$3000,6,FALSE),"---"))</f>
        <v>11</v>
      </c>
      <c r="N3" s="141" t="str">
        <f>IF(IFERROR(VLOOKUP(CONCATENATE($A3,N$2),Исходный!$A$3:$G$3000,6,FALSE),FALSE)=0,"-",IFERROR(VLOOKUP(CONCATENATE($A3,N$2),Исходный!$A$3:$G$3000,6,FALSE),"---"))</f>
        <v>---</v>
      </c>
      <c r="O3" s="141">
        <f>IF(IFERROR(VLOOKUP(CONCATENATE($A3,O$2),Исходный!$A$3:$G$3000,6,FALSE),FALSE)=0,"-",IFERROR(VLOOKUP(CONCATENATE($A3,O$2),Исходный!$A$3:$G$3000,6,FALSE),"---"))</f>
        <v>6</v>
      </c>
      <c r="P3" s="141">
        <f>IF(IFERROR(VLOOKUP(CONCATENATE($A3,P$2),Исходный!$A$3:$G$3000,6,FALSE),FALSE)=0,"-",IFERROR(VLOOKUP(CONCATENATE($A3,P$2),Исходный!$A$3:$G$3000,6,FALSE),"---"))</f>
        <v>9</v>
      </c>
      <c r="Q3" s="141">
        <f>IF(IFERROR(VLOOKUP(CONCATENATE($A3,Q$2),Исходный!$A$3:$G$3000,6,FALSE),FALSE)=0,"-",IFERROR(VLOOKUP(CONCATENATE($A3,Q$2),Исходный!$A$3:$G$3000,6,FALSE),"---"))</f>
        <v>10</v>
      </c>
      <c r="R3" s="141" t="str">
        <f>IF(IFERROR(VLOOKUP(CONCATENATE($A3,R$2),Исходный!$A$3:$G$3000,6,FALSE),FALSE)=0,"-",IFERROR(VLOOKUP(CONCATENATE($A3,R$2),Исходный!$A$3:$G$3000,6,FALSE),"---"))</f>
        <v>---</v>
      </c>
      <c r="S3" s="62">
        <f t="shared" ref="S3:S17" si="0">COUNTIF(C3:R3,"&gt;0")</f>
        <v>9</v>
      </c>
      <c r="T3" s="184">
        <f>MIN(C3:R3)</f>
        <v>6</v>
      </c>
      <c r="U3" s="184">
        <f>MAX(C3:R3)</f>
        <v>11</v>
      </c>
      <c r="V3" s="146">
        <f t="shared" ref="V3:V17" si="1">IF(S3&gt;0,AVERAGEIF(C3:R3,"&gt;0",C3:R3)+0.000001*S3+0.000000001*(1/(Y3+0.001)),"-")</f>
        <v>9.7777867781867034</v>
      </c>
      <c r="W3" s="146">
        <f>IFERROR(IF(S3&gt;0,(SUMIF(C3:R3,"&gt;0",C3:R3)-T3-U3)/(S3-2)+0.000001*S3+0.000000001*(1/(Y3+0.001)),"-"),"-")</f>
        <v>10.142866143266067</v>
      </c>
      <c r="X3" s="62">
        <f>IFERROR(RANK(W3,$W$3:$W$24,0),"-")</f>
        <v>1</v>
      </c>
      <c r="Y3" s="146">
        <f t="shared" ref="Y3:Y17" si="2">IF(S3&gt;1,VAR(C3:R3),"0")</f>
        <v>2.4444444444444429</v>
      </c>
      <c r="Z3">
        <f t="shared" ref="Z3:Z17" si="3">A3</f>
        <v>1</v>
      </c>
      <c r="AA3">
        <f t="shared" ref="AA3:AA17" si="4">A3</f>
        <v>1</v>
      </c>
      <c r="AB3" t="str">
        <f t="shared" ref="AB3:AB17" si="5">B3</f>
        <v>Фефелов Александр</v>
      </c>
    </row>
    <row r="4" spans="1:28">
      <c r="A4" s="167">
        <f>классы!B422</f>
        <v>2</v>
      </c>
      <c r="B4" s="167" t="str">
        <f>классы!C422</f>
        <v>Рождественская Мария Владимировна</v>
      </c>
      <c r="C4" s="141">
        <f>IF(IFERROR(VLOOKUP(CONCATENATE($A4,C$2),Исходный!$A$3:$G$3000,6,FALSE),FALSE)=0,"-",IFERROR(VLOOKUP(CONCATENATE($A4,C$2),Исходный!$A$3:$G$3000,6,FALSE),"---"))</f>
        <v>10</v>
      </c>
      <c r="D4" s="141">
        <f>IF(IFERROR(VLOOKUP(CONCATENATE($A4,D$2),Исходный!$A$3:$G$3000,6,FALSE),FALSE)=0,"-",IFERROR(VLOOKUP(CONCATENATE($A4,D$2),Исходный!$A$3:$G$3000,6,FALSE),"---"))</f>
        <v>10</v>
      </c>
      <c r="E4" s="141" t="str">
        <f>IF(IFERROR(VLOOKUP(CONCATENATE($A4,E$2),Исходный!$A$3:$G$3000,6,FALSE),FALSE)=0,"-",IFERROR(VLOOKUP(CONCATENATE($A4,E$2),Исходный!$A$3:$G$3000,6,FALSE),"---"))</f>
        <v>---</v>
      </c>
      <c r="F4" s="141" t="str">
        <f>IF(IFERROR(VLOOKUP(CONCATENATE($A4,F$2),Исходный!$A$3:$G$3000,6,FALSE),FALSE)=0,"-",IFERROR(VLOOKUP(CONCATENATE($A4,F$2),Исходный!$A$3:$G$3000,6,FALSE),"---"))</f>
        <v>---</v>
      </c>
      <c r="G4" s="141">
        <f>IF(IFERROR(VLOOKUP(CONCATENATE($A4,G$2),Исходный!$A$3:$G$3000,6,FALSE),FALSE)=0,"-",IFERROR(VLOOKUP(CONCATENATE($A4,G$2),Исходный!$A$3:$G$3000,6,FALSE),"---"))</f>
        <v>10</v>
      </c>
      <c r="H4" s="141">
        <f>IF(IFERROR(VLOOKUP(CONCATENATE($A4,H$2),Исходный!$A$3:$G$3000,6,FALSE),FALSE)=0,"-",IFERROR(VLOOKUP(CONCATENATE($A4,H$2),Исходный!$A$3:$G$3000,6,FALSE),"---"))</f>
        <v>11</v>
      </c>
      <c r="I4" s="141" t="str">
        <f>IF(IFERROR(VLOOKUP(CONCATENATE($A4,I$2),Исходный!$A$3:$G$3000,6,FALSE),FALSE)=0,"-",IFERROR(VLOOKUP(CONCATENATE($A4,I$2),Исходный!$A$3:$G$3000,6,FALSE),"---"))</f>
        <v>-</v>
      </c>
      <c r="J4" s="141" t="str">
        <f>IF(IFERROR(VLOOKUP(CONCATENATE($A4,J$2),Исходный!$A$3:$G$3000,6,FALSE),FALSE)=0,"-",IFERROR(VLOOKUP(CONCATENATE($A4,J$2),Исходный!$A$3:$G$3000,6,FALSE),"---"))</f>
        <v>---</v>
      </c>
      <c r="K4" s="141" t="str">
        <f>IF(IFERROR(VLOOKUP(CONCATENATE($A4,K$2),Исходный!$A$3:$G$3000,6,FALSE),FALSE)=0,"-",IFERROR(VLOOKUP(CONCATENATE($A4,K$2),Исходный!$A$3:$G$3000,6,FALSE),"---"))</f>
        <v>---</v>
      </c>
      <c r="L4" s="141">
        <f>IF(IFERROR(VLOOKUP(CONCATENATE($A4,L$2),Исходный!$A$3:$G$3000,6,FALSE),FALSE)=0,"-",IFERROR(VLOOKUP(CONCATENATE($A4,L$2),Исходный!$A$3:$G$3000,6,FALSE),"---"))</f>
        <v>9</v>
      </c>
      <c r="M4" s="141">
        <f>IF(IFERROR(VLOOKUP(CONCATENATE($A4,M$2),Исходный!$A$3:$G$3000,6,FALSE),FALSE)=0,"-",IFERROR(VLOOKUP(CONCATENATE($A4,M$2),Исходный!$A$3:$G$3000,6,FALSE),"---"))</f>
        <v>10</v>
      </c>
      <c r="N4" s="141" t="str">
        <f>IF(IFERROR(VLOOKUP(CONCATENATE($A4,N$2),Исходный!$A$3:$G$3000,6,FALSE),FALSE)=0,"-",IFERROR(VLOOKUP(CONCATENATE($A4,N$2),Исходный!$A$3:$G$3000,6,FALSE),"---"))</f>
        <v>---</v>
      </c>
      <c r="O4" s="141">
        <f>IF(IFERROR(VLOOKUP(CONCATENATE($A4,O$2),Исходный!$A$3:$G$3000,6,FALSE),FALSE)=0,"-",IFERROR(VLOOKUP(CONCATENATE($A4,O$2),Исходный!$A$3:$G$3000,6,FALSE),"---"))</f>
        <v>7</v>
      </c>
      <c r="P4" s="141">
        <f>IF(IFERROR(VLOOKUP(CONCATENATE($A4,P$2),Исходный!$A$3:$G$3000,6,FALSE),FALSE)=0,"-",IFERROR(VLOOKUP(CONCATENATE($A4,P$2),Исходный!$A$3:$G$3000,6,FALSE),"---"))</f>
        <v>9</v>
      </c>
      <c r="Q4" s="141">
        <f>IF(IFERROR(VLOOKUP(CONCATENATE($A4,Q$2),Исходный!$A$3:$G$3000,6,FALSE),FALSE)=0,"-",IFERROR(VLOOKUP(CONCATENATE($A4,Q$2),Исходный!$A$3:$G$3000,6,FALSE),"---"))</f>
        <v>5</v>
      </c>
      <c r="R4" s="141">
        <f>IF(IFERROR(VLOOKUP(CONCATENATE($A4,R$2),Исходный!$A$3:$G$3000,6,FALSE),FALSE)=0,"-",IFERROR(VLOOKUP(CONCATENATE($A4,R$2),Исходный!$A$3:$G$3000,6,FALSE),"---"))</f>
        <v>9</v>
      </c>
      <c r="S4" s="62">
        <f t="shared" si="0"/>
        <v>10</v>
      </c>
      <c r="T4" s="184">
        <f t="shared" ref="T4:T17" si="6">MIN(C4:R4)</f>
        <v>5</v>
      </c>
      <c r="U4" s="184">
        <f t="shared" ref="U4:U17" si="7">MAX(C4:R4)</f>
        <v>11</v>
      </c>
      <c r="V4" s="146">
        <f t="shared" si="1"/>
        <v>9.0000100003213248</v>
      </c>
      <c r="W4" s="146">
        <f t="shared" ref="W4:W18" si="8">IFERROR(IF(S4&gt;0,(SUMIF(C4:R4,"&gt;0",C4:R4)-T4-U4)/(S4-2)+0.000001*S4+0.000000001*(1/(Y4+0.001)),"-"),"-")</f>
        <v>9.2500100003213248</v>
      </c>
      <c r="X4" s="62">
        <f t="shared" ref="X4:X17" si="9">IFERROR(RANK(W4,$W$3:$W$24,0),"-")</f>
        <v>3</v>
      </c>
      <c r="Y4" s="146">
        <f t="shared" si="2"/>
        <v>3.1111111111111112</v>
      </c>
      <c r="Z4">
        <f t="shared" si="3"/>
        <v>2</v>
      </c>
      <c r="AA4">
        <f t="shared" si="4"/>
        <v>2</v>
      </c>
      <c r="AB4" t="str">
        <f t="shared" si="5"/>
        <v>Рождественская Мария Владимировна</v>
      </c>
    </row>
    <row r="5" spans="1:28">
      <c r="A5" s="167">
        <f>классы!B423</f>
        <v>11</v>
      </c>
      <c r="B5" s="167" t="str">
        <f>классы!C423</f>
        <v>Белых Николай Евгеньевич</v>
      </c>
      <c r="C5" s="141" t="str">
        <f>IF(IFERROR(VLOOKUP(CONCATENATE($A5,C$2),Исходный!$A$3:$G$3000,6,FALSE),FALSE)=0,"-",IFERROR(VLOOKUP(CONCATENATE($A5,C$2),Исходный!$A$3:$G$3000,6,FALSE),"---"))</f>
        <v>-</v>
      </c>
      <c r="D5" s="141" t="str">
        <f>IF(IFERROR(VLOOKUP(CONCATENATE($A5,D$2),Исходный!$A$3:$G$3000,6,FALSE),FALSE)=0,"-",IFERROR(VLOOKUP(CONCATENATE($A5,D$2),Исходный!$A$3:$G$3000,6,FALSE),"---"))</f>
        <v>---</v>
      </c>
      <c r="E5" s="141" t="str">
        <f>IF(IFERROR(VLOOKUP(CONCATENATE($A5,E$2),Исходный!$A$3:$G$3000,6,FALSE),FALSE)=0,"-",IFERROR(VLOOKUP(CONCATENATE($A5,E$2),Исходный!$A$3:$G$3000,6,FALSE),"---"))</f>
        <v>---</v>
      </c>
      <c r="F5" s="141" t="str">
        <f>IF(IFERROR(VLOOKUP(CONCATENATE($A5,F$2),Исходный!$A$3:$G$3000,6,FALSE),FALSE)=0,"-",IFERROR(VLOOKUP(CONCATENATE($A5,F$2),Исходный!$A$3:$G$3000,6,FALSE),"---"))</f>
        <v>---</v>
      </c>
      <c r="G5" s="141" t="str">
        <f>IF(IFERROR(VLOOKUP(CONCATENATE($A5,G$2),Исходный!$A$3:$G$3000,6,FALSE),FALSE)=0,"-",IFERROR(VLOOKUP(CONCATENATE($A5,G$2),Исходный!$A$3:$G$3000,6,FALSE),"---"))</f>
        <v>-</v>
      </c>
      <c r="H5" s="141" t="str">
        <f>IF(IFERROR(VLOOKUP(CONCATENATE($A5,H$2),Исходный!$A$3:$G$3000,6,FALSE),FALSE)=0,"-",IFERROR(VLOOKUP(CONCATENATE($A5,H$2),Исходный!$A$3:$G$3000,6,FALSE),"---"))</f>
        <v>-</v>
      </c>
      <c r="I5" s="141" t="str">
        <f>IF(IFERROR(VLOOKUP(CONCATENATE($A5,I$2),Исходный!$A$3:$G$3000,6,FALSE),FALSE)=0,"-",IFERROR(VLOOKUP(CONCATENATE($A5,I$2),Исходный!$A$3:$G$3000,6,FALSE),"---"))</f>
        <v>-</v>
      </c>
      <c r="J5" s="141" t="str">
        <f>IF(IFERROR(VLOOKUP(CONCATENATE($A5,J$2),Исходный!$A$3:$G$3000,6,FALSE),FALSE)=0,"-",IFERROR(VLOOKUP(CONCATENATE($A5,J$2),Исходный!$A$3:$G$3000,6,FALSE),"---"))</f>
        <v>---</v>
      </c>
      <c r="K5" s="141" t="str">
        <f>IF(IFERROR(VLOOKUP(CONCATENATE($A5,K$2),Исходный!$A$3:$G$3000,6,FALSE),FALSE)=0,"-",IFERROR(VLOOKUP(CONCATENATE($A5,K$2),Исходный!$A$3:$G$3000,6,FALSE),"---"))</f>
        <v>---</v>
      </c>
      <c r="L5" s="141" t="str">
        <f>IF(IFERROR(VLOOKUP(CONCATENATE($A5,L$2),Исходный!$A$3:$G$3000,6,FALSE),FALSE)=0,"-",IFERROR(VLOOKUP(CONCATENATE($A5,L$2),Исходный!$A$3:$G$3000,6,FALSE),"---"))</f>
        <v>-</v>
      </c>
      <c r="M5" s="141" t="str">
        <f>IF(IFERROR(VLOOKUP(CONCATENATE($A5,M$2),Исходный!$A$3:$G$3000,6,FALSE),FALSE)=0,"-",IFERROR(VLOOKUP(CONCATENATE($A5,M$2),Исходный!$A$3:$G$3000,6,FALSE),"---"))</f>
        <v>-</v>
      </c>
      <c r="N5" s="141" t="str">
        <f>IF(IFERROR(VLOOKUP(CONCATENATE($A5,N$2),Исходный!$A$3:$G$3000,6,FALSE),FALSE)=0,"-",IFERROR(VLOOKUP(CONCATENATE($A5,N$2),Исходный!$A$3:$G$3000,6,FALSE),"---"))</f>
        <v>---</v>
      </c>
      <c r="O5" s="141" t="str">
        <f>IF(IFERROR(VLOOKUP(CONCATENATE($A5,O$2),Исходный!$A$3:$G$3000,6,FALSE),FALSE)=0,"-",IFERROR(VLOOKUP(CONCATENATE($A5,O$2),Исходный!$A$3:$G$3000,6,FALSE),"---"))</f>
        <v>-</v>
      </c>
      <c r="P5" s="141" t="str">
        <f>IF(IFERROR(VLOOKUP(CONCATENATE($A5,P$2),Исходный!$A$3:$G$3000,6,FALSE),FALSE)=0,"-",IFERROR(VLOOKUP(CONCATENATE($A5,P$2),Исходный!$A$3:$G$3000,6,FALSE),"---"))</f>
        <v>-</v>
      </c>
      <c r="Q5" s="141" t="str">
        <f>IF(IFERROR(VLOOKUP(CONCATENATE($A5,Q$2),Исходный!$A$3:$G$3000,6,FALSE),FALSE)=0,"-",IFERROR(VLOOKUP(CONCATENATE($A5,Q$2),Исходный!$A$3:$G$3000,6,FALSE),"---"))</f>
        <v>-</v>
      </c>
      <c r="R5" s="141" t="str">
        <f>IF(IFERROR(VLOOKUP(CONCATENATE($A5,R$2),Исходный!$A$3:$G$3000,6,FALSE),FALSE)=0,"-",IFERROR(VLOOKUP(CONCATENATE($A5,R$2),Исходный!$A$3:$G$3000,6,FALSE),"---"))</f>
        <v>---</v>
      </c>
      <c r="S5" s="62">
        <f t="shared" si="0"/>
        <v>0</v>
      </c>
      <c r="T5" s="184">
        <f t="shared" si="6"/>
        <v>0</v>
      </c>
      <c r="U5" s="184">
        <f t="shared" si="7"/>
        <v>0</v>
      </c>
      <c r="V5" s="146" t="str">
        <f t="shared" si="1"/>
        <v>-</v>
      </c>
      <c r="W5" s="146" t="str">
        <f t="shared" si="8"/>
        <v>-</v>
      </c>
      <c r="X5" s="62" t="str">
        <f t="shared" si="9"/>
        <v>-</v>
      </c>
      <c r="Y5" s="146" t="str">
        <f t="shared" si="2"/>
        <v>0</v>
      </c>
      <c r="Z5">
        <f t="shared" si="3"/>
        <v>11</v>
      </c>
      <c r="AA5">
        <f t="shared" si="4"/>
        <v>11</v>
      </c>
      <c r="AB5" t="str">
        <f t="shared" si="5"/>
        <v>Белых Николай Евгеньевич</v>
      </c>
    </row>
    <row r="6" spans="1:28">
      <c r="A6" s="167">
        <f>классы!B424</f>
        <v>15</v>
      </c>
      <c r="B6" s="167" t="str">
        <f>классы!C424</f>
        <v>Касьянов Юрий Владимирович</v>
      </c>
      <c r="C6" s="141" t="str">
        <f>IF(IFERROR(VLOOKUP(CONCATENATE($A6,C$2),Исходный!$A$3:$G$3000,6,FALSE),FALSE)=0,"-",IFERROR(VLOOKUP(CONCATENATE($A6,C$2),Исходный!$A$3:$G$3000,6,FALSE),"---"))</f>
        <v>-</v>
      </c>
      <c r="D6" s="141" t="str">
        <f>IF(IFERROR(VLOOKUP(CONCATENATE($A6,D$2),Исходный!$A$3:$G$3000,6,FALSE),FALSE)=0,"-",IFERROR(VLOOKUP(CONCATENATE($A6,D$2),Исходный!$A$3:$G$3000,6,FALSE),"---"))</f>
        <v>-</v>
      </c>
      <c r="E6" s="141" t="str">
        <f>IF(IFERROR(VLOOKUP(CONCATENATE($A6,E$2),Исходный!$A$3:$G$3000,6,FALSE),FALSE)=0,"-",IFERROR(VLOOKUP(CONCATENATE($A6,E$2),Исходный!$A$3:$G$3000,6,FALSE),"---"))</f>
        <v>---</v>
      </c>
      <c r="F6" s="141" t="str">
        <f>IF(IFERROR(VLOOKUP(CONCATENATE($A6,F$2),Исходный!$A$3:$G$3000,6,FALSE),FALSE)=0,"-",IFERROR(VLOOKUP(CONCATENATE($A6,F$2),Исходный!$A$3:$G$3000,6,FALSE),"---"))</f>
        <v>---</v>
      </c>
      <c r="G6" s="141" t="str">
        <f>IF(IFERROR(VLOOKUP(CONCATENATE($A6,G$2),Исходный!$A$3:$G$3000,6,FALSE),FALSE)=0,"-",IFERROR(VLOOKUP(CONCATENATE($A6,G$2),Исходный!$A$3:$G$3000,6,FALSE),"---"))</f>
        <v>-</v>
      </c>
      <c r="H6" s="141" t="str">
        <f>IF(IFERROR(VLOOKUP(CONCATENATE($A6,H$2),Исходный!$A$3:$G$3000,6,FALSE),FALSE)=0,"-",IFERROR(VLOOKUP(CONCATENATE($A6,H$2),Исходный!$A$3:$G$3000,6,FALSE),"---"))</f>
        <v>-</v>
      </c>
      <c r="I6" s="141" t="str">
        <f>IF(IFERROR(VLOOKUP(CONCATENATE($A6,I$2),Исходный!$A$3:$G$3000,6,FALSE),FALSE)=0,"-",IFERROR(VLOOKUP(CONCATENATE($A6,I$2),Исходный!$A$3:$G$3000,6,FALSE),"---"))</f>
        <v>-</v>
      </c>
      <c r="J6" s="141" t="str">
        <f>IF(IFERROR(VLOOKUP(CONCATENATE($A6,J$2),Исходный!$A$3:$G$3000,6,FALSE),FALSE)=0,"-",IFERROR(VLOOKUP(CONCATENATE($A6,J$2),Исходный!$A$3:$G$3000,6,FALSE),"---"))</f>
        <v>---</v>
      </c>
      <c r="K6" s="141" t="str">
        <f>IF(IFERROR(VLOOKUP(CONCATENATE($A6,K$2),Исходный!$A$3:$G$3000,6,FALSE),FALSE)=0,"-",IFERROR(VLOOKUP(CONCATENATE($A6,K$2),Исходный!$A$3:$G$3000,6,FALSE),"---"))</f>
        <v>---</v>
      </c>
      <c r="L6" s="141" t="str">
        <f>IF(IFERROR(VLOOKUP(CONCATENATE($A6,L$2),Исходный!$A$3:$G$3000,6,FALSE),FALSE)=0,"-",IFERROR(VLOOKUP(CONCATENATE($A6,L$2),Исходный!$A$3:$G$3000,6,FALSE),"---"))</f>
        <v>-</v>
      </c>
      <c r="M6" s="141" t="str">
        <f>IF(IFERROR(VLOOKUP(CONCATENATE($A6,M$2),Исходный!$A$3:$G$3000,6,FALSE),FALSE)=0,"-",IFERROR(VLOOKUP(CONCATENATE($A6,M$2),Исходный!$A$3:$G$3000,6,FALSE),"---"))</f>
        <v>-</v>
      </c>
      <c r="N6" s="141" t="str">
        <f>IF(IFERROR(VLOOKUP(CONCATENATE($A6,N$2),Исходный!$A$3:$G$3000,6,FALSE),FALSE)=0,"-",IFERROR(VLOOKUP(CONCATENATE($A6,N$2),Исходный!$A$3:$G$3000,6,FALSE),"---"))</f>
        <v>---</v>
      </c>
      <c r="O6" s="141" t="str">
        <f>IF(IFERROR(VLOOKUP(CONCATENATE($A6,O$2),Исходный!$A$3:$G$3000,6,FALSE),FALSE)=0,"-",IFERROR(VLOOKUP(CONCATENATE($A6,O$2),Исходный!$A$3:$G$3000,6,FALSE),"---"))</f>
        <v>-</v>
      </c>
      <c r="P6" s="141" t="str">
        <f>IF(IFERROR(VLOOKUP(CONCATENATE($A6,P$2),Исходный!$A$3:$G$3000,6,FALSE),FALSE)=0,"-",IFERROR(VLOOKUP(CONCATENATE($A6,P$2),Исходный!$A$3:$G$3000,6,FALSE),"---"))</f>
        <v>-</v>
      </c>
      <c r="Q6" s="141" t="str">
        <f>IF(IFERROR(VLOOKUP(CONCATENATE($A6,Q$2),Исходный!$A$3:$G$3000,6,FALSE),FALSE)=0,"-",IFERROR(VLOOKUP(CONCATENATE($A6,Q$2),Исходный!$A$3:$G$3000,6,FALSE),"---"))</f>
        <v>---</v>
      </c>
      <c r="R6" s="141" t="str">
        <f>IF(IFERROR(VLOOKUP(CONCATENATE($A6,R$2),Исходный!$A$3:$G$3000,6,FALSE),FALSE)=0,"-",IFERROR(VLOOKUP(CONCATENATE($A6,R$2),Исходный!$A$3:$G$3000,6,FALSE),"---"))</f>
        <v>---</v>
      </c>
      <c r="S6" s="62">
        <f t="shared" si="0"/>
        <v>0</v>
      </c>
      <c r="T6" s="184">
        <f t="shared" si="6"/>
        <v>0</v>
      </c>
      <c r="U6" s="184">
        <f t="shared" si="7"/>
        <v>0</v>
      </c>
      <c r="V6" s="146" t="str">
        <f t="shared" si="1"/>
        <v>-</v>
      </c>
      <c r="W6" s="146" t="str">
        <f t="shared" si="8"/>
        <v>-</v>
      </c>
      <c r="X6" s="62" t="str">
        <f t="shared" si="9"/>
        <v>-</v>
      </c>
      <c r="Y6" s="146" t="str">
        <f t="shared" si="2"/>
        <v>0</v>
      </c>
      <c r="Z6">
        <f t="shared" si="3"/>
        <v>15</v>
      </c>
      <c r="AA6">
        <f t="shared" si="4"/>
        <v>15</v>
      </c>
      <c r="AB6" t="str">
        <f t="shared" si="5"/>
        <v>Касьянов Юрий Владимирович</v>
      </c>
    </row>
    <row r="7" spans="1:28">
      <c r="A7" s="167">
        <f>классы!B425</f>
        <v>26</v>
      </c>
      <c r="B7" s="167" t="str">
        <f>классы!C425</f>
        <v>Ванягин Александр Александрович</v>
      </c>
      <c r="C7" s="141" t="str">
        <f>IF(IFERROR(VLOOKUP(CONCATENATE($A7,C$2),Исходный!$A$3:$G$3000,6,FALSE),FALSE)=0,"-",IFERROR(VLOOKUP(CONCATENATE($A7,C$2),Исходный!$A$3:$G$3000,6,FALSE),"---"))</f>
        <v>---</v>
      </c>
      <c r="D7" s="141">
        <f>IF(IFERROR(VLOOKUP(CONCATENATE($A7,D$2),Исходный!$A$3:$G$3000,6,FALSE),FALSE)=0,"-",IFERROR(VLOOKUP(CONCATENATE($A7,D$2),Исходный!$A$3:$G$3000,6,FALSE),"---"))</f>
        <v>7</v>
      </c>
      <c r="E7" s="141" t="str">
        <f>IF(IFERROR(VLOOKUP(CONCATENATE($A7,E$2),Исходный!$A$3:$G$3000,6,FALSE),FALSE)=0,"-",IFERROR(VLOOKUP(CONCATENATE($A7,E$2),Исходный!$A$3:$G$3000,6,FALSE),"---"))</f>
        <v>---</v>
      </c>
      <c r="F7" s="141" t="str">
        <f>IF(IFERROR(VLOOKUP(CONCATENATE($A7,F$2),Исходный!$A$3:$G$3000,6,FALSE),FALSE)=0,"-",IFERROR(VLOOKUP(CONCATENATE($A7,F$2),Исходный!$A$3:$G$3000,6,FALSE),"---"))</f>
        <v>---</v>
      </c>
      <c r="G7" s="141" t="str">
        <f>IF(IFERROR(VLOOKUP(CONCATENATE($A7,G$2),Исходный!$A$3:$G$3000,6,FALSE),FALSE)=0,"-",IFERROR(VLOOKUP(CONCATENATE($A7,G$2),Исходный!$A$3:$G$3000,6,FALSE),"---"))</f>
        <v>---</v>
      </c>
      <c r="H7" s="141">
        <f>IF(IFERROR(VLOOKUP(CONCATENATE($A7,H$2),Исходный!$A$3:$G$3000,6,FALSE),FALSE)=0,"-",IFERROR(VLOOKUP(CONCATENATE($A7,H$2),Исходный!$A$3:$G$3000,6,FALSE),"---"))</f>
        <v>9</v>
      </c>
      <c r="I7" s="141" t="str">
        <f>IF(IFERROR(VLOOKUP(CONCATENATE($A7,I$2),Исходный!$A$3:$G$3000,6,FALSE),FALSE)=0,"-",IFERROR(VLOOKUP(CONCATENATE($A7,I$2),Исходный!$A$3:$G$3000,6,FALSE),"---"))</f>
        <v>-</v>
      </c>
      <c r="J7" s="141" t="str">
        <f>IF(IFERROR(VLOOKUP(CONCATENATE($A7,J$2),Исходный!$A$3:$G$3000,6,FALSE),FALSE)=0,"-",IFERROR(VLOOKUP(CONCATENATE($A7,J$2),Исходный!$A$3:$G$3000,6,FALSE),"---"))</f>
        <v>---</v>
      </c>
      <c r="K7" s="141" t="str">
        <f>IF(IFERROR(VLOOKUP(CONCATENATE($A7,K$2),Исходный!$A$3:$G$3000,6,FALSE),FALSE)=0,"-",IFERROR(VLOOKUP(CONCATENATE($A7,K$2),Исходный!$A$3:$G$3000,6,FALSE),"---"))</f>
        <v>---</v>
      </c>
      <c r="L7" s="141">
        <f>IF(IFERROR(VLOOKUP(CONCATENATE($A7,L$2),Исходный!$A$3:$G$3000,6,FALSE),FALSE)=0,"-",IFERROR(VLOOKUP(CONCATENATE($A7,L$2),Исходный!$A$3:$G$3000,6,FALSE),"---"))</f>
        <v>9</v>
      </c>
      <c r="M7" s="141" t="str">
        <f>IF(IFERROR(VLOOKUP(CONCATENATE($A7,M$2),Исходный!$A$3:$G$3000,6,FALSE),FALSE)=0,"-",IFERROR(VLOOKUP(CONCATENATE($A7,M$2),Исходный!$A$3:$G$3000,6,FALSE),"---"))</f>
        <v>---</v>
      </c>
      <c r="N7" s="141" t="str">
        <f>IF(IFERROR(VLOOKUP(CONCATENATE($A7,N$2),Исходный!$A$3:$G$3000,6,FALSE),FALSE)=0,"-",IFERROR(VLOOKUP(CONCATENATE($A7,N$2),Исходный!$A$3:$G$3000,6,FALSE),"---"))</f>
        <v>---</v>
      </c>
      <c r="O7" s="141">
        <f>IF(IFERROR(VLOOKUP(CONCATENATE($A7,O$2),Исходный!$A$3:$G$3000,6,FALSE),FALSE)=0,"-",IFERROR(VLOOKUP(CONCATENATE($A7,O$2),Исходный!$A$3:$G$3000,6,FALSE),"---"))</f>
        <v>5</v>
      </c>
      <c r="P7" s="141">
        <f>IF(IFERROR(VLOOKUP(CONCATENATE($A7,P$2),Исходный!$A$3:$G$3000,6,FALSE),FALSE)=0,"-",IFERROR(VLOOKUP(CONCATENATE($A7,P$2),Исходный!$A$3:$G$3000,6,FALSE),"---"))</f>
        <v>9</v>
      </c>
      <c r="Q7" s="141" t="str">
        <f>IF(IFERROR(VLOOKUP(CONCATENATE($A7,Q$2),Исходный!$A$3:$G$3000,6,FALSE),FALSE)=0,"-",IFERROR(VLOOKUP(CONCATENATE($A7,Q$2),Исходный!$A$3:$G$3000,6,FALSE),"---"))</f>
        <v>---</v>
      </c>
      <c r="R7" s="141">
        <f>IF(IFERROR(VLOOKUP(CONCATENATE($A7,R$2),Исходный!$A$3:$G$3000,6,FALSE),FALSE)=0,"-",IFERROR(VLOOKUP(CONCATENATE($A7,R$2),Исходный!$A$3:$G$3000,6,FALSE),"---"))</f>
        <v>11</v>
      </c>
      <c r="S7" s="62">
        <f t="shared" si="0"/>
        <v>6</v>
      </c>
      <c r="T7" s="184">
        <f t="shared" si="6"/>
        <v>5</v>
      </c>
      <c r="U7" s="184">
        <f t="shared" si="7"/>
        <v>11</v>
      </c>
      <c r="V7" s="146">
        <f t="shared" si="1"/>
        <v>8.333339333567654</v>
      </c>
      <c r="W7" s="146">
        <f t="shared" si="8"/>
        <v>8.5000060002343201</v>
      </c>
      <c r="X7" s="62">
        <f t="shared" si="9"/>
        <v>4</v>
      </c>
      <c r="Y7" s="146">
        <f t="shared" si="2"/>
        <v>4.2666666666666631</v>
      </c>
      <c r="Z7">
        <f t="shared" si="3"/>
        <v>26</v>
      </c>
      <c r="AA7">
        <f t="shared" si="4"/>
        <v>26</v>
      </c>
      <c r="AB7" t="str">
        <f t="shared" si="5"/>
        <v>Ванягин Александр Александрович</v>
      </c>
    </row>
    <row r="8" spans="1:28">
      <c r="A8" s="167">
        <f>классы!B426</f>
        <v>33</v>
      </c>
      <c r="B8" s="167" t="str">
        <f>классы!C426</f>
        <v>Батищев Сергей Николаевич</v>
      </c>
      <c r="C8" s="141" t="str">
        <f>IF(IFERROR(VLOOKUP(CONCATENATE($A8,C$2),Исходный!$A$3:$G$3000,6,FALSE),FALSE)=0,"-",IFERROR(VLOOKUP(CONCATENATE($A8,C$2),Исходный!$A$3:$G$3000,6,FALSE),"---"))</f>
        <v>---</v>
      </c>
      <c r="D8" s="141" t="str">
        <f>IF(IFERROR(VLOOKUP(CONCATENATE($A8,D$2),Исходный!$A$3:$G$3000,6,FALSE),FALSE)=0,"-",IFERROR(VLOOKUP(CONCATENATE($A8,D$2),Исходный!$A$3:$G$3000,6,FALSE),"---"))</f>
        <v>-</v>
      </c>
      <c r="E8" s="141" t="str">
        <f>IF(IFERROR(VLOOKUP(CONCATENATE($A8,E$2),Исходный!$A$3:$G$3000,6,FALSE),FALSE)=0,"-",IFERROR(VLOOKUP(CONCATENATE($A8,E$2),Исходный!$A$3:$G$3000,6,FALSE),"---"))</f>
        <v>---</v>
      </c>
      <c r="F8" s="141" t="str">
        <f>IF(IFERROR(VLOOKUP(CONCATENATE($A8,F$2),Исходный!$A$3:$G$3000,6,FALSE),FALSE)=0,"-",IFERROR(VLOOKUP(CONCATENATE($A8,F$2),Исходный!$A$3:$G$3000,6,FALSE),"---"))</f>
        <v>---</v>
      </c>
      <c r="G8" s="141" t="str">
        <f>IF(IFERROR(VLOOKUP(CONCATENATE($A8,G$2),Исходный!$A$3:$G$3000,6,FALSE),FALSE)=0,"-",IFERROR(VLOOKUP(CONCATENATE($A8,G$2),Исходный!$A$3:$G$3000,6,FALSE),"---"))</f>
        <v>-</v>
      </c>
      <c r="H8" s="141" t="str">
        <f>IF(IFERROR(VLOOKUP(CONCATENATE($A8,H$2),Исходный!$A$3:$G$3000,6,FALSE),FALSE)=0,"-",IFERROR(VLOOKUP(CONCATENATE($A8,H$2),Исходный!$A$3:$G$3000,6,FALSE),"---"))</f>
        <v>-</v>
      </c>
      <c r="I8" s="141" t="str">
        <f>IF(IFERROR(VLOOKUP(CONCATENATE($A8,I$2),Исходный!$A$3:$G$3000,6,FALSE),FALSE)=0,"-",IFERROR(VLOOKUP(CONCATENATE($A8,I$2),Исходный!$A$3:$G$3000,6,FALSE),"---"))</f>
        <v>-</v>
      </c>
      <c r="J8" s="141" t="str">
        <f>IF(IFERROR(VLOOKUP(CONCATENATE($A8,J$2),Исходный!$A$3:$G$3000,6,FALSE),FALSE)=0,"-",IFERROR(VLOOKUP(CONCATENATE($A8,J$2),Исходный!$A$3:$G$3000,6,FALSE),"---"))</f>
        <v>---</v>
      </c>
      <c r="K8" s="141" t="str">
        <f>IF(IFERROR(VLOOKUP(CONCATENATE($A8,K$2),Исходный!$A$3:$G$3000,6,FALSE),FALSE)=0,"-",IFERROR(VLOOKUP(CONCATENATE($A8,K$2),Исходный!$A$3:$G$3000,6,FALSE),"---"))</f>
        <v>---</v>
      </c>
      <c r="L8" s="141" t="str">
        <f>IF(IFERROR(VLOOKUP(CONCATENATE($A8,L$2),Исходный!$A$3:$G$3000,6,FALSE),FALSE)=0,"-",IFERROR(VLOOKUP(CONCATENATE($A8,L$2),Исходный!$A$3:$G$3000,6,FALSE),"---"))</f>
        <v>-</v>
      </c>
      <c r="M8" s="141" t="str">
        <f>IF(IFERROR(VLOOKUP(CONCATENATE($A8,M$2),Исходный!$A$3:$G$3000,6,FALSE),FALSE)=0,"-",IFERROR(VLOOKUP(CONCATENATE($A8,M$2),Исходный!$A$3:$G$3000,6,FALSE),"---"))</f>
        <v>-</v>
      </c>
      <c r="N8" s="141" t="str">
        <f>IF(IFERROR(VLOOKUP(CONCATENATE($A8,N$2),Исходный!$A$3:$G$3000,6,FALSE),FALSE)=0,"-",IFERROR(VLOOKUP(CONCATENATE($A8,N$2),Исходный!$A$3:$G$3000,6,FALSE),"---"))</f>
        <v>---</v>
      </c>
      <c r="O8" s="141" t="str">
        <f>IF(IFERROR(VLOOKUP(CONCATENATE($A8,O$2),Исходный!$A$3:$G$3000,6,FALSE),FALSE)=0,"-",IFERROR(VLOOKUP(CONCATENATE($A8,O$2),Исходный!$A$3:$G$3000,6,FALSE),"---"))</f>
        <v>-</v>
      </c>
      <c r="P8" s="141" t="str">
        <f>IF(IFERROR(VLOOKUP(CONCATENATE($A8,P$2),Исходный!$A$3:$G$3000,6,FALSE),FALSE)=0,"-",IFERROR(VLOOKUP(CONCATENATE($A8,P$2),Исходный!$A$3:$G$3000,6,FALSE),"---"))</f>
        <v>-</v>
      </c>
      <c r="Q8" s="141" t="str">
        <f>IF(IFERROR(VLOOKUP(CONCATENATE($A8,Q$2),Исходный!$A$3:$G$3000,6,FALSE),FALSE)=0,"-",IFERROR(VLOOKUP(CONCATENATE($A8,Q$2),Исходный!$A$3:$G$3000,6,FALSE),"---"))</f>
        <v>---</v>
      </c>
      <c r="R8" s="141" t="str">
        <f>IF(IFERROR(VLOOKUP(CONCATENATE($A8,R$2),Исходный!$A$3:$G$3000,6,FALSE),FALSE)=0,"-",IFERROR(VLOOKUP(CONCATENATE($A8,R$2),Исходный!$A$3:$G$3000,6,FALSE),"---"))</f>
        <v>-</v>
      </c>
      <c r="S8" s="62">
        <f t="shared" si="0"/>
        <v>0</v>
      </c>
      <c r="T8" s="184">
        <f t="shared" si="6"/>
        <v>0</v>
      </c>
      <c r="U8" s="184">
        <f t="shared" si="7"/>
        <v>0</v>
      </c>
      <c r="V8" s="146" t="str">
        <f t="shared" si="1"/>
        <v>-</v>
      </c>
      <c r="W8" s="146" t="str">
        <f t="shared" si="8"/>
        <v>-</v>
      </c>
      <c r="X8" s="62" t="str">
        <f t="shared" si="9"/>
        <v>-</v>
      </c>
      <c r="Y8" s="146" t="str">
        <f t="shared" si="2"/>
        <v>0</v>
      </c>
      <c r="Z8">
        <f t="shared" si="3"/>
        <v>33</v>
      </c>
      <c r="AA8">
        <f t="shared" si="4"/>
        <v>33</v>
      </c>
      <c r="AB8" t="str">
        <f t="shared" si="5"/>
        <v>Батищев Сергей Николаевич</v>
      </c>
    </row>
    <row r="9" spans="1:28">
      <c r="A9" s="167">
        <f>классы!B427</f>
        <v>42</v>
      </c>
      <c r="B9" s="167" t="str">
        <f>классы!C427</f>
        <v>Василий Буз</v>
      </c>
      <c r="C9" s="141">
        <f>IF(IFERROR(VLOOKUP(CONCATENATE($A9,C$2),Исходный!$A$3:$G$3000,6,FALSE),FALSE)=0,"-",IFERROR(VLOOKUP(CONCATENATE($A9,C$2),Исходный!$A$3:$G$3000,6,FALSE),"---"))</f>
        <v>9</v>
      </c>
      <c r="D9" s="141">
        <f>IF(IFERROR(VLOOKUP(CONCATENATE($A9,D$2),Исходный!$A$3:$G$3000,6,FALSE),FALSE)=0,"-",IFERROR(VLOOKUP(CONCATENATE($A9,D$2),Исходный!$A$3:$G$3000,6,FALSE),"---"))</f>
        <v>10</v>
      </c>
      <c r="E9" s="141" t="str">
        <f>IF(IFERROR(VLOOKUP(CONCATENATE($A9,E$2),Исходный!$A$3:$G$3000,6,FALSE),FALSE)=0,"-",IFERROR(VLOOKUP(CONCATENATE($A9,E$2),Исходный!$A$3:$G$3000,6,FALSE),"---"))</f>
        <v>---</v>
      </c>
      <c r="F9" s="141" t="str">
        <f>IF(IFERROR(VLOOKUP(CONCATENATE($A9,F$2),Исходный!$A$3:$G$3000,6,FALSE),FALSE)=0,"-",IFERROR(VLOOKUP(CONCATENATE($A9,F$2),Исходный!$A$3:$G$3000,6,FALSE),"---"))</f>
        <v>---</v>
      </c>
      <c r="G9" s="141">
        <f>IF(IFERROR(VLOOKUP(CONCATENATE($A9,G$2),Исходный!$A$3:$G$3000,6,FALSE),FALSE)=0,"-",IFERROR(VLOOKUP(CONCATENATE($A9,G$2),Исходный!$A$3:$G$3000,6,FALSE),"---"))</f>
        <v>11</v>
      </c>
      <c r="H9" s="141">
        <f>IF(IFERROR(VLOOKUP(CONCATENATE($A9,H$2),Исходный!$A$3:$G$3000,6,FALSE),FALSE)=0,"-",IFERROR(VLOOKUP(CONCATENATE($A9,H$2),Исходный!$A$3:$G$3000,6,FALSE),"---"))</f>
        <v>11</v>
      </c>
      <c r="I9" s="141" t="str">
        <f>IF(IFERROR(VLOOKUP(CONCATENATE($A9,I$2),Исходный!$A$3:$G$3000,6,FALSE),FALSE)=0,"-",IFERROR(VLOOKUP(CONCATENATE($A9,I$2),Исходный!$A$3:$G$3000,6,FALSE),"---"))</f>
        <v>-</v>
      </c>
      <c r="J9" s="141" t="str">
        <f>IF(IFERROR(VLOOKUP(CONCATENATE($A9,J$2),Исходный!$A$3:$G$3000,6,FALSE),FALSE)=0,"-",IFERROR(VLOOKUP(CONCATENATE($A9,J$2),Исходный!$A$3:$G$3000,6,FALSE),"---"))</f>
        <v>---</v>
      </c>
      <c r="K9" s="141" t="str">
        <f>IF(IFERROR(VLOOKUP(CONCATENATE($A9,K$2),Исходный!$A$3:$G$3000,6,FALSE),FALSE)=0,"-",IFERROR(VLOOKUP(CONCATENATE($A9,K$2),Исходный!$A$3:$G$3000,6,FALSE),"---"))</f>
        <v>---</v>
      </c>
      <c r="L9" s="141">
        <f>IF(IFERROR(VLOOKUP(CONCATENATE($A9,L$2),Исходный!$A$3:$G$3000,6,FALSE),FALSE)=0,"-",IFERROR(VLOOKUP(CONCATENATE($A9,L$2),Исходный!$A$3:$G$3000,6,FALSE),"---"))</f>
        <v>10</v>
      </c>
      <c r="M9" s="141">
        <f>IF(IFERROR(VLOOKUP(CONCATENATE($A9,M$2),Исходный!$A$3:$G$3000,6,FALSE),FALSE)=0,"-",IFERROR(VLOOKUP(CONCATENATE($A9,M$2),Исходный!$A$3:$G$3000,6,FALSE),"---"))</f>
        <v>10</v>
      </c>
      <c r="N9" s="141" t="str">
        <f>IF(IFERROR(VLOOKUP(CONCATENATE($A9,N$2),Исходный!$A$3:$G$3000,6,FALSE),FALSE)=0,"-",IFERROR(VLOOKUP(CONCATENATE($A9,N$2),Исходный!$A$3:$G$3000,6,FALSE),"---"))</f>
        <v>---</v>
      </c>
      <c r="O9" s="141">
        <f>IF(IFERROR(VLOOKUP(CONCATENATE($A9,O$2),Исходный!$A$3:$G$3000,6,FALSE),FALSE)=0,"-",IFERROR(VLOOKUP(CONCATENATE($A9,O$2),Исходный!$A$3:$G$3000,6,FALSE),"---"))</f>
        <v>8</v>
      </c>
      <c r="P9" s="141">
        <f>IF(IFERROR(VLOOKUP(CONCATENATE($A9,P$2),Исходный!$A$3:$G$3000,6,FALSE),FALSE)=0,"-",IFERROR(VLOOKUP(CONCATENATE($A9,P$2),Исходный!$A$3:$G$3000,6,FALSE),"---"))</f>
        <v>8</v>
      </c>
      <c r="Q9" s="141" t="str">
        <f>IF(IFERROR(VLOOKUP(CONCATENATE($A9,Q$2),Исходный!$A$3:$G$3000,6,FALSE),FALSE)=0,"-",IFERROR(VLOOKUP(CONCATENATE($A9,Q$2),Исходный!$A$3:$G$3000,6,FALSE),"---"))</f>
        <v>---</v>
      </c>
      <c r="R9" s="141" t="str">
        <f>IF(IFERROR(VLOOKUP(CONCATENATE($A9,R$2),Исходный!$A$3:$G$3000,6,FALSE),FALSE)=0,"-",IFERROR(VLOOKUP(CONCATENATE($A9,R$2),Исходный!$A$3:$G$3000,6,FALSE),"---"))</f>
        <v>---</v>
      </c>
      <c r="S9" s="62">
        <f t="shared" si="0"/>
        <v>8</v>
      </c>
      <c r="T9" s="184">
        <f t="shared" si="6"/>
        <v>8</v>
      </c>
      <c r="U9" s="184">
        <f t="shared" si="7"/>
        <v>11</v>
      </c>
      <c r="V9" s="146">
        <f t="shared" si="1"/>
        <v>9.6250080007083572</v>
      </c>
      <c r="W9" s="146">
        <f t="shared" si="8"/>
        <v>9.6666746673750232</v>
      </c>
      <c r="X9" s="62">
        <f t="shared" si="9"/>
        <v>2</v>
      </c>
      <c r="Y9" s="146">
        <f t="shared" si="2"/>
        <v>1.4107142857142858</v>
      </c>
      <c r="Z9">
        <f t="shared" si="3"/>
        <v>42</v>
      </c>
      <c r="AA9">
        <f t="shared" si="4"/>
        <v>42</v>
      </c>
      <c r="AB9" t="str">
        <f t="shared" si="5"/>
        <v>Василий Буз</v>
      </c>
    </row>
    <row r="10" spans="1:28">
      <c r="A10" s="167">
        <f>классы!B428</f>
        <v>46</v>
      </c>
      <c r="B10" s="167" t="str">
        <f>классы!C428</f>
        <v>Симонова Елена Ивановна</v>
      </c>
      <c r="C10" s="141" t="str">
        <f>IF(IFERROR(VLOOKUP(CONCATENATE($A10,C$2),Исходный!$A$3:$G$3000,6,FALSE),FALSE)=0,"-",IFERROR(VLOOKUP(CONCATENATE($A10,C$2),Исходный!$A$3:$G$3000,6,FALSE),"---"))</f>
        <v>---</v>
      </c>
      <c r="D10" s="141">
        <f>IF(IFERROR(VLOOKUP(CONCATENATE($A10,D$2),Исходный!$A$3:$G$3000,6,FALSE),FALSE)=0,"-",IFERROR(VLOOKUP(CONCATENATE($A10,D$2),Исходный!$A$3:$G$3000,6,FALSE),"---"))</f>
        <v>8</v>
      </c>
      <c r="E10" s="141" t="str">
        <f>IF(IFERROR(VLOOKUP(CONCATENATE($A10,E$2),Исходный!$A$3:$G$3000,6,FALSE),FALSE)=0,"-",IFERROR(VLOOKUP(CONCATENATE($A10,E$2),Исходный!$A$3:$G$3000,6,FALSE),"---"))</f>
        <v>---</v>
      </c>
      <c r="F10" s="141" t="str">
        <f>IF(IFERROR(VLOOKUP(CONCATENATE($A10,F$2),Исходный!$A$3:$G$3000,6,FALSE),FALSE)=0,"-",IFERROR(VLOOKUP(CONCATENATE($A10,F$2),Исходный!$A$3:$G$3000,6,FALSE),"---"))</f>
        <v>---</v>
      </c>
      <c r="G10" s="141">
        <f>IF(IFERROR(VLOOKUP(CONCATENATE($A10,G$2),Исходный!$A$3:$G$3000,6,FALSE),FALSE)=0,"-",IFERROR(VLOOKUP(CONCATENATE($A10,G$2),Исходный!$A$3:$G$3000,6,FALSE),"---"))</f>
        <v>5</v>
      </c>
      <c r="H10" s="141">
        <f>IF(IFERROR(VLOOKUP(CONCATENATE($A10,H$2),Исходный!$A$3:$G$3000,6,FALSE),FALSE)=0,"-",IFERROR(VLOOKUP(CONCATENATE($A10,H$2),Исходный!$A$3:$G$3000,6,FALSE),"---"))</f>
        <v>7</v>
      </c>
      <c r="I10" s="141" t="str">
        <f>IF(IFERROR(VLOOKUP(CONCATENATE($A10,I$2),Исходный!$A$3:$G$3000,6,FALSE),FALSE)=0,"-",IFERROR(VLOOKUP(CONCATENATE($A10,I$2),Исходный!$A$3:$G$3000,6,FALSE),"---"))</f>
        <v>-</v>
      </c>
      <c r="J10" s="141" t="str">
        <f>IF(IFERROR(VLOOKUP(CONCATENATE($A10,J$2),Исходный!$A$3:$G$3000,6,FALSE),FALSE)=0,"-",IFERROR(VLOOKUP(CONCATENATE($A10,J$2),Исходный!$A$3:$G$3000,6,FALSE),"---"))</f>
        <v>---</v>
      </c>
      <c r="K10" s="141" t="str">
        <f>IF(IFERROR(VLOOKUP(CONCATENATE($A10,K$2),Исходный!$A$3:$G$3000,6,FALSE),FALSE)=0,"-",IFERROR(VLOOKUP(CONCATENATE($A10,K$2),Исходный!$A$3:$G$3000,6,FALSE),"---"))</f>
        <v>---</v>
      </c>
      <c r="L10" s="141" t="str">
        <f>IF(IFERROR(VLOOKUP(CONCATENATE($A10,L$2),Исходный!$A$3:$G$3000,6,FALSE),FALSE)=0,"-",IFERROR(VLOOKUP(CONCATENATE($A10,L$2),Исходный!$A$3:$G$3000,6,FALSE),"---"))</f>
        <v>---</v>
      </c>
      <c r="M10" s="141">
        <f>IF(IFERROR(VLOOKUP(CONCATENATE($A10,M$2),Исходный!$A$3:$G$3000,6,FALSE),FALSE)=0,"-",IFERROR(VLOOKUP(CONCATENATE($A10,M$2),Исходный!$A$3:$G$3000,6,FALSE),"---"))</f>
        <v>7</v>
      </c>
      <c r="N10" s="141" t="str">
        <f>IF(IFERROR(VLOOKUP(CONCATENATE($A10,N$2),Исходный!$A$3:$G$3000,6,FALSE),FALSE)=0,"-",IFERROR(VLOOKUP(CONCATENATE($A10,N$2),Исходный!$A$3:$G$3000,6,FALSE),"---"))</f>
        <v>---</v>
      </c>
      <c r="O10" s="141">
        <f>IF(IFERROR(VLOOKUP(CONCATENATE($A10,O$2),Исходный!$A$3:$G$3000,6,FALSE),FALSE)=0,"-",IFERROR(VLOOKUP(CONCATENATE($A10,O$2),Исходный!$A$3:$G$3000,6,FALSE),"---"))</f>
        <v>5</v>
      </c>
      <c r="P10" s="141">
        <f>IF(IFERROR(VLOOKUP(CONCATENATE($A10,P$2),Исходный!$A$3:$G$3000,6,FALSE),FALSE)=0,"-",IFERROR(VLOOKUP(CONCATENATE($A10,P$2),Исходный!$A$3:$G$3000,6,FALSE),"---"))</f>
        <v>7</v>
      </c>
      <c r="Q10" s="141" t="str">
        <f>IF(IFERROR(VLOOKUP(CONCATENATE($A10,Q$2),Исходный!$A$3:$G$3000,6,FALSE),FALSE)=0,"-",IFERROR(VLOOKUP(CONCATENATE($A10,Q$2),Исходный!$A$3:$G$3000,6,FALSE),"---"))</f>
        <v>---</v>
      </c>
      <c r="R10" s="141">
        <f>IF(IFERROR(VLOOKUP(CONCATENATE($A10,R$2),Исходный!$A$3:$G$3000,6,FALSE),FALSE)=0,"-",IFERROR(VLOOKUP(CONCATENATE($A10,R$2),Исходный!$A$3:$G$3000,6,FALSE),"---"))</f>
        <v>8</v>
      </c>
      <c r="S10" s="62">
        <f t="shared" si="0"/>
        <v>7</v>
      </c>
      <c r="T10" s="184">
        <f t="shared" si="6"/>
        <v>5</v>
      </c>
      <c r="U10" s="184">
        <f t="shared" si="7"/>
        <v>8</v>
      </c>
      <c r="V10" s="146">
        <f t="shared" si="1"/>
        <v>6.7142927149216733</v>
      </c>
      <c r="W10" s="146">
        <f t="shared" si="8"/>
        <v>6.8000070006359588</v>
      </c>
      <c r="X10" s="62">
        <f t="shared" si="9"/>
        <v>9</v>
      </c>
      <c r="Y10" s="146">
        <f t="shared" si="2"/>
        <v>1.5714285714285741</v>
      </c>
      <c r="Z10">
        <f t="shared" si="3"/>
        <v>46</v>
      </c>
      <c r="AA10">
        <f t="shared" si="4"/>
        <v>46</v>
      </c>
      <c r="AB10" t="str">
        <f t="shared" si="5"/>
        <v>Симонова Елена Ивановна</v>
      </c>
    </row>
    <row r="11" spans="1:28">
      <c r="A11" s="167">
        <f>классы!B429</f>
        <v>56</v>
      </c>
      <c r="B11" s="167" t="str">
        <f>классы!C429</f>
        <v>Кондрашов Сергей</v>
      </c>
      <c r="C11" s="141">
        <f>IF(IFERROR(VLOOKUP(CONCATENATE($A11,C$2),Исходный!$A$3:$G$3000,6,FALSE),FALSE)=0,"-",IFERROR(VLOOKUP(CONCATENATE($A11,C$2),Исходный!$A$3:$G$3000,6,FALSE),"---"))</f>
        <v>9</v>
      </c>
      <c r="D11" s="141">
        <f>IF(IFERROR(VLOOKUP(CONCATENATE($A11,D$2),Исходный!$A$3:$G$3000,6,FALSE),FALSE)=0,"-",IFERROR(VLOOKUP(CONCATENATE($A11,D$2),Исходный!$A$3:$G$3000,6,FALSE),"---"))</f>
        <v>7</v>
      </c>
      <c r="E11" s="141" t="str">
        <f>IF(IFERROR(VLOOKUP(CONCATENATE($A11,E$2),Исходный!$A$3:$G$3000,6,FALSE),FALSE)=0,"-",IFERROR(VLOOKUP(CONCATENATE($A11,E$2),Исходный!$A$3:$G$3000,6,FALSE),"---"))</f>
        <v>---</v>
      </c>
      <c r="F11" s="141" t="str">
        <f>IF(IFERROR(VLOOKUP(CONCATENATE($A11,F$2),Исходный!$A$3:$G$3000,6,FALSE),FALSE)=0,"-",IFERROR(VLOOKUP(CONCATENATE($A11,F$2),Исходный!$A$3:$G$3000,6,FALSE),"---"))</f>
        <v>---</v>
      </c>
      <c r="G11" s="141">
        <f>IF(IFERROR(VLOOKUP(CONCATENATE($A11,G$2),Исходный!$A$3:$G$3000,6,FALSE),FALSE)=0,"-",IFERROR(VLOOKUP(CONCATENATE($A11,G$2),Исходный!$A$3:$G$3000,6,FALSE),"---"))</f>
        <v>9</v>
      </c>
      <c r="H11" s="141">
        <f>IF(IFERROR(VLOOKUP(CONCATENATE($A11,H$2),Исходный!$A$3:$G$3000,6,FALSE),FALSE)=0,"-",IFERROR(VLOOKUP(CONCATENATE($A11,H$2),Исходный!$A$3:$G$3000,6,FALSE),"---"))</f>
        <v>8</v>
      </c>
      <c r="I11" s="141" t="str">
        <f>IF(IFERROR(VLOOKUP(CONCATENATE($A11,I$2),Исходный!$A$3:$G$3000,6,FALSE),FALSE)=0,"-",IFERROR(VLOOKUP(CONCATENATE($A11,I$2),Исходный!$A$3:$G$3000,6,FALSE),"---"))</f>
        <v>-</v>
      </c>
      <c r="J11" s="141" t="str">
        <f>IF(IFERROR(VLOOKUP(CONCATENATE($A11,J$2),Исходный!$A$3:$G$3000,6,FALSE),FALSE)=0,"-",IFERROR(VLOOKUP(CONCATENATE($A11,J$2),Исходный!$A$3:$G$3000,6,FALSE),"---"))</f>
        <v>---</v>
      </c>
      <c r="K11" s="141" t="str">
        <f>IF(IFERROR(VLOOKUP(CONCATENATE($A11,K$2),Исходный!$A$3:$G$3000,6,FALSE),FALSE)=0,"-",IFERROR(VLOOKUP(CONCATENATE($A11,K$2),Исходный!$A$3:$G$3000,6,FALSE),"---"))</f>
        <v>---</v>
      </c>
      <c r="L11" s="141">
        <f>IF(IFERROR(VLOOKUP(CONCATENATE($A11,L$2),Исходный!$A$3:$G$3000,6,FALSE),FALSE)=0,"-",IFERROR(VLOOKUP(CONCATENATE($A11,L$2),Исходный!$A$3:$G$3000,6,FALSE),"---"))</f>
        <v>10</v>
      </c>
      <c r="M11" s="141">
        <f>IF(IFERROR(VLOOKUP(CONCATENATE($A11,M$2),Исходный!$A$3:$G$3000,6,FALSE),FALSE)=0,"-",IFERROR(VLOOKUP(CONCATENATE($A11,M$2),Исходный!$A$3:$G$3000,6,FALSE),"---"))</f>
        <v>9</v>
      </c>
      <c r="N11" s="141" t="str">
        <f>IF(IFERROR(VLOOKUP(CONCATENATE($A11,N$2),Исходный!$A$3:$G$3000,6,FALSE),FALSE)=0,"-",IFERROR(VLOOKUP(CONCATENATE($A11,N$2),Исходный!$A$3:$G$3000,6,FALSE),"---"))</f>
        <v>---</v>
      </c>
      <c r="O11" s="141">
        <f>IF(IFERROR(VLOOKUP(CONCATENATE($A11,O$2),Исходный!$A$3:$G$3000,6,FALSE),FALSE)=0,"-",IFERROR(VLOOKUP(CONCATENATE($A11,O$2),Исходный!$A$3:$G$3000,6,FALSE),"---"))</f>
        <v>5</v>
      </c>
      <c r="P11" s="141">
        <f>IF(IFERROR(VLOOKUP(CONCATENATE($A11,P$2),Исходный!$A$3:$G$3000,6,FALSE),FALSE)=0,"-",IFERROR(VLOOKUP(CONCATENATE($A11,P$2),Исходный!$A$3:$G$3000,6,FALSE),"---"))</f>
        <v>8</v>
      </c>
      <c r="Q11" s="141" t="str">
        <f>IF(IFERROR(VLOOKUP(CONCATENATE($A11,Q$2),Исходный!$A$3:$G$3000,6,FALSE),FALSE)=0,"-",IFERROR(VLOOKUP(CONCATENATE($A11,Q$2),Исходный!$A$3:$G$3000,6,FALSE),"---"))</f>
        <v>---</v>
      </c>
      <c r="R11" s="141" t="str">
        <f>IF(IFERROR(VLOOKUP(CONCATENATE($A11,R$2),Исходный!$A$3:$G$3000,6,FALSE),FALSE)=0,"-",IFERROR(VLOOKUP(CONCATENATE($A11,R$2),Исходный!$A$3:$G$3000,6,FALSE),"---"))</f>
        <v>---</v>
      </c>
      <c r="S11" s="62">
        <f t="shared" si="0"/>
        <v>8</v>
      </c>
      <c r="T11" s="184">
        <f t="shared" si="6"/>
        <v>5</v>
      </c>
      <c r="U11" s="184">
        <f t="shared" si="7"/>
        <v>10</v>
      </c>
      <c r="V11" s="146">
        <f t="shared" si="1"/>
        <v>8.1250080004146419</v>
      </c>
      <c r="W11" s="146">
        <f t="shared" si="8"/>
        <v>8.3333413337479758</v>
      </c>
      <c r="X11" s="62">
        <f t="shared" si="9"/>
        <v>5</v>
      </c>
      <c r="Y11" s="146">
        <f t="shared" si="2"/>
        <v>2.4107142857142856</v>
      </c>
      <c r="Z11">
        <f t="shared" si="3"/>
        <v>56</v>
      </c>
      <c r="AA11">
        <f t="shared" si="4"/>
        <v>56</v>
      </c>
      <c r="AB11" t="str">
        <f t="shared" si="5"/>
        <v>Кондрашов Сергей</v>
      </c>
    </row>
    <row r="12" spans="1:28">
      <c r="A12" s="167">
        <f>классы!B430</f>
        <v>60</v>
      </c>
      <c r="B12" s="167" t="str">
        <f>классы!C430</f>
        <v>Смирнов Андрей Юрьевич</v>
      </c>
      <c r="C12" s="141" t="str">
        <f>IF(IFERROR(VLOOKUP(CONCATENATE($A12,C$2),Исходный!$A$3:$G$3000,6,FALSE),FALSE)=0,"-",IFERROR(VLOOKUP(CONCATENATE($A12,C$2),Исходный!$A$3:$G$3000,6,FALSE),"---"))</f>
        <v>---</v>
      </c>
      <c r="D12" s="141" t="str">
        <f>IF(IFERROR(VLOOKUP(CONCATENATE($A12,D$2),Исходный!$A$3:$G$3000,6,FALSE),FALSE)=0,"-",IFERROR(VLOOKUP(CONCATENATE($A12,D$2),Исходный!$A$3:$G$3000,6,FALSE),"---"))</f>
        <v>-</v>
      </c>
      <c r="E12" s="141" t="str">
        <f>IF(IFERROR(VLOOKUP(CONCATENATE($A12,E$2),Исходный!$A$3:$G$3000,6,FALSE),FALSE)=0,"-",IFERROR(VLOOKUP(CONCATENATE($A12,E$2),Исходный!$A$3:$G$3000,6,FALSE),"---"))</f>
        <v>---</v>
      </c>
      <c r="F12" s="141" t="str">
        <f>IF(IFERROR(VLOOKUP(CONCATENATE($A12,F$2),Исходный!$A$3:$G$3000,6,FALSE),FALSE)=0,"-",IFERROR(VLOOKUP(CONCATENATE($A12,F$2),Исходный!$A$3:$G$3000,6,FALSE),"---"))</f>
        <v>---</v>
      </c>
      <c r="G12" s="141" t="str">
        <f>IF(IFERROR(VLOOKUP(CONCATENATE($A12,G$2),Исходный!$A$3:$G$3000,6,FALSE),FALSE)=0,"-",IFERROR(VLOOKUP(CONCATENATE($A12,G$2),Исходный!$A$3:$G$3000,6,FALSE),"---"))</f>
        <v>-</v>
      </c>
      <c r="H12" s="141" t="str">
        <f>IF(IFERROR(VLOOKUP(CONCATENATE($A12,H$2),Исходный!$A$3:$G$3000,6,FALSE),FALSE)=0,"-",IFERROR(VLOOKUP(CONCATENATE($A12,H$2),Исходный!$A$3:$G$3000,6,FALSE),"---"))</f>
        <v>-</v>
      </c>
      <c r="I12" s="141" t="str">
        <f>IF(IFERROR(VLOOKUP(CONCATENATE($A12,I$2),Исходный!$A$3:$G$3000,6,FALSE),FALSE)=0,"-",IFERROR(VLOOKUP(CONCATENATE($A12,I$2),Исходный!$A$3:$G$3000,6,FALSE),"---"))</f>
        <v>-</v>
      </c>
      <c r="J12" s="141" t="str">
        <f>IF(IFERROR(VLOOKUP(CONCATENATE($A12,J$2),Исходный!$A$3:$G$3000,6,FALSE),FALSE)=0,"-",IFERROR(VLOOKUP(CONCATENATE($A12,J$2),Исходный!$A$3:$G$3000,6,FALSE),"---"))</f>
        <v>---</v>
      </c>
      <c r="K12" s="141" t="str">
        <f>IF(IFERROR(VLOOKUP(CONCATENATE($A12,K$2),Исходный!$A$3:$G$3000,6,FALSE),FALSE)=0,"-",IFERROR(VLOOKUP(CONCATENATE($A12,K$2),Исходный!$A$3:$G$3000,6,FALSE),"---"))</f>
        <v>---</v>
      </c>
      <c r="L12" s="141" t="str">
        <f>IF(IFERROR(VLOOKUP(CONCATENATE($A12,L$2),Исходный!$A$3:$G$3000,6,FALSE),FALSE)=0,"-",IFERROR(VLOOKUP(CONCATENATE($A12,L$2),Исходный!$A$3:$G$3000,6,FALSE),"---"))</f>
        <v>-</v>
      </c>
      <c r="M12" s="141" t="str">
        <f>IF(IFERROR(VLOOKUP(CONCATENATE($A12,M$2),Исходный!$A$3:$G$3000,6,FALSE),FALSE)=0,"-",IFERROR(VLOOKUP(CONCATENATE($A12,M$2),Исходный!$A$3:$G$3000,6,FALSE),"---"))</f>
        <v>-</v>
      </c>
      <c r="N12" s="141" t="str">
        <f>IF(IFERROR(VLOOKUP(CONCATENATE($A12,N$2),Исходный!$A$3:$G$3000,6,FALSE),FALSE)=0,"-",IFERROR(VLOOKUP(CONCATENATE($A12,N$2),Исходный!$A$3:$G$3000,6,FALSE),"---"))</f>
        <v>---</v>
      </c>
      <c r="O12" s="141" t="str">
        <f>IF(IFERROR(VLOOKUP(CONCATENATE($A12,O$2),Исходный!$A$3:$G$3000,6,FALSE),FALSE)=0,"-",IFERROR(VLOOKUP(CONCATENATE($A12,O$2),Исходный!$A$3:$G$3000,6,FALSE),"---"))</f>
        <v>-</v>
      </c>
      <c r="P12" s="141" t="str">
        <f>IF(IFERROR(VLOOKUP(CONCATENATE($A12,P$2),Исходный!$A$3:$G$3000,6,FALSE),FALSE)=0,"-",IFERROR(VLOOKUP(CONCATENATE($A12,P$2),Исходный!$A$3:$G$3000,6,FALSE),"---"))</f>
        <v>-</v>
      </c>
      <c r="Q12" s="141" t="str">
        <f>IF(IFERROR(VLOOKUP(CONCATENATE($A12,Q$2),Исходный!$A$3:$G$3000,6,FALSE),FALSE)=0,"-",IFERROR(VLOOKUP(CONCATENATE($A12,Q$2),Исходный!$A$3:$G$3000,6,FALSE),"---"))</f>
        <v>---</v>
      </c>
      <c r="R12" s="141" t="str">
        <f>IF(IFERROR(VLOOKUP(CONCATENATE($A12,R$2),Исходный!$A$3:$G$3000,6,FALSE),FALSE)=0,"-",IFERROR(VLOOKUP(CONCATENATE($A12,R$2),Исходный!$A$3:$G$3000,6,FALSE),"---"))</f>
        <v>---</v>
      </c>
      <c r="S12" s="62">
        <f t="shared" si="0"/>
        <v>0</v>
      </c>
      <c r="T12" s="184">
        <f t="shared" si="6"/>
        <v>0</v>
      </c>
      <c r="U12" s="184">
        <f t="shared" si="7"/>
        <v>0</v>
      </c>
      <c r="V12" s="146" t="str">
        <f t="shared" si="1"/>
        <v>-</v>
      </c>
      <c r="W12" s="146" t="str">
        <f t="shared" si="8"/>
        <v>-</v>
      </c>
      <c r="X12" s="62" t="str">
        <f t="shared" si="9"/>
        <v>-</v>
      </c>
      <c r="Y12" s="146" t="str">
        <f t="shared" si="2"/>
        <v>0</v>
      </c>
      <c r="Z12">
        <f t="shared" si="3"/>
        <v>60</v>
      </c>
      <c r="AA12">
        <f t="shared" si="4"/>
        <v>60</v>
      </c>
      <c r="AB12" t="str">
        <f t="shared" si="5"/>
        <v>Смирнов Андрей Юрьевич</v>
      </c>
    </row>
    <row r="13" spans="1:28">
      <c r="A13" s="167">
        <f>классы!B431</f>
        <v>61</v>
      </c>
      <c r="B13" s="167" t="str">
        <f>классы!C431</f>
        <v>Диденко Е.В.</v>
      </c>
      <c r="C13" s="141">
        <f>IF(IFERROR(VLOOKUP(CONCATENATE($A13,C$2),Исходный!$A$3:$G$3000,6,FALSE),FALSE)=0,"-",IFERROR(VLOOKUP(CONCATENATE($A13,C$2),Исходный!$A$3:$G$3000,6,FALSE),"---"))</f>
        <v>6</v>
      </c>
      <c r="D13" s="141">
        <f>IF(IFERROR(VLOOKUP(CONCATENATE($A13,D$2),Исходный!$A$3:$G$3000,6,FALSE),FALSE)=0,"-",IFERROR(VLOOKUP(CONCATENATE($A13,D$2),Исходный!$A$3:$G$3000,6,FALSE),"---"))</f>
        <v>6</v>
      </c>
      <c r="E13" s="141" t="str">
        <f>IF(IFERROR(VLOOKUP(CONCATENATE($A13,E$2),Исходный!$A$3:$G$3000,6,FALSE),FALSE)=0,"-",IFERROR(VLOOKUP(CONCATENATE($A13,E$2),Исходный!$A$3:$G$3000,6,FALSE),"---"))</f>
        <v>---</v>
      </c>
      <c r="F13" s="141" t="str">
        <f>IF(IFERROR(VLOOKUP(CONCATENATE($A13,F$2),Исходный!$A$3:$G$3000,6,FALSE),FALSE)=0,"-",IFERROR(VLOOKUP(CONCATENATE($A13,F$2),Исходный!$A$3:$G$3000,6,FALSE),"---"))</f>
        <v>---</v>
      </c>
      <c r="G13" s="141">
        <f>IF(IFERROR(VLOOKUP(CONCATENATE($A13,G$2),Исходный!$A$3:$G$3000,6,FALSE),FALSE)=0,"-",IFERROR(VLOOKUP(CONCATENATE($A13,G$2),Исходный!$A$3:$G$3000,6,FALSE),"---"))</f>
        <v>8</v>
      </c>
      <c r="H13" s="141">
        <f>IF(IFERROR(VLOOKUP(CONCATENATE($A13,H$2),Исходный!$A$3:$G$3000,6,FALSE),FALSE)=0,"-",IFERROR(VLOOKUP(CONCATENATE($A13,H$2),Исходный!$A$3:$G$3000,6,FALSE),"---"))</f>
        <v>8</v>
      </c>
      <c r="I13" s="141" t="str">
        <f>IF(IFERROR(VLOOKUP(CONCATENATE($A13,I$2),Исходный!$A$3:$G$3000,6,FALSE),FALSE)=0,"-",IFERROR(VLOOKUP(CONCATENATE($A13,I$2),Исходный!$A$3:$G$3000,6,FALSE),"---"))</f>
        <v>-</v>
      </c>
      <c r="J13" s="141" t="str">
        <f>IF(IFERROR(VLOOKUP(CONCATENATE($A13,J$2),Исходный!$A$3:$G$3000,6,FALSE),FALSE)=0,"-",IFERROR(VLOOKUP(CONCATENATE($A13,J$2),Исходный!$A$3:$G$3000,6,FALSE),"---"))</f>
        <v>---</v>
      </c>
      <c r="K13" s="141" t="str">
        <f>IF(IFERROR(VLOOKUP(CONCATENATE($A13,K$2),Исходный!$A$3:$G$3000,6,FALSE),FALSE)=0,"-",IFERROR(VLOOKUP(CONCATENATE($A13,K$2),Исходный!$A$3:$G$3000,6,FALSE),"---"))</f>
        <v>---</v>
      </c>
      <c r="L13" s="141">
        <f>IF(IFERROR(VLOOKUP(CONCATENATE($A13,L$2),Исходный!$A$3:$G$3000,6,FALSE),FALSE)=0,"-",IFERROR(VLOOKUP(CONCATENATE($A13,L$2),Исходный!$A$3:$G$3000,6,FALSE),"---"))</f>
        <v>8</v>
      </c>
      <c r="M13" s="141">
        <f>IF(IFERROR(VLOOKUP(CONCATENATE($A13,M$2),Исходный!$A$3:$G$3000,6,FALSE),FALSE)=0,"-",IFERROR(VLOOKUP(CONCATENATE($A13,M$2),Исходный!$A$3:$G$3000,6,FALSE),"---"))</f>
        <v>7</v>
      </c>
      <c r="N13" s="141" t="str">
        <f>IF(IFERROR(VLOOKUP(CONCATENATE($A13,N$2),Исходный!$A$3:$G$3000,6,FALSE),FALSE)=0,"-",IFERROR(VLOOKUP(CONCATENATE($A13,N$2),Исходный!$A$3:$G$3000,6,FALSE),"---"))</f>
        <v>---</v>
      </c>
      <c r="O13" s="141">
        <f>IF(IFERROR(VLOOKUP(CONCATENATE($A13,O$2),Исходный!$A$3:$G$3000,6,FALSE),FALSE)=0,"-",IFERROR(VLOOKUP(CONCATENATE($A13,O$2),Исходный!$A$3:$G$3000,6,FALSE),"---"))</f>
        <v>4</v>
      </c>
      <c r="P13" s="141">
        <f>IF(IFERROR(VLOOKUP(CONCATENATE($A13,P$2),Исходный!$A$3:$G$3000,6,FALSE),FALSE)=0,"-",IFERROR(VLOOKUP(CONCATENATE($A13,P$2),Исходный!$A$3:$G$3000,6,FALSE),"---"))</f>
        <v>7</v>
      </c>
      <c r="Q13" s="141" t="str">
        <f>IF(IFERROR(VLOOKUP(CONCATENATE($A13,Q$2),Исходный!$A$3:$G$3000,6,FALSE),FALSE)=0,"-",IFERROR(VLOOKUP(CONCATENATE($A13,Q$2),Исходный!$A$3:$G$3000,6,FALSE),"---"))</f>
        <v>---</v>
      </c>
      <c r="R13" s="141" t="str">
        <f>IF(IFERROR(VLOOKUP(CONCATENATE($A13,R$2),Исходный!$A$3:$G$3000,6,FALSE),FALSE)=0,"-",IFERROR(VLOOKUP(CONCATENATE($A13,R$2),Исходный!$A$3:$G$3000,6,FALSE),"---"))</f>
        <v>---</v>
      </c>
      <c r="S13" s="62">
        <f t="shared" si="0"/>
        <v>8</v>
      </c>
      <c r="T13" s="184">
        <f t="shared" si="6"/>
        <v>4</v>
      </c>
      <c r="U13" s="184">
        <f t="shared" si="7"/>
        <v>8</v>
      </c>
      <c r="V13" s="146">
        <f t="shared" si="1"/>
        <v>6.7500080005182497</v>
      </c>
      <c r="W13" s="146">
        <f t="shared" si="8"/>
        <v>7.0000080005182497</v>
      </c>
      <c r="X13" s="62">
        <f t="shared" si="9"/>
        <v>7</v>
      </c>
      <c r="Y13" s="146">
        <f t="shared" si="2"/>
        <v>1.9285714285714286</v>
      </c>
      <c r="Z13">
        <f t="shared" si="3"/>
        <v>61</v>
      </c>
      <c r="AA13">
        <f t="shared" si="4"/>
        <v>61</v>
      </c>
      <c r="AB13" t="str">
        <f t="shared" si="5"/>
        <v>Диденко Е.В.</v>
      </c>
    </row>
    <row r="14" spans="1:28">
      <c r="A14" s="167">
        <f>классы!B432</f>
        <v>67</v>
      </c>
      <c r="B14" s="167" t="str">
        <f>классы!C432</f>
        <v>Канищев Евгений Алексеевич</v>
      </c>
      <c r="C14" s="141" t="str">
        <f>IF(IFERROR(VLOOKUP(CONCATENATE($A14,C$2),Исходный!$A$3:$G$3000,6,FALSE),FALSE)=0,"-",IFERROR(VLOOKUP(CONCATENATE($A14,C$2),Исходный!$A$3:$G$3000,6,FALSE),"---"))</f>
        <v>---</v>
      </c>
      <c r="D14" s="141">
        <f>IF(IFERROR(VLOOKUP(CONCATENATE($A14,D$2),Исходный!$A$3:$G$3000,6,FALSE),FALSE)=0,"-",IFERROR(VLOOKUP(CONCATENATE($A14,D$2),Исходный!$A$3:$G$3000,6,FALSE),"---"))</f>
        <v>8</v>
      </c>
      <c r="E14" s="141" t="str">
        <f>IF(IFERROR(VLOOKUP(CONCATENATE($A14,E$2),Исходный!$A$3:$G$3000,6,FALSE),FALSE)=0,"-",IFERROR(VLOOKUP(CONCATENATE($A14,E$2),Исходный!$A$3:$G$3000,6,FALSE),"---"))</f>
        <v>---</v>
      </c>
      <c r="F14" s="141" t="str">
        <f>IF(IFERROR(VLOOKUP(CONCATENATE($A14,F$2),Исходный!$A$3:$G$3000,6,FALSE),FALSE)=0,"-",IFERROR(VLOOKUP(CONCATENATE($A14,F$2),Исходный!$A$3:$G$3000,6,FALSE),"---"))</f>
        <v>---</v>
      </c>
      <c r="G14" s="141">
        <f>IF(IFERROR(VLOOKUP(CONCATENATE($A14,G$2),Исходный!$A$3:$G$3000,6,FALSE),FALSE)=0,"-",IFERROR(VLOOKUP(CONCATENATE($A14,G$2),Исходный!$A$3:$G$3000,6,FALSE),"---"))</f>
        <v>9</v>
      </c>
      <c r="H14" s="141">
        <f>IF(IFERROR(VLOOKUP(CONCATENATE($A14,H$2),Исходный!$A$3:$G$3000,6,FALSE),FALSE)=0,"-",IFERROR(VLOOKUP(CONCATENATE($A14,H$2),Исходный!$A$3:$G$3000,6,FALSE),"---"))</f>
        <v>9</v>
      </c>
      <c r="I14" s="141" t="str">
        <f>IF(IFERROR(VLOOKUP(CONCATENATE($A14,I$2),Исходный!$A$3:$G$3000,6,FALSE),FALSE)=0,"-",IFERROR(VLOOKUP(CONCATENATE($A14,I$2),Исходный!$A$3:$G$3000,6,FALSE),"---"))</f>
        <v>-</v>
      </c>
      <c r="J14" s="141" t="str">
        <f>IF(IFERROR(VLOOKUP(CONCATENATE($A14,J$2),Исходный!$A$3:$G$3000,6,FALSE),FALSE)=0,"-",IFERROR(VLOOKUP(CONCATENATE($A14,J$2),Исходный!$A$3:$G$3000,6,FALSE),"---"))</f>
        <v>---</v>
      </c>
      <c r="K14" s="141" t="str">
        <f>IF(IFERROR(VLOOKUP(CONCATENATE($A14,K$2),Исходный!$A$3:$G$3000,6,FALSE),FALSE)=0,"-",IFERROR(VLOOKUP(CONCATENATE($A14,K$2),Исходный!$A$3:$G$3000,6,FALSE),"---"))</f>
        <v>---</v>
      </c>
      <c r="L14" s="141" t="str">
        <f>IF(IFERROR(VLOOKUP(CONCATENATE($A14,L$2),Исходный!$A$3:$G$3000,6,FALSE),FALSE)=0,"-",IFERROR(VLOOKUP(CONCATENATE($A14,L$2),Исходный!$A$3:$G$3000,6,FALSE),"---"))</f>
        <v>-</v>
      </c>
      <c r="M14" s="141">
        <f>IF(IFERROR(VLOOKUP(CONCATENATE($A14,M$2),Исходный!$A$3:$G$3000,6,FALSE),FALSE)=0,"-",IFERROR(VLOOKUP(CONCATENATE($A14,M$2),Исходный!$A$3:$G$3000,6,FALSE),"---"))</f>
        <v>7</v>
      </c>
      <c r="N14" s="141" t="str">
        <f>IF(IFERROR(VLOOKUP(CONCATENATE($A14,N$2),Исходный!$A$3:$G$3000,6,FALSE),FALSE)=0,"-",IFERROR(VLOOKUP(CONCATENATE($A14,N$2),Исходный!$A$3:$G$3000,6,FALSE),"---"))</f>
        <v>---</v>
      </c>
      <c r="O14" s="141">
        <f>IF(IFERROR(VLOOKUP(CONCATENATE($A14,O$2),Исходный!$A$3:$G$3000,6,FALSE),FALSE)=0,"-",IFERROR(VLOOKUP(CONCATENATE($A14,O$2),Исходный!$A$3:$G$3000,6,FALSE),"---"))</f>
        <v>8</v>
      </c>
      <c r="P14" s="141">
        <f>IF(IFERROR(VLOOKUP(CONCATENATE($A14,P$2),Исходный!$A$3:$G$3000,6,FALSE),FALSE)=0,"-",IFERROR(VLOOKUP(CONCATENATE($A14,P$2),Исходный!$A$3:$G$3000,6,FALSE),"---"))</f>
        <v>7</v>
      </c>
      <c r="Q14" s="141" t="str">
        <f>IF(IFERROR(VLOOKUP(CONCATENATE($A14,Q$2),Исходный!$A$3:$G$3000,6,FALSE),FALSE)=0,"-",IFERROR(VLOOKUP(CONCATENATE($A14,Q$2),Исходный!$A$3:$G$3000,6,FALSE),"---"))</f>
        <v>---</v>
      </c>
      <c r="R14" s="141" t="str">
        <f>IF(IFERROR(VLOOKUP(CONCATENATE($A14,R$2),Исходный!$A$3:$G$3000,6,FALSE),FALSE)=0,"-",IFERROR(VLOOKUP(CONCATENATE($A14,R$2),Исходный!$A$3:$G$3000,6,FALSE),"---"))</f>
        <v>---</v>
      </c>
      <c r="S14" s="62">
        <f t="shared" si="0"/>
        <v>6</v>
      </c>
      <c r="T14" s="184">
        <f t="shared" si="6"/>
        <v>7</v>
      </c>
      <c r="U14" s="184">
        <f t="shared" si="7"/>
        <v>9</v>
      </c>
      <c r="V14" s="146">
        <f t="shared" si="1"/>
        <v>8.0000060012484404</v>
      </c>
      <c r="W14" s="146">
        <f t="shared" si="8"/>
        <v>8.0000060012484404</v>
      </c>
      <c r="X14" s="62">
        <f t="shared" si="9"/>
        <v>6</v>
      </c>
      <c r="Y14" s="146">
        <f t="shared" si="2"/>
        <v>0.8</v>
      </c>
      <c r="Z14">
        <f t="shared" si="3"/>
        <v>67</v>
      </c>
      <c r="AA14">
        <f t="shared" si="4"/>
        <v>67</v>
      </c>
      <c r="AB14" t="str">
        <f t="shared" si="5"/>
        <v>Канищев Евгений Алексеевич</v>
      </c>
    </row>
    <row r="15" spans="1:28">
      <c r="A15" s="167">
        <f>классы!B433</f>
        <v>75</v>
      </c>
      <c r="B15" s="167" t="str">
        <f>классы!C433</f>
        <v>Светлана Чернецова</v>
      </c>
      <c r="C15" s="141">
        <f>IF(IFERROR(VLOOKUP(CONCATENATE($A15,C$2),Исходный!$A$3:$G$3000,6,FALSE),FALSE)=0,"-",IFERROR(VLOOKUP(CONCATENATE($A15,C$2),Исходный!$A$3:$G$3000,6,FALSE),"---"))</f>
        <v>7</v>
      </c>
      <c r="D15" s="141">
        <f>IF(IFERROR(VLOOKUP(CONCATENATE($A15,D$2),Исходный!$A$3:$G$3000,6,FALSE),FALSE)=0,"-",IFERROR(VLOOKUP(CONCATENATE($A15,D$2),Исходный!$A$3:$G$3000,6,FALSE),"---"))</f>
        <v>6</v>
      </c>
      <c r="E15" s="141" t="str">
        <f>IF(IFERROR(VLOOKUP(CONCATENATE($A15,E$2),Исходный!$A$3:$G$3000,6,FALSE),FALSE)=0,"-",IFERROR(VLOOKUP(CONCATENATE($A15,E$2),Исходный!$A$3:$G$3000,6,FALSE),"---"))</f>
        <v>---</v>
      </c>
      <c r="F15" s="141" t="str">
        <f>IF(IFERROR(VLOOKUP(CONCATENATE($A15,F$2),Исходный!$A$3:$G$3000,6,FALSE),FALSE)=0,"-",IFERROR(VLOOKUP(CONCATENATE($A15,F$2),Исходный!$A$3:$G$3000,6,FALSE),"---"))</f>
        <v>---</v>
      </c>
      <c r="G15" s="141">
        <f>IF(IFERROR(VLOOKUP(CONCATENATE($A15,G$2),Исходный!$A$3:$G$3000,6,FALSE),FALSE)=0,"-",IFERROR(VLOOKUP(CONCATENATE($A15,G$2),Исходный!$A$3:$G$3000,6,FALSE),"---"))</f>
        <v>6</v>
      </c>
      <c r="H15" s="141" t="str">
        <f>IF(IFERROR(VLOOKUP(CONCATENATE($A15,H$2),Исходный!$A$3:$G$3000,6,FALSE),FALSE)=0,"-",IFERROR(VLOOKUP(CONCATENATE($A15,H$2),Исходный!$A$3:$G$3000,6,FALSE),"---"))</f>
        <v>---</v>
      </c>
      <c r="I15" s="141" t="str">
        <f>IF(IFERROR(VLOOKUP(CONCATENATE($A15,I$2),Исходный!$A$3:$G$3000,6,FALSE),FALSE)=0,"-",IFERROR(VLOOKUP(CONCATENATE($A15,I$2),Исходный!$A$3:$G$3000,6,FALSE),"---"))</f>
        <v>-</v>
      </c>
      <c r="J15" s="141" t="str">
        <f>IF(IFERROR(VLOOKUP(CONCATENATE($A15,J$2),Исходный!$A$3:$G$3000,6,FALSE),FALSE)=0,"-",IFERROR(VLOOKUP(CONCATENATE($A15,J$2),Исходный!$A$3:$G$3000,6,FALSE),"---"))</f>
        <v>---</v>
      </c>
      <c r="K15" s="141" t="str">
        <f>IF(IFERROR(VLOOKUP(CONCATENATE($A15,K$2),Исходный!$A$3:$G$3000,6,FALSE),FALSE)=0,"-",IFERROR(VLOOKUP(CONCATENATE($A15,K$2),Исходный!$A$3:$G$3000,6,FALSE),"---"))</f>
        <v>---</v>
      </c>
      <c r="L15" s="141">
        <f>IF(IFERROR(VLOOKUP(CONCATENATE($A15,L$2),Исходный!$A$3:$G$3000,6,FALSE),FALSE)=0,"-",IFERROR(VLOOKUP(CONCATENATE($A15,L$2),Исходный!$A$3:$G$3000,6,FALSE),"---"))</f>
        <v>9</v>
      </c>
      <c r="M15" s="141">
        <f>IF(IFERROR(VLOOKUP(CONCATENATE($A15,M$2),Исходный!$A$3:$G$3000,6,FALSE),FALSE)=0,"-",IFERROR(VLOOKUP(CONCATENATE($A15,M$2),Исходный!$A$3:$G$3000,6,FALSE),"---"))</f>
        <v>7</v>
      </c>
      <c r="N15" s="141" t="str">
        <f>IF(IFERROR(VLOOKUP(CONCATENATE($A15,N$2),Исходный!$A$3:$G$3000,6,FALSE),FALSE)=0,"-",IFERROR(VLOOKUP(CONCATENATE($A15,N$2),Исходный!$A$3:$G$3000,6,FALSE),"---"))</f>
        <v>---</v>
      </c>
      <c r="O15" s="141">
        <f>IF(IFERROR(VLOOKUP(CONCATENATE($A15,O$2),Исходный!$A$3:$G$3000,6,FALSE),FALSE)=0,"-",IFERROR(VLOOKUP(CONCATENATE($A15,O$2),Исходный!$A$3:$G$3000,6,FALSE),"---"))</f>
        <v>5</v>
      </c>
      <c r="P15" s="141">
        <f>IF(IFERROR(VLOOKUP(CONCATENATE($A15,P$2),Исходный!$A$3:$G$3000,6,FALSE),FALSE)=0,"-",IFERROR(VLOOKUP(CONCATENATE($A15,P$2),Исходный!$A$3:$G$3000,6,FALSE),"---"))</f>
        <v>6</v>
      </c>
      <c r="Q15" s="141" t="str">
        <f>IF(IFERROR(VLOOKUP(CONCATENATE($A15,Q$2),Исходный!$A$3:$G$3000,6,FALSE),FALSE)=0,"-",IFERROR(VLOOKUP(CONCATENATE($A15,Q$2),Исходный!$A$3:$G$3000,6,FALSE),"---"))</f>
        <v>---</v>
      </c>
      <c r="R15" s="141">
        <f>IF(IFERROR(VLOOKUP(CONCATENATE($A15,R$2),Исходный!$A$3:$G$3000,6,FALSE),FALSE)=0,"-",IFERROR(VLOOKUP(CONCATENATE($A15,R$2),Исходный!$A$3:$G$3000,6,FALSE),"---"))</f>
        <v>9</v>
      </c>
      <c r="S15" s="62">
        <f t="shared" si="0"/>
        <v>8</v>
      </c>
      <c r="T15" s="184">
        <f t="shared" si="6"/>
        <v>5</v>
      </c>
      <c r="U15" s="184">
        <f t="shared" si="7"/>
        <v>9</v>
      </c>
      <c r="V15" s="146">
        <f t="shared" si="1"/>
        <v>6.8750080004703671</v>
      </c>
      <c r="W15" s="146">
        <f t="shared" si="8"/>
        <v>6.8333413338037001</v>
      </c>
      <c r="X15" s="62">
        <f t="shared" si="9"/>
        <v>8</v>
      </c>
      <c r="Y15" s="146">
        <f t="shared" si="2"/>
        <v>2.125</v>
      </c>
      <c r="Z15">
        <f t="shared" si="3"/>
        <v>75</v>
      </c>
      <c r="AA15">
        <f t="shared" si="4"/>
        <v>75</v>
      </c>
      <c r="AB15" t="str">
        <f t="shared" si="5"/>
        <v>Светлана Чернецова</v>
      </c>
    </row>
    <row r="16" spans="1:28">
      <c r="A16" s="167">
        <f>классы!B434</f>
        <v>76</v>
      </c>
      <c r="B16" s="167" t="str">
        <f>классы!C434</f>
        <v>Лубяная Екатерина Валерьевна</v>
      </c>
      <c r="C16" s="141" t="str">
        <f>IF(IFERROR(VLOOKUP(CONCATENATE($A16,C$2),Исходный!$A$3:$G$3000,6,FALSE),FALSE)=0,"-",IFERROR(VLOOKUP(CONCATENATE($A16,C$2),Исходный!$A$3:$G$3000,6,FALSE),"---"))</f>
        <v>---</v>
      </c>
      <c r="D16" s="141" t="str">
        <f>IF(IFERROR(VLOOKUP(CONCATENATE($A16,D$2),Исходный!$A$3:$G$3000,6,FALSE),FALSE)=0,"-",IFERROR(VLOOKUP(CONCATENATE($A16,D$2),Исходный!$A$3:$G$3000,6,FALSE),"---"))</f>
        <v>---</v>
      </c>
      <c r="E16" s="141" t="str">
        <f>IF(IFERROR(VLOOKUP(CONCATENATE($A16,E$2),Исходный!$A$3:$G$3000,6,FALSE),FALSE)=0,"-",IFERROR(VLOOKUP(CONCATENATE($A16,E$2),Исходный!$A$3:$G$3000,6,FALSE),"---"))</f>
        <v>---</v>
      </c>
      <c r="F16" s="141" t="str">
        <f>IF(IFERROR(VLOOKUP(CONCATENATE($A16,F$2),Исходный!$A$3:$G$3000,6,FALSE),FALSE)=0,"-",IFERROR(VLOOKUP(CONCATENATE($A16,F$2),Исходный!$A$3:$G$3000,6,FALSE),"---"))</f>
        <v>---</v>
      </c>
      <c r="G16" s="141" t="str">
        <f>IF(IFERROR(VLOOKUP(CONCATENATE($A16,G$2),Исходный!$A$3:$G$3000,6,FALSE),FALSE)=0,"-",IFERROR(VLOOKUP(CONCATENATE($A16,G$2),Исходный!$A$3:$G$3000,6,FALSE),"---"))</f>
        <v>---</v>
      </c>
      <c r="H16" s="141" t="str">
        <f>IF(IFERROR(VLOOKUP(CONCATENATE($A16,H$2),Исходный!$A$3:$G$3000,6,FALSE),FALSE)=0,"-",IFERROR(VLOOKUP(CONCATENATE($A16,H$2),Исходный!$A$3:$G$3000,6,FALSE),"---"))</f>
        <v>---</v>
      </c>
      <c r="I16" s="141" t="str">
        <f>IF(IFERROR(VLOOKUP(CONCATENATE($A16,I$2),Исходный!$A$3:$G$3000,6,FALSE),FALSE)=0,"-",IFERROR(VLOOKUP(CONCATENATE($A16,I$2),Исходный!$A$3:$G$3000,6,FALSE),"---"))</f>
        <v>---</v>
      </c>
      <c r="J16" s="141" t="str">
        <f>IF(IFERROR(VLOOKUP(CONCATENATE($A16,J$2),Исходный!$A$3:$G$3000,6,FALSE),FALSE)=0,"-",IFERROR(VLOOKUP(CONCATENATE($A16,J$2),Исходный!$A$3:$G$3000,6,FALSE),"---"))</f>
        <v>---</v>
      </c>
      <c r="K16" s="141" t="str">
        <f>IF(IFERROR(VLOOKUP(CONCATENATE($A16,K$2),Исходный!$A$3:$G$3000,6,FALSE),FALSE)=0,"-",IFERROR(VLOOKUP(CONCATENATE($A16,K$2),Исходный!$A$3:$G$3000,6,FALSE),"---"))</f>
        <v>---</v>
      </c>
      <c r="L16" s="141" t="str">
        <f>IF(IFERROR(VLOOKUP(CONCATENATE($A16,L$2),Исходный!$A$3:$G$3000,6,FALSE),FALSE)=0,"-",IFERROR(VLOOKUP(CONCATENATE($A16,L$2),Исходный!$A$3:$G$3000,6,FALSE),"---"))</f>
        <v>---</v>
      </c>
      <c r="M16" s="141" t="str">
        <f>IF(IFERROR(VLOOKUP(CONCATENATE($A16,M$2),Исходный!$A$3:$G$3000,6,FALSE),FALSE)=0,"-",IFERROR(VLOOKUP(CONCATENATE($A16,M$2),Исходный!$A$3:$G$3000,6,FALSE),"---"))</f>
        <v>---</v>
      </c>
      <c r="N16" s="141" t="str">
        <f>IF(IFERROR(VLOOKUP(CONCATENATE($A16,N$2),Исходный!$A$3:$G$3000,6,FALSE),FALSE)=0,"-",IFERROR(VLOOKUP(CONCATENATE($A16,N$2),Исходный!$A$3:$G$3000,6,FALSE),"---"))</f>
        <v>---</v>
      </c>
      <c r="O16" s="141" t="str">
        <f>IF(IFERROR(VLOOKUP(CONCATENATE($A16,O$2),Исходный!$A$3:$G$3000,6,FALSE),FALSE)=0,"-",IFERROR(VLOOKUP(CONCATENATE($A16,O$2),Исходный!$A$3:$G$3000,6,FALSE),"---"))</f>
        <v>---</v>
      </c>
      <c r="P16" s="141" t="str">
        <f>IF(IFERROR(VLOOKUP(CONCATENATE($A16,P$2),Исходный!$A$3:$G$3000,6,FALSE),FALSE)=0,"-",IFERROR(VLOOKUP(CONCATENATE($A16,P$2),Исходный!$A$3:$G$3000,6,FALSE),"---"))</f>
        <v>---</v>
      </c>
      <c r="Q16" s="141" t="str">
        <f>IF(IFERROR(VLOOKUP(CONCATENATE($A16,Q$2),Исходный!$A$3:$G$3000,6,FALSE),FALSE)=0,"-",IFERROR(VLOOKUP(CONCATENATE($A16,Q$2),Исходный!$A$3:$G$3000,6,FALSE),"---"))</f>
        <v>---</v>
      </c>
      <c r="R16" s="141" t="str">
        <f>IF(IFERROR(VLOOKUP(CONCATENATE($A16,R$2),Исходный!$A$3:$G$3000,6,FALSE),FALSE)=0,"-",IFERROR(VLOOKUP(CONCATENATE($A16,R$2),Исходный!$A$3:$G$3000,6,FALSE),"---"))</f>
        <v>---</v>
      </c>
      <c r="S16" s="62">
        <f t="shared" si="0"/>
        <v>0</v>
      </c>
      <c r="T16" s="184">
        <f t="shared" si="6"/>
        <v>0</v>
      </c>
      <c r="U16" s="184">
        <f t="shared" si="7"/>
        <v>0</v>
      </c>
      <c r="V16" s="146" t="str">
        <f t="shared" si="1"/>
        <v>-</v>
      </c>
      <c r="W16" s="146" t="str">
        <f t="shared" si="8"/>
        <v>-</v>
      </c>
      <c r="X16" s="62" t="str">
        <f t="shared" si="9"/>
        <v>-</v>
      </c>
      <c r="Y16" s="146" t="str">
        <f t="shared" si="2"/>
        <v>0</v>
      </c>
      <c r="Z16">
        <f t="shared" si="3"/>
        <v>76</v>
      </c>
      <c r="AA16">
        <f t="shared" si="4"/>
        <v>76</v>
      </c>
      <c r="AB16" t="str">
        <f t="shared" si="5"/>
        <v>Лубяная Екатерина Валерьевна</v>
      </c>
    </row>
    <row r="17" spans="1:28">
      <c r="A17" s="167">
        <f>классы!B435</f>
        <v>77</v>
      </c>
      <c r="B17" s="167" t="str">
        <f>классы!C435</f>
        <v>Егор Валерьевич Ковальчук</v>
      </c>
      <c r="C17" s="141" t="str">
        <f>IF(IFERROR(VLOOKUP(CONCATENATE($A17,C$2),Исходный!$A$3:$G$3000,6,FALSE),FALSE)=0,"-",IFERROR(VLOOKUP(CONCATENATE($A17,C$2),Исходный!$A$3:$G$3000,6,FALSE),"---"))</f>
        <v>---</v>
      </c>
      <c r="D17" s="141" t="str">
        <f>IF(IFERROR(VLOOKUP(CONCATENATE($A17,D$2),Исходный!$A$3:$G$3000,6,FALSE),FALSE)=0,"-",IFERROR(VLOOKUP(CONCATENATE($A17,D$2),Исходный!$A$3:$G$3000,6,FALSE),"---"))</f>
        <v>---</v>
      </c>
      <c r="E17" s="141" t="str">
        <f>IF(IFERROR(VLOOKUP(CONCATENATE($A17,E$2),Исходный!$A$3:$G$3000,6,FALSE),FALSE)=0,"-",IFERROR(VLOOKUP(CONCATENATE($A17,E$2),Исходный!$A$3:$G$3000,6,FALSE),"---"))</f>
        <v>---</v>
      </c>
      <c r="F17" s="141" t="str">
        <f>IF(IFERROR(VLOOKUP(CONCATENATE($A17,F$2),Исходный!$A$3:$G$3000,6,FALSE),FALSE)=0,"-",IFERROR(VLOOKUP(CONCATENATE($A17,F$2),Исходный!$A$3:$G$3000,6,FALSE),"---"))</f>
        <v>---</v>
      </c>
      <c r="G17" s="141" t="str">
        <f>IF(IFERROR(VLOOKUP(CONCATENATE($A17,G$2),Исходный!$A$3:$G$3000,6,FALSE),FALSE)=0,"-",IFERROR(VLOOKUP(CONCATENATE($A17,G$2),Исходный!$A$3:$G$3000,6,FALSE),"---"))</f>
        <v>---</v>
      </c>
      <c r="H17" s="141" t="str">
        <f>IF(IFERROR(VLOOKUP(CONCATENATE($A17,H$2),Исходный!$A$3:$G$3000,6,FALSE),FALSE)=0,"-",IFERROR(VLOOKUP(CONCATENATE($A17,H$2),Исходный!$A$3:$G$3000,6,FALSE),"---"))</f>
        <v>---</v>
      </c>
      <c r="I17" s="141" t="str">
        <f>IF(IFERROR(VLOOKUP(CONCATENATE($A17,I$2),Исходный!$A$3:$G$3000,6,FALSE),FALSE)=0,"-",IFERROR(VLOOKUP(CONCATENATE($A17,I$2),Исходный!$A$3:$G$3000,6,FALSE),"---"))</f>
        <v>---</v>
      </c>
      <c r="J17" s="141" t="str">
        <f>IF(IFERROR(VLOOKUP(CONCATENATE($A17,J$2),Исходный!$A$3:$G$3000,6,FALSE),FALSE)=0,"-",IFERROR(VLOOKUP(CONCATENATE($A17,J$2),Исходный!$A$3:$G$3000,6,FALSE),"---"))</f>
        <v>---</v>
      </c>
      <c r="K17" s="141" t="str">
        <f>IF(IFERROR(VLOOKUP(CONCATENATE($A17,K$2),Исходный!$A$3:$G$3000,6,FALSE),FALSE)=0,"-",IFERROR(VLOOKUP(CONCATENATE($A17,K$2),Исходный!$A$3:$G$3000,6,FALSE),"---"))</f>
        <v>---</v>
      </c>
      <c r="L17" s="141" t="str">
        <f>IF(IFERROR(VLOOKUP(CONCATENATE($A17,L$2),Исходный!$A$3:$G$3000,6,FALSE),FALSE)=0,"-",IFERROR(VLOOKUP(CONCATENATE($A17,L$2),Исходный!$A$3:$G$3000,6,FALSE),"---"))</f>
        <v>---</v>
      </c>
      <c r="M17" s="141" t="str">
        <f>IF(IFERROR(VLOOKUP(CONCATENATE($A17,M$2),Исходный!$A$3:$G$3000,6,FALSE),FALSE)=0,"-",IFERROR(VLOOKUP(CONCATENATE($A17,M$2),Исходный!$A$3:$G$3000,6,FALSE),"---"))</f>
        <v>---</v>
      </c>
      <c r="N17" s="141" t="str">
        <f>IF(IFERROR(VLOOKUP(CONCATENATE($A17,N$2),Исходный!$A$3:$G$3000,6,FALSE),FALSE)=0,"-",IFERROR(VLOOKUP(CONCATENATE($A17,N$2),Исходный!$A$3:$G$3000,6,FALSE),"---"))</f>
        <v>---</v>
      </c>
      <c r="O17" s="141" t="str">
        <f>IF(IFERROR(VLOOKUP(CONCATENATE($A17,O$2),Исходный!$A$3:$G$3000,6,FALSE),FALSE)=0,"-",IFERROR(VLOOKUP(CONCATENATE($A17,O$2),Исходный!$A$3:$G$3000,6,FALSE),"---"))</f>
        <v>---</v>
      </c>
      <c r="P17" s="141" t="str">
        <f>IF(IFERROR(VLOOKUP(CONCATENATE($A17,P$2),Исходный!$A$3:$G$3000,6,FALSE),FALSE)=0,"-",IFERROR(VLOOKUP(CONCATENATE($A17,P$2),Исходный!$A$3:$G$3000,6,FALSE),"---"))</f>
        <v>---</v>
      </c>
      <c r="Q17" s="141" t="str">
        <f>IF(IFERROR(VLOOKUP(CONCATENATE($A17,Q$2),Исходный!$A$3:$G$3000,6,FALSE),FALSE)=0,"-",IFERROR(VLOOKUP(CONCATENATE($A17,Q$2),Исходный!$A$3:$G$3000,6,FALSE),"---"))</f>
        <v>---</v>
      </c>
      <c r="R17" s="141" t="str">
        <f>IF(IFERROR(VLOOKUP(CONCATENATE($A17,R$2),Исходный!$A$3:$G$3000,6,FALSE),FALSE)=0,"-",IFERROR(VLOOKUP(CONCATENATE($A17,R$2),Исходный!$A$3:$G$3000,6,FALSE),"---"))</f>
        <v>---</v>
      </c>
      <c r="S17" s="62">
        <f t="shared" si="0"/>
        <v>0</v>
      </c>
      <c r="T17" s="184">
        <f t="shared" si="6"/>
        <v>0</v>
      </c>
      <c r="U17" s="184">
        <f t="shared" si="7"/>
        <v>0</v>
      </c>
      <c r="V17" s="146" t="str">
        <f t="shared" si="1"/>
        <v>-</v>
      </c>
      <c r="W17" s="146" t="str">
        <f t="shared" si="8"/>
        <v>-</v>
      </c>
      <c r="X17" s="62" t="str">
        <f t="shared" si="9"/>
        <v>-</v>
      </c>
      <c r="Y17" s="146" t="str">
        <f t="shared" si="2"/>
        <v>0</v>
      </c>
      <c r="Z17">
        <f t="shared" si="3"/>
        <v>77</v>
      </c>
      <c r="AA17">
        <f t="shared" si="4"/>
        <v>77</v>
      </c>
      <c r="AB17" t="str">
        <f t="shared" si="5"/>
        <v>Егор Валерьевич Ковальчук</v>
      </c>
    </row>
    <row r="18" spans="1:28">
      <c r="A18" s="9"/>
      <c r="B18" s="130" t="s">
        <v>156</v>
      </c>
      <c r="C18" s="130">
        <f t="shared" ref="C18:N18" si="10">COUNTIF(C3:C17,"&gt;0")</f>
        <v>6</v>
      </c>
      <c r="D18" s="130">
        <f t="shared" si="10"/>
        <v>9</v>
      </c>
      <c r="E18" s="130">
        <f t="shared" si="10"/>
        <v>0</v>
      </c>
      <c r="F18" s="130">
        <f t="shared" si="10"/>
        <v>0</v>
      </c>
      <c r="G18" s="130">
        <f t="shared" si="10"/>
        <v>8</v>
      </c>
      <c r="H18" s="130">
        <f t="shared" si="10"/>
        <v>8</v>
      </c>
      <c r="I18" s="130">
        <f t="shared" si="10"/>
        <v>0</v>
      </c>
      <c r="J18" s="130">
        <f t="shared" si="10"/>
        <v>0</v>
      </c>
      <c r="K18" s="130">
        <f t="shared" si="10"/>
        <v>0</v>
      </c>
      <c r="L18" s="130">
        <f t="shared" si="10"/>
        <v>7</v>
      </c>
      <c r="M18" s="130">
        <f t="shared" si="10"/>
        <v>8</v>
      </c>
      <c r="N18" s="130">
        <f t="shared" si="10"/>
        <v>0</v>
      </c>
      <c r="O18" s="130">
        <f t="shared" ref="O18:P18" si="11">COUNTIF(O3:O17,"&gt;0")</f>
        <v>9</v>
      </c>
      <c r="P18" s="130">
        <f t="shared" si="11"/>
        <v>9</v>
      </c>
      <c r="Q18" s="130">
        <f>COUNTIF(Q3:Q17,"&gt;0")</f>
        <v>2</v>
      </c>
      <c r="R18" s="130">
        <f>COUNTIF(R3:R17,"&gt;0")</f>
        <v>4</v>
      </c>
      <c r="S18" s="62">
        <f>SUM(S3:S17)</f>
        <v>70</v>
      </c>
      <c r="T18" s="62"/>
      <c r="U18" s="62"/>
      <c r="V18" s="146">
        <f>AVERAGE(V3:V17)</f>
        <v>8.1333852033730452</v>
      </c>
      <c r="W18" s="146">
        <f t="shared" si="8"/>
        <v>1.0294817651541419</v>
      </c>
      <c r="X18" s="11"/>
      <c r="Y18" s="146">
        <f>AVERAGEIF(Y3:Y17,"&gt;0",Y3:Y17)</f>
        <v>2.2298500881834209</v>
      </c>
    </row>
    <row r="19" spans="1:28">
      <c r="A19" s="9"/>
      <c r="B19" s="9" t="s">
        <v>157</v>
      </c>
      <c r="C19" s="147">
        <f t="shared" ref="C19:N19" si="12">IF(C18&gt;0,C38/C18,"-")</f>
        <v>0.30786186989672598</v>
      </c>
      <c r="D19" s="147">
        <f t="shared" si="12"/>
        <v>-0.13338520337304574</v>
      </c>
      <c r="E19" s="147" t="str">
        <f t="shared" si="12"/>
        <v>-</v>
      </c>
      <c r="F19" s="147" t="str">
        <f t="shared" si="12"/>
        <v>-</v>
      </c>
      <c r="G19" s="147">
        <f t="shared" si="12"/>
        <v>0.39160906290128028</v>
      </c>
      <c r="H19" s="147">
        <f t="shared" si="12"/>
        <v>0.83431764626411942</v>
      </c>
      <c r="I19" s="147" t="str">
        <f t="shared" si="12"/>
        <v>-</v>
      </c>
      <c r="J19" s="147" t="str">
        <f t="shared" si="12"/>
        <v>-</v>
      </c>
      <c r="K19" s="147" t="str">
        <f t="shared" si="12"/>
        <v>-</v>
      </c>
      <c r="L19" s="147">
        <f t="shared" si="12"/>
        <v>1.0734045551161002</v>
      </c>
      <c r="M19" s="147">
        <f t="shared" si="12"/>
        <v>0.39160906290128028</v>
      </c>
      <c r="N19" s="147" t="str">
        <f t="shared" si="12"/>
        <v>-</v>
      </c>
      <c r="O19" s="147">
        <f t="shared" ref="O19:P19" si="13">IF(O18&gt;0,O38/O18,"-")</f>
        <v>-2.2444963144841568</v>
      </c>
      <c r="P19" s="147">
        <f t="shared" si="13"/>
        <v>-0.35560742559526798</v>
      </c>
      <c r="Q19" s="147">
        <f>IF(Q18&gt;0,Q38/Q18,"-")</f>
        <v>-1.8888983892540141</v>
      </c>
      <c r="R19" s="147">
        <f>IF(R18&gt;0,R38/R18,"-")</f>
        <v>1.5193374876797452</v>
      </c>
      <c r="S19" s="9">
        <f>COUNTIF(S3:S17,"&gt;0")</f>
        <v>9</v>
      </c>
      <c r="T19" s="9"/>
      <c r="U19" s="9"/>
      <c r="V19" s="121"/>
      <c r="W19" s="121"/>
      <c r="X19" s="9"/>
      <c r="Y19" s="9"/>
    </row>
    <row r="20" spans="1:28">
      <c r="A20" s="9"/>
      <c r="B20" s="9" t="s">
        <v>158</v>
      </c>
      <c r="C20" s="147">
        <f t="shared" ref="C20:N20" si="14">IF(C18&gt;0,C39/C18,"-")</f>
        <v>0.76620053697226165</v>
      </c>
      <c r="D20" s="147">
        <f t="shared" si="14"/>
        <v>0.77403020467569938</v>
      </c>
      <c r="E20" s="147" t="str">
        <f t="shared" si="14"/>
        <v>-</v>
      </c>
      <c r="F20" s="147" t="str">
        <f t="shared" si="14"/>
        <v>-</v>
      </c>
      <c r="G20" s="147">
        <f t="shared" si="14"/>
        <v>1.0389342417492904</v>
      </c>
      <c r="H20" s="147">
        <f t="shared" si="14"/>
        <v>0.86556964636777989</v>
      </c>
      <c r="I20" s="147" t="str">
        <f t="shared" si="14"/>
        <v>-</v>
      </c>
      <c r="J20" s="147" t="str">
        <f t="shared" si="14"/>
        <v>-</v>
      </c>
      <c r="K20" s="147" t="str">
        <f t="shared" si="14"/>
        <v>-</v>
      </c>
      <c r="L20" s="147">
        <f t="shared" si="14"/>
        <v>1.0734074123507644</v>
      </c>
      <c r="M20" s="147">
        <f t="shared" si="14"/>
        <v>0.64161056321339038</v>
      </c>
      <c r="N20" s="147" t="str">
        <f t="shared" si="14"/>
        <v>-</v>
      </c>
      <c r="O20" s="147">
        <f t="shared" ref="O20:P20" si="15">IF(O18&gt;0,O39/O18,"-")</f>
        <v>2.2444963144841568</v>
      </c>
      <c r="P20" s="147">
        <f t="shared" si="15"/>
        <v>0.62279852581580641</v>
      </c>
      <c r="Q20" s="147">
        <f>IF(Q18&gt;0,Q39/Q18,"-")</f>
        <v>2.1111116110673107</v>
      </c>
      <c r="R20" s="147">
        <f>IF(R18&gt;0,R39/R18,"-")</f>
        <v>1.5193424878404076</v>
      </c>
      <c r="S20" s="9"/>
      <c r="T20" s="9"/>
      <c r="U20" s="9"/>
      <c r="V20" s="121"/>
      <c r="W20" s="121"/>
      <c r="X20" s="9"/>
      <c r="Y20" s="9"/>
    </row>
    <row r="22" spans="1:28">
      <c r="B22" s="148" t="s">
        <v>159</v>
      </c>
      <c r="C22" s="149"/>
      <c r="D22" s="149"/>
      <c r="E22" s="149"/>
      <c r="F22" s="149"/>
      <c r="G22" s="149"/>
      <c r="H22" s="149"/>
      <c r="I22" s="149"/>
      <c r="J22" s="149"/>
      <c r="K22" s="149"/>
      <c r="L22" s="149"/>
      <c r="M22" s="149"/>
      <c r="N22" s="149"/>
      <c r="O22" s="149"/>
      <c r="P22" s="149"/>
      <c r="Q22" s="149"/>
      <c r="R22" s="149"/>
    </row>
    <row r="23" spans="1:28">
      <c r="A23" s="167">
        <f t="shared" ref="A23:B37" si="16">A3</f>
        <v>1</v>
      </c>
      <c r="B23" s="167" t="str">
        <f t="shared" si="16"/>
        <v>Фефелов Александр</v>
      </c>
      <c r="C23" s="147">
        <f>IFERROR(C3-$V3,"-")</f>
        <v>1.2222132218132966</v>
      </c>
      <c r="D23" s="147">
        <f t="shared" ref="D23:R23" si="17">IFERROR(D3-$V3,"-")</f>
        <v>0.22221322181329661</v>
      </c>
      <c r="E23" s="147" t="str">
        <f t="shared" si="17"/>
        <v>-</v>
      </c>
      <c r="F23" s="147" t="str">
        <f t="shared" si="17"/>
        <v>-</v>
      </c>
      <c r="G23" s="147">
        <f t="shared" si="17"/>
        <v>0.22221322181329661</v>
      </c>
      <c r="H23" s="147">
        <f t="shared" si="17"/>
        <v>0.22221322181329661</v>
      </c>
      <c r="I23" s="147" t="str">
        <f t="shared" si="17"/>
        <v>-</v>
      </c>
      <c r="J23" s="147" t="str">
        <f t="shared" si="17"/>
        <v>-</v>
      </c>
      <c r="K23" s="147" t="str">
        <f t="shared" si="17"/>
        <v>-</v>
      </c>
      <c r="L23" s="147">
        <f t="shared" si="17"/>
        <v>1.2222132218132966</v>
      </c>
      <c r="M23" s="147">
        <f t="shared" si="17"/>
        <v>1.2222132218132966</v>
      </c>
      <c r="N23" s="147" t="str">
        <f t="shared" si="17"/>
        <v>-</v>
      </c>
      <c r="O23" s="147">
        <f t="shared" ref="O23:P23" si="18">IFERROR(O3-$V3,"-")</f>
        <v>-3.7777867781867034</v>
      </c>
      <c r="P23" s="147">
        <f t="shared" si="18"/>
        <v>-0.77778677818670339</v>
      </c>
      <c r="Q23" s="147">
        <f t="shared" si="17"/>
        <v>0.22221322181329661</v>
      </c>
      <c r="R23" s="147" t="str">
        <f t="shared" si="17"/>
        <v>-</v>
      </c>
    </row>
    <row r="24" spans="1:28">
      <c r="A24" s="167">
        <f t="shared" si="16"/>
        <v>2</v>
      </c>
      <c r="B24" s="167" t="str">
        <f t="shared" si="16"/>
        <v>Рождественская Мария Владимировна</v>
      </c>
      <c r="C24" s="147">
        <f t="shared" ref="C24:R24" si="19">IFERROR(C4-$V4,"-")</f>
        <v>0.99998999967867519</v>
      </c>
      <c r="D24" s="147">
        <f t="shared" si="19"/>
        <v>0.99998999967867519</v>
      </c>
      <c r="E24" s="147" t="str">
        <f t="shared" si="19"/>
        <v>-</v>
      </c>
      <c r="F24" s="147" t="str">
        <f t="shared" si="19"/>
        <v>-</v>
      </c>
      <c r="G24" s="147">
        <f t="shared" si="19"/>
        <v>0.99998999967867519</v>
      </c>
      <c r="H24" s="147">
        <f t="shared" si="19"/>
        <v>1.9999899996786752</v>
      </c>
      <c r="I24" s="147" t="str">
        <f t="shared" si="19"/>
        <v>-</v>
      </c>
      <c r="J24" s="147" t="str">
        <f t="shared" si="19"/>
        <v>-</v>
      </c>
      <c r="K24" s="147" t="str">
        <f t="shared" si="19"/>
        <v>-</v>
      </c>
      <c r="L24" s="147">
        <f t="shared" si="19"/>
        <v>-1.0000321324810102E-5</v>
      </c>
      <c r="M24" s="147">
        <f t="shared" si="19"/>
        <v>0.99998999967867519</v>
      </c>
      <c r="N24" s="147" t="str">
        <f t="shared" si="19"/>
        <v>-</v>
      </c>
      <c r="O24" s="147">
        <f t="shared" si="19"/>
        <v>-2.0000100003213248</v>
      </c>
      <c r="P24" s="147">
        <f t="shared" si="19"/>
        <v>-1.0000321324810102E-5</v>
      </c>
      <c r="Q24" s="147">
        <f t="shared" si="19"/>
        <v>-4.0000100003213248</v>
      </c>
      <c r="R24" s="147">
        <f t="shared" si="19"/>
        <v>-1.0000321324810102E-5</v>
      </c>
    </row>
    <row r="25" spans="1:28">
      <c r="A25" s="167">
        <f t="shared" si="16"/>
        <v>11</v>
      </c>
      <c r="B25" s="167" t="str">
        <f t="shared" si="16"/>
        <v>Белых Николай Евгеньевич</v>
      </c>
      <c r="C25" s="147" t="str">
        <f t="shared" ref="C25:R25" si="20">IFERROR(C5-$V5,"-")</f>
        <v>-</v>
      </c>
      <c r="D25" s="147" t="str">
        <f t="shared" si="20"/>
        <v>-</v>
      </c>
      <c r="E25" s="147" t="str">
        <f t="shared" si="20"/>
        <v>-</v>
      </c>
      <c r="F25" s="147" t="str">
        <f t="shared" si="20"/>
        <v>-</v>
      </c>
      <c r="G25" s="147" t="str">
        <f t="shared" si="20"/>
        <v>-</v>
      </c>
      <c r="H25" s="147" t="str">
        <f t="shared" si="20"/>
        <v>-</v>
      </c>
      <c r="I25" s="147" t="str">
        <f t="shared" si="20"/>
        <v>-</v>
      </c>
      <c r="J25" s="147" t="str">
        <f t="shared" si="20"/>
        <v>-</v>
      </c>
      <c r="K25" s="147" t="str">
        <f t="shared" si="20"/>
        <v>-</v>
      </c>
      <c r="L25" s="147" t="str">
        <f t="shared" si="20"/>
        <v>-</v>
      </c>
      <c r="M25" s="147" t="str">
        <f t="shared" si="20"/>
        <v>-</v>
      </c>
      <c r="N25" s="147" t="str">
        <f t="shared" si="20"/>
        <v>-</v>
      </c>
      <c r="O25" s="147" t="str">
        <f t="shared" si="20"/>
        <v>-</v>
      </c>
      <c r="P25" s="147" t="str">
        <f t="shared" si="20"/>
        <v>-</v>
      </c>
      <c r="Q25" s="147" t="str">
        <f t="shared" si="20"/>
        <v>-</v>
      </c>
      <c r="R25" s="147" t="str">
        <f t="shared" si="20"/>
        <v>-</v>
      </c>
    </row>
    <row r="26" spans="1:28">
      <c r="A26" s="167">
        <f t="shared" si="16"/>
        <v>15</v>
      </c>
      <c r="B26" s="167" t="str">
        <f t="shared" si="16"/>
        <v>Касьянов Юрий Владимирович</v>
      </c>
      <c r="C26" s="147" t="str">
        <f t="shared" ref="C26:R26" si="21">IFERROR(C6-$V6,"-")</f>
        <v>-</v>
      </c>
      <c r="D26" s="147" t="str">
        <f t="shared" si="21"/>
        <v>-</v>
      </c>
      <c r="E26" s="147" t="str">
        <f t="shared" si="21"/>
        <v>-</v>
      </c>
      <c r="F26" s="147" t="str">
        <f t="shared" si="21"/>
        <v>-</v>
      </c>
      <c r="G26" s="147" t="str">
        <f t="shared" si="21"/>
        <v>-</v>
      </c>
      <c r="H26" s="147" t="str">
        <f t="shared" si="21"/>
        <v>-</v>
      </c>
      <c r="I26" s="147" t="str">
        <f t="shared" si="21"/>
        <v>-</v>
      </c>
      <c r="J26" s="147" t="str">
        <f t="shared" si="21"/>
        <v>-</v>
      </c>
      <c r="K26" s="147" t="str">
        <f t="shared" si="21"/>
        <v>-</v>
      </c>
      <c r="L26" s="147" t="str">
        <f t="shared" si="21"/>
        <v>-</v>
      </c>
      <c r="M26" s="147" t="str">
        <f t="shared" si="21"/>
        <v>-</v>
      </c>
      <c r="N26" s="147" t="str">
        <f t="shared" si="21"/>
        <v>-</v>
      </c>
      <c r="O26" s="147" t="str">
        <f t="shared" si="21"/>
        <v>-</v>
      </c>
      <c r="P26" s="147" t="str">
        <f t="shared" si="21"/>
        <v>-</v>
      </c>
      <c r="Q26" s="147" t="str">
        <f t="shared" si="21"/>
        <v>-</v>
      </c>
      <c r="R26" s="147" t="str">
        <f t="shared" si="21"/>
        <v>-</v>
      </c>
    </row>
    <row r="27" spans="1:28">
      <c r="A27" s="167">
        <f t="shared" si="16"/>
        <v>26</v>
      </c>
      <c r="B27" s="167" t="str">
        <f t="shared" si="16"/>
        <v>Ванягин Александр Александрович</v>
      </c>
      <c r="C27" s="147" t="str">
        <f t="shared" ref="C27:R27" si="22">IFERROR(C7-$V7,"-")</f>
        <v>-</v>
      </c>
      <c r="D27" s="147">
        <f t="shared" si="22"/>
        <v>-1.333339333567654</v>
      </c>
      <c r="E27" s="147" t="str">
        <f t="shared" si="22"/>
        <v>-</v>
      </c>
      <c r="F27" s="147" t="str">
        <f t="shared" si="22"/>
        <v>-</v>
      </c>
      <c r="G27" s="147" t="str">
        <f t="shared" si="22"/>
        <v>-</v>
      </c>
      <c r="H27" s="147">
        <f t="shared" si="22"/>
        <v>0.66666066643234601</v>
      </c>
      <c r="I27" s="147" t="str">
        <f t="shared" si="22"/>
        <v>-</v>
      </c>
      <c r="J27" s="147" t="str">
        <f t="shared" si="22"/>
        <v>-</v>
      </c>
      <c r="K27" s="147" t="str">
        <f t="shared" si="22"/>
        <v>-</v>
      </c>
      <c r="L27" s="147">
        <f t="shared" si="22"/>
        <v>0.66666066643234601</v>
      </c>
      <c r="M27" s="147" t="str">
        <f t="shared" si="22"/>
        <v>-</v>
      </c>
      <c r="N27" s="147" t="str">
        <f t="shared" si="22"/>
        <v>-</v>
      </c>
      <c r="O27" s="147">
        <f t="shared" si="22"/>
        <v>-3.333339333567654</v>
      </c>
      <c r="P27" s="147">
        <f t="shared" si="22"/>
        <v>0.66666066643234601</v>
      </c>
      <c r="Q27" s="147" t="str">
        <f t="shared" si="22"/>
        <v>-</v>
      </c>
      <c r="R27" s="147">
        <f t="shared" si="22"/>
        <v>2.666660666432346</v>
      </c>
    </row>
    <row r="28" spans="1:28">
      <c r="A28" s="167">
        <f t="shared" si="16"/>
        <v>33</v>
      </c>
      <c r="B28" s="167" t="str">
        <f t="shared" si="16"/>
        <v>Батищев Сергей Николаевич</v>
      </c>
      <c r="C28" s="147" t="str">
        <f t="shared" ref="C28:R28" si="23">IFERROR(C8-$V8,"-")</f>
        <v>-</v>
      </c>
      <c r="D28" s="147" t="str">
        <f t="shared" si="23"/>
        <v>-</v>
      </c>
      <c r="E28" s="147" t="str">
        <f t="shared" si="23"/>
        <v>-</v>
      </c>
      <c r="F28" s="147" t="str">
        <f t="shared" si="23"/>
        <v>-</v>
      </c>
      <c r="G28" s="147" t="str">
        <f t="shared" si="23"/>
        <v>-</v>
      </c>
      <c r="H28" s="147" t="str">
        <f t="shared" si="23"/>
        <v>-</v>
      </c>
      <c r="I28" s="147" t="str">
        <f t="shared" si="23"/>
        <v>-</v>
      </c>
      <c r="J28" s="147" t="str">
        <f t="shared" si="23"/>
        <v>-</v>
      </c>
      <c r="K28" s="147" t="str">
        <f t="shared" si="23"/>
        <v>-</v>
      </c>
      <c r="L28" s="147" t="str">
        <f t="shared" si="23"/>
        <v>-</v>
      </c>
      <c r="M28" s="147" t="str">
        <f t="shared" si="23"/>
        <v>-</v>
      </c>
      <c r="N28" s="147" t="str">
        <f t="shared" si="23"/>
        <v>-</v>
      </c>
      <c r="O28" s="147" t="str">
        <f t="shared" si="23"/>
        <v>-</v>
      </c>
      <c r="P28" s="147" t="str">
        <f t="shared" si="23"/>
        <v>-</v>
      </c>
      <c r="Q28" s="147" t="str">
        <f t="shared" si="23"/>
        <v>-</v>
      </c>
      <c r="R28" s="147" t="str">
        <f t="shared" si="23"/>
        <v>-</v>
      </c>
    </row>
    <row r="29" spans="1:28">
      <c r="A29" s="167">
        <f t="shared" si="16"/>
        <v>42</v>
      </c>
      <c r="B29" s="167" t="str">
        <f t="shared" si="16"/>
        <v>Василий Буз</v>
      </c>
      <c r="C29" s="147">
        <f t="shared" ref="C29:R29" si="24">IFERROR(C9-$V9,"-")</f>
        <v>-0.62500800070835716</v>
      </c>
      <c r="D29" s="147">
        <f t="shared" si="24"/>
        <v>0.37499199929164284</v>
      </c>
      <c r="E29" s="147" t="str">
        <f t="shared" si="24"/>
        <v>-</v>
      </c>
      <c r="F29" s="147" t="str">
        <f t="shared" si="24"/>
        <v>-</v>
      </c>
      <c r="G29" s="147">
        <f t="shared" si="24"/>
        <v>1.3749919992916428</v>
      </c>
      <c r="H29" s="147">
        <f t="shared" si="24"/>
        <v>1.3749919992916428</v>
      </c>
      <c r="I29" s="147" t="str">
        <f t="shared" si="24"/>
        <v>-</v>
      </c>
      <c r="J29" s="147" t="str">
        <f t="shared" si="24"/>
        <v>-</v>
      </c>
      <c r="K29" s="147" t="str">
        <f t="shared" si="24"/>
        <v>-</v>
      </c>
      <c r="L29" s="147">
        <f t="shared" si="24"/>
        <v>0.37499199929164284</v>
      </c>
      <c r="M29" s="147">
        <f t="shared" si="24"/>
        <v>0.37499199929164284</v>
      </c>
      <c r="N29" s="147" t="str">
        <f t="shared" si="24"/>
        <v>-</v>
      </c>
      <c r="O29" s="147">
        <f t="shared" si="24"/>
        <v>-1.6250080007083572</v>
      </c>
      <c r="P29" s="147">
        <f t="shared" si="24"/>
        <v>-1.6250080007083572</v>
      </c>
      <c r="Q29" s="147" t="str">
        <f t="shared" si="24"/>
        <v>-</v>
      </c>
      <c r="R29" s="147" t="str">
        <f t="shared" si="24"/>
        <v>-</v>
      </c>
    </row>
    <row r="30" spans="1:28">
      <c r="A30" s="167">
        <f t="shared" si="16"/>
        <v>46</v>
      </c>
      <c r="B30" s="167" t="str">
        <f t="shared" si="16"/>
        <v>Симонова Елена Ивановна</v>
      </c>
      <c r="C30" s="147" t="str">
        <f t="shared" ref="C30:R30" si="25">IFERROR(C10-$V10,"-")</f>
        <v>-</v>
      </c>
      <c r="D30" s="147">
        <f t="shared" si="25"/>
        <v>1.2857072850783267</v>
      </c>
      <c r="E30" s="147" t="str">
        <f t="shared" si="25"/>
        <v>-</v>
      </c>
      <c r="F30" s="147" t="str">
        <f t="shared" si="25"/>
        <v>-</v>
      </c>
      <c r="G30" s="147">
        <f t="shared" si="25"/>
        <v>-1.7142927149216733</v>
      </c>
      <c r="H30" s="147">
        <f t="shared" si="25"/>
        <v>0.28570728507832666</v>
      </c>
      <c r="I30" s="147" t="str">
        <f t="shared" si="25"/>
        <v>-</v>
      </c>
      <c r="J30" s="147" t="str">
        <f t="shared" si="25"/>
        <v>-</v>
      </c>
      <c r="K30" s="147" t="str">
        <f t="shared" si="25"/>
        <v>-</v>
      </c>
      <c r="L30" s="147" t="str">
        <f t="shared" si="25"/>
        <v>-</v>
      </c>
      <c r="M30" s="147">
        <f t="shared" si="25"/>
        <v>0.28570728507832666</v>
      </c>
      <c r="N30" s="147" t="str">
        <f t="shared" si="25"/>
        <v>-</v>
      </c>
      <c r="O30" s="147">
        <f t="shared" si="25"/>
        <v>-1.7142927149216733</v>
      </c>
      <c r="P30" s="147">
        <f t="shared" si="25"/>
        <v>0.28570728507832666</v>
      </c>
      <c r="Q30" s="147" t="str">
        <f t="shared" si="25"/>
        <v>-</v>
      </c>
      <c r="R30" s="147">
        <f t="shared" si="25"/>
        <v>1.2857072850783267</v>
      </c>
    </row>
    <row r="31" spans="1:28">
      <c r="A31" s="167">
        <f t="shared" si="16"/>
        <v>56</v>
      </c>
      <c r="B31" s="167" t="str">
        <f t="shared" si="16"/>
        <v>Кондрашов Сергей</v>
      </c>
      <c r="C31" s="147">
        <f t="shared" ref="C31:R31" si="26">IFERROR(C11-$V11,"-")</f>
        <v>0.87499199958535812</v>
      </c>
      <c r="D31" s="147">
        <f t="shared" si="26"/>
        <v>-1.1250080004146419</v>
      </c>
      <c r="E31" s="147" t="str">
        <f t="shared" si="26"/>
        <v>-</v>
      </c>
      <c r="F31" s="147" t="str">
        <f t="shared" si="26"/>
        <v>-</v>
      </c>
      <c r="G31" s="147">
        <f t="shared" si="26"/>
        <v>0.87499199958535812</v>
      </c>
      <c r="H31" s="147">
        <f t="shared" si="26"/>
        <v>-0.12500800041464188</v>
      </c>
      <c r="I31" s="147" t="str">
        <f t="shared" si="26"/>
        <v>-</v>
      </c>
      <c r="J31" s="147" t="str">
        <f t="shared" si="26"/>
        <v>-</v>
      </c>
      <c r="K31" s="147" t="str">
        <f t="shared" si="26"/>
        <v>-</v>
      </c>
      <c r="L31" s="147">
        <f t="shared" si="26"/>
        <v>1.8749919995853581</v>
      </c>
      <c r="M31" s="147">
        <f t="shared" si="26"/>
        <v>0.87499199958535812</v>
      </c>
      <c r="N31" s="147" t="str">
        <f t="shared" si="26"/>
        <v>-</v>
      </c>
      <c r="O31" s="147">
        <f t="shared" si="26"/>
        <v>-3.1250080004146419</v>
      </c>
      <c r="P31" s="147">
        <f t="shared" si="26"/>
        <v>-0.12500800041464188</v>
      </c>
      <c r="Q31" s="147" t="str">
        <f t="shared" si="26"/>
        <v>-</v>
      </c>
      <c r="R31" s="147" t="str">
        <f t="shared" si="26"/>
        <v>-</v>
      </c>
    </row>
    <row r="32" spans="1:28">
      <c r="A32" s="167">
        <f t="shared" si="16"/>
        <v>60</v>
      </c>
      <c r="B32" s="167" t="str">
        <f t="shared" si="16"/>
        <v>Смирнов Андрей Юрьевич</v>
      </c>
      <c r="C32" s="147" t="str">
        <f t="shared" ref="C32:R32" si="27">IFERROR(C12-$V12,"-")</f>
        <v>-</v>
      </c>
      <c r="D32" s="147" t="str">
        <f t="shared" si="27"/>
        <v>-</v>
      </c>
      <c r="E32" s="147" t="str">
        <f t="shared" si="27"/>
        <v>-</v>
      </c>
      <c r="F32" s="147" t="str">
        <f t="shared" si="27"/>
        <v>-</v>
      </c>
      <c r="G32" s="147" t="str">
        <f t="shared" si="27"/>
        <v>-</v>
      </c>
      <c r="H32" s="147" t="str">
        <f t="shared" si="27"/>
        <v>-</v>
      </c>
      <c r="I32" s="147" t="str">
        <f t="shared" si="27"/>
        <v>-</v>
      </c>
      <c r="J32" s="147" t="str">
        <f t="shared" si="27"/>
        <v>-</v>
      </c>
      <c r="K32" s="147" t="str">
        <f t="shared" si="27"/>
        <v>-</v>
      </c>
      <c r="L32" s="147" t="str">
        <f t="shared" si="27"/>
        <v>-</v>
      </c>
      <c r="M32" s="147" t="str">
        <f t="shared" si="27"/>
        <v>-</v>
      </c>
      <c r="N32" s="147" t="str">
        <f t="shared" si="27"/>
        <v>-</v>
      </c>
      <c r="O32" s="147" t="str">
        <f t="shared" si="27"/>
        <v>-</v>
      </c>
      <c r="P32" s="147" t="str">
        <f t="shared" si="27"/>
        <v>-</v>
      </c>
      <c r="Q32" s="147" t="str">
        <f t="shared" si="27"/>
        <v>-</v>
      </c>
      <c r="R32" s="147" t="str">
        <f t="shared" si="27"/>
        <v>-</v>
      </c>
    </row>
    <row r="33" spans="1:18">
      <c r="A33" s="167">
        <f t="shared" si="16"/>
        <v>61</v>
      </c>
      <c r="B33" s="167" t="str">
        <f t="shared" si="16"/>
        <v>Диденко Е.В.</v>
      </c>
      <c r="C33" s="147">
        <f t="shared" ref="C33:R33" si="28">IFERROR(C13-$V13,"-")</f>
        <v>-0.75000800051824967</v>
      </c>
      <c r="D33" s="147">
        <f t="shared" si="28"/>
        <v>-0.75000800051824967</v>
      </c>
      <c r="E33" s="147" t="str">
        <f t="shared" si="28"/>
        <v>-</v>
      </c>
      <c r="F33" s="147" t="str">
        <f t="shared" si="28"/>
        <v>-</v>
      </c>
      <c r="G33" s="147">
        <f t="shared" si="28"/>
        <v>1.2499919994817503</v>
      </c>
      <c r="H33" s="147">
        <f t="shared" si="28"/>
        <v>1.2499919994817503</v>
      </c>
      <c r="I33" s="147" t="str">
        <f t="shared" si="28"/>
        <v>-</v>
      </c>
      <c r="J33" s="147" t="str">
        <f t="shared" si="28"/>
        <v>-</v>
      </c>
      <c r="K33" s="147" t="str">
        <f t="shared" si="28"/>
        <v>-</v>
      </c>
      <c r="L33" s="147">
        <f t="shared" si="28"/>
        <v>1.2499919994817503</v>
      </c>
      <c r="M33" s="147">
        <f t="shared" si="28"/>
        <v>0.24999199948175033</v>
      </c>
      <c r="N33" s="147" t="str">
        <f t="shared" si="28"/>
        <v>-</v>
      </c>
      <c r="O33" s="147">
        <f t="shared" si="28"/>
        <v>-2.7500080005182497</v>
      </c>
      <c r="P33" s="147">
        <f t="shared" si="28"/>
        <v>0.24999199948175033</v>
      </c>
      <c r="Q33" s="147" t="str">
        <f t="shared" si="28"/>
        <v>-</v>
      </c>
      <c r="R33" s="147" t="str">
        <f t="shared" si="28"/>
        <v>-</v>
      </c>
    </row>
    <row r="34" spans="1:18">
      <c r="A34" s="167">
        <f t="shared" si="16"/>
        <v>67</v>
      </c>
      <c r="B34" s="167" t="str">
        <f t="shared" si="16"/>
        <v>Канищев Евгений Алексеевич</v>
      </c>
      <c r="C34" s="147" t="str">
        <f t="shared" ref="C34:R34" si="29">IFERROR(C14-$V14,"-")</f>
        <v>-</v>
      </c>
      <c r="D34" s="147">
        <f t="shared" si="29"/>
        <v>-6.0012484404126099E-6</v>
      </c>
      <c r="E34" s="147" t="str">
        <f t="shared" si="29"/>
        <v>-</v>
      </c>
      <c r="F34" s="147" t="str">
        <f t="shared" si="29"/>
        <v>-</v>
      </c>
      <c r="G34" s="147">
        <f t="shared" si="29"/>
        <v>0.99999399875155959</v>
      </c>
      <c r="H34" s="147">
        <f t="shared" si="29"/>
        <v>0.99999399875155959</v>
      </c>
      <c r="I34" s="147" t="str">
        <f t="shared" si="29"/>
        <v>-</v>
      </c>
      <c r="J34" s="147" t="str">
        <f t="shared" si="29"/>
        <v>-</v>
      </c>
      <c r="K34" s="147" t="str">
        <f t="shared" si="29"/>
        <v>-</v>
      </c>
      <c r="L34" s="147" t="str">
        <f t="shared" si="29"/>
        <v>-</v>
      </c>
      <c r="M34" s="147">
        <f t="shared" si="29"/>
        <v>-1.0000060012484404</v>
      </c>
      <c r="N34" s="147" t="str">
        <f t="shared" si="29"/>
        <v>-</v>
      </c>
      <c r="O34" s="147">
        <f t="shared" si="29"/>
        <v>-6.0012484404126099E-6</v>
      </c>
      <c r="P34" s="147">
        <f t="shared" si="29"/>
        <v>-1.0000060012484404</v>
      </c>
      <c r="Q34" s="147" t="str">
        <f t="shared" si="29"/>
        <v>-</v>
      </c>
      <c r="R34" s="147" t="str">
        <f t="shared" si="29"/>
        <v>-</v>
      </c>
    </row>
    <row r="35" spans="1:18">
      <c r="A35" s="167">
        <f t="shared" si="16"/>
        <v>75</v>
      </c>
      <c r="B35" s="167" t="str">
        <f t="shared" si="16"/>
        <v>Светлана Чернецова</v>
      </c>
      <c r="C35" s="147">
        <f t="shared" ref="C35:R35" si="30">IFERROR(C15-$V15,"-")</f>
        <v>0.12499199952963291</v>
      </c>
      <c r="D35" s="147">
        <f t="shared" si="30"/>
        <v>-0.87500800047036709</v>
      </c>
      <c r="E35" s="147" t="str">
        <f t="shared" si="30"/>
        <v>-</v>
      </c>
      <c r="F35" s="147" t="str">
        <f t="shared" si="30"/>
        <v>-</v>
      </c>
      <c r="G35" s="147">
        <f t="shared" si="30"/>
        <v>-0.87500800047036709</v>
      </c>
      <c r="H35" s="147" t="str">
        <f t="shared" si="30"/>
        <v>-</v>
      </c>
      <c r="I35" s="147" t="str">
        <f t="shared" si="30"/>
        <v>-</v>
      </c>
      <c r="J35" s="147" t="str">
        <f t="shared" si="30"/>
        <v>-</v>
      </c>
      <c r="K35" s="147" t="str">
        <f t="shared" si="30"/>
        <v>-</v>
      </c>
      <c r="L35" s="147">
        <f t="shared" si="30"/>
        <v>2.1249919995296329</v>
      </c>
      <c r="M35" s="147">
        <f t="shared" si="30"/>
        <v>0.12499199952963291</v>
      </c>
      <c r="N35" s="147" t="str">
        <f t="shared" si="30"/>
        <v>-</v>
      </c>
      <c r="O35" s="147">
        <f t="shared" si="30"/>
        <v>-1.8750080004703671</v>
      </c>
      <c r="P35" s="147">
        <f t="shared" si="30"/>
        <v>-0.87500800047036709</v>
      </c>
      <c r="Q35" s="147" t="str">
        <f t="shared" si="30"/>
        <v>-</v>
      </c>
      <c r="R35" s="147">
        <f t="shared" si="30"/>
        <v>2.1249919995296329</v>
      </c>
    </row>
    <row r="36" spans="1:18">
      <c r="A36" s="167">
        <f t="shared" si="16"/>
        <v>76</v>
      </c>
      <c r="B36" s="167" t="str">
        <f t="shared" si="16"/>
        <v>Лубяная Екатерина Валерьевна</v>
      </c>
      <c r="C36" s="147" t="str">
        <f t="shared" ref="C36:R36" si="31">IFERROR(C16-$V16,"-")</f>
        <v>-</v>
      </c>
      <c r="D36" s="147" t="str">
        <f t="shared" si="31"/>
        <v>-</v>
      </c>
      <c r="E36" s="147" t="str">
        <f t="shared" si="31"/>
        <v>-</v>
      </c>
      <c r="F36" s="147" t="str">
        <f t="shared" si="31"/>
        <v>-</v>
      </c>
      <c r="G36" s="147" t="str">
        <f t="shared" si="31"/>
        <v>-</v>
      </c>
      <c r="H36" s="147" t="str">
        <f t="shared" si="31"/>
        <v>-</v>
      </c>
      <c r="I36" s="147" t="str">
        <f t="shared" si="31"/>
        <v>-</v>
      </c>
      <c r="J36" s="147" t="str">
        <f t="shared" si="31"/>
        <v>-</v>
      </c>
      <c r="K36" s="147" t="str">
        <f t="shared" si="31"/>
        <v>-</v>
      </c>
      <c r="L36" s="147" t="str">
        <f t="shared" si="31"/>
        <v>-</v>
      </c>
      <c r="M36" s="147" t="str">
        <f t="shared" si="31"/>
        <v>-</v>
      </c>
      <c r="N36" s="147" t="str">
        <f t="shared" si="31"/>
        <v>-</v>
      </c>
      <c r="O36" s="147" t="str">
        <f t="shared" si="31"/>
        <v>-</v>
      </c>
      <c r="P36" s="147" t="str">
        <f t="shared" si="31"/>
        <v>-</v>
      </c>
      <c r="Q36" s="147" t="str">
        <f t="shared" si="31"/>
        <v>-</v>
      </c>
      <c r="R36" s="147" t="str">
        <f t="shared" si="31"/>
        <v>-</v>
      </c>
    </row>
    <row r="37" spans="1:18">
      <c r="A37" s="167">
        <f t="shared" si="16"/>
        <v>77</v>
      </c>
      <c r="B37" s="167" t="str">
        <f t="shared" si="16"/>
        <v>Егор Валерьевич Ковальчук</v>
      </c>
      <c r="C37" s="147" t="str">
        <f t="shared" ref="C37:R37" si="32">IFERROR(C17-$V17,"-")</f>
        <v>-</v>
      </c>
      <c r="D37" s="147" t="str">
        <f t="shared" si="32"/>
        <v>-</v>
      </c>
      <c r="E37" s="147" t="str">
        <f t="shared" si="32"/>
        <v>-</v>
      </c>
      <c r="F37" s="147" t="str">
        <f t="shared" si="32"/>
        <v>-</v>
      </c>
      <c r="G37" s="147" t="str">
        <f t="shared" si="32"/>
        <v>-</v>
      </c>
      <c r="H37" s="147" t="str">
        <f t="shared" si="32"/>
        <v>-</v>
      </c>
      <c r="I37" s="147" t="str">
        <f t="shared" si="32"/>
        <v>-</v>
      </c>
      <c r="J37" s="147" t="str">
        <f t="shared" si="32"/>
        <v>-</v>
      </c>
      <c r="K37" s="147" t="str">
        <f t="shared" si="32"/>
        <v>-</v>
      </c>
      <c r="L37" s="147" t="str">
        <f t="shared" si="32"/>
        <v>-</v>
      </c>
      <c r="M37" s="147" t="str">
        <f t="shared" si="32"/>
        <v>-</v>
      </c>
      <c r="N37" s="147" t="str">
        <f t="shared" si="32"/>
        <v>-</v>
      </c>
      <c r="O37" s="147" t="str">
        <f t="shared" si="32"/>
        <v>-</v>
      </c>
      <c r="P37" s="147" t="str">
        <f t="shared" si="32"/>
        <v>-</v>
      </c>
      <c r="Q37" s="147" t="str">
        <f t="shared" si="32"/>
        <v>-</v>
      </c>
      <c r="R37" s="147" t="str">
        <f t="shared" si="32"/>
        <v>-</v>
      </c>
    </row>
    <row r="38" spans="1:18">
      <c r="A38" s="9"/>
      <c r="B38" s="130" t="s">
        <v>160</v>
      </c>
      <c r="C38" s="150">
        <f t="shared" ref="C38:N38" si="33">SUM(C23:C37)</f>
        <v>1.847171219380356</v>
      </c>
      <c r="D38" s="150">
        <f t="shared" si="33"/>
        <v>-1.2004668303574118</v>
      </c>
      <c r="E38" s="150">
        <f t="shared" si="33"/>
        <v>0</v>
      </c>
      <c r="F38" s="150">
        <f t="shared" si="33"/>
        <v>0</v>
      </c>
      <c r="G38" s="150">
        <f t="shared" si="33"/>
        <v>3.1328725032102422</v>
      </c>
      <c r="H38" s="150">
        <f t="shared" si="33"/>
        <v>6.6745411701129553</v>
      </c>
      <c r="I38" s="150">
        <f t="shared" si="33"/>
        <v>0</v>
      </c>
      <c r="J38" s="150">
        <f t="shared" si="33"/>
        <v>0</v>
      </c>
      <c r="K38" s="150">
        <f t="shared" si="33"/>
        <v>0</v>
      </c>
      <c r="L38" s="150">
        <f t="shared" si="33"/>
        <v>7.513831885812702</v>
      </c>
      <c r="M38" s="150">
        <f t="shared" si="33"/>
        <v>3.1328725032102422</v>
      </c>
      <c r="N38" s="150">
        <f t="shared" si="33"/>
        <v>0</v>
      </c>
      <c r="O38" s="150">
        <f t="shared" ref="O38:P38" si="34">SUM(O23:O37)</f>
        <v>-20.20046683035741</v>
      </c>
      <c r="P38" s="150">
        <f t="shared" si="34"/>
        <v>-3.2004668303574118</v>
      </c>
      <c r="Q38" s="150">
        <f>SUM(Q23:Q37)</f>
        <v>-3.7777967785080282</v>
      </c>
      <c r="R38" s="150">
        <f>SUM(R23:R37)</f>
        <v>6.0773499507189808</v>
      </c>
    </row>
    <row r="39" spans="1:18">
      <c r="A39" s="9"/>
      <c r="B39" s="130" t="s">
        <v>161</v>
      </c>
      <c r="C39" s="150">
        <f t="shared" ref="C39:N39" si="35">SUMIF(C23:C37,"&gt;0")+ABS(SUMIF(C23:C37,"&lt;0"))</f>
        <v>4.5972032218335697</v>
      </c>
      <c r="D39" s="150">
        <f t="shared" si="35"/>
        <v>6.9662718420812944</v>
      </c>
      <c r="E39" s="150">
        <f t="shared" si="35"/>
        <v>0</v>
      </c>
      <c r="F39" s="150">
        <f t="shared" si="35"/>
        <v>0</v>
      </c>
      <c r="G39" s="150">
        <f t="shared" si="35"/>
        <v>8.3114739339943231</v>
      </c>
      <c r="H39" s="150">
        <f t="shared" si="35"/>
        <v>6.9245571709422391</v>
      </c>
      <c r="I39" s="150">
        <f t="shared" si="35"/>
        <v>0</v>
      </c>
      <c r="J39" s="150">
        <f t="shared" si="35"/>
        <v>0</v>
      </c>
      <c r="K39" s="150">
        <f t="shared" si="35"/>
        <v>0</v>
      </c>
      <c r="L39" s="150">
        <f t="shared" si="35"/>
        <v>7.5138518864553516</v>
      </c>
      <c r="M39" s="150">
        <f t="shared" si="35"/>
        <v>5.1328845057071231</v>
      </c>
      <c r="N39" s="150">
        <f t="shared" si="35"/>
        <v>0</v>
      </c>
      <c r="O39" s="150">
        <f t="shared" ref="O39:P39" si="36">SUMIF(O23:O37,"&gt;0")+ABS(SUMIF(O23:O37,"&lt;0"))</f>
        <v>20.20046683035741</v>
      </c>
      <c r="P39" s="150">
        <f t="shared" si="36"/>
        <v>5.6051867323422577</v>
      </c>
      <c r="Q39" s="150">
        <f>SUMIF(Q23:Q37,"&gt;0")+ABS(SUMIF(Q23:Q37,"&lt;0"))</f>
        <v>4.2222232221346214</v>
      </c>
      <c r="R39" s="150">
        <f>SUMIF(R23:R37,"&gt;0")+ABS(SUMIF(R23:R37,"&lt;0"))</f>
        <v>6.0773699513616304</v>
      </c>
    </row>
    <row r="40" spans="1:18">
      <c r="A40" s="151"/>
      <c r="B40" s="152"/>
      <c r="C40" s="153"/>
      <c r="D40" s="153"/>
      <c r="E40" s="153"/>
      <c r="F40" s="153"/>
      <c r="G40" s="153"/>
      <c r="H40" s="153"/>
      <c r="I40" s="153"/>
      <c r="J40" s="153"/>
      <c r="K40" s="153"/>
      <c r="L40" s="153"/>
      <c r="M40" s="153"/>
      <c r="N40" s="153"/>
      <c r="O40" s="153"/>
      <c r="P40" s="153"/>
      <c r="Q40" s="153"/>
      <c r="R40" s="153"/>
    </row>
    <row r="41" spans="1:18">
      <c r="B41" s="61" t="s">
        <v>162</v>
      </c>
      <c r="C41" s="87"/>
    </row>
    <row r="42" spans="1:18">
      <c r="A42" s="9"/>
      <c r="B42" s="62">
        <v>1</v>
      </c>
      <c r="C42" s="115">
        <f t="shared" ref="C42:N53" si="37">COUNTIF(C$3:C$17,$B42)</f>
        <v>0</v>
      </c>
      <c r="D42" s="115">
        <f t="shared" si="37"/>
        <v>0</v>
      </c>
      <c r="E42" s="115">
        <f t="shared" si="37"/>
        <v>0</v>
      </c>
      <c r="F42" s="115">
        <f t="shared" si="37"/>
        <v>0</v>
      </c>
      <c r="G42" s="115">
        <f t="shared" si="37"/>
        <v>0</v>
      </c>
      <c r="H42" s="115">
        <f t="shared" si="37"/>
        <v>0</v>
      </c>
      <c r="I42" s="115">
        <f t="shared" si="37"/>
        <v>0</v>
      </c>
      <c r="J42" s="115">
        <f t="shared" si="37"/>
        <v>0</v>
      </c>
      <c r="K42" s="115">
        <f t="shared" si="37"/>
        <v>0</v>
      </c>
      <c r="L42" s="115">
        <f t="shared" si="37"/>
        <v>0</v>
      </c>
      <c r="M42" s="115">
        <f t="shared" si="37"/>
        <v>0</v>
      </c>
      <c r="N42" s="115">
        <f t="shared" si="37"/>
        <v>0</v>
      </c>
      <c r="O42" s="115">
        <f t="shared" ref="O42:P53" si="38">COUNTIF(O$3:O$17,$B42)</f>
        <v>0</v>
      </c>
      <c r="P42" s="115">
        <f t="shared" si="38"/>
        <v>0</v>
      </c>
      <c r="Q42" s="115">
        <f t="shared" ref="Q42:R53" si="39">COUNTIF(Q$3:Q$17,$B42)</f>
        <v>0</v>
      </c>
      <c r="R42" s="115">
        <f t="shared" si="39"/>
        <v>0</v>
      </c>
    </row>
    <row r="43" spans="1:18">
      <c r="A43" s="9"/>
      <c r="B43" s="62">
        <v>2</v>
      </c>
      <c r="C43" s="115">
        <f t="shared" si="37"/>
        <v>0</v>
      </c>
      <c r="D43" s="115">
        <f t="shared" si="37"/>
        <v>0</v>
      </c>
      <c r="E43" s="115">
        <f t="shared" si="37"/>
        <v>0</v>
      </c>
      <c r="F43" s="115">
        <f t="shared" si="37"/>
        <v>0</v>
      </c>
      <c r="G43" s="115">
        <f t="shared" si="37"/>
        <v>0</v>
      </c>
      <c r="H43" s="115">
        <f t="shared" si="37"/>
        <v>0</v>
      </c>
      <c r="I43" s="115">
        <f t="shared" si="37"/>
        <v>0</v>
      </c>
      <c r="J43" s="115">
        <f t="shared" si="37"/>
        <v>0</v>
      </c>
      <c r="K43" s="115">
        <f t="shared" si="37"/>
        <v>0</v>
      </c>
      <c r="L43" s="115">
        <f t="shared" si="37"/>
        <v>0</v>
      </c>
      <c r="M43" s="115">
        <f t="shared" si="37"/>
        <v>0</v>
      </c>
      <c r="N43" s="115">
        <f t="shared" si="37"/>
        <v>0</v>
      </c>
      <c r="O43" s="115">
        <f t="shared" si="38"/>
        <v>0</v>
      </c>
      <c r="P43" s="115">
        <f t="shared" si="38"/>
        <v>0</v>
      </c>
      <c r="Q43" s="115">
        <f t="shared" si="39"/>
        <v>0</v>
      </c>
      <c r="R43" s="115">
        <f t="shared" si="39"/>
        <v>0</v>
      </c>
    </row>
    <row r="44" spans="1:18">
      <c r="A44" s="9"/>
      <c r="B44" s="62">
        <v>3</v>
      </c>
      <c r="C44" s="115">
        <f t="shared" si="37"/>
        <v>0</v>
      </c>
      <c r="D44" s="115">
        <f t="shared" si="37"/>
        <v>0</v>
      </c>
      <c r="E44" s="115">
        <f t="shared" si="37"/>
        <v>0</v>
      </c>
      <c r="F44" s="115">
        <f t="shared" si="37"/>
        <v>0</v>
      </c>
      <c r="G44" s="115">
        <f t="shared" si="37"/>
        <v>0</v>
      </c>
      <c r="H44" s="115">
        <f t="shared" si="37"/>
        <v>0</v>
      </c>
      <c r="I44" s="115">
        <f t="shared" si="37"/>
        <v>0</v>
      </c>
      <c r="J44" s="115">
        <f t="shared" si="37"/>
        <v>0</v>
      </c>
      <c r="K44" s="115">
        <f t="shared" si="37"/>
        <v>0</v>
      </c>
      <c r="L44" s="115">
        <f t="shared" si="37"/>
        <v>0</v>
      </c>
      <c r="M44" s="115">
        <f t="shared" si="37"/>
        <v>0</v>
      </c>
      <c r="N44" s="115">
        <f t="shared" si="37"/>
        <v>0</v>
      </c>
      <c r="O44" s="115">
        <f t="shared" si="38"/>
        <v>0</v>
      </c>
      <c r="P44" s="115">
        <f t="shared" si="38"/>
        <v>0</v>
      </c>
      <c r="Q44" s="115">
        <f t="shared" si="39"/>
        <v>0</v>
      </c>
      <c r="R44" s="115">
        <f t="shared" si="39"/>
        <v>0</v>
      </c>
    </row>
    <row r="45" spans="1:18">
      <c r="A45" s="9"/>
      <c r="B45" s="62">
        <v>4</v>
      </c>
      <c r="C45" s="115">
        <f t="shared" si="37"/>
        <v>0</v>
      </c>
      <c r="D45" s="115">
        <f t="shared" si="37"/>
        <v>0</v>
      </c>
      <c r="E45" s="115">
        <f t="shared" si="37"/>
        <v>0</v>
      </c>
      <c r="F45" s="115">
        <f t="shared" si="37"/>
        <v>0</v>
      </c>
      <c r="G45" s="115">
        <f t="shared" si="37"/>
        <v>0</v>
      </c>
      <c r="H45" s="115">
        <f t="shared" si="37"/>
        <v>0</v>
      </c>
      <c r="I45" s="115">
        <f t="shared" si="37"/>
        <v>0</v>
      </c>
      <c r="J45" s="115">
        <f t="shared" si="37"/>
        <v>0</v>
      </c>
      <c r="K45" s="115">
        <f t="shared" si="37"/>
        <v>0</v>
      </c>
      <c r="L45" s="115">
        <f t="shared" si="37"/>
        <v>0</v>
      </c>
      <c r="M45" s="115">
        <f t="shared" si="37"/>
        <v>0</v>
      </c>
      <c r="N45" s="115">
        <f t="shared" si="37"/>
        <v>0</v>
      </c>
      <c r="O45" s="115">
        <f t="shared" si="38"/>
        <v>1</v>
      </c>
      <c r="P45" s="115">
        <f t="shared" si="38"/>
        <v>0</v>
      </c>
      <c r="Q45" s="115">
        <f t="shared" si="39"/>
        <v>0</v>
      </c>
      <c r="R45" s="115">
        <f t="shared" si="39"/>
        <v>0</v>
      </c>
    </row>
    <row r="46" spans="1:18">
      <c r="A46" s="9"/>
      <c r="B46" s="62">
        <v>5</v>
      </c>
      <c r="C46" s="115">
        <f t="shared" si="37"/>
        <v>0</v>
      </c>
      <c r="D46" s="115">
        <f t="shared" si="37"/>
        <v>0</v>
      </c>
      <c r="E46" s="115">
        <f t="shared" si="37"/>
        <v>0</v>
      </c>
      <c r="F46" s="115">
        <f t="shared" si="37"/>
        <v>0</v>
      </c>
      <c r="G46" s="115">
        <f t="shared" si="37"/>
        <v>1</v>
      </c>
      <c r="H46" s="115">
        <f t="shared" si="37"/>
        <v>0</v>
      </c>
      <c r="I46" s="115">
        <f t="shared" si="37"/>
        <v>0</v>
      </c>
      <c r="J46" s="115">
        <f t="shared" si="37"/>
        <v>0</v>
      </c>
      <c r="K46" s="115">
        <f t="shared" si="37"/>
        <v>0</v>
      </c>
      <c r="L46" s="115">
        <f t="shared" si="37"/>
        <v>0</v>
      </c>
      <c r="M46" s="115">
        <f t="shared" si="37"/>
        <v>0</v>
      </c>
      <c r="N46" s="115">
        <f t="shared" si="37"/>
        <v>0</v>
      </c>
      <c r="O46" s="115">
        <f t="shared" si="38"/>
        <v>4</v>
      </c>
      <c r="P46" s="115">
        <f t="shared" si="38"/>
        <v>0</v>
      </c>
      <c r="Q46" s="115">
        <f t="shared" si="39"/>
        <v>1</v>
      </c>
      <c r="R46" s="115">
        <f t="shared" si="39"/>
        <v>0</v>
      </c>
    </row>
    <row r="47" spans="1:18">
      <c r="A47" s="9"/>
      <c r="B47" s="62">
        <v>6</v>
      </c>
      <c r="C47" s="115">
        <f t="shared" si="37"/>
        <v>1</v>
      </c>
      <c r="D47" s="115">
        <f t="shared" si="37"/>
        <v>2</v>
      </c>
      <c r="E47" s="115">
        <f t="shared" si="37"/>
        <v>0</v>
      </c>
      <c r="F47" s="115">
        <f t="shared" si="37"/>
        <v>0</v>
      </c>
      <c r="G47" s="115">
        <f t="shared" si="37"/>
        <v>1</v>
      </c>
      <c r="H47" s="115">
        <f t="shared" si="37"/>
        <v>0</v>
      </c>
      <c r="I47" s="115">
        <f t="shared" si="37"/>
        <v>0</v>
      </c>
      <c r="J47" s="115">
        <f t="shared" si="37"/>
        <v>0</v>
      </c>
      <c r="K47" s="115">
        <f t="shared" si="37"/>
        <v>0</v>
      </c>
      <c r="L47" s="115">
        <f t="shared" si="37"/>
        <v>0</v>
      </c>
      <c r="M47" s="115">
        <f t="shared" si="37"/>
        <v>0</v>
      </c>
      <c r="N47" s="115">
        <f t="shared" si="37"/>
        <v>0</v>
      </c>
      <c r="O47" s="115">
        <f t="shared" si="38"/>
        <v>1</v>
      </c>
      <c r="P47" s="115">
        <f t="shared" si="38"/>
        <v>1</v>
      </c>
      <c r="Q47" s="115">
        <f t="shared" si="39"/>
        <v>0</v>
      </c>
      <c r="R47" s="115">
        <f t="shared" si="39"/>
        <v>0</v>
      </c>
    </row>
    <row r="48" spans="1:18">
      <c r="A48" s="9"/>
      <c r="B48" s="62">
        <v>7</v>
      </c>
      <c r="C48" s="115">
        <f t="shared" si="37"/>
        <v>1</v>
      </c>
      <c r="D48" s="115">
        <f t="shared" si="37"/>
        <v>2</v>
      </c>
      <c r="E48" s="115">
        <f t="shared" si="37"/>
        <v>0</v>
      </c>
      <c r="F48" s="115">
        <f t="shared" si="37"/>
        <v>0</v>
      </c>
      <c r="G48" s="115">
        <f t="shared" si="37"/>
        <v>0</v>
      </c>
      <c r="H48" s="115">
        <f t="shared" si="37"/>
        <v>1</v>
      </c>
      <c r="I48" s="115">
        <f t="shared" si="37"/>
        <v>0</v>
      </c>
      <c r="J48" s="115">
        <f t="shared" si="37"/>
        <v>0</v>
      </c>
      <c r="K48" s="115">
        <f t="shared" si="37"/>
        <v>0</v>
      </c>
      <c r="L48" s="115">
        <f t="shared" si="37"/>
        <v>0</v>
      </c>
      <c r="M48" s="115">
        <f t="shared" si="37"/>
        <v>4</v>
      </c>
      <c r="N48" s="115">
        <f t="shared" si="37"/>
        <v>0</v>
      </c>
      <c r="O48" s="115">
        <f t="shared" si="38"/>
        <v>1</v>
      </c>
      <c r="P48" s="115">
        <f t="shared" si="38"/>
        <v>3</v>
      </c>
      <c r="Q48" s="115">
        <f t="shared" si="39"/>
        <v>0</v>
      </c>
      <c r="R48" s="115">
        <f t="shared" si="39"/>
        <v>0</v>
      </c>
    </row>
    <row r="49" spans="1:18">
      <c r="A49" s="9"/>
      <c r="B49" s="62">
        <v>8</v>
      </c>
      <c r="C49" s="115">
        <f t="shared" si="37"/>
        <v>0</v>
      </c>
      <c r="D49" s="115">
        <f t="shared" si="37"/>
        <v>2</v>
      </c>
      <c r="E49" s="115">
        <f t="shared" si="37"/>
        <v>0</v>
      </c>
      <c r="F49" s="115">
        <f t="shared" si="37"/>
        <v>0</v>
      </c>
      <c r="G49" s="115">
        <f t="shared" si="37"/>
        <v>1</v>
      </c>
      <c r="H49" s="115">
        <f t="shared" si="37"/>
        <v>2</v>
      </c>
      <c r="I49" s="115">
        <f t="shared" si="37"/>
        <v>0</v>
      </c>
      <c r="J49" s="115">
        <f t="shared" si="37"/>
        <v>0</v>
      </c>
      <c r="K49" s="115">
        <f t="shared" si="37"/>
        <v>0</v>
      </c>
      <c r="L49" s="115">
        <f t="shared" si="37"/>
        <v>1</v>
      </c>
      <c r="M49" s="115">
        <f t="shared" si="37"/>
        <v>0</v>
      </c>
      <c r="N49" s="115">
        <f t="shared" si="37"/>
        <v>0</v>
      </c>
      <c r="O49" s="115">
        <f t="shared" si="38"/>
        <v>2</v>
      </c>
      <c r="P49" s="115">
        <f t="shared" si="38"/>
        <v>2</v>
      </c>
      <c r="Q49" s="115">
        <f t="shared" si="39"/>
        <v>0</v>
      </c>
      <c r="R49" s="115">
        <f t="shared" si="39"/>
        <v>1</v>
      </c>
    </row>
    <row r="50" spans="1:18">
      <c r="A50" s="9"/>
      <c r="B50" s="62">
        <v>9</v>
      </c>
      <c r="C50" s="115">
        <f t="shared" si="37"/>
        <v>2</v>
      </c>
      <c r="D50" s="115">
        <f t="shared" si="37"/>
        <v>0</v>
      </c>
      <c r="E50" s="115">
        <f t="shared" si="37"/>
        <v>0</v>
      </c>
      <c r="F50" s="115">
        <f t="shared" si="37"/>
        <v>0</v>
      </c>
      <c r="G50" s="115">
        <f t="shared" si="37"/>
        <v>2</v>
      </c>
      <c r="H50" s="115">
        <f t="shared" si="37"/>
        <v>2</v>
      </c>
      <c r="I50" s="115">
        <f t="shared" si="37"/>
        <v>0</v>
      </c>
      <c r="J50" s="115">
        <f t="shared" si="37"/>
        <v>0</v>
      </c>
      <c r="K50" s="115">
        <f t="shared" si="37"/>
        <v>0</v>
      </c>
      <c r="L50" s="115">
        <f t="shared" si="37"/>
        <v>3</v>
      </c>
      <c r="M50" s="115">
        <f t="shared" si="37"/>
        <v>1</v>
      </c>
      <c r="N50" s="115">
        <f t="shared" si="37"/>
        <v>0</v>
      </c>
      <c r="O50" s="115">
        <f t="shared" si="38"/>
        <v>0</v>
      </c>
      <c r="P50" s="115">
        <f t="shared" si="38"/>
        <v>3</v>
      </c>
      <c r="Q50" s="115">
        <f t="shared" si="39"/>
        <v>0</v>
      </c>
      <c r="R50" s="115">
        <f t="shared" si="39"/>
        <v>2</v>
      </c>
    </row>
    <row r="51" spans="1:18">
      <c r="A51" s="9"/>
      <c r="B51" s="62">
        <v>10</v>
      </c>
      <c r="C51" s="115">
        <f t="shared" si="37"/>
        <v>1</v>
      </c>
      <c r="D51" s="115">
        <f t="shared" si="37"/>
        <v>3</v>
      </c>
      <c r="E51" s="115">
        <f t="shared" si="37"/>
        <v>0</v>
      </c>
      <c r="F51" s="115">
        <f t="shared" si="37"/>
        <v>0</v>
      </c>
      <c r="G51" s="115">
        <f t="shared" si="37"/>
        <v>2</v>
      </c>
      <c r="H51" s="115">
        <f t="shared" si="37"/>
        <v>1</v>
      </c>
      <c r="I51" s="115">
        <f t="shared" si="37"/>
        <v>0</v>
      </c>
      <c r="J51" s="115">
        <f t="shared" si="37"/>
        <v>0</v>
      </c>
      <c r="K51" s="115">
        <f t="shared" si="37"/>
        <v>0</v>
      </c>
      <c r="L51" s="115">
        <f t="shared" si="37"/>
        <v>2</v>
      </c>
      <c r="M51" s="115">
        <f t="shared" si="37"/>
        <v>2</v>
      </c>
      <c r="N51" s="115">
        <f t="shared" si="37"/>
        <v>0</v>
      </c>
      <c r="O51" s="115">
        <f t="shared" si="38"/>
        <v>0</v>
      </c>
      <c r="P51" s="115">
        <f t="shared" si="38"/>
        <v>0</v>
      </c>
      <c r="Q51" s="115">
        <f t="shared" si="39"/>
        <v>1</v>
      </c>
      <c r="R51" s="115">
        <f t="shared" si="39"/>
        <v>0</v>
      </c>
    </row>
    <row r="52" spans="1:18">
      <c r="A52" s="9"/>
      <c r="B52" s="62">
        <v>11</v>
      </c>
      <c r="C52" s="115">
        <f t="shared" si="37"/>
        <v>1</v>
      </c>
      <c r="D52" s="115">
        <f t="shared" si="37"/>
        <v>0</v>
      </c>
      <c r="E52" s="115">
        <f t="shared" si="37"/>
        <v>0</v>
      </c>
      <c r="F52" s="115">
        <f t="shared" si="37"/>
        <v>0</v>
      </c>
      <c r="G52" s="115">
        <f t="shared" si="37"/>
        <v>1</v>
      </c>
      <c r="H52" s="115">
        <f t="shared" si="37"/>
        <v>2</v>
      </c>
      <c r="I52" s="115">
        <f t="shared" si="37"/>
        <v>0</v>
      </c>
      <c r="J52" s="115">
        <f t="shared" si="37"/>
        <v>0</v>
      </c>
      <c r="K52" s="115">
        <f t="shared" si="37"/>
        <v>0</v>
      </c>
      <c r="L52" s="115">
        <f t="shared" si="37"/>
        <v>1</v>
      </c>
      <c r="M52" s="115">
        <f t="shared" si="37"/>
        <v>1</v>
      </c>
      <c r="N52" s="115">
        <f t="shared" si="37"/>
        <v>0</v>
      </c>
      <c r="O52" s="115">
        <f t="shared" si="38"/>
        <v>0</v>
      </c>
      <c r="P52" s="115">
        <f t="shared" si="38"/>
        <v>0</v>
      </c>
      <c r="Q52" s="115">
        <f t="shared" si="39"/>
        <v>0</v>
      </c>
      <c r="R52" s="115">
        <f t="shared" si="39"/>
        <v>1</v>
      </c>
    </row>
    <row r="53" spans="1:18">
      <c r="A53" s="9"/>
      <c r="B53" s="62">
        <v>12</v>
      </c>
      <c r="C53" s="115">
        <f t="shared" si="37"/>
        <v>0</v>
      </c>
      <c r="D53" s="115">
        <f t="shared" si="37"/>
        <v>0</v>
      </c>
      <c r="E53" s="115">
        <f t="shared" si="37"/>
        <v>0</v>
      </c>
      <c r="F53" s="115">
        <f t="shared" si="37"/>
        <v>0</v>
      </c>
      <c r="G53" s="115">
        <f t="shared" si="37"/>
        <v>0</v>
      </c>
      <c r="H53" s="115">
        <f t="shared" si="37"/>
        <v>0</v>
      </c>
      <c r="I53" s="115">
        <f t="shared" si="37"/>
        <v>0</v>
      </c>
      <c r="J53" s="115">
        <f t="shared" si="37"/>
        <v>0</v>
      </c>
      <c r="K53" s="115">
        <f t="shared" si="37"/>
        <v>0</v>
      </c>
      <c r="L53" s="115">
        <f t="shared" si="37"/>
        <v>0</v>
      </c>
      <c r="M53" s="115">
        <f t="shared" si="37"/>
        <v>0</v>
      </c>
      <c r="N53" s="115">
        <f t="shared" si="37"/>
        <v>0</v>
      </c>
      <c r="O53" s="115">
        <f t="shared" si="38"/>
        <v>0</v>
      </c>
      <c r="P53" s="115">
        <f t="shared" si="38"/>
        <v>0</v>
      </c>
      <c r="Q53" s="115">
        <f t="shared" si="39"/>
        <v>0</v>
      </c>
      <c r="R53" s="115">
        <f t="shared" si="39"/>
        <v>0</v>
      </c>
    </row>
  </sheetData>
  <conditionalFormatting sqref="C5:R5">
    <cfRule type="iconSet" priority="20">
      <iconSet iconSet="5Arrows">
        <cfvo type="percent" val="0"/>
        <cfvo type="percent" val="20"/>
        <cfvo type="percent" val="40"/>
        <cfvo type="percent" val="60"/>
        <cfvo type="percent" val="80"/>
      </iconSet>
    </cfRule>
  </conditionalFormatting>
  <conditionalFormatting sqref="C4:R4">
    <cfRule type="iconSet" priority="19">
      <iconSet iconSet="5Arrows">
        <cfvo type="percent" val="0"/>
        <cfvo type="percent" val="20"/>
        <cfvo type="percent" val="40"/>
        <cfvo type="percent" val="60"/>
        <cfvo type="percent" val="80"/>
      </iconSet>
    </cfRule>
  </conditionalFormatting>
  <conditionalFormatting sqref="C6:R6">
    <cfRule type="iconSet" priority="18">
      <iconSet iconSet="5Arrows">
        <cfvo type="percent" val="0"/>
        <cfvo type="percent" val="20"/>
        <cfvo type="percent" val="40"/>
        <cfvo type="percent" val="60"/>
        <cfvo type="percent" val="80"/>
      </iconSet>
    </cfRule>
  </conditionalFormatting>
  <conditionalFormatting sqref="C7:R7">
    <cfRule type="iconSet" priority="17">
      <iconSet iconSet="5Arrows">
        <cfvo type="percent" val="0"/>
        <cfvo type="percent" val="20"/>
        <cfvo type="percent" val="40"/>
        <cfvo type="percent" val="60"/>
        <cfvo type="percent" val="80"/>
      </iconSet>
    </cfRule>
  </conditionalFormatting>
  <conditionalFormatting sqref="C8:R8">
    <cfRule type="iconSet" priority="16">
      <iconSet iconSet="5Arrows">
        <cfvo type="percent" val="0"/>
        <cfvo type="percent" val="20"/>
        <cfvo type="percent" val="40"/>
        <cfvo type="percent" val="60"/>
        <cfvo type="percent" val="80"/>
      </iconSet>
    </cfRule>
  </conditionalFormatting>
  <conditionalFormatting sqref="C9:R9">
    <cfRule type="iconSet" priority="15">
      <iconSet iconSet="5Arrows">
        <cfvo type="percent" val="0"/>
        <cfvo type="percent" val="20"/>
        <cfvo type="percent" val="40"/>
        <cfvo type="percent" val="60"/>
        <cfvo type="percent" val="80"/>
      </iconSet>
    </cfRule>
  </conditionalFormatting>
  <conditionalFormatting sqref="C10:R10">
    <cfRule type="iconSet" priority="14">
      <iconSet iconSet="5Arrows">
        <cfvo type="percent" val="0"/>
        <cfvo type="percent" val="20"/>
        <cfvo type="percent" val="40"/>
        <cfvo type="percent" val="60"/>
        <cfvo type="percent" val="80"/>
      </iconSet>
    </cfRule>
  </conditionalFormatting>
  <conditionalFormatting sqref="C11:R11">
    <cfRule type="iconSet" priority="13">
      <iconSet iconSet="5Arrows">
        <cfvo type="percent" val="0"/>
        <cfvo type="percent" val="20"/>
        <cfvo type="percent" val="40"/>
        <cfvo type="percent" val="60"/>
        <cfvo type="percent" val="80"/>
      </iconSet>
    </cfRule>
  </conditionalFormatting>
  <conditionalFormatting sqref="C12:R12">
    <cfRule type="iconSet" priority="12">
      <iconSet iconSet="5Arrows">
        <cfvo type="percent" val="0"/>
        <cfvo type="percent" val="20"/>
        <cfvo type="percent" val="40"/>
        <cfvo type="percent" val="60"/>
        <cfvo type="percent" val="80"/>
      </iconSet>
    </cfRule>
  </conditionalFormatting>
  <conditionalFormatting sqref="C13:R13">
    <cfRule type="iconSet" priority="11">
      <iconSet iconSet="5Arrows">
        <cfvo type="percent" val="0"/>
        <cfvo type="percent" val="20"/>
        <cfvo type="percent" val="40"/>
        <cfvo type="percent" val="60"/>
        <cfvo type="percent" val="80"/>
      </iconSet>
    </cfRule>
  </conditionalFormatting>
  <conditionalFormatting sqref="C14:R14">
    <cfRule type="iconSet" priority="10">
      <iconSet iconSet="5Arrows">
        <cfvo type="percent" val="0"/>
        <cfvo type="percent" val="20"/>
        <cfvo type="percent" val="40"/>
        <cfvo type="percent" val="60"/>
        <cfvo type="percent" val="80"/>
      </iconSet>
    </cfRule>
  </conditionalFormatting>
  <conditionalFormatting sqref="C15:R15">
    <cfRule type="iconSet" priority="9">
      <iconSet iconSet="5Arrows">
        <cfvo type="percent" val="0"/>
        <cfvo type="percent" val="20"/>
        <cfvo type="percent" val="40"/>
        <cfvo type="percent" val="60"/>
        <cfvo type="percent" val="80"/>
      </iconSet>
    </cfRule>
  </conditionalFormatting>
  <conditionalFormatting sqref="C16:R16">
    <cfRule type="iconSet" priority="8">
      <iconSet iconSet="5Arrows">
        <cfvo type="percent" val="0"/>
        <cfvo type="percent" val="20"/>
        <cfvo type="percent" val="40"/>
        <cfvo type="percent" val="60"/>
        <cfvo type="percent" val="80"/>
      </iconSet>
    </cfRule>
  </conditionalFormatting>
  <conditionalFormatting sqref="C17:R17">
    <cfRule type="iconSet" priority="7">
      <iconSet iconSet="5Arrows">
        <cfvo type="percent" val="0"/>
        <cfvo type="percent" val="20"/>
        <cfvo type="percent" val="40"/>
        <cfvo type="percent" val="60"/>
        <cfvo type="percent" val="80"/>
      </iconSet>
    </cfRule>
  </conditionalFormatting>
  <conditionalFormatting sqref="C3:R17">
    <cfRule type="iconSet" priority="35">
      <iconSet iconSet="5Arrows">
        <cfvo type="percent" val="0"/>
        <cfvo type="percent" val="20"/>
        <cfvo type="percent" val="40"/>
        <cfvo type="percent" val="60"/>
        <cfvo type="percent" val="80"/>
      </iconSet>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AB53"/>
  <sheetViews>
    <sheetView topLeftCell="A25" workbookViewId="0">
      <selection activeCell="Y9" sqref="Y9"/>
    </sheetView>
  </sheetViews>
  <sheetFormatPr defaultRowHeight="15"/>
  <cols>
    <col min="1" max="1" width="4.7109375" customWidth="1"/>
    <col min="2" max="2" width="30.42578125" customWidth="1"/>
    <col min="3" max="18" width="5.7109375" customWidth="1"/>
    <col min="19" max="21" width="4.7109375" customWidth="1"/>
    <col min="22" max="23" width="9.140625" style="46"/>
    <col min="24" max="25" width="4.7109375" customWidth="1"/>
    <col min="26" max="26" width="5.140625" customWidth="1"/>
    <col min="27" max="28" width="0" hidden="1" customWidth="1"/>
  </cols>
  <sheetData>
    <row r="1" spans="1:28" ht="18.75">
      <c r="A1" s="158"/>
      <c r="B1" s="158"/>
      <c r="C1" s="159" t="s">
        <v>170</v>
      </c>
      <c r="D1" s="158"/>
      <c r="E1" s="158"/>
      <c r="F1" s="158"/>
      <c r="G1" s="158"/>
      <c r="H1" s="158"/>
      <c r="I1" s="158"/>
      <c r="J1" s="375"/>
      <c r="K1" s="158"/>
      <c r="L1" s="158"/>
      <c r="M1" s="158"/>
      <c r="N1" s="158"/>
      <c r="O1" s="158"/>
      <c r="P1" s="158"/>
      <c r="Q1" s="158"/>
      <c r="R1" s="158"/>
      <c r="S1" s="158"/>
      <c r="T1" s="158"/>
      <c r="U1" s="158"/>
      <c r="V1" s="350"/>
      <c r="W1" s="350"/>
      <c r="X1" s="158"/>
      <c r="Y1" s="158"/>
    </row>
    <row r="2" spans="1:28" ht="179.25">
      <c r="A2" s="133" t="s">
        <v>151</v>
      </c>
      <c r="B2" s="134" t="s">
        <v>152</v>
      </c>
      <c r="C2" s="135" t="str">
        <f>судьи!E22</f>
        <v>Аверина Александра Викторовна</v>
      </c>
      <c r="D2" s="135" t="str">
        <f>судьи!F22</f>
        <v>Акчурин Константин Эдуардович</v>
      </c>
      <c r="E2" s="135" t="str">
        <f>судьи!G22</f>
        <v>Александр Вастаев</v>
      </c>
      <c r="F2" s="135" t="str">
        <f>судьи!H22</f>
        <v>Андреев Вячеслав Викторович</v>
      </c>
      <c r="G2" s="135" t="str">
        <f>судьи!I22</f>
        <v>Андрушевич Алексей</v>
      </c>
      <c r="H2" s="135" t="str">
        <f>судьи!J22</f>
        <v>Басалаев Андрей Викторович</v>
      </c>
      <c r="I2" s="135" t="str">
        <f>судьи!K22</f>
        <v>Елизаров Андрей</v>
      </c>
      <c r="J2" s="135" t="str">
        <f>судьи!L22</f>
        <v>Иван Демидов</v>
      </c>
      <c r="K2" s="135" t="str">
        <f>судьи!M22</f>
        <v>Корсаков Алексей Вячеславович</v>
      </c>
      <c r="L2" s="135" t="str">
        <f>судьи!N22</f>
        <v>Кудрявцев Евгений Валерьевич</v>
      </c>
      <c r="M2" s="135" t="str">
        <f>судьи!O22</f>
        <v>Пересыпкин Виталий Фридрихович</v>
      </c>
      <c r="N2" s="135" t="str">
        <f>судьи!P22</f>
        <v>Родимцев Андрей Александрович</v>
      </c>
      <c r="O2" s="135" t="str">
        <f>судьи!Q22</f>
        <v>Русаков Сергей Александрович</v>
      </c>
      <c r="P2" s="135" t="str">
        <f>судьи!R22</f>
        <v>Сазонов Антон Анатольевич</v>
      </c>
      <c r="Q2" s="135" t="str">
        <f>судьи!S22</f>
        <v>Сорокин Юрий</v>
      </c>
      <c r="R2" s="135" t="str">
        <f>судьи!T22</f>
        <v>Фефелов Александр</v>
      </c>
      <c r="S2" s="136" t="s">
        <v>153</v>
      </c>
      <c r="T2" s="137" t="s">
        <v>1203</v>
      </c>
      <c r="U2" s="137" t="s">
        <v>1204</v>
      </c>
      <c r="V2" s="349" t="s">
        <v>154</v>
      </c>
      <c r="W2" s="358" t="s">
        <v>1202</v>
      </c>
      <c r="X2" s="136" t="s">
        <v>106</v>
      </c>
      <c r="Y2" s="137" t="s">
        <v>155</v>
      </c>
      <c r="Z2" s="133" t="s">
        <v>151</v>
      </c>
    </row>
    <row r="3" spans="1:28">
      <c r="A3" s="167">
        <f>классы!B421</f>
        <v>1</v>
      </c>
      <c r="B3" s="167" t="str">
        <f>классы!C421</f>
        <v>Фефелов Александр</v>
      </c>
      <c r="C3" s="141">
        <f>IF(IFERROR(VLOOKUP(CONCATENATE($A3,C$2),Исходный!$A$3:$G$3000,7,FALSE),FALSE)=0,"-",IFERROR(VLOOKUP(CONCATENATE($A3,C$2),Исходный!$A$3:$G$3000,7,FALSE),"---"))</f>
        <v>10</v>
      </c>
      <c r="D3" s="141">
        <f>IF(IFERROR(VLOOKUP(CONCATENATE($A3,D$2),Исходный!$A$3:$G$3000,7,FALSE),FALSE)=0,"-",IFERROR(VLOOKUP(CONCATENATE($A3,D$2),Исходный!$A$3:$G$3000,7,FALSE),"---"))</f>
        <v>11</v>
      </c>
      <c r="E3" s="141" t="str">
        <f>IF(IFERROR(VLOOKUP(CONCATENATE($A3,E$2),Исходный!$A$3:$G$3000,7,FALSE),FALSE)=0,"-",IFERROR(VLOOKUP(CONCATENATE($A3,E$2),Исходный!$A$3:$G$3000,7,FALSE),"---"))</f>
        <v>---</v>
      </c>
      <c r="F3" s="141" t="str">
        <f>IF(IFERROR(VLOOKUP(CONCATENATE($A3,F$2),Исходный!$A$3:$G$3000,7,FALSE),FALSE)=0,"-",IFERROR(VLOOKUP(CONCATENATE($A3,F$2),Исходный!$A$3:$G$3000,7,FALSE),"---"))</f>
        <v>---</v>
      </c>
      <c r="G3" s="141">
        <f>IF(IFERROR(VLOOKUP(CONCATENATE($A3,G$2),Исходный!$A$3:$G$3000,7,FALSE),FALSE)=0,"-",IFERROR(VLOOKUP(CONCATENATE($A3,G$2),Исходный!$A$3:$G$3000,7,FALSE),"---"))</f>
        <v>10</v>
      </c>
      <c r="H3" s="141">
        <f>IF(IFERROR(VLOOKUP(CONCATENATE($A3,H$2),Исходный!$A$3:$G$3000,7,FALSE),FALSE)=0,"-",IFERROR(VLOOKUP(CONCATENATE($A3,H$2),Исходный!$A$3:$G$3000,7,FALSE),"---"))</f>
        <v>11</v>
      </c>
      <c r="I3" s="141">
        <f>IF(IFERROR(VLOOKUP(CONCATENATE($A3,I$2),Исходный!$A$3:$G$3000,7,FALSE),FALSE)=0,"-",IFERROR(VLOOKUP(CONCATENATE($A3,I$2),Исходный!$A$3:$G$3000,7,FALSE),"---"))</f>
        <v>2</v>
      </c>
      <c r="J3" s="141" t="str">
        <f>IF(IFERROR(VLOOKUP(CONCATENATE($A3,J$2),Исходный!$A$3:$G$3000,7,FALSE),FALSE)=0,"-",IFERROR(VLOOKUP(CONCATENATE($A3,J$2),Исходный!$A$3:$G$3000,7,FALSE),"---"))</f>
        <v>---</v>
      </c>
      <c r="K3" s="141" t="str">
        <f>IF(IFERROR(VLOOKUP(CONCATENATE($A3,K$2),Исходный!$A$3:$G$3000,7,FALSE),FALSE)=0,"-",IFERROR(VLOOKUP(CONCATENATE($A3,K$2),Исходный!$A$3:$G$3000,7,FALSE),"---"))</f>
        <v>---</v>
      </c>
      <c r="L3" s="141">
        <f>IF(IFERROR(VLOOKUP(CONCATENATE($A3,L$2),Исходный!$A$3:$G$3000,7,FALSE),FALSE)=0,"-",IFERROR(VLOOKUP(CONCATENATE($A3,L$2),Исходный!$A$3:$G$3000,7,FALSE),"---"))</f>
        <v>12</v>
      </c>
      <c r="M3" s="141">
        <f>IF(IFERROR(VLOOKUP(CONCATENATE($A3,M$2),Исходный!$A$3:$G$3000,7,FALSE),FALSE)=0,"-",IFERROR(VLOOKUP(CONCATENATE($A3,M$2),Исходный!$A$3:$G$3000,7,FALSE),"---"))</f>
        <v>10</v>
      </c>
      <c r="N3" s="141" t="str">
        <f>IF(IFERROR(VLOOKUP(CONCATENATE($A3,N$2),Исходный!$A$3:$G$3000,7,FALSE),FALSE)=0,"-",IFERROR(VLOOKUP(CONCATENATE($A3,N$2),Исходный!$A$3:$G$3000,7,FALSE),"---"))</f>
        <v>---</v>
      </c>
      <c r="O3" s="141">
        <f>IF(IFERROR(VLOOKUP(CONCATENATE($A3,O$2),Исходный!$A$3:$G$3000,7,FALSE),FALSE)=0,"-",IFERROR(VLOOKUP(CONCATENATE($A3,O$2),Исходный!$A$3:$G$3000,7,FALSE),"---"))</f>
        <v>10</v>
      </c>
      <c r="P3" s="141">
        <f>IF(IFERROR(VLOOKUP(CONCATENATE($A3,P$2),Исходный!$A$3:$G$3000,7,FALSE),FALSE)=0,"-",IFERROR(VLOOKUP(CONCATENATE($A3,P$2),Исходный!$A$3:$G$3000,7,FALSE),"---"))</f>
        <v>7</v>
      </c>
      <c r="Q3" s="141">
        <f>IF(IFERROR(VLOOKUP(CONCATENATE($A3,Q$2),Исходный!$A$3:$G$3000,7,FALSE),FALSE)=0,"-",IFERROR(VLOOKUP(CONCATENATE($A3,Q$2),Исходный!$A$3:$G$3000,7,FALSE),"---"))</f>
        <v>11</v>
      </c>
      <c r="R3" s="141" t="str">
        <f>IF(IFERROR(VLOOKUP(CONCATENATE($A3,R$2),Исходный!$A$3:$G$3000,7,FALSE),FALSE)=0,"-",IFERROR(VLOOKUP(CONCATENATE($A3,R$2),Исходный!$A$3:$G$3000,7,FALSE),"---"))</f>
        <v>---</v>
      </c>
      <c r="S3" s="62">
        <f t="shared" ref="S3:S17" si="0">COUNTIF(C3:R3,"&gt;0")</f>
        <v>10</v>
      </c>
      <c r="T3" s="184">
        <f t="shared" ref="T3:T17" si="1">MIN(C3:R3)</f>
        <v>2</v>
      </c>
      <c r="U3" s="184">
        <f t="shared" ref="U3:U17" si="2">MAX(C3:R3)</f>
        <v>12</v>
      </c>
      <c r="V3" s="146">
        <f>IF(S3&gt;0,AVERAGEIF(C3:R3,"&gt;0",C3:R3)+0.000001*S3+0.000000001*(1/(Y3+0.001)),"-")</f>
        <v>9.4000100001177866</v>
      </c>
      <c r="W3" s="146">
        <f>IFERROR(IF(S3&gt;0,(SUMIF(C3:R3,"&gt;0",C3:R3)-T3-U3)/(S3-2)+0.000001*S3+0.000000001*(1/(Y3+0.001)),"-"),"-")</f>
        <v>10.000010000117786</v>
      </c>
      <c r="X3" s="62">
        <f>IFERROR(RANK(W3,$W$3:$W$24,0),"-")</f>
        <v>1</v>
      </c>
      <c r="Y3" s="146">
        <f t="shared" ref="Y3:Y17" si="3">IF(S3&gt;1,VAR(C3:R3),"0")</f>
        <v>8.4888888888888872</v>
      </c>
      <c r="Z3">
        <f t="shared" ref="Z3:Z17" si="4">A3</f>
        <v>1</v>
      </c>
      <c r="AA3">
        <f t="shared" ref="AA3:AA17" si="5">A3</f>
        <v>1</v>
      </c>
      <c r="AB3" t="str">
        <f t="shared" ref="AB3:AB17" si="6">B3</f>
        <v>Фефелов Александр</v>
      </c>
    </row>
    <row r="4" spans="1:28">
      <c r="A4" s="167">
        <f>классы!B422</f>
        <v>2</v>
      </c>
      <c r="B4" s="167" t="str">
        <f>классы!C422</f>
        <v>Рождественская Мария Владимировна</v>
      </c>
      <c r="C4" s="141">
        <f>IF(IFERROR(VLOOKUP(CONCATENATE($A4,C$2),Исходный!$A$3:$G$3000,7,FALSE),FALSE)=0,"-",IFERROR(VLOOKUP(CONCATENATE($A4,C$2),Исходный!$A$3:$G$3000,7,FALSE),"---"))</f>
        <v>11</v>
      </c>
      <c r="D4" s="141">
        <f>IF(IFERROR(VLOOKUP(CONCATENATE($A4,D$2),Исходный!$A$3:$G$3000,7,FALSE),FALSE)=0,"-",IFERROR(VLOOKUP(CONCATENATE($A4,D$2),Исходный!$A$3:$G$3000,7,FALSE),"---"))</f>
        <v>10</v>
      </c>
      <c r="E4" s="141" t="str">
        <f>IF(IFERROR(VLOOKUP(CONCATENATE($A4,E$2),Исходный!$A$3:$G$3000,7,FALSE),FALSE)=0,"-",IFERROR(VLOOKUP(CONCATENATE($A4,E$2),Исходный!$A$3:$G$3000,7,FALSE),"---"))</f>
        <v>---</v>
      </c>
      <c r="F4" s="141" t="str">
        <f>IF(IFERROR(VLOOKUP(CONCATENATE($A4,F$2),Исходный!$A$3:$G$3000,7,FALSE),FALSE)=0,"-",IFERROR(VLOOKUP(CONCATENATE($A4,F$2),Исходный!$A$3:$G$3000,7,FALSE),"---"))</f>
        <v>---</v>
      </c>
      <c r="G4" s="141">
        <f>IF(IFERROR(VLOOKUP(CONCATENATE($A4,G$2),Исходный!$A$3:$G$3000,7,FALSE),FALSE)=0,"-",IFERROR(VLOOKUP(CONCATENATE($A4,G$2),Исходный!$A$3:$G$3000,7,FALSE),"---"))</f>
        <v>11</v>
      </c>
      <c r="H4" s="141">
        <f>IF(IFERROR(VLOOKUP(CONCATENATE($A4,H$2),Исходный!$A$3:$G$3000,7,FALSE),FALSE)=0,"-",IFERROR(VLOOKUP(CONCATENATE($A4,H$2),Исходный!$A$3:$G$3000,7,FALSE),"---"))</f>
        <v>11</v>
      </c>
      <c r="I4" s="141">
        <f>IF(IFERROR(VLOOKUP(CONCATENATE($A4,I$2),Исходный!$A$3:$G$3000,7,FALSE),FALSE)=0,"-",IFERROR(VLOOKUP(CONCATENATE($A4,I$2),Исходный!$A$3:$G$3000,7,FALSE),"---"))</f>
        <v>3</v>
      </c>
      <c r="J4" s="141" t="str">
        <f>IF(IFERROR(VLOOKUP(CONCATENATE($A4,J$2),Исходный!$A$3:$G$3000,7,FALSE),FALSE)=0,"-",IFERROR(VLOOKUP(CONCATENATE($A4,J$2),Исходный!$A$3:$G$3000,7,FALSE),"---"))</f>
        <v>---</v>
      </c>
      <c r="K4" s="141" t="str">
        <f>IF(IFERROR(VLOOKUP(CONCATENATE($A4,K$2),Исходный!$A$3:$G$3000,7,FALSE),FALSE)=0,"-",IFERROR(VLOOKUP(CONCATENATE($A4,K$2),Исходный!$A$3:$G$3000,7,FALSE),"---"))</f>
        <v>---</v>
      </c>
      <c r="L4" s="141">
        <f>IF(IFERROR(VLOOKUP(CONCATENATE($A4,L$2),Исходный!$A$3:$G$3000,7,FALSE),FALSE)=0,"-",IFERROR(VLOOKUP(CONCATENATE($A4,L$2),Исходный!$A$3:$G$3000,7,FALSE),"---"))</f>
        <v>10</v>
      </c>
      <c r="M4" s="141">
        <f>IF(IFERROR(VLOOKUP(CONCATENATE($A4,M$2),Исходный!$A$3:$G$3000,7,FALSE),FALSE)=0,"-",IFERROR(VLOOKUP(CONCATENATE($A4,M$2),Исходный!$A$3:$G$3000,7,FALSE),"---"))</f>
        <v>10</v>
      </c>
      <c r="N4" s="141" t="str">
        <f>IF(IFERROR(VLOOKUP(CONCATENATE($A4,N$2),Исходный!$A$3:$G$3000,7,FALSE),FALSE)=0,"-",IFERROR(VLOOKUP(CONCATENATE($A4,N$2),Исходный!$A$3:$G$3000,7,FALSE),"---"))</f>
        <v>---</v>
      </c>
      <c r="O4" s="141">
        <f>IF(IFERROR(VLOOKUP(CONCATENATE($A4,O$2),Исходный!$A$3:$G$3000,7,FALSE),FALSE)=0,"-",IFERROR(VLOOKUP(CONCATENATE($A4,O$2),Исходный!$A$3:$G$3000,7,FALSE),"---"))</f>
        <v>11</v>
      </c>
      <c r="P4" s="141">
        <f>IF(IFERROR(VLOOKUP(CONCATENATE($A4,P$2),Исходный!$A$3:$G$3000,7,FALSE),FALSE)=0,"-",IFERROR(VLOOKUP(CONCATENATE($A4,P$2),Исходный!$A$3:$G$3000,7,FALSE),"---"))</f>
        <v>5</v>
      </c>
      <c r="Q4" s="141">
        <f>IF(IFERROR(VLOOKUP(CONCATENATE($A4,Q$2),Исходный!$A$3:$G$3000,7,FALSE),FALSE)=0,"-",IFERROR(VLOOKUP(CONCATENATE($A4,Q$2),Исходный!$A$3:$G$3000,7,FALSE),"---"))</f>
        <v>9</v>
      </c>
      <c r="R4" s="141">
        <f>IF(IFERROR(VLOOKUP(CONCATENATE($A4,R$2),Исходный!$A$3:$G$3000,7,FALSE),FALSE)=0,"-",IFERROR(VLOOKUP(CONCATENATE($A4,R$2),Исходный!$A$3:$G$3000,7,FALSE),"---"))</f>
        <v>9</v>
      </c>
      <c r="S4" s="62">
        <f t="shared" si="0"/>
        <v>11</v>
      </c>
      <c r="T4" s="184">
        <f t="shared" si="1"/>
        <v>3</v>
      </c>
      <c r="U4" s="184">
        <f t="shared" si="2"/>
        <v>11</v>
      </c>
      <c r="V4" s="146">
        <f t="shared" ref="V4:V17" si="7">IF(S4&gt;0,AVERAGEIF(C4:R4,"&gt;0",C4:R4)+0.000001*S4+0.000000001*(1/(Y4+0.001)),"-")</f>
        <v>9.0909200910500978</v>
      </c>
      <c r="W4" s="146">
        <f t="shared" ref="W4:W17" si="8">IFERROR(IF(S4&gt;0,(SUMIF(C4:R4,"&gt;0",C4:R4)-T4-U4)/(S4-2)+0.000001*S4+0.000000001*(1/(Y4+0.001)),"-"),"-")</f>
        <v>9.5555665556965614</v>
      </c>
      <c r="X4" s="62">
        <f t="shared" ref="X4:X17" si="9">IFERROR(RANK(W4,$W$3:$W$24,0),"-")</f>
        <v>2</v>
      </c>
      <c r="Y4" s="146">
        <f t="shared" si="3"/>
        <v>7.0909090909090882</v>
      </c>
      <c r="Z4">
        <f t="shared" si="4"/>
        <v>2</v>
      </c>
      <c r="AA4">
        <f t="shared" si="5"/>
        <v>2</v>
      </c>
      <c r="AB4" t="str">
        <f t="shared" si="6"/>
        <v>Рождественская Мария Владимировна</v>
      </c>
    </row>
    <row r="5" spans="1:28">
      <c r="A5" s="167">
        <f>классы!B423</f>
        <v>11</v>
      </c>
      <c r="B5" s="167" t="str">
        <f>классы!C423</f>
        <v>Белых Николай Евгеньевич</v>
      </c>
      <c r="C5" s="141">
        <f>IF(IFERROR(VLOOKUP(CONCATENATE($A5,C$2),Исходный!$A$3:$G$3000,7,FALSE),FALSE)=0,"-",IFERROR(VLOOKUP(CONCATENATE($A5,C$2),Исходный!$A$3:$G$3000,7,FALSE),"---"))</f>
        <v>7</v>
      </c>
      <c r="D5" s="141" t="str">
        <f>IF(IFERROR(VLOOKUP(CONCATENATE($A5,D$2),Исходный!$A$3:$G$3000,7,FALSE),FALSE)=0,"-",IFERROR(VLOOKUP(CONCATENATE($A5,D$2),Исходный!$A$3:$G$3000,7,FALSE),"---"))</f>
        <v>---</v>
      </c>
      <c r="E5" s="141" t="str">
        <f>IF(IFERROR(VLOOKUP(CONCATENATE($A5,E$2),Исходный!$A$3:$G$3000,7,FALSE),FALSE)=0,"-",IFERROR(VLOOKUP(CONCATENATE($A5,E$2),Исходный!$A$3:$G$3000,7,FALSE),"---"))</f>
        <v>---</v>
      </c>
      <c r="F5" s="141" t="str">
        <f>IF(IFERROR(VLOOKUP(CONCATENATE($A5,F$2),Исходный!$A$3:$G$3000,7,FALSE),FALSE)=0,"-",IFERROR(VLOOKUP(CONCATENATE($A5,F$2),Исходный!$A$3:$G$3000,7,FALSE),"---"))</f>
        <v>---</v>
      </c>
      <c r="G5" s="141">
        <f>IF(IFERROR(VLOOKUP(CONCATENATE($A5,G$2),Исходный!$A$3:$G$3000,7,FALSE),FALSE)=0,"-",IFERROR(VLOOKUP(CONCATENATE($A5,G$2),Исходный!$A$3:$G$3000,7,FALSE),"---"))</f>
        <v>10</v>
      </c>
      <c r="H5" s="141">
        <f>IF(IFERROR(VLOOKUP(CONCATENATE($A5,H$2),Исходный!$A$3:$G$3000,7,FALSE),FALSE)=0,"-",IFERROR(VLOOKUP(CONCATENATE($A5,H$2),Исходный!$A$3:$G$3000,7,FALSE),"---"))</f>
        <v>10</v>
      </c>
      <c r="I5" s="141">
        <f>IF(IFERROR(VLOOKUP(CONCATENATE($A5,I$2),Исходный!$A$3:$G$3000,7,FALSE),FALSE)=0,"-",IFERROR(VLOOKUP(CONCATENATE($A5,I$2),Исходный!$A$3:$G$3000,7,FALSE),"---"))</f>
        <v>8</v>
      </c>
      <c r="J5" s="141" t="str">
        <f>IF(IFERROR(VLOOKUP(CONCATENATE($A5,J$2),Исходный!$A$3:$G$3000,7,FALSE),FALSE)=0,"-",IFERROR(VLOOKUP(CONCATENATE($A5,J$2),Исходный!$A$3:$G$3000,7,FALSE),"---"))</f>
        <v>---</v>
      </c>
      <c r="K5" s="141" t="str">
        <f>IF(IFERROR(VLOOKUP(CONCATENATE($A5,K$2),Исходный!$A$3:$G$3000,7,FALSE),FALSE)=0,"-",IFERROR(VLOOKUP(CONCATENATE($A5,K$2),Исходный!$A$3:$G$3000,7,FALSE),"---"))</f>
        <v>---</v>
      </c>
      <c r="L5" s="141">
        <f>IF(IFERROR(VLOOKUP(CONCATENATE($A5,L$2),Исходный!$A$3:$G$3000,7,FALSE),FALSE)=0,"-",IFERROR(VLOOKUP(CONCATENATE($A5,L$2),Исходный!$A$3:$G$3000,7,FALSE),"---"))</f>
        <v>9</v>
      </c>
      <c r="M5" s="141">
        <f>IF(IFERROR(VLOOKUP(CONCATENATE($A5,M$2),Исходный!$A$3:$G$3000,7,FALSE),FALSE)=0,"-",IFERROR(VLOOKUP(CONCATENATE($A5,M$2),Исходный!$A$3:$G$3000,7,FALSE),"---"))</f>
        <v>9</v>
      </c>
      <c r="N5" s="141" t="str">
        <f>IF(IFERROR(VLOOKUP(CONCATENATE($A5,N$2),Исходный!$A$3:$G$3000,7,FALSE),FALSE)=0,"-",IFERROR(VLOOKUP(CONCATENATE($A5,N$2),Исходный!$A$3:$G$3000,7,FALSE),"---"))</f>
        <v>---</v>
      </c>
      <c r="O5" s="141">
        <f>IF(IFERROR(VLOOKUP(CONCATENATE($A5,O$2),Исходный!$A$3:$G$3000,7,FALSE),FALSE)=0,"-",IFERROR(VLOOKUP(CONCATENATE($A5,O$2),Исходный!$A$3:$G$3000,7,FALSE),"---"))</f>
        <v>8</v>
      </c>
      <c r="P5" s="141">
        <f>IF(IFERROR(VLOOKUP(CONCATENATE($A5,P$2),Исходный!$A$3:$G$3000,7,FALSE),FALSE)=0,"-",IFERROR(VLOOKUP(CONCATENATE($A5,P$2),Исходный!$A$3:$G$3000,7,FALSE),"---"))</f>
        <v>8</v>
      </c>
      <c r="Q5" s="141">
        <f>IF(IFERROR(VLOOKUP(CONCATENATE($A5,Q$2),Исходный!$A$3:$G$3000,7,FALSE),FALSE)=0,"-",IFERROR(VLOOKUP(CONCATENATE($A5,Q$2),Исходный!$A$3:$G$3000,7,FALSE),"---"))</f>
        <v>10</v>
      </c>
      <c r="R5" s="141" t="str">
        <f>IF(IFERROR(VLOOKUP(CONCATENATE($A5,R$2),Исходный!$A$3:$G$3000,7,FALSE),FALSE)=0,"-",IFERROR(VLOOKUP(CONCATENATE($A5,R$2),Исходный!$A$3:$G$3000,7,FALSE),"---"))</f>
        <v>---</v>
      </c>
      <c r="S5" s="62">
        <f t="shared" si="0"/>
        <v>9</v>
      </c>
      <c r="T5" s="184">
        <f t="shared" si="1"/>
        <v>7</v>
      </c>
      <c r="U5" s="184">
        <f t="shared" si="2"/>
        <v>10</v>
      </c>
      <c r="V5" s="146">
        <f t="shared" si="7"/>
        <v>8.7777867786142885</v>
      </c>
      <c r="W5" s="146">
        <f t="shared" si="8"/>
        <v>8.8571518579793675</v>
      </c>
      <c r="X5" s="62">
        <f t="shared" si="9"/>
        <v>5</v>
      </c>
      <c r="Y5" s="146">
        <f t="shared" si="3"/>
        <v>1.1944444444444429</v>
      </c>
      <c r="Z5">
        <f t="shared" si="4"/>
        <v>11</v>
      </c>
      <c r="AA5">
        <f t="shared" si="5"/>
        <v>11</v>
      </c>
      <c r="AB5" t="str">
        <f t="shared" si="6"/>
        <v>Белых Николай Евгеньевич</v>
      </c>
    </row>
    <row r="6" spans="1:28">
      <c r="A6" s="167">
        <f>классы!B424</f>
        <v>15</v>
      </c>
      <c r="B6" s="167" t="str">
        <f>классы!C424</f>
        <v>Касьянов Юрий Владимирович</v>
      </c>
      <c r="C6" s="141">
        <f>IF(IFERROR(VLOOKUP(CONCATENATE($A6,C$2),Исходный!$A$3:$G$3000,7,FALSE),FALSE)=0,"-",IFERROR(VLOOKUP(CONCATENATE($A6,C$2),Исходный!$A$3:$G$3000,7,FALSE),"---"))</f>
        <v>12</v>
      </c>
      <c r="D6" s="141">
        <f>IF(IFERROR(VLOOKUP(CONCATENATE($A6,D$2),Исходный!$A$3:$G$3000,7,FALSE),FALSE)=0,"-",IFERROR(VLOOKUP(CONCATENATE($A6,D$2),Исходный!$A$3:$G$3000,7,FALSE),"---"))</f>
        <v>8</v>
      </c>
      <c r="E6" s="141" t="str">
        <f>IF(IFERROR(VLOOKUP(CONCATENATE($A6,E$2),Исходный!$A$3:$G$3000,7,FALSE),FALSE)=0,"-",IFERROR(VLOOKUP(CONCATENATE($A6,E$2),Исходный!$A$3:$G$3000,7,FALSE),"---"))</f>
        <v>---</v>
      </c>
      <c r="F6" s="141" t="str">
        <f>IF(IFERROR(VLOOKUP(CONCATENATE($A6,F$2),Исходный!$A$3:$G$3000,7,FALSE),FALSE)=0,"-",IFERROR(VLOOKUP(CONCATENATE($A6,F$2),Исходный!$A$3:$G$3000,7,FALSE),"---"))</f>
        <v>---</v>
      </c>
      <c r="G6" s="141">
        <f>IF(IFERROR(VLOOKUP(CONCATENATE($A6,G$2),Исходный!$A$3:$G$3000,7,FALSE),FALSE)=0,"-",IFERROR(VLOOKUP(CONCATENATE($A6,G$2),Исходный!$A$3:$G$3000,7,FALSE),"---"))</f>
        <v>10</v>
      </c>
      <c r="H6" s="141">
        <f>IF(IFERROR(VLOOKUP(CONCATENATE($A6,H$2),Исходный!$A$3:$G$3000,7,FALSE),FALSE)=0,"-",IFERROR(VLOOKUP(CONCATENATE($A6,H$2),Исходный!$A$3:$G$3000,7,FALSE),"---"))</f>
        <v>10</v>
      </c>
      <c r="I6" s="141">
        <f>IF(IFERROR(VLOOKUP(CONCATENATE($A6,I$2),Исходный!$A$3:$G$3000,7,FALSE),FALSE)=0,"-",IFERROR(VLOOKUP(CONCATENATE($A6,I$2),Исходный!$A$3:$G$3000,7,FALSE),"---"))</f>
        <v>8</v>
      </c>
      <c r="J6" s="141" t="str">
        <f>IF(IFERROR(VLOOKUP(CONCATENATE($A6,J$2),Исходный!$A$3:$G$3000,7,FALSE),FALSE)=0,"-",IFERROR(VLOOKUP(CONCATENATE($A6,J$2),Исходный!$A$3:$G$3000,7,FALSE),"---"))</f>
        <v>---</v>
      </c>
      <c r="K6" s="141" t="str">
        <f>IF(IFERROR(VLOOKUP(CONCATENATE($A6,K$2),Исходный!$A$3:$G$3000,7,FALSE),FALSE)=0,"-",IFERROR(VLOOKUP(CONCATENATE($A6,K$2),Исходный!$A$3:$G$3000,7,FALSE),"---"))</f>
        <v>---</v>
      </c>
      <c r="L6" s="141">
        <f>IF(IFERROR(VLOOKUP(CONCATENATE($A6,L$2),Исходный!$A$3:$G$3000,7,FALSE),FALSE)=0,"-",IFERROR(VLOOKUP(CONCATENATE($A6,L$2),Исходный!$A$3:$G$3000,7,FALSE),"---"))</f>
        <v>9</v>
      </c>
      <c r="M6" s="141">
        <f>IF(IFERROR(VLOOKUP(CONCATENATE($A6,M$2),Исходный!$A$3:$G$3000,7,FALSE),FALSE)=0,"-",IFERROR(VLOOKUP(CONCATENATE($A6,M$2),Исходный!$A$3:$G$3000,7,FALSE),"---"))</f>
        <v>9</v>
      </c>
      <c r="N6" s="141" t="str">
        <f>IF(IFERROR(VLOOKUP(CONCATENATE($A6,N$2),Исходный!$A$3:$G$3000,7,FALSE),FALSE)=0,"-",IFERROR(VLOOKUP(CONCATENATE($A6,N$2),Исходный!$A$3:$G$3000,7,FALSE),"---"))</f>
        <v>---</v>
      </c>
      <c r="O6" s="141">
        <f>IF(IFERROR(VLOOKUP(CONCATENATE($A6,O$2),Исходный!$A$3:$G$3000,7,FALSE),FALSE)=0,"-",IFERROR(VLOOKUP(CONCATENATE($A6,O$2),Исходный!$A$3:$G$3000,7,FALSE),"---"))</f>
        <v>6</v>
      </c>
      <c r="P6" s="141">
        <f>IF(IFERROR(VLOOKUP(CONCATENATE($A6,P$2),Исходный!$A$3:$G$3000,7,FALSE),FALSE)=0,"-",IFERROR(VLOOKUP(CONCATENATE($A6,P$2),Исходный!$A$3:$G$3000,7,FALSE),"---"))</f>
        <v>10</v>
      </c>
      <c r="Q6" s="141" t="str">
        <f>IF(IFERROR(VLOOKUP(CONCATENATE($A6,Q$2),Исходный!$A$3:$G$3000,7,FALSE),FALSE)=0,"-",IFERROR(VLOOKUP(CONCATENATE($A6,Q$2),Исходный!$A$3:$G$3000,7,FALSE),"---"))</f>
        <v>---</v>
      </c>
      <c r="R6" s="141" t="str">
        <f>IF(IFERROR(VLOOKUP(CONCATENATE($A6,R$2),Исходный!$A$3:$G$3000,7,FALSE),FALSE)=0,"-",IFERROR(VLOOKUP(CONCATENATE($A6,R$2),Исходный!$A$3:$G$3000,7,FALSE),"---"))</f>
        <v>---</v>
      </c>
      <c r="S6" s="62">
        <f t="shared" si="0"/>
        <v>9</v>
      </c>
      <c r="T6" s="184">
        <f t="shared" si="1"/>
        <v>6</v>
      </c>
      <c r="U6" s="184">
        <f t="shared" si="2"/>
        <v>12</v>
      </c>
      <c r="V6" s="146">
        <f t="shared" si="7"/>
        <v>9.1111201114605027</v>
      </c>
      <c r="W6" s="146">
        <f t="shared" si="8"/>
        <v>9.1428661432065343</v>
      </c>
      <c r="X6" s="62">
        <f t="shared" si="9"/>
        <v>3</v>
      </c>
      <c r="Y6" s="146">
        <f t="shared" si="3"/>
        <v>2.8611111111111143</v>
      </c>
      <c r="Z6">
        <f t="shared" si="4"/>
        <v>15</v>
      </c>
      <c r="AA6">
        <f t="shared" si="5"/>
        <v>15</v>
      </c>
      <c r="AB6" t="str">
        <f t="shared" si="6"/>
        <v>Касьянов Юрий Владимирович</v>
      </c>
    </row>
    <row r="7" spans="1:28">
      <c r="A7" s="167">
        <f>классы!B425</f>
        <v>26</v>
      </c>
      <c r="B7" s="167" t="str">
        <f>классы!C425</f>
        <v>Ванягин Александр Александрович</v>
      </c>
      <c r="C7" s="141" t="str">
        <f>IF(IFERROR(VLOOKUP(CONCATENATE($A7,C$2),Исходный!$A$3:$G$3000,7,FALSE),FALSE)=0,"-",IFERROR(VLOOKUP(CONCATENATE($A7,C$2),Исходный!$A$3:$G$3000,7,FALSE),"---"))</f>
        <v>---</v>
      </c>
      <c r="D7" s="141">
        <f>IF(IFERROR(VLOOKUP(CONCATENATE($A7,D$2),Исходный!$A$3:$G$3000,7,FALSE),FALSE)=0,"-",IFERROR(VLOOKUP(CONCATENATE($A7,D$2),Исходный!$A$3:$G$3000,7,FALSE),"---"))</f>
        <v>9</v>
      </c>
      <c r="E7" s="141" t="str">
        <f>IF(IFERROR(VLOOKUP(CONCATENATE($A7,E$2),Исходный!$A$3:$G$3000,7,FALSE),FALSE)=0,"-",IFERROR(VLOOKUP(CONCATENATE($A7,E$2),Исходный!$A$3:$G$3000,7,FALSE),"---"))</f>
        <v>---</v>
      </c>
      <c r="F7" s="141" t="str">
        <f>IF(IFERROR(VLOOKUP(CONCATENATE($A7,F$2),Исходный!$A$3:$G$3000,7,FALSE),FALSE)=0,"-",IFERROR(VLOOKUP(CONCATENATE($A7,F$2),Исходный!$A$3:$G$3000,7,FALSE),"---"))</f>
        <v>---</v>
      </c>
      <c r="G7" s="141" t="str">
        <f>IF(IFERROR(VLOOKUP(CONCATENATE($A7,G$2),Исходный!$A$3:$G$3000,7,FALSE),FALSE)=0,"-",IFERROR(VLOOKUP(CONCATENATE($A7,G$2),Исходный!$A$3:$G$3000,7,FALSE),"---"))</f>
        <v>---</v>
      </c>
      <c r="H7" s="141">
        <f>IF(IFERROR(VLOOKUP(CONCATENATE($A7,H$2),Исходный!$A$3:$G$3000,7,FALSE),FALSE)=0,"-",IFERROR(VLOOKUP(CONCATENATE($A7,H$2),Исходный!$A$3:$G$3000,7,FALSE),"---"))</f>
        <v>8</v>
      </c>
      <c r="I7" s="141">
        <f>IF(IFERROR(VLOOKUP(CONCATENATE($A7,I$2),Исходный!$A$3:$G$3000,7,FALSE),FALSE)=0,"-",IFERROR(VLOOKUP(CONCATENATE($A7,I$2),Исходный!$A$3:$G$3000,7,FALSE),"---"))</f>
        <v>3</v>
      </c>
      <c r="J7" s="141" t="str">
        <f>IF(IFERROR(VLOOKUP(CONCATENATE($A7,J$2),Исходный!$A$3:$G$3000,7,FALSE),FALSE)=0,"-",IFERROR(VLOOKUP(CONCATENATE($A7,J$2),Исходный!$A$3:$G$3000,7,FALSE),"---"))</f>
        <v>---</v>
      </c>
      <c r="K7" s="141" t="str">
        <f>IF(IFERROR(VLOOKUP(CONCATENATE($A7,K$2),Исходный!$A$3:$G$3000,7,FALSE),FALSE)=0,"-",IFERROR(VLOOKUP(CONCATENATE($A7,K$2),Исходный!$A$3:$G$3000,7,FALSE),"---"))</f>
        <v>---</v>
      </c>
      <c r="L7" s="141">
        <f>IF(IFERROR(VLOOKUP(CONCATENATE($A7,L$2),Исходный!$A$3:$G$3000,7,FALSE),FALSE)=0,"-",IFERROR(VLOOKUP(CONCATENATE($A7,L$2),Исходный!$A$3:$G$3000,7,FALSE),"---"))</f>
        <v>10</v>
      </c>
      <c r="M7" s="141" t="str">
        <f>IF(IFERROR(VLOOKUP(CONCATENATE($A7,M$2),Исходный!$A$3:$G$3000,7,FALSE),FALSE)=0,"-",IFERROR(VLOOKUP(CONCATENATE($A7,M$2),Исходный!$A$3:$G$3000,7,FALSE),"---"))</f>
        <v>---</v>
      </c>
      <c r="N7" s="141" t="str">
        <f>IF(IFERROR(VLOOKUP(CONCATENATE($A7,N$2),Исходный!$A$3:$G$3000,7,FALSE),FALSE)=0,"-",IFERROR(VLOOKUP(CONCATENATE($A7,N$2),Исходный!$A$3:$G$3000,7,FALSE),"---"))</f>
        <v>---</v>
      </c>
      <c r="O7" s="141">
        <f>IF(IFERROR(VLOOKUP(CONCATENATE($A7,O$2),Исходный!$A$3:$G$3000,7,FALSE),FALSE)=0,"-",IFERROR(VLOOKUP(CONCATENATE($A7,O$2),Исходный!$A$3:$G$3000,7,FALSE),"---"))</f>
        <v>10</v>
      </c>
      <c r="P7" s="141">
        <f>IF(IFERROR(VLOOKUP(CONCATENATE($A7,P$2),Исходный!$A$3:$G$3000,7,FALSE),FALSE)=0,"-",IFERROR(VLOOKUP(CONCATENATE($A7,P$2),Исходный!$A$3:$G$3000,7,FALSE),"---"))</f>
        <v>7</v>
      </c>
      <c r="Q7" s="141" t="str">
        <f>IF(IFERROR(VLOOKUP(CONCATENATE($A7,Q$2),Исходный!$A$3:$G$3000,7,FALSE),FALSE)=0,"-",IFERROR(VLOOKUP(CONCATENATE($A7,Q$2),Исходный!$A$3:$G$3000,7,FALSE),"---"))</f>
        <v>---</v>
      </c>
      <c r="R7" s="141">
        <f>IF(IFERROR(VLOOKUP(CONCATENATE($A7,R$2),Исходный!$A$3:$G$3000,7,FALSE),FALSE)=0,"-",IFERROR(VLOOKUP(CONCATENATE($A7,R$2),Исходный!$A$3:$G$3000,7,FALSE),"---"))</f>
        <v>10</v>
      </c>
      <c r="S7" s="62">
        <f t="shared" si="0"/>
        <v>7</v>
      </c>
      <c r="T7" s="184">
        <f t="shared" si="1"/>
        <v>3</v>
      </c>
      <c r="U7" s="184">
        <f t="shared" si="2"/>
        <v>10</v>
      </c>
      <c r="V7" s="146">
        <f t="shared" si="7"/>
        <v>8.1428641430115309</v>
      </c>
      <c r="W7" s="146">
        <f t="shared" si="8"/>
        <v>8.8000070001543893</v>
      </c>
      <c r="X7" s="62">
        <f t="shared" si="9"/>
        <v>6</v>
      </c>
      <c r="Y7" s="146">
        <f t="shared" si="3"/>
        <v>6.4761904761904718</v>
      </c>
      <c r="Z7">
        <f t="shared" si="4"/>
        <v>26</v>
      </c>
      <c r="AA7">
        <f t="shared" si="5"/>
        <v>26</v>
      </c>
      <c r="AB7" t="str">
        <f t="shared" si="6"/>
        <v>Ванягин Александр Александрович</v>
      </c>
    </row>
    <row r="8" spans="1:28">
      <c r="A8" s="167">
        <f>классы!B426</f>
        <v>33</v>
      </c>
      <c r="B8" s="167" t="str">
        <f>классы!C426</f>
        <v>Батищев Сергей Николаевич</v>
      </c>
      <c r="C8" s="141" t="str">
        <f>IF(IFERROR(VLOOKUP(CONCATENATE($A8,C$2),Исходный!$A$3:$G$3000,7,FALSE),FALSE)=0,"-",IFERROR(VLOOKUP(CONCATENATE($A8,C$2),Исходный!$A$3:$G$3000,7,FALSE),"---"))</f>
        <v>---</v>
      </c>
      <c r="D8" s="141">
        <f>IF(IFERROR(VLOOKUP(CONCATENATE($A8,D$2),Исходный!$A$3:$G$3000,7,FALSE),FALSE)=0,"-",IFERROR(VLOOKUP(CONCATENATE($A8,D$2),Исходный!$A$3:$G$3000,7,FALSE),"---"))</f>
        <v>8</v>
      </c>
      <c r="E8" s="141" t="str">
        <f>IF(IFERROR(VLOOKUP(CONCATENATE($A8,E$2),Исходный!$A$3:$G$3000,7,FALSE),FALSE)=0,"-",IFERROR(VLOOKUP(CONCATENATE($A8,E$2),Исходный!$A$3:$G$3000,7,FALSE),"---"))</f>
        <v>---</v>
      </c>
      <c r="F8" s="141" t="str">
        <f>IF(IFERROR(VLOOKUP(CONCATENATE($A8,F$2),Исходный!$A$3:$G$3000,7,FALSE),FALSE)=0,"-",IFERROR(VLOOKUP(CONCATENATE($A8,F$2),Исходный!$A$3:$G$3000,7,FALSE),"---"))</f>
        <v>---</v>
      </c>
      <c r="G8" s="141">
        <f>IF(IFERROR(VLOOKUP(CONCATENATE($A8,G$2),Исходный!$A$3:$G$3000,7,FALSE),FALSE)=0,"-",IFERROR(VLOOKUP(CONCATENATE($A8,G$2),Исходный!$A$3:$G$3000,7,FALSE),"---"))</f>
        <v>8</v>
      </c>
      <c r="H8" s="141">
        <f>IF(IFERROR(VLOOKUP(CONCATENATE($A8,H$2),Исходный!$A$3:$G$3000,7,FALSE),FALSE)=0,"-",IFERROR(VLOOKUP(CONCATENATE($A8,H$2),Исходный!$A$3:$G$3000,7,FALSE),"---"))</f>
        <v>7</v>
      </c>
      <c r="I8" s="141">
        <f>IF(IFERROR(VLOOKUP(CONCATENATE($A8,I$2),Исходный!$A$3:$G$3000,7,FALSE),FALSE)=0,"-",IFERROR(VLOOKUP(CONCATENATE($A8,I$2),Исходный!$A$3:$G$3000,7,FALSE),"---"))</f>
        <v>2</v>
      </c>
      <c r="J8" s="141" t="str">
        <f>IF(IFERROR(VLOOKUP(CONCATENATE($A8,J$2),Исходный!$A$3:$G$3000,7,FALSE),FALSE)=0,"-",IFERROR(VLOOKUP(CONCATENATE($A8,J$2),Исходный!$A$3:$G$3000,7,FALSE),"---"))</f>
        <v>---</v>
      </c>
      <c r="K8" s="141" t="str">
        <f>IF(IFERROR(VLOOKUP(CONCATENATE($A8,K$2),Исходный!$A$3:$G$3000,7,FALSE),FALSE)=0,"-",IFERROR(VLOOKUP(CONCATENATE($A8,K$2),Исходный!$A$3:$G$3000,7,FALSE),"---"))</f>
        <v>---</v>
      </c>
      <c r="L8" s="141">
        <f>IF(IFERROR(VLOOKUP(CONCATENATE($A8,L$2),Исходный!$A$3:$G$3000,7,FALSE),FALSE)=0,"-",IFERROR(VLOOKUP(CONCATENATE($A8,L$2),Исходный!$A$3:$G$3000,7,FALSE),"---"))</f>
        <v>10</v>
      </c>
      <c r="M8" s="141">
        <f>IF(IFERROR(VLOOKUP(CONCATENATE($A8,M$2),Исходный!$A$3:$G$3000,7,FALSE),FALSE)=0,"-",IFERROR(VLOOKUP(CONCATENATE($A8,M$2),Исходный!$A$3:$G$3000,7,FALSE),"---"))</f>
        <v>8</v>
      </c>
      <c r="N8" s="141" t="str">
        <f>IF(IFERROR(VLOOKUP(CONCATENATE($A8,N$2),Исходный!$A$3:$G$3000,7,FALSE),FALSE)=0,"-",IFERROR(VLOOKUP(CONCATENATE($A8,N$2),Исходный!$A$3:$G$3000,7,FALSE),"---"))</f>
        <v>---</v>
      </c>
      <c r="O8" s="141">
        <f>IF(IFERROR(VLOOKUP(CONCATENATE($A8,O$2),Исходный!$A$3:$G$3000,7,FALSE),FALSE)=0,"-",IFERROR(VLOOKUP(CONCATENATE($A8,O$2),Исходный!$A$3:$G$3000,7,FALSE),"---"))</f>
        <v>7</v>
      </c>
      <c r="P8" s="141">
        <f>IF(IFERROR(VLOOKUP(CONCATENATE($A8,P$2),Исходный!$A$3:$G$3000,7,FALSE),FALSE)=0,"-",IFERROR(VLOOKUP(CONCATENATE($A8,P$2),Исходный!$A$3:$G$3000,7,FALSE),"---"))</f>
        <v>5</v>
      </c>
      <c r="Q8" s="141" t="str">
        <f>IF(IFERROR(VLOOKUP(CONCATENATE($A8,Q$2),Исходный!$A$3:$G$3000,7,FALSE),FALSE)=0,"-",IFERROR(VLOOKUP(CONCATENATE($A8,Q$2),Исходный!$A$3:$G$3000,7,FALSE),"---"))</f>
        <v>---</v>
      </c>
      <c r="R8" s="141">
        <f>IF(IFERROR(VLOOKUP(CONCATENATE($A8,R$2),Исходный!$A$3:$G$3000,7,FALSE),FALSE)=0,"-",IFERROR(VLOOKUP(CONCATENATE($A8,R$2),Исходный!$A$3:$G$3000,7,FALSE),"---"))</f>
        <v>7</v>
      </c>
      <c r="S8" s="62">
        <f t="shared" si="0"/>
        <v>9</v>
      </c>
      <c r="T8" s="184">
        <f t="shared" si="1"/>
        <v>2</v>
      </c>
      <c r="U8" s="184">
        <f t="shared" si="2"/>
        <v>10</v>
      </c>
      <c r="V8" s="146">
        <f t="shared" si="7"/>
        <v>6.8888978890845038</v>
      </c>
      <c r="W8" s="146">
        <f t="shared" si="8"/>
        <v>7.1428661430527578</v>
      </c>
      <c r="X8" s="62">
        <f t="shared" si="9"/>
        <v>10</v>
      </c>
      <c r="Y8" s="146">
        <f t="shared" si="3"/>
        <v>5.1111111111111143</v>
      </c>
      <c r="Z8">
        <f t="shared" si="4"/>
        <v>33</v>
      </c>
      <c r="AA8">
        <f t="shared" si="5"/>
        <v>33</v>
      </c>
      <c r="AB8" t="str">
        <f t="shared" si="6"/>
        <v>Батищев Сергей Николаевич</v>
      </c>
    </row>
    <row r="9" spans="1:28">
      <c r="A9" s="167">
        <f>классы!B427</f>
        <v>42</v>
      </c>
      <c r="B9" s="167" t="str">
        <f>классы!C427</f>
        <v>Василий Буз</v>
      </c>
      <c r="C9" s="141">
        <f>IF(IFERROR(VLOOKUP(CONCATENATE($A9,C$2),Исходный!$A$3:$G$3000,7,FALSE),FALSE)=0,"-",IFERROR(VLOOKUP(CONCATENATE($A9,C$2),Исходный!$A$3:$G$3000,7,FALSE),"---"))</f>
        <v>8</v>
      </c>
      <c r="D9" s="141">
        <f>IF(IFERROR(VLOOKUP(CONCATENATE($A9,D$2),Исходный!$A$3:$G$3000,7,FALSE),FALSE)=0,"-",IFERROR(VLOOKUP(CONCATENATE($A9,D$2),Исходный!$A$3:$G$3000,7,FALSE),"---"))</f>
        <v>11</v>
      </c>
      <c r="E9" s="141" t="str">
        <f>IF(IFERROR(VLOOKUP(CONCATENATE($A9,E$2),Исходный!$A$3:$G$3000,7,FALSE),FALSE)=0,"-",IFERROR(VLOOKUP(CONCATENATE($A9,E$2),Исходный!$A$3:$G$3000,7,FALSE),"---"))</f>
        <v>---</v>
      </c>
      <c r="F9" s="141" t="str">
        <f>IF(IFERROR(VLOOKUP(CONCATENATE($A9,F$2),Исходный!$A$3:$G$3000,7,FALSE),FALSE)=0,"-",IFERROR(VLOOKUP(CONCATENATE($A9,F$2),Исходный!$A$3:$G$3000,7,FALSE),"---"))</f>
        <v>---</v>
      </c>
      <c r="G9" s="141">
        <f>IF(IFERROR(VLOOKUP(CONCATENATE($A9,G$2),Исходный!$A$3:$G$3000,7,FALSE),FALSE)=0,"-",IFERROR(VLOOKUP(CONCATENATE($A9,G$2),Исходный!$A$3:$G$3000,7,FALSE),"---"))</f>
        <v>11</v>
      </c>
      <c r="H9" s="141">
        <f>IF(IFERROR(VLOOKUP(CONCATENATE($A9,H$2),Исходный!$A$3:$G$3000,7,FALSE),FALSE)=0,"-",IFERROR(VLOOKUP(CONCATENATE($A9,H$2),Исходный!$A$3:$G$3000,7,FALSE),"---"))</f>
        <v>11</v>
      </c>
      <c r="I9" s="141">
        <f>IF(IFERROR(VLOOKUP(CONCATENATE($A9,I$2),Исходный!$A$3:$G$3000,7,FALSE),FALSE)=0,"-",IFERROR(VLOOKUP(CONCATENATE($A9,I$2),Исходный!$A$3:$G$3000,7,FALSE),"---"))</f>
        <v>3</v>
      </c>
      <c r="J9" s="141" t="str">
        <f>IF(IFERROR(VLOOKUP(CONCATENATE($A9,J$2),Исходный!$A$3:$G$3000,7,FALSE),FALSE)=0,"-",IFERROR(VLOOKUP(CONCATENATE($A9,J$2),Исходный!$A$3:$G$3000,7,FALSE),"---"))</f>
        <v>---</v>
      </c>
      <c r="K9" s="141" t="str">
        <f>IF(IFERROR(VLOOKUP(CONCATENATE($A9,K$2),Исходный!$A$3:$G$3000,7,FALSE),FALSE)=0,"-",IFERROR(VLOOKUP(CONCATENATE($A9,K$2),Исходный!$A$3:$G$3000,7,FALSE),"---"))</f>
        <v>---</v>
      </c>
      <c r="L9" s="141">
        <f>IF(IFERROR(VLOOKUP(CONCATENATE($A9,L$2),Исходный!$A$3:$G$3000,7,FALSE),FALSE)=0,"-",IFERROR(VLOOKUP(CONCATENATE($A9,L$2),Исходный!$A$3:$G$3000,7,FALSE),"---"))</f>
        <v>12</v>
      </c>
      <c r="M9" s="141">
        <f>IF(IFERROR(VLOOKUP(CONCATENATE($A9,M$2),Исходный!$A$3:$G$3000,7,FALSE),FALSE)=0,"-",IFERROR(VLOOKUP(CONCATENATE($A9,M$2),Исходный!$A$3:$G$3000,7,FALSE),"---"))</f>
        <v>9</v>
      </c>
      <c r="N9" s="141" t="str">
        <f>IF(IFERROR(VLOOKUP(CONCATENATE($A9,N$2),Исходный!$A$3:$G$3000,7,FALSE),FALSE)=0,"-",IFERROR(VLOOKUP(CONCATENATE($A9,N$2),Исходный!$A$3:$G$3000,7,FALSE),"---"))</f>
        <v>---</v>
      </c>
      <c r="O9" s="141">
        <f>IF(IFERROR(VLOOKUP(CONCATENATE($A9,O$2),Исходный!$A$3:$G$3000,7,FALSE),FALSE)=0,"-",IFERROR(VLOOKUP(CONCATENATE($A9,O$2),Исходный!$A$3:$G$3000,7,FALSE),"---"))</f>
        <v>8</v>
      </c>
      <c r="P9" s="141">
        <f>IF(IFERROR(VLOOKUP(CONCATENATE($A9,P$2),Исходный!$A$3:$G$3000,7,FALSE),FALSE)=0,"-",IFERROR(VLOOKUP(CONCATENATE($A9,P$2),Исходный!$A$3:$G$3000,7,FALSE),"---"))</f>
        <v>6</v>
      </c>
      <c r="Q9" s="141" t="str">
        <f>IF(IFERROR(VLOOKUP(CONCATENATE($A9,Q$2),Исходный!$A$3:$G$3000,7,FALSE),FALSE)=0,"-",IFERROR(VLOOKUP(CONCATENATE($A9,Q$2),Исходный!$A$3:$G$3000,7,FALSE),"---"))</f>
        <v>---</v>
      </c>
      <c r="R9" s="141" t="str">
        <f>IF(IFERROR(VLOOKUP(CONCATENATE($A9,R$2),Исходный!$A$3:$G$3000,7,FALSE),FALSE)=0,"-",IFERROR(VLOOKUP(CONCATENATE($A9,R$2),Исходный!$A$3:$G$3000,7,FALSE),"---"))</f>
        <v>---</v>
      </c>
      <c r="S9" s="62">
        <f t="shared" si="0"/>
        <v>9</v>
      </c>
      <c r="T9" s="184">
        <f t="shared" si="1"/>
        <v>3</v>
      </c>
      <c r="U9" s="184">
        <f t="shared" si="2"/>
        <v>12</v>
      </c>
      <c r="V9" s="146">
        <f t="shared" si="7"/>
        <v>8.7777867778961856</v>
      </c>
      <c r="W9" s="146">
        <f t="shared" si="8"/>
        <v>9.1428661429755493</v>
      </c>
      <c r="X9" s="62">
        <f t="shared" si="9"/>
        <v>4</v>
      </c>
      <c r="Y9" s="146">
        <f t="shared" si="3"/>
        <v>8.4444444444444429</v>
      </c>
      <c r="Z9">
        <f t="shared" si="4"/>
        <v>42</v>
      </c>
      <c r="AA9">
        <f t="shared" si="5"/>
        <v>42</v>
      </c>
      <c r="AB9" t="str">
        <f t="shared" si="6"/>
        <v>Василий Буз</v>
      </c>
    </row>
    <row r="10" spans="1:28">
      <c r="A10" s="167">
        <f>классы!B428</f>
        <v>46</v>
      </c>
      <c r="B10" s="167" t="str">
        <f>классы!C428</f>
        <v>Симонова Елена Ивановна</v>
      </c>
      <c r="C10" s="141" t="str">
        <f>IF(IFERROR(VLOOKUP(CONCATENATE($A10,C$2),Исходный!$A$3:$G$3000,7,FALSE),FALSE)=0,"-",IFERROR(VLOOKUP(CONCATENATE($A10,C$2),Исходный!$A$3:$G$3000,7,FALSE),"---"))</f>
        <v>---</v>
      </c>
      <c r="D10" s="141">
        <f>IF(IFERROR(VLOOKUP(CONCATENATE($A10,D$2),Исходный!$A$3:$G$3000,7,FALSE),FALSE)=0,"-",IFERROR(VLOOKUP(CONCATENATE($A10,D$2),Исходный!$A$3:$G$3000,7,FALSE),"---"))</f>
        <v>9</v>
      </c>
      <c r="E10" s="141" t="str">
        <f>IF(IFERROR(VLOOKUP(CONCATENATE($A10,E$2),Исходный!$A$3:$G$3000,7,FALSE),FALSE)=0,"-",IFERROR(VLOOKUP(CONCATENATE($A10,E$2),Исходный!$A$3:$G$3000,7,FALSE),"---"))</f>
        <v>---</v>
      </c>
      <c r="F10" s="141" t="str">
        <f>IF(IFERROR(VLOOKUP(CONCATENATE($A10,F$2),Исходный!$A$3:$G$3000,7,FALSE),FALSE)=0,"-",IFERROR(VLOOKUP(CONCATENATE($A10,F$2),Исходный!$A$3:$G$3000,7,FALSE),"---"))</f>
        <v>---</v>
      </c>
      <c r="G10" s="141">
        <f>IF(IFERROR(VLOOKUP(CONCATENATE($A10,G$2),Исходный!$A$3:$G$3000,7,FALSE),FALSE)=0,"-",IFERROR(VLOOKUP(CONCATENATE($A10,G$2),Исходный!$A$3:$G$3000,7,FALSE),"---"))</f>
        <v>5</v>
      </c>
      <c r="H10" s="141">
        <f>IF(IFERROR(VLOOKUP(CONCATENATE($A10,H$2),Исходный!$A$3:$G$3000,7,FALSE),FALSE)=0,"-",IFERROR(VLOOKUP(CONCATENATE($A10,H$2),Исходный!$A$3:$G$3000,7,FALSE),"---"))</f>
        <v>7</v>
      </c>
      <c r="I10" s="141">
        <f>IF(IFERROR(VLOOKUP(CONCATENATE($A10,I$2),Исходный!$A$3:$G$3000,7,FALSE),FALSE)=0,"-",IFERROR(VLOOKUP(CONCATENATE($A10,I$2),Исходный!$A$3:$G$3000,7,FALSE),"---"))</f>
        <v>5</v>
      </c>
      <c r="J10" s="141" t="str">
        <f>IF(IFERROR(VLOOKUP(CONCATENATE($A10,J$2),Исходный!$A$3:$G$3000,7,FALSE),FALSE)=0,"-",IFERROR(VLOOKUP(CONCATENATE($A10,J$2),Исходный!$A$3:$G$3000,7,FALSE),"---"))</f>
        <v>---</v>
      </c>
      <c r="K10" s="141" t="str">
        <f>IF(IFERROR(VLOOKUP(CONCATENATE($A10,K$2),Исходный!$A$3:$G$3000,7,FALSE),FALSE)=0,"-",IFERROR(VLOOKUP(CONCATENATE($A10,K$2),Исходный!$A$3:$G$3000,7,FALSE),"---"))</f>
        <v>---</v>
      </c>
      <c r="L10" s="141" t="str">
        <f>IF(IFERROR(VLOOKUP(CONCATENATE($A10,L$2),Исходный!$A$3:$G$3000,7,FALSE),FALSE)=0,"-",IFERROR(VLOOKUP(CONCATENATE($A10,L$2),Исходный!$A$3:$G$3000,7,FALSE),"---"))</f>
        <v>---</v>
      </c>
      <c r="M10" s="141">
        <f>IF(IFERROR(VLOOKUP(CONCATENATE($A10,M$2),Исходный!$A$3:$G$3000,7,FALSE),FALSE)=0,"-",IFERROR(VLOOKUP(CONCATENATE($A10,M$2),Исходный!$A$3:$G$3000,7,FALSE),"---"))</f>
        <v>7</v>
      </c>
      <c r="N10" s="141" t="str">
        <f>IF(IFERROR(VLOOKUP(CONCATENATE($A10,N$2),Исходный!$A$3:$G$3000,7,FALSE),FALSE)=0,"-",IFERROR(VLOOKUP(CONCATENATE($A10,N$2),Исходный!$A$3:$G$3000,7,FALSE),"---"))</f>
        <v>---</v>
      </c>
      <c r="O10" s="141">
        <f>IF(IFERROR(VLOOKUP(CONCATENATE($A10,O$2),Исходный!$A$3:$G$3000,7,FALSE),FALSE)=0,"-",IFERROR(VLOOKUP(CONCATENATE($A10,O$2),Исходный!$A$3:$G$3000,7,FALSE),"---"))</f>
        <v>7</v>
      </c>
      <c r="P10" s="141">
        <f>IF(IFERROR(VLOOKUP(CONCATENATE($A10,P$2),Исходный!$A$3:$G$3000,7,FALSE),FALSE)=0,"-",IFERROR(VLOOKUP(CONCATENATE($A10,P$2),Исходный!$A$3:$G$3000,7,FALSE),"---"))</f>
        <v>5</v>
      </c>
      <c r="Q10" s="141" t="str">
        <f>IF(IFERROR(VLOOKUP(CONCATENATE($A10,Q$2),Исходный!$A$3:$G$3000,7,FALSE),FALSE)=0,"-",IFERROR(VLOOKUP(CONCATENATE($A10,Q$2),Исходный!$A$3:$G$3000,7,FALSE),"---"))</f>
        <v>---</v>
      </c>
      <c r="R10" s="141">
        <f>IF(IFERROR(VLOOKUP(CONCATENATE($A10,R$2),Исходный!$A$3:$G$3000,7,FALSE),FALSE)=0,"-",IFERROR(VLOOKUP(CONCATENATE($A10,R$2),Исходный!$A$3:$G$3000,7,FALSE),"---"))</f>
        <v>7</v>
      </c>
      <c r="S10" s="62">
        <f t="shared" si="0"/>
        <v>8</v>
      </c>
      <c r="T10" s="184">
        <f t="shared" si="1"/>
        <v>5</v>
      </c>
      <c r="U10" s="184">
        <f t="shared" si="2"/>
        <v>9</v>
      </c>
      <c r="V10" s="146">
        <f t="shared" si="7"/>
        <v>6.5000080004997507</v>
      </c>
      <c r="W10" s="146">
        <f t="shared" si="8"/>
        <v>6.3333413338330837</v>
      </c>
      <c r="X10" s="62">
        <f t="shared" si="9"/>
        <v>11</v>
      </c>
      <c r="Y10" s="146">
        <f t="shared" si="3"/>
        <v>2</v>
      </c>
      <c r="Z10">
        <f t="shared" si="4"/>
        <v>46</v>
      </c>
      <c r="AA10">
        <f t="shared" si="5"/>
        <v>46</v>
      </c>
      <c r="AB10" t="str">
        <f t="shared" si="6"/>
        <v>Симонова Елена Ивановна</v>
      </c>
    </row>
    <row r="11" spans="1:28">
      <c r="A11" s="167">
        <f>классы!B429</f>
        <v>56</v>
      </c>
      <c r="B11" s="167" t="str">
        <f>классы!C429</f>
        <v>Кондрашов Сергей</v>
      </c>
      <c r="C11" s="141">
        <f>IF(IFERROR(VLOOKUP(CONCATENATE($A11,C$2),Исходный!$A$3:$G$3000,7,FALSE),FALSE)=0,"-",IFERROR(VLOOKUP(CONCATENATE($A11,C$2),Исходный!$A$3:$G$3000,7,FALSE),"---"))</f>
        <v>6</v>
      </c>
      <c r="D11" s="141">
        <f>IF(IFERROR(VLOOKUP(CONCATENATE($A11,D$2),Исходный!$A$3:$G$3000,7,FALSE),FALSE)=0,"-",IFERROR(VLOOKUP(CONCATENATE($A11,D$2),Исходный!$A$3:$G$3000,7,FALSE),"---"))</f>
        <v>9</v>
      </c>
      <c r="E11" s="141" t="str">
        <f>IF(IFERROR(VLOOKUP(CONCATENATE($A11,E$2),Исходный!$A$3:$G$3000,7,FALSE),FALSE)=0,"-",IFERROR(VLOOKUP(CONCATENATE($A11,E$2),Исходный!$A$3:$G$3000,7,FALSE),"---"))</f>
        <v>---</v>
      </c>
      <c r="F11" s="141" t="str">
        <f>IF(IFERROR(VLOOKUP(CONCATENATE($A11,F$2),Исходный!$A$3:$G$3000,7,FALSE),FALSE)=0,"-",IFERROR(VLOOKUP(CONCATENATE($A11,F$2),Исходный!$A$3:$G$3000,7,FALSE),"---"))</f>
        <v>---</v>
      </c>
      <c r="G11" s="141">
        <f>IF(IFERROR(VLOOKUP(CONCATENATE($A11,G$2),Исходный!$A$3:$G$3000,7,FALSE),FALSE)=0,"-",IFERROR(VLOOKUP(CONCATENATE($A11,G$2),Исходный!$A$3:$G$3000,7,FALSE),"---"))</f>
        <v>9</v>
      </c>
      <c r="H11" s="141">
        <f>IF(IFERROR(VLOOKUP(CONCATENATE($A11,H$2),Исходный!$A$3:$G$3000,7,FALSE),FALSE)=0,"-",IFERROR(VLOOKUP(CONCATENATE($A11,H$2),Исходный!$A$3:$G$3000,7,FALSE),"---"))</f>
        <v>10</v>
      </c>
      <c r="I11" s="141">
        <f>IF(IFERROR(VLOOKUP(CONCATENATE($A11,I$2),Исходный!$A$3:$G$3000,7,FALSE),FALSE)=0,"-",IFERROR(VLOOKUP(CONCATENATE($A11,I$2),Исходный!$A$3:$G$3000,7,FALSE),"---"))</f>
        <v>3</v>
      </c>
      <c r="J11" s="141" t="str">
        <f>IF(IFERROR(VLOOKUP(CONCATENATE($A11,J$2),Исходный!$A$3:$G$3000,7,FALSE),FALSE)=0,"-",IFERROR(VLOOKUP(CONCATENATE($A11,J$2),Исходный!$A$3:$G$3000,7,FALSE),"---"))</f>
        <v>---</v>
      </c>
      <c r="K11" s="141" t="str">
        <f>IF(IFERROR(VLOOKUP(CONCATENATE($A11,K$2),Исходный!$A$3:$G$3000,7,FALSE),FALSE)=0,"-",IFERROR(VLOOKUP(CONCATENATE($A11,K$2),Исходный!$A$3:$G$3000,7,FALSE),"---"))</f>
        <v>---</v>
      </c>
      <c r="L11" s="141">
        <f>IF(IFERROR(VLOOKUP(CONCATENATE($A11,L$2),Исходный!$A$3:$G$3000,7,FALSE),FALSE)=0,"-",IFERROR(VLOOKUP(CONCATENATE($A11,L$2),Исходный!$A$3:$G$3000,7,FALSE),"---"))</f>
        <v>9</v>
      </c>
      <c r="M11" s="141">
        <f>IF(IFERROR(VLOOKUP(CONCATENATE($A11,M$2),Исходный!$A$3:$G$3000,7,FALSE),FALSE)=0,"-",IFERROR(VLOOKUP(CONCATENATE($A11,M$2),Исходный!$A$3:$G$3000,7,FALSE),"---"))</f>
        <v>7</v>
      </c>
      <c r="N11" s="141" t="str">
        <f>IF(IFERROR(VLOOKUP(CONCATENATE($A11,N$2),Исходный!$A$3:$G$3000,7,FALSE),FALSE)=0,"-",IFERROR(VLOOKUP(CONCATENATE($A11,N$2),Исходный!$A$3:$G$3000,7,FALSE),"---"))</f>
        <v>---</v>
      </c>
      <c r="O11" s="141">
        <f>IF(IFERROR(VLOOKUP(CONCATENATE($A11,O$2),Исходный!$A$3:$G$3000,7,FALSE),FALSE)=0,"-",IFERROR(VLOOKUP(CONCATENATE($A11,O$2),Исходный!$A$3:$G$3000,7,FALSE),"---"))</f>
        <v>7</v>
      </c>
      <c r="P11" s="141">
        <f>IF(IFERROR(VLOOKUP(CONCATENATE($A11,P$2),Исходный!$A$3:$G$3000,7,FALSE),FALSE)=0,"-",IFERROR(VLOOKUP(CONCATENATE($A11,P$2),Исходный!$A$3:$G$3000,7,FALSE),"---"))</f>
        <v>8</v>
      </c>
      <c r="Q11" s="141" t="str">
        <f>IF(IFERROR(VLOOKUP(CONCATENATE($A11,Q$2),Исходный!$A$3:$G$3000,7,FALSE),FALSE)=0,"-",IFERROR(VLOOKUP(CONCATENATE($A11,Q$2),Исходный!$A$3:$G$3000,7,FALSE),"---"))</f>
        <v>---</v>
      </c>
      <c r="R11" s="141" t="str">
        <f>IF(IFERROR(VLOOKUP(CONCATENATE($A11,R$2),Исходный!$A$3:$G$3000,7,FALSE),FALSE)=0,"-",IFERROR(VLOOKUP(CONCATENATE($A11,R$2),Исходный!$A$3:$G$3000,7,FALSE),"---"))</f>
        <v>---</v>
      </c>
      <c r="S11" s="62">
        <f t="shared" si="0"/>
        <v>9</v>
      </c>
      <c r="T11" s="184">
        <f t="shared" si="1"/>
        <v>3</v>
      </c>
      <c r="U11" s="184">
        <f t="shared" si="2"/>
        <v>10</v>
      </c>
      <c r="V11" s="146">
        <f t="shared" si="7"/>
        <v>7.5555645557763658</v>
      </c>
      <c r="W11" s="146">
        <f t="shared" si="8"/>
        <v>7.8571518573636672</v>
      </c>
      <c r="X11" s="62">
        <f t="shared" si="9"/>
        <v>7</v>
      </c>
      <c r="Y11" s="146">
        <f t="shared" si="3"/>
        <v>4.5277777777777715</v>
      </c>
      <c r="Z11">
        <f t="shared" si="4"/>
        <v>56</v>
      </c>
      <c r="AA11">
        <f t="shared" si="5"/>
        <v>56</v>
      </c>
      <c r="AB11" t="str">
        <f t="shared" si="6"/>
        <v>Кондрашов Сергей</v>
      </c>
    </row>
    <row r="12" spans="1:28">
      <c r="A12" s="167">
        <f>классы!B430</f>
        <v>60</v>
      </c>
      <c r="B12" s="167" t="str">
        <f>классы!C430</f>
        <v>Смирнов Андрей Юрьевич</v>
      </c>
      <c r="C12" s="141" t="str">
        <f>IF(IFERROR(VLOOKUP(CONCATENATE($A12,C$2),Исходный!$A$3:$G$3000,7,FALSE),FALSE)=0,"-",IFERROR(VLOOKUP(CONCATENATE($A12,C$2),Исходный!$A$3:$G$3000,7,FALSE),"---"))</f>
        <v>---</v>
      </c>
      <c r="D12" s="141">
        <f>IF(IFERROR(VLOOKUP(CONCATENATE($A12,D$2),Исходный!$A$3:$G$3000,7,FALSE),FALSE)=0,"-",IFERROR(VLOOKUP(CONCATENATE($A12,D$2),Исходный!$A$3:$G$3000,7,FALSE),"---"))</f>
        <v>8</v>
      </c>
      <c r="E12" s="141" t="str">
        <f>IF(IFERROR(VLOOKUP(CONCATENATE($A12,E$2),Исходный!$A$3:$G$3000,7,FALSE),FALSE)=0,"-",IFERROR(VLOOKUP(CONCATENATE($A12,E$2),Исходный!$A$3:$G$3000,7,FALSE),"---"))</f>
        <v>---</v>
      </c>
      <c r="F12" s="141" t="str">
        <f>IF(IFERROR(VLOOKUP(CONCATENATE($A12,F$2),Исходный!$A$3:$G$3000,7,FALSE),FALSE)=0,"-",IFERROR(VLOOKUP(CONCATENATE($A12,F$2),Исходный!$A$3:$G$3000,7,FALSE),"---"))</f>
        <v>---</v>
      </c>
      <c r="G12" s="141">
        <f>IF(IFERROR(VLOOKUP(CONCATENATE($A12,G$2),Исходный!$A$3:$G$3000,7,FALSE),FALSE)=0,"-",IFERROR(VLOOKUP(CONCATENATE($A12,G$2),Исходный!$A$3:$G$3000,7,FALSE),"---"))</f>
        <v>7</v>
      </c>
      <c r="H12" s="141">
        <f>IF(IFERROR(VLOOKUP(CONCATENATE($A12,H$2),Исходный!$A$3:$G$3000,7,FALSE),FALSE)=0,"-",IFERROR(VLOOKUP(CONCATENATE($A12,H$2),Исходный!$A$3:$G$3000,7,FALSE),"---"))</f>
        <v>5</v>
      </c>
      <c r="I12" s="141">
        <f>IF(IFERROR(VLOOKUP(CONCATENATE($A12,I$2),Исходный!$A$3:$G$3000,7,FALSE),FALSE)=0,"-",IFERROR(VLOOKUP(CONCATENATE($A12,I$2),Исходный!$A$3:$G$3000,7,FALSE),"---"))</f>
        <v>1</v>
      </c>
      <c r="J12" s="141" t="str">
        <f>IF(IFERROR(VLOOKUP(CONCATENATE($A12,J$2),Исходный!$A$3:$G$3000,7,FALSE),FALSE)=0,"-",IFERROR(VLOOKUP(CONCATENATE($A12,J$2),Исходный!$A$3:$G$3000,7,FALSE),"---"))</f>
        <v>---</v>
      </c>
      <c r="K12" s="141" t="str">
        <f>IF(IFERROR(VLOOKUP(CONCATENATE($A12,K$2),Исходный!$A$3:$G$3000,7,FALSE),FALSE)=0,"-",IFERROR(VLOOKUP(CONCATENATE($A12,K$2),Исходный!$A$3:$G$3000,7,FALSE),"---"))</f>
        <v>---</v>
      </c>
      <c r="L12" s="141">
        <f>IF(IFERROR(VLOOKUP(CONCATENATE($A12,L$2),Исходный!$A$3:$G$3000,7,FALSE),FALSE)=0,"-",IFERROR(VLOOKUP(CONCATENATE($A12,L$2),Исходный!$A$3:$G$3000,7,FALSE),"---"))</f>
        <v>6</v>
      </c>
      <c r="M12" s="141">
        <f>IF(IFERROR(VLOOKUP(CONCATENATE($A12,M$2),Исходный!$A$3:$G$3000,7,FALSE),FALSE)=0,"-",IFERROR(VLOOKUP(CONCATENATE($A12,M$2),Исходный!$A$3:$G$3000,7,FALSE),"---"))</f>
        <v>6</v>
      </c>
      <c r="N12" s="141" t="str">
        <f>IF(IFERROR(VLOOKUP(CONCATENATE($A12,N$2),Исходный!$A$3:$G$3000,7,FALSE),FALSE)=0,"-",IFERROR(VLOOKUP(CONCATENATE($A12,N$2),Исходный!$A$3:$G$3000,7,FALSE),"---"))</f>
        <v>---</v>
      </c>
      <c r="O12" s="141">
        <f>IF(IFERROR(VLOOKUP(CONCATENATE($A12,O$2),Исходный!$A$3:$G$3000,7,FALSE),FALSE)=0,"-",IFERROR(VLOOKUP(CONCATENATE($A12,O$2),Исходный!$A$3:$G$3000,7,FALSE),"---"))</f>
        <v>3</v>
      </c>
      <c r="P12" s="141">
        <f>IF(IFERROR(VLOOKUP(CONCATENATE($A12,P$2),Исходный!$A$3:$G$3000,7,FALSE),FALSE)=0,"-",IFERROR(VLOOKUP(CONCATENATE($A12,P$2),Исходный!$A$3:$G$3000,7,FALSE),"---"))</f>
        <v>7</v>
      </c>
      <c r="Q12" s="141" t="str">
        <f>IF(IFERROR(VLOOKUP(CONCATENATE($A12,Q$2),Исходный!$A$3:$G$3000,7,FALSE),FALSE)=0,"-",IFERROR(VLOOKUP(CONCATENATE($A12,Q$2),Исходный!$A$3:$G$3000,7,FALSE),"---"))</f>
        <v>---</v>
      </c>
      <c r="R12" s="141" t="str">
        <f>IF(IFERROR(VLOOKUP(CONCATENATE($A12,R$2),Исходный!$A$3:$G$3000,7,FALSE),FALSE)=0,"-",IFERROR(VLOOKUP(CONCATENATE($A12,R$2),Исходный!$A$3:$G$3000,7,FALSE),"---"))</f>
        <v>---</v>
      </c>
      <c r="S12" s="62">
        <f t="shared" si="0"/>
        <v>8</v>
      </c>
      <c r="T12" s="184">
        <f t="shared" si="1"/>
        <v>1</v>
      </c>
      <c r="U12" s="184">
        <f t="shared" si="2"/>
        <v>8</v>
      </c>
      <c r="V12" s="146">
        <f t="shared" si="7"/>
        <v>5.3750080001847849</v>
      </c>
      <c r="W12" s="146">
        <f t="shared" si="8"/>
        <v>5.6666746668514518</v>
      </c>
      <c r="X12" s="62">
        <f t="shared" si="9"/>
        <v>13</v>
      </c>
      <c r="Y12" s="146">
        <f t="shared" si="3"/>
        <v>5.4107142857142856</v>
      </c>
      <c r="Z12">
        <f t="shared" si="4"/>
        <v>60</v>
      </c>
      <c r="AA12">
        <f t="shared" si="5"/>
        <v>60</v>
      </c>
      <c r="AB12" t="str">
        <f t="shared" si="6"/>
        <v>Смирнов Андрей Юрьевич</v>
      </c>
    </row>
    <row r="13" spans="1:28">
      <c r="A13" s="167">
        <f>классы!B431</f>
        <v>61</v>
      </c>
      <c r="B13" s="167" t="str">
        <f>классы!C431</f>
        <v>Диденко Е.В.</v>
      </c>
      <c r="C13" s="141">
        <f>IF(IFERROR(VLOOKUP(CONCATENATE($A13,C$2),Исходный!$A$3:$G$3000,7,FALSE),FALSE)=0,"-",IFERROR(VLOOKUP(CONCATENATE($A13,C$2),Исходный!$A$3:$G$3000,7,FALSE),"---"))</f>
        <v>6</v>
      </c>
      <c r="D13" s="141">
        <f>IF(IFERROR(VLOOKUP(CONCATENATE($A13,D$2),Исходный!$A$3:$G$3000,7,FALSE),FALSE)=0,"-",IFERROR(VLOOKUP(CONCATENATE($A13,D$2),Исходный!$A$3:$G$3000,7,FALSE),"---"))</f>
        <v>6</v>
      </c>
      <c r="E13" s="141" t="str">
        <f>IF(IFERROR(VLOOKUP(CONCATENATE($A13,E$2),Исходный!$A$3:$G$3000,7,FALSE),FALSE)=0,"-",IFERROR(VLOOKUP(CONCATENATE($A13,E$2),Исходный!$A$3:$G$3000,7,FALSE),"---"))</f>
        <v>---</v>
      </c>
      <c r="F13" s="141" t="str">
        <f>IF(IFERROR(VLOOKUP(CONCATENATE($A13,F$2),Исходный!$A$3:$G$3000,7,FALSE),FALSE)=0,"-",IFERROR(VLOOKUP(CONCATENATE($A13,F$2),Исходный!$A$3:$G$3000,7,FALSE),"---"))</f>
        <v>---</v>
      </c>
      <c r="G13" s="141">
        <f>IF(IFERROR(VLOOKUP(CONCATENATE($A13,G$2),Исходный!$A$3:$G$3000,7,FALSE),FALSE)=0,"-",IFERROR(VLOOKUP(CONCATENATE($A13,G$2),Исходный!$A$3:$G$3000,7,FALSE),"---"))</f>
        <v>8</v>
      </c>
      <c r="H13" s="141">
        <f>IF(IFERROR(VLOOKUP(CONCATENATE($A13,H$2),Исходный!$A$3:$G$3000,7,FALSE),FALSE)=0,"-",IFERROR(VLOOKUP(CONCATENATE($A13,H$2),Исходный!$A$3:$G$3000,7,FALSE),"---"))</f>
        <v>6</v>
      </c>
      <c r="I13" s="141">
        <f>IF(IFERROR(VLOOKUP(CONCATENATE($A13,I$2),Исходный!$A$3:$G$3000,7,FALSE),FALSE)=0,"-",IFERROR(VLOOKUP(CONCATENATE($A13,I$2),Исходный!$A$3:$G$3000,7,FALSE),"---"))</f>
        <v>5</v>
      </c>
      <c r="J13" s="141" t="str">
        <f>IF(IFERROR(VLOOKUP(CONCATENATE($A13,J$2),Исходный!$A$3:$G$3000,7,FALSE),FALSE)=0,"-",IFERROR(VLOOKUP(CONCATENATE($A13,J$2),Исходный!$A$3:$G$3000,7,FALSE),"---"))</f>
        <v>---</v>
      </c>
      <c r="K13" s="141" t="str">
        <f>IF(IFERROR(VLOOKUP(CONCATENATE($A13,K$2),Исходный!$A$3:$G$3000,7,FALSE),FALSE)=0,"-",IFERROR(VLOOKUP(CONCATENATE($A13,K$2),Исходный!$A$3:$G$3000,7,FALSE),"---"))</f>
        <v>---</v>
      </c>
      <c r="L13" s="141">
        <f>IF(IFERROR(VLOOKUP(CONCATENATE($A13,L$2),Исходный!$A$3:$G$3000,7,FALSE),FALSE)=0,"-",IFERROR(VLOOKUP(CONCATENATE($A13,L$2),Исходный!$A$3:$G$3000,7,FALSE),"---"))</f>
        <v>8</v>
      </c>
      <c r="M13" s="141">
        <f>IF(IFERROR(VLOOKUP(CONCATENATE($A13,M$2),Исходный!$A$3:$G$3000,7,FALSE),FALSE)=0,"-",IFERROR(VLOOKUP(CONCATENATE($A13,M$2),Исходный!$A$3:$G$3000,7,FALSE),"---"))</f>
        <v>4</v>
      </c>
      <c r="N13" s="141" t="str">
        <f>IF(IFERROR(VLOOKUP(CONCATENATE($A13,N$2),Исходный!$A$3:$G$3000,7,FALSE),FALSE)=0,"-",IFERROR(VLOOKUP(CONCATENATE($A13,N$2),Исходный!$A$3:$G$3000,7,FALSE),"---"))</f>
        <v>---</v>
      </c>
      <c r="O13" s="141">
        <f>IF(IFERROR(VLOOKUP(CONCATENATE($A13,O$2),Исходный!$A$3:$G$3000,7,FALSE),FALSE)=0,"-",IFERROR(VLOOKUP(CONCATENATE($A13,O$2),Исходный!$A$3:$G$3000,7,FALSE),"---"))</f>
        <v>5</v>
      </c>
      <c r="P13" s="141">
        <f>IF(IFERROR(VLOOKUP(CONCATENATE($A13,P$2),Исходный!$A$3:$G$3000,7,FALSE),FALSE)=0,"-",IFERROR(VLOOKUP(CONCATENATE($A13,P$2),Исходный!$A$3:$G$3000,7,FALSE),"---"))</f>
        <v>7</v>
      </c>
      <c r="Q13" s="141" t="str">
        <f>IF(IFERROR(VLOOKUP(CONCATENATE($A13,Q$2),Исходный!$A$3:$G$3000,7,FALSE),FALSE)=0,"-",IFERROR(VLOOKUP(CONCATENATE($A13,Q$2),Исходный!$A$3:$G$3000,7,FALSE),"---"))</f>
        <v>---</v>
      </c>
      <c r="R13" s="141" t="str">
        <f>IF(IFERROR(VLOOKUP(CONCATENATE($A13,R$2),Исходный!$A$3:$G$3000,7,FALSE),FALSE)=0,"-",IFERROR(VLOOKUP(CONCATENATE($A13,R$2),Исходный!$A$3:$G$3000,7,FALSE),"---"))</f>
        <v>---</v>
      </c>
      <c r="S13" s="62">
        <f t="shared" si="0"/>
        <v>9</v>
      </c>
      <c r="T13" s="184">
        <f t="shared" si="1"/>
        <v>4</v>
      </c>
      <c r="U13" s="184">
        <f t="shared" si="2"/>
        <v>8</v>
      </c>
      <c r="V13" s="146">
        <f t="shared" si="7"/>
        <v>6.1111201116481357</v>
      </c>
      <c r="W13" s="146">
        <f t="shared" si="8"/>
        <v>6.1428661433941683</v>
      </c>
      <c r="X13" s="62">
        <f t="shared" si="9"/>
        <v>12</v>
      </c>
      <c r="Y13" s="146">
        <f t="shared" si="3"/>
        <v>1.8611111111111143</v>
      </c>
      <c r="Z13">
        <f t="shared" si="4"/>
        <v>61</v>
      </c>
      <c r="AA13">
        <f t="shared" si="5"/>
        <v>61</v>
      </c>
      <c r="AB13" t="str">
        <f t="shared" si="6"/>
        <v>Диденко Е.В.</v>
      </c>
    </row>
    <row r="14" spans="1:28">
      <c r="A14" s="167">
        <f>классы!B432</f>
        <v>67</v>
      </c>
      <c r="B14" s="167" t="str">
        <f>классы!C432</f>
        <v>Канищев Евгений Алексеевич</v>
      </c>
      <c r="C14" s="141" t="str">
        <f>IF(IFERROR(VLOOKUP(CONCATENATE($A14,C$2),Исходный!$A$3:$G$3000,7,FALSE),FALSE)=0,"-",IFERROR(VLOOKUP(CONCATENATE($A14,C$2),Исходный!$A$3:$G$3000,7,FALSE),"---"))</f>
        <v>---</v>
      </c>
      <c r="D14" s="141">
        <f>IF(IFERROR(VLOOKUP(CONCATENATE($A14,D$2),Исходный!$A$3:$G$3000,7,FALSE),FALSE)=0,"-",IFERROR(VLOOKUP(CONCATENATE($A14,D$2),Исходный!$A$3:$G$3000,7,FALSE),"---"))</f>
        <v>9</v>
      </c>
      <c r="E14" s="141" t="str">
        <f>IF(IFERROR(VLOOKUP(CONCATENATE($A14,E$2),Исходный!$A$3:$G$3000,7,FALSE),FALSE)=0,"-",IFERROR(VLOOKUP(CONCATENATE($A14,E$2),Исходный!$A$3:$G$3000,7,FALSE),"---"))</f>
        <v>---</v>
      </c>
      <c r="F14" s="141" t="str">
        <f>IF(IFERROR(VLOOKUP(CONCATENATE($A14,F$2),Исходный!$A$3:$G$3000,7,FALSE),FALSE)=0,"-",IFERROR(VLOOKUP(CONCATENATE($A14,F$2),Исходный!$A$3:$G$3000,7,FALSE),"---"))</f>
        <v>---</v>
      </c>
      <c r="G14" s="141">
        <f>IF(IFERROR(VLOOKUP(CONCATENATE($A14,G$2),Исходный!$A$3:$G$3000,7,FALSE),FALSE)=0,"-",IFERROR(VLOOKUP(CONCATENATE($A14,G$2),Исходный!$A$3:$G$3000,7,FALSE),"---"))</f>
        <v>9</v>
      </c>
      <c r="H14" s="141">
        <f>IF(IFERROR(VLOOKUP(CONCATENATE($A14,H$2),Исходный!$A$3:$G$3000,7,FALSE),FALSE)=0,"-",IFERROR(VLOOKUP(CONCATENATE($A14,H$2),Исходный!$A$3:$G$3000,7,FALSE),"---"))</f>
        <v>10</v>
      </c>
      <c r="I14" s="141">
        <f>IF(IFERROR(VLOOKUP(CONCATENATE($A14,I$2),Исходный!$A$3:$G$3000,7,FALSE),FALSE)=0,"-",IFERROR(VLOOKUP(CONCATENATE($A14,I$2),Исходный!$A$3:$G$3000,7,FALSE),"---"))</f>
        <v>4</v>
      </c>
      <c r="J14" s="141" t="str">
        <f>IF(IFERROR(VLOOKUP(CONCATENATE($A14,J$2),Исходный!$A$3:$G$3000,7,FALSE),FALSE)=0,"-",IFERROR(VLOOKUP(CONCATENATE($A14,J$2),Исходный!$A$3:$G$3000,7,FALSE),"---"))</f>
        <v>---</v>
      </c>
      <c r="K14" s="141" t="str">
        <f>IF(IFERROR(VLOOKUP(CONCATENATE($A14,K$2),Исходный!$A$3:$G$3000,7,FALSE),FALSE)=0,"-",IFERROR(VLOOKUP(CONCATENATE($A14,K$2),Исходный!$A$3:$G$3000,7,FALSE),"---"))</f>
        <v>---</v>
      </c>
      <c r="L14" s="141">
        <f>IF(IFERROR(VLOOKUP(CONCATENATE($A14,L$2),Исходный!$A$3:$G$3000,7,FALSE),FALSE)=0,"-",IFERROR(VLOOKUP(CONCATENATE($A14,L$2),Исходный!$A$3:$G$3000,7,FALSE),"---"))</f>
        <v>4</v>
      </c>
      <c r="M14" s="141">
        <f>IF(IFERROR(VLOOKUP(CONCATENATE($A14,M$2),Исходный!$A$3:$G$3000,7,FALSE),FALSE)=0,"-",IFERROR(VLOOKUP(CONCATENATE($A14,M$2),Исходный!$A$3:$G$3000,7,FALSE),"---"))</f>
        <v>8</v>
      </c>
      <c r="N14" s="141" t="str">
        <f>IF(IFERROR(VLOOKUP(CONCATENATE($A14,N$2),Исходный!$A$3:$G$3000,7,FALSE),FALSE)=0,"-",IFERROR(VLOOKUP(CONCATENATE($A14,N$2),Исходный!$A$3:$G$3000,7,FALSE),"---"))</f>
        <v>---</v>
      </c>
      <c r="O14" s="141">
        <f>IF(IFERROR(VLOOKUP(CONCATENATE($A14,O$2),Исходный!$A$3:$G$3000,7,FALSE),FALSE)=0,"-",IFERROR(VLOOKUP(CONCATENATE($A14,O$2),Исходный!$A$3:$G$3000,7,FALSE),"---"))</f>
        <v>12</v>
      </c>
      <c r="P14" s="141">
        <f>IF(IFERROR(VLOOKUP(CONCATENATE($A14,P$2),Исходный!$A$3:$G$3000,7,FALSE),FALSE)=0,"-",IFERROR(VLOOKUP(CONCATENATE($A14,P$2),Исходный!$A$3:$G$3000,7,FALSE),"---"))</f>
        <v>5</v>
      </c>
      <c r="Q14" s="141" t="str">
        <f>IF(IFERROR(VLOOKUP(CONCATENATE($A14,Q$2),Исходный!$A$3:$G$3000,7,FALSE),FALSE)=0,"-",IFERROR(VLOOKUP(CONCATENATE($A14,Q$2),Исходный!$A$3:$G$3000,7,FALSE),"---"))</f>
        <v>---</v>
      </c>
      <c r="R14" s="141" t="str">
        <f>IF(IFERROR(VLOOKUP(CONCATENATE($A14,R$2),Исходный!$A$3:$G$3000,7,FALSE),FALSE)=0,"-",IFERROR(VLOOKUP(CONCATENATE($A14,R$2),Исходный!$A$3:$G$3000,7,FALSE),"---"))</f>
        <v>---</v>
      </c>
      <c r="S14" s="62">
        <f t="shared" si="0"/>
        <v>8</v>
      </c>
      <c r="T14" s="184">
        <f t="shared" si="1"/>
        <v>4</v>
      </c>
      <c r="U14" s="184">
        <f t="shared" si="2"/>
        <v>12</v>
      </c>
      <c r="V14" s="146">
        <f t="shared" si="7"/>
        <v>7.6250080001131186</v>
      </c>
      <c r="W14" s="146">
        <f t="shared" si="8"/>
        <v>7.5000080001131186</v>
      </c>
      <c r="X14" s="62">
        <f t="shared" si="9"/>
        <v>9</v>
      </c>
      <c r="Y14" s="146">
        <f t="shared" si="3"/>
        <v>8.8392857142857135</v>
      </c>
      <c r="Z14">
        <f t="shared" si="4"/>
        <v>67</v>
      </c>
      <c r="AA14">
        <f t="shared" si="5"/>
        <v>67</v>
      </c>
      <c r="AB14" t="str">
        <f t="shared" si="6"/>
        <v>Канищев Евгений Алексеевич</v>
      </c>
    </row>
    <row r="15" spans="1:28">
      <c r="A15" s="167">
        <f>классы!B433</f>
        <v>75</v>
      </c>
      <c r="B15" s="167" t="str">
        <f>классы!C433</f>
        <v>Светлана Чернецова</v>
      </c>
      <c r="C15" s="141">
        <f>IF(IFERROR(VLOOKUP(CONCATENATE($A15,C$2),Исходный!$A$3:$G$3000,7,FALSE),FALSE)=0,"-",IFERROR(VLOOKUP(CONCATENATE($A15,C$2),Исходный!$A$3:$G$3000,7,FALSE),"---"))</f>
        <v>7</v>
      </c>
      <c r="D15" s="141">
        <f>IF(IFERROR(VLOOKUP(CONCATENATE($A15,D$2),Исходный!$A$3:$G$3000,7,FALSE),FALSE)=0,"-",IFERROR(VLOOKUP(CONCATENATE($A15,D$2),Исходный!$A$3:$G$3000,7,FALSE),"---"))</f>
        <v>9</v>
      </c>
      <c r="E15" s="141" t="str">
        <f>IF(IFERROR(VLOOKUP(CONCATENATE($A15,E$2),Исходный!$A$3:$G$3000,7,FALSE),FALSE)=0,"-",IFERROR(VLOOKUP(CONCATENATE($A15,E$2),Исходный!$A$3:$G$3000,7,FALSE),"---"))</f>
        <v>---</v>
      </c>
      <c r="F15" s="141" t="str">
        <f>IF(IFERROR(VLOOKUP(CONCATENATE($A15,F$2),Исходный!$A$3:$G$3000,7,FALSE),FALSE)=0,"-",IFERROR(VLOOKUP(CONCATENATE($A15,F$2),Исходный!$A$3:$G$3000,7,FALSE),"---"))</f>
        <v>---</v>
      </c>
      <c r="G15" s="141">
        <f>IF(IFERROR(VLOOKUP(CONCATENATE($A15,G$2),Исходный!$A$3:$G$3000,7,FALSE),FALSE)=0,"-",IFERROR(VLOOKUP(CONCATENATE($A15,G$2),Исходный!$A$3:$G$3000,7,FALSE),"---"))</f>
        <v>7</v>
      </c>
      <c r="H15" s="141" t="str">
        <f>IF(IFERROR(VLOOKUP(CONCATENATE($A15,H$2),Исходный!$A$3:$G$3000,7,FALSE),FALSE)=0,"-",IFERROR(VLOOKUP(CONCATENATE($A15,H$2),Исходный!$A$3:$G$3000,7,FALSE),"---"))</f>
        <v>---</v>
      </c>
      <c r="I15" s="141">
        <f>IF(IFERROR(VLOOKUP(CONCATENATE($A15,I$2),Исходный!$A$3:$G$3000,7,FALSE),FALSE)=0,"-",IFERROR(VLOOKUP(CONCATENATE($A15,I$2),Исходный!$A$3:$G$3000,7,FALSE),"---"))</f>
        <v>2</v>
      </c>
      <c r="J15" s="141" t="str">
        <f>IF(IFERROR(VLOOKUP(CONCATENATE($A15,J$2),Исходный!$A$3:$G$3000,7,FALSE),FALSE)=0,"-",IFERROR(VLOOKUP(CONCATENATE($A15,J$2),Исходный!$A$3:$G$3000,7,FALSE),"---"))</f>
        <v>---</v>
      </c>
      <c r="K15" s="141" t="str">
        <f>IF(IFERROR(VLOOKUP(CONCATENATE($A15,K$2),Исходный!$A$3:$G$3000,7,FALSE),FALSE)=0,"-",IFERROR(VLOOKUP(CONCATENATE($A15,K$2),Исходный!$A$3:$G$3000,7,FALSE),"---"))</f>
        <v>---</v>
      </c>
      <c r="L15" s="141">
        <f>IF(IFERROR(VLOOKUP(CONCATENATE($A15,L$2),Исходный!$A$3:$G$3000,7,FALSE),FALSE)=0,"-",IFERROR(VLOOKUP(CONCATENATE($A15,L$2),Исходный!$A$3:$G$3000,7,FALSE),"---"))</f>
        <v>10</v>
      </c>
      <c r="M15" s="141">
        <f>IF(IFERROR(VLOOKUP(CONCATENATE($A15,M$2),Исходный!$A$3:$G$3000,7,FALSE),FALSE)=0,"-",IFERROR(VLOOKUP(CONCATENATE($A15,M$2),Исходный!$A$3:$G$3000,7,FALSE),"---"))</f>
        <v>8</v>
      </c>
      <c r="N15" s="141" t="str">
        <f>IF(IFERROR(VLOOKUP(CONCATENATE($A15,N$2),Исходный!$A$3:$G$3000,7,FALSE),FALSE)=0,"-",IFERROR(VLOOKUP(CONCATENATE($A15,N$2),Исходный!$A$3:$G$3000,7,FALSE),"---"))</f>
        <v>---</v>
      </c>
      <c r="O15" s="141">
        <f>IF(IFERROR(VLOOKUP(CONCATENATE($A15,O$2),Исходный!$A$3:$G$3000,7,FALSE),FALSE)=0,"-",IFERROR(VLOOKUP(CONCATENATE($A15,O$2),Исходный!$A$3:$G$3000,7,FALSE),"---"))</f>
        <v>9</v>
      </c>
      <c r="P15" s="141">
        <f>IF(IFERROR(VLOOKUP(CONCATENATE($A15,P$2),Исходный!$A$3:$G$3000,7,FALSE),FALSE)=0,"-",IFERROR(VLOOKUP(CONCATENATE($A15,P$2),Исходный!$A$3:$G$3000,7,FALSE),"---"))</f>
        <v>5</v>
      </c>
      <c r="Q15" s="141" t="str">
        <f>IF(IFERROR(VLOOKUP(CONCATENATE($A15,Q$2),Исходный!$A$3:$G$3000,7,FALSE),FALSE)=0,"-",IFERROR(VLOOKUP(CONCATENATE($A15,Q$2),Исходный!$A$3:$G$3000,7,FALSE),"---"))</f>
        <v>---</v>
      </c>
      <c r="R15" s="141">
        <f>IF(IFERROR(VLOOKUP(CONCATENATE($A15,R$2),Исходный!$A$3:$G$3000,7,FALSE),FALSE)=0,"-",IFERROR(VLOOKUP(CONCATENATE($A15,R$2),Исходный!$A$3:$G$3000,7,FALSE),"---"))</f>
        <v>9</v>
      </c>
      <c r="S15" s="62">
        <f t="shared" si="0"/>
        <v>9</v>
      </c>
      <c r="T15" s="184">
        <f t="shared" si="1"/>
        <v>2</v>
      </c>
      <c r="U15" s="184">
        <f t="shared" si="2"/>
        <v>10</v>
      </c>
      <c r="V15" s="146">
        <f t="shared" si="7"/>
        <v>7.3333423334933077</v>
      </c>
      <c r="W15" s="146">
        <f t="shared" si="8"/>
        <v>7.714294714445689</v>
      </c>
      <c r="X15" s="62">
        <f t="shared" si="9"/>
        <v>8</v>
      </c>
      <c r="Y15" s="146">
        <f t="shared" si="3"/>
        <v>6.25</v>
      </c>
      <c r="Z15">
        <f t="shared" si="4"/>
        <v>75</v>
      </c>
      <c r="AA15">
        <f t="shared" si="5"/>
        <v>75</v>
      </c>
      <c r="AB15" t="str">
        <f t="shared" si="6"/>
        <v>Светлана Чернецова</v>
      </c>
    </row>
    <row r="16" spans="1:28">
      <c r="A16" s="167">
        <f>классы!B434</f>
        <v>76</v>
      </c>
      <c r="B16" s="167" t="str">
        <f>классы!C434</f>
        <v>Лубяная Екатерина Валерьевна</v>
      </c>
      <c r="C16" s="141" t="str">
        <f>IF(IFERROR(VLOOKUP(CONCATENATE($A16,C$2),Исходный!$A$3:$G$3000,7,FALSE),FALSE)=0,"-",IFERROR(VLOOKUP(CONCATENATE($A16,C$2),Исходный!$A$3:$G$3000,7,FALSE),"---"))</f>
        <v>---</v>
      </c>
      <c r="D16" s="141" t="str">
        <f>IF(IFERROR(VLOOKUP(CONCATENATE($A16,D$2),Исходный!$A$3:$G$3000,7,FALSE),FALSE)=0,"-",IFERROR(VLOOKUP(CONCATENATE($A16,D$2),Исходный!$A$3:$G$3000,7,FALSE),"---"))</f>
        <v>---</v>
      </c>
      <c r="E16" s="141" t="str">
        <f>IF(IFERROR(VLOOKUP(CONCATENATE($A16,E$2),Исходный!$A$3:$G$3000,7,FALSE),FALSE)=0,"-",IFERROR(VLOOKUP(CONCATENATE($A16,E$2),Исходный!$A$3:$G$3000,7,FALSE),"---"))</f>
        <v>---</v>
      </c>
      <c r="F16" s="141" t="str">
        <f>IF(IFERROR(VLOOKUP(CONCATENATE($A16,F$2),Исходный!$A$3:$G$3000,7,FALSE),FALSE)=0,"-",IFERROR(VLOOKUP(CONCATENATE($A16,F$2),Исходный!$A$3:$G$3000,7,FALSE),"---"))</f>
        <v>---</v>
      </c>
      <c r="G16" s="141" t="str">
        <f>IF(IFERROR(VLOOKUP(CONCATENATE($A16,G$2),Исходный!$A$3:$G$3000,7,FALSE),FALSE)=0,"-",IFERROR(VLOOKUP(CONCATENATE($A16,G$2),Исходный!$A$3:$G$3000,7,FALSE),"---"))</f>
        <v>---</v>
      </c>
      <c r="H16" s="141" t="str">
        <f>IF(IFERROR(VLOOKUP(CONCATENATE($A16,H$2),Исходный!$A$3:$G$3000,7,FALSE),FALSE)=0,"-",IFERROR(VLOOKUP(CONCATENATE($A16,H$2),Исходный!$A$3:$G$3000,7,FALSE),"---"))</f>
        <v>---</v>
      </c>
      <c r="I16" s="141" t="str">
        <f>IF(IFERROR(VLOOKUP(CONCATENATE($A16,I$2),Исходный!$A$3:$G$3000,7,FALSE),FALSE)=0,"-",IFERROR(VLOOKUP(CONCATENATE($A16,I$2),Исходный!$A$3:$G$3000,7,FALSE),"---"))</f>
        <v>---</v>
      </c>
      <c r="J16" s="141" t="str">
        <f>IF(IFERROR(VLOOKUP(CONCATENATE($A16,J$2),Исходный!$A$3:$G$3000,7,FALSE),FALSE)=0,"-",IFERROR(VLOOKUP(CONCATENATE($A16,J$2),Исходный!$A$3:$G$3000,7,FALSE),"---"))</f>
        <v>---</v>
      </c>
      <c r="K16" s="141" t="str">
        <f>IF(IFERROR(VLOOKUP(CONCATENATE($A16,K$2),Исходный!$A$3:$G$3000,7,FALSE),FALSE)=0,"-",IFERROR(VLOOKUP(CONCATENATE($A16,K$2),Исходный!$A$3:$G$3000,7,FALSE),"---"))</f>
        <v>---</v>
      </c>
      <c r="L16" s="141" t="str">
        <f>IF(IFERROR(VLOOKUP(CONCATENATE($A16,L$2),Исходный!$A$3:$G$3000,7,FALSE),FALSE)=0,"-",IFERROR(VLOOKUP(CONCATENATE($A16,L$2),Исходный!$A$3:$G$3000,7,FALSE),"---"))</f>
        <v>---</v>
      </c>
      <c r="M16" s="141" t="str">
        <f>IF(IFERROR(VLOOKUP(CONCATENATE($A16,M$2),Исходный!$A$3:$G$3000,7,FALSE),FALSE)=0,"-",IFERROR(VLOOKUP(CONCATENATE($A16,M$2),Исходный!$A$3:$G$3000,7,FALSE),"---"))</f>
        <v>---</v>
      </c>
      <c r="N16" s="141" t="str">
        <f>IF(IFERROR(VLOOKUP(CONCATENATE($A16,N$2),Исходный!$A$3:$G$3000,7,FALSE),FALSE)=0,"-",IFERROR(VLOOKUP(CONCATENATE($A16,N$2),Исходный!$A$3:$G$3000,7,FALSE),"---"))</f>
        <v>---</v>
      </c>
      <c r="O16" s="141" t="str">
        <f>IF(IFERROR(VLOOKUP(CONCATENATE($A16,O$2),Исходный!$A$3:$G$3000,7,FALSE),FALSE)=0,"-",IFERROR(VLOOKUP(CONCATENATE($A16,O$2),Исходный!$A$3:$G$3000,7,FALSE),"---"))</f>
        <v>---</v>
      </c>
      <c r="P16" s="141" t="str">
        <f>IF(IFERROR(VLOOKUP(CONCATENATE($A16,P$2),Исходный!$A$3:$G$3000,7,FALSE),FALSE)=0,"-",IFERROR(VLOOKUP(CONCATENATE($A16,P$2),Исходный!$A$3:$G$3000,7,FALSE),"---"))</f>
        <v>---</v>
      </c>
      <c r="Q16" s="141" t="str">
        <f>IF(IFERROR(VLOOKUP(CONCATENATE($A16,Q$2),Исходный!$A$3:$G$3000,7,FALSE),FALSE)=0,"-",IFERROR(VLOOKUP(CONCATENATE($A16,Q$2),Исходный!$A$3:$G$3000,7,FALSE),"---"))</f>
        <v>---</v>
      </c>
      <c r="R16" s="141" t="str">
        <f>IF(IFERROR(VLOOKUP(CONCATENATE($A16,R$2),Исходный!$A$3:$G$3000,7,FALSE),FALSE)=0,"-",IFERROR(VLOOKUP(CONCATENATE($A16,R$2),Исходный!$A$3:$G$3000,7,FALSE),"---"))</f>
        <v>---</v>
      </c>
      <c r="S16" s="62">
        <f t="shared" si="0"/>
        <v>0</v>
      </c>
      <c r="T16" s="184">
        <f t="shared" si="1"/>
        <v>0</v>
      </c>
      <c r="U16" s="184">
        <f t="shared" si="2"/>
        <v>0</v>
      </c>
      <c r="V16" s="146" t="str">
        <f t="shared" si="7"/>
        <v>-</v>
      </c>
      <c r="W16" s="146" t="str">
        <f t="shared" si="8"/>
        <v>-</v>
      </c>
      <c r="X16" s="62" t="str">
        <f t="shared" si="9"/>
        <v>-</v>
      </c>
      <c r="Y16" s="146" t="str">
        <f t="shared" si="3"/>
        <v>0</v>
      </c>
      <c r="Z16">
        <f t="shared" si="4"/>
        <v>76</v>
      </c>
      <c r="AA16">
        <f t="shared" si="5"/>
        <v>76</v>
      </c>
      <c r="AB16" t="str">
        <f t="shared" si="6"/>
        <v>Лубяная Екатерина Валерьевна</v>
      </c>
    </row>
    <row r="17" spans="1:28">
      <c r="A17" s="167">
        <f>классы!B435</f>
        <v>77</v>
      </c>
      <c r="B17" s="167" t="str">
        <f>классы!C435</f>
        <v>Егор Валерьевич Ковальчук</v>
      </c>
      <c r="C17" s="141" t="str">
        <f>IF(IFERROR(VLOOKUP(CONCATENATE($A17,C$2),Исходный!$A$3:$G$3000,7,FALSE),FALSE)=0,"-",IFERROR(VLOOKUP(CONCATENATE($A17,C$2),Исходный!$A$3:$G$3000,7,FALSE),"---"))</f>
        <v>---</v>
      </c>
      <c r="D17" s="141" t="str">
        <f>IF(IFERROR(VLOOKUP(CONCATENATE($A17,D$2),Исходный!$A$3:$G$3000,7,FALSE),FALSE)=0,"-",IFERROR(VLOOKUP(CONCATENATE($A17,D$2),Исходный!$A$3:$G$3000,7,FALSE),"---"))</f>
        <v>---</v>
      </c>
      <c r="E17" s="141" t="str">
        <f>IF(IFERROR(VLOOKUP(CONCATENATE($A17,E$2),Исходный!$A$3:$G$3000,7,FALSE),FALSE)=0,"-",IFERROR(VLOOKUP(CONCATENATE($A17,E$2),Исходный!$A$3:$G$3000,7,FALSE),"---"))</f>
        <v>---</v>
      </c>
      <c r="F17" s="141" t="str">
        <f>IF(IFERROR(VLOOKUP(CONCATENATE($A17,F$2),Исходный!$A$3:$G$3000,7,FALSE),FALSE)=0,"-",IFERROR(VLOOKUP(CONCATENATE($A17,F$2),Исходный!$A$3:$G$3000,7,FALSE),"---"))</f>
        <v>---</v>
      </c>
      <c r="G17" s="141" t="str">
        <f>IF(IFERROR(VLOOKUP(CONCATENATE($A17,G$2),Исходный!$A$3:$G$3000,7,FALSE),FALSE)=0,"-",IFERROR(VLOOKUP(CONCATENATE($A17,G$2),Исходный!$A$3:$G$3000,7,FALSE),"---"))</f>
        <v>---</v>
      </c>
      <c r="H17" s="141" t="str">
        <f>IF(IFERROR(VLOOKUP(CONCATENATE($A17,H$2),Исходный!$A$3:$G$3000,7,FALSE),FALSE)=0,"-",IFERROR(VLOOKUP(CONCATENATE($A17,H$2),Исходный!$A$3:$G$3000,7,FALSE),"---"))</f>
        <v>---</v>
      </c>
      <c r="I17" s="141" t="str">
        <f>IF(IFERROR(VLOOKUP(CONCATENATE($A17,I$2),Исходный!$A$3:$G$3000,7,FALSE),FALSE)=0,"-",IFERROR(VLOOKUP(CONCATENATE($A17,I$2),Исходный!$A$3:$G$3000,7,FALSE),"---"))</f>
        <v>---</v>
      </c>
      <c r="J17" s="141" t="str">
        <f>IF(IFERROR(VLOOKUP(CONCATENATE($A17,J$2),Исходный!$A$3:$G$3000,7,FALSE),FALSE)=0,"-",IFERROR(VLOOKUP(CONCATENATE($A17,J$2),Исходный!$A$3:$G$3000,7,FALSE),"---"))</f>
        <v>---</v>
      </c>
      <c r="K17" s="141" t="str">
        <f>IF(IFERROR(VLOOKUP(CONCATENATE($A17,K$2),Исходный!$A$3:$G$3000,7,FALSE),FALSE)=0,"-",IFERROR(VLOOKUP(CONCATENATE($A17,K$2),Исходный!$A$3:$G$3000,7,FALSE),"---"))</f>
        <v>---</v>
      </c>
      <c r="L17" s="141" t="str">
        <f>IF(IFERROR(VLOOKUP(CONCATENATE($A17,L$2),Исходный!$A$3:$G$3000,7,FALSE),FALSE)=0,"-",IFERROR(VLOOKUP(CONCATENATE($A17,L$2),Исходный!$A$3:$G$3000,7,FALSE),"---"))</f>
        <v>---</v>
      </c>
      <c r="M17" s="141" t="str">
        <f>IF(IFERROR(VLOOKUP(CONCATENATE($A17,M$2),Исходный!$A$3:$G$3000,7,FALSE),FALSE)=0,"-",IFERROR(VLOOKUP(CONCATENATE($A17,M$2),Исходный!$A$3:$G$3000,7,FALSE),"---"))</f>
        <v>---</v>
      </c>
      <c r="N17" s="141" t="str">
        <f>IF(IFERROR(VLOOKUP(CONCATENATE($A17,N$2),Исходный!$A$3:$G$3000,7,FALSE),FALSE)=0,"-",IFERROR(VLOOKUP(CONCATENATE($A17,N$2),Исходный!$A$3:$G$3000,7,FALSE),"---"))</f>
        <v>---</v>
      </c>
      <c r="O17" s="141" t="str">
        <f>IF(IFERROR(VLOOKUP(CONCATENATE($A17,O$2),Исходный!$A$3:$G$3000,7,FALSE),FALSE)=0,"-",IFERROR(VLOOKUP(CONCATENATE($A17,O$2),Исходный!$A$3:$G$3000,7,FALSE),"---"))</f>
        <v>---</v>
      </c>
      <c r="P17" s="141" t="str">
        <f>IF(IFERROR(VLOOKUP(CONCATENATE($A17,P$2),Исходный!$A$3:$G$3000,7,FALSE),FALSE)=0,"-",IFERROR(VLOOKUP(CONCATENATE($A17,P$2),Исходный!$A$3:$G$3000,7,FALSE),"---"))</f>
        <v>---</v>
      </c>
      <c r="Q17" s="141" t="str">
        <f>IF(IFERROR(VLOOKUP(CONCATENATE($A17,Q$2),Исходный!$A$3:$G$3000,7,FALSE),FALSE)=0,"-",IFERROR(VLOOKUP(CONCATENATE($A17,Q$2),Исходный!$A$3:$G$3000,7,FALSE),"---"))</f>
        <v>---</v>
      </c>
      <c r="R17" s="141" t="str">
        <f>IF(IFERROR(VLOOKUP(CONCATENATE($A17,R$2),Исходный!$A$3:$G$3000,7,FALSE),FALSE)=0,"-",IFERROR(VLOOKUP(CONCATENATE($A17,R$2),Исходный!$A$3:$G$3000,7,FALSE),"---"))</f>
        <v>---</v>
      </c>
      <c r="S17" s="62">
        <f t="shared" si="0"/>
        <v>0</v>
      </c>
      <c r="T17" s="184">
        <f t="shared" si="1"/>
        <v>0</v>
      </c>
      <c r="U17" s="184">
        <f t="shared" si="2"/>
        <v>0</v>
      </c>
      <c r="V17" s="146" t="str">
        <f t="shared" si="7"/>
        <v>-</v>
      </c>
      <c r="W17" s="146" t="str">
        <f t="shared" si="8"/>
        <v>-</v>
      </c>
      <c r="X17" s="62" t="str">
        <f t="shared" si="9"/>
        <v>-</v>
      </c>
      <c r="Y17" s="146" t="str">
        <f t="shared" si="3"/>
        <v>0</v>
      </c>
      <c r="Z17">
        <f t="shared" si="4"/>
        <v>77</v>
      </c>
      <c r="AA17">
        <f t="shared" si="5"/>
        <v>77</v>
      </c>
      <c r="AB17" t="str">
        <f t="shared" si="6"/>
        <v>Егор Валерьевич Ковальчук</v>
      </c>
    </row>
    <row r="18" spans="1:28">
      <c r="A18" s="9"/>
      <c r="B18" s="130" t="s">
        <v>156</v>
      </c>
      <c r="C18" s="130">
        <f t="shared" ref="C18:N18" si="10">COUNTIF(C3:C17,"&gt;0")</f>
        <v>8</v>
      </c>
      <c r="D18" s="130">
        <f t="shared" si="10"/>
        <v>12</v>
      </c>
      <c r="E18" s="130">
        <f t="shared" si="10"/>
        <v>0</v>
      </c>
      <c r="F18" s="130">
        <f t="shared" si="10"/>
        <v>0</v>
      </c>
      <c r="G18" s="130">
        <f t="shared" si="10"/>
        <v>12</v>
      </c>
      <c r="H18" s="130">
        <f t="shared" si="10"/>
        <v>12</v>
      </c>
      <c r="I18" s="130">
        <f t="shared" si="10"/>
        <v>13</v>
      </c>
      <c r="J18" s="130">
        <f t="shared" si="10"/>
        <v>0</v>
      </c>
      <c r="K18" s="130">
        <f t="shared" si="10"/>
        <v>0</v>
      </c>
      <c r="L18" s="130">
        <f t="shared" si="10"/>
        <v>12</v>
      </c>
      <c r="M18" s="130">
        <f t="shared" si="10"/>
        <v>12</v>
      </c>
      <c r="N18" s="130">
        <f t="shared" si="10"/>
        <v>0</v>
      </c>
      <c r="O18" s="130">
        <f t="shared" ref="O18:P18" si="11">COUNTIF(O3:O17,"&gt;0")</f>
        <v>13</v>
      </c>
      <c r="P18" s="130">
        <f t="shared" si="11"/>
        <v>13</v>
      </c>
      <c r="Q18" s="130">
        <f>COUNTIF(Q3:Q17,"&gt;0")</f>
        <v>3</v>
      </c>
      <c r="R18" s="130">
        <f>COUNTIF(R3:R17,"&gt;0")</f>
        <v>5</v>
      </c>
      <c r="S18" s="62">
        <f>SUM(S3:S17)</f>
        <v>115</v>
      </c>
      <c r="T18" s="62"/>
      <c r="U18" s="62"/>
      <c r="V18" s="146">
        <f>AVERAGE(V3:V17)</f>
        <v>7.7453412917654116</v>
      </c>
      <c r="W18" s="146"/>
      <c r="X18" s="11"/>
      <c r="Y18" s="146">
        <f>AVERAGEIF(Y3:Y17,"&gt;0",Y3:Y17)</f>
        <v>5.2735375735375722</v>
      </c>
    </row>
    <row r="19" spans="1:28">
      <c r="A19" s="9"/>
      <c r="B19" s="9" t="s">
        <v>157</v>
      </c>
      <c r="C19" s="147">
        <f t="shared" ref="C19:N19" si="12">IF(C18&gt;0,C38/C18,"-")</f>
        <v>0.10529365499291621</v>
      </c>
      <c r="D19" s="147">
        <f t="shared" si="12"/>
        <v>1.2573624988053276</v>
      </c>
      <c r="E19" s="147" t="str">
        <f t="shared" si="12"/>
        <v>-</v>
      </c>
      <c r="F19" s="147" t="str">
        <f t="shared" si="12"/>
        <v>-</v>
      </c>
      <c r="G19" s="147">
        <f t="shared" si="12"/>
        <v>1.0377856125050975</v>
      </c>
      <c r="H19" s="147">
        <f t="shared" si="12"/>
        <v>1.0536587950452458</v>
      </c>
      <c r="I19" s="147">
        <f t="shared" si="12"/>
        <v>-3.9761105225346425</v>
      </c>
      <c r="J19" s="147" t="str">
        <f t="shared" si="12"/>
        <v>-</v>
      </c>
      <c r="K19" s="147" t="str">
        <f t="shared" si="12"/>
        <v>-</v>
      </c>
      <c r="L19" s="147">
        <f t="shared" si="12"/>
        <v>1.2342142672957828</v>
      </c>
      <c r="M19" s="147">
        <f t="shared" si="12"/>
        <v>0.20445227917176431</v>
      </c>
      <c r="N19" s="147" t="str">
        <f t="shared" si="12"/>
        <v>-</v>
      </c>
      <c r="O19" s="147">
        <f t="shared" ref="O19:P19" si="13">IF(O18&gt;0,O38/O18,"-")</f>
        <v>0.17773563131151082</v>
      </c>
      <c r="P19" s="147">
        <f t="shared" si="13"/>
        <v>-1.2068797533038738</v>
      </c>
      <c r="Q19" s="147">
        <f>IF(Q18&gt;0,Q38/Q18,"-")</f>
        <v>0.91042771007260903</v>
      </c>
      <c r="R19" s="147">
        <f>IF(R18&gt;0,R38/R18,"-")</f>
        <v>0.80879350857216181</v>
      </c>
      <c r="S19" s="9">
        <f>COUNTIF(S3:S17,"&gt;0")</f>
        <v>13</v>
      </c>
      <c r="T19" s="9"/>
      <c r="U19" s="9"/>
      <c r="V19" s="121"/>
      <c r="W19" s="121"/>
      <c r="X19" s="9"/>
      <c r="Y19" s="9"/>
    </row>
    <row r="20" spans="1:28">
      <c r="A20" s="9"/>
      <c r="B20" s="9" t="s">
        <v>158</v>
      </c>
      <c r="C20" s="147">
        <f t="shared" ref="C20:N20" si="14">IF(C18&gt;0,C39/C18,"-")</f>
        <v>1.244193794349987</v>
      </c>
      <c r="D20" s="147">
        <f t="shared" si="14"/>
        <v>1.4610692026567671</v>
      </c>
      <c r="E20" s="147" t="str">
        <f t="shared" si="14"/>
        <v>-</v>
      </c>
      <c r="F20" s="147" t="str">
        <f t="shared" si="14"/>
        <v>-</v>
      </c>
      <c r="G20" s="147">
        <f t="shared" si="14"/>
        <v>1.3433440015039408</v>
      </c>
      <c r="H20" s="147">
        <f t="shared" si="14"/>
        <v>1.158490837519321</v>
      </c>
      <c r="I20" s="147">
        <f t="shared" si="14"/>
        <v>3.9761105225346425</v>
      </c>
      <c r="J20" s="147" t="str">
        <f t="shared" si="14"/>
        <v>-</v>
      </c>
      <c r="K20" s="147" t="str">
        <f t="shared" si="14"/>
        <v>-</v>
      </c>
      <c r="L20" s="147">
        <f t="shared" si="14"/>
        <v>1.8569022858913862</v>
      </c>
      <c r="M20" s="147">
        <f t="shared" si="14"/>
        <v>0.66741974231926504</v>
      </c>
      <c r="N20" s="147" t="str">
        <f t="shared" si="14"/>
        <v>-</v>
      </c>
      <c r="O20" s="147">
        <f t="shared" ref="O20:P20" si="15">IF(O18&gt;0,O39/O18,"-")</f>
        <v>1.5174873752469358</v>
      </c>
      <c r="P20" s="147">
        <f t="shared" si="15"/>
        <v>1.7987547103700599</v>
      </c>
      <c r="Q20" s="147">
        <f>IF(Q18&gt;0,Q39/Q18,"-")</f>
        <v>0.97104110410600752</v>
      </c>
      <c r="R20" s="147">
        <f>IF(R18&gt;0,R39/R18,"-")</f>
        <v>0.84516154499220097</v>
      </c>
      <c r="S20" s="9"/>
      <c r="T20" s="9"/>
      <c r="U20" s="9"/>
      <c r="V20" s="121"/>
      <c r="W20" s="121"/>
      <c r="X20" s="9"/>
      <c r="Y20" s="9"/>
    </row>
    <row r="22" spans="1:28">
      <c r="B22" s="148" t="s">
        <v>159</v>
      </c>
      <c r="C22" s="149"/>
      <c r="D22" s="149"/>
      <c r="E22" s="149"/>
      <c r="F22" s="149"/>
      <c r="G22" s="149"/>
      <c r="H22" s="149"/>
      <c r="I22" s="149"/>
      <c r="J22" s="149"/>
      <c r="K22" s="149"/>
      <c r="L22" s="149"/>
      <c r="M22" s="149"/>
      <c r="N22" s="149"/>
      <c r="O22" s="149"/>
      <c r="P22" s="149"/>
      <c r="Q22" s="149"/>
      <c r="R22" s="149"/>
    </row>
    <row r="23" spans="1:28">
      <c r="A23" s="167">
        <f t="shared" ref="A23:B37" si="16">A3</f>
        <v>1</v>
      </c>
      <c r="B23" s="167" t="str">
        <f t="shared" si="16"/>
        <v>Фефелов Александр</v>
      </c>
      <c r="C23" s="147">
        <f>IFERROR(C3-$V3,"-")</f>
        <v>0.59998999988221335</v>
      </c>
      <c r="D23" s="147">
        <f t="shared" ref="D23:R23" si="17">IFERROR(D3-$V3,"-")</f>
        <v>1.5999899998822134</v>
      </c>
      <c r="E23" s="147" t="str">
        <f t="shared" si="17"/>
        <v>-</v>
      </c>
      <c r="F23" s="147" t="str">
        <f t="shared" si="17"/>
        <v>-</v>
      </c>
      <c r="G23" s="147">
        <f t="shared" si="17"/>
        <v>0.59998999988221335</v>
      </c>
      <c r="H23" s="147">
        <f t="shared" si="17"/>
        <v>1.5999899998822134</v>
      </c>
      <c r="I23" s="147">
        <f t="shared" si="17"/>
        <v>-7.4000100001177866</v>
      </c>
      <c r="J23" s="147" t="str">
        <f t="shared" si="17"/>
        <v>-</v>
      </c>
      <c r="K23" s="147" t="str">
        <f t="shared" si="17"/>
        <v>-</v>
      </c>
      <c r="L23" s="147">
        <f t="shared" si="17"/>
        <v>2.5999899998822134</v>
      </c>
      <c r="M23" s="147">
        <f t="shared" si="17"/>
        <v>0.59998999988221335</v>
      </c>
      <c r="N23" s="147" t="str">
        <f t="shared" si="17"/>
        <v>-</v>
      </c>
      <c r="O23" s="147">
        <f t="shared" ref="O23:P23" si="18">IFERROR(O3-$V3,"-")</f>
        <v>0.59998999988221335</v>
      </c>
      <c r="P23" s="147">
        <f t="shared" si="18"/>
        <v>-2.4000100001177866</v>
      </c>
      <c r="Q23" s="147">
        <f t="shared" si="17"/>
        <v>1.5999899998822134</v>
      </c>
      <c r="R23" s="147" t="str">
        <f t="shared" si="17"/>
        <v>-</v>
      </c>
    </row>
    <row r="24" spans="1:28">
      <c r="A24" s="167">
        <f t="shared" si="16"/>
        <v>2</v>
      </c>
      <c r="B24" s="167" t="str">
        <f t="shared" si="16"/>
        <v>Рождественская Мария Владимировна</v>
      </c>
      <c r="C24" s="147">
        <f t="shared" ref="C24:R24" si="19">IFERROR(C4-$V4,"-")</f>
        <v>1.9090799089499022</v>
      </c>
      <c r="D24" s="147">
        <f t="shared" si="19"/>
        <v>0.9090799089499022</v>
      </c>
      <c r="E24" s="147" t="str">
        <f t="shared" si="19"/>
        <v>-</v>
      </c>
      <c r="F24" s="147" t="str">
        <f t="shared" si="19"/>
        <v>-</v>
      </c>
      <c r="G24" s="147">
        <f t="shared" si="19"/>
        <v>1.9090799089499022</v>
      </c>
      <c r="H24" s="147">
        <f t="shared" si="19"/>
        <v>1.9090799089499022</v>
      </c>
      <c r="I24" s="147">
        <f t="shared" si="19"/>
        <v>-6.0909200910500978</v>
      </c>
      <c r="J24" s="147" t="str">
        <f t="shared" si="19"/>
        <v>-</v>
      </c>
      <c r="K24" s="147" t="str">
        <f t="shared" si="19"/>
        <v>-</v>
      </c>
      <c r="L24" s="147">
        <f t="shared" si="19"/>
        <v>0.9090799089499022</v>
      </c>
      <c r="M24" s="147">
        <f t="shared" si="19"/>
        <v>0.9090799089499022</v>
      </c>
      <c r="N24" s="147" t="str">
        <f t="shared" si="19"/>
        <v>-</v>
      </c>
      <c r="O24" s="147">
        <f t="shared" si="19"/>
        <v>1.9090799089499022</v>
      </c>
      <c r="P24" s="147">
        <f t="shared" si="19"/>
        <v>-4.0909200910500978</v>
      </c>
      <c r="Q24" s="147">
        <f t="shared" si="19"/>
        <v>-9.0920091050097795E-2</v>
      </c>
      <c r="R24" s="147">
        <f t="shared" si="19"/>
        <v>-9.0920091050097795E-2</v>
      </c>
    </row>
    <row r="25" spans="1:28">
      <c r="A25" s="167">
        <f t="shared" si="16"/>
        <v>11</v>
      </c>
      <c r="B25" s="167" t="str">
        <f t="shared" si="16"/>
        <v>Белых Николай Евгеньевич</v>
      </c>
      <c r="C25" s="147">
        <f t="shared" ref="C25:R25" si="20">IFERROR(C5-$V5,"-")</f>
        <v>-1.7777867786142885</v>
      </c>
      <c r="D25" s="147" t="str">
        <f t="shared" si="20"/>
        <v>-</v>
      </c>
      <c r="E25" s="147" t="str">
        <f t="shared" si="20"/>
        <v>-</v>
      </c>
      <c r="F25" s="147" t="str">
        <f t="shared" si="20"/>
        <v>-</v>
      </c>
      <c r="G25" s="147">
        <f t="shared" si="20"/>
        <v>1.2222132213857115</v>
      </c>
      <c r="H25" s="147">
        <f t="shared" si="20"/>
        <v>1.2222132213857115</v>
      </c>
      <c r="I25" s="147">
        <f t="shared" si="20"/>
        <v>-0.77778677861428847</v>
      </c>
      <c r="J25" s="147" t="str">
        <f t="shared" si="20"/>
        <v>-</v>
      </c>
      <c r="K25" s="147" t="str">
        <f t="shared" si="20"/>
        <v>-</v>
      </c>
      <c r="L25" s="147">
        <f t="shared" si="20"/>
        <v>0.22221322138571153</v>
      </c>
      <c r="M25" s="147">
        <f t="shared" si="20"/>
        <v>0.22221322138571153</v>
      </c>
      <c r="N25" s="147" t="str">
        <f t="shared" si="20"/>
        <v>-</v>
      </c>
      <c r="O25" s="147">
        <f t="shared" si="20"/>
        <v>-0.77778677861428847</v>
      </c>
      <c r="P25" s="147">
        <f t="shared" si="20"/>
        <v>-0.77778677861428847</v>
      </c>
      <c r="Q25" s="147">
        <f t="shared" si="20"/>
        <v>1.2222132213857115</v>
      </c>
      <c r="R25" s="147" t="str">
        <f t="shared" si="20"/>
        <v>-</v>
      </c>
    </row>
    <row r="26" spans="1:28">
      <c r="A26" s="167">
        <f t="shared" si="16"/>
        <v>15</v>
      </c>
      <c r="B26" s="167" t="str">
        <f t="shared" si="16"/>
        <v>Касьянов Юрий Владимирович</v>
      </c>
      <c r="C26" s="147">
        <f t="shared" ref="C26:R26" si="21">IFERROR(C6-$V6,"-")</f>
        <v>2.8888798885394973</v>
      </c>
      <c r="D26" s="147">
        <f t="shared" si="21"/>
        <v>-1.1111201114605027</v>
      </c>
      <c r="E26" s="147" t="str">
        <f t="shared" si="21"/>
        <v>-</v>
      </c>
      <c r="F26" s="147" t="str">
        <f t="shared" si="21"/>
        <v>-</v>
      </c>
      <c r="G26" s="147">
        <f t="shared" si="21"/>
        <v>0.88887988853949729</v>
      </c>
      <c r="H26" s="147">
        <f t="shared" si="21"/>
        <v>0.88887988853949729</v>
      </c>
      <c r="I26" s="147">
        <f t="shared" si="21"/>
        <v>-1.1111201114605027</v>
      </c>
      <c r="J26" s="147" t="str">
        <f t="shared" si="21"/>
        <v>-</v>
      </c>
      <c r="K26" s="147" t="str">
        <f t="shared" si="21"/>
        <v>-</v>
      </c>
      <c r="L26" s="147">
        <f t="shared" si="21"/>
        <v>-0.11112011146050271</v>
      </c>
      <c r="M26" s="147">
        <f t="shared" si="21"/>
        <v>-0.11112011146050271</v>
      </c>
      <c r="N26" s="147" t="str">
        <f t="shared" si="21"/>
        <v>-</v>
      </c>
      <c r="O26" s="147">
        <f t="shared" si="21"/>
        <v>-3.1111201114605027</v>
      </c>
      <c r="P26" s="147">
        <f t="shared" si="21"/>
        <v>0.88887988853949729</v>
      </c>
      <c r="Q26" s="147" t="str">
        <f t="shared" si="21"/>
        <v>-</v>
      </c>
      <c r="R26" s="147" t="str">
        <f t="shared" si="21"/>
        <v>-</v>
      </c>
    </row>
    <row r="27" spans="1:28">
      <c r="A27" s="167">
        <f t="shared" si="16"/>
        <v>26</v>
      </c>
      <c r="B27" s="167" t="str">
        <f t="shared" si="16"/>
        <v>Ванягин Александр Александрович</v>
      </c>
      <c r="C27" s="147" t="str">
        <f t="shared" ref="C27:R27" si="22">IFERROR(C7-$V7,"-")</f>
        <v>-</v>
      </c>
      <c r="D27" s="147">
        <f t="shared" si="22"/>
        <v>0.85713585698846906</v>
      </c>
      <c r="E27" s="147" t="str">
        <f t="shared" si="22"/>
        <v>-</v>
      </c>
      <c r="F27" s="147" t="str">
        <f t="shared" si="22"/>
        <v>-</v>
      </c>
      <c r="G27" s="147" t="str">
        <f t="shared" si="22"/>
        <v>-</v>
      </c>
      <c r="H27" s="147">
        <f t="shared" si="22"/>
        <v>-0.14286414301153094</v>
      </c>
      <c r="I27" s="147">
        <f t="shared" si="22"/>
        <v>-5.1428641430115309</v>
      </c>
      <c r="J27" s="147" t="str">
        <f t="shared" si="22"/>
        <v>-</v>
      </c>
      <c r="K27" s="147" t="str">
        <f t="shared" si="22"/>
        <v>-</v>
      </c>
      <c r="L27" s="147">
        <f t="shared" si="22"/>
        <v>1.8571358569884691</v>
      </c>
      <c r="M27" s="147" t="str">
        <f t="shared" si="22"/>
        <v>-</v>
      </c>
      <c r="N27" s="147" t="str">
        <f t="shared" si="22"/>
        <v>-</v>
      </c>
      <c r="O27" s="147">
        <f t="shared" si="22"/>
        <v>1.8571358569884691</v>
      </c>
      <c r="P27" s="147">
        <f t="shared" si="22"/>
        <v>-1.1428641430115309</v>
      </c>
      <c r="Q27" s="147" t="str">
        <f t="shared" si="22"/>
        <v>-</v>
      </c>
      <c r="R27" s="147">
        <f t="shared" si="22"/>
        <v>1.8571358569884691</v>
      </c>
    </row>
    <row r="28" spans="1:28">
      <c r="A28" s="167">
        <f t="shared" si="16"/>
        <v>33</v>
      </c>
      <c r="B28" s="167" t="str">
        <f t="shared" si="16"/>
        <v>Батищев Сергей Николаевич</v>
      </c>
      <c r="C28" s="147" t="str">
        <f t="shared" ref="C28:R28" si="23">IFERROR(C8-$V8,"-")</f>
        <v>-</v>
      </c>
      <c r="D28" s="147">
        <f t="shared" si="23"/>
        <v>1.1111021109154962</v>
      </c>
      <c r="E28" s="147" t="str">
        <f t="shared" si="23"/>
        <v>-</v>
      </c>
      <c r="F28" s="147" t="str">
        <f t="shared" si="23"/>
        <v>-</v>
      </c>
      <c r="G28" s="147">
        <f t="shared" si="23"/>
        <v>1.1111021109154962</v>
      </c>
      <c r="H28" s="147">
        <f t="shared" si="23"/>
        <v>0.11110211091549616</v>
      </c>
      <c r="I28" s="147">
        <f t="shared" si="23"/>
        <v>-4.8888978890845038</v>
      </c>
      <c r="J28" s="147" t="str">
        <f t="shared" si="23"/>
        <v>-</v>
      </c>
      <c r="K28" s="147" t="str">
        <f t="shared" si="23"/>
        <v>-</v>
      </c>
      <c r="L28" s="147">
        <f t="shared" si="23"/>
        <v>3.1111021109154962</v>
      </c>
      <c r="M28" s="147">
        <f t="shared" si="23"/>
        <v>1.1111021109154962</v>
      </c>
      <c r="N28" s="147" t="str">
        <f t="shared" si="23"/>
        <v>-</v>
      </c>
      <c r="O28" s="147">
        <f t="shared" si="23"/>
        <v>0.11110211091549616</v>
      </c>
      <c r="P28" s="147">
        <f t="shared" si="23"/>
        <v>-1.8888978890845038</v>
      </c>
      <c r="Q28" s="147" t="str">
        <f t="shared" si="23"/>
        <v>-</v>
      </c>
      <c r="R28" s="147">
        <f t="shared" si="23"/>
        <v>0.11110211091549616</v>
      </c>
    </row>
    <row r="29" spans="1:28">
      <c r="A29" s="167">
        <f t="shared" si="16"/>
        <v>42</v>
      </c>
      <c r="B29" s="167" t="str">
        <f t="shared" si="16"/>
        <v>Василий Буз</v>
      </c>
      <c r="C29" s="147">
        <f t="shared" ref="C29:R29" si="24">IFERROR(C9-$V9,"-")</f>
        <v>-0.77778677789618555</v>
      </c>
      <c r="D29" s="147">
        <f t="shared" si="24"/>
        <v>2.2222132221038144</v>
      </c>
      <c r="E29" s="147" t="str">
        <f t="shared" si="24"/>
        <v>-</v>
      </c>
      <c r="F29" s="147" t="str">
        <f t="shared" si="24"/>
        <v>-</v>
      </c>
      <c r="G29" s="147">
        <f t="shared" si="24"/>
        <v>2.2222132221038144</v>
      </c>
      <c r="H29" s="147">
        <f t="shared" si="24"/>
        <v>2.2222132221038144</v>
      </c>
      <c r="I29" s="147">
        <f t="shared" si="24"/>
        <v>-5.7777867778961856</v>
      </c>
      <c r="J29" s="147" t="str">
        <f t="shared" si="24"/>
        <v>-</v>
      </c>
      <c r="K29" s="147" t="str">
        <f t="shared" si="24"/>
        <v>-</v>
      </c>
      <c r="L29" s="147">
        <f t="shared" si="24"/>
        <v>3.2222132221038144</v>
      </c>
      <c r="M29" s="147">
        <f t="shared" si="24"/>
        <v>0.22221322210381445</v>
      </c>
      <c r="N29" s="147" t="str">
        <f t="shared" si="24"/>
        <v>-</v>
      </c>
      <c r="O29" s="147">
        <f t="shared" si="24"/>
        <v>-0.77778677789618555</v>
      </c>
      <c r="P29" s="147">
        <f t="shared" si="24"/>
        <v>-2.7777867778961856</v>
      </c>
      <c r="Q29" s="147" t="str">
        <f t="shared" si="24"/>
        <v>-</v>
      </c>
      <c r="R29" s="147" t="str">
        <f t="shared" si="24"/>
        <v>-</v>
      </c>
    </row>
    <row r="30" spans="1:28">
      <c r="A30" s="167">
        <f t="shared" si="16"/>
        <v>46</v>
      </c>
      <c r="B30" s="167" t="str">
        <f t="shared" si="16"/>
        <v>Симонова Елена Ивановна</v>
      </c>
      <c r="C30" s="147" t="str">
        <f t="shared" ref="C30:R30" si="25">IFERROR(C10-$V10,"-")</f>
        <v>-</v>
      </c>
      <c r="D30" s="147">
        <f t="shared" si="25"/>
        <v>2.4999919995002493</v>
      </c>
      <c r="E30" s="147" t="str">
        <f t="shared" si="25"/>
        <v>-</v>
      </c>
      <c r="F30" s="147" t="str">
        <f t="shared" si="25"/>
        <v>-</v>
      </c>
      <c r="G30" s="147">
        <f t="shared" si="25"/>
        <v>-1.5000080004997507</v>
      </c>
      <c r="H30" s="147">
        <f t="shared" si="25"/>
        <v>0.49999199950024931</v>
      </c>
      <c r="I30" s="147">
        <f t="shared" si="25"/>
        <v>-1.5000080004997507</v>
      </c>
      <c r="J30" s="147" t="str">
        <f t="shared" si="25"/>
        <v>-</v>
      </c>
      <c r="K30" s="147" t="str">
        <f t="shared" si="25"/>
        <v>-</v>
      </c>
      <c r="L30" s="147" t="str">
        <f t="shared" si="25"/>
        <v>-</v>
      </c>
      <c r="M30" s="147">
        <f t="shared" si="25"/>
        <v>0.49999199950024931</v>
      </c>
      <c r="N30" s="147" t="str">
        <f t="shared" si="25"/>
        <v>-</v>
      </c>
      <c r="O30" s="147">
        <f t="shared" si="25"/>
        <v>0.49999199950024931</v>
      </c>
      <c r="P30" s="147">
        <f t="shared" si="25"/>
        <v>-1.5000080004997507</v>
      </c>
      <c r="Q30" s="147" t="str">
        <f t="shared" si="25"/>
        <v>-</v>
      </c>
      <c r="R30" s="147">
        <f t="shared" si="25"/>
        <v>0.49999199950024931</v>
      </c>
    </row>
    <row r="31" spans="1:28">
      <c r="A31" s="167">
        <f t="shared" si="16"/>
        <v>56</v>
      </c>
      <c r="B31" s="167" t="str">
        <f t="shared" si="16"/>
        <v>Кондрашов Сергей</v>
      </c>
      <c r="C31" s="147">
        <f t="shared" ref="C31:R31" si="26">IFERROR(C11-$V11,"-")</f>
        <v>-1.5555645557763658</v>
      </c>
      <c r="D31" s="147">
        <f t="shared" si="26"/>
        <v>1.4444354442236342</v>
      </c>
      <c r="E31" s="147" t="str">
        <f t="shared" si="26"/>
        <v>-</v>
      </c>
      <c r="F31" s="147" t="str">
        <f t="shared" si="26"/>
        <v>-</v>
      </c>
      <c r="G31" s="147">
        <f t="shared" si="26"/>
        <v>1.4444354442236342</v>
      </c>
      <c r="H31" s="147">
        <f t="shared" si="26"/>
        <v>2.4444354442236342</v>
      </c>
      <c r="I31" s="147">
        <f t="shared" si="26"/>
        <v>-4.5555645557763658</v>
      </c>
      <c r="J31" s="147" t="str">
        <f t="shared" si="26"/>
        <v>-</v>
      </c>
      <c r="K31" s="147" t="str">
        <f t="shared" si="26"/>
        <v>-</v>
      </c>
      <c r="L31" s="147">
        <f t="shared" si="26"/>
        <v>1.4444354442236342</v>
      </c>
      <c r="M31" s="147">
        <f t="shared" si="26"/>
        <v>-0.55556455577636576</v>
      </c>
      <c r="N31" s="147" t="str">
        <f t="shared" si="26"/>
        <v>-</v>
      </c>
      <c r="O31" s="147">
        <f t="shared" si="26"/>
        <v>-0.55556455577636576</v>
      </c>
      <c r="P31" s="147">
        <f t="shared" si="26"/>
        <v>0.44443544422363424</v>
      </c>
      <c r="Q31" s="147" t="str">
        <f t="shared" si="26"/>
        <v>-</v>
      </c>
      <c r="R31" s="147" t="str">
        <f t="shared" si="26"/>
        <v>-</v>
      </c>
    </row>
    <row r="32" spans="1:28">
      <c r="A32" s="167">
        <f t="shared" si="16"/>
        <v>60</v>
      </c>
      <c r="B32" s="167" t="str">
        <f t="shared" si="16"/>
        <v>Смирнов Андрей Юрьевич</v>
      </c>
      <c r="C32" s="147" t="str">
        <f t="shared" ref="C32:R32" si="27">IFERROR(C12-$V12,"-")</f>
        <v>-</v>
      </c>
      <c r="D32" s="147">
        <f t="shared" si="27"/>
        <v>2.6249919998152151</v>
      </c>
      <c r="E32" s="147" t="str">
        <f t="shared" si="27"/>
        <v>-</v>
      </c>
      <c r="F32" s="147" t="str">
        <f t="shared" si="27"/>
        <v>-</v>
      </c>
      <c r="G32" s="147">
        <f t="shared" si="27"/>
        <v>1.6249919998152151</v>
      </c>
      <c r="H32" s="147">
        <f t="shared" si="27"/>
        <v>-0.37500800018478486</v>
      </c>
      <c r="I32" s="147">
        <f t="shared" si="27"/>
        <v>-4.3750080001847849</v>
      </c>
      <c r="J32" s="147" t="str">
        <f t="shared" si="27"/>
        <v>-</v>
      </c>
      <c r="K32" s="147" t="str">
        <f t="shared" si="27"/>
        <v>-</v>
      </c>
      <c r="L32" s="147">
        <f t="shared" si="27"/>
        <v>0.62499199981521514</v>
      </c>
      <c r="M32" s="147">
        <f t="shared" si="27"/>
        <v>0.62499199981521514</v>
      </c>
      <c r="N32" s="147" t="str">
        <f t="shared" si="27"/>
        <v>-</v>
      </c>
      <c r="O32" s="147">
        <f t="shared" si="27"/>
        <v>-2.3750080001847849</v>
      </c>
      <c r="P32" s="147">
        <f t="shared" si="27"/>
        <v>1.6249919998152151</v>
      </c>
      <c r="Q32" s="147" t="str">
        <f t="shared" si="27"/>
        <v>-</v>
      </c>
      <c r="R32" s="147" t="str">
        <f t="shared" si="27"/>
        <v>-</v>
      </c>
    </row>
    <row r="33" spans="1:18">
      <c r="A33" s="167">
        <f t="shared" si="16"/>
        <v>61</v>
      </c>
      <c r="B33" s="167" t="str">
        <f t="shared" si="16"/>
        <v>Диденко Е.В.</v>
      </c>
      <c r="C33" s="147">
        <f t="shared" ref="C33:R33" si="28">IFERROR(C13-$V13,"-")</f>
        <v>-0.11112011164813573</v>
      </c>
      <c r="D33" s="147">
        <f t="shared" si="28"/>
        <v>-0.11112011164813573</v>
      </c>
      <c r="E33" s="147" t="str">
        <f t="shared" si="28"/>
        <v>-</v>
      </c>
      <c r="F33" s="147" t="str">
        <f t="shared" si="28"/>
        <v>-</v>
      </c>
      <c r="G33" s="147">
        <f t="shared" si="28"/>
        <v>1.8888798883518643</v>
      </c>
      <c r="H33" s="147">
        <f t="shared" si="28"/>
        <v>-0.11112011164813573</v>
      </c>
      <c r="I33" s="147">
        <f t="shared" si="28"/>
        <v>-1.1111201116481357</v>
      </c>
      <c r="J33" s="147" t="str">
        <f t="shared" si="28"/>
        <v>-</v>
      </c>
      <c r="K33" s="147" t="str">
        <f t="shared" si="28"/>
        <v>-</v>
      </c>
      <c r="L33" s="147">
        <f t="shared" si="28"/>
        <v>1.8888798883518643</v>
      </c>
      <c r="M33" s="147">
        <f t="shared" si="28"/>
        <v>-2.1111201116481357</v>
      </c>
      <c r="N33" s="147" t="str">
        <f t="shared" si="28"/>
        <v>-</v>
      </c>
      <c r="O33" s="147">
        <f t="shared" si="28"/>
        <v>-1.1111201116481357</v>
      </c>
      <c r="P33" s="147">
        <f t="shared" si="28"/>
        <v>0.88887988835186427</v>
      </c>
      <c r="Q33" s="147" t="str">
        <f t="shared" si="28"/>
        <v>-</v>
      </c>
      <c r="R33" s="147" t="str">
        <f t="shared" si="28"/>
        <v>-</v>
      </c>
    </row>
    <row r="34" spans="1:18">
      <c r="A34" s="167">
        <f t="shared" si="16"/>
        <v>67</v>
      </c>
      <c r="B34" s="167" t="str">
        <f t="shared" si="16"/>
        <v>Канищев Евгений Алексеевич</v>
      </c>
      <c r="C34" s="147" t="str">
        <f t="shared" ref="C34:R34" si="29">IFERROR(C14-$V14,"-")</f>
        <v>-</v>
      </c>
      <c r="D34" s="147">
        <f t="shared" si="29"/>
        <v>1.3749919998868814</v>
      </c>
      <c r="E34" s="147" t="str">
        <f t="shared" si="29"/>
        <v>-</v>
      </c>
      <c r="F34" s="147" t="str">
        <f t="shared" si="29"/>
        <v>-</v>
      </c>
      <c r="G34" s="147">
        <f t="shared" si="29"/>
        <v>1.3749919998868814</v>
      </c>
      <c r="H34" s="147">
        <f t="shared" si="29"/>
        <v>2.3749919998868814</v>
      </c>
      <c r="I34" s="147">
        <f t="shared" si="29"/>
        <v>-3.6250080001131186</v>
      </c>
      <c r="J34" s="147" t="str">
        <f t="shared" si="29"/>
        <v>-</v>
      </c>
      <c r="K34" s="147" t="str">
        <f t="shared" si="29"/>
        <v>-</v>
      </c>
      <c r="L34" s="147">
        <f t="shared" si="29"/>
        <v>-3.6250080001131186</v>
      </c>
      <c r="M34" s="147">
        <f t="shared" si="29"/>
        <v>0.37499199988688137</v>
      </c>
      <c r="N34" s="147" t="str">
        <f t="shared" si="29"/>
        <v>-</v>
      </c>
      <c r="O34" s="147">
        <f t="shared" si="29"/>
        <v>4.3749919998868814</v>
      </c>
      <c r="P34" s="147">
        <f t="shared" si="29"/>
        <v>-2.6250080001131186</v>
      </c>
      <c r="Q34" s="147" t="str">
        <f t="shared" si="29"/>
        <v>-</v>
      </c>
      <c r="R34" s="147" t="str">
        <f t="shared" si="29"/>
        <v>-</v>
      </c>
    </row>
    <row r="35" spans="1:18">
      <c r="A35" s="167">
        <f t="shared" si="16"/>
        <v>75</v>
      </c>
      <c r="B35" s="167" t="str">
        <f t="shared" si="16"/>
        <v>Светлана Чернецова</v>
      </c>
      <c r="C35" s="147">
        <f t="shared" ref="C35:R35" si="30">IFERROR(C15-$V15,"-")</f>
        <v>-0.33334233349330766</v>
      </c>
      <c r="D35" s="147">
        <f t="shared" si="30"/>
        <v>1.6666576665066923</v>
      </c>
      <c r="E35" s="147" t="str">
        <f t="shared" si="30"/>
        <v>-</v>
      </c>
      <c r="F35" s="147" t="str">
        <f t="shared" si="30"/>
        <v>-</v>
      </c>
      <c r="G35" s="147">
        <f t="shared" si="30"/>
        <v>-0.33334233349330766</v>
      </c>
      <c r="H35" s="147" t="str">
        <f t="shared" si="30"/>
        <v>-</v>
      </c>
      <c r="I35" s="147">
        <f t="shared" si="30"/>
        <v>-5.3333423334933077</v>
      </c>
      <c r="J35" s="147" t="str">
        <f t="shared" si="30"/>
        <v>-</v>
      </c>
      <c r="K35" s="147" t="str">
        <f t="shared" si="30"/>
        <v>-</v>
      </c>
      <c r="L35" s="147">
        <f t="shared" si="30"/>
        <v>2.6666576665066923</v>
      </c>
      <c r="M35" s="147">
        <f t="shared" si="30"/>
        <v>0.66665766650669234</v>
      </c>
      <c r="N35" s="147" t="str">
        <f t="shared" si="30"/>
        <v>-</v>
      </c>
      <c r="O35" s="147">
        <f t="shared" si="30"/>
        <v>1.6666576665066923</v>
      </c>
      <c r="P35" s="147">
        <f t="shared" si="30"/>
        <v>-2.3333423334933077</v>
      </c>
      <c r="Q35" s="147" t="str">
        <f t="shared" si="30"/>
        <v>-</v>
      </c>
      <c r="R35" s="147">
        <f t="shared" si="30"/>
        <v>1.6666576665066923</v>
      </c>
    </row>
    <row r="36" spans="1:18">
      <c r="A36" s="167">
        <f t="shared" si="16"/>
        <v>76</v>
      </c>
      <c r="B36" s="167" t="str">
        <f t="shared" si="16"/>
        <v>Лубяная Екатерина Валерьевна</v>
      </c>
      <c r="C36" s="147" t="str">
        <f t="shared" ref="C36:R36" si="31">IFERROR(C16-$V16,"-")</f>
        <v>-</v>
      </c>
      <c r="D36" s="147" t="str">
        <f t="shared" si="31"/>
        <v>-</v>
      </c>
      <c r="E36" s="147" t="str">
        <f t="shared" si="31"/>
        <v>-</v>
      </c>
      <c r="F36" s="147" t="str">
        <f t="shared" si="31"/>
        <v>-</v>
      </c>
      <c r="G36" s="147" t="str">
        <f t="shared" si="31"/>
        <v>-</v>
      </c>
      <c r="H36" s="147" t="str">
        <f t="shared" si="31"/>
        <v>-</v>
      </c>
      <c r="I36" s="147" t="str">
        <f t="shared" si="31"/>
        <v>-</v>
      </c>
      <c r="J36" s="147" t="str">
        <f t="shared" si="31"/>
        <v>-</v>
      </c>
      <c r="K36" s="147" t="str">
        <f t="shared" si="31"/>
        <v>-</v>
      </c>
      <c r="L36" s="147" t="str">
        <f t="shared" si="31"/>
        <v>-</v>
      </c>
      <c r="M36" s="147" t="str">
        <f t="shared" si="31"/>
        <v>-</v>
      </c>
      <c r="N36" s="147" t="str">
        <f t="shared" si="31"/>
        <v>-</v>
      </c>
      <c r="O36" s="147" t="str">
        <f t="shared" si="31"/>
        <v>-</v>
      </c>
      <c r="P36" s="147" t="str">
        <f t="shared" si="31"/>
        <v>-</v>
      </c>
      <c r="Q36" s="147" t="str">
        <f t="shared" si="31"/>
        <v>-</v>
      </c>
      <c r="R36" s="147" t="str">
        <f t="shared" si="31"/>
        <v>-</v>
      </c>
    </row>
    <row r="37" spans="1:18">
      <c r="A37" s="167">
        <f t="shared" si="16"/>
        <v>77</v>
      </c>
      <c r="B37" s="167" t="str">
        <f t="shared" si="16"/>
        <v>Егор Валерьевич Ковальчук</v>
      </c>
      <c r="C37" s="147" t="str">
        <f t="shared" ref="C37:R37" si="32">IFERROR(C17-$V17,"-")</f>
        <v>-</v>
      </c>
      <c r="D37" s="147" t="str">
        <f t="shared" si="32"/>
        <v>-</v>
      </c>
      <c r="E37" s="147" t="str">
        <f t="shared" si="32"/>
        <v>-</v>
      </c>
      <c r="F37" s="147" t="str">
        <f t="shared" si="32"/>
        <v>-</v>
      </c>
      <c r="G37" s="147" t="str">
        <f t="shared" si="32"/>
        <v>-</v>
      </c>
      <c r="H37" s="147" t="str">
        <f t="shared" si="32"/>
        <v>-</v>
      </c>
      <c r="I37" s="147" t="str">
        <f t="shared" si="32"/>
        <v>-</v>
      </c>
      <c r="J37" s="147" t="str">
        <f t="shared" si="32"/>
        <v>-</v>
      </c>
      <c r="K37" s="147" t="str">
        <f t="shared" si="32"/>
        <v>-</v>
      </c>
      <c r="L37" s="147" t="str">
        <f t="shared" si="32"/>
        <v>-</v>
      </c>
      <c r="M37" s="147" t="str">
        <f t="shared" si="32"/>
        <v>-</v>
      </c>
      <c r="N37" s="147" t="str">
        <f t="shared" si="32"/>
        <v>-</v>
      </c>
      <c r="O37" s="147" t="str">
        <f t="shared" si="32"/>
        <v>-</v>
      </c>
      <c r="P37" s="147" t="str">
        <f t="shared" si="32"/>
        <v>-</v>
      </c>
      <c r="Q37" s="147" t="str">
        <f t="shared" si="32"/>
        <v>-</v>
      </c>
      <c r="R37" s="147" t="str">
        <f t="shared" si="32"/>
        <v>-</v>
      </c>
    </row>
    <row r="38" spans="1:18">
      <c r="A38" s="9"/>
      <c r="B38" s="130" t="s">
        <v>160</v>
      </c>
      <c r="C38" s="150">
        <f t="shared" ref="C38:N38" si="33">SUM(C23:C37)</f>
        <v>0.84234923994332966</v>
      </c>
      <c r="D38" s="150">
        <f t="shared" si="33"/>
        <v>15.08834998566393</v>
      </c>
      <c r="E38" s="150">
        <f t="shared" si="33"/>
        <v>0</v>
      </c>
      <c r="F38" s="150">
        <f t="shared" si="33"/>
        <v>0</v>
      </c>
      <c r="G38" s="150">
        <f t="shared" si="33"/>
        <v>12.453427350061171</v>
      </c>
      <c r="H38" s="150">
        <f t="shared" si="33"/>
        <v>12.643905540542949</v>
      </c>
      <c r="I38" s="150">
        <f t="shared" si="33"/>
        <v>-51.689436792950353</v>
      </c>
      <c r="J38" s="150">
        <f t="shared" si="33"/>
        <v>0</v>
      </c>
      <c r="K38" s="150">
        <f t="shared" si="33"/>
        <v>0</v>
      </c>
      <c r="L38" s="150">
        <f t="shared" si="33"/>
        <v>14.810571207549392</v>
      </c>
      <c r="M38" s="150">
        <f t="shared" si="33"/>
        <v>2.4534273500611716</v>
      </c>
      <c r="N38" s="150">
        <f t="shared" si="33"/>
        <v>0</v>
      </c>
      <c r="O38" s="150">
        <f t="shared" ref="O38:P38" si="34">SUM(O23:O37)</f>
        <v>2.3105632070496407</v>
      </c>
      <c r="P38" s="150">
        <f t="shared" si="34"/>
        <v>-15.689436792950358</v>
      </c>
      <c r="Q38" s="150">
        <f>SUM(Q23:Q37)</f>
        <v>2.7312831302178271</v>
      </c>
      <c r="R38" s="150">
        <f>SUM(R23:R37)</f>
        <v>4.0439675428608091</v>
      </c>
    </row>
    <row r="39" spans="1:18">
      <c r="A39" s="9"/>
      <c r="B39" s="130" t="s">
        <v>161</v>
      </c>
      <c r="C39" s="150">
        <f t="shared" ref="C39:N39" si="35">SUMIF(C23:C37,"&gt;0")+ABS(SUMIF(C23:C37,"&lt;0"))</f>
        <v>9.953550354799896</v>
      </c>
      <c r="D39" s="150">
        <f t="shared" si="35"/>
        <v>17.532830431881205</v>
      </c>
      <c r="E39" s="150">
        <f t="shared" si="35"/>
        <v>0</v>
      </c>
      <c r="F39" s="150">
        <f t="shared" si="35"/>
        <v>0</v>
      </c>
      <c r="G39" s="150">
        <f t="shared" si="35"/>
        <v>16.120128018047289</v>
      </c>
      <c r="H39" s="150">
        <f t="shared" si="35"/>
        <v>13.901890050231852</v>
      </c>
      <c r="I39" s="150">
        <f t="shared" si="35"/>
        <v>51.689436792950353</v>
      </c>
      <c r="J39" s="150">
        <f t="shared" si="35"/>
        <v>0</v>
      </c>
      <c r="K39" s="150">
        <f t="shared" si="35"/>
        <v>0</v>
      </c>
      <c r="L39" s="150">
        <f t="shared" si="35"/>
        <v>22.282827430696635</v>
      </c>
      <c r="M39" s="150">
        <f t="shared" si="35"/>
        <v>8.0090369078311809</v>
      </c>
      <c r="N39" s="150">
        <f t="shared" si="35"/>
        <v>0</v>
      </c>
      <c r="O39" s="150">
        <f t="shared" ref="O39:P39" si="36">SUMIF(O23:O37,"&gt;0")+ABS(SUMIF(O23:O37,"&lt;0"))</f>
        <v>19.727335878210166</v>
      </c>
      <c r="P39" s="150">
        <f t="shared" si="36"/>
        <v>23.383811234810779</v>
      </c>
      <c r="Q39" s="150">
        <f>SUMIF(Q23:Q37,"&gt;0")+ABS(SUMIF(Q23:Q37,"&lt;0"))</f>
        <v>2.9131233123180227</v>
      </c>
      <c r="R39" s="150">
        <f>SUMIF(R23:R37,"&gt;0")+ABS(SUMIF(R23:R37,"&lt;0"))</f>
        <v>4.2258077249610047</v>
      </c>
    </row>
    <row r="40" spans="1:18">
      <c r="A40" s="151"/>
      <c r="B40" s="152"/>
      <c r="C40" s="153"/>
      <c r="D40" s="153"/>
      <c r="E40" s="153"/>
      <c r="F40" s="153"/>
      <c r="G40" s="153"/>
      <c r="H40" s="153"/>
      <c r="I40" s="153"/>
      <c r="J40" s="153"/>
      <c r="K40" s="153"/>
      <c r="L40" s="153"/>
      <c r="M40" s="153"/>
      <c r="N40" s="153"/>
      <c r="O40" s="153"/>
      <c r="P40" s="153"/>
      <c r="Q40" s="153"/>
      <c r="R40" s="153"/>
    </row>
    <row r="41" spans="1:18">
      <c r="B41" s="61" t="s">
        <v>162</v>
      </c>
      <c r="C41" s="87"/>
    </row>
    <row r="42" spans="1:18">
      <c r="A42" s="9"/>
      <c r="B42" s="62">
        <v>1</v>
      </c>
      <c r="C42" s="115">
        <f t="shared" ref="C42:N53" si="37">COUNTIF(C$3:C$17,$B42)</f>
        <v>0</v>
      </c>
      <c r="D42" s="115">
        <f t="shared" si="37"/>
        <v>0</v>
      </c>
      <c r="E42" s="115">
        <f t="shared" si="37"/>
        <v>0</v>
      </c>
      <c r="F42" s="115">
        <f t="shared" si="37"/>
        <v>0</v>
      </c>
      <c r="G42" s="115">
        <f t="shared" si="37"/>
        <v>0</v>
      </c>
      <c r="H42" s="115">
        <f t="shared" si="37"/>
        <v>0</v>
      </c>
      <c r="I42" s="115">
        <f t="shared" si="37"/>
        <v>1</v>
      </c>
      <c r="J42" s="115">
        <f t="shared" si="37"/>
        <v>0</v>
      </c>
      <c r="K42" s="115">
        <f t="shared" si="37"/>
        <v>0</v>
      </c>
      <c r="L42" s="115">
        <f t="shared" si="37"/>
        <v>0</v>
      </c>
      <c r="M42" s="115">
        <f t="shared" si="37"/>
        <v>0</v>
      </c>
      <c r="N42" s="115">
        <f t="shared" si="37"/>
        <v>0</v>
      </c>
      <c r="O42" s="115">
        <f t="shared" ref="O42:P53" si="38">COUNTIF(O$3:O$17,$B42)</f>
        <v>0</v>
      </c>
      <c r="P42" s="115">
        <f t="shared" si="38"/>
        <v>0</v>
      </c>
      <c r="Q42" s="115">
        <f t="shared" ref="Q42:R53" si="39">COUNTIF(Q$3:Q$17,$B42)</f>
        <v>0</v>
      </c>
      <c r="R42" s="115">
        <f t="shared" si="39"/>
        <v>0</v>
      </c>
    </row>
    <row r="43" spans="1:18">
      <c r="A43" s="9"/>
      <c r="B43" s="62">
        <v>2</v>
      </c>
      <c r="C43" s="115">
        <f t="shared" si="37"/>
        <v>0</v>
      </c>
      <c r="D43" s="115">
        <f t="shared" si="37"/>
        <v>0</v>
      </c>
      <c r="E43" s="115">
        <f t="shared" si="37"/>
        <v>0</v>
      </c>
      <c r="F43" s="115">
        <f t="shared" si="37"/>
        <v>0</v>
      </c>
      <c r="G43" s="115">
        <f t="shared" si="37"/>
        <v>0</v>
      </c>
      <c r="H43" s="115">
        <f t="shared" si="37"/>
        <v>0</v>
      </c>
      <c r="I43" s="115">
        <f t="shared" si="37"/>
        <v>3</v>
      </c>
      <c r="J43" s="115">
        <f t="shared" si="37"/>
        <v>0</v>
      </c>
      <c r="K43" s="115">
        <f t="shared" si="37"/>
        <v>0</v>
      </c>
      <c r="L43" s="115">
        <f t="shared" si="37"/>
        <v>0</v>
      </c>
      <c r="M43" s="115">
        <f t="shared" si="37"/>
        <v>0</v>
      </c>
      <c r="N43" s="115">
        <f t="shared" si="37"/>
        <v>0</v>
      </c>
      <c r="O43" s="115">
        <f t="shared" si="38"/>
        <v>0</v>
      </c>
      <c r="P43" s="115">
        <f t="shared" si="38"/>
        <v>0</v>
      </c>
      <c r="Q43" s="115">
        <f t="shared" si="39"/>
        <v>0</v>
      </c>
      <c r="R43" s="115">
        <f t="shared" si="39"/>
        <v>0</v>
      </c>
    </row>
    <row r="44" spans="1:18">
      <c r="A44" s="9"/>
      <c r="B44" s="62">
        <v>3</v>
      </c>
      <c r="C44" s="115">
        <f t="shared" si="37"/>
        <v>0</v>
      </c>
      <c r="D44" s="115">
        <f t="shared" si="37"/>
        <v>0</v>
      </c>
      <c r="E44" s="115">
        <f t="shared" si="37"/>
        <v>0</v>
      </c>
      <c r="F44" s="115">
        <f t="shared" si="37"/>
        <v>0</v>
      </c>
      <c r="G44" s="115">
        <f t="shared" si="37"/>
        <v>0</v>
      </c>
      <c r="H44" s="115">
        <f t="shared" si="37"/>
        <v>0</v>
      </c>
      <c r="I44" s="115">
        <f t="shared" si="37"/>
        <v>4</v>
      </c>
      <c r="J44" s="115">
        <f t="shared" si="37"/>
        <v>0</v>
      </c>
      <c r="K44" s="115">
        <f t="shared" si="37"/>
        <v>0</v>
      </c>
      <c r="L44" s="115">
        <f t="shared" si="37"/>
        <v>0</v>
      </c>
      <c r="M44" s="115">
        <f t="shared" si="37"/>
        <v>0</v>
      </c>
      <c r="N44" s="115">
        <f t="shared" si="37"/>
        <v>0</v>
      </c>
      <c r="O44" s="115">
        <f t="shared" si="38"/>
        <v>1</v>
      </c>
      <c r="P44" s="115">
        <f t="shared" si="38"/>
        <v>0</v>
      </c>
      <c r="Q44" s="115">
        <f t="shared" si="39"/>
        <v>0</v>
      </c>
      <c r="R44" s="115">
        <f t="shared" si="39"/>
        <v>0</v>
      </c>
    </row>
    <row r="45" spans="1:18">
      <c r="A45" s="9"/>
      <c r="B45" s="62">
        <v>4</v>
      </c>
      <c r="C45" s="115">
        <f t="shared" si="37"/>
        <v>0</v>
      </c>
      <c r="D45" s="115">
        <f t="shared" si="37"/>
        <v>0</v>
      </c>
      <c r="E45" s="115">
        <f t="shared" si="37"/>
        <v>0</v>
      </c>
      <c r="F45" s="115">
        <f t="shared" si="37"/>
        <v>0</v>
      </c>
      <c r="G45" s="115">
        <f t="shared" si="37"/>
        <v>0</v>
      </c>
      <c r="H45" s="115">
        <f t="shared" si="37"/>
        <v>0</v>
      </c>
      <c r="I45" s="115">
        <f t="shared" si="37"/>
        <v>1</v>
      </c>
      <c r="J45" s="115">
        <f t="shared" si="37"/>
        <v>0</v>
      </c>
      <c r="K45" s="115">
        <f t="shared" si="37"/>
        <v>0</v>
      </c>
      <c r="L45" s="115">
        <f t="shared" si="37"/>
        <v>1</v>
      </c>
      <c r="M45" s="115">
        <f t="shared" si="37"/>
        <v>1</v>
      </c>
      <c r="N45" s="115">
        <f t="shared" si="37"/>
        <v>0</v>
      </c>
      <c r="O45" s="115">
        <f t="shared" si="38"/>
        <v>0</v>
      </c>
      <c r="P45" s="115">
        <f t="shared" si="38"/>
        <v>0</v>
      </c>
      <c r="Q45" s="115">
        <f t="shared" si="39"/>
        <v>0</v>
      </c>
      <c r="R45" s="115">
        <f t="shared" si="39"/>
        <v>0</v>
      </c>
    </row>
    <row r="46" spans="1:18">
      <c r="A46" s="9"/>
      <c r="B46" s="62">
        <v>5</v>
      </c>
      <c r="C46" s="115">
        <f t="shared" si="37"/>
        <v>0</v>
      </c>
      <c r="D46" s="115">
        <f t="shared" si="37"/>
        <v>0</v>
      </c>
      <c r="E46" s="115">
        <f t="shared" si="37"/>
        <v>0</v>
      </c>
      <c r="F46" s="115">
        <f t="shared" si="37"/>
        <v>0</v>
      </c>
      <c r="G46" s="115">
        <f t="shared" si="37"/>
        <v>1</v>
      </c>
      <c r="H46" s="115">
        <f t="shared" si="37"/>
        <v>1</v>
      </c>
      <c r="I46" s="115">
        <f t="shared" si="37"/>
        <v>2</v>
      </c>
      <c r="J46" s="115">
        <f t="shared" si="37"/>
        <v>0</v>
      </c>
      <c r="K46" s="115">
        <f t="shared" si="37"/>
        <v>0</v>
      </c>
      <c r="L46" s="115">
        <f t="shared" si="37"/>
        <v>0</v>
      </c>
      <c r="M46" s="115">
        <f t="shared" si="37"/>
        <v>0</v>
      </c>
      <c r="N46" s="115">
        <f t="shared" si="37"/>
        <v>0</v>
      </c>
      <c r="O46" s="115">
        <f t="shared" si="38"/>
        <v>1</v>
      </c>
      <c r="P46" s="115">
        <f t="shared" si="38"/>
        <v>5</v>
      </c>
      <c r="Q46" s="115">
        <f t="shared" si="39"/>
        <v>0</v>
      </c>
      <c r="R46" s="115">
        <f t="shared" si="39"/>
        <v>0</v>
      </c>
    </row>
    <row r="47" spans="1:18">
      <c r="A47" s="9"/>
      <c r="B47" s="62">
        <v>6</v>
      </c>
      <c r="C47" s="115">
        <f t="shared" si="37"/>
        <v>2</v>
      </c>
      <c r="D47" s="115">
        <f t="shared" si="37"/>
        <v>1</v>
      </c>
      <c r="E47" s="115">
        <f t="shared" si="37"/>
        <v>0</v>
      </c>
      <c r="F47" s="115">
        <f t="shared" si="37"/>
        <v>0</v>
      </c>
      <c r="G47" s="115">
        <f t="shared" si="37"/>
        <v>0</v>
      </c>
      <c r="H47" s="115">
        <f t="shared" si="37"/>
        <v>1</v>
      </c>
      <c r="I47" s="115">
        <f t="shared" si="37"/>
        <v>0</v>
      </c>
      <c r="J47" s="115">
        <f t="shared" si="37"/>
        <v>0</v>
      </c>
      <c r="K47" s="115">
        <f t="shared" si="37"/>
        <v>0</v>
      </c>
      <c r="L47" s="115">
        <f t="shared" si="37"/>
        <v>1</v>
      </c>
      <c r="M47" s="115">
        <f t="shared" si="37"/>
        <v>1</v>
      </c>
      <c r="N47" s="115">
        <f t="shared" si="37"/>
        <v>0</v>
      </c>
      <c r="O47" s="115">
        <f t="shared" si="38"/>
        <v>1</v>
      </c>
      <c r="P47" s="115">
        <f t="shared" si="38"/>
        <v>1</v>
      </c>
      <c r="Q47" s="115">
        <f t="shared" si="39"/>
        <v>0</v>
      </c>
      <c r="R47" s="115">
        <f t="shared" si="39"/>
        <v>0</v>
      </c>
    </row>
    <row r="48" spans="1:18">
      <c r="A48" s="9"/>
      <c r="B48" s="62">
        <v>7</v>
      </c>
      <c r="C48" s="115">
        <f t="shared" si="37"/>
        <v>2</v>
      </c>
      <c r="D48" s="115">
        <f t="shared" si="37"/>
        <v>0</v>
      </c>
      <c r="E48" s="115">
        <f t="shared" si="37"/>
        <v>0</v>
      </c>
      <c r="F48" s="115">
        <f t="shared" si="37"/>
        <v>0</v>
      </c>
      <c r="G48" s="115">
        <f t="shared" si="37"/>
        <v>2</v>
      </c>
      <c r="H48" s="115">
        <f t="shared" si="37"/>
        <v>2</v>
      </c>
      <c r="I48" s="115">
        <f t="shared" si="37"/>
        <v>0</v>
      </c>
      <c r="J48" s="115">
        <f t="shared" si="37"/>
        <v>0</v>
      </c>
      <c r="K48" s="115">
        <f t="shared" si="37"/>
        <v>0</v>
      </c>
      <c r="L48" s="115">
        <f t="shared" si="37"/>
        <v>0</v>
      </c>
      <c r="M48" s="115">
        <f t="shared" si="37"/>
        <v>2</v>
      </c>
      <c r="N48" s="115">
        <f t="shared" si="37"/>
        <v>0</v>
      </c>
      <c r="O48" s="115">
        <f t="shared" si="38"/>
        <v>3</v>
      </c>
      <c r="P48" s="115">
        <f t="shared" si="38"/>
        <v>4</v>
      </c>
      <c r="Q48" s="115">
        <f t="shared" si="39"/>
        <v>0</v>
      </c>
      <c r="R48" s="115">
        <f t="shared" si="39"/>
        <v>2</v>
      </c>
    </row>
    <row r="49" spans="1:18">
      <c r="A49" s="9"/>
      <c r="B49" s="62">
        <v>8</v>
      </c>
      <c r="C49" s="115">
        <f t="shared" si="37"/>
        <v>1</v>
      </c>
      <c r="D49" s="115">
        <f t="shared" si="37"/>
        <v>3</v>
      </c>
      <c r="E49" s="115">
        <f t="shared" si="37"/>
        <v>0</v>
      </c>
      <c r="F49" s="115">
        <f t="shared" si="37"/>
        <v>0</v>
      </c>
      <c r="G49" s="115">
        <f t="shared" si="37"/>
        <v>2</v>
      </c>
      <c r="H49" s="115">
        <f t="shared" si="37"/>
        <v>1</v>
      </c>
      <c r="I49" s="115">
        <f t="shared" si="37"/>
        <v>2</v>
      </c>
      <c r="J49" s="115">
        <f t="shared" si="37"/>
        <v>0</v>
      </c>
      <c r="K49" s="115">
        <f t="shared" si="37"/>
        <v>0</v>
      </c>
      <c r="L49" s="115">
        <f t="shared" si="37"/>
        <v>1</v>
      </c>
      <c r="M49" s="115">
        <f t="shared" si="37"/>
        <v>3</v>
      </c>
      <c r="N49" s="115">
        <f t="shared" si="37"/>
        <v>0</v>
      </c>
      <c r="O49" s="115">
        <f t="shared" si="38"/>
        <v>2</v>
      </c>
      <c r="P49" s="115">
        <f t="shared" si="38"/>
        <v>2</v>
      </c>
      <c r="Q49" s="115">
        <f t="shared" si="39"/>
        <v>0</v>
      </c>
      <c r="R49" s="115">
        <f t="shared" si="39"/>
        <v>0</v>
      </c>
    </row>
    <row r="50" spans="1:18">
      <c r="A50" s="9"/>
      <c r="B50" s="62">
        <v>9</v>
      </c>
      <c r="C50" s="115">
        <f t="shared" si="37"/>
        <v>0</v>
      </c>
      <c r="D50" s="115">
        <f t="shared" si="37"/>
        <v>5</v>
      </c>
      <c r="E50" s="115">
        <f t="shared" si="37"/>
        <v>0</v>
      </c>
      <c r="F50" s="115">
        <f t="shared" si="37"/>
        <v>0</v>
      </c>
      <c r="G50" s="115">
        <f t="shared" si="37"/>
        <v>2</v>
      </c>
      <c r="H50" s="115">
        <f t="shared" si="37"/>
        <v>0</v>
      </c>
      <c r="I50" s="115">
        <f t="shared" si="37"/>
        <v>0</v>
      </c>
      <c r="J50" s="115">
        <f t="shared" si="37"/>
        <v>0</v>
      </c>
      <c r="K50" s="115">
        <f t="shared" si="37"/>
        <v>0</v>
      </c>
      <c r="L50" s="115">
        <f t="shared" si="37"/>
        <v>3</v>
      </c>
      <c r="M50" s="115">
        <f t="shared" si="37"/>
        <v>3</v>
      </c>
      <c r="N50" s="115">
        <f t="shared" si="37"/>
        <v>0</v>
      </c>
      <c r="O50" s="115">
        <f t="shared" si="38"/>
        <v>1</v>
      </c>
      <c r="P50" s="115">
        <f t="shared" si="38"/>
        <v>0</v>
      </c>
      <c r="Q50" s="115">
        <f t="shared" si="39"/>
        <v>1</v>
      </c>
      <c r="R50" s="115">
        <f t="shared" si="39"/>
        <v>2</v>
      </c>
    </row>
    <row r="51" spans="1:18">
      <c r="A51" s="9"/>
      <c r="B51" s="62">
        <v>10</v>
      </c>
      <c r="C51" s="115">
        <f t="shared" si="37"/>
        <v>1</v>
      </c>
      <c r="D51" s="115">
        <f t="shared" si="37"/>
        <v>1</v>
      </c>
      <c r="E51" s="115">
        <f t="shared" si="37"/>
        <v>0</v>
      </c>
      <c r="F51" s="115">
        <f t="shared" si="37"/>
        <v>0</v>
      </c>
      <c r="G51" s="115">
        <f t="shared" si="37"/>
        <v>3</v>
      </c>
      <c r="H51" s="115">
        <f t="shared" si="37"/>
        <v>4</v>
      </c>
      <c r="I51" s="115">
        <f t="shared" si="37"/>
        <v>0</v>
      </c>
      <c r="J51" s="115">
        <f t="shared" si="37"/>
        <v>0</v>
      </c>
      <c r="K51" s="115">
        <f t="shared" si="37"/>
        <v>0</v>
      </c>
      <c r="L51" s="115">
        <f t="shared" si="37"/>
        <v>4</v>
      </c>
      <c r="M51" s="115">
        <f t="shared" si="37"/>
        <v>2</v>
      </c>
      <c r="N51" s="115">
        <f t="shared" si="37"/>
        <v>0</v>
      </c>
      <c r="O51" s="115">
        <f t="shared" si="38"/>
        <v>2</v>
      </c>
      <c r="P51" s="115">
        <f t="shared" si="38"/>
        <v>1</v>
      </c>
      <c r="Q51" s="115">
        <f t="shared" si="39"/>
        <v>1</v>
      </c>
      <c r="R51" s="115">
        <f t="shared" si="39"/>
        <v>1</v>
      </c>
    </row>
    <row r="52" spans="1:18">
      <c r="A52" s="9"/>
      <c r="B52" s="62">
        <v>11</v>
      </c>
      <c r="C52" s="115">
        <f t="shared" si="37"/>
        <v>1</v>
      </c>
      <c r="D52" s="115">
        <f t="shared" si="37"/>
        <v>2</v>
      </c>
      <c r="E52" s="115">
        <f t="shared" si="37"/>
        <v>0</v>
      </c>
      <c r="F52" s="115">
        <f t="shared" si="37"/>
        <v>0</v>
      </c>
      <c r="G52" s="115">
        <f t="shared" si="37"/>
        <v>2</v>
      </c>
      <c r="H52" s="115">
        <f t="shared" si="37"/>
        <v>3</v>
      </c>
      <c r="I52" s="115">
        <f t="shared" si="37"/>
        <v>0</v>
      </c>
      <c r="J52" s="115">
        <f t="shared" si="37"/>
        <v>0</v>
      </c>
      <c r="K52" s="115">
        <f t="shared" si="37"/>
        <v>0</v>
      </c>
      <c r="L52" s="115">
        <f t="shared" si="37"/>
        <v>0</v>
      </c>
      <c r="M52" s="115">
        <f t="shared" si="37"/>
        <v>0</v>
      </c>
      <c r="N52" s="115">
        <f t="shared" si="37"/>
        <v>0</v>
      </c>
      <c r="O52" s="115">
        <f t="shared" si="38"/>
        <v>1</v>
      </c>
      <c r="P52" s="115">
        <f t="shared" si="38"/>
        <v>0</v>
      </c>
      <c r="Q52" s="115">
        <f t="shared" si="39"/>
        <v>1</v>
      </c>
      <c r="R52" s="115">
        <f t="shared" si="39"/>
        <v>0</v>
      </c>
    </row>
    <row r="53" spans="1:18">
      <c r="A53" s="9"/>
      <c r="B53" s="62">
        <v>12</v>
      </c>
      <c r="C53" s="115">
        <f t="shared" si="37"/>
        <v>1</v>
      </c>
      <c r="D53" s="115">
        <f t="shared" si="37"/>
        <v>0</v>
      </c>
      <c r="E53" s="115">
        <f t="shared" si="37"/>
        <v>0</v>
      </c>
      <c r="F53" s="115">
        <f t="shared" si="37"/>
        <v>0</v>
      </c>
      <c r="G53" s="115">
        <f t="shared" si="37"/>
        <v>0</v>
      </c>
      <c r="H53" s="115">
        <f t="shared" si="37"/>
        <v>0</v>
      </c>
      <c r="I53" s="115">
        <f t="shared" si="37"/>
        <v>0</v>
      </c>
      <c r="J53" s="115">
        <f t="shared" si="37"/>
        <v>0</v>
      </c>
      <c r="K53" s="115">
        <f t="shared" si="37"/>
        <v>0</v>
      </c>
      <c r="L53" s="115">
        <f t="shared" si="37"/>
        <v>2</v>
      </c>
      <c r="M53" s="115">
        <f t="shared" si="37"/>
        <v>0</v>
      </c>
      <c r="N53" s="115">
        <f t="shared" si="37"/>
        <v>0</v>
      </c>
      <c r="O53" s="115">
        <f t="shared" si="38"/>
        <v>1</v>
      </c>
      <c r="P53" s="115">
        <f t="shared" si="38"/>
        <v>0</v>
      </c>
      <c r="Q53" s="115">
        <f t="shared" si="39"/>
        <v>0</v>
      </c>
      <c r="R53" s="115">
        <f t="shared" si="39"/>
        <v>0</v>
      </c>
    </row>
  </sheetData>
  <conditionalFormatting sqref="C5:R5">
    <cfRule type="iconSet" priority="20">
      <iconSet iconSet="5Arrows">
        <cfvo type="percent" val="0"/>
        <cfvo type="percent" val="20"/>
        <cfvo type="percent" val="40"/>
        <cfvo type="percent" val="60"/>
        <cfvo type="percent" val="80"/>
      </iconSet>
    </cfRule>
  </conditionalFormatting>
  <conditionalFormatting sqref="C4:R4">
    <cfRule type="iconSet" priority="19">
      <iconSet iconSet="5Arrows">
        <cfvo type="percent" val="0"/>
        <cfvo type="percent" val="20"/>
        <cfvo type="percent" val="40"/>
        <cfvo type="percent" val="60"/>
        <cfvo type="percent" val="80"/>
      </iconSet>
    </cfRule>
  </conditionalFormatting>
  <conditionalFormatting sqref="C6:R6">
    <cfRule type="iconSet" priority="18">
      <iconSet iconSet="5Arrows">
        <cfvo type="percent" val="0"/>
        <cfvo type="percent" val="20"/>
        <cfvo type="percent" val="40"/>
        <cfvo type="percent" val="60"/>
        <cfvo type="percent" val="80"/>
      </iconSet>
    </cfRule>
  </conditionalFormatting>
  <conditionalFormatting sqref="C7:R7">
    <cfRule type="iconSet" priority="17">
      <iconSet iconSet="5Arrows">
        <cfvo type="percent" val="0"/>
        <cfvo type="percent" val="20"/>
        <cfvo type="percent" val="40"/>
        <cfvo type="percent" val="60"/>
        <cfvo type="percent" val="80"/>
      </iconSet>
    </cfRule>
  </conditionalFormatting>
  <conditionalFormatting sqref="C8:R8">
    <cfRule type="iconSet" priority="16">
      <iconSet iconSet="5Arrows">
        <cfvo type="percent" val="0"/>
        <cfvo type="percent" val="20"/>
        <cfvo type="percent" val="40"/>
        <cfvo type="percent" val="60"/>
        <cfvo type="percent" val="80"/>
      </iconSet>
    </cfRule>
  </conditionalFormatting>
  <conditionalFormatting sqref="C9:R9">
    <cfRule type="iconSet" priority="15">
      <iconSet iconSet="5Arrows">
        <cfvo type="percent" val="0"/>
        <cfvo type="percent" val="20"/>
        <cfvo type="percent" val="40"/>
        <cfvo type="percent" val="60"/>
        <cfvo type="percent" val="80"/>
      </iconSet>
    </cfRule>
  </conditionalFormatting>
  <conditionalFormatting sqref="C10:R10">
    <cfRule type="iconSet" priority="14">
      <iconSet iconSet="5Arrows">
        <cfvo type="percent" val="0"/>
        <cfvo type="percent" val="20"/>
        <cfvo type="percent" val="40"/>
        <cfvo type="percent" val="60"/>
        <cfvo type="percent" val="80"/>
      </iconSet>
    </cfRule>
  </conditionalFormatting>
  <conditionalFormatting sqref="C11:R11">
    <cfRule type="iconSet" priority="13">
      <iconSet iconSet="5Arrows">
        <cfvo type="percent" val="0"/>
        <cfvo type="percent" val="20"/>
        <cfvo type="percent" val="40"/>
        <cfvo type="percent" val="60"/>
        <cfvo type="percent" val="80"/>
      </iconSet>
    </cfRule>
  </conditionalFormatting>
  <conditionalFormatting sqref="C12:R12">
    <cfRule type="iconSet" priority="12">
      <iconSet iconSet="5Arrows">
        <cfvo type="percent" val="0"/>
        <cfvo type="percent" val="20"/>
        <cfvo type="percent" val="40"/>
        <cfvo type="percent" val="60"/>
        <cfvo type="percent" val="80"/>
      </iconSet>
    </cfRule>
  </conditionalFormatting>
  <conditionalFormatting sqref="C13:R13">
    <cfRule type="iconSet" priority="11">
      <iconSet iconSet="5Arrows">
        <cfvo type="percent" val="0"/>
        <cfvo type="percent" val="20"/>
        <cfvo type="percent" val="40"/>
        <cfvo type="percent" val="60"/>
        <cfvo type="percent" val="80"/>
      </iconSet>
    </cfRule>
  </conditionalFormatting>
  <conditionalFormatting sqref="C14:R14">
    <cfRule type="iconSet" priority="10">
      <iconSet iconSet="5Arrows">
        <cfvo type="percent" val="0"/>
        <cfvo type="percent" val="20"/>
        <cfvo type="percent" val="40"/>
        <cfvo type="percent" val="60"/>
        <cfvo type="percent" val="80"/>
      </iconSet>
    </cfRule>
  </conditionalFormatting>
  <conditionalFormatting sqref="C15:R15">
    <cfRule type="iconSet" priority="9">
      <iconSet iconSet="5Arrows">
        <cfvo type="percent" val="0"/>
        <cfvo type="percent" val="20"/>
        <cfvo type="percent" val="40"/>
        <cfvo type="percent" val="60"/>
        <cfvo type="percent" val="80"/>
      </iconSet>
    </cfRule>
  </conditionalFormatting>
  <conditionalFormatting sqref="C16:R16">
    <cfRule type="iconSet" priority="8">
      <iconSet iconSet="5Arrows">
        <cfvo type="percent" val="0"/>
        <cfvo type="percent" val="20"/>
        <cfvo type="percent" val="40"/>
        <cfvo type="percent" val="60"/>
        <cfvo type="percent" val="80"/>
      </iconSet>
    </cfRule>
  </conditionalFormatting>
  <conditionalFormatting sqref="C17:R17">
    <cfRule type="iconSet" priority="7">
      <iconSet iconSet="5Arrows">
        <cfvo type="percent" val="0"/>
        <cfvo type="percent" val="20"/>
        <cfvo type="percent" val="40"/>
        <cfvo type="percent" val="60"/>
        <cfvo type="percent" val="80"/>
      </iconSet>
    </cfRule>
  </conditionalFormatting>
  <conditionalFormatting sqref="C3:R17">
    <cfRule type="iconSet" priority="35">
      <iconSet iconSet="5Arrows">
        <cfvo type="percent" val="0"/>
        <cfvo type="percent" val="20"/>
        <cfvo type="percent" val="40"/>
        <cfvo type="percent" val="60"/>
        <cfvo type="percent" val="80"/>
      </iconSet>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1:Z45"/>
  <sheetViews>
    <sheetView topLeftCell="A21" workbookViewId="0">
      <selection activeCell="X3" sqref="X3"/>
    </sheetView>
  </sheetViews>
  <sheetFormatPr defaultRowHeight="15"/>
  <cols>
    <col min="1" max="1" width="4.5703125" customWidth="1"/>
    <col min="2" max="2" width="25.42578125" customWidth="1"/>
    <col min="3" max="18" width="5.7109375" customWidth="1"/>
    <col min="19" max="21" width="4.7109375" customWidth="1"/>
    <col min="22" max="23" width="9.140625" style="46"/>
    <col min="24" max="24" width="4.5703125" customWidth="1"/>
    <col min="25" max="25" width="4.7109375" customWidth="1"/>
    <col min="26" max="26" width="5.140625" customWidth="1"/>
  </cols>
  <sheetData>
    <row r="1" spans="1:26" ht="18.75">
      <c r="A1" s="131"/>
      <c r="B1" s="131"/>
      <c r="C1" s="131"/>
      <c r="D1" s="131"/>
      <c r="E1" s="131"/>
      <c r="F1" s="131"/>
      <c r="G1" s="131"/>
      <c r="H1" s="131"/>
      <c r="I1" s="131"/>
      <c r="J1" s="132" t="s">
        <v>171</v>
      </c>
      <c r="K1" s="131"/>
      <c r="L1" s="131"/>
      <c r="M1" s="131"/>
      <c r="N1" s="131"/>
      <c r="O1" s="131"/>
      <c r="P1" s="131"/>
      <c r="Q1" s="131"/>
      <c r="R1" s="131"/>
      <c r="S1" s="131"/>
      <c r="T1" s="131"/>
      <c r="U1" s="131"/>
      <c r="V1" s="348"/>
      <c r="W1" s="348"/>
      <c r="X1" s="131"/>
      <c r="Y1" s="131"/>
    </row>
    <row r="2" spans="1:26" ht="179.25">
      <c r="A2" s="133" t="s">
        <v>151</v>
      </c>
      <c r="B2" s="134" t="s">
        <v>152</v>
      </c>
      <c r="C2" s="135" t="str">
        <f>судьи!E22</f>
        <v>Аверина Александра Викторовна</v>
      </c>
      <c r="D2" s="135" t="str">
        <f>судьи!F22</f>
        <v>Акчурин Константин Эдуардович</v>
      </c>
      <c r="E2" s="135" t="str">
        <f>судьи!G22</f>
        <v>Александр Вастаев</v>
      </c>
      <c r="F2" s="135" t="str">
        <f>судьи!H22</f>
        <v>Андреев Вячеслав Викторович</v>
      </c>
      <c r="G2" s="135" t="str">
        <f>судьи!I22</f>
        <v>Андрушевич Алексей</v>
      </c>
      <c r="H2" s="135" t="str">
        <f>судьи!J22</f>
        <v>Басалаев Андрей Викторович</v>
      </c>
      <c r="I2" s="135" t="str">
        <f>судьи!K22</f>
        <v>Елизаров Андрей</v>
      </c>
      <c r="J2" s="135" t="str">
        <f>судьи!L22</f>
        <v>Иван Демидов</v>
      </c>
      <c r="K2" s="135" t="str">
        <f>судьи!M22</f>
        <v>Корсаков Алексей Вячеславович</v>
      </c>
      <c r="L2" s="135" t="str">
        <f>судьи!N22</f>
        <v>Кудрявцев Евгений Валерьевич</v>
      </c>
      <c r="M2" s="135" t="str">
        <f>судьи!O22</f>
        <v>Пересыпкин Виталий Фридрихович</v>
      </c>
      <c r="N2" s="135" t="str">
        <f>судьи!P22</f>
        <v>Родимцев Андрей Александрович</v>
      </c>
      <c r="O2" s="135" t="str">
        <f>судьи!Q22</f>
        <v>Русаков Сергей Александрович</v>
      </c>
      <c r="P2" s="135" t="str">
        <f>судьи!R22</f>
        <v>Сазонов Антон Анатольевич</v>
      </c>
      <c r="Q2" s="135" t="str">
        <f>судьи!S22</f>
        <v>Сорокин Юрий</v>
      </c>
      <c r="R2" s="135" t="str">
        <f>судьи!T22</f>
        <v>Фефелов Александр</v>
      </c>
      <c r="S2" s="136" t="s">
        <v>153</v>
      </c>
      <c r="T2" s="137" t="s">
        <v>1203</v>
      </c>
      <c r="U2" s="137" t="s">
        <v>1204</v>
      </c>
      <c r="V2" s="349" t="s">
        <v>154</v>
      </c>
      <c r="W2" s="358" t="s">
        <v>1202</v>
      </c>
      <c r="X2" s="136" t="s">
        <v>106</v>
      </c>
      <c r="Y2" s="137" t="s">
        <v>155</v>
      </c>
      <c r="Z2" s="133" t="s">
        <v>151</v>
      </c>
    </row>
    <row r="3" spans="1:26">
      <c r="A3" s="168">
        <f>классы!B531</f>
        <v>3</v>
      </c>
      <c r="B3" s="168" t="str">
        <f>классы!C531</f>
        <v>Кудрявцев Евгений Валерьевич</v>
      </c>
      <c r="C3" s="141" t="str">
        <f>IF(IFERROR(VLOOKUP(CONCATENATE($A3,C$2),Исходный!$A$3:$G$3000,5,FALSE),FALSE)=0,"-",IFERROR(VLOOKUP(CONCATENATE($A3,C$2),Исходный!$A$3:$G$3000,5,FALSE),"---"))</f>
        <v>---</v>
      </c>
      <c r="D3" s="141">
        <f>IF(IFERROR(VLOOKUP(CONCATENATE($A3,D$2),Исходный!$A$3:$G$3000,5,FALSE),FALSE)=0,"-",IFERROR(VLOOKUP(CONCATENATE($A3,D$2),Исходный!$A$3:$G$3000,5,FALSE),"---"))</f>
        <v>5</v>
      </c>
      <c r="E3" s="141" t="str">
        <f>IF(IFERROR(VLOOKUP(CONCATENATE($A3,E$2),Исходный!$A$3:$G$3000,5,FALSE),FALSE)=0,"-",IFERROR(VLOOKUP(CONCATENATE($A3,E$2),Исходный!$A$3:$G$3000,5,FALSE),"---"))</f>
        <v>---</v>
      </c>
      <c r="F3" s="141" t="str">
        <f>IF(IFERROR(VLOOKUP(CONCATENATE($A3,F$2),Исходный!$A$3:$G$3000,5,FALSE),FALSE)=0,"-",IFERROR(VLOOKUP(CONCATENATE($A3,F$2),Исходный!$A$3:$G$3000,5,FALSE),"---"))</f>
        <v>---</v>
      </c>
      <c r="G3" s="141">
        <f>IF(IFERROR(VLOOKUP(CONCATENATE($A3,G$2),Исходный!$A$3:$G$3000,5,FALSE),FALSE)=0,"-",IFERROR(VLOOKUP(CONCATENATE($A3,G$2),Исходный!$A$3:$G$3000,5,FALSE),"---"))</f>
        <v>4</v>
      </c>
      <c r="H3" s="141">
        <f>IF(IFERROR(VLOOKUP(CONCATENATE($A3,H$2),Исходный!$A$3:$G$3000,5,FALSE),FALSE)=0,"-",IFERROR(VLOOKUP(CONCATENATE($A3,H$2),Исходный!$A$3:$G$3000,5,FALSE),"---"))</f>
        <v>10</v>
      </c>
      <c r="I3" s="141" t="str">
        <f>IF(IFERROR(VLOOKUP(CONCATENATE($A3,I$2),Исходный!$A$3:$G$3000,5,FALSE),FALSE)=0,"-",IFERROR(VLOOKUP(CONCATENATE($A3,I$2),Исходный!$A$3:$G$3000,5,FALSE),"---"))</f>
        <v>-</v>
      </c>
      <c r="J3" s="141" t="str">
        <f>IF(IFERROR(VLOOKUP(CONCATENATE($A3,J$2),Исходный!$A$3:$G$3000,5,FALSE),FALSE)=0,"-",IFERROR(VLOOKUP(CONCATENATE($A3,J$2),Исходный!$A$3:$G$3000,5,FALSE),"---"))</f>
        <v>---</v>
      </c>
      <c r="K3" s="141" t="str">
        <f>IF(IFERROR(VLOOKUP(CONCATENATE($A3,K$2),Исходный!$A$3:$G$3000,5,FALSE),FALSE)=0,"-",IFERROR(VLOOKUP(CONCATENATE($A3,K$2),Исходный!$A$3:$G$3000,5,FALSE),"---"))</f>
        <v>---</v>
      </c>
      <c r="L3" s="141" t="str">
        <f>IF(IFERROR(VLOOKUP(CONCATENATE($A3,L$2),Исходный!$A$3:$G$3000,5,FALSE),FALSE)=0,"-",IFERROR(VLOOKUP(CONCATENATE($A3,L$2),Исходный!$A$3:$G$3000,5,FALSE),"---"))</f>
        <v>---</v>
      </c>
      <c r="M3" s="141">
        <f>IF(IFERROR(VLOOKUP(CONCATENATE($A3,M$2),Исходный!$A$3:$G$3000,5,FALSE),FALSE)=0,"-",IFERROR(VLOOKUP(CONCATENATE($A3,M$2),Исходный!$A$3:$G$3000,5,FALSE),"---"))</f>
        <v>10</v>
      </c>
      <c r="N3" s="141">
        <f>IF(IFERROR(VLOOKUP(CONCATENATE($A3,N$2),Исходный!$A$3:$G$3000,5,FALSE),FALSE)=0,"-",IFERROR(VLOOKUP(CONCATENATE($A3,N$2),Исходный!$A$3:$G$3000,5,FALSE),"---"))</f>
        <v>5</v>
      </c>
      <c r="O3" s="141">
        <f>IF(IFERROR(VLOOKUP(CONCATENATE($A3,O$2),Исходный!$A$3:$G$3000,5,FALSE),FALSE)=0,"-",IFERROR(VLOOKUP(CONCATENATE($A3,O$2),Исходный!$A$3:$G$3000,5,FALSE),"---"))</f>
        <v>11</v>
      </c>
      <c r="P3" s="141">
        <f>IF(IFERROR(VLOOKUP(CONCATENATE($A3,P$2),Исходный!$A$3:$G$3000,5,FALSE),FALSE)=0,"-",IFERROR(VLOOKUP(CONCATENATE($A3,P$2),Исходный!$A$3:$G$3000,5,FALSE),"---"))</f>
        <v>11</v>
      </c>
      <c r="Q3" s="141" t="str">
        <f>IF(IFERROR(VLOOKUP(CONCATENATE($A3,Q$2),Исходный!$A$3:$G$3000,5,FALSE),FALSE)=0,"-",IFERROR(VLOOKUP(CONCATENATE($A3,Q$2),Исходный!$A$3:$G$3000,5,FALSE),"---"))</f>
        <v>---</v>
      </c>
      <c r="R3" s="141" t="str">
        <f>IF(IFERROR(VLOOKUP(CONCATENATE($A3,R$2),Исходный!$A$3:$G$3000,5,FALSE),FALSE)=0,"-",IFERROR(VLOOKUP(CONCATENATE($A3,R$2),Исходный!$A$3:$G$3000,5,FALSE),"---"))</f>
        <v>---</v>
      </c>
      <c r="S3" s="62">
        <f t="shared" ref="S3:S7" si="0">COUNTIF(C3:R3,"&gt;0")</f>
        <v>7</v>
      </c>
      <c r="T3" s="184">
        <f>MIN(C3:R3)</f>
        <v>4</v>
      </c>
      <c r="U3" s="184">
        <f>MAX(C3:R3)</f>
        <v>11</v>
      </c>
      <c r="V3" s="146">
        <f t="shared" ref="V3:V13" si="1">IF(S3&gt;0,AVERAGEIF(C3:R3,"&gt;0",C3:R3)+0.000001*S3+0.000000001*(1/(Y3+0.001)),"-")</f>
        <v>8.0000070000999894</v>
      </c>
      <c r="W3" s="146">
        <f>IFERROR(IF(S3&gt;0,(SUMIF(C3:R3,"&gt;0",C3:R3)-T3-U3)/(S3-2)+0.000001*S3+0.000000001*(1/(Y3+0.001)),"-"),"-")</f>
        <v>8.2000070000999887</v>
      </c>
      <c r="X3" s="62">
        <f>IFERROR(RANK(W3,$W$3:$W$24,0),"-")</f>
        <v>4</v>
      </c>
      <c r="Y3" s="146">
        <f t="shared" ref="Y3:Y7" si="2">IF(S3&gt;1,VAR(C3:R3),"0")</f>
        <v>10</v>
      </c>
      <c r="Z3">
        <f t="shared" ref="Z3:Z13" si="3">A3</f>
        <v>3</v>
      </c>
    </row>
    <row r="4" spans="1:26">
      <c r="A4" s="168">
        <f>классы!B532</f>
        <v>12</v>
      </c>
      <c r="B4" s="168" t="str">
        <f>классы!C532</f>
        <v>Лисовский Павел</v>
      </c>
      <c r="C4" s="141" t="str">
        <f>IF(IFERROR(VLOOKUP(CONCATENATE($A4,C$2),Исходный!$A$3:$G$3000,5,FALSE),FALSE)=0,"-",IFERROR(VLOOKUP(CONCATENATE($A4,C$2),Исходный!$A$3:$G$3000,5,FALSE),"---"))</f>
        <v>-</v>
      </c>
      <c r="D4" s="141" t="str">
        <f>IF(IFERROR(VLOOKUP(CONCATENATE($A4,D$2),Исходный!$A$3:$G$3000,5,FALSE),FALSE)=0,"-",IFERROR(VLOOKUP(CONCATENATE($A4,D$2),Исходный!$A$3:$G$3000,5,FALSE),"---"))</f>
        <v>-</v>
      </c>
      <c r="E4" s="141" t="str">
        <f>IF(IFERROR(VLOOKUP(CONCATENATE($A4,E$2),Исходный!$A$3:$G$3000,5,FALSE),FALSE)=0,"-",IFERROR(VLOOKUP(CONCATENATE($A4,E$2),Исходный!$A$3:$G$3000,5,FALSE),"---"))</f>
        <v>---</v>
      </c>
      <c r="F4" s="141" t="str">
        <f>IF(IFERROR(VLOOKUP(CONCATENATE($A4,F$2),Исходный!$A$3:$G$3000,5,FALSE),FALSE)=0,"-",IFERROR(VLOOKUP(CONCATENATE($A4,F$2),Исходный!$A$3:$G$3000,5,FALSE),"---"))</f>
        <v>---</v>
      </c>
      <c r="G4" s="141" t="str">
        <f>IF(IFERROR(VLOOKUP(CONCATENATE($A4,G$2),Исходный!$A$3:$G$3000,5,FALSE),FALSE)=0,"-",IFERROR(VLOOKUP(CONCATENATE($A4,G$2),Исходный!$A$3:$G$3000,5,FALSE),"---"))</f>
        <v>-</v>
      </c>
      <c r="H4" s="141" t="str">
        <f>IF(IFERROR(VLOOKUP(CONCATENATE($A4,H$2),Исходный!$A$3:$G$3000,5,FALSE),FALSE)=0,"-",IFERROR(VLOOKUP(CONCATENATE($A4,H$2),Исходный!$A$3:$G$3000,5,FALSE),"---"))</f>
        <v>-</v>
      </c>
      <c r="I4" s="141" t="str">
        <f>IF(IFERROR(VLOOKUP(CONCATENATE($A4,I$2),Исходный!$A$3:$G$3000,5,FALSE),FALSE)=0,"-",IFERROR(VLOOKUP(CONCATENATE($A4,I$2),Исходный!$A$3:$G$3000,5,FALSE),"---"))</f>
        <v>-</v>
      </c>
      <c r="J4" s="141" t="str">
        <f>IF(IFERROR(VLOOKUP(CONCATENATE($A4,J$2),Исходный!$A$3:$G$3000,5,FALSE),FALSE)=0,"-",IFERROR(VLOOKUP(CONCATENATE($A4,J$2),Исходный!$A$3:$G$3000,5,FALSE),"---"))</f>
        <v>---</v>
      </c>
      <c r="K4" s="141" t="str">
        <f>IF(IFERROR(VLOOKUP(CONCATENATE($A4,K$2),Исходный!$A$3:$G$3000,5,FALSE),FALSE)=0,"-",IFERROR(VLOOKUP(CONCATENATE($A4,K$2),Исходный!$A$3:$G$3000,5,FALSE),"---"))</f>
        <v>---</v>
      </c>
      <c r="L4" s="141" t="str">
        <f>IF(IFERROR(VLOOKUP(CONCATENATE($A4,L$2),Исходный!$A$3:$G$3000,5,FALSE),FALSE)=0,"-",IFERROR(VLOOKUP(CONCATENATE($A4,L$2),Исходный!$A$3:$G$3000,5,FALSE),"---"))</f>
        <v>-</v>
      </c>
      <c r="M4" s="141" t="str">
        <f>IF(IFERROR(VLOOKUP(CONCATENATE($A4,M$2),Исходный!$A$3:$G$3000,5,FALSE),FALSE)=0,"-",IFERROR(VLOOKUP(CONCATENATE($A4,M$2),Исходный!$A$3:$G$3000,5,FALSE),"---"))</f>
        <v>-</v>
      </c>
      <c r="N4" s="141" t="str">
        <f>IF(IFERROR(VLOOKUP(CONCATENATE($A4,N$2),Исходный!$A$3:$G$3000,5,FALSE),FALSE)=0,"-",IFERROR(VLOOKUP(CONCATENATE($A4,N$2),Исходный!$A$3:$G$3000,5,FALSE),"---"))</f>
        <v>---</v>
      </c>
      <c r="O4" s="141" t="str">
        <f>IF(IFERROR(VLOOKUP(CONCATENATE($A4,O$2),Исходный!$A$3:$G$3000,5,FALSE),FALSE)=0,"-",IFERROR(VLOOKUP(CONCATENATE($A4,O$2),Исходный!$A$3:$G$3000,5,FALSE),"---"))</f>
        <v>-</v>
      </c>
      <c r="P4" s="141" t="str">
        <f>IF(IFERROR(VLOOKUP(CONCATENATE($A4,P$2),Исходный!$A$3:$G$3000,5,FALSE),FALSE)=0,"-",IFERROR(VLOOKUP(CONCATENATE($A4,P$2),Исходный!$A$3:$G$3000,5,FALSE),"---"))</f>
        <v>-</v>
      </c>
      <c r="Q4" s="141" t="str">
        <f>IF(IFERROR(VLOOKUP(CONCATENATE($A4,Q$2),Исходный!$A$3:$G$3000,5,FALSE),FALSE)=0,"-",IFERROR(VLOOKUP(CONCATENATE($A4,Q$2),Исходный!$A$3:$G$3000,5,FALSE),"---"))</f>
        <v>---</v>
      </c>
      <c r="R4" s="141" t="str">
        <f>IF(IFERROR(VLOOKUP(CONCATENATE($A4,R$2),Исходный!$A$3:$G$3000,5,FALSE),FALSE)=0,"-",IFERROR(VLOOKUP(CONCATENATE($A4,R$2),Исходный!$A$3:$G$3000,5,FALSE),"---"))</f>
        <v>---</v>
      </c>
      <c r="S4" s="62">
        <f t="shared" si="0"/>
        <v>0</v>
      </c>
      <c r="T4" s="184">
        <f t="shared" ref="T4:T13" si="4">MIN(C4:R4)</f>
        <v>0</v>
      </c>
      <c r="U4" s="184">
        <f t="shared" ref="U4:U13" si="5">MAX(C4:R4)</f>
        <v>0</v>
      </c>
      <c r="V4" s="146" t="str">
        <f t="shared" si="1"/>
        <v>-</v>
      </c>
      <c r="W4" s="146" t="str">
        <f t="shared" ref="W4:W13" si="6">IFERROR(IF(S4&gt;0,(SUMIF(C4:R4,"&gt;0",C4:R4)-T4-U4)/(S4-2)+0.000001*S4+0.000000001*(1/(Y4+0.001)),"-"),"-")</f>
        <v>-</v>
      </c>
      <c r="X4" s="62" t="str">
        <f t="shared" ref="X4:X13" si="7">IFERROR(RANK(W4,$W$3:$W$24,0),"-")</f>
        <v>-</v>
      </c>
      <c r="Y4" s="146" t="str">
        <f t="shared" si="2"/>
        <v>0</v>
      </c>
      <c r="Z4">
        <f t="shared" si="3"/>
        <v>12</v>
      </c>
    </row>
    <row r="5" spans="1:26">
      <c r="A5" s="168">
        <f>классы!B533</f>
        <v>13</v>
      </c>
      <c r="B5" s="168" t="str">
        <f>классы!C533</f>
        <v>Сазонов Антон Анатольевич</v>
      </c>
      <c r="C5" s="141" t="str">
        <f>IF(IFERROR(VLOOKUP(CONCATENATE($A5,C$2),Исходный!$A$3:$G$3000,5,FALSE),FALSE)=0,"-",IFERROR(VLOOKUP(CONCATENATE($A5,C$2),Исходный!$A$3:$G$3000,5,FALSE),"---"))</f>
        <v>---</v>
      </c>
      <c r="D5" s="141" t="str">
        <f>IF(IFERROR(VLOOKUP(CONCATENATE($A5,D$2),Исходный!$A$3:$G$3000,5,FALSE),FALSE)=0,"-",IFERROR(VLOOKUP(CONCATENATE($A5,D$2),Исходный!$A$3:$G$3000,5,FALSE),"---"))</f>
        <v>-</v>
      </c>
      <c r="E5" s="141" t="str">
        <f>IF(IFERROR(VLOOKUP(CONCATENATE($A5,E$2),Исходный!$A$3:$G$3000,5,FALSE),FALSE)=0,"-",IFERROR(VLOOKUP(CONCATENATE($A5,E$2),Исходный!$A$3:$G$3000,5,FALSE),"---"))</f>
        <v>---</v>
      </c>
      <c r="F5" s="141" t="str">
        <f>IF(IFERROR(VLOOKUP(CONCATENATE($A5,F$2),Исходный!$A$3:$G$3000,5,FALSE),FALSE)=0,"-",IFERROR(VLOOKUP(CONCATENATE($A5,F$2),Исходный!$A$3:$G$3000,5,FALSE),"---"))</f>
        <v>---</v>
      </c>
      <c r="G5" s="141" t="str">
        <f>IF(IFERROR(VLOOKUP(CONCATENATE($A5,G$2),Исходный!$A$3:$G$3000,5,FALSE),FALSE)=0,"-",IFERROR(VLOOKUP(CONCATENATE($A5,G$2),Исходный!$A$3:$G$3000,5,FALSE),"---"))</f>
        <v>-</v>
      </c>
      <c r="H5" s="141" t="str">
        <f>IF(IFERROR(VLOOKUP(CONCATENATE($A5,H$2),Исходный!$A$3:$G$3000,5,FALSE),FALSE)=0,"-",IFERROR(VLOOKUP(CONCATENATE($A5,H$2),Исходный!$A$3:$G$3000,5,FALSE),"---"))</f>
        <v>-</v>
      </c>
      <c r="I5" s="141" t="str">
        <f>IF(IFERROR(VLOOKUP(CONCATENATE($A5,I$2),Исходный!$A$3:$G$3000,5,FALSE),FALSE)=0,"-",IFERROR(VLOOKUP(CONCATENATE($A5,I$2),Исходный!$A$3:$G$3000,5,FALSE),"---"))</f>
        <v>-</v>
      </c>
      <c r="J5" s="141" t="str">
        <f>IF(IFERROR(VLOOKUP(CONCATENATE($A5,J$2),Исходный!$A$3:$G$3000,5,FALSE),FALSE)=0,"-",IFERROR(VLOOKUP(CONCATENATE($A5,J$2),Исходный!$A$3:$G$3000,5,FALSE),"---"))</f>
        <v>---</v>
      </c>
      <c r="K5" s="141" t="str">
        <f>IF(IFERROR(VLOOKUP(CONCATENATE($A5,K$2),Исходный!$A$3:$G$3000,5,FALSE),FALSE)=0,"-",IFERROR(VLOOKUP(CONCATENATE($A5,K$2),Исходный!$A$3:$G$3000,5,FALSE),"---"))</f>
        <v>---</v>
      </c>
      <c r="L5" s="141" t="str">
        <f>IF(IFERROR(VLOOKUP(CONCATENATE($A5,L$2),Исходный!$A$3:$G$3000,5,FALSE),FALSE)=0,"-",IFERROR(VLOOKUP(CONCATENATE($A5,L$2),Исходный!$A$3:$G$3000,5,FALSE),"---"))</f>
        <v>-</v>
      </c>
      <c r="M5" s="141" t="str">
        <f>IF(IFERROR(VLOOKUP(CONCATENATE($A5,M$2),Исходный!$A$3:$G$3000,5,FALSE),FALSE)=0,"-",IFERROR(VLOOKUP(CONCATENATE($A5,M$2),Исходный!$A$3:$G$3000,5,FALSE),"---"))</f>
        <v>-</v>
      </c>
      <c r="N5" s="141" t="str">
        <f>IF(IFERROR(VLOOKUP(CONCATENATE($A5,N$2),Исходный!$A$3:$G$3000,5,FALSE),FALSE)=0,"-",IFERROR(VLOOKUP(CONCATENATE($A5,N$2),Исходный!$A$3:$G$3000,5,FALSE),"---"))</f>
        <v>-</v>
      </c>
      <c r="O5" s="141" t="str">
        <f>IF(IFERROR(VLOOKUP(CONCATENATE($A5,O$2),Исходный!$A$3:$G$3000,5,FALSE),FALSE)=0,"-",IFERROR(VLOOKUP(CONCATENATE($A5,O$2),Исходный!$A$3:$G$3000,5,FALSE),"---"))</f>
        <v>-</v>
      </c>
      <c r="P5" s="141" t="str">
        <f>IF(IFERROR(VLOOKUP(CONCATENATE($A5,P$2),Исходный!$A$3:$G$3000,5,FALSE),FALSE)=0,"-",IFERROR(VLOOKUP(CONCATENATE($A5,P$2),Исходный!$A$3:$G$3000,5,FALSE),"---"))</f>
        <v>---</v>
      </c>
      <c r="Q5" s="141" t="str">
        <f>IF(IFERROR(VLOOKUP(CONCATENATE($A5,Q$2),Исходный!$A$3:$G$3000,5,FALSE),FALSE)=0,"-",IFERROR(VLOOKUP(CONCATENATE($A5,Q$2),Исходный!$A$3:$G$3000,5,FALSE),"---"))</f>
        <v>---</v>
      </c>
      <c r="R5" s="141" t="str">
        <f>IF(IFERROR(VLOOKUP(CONCATENATE($A5,R$2),Исходный!$A$3:$G$3000,5,FALSE),FALSE)=0,"-",IFERROR(VLOOKUP(CONCATENATE($A5,R$2),Исходный!$A$3:$G$3000,5,FALSE),"---"))</f>
        <v>---</v>
      </c>
      <c r="S5" s="62">
        <f t="shared" si="0"/>
        <v>0</v>
      </c>
      <c r="T5" s="184">
        <f t="shared" si="4"/>
        <v>0</v>
      </c>
      <c r="U5" s="184">
        <f t="shared" si="5"/>
        <v>0</v>
      </c>
      <c r="V5" s="146" t="str">
        <f t="shared" si="1"/>
        <v>-</v>
      </c>
      <c r="W5" s="146" t="str">
        <f t="shared" si="6"/>
        <v>-</v>
      </c>
      <c r="X5" s="62" t="str">
        <f t="shared" si="7"/>
        <v>-</v>
      </c>
      <c r="Y5" s="146" t="str">
        <f t="shared" si="2"/>
        <v>0</v>
      </c>
      <c r="Z5">
        <f t="shared" si="3"/>
        <v>13</v>
      </c>
    </row>
    <row r="6" spans="1:26">
      <c r="A6" s="168">
        <f>классы!B534</f>
        <v>19</v>
      </c>
      <c r="B6" s="168" t="str">
        <f>классы!C534</f>
        <v>Костюхина Екатерина Евгеньевна</v>
      </c>
      <c r="C6" s="141" t="str">
        <f>IF(IFERROR(VLOOKUP(CONCATENATE($A6,C$2),Исходный!$A$3:$G$3000,5,FALSE),FALSE)=0,"-",IFERROR(VLOOKUP(CONCATENATE($A6,C$2),Исходный!$A$3:$G$3000,5,FALSE),"---"))</f>
        <v>---</v>
      </c>
      <c r="D6" s="141">
        <f>IF(IFERROR(VLOOKUP(CONCATENATE($A6,D$2),Исходный!$A$3:$G$3000,5,FALSE),FALSE)=0,"-",IFERROR(VLOOKUP(CONCATENATE($A6,D$2),Исходный!$A$3:$G$3000,5,FALSE),"---"))</f>
        <v>6</v>
      </c>
      <c r="E6" s="141" t="str">
        <f>IF(IFERROR(VLOOKUP(CONCATENATE($A6,E$2),Исходный!$A$3:$G$3000,5,FALSE),FALSE)=0,"-",IFERROR(VLOOKUP(CONCATENATE($A6,E$2),Исходный!$A$3:$G$3000,5,FALSE),"---"))</f>
        <v>---</v>
      </c>
      <c r="F6" s="141" t="str">
        <f>IF(IFERROR(VLOOKUP(CONCATENATE($A6,F$2),Исходный!$A$3:$G$3000,5,FALSE),FALSE)=0,"-",IFERROR(VLOOKUP(CONCATENATE($A6,F$2),Исходный!$A$3:$G$3000,5,FALSE),"---"))</f>
        <v>---</v>
      </c>
      <c r="G6" s="141">
        <f>IF(IFERROR(VLOOKUP(CONCATENATE($A6,G$2),Исходный!$A$3:$G$3000,5,FALSE),FALSE)=0,"-",IFERROR(VLOOKUP(CONCATENATE($A6,G$2),Исходный!$A$3:$G$3000,5,FALSE),"---"))</f>
        <v>6</v>
      </c>
      <c r="H6" s="141">
        <f>IF(IFERROR(VLOOKUP(CONCATENATE($A6,H$2),Исходный!$A$3:$G$3000,5,FALSE),FALSE)=0,"-",IFERROR(VLOOKUP(CONCATENATE($A6,H$2),Исходный!$A$3:$G$3000,5,FALSE),"---"))</f>
        <v>8</v>
      </c>
      <c r="I6" s="141" t="str">
        <f>IF(IFERROR(VLOOKUP(CONCATENATE($A6,I$2),Исходный!$A$3:$G$3000,5,FALSE),FALSE)=0,"-",IFERROR(VLOOKUP(CONCATENATE($A6,I$2),Исходный!$A$3:$G$3000,5,FALSE),"---"))</f>
        <v>-</v>
      </c>
      <c r="J6" s="141" t="str">
        <f>IF(IFERROR(VLOOKUP(CONCATENATE($A6,J$2),Исходный!$A$3:$G$3000,5,FALSE),FALSE)=0,"-",IFERROR(VLOOKUP(CONCATENATE($A6,J$2),Исходный!$A$3:$G$3000,5,FALSE),"---"))</f>
        <v>---</v>
      </c>
      <c r="K6" s="141" t="str">
        <f>IF(IFERROR(VLOOKUP(CONCATENATE($A6,K$2),Исходный!$A$3:$G$3000,5,FALSE),FALSE)=0,"-",IFERROR(VLOOKUP(CONCATENATE($A6,K$2),Исходный!$A$3:$G$3000,5,FALSE),"---"))</f>
        <v>---</v>
      </c>
      <c r="L6" s="141">
        <f>IF(IFERROR(VLOOKUP(CONCATENATE($A6,L$2),Исходный!$A$3:$G$3000,5,FALSE),FALSE)=0,"-",IFERROR(VLOOKUP(CONCATENATE($A6,L$2),Исходный!$A$3:$G$3000,5,FALSE),"---"))</f>
        <v>5</v>
      </c>
      <c r="M6" s="141">
        <f>IF(IFERROR(VLOOKUP(CONCATENATE($A6,M$2),Исходный!$A$3:$G$3000,5,FALSE),FALSE)=0,"-",IFERROR(VLOOKUP(CONCATENATE($A6,M$2),Исходный!$A$3:$G$3000,5,FALSE),"---"))</f>
        <v>8</v>
      </c>
      <c r="N6" s="141">
        <f>IF(IFERROR(VLOOKUP(CONCATENATE($A6,N$2),Исходный!$A$3:$G$3000,5,FALSE),FALSE)=0,"-",IFERROR(VLOOKUP(CONCATENATE($A6,N$2),Исходный!$A$3:$G$3000,5,FALSE),"---"))</f>
        <v>9</v>
      </c>
      <c r="O6" s="141">
        <f>IF(IFERROR(VLOOKUP(CONCATENATE($A6,O$2),Исходный!$A$3:$G$3000,5,FALSE),FALSE)=0,"-",IFERROR(VLOOKUP(CONCATENATE($A6,O$2),Исходный!$A$3:$G$3000,5,FALSE),"---"))</f>
        <v>5</v>
      </c>
      <c r="P6" s="141">
        <f>IF(IFERROR(VLOOKUP(CONCATENATE($A6,P$2),Исходный!$A$3:$G$3000,5,FALSE),FALSE)=0,"-",IFERROR(VLOOKUP(CONCATENATE($A6,P$2),Исходный!$A$3:$G$3000,5,FALSE),"---"))</f>
        <v>7</v>
      </c>
      <c r="Q6" s="141" t="str">
        <f>IF(IFERROR(VLOOKUP(CONCATENATE($A6,Q$2),Исходный!$A$3:$G$3000,5,FALSE),FALSE)=0,"-",IFERROR(VLOOKUP(CONCATENATE($A6,Q$2),Исходный!$A$3:$G$3000,5,FALSE),"---"))</f>
        <v>---</v>
      </c>
      <c r="R6" s="141" t="str">
        <f>IF(IFERROR(VLOOKUP(CONCATENATE($A6,R$2),Исходный!$A$3:$G$3000,5,FALSE),FALSE)=0,"-",IFERROR(VLOOKUP(CONCATENATE($A6,R$2),Исходный!$A$3:$G$3000,5,FALSE),"---"))</f>
        <v>---</v>
      </c>
      <c r="S6" s="62">
        <f t="shared" si="0"/>
        <v>8</v>
      </c>
      <c r="T6" s="184">
        <f t="shared" si="4"/>
        <v>5</v>
      </c>
      <c r="U6" s="184">
        <f t="shared" si="5"/>
        <v>9</v>
      </c>
      <c r="V6" s="146">
        <f t="shared" si="1"/>
        <v>6.7500080004514089</v>
      </c>
      <c r="W6" s="146">
        <f t="shared" si="6"/>
        <v>6.6666746671180759</v>
      </c>
      <c r="X6" s="62">
        <f t="shared" si="7"/>
        <v>5</v>
      </c>
      <c r="Y6" s="146">
        <f t="shared" si="2"/>
        <v>2.2142857142857144</v>
      </c>
      <c r="Z6">
        <f t="shared" si="3"/>
        <v>19</v>
      </c>
    </row>
    <row r="7" spans="1:26">
      <c r="A7" s="168">
        <f>классы!B535</f>
        <v>20</v>
      </c>
      <c r="B7" s="168" t="str">
        <f>классы!C535</f>
        <v>Костюхина Екатерина Евгеньевна</v>
      </c>
      <c r="C7" s="141" t="str">
        <f>IF(IFERROR(VLOOKUP(CONCATENATE($A7,C$2),Исходный!$A$3:$G$3000,5,FALSE),FALSE)=0,"-",IFERROR(VLOOKUP(CONCATENATE($A7,C$2),Исходный!$A$3:$G$3000,5,FALSE),"---"))</f>
        <v>---</v>
      </c>
      <c r="D7" s="141">
        <f>IF(IFERROR(VLOOKUP(CONCATENATE($A7,D$2),Исходный!$A$3:$G$3000,5,FALSE),FALSE)=0,"-",IFERROR(VLOOKUP(CONCATENATE($A7,D$2),Исходный!$A$3:$G$3000,5,FALSE),"---"))</f>
        <v>4</v>
      </c>
      <c r="E7" s="141" t="str">
        <f>IF(IFERROR(VLOOKUP(CONCATENATE($A7,E$2),Исходный!$A$3:$G$3000,5,FALSE),FALSE)=0,"-",IFERROR(VLOOKUP(CONCATENATE($A7,E$2),Исходный!$A$3:$G$3000,5,FALSE),"---"))</f>
        <v>---</v>
      </c>
      <c r="F7" s="141" t="str">
        <f>IF(IFERROR(VLOOKUP(CONCATENATE($A7,F$2),Исходный!$A$3:$G$3000,5,FALSE),FALSE)=0,"-",IFERROR(VLOOKUP(CONCATENATE($A7,F$2),Исходный!$A$3:$G$3000,5,FALSE),"---"))</f>
        <v>---</v>
      </c>
      <c r="G7" s="141">
        <f>IF(IFERROR(VLOOKUP(CONCATENATE($A7,G$2),Исходный!$A$3:$G$3000,5,FALSE),FALSE)=0,"-",IFERROR(VLOOKUP(CONCATENATE($A7,G$2),Исходный!$A$3:$G$3000,5,FALSE),"---"))</f>
        <v>6</v>
      </c>
      <c r="H7" s="141">
        <f>IF(IFERROR(VLOOKUP(CONCATENATE($A7,H$2),Исходный!$A$3:$G$3000,5,FALSE),FALSE)=0,"-",IFERROR(VLOOKUP(CONCATENATE($A7,H$2),Исходный!$A$3:$G$3000,5,FALSE),"---"))</f>
        <v>6</v>
      </c>
      <c r="I7" s="141" t="str">
        <f>IF(IFERROR(VLOOKUP(CONCATENATE($A7,I$2),Исходный!$A$3:$G$3000,5,FALSE),FALSE)=0,"-",IFERROR(VLOOKUP(CONCATENATE($A7,I$2),Исходный!$A$3:$G$3000,5,FALSE),"---"))</f>
        <v>-</v>
      </c>
      <c r="J7" s="141" t="str">
        <f>IF(IFERROR(VLOOKUP(CONCATENATE($A7,J$2),Исходный!$A$3:$G$3000,5,FALSE),FALSE)=0,"-",IFERROR(VLOOKUP(CONCATENATE($A7,J$2),Исходный!$A$3:$G$3000,5,FALSE),"---"))</f>
        <v>---</v>
      </c>
      <c r="K7" s="141" t="str">
        <f>IF(IFERROR(VLOOKUP(CONCATENATE($A7,K$2),Исходный!$A$3:$G$3000,5,FALSE),FALSE)=0,"-",IFERROR(VLOOKUP(CONCATENATE($A7,K$2),Исходный!$A$3:$G$3000,5,FALSE),"---"))</f>
        <v>---</v>
      </c>
      <c r="L7" s="141">
        <f>IF(IFERROR(VLOOKUP(CONCATENATE($A7,L$2),Исходный!$A$3:$G$3000,5,FALSE),FALSE)=0,"-",IFERROR(VLOOKUP(CONCATENATE($A7,L$2),Исходный!$A$3:$G$3000,5,FALSE),"---"))</f>
        <v>4</v>
      </c>
      <c r="M7" s="141">
        <f>IF(IFERROR(VLOOKUP(CONCATENATE($A7,M$2),Исходный!$A$3:$G$3000,5,FALSE),FALSE)=0,"-",IFERROR(VLOOKUP(CONCATENATE($A7,M$2),Исходный!$A$3:$G$3000,5,FALSE),"---"))</f>
        <v>6</v>
      </c>
      <c r="N7" s="141" t="str">
        <f>IF(IFERROR(VLOOKUP(CONCATENATE($A7,N$2),Исходный!$A$3:$G$3000,5,FALSE),FALSE)=0,"-",IFERROR(VLOOKUP(CONCATENATE($A7,N$2),Исходный!$A$3:$G$3000,5,FALSE),"---"))</f>
        <v>---</v>
      </c>
      <c r="O7" s="141">
        <f>IF(IFERROR(VLOOKUP(CONCATENATE($A7,O$2),Исходный!$A$3:$G$3000,5,FALSE),FALSE)=0,"-",IFERROR(VLOOKUP(CONCATENATE($A7,O$2),Исходный!$A$3:$G$3000,5,FALSE),"---"))</f>
        <v>6</v>
      </c>
      <c r="P7" s="141">
        <f>IF(IFERROR(VLOOKUP(CONCATENATE($A7,P$2),Исходный!$A$3:$G$3000,5,FALSE),FALSE)=0,"-",IFERROR(VLOOKUP(CONCATENATE($A7,P$2),Исходный!$A$3:$G$3000,5,FALSE),"---"))</f>
        <v>5</v>
      </c>
      <c r="Q7" s="141" t="str">
        <f>IF(IFERROR(VLOOKUP(CONCATENATE($A7,Q$2),Исходный!$A$3:$G$3000,5,FALSE),FALSE)=0,"-",IFERROR(VLOOKUP(CONCATENATE($A7,Q$2),Исходный!$A$3:$G$3000,5,FALSE),"---"))</f>
        <v>---</v>
      </c>
      <c r="R7" s="141" t="str">
        <f>IF(IFERROR(VLOOKUP(CONCATENATE($A7,R$2),Исходный!$A$3:$G$3000,5,FALSE),FALSE)=0,"-",IFERROR(VLOOKUP(CONCATENATE($A7,R$2),Исходный!$A$3:$G$3000,5,FALSE),"---"))</f>
        <v>---</v>
      </c>
      <c r="S7" s="62">
        <f t="shared" si="0"/>
        <v>7</v>
      </c>
      <c r="T7" s="184">
        <f t="shared" si="4"/>
        <v>4</v>
      </c>
      <c r="U7" s="184">
        <f t="shared" si="5"/>
        <v>6</v>
      </c>
      <c r="V7" s="146">
        <f t="shared" si="1"/>
        <v>5.2857212868183288</v>
      </c>
      <c r="W7" s="146">
        <f t="shared" si="6"/>
        <v>5.4000070011040435</v>
      </c>
      <c r="X7" s="62">
        <f t="shared" si="7"/>
        <v>7</v>
      </c>
      <c r="Y7" s="146">
        <f t="shared" si="2"/>
        <v>0.90476190476190277</v>
      </c>
      <c r="Z7">
        <f t="shared" si="3"/>
        <v>20</v>
      </c>
    </row>
    <row r="8" spans="1:26">
      <c r="A8" s="168">
        <f>классы!B536</f>
        <v>27</v>
      </c>
      <c r="B8" s="168" t="str">
        <f>классы!C536</f>
        <v>Травина Светлана</v>
      </c>
      <c r="C8" s="141" t="str">
        <f>IF(IFERROR(VLOOKUP(CONCATENATE($A8,C$2),Исходный!$A$3:$G$3000,5,FALSE),FALSE)=0,"-",IFERROR(VLOOKUP(CONCATENATE($A8,C$2),Исходный!$A$3:$G$3000,5,FALSE),"---"))</f>
        <v>---</v>
      </c>
      <c r="D8" s="141" t="str">
        <f>IF(IFERROR(VLOOKUP(CONCATENATE($A8,D$2),Исходный!$A$3:$G$3000,5,FALSE),FALSE)=0,"-",IFERROR(VLOOKUP(CONCATENATE($A8,D$2),Исходный!$A$3:$G$3000,5,FALSE),"---"))</f>
        <v>-</v>
      </c>
      <c r="E8" s="141" t="str">
        <f>IF(IFERROR(VLOOKUP(CONCATENATE($A8,E$2),Исходный!$A$3:$G$3000,5,FALSE),FALSE)=0,"-",IFERROR(VLOOKUP(CONCATENATE($A8,E$2),Исходный!$A$3:$G$3000,5,FALSE),"---"))</f>
        <v>---</v>
      </c>
      <c r="F8" s="141" t="str">
        <f>IF(IFERROR(VLOOKUP(CONCATENATE($A8,F$2),Исходный!$A$3:$G$3000,5,FALSE),FALSE)=0,"-",IFERROR(VLOOKUP(CONCATENATE($A8,F$2),Исходный!$A$3:$G$3000,5,FALSE),"---"))</f>
        <v>---</v>
      </c>
      <c r="G8" s="141" t="str">
        <f>IF(IFERROR(VLOOKUP(CONCATENATE($A8,G$2),Исходный!$A$3:$G$3000,5,FALSE),FALSE)=0,"-",IFERROR(VLOOKUP(CONCATENATE($A8,G$2),Исходный!$A$3:$G$3000,5,FALSE),"---"))</f>
        <v>-</v>
      </c>
      <c r="H8" s="141" t="str">
        <f>IF(IFERROR(VLOOKUP(CONCATENATE($A8,H$2),Исходный!$A$3:$G$3000,5,FALSE),FALSE)=0,"-",IFERROR(VLOOKUP(CONCATENATE($A8,H$2),Исходный!$A$3:$G$3000,5,FALSE),"---"))</f>
        <v>-</v>
      </c>
      <c r="I8" s="141" t="str">
        <f>IF(IFERROR(VLOOKUP(CONCATENATE($A8,I$2),Исходный!$A$3:$G$3000,5,FALSE),FALSE)=0,"-",IFERROR(VLOOKUP(CONCATENATE($A8,I$2),Исходный!$A$3:$G$3000,5,FALSE),"---"))</f>
        <v>-</v>
      </c>
      <c r="J8" s="141" t="str">
        <f>IF(IFERROR(VLOOKUP(CONCATENATE($A8,J$2),Исходный!$A$3:$G$3000,5,FALSE),FALSE)=0,"-",IFERROR(VLOOKUP(CONCATENATE($A8,J$2),Исходный!$A$3:$G$3000,5,FALSE),"---"))</f>
        <v>---</v>
      </c>
      <c r="K8" s="141" t="str">
        <f>IF(IFERROR(VLOOKUP(CONCATENATE($A8,K$2),Исходный!$A$3:$G$3000,5,FALSE),FALSE)=0,"-",IFERROR(VLOOKUP(CONCATENATE($A8,K$2),Исходный!$A$3:$G$3000,5,FALSE),"---"))</f>
        <v>---</v>
      </c>
      <c r="L8" s="141" t="str">
        <f>IF(IFERROR(VLOOKUP(CONCATENATE($A8,L$2),Исходный!$A$3:$G$3000,5,FALSE),FALSE)=0,"-",IFERROR(VLOOKUP(CONCATENATE($A8,L$2),Исходный!$A$3:$G$3000,5,FALSE),"---"))</f>
        <v>---</v>
      </c>
      <c r="M8" s="141" t="str">
        <f>IF(IFERROR(VLOOKUP(CONCATENATE($A8,M$2),Исходный!$A$3:$G$3000,5,FALSE),FALSE)=0,"-",IFERROR(VLOOKUP(CONCATENATE($A8,M$2),Исходный!$A$3:$G$3000,5,FALSE),"---"))</f>
        <v>-</v>
      </c>
      <c r="N8" s="141" t="str">
        <f>IF(IFERROR(VLOOKUP(CONCATENATE($A8,N$2),Исходный!$A$3:$G$3000,5,FALSE),FALSE)=0,"-",IFERROR(VLOOKUP(CONCATENATE($A8,N$2),Исходный!$A$3:$G$3000,5,FALSE),"---"))</f>
        <v>---</v>
      </c>
      <c r="O8" s="141" t="str">
        <f>IF(IFERROR(VLOOKUP(CONCATENATE($A8,O$2),Исходный!$A$3:$G$3000,5,FALSE),FALSE)=0,"-",IFERROR(VLOOKUP(CONCATENATE($A8,O$2),Исходный!$A$3:$G$3000,5,FALSE),"---"))</f>
        <v>-</v>
      </c>
      <c r="P8" s="141" t="str">
        <f>IF(IFERROR(VLOOKUP(CONCATENATE($A8,P$2),Исходный!$A$3:$G$3000,5,FALSE),FALSE)=0,"-",IFERROR(VLOOKUP(CONCATENATE($A8,P$2),Исходный!$A$3:$G$3000,5,FALSE),"---"))</f>
        <v>-</v>
      </c>
      <c r="Q8" s="141" t="str">
        <f>IF(IFERROR(VLOOKUP(CONCATENATE($A8,Q$2),Исходный!$A$3:$G$3000,5,FALSE),FALSE)=0,"-",IFERROR(VLOOKUP(CONCATENATE($A8,Q$2),Исходный!$A$3:$G$3000,5,FALSE),"---"))</f>
        <v>---</v>
      </c>
      <c r="R8" s="141" t="str">
        <f>IF(IFERROR(VLOOKUP(CONCATENATE($A8,R$2),Исходный!$A$3:$G$3000,5,FALSE),FALSE)=0,"-",IFERROR(VLOOKUP(CONCATENATE($A8,R$2),Исходный!$A$3:$G$3000,5,FALSE),"---"))</f>
        <v>---</v>
      </c>
      <c r="S8" s="62">
        <f t="shared" ref="S8:S13" si="8">COUNTIF(C8:R8,"&gt;0")</f>
        <v>0</v>
      </c>
      <c r="T8" s="184">
        <f t="shared" si="4"/>
        <v>0</v>
      </c>
      <c r="U8" s="184">
        <f t="shared" si="5"/>
        <v>0</v>
      </c>
      <c r="V8" s="146" t="str">
        <f t="shared" si="1"/>
        <v>-</v>
      </c>
      <c r="W8" s="146" t="str">
        <f t="shared" si="6"/>
        <v>-</v>
      </c>
      <c r="X8" s="62" t="str">
        <f t="shared" si="7"/>
        <v>-</v>
      </c>
      <c r="Y8" s="146" t="str">
        <f t="shared" ref="Y8:Y13" si="9">IF(S8&gt;1,VAR(C8:R8),"0")</f>
        <v>0</v>
      </c>
    </row>
    <row r="9" spans="1:26">
      <c r="A9" s="168">
        <f>классы!B537</f>
        <v>35</v>
      </c>
      <c r="B9" s="168" t="str">
        <f>классы!C537</f>
        <v>Никульникова Татьяна</v>
      </c>
      <c r="C9" s="141" t="str">
        <f>IF(IFERROR(VLOOKUP(CONCATENATE($A9,C$2),Исходный!$A$3:$G$3000,5,FALSE),FALSE)=0,"-",IFERROR(VLOOKUP(CONCATENATE($A9,C$2),Исходный!$A$3:$G$3000,5,FALSE),"---"))</f>
        <v>---</v>
      </c>
      <c r="D9" s="141">
        <f>IF(IFERROR(VLOOKUP(CONCATENATE($A9,D$2),Исходный!$A$3:$G$3000,5,FALSE),FALSE)=0,"-",IFERROR(VLOOKUP(CONCATENATE($A9,D$2),Исходный!$A$3:$G$3000,5,FALSE),"---"))</f>
        <v>11</v>
      </c>
      <c r="E9" s="141" t="str">
        <f>IF(IFERROR(VLOOKUP(CONCATENATE($A9,E$2),Исходный!$A$3:$G$3000,5,FALSE),FALSE)=0,"-",IFERROR(VLOOKUP(CONCATENATE($A9,E$2),Исходный!$A$3:$G$3000,5,FALSE),"---"))</f>
        <v>---</v>
      </c>
      <c r="F9" s="141" t="str">
        <f>IF(IFERROR(VLOOKUP(CONCATENATE($A9,F$2),Исходный!$A$3:$G$3000,5,FALSE),FALSE)=0,"-",IFERROR(VLOOKUP(CONCATENATE($A9,F$2),Исходный!$A$3:$G$3000,5,FALSE),"---"))</f>
        <v>---</v>
      </c>
      <c r="G9" s="141">
        <f>IF(IFERROR(VLOOKUP(CONCATENATE($A9,G$2),Исходный!$A$3:$G$3000,5,FALSE),FALSE)=0,"-",IFERROR(VLOOKUP(CONCATENATE($A9,G$2),Исходный!$A$3:$G$3000,5,FALSE),"---"))</f>
        <v>7</v>
      </c>
      <c r="H9" s="141">
        <f>IF(IFERROR(VLOOKUP(CONCATENATE($A9,H$2),Исходный!$A$3:$G$3000,5,FALSE),FALSE)=0,"-",IFERROR(VLOOKUP(CONCATENATE($A9,H$2),Исходный!$A$3:$G$3000,5,FALSE),"---"))</f>
        <v>10</v>
      </c>
      <c r="I9" s="141" t="str">
        <f>IF(IFERROR(VLOOKUP(CONCATENATE($A9,I$2),Исходный!$A$3:$G$3000,5,FALSE),FALSE)=0,"-",IFERROR(VLOOKUP(CONCATENATE($A9,I$2),Исходный!$A$3:$G$3000,5,FALSE),"---"))</f>
        <v>-</v>
      </c>
      <c r="J9" s="141" t="str">
        <f>IF(IFERROR(VLOOKUP(CONCATENATE($A9,J$2),Исходный!$A$3:$G$3000,5,FALSE),FALSE)=0,"-",IFERROR(VLOOKUP(CONCATENATE($A9,J$2),Исходный!$A$3:$G$3000,5,FALSE),"---"))</f>
        <v>---</v>
      </c>
      <c r="K9" s="141" t="str">
        <f>IF(IFERROR(VLOOKUP(CONCATENATE($A9,K$2),Исходный!$A$3:$G$3000,5,FALSE),FALSE)=0,"-",IFERROR(VLOOKUP(CONCATENATE($A9,K$2),Исходный!$A$3:$G$3000,5,FALSE),"---"))</f>
        <v>---</v>
      </c>
      <c r="L9" s="141">
        <f>IF(IFERROR(VLOOKUP(CONCATENATE($A9,L$2),Исходный!$A$3:$G$3000,5,FALSE),FALSE)=0,"-",IFERROR(VLOOKUP(CONCATENATE($A9,L$2),Исходный!$A$3:$G$3000,5,FALSE),"---"))</f>
        <v>6</v>
      </c>
      <c r="M9" s="141">
        <f>IF(IFERROR(VLOOKUP(CONCATENATE($A9,M$2),Исходный!$A$3:$G$3000,5,FALSE),FALSE)=0,"-",IFERROR(VLOOKUP(CONCATENATE($A9,M$2),Исходный!$A$3:$G$3000,5,FALSE),"---"))</f>
        <v>9</v>
      </c>
      <c r="N9" s="141">
        <f>IF(IFERROR(VLOOKUP(CONCATENATE($A9,N$2),Исходный!$A$3:$G$3000,5,FALSE),FALSE)=0,"-",IFERROR(VLOOKUP(CONCATENATE($A9,N$2),Исходный!$A$3:$G$3000,5,FALSE),"---"))</f>
        <v>11</v>
      </c>
      <c r="O9" s="141">
        <f>IF(IFERROR(VLOOKUP(CONCATENATE($A9,O$2),Исходный!$A$3:$G$3000,5,FALSE),FALSE)=0,"-",IFERROR(VLOOKUP(CONCATENATE($A9,O$2),Исходный!$A$3:$G$3000,5,FALSE),"---"))</f>
        <v>5</v>
      </c>
      <c r="P9" s="141">
        <f>IF(IFERROR(VLOOKUP(CONCATENATE($A9,P$2),Исходный!$A$3:$G$3000,5,FALSE),FALSE)=0,"-",IFERROR(VLOOKUP(CONCATENATE($A9,P$2),Исходный!$A$3:$G$3000,5,FALSE),"---"))</f>
        <v>8</v>
      </c>
      <c r="Q9" s="141" t="str">
        <f>IF(IFERROR(VLOOKUP(CONCATENATE($A9,Q$2),Исходный!$A$3:$G$3000,5,FALSE),FALSE)=0,"-",IFERROR(VLOOKUP(CONCATENATE($A9,Q$2),Исходный!$A$3:$G$3000,5,FALSE),"---"))</f>
        <v>---</v>
      </c>
      <c r="R9" s="141" t="str">
        <f>IF(IFERROR(VLOOKUP(CONCATENATE($A9,R$2),Исходный!$A$3:$G$3000,5,FALSE),FALSE)=0,"-",IFERROR(VLOOKUP(CONCATENATE($A9,R$2),Исходный!$A$3:$G$3000,5,FALSE),"---"))</f>
        <v>---</v>
      </c>
      <c r="S9" s="62">
        <f t="shared" si="8"/>
        <v>8</v>
      </c>
      <c r="T9" s="184">
        <f t="shared" si="4"/>
        <v>5</v>
      </c>
      <c r="U9" s="184">
        <f t="shared" si="5"/>
        <v>11</v>
      </c>
      <c r="V9" s="146">
        <f t="shared" si="1"/>
        <v>8.3750080001950824</v>
      </c>
      <c r="W9" s="146">
        <f t="shared" si="6"/>
        <v>8.5000080001950824</v>
      </c>
      <c r="X9" s="62">
        <f t="shared" si="7"/>
        <v>3</v>
      </c>
      <c r="Y9" s="146">
        <f t="shared" si="9"/>
        <v>5.125</v>
      </c>
    </row>
    <row r="10" spans="1:26">
      <c r="A10" s="168">
        <f>классы!B538</f>
        <v>43</v>
      </c>
      <c r="B10" s="168" t="str">
        <f>классы!C538</f>
        <v>Голованова Кcения Александровна (участник похода)</v>
      </c>
      <c r="C10" s="141" t="str">
        <f>IF(IFERROR(VLOOKUP(CONCATENATE($A10,C$2),Исходный!$A$3:$G$3000,5,FALSE),FALSE)=0,"-",IFERROR(VLOOKUP(CONCATENATE($A10,C$2),Исходный!$A$3:$G$3000,5,FALSE),"---"))</f>
        <v>---</v>
      </c>
      <c r="D10" s="141">
        <f>IF(IFERROR(VLOOKUP(CONCATENATE($A10,D$2),Исходный!$A$3:$G$3000,5,FALSE),FALSE)=0,"-",IFERROR(VLOOKUP(CONCATENATE($A10,D$2),Исходный!$A$3:$G$3000,5,FALSE),"---"))</f>
        <v>6</v>
      </c>
      <c r="E10" s="141" t="str">
        <f>IF(IFERROR(VLOOKUP(CONCATENATE($A10,E$2),Исходный!$A$3:$G$3000,5,FALSE),FALSE)=0,"-",IFERROR(VLOOKUP(CONCATENATE($A10,E$2),Исходный!$A$3:$G$3000,5,FALSE),"---"))</f>
        <v>---</v>
      </c>
      <c r="F10" s="141" t="str">
        <f>IF(IFERROR(VLOOKUP(CONCATENATE($A10,F$2),Исходный!$A$3:$G$3000,5,FALSE),FALSE)=0,"-",IFERROR(VLOOKUP(CONCATENATE($A10,F$2),Исходный!$A$3:$G$3000,5,FALSE),"---"))</f>
        <v>---</v>
      </c>
      <c r="G10" s="141">
        <f>IF(IFERROR(VLOOKUP(CONCATENATE($A10,G$2),Исходный!$A$3:$G$3000,5,FALSE),FALSE)=0,"-",IFERROR(VLOOKUP(CONCATENATE($A10,G$2),Исходный!$A$3:$G$3000,5,FALSE),"---"))</f>
        <v>6</v>
      </c>
      <c r="H10" s="141">
        <f>IF(IFERROR(VLOOKUP(CONCATENATE($A10,H$2),Исходный!$A$3:$G$3000,5,FALSE),FALSE)=0,"-",IFERROR(VLOOKUP(CONCATENATE($A10,H$2),Исходный!$A$3:$G$3000,5,FALSE),"---"))</f>
        <v>5</v>
      </c>
      <c r="I10" s="141" t="str">
        <f>IF(IFERROR(VLOOKUP(CONCATENATE($A10,I$2),Исходный!$A$3:$G$3000,5,FALSE),FALSE)=0,"-",IFERROR(VLOOKUP(CONCATENATE($A10,I$2),Исходный!$A$3:$G$3000,5,FALSE),"---"))</f>
        <v>-</v>
      </c>
      <c r="J10" s="141" t="str">
        <f>IF(IFERROR(VLOOKUP(CONCATENATE($A10,J$2),Исходный!$A$3:$G$3000,5,FALSE),FALSE)=0,"-",IFERROR(VLOOKUP(CONCATENATE($A10,J$2),Исходный!$A$3:$G$3000,5,FALSE),"---"))</f>
        <v>---</v>
      </c>
      <c r="K10" s="141" t="str">
        <f>IF(IFERROR(VLOOKUP(CONCATENATE($A10,K$2),Исходный!$A$3:$G$3000,5,FALSE),FALSE)=0,"-",IFERROR(VLOOKUP(CONCATENATE($A10,K$2),Исходный!$A$3:$G$3000,5,FALSE),"---"))</f>
        <v>---</v>
      </c>
      <c r="L10" s="141">
        <f>IF(IFERROR(VLOOKUP(CONCATENATE($A10,L$2),Исходный!$A$3:$G$3000,5,FALSE),FALSE)=0,"-",IFERROR(VLOOKUP(CONCATENATE($A10,L$2),Исходный!$A$3:$G$3000,5,FALSE),"---"))</f>
        <v>6</v>
      </c>
      <c r="M10" s="141">
        <f>IF(IFERROR(VLOOKUP(CONCATENATE($A10,M$2),Исходный!$A$3:$G$3000,5,FALSE),FALSE)=0,"-",IFERROR(VLOOKUP(CONCATENATE($A10,M$2),Исходный!$A$3:$G$3000,5,FALSE),"---"))</f>
        <v>7</v>
      </c>
      <c r="N10" s="141">
        <f>IF(IFERROR(VLOOKUP(CONCATENATE($A10,N$2),Исходный!$A$3:$G$3000,5,FALSE),FALSE)=0,"-",IFERROR(VLOOKUP(CONCATENATE($A10,N$2),Исходный!$A$3:$G$3000,5,FALSE),"---"))</f>
        <v>10</v>
      </c>
      <c r="O10" s="141">
        <f>IF(IFERROR(VLOOKUP(CONCATENATE($A10,O$2),Исходный!$A$3:$G$3000,5,FALSE),FALSE)=0,"-",IFERROR(VLOOKUP(CONCATENATE($A10,O$2),Исходный!$A$3:$G$3000,5,FALSE),"---"))</f>
        <v>6</v>
      </c>
      <c r="P10" s="141">
        <f>IF(IFERROR(VLOOKUP(CONCATENATE($A10,P$2),Исходный!$A$3:$G$3000,5,FALSE),FALSE)=0,"-",IFERROR(VLOOKUP(CONCATENATE($A10,P$2),Исходный!$A$3:$G$3000,5,FALSE),"---"))</f>
        <v>8</v>
      </c>
      <c r="Q10" s="141" t="str">
        <f>IF(IFERROR(VLOOKUP(CONCATENATE($A10,Q$2),Исходный!$A$3:$G$3000,5,FALSE),FALSE)=0,"-",IFERROR(VLOOKUP(CONCATENATE($A10,Q$2),Исходный!$A$3:$G$3000,5,FALSE),"---"))</f>
        <v>---</v>
      </c>
      <c r="R10" s="141" t="str">
        <f>IF(IFERROR(VLOOKUP(CONCATENATE($A10,R$2),Исходный!$A$3:$G$3000,5,FALSE),FALSE)=0,"-",IFERROR(VLOOKUP(CONCATENATE($A10,R$2),Исходный!$A$3:$G$3000,5,FALSE),"---"))</f>
        <v>---</v>
      </c>
      <c r="S10" s="62">
        <f t="shared" si="8"/>
        <v>8</v>
      </c>
      <c r="T10" s="184">
        <f t="shared" si="4"/>
        <v>5</v>
      </c>
      <c r="U10" s="184">
        <f t="shared" si="5"/>
        <v>10</v>
      </c>
      <c r="V10" s="146">
        <f t="shared" si="1"/>
        <v>6.7500080003998404</v>
      </c>
      <c r="W10" s="146">
        <f t="shared" si="6"/>
        <v>6.5000080003998404</v>
      </c>
      <c r="X10" s="62">
        <f t="shared" si="7"/>
        <v>6</v>
      </c>
      <c r="Y10" s="146">
        <f t="shared" si="9"/>
        <v>2.5</v>
      </c>
    </row>
    <row r="11" spans="1:26">
      <c r="A11" s="168">
        <f>классы!B539</f>
        <v>47</v>
      </c>
      <c r="B11" s="168" t="str">
        <f>классы!C539</f>
        <v>Иванов Никита Станиславович</v>
      </c>
      <c r="C11" s="141" t="str">
        <f>IF(IFERROR(VLOOKUP(CONCATENATE($A11,C$2),Исходный!$A$3:$G$3000,5,FALSE),FALSE)=0,"-",IFERROR(VLOOKUP(CONCATENATE($A11,C$2),Исходный!$A$3:$G$3000,5,FALSE),"---"))</f>
        <v>---</v>
      </c>
      <c r="D11" s="141">
        <f>IF(IFERROR(VLOOKUP(CONCATENATE($A11,D$2),Исходный!$A$3:$G$3000,5,FALSE),FALSE)=0,"-",IFERROR(VLOOKUP(CONCATENATE($A11,D$2),Исходный!$A$3:$G$3000,5,FALSE),"---"))</f>
        <v>4</v>
      </c>
      <c r="E11" s="141" t="str">
        <f>IF(IFERROR(VLOOKUP(CONCATENATE($A11,E$2),Исходный!$A$3:$G$3000,5,FALSE),FALSE)=0,"-",IFERROR(VLOOKUP(CONCATENATE($A11,E$2),Исходный!$A$3:$G$3000,5,FALSE),"---"))</f>
        <v>---</v>
      </c>
      <c r="F11" s="141" t="str">
        <f>IF(IFERROR(VLOOKUP(CONCATENATE($A11,F$2),Исходный!$A$3:$G$3000,5,FALSE),FALSE)=0,"-",IFERROR(VLOOKUP(CONCATENATE($A11,F$2),Исходный!$A$3:$G$3000,5,FALSE),"---"))</f>
        <v>---</v>
      </c>
      <c r="G11" s="141">
        <f>IF(IFERROR(VLOOKUP(CONCATENATE($A11,G$2),Исходный!$A$3:$G$3000,5,FALSE),FALSE)=0,"-",IFERROR(VLOOKUP(CONCATENATE($A11,G$2),Исходный!$A$3:$G$3000,5,FALSE),"---"))</f>
        <v>6</v>
      </c>
      <c r="H11" s="141">
        <f>IF(IFERROR(VLOOKUP(CONCATENATE($A11,H$2),Исходный!$A$3:$G$3000,5,FALSE),FALSE)=0,"-",IFERROR(VLOOKUP(CONCATENATE($A11,H$2),Исходный!$A$3:$G$3000,5,FALSE),"---"))</f>
        <v>5</v>
      </c>
      <c r="I11" s="141" t="str">
        <f>IF(IFERROR(VLOOKUP(CONCATENATE($A11,I$2),Исходный!$A$3:$G$3000,5,FALSE),FALSE)=0,"-",IFERROR(VLOOKUP(CONCATENATE($A11,I$2),Исходный!$A$3:$G$3000,5,FALSE),"---"))</f>
        <v>-</v>
      </c>
      <c r="J11" s="141" t="str">
        <f>IF(IFERROR(VLOOKUP(CONCATENATE($A11,J$2),Исходный!$A$3:$G$3000,5,FALSE),FALSE)=0,"-",IFERROR(VLOOKUP(CONCATENATE($A11,J$2),Исходный!$A$3:$G$3000,5,FALSE),"---"))</f>
        <v>---</v>
      </c>
      <c r="K11" s="141" t="str">
        <f>IF(IFERROR(VLOOKUP(CONCATENATE($A11,K$2),Исходный!$A$3:$G$3000,5,FALSE),FALSE)=0,"-",IFERROR(VLOOKUP(CONCATENATE($A11,K$2),Исходный!$A$3:$G$3000,5,FALSE),"---"))</f>
        <v>---</v>
      </c>
      <c r="L11" s="141">
        <f>IF(IFERROR(VLOOKUP(CONCATENATE($A11,L$2),Исходный!$A$3:$G$3000,5,FALSE),FALSE)=0,"-",IFERROR(VLOOKUP(CONCATENATE($A11,L$2),Исходный!$A$3:$G$3000,5,FALSE),"---"))</f>
        <v>5</v>
      </c>
      <c r="M11" s="141">
        <f>IF(IFERROR(VLOOKUP(CONCATENATE($A11,M$2),Исходный!$A$3:$G$3000,5,FALSE),FALSE)=0,"-",IFERROR(VLOOKUP(CONCATENATE($A11,M$2),Исходный!$A$3:$G$3000,5,FALSE),"---"))</f>
        <v>7</v>
      </c>
      <c r="N11" s="141" t="str">
        <f>IF(IFERROR(VLOOKUP(CONCATENATE($A11,N$2),Исходный!$A$3:$G$3000,5,FALSE),FALSE)=0,"-",IFERROR(VLOOKUP(CONCATENATE($A11,N$2),Исходный!$A$3:$G$3000,5,FALSE),"---"))</f>
        <v>---</v>
      </c>
      <c r="O11" s="141">
        <f>IF(IFERROR(VLOOKUP(CONCATENATE($A11,O$2),Исходный!$A$3:$G$3000,5,FALSE),FALSE)=0,"-",IFERROR(VLOOKUP(CONCATENATE($A11,O$2),Исходный!$A$3:$G$3000,5,FALSE),"---"))</f>
        <v>4</v>
      </c>
      <c r="P11" s="141">
        <f>IF(IFERROR(VLOOKUP(CONCATENATE($A11,P$2),Исходный!$A$3:$G$3000,5,FALSE),FALSE)=0,"-",IFERROR(VLOOKUP(CONCATENATE($A11,P$2),Исходный!$A$3:$G$3000,5,FALSE),"---"))</f>
        <v>6</v>
      </c>
      <c r="Q11" s="141" t="str">
        <f>IF(IFERROR(VLOOKUP(CONCATENATE($A11,Q$2),Исходный!$A$3:$G$3000,5,FALSE),FALSE)=0,"-",IFERROR(VLOOKUP(CONCATENATE($A11,Q$2),Исходный!$A$3:$G$3000,5,FALSE),"---"))</f>
        <v>---</v>
      </c>
      <c r="R11" s="141" t="str">
        <f>IF(IFERROR(VLOOKUP(CONCATENATE($A11,R$2),Исходный!$A$3:$G$3000,5,FALSE),FALSE)=0,"-",IFERROR(VLOOKUP(CONCATENATE($A11,R$2),Исходный!$A$3:$G$3000,5,FALSE),"---"))</f>
        <v>---</v>
      </c>
      <c r="S11" s="62">
        <f t="shared" si="8"/>
        <v>7</v>
      </c>
      <c r="T11" s="184">
        <f t="shared" si="4"/>
        <v>4</v>
      </c>
      <c r="U11" s="184">
        <f t="shared" si="5"/>
        <v>7</v>
      </c>
      <c r="V11" s="146">
        <f t="shared" si="1"/>
        <v>5.2857212865213263</v>
      </c>
      <c r="W11" s="146">
        <f t="shared" si="6"/>
        <v>5.2000070008070409</v>
      </c>
      <c r="X11" s="62">
        <f t="shared" si="7"/>
        <v>8</v>
      </c>
      <c r="Y11" s="146">
        <f t="shared" si="9"/>
        <v>1.2380952380952361</v>
      </c>
    </row>
    <row r="12" spans="1:26">
      <c r="A12" s="168">
        <f>классы!B540</f>
        <v>66</v>
      </c>
      <c r="B12" s="168" t="str">
        <f>классы!C540</f>
        <v>Юрасова Галина</v>
      </c>
      <c r="C12" s="141" t="str">
        <f>IF(IFERROR(VLOOKUP(CONCATENATE($A12,C$2),Исходный!$A$3:$G$3000,5,FALSE),FALSE)=0,"-",IFERROR(VLOOKUP(CONCATENATE($A12,C$2),Исходный!$A$3:$G$3000,5,FALSE),"---"))</f>
        <v>---</v>
      </c>
      <c r="D12" s="141">
        <f>IF(IFERROR(VLOOKUP(CONCATENATE($A12,D$2),Исходный!$A$3:$G$3000,5,FALSE),FALSE)=0,"-",IFERROR(VLOOKUP(CONCATENATE($A12,D$2),Исходный!$A$3:$G$3000,5,FALSE),"---"))</f>
        <v>11</v>
      </c>
      <c r="E12" s="141" t="str">
        <f>IF(IFERROR(VLOOKUP(CONCATENATE($A12,E$2),Исходный!$A$3:$G$3000,5,FALSE),FALSE)=0,"-",IFERROR(VLOOKUP(CONCATENATE($A12,E$2),Исходный!$A$3:$G$3000,5,FALSE),"---"))</f>
        <v>---</v>
      </c>
      <c r="F12" s="141" t="str">
        <f>IF(IFERROR(VLOOKUP(CONCATENATE($A12,F$2),Исходный!$A$3:$G$3000,5,FALSE),FALSE)=0,"-",IFERROR(VLOOKUP(CONCATENATE($A12,F$2),Исходный!$A$3:$G$3000,5,FALSE),"---"))</f>
        <v>---</v>
      </c>
      <c r="G12" s="141">
        <f>IF(IFERROR(VLOOKUP(CONCATENATE($A12,G$2),Исходный!$A$3:$G$3000,5,FALSE),FALSE)=0,"-",IFERROR(VLOOKUP(CONCATENATE($A12,G$2),Исходный!$A$3:$G$3000,5,FALSE),"---"))</f>
        <v>8</v>
      </c>
      <c r="H12" s="141">
        <f>IF(IFERROR(VLOOKUP(CONCATENATE($A12,H$2),Исходный!$A$3:$G$3000,5,FALSE),FALSE)=0,"-",IFERROR(VLOOKUP(CONCATENATE($A12,H$2),Исходный!$A$3:$G$3000,5,FALSE),"---"))</f>
        <v>10</v>
      </c>
      <c r="I12" s="141" t="str">
        <f>IF(IFERROR(VLOOKUP(CONCATENATE($A12,I$2),Исходный!$A$3:$G$3000,5,FALSE),FALSE)=0,"-",IFERROR(VLOOKUP(CONCATENATE($A12,I$2),Исходный!$A$3:$G$3000,5,FALSE),"---"))</f>
        <v>-</v>
      </c>
      <c r="J12" s="141" t="str">
        <f>IF(IFERROR(VLOOKUP(CONCATENATE($A12,J$2),Исходный!$A$3:$G$3000,5,FALSE),FALSE)=0,"-",IFERROR(VLOOKUP(CONCATENATE($A12,J$2),Исходный!$A$3:$G$3000,5,FALSE),"---"))</f>
        <v>---</v>
      </c>
      <c r="K12" s="141" t="str">
        <f>IF(IFERROR(VLOOKUP(CONCATENATE($A12,K$2),Исходный!$A$3:$G$3000,5,FALSE),FALSE)=0,"-",IFERROR(VLOOKUP(CONCATENATE($A12,K$2),Исходный!$A$3:$G$3000,5,FALSE),"---"))</f>
        <v>---</v>
      </c>
      <c r="L12" s="141">
        <f>IF(IFERROR(VLOOKUP(CONCATENATE($A12,L$2),Исходный!$A$3:$G$3000,5,FALSE),FALSE)=0,"-",IFERROR(VLOOKUP(CONCATENATE($A12,L$2),Исходный!$A$3:$G$3000,5,FALSE),"---"))</f>
        <v>7</v>
      </c>
      <c r="M12" s="141">
        <f>IF(IFERROR(VLOOKUP(CONCATENATE($A12,M$2),Исходный!$A$3:$G$3000,5,FALSE),FALSE)=0,"-",IFERROR(VLOOKUP(CONCATENATE($A12,M$2),Исходный!$A$3:$G$3000,5,FALSE),"---"))</f>
        <v>10</v>
      </c>
      <c r="N12" s="141" t="str">
        <f>IF(IFERROR(VLOOKUP(CONCATENATE($A12,N$2),Исходный!$A$3:$G$3000,5,FALSE),FALSE)=0,"-",IFERROR(VLOOKUP(CONCATENATE($A12,N$2),Исходный!$A$3:$G$3000,5,FALSE),"---"))</f>
        <v>-</v>
      </c>
      <c r="O12" s="141">
        <f>IF(IFERROR(VLOOKUP(CONCATENATE($A12,O$2),Исходный!$A$3:$G$3000,5,FALSE),FALSE)=0,"-",IFERROR(VLOOKUP(CONCATENATE($A12,O$2),Исходный!$A$3:$G$3000,5,FALSE),"---"))</f>
        <v>11</v>
      </c>
      <c r="P12" s="141">
        <f>IF(IFERROR(VLOOKUP(CONCATENATE($A12,P$2),Исходный!$A$3:$G$3000,5,FALSE),FALSE)=0,"-",IFERROR(VLOOKUP(CONCATENATE($A12,P$2),Исходный!$A$3:$G$3000,5,FALSE),"---"))</f>
        <v>11</v>
      </c>
      <c r="Q12" s="141" t="str">
        <f>IF(IFERROR(VLOOKUP(CONCATENATE($A12,Q$2),Исходный!$A$3:$G$3000,5,FALSE),FALSE)=0,"-",IFERROR(VLOOKUP(CONCATENATE($A12,Q$2),Исходный!$A$3:$G$3000,5,FALSE),"---"))</f>
        <v>---</v>
      </c>
      <c r="R12" s="141" t="str">
        <f>IF(IFERROR(VLOOKUP(CONCATENATE($A12,R$2),Исходный!$A$3:$G$3000,5,FALSE),FALSE)=0,"-",IFERROR(VLOOKUP(CONCATENATE($A12,R$2),Исходный!$A$3:$G$3000,5,FALSE),"---"))</f>
        <v>---</v>
      </c>
      <c r="S12" s="62">
        <f t="shared" si="8"/>
        <v>7</v>
      </c>
      <c r="T12" s="184">
        <f t="shared" si="4"/>
        <v>7</v>
      </c>
      <c r="U12" s="184">
        <f t="shared" si="5"/>
        <v>11</v>
      </c>
      <c r="V12" s="146">
        <f t="shared" si="1"/>
        <v>9.7142927146744515</v>
      </c>
      <c r="W12" s="146">
        <f t="shared" si="6"/>
        <v>10.000007000388738</v>
      </c>
      <c r="X12" s="62">
        <f t="shared" si="7"/>
        <v>1</v>
      </c>
      <c r="Y12" s="146">
        <f t="shared" si="9"/>
        <v>2.5714285714285743</v>
      </c>
    </row>
    <row r="13" spans="1:26">
      <c r="A13" s="168">
        <f>классы!B541</f>
        <v>68</v>
      </c>
      <c r="B13" s="168" t="str">
        <f>классы!C541</f>
        <v>Янгирова Анастасия Валерьевна</v>
      </c>
      <c r="C13" s="141" t="str">
        <f>IF(IFERROR(VLOOKUP(CONCATENATE($A13,C$2),Исходный!$A$3:$G$3000,5,FALSE),FALSE)=0,"-",IFERROR(VLOOKUP(CONCATENATE($A13,C$2),Исходный!$A$3:$G$3000,5,FALSE),"---"))</f>
        <v>---</v>
      </c>
      <c r="D13" s="141">
        <f>IF(IFERROR(VLOOKUP(CONCATENATE($A13,D$2),Исходный!$A$3:$G$3000,5,FALSE),FALSE)=0,"-",IFERROR(VLOOKUP(CONCATENATE($A13,D$2),Исходный!$A$3:$G$3000,5,FALSE),"---"))</f>
        <v>11</v>
      </c>
      <c r="E13" s="141" t="str">
        <f>IF(IFERROR(VLOOKUP(CONCATENATE($A13,E$2),Исходный!$A$3:$G$3000,5,FALSE),FALSE)=0,"-",IFERROR(VLOOKUP(CONCATENATE($A13,E$2),Исходный!$A$3:$G$3000,5,FALSE),"---"))</f>
        <v>---</v>
      </c>
      <c r="F13" s="141" t="str">
        <f>IF(IFERROR(VLOOKUP(CONCATENATE($A13,F$2),Исходный!$A$3:$G$3000,5,FALSE),FALSE)=0,"-",IFERROR(VLOOKUP(CONCATENATE($A13,F$2),Исходный!$A$3:$G$3000,5,FALSE),"---"))</f>
        <v>---</v>
      </c>
      <c r="G13" s="141">
        <f>IF(IFERROR(VLOOKUP(CONCATENATE($A13,G$2),Исходный!$A$3:$G$3000,5,FALSE),FALSE)=0,"-",IFERROR(VLOOKUP(CONCATENATE($A13,G$2),Исходный!$A$3:$G$3000,5,FALSE),"---"))</f>
        <v>9</v>
      </c>
      <c r="H13" s="141">
        <f>IF(IFERROR(VLOOKUP(CONCATENATE($A13,H$2),Исходный!$A$3:$G$3000,5,FALSE),FALSE)=0,"-",IFERROR(VLOOKUP(CONCATENATE($A13,H$2),Исходный!$A$3:$G$3000,5,FALSE),"---"))</f>
        <v>9</v>
      </c>
      <c r="I13" s="141" t="str">
        <f>IF(IFERROR(VLOOKUP(CONCATENATE($A13,I$2),Исходный!$A$3:$G$3000,5,FALSE),FALSE)=0,"-",IFERROR(VLOOKUP(CONCATENATE($A13,I$2),Исходный!$A$3:$G$3000,5,FALSE),"---"))</f>
        <v>-</v>
      </c>
      <c r="J13" s="141" t="str">
        <f>IF(IFERROR(VLOOKUP(CONCATENATE($A13,J$2),Исходный!$A$3:$G$3000,5,FALSE),FALSE)=0,"-",IFERROR(VLOOKUP(CONCATENATE($A13,J$2),Исходный!$A$3:$G$3000,5,FALSE),"---"))</f>
        <v>---</v>
      </c>
      <c r="K13" s="141" t="str">
        <f>IF(IFERROR(VLOOKUP(CONCATENATE($A13,K$2),Исходный!$A$3:$G$3000,5,FALSE),FALSE)=0,"-",IFERROR(VLOOKUP(CONCATENATE($A13,K$2),Исходный!$A$3:$G$3000,5,FALSE),"---"))</f>
        <v>---</v>
      </c>
      <c r="L13" s="141">
        <f>IF(IFERROR(VLOOKUP(CONCATENATE($A13,L$2),Исходный!$A$3:$G$3000,5,FALSE),FALSE)=0,"-",IFERROR(VLOOKUP(CONCATENATE($A13,L$2),Исходный!$A$3:$G$3000,5,FALSE),"---"))</f>
        <v>6</v>
      </c>
      <c r="M13" s="141">
        <f>IF(IFERROR(VLOOKUP(CONCATENATE($A13,M$2),Исходный!$A$3:$G$3000,5,FALSE),FALSE)=0,"-",IFERROR(VLOOKUP(CONCATENATE($A13,M$2),Исходный!$A$3:$G$3000,5,FALSE),"---"))</f>
        <v>8</v>
      </c>
      <c r="N13" s="141">
        <f>IF(IFERROR(VLOOKUP(CONCATENATE($A13,N$2),Исходный!$A$3:$G$3000,5,FALSE),FALSE)=0,"-",IFERROR(VLOOKUP(CONCATENATE($A13,N$2),Исходный!$A$3:$G$3000,5,FALSE),"---"))</f>
        <v>8</v>
      </c>
      <c r="O13" s="141">
        <f>IF(IFERROR(VLOOKUP(CONCATENATE($A13,O$2),Исходный!$A$3:$G$3000,5,FALSE),FALSE)=0,"-",IFERROR(VLOOKUP(CONCATENATE($A13,O$2),Исходный!$A$3:$G$3000,5,FALSE),"---"))</f>
        <v>9</v>
      </c>
      <c r="P13" s="141">
        <f>IF(IFERROR(VLOOKUP(CONCATENATE($A13,P$2),Исходный!$A$3:$G$3000,5,FALSE),FALSE)=0,"-",IFERROR(VLOOKUP(CONCATENATE($A13,P$2),Исходный!$A$3:$G$3000,5,FALSE),"---"))</f>
        <v>10</v>
      </c>
      <c r="Q13" s="141" t="str">
        <f>IF(IFERROR(VLOOKUP(CONCATENATE($A13,Q$2),Исходный!$A$3:$G$3000,5,FALSE),FALSE)=0,"-",IFERROR(VLOOKUP(CONCATENATE($A13,Q$2),Исходный!$A$3:$G$3000,5,FALSE),"---"))</f>
        <v>---</v>
      </c>
      <c r="R13" s="141" t="str">
        <f>IF(IFERROR(VLOOKUP(CONCATENATE($A13,R$2),Исходный!$A$3:$G$3000,5,FALSE),FALSE)=0,"-",IFERROR(VLOOKUP(CONCATENATE($A13,R$2),Исходный!$A$3:$G$3000,5,FALSE),"---"))</f>
        <v>---</v>
      </c>
      <c r="S13" s="62">
        <f t="shared" si="8"/>
        <v>8</v>
      </c>
      <c r="T13" s="184">
        <f t="shared" si="4"/>
        <v>6</v>
      </c>
      <c r="U13" s="184">
        <f t="shared" si="5"/>
        <v>11</v>
      </c>
      <c r="V13" s="146">
        <f t="shared" si="1"/>
        <v>8.7500080004514089</v>
      </c>
      <c r="W13" s="146">
        <f t="shared" si="6"/>
        <v>8.8333413337847428</v>
      </c>
      <c r="X13" s="62">
        <f t="shared" si="7"/>
        <v>2</v>
      </c>
      <c r="Y13" s="146">
        <f t="shared" si="9"/>
        <v>2.2142857142857144</v>
      </c>
      <c r="Z13">
        <f t="shared" si="3"/>
        <v>68</v>
      </c>
    </row>
    <row r="14" spans="1:26">
      <c r="A14" s="9"/>
      <c r="B14" s="130" t="s">
        <v>156</v>
      </c>
      <c r="C14" s="130">
        <f t="shared" ref="C14:R14" si="10">COUNTIF(C3:C13,"&gt;0")</f>
        <v>0</v>
      </c>
      <c r="D14" s="130">
        <f t="shared" si="10"/>
        <v>8</v>
      </c>
      <c r="E14" s="130">
        <f t="shared" si="10"/>
        <v>0</v>
      </c>
      <c r="F14" s="130">
        <f t="shared" si="10"/>
        <v>0</v>
      </c>
      <c r="G14" s="130">
        <f t="shared" si="10"/>
        <v>8</v>
      </c>
      <c r="H14" s="130">
        <f t="shared" si="10"/>
        <v>8</v>
      </c>
      <c r="I14" s="130">
        <f t="shared" si="10"/>
        <v>0</v>
      </c>
      <c r="J14" s="130">
        <f t="shared" si="10"/>
        <v>0</v>
      </c>
      <c r="K14" s="130">
        <f t="shared" si="10"/>
        <v>0</v>
      </c>
      <c r="L14" s="130">
        <f t="shared" si="10"/>
        <v>7</v>
      </c>
      <c r="M14" s="130">
        <f t="shared" si="10"/>
        <v>8</v>
      </c>
      <c r="N14" s="130">
        <f t="shared" ref="N14:O14" si="11">COUNTIF(N3:N13,"&gt;0")</f>
        <v>5</v>
      </c>
      <c r="O14" s="130">
        <f t="shared" si="11"/>
        <v>8</v>
      </c>
      <c r="P14" s="130">
        <f t="shared" si="10"/>
        <v>8</v>
      </c>
      <c r="Q14" s="130">
        <f t="shared" si="10"/>
        <v>0</v>
      </c>
      <c r="R14" s="130">
        <f t="shared" si="10"/>
        <v>0</v>
      </c>
      <c r="S14" s="62">
        <f>SUM(S3:S13)</f>
        <v>60</v>
      </c>
      <c r="T14" s="62"/>
      <c r="U14" s="62"/>
      <c r="V14" s="146">
        <f>AVERAGE(V6:V13)</f>
        <v>7.272966755644549</v>
      </c>
      <c r="W14" s="146"/>
      <c r="X14" s="11"/>
      <c r="Y14" s="146">
        <f>AVERAGEIF(Y6:Y13,"&gt;0",Y6:Y13)</f>
        <v>2.3954081632653059</v>
      </c>
    </row>
    <row r="15" spans="1:26">
      <c r="A15" s="9"/>
      <c r="B15" s="9" t="s">
        <v>157</v>
      </c>
      <c r="C15" s="147" t="str">
        <f t="shared" ref="C15:R15" si="12">IF(C14&gt;0,C30/C14,"-")</f>
        <v>-</v>
      </c>
      <c r="D15" s="147">
        <f t="shared" si="12"/>
        <v>-0.11384678620147959</v>
      </c>
      <c r="E15" s="147" t="str">
        <f t="shared" si="12"/>
        <v>-</v>
      </c>
      <c r="F15" s="147" t="str">
        <f t="shared" si="12"/>
        <v>-</v>
      </c>
      <c r="G15" s="147">
        <f t="shared" si="12"/>
        <v>-0.86384678620147959</v>
      </c>
      <c r="H15" s="147">
        <f t="shared" si="12"/>
        <v>0.51115321379852041</v>
      </c>
      <c r="I15" s="147" t="str">
        <f t="shared" si="12"/>
        <v>-</v>
      </c>
      <c r="J15" s="147" t="str">
        <f t="shared" si="12"/>
        <v>-</v>
      </c>
      <c r="K15" s="147" t="str">
        <f t="shared" si="12"/>
        <v>-</v>
      </c>
      <c r="L15" s="147">
        <f t="shared" si="12"/>
        <v>-1.7015381842159782</v>
      </c>
      <c r="M15" s="147">
        <f t="shared" si="12"/>
        <v>0.76115321379852041</v>
      </c>
      <c r="N15" s="147">
        <f t="shared" ref="N15:O15" si="13">IF(N14&gt;0,N30/N14,"-")</f>
        <v>0.87499219968045394</v>
      </c>
      <c r="O15" s="147">
        <f t="shared" si="13"/>
        <v>-0.23884678620147959</v>
      </c>
      <c r="P15" s="147">
        <f t="shared" si="12"/>
        <v>0.88615321379852041</v>
      </c>
      <c r="Q15" s="147" t="str">
        <f t="shared" si="12"/>
        <v>-</v>
      </c>
      <c r="R15" s="147" t="str">
        <f t="shared" si="12"/>
        <v>-</v>
      </c>
      <c r="S15" s="9">
        <f>COUNTIF(S3:S13,"&gt;0")</f>
        <v>8</v>
      </c>
      <c r="T15" s="9"/>
      <c r="U15" s="9"/>
      <c r="V15" s="121"/>
      <c r="W15" s="121"/>
      <c r="X15" s="9"/>
      <c r="Y15" s="9"/>
    </row>
    <row r="16" spans="1:26">
      <c r="A16" s="9"/>
      <c r="B16" s="9" t="s">
        <v>158</v>
      </c>
      <c r="C16" s="147" t="str">
        <f t="shared" ref="C16:R16" si="14">IF(C14&gt;0,C31/C14,"-")</f>
        <v>-</v>
      </c>
      <c r="D16" s="147">
        <f t="shared" si="14"/>
        <v>1.6540196073712439</v>
      </c>
      <c r="E16" s="147" t="str">
        <f t="shared" si="14"/>
        <v>-</v>
      </c>
      <c r="F16" s="147" t="str">
        <f t="shared" si="14"/>
        <v>-</v>
      </c>
      <c r="G16" s="147">
        <f t="shared" si="14"/>
        <v>1.2834841427537134</v>
      </c>
      <c r="H16" s="147">
        <f t="shared" si="14"/>
        <v>1.0200855355288121</v>
      </c>
      <c r="I16" s="147" t="str">
        <f t="shared" si="14"/>
        <v>-</v>
      </c>
      <c r="J16" s="147" t="str">
        <f t="shared" si="14"/>
        <v>-</v>
      </c>
      <c r="K16" s="147" t="str">
        <f t="shared" si="14"/>
        <v>-</v>
      </c>
      <c r="L16" s="147">
        <f t="shared" si="14"/>
        <v>1.7015381842159782</v>
      </c>
      <c r="M16" s="147">
        <f t="shared" si="14"/>
        <v>0.94865521391137264</v>
      </c>
      <c r="N16" s="147">
        <f t="shared" ref="N16:O16" si="15">IF(N14&gt;0,N31/N14,"-")</f>
        <v>2.3749981999010137</v>
      </c>
      <c r="O16" s="147">
        <f t="shared" si="15"/>
        <v>1.5513395356904349</v>
      </c>
      <c r="P16" s="147">
        <f t="shared" si="14"/>
        <v>1.0513355355518732</v>
      </c>
      <c r="Q16" s="147" t="str">
        <f t="shared" si="14"/>
        <v>-</v>
      </c>
      <c r="R16" s="147" t="str">
        <f t="shared" si="14"/>
        <v>-</v>
      </c>
      <c r="S16" s="9"/>
      <c r="T16" s="9"/>
      <c r="U16" s="9"/>
      <c r="V16" s="121"/>
      <c r="W16" s="121"/>
      <c r="X16" s="9"/>
      <c r="Y16" s="9"/>
    </row>
    <row r="18" spans="1:18">
      <c r="B18" s="148" t="s">
        <v>159</v>
      </c>
      <c r="C18" s="149"/>
      <c r="D18" s="149"/>
      <c r="E18" s="149"/>
      <c r="F18" s="149"/>
      <c r="G18" s="149"/>
      <c r="H18" s="149"/>
      <c r="I18" s="149"/>
      <c r="J18" s="149"/>
      <c r="K18" s="149"/>
      <c r="L18" s="149"/>
      <c r="M18" s="149"/>
      <c r="N18" s="149"/>
      <c r="O18" s="149"/>
      <c r="P18" s="149"/>
      <c r="Q18" s="149"/>
      <c r="R18" s="149"/>
    </row>
    <row r="19" spans="1:18">
      <c r="A19" s="169">
        <f t="shared" ref="A19:B23" si="16">A3</f>
        <v>3</v>
      </c>
      <c r="B19" s="169" t="str">
        <f t="shared" si="16"/>
        <v>Кудрявцев Евгений Валерьевич</v>
      </c>
      <c r="C19" s="147" t="str">
        <f>IFERROR(C3-$V3,"-")</f>
        <v>-</v>
      </c>
      <c r="D19" s="147">
        <f t="shared" ref="D19:R19" si="17">IFERROR(D3-$V3,"-")</f>
        <v>-3.0000070000999894</v>
      </c>
      <c r="E19" s="147" t="str">
        <f t="shared" si="17"/>
        <v>-</v>
      </c>
      <c r="F19" s="147" t="str">
        <f t="shared" si="17"/>
        <v>-</v>
      </c>
      <c r="G19" s="147">
        <f t="shared" si="17"/>
        <v>-4.0000070000999894</v>
      </c>
      <c r="H19" s="147">
        <f t="shared" si="17"/>
        <v>1.9999929999000106</v>
      </c>
      <c r="I19" s="147" t="str">
        <f t="shared" si="17"/>
        <v>-</v>
      </c>
      <c r="J19" s="147" t="str">
        <f t="shared" si="17"/>
        <v>-</v>
      </c>
      <c r="K19" s="147" t="str">
        <f t="shared" si="17"/>
        <v>-</v>
      </c>
      <c r="L19" s="147" t="str">
        <f t="shared" si="17"/>
        <v>-</v>
      </c>
      <c r="M19" s="147">
        <f t="shared" si="17"/>
        <v>1.9999929999000106</v>
      </c>
      <c r="N19" s="147">
        <f t="shared" ref="N19:O19" si="18">IFERROR(N3-$V3,"-")</f>
        <v>-3.0000070000999894</v>
      </c>
      <c r="O19" s="147">
        <f t="shared" si="18"/>
        <v>2.9999929999000106</v>
      </c>
      <c r="P19" s="147">
        <f t="shared" si="17"/>
        <v>2.9999929999000106</v>
      </c>
      <c r="Q19" s="147" t="str">
        <f t="shared" si="17"/>
        <v>-</v>
      </c>
      <c r="R19" s="147" t="str">
        <f t="shared" si="17"/>
        <v>-</v>
      </c>
    </row>
    <row r="20" spans="1:18">
      <c r="A20" s="169">
        <f t="shared" si="16"/>
        <v>12</v>
      </c>
      <c r="B20" s="169" t="str">
        <f t="shared" si="16"/>
        <v>Лисовский Павел</v>
      </c>
      <c r="C20" s="147" t="str">
        <f t="shared" ref="C20:R20" si="19">IFERROR(C4-$V4,"-")</f>
        <v>-</v>
      </c>
      <c r="D20" s="147" t="str">
        <f t="shared" si="19"/>
        <v>-</v>
      </c>
      <c r="E20" s="147" t="str">
        <f t="shared" si="19"/>
        <v>-</v>
      </c>
      <c r="F20" s="147" t="str">
        <f t="shared" si="19"/>
        <v>-</v>
      </c>
      <c r="G20" s="147" t="str">
        <f t="shared" si="19"/>
        <v>-</v>
      </c>
      <c r="H20" s="147" t="str">
        <f t="shared" si="19"/>
        <v>-</v>
      </c>
      <c r="I20" s="147" t="str">
        <f t="shared" si="19"/>
        <v>-</v>
      </c>
      <c r="J20" s="147" t="str">
        <f t="shared" si="19"/>
        <v>-</v>
      </c>
      <c r="K20" s="147" t="str">
        <f t="shared" si="19"/>
        <v>-</v>
      </c>
      <c r="L20" s="147" t="str">
        <f t="shared" si="19"/>
        <v>-</v>
      </c>
      <c r="M20" s="147" t="str">
        <f t="shared" si="19"/>
        <v>-</v>
      </c>
      <c r="N20" s="147" t="str">
        <f t="shared" si="19"/>
        <v>-</v>
      </c>
      <c r="O20" s="147" t="str">
        <f t="shared" si="19"/>
        <v>-</v>
      </c>
      <c r="P20" s="147" t="str">
        <f t="shared" si="19"/>
        <v>-</v>
      </c>
      <c r="Q20" s="147" t="str">
        <f t="shared" si="19"/>
        <v>-</v>
      </c>
      <c r="R20" s="147" t="str">
        <f t="shared" si="19"/>
        <v>-</v>
      </c>
    </row>
    <row r="21" spans="1:18">
      <c r="A21" s="169">
        <f t="shared" si="16"/>
        <v>13</v>
      </c>
      <c r="B21" s="169" t="str">
        <f t="shared" si="16"/>
        <v>Сазонов Антон Анатольевич</v>
      </c>
      <c r="C21" s="147" t="str">
        <f t="shared" ref="C21:R21" si="20">IFERROR(C5-$V5,"-")</f>
        <v>-</v>
      </c>
      <c r="D21" s="147" t="str">
        <f t="shared" si="20"/>
        <v>-</v>
      </c>
      <c r="E21" s="147" t="str">
        <f t="shared" si="20"/>
        <v>-</v>
      </c>
      <c r="F21" s="147" t="str">
        <f t="shared" si="20"/>
        <v>-</v>
      </c>
      <c r="G21" s="147" t="str">
        <f t="shared" si="20"/>
        <v>-</v>
      </c>
      <c r="H21" s="147" t="str">
        <f t="shared" si="20"/>
        <v>-</v>
      </c>
      <c r="I21" s="147" t="str">
        <f t="shared" si="20"/>
        <v>-</v>
      </c>
      <c r="J21" s="147" t="str">
        <f t="shared" si="20"/>
        <v>-</v>
      </c>
      <c r="K21" s="147" t="str">
        <f t="shared" si="20"/>
        <v>-</v>
      </c>
      <c r="L21" s="147" t="str">
        <f t="shared" si="20"/>
        <v>-</v>
      </c>
      <c r="M21" s="147" t="str">
        <f t="shared" si="20"/>
        <v>-</v>
      </c>
      <c r="N21" s="147" t="str">
        <f t="shared" si="20"/>
        <v>-</v>
      </c>
      <c r="O21" s="147" t="str">
        <f t="shared" si="20"/>
        <v>-</v>
      </c>
      <c r="P21" s="147" t="str">
        <f t="shared" si="20"/>
        <v>-</v>
      </c>
      <c r="Q21" s="147" t="str">
        <f t="shared" si="20"/>
        <v>-</v>
      </c>
      <c r="R21" s="147" t="str">
        <f t="shared" si="20"/>
        <v>-</v>
      </c>
    </row>
    <row r="22" spans="1:18">
      <c r="A22" s="169">
        <f t="shared" si="16"/>
        <v>19</v>
      </c>
      <c r="B22" s="169" t="str">
        <f t="shared" si="16"/>
        <v>Костюхина Екатерина Евгеньевна</v>
      </c>
      <c r="C22" s="147" t="str">
        <f t="shared" ref="C22:R22" si="21">IFERROR(C6-$V6,"-")</f>
        <v>-</v>
      </c>
      <c r="D22" s="147">
        <f t="shared" si="21"/>
        <v>-0.75000800045140892</v>
      </c>
      <c r="E22" s="147" t="str">
        <f t="shared" si="21"/>
        <v>-</v>
      </c>
      <c r="F22" s="147" t="str">
        <f t="shared" si="21"/>
        <v>-</v>
      </c>
      <c r="G22" s="147">
        <f t="shared" si="21"/>
        <v>-0.75000800045140892</v>
      </c>
      <c r="H22" s="147">
        <f t="shared" si="21"/>
        <v>1.2499919995485911</v>
      </c>
      <c r="I22" s="147" t="str">
        <f t="shared" si="21"/>
        <v>-</v>
      </c>
      <c r="J22" s="147" t="str">
        <f t="shared" si="21"/>
        <v>-</v>
      </c>
      <c r="K22" s="147" t="str">
        <f t="shared" si="21"/>
        <v>-</v>
      </c>
      <c r="L22" s="147">
        <f t="shared" si="21"/>
        <v>-1.7500080004514089</v>
      </c>
      <c r="M22" s="147">
        <f t="shared" si="21"/>
        <v>1.2499919995485911</v>
      </c>
      <c r="N22" s="147">
        <f t="shared" si="21"/>
        <v>2.2499919995485911</v>
      </c>
      <c r="O22" s="147">
        <f t="shared" si="21"/>
        <v>-1.7500080004514089</v>
      </c>
      <c r="P22" s="147">
        <f t="shared" si="21"/>
        <v>0.24999199954859108</v>
      </c>
      <c r="Q22" s="147" t="str">
        <f t="shared" si="21"/>
        <v>-</v>
      </c>
      <c r="R22" s="147" t="str">
        <f t="shared" si="21"/>
        <v>-</v>
      </c>
    </row>
    <row r="23" spans="1:18">
      <c r="A23" s="169">
        <f t="shared" si="16"/>
        <v>20</v>
      </c>
      <c r="B23" s="169" t="str">
        <f t="shared" si="16"/>
        <v>Костюхина Екатерина Евгеньевна</v>
      </c>
      <c r="C23" s="147" t="str">
        <f t="shared" ref="C23:R23" si="22">IFERROR(C7-$V7,"-")</f>
        <v>-</v>
      </c>
      <c r="D23" s="147">
        <f t="shared" si="22"/>
        <v>-1.2857212868183288</v>
      </c>
      <c r="E23" s="147" t="str">
        <f t="shared" si="22"/>
        <v>-</v>
      </c>
      <c r="F23" s="147" t="str">
        <f t="shared" si="22"/>
        <v>-</v>
      </c>
      <c r="G23" s="147">
        <f t="shared" si="22"/>
        <v>0.71427871318167124</v>
      </c>
      <c r="H23" s="147">
        <f t="shared" si="22"/>
        <v>0.71427871318167124</v>
      </c>
      <c r="I23" s="147" t="str">
        <f t="shared" si="22"/>
        <v>-</v>
      </c>
      <c r="J23" s="147" t="str">
        <f t="shared" si="22"/>
        <v>-</v>
      </c>
      <c r="K23" s="147" t="str">
        <f t="shared" si="22"/>
        <v>-</v>
      </c>
      <c r="L23" s="147">
        <f t="shared" si="22"/>
        <v>-1.2857212868183288</v>
      </c>
      <c r="M23" s="147">
        <f t="shared" si="22"/>
        <v>0.71427871318167124</v>
      </c>
      <c r="N23" s="147" t="str">
        <f t="shared" si="22"/>
        <v>-</v>
      </c>
      <c r="O23" s="147">
        <f t="shared" si="22"/>
        <v>0.71427871318167124</v>
      </c>
      <c r="P23" s="147">
        <f t="shared" si="22"/>
        <v>-0.28572128681832876</v>
      </c>
      <c r="Q23" s="147" t="str">
        <f t="shared" si="22"/>
        <v>-</v>
      </c>
      <c r="R23" s="147" t="str">
        <f t="shared" si="22"/>
        <v>-</v>
      </c>
    </row>
    <row r="24" spans="1:18">
      <c r="A24" s="169">
        <f t="shared" ref="A24:B24" si="23">A8</f>
        <v>27</v>
      </c>
      <c r="B24" s="169" t="str">
        <f t="shared" si="23"/>
        <v>Травина Светлана</v>
      </c>
      <c r="C24" s="147" t="str">
        <f t="shared" ref="C24:R24" si="24">IFERROR(C8-$V8,"-")</f>
        <v>-</v>
      </c>
      <c r="D24" s="147" t="str">
        <f t="shared" si="24"/>
        <v>-</v>
      </c>
      <c r="E24" s="147" t="str">
        <f t="shared" si="24"/>
        <v>-</v>
      </c>
      <c r="F24" s="147" t="str">
        <f t="shared" si="24"/>
        <v>-</v>
      </c>
      <c r="G24" s="147" t="str">
        <f t="shared" si="24"/>
        <v>-</v>
      </c>
      <c r="H24" s="147" t="str">
        <f t="shared" si="24"/>
        <v>-</v>
      </c>
      <c r="I24" s="147" t="str">
        <f t="shared" si="24"/>
        <v>-</v>
      </c>
      <c r="J24" s="147" t="str">
        <f t="shared" si="24"/>
        <v>-</v>
      </c>
      <c r="K24" s="147" t="str">
        <f t="shared" si="24"/>
        <v>-</v>
      </c>
      <c r="L24" s="147" t="str">
        <f t="shared" si="24"/>
        <v>-</v>
      </c>
      <c r="M24" s="147" t="str">
        <f t="shared" si="24"/>
        <v>-</v>
      </c>
      <c r="N24" s="147" t="str">
        <f t="shared" si="24"/>
        <v>-</v>
      </c>
      <c r="O24" s="147" t="str">
        <f t="shared" si="24"/>
        <v>-</v>
      </c>
      <c r="P24" s="147" t="str">
        <f t="shared" si="24"/>
        <v>-</v>
      </c>
      <c r="Q24" s="147" t="str">
        <f t="shared" si="24"/>
        <v>-</v>
      </c>
      <c r="R24" s="147" t="str">
        <f t="shared" si="24"/>
        <v>-</v>
      </c>
    </row>
    <row r="25" spans="1:18">
      <c r="A25" s="169">
        <f t="shared" ref="A25:B25" si="25">A9</f>
        <v>35</v>
      </c>
      <c r="B25" s="169" t="str">
        <f t="shared" si="25"/>
        <v>Никульникова Татьяна</v>
      </c>
      <c r="C25" s="147" t="str">
        <f t="shared" ref="C25:R25" si="26">IFERROR(C9-$V9,"-")</f>
        <v>-</v>
      </c>
      <c r="D25" s="147">
        <f t="shared" si="26"/>
        <v>2.6249919998049176</v>
      </c>
      <c r="E25" s="147" t="str">
        <f t="shared" si="26"/>
        <v>-</v>
      </c>
      <c r="F25" s="147" t="str">
        <f t="shared" si="26"/>
        <v>-</v>
      </c>
      <c r="G25" s="147">
        <f t="shared" si="26"/>
        <v>-1.3750080001950824</v>
      </c>
      <c r="H25" s="147">
        <f t="shared" si="26"/>
        <v>1.6249919998049176</v>
      </c>
      <c r="I25" s="147" t="str">
        <f t="shared" si="26"/>
        <v>-</v>
      </c>
      <c r="J25" s="147" t="str">
        <f t="shared" si="26"/>
        <v>-</v>
      </c>
      <c r="K25" s="147" t="str">
        <f t="shared" si="26"/>
        <v>-</v>
      </c>
      <c r="L25" s="147">
        <f t="shared" si="26"/>
        <v>-2.3750080001950824</v>
      </c>
      <c r="M25" s="147">
        <f t="shared" si="26"/>
        <v>0.6249919998049176</v>
      </c>
      <c r="N25" s="147">
        <f t="shared" si="26"/>
        <v>2.6249919998049176</v>
      </c>
      <c r="O25" s="147">
        <f t="shared" si="26"/>
        <v>-3.3750080001950824</v>
      </c>
      <c r="P25" s="147">
        <f t="shared" si="26"/>
        <v>-0.3750080001950824</v>
      </c>
      <c r="Q25" s="147" t="str">
        <f t="shared" si="26"/>
        <v>-</v>
      </c>
      <c r="R25" s="147" t="str">
        <f t="shared" si="26"/>
        <v>-</v>
      </c>
    </row>
    <row r="26" spans="1:18">
      <c r="A26" s="169">
        <f t="shared" ref="A26:B26" si="27">A10</f>
        <v>43</v>
      </c>
      <c r="B26" s="169" t="str">
        <f t="shared" si="27"/>
        <v>Голованова Кcения Александровна (участник похода)</v>
      </c>
      <c r="C26" s="147" t="str">
        <f t="shared" ref="C26:R26" si="28">IFERROR(C10-$V10,"-")</f>
        <v>-</v>
      </c>
      <c r="D26" s="147">
        <f t="shared" si="28"/>
        <v>-0.75000800039984039</v>
      </c>
      <c r="E26" s="147" t="str">
        <f t="shared" si="28"/>
        <v>-</v>
      </c>
      <c r="F26" s="147" t="str">
        <f t="shared" si="28"/>
        <v>-</v>
      </c>
      <c r="G26" s="147">
        <f t="shared" si="28"/>
        <v>-0.75000800039984039</v>
      </c>
      <c r="H26" s="147">
        <f t="shared" si="28"/>
        <v>-1.7500080003998404</v>
      </c>
      <c r="I26" s="147" t="str">
        <f t="shared" si="28"/>
        <v>-</v>
      </c>
      <c r="J26" s="147" t="str">
        <f t="shared" si="28"/>
        <v>-</v>
      </c>
      <c r="K26" s="147" t="str">
        <f t="shared" si="28"/>
        <v>-</v>
      </c>
      <c r="L26" s="147">
        <f t="shared" si="28"/>
        <v>-0.75000800039984039</v>
      </c>
      <c r="M26" s="147">
        <f t="shared" si="28"/>
        <v>0.24999199960015961</v>
      </c>
      <c r="N26" s="147">
        <f t="shared" si="28"/>
        <v>3.2499919996001596</v>
      </c>
      <c r="O26" s="147">
        <f t="shared" si="28"/>
        <v>-0.75000800039984039</v>
      </c>
      <c r="P26" s="147">
        <f t="shared" si="28"/>
        <v>1.2499919996001596</v>
      </c>
      <c r="Q26" s="147" t="str">
        <f t="shared" si="28"/>
        <v>-</v>
      </c>
      <c r="R26" s="147" t="str">
        <f t="shared" si="28"/>
        <v>-</v>
      </c>
    </row>
    <row r="27" spans="1:18">
      <c r="A27" s="169">
        <f t="shared" ref="A27:B27" si="29">A11</f>
        <v>47</v>
      </c>
      <c r="B27" s="169" t="str">
        <f t="shared" si="29"/>
        <v>Иванов Никита Станиславович</v>
      </c>
      <c r="C27" s="147" t="str">
        <f t="shared" ref="C27:R27" si="30">IFERROR(C11-$V11,"-")</f>
        <v>-</v>
      </c>
      <c r="D27" s="147">
        <f t="shared" si="30"/>
        <v>-1.2857212865213263</v>
      </c>
      <c r="E27" s="147" t="str">
        <f t="shared" si="30"/>
        <v>-</v>
      </c>
      <c r="F27" s="147" t="str">
        <f t="shared" si="30"/>
        <v>-</v>
      </c>
      <c r="G27" s="147">
        <f t="shared" si="30"/>
        <v>0.71427871347867367</v>
      </c>
      <c r="H27" s="147">
        <f t="shared" si="30"/>
        <v>-0.28572128652132633</v>
      </c>
      <c r="I27" s="147" t="str">
        <f t="shared" si="30"/>
        <v>-</v>
      </c>
      <c r="J27" s="147" t="str">
        <f t="shared" si="30"/>
        <v>-</v>
      </c>
      <c r="K27" s="147" t="str">
        <f t="shared" si="30"/>
        <v>-</v>
      </c>
      <c r="L27" s="147">
        <f t="shared" si="30"/>
        <v>-0.28572128652132633</v>
      </c>
      <c r="M27" s="147">
        <f t="shared" si="30"/>
        <v>1.7142787134786737</v>
      </c>
      <c r="N27" s="147" t="str">
        <f t="shared" si="30"/>
        <v>-</v>
      </c>
      <c r="O27" s="147">
        <f t="shared" si="30"/>
        <v>-1.2857212865213263</v>
      </c>
      <c r="P27" s="147">
        <f t="shared" si="30"/>
        <v>0.71427871347867367</v>
      </c>
      <c r="Q27" s="147" t="str">
        <f t="shared" si="30"/>
        <v>-</v>
      </c>
      <c r="R27" s="147" t="str">
        <f t="shared" si="30"/>
        <v>-</v>
      </c>
    </row>
    <row r="28" spans="1:18">
      <c r="A28" s="169">
        <f t="shared" ref="A28:B28" si="31">A12</f>
        <v>66</v>
      </c>
      <c r="B28" s="169" t="str">
        <f t="shared" si="31"/>
        <v>Юрасова Галина</v>
      </c>
      <c r="C28" s="147" t="str">
        <f t="shared" ref="C28:R28" si="32">IFERROR(C12-$V12,"-")</f>
        <v>-</v>
      </c>
      <c r="D28" s="147">
        <f t="shared" si="32"/>
        <v>1.2857072853255485</v>
      </c>
      <c r="E28" s="147" t="str">
        <f t="shared" si="32"/>
        <v>-</v>
      </c>
      <c r="F28" s="147" t="str">
        <f t="shared" si="32"/>
        <v>-</v>
      </c>
      <c r="G28" s="147">
        <f t="shared" si="32"/>
        <v>-1.7142927146744515</v>
      </c>
      <c r="H28" s="147">
        <f t="shared" si="32"/>
        <v>0.28570728532554845</v>
      </c>
      <c r="I28" s="147" t="str">
        <f t="shared" si="32"/>
        <v>-</v>
      </c>
      <c r="J28" s="147" t="str">
        <f t="shared" si="32"/>
        <v>-</v>
      </c>
      <c r="K28" s="147" t="str">
        <f t="shared" si="32"/>
        <v>-</v>
      </c>
      <c r="L28" s="147">
        <f t="shared" si="32"/>
        <v>-2.7142927146744515</v>
      </c>
      <c r="M28" s="147">
        <f t="shared" si="32"/>
        <v>0.28570728532554845</v>
      </c>
      <c r="N28" s="147" t="str">
        <f t="shared" si="32"/>
        <v>-</v>
      </c>
      <c r="O28" s="147">
        <f t="shared" si="32"/>
        <v>1.2857072853255485</v>
      </c>
      <c r="P28" s="147">
        <f t="shared" si="32"/>
        <v>1.2857072853255485</v>
      </c>
      <c r="Q28" s="147" t="str">
        <f t="shared" si="32"/>
        <v>-</v>
      </c>
      <c r="R28" s="147" t="str">
        <f t="shared" si="32"/>
        <v>-</v>
      </c>
    </row>
    <row r="29" spans="1:18">
      <c r="A29" s="169">
        <f t="shared" ref="A29:B29" si="33">A13</f>
        <v>68</v>
      </c>
      <c r="B29" s="169" t="str">
        <f t="shared" si="33"/>
        <v>Янгирова Анастасия Валерьевна</v>
      </c>
      <c r="C29" s="147" t="str">
        <f t="shared" ref="C29:R29" si="34">IFERROR(C13-$V13,"-")</f>
        <v>-</v>
      </c>
      <c r="D29" s="147">
        <f t="shared" si="34"/>
        <v>2.2499919995485911</v>
      </c>
      <c r="E29" s="147" t="str">
        <f t="shared" si="34"/>
        <v>-</v>
      </c>
      <c r="F29" s="147" t="str">
        <f t="shared" si="34"/>
        <v>-</v>
      </c>
      <c r="G29" s="147">
        <f t="shared" si="34"/>
        <v>0.24999199954859108</v>
      </c>
      <c r="H29" s="147">
        <f t="shared" si="34"/>
        <v>0.24999199954859108</v>
      </c>
      <c r="I29" s="147" t="str">
        <f t="shared" si="34"/>
        <v>-</v>
      </c>
      <c r="J29" s="147" t="str">
        <f t="shared" si="34"/>
        <v>-</v>
      </c>
      <c r="K29" s="147" t="str">
        <f t="shared" si="34"/>
        <v>-</v>
      </c>
      <c r="L29" s="147">
        <f t="shared" si="34"/>
        <v>-2.7500080004514089</v>
      </c>
      <c r="M29" s="147">
        <f t="shared" si="34"/>
        <v>-0.75000800045140892</v>
      </c>
      <c r="N29" s="147">
        <f t="shared" si="34"/>
        <v>-0.75000800045140892</v>
      </c>
      <c r="O29" s="147">
        <f t="shared" si="34"/>
        <v>0.24999199954859108</v>
      </c>
      <c r="P29" s="147">
        <f t="shared" si="34"/>
        <v>1.2499919995485911</v>
      </c>
      <c r="Q29" s="147" t="str">
        <f t="shared" si="34"/>
        <v>-</v>
      </c>
      <c r="R29" s="147" t="str">
        <f t="shared" si="34"/>
        <v>-</v>
      </c>
    </row>
    <row r="30" spans="1:18">
      <c r="A30" s="9"/>
      <c r="B30" s="130" t="s">
        <v>160</v>
      </c>
      <c r="C30" s="150">
        <f t="shared" ref="C30:R30" si="35">SUM(C19:C29)</f>
        <v>0</v>
      </c>
      <c r="D30" s="150">
        <f t="shared" si="35"/>
        <v>-0.91077428961183671</v>
      </c>
      <c r="E30" s="150">
        <f t="shared" si="35"/>
        <v>0</v>
      </c>
      <c r="F30" s="150">
        <f t="shared" si="35"/>
        <v>0</v>
      </c>
      <c r="G30" s="150">
        <f t="shared" si="35"/>
        <v>-6.9107742896118367</v>
      </c>
      <c r="H30" s="150">
        <f t="shared" si="35"/>
        <v>4.0892257103881633</v>
      </c>
      <c r="I30" s="150">
        <f t="shared" si="35"/>
        <v>0</v>
      </c>
      <c r="J30" s="150">
        <f t="shared" si="35"/>
        <v>0</v>
      </c>
      <c r="K30" s="150">
        <f t="shared" si="35"/>
        <v>0</v>
      </c>
      <c r="L30" s="150">
        <f t="shared" si="35"/>
        <v>-11.910767289511847</v>
      </c>
      <c r="M30" s="150">
        <f t="shared" si="35"/>
        <v>6.0892257103881633</v>
      </c>
      <c r="N30" s="150">
        <f t="shared" ref="N30:O30" si="36">SUM(N19:N29)</f>
        <v>4.3749609984022699</v>
      </c>
      <c r="O30" s="150">
        <f t="shared" si="36"/>
        <v>-1.9107742896118367</v>
      </c>
      <c r="P30" s="150">
        <f t="shared" si="35"/>
        <v>7.0892257103881633</v>
      </c>
      <c r="Q30" s="150">
        <f t="shared" si="35"/>
        <v>0</v>
      </c>
      <c r="R30" s="150">
        <f t="shared" si="35"/>
        <v>0</v>
      </c>
    </row>
    <row r="31" spans="1:18">
      <c r="A31" s="9"/>
      <c r="B31" s="130" t="s">
        <v>161</v>
      </c>
      <c r="C31" s="150">
        <f t="shared" ref="C31:R31" si="37">SUMIF(C19:C29,"&gt;0")+ABS(SUMIF(C19:C29,"&lt;0"))</f>
        <v>0</v>
      </c>
      <c r="D31" s="150">
        <f t="shared" si="37"/>
        <v>13.232156858969951</v>
      </c>
      <c r="E31" s="150">
        <f t="shared" si="37"/>
        <v>0</v>
      </c>
      <c r="F31" s="150">
        <f t="shared" si="37"/>
        <v>0</v>
      </c>
      <c r="G31" s="150">
        <f t="shared" si="37"/>
        <v>10.267873142029707</v>
      </c>
      <c r="H31" s="150">
        <f t="shared" si="37"/>
        <v>8.1606842842304967</v>
      </c>
      <c r="I31" s="150">
        <f t="shared" si="37"/>
        <v>0</v>
      </c>
      <c r="J31" s="150">
        <f t="shared" si="37"/>
        <v>0</v>
      </c>
      <c r="K31" s="150">
        <f t="shared" si="37"/>
        <v>0</v>
      </c>
      <c r="L31" s="150">
        <f t="shared" si="37"/>
        <v>11.910767289511847</v>
      </c>
      <c r="M31" s="150">
        <f t="shared" si="37"/>
        <v>7.5892417112909811</v>
      </c>
      <c r="N31" s="150">
        <f t="shared" ref="N31:O31" si="38">SUMIF(N19:N29,"&gt;0")+ABS(SUMIF(N19:N29,"&lt;0"))</f>
        <v>11.874990999505068</v>
      </c>
      <c r="O31" s="150">
        <f t="shared" si="38"/>
        <v>12.410716285523479</v>
      </c>
      <c r="P31" s="150">
        <f t="shared" si="37"/>
        <v>8.4106842844149856</v>
      </c>
      <c r="Q31" s="150">
        <f t="shared" si="37"/>
        <v>0</v>
      </c>
      <c r="R31" s="150">
        <f t="shared" si="37"/>
        <v>0</v>
      </c>
    </row>
    <row r="32" spans="1:18">
      <c r="A32" s="151"/>
      <c r="B32" s="152"/>
      <c r="C32" s="153"/>
      <c r="D32" s="153"/>
      <c r="E32" s="153"/>
      <c r="F32" s="153"/>
      <c r="G32" s="153"/>
      <c r="H32" s="153"/>
      <c r="I32" s="153"/>
      <c r="J32" s="153"/>
      <c r="K32" s="153"/>
      <c r="L32" s="153"/>
      <c r="M32" s="153"/>
      <c r="N32" s="153"/>
      <c r="O32" s="153"/>
      <c r="P32" s="153"/>
      <c r="Q32" s="153"/>
      <c r="R32" s="153"/>
    </row>
    <row r="33" spans="1:18">
      <c r="B33" s="61" t="s">
        <v>162</v>
      </c>
      <c r="C33" s="87"/>
    </row>
    <row r="34" spans="1:18">
      <c r="A34" s="9"/>
      <c r="B34" s="62">
        <v>1</v>
      </c>
      <c r="C34" s="115">
        <f t="shared" ref="C34:M45" si="39">COUNTIF(C$3:C$13,$B34)</f>
        <v>0</v>
      </c>
      <c r="D34" s="115">
        <f t="shared" si="39"/>
        <v>0</v>
      </c>
      <c r="E34" s="115">
        <f t="shared" si="39"/>
        <v>0</v>
      </c>
      <c r="F34" s="115">
        <f t="shared" si="39"/>
        <v>0</v>
      </c>
      <c r="G34" s="115">
        <f t="shared" si="39"/>
        <v>0</v>
      </c>
      <c r="H34" s="115">
        <f t="shared" si="39"/>
        <v>0</v>
      </c>
      <c r="I34" s="115">
        <f t="shared" si="39"/>
        <v>0</v>
      </c>
      <c r="J34" s="115">
        <f t="shared" si="39"/>
        <v>0</v>
      </c>
      <c r="K34" s="115">
        <f t="shared" si="39"/>
        <v>0</v>
      </c>
      <c r="L34" s="115">
        <f t="shared" si="39"/>
        <v>0</v>
      </c>
      <c r="M34" s="115">
        <f t="shared" si="39"/>
        <v>0</v>
      </c>
      <c r="N34" s="115">
        <f t="shared" ref="N34:O45" si="40">COUNTIF(N$3:N$13,$B34)</f>
        <v>0</v>
      </c>
      <c r="O34" s="115">
        <f t="shared" si="40"/>
        <v>0</v>
      </c>
      <c r="P34" s="115">
        <f t="shared" ref="P34:R45" si="41">COUNTIF(P$3:P$13,$B34)</f>
        <v>0</v>
      </c>
      <c r="Q34" s="115">
        <f t="shared" si="41"/>
        <v>0</v>
      </c>
      <c r="R34" s="115">
        <f t="shared" si="41"/>
        <v>0</v>
      </c>
    </row>
    <row r="35" spans="1:18">
      <c r="A35" s="9"/>
      <c r="B35" s="62">
        <v>2</v>
      </c>
      <c r="C35" s="115">
        <f t="shared" si="39"/>
        <v>0</v>
      </c>
      <c r="D35" s="115">
        <f t="shared" si="39"/>
        <v>0</v>
      </c>
      <c r="E35" s="115">
        <f t="shared" si="39"/>
        <v>0</v>
      </c>
      <c r="F35" s="115">
        <f t="shared" si="39"/>
        <v>0</v>
      </c>
      <c r="G35" s="115">
        <f t="shared" si="39"/>
        <v>0</v>
      </c>
      <c r="H35" s="115">
        <f t="shared" si="39"/>
        <v>0</v>
      </c>
      <c r="I35" s="115">
        <f t="shared" si="39"/>
        <v>0</v>
      </c>
      <c r="J35" s="115">
        <f t="shared" si="39"/>
        <v>0</v>
      </c>
      <c r="K35" s="115">
        <f t="shared" si="39"/>
        <v>0</v>
      </c>
      <c r="L35" s="115">
        <f t="shared" si="39"/>
        <v>0</v>
      </c>
      <c r="M35" s="115">
        <f t="shared" si="39"/>
        <v>0</v>
      </c>
      <c r="N35" s="115">
        <f t="shared" si="40"/>
        <v>0</v>
      </c>
      <c r="O35" s="115">
        <f t="shared" si="40"/>
        <v>0</v>
      </c>
      <c r="P35" s="115">
        <f t="shared" si="41"/>
        <v>0</v>
      </c>
      <c r="Q35" s="115">
        <f t="shared" si="41"/>
        <v>0</v>
      </c>
      <c r="R35" s="115">
        <f t="shared" si="41"/>
        <v>0</v>
      </c>
    </row>
    <row r="36" spans="1:18">
      <c r="A36" s="9"/>
      <c r="B36" s="62">
        <v>3</v>
      </c>
      <c r="C36" s="115">
        <f t="shared" si="39"/>
        <v>0</v>
      </c>
      <c r="D36" s="115">
        <f t="shared" si="39"/>
        <v>0</v>
      </c>
      <c r="E36" s="115">
        <f t="shared" si="39"/>
        <v>0</v>
      </c>
      <c r="F36" s="115">
        <f t="shared" si="39"/>
        <v>0</v>
      </c>
      <c r="G36" s="115">
        <f t="shared" si="39"/>
        <v>0</v>
      </c>
      <c r="H36" s="115">
        <f t="shared" si="39"/>
        <v>0</v>
      </c>
      <c r="I36" s="115">
        <f t="shared" si="39"/>
        <v>0</v>
      </c>
      <c r="J36" s="115">
        <f t="shared" si="39"/>
        <v>0</v>
      </c>
      <c r="K36" s="115">
        <f t="shared" si="39"/>
        <v>0</v>
      </c>
      <c r="L36" s="115">
        <f t="shared" si="39"/>
        <v>0</v>
      </c>
      <c r="M36" s="115">
        <f t="shared" si="39"/>
        <v>0</v>
      </c>
      <c r="N36" s="115">
        <f t="shared" si="40"/>
        <v>0</v>
      </c>
      <c r="O36" s="115">
        <f t="shared" si="40"/>
        <v>0</v>
      </c>
      <c r="P36" s="115">
        <f t="shared" si="41"/>
        <v>0</v>
      </c>
      <c r="Q36" s="115">
        <f t="shared" si="41"/>
        <v>0</v>
      </c>
      <c r="R36" s="115">
        <f t="shared" si="41"/>
        <v>0</v>
      </c>
    </row>
    <row r="37" spans="1:18">
      <c r="A37" s="9"/>
      <c r="B37" s="62">
        <v>4</v>
      </c>
      <c r="C37" s="115">
        <f t="shared" si="39"/>
        <v>0</v>
      </c>
      <c r="D37" s="115">
        <f t="shared" si="39"/>
        <v>2</v>
      </c>
      <c r="E37" s="115">
        <f t="shared" si="39"/>
        <v>0</v>
      </c>
      <c r="F37" s="115">
        <f t="shared" si="39"/>
        <v>0</v>
      </c>
      <c r="G37" s="115">
        <f t="shared" si="39"/>
        <v>1</v>
      </c>
      <c r="H37" s="115">
        <f t="shared" si="39"/>
        <v>0</v>
      </c>
      <c r="I37" s="115">
        <f t="shared" si="39"/>
        <v>0</v>
      </c>
      <c r="J37" s="115">
        <f t="shared" si="39"/>
        <v>0</v>
      </c>
      <c r="K37" s="115">
        <f t="shared" si="39"/>
        <v>0</v>
      </c>
      <c r="L37" s="115">
        <f t="shared" si="39"/>
        <v>1</v>
      </c>
      <c r="M37" s="115">
        <f t="shared" si="39"/>
        <v>0</v>
      </c>
      <c r="N37" s="115">
        <f t="shared" si="40"/>
        <v>0</v>
      </c>
      <c r="O37" s="115">
        <f t="shared" si="40"/>
        <v>1</v>
      </c>
      <c r="P37" s="115">
        <f t="shared" si="41"/>
        <v>0</v>
      </c>
      <c r="Q37" s="115">
        <f t="shared" si="41"/>
        <v>0</v>
      </c>
      <c r="R37" s="115">
        <f t="shared" si="41"/>
        <v>0</v>
      </c>
    </row>
    <row r="38" spans="1:18">
      <c r="A38" s="9"/>
      <c r="B38" s="62">
        <v>5</v>
      </c>
      <c r="C38" s="115">
        <f t="shared" si="39"/>
        <v>0</v>
      </c>
      <c r="D38" s="115">
        <f t="shared" si="39"/>
        <v>1</v>
      </c>
      <c r="E38" s="115">
        <f t="shared" si="39"/>
        <v>0</v>
      </c>
      <c r="F38" s="115">
        <f t="shared" si="39"/>
        <v>0</v>
      </c>
      <c r="G38" s="115">
        <f t="shared" si="39"/>
        <v>0</v>
      </c>
      <c r="H38" s="115">
        <f t="shared" si="39"/>
        <v>2</v>
      </c>
      <c r="I38" s="115">
        <f t="shared" si="39"/>
        <v>0</v>
      </c>
      <c r="J38" s="115">
        <f t="shared" si="39"/>
        <v>0</v>
      </c>
      <c r="K38" s="115">
        <f t="shared" si="39"/>
        <v>0</v>
      </c>
      <c r="L38" s="115">
        <f t="shared" si="39"/>
        <v>2</v>
      </c>
      <c r="M38" s="115">
        <f t="shared" si="39"/>
        <v>0</v>
      </c>
      <c r="N38" s="115">
        <f t="shared" si="40"/>
        <v>1</v>
      </c>
      <c r="O38" s="115">
        <f t="shared" si="40"/>
        <v>2</v>
      </c>
      <c r="P38" s="115">
        <f t="shared" si="41"/>
        <v>1</v>
      </c>
      <c r="Q38" s="115">
        <f t="shared" si="41"/>
        <v>0</v>
      </c>
      <c r="R38" s="115">
        <f t="shared" si="41"/>
        <v>0</v>
      </c>
    </row>
    <row r="39" spans="1:18">
      <c r="A39" s="9"/>
      <c r="B39" s="62">
        <v>6</v>
      </c>
      <c r="C39" s="115">
        <f t="shared" si="39"/>
        <v>0</v>
      </c>
      <c r="D39" s="115">
        <f t="shared" si="39"/>
        <v>2</v>
      </c>
      <c r="E39" s="115">
        <f t="shared" si="39"/>
        <v>0</v>
      </c>
      <c r="F39" s="115">
        <f t="shared" si="39"/>
        <v>0</v>
      </c>
      <c r="G39" s="115">
        <f t="shared" si="39"/>
        <v>4</v>
      </c>
      <c r="H39" s="115">
        <f t="shared" si="39"/>
        <v>1</v>
      </c>
      <c r="I39" s="115">
        <f t="shared" si="39"/>
        <v>0</v>
      </c>
      <c r="J39" s="115">
        <f t="shared" si="39"/>
        <v>0</v>
      </c>
      <c r="K39" s="115">
        <f t="shared" si="39"/>
        <v>0</v>
      </c>
      <c r="L39" s="115">
        <f t="shared" si="39"/>
        <v>3</v>
      </c>
      <c r="M39" s="115">
        <f t="shared" si="39"/>
        <v>1</v>
      </c>
      <c r="N39" s="115">
        <f t="shared" si="40"/>
        <v>0</v>
      </c>
      <c r="O39" s="115">
        <f t="shared" si="40"/>
        <v>2</v>
      </c>
      <c r="P39" s="115">
        <f t="shared" si="41"/>
        <v>1</v>
      </c>
      <c r="Q39" s="115">
        <f t="shared" si="41"/>
        <v>0</v>
      </c>
      <c r="R39" s="115">
        <f t="shared" si="41"/>
        <v>0</v>
      </c>
    </row>
    <row r="40" spans="1:18">
      <c r="A40" s="9"/>
      <c r="B40" s="62">
        <v>7</v>
      </c>
      <c r="C40" s="115">
        <f t="shared" si="39"/>
        <v>0</v>
      </c>
      <c r="D40" s="115">
        <f t="shared" si="39"/>
        <v>0</v>
      </c>
      <c r="E40" s="115">
        <f t="shared" si="39"/>
        <v>0</v>
      </c>
      <c r="F40" s="115">
        <f t="shared" si="39"/>
        <v>0</v>
      </c>
      <c r="G40" s="115">
        <f t="shared" si="39"/>
        <v>1</v>
      </c>
      <c r="H40" s="115">
        <f t="shared" si="39"/>
        <v>0</v>
      </c>
      <c r="I40" s="115">
        <f t="shared" si="39"/>
        <v>0</v>
      </c>
      <c r="J40" s="115">
        <f t="shared" si="39"/>
        <v>0</v>
      </c>
      <c r="K40" s="115">
        <f t="shared" si="39"/>
        <v>0</v>
      </c>
      <c r="L40" s="115">
        <f t="shared" si="39"/>
        <v>1</v>
      </c>
      <c r="M40" s="115">
        <f t="shared" si="39"/>
        <v>2</v>
      </c>
      <c r="N40" s="115">
        <f t="shared" si="40"/>
        <v>0</v>
      </c>
      <c r="O40" s="115">
        <f t="shared" si="40"/>
        <v>0</v>
      </c>
      <c r="P40" s="115">
        <f t="shared" si="41"/>
        <v>1</v>
      </c>
      <c r="Q40" s="115">
        <f t="shared" si="41"/>
        <v>0</v>
      </c>
      <c r="R40" s="115">
        <f t="shared" si="41"/>
        <v>0</v>
      </c>
    </row>
    <row r="41" spans="1:18">
      <c r="A41" s="9"/>
      <c r="B41" s="62">
        <v>8</v>
      </c>
      <c r="C41" s="115">
        <f t="shared" si="39"/>
        <v>0</v>
      </c>
      <c r="D41" s="115">
        <f t="shared" si="39"/>
        <v>0</v>
      </c>
      <c r="E41" s="115">
        <f t="shared" si="39"/>
        <v>0</v>
      </c>
      <c r="F41" s="115">
        <f t="shared" si="39"/>
        <v>0</v>
      </c>
      <c r="G41" s="115">
        <f t="shared" si="39"/>
        <v>1</v>
      </c>
      <c r="H41" s="115">
        <f t="shared" si="39"/>
        <v>1</v>
      </c>
      <c r="I41" s="115">
        <f t="shared" si="39"/>
        <v>0</v>
      </c>
      <c r="J41" s="115">
        <f t="shared" si="39"/>
        <v>0</v>
      </c>
      <c r="K41" s="115">
        <f t="shared" si="39"/>
        <v>0</v>
      </c>
      <c r="L41" s="115">
        <f t="shared" si="39"/>
        <v>0</v>
      </c>
      <c r="M41" s="115">
        <f t="shared" si="39"/>
        <v>2</v>
      </c>
      <c r="N41" s="115">
        <f t="shared" si="40"/>
        <v>1</v>
      </c>
      <c r="O41" s="115">
        <f t="shared" si="40"/>
        <v>0</v>
      </c>
      <c r="P41" s="115">
        <f t="shared" si="41"/>
        <v>2</v>
      </c>
      <c r="Q41" s="115">
        <f t="shared" si="41"/>
        <v>0</v>
      </c>
      <c r="R41" s="115">
        <f t="shared" si="41"/>
        <v>0</v>
      </c>
    </row>
    <row r="42" spans="1:18">
      <c r="A42" s="9"/>
      <c r="B42" s="62">
        <v>9</v>
      </c>
      <c r="C42" s="115">
        <f t="shared" si="39"/>
        <v>0</v>
      </c>
      <c r="D42" s="115">
        <f t="shared" si="39"/>
        <v>0</v>
      </c>
      <c r="E42" s="115">
        <f t="shared" si="39"/>
        <v>0</v>
      </c>
      <c r="F42" s="115">
        <f t="shared" si="39"/>
        <v>0</v>
      </c>
      <c r="G42" s="115">
        <f t="shared" si="39"/>
        <v>1</v>
      </c>
      <c r="H42" s="115">
        <f t="shared" si="39"/>
        <v>1</v>
      </c>
      <c r="I42" s="115">
        <f t="shared" si="39"/>
        <v>0</v>
      </c>
      <c r="J42" s="115">
        <f t="shared" si="39"/>
        <v>0</v>
      </c>
      <c r="K42" s="115">
        <f t="shared" si="39"/>
        <v>0</v>
      </c>
      <c r="L42" s="115">
        <f t="shared" si="39"/>
        <v>0</v>
      </c>
      <c r="M42" s="115">
        <f t="shared" si="39"/>
        <v>1</v>
      </c>
      <c r="N42" s="115">
        <f t="shared" si="40"/>
        <v>1</v>
      </c>
      <c r="O42" s="115">
        <f t="shared" si="40"/>
        <v>1</v>
      </c>
      <c r="P42" s="115">
        <f t="shared" si="41"/>
        <v>0</v>
      </c>
      <c r="Q42" s="115">
        <f t="shared" si="41"/>
        <v>0</v>
      </c>
      <c r="R42" s="115">
        <f t="shared" si="41"/>
        <v>0</v>
      </c>
    </row>
    <row r="43" spans="1:18">
      <c r="A43" s="9"/>
      <c r="B43" s="62">
        <v>10</v>
      </c>
      <c r="C43" s="115">
        <f t="shared" si="39"/>
        <v>0</v>
      </c>
      <c r="D43" s="115">
        <f t="shared" si="39"/>
        <v>0</v>
      </c>
      <c r="E43" s="115">
        <f t="shared" si="39"/>
        <v>0</v>
      </c>
      <c r="F43" s="115">
        <f t="shared" si="39"/>
        <v>0</v>
      </c>
      <c r="G43" s="115">
        <f t="shared" si="39"/>
        <v>0</v>
      </c>
      <c r="H43" s="115">
        <f t="shared" si="39"/>
        <v>3</v>
      </c>
      <c r="I43" s="115">
        <f t="shared" si="39"/>
        <v>0</v>
      </c>
      <c r="J43" s="115">
        <f t="shared" si="39"/>
        <v>0</v>
      </c>
      <c r="K43" s="115">
        <f t="shared" si="39"/>
        <v>0</v>
      </c>
      <c r="L43" s="115">
        <f t="shared" si="39"/>
        <v>0</v>
      </c>
      <c r="M43" s="115">
        <f t="shared" si="39"/>
        <v>2</v>
      </c>
      <c r="N43" s="115">
        <f t="shared" si="40"/>
        <v>1</v>
      </c>
      <c r="O43" s="115">
        <f t="shared" si="40"/>
        <v>0</v>
      </c>
      <c r="P43" s="115">
        <f t="shared" si="41"/>
        <v>1</v>
      </c>
      <c r="Q43" s="115">
        <f t="shared" si="41"/>
        <v>0</v>
      </c>
      <c r="R43" s="115">
        <f t="shared" si="41"/>
        <v>0</v>
      </c>
    </row>
    <row r="44" spans="1:18">
      <c r="A44" s="9"/>
      <c r="B44" s="62">
        <v>11</v>
      </c>
      <c r="C44" s="115">
        <f t="shared" si="39"/>
        <v>0</v>
      </c>
      <c r="D44" s="115">
        <f t="shared" si="39"/>
        <v>3</v>
      </c>
      <c r="E44" s="115">
        <f t="shared" si="39"/>
        <v>0</v>
      </c>
      <c r="F44" s="115">
        <f t="shared" si="39"/>
        <v>0</v>
      </c>
      <c r="G44" s="115">
        <f t="shared" si="39"/>
        <v>0</v>
      </c>
      <c r="H44" s="115">
        <f t="shared" si="39"/>
        <v>0</v>
      </c>
      <c r="I44" s="115">
        <f t="shared" si="39"/>
        <v>0</v>
      </c>
      <c r="J44" s="115">
        <f t="shared" si="39"/>
        <v>0</v>
      </c>
      <c r="K44" s="115">
        <f t="shared" si="39"/>
        <v>0</v>
      </c>
      <c r="L44" s="115">
        <f t="shared" si="39"/>
        <v>0</v>
      </c>
      <c r="M44" s="115">
        <f t="shared" si="39"/>
        <v>0</v>
      </c>
      <c r="N44" s="115">
        <f t="shared" si="40"/>
        <v>1</v>
      </c>
      <c r="O44" s="115">
        <f t="shared" si="40"/>
        <v>2</v>
      </c>
      <c r="P44" s="115">
        <f t="shared" si="41"/>
        <v>2</v>
      </c>
      <c r="Q44" s="115">
        <f t="shared" si="41"/>
        <v>0</v>
      </c>
      <c r="R44" s="115">
        <f t="shared" si="41"/>
        <v>0</v>
      </c>
    </row>
    <row r="45" spans="1:18">
      <c r="A45" s="9"/>
      <c r="B45" s="62">
        <v>12</v>
      </c>
      <c r="C45" s="115">
        <f t="shared" si="39"/>
        <v>0</v>
      </c>
      <c r="D45" s="115">
        <f t="shared" si="39"/>
        <v>0</v>
      </c>
      <c r="E45" s="115">
        <f t="shared" si="39"/>
        <v>0</v>
      </c>
      <c r="F45" s="115">
        <f t="shared" si="39"/>
        <v>0</v>
      </c>
      <c r="G45" s="115">
        <f t="shared" si="39"/>
        <v>0</v>
      </c>
      <c r="H45" s="115">
        <f t="shared" si="39"/>
        <v>0</v>
      </c>
      <c r="I45" s="115">
        <f t="shared" si="39"/>
        <v>0</v>
      </c>
      <c r="J45" s="115">
        <f t="shared" si="39"/>
        <v>0</v>
      </c>
      <c r="K45" s="115">
        <f t="shared" si="39"/>
        <v>0</v>
      </c>
      <c r="L45" s="115">
        <f t="shared" si="39"/>
        <v>0</v>
      </c>
      <c r="M45" s="115">
        <f t="shared" si="39"/>
        <v>0</v>
      </c>
      <c r="N45" s="115">
        <f t="shared" si="40"/>
        <v>0</v>
      </c>
      <c r="O45" s="115">
        <f t="shared" si="40"/>
        <v>0</v>
      </c>
      <c r="P45" s="115">
        <f t="shared" si="41"/>
        <v>0</v>
      </c>
      <c r="Q45" s="115">
        <f t="shared" si="41"/>
        <v>0</v>
      </c>
      <c r="R45" s="115">
        <f t="shared" si="41"/>
        <v>0</v>
      </c>
    </row>
  </sheetData>
  <conditionalFormatting sqref="C13:R13">
    <cfRule type="iconSet" priority="6">
      <iconSet iconSet="5Arrows">
        <cfvo type="percent" val="0"/>
        <cfvo type="percent" val="20"/>
        <cfvo type="percent" val="40"/>
        <cfvo type="percent" val="60"/>
        <cfvo type="percent" val="80"/>
      </iconSet>
    </cfRule>
  </conditionalFormatting>
  <conditionalFormatting sqref="C7:R13">
    <cfRule type="iconSet" priority="5">
      <iconSet iconSet="5Arrows">
        <cfvo type="percent" val="0"/>
        <cfvo type="percent" val="20"/>
        <cfvo type="percent" val="40"/>
        <cfvo type="percent" val="60"/>
        <cfvo type="percent" val="80"/>
      </iconSet>
    </cfRule>
  </conditionalFormatting>
  <conditionalFormatting sqref="C3:R13">
    <cfRule type="iconSet" priority="9">
      <iconSet iconSet="5Arrows">
        <cfvo type="percent" val="0"/>
        <cfvo type="percent" val="20"/>
        <cfvo type="percent" val="40"/>
        <cfvo type="percent" val="60"/>
        <cfvo type="percent" val="80"/>
      </iconSet>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Z45"/>
  <sheetViews>
    <sheetView workbookViewId="0">
      <selection activeCell="B3" sqref="B3:B13"/>
    </sheetView>
  </sheetViews>
  <sheetFormatPr defaultRowHeight="15"/>
  <cols>
    <col min="1" max="1" width="4.5703125" customWidth="1"/>
    <col min="2" max="2" width="25.42578125" customWidth="1"/>
    <col min="3" max="18" width="5.7109375" customWidth="1"/>
    <col min="19" max="21" width="4.7109375" customWidth="1"/>
    <col min="22" max="23" width="9.140625" style="46"/>
    <col min="24" max="24" width="4.7109375" customWidth="1"/>
    <col min="25" max="26" width="5.28515625" customWidth="1"/>
  </cols>
  <sheetData>
    <row r="1" spans="1:26" ht="18.75">
      <c r="A1" s="164"/>
      <c r="B1" s="164"/>
      <c r="C1" s="165" t="s">
        <v>172</v>
      </c>
      <c r="D1" s="164"/>
      <c r="E1" s="164"/>
      <c r="F1" s="164"/>
      <c r="G1" s="164"/>
      <c r="H1" s="164"/>
      <c r="I1" s="164"/>
      <c r="J1" s="164"/>
      <c r="K1" s="164"/>
      <c r="L1" s="164"/>
      <c r="M1" s="164"/>
      <c r="N1" s="164"/>
      <c r="O1" s="164"/>
      <c r="P1" s="164"/>
      <c r="Q1" s="164"/>
      <c r="R1" s="164"/>
      <c r="S1" s="164"/>
      <c r="T1" s="164"/>
      <c r="U1" s="164"/>
      <c r="V1" s="353"/>
      <c r="W1" s="353"/>
      <c r="X1" s="164"/>
      <c r="Y1" s="164"/>
    </row>
    <row r="2" spans="1:26" ht="179.25">
      <c r="A2" s="133" t="s">
        <v>151</v>
      </c>
      <c r="B2" s="134" t="s">
        <v>152</v>
      </c>
      <c r="C2" s="135" t="str">
        <f>судьи!E22</f>
        <v>Аверина Александра Викторовна</v>
      </c>
      <c r="D2" s="135" t="str">
        <f>судьи!F22</f>
        <v>Акчурин Константин Эдуардович</v>
      </c>
      <c r="E2" s="135" t="str">
        <f>судьи!G22</f>
        <v>Александр Вастаев</v>
      </c>
      <c r="F2" s="135" t="str">
        <f>судьи!H22</f>
        <v>Андреев Вячеслав Викторович</v>
      </c>
      <c r="G2" s="135" t="str">
        <f>судьи!I22</f>
        <v>Андрушевич Алексей</v>
      </c>
      <c r="H2" s="135" t="str">
        <f>судьи!J22</f>
        <v>Басалаев Андрей Викторович</v>
      </c>
      <c r="I2" s="135" t="str">
        <f>судьи!K22</f>
        <v>Елизаров Андрей</v>
      </c>
      <c r="J2" s="135" t="str">
        <f>судьи!L22</f>
        <v>Иван Демидов</v>
      </c>
      <c r="K2" s="135" t="str">
        <f>судьи!M22</f>
        <v>Корсаков Алексей Вячеславович</v>
      </c>
      <c r="L2" s="135" t="str">
        <f>судьи!N22</f>
        <v>Кудрявцев Евгений Валерьевич</v>
      </c>
      <c r="M2" s="135" t="str">
        <f>судьи!O22</f>
        <v>Пересыпкин Виталий Фридрихович</v>
      </c>
      <c r="N2" s="135" t="str">
        <f>судьи!P22</f>
        <v>Родимцев Андрей Александрович</v>
      </c>
      <c r="O2" s="135" t="str">
        <f>судьи!Q22</f>
        <v>Русаков Сергей Александрович</v>
      </c>
      <c r="P2" s="135" t="str">
        <f>судьи!R22</f>
        <v>Сазонов Антон Анатольевич</v>
      </c>
      <c r="Q2" s="135" t="str">
        <f>судьи!S22</f>
        <v>Сорокин Юрий</v>
      </c>
      <c r="R2" s="135" t="str">
        <f>судьи!T22</f>
        <v>Фефелов Александр</v>
      </c>
      <c r="S2" s="136" t="s">
        <v>153</v>
      </c>
      <c r="T2" s="137" t="s">
        <v>1203</v>
      </c>
      <c r="U2" s="137" t="s">
        <v>1204</v>
      </c>
      <c r="V2" s="349" t="s">
        <v>154</v>
      </c>
      <c r="W2" s="358" t="s">
        <v>1202</v>
      </c>
      <c r="X2" s="136" t="s">
        <v>106</v>
      </c>
      <c r="Y2" s="137" t="s">
        <v>155</v>
      </c>
      <c r="Z2" s="133" t="s">
        <v>151</v>
      </c>
    </row>
    <row r="3" spans="1:26">
      <c r="A3" s="168">
        <f>классы!B531</f>
        <v>3</v>
      </c>
      <c r="B3" s="168" t="str">
        <f>классы!C531</f>
        <v>Кудрявцев Евгений Валерьевич</v>
      </c>
      <c r="C3" s="141" t="str">
        <f>IF(IFERROR(VLOOKUP(CONCATENATE($A3,C$2),Исходный!$A$3:$G$3000,6,FALSE),FALSE)=0,"-",IFERROR(VLOOKUP(CONCATENATE($A3,C$2),Исходный!$A$3:$G$3000,6,FALSE),"---"))</f>
        <v>---</v>
      </c>
      <c r="D3" s="141">
        <f>IF(IFERROR(VLOOKUP(CONCATENATE($A3,D$2),Исходный!$A$3:$G$3000,6,FALSE),FALSE)=0,"-",IFERROR(VLOOKUP(CONCATENATE($A3,D$2),Исходный!$A$3:$G$3000,6,FALSE),"---"))</f>
        <v>5</v>
      </c>
      <c r="E3" s="141" t="str">
        <f>IF(IFERROR(VLOOKUP(CONCATENATE($A3,E$2),Исходный!$A$3:$G$3000,6,FALSE),FALSE)=0,"-",IFERROR(VLOOKUP(CONCATENATE($A3,E$2),Исходный!$A$3:$G$3000,6,FALSE),"---"))</f>
        <v>---</v>
      </c>
      <c r="F3" s="141" t="str">
        <f>IF(IFERROR(VLOOKUP(CONCATENATE($A3,F$2),Исходный!$A$3:$G$3000,6,FALSE),FALSE)=0,"-",IFERROR(VLOOKUP(CONCATENATE($A3,F$2),Исходный!$A$3:$G$3000,6,FALSE),"---"))</f>
        <v>---</v>
      </c>
      <c r="G3" s="141">
        <f>IF(IFERROR(VLOOKUP(CONCATENATE($A3,G$2),Исходный!$A$3:$G$3000,6,FALSE),FALSE)=0,"-",IFERROR(VLOOKUP(CONCATENATE($A3,G$2),Исходный!$A$3:$G$3000,6,FALSE),"---"))</f>
        <v>4</v>
      </c>
      <c r="H3" s="141">
        <f>IF(IFERROR(VLOOKUP(CONCATENATE($A3,H$2),Исходный!$A$3:$G$3000,6,FALSE),FALSE)=0,"-",IFERROR(VLOOKUP(CONCATENATE($A3,H$2),Исходный!$A$3:$G$3000,6,FALSE),"---"))</f>
        <v>11</v>
      </c>
      <c r="I3" s="141" t="str">
        <f>IF(IFERROR(VLOOKUP(CONCATENATE($A3,I$2),Исходный!$A$3:$G$3000,6,FALSE),FALSE)=0,"-",IFERROR(VLOOKUP(CONCATENATE($A3,I$2),Исходный!$A$3:$G$3000,6,FALSE),"---"))</f>
        <v>-</v>
      </c>
      <c r="J3" s="141" t="str">
        <f>IF(IFERROR(VLOOKUP(CONCATENATE($A3,J$2),Исходный!$A$3:$G$3000,6,FALSE),FALSE)=0,"-",IFERROR(VLOOKUP(CONCATENATE($A3,J$2),Исходный!$A$3:$G$3000,6,FALSE),"---"))</f>
        <v>---</v>
      </c>
      <c r="K3" s="141" t="str">
        <f>IF(IFERROR(VLOOKUP(CONCATENATE($A3,K$2),Исходный!$A$3:$G$3000,6,FALSE),FALSE)=0,"-",IFERROR(VLOOKUP(CONCATENATE($A3,K$2),Исходный!$A$3:$G$3000,6,FALSE),"---"))</f>
        <v>---</v>
      </c>
      <c r="L3" s="141" t="str">
        <f>IF(IFERROR(VLOOKUP(CONCATENATE($A3,L$2),Исходный!$A$3:$G$3000,6,FALSE),FALSE)=0,"-",IFERROR(VLOOKUP(CONCATENATE($A3,L$2),Исходный!$A$3:$G$3000,6,FALSE),"---"))</f>
        <v>---</v>
      </c>
      <c r="M3" s="141">
        <f>IF(IFERROR(VLOOKUP(CONCATENATE($A3,M$2),Исходный!$A$3:$G$3000,6,FALSE),FALSE)=0,"-",IFERROR(VLOOKUP(CONCATENATE($A3,M$2),Исходный!$A$3:$G$3000,6,FALSE),"---"))</f>
        <v>9</v>
      </c>
      <c r="N3" s="141">
        <f>IF(IFERROR(VLOOKUP(CONCATENATE($A3,N$2),Исходный!$A$3:$G$3000,6,FALSE),FALSE)=0,"-",IFERROR(VLOOKUP(CONCATENATE($A3,N$2),Исходный!$A$3:$G$3000,6,FALSE),"---"))</f>
        <v>10</v>
      </c>
      <c r="O3" s="141">
        <f>IF(IFERROR(VLOOKUP(CONCATENATE($A3,O$2),Исходный!$A$3:$G$3000,6,FALSE),FALSE)=0,"-",IFERROR(VLOOKUP(CONCATENATE($A3,O$2),Исходный!$A$3:$G$3000,6,FALSE),"---"))</f>
        <v>8</v>
      </c>
      <c r="P3" s="141">
        <f>IF(IFERROR(VLOOKUP(CONCATENATE($A3,P$2),Исходный!$A$3:$G$3000,6,FALSE),FALSE)=0,"-",IFERROR(VLOOKUP(CONCATENATE($A3,P$2),Исходный!$A$3:$G$3000,6,FALSE),"---"))</f>
        <v>11</v>
      </c>
      <c r="Q3" s="141" t="str">
        <f>IF(IFERROR(VLOOKUP(CONCATENATE($A3,Q$2),Исходный!$A$3:$G$3000,6,FALSE),FALSE)=0,"-",IFERROR(VLOOKUP(CONCATENATE($A3,Q$2),Исходный!$A$3:$G$3000,6,FALSE),"---"))</f>
        <v>---</v>
      </c>
      <c r="R3" s="141" t="str">
        <f>IF(IFERROR(VLOOKUP(CONCATENATE($A3,R$2),Исходный!$A$3:$G$3000,6,FALSE),FALSE)=0,"-",IFERROR(VLOOKUP(CONCATENATE($A3,R$2),Исходный!$A$3:$G$3000,6,FALSE),"---"))</f>
        <v>---</v>
      </c>
      <c r="S3" s="62">
        <f t="shared" ref="S3:S13" si="0">COUNTIF(C3:R3,"&gt;0")</f>
        <v>7</v>
      </c>
      <c r="T3" s="184">
        <f>MIN(C3:R3)</f>
        <v>4</v>
      </c>
      <c r="U3" s="184">
        <f>MAX(C3:R3)</f>
        <v>11</v>
      </c>
      <c r="V3" s="146">
        <f t="shared" ref="V3:V13" si="1">IF(S3&gt;0,AVERAGEIF(C3:R3,"&gt;0",C3:R3)+0.000001*S3+0.000000001*(1/(Y3+0.001)),"-")</f>
        <v>8.2857212858407774</v>
      </c>
      <c r="W3" s="146">
        <f>IFERROR(IF(S3&gt;0,(SUMIF(C3:R3,"&gt;0",C3:R3)-T3-U3)/(S3-2)+0.000001*S3+0.000000001*(1/(Y3+0.001)),"-"),"-")</f>
        <v>8.6000070001264906</v>
      </c>
      <c r="X3" s="62">
        <f>IFERROR(RANK(W3,$W$3:$W$24,0),"-")</f>
        <v>4</v>
      </c>
      <c r="Y3" s="146">
        <f t="shared" ref="Y3:Y13" si="2">IF(S3&gt;1,VAR(C3:R3),"0")</f>
        <v>7.9047619047619078</v>
      </c>
      <c r="Z3">
        <f t="shared" ref="Z3:Z13" si="3">A3</f>
        <v>3</v>
      </c>
    </row>
    <row r="4" spans="1:26">
      <c r="A4" s="168">
        <f>классы!B532</f>
        <v>12</v>
      </c>
      <c r="B4" s="168" t="str">
        <f>классы!C532</f>
        <v>Лисовский Павел</v>
      </c>
      <c r="C4" s="141" t="str">
        <f>IF(IFERROR(VLOOKUP(CONCATENATE($A4,C$2),Исходный!$A$3:$G$3000,6,FALSE),FALSE)=0,"-",IFERROR(VLOOKUP(CONCATENATE($A4,C$2),Исходный!$A$3:$G$3000,6,FALSE),"---"))</f>
        <v>-</v>
      </c>
      <c r="D4" s="141" t="str">
        <f>IF(IFERROR(VLOOKUP(CONCATENATE($A4,D$2),Исходный!$A$3:$G$3000,6,FALSE),FALSE)=0,"-",IFERROR(VLOOKUP(CONCATENATE($A4,D$2),Исходный!$A$3:$G$3000,6,FALSE),"---"))</f>
        <v>-</v>
      </c>
      <c r="E4" s="141" t="str">
        <f>IF(IFERROR(VLOOKUP(CONCATENATE($A4,E$2),Исходный!$A$3:$G$3000,6,FALSE),FALSE)=0,"-",IFERROR(VLOOKUP(CONCATENATE($A4,E$2),Исходный!$A$3:$G$3000,6,FALSE),"---"))</f>
        <v>---</v>
      </c>
      <c r="F4" s="141" t="str">
        <f>IF(IFERROR(VLOOKUP(CONCATENATE($A4,F$2),Исходный!$A$3:$G$3000,6,FALSE),FALSE)=0,"-",IFERROR(VLOOKUP(CONCATENATE($A4,F$2),Исходный!$A$3:$G$3000,6,FALSE),"---"))</f>
        <v>---</v>
      </c>
      <c r="G4" s="141" t="str">
        <f>IF(IFERROR(VLOOKUP(CONCATENATE($A4,G$2),Исходный!$A$3:$G$3000,6,FALSE),FALSE)=0,"-",IFERROR(VLOOKUP(CONCATENATE($A4,G$2),Исходный!$A$3:$G$3000,6,FALSE),"---"))</f>
        <v>-</v>
      </c>
      <c r="H4" s="141" t="str">
        <f>IF(IFERROR(VLOOKUP(CONCATENATE($A4,H$2),Исходный!$A$3:$G$3000,6,FALSE),FALSE)=0,"-",IFERROR(VLOOKUP(CONCATENATE($A4,H$2),Исходный!$A$3:$G$3000,6,FALSE),"---"))</f>
        <v>-</v>
      </c>
      <c r="I4" s="141" t="str">
        <f>IF(IFERROR(VLOOKUP(CONCATENATE($A4,I$2),Исходный!$A$3:$G$3000,6,FALSE),FALSE)=0,"-",IFERROR(VLOOKUP(CONCATENATE($A4,I$2),Исходный!$A$3:$G$3000,6,FALSE),"---"))</f>
        <v>-</v>
      </c>
      <c r="J4" s="141" t="str">
        <f>IF(IFERROR(VLOOKUP(CONCATENATE($A4,J$2),Исходный!$A$3:$G$3000,6,FALSE),FALSE)=0,"-",IFERROR(VLOOKUP(CONCATENATE($A4,J$2),Исходный!$A$3:$G$3000,6,FALSE),"---"))</f>
        <v>---</v>
      </c>
      <c r="K4" s="141" t="str">
        <f>IF(IFERROR(VLOOKUP(CONCATENATE($A4,K$2),Исходный!$A$3:$G$3000,6,FALSE),FALSE)=0,"-",IFERROR(VLOOKUP(CONCATENATE($A4,K$2),Исходный!$A$3:$G$3000,6,FALSE),"---"))</f>
        <v>---</v>
      </c>
      <c r="L4" s="141" t="str">
        <f>IF(IFERROR(VLOOKUP(CONCATENATE($A4,L$2),Исходный!$A$3:$G$3000,6,FALSE),FALSE)=0,"-",IFERROR(VLOOKUP(CONCATENATE($A4,L$2),Исходный!$A$3:$G$3000,6,FALSE),"---"))</f>
        <v>-</v>
      </c>
      <c r="M4" s="141" t="str">
        <f>IF(IFERROR(VLOOKUP(CONCATENATE($A4,M$2),Исходный!$A$3:$G$3000,6,FALSE),FALSE)=0,"-",IFERROR(VLOOKUP(CONCATENATE($A4,M$2),Исходный!$A$3:$G$3000,6,FALSE),"---"))</f>
        <v>-</v>
      </c>
      <c r="N4" s="141" t="str">
        <f>IF(IFERROR(VLOOKUP(CONCATENATE($A4,N$2),Исходный!$A$3:$G$3000,6,FALSE),FALSE)=0,"-",IFERROR(VLOOKUP(CONCATENATE($A4,N$2),Исходный!$A$3:$G$3000,6,FALSE),"---"))</f>
        <v>---</v>
      </c>
      <c r="O4" s="141" t="str">
        <f>IF(IFERROR(VLOOKUP(CONCATENATE($A4,O$2),Исходный!$A$3:$G$3000,6,FALSE),FALSE)=0,"-",IFERROR(VLOOKUP(CONCATENATE($A4,O$2),Исходный!$A$3:$G$3000,6,FALSE),"---"))</f>
        <v>-</v>
      </c>
      <c r="P4" s="141" t="str">
        <f>IF(IFERROR(VLOOKUP(CONCATENATE($A4,P$2),Исходный!$A$3:$G$3000,6,FALSE),FALSE)=0,"-",IFERROR(VLOOKUP(CONCATENATE($A4,P$2),Исходный!$A$3:$G$3000,6,FALSE),"---"))</f>
        <v>-</v>
      </c>
      <c r="Q4" s="141" t="str">
        <f>IF(IFERROR(VLOOKUP(CONCATENATE($A4,Q$2),Исходный!$A$3:$G$3000,6,FALSE),FALSE)=0,"-",IFERROR(VLOOKUP(CONCATENATE($A4,Q$2),Исходный!$A$3:$G$3000,6,FALSE),"---"))</f>
        <v>---</v>
      </c>
      <c r="R4" s="141" t="str">
        <f>IF(IFERROR(VLOOKUP(CONCATENATE($A4,R$2),Исходный!$A$3:$G$3000,6,FALSE),FALSE)=0,"-",IFERROR(VLOOKUP(CONCATENATE($A4,R$2),Исходный!$A$3:$G$3000,6,FALSE),"---"))</f>
        <v>---</v>
      </c>
      <c r="S4" s="62">
        <f t="shared" si="0"/>
        <v>0</v>
      </c>
      <c r="T4" s="184">
        <f t="shared" ref="T4:T13" si="4">MIN(C4:R4)</f>
        <v>0</v>
      </c>
      <c r="U4" s="184">
        <f t="shared" ref="U4:U13" si="5">MAX(C4:R4)</f>
        <v>0</v>
      </c>
      <c r="V4" s="146" t="str">
        <f t="shared" si="1"/>
        <v>-</v>
      </c>
      <c r="W4" s="146" t="str">
        <f t="shared" ref="W4:W13" si="6">IFERROR(IF(S4&gt;0,(SUMIF(C4:R4,"&gt;0",C4:R4)-T4-U4)/(S4-2)+0.000001*S4+0.000000001*(1/(Y4+0.001)),"-"),"-")</f>
        <v>-</v>
      </c>
      <c r="X4" s="62" t="str">
        <f t="shared" ref="X4:X13" si="7">IFERROR(RANK(W4,$W$3:$W$24,0),"-")</f>
        <v>-</v>
      </c>
      <c r="Y4" s="146" t="str">
        <f t="shared" si="2"/>
        <v>0</v>
      </c>
      <c r="Z4">
        <f t="shared" si="3"/>
        <v>12</v>
      </c>
    </row>
    <row r="5" spans="1:26">
      <c r="A5" s="168">
        <f>классы!B533</f>
        <v>13</v>
      </c>
      <c r="B5" s="168" t="str">
        <f>классы!C533</f>
        <v>Сазонов Антон Анатольевич</v>
      </c>
      <c r="C5" s="141" t="str">
        <f>IF(IFERROR(VLOOKUP(CONCATENATE($A5,C$2),Исходный!$A$3:$G$3000,6,FALSE),FALSE)=0,"-",IFERROR(VLOOKUP(CONCATENATE($A5,C$2),Исходный!$A$3:$G$3000,6,FALSE),"---"))</f>
        <v>---</v>
      </c>
      <c r="D5" s="141">
        <f>IF(IFERROR(VLOOKUP(CONCATENATE($A5,D$2),Исходный!$A$3:$G$3000,6,FALSE),FALSE)=0,"-",IFERROR(VLOOKUP(CONCATENATE($A5,D$2),Исходный!$A$3:$G$3000,6,FALSE),"---"))</f>
        <v>6</v>
      </c>
      <c r="E5" s="141" t="str">
        <f>IF(IFERROR(VLOOKUP(CONCATENATE($A5,E$2),Исходный!$A$3:$G$3000,6,FALSE),FALSE)=0,"-",IFERROR(VLOOKUP(CONCATENATE($A5,E$2),Исходный!$A$3:$G$3000,6,FALSE),"---"))</f>
        <v>---</v>
      </c>
      <c r="F5" s="141" t="str">
        <f>IF(IFERROR(VLOOKUP(CONCATENATE($A5,F$2),Исходный!$A$3:$G$3000,6,FALSE),FALSE)=0,"-",IFERROR(VLOOKUP(CONCATENATE($A5,F$2),Исходный!$A$3:$G$3000,6,FALSE),"---"))</f>
        <v>---</v>
      </c>
      <c r="G5" s="141">
        <f>IF(IFERROR(VLOOKUP(CONCATENATE($A5,G$2),Исходный!$A$3:$G$3000,6,FALSE),FALSE)=0,"-",IFERROR(VLOOKUP(CONCATENATE($A5,G$2),Исходный!$A$3:$G$3000,6,FALSE),"---"))</f>
        <v>8</v>
      </c>
      <c r="H5" s="141">
        <f>IF(IFERROR(VLOOKUP(CONCATENATE($A5,H$2),Исходный!$A$3:$G$3000,6,FALSE),FALSE)=0,"-",IFERROR(VLOOKUP(CONCATENATE($A5,H$2),Исходный!$A$3:$G$3000,6,FALSE),"---"))</f>
        <v>10</v>
      </c>
      <c r="I5" s="141" t="str">
        <f>IF(IFERROR(VLOOKUP(CONCATENATE($A5,I$2),Исходный!$A$3:$G$3000,6,FALSE),FALSE)=0,"-",IFERROR(VLOOKUP(CONCATENATE($A5,I$2),Исходный!$A$3:$G$3000,6,FALSE),"---"))</f>
        <v>-</v>
      </c>
      <c r="J5" s="141" t="str">
        <f>IF(IFERROR(VLOOKUP(CONCATENATE($A5,J$2),Исходный!$A$3:$G$3000,6,FALSE),FALSE)=0,"-",IFERROR(VLOOKUP(CONCATENATE($A5,J$2),Исходный!$A$3:$G$3000,6,FALSE),"---"))</f>
        <v>---</v>
      </c>
      <c r="K5" s="141" t="str">
        <f>IF(IFERROR(VLOOKUP(CONCATENATE($A5,K$2),Исходный!$A$3:$G$3000,6,FALSE),FALSE)=0,"-",IFERROR(VLOOKUP(CONCATENATE($A5,K$2),Исходный!$A$3:$G$3000,6,FALSE),"---"))</f>
        <v>---</v>
      </c>
      <c r="L5" s="141">
        <f>IF(IFERROR(VLOOKUP(CONCATENATE($A5,L$2),Исходный!$A$3:$G$3000,6,FALSE),FALSE)=0,"-",IFERROR(VLOOKUP(CONCATENATE($A5,L$2),Исходный!$A$3:$G$3000,6,FALSE),"---"))</f>
        <v>8</v>
      </c>
      <c r="M5" s="141">
        <f>IF(IFERROR(VLOOKUP(CONCATENATE($A5,M$2),Исходный!$A$3:$G$3000,6,FALSE),FALSE)=0,"-",IFERROR(VLOOKUP(CONCATENATE($A5,M$2),Исходный!$A$3:$G$3000,6,FALSE),"---"))</f>
        <v>9</v>
      </c>
      <c r="N5" s="141">
        <f>IF(IFERROR(VLOOKUP(CONCATENATE($A5,N$2),Исходный!$A$3:$G$3000,6,FALSE),FALSE)=0,"-",IFERROR(VLOOKUP(CONCATENATE($A5,N$2),Исходный!$A$3:$G$3000,6,FALSE),"---"))</f>
        <v>9</v>
      </c>
      <c r="O5" s="141">
        <f>IF(IFERROR(VLOOKUP(CONCATENATE($A5,O$2),Исходный!$A$3:$G$3000,6,FALSE),FALSE)=0,"-",IFERROR(VLOOKUP(CONCATENATE($A5,O$2),Исходный!$A$3:$G$3000,6,FALSE),"---"))</f>
        <v>4</v>
      </c>
      <c r="P5" s="141" t="str">
        <f>IF(IFERROR(VLOOKUP(CONCATENATE($A5,P$2),Исходный!$A$3:$G$3000,6,FALSE),FALSE)=0,"-",IFERROR(VLOOKUP(CONCATENATE($A5,P$2),Исходный!$A$3:$G$3000,6,FALSE),"---"))</f>
        <v>---</v>
      </c>
      <c r="Q5" s="141" t="str">
        <f>IF(IFERROR(VLOOKUP(CONCATENATE($A5,Q$2),Исходный!$A$3:$G$3000,6,FALSE),FALSE)=0,"-",IFERROR(VLOOKUP(CONCATENATE($A5,Q$2),Исходный!$A$3:$G$3000,6,FALSE),"---"))</f>
        <v>---</v>
      </c>
      <c r="R5" s="141" t="str">
        <f>IF(IFERROR(VLOOKUP(CONCATENATE($A5,R$2),Исходный!$A$3:$G$3000,6,FALSE),FALSE)=0,"-",IFERROR(VLOOKUP(CONCATENATE($A5,R$2),Исходный!$A$3:$G$3000,6,FALSE),"---"))</f>
        <v>---</v>
      </c>
      <c r="S5" s="62">
        <f t="shared" si="0"/>
        <v>7</v>
      </c>
      <c r="T5" s="184">
        <f t="shared" si="4"/>
        <v>4</v>
      </c>
      <c r="U5" s="184">
        <f t="shared" si="5"/>
        <v>10</v>
      </c>
      <c r="V5" s="146">
        <f t="shared" si="1"/>
        <v>7.7142927145216138</v>
      </c>
      <c r="W5" s="146">
        <f t="shared" si="6"/>
        <v>8.0000070002359003</v>
      </c>
      <c r="X5" s="62">
        <f t="shared" si="7"/>
        <v>6</v>
      </c>
      <c r="Y5" s="146">
        <f t="shared" si="2"/>
        <v>4.2380952380952408</v>
      </c>
      <c r="Z5">
        <f t="shared" si="3"/>
        <v>13</v>
      </c>
    </row>
    <row r="6" spans="1:26">
      <c r="A6" s="168">
        <f>классы!B534</f>
        <v>19</v>
      </c>
      <c r="B6" s="168" t="str">
        <f>классы!C534</f>
        <v>Костюхина Екатерина Евгеньевна</v>
      </c>
      <c r="C6" s="141" t="str">
        <f>IF(IFERROR(VLOOKUP(CONCATENATE($A6,C$2),Исходный!$A$3:$G$3000,6,FALSE),FALSE)=0,"-",IFERROR(VLOOKUP(CONCATENATE($A6,C$2),Исходный!$A$3:$G$3000,6,FALSE),"---"))</f>
        <v>---</v>
      </c>
      <c r="D6" s="141">
        <f>IF(IFERROR(VLOOKUP(CONCATENATE($A6,D$2),Исходный!$A$3:$G$3000,6,FALSE),FALSE)=0,"-",IFERROR(VLOOKUP(CONCATENATE($A6,D$2),Исходный!$A$3:$G$3000,6,FALSE),"---"))</f>
        <v>10</v>
      </c>
      <c r="E6" s="141" t="str">
        <f>IF(IFERROR(VLOOKUP(CONCATENATE($A6,E$2),Исходный!$A$3:$G$3000,6,FALSE),FALSE)=0,"-",IFERROR(VLOOKUP(CONCATENATE($A6,E$2),Исходный!$A$3:$G$3000,6,FALSE),"---"))</f>
        <v>---</v>
      </c>
      <c r="F6" s="141" t="str">
        <f>IF(IFERROR(VLOOKUP(CONCATENATE($A6,F$2),Исходный!$A$3:$G$3000,6,FALSE),FALSE)=0,"-",IFERROR(VLOOKUP(CONCATENATE($A6,F$2),Исходный!$A$3:$G$3000,6,FALSE),"---"))</f>
        <v>---</v>
      </c>
      <c r="G6" s="141">
        <f>IF(IFERROR(VLOOKUP(CONCATENATE($A6,G$2),Исходный!$A$3:$G$3000,6,FALSE),FALSE)=0,"-",IFERROR(VLOOKUP(CONCATENATE($A6,G$2),Исходный!$A$3:$G$3000,6,FALSE),"---"))</f>
        <v>8</v>
      </c>
      <c r="H6" s="141">
        <f>IF(IFERROR(VLOOKUP(CONCATENATE($A6,H$2),Исходный!$A$3:$G$3000,6,FALSE),FALSE)=0,"-",IFERROR(VLOOKUP(CONCATENATE($A6,H$2),Исходный!$A$3:$G$3000,6,FALSE),"---"))</f>
        <v>8</v>
      </c>
      <c r="I6" s="141" t="str">
        <f>IF(IFERROR(VLOOKUP(CONCATENATE($A6,I$2),Исходный!$A$3:$G$3000,6,FALSE),FALSE)=0,"-",IFERROR(VLOOKUP(CONCATENATE($A6,I$2),Исходный!$A$3:$G$3000,6,FALSE),"---"))</f>
        <v>-</v>
      </c>
      <c r="J6" s="141" t="str">
        <f>IF(IFERROR(VLOOKUP(CONCATENATE($A6,J$2),Исходный!$A$3:$G$3000,6,FALSE),FALSE)=0,"-",IFERROR(VLOOKUP(CONCATENATE($A6,J$2),Исходный!$A$3:$G$3000,6,FALSE),"---"))</f>
        <v>---</v>
      </c>
      <c r="K6" s="141" t="str">
        <f>IF(IFERROR(VLOOKUP(CONCATENATE($A6,K$2),Исходный!$A$3:$G$3000,6,FALSE),FALSE)=0,"-",IFERROR(VLOOKUP(CONCATENATE($A6,K$2),Исходный!$A$3:$G$3000,6,FALSE),"---"))</f>
        <v>---</v>
      </c>
      <c r="L6" s="141">
        <f>IF(IFERROR(VLOOKUP(CONCATENATE($A6,L$2),Исходный!$A$3:$G$3000,6,FALSE),FALSE)=0,"-",IFERROR(VLOOKUP(CONCATENATE($A6,L$2),Исходный!$A$3:$G$3000,6,FALSE),"---"))</f>
        <v>6</v>
      </c>
      <c r="M6" s="141">
        <f>IF(IFERROR(VLOOKUP(CONCATENATE($A6,M$2),Исходный!$A$3:$G$3000,6,FALSE),FALSE)=0,"-",IFERROR(VLOOKUP(CONCATENATE($A6,M$2),Исходный!$A$3:$G$3000,6,FALSE),"---"))</f>
        <v>8</v>
      </c>
      <c r="N6" s="141">
        <f>IF(IFERROR(VLOOKUP(CONCATENATE($A6,N$2),Исходный!$A$3:$G$3000,6,FALSE),FALSE)=0,"-",IFERROR(VLOOKUP(CONCATENATE($A6,N$2),Исходный!$A$3:$G$3000,6,FALSE),"---"))</f>
        <v>10</v>
      </c>
      <c r="O6" s="141">
        <f>IF(IFERROR(VLOOKUP(CONCATENATE($A6,O$2),Исходный!$A$3:$G$3000,6,FALSE),FALSE)=0,"-",IFERROR(VLOOKUP(CONCATENATE($A6,O$2),Исходный!$A$3:$G$3000,6,FALSE),"---"))</f>
        <v>5</v>
      </c>
      <c r="P6" s="141">
        <f>IF(IFERROR(VLOOKUP(CONCATENATE($A6,P$2),Исходный!$A$3:$G$3000,6,FALSE),FALSE)=0,"-",IFERROR(VLOOKUP(CONCATENATE($A6,P$2),Исходный!$A$3:$G$3000,6,FALSE),"---"))</f>
        <v>8</v>
      </c>
      <c r="Q6" s="141" t="str">
        <f>IF(IFERROR(VLOOKUP(CONCATENATE($A6,Q$2),Исходный!$A$3:$G$3000,6,FALSE),FALSE)=0,"-",IFERROR(VLOOKUP(CONCATENATE($A6,Q$2),Исходный!$A$3:$G$3000,6,FALSE),"---"))</f>
        <v>---</v>
      </c>
      <c r="R6" s="141" t="str">
        <f>IF(IFERROR(VLOOKUP(CONCATENATE($A6,R$2),Исходный!$A$3:$G$3000,6,FALSE),FALSE)=0,"-",IFERROR(VLOOKUP(CONCATENATE($A6,R$2),Исходный!$A$3:$G$3000,6,FALSE),"---"))</f>
        <v>---</v>
      </c>
      <c r="S6" s="62">
        <f t="shared" si="0"/>
        <v>8</v>
      </c>
      <c r="T6" s="184">
        <f t="shared" si="4"/>
        <v>5</v>
      </c>
      <c r="U6" s="184">
        <f t="shared" si="5"/>
        <v>10</v>
      </c>
      <c r="V6" s="146">
        <f t="shared" si="1"/>
        <v>7.8750080003352174</v>
      </c>
      <c r="W6" s="146">
        <f t="shared" si="6"/>
        <v>8.0000080003352156</v>
      </c>
      <c r="X6" s="62">
        <f t="shared" si="7"/>
        <v>5</v>
      </c>
      <c r="Y6" s="146">
        <f t="shared" si="2"/>
        <v>2.9821428571428572</v>
      </c>
      <c r="Z6">
        <f t="shared" si="3"/>
        <v>19</v>
      </c>
    </row>
    <row r="7" spans="1:26">
      <c r="A7" s="168">
        <f>классы!B535</f>
        <v>20</v>
      </c>
      <c r="B7" s="168" t="str">
        <f>классы!C535</f>
        <v>Костюхина Екатерина Евгеньевна</v>
      </c>
      <c r="C7" s="141" t="str">
        <f>IF(IFERROR(VLOOKUP(CONCATENATE($A7,C$2),Исходный!$A$3:$G$3000,6,FALSE),FALSE)=0,"-",IFERROR(VLOOKUP(CONCATENATE($A7,C$2),Исходный!$A$3:$G$3000,6,FALSE),"---"))</f>
        <v>---</v>
      </c>
      <c r="D7" s="141">
        <f>IF(IFERROR(VLOOKUP(CONCATENATE($A7,D$2),Исходный!$A$3:$G$3000,6,FALSE),FALSE)=0,"-",IFERROR(VLOOKUP(CONCATENATE($A7,D$2),Исходный!$A$3:$G$3000,6,FALSE),"---"))</f>
        <v>6</v>
      </c>
      <c r="E7" s="141" t="str">
        <f>IF(IFERROR(VLOOKUP(CONCATENATE($A7,E$2),Исходный!$A$3:$G$3000,6,FALSE),FALSE)=0,"-",IFERROR(VLOOKUP(CONCATENATE($A7,E$2),Исходный!$A$3:$G$3000,6,FALSE),"---"))</f>
        <v>---</v>
      </c>
      <c r="F7" s="141" t="str">
        <f>IF(IFERROR(VLOOKUP(CONCATENATE($A7,F$2),Исходный!$A$3:$G$3000,6,FALSE),FALSE)=0,"-",IFERROR(VLOOKUP(CONCATENATE($A7,F$2),Исходный!$A$3:$G$3000,6,FALSE),"---"))</f>
        <v>---</v>
      </c>
      <c r="G7" s="141">
        <f>IF(IFERROR(VLOOKUP(CONCATENATE($A7,G$2),Исходный!$A$3:$G$3000,6,FALSE),FALSE)=0,"-",IFERROR(VLOOKUP(CONCATENATE($A7,G$2),Исходный!$A$3:$G$3000,6,FALSE),"---"))</f>
        <v>8</v>
      </c>
      <c r="H7" s="141">
        <f>IF(IFERROR(VLOOKUP(CONCATENATE($A7,H$2),Исходный!$A$3:$G$3000,6,FALSE),FALSE)=0,"-",IFERROR(VLOOKUP(CONCATENATE($A7,H$2),Исходный!$A$3:$G$3000,6,FALSE),"---"))</f>
        <v>7</v>
      </c>
      <c r="I7" s="141" t="str">
        <f>IF(IFERROR(VLOOKUP(CONCATENATE($A7,I$2),Исходный!$A$3:$G$3000,6,FALSE),FALSE)=0,"-",IFERROR(VLOOKUP(CONCATENATE($A7,I$2),Исходный!$A$3:$G$3000,6,FALSE),"---"))</f>
        <v>-</v>
      </c>
      <c r="J7" s="141" t="str">
        <f>IF(IFERROR(VLOOKUP(CONCATENATE($A7,J$2),Исходный!$A$3:$G$3000,6,FALSE),FALSE)=0,"-",IFERROR(VLOOKUP(CONCATENATE($A7,J$2),Исходный!$A$3:$G$3000,6,FALSE),"---"))</f>
        <v>---</v>
      </c>
      <c r="K7" s="141" t="str">
        <f>IF(IFERROR(VLOOKUP(CONCATENATE($A7,K$2),Исходный!$A$3:$G$3000,6,FALSE),FALSE)=0,"-",IFERROR(VLOOKUP(CONCATENATE($A7,K$2),Исходный!$A$3:$G$3000,6,FALSE),"---"))</f>
        <v>---</v>
      </c>
      <c r="L7" s="141">
        <f>IF(IFERROR(VLOOKUP(CONCATENATE($A7,L$2),Исходный!$A$3:$G$3000,6,FALSE),FALSE)=0,"-",IFERROR(VLOOKUP(CONCATENATE($A7,L$2),Исходный!$A$3:$G$3000,6,FALSE),"---"))</f>
        <v>6</v>
      </c>
      <c r="M7" s="141">
        <f>IF(IFERROR(VLOOKUP(CONCATENATE($A7,M$2),Исходный!$A$3:$G$3000,6,FALSE),FALSE)=0,"-",IFERROR(VLOOKUP(CONCATENATE($A7,M$2),Исходный!$A$3:$G$3000,6,FALSE),"---"))</f>
        <v>7</v>
      </c>
      <c r="N7" s="141" t="str">
        <f>IF(IFERROR(VLOOKUP(CONCATENATE($A7,N$2),Исходный!$A$3:$G$3000,6,FALSE),FALSE)=0,"-",IFERROR(VLOOKUP(CONCATENATE($A7,N$2),Исходный!$A$3:$G$3000,6,FALSE),"---"))</f>
        <v>---</v>
      </c>
      <c r="O7" s="141">
        <f>IF(IFERROR(VLOOKUP(CONCATENATE($A7,O$2),Исходный!$A$3:$G$3000,6,FALSE),FALSE)=0,"-",IFERROR(VLOOKUP(CONCATENATE($A7,O$2),Исходный!$A$3:$G$3000,6,FALSE),"---"))</f>
        <v>8</v>
      </c>
      <c r="P7" s="141">
        <f>IF(IFERROR(VLOOKUP(CONCATENATE($A7,P$2),Исходный!$A$3:$G$3000,6,FALSE),FALSE)=0,"-",IFERROR(VLOOKUP(CONCATENATE($A7,P$2),Исходный!$A$3:$G$3000,6,FALSE),"---"))</f>
        <v>7</v>
      </c>
      <c r="Q7" s="141" t="str">
        <f>IF(IFERROR(VLOOKUP(CONCATENATE($A7,Q$2),Исходный!$A$3:$G$3000,6,FALSE),FALSE)=0,"-",IFERROR(VLOOKUP(CONCATENATE($A7,Q$2),Исходный!$A$3:$G$3000,6,FALSE),"---"))</f>
        <v>---</v>
      </c>
      <c r="R7" s="141" t="str">
        <f>IF(IFERROR(VLOOKUP(CONCATENATE($A7,R$2),Исходный!$A$3:$G$3000,6,FALSE),FALSE)=0,"-",IFERROR(VLOOKUP(CONCATENATE($A7,R$2),Исходный!$A$3:$G$3000,6,FALSE),"---"))</f>
        <v>---</v>
      </c>
      <c r="S7" s="62">
        <f t="shared" ref="S7:S11" si="8">COUNTIF(C7:R7,"&gt;0")</f>
        <v>7</v>
      </c>
      <c r="T7" s="184">
        <f t="shared" si="4"/>
        <v>6</v>
      </c>
      <c r="U7" s="184">
        <f t="shared" si="5"/>
        <v>8</v>
      </c>
      <c r="V7" s="146">
        <f t="shared" si="1"/>
        <v>7.0000070014977531</v>
      </c>
      <c r="W7" s="146">
        <f t="shared" si="6"/>
        <v>7.0000070014977531</v>
      </c>
      <c r="X7" s="62">
        <f t="shared" si="7"/>
        <v>9</v>
      </c>
      <c r="Y7" s="146">
        <f t="shared" ref="Y7:Y11" si="9">IF(S7&gt;1,VAR(C7:R7),"0")</f>
        <v>0.66666666666666663</v>
      </c>
      <c r="Z7">
        <f t="shared" ref="Z7:Z11" si="10">A7</f>
        <v>20</v>
      </c>
    </row>
    <row r="8" spans="1:26">
      <c r="A8" s="168">
        <f>классы!B536</f>
        <v>27</v>
      </c>
      <c r="B8" s="168" t="str">
        <f>классы!C536</f>
        <v>Травина Светлана</v>
      </c>
      <c r="C8" s="141" t="str">
        <f>IF(IFERROR(VLOOKUP(CONCATENATE($A8,C$2),Исходный!$A$3:$G$3000,6,FALSE),FALSE)=0,"-",IFERROR(VLOOKUP(CONCATENATE($A8,C$2),Исходный!$A$3:$G$3000,6,FALSE),"---"))</f>
        <v>---</v>
      </c>
      <c r="D8" s="141">
        <f>IF(IFERROR(VLOOKUP(CONCATENATE($A8,D$2),Исходный!$A$3:$G$3000,6,FALSE),FALSE)=0,"-",IFERROR(VLOOKUP(CONCATENATE($A8,D$2),Исходный!$A$3:$G$3000,6,FALSE),"---"))</f>
        <v>10</v>
      </c>
      <c r="E8" s="141" t="str">
        <f>IF(IFERROR(VLOOKUP(CONCATENATE($A8,E$2),Исходный!$A$3:$G$3000,6,FALSE),FALSE)=0,"-",IFERROR(VLOOKUP(CONCATENATE($A8,E$2),Исходный!$A$3:$G$3000,6,FALSE),"---"))</f>
        <v>---</v>
      </c>
      <c r="F8" s="141" t="str">
        <f>IF(IFERROR(VLOOKUP(CONCATENATE($A8,F$2),Исходный!$A$3:$G$3000,6,FALSE),FALSE)=0,"-",IFERROR(VLOOKUP(CONCATENATE($A8,F$2),Исходный!$A$3:$G$3000,6,FALSE),"---"))</f>
        <v>---</v>
      </c>
      <c r="G8" s="141">
        <f>IF(IFERROR(VLOOKUP(CONCATENATE($A8,G$2),Исходный!$A$3:$G$3000,6,FALSE),FALSE)=0,"-",IFERROR(VLOOKUP(CONCATENATE($A8,G$2),Исходный!$A$3:$G$3000,6,FALSE),"---"))</f>
        <v>8</v>
      </c>
      <c r="H8" s="141">
        <f>IF(IFERROR(VLOOKUP(CONCATENATE($A8,H$2),Исходный!$A$3:$G$3000,6,FALSE),FALSE)=0,"-",IFERROR(VLOOKUP(CONCATENATE($A8,H$2),Исходный!$A$3:$G$3000,6,FALSE),"---"))</f>
        <v>7</v>
      </c>
      <c r="I8" s="141" t="str">
        <f>IF(IFERROR(VLOOKUP(CONCATENATE($A8,I$2),Исходный!$A$3:$G$3000,6,FALSE),FALSE)=0,"-",IFERROR(VLOOKUP(CONCATENATE($A8,I$2),Исходный!$A$3:$G$3000,6,FALSE),"---"))</f>
        <v>-</v>
      </c>
      <c r="J8" s="141" t="str">
        <f>IF(IFERROR(VLOOKUP(CONCATENATE($A8,J$2),Исходный!$A$3:$G$3000,6,FALSE),FALSE)=0,"-",IFERROR(VLOOKUP(CONCATENATE($A8,J$2),Исходный!$A$3:$G$3000,6,FALSE),"---"))</f>
        <v>---</v>
      </c>
      <c r="K8" s="141" t="str">
        <f>IF(IFERROR(VLOOKUP(CONCATENATE($A8,K$2),Исходный!$A$3:$G$3000,6,FALSE),FALSE)=0,"-",IFERROR(VLOOKUP(CONCATENATE($A8,K$2),Исходный!$A$3:$G$3000,6,FALSE),"---"))</f>
        <v>---</v>
      </c>
      <c r="L8" s="141" t="str">
        <f>IF(IFERROR(VLOOKUP(CONCATENATE($A8,L$2),Исходный!$A$3:$G$3000,6,FALSE),FALSE)=0,"-",IFERROR(VLOOKUP(CONCATENATE($A8,L$2),Исходный!$A$3:$G$3000,6,FALSE),"---"))</f>
        <v>---</v>
      </c>
      <c r="M8" s="141">
        <f>IF(IFERROR(VLOOKUP(CONCATENATE($A8,M$2),Исходный!$A$3:$G$3000,6,FALSE),FALSE)=0,"-",IFERROR(VLOOKUP(CONCATENATE($A8,M$2),Исходный!$A$3:$G$3000,6,FALSE),"---"))</f>
        <v>8</v>
      </c>
      <c r="N8" s="141" t="str">
        <f>IF(IFERROR(VLOOKUP(CONCATENATE($A8,N$2),Исходный!$A$3:$G$3000,6,FALSE),FALSE)=0,"-",IFERROR(VLOOKUP(CONCATENATE($A8,N$2),Исходный!$A$3:$G$3000,6,FALSE),"---"))</f>
        <v>---</v>
      </c>
      <c r="O8" s="141">
        <f>IF(IFERROR(VLOOKUP(CONCATENATE($A8,O$2),Исходный!$A$3:$G$3000,6,FALSE),FALSE)=0,"-",IFERROR(VLOOKUP(CONCATENATE($A8,O$2),Исходный!$A$3:$G$3000,6,FALSE),"---"))</f>
        <v>5</v>
      </c>
      <c r="P8" s="141">
        <f>IF(IFERROR(VLOOKUP(CONCATENATE($A8,P$2),Исходный!$A$3:$G$3000,6,FALSE),FALSE)=0,"-",IFERROR(VLOOKUP(CONCATENATE($A8,P$2),Исходный!$A$3:$G$3000,6,FALSE),"---"))</f>
        <v>6</v>
      </c>
      <c r="Q8" s="141" t="str">
        <f>IF(IFERROR(VLOOKUP(CONCATENATE($A8,Q$2),Исходный!$A$3:$G$3000,6,FALSE),FALSE)=0,"-",IFERROR(VLOOKUP(CONCATENATE($A8,Q$2),Исходный!$A$3:$G$3000,6,FALSE),"---"))</f>
        <v>---</v>
      </c>
      <c r="R8" s="141" t="str">
        <f>IF(IFERROR(VLOOKUP(CONCATENATE($A8,R$2),Исходный!$A$3:$G$3000,6,FALSE),FALSE)=0,"-",IFERROR(VLOOKUP(CONCATENATE($A8,R$2),Исходный!$A$3:$G$3000,6,FALSE),"---"))</f>
        <v>---</v>
      </c>
      <c r="S8" s="62">
        <f t="shared" si="8"/>
        <v>6</v>
      </c>
      <c r="T8" s="184">
        <f t="shared" si="4"/>
        <v>5</v>
      </c>
      <c r="U8" s="184">
        <f t="shared" si="5"/>
        <v>10</v>
      </c>
      <c r="V8" s="146">
        <f t="shared" si="1"/>
        <v>7.333339333659314</v>
      </c>
      <c r="W8" s="146">
        <f t="shared" si="6"/>
        <v>7.250006000325981</v>
      </c>
      <c r="X8" s="62">
        <f t="shared" si="7"/>
        <v>7</v>
      </c>
      <c r="Y8" s="146">
        <f t="shared" si="9"/>
        <v>3.0666666666666629</v>
      </c>
      <c r="Z8">
        <f t="shared" si="10"/>
        <v>27</v>
      </c>
    </row>
    <row r="9" spans="1:26">
      <c r="A9" s="168">
        <f>классы!B537</f>
        <v>35</v>
      </c>
      <c r="B9" s="168" t="str">
        <f>классы!C537</f>
        <v>Никульникова Татьяна</v>
      </c>
      <c r="C9" s="141" t="str">
        <f>IF(IFERROR(VLOOKUP(CONCATENATE($A9,C$2),Исходный!$A$3:$G$3000,6,FALSE),FALSE)=0,"-",IFERROR(VLOOKUP(CONCATENATE($A9,C$2),Исходный!$A$3:$G$3000,6,FALSE),"---"))</f>
        <v>---</v>
      </c>
      <c r="D9" s="141">
        <f>IF(IFERROR(VLOOKUP(CONCATENATE($A9,D$2),Исходный!$A$3:$G$3000,6,FALSE),FALSE)=0,"-",IFERROR(VLOOKUP(CONCATENATE($A9,D$2),Исходный!$A$3:$G$3000,6,FALSE),"---"))</f>
        <v>12</v>
      </c>
      <c r="E9" s="141" t="str">
        <f>IF(IFERROR(VLOOKUP(CONCATENATE($A9,E$2),Исходный!$A$3:$G$3000,6,FALSE),FALSE)=0,"-",IFERROR(VLOOKUP(CONCATENATE($A9,E$2),Исходный!$A$3:$G$3000,6,FALSE),"---"))</f>
        <v>---</v>
      </c>
      <c r="F9" s="141" t="str">
        <f>IF(IFERROR(VLOOKUP(CONCATENATE($A9,F$2),Исходный!$A$3:$G$3000,6,FALSE),FALSE)=0,"-",IFERROR(VLOOKUP(CONCATENATE($A9,F$2),Исходный!$A$3:$G$3000,6,FALSE),"---"))</f>
        <v>---</v>
      </c>
      <c r="G9" s="141">
        <f>IF(IFERROR(VLOOKUP(CONCATENATE($A9,G$2),Исходный!$A$3:$G$3000,6,FALSE),FALSE)=0,"-",IFERROR(VLOOKUP(CONCATENATE($A9,G$2),Исходный!$A$3:$G$3000,6,FALSE),"---"))</f>
        <v>9</v>
      </c>
      <c r="H9" s="141">
        <f>IF(IFERROR(VLOOKUP(CONCATENATE($A9,H$2),Исходный!$A$3:$G$3000,6,FALSE),FALSE)=0,"-",IFERROR(VLOOKUP(CONCATENATE($A9,H$2),Исходный!$A$3:$G$3000,6,FALSE),"---"))</f>
        <v>12</v>
      </c>
      <c r="I9" s="141" t="str">
        <f>IF(IFERROR(VLOOKUP(CONCATENATE($A9,I$2),Исходный!$A$3:$G$3000,6,FALSE),FALSE)=0,"-",IFERROR(VLOOKUP(CONCATENATE($A9,I$2),Исходный!$A$3:$G$3000,6,FALSE),"---"))</f>
        <v>-</v>
      </c>
      <c r="J9" s="141" t="str">
        <f>IF(IFERROR(VLOOKUP(CONCATENATE($A9,J$2),Исходный!$A$3:$G$3000,6,FALSE),FALSE)=0,"-",IFERROR(VLOOKUP(CONCATENATE($A9,J$2),Исходный!$A$3:$G$3000,6,FALSE),"---"))</f>
        <v>---</v>
      </c>
      <c r="K9" s="141" t="str">
        <f>IF(IFERROR(VLOOKUP(CONCATENATE($A9,K$2),Исходный!$A$3:$G$3000,6,FALSE),FALSE)=0,"-",IFERROR(VLOOKUP(CONCATENATE($A9,K$2),Исходный!$A$3:$G$3000,6,FALSE),"---"))</f>
        <v>---</v>
      </c>
      <c r="L9" s="141">
        <f>IF(IFERROR(VLOOKUP(CONCATENATE($A9,L$2),Исходный!$A$3:$G$3000,6,FALSE),FALSE)=0,"-",IFERROR(VLOOKUP(CONCATENATE($A9,L$2),Исходный!$A$3:$G$3000,6,FALSE),"---"))</f>
        <v>9</v>
      </c>
      <c r="M9" s="141">
        <f>IF(IFERROR(VLOOKUP(CONCATENATE($A9,M$2),Исходный!$A$3:$G$3000,6,FALSE),FALSE)=0,"-",IFERROR(VLOOKUP(CONCATENATE($A9,M$2),Исходный!$A$3:$G$3000,6,FALSE),"---"))</f>
        <v>9</v>
      </c>
      <c r="N9" s="141">
        <f>IF(IFERROR(VLOOKUP(CONCATENATE($A9,N$2),Исходный!$A$3:$G$3000,6,FALSE),FALSE)=0,"-",IFERROR(VLOOKUP(CONCATENATE($A9,N$2),Исходный!$A$3:$G$3000,6,FALSE),"---"))</f>
        <v>11</v>
      </c>
      <c r="O9" s="141">
        <f>IF(IFERROR(VLOOKUP(CONCATENATE($A9,O$2),Исходный!$A$3:$G$3000,6,FALSE),FALSE)=0,"-",IFERROR(VLOOKUP(CONCATENATE($A9,O$2),Исходный!$A$3:$G$3000,6,FALSE),"---"))</f>
        <v>6</v>
      </c>
      <c r="P9" s="141">
        <f>IF(IFERROR(VLOOKUP(CONCATENATE($A9,P$2),Исходный!$A$3:$G$3000,6,FALSE),FALSE)=0,"-",IFERROR(VLOOKUP(CONCATENATE($A9,P$2),Исходный!$A$3:$G$3000,6,FALSE),"---"))</f>
        <v>8</v>
      </c>
      <c r="Q9" s="141" t="str">
        <f>IF(IFERROR(VLOOKUP(CONCATENATE($A9,Q$2),Исходный!$A$3:$G$3000,6,FALSE),FALSE)=0,"-",IFERROR(VLOOKUP(CONCATENATE($A9,Q$2),Исходный!$A$3:$G$3000,6,FALSE),"---"))</f>
        <v>---</v>
      </c>
      <c r="R9" s="141" t="str">
        <f>IF(IFERROR(VLOOKUP(CONCATENATE($A9,R$2),Исходный!$A$3:$G$3000,6,FALSE),FALSE)=0,"-",IFERROR(VLOOKUP(CONCATENATE($A9,R$2),Исходный!$A$3:$G$3000,6,FALSE),"---"))</f>
        <v>---</v>
      </c>
      <c r="S9" s="62">
        <f t="shared" si="8"/>
        <v>8</v>
      </c>
      <c r="T9" s="184">
        <f t="shared" si="4"/>
        <v>6</v>
      </c>
      <c r="U9" s="184">
        <f t="shared" si="5"/>
        <v>12</v>
      </c>
      <c r="V9" s="146">
        <f t="shared" si="1"/>
        <v>9.5000080002332776</v>
      </c>
      <c r="W9" s="146">
        <f t="shared" si="6"/>
        <v>9.6666746668999437</v>
      </c>
      <c r="X9" s="62">
        <f t="shared" si="7"/>
        <v>1</v>
      </c>
      <c r="Y9" s="146">
        <f t="shared" si="9"/>
        <v>4.2857142857142856</v>
      </c>
      <c r="Z9">
        <f t="shared" si="10"/>
        <v>35</v>
      </c>
    </row>
    <row r="10" spans="1:26">
      <c r="A10" s="168">
        <f>классы!B538</f>
        <v>43</v>
      </c>
      <c r="B10" s="168" t="str">
        <f>классы!C538</f>
        <v>Голованова Кcения Александровна (участник похода)</v>
      </c>
      <c r="C10" s="141" t="str">
        <f>IF(IFERROR(VLOOKUP(CONCATENATE($A10,C$2),Исходный!$A$3:$G$3000,6,FALSE),FALSE)=0,"-",IFERROR(VLOOKUP(CONCATENATE($A10,C$2),Исходный!$A$3:$G$3000,6,FALSE),"---"))</f>
        <v>---</v>
      </c>
      <c r="D10" s="141">
        <f>IF(IFERROR(VLOOKUP(CONCATENATE($A10,D$2),Исходный!$A$3:$G$3000,6,FALSE),FALSE)=0,"-",IFERROR(VLOOKUP(CONCATENATE($A10,D$2),Исходный!$A$3:$G$3000,6,FALSE),"---"))</f>
        <v>6</v>
      </c>
      <c r="E10" s="141" t="str">
        <f>IF(IFERROR(VLOOKUP(CONCATENATE($A10,E$2),Исходный!$A$3:$G$3000,6,FALSE),FALSE)=0,"-",IFERROR(VLOOKUP(CONCATENATE($A10,E$2),Исходный!$A$3:$G$3000,6,FALSE),"---"))</f>
        <v>---</v>
      </c>
      <c r="F10" s="141" t="str">
        <f>IF(IFERROR(VLOOKUP(CONCATENATE($A10,F$2),Исходный!$A$3:$G$3000,6,FALSE),FALSE)=0,"-",IFERROR(VLOOKUP(CONCATENATE($A10,F$2),Исходный!$A$3:$G$3000,6,FALSE),"---"))</f>
        <v>---</v>
      </c>
      <c r="G10" s="141">
        <f>IF(IFERROR(VLOOKUP(CONCATENATE($A10,G$2),Исходный!$A$3:$G$3000,6,FALSE),FALSE)=0,"-",IFERROR(VLOOKUP(CONCATENATE($A10,G$2),Исходный!$A$3:$G$3000,6,FALSE),"---"))</f>
        <v>6</v>
      </c>
      <c r="H10" s="141">
        <f>IF(IFERROR(VLOOKUP(CONCATENATE($A10,H$2),Исходный!$A$3:$G$3000,6,FALSE),FALSE)=0,"-",IFERROR(VLOOKUP(CONCATENATE($A10,H$2),Исходный!$A$3:$G$3000,6,FALSE),"---"))</f>
        <v>5</v>
      </c>
      <c r="I10" s="141" t="str">
        <f>IF(IFERROR(VLOOKUP(CONCATENATE($A10,I$2),Исходный!$A$3:$G$3000,6,FALSE),FALSE)=0,"-",IFERROR(VLOOKUP(CONCATENATE($A10,I$2),Исходный!$A$3:$G$3000,6,FALSE),"---"))</f>
        <v>-</v>
      </c>
      <c r="J10" s="141" t="str">
        <f>IF(IFERROR(VLOOKUP(CONCATENATE($A10,J$2),Исходный!$A$3:$G$3000,6,FALSE),FALSE)=0,"-",IFERROR(VLOOKUP(CONCATENATE($A10,J$2),Исходный!$A$3:$G$3000,6,FALSE),"---"))</f>
        <v>---</v>
      </c>
      <c r="K10" s="141" t="str">
        <f>IF(IFERROR(VLOOKUP(CONCATENATE($A10,K$2),Исходный!$A$3:$G$3000,6,FALSE),FALSE)=0,"-",IFERROR(VLOOKUP(CONCATENATE($A10,K$2),Исходный!$A$3:$G$3000,6,FALSE),"---"))</f>
        <v>---</v>
      </c>
      <c r="L10" s="141">
        <f>IF(IFERROR(VLOOKUP(CONCATENATE($A10,L$2),Исходный!$A$3:$G$3000,6,FALSE),FALSE)=0,"-",IFERROR(VLOOKUP(CONCATENATE($A10,L$2),Исходный!$A$3:$G$3000,6,FALSE),"---"))</f>
        <v>7</v>
      </c>
      <c r="M10" s="141">
        <f>IF(IFERROR(VLOOKUP(CONCATENATE($A10,M$2),Исходный!$A$3:$G$3000,6,FALSE),FALSE)=0,"-",IFERROR(VLOOKUP(CONCATENATE($A10,M$2),Исходный!$A$3:$G$3000,6,FALSE),"---"))</f>
        <v>9</v>
      </c>
      <c r="N10" s="141">
        <f>IF(IFERROR(VLOOKUP(CONCATENATE($A10,N$2),Исходный!$A$3:$G$3000,6,FALSE),FALSE)=0,"-",IFERROR(VLOOKUP(CONCATENATE($A10,N$2),Исходный!$A$3:$G$3000,6,FALSE),"---"))</f>
        <v>12</v>
      </c>
      <c r="O10" s="141">
        <f>IF(IFERROR(VLOOKUP(CONCATENATE($A10,O$2),Исходный!$A$3:$G$3000,6,FALSE),FALSE)=0,"-",IFERROR(VLOOKUP(CONCATENATE($A10,O$2),Исходный!$A$3:$G$3000,6,FALSE),"---"))</f>
        <v>6</v>
      </c>
      <c r="P10" s="141">
        <f>IF(IFERROR(VLOOKUP(CONCATENATE($A10,P$2),Исходный!$A$3:$G$3000,6,FALSE),FALSE)=0,"-",IFERROR(VLOOKUP(CONCATENATE($A10,P$2),Исходный!$A$3:$G$3000,6,FALSE),"---"))</f>
        <v>8</v>
      </c>
      <c r="Q10" s="141" t="str">
        <f>IF(IFERROR(VLOOKUP(CONCATENATE($A10,Q$2),Исходный!$A$3:$G$3000,6,FALSE),FALSE)=0,"-",IFERROR(VLOOKUP(CONCATENATE($A10,Q$2),Исходный!$A$3:$G$3000,6,FALSE),"---"))</f>
        <v>---</v>
      </c>
      <c r="R10" s="141" t="str">
        <f>IF(IFERROR(VLOOKUP(CONCATENATE($A10,R$2),Исходный!$A$3:$G$3000,6,FALSE),FALSE)=0,"-",IFERROR(VLOOKUP(CONCATENATE($A10,R$2),Исходный!$A$3:$G$3000,6,FALSE),"---"))</f>
        <v>---</v>
      </c>
      <c r="S10" s="62">
        <f t="shared" si="8"/>
        <v>8</v>
      </c>
      <c r="T10" s="184">
        <f t="shared" si="4"/>
        <v>5</v>
      </c>
      <c r="U10" s="184">
        <f t="shared" si="5"/>
        <v>12</v>
      </c>
      <c r="V10" s="146">
        <f t="shared" si="1"/>
        <v>7.3750080001950842</v>
      </c>
      <c r="W10" s="146">
        <f t="shared" si="6"/>
        <v>7.0000080001950842</v>
      </c>
      <c r="X10" s="62">
        <f t="shared" si="7"/>
        <v>8</v>
      </c>
      <c r="Y10" s="146">
        <f t="shared" si="9"/>
        <v>5.125</v>
      </c>
      <c r="Z10">
        <f t="shared" si="10"/>
        <v>43</v>
      </c>
    </row>
    <row r="11" spans="1:26">
      <c r="A11" s="168">
        <f>классы!B539</f>
        <v>47</v>
      </c>
      <c r="B11" s="168" t="str">
        <f>классы!C539</f>
        <v>Иванов Никита Станиславович</v>
      </c>
      <c r="C11" s="141" t="str">
        <f>IF(IFERROR(VLOOKUP(CONCATENATE($A11,C$2),Исходный!$A$3:$G$3000,6,FALSE),FALSE)=0,"-",IFERROR(VLOOKUP(CONCATENATE($A11,C$2),Исходный!$A$3:$G$3000,6,FALSE),"---"))</f>
        <v>---</v>
      </c>
      <c r="D11" s="141">
        <f>IF(IFERROR(VLOOKUP(CONCATENATE($A11,D$2),Исходный!$A$3:$G$3000,6,FALSE),FALSE)=0,"-",IFERROR(VLOOKUP(CONCATENATE($A11,D$2),Исходный!$A$3:$G$3000,6,FALSE),"---"))</f>
        <v>5</v>
      </c>
      <c r="E11" s="141" t="str">
        <f>IF(IFERROR(VLOOKUP(CONCATENATE($A11,E$2),Исходный!$A$3:$G$3000,6,FALSE),FALSE)=0,"-",IFERROR(VLOOKUP(CONCATENATE($A11,E$2),Исходный!$A$3:$G$3000,6,FALSE),"---"))</f>
        <v>---</v>
      </c>
      <c r="F11" s="141" t="str">
        <f>IF(IFERROR(VLOOKUP(CONCATENATE($A11,F$2),Исходный!$A$3:$G$3000,6,FALSE),FALSE)=0,"-",IFERROR(VLOOKUP(CONCATENATE($A11,F$2),Исходный!$A$3:$G$3000,6,FALSE),"---"))</f>
        <v>---</v>
      </c>
      <c r="G11" s="141">
        <f>IF(IFERROR(VLOOKUP(CONCATENATE($A11,G$2),Исходный!$A$3:$G$3000,6,FALSE),FALSE)=0,"-",IFERROR(VLOOKUP(CONCATENATE($A11,G$2),Исходный!$A$3:$G$3000,6,FALSE),"---"))</f>
        <v>7</v>
      </c>
      <c r="H11" s="141">
        <f>IF(IFERROR(VLOOKUP(CONCATENATE($A11,H$2),Исходный!$A$3:$G$3000,6,FALSE),FALSE)=0,"-",IFERROR(VLOOKUP(CONCATENATE($A11,H$2),Исходный!$A$3:$G$3000,6,FALSE),"---"))</f>
        <v>6</v>
      </c>
      <c r="I11" s="141" t="str">
        <f>IF(IFERROR(VLOOKUP(CONCATENATE($A11,I$2),Исходный!$A$3:$G$3000,6,FALSE),FALSE)=0,"-",IFERROR(VLOOKUP(CONCATENATE($A11,I$2),Исходный!$A$3:$G$3000,6,FALSE),"---"))</f>
        <v>-</v>
      </c>
      <c r="J11" s="141" t="str">
        <f>IF(IFERROR(VLOOKUP(CONCATENATE($A11,J$2),Исходный!$A$3:$G$3000,6,FALSE),FALSE)=0,"-",IFERROR(VLOOKUP(CONCATENATE($A11,J$2),Исходный!$A$3:$G$3000,6,FALSE),"---"))</f>
        <v>---</v>
      </c>
      <c r="K11" s="141" t="str">
        <f>IF(IFERROR(VLOOKUP(CONCATENATE($A11,K$2),Исходный!$A$3:$G$3000,6,FALSE),FALSE)=0,"-",IFERROR(VLOOKUP(CONCATENATE($A11,K$2),Исходный!$A$3:$G$3000,6,FALSE),"---"))</f>
        <v>---</v>
      </c>
      <c r="L11" s="141">
        <f>IF(IFERROR(VLOOKUP(CONCATENATE($A11,L$2),Исходный!$A$3:$G$3000,6,FALSE),FALSE)=0,"-",IFERROR(VLOOKUP(CONCATENATE($A11,L$2),Исходный!$A$3:$G$3000,6,FALSE),"---"))</f>
        <v>8</v>
      </c>
      <c r="M11" s="141">
        <f>IF(IFERROR(VLOOKUP(CONCATENATE($A11,M$2),Исходный!$A$3:$G$3000,6,FALSE),FALSE)=0,"-",IFERROR(VLOOKUP(CONCATENATE($A11,M$2),Исходный!$A$3:$G$3000,6,FALSE),"---"))</f>
        <v>6</v>
      </c>
      <c r="N11" s="141" t="str">
        <f>IF(IFERROR(VLOOKUP(CONCATENATE($A11,N$2),Исходный!$A$3:$G$3000,6,FALSE),FALSE)=0,"-",IFERROR(VLOOKUP(CONCATENATE($A11,N$2),Исходный!$A$3:$G$3000,6,FALSE),"---"))</f>
        <v>---</v>
      </c>
      <c r="O11" s="141">
        <f>IF(IFERROR(VLOOKUP(CONCATENATE($A11,O$2),Исходный!$A$3:$G$3000,6,FALSE),FALSE)=0,"-",IFERROR(VLOOKUP(CONCATENATE($A11,O$2),Исходный!$A$3:$G$3000,6,FALSE),"---"))</f>
        <v>4</v>
      </c>
      <c r="P11" s="141">
        <f>IF(IFERROR(VLOOKUP(CONCATENATE($A11,P$2),Исходный!$A$3:$G$3000,6,FALSE),FALSE)=0,"-",IFERROR(VLOOKUP(CONCATENATE($A11,P$2),Исходный!$A$3:$G$3000,6,FALSE),"---"))</f>
        <v>6</v>
      </c>
      <c r="Q11" s="141" t="str">
        <f>IF(IFERROR(VLOOKUP(CONCATENATE($A11,Q$2),Исходный!$A$3:$G$3000,6,FALSE),FALSE)=0,"-",IFERROR(VLOOKUP(CONCATENATE($A11,Q$2),Исходный!$A$3:$G$3000,6,FALSE),"---"))</f>
        <v>---</v>
      </c>
      <c r="R11" s="141" t="str">
        <f>IF(IFERROR(VLOOKUP(CONCATENATE($A11,R$2),Исходный!$A$3:$G$3000,6,FALSE),FALSE)=0,"-",IFERROR(VLOOKUP(CONCATENATE($A11,R$2),Исходный!$A$3:$G$3000,6,FALSE),"---"))</f>
        <v>---</v>
      </c>
      <c r="S11" s="62">
        <f t="shared" si="8"/>
        <v>7</v>
      </c>
      <c r="T11" s="184">
        <f t="shared" si="4"/>
        <v>4</v>
      </c>
      <c r="U11" s="184">
        <f t="shared" si="5"/>
        <v>8</v>
      </c>
      <c r="V11" s="146">
        <f t="shared" si="1"/>
        <v>6.0000070005996404</v>
      </c>
      <c r="W11" s="146">
        <f t="shared" si="6"/>
        <v>6.0000070005996404</v>
      </c>
      <c r="X11" s="62">
        <f t="shared" si="7"/>
        <v>10</v>
      </c>
      <c r="Y11" s="146">
        <f t="shared" si="9"/>
        <v>1.6666666666666667</v>
      </c>
      <c r="Z11">
        <f t="shared" si="10"/>
        <v>47</v>
      </c>
    </row>
    <row r="12" spans="1:26">
      <c r="A12" s="168">
        <f>классы!B540</f>
        <v>66</v>
      </c>
      <c r="B12" s="168" t="str">
        <f>классы!C540</f>
        <v>Юрасова Галина</v>
      </c>
      <c r="C12" s="141" t="str">
        <f>IF(IFERROR(VLOOKUP(CONCATENATE($A12,C$2),Исходный!$A$3:$G$3000,6,FALSE),FALSE)=0,"-",IFERROR(VLOOKUP(CONCATENATE($A12,C$2),Исходный!$A$3:$G$3000,6,FALSE),"---"))</f>
        <v>---</v>
      </c>
      <c r="D12" s="141">
        <f>IF(IFERROR(VLOOKUP(CONCATENATE($A12,D$2),Исходный!$A$3:$G$3000,6,FALSE),FALSE)=0,"-",IFERROR(VLOOKUP(CONCATENATE($A12,D$2),Исходный!$A$3:$G$3000,6,FALSE),"---"))</f>
        <v>11</v>
      </c>
      <c r="E12" s="141" t="str">
        <f>IF(IFERROR(VLOOKUP(CONCATENATE($A12,E$2),Исходный!$A$3:$G$3000,6,FALSE),FALSE)=0,"-",IFERROR(VLOOKUP(CONCATENATE($A12,E$2),Исходный!$A$3:$G$3000,6,FALSE),"---"))</f>
        <v>---</v>
      </c>
      <c r="F12" s="141" t="str">
        <f>IF(IFERROR(VLOOKUP(CONCATENATE($A12,F$2),Исходный!$A$3:$G$3000,6,FALSE),FALSE)=0,"-",IFERROR(VLOOKUP(CONCATENATE($A12,F$2),Исходный!$A$3:$G$3000,6,FALSE),"---"))</f>
        <v>---</v>
      </c>
      <c r="G12" s="141">
        <f>IF(IFERROR(VLOOKUP(CONCATENATE($A12,G$2),Исходный!$A$3:$G$3000,6,FALSE),FALSE)=0,"-",IFERROR(VLOOKUP(CONCATENATE($A12,G$2),Исходный!$A$3:$G$3000,6,FALSE),"---"))</f>
        <v>9</v>
      </c>
      <c r="H12" s="141">
        <f>IF(IFERROR(VLOOKUP(CONCATENATE($A12,H$2),Исходный!$A$3:$G$3000,6,FALSE),FALSE)=0,"-",IFERROR(VLOOKUP(CONCATENATE($A12,H$2),Исходный!$A$3:$G$3000,6,FALSE),"---"))</f>
        <v>9</v>
      </c>
      <c r="I12" s="141" t="str">
        <f>IF(IFERROR(VLOOKUP(CONCATENATE($A12,I$2),Исходный!$A$3:$G$3000,6,FALSE),FALSE)=0,"-",IFERROR(VLOOKUP(CONCATENATE($A12,I$2),Исходный!$A$3:$G$3000,6,FALSE),"---"))</f>
        <v>-</v>
      </c>
      <c r="J12" s="141" t="str">
        <f>IF(IFERROR(VLOOKUP(CONCATENATE($A12,J$2),Исходный!$A$3:$G$3000,6,FALSE),FALSE)=0,"-",IFERROR(VLOOKUP(CONCATENATE($A12,J$2),Исходный!$A$3:$G$3000,6,FALSE),"---"))</f>
        <v>---</v>
      </c>
      <c r="K12" s="141" t="str">
        <f>IF(IFERROR(VLOOKUP(CONCATENATE($A12,K$2),Исходный!$A$3:$G$3000,6,FALSE),FALSE)=0,"-",IFERROR(VLOOKUP(CONCATENATE($A12,K$2),Исходный!$A$3:$G$3000,6,FALSE),"---"))</f>
        <v>---</v>
      </c>
      <c r="L12" s="141">
        <f>IF(IFERROR(VLOOKUP(CONCATENATE($A12,L$2),Исходный!$A$3:$G$3000,6,FALSE),FALSE)=0,"-",IFERROR(VLOOKUP(CONCATENATE($A12,L$2),Исходный!$A$3:$G$3000,6,FALSE),"---"))</f>
        <v>9</v>
      </c>
      <c r="M12" s="141">
        <f>IF(IFERROR(VLOOKUP(CONCATENATE($A12,M$2),Исходный!$A$3:$G$3000,6,FALSE),FALSE)=0,"-",IFERROR(VLOOKUP(CONCATENATE($A12,M$2),Исходный!$A$3:$G$3000,6,FALSE),"---"))</f>
        <v>10</v>
      </c>
      <c r="N12" s="141">
        <f>IF(IFERROR(VLOOKUP(CONCATENATE($A12,N$2),Исходный!$A$3:$G$3000,6,FALSE),FALSE)=0,"-",IFERROR(VLOOKUP(CONCATENATE($A12,N$2),Исходный!$A$3:$G$3000,6,FALSE),"---"))</f>
        <v>8</v>
      </c>
      <c r="O12" s="141">
        <f>IF(IFERROR(VLOOKUP(CONCATENATE($A12,O$2),Исходный!$A$3:$G$3000,6,FALSE),FALSE)=0,"-",IFERROR(VLOOKUP(CONCATENATE($A12,O$2),Исходный!$A$3:$G$3000,6,FALSE),"---"))</f>
        <v>7</v>
      </c>
      <c r="P12" s="141">
        <f>IF(IFERROR(VLOOKUP(CONCATENATE($A12,P$2),Исходный!$A$3:$G$3000,6,FALSE),FALSE)=0,"-",IFERROR(VLOOKUP(CONCATENATE($A12,P$2),Исходный!$A$3:$G$3000,6,FALSE),"---"))</f>
        <v>11</v>
      </c>
      <c r="Q12" s="141" t="str">
        <f>IF(IFERROR(VLOOKUP(CONCATENATE($A12,Q$2),Исходный!$A$3:$G$3000,6,FALSE),FALSE)=0,"-",IFERROR(VLOOKUP(CONCATENATE($A12,Q$2),Исходный!$A$3:$G$3000,6,FALSE),"---"))</f>
        <v>---</v>
      </c>
      <c r="R12" s="141" t="str">
        <f>IF(IFERROR(VLOOKUP(CONCATENATE($A12,R$2),Исходный!$A$3:$G$3000,6,FALSE),FALSE)=0,"-",IFERROR(VLOOKUP(CONCATENATE($A12,R$2),Исходный!$A$3:$G$3000,6,FALSE),"---"))</f>
        <v>---</v>
      </c>
      <c r="S12" s="62">
        <f t="shared" si="0"/>
        <v>8</v>
      </c>
      <c r="T12" s="184">
        <f t="shared" si="4"/>
        <v>7</v>
      </c>
      <c r="U12" s="184">
        <f t="shared" si="5"/>
        <v>11</v>
      </c>
      <c r="V12" s="146">
        <f t="shared" si="1"/>
        <v>9.2500080005182497</v>
      </c>
      <c r="W12" s="146">
        <f t="shared" si="6"/>
        <v>9.3333413338515836</v>
      </c>
      <c r="X12" s="62">
        <f t="shared" si="7"/>
        <v>2</v>
      </c>
      <c r="Y12" s="146">
        <f t="shared" si="2"/>
        <v>1.9285714285714286</v>
      </c>
      <c r="Z12">
        <f t="shared" si="3"/>
        <v>66</v>
      </c>
    </row>
    <row r="13" spans="1:26">
      <c r="A13" s="168">
        <f>классы!B541</f>
        <v>68</v>
      </c>
      <c r="B13" s="168" t="str">
        <f>классы!C541</f>
        <v>Янгирова Анастасия Валерьевна</v>
      </c>
      <c r="C13" s="141" t="str">
        <f>IF(IFERROR(VLOOKUP(CONCATENATE($A13,C$2),Исходный!$A$3:$G$3000,6,FALSE),FALSE)=0,"-",IFERROR(VLOOKUP(CONCATENATE($A13,C$2),Исходный!$A$3:$G$3000,6,FALSE),"---"))</f>
        <v>---</v>
      </c>
      <c r="D13" s="141">
        <f>IF(IFERROR(VLOOKUP(CONCATENATE($A13,D$2),Исходный!$A$3:$G$3000,6,FALSE),FALSE)=0,"-",IFERROR(VLOOKUP(CONCATENATE($A13,D$2),Исходный!$A$3:$G$3000,6,FALSE),"---"))</f>
        <v>10</v>
      </c>
      <c r="E13" s="141" t="str">
        <f>IF(IFERROR(VLOOKUP(CONCATENATE($A13,E$2),Исходный!$A$3:$G$3000,6,FALSE),FALSE)=0,"-",IFERROR(VLOOKUP(CONCATENATE($A13,E$2),Исходный!$A$3:$G$3000,6,FALSE),"---"))</f>
        <v>---</v>
      </c>
      <c r="F13" s="141" t="str">
        <f>IF(IFERROR(VLOOKUP(CONCATENATE($A13,F$2),Исходный!$A$3:$G$3000,6,FALSE),FALSE)=0,"-",IFERROR(VLOOKUP(CONCATENATE($A13,F$2),Исходный!$A$3:$G$3000,6,FALSE),"---"))</f>
        <v>---</v>
      </c>
      <c r="G13" s="141">
        <f>IF(IFERROR(VLOOKUP(CONCATENATE($A13,G$2),Исходный!$A$3:$G$3000,6,FALSE),FALSE)=0,"-",IFERROR(VLOOKUP(CONCATENATE($A13,G$2),Исходный!$A$3:$G$3000,6,FALSE),"---"))</f>
        <v>9</v>
      </c>
      <c r="H13" s="141">
        <f>IF(IFERROR(VLOOKUP(CONCATENATE($A13,H$2),Исходный!$A$3:$G$3000,6,FALSE),FALSE)=0,"-",IFERROR(VLOOKUP(CONCATENATE($A13,H$2),Исходный!$A$3:$G$3000,6,FALSE),"---"))</f>
        <v>8</v>
      </c>
      <c r="I13" s="141" t="str">
        <f>IF(IFERROR(VLOOKUP(CONCATENATE($A13,I$2),Исходный!$A$3:$G$3000,6,FALSE),FALSE)=0,"-",IFERROR(VLOOKUP(CONCATENATE($A13,I$2),Исходный!$A$3:$G$3000,6,FALSE),"---"))</f>
        <v>-</v>
      </c>
      <c r="J13" s="141" t="str">
        <f>IF(IFERROR(VLOOKUP(CONCATENATE($A13,J$2),Исходный!$A$3:$G$3000,6,FALSE),FALSE)=0,"-",IFERROR(VLOOKUP(CONCATENATE($A13,J$2),Исходный!$A$3:$G$3000,6,FALSE),"---"))</f>
        <v>---</v>
      </c>
      <c r="K13" s="141" t="str">
        <f>IF(IFERROR(VLOOKUP(CONCATENATE($A13,K$2),Исходный!$A$3:$G$3000,6,FALSE),FALSE)=0,"-",IFERROR(VLOOKUP(CONCATENATE($A13,K$2),Исходный!$A$3:$G$3000,6,FALSE),"---"))</f>
        <v>---</v>
      </c>
      <c r="L13" s="141">
        <f>IF(IFERROR(VLOOKUP(CONCATENATE($A13,L$2),Исходный!$A$3:$G$3000,6,FALSE),FALSE)=0,"-",IFERROR(VLOOKUP(CONCATENATE($A13,L$2),Исходный!$A$3:$G$3000,6,FALSE),"---"))</f>
        <v>8</v>
      </c>
      <c r="M13" s="141">
        <f>IF(IFERROR(VLOOKUP(CONCATENATE($A13,M$2),Исходный!$A$3:$G$3000,6,FALSE),FALSE)=0,"-",IFERROR(VLOOKUP(CONCATENATE($A13,M$2),Исходный!$A$3:$G$3000,6,FALSE),"---"))</f>
        <v>8</v>
      </c>
      <c r="N13" s="141">
        <f>IF(IFERROR(VLOOKUP(CONCATENATE($A13,N$2),Исходный!$A$3:$G$3000,6,FALSE),FALSE)=0,"-",IFERROR(VLOOKUP(CONCATENATE($A13,N$2),Исходный!$A$3:$G$3000,6,FALSE),"---"))</f>
        <v>9</v>
      </c>
      <c r="O13" s="141">
        <f>IF(IFERROR(VLOOKUP(CONCATENATE($A13,O$2),Исходный!$A$3:$G$3000,6,FALSE),FALSE)=0,"-",IFERROR(VLOOKUP(CONCATENATE($A13,O$2),Исходный!$A$3:$G$3000,6,FALSE),"---"))</f>
        <v>9</v>
      </c>
      <c r="P13" s="141">
        <f>IF(IFERROR(VLOOKUP(CONCATENATE($A13,P$2),Исходный!$A$3:$G$3000,6,FALSE),FALSE)=0,"-",IFERROR(VLOOKUP(CONCATENATE($A13,P$2),Исходный!$A$3:$G$3000,6,FALSE),"---"))</f>
        <v>10</v>
      </c>
      <c r="Q13" s="141" t="str">
        <f>IF(IFERROR(VLOOKUP(CONCATENATE($A13,Q$2),Исходный!$A$3:$G$3000,6,FALSE),FALSE)=0,"-",IFERROR(VLOOKUP(CONCATENATE($A13,Q$2),Исходный!$A$3:$G$3000,6,FALSE),"---"))</f>
        <v>---</v>
      </c>
      <c r="R13" s="141" t="str">
        <f>IF(IFERROR(VLOOKUP(CONCATENATE($A13,R$2),Исходный!$A$3:$G$3000,6,FALSE),FALSE)=0,"-",IFERROR(VLOOKUP(CONCATENATE($A13,R$2),Исходный!$A$3:$G$3000,6,FALSE),"---"))</f>
        <v>---</v>
      </c>
      <c r="S13" s="62">
        <f t="shared" si="0"/>
        <v>8</v>
      </c>
      <c r="T13" s="184">
        <f t="shared" si="4"/>
        <v>8</v>
      </c>
      <c r="U13" s="184">
        <f t="shared" si="5"/>
        <v>10</v>
      </c>
      <c r="V13" s="146">
        <f t="shared" si="1"/>
        <v>8.8750080014338373</v>
      </c>
      <c r="W13" s="146">
        <f t="shared" si="6"/>
        <v>8.8333413347671712</v>
      </c>
      <c r="X13" s="62">
        <f t="shared" si="7"/>
        <v>3</v>
      </c>
      <c r="Y13" s="146">
        <f t="shared" si="2"/>
        <v>0.6964285714285714</v>
      </c>
      <c r="Z13">
        <f t="shared" si="3"/>
        <v>68</v>
      </c>
    </row>
    <row r="14" spans="1:26">
      <c r="A14" s="9"/>
      <c r="B14" s="130" t="s">
        <v>156</v>
      </c>
      <c r="C14" s="130">
        <f t="shared" ref="C14:R14" si="11">COUNTIF(C3:C13,"&gt;0")</f>
        <v>0</v>
      </c>
      <c r="D14" s="130">
        <f t="shared" si="11"/>
        <v>10</v>
      </c>
      <c r="E14" s="130">
        <f t="shared" si="11"/>
        <v>0</v>
      </c>
      <c r="F14" s="130">
        <f t="shared" si="11"/>
        <v>0</v>
      </c>
      <c r="G14" s="130">
        <f t="shared" si="11"/>
        <v>10</v>
      </c>
      <c r="H14" s="130">
        <f t="shared" si="11"/>
        <v>10</v>
      </c>
      <c r="I14" s="130">
        <f t="shared" si="11"/>
        <v>0</v>
      </c>
      <c r="J14" s="130">
        <f t="shared" si="11"/>
        <v>0</v>
      </c>
      <c r="K14" s="130">
        <f t="shared" si="11"/>
        <v>0</v>
      </c>
      <c r="L14" s="130">
        <f t="shared" si="11"/>
        <v>8</v>
      </c>
      <c r="M14" s="130">
        <f t="shared" si="11"/>
        <v>10</v>
      </c>
      <c r="N14" s="130">
        <f t="shared" si="11"/>
        <v>7</v>
      </c>
      <c r="O14" s="130">
        <f t="shared" ref="O14:P14" si="12">COUNTIF(O3:O13,"&gt;0")</f>
        <v>10</v>
      </c>
      <c r="P14" s="130">
        <f t="shared" si="12"/>
        <v>9</v>
      </c>
      <c r="Q14" s="130">
        <f t="shared" si="11"/>
        <v>0</v>
      </c>
      <c r="R14" s="130">
        <f t="shared" si="11"/>
        <v>0</v>
      </c>
      <c r="S14" s="62">
        <f>SUM(S3:S13)</f>
        <v>74</v>
      </c>
      <c r="T14" s="62"/>
      <c r="U14" s="62"/>
      <c r="V14" s="146">
        <f>AVERAGE(V6:V13)</f>
        <v>7.901049167309047</v>
      </c>
      <c r="W14" s="146"/>
      <c r="X14" s="11"/>
      <c r="Y14" s="146">
        <f>AVERAGEIF(Y6:Y13,"&gt;0",Y6:Y13)</f>
        <v>2.5522321428571426</v>
      </c>
    </row>
    <row r="15" spans="1:26">
      <c r="A15" s="9"/>
      <c r="B15" s="9" t="s">
        <v>157</v>
      </c>
      <c r="C15" s="147" t="str">
        <f t="shared" ref="C15:R15" si="13">IF(C14&gt;0,C30/C14,"-")</f>
        <v>-</v>
      </c>
      <c r="D15" s="147">
        <f t="shared" si="13"/>
        <v>0.6791606661527626</v>
      </c>
      <c r="E15" s="147" t="str">
        <f t="shared" si="13"/>
        <v>-</v>
      </c>
      <c r="F15" s="147" t="str">
        <f t="shared" si="13"/>
        <v>-</v>
      </c>
      <c r="G15" s="147">
        <f t="shared" si="13"/>
        <v>7.9160666152762627E-2</v>
      </c>
      <c r="H15" s="147">
        <f t="shared" si="13"/>
        <v>-0.12083933384723737</v>
      </c>
      <c r="I15" s="147" t="str">
        <f t="shared" si="13"/>
        <v>-</v>
      </c>
      <c r="J15" s="147" t="str">
        <f t="shared" si="13"/>
        <v>-</v>
      </c>
      <c r="K15" s="147" t="str">
        <f t="shared" si="13"/>
        <v>-</v>
      </c>
      <c r="L15" s="147">
        <f t="shared" si="13"/>
        <v>-0.35938175060163247</v>
      </c>
      <c r="M15" s="147">
        <f t="shared" si="13"/>
        <v>0.17916066615276263</v>
      </c>
      <c r="N15" s="147">
        <f t="shared" si="13"/>
        <v>1.0178514281834763</v>
      </c>
      <c r="O15" s="147">
        <f t="shared" ref="O15" si="14">IF(O14&gt;0,O30/O14,"-")</f>
        <v>-1.3208393338472373</v>
      </c>
      <c r="P15" s="147">
        <f t="shared" ref="P15" si="15">IF(P14&gt;0,P30/P14,"-")</f>
        <v>8.7956295725291803E-2</v>
      </c>
      <c r="Q15" s="147" t="str">
        <f t="shared" si="13"/>
        <v>-</v>
      </c>
      <c r="R15" s="147" t="str">
        <f t="shared" si="13"/>
        <v>-</v>
      </c>
      <c r="S15" s="9">
        <f>COUNTIF(S3:S13,"&gt;0")</f>
        <v>10</v>
      </c>
      <c r="T15" s="9"/>
      <c r="U15" s="9"/>
      <c r="V15" s="121"/>
      <c r="W15" s="121"/>
      <c r="X15" s="9"/>
      <c r="Y15" s="9"/>
    </row>
    <row r="16" spans="1:26">
      <c r="A16" s="9"/>
      <c r="B16" s="9" t="s">
        <v>158</v>
      </c>
      <c r="C16" s="147" t="str">
        <f t="shared" ref="C16:R16" si="16">IF(C14&gt;0,C31/C14,"-")</f>
        <v>-</v>
      </c>
      <c r="D16" s="147">
        <f t="shared" si="16"/>
        <v>1.3541650666112581</v>
      </c>
      <c r="E16" s="147" t="str">
        <f t="shared" si="16"/>
        <v>-</v>
      </c>
      <c r="F16" s="147" t="str">
        <f t="shared" si="16"/>
        <v>-</v>
      </c>
      <c r="G16" s="147">
        <f t="shared" si="16"/>
        <v>0.50416546634208492</v>
      </c>
      <c r="H16" s="147">
        <f t="shared" si="16"/>
        <v>0.64583613373353832</v>
      </c>
      <c r="I16" s="147" t="str">
        <f t="shared" si="16"/>
        <v>-</v>
      </c>
      <c r="J16" s="147" t="str">
        <f t="shared" si="16"/>
        <v>-</v>
      </c>
      <c r="K16" s="147" t="str">
        <f t="shared" si="16"/>
        <v>-</v>
      </c>
      <c r="L16" s="147">
        <f t="shared" si="16"/>
        <v>0.85938000045172236</v>
      </c>
      <c r="M16" s="147">
        <f t="shared" si="16"/>
        <v>0.45416666690566432</v>
      </c>
      <c r="N16" s="147">
        <f t="shared" si="16"/>
        <v>1.3749965711886905</v>
      </c>
      <c r="O16" s="147">
        <f t="shared" ref="O16:P16" si="17">IF(O14&gt;0,O31/O14,"-")</f>
        <v>1.5458363332609193</v>
      </c>
      <c r="P16" s="147">
        <f t="shared" si="17"/>
        <v>0.71759214816751071</v>
      </c>
      <c r="Q16" s="147" t="str">
        <f t="shared" si="16"/>
        <v>-</v>
      </c>
      <c r="R16" s="147" t="str">
        <f t="shared" si="16"/>
        <v>-</v>
      </c>
      <c r="S16" s="9"/>
      <c r="T16" s="9"/>
      <c r="U16" s="9"/>
      <c r="V16" s="121"/>
      <c r="W16" s="121"/>
      <c r="X16" s="9"/>
      <c r="Y16" s="9"/>
    </row>
    <row r="18" spans="1:18">
      <c r="B18" s="148" t="s">
        <v>159</v>
      </c>
      <c r="C18" s="149"/>
      <c r="D18" s="149"/>
      <c r="E18" s="149"/>
      <c r="F18" s="149"/>
      <c r="G18" s="149"/>
      <c r="H18" s="149"/>
      <c r="I18" s="149"/>
      <c r="J18" s="149"/>
      <c r="K18" s="149"/>
      <c r="L18" s="149"/>
      <c r="M18" s="149"/>
      <c r="N18" s="149"/>
      <c r="O18" s="149"/>
      <c r="P18" s="149"/>
      <c r="Q18" s="149"/>
      <c r="R18" s="149"/>
    </row>
    <row r="19" spans="1:18">
      <c r="A19" s="169">
        <f t="shared" ref="A19:B22" si="18">A3</f>
        <v>3</v>
      </c>
      <c r="B19" s="169" t="str">
        <f t="shared" si="18"/>
        <v>Кудрявцев Евгений Валерьевич</v>
      </c>
      <c r="C19" s="147" t="str">
        <f>IFERROR(C3-$V3,"-")</f>
        <v>-</v>
      </c>
      <c r="D19" s="147">
        <f t="shared" ref="D19:R19" si="19">IFERROR(D3-$V3,"-")</f>
        <v>-3.2857212858407774</v>
      </c>
      <c r="E19" s="147" t="str">
        <f t="shared" si="19"/>
        <v>-</v>
      </c>
      <c r="F19" s="147" t="str">
        <f t="shared" si="19"/>
        <v>-</v>
      </c>
      <c r="G19" s="147">
        <f t="shared" si="19"/>
        <v>-4.2857212858407774</v>
      </c>
      <c r="H19" s="147">
        <f t="shared" si="19"/>
        <v>2.7142787141592226</v>
      </c>
      <c r="I19" s="147" t="str">
        <f t="shared" si="19"/>
        <v>-</v>
      </c>
      <c r="J19" s="147" t="str">
        <f t="shared" si="19"/>
        <v>-</v>
      </c>
      <c r="K19" s="147" t="str">
        <f t="shared" si="19"/>
        <v>-</v>
      </c>
      <c r="L19" s="147" t="str">
        <f t="shared" si="19"/>
        <v>-</v>
      </c>
      <c r="M19" s="147">
        <f t="shared" si="19"/>
        <v>0.71427871415922262</v>
      </c>
      <c r="N19" s="147">
        <f t="shared" si="19"/>
        <v>1.7142787141592226</v>
      </c>
      <c r="O19" s="147">
        <f t="shared" ref="O19:P19" si="20">IFERROR(O3-$V3,"-")</f>
        <v>-0.28572128584077738</v>
      </c>
      <c r="P19" s="147">
        <f t="shared" si="20"/>
        <v>2.7142787141592226</v>
      </c>
      <c r="Q19" s="147" t="str">
        <f t="shared" si="19"/>
        <v>-</v>
      </c>
      <c r="R19" s="147" t="str">
        <f t="shared" si="19"/>
        <v>-</v>
      </c>
    </row>
    <row r="20" spans="1:18">
      <c r="A20" s="169">
        <f t="shared" si="18"/>
        <v>12</v>
      </c>
      <c r="B20" s="169" t="str">
        <f t="shared" si="18"/>
        <v>Лисовский Павел</v>
      </c>
      <c r="C20" s="147" t="str">
        <f t="shared" ref="C20:R20" si="21">IFERROR(C4-$V4,"-")</f>
        <v>-</v>
      </c>
      <c r="D20" s="147" t="str">
        <f t="shared" si="21"/>
        <v>-</v>
      </c>
      <c r="E20" s="147" t="str">
        <f t="shared" si="21"/>
        <v>-</v>
      </c>
      <c r="F20" s="147" t="str">
        <f t="shared" si="21"/>
        <v>-</v>
      </c>
      <c r="G20" s="147" t="str">
        <f t="shared" si="21"/>
        <v>-</v>
      </c>
      <c r="H20" s="147" t="str">
        <f t="shared" si="21"/>
        <v>-</v>
      </c>
      <c r="I20" s="147" t="str">
        <f t="shared" si="21"/>
        <v>-</v>
      </c>
      <c r="J20" s="147" t="str">
        <f t="shared" si="21"/>
        <v>-</v>
      </c>
      <c r="K20" s="147" t="str">
        <f t="shared" si="21"/>
        <v>-</v>
      </c>
      <c r="L20" s="147" t="str">
        <f t="shared" si="21"/>
        <v>-</v>
      </c>
      <c r="M20" s="147" t="str">
        <f t="shared" si="21"/>
        <v>-</v>
      </c>
      <c r="N20" s="147" t="str">
        <f t="shared" si="21"/>
        <v>-</v>
      </c>
      <c r="O20" s="147" t="str">
        <f t="shared" si="21"/>
        <v>-</v>
      </c>
      <c r="P20" s="147" t="str">
        <f t="shared" si="21"/>
        <v>-</v>
      </c>
      <c r="Q20" s="147" t="str">
        <f t="shared" si="21"/>
        <v>-</v>
      </c>
      <c r="R20" s="147" t="str">
        <f t="shared" si="21"/>
        <v>-</v>
      </c>
    </row>
    <row r="21" spans="1:18">
      <c r="A21" s="169">
        <f t="shared" si="18"/>
        <v>13</v>
      </c>
      <c r="B21" s="169" t="str">
        <f t="shared" si="18"/>
        <v>Сазонов Антон Анатольевич</v>
      </c>
      <c r="C21" s="147" t="str">
        <f t="shared" ref="C21:R21" si="22">IFERROR(C5-$V5,"-")</f>
        <v>-</v>
      </c>
      <c r="D21" s="147">
        <f t="shared" si="22"/>
        <v>-1.7142927145216138</v>
      </c>
      <c r="E21" s="147" t="str">
        <f t="shared" si="22"/>
        <v>-</v>
      </c>
      <c r="F21" s="147" t="str">
        <f t="shared" si="22"/>
        <v>-</v>
      </c>
      <c r="G21" s="147">
        <f t="shared" si="22"/>
        <v>0.2857072854783862</v>
      </c>
      <c r="H21" s="147">
        <f t="shared" si="22"/>
        <v>2.2857072854783862</v>
      </c>
      <c r="I21" s="147" t="str">
        <f t="shared" si="22"/>
        <v>-</v>
      </c>
      <c r="J21" s="147" t="str">
        <f t="shared" si="22"/>
        <v>-</v>
      </c>
      <c r="K21" s="147" t="str">
        <f t="shared" si="22"/>
        <v>-</v>
      </c>
      <c r="L21" s="147">
        <f t="shared" si="22"/>
        <v>0.2857072854783862</v>
      </c>
      <c r="M21" s="147">
        <f t="shared" si="22"/>
        <v>1.2857072854783862</v>
      </c>
      <c r="N21" s="147">
        <f t="shared" si="22"/>
        <v>1.2857072854783862</v>
      </c>
      <c r="O21" s="147">
        <f t="shared" si="22"/>
        <v>-3.7142927145216138</v>
      </c>
      <c r="P21" s="147" t="str">
        <f t="shared" si="22"/>
        <v>-</v>
      </c>
      <c r="Q21" s="147" t="str">
        <f t="shared" si="22"/>
        <v>-</v>
      </c>
      <c r="R21" s="147" t="str">
        <f t="shared" si="22"/>
        <v>-</v>
      </c>
    </row>
    <row r="22" spans="1:18">
      <c r="A22" s="169">
        <f t="shared" si="18"/>
        <v>19</v>
      </c>
      <c r="B22" s="169" t="str">
        <f t="shared" si="18"/>
        <v>Костюхина Екатерина Евгеньевна</v>
      </c>
      <c r="C22" s="147" t="str">
        <f t="shared" ref="C22:R22" si="23">IFERROR(C6-$V6,"-")</f>
        <v>-</v>
      </c>
      <c r="D22" s="147">
        <f t="shared" si="23"/>
        <v>2.1249919996647826</v>
      </c>
      <c r="E22" s="147" t="str">
        <f t="shared" si="23"/>
        <v>-</v>
      </c>
      <c r="F22" s="147" t="str">
        <f t="shared" si="23"/>
        <v>-</v>
      </c>
      <c r="G22" s="147">
        <f t="shared" si="23"/>
        <v>0.12499199966478258</v>
      </c>
      <c r="H22" s="147">
        <f t="shared" si="23"/>
        <v>0.12499199966478258</v>
      </c>
      <c r="I22" s="147" t="str">
        <f t="shared" si="23"/>
        <v>-</v>
      </c>
      <c r="J22" s="147" t="str">
        <f t="shared" si="23"/>
        <v>-</v>
      </c>
      <c r="K22" s="147" t="str">
        <f t="shared" si="23"/>
        <v>-</v>
      </c>
      <c r="L22" s="147">
        <f t="shared" si="23"/>
        <v>-1.8750080003352174</v>
      </c>
      <c r="M22" s="147">
        <f t="shared" si="23"/>
        <v>0.12499199966478258</v>
      </c>
      <c r="N22" s="147">
        <f t="shared" si="23"/>
        <v>2.1249919996647826</v>
      </c>
      <c r="O22" s="147">
        <f t="shared" si="23"/>
        <v>-2.8750080003352174</v>
      </c>
      <c r="P22" s="147">
        <f t="shared" si="23"/>
        <v>0.12499199966478258</v>
      </c>
      <c r="Q22" s="147" t="str">
        <f t="shared" si="23"/>
        <v>-</v>
      </c>
      <c r="R22" s="147" t="str">
        <f t="shared" si="23"/>
        <v>-</v>
      </c>
    </row>
    <row r="23" spans="1:18">
      <c r="A23" s="169">
        <f t="shared" ref="A23:B23" si="24">A7</f>
        <v>20</v>
      </c>
      <c r="B23" s="169" t="str">
        <f t="shared" si="24"/>
        <v>Костюхина Екатерина Евгеньевна</v>
      </c>
      <c r="C23" s="147" t="str">
        <f t="shared" ref="C23:R23" si="25">IFERROR(C7-$V7,"-")</f>
        <v>-</v>
      </c>
      <c r="D23" s="147">
        <f t="shared" si="25"/>
        <v>-1.0000070014977531</v>
      </c>
      <c r="E23" s="147" t="str">
        <f t="shared" si="25"/>
        <v>-</v>
      </c>
      <c r="F23" s="147" t="str">
        <f t="shared" si="25"/>
        <v>-</v>
      </c>
      <c r="G23" s="147">
        <f t="shared" si="25"/>
        <v>0.99999299850224688</v>
      </c>
      <c r="H23" s="147">
        <f t="shared" si="25"/>
        <v>-7.0014977531229761E-6</v>
      </c>
      <c r="I23" s="147" t="str">
        <f t="shared" si="25"/>
        <v>-</v>
      </c>
      <c r="J23" s="147" t="str">
        <f t="shared" si="25"/>
        <v>-</v>
      </c>
      <c r="K23" s="147" t="str">
        <f t="shared" si="25"/>
        <v>-</v>
      </c>
      <c r="L23" s="147">
        <f t="shared" si="25"/>
        <v>-1.0000070014977531</v>
      </c>
      <c r="M23" s="147">
        <f t="shared" si="25"/>
        <v>-7.0014977531229761E-6</v>
      </c>
      <c r="N23" s="147" t="str">
        <f t="shared" si="25"/>
        <v>-</v>
      </c>
      <c r="O23" s="147">
        <f t="shared" si="25"/>
        <v>0.99999299850224688</v>
      </c>
      <c r="P23" s="147">
        <f t="shared" si="25"/>
        <v>-7.0014977531229761E-6</v>
      </c>
      <c r="Q23" s="147" t="str">
        <f t="shared" si="25"/>
        <v>-</v>
      </c>
      <c r="R23" s="147" t="str">
        <f t="shared" si="25"/>
        <v>-</v>
      </c>
    </row>
    <row r="24" spans="1:18">
      <c r="A24" s="169">
        <f t="shared" ref="A24:B24" si="26">A8</f>
        <v>27</v>
      </c>
      <c r="B24" s="169" t="str">
        <f t="shared" si="26"/>
        <v>Травина Светлана</v>
      </c>
      <c r="C24" s="147" t="str">
        <f t="shared" ref="C24:R24" si="27">IFERROR(C8-$V8,"-")</f>
        <v>-</v>
      </c>
      <c r="D24" s="147">
        <f t="shared" si="27"/>
        <v>2.666660666340686</v>
      </c>
      <c r="E24" s="147" t="str">
        <f t="shared" si="27"/>
        <v>-</v>
      </c>
      <c r="F24" s="147" t="str">
        <f t="shared" si="27"/>
        <v>-</v>
      </c>
      <c r="G24" s="147">
        <f t="shared" si="27"/>
        <v>0.66666066634068599</v>
      </c>
      <c r="H24" s="147">
        <f t="shared" si="27"/>
        <v>-0.33333933365931401</v>
      </c>
      <c r="I24" s="147" t="str">
        <f t="shared" si="27"/>
        <v>-</v>
      </c>
      <c r="J24" s="147" t="str">
        <f t="shared" si="27"/>
        <v>-</v>
      </c>
      <c r="K24" s="147" t="str">
        <f t="shared" si="27"/>
        <v>-</v>
      </c>
      <c r="L24" s="147" t="str">
        <f t="shared" si="27"/>
        <v>-</v>
      </c>
      <c r="M24" s="147">
        <f t="shared" si="27"/>
        <v>0.66666066634068599</v>
      </c>
      <c r="N24" s="147" t="str">
        <f t="shared" si="27"/>
        <v>-</v>
      </c>
      <c r="O24" s="147">
        <f t="shared" si="27"/>
        <v>-2.333339333659314</v>
      </c>
      <c r="P24" s="147">
        <f t="shared" si="27"/>
        <v>-1.333339333659314</v>
      </c>
      <c r="Q24" s="147" t="str">
        <f t="shared" si="27"/>
        <v>-</v>
      </c>
      <c r="R24" s="147" t="str">
        <f t="shared" si="27"/>
        <v>-</v>
      </c>
    </row>
    <row r="25" spans="1:18">
      <c r="A25" s="169">
        <f t="shared" ref="A25:B25" si="28">A9</f>
        <v>35</v>
      </c>
      <c r="B25" s="169" t="str">
        <f t="shared" si="28"/>
        <v>Никульникова Татьяна</v>
      </c>
      <c r="C25" s="147" t="str">
        <f t="shared" ref="C25:R25" si="29">IFERROR(C9-$V9,"-")</f>
        <v>-</v>
      </c>
      <c r="D25" s="147">
        <f t="shared" si="29"/>
        <v>2.4999919997667224</v>
      </c>
      <c r="E25" s="147" t="str">
        <f t="shared" si="29"/>
        <v>-</v>
      </c>
      <c r="F25" s="147" t="str">
        <f t="shared" si="29"/>
        <v>-</v>
      </c>
      <c r="G25" s="147">
        <f t="shared" si="29"/>
        <v>-0.50000800023327763</v>
      </c>
      <c r="H25" s="147">
        <f t="shared" si="29"/>
        <v>2.4999919997667224</v>
      </c>
      <c r="I25" s="147" t="str">
        <f t="shared" si="29"/>
        <v>-</v>
      </c>
      <c r="J25" s="147" t="str">
        <f t="shared" si="29"/>
        <v>-</v>
      </c>
      <c r="K25" s="147" t="str">
        <f t="shared" si="29"/>
        <v>-</v>
      </c>
      <c r="L25" s="147">
        <f t="shared" si="29"/>
        <v>-0.50000800023327763</v>
      </c>
      <c r="M25" s="147">
        <f t="shared" si="29"/>
        <v>-0.50000800023327763</v>
      </c>
      <c r="N25" s="147">
        <f t="shared" si="29"/>
        <v>1.4999919997667224</v>
      </c>
      <c r="O25" s="147">
        <f t="shared" si="29"/>
        <v>-3.5000080002332776</v>
      </c>
      <c r="P25" s="147">
        <f t="shared" si="29"/>
        <v>-1.5000080002332776</v>
      </c>
      <c r="Q25" s="147" t="str">
        <f t="shared" si="29"/>
        <v>-</v>
      </c>
      <c r="R25" s="147" t="str">
        <f t="shared" si="29"/>
        <v>-</v>
      </c>
    </row>
    <row r="26" spans="1:18">
      <c r="A26" s="169">
        <f t="shared" ref="A26:B26" si="30">A10</f>
        <v>43</v>
      </c>
      <c r="B26" s="169" t="str">
        <f t="shared" si="30"/>
        <v>Голованова Кcения Александровна (участник похода)</v>
      </c>
      <c r="C26" s="147" t="str">
        <f t="shared" ref="C26:R26" si="31">IFERROR(C10-$V10,"-")</f>
        <v>-</v>
      </c>
      <c r="D26" s="147">
        <f t="shared" si="31"/>
        <v>-1.3750080001950842</v>
      </c>
      <c r="E26" s="147" t="str">
        <f t="shared" si="31"/>
        <v>-</v>
      </c>
      <c r="F26" s="147" t="str">
        <f t="shared" si="31"/>
        <v>-</v>
      </c>
      <c r="G26" s="147">
        <f t="shared" si="31"/>
        <v>-1.3750080001950842</v>
      </c>
      <c r="H26" s="147">
        <f t="shared" si="31"/>
        <v>-2.3750080001950842</v>
      </c>
      <c r="I26" s="147" t="str">
        <f t="shared" si="31"/>
        <v>-</v>
      </c>
      <c r="J26" s="147" t="str">
        <f t="shared" si="31"/>
        <v>-</v>
      </c>
      <c r="K26" s="147" t="str">
        <f t="shared" si="31"/>
        <v>-</v>
      </c>
      <c r="L26" s="147">
        <f t="shared" si="31"/>
        <v>-0.37500800019508418</v>
      </c>
      <c r="M26" s="147">
        <f t="shared" si="31"/>
        <v>1.6249919998049158</v>
      </c>
      <c r="N26" s="147">
        <f t="shared" si="31"/>
        <v>4.6249919998049158</v>
      </c>
      <c r="O26" s="147">
        <f t="shared" si="31"/>
        <v>-1.3750080001950842</v>
      </c>
      <c r="P26" s="147">
        <f t="shared" si="31"/>
        <v>0.62499199980491582</v>
      </c>
      <c r="Q26" s="147" t="str">
        <f t="shared" si="31"/>
        <v>-</v>
      </c>
      <c r="R26" s="147" t="str">
        <f t="shared" si="31"/>
        <v>-</v>
      </c>
    </row>
    <row r="27" spans="1:18">
      <c r="A27" s="169">
        <f t="shared" ref="A27:B27" si="32">A11</f>
        <v>47</v>
      </c>
      <c r="B27" s="169" t="str">
        <f t="shared" si="32"/>
        <v>Иванов Никита Станиславович</v>
      </c>
      <c r="C27" s="147" t="str">
        <f t="shared" ref="C27:R27" si="33">IFERROR(C11-$V11,"-")</f>
        <v>-</v>
      </c>
      <c r="D27" s="147">
        <f t="shared" si="33"/>
        <v>-1.0000070005996404</v>
      </c>
      <c r="E27" s="147" t="str">
        <f t="shared" si="33"/>
        <v>-</v>
      </c>
      <c r="F27" s="147" t="str">
        <f t="shared" si="33"/>
        <v>-</v>
      </c>
      <c r="G27" s="147">
        <f t="shared" si="33"/>
        <v>0.99999299940035957</v>
      </c>
      <c r="H27" s="147">
        <f t="shared" si="33"/>
        <v>-7.0005996404276516E-6</v>
      </c>
      <c r="I27" s="147" t="str">
        <f t="shared" si="33"/>
        <v>-</v>
      </c>
      <c r="J27" s="147" t="str">
        <f t="shared" si="33"/>
        <v>-</v>
      </c>
      <c r="K27" s="147" t="str">
        <f t="shared" si="33"/>
        <v>-</v>
      </c>
      <c r="L27" s="147">
        <f t="shared" si="33"/>
        <v>1.9999929994003596</v>
      </c>
      <c r="M27" s="147">
        <f t="shared" si="33"/>
        <v>-7.0005996404276516E-6</v>
      </c>
      <c r="N27" s="147" t="str">
        <f t="shared" si="33"/>
        <v>-</v>
      </c>
      <c r="O27" s="147">
        <f t="shared" si="33"/>
        <v>-2.0000070005996404</v>
      </c>
      <c r="P27" s="147">
        <f t="shared" si="33"/>
        <v>-7.0005996404276516E-6</v>
      </c>
      <c r="Q27" s="147" t="str">
        <f t="shared" si="33"/>
        <v>-</v>
      </c>
      <c r="R27" s="147" t="str">
        <f t="shared" si="33"/>
        <v>-</v>
      </c>
    </row>
    <row r="28" spans="1:18">
      <c r="A28" s="169">
        <f t="shared" ref="A28:B28" si="34">A12</f>
        <v>66</v>
      </c>
      <c r="B28" s="169" t="str">
        <f t="shared" si="34"/>
        <v>Юрасова Галина</v>
      </c>
      <c r="C28" s="147" t="str">
        <f t="shared" ref="C28:R28" si="35">IFERROR(C12-$V12,"-")</f>
        <v>-</v>
      </c>
      <c r="D28" s="147">
        <f t="shared" si="35"/>
        <v>1.7499919994817503</v>
      </c>
      <c r="E28" s="147" t="str">
        <f t="shared" si="35"/>
        <v>-</v>
      </c>
      <c r="F28" s="147" t="str">
        <f t="shared" si="35"/>
        <v>-</v>
      </c>
      <c r="G28" s="147">
        <f t="shared" si="35"/>
        <v>-0.25000800051824967</v>
      </c>
      <c r="H28" s="147">
        <f t="shared" si="35"/>
        <v>-0.25000800051824967</v>
      </c>
      <c r="I28" s="147" t="str">
        <f t="shared" si="35"/>
        <v>-</v>
      </c>
      <c r="J28" s="147" t="str">
        <f t="shared" si="35"/>
        <v>-</v>
      </c>
      <c r="K28" s="147" t="str">
        <f t="shared" si="35"/>
        <v>-</v>
      </c>
      <c r="L28" s="147">
        <f t="shared" si="35"/>
        <v>-0.25000800051824967</v>
      </c>
      <c r="M28" s="147">
        <f t="shared" si="35"/>
        <v>0.74999199948175033</v>
      </c>
      <c r="N28" s="147">
        <f t="shared" si="35"/>
        <v>-1.2500080005182497</v>
      </c>
      <c r="O28" s="147">
        <f t="shared" si="35"/>
        <v>-2.2500080005182497</v>
      </c>
      <c r="P28" s="147">
        <f t="shared" si="35"/>
        <v>1.7499919994817503</v>
      </c>
      <c r="Q28" s="147" t="str">
        <f t="shared" si="35"/>
        <v>-</v>
      </c>
      <c r="R28" s="147" t="str">
        <f t="shared" si="35"/>
        <v>-</v>
      </c>
    </row>
    <row r="29" spans="1:18">
      <c r="A29" s="169">
        <f t="shared" ref="A29:B29" si="36">A13</f>
        <v>68</v>
      </c>
      <c r="B29" s="169" t="str">
        <f t="shared" si="36"/>
        <v>Янгирова Анастасия Валерьевна</v>
      </c>
      <c r="C29" s="147" t="str">
        <f t="shared" ref="C29:R29" si="37">IFERROR(C13-$V13,"-")</f>
        <v>-</v>
      </c>
      <c r="D29" s="147">
        <f t="shared" si="37"/>
        <v>1.1249919985661627</v>
      </c>
      <c r="E29" s="147" t="str">
        <f t="shared" si="37"/>
        <v>-</v>
      </c>
      <c r="F29" s="147" t="str">
        <f t="shared" si="37"/>
        <v>-</v>
      </c>
      <c r="G29" s="147">
        <f t="shared" si="37"/>
        <v>0.12499199856616272</v>
      </c>
      <c r="H29" s="147">
        <f t="shared" si="37"/>
        <v>-0.87500800143383728</v>
      </c>
      <c r="I29" s="147" t="str">
        <f t="shared" si="37"/>
        <v>-</v>
      </c>
      <c r="J29" s="147" t="str">
        <f t="shared" si="37"/>
        <v>-</v>
      </c>
      <c r="K29" s="147" t="str">
        <f t="shared" si="37"/>
        <v>-</v>
      </c>
      <c r="L29" s="147">
        <f t="shared" si="37"/>
        <v>-0.87500800143383728</v>
      </c>
      <c r="M29" s="147">
        <f t="shared" si="37"/>
        <v>-0.87500800143383728</v>
      </c>
      <c r="N29" s="147">
        <f t="shared" si="37"/>
        <v>0.12499199856616272</v>
      </c>
      <c r="O29" s="147">
        <f t="shared" si="37"/>
        <v>0.12499199856616272</v>
      </c>
      <c r="P29" s="147">
        <f t="shared" si="37"/>
        <v>1.1249919985661627</v>
      </c>
      <c r="Q29" s="147" t="str">
        <f t="shared" si="37"/>
        <v>-</v>
      </c>
      <c r="R29" s="147" t="str">
        <f t="shared" si="37"/>
        <v>-</v>
      </c>
    </row>
    <row r="30" spans="1:18">
      <c r="A30" s="9"/>
      <c r="B30" s="130" t="s">
        <v>160</v>
      </c>
      <c r="C30" s="150">
        <f t="shared" ref="C30:R30" si="38">SUM(C22:C29)</f>
        <v>0</v>
      </c>
      <c r="D30" s="150">
        <f t="shared" si="38"/>
        <v>6.7916066615276263</v>
      </c>
      <c r="E30" s="150">
        <f t="shared" si="38"/>
        <v>0</v>
      </c>
      <c r="F30" s="150">
        <f t="shared" si="38"/>
        <v>0</v>
      </c>
      <c r="G30" s="150">
        <f t="shared" si="38"/>
        <v>0.79160666152762627</v>
      </c>
      <c r="H30" s="150">
        <f t="shared" si="38"/>
        <v>-1.2083933384723737</v>
      </c>
      <c r="I30" s="150">
        <f t="shared" si="38"/>
        <v>0</v>
      </c>
      <c r="J30" s="150">
        <f t="shared" si="38"/>
        <v>0</v>
      </c>
      <c r="K30" s="150">
        <f t="shared" si="38"/>
        <v>0</v>
      </c>
      <c r="L30" s="150">
        <f t="shared" si="38"/>
        <v>-2.8750540048130597</v>
      </c>
      <c r="M30" s="150">
        <f t="shared" si="38"/>
        <v>1.7916066615276263</v>
      </c>
      <c r="N30" s="150">
        <f t="shared" si="38"/>
        <v>7.1249599972843338</v>
      </c>
      <c r="O30" s="150">
        <f t="shared" ref="O30" si="39">SUM(O22:O29)</f>
        <v>-13.208393338472373</v>
      </c>
      <c r="P30" s="150">
        <f t="shared" ref="P30" si="40">SUM(P22:P29)</f>
        <v>0.79160666152762627</v>
      </c>
      <c r="Q30" s="150">
        <f t="shared" si="38"/>
        <v>0</v>
      </c>
      <c r="R30" s="150">
        <f t="shared" si="38"/>
        <v>0</v>
      </c>
    </row>
    <row r="31" spans="1:18">
      <c r="A31" s="9"/>
      <c r="B31" s="130" t="s">
        <v>161</v>
      </c>
      <c r="C31" s="150">
        <f t="shared" ref="C31:R31" si="41">SUMIF(C22:C29,"&gt;0")+ABS(SUMIF(C22:C29,"&lt;0"))</f>
        <v>0</v>
      </c>
      <c r="D31" s="150">
        <f t="shared" si="41"/>
        <v>13.541650666112581</v>
      </c>
      <c r="E31" s="150">
        <f t="shared" si="41"/>
        <v>0</v>
      </c>
      <c r="F31" s="150">
        <f t="shared" si="41"/>
        <v>0</v>
      </c>
      <c r="G31" s="150">
        <f t="shared" si="41"/>
        <v>5.0416546634208492</v>
      </c>
      <c r="H31" s="150">
        <f t="shared" si="41"/>
        <v>6.4583613373353836</v>
      </c>
      <c r="I31" s="150">
        <f t="shared" si="41"/>
        <v>0</v>
      </c>
      <c r="J31" s="150">
        <f t="shared" si="41"/>
        <v>0</v>
      </c>
      <c r="K31" s="150">
        <f t="shared" si="41"/>
        <v>0</v>
      </c>
      <c r="L31" s="150">
        <f t="shared" si="41"/>
        <v>6.8750400036137789</v>
      </c>
      <c r="M31" s="150">
        <f t="shared" si="41"/>
        <v>4.5416666690566432</v>
      </c>
      <c r="N31" s="150">
        <f t="shared" si="41"/>
        <v>9.6249759983208332</v>
      </c>
      <c r="O31" s="150">
        <f t="shared" ref="O31:P31" si="42">SUMIF(O22:O29,"&gt;0")+ABS(SUMIF(O22:O29,"&lt;0"))</f>
        <v>15.458363332609192</v>
      </c>
      <c r="P31" s="150">
        <f t="shared" si="42"/>
        <v>6.4583293335075966</v>
      </c>
      <c r="Q31" s="150">
        <f t="shared" si="41"/>
        <v>0</v>
      </c>
      <c r="R31" s="150">
        <f t="shared" si="41"/>
        <v>0</v>
      </c>
    </row>
    <row r="32" spans="1:18">
      <c r="A32" s="151"/>
      <c r="B32" s="152"/>
      <c r="C32" s="153"/>
      <c r="D32" s="153"/>
      <c r="E32" s="153"/>
      <c r="F32" s="153"/>
      <c r="G32" s="153"/>
      <c r="H32" s="153"/>
      <c r="I32" s="153"/>
      <c r="J32" s="153"/>
      <c r="K32" s="153"/>
      <c r="L32" s="153"/>
      <c r="M32" s="153"/>
      <c r="N32" s="153"/>
      <c r="O32" s="153"/>
      <c r="P32" s="153"/>
      <c r="Q32" s="153"/>
      <c r="R32" s="153"/>
    </row>
    <row r="33" spans="1:18">
      <c r="B33" s="61" t="s">
        <v>162</v>
      </c>
      <c r="C33" s="87"/>
    </row>
    <row r="34" spans="1:18">
      <c r="A34" s="9"/>
      <c r="B34" s="62">
        <v>1</v>
      </c>
      <c r="C34" s="115">
        <f>COUNTIF(C$3:C$13,$B34)</f>
        <v>0</v>
      </c>
      <c r="D34" s="115">
        <f t="shared" ref="D34:R45" si="43">COUNTIF(D$3:D$13,$B34)</f>
        <v>0</v>
      </c>
      <c r="E34" s="115">
        <f t="shared" si="43"/>
        <v>0</v>
      </c>
      <c r="F34" s="115">
        <f t="shared" si="43"/>
        <v>0</v>
      </c>
      <c r="G34" s="115">
        <f t="shared" si="43"/>
        <v>0</v>
      </c>
      <c r="H34" s="115">
        <f t="shared" si="43"/>
        <v>0</v>
      </c>
      <c r="I34" s="115">
        <f t="shared" si="43"/>
        <v>0</v>
      </c>
      <c r="J34" s="115">
        <f t="shared" si="43"/>
        <v>0</v>
      </c>
      <c r="K34" s="115">
        <f t="shared" si="43"/>
        <v>0</v>
      </c>
      <c r="L34" s="115">
        <f t="shared" si="43"/>
        <v>0</v>
      </c>
      <c r="M34" s="115">
        <f t="shared" si="43"/>
        <v>0</v>
      </c>
      <c r="N34" s="115">
        <f t="shared" si="43"/>
        <v>0</v>
      </c>
      <c r="O34" s="115">
        <f t="shared" si="43"/>
        <v>0</v>
      </c>
      <c r="P34" s="115">
        <f t="shared" si="43"/>
        <v>0</v>
      </c>
      <c r="Q34" s="115">
        <f t="shared" si="43"/>
        <v>0</v>
      </c>
      <c r="R34" s="115">
        <f t="shared" si="43"/>
        <v>0</v>
      </c>
    </row>
    <row r="35" spans="1:18">
      <c r="A35" s="9"/>
      <c r="B35" s="62">
        <v>2</v>
      </c>
      <c r="C35" s="115">
        <f t="shared" ref="C35:C45" si="44">COUNTIF(C$3:C$13,$B35)</f>
        <v>0</v>
      </c>
      <c r="D35" s="115">
        <f t="shared" si="43"/>
        <v>0</v>
      </c>
      <c r="E35" s="115">
        <f t="shared" si="43"/>
        <v>0</v>
      </c>
      <c r="F35" s="115">
        <f t="shared" si="43"/>
        <v>0</v>
      </c>
      <c r="G35" s="115">
        <f t="shared" si="43"/>
        <v>0</v>
      </c>
      <c r="H35" s="115">
        <f t="shared" si="43"/>
        <v>0</v>
      </c>
      <c r="I35" s="115">
        <f t="shared" si="43"/>
        <v>0</v>
      </c>
      <c r="J35" s="115">
        <f t="shared" si="43"/>
        <v>0</v>
      </c>
      <c r="K35" s="115">
        <f t="shared" si="43"/>
        <v>0</v>
      </c>
      <c r="L35" s="115">
        <f t="shared" si="43"/>
        <v>0</v>
      </c>
      <c r="M35" s="115">
        <f t="shared" si="43"/>
        <v>0</v>
      </c>
      <c r="N35" s="115">
        <f t="shared" si="43"/>
        <v>0</v>
      </c>
      <c r="O35" s="115">
        <f t="shared" si="43"/>
        <v>0</v>
      </c>
      <c r="P35" s="115">
        <f t="shared" si="43"/>
        <v>0</v>
      </c>
      <c r="Q35" s="115">
        <f t="shared" si="43"/>
        <v>0</v>
      </c>
      <c r="R35" s="115">
        <f t="shared" si="43"/>
        <v>0</v>
      </c>
    </row>
    <row r="36" spans="1:18">
      <c r="A36" s="9"/>
      <c r="B36" s="62">
        <v>3</v>
      </c>
      <c r="C36" s="115">
        <f t="shared" si="44"/>
        <v>0</v>
      </c>
      <c r="D36" s="115">
        <f t="shared" si="43"/>
        <v>0</v>
      </c>
      <c r="E36" s="115">
        <f t="shared" si="43"/>
        <v>0</v>
      </c>
      <c r="F36" s="115">
        <f t="shared" si="43"/>
        <v>0</v>
      </c>
      <c r="G36" s="115">
        <f t="shared" si="43"/>
        <v>0</v>
      </c>
      <c r="H36" s="115">
        <f t="shared" si="43"/>
        <v>0</v>
      </c>
      <c r="I36" s="115">
        <f t="shared" si="43"/>
        <v>0</v>
      </c>
      <c r="J36" s="115">
        <f t="shared" si="43"/>
        <v>0</v>
      </c>
      <c r="K36" s="115">
        <f t="shared" si="43"/>
        <v>0</v>
      </c>
      <c r="L36" s="115">
        <f t="shared" si="43"/>
        <v>0</v>
      </c>
      <c r="M36" s="115">
        <f t="shared" si="43"/>
        <v>0</v>
      </c>
      <c r="N36" s="115">
        <f t="shared" si="43"/>
        <v>0</v>
      </c>
      <c r="O36" s="115">
        <f t="shared" si="43"/>
        <v>0</v>
      </c>
      <c r="P36" s="115">
        <f t="shared" si="43"/>
        <v>0</v>
      </c>
      <c r="Q36" s="115">
        <f t="shared" si="43"/>
        <v>0</v>
      </c>
      <c r="R36" s="115">
        <f t="shared" si="43"/>
        <v>0</v>
      </c>
    </row>
    <row r="37" spans="1:18">
      <c r="A37" s="9"/>
      <c r="B37" s="62">
        <v>4</v>
      </c>
      <c r="C37" s="115">
        <f t="shared" si="44"/>
        <v>0</v>
      </c>
      <c r="D37" s="115">
        <f t="shared" si="43"/>
        <v>0</v>
      </c>
      <c r="E37" s="115">
        <f t="shared" si="43"/>
        <v>0</v>
      </c>
      <c r="F37" s="115">
        <f t="shared" si="43"/>
        <v>0</v>
      </c>
      <c r="G37" s="115">
        <f t="shared" si="43"/>
        <v>1</v>
      </c>
      <c r="H37" s="115">
        <f t="shared" si="43"/>
        <v>0</v>
      </c>
      <c r="I37" s="115">
        <f t="shared" si="43"/>
        <v>0</v>
      </c>
      <c r="J37" s="115">
        <f t="shared" si="43"/>
        <v>0</v>
      </c>
      <c r="K37" s="115">
        <f t="shared" si="43"/>
        <v>0</v>
      </c>
      <c r="L37" s="115">
        <f t="shared" si="43"/>
        <v>0</v>
      </c>
      <c r="M37" s="115">
        <f t="shared" si="43"/>
        <v>0</v>
      </c>
      <c r="N37" s="115">
        <f t="shared" si="43"/>
        <v>0</v>
      </c>
      <c r="O37" s="115">
        <f t="shared" si="43"/>
        <v>2</v>
      </c>
      <c r="P37" s="115">
        <f t="shared" si="43"/>
        <v>0</v>
      </c>
      <c r="Q37" s="115">
        <f t="shared" si="43"/>
        <v>0</v>
      </c>
      <c r="R37" s="115">
        <f t="shared" si="43"/>
        <v>0</v>
      </c>
    </row>
    <row r="38" spans="1:18">
      <c r="A38" s="9"/>
      <c r="B38" s="62">
        <v>5</v>
      </c>
      <c r="C38" s="115">
        <f t="shared" si="44"/>
        <v>0</v>
      </c>
      <c r="D38" s="115">
        <f t="shared" si="43"/>
        <v>2</v>
      </c>
      <c r="E38" s="115">
        <f t="shared" si="43"/>
        <v>0</v>
      </c>
      <c r="F38" s="115">
        <f t="shared" si="43"/>
        <v>0</v>
      </c>
      <c r="G38" s="115">
        <f t="shared" si="43"/>
        <v>0</v>
      </c>
      <c r="H38" s="115">
        <f t="shared" si="43"/>
        <v>1</v>
      </c>
      <c r="I38" s="115">
        <f t="shared" si="43"/>
        <v>0</v>
      </c>
      <c r="J38" s="115">
        <f t="shared" si="43"/>
        <v>0</v>
      </c>
      <c r="K38" s="115">
        <f t="shared" si="43"/>
        <v>0</v>
      </c>
      <c r="L38" s="115">
        <f t="shared" si="43"/>
        <v>0</v>
      </c>
      <c r="M38" s="115">
        <f t="shared" si="43"/>
        <v>0</v>
      </c>
      <c r="N38" s="115">
        <f t="shared" si="43"/>
        <v>0</v>
      </c>
      <c r="O38" s="115">
        <f t="shared" si="43"/>
        <v>2</v>
      </c>
      <c r="P38" s="115">
        <f t="shared" si="43"/>
        <v>0</v>
      </c>
      <c r="Q38" s="115">
        <f t="shared" si="43"/>
        <v>0</v>
      </c>
      <c r="R38" s="115">
        <f t="shared" si="43"/>
        <v>0</v>
      </c>
    </row>
    <row r="39" spans="1:18">
      <c r="A39" s="9"/>
      <c r="B39" s="62">
        <v>6</v>
      </c>
      <c r="C39" s="115">
        <f t="shared" si="44"/>
        <v>0</v>
      </c>
      <c r="D39" s="115">
        <f t="shared" si="43"/>
        <v>3</v>
      </c>
      <c r="E39" s="115">
        <f t="shared" si="43"/>
        <v>0</v>
      </c>
      <c r="F39" s="115">
        <f t="shared" si="43"/>
        <v>0</v>
      </c>
      <c r="G39" s="115">
        <f t="shared" si="43"/>
        <v>1</v>
      </c>
      <c r="H39" s="115">
        <f t="shared" si="43"/>
        <v>1</v>
      </c>
      <c r="I39" s="115">
        <f t="shared" si="43"/>
        <v>0</v>
      </c>
      <c r="J39" s="115">
        <f t="shared" si="43"/>
        <v>0</v>
      </c>
      <c r="K39" s="115">
        <f t="shared" si="43"/>
        <v>0</v>
      </c>
      <c r="L39" s="115">
        <f t="shared" si="43"/>
        <v>2</v>
      </c>
      <c r="M39" s="115">
        <f t="shared" si="43"/>
        <v>1</v>
      </c>
      <c r="N39" s="115">
        <f t="shared" si="43"/>
        <v>0</v>
      </c>
      <c r="O39" s="115">
        <f t="shared" si="43"/>
        <v>2</v>
      </c>
      <c r="P39" s="115">
        <f t="shared" si="43"/>
        <v>2</v>
      </c>
      <c r="Q39" s="115">
        <f t="shared" si="43"/>
        <v>0</v>
      </c>
      <c r="R39" s="115">
        <f t="shared" si="43"/>
        <v>0</v>
      </c>
    </row>
    <row r="40" spans="1:18">
      <c r="A40" s="9"/>
      <c r="B40" s="62">
        <v>7</v>
      </c>
      <c r="C40" s="115">
        <f t="shared" si="44"/>
        <v>0</v>
      </c>
      <c r="D40" s="115">
        <f t="shared" si="43"/>
        <v>0</v>
      </c>
      <c r="E40" s="115">
        <f t="shared" si="43"/>
        <v>0</v>
      </c>
      <c r="F40" s="115">
        <f t="shared" si="43"/>
        <v>0</v>
      </c>
      <c r="G40" s="115">
        <f t="shared" si="43"/>
        <v>1</v>
      </c>
      <c r="H40" s="115">
        <f t="shared" si="43"/>
        <v>2</v>
      </c>
      <c r="I40" s="115">
        <f t="shared" si="43"/>
        <v>0</v>
      </c>
      <c r="J40" s="115">
        <f t="shared" si="43"/>
        <v>0</v>
      </c>
      <c r="K40" s="115">
        <f t="shared" si="43"/>
        <v>0</v>
      </c>
      <c r="L40" s="115">
        <f t="shared" si="43"/>
        <v>1</v>
      </c>
      <c r="M40" s="115">
        <f t="shared" si="43"/>
        <v>1</v>
      </c>
      <c r="N40" s="115">
        <f t="shared" si="43"/>
        <v>0</v>
      </c>
      <c r="O40" s="115">
        <f t="shared" si="43"/>
        <v>1</v>
      </c>
      <c r="P40" s="115">
        <f t="shared" si="43"/>
        <v>1</v>
      </c>
      <c r="Q40" s="115">
        <f t="shared" si="43"/>
        <v>0</v>
      </c>
      <c r="R40" s="115">
        <f t="shared" si="43"/>
        <v>0</v>
      </c>
    </row>
    <row r="41" spans="1:18">
      <c r="A41" s="9"/>
      <c r="B41" s="62">
        <v>8</v>
      </c>
      <c r="C41" s="115">
        <f t="shared" si="44"/>
        <v>0</v>
      </c>
      <c r="D41" s="115">
        <f t="shared" si="43"/>
        <v>0</v>
      </c>
      <c r="E41" s="115">
        <f t="shared" si="43"/>
        <v>0</v>
      </c>
      <c r="F41" s="115">
        <f t="shared" si="43"/>
        <v>0</v>
      </c>
      <c r="G41" s="115">
        <f t="shared" si="43"/>
        <v>4</v>
      </c>
      <c r="H41" s="115">
        <f t="shared" si="43"/>
        <v>2</v>
      </c>
      <c r="I41" s="115">
        <f t="shared" si="43"/>
        <v>0</v>
      </c>
      <c r="J41" s="115">
        <f t="shared" si="43"/>
        <v>0</v>
      </c>
      <c r="K41" s="115">
        <f t="shared" si="43"/>
        <v>0</v>
      </c>
      <c r="L41" s="115">
        <f t="shared" si="43"/>
        <v>3</v>
      </c>
      <c r="M41" s="115">
        <f t="shared" si="43"/>
        <v>3</v>
      </c>
      <c r="N41" s="115">
        <f t="shared" si="43"/>
        <v>1</v>
      </c>
      <c r="O41" s="115">
        <f t="shared" si="43"/>
        <v>2</v>
      </c>
      <c r="P41" s="115">
        <f t="shared" si="43"/>
        <v>3</v>
      </c>
      <c r="Q41" s="115">
        <f t="shared" si="43"/>
        <v>0</v>
      </c>
      <c r="R41" s="115">
        <f t="shared" si="43"/>
        <v>0</v>
      </c>
    </row>
    <row r="42" spans="1:18">
      <c r="A42" s="9"/>
      <c r="B42" s="62">
        <v>9</v>
      </c>
      <c r="C42" s="115">
        <f t="shared" si="44"/>
        <v>0</v>
      </c>
      <c r="D42" s="115">
        <f t="shared" si="43"/>
        <v>0</v>
      </c>
      <c r="E42" s="115">
        <f t="shared" si="43"/>
        <v>0</v>
      </c>
      <c r="F42" s="115">
        <f t="shared" si="43"/>
        <v>0</v>
      </c>
      <c r="G42" s="115">
        <f t="shared" si="43"/>
        <v>3</v>
      </c>
      <c r="H42" s="115">
        <f t="shared" si="43"/>
        <v>1</v>
      </c>
      <c r="I42" s="115">
        <f t="shared" si="43"/>
        <v>0</v>
      </c>
      <c r="J42" s="115">
        <f t="shared" si="43"/>
        <v>0</v>
      </c>
      <c r="K42" s="115">
        <f t="shared" si="43"/>
        <v>0</v>
      </c>
      <c r="L42" s="115">
        <f t="shared" si="43"/>
        <v>2</v>
      </c>
      <c r="M42" s="115">
        <f t="shared" si="43"/>
        <v>4</v>
      </c>
      <c r="N42" s="115">
        <f t="shared" si="43"/>
        <v>2</v>
      </c>
      <c r="O42" s="115">
        <f t="shared" si="43"/>
        <v>1</v>
      </c>
      <c r="P42" s="115">
        <f t="shared" si="43"/>
        <v>0</v>
      </c>
      <c r="Q42" s="115">
        <f t="shared" si="43"/>
        <v>0</v>
      </c>
      <c r="R42" s="115">
        <f t="shared" si="43"/>
        <v>0</v>
      </c>
    </row>
    <row r="43" spans="1:18">
      <c r="A43" s="9"/>
      <c r="B43" s="62">
        <v>10</v>
      </c>
      <c r="C43" s="115">
        <f t="shared" si="44"/>
        <v>0</v>
      </c>
      <c r="D43" s="115">
        <f t="shared" si="43"/>
        <v>3</v>
      </c>
      <c r="E43" s="115">
        <f t="shared" si="43"/>
        <v>0</v>
      </c>
      <c r="F43" s="115">
        <f t="shared" si="43"/>
        <v>0</v>
      </c>
      <c r="G43" s="115">
        <f t="shared" si="43"/>
        <v>0</v>
      </c>
      <c r="H43" s="115">
        <f t="shared" si="43"/>
        <v>1</v>
      </c>
      <c r="I43" s="115">
        <f t="shared" si="43"/>
        <v>0</v>
      </c>
      <c r="J43" s="115">
        <f t="shared" si="43"/>
        <v>0</v>
      </c>
      <c r="K43" s="115">
        <f t="shared" si="43"/>
        <v>0</v>
      </c>
      <c r="L43" s="115">
        <f t="shared" si="43"/>
        <v>0</v>
      </c>
      <c r="M43" s="115">
        <f t="shared" si="43"/>
        <v>1</v>
      </c>
      <c r="N43" s="115">
        <f t="shared" si="43"/>
        <v>2</v>
      </c>
      <c r="O43" s="115">
        <f t="shared" si="43"/>
        <v>0</v>
      </c>
      <c r="P43" s="115">
        <f t="shared" si="43"/>
        <v>1</v>
      </c>
      <c r="Q43" s="115">
        <f t="shared" si="43"/>
        <v>0</v>
      </c>
      <c r="R43" s="115">
        <f t="shared" si="43"/>
        <v>0</v>
      </c>
    </row>
    <row r="44" spans="1:18">
      <c r="A44" s="9"/>
      <c r="B44" s="62">
        <v>11</v>
      </c>
      <c r="C44" s="115">
        <f t="shared" si="44"/>
        <v>0</v>
      </c>
      <c r="D44" s="115">
        <f t="shared" si="43"/>
        <v>1</v>
      </c>
      <c r="E44" s="115">
        <f t="shared" si="43"/>
        <v>0</v>
      </c>
      <c r="F44" s="115">
        <f t="shared" si="43"/>
        <v>0</v>
      </c>
      <c r="G44" s="115">
        <f t="shared" si="43"/>
        <v>0</v>
      </c>
      <c r="H44" s="115">
        <f t="shared" si="43"/>
        <v>1</v>
      </c>
      <c r="I44" s="115">
        <f t="shared" si="43"/>
        <v>0</v>
      </c>
      <c r="J44" s="115">
        <f t="shared" si="43"/>
        <v>0</v>
      </c>
      <c r="K44" s="115">
        <f t="shared" si="43"/>
        <v>0</v>
      </c>
      <c r="L44" s="115">
        <f t="shared" si="43"/>
        <v>0</v>
      </c>
      <c r="M44" s="115">
        <f t="shared" si="43"/>
        <v>0</v>
      </c>
      <c r="N44" s="115">
        <f t="shared" si="43"/>
        <v>1</v>
      </c>
      <c r="O44" s="115">
        <f t="shared" si="43"/>
        <v>0</v>
      </c>
      <c r="P44" s="115">
        <f t="shared" si="43"/>
        <v>2</v>
      </c>
      <c r="Q44" s="115">
        <f t="shared" si="43"/>
        <v>0</v>
      </c>
      <c r="R44" s="115">
        <f t="shared" si="43"/>
        <v>0</v>
      </c>
    </row>
    <row r="45" spans="1:18">
      <c r="A45" s="9"/>
      <c r="B45" s="62">
        <v>12</v>
      </c>
      <c r="C45" s="115">
        <f t="shared" si="44"/>
        <v>0</v>
      </c>
      <c r="D45" s="115">
        <f t="shared" si="43"/>
        <v>1</v>
      </c>
      <c r="E45" s="115">
        <f t="shared" si="43"/>
        <v>0</v>
      </c>
      <c r="F45" s="115">
        <f t="shared" si="43"/>
        <v>0</v>
      </c>
      <c r="G45" s="115">
        <f t="shared" si="43"/>
        <v>0</v>
      </c>
      <c r="H45" s="115">
        <f t="shared" si="43"/>
        <v>1</v>
      </c>
      <c r="I45" s="115">
        <f t="shared" si="43"/>
        <v>0</v>
      </c>
      <c r="J45" s="115">
        <f t="shared" si="43"/>
        <v>0</v>
      </c>
      <c r="K45" s="115">
        <f t="shared" si="43"/>
        <v>0</v>
      </c>
      <c r="L45" s="115">
        <f t="shared" si="43"/>
        <v>0</v>
      </c>
      <c r="M45" s="115">
        <f t="shared" si="43"/>
        <v>0</v>
      </c>
      <c r="N45" s="115">
        <f t="shared" si="43"/>
        <v>1</v>
      </c>
      <c r="O45" s="115">
        <f t="shared" si="43"/>
        <v>0</v>
      </c>
      <c r="P45" s="115">
        <f t="shared" si="43"/>
        <v>0</v>
      </c>
      <c r="Q45" s="115">
        <f t="shared" si="43"/>
        <v>0</v>
      </c>
      <c r="R45" s="115">
        <f t="shared" si="43"/>
        <v>0</v>
      </c>
    </row>
  </sheetData>
  <conditionalFormatting sqref="C13:R13">
    <cfRule type="iconSet" priority="6">
      <iconSet iconSet="5Arrows">
        <cfvo type="percent" val="0"/>
        <cfvo type="percent" val="20"/>
        <cfvo type="percent" val="40"/>
        <cfvo type="percent" val="60"/>
        <cfvo type="percent" val="80"/>
      </iconSet>
    </cfRule>
  </conditionalFormatting>
  <conditionalFormatting sqref="C12:R12">
    <cfRule type="iconSet" priority="5">
      <iconSet iconSet="5Arrows">
        <cfvo type="percent" val="0"/>
        <cfvo type="percent" val="20"/>
        <cfvo type="percent" val="40"/>
        <cfvo type="percent" val="60"/>
        <cfvo type="percent" val="80"/>
      </iconSet>
    </cfRule>
  </conditionalFormatting>
  <conditionalFormatting sqref="C3:R13">
    <cfRule type="iconSet" priority="9">
      <iconSet iconSet="5Arrows">
        <cfvo type="percent" val="0"/>
        <cfvo type="percent" val="20"/>
        <cfvo type="percent" val="40"/>
        <cfvo type="percent" val="60"/>
        <cfvo type="percent" val="80"/>
      </iconSet>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Z45"/>
  <sheetViews>
    <sheetView workbookViewId="0">
      <selection activeCell="W19" sqref="W19"/>
    </sheetView>
  </sheetViews>
  <sheetFormatPr defaultRowHeight="15"/>
  <cols>
    <col min="1" max="1" width="4.5703125" customWidth="1"/>
    <col min="2" max="2" width="25.42578125" customWidth="1"/>
    <col min="3" max="18" width="5.7109375" customWidth="1"/>
    <col min="19" max="21" width="4.7109375" customWidth="1"/>
    <col min="24" max="25" width="4.7109375" customWidth="1"/>
    <col min="26" max="26" width="5.28515625" customWidth="1"/>
  </cols>
  <sheetData>
    <row r="1" spans="1:26" ht="18.75">
      <c r="A1" s="158"/>
      <c r="B1" s="158"/>
      <c r="C1" s="159" t="s">
        <v>173</v>
      </c>
      <c r="D1" s="158"/>
      <c r="E1" s="158"/>
      <c r="F1" s="158"/>
      <c r="G1" s="158"/>
      <c r="H1" s="158"/>
      <c r="I1" s="158"/>
      <c r="J1" s="158"/>
      <c r="K1" s="158"/>
      <c r="L1" s="158"/>
      <c r="M1" s="158"/>
      <c r="N1" s="158"/>
      <c r="O1" s="158"/>
      <c r="P1" s="158"/>
      <c r="Q1" s="158"/>
      <c r="R1" s="158"/>
      <c r="S1" s="158"/>
      <c r="T1" s="158"/>
      <c r="U1" s="158"/>
      <c r="V1" s="158"/>
      <c r="W1" s="158"/>
      <c r="X1" s="158"/>
      <c r="Y1" s="158"/>
    </row>
    <row r="2" spans="1:26" ht="179.25">
      <c r="A2" s="133" t="s">
        <v>151</v>
      </c>
      <c r="B2" s="134" t="s">
        <v>152</v>
      </c>
      <c r="C2" s="135" t="str">
        <f>судьи!E22</f>
        <v>Аверина Александра Викторовна</v>
      </c>
      <c r="D2" s="135" t="str">
        <f>судьи!F22</f>
        <v>Акчурин Константин Эдуардович</v>
      </c>
      <c r="E2" s="135" t="str">
        <f>судьи!G22</f>
        <v>Александр Вастаев</v>
      </c>
      <c r="F2" s="135" t="str">
        <f>судьи!H22</f>
        <v>Андреев Вячеслав Викторович</v>
      </c>
      <c r="G2" s="135" t="str">
        <f>судьи!I22</f>
        <v>Андрушевич Алексей</v>
      </c>
      <c r="H2" s="135" t="str">
        <f>судьи!J22</f>
        <v>Басалаев Андрей Викторович</v>
      </c>
      <c r="I2" s="135" t="str">
        <f>судьи!K22</f>
        <v>Елизаров Андрей</v>
      </c>
      <c r="J2" s="135" t="str">
        <f>судьи!L22</f>
        <v>Иван Демидов</v>
      </c>
      <c r="K2" s="135" t="str">
        <f>судьи!M22</f>
        <v>Корсаков Алексей Вячеславович</v>
      </c>
      <c r="L2" s="135" t="str">
        <f>судьи!N22</f>
        <v>Кудрявцев Евгений Валерьевич</v>
      </c>
      <c r="M2" s="135" t="str">
        <f>судьи!O22</f>
        <v>Пересыпкин Виталий Фридрихович</v>
      </c>
      <c r="N2" s="135" t="str">
        <f>судьи!P22</f>
        <v>Родимцев Андрей Александрович</v>
      </c>
      <c r="O2" s="135" t="str">
        <f>судьи!Q22</f>
        <v>Русаков Сергей Александрович</v>
      </c>
      <c r="P2" s="135" t="str">
        <f>судьи!R22</f>
        <v>Сазонов Антон Анатольевич</v>
      </c>
      <c r="Q2" s="135" t="str">
        <f>судьи!S22</f>
        <v>Сорокин Юрий</v>
      </c>
      <c r="R2" s="135" t="str">
        <f>судьи!T22</f>
        <v>Фефелов Александр</v>
      </c>
      <c r="S2" s="136" t="s">
        <v>153</v>
      </c>
      <c r="T2" s="137" t="s">
        <v>1203</v>
      </c>
      <c r="U2" s="137" t="s">
        <v>1204</v>
      </c>
      <c r="V2" s="349" t="s">
        <v>154</v>
      </c>
      <c r="W2" s="358" t="s">
        <v>1202</v>
      </c>
      <c r="X2" s="136" t="s">
        <v>106</v>
      </c>
      <c r="Y2" s="137" t="s">
        <v>155</v>
      </c>
      <c r="Z2" s="133" t="s">
        <v>151</v>
      </c>
    </row>
    <row r="3" spans="1:26">
      <c r="A3" s="168">
        <f>классы!B531</f>
        <v>3</v>
      </c>
      <c r="B3" s="168" t="str">
        <f>классы!C531</f>
        <v>Кудрявцев Евгений Валерьевич</v>
      </c>
      <c r="C3" s="141" t="str">
        <f>IF(IFERROR(VLOOKUP(CONCATENATE($A3,C$2),Исходный!$A$3:$G$3000,7,FALSE),FALSE)=0,"-",IFERROR(VLOOKUP(CONCATENATE($A3,C$2),Исходный!$A$3:$G$3000,7,FALSE),"---"))</f>
        <v>---</v>
      </c>
      <c r="D3" s="141">
        <f>IF(IFERROR(VLOOKUP(CONCATENATE($A3,D$2),Исходный!$A$3:$G$3000,7,FALSE),FALSE)=0,"-",IFERROR(VLOOKUP(CONCATENATE($A3,D$2),Исходный!$A$3:$G$3000,7,FALSE),"---"))</f>
        <v>6</v>
      </c>
      <c r="E3" s="141" t="str">
        <f>IF(IFERROR(VLOOKUP(CONCATENATE($A3,E$2),Исходный!$A$3:$G$3000,7,FALSE),FALSE)=0,"-",IFERROR(VLOOKUP(CONCATENATE($A3,E$2),Исходный!$A$3:$G$3000,7,FALSE),"---"))</f>
        <v>---</v>
      </c>
      <c r="F3" s="141" t="str">
        <f>IF(IFERROR(VLOOKUP(CONCATENATE($A3,F$2),Исходный!$A$3:$G$3000,7,FALSE),FALSE)=0,"-",IFERROR(VLOOKUP(CONCATENATE($A3,F$2),Исходный!$A$3:$G$3000,7,FALSE),"---"))</f>
        <v>---</v>
      </c>
      <c r="G3" s="141">
        <f>IF(IFERROR(VLOOKUP(CONCATENATE($A3,G$2),Исходный!$A$3:$G$3000,7,FALSE),FALSE)=0,"-",IFERROR(VLOOKUP(CONCATENATE($A3,G$2),Исходный!$A$3:$G$3000,7,FALSE),"---"))</f>
        <v>4</v>
      </c>
      <c r="H3" s="141">
        <f>IF(IFERROR(VLOOKUP(CONCATENATE($A3,H$2),Исходный!$A$3:$G$3000,7,FALSE),FALSE)=0,"-",IFERROR(VLOOKUP(CONCATENATE($A3,H$2),Исходный!$A$3:$G$3000,7,FALSE),"---"))</f>
        <v>10</v>
      </c>
      <c r="I3" s="141">
        <f>IF(IFERROR(VLOOKUP(CONCATENATE($A3,I$2),Исходный!$A$3:$G$3000,7,FALSE),FALSE)=0,"-",IFERROR(VLOOKUP(CONCATENATE($A3,I$2),Исходный!$A$3:$G$3000,7,FALSE),"---"))</f>
        <v>4</v>
      </c>
      <c r="J3" s="141" t="str">
        <f>IF(IFERROR(VLOOKUP(CONCATENATE($A3,J$2),Исходный!$A$3:$G$3000,7,FALSE),FALSE)=0,"-",IFERROR(VLOOKUP(CONCATENATE($A3,J$2),Исходный!$A$3:$G$3000,7,FALSE),"---"))</f>
        <v>---</v>
      </c>
      <c r="K3" s="141" t="str">
        <f>IF(IFERROR(VLOOKUP(CONCATENATE($A3,K$2),Исходный!$A$3:$G$3000,7,FALSE),FALSE)=0,"-",IFERROR(VLOOKUP(CONCATENATE($A3,K$2),Исходный!$A$3:$G$3000,7,FALSE),"---"))</f>
        <v>---</v>
      </c>
      <c r="L3" s="141" t="str">
        <f>IF(IFERROR(VLOOKUP(CONCATENATE($A3,L$2),Исходный!$A$3:$G$3000,7,FALSE),FALSE)=0,"-",IFERROR(VLOOKUP(CONCATENATE($A3,L$2),Исходный!$A$3:$G$3000,7,FALSE),"---"))</f>
        <v>---</v>
      </c>
      <c r="M3" s="141">
        <f>IF(IFERROR(VLOOKUP(CONCATENATE($A3,M$2),Исходный!$A$3:$G$3000,7,FALSE),FALSE)=0,"-",IFERROR(VLOOKUP(CONCATENATE($A3,M$2),Исходный!$A$3:$G$3000,7,FALSE),"---"))</f>
        <v>5</v>
      </c>
      <c r="N3" s="141">
        <f>IF(IFERROR(VLOOKUP(CONCATENATE($A3,N$2),Исходный!$A$3:$G$3000,7,FALSE),FALSE)=0,"-",IFERROR(VLOOKUP(CONCATENATE($A3,N$2),Исходный!$A$3:$G$3000,7,FALSE),"---"))</f>
        <v>7</v>
      </c>
      <c r="O3" s="141">
        <f>IF(IFERROR(VLOOKUP(CONCATENATE($A3,O$2),Исходный!$A$3:$G$3000,7,FALSE),FALSE)=0,"-",IFERROR(VLOOKUP(CONCATENATE($A3,O$2),Исходный!$A$3:$G$3000,7,FALSE),"---"))</f>
        <v>7</v>
      </c>
      <c r="P3" s="141">
        <f>IF(IFERROR(VLOOKUP(CONCATENATE($A3,P$2),Исходный!$A$3:$G$3000,7,FALSE),FALSE)=0,"-",IFERROR(VLOOKUP(CONCATENATE($A3,P$2),Исходный!$A$3:$G$3000,7,FALSE),"---"))</f>
        <v>11</v>
      </c>
      <c r="Q3" s="141" t="str">
        <f>IF(IFERROR(VLOOKUP(CONCATENATE($A3,Q$2),Исходный!$A$3:$G$3000,7,FALSE),FALSE)=0,"-",IFERROR(VLOOKUP(CONCATENATE($A3,Q$2),Исходный!$A$3:$G$3000,7,FALSE),"---"))</f>
        <v>---</v>
      </c>
      <c r="R3" s="141" t="str">
        <f>IF(IFERROR(VLOOKUP(CONCATENATE($A3,R$2),Исходный!$A$3:$G$3000,7,FALSE),FALSE)=0,"-",IFERROR(VLOOKUP(CONCATENATE($A3,R$2),Исходный!$A$3:$G$3000,7,FALSE),"---"))</f>
        <v>---</v>
      </c>
      <c r="S3" s="62">
        <f t="shared" ref="S3" si="0">COUNTIF(C3:R3,"&gt;0")</f>
        <v>8</v>
      </c>
      <c r="T3" s="184">
        <f>MIN(C3:R3)</f>
        <v>4</v>
      </c>
      <c r="U3" s="184">
        <f>MAX(C3:R3)</f>
        <v>11</v>
      </c>
      <c r="V3" s="142">
        <f t="shared" ref="V3" si="1">IF(S3&gt;0,AVERAGEIF(C3:R3,"&gt;0",C3:R3)+0.000001*S3+0.000000001*(1/(Y3+0.001)),"-")</f>
        <v>6.7500080001473473</v>
      </c>
      <c r="W3" s="146">
        <f>IFERROR(IF(S3&gt;0,(SUMIF(C3:R3,"&gt;0",C3:R3)-T3-U3)/(S3-2)+0.000001*S3+0.000000001*(1/(Y3+0.001)),"-"),"-")</f>
        <v>6.5000080001473473</v>
      </c>
      <c r="X3" s="62">
        <f>IFERROR(RANK(W3,$W$3:$W$34,0),"-")</f>
        <v>8</v>
      </c>
      <c r="Y3" s="146">
        <f t="shared" ref="Y3" si="2">IF(S3&gt;1,VAR(C3:R3),"0")</f>
        <v>6.7857142857142856</v>
      </c>
      <c r="Z3">
        <f t="shared" ref="Z3" si="3">A3</f>
        <v>3</v>
      </c>
    </row>
    <row r="4" spans="1:26">
      <c r="A4" s="168">
        <f>классы!B532</f>
        <v>12</v>
      </c>
      <c r="B4" s="168" t="str">
        <f>классы!C532</f>
        <v>Лисовский Павел</v>
      </c>
      <c r="C4" s="141">
        <f>IF(IFERROR(VLOOKUP(CONCATENATE($A4,C$2),Исходный!$A$3:$G$3000,7,FALSE),FALSE)=0,"-",IFERROR(VLOOKUP(CONCATENATE($A4,C$2),Исходный!$A$3:$G$3000,7,FALSE),"---"))</f>
        <v>8</v>
      </c>
      <c r="D4" s="141">
        <f>IF(IFERROR(VLOOKUP(CONCATENATE($A4,D$2),Исходный!$A$3:$G$3000,7,FALSE),FALSE)=0,"-",IFERROR(VLOOKUP(CONCATENATE($A4,D$2),Исходный!$A$3:$G$3000,7,FALSE),"---"))</f>
        <v>7</v>
      </c>
      <c r="E4" s="141" t="str">
        <f>IF(IFERROR(VLOOKUP(CONCATENATE($A4,E$2),Исходный!$A$3:$G$3000,7,FALSE),FALSE)=0,"-",IFERROR(VLOOKUP(CONCATENATE($A4,E$2),Исходный!$A$3:$G$3000,7,FALSE),"---"))</f>
        <v>---</v>
      </c>
      <c r="F4" s="141" t="str">
        <f>IF(IFERROR(VLOOKUP(CONCATENATE($A4,F$2),Исходный!$A$3:$G$3000,7,FALSE),FALSE)=0,"-",IFERROR(VLOOKUP(CONCATENATE($A4,F$2),Исходный!$A$3:$G$3000,7,FALSE),"---"))</f>
        <v>---</v>
      </c>
      <c r="G4" s="141">
        <f>IF(IFERROR(VLOOKUP(CONCATENATE($A4,G$2),Исходный!$A$3:$G$3000,7,FALSE),FALSE)=0,"-",IFERROR(VLOOKUP(CONCATENATE($A4,G$2),Исходный!$A$3:$G$3000,7,FALSE),"---"))</f>
        <v>8</v>
      </c>
      <c r="H4" s="141">
        <f>IF(IFERROR(VLOOKUP(CONCATENATE($A4,H$2),Исходный!$A$3:$G$3000,7,FALSE),FALSE)=0,"-",IFERROR(VLOOKUP(CONCATENATE($A4,H$2),Исходный!$A$3:$G$3000,7,FALSE),"---"))</f>
        <v>10</v>
      </c>
      <c r="I4" s="141">
        <f>IF(IFERROR(VLOOKUP(CONCATENATE($A4,I$2),Исходный!$A$3:$G$3000,7,FALSE),FALSE)=0,"-",IFERROR(VLOOKUP(CONCATENATE($A4,I$2),Исходный!$A$3:$G$3000,7,FALSE),"---"))</f>
        <v>2</v>
      </c>
      <c r="J4" s="141" t="str">
        <f>IF(IFERROR(VLOOKUP(CONCATENATE($A4,J$2),Исходный!$A$3:$G$3000,7,FALSE),FALSE)=0,"-",IFERROR(VLOOKUP(CONCATENATE($A4,J$2),Исходный!$A$3:$G$3000,7,FALSE),"---"))</f>
        <v>---</v>
      </c>
      <c r="K4" s="141" t="str">
        <f>IF(IFERROR(VLOOKUP(CONCATENATE($A4,K$2),Исходный!$A$3:$G$3000,7,FALSE),FALSE)=0,"-",IFERROR(VLOOKUP(CONCATENATE($A4,K$2),Исходный!$A$3:$G$3000,7,FALSE),"---"))</f>
        <v>---</v>
      </c>
      <c r="L4" s="141">
        <f>IF(IFERROR(VLOOKUP(CONCATENATE($A4,L$2),Исходный!$A$3:$G$3000,7,FALSE),FALSE)=0,"-",IFERROR(VLOOKUP(CONCATENATE($A4,L$2),Исходный!$A$3:$G$3000,7,FALSE),"---"))</f>
        <v>8</v>
      </c>
      <c r="M4" s="141">
        <f>IF(IFERROR(VLOOKUP(CONCATENATE($A4,M$2),Исходный!$A$3:$G$3000,7,FALSE),FALSE)=0,"-",IFERROR(VLOOKUP(CONCATENATE($A4,M$2),Исходный!$A$3:$G$3000,7,FALSE),"---"))</f>
        <v>8</v>
      </c>
      <c r="N4" s="141" t="str">
        <f>IF(IFERROR(VLOOKUP(CONCATENATE($A4,N$2),Исходный!$A$3:$G$3000,7,FALSE),FALSE)=0,"-",IFERROR(VLOOKUP(CONCATENATE($A4,N$2),Исходный!$A$3:$G$3000,7,FALSE),"---"))</f>
        <v>---</v>
      </c>
      <c r="O4" s="141">
        <f>IF(IFERROR(VLOOKUP(CONCATENATE($A4,O$2),Исходный!$A$3:$G$3000,7,FALSE),FALSE)=0,"-",IFERROR(VLOOKUP(CONCATENATE($A4,O$2),Исходный!$A$3:$G$3000,7,FALSE),"---"))</f>
        <v>6</v>
      </c>
      <c r="P4" s="141">
        <f>IF(IFERROR(VLOOKUP(CONCATENATE($A4,P$2),Исходный!$A$3:$G$3000,7,FALSE),FALSE)=0,"-",IFERROR(VLOOKUP(CONCATENATE($A4,P$2),Исходный!$A$3:$G$3000,7,FALSE),"---"))</f>
        <v>8</v>
      </c>
      <c r="Q4" s="141" t="str">
        <f>IF(IFERROR(VLOOKUP(CONCATENATE($A4,Q$2),Исходный!$A$3:$G$3000,7,FALSE),FALSE)=0,"-",IFERROR(VLOOKUP(CONCATENATE($A4,Q$2),Исходный!$A$3:$G$3000,7,FALSE),"---"))</f>
        <v>---</v>
      </c>
      <c r="R4" s="141" t="str">
        <f>IF(IFERROR(VLOOKUP(CONCATENATE($A4,R$2),Исходный!$A$3:$G$3000,7,FALSE),FALSE)=0,"-",IFERROR(VLOOKUP(CONCATENATE($A4,R$2),Исходный!$A$3:$G$3000,7,FALSE),"---"))</f>
        <v>---</v>
      </c>
      <c r="S4" s="62">
        <f t="shared" ref="S4:S13" si="4">COUNTIF(C4:R4,"&gt;0")</f>
        <v>9</v>
      </c>
      <c r="T4" s="184">
        <f t="shared" ref="T4:T13" si="5">MIN(C4:R4)</f>
        <v>2</v>
      </c>
      <c r="U4" s="184">
        <f t="shared" ref="U4:U13" si="6">MAX(C4:R4)</f>
        <v>10</v>
      </c>
      <c r="V4" s="142">
        <f t="shared" ref="V4:V13" si="7">IF(S4&gt;0,AVERAGEIF(C4:R4,"&gt;0",C4:R4)+0.000001*S4+0.000000001*(1/(Y4+0.001)),"-")</f>
        <v>7.2222312224244289</v>
      </c>
      <c r="W4" s="146">
        <f t="shared" ref="W4:W13" si="8">IFERROR(IF(S4&gt;0,(SUMIF(C4:R4,"&gt;0",C4:R4)-T4-U4)/(S4-2)+0.000001*S4+0.000000001*(1/(Y4+0.001)),"-"),"-")</f>
        <v>7.5714375716307778</v>
      </c>
      <c r="X4" s="62">
        <f t="shared" ref="X4:X13" si="9">IFERROR(RANK(W4,$W$3:$W$34,0),"-")</f>
        <v>6</v>
      </c>
      <c r="Y4" s="146">
        <f t="shared" ref="Y4:Y13" si="10">IF(S4&gt;1,VAR(C4:R4),"0")</f>
        <v>4.9444444444444429</v>
      </c>
      <c r="Z4">
        <f t="shared" ref="Z4:Z13" si="11">A4</f>
        <v>12</v>
      </c>
    </row>
    <row r="5" spans="1:26">
      <c r="A5" s="168">
        <f>классы!B533</f>
        <v>13</v>
      </c>
      <c r="B5" s="168" t="str">
        <f>классы!C533</f>
        <v>Сазонов Антон Анатольевич</v>
      </c>
      <c r="C5" s="141" t="str">
        <f>IF(IFERROR(VLOOKUP(CONCATENATE($A5,C$2),Исходный!$A$3:$G$3000,7,FALSE),FALSE)=0,"-",IFERROR(VLOOKUP(CONCATENATE($A5,C$2),Исходный!$A$3:$G$3000,7,FALSE),"---"))</f>
        <v>---</v>
      </c>
      <c r="D5" s="141">
        <f>IF(IFERROR(VLOOKUP(CONCATENATE($A5,D$2),Исходный!$A$3:$G$3000,7,FALSE),FALSE)=0,"-",IFERROR(VLOOKUP(CONCATENATE($A5,D$2),Исходный!$A$3:$G$3000,7,FALSE),"---"))</f>
        <v>3</v>
      </c>
      <c r="E5" s="141" t="str">
        <f>IF(IFERROR(VLOOKUP(CONCATENATE($A5,E$2),Исходный!$A$3:$G$3000,7,FALSE),FALSE)=0,"-",IFERROR(VLOOKUP(CONCATENATE($A5,E$2),Исходный!$A$3:$G$3000,7,FALSE),"---"))</f>
        <v>---</v>
      </c>
      <c r="F5" s="141" t="str">
        <f>IF(IFERROR(VLOOKUP(CONCATENATE($A5,F$2),Исходный!$A$3:$G$3000,7,FALSE),FALSE)=0,"-",IFERROR(VLOOKUP(CONCATENATE($A5,F$2),Исходный!$A$3:$G$3000,7,FALSE),"---"))</f>
        <v>---</v>
      </c>
      <c r="G5" s="141">
        <f>IF(IFERROR(VLOOKUP(CONCATENATE($A5,G$2),Исходный!$A$3:$G$3000,7,FALSE),FALSE)=0,"-",IFERROR(VLOOKUP(CONCATENATE($A5,G$2),Исходный!$A$3:$G$3000,7,FALSE),"---"))</f>
        <v>9</v>
      </c>
      <c r="H5" s="141">
        <f>IF(IFERROR(VLOOKUP(CONCATENATE($A5,H$2),Исходный!$A$3:$G$3000,7,FALSE),FALSE)=0,"-",IFERROR(VLOOKUP(CONCATENATE($A5,H$2),Исходный!$A$3:$G$3000,7,FALSE),"---"))</f>
        <v>8</v>
      </c>
      <c r="I5" s="141">
        <f>IF(IFERROR(VLOOKUP(CONCATENATE($A5,I$2),Исходный!$A$3:$G$3000,7,FALSE),FALSE)=0,"-",IFERROR(VLOOKUP(CONCATENATE($A5,I$2),Исходный!$A$3:$G$3000,7,FALSE),"---"))</f>
        <v>2</v>
      </c>
      <c r="J5" s="141" t="str">
        <f>IF(IFERROR(VLOOKUP(CONCATENATE($A5,J$2),Исходный!$A$3:$G$3000,7,FALSE),FALSE)=0,"-",IFERROR(VLOOKUP(CONCATENATE($A5,J$2),Исходный!$A$3:$G$3000,7,FALSE),"---"))</f>
        <v>---</v>
      </c>
      <c r="K5" s="141" t="str">
        <f>IF(IFERROR(VLOOKUP(CONCATENATE($A5,K$2),Исходный!$A$3:$G$3000,7,FALSE),FALSE)=0,"-",IFERROR(VLOOKUP(CONCATENATE($A5,K$2),Исходный!$A$3:$G$3000,7,FALSE),"---"))</f>
        <v>---</v>
      </c>
      <c r="L5" s="141">
        <f>IF(IFERROR(VLOOKUP(CONCATENATE($A5,L$2),Исходный!$A$3:$G$3000,7,FALSE),FALSE)=0,"-",IFERROR(VLOOKUP(CONCATENATE($A5,L$2),Исходный!$A$3:$G$3000,7,FALSE),"---"))</f>
        <v>7</v>
      </c>
      <c r="M5" s="141">
        <f>IF(IFERROR(VLOOKUP(CONCATENATE($A5,M$2),Исходный!$A$3:$G$3000,7,FALSE),FALSE)=0,"-",IFERROR(VLOOKUP(CONCATENATE($A5,M$2),Исходный!$A$3:$G$3000,7,FALSE),"---"))</f>
        <v>6</v>
      </c>
      <c r="N5" s="141">
        <f>IF(IFERROR(VLOOKUP(CONCATENATE($A5,N$2),Исходный!$A$3:$G$3000,7,FALSE),FALSE)=0,"-",IFERROR(VLOOKUP(CONCATENATE($A5,N$2),Исходный!$A$3:$G$3000,7,FALSE),"---"))</f>
        <v>8</v>
      </c>
      <c r="O5" s="141">
        <f>IF(IFERROR(VLOOKUP(CONCATENATE($A5,O$2),Исходный!$A$3:$G$3000,7,FALSE),FALSE)=0,"-",IFERROR(VLOOKUP(CONCATENATE($A5,O$2),Исходный!$A$3:$G$3000,7,FALSE),"---"))</f>
        <v>4</v>
      </c>
      <c r="P5" s="141" t="str">
        <f>IF(IFERROR(VLOOKUP(CONCATENATE($A5,P$2),Исходный!$A$3:$G$3000,7,FALSE),FALSE)=0,"-",IFERROR(VLOOKUP(CONCATENATE($A5,P$2),Исходный!$A$3:$G$3000,7,FALSE),"---"))</f>
        <v>---</v>
      </c>
      <c r="Q5" s="141" t="str">
        <f>IF(IFERROR(VLOOKUP(CONCATENATE($A5,Q$2),Исходный!$A$3:$G$3000,7,FALSE),FALSE)=0,"-",IFERROR(VLOOKUP(CONCATENATE($A5,Q$2),Исходный!$A$3:$G$3000,7,FALSE),"---"))</f>
        <v>---</v>
      </c>
      <c r="R5" s="141" t="str">
        <f>IF(IFERROR(VLOOKUP(CONCATENATE($A5,R$2),Исходный!$A$3:$G$3000,7,FALSE),FALSE)=0,"-",IFERROR(VLOOKUP(CONCATENATE($A5,R$2),Исходный!$A$3:$G$3000,7,FALSE),"---"))</f>
        <v>---</v>
      </c>
      <c r="S5" s="62">
        <f t="shared" si="4"/>
        <v>8</v>
      </c>
      <c r="T5" s="184">
        <f t="shared" si="5"/>
        <v>2</v>
      </c>
      <c r="U5" s="184">
        <f t="shared" si="6"/>
        <v>9</v>
      </c>
      <c r="V5" s="142">
        <f t="shared" si="7"/>
        <v>5.875008000149311</v>
      </c>
      <c r="W5" s="146">
        <f t="shared" si="8"/>
        <v>6.000008000149311</v>
      </c>
      <c r="X5" s="62">
        <f t="shared" si="9"/>
        <v>9</v>
      </c>
      <c r="Y5" s="146">
        <f t="shared" si="10"/>
        <v>6.6964285714285712</v>
      </c>
      <c r="Z5">
        <f t="shared" si="11"/>
        <v>13</v>
      </c>
    </row>
    <row r="6" spans="1:26">
      <c r="A6" s="168">
        <f>классы!B534</f>
        <v>19</v>
      </c>
      <c r="B6" s="168" t="str">
        <f>классы!C534</f>
        <v>Костюхина Екатерина Евгеньевна</v>
      </c>
      <c r="C6" s="141" t="str">
        <f>IF(IFERROR(VLOOKUP(CONCATENATE($A6,C$2),Исходный!$A$3:$G$3000,7,FALSE),FALSE)=0,"-",IFERROR(VLOOKUP(CONCATENATE($A6,C$2),Исходный!$A$3:$G$3000,7,FALSE),"---"))</f>
        <v>---</v>
      </c>
      <c r="D6" s="141">
        <f>IF(IFERROR(VLOOKUP(CONCATENATE($A6,D$2),Исходный!$A$3:$G$3000,7,FALSE),FALSE)=0,"-",IFERROR(VLOOKUP(CONCATENATE($A6,D$2),Исходный!$A$3:$G$3000,7,FALSE),"---"))</f>
        <v>10</v>
      </c>
      <c r="E6" s="141" t="str">
        <f>IF(IFERROR(VLOOKUP(CONCATENATE($A6,E$2),Исходный!$A$3:$G$3000,7,FALSE),FALSE)=0,"-",IFERROR(VLOOKUP(CONCATENATE($A6,E$2),Исходный!$A$3:$G$3000,7,FALSE),"---"))</f>
        <v>---</v>
      </c>
      <c r="F6" s="141" t="str">
        <f>IF(IFERROR(VLOOKUP(CONCATENATE($A6,F$2),Исходный!$A$3:$G$3000,7,FALSE),FALSE)=0,"-",IFERROR(VLOOKUP(CONCATENATE($A6,F$2),Исходный!$A$3:$G$3000,7,FALSE),"---"))</f>
        <v>---</v>
      </c>
      <c r="G6" s="141">
        <f>IF(IFERROR(VLOOKUP(CONCATENATE($A6,G$2),Исходный!$A$3:$G$3000,7,FALSE),FALSE)=0,"-",IFERROR(VLOOKUP(CONCATENATE($A6,G$2),Исходный!$A$3:$G$3000,7,FALSE),"---"))</f>
        <v>8</v>
      </c>
      <c r="H6" s="141">
        <f>IF(IFERROR(VLOOKUP(CONCATENATE($A6,H$2),Исходный!$A$3:$G$3000,7,FALSE),FALSE)=0,"-",IFERROR(VLOOKUP(CONCATENATE($A6,H$2),Исходный!$A$3:$G$3000,7,FALSE),"---"))</f>
        <v>9</v>
      </c>
      <c r="I6" s="141">
        <f>IF(IFERROR(VLOOKUP(CONCATENATE($A6,I$2),Исходный!$A$3:$G$3000,7,FALSE),FALSE)=0,"-",IFERROR(VLOOKUP(CONCATENATE($A6,I$2),Исходный!$A$3:$G$3000,7,FALSE),"---"))</f>
        <v>3</v>
      </c>
      <c r="J6" s="141" t="str">
        <f>IF(IFERROR(VLOOKUP(CONCATENATE($A6,J$2),Исходный!$A$3:$G$3000,7,FALSE),FALSE)=0,"-",IFERROR(VLOOKUP(CONCATENATE($A6,J$2),Исходный!$A$3:$G$3000,7,FALSE),"---"))</f>
        <v>---</v>
      </c>
      <c r="K6" s="141" t="str">
        <f>IF(IFERROR(VLOOKUP(CONCATENATE($A6,K$2),Исходный!$A$3:$G$3000,7,FALSE),FALSE)=0,"-",IFERROR(VLOOKUP(CONCATENATE($A6,K$2),Исходный!$A$3:$G$3000,7,FALSE),"---"))</f>
        <v>---</v>
      </c>
      <c r="L6" s="141">
        <f>IF(IFERROR(VLOOKUP(CONCATENATE($A6,L$2),Исходный!$A$3:$G$3000,7,FALSE),FALSE)=0,"-",IFERROR(VLOOKUP(CONCATENATE($A6,L$2),Исходный!$A$3:$G$3000,7,FALSE),"---"))</f>
        <v>6</v>
      </c>
      <c r="M6" s="141">
        <f>IF(IFERROR(VLOOKUP(CONCATENATE($A6,M$2),Исходный!$A$3:$G$3000,7,FALSE),FALSE)=0,"-",IFERROR(VLOOKUP(CONCATENATE($A6,M$2),Исходный!$A$3:$G$3000,7,FALSE),"---"))</f>
        <v>9</v>
      </c>
      <c r="N6" s="141">
        <f>IF(IFERROR(VLOOKUP(CONCATENATE($A6,N$2),Исходный!$A$3:$G$3000,7,FALSE),FALSE)=0,"-",IFERROR(VLOOKUP(CONCATENATE($A6,N$2),Исходный!$A$3:$G$3000,7,FALSE),"---"))</f>
        <v>8</v>
      </c>
      <c r="O6" s="141">
        <f>IF(IFERROR(VLOOKUP(CONCATENATE($A6,O$2),Исходный!$A$3:$G$3000,7,FALSE),FALSE)=0,"-",IFERROR(VLOOKUP(CONCATENATE($A6,O$2),Исходный!$A$3:$G$3000,7,FALSE),"---"))</f>
        <v>11</v>
      </c>
      <c r="P6" s="141">
        <f>IF(IFERROR(VLOOKUP(CONCATENATE($A6,P$2),Исходный!$A$3:$G$3000,7,FALSE),FALSE)=0,"-",IFERROR(VLOOKUP(CONCATENATE($A6,P$2),Исходный!$A$3:$G$3000,7,FALSE),"---"))</f>
        <v>9</v>
      </c>
      <c r="Q6" s="141" t="str">
        <f>IF(IFERROR(VLOOKUP(CONCATENATE($A6,Q$2),Исходный!$A$3:$G$3000,7,FALSE),FALSE)=0,"-",IFERROR(VLOOKUP(CONCATENATE($A6,Q$2),Исходный!$A$3:$G$3000,7,FALSE),"---"))</f>
        <v>---</v>
      </c>
      <c r="R6" s="141" t="str">
        <f>IF(IFERROR(VLOOKUP(CONCATENATE($A6,R$2),Исходный!$A$3:$G$3000,7,FALSE),FALSE)=0,"-",IFERROR(VLOOKUP(CONCATENATE($A6,R$2),Исходный!$A$3:$G$3000,7,FALSE),"---"))</f>
        <v>---</v>
      </c>
      <c r="S6" s="62">
        <f t="shared" si="4"/>
        <v>9</v>
      </c>
      <c r="T6" s="184">
        <f t="shared" si="5"/>
        <v>3</v>
      </c>
      <c r="U6" s="184">
        <f t="shared" si="6"/>
        <v>11</v>
      </c>
      <c r="V6" s="142">
        <f t="shared" si="7"/>
        <v>8.1111201112892974</v>
      </c>
      <c r="W6" s="146">
        <f t="shared" si="8"/>
        <v>8.4285804287496155</v>
      </c>
      <c r="X6" s="62">
        <f t="shared" si="9"/>
        <v>4</v>
      </c>
      <c r="Y6" s="146">
        <f t="shared" si="10"/>
        <v>5.6111111111111143</v>
      </c>
      <c r="Z6">
        <f t="shared" si="11"/>
        <v>19</v>
      </c>
    </row>
    <row r="7" spans="1:26">
      <c r="A7" s="168">
        <f>классы!B535</f>
        <v>20</v>
      </c>
      <c r="B7" s="168" t="str">
        <f>классы!C535</f>
        <v>Костюхина Екатерина Евгеньевна</v>
      </c>
      <c r="C7" s="141" t="str">
        <f>IF(IFERROR(VLOOKUP(CONCATENATE($A7,C$2),Исходный!$A$3:$G$3000,7,FALSE),FALSE)=0,"-",IFERROR(VLOOKUP(CONCATENATE($A7,C$2),Исходный!$A$3:$G$3000,7,FALSE),"---"))</f>
        <v>---</v>
      </c>
      <c r="D7" s="141">
        <f>IF(IFERROR(VLOOKUP(CONCATENATE($A7,D$2),Исходный!$A$3:$G$3000,7,FALSE),FALSE)=0,"-",IFERROR(VLOOKUP(CONCATENATE($A7,D$2),Исходный!$A$3:$G$3000,7,FALSE),"---"))</f>
        <v>8</v>
      </c>
      <c r="E7" s="141" t="str">
        <f>IF(IFERROR(VLOOKUP(CONCATENATE($A7,E$2),Исходный!$A$3:$G$3000,7,FALSE),FALSE)=0,"-",IFERROR(VLOOKUP(CONCATENATE($A7,E$2),Исходный!$A$3:$G$3000,7,FALSE),"---"))</f>
        <v>---</v>
      </c>
      <c r="F7" s="141" t="str">
        <f>IF(IFERROR(VLOOKUP(CONCATENATE($A7,F$2),Исходный!$A$3:$G$3000,7,FALSE),FALSE)=0,"-",IFERROR(VLOOKUP(CONCATENATE($A7,F$2),Исходный!$A$3:$G$3000,7,FALSE),"---"))</f>
        <v>---</v>
      </c>
      <c r="G7" s="141">
        <f>IF(IFERROR(VLOOKUP(CONCATENATE($A7,G$2),Исходный!$A$3:$G$3000,7,FALSE),FALSE)=0,"-",IFERROR(VLOOKUP(CONCATENATE($A7,G$2),Исходный!$A$3:$G$3000,7,FALSE),"---"))</f>
        <v>7</v>
      </c>
      <c r="H7" s="141">
        <f>IF(IFERROR(VLOOKUP(CONCATENATE($A7,H$2),Исходный!$A$3:$G$3000,7,FALSE),FALSE)=0,"-",IFERROR(VLOOKUP(CONCATENATE($A7,H$2),Исходный!$A$3:$G$3000,7,FALSE),"---"))</f>
        <v>9</v>
      </c>
      <c r="I7" s="141">
        <f>IF(IFERROR(VLOOKUP(CONCATENATE($A7,I$2),Исходный!$A$3:$G$3000,7,FALSE),FALSE)=0,"-",IFERROR(VLOOKUP(CONCATENATE($A7,I$2),Исходный!$A$3:$G$3000,7,FALSE),"---"))</f>
        <v>3</v>
      </c>
      <c r="J7" s="141" t="str">
        <f>IF(IFERROR(VLOOKUP(CONCATENATE($A7,J$2),Исходный!$A$3:$G$3000,7,FALSE),FALSE)=0,"-",IFERROR(VLOOKUP(CONCATENATE($A7,J$2),Исходный!$A$3:$G$3000,7,FALSE),"---"))</f>
        <v>---</v>
      </c>
      <c r="K7" s="141" t="str">
        <f>IF(IFERROR(VLOOKUP(CONCATENATE($A7,K$2),Исходный!$A$3:$G$3000,7,FALSE),FALSE)=0,"-",IFERROR(VLOOKUP(CONCATENATE($A7,K$2),Исходный!$A$3:$G$3000,7,FALSE),"---"))</f>
        <v>---</v>
      </c>
      <c r="L7" s="141">
        <f>IF(IFERROR(VLOOKUP(CONCATENATE($A7,L$2),Исходный!$A$3:$G$3000,7,FALSE),FALSE)=0,"-",IFERROR(VLOOKUP(CONCATENATE($A7,L$2),Исходный!$A$3:$G$3000,7,FALSE),"---"))</f>
        <v>6</v>
      </c>
      <c r="M7" s="141">
        <f>IF(IFERROR(VLOOKUP(CONCATENATE($A7,M$2),Исходный!$A$3:$G$3000,7,FALSE),FALSE)=0,"-",IFERROR(VLOOKUP(CONCATENATE($A7,M$2),Исходный!$A$3:$G$3000,7,FALSE),"---"))</f>
        <v>8</v>
      </c>
      <c r="N7" s="141" t="str">
        <f>IF(IFERROR(VLOOKUP(CONCATENATE($A7,N$2),Исходный!$A$3:$G$3000,7,FALSE),FALSE)=0,"-",IFERROR(VLOOKUP(CONCATENATE($A7,N$2),Исходный!$A$3:$G$3000,7,FALSE),"---"))</f>
        <v>---</v>
      </c>
      <c r="O7" s="141">
        <f>IF(IFERROR(VLOOKUP(CONCATENATE($A7,O$2),Исходный!$A$3:$G$3000,7,FALSE),FALSE)=0,"-",IFERROR(VLOOKUP(CONCATENATE($A7,O$2),Исходный!$A$3:$G$3000,7,FALSE),"---"))</f>
        <v>11</v>
      </c>
      <c r="P7" s="141">
        <f>IF(IFERROR(VLOOKUP(CONCATENATE($A7,P$2),Исходный!$A$3:$G$3000,7,FALSE),FALSE)=0,"-",IFERROR(VLOOKUP(CONCATENATE($A7,P$2),Исходный!$A$3:$G$3000,7,FALSE),"---"))</f>
        <v>9</v>
      </c>
      <c r="Q7" s="141" t="str">
        <f>IF(IFERROR(VLOOKUP(CONCATENATE($A7,Q$2),Исходный!$A$3:$G$3000,7,FALSE),FALSE)=0,"-",IFERROR(VLOOKUP(CONCATENATE($A7,Q$2),Исходный!$A$3:$G$3000,7,FALSE),"---"))</f>
        <v>---</v>
      </c>
      <c r="R7" s="141" t="str">
        <f>IF(IFERROR(VLOOKUP(CONCATENATE($A7,R$2),Исходный!$A$3:$G$3000,7,FALSE),FALSE)=0,"-",IFERROR(VLOOKUP(CONCATENATE($A7,R$2),Исходный!$A$3:$G$3000,7,FALSE),"---"))</f>
        <v>---</v>
      </c>
      <c r="S7" s="62">
        <f t="shared" si="4"/>
        <v>8</v>
      </c>
      <c r="T7" s="184">
        <f t="shared" si="5"/>
        <v>3</v>
      </c>
      <c r="U7" s="184">
        <f t="shared" si="6"/>
        <v>11</v>
      </c>
      <c r="V7" s="142">
        <f t="shared" si="7"/>
        <v>7.6250080001755176</v>
      </c>
      <c r="W7" s="146">
        <f t="shared" si="8"/>
        <v>7.8333413335088506</v>
      </c>
      <c r="X7" s="62">
        <f t="shared" si="9"/>
        <v>5</v>
      </c>
      <c r="Y7" s="146">
        <f t="shared" si="10"/>
        <v>5.6964285714285712</v>
      </c>
      <c r="Z7">
        <f t="shared" si="11"/>
        <v>20</v>
      </c>
    </row>
    <row r="8" spans="1:26">
      <c r="A8" s="168">
        <f>классы!B536</f>
        <v>27</v>
      </c>
      <c r="B8" s="168" t="str">
        <f>классы!C536</f>
        <v>Травина Светлана</v>
      </c>
      <c r="C8" s="141" t="str">
        <f>IF(IFERROR(VLOOKUP(CONCATENATE($A8,C$2),Исходный!$A$3:$G$3000,7,FALSE),FALSE)=0,"-",IFERROR(VLOOKUP(CONCATENATE($A8,C$2),Исходный!$A$3:$G$3000,7,FALSE),"---"))</f>
        <v>---</v>
      </c>
      <c r="D8" s="141">
        <f>IF(IFERROR(VLOOKUP(CONCATENATE($A8,D$2),Исходный!$A$3:$G$3000,7,FALSE),FALSE)=0,"-",IFERROR(VLOOKUP(CONCATENATE($A8,D$2),Исходный!$A$3:$G$3000,7,FALSE),"---"))</f>
        <v>11</v>
      </c>
      <c r="E8" s="141" t="str">
        <f>IF(IFERROR(VLOOKUP(CONCATENATE($A8,E$2),Исходный!$A$3:$G$3000,7,FALSE),FALSE)=0,"-",IFERROR(VLOOKUP(CONCATENATE($A8,E$2),Исходный!$A$3:$G$3000,7,FALSE),"---"))</f>
        <v>---</v>
      </c>
      <c r="F8" s="141" t="str">
        <f>IF(IFERROR(VLOOKUP(CONCATENATE($A8,F$2),Исходный!$A$3:$G$3000,7,FALSE),FALSE)=0,"-",IFERROR(VLOOKUP(CONCATENATE($A8,F$2),Исходный!$A$3:$G$3000,7,FALSE),"---"))</f>
        <v>---</v>
      </c>
      <c r="G8" s="141">
        <f>IF(IFERROR(VLOOKUP(CONCATENATE($A8,G$2),Исходный!$A$3:$G$3000,7,FALSE),FALSE)=0,"-",IFERROR(VLOOKUP(CONCATENATE($A8,G$2),Исходный!$A$3:$G$3000,7,FALSE),"---"))</f>
        <v>8</v>
      </c>
      <c r="H8" s="141">
        <f>IF(IFERROR(VLOOKUP(CONCATENATE($A8,H$2),Исходный!$A$3:$G$3000,7,FALSE),FALSE)=0,"-",IFERROR(VLOOKUP(CONCATENATE($A8,H$2),Исходный!$A$3:$G$3000,7,FALSE),"---"))</f>
        <v>7</v>
      </c>
      <c r="I8" s="141">
        <f>IF(IFERROR(VLOOKUP(CONCATENATE($A8,I$2),Исходный!$A$3:$G$3000,7,FALSE),FALSE)=0,"-",IFERROR(VLOOKUP(CONCATENATE($A8,I$2),Исходный!$A$3:$G$3000,7,FALSE),"---"))</f>
        <v>2</v>
      </c>
      <c r="J8" s="141" t="str">
        <f>IF(IFERROR(VLOOKUP(CONCATENATE($A8,J$2),Исходный!$A$3:$G$3000,7,FALSE),FALSE)=0,"-",IFERROR(VLOOKUP(CONCATENATE($A8,J$2),Исходный!$A$3:$G$3000,7,FALSE),"---"))</f>
        <v>---</v>
      </c>
      <c r="K8" s="141" t="str">
        <f>IF(IFERROR(VLOOKUP(CONCATENATE($A8,K$2),Исходный!$A$3:$G$3000,7,FALSE),FALSE)=0,"-",IFERROR(VLOOKUP(CONCATENATE($A8,K$2),Исходный!$A$3:$G$3000,7,FALSE),"---"))</f>
        <v>---</v>
      </c>
      <c r="L8" s="141" t="str">
        <f>IF(IFERROR(VLOOKUP(CONCATENATE($A8,L$2),Исходный!$A$3:$G$3000,7,FALSE),FALSE)=0,"-",IFERROR(VLOOKUP(CONCATENATE($A8,L$2),Исходный!$A$3:$G$3000,7,FALSE),"---"))</f>
        <v>---</v>
      </c>
      <c r="M8" s="141">
        <f>IF(IFERROR(VLOOKUP(CONCATENATE($A8,M$2),Исходный!$A$3:$G$3000,7,FALSE),FALSE)=0,"-",IFERROR(VLOOKUP(CONCATENATE($A8,M$2),Исходный!$A$3:$G$3000,7,FALSE),"---"))</f>
        <v>8</v>
      </c>
      <c r="N8" s="141" t="str">
        <f>IF(IFERROR(VLOOKUP(CONCATENATE($A8,N$2),Исходный!$A$3:$G$3000,7,FALSE),FALSE)=0,"-",IFERROR(VLOOKUP(CONCATENATE($A8,N$2),Исходный!$A$3:$G$3000,7,FALSE),"---"))</f>
        <v>---</v>
      </c>
      <c r="O8" s="141">
        <f>IF(IFERROR(VLOOKUP(CONCATENATE($A8,O$2),Исходный!$A$3:$G$3000,7,FALSE),FALSE)=0,"-",IFERROR(VLOOKUP(CONCATENATE($A8,O$2),Исходный!$A$3:$G$3000,7,FALSE),"---"))</f>
        <v>6</v>
      </c>
      <c r="P8" s="141">
        <f>IF(IFERROR(VLOOKUP(CONCATENATE($A8,P$2),Исходный!$A$3:$G$3000,7,FALSE),FALSE)=0,"-",IFERROR(VLOOKUP(CONCATENATE($A8,P$2),Исходный!$A$3:$G$3000,7,FALSE),"---"))</f>
        <v>7</v>
      </c>
      <c r="Q8" s="141" t="str">
        <f>IF(IFERROR(VLOOKUP(CONCATENATE($A8,Q$2),Исходный!$A$3:$G$3000,7,FALSE),FALSE)=0,"-",IFERROR(VLOOKUP(CONCATENATE($A8,Q$2),Исходный!$A$3:$G$3000,7,FALSE),"---"))</f>
        <v>---</v>
      </c>
      <c r="R8" s="141" t="str">
        <f>IF(IFERROR(VLOOKUP(CONCATENATE($A8,R$2),Исходный!$A$3:$G$3000,7,FALSE),FALSE)=0,"-",IFERROR(VLOOKUP(CONCATENATE($A8,R$2),Исходный!$A$3:$G$3000,7,FALSE),"---"))</f>
        <v>---</v>
      </c>
      <c r="S8" s="62">
        <f t="shared" si="4"/>
        <v>7</v>
      </c>
      <c r="T8" s="184">
        <f t="shared" si="5"/>
        <v>2</v>
      </c>
      <c r="U8" s="184">
        <f t="shared" si="6"/>
        <v>11</v>
      </c>
      <c r="V8" s="142">
        <f t="shared" si="7"/>
        <v>7.0000070001363452</v>
      </c>
      <c r="W8" s="146">
        <f t="shared" si="8"/>
        <v>7.2000070001363454</v>
      </c>
      <c r="X8" s="62">
        <f t="shared" si="9"/>
        <v>7</v>
      </c>
      <c r="Y8" s="146">
        <f t="shared" si="10"/>
        <v>7.333333333333333</v>
      </c>
      <c r="Z8">
        <f t="shared" si="11"/>
        <v>27</v>
      </c>
    </row>
    <row r="9" spans="1:26">
      <c r="A9" s="168">
        <f>классы!B537</f>
        <v>35</v>
      </c>
      <c r="B9" s="168" t="str">
        <f>классы!C537</f>
        <v>Никульникова Татьяна</v>
      </c>
      <c r="C9" s="141" t="str">
        <f>IF(IFERROR(VLOOKUP(CONCATENATE($A9,C$2),Исходный!$A$3:$G$3000,7,FALSE),FALSE)=0,"-",IFERROR(VLOOKUP(CONCATENATE($A9,C$2),Исходный!$A$3:$G$3000,7,FALSE),"---"))</f>
        <v>---</v>
      </c>
      <c r="D9" s="141">
        <f>IF(IFERROR(VLOOKUP(CONCATENATE($A9,D$2),Исходный!$A$3:$G$3000,7,FALSE),FALSE)=0,"-",IFERROR(VLOOKUP(CONCATENATE($A9,D$2),Исходный!$A$3:$G$3000,7,FALSE),"---"))</f>
        <v>12</v>
      </c>
      <c r="E9" s="141" t="str">
        <f>IF(IFERROR(VLOOKUP(CONCATENATE($A9,E$2),Исходный!$A$3:$G$3000,7,FALSE),FALSE)=0,"-",IFERROR(VLOOKUP(CONCATENATE($A9,E$2),Исходный!$A$3:$G$3000,7,FALSE),"---"))</f>
        <v>---</v>
      </c>
      <c r="F9" s="141" t="str">
        <f>IF(IFERROR(VLOOKUP(CONCATENATE($A9,F$2),Исходный!$A$3:$G$3000,7,FALSE),FALSE)=0,"-",IFERROR(VLOOKUP(CONCATENATE($A9,F$2),Исходный!$A$3:$G$3000,7,FALSE),"---"))</f>
        <v>---</v>
      </c>
      <c r="G9" s="141">
        <f>IF(IFERROR(VLOOKUP(CONCATENATE($A9,G$2),Исходный!$A$3:$G$3000,7,FALSE),FALSE)=0,"-",IFERROR(VLOOKUP(CONCATENATE($A9,G$2),Исходный!$A$3:$G$3000,7,FALSE),"---"))</f>
        <v>9</v>
      </c>
      <c r="H9" s="141">
        <f>IF(IFERROR(VLOOKUP(CONCATENATE($A9,H$2),Исходный!$A$3:$G$3000,7,FALSE),FALSE)=0,"-",IFERROR(VLOOKUP(CONCATENATE($A9,H$2),Исходный!$A$3:$G$3000,7,FALSE),"---"))</f>
        <v>11</v>
      </c>
      <c r="I9" s="141">
        <f>IF(IFERROR(VLOOKUP(CONCATENATE($A9,I$2),Исходный!$A$3:$G$3000,7,FALSE),FALSE)=0,"-",IFERROR(VLOOKUP(CONCATENATE($A9,I$2),Исходный!$A$3:$G$3000,7,FALSE),"---"))</f>
        <v>10</v>
      </c>
      <c r="J9" s="141" t="str">
        <f>IF(IFERROR(VLOOKUP(CONCATENATE($A9,J$2),Исходный!$A$3:$G$3000,7,FALSE),FALSE)=0,"-",IFERROR(VLOOKUP(CONCATENATE($A9,J$2),Исходный!$A$3:$G$3000,7,FALSE),"---"))</f>
        <v>---</v>
      </c>
      <c r="K9" s="141" t="str">
        <f>IF(IFERROR(VLOOKUP(CONCATENATE($A9,K$2),Исходный!$A$3:$G$3000,7,FALSE),FALSE)=0,"-",IFERROR(VLOOKUP(CONCATENATE($A9,K$2),Исходный!$A$3:$G$3000,7,FALSE),"---"))</f>
        <v>---</v>
      </c>
      <c r="L9" s="141">
        <f>IF(IFERROR(VLOOKUP(CONCATENATE($A9,L$2),Исходный!$A$3:$G$3000,7,FALSE),FALSE)=0,"-",IFERROR(VLOOKUP(CONCATENATE($A9,L$2),Исходный!$A$3:$G$3000,7,FALSE),"---"))</f>
        <v>8</v>
      </c>
      <c r="M9" s="141">
        <f>IF(IFERROR(VLOOKUP(CONCATENATE($A9,M$2),Исходный!$A$3:$G$3000,7,FALSE),FALSE)=0,"-",IFERROR(VLOOKUP(CONCATENATE($A9,M$2),Исходный!$A$3:$G$3000,7,FALSE),"---"))</f>
        <v>9</v>
      </c>
      <c r="N9" s="141">
        <f>IF(IFERROR(VLOOKUP(CONCATENATE($A9,N$2),Исходный!$A$3:$G$3000,7,FALSE),FALSE)=0,"-",IFERROR(VLOOKUP(CONCATENATE($A9,N$2),Исходный!$A$3:$G$3000,7,FALSE),"---"))</f>
        <v>12</v>
      </c>
      <c r="O9" s="141">
        <f>IF(IFERROR(VLOOKUP(CONCATENATE($A9,O$2),Исходный!$A$3:$G$3000,7,FALSE),FALSE)=0,"-",IFERROR(VLOOKUP(CONCATENATE($A9,O$2),Исходный!$A$3:$G$3000,7,FALSE),"---"))</f>
        <v>6</v>
      </c>
      <c r="P9" s="141">
        <f>IF(IFERROR(VLOOKUP(CONCATENATE($A9,P$2),Исходный!$A$3:$G$3000,7,FALSE),FALSE)=0,"-",IFERROR(VLOOKUP(CONCATENATE($A9,P$2),Исходный!$A$3:$G$3000,7,FALSE),"---"))</f>
        <v>9</v>
      </c>
      <c r="Q9" s="141" t="str">
        <f>IF(IFERROR(VLOOKUP(CONCATENATE($A9,Q$2),Исходный!$A$3:$G$3000,7,FALSE),FALSE)=0,"-",IFERROR(VLOOKUP(CONCATENATE($A9,Q$2),Исходный!$A$3:$G$3000,7,FALSE),"---"))</f>
        <v>---</v>
      </c>
      <c r="R9" s="141" t="str">
        <f>IF(IFERROR(VLOOKUP(CONCATENATE($A9,R$2),Исходный!$A$3:$G$3000,7,FALSE),FALSE)=0,"-",IFERROR(VLOOKUP(CONCATENATE($A9,R$2),Исходный!$A$3:$G$3000,7,FALSE),"---"))</f>
        <v>---</v>
      </c>
      <c r="S9" s="62">
        <f t="shared" si="4"/>
        <v>9</v>
      </c>
      <c r="T9" s="184">
        <f t="shared" si="5"/>
        <v>6</v>
      </c>
      <c r="U9" s="184">
        <f t="shared" si="6"/>
        <v>12</v>
      </c>
      <c r="V9" s="142">
        <f t="shared" si="7"/>
        <v>9.555564555820192</v>
      </c>
      <c r="W9" s="146">
        <f t="shared" si="8"/>
        <v>9.7142947145503502</v>
      </c>
      <c r="X9" s="62">
        <f t="shared" si="9"/>
        <v>2</v>
      </c>
      <c r="Y9" s="146">
        <f t="shared" si="10"/>
        <v>3.7777777777777715</v>
      </c>
      <c r="Z9">
        <f t="shared" si="11"/>
        <v>35</v>
      </c>
    </row>
    <row r="10" spans="1:26">
      <c r="A10" s="168">
        <f>классы!B538</f>
        <v>43</v>
      </c>
      <c r="B10" s="168" t="str">
        <f>классы!C538</f>
        <v>Голованова Кcения Александровна (участник похода)</v>
      </c>
      <c r="C10" s="141" t="str">
        <f>IF(IFERROR(VLOOKUP(CONCATENATE($A10,C$2),Исходный!$A$3:$G$3000,7,FALSE),FALSE)=0,"-",IFERROR(VLOOKUP(CONCATENATE($A10,C$2),Исходный!$A$3:$G$3000,7,FALSE),"---"))</f>
        <v>---</v>
      </c>
      <c r="D10" s="141">
        <f>IF(IFERROR(VLOOKUP(CONCATENATE($A10,D$2),Исходный!$A$3:$G$3000,7,FALSE),FALSE)=0,"-",IFERROR(VLOOKUP(CONCATENATE($A10,D$2),Исходный!$A$3:$G$3000,7,FALSE),"---"))</f>
        <v>4</v>
      </c>
      <c r="E10" s="141" t="str">
        <f>IF(IFERROR(VLOOKUP(CONCATENATE($A10,E$2),Исходный!$A$3:$G$3000,7,FALSE),FALSE)=0,"-",IFERROR(VLOOKUP(CONCATENATE($A10,E$2),Исходный!$A$3:$G$3000,7,FALSE),"---"))</f>
        <v>---</v>
      </c>
      <c r="F10" s="141" t="str">
        <f>IF(IFERROR(VLOOKUP(CONCATENATE($A10,F$2),Исходный!$A$3:$G$3000,7,FALSE),FALSE)=0,"-",IFERROR(VLOOKUP(CONCATENATE($A10,F$2),Исходный!$A$3:$G$3000,7,FALSE),"---"))</f>
        <v>---</v>
      </c>
      <c r="G10" s="141">
        <f>IF(IFERROR(VLOOKUP(CONCATENATE($A10,G$2),Исходный!$A$3:$G$3000,7,FALSE),FALSE)=0,"-",IFERROR(VLOOKUP(CONCATENATE($A10,G$2),Исходный!$A$3:$G$3000,7,FALSE),"---"))</f>
        <v>6</v>
      </c>
      <c r="H10" s="141">
        <f>IF(IFERROR(VLOOKUP(CONCATENATE($A10,H$2),Исходный!$A$3:$G$3000,7,FALSE),FALSE)=0,"-",IFERROR(VLOOKUP(CONCATENATE($A10,H$2),Исходный!$A$3:$G$3000,7,FALSE),"---"))</f>
        <v>6</v>
      </c>
      <c r="I10" s="141">
        <f>IF(IFERROR(VLOOKUP(CONCATENATE($A10,I$2),Исходный!$A$3:$G$3000,7,FALSE),FALSE)=0,"-",IFERROR(VLOOKUP(CONCATENATE($A10,I$2),Исходный!$A$3:$G$3000,7,FALSE),"---"))</f>
        <v>2</v>
      </c>
      <c r="J10" s="141" t="str">
        <f>IF(IFERROR(VLOOKUP(CONCATENATE($A10,J$2),Исходный!$A$3:$G$3000,7,FALSE),FALSE)=0,"-",IFERROR(VLOOKUP(CONCATENATE($A10,J$2),Исходный!$A$3:$G$3000,7,FALSE),"---"))</f>
        <v>---</v>
      </c>
      <c r="K10" s="141" t="str">
        <f>IF(IFERROR(VLOOKUP(CONCATENATE($A10,K$2),Исходный!$A$3:$G$3000,7,FALSE),FALSE)=0,"-",IFERROR(VLOOKUP(CONCATENATE($A10,K$2),Исходный!$A$3:$G$3000,7,FALSE),"---"))</f>
        <v>---</v>
      </c>
      <c r="L10" s="141">
        <f>IF(IFERROR(VLOOKUP(CONCATENATE($A10,L$2),Исходный!$A$3:$G$3000,7,FALSE),FALSE)=0,"-",IFERROR(VLOOKUP(CONCATENATE($A10,L$2),Исходный!$A$3:$G$3000,7,FALSE),"---"))</f>
        <v>7</v>
      </c>
      <c r="M10" s="141">
        <f>IF(IFERROR(VLOOKUP(CONCATENATE($A10,M$2),Исходный!$A$3:$G$3000,7,FALSE),FALSE)=0,"-",IFERROR(VLOOKUP(CONCATENATE($A10,M$2),Исходный!$A$3:$G$3000,7,FALSE),"---"))</f>
        <v>9</v>
      </c>
      <c r="N10" s="141">
        <f>IF(IFERROR(VLOOKUP(CONCATENATE($A10,N$2),Исходный!$A$3:$G$3000,7,FALSE),FALSE)=0,"-",IFERROR(VLOOKUP(CONCATENATE($A10,N$2),Исходный!$A$3:$G$3000,7,FALSE),"---"))</f>
        <v>5</v>
      </c>
      <c r="O10" s="141">
        <f>IF(IFERROR(VLOOKUP(CONCATENATE($A10,O$2),Исходный!$A$3:$G$3000,7,FALSE),FALSE)=0,"-",IFERROR(VLOOKUP(CONCATENATE($A10,O$2),Исходный!$A$3:$G$3000,7,FALSE),"---"))</f>
        <v>5</v>
      </c>
      <c r="P10" s="141">
        <f>IF(IFERROR(VLOOKUP(CONCATENATE($A10,P$2),Исходный!$A$3:$G$3000,7,FALSE),FALSE)=0,"-",IFERROR(VLOOKUP(CONCATENATE($A10,P$2),Исходный!$A$3:$G$3000,7,FALSE),"---"))</f>
        <v>8</v>
      </c>
      <c r="Q10" s="141" t="str">
        <f>IF(IFERROR(VLOOKUP(CONCATENATE($A10,Q$2),Исходный!$A$3:$G$3000,7,FALSE),FALSE)=0,"-",IFERROR(VLOOKUP(CONCATENATE($A10,Q$2),Исходный!$A$3:$G$3000,7,FALSE),"---"))</f>
        <v>---</v>
      </c>
      <c r="R10" s="141" t="str">
        <f>IF(IFERROR(VLOOKUP(CONCATENATE($A10,R$2),Исходный!$A$3:$G$3000,7,FALSE),FALSE)=0,"-",IFERROR(VLOOKUP(CONCATENATE($A10,R$2),Исходный!$A$3:$G$3000,7,FALSE),"---"))</f>
        <v>---</v>
      </c>
      <c r="S10" s="62">
        <f t="shared" si="4"/>
        <v>9</v>
      </c>
      <c r="T10" s="184">
        <f t="shared" si="5"/>
        <v>2</v>
      </c>
      <c r="U10" s="184">
        <f t="shared" si="6"/>
        <v>9</v>
      </c>
      <c r="V10" s="142">
        <f t="shared" si="7"/>
        <v>5.777786778002727</v>
      </c>
      <c r="W10" s="146">
        <f t="shared" si="8"/>
        <v>5.8571518573678061</v>
      </c>
      <c r="X10" s="62">
        <f t="shared" si="9"/>
        <v>10</v>
      </c>
      <c r="Y10" s="146">
        <f t="shared" si="10"/>
        <v>4.4444444444444429</v>
      </c>
      <c r="Z10">
        <f t="shared" si="11"/>
        <v>43</v>
      </c>
    </row>
    <row r="11" spans="1:26">
      <c r="A11" s="168">
        <f>классы!B539</f>
        <v>47</v>
      </c>
      <c r="B11" s="168" t="str">
        <f>классы!C539</f>
        <v>Иванов Никита Станиславович</v>
      </c>
      <c r="C11" s="141" t="str">
        <f>IF(IFERROR(VLOOKUP(CONCATENATE($A11,C$2),Исходный!$A$3:$G$3000,7,FALSE),FALSE)=0,"-",IFERROR(VLOOKUP(CONCATENATE($A11,C$2),Исходный!$A$3:$G$3000,7,FALSE),"---"))</f>
        <v>---</v>
      </c>
      <c r="D11" s="141">
        <f>IF(IFERROR(VLOOKUP(CONCATENATE($A11,D$2),Исходный!$A$3:$G$3000,7,FALSE),FALSE)=0,"-",IFERROR(VLOOKUP(CONCATENATE($A11,D$2),Исходный!$A$3:$G$3000,7,FALSE),"---"))</f>
        <v>4</v>
      </c>
      <c r="E11" s="141" t="str">
        <f>IF(IFERROR(VLOOKUP(CONCATENATE($A11,E$2),Исходный!$A$3:$G$3000,7,FALSE),FALSE)=0,"-",IFERROR(VLOOKUP(CONCATENATE($A11,E$2),Исходный!$A$3:$G$3000,7,FALSE),"---"))</f>
        <v>---</v>
      </c>
      <c r="F11" s="141" t="str">
        <f>IF(IFERROR(VLOOKUP(CONCATENATE($A11,F$2),Исходный!$A$3:$G$3000,7,FALSE),FALSE)=0,"-",IFERROR(VLOOKUP(CONCATENATE($A11,F$2),Исходный!$A$3:$G$3000,7,FALSE),"---"))</f>
        <v>---</v>
      </c>
      <c r="G11" s="141">
        <f>IF(IFERROR(VLOOKUP(CONCATENATE($A11,G$2),Исходный!$A$3:$G$3000,7,FALSE),FALSE)=0,"-",IFERROR(VLOOKUP(CONCATENATE($A11,G$2),Исходный!$A$3:$G$3000,7,FALSE),"---"))</f>
        <v>5</v>
      </c>
      <c r="H11" s="141">
        <f>IF(IFERROR(VLOOKUP(CONCATENATE($A11,H$2),Исходный!$A$3:$G$3000,7,FALSE),FALSE)=0,"-",IFERROR(VLOOKUP(CONCATENATE($A11,H$2),Исходный!$A$3:$G$3000,7,FALSE),"---"))</f>
        <v>6</v>
      </c>
      <c r="I11" s="141">
        <f>IF(IFERROR(VLOOKUP(CONCATENATE($A11,I$2),Исходный!$A$3:$G$3000,7,FALSE),FALSE)=0,"-",IFERROR(VLOOKUP(CONCATENATE($A11,I$2),Исходный!$A$3:$G$3000,7,FALSE),"---"))</f>
        <v>3</v>
      </c>
      <c r="J11" s="141" t="str">
        <f>IF(IFERROR(VLOOKUP(CONCATENATE($A11,J$2),Исходный!$A$3:$G$3000,7,FALSE),FALSE)=0,"-",IFERROR(VLOOKUP(CONCATENATE($A11,J$2),Исходный!$A$3:$G$3000,7,FALSE),"---"))</f>
        <v>---</v>
      </c>
      <c r="K11" s="141" t="str">
        <f>IF(IFERROR(VLOOKUP(CONCATENATE($A11,K$2),Исходный!$A$3:$G$3000,7,FALSE),FALSE)=0,"-",IFERROR(VLOOKUP(CONCATENATE($A11,K$2),Исходный!$A$3:$G$3000,7,FALSE),"---"))</f>
        <v>---</v>
      </c>
      <c r="L11" s="141">
        <f>IF(IFERROR(VLOOKUP(CONCATENATE($A11,L$2),Исходный!$A$3:$G$3000,7,FALSE),FALSE)=0,"-",IFERROR(VLOOKUP(CONCATENATE($A11,L$2),Исходный!$A$3:$G$3000,7,FALSE),"---"))</f>
        <v>8</v>
      </c>
      <c r="M11" s="141">
        <f>IF(IFERROR(VLOOKUP(CONCATENATE($A11,M$2),Исходный!$A$3:$G$3000,7,FALSE),FALSE)=0,"-",IFERROR(VLOOKUP(CONCATENATE($A11,M$2),Исходный!$A$3:$G$3000,7,FALSE),"---"))</f>
        <v>6</v>
      </c>
      <c r="N11" s="141" t="str">
        <f>IF(IFERROR(VLOOKUP(CONCATENATE($A11,N$2),Исходный!$A$3:$G$3000,7,FALSE),FALSE)=0,"-",IFERROR(VLOOKUP(CONCATENATE($A11,N$2),Исходный!$A$3:$G$3000,7,FALSE),"---"))</f>
        <v>---</v>
      </c>
      <c r="O11" s="141">
        <f>IF(IFERROR(VLOOKUP(CONCATENATE($A11,O$2),Исходный!$A$3:$G$3000,7,FALSE),FALSE)=0,"-",IFERROR(VLOOKUP(CONCATENATE($A11,O$2),Исходный!$A$3:$G$3000,7,FALSE),"---"))</f>
        <v>3</v>
      </c>
      <c r="P11" s="141">
        <f>IF(IFERROR(VLOOKUP(CONCATENATE($A11,P$2),Исходный!$A$3:$G$3000,7,FALSE),FALSE)=0,"-",IFERROR(VLOOKUP(CONCATENATE($A11,P$2),Исходный!$A$3:$G$3000,7,FALSE),"---"))</f>
        <v>7</v>
      </c>
      <c r="Q11" s="141" t="str">
        <f>IF(IFERROR(VLOOKUP(CONCATENATE($A11,Q$2),Исходный!$A$3:$G$3000,7,FALSE),FALSE)=0,"-",IFERROR(VLOOKUP(CONCATENATE($A11,Q$2),Исходный!$A$3:$G$3000,7,FALSE),"---"))</f>
        <v>---</v>
      </c>
      <c r="R11" s="141" t="str">
        <f>IF(IFERROR(VLOOKUP(CONCATENATE($A11,R$2),Исходный!$A$3:$G$3000,7,FALSE),FALSE)=0,"-",IFERROR(VLOOKUP(CONCATENATE($A11,R$2),Исходный!$A$3:$G$3000,7,FALSE),"---"))</f>
        <v>---</v>
      </c>
      <c r="S11" s="62">
        <f t="shared" si="4"/>
        <v>8</v>
      </c>
      <c r="T11" s="184">
        <f t="shared" si="5"/>
        <v>3</v>
      </c>
      <c r="U11" s="184">
        <f t="shared" si="6"/>
        <v>8</v>
      </c>
      <c r="V11" s="142">
        <f t="shared" si="7"/>
        <v>5.2500080002977842</v>
      </c>
      <c r="W11" s="146">
        <f t="shared" si="8"/>
        <v>5.1666746669644512</v>
      </c>
      <c r="X11" s="62">
        <f t="shared" si="9"/>
        <v>11</v>
      </c>
      <c r="Y11" s="146">
        <f t="shared" si="10"/>
        <v>3.3571428571428572</v>
      </c>
      <c r="Z11">
        <f t="shared" si="11"/>
        <v>47</v>
      </c>
    </row>
    <row r="12" spans="1:26">
      <c r="A12" s="168">
        <f>классы!B540</f>
        <v>66</v>
      </c>
      <c r="B12" s="168" t="str">
        <f>классы!C540</f>
        <v>Юрасова Галина</v>
      </c>
      <c r="C12" s="141" t="str">
        <f>IF(IFERROR(VLOOKUP(CONCATENATE($A12,C$2),Исходный!$A$3:$G$3000,7,FALSE),FALSE)=0,"-",IFERROR(VLOOKUP(CONCATENATE($A12,C$2),Исходный!$A$3:$G$3000,7,FALSE),"---"))</f>
        <v>---</v>
      </c>
      <c r="D12" s="141">
        <f>IF(IFERROR(VLOOKUP(CONCATENATE($A12,D$2),Исходный!$A$3:$G$3000,7,FALSE),FALSE)=0,"-",IFERROR(VLOOKUP(CONCATENATE($A12,D$2),Исходный!$A$3:$G$3000,7,FALSE),"---"))</f>
        <v>12</v>
      </c>
      <c r="E12" s="141" t="str">
        <f>IF(IFERROR(VLOOKUP(CONCATENATE($A12,E$2),Исходный!$A$3:$G$3000,7,FALSE),FALSE)=0,"-",IFERROR(VLOOKUP(CONCATENATE($A12,E$2),Исходный!$A$3:$G$3000,7,FALSE),"---"))</f>
        <v>---</v>
      </c>
      <c r="F12" s="141" t="str">
        <f>IF(IFERROR(VLOOKUP(CONCATENATE($A12,F$2),Исходный!$A$3:$G$3000,7,FALSE),FALSE)=0,"-",IFERROR(VLOOKUP(CONCATENATE($A12,F$2),Исходный!$A$3:$G$3000,7,FALSE),"---"))</f>
        <v>---</v>
      </c>
      <c r="G12" s="141">
        <f>IF(IFERROR(VLOOKUP(CONCATENATE($A12,G$2),Исходный!$A$3:$G$3000,7,FALSE),FALSE)=0,"-",IFERROR(VLOOKUP(CONCATENATE($A12,G$2),Исходный!$A$3:$G$3000,7,FALSE),"---"))</f>
        <v>8</v>
      </c>
      <c r="H12" s="141">
        <f>IF(IFERROR(VLOOKUP(CONCATENATE($A12,H$2),Исходный!$A$3:$G$3000,7,FALSE),FALSE)=0,"-",IFERROR(VLOOKUP(CONCATENATE($A12,H$2),Исходный!$A$3:$G$3000,7,FALSE),"---"))</f>
        <v>10</v>
      </c>
      <c r="I12" s="141">
        <f>IF(IFERROR(VLOOKUP(CONCATENATE($A12,I$2),Исходный!$A$3:$G$3000,7,FALSE),FALSE)=0,"-",IFERROR(VLOOKUP(CONCATENATE($A12,I$2),Исходный!$A$3:$G$3000,7,FALSE),"---"))</f>
        <v>10</v>
      </c>
      <c r="J12" s="141" t="str">
        <f>IF(IFERROR(VLOOKUP(CONCATENATE($A12,J$2),Исходный!$A$3:$G$3000,7,FALSE),FALSE)=0,"-",IFERROR(VLOOKUP(CONCATENATE($A12,J$2),Исходный!$A$3:$G$3000,7,FALSE),"---"))</f>
        <v>---</v>
      </c>
      <c r="K12" s="141" t="str">
        <f>IF(IFERROR(VLOOKUP(CONCATENATE($A12,K$2),Исходный!$A$3:$G$3000,7,FALSE),FALSE)=0,"-",IFERROR(VLOOKUP(CONCATENATE($A12,K$2),Исходный!$A$3:$G$3000,7,FALSE),"---"))</f>
        <v>---</v>
      </c>
      <c r="L12" s="141">
        <f>IF(IFERROR(VLOOKUP(CONCATENATE($A12,L$2),Исходный!$A$3:$G$3000,7,FALSE),FALSE)=0,"-",IFERROR(VLOOKUP(CONCATENATE($A12,L$2),Исходный!$A$3:$G$3000,7,FALSE),"---"))</f>
        <v>9</v>
      </c>
      <c r="M12" s="141">
        <f>IF(IFERROR(VLOOKUP(CONCATENATE($A12,M$2),Исходный!$A$3:$G$3000,7,FALSE),FALSE)=0,"-",IFERROR(VLOOKUP(CONCATENATE($A12,M$2),Исходный!$A$3:$G$3000,7,FALSE),"---"))</f>
        <v>9</v>
      </c>
      <c r="N12" s="141" t="str">
        <f>IF(IFERROR(VLOOKUP(CONCATENATE($A12,N$2),Исходный!$A$3:$G$3000,7,FALSE),FALSE)=0,"-",IFERROR(VLOOKUP(CONCATENATE($A12,N$2),Исходный!$A$3:$G$3000,7,FALSE),"---"))</f>
        <v>-</v>
      </c>
      <c r="O12" s="141">
        <f>IF(IFERROR(VLOOKUP(CONCATENATE($A12,O$2),Исходный!$A$3:$G$3000,7,FALSE),FALSE)=0,"-",IFERROR(VLOOKUP(CONCATENATE($A12,O$2),Исходный!$A$3:$G$3000,7,FALSE),"---"))</f>
        <v>10</v>
      </c>
      <c r="P12" s="141">
        <f>IF(IFERROR(VLOOKUP(CONCATENATE($A12,P$2),Исходный!$A$3:$G$3000,7,FALSE),FALSE)=0,"-",IFERROR(VLOOKUP(CONCATENATE($A12,P$2),Исходный!$A$3:$G$3000,7,FALSE),"---"))</f>
        <v>11</v>
      </c>
      <c r="Q12" s="141" t="str">
        <f>IF(IFERROR(VLOOKUP(CONCATENATE($A12,Q$2),Исходный!$A$3:$G$3000,7,FALSE),FALSE)=0,"-",IFERROR(VLOOKUP(CONCATENATE($A12,Q$2),Исходный!$A$3:$G$3000,7,FALSE),"---"))</f>
        <v>---</v>
      </c>
      <c r="R12" s="141" t="str">
        <f>IF(IFERROR(VLOOKUP(CONCATENATE($A12,R$2),Исходный!$A$3:$G$3000,7,FALSE),FALSE)=0,"-",IFERROR(VLOOKUP(CONCATENATE($A12,R$2),Исходный!$A$3:$G$3000,7,FALSE),"---"))</f>
        <v>---</v>
      </c>
      <c r="S12" s="62">
        <f t="shared" si="4"/>
        <v>8</v>
      </c>
      <c r="T12" s="184">
        <f t="shared" si="5"/>
        <v>8</v>
      </c>
      <c r="U12" s="184">
        <f t="shared" si="6"/>
        <v>12</v>
      </c>
      <c r="V12" s="142">
        <f t="shared" si="7"/>
        <v>9.8750080006432626</v>
      </c>
      <c r="W12" s="146">
        <f t="shared" si="8"/>
        <v>9.8333413339765965</v>
      </c>
      <c r="X12" s="62">
        <f t="shared" si="9"/>
        <v>1</v>
      </c>
      <c r="Y12" s="146">
        <f t="shared" si="10"/>
        <v>1.5535714285714286</v>
      </c>
      <c r="Z12">
        <f t="shared" si="11"/>
        <v>66</v>
      </c>
    </row>
    <row r="13" spans="1:26">
      <c r="A13" s="168">
        <f>классы!B541</f>
        <v>68</v>
      </c>
      <c r="B13" s="168" t="str">
        <f>классы!C541</f>
        <v>Янгирова Анастасия Валерьевна</v>
      </c>
      <c r="C13" s="141" t="str">
        <f>IF(IFERROR(VLOOKUP(CONCATENATE($A13,C$2),Исходный!$A$3:$G$3000,7,FALSE),FALSE)=0,"-",IFERROR(VLOOKUP(CONCATENATE($A13,C$2),Исходный!$A$3:$G$3000,7,FALSE),"---"))</f>
        <v>---</v>
      </c>
      <c r="D13" s="141">
        <f>IF(IFERROR(VLOOKUP(CONCATENATE($A13,D$2),Исходный!$A$3:$G$3000,7,FALSE),FALSE)=0,"-",IFERROR(VLOOKUP(CONCATENATE($A13,D$2),Исходный!$A$3:$G$3000,7,FALSE),"---"))</f>
        <v>11</v>
      </c>
      <c r="E13" s="141" t="str">
        <f>IF(IFERROR(VLOOKUP(CONCATENATE($A13,E$2),Исходный!$A$3:$G$3000,7,FALSE),FALSE)=0,"-",IFERROR(VLOOKUP(CONCATENATE($A13,E$2),Исходный!$A$3:$G$3000,7,FALSE),"---"))</f>
        <v>---</v>
      </c>
      <c r="F13" s="141" t="str">
        <f>IF(IFERROR(VLOOKUP(CONCATENATE($A13,F$2),Исходный!$A$3:$G$3000,7,FALSE),FALSE)=0,"-",IFERROR(VLOOKUP(CONCATENATE($A13,F$2),Исходный!$A$3:$G$3000,7,FALSE),"---"))</f>
        <v>---</v>
      </c>
      <c r="G13" s="141">
        <f>IF(IFERROR(VLOOKUP(CONCATENATE($A13,G$2),Исходный!$A$3:$G$3000,7,FALSE),FALSE)=0,"-",IFERROR(VLOOKUP(CONCATENATE($A13,G$2),Исходный!$A$3:$G$3000,7,FALSE),"---"))</f>
        <v>9</v>
      </c>
      <c r="H13" s="141">
        <f>IF(IFERROR(VLOOKUP(CONCATENATE($A13,H$2),Исходный!$A$3:$G$3000,7,FALSE),FALSE)=0,"-",IFERROR(VLOOKUP(CONCATENATE($A13,H$2),Исходный!$A$3:$G$3000,7,FALSE),"---"))</f>
        <v>9</v>
      </c>
      <c r="I13" s="141">
        <f>IF(IFERROR(VLOOKUP(CONCATENATE($A13,I$2),Исходный!$A$3:$G$3000,7,FALSE),FALSE)=0,"-",IFERROR(VLOOKUP(CONCATENATE($A13,I$2),Исходный!$A$3:$G$3000,7,FALSE),"---"))</f>
        <v>5</v>
      </c>
      <c r="J13" s="141" t="str">
        <f>IF(IFERROR(VLOOKUP(CONCATENATE($A13,J$2),Исходный!$A$3:$G$3000,7,FALSE),FALSE)=0,"-",IFERROR(VLOOKUP(CONCATENATE($A13,J$2),Исходный!$A$3:$G$3000,7,FALSE),"---"))</f>
        <v>---</v>
      </c>
      <c r="K13" s="141" t="str">
        <f>IF(IFERROR(VLOOKUP(CONCATENATE($A13,K$2),Исходный!$A$3:$G$3000,7,FALSE),FALSE)=0,"-",IFERROR(VLOOKUP(CONCATENATE($A13,K$2),Исходный!$A$3:$G$3000,7,FALSE),"---"))</f>
        <v>---</v>
      </c>
      <c r="L13" s="141">
        <f>IF(IFERROR(VLOOKUP(CONCATENATE($A13,L$2),Исходный!$A$3:$G$3000,7,FALSE),FALSE)=0,"-",IFERROR(VLOOKUP(CONCATENATE($A13,L$2),Исходный!$A$3:$G$3000,7,FALSE),"---"))</f>
        <v>9</v>
      </c>
      <c r="M13" s="141">
        <f>IF(IFERROR(VLOOKUP(CONCATENATE($A13,M$2),Исходный!$A$3:$G$3000,7,FALSE),FALSE)=0,"-",IFERROR(VLOOKUP(CONCATENATE($A13,M$2),Исходный!$A$3:$G$3000,7,FALSE),"---"))</f>
        <v>4</v>
      </c>
      <c r="N13" s="141">
        <f>IF(IFERROR(VLOOKUP(CONCATENATE($A13,N$2),Исходный!$A$3:$G$3000,7,FALSE),FALSE)=0,"-",IFERROR(VLOOKUP(CONCATENATE($A13,N$2),Исходный!$A$3:$G$3000,7,FALSE),"---"))</f>
        <v>8</v>
      </c>
      <c r="O13" s="141">
        <f>IF(IFERROR(VLOOKUP(CONCATENATE($A13,O$2),Исходный!$A$3:$G$3000,7,FALSE),FALSE)=0,"-",IFERROR(VLOOKUP(CONCATENATE($A13,O$2),Исходный!$A$3:$G$3000,7,FALSE),"---"))</f>
        <v>10</v>
      </c>
      <c r="P13" s="141">
        <f>IF(IFERROR(VLOOKUP(CONCATENATE($A13,P$2),Исходный!$A$3:$G$3000,7,FALSE),FALSE)=0,"-",IFERROR(VLOOKUP(CONCATENATE($A13,P$2),Исходный!$A$3:$G$3000,7,FALSE),"---"))</f>
        <v>11</v>
      </c>
      <c r="Q13" s="141" t="str">
        <f>IF(IFERROR(VLOOKUP(CONCATENATE($A13,Q$2),Исходный!$A$3:$G$3000,7,FALSE),FALSE)=0,"-",IFERROR(VLOOKUP(CONCATENATE($A13,Q$2),Исходный!$A$3:$G$3000,7,FALSE),"---"))</f>
        <v>---</v>
      </c>
      <c r="R13" s="141" t="str">
        <f>IF(IFERROR(VLOOKUP(CONCATENATE($A13,R$2),Исходный!$A$3:$G$3000,7,FALSE),FALSE)=0,"-",IFERROR(VLOOKUP(CONCATENATE($A13,R$2),Исходный!$A$3:$G$3000,7,FALSE),"---"))</f>
        <v>---</v>
      </c>
      <c r="S13" s="62">
        <f t="shared" si="4"/>
        <v>9</v>
      </c>
      <c r="T13" s="184">
        <f t="shared" si="5"/>
        <v>4</v>
      </c>
      <c r="U13" s="184">
        <f t="shared" si="6"/>
        <v>11</v>
      </c>
      <c r="V13" s="142">
        <f t="shared" si="7"/>
        <v>8.4444534446103159</v>
      </c>
      <c r="W13" s="146">
        <f t="shared" si="8"/>
        <v>8.7142947144515848</v>
      </c>
      <c r="X13" s="62">
        <f t="shared" si="9"/>
        <v>3</v>
      </c>
      <c r="Y13" s="146">
        <f t="shared" si="10"/>
        <v>6.0277777777777715</v>
      </c>
      <c r="Z13">
        <f t="shared" si="11"/>
        <v>68</v>
      </c>
    </row>
    <row r="14" spans="1:26">
      <c r="A14" s="9"/>
      <c r="B14" s="130" t="s">
        <v>156</v>
      </c>
      <c r="C14" s="130">
        <f t="shared" ref="C14:R14" si="12">COUNTIF(C3:C13,"&gt;0")</f>
        <v>1</v>
      </c>
      <c r="D14" s="130">
        <f t="shared" si="12"/>
        <v>11</v>
      </c>
      <c r="E14" s="130">
        <f t="shared" si="12"/>
        <v>0</v>
      </c>
      <c r="F14" s="130">
        <f t="shared" si="12"/>
        <v>0</v>
      </c>
      <c r="G14" s="130">
        <f t="shared" si="12"/>
        <v>11</v>
      </c>
      <c r="H14" s="130">
        <f t="shared" si="12"/>
        <v>11</v>
      </c>
      <c r="I14" s="130">
        <f t="shared" si="12"/>
        <v>11</v>
      </c>
      <c r="J14" s="130">
        <f t="shared" si="12"/>
        <v>0</v>
      </c>
      <c r="K14" s="130">
        <f t="shared" si="12"/>
        <v>0</v>
      </c>
      <c r="L14" s="130">
        <f t="shared" si="12"/>
        <v>9</v>
      </c>
      <c r="M14" s="130">
        <f t="shared" si="12"/>
        <v>11</v>
      </c>
      <c r="N14" s="130">
        <f t="shared" si="12"/>
        <v>6</v>
      </c>
      <c r="O14" s="130">
        <f t="shared" ref="O14:P14" si="13">COUNTIF(O3:O13,"&gt;0")</f>
        <v>11</v>
      </c>
      <c r="P14" s="130">
        <f t="shared" si="13"/>
        <v>10</v>
      </c>
      <c r="Q14" s="130">
        <f t="shared" si="12"/>
        <v>0</v>
      </c>
      <c r="R14" s="130">
        <f t="shared" si="12"/>
        <v>0</v>
      </c>
      <c r="S14" s="62">
        <f>SUM(S3:S13)</f>
        <v>92</v>
      </c>
      <c r="T14" s="62"/>
      <c r="U14" s="62"/>
      <c r="V14" s="142">
        <f>AVERAGE(V12:V13)</f>
        <v>9.1597307226267901</v>
      </c>
      <c r="W14" s="142"/>
      <c r="X14" s="11"/>
      <c r="Y14" s="146">
        <f>AVERAGEIF(Y12:Y13,"&gt;0",Y12:Y13)</f>
        <v>3.7906746031746001</v>
      </c>
    </row>
    <row r="15" spans="1:26">
      <c r="A15" s="9"/>
      <c r="B15" s="9" t="s">
        <v>157</v>
      </c>
      <c r="C15" s="147">
        <f t="shared" ref="C15:R15" si="14">IF(C14&gt;0,C30/C14,"-")</f>
        <v>0</v>
      </c>
      <c r="D15" s="147">
        <f t="shared" si="14"/>
        <v>0.31186641404078519</v>
      </c>
      <c r="E15" s="147" t="str">
        <f t="shared" si="14"/>
        <v>-</v>
      </c>
      <c r="F15" s="147" t="str">
        <f t="shared" si="14"/>
        <v>-</v>
      </c>
      <c r="G15" s="147">
        <f t="shared" si="14"/>
        <v>-0.14267904050466934</v>
      </c>
      <c r="H15" s="147">
        <f t="shared" si="14"/>
        <v>0.13004823222260339</v>
      </c>
      <c r="I15" s="147">
        <f t="shared" si="14"/>
        <v>-0.50631540414103293</v>
      </c>
      <c r="J15" s="147" t="str">
        <f t="shared" si="14"/>
        <v>-</v>
      </c>
      <c r="K15" s="147" t="str">
        <f t="shared" si="14"/>
        <v>-</v>
      </c>
      <c r="L15" s="147">
        <f t="shared" si="14"/>
        <v>0.27005895049429302</v>
      </c>
      <c r="M15" s="147">
        <f t="shared" si="14"/>
        <v>-0.41540631323194205</v>
      </c>
      <c r="N15" s="147">
        <f t="shared" si="14"/>
        <v>-7.4075574101719319E-2</v>
      </c>
      <c r="O15" s="147">
        <f t="shared" ref="O15:P15" si="15">IF(O14&gt;0,O30/O14,"-")</f>
        <v>-5.1769949595578429E-2</v>
      </c>
      <c r="P15" s="147">
        <f t="shared" si="15"/>
        <v>0.54305305544486371</v>
      </c>
      <c r="Q15" s="147" t="str">
        <f t="shared" si="14"/>
        <v>-</v>
      </c>
      <c r="R15" s="147" t="str">
        <f t="shared" si="14"/>
        <v>-</v>
      </c>
      <c r="S15" s="9">
        <f>COUNTIF(S3:S13,"&gt;0")</f>
        <v>11</v>
      </c>
      <c r="T15" s="9"/>
      <c r="U15" s="9"/>
      <c r="V15" s="9"/>
      <c r="W15" s="9"/>
      <c r="X15" s="9"/>
      <c r="Y15" s="9"/>
    </row>
    <row r="16" spans="1:26">
      <c r="A16" s="9"/>
      <c r="B16" s="9" t="s">
        <v>158</v>
      </c>
      <c r="C16" s="147">
        <f t="shared" ref="C16:R16" si="16">IF(C14&gt;0,C31/C14,"-")</f>
        <v>0</v>
      </c>
      <c r="D16" s="147">
        <f t="shared" si="16"/>
        <v>0.53914059591310959</v>
      </c>
      <c r="E16" s="147" t="str">
        <f t="shared" si="16"/>
        <v>-</v>
      </c>
      <c r="F16" s="147" t="str">
        <f t="shared" si="16"/>
        <v>-</v>
      </c>
      <c r="G16" s="147">
        <f t="shared" si="16"/>
        <v>0.24368750512097553</v>
      </c>
      <c r="H16" s="147">
        <f t="shared" si="16"/>
        <v>0.13004823222260339</v>
      </c>
      <c r="I16" s="147">
        <f t="shared" si="16"/>
        <v>0.52904122220589433</v>
      </c>
      <c r="J16" s="147" t="str">
        <f t="shared" si="16"/>
        <v>-</v>
      </c>
      <c r="K16" s="147" t="str">
        <f t="shared" si="16"/>
        <v>-</v>
      </c>
      <c r="L16" s="147">
        <f t="shared" si="16"/>
        <v>0.46450517285946247</v>
      </c>
      <c r="M16" s="147">
        <f t="shared" si="16"/>
        <v>0.55176849499598124</v>
      </c>
      <c r="N16" s="147">
        <f t="shared" si="16"/>
        <v>7.4075574101719319E-2</v>
      </c>
      <c r="O16" s="147">
        <f t="shared" ref="O16:P16" si="17">IF(O14&gt;0,O31/O14,"-")</f>
        <v>0.35732241409492782</v>
      </c>
      <c r="P16" s="147">
        <f t="shared" si="17"/>
        <v>0.54305305544486371</v>
      </c>
      <c r="Q16" s="147" t="str">
        <f t="shared" si="16"/>
        <v>-</v>
      </c>
      <c r="R16" s="147" t="str">
        <f t="shared" si="16"/>
        <v>-</v>
      </c>
      <c r="S16" s="9"/>
      <c r="T16" s="9"/>
      <c r="U16" s="9"/>
      <c r="V16" s="9"/>
      <c r="W16" s="9"/>
      <c r="X16" s="9"/>
      <c r="Y16" s="9"/>
    </row>
    <row r="18" spans="1:18">
      <c r="B18" s="148" t="s">
        <v>159</v>
      </c>
      <c r="C18" s="149"/>
      <c r="D18" s="149"/>
      <c r="E18" s="149"/>
      <c r="F18" s="149"/>
      <c r="G18" s="149"/>
      <c r="H18" s="149"/>
      <c r="I18" s="149"/>
      <c r="J18" s="149"/>
      <c r="K18" s="149"/>
      <c r="L18" s="149"/>
      <c r="M18" s="149"/>
      <c r="N18" s="149"/>
      <c r="O18" s="149"/>
      <c r="P18" s="149"/>
      <c r="Q18" s="149"/>
      <c r="R18" s="149"/>
    </row>
    <row r="19" spans="1:18">
      <c r="A19" s="169">
        <f>A3</f>
        <v>3</v>
      </c>
      <c r="B19" s="169" t="str">
        <f>B3</f>
        <v>Кудрявцев Евгений Валерьевич</v>
      </c>
      <c r="C19" s="147" t="str">
        <f>IFERROR(C3-$V3,"-")</f>
        <v>-</v>
      </c>
      <c r="D19" s="147">
        <f t="shared" ref="D19:R19" si="18">IFERROR(D3-$V3,"-")</f>
        <v>-0.75000800014734725</v>
      </c>
      <c r="E19" s="147" t="str">
        <f t="shared" si="18"/>
        <v>-</v>
      </c>
      <c r="F19" s="147" t="str">
        <f t="shared" si="18"/>
        <v>-</v>
      </c>
      <c r="G19" s="147">
        <f t="shared" si="18"/>
        <v>-2.7500080001473473</v>
      </c>
      <c r="H19" s="147">
        <f t="shared" si="18"/>
        <v>3.2499919998526527</v>
      </c>
      <c r="I19" s="147">
        <f t="shared" si="18"/>
        <v>-2.7500080001473473</v>
      </c>
      <c r="J19" s="147" t="str">
        <f t="shared" si="18"/>
        <v>-</v>
      </c>
      <c r="K19" s="147" t="str">
        <f t="shared" si="18"/>
        <v>-</v>
      </c>
      <c r="L19" s="147" t="str">
        <f t="shared" si="18"/>
        <v>-</v>
      </c>
      <c r="M19" s="147">
        <f t="shared" si="18"/>
        <v>-1.7500080001473473</v>
      </c>
      <c r="N19" s="147">
        <f t="shared" si="18"/>
        <v>0.24999199985265275</v>
      </c>
      <c r="O19" s="147">
        <f t="shared" ref="O19:P19" si="19">IFERROR(O3-$V3,"-")</f>
        <v>0.24999199985265275</v>
      </c>
      <c r="P19" s="147">
        <f t="shared" si="19"/>
        <v>4.2499919998526527</v>
      </c>
      <c r="Q19" s="147" t="str">
        <f t="shared" si="18"/>
        <v>-</v>
      </c>
      <c r="R19" s="147" t="str">
        <f t="shared" si="18"/>
        <v>-</v>
      </c>
    </row>
    <row r="20" spans="1:18">
      <c r="A20" s="169">
        <f t="shared" ref="A20:B20" si="20">A4</f>
        <v>12</v>
      </c>
      <c r="B20" s="169" t="str">
        <f t="shared" si="20"/>
        <v>Лисовский Павел</v>
      </c>
      <c r="C20" s="147">
        <f t="shared" ref="C20:R20" si="21">IFERROR(C4-$V4,"-")</f>
        <v>0.77776877757557106</v>
      </c>
      <c r="D20" s="147">
        <f t="shared" si="21"/>
        <v>-0.22223122242442894</v>
      </c>
      <c r="E20" s="147" t="str">
        <f t="shared" si="21"/>
        <v>-</v>
      </c>
      <c r="F20" s="147" t="str">
        <f t="shared" si="21"/>
        <v>-</v>
      </c>
      <c r="G20" s="147">
        <f t="shared" si="21"/>
        <v>0.77776877757557106</v>
      </c>
      <c r="H20" s="147">
        <f t="shared" si="21"/>
        <v>2.7777687775755711</v>
      </c>
      <c r="I20" s="147">
        <f t="shared" si="21"/>
        <v>-5.2222312224244289</v>
      </c>
      <c r="J20" s="147" t="str">
        <f t="shared" si="21"/>
        <v>-</v>
      </c>
      <c r="K20" s="147" t="str">
        <f t="shared" si="21"/>
        <v>-</v>
      </c>
      <c r="L20" s="147">
        <f t="shared" si="21"/>
        <v>0.77776877757557106</v>
      </c>
      <c r="M20" s="147">
        <f t="shared" si="21"/>
        <v>0.77776877757557106</v>
      </c>
      <c r="N20" s="147" t="str">
        <f t="shared" si="21"/>
        <v>-</v>
      </c>
      <c r="O20" s="147">
        <f t="shared" si="21"/>
        <v>-1.2222312224244289</v>
      </c>
      <c r="P20" s="147">
        <f t="shared" si="21"/>
        <v>0.77776877757557106</v>
      </c>
      <c r="Q20" s="147" t="str">
        <f t="shared" si="21"/>
        <v>-</v>
      </c>
      <c r="R20" s="147" t="str">
        <f t="shared" si="21"/>
        <v>-</v>
      </c>
    </row>
    <row r="21" spans="1:18">
      <c r="A21" s="169">
        <f t="shared" ref="A21:B21" si="22">A5</f>
        <v>13</v>
      </c>
      <c r="B21" s="169" t="str">
        <f t="shared" si="22"/>
        <v>Сазонов Антон Анатольевич</v>
      </c>
      <c r="C21" s="147" t="str">
        <f t="shared" ref="C21:R21" si="23">IFERROR(C5-$V5,"-")</f>
        <v>-</v>
      </c>
      <c r="D21" s="147">
        <f t="shared" si="23"/>
        <v>-2.875008000149311</v>
      </c>
      <c r="E21" s="147" t="str">
        <f t="shared" si="23"/>
        <v>-</v>
      </c>
      <c r="F21" s="147" t="str">
        <f t="shared" si="23"/>
        <v>-</v>
      </c>
      <c r="G21" s="147">
        <f t="shared" si="23"/>
        <v>3.124991999850689</v>
      </c>
      <c r="H21" s="147">
        <f t="shared" si="23"/>
        <v>2.124991999850689</v>
      </c>
      <c r="I21" s="147">
        <f t="shared" si="23"/>
        <v>-3.875008000149311</v>
      </c>
      <c r="J21" s="147" t="str">
        <f t="shared" si="23"/>
        <v>-</v>
      </c>
      <c r="K21" s="147" t="str">
        <f t="shared" si="23"/>
        <v>-</v>
      </c>
      <c r="L21" s="147">
        <f t="shared" si="23"/>
        <v>1.124991999850689</v>
      </c>
      <c r="M21" s="147">
        <f t="shared" si="23"/>
        <v>0.12499199985068898</v>
      </c>
      <c r="N21" s="147">
        <f t="shared" si="23"/>
        <v>2.124991999850689</v>
      </c>
      <c r="O21" s="147">
        <f t="shared" si="23"/>
        <v>-1.875008000149311</v>
      </c>
      <c r="P21" s="147" t="str">
        <f t="shared" si="23"/>
        <v>-</v>
      </c>
      <c r="Q21" s="147" t="str">
        <f t="shared" si="23"/>
        <v>-</v>
      </c>
      <c r="R21" s="147" t="str">
        <f t="shared" si="23"/>
        <v>-</v>
      </c>
    </row>
    <row r="22" spans="1:18">
      <c r="A22" s="169">
        <f t="shared" ref="A22:B22" si="24">A6</f>
        <v>19</v>
      </c>
      <c r="B22" s="169" t="str">
        <f t="shared" si="24"/>
        <v>Костюхина Екатерина Евгеньевна</v>
      </c>
      <c r="C22" s="147" t="str">
        <f t="shared" ref="C22:R22" si="25">IFERROR(C6-$V6,"-")</f>
        <v>-</v>
      </c>
      <c r="D22" s="147">
        <f t="shared" si="25"/>
        <v>1.8888798887107026</v>
      </c>
      <c r="E22" s="147" t="str">
        <f t="shared" si="25"/>
        <v>-</v>
      </c>
      <c r="F22" s="147" t="str">
        <f t="shared" si="25"/>
        <v>-</v>
      </c>
      <c r="G22" s="147">
        <f t="shared" si="25"/>
        <v>-0.11112011128929744</v>
      </c>
      <c r="H22" s="147">
        <f t="shared" si="25"/>
        <v>0.88887988871070256</v>
      </c>
      <c r="I22" s="147">
        <f t="shared" si="25"/>
        <v>-5.1111201112892974</v>
      </c>
      <c r="J22" s="147" t="str">
        <f t="shared" si="25"/>
        <v>-</v>
      </c>
      <c r="K22" s="147" t="str">
        <f t="shared" si="25"/>
        <v>-</v>
      </c>
      <c r="L22" s="147">
        <f t="shared" si="25"/>
        <v>-2.1111201112892974</v>
      </c>
      <c r="M22" s="147">
        <f t="shared" si="25"/>
        <v>0.88887988871070256</v>
      </c>
      <c r="N22" s="147">
        <f t="shared" si="25"/>
        <v>-0.11112011128929744</v>
      </c>
      <c r="O22" s="147">
        <f t="shared" si="25"/>
        <v>2.8888798887107026</v>
      </c>
      <c r="P22" s="147">
        <f t="shared" si="25"/>
        <v>0.88887988871070256</v>
      </c>
      <c r="Q22" s="147" t="str">
        <f t="shared" si="25"/>
        <v>-</v>
      </c>
      <c r="R22" s="147" t="str">
        <f t="shared" si="25"/>
        <v>-</v>
      </c>
    </row>
    <row r="23" spans="1:18">
      <c r="A23" s="169">
        <f t="shared" ref="A23:B23" si="26">A7</f>
        <v>20</v>
      </c>
      <c r="B23" s="169" t="str">
        <f t="shared" si="26"/>
        <v>Костюхина Екатерина Евгеньевна</v>
      </c>
      <c r="C23" s="147" t="str">
        <f t="shared" ref="C23:R23" si="27">IFERROR(C7-$V7,"-")</f>
        <v>-</v>
      </c>
      <c r="D23" s="147">
        <f t="shared" si="27"/>
        <v>0.37499199982448239</v>
      </c>
      <c r="E23" s="147" t="str">
        <f t="shared" si="27"/>
        <v>-</v>
      </c>
      <c r="F23" s="147" t="str">
        <f t="shared" si="27"/>
        <v>-</v>
      </c>
      <c r="G23" s="147">
        <f t="shared" si="27"/>
        <v>-0.62500800017551761</v>
      </c>
      <c r="H23" s="147">
        <f t="shared" si="27"/>
        <v>1.3749919998244824</v>
      </c>
      <c r="I23" s="147">
        <f t="shared" si="27"/>
        <v>-4.6250080001755176</v>
      </c>
      <c r="J23" s="147" t="str">
        <f t="shared" si="27"/>
        <v>-</v>
      </c>
      <c r="K23" s="147" t="str">
        <f t="shared" si="27"/>
        <v>-</v>
      </c>
      <c r="L23" s="147">
        <f t="shared" si="27"/>
        <v>-1.6250080001755176</v>
      </c>
      <c r="M23" s="147">
        <f t="shared" si="27"/>
        <v>0.37499199982448239</v>
      </c>
      <c r="N23" s="147" t="str">
        <f t="shared" si="27"/>
        <v>-</v>
      </c>
      <c r="O23" s="147">
        <f t="shared" si="27"/>
        <v>3.3749919998244824</v>
      </c>
      <c r="P23" s="147">
        <f t="shared" si="27"/>
        <v>1.3749919998244824</v>
      </c>
      <c r="Q23" s="147" t="str">
        <f t="shared" si="27"/>
        <v>-</v>
      </c>
      <c r="R23" s="147" t="str">
        <f t="shared" si="27"/>
        <v>-</v>
      </c>
    </row>
    <row r="24" spans="1:18">
      <c r="A24" s="169">
        <f t="shared" ref="A24:B24" si="28">A8</f>
        <v>27</v>
      </c>
      <c r="B24" s="169" t="str">
        <f t="shared" si="28"/>
        <v>Травина Светлана</v>
      </c>
      <c r="C24" s="147" t="str">
        <f t="shared" ref="C24:R24" si="29">IFERROR(C8-$V8,"-")</f>
        <v>-</v>
      </c>
      <c r="D24" s="147">
        <f t="shared" si="29"/>
        <v>3.9999929998636548</v>
      </c>
      <c r="E24" s="147" t="str">
        <f t="shared" si="29"/>
        <v>-</v>
      </c>
      <c r="F24" s="147" t="str">
        <f t="shared" si="29"/>
        <v>-</v>
      </c>
      <c r="G24" s="147">
        <f t="shared" si="29"/>
        <v>0.99999299986365475</v>
      </c>
      <c r="H24" s="147">
        <f t="shared" si="29"/>
        <v>-7.0001363452476539E-6</v>
      </c>
      <c r="I24" s="147">
        <f t="shared" si="29"/>
        <v>-5.0000070001363452</v>
      </c>
      <c r="J24" s="147" t="str">
        <f t="shared" si="29"/>
        <v>-</v>
      </c>
      <c r="K24" s="147" t="str">
        <f t="shared" si="29"/>
        <v>-</v>
      </c>
      <c r="L24" s="147" t="str">
        <f t="shared" si="29"/>
        <v>-</v>
      </c>
      <c r="M24" s="147">
        <f t="shared" si="29"/>
        <v>0.99999299986365475</v>
      </c>
      <c r="N24" s="147" t="str">
        <f t="shared" si="29"/>
        <v>-</v>
      </c>
      <c r="O24" s="147">
        <f t="shared" si="29"/>
        <v>-1.0000070001363452</v>
      </c>
      <c r="P24" s="147">
        <f t="shared" si="29"/>
        <v>-7.0001363452476539E-6</v>
      </c>
      <c r="Q24" s="147" t="str">
        <f t="shared" si="29"/>
        <v>-</v>
      </c>
      <c r="R24" s="147" t="str">
        <f t="shared" si="29"/>
        <v>-</v>
      </c>
    </row>
    <row r="25" spans="1:18">
      <c r="A25" s="169">
        <f t="shared" ref="A25:B25" si="30">A9</f>
        <v>35</v>
      </c>
      <c r="B25" s="169" t="str">
        <f t="shared" si="30"/>
        <v>Никульникова Татьяна</v>
      </c>
      <c r="C25" s="147" t="str">
        <f t="shared" ref="C25:R25" si="31">IFERROR(C9-$V9,"-")</f>
        <v>-</v>
      </c>
      <c r="D25" s="147">
        <f t="shared" si="31"/>
        <v>2.444435444179808</v>
      </c>
      <c r="E25" s="147" t="str">
        <f t="shared" si="31"/>
        <v>-</v>
      </c>
      <c r="F25" s="147" t="str">
        <f t="shared" si="31"/>
        <v>-</v>
      </c>
      <c r="G25" s="147">
        <f t="shared" si="31"/>
        <v>-0.55556455582019204</v>
      </c>
      <c r="H25" s="147">
        <f t="shared" si="31"/>
        <v>1.444435444179808</v>
      </c>
      <c r="I25" s="147">
        <f t="shared" si="31"/>
        <v>0.44443544417980796</v>
      </c>
      <c r="J25" s="147" t="str">
        <f t="shared" si="31"/>
        <v>-</v>
      </c>
      <c r="K25" s="147" t="str">
        <f t="shared" si="31"/>
        <v>-</v>
      </c>
      <c r="L25" s="147">
        <f t="shared" si="31"/>
        <v>-1.555564555820192</v>
      </c>
      <c r="M25" s="147">
        <f t="shared" si="31"/>
        <v>-0.55556455582019204</v>
      </c>
      <c r="N25" s="147">
        <f t="shared" si="31"/>
        <v>2.444435444179808</v>
      </c>
      <c r="O25" s="147">
        <f t="shared" si="31"/>
        <v>-3.555564555820192</v>
      </c>
      <c r="P25" s="147">
        <f t="shared" si="31"/>
        <v>-0.55556455582019204</v>
      </c>
      <c r="Q25" s="147" t="str">
        <f t="shared" si="31"/>
        <v>-</v>
      </c>
      <c r="R25" s="147" t="str">
        <f t="shared" si="31"/>
        <v>-</v>
      </c>
    </row>
    <row r="26" spans="1:18">
      <c r="A26" s="169">
        <f t="shared" ref="A26:B26" si="32">A10</f>
        <v>43</v>
      </c>
      <c r="B26" s="169" t="str">
        <f t="shared" si="32"/>
        <v>Голованова Кcения Александровна (участник похода)</v>
      </c>
      <c r="C26" s="147" t="str">
        <f t="shared" ref="C26:R26" si="33">IFERROR(C10-$V10,"-")</f>
        <v>-</v>
      </c>
      <c r="D26" s="147">
        <f t="shared" si="33"/>
        <v>-1.777786778002727</v>
      </c>
      <c r="E26" s="147" t="str">
        <f t="shared" si="33"/>
        <v>-</v>
      </c>
      <c r="F26" s="147" t="str">
        <f t="shared" si="33"/>
        <v>-</v>
      </c>
      <c r="G26" s="147">
        <f t="shared" si="33"/>
        <v>0.222213221997273</v>
      </c>
      <c r="H26" s="147">
        <f t="shared" si="33"/>
        <v>0.222213221997273</v>
      </c>
      <c r="I26" s="147">
        <f t="shared" si="33"/>
        <v>-3.777786778002727</v>
      </c>
      <c r="J26" s="147" t="str">
        <f t="shared" si="33"/>
        <v>-</v>
      </c>
      <c r="K26" s="147" t="str">
        <f t="shared" si="33"/>
        <v>-</v>
      </c>
      <c r="L26" s="147">
        <f t="shared" si="33"/>
        <v>1.222213221997273</v>
      </c>
      <c r="M26" s="147">
        <f t="shared" si="33"/>
        <v>3.222213221997273</v>
      </c>
      <c r="N26" s="147">
        <f t="shared" si="33"/>
        <v>-0.777786778002727</v>
      </c>
      <c r="O26" s="147">
        <f t="shared" si="33"/>
        <v>-0.777786778002727</v>
      </c>
      <c r="P26" s="147">
        <f t="shared" si="33"/>
        <v>2.222213221997273</v>
      </c>
      <c r="Q26" s="147" t="str">
        <f t="shared" si="33"/>
        <v>-</v>
      </c>
      <c r="R26" s="147" t="str">
        <f t="shared" si="33"/>
        <v>-</v>
      </c>
    </row>
    <row r="27" spans="1:18">
      <c r="A27" s="169">
        <f t="shared" ref="A27:B27" si="34">A11</f>
        <v>47</v>
      </c>
      <c r="B27" s="169" t="str">
        <f t="shared" si="34"/>
        <v>Иванов Никита Станиславович</v>
      </c>
      <c r="C27" s="147" t="str">
        <f t="shared" ref="C27:R27" si="35">IFERROR(C11-$V11,"-")</f>
        <v>-</v>
      </c>
      <c r="D27" s="147">
        <f t="shared" si="35"/>
        <v>-1.2500080002977842</v>
      </c>
      <c r="E27" s="147" t="str">
        <f t="shared" si="35"/>
        <v>-</v>
      </c>
      <c r="F27" s="147" t="str">
        <f t="shared" si="35"/>
        <v>-</v>
      </c>
      <c r="G27" s="147">
        <f t="shared" si="35"/>
        <v>-0.25000800029778425</v>
      </c>
      <c r="H27" s="147">
        <f t="shared" si="35"/>
        <v>0.74999199970221575</v>
      </c>
      <c r="I27" s="147">
        <f t="shared" si="35"/>
        <v>-2.2500080002977842</v>
      </c>
      <c r="J27" s="147" t="str">
        <f t="shared" si="35"/>
        <v>-</v>
      </c>
      <c r="K27" s="147" t="str">
        <f t="shared" si="35"/>
        <v>-</v>
      </c>
      <c r="L27" s="147">
        <f t="shared" si="35"/>
        <v>2.7499919997022158</v>
      </c>
      <c r="M27" s="147">
        <f t="shared" si="35"/>
        <v>0.74999199970221575</v>
      </c>
      <c r="N27" s="147" t="str">
        <f t="shared" si="35"/>
        <v>-</v>
      </c>
      <c r="O27" s="147">
        <f t="shared" si="35"/>
        <v>-2.2500080002977842</v>
      </c>
      <c r="P27" s="147">
        <f t="shared" si="35"/>
        <v>1.7499919997022158</v>
      </c>
      <c r="Q27" s="147" t="str">
        <f t="shared" si="35"/>
        <v>-</v>
      </c>
      <c r="R27" s="147" t="str">
        <f t="shared" si="35"/>
        <v>-</v>
      </c>
    </row>
    <row r="28" spans="1:18">
      <c r="A28" s="169">
        <f t="shared" ref="A28:B28" si="36">A12</f>
        <v>66</v>
      </c>
      <c r="B28" s="169" t="str">
        <f t="shared" si="36"/>
        <v>Юрасова Галина</v>
      </c>
      <c r="C28" s="147" t="str">
        <f t="shared" ref="C28:R28" si="37">IFERROR(C12-$V12,"-")</f>
        <v>-</v>
      </c>
      <c r="D28" s="147">
        <f t="shared" si="37"/>
        <v>2.1249919993567374</v>
      </c>
      <c r="E28" s="147" t="str">
        <f t="shared" si="37"/>
        <v>-</v>
      </c>
      <c r="F28" s="147" t="str">
        <f t="shared" si="37"/>
        <v>-</v>
      </c>
      <c r="G28" s="147">
        <f t="shared" si="37"/>
        <v>-1.8750080006432626</v>
      </c>
      <c r="H28" s="147">
        <f t="shared" si="37"/>
        <v>0.12499199935673744</v>
      </c>
      <c r="I28" s="147">
        <f t="shared" si="37"/>
        <v>0.12499199935673744</v>
      </c>
      <c r="J28" s="147" t="str">
        <f t="shared" si="37"/>
        <v>-</v>
      </c>
      <c r="K28" s="147" t="str">
        <f t="shared" si="37"/>
        <v>-</v>
      </c>
      <c r="L28" s="147">
        <f t="shared" si="37"/>
        <v>-0.87500800064326256</v>
      </c>
      <c r="M28" s="147">
        <f t="shared" si="37"/>
        <v>-0.87500800064326256</v>
      </c>
      <c r="N28" s="147" t="str">
        <f t="shared" si="37"/>
        <v>-</v>
      </c>
      <c r="O28" s="147">
        <f t="shared" si="37"/>
        <v>0.12499199935673744</v>
      </c>
      <c r="P28" s="147">
        <f t="shared" si="37"/>
        <v>1.1249919993567374</v>
      </c>
      <c r="Q28" s="147" t="str">
        <f t="shared" si="37"/>
        <v>-</v>
      </c>
      <c r="R28" s="147" t="str">
        <f t="shared" si="37"/>
        <v>-</v>
      </c>
    </row>
    <row r="29" spans="1:18">
      <c r="A29" s="169">
        <f t="shared" ref="A29:B29" si="38">A13</f>
        <v>68</v>
      </c>
      <c r="B29" s="169" t="str">
        <f t="shared" si="38"/>
        <v>Янгирова Анастасия Валерьевна</v>
      </c>
      <c r="C29" s="147" t="str">
        <f t="shared" ref="C29:R29" si="39">IFERROR(C13-$V13,"-")</f>
        <v>-</v>
      </c>
      <c r="D29" s="147">
        <f t="shared" si="39"/>
        <v>2.5555465553896841</v>
      </c>
      <c r="E29" s="147" t="str">
        <f t="shared" si="39"/>
        <v>-</v>
      </c>
      <c r="F29" s="147" t="str">
        <f t="shared" si="39"/>
        <v>-</v>
      </c>
      <c r="G29" s="147">
        <f t="shared" si="39"/>
        <v>0.55554655538968412</v>
      </c>
      <c r="H29" s="147">
        <f t="shared" si="39"/>
        <v>0.55554655538968412</v>
      </c>
      <c r="I29" s="147">
        <f t="shared" si="39"/>
        <v>-3.4444534446103159</v>
      </c>
      <c r="J29" s="147" t="str">
        <f t="shared" si="39"/>
        <v>-</v>
      </c>
      <c r="K29" s="147" t="str">
        <f t="shared" si="39"/>
        <v>-</v>
      </c>
      <c r="L29" s="147">
        <f t="shared" si="39"/>
        <v>0.55554655538968412</v>
      </c>
      <c r="M29" s="147">
        <f t="shared" si="39"/>
        <v>-4.4444534446103159</v>
      </c>
      <c r="N29" s="147">
        <f t="shared" si="39"/>
        <v>-0.44445344461031588</v>
      </c>
      <c r="O29" s="147">
        <f t="shared" si="39"/>
        <v>1.5555465553896841</v>
      </c>
      <c r="P29" s="147">
        <f t="shared" si="39"/>
        <v>2.5555465553896841</v>
      </c>
      <c r="Q29" s="147" t="str">
        <f t="shared" si="39"/>
        <v>-</v>
      </c>
      <c r="R29" s="147" t="str">
        <f t="shared" si="39"/>
        <v>-</v>
      </c>
    </row>
    <row r="30" spans="1:18">
      <c r="A30" s="9"/>
      <c r="B30" s="130" t="s">
        <v>160</v>
      </c>
      <c r="C30" s="150">
        <f t="shared" ref="C30:R30" si="40">SUM(C27:C29)</f>
        <v>0</v>
      </c>
      <c r="D30" s="150">
        <f t="shared" si="40"/>
        <v>3.4305305544486373</v>
      </c>
      <c r="E30" s="150">
        <f t="shared" si="40"/>
        <v>0</v>
      </c>
      <c r="F30" s="150">
        <f t="shared" si="40"/>
        <v>0</v>
      </c>
      <c r="G30" s="150">
        <f t="shared" si="40"/>
        <v>-1.5694694455513627</v>
      </c>
      <c r="H30" s="150">
        <f t="shared" si="40"/>
        <v>1.4305305544486373</v>
      </c>
      <c r="I30" s="150">
        <f t="shared" si="40"/>
        <v>-5.5694694455513627</v>
      </c>
      <c r="J30" s="150">
        <f t="shared" si="40"/>
        <v>0</v>
      </c>
      <c r="K30" s="150">
        <f t="shared" si="40"/>
        <v>0</v>
      </c>
      <c r="L30" s="150">
        <f t="shared" si="40"/>
        <v>2.4305305544486373</v>
      </c>
      <c r="M30" s="150">
        <f t="shared" si="40"/>
        <v>-4.5694694455513627</v>
      </c>
      <c r="N30" s="150">
        <f t="shared" si="40"/>
        <v>-0.44445344461031588</v>
      </c>
      <c r="O30" s="150">
        <f t="shared" ref="O30:P30" si="41">SUM(O27:O29)</f>
        <v>-0.5694694455513627</v>
      </c>
      <c r="P30" s="150">
        <f t="shared" si="41"/>
        <v>5.4305305544486373</v>
      </c>
      <c r="Q30" s="150">
        <f t="shared" si="40"/>
        <v>0</v>
      </c>
      <c r="R30" s="150">
        <f t="shared" si="40"/>
        <v>0</v>
      </c>
    </row>
    <row r="31" spans="1:18">
      <c r="A31" s="9"/>
      <c r="B31" s="130" t="s">
        <v>161</v>
      </c>
      <c r="C31" s="150">
        <f t="shared" ref="C31:R31" si="42">SUMIF(C27:C29,"&gt;0")+ABS(SUMIF(C27:C29,"&lt;0"))</f>
        <v>0</v>
      </c>
      <c r="D31" s="150">
        <f t="shared" si="42"/>
        <v>5.9305465550442058</v>
      </c>
      <c r="E31" s="150">
        <f t="shared" si="42"/>
        <v>0</v>
      </c>
      <c r="F31" s="150">
        <f t="shared" si="42"/>
        <v>0</v>
      </c>
      <c r="G31" s="150">
        <f t="shared" si="42"/>
        <v>2.6805625563307309</v>
      </c>
      <c r="H31" s="150">
        <f t="shared" si="42"/>
        <v>1.4305305544486373</v>
      </c>
      <c r="I31" s="150">
        <f t="shared" si="42"/>
        <v>5.8194534442648376</v>
      </c>
      <c r="J31" s="150">
        <f t="shared" si="42"/>
        <v>0</v>
      </c>
      <c r="K31" s="150">
        <f t="shared" si="42"/>
        <v>0</v>
      </c>
      <c r="L31" s="150">
        <f t="shared" si="42"/>
        <v>4.1805465557351624</v>
      </c>
      <c r="M31" s="150">
        <f t="shared" si="42"/>
        <v>6.0694534449557942</v>
      </c>
      <c r="N31" s="150">
        <f t="shared" si="42"/>
        <v>0.44445344461031588</v>
      </c>
      <c r="O31" s="150">
        <f t="shared" ref="O31:P31" si="43">SUMIF(O27:O29,"&gt;0")+ABS(SUMIF(O27:O29,"&lt;0"))</f>
        <v>3.9305465550442058</v>
      </c>
      <c r="P31" s="150">
        <f t="shared" si="43"/>
        <v>5.4305305544486373</v>
      </c>
      <c r="Q31" s="150">
        <f t="shared" si="42"/>
        <v>0</v>
      </c>
      <c r="R31" s="150">
        <f t="shared" si="42"/>
        <v>0</v>
      </c>
    </row>
    <row r="32" spans="1:18">
      <c r="A32" s="151"/>
      <c r="B32" s="152"/>
      <c r="C32" s="153"/>
      <c r="D32" s="153"/>
      <c r="E32" s="153"/>
      <c r="F32" s="153"/>
      <c r="G32" s="153"/>
      <c r="H32" s="153"/>
      <c r="I32" s="153"/>
      <c r="J32" s="153"/>
      <c r="K32" s="153"/>
      <c r="L32" s="153"/>
      <c r="M32" s="153"/>
      <c r="N32" s="153"/>
      <c r="O32" s="153"/>
      <c r="P32" s="153"/>
      <c r="Q32" s="153"/>
      <c r="R32" s="153"/>
    </row>
    <row r="33" spans="1:18">
      <c r="B33" s="61" t="s">
        <v>162</v>
      </c>
      <c r="C33" s="87"/>
    </row>
    <row r="34" spans="1:18">
      <c r="A34" s="9"/>
      <c r="B34" s="62">
        <v>1</v>
      </c>
      <c r="C34" s="115">
        <f>COUNTIF(C$3:C$13,$B34)</f>
        <v>0</v>
      </c>
      <c r="D34" s="115">
        <f t="shared" ref="D34:R45" si="44">COUNTIF(D$3:D$13,$B34)</f>
        <v>0</v>
      </c>
      <c r="E34" s="115">
        <f t="shared" si="44"/>
        <v>0</v>
      </c>
      <c r="F34" s="115">
        <f t="shared" si="44"/>
        <v>0</v>
      </c>
      <c r="G34" s="115">
        <f t="shared" si="44"/>
        <v>0</v>
      </c>
      <c r="H34" s="115">
        <f t="shared" si="44"/>
        <v>0</v>
      </c>
      <c r="I34" s="115">
        <f t="shared" si="44"/>
        <v>0</v>
      </c>
      <c r="J34" s="115">
        <f t="shared" si="44"/>
        <v>0</v>
      </c>
      <c r="K34" s="115">
        <f t="shared" si="44"/>
        <v>0</v>
      </c>
      <c r="L34" s="115">
        <f t="shared" si="44"/>
        <v>0</v>
      </c>
      <c r="M34" s="115">
        <f t="shared" si="44"/>
        <v>0</v>
      </c>
      <c r="N34" s="115">
        <f t="shared" si="44"/>
        <v>0</v>
      </c>
      <c r="O34" s="115">
        <f t="shared" si="44"/>
        <v>0</v>
      </c>
      <c r="P34" s="115">
        <f t="shared" si="44"/>
        <v>0</v>
      </c>
      <c r="Q34" s="115">
        <f t="shared" si="44"/>
        <v>0</v>
      </c>
      <c r="R34" s="115">
        <f t="shared" si="44"/>
        <v>0</v>
      </c>
    </row>
    <row r="35" spans="1:18">
      <c r="A35" s="9"/>
      <c r="B35" s="62">
        <v>2</v>
      </c>
      <c r="C35" s="115">
        <f t="shared" ref="C35:C45" si="45">COUNTIF(C$3:C$13,$B35)</f>
        <v>0</v>
      </c>
      <c r="D35" s="115">
        <f t="shared" si="44"/>
        <v>0</v>
      </c>
      <c r="E35" s="115">
        <f t="shared" si="44"/>
        <v>0</v>
      </c>
      <c r="F35" s="115">
        <f t="shared" si="44"/>
        <v>0</v>
      </c>
      <c r="G35" s="115">
        <f t="shared" si="44"/>
        <v>0</v>
      </c>
      <c r="H35" s="115">
        <f t="shared" si="44"/>
        <v>0</v>
      </c>
      <c r="I35" s="115">
        <f t="shared" si="44"/>
        <v>4</v>
      </c>
      <c r="J35" s="115">
        <f t="shared" si="44"/>
        <v>0</v>
      </c>
      <c r="K35" s="115">
        <f t="shared" si="44"/>
        <v>0</v>
      </c>
      <c r="L35" s="115">
        <f t="shared" si="44"/>
        <v>0</v>
      </c>
      <c r="M35" s="115">
        <f t="shared" si="44"/>
        <v>0</v>
      </c>
      <c r="N35" s="115">
        <f t="shared" si="44"/>
        <v>0</v>
      </c>
      <c r="O35" s="115">
        <f t="shared" si="44"/>
        <v>0</v>
      </c>
      <c r="P35" s="115">
        <f t="shared" si="44"/>
        <v>0</v>
      </c>
      <c r="Q35" s="115">
        <f t="shared" si="44"/>
        <v>0</v>
      </c>
      <c r="R35" s="115">
        <f t="shared" si="44"/>
        <v>0</v>
      </c>
    </row>
    <row r="36" spans="1:18">
      <c r="A36" s="9"/>
      <c r="B36" s="62">
        <v>3</v>
      </c>
      <c r="C36" s="115">
        <f t="shared" si="45"/>
        <v>0</v>
      </c>
      <c r="D36" s="115">
        <f t="shared" si="44"/>
        <v>1</v>
      </c>
      <c r="E36" s="115">
        <f t="shared" si="44"/>
        <v>0</v>
      </c>
      <c r="F36" s="115">
        <f t="shared" si="44"/>
        <v>0</v>
      </c>
      <c r="G36" s="115">
        <f t="shared" si="44"/>
        <v>0</v>
      </c>
      <c r="H36" s="115">
        <f t="shared" si="44"/>
        <v>0</v>
      </c>
      <c r="I36" s="115">
        <f t="shared" si="44"/>
        <v>3</v>
      </c>
      <c r="J36" s="115">
        <f t="shared" si="44"/>
        <v>0</v>
      </c>
      <c r="K36" s="115">
        <f t="shared" si="44"/>
        <v>0</v>
      </c>
      <c r="L36" s="115">
        <f t="shared" si="44"/>
        <v>0</v>
      </c>
      <c r="M36" s="115">
        <f t="shared" si="44"/>
        <v>0</v>
      </c>
      <c r="N36" s="115">
        <f t="shared" si="44"/>
        <v>0</v>
      </c>
      <c r="O36" s="115">
        <f t="shared" si="44"/>
        <v>1</v>
      </c>
      <c r="P36" s="115">
        <f t="shared" si="44"/>
        <v>0</v>
      </c>
      <c r="Q36" s="115">
        <f t="shared" si="44"/>
        <v>0</v>
      </c>
      <c r="R36" s="115">
        <f t="shared" si="44"/>
        <v>0</v>
      </c>
    </row>
    <row r="37" spans="1:18">
      <c r="A37" s="9"/>
      <c r="B37" s="62">
        <v>4</v>
      </c>
      <c r="C37" s="115">
        <f t="shared" si="45"/>
        <v>0</v>
      </c>
      <c r="D37" s="115">
        <f t="shared" si="44"/>
        <v>2</v>
      </c>
      <c r="E37" s="115">
        <f t="shared" si="44"/>
        <v>0</v>
      </c>
      <c r="F37" s="115">
        <f t="shared" si="44"/>
        <v>0</v>
      </c>
      <c r="G37" s="115">
        <f t="shared" si="44"/>
        <v>1</v>
      </c>
      <c r="H37" s="115">
        <f t="shared" si="44"/>
        <v>0</v>
      </c>
      <c r="I37" s="115">
        <f t="shared" si="44"/>
        <v>1</v>
      </c>
      <c r="J37" s="115">
        <f t="shared" si="44"/>
        <v>0</v>
      </c>
      <c r="K37" s="115">
        <f t="shared" si="44"/>
        <v>0</v>
      </c>
      <c r="L37" s="115">
        <f t="shared" si="44"/>
        <v>0</v>
      </c>
      <c r="M37" s="115">
        <f t="shared" si="44"/>
        <v>1</v>
      </c>
      <c r="N37" s="115">
        <f t="shared" si="44"/>
        <v>0</v>
      </c>
      <c r="O37" s="115">
        <f t="shared" si="44"/>
        <v>1</v>
      </c>
      <c r="P37" s="115">
        <f t="shared" si="44"/>
        <v>0</v>
      </c>
      <c r="Q37" s="115">
        <f t="shared" si="44"/>
        <v>0</v>
      </c>
      <c r="R37" s="115">
        <f t="shared" si="44"/>
        <v>0</v>
      </c>
    </row>
    <row r="38" spans="1:18">
      <c r="A38" s="9"/>
      <c r="B38" s="62">
        <v>5</v>
      </c>
      <c r="C38" s="115">
        <f t="shared" si="45"/>
        <v>0</v>
      </c>
      <c r="D38" s="115">
        <f t="shared" si="44"/>
        <v>0</v>
      </c>
      <c r="E38" s="115">
        <f t="shared" si="44"/>
        <v>0</v>
      </c>
      <c r="F38" s="115">
        <f t="shared" si="44"/>
        <v>0</v>
      </c>
      <c r="G38" s="115">
        <f t="shared" si="44"/>
        <v>1</v>
      </c>
      <c r="H38" s="115">
        <f t="shared" si="44"/>
        <v>0</v>
      </c>
      <c r="I38" s="115">
        <f t="shared" si="44"/>
        <v>1</v>
      </c>
      <c r="J38" s="115">
        <f t="shared" si="44"/>
        <v>0</v>
      </c>
      <c r="K38" s="115">
        <f t="shared" si="44"/>
        <v>0</v>
      </c>
      <c r="L38" s="115">
        <f t="shared" si="44"/>
        <v>0</v>
      </c>
      <c r="M38" s="115">
        <f t="shared" si="44"/>
        <v>1</v>
      </c>
      <c r="N38" s="115">
        <f t="shared" si="44"/>
        <v>1</v>
      </c>
      <c r="O38" s="115">
        <f t="shared" si="44"/>
        <v>1</v>
      </c>
      <c r="P38" s="115">
        <f t="shared" si="44"/>
        <v>0</v>
      </c>
      <c r="Q38" s="115">
        <f t="shared" si="44"/>
        <v>0</v>
      </c>
      <c r="R38" s="115">
        <f t="shared" si="44"/>
        <v>0</v>
      </c>
    </row>
    <row r="39" spans="1:18">
      <c r="A39" s="9"/>
      <c r="B39" s="62">
        <v>6</v>
      </c>
      <c r="C39" s="115">
        <f t="shared" si="45"/>
        <v>0</v>
      </c>
      <c r="D39" s="115">
        <f t="shared" si="44"/>
        <v>1</v>
      </c>
      <c r="E39" s="115">
        <f t="shared" si="44"/>
        <v>0</v>
      </c>
      <c r="F39" s="115">
        <f t="shared" si="44"/>
        <v>0</v>
      </c>
      <c r="G39" s="115">
        <f t="shared" si="44"/>
        <v>1</v>
      </c>
      <c r="H39" s="115">
        <f t="shared" si="44"/>
        <v>2</v>
      </c>
      <c r="I39" s="115">
        <f t="shared" si="44"/>
        <v>0</v>
      </c>
      <c r="J39" s="115">
        <f t="shared" si="44"/>
        <v>0</v>
      </c>
      <c r="K39" s="115">
        <f t="shared" si="44"/>
        <v>0</v>
      </c>
      <c r="L39" s="115">
        <f t="shared" si="44"/>
        <v>2</v>
      </c>
      <c r="M39" s="115">
        <f t="shared" si="44"/>
        <v>2</v>
      </c>
      <c r="N39" s="115">
        <f t="shared" si="44"/>
        <v>0</v>
      </c>
      <c r="O39" s="115">
        <f t="shared" si="44"/>
        <v>3</v>
      </c>
      <c r="P39" s="115">
        <f t="shared" si="44"/>
        <v>0</v>
      </c>
      <c r="Q39" s="115">
        <f t="shared" si="44"/>
        <v>0</v>
      </c>
      <c r="R39" s="115">
        <f t="shared" si="44"/>
        <v>0</v>
      </c>
    </row>
    <row r="40" spans="1:18">
      <c r="A40" s="9"/>
      <c r="B40" s="62">
        <v>7</v>
      </c>
      <c r="C40" s="115">
        <f t="shared" si="45"/>
        <v>0</v>
      </c>
      <c r="D40" s="115">
        <f t="shared" si="44"/>
        <v>1</v>
      </c>
      <c r="E40" s="115">
        <f t="shared" si="44"/>
        <v>0</v>
      </c>
      <c r="F40" s="115">
        <f t="shared" si="44"/>
        <v>0</v>
      </c>
      <c r="G40" s="115">
        <f t="shared" si="44"/>
        <v>1</v>
      </c>
      <c r="H40" s="115">
        <f t="shared" si="44"/>
        <v>1</v>
      </c>
      <c r="I40" s="115">
        <f t="shared" si="44"/>
        <v>0</v>
      </c>
      <c r="J40" s="115">
        <f t="shared" si="44"/>
        <v>0</v>
      </c>
      <c r="K40" s="115">
        <f t="shared" si="44"/>
        <v>0</v>
      </c>
      <c r="L40" s="115">
        <f t="shared" si="44"/>
        <v>2</v>
      </c>
      <c r="M40" s="115">
        <f t="shared" si="44"/>
        <v>0</v>
      </c>
      <c r="N40" s="115">
        <f t="shared" si="44"/>
        <v>1</v>
      </c>
      <c r="O40" s="115">
        <f t="shared" si="44"/>
        <v>1</v>
      </c>
      <c r="P40" s="115">
        <f t="shared" si="44"/>
        <v>2</v>
      </c>
      <c r="Q40" s="115">
        <f t="shared" si="44"/>
        <v>0</v>
      </c>
      <c r="R40" s="115">
        <f t="shared" si="44"/>
        <v>0</v>
      </c>
    </row>
    <row r="41" spans="1:18">
      <c r="A41" s="9"/>
      <c r="B41" s="62">
        <v>8</v>
      </c>
      <c r="C41" s="115">
        <f t="shared" si="45"/>
        <v>1</v>
      </c>
      <c r="D41" s="115">
        <f t="shared" si="44"/>
        <v>1</v>
      </c>
      <c r="E41" s="115">
        <f t="shared" si="44"/>
        <v>0</v>
      </c>
      <c r="F41" s="115">
        <f t="shared" si="44"/>
        <v>0</v>
      </c>
      <c r="G41" s="115">
        <f t="shared" si="44"/>
        <v>4</v>
      </c>
      <c r="H41" s="115">
        <f t="shared" si="44"/>
        <v>1</v>
      </c>
      <c r="I41" s="115">
        <f t="shared" si="44"/>
        <v>0</v>
      </c>
      <c r="J41" s="115">
        <f t="shared" si="44"/>
        <v>0</v>
      </c>
      <c r="K41" s="115">
        <f t="shared" si="44"/>
        <v>0</v>
      </c>
      <c r="L41" s="115">
        <f t="shared" si="44"/>
        <v>3</v>
      </c>
      <c r="M41" s="115">
        <f t="shared" si="44"/>
        <v>3</v>
      </c>
      <c r="N41" s="115">
        <f t="shared" si="44"/>
        <v>3</v>
      </c>
      <c r="O41" s="115">
        <f t="shared" si="44"/>
        <v>0</v>
      </c>
      <c r="P41" s="115">
        <f t="shared" si="44"/>
        <v>2</v>
      </c>
      <c r="Q41" s="115">
        <f t="shared" si="44"/>
        <v>0</v>
      </c>
      <c r="R41" s="115">
        <f t="shared" si="44"/>
        <v>0</v>
      </c>
    </row>
    <row r="42" spans="1:18">
      <c r="A42" s="9"/>
      <c r="B42" s="62">
        <v>9</v>
      </c>
      <c r="C42" s="115">
        <f t="shared" si="45"/>
        <v>0</v>
      </c>
      <c r="D42" s="115">
        <f t="shared" si="44"/>
        <v>0</v>
      </c>
      <c r="E42" s="115">
        <f t="shared" si="44"/>
        <v>0</v>
      </c>
      <c r="F42" s="115">
        <f t="shared" si="44"/>
        <v>0</v>
      </c>
      <c r="G42" s="115">
        <f t="shared" si="44"/>
        <v>3</v>
      </c>
      <c r="H42" s="115">
        <f t="shared" si="44"/>
        <v>3</v>
      </c>
      <c r="I42" s="115">
        <f t="shared" si="44"/>
        <v>0</v>
      </c>
      <c r="J42" s="115">
        <f t="shared" si="44"/>
        <v>0</v>
      </c>
      <c r="K42" s="115">
        <f t="shared" si="44"/>
        <v>0</v>
      </c>
      <c r="L42" s="115">
        <f t="shared" si="44"/>
        <v>2</v>
      </c>
      <c r="M42" s="115">
        <f t="shared" si="44"/>
        <v>4</v>
      </c>
      <c r="N42" s="115">
        <f t="shared" si="44"/>
        <v>0</v>
      </c>
      <c r="O42" s="115">
        <f t="shared" si="44"/>
        <v>0</v>
      </c>
      <c r="P42" s="115">
        <f t="shared" si="44"/>
        <v>3</v>
      </c>
      <c r="Q42" s="115">
        <f t="shared" si="44"/>
        <v>0</v>
      </c>
      <c r="R42" s="115">
        <f t="shared" si="44"/>
        <v>0</v>
      </c>
    </row>
    <row r="43" spans="1:18">
      <c r="A43" s="9"/>
      <c r="B43" s="62">
        <v>10</v>
      </c>
      <c r="C43" s="115">
        <f t="shared" si="45"/>
        <v>0</v>
      </c>
      <c r="D43" s="115">
        <f t="shared" si="44"/>
        <v>1</v>
      </c>
      <c r="E43" s="115">
        <f t="shared" si="44"/>
        <v>0</v>
      </c>
      <c r="F43" s="115">
        <f t="shared" si="44"/>
        <v>0</v>
      </c>
      <c r="G43" s="115">
        <f t="shared" si="44"/>
        <v>0</v>
      </c>
      <c r="H43" s="115">
        <f t="shared" si="44"/>
        <v>3</v>
      </c>
      <c r="I43" s="115">
        <f t="shared" si="44"/>
        <v>2</v>
      </c>
      <c r="J43" s="115">
        <f t="shared" si="44"/>
        <v>0</v>
      </c>
      <c r="K43" s="115">
        <f t="shared" si="44"/>
        <v>0</v>
      </c>
      <c r="L43" s="115">
        <f t="shared" si="44"/>
        <v>0</v>
      </c>
      <c r="M43" s="115">
        <f t="shared" si="44"/>
        <v>0</v>
      </c>
      <c r="N43" s="115">
        <f t="shared" si="44"/>
        <v>0</v>
      </c>
      <c r="O43" s="115">
        <f t="shared" si="44"/>
        <v>2</v>
      </c>
      <c r="P43" s="115">
        <f t="shared" si="44"/>
        <v>0</v>
      </c>
      <c r="Q43" s="115">
        <f t="shared" si="44"/>
        <v>0</v>
      </c>
      <c r="R43" s="115">
        <f t="shared" si="44"/>
        <v>0</v>
      </c>
    </row>
    <row r="44" spans="1:18">
      <c r="A44" s="9"/>
      <c r="B44" s="62">
        <v>11</v>
      </c>
      <c r="C44" s="115">
        <f t="shared" si="45"/>
        <v>0</v>
      </c>
      <c r="D44" s="115">
        <f t="shared" si="44"/>
        <v>2</v>
      </c>
      <c r="E44" s="115">
        <f t="shared" si="44"/>
        <v>0</v>
      </c>
      <c r="F44" s="115">
        <f t="shared" si="44"/>
        <v>0</v>
      </c>
      <c r="G44" s="115">
        <f t="shared" si="44"/>
        <v>0</v>
      </c>
      <c r="H44" s="115">
        <f t="shared" si="44"/>
        <v>1</v>
      </c>
      <c r="I44" s="115">
        <f t="shared" si="44"/>
        <v>0</v>
      </c>
      <c r="J44" s="115">
        <f t="shared" si="44"/>
        <v>0</v>
      </c>
      <c r="K44" s="115">
        <f t="shared" si="44"/>
        <v>0</v>
      </c>
      <c r="L44" s="115">
        <f t="shared" si="44"/>
        <v>0</v>
      </c>
      <c r="M44" s="115">
        <f t="shared" si="44"/>
        <v>0</v>
      </c>
      <c r="N44" s="115">
        <f t="shared" si="44"/>
        <v>0</v>
      </c>
      <c r="O44" s="115">
        <f t="shared" si="44"/>
        <v>2</v>
      </c>
      <c r="P44" s="115">
        <f t="shared" si="44"/>
        <v>3</v>
      </c>
      <c r="Q44" s="115">
        <f t="shared" si="44"/>
        <v>0</v>
      </c>
      <c r="R44" s="115">
        <f t="shared" si="44"/>
        <v>0</v>
      </c>
    </row>
    <row r="45" spans="1:18">
      <c r="A45" s="9"/>
      <c r="B45" s="62">
        <v>12</v>
      </c>
      <c r="C45" s="115">
        <f t="shared" si="45"/>
        <v>0</v>
      </c>
      <c r="D45" s="115">
        <f t="shared" si="44"/>
        <v>2</v>
      </c>
      <c r="E45" s="115">
        <f t="shared" si="44"/>
        <v>0</v>
      </c>
      <c r="F45" s="115">
        <f t="shared" si="44"/>
        <v>0</v>
      </c>
      <c r="G45" s="115">
        <f t="shared" si="44"/>
        <v>0</v>
      </c>
      <c r="H45" s="115">
        <f t="shared" si="44"/>
        <v>0</v>
      </c>
      <c r="I45" s="115">
        <f t="shared" si="44"/>
        <v>0</v>
      </c>
      <c r="J45" s="115">
        <f t="shared" si="44"/>
        <v>0</v>
      </c>
      <c r="K45" s="115">
        <f t="shared" si="44"/>
        <v>0</v>
      </c>
      <c r="L45" s="115">
        <f t="shared" si="44"/>
        <v>0</v>
      </c>
      <c r="M45" s="115">
        <f t="shared" si="44"/>
        <v>0</v>
      </c>
      <c r="N45" s="115">
        <f t="shared" si="44"/>
        <v>1</v>
      </c>
      <c r="O45" s="115">
        <f t="shared" si="44"/>
        <v>0</v>
      </c>
      <c r="P45" s="115">
        <f t="shared" si="44"/>
        <v>0</v>
      </c>
      <c r="Q45" s="115">
        <f t="shared" si="44"/>
        <v>0</v>
      </c>
      <c r="R45" s="115">
        <f t="shared" si="44"/>
        <v>0</v>
      </c>
    </row>
  </sheetData>
  <conditionalFormatting sqref="C13:R13">
    <cfRule type="iconSet" priority="6">
      <iconSet iconSet="5Arrows">
        <cfvo type="percent" val="0"/>
        <cfvo type="percent" val="20"/>
        <cfvo type="percent" val="40"/>
        <cfvo type="percent" val="60"/>
        <cfvo type="percent" val="80"/>
      </iconSet>
    </cfRule>
  </conditionalFormatting>
  <conditionalFormatting sqref="C9:R13">
    <cfRule type="iconSet" priority="8">
      <iconSet iconSet="5Arrows">
        <cfvo type="percent" val="0"/>
        <cfvo type="percent" val="20"/>
        <cfvo type="percent" val="40"/>
        <cfvo type="percent" val="60"/>
        <cfvo type="percent" val="80"/>
      </iconSet>
    </cfRule>
  </conditionalFormatting>
  <conditionalFormatting sqref="C3:R13">
    <cfRule type="iconSet" priority="9">
      <iconSet iconSet="5Arrows">
        <cfvo type="percent" val="0"/>
        <cfvo type="percent" val="20"/>
        <cfvo type="percent" val="40"/>
        <cfvo type="percent" val="60"/>
        <cfvo type="percent" val="80"/>
      </iconSet>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U65"/>
  <sheetViews>
    <sheetView workbookViewId="0">
      <pane ySplit="2" topLeftCell="A3" activePane="bottomLeft" state="frozen"/>
      <selection pane="bottomLeft" activeCell="C27" sqref="C27"/>
    </sheetView>
  </sheetViews>
  <sheetFormatPr defaultRowHeight="15"/>
  <cols>
    <col min="1" max="1" width="31.5703125" customWidth="1"/>
    <col min="2" max="17" width="5.7109375" style="1" customWidth="1"/>
  </cols>
  <sheetData>
    <row r="1" spans="1:21" ht="20.25" customHeight="1">
      <c r="A1" s="170" t="s">
        <v>189</v>
      </c>
      <c r="B1" s="171"/>
      <c r="C1" s="171"/>
      <c r="D1" s="171"/>
      <c r="E1" s="171"/>
      <c r="F1" s="171"/>
      <c r="G1" s="171"/>
      <c r="H1" s="171"/>
      <c r="I1" s="171"/>
      <c r="J1" s="171"/>
      <c r="K1" s="171"/>
      <c r="L1" s="171"/>
      <c r="M1" s="171"/>
      <c r="N1" s="171"/>
      <c r="O1" s="171"/>
      <c r="P1" s="171"/>
      <c r="Q1" s="171"/>
      <c r="R1" s="160"/>
      <c r="S1" s="160"/>
    </row>
    <row r="2" spans="1:21" ht="180.75" customHeight="1">
      <c r="A2" s="135"/>
      <c r="B2" s="135" t="str">
        <f>судьи!E22</f>
        <v>Аверина Александра Викторовна</v>
      </c>
      <c r="C2" s="135" t="str">
        <f>судьи!F22</f>
        <v>Акчурин Константин Эдуардович</v>
      </c>
      <c r="D2" s="135" t="str">
        <f>судьи!G22</f>
        <v>Александр Вастаев</v>
      </c>
      <c r="E2" s="135" t="str">
        <f>судьи!H22</f>
        <v>Андреев Вячеслав Викторович</v>
      </c>
      <c r="F2" s="135" t="str">
        <f>судьи!I22</f>
        <v>Андрушевич Алексей</v>
      </c>
      <c r="G2" s="135" t="str">
        <f>судьи!J22</f>
        <v>Басалаев Андрей Викторович</v>
      </c>
      <c r="H2" s="135" t="str">
        <f>судьи!K22</f>
        <v>Елизаров Андрей</v>
      </c>
      <c r="I2" s="135" t="str">
        <f>судьи!L22</f>
        <v>Иван Демидов</v>
      </c>
      <c r="J2" s="135" t="str">
        <f>судьи!M22</f>
        <v>Корсаков Алексей Вячеславович</v>
      </c>
      <c r="K2" s="135" t="str">
        <f>судьи!N22</f>
        <v>Кудрявцев Евгений Валерьевич</v>
      </c>
      <c r="L2" s="135" t="str">
        <f>судьи!O22</f>
        <v>Пересыпкин Виталий Фридрихович</v>
      </c>
      <c r="M2" s="135" t="str">
        <f>судьи!P22</f>
        <v>Родимцев Андрей Александрович</v>
      </c>
      <c r="N2" s="135" t="str">
        <f>судьи!Q22</f>
        <v>Русаков Сергей Александрович</v>
      </c>
      <c r="O2" s="135" t="str">
        <f>судьи!R22</f>
        <v>Сазонов Антон Анатольевич</v>
      </c>
      <c r="P2" s="135" t="str">
        <f>судьи!S22</f>
        <v>Сорокин Юрий</v>
      </c>
      <c r="Q2" s="135" t="str">
        <f>судьи!T22</f>
        <v>Фефелов Александр</v>
      </c>
      <c r="R2" s="9" t="s">
        <v>174</v>
      </c>
    </row>
    <row r="3" spans="1:21" ht="15.75">
      <c r="A3" s="172" t="s">
        <v>175</v>
      </c>
      <c r="B3" s="173"/>
      <c r="C3" s="173"/>
      <c r="D3" s="173"/>
      <c r="E3" s="173"/>
      <c r="F3" s="173"/>
      <c r="G3" s="173"/>
      <c r="H3" s="173"/>
      <c r="I3" s="173"/>
      <c r="J3" s="173"/>
      <c r="K3" s="173"/>
      <c r="L3" s="173"/>
      <c r="M3" s="173"/>
      <c r="N3" s="173"/>
      <c r="O3" s="173"/>
      <c r="P3" s="173"/>
      <c r="Q3" s="173"/>
      <c r="R3" s="9"/>
    </row>
    <row r="4" spans="1:21">
      <c r="A4" s="9" t="s">
        <v>176</v>
      </c>
      <c r="B4" s="11">
        <f>SUM('Сл-кп'!C24,'Сл-вп'!C25,'Сл-дп'!C18,'Сл-пут'!C14)</f>
        <v>17</v>
      </c>
      <c r="C4" s="11">
        <f>SUM('Сл-кп'!D24,'Сл-вп'!D25,'Сл-дп'!D18,'Сл-пут'!D14)</f>
        <v>37</v>
      </c>
      <c r="D4" s="11">
        <f>SUM('Сл-кп'!E24,'Сл-вп'!E25,'Сл-дп'!E18,'Сл-пут'!E14)</f>
        <v>9</v>
      </c>
      <c r="E4" s="11">
        <f>SUM('Сл-кп'!F24,'Сл-вп'!F25,'Сл-дп'!F18,'Сл-пут'!F14)</f>
        <v>9</v>
      </c>
      <c r="F4" s="11">
        <f>SUM('Сл-кп'!G24,'Сл-вп'!G25,'Сл-дп'!G18,'Сл-пут'!G14)</f>
        <v>34</v>
      </c>
      <c r="G4" s="11">
        <f>SUM('Сл-кп'!H24,'Сл-вп'!H25,'Сл-дп'!H18,'Сл-пут'!H14)</f>
        <v>27</v>
      </c>
      <c r="H4" s="11">
        <f>SUM('Сл-кп'!I24,'Сл-вп'!I25,'Сл-дп'!I18,'Сл-пут'!I14)</f>
        <v>0</v>
      </c>
      <c r="I4" s="11">
        <f>SUM('Сл-кп'!J24,'Сл-вп'!J25,'Сл-дп'!J18,'Сл-пут'!J14)</f>
        <v>3</v>
      </c>
      <c r="J4" s="11">
        <f>SUM('Сл-кп'!K24,'Сл-вп'!K25,'Сл-дп'!K18,'Сл-пут'!K14)</f>
        <v>9</v>
      </c>
      <c r="K4" s="11">
        <f>SUM('Сл-кп'!L24,'Сл-вп'!L25,'Сл-дп'!L18,'Сл-пут'!L14)</f>
        <v>32</v>
      </c>
      <c r="L4" s="11">
        <f>SUM('Сл-кп'!M24,'Сл-вп'!M25,'Сл-дп'!M18,'Сл-пут'!M14)</f>
        <v>37</v>
      </c>
      <c r="M4" s="11">
        <f>SUM('Сл-кп'!N24,'Сл-вп'!N25,'Сл-дп'!N18,'Сл-пут'!P14)</f>
        <v>9</v>
      </c>
      <c r="N4" s="11">
        <f>SUM('Сл-кп'!O24,'Сл-вп'!O25,'Сл-дп'!O18,'Сл-пут'!Q14)</f>
        <v>31</v>
      </c>
      <c r="O4" s="11">
        <f>SUM('Сл-кп'!P24,'Сл-вп'!P25,'Сл-дп'!P18,'Сл-пут'!R14)</f>
        <v>31</v>
      </c>
      <c r="P4" s="11">
        <f>SUM('Сл-кп'!Q24,'Сл-вп'!Q25,'Сл-дп'!Q18,'Сл-пут'!Q14)</f>
        <v>25</v>
      </c>
      <c r="Q4" s="11">
        <f>SUM('Сл-кп'!R24,'Сл-вп'!R25,'Сл-дп'!R18,'Сл-пут'!R14)</f>
        <v>7</v>
      </c>
      <c r="R4" s="174">
        <f>SUM(B4:Q4)</f>
        <v>317</v>
      </c>
    </row>
    <row r="5" spans="1:21" ht="16.5" customHeight="1">
      <c r="A5" s="9" t="s">
        <v>157</v>
      </c>
      <c r="B5" s="146">
        <f>IF(B4&gt;0,('Сл-кп'!C49+'Сл-вп'!C52+'Сл-дп'!C38+'Сл-пут'!C30)/B4,"-")</f>
        <v>-0.40962205455740636</v>
      </c>
      <c r="C5" s="146">
        <f>IF(C4&gt;0,('Сл-кп'!D49+'Сл-вп'!D52+'Сл-дп'!D38+'Сл-пут'!D30)/C4,"-")</f>
        <v>-0.1340742084744537</v>
      </c>
      <c r="D5" s="146">
        <f>IF(D4&gt;0,('Сл-кп'!E49+'Сл-вп'!E52+'Сл-дп'!E38+'Сл-пут'!E30)/D4,"-")</f>
        <v>-1.8301459027487543</v>
      </c>
      <c r="E5" s="146">
        <f>IF(E4&gt;0,('Сл-кп'!F49+'Сл-вп'!F52+'Сл-дп'!F38+'Сл-пут'!F30)/E4,"-")</f>
        <v>0.94763187502902313</v>
      </c>
      <c r="F5" s="146">
        <f>IF(F4&gt;0,('Сл-кп'!G49+'Сл-вп'!G52+'Сл-дп'!G38+'Сл-пут'!G30)/F4,"-")</f>
        <v>-0.16761238084101249</v>
      </c>
      <c r="G5" s="146">
        <f>IF(G4&gt;0,('Сл-кп'!H49+'Сл-вп'!H52+'Сл-дп'!H38+'Сл-пут'!H30)/G4,"-")</f>
        <v>0.4738262424408542</v>
      </c>
      <c r="H5" s="146" t="str">
        <f>IF(H4&gt;0,('Сл-кп'!I49+'Сл-вп'!I52+'Сл-дп'!I38+'Сл-пут'!I30)/H4,"-")</f>
        <v>-</v>
      </c>
      <c r="I5" s="146">
        <f>IF(I4&gt;0,('Сл-кп'!J49+'Сл-вп'!J52+'Сл-дп'!J38+'Сл-пут'!J30)/I4,"-")</f>
        <v>2.3151391814102058</v>
      </c>
      <c r="J5" s="146">
        <f>IF(J4&gt;0,('Сл-кп'!K49+'Сл-вп'!K52+'Сл-дп'!K38+'Сл-пут'!K30)/J4,"-")</f>
        <v>-0.60792368052653234</v>
      </c>
      <c r="K5" s="146">
        <f>IF(K4&gt;0,('Сл-кп'!L49+'Сл-вп'!L52+'Сл-дп'!L38+'Сл-пут'!L30)/K4,"-")</f>
        <v>-0.46194197744800336</v>
      </c>
      <c r="L5" s="146">
        <f>IF(L4&gt;0,('Сл-кп'!M49+'Сл-вп'!M52+'Сл-дп'!M38+'Сл-пут'!M30)/L4,"-")</f>
        <v>0.26006988162712524</v>
      </c>
      <c r="M5" s="146">
        <f>IF(M4&gt;0,('Сл-кп'!N49+'Сл-вп'!N52+'Сл-дп'!N38+'Сл-пут'!P30)/M4,"-")</f>
        <v>0.80789254351551731</v>
      </c>
      <c r="N5" s="146">
        <f>IF(N4&gt;0,('Сл-кп'!O49+'Сл-вп'!O52+'Сл-дп'!O38+'Сл-пут'!Q30)/N4,"-")</f>
        <v>0.23681244506254873</v>
      </c>
      <c r="O5" s="146">
        <f>IF(O4&gt;0,('Сл-кп'!P49+'Сл-вп'!P52+'Сл-дп'!P38+'Сл-пут'!R30)/O4,"-")</f>
        <v>0.23681244506254873</v>
      </c>
      <c r="P5" s="146">
        <f>IF(P4&gt;0,('Сл-кп'!Q49+'Сл-вп'!Q52+'Сл-дп'!Q38+'Сл-пут'!Q30)/P4,"-")</f>
        <v>-0.14866440346947607</v>
      </c>
      <c r="Q5" s="146">
        <f>IF(Q4&gt;0,('Сл-кп'!R49+'Сл-вп'!R52+'Сл-дп'!R38+'Сл-пут'!R30)/Q4,"-")</f>
        <v>0.29912448401711406</v>
      </c>
      <c r="R5" s="9"/>
    </row>
    <row r="6" spans="1:21">
      <c r="A6" s="9" t="s">
        <v>177</v>
      </c>
      <c r="B6" s="146">
        <f>IF(B4&gt;0,('Сл-кп'!C50+'Сл-вп'!C53+'Сл-дп'!C39+'Сл-пут'!C31)/B4,"-")</f>
        <v>0.91008951326763632</v>
      </c>
      <c r="C6" s="146">
        <f>IF(C4&gt;0,('Сл-кп'!D50+'Сл-вп'!D53+'Сл-дп'!D39+'Сл-пут'!D31)/C4,"-")</f>
        <v>1.0425174082079927</v>
      </c>
      <c r="D6" s="146">
        <f>IF(D4&gt;0,('Сл-кп'!E50+'Сл-вп'!E53+'Сл-дп'!E39+'Сл-пут'!E31)/D4,"-")</f>
        <v>1.8301459027487543</v>
      </c>
      <c r="E6" s="146">
        <f>IF(E4&gt;0,('Сл-кп'!F50+'Сл-вп'!F53+'Сл-дп'!F39+'Сл-пут'!F31)/E4,"-")</f>
        <v>1.2708697540189002</v>
      </c>
      <c r="F6" s="146">
        <f>IF(F4&gt;0,('Сл-кп'!G50+'Сл-вп'!G53+'Сл-дп'!G39+'Сл-пут'!G31)/F4,"-")</f>
        <v>1.2678267259885505</v>
      </c>
      <c r="G6" s="146">
        <f>IF(G4&gt;0,('Сл-кп'!H50+'Сл-вп'!H53+'Сл-дп'!H39+'Сл-пут'!H31)/G4,"-")</f>
        <v>0.79252542449950147</v>
      </c>
      <c r="H6" s="146" t="str">
        <f>IF(H4&gt;0,('Сл-кп'!I50+'Сл-вп'!I53+'Сл-дп'!I39+'Сл-пут'!I31)/H4,"-")</f>
        <v>-</v>
      </c>
      <c r="I6" s="146">
        <f>IF(I4&gt;0,('Сл-кп'!J50+'Сл-вп'!J53+'Сл-дп'!J39+'Сл-пут'!J31)/I4,"-")</f>
        <v>2.3151391814102058</v>
      </c>
      <c r="J6" s="146">
        <f>IF(J4&gt;0,('Сл-кп'!K50+'Сл-вп'!K53+'Сл-дп'!K39+'Сл-пут'!K31)/J4,"-")</f>
        <v>1.0177900012084504</v>
      </c>
      <c r="K6" s="146">
        <f>IF(K4&gt;0,('Сл-кп'!L50+'Сл-вп'!L53+'Сл-дп'!L39+'Сл-пут'!L31)/K4,"-")</f>
        <v>0.95727209081555387</v>
      </c>
      <c r="L6" s="146">
        <f>IF(L4&gt;0,('Сл-кп'!M50+'Сл-вп'!M53+'Сл-дп'!M39+'Сл-пут'!M31)/L4,"-")</f>
        <v>1.0564176242159948</v>
      </c>
      <c r="M6" s="146">
        <f>IF(M4&gt;0,('Сл-кп'!N50+'Сл-вп'!N53+'Сл-дп'!N39+'Сл-пут'!P31)/M4,"-")</f>
        <v>0.95472127396294204</v>
      </c>
      <c r="N6" s="146">
        <f>IF(N4&gt;0,('Сл-кп'!O50+'Сл-вп'!O53+'Сл-дп'!O39+'Сл-пут'!Q31)/N4,"-")</f>
        <v>1.2331720265346293</v>
      </c>
      <c r="O6" s="146">
        <f>IF(O4&gt;0,('Сл-кп'!P50+'Сл-вп'!P53+'Сл-дп'!P39+'Сл-пут'!R31)/O4,"-")</f>
        <v>1.2186424634842197</v>
      </c>
      <c r="P6" s="146">
        <f>IF(P4&gt;0,('Сл-кп'!Q50+'Сл-вп'!Q53+'Сл-дп'!Q39+'Сл-пут'!Q31)/P4,"-")</f>
        <v>0.8868958609032136</v>
      </c>
      <c r="Q6" s="146">
        <f>IF(Q4&gt;0,('Сл-кп'!R50+'Сл-вп'!R53+'Сл-дп'!R39+'Сл-пут'!R31)/Q4,"-")</f>
        <v>0.81341591323534357</v>
      </c>
      <c r="R6" s="9"/>
    </row>
    <row r="7" spans="1:21">
      <c r="A7" s="9" t="s">
        <v>178</v>
      </c>
      <c r="B7" s="175">
        <f t="shared" ref="B7:Q7" si="0">IFERROR(RANK(B6,$B6:$Q6,1),"-")</f>
        <v>4</v>
      </c>
      <c r="C7" s="175">
        <f t="shared" si="0"/>
        <v>8</v>
      </c>
      <c r="D7" s="175">
        <f t="shared" si="0"/>
        <v>14</v>
      </c>
      <c r="E7" s="175">
        <f t="shared" si="0"/>
        <v>13</v>
      </c>
      <c r="F7" s="175">
        <f t="shared" si="0"/>
        <v>12</v>
      </c>
      <c r="G7" s="175">
        <f t="shared" si="0"/>
        <v>1</v>
      </c>
      <c r="H7" s="175" t="str">
        <f t="shared" si="0"/>
        <v>-</v>
      </c>
      <c r="I7" s="175">
        <f t="shared" si="0"/>
        <v>15</v>
      </c>
      <c r="J7" s="175">
        <f t="shared" si="0"/>
        <v>7</v>
      </c>
      <c r="K7" s="175">
        <f t="shared" si="0"/>
        <v>6</v>
      </c>
      <c r="L7" s="175">
        <f t="shared" si="0"/>
        <v>9</v>
      </c>
      <c r="M7" s="175">
        <f t="shared" si="0"/>
        <v>5</v>
      </c>
      <c r="N7" s="175">
        <f t="shared" ref="N7:O7" si="1">IFERROR(RANK(N6,$B6:$Q6,1),"-")</f>
        <v>11</v>
      </c>
      <c r="O7" s="175">
        <f t="shared" si="1"/>
        <v>10</v>
      </c>
      <c r="P7" s="175">
        <f t="shared" si="0"/>
        <v>3</v>
      </c>
      <c r="Q7" s="175">
        <f t="shared" si="0"/>
        <v>2</v>
      </c>
      <c r="R7" s="9"/>
    </row>
    <row r="8" spans="1:21" ht="15.75">
      <c r="A8" s="176" t="s">
        <v>179</v>
      </c>
      <c r="B8" s="177"/>
      <c r="C8" s="177"/>
      <c r="D8" s="177"/>
      <c r="E8" s="177"/>
      <c r="F8" s="177"/>
      <c r="G8" s="177"/>
      <c r="H8" s="177"/>
      <c r="I8" s="177"/>
      <c r="J8" s="177"/>
      <c r="K8" s="177"/>
      <c r="L8" s="177"/>
      <c r="M8" s="177"/>
      <c r="N8" s="177"/>
      <c r="O8" s="177"/>
      <c r="P8" s="177"/>
      <c r="Q8" s="177"/>
      <c r="R8" s="9"/>
    </row>
    <row r="9" spans="1:21">
      <c r="A9" s="9" t="s">
        <v>176</v>
      </c>
      <c r="B9" s="11">
        <f>SUM('Мар-кп'!C24,'Мар-вп'!C25,'Мар-дп'!C18,'Мар-пут'!C14)</f>
        <v>20</v>
      </c>
      <c r="C9" s="11">
        <f>SUM('Мар-кп'!D24,'Мар-вп'!D25,'Мар-дп'!D18,'Мар-пут'!D14)</f>
        <v>47</v>
      </c>
      <c r="D9" s="11">
        <f>SUM('Мар-кп'!E24,'Мар-вп'!E25,'Мар-дп'!E18,'Мар-пут'!E14)</f>
        <v>13</v>
      </c>
      <c r="E9" s="11">
        <f>SUM('Мар-кп'!F24,'Мар-вп'!F25,'Мар-дп'!F18,'Мар-пут'!F14)</f>
        <v>13</v>
      </c>
      <c r="F9" s="11">
        <f>SUM('Мар-кп'!G24,'Мар-вп'!G25,'Мар-дп'!G18,'Мар-пут'!G14)</f>
        <v>44</v>
      </c>
      <c r="G9" s="11">
        <f>SUM('Мар-кп'!H24,'Мар-вп'!H25,'Мар-дп'!H18,'Мар-пут'!H14)</f>
        <v>35</v>
      </c>
      <c r="H9" s="11">
        <f>SUM('Мар-кп'!I24,'Мар-вп'!I25,'Мар-дп'!I18,'Мар-пут'!I14)</f>
        <v>0</v>
      </c>
      <c r="I9" s="11">
        <f>SUM('Мар-кп'!J24,'Мар-вп'!J25,'Мар-дп'!J18,'Мар-пут'!J14)</f>
        <v>4</v>
      </c>
      <c r="J9" s="11">
        <f>SUM('Мар-кп'!K24,'Мар-вп'!K25,'Мар-дп'!K18,'Мар-пут'!K14)</f>
        <v>13</v>
      </c>
      <c r="K9" s="11">
        <f>SUM('Мар-кп'!L24,'Мар-вп'!L25,'Мар-дп'!L18,'Мар-пут'!L14)</f>
        <v>39</v>
      </c>
      <c r="L9" s="11">
        <f>SUM('Мар-кп'!M24,'Мар-вп'!M25,'Мар-дп'!M18,'Мар-пут'!M14)</f>
        <v>47</v>
      </c>
      <c r="M9" s="11">
        <f>SUM('Мар-кп'!N24,'Мар-вп'!N25,'Мар-дп'!N18,'Мар-пут'!N14)</f>
        <v>9</v>
      </c>
      <c r="N9" s="11">
        <f>SUM('Мар-кп'!O24,'Мар-вп'!O25,'Мар-дп'!O18,'Мар-пут'!O14)</f>
        <v>49</v>
      </c>
      <c r="O9" s="11">
        <f>SUM('Мар-кп'!P24,'Мар-вп'!P25,'Мар-дп'!P18,'Мар-пут'!P14)</f>
        <v>48</v>
      </c>
      <c r="P9" s="11">
        <f>SUM('Мар-кп'!Q24,'Мар-вп'!Q25,'Мар-дп'!Q18,'Мар-пут'!Q14)</f>
        <v>31</v>
      </c>
      <c r="Q9" s="11">
        <f>SUM('Мар-кп'!R24,'Мар-вп'!R25,'Мар-дп'!R18,'Мар-пут'!R14)</f>
        <v>10</v>
      </c>
      <c r="R9" s="174">
        <f>SUM(B9:Q9)</f>
        <v>422</v>
      </c>
    </row>
    <row r="10" spans="1:21">
      <c r="A10" s="9" t="s">
        <v>157</v>
      </c>
      <c r="B10" s="146">
        <f>IF(B9&gt;0,('Мар-кп'!C49+'Мар-вп'!C52+'Мар-дп'!C38+'Мар-пут'!C30)/B9,"-")</f>
        <v>0.34149873599087327</v>
      </c>
      <c r="C10" s="146">
        <f>IF(C9&gt;0,('Мар-кп'!D49+'Мар-вп'!D52+'Мар-дп'!D38+'Мар-пут'!D30)/C9,"-")</f>
        <v>-9.5580331759021406E-2</v>
      </c>
      <c r="D10" s="146">
        <f>IF(D9&gt;0,('Мар-кп'!E49+'Мар-вп'!E52+'Мар-дп'!E38+'Мар-пут'!E30)/D9,"-")</f>
        <v>-1.6099897911975856</v>
      </c>
      <c r="E10" s="146">
        <f>IF(E9&gt;0,('Мар-кп'!F49+'Мар-вп'!F52+'Мар-дп'!F38+'Мар-пут'!F30)/E9,"-")</f>
        <v>0.46693328572549125</v>
      </c>
      <c r="F10" s="146">
        <f>IF(F9&gt;0,('Мар-кп'!G49+'Мар-вп'!G52+'Мар-дп'!G38+'Мар-пут'!G30)/F9,"-")</f>
        <v>4.103098765660091E-2</v>
      </c>
      <c r="G10" s="146">
        <f>IF(G9&gt;0,('Мар-кп'!H49+'Мар-вп'!H52+'Мар-дп'!H38+'Мар-пут'!H30)/G9,"-")</f>
        <v>0.3832973763416338</v>
      </c>
      <c r="H10" s="146" t="str">
        <f>IF(H9&gt;0,('Мар-кп'!I49+'Мар-вп'!I52+'Мар-дп'!I38+'Мар-пут'!I30)/H9,"-")</f>
        <v>-</v>
      </c>
      <c r="I10" s="146">
        <f>IF(I9&gt;0,('Мар-кп'!J49+'Мар-вп'!J52+'Мар-дп'!J38+'Мар-пут'!J30)/I9,"-")</f>
        <v>2.3164215660323109</v>
      </c>
      <c r="J10" s="146">
        <f>IF(J9&gt;0,('Мар-кп'!K49+'Мар-вп'!K52+'Мар-дп'!K38+'Мар-пут'!K30)/J9,"-")</f>
        <v>1.0053948241870299</v>
      </c>
      <c r="K10" s="146">
        <f>IF(K9&gt;0,('Мар-кп'!L49+'Мар-вп'!L52+'Мар-дп'!L38+'Мар-пут'!L30)/K9,"-")</f>
        <v>0.25477797025536336</v>
      </c>
      <c r="L10" s="146">
        <f>IF(L9&gt;0,('Мар-кп'!M49+'Мар-вп'!M52+'Мар-дп'!M38+'Мар-пут'!M30)/L9,"-")</f>
        <v>0.31310756894362241</v>
      </c>
      <c r="M10" s="146">
        <f>IF(M9&gt;0,('Мар-кп'!N49+'Мар-вп'!N52+'Мар-дп'!N38+'Мар-пут'!N30)/M9,"-")</f>
        <v>0.8987305955882926</v>
      </c>
      <c r="N10" s="146">
        <f>IF(N9&gt;0,('Мар-кп'!O49+'Мар-вп'!O52+'Мар-дп'!O38+'Мар-пут'!O30)/N9,"-")</f>
        <v>-1.716679297861498</v>
      </c>
      <c r="O10" s="146">
        <f>IF(O9&gt;0,('Мар-кп'!P49+'Мар-вп'!P52+'Мар-дп'!P38+'Мар-пут'!P30)/O9,"-")</f>
        <v>0.66422321676638718</v>
      </c>
      <c r="P10" s="146">
        <f>IF(P9&gt;0,('Мар-кп'!Q49+'Мар-вп'!Q52+'Мар-дп'!Q38+'Мар-пут'!Q30)/P9,"-")</f>
        <v>-0.41891032912566589</v>
      </c>
      <c r="Q10" s="146">
        <f>IF(Q9&gt;0,('Мар-кп'!R49+'Мар-вп'!R52+'Мар-дп'!R38+'Мар-пут'!R30)/Q9,"-")</f>
        <v>0.74415020619088967</v>
      </c>
      <c r="R10" s="9"/>
    </row>
    <row r="11" spans="1:21">
      <c r="A11" s="9" t="s">
        <v>177</v>
      </c>
      <c r="B11" s="146">
        <f>IF(B9&gt;0,('Мар-кп'!C50+'Мар-вп'!C53+'Мар-дп'!C39+'Мар-пут'!C31)/B9,"-")</f>
        <v>0.98453673945289899</v>
      </c>
      <c r="C11" s="146">
        <f>IF(C9&gt;0,('Мар-кп'!D50+'Мар-вп'!D53+'Мар-дп'!D39+'Мар-пут'!D31)/C9,"-")</f>
        <v>1.2016160511176028</v>
      </c>
      <c r="D11" s="146">
        <f>IF(D9&gt;0,('Мар-кп'!E50+'Мар-вп'!E53+'Мар-дп'!E39+'Мар-пут'!E31)/D9,"-")</f>
        <v>1.8612684577096401</v>
      </c>
      <c r="E11" s="146">
        <f>IF(E9&gt;0,('Мар-кп'!F50+'Мар-вп'!F53+'Мар-дп'!F39+'Мар-пут'!F31)/E9,"-")</f>
        <v>0.73701711008280646</v>
      </c>
      <c r="F11" s="146">
        <f>IF(F9&gt;0,('Мар-кп'!G50+'Мар-вп'!G53+'Мар-дп'!G39+'Мар-пут'!G31)/F9,"-")</f>
        <v>0.99377786591407868</v>
      </c>
      <c r="G11" s="146">
        <f>IF(G9&gt;0,('Мар-кп'!H50+'Мар-вп'!H53+'Мар-дп'!H39+'Мар-пут'!H31)/G9,"-")</f>
        <v>0.83364379858442983</v>
      </c>
      <c r="H11" s="146" t="str">
        <f>IF(H9&gt;0,('Мар-кп'!I50+'Мар-вп'!I53+'Мар-дп'!I39+'Мар-пут'!I31)/H9,"-")</f>
        <v>-</v>
      </c>
      <c r="I11" s="146">
        <f>IF(I9&gt;0,('Мар-кп'!J50+'Мар-вп'!J53+'Мар-дп'!J39+'Мар-пут'!J31)/I9,"-")</f>
        <v>2.3164215660323109</v>
      </c>
      <c r="J11" s="146">
        <f>IF(J9&gt;0,('Мар-кп'!K50+'Мар-вп'!K53+'Мар-дп'!K39+'Мар-пут'!K31)/J9,"-")</f>
        <v>1.1557498593534064</v>
      </c>
      <c r="K11" s="146">
        <f>IF(K9&gt;0,('Мар-кп'!L50+'Мар-вп'!L53+'Мар-дп'!L39+'Мар-пут'!L31)/K9,"-")</f>
        <v>0.88908256274068898</v>
      </c>
      <c r="L11" s="146">
        <f>IF(L9&gt;0,('Мар-кп'!M50+'Мар-вп'!M53+'Мар-дп'!M39+'Мар-пут'!M31)/L9,"-")</f>
        <v>0.70482283450349781</v>
      </c>
      <c r="M11" s="146">
        <f>IF(M9&gt;0,('Мар-кп'!N50+'Мар-вп'!N53+'Мар-дп'!N39+'Мар-пут'!N31)/M9,"-")</f>
        <v>1.4876234846815979</v>
      </c>
      <c r="N11" s="146">
        <f>IF(N9&gt;0,('Мар-кп'!O50+'Мар-вп'!O53+'Мар-дп'!O39+'Мар-пут'!O31)/N9,"-")</f>
        <v>1.8534126446289692</v>
      </c>
      <c r="O11" s="146">
        <f>IF(O9&gt;0,('Мар-кп'!P50+'Мар-вп'!P53+'Мар-дп'!P39+'Мар-пут'!P31)/O9,"-")</f>
        <v>1.1253744835895454</v>
      </c>
      <c r="P11" s="146">
        <f>IF(P9&gt;0,('Мар-кп'!Q50+'Мар-вп'!Q53+'Мар-дп'!Q39+'Мар-пут'!Q31)/P9,"-")</f>
        <v>0.92470630393913422</v>
      </c>
      <c r="Q11" s="146">
        <f>IF(Q9&gt;0,('Мар-кп'!R50+'Мар-вп'!R53+'Мар-дп'!R39+'Мар-пут'!R31)/Q9,"-")</f>
        <v>1.5164644988237392</v>
      </c>
      <c r="R11" s="9"/>
    </row>
    <row r="12" spans="1:21">
      <c r="A12" s="9" t="s">
        <v>178</v>
      </c>
      <c r="B12" s="175">
        <f t="shared" ref="B12:Q12" si="2">IFERROR(RANK(B11,$B11:$Q11,1),"-")</f>
        <v>6</v>
      </c>
      <c r="C12" s="175">
        <f t="shared" si="2"/>
        <v>10</v>
      </c>
      <c r="D12" s="175">
        <f t="shared" si="2"/>
        <v>14</v>
      </c>
      <c r="E12" s="175">
        <f t="shared" si="2"/>
        <v>2</v>
      </c>
      <c r="F12" s="175">
        <f t="shared" si="2"/>
        <v>7</v>
      </c>
      <c r="G12" s="175">
        <f t="shared" si="2"/>
        <v>3</v>
      </c>
      <c r="H12" s="175" t="str">
        <f t="shared" si="2"/>
        <v>-</v>
      </c>
      <c r="I12" s="175">
        <f t="shared" si="2"/>
        <v>15</v>
      </c>
      <c r="J12" s="175">
        <f t="shared" si="2"/>
        <v>9</v>
      </c>
      <c r="K12" s="175">
        <f t="shared" si="2"/>
        <v>4</v>
      </c>
      <c r="L12" s="175">
        <f t="shared" si="2"/>
        <v>1</v>
      </c>
      <c r="M12" s="175">
        <f t="shared" si="2"/>
        <v>11</v>
      </c>
      <c r="N12" s="175">
        <f t="shared" ref="N12:O12" si="3">IFERROR(RANK(N11,$B11:$Q11,1),"-")</f>
        <v>13</v>
      </c>
      <c r="O12" s="175">
        <f t="shared" si="3"/>
        <v>8</v>
      </c>
      <c r="P12" s="175">
        <f t="shared" si="2"/>
        <v>5</v>
      </c>
      <c r="Q12" s="175">
        <f t="shared" si="2"/>
        <v>12</v>
      </c>
      <c r="R12" s="9"/>
    </row>
    <row r="13" spans="1:21" ht="15.75">
      <c r="A13" s="178" t="s">
        <v>180</v>
      </c>
      <c r="B13" s="179"/>
      <c r="C13" s="179"/>
      <c r="D13" s="179"/>
      <c r="E13" s="179"/>
      <c r="F13" s="179"/>
      <c r="G13" s="179"/>
      <c r="H13" s="179"/>
      <c r="I13" s="179"/>
      <c r="J13" s="179"/>
      <c r="K13" s="179"/>
      <c r="L13" s="179"/>
      <c r="M13" s="179"/>
      <c r="N13" s="179"/>
      <c r="O13" s="179"/>
      <c r="P13" s="179"/>
      <c r="Q13" s="179"/>
      <c r="R13" s="9"/>
      <c r="T13" s="386"/>
      <c r="U13" s="387"/>
    </row>
    <row r="14" spans="1:21">
      <c r="A14" s="9" t="s">
        <v>176</v>
      </c>
      <c r="B14" s="11">
        <f>SUM('От-кп'!C24,'От-вп'!C25,'От-дп'!C18,'От-пут'!C14)</f>
        <v>27</v>
      </c>
      <c r="C14" s="11">
        <f>SUM('От-кп'!D24,'От-вп'!D25,'От-дп'!D18,'От-пут'!D14)</f>
        <v>59</v>
      </c>
      <c r="D14" s="11">
        <f>SUM('От-кп'!E24,'От-вп'!E25,'От-дп'!E18,'От-пут'!E14)</f>
        <v>19</v>
      </c>
      <c r="E14" s="11">
        <f>SUM('От-кп'!F24,'От-вп'!F25,'От-дп'!F18,'От-пут'!F14)</f>
        <v>19</v>
      </c>
      <c r="F14" s="11">
        <f>SUM('От-кп'!G24,'От-вп'!G25,'От-дп'!G18,'От-пут'!G14)</f>
        <v>57</v>
      </c>
      <c r="G14" s="11">
        <f>SUM('От-кп'!H24,'От-вп'!H25,'От-дп'!H18,'От-пут'!H14)</f>
        <v>42</v>
      </c>
      <c r="H14" s="11">
        <f>SUM('От-кп'!I24,'От-вп'!I25,'От-дп'!I18,'От-пут'!I14)</f>
        <v>62</v>
      </c>
      <c r="I14" s="11">
        <f>SUM('От-кп'!J24,'От-вп'!J25,'От-дп'!J18,'От-пут'!J14)</f>
        <v>6</v>
      </c>
      <c r="J14" s="11">
        <f>SUM('От-кп'!K24,'От-вп'!K25,'От-дп'!K18,'От-пут'!K14)</f>
        <v>19</v>
      </c>
      <c r="K14" s="11">
        <f>SUM('От-кп'!L24,'От-вп'!L25,'От-дп'!L18,'От-пут'!L14)</f>
        <v>52</v>
      </c>
      <c r="L14" s="11">
        <f>SUM('От-кп'!M24,'От-вп'!M25,'От-дп'!M18,'От-пут'!M14)</f>
        <v>60</v>
      </c>
      <c r="M14" s="11">
        <f>SUM('От-кп'!N24,'От-вп'!N25,'От-дп'!N18,'От-пут'!N14)</f>
        <v>7</v>
      </c>
      <c r="N14" s="11">
        <f>SUM('От-кп'!O24,'От-вп'!O25,'От-дп'!O18,'От-пут'!O14)</f>
        <v>60</v>
      </c>
      <c r="O14" s="11">
        <f>SUM('От-кп'!P24,'От-вп'!P25,'От-дп'!P18,'От-пут'!P14)</f>
        <v>61</v>
      </c>
      <c r="P14" s="11">
        <f>SUM('От-кп'!Q24,'От-вп'!Q25,'От-дп'!Q18,'От-пут'!Q14)</f>
        <v>40</v>
      </c>
      <c r="Q14" s="11">
        <f>SUM('От-кп'!R24,'От-вп'!R25,'От-дп'!R18,'От-пут'!R14)</f>
        <v>11</v>
      </c>
      <c r="R14" s="174">
        <f>SUM(B14:Q14)</f>
        <v>601</v>
      </c>
      <c r="T14" s="386"/>
      <c r="U14" s="387"/>
    </row>
    <row r="15" spans="1:21">
      <c r="A15" s="9" t="s">
        <v>157</v>
      </c>
      <c r="B15" s="146">
        <f>IF(B14&gt;0,('От-кп'!C50+'От-вп'!C52+'От-дп'!C38+'От-пут'!C30)/B14,"-")</f>
        <v>9.7400790624781061E-2</v>
      </c>
      <c r="C15" s="146">
        <f>IF(C14&gt;0,('От-кп'!D50+'От-вп'!D52+'От-дп'!D38+'От-пут'!D30)/C14,"-")</f>
        <v>0.52099843348881414</v>
      </c>
      <c r="D15" s="146">
        <f>IF(D14&gt;0,('От-кп'!E50+'От-вп'!E52+'От-дп'!E38+'От-пут'!E30)/D14,"-")</f>
        <v>-0.51820396579417127</v>
      </c>
      <c r="E15" s="146">
        <f>IF(E14&gt;0,('От-кп'!F50+'От-вп'!F52+'От-дп'!F38+'От-пут'!F30)/E14,"-")</f>
        <v>-0.1497829131625924</v>
      </c>
      <c r="F15" s="146">
        <f>IF(F14&gt;0,('От-кп'!G50+'От-вп'!G52+'От-дп'!G38+'От-пут'!G30)/F14,"-")</f>
        <v>0.21113257010130992</v>
      </c>
      <c r="G15" s="146">
        <f>IF(G14&gt;0,('От-кп'!H50+'От-вп'!H52+'От-дп'!H38+'От-пут'!H30)/G14,"-")</f>
        <v>0.34531490697018591</v>
      </c>
      <c r="H15" s="146">
        <f>IF(H14&gt;0,('От-кп'!I50+'От-вп'!I52+'От-дп'!I38+'От-пут'!I30)/H14,"-")</f>
        <v>-2.3375448402092704</v>
      </c>
      <c r="I15" s="146">
        <f>IF(I14&gt;0,('От-кп'!J50+'От-вп'!J52+'От-дп'!J38+'От-пут'!J30)/I14,"-")</f>
        <v>2.7293824375070499</v>
      </c>
      <c r="J15" s="146">
        <f>IF(J14&gt;0,('От-кп'!K50+'От-вп'!K52+'От-дп'!K38+'От-пут'!K30)/J14,"-")</f>
        <v>0.27126971841635494</v>
      </c>
      <c r="K15" s="146">
        <f>IF(K14&gt;0,('От-кп'!L50+'От-вп'!L52+'От-дп'!L38+'От-пут'!L30)/K14,"-")</f>
        <v>0.75661739050742161</v>
      </c>
      <c r="L15" s="146">
        <f>IF(L14&gt;0,('От-кп'!M50+'От-вп'!M52+'От-дп'!M38+'От-пут'!M30)/L14,"-")</f>
        <v>0.1924736730686589</v>
      </c>
      <c r="M15" s="146">
        <f>IF(M14&gt;0,('От-кп'!N50+'От-вп'!N52+'От-дп'!N38+'От-пут'!N30)/M14,"-")</f>
        <v>0.17460017455358059</v>
      </c>
      <c r="N15" s="146">
        <f>IF(N14&gt;0,('От-кп'!O50+'От-вп'!O52+'От-дп'!O38+'От-пут'!O30)/N14,"-")</f>
        <v>-0.39879618487940477</v>
      </c>
      <c r="O15" s="146">
        <f>IF(O14&gt;0,('От-кп'!P50+'От-вп'!P52+'От-дп'!P38+'От-пут'!P30)/O14,"-")</f>
        <v>0.36183967060697098</v>
      </c>
      <c r="P15" s="146">
        <f>IF(P14&gt;0,('От-кп'!Q50+'От-вп'!Q52+'От-дп'!Q38+'От-пут'!Q30)/P14,"-")</f>
        <v>0.40989364024568875</v>
      </c>
      <c r="Q15" s="146">
        <f>IF(Q14&gt;0,('От-кп'!R50+'От-вп'!R52+'От-дп'!R38+'От-пут'!R30)/Q14,"-")</f>
        <v>0.86565904714683772</v>
      </c>
      <c r="R15" s="9"/>
      <c r="T15" s="386"/>
      <c r="U15" s="387"/>
    </row>
    <row r="16" spans="1:21">
      <c r="A16" s="9" t="s">
        <v>177</v>
      </c>
      <c r="B16" s="146">
        <f>IF(B14&gt;0,('От-кп'!C51+'От-вп'!C53+'От-дп'!C39+'От-пут'!C31)/B14,"-")</f>
        <v>1.296886749780801</v>
      </c>
      <c r="C16" s="146">
        <f>IF(C14&gt;0,('От-кп'!D51+'От-вп'!D53+'От-дп'!D39+'От-пут'!D31)/C14,"-")</f>
        <v>1.3372649677222024</v>
      </c>
      <c r="D16" s="146">
        <f>IF(D14&gt;0,('От-кп'!E51+'От-вп'!E53+'От-дп'!E39+'От-пут'!E31)/D14,"-")</f>
        <v>1.8783973784669825</v>
      </c>
      <c r="E16" s="146">
        <f>IF(E14&gt;0,('От-кп'!F51+'От-вп'!F53+'От-дп'!F39+'От-пут'!F31)/E14,"-")</f>
        <v>1.0261708683472299</v>
      </c>
      <c r="F16" s="146">
        <f>IF(F14&gt;0,('От-кп'!G51+'От-вп'!G53+'От-дп'!G39+'От-пут'!G31)/F14,"-")</f>
        <v>1.1073426218292197</v>
      </c>
      <c r="G16" s="146">
        <f>IF(G14&gt;0,('От-кп'!H51+'От-вп'!H53+'От-дп'!H39+'От-пут'!H31)/G14,"-")</f>
        <v>0.86298976418968976</v>
      </c>
      <c r="H16" s="146">
        <f>IF(H14&gt;0,('От-кп'!I51+'От-вп'!I53+'От-дп'!I39+'От-пут'!I31)/H14,"-")</f>
        <v>2.5321794581662802</v>
      </c>
      <c r="I16" s="146">
        <f>IF(I14&gt;0,('От-кп'!J51+'От-вп'!J53+'От-дп'!J39+'От-пут'!J31)/I14,"-")</f>
        <v>2.7293824375070499</v>
      </c>
      <c r="J16" s="146">
        <f>IF(J14&gt;0,('От-кп'!K51+'От-вп'!K53+'От-дп'!K39+'От-пут'!K31)/J14,"-")</f>
        <v>1.0075699548988186</v>
      </c>
      <c r="K16" s="146">
        <f>IF(K14&gt;0,('От-кп'!L51+'От-вп'!L53+'От-дп'!L39+'От-пут'!L31)/K14,"-")</f>
        <v>1.2788048118999837</v>
      </c>
      <c r="L16" s="146">
        <f>IF(L14&gt;0,('От-кп'!M51+'От-вп'!M53+'От-дп'!M39+'От-пут'!M31)/L14,"-")</f>
        <v>0.91725242057767742</v>
      </c>
      <c r="M16" s="146">
        <f>IF(M14&gt;0,('От-кп'!N51+'От-вп'!N53+'От-дп'!N39+'От-пут'!N31)/M14,"-")</f>
        <v>0.30158687301367088</v>
      </c>
      <c r="N16" s="146">
        <f>IF(N14&gt;0,('От-кп'!O51+'От-вп'!O53+'От-дп'!O39+'От-пут'!O31)/N14,"-")</f>
        <v>1.4777799794708715</v>
      </c>
      <c r="O16" s="146">
        <f>IF(O14&gt;0,('От-кп'!P51+'От-вп'!P53+'От-дп'!P39+'От-пут'!P31)/O14,"-")</f>
        <v>1.5612559513579753</v>
      </c>
      <c r="P16" s="146">
        <f>IF(P14&gt;0,('От-кп'!Q51+'От-вп'!Q53+'От-дп'!Q39+'От-пут'!Q31)/P14,"-")</f>
        <v>1.0165997722056914</v>
      </c>
      <c r="Q16" s="146">
        <f>IF(Q14&gt;0,('От-кп'!R51+'От-вп'!R53+'От-дп'!R39+'От-пут'!R31)/Q14,"-")</f>
        <v>0.98136989049455114</v>
      </c>
      <c r="R16" s="9"/>
      <c r="T16" s="386"/>
      <c r="U16" s="387"/>
    </row>
    <row r="17" spans="1:21">
      <c r="A17" s="9" t="s">
        <v>178</v>
      </c>
      <c r="B17" s="175">
        <f t="shared" ref="B17:Q17" si="4">IFERROR(RANK(B16,$B16:$Q16,1),"-")</f>
        <v>10</v>
      </c>
      <c r="C17" s="175">
        <f t="shared" si="4"/>
        <v>11</v>
      </c>
      <c r="D17" s="175">
        <f t="shared" si="4"/>
        <v>14</v>
      </c>
      <c r="E17" s="175">
        <f t="shared" si="4"/>
        <v>7</v>
      </c>
      <c r="F17" s="175">
        <f t="shared" si="4"/>
        <v>8</v>
      </c>
      <c r="G17" s="175">
        <f t="shared" si="4"/>
        <v>2</v>
      </c>
      <c r="H17" s="175">
        <f t="shared" si="4"/>
        <v>15</v>
      </c>
      <c r="I17" s="175">
        <f t="shared" si="4"/>
        <v>16</v>
      </c>
      <c r="J17" s="175">
        <f t="shared" si="4"/>
        <v>5</v>
      </c>
      <c r="K17" s="175">
        <f t="shared" si="4"/>
        <v>9</v>
      </c>
      <c r="L17" s="175">
        <f t="shared" si="4"/>
        <v>3</v>
      </c>
      <c r="M17" s="175">
        <f t="shared" si="4"/>
        <v>1</v>
      </c>
      <c r="N17" s="175">
        <f t="shared" ref="N17:O17" si="5">IFERROR(RANK(N16,$B16:$Q16,1),"-")</f>
        <v>12</v>
      </c>
      <c r="O17" s="175">
        <f t="shared" si="5"/>
        <v>13</v>
      </c>
      <c r="P17" s="175">
        <f t="shared" si="4"/>
        <v>6</v>
      </c>
      <c r="Q17" s="175">
        <f t="shared" si="4"/>
        <v>4</v>
      </c>
      <c r="R17" s="9"/>
      <c r="T17" s="386"/>
      <c r="U17" s="387"/>
    </row>
    <row r="18" spans="1:21" ht="15.75">
      <c r="A18" s="180" t="s">
        <v>120</v>
      </c>
      <c r="B18" s="181"/>
      <c r="C18" s="181"/>
      <c r="D18" s="181"/>
      <c r="E18" s="181"/>
      <c r="F18" s="181"/>
      <c r="G18" s="181"/>
      <c r="H18" s="181"/>
      <c r="I18" s="181"/>
      <c r="J18" s="181"/>
      <c r="K18" s="181"/>
      <c r="L18" s="181"/>
      <c r="M18" s="181"/>
      <c r="N18" s="181"/>
      <c r="O18" s="181"/>
      <c r="P18" s="181"/>
      <c r="Q18" s="181"/>
      <c r="R18" s="9"/>
      <c r="T18" s="386"/>
      <c r="U18" s="387"/>
    </row>
    <row r="19" spans="1:21">
      <c r="A19" s="9" t="s">
        <v>176</v>
      </c>
      <c r="B19" s="11">
        <f t="shared" ref="B19:Q19" si="6">SUM(B4,B9,B14)</f>
        <v>64</v>
      </c>
      <c r="C19" s="11">
        <f t="shared" si="6"/>
        <v>143</v>
      </c>
      <c r="D19" s="11">
        <f t="shared" si="6"/>
        <v>41</v>
      </c>
      <c r="E19" s="11">
        <f t="shared" si="6"/>
        <v>41</v>
      </c>
      <c r="F19" s="11">
        <f t="shared" si="6"/>
        <v>135</v>
      </c>
      <c r="G19" s="11">
        <f t="shared" si="6"/>
        <v>104</v>
      </c>
      <c r="H19" s="11">
        <f t="shared" si="6"/>
        <v>62</v>
      </c>
      <c r="I19" s="11">
        <f t="shared" si="6"/>
        <v>13</v>
      </c>
      <c r="J19" s="11">
        <f t="shared" si="6"/>
        <v>41</v>
      </c>
      <c r="K19" s="11">
        <f t="shared" si="6"/>
        <v>123</v>
      </c>
      <c r="L19" s="11">
        <f t="shared" si="6"/>
        <v>144</v>
      </c>
      <c r="M19" s="11">
        <f t="shared" si="6"/>
        <v>25</v>
      </c>
      <c r="N19" s="11">
        <f t="shared" ref="N19:O19" si="7">SUM(N4,N9,N14)</f>
        <v>140</v>
      </c>
      <c r="O19" s="11">
        <f t="shared" si="7"/>
        <v>140</v>
      </c>
      <c r="P19" s="11">
        <f t="shared" si="6"/>
        <v>96</v>
      </c>
      <c r="Q19" s="11">
        <f t="shared" si="6"/>
        <v>28</v>
      </c>
      <c r="R19" s="174">
        <f>SUM(B19:Q19)</f>
        <v>1340</v>
      </c>
      <c r="S19" s="182"/>
      <c r="T19" s="386"/>
      <c r="U19" s="387"/>
    </row>
    <row r="20" spans="1:21">
      <c r="A20" s="9" t="s">
        <v>181</v>
      </c>
      <c r="B20" s="11">
        <v>0</v>
      </c>
      <c r="C20" s="11">
        <v>2</v>
      </c>
      <c r="D20" s="11">
        <v>2</v>
      </c>
      <c r="E20" s="11">
        <v>0</v>
      </c>
      <c r="F20" s="11">
        <v>4</v>
      </c>
      <c r="G20" s="11">
        <v>13</v>
      </c>
      <c r="H20" s="11">
        <v>24</v>
      </c>
      <c r="I20" s="11">
        <v>14</v>
      </c>
      <c r="J20" s="11">
        <v>0</v>
      </c>
      <c r="K20" s="11">
        <v>4</v>
      </c>
      <c r="L20" s="11">
        <v>1</v>
      </c>
      <c r="M20" s="11">
        <v>3</v>
      </c>
      <c r="N20" s="11">
        <v>0</v>
      </c>
      <c r="O20" s="11">
        <v>1</v>
      </c>
      <c r="P20" s="11">
        <v>4</v>
      </c>
      <c r="Q20" s="11">
        <v>1</v>
      </c>
      <c r="R20" s="174">
        <f>SUM(B20:Q20)</f>
        <v>73</v>
      </c>
      <c r="S20" s="182"/>
      <c r="T20" s="386"/>
      <c r="U20" s="387"/>
    </row>
    <row r="21" spans="1:21">
      <c r="A21" s="9" t="s">
        <v>182</v>
      </c>
      <c r="B21" s="11">
        <f>судьи!E24</f>
        <v>0</v>
      </c>
      <c r="C21" s="11">
        <f>судьи!F24</f>
        <v>92</v>
      </c>
      <c r="D21" s="11">
        <f>судьи!G24</f>
        <v>0</v>
      </c>
      <c r="E21" s="11">
        <f>судьи!H24</f>
        <v>0</v>
      </c>
      <c r="F21" s="11">
        <f>судьи!I24</f>
        <v>0</v>
      </c>
      <c r="G21" s="11">
        <f>судьи!J24</f>
        <v>36</v>
      </c>
      <c r="H21" s="11">
        <f>судьи!K24</f>
        <v>86</v>
      </c>
      <c r="I21" s="11">
        <f>судьи!L24</f>
        <v>36</v>
      </c>
      <c r="J21" s="11">
        <f>судьи!M24</f>
        <v>0</v>
      </c>
      <c r="K21" s="11">
        <f>судьи!N24</f>
        <v>66</v>
      </c>
      <c r="L21" s="11">
        <f>судьи!O24</f>
        <v>0</v>
      </c>
      <c r="M21" s="11">
        <f>судьи!P24</f>
        <v>11</v>
      </c>
      <c r="N21" s="11">
        <f>судьи!Q24</f>
        <v>12</v>
      </c>
      <c r="O21" s="11">
        <f>судьи!R24</f>
        <v>94</v>
      </c>
      <c r="P21" s="11">
        <f>судьи!S24</f>
        <v>0</v>
      </c>
      <c r="Q21" s="11">
        <f>судьи!T24</f>
        <v>0</v>
      </c>
      <c r="R21" s="174">
        <f>SUM(B21:Q21)</f>
        <v>433</v>
      </c>
      <c r="S21" s="182"/>
      <c r="T21" s="386"/>
      <c r="U21" s="387"/>
    </row>
    <row r="22" spans="1:21">
      <c r="A22" s="9" t="s">
        <v>183</v>
      </c>
      <c r="B22" s="11">
        <v>1</v>
      </c>
      <c r="C22" s="11" t="e">
        <f>[2]Списки!I3</f>
        <v>#REF!</v>
      </c>
      <c r="D22" s="11">
        <v>1</v>
      </c>
      <c r="E22" s="11" t="e">
        <f>[2]Списки!K3</f>
        <v>#REF!</v>
      </c>
      <c r="F22" s="11">
        <v>2</v>
      </c>
      <c r="G22" s="11">
        <v>1</v>
      </c>
      <c r="H22" s="11" t="e">
        <f>[2]Списки!N3</f>
        <v>#REF!</v>
      </c>
      <c r="I22" s="11">
        <v>1</v>
      </c>
      <c r="J22" s="11" t="e">
        <f>[2]Списки!P3</f>
        <v>#REF!</v>
      </c>
      <c r="K22" s="11">
        <v>1</v>
      </c>
      <c r="L22" s="11" t="e">
        <f>[2]Списки!R3</f>
        <v>#REF!</v>
      </c>
      <c r="M22" s="11">
        <v>1</v>
      </c>
      <c r="N22" s="11">
        <v>0</v>
      </c>
      <c r="O22" s="11">
        <v>1</v>
      </c>
      <c r="P22" s="11">
        <v>2</v>
      </c>
      <c r="Q22" s="11">
        <v>1</v>
      </c>
      <c r="R22" s="9"/>
      <c r="T22" s="386"/>
      <c r="U22" s="387"/>
    </row>
    <row r="23" spans="1:21">
      <c r="A23" s="9" t="s">
        <v>184</v>
      </c>
      <c r="B23" s="183">
        <f>(B19+B22*3)/('Сл-кп'!$S$25+'Мар-кп'!$S$25+'От-кп'!$S$25+'Сл-вп'!$S$26+'Мар-вп'!$S$26+'От-вп'!$S$26+'Сл-дп'!$S$19+'Мар-дп'!$S$19+'От-дп'!$S$19+'Сл-пут'!$S$15+'Мар-пут'!$S$15+'От-пут'!$S$15)</f>
        <v>0.44666666666666666</v>
      </c>
      <c r="C23" s="183" t="e">
        <f>(C19+C22*3)/('Сл-кп'!$S$25+'Мар-кп'!$S$25+'От-кп'!$S$25+'Сл-вп'!$S$26+'Мар-вп'!$S$26+'От-вп'!$S$26+'Сл-дп'!$S$19+'Мар-дп'!$S$19+'От-дп'!$S$19+'Сл-пут'!$S$15+'Мар-пут'!$S$15+'От-пут'!$S$15)</f>
        <v>#REF!</v>
      </c>
      <c r="D23" s="183">
        <f>(D19+D22*3)/('Сл-кп'!$S$25+'Мар-кп'!$S$25+'От-кп'!$S$25+'Сл-вп'!$S$26+'Мар-вп'!$S$26+'От-вп'!$S$26+'Сл-дп'!$S$19+'Мар-дп'!$S$19+'От-дп'!$S$19+'Сл-пут'!$S$15+'Мар-пут'!$S$15+'От-пут'!$S$15)</f>
        <v>0.29333333333333333</v>
      </c>
      <c r="E23" s="183" t="e">
        <f>(E19+E22*3)/('Сл-кп'!$S$25+'Мар-кп'!$S$25+'От-кп'!$S$25+'Сл-вп'!$S$26+'Мар-вп'!$S$26+'От-вп'!$S$26+'Сл-дп'!$S$19+'Мар-дп'!$S$19+'От-дп'!$S$19+'Сл-пут'!$S$15+'Мар-пут'!$S$15+'От-пут'!$S$15)</f>
        <v>#REF!</v>
      </c>
      <c r="F23" s="183">
        <f>(F19+F22*3)/('Сл-кп'!$S$25+'Мар-кп'!$S$25+'От-кп'!$S$25+'Сл-вп'!$S$26+'Мар-вп'!$S$26+'От-вп'!$S$26+'Сл-дп'!$S$19+'Мар-дп'!$S$19+'От-дп'!$S$19+'Сл-пут'!$S$15+'Мар-пут'!$S$15+'От-пут'!$S$15)</f>
        <v>0.94</v>
      </c>
      <c r="G23" s="183">
        <f>(G19+G22*3)/('Сл-кп'!$S$25+'Мар-кп'!$S$25+'От-кп'!$S$25+'Сл-вп'!$S$26+'Мар-вп'!$S$26+'От-вп'!$S$26+'Сл-дп'!$S$19+'Мар-дп'!$S$19+'От-дп'!$S$19+'Сл-пут'!$S$15+'Мар-пут'!$S$15+'От-пут'!$S$15)</f>
        <v>0.71333333333333337</v>
      </c>
      <c r="H23" s="183" t="e">
        <f>(H19+H22*3)/('Сл-кп'!$S$25+'Мар-кп'!$S$25+'От-кп'!$S$25+'Сл-вп'!$S$26+'Мар-вп'!$S$26+'От-вп'!$S$26+'Сл-дп'!$S$19+'Мар-дп'!$S$19+'От-дп'!$S$19+'Сл-пут'!$S$15+'Мар-пут'!$S$15+'От-пут'!$S$15)</f>
        <v>#REF!</v>
      </c>
      <c r="I23" s="183">
        <f>(I19+I22*3)/('Сл-кп'!$S$25+'Мар-кп'!$S$25+'От-кп'!$S$25+'Сл-вп'!$S$26+'Мар-вп'!$S$26+'От-вп'!$S$26+'Сл-дп'!$S$19+'Мар-дп'!$S$19+'От-дп'!$S$19+'Сл-пут'!$S$15+'Мар-пут'!$S$15+'От-пут'!$S$15)</f>
        <v>0.10666666666666667</v>
      </c>
      <c r="J23" s="183" t="e">
        <f>(J19+J22*3)/('Сл-кп'!$S$25+'Мар-кп'!$S$25+'От-кп'!$S$25+'Сл-вп'!$S$26+'Мар-вп'!$S$26+'От-вп'!$S$26+'Сл-дп'!$S$19+'Мар-дп'!$S$19+'От-дп'!$S$19+'Сл-пут'!$S$15+'Мар-пут'!$S$15+'От-пут'!$S$15)</f>
        <v>#REF!</v>
      </c>
      <c r="K23" s="183">
        <f>(K19+K22*3)/('Сл-кп'!$S$25+'Мар-кп'!$S$25+'От-кп'!$S$25+'Сл-вп'!$S$26+'Мар-вп'!$S$26+'От-вп'!$S$26+'Сл-дп'!$S$19+'Мар-дп'!$S$19+'От-дп'!$S$19+'Сл-пут'!$S$15+'Мар-пут'!$S$15+'От-пут'!$S$15)</f>
        <v>0.84</v>
      </c>
      <c r="L23" s="183" t="e">
        <f>(L19+L22*3)/('Сл-кп'!$S$25+'Мар-кп'!$S$25+'От-кп'!$S$25+'Сл-вп'!$S$26+'Мар-вп'!$S$26+'От-вп'!$S$26+'Сл-дп'!$S$19+'Мар-дп'!$S$19+'От-дп'!$S$19+'Сл-пут'!$S$15+'Мар-пут'!$S$15+'От-пут'!$S$15)</f>
        <v>#REF!</v>
      </c>
      <c r="M23" s="183">
        <f>(M19+M22*3)/('Сл-кп'!$S$25+'Мар-кп'!$S$25+'От-кп'!$S$25+'Сл-вп'!$S$26+'Мар-вп'!$S$26+'От-вп'!$S$26+'Сл-дп'!$S$19+'Мар-дп'!$S$19+'От-дп'!$S$19+'Сл-пут'!$S$15+'Мар-пут'!$S$15+'От-пут'!$S$15)</f>
        <v>0.18666666666666668</v>
      </c>
      <c r="N23" s="183">
        <f>(N19+N22*3)/('Сл-кп'!$S$25+'Мар-кп'!$S$25+'От-кп'!$S$25+'Сл-вп'!$S$26+'Мар-вп'!$S$26+'От-вп'!$S$26+'Сл-дп'!$S$19+'Мар-дп'!$S$19+'От-дп'!$S$19+'Сл-пут'!$S$15+'Мар-пут'!$S$15+'От-пут'!$S$15)</f>
        <v>0.93333333333333335</v>
      </c>
      <c r="O23" s="183">
        <f>(O19+O22*3)/('Сл-кп'!$S$25+'Мар-кп'!$S$25+'От-кп'!$S$25+'Сл-вп'!$S$26+'Мар-вп'!$S$26+'От-вп'!$S$26+'Сл-дп'!$S$19+'Мар-дп'!$S$19+'От-дп'!$S$19+'Сл-пут'!$S$15+'Мар-пут'!$S$15+'От-пут'!$S$15)</f>
        <v>0.95333333333333337</v>
      </c>
      <c r="P23" s="183">
        <f>(P19+P22*3)/('Сл-кп'!$S$25+'Мар-кп'!$S$25+'От-кп'!$S$25+'Сл-вп'!$S$26+'Мар-вп'!$S$26+'От-вп'!$S$26+'Сл-дп'!$S$19+'Мар-дп'!$S$19+'От-дп'!$S$19+'Сл-пут'!$S$15+'Мар-пут'!$S$15+'От-пут'!$S$15)</f>
        <v>0.68</v>
      </c>
      <c r="Q23" s="183">
        <f>(Q19+Q22*3)/('Сл-кп'!$S$25+'Мар-кп'!$S$25+'От-кп'!$S$25+'Сл-вп'!$S$26+'Мар-вп'!$S$26+'От-вп'!$S$26+'Сл-дп'!$S$19+'Мар-дп'!$S$19+'От-дп'!$S$19+'Сл-пут'!$S$15+'Мар-пут'!$S$15+'От-пут'!$S$15)</f>
        <v>0.20666666666666667</v>
      </c>
      <c r="R23" s="9"/>
      <c r="T23" s="386"/>
      <c r="U23" s="387"/>
    </row>
    <row r="24" spans="1:21">
      <c r="A24" s="9" t="s">
        <v>157</v>
      </c>
      <c r="B24" s="146">
        <f>IF(B19&gt;0,SUM('Сл-кп'!C49,'Мар-кп'!C49,'От-кп'!C50,'Сл-вп'!C52,'Мар-вп'!C52,'От-вп'!C52,'Сл-дп'!C38,'Мар-дп'!C38,'От-дп'!C38,'Сл-пут'!C30,'Мар-пут'!C30,'От-пут'!C30)/B19,"-")</f>
        <v>3.9003455300166343E-2</v>
      </c>
      <c r="C24" s="146">
        <f>IF(C19&gt;0,SUM('Сл-кп'!D49,'Мар-кп'!D49,'От-кп'!D50,'Сл-вп'!D52,'Мар-вп'!D52,'От-вп'!D52,'Сл-дп'!D38,'Мар-дп'!D38,'От-дп'!D38,'Сл-пут'!D30,'Мар-пут'!D30,'От-пут'!D30)/C19,"-")</f>
        <v>0.14885235153574294</v>
      </c>
      <c r="D24" s="146">
        <f>IF(D19&gt;0,SUM('Сл-кп'!E49,'Мар-кп'!E49,'От-кп'!E50,'Сл-вп'!E52,'Мар-вп'!E52,'От-вп'!E52,'Сл-дп'!E38,'Мар-дп'!E38,'От-дп'!E38,'Сл-пут'!E30,'Мар-пут'!E30,'От-пут'!E30)/D19,"-")</f>
        <v>-1.1523672136682113</v>
      </c>
      <c r="E24" s="146">
        <f>IF(E19&gt;0,SUM('Сл-кп'!F49,'Мар-кп'!F49,'От-кп'!F50,'Сл-вп'!F52,'Мар-вп'!F52,'От-вп'!F52,'Сл-дп'!F38,'Мар-дп'!F38,'От-дп'!F38,'Сл-пут'!F30,'Мар-пут'!F30,'От-пут'!F30)/E19,"-")</f>
        <v>0.28665717657569117</v>
      </c>
      <c r="F24" s="146">
        <f>IF(F19&gt;0,SUM('Сл-кп'!G49,'Мар-кп'!G49,'От-кп'!G50,'Сл-вп'!G52,'Мар-вп'!G52,'От-вп'!G52,'Сл-дп'!G38,'Мар-дп'!G38,'От-дп'!G38,'Сл-пут'!G30,'Мар-пут'!G30,'От-пут'!G30)/F19,"-")</f>
        <v>6.0304437067190235E-2</v>
      </c>
      <c r="G24" s="146">
        <f>IF(G19&gt;0,SUM('Сл-кп'!H49,'Мар-кп'!H49,'От-кп'!H50,'Сл-вп'!H52,'Мар-вп'!H52,'От-вп'!H52,'Сл-дп'!H38,'Мар-дп'!H38,'От-дп'!H38,'Сл-пут'!H30,'Мар-пут'!H30,'От-пут'!H30)/G19,"-")</f>
        <v>0.39146098856353895</v>
      </c>
      <c r="H24" s="146">
        <f>IF(H19&gt;0,SUM('Сл-кп'!I49,'Мар-кп'!I49,'От-кп'!I50,'Сл-вп'!I52,'Мар-вп'!I52,'От-вп'!I52,'Сл-дп'!I38,'Мар-дп'!I38,'От-дп'!I38,'Сл-пут'!I30,'Мар-пут'!I30,'От-пут'!I30)/H19,"-")</f>
        <v>-2.3375448402092704</v>
      </c>
      <c r="I24" s="146">
        <f>IF(I19&gt;0,SUM('Сл-кп'!J49,'Мар-кп'!J49,'От-кп'!J50,'Сл-вп'!J52,'Мар-вп'!J52,'От-вп'!J52,'Сл-дп'!J38,'Мар-дп'!J38,'От-дп'!J38,'Сл-пут'!J30,'Мар-пут'!J30,'От-пут'!J30)/I19,"-")</f>
        <v>2.5067229564155507</v>
      </c>
      <c r="J24" s="146">
        <f>IF(J19&gt;0,SUM('Сл-кп'!K49,'Мар-кп'!K49,'От-кп'!K50,'Сл-вп'!K52,'Мар-вп'!K52,'От-вп'!K52,'Сл-дп'!K38,'Мар-дп'!K38,'От-дп'!K38,'Сл-пут'!K30,'Мар-пут'!K30,'От-пут'!K30)/J19,"-")</f>
        <v>0.31104742047813028</v>
      </c>
      <c r="K24" s="146">
        <f>IF(K19&gt;0,SUM('Сл-кп'!L49,'Мар-кп'!L49,'От-кп'!L50,'Сл-вп'!L52,'Мар-вп'!L52,'От-вп'!L52,'Сл-дп'!L38,'Мар-дп'!L38,'От-дп'!L38,'Сл-пут'!L30,'Мар-пут'!L30,'От-пут'!L30)/K19,"-")</f>
        <v>0.28047399892690233</v>
      </c>
      <c r="L24" s="146">
        <f>IF(L19&gt;0,SUM('Сл-кп'!M49,'Мар-кп'!M49,'От-кп'!M50,'Сл-вп'!M52,'Мар-вп'!M52,'От-вп'!M52,'Сл-дп'!M38,'Мар-дп'!M38,'От-дп'!M38,'Сл-пут'!M30,'Мар-пут'!M30,'От-пут'!M30)/L19,"-")</f>
        <v>0.24921570656023206</v>
      </c>
      <c r="M24" s="146">
        <f>IF(M19&gt;0,SUM('Сл-кп'!N49,'Мар-кп'!N49,'От-кп'!N50,'Сл-вп'!N52,'Мар-вп'!N52,'От-вп'!N52,'Сл-дп'!N38,'Мар-дп'!N38,'От-дп'!N38,'Сл-пут'!P30,'Мар-пут'!N30,'От-пут'!N30)/M19,"-")</f>
        <v>0.66327237895237401</v>
      </c>
      <c r="N24" s="146">
        <f>IF(N19&gt;0,SUM('Сл-кп'!O49,'Мар-кп'!O49,'От-кп'!O50,'Сл-вп'!O52,'Мар-вп'!O52,'От-вп'!O52,'Сл-дп'!O38,'Мар-дп'!O38,'От-дп'!O38,'Сл-пут'!Q30,'Мар-пут'!O30,'От-пут'!O30)/N19,"-")</f>
        <v>-0.71931336350741915</v>
      </c>
      <c r="O24" s="146">
        <f>IF(O19&gt;0,SUM('Сл-кп'!P49,'Мар-кп'!P49,'От-кп'!P50,'Сл-вп'!P52,'Мар-вп'!P52,'От-вп'!P52,'Сл-дп'!P38,'Мар-дп'!P38,'От-дп'!P38,'Сл-пут'!R30,'Мар-пут'!P30,'От-пут'!P30)/O19,"-")</f>
        <v>0.43782942934822017</v>
      </c>
      <c r="P24" s="146">
        <f>IF(P19&gt;0,SUM('Сл-кп'!Q49,'Мар-кп'!Q49,'От-кп'!Q50,'Сл-вп'!Q52,'Мар-вп'!Q52,'От-вп'!Q52,'Сл-дп'!Q38,'Мар-дп'!Q38,'От-дп'!Q38,'Сл-пут'!Q30,'Мар-пут'!Q30,'От-пут'!Q30)/P19,"-")</f>
        <v>-3.1987987479686528E-3</v>
      </c>
      <c r="Q24" s="146">
        <f>IF(Q19&gt;0,SUM('Сл-кп'!R49,'Мар-кп'!R49,'От-кп'!R50,'Сл-вп'!R52,'Мар-вп'!R52,'От-вп'!R52,'Сл-дп'!R38,'Мар-дп'!R38,'От-дп'!R38,'Сл-пут'!R30,'Мар-пут'!R30,'От-пут'!R30)/Q19,"-")</f>
        <v>0.68062939173728254</v>
      </c>
      <c r="R24" s="9"/>
      <c r="T24" s="386"/>
      <c r="U24" s="387"/>
    </row>
    <row r="25" spans="1:21">
      <c r="A25" s="9" t="s">
        <v>177</v>
      </c>
      <c r="B25" s="146">
        <f>IF(B19&gt;0,SUM('Сл-кп'!C50,'Мар-кп'!C50,'От-кп'!C51,'Сл-вп'!C53,'Мар-вп'!C53,'От-вп'!C53,'Сл-дп'!C39,'Мар-дп'!C39,'От-дп'!C39,'Сл-пут'!C31,'Мар-пут'!C31,'От-пут'!C31)/B19,"-")</f>
        <v>1.0965343556045224</v>
      </c>
      <c r="C25" s="146">
        <f>IF(C19&gt;0,SUM('Сл-кп'!D50,'Мар-кп'!D50,'От-кп'!D51,'Сл-вп'!D53,'Мар-вп'!D53,'От-вп'!D53,'Сл-дп'!D39,'Мар-дп'!D39,'От-дп'!D39,'Сл-пут'!D31,'Мар-пут'!D31,'От-пут'!D31)/C19,"-")</f>
        <v>1.2164177035093215</v>
      </c>
      <c r="D25" s="146">
        <f>IF(D19&gt;0,SUM('Сл-кп'!E50,'Мар-кп'!E50,'От-кп'!E51,'Сл-вп'!E53,'Мар-вп'!E53,'От-вп'!E53,'Сл-дп'!E39,'Мар-дп'!E39,'От-дп'!E39,'Сл-пут'!E31,'Мар-пут'!E31,'От-пут'!E31)/D19,"-")</f>
        <v>1.8623744698984579</v>
      </c>
      <c r="E25" s="146">
        <f>IF(E19&gt;0,SUM('Сл-кп'!F50,'Мар-кп'!F50,'От-кп'!F51,'Сл-вп'!F53,'Мар-вп'!F53,'От-вп'!F53,'Сл-дп'!F39,'Мар-дп'!F39,'От-дп'!F39,'Сл-пут'!F31,'Мар-пут'!F31,'От-пут'!F31)/E19,"-")</f>
        <v>0.98820235892302333</v>
      </c>
      <c r="F25" s="146">
        <f>IF(F19&gt;0,SUM('Сл-кп'!G50,'Мар-кп'!G50,'От-кп'!G51,'Сл-вп'!G53,'Мар-вп'!G53,'От-вп'!G53,'Сл-дп'!G39,'Мар-дп'!G39,'От-дп'!G39,'Сл-пут'!G31,'Мар-пут'!G31,'От-пут'!G31)/F19,"-")</f>
        <v>1.1107471424303386</v>
      </c>
      <c r="G25" s="146">
        <f>IF(G19&gt;0,SUM('Сл-кп'!H50,'Мар-кп'!H50,'От-кп'!H51,'Сл-вп'!H53,'Мар-вп'!H53,'От-вп'!H53,'Сл-дп'!H39,'Мар-дп'!H39,'От-дп'!H39,'Сл-пут'!H31,'Мар-пут'!H31,'От-пут'!H31)/G19,"-")</f>
        <v>0.83482009142219771</v>
      </c>
      <c r="H25" s="146">
        <f>IF(H19&gt;0,SUM('Сл-кп'!I50,'Мар-кп'!I50,'От-кп'!I51,'Сл-вп'!I53,'Мар-вп'!I53,'От-вп'!I53,'Сл-дп'!I39,'Мар-дп'!I39,'От-дп'!I39,'Сл-пут'!I31,'Мар-пут'!I31,'От-пут'!I31)/H19,"-")</f>
        <v>2.5321794581662802</v>
      </c>
      <c r="I25" s="146">
        <f>IF(I19&gt;0,SUM('Сл-кп'!J50,'Мар-кп'!J50,'От-кп'!J51,'Сл-вп'!J53,'Мар-вп'!J53,'От-вп'!J53,'Сл-дп'!J39,'Мар-дп'!J39,'От-дп'!J39,'Сл-пут'!J31,'Мар-пут'!J31,'От-пут'!J31)/I19,"-")</f>
        <v>2.5067229564155507</v>
      </c>
      <c r="J25" s="146">
        <f>IF(J19&gt;0,SUM('Сл-кп'!K50,'Мар-кп'!K50,'От-кп'!K51,'Сл-вп'!K53,'Мар-вп'!K53,'От-вп'!K53,'Сл-дп'!K39,'Мар-дп'!K39,'От-дп'!K39,'Сл-пут'!K31,'Мар-пут'!K31,'От-пут'!K31)/J19,"-")</f>
        <v>1.0567972518426314</v>
      </c>
      <c r="K25" s="146">
        <f>IF(K19&gt;0,SUM('Сл-кп'!L50,'Мар-кп'!L50,'От-кп'!L51,'Сл-вп'!L53,'Мар-вп'!L53,'От-вп'!L53,'Сл-дп'!L39,'Мар-дп'!L39,'От-дп'!L39,'Сл-пут'!L31,'Мар-пут'!L31,'От-пут'!L31)/K19,"-")</f>
        <v>1.0715835534291365</v>
      </c>
      <c r="L25" s="146">
        <f>IF(L19&gt;0,SUM('Сл-кп'!M50,'Мар-кп'!M50,'От-кп'!M51,'Сл-вп'!M53,'Мар-вп'!M53,'От-вп'!M53,'Сл-дп'!M39,'Мар-дп'!M39,'От-дп'!M39,'Сл-пут'!M31,'Мар-пут'!M31,'От-пут'!M31)/L19,"-")</f>
        <v>0.88367548994664469</v>
      </c>
      <c r="M25" s="146">
        <f>IF(M19&gt;0,SUM('Сл-кп'!N50,'Мар-кп'!N50,'От-кп'!N51,'Сл-вп'!N53,'Мар-вп'!N53,'От-вп'!N53,'Сл-дп'!N39,'Мар-дп'!N39,'От-дп'!N39,'Сл-пут'!P31,'Мар-пут'!N31,'От-пут'!N31)/M19,"-")</f>
        <v>0.96368843755586231</v>
      </c>
      <c r="N25" s="146">
        <f>IF(N19&gt;0,SUM('Сл-кп'!O50,'Мар-кп'!O50,'От-кп'!O51,'Сл-вп'!O53,'Мар-вп'!O53,'От-вп'!O53,'Сл-дп'!O39,'Мар-дп'!O39,'От-дп'!O39,'Сл-пут'!Q31,'Мар-пут'!O31,'От-пут'!O31)/N19,"-")</f>
        <v>1.5550882226974663</v>
      </c>
      <c r="O25" s="146">
        <f>IF(O19&gt;0,SUM('Сл-кп'!P50,'Мар-кп'!P50,'От-кп'!P51,'Сл-вп'!P53,'Мар-вп'!P53,'От-вп'!P53,'Сл-дп'!P39,'Мар-дп'!P39,'От-дп'!P39,'Сл-пут'!R31,'Мар-пут'!P31,'От-пут'!P31)/O19,"-")</f>
        <v>1.3359464615224677</v>
      </c>
      <c r="P25" s="146">
        <f>IF(P19&gt;0,SUM('Сл-кп'!Q50,'Мар-кп'!Q50,'От-кп'!Q51,'Сл-вп'!Q53,'Мар-вп'!Q53,'От-вп'!Q53,'Сл-дп'!Q39,'Мар-дп'!Q39,'От-дп'!Q39,'Сл-пут'!Q31,'Мар-пут'!Q31,'От-пут'!Q31)/P19,"-")</f>
        <v>0.95314877950959531</v>
      </c>
      <c r="Q25" s="146">
        <f>IF(Q19&gt;0,SUM('Сл-кп'!R50,'Мар-кп'!R50,'От-кп'!R51,'Сл-вп'!R53,'Мар-вп'!R53,'От-вп'!R53,'Сл-дп'!R39,'Мар-дп'!R39,'От-дп'!R39,'Сл-пут'!R31,'Мар-пут'!R31,'От-пут'!R31)/Q19,"-")</f>
        <v>1.1304866134401734</v>
      </c>
      <c r="R25" s="9"/>
      <c r="T25" s="386"/>
      <c r="U25" s="387"/>
    </row>
    <row r="26" spans="1:21">
      <c r="A26" s="9" t="s">
        <v>178</v>
      </c>
      <c r="B26" s="175">
        <f t="shared" ref="B26:Q26" si="8">IFERROR(RANK(B25,$B25:$Q25,1),"-")</f>
        <v>8</v>
      </c>
      <c r="C26" s="175">
        <f t="shared" si="8"/>
        <v>11</v>
      </c>
      <c r="D26" s="175">
        <f t="shared" si="8"/>
        <v>14</v>
      </c>
      <c r="E26" s="175">
        <f t="shared" si="8"/>
        <v>5</v>
      </c>
      <c r="F26" s="175">
        <f t="shared" si="8"/>
        <v>9</v>
      </c>
      <c r="G26" s="175">
        <f t="shared" si="8"/>
        <v>1</v>
      </c>
      <c r="H26" s="175">
        <f t="shared" si="8"/>
        <v>16</v>
      </c>
      <c r="I26" s="175">
        <f t="shared" si="8"/>
        <v>15</v>
      </c>
      <c r="J26" s="175">
        <f t="shared" si="8"/>
        <v>6</v>
      </c>
      <c r="K26" s="175">
        <f t="shared" si="8"/>
        <v>7</v>
      </c>
      <c r="L26" s="175">
        <f t="shared" si="8"/>
        <v>2</v>
      </c>
      <c r="M26" s="175">
        <f t="shared" si="8"/>
        <v>4</v>
      </c>
      <c r="N26" s="175">
        <f t="shared" ref="N26:O26" si="9">IFERROR(RANK(N25,$B25:$Q25,1),"-")</f>
        <v>13</v>
      </c>
      <c r="O26" s="175">
        <f t="shared" si="9"/>
        <v>12</v>
      </c>
      <c r="P26" s="175">
        <f t="shared" si="8"/>
        <v>3</v>
      </c>
      <c r="Q26" s="175">
        <f t="shared" si="8"/>
        <v>10</v>
      </c>
      <c r="R26" s="9"/>
      <c r="T26" s="386"/>
      <c r="U26" s="387"/>
    </row>
    <row r="27" spans="1:21">
      <c r="A27" s="9" t="s">
        <v>185</v>
      </c>
      <c r="B27" s="147">
        <f>IFERROR((B19+B22*3+B20+B21)/B25,"-")</f>
        <v>61.101596732974876</v>
      </c>
      <c r="C27" s="147" t="str">
        <f t="shared" ref="C27:Q27" si="10">IFERROR((C19+C22*3+C20+C21)/C25,"-")</f>
        <v>-</v>
      </c>
      <c r="D27" s="147">
        <f t="shared" si="10"/>
        <v>24.699651301871665</v>
      </c>
      <c r="E27" s="147" t="str">
        <f t="shared" si="10"/>
        <v>-</v>
      </c>
      <c r="F27" s="147">
        <f t="shared" si="10"/>
        <v>130.54276212922491</v>
      </c>
      <c r="G27" s="147">
        <f t="shared" si="10"/>
        <v>186.8666094682014</v>
      </c>
      <c r="H27" s="147" t="str">
        <f t="shared" si="10"/>
        <v>-</v>
      </c>
      <c r="I27" s="147">
        <f t="shared" si="10"/>
        <v>26.329195985174074</v>
      </c>
      <c r="J27" s="147" t="str">
        <f t="shared" si="10"/>
        <v>-</v>
      </c>
      <c r="K27" s="147">
        <f t="shared" si="10"/>
        <v>182.9068758780287</v>
      </c>
      <c r="L27" s="147" t="str">
        <f t="shared" si="10"/>
        <v>-</v>
      </c>
      <c r="M27" s="147">
        <f t="shared" si="10"/>
        <v>43.582550504104574</v>
      </c>
      <c r="N27" s="147">
        <f t="shared" ref="N27:O27" si="11">IFERROR((N19+N22*3+N20+N21)/N25,"-")</f>
        <v>97.743650669760584</v>
      </c>
      <c r="O27" s="147">
        <f t="shared" si="11"/>
        <v>178.15085174054886</v>
      </c>
      <c r="P27" s="147">
        <f t="shared" si="10"/>
        <v>111.21034016802506</v>
      </c>
      <c r="Q27" s="147">
        <f t="shared" si="10"/>
        <v>28.306394449573439</v>
      </c>
      <c r="R27" s="9"/>
      <c r="T27" s="388"/>
      <c r="U27" s="389"/>
    </row>
    <row r="28" spans="1:21" s="61" customFormat="1">
      <c r="A28" s="130" t="s">
        <v>186</v>
      </c>
      <c r="B28" s="385">
        <f t="shared" ref="B28:Q28" si="12">IFERROR(RANK(B27,$B27:$Q27,0),"-")</f>
        <v>7</v>
      </c>
      <c r="C28" s="385" t="str">
        <f t="shared" si="12"/>
        <v>-</v>
      </c>
      <c r="D28" s="379">
        <f t="shared" si="12"/>
        <v>11</v>
      </c>
      <c r="E28" s="379" t="str">
        <f t="shared" si="12"/>
        <v>-</v>
      </c>
      <c r="F28" s="379">
        <f t="shared" si="12"/>
        <v>4</v>
      </c>
      <c r="G28" s="379">
        <f t="shared" si="12"/>
        <v>1</v>
      </c>
      <c r="H28" s="379" t="str">
        <f t="shared" si="12"/>
        <v>-</v>
      </c>
      <c r="I28" s="379">
        <f t="shared" si="12"/>
        <v>10</v>
      </c>
      <c r="J28" s="379" t="str">
        <f t="shared" si="12"/>
        <v>-</v>
      </c>
      <c r="K28" s="379">
        <f t="shared" si="12"/>
        <v>2</v>
      </c>
      <c r="L28" s="379" t="str">
        <f t="shared" si="12"/>
        <v>-</v>
      </c>
      <c r="M28" s="379">
        <f t="shared" si="12"/>
        <v>8</v>
      </c>
      <c r="N28" s="379">
        <f t="shared" ref="N28:O28" si="13">IFERROR(RANK(N27,$B27:$Q27,0),"-")</f>
        <v>6</v>
      </c>
      <c r="O28" s="379">
        <f t="shared" si="13"/>
        <v>3</v>
      </c>
      <c r="P28" s="379">
        <f t="shared" si="12"/>
        <v>5</v>
      </c>
      <c r="Q28" s="379">
        <f t="shared" si="12"/>
        <v>9</v>
      </c>
      <c r="R28" s="130"/>
    </row>
    <row r="30" spans="1:21" hidden="1">
      <c r="B30" s="185" t="e">
        <f>IF(#REF!="да",B25,B25+10)</f>
        <v>#REF!</v>
      </c>
      <c r="C30" s="185" t="e">
        <f>IF(#REF!="да",C25,C25+10)</f>
        <v>#REF!</v>
      </c>
      <c r="D30" s="185" t="e">
        <f>IF(#REF!="да",D25,D25+10)</f>
        <v>#REF!</v>
      </c>
      <c r="E30" s="185" t="e">
        <f>IF(#REF!="да",E25,E25+10)</f>
        <v>#REF!</v>
      </c>
      <c r="F30" s="185" t="e">
        <f>IF(#REF!="да",F25,F25+10)</f>
        <v>#REF!</v>
      </c>
      <c r="G30" s="185" t="e">
        <f>IF(#REF!="да",G25,G25+10)</f>
        <v>#REF!</v>
      </c>
      <c r="H30" s="185" t="e">
        <f>IF(#REF!="да",H25,H25+10)</f>
        <v>#REF!</v>
      </c>
      <c r="I30" s="185" t="e">
        <f>IF(#REF!="да",I25,I25+10)</f>
        <v>#REF!</v>
      </c>
      <c r="J30" s="185" t="e">
        <f>IF(#REF!="да",J25,J25+10)</f>
        <v>#REF!</v>
      </c>
      <c r="K30" s="185" t="e">
        <f>IF(#REF!="да",K25,K25+10)</f>
        <v>#REF!</v>
      </c>
      <c r="L30" s="185" t="e">
        <f>IF(#REF!="да",L25,L25+10)</f>
        <v>#REF!</v>
      </c>
      <c r="M30" s="185" t="e">
        <f>IF(#REF!="да",M25,M25+10)</f>
        <v>#REF!</v>
      </c>
      <c r="N30" s="185"/>
      <c r="O30" s="185"/>
      <c r="P30" s="185" t="e">
        <f>IF(#REF!="да",P25,P25+10)</f>
        <v>#REF!</v>
      </c>
      <c r="Q30" s="185" t="e">
        <f>IF(#REF!="да",Q25,Q25+10)</f>
        <v>#REF!</v>
      </c>
    </row>
    <row r="31" spans="1:21" ht="213.75" customHeight="1">
      <c r="B31" s="186" t="str">
        <f>B2</f>
        <v>Аверина Александра Викторовна</v>
      </c>
      <c r="C31" s="186" t="str">
        <f t="shared" ref="C31:Q31" si="14">C2</f>
        <v>Акчурин Константин Эдуардович</v>
      </c>
      <c r="D31" s="186" t="str">
        <f t="shared" si="14"/>
        <v>Александр Вастаев</v>
      </c>
      <c r="E31" s="186" t="str">
        <f t="shared" si="14"/>
        <v>Андреев Вячеслав Викторович</v>
      </c>
      <c r="F31" s="186" t="str">
        <f t="shared" si="14"/>
        <v>Андрушевич Алексей</v>
      </c>
      <c r="G31" s="186" t="str">
        <f t="shared" si="14"/>
        <v>Басалаев Андрей Викторович</v>
      </c>
      <c r="H31" s="186" t="str">
        <f t="shared" si="14"/>
        <v>Елизаров Андрей</v>
      </c>
      <c r="I31" s="186" t="str">
        <f t="shared" si="14"/>
        <v>Иван Демидов</v>
      </c>
      <c r="J31" s="186" t="str">
        <f t="shared" si="14"/>
        <v>Корсаков Алексей Вячеславович</v>
      </c>
      <c r="K31" s="186" t="str">
        <f t="shared" si="14"/>
        <v>Кудрявцев Евгений Валерьевич</v>
      </c>
      <c r="L31" s="186" t="str">
        <f t="shared" si="14"/>
        <v>Пересыпкин Виталий Фридрихович</v>
      </c>
      <c r="M31" s="186" t="str">
        <f t="shared" si="14"/>
        <v>Родимцев Андрей Александрович</v>
      </c>
      <c r="N31" s="186" t="str">
        <f t="shared" si="14"/>
        <v>Русаков Сергей Александрович</v>
      </c>
      <c r="O31" s="186" t="str">
        <f t="shared" si="14"/>
        <v>Сазонов Антон Анатольевич</v>
      </c>
      <c r="P31" s="186" t="str">
        <f t="shared" si="14"/>
        <v>Сорокин Юрий</v>
      </c>
      <c r="Q31" s="186" t="str">
        <f t="shared" si="14"/>
        <v>Фефелов Александр</v>
      </c>
    </row>
    <row r="32" spans="1:21" ht="80.25" customHeight="1">
      <c r="B32" s="186" t="s">
        <v>1205</v>
      </c>
      <c r="C32" s="186" t="s">
        <v>297</v>
      </c>
      <c r="D32" s="186" t="s">
        <v>298</v>
      </c>
      <c r="E32" s="186" t="s">
        <v>13</v>
      </c>
      <c r="F32" s="186" t="s">
        <v>1209</v>
      </c>
      <c r="G32" s="186" t="s">
        <v>18</v>
      </c>
      <c r="H32" s="186" t="s">
        <v>149</v>
      </c>
      <c r="I32" s="186" t="s">
        <v>1212</v>
      </c>
      <c r="J32" s="186" t="s">
        <v>12</v>
      </c>
      <c r="K32" s="186" t="s">
        <v>299</v>
      </c>
      <c r="L32" s="186" t="s">
        <v>12</v>
      </c>
      <c r="M32" s="186" t="s">
        <v>149</v>
      </c>
      <c r="N32" s="186" t="s">
        <v>1215</v>
      </c>
      <c r="O32" s="186" t="s">
        <v>42</v>
      </c>
      <c r="P32" s="186" t="s">
        <v>12</v>
      </c>
      <c r="Q32" s="186" t="s">
        <v>74</v>
      </c>
    </row>
    <row r="33" spans="1:17">
      <c r="A33" s="149" t="str">
        <f>A27</f>
        <v>Судейский коэффициент</v>
      </c>
      <c r="B33" s="149">
        <f>B27</f>
        <v>61.101596732974876</v>
      </c>
      <c r="C33" s="149" t="str">
        <f t="shared" ref="C33:Q33" si="15">C27</f>
        <v>-</v>
      </c>
      <c r="D33" s="149">
        <f t="shared" si="15"/>
        <v>24.699651301871665</v>
      </c>
      <c r="E33" s="149" t="str">
        <f t="shared" si="15"/>
        <v>-</v>
      </c>
      <c r="F33" s="149">
        <f t="shared" si="15"/>
        <v>130.54276212922491</v>
      </c>
      <c r="G33" s="149">
        <f t="shared" si="15"/>
        <v>186.8666094682014</v>
      </c>
      <c r="H33" s="149" t="str">
        <f t="shared" si="15"/>
        <v>-</v>
      </c>
      <c r="I33" s="149">
        <f t="shared" si="15"/>
        <v>26.329195985174074</v>
      </c>
      <c r="J33" s="149" t="str">
        <f t="shared" si="15"/>
        <v>-</v>
      </c>
      <c r="K33" s="149">
        <f t="shared" si="15"/>
        <v>182.9068758780287</v>
      </c>
      <c r="L33" s="149" t="str">
        <f t="shared" si="15"/>
        <v>-</v>
      </c>
      <c r="M33" s="149">
        <f t="shared" si="15"/>
        <v>43.582550504104574</v>
      </c>
      <c r="N33" s="149">
        <f t="shared" si="15"/>
        <v>97.743650669760584</v>
      </c>
      <c r="O33" s="149">
        <f t="shared" si="15"/>
        <v>178.15085174054886</v>
      </c>
      <c r="P33" s="149">
        <f t="shared" si="15"/>
        <v>111.21034016802506</v>
      </c>
      <c r="Q33" s="149">
        <f t="shared" si="15"/>
        <v>28.306394449573439</v>
      </c>
    </row>
    <row r="34" spans="1:17" s="117" customFormat="1">
      <c r="A34" s="149" t="str">
        <f>A19</f>
        <v>Судейские оценки</v>
      </c>
      <c r="B34" s="187">
        <f>B19</f>
        <v>64</v>
      </c>
      <c r="C34" s="187">
        <f t="shared" ref="C34:Q34" si="16">C19</f>
        <v>143</v>
      </c>
      <c r="D34" s="187">
        <f t="shared" si="16"/>
        <v>41</v>
      </c>
      <c r="E34" s="187">
        <f t="shared" si="16"/>
        <v>41</v>
      </c>
      <c r="F34" s="187">
        <f t="shared" si="16"/>
        <v>135</v>
      </c>
      <c r="G34" s="187">
        <f t="shared" si="16"/>
        <v>104</v>
      </c>
      <c r="H34" s="187">
        <f t="shared" si="16"/>
        <v>62</v>
      </c>
      <c r="I34" s="187">
        <f t="shared" si="16"/>
        <v>13</v>
      </c>
      <c r="J34" s="187">
        <f t="shared" si="16"/>
        <v>41</v>
      </c>
      <c r="K34" s="187">
        <f t="shared" si="16"/>
        <v>123</v>
      </c>
      <c r="L34" s="187">
        <f t="shared" si="16"/>
        <v>144</v>
      </c>
      <c r="M34" s="187">
        <f t="shared" si="16"/>
        <v>25</v>
      </c>
      <c r="N34" s="187">
        <f t="shared" si="16"/>
        <v>140</v>
      </c>
      <c r="O34" s="187">
        <f t="shared" si="16"/>
        <v>140</v>
      </c>
      <c r="P34" s="187">
        <f t="shared" si="16"/>
        <v>96</v>
      </c>
      <c r="Q34" s="187">
        <f t="shared" si="16"/>
        <v>28</v>
      </c>
    </row>
    <row r="35" spans="1:17">
      <c r="A35" s="149" t="str">
        <f>A25</f>
        <v>Среднее отклонение по модулю</v>
      </c>
      <c r="B35" s="185">
        <f>B25</f>
        <v>1.0965343556045224</v>
      </c>
      <c r="C35" s="185">
        <f t="shared" ref="C35:Q35" si="17">C25</f>
        <v>1.2164177035093215</v>
      </c>
      <c r="D35" s="185">
        <f t="shared" si="17"/>
        <v>1.8623744698984579</v>
      </c>
      <c r="E35" s="185">
        <f t="shared" si="17"/>
        <v>0.98820235892302333</v>
      </c>
      <c r="F35" s="185">
        <f t="shared" si="17"/>
        <v>1.1107471424303386</v>
      </c>
      <c r="G35" s="185">
        <f t="shared" si="17"/>
        <v>0.83482009142219771</v>
      </c>
      <c r="H35" s="185">
        <f t="shared" si="17"/>
        <v>2.5321794581662802</v>
      </c>
      <c r="I35" s="185">
        <f t="shared" si="17"/>
        <v>2.5067229564155507</v>
      </c>
      <c r="J35" s="185">
        <f t="shared" si="17"/>
        <v>1.0567972518426314</v>
      </c>
      <c r="K35" s="185">
        <f t="shared" si="17"/>
        <v>1.0715835534291365</v>
      </c>
      <c r="L35" s="185">
        <f t="shared" si="17"/>
        <v>0.88367548994664469</v>
      </c>
      <c r="M35" s="185">
        <f t="shared" si="17"/>
        <v>0.96368843755586231</v>
      </c>
      <c r="N35" s="185">
        <f t="shared" si="17"/>
        <v>1.5550882226974663</v>
      </c>
      <c r="O35" s="185">
        <f t="shared" si="17"/>
        <v>1.3359464615224677</v>
      </c>
      <c r="P35" s="185">
        <f t="shared" si="17"/>
        <v>0.95314877950959531</v>
      </c>
      <c r="Q35" s="185">
        <f t="shared" si="17"/>
        <v>1.1304866134401734</v>
      </c>
    </row>
    <row r="36" spans="1:17" s="188" customFormat="1">
      <c r="A36" s="149" t="str">
        <f>A20</f>
        <v>Комментарии</v>
      </c>
      <c r="B36" s="1">
        <f>B20</f>
        <v>0</v>
      </c>
      <c r="C36" s="1">
        <f t="shared" ref="C36:Q36" si="18">C20</f>
        <v>2</v>
      </c>
      <c r="D36" s="1">
        <f t="shared" si="18"/>
        <v>2</v>
      </c>
      <c r="E36" s="1">
        <f t="shared" si="18"/>
        <v>0</v>
      </c>
      <c r="F36" s="1">
        <f t="shared" si="18"/>
        <v>4</v>
      </c>
      <c r="G36" s="1">
        <f t="shared" si="18"/>
        <v>13</v>
      </c>
      <c r="H36" s="1">
        <f t="shared" si="18"/>
        <v>24</v>
      </c>
      <c r="I36" s="1">
        <f t="shared" si="18"/>
        <v>14</v>
      </c>
      <c r="J36" s="1">
        <f t="shared" si="18"/>
        <v>0</v>
      </c>
      <c r="K36" s="1">
        <f t="shared" si="18"/>
        <v>4</v>
      </c>
      <c r="L36" s="1">
        <f t="shared" si="18"/>
        <v>1</v>
      </c>
      <c r="M36" s="1">
        <f t="shared" si="18"/>
        <v>3</v>
      </c>
      <c r="N36" s="1">
        <f t="shared" si="18"/>
        <v>0</v>
      </c>
      <c r="O36" s="1">
        <f t="shared" si="18"/>
        <v>1</v>
      </c>
      <c r="P36" s="1">
        <f t="shared" si="18"/>
        <v>4</v>
      </c>
      <c r="Q36" s="1">
        <f t="shared" si="18"/>
        <v>1</v>
      </c>
    </row>
    <row r="37" spans="1:17">
      <c r="A37" s="149" t="str">
        <f>A21</f>
        <v>Экспертные оценки</v>
      </c>
      <c r="B37" s="1">
        <f>B21</f>
        <v>0</v>
      </c>
      <c r="C37" s="1">
        <f t="shared" ref="C37:Q37" si="19">C21</f>
        <v>92</v>
      </c>
      <c r="D37" s="1">
        <f t="shared" si="19"/>
        <v>0</v>
      </c>
      <c r="E37" s="1">
        <f t="shared" si="19"/>
        <v>0</v>
      </c>
      <c r="F37" s="1">
        <f t="shared" si="19"/>
        <v>0</v>
      </c>
      <c r="G37" s="1">
        <f t="shared" si="19"/>
        <v>36</v>
      </c>
      <c r="H37" s="1">
        <f t="shared" si="19"/>
        <v>86</v>
      </c>
      <c r="I37" s="1">
        <f t="shared" si="19"/>
        <v>36</v>
      </c>
      <c r="J37" s="1">
        <f t="shared" si="19"/>
        <v>0</v>
      </c>
      <c r="K37" s="1">
        <f t="shared" si="19"/>
        <v>66</v>
      </c>
      <c r="L37" s="1">
        <f t="shared" si="19"/>
        <v>0</v>
      </c>
      <c r="M37" s="1">
        <f t="shared" si="19"/>
        <v>11</v>
      </c>
      <c r="N37" s="1">
        <f t="shared" si="19"/>
        <v>12</v>
      </c>
      <c r="O37" s="1">
        <f t="shared" si="19"/>
        <v>94</v>
      </c>
      <c r="P37" s="1">
        <f t="shared" si="19"/>
        <v>0</v>
      </c>
      <c r="Q37" s="1">
        <f t="shared" si="19"/>
        <v>0</v>
      </c>
    </row>
    <row r="41" spans="1:17">
      <c r="B41" s="1" t="s">
        <v>187</v>
      </c>
      <c r="C41" s="1" t="s">
        <v>188</v>
      </c>
    </row>
    <row r="42" spans="1:17">
      <c r="A42">
        <v>2013</v>
      </c>
      <c r="B42" s="1">
        <v>24</v>
      </c>
      <c r="C42" s="1">
        <v>3488</v>
      </c>
    </row>
    <row r="43" spans="1:17">
      <c r="A43">
        <v>2014</v>
      </c>
      <c r="B43" s="1">
        <v>20</v>
      </c>
      <c r="C43" s="1">
        <v>2200</v>
      </c>
    </row>
    <row r="44" spans="1:17">
      <c r="A44">
        <v>2015</v>
      </c>
      <c r="B44" s="1">
        <v>11</v>
      </c>
      <c r="C44" s="1">
        <v>1090</v>
      </c>
    </row>
    <row r="45" spans="1:17">
      <c r="A45">
        <v>2016</v>
      </c>
    </row>
    <row r="46" spans="1:17">
      <c r="A46">
        <v>2017</v>
      </c>
    </row>
    <row r="47" spans="1:17">
      <c r="A47">
        <v>2018</v>
      </c>
      <c r="B47" s="1">
        <v>16</v>
      </c>
      <c r="C47" s="1">
        <v>1241</v>
      </c>
    </row>
    <row r="50" spans="2:4">
      <c r="B50" s="391"/>
      <c r="C50" s="391"/>
      <c r="D50" s="391"/>
    </row>
    <row r="51" spans="2:4">
      <c r="B51" s="194"/>
      <c r="C51" s="194"/>
      <c r="D51" s="194"/>
    </row>
    <row r="52" spans="2:4">
      <c r="B52" s="194"/>
      <c r="C52" s="194"/>
      <c r="D52" s="194"/>
    </row>
    <row r="53" spans="2:4">
      <c r="B53" s="194"/>
      <c r="C53" s="194"/>
      <c r="D53" s="194"/>
    </row>
    <row r="54" spans="2:4">
      <c r="B54" s="194"/>
      <c r="C54" s="194"/>
      <c r="D54" s="194"/>
    </row>
    <row r="55" spans="2:4">
      <c r="B55" s="194"/>
      <c r="C55" s="194"/>
      <c r="D55" s="194"/>
    </row>
    <row r="56" spans="2:4">
      <c r="B56" s="194"/>
      <c r="C56" s="194"/>
      <c r="D56" s="194"/>
    </row>
    <row r="57" spans="2:4">
      <c r="B57" s="194"/>
      <c r="C57" s="194"/>
      <c r="D57" s="194"/>
    </row>
    <row r="58" spans="2:4">
      <c r="B58" s="194"/>
      <c r="C58" s="194"/>
      <c r="D58" s="194"/>
    </row>
    <row r="59" spans="2:4">
      <c r="B59" s="194"/>
      <c r="C59" s="194"/>
      <c r="D59" s="194"/>
    </row>
    <row r="60" spans="2:4">
      <c r="B60" s="194"/>
      <c r="C60" s="194"/>
      <c r="D60" s="194"/>
    </row>
    <row r="61" spans="2:4">
      <c r="B61" s="194"/>
      <c r="C61" s="194"/>
      <c r="D61" s="194"/>
    </row>
    <row r="62" spans="2:4">
      <c r="B62" s="194"/>
      <c r="C62" s="194"/>
      <c r="D62" s="194"/>
    </row>
    <row r="63" spans="2:4">
      <c r="B63" s="194"/>
      <c r="C63" s="194"/>
      <c r="D63" s="194"/>
    </row>
    <row r="64" spans="2:4">
      <c r="B64" s="194"/>
      <c r="C64" s="194"/>
      <c r="D64" s="194"/>
    </row>
    <row r="65" spans="2:4">
      <c r="B65" s="194"/>
      <c r="C65" s="194"/>
      <c r="D65" s="194"/>
    </row>
  </sheetData>
  <pageMargins left="0.7" right="0.7" top="0.75" bottom="0.75" header="0.3" footer="0.3"/>
  <pageSetup paperSize="9" orientation="portrait" horizontalDpi="4294967293" verticalDpi="0" r:id="rId1"/>
</worksheet>
</file>

<file path=xl/worksheets/sheet28.xml><?xml version="1.0" encoding="utf-8"?>
<worksheet xmlns="http://schemas.openxmlformats.org/spreadsheetml/2006/main" xmlns:r="http://schemas.openxmlformats.org/officeDocument/2006/relationships">
  <dimension ref="A1:J48"/>
  <sheetViews>
    <sheetView workbookViewId="0">
      <selection activeCell="C4" sqref="C4"/>
    </sheetView>
  </sheetViews>
  <sheetFormatPr defaultRowHeight="15"/>
  <cols>
    <col min="1" max="1" width="7.140625" style="441" customWidth="1"/>
    <col min="2" max="2" width="22.42578125" style="437" customWidth="1"/>
    <col min="3" max="3" width="33.7109375" style="334" customWidth="1"/>
    <col min="4" max="4" width="23.7109375" style="324" customWidth="1"/>
    <col min="5" max="5" width="24" style="326" customWidth="1"/>
    <col min="6" max="6" width="13.85546875" style="327" customWidth="1"/>
    <col min="7" max="7" width="20.28515625" style="328" customWidth="1"/>
    <col min="8" max="8" width="16.140625" style="324" customWidth="1"/>
    <col min="9" max="9" width="9.140625" style="324"/>
  </cols>
  <sheetData>
    <row r="1" spans="1:9" ht="23.25" customHeight="1">
      <c r="A1" s="446" t="s">
        <v>195</v>
      </c>
      <c r="B1" s="433"/>
      <c r="C1" s="331"/>
      <c r="D1" s="313"/>
      <c r="E1" s="310"/>
      <c r="F1" s="311"/>
      <c r="G1" s="312"/>
      <c r="H1" s="313"/>
      <c r="I1" s="313"/>
    </row>
    <row r="2" spans="1:9">
      <c r="A2" s="329" t="s">
        <v>190</v>
      </c>
      <c r="B2" s="434" t="s">
        <v>283</v>
      </c>
      <c r="C2" s="329" t="s">
        <v>191</v>
      </c>
      <c r="D2" s="329" t="s">
        <v>71</v>
      </c>
      <c r="E2" s="314" t="s">
        <v>192</v>
      </c>
      <c r="F2" s="315" t="s">
        <v>80</v>
      </c>
      <c r="G2" s="316" t="s">
        <v>193</v>
      </c>
      <c r="H2" s="317" t="s">
        <v>194</v>
      </c>
      <c r="I2" s="317" t="s">
        <v>123</v>
      </c>
    </row>
    <row r="3" spans="1:9" ht="150" customHeight="1">
      <c r="A3" s="439">
        <v>1</v>
      </c>
      <c r="B3" s="434"/>
      <c r="C3" s="332" t="str">
        <f>HLOOKUP(A3,'Луч. судья'!$B$28:$Q$37,4,FALSE)</f>
        <v>Басалаев Андрей Викторович</v>
      </c>
      <c r="D3" s="321" t="str">
        <f>HLOOKUP(A3,'Луч. судья'!$B$28:$Q$37,5,FALSE)</f>
        <v>Новокузнецк</v>
      </c>
      <c r="E3" s="318">
        <f>HLOOKUP(A3,'Луч. судья'!$B$28:$Q$37,6,FALSE)</f>
        <v>186.8666094682014</v>
      </c>
      <c r="F3" s="319">
        <f>HLOOKUP(A3,'Луч. судья'!$B$28:$Q$37,7,FALSE)</f>
        <v>104</v>
      </c>
      <c r="G3" s="320">
        <f>HLOOKUP(A3,'Луч. судья'!$B$28:$Q$37,8,FALSE)</f>
        <v>0.83482009142219771</v>
      </c>
      <c r="H3" s="321">
        <f>HLOOKUP(A3,'Луч. судья'!$B$28:$Q$37,9,FALSE)</f>
        <v>13</v>
      </c>
      <c r="I3" s="321">
        <f>HLOOKUP(A3,'Луч. судья'!$B$28:$Q$37,10,FALSE)</f>
        <v>36</v>
      </c>
    </row>
    <row r="4" spans="1:9" ht="150" customHeight="1">
      <c r="A4" s="439">
        <f>A3+1</f>
        <v>2</v>
      </c>
      <c r="B4" s="434"/>
      <c r="C4" s="332" t="str">
        <f>HLOOKUP(A4,'Луч. судья'!$B$28:$Q$37,4,FALSE)</f>
        <v>Кудрявцев Евгений Валерьевич</v>
      </c>
      <c r="D4" s="321" t="str">
        <f>HLOOKUP(A4,'Луч. судья'!$B$28:$Q$37,5,FALSE)</f>
        <v>Искитим</v>
      </c>
      <c r="E4" s="318">
        <f>HLOOKUP(A4,'Луч. судья'!$B$28:$Q$37,6,FALSE)</f>
        <v>182.9068758780287</v>
      </c>
      <c r="F4" s="319">
        <f>HLOOKUP(A4,'Луч. судья'!$B$28:$Q$37,7,FALSE)</f>
        <v>123</v>
      </c>
      <c r="G4" s="320">
        <f>HLOOKUP(A4,'Луч. судья'!$B$28:$Q$37,8,FALSE)</f>
        <v>1.0715835534291365</v>
      </c>
      <c r="H4" s="321">
        <f>HLOOKUP(A4,'Луч. судья'!$B$28:$Q$37,9,FALSE)</f>
        <v>4</v>
      </c>
      <c r="I4" s="321">
        <f>HLOOKUP(A4,'Луч. судья'!$B$28:$Q$37,10,FALSE)</f>
        <v>66</v>
      </c>
    </row>
    <row r="5" spans="1:9" ht="150" customHeight="1">
      <c r="A5" s="439">
        <f>A4+1</f>
        <v>3</v>
      </c>
      <c r="B5" s="438" t="s">
        <v>1949</v>
      </c>
      <c r="C5" s="332" t="str">
        <f>HLOOKUP(A5,'Луч. судья'!$B$28:$Q$37,4,FALSE)</f>
        <v>Сазонов Антон Анатольевич</v>
      </c>
      <c r="D5" s="321" t="str">
        <f>HLOOKUP(A5,'Луч. судья'!$B$28:$Q$37,5,FALSE)</f>
        <v>Уфа</v>
      </c>
      <c r="E5" s="318">
        <f>HLOOKUP(A5,'Луч. судья'!$B$28:$Q$37,6,FALSE)</f>
        <v>178.15085174054886</v>
      </c>
      <c r="F5" s="319">
        <f>HLOOKUP(A5,'Луч. судья'!$B$28:$Q$37,7,FALSE)</f>
        <v>140</v>
      </c>
      <c r="G5" s="320">
        <f>HLOOKUP(A5,'Луч. судья'!$B$28:$Q$37,8,FALSE)</f>
        <v>1.3359464615224677</v>
      </c>
      <c r="H5" s="321">
        <f>HLOOKUP(A5,'Луч. судья'!$B$28:$Q$37,9,FALSE)</f>
        <v>1</v>
      </c>
      <c r="I5" s="321">
        <f>HLOOKUP(A5,'Луч. судья'!$B$28:$Q$37,10,FALSE)</f>
        <v>94</v>
      </c>
    </row>
    <row r="6" spans="1:9" ht="150" customHeight="1">
      <c r="A6" s="329">
        <f>A5+1</f>
        <v>4</v>
      </c>
      <c r="B6" s="438" t="s">
        <v>1949</v>
      </c>
      <c r="C6" s="332" t="str">
        <f>HLOOKUP(A6,'Луч. судья'!$B$28:$Q$37,4,FALSE)</f>
        <v>Андрушевич Алексей</v>
      </c>
      <c r="D6" s="321" t="str">
        <f>HLOOKUP(A6,'Луч. судья'!$B$28:$Q$37,5,FALSE)</f>
        <v>Днепропетровск</v>
      </c>
      <c r="E6" s="318">
        <f>HLOOKUP(A6,'Луч. судья'!$B$28:$Q$37,6,FALSE)</f>
        <v>130.54276212922491</v>
      </c>
      <c r="F6" s="319">
        <f>HLOOKUP(A6,'Луч. судья'!$B$28:$Q$37,7,FALSE)</f>
        <v>135</v>
      </c>
      <c r="G6" s="320">
        <f>HLOOKUP(A6,'Луч. судья'!$B$28:$Q$37,8,FALSE)</f>
        <v>1.1107471424303386</v>
      </c>
      <c r="H6" s="321">
        <f>HLOOKUP(A6,'Луч. судья'!$B$28:$Q$37,9,FALSE)</f>
        <v>4</v>
      </c>
      <c r="I6" s="321">
        <f>HLOOKUP(A6,'Луч. судья'!$B$28:$Q$37,10,FALSE)</f>
        <v>0</v>
      </c>
    </row>
    <row r="7" spans="1:9" ht="150" customHeight="1">
      <c r="A7" s="329">
        <f t="shared" ref="A7:A18" si="0">A6+1</f>
        <v>5</v>
      </c>
      <c r="B7" s="435"/>
      <c r="C7" s="332" t="str">
        <f>HLOOKUP(A7,'Луч. судья'!$B$28:$Q$37,4,FALSE)</f>
        <v>Сорокин Юрий</v>
      </c>
      <c r="D7" s="321" t="str">
        <f>HLOOKUP(A7,'Луч. судья'!$B$28:$Q$37,5,FALSE)</f>
        <v>Москва</v>
      </c>
      <c r="E7" s="318">
        <f>HLOOKUP(A7,'Луч. судья'!$B$28:$Q$37,6,FALSE)</f>
        <v>111.21034016802506</v>
      </c>
      <c r="F7" s="319">
        <f>HLOOKUP(A7,'Луч. судья'!$B$28:$Q$37,7,FALSE)</f>
        <v>96</v>
      </c>
      <c r="G7" s="320">
        <f>HLOOKUP(A7,'Луч. судья'!$B$28:$Q$37,8,FALSE)</f>
        <v>0.95314877950959531</v>
      </c>
      <c r="H7" s="321">
        <f>HLOOKUP(A7,'Луч. судья'!$B$28:$Q$37,9,FALSE)</f>
        <v>4</v>
      </c>
      <c r="I7" s="321">
        <f>HLOOKUP(A7,'Луч. судья'!$B$28:$Q$37,10,FALSE)</f>
        <v>0</v>
      </c>
    </row>
    <row r="8" spans="1:9" ht="150" customHeight="1">
      <c r="A8" s="329">
        <f t="shared" si="0"/>
        <v>6</v>
      </c>
      <c r="B8" s="435"/>
      <c r="C8" s="332" t="str">
        <f>HLOOKUP(A8,'Луч. судья'!$B$28:$Q$37,4,FALSE)</f>
        <v>Русаков Сергей Александрович</v>
      </c>
      <c r="D8" s="321" t="str">
        <f>HLOOKUP(A8,'Луч. судья'!$B$28:$Q$37,5,FALSE)</f>
        <v>г. Казань,</v>
      </c>
      <c r="E8" s="318">
        <f>HLOOKUP(A8,'Луч. судья'!$B$28:$Q$37,6,FALSE)</f>
        <v>97.743650669760584</v>
      </c>
      <c r="F8" s="319">
        <f>HLOOKUP(A8,'Луч. судья'!$B$28:$Q$37,7,FALSE)</f>
        <v>140</v>
      </c>
      <c r="G8" s="320">
        <f>HLOOKUP(A8,'Луч. судья'!$B$28:$Q$37,8,FALSE)</f>
        <v>1.5550882226974663</v>
      </c>
      <c r="H8" s="321">
        <f>HLOOKUP(A8,'Луч. судья'!$B$28:$Q$37,9,FALSE)</f>
        <v>0</v>
      </c>
      <c r="I8" s="321">
        <f>HLOOKUP(A8,'Луч. судья'!$B$28:$Q$37,10,FALSE)</f>
        <v>12</v>
      </c>
    </row>
    <row r="9" spans="1:9" ht="150" customHeight="1">
      <c r="A9" s="329">
        <f t="shared" si="0"/>
        <v>7</v>
      </c>
      <c r="B9" s="435"/>
      <c r="C9" s="332" t="str">
        <f>HLOOKUP(A9,'Луч. судья'!$B$28:$Q$37,4,FALSE)</f>
        <v>Аверина Александра Викторовна</v>
      </c>
      <c r="D9" s="321" t="str">
        <f>HLOOKUP(A9,'Луч. судья'!$B$28:$Q$37,5,FALSE)</f>
        <v>Железнодорожный, МО</v>
      </c>
      <c r="E9" s="318">
        <f>HLOOKUP(A9,'Луч. судья'!$B$28:$Q$37,6,FALSE)</f>
        <v>61.101596732974876</v>
      </c>
      <c r="F9" s="319">
        <f>HLOOKUP(A9,'Луч. судья'!$B$28:$Q$37,7,FALSE)</f>
        <v>64</v>
      </c>
      <c r="G9" s="320">
        <f>HLOOKUP(A9,'Луч. судья'!$B$28:$Q$37,8,FALSE)</f>
        <v>1.0965343556045224</v>
      </c>
      <c r="H9" s="321">
        <f>HLOOKUP(A9,'Луч. судья'!$B$28:$Q$37,9,FALSE)</f>
        <v>0</v>
      </c>
      <c r="I9" s="321">
        <f>HLOOKUP(A9,'Луч. судья'!$B$28:$Q$37,10,FALSE)</f>
        <v>0</v>
      </c>
    </row>
    <row r="10" spans="1:9" ht="150" customHeight="1">
      <c r="A10" s="329">
        <f t="shared" si="0"/>
        <v>8</v>
      </c>
      <c r="B10" s="435"/>
      <c r="C10" s="332" t="str">
        <f>HLOOKUP(A10,'Луч. судья'!$B$28:$Q$37,4,FALSE)</f>
        <v>Родимцев Андрей Александрович</v>
      </c>
      <c r="D10" s="321" t="str">
        <f>HLOOKUP(A10,'Луч. судья'!$B$28:$Q$37,5,FALSE)</f>
        <v>-</v>
      </c>
      <c r="E10" s="318">
        <f>HLOOKUP(A10,'Луч. судья'!$B$28:$Q$37,6,FALSE)</f>
        <v>43.582550504104574</v>
      </c>
      <c r="F10" s="319">
        <f>HLOOKUP(A10,'Луч. судья'!$B$28:$Q$37,7,FALSE)</f>
        <v>25</v>
      </c>
      <c r="G10" s="320">
        <f>HLOOKUP(A10,'Луч. судья'!$B$28:$Q$37,8,FALSE)</f>
        <v>0.96368843755586231</v>
      </c>
      <c r="H10" s="321">
        <f>HLOOKUP(A10,'Луч. судья'!$B$28:$Q$37,9,FALSE)</f>
        <v>3</v>
      </c>
      <c r="I10" s="321">
        <f>HLOOKUP(A10,'Луч. судья'!$B$28:$Q$37,10,FALSE)</f>
        <v>11</v>
      </c>
    </row>
    <row r="11" spans="1:9" ht="150" customHeight="1">
      <c r="A11" s="329">
        <f t="shared" si="0"/>
        <v>9</v>
      </c>
      <c r="B11" s="435"/>
      <c r="C11" s="332" t="str">
        <f>HLOOKUP(A11,'Луч. судья'!$B$28:$Q$37,4,FALSE)</f>
        <v>Фефелов Александр</v>
      </c>
      <c r="D11" s="321" t="str">
        <f>HLOOKUP(A11,'Луч. судья'!$B$28:$Q$37,5,FALSE)</f>
        <v>Раменское</v>
      </c>
      <c r="E11" s="318">
        <f>HLOOKUP(A11,'Луч. судья'!$B$28:$Q$37,6,FALSE)</f>
        <v>28.306394449573439</v>
      </c>
      <c r="F11" s="319">
        <f>HLOOKUP(A11,'Луч. судья'!$B$28:$Q$37,7,FALSE)</f>
        <v>28</v>
      </c>
      <c r="G11" s="320">
        <f>HLOOKUP(A11,'Луч. судья'!$B$28:$Q$37,8,FALSE)</f>
        <v>1.1304866134401734</v>
      </c>
      <c r="H11" s="321">
        <f>HLOOKUP(A11,'Луч. судья'!$B$28:$Q$37,9,FALSE)</f>
        <v>1</v>
      </c>
      <c r="I11" s="321">
        <f>HLOOKUP(A11,'Луч. судья'!$B$28:$Q$37,10,FALSE)</f>
        <v>0</v>
      </c>
    </row>
    <row r="12" spans="1:9" ht="150" customHeight="1">
      <c r="A12" s="329">
        <f t="shared" si="0"/>
        <v>10</v>
      </c>
      <c r="B12" s="435"/>
      <c r="C12" s="332" t="str">
        <f>HLOOKUP(A12,'Луч. судья'!$B$28:$Q$37,4,FALSE)</f>
        <v>Иван Демидов</v>
      </c>
      <c r="D12" s="321" t="str">
        <f>HLOOKUP(A12,'Луч. судья'!$B$28:$Q$37,5,FALSE)</f>
        <v>Химки, Московская область</v>
      </c>
      <c r="E12" s="318">
        <f>HLOOKUP(A12,'Луч. судья'!$B$28:$Q$37,6,FALSE)</f>
        <v>26.329195985174074</v>
      </c>
      <c r="F12" s="319">
        <f>HLOOKUP(A12,'Луч. судья'!$B$28:$Q$37,7,FALSE)</f>
        <v>13</v>
      </c>
      <c r="G12" s="320">
        <f>HLOOKUP(A12,'Луч. судья'!$B$28:$Q$37,8,FALSE)</f>
        <v>2.5067229564155507</v>
      </c>
      <c r="H12" s="321">
        <f>HLOOKUP(A12,'Луч. судья'!$B$28:$Q$37,9,FALSE)</f>
        <v>14</v>
      </c>
      <c r="I12" s="321">
        <f>HLOOKUP(A12,'Луч. судья'!$B$28:$Q$37,10,FALSE)</f>
        <v>36</v>
      </c>
    </row>
    <row r="13" spans="1:9" ht="150" customHeight="1">
      <c r="A13" s="329">
        <f t="shared" si="0"/>
        <v>11</v>
      </c>
      <c r="B13" s="438" t="s">
        <v>1949</v>
      </c>
      <c r="C13" s="332" t="str">
        <f>HLOOKUP(A13,'Луч. судья'!$B$28:$Q$37,4,FALSE)</f>
        <v>Александр Вастаев</v>
      </c>
      <c r="D13" s="321" t="str">
        <f>HLOOKUP(A13,'Луч. судья'!$B$28:$Q$37,5,FALSE)</f>
        <v>Московская область</v>
      </c>
      <c r="E13" s="318">
        <f>HLOOKUP(A13,'Луч. судья'!$B$28:$Q$37,6,FALSE)</f>
        <v>24.699651301871665</v>
      </c>
      <c r="F13" s="319">
        <f>HLOOKUP(A13,'Луч. судья'!$B$28:$Q$37,7,FALSE)</f>
        <v>41</v>
      </c>
      <c r="G13" s="320">
        <f>HLOOKUP(A13,'Луч. судья'!$B$28:$Q$37,8,FALSE)</f>
        <v>1.8623744698984579</v>
      </c>
      <c r="H13" s="321">
        <f>HLOOKUP(A13,'Луч. судья'!$B$28:$Q$37,9,FALSE)</f>
        <v>2</v>
      </c>
      <c r="I13" s="321">
        <f>HLOOKUP(A13,'Луч. судья'!$B$28:$Q$37,10,FALSE)</f>
        <v>0</v>
      </c>
    </row>
    <row r="14" spans="1:9" ht="150" customHeight="1">
      <c r="A14" s="329">
        <f t="shared" si="0"/>
        <v>12</v>
      </c>
      <c r="B14" s="435"/>
      <c r="C14" s="332" t="e">
        <f>HLOOKUP(A14,'Луч. судья'!$B$28:$Q$37,4,FALSE)</f>
        <v>#N/A</v>
      </c>
      <c r="D14" s="321" t="e">
        <f>HLOOKUP(A14,'Луч. судья'!$B$28:$Q$37,5,FALSE)</f>
        <v>#N/A</v>
      </c>
      <c r="E14" s="318" t="e">
        <f>HLOOKUP(A14,'Луч. судья'!$B$28:$Q$37,6,FALSE)</f>
        <v>#N/A</v>
      </c>
      <c r="F14" s="319" t="e">
        <f>HLOOKUP(A14,'Луч. судья'!$B$28:$Q$37,7,FALSE)</f>
        <v>#N/A</v>
      </c>
      <c r="G14" s="320" t="e">
        <f>HLOOKUP(A14,'Луч. судья'!$B$28:$Q$37,8,FALSE)</f>
        <v>#N/A</v>
      </c>
      <c r="H14" s="321" t="e">
        <f>HLOOKUP(A14,'Луч. судья'!$B$28:$Q$37,9,FALSE)</f>
        <v>#N/A</v>
      </c>
      <c r="I14" s="321" t="e">
        <f>HLOOKUP(A14,'Луч. судья'!$B$28:$Q$37,10,FALSE)</f>
        <v>#N/A</v>
      </c>
    </row>
    <row r="15" spans="1:9" ht="150" customHeight="1">
      <c r="A15" s="329">
        <f t="shared" si="0"/>
        <v>13</v>
      </c>
      <c r="B15" s="435"/>
      <c r="C15" s="332" t="e">
        <f>HLOOKUP(A15,'Луч. судья'!$B$28:$Q$37,4,FALSE)</f>
        <v>#N/A</v>
      </c>
      <c r="D15" s="321" t="e">
        <f>HLOOKUP(A15,'Луч. судья'!$B$28:$Q$37,5,FALSE)</f>
        <v>#N/A</v>
      </c>
      <c r="E15" s="318" t="e">
        <f>HLOOKUP(A15,'Луч. судья'!$B$28:$Q$37,6,FALSE)</f>
        <v>#N/A</v>
      </c>
      <c r="F15" s="319" t="e">
        <f>HLOOKUP(A15,'Луч. судья'!$B$28:$Q$37,7,FALSE)</f>
        <v>#N/A</v>
      </c>
      <c r="G15" s="320" t="e">
        <f>HLOOKUP(A15,'Луч. судья'!$B$28:$Q$37,8,FALSE)</f>
        <v>#N/A</v>
      </c>
      <c r="H15" s="321" t="e">
        <f>HLOOKUP(A15,'Луч. судья'!$B$28:$Q$37,9,FALSE)</f>
        <v>#N/A</v>
      </c>
      <c r="I15" s="321" t="e">
        <f>HLOOKUP(A15,'Луч. судья'!$B$28:$Q$37,10,FALSE)</f>
        <v>#N/A</v>
      </c>
    </row>
    <row r="16" spans="1:9" ht="150" customHeight="1">
      <c r="A16" s="329">
        <f t="shared" si="0"/>
        <v>14</v>
      </c>
      <c r="B16" s="435"/>
      <c r="C16" s="332" t="e">
        <f>HLOOKUP(A16,'Луч. судья'!$B$28:$Q$37,4,FALSE)</f>
        <v>#N/A</v>
      </c>
      <c r="D16" s="321" t="e">
        <f>HLOOKUP(A16,'Луч. судья'!$B$28:$Q$37,5,FALSE)</f>
        <v>#N/A</v>
      </c>
      <c r="E16" s="318" t="e">
        <f>HLOOKUP(A16,'Луч. судья'!$B$28:$Q$37,6,FALSE)</f>
        <v>#N/A</v>
      </c>
      <c r="F16" s="319" t="e">
        <f>HLOOKUP(A16,'Луч. судья'!$B$28:$Q$37,7,FALSE)</f>
        <v>#N/A</v>
      </c>
      <c r="G16" s="320" t="e">
        <f>HLOOKUP(A16,'Луч. судья'!$B$28:$Q$37,8,FALSE)</f>
        <v>#N/A</v>
      </c>
      <c r="H16" s="321" t="e">
        <f>HLOOKUP(A16,'Луч. судья'!$B$28:$Q$37,9,FALSE)</f>
        <v>#N/A</v>
      </c>
      <c r="I16" s="321" t="e">
        <f>HLOOKUP(A16,'Луч. судья'!$B$28:$Q$37,10,FALSE)</f>
        <v>#N/A</v>
      </c>
    </row>
    <row r="17" spans="1:10" ht="150" customHeight="1">
      <c r="A17" s="329">
        <f t="shared" si="0"/>
        <v>15</v>
      </c>
      <c r="B17" s="435"/>
      <c r="C17" s="332" t="e">
        <f>HLOOKUP(A17,'Луч. судья'!$B$28:$Q$37,4,FALSE)</f>
        <v>#N/A</v>
      </c>
      <c r="D17" s="321" t="e">
        <f>HLOOKUP(A17,'Луч. судья'!$B$28:$Q$37,5,FALSE)</f>
        <v>#N/A</v>
      </c>
      <c r="E17" s="318" t="e">
        <f>HLOOKUP(A17,'Луч. судья'!$B$28:$Q$37,6,FALSE)</f>
        <v>#N/A</v>
      </c>
      <c r="F17" s="319" t="e">
        <f>HLOOKUP(A17,'Луч. судья'!$B$28:$Q$37,7,FALSE)</f>
        <v>#N/A</v>
      </c>
      <c r="G17" s="320" t="e">
        <f>HLOOKUP(A17,'Луч. судья'!$B$28:$Q$37,8,FALSE)</f>
        <v>#N/A</v>
      </c>
      <c r="H17" s="321" t="e">
        <f>HLOOKUP(A17,'Луч. судья'!$B$28:$Q$37,9,FALSE)</f>
        <v>#N/A</v>
      </c>
      <c r="I17" s="321" t="e">
        <f>HLOOKUP(A17,'Луч. судья'!$B$28:$Q$37,10,FALSE)</f>
        <v>#N/A</v>
      </c>
    </row>
    <row r="18" spans="1:10" ht="150" customHeight="1">
      <c r="A18" s="329">
        <f t="shared" si="0"/>
        <v>16</v>
      </c>
      <c r="B18" s="438" t="s">
        <v>1949</v>
      </c>
      <c r="C18" s="332" t="e">
        <f>HLOOKUP(A18,'Луч. судья'!$B$28:$Q$37,4,FALSE)</f>
        <v>#N/A</v>
      </c>
      <c r="D18" s="321" t="e">
        <f>HLOOKUP(A18,'Луч. судья'!$B$28:$Q$37,5,FALSE)</f>
        <v>#N/A</v>
      </c>
      <c r="E18" s="318" t="e">
        <f>HLOOKUP(A18,'Луч. судья'!$B$28:$Q$37,6,FALSE)</f>
        <v>#N/A</v>
      </c>
      <c r="F18" s="319" t="e">
        <f>HLOOKUP(A18,'Луч. судья'!$B$28:$Q$37,7,FALSE)</f>
        <v>#N/A</v>
      </c>
      <c r="G18" s="320" t="e">
        <f>HLOOKUP(A18,'Луч. судья'!$B$28:$Q$37,8,FALSE)</f>
        <v>#N/A</v>
      </c>
      <c r="H18" s="321" t="e">
        <f>HLOOKUP(A18,'Луч. судья'!$B$28:$Q$37,9,FALSE)</f>
        <v>#N/A</v>
      </c>
      <c r="I18" s="321" t="e">
        <f>HLOOKUP(A18,'Луч. судья'!$B$28:$Q$37,10,FALSE)</f>
        <v>#N/A</v>
      </c>
    </row>
    <row r="19" spans="1:10" ht="24.95" customHeight="1">
      <c r="A19" s="442" t="s">
        <v>284</v>
      </c>
      <c r="B19" s="443"/>
      <c r="C19" s="336"/>
      <c r="D19" s="336"/>
      <c r="E19" s="338"/>
      <c r="F19" s="339"/>
      <c r="G19" s="340"/>
      <c r="H19" s="337"/>
      <c r="I19" s="337"/>
      <c r="J19" s="272"/>
    </row>
    <row r="20" spans="1:10" ht="24.95" customHeight="1">
      <c r="A20" s="444"/>
      <c r="B20" s="445"/>
      <c r="C20" s="333"/>
      <c r="D20" s="333"/>
      <c r="E20" s="335"/>
      <c r="F20" s="323"/>
      <c r="G20" s="322"/>
      <c r="H20" s="330"/>
      <c r="I20" s="330"/>
      <c r="J20" s="151"/>
    </row>
    <row r="21" spans="1:10" ht="24.95" customHeight="1">
      <c r="A21" s="444" t="s">
        <v>285</v>
      </c>
      <c r="B21" s="445"/>
      <c r="C21" s="333"/>
      <c r="D21" s="333"/>
      <c r="E21" s="335"/>
      <c r="F21" s="323"/>
      <c r="G21" s="322"/>
      <c r="H21" s="330"/>
      <c r="I21" s="330"/>
      <c r="J21" s="151"/>
    </row>
    <row r="22" spans="1:10" ht="24.95" customHeight="1">
      <c r="A22" s="444"/>
      <c r="B22" s="445"/>
      <c r="C22" s="333"/>
      <c r="D22" s="333"/>
      <c r="E22" s="335"/>
      <c r="F22" s="323"/>
      <c r="G22" s="322"/>
      <c r="H22" s="330"/>
      <c r="I22" s="330"/>
      <c r="J22" s="151"/>
    </row>
    <row r="23" spans="1:10" ht="24.95" customHeight="1">
      <c r="A23" s="444" t="s">
        <v>286</v>
      </c>
      <c r="B23" s="445"/>
      <c r="C23" s="333"/>
      <c r="D23" s="333"/>
      <c r="E23" s="335"/>
      <c r="F23" s="323"/>
      <c r="G23" s="322"/>
      <c r="H23" s="330"/>
      <c r="I23" s="330"/>
      <c r="J23" s="151"/>
    </row>
    <row r="24" spans="1:10" ht="24.95" customHeight="1">
      <c r="A24" s="444" t="s">
        <v>287</v>
      </c>
      <c r="B24" s="445"/>
      <c r="C24" s="333"/>
      <c r="D24" s="333"/>
      <c r="E24" s="335"/>
      <c r="F24" s="323"/>
      <c r="G24" s="322"/>
      <c r="H24" s="330"/>
      <c r="I24" s="330"/>
      <c r="J24" s="151"/>
    </row>
    <row r="25" spans="1:10">
      <c r="A25" s="440"/>
      <c r="B25" s="436"/>
      <c r="C25" s="333"/>
      <c r="D25" s="330"/>
      <c r="E25" s="335"/>
      <c r="F25" s="323"/>
      <c r="G25" s="322"/>
      <c r="H25" s="330"/>
      <c r="I25" s="330"/>
      <c r="J25" s="151"/>
    </row>
    <row r="26" spans="1:10">
      <c r="A26" s="440"/>
      <c r="B26" s="436"/>
      <c r="C26" s="333"/>
      <c r="D26" s="330"/>
      <c r="E26" s="335"/>
      <c r="F26" s="323"/>
      <c r="G26" s="322"/>
      <c r="H26" s="330"/>
      <c r="I26" s="330"/>
      <c r="J26" s="151"/>
    </row>
    <row r="27" spans="1:10">
      <c r="A27" s="440"/>
      <c r="B27" s="436"/>
      <c r="C27" s="333"/>
      <c r="D27" s="330"/>
      <c r="E27" s="335"/>
      <c r="F27" s="323"/>
      <c r="G27" s="322"/>
      <c r="H27" s="330"/>
      <c r="I27" s="330"/>
      <c r="J27" s="151"/>
    </row>
    <row r="28" spans="1:10">
      <c r="A28" s="436"/>
      <c r="B28" s="436"/>
      <c r="C28" s="333"/>
      <c r="D28" s="330"/>
      <c r="E28" s="322"/>
      <c r="F28" s="323"/>
      <c r="G28" s="322"/>
      <c r="H28" s="330"/>
      <c r="I28" s="330"/>
      <c r="J28" s="151"/>
    </row>
    <row r="29" spans="1:10">
      <c r="A29" s="436"/>
      <c r="B29" s="436"/>
      <c r="C29" s="333"/>
      <c r="D29" s="330"/>
      <c r="E29" s="322"/>
      <c r="F29" s="323"/>
      <c r="G29" s="322"/>
    </row>
    <row r="30" spans="1:10">
      <c r="A30" s="436"/>
      <c r="B30" s="436"/>
      <c r="C30" s="333"/>
      <c r="D30" s="330"/>
      <c r="E30" s="322"/>
      <c r="F30" s="323"/>
      <c r="G30" s="322"/>
    </row>
    <row r="31" spans="1:10">
      <c r="A31" s="436"/>
      <c r="B31" s="436"/>
      <c r="C31" s="333"/>
      <c r="D31" s="330"/>
      <c r="E31" s="322"/>
      <c r="F31" s="323"/>
      <c r="G31" s="322"/>
    </row>
    <row r="32" spans="1:10">
      <c r="A32" s="440"/>
      <c r="B32" s="436"/>
      <c r="C32" s="333"/>
      <c r="D32" s="330"/>
      <c r="E32" s="322"/>
      <c r="F32" s="323"/>
      <c r="G32" s="322"/>
    </row>
    <row r="33" spans="1:7">
      <c r="A33" s="440"/>
      <c r="B33" s="436"/>
      <c r="C33" s="333"/>
      <c r="D33" s="330"/>
      <c r="E33" s="322"/>
      <c r="F33" s="323"/>
      <c r="G33" s="322"/>
    </row>
    <row r="34" spans="1:7">
      <c r="A34" s="440"/>
      <c r="B34" s="436"/>
      <c r="C34" s="333"/>
      <c r="D34" s="330"/>
      <c r="E34" s="322"/>
      <c r="F34" s="323"/>
      <c r="G34" s="322"/>
    </row>
    <row r="35" spans="1:7">
      <c r="A35" s="440"/>
      <c r="B35" s="436"/>
      <c r="C35" s="333"/>
      <c r="D35" s="330"/>
      <c r="E35" s="322"/>
      <c r="F35" s="323"/>
      <c r="G35" s="322"/>
    </row>
    <row r="36" spans="1:7">
      <c r="A36" s="440"/>
      <c r="B36" s="436"/>
      <c r="C36" s="333"/>
      <c r="D36" s="330"/>
      <c r="E36" s="322"/>
      <c r="F36" s="323"/>
      <c r="G36" s="322"/>
    </row>
    <row r="37" spans="1:7">
      <c r="A37" s="440"/>
      <c r="B37" s="436"/>
      <c r="C37" s="333"/>
      <c r="D37" s="330"/>
      <c r="E37" s="322"/>
      <c r="F37" s="323"/>
      <c r="G37" s="322"/>
    </row>
    <row r="38" spans="1:7">
      <c r="A38" s="440"/>
      <c r="B38" s="436"/>
      <c r="C38" s="333"/>
      <c r="D38" s="330"/>
      <c r="E38" s="322"/>
      <c r="F38" s="323"/>
      <c r="G38" s="322"/>
    </row>
    <row r="39" spans="1:7">
      <c r="A39" s="440"/>
      <c r="B39" s="436"/>
      <c r="C39" s="333"/>
      <c r="D39" s="330"/>
      <c r="E39" s="322"/>
      <c r="F39" s="323"/>
      <c r="G39" s="322"/>
    </row>
    <row r="40" spans="1:7">
      <c r="A40" s="440"/>
      <c r="B40" s="436"/>
      <c r="C40" s="333"/>
      <c r="D40" s="330"/>
      <c r="E40" s="322"/>
      <c r="F40" s="323"/>
      <c r="G40" s="322"/>
    </row>
    <row r="41" spans="1:7">
      <c r="A41" s="440"/>
      <c r="B41" s="436"/>
      <c r="C41" s="333"/>
      <c r="D41" s="330"/>
      <c r="E41" s="322"/>
      <c r="F41" s="323"/>
      <c r="G41" s="322"/>
    </row>
    <row r="42" spans="1:7">
      <c r="A42" s="440"/>
      <c r="B42" s="436"/>
      <c r="C42" s="333"/>
      <c r="D42" s="330"/>
      <c r="E42" s="322"/>
      <c r="F42" s="323"/>
      <c r="G42" s="322"/>
    </row>
    <row r="43" spans="1:7">
      <c r="A43" s="440"/>
      <c r="B43" s="436"/>
      <c r="C43" s="333"/>
      <c r="D43" s="330"/>
      <c r="E43" s="322"/>
      <c r="F43" s="323"/>
      <c r="G43" s="322"/>
    </row>
    <row r="44" spans="1:7">
      <c r="A44" s="440"/>
      <c r="B44" s="436"/>
      <c r="C44" s="333"/>
      <c r="D44" s="330"/>
      <c r="E44" s="322"/>
      <c r="F44" s="323"/>
      <c r="G44" s="322"/>
    </row>
    <row r="45" spans="1:7">
      <c r="A45" s="440"/>
      <c r="B45" s="436"/>
      <c r="C45" s="333"/>
      <c r="D45" s="330"/>
      <c r="E45" s="322"/>
      <c r="F45" s="323"/>
      <c r="G45" s="322"/>
    </row>
    <row r="46" spans="1:7">
      <c r="A46" s="440"/>
      <c r="B46" s="436"/>
      <c r="C46" s="333"/>
      <c r="D46" s="330"/>
      <c r="E46" s="322"/>
      <c r="F46" s="323"/>
      <c r="G46" s="322"/>
    </row>
    <row r="47" spans="1:7">
      <c r="A47" s="440"/>
      <c r="B47" s="436"/>
      <c r="C47" s="333"/>
      <c r="D47" s="330"/>
      <c r="E47" s="322"/>
      <c r="F47" s="323"/>
      <c r="G47" s="322"/>
    </row>
    <row r="48" spans="1:7">
      <c r="A48" s="440"/>
      <c r="B48" s="436"/>
      <c r="C48" s="333"/>
      <c r="D48" s="330"/>
      <c r="E48" s="325"/>
      <c r="F48" s="323"/>
      <c r="G48" s="322"/>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dimension ref="A1:K266"/>
  <sheetViews>
    <sheetView workbookViewId="0">
      <pane ySplit="1" topLeftCell="A238" activePane="bottomLeft" state="frozen"/>
      <selection pane="bottomLeft" activeCell="C217" sqref="C217"/>
    </sheetView>
  </sheetViews>
  <sheetFormatPr defaultRowHeight="15"/>
  <cols>
    <col min="1" max="1" width="36.28515625" style="9" customWidth="1"/>
    <col min="2" max="2" width="18.7109375" customWidth="1"/>
    <col min="3" max="3" width="32.42578125" customWidth="1"/>
    <col min="4" max="4" width="10.28515625" customWidth="1"/>
    <col min="5" max="5" width="5.42578125" customWidth="1"/>
    <col min="6" max="6" width="17.42578125" style="117" customWidth="1"/>
    <col min="7" max="7" width="15.7109375" style="117" customWidth="1"/>
    <col min="8" max="8" width="12" style="117" customWidth="1"/>
    <col min="9" max="9" width="12.5703125" style="117" customWidth="1"/>
    <col min="10" max="10" width="14.5703125" style="117" customWidth="1"/>
  </cols>
  <sheetData>
    <row r="1" spans="1:10">
      <c r="B1" s="200" t="s">
        <v>200</v>
      </c>
      <c r="C1" s="201" t="s">
        <v>201</v>
      </c>
      <c r="D1" s="201" t="s">
        <v>202</v>
      </c>
      <c r="E1" s="201" t="s">
        <v>203</v>
      </c>
      <c r="F1" s="202" t="s">
        <v>204</v>
      </c>
      <c r="G1" s="202" t="s">
        <v>205</v>
      </c>
      <c r="H1" s="202" t="s">
        <v>206</v>
      </c>
      <c r="I1" s="202" t="s">
        <v>207</v>
      </c>
      <c r="J1" s="202" t="s">
        <v>208</v>
      </c>
    </row>
    <row r="2" spans="1:10">
      <c r="A2" s="9" t="str">
        <f>CONCATENATE(E2,C2)</f>
        <v>47Акчурин Константин Эдуардович</v>
      </c>
      <c r="B2" s="194" t="s">
        <v>440</v>
      </c>
      <c r="C2" s="194" t="s">
        <v>292</v>
      </c>
      <c r="D2" s="194">
        <v>186</v>
      </c>
      <c r="E2" s="194">
        <v>47</v>
      </c>
      <c r="F2" s="194">
        <v>4</v>
      </c>
      <c r="G2" s="194">
        <v>3</v>
      </c>
      <c r="H2" s="194">
        <v>3</v>
      </c>
      <c r="I2" s="194" t="s">
        <v>149</v>
      </c>
      <c r="J2" s="194">
        <v>3</v>
      </c>
    </row>
    <row r="3" spans="1:10">
      <c r="A3" s="9" t="str">
        <f t="shared" ref="A3:A66" si="0">CONCATENATE(E3,C3)</f>
        <v>20Акчурин Константин Эдуардович</v>
      </c>
      <c r="B3" s="194" t="s">
        <v>440</v>
      </c>
      <c r="C3" s="194" t="s">
        <v>292</v>
      </c>
      <c r="D3" s="194">
        <v>186</v>
      </c>
      <c r="E3" s="194">
        <v>20</v>
      </c>
      <c r="F3" s="194" t="s">
        <v>149</v>
      </c>
      <c r="G3" s="194" t="s">
        <v>149</v>
      </c>
      <c r="H3" s="194" t="s">
        <v>149</v>
      </c>
      <c r="I3" s="194">
        <v>11</v>
      </c>
      <c r="J3" s="194" t="s">
        <v>149</v>
      </c>
    </row>
    <row r="4" spans="1:10">
      <c r="A4" s="9" t="str">
        <f t="shared" si="0"/>
        <v>54Акчурин Константин Эдуардович</v>
      </c>
      <c r="B4" s="194" t="s">
        <v>440</v>
      </c>
      <c r="C4" s="194" t="s">
        <v>292</v>
      </c>
      <c r="D4" s="194">
        <v>186</v>
      </c>
      <c r="E4" s="194">
        <v>54</v>
      </c>
      <c r="F4" s="194">
        <v>4</v>
      </c>
      <c r="G4" s="194" t="s">
        <v>149</v>
      </c>
      <c r="H4" s="194" t="s">
        <v>149</v>
      </c>
      <c r="I4" s="194">
        <v>4</v>
      </c>
      <c r="J4" s="194">
        <v>4</v>
      </c>
    </row>
    <row r="5" spans="1:10">
      <c r="A5" s="9" t="str">
        <f t="shared" si="0"/>
        <v>33Акчурин Константин Эдуардович</v>
      </c>
      <c r="B5" s="194" t="s">
        <v>440</v>
      </c>
      <c r="C5" s="194" t="s">
        <v>292</v>
      </c>
      <c r="D5" s="194">
        <v>186</v>
      </c>
      <c r="E5" s="194">
        <v>33</v>
      </c>
      <c r="F5" s="194">
        <v>5</v>
      </c>
      <c r="G5" s="194" t="s">
        <v>149</v>
      </c>
      <c r="H5" s="194" t="s">
        <v>149</v>
      </c>
      <c r="I5" s="194" t="s">
        <v>149</v>
      </c>
      <c r="J5" s="194" t="s">
        <v>149</v>
      </c>
    </row>
    <row r="6" spans="1:10">
      <c r="A6" s="9" t="str">
        <f t="shared" si="0"/>
        <v>1Акчурин Константин Эдуардович</v>
      </c>
      <c r="B6" s="194" t="s">
        <v>440</v>
      </c>
      <c r="C6" s="194" t="s">
        <v>292</v>
      </c>
      <c r="D6" s="194">
        <v>186</v>
      </c>
      <c r="E6" s="194">
        <v>1</v>
      </c>
      <c r="F6" s="194" t="s">
        <v>149</v>
      </c>
      <c r="G6" s="194">
        <v>9</v>
      </c>
      <c r="H6" s="194" t="s">
        <v>149</v>
      </c>
      <c r="I6" s="194" t="s">
        <v>149</v>
      </c>
      <c r="J6" s="194">
        <v>8</v>
      </c>
    </row>
    <row r="7" spans="1:10">
      <c r="A7" s="9" t="str">
        <f t="shared" si="0"/>
        <v>38Акчурин Константин Эдуардович</v>
      </c>
      <c r="B7" s="194" t="s">
        <v>440</v>
      </c>
      <c r="C7" s="194" t="s">
        <v>292</v>
      </c>
      <c r="D7" s="194">
        <v>186</v>
      </c>
      <c r="E7" s="194">
        <v>38</v>
      </c>
      <c r="F7" s="194">
        <v>10</v>
      </c>
      <c r="G7" s="194" t="s">
        <v>149</v>
      </c>
      <c r="H7" s="194" t="s">
        <v>149</v>
      </c>
      <c r="I7" s="194" t="s">
        <v>149</v>
      </c>
      <c r="J7" s="194" t="s">
        <v>149</v>
      </c>
    </row>
    <row r="8" spans="1:10">
      <c r="A8" s="9" t="str">
        <f t="shared" si="0"/>
        <v>13Акчурин Константин Эдуардович</v>
      </c>
      <c r="B8" s="194" t="s">
        <v>440</v>
      </c>
      <c r="C8" s="194" t="s">
        <v>292</v>
      </c>
      <c r="D8" s="194">
        <v>186</v>
      </c>
      <c r="E8" s="194">
        <v>13</v>
      </c>
      <c r="F8" s="194">
        <v>5</v>
      </c>
      <c r="G8" s="194" t="s">
        <v>149</v>
      </c>
      <c r="H8" s="194">
        <v>6</v>
      </c>
      <c r="I8" s="194" t="s">
        <v>149</v>
      </c>
      <c r="J8" s="194">
        <v>4</v>
      </c>
    </row>
    <row r="9" spans="1:10">
      <c r="A9" s="9" t="str">
        <f t="shared" si="0"/>
        <v>49Акчурин Константин Эдуардович</v>
      </c>
      <c r="B9" s="194" t="s">
        <v>440</v>
      </c>
      <c r="C9" s="194" t="s">
        <v>292</v>
      </c>
      <c r="D9" s="194">
        <v>186</v>
      </c>
      <c r="E9" s="194">
        <v>49</v>
      </c>
      <c r="F9" s="194" t="s">
        <v>149</v>
      </c>
      <c r="G9" s="194" t="s">
        <v>149</v>
      </c>
      <c r="H9" s="194" t="s">
        <v>149</v>
      </c>
      <c r="I9" s="194">
        <v>7</v>
      </c>
      <c r="J9" s="194" t="s">
        <v>149</v>
      </c>
    </row>
    <row r="10" spans="1:10">
      <c r="A10" s="9" t="str">
        <f t="shared" si="0"/>
        <v>25Акчурин Константин Эдуардович</v>
      </c>
      <c r="B10" s="194" t="s">
        <v>440</v>
      </c>
      <c r="C10" s="194" t="s">
        <v>292</v>
      </c>
      <c r="D10" s="194">
        <v>186</v>
      </c>
      <c r="E10" s="194">
        <v>25</v>
      </c>
      <c r="F10" s="194">
        <v>3</v>
      </c>
      <c r="G10" s="194">
        <v>4</v>
      </c>
      <c r="H10" s="194">
        <v>8</v>
      </c>
      <c r="I10" s="194" t="s">
        <v>149</v>
      </c>
      <c r="J10" s="194" t="s">
        <v>149</v>
      </c>
    </row>
    <row r="11" spans="1:10">
      <c r="A11" s="9" t="str">
        <f t="shared" si="0"/>
        <v>59Акчурин Константин Эдуардович</v>
      </c>
      <c r="B11" s="194" t="s">
        <v>440</v>
      </c>
      <c r="C11" s="194" t="s">
        <v>292</v>
      </c>
      <c r="D11" s="194">
        <v>186</v>
      </c>
      <c r="E11" s="194">
        <v>59</v>
      </c>
      <c r="F11" s="194">
        <v>8</v>
      </c>
      <c r="G11" s="194" t="s">
        <v>149</v>
      </c>
      <c r="H11" s="194">
        <v>4</v>
      </c>
      <c r="I11" s="194">
        <v>7</v>
      </c>
      <c r="J11" s="194" t="s">
        <v>149</v>
      </c>
    </row>
    <row r="12" spans="1:10">
      <c r="A12" s="9" t="str">
        <f t="shared" si="0"/>
        <v>3Акчурин Константин Эдуардович</v>
      </c>
      <c r="B12" s="194" t="s">
        <v>440</v>
      </c>
      <c r="C12" s="194" t="s">
        <v>292</v>
      </c>
      <c r="D12" s="194">
        <v>186</v>
      </c>
      <c r="E12" s="194">
        <v>3</v>
      </c>
      <c r="F12" s="194" t="s">
        <v>149</v>
      </c>
      <c r="G12" s="194" t="s">
        <v>149</v>
      </c>
      <c r="H12" s="194">
        <v>6</v>
      </c>
      <c r="I12" s="194" t="s">
        <v>149</v>
      </c>
      <c r="J12" s="194">
        <v>4</v>
      </c>
    </row>
    <row r="13" spans="1:10">
      <c r="A13" s="9" t="str">
        <f t="shared" si="0"/>
        <v>44Акчурин Константин Эдуардович</v>
      </c>
      <c r="B13" s="194" t="s">
        <v>440</v>
      </c>
      <c r="C13" s="194" t="s">
        <v>292</v>
      </c>
      <c r="D13" s="194">
        <v>186</v>
      </c>
      <c r="E13" s="194">
        <v>44</v>
      </c>
      <c r="F13" s="194">
        <v>5</v>
      </c>
      <c r="G13" s="194" t="s">
        <v>149</v>
      </c>
      <c r="H13" s="194" t="s">
        <v>149</v>
      </c>
      <c r="I13" s="194">
        <v>9</v>
      </c>
      <c r="J13" s="194">
        <v>4</v>
      </c>
    </row>
    <row r="14" spans="1:10">
      <c r="A14" s="9" t="str">
        <f t="shared" si="0"/>
        <v>15Акчурин Константин Эдуардович</v>
      </c>
      <c r="B14" s="194" t="s">
        <v>440</v>
      </c>
      <c r="C14" s="194" t="s">
        <v>292</v>
      </c>
      <c r="D14" s="194">
        <v>186</v>
      </c>
      <c r="E14" s="194">
        <v>15</v>
      </c>
      <c r="F14" s="194">
        <v>7</v>
      </c>
      <c r="G14" s="194" t="s">
        <v>149</v>
      </c>
      <c r="H14" s="194" t="s">
        <v>149</v>
      </c>
      <c r="I14" s="194" t="s">
        <v>149</v>
      </c>
      <c r="J14" s="194" t="s">
        <v>149</v>
      </c>
    </row>
    <row r="15" spans="1:10">
      <c r="A15" s="9" t="str">
        <f t="shared" si="0"/>
        <v>51Акчурин Константин Эдуардович</v>
      </c>
      <c r="B15" s="194" t="s">
        <v>440</v>
      </c>
      <c r="C15" s="194" t="s">
        <v>292</v>
      </c>
      <c r="D15" s="194">
        <v>186</v>
      </c>
      <c r="E15" s="194">
        <v>51</v>
      </c>
      <c r="F15" s="194">
        <v>9</v>
      </c>
      <c r="G15" s="194">
        <v>7</v>
      </c>
      <c r="H15" s="194">
        <v>7</v>
      </c>
      <c r="I15" s="194" t="s">
        <v>149</v>
      </c>
      <c r="J15" s="194">
        <v>8</v>
      </c>
    </row>
    <row r="16" spans="1:10">
      <c r="A16" s="9" t="str">
        <f t="shared" si="0"/>
        <v>27Акчурин Константин Эдуардович</v>
      </c>
      <c r="B16" s="194" t="s">
        <v>440</v>
      </c>
      <c r="C16" s="194" t="s">
        <v>292</v>
      </c>
      <c r="D16" s="194">
        <v>186</v>
      </c>
      <c r="E16" s="194">
        <v>27</v>
      </c>
      <c r="F16" s="194" t="s">
        <v>149</v>
      </c>
      <c r="G16" s="194" t="s">
        <v>149</v>
      </c>
      <c r="H16" s="194" t="s">
        <v>149</v>
      </c>
      <c r="I16" s="194" t="s">
        <v>149</v>
      </c>
      <c r="J16" s="194">
        <v>10</v>
      </c>
    </row>
    <row r="17" spans="1:10">
      <c r="A17" s="9" t="str">
        <f t="shared" si="0"/>
        <v>76Акчурин Константин Эдуардович</v>
      </c>
      <c r="B17" s="194" t="s">
        <v>440</v>
      </c>
      <c r="C17" s="194" t="s">
        <v>292</v>
      </c>
      <c r="D17" s="194">
        <v>186</v>
      </c>
      <c r="E17" s="194">
        <v>76</v>
      </c>
      <c r="F17" s="194" t="s">
        <v>149</v>
      </c>
      <c r="G17" s="194" t="s">
        <v>149</v>
      </c>
      <c r="H17" s="194" t="s">
        <v>149</v>
      </c>
      <c r="I17" s="194">
        <v>4</v>
      </c>
      <c r="J17" s="194" t="s">
        <v>149</v>
      </c>
    </row>
    <row r="18" spans="1:10">
      <c r="A18" s="9" t="str">
        <f t="shared" si="0"/>
        <v>61Акчурин Константин Эдуардович</v>
      </c>
      <c r="B18" s="194" t="s">
        <v>440</v>
      </c>
      <c r="C18" s="194" t="s">
        <v>292</v>
      </c>
      <c r="D18" s="194">
        <v>186</v>
      </c>
      <c r="E18" s="194">
        <v>61</v>
      </c>
      <c r="F18" s="194">
        <v>5</v>
      </c>
      <c r="G18" s="194" t="s">
        <v>149</v>
      </c>
      <c r="H18" s="194">
        <v>5</v>
      </c>
      <c r="I18" s="194" t="s">
        <v>149</v>
      </c>
      <c r="J18" s="194">
        <v>5</v>
      </c>
    </row>
    <row r="19" spans="1:10">
      <c r="A19" s="9" t="str">
        <f t="shared" si="0"/>
        <v>35Акчурин Константин Эдуардович</v>
      </c>
      <c r="B19" s="194" t="s">
        <v>440</v>
      </c>
      <c r="C19" s="194" t="s">
        <v>292</v>
      </c>
      <c r="D19" s="194">
        <v>186</v>
      </c>
      <c r="E19" s="194">
        <v>35</v>
      </c>
      <c r="F19" s="194" t="s">
        <v>149</v>
      </c>
      <c r="G19" s="194">
        <v>12</v>
      </c>
      <c r="H19" s="194" t="s">
        <v>149</v>
      </c>
      <c r="I19" s="194" t="s">
        <v>149</v>
      </c>
      <c r="J19" s="194" t="s">
        <v>149</v>
      </c>
    </row>
    <row r="20" spans="1:10">
      <c r="A20" s="9" t="str">
        <f t="shared" si="0"/>
        <v>7Акчурин Константин Эдуардович</v>
      </c>
      <c r="B20" s="194" t="s">
        <v>440</v>
      </c>
      <c r="C20" s="194" t="s">
        <v>292</v>
      </c>
      <c r="D20" s="194">
        <v>186</v>
      </c>
      <c r="E20" s="194">
        <v>7</v>
      </c>
      <c r="F20" s="194">
        <v>10</v>
      </c>
      <c r="G20" s="194" t="s">
        <v>149</v>
      </c>
      <c r="H20" s="194" t="s">
        <v>149</v>
      </c>
      <c r="I20" s="194" t="s">
        <v>149</v>
      </c>
      <c r="J20" s="194" t="s">
        <v>149</v>
      </c>
    </row>
    <row r="21" spans="1:10">
      <c r="A21" s="9" t="str">
        <f t="shared" si="0"/>
        <v>65Акчурин Константин Эдуардович</v>
      </c>
      <c r="B21" s="194" t="s">
        <v>440</v>
      </c>
      <c r="C21" s="194" t="s">
        <v>292</v>
      </c>
      <c r="D21" s="194">
        <v>186</v>
      </c>
      <c r="E21" s="194">
        <v>65</v>
      </c>
      <c r="F21" s="194">
        <v>8</v>
      </c>
      <c r="G21" s="194" t="s">
        <v>149</v>
      </c>
      <c r="H21" s="194">
        <v>8</v>
      </c>
      <c r="I21" s="194" t="s">
        <v>149</v>
      </c>
      <c r="J21" s="194">
        <v>6</v>
      </c>
    </row>
    <row r="22" spans="1:10">
      <c r="A22" s="9" t="str">
        <f t="shared" si="0"/>
        <v>46Акчурин Константин Эдуардович</v>
      </c>
      <c r="B22" s="194" t="s">
        <v>440</v>
      </c>
      <c r="C22" s="194" t="s">
        <v>292</v>
      </c>
      <c r="D22" s="194">
        <v>186</v>
      </c>
      <c r="E22" s="194">
        <v>46</v>
      </c>
      <c r="F22" s="194">
        <v>7</v>
      </c>
      <c r="G22" s="194" t="s">
        <v>149</v>
      </c>
      <c r="H22" s="194">
        <v>5</v>
      </c>
      <c r="I22" s="194" t="s">
        <v>149</v>
      </c>
      <c r="J22" s="194" t="s">
        <v>149</v>
      </c>
    </row>
    <row r="23" spans="1:10">
      <c r="A23" s="9" t="str">
        <f t="shared" si="0"/>
        <v>19Акчурин Константин Эдуардович</v>
      </c>
      <c r="B23" s="194" t="s">
        <v>440</v>
      </c>
      <c r="C23" s="194" t="s">
        <v>292</v>
      </c>
      <c r="D23" s="194">
        <v>186</v>
      </c>
      <c r="E23" s="194">
        <v>19</v>
      </c>
      <c r="F23" s="194">
        <v>9</v>
      </c>
      <c r="G23" s="194" t="s">
        <v>149</v>
      </c>
      <c r="H23" s="194">
        <v>9</v>
      </c>
      <c r="I23" s="194">
        <v>10</v>
      </c>
      <c r="J23" s="194" t="s">
        <v>149</v>
      </c>
    </row>
    <row r="24" spans="1:10">
      <c r="A24" s="9" t="str">
        <f t="shared" si="0"/>
        <v>53Акчурин Константин Эдуардович</v>
      </c>
      <c r="B24" s="194" t="s">
        <v>440</v>
      </c>
      <c r="C24" s="194" t="s">
        <v>292</v>
      </c>
      <c r="D24" s="194">
        <v>186</v>
      </c>
      <c r="E24" s="194">
        <v>53</v>
      </c>
      <c r="F24" s="194">
        <v>9</v>
      </c>
      <c r="G24" s="194" t="s">
        <v>149</v>
      </c>
      <c r="H24" s="194" t="s">
        <v>149</v>
      </c>
      <c r="I24" s="194" t="s">
        <v>149</v>
      </c>
      <c r="J24" s="194" t="s">
        <v>149</v>
      </c>
    </row>
    <row r="25" spans="1:10">
      <c r="A25" s="9" t="str">
        <f t="shared" si="0"/>
        <v>32Акчурин Константин Эдуардович</v>
      </c>
      <c r="B25" s="194" t="s">
        <v>440</v>
      </c>
      <c r="C25" s="194" t="s">
        <v>292</v>
      </c>
      <c r="D25" s="194">
        <v>186</v>
      </c>
      <c r="E25" s="194">
        <v>32</v>
      </c>
      <c r="F25" s="194">
        <v>5</v>
      </c>
      <c r="G25" s="194" t="s">
        <v>149</v>
      </c>
      <c r="H25" s="194" t="s">
        <v>149</v>
      </c>
      <c r="I25" s="194" t="s">
        <v>149</v>
      </c>
      <c r="J25" s="194" t="s">
        <v>149</v>
      </c>
    </row>
    <row r="26" spans="1:10">
      <c r="A26" s="9" t="str">
        <f t="shared" si="0"/>
        <v>69Акчурин Константин Эдуардович</v>
      </c>
      <c r="B26" s="194" t="s">
        <v>440</v>
      </c>
      <c r="C26" s="194" t="s">
        <v>292</v>
      </c>
      <c r="D26" s="194">
        <v>186</v>
      </c>
      <c r="E26" s="194">
        <v>69</v>
      </c>
      <c r="F26" s="194">
        <v>6</v>
      </c>
      <c r="G26" s="194" t="s">
        <v>149</v>
      </c>
      <c r="H26" s="194" t="s">
        <v>149</v>
      </c>
      <c r="I26" s="194" t="s">
        <v>149</v>
      </c>
      <c r="J26" s="194">
        <v>6</v>
      </c>
    </row>
    <row r="27" spans="1:10">
      <c r="A27" s="9" t="str">
        <f t="shared" si="0"/>
        <v>37Акчурин Константин Эдуардович</v>
      </c>
      <c r="B27" s="194" t="s">
        <v>440</v>
      </c>
      <c r="C27" s="194" t="s">
        <v>292</v>
      </c>
      <c r="D27" s="194">
        <v>186</v>
      </c>
      <c r="E27" s="194">
        <v>37</v>
      </c>
      <c r="F27" s="194" t="s">
        <v>149</v>
      </c>
      <c r="G27" s="194" t="s">
        <v>149</v>
      </c>
      <c r="H27" s="194" t="s">
        <v>149</v>
      </c>
      <c r="I27" s="194">
        <v>10</v>
      </c>
      <c r="J27" s="194" t="s">
        <v>149</v>
      </c>
    </row>
    <row r="28" spans="1:10">
      <c r="A28" s="9" t="str">
        <f t="shared" si="0"/>
        <v>12Акчурин Константин Эдуардович</v>
      </c>
      <c r="B28" s="194" t="s">
        <v>440</v>
      </c>
      <c r="C28" s="194" t="s">
        <v>292</v>
      </c>
      <c r="D28" s="194">
        <v>186</v>
      </c>
      <c r="E28" s="194">
        <v>12</v>
      </c>
      <c r="F28" s="194" t="s">
        <v>149</v>
      </c>
      <c r="G28" s="194" t="s">
        <v>149</v>
      </c>
      <c r="H28" s="194">
        <v>5</v>
      </c>
      <c r="I28" s="194">
        <v>7</v>
      </c>
      <c r="J28" s="194" t="s">
        <v>149</v>
      </c>
    </row>
    <row r="29" spans="1:10">
      <c r="A29" s="9" t="str">
        <f t="shared" si="0"/>
        <v>68Акчурин Константин Эдуардович</v>
      </c>
      <c r="B29" s="194" t="s">
        <v>440</v>
      </c>
      <c r="C29" s="194" t="s">
        <v>292</v>
      </c>
      <c r="D29" s="194">
        <v>186</v>
      </c>
      <c r="E29" s="194">
        <v>68</v>
      </c>
      <c r="F29" s="194">
        <v>11</v>
      </c>
      <c r="G29" s="194" t="s">
        <v>149</v>
      </c>
      <c r="H29" s="194" t="s">
        <v>149</v>
      </c>
      <c r="I29" s="194" t="s">
        <v>149</v>
      </c>
      <c r="J29" s="194">
        <v>11</v>
      </c>
    </row>
    <row r="30" spans="1:10">
      <c r="A30" s="9" t="str">
        <f t="shared" si="0"/>
        <v>48Акчурин Константин Эдуардович</v>
      </c>
      <c r="B30" s="194" t="s">
        <v>440</v>
      </c>
      <c r="C30" s="194" t="s">
        <v>292</v>
      </c>
      <c r="D30" s="194">
        <v>186</v>
      </c>
      <c r="E30" s="194">
        <v>48</v>
      </c>
      <c r="F30" s="194" t="s">
        <v>149</v>
      </c>
      <c r="G30" s="194" t="s">
        <v>149</v>
      </c>
      <c r="H30" s="194" t="s">
        <v>149</v>
      </c>
      <c r="I30" s="194" t="s">
        <v>149</v>
      </c>
      <c r="J30" s="194">
        <v>10</v>
      </c>
    </row>
    <row r="31" spans="1:10">
      <c r="A31" s="9" t="str">
        <f t="shared" si="0"/>
        <v>23Акчурин Константин Эдуардович</v>
      </c>
      <c r="B31" s="194" t="s">
        <v>440</v>
      </c>
      <c r="C31" s="194" t="s">
        <v>292</v>
      </c>
      <c r="D31" s="194">
        <v>186</v>
      </c>
      <c r="E31" s="194">
        <v>23</v>
      </c>
      <c r="F31" s="194">
        <v>4</v>
      </c>
      <c r="G31" s="194" t="s">
        <v>149</v>
      </c>
      <c r="H31" s="194" t="s">
        <v>149</v>
      </c>
      <c r="I31" s="194" t="s">
        <v>149</v>
      </c>
      <c r="J31" s="194" t="s">
        <v>149</v>
      </c>
    </row>
    <row r="32" spans="1:10">
      <c r="A32" s="9" t="str">
        <f t="shared" si="0"/>
        <v>55Акчурин Константин Эдуардович</v>
      </c>
      <c r="B32" s="194" t="s">
        <v>440</v>
      </c>
      <c r="C32" s="194" t="s">
        <v>292</v>
      </c>
      <c r="D32" s="194">
        <v>186</v>
      </c>
      <c r="E32" s="194">
        <v>55</v>
      </c>
      <c r="F32" s="194">
        <v>6</v>
      </c>
      <c r="G32" s="194" t="s">
        <v>149</v>
      </c>
      <c r="H32" s="194" t="s">
        <v>149</v>
      </c>
      <c r="I32" s="194" t="s">
        <v>149</v>
      </c>
      <c r="J32" s="194" t="s">
        <v>149</v>
      </c>
    </row>
    <row r="33" spans="1:10">
      <c r="A33" s="9" t="str">
        <f t="shared" si="0"/>
        <v>2Акчурин Константин Эдуардович</v>
      </c>
      <c r="B33" s="194" t="s">
        <v>440</v>
      </c>
      <c r="C33" s="194" t="s">
        <v>292</v>
      </c>
      <c r="D33" s="194">
        <v>186</v>
      </c>
      <c r="E33" s="194">
        <v>2</v>
      </c>
      <c r="F33" s="194" t="s">
        <v>149</v>
      </c>
      <c r="G33" s="194">
        <v>8</v>
      </c>
      <c r="H33" s="194" t="s">
        <v>149</v>
      </c>
      <c r="I33" s="194" t="s">
        <v>149</v>
      </c>
      <c r="J33" s="194" t="s">
        <v>149</v>
      </c>
    </row>
    <row r="34" spans="1:10">
      <c r="A34" s="9" t="str">
        <f t="shared" si="0"/>
        <v>43Акчурин Константин Эдуардович</v>
      </c>
      <c r="B34" s="194" t="s">
        <v>440</v>
      </c>
      <c r="C34" s="194" t="s">
        <v>292</v>
      </c>
      <c r="D34" s="194">
        <v>186</v>
      </c>
      <c r="E34" s="194">
        <v>43</v>
      </c>
      <c r="F34" s="194">
        <v>8</v>
      </c>
      <c r="G34" s="194" t="s">
        <v>149</v>
      </c>
      <c r="H34" s="194" t="s">
        <v>149</v>
      </c>
      <c r="I34" s="194" t="s">
        <v>149</v>
      </c>
      <c r="J34" s="194" t="s">
        <v>149</v>
      </c>
    </row>
    <row r="35" spans="1:10">
      <c r="A35" s="9" t="str">
        <f t="shared" si="0"/>
        <v>14Акчурин Константин Эдуардович</v>
      </c>
      <c r="B35" s="194" t="s">
        <v>440</v>
      </c>
      <c r="C35" s="194" t="s">
        <v>292</v>
      </c>
      <c r="D35" s="194">
        <v>186</v>
      </c>
      <c r="E35" s="194">
        <v>14</v>
      </c>
      <c r="F35" s="194" t="s">
        <v>149</v>
      </c>
      <c r="G35" s="194" t="s">
        <v>149</v>
      </c>
      <c r="H35" s="194" t="s">
        <v>149</v>
      </c>
      <c r="I35" s="194">
        <v>5</v>
      </c>
      <c r="J35" s="194" t="s">
        <v>149</v>
      </c>
    </row>
    <row r="36" spans="1:10">
      <c r="A36" s="9" t="str">
        <f t="shared" si="0"/>
        <v>50Акчурин Константин Эдуардович</v>
      </c>
      <c r="B36" s="194" t="s">
        <v>440</v>
      </c>
      <c r="C36" s="194" t="s">
        <v>292</v>
      </c>
      <c r="D36" s="194">
        <v>186</v>
      </c>
      <c r="E36" s="194">
        <v>50</v>
      </c>
      <c r="F36" s="194">
        <v>5</v>
      </c>
      <c r="G36" s="194">
        <v>5</v>
      </c>
      <c r="H36" s="194">
        <v>6</v>
      </c>
      <c r="I36" s="194" t="s">
        <v>149</v>
      </c>
      <c r="J36" s="194">
        <v>4</v>
      </c>
    </row>
    <row r="37" spans="1:10">
      <c r="A37" s="9" t="str">
        <f t="shared" si="0"/>
        <v>26Акчурин Константин Эдуардович</v>
      </c>
      <c r="B37" s="194" t="s">
        <v>440</v>
      </c>
      <c r="C37" s="194" t="s">
        <v>292</v>
      </c>
      <c r="D37" s="194">
        <v>186</v>
      </c>
      <c r="E37" s="194">
        <v>26</v>
      </c>
      <c r="F37" s="194">
        <v>8</v>
      </c>
      <c r="G37" s="194" t="s">
        <v>149</v>
      </c>
      <c r="H37" s="194" t="s">
        <v>149</v>
      </c>
      <c r="I37" s="194" t="s">
        <v>149</v>
      </c>
      <c r="J37" s="194">
        <v>8</v>
      </c>
    </row>
    <row r="38" spans="1:10">
      <c r="A38" s="9" t="str">
        <f t="shared" si="0"/>
        <v>60Акчурин Константин Эдуардович</v>
      </c>
      <c r="B38" s="194" t="s">
        <v>440</v>
      </c>
      <c r="C38" s="194" t="s">
        <v>292</v>
      </c>
      <c r="D38" s="194">
        <v>186</v>
      </c>
      <c r="E38" s="194">
        <v>60</v>
      </c>
      <c r="F38" s="194" t="s">
        <v>149</v>
      </c>
      <c r="G38" s="194" t="s">
        <v>149</v>
      </c>
      <c r="H38" s="194" t="s">
        <v>149</v>
      </c>
      <c r="I38" s="194">
        <v>9</v>
      </c>
      <c r="J38" s="194" t="s">
        <v>149</v>
      </c>
    </row>
    <row r="39" spans="1:10">
      <c r="A39" s="9" t="str">
        <f t="shared" si="0"/>
        <v>34Акчурин Константин Эдуардович</v>
      </c>
      <c r="B39" s="194" t="s">
        <v>440</v>
      </c>
      <c r="C39" s="194" t="s">
        <v>292</v>
      </c>
      <c r="D39" s="194">
        <v>186</v>
      </c>
      <c r="E39" s="194">
        <v>34</v>
      </c>
      <c r="F39" s="194">
        <v>9</v>
      </c>
      <c r="G39" s="194" t="s">
        <v>149</v>
      </c>
      <c r="H39" s="194" t="s">
        <v>149</v>
      </c>
      <c r="I39" s="194" t="s">
        <v>149</v>
      </c>
      <c r="J39" s="194" t="s">
        <v>149</v>
      </c>
    </row>
    <row r="40" spans="1:10">
      <c r="A40" s="9" t="str">
        <f t="shared" si="0"/>
        <v>5Акчурин Константин Эдуардович</v>
      </c>
      <c r="B40" s="194" t="s">
        <v>440</v>
      </c>
      <c r="C40" s="194" t="s">
        <v>292</v>
      </c>
      <c r="D40" s="194">
        <v>186</v>
      </c>
      <c r="E40" s="194">
        <v>5</v>
      </c>
      <c r="F40" s="194">
        <v>4</v>
      </c>
      <c r="G40" s="194">
        <v>4</v>
      </c>
      <c r="H40" s="194">
        <v>4</v>
      </c>
      <c r="I40" s="194">
        <v>4</v>
      </c>
      <c r="J40" s="194">
        <v>4</v>
      </c>
    </row>
    <row r="41" spans="1:10">
      <c r="A41" s="9" t="str">
        <f t="shared" si="0"/>
        <v>63Акчурин Константин Эдуардович</v>
      </c>
      <c r="B41" s="194" t="s">
        <v>440</v>
      </c>
      <c r="C41" s="194" t="s">
        <v>292</v>
      </c>
      <c r="D41" s="194">
        <v>186</v>
      </c>
      <c r="E41" s="194">
        <v>63</v>
      </c>
      <c r="F41" s="194">
        <v>4</v>
      </c>
      <c r="G41" s="194" t="s">
        <v>149</v>
      </c>
      <c r="H41" s="194" t="s">
        <v>149</v>
      </c>
      <c r="I41" s="194" t="s">
        <v>149</v>
      </c>
      <c r="J41" s="194" t="s">
        <v>149</v>
      </c>
    </row>
    <row r="42" spans="1:10">
      <c r="A42" s="9" t="str">
        <f t="shared" si="0"/>
        <v>45Акчурин Константин Эдуардович</v>
      </c>
      <c r="B42" s="194" t="s">
        <v>440</v>
      </c>
      <c r="C42" s="194" t="s">
        <v>292</v>
      </c>
      <c r="D42" s="194">
        <v>186</v>
      </c>
      <c r="E42" s="194">
        <v>45</v>
      </c>
      <c r="F42" s="194">
        <v>6</v>
      </c>
      <c r="G42" s="194" t="s">
        <v>149</v>
      </c>
      <c r="H42" s="194">
        <v>7</v>
      </c>
      <c r="I42" s="194">
        <v>7</v>
      </c>
      <c r="J42" s="194">
        <v>5</v>
      </c>
    </row>
    <row r="43" spans="1:10">
      <c r="A43" s="9" t="str">
        <f t="shared" si="0"/>
        <v>17Акчурин Константин Эдуардович</v>
      </c>
      <c r="B43" s="194" t="s">
        <v>440</v>
      </c>
      <c r="C43" s="194" t="s">
        <v>292</v>
      </c>
      <c r="D43" s="194">
        <v>186</v>
      </c>
      <c r="E43" s="194">
        <v>17</v>
      </c>
      <c r="F43" s="194">
        <v>6</v>
      </c>
      <c r="G43" s="194" t="s">
        <v>149</v>
      </c>
      <c r="H43" s="194" t="s">
        <v>149</v>
      </c>
      <c r="I43" s="194" t="s">
        <v>149</v>
      </c>
      <c r="J43" s="194" t="s">
        <v>149</v>
      </c>
    </row>
    <row r="44" spans="1:10">
      <c r="A44" s="9" t="str">
        <f t="shared" si="0"/>
        <v>52Акчурин Константин Эдуардович</v>
      </c>
      <c r="B44" s="194" t="s">
        <v>440</v>
      </c>
      <c r="C44" s="194" t="s">
        <v>292</v>
      </c>
      <c r="D44" s="194">
        <v>186</v>
      </c>
      <c r="E44" s="194">
        <v>52</v>
      </c>
      <c r="F44" s="194" t="s">
        <v>149</v>
      </c>
      <c r="G44" s="194" t="s">
        <v>149</v>
      </c>
      <c r="H44" s="194" t="s">
        <v>149</v>
      </c>
      <c r="I44" s="194" t="s">
        <v>149</v>
      </c>
      <c r="J44" s="194">
        <v>7</v>
      </c>
    </row>
    <row r="45" spans="1:10">
      <c r="A45" s="9" t="str">
        <f t="shared" si="0"/>
        <v>29Акчурин Константин Эдуардович</v>
      </c>
      <c r="B45" s="194" t="s">
        <v>440</v>
      </c>
      <c r="C45" s="194" t="s">
        <v>292</v>
      </c>
      <c r="D45" s="194">
        <v>186</v>
      </c>
      <c r="E45" s="194">
        <v>29</v>
      </c>
      <c r="F45" s="194" t="s">
        <v>149</v>
      </c>
      <c r="G45" s="194" t="s">
        <v>149</v>
      </c>
      <c r="H45" s="194" t="s">
        <v>149</v>
      </c>
      <c r="I45" s="194" t="s">
        <v>149</v>
      </c>
      <c r="J45" s="194">
        <v>6</v>
      </c>
    </row>
    <row r="46" spans="1:10">
      <c r="A46" s="9" t="str">
        <f t="shared" si="0"/>
        <v>72Акчурин Константин Эдуардович</v>
      </c>
      <c r="B46" s="194" t="s">
        <v>440</v>
      </c>
      <c r="C46" s="194" t="s">
        <v>292</v>
      </c>
      <c r="D46" s="194">
        <v>186</v>
      </c>
      <c r="E46" s="194">
        <v>72</v>
      </c>
      <c r="F46" s="194">
        <v>5</v>
      </c>
      <c r="G46" s="194" t="s">
        <v>149</v>
      </c>
      <c r="H46" s="194">
        <v>5</v>
      </c>
      <c r="I46" s="194">
        <v>6</v>
      </c>
      <c r="J46" s="194">
        <v>4</v>
      </c>
    </row>
    <row r="47" spans="1:10">
      <c r="A47" s="9" t="str">
        <f t="shared" si="0"/>
        <v>36Акчурин Константин Эдуардович</v>
      </c>
      <c r="B47" s="194" t="s">
        <v>440</v>
      </c>
      <c r="C47" s="194" t="s">
        <v>292</v>
      </c>
      <c r="D47" s="194">
        <v>186</v>
      </c>
      <c r="E47" s="194">
        <v>36</v>
      </c>
      <c r="F47" s="194">
        <v>8</v>
      </c>
      <c r="G47" s="194" t="s">
        <v>149</v>
      </c>
      <c r="H47" s="194" t="s">
        <v>149</v>
      </c>
      <c r="I47" s="194" t="s">
        <v>149</v>
      </c>
      <c r="J47" s="194" t="s">
        <v>149</v>
      </c>
    </row>
    <row r="48" spans="1:10">
      <c r="A48" s="9" t="str">
        <f t="shared" si="0"/>
        <v>9Акчурин Константин Эдуардович</v>
      </c>
      <c r="B48" s="194" t="s">
        <v>440</v>
      </c>
      <c r="C48" s="194" t="s">
        <v>292</v>
      </c>
      <c r="D48" s="194">
        <v>186</v>
      </c>
      <c r="E48" s="194">
        <v>9</v>
      </c>
      <c r="F48" s="194">
        <v>8</v>
      </c>
      <c r="G48" s="194" t="s">
        <v>149</v>
      </c>
      <c r="H48" s="194" t="s">
        <v>149</v>
      </c>
      <c r="I48" s="194" t="s">
        <v>149</v>
      </c>
      <c r="J48" s="194" t="s">
        <v>149</v>
      </c>
    </row>
    <row r="49" spans="1:10">
      <c r="A49" s="9" t="str">
        <f t="shared" si="0"/>
        <v>66Акчурин Константин Эдуардович</v>
      </c>
      <c r="B49" s="194" t="s">
        <v>440</v>
      </c>
      <c r="C49" s="194" t="s">
        <v>292</v>
      </c>
      <c r="D49" s="194">
        <v>186</v>
      </c>
      <c r="E49" s="194">
        <v>66</v>
      </c>
      <c r="F49" s="194">
        <v>12</v>
      </c>
      <c r="G49" s="194" t="s">
        <v>149</v>
      </c>
      <c r="H49" s="194">
        <v>12</v>
      </c>
      <c r="I49" s="194" t="s">
        <v>149</v>
      </c>
      <c r="J49" s="194">
        <v>12</v>
      </c>
    </row>
    <row r="50" spans="1:10">
      <c r="A50" s="9" t="str">
        <f t="shared" si="0"/>
        <v>18Басалаев Андрей Викторович</v>
      </c>
      <c r="B50" s="194" t="s">
        <v>401</v>
      </c>
      <c r="C50" s="194" t="s">
        <v>43</v>
      </c>
      <c r="D50" s="194">
        <v>19368</v>
      </c>
      <c r="E50" s="194">
        <v>18</v>
      </c>
      <c r="F50" s="194" t="s">
        <v>149</v>
      </c>
      <c r="G50" s="194" t="s">
        <v>149</v>
      </c>
      <c r="H50" s="194">
        <v>10</v>
      </c>
      <c r="I50" s="194" t="s">
        <v>149</v>
      </c>
      <c r="J50" s="194" t="s">
        <v>149</v>
      </c>
    </row>
    <row r="51" spans="1:10">
      <c r="A51" s="9" t="str">
        <f t="shared" si="0"/>
        <v>50Басалаев Андрей Викторович</v>
      </c>
      <c r="B51" s="194" t="s">
        <v>401</v>
      </c>
      <c r="C51" s="194" t="s">
        <v>43</v>
      </c>
      <c r="D51" s="194">
        <v>19368</v>
      </c>
      <c r="E51" s="194">
        <v>50</v>
      </c>
      <c r="F51" s="194">
        <v>10</v>
      </c>
      <c r="G51" s="194">
        <v>2</v>
      </c>
      <c r="H51" s="194">
        <v>7</v>
      </c>
      <c r="I51" s="194" t="s">
        <v>149</v>
      </c>
      <c r="J51" s="194">
        <v>8</v>
      </c>
    </row>
    <row r="52" spans="1:10">
      <c r="A52" s="9" t="str">
        <f t="shared" si="0"/>
        <v>1Басалаев Андрей Викторович</v>
      </c>
      <c r="B52" s="194" t="s">
        <v>401</v>
      </c>
      <c r="C52" s="194" t="s">
        <v>43</v>
      </c>
      <c r="D52" s="194">
        <v>19368</v>
      </c>
      <c r="E52" s="194">
        <v>1</v>
      </c>
      <c r="F52" s="194" t="s">
        <v>149</v>
      </c>
      <c r="G52" s="194">
        <v>11</v>
      </c>
      <c r="H52" s="194" t="s">
        <v>149</v>
      </c>
      <c r="I52" s="194" t="s">
        <v>149</v>
      </c>
      <c r="J52" s="194">
        <v>11</v>
      </c>
    </row>
    <row r="53" spans="1:10">
      <c r="A53" s="9" t="str">
        <f t="shared" si="0"/>
        <v>69Басалаев Андрей Викторович</v>
      </c>
      <c r="B53" s="194" t="s">
        <v>401</v>
      </c>
      <c r="C53" s="194" t="s">
        <v>43</v>
      </c>
      <c r="D53" s="194">
        <v>19368</v>
      </c>
      <c r="E53" s="194">
        <v>69</v>
      </c>
      <c r="F53" s="194">
        <v>7</v>
      </c>
      <c r="G53" s="194" t="s">
        <v>149</v>
      </c>
      <c r="H53" s="194" t="s">
        <v>149</v>
      </c>
      <c r="I53" s="194" t="s">
        <v>149</v>
      </c>
      <c r="J53" s="194">
        <v>7</v>
      </c>
    </row>
    <row r="54" spans="1:10">
      <c r="A54" s="9" t="str">
        <f t="shared" si="0"/>
        <v>34Басалаев Андрей Викторович</v>
      </c>
      <c r="B54" s="194" t="s">
        <v>401</v>
      </c>
      <c r="C54" s="194" t="s">
        <v>43</v>
      </c>
      <c r="D54" s="194">
        <v>19368</v>
      </c>
      <c r="E54" s="194">
        <v>34</v>
      </c>
      <c r="F54" s="194">
        <v>8</v>
      </c>
      <c r="G54" s="194" t="s">
        <v>149</v>
      </c>
      <c r="H54" s="194" t="s">
        <v>149</v>
      </c>
      <c r="I54" s="194" t="s">
        <v>149</v>
      </c>
      <c r="J54" s="194" t="s">
        <v>149</v>
      </c>
    </row>
    <row r="55" spans="1:10">
      <c r="A55" s="9" t="str">
        <f t="shared" si="0"/>
        <v>3Басалаев Андрей Викторович</v>
      </c>
      <c r="B55" s="194" t="s">
        <v>401</v>
      </c>
      <c r="C55" s="194" t="s">
        <v>43</v>
      </c>
      <c r="D55" s="194">
        <v>19368</v>
      </c>
      <c r="E55" s="194">
        <v>3</v>
      </c>
      <c r="F55" s="194" t="s">
        <v>149</v>
      </c>
      <c r="G55" s="194" t="s">
        <v>149</v>
      </c>
      <c r="H55" s="194">
        <v>10</v>
      </c>
      <c r="I55" s="194" t="s">
        <v>149</v>
      </c>
      <c r="J55" s="194">
        <v>11</v>
      </c>
    </row>
    <row r="56" spans="1:10">
      <c r="A56" s="9" t="str">
        <f t="shared" si="0"/>
        <v>14Басалаев Андрей Викторович</v>
      </c>
      <c r="B56" s="194" t="s">
        <v>401</v>
      </c>
      <c r="C56" s="194" t="s">
        <v>43</v>
      </c>
      <c r="D56" s="194">
        <v>19368</v>
      </c>
      <c r="E56" s="194">
        <v>14</v>
      </c>
      <c r="F56" s="194" t="s">
        <v>149</v>
      </c>
      <c r="G56" s="194" t="s">
        <v>149</v>
      </c>
      <c r="H56" s="194" t="s">
        <v>149</v>
      </c>
      <c r="I56" s="194">
        <v>7</v>
      </c>
      <c r="J56" s="194" t="s">
        <v>149</v>
      </c>
    </row>
    <row r="57" spans="1:10">
      <c r="A57" s="9" t="str">
        <f t="shared" si="0"/>
        <v>66Басалаев Андрей Викторович</v>
      </c>
      <c r="B57" s="194" t="s">
        <v>401</v>
      </c>
      <c r="C57" s="194" t="s">
        <v>43</v>
      </c>
      <c r="D57" s="194">
        <v>19368</v>
      </c>
      <c r="E57" s="194">
        <v>66</v>
      </c>
      <c r="F57" s="194">
        <v>11</v>
      </c>
      <c r="G57" s="194" t="s">
        <v>149</v>
      </c>
      <c r="H57" s="194">
        <v>11</v>
      </c>
      <c r="I57" s="194" t="s">
        <v>149</v>
      </c>
      <c r="J57" s="194">
        <v>11</v>
      </c>
    </row>
    <row r="58" spans="1:10">
      <c r="A58" s="9" t="str">
        <f t="shared" si="0"/>
        <v>12Басалаев Андрей Викторович</v>
      </c>
      <c r="B58" s="194" t="s">
        <v>401</v>
      </c>
      <c r="C58" s="194" t="s">
        <v>43</v>
      </c>
      <c r="D58" s="194">
        <v>19368</v>
      </c>
      <c r="E58" s="194">
        <v>12</v>
      </c>
      <c r="F58" s="194" t="s">
        <v>149</v>
      </c>
      <c r="G58" s="194" t="s">
        <v>149</v>
      </c>
      <c r="H58" s="194">
        <v>10</v>
      </c>
      <c r="I58" s="194">
        <v>12</v>
      </c>
      <c r="J58" s="194" t="s">
        <v>149</v>
      </c>
    </row>
    <row r="59" spans="1:10">
      <c r="A59" s="9" t="str">
        <f t="shared" si="0"/>
        <v>25Басалаев Андрей Викторович</v>
      </c>
      <c r="B59" s="194" t="s">
        <v>401</v>
      </c>
      <c r="C59" s="194" t="s">
        <v>43</v>
      </c>
      <c r="D59" s="194">
        <v>19368</v>
      </c>
      <c r="E59" s="194">
        <v>25</v>
      </c>
      <c r="F59" s="194">
        <v>10</v>
      </c>
      <c r="G59" s="194">
        <v>11</v>
      </c>
      <c r="H59" s="194">
        <v>12</v>
      </c>
      <c r="I59" s="194" t="s">
        <v>149</v>
      </c>
      <c r="J59" s="194" t="s">
        <v>149</v>
      </c>
    </row>
    <row r="60" spans="1:10">
      <c r="A60" s="9" t="str">
        <f t="shared" si="0"/>
        <v>9Басалаев Андрей Викторович</v>
      </c>
      <c r="B60" s="194" t="s">
        <v>401</v>
      </c>
      <c r="C60" s="194" t="s">
        <v>43</v>
      </c>
      <c r="D60" s="194">
        <v>19368</v>
      </c>
      <c r="E60" s="194">
        <v>9</v>
      </c>
      <c r="F60" s="194">
        <v>8</v>
      </c>
      <c r="G60" s="194" t="s">
        <v>149</v>
      </c>
      <c r="H60" s="194" t="s">
        <v>149</v>
      </c>
      <c r="I60" s="194" t="s">
        <v>149</v>
      </c>
      <c r="J60" s="194">
        <v>8</v>
      </c>
    </row>
    <row r="61" spans="1:10">
      <c r="A61" s="9" t="str">
        <f t="shared" si="0"/>
        <v>52Басалаев Андрей Викторович</v>
      </c>
      <c r="B61" s="194" t="s">
        <v>401</v>
      </c>
      <c r="C61" s="194" t="s">
        <v>43</v>
      </c>
      <c r="D61" s="194">
        <v>19368</v>
      </c>
      <c r="E61" s="194">
        <v>52</v>
      </c>
      <c r="F61" s="194" t="s">
        <v>149</v>
      </c>
      <c r="G61" s="194" t="s">
        <v>149</v>
      </c>
      <c r="H61" s="194" t="s">
        <v>149</v>
      </c>
      <c r="I61" s="194" t="s">
        <v>149</v>
      </c>
      <c r="J61" s="194">
        <v>9</v>
      </c>
    </row>
    <row r="62" spans="1:10">
      <c r="A62" s="9" t="str">
        <f t="shared" si="0"/>
        <v>35Басалаев Андрей Викторович</v>
      </c>
      <c r="B62" s="194" t="s">
        <v>401</v>
      </c>
      <c r="C62" s="194" t="s">
        <v>43</v>
      </c>
      <c r="D62" s="194">
        <v>19368</v>
      </c>
      <c r="E62" s="194">
        <v>35</v>
      </c>
      <c r="F62" s="194" t="s">
        <v>149</v>
      </c>
      <c r="G62" s="194">
        <v>9</v>
      </c>
      <c r="H62" s="194" t="s">
        <v>149</v>
      </c>
      <c r="I62" s="194" t="s">
        <v>149</v>
      </c>
      <c r="J62" s="194" t="s">
        <v>149</v>
      </c>
    </row>
    <row r="63" spans="1:10">
      <c r="A63" s="9" t="str">
        <f t="shared" si="0"/>
        <v>2Басалаев Андрей Викторович</v>
      </c>
      <c r="B63" s="194" t="s">
        <v>401</v>
      </c>
      <c r="C63" s="194" t="s">
        <v>43</v>
      </c>
      <c r="D63" s="194">
        <v>19368</v>
      </c>
      <c r="E63" s="194">
        <v>2</v>
      </c>
      <c r="F63" s="194" t="s">
        <v>149</v>
      </c>
      <c r="G63" s="194">
        <v>10</v>
      </c>
      <c r="H63" s="194" t="s">
        <v>149</v>
      </c>
      <c r="I63" s="194" t="s">
        <v>149</v>
      </c>
      <c r="J63" s="194" t="s">
        <v>149</v>
      </c>
    </row>
    <row r="64" spans="1:10">
      <c r="A64" s="9" t="str">
        <f t="shared" si="0"/>
        <v>68Басалаев Андрей Викторович</v>
      </c>
      <c r="B64" s="194" t="s">
        <v>401</v>
      </c>
      <c r="C64" s="194" t="s">
        <v>43</v>
      </c>
      <c r="D64" s="194">
        <v>19368</v>
      </c>
      <c r="E64" s="194">
        <v>68</v>
      </c>
      <c r="F64" s="194">
        <v>9</v>
      </c>
      <c r="G64" s="194" t="s">
        <v>149</v>
      </c>
      <c r="H64" s="194" t="s">
        <v>149</v>
      </c>
      <c r="I64" s="194" t="s">
        <v>149</v>
      </c>
      <c r="J64" s="194">
        <v>10</v>
      </c>
    </row>
    <row r="65" spans="1:10">
      <c r="A65" s="9" t="str">
        <f t="shared" si="0"/>
        <v>29Басалаев Андрей Викторович</v>
      </c>
      <c r="B65" s="194" t="s">
        <v>401</v>
      </c>
      <c r="C65" s="194" t="s">
        <v>43</v>
      </c>
      <c r="D65" s="194">
        <v>19368</v>
      </c>
      <c r="E65" s="194">
        <v>29</v>
      </c>
      <c r="F65" s="194" t="s">
        <v>149</v>
      </c>
      <c r="G65" s="194" t="s">
        <v>149</v>
      </c>
      <c r="H65" s="194" t="s">
        <v>149</v>
      </c>
      <c r="I65" s="194" t="s">
        <v>149</v>
      </c>
      <c r="J65" s="194">
        <v>9</v>
      </c>
    </row>
    <row r="66" spans="1:10">
      <c r="A66" s="9" t="str">
        <f t="shared" si="0"/>
        <v>7Басалаев Андрей Викторович</v>
      </c>
      <c r="B66" s="194" t="s">
        <v>401</v>
      </c>
      <c r="C66" s="194" t="s">
        <v>43</v>
      </c>
      <c r="D66" s="194">
        <v>19368</v>
      </c>
      <c r="E66" s="194">
        <v>7</v>
      </c>
      <c r="F66" s="194">
        <v>5</v>
      </c>
      <c r="G66" s="194" t="s">
        <v>149</v>
      </c>
      <c r="H66" s="194" t="s">
        <v>149</v>
      </c>
      <c r="I66" s="194" t="s">
        <v>149</v>
      </c>
      <c r="J66" s="194" t="s">
        <v>149</v>
      </c>
    </row>
    <row r="67" spans="1:10">
      <c r="A67" s="9" t="str">
        <f t="shared" ref="A67:A130" si="1">CONCATENATE(E67,C67)</f>
        <v>13Басалаев Андрей Викторович</v>
      </c>
      <c r="B67" s="194" t="s">
        <v>401</v>
      </c>
      <c r="C67" s="194" t="s">
        <v>43</v>
      </c>
      <c r="D67" s="194">
        <v>19368</v>
      </c>
      <c r="E67" s="194">
        <v>13</v>
      </c>
      <c r="F67" s="194">
        <v>8</v>
      </c>
      <c r="G67" s="194" t="s">
        <v>149</v>
      </c>
      <c r="H67" s="194">
        <v>8</v>
      </c>
      <c r="I67" s="194" t="s">
        <v>149</v>
      </c>
      <c r="J67" s="194">
        <v>7</v>
      </c>
    </row>
    <row r="68" spans="1:10">
      <c r="A68" s="9" t="str">
        <f t="shared" si="1"/>
        <v>65Басалаев Андрей Викторович</v>
      </c>
      <c r="B68" s="194" t="s">
        <v>401</v>
      </c>
      <c r="C68" s="194" t="s">
        <v>43</v>
      </c>
      <c r="D68" s="194">
        <v>19368</v>
      </c>
      <c r="E68" s="194">
        <v>65</v>
      </c>
      <c r="F68" s="194">
        <v>10</v>
      </c>
      <c r="G68" s="194" t="s">
        <v>149</v>
      </c>
      <c r="H68" s="194">
        <v>10</v>
      </c>
      <c r="I68" s="194" t="s">
        <v>149</v>
      </c>
      <c r="J68" s="194">
        <v>10</v>
      </c>
    </row>
    <row r="69" spans="1:10">
      <c r="A69" s="9" t="str">
        <f t="shared" si="1"/>
        <v>3Гордиленков Лев</v>
      </c>
      <c r="B69" s="194" t="s">
        <v>94</v>
      </c>
      <c r="C69" s="194" t="s">
        <v>439</v>
      </c>
      <c r="D69" s="194">
        <v>167</v>
      </c>
      <c r="E69" s="194">
        <v>3</v>
      </c>
      <c r="F69" s="194" t="s">
        <v>149</v>
      </c>
      <c r="G69" s="194" t="s">
        <v>149</v>
      </c>
      <c r="H69" s="194">
        <v>7</v>
      </c>
      <c r="I69" s="194" t="s">
        <v>149</v>
      </c>
      <c r="J69" s="194">
        <v>8</v>
      </c>
    </row>
    <row r="70" spans="1:10">
      <c r="A70" s="9" t="str">
        <f t="shared" si="1"/>
        <v>27Гордиленков Лев</v>
      </c>
      <c r="B70" s="194" t="s">
        <v>94</v>
      </c>
      <c r="C70" s="194" t="s">
        <v>439</v>
      </c>
      <c r="D70" s="194">
        <v>167</v>
      </c>
      <c r="E70" s="194">
        <v>27</v>
      </c>
      <c r="F70" s="194" t="s">
        <v>149</v>
      </c>
      <c r="G70" s="194" t="s">
        <v>149</v>
      </c>
      <c r="H70" s="194" t="s">
        <v>149</v>
      </c>
      <c r="I70" s="194" t="s">
        <v>149</v>
      </c>
      <c r="J70" s="194">
        <v>6</v>
      </c>
    </row>
    <row r="71" spans="1:10">
      <c r="A71" s="9" t="str">
        <f t="shared" si="1"/>
        <v>37Гордиленков Лев</v>
      </c>
      <c r="B71" s="194" t="s">
        <v>94</v>
      </c>
      <c r="C71" s="194" t="s">
        <v>439</v>
      </c>
      <c r="D71" s="194">
        <v>167</v>
      </c>
      <c r="E71" s="194">
        <v>37</v>
      </c>
      <c r="F71" s="194" t="s">
        <v>149</v>
      </c>
      <c r="G71" s="194" t="s">
        <v>149</v>
      </c>
      <c r="H71" s="194" t="s">
        <v>149</v>
      </c>
      <c r="I71" s="194">
        <v>8</v>
      </c>
      <c r="J71" s="194" t="s">
        <v>149</v>
      </c>
    </row>
    <row r="72" spans="1:10">
      <c r="A72" s="9" t="str">
        <f t="shared" si="1"/>
        <v>19Гордиленков Лев</v>
      </c>
      <c r="B72" s="194" t="s">
        <v>94</v>
      </c>
      <c r="C72" s="194" t="s">
        <v>439</v>
      </c>
      <c r="D72" s="194">
        <v>167</v>
      </c>
      <c r="E72" s="194">
        <v>19</v>
      </c>
      <c r="F72" s="194" t="s">
        <v>149</v>
      </c>
      <c r="G72" s="194" t="s">
        <v>149</v>
      </c>
      <c r="H72" s="194">
        <v>8</v>
      </c>
      <c r="I72" s="194">
        <v>9</v>
      </c>
      <c r="J72" s="194" t="s">
        <v>149</v>
      </c>
    </row>
    <row r="73" spans="1:10">
      <c r="A73" s="9" t="str">
        <f t="shared" si="1"/>
        <v>52Гордиленков Лев</v>
      </c>
      <c r="B73" s="194" t="s">
        <v>94</v>
      </c>
      <c r="C73" s="194" t="s">
        <v>439</v>
      </c>
      <c r="D73" s="194">
        <v>167</v>
      </c>
      <c r="E73" s="194">
        <v>52</v>
      </c>
      <c r="F73" s="194" t="s">
        <v>149</v>
      </c>
      <c r="G73" s="194" t="s">
        <v>149</v>
      </c>
      <c r="H73" s="194" t="s">
        <v>149</v>
      </c>
      <c r="I73" s="194" t="s">
        <v>149</v>
      </c>
      <c r="J73" s="194">
        <v>6</v>
      </c>
    </row>
    <row r="74" spans="1:10">
      <c r="A74" s="9" t="str">
        <f t="shared" si="1"/>
        <v>47Гордиленков Лев</v>
      </c>
      <c r="B74" s="194" t="s">
        <v>94</v>
      </c>
      <c r="C74" s="194" t="s">
        <v>439</v>
      </c>
      <c r="D74" s="194">
        <v>167</v>
      </c>
      <c r="E74" s="194">
        <v>47</v>
      </c>
      <c r="F74" s="194" t="s">
        <v>149</v>
      </c>
      <c r="G74" s="194" t="s">
        <v>149</v>
      </c>
      <c r="H74" s="194">
        <v>2</v>
      </c>
      <c r="I74" s="194" t="s">
        <v>149</v>
      </c>
      <c r="J74" s="194">
        <v>2</v>
      </c>
    </row>
    <row r="75" spans="1:10">
      <c r="A75" s="9" t="str">
        <f t="shared" si="1"/>
        <v>21Гордиленков Лев</v>
      </c>
      <c r="B75" s="194" t="s">
        <v>94</v>
      </c>
      <c r="C75" s="194" t="s">
        <v>439</v>
      </c>
      <c r="D75" s="194">
        <v>167</v>
      </c>
      <c r="E75" s="194">
        <v>21</v>
      </c>
      <c r="F75" s="194" t="s">
        <v>149</v>
      </c>
      <c r="G75" s="194" t="s">
        <v>149</v>
      </c>
      <c r="H75" s="194" t="s">
        <v>149</v>
      </c>
      <c r="I75" s="194" t="s">
        <v>149</v>
      </c>
      <c r="J75" s="194">
        <v>5</v>
      </c>
    </row>
    <row r="76" spans="1:10">
      <c r="A76" s="9" t="str">
        <f t="shared" si="1"/>
        <v>29Гордиленков Лев</v>
      </c>
      <c r="B76" s="194" t="s">
        <v>94</v>
      </c>
      <c r="C76" s="194" t="s">
        <v>439</v>
      </c>
      <c r="D76" s="194">
        <v>167</v>
      </c>
      <c r="E76" s="194">
        <v>29</v>
      </c>
      <c r="F76" s="194" t="s">
        <v>149</v>
      </c>
      <c r="G76" s="194" t="s">
        <v>149</v>
      </c>
      <c r="H76" s="194" t="s">
        <v>149</v>
      </c>
      <c r="I76" s="194" t="s">
        <v>149</v>
      </c>
      <c r="J76" s="194">
        <v>7</v>
      </c>
    </row>
    <row r="77" spans="1:10">
      <c r="A77" s="9" t="str">
        <f t="shared" si="1"/>
        <v>13Гордиленков Лев</v>
      </c>
      <c r="B77" s="194" t="s">
        <v>94</v>
      </c>
      <c r="C77" s="194" t="s">
        <v>439</v>
      </c>
      <c r="D77" s="194">
        <v>167</v>
      </c>
      <c r="E77" s="194">
        <v>13</v>
      </c>
      <c r="F77" s="194" t="s">
        <v>149</v>
      </c>
      <c r="G77" s="194" t="s">
        <v>149</v>
      </c>
      <c r="H77" s="194">
        <v>6</v>
      </c>
      <c r="I77" s="194" t="s">
        <v>149</v>
      </c>
      <c r="J77" s="194">
        <v>7</v>
      </c>
    </row>
    <row r="78" spans="1:10">
      <c r="A78" s="9" t="str">
        <f t="shared" si="1"/>
        <v>50Гордиленков Лев</v>
      </c>
      <c r="B78" s="194" t="s">
        <v>94</v>
      </c>
      <c r="C78" s="194" t="s">
        <v>439</v>
      </c>
      <c r="D78" s="194">
        <v>167</v>
      </c>
      <c r="E78" s="194">
        <v>50</v>
      </c>
      <c r="F78" s="194" t="s">
        <v>149</v>
      </c>
      <c r="G78" s="194" t="s">
        <v>149</v>
      </c>
      <c r="H78" s="194">
        <v>2</v>
      </c>
      <c r="I78" s="194" t="s">
        <v>149</v>
      </c>
      <c r="J78" s="194">
        <v>3</v>
      </c>
    </row>
    <row r="79" spans="1:10">
      <c r="A79" s="9" t="str">
        <f t="shared" si="1"/>
        <v>5Гордиленков Лев</v>
      </c>
      <c r="B79" s="194" t="s">
        <v>94</v>
      </c>
      <c r="C79" s="194" t="s">
        <v>439</v>
      </c>
      <c r="D79" s="194">
        <v>167</v>
      </c>
      <c r="E79" s="194">
        <v>5</v>
      </c>
      <c r="F79" s="194" t="s">
        <v>149</v>
      </c>
      <c r="G79" s="194" t="s">
        <v>149</v>
      </c>
      <c r="H79" s="194">
        <v>4</v>
      </c>
      <c r="I79" s="194">
        <v>4</v>
      </c>
      <c r="J79" s="194">
        <v>4</v>
      </c>
    </row>
    <row r="80" spans="1:10">
      <c r="A80" s="9" t="str">
        <f t="shared" si="1"/>
        <v>44Гордиленков Лев</v>
      </c>
      <c r="B80" s="194" t="s">
        <v>94</v>
      </c>
      <c r="C80" s="194" t="s">
        <v>439</v>
      </c>
      <c r="D80" s="194">
        <v>167</v>
      </c>
      <c r="E80" s="194">
        <v>44</v>
      </c>
      <c r="F80" s="194" t="s">
        <v>149</v>
      </c>
      <c r="G80" s="194" t="s">
        <v>149</v>
      </c>
      <c r="H80" s="194" t="s">
        <v>149</v>
      </c>
      <c r="I80" s="194">
        <v>9</v>
      </c>
      <c r="J80" s="194">
        <v>5</v>
      </c>
    </row>
    <row r="81" spans="1:10">
      <c r="A81" s="9" t="str">
        <f t="shared" si="1"/>
        <v>72Гордиленков Лев</v>
      </c>
      <c r="B81" s="194" t="s">
        <v>94</v>
      </c>
      <c r="C81" s="194" t="s">
        <v>439</v>
      </c>
      <c r="D81" s="194">
        <v>167</v>
      </c>
      <c r="E81" s="194">
        <v>72</v>
      </c>
      <c r="F81" s="194" t="s">
        <v>149</v>
      </c>
      <c r="G81" s="194" t="s">
        <v>149</v>
      </c>
      <c r="H81" s="194">
        <v>3</v>
      </c>
      <c r="I81" s="194">
        <v>4</v>
      </c>
      <c r="J81" s="194">
        <v>3</v>
      </c>
    </row>
    <row r="82" spans="1:10">
      <c r="A82" s="9" t="str">
        <f t="shared" si="1"/>
        <v>1Гордиленков Лев</v>
      </c>
      <c r="B82" s="194" t="s">
        <v>94</v>
      </c>
      <c r="C82" s="194" t="s">
        <v>439</v>
      </c>
      <c r="D82" s="194">
        <v>167</v>
      </c>
      <c r="E82" s="194">
        <v>1</v>
      </c>
      <c r="F82" s="194" t="s">
        <v>149</v>
      </c>
      <c r="G82" s="194" t="s">
        <v>149</v>
      </c>
      <c r="H82" s="194" t="s">
        <v>149</v>
      </c>
      <c r="I82" s="194" t="s">
        <v>149</v>
      </c>
      <c r="J82" s="194">
        <v>8</v>
      </c>
    </row>
    <row r="83" spans="1:10">
      <c r="A83" s="9" t="str">
        <f t="shared" si="1"/>
        <v>26Гордиленков Лев</v>
      </c>
      <c r="B83" s="194" t="s">
        <v>94</v>
      </c>
      <c r="C83" s="194" t="s">
        <v>439</v>
      </c>
      <c r="D83" s="194">
        <v>167</v>
      </c>
      <c r="E83" s="194">
        <v>26</v>
      </c>
      <c r="F83" s="194" t="s">
        <v>149</v>
      </c>
      <c r="G83" s="194" t="s">
        <v>149</v>
      </c>
      <c r="H83" s="194" t="s">
        <v>149</v>
      </c>
      <c r="I83" s="194" t="s">
        <v>149</v>
      </c>
      <c r="J83" s="194">
        <v>10</v>
      </c>
    </row>
    <row r="84" spans="1:10">
      <c r="A84" s="9" t="str">
        <f t="shared" si="1"/>
        <v>38Гордиленков Лев</v>
      </c>
      <c r="B84" s="194" t="s">
        <v>94</v>
      </c>
      <c r="C84" s="194" t="s">
        <v>439</v>
      </c>
      <c r="D84" s="194">
        <v>167</v>
      </c>
      <c r="E84" s="194">
        <v>38</v>
      </c>
      <c r="F84" s="194" t="s">
        <v>149</v>
      </c>
      <c r="G84" s="194" t="s">
        <v>149</v>
      </c>
      <c r="H84" s="194" t="s">
        <v>149</v>
      </c>
      <c r="I84" s="194" t="s">
        <v>149</v>
      </c>
      <c r="J84" s="194">
        <v>3</v>
      </c>
    </row>
    <row r="85" spans="1:10">
      <c r="A85" s="9" t="str">
        <f t="shared" si="1"/>
        <v>54Гордиленков Лев</v>
      </c>
      <c r="B85" s="194" t="s">
        <v>94</v>
      </c>
      <c r="C85" s="194" t="s">
        <v>439</v>
      </c>
      <c r="D85" s="194">
        <v>167</v>
      </c>
      <c r="E85" s="194">
        <v>54</v>
      </c>
      <c r="F85" s="194" t="s">
        <v>149</v>
      </c>
      <c r="G85" s="194" t="s">
        <v>149</v>
      </c>
      <c r="H85" s="194" t="s">
        <v>149</v>
      </c>
      <c r="I85" s="194">
        <v>8</v>
      </c>
      <c r="J85" s="194">
        <v>2</v>
      </c>
    </row>
    <row r="86" spans="1:10">
      <c r="A86" s="9" t="str">
        <f t="shared" si="1"/>
        <v>48Гордиленков Лев</v>
      </c>
      <c r="B86" s="194" t="s">
        <v>94</v>
      </c>
      <c r="C86" s="194" t="s">
        <v>439</v>
      </c>
      <c r="D86" s="194">
        <v>167</v>
      </c>
      <c r="E86" s="194">
        <v>48</v>
      </c>
      <c r="F86" s="194" t="s">
        <v>149</v>
      </c>
      <c r="G86" s="194" t="s">
        <v>149</v>
      </c>
      <c r="H86" s="194" t="s">
        <v>149</v>
      </c>
      <c r="I86" s="194" t="s">
        <v>149</v>
      </c>
      <c r="J86" s="194">
        <v>5</v>
      </c>
    </row>
    <row r="87" spans="1:10">
      <c r="A87" s="9" t="str">
        <f t="shared" si="1"/>
        <v>33Гордиленков Лев</v>
      </c>
      <c r="B87" s="194" t="s">
        <v>94</v>
      </c>
      <c r="C87" s="194" t="s">
        <v>439</v>
      </c>
      <c r="D87" s="194">
        <v>167</v>
      </c>
      <c r="E87" s="194">
        <v>33</v>
      </c>
      <c r="F87" s="194" t="s">
        <v>149</v>
      </c>
      <c r="G87" s="194" t="s">
        <v>149</v>
      </c>
      <c r="H87" s="194" t="s">
        <v>149</v>
      </c>
      <c r="I87" s="194">
        <v>6</v>
      </c>
      <c r="J87" s="194">
        <v>2</v>
      </c>
    </row>
    <row r="88" spans="1:10">
      <c r="A88" s="9" t="str">
        <f t="shared" si="1"/>
        <v>18Гордиленков Лев</v>
      </c>
      <c r="B88" s="194" t="s">
        <v>94</v>
      </c>
      <c r="C88" s="194" t="s">
        <v>439</v>
      </c>
      <c r="D88" s="194">
        <v>167</v>
      </c>
      <c r="E88" s="194">
        <v>18</v>
      </c>
      <c r="F88" s="194" t="s">
        <v>149</v>
      </c>
      <c r="G88" s="194" t="s">
        <v>149</v>
      </c>
      <c r="H88" s="194">
        <v>7</v>
      </c>
      <c r="I88" s="194" t="s">
        <v>149</v>
      </c>
      <c r="J88" s="194" t="s">
        <v>149</v>
      </c>
    </row>
    <row r="89" spans="1:10">
      <c r="A89" s="9" t="str">
        <f t="shared" si="1"/>
        <v>51Гордиленков Лев</v>
      </c>
      <c r="B89" s="194" t="s">
        <v>94</v>
      </c>
      <c r="C89" s="194" t="s">
        <v>439</v>
      </c>
      <c r="D89" s="194">
        <v>167</v>
      </c>
      <c r="E89" s="194">
        <v>51</v>
      </c>
      <c r="F89" s="194" t="s">
        <v>149</v>
      </c>
      <c r="G89" s="194" t="s">
        <v>149</v>
      </c>
      <c r="H89" s="194">
        <v>2</v>
      </c>
      <c r="I89" s="194" t="s">
        <v>149</v>
      </c>
      <c r="J89" s="194">
        <v>5</v>
      </c>
    </row>
    <row r="90" spans="1:10">
      <c r="A90" s="9" t="str">
        <f t="shared" si="1"/>
        <v>45Гордиленков Лев</v>
      </c>
      <c r="B90" s="194" t="s">
        <v>94</v>
      </c>
      <c r="C90" s="194" t="s">
        <v>439</v>
      </c>
      <c r="D90" s="194">
        <v>167</v>
      </c>
      <c r="E90" s="194">
        <v>45</v>
      </c>
      <c r="F90" s="194" t="s">
        <v>149</v>
      </c>
      <c r="G90" s="194" t="s">
        <v>149</v>
      </c>
      <c r="H90" s="194">
        <v>5</v>
      </c>
      <c r="I90" s="194">
        <v>7</v>
      </c>
      <c r="J90" s="194">
        <v>4</v>
      </c>
    </row>
    <row r="91" spans="1:10">
      <c r="A91" s="9" t="str">
        <f t="shared" si="1"/>
        <v>20Гордиленков Лев</v>
      </c>
      <c r="B91" s="194" t="s">
        <v>94</v>
      </c>
      <c r="C91" s="194" t="s">
        <v>439</v>
      </c>
      <c r="D91" s="194">
        <v>167</v>
      </c>
      <c r="E91" s="194">
        <v>20</v>
      </c>
      <c r="F91" s="194" t="s">
        <v>149</v>
      </c>
      <c r="G91" s="194" t="s">
        <v>149</v>
      </c>
      <c r="H91" s="194" t="s">
        <v>149</v>
      </c>
      <c r="I91" s="194">
        <v>8</v>
      </c>
      <c r="J91" s="194" t="s">
        <v>149</v>
      </c>
    </row>
    <row r="92" spans="1:10">
      <c r="A92" s="9" t="str">
        <f t="shared" si="1"/>
        <v>28Гордиленков Лев</v>
      </c>
      <c r="B92" s="194" t="s">
        <v>94</v>
      </c>
      <c r="C92" s="194" t="s">
        <v>439</v>
      </c>
      <c r="D92" s="194">
        <v>167</v>
      </c>
      <c r="E92" s="194">
        <v>28</v>
      </c>
      <c r="F92" s="194" t="s">
        <v>149</v>
      </c>
      <c r="G92" s="194" t="s">
        <v>149</v>
      </c>
      <c r="H92" s="194" t="s">
        <v>149</v>
      </c>
      <c r="I92" s="194" t="s">
        <v>149</v>
      </c>
      <c r="J92" s="194">
        <v>7</v>
      </c>
    </row>
    <row r="93" spans="1:10">
      <c r="A93" s="9" t="str">
        <f t="shared" si="1"/>
        <v>12Гордиленков Лев</v>
      </c>
      <c r="B93" s="194" t="s">
        <v>94</v>
      </c>
      <c r="C93" s="194" t="s">
        <v>439</v>
      </c>
      <c r="D93" s="194">
        <v>167</v>
      </c>
      <c r="E93" s="194">
        <v>12</v>
      </c>
      <c r="F93" s="194" t="s">
        <v>149</v>
      </c>
      <c r="G93" s="194" t="s">
        <v>149</v>
      </c>
      <c r="H93" s="194">
        <v>7</v>
      </c>
      <c r="I93" s="194">
        <v>10</v>
      </c>
      <c r="J93" s="194" t="s">
        <v>149</v>
      </c>
    </row>
    <row r="94" spans="1:10">
      <c r="A94" s="9" t="str">
        <f t="shared" si="1"/>
        <v>49Гордиленков Лев</v>
      </c>
      <c r="B94" s="194" t="s">
        <v>94</v>
      </c>
      <c r="C94" s="194" t="s">
        <v>439</v>
      </c>
      <c r="D94" s="194">
        <v>167</v>
      </c>
      <c r="E94" s="194">
        <v>49</v>
      </c>
      <c r="F94" s="194" t="s">
        <v>149</v>
      </c>
      <c r="G94" s="194" t="s">
        <v>149</v>
      </c>
      <c r="H94" s="194" t="s">
        <v>149</v>
      </c>
      <c r="I94" s="194">
        <v>10</v>
      </c>
      <c r="J94" s="194" t="s">
        <v>149</v>
      </c>
    </row>
    <row r="95" spans="1:10">
      <c r="A95" s="9" t="str">
        <f t="shared" si="1"/>
        <v>25Гордиленков Лев</v>
      </c>
      <c r="B95" s="194" t="s">
        <v>94</v>
      </c>
      <c r="C95" s="194" t="s">
        <v>439</v>
      </c>
      <c r="D95" s="194">
        <v>167</v>
      </c>
      <c r="E95" s="194">
        <v>25</v>
      </c>
      <c r="F95" s="194" t="s">
        <v>149</v>
      </c>
      <c r="G95" s="194" t="s">
        <v>149</v>
      </c>
      <c r="H95" s="194">
        <v>9</v>
      </c>
      <c r="I95" s="194" t="s">
        <v>149</v>
      </c>
      <c r="J95" s="194" t="s">
        <v>149</v>
      </c>
    </row>
    <row r="96" spans="1:10">
      <c r="A96" s="9" t="str">
        <f t="shared" si="1"/>
        <v>43Гордиленков Лев</v>
      </c>
      <c r="B96" s="194" t="s">
        <v>94</v>
      </c>
      <c r="C96" s="194" t="s">
        <v>439</v>
      </c>
      <c r="D96" s="194">
        <v>167</v>
      </c>
      <c r="E96" s="194">
        <v>43</v>
      </c>
      <c r="F96" s="194" t="s">
        <v>149</v>
      </c>
      <c r="G96" s="194" t="s">
        <v>149</v>
      </c>
      <c r="H96" s="194" t="s">
        <v>149</v>
      </c>
      <c r="I96" s="194" t="s">
        <v>149</v>
      </c>
      <c r="J96" s="194">
        <v>7</v>
      </c>
    </row>
    <row r="97" spans="1:10">
      <c r="A97" s="9" t="str">
        <f t="shared" si="1"/>
        <v>68Гордиленков Лев</v>
      </c>
      <c r="B97" s="194" t="s">
        <v>94</v>
      </c>
      <c r="C97" s="194" t="s">
        <v>439</v>
      </c>
      <c r="D97" s="194">
        <v>167</v>
      </c>
      <c r="E97" s="194">
        <v>68</v>
      </c>
      <c r="F97" s="194" t="s">
        <v>149</v>
      </c>
      <c r="G97" s="194" t="s">
        <v>149</v>
      </c>
      <c r="H97" s="194" t="s">
        <v>149</v>
      </c>
      <c r="I97" s="194" t="s">
        <v>149</v>
      </c>
      <c r="J97" s="194">
        <v>7</v>
      </c>
    </row>
    <row r="98" spans="1:10">
      <c r="A98" s="9" t="str">
        <f t="shared" si="1"/>
        <v>9Гордиленков Лев</v>
      </c>
      <c r="B98" s="194" t="s">
        <v>94</v>
      </c>
      <c r="C98" s="194" t="s">
        <v>439</v>
      </c>
      <c r="D98" s="194">
        <v>167</v>
      </c>
      <c r="E98" s="194">
        <v>9</v>
      </c>
      <c r="F98" s="194" t="s">
        <v>149</v>
      </c>
      <c r="G98" s="194" t="s">
        <v>149</v>
      </c>
      <c r="H98" s="194" t="s">
        <v>149</v>
      </c>
      <c r="I98" s="194" t="s">
        <v>149</v>
      </c>
      <c r="J98" s="194">
        <v>4</v>
      </c>
    </row>
    <row r="99" spans="1:10">
      <c r="A99" s="9" t="str">
        <f t="shared" si="1"/>
        <v>26Данилина Татьяна Игоревна</v>
      </c>
      <c r="B99" s="194" t="s">
        <v>442</v>
      </c>
      <c r="C99" s="194" t="s">
        <v>320</v>
      </c>
      <c r="D99" s="194">
        <v>19347</v>
      </c>
      <c r="E99" s="194">
        <v>26</v>
      </c>
      <c r="F99" s="194">
        <v>12</v>
      </c>
      <c r="G99" s="194" t="s">
        <v>149</v>
      </c>
      <c r="H99" s="194" t="s">
        <v>149</v>
      </c>
      <c r="I99" s="194" t="s">
        <v>149</v>
      </c>
      <c r="J99" s="194" t="s">
        <v>149</v>
      </c>
    </row>
    <row r="100" spans="1:10">
      <c r="A100" s="9" t="str">
        <f t="shared" si="1"/>
        <v>66Данилина Татьяна Игоревна</v>
      </c>
      <c r="B100" s="194" t="s">
        <v>442</v>
      </c>
      <c r="C100" s="194" t="s">
        <v>320</v>
      </c>
      <c r="D100" s="194">
        <v>19347</v>
      </c>
      <c r="E100" s="194">
        <v>66</v>
      </c>
      <c r="F100" s="194">
        <v>12</v>
      </c>
      <c r="G100" s="194" t="s">
        <v>149</v>
      </c>
      <c r="H100" s="194" t="s">
        <v>149</v>
      </c>
      <c r="I100" s="194" t="s">
        <v>149</v>
      </c>
      <c r="J100" s="194" t="s">
        <v>149</v>
      </c>
    </row>
    <row r="101" spans="1:10">
      <c r="A101" s="9" t="str">
        <f t="shared" si="1"/>
        <v>35Данилина Татьяна Игоревна</v>
      </c>
      <c r="B101" s="194" t="s">
        <v>442</v>
      </c>
      <c r="C101" s="194" t="s">
        <v>320</v>
      </c>
      <c r="D101" s="194">
        <v>19347</v>
      </c>
      <c r="E101" s="194">
        <v>35</v>
      </c>
      <c r="F101" s="194" t="s">
        <v>149</v>
      </c>
      <c r="G101" s="194">
        <v>12</v>
      </c>
      <c r="H101" s="194" t="s">
        <v>149</v>
      </c>
      <c r="I101" s="194" t="s">
        <v>149</v>
      </c>
      <c r="J101" s="194" t="s">
        <v>149</v>
      </c>
    </row>
    <row r="102" spans="1:10">
      <c r="A102" s="9" t="str">
        <f t="shared" si="1"/>
        <v>25Данилина Татьяна Игоревна</v>
      </c>
      <c r="B102" s="194" t="s">
        <v>442</v>
      </c>
      <c r="C102" s="194" t="s">
        <v>320</v>
      </c>
      <c r="D102" s="194">
        <v>19347</v>
      </c>
      <c r="E102" s="194">
        <v>25</v>
      </c>
      <c r="F102" s="194" t="s">
        <v>149</v>
      </c>
      <c r="G102" s="194">
        <v>11</v>
      </c>
      <c r="H102" s="194">
        <v>12</v>
      </c>
      <c r="I102" s="194" t="s">
        <v>149</v>
      </c>
      <c r="J102" s="194" t="s">
        <v>149</v>
      </c>
    </row>
    <row r="103" spans="1:10">
      <c r="A103" s="9" t="str">
        <f t="shared" si="1"/>
        <v>65Данилина Татьяна Игоревна</v>
      </c>
      <c r="B103" s="194" t="s">
        <v>442</v>
      </c>
      <c r="C103" s="194" t="s">
        <v>320</v>
      </c>
      <c r="D103" s="194">
        <v>19347</v>
      </c>
      <c r="E103" s="194">
        <v>65</v>
      </c>
      <c r="F103" s="194">
        <v>11</v>
      </c>
      <c r="G103" s="194" t="s">
        <v>149</v>
      </c>
      <c r="H103" s="194" t="s">
        <v>149</v>
      </c>
      <c r="I103" s="194" t="s">
        <v>149</v>
      </c>
      <c r="J103" s="194">
        <v>10</v>
      </c>
    </row>
    <row r="104" spans="1:10">
      <c r="A104" s="9" t="str">
        <f t="shared" si="1"/>
        <v>32Елизаров Андрей</v>
      </c>
      <c r="B104" s="194" t="s">
        <v>99</v>
      </c>
      <c r="C104" s="194" t="s">
        <v>70</v>
      </c>
      <c r="D104" s="194">
        <v>59</v>
      </c>
      <c r="E104" s="194">
        <v>32</v>
      </c>
      <c r="F104" s="194">
        <v>8</v>
      </c>
      <c r="G104" s="194" t="s">
        <v>149</v>
      </c>
      <c r="H104" s="194" t="s">
        <v>149</v>
      </c>
      <c r="I104" s="194" t="s">
        <v>149</v>
      </c>
      <c r="J104" s="194" t="s">
        <v>149</v>
      </c>
    </row>
    <row r="105" spans="1:10">
      <c r="A105" s="9" t="str">
        <f t="shared" si="1"/>
        <v>5Елизаров Андрей</v>
      </c>
      <c r="B105" s="194" t="s">
        <v>99</v>
      </c>
      <c r="C105" s="194" t="s">
        <v>70</v>
      </c>
      <c r="D105" s="194">
        <v>59</v>
      </c>
      <c r="E105" s="194">
        <v>5</v>
      </c>
      <c r="F105" s="194">
        <v>1</v>
      </c>
      <c r="G105" s="194">
        <v>1</v>
      </c>
      <c r="H105" s="194">
        <v>1</v>
      </c>
      <c r="I105" s="194" t="s">
        <v>149</v>
      </c>
      <c r="J105" s="194">
        <v>1</v>
      </c>
    </row>
    <row r="106" spans="1:10">
      <c r="A106" s="9" t="str">
        <f t="shared" si="1"/>
        <v>47Елизаров Андрей</v>
      </c>
      <c r="B106" s="194" t="s">
        <v>99</v>
      </c>
      <c r="C106" s="194" t="s">
        <v>70</v>
      </c>
      <c r="D106" s="194">
        <v>59</v>
      </c>
      <c r="E106" s="194">
        <v>47</v>
      </c>
      <c r="F106" s="194">
        <v>8</v>
      </c>
      <c r="G106" s="194">
        <v>1</v>
      </c>
      <c r="H106" s="194">
        <v>3</v>
      </c>
      <c r="I106" s="194" t="s">
        <v>149</v>
      </c>
      <c r="J106" s="194">
        <v>3</v>
      </c>
    </row>
    <row r="107" spans="1:10">
      <c r="A107" s="9" t="str">
        <f t="shared" si="1"/>
        <v>19Елизаров Андрей</v>
      </c>
      <c r="B107" s="194" t="s">
        <v>99</v>
      </c>
      <c r="C107" s="194" t="s">
        <v>70</v>
      </c>
      <c r="D107" s="194">
        <v>59</v>
      </c>
      <c r="E107" s="194">
        <v>19</v>
      </c>
      <c r="F107" s="194">
        <v>2</v>
      </c>
      <c r="G107" s="194" t="s">
        <v>149</v>
      </c>
      <c r="H107" s="194">
        <v>1</v>
      </c>
      <c r="I107" s="194" t="s">
        <v>149</v>
      </c>
      <c r="J107" s="194" t="s">
        <v>149</v>
      </c>
    </row>
    <row r="108" spans="1:10">
      <c r="A108" s="9" t="str">
        <f t="shared" si="1"/>
        <v>65Елизаров Андрей</v>
      </c>
      <c r="B108" s="194" t="s">
        <v>99</v>
      </c>
      <c r="C108" s="194" t="s">
        <v>70</v>
      </c>
      <c r="D108" s="194">
        <v>59</v>
      </c>
      <c r="E108" s="194">
        <v>65</v>
      </c>
      <c r="F108" s="194">
        <v>7</v>
      </c>
      <c r="G108" s="194" t="s">
        <v>149</v>
      </c>
      <c r="H108" s="194">
        <v>4</v>
      </c>
      <c r="I108" s="194" t="s">
        <v>149</v>
      </c>
      <c r="J108" s="194">
        <v>4</v>
      </c>
    </row>
    <row r="109" spans="1:10">
      <c r="A109" s="9" t="str">
        <f t="shared" si="1"/>
        <v>36Елизаров Андрей</v>
      </c>
      <c r="B109" s="194" t="s">
        <v>99</v>
      </c>
      <c r="C109" s="194" t="s">
        <v>70</v>
      </c>
      <c r="D109" s="194">
        <v>59</v>
      </c>
      <c r="E109" s="194">
        <v>36</v>
      </c>
      <c r="F109" s="194">
        <v>1</v>
      </c>
      <c r="G109" s="194" t="s">
        <v>149</v>
      </c>
      <c r="H109" s="194" t="s">
        <v>149</v>
      </c>
      <c r="I109" s="194" t="s">
        <v>149</v>
      </c>
      <c r="J109" s="194" t="s">
        <v>149</v>
      </c>
    </row>
    <row r="110" spans="1:10">
      <c r="A110" s="9" t="str">
        <f t="shared" si="1"/>
        <v>15Елизаров Андрей</v>
      </c>
      <c r="B110" s="194" t="s">
        <v>99</v>
      </c>
      <c r="C110" s="194" t="s">
        <v>70</v>
      </c>
      <c r="D110" s="194">
        <v>59</v>
      </c>
      <c r="E110" s="194">
        <v>15</v>
      </c>
      <c r="F110" s="194">
        <v>5</v>
      </c>
      <c r="G110" s="194" t="s">
        <v>149</v>
      </c>
      <c r="H110" s="194" t="s">
        <v>149</v>
      </c>
      <c r="I110" s="194" t="s">
        <v>149</v>
      </c>
      <c r="J110" s="194" t="s">
        <v>149</v>
      </c>
    </row>
    <row r="111" spans="1:10">
      <c r="A111" s="9" t="str">
        <f t="shared" si="1"/>
        <v>28Елизаров Андрей</v>
      </c>
      <c r="B111" s="194" t="s">
        <v>99</v>
      </c>
      <c r="C111" s="194" t="s">
        <v>70</v>
      </c>
      <c r="D111" s="194">
        <v>59</v>
      </c>
      <c r="E111" s="194">
        <v>28</v>
      </c>
      <c r="F111" s="194" t="s">
        <v>149</v>
      </c>
      <c r="G111" s="194" t="s">
        <v>149</v>
      </c>
      <c r="H111" s="194" t="s">
        <v>149</v>
      </c>
      <c r="I111" s="194" t="s">
        <v>149</v>
      </c>
      <c r="J111" s="194">
        <v>2</v>
      </c>
    </row>
    <row r="112" spans="1:10">
      <c r="A112" s="9" t="str">
        <f t="shared" si="1"/>
        <v>53Елизаров Андрей</v>
      </c>
      <c r="B112" s="194" t="s">
        <v>99</v>
      </c>
      <c r="C112" s="194" t="s">
        <v>70</v>
      </c>
      <c r="D112" s="194">
        <v>59</v>
      </c>
      <c r="E112" s="194">
        <v>53</v>
      </c>
      <c r="F112" s="194">
        <v>7</v>
      </c>
      <c r="G112" s="194" t="s">
        <v>149</v>
      </c>
      <c r="H112" s="194" t="s">
        <v>149</v>
      </c>
      <c r="I112" s="194" t="s">
        <v>149</v>
      </c>
      <c r="J112" s="194" t="s">
        <v>149</v>
      </c>
    </row>
    <row r="113" spans="1:10">
      <c r="A113" s="9" t="str">
        <f t="shared" si="1"/>
        <v>25Елизаров Андрей</v>
      </c>
      <c r="B113" s="194" t="s">
        <v>99</v>
      </c>
      <c r="C113" s="194" t="s">
        <v>70</v>
      </c>
      <c r="D113" s="194">
        <v>59</v>
      </c>
      <c r="E113" s="194">
        <v>25</v>
      </c>
      <c r="F113" s="194">
        <v>2</v>
      </c>
      <c r="G113" s="194">
        <v>7</v>
      </c>
      <c r="H113" s="194">
        <v>8</v>
      </c>
      <c r="I113" s="194" t="s">
        <v>149</v>
      </c>
      <c r="J113" s="194" t="s">
        <v>149</v>
      </c>
    </row>
    <row r="114" spans="1:10">
      <c r="A114" s="9" t="str">
        <f t="shared" si="1"/>
        <v>45Елизаров Андрей</v>
      </c>
      <c r="B114" s="194" t="s">
        <v>99</v>
      </c>
      <c r="C114" s="194" t="s">
        <v>70</v>
      </c>
      <c r="D114" s="194">
        <v>59</v>
      </c>
      <c r="E114" s="194">
        <v>45</v>
      </c>
      <c r="F114" s="194">
        <v>2</v>
      </c>
      <c r="G114" s="194" t="s">
        <v>149</v>
      </c>
      <c r="H114" s="194">
        <v>4</v>
      </c>
      <c r="I114" s="194" t="s">
        <v>149</v>
      </c>
      <c r="J114" s="194">
        <v>2</v>
      </c>
    </row>
    <row r="115" spans="1:10">
      <c r="A115" s="9" t="str">
        <f t="shared" si="1"/>
        <v>17Елизаров Андрей</v>
      </c>
      <c r="B115" s="194" t="s">
        <v>99</v>
      </c>
      <c r="C115" s="194" t="s">
        <v>70</v>
      </c>
      <c r="D115" s="194">
        <v>59</v>
      </c>
      <c r="E115" s="194">
        <v>17</v>
      </c>
      <c r="F115" s="194">
        <v>3</v>
      </c>
      <c r="G115" s="194" t="s">
        <v>149</v>
      </c>
      <c r="H115" s="194" t="s">
        <v>149</v>
      </c>
      <c r="I115" s="194" t="s">
        <v>149</v>
      </c>
      <c r="J115" s="194" t="s">
        <v>149</v>
      </c>
    </row>
    <row r="116" spans="1:10">
      <c r="A116" s="9" t="str">
        <f t="shared" si="1"/>
        <v>61Елизаров Андрей</v>
      </c>
      <c r="B116" s="194" t="s">
        <v>99</v>
      </c>
      <c r="C116" s="194" t="s">
        <v>70</v>
      </c>
      <c r="D116" s="194">
        <v>59</v>
      </c>
      <c r="E116" s="194">
        <v>61</v>
      </c>
      <c r="F116" s="194">
        <v>7</v>
      </c>
      <c r="G116" s="194" t="s">
        <v>149</v>
      </c>
      <c r="H116" s="194">
        <v>3</v>
      </c>
      <c r="I116" s="194" t="s">
        <v>149</v>
      </c>
      <c r="J116" s="194">
        <v>5</v>
      </c>
    </row>
    <row r="117" spans="1:10">
      <c r="A117" s="9" t="str">
        <f t="shared" si="1"/>
        <v>12Елизаров Андрей</v>
      </c>
      <c r="B117" s="194" t="s">
        <v>99</v>
      </c>
      <c r="C117" s="194" t="s">
        <v>70</v>
      </c>
      <c r="D117" s="194">
        <v>59</v>
      </c>
      <c r="E117" s="194">
        <v>12</v>
      </c>
      <c r="F117" s="194" t="s">
        <v>149</v>
      </c>
      <c r="G117" s="194" t="s">
        <v>149</v>
      </c>
      <c r="H117" s="194">
        <v>2</v>
      </c>
      <c r="I117" s="194" t="s">
        <v>149</v>
      </c>
      <c r="J117" s="194" t="s">
        <v>149</v>
      </c>
    </row>
    <row r="118" spans="1:10">
      <c r="A118" s="9" t="str">
        <f t="shared" si="1"/>
        <v>51Елизаров Андрей</v>
      </c>
      <c r="B118" s="194" t="s">
        <v>99</v>
      </c>
      <c r="C118" s="194" t="s">
        <v>70</v>
      </c>
      <c r="D118" s="194">
        <v>59</v>
      </c>
      <c r="E118" s="194">
        <v>51</v>
      </c>
      <c r="F118" s="194">
        <v>2</v>
      </c>
      <c r="G118" s="194">
        <v>2</v>
      </c>
      <c r="H118" s="194">
        <v>1</v>
      </c>
      <c r="I118" s="194" t="s">
        <v>149</v>
      </c>
      <c r="J118" s="194">
        <v>1</v>
      </c>
    </row>
    <row r="119" spans="1:10">
      <c r="A119" s="9" t="str">
        <f t="shared" si="1"/>
        <v>69Елизаров Андрей</v>
      </c>
      <c r="B119" s="194" t="s">
        <v>99</v>
      </c>
      <c r="C119" s="194" t="s">
        <v>70</v>
      </c>
      <c r="D119" s="194">
        <v>59</v>
      </c>
      <c r="E119" s="194">
        <v>69</v>
      </c>
      <c r="F119" s="194">
        <v>2</v>
      </c>
      <c r="G119" s="194" t="s">
        <v>149</v>
      </c>
      <c r="H119" s="194" t="s">
        <v>149</v>
      </c>
      <c r="I119" s="194" t="s">
        <v>149</v>
      </c>
      <c r="J119" s="194">
        <v>4</v>
      </c>
    </row>
    <row r="120" spans="1:10">
      <c r="A120" s="9" t="str">
        <f t="shared" si="1"/>
        <v>43Елизаров Андрей</v>
      </c>
      <c r="B120" s="194" t="s">
        <v>99</v>
      </c>
      <c r="C120" s="194" t="s">
        <v>70</v>
      </c>
      <c r="D120" s="194">
        <v>59</v>
      </c>
      <c r="E120" s="194">
        <v>43</v>
      </c>
      <c r="F120" s="194">
        <v>3</v>
      </c>
      <c r="G120" s="194" t="s">
        <v>149</v>
      </c>
      <c r="H120" s="194" t="s">
        <v>149</v>
      </c>
      <c r="I120" s="194" t="s">
        <v>149</v>
      </c>
      <c r="J120" s="194">
        <v>2</v>
      </c>
    </row>
    <row r="121" spans="1:10">
      <c r="A121" s="9" t="str">
        <f t="shared" si="1"/>
        <v>55Елизаров Андрей</v>
      </c>
      <c r="B121" s="194" t="s">
        <v>99</v>
      </c>
      <c r="C121" s="194" t="s">
        <v>70</v>
      </c>
      <c r="D121" s="194">
        <v>59</v>
      </c>
      <c r="E121" s="194">
        <v>55</v>
      </c>
      <c r="F121" s="194">
        <v>6</v>
      </c>
      <c r="G121" s="194" t="s">
        <v>149</v>
      </c>
      <c r="H121" s="194" t="s">
        <v>149</v>
      </c>
      <c r="I121" s="194" t="s">
        <v>149</v>
      </c>
      <c r="J121" s="194" t="s">
        <v>149</v>
      </c>
    </row>
    <row r="122" spans="1:10">
      <c r="A122" s="9" t="str">
        <f t="shared" si="1"/>
        <v>33Елизаров Андрей</v>
      </c>
      <c r="B122" s="194" t="s">
        <v>99</v>
      </c>
      <c r="C122" s="194" t="s">
        <v>70</v>
      </c>
      <c r="D122" s="194">
        <v>59</v>
      </c>
      <c r="E122" s="194">
        <v>33</v>
      </c>
      <c r="F122" s="194">
        <v>1</v>
      </c>
      <c r="G122" s="194" t="s">
        <v>149</v>
      </c>
      <c r="H122" s="194" t="s">
        <v>149</v>
      </c>
      <c r="I122" s="194" t="s">
        <v>149</v>
      </c>
      <c r="J122" s="194">
        <v>1</v>
      </c>
    </row>
    <row r="123" spans="1:10">
      <c r="A123" s="9" t="str">
        <f t="shared" si="1"/>
        <v>7Елизаров Андрей</v>
      </c>
      <c r="B123" s="194" t="s">
        <v>99</v>
      </c>
      <c r="C123" s="194" t="s">
        <v>70</v>
      </c>
      <c r="D123" s="194">
        <v>59</v>
      </c>
      <c r="E123" s="194">
        <v>7</v>
      </c>
      <c r="F123" s="194">
        <v>4</v>
      </c>
      <c r="G123" s="194" t="s">
        <v>149</v>
      </c>
      <c r="H123" s="194" t="s">
        <v>149</v>
      </c>
      <c r="I123" s="194" t="s">
        <v>149</v>
      </c>
      <c r="J123" s="194" t="s">
        <v>149</v>
      </c>
    </row>
    <row r="124" spans="1:10">
      <c r="A124" s="9" t="str">
        <f t="shared" si="1"/>
        <v>48Елизаров Андрей</v>
      </c>
      <c r="B124" s="194" t="s">
        <v>99</v>
      </c>
      <c r="C124" s="194" t="s">
        <v>70</v>
      </c>
      <c r="D124" s="194">
        <v>59</v>
      </c>
      <c r="E124" s="194">
        <v>48</v>
      </c>
      <c r="F124" s="194" t="s">
        <v>149</v>
      </c>
      <c r="G124" s="194" t="s">
        <v>149</v>
      </c>
      <c r="H124" s="194" t="s">
        <v>149</v>
      </c>
      <c r="I124" s="194" t="s">
        <v>149</v>
      </c>
      <c r="J124" s="194">
        <v>3</v>
      </c>
    </row>
    <row r="125" spans="1:10">
      <c r="A125" s="9" t="str">
        <f t="shared" si="1"/>
        <v>21Елизаров Андрей</v>
      </c>
      <c r="B125" s="194" t="s">
        <v>99</v>
      </c>
      <c r="C125" s="194" t="s">
        <v>70</v>
      </c>
      <c r="D125" s="194">
        <v>59</v>
      </c>
      <c r="E125" s="194">
        <v>21</v>
      </c>
      <c r="F125" s="194" t="s">
        <v>149</v>
      </c>
      <c r="G125" s="194" t="s">
        <v>149</v>
      </c>
      <c r="H125" s="194" t="s">
        <v>149</v>
      </c>
      <c r="I125" s="194" t="s">
        <v>149</v>
      </c>
      <c r="J125" s="194">
        <v>2</v>
      </c>
    </row>
    <row r="126" spans="1:10">
      <c r="A126" s="9" t="str">
        <f t="shared" si="1"/>
        <v>66Елизаров Андрей</v>
      </c>
      <c r="B126" s="194" t="s">
        <v>99</v>
      </c>
      <c r="C126" s="194" t="s">
        <v>70</v>
      </c>
      <c r="D126" s="194">
        <v>59</v>
      </c>
      <c r="E126" s="194">
        <v>66</v>
      </c>
      <c r="F126" s="194">
        <v>11</v>
      </c>
      <c r="G126" s="194" t="s">
        <v>149</v>
      </c>
      <c r="H126" s="194">
        <v>6</v>
      </c>
      <c r="I126" s="194" t="s">
        <v>149</v>
      </c>
      <c r="J126" s="194">
        <v>4</v>
      </c>
    </row>
    <row r="127" spans="1:10">
      <c r="A127" s="9" t="str">
        <f t="shared" si="1"/>
        <v>38Елизаров Андрей</v>
      </c>
      <c r="B127" s="194" t="s">
        <v>99</v>
      </c>
      <c r="C127" s="194" t="s">
        <v>70</v>
      </c>
      <c r="D127" s="194">
        <v>59</v>
      </c>
      <c r="E127" s="194">
        <v>38</v>
      </c>
      <c r="F127" s="194">
        <v>4</v>
      </c>
      <c r="G127" s="194" t="s">
        <v>149</v>
      </c>
      <c r="H127" s="194" t="s">
        <v>149</v>
      </c>
      <c r="I127" s="194" t="s">
        <v>149</v>
      </c>
      <c r="J127" s="194">
        <v>2</v>
      </c>
    </row>
    <row r="128" spans="1:10">
      <c r="A128" s="9" t="str">
        <f t="shared" si="1"/>
        <v>1Елизаров Андрей</v>
      </c>
      <c r="B128" s="194" t="s">
        <v>99</v>
      </c>
      <c r="C128" s="194" t="s">
        <v>70</v>
      </c>
      <c r="D128" s="194">
        <v>59</v>
      </c>
      <c r="E128" s="194">
        <v>1</v>
      </c>
      <c r="F128" s="194" t="s">
        <v>149</v>
      </c>
      <c r="G128" s="194">
        <v>5</v>
      </c>
      <c r="H128" s="194" t="s">
        <v>149</v>
      </c>
      <c r="I128" s="194" t="s">
        <v>149</v>
      </c>
      <c r="J128" s="194">
        <v>3</v>
      </c>
    </row>
    <row r="129" spans="1:10">
      <c r="A129" s="9" t="str">
        <f t="shared" si="1"/>
        <v>2Елизаров Андрей</v>
      </c>
      <c r="B129" s="194" t="s">
        <v>99</v>
      </c>
      <c r="C129" s="194" t="s">
        <v>70</v>
      </c>
      <c r="D129" s="194">
        <v>59</v>
      </c>
      <c r="E129" s="194">
        <v>2</v>
      </c>
      <c r="F129" s="194" t="s">
        <v>149</v>
      </c>
      <c r="G129" s="194">
        <v>6</v>
      </c>
      <c r="H129" s="194" t="s">
        <v>149</v>
      </c>
      <c r="I129" s="194" t="s">
        <v>149</v>
      </c>
      <c r="J129" s="194" t="s">
        <v>149</v>
      </c>
    </row>
    <row r="130" spans="1:10">
      <c r="A130" s="9" t="str">
        <f t="shared" si="1"/>
        <v>29Елизаров Андрей</v>
      </c>
      <c r="B130" s="194" t="s">
        <v>99</v>
      </c>
      <c r="C130" s="194" t="s">
        <v>70</v>
      </c>
      <c r="D130" s="194">
        <v>59</v>
      </c>
      <c r="E130" s="194">
        <v>29</v>
      </c>
      <c r="F130" s="194" t="s">
        <v>149</v>
      </c>
      <c r="G130" s="194" t="s">
        <v>149</v>
      </c>
      <c r="H130" s="194" t="s">
        <v>149</v>
      </c>
      <c r="I130" s="194" t="s">
        <v>149</v>
      </c>
      <c r="J130" s="194">
        <v>5</v>
      </c>
    </row>
    <row r="131" spans="1:10">
      <c r="A131" s="9" t="str">
        <f t="shared" ref="A131:A194" si="2">CONCATENATE(E131,C131)</f>
        <v>3Елизаров Андрей</v>
      </c>
      <c r="B131" s="194" t="s">
        <v>99</v>
      </c>
      <c r="C131" s="194" t="s">
        <v>70</v>
      </c>
      <c r="D131" s="194">
        <v>59</v>
      </c>
      <c r="E131" s="194">
        <v>3</v>
      </c>
      <c r="F131" s="194" t="s">
        <v>149</v>
      </c>
      <c r="G131" s="194" t="s">
        <v>149</v>
      </c>
      <c r="H131" s="194">
        <v>4</v>
      </c>
      <c r="I131" s="194" t="s">
        <v>149</v>
      </c>
      <c r="J131" s="194">
        <v>6</v>
      </c>
    </row>
    <row r="132" spans="1:10">
      <c r="A132" s="9" t="str">
        <f t="shared" si="2"/>
        <v>54Елизаров Андрей</v>
      </c>
      <c r="B132" s="194" t="s">
        <v>99</v>
      </c>
      <c r="C132" s="194" t="s">
        <v>70</v>
      </c>
      <c r="D132" s="194">
        <v>59</v>
      </c>
      <c r="E132" s="194">
        <v>54</v>
      </c>
      <c r="F132" s="194">
        <v>1</v>
      </c>
      <c r="G132" s="194" t="s">
        <v>149</v>
      </c>
      <c r="H132" s="194" t="s">
        <v>149</v>
      </c>
      <c r="I132" s="194" t="s">
        <v>149</v>
      </c>
      <c r="J132" s="194">
        <v>1</v>
      </c>
    </row>
    <row r="133" spans="1:10">
      <c r="A133" s="9" t="str">
        <f t="shared" si="2"/>
        <v>26Елизаров Андрей</v>
      </c>
      <c r="B133" s="194" t="s">
        <v>99</v>
      </c>
      <c r="C133" s="194" t="s">
        <v>70</v>
      </c>
      <c r="D133" s="194">
        <v>59</v>
      </c>
      <c r="E133" s="194">
        <v>26</v>
      </c>
      <c r="F133" s="194">
        <v>5</v>
      </c>
      <c r="G133" s="194" t="s">
        <v>149</v>
      </c>
      <c r="H133" s="194" t="s">
        <v>149</v>
      </c>
      <c r="I133" s="194" t="s">
        <v>149</v>
      </c>
      <c r="J133" s="194">
        <v>4</v>
      </c>
    </row>
    <row r="134" spans="1:10">
      <c r="A134" s="9" t="str">
        <f t="shared" si="2"/>
        <v>46Елизаров Андрей</v>
      </c>
      <c r="B134" s="194" t="s">
        <v>99</v>
      </c>
      <c r="C134" s="194" t="s">
        <v>70</v>
      </c>
      <c r="D134" s="194">
        <v>59</v>
      </c>
      <c r="E134" s="194">
        <v>46</v>
      </c>
      <c r="F134" s="194">
        <v>5</v>
      </c>
      <c r="G134" s="194" t="s">
        <v>149</v>
      </c>
      <c r="H134" s="194">
        <v>1</v>
      </c>
      <c r="I134" s="194" t="s">
        <v>149</v>
      </c>
      <c r="J134" s="194" t="s">
        <v>149</v>
      </c>
    </row>
    <row r="135" spans="1:10">
      <c r="A135" s="9" t="str">
        <f t="shared" si="2"/>
        <v>18Елизаров Андрей</v>
      </c>
      <c r="B135" s="194" t="s">
        <v>99</v>
      </c>
      <c r="C135" s="194" t="s">
        <v>70</v>
      </c>
      <c r="D135" s="194">
        <v>59</v>
      </c>
      <c r="E135" s="194">
        <v>18</v>
      </c>
      <c r="F135" s="194" t="s">
        <v>149</v>
      </c>
      <c r="G135" s="194" t="s">
        <v>149</v>
      </c>
      <c r="H135" s="194">
        <v>2</v>
      </c>
      <c r="I135" s="194" t="s">
        <v>149</v>
      </c>
      <c r="J135" s="194" t="s">
        <v>149</v>
      </c>
    </row>
    <row r="136" spans="1:10">
      <c r="A136" s="9" t="str">
        <f t="shared" si="2"/>
        <v>63Елизаров Андрей</v>
      </c>
      <c r="B136" s="194" t="s">
        <v>99</v>
      </c>
      <c r="C136" s="194" t="s">
        <v>70</v>
      </c>
      <c r="D136" s="194">
        <v>59</v>
      </c>
      <c r="E136" s="194">
        <v>63</v>
      </c>
      <c r="F136" s="194">
        <v>5</v>
      </c>
      <c r="G136" s="194" t="s">
        <v>149</v>
      </c>
      <c r="H136" s="194" t="s">
        <v>149</v>
      </c>
      <c r="I136" s="194" t="s">
        <v>149</v>
      </c>
      <c r="J136" s="194" t="s">
        <v>149</v>
      </c>
    </row>
    <row r="137" spans="1:10">
      <c r="A137" s="9" t="str">
        <f t="shared" si="2"/>
        <v>35Елизаров Андрей</v>
      </c>
      <c r="B137" s="194" t="s">
        <v>99</v>
      </c>
      <c r="C137" s="194" t="s">
        <v>70</v>
      </c>
      <c r="D137" s="194">
        <v>59</v>
      </c>
      <c r="E137" s="194">
        <v>35</v>
      </c>
      <c r="F137" s="194" t="s">
        <v>149</v>
      </c>
      <c r="G137" s="194">
        <v>8</v>
      </c>
      <c r="H137" s="194" t="s">
        <v>149</v>
      </c>
      <c r="I137" s="194" t="s">
        <v>149</v>
      </c>
      <c r="J137" s="194" t="s">
        <v>149</v>
      </c>
    </row>
    <row r="138" spans="1:10">
      <c r="A138" s="9" t="str">
        <f t="shared" si="2"/>
        <v>13Елизаров Андрей</v>
      </c>
      <c r="B138" s="194" t="s">
        <v>99</v>
      </c>
      <c r="C138" s="194" t="s">
        <v>70</v>
      </c>
      <c r="D138" s="194">
        <v>59</v>
      </c>
      <c r="E138" s="194">
        <v>13</v>
      </c>
      <c r="F138" s="194">
        <v>3</v>
      </c>
      <c r="G138" s="194" t="s">
        <v>149</v>
      </c>
      <c r="H138" s="194">
        <v>5</v>
      </c>
      <c r="I138" s="194" t="s">
        <v>149</v>
      </c>
      <c r="J138" s="194">
        <v>4</v>
      </c>
    </row>
    <row r="139" spans="1:10">
      <c r="A139" s="9" t="str">
        <f t="shared" si="2"/>
        <v>72Елизаров Андрей</v>
      </c>
      <c r="B139" s="194" t="s">
        <v>99</v>
      </c>
      <c r="C139" s="194" t="s">
        <v>70</v>
      </c>
      <c r="D139" s="194">
        <v>59</v>
      </c>
      <c r="E139" s="194">
        <v>72</v>
      </c>
      <c r="F139" s="194">
        <v>2</v>
      </c>
      <c r="G139" s="194" t="s">
        <v>149</v>
      </c>
      <c r="H139" s="194">
        <v>1</v>
      </c>
      <c r="I139" s="194" t="s">
        <v>149</v>
      </c>
      <c r="J139" s="194">
        <v>1</v>
      </c>
    </row>
    <row r="140" spans="1:10">
      <c r="A140" s="9" t="str">
        <f t="shared" si="2"/>
        <v>27Елизаров Андрей</v>
      </c>
      <c r="B140" s="194" t="s">
        <v>99</v>
      </c>
      <c r="C140" s="194" t="s">
        <v>70</v>
      </c>
      <c r="D140" s="194">
        <v>59</v>
      </c>
      <c r="E140" s="194">
        <v>27</v>
      </c>
      <c r="F140" s="194" t="s">
        <v>149</v>
      </c>
      <c r="G140" s="194" t="s">
        <v>149</v>
      </c>
      <c r="H140" s="194" t="s">
        <v>149</v>
      </c>
      <c r="I140" s="194" t="s">
        <v>149</v>
      </c>
      <c r="J140" s="194">
        <v>1</v>
      </c>
    </row>
    <row r="141" spans="1:10">
      <c r="A141" s="9" t="str">
        <f t="shared" si="2"/>
        <v>52Елизаров Андрей</v>
      </c>
      <c r="B141" s="194" t="s">
        <v>99</v>
      </c>
      <c r="C141" s="194" t="s">
        <v>70</v>
      </c>
      <c r="D141" s="194">
        <v>59</v>
      </c>
      <c r="E141" s="194">
        <v>52</v>
      </c>
      <c r="F141" s="194" t="s">
        <v>149</v>
      </c>
      <c r="G141" s="194" t="s">
        <v>149</v>
      </c>
      <c r="H141" s="194" t="s">
        <v>149</v>
      </c>
      <c r="I141" s="194" t="s">
        <v>149</v>
      </c>
      <c r="J141" s="194">
        <v>3</v>
      </c>
    </row>
    <row r="142" spans="1:10">
      <c r="A142" s="9" t="str">
        <f t="shared" si="2"/>
        <v>44Елизаров Андрей</v>
      </c>
      <c r="B142" s="194" t="s">
        <v>99</v>
      </c>
      <c r="C142" s="194" t="s">
        <v>70</v>
      </c>
      <c r="D142" s="194">
        <v>59</v>
      </c>
      <c r="E142" s="194">
        <v>44</v>
      </c>
      <c r="F142" s="194">
        <v>2</v>
      </c>
      <c r="G142" s="194" t="s">
        <v>149</v>
      </c>
      <c r="H142" s="194" t="s">
        <v>149</v>
      </c>
      <c r="I142" s="194" t="s">
        <v>149</v>
      </c>
      <c r="J142" s="194">
        <v>1</v>
      </c>
    </row>
    <row r="143" spans="1:10">
      <c r="A143" s="9" t="str">
        <f t="shared" si="2"/>
        <v>59Елизаров Андрей</v>
      </c>
      <c r="B143" s="194" t="s">
        <v>99</v>
      </c>
      <c r="C143" s="194" t="s">
        <v>70</v>
      </c>
      <c r="D143" s="194">
        <v>59</v>
      </c>
      <c r="E143" s="194">
        <v>59</v>
      </c>
      <c r="F143" s="194">
        <v>1</v>
      </c>
      <c r="G143" s="194" t="s">
        <v>149</v>
      </c>
      <c r="H143" s="194">
        <v>1</v>
      </c>
      <c r="I143" s="194" t="s">
        <v>149</v>
      </c>
      <c r="J143" s="194" t="s">
        <v>149</v>
      </c>
    </row>
    <row r="144" spans="1:10">
      <c r="A144" s="9" t="str">
        <f t="shared" si="2"/>
        <v>34Елизаров Андрей</v>
      </c>
      <c r="B144" s="194" t="s">
        <v>99</v>
      </c>
      <c r="C144" s="194" t="s">
        <v>70</v>
      </c>
      <c r="D144" s="194">
        <v>59</v>
      </c>
      <c r="E144" s="194">
        <v>34</v>
      </c>
      <c r="F144" s="194">
        <v>2</v>
      </c>
      <c r="G144" s="194" t="s">
        <v>149</v>
      </c>
      <c r="H144" s="194" t="s">
        <v>149</v>
      </c>
      <c r="I144" s="194" t="s">
        <v>149</v>
      </c>
      <c r="J144" s="194" t="s">
        <v>149</v>
      </c>
    </row>
    <row r="145" spans="1:10">
      <c r="A145" s="9" t="str">
        <f t="shared" si="2"/>
        <v>9Елизаров Андрей</v>
      </c>
      <c r="B145" s="194" t="s">
        <v>99</v>
      </c>
      <c r="C145" s="194" t="s">
        <v>70</v>
      </c>
      <c r="D145" s="194">
        <v>59</v>
      </c>
      <c r="E145" s="194">
        <v>9</v>
      </c>
      <c r="F145" s="194">
        <v>2</v>
      </c>
      <c r="G145" s="194" t="s">
        <v>149</v>
      </c>
      <c r="H145" s="194" t="s">
        <v>149</v>
      </c>
      <c r="I145" s="194" t="s">
        <v>149</v>
      </c>
      <c r="J145" s="194">
        <v>2</v>
      </c>
    </row>
    <row r="146" spans="1:10">
      <c r="A146" s="9" t="str">
        <f t="shared" si="2"/>
        <v>50Елизаров Андрей</v>
      </c>
      <c r="B146" s="194" t="s">
        <v>99</v>
      </c>
      <c r="C146" s="194" t="s">
        <v>70</v>
      </c>
      <c r="D146" s="194">
        <v>59</v>
      </c>
      <c r="E146" s="194">
        <v>50</v>
      </c>
      <c r="F146" s="194">
        <v>3</v>
      </c>
      <c r="G146" s="194">
        <v>1</v>
      </c>
      <c r="H146" s="194">
        <v>1</v>
      </c>
      <c r="I146" s="194" t="s">
        <v>149</v>
      </c>
      <c r="J146" s="194">
        <v>1</v>
      </c>
    </row>
    <row r="147" spans="1:10">
      <c r="A147" s="9" t="str">
        <f t="shared" si="2"/>
        <v>23Елизаров Андрей</v>
      </c>
      <c r="B147" s="194" t="s">
        <v>99</v>
      </c>
      <c r="C147" s="194" t="s">
        <v>70</v>
      </c>
      <c r="D147" s="194">
        <v>59</v>
      </c>
      <c r="E147" s="194">
        <v>23</v>
      </c>
      <c r="F147" s="194">
        <v>3</v>
      </c>
      <c r="G147" s="194" t="s">
        <v>149</v>
      </c>
      <c r="H147" s="194" t="s">
        <v>149</v>
      </c>
      <c r="I147" s="194" t="s">
        <v>149</v>
      </c>
      <c r="J147" s="194" t="s">
        <v>149</v>
      </c>
    </row>
    <row r="148" spans="1:10">
      <c r="A148" s="9" t="str">
        <f t="shared" si="2"/>
        <v>68Елизаров Андрей</v>
      </c>
      <c r="B148" s="194" t="s">
        <v>99</v>
      </c>
      <c r="C148" s="194" t="s">
        <v>70</v>
      </c>
      <c r="D148" s="194">
        <v>59</v>
      </c>
      <c r="E148" s="194">
        <v>68</v>
      </c>
      <c r="F148" s="194">
        <v>7</v>
      </c>
      <c r="G148" s="194" t="s">
        <v>149</v>
      </c>
      <c r="H148" s="194" t="s">
        <v>149</v>
      </c>
      <c r="I148" s="194" t="s">
        <v>149</v>
      </c>
      <c r="J148" s="194">
        <v>5</v>
      </c>
    </row>
    <row r="149" spans="1:10">
      <c r="A149" s="9" t="str">
        <f t="shared" si="2"/>
        <v>41Елизаров Андрей</v>
      </c>
      <c r="B149" s="194" t="s">
        <v>99</v>
      </c>
      <c r="C149" s="194" t="s">
        <v>70</v>
      </c>
      <c r="D149" s="194">
        <v>59</v>
      </c>
      <c r="E149" s="194">
        <v>41</v>
      </c>
      <c r="F149" s="194">
        <v>6</v>
      </c>
      <c r="G149" s="194" t="s">
        <v>149</v>
      </c>
      <c r="H149" s="194" t="s">
        <v>149</v>
      </c>
      <c r="I149" s="194" t="s">
        <v>149</v>
      </c>
      <c r="J149" s="194" t="s">
        <v>149</v>
      </c>
    </row>
    <row r="150" spans="1:10">
      <c r="A150" s="9" t="str">
        <f t="shared" si="2"/>
        <v>25Иван Демидов</v>
      </c>
      <c r="B150" s="194" t="s">
        <v>1210</v>
      </c>
      <c r="C150" s="194" t="s">
        <v>1211</v>
      </c>
      <c r="D150" s="194">
        <v>19362</v>
      </c>
      <c r="E150" s="194">
        <v>25</v>
      </c>
      <c r="F150" s="194" t="s">
        <v>149</v>
      </c>
      <c r="G150" s="194">
        <v>12</v>
      </c>
      <c r="H150" s="194">
        <v>12</v>
      </c>
      <c r="I150" s="194" t="s">
        <v>149</v>
      </c>
      <c r="J150" s="194" t="s">
        <v>149</v>
      </c>
    </row>
    <row r="151" spans="1:10">
      <c r="A151" s="9" t="str">
        <f t="shared" si="2"/>
        <v>55Иван Демидов</v>
      </c>
      <c r="B151" s="194" t="s">
        <v>1210</v>
      </c>
      <c r="C151" s="194" t="s">
        <v>1211</v>
      </c>
      <c r="D151" s="194">
        <v>19362</v>
      </c>
      <c r="E151" s="194">
        <v>55</v>
      </c>
      <c r="F151" s="194">
        <v>8</v>
      </c>
      <c r="G151" s="194" t="s">
        <v>149</v>
      </c>
      <c r="H151" s="194" t="s">
        <v>149</v>
      </c>
      <c r="I151" s="194" t="s">
        <v>149</v>
      </c>
      <c r="J151" s="194" t="s">
        <v>149</v>
      </c>
    </row>
    <row r="152" spans="1:10">
      <c r="A152" s="9" t="str">
        <f t="shared" si="2"/>
        <v>46Иван Демидов</v>
      </c>
      <c r="B152" s="194" t="s">
        <v>1210</v>
      </c>
      <c r="C152" s="194" t="s">
        <v>1211</v>
      </c>
      <c r="D152" s="194">
        <v>19362</v>
      </c>
      <c r="E152" s="194">
        <v>46</v>
      </c>
      <c r="F152" s="194">
        <v>10</v>
      </c>
      <c r="G152" s="194" t="s">
        <v>149</v>
      </c>
      <c r="H152" s="194">
        <v>8</v>
      </c>
      <c r="I152" s="194" t="s">
        <v>149</v>
      </c>
      <c r="J152" s="194" t="s">
        <v>149</v>
      </c>
    </row>
    <row r="153" spans="1:10">
      <c r="A153" s="9" t="str">
        <f t="shared" si="2"/>
        <v>9Иван Демидов</v>
      </c>
      <c r="B153" s="194" t="s">
        <v>1210</v>
      </c>
      <c r="C153" s="194" t="s">
        <v>1211</v>
      </c>
      <c r="D153" s="194">
        <v>19362</v>
      </c>
      <c r="E153" s="194">
        <v>9</v>
      </c>
      <c r="F153" s="194">
        <v>11</v>
      </c>
      <c r="G153" s="194" t="s">
        <v>149</v>
      </c>
      <c r="H153" s="194" t="s">
        <v>149</v>
      </c>
      <c r="I153" s="194" t="s">
        <v>149</v>
      </c>
      <c r="J153" s="194">
        <v>10</v>
      </c>
    </row>
    <row r="154" spans="1:10">
      <c r="A154" s="9" t="str">
        <f t="shared" si="2"/>
        <v>5Иван Демидов</v>
      </c>
      <c r="B154" s="194" t="s">
        <v>1210</v>
      </c>
      <c r="C154" s="194" t="s">
        <v>1211</v>
      </c>
      <c r="D154" s="194">
        <v>19362</v>
      </c>
      <c r="E154" s="194">
        <v>5</v>
      </c>
      <c r="F154" s="194">
        <v>6</v>
      </c>
      <c r="G154" s="194">
        <v>6</v>
      </c>
      <c r="H154" s="194">
        <v>6</v>
      </c>
      <c r="I154" s="194">
        <v>6</v>
      </c>
      <c r="J154" s="194">
        <v>10</v>
      </c>
    </row>
    <row r="155" spans="1:10">
      <c r="A155" s="9" t="str">
        <f t="shared" si="2"/>
        <v>41Иван Демидов</v>
      </c>
      <c r="B155" s="194" t="s">
        <v>1210</v>
      </c>
      <c r="C155" s="194" t="s">
        <v>1211</v>
      </c>
      <c r="D155" s="194">
        <v>19362</v>
      </c>
      <c r="E155" s="194">
        <v>41</v>
      </c>
      <c r="F155" s="194">
        <v>8</v>
      </c>
      <c r="G155" s="194" t="s">
        <v>149</v>
      </c>
      <c r="H155" s="194" t="s">
        <v>149</v>
      </c>
      <c r="I155" s="194" t="s">
        <v>149</v>
      </c>
      <c r="J155" s="194" t="s">
        <v>149</v>
      </c>
    </row>
    <row r="156" spans="1:10">
      <c r="A156" s="9" t="str">
        <f t="shared" si="2"/>
        <v>72Иван Демидов</v>
      </c>
      <c r="B156" s="194" t="s">
        <v>1210</v>
      </c>
      <c r="C156" s="194" t="s">
        <v>1211</v>
      </c>
      <c r="D156" s="194">
        <v>19362</v>
      </c>
      <c r="E156" s="194">
        <v>72</v>
      </c>
      <c r="F156" s="194">
        <v>11</v>
      </c>
      <c r="G156" s="194" t="s">
        <v>149</v>
      </c>
      <c r="H156" s="194">
        <v>7</v>
      </c>
      <c r="I156" s="194" t="s">
        <v>149</v>
      </c>
      <c r="J156" s="194">
        <v>6</v>
      </c>
    </row>
    <row r="157" spans="1:10">
      <c r="A157" s="9" t="str">
        <f t="shared" si="2"/>
        <v>50Иван Демидов</v>
      </c>
      <c r="B157" s="194" t="s">
        <v>1210</v>
      </c>
      <c r="C157" s="194" t="s">
        <v>1211</v>
      </c>
      <c r="D157" s="194">
        <v>19362</v>
      </c>
      <c r="E157" s="194">
        <v>50</v>
      </c>
      <c r="F157" s="194">
        <v>10</v>
      </c>
      <c r="G157" s="194">
        <v>4</v>
      </c>
      <c r="H157" s="194">
        <v>8</v>
      </c>
      <c r="I157" s="194" t="s">
        <v>149</v>
      </c>
      <c r="J157" s="194">
        <v>6</v>
      </c>
    </row>
    <row r="158" spans="1:10">
      <c r="A158" s="9" t="str">
        <f t="shared" si="2"/>
        <v>28Иван Демидов</v>
      </c>
      <c r="B158" s="194" t="s">
        <v>1210</v>
      </c>
      <c r="C158" s="194" t="s">
        <v>1211</v>
      </c>
      <c r="D158" s="194">
        <v>19362</v>
      </c>
      <c r="E158" s="194">
        <v>28</v>
      </c>
      <c r="F158" s="194" t="s">
        <v>149</v>
      </c>
      <c r="G158" s="194" t="s">
        <v>149</v>
      </c>
      <c r="H158" s="194" t="s">
        <v>149</v>
      </c>
      <c r="I158" s="194" t="s">
        <v>149</v>
      </c>
      <c r="J158" s="194">
        <v>11</v>
      </c>
    </row>
    <row r="159" spans="1:10">
      <c r="A159" s="9" t="str">
        <f t="shared" si="2"/>
        <v>68Иван Демидов</v>
      </c>
      <c r="B159" s="194" t="s">
        <v>1210</v>
      </c>
      <c r="C159" s="194" t="s">
        <v>1211</v>
      </c>
      <c r="D159" s="194">
        <v>19362</v>
      </c>
      <c r="E159" s="194">
        <v>68</v>
      </c>
      <c r="F159" s="194">
        <v>11</v>
      </c>
      <c r="G159" s="194" t="s">
        <v>149</v>
      </c>
      <c r="H159" s="194" t="s">
        <v>149</v>
      </c>
      <c r="I159" s="194" t="s">
        <v>149</v>
      </c>
      <c r="J159" s="194">
        <v>12</v>
      </c>
    </row>
    <row r="160" spans="1:10">
      <c r="A160" s="9" t="str">
        <f t="shared" si="2"/>
        <v>48Иван Демидов</v>
      </c>
      <c r="B160" s="194" t="s">
        <v>1210</v>
      </c>
      <c r="C160" s="194" t="s">
        <v>1211</v>
      </c>
      <c r="D160" s="194">
        <v>19362</v>
      </c>
      <c r="E160" s="194">
        <v>48</v>
      </c>
      <c r="F160" s="194" t="s">
        <v>149</v>
      </c>
      <c r="G160" s="194" t="s">
        <v>149</v>
      </c>
      <c r="H160" s="194" t="s">
        <v>149</v>
      </c>
      <c r="I160" s="194" t="s">
        <v>149</v>
      </c>
      <c r="J160" s="194">
        <v>12</v>
      </c>
    </row>
    <row r="161" spans="1:10">
      <c r="A161" s="9" t="str">
        <f t="shared" si="2"/>
        <v>15Иван Демидов</v>
      </c>
      <c r="B161" s="194" t="s">
        <v>1210</v>
      </c>
      <c r="C161" s="194" t="s">
        <v>1211</v>
      </c>
      <c r="D161" s="194">
        <v>19362</v>
      </c>
      <c r="E161" s="194">
        <v>15</v>
      </c>
      <c r="F161" s="194">
        <v>12</v>
      </c>
      <c r="G161" s="194" t="s">
        <v>149</v>
      </c>
      <c r="H161" s="194" t="s">
        <v>149</v>
      </c>
      <c r="I161" s="194" t="s">
        <v>149</v>
      </c>
      <c r="J161" s="194" t="s">
        <v>149</v>
      </c>
    </row>
    <row r="162" spans="1:10">
      <c r="A162" s="9" t="str">
        <f t="shared" si="2"/>
        <v>51Иван Демидов</v>
      </c>
      <c r="B162" s="194" t="s">
        <v>1210</v>
      </c>
      <c r="C162" s="194" t="s">
        <v>1211</v>
      </c>
      <c r="D162" s="194">
        <v>19362</v>
      </c>
      <c r="E162" s="194">
        <v>51</v>
      </c>
      <c r="F162" s="194">
        <v>9</v>
      </c>
      <c r="G162" s="194">
        <v>12</v>
      </c>
      <c r="H162" s="194">
        <v>10</v>
      </c>
      <c r="I162" s="194" t="s">
        <v>149</v>
      </c>
      <c r="J162" s="194">
        <v>10</v>
      </c>
    </row>
    <row r="163" spans="1:10">
      <c r="A163" s="9" t="str">
        <f t="shared" si="2"/>
        <v>43Иван Демидов</v>
      </c>
      <c r="B163" s="194" t="s">
        <v>1210</v>
      </c>
      <c r="C163" s="194" t="s">
        <v>1211</v>
      </c>
      <c r="D163" s="194">
        <v>19362</v>
      </c>
      <c r="E163" s="194">
        <v>43</v>
      </c>
      <c r="F163" s="194">
        <v>12</v>
      </c>
      <c r="G163" s="194" t="s">
        <v>149</v>
      </c>
      <c r="H163" s="194" t="s">
        <v>149</v>
      </c>
      <c r="I163" s="194" t="s">
        <v>149</v>
      </c>
      <c r="J163" s="194">
        <v>12</v>
      </c>
    </row>
    <row r="164" spans="1:10">
      <c r="A164" s="9" t="str">
        <f t="shared" si="2"/>
        <v>7Иван Демидов</v>
      </c>
      <c r="B164" s="194" t="s">
        <v>1210</v>
      </c>
      <c r="C164" s="194" t="s">
        <v>1211</v>
      </c>
      <c r="D164" s="194">
        <v>19362</v>
      </c>
      <c r="E164" s="194">
        <v>7</v>
      </c>
      <c r="F164" s="194">
        <v>10</v>
      </c>
      <c r="G164" s="194" t="s">
        <v>149</v>
      </c>
      <c r="H164" s="194" t="s">
        <v>149</v>
      </c>
      <c r="I164" s="194" t="s">
        <v>149</v>
      </c>
      <c r="J164" s="194" t="s">
        <v>149</v>
      </c>
    </row>
    <row r="165" spans="1:10">
      <c r="A165" s="9" t="str">
        <f t="shared" si="2"/>
        <v>29Иван Демидов</v>
      </c>
      <c r="B165" s="194" t="s">
        <v>1210</v>
      </c>
      <c r="C165" s="194" t="s">
        <v>1211</v>
      </c>
      <c r="D165" s="194">
        <v>19362</v>
      </c>
      <c r="E165" s="194">
        <v>29</v>
      </c>
      <c r="F165" s="194" t="s">
        <v>149</v>
      </c>
      <c r="G165" s="194" t="s">
        <v>149</v>
      </c>
      <c r="H165" s="194" t="s">
        <v>149</v>
      </c>
      <c r="I165" s="194" t="s">
        <v>149</v>
      </c>
      <c r="J165" s="194">
        <v>11</v>
      </c>
    </row>
    <row r="166" spans="1:10">
      <c r="A166" s="9" t="str">
        <f t="shared" si="2"/>
        <v>69Иван Демидов</v>
      </c>
      <c r="B166" s="194" t="s">
        <v>1210</v>
      </c>
      <c r="C166" s="194" t="s">
        <v>1211</v>
      </c>
      <c r="D166" s="194">
        <v>19362</v>
      </c>
      <c r="E166" s="194">
        <v>69</v>
      </c>
      <c r="F166" s="194">
        <v>6</v>
      </c>
      <c r="G166" s="194" t="s">
        <v>149</v>
      </c>
      <c r="H166" s="194" t="s">
        <v>149</v>
      </c>
      <c r="I166" s="194" t="s">
        <v>149</v>
      </c>
      <c r="J166" s="194">
        <v>8</v>
      </c>
    </row>
    <row r="167" spans="1:10">
      <c r="A167" s="9" t="str">
        <f t="shared" si="2"/>
        <v>49Иван Демидов</v>
      </c>
      <c r="B167" s="194" t="s">
        <v>1210</v>
      </c>
      <c r="C167" s="194" t="s">
        <v>1211</v>
      </c>
      <c r="D167" s="194">
        <v>19362</v>
      </c>
      <c r="E167" s="194">
        <v>49</v>
      </c>
      <c r="F167" s="194" t="s">
        <v>149</v>
      </c>
      <c r="G167" s="194" t="s">
        <v>149</v>
      </c>
      <c r="H167" s="194" t="s">
        <v>149</v>
      </c>
      <c r="I167" s="194">
        <v>12</v>
      </c>
      <c r="J167" s="194" t="s">
        <v>149</v>
      </c>
    </row>
    <row r="168" spans="1:10">
      <c r="A168" s="9" t="str">
        <f t="shared" si="2"/>
        <v>25Кудрявцев Евгений Валерьевич</v>
      </c>
      <c r="B168" s="194" t="s">
        <v>450</v>
      </c>
      <c r="C168" s="194" t="s">
        <v>294</v>
      </c>
      <c r="D168" s="194">
        <v>18992</v>
      </c>
      <c r="E168" s="194">
        <v>25</v>
      </c>
      <c r="F168" s="194">
        <v>5</v>
      </c>
      <c r="G168" s="194">
        <v>9</v>
      </c>
      <c r="H168" s="194">
        <v>11</v>
      </c>
      <c r="I168" s="194" t="s">
        <v>149</v>
      </c>
      <c r="J168" s="194" t="s">
        <v>149</v>
      </c>
    </row>
    <row r="169" spans="1:10">
      <c r="A169" s="9" t="str">
        <f t="shared" si="2"/>
        <v>45Кудрявцев Евгений Валерьевич</v>
      </c>
      <c r="B169" s="194" t="s">
        <v>450</v>
      </c>
      <c r="C169" s="194" t="s">
        <v>294</v>
      </c>
      <c r="D169" s="194">
        <v>18992</v>
      </c>
      <c r="E169" s="194">
        <v>45</v>
      </c>
      <c r="F169" s="194">
        <v>6</v>
      </c>
      <c r="G169" s="194" t="s">
        <v>149</v>
      </c>
      <c r="H169" s="194">
        <v>7</v>
      </c>
      <c r="I169" s="194">
        <v>8</v>
      </c>
      <c r="J169" s="194">
        <v>6</v>
      </c>
    </row>
    <row r="170" spans="1:10">
      <c r="A170" s="9" t="str">
        <f t="shared" si="2"/>
        <v>2Кудрявцев Евгений Валерьевич</v>
      </c>
      <c r="B170" s="194" t="s">
        <v>450</v>
      </c>
      <c r="C170" s="194" t="s">
        <v>294</v>
      </c>
      <c r="D170" s="194">
        <v>18992</v>
      </c>
      <c r="E170" s="194">
        <v>2</v>
      </c>
      <c r="F170" s="194" t="s">
        <v>149</v>
      </c>
      <c r="G170" s="194">
        <v>9</v>
      </c>
      <c r="H170" s="194" t="s">
        <v>149</v>
      </c>
      <c r="I170" s="194" t="s">
        <v>149</v>
      </c>
      <c r="J170" s="194" t="s">
        <v>149</v>
      </c>
    </row>
    <row r="171" spans="1:10">
      <c r="A171" s="9" t="str">
        <f t="shared" si="2"/>
        <v>61Кудрявцев Евгений Валерьевич</v>
      </c>
      <c r="B171" s="194" t="s">
        <v>450</v>
      </c>
      <c r="C171" s="194" t="s">
        <v>294</v>
      </c>
      <c r="D171" s="194">
        <v>18992</v>
      </c>
      <c r="E171" s="194">
        <v>61</v>
      </c>
      <c r="F171" s="194">
        <v>8</v>
      </c>
      <c r="G171" s="194" t="s">
        <v>149</v>
      </c>
      <c r="H171" s="194">
        <v>9</v>
      </c>
      <c r="I171" s="194" t="s">
        <v>149</v>
      </c>
      <c r="J171" s="194">
        <v>9</v>
      </c>
    </row>
    <row r="172" spans="1:10">
      <c r="A172" s="9" t="str">
        <f t="shared" si="2"/>
        <v>18Кудрявцев Евгений Валерьевич</v>
      </c>
      <c r="B172" s="194" t="s">
        <v>450</v>
      </c>
      <c r="C172" s="194" t="s">
        <v>294</v>
      </c>
      <c r="D172" s="194">
        <v>18992</v>
      </c>
      <c r="E172" s="194">
        <v>18</v>
      </c>
      <c r="F172" s="194" t="s">
        <v>149</v>
      </c>
      <c r="G172" s="194" t="s">
        <v>149</v>
      </c>
      <c r="H172" s="194">
        <v>9</v>
      </c>
      <c r="I172" s="194" t="s">
        <v>149</v>
      </c>
      <c r="J172" s="194" t="s">
        <v>149</v>
      </c>
    </row>
    <row r="173" spans="1:10">
      <c r="A173" s="9" t="str">
        <f t="shared" si="2"/>
        <v>28Кудрявцев Евгений Валерьевич</v>
      </c>
      <c r="B173" s="194" t="s">
        <v>450</v>
      </c>
      <c r="C173" s="194" t="s">
        <v>294</v>
      </c>
      <c r="D173" s="194">
        <v>18992</v>
      </c>
      <c r="E173" s="194">
        <v>28</v>
      </c>
      <c r="F173" s="194" t="s">
        <v>149</v>
      </c>
      <c r="G173" s="194" t="s">
        <v>149</v>
      </c>
      <c r="H173" s="194" t="s">
        <v>149</v>
      </c>
      <c r="I173" s="194" t="s">
        <v>149</v>
      </c>
      <c r="J173" s="194">
        <v>8</v>
      </c>
    </row>
    <row r="174" spans="1:10">
      <c r="A174" s="9" t="str">
        <f t="shared" si="2"/>
        <v>49Кудрявцев Евгений Валерьевич</v>
      </c>
      <c r="B174" s="194" t="s">
        <v>450</v>
      </c>
      <c r="C174" s="194" t="s">
        <v>294</v>
      </c>
      <c r="D174" s="194">
        <v>18992</v>
      </c>
      <c r="E174" s="194">
        <v>49</v>
      </c>
      <c r="F174" s="194" t="s">
        <v>149</v>
      </c>
      <c r="G174" s="194" t="s">
        <v>149</v>
      </c>
      <c r="H174" s="194" t="s">
        <v>149</v>
      </c>
      <c r="I174" s="194">
        <v>7</v>
      </c>
      <c r="J174" s="194" t="s">
        <v>149</v>
      </c>
    </row>
    <row r="175" spans="1:10">
      <c r="A175" s="9" t="str">
        <f t="shared" si="2"/>
        <v>7Кудрявцев Евгений Валерьевич</v>
      </c>
      <c r="B175" s="194" t="s">
        <v>450</v>
      </c>
      <c r="C175" s="194" t="s">
        <v>294</v>
      </c>
      <c r="D175" s="194">
        <v>18992</v>
      </c>
      <c r="E175" s="194">
        <v>7</v>
      </c>
      <c r="F175" s="194">
        <v>6</v>
      </c>
      <c r="G175" s="194" t="s">
        <v>149</v>
      </c>
      <c r="H175" s="194" t="s">
        <v>149</v>
      </c>
      <c r="I175" s="194" t="s">
        <v>149</v>
      </c>
      <c r="J175" s="194" t="s">
        <v>149</v>
      </c>
    </row>
    <row r="176" spans="1:10">
      <c r="A176" s="9" t="str">
        <f t="shared" si="2"/>
        <v>52Кудрявцев Евгений Валерьевич</v>
      </c>
      <c r="B176" s="194" t="s">
        <v>450</v>
      </c>
      <c r="C176" s="194" t="s">
        <v>294</v>
      </c>
      <c r="D176" s="194">
        <v>18992</v>
      </c>
      <c r="E176" s="194">
        <v>52</v>
      </c>
      <c r="F176" s="194" t="s">
        <v>149</v>
      </c>
      <c r="G176" s="194" t="s">
        <v>149</v>
      </c>
      <c r="H176" s="194" t="s">
        <v>149</v>
      </c>
      <c r="I176" s="194" t="s">
        <v>149</v>
      </c>
      <c r="J176" s="194">
        <v>8</v>
      </c>
    </row>
    <row r="177" spans="1:10">
      <c r="A177" s="9" t="str">
        <f t="shared" si="2"/>
        <v>20Кудрявцев Евгений Валерьевич</v>
      </c>
      <c r="B177" s="194" t="s">
        <v>450</v>
      </c>
      <c r="C177" s="194" t="s">
        <v>294</v>
      </c>
      <c r="D177" s="194">
        <v>18992</v>
      </c>
      <c r="E177" s="194">
        <v>20</v>
      </c>
      <c r="F177" s="194" t="s">
        <v>149</v>
      </c>
      <c r="G177" s="194" t="s">
        <v>149</v>
      </c>
      <c r="H177" s="194" t="s">
        <v>149</v>
      </c>
      <c r="I177" s="194">
        <v>9</v>
      </c>
      <c r="J177" s="194" t="s">
        <v>149</v>
      </c>
    </row>
    <row r="178" spans="1:10">
      <c r="A178" s="9" t="str">
        <f t="shared" si="2"/>
        <v>35Кудрявцев Евгений Валерьевич</v>
      </c>
      <c r="B178" s="194" t="s">
        <v>450</v>
      </c>
      <c r="C178" s="194" t="s">
        <v>294</v>
      </c>
      <c r="D178" s="194">
        <v>18992</v>
      </c>
      <c r="E178" s="194">
        <v>35</v>
      </c>
      <c r="F178" s="194" t="s">
        <v>149</v>
      </c>
      <c r="G178" s="194">
        <v>7</v>
      </c>
      <c r="H178" s="194" t="s">
        <v>149</v>
      </c>
      <c r="I178" s="194" t="s">
        <v>149</v>
      </c>
      <c r="J178" s="194" t="s">
        <v>149</v>
      </c>
    </row>
    <row r="179" spans="1:10">
      <c r="A179" s="9" t="str">
        <f t="shared" si="2"/>
        <v>68Кудрявцев Евгений Валерьевич</v>
      </c>
      <c r="B179" s="194" t="s">
        <v>450</v>
      </c>
      <c r="C179" s="194" t="s">
        <v>294</v>
      </c>
      <c r="D179" s="194">
        <v>18992</v>
      </c>
      <c r="E179" s="194">
        <v>68</v>
      </c>
      <c r="F179" s="194">
        <v>10</v>
      </c>
      <c r="G179" s="194" t="s">
        <v>149</v>
      </c>
      <c r="H179" s="194" t="s">
        <v>149</v>
      </c>
      <c r="I179" s="194" t="s">
        <v>149</v>
      </c>
      <c r="J179" s="194">
        <v>9</v>
      </c>
    </row>
    <row r="180" spans="1:10">
      <c r="A180" s="9" t="str">
        <f t="shared" si="2"/>
        <v>12Кудрявцев Евгений Валерьевич</v>
      </c>
      <c r="B180" s="194" t="s">
        <v>450</v>
      </c>
      <c r="C180" s="194" t="s">
        <v>294</v>
      </c>
      <c r="D180" s="194">
        <v>18992</v>
      </c>
      <c r="E180" s="194">
        <v>12</v>
      </c>
      <c r="F180" s="194" t="s">
        <v>149</v>
      </c>
      <c r="G180" s="194" t="s">
        <v>149</v>
      </c>
      <c r="H180" s="194">
        <v>7</v>
      </c>
      <c r="I180" s="194">
        <v>10</v>
      </c>
      <c r="J180" s="194" t="s">
        <v>149</v>
      </c>
    </row>
    <row r="181" spans="1:10">
      <c r="A181" s="9" t="str">
        <f t="shared" si="2"/>
        <v>23Кудрявцев Евгений Валерьевич</v>
      </c>
      <c r="B181" s="194" t="s">
        <v>450</v>
      </c>
      <c r="C181" s="194" t="s">
        <v>294</v>
      </c>
      <c r="D181" s="194">
        <v>18992</v>
      </c>
      <c r="E181" s="194">
        <v>23</v>
      </c>
      <c r="F181" s="194">
        <v>5</v>
      </c>
      <c r="G181" s="194" t="s">
        <v>149</v>
      </c>
      <c r="H181" s="194" t="s">
        <v>149</v>
      </c>
      <c r="I181" s="194" t="s">
        <v>149</v>
      </c>
      <c r="J181" s="194" t="s">
        <v>149</v>
      </c>
    </row>
    <row r="182" spans="1:10">
      <c r="A182" s="9" t="str">
        <f t="shared" si="2"/>
        <v>44Кудрявцев Евгений Валерьевич</v>
      </c>
      <c r="B182" s="194" t="s">
        <v>450</v>
      </c>
      <c r="C182" s="194" t="s">
        <v>294</v>
      </c>
      <c r="D182" s="194">
        <v>18992</v>
      </c>
      <c r="E182" s="194">
        <v>44</v>
      </c>
      <c r="F182" s="194">
        <v>5</v>
      </c>
      <c r="G182" s="194" t="s">
        <v>149</v>
      </c>
      <c r="H182" s="194" t="s">
        <v>149</v>
      </c>
      <c r="I182" s="194">
        <v>6</v>
      </c>
      <c r="J182" s="194">
        <v>6</v>
      </c>
    </row>
    <row r="183" spans="1:10">
      <c r="A183" s="9" t="str">
        <f t="shared" si="2"/>
        <v>1Кудрявцев Евгений Валерьевич</v>
      </c>
      <c r="B183" s="194" t="s">
        <v>450</v>
      </c>
      <c r="C183" s="194" t="s">
        <v>294</v>
      </c>
      <c r="D183" s="194">
        <v>18992</v>
      </c>
      <c r="E183" s="194">
        <v>1</v>
      </c>
      <c r="F183" s="194" t="s">
        <v>149</v>
      </c>
      <c r="G183" s="194">
        <v>10</v>
      </c>
      <c r="H183" s="194" t="s">
        <v>149</v>
      </c>
      <c r="I183" s="194" t="s">
        <v>149</v>
      </c>
      <c r="J183" s="194">
        <v>9</v>
      </c>
    </row>
    <row r="184" spans="1:10">
      <c r="A184" s="9" t="str">
        <f t="shared" si="2"/>
        <v>65Кудрявцев Евгений Валерьевич</v>
      </c>
      <c r="B184" s="194" t="s">
        <v>450</v>
      </c>
      <c r="C184" s="194" t="s">
        <v>294</v>
      </c>
      <c r="D184" s="194">
        <v>18992</v>
      </c>
      <c r="E184" s="194">
        <v>65</v>
      </c>
      <c r="F184" s="194">
        <v>9</v>
      </c>
      <c r="G184" s="194" t="s">
        <v>149</v>
      </c>
      <c r="H184" s="194">
        <v>10</v>
      </c>
      <c r="I184" s="194" t="s">
        <v>149</v>
      </c>
      <c r="J184" s="194">
        <v>9</v>
      </c>
    </row>
    <row r="185" spans="1:10">
      <c r="A185" s="9" t="str">
        <f t="shared" si="2"/>
        <v>15Кудрявцев Евгений Валерьевич</v>
      </c>
      <c r="B185" s="194" t="s">
        <v>450</v>
      </c>
      <c r="C185" s="194" t="s">
        <v>294</v>
      </c>
      <c r="D185" s="194">
        <v>18992</v>
      </c>
      <c r="E185" s="194">
        <v>15</v>
      </c>
      <c r="F185" s="194">
        <v>7</v>
      </c>
      <c r="G185" s="194" t="s">
        <v>149</v>
      </c>
      <c r="H185" s="194" t="s">
        <v>149</v>
      </c>
      <c r="I185" s="194" t="s">
        <v>149</v>
      </c>
      <c r="J185" s="194" t="s">
        <v>149</v>
      </c>
    </row>
    <row r="186" spans="1:10">
      <c r="A186" s="9" t="str">
        <f t="shared" si="2"/>
        <v>26Кудрявцев Евгений Валерьевич</v>
      </c>
      <c r="B186" s="194" t="s">
        <v>450</v>
      </c>
      <c r="C186" s="194" t="s">
        <v>294</v>
      </c>
      <c r="D186" s="194">
        <v>18992</v>
      </c>
      <c r="E186" s="194">
        <v>26</v>
      </c>
      <c r="F186" s="194">
        <v>9</v>
      </c>
      <c r="G186" s="194" t="s">
        <v>149</v>
      </c>
      <c r="H186" s="194" t="s">
        <v>149</v>
      </c>
      <c r="I186" s="194" t="s">
        <v>149</v>
      </c>
      <c r="J186" s="194">
        <v>8</v>
      </c>
    </row>
    <row r="187" spans="1:10">
      <c r="A187" s="9" t="str">
        <f t="shared" si="2"/>
        <v>48Кудрявцев Евгений Валерьевич</v>
      </c>
      <c r="B187" s="194" t="s">
        <v>450</v>
      </c>
      <c r="C187" s="194" t="s">
        <v>294</v>
      </c>
      <c r="D187" s="194">
        <v>18992</v>
      </c>
      <c r="E187" s="194">
        <v>48</v>
      </c>
      <c r="F187" s="194" t="s">
        <v>149</v>
      </c>
      <c r="G187" s="194" t="s">
        <v>149</v>
      </c>
      <c r="H187" s="194" t="s">
        <v>149</v>
      </c>
      <c r="I187" s="194" t="s">
        <v>149</v>
      </c>
      <c r="J187" s="194">
        <v>5</v>
      </c>
    </row>
    <row r="188" spans="1:10">
      <c r="A188" s="9" t="str">
        <f t="shared" si="2"/>
        <v>5Кудрявцев Евгений Валерьевич</v>
      </c>
      <c r="B188" s="194" t="s">
        <v>450</v>
      </c>
      <c r="C188" s="194" t="s">
        <v>294</v>
      </c>
      <c r="D188" s="194">
        <v>18992</v>
      </c>
      <c r="E188" s="194">
        <v>5</v>
      </c>
      <c r="F188" s="194">
        <v>7</v>
      </c>
      <c r="G188" s="194">
        <v>4</v>
      </c>
      <c r="H188" s="194">
        <v>4</v>
      </c>
      <c r="I188" s="194">
        <v>5</v>
      </c>
      <c r="J188" s="194">
        <v>4</v>
      </c>
    </row>
    <row r="189" spans="1:10">
      <c r="A189" s="9" t="str">
        <f t="shared" si="2"/>
        <v>54Кудрявцев Евгений Валерьевич</v>
      </c>
      <c r="B189" s="194" t="s">
        <v>450</v>
      </c>
      <c r="C189" s="194" t="s">
        <v>294</v>
      </c>
      <c r="D189" s="194">
        <v>18992</v>
      </c>
      <c r="E189" s="194">
        <v>54</v>
      </c>
      <c r="F189" s="194">
        <v>5</v>
      </c>
      <c r="G189" s="194" t="s">
        <v>149</v>
      </c>
      <c r="H189" s="194" t="s">
        <v>149</v>
      </c>
      <c r="I189" s="194">
        <v>9</v>
      </c>
      <c r="J189" s="194">
        <v>7</v>
      </c>
    </row>
    <row r="190" spans="1:10">
      <c r="A190" s="9" t="str">
        <f t="shared" si="2"/>
        <v>19Кудрявцев Евгений Валерьевич</v>
      </c>
      <c r="B190" s="194" t="s">
        <v>450</v>
      </c>
      <c r="C190" s="194" t="s">
        <v>294</v>
      </c>
      <c r="D190" s="194">
        <v>18992</v>
      </c>
      <c r="E190" s="194">
        <v>19</v>
      </c>
      <c r="F190" s="194">
        <v>8</v>
      </c>
      <c r="G190" s="194" t="s">
        <v>149</v>
      </c>
      <c r="H190" s="194">
        <v>7</v>
      </c>
      <c r="I190" s="194">
        <v>9</v>
      </c>
      <c r="J190" s="194" t="s">
        <v>149</v>
      </c>
    </row>
    <row r="191" spans="1:10">
      <c r="A191" s="9" t="str">
        <f t="shared" si="2"/>
        <v>29Кудрявцев Евгений Валерьевич</v>
      </c>
      <c r="B191" s="194" t="s">
        <v>450</v>
      </c>
      <c r="C191" s="194" t="s">
        <v>294</v>
      </c>
      <c r="D191" s="194">
        <v>18992</v>
      </c>
      <c r="E191" s="194">
        <v>29</v>
      </c>
      <c r="F191" s="194" t="s">
        <v>149</v>
      </c>
      <c r="G191" s="194" t="s">
        <v>149</v>
      </c>
      <c r="H191" s="194" t="s">
        <v>149</v>
      </c>
      <c r="I191" s="194" t="s">
        <v>149</v>
      </c>
      <c r="J191" s="194">
        <v>9</v>
      </c>
    </row>
    <row r="192" spans="1:10">
      <c r="A192" s="9" t="str">
        <f t="shared" si="2"/>
        <v>50Кудрявцев Евгений Валерьевич</v>
      </c>
      <c r="B192" s="194" t="s">
        <v>450</v>
      </c>
      <c r="C192" s="194" t="s">
        <v>294</v>
      </c>
      <c r="D192" s="194">
        <v>18992</v>
      </c>
      <c r="E192" s="194">
        <v>50</v>
      </c>
      <c r="F192" s="194">
        <v>8</v>
      </c>
      <c r="G192" s="194">
        <v>7</v>
      </c>
      <c r="H192" s="194">
        <v>8</v>
      </c>
      <c r="I192" s="194" t="s">
        <v>149</v>
      </c>
      <c r="J192" s="194">
        <v>8</v>
      </c>
    </row>
    <row r="193" spans="1:10">
      <c r="A193" s="9" t="str">
        <f t="shared" si="2"/>
        <v>9Кудрявцев Евгений Валерьевич</v>
      </c>
      <c r="B193" s="194" t="s">
        <v>450</v>
      </c>
      <c r="C193" s="194" t="s">
        <v>294</v>
      </c>
      <c r="D193" s="194">
        <v>18992</v>
      </c>
      <c r="E193" s="194">
        <v>9</v>
      </c>
      <c r="F193" s="194">
        <v>7</v>
      </c>
      <c r="G193" s="194" t="s">
        <v>149</v>
      </c>
      <c r="H193" s="194" t="s">
        <v>149</v>
      </c>
      <c r="I193" s="194" t="s">
        <v>149</v>
      </c>
      <c r="J193" s="194">
        <v>5</v>
      </c>
    </row>
    <row r="194" spans="1:10">
      <c r="A194" s="9" t="str">
        <f t="shared" si="2"/>
        <v>51Кудрявцев Евгений Валерьевич</v>
      </c>
      <c r="B194" s="194" t="s">
        <v>450</v>
      </c>
      <c r="C194" s="194" t="s">
        <v>294</v>
      </c>
      <c r="D194" s="194">
        <v>18992</v>
      </c>
      <c r="E194" s="194">
        <v>51</v>
      </c>
      <c r="F194" s="194">
        <v>5</v>
      </c>
      <c r="G194" s="194">
        <v>7</v>
      </c>
      <c r="H194" s="194">
        <v>6</v>
      </c>
      <c r="I194" s="194" t="s">
        <v>149</v>
      </c>
      <c r="J194" s="194">
        <v>7</v>
      </c>
    </row>
    <row r="195" spans="1:10">
      <c r="A195" s="9" t="str">
        <f t="shared" ref="A195:A258" si="3">CONCATENATE(E195,C195)</f>
        <v>21Кудрявцев Евгений Валерьевич</v>
      </c>
      <c r="B195" s="194" t="s">
        <v>450</v>
      </c>
      <c r="C195" s="194" t="s">
        <v>294</v>
      </c>
      <c r="D195" s="194">
        <v>18992</v>
      </c>
      <c r="E195" s="194">
        <v>21</v>
      </c>
      <c r="F195" s="194" t="s">
        <v>149</v>
      </c>
      <c r="G195" s="194" t="s">
        <v>149</v>
      </c>
      <c r="H195" s="194" t="s">
        <v>149</v>
      </c>
      <c r="I195" s="194" t="s">
        <v>149</v>
      </c>
      <c r="J195" s="194">
        <v>6</v>
      </c>
    </row>
    <row r="196" spans="1:10">
      <c r="A196" s="9" t="str">
        <f t="shared" si="3"/>
        <v>38Кудрявцев Евгений Валерьевич</v>
      </c>
      <c r="B196" s="194" t="s">
        <v>450</v>
      </c>
      <c r="C196" s="194" t="s">
        <v>294</v>
      </c>
      <c r="D196" s="194">
        <v>18992</v>
      </c>
      <c r="E196" s="194">
        <v>38</v>
      </c>
      <c r="F196" s="194">
        <v>5</v>
      </c>
      <c r="G196" s="194" t="s">
        <v>149</v>
      </c>
      <c r="H196" s="194" t="s">
        <v>149</v>
      </c>
      <c r="I196" s="194" t="s">
        <v>149</v>
      </c>
      <c r="J196" s="194">
        <v>4</v>
      </c>
    </row>
    <row r="197" spans="1:10">
      <c r="A197" s="9" t="str">
        <f t="shared" si="3"/>
        <v>66Кудрявцев Евгений Валерьевич</v>
      </c>
      <c r="B197" s="194" t="s">
        <v>450</v>
      </c>
      <c r="C197" s="194" t="s">
        <v>294</v>
      </c>
      <c r="D197" s="194">
        <v>18992</v>
      </c>
      <c r="E197" s="194">
        <v>66</v>
      </c>
      <c r="F197" s="194">
        <v>11</v>
      </c>
      <c r="G197" s="194" t="s">
        <v>149</v>
      </c>
      <c r="H197" s="194">
        <v>11</v>
      </c>
      <c r="I197" s="194" t="s">
        <v>149</v>
      </c>
      <c r="J197" s="194">
        <v>10</v>
      </c>
    </row>
    <row r="198" spans="1:10">
      <c r="A198" s="9" t="str">
        <f t="shared" si="3"/>
        <v>13Кудрявцев Евгений Валерьевич</v>
      </c>
      <c r="B198" s="194" t="s">
        <v>450</v>
      </c>
      <c r="C198" s="194" t="s">
        <v>294</v>
      </c>
      <c r="D198" s="194">
        <v>18992</v>
      </c>
      <c r="E198" s="194">
        <v>13</v>
      </c>
      <c r="F198" s="194">
        <v>10</v>
      </c>
      <c r="G198" s="194" t="s">
        <v>149</v>
      </c>
      <c r="H198" s="194">
        <v>8</v>
      </c>
      <c r="I198" s="194" t="s">
        <v>149</v>
      </c>
      <c r="J198" s="194">
        <v>5</v>
      </c>
    </row>
    <row r="199" spans="1:10">
      <c r="A199" s="9" t="str">
        <f t="shared" si="3"/>
        <v>35Родимцев Андрей Александрович</v>
      </c>
      <c r="B199" s="194" t="s">
        <v>426</v>
      </c>
      <c r="C199" s="194" t="s">
        <v>30</v>
      </c>
      <c r="D199" s="194">
        <v>19345</v>
      </c>
      <c r="E199" s="194">
        <v>35</v>
      </c>
      <c r="F199" s="194" t="s">
        <v>149</v>
      </c>
      <c r="G199" s="194">
        <v>12</v>
      </c>
      <c r="H199" s="194" t="s">
        <v>149</v>
      </c>
      <c r="I199" s="194" t="s">
        <v>149</v>
      </c>
      <c r="J199" s="194" t="s">
        <v>149</v>
      </c>
    </row>
    <row r="200" spans="1:10">
      <c r="A200" s="9" t="str">
        <f t="shared" si="3"/>
        <v>68Родимцев Андрей Александрович</v>
      </c>
      <c r="B200" s="194" t="s">
        <v>426</v>
      </c>
      <c r="C200" s="194" t="s">
        <v>30</v>
      </c>
      <c r="D200" s="194">
        <v>19345</v>
      </c>
      <c r="E200" s="194">
        <v>68</v>
      </c>
      <c r="F200" s="194">
        <v>7</v>
      </c>
      <c r="G200" s="194" t="s">
        <v>149</v>
      </c>
      <c r="H200" s="194" t="s">
        <v>149</v>
      </c>
      <c r="I200" s="194" t="s">
        <v>149</v>
      </c>
      <c r="J200" s="194">
        <v>10</v>
      </c>
    </row>
    <row r="201" spans="1:10">
      <c r="A201" s="9" t="str">
        <f t="shared" si="3"/>
        <v>50Родимцев Андрей Александрович</v>
      </c>
      <c r="B201" s="194" t="s">
        <v>426</v>
      </c>
      <c r="C201" s="194" t="s">
        <v>30</v>
      </c>
      <c r="D201" s="194">
        <v>19345</v>
      </c>
      <c r="E201" s="194">
        <v>50</v>
      </c>
      <c r="F201" s="194">
        <v>10</v>
      </c>
      <c r="G201" s="194" t="s">
        <v>149</v>
      </c>
      <c r="H201" s="194" t="s">
        <v>149</v>
      </c>
      <c r="I201" s="194" t="s">
        <v>149</v>
      </c>
      <c r="J201" s="194">
        <v>8</v>
      </c>
    </row>
    <row r="202" spans="1:10">
      <c r="A202" s="9" t="str">
        <f t="shared" si="3"/>
        <v>43Родимцев Андрей Александрович</v>
      </c>
      <c r="B202" s="194" t="s">
        <v>426</v>
      </c>
      <c r="C202" s="194" t="s">
        <v>30</v>
      </c>
      <c r="D202" s="194">
        <v>19345</v>
      </c>
      <c r="E202" s="194">
        <v>43</v>
      </c>
      <c r="F202" s="194">
        <v>3</v>
      </c>
      <c r="G202" s="194" t="s">
        <v>149</v>
      </c>
      <c r="H202" s="194" t="s">
        <v>149</v>
      </c>
      <c r="I202" s="194" t="s">
        <v>149</v>
      </c>
      <c r="J202" s="194">
        <v>5</v>
      </c>
    </row>
    <row r="203" spans="1:10">
      <c r="A203" s="9" t="str">
        <f t="shared" si="3"/>
        <v>65Родимцев Андрей Александрович</v>
      </c>
      <c r="B203" s="194" t="s">
        <v>426</v>
      </c>
      <c r="C203" s="194" t="s">
        <v>30</v>
      </c>
      <c r="D203" s="194">
        <v>19345</v>
      </c>
      <c r="E203" s="194">
        <v>65</v>
      </c>
      <c r="F203" s="194">
        <v>12</v>
      </c>
      <c r="G203" s="194" t="s">
        <v>149</v>
      </c>
      <c r="H203" s="194">
        <v>10</v>
      </c>
      <c r="I203" s="194" t="s">
        <v>149</v>
      </c>
      <c r="J203" s="194">
        <v>11</v>
      </c>
    </row>
    <row r="204" spans="1:10">
      <c r="A204" s="9" t="str">
        <f t="shared" si="3"/>
        <v>46Родимцев Андрей Александрович</v>
      </c>
      <c r="B204" s="194" t="s">
        <v>426</v>
      </c>
      <c r="C204" s="194" t="s">
        <v>30</v>
      </c>
      <c r="D204" s="194">
        <v>19345</v>
      </c>
      <c r="E204" s="194">
        <v>46</v>
      </c>
      <c r="F204" s="194">
        <v>7</v>
      </c>
      <c r="G204" s="194" t="s">
        <v>149</v>
      </c>
      <c r="H204" s="194" t="s">
        <v>149</v>
      </c>
      <c r="I204" s="194" t="s">
        <v>149</v>
      </c>
      <c r="J204" s="194" t="s">
        <v>149</v>
      </c>
    </row>
    <row r="205" spans="1:10">
      <c r="A205" s="9" t="str">
        <f t="shared" si="3"/>
        <v>12Русаков Сергей Александрович</v>
      </c>
      <c r="B205" s="194" t="s">
        <v>96</v>
      </c>
      <c r="C205" s="194" t="s">
        <v>72</v>
      </c>
      <c r="D205" s="194">
        <v>233</v>
      </c>
      <c r="E205" s="194">
        <v>12</v>
      </c>
      <c r="F205" s="194" t="s">
        <v>149</v>
      </c>
      <c r="G205" s="194" t="s">
        <v>149</v>
      </c>
      <c r="H205" s="194" t="s">
        <v>149</v>
      </c>
      <c r="I205" s="194">
        <v>10</v>
      </c>
      <c r="J205" s="194" t="s">
        <v>149</v>
      </c>
    </row>
    <row r="206" spans="1:10">
      <c r="A206" s="9" t="str">
        <f t="shared" si="3"/>
        <v>44Русаков Сергей Александрович</v>
      </c>
      <c r="B206" s="194" t="s">
        <v>96</v>
      </c>
      <c r="C206" s="194" t="s">
        <v>72</v>
      </c>
      <c r="D206" s="194">
        <v>233</v>
      </c>
      <c r="E206" s="194">
        <v>44</v>
      </c>
      <c r="F206" s="194" t="s">
        <v>149</v>
      </c>
      <c r="G206" s="194" t="s">
        <v>149</v>
      </c>
      <c r="H206" s="194" t="s">
        <v>149</v>
      </c>
      <c r="I206" s="194">
        <v>6</v>
      </c>
      <c r="J206" s="194" t="s">
        <v>149</v>
      </c>
    </row>
    <row r="207" spans="1:10">
      <c r="A207" s="9" t="str">
        <f t="shared" si="3"/>
        <v>60Русаков Сергей Александрович</v>
      </c>
      <c r="B207" s="194" t="s">
        <v>96</v>
      </c>
      <c r="C207" s="194" t="s">
        <v>72</v>
      </c>
      <c r="D207" s="194">
        <v>233</v>
      </c>
      <c r="E207" s="194">
        <v>60</v>
      </c>
      <c r="F207" s="194" t="s">
        <v>149</v>
      </c>
      <c r="G207" s="194" t="s">
        <v>149</v>
      </c>
      <c r="H207" s="194" t="s">
        <v>149</v>
      </c>
      <c r="I207" s="194">
        <v>6</v>
      </c>
      <c r="J207" s="194" t="s">
        <v>149</v>
      </c>
    </row>
    <row r="208" spans="1:10">
      <c r="A208" s="9" t="str">
        <f t="shared" si="3"/>
        <v>33Русаков Сергей Александрович</v>
      </c>
      <c r="B208" s="194" t="s">
        <v>96</v>
      </c>
      <c r="C208" s="194" t="s">
        <v>72</v>
      </c>
      <c r="D208" s="194">
        <v>233</v>
      </c>
      <c r="E208" s="194">
        <v>33</v>
      </c>
      <c r="F208" s="194" t="s">
        <v>149</v>
      </c>
      <c r="G208" s="194" t="s">
        <v>149</v>
      </c>
      <c r="H208" s="194" t="s">
        <v>149</v>
      </c>
      <c r="I208" s="194">
        <v>4</v>
      </c>
      <c r="J208" s="194" t="s">
        <v>149</v>
      </c>
    </row>
    <row r="209" spans="1:10">
      <c r="A209" s="9" t="str">
        <f t="shared" si="3"/>
        <v>54Русаков Сергей Александрович</v>
      </c>
      <c r="B209" s="194" t="s">
        <v>96</v>
      </c>
      <c r="C209" s="194" t="s">
        <v>72</v>
      </c>
      <c r="D209" s="194">
        <v>233</v>
      </c>
      <c r="E209" s="194">
        <v>54</v>
      </c>
      <c r="F209" s="194" t="s">
        <v>149</v>
      </c>
      <c r="G209" s="194" t="s">
        <v>149</v>
      </c>
      <c r="H209" s="194" t="s">
        <v>149</v>
      </c>
      <c r="I209" s="194">
        <v>4</v>
      </c>
      <c r="J209" s="194" t="s">
        <v>149</v>
      </c>
    </row>
    <row r="210" spans="1:10">
      <c r="A210" s="9" t="str">
        <f t="shared" si="3"/>
        <v>19Русаков Сергей Александрович</v>
      </c>
      <c r="B210" s="194" t="s">
        <v>96</v>
      </c>
      <c r="C210" s="194" t="s">
        <v>72</v>
      </c>
      <c r="D210" s="194">
        <v>233</v>
      </c>
      <c r="E210" s="194">
        <v>19</v>
      </c>
      <c r="F210" s="194" t="s">
        <v>149</v>
      </c>
      <c r="G210" s="194" t="s">
        <v>149</v>
      </c>
      <c r="H210" s="194" t="s">
        <v>149</v>
      </c>
      <c r="I210" s="194">
        <v>11</v>
      </c>
      <c r="J210" s="194" t="s">
        <v>149</v>
      </c>
    </row>
    <row r="211" spans="1:10">
      <c r="A211" s="9" t="str">
        <f t="shared" si="3"/>
        <v>45Русаков Сергей Александрович</v>
      </c>
      <c r="B211" s="194" t="s">
        <v>96</v>
      </c>
      <c r="C211" s="194" t="s">
        <v>72</v>
      </c>
      <c r="D211" s="194">
        <v>233</v>
      </c>
      <c r="E211" s="194">
        <v>45</v>
      </c>
      <c r="F211" s="194" t="s">
        <v>149</v>
      </c>
      <c r="G211" s="194" t="s">
        <v>149</v>
      </c>
      <c r="H211" s="194" t="s">
        <v>149</v>
      </c>
      <c r="I211" s="194">
        <v>5</v>
      </c>
      <c r="J211" s="194" t="s">
        <v>149</v>
      </c>
    </row>
    <row r="212" spans="1:10">
      <c r="A212" s="9" t="str">
        <f t="shared" si="3"/>
        <v>76Русаков Сергей Александрович</v>
      </c>
      <c r="B212" s="194" t="s">
        <v>96</v>
      </c>
      <c r="C212" s="194" t="s">
        <v>72</v>
      </c>
      <c r="D212" s="194">
        <v>233</v>
      </c>
      <c r="E212" s="194">
        <v>76</v>
      </c>
      <c r="F212" s="194" t="s">
        <v>149</v>
      </c>
      <c r="G212" s="194" t="s">
        <v>149</v>
      </c>
      <c r="H212" s="194" t="s">
        <v>149</v>
      </c>
      <c r="I212" s="194">
        <v>4</v>
      </c>
      <c r="J212" s="194" t="s">
        <v>149</v>
      </c>
    </row>
    <row r="213" spans="1:10">
      <c r="A213" s="9" t="str">
        <f t="shared" si="3"/>
        <v>37Русаков Сергей Александрович</v>
      </c>
      <c r="B213" s="194" t="s">
        <v>96</v>
      </c>
      <c r="C213" s="194" t="s">
        <v>72</v>
      </c>
      <c r="D213" s="194">
        <v>233</v>
      </c>
      <c r="E213" s="194">
        <v>37</v>
      </c>
      <c r="F213" s="194" t="s">
        <v>149</v>
      </c>
      <c r="G213" s="194" t="s">
        <v>149</v>
      </c>
      <c r="H213" s="194" t="s">
        <v>149</v>
      </c>
      <c r="I213" s="194">
        <v>5</v>
      </c>
      <c r="J213" s="194" t="s">
        <v>149</v>
      </c>
    </row>
    <row r="214" spans="1:10">
      <c r="A214" s="9" t="str">
        <f t="shared" si="3"/>
        <v>59Русаков Сергей Александрович</v>
      </c>
      <c r="B214" s="194" t="s">
        <v>96</v>
      </c>
      <c r="C214" s="194" t="s">
        <v>72</v>
      </c>
      <c r="D214" s="194">
        <v>233</v>
      </c>
      <c r="E214" s="194">
        <v>59</v>
      </c>
      <c r="F214" s="194" t="s">
        <v>149</v>
      </c>
      <c r="G214" s="194" t="s">
        <v>149</v>
      </c>
      <c r="H214" s="194" t="s">
        <v>149</v>
      </c>
      <c r="I214" s="194">
        <v>4</v>
      </c>
      <c r="J214" s="194" t="s">
        <v>149</v>
      </c>
    </row>
    <row r="215" spans="1:10">
      <c r="A215" s="9" t="str">
        <f t="shared" si="3"/>
        <v>20Русаков Сергей Александрович</v>
      </c>
      <c r="B215" s="194" t="s">
        <v>96</v>
      </c>
      <c r="C215" s="194" t="s">
        <v>72</v>
      </c>
      <c r="D215" s="194">
        <v>233</v>
      </c>
      <c r="E215" s="194">
        <v>20</v>
      </c>
      <c r="F215" s="194" t="s">
        <v>149</v>
      </c>
      <c r="G215" s="194" t="s">
        <v>149</v>
      </c>
      <c r="H215" s="194" t="s">
        <v>149</v>
      </c>
      <c r="I215" s="194">
        <v>10</v>
      </c>
      <c r="J215" s="194" t="s">
        <v>149</v>
      </c>
    </row>
    <row r="216" spans="1:10">
      <c r="A216" s="9" t="str">
        <f t="shared" si="3"/>
        <v>49Русаков Сергей Александрович</v>
      </c>
      <c r="B216" s="194" t="s">
        <v>96</v>
      </c>
      <c r="C216" s="194" t="s">
        <v>72</v>
      </c>
      <c r="D216" s="194">
        <v>233</v>
      </c>
      <c r="E216" s="194">
        <v>49</v>
      </c>
      <c r="F216" s="194" t="s">
        <v>149</v>
      </c>
      <c r="G216" s="194" t="s">
        <v>149</v>
      </c>
      <c r="H216" s="194" t="s">
        <v>149</v>
      </c>
      <c r="I216" s="194">
        <v>5</v>
      </c>
      <c r="J216" s="194" t="s">
        <v>149</v>
      </c>
    </row>
    <row r="217" spans="1:10">
      <c r="A217" s="9" t="str">
        <f t="shared" si="3"/>
        <v>7Сазонов Антон Анатольевич</v>
      </c>
      <c r="B217" s="194" t="s">
        <v>1216</v>
      </c>
      <c r="C217" s="194" t="s">
        <v>295</v>
      </c>
      <c r="D217" s="194">
        <v>19338</v>
      </c>
      <c r="E217" s="194">
        <v>7</v>
      </c>
      <c r="F217" s="194">
        <v>6</v>
      </c>
      <c r="G217" s="194" t="s">
        <v>149</v>
      </c>
      <c r="H217" s="194" t="s">
        <v>149</v>
      </c>
      <c r="I217" s="194" t="s">
        <v>149</v>
      </c>
      <c r="J217" s="194" t="s">
        <v>149</v>
      </c>
    </row>
    <row r="218" spans="1:10">
      <c r="A218" s="9" t="str">
        <f t="shared" si="3"/>
        <v>35Сазонов Антон Анатольевич</v>
      </c>
      <c r="B218" s="194" t="s">
        <v>1216</v>
      </c>
      <c r="C218" s="194" t="s">
        <v>295</v>
      </c>
      <c r="D218" s="194">
        <v>19338</v>
      </c>
      <c r="E218" s="194">
        <v>35</v>
      </c>
      <c r="F218" s="194" t="s">
        <v>149</v>
      </c>
      <c r="G218" s="194">
        <v>11</v>
      </c>
      <c r="H218" s="194" t="s">
        <v>149</v>
      </c>
      <c r="I218" s="194" t="s">
        <v>149</v>
      </c>
      <c r="J218" s="194" t="s">
        <v>149</v>
      </c>
    </row>
    <row r="219" spans="1:10">
      <c r="A219" s="9" t="str">
        <f t="shared" si="3"/>
        <v>60Сазонов Антон Анатольевич</v>
      </c>
      <c r="B219" s="194" t="s">
        <v>1216</v>
      </c>
      <c r="C219" s="194" t="s">
        <v>295</v>
      </c>
      <c r="D219" s="194">
        <v>19338</v>
      </c>
      <c r="E219" s="194">
        <v>60</v>
      </c>
      <c r="F219" s="194" t="s">
        <v>149</v>
      </c>
      <c r="G219" s="194" t="s">
        <v>149</v>
      </c>
      <c r="H219" s="194" t="s">
        <v>149</v>
      </c>
      <c r="I219" s="194">
        <v>9</v>
      </c>
      <c r="J219" s="194" t="s">
        <v>149</v>
      </c>
    </row>
    <row r="220" spans="1:10">
      <c r="A220" s="9" t="str">
        <f t="shared" si="3"/>
        <v>26Сазонов Антон Анатольевич</v>
      </c>
      <c r="B220" s="194" t="s">
        <v>1216</v>
      </c>
      <c r="C220" s="194" t="s">
        <v>295</v>
      </c>
      <c r="D220" s="194">
        <v>19338</v>
      </c>
      <c r="E220" s="194">
        <v>26</v>
      </c>
      <c r="F220" s="194">
        <v>9</v>
      </c>
      <c r="G220" s="194" t="s">
        <v>149</v>
      </c>
      <c r="H220" s="194" t="s">
        <v>149</v>
      </c>
      <c r="I220" s="194" t="s">
        <v>149</v>
      </c>
      <c r="J220" s="194">
        <v>10</v>
      </c>
    </row>
    <row r="221" spans="1:10">
      <c r="A221" s="9" t="str">
        <f t="shared" si="3"/>
        <v>50Сазонов Антон Анатольевич</v>
      </c>
      <c r="B221" s="194" t="s">
        <v>1216</v>
      </c>
      <c r="C221" s="194" t="s">
        <v>295</v>
      </c>
      <c r="D221" s="194">
        <v>19338</v>
      </c>
      <c r="E221" s="194">
        <v>50</v>
      </c>
      <c r="F221" s="194">
        <v>7</v>
      </c>
      <c r="G221" s="194">
        <v>7</v>
      </c>
      <c r="H221" s="194">
        <v>5</v>
      </c>
      <c r="I221" s="194" t="s">
        <v>149</v>
      </c>
      <c r="J221" s="194">
        <v>5</v>
      </c>
    </row>
    <row r="222" spans="1:10">
      <c r="A222" s="9" t="str">
        <f t="shared" si="3"/>
        <v>17Сазонов Антон Анатольевич</v>
      </c>
      <c r="B222" s="194" t="s">
        <v>1216</v>
      </c>
      <c r="C222" s="194" t="s">
        <v>295</v>
      </c>
      <c r="D222" s="194">
        <v>19338</v>
      </c>
      <c r="E222" s="194">
        <v>17</v>
      </c>
      <c r="F222" s="194">
        <v>7</v>
      </c>
      <c r="G222" s="194" t="s">
        <v>149</v>
      </c>
      <c r="H222" s="194" t="s">
        <v>149</v>
      </c>
      <c r="I222" s="194" t="s">
        <v>149</v>
      </c>
      <c r="J222" s="194" t="s">
        <v>149</v>
      </c>
    </row>
    <row r="223" spans="1:10">
      <c r="A223" s="9" t="str">
        <f t="shared" si="3"/>
        <v>43Сазонов Антон Анатольевич</v>
      </c>
      <c r="B223" s="194" t="s">
        <v>1216</v>
      </c>
      <c r="C223" s="194" t="s">
        <v>295</v>
      </c>
      <c r="D223" s="194">
        <v>19338</v>
      </c>
      <c r="E223" s="194">
        <v>43</v>
      </c>
      <c r="F223" s="194">
        <v>9</v>
      </c>
      <c r="G223" s="194" t="s">
        <v>149</v>
      </c>
      <c r="H223" s="194" t="s">
        <v>149</v>
      </c>
      <c r="I223" s="194" t="s">
        <v>149</v>
      </c>
      <c r="J223" s="194">
        <v>8</v>
      </c>
    </row>
    <row r="224" spans="1:10">
      <c r="A224" s="9" t="str">
        <f t="shared" si="3"/>
        <v>69Сазонов Антон Анатольевич</v>
      </c>
      <c r="B224" s="194" t="s">
        <v>1216</v>
      </c>
      <c r="C224" s="194" t="s">
        <v>295</v>
      </c>
      <c r="D224" s="194">
        <v>19338</v>
      </c>
      <c r="E224" s="194">
        <v>69</v>
      </c>
      <c r="F224" s="194">
        <v>6</v>
      </c>
      <c r="G224" s="194" t="s">
        <v>149</v>
      </c>
      <c r="H224" s="194" t="s">
        <v>149</v>
      </c>
      <c r="I224" s="194" t="s">
        <v>149</v>
      </c>
      <c r="J224" s="194">
        <v>6</v>
      </c>
    </row>
    <row r="225" spans="1:11">
      <c r="A225" s="9" t="str">
        <f t="shared" si="3"/>
        <v>3Сазонов Антон Анатольевич</v>
      </c>
      <c r="B225" s="194" t="s">
        <v>1216</v>
      </c>
      <c r="C225" s="194" t="s">
        <v>295</v>
      </c>
      <c r="D225" s="194">
        <v>19338</v>
      </c>
      <c r="E225" s="194">
        <v>3</v>
      </c>
      <c r="F225" s="194" t="s">
        <v>149</v>
      </c>
      <c r="G225" s="194" t="s">
        <v>149</v>
      </c>
      <c r="H225" s="194">
        <v>8</v>
      </c>
      <c r="I225" s="194" t="s">
        <v>149</v>
      </c>
      <c r="J225" s="194">
        <v>8</v>
      </c>
    </row>
    <row r="226" spans="1:11">
      <c r="A226" s="9" t="str">
        <f t="shared" si="3"/>
        <v>33Сазонов Антон Анатольевич</v>
      </c>
      <c r="B226" s="194" t="s">
        <v>1216</v>
      </c>
      <c r="C226" s="194" t="s">
        <v>295</v>
      </c>
      <c r="D226" s="194">
        <v>19338</v>
      </c>
      <c r="E226" s="194">
        <v>33</v>
      </c>
      <c r="F226" s="194">
        <v>7</v>
      </c>
      <c r="G226" s="194" t="s">
        <v>149</v>
      </c>
      <c r="H226" s="194" t="s">
        <v>149</v>
      </c>
      <c r="I226" s="194">
        <v>8</v>
      </c>
      <c r="J226" s="194">
        <v>5</v>
      </c>
    </row>
    <row r="227" spans="1:11">
      <c r="A227" s="9" t="str">
        <f t="shared" si="3"/>
        <v>55Сазонов Антон Анатольевич</v>
      </c>
      <c r="B227" s="194" t="s">
        <v>1216</v>
      </c>
      <c r="C227" s="194" t="s">
        <v>295</v>
      </c>
      <c r="D227" s="194">
        <v>19338</v>
      </c>
      <c r="E227" s="194">
        <v>55</v>
      </c>
      <c r="F227" s="194">
        <v>7</v>
      </c>
      <c r="G227" s="194" t="s">
        <v>149</v>
      </c>
      <c r="H227" s="194" t="s">
        <v>149</v>
      </c>
      <c r="I227" s="194" t="s">
        <v>149</v>
      </c>
      <c r="J227" s="194" t="s">
        <v>149</v>
      </c>
    </row>
    <row r="228" spans="1:11">
      <c r="A228" s="9" t="str">
        <f t="shared" si="3"/>
        <v>23Сазонов Антон Анатольевич</v>
      </c>
      <c r="B228" s="194" t="s">
        <v>1216</v>
      </c>
      <c r="C228" s="194" t="s">
        <v>295</v>
      </c>
      <c r="D228" s="194">
        <v>19338</v>
      </c>
      <c r="E228" s="194">
        <v>23</v>
      </c>
      <c r="F228" s="194">
        <v>6</v>
      </c>
      <c r="G228" s="194" t="s">
        <v>149</v>
      </c>
      <c r="H228" s="194" t="s">
        <v>149</v>
      </c>
      <c r="I228" s="194" t="s">
        <v>149</v>
      </c>
      <c r="J228" s="194" t="s">
        <v>149</v>
      </c>
    </row>
    <row r="229" spans="1:11">
      <c r="A229" s="9" t="str">
        <f t="shared" si="3"/>
        <v>48Сазонов Антон Анатольевич</v>
      </c>
      <c r="B229" s="194" t="s">
        <v>1216</v>
      </c>
      <c r="C229" s="194" t="s">
        <v>295</v>
      </c>
      <c r="D229" s="194">
        <v>19338</v>
      </c>
      <c r="E229" s="194">
        <v>48</v>
      </c>
      <c r="F229" s="194" t="s">
        <v>149</v>
      </c>
      <c r="G229" s="194" t="s">
        <v>149</v>
      </c>
      <c r="H229" s="194" t="s">
        <v>149</v>
      </c>
      <c r="I229" s="194" t="s">
        <v>149</v>
      </c>
      <c r="J229" s="194">
        <v>6</v>
      </c>
    </row>
    <row r="230" spans="1:11">
      <c r="A230" s="9" t="str">
        <f t="shared" si="3"/>
        <v>14Сазонов Антон Анатольевич</v>
      </c>
      <c r="B230" s="194" t="s">
        <v>1216</v>
      </c>
      <c r="C230" s="194" t="s">
        <v>295</v>
      </c>
      <c r="D230" s="194">
        <v>19338</v>
      </c>
      <c r="E230" s="194">
        <v>14</v>
      </c>
      <c r="F230" s="194" t="s">
        <v>149</v>
      </c>
      <c r="G230" s="194" t="s">
        <v>149</v>
      </c>
      <c r="H230" s="194" t="s">
        <v>149</v>
      </c>
      <c r="I230" s="194">
        <v>6</v>
      </c>
      <c r="J230" s="194" t="s">
        <v>149</v>
      </c>
    </row>
    <row r="231" spans="1:11">
      <c r="A231" s="9" t="str">
        <f t="shared" si="3"/>
        <v>38Сазонов Антон Анатольевич</v>
      </c>
      <c r="B231" s="194" t="s">
        <v>1216</v>
      </c>
      <c r="C231" s="194" t="s">
        <v>295</v>
      </c>
      <c r="D231" s="194">
        <v>19338</v>
      </c>
      <c r="E231" s="194">
        <v>38</v>
      </c>
      <c r="F231" s="194">
        <v>8</v>
      </c>
      <c r="G231" s="194" t="s">
        <v>149</v>
      </c>
      <c r="H231" s="194" t="s">
        <v>149</v>
      </c>
      <c r="I231" s="194" t="s">
        <v>149</v>
      </c>
      <c r="J231" s="194">
        <v>8</v>
      </c>
    </row>
    <row r="232" spans="1:11">
      <c r="A232" s="9" t="str">
        <f t="shared" si="3"/>
        <v>65Сазонов Антон Анатольевич</v>
      </c>
      <c r="B232" s="194" t="s">
        <v>1216</v>
      </c>
      <c r="C232" s="194" t="s">
        <v>295</v>
      </c>
      <c r="D232" s="194">
        <v>19338</v>
      </c>
      <c r="E232" s="194">
        <v>65</v>
      </c>
      <c r="F232" s="194">
        <v>11</v>
      </c>
      <c r="G232" s="194" t="s">
        <v>149</v>
      </c>
      <c r="H232" s="194">
        <v>10</v>
      </c>
      <c r="I232" s="194" t="s">
        <v>149</v>
      </c>
      <c r="J232" s="194">
        <v>10</v>
      </c>
    </row>
    <row r="233" spans="1:11">
      <c r="A233" s="9" t="str">
        <f t="shared" si="3"/>
        <v>1Сазонов Антон Анатольевич</v>
      </c>
      <c r="B233" s="194" t="s">
        <v>1216</v>
      </c>
      <c r="C233" s="194" t="s">
        <v>295</v>
      </c>
      <c r="D233" s="194">
        <v>19338</v>
      </c>
      <c r="E233" s="194">
        <v>1</v>
      </c>
      <c r="F233" s="194" t="s">
        <v>149</v>
      </c>
      <c r="G233" s="194">
        <v>9</v>
      </c>
      <c r="H233" s="194" t="s">
        <v>149</v>
      </c>
      <c r="I233" s="194" t="s">
        <v>149</v>
      </c>
      <c r="J233" s="194">
        <v>7</v>
      </c>
    </row>
    <row r="234" spans="1:11">
      <c r="A234" s="9" t="str">
        <f t="shared" si="3"/>
        <v>29Сазонов Антон Анатольевич</v>
      </c>
      <c r="B234" s="194" t="s">
        <v>1216</v>
      </c>
      <c r="C234" s="194" t="s">
        <v>295</v>
      </c>
      <c r="D234" s="194">
        <v>19338</v>
      </c>
      <c r="E234" s="194">
        <v>29</v>
      </c>
      <c r="F234" s="194" t="s">
        <v>149</v>
      </c>
      <c r="G234" s="194" t="s">
        <v>149</v>
      </c>
      <c r="H234" s="194" t="s">
        <v>149</v>
      </c>
      <c r="I234" s="194" t="s">
        <v>149</v>
      </c>
      <c r="J234" s="194">
        <v>8</v>
      </c>
    </row>
    <row r="235" spans="1:11">
      <c r="A235" s="9" t="str">
        <f t="shared" si="3"/>
        <v>53Сазонов Антон Анатольевич</v>
      </c>
      <c r="B235" s="194" t="s">
        <v>1216</v>
      </c>
      <c r="C235" s="194" t="s">
        <v>295</v>
      </c>
      <c r="D235" s="194">
        <v>19338</v>
      </c>
      <c r="E235" s="194">
        <v>53</v>
      </c>
      <c r="F235" s="194">
        <v>8</v>
      </c>
      <c r="G235" s="194" t="s">
        <v>149</v>
      </c>
      <c r="H235" s="194" t="s">
        <v>149</v>
      </c>
      <c r="I235" s="194" t="s">
        <v>149</v>
      </c>
      <c r="J235" s="194" t="s">
        <v>149</v>
      </c>
    </row>
    <row r="236" spans="1:11">
      <c r="A236" s="9" t="str">
        <f t="shared" si="3"/>
        <v>20Сазонов Антон Анатольевич</v>
      </c>
      <c r="B236" s="194" t="s">
        <v>1216</v>
      </c>
      <c r="C236" s="194" t="s">
        <v>295</v>
      </c>
      <c r="D236" s="194">
        <v>19338</v>
      </c>
      <c r="E236" s="194">
        <v>20</v>
      </c>
      <c r="F236" s="194" t="s">
        <v>149</v>
      </c>
      <c r="G236" s="194" t="s">
        <v>149</v>
      </c>
      <c r="H236" s="194" t="s">
        <v>149</v>
      </c>
      <c r="I236" s="194">
        <v>11</v>
      </c>
      <c r="J236" s="194" t="s">
        <v>149</v>
      </c>
    </row>
    <row r="237" spans="1:11">
      <c r="A237" s="9" t="str">
        <f t="shared" si="3"/>
        <v>46Сазонов Антон Анатольевич</v>
      </c>
      <c r="B237" s="194" t="s">
        <v>1216</v>
      </c>
      <c r="C237" s="194" t="s">
        <v>295</v>
      </c>
      <c r="D237" s="194">
        <v>19338</v>
      </c>
      <c r="E237" s="194">
        <v>46</v>
      </c>
      <c r="F237" s="194">
        <v>6</v>
      </c>
      <c r="G237" s="194" t="s">
        <v>149</v>
      </c>
      <c r="H237" s="194">
        <v>7</v>
      </c>
      <c r="I237" s="194" t="s">
        <v>149</v>
      </c>
      <c r="J237" s="194" t="s">
        <v>149</v>
      </c>
    </row>
    <row r="238" spans="1:11">
      <c r="A238" s="9" t="str">
        <f t="shared" si="3"/>
        <v>9Сазонов Антон Анатольевич</v>
      </c>
      <c r="B238" s="194" t="s">
        <v>1216</v>
      </c>
      <c r="C238" s="194" t="s">
        <v>295</v>
      </c>
      <c r="D238" s="194">
        <v>19338</v>
      </c>
      <c r="E238" s="194">
        <v>9</v>
      </c>
      <c r="F238" s="194">
        <v>7</v>
      </c>
      <c r="G238" s="194" t="s">
        <v>149</v>
      </c>
      <c r="H238" s="194" t="s">
        <v>149</v>
      </c>
      <c r="I238" s="194" t="s">
        <v>149</v>
      </c>
      <c r="J238" s="194">
        <v>7</v>
      </c>
      <c r="K238" s="204">
        <f>SUM(F238:J238)</f>
        <v>14</v>
      </c>
    </row>
    <row r="239" spans="1:11">
      <c r="A239" s="9" t="str">
        <f t="shared" si="3"/>
        <v>36Сазонов Антон Анатольевич</v>
      </c>
      <c r="B239" s="194" t="s">
        <v>1216</v>
      </c>
      <c r="C239" s="194" t="s">
        <v>295</v>
      </c>
      <c r="D239" s="194">
        <v>19338</v>
      </c>
      <c r="E239" s="194">
        <v>36</v>
      </c>
      <c r="F239" s="194">
        <v>7</v>
      </c>
      <c r="G239" s="194" t="s">
        <v>149</v>
      </c>
      <c r="H239" s="194" t="s">
        <v>149</v>
      </c>
      <c r="I239" s="194" t="s">
        <v>149</v>
      </c>
      <c r="J239" s="194" t="s">
        <v>149</v>
      </c>
    </row>
    <row r="240" spans="1:11">
      <c r="A240" s="9" t="str">
        <f t="shared" si="3"/>
        <v>61Сазонов Антон Анатольевич</v>
      </c>
      <c r="B240" s="194" t="s">
        <v>1216</v>
      </c>
      <c r="C240" s="194" t="s">
        <v>295</v>
      </c>
      <c r="D240" s="194">
        <v>19338</v>
      </c>
      <c r="E240" s="194">
        <v>61</v>
      </c>
      <c r="F240" s="194">
        <v>8</v>
      </c>
      <c r="G240" s="194" t="s">
        <v>149</v>
      </c>
      <c r="H240" s="194">
        <v>8</v>
      </c>
      <c r="I240" s="194" t="s">
        <v>149</v>
      </c>
      <c r="J240" s="194">
        <v>8</v>
      </c>
    </row>
    <row r="241" spans="1:10">
      <c r="A241" s="9" t="str">
        <f t="shared" si="3"/>
        <v>27Сазонов Антон Анатольевич</v>
      </c>
      <c r="B241" s="194" t="s">
        <v>1216</v>
      </c>
      <c r="C241" s="194" t="s">
        <v>295</v>
      </c>
      <c r="D241" s="194">
        <v>19338</v>
      </c>
      <c r="E241" s="194">
        <v>27</v>
      </c>
      <c r="F241" s="194" t="s">
        <v>149</v>
      </c>
      <c r="G241" s="194" t="s">
        <v>149</v>
      </c>
      <c r="H241" s="194" t="s">
        <v>149</v>
      </c>
      <c r="I241" s="194" t="s">
        <v>149</v>
      </c>
      <c r="J241" s="194">
        <v>7</v>
      </c>
    </row>
    <row r="242" spans="1:10">
      <c r="A242" s="9" t="str">
        <f t="shared" si="3"/>
        <v>51Сазонов Антон Анатольевич</v>
      </c>
      <c r="B242" s="194" t="s">
        <v>1216</v>
      </c>
      <c r="C242" s="194" t="s">
        <v>295</v>
      </c>
      <c r="D242" s="194">
        <v>19338</v>
      </c>
      <c r="E242" s="194">
        <v>51</v>
      </c>
      <c r="F242" s="194">
        <v>7</v>
      </c>
      <c r="G242" s="194">
        <v>8</v>
      </c>
      <c r="H242" s="194">
        <v>7</v>
      </c>
      <c r="I242" s="194" t="s">
        <v>149</v>
      </c>
      <c r="J242" s="194">
        <v>7</v>
      </c>
    </row>
    <row r="243" spans="1:10">
      <c r="A243" s="9" t="str">
        <f t="shared" si="3"/>
        <v>18Сазонов Антон Анатольевич</v>
      </c>
      <c r="B243" s="194" t="s">
        <v>1216</v>
      </c>
      <c r="C243" s="194" t="s">
        <v>295</v>
      </c>
      <c r="D243" s="194">
        <v>19338</v>
      </c>
      <c r="E243" s="194">
        <v>18</v>
      </c>
      <c r="F243" s="194" t="s">
        <v>149</v>
      </c>
      <c r="G243" s="194" t="s">
        <v>149</v>
      </c>
      <c r="H243" s="194">
        <v>8</v>
      </c>
      <c r="I243" s="194" t="s">
        <v>149</v>
      </c>
      <c r="J243" s="194" t="s">
        <v>149</v>
      </c>
    </row>
    <row r="244" spans="1:10">
      <c r="A244" s="9" t="str">
        <f t="shared" si="3"/>
        <v>44Сазонов Антон Анатольевич</v>
      </c>
      <c r="B244" s="194" t="s">
        <v>1216</v>
      </c>
      <c r="C244" s="194" t="s">
        <v>295</v>
      </c>
      <c r="D244" s="194">
        <v>19338</v>
      </c>
      <c r="E244" s="194">
        <v>44</v>
      </c>
      <c r="F244" s="194">
        <v>6</v>
      </c>
      <c r="G244" s="194" t="s">
        <v>149</v>
      </c>
      <c r="H244" s="194" t="s">
        <v>149</v>
      </c>
      <c r="I244" s="194">
        <v>6</v>
      </c>
      <c r="J244" s="194">
        <v>6</v>
      </c>
    </row>
    <row r="245" spans="1:10">
      <c r="A245" s="9" t="str">
        <f t="shared" si="3"/>
        <v>72Сазонов Антон Анатольевич</v>
      </c>
      <c r="B245" s="194" t="s">
        <v>1216</v>
      </c>
      <c r="C245" s="194" t="s">
        <v>295</v>
      </c>
      <c r="D245" s="194">
        <v>19338</v>
      </c>
      <c r="E245" s="194">
        <v>72</v>
      </c>
      <c r="F245" s="194">
        <v>6</v>
      </c>
      <c r="G245" s="194" t="s">
        <v>149</v>
      </c>
      <c r="H245" s="194">
        <v>4</v>
      </c>
      <c r="I245" s="194">
        <v>6</v>
      </c>
      <c r="J245" s="194">
        <v>4</v>
      </c>
    </row>
    <row r="246" spans="1:10">
      <c r="A246" s="9" t="str">
        <f t="shared" si="3"/>
        <v>5Сазонов Антон Анатольевич</v>
      </c>
      <c r="B246" s="194" t="s">
        <v>1216</v>
      </c>
      <c r="C246" s="194" t="s">
        <v>295</v>
      </c>
      <c r="D246" s="194">
        <v>19338</v>
      </c>
      <c r="E246" s="194">
        <v>5</v>
      </c>
      <c r="F246" s="194">
        <v>6</v>
      </c>
      <c r="G246" s="194">
        <v>4</v>
      </c>
      <c r="H246" s="194">
        <v>5</v>
      </c>
      <c r="I246" s="194">
        <v>6</v>
      </c>
      <c r="J246" s="194">
        <v>5</v>
      </c>
    </row>
    <row r="247" spans="1:10">
      <c r="A247" s="9" t="str">
        <f t="shared" si="3"/>
        <v>34Сазонов Антон Анатольевич</v>
      </c>
      <c r="B247" s="194" t="s">
        <v>1216</v>
      </c>
      <c r="C247" s="194" t="s">
        <v>295</v>
      </c>
      <c r="D247" s="194">
        <v>19338</v>
      </c>
      <c r="E247" s="194">
        <v>34</v>
      </c>
      <c r="F247" s="194">
        <v>8</v>
      </c>
      <c r="G247" s="194" t="s">
        <v>149</v>
      </c>
      <c r="H247" s="194" t="s">
        <v>149</v>
      </c>
      <c r="I247" s="194" t="s">
        <v>149</v>
      </c>
      <c r="J247" s="194" t="s">
        <v>149</v>
      </c>
    </row>
    <row r="248" spans="1:10">
      <c r="A248" s="9" t="str">
        <f t="shared" si="3"/>
        <v>59Сазонов Антон Анатольевич</v>
      </c>
      <c r="B248" s="194" t="s">
        <v>1216</v>
      </c>
      <c r="C248" s="194" t="s">
        <v>295</v>
      </c>
      <c r="D248" s="194">
        <v>19338</v>
      </c>
      <c r="E248" s="194">
        <v>59</v>
      </c>
      <c r="F248" s="194">
        <v>6</v>
      </c>
      <c r="G248" s="194" t="s">
        <v>149</v>
      </c>
      <c r="H248" s="194">
        <v>6</v>
      </c>
      <c r="I248" s="194">
        <v>6</v>
      </c>
      <c r="J248" s="194" t="s">
        <v>149</v>
      </c>
    </row>
    <row r="249" spans="1:10">
      <c r="A249" s="9" t="str">
        <f t="shared" si="3"/>
        <v>25Сазонов Антон Анатольевич</v>
      </c>
      <c r="B249" s="194" t="s">
        <v>1216</v>
      </c>
      <c r="C249" s="194" t="s">
        <v>295</v>
      </c>
      <c r="D249" s="194">
        <v>19338</v>
      </c>
      <c r="E249" s="194">
        <v>25</v>
      </c>
      <c r="F249" s="194">
        <v>6</v>
      </c>
      <c r="G249" s="194">
        <v>10</v>
      </c>
      <c r="H249" s="194">
        <v>11</v>
      </c>
      <c r="I249" s="194" t="s">
        <v>149</v>
      </c>
      <c r="J249" s="194" t="s">
        <v>149</v>
      </c>
    </row>
    <row r="250" spans="1:10">
      <c r="A250" s="9" t="str">
        <f t="shared" si="3"/>
        <v>49Сазонов Антон Анатольевич</v>
      </c>
      <c r="B250" s="194" t="s">
        <v>1216</v>
      </c>
      <c r="C250" s="194" t="s">
        <v>295</v>
      </c>
      <c r="D250" s="194">
        <v>19338</v>
      </c>
      <c r="E250" s="194">
        <v>49</v>
      </c>
      <c r="F250" s="194" t="s">
        <v>149</v>
      </c>
      <c r="G250" s="194" t="s">
        <v>149</v>
      </c>
      <c r="H250" s="194" t="s">
        <v>149</v>
      </c>
      <c r="I250" s="194">
        <v>7</v>
      </c>
      <c r="J250" s="194" t="s">
        <v>149</v>
      </c>
    </row>
    <row r="251" spans="1:10">
      <c r="A251" s="9" t="str">
        <f t="shared" si="3"/>
        <v>15Сазонов Антон Анатольевич</v>
      </c>
      <c r="B251" s="194" t="s">
        <v>1216</v>
      </c>
      <c r="C251" s="194" t="s">
        <v>295</v>
      </c>
      <c r="D251" s="194">
        <v>19338</v>
      </c>
      <c r="E251" s="194">
        <v>15</v>
      </c>
      <c r="F251" s="194">
        <v>8</v>
      </c>
      <c r="G251" s="194" t="s">
        <v>149</v>
      </c>
      <c r="H251" s="194" t="s">
        <v>149</v>
      </c>
      <c r="I251" s="194" t="s">
        <v>149</v>
      </c>
      <c r="J251" s="194" t="s">
        <v>149</v>
      </c>
    </row>
    <row r="252" spans="1:10">
      <c r="A252" s="9" t="str">
        <f t="shared" si="3"/>
        <v>41Сазонов Антон Анатольевич</v>
      </c>
      <c r="B252" s="194" t="s">
        <v>1216</v>
      </c>
      <c r="C252" s="194" t="s">
        <v>295</v>
      </c>
      <c r="D252" s="194">
        <v>19338</v>
      </c>
      <c r="E252" s="194">
        <v>41</v>
      </c>
      <c r="F252" s="194">
        <v>7</v>
      </c>
      <c r="G252" s="194" t="s">
        <v>149</v>
      </c>
      <c r="H252" s="194" t="s">
        <v>149</v>
      </c>
      <c r="I252" s="194" t="s">
        <v>149</v>
      </c>
      <c r="J252" s="194" t="s">
        <v>149</v>
      </c>
    </row>
    <row r="253" spans="1:10">
      <c r="A253" s="9" t="str">
        <f t="shared" si="3"/>
        <v>66Сазонов Антон Анатольевич</v>
      </c>
      <c r="B253" s="194" t="s">
        <v>1216</v>
      </c>
      <c r="C253" s="194" t="s">
        <v>295</v>
      </c>
      <c r="D253" s="194">
        <v>19338</v>
      </c>
      <c r="E253" s="194">
        <v>66</v>
      </c>
      <c r="F253" s="194">
        <v>12</v>
      </c>
      <c r="G253" s="194" t="s">
        <v>149</v>
      </c>
      <c r="H253" s="194">
        <v>12</v>
      </c>
      <c r="I253" s="194" t="s">
        <v>149</v>
      </c>
      <c r="J253" s="194">
        <v>12</v>
      </c>
    </row>
    <row r="254" spans="1:10">
      <c r="A254" s="9" t="str">
        <f t="shared" si="3"/>
        <v>2Сазонов Антон Анатольевич</v>
      </c>
      <c r="B254" s="194" t="s">
        <v>1216</v>
      </c>
      <c r="C254" s="194" t="s">
        <v>295</v>
      </c>
      <c r="D254" s="194">
        <v>19338</v>
      </c>
      <c r="E254" s="194">
        <v>2</v>
      </c>
      <c r="F254" s="194" t="s">
        <v>149</v>
      </c>
      <c r="G254" s="194">
        <v>10</v>
      </c>
      <c r="H254" s="194" t="s">
        <v>149</v>
      </c>
      <c r="I254" s="194" t="s">
        <v>149</v>
      </c>
      <c r="J254" s="194" t="s">
        <v>149</v>
      </c>
    </row>
    <row r="255" spans="1:10">
      <c r="A255" s="9" t="str">
        <f t="shared" si="3"/>
        <v>32Сазонов Антон Анатольевич</v>
      </c>
      <c r="B255" s="194" t="s">
        <v>1216</v>
      </c>
      <c r="C255" s="194" t="s">
        <v>295</v>
      </c>
      <c r="D255" s="194">
        <v>19338</v>
      </c>
      <c r="E255" s="194">
        <v>32</v>
      </c>
      <c r="F255" s="194">
        <v>9</v>
      </c>
      <c r="G255" s="194" t="s">
        <v>149</v>
      </c>
      <c r="H255" s="194" t="s">
        <v>149</v>
      </c>
      <c r="I255" s="194" t="s">
        <v>149</v>
      </c>
      <c r="J255" s="194" t="s">
        <v>149</v>
      </c>
    </row>
    <row r="256" spans="1:10">
      <c r="A256" s="9" t="str">
        <f t="shared" si="3"/>
        <v>54Сазонов Антон Анатольевич</v>
      </c>
      <c r="B256" s="194" t="s">
        <v>1216</v>
      </c>
      <c r="C256" s="194" t="s">
        <v>295</v>
      </c>
      <c r="D256" s="194">
        <v>19338</v>
      </c>
      <c r="E256" s="194">
        <v>54</v>
      </c>
      <c r="F256" s="194">
        <v>7</v>
      </c>
      <c r="G256" s="194" t="s">
        <v>149</v>
      </c>
      <c r="H256" s="194" t="s">
        <v>149</v>
      </c>
      <c r="I256" s="194">
        <v>9</v>
      </c>
      <c r="J256" s="194">
        <v>7</v>
      </c>
    </row>
    <row r="257" spans="1:10">
      <c r="A257" s="9" t="str">
        <f t="shared" si="3"/>
        <v>21Сазонов Антон Анатольевич</v>
      </c>
      <c r="B257" s="194" t="s">
        <v>1216</v>
      </c>
      <c r="C257" s="194" t="s">
        <v>295</v>
      </c>
      <c r="D257" s="194">
        <v>19338</v>
      </c>
      <c r="E257" s="194">
        <v>21</v>
      </c>
      <c r="F257" s="194" t="s">
        <v>149</v>
      </c>
      <c r="G257" s="194" t="s">
        <v>149</v>
      </c>
      <c r="H257" s="194" t="s">
        <v>149</v>
      </c>
      <c r="I257" s="194" t="s">
        <v>149</v>
      </c>
      <c r="J257" s="194">
        <v>4</v>
      </c>
    </row>
    <row r="258" spans="1:10">
      <c r="A258" s="9" t="str">
        <f t="shared" si="3"/>
        <v>47Сазонов Антон Анатольевич</v>
      </c>
      <c r="B258" s="194" t="s">
        <v>1216</v>
      </c>
      <c r="C258" s="194" t="s">
        <v>295</v>
      </c>
      <c r="D258" s="194">
        <v>19338</v>
      </c>
      <c r="E258" s="194">
        <v>47</v>
      </c>
      <c r="F258" s="194">
        <v>10</v>
      </c>
      <c r="G258" s="194">
        <v>8</v>
      </c>
      <c r="H258" s="194">
        <v>8</v>
      </c>
      <c r="I258" s="194" t="s">
        <v>149</v>
      </c>
      <c r="J258" s="194">
        <v>9</v>
      </c>
    </row>
    <row r="259" spans="1:10">
      <c r="A259" s="9" t="str">
        <f t="shared" ref="A259:A266" si="4">CONCATENATE(E259,C259)</f>
        <v>12Сазонов Антон Анатольевич</v>
      </c>
      <c r="B259" s="194" t="s">
        <v>1216</v>
      </c>
      <c r="C259" s="194" t="s">
        <v>295</v>
      </c>
      <c r="D259" s="194">
        <v>19338</v>
      </c>
      <c r="E259" s="194">
        <v>12</v>
      </c>
      <c r="F259" s="194" t="s">
        <v>149</v>
      </c>
      <c r="G259" s="194" t="s">
        <v>149</v>
      </c>
      <c r="H259" s="194">
        <v>7</v>
      </c>
      <c r="I259" s="194">
        <v>10</v>
      </c>
      <c r="J259" s="194" t="s">
        <v>149</v>
      </c>
    </row>
    <row r="260" spans="1:10">
      <c r="A260" s="9" t="str">
        <f t="shared" si="4"/>
        <v>37Сазонов Антон Анатольевич</v>
      </c>
      <c r="B260" s="194" t="s">
        <v>1216</v>
      </c>
      <c r="C260" s="194" t="s">
        <v>295</v>
      </c>
      <c r="D260" s="194">
        <v>19338</v>
      </c>
      <c r="E260" s="194">
        <v>37</v>
      </c>
      <c r="F260" s="194" t="s">
        <v>149</v>
      </c>
      <c r="G260" s="194" t="s">
        <v>149</v>
      </c>
      <c r="H260" s="194" t="s">
        <v>149</v>
      </c>
      <c r="I260" s="194">
        <v>7</v>
      </c>
      <c r="J260" s="194" t="s">
        <v>149</v>
      </c>
    </row>
    <row r="261" spans="1:10">
      <c r="A261" s="9" t="str">
        <f t="shared" si="4"/>
        <v>63Сазонов Антон Анатольевич</v>
      </c>
      <c r="B261" s="194" t="s">
        <v>1216</v>
      </c>
      <c r="C261" s="194" t="s">
        <v>295</v>
      </c>
      <c r="D261" s="194">
        <v>19338</v>
      </c>
      <c r="E261" s="194">
        <v>63</v>
      </c>
      <c r="F261" s="194">
        <v>5</v>
      </c>
      <c r="G261" s="194" t="s">
        <v>149</v>
      </c>
      <c r="H261" s="194" t="s">
        <v>149</v>
      </c>
      <c r="I261" s="194" t="s">
        <v>149</v>
      </c>
      <c r="J261" s="194" t="s">
        <v>149</v>
      </c>
    </row>
    <row r="262" spans="1:10">
      <c r="A262" s="9" t="str">
        <f t="shared" si="4"/>
        <v>28Сазонов Антон Анатольевич</v>
      </c>
      <c r="B262" s="194" t="s">
        <v>1216</v>
      </c>
      <c r="C262" s="194" t="s">
        <v>295</v>
      </c>
      <c r="D262" s="194">
        <v>19338</v>
      </c>
      <c r="E262" s="194">
        <v>28</v>
      </c>
      <c r="F262" s="194" t="s">
        <v>149</v>
      </c>
      <c r="G262" s="194" t="s">
        <v>149</v>
      </c>
      <c r="H262" s="194" t="s">
        <v>149</v>
      </c>
      <c r="I262" s="194" t="s">
        <v>149</v>
      </c>
      <c r="J262" s="194">
        <v>7</v>
      </c>
    </row>
    <row r="263" spans="1:10">
      <c r="A263" s="9" t="str">
        <f t="shared" si="4"/>
        <v>52Сазонов Антон Анатольевич</v>
      </c>
      <c r="B263" s="194" t="s">
        <v>1216</v>
      </c>
      <c r="C263" s="194" t="s">
        <v>295</v>
      </c>
      <c r="D263" s="194">
        <v>19338</v>
      </c>
      <c r="E263" s="194">
        <v>52</v>
      </c>
      <c r="F263" s="194" t="s">
        <v>149</v>
      </c>
      <c r="G263" s="194" t="s">
        <v>149</v>
      </c>
      <c r="H263" s="194" t="s">
        <v>149</v>
      </c>
      <c r="I263" s="194" t="s">
        <v>149</v>
      </c>
      <c r="J263" s="194">
        <v>9</v>
      </c>
    </row>
    <row r="264" spans="1:10">
      <c r="A264" s="9" t="str">
        <f t="shared" si="4"/>
        <v>19Сазонов Антон Анатольевич</v>
      </c>
      <c r="B264" s="194" t="s">
        <v>1216</v>
      </c>
      <c r="C264" s="194" t="s">
        <v>295</v>
      </c>
      <c r="D264" s="194">
        <v>19338</v>
      </c>
      <c r="E264" s="194">
        <v>19</v>
      </c>
      <c r="F264" s="194">
        <v>9</v>
      </c>
      <c r="G264" s="194" t="s">
        <v>149</v>
      </c>
      <c r="H264" s="194" t="s">
        <v>149</v>
      </c>
      <c r="I264" s="194">
        <v>11</v>
      </c>
      <c r="J264" s="194" t="s">
        <v>149</v>
      </c>
    </row>
    <row r="265" spans="1:10">
      <c r="A265" s="9" t="str">
        <f t="shared" si="4"/>
        <v>45Сазонов Антон Анатольевич</v>
      </c>
      <c r="B265" s="194" t="s">
        <v>1216</v>
      </c>
      <c r="C265" s="194" t="s">
        <v>295</v>
      </c>
      <c r="D265" s="194">
        <v>19338</v>
      </c>
      <c r="E265" s="194">
        <v>45</v>
      </c>
      <c r="F265" s="194">
        <v>6</v>
      </c>
      <c r="G265" s="194" t="s">
        <v>149</v>
      </c>
      <c r="H265" s="194">
        <v>6</v>
      </c>
      <c r="I265" s="194">
        <v>6</v>
      </c>
      <c r="J265" s="194">
        <v>6</v>
      </c>
    </row>
    <row r="266" spans="1:10">
      <c r="A266" s="9" t="str">
        <f t="shared" si="4"/>
        <v>76Сазонов Антон Анатольевич</v>
      </c>
      <c r="B266" s="194" t="s">
        <v>1216</v>
      </c>
      <c r="C266" s="194" t="s">
        <v>295</v>
      </c>
      <c r="D266" s="194">
        <v>19338</v>
      </c>
      <c r="E266" s="194">
        <v>76</v>
      </c>
      <c r="F266" s="194" t="s">
        <v>149</v>
      </c>
      <c r="G266" s="194" t="s">
        <v>149</v>
      </c>
      <c r="H266" s="194" t="s">
        <v>149</v>
      </c>
      <c r="I266" s="194">
        <v>8</v>
      </c>
      <c r="J266" s="194" t="s">
        <v>149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BJ65"/>
  <sheetViews>
    <sheetView topLeftCell="AS49" workbookViewId="0">
      <selection activeCell="BF71" sqref="BF71"/>
    </sheetView>
  </sheetViews>
  <sheetFormatPr defaultRowHeight="15"/>
  <cols>
    <col min="3" max="3" width="13.85546875" customWidth="1"/>
    <col min="4" max="4" width="34.28515625" customWidth="1"/>
    <col min="6" max="6" width="9.140625" style="117"/>
  </cols>
  <sheetData>
    <row r="1" spans="1:7" ht="23.25">
      <c r="A1" s="22" t="s">
        <v>76</v>
      </c>
      <c r="B1" s="22"/>
      <c r="C1" s="23"/>
      <c r="D1" s="23"/>
      <c r="E1" s="23"/>
      <c r="F1" s="400"/>
    </row>
    <row r="2" spans="1:7">
      <c r="B2" t="s">
        <v>67</v>
      </c>
      <c r="C2" t="s">
        <v>77</v>
      </c>
      <c r="D2" t="s">
        <v>1</v>
      </c>
      <c r="E2" t="s">
        <v>1921</v>
      </c>
      <c r="F2" s="117" t="s">
        <v>123</v>
      </c>
    </row>
    <row r="3" spans="1:7">
      <c r="B3" s="194">
        <v>1</v>
      </c>
      <c r="C3" s="194" t="s">
        <v>1213</v>
      </c>
      <c r="D3" s="194" t="s">
        <v>353</v>
      </c>
      <c r="E3" s="194">
        <v>158</v>
      </c>
      <c r="F3" s="401">
        <f>IFERROR(VLOOKUP(зрители!C3,судьи!$B$26:$Q$35,13,FALSE),0)</f>
        <v>0</v>
      </c>
      <c r="G3" s="194"/>
    </row>
    <row r="4" spans="1:7">
      <c r="B4" s="194">
        <v>2</v>
      </c>
      <c r="C4" s="194" t="s">
        <v>409</v>
      </c>
      <c r="D4" s="194" t="s">
        <v>410</v>
      </c>
      <c r="E4" s="194">
        <v>6</v>
      </c>
      <c r="F4" s="401">
        <f>IFERROR(VLOOKUP(зрители!C4,судьи!$B$26:$Q$35,13,FALSE),0)</f>
        <v>0</v>
      </c>
      <c r="G4" s="194"/>
    </row>
    <row r="5" spans="1:7">
      <c r="B5" s="194">
        <v>3</v>
      </c>
      <c r="C5" s="194" t="s">
        <v>100</v>
      </c>
      <c r="D5" s="194" t="s">
        <v>241</v>
      </c>
      <c r="E5" s="194">
        <v>42</v>
      </c>
      <c r="F5" s="401">
        <f>IFERROR(VLOOKUP(зрители!C5,судьи!$B$26:$Q$35,13,FALSE),0)</f>
        <v>0</v>
      </c>
      <c r="G5" s="194"/>
    </row>
    <row r="6" spans="1:7">
      <c r="B6" s="194">
        <v>4</v>
      </c>
      <c r="C6" s="194" t="s">
        <v>240</v>
      </c>
      <c r="D6" s="194"/>
      <c r="E6" s="194">
        <v>50</v>
      </c>
      <c r="F6" s="401">
        <f>IFERROR(VLOOKUP(зрители!C6,судьи!$B$26:$Q$35,13,FALSE),0)</f>
        <v>0</v>
      </c>
      <c r="G6" s="194"/>
    </row>
    <row r="7" spans="1:7">
      <c r="B7" s="194">
        <v>5</v>
      </c>
      <c r="C7" s="194" t="s">
        <v>605</v>
      </c>
      <c r="D7" s="194" t="s">
        <v>1914</v>
      </c>
      <c r="E7" s="194">
        <v>18</v>
      </c>
      <c r="F7" s="401">
        <f>IFERROR(VLOOKUP(зрители!C7,судьи!$B$26:$Q$35,13,FALSE),0)</f>
        <v>0</v>
      </c>
      <c r="G7" s="194"/>
    </row>
    <row r="8" spans="1:7">
      <c r="B8" s="194">
        <v>6</v>
      </c>
      <c r="C8" s="194" t="s">
        <v>1810</v>
      </c>
      <c r="D8" s="194" t="s">
        <v>1910</v>
      </c>
      <c r="E8" s="194">
        <v>7</v>
      </c>
      <c r="F8" s="401">
        <f>IFERROR(VLOOKUP(зрители!C8,судьи!$B$26:$Q$35,13,FALSE),0)</f>
        <v>0</v>
      </c>
      <c r="G8" s="194"/>
    </row>
    <row r="9" spans="1:7">
      <c r="B9" s="194">
        <v>7</v>
      </c>
      <c r="C9" s="194" t="s">
        <v>434</v>
      </c>
      <c r="D9" s="194" t="s">
        <v>434</v>
      </c>
      <c r="E9" s="194">
        <v>48</v>
      </c>
      <c r="F9" s="401">
        <f>IFERROR(VLOOKUP(зрители!C9,судьи!$B$26:$Q$35,13,FALSE),0)</f>
        <v>0</v>
      </c>
      <c r="G9" s="194"/>
    </row>
    <row r="10" spans="1:7">
      <c r="B10" s="194">
        <v>8</v>
      </c>
      <c r="C10" s="194" t="s">
        <v>426</v>
      </c>
      <c r="D10" s="194" t="s">
        <v>30</v>
      </c>
      <c r="E10" s="194">
        <v>43</v>
      </c>
      <c r="F10" s="401">
        <f>IFERROR(VLOOKUP(зрители!C10,судьи!$B$26:$Q$35,13,FALSE),0)</f>
        <v>11</v>
      </c>
      <c r="G10" s="194"/>
    </row>
    <row r="11" spans="1:7">
      <c r="B11" s="194">
        <v>9</v>
      </c>
      <c r="C11" s="194" t="s">
        <v>1045</v>
      </c>
      <c r="D11" s="194"/>
      <c r="E11" s="194">
        <v>10</v>
      </c>
      <c r="F11" s="401">
        <f>IFERROR(VLOOKUP(зрители!C11,судьи!$B$26:$Q$35,13,FALSE),0)</f>
        <v>0</v>
      </c>
      <c r="G11" s="194"/>
    </row>
    <row r="12" spans="1:7">
      <c r="B12" s="194">
        <v>10</v>
      </c>
      <c r="C12" s="194" t="s">
        <v>435</v>
      </c>
      <c r="D12" s="194" t="s">
        <v>436</v>
      </c>
      <c r="E12" s="194">
        <v>47</v>
      </c>
      <c r="F12" s="401">
        <f>IFERROR(VLOOKUP(зрители!C12,судьи!$B$26:$Q$35,13,FALSE),0)</f>
        <v>0</v>
      </c>
      <c r="G12" s="194"/>
    </row>
    <row r="13" spans="1:7">
      <c r="B13" s="194">
        <v>11</v>
      </c>
      <c r="C13" s="194" t="s">
        <v>423</v>
      </c>
      <c r="D13" s="194" t="s">
        <v>424</v>
      </c>
      <c r="E13" s="194">
        <v>33</v>
      </c>
      <c r="F13" s="401">
        <f>IFERROR(VLOOKUP(зрители!C13,судьи!$B$26:$Q$35,13,FALSE),0)</f>
        <v>0</v>
      </c>
      <c r="G13" s="194"/>
    </row>
    <row r="14" spans="1:7" ht="30">
      <c r="B14" s="194">
        <v>12</v>
      </c>
      <c r="C14" s="194" t="s">
        <v>416</v>
      </c>
      <c r="D14" s="194" t="s">
        <v>417</v>
      </c>
      <c r="E14" s="194">
        <v>16</v>
      </c>
      <c r="F14" s="401">
        <f>IFERROR(VLOOKUP(зрители!C14,судьи!$B$26:$Q$35,13,FALSE),0)</f>
        <v>0</v>
      </c>
      <c r="G14" s="194"/>
    </row>
    <row r="15" spans="1:7">
      <c r="B15" s="194">
        <v>13</v>
      </c>
      <c r="C15" s="194" t="s">
        <v>418</v>
      </c>
      <c r="D15" s="194" t="s">
        <v>419</v>
      </c>
      <c r="E15" s="194">
        <v>8</v>
      </c>
      <c r="F15" s="401">
        <f>IFERROR(VLOOKUP(зрители!C15,судьи!$B$26:$Q$35,13,FALSE),0)</f>
        <v>0</v>
      </c>
      <c r="G15" s="194"/>
    </row>
    <row r="16" spans="1:7">
      <c r="B16" s="194">
        <v>14</v>
      </c>
      <c r="C16" s="194" t="s">
        <v>449</v>
      </c>
      <c r="D16" s="194" t="s">
        <v>326</v>
      </c>
      <c r="E16" s="194">
        <v>184</v>
      </c>
      <c r="F16" s="401">
        <f>IFERROR(VLOOKUP(зрители!C16,судьи!$B$26:$Q$35,13,FALSE),0)</f>
        <v>0</v>
      </c>
      <c r="G16" s="194"/>
    </row>
    <row r="17" spans="2:7">
      <c r="B17" s="194">
        <v>15</v>
      </c>
      <c r="C17" s="194" t="s">
        <v>425</v>
      </c>
      <c r="D17" s="194"/>
      <c r="E17" s="194">
        <v>11</v>
      </c>
      <c r="F17" s="401">
        <f>IFERROR(VLOOKUP(зрители!C17,судьи!$B$26:$Q$35,13,FALSE),0)</f>
        <v>0</v>
      </c>
      <c r="G17" s="194"/>
    </row>
    <row r="18" spans="2:7">
      <c r="B18" s="194">
        <v>16</v>
      </c>
      <c r="C18" s="194" t="s">
        <v>430</v>
      </c>
      <c r="D18" s="194" t="s">
        <v>431</v>
      </c>
      <c r="E18" s="194">
        <v>39</v>
      </c>
      <c r="F18" s="401">
        <f>IFERROR(VLOOKUP(зрители!C18,судьи!$B$26:$Q$35,13,FALSE),0)</f>
        <v>0</v>
      </c>
      <c r="G18" s="194"/>
    </row>
    <row r="19" spans="2:7">
      <c r="B19" s="194">
        <v>17</v>
      </c>
      <c r="C19" s="194" t="s">
        <v>448</v>
      </c>
      <c r="D19" s="194" t="s">
        <v>349</v>
      </c>
      <c r="E19" s="194">
        <v>156</v>
      </c>
      <c r="F19" s="401">
        <f>IFERROR(VLOOKUP(зрители!C19,судьи!$B$26:$Q$35,13,FALSE),0)</f>
        <v>0</v>
      </c>
      <c r="G19" s="194"/>
    </row>
    <row r="20" spans="2:7">
      <c r="B20" s="194">
        <v>18</v>
      </c>
      <c r="C20" s="194" t="s">
        <v>1210</v>
      </c>
      <c r="D20" s="194" t="s">
        <v>1211</v>
      </c>
      <c r="E20" s="194">
        <v>182</v>
      </c>
      <c r="F20" s="401">
        <f>IFERROR(VLOOKUP(зрители!C20,судьи!$B$26:$Q$35,13,FALSE),0)</f>
        <v>36</v>
      </c>
      <c r="G20" s="194"/>
    </row>
    <row r="21" spans="2:7" ht="30">
      <c r="B21" s="194">
        <v>19</v>
      </c>
      <c r="C21" s="194" t="s">
        <v>406</v>
      </c>
      <c r="D21" s="194"/>
      <c r="E21" s="194">
        <v>6</v>
      </c>
      <c r="F21" s="401">
        <f>IFERROR(VLOOKUP(зрители!C21,судьи!$B$26:$Q$35,13,FALSE),0)</f>
        <v>0</v>
      </c>
      <c r="G21" s="194"/>
    </row>
    <row r="22" spans="2:7">
      <c r="B22" s="194">
        <v>20</v>
      </c>
      <c r="C22" s="194" t="s">
        <v>413</v>
      </c>
      <c r="D22" s="194" t="s">
        <v>414</v>
      </c>
      <c r="E22" s="194">
        <v>21</v>
      </c>
      <c r="F22" s="401">
        <f>IFERROR(VLOOKUP(зрители!C22,судьи!$B$26:$Q$35,13,FALSE),0)</f>
        <v>0</v>
      </c>
      <c r="G22" s="194"/>
    </row>
    <row r="23" spans="2:7">
      <c r="B23" s="194">
        <v>21</v>
      </c>
      <c r="C23" s="194" t="s">
        <v>420</v>
      </c>
      <c r="D23" s="194" t="s">
        <v>421</v>
      </c>
      <c r="E23" s="194">
        <v>22</v>
      </c>
      <c r="F23" s="401">
        <f>IFERROR(VLOOKUP(зрители!C23,судьи!$B$26:$Q$35,13,FALSE),0)</f>
        <v>0</v>
      </c>
      <c r="G23" s="194"/>
    </row>
    <row r="24" spans="2:7" ht="30">
      <c r="B24" s="194">
        <v>22</v>
      </c>
      <c r="C24" s="194" t="s">
        <v>1817</v>
      </c>
      <c r="D24" s="194" t="s">
        <v>1909</v>
      </c>
      <c r="E24" s="194">
        <v>8</v>
      </c>
      <c r="F24" s="401">
        <f>IFERROR(VLOOKUP(зрители!C24,судьи!$B$26:$Q$35,13,FALSE),0)</f>
        <v>0</v>
      </c>
      <c r="G24" s="194"/>
    </row>
    <row r="25" spans="2:7">
      <c r="B25" s="194">
        <v>23</v>
      </c>
      <c r="C25" s="194" t="s">
        <v>1343</v>
      </c>
      <c r="D25" s="194" t="s">
        <v>1912</v>
      </c>
      <c r="E25" s="194">
        <v>174</v>
      </c>
      <c r="F25" s="401">
        <f>IFERROR(VLOOKUP(зрители!C25,судьи!$B$26:$Q$35,13,FALSE),0)</f>
        <v>0</v>
      </c>
      <c r="G25" s="194"/>
    </row>
    <row r="26" spans="2:7">
      <c r="B26" s="194">
        <v>24</v>
      </c>
      <c r="C26" s="194" t="s">
        <v>422</v>
      </c>
      <c r="D26" s="194"/>
      <c r="E26" s="194">
        <v>9</v>
      </c>
      <c r="F26" s="401">
        <f>IFERROR(VLOOKUP(зрители!C26,судьи!$B$26:$Q$35,13,FALSE),0)</f>
        <v>0</v>
      </c>
      <c r="G26" s="194"/>
    </row>
    <row r="27" spans="2:7">
      <c r="B27" s="194">
        <v>25</v>
      </c>
      <c r="C27" s="194" t="s">
        <v>94</v>
      </c>
      <c r="D27" s="194" t="s">
        <v>439</v>
      </c>
      <c r="E27" s="194">
        <v>102</v>
      </c>
      <c r="F27" s="401">
        <f>IFERROR(VLOOKUP(зрители!C27,судьи!$B$26:$Q$35,13,FALSE),0)</f>
        <v>46</v>
      </c>
      <c r="G27" s="194"/>
    </row>
    <row r="28" spans="2:7">
      <c r="B28" s="194">
        <v>26</v>
      </c>
      <c r="C28" s="194" t="s">
        <v>1820</v>
      </c>
      <c r="D28" s="194" t="s">
        <v>1911</v>
      </c>
      <c r="E28" s="194">
        <v>43</v>
      </c>
      <c r="F28" s="401">
        <f>IFERROR(VLOOKUP(зрители!C28,судьи!$B$26:$Q$35,13,FALSE),0)</f>
        <v>0</v>
      </c>
      <c r="G28" s="194"/>
    </row>
    <row r="29" spans="2:7">
      <c r="B29" s="194">
        <v>27</v>
      </c>
      <c r="C29" s="194" t="s">
        <v>95</v>
      </c>
      <c r="D29" s="194" t="s">
        <v>1915</v>
      </c>
      <c r="E29" s="194">
        <v>6</v>
      </c>
      <c r="F29" s="401">
        <f>IFERROR(VLOOKUP(зрители!C29,судьи!$B$26:$Q$35,13,FALSE),0)</f>
        <v>0</v>
      </c>
      <c r="G29" s="194"/>
    </row>
    <row r="30" spans="2:7" ht="30">
      <c r="B30" s="194">
        <v>28</v>
      </c>
      <c r="C30" s="194" t="s">
        <v>407</v>
      </c>
      <c r="D30" s="194" t="s">
        <v>408</v>
      </c>
      <c r="E30" s="194">
        <v>6</v>
      </c>
      <c r="F30" s="401">
        <f>IFERROR(VLOOKUP(зрители!C30,судьи!$B$26:$Q$35,13,FALSE),0)</f>
        <v>0</v>
      </c>
      <c r="G30" s="194"/>
    </row>
    <row r="31" spans="2:7">
      <c r="B31" s="194">
        <v>29</v>
      </c>
      <c r="C31" s="194" t="s">
        <v>1046</v>
      </c>
      <c r="D31" s="194" t="s">
        <v>1916</v>
      </c>
      <c r="E31" s="194">
        <v>1</v>
      </c>
      <c r="F31" s="401">
        <f>IFERROR(VLOOKUP(зрители!C31,судьи!$B$26:$Q$35,13,FALSE),0)</f>
        <v>0</v>
      </c>
      <c r="G31" s="194"/>
    </row>
    <row r="32" spans="2:7">
      <c r="B32" s="194">
        <v>30</v>
      </c>
      <c r="C32" s="194" t="s">
        <v>1228</v>
      </c>
      <c r="D32" s="194" t="s">
        <v>1229</v>
      </c>
      <c r="E32" s="194">
        <v>178</v>
      </c>
      <c r="F32" s="401">
        <f>IFERROR(VLOOKUP(зрители!C32,судьи!$B$26:$Q$35,13,FALSE),0)</f>
        <v>0</v>
      </c>
      <c r="G32" s="194"/>
    </row>
    <row r="33" spans="2:7">
      <c r="B33" s="194">
        <v>31</v>
      </c>
      <c r="C33" s="194" t="s">
        <v>1047</v>
      </c>
      <c r="D33" s="194" t="s">
        <v>1917</v>
      </c>
      <c r="E33" s="194">
        <v>1</v>
      </c>
      <c r="F33" s="401">
        <f>IFERROR(VLOOKUP(зрители!C33,судьи!$B$26:$Q$35,13,FALSE),0)</f>
        <v>0</v>
      </c>
      <c r="G33" s="194"/>
    </row>
    <row r="34" spans="2:7">
      <c r="B34" s="194">
        <v>32</v>
      </c>
      <c r="C34" s="194" t="s">
        <v>443</v>
      </c>
      <c r="D34" s="194" t="s">
        <v>444</v>
      </c>
      <c r="E34" s="194">
        <v>118</v>
      </c>
      <c r="F34" s="401">
        <f>IFERROR(VLOOKUP(зрители!C34,судьи!$B$26:$Q$35,13,FALSE),0)</f>
        <v>0</v>
      </c>
      <c r="G34" s="194"/>
    </row>
    <row r="35" spans="2:7">
      <c r="B35" s="194">
        <v>33</v>
      </c>
      <c r="C35" s="194" t="s">
        <v>1206</v>
      </c>
      <c r="D35" s="194" t="s">
        <v>293</v>
      </c>
      <c r="E35" s="194">
        <v>150</v>
      </c>
      <c r="F35" s="401">
        <f>IFERROR(VLOOKUP(зрители!C35,судьи!$B$26:$Q$35,13,FALSE),0)</f>
        <v>0</v>
      </c>
      <c r="G35" s="194"/>
    </row>
    <row r="36" spans="2:7">
      <c r="B36" s="194">
        <v>34</v>
      </c>
      <c r="C36" s="194" t="s">
        <v>442</v>
      </c>
      <c r="D36" s="194" t="s">
        <v>320</v>
      </c>
      <c r="E36" s="194">
        <v>77</v>
      </c>
      <c r="F36" s="401">
        <f>IFERROR(VLOOKUP(зрители!C36,судьи!$B$26:$Q$35,13,FALSE),0)</f>
        <v>7</v>
      </c>
      <c r="G36" s="194"/>
    </row>
    <row r="37" spans="2:7">
      <c r="B37" s="194">
        <v>35</v>
      </c>
      <c r="C37" s="194" t="s">
        <v>96</v>
      </c>
      <c r="D37" s="194" t="s">
        <v>72</v>
      </c>
      <c r="E37" s="194">
        <v>90</v>
      </c>
      <c r="F37" s="401">
        <f>IFERROR(VLOOKUP(зрители!C37,судьи!$B$26:$Q$35,13,FALSE),0)</f>
        <v>12</v>
      </c>
      <c r="G37" s="194"/>
    </row>
    <row r="38" spans="2:7">
      <c r="B38" s="194">
        <v>36</v>
      </c>
      <c r="C38" s="194" t="s">
        <v>1250</v>
      </c>
      <c r="D38" s="194" t="s">
        <v>1913</v>
      </c>
      <c r="E38" s="194">
        <v>232</v>
      </c>
      <c r="F38" s="401">
        <f>IFERROR(VLOOKUP(зрители!C38,судьи!$B$26:$Q$35,13,FALSE),0)</f>
        <v>0</v>
      </c>
      <c r="G38" s="194"/>
    </row>
    <row r="39" spans="2:7">
      <c r="B39" s="194">
        <v>37</v>
      </c>
      <c r="C39" s="194" t="s">
        <v>97</v>
      </c>
      <c r="D39" s="194" t="s">
        <v>9</v>
      </c>
      <c r="E39" s="194">
        <v>189</v>
      </c>
      <c r="F39" s="401">
        <f>IFERROR(VLOOKUP(зрители!C39,судьи!$B$26:$Q$35,13,FALSE),0)</f>
        <v>0</v>
      </c>
      <c r="G39" s="194"/>
    </row>
    <row r="40" spans="2:7">
      <c r="B40" s="194">
        <v>38</v>
      </c>
      <c r="C40" s="194" t="s">
        <v>428</v>
      </c>
      <c r="D40" s="194" t="s">
        <v>429</v>
      </c>
      <c r="E40" s="194">
        <v>37</v>
      </c>
      <c r="F40" s="401">
        <f>IFERROR(VLOOKUP(зрители!C40,судьи!$B$26:$Q$35,13,FALSE),0)</f>
        <v>0</v>
      </c>
      <c r="G40" s="194"/>
    </row>
    <row r="41" spans="2:7">
      <c r="B41" s="194">
        <v>39</v>
      </c>
      <c r="C41" s="194" t="s">
        <v>447</v>
      </c>
      <c r="D41" s="194" t="s">
        <v>345</v>
      </c>
      <c r="E41" s="194">
        <v>185</v>
      </c>
      <c r="F41" s="401">
        <f>IFERROR(VLOOKUP(зрители!C41,судьи!$B$26:$Q$35,13,FALSE),0)</f>
        <v>0</v>
      </c>
      <c r="G41" s="194"/>
    </row>
    <row r="42" spans="2:7">
      <c r="B42" s="194">
        <v>40</v>
      </c>
      <c r="C42" s="194" t="s">
        <v>1138</v>
      </c>
      <c r="D42" s="194"/>
      <c r="E42" s="194">
        <v>3</v>
      </c>
      <c r="F42" s="401">
        <f>IFERROR(VLOOKUP(зрители!C42,судьи!$B$26:$Q$35,13,FALSE),0)</f>
        <v>0</v>
      </c>
      <c r="G42" s="194"/>
    </row>
    <row r="43" spans="2:7">
      <c r="B43" s="194">
        <v>41</v>
      </c>
      <c r="C43" s="194" t="s">
        <v>837</v>
      </c>
      <c r="D43" s="194" t="s">
        <v>1918</v>
      </c>
      <c r="E43" s="194">
        <v>1</v>
      </c>
      <c r="F43" s="401">
        <f>IFERROR(VLOOKUP(зрители!C43,судьи!$B$26:$Q$35,13,FALSE),0)</f>
        <v>0</v>
      </c>
      <c r="G43" s="194"/>
    </row>
    <row r="44" spans="2:7">
      <c r="B44" s="194">
        <v>42</v>
      </c>
      <c r="C44" s="194" t="s">
        <v>99</v>
      </c>
      <c r="D44" s="194" t="s">
        <v>70</v>
      </c>
      <c r="E44" s="194">
        <v>117</v>
      </c>
      <c r="F44" s="401">
        <f>IFERROR(VLOOKUP(зрители!C44,судьи!$B$26:$Q$35,13,FALSE),0)</f>
        <v>86</v>
      </c>
      <c r="G44" s="194"/>
    </row>
    <row r="45" spans="2:7">
      <c r="B45" s="194">
        <v>43</v>
      </c>
      <c r="C45" s="194" t="s">
        <v>884</v>
      </c>
      <c r="D45" s="194" t="s">
        <v>1919</v>
      </c>
      <c r="E45" s="194">
        <v>1</v>
      </c>
      <c r="F45" s="401">
        <f>IFERROR(VLOOKUP(зрители!C45,судьи!$B$26:$Q$35,13,FALSE),0)</f>
        <v>0</v>
      </c>
      <c r="G45" s="194"/>
    </row>
    <row r="46" spans="2:7">
      <c r="B46" s="194">
        <v>44</v>
      </c>
      <c r="C46" s="194" t="s">
        <v>401</v>
      </c>
      <c r="D46" s="194" t="s">
        <v>43</v>
      </c>
      <c r="E46" s="194">
        <v>12</v>
      </c>
      <c r="F46" s="401">
        <f>IFERROR(VLOOKUP(зрители!C46,судьи!$B$26:$Q$35,13,FALSE),0)</f>
        <v>36</v>
      </c>
      <c r="G46" s="194"/>
    </row>
    <row r="47" spans="2:7">
      <c r="B47" s="194">
        <v>45</v>
      </c>
      <c r="C47" s="194" t="s">
        <v>427</v>
      </c>
      <c r="D47" s="194"/>
      <c r="E47" s="194">
        <v>13</v>
      </c>
      <c r="F47" s="401">
        <f>IFERROR(VLOOKUP(зрители!C47,судьи!$B$26:$Q$35,13,FALSE),0)</f>
        <v>0</v>
      </c>
      <c r="G47" s="194"/>
    </row>
    <row r="48" spans="2:7">
      <c r="B48" s="194">
        <v>46</v>
      </c>
      <c r="C48" s="194" t="s">
        <v>232</v>
      </c>
      <c r="D48" s="194"/>
      <c r="E48" s="194">
        <v>75</v>
      </c>
      <c r="F48" s="401">
        <f>IFERROR(VLOOKUP(зрители!C48,судьи!$B$26:$Q$35,13,FALSE),0)</f>
        <v>0</v>
      </c>
      <c r="G48" s="194"/>
    </row>
    <row r="49" spans="2:62" ht="30">
      <c r="B49" s="194">
        <v>47</v>
      </c>
      <c r="C49" s="194" t="s">
        <v>411</v>
      </c>
      <c r="D49" s="194" t="s">
        <v>412</v>
      </c>
      <c r="E49" s="194">
        <v>6</v>
      </c>
      <c r="F49" s="401">
        <f>IFERROR(VLOOKUP(зрители!C49,судьи!$B$26:$Q$35,13,FALSE),0)</f>
        <v>0</v>
      </c>
      <c r="G49" s="194"/>
    </row>
    <row r="50" spans="2:62">
      <c r="B50" s="194">
        <v>48</v>
      </c>
      <c r="C50" s="194" t="s">
        <v>415</v>
      </c>
      <c r="D50" s="194"/>
      <c r="E50" s="194">
        <v>6</v>
      </c>
      <c r="F50" s="401">
        <f>IFERROR(VLOOKUP(зрители!C50,судьи!$B$26:$Q$35,13,FALSE),0)</f>
        <v>0</v>
      </c>
      <c r="G50" s="194"/>
    </row>
    <row r="51" spans="2:62">
      <c r="B51" s="194">
        <v>49</v>
      </c>
      <c r="C51" s="194" t="s">
        <v>441</v>
      </c>
      <c r="D51" s="194"/>
      <c r="E51" s="194">
        <v>63</v>
      </c>
      <c r="F51" s="401">
        <f>IFERROR(VLOOKUP(зрители!C51,судьи!$B$26:$Q$35,13,FALSE),0)</f>
        <v>0</v>
      </c>
      <c r="G51" s="194"/>
    </row>
    <row r="52" spans="2:62">
      <c r="B52" s="194">
        <v>50</v>
      </c>
      <c r="C52" s="194" t="s">
        <v>404</v>
      </c>
      <c r="D52" s="194" t="s">
        <v>405</v>
      </c>
      <c r="E52" s="194">
        <v>6</v>
      </c>
      <c r="F52" s="401">
        <f>IFERROR(VLOOKUP(зрители!C52,судьи!$B$26:$Q$35,13,FALSE),0)</f>
        <v>0</v>
      </c>
      <c r="G52" s="194"/>
    </row>
    <row r="53" spans="2:62">
      <c r="B53" s="194">
        <v>51</v>
      </c>
      <c r="C53" s="194" t="s">
        <v>445</v>
      </c>
      <c r="D53" s="194" t="s">
        <v>446</v>
      </c>
      <c r="E53" s="194">
        <v>104</v>
      </c>
      <c r="F53" s="401">
        <f>IFERROR(VLOOKUP(зрители!C53,судьи!$B$26:$Q$35,13,FALSE),0)</f>
        <v>0</v>
      </c>
      <c r="G53" s="194"/>
    </row>
    <row r="54" spans="2:62">
      <c r="B54" s="194">
        <v>52</v>
      </c>
      <c r="C54" s="194" t="s">
        <v>451</v>
      </c>
      <c r="D54" s="194" t="s">
        <v>48</v>
      </c>
      <c r="E54" s="194">
        <v>182</v>
      </c>
      <c r="F54" s="401">
        <f>IFERROR(VLOOKUP(зрители!C54,судьи!$B$26:$Q$35,13,FALSE),0)</f>
        <v>0</v>
      </c>
      <c r="G54" s="194"/>
    </row>
    <row r="55" spans="2:62">
      <c r="B55" s="194">
        <v>53</v>
      </c>
      <c r="C55" s="194" t="s">
        <v>402</v>
      </c>
      <c r="D55" s="194" t="s">
        <v>403</v>
      </c>
      <c r="E55" s="194">
        <v>5</v>
      </c>
      <c r="F55" s="401">
        <f>IFERROR(VLOOKUP(зрители!C55,судьи!$B$26:$Q$35,13,FALSE),0)</f>
        <v>0</v>
      </c>
      <c r="G55" s="194"/>
    </row>
    <row r="56" spans="2:62">
      <c r="B56" s="194">
        <v>54</v>
      </c>
      <c r="C56" s="194" t="s">
        <v>450</v>
      </c>
      <c r="D56" s="194" t="s">
        <v>294</v>
      </c>
      <c r="E56" s="194">
        <v>222</v>
      </c>
      <c r="F56" s="401">
        <f>IFERROR(VLOOKUP(зрители!C56,судьи!$B$26:$Q$35,13,FALSE),0)</f>
        <v>66</v>
      </c>
      <c r="G56" s="194"/>
    </row>
    <row r="57" spans="2:62">
      <c r="B57" s="194">
        <v>55</v>
      </c>
      <c r="C57" s="194" t="s">
        <v>440</v>
      </c>
      <c r="D57" s="194" t="s">
        <v>292</v>
      </c>
      <c r="E57" s="194">
        <v>61</v>
      </c>
      <c r="F57" s="401">
        <f>IFERROR(VLOOKUP(зрители!C57,судьи!$B$26:$Q$35,13,FALSE),0)</f>
        <v>92</v>
      </c>
      <c r="G57" s="194"/>
    </row>
    <row r="58" spans="2:62">
      <c r="B58" s="194">
        <v>56</v>
      </c>
      <c r="C58" s="194" t="s">
        <v>101</v>
      </c>
      <c r="D58" s="194" t="s">
        <v>296</v>
      </c>
      <c r="E58" s="194">
        <v>22</v>
      </c>
      <c r="F58" s="401">
        <f>IFERROR(VLOOKUP(зрители!C58,судьи!$B$26:$Q$35,13,FALSE),0)</f>
        <v>0</v>
      </c>
      <c r="G58" s="194"/>
    </row>
    <row r="59" spans="2:62">
      <c r="B59" s="194">
        <v>57</v>
      </c>
      <c r="C59" s="194" t="s">
        <v>437</v>
      </c>
      <c r="D59" s="194" t="s">
        <v>438</v>
      </c>
      <c r="E59" s="194">
        <v>48</v>
      </c>
      <c r="F59" s="401">
        <f>IFERROR(VLOOKUP(зрители!C59,судьи!$B$26:$Q$35,13,FALSE),0)</f>
        <v>0</v>
      </c>
      <c r="G59" s="194"/>
    </row>
    <row r="60" spans="2:62">
      <c r="B60" s="194">
        <v>58</v>
      </c>
      <c r="C60" s="194" t="s">
        <v>432</v>
      </c>
      <c r="D60" s="194" t="s">
        <v>433</v>
      </c>
      <c r="E60" s="194">
        <v>44</v>
      </c>
      <c r="F60" s="401">
        <f>IFERROR(VLOOKUP(зрители!C60,судьи!$B$26:$Q$35,13,FALSE),0)</f>
        <v>0</v>
      </c>
      <c r="G60" s="194"/>
    </row>
    <row r="61" spans="2:62">
      <c r="B61" s="194"/>
      <c r="C61" s="194"/>
      <c r="D61" s="194"/>
      <c r="E61" s="194"/>
      <c r="F61" s="401"/>
      <c r="G61" s="194"/>
    </row>
    <row r="63" spans="2:62">
      <c r="C63" s="240" t="s">
        <v>242</v>
      </c>
      <c r="D63" s="240"/>
    </row>
    <row r="64" spans="2:62">
      <c r="E64">
        <v>1</v>
      </c>
      <c r="F64" s="117">
        <v>2</v>
      </c>
      <c r="G64">
        <v>3</v>
      </c>
      <c r="H64">
        <v>4</v>
      </c>
      <c r="I64">
        <v>5</v>
      </c>
      <c r="J64">
        <v>6</v>
      </c>
      <c r="K64">
        <v>7</v>
      </c>
      <c r="L64">
        <v>8</v>
      </c>
      <c r="M64">
        <v>9</v>
      </c>
      <c r="N64">
        <v>10</v>
      </c>
      <c r="O64">
        <v>11</v>
      </c>
      <c r="P64">
        <v>12</v>
      </c>
      <c r="Q64">
        <v>13</v>
      </c>
      <c r="R64">
        <v>14</v>
      </c>
      <c r="S64">
        <v>15</v>
      </c>
      <c r="T64">
        <v>16</v>
      </c>
      <c r="U64">
        <v>17</v>
      </c>
      <c r="V64">
        <v>18</v>
      </c>
      <c r="W64">
        <v>19</v>
      </c>
      <c r="X64">
        <v>20</v>
      </c>
      <c r="Y64">
        <v>21</v>
      </c>
      <c r="Z64">
        <v>22</v>
      </c>
      <c r="AA64">
        <v>23</v>
      </c>
      <c r="AB64">
        <v>24</v>
      </c>
      <c r="AC64">
        <v>25</v>
      </c>
      <c r="AD64">
        <v>26</v>
      </c>
      <c r="AE64">
        <v>27</v>
      </c>
      <c r="AF64">
        <v>28</v>
      </c>
      <c r="AG64">
        <v>29</v>
      </c>
      <c r="AH64">
        <v>30</v>
      </c>
      <c r="AI64">
        <v>31</v>
      </c>
      <c r="AJ64">
        <v>32</v>
      </c>
      <c r="AK64">
        <v>33</v>
      </c>
      <c r="AL64">
        <v>34</v>
      </c>
      <c r="AM64">
        <v>35</v>
      </c>
      <c r="AN64">
        <v>36</v>
      </c>
      <c r="AO64">
        <v>37</v>
      </c>
      <c r="AP64">
        <v>38</v>
      </c>
      <c r="AQ64">
        <v>39</v>
      </c>
      <c r="AR64">
        <v>40</v>
      </c>
      <c r="AS64">
        <v>41</v>
      </c>
      <c r="AT64">
        <v>42</v>
      </c>
      <c r="AU64">
        <v>43</v>
      </c>
      <c r="AV64">
        <v>44</v>
      </c>
      <c r="AW64">
        <v>45</v>
      </c>
      <c r="AX64">
        <v>46</v>
      </c>
      <c r="AY64">
        <v>47</v>
      </c>
      <c r="AZ64">
        <v>48</v>
      </c>
      <c r="BA64">
        <v>49</v>
      </c>
      <c r="BB64">
        <v>50</v>
      </c>
      <c r="BC64">
        <v>51</v>
      </c>
      <c r="BD64">
        <v>52</v>
      </c>
      <c r="BE64">
        <v>53</v>
      </c>
      <c r="BF64">
        <v>54</v>
      </c>
      <c r="BG64">
        <v>55</v>
      </c>
      <c r="BH64">
        <v>56</v>
      </c>
      <c r="BI64">
        <v>57</v>
      </c>
      <c r="BJ64">
        <v>58</v>
      </c>
    </row>
    <row r="65" spans="5:62" s="18" customFormat="1" ht="102" customHeight="1">
      <c r="E65" s="18" t="str">
        <f>VLOOKUP(E64,$B$3:$E$63,2,FALSE)</f>
        <v>Aleksei_K</v>
      </c>
      <c r="F65" s="18" t="str">
        <f t="shared" ref="F65:BB65" si="0">VLOOKUP(F64,$B$3:$E$63,2,FALSE)</f>
        <v>AlenaStar1993</v>
      </c>
      <c r="G65" s="18" t="str">
        <f t="shared" si="0"/>
        <v>AlexTrub</v>
      </c>
      <c r="H65" s="18" t="str">
        <f t="shared" si="0"/>
        <v>Alleghany</v>
      </c>
      <c r="I65" s="18" t="str">
        <f t="shared" si="0"/>
        <v>Alyona</v>
      </c>
      <c r="J65" s="18" t="str">
        <f t="shared" si="0"/>
        <v>Angelika.d</v>
      </c>
      <c r="K65" s="18" t="str">
        <f t="shared" si="0"/>
        <v>Azazello</v>
      </c>
      <c r="L65" s="18" t="str">
        <f t="shared" si="0"/>
        <v>Balnazzar</v>
      </c>
      <c r="M65" s="18" t="str">
        <f t="shared" si="0"/>
        <v>denisneo</v>
      </c>
      <c r="N65" s="18" t="str">
        <f t="shared" si="0"/>
        <v>drugalya</v>
      </c>
      <c r="O65" s="18" t="str">
        <f t="shared" si="0"/>
        <v>el.cherneckaya</v>
      </c>
      <c r="P65" s="18" t="str">
        <f t="shared" si="0"/>
        <v>fateforever@mail.ru</v>
      </c>
      <c r="Q65" s="18" t="str">
        <f t="shared" si="0"/>
        <v>FoxTail</v>
      </c>
      <c r="R65" s="18" t="str">
        <f t="shared" si="0"/>
        <v>Freeek</v>
      </c>
      <c r="S65" s="18" t="str">
        <f t="shared" si="0"/>
        <v>gri-gri</v>
      </c>
      <c r="T65" s="18" t="str">
        <f t="shared" si="0"/>
        <v>Helena_b</v>
      </c>
      <c r="U65" s="18" t="str">
        <f t="shared" si="0"/>
        <v>isakov</v>
      </c>
      <c r="V65" s="18" t="str">
        <f t="shared" si="0"/>
        <v>ivandemidov1</v>
      </c>
      <c r="W65" s="18" t="str">
        <f t="shared" si="0"/>
        <v>kameneva@inbox.ru</v>
      </c>
      <c r="X65" s="18" t="str">
        <f t="shared" si="0"/>
        <v>Katikofff</v>
      </c>
      <c r="Y65" s="18" t="str">
        <f t="shared" si="0"/>
        <v>Katt.luen</v>
      </c>
      <c r="Z65" s="18" t="str">
        <f t="shared" si="0"/>
        <v>Katya.kazakova</v>
      </c>
      <c r="AA65" s="18" t="str">
        <f t="shared" si="0"/>
        <v>kobza</v>
      </c>
      <c r="AB65" s="18" t="str">
        <f t="shared" si="0"/>
        <v>lenathebest2</v>
      </c>
      <c r="AC65" s="18" t="str">
        <f t="shared" si="0"/>
        <v>Lion</v>
      </c>
      <c r="AD65" s="18" t="str">
        <f t="shared" si="0"/>
        <v>lubsan81</v>
      </c>
      <c r="AE65" s="18" t="str">
        <f t="shared" si="0"/>
        <v>mesier</v>
      </c>
      <c r="AF65" s="18" t="str">
        <f t="shared" si="0"/>
        <v>mikhail.ivanov.87</v>
      </c>
      <c r="AG65" s="18" t="str">
        <f t="shared" si="0"/>
        <v>nazimov</v>
      </c>
      <c r="AH65" s="18" t="str">
        <f t="shared" si="0"/>
        <v>Persona_I_B</v>
      </c>
      <c r="AI65" s="18" t="str">
        <f t="shared" si="0"/>
        <v>Rom H</v>
      </c>
      <c r="AJ65" s="18" t="str">
        <f t="shared" si="0"/>
        <v>Sabra</v>
      </c>
      <c r="AK65" s="18" t="str">
        <f t="shared" si="0"/>
        <v>sas4</v>
      </c>
      <c r="AL65" s="18" t="str">
        <f t="shared" si="0"/>
        <v>seaangel</v>
      </c>
      <c r="AM65" s="18" t="str">
        <f t="shared" si="0"/>
        <v>serfris</v>
      </c>
      <c r="AN65" s="18" t="str">
        <f t="shared" si="0"/>
        <v>Sokol_</v>
      </c>
      <c r="AO65" s="18" t="str">
        <f t="shared" si="0"/>
        <v>SSV_1983j</v>
      </c>
      <c r="AP65" s="18" t="str">
        <f t="shared" si="0"/>
        <v>Starvey</v>
      </c>
      <c r="AQ65" s="18" t="str">
        <f t="shared" si="0"/>
        <v>sunny.a</v>
      </c>
      <c r="AR65" s="18" t="str">
        <f t="shared" si="0"/>
        <v>tikvn</v>
      </c>
      <c r="AS65" s="18" t="str">
        <f t="shared" si="0"/>
        <v>timka3115</v>
      </c>
      <c r="AT65" s="18" t="str">
        <f t="shared" si="0"/>
        <v>udav</v>
      </c>
      <c r="AU65" s="18" t="str">
        <f t="shared" si="0"/>
        <v>umnov</v>
      </c>
      <c r="AV65" s="18" t="str">
        <f t="shared" si="0"/>
        <v>velobas3</v>
      </c>
      <c r="AW65" s="18" t="str">
        <f t="shared" si="0"/>
        <v>vitaliy</v>
      </c>
      <c r="AX65" s="18" t="str">
        <f t="shared" si="0"/>
        <v>Vosdux</v>
      </c>
      <c r="AY65" s="18" t="str">
        <f t="shared" si="0"/>
        <v>yantsen73@gmail.com</v>
      </c>
      <c r="AZ65" s="18" t="str">
        <f t="shared" si="0"/>
        <v>YYUUYY</v>
      </c>
      <c r="BA65" s="18" t="str">
        <f t="shared" si="0"/>
        <v>zeus200x</v>
      </c>
      <c r="BB65" s="18" t="str">
        <f t="shared" si="0"/>
        <v>Zumasik</v>
      </c>
      <c r="BC65" s="18" t="str">
        <f t="shared" ref="BC65" si="1">VLOOKUP(BC64,$B$3:$E$63,2,FALSE)</f>
        <v>Алена</v>
      </c>
      <c r="BD65" s="18" t="str">
        <f t="shared" ref="BD65" si="2">VLOOKUP(BD64,$B$3:$E$63,2,FALSE)</f>
        <v>Андреев</v>
      </c>
      <c r="BE65" s="18" t="str">
        <f t="shared" ref="BE65" si="3">VLOOKUP(BE64,$B$3:$E$63,2,FALSE)</f>
        <v>Диман</v>
      </c>
      <c r="BF65" s="18" t="str">
        <f t="shared" ref="BF65" si="4">VLOOKUP(BF64,$B$3:$E$63,2,FALSE)</f>
        <v>Евгений</v>
      </c>
      <c r="BG65" s="18" t="str">
        <f t="shared" ref="BG65" si="5">VLOOKUP(BG64,$B$3:$E$63,2,FALSE)</f>
        <v>Костяныч</v>
      </c>
      <c r="BH65" s="18" t="str">
        <f t="shared" ref="BH65" si="6">VLOOKUP(BH64,$B$3:$E$63,2,FALSE)</f>
        <v>крамар</v>
      </c>
      <c r="BI65" s="18" t="str">
        <f t="shared" ref="BI65" si="7">VLOOKUP(BI64,$B$3:$E$63,2,FALSE)</f>
        <v>Люба</v>
      </c>
      <c r="BJ65" s="18" t="str">
        <f t="shared" ref="BJ65" si="8">VLOOKUP(BJ64,$B$3:$E$63,2,FALSE)</f>
        <v>Нюська</v>
      </c>
    </row>
  </sheetData>
  <sortState ref="C3:E51">
    <sortCondition ref="C3"/>
  </sortState>
  <pageMargins left="0.7" right="0.7" top="0.75" bottom="0.75" header="0.3" footer="0.3"/>
  <pageSetup paperSize="9" orientation="portrait" horizontalDpi="4294967293" verticalDpi="0" r:id="rId1"/>
</worksheet>
</file>

<file path=xl/worksheets/sheet30.xml><?xml version="1.0" encoding="utf-8"?>
<worksheet xmlns="http://schemas.openxmlformats.org/spreadsheetml/2006/main" xmlns:r="http://schemas.openxmlformats.org/officeDocument/2006/relationships">
  <dimension ref="A1:T79"/>
  <sheetViews>
    <sheetView topLeftCell="E1" workbookViewId="0">
      <pane ySplit="2" topLeftCell="A3" activePane="bottomLeft" state="frozen"/>
      <selection pane="bottomLeft" activeCell="M3" sqref="M3"/>
    </sheetView>
  </sheetViews>
  <sheetFormatPr defaultRowHeight="15"/>
  <cols>
    <col min="2" max="2" width="55.7109375" customWidth="1"/>
    <col min="3" max="12" width="6.7109375" customWidth="1"/>
    <col min="13" max="13" width="9.140625" style="381"/>
    <col min="14" max="14" width="9.140625" style="376"/>
    <col min="17" max="17" width="50.42578125" bestFit="1" customWidth="1"/>
    <col min="20" max="20" width="11.28515625" style="223" customWidth="1"/>
  </cols>
  <sheetData>
    <row r="1" spans="1:20" ht="18.75">
      <c r="B1" s="205" t="s">
        <v>209</v>
      </c>
      <c r="C1" s="20"/>
      <c r="D1" s="20"/>
      <c r="E1" s="20"/>
      <c r="F1" s="20"/>
      <c r="G1" s="20"/>
      <c r="H1" s="20"/>
      <c r="I1" s="20"/>
      <c r="J1" s="20"/>
      <c r="K1" s="20"/>
      <c r="L1" s="20"/>
    </row>
    <row r="2" spans="1:20" s="18" customFormat="1" ht="150">
      <c r="A2" s="31" t="s">
        <v>116</v>
      </c>
      <c r="B2" s="195" t="s">
        <v>196</v>
      </c>
      <c r="C2" s="196" t="str">
        <f>судьи!E38</f>
        <v>Акчурин Константин Эдуардович</v>
      </c>
      <c r="D2" s="196" t="str">
        <f>судьи!F38</f>
        <v>Басалаев Андрей Викторович</v>
      </c>
      <c r="E2" s="196" t="str">
        <f>судьи!G38</f>
        <v>Гордиленков Лев</v>
      </c>
      <c r="F2" s="196" t="str">
        <f>судьи!H38</f>
        <v>Данилина Татьяна Игоревна</v>
      </c>
      <c r="G2" s="196" t="str">
        <f>судьи!I38</f>
        <v>Елизаров Андрей</v>
      </c>
      <c r="H2" s="196" t="str">
        <f>судьи!J38</f>
        <v>Иван Демидов</v>
      </c>
      <c r="I2" s="196" t="str">
        <f>судьи!K38</f>
        <v>Кудрявцев Евгений Валерьевич</v>
      </c>
      <c r="J2" s="196" t="str">
        <f>судьи!L38</f>
        <v>Родимцев Андрей Александрович</v>
      </c>
      <c r="K2" s="196" t="str">
        <f>судьи!M38</f>
        <v>Русаков Сергей Александрович</v>
      </c>
      <c r="L2" s="196" t="str">
        <f>судьи!N38</f>
        <v>Сазонов Антон Анатольевич</v>
      </c>
      <c r="M2" s="303" t="s">
        <v>197</v>
      </c>
      <c r="N2" s="377" t="s">
        <v>190</v>
      </c>
      <c r="O2" s="18" t="s">
        <v>80</v>
      </c>
      <c r="P2" s="31" t="s">
        <v>116</v>
      </c>
      <c r="Q2" s="195" t="s">
        <v>196</v>
      </c>
      <c r="R2" s="197" t="s">
        <v>197</v>
      </c>
      <c r="S2" s="18" t="s">
        <v>80</v>
      </c>
      <c r="T2" s="414" t="s">
        <v>1200</v>
      </c>
    </row>
    <row r="3" spans="1:20">
      <c r="A3" s="9">
        <f>классы!B3</f>
        <v>1</v>
      </c>
      <c r="B3" s="9" t="str">
        <f>классы!C3</f>
        <v>Фефелов Александр</v>
      </c>
      <c r="C3" s="9" t="str">
        <f>IFERROR(VLOOKUP(CONCATENATE($A3,C$2),_votes_exp!$A$2:$J$237,6,FALSE),"-")</f>
        <v>-</v>
      </c>
      <c r="D3" s="9" t="str">
        <f>IFERROR(VLOOKUP(CONCATENATE($A3,D$2),_votes_exp!$A$2:$J$237,6,FALSE),"-")</f>
        <v>-</v>
      </c>
      <c r="E3" s="9" t="str">
        <f>IFERROR(VLOOKUP(CONCATENATE($A3,E$2),_votes_exp!$A$2:$J$237,6,FALSE),"-")</f>
        <v>-</v>
      </c>
      <c r="F3" s="9" t="str">
        <f>IFERROR(VLOOKUP(CONCATENATE($A3,F$2),_votes_exp!$A$2:$J$237,6,FALSE),"-")</f>
        <v>-</v>
      </c>
      <c r="G3" s="9" t="str">
        <f>IFERROR(VLOOKUP(CONCATENATE($A3,G$2),_votes_exp!$A$2:$J$237,6,FALSE),"-")</f>
        <v>-</v>
      </c>
      <c r="H3" s="9" t="str">
        <f>IFERROR(VLOOKUP(CONCATENATE($A3,H$2),_votes_exp!$A$2:$J$237,6,FALSE),"-")</f>
        <v>-</v>
      </c>
      <c r="I3" s="9" t="str">
        <f>IFERROR(VLOOKUP(CONCATENATE($A3,I$2),_votes_exp!$A$2:$J$237,6,FALSE),"-")</f>
        <v>-</v>
      </c>
      <c r="J3" s="9" t="str">
        <f>IFERROR(VLOOKUP(CONCATENATE($A3,J$2),_votes_exp!$A$2:$J$237,6,FALSE),"-")</f>
        <v>-</v>
      </c>
      <c r="K3" s="9" t="str">
        <f>IFERROR(VLOOKUP(CONCATENATE($A3,K$2),_votes_exp!$A$2:$J$237,6,FALSE),"-")</f>
        <v>-</v>
      </c>
      <c r="L3" s="9" t="str">
        <f>IFERROR(VLOOKUP(CONCATENATE($A3,L$2),_votes_exp!$A$2:$J$237,6,FALSE),"-")</f>
        <v>-</v>
      </c>
      <c r="M3" s="368" t="str">
        <f>IFERROR(AVERAGE(C3:L3)+0.000001*O3+0.000000001*(1/(T3+0.001)),"-")</f>
        <v>-</v>
      </c>
      <c r="N3" s="378" t="str">
        <f t="shared" ref="N3:N34" si="0">IFERROR(RANK(M3,$M$3:$M$78,0),"-")</f>
        <v>-</v>
      </c>
      <c r="O3" t="str">
        <f t="shared" ref="O3:O34" si="1">IF(COUNT(C3:L3)&gt;0,COUNT(C3:L3),"-")</f>
        <v>-</v>
      </c>
      <c r="P3">
        <f>A3</f>
        <v>1</v>
      </c>
      <c r="Q3" t="str">
        <f t="shared" ref="Q3:Q66" si="2">B3</f>
        <v>Фефелов Александр</v>
      </c>
      <c r="R3" s="121" t="str">
        <f>M3</f>
        <v>-</v>
      </c>
      <c r="S3" s="9" t="str">
        <f>O3</f>
        <v>-</v>
      </c>
      <c r="T3" s="415" t="str">
        <f>IFERROR(VAR(C3:L3),"-")</f>
        <v>-</v>
      </c>
    </row>
    <row r="4" spans="1:20">
      <c r="A4" s="9">
        <f>классы!B4</f>
        <v>2</v>
      </c>
      <c r="B4" s="9" t="str">
        <f>классы!C4</f>
        <v>Рождественская Мария Владимировна</v>
      </c>
      <c r="C4" s="9" t="str">
        <f>IFERROR(VLOOKUP(CONCATENATE($A4,C$2),_votes_exp!$A$2:$J$237,6,FALSE),"-")</f>
        <v>-</v>
      </c>
      <c r="D4" s="9" t="str">
        <f>IFERROR(VLOOKUP(CONCATENATE($A4,D$2),_votes_exp!$A$2:$J$237,6,FALSE),"-")</f>
        <v>-</v>
      </c>
      <c r="E4" s="9" t="str">
        <f>IFERROR(VLOOKUP(CONCATENATE($A4,E$2),_votes_exp!$A$2:$J$237,6,FALSE),"-")</f>
        <v>-</v>
      </c>
      <c r="F4" s="9" t="str">
        <f>IFERROR(VLOOKUP(CONCATENATE($A4,F$2),_votes_exp!$A$2:$J$237,6,FALSE),"-")</f>
        <v>-</v>
      </c>
      <c r="G4" s="9" t="str">
        <f>IFERROR(VLOOKUP(CONCATENATE($A4,G$2),_votes_exp!$A$2:$J$237,6,FALSE),"-")</f>
        <v>-</v>
      </c>
      <c r="H4" s="9" t="str">
        <f>IFERROR(VLOOKUP(CONCATENATE($A4,H$2),_votes_exp!$A$2:$J$237,6,FALSE),"-")</f>
        <v>-</v>
      </c>
      <c r="I4" s="9" t="str">
        <f>IFERROR(VLOOKUP(CONCATENATE($A4,I$2),_votes_exp!$A$2:$J$237,6,FALSE),"-")</f>
        <v>-</v>
      </c>
      <c r="J4" s="9" t="str">
        <f>IFERROR(VLOOKUP(CONCATENATE($A4,J$2),_votes_exp!$A$2:$J$237,6,FALSE),"-")</f>
        <v>-</v>
      </c>
      <c r="K4" s="9" t="str">
        <f>IFERROR(VLOOKUP(CONCATENATE($A4,K$2),_votes_exp!$A$2:$J$237,6,FALSE),"-")</f>
        <v>-</v>
      </c>
      <c r="L4" s="9" t="str">
        <f>IFERROR(VLOOKUP(CONCATENATE($A4,L$2),_votes_exp!$A$2:$J$237,6,FALSE),"-")</f>
        <v>-</v>
      </c>
      <c r="M4" s="368" t="str">
        <f t="shared" ref="M4:M67" si="3">IFERROR(AVERAGE(C4:L4)+0.000001*O4+0.000000001*(1/(T4+0.001)),"-")</f>
        <v>-</v>
      </c>
      <c r="N4" s="378" t="str">
        <f t="shared" si="0"/>
        <v>-</v>
      </c>
      <c r="O4" t="str">
        <f t="shared" si="1"/>
        <v>-</v>
      </c>
      <c r="P4">
        <f t="shared" ref="P4:Q67" si="4">A4</f>
        <v>2</v>
      </c>
      <c r="Q4" t="str">
        <f t="shared" si="2"/>
        <v>Рождественская Мария Владимировна</v>
      </c>
      <c r="R4" s="121" t="str">
        <f t="shared" ref="R4:R67" si="5">M4</f>
        <v>-</v>
      </c>
      <c r="S4" s="9" t="str">
        <f t="shared" ref="S4:S67" si="6">O4</f>
        <v>-</v>
      </c>
      <c r="T4" s="415" t="str">
        <f t="shared" ref="T4:T67" si="7">IFERROR(VAR(C4:L4),"-")</f>
        <v>-</v>
      </c>
    </row>
    <row r="5" spans="1:20">
      <c r="A5" s="9">
        <f>классы!B5</f>
        <v>3</v>
      </c>
      <c r="B5" s="9" t="str">
        <f>классы!C5</f>
        <v>Кудрявцев Евгений Валерьевич</v>
      </c>
      <c r="C5" s="9" t="str">
        <f>IFERROR(VLOOKUP(CONCATENATE($A5,C$2),_votes_exp!$A$2:$J$237,6,FALSE),"-")</f>
        <v>-</v>
      </c>
      <c r="D5" s="9" t="str">
        <f>IFERROR(VLOOKUP(CONCATENATE($A5,D$2),_votes_exp!$A$2:$J$237,6,FALSE),"-")</f>
        <v>-</v>
      </c>
      <c r="E5" s="9" t="str">
        <f>IFERROR(VLOOKUP(CONCATENATE($A5,E$2),_votes_exp!$A$2:$J$237,6,FALSE),"-")</f>
        <v>-</v>
      </c>
      <c r="F5" s="9" t="str">
        <f>IFERROR(VLOOKUP(CONCATENATE($A5,F$2),_votes_exp!$A$2:$J$237,6,FALSE),"-")</f>
        <v>-</v>
      </c>
      <c r="G5" s="9" t="str">
        <f>IFERROR(VLOOKUP(CONCATENATE($A5,G$2),_votes_exp!$A$2:$J$237,6,FALSE),"-")</f>
        <v>-</v>
      </c>
      <c r="H5" s="9" t="str">
        <f>IFERROR(VLOOKUP(CONCATENATE($A5,H$2),_votes_exp!$A$2:$J$237,6,FALSE),"-")</f>
        <v>-</v>
      </c>
      <c r="I5" s="9" t="str">
        <f>IFERROR(VLOOKUP(CONCATENATE($A5,I$2),_votes_exp!$A$2:$J$237,6,FALSE),"-")</f>
        <v>-</v>
      </c>
      <c r="J5" s="9" t="str">
        <f>IFERROR(VLOOKUP(CONCATENATE($A5,J$2),_votes_exp!$A$2:$J$237,6,FALSE),"-")</f>
        <v>-</v>
      </c>
      <c r="K5" s="9" t="str">
        <f>IFERROR(VLOOKUP(CONCATENATE($A5,K$2),_votes_exp!$A$2:$J$237,6,FALSE),"-")</f>
        <v>-</v>
      </c>
      <c r="L5" s="9" t="str">
        <f>IFERROR(VLOOKUP(CONCATENATE($A5,L$2),_votes_exp!$A$2:$J$237,6,FALSE),"-")</f>
        <v>-</v>
      </c>
      <c r="M5" s="368" t="str">
        <f t="shared" si="3"/>
        <v>-</v>
      </c>
      <c r="N5" s="378" t="str">
        <f t="shared" si="0"/>
        <v>-</v>
      </c>
      <c r="O5" t="str">
        <f t="shared" si="1"/>
        <v>-</v>
      </c>
      <c r="P5">
        <f t="shared" si="4"/>
        <v>3</v>
      </c>
      <c r="Q5" t="str">
        <f t="shared" si="2"/>
        <v>Кудрявцев Евгений Валерьевич</v>
      </c>
      <c r="R5" s="121" t="str">
        <f t="shared" si="5"/>
        <v>-</v>
      </c>
      <c r="S5" s="9" t="str">
        <f t="shared" si="6"/>
        <v>-</v>
      </c>
      <c r="T5" s="415" t="str">
        <f t="shared" si="7"/>
        <v>-</v>
      </c>
    </row>
    <row r="6" spans="1:20">
      <c r="A6" s="9">
        <f>классы!B6</f>
        <v>4</v>
      </c>
      <c r="B6" s="9" t="str">
        <f>классы!C6</f>
        <v>Вербицкий Илья Анатольевич</v>
      </c>
      <c r="C6" s="9" t="str">
        <f>IFERROR(VLOOKUP(CONCATENATE($A6,C$2),_votes_exp!$A$2:$J$237,6,FALSE),"-")</f>
        <v>-</v>
      </c>
      <c r="D6" s="9" t="str">
        <f>IFERROR(VLOOKUP(CONCATENATE($A6,D$2),_votes_exp!$A$2:$J$237,6,FALSE),"-")</f>
        <v>-</v>
      </c>
      <c r="E6" s="9" t="str">
        <f>IFERROR(VLOOKUP(CONCATENATE($A6,E$2),_votes_exp!$A$2:$J$237,6,FALSE),"-")</f>
        <v>-</v>
      </c>
      <c r="F6" s="9" t="str">
        <f>IFERROR(VLOOKUP(CONCATENATE($A6,F$2),_votes_exp!$A$2:$J$237,6,FALSE),"-")</f>
        <v>-</v>
      </c>
      <c r="G6" s="9" t="str">
        <f>IFERROR(VLOOKUP(CONCATENATE($A6,G$2),_votes_exp!$A$2:$J$237,6,FALSE),"-")</f>
        <v>-</v>
      </c>
      <c r="H6" s="9" t="str">
        <f>IFERROR(VLOOKUP(CONCATENATE($A6,H$2),_votes_exp!$A$2:$J$237,6,FALSE),"-")</f>
        <v>-</v>
      </c>
      <c r="I6" s="9" t="str">
        <f>IFERROR(VLOOKUP(CONCATENATE($A6,I$2),_votes_exp!$A$2:$J$237,6,FALSE),"-")</f>
        <v>-</v>
      </c>
      <c r="J6" s="9" t="str">
        <f>IFERROR(VLOOKUP(CONCATENATE($A6,J$2),_votes_exp!$A$2:$J$237,6,FALSE),"-")</f>
        <v>-</v>
      </c>
      <c r="K6" s="9" t="str">
        <f>IFERROR(VLOOKUP(CONCATENATE($A6,K$2),_votes_exp!$A$2:$J$237,6,FALSE),"-")</f>
        <v>-</v>
      </c>
      <c r="L6" s="9" t="str">
        <f>IFERROR(VLOOKUP(CONCATENATE($A6,L$2),_votes_exp!$A$2:$J$237,6,FALSE),"-")</f>
        <v>-</v>
      </c>
      <c r="M6" s="368" t="str">
        <f t="shared" si="3"/>
        <v>-</v>
      </c>
      <c r="N6" s="378" t="str">
        <f t="shared" si="0"/>
        <v>-</v>
      </c>
      <c r="O6" t="str">
        <f t="shared" si="1"/>
        <v>-</v>
      </c>
      <c r="P6">
        <f t="shared" si="4"/>
        <v>4</v>
      </c>
      <c r="Q6" t="str">
        <f t="shared" si="2"/>
        <v>Вербицкий Илья Анатольевич</v>
      </c>
      <c r="R6" s="121" t="str">
        <f t="shared" si="5"/>
        <v>-</v>
      </c>
      <c r="S6" s="9" t="str">
        <f t="shared" si="6"/>
        <v>-</v>
      </c>
      <c r="T6" s="415" t="str">
        <f t="shared" si="7"/>
        <v>-</v>
      </c>
    </row>
    <row r="7" spans="1:20">
      <c r="A7" s="9">
        <f>классы!B7</f>
        <v>5</v>
      </c>
      <c r="B7" s="9" t="str">
        <f>классы!C7</f>
        <v>Андрейченко Вадим Александрович, Андрейченко Елена и Леонид</v>
      </c>
      <c r="C7" s="9">
        <f>IFERROR(VLOOKUP(CONCATENATE($A7,C$2),_votes_exp!$A$2:$J$237,6,FALSE),"-")</f>
        <v>4</v>
      </c>
      <c r="D7" s="9" t="str">
        <f>IFERROR(VLOOKUP(CONCATENATE($A7,D$2),_votes_exp!$A$2:$J$237,6,FALSE),"-")</f>
        <v>-</v>
      </c>
      <c r="E7" s="9" t="str">
        <f>IFERROR(VLOOKUP(CONCATENATE($A7,E$2),_votes_exp!$A$2:$J$237,6,FALSE),"-")</f>
        <v>-</v>
      </c>
      <c r="F7" s="9" t="str">
        <f>IFERROR(VLOOKUP(CONCATENATE($A7,F$2),_votes_exp!$A$2:$J$237,6,FALSE),"-")</f>
        <v>-</v>
      </c>
      <c r="G7" s="9">
        <f>IFERROR(VLOOKUP(CONCATENATE($A7,G$2),_votes_exp!$A$2:$J$237,6,FALSE),"-")</f>
        <v>1</v>
      </c>
      <c r="H7" s="9">
        <f>IFERROR(VLOOKUP(CONCATENATE($A7,H$2),_votes_exp!$A$2:$J$237,6,FALSE),"-")</f>
        <v>6</v>
      </c>
      <c r="I7" s="9">
        <f>IFERROR(VLOOKUP(CONCATENATE($A7,I$2),_votes_exp!$A$2:$J$237,6,FALSE),"-")</f>
        <v>7</v>
      </c>
      <c r="J7" s="9" t="str">
        <f>IFERROR(VLOOKUP(CONCATENATE($A7,J$2),_votes_exp!$A$2:$J$237,6,FALSE),"-")</f>
        <v>-</v>
      </c>
      <c r="K7" s="9" t="str">
        <f>IFERROR(VLOOKUP(CONCATENATE($A7,K$2),_votes_exp!$A$2:$J$237,6,FALSE),"-")</f>
        <v>-</v>
      </c>
      <c r="L7" s="9" t="str">
        <f>IFERROR(VLOOKUP(CONCATENATE($A7,L$2),_votes_exp!$A$2:$J$237,6,FALSE),"-")</f>
        <v>-</v>
      </c>
      <c r="M7" s="368">
        <f t="shared" si="3"/>
        <v>4.5000040001428365</v>
      </c>
      <c r="N7" s="378">
        <f t="shared" si="0"/>
        <v>32</v>
      </c>
      <c r="O7">
        <f t="shared" si="1"/>
        <v>4</v>
      </c>
      <c r="P7">
        <f t="shared" si="4"/>
        <v>5</v>
      </c>
      <c r="Q7" t="str">
        <f t="shared" si="2"/>
        <v>Андрейченко Вадим Александрович, Андрейченко Елена и Леонид</v>
      </c>
      <c r="R7" s="121">
        <f t="shared" si="5"/>
        <v>4.5000040001428365</v>
      </c>
      <c r="S7" s="9">
        <f t="shared" si="6"/>
        <v>4</v>
      </c>
      <c r="T7" s="415">
        <f t="shared" si="7"/>
        <v>7</v>
      </c>
    </row>
    <row r="8" spans="1:20">
      <c r="A8" s="9">
        <f>классы!B8</f>
        <v>6</v>
      </c>
      <c r="B8" s="9" t="str">
        <f>классы!C8</f>
        <v>Вастаев Александр</v>
      </c>
      <c r="C8" s="9" t="str">
        <f>IFERROR(VLOOKUP(CONCATENATE($A8,C$2),_votes_exp!$A$2:$J$237,6,FALSE),"-")</f>
        <v>-</v>
      </c>
      <c r="D8" s="9" t="str">
        <f>IFERROR(VLOOKUP(CONCATENATE($A8,D$2),_votes_exp!$A$2:$J$237,6,FALSE),"-")</f>
        <v>-</v>
      </c>
      <c r="E8" s="9" t="str">
        <f>IFERROR(VLOOKUP(CONCATENATE($A8,E$2),_votes_exp!$A$2:$J$237,6,FALSE),"-")</f>
        <v>-</v>
      </c>
      <c r="F8" s="9" t="str">
        <f>IFERROR(VLOOKUP(CONCATENATE($A8,F$2),_votes_exp!$A$2:$J$237,6,FALSE),"-")</f>
        <v>-</v>
      </c>
      <c r="G8" s="9" t="str">
        <f>IFERROR(VLOOKUP(CONCATENATE($A8,G$2),_votes_exp!$A$2:$J$237,6,FALSE),"-")</f>
        <v>-</v>
      </c>
      <c r="H8" s="9" t="str">
        <f>IFERROR(VLOOKUP(CONCATENATE($A8,H$2),_votes_exp!$A$2:$J$237,6,FALSE),"-")</f>
        <v>-</v>
      </c>
      <c r="I8" s="9" t="str">
        <f>IFERROR(VLOOKUP(CONCATENATE($A8,I$2),_votes_exp!$A$2:$J$237,6,FALSE),"-")</f>
        <v>-</v>
      </c>
      <c r="J8" s="9" t="str">
        <f>IFERROR(VLOOKUP(CONCATENATE($A8,J$2),_votes_exp!$A$2:$J$237,6,FALSE),"-")</f>
        <v>-</v>
      </c>
      <c r="K8" s="9" t="str">
        <f>IFERROR(VLOOKUP(CONCATENATE($A8,K$2),_votes_exp!$A$2:$J$237,6,FALSE),"-")</f>
        <v>-</v>
      </c>
      <c r="L8" s="9" t="str">
        <f>IFERROR(VLOOKUP(CONCATENATE($A8,L$2),_votes_exp!$A$2:$J$237,6,FALSE),"-")</f>
        <v>-</v>
      </c>
      <c r="M8" s="368" t="str">
        <f t="shared" si="3"/>
        <v>-</v>
      </c>
      <c r="N8" s="378" t="str">
        <f t="shared" si="0"/>
        <v>-</v>
      </c>
      <c r="O8" t="str">
        <f t="shared" si="1"/>
        <v>-</v>
      </c>
      <c r="P8">
        <f t="shared" si="4"/>
        <v>6</v>
      </c>
      <c r="Q8" t="str">
        <f t="shared" si="2"/>
        <v>Вастаев Александр</v>
      </c>
      <c r="R8" s="121" t="str">
        <f t="shared" si="5"/>
        <v>-</v>
      </c>
      <c r="S8" s="9" t="str">
        <f t="shared" si="6"/>
        <v>-</v>
      </c>
      <c r="T8" s="415" t="str">
        <f t="shared" si="7"/>
        <v>-</v>
      </c>
    </row>
    <row r="9" spans="1:20">
      <c r="A9" s="9">
        <f>классы!B9</f>
        <v>7</v>
      </c>
      <c r="B9" s="9" t="str">
        <f>классы!C9</f>
        <v>Сергей Селюков</v>
      </c>
      <c r="C9" s="9">
        <f>IFERROR(VLOOKUP(CONCATENATE($A9,C$2),_votes_exp!$A$2:$J$237,6,FALSE),"-")</f>
        <v>10</v>
      </c>
      <c r="D9" s="9">
        <f>IFERROR(VLOOKUP(CONCATENATE($A9,D$2),_votes_exp!$A$2:$J$237,6,FALSE),"-")</f>
        <v>5</v>
      </c>
      <c r="E9" s="9" t="str">
        <f>IFERROR(VLOOKUP(CONCATENATE($A9,E$2),_votes_exp!$A$2:$J$237,6,FALSE),"-")</f>
        <v>-</v>
      </c>
      <c r="F9" s="9" t="str">
        <f>IFERROR(VLOOKUP(CONCATENATE($A9,F$2),_votes_exp!$A$2:$J$237,6,FALSE),"-")</f>
        <v>-</v>
      </c>
      <c r="G9" s="9">
        <f>IFERROR(VLOOKUP(CONCATENATE($A9,G$2),_votes_exp!$A$2:$J$237,6,FALSE),"-")</f>
        <v>4</v>
      </c>
      <c r="H9" s="9">
        <f>IFERROR(VLOOKUP(CONCATENATE($A9,H$2),_votes_exp!$A$2:$J$237,6,FALSE),"-")</f>
        <v>10</v>
      </c>
      <c r="I9" s="9">
        <f>IFERROR(VLOOKUP(CONCATENATE($A9,I$2),_votes_exp!$A$2:$J$237,6,FALSE),"-")</f>
        <v>6</v>
      </c>
      <c r="J9" s="9" t="str">
        <f>IFERROR(VLOOKUP(CONCATENATE($A9,J$2),_votes_exp!$A$2:$J$237,6,FALSE),"-")</f>
        <v>-</v>
      </c>
      <c r="K9" s="9" t="str">
        <f>IFERROR(VLOOKUP(CONCATENATE($A9,K$2),_votes_exp!$A$2:$J$237,6,FALSE),"-")</f>
        <v>-</v>
      </c>
      <c r="L9" s="9">
        <f>IFERROR(VLOOKUP(CONCATENATE($A9,L$2),_votes_exp!$A$2:$J$237,6,FALSE),"-")</f>
        <v>6</v>
      </c>
      <c r="M9" s="368">
        <f t="shared" si="3"/>
        <v>6.8333393334855943</v>
      </c>
      <c r="N9" s="378">
        <f t="shared" si="0"/>
        <v>16</v>
      </c>
      <c r="O9">
        <f t="shared" si="1"/>
        <v>6</v>
      </c>
      <c r="P9">
        <f t="shared" si="4"/>
        <v>7</v>
      </c>
      <c r="Q9" t="str">
        <f t="shared" si="2"/>
        <v>Сергей Селюков</v>
      </c>
      <c r="R9" s="121">
        <f t="shared" si="5"/>
        <v>6.8333393334855943</v>
      </c>
      <c r="S9" s="9">
        <f t="shared" si="6"/>
        <v>6</v>
      </c>
      <c r="T9" s="415">
        <f t="shared" si="7"/>
        <v>6.5666666666666629</v>
      </c>
    </row>
    <row r="10" spans="1:20">
      <c r="A10" s="9">
        <f>классы!B10</f>
        <v>8</v>
      </c>
      <c r="B10" s="9" t="str">
        <f>классы!C10</f>
        <v>Шонин Сергей Викторович</v>
      </c>
      <c r="C10" s="9" t="str">
        <f>IFERROR(VLOOKUP(CONCATENATE($A10,C$2),_votes_exp!$A$2:$J$237,6,FALSE),"-")</f>
        <v>-</v>
      </c>
      <c r="D10" s="9" t="str">
        <f>IFERROR(VLOOKUP(CONCATENATE($A10,D$2),_votes_exp!$A$2:$J$237,6,FALSE),"-")</f>
        <v>-</v>
      </c>
      <c r="E10" s="9" t="str">
        <f>IFERROR(VLOOKUP(CONCATENATE($A10,E$2),_votes_exp!$A$2:$J$237,6,FALSE),"-")</f>
        <v>-</v>
      </c>
      <c r="F10" s="9" t="str">
        <f>IFERROR(VLOOKUP(CONCATENATE($A10,F$2),_votes_exp!$A$2:$J$237,6,FALSE),"-")</f>
        <v>-</v>
      </c>
      <c r="G10" s="9" t="str">
        <f>IFERROR(VLOOKUP(CONCATENATE($A10,G$2),_votes_exp!$A$2:$J$237,6,FALSE),"-")</f>
        <v>-</v>
      </c>
      <c r="H10" s="9" t="str">
        <f>IFERROR(VLOOKUP(CONCATENATE($A10,H$2),_votes_exp!$A$2:$J$237,6,FALSE),"-")</f>
        <v>-</v>
      </c>
      <c r="I10" s="9" t="str">
        <f>IFERROR(VLOOKUP(CONCATENATE($A10,I$2),_votes_exp!$A$2:$J$237,6,FALSE),"-")</f>
        <v>-</v>
      </c>
      <c r="J10" s="9" t="str">
        <f>IFERROR(VLOOKUP(CONCATENATE($A10,J$2),_votes_exp!$A$2:$J$237,6,FALSE),"-")</f>
        <v>-</v>
      </c>
      <c r="K10" s="9" t="str">
        <f>IFERROR(VLOOKUP(CONCATENATE($A10,K$2),_votes_exp!$A$2:$J$237,6,FALSE),"-")</f>
        <v>-</v>
      </c>
      <c r="L10" s="9" t="str">
        <f>IFERROR(VLOOKUP(CONCATENATE($A10,L$2),_votes_exp!$A$2:$J$237,6,FALSE),"-")</f>
        <v>-</v>
      </c>
      <c r="M10" s="368" t="str">
        <f t="shared" si="3"/>
        <v>-</v>
      </c>
      <c r="N10" s="378" t="str">
        <f t="shared" si="0"/>
        <v>-</v>
      </c>
      <c r="O10" t="str">
        <f t="shared" si="1"/>
        <v>-</v>
      </c>
      <c r="P10">
        <f t="shared" si="4"/>
        <v>8</v>
      </c>
      <c r="Q10" t="str">
        <f t="shared" si="2"/>
        <v>Шонин Сергей Викторович</v>
      </c>
      <c r="R10" s="121" t="str">
        <f t="shared" si="5"/>
        <v>-</v>
      </c>
      <c r="S10" s="9" t="str">
        <f t="shared" si="6"/>
        <v>-</v>
      </c>
      <c r="T10" s="415" t="str">
        <f t="shared" si="7"/>
        <v>-</v>
      </c>
    </row>
    <row r="11" spans="1:20">
      <c r="A11" s="9">
        <f>классы!B11</f>
        <v>9</v>
      </c>
      <c r="B11" s="9" t="str">
        <f>классы!C11</f>
        <v>Кирилл Михайлович Поспелов</v>
      </c>
      <c r="C11" s="9">
        <f>IFERROR(VLOOKUP(CONCATENATE($A11,C$2),_votes_exp!$A$2:$J$300,6,FALSE),"-")</f>
        <v>8</v>
      </c>
      <c r="D11" s="9">
        <f>IFERROR(VLOOKUP(CONCATENATE($A11,D$2),_votes_exp!$A$2:$J$300,6,FALSE),"-")</f>
        <v>8</v>
      </c>
      <c r="E11" s="9" t="str">
        <f>IFERROR(VLOOKUP(CONCATENATE($A11,E$2),_votes_exp!$A$2:$J$300,6,FALSE),"-")</f>
        <v>-</v>
      </c>
      <c r="F11" s="9" t="str">
        <f>IFERROR(VLOOKUP(CONCATENATE($A11,F$2),_votes_exp!$A$2:$J$300,6,FALSE),"-")</f>
        <v>-</v>
      </c>
      <c r="G11" s="9">
        <f>IFERROR(VLOOKUP(CONCATENATE($A11,G$2),_votes_exp!$A$2:$J$300,6,FALSE),"-")</f>
        <v>2</v>
      </c>
      <c r="H11" s="9">
        <f>IFERROR(VLOOKUP(CONCATENATE($A11,H$2),_votes_exp!$A$2:$J$300,6,FALSE),"-")</f>
        <v>11</v>
      </c>
      <c r="I11" s="9">
        <f>IFERROR(VLOOKUP(CONCATENATE($A11,I$2),_votes_exp!$A$2:$J$300,6,FALSE),"-")</f>
        <v>7</v>
      </c>
      <c r="J11" s="9" t="str">
        <f>IFERROR(VLOOKUP(CONCATENATE($A11,J$2),_votes_exp!$A$2:$J$300,6,FALSE),"-")</f>
        <v>-</v>
      </c>
      <c r="K11" s="9" t="str">
        <f>IFERROR(VLOOKUP(CONCATENATE($A11,K$2),_votes_exp!$A$2:$J$300,6,FALSE),"-")</f>
        <v>-</v>
      </c>
      <c r="L11" s="9">
        <f>IFERROR(VLOOKUP(CONCATENATE($A11,L$2),_votes_exp!$A$2:$J$300,6,FALSE),"-")</f>
        <v>7</v>
      </c>
      <c r="M11" s="368">
        <f t="shared" si="3"/>
        <v>7.1666726667833851</v>
      </c>
      <c r="N11" s="378">
        <f t="shared" si="0"/>
        <v>10</v>
      </c>
      <c r="O11">
        <f t="shared" si="1"/>
        <v>6</v>
      </c>
      <c r="P11">
        <f t="shared" si="4"/>
        <v>9</v>
      </c>
      <c r="Q11" t="str">
        <f t="shared" si="2"/>
        <v>Кирилл Михайлович Поспелов</v>
      </c>
      <c r="R11" s="121">
        <f t="shared" si="5"/>
        <v>7.1666726667833851</v>
      </c>
      <c r="S11" s="9">
        <f t="shared" si="6"/>
        <v>6</v>
      </c>
      <c r="T11" s="415">
        <f t="shared" si="7"/>
        <v>8.5666666666666629</v>
      </c>
    </row>
    <row r="12" spans="1:20">
      <c r="A12" s="9">
        <f>классы!B12</f>
        <v>10</v>
      </c>
      <c r="B12" s="9" t="str">
        <f>классы!C12</f>
        <v>Ткачев Алексей Петрович</v>
      </c>
      <c r="C12" s="9" t="str">
        <f>IFERROR(VLOOKUP(CONCATENATE($A12,C$2),_votes_exp!$A$2:$J$300,6,FALSE),"-")</f>
        <v>-</v>
      </c>
      <c r="D12" s="9" t="str">
        <f>IFERROR(VLOOKUP(CONCATENATE($A12,D$2),_votes_exp!$A$2:$J$300,6,FALSE),"-")</f>
        <v>-</v>
      </c>
      <c r="E12" s="9" t="str">
        <f>IFERROR(VLOOKUP(CONCATENATE($A12,E$2),_votes_exp!$A$2:$J$300,6,FALSE),"-")</f>
        <v>-</v>
      </c>
      <c r="F12" s="9" t="str">
        <f>IFERROR(VLOOKUP(CONCATENATE($A12,F$2),_votes_exp!$A$2:$J$300,6,FALSE),"-")</f>
        <v>-</v>
      </c>
      <c r="G12" s="9" t="str">
        <f>IFERROR(VLOOKUP(CONCATENATE($A12,G$2),_votes_exp!$A$2:$J$300,6,FALSE),"-")</f>
        <v>-</v>
      </c>
      <c r="H12" s="9" t="str">
        <f>IFERROR(VLOOKUP(CONCATENATE($A12,H$2),_votes_exp!$A$2:$J$300,6,FALSE),"-")</f>
        <v>-</v>
      </c>
      <c r="I12" s="9" t="str">
        <f>IFERROR(VLOOKUP(CONCATENATE($A12,I$2),_votes_exp!$A$2:$J$300,6,FALSE),"-")</f>
        <v>-</v>
      </c>
      <c r="J12" s="9" t="str">
        <f>IFERROR(VLOOKUP(CONCATENATE($A12,J$2),_votes_exp!$A$2:$J$300,6,FALSE),"-")</f>
        <v>-</v>
      </c>
      <c r="K12" s="9" t="str">
        <f>IFERROR(VLOOKUP(CONCATENATE($A12,K$2),_votes_exp!$A$2:$J$300,6,FALSE),"-")</f>
        <v>-</v>
      </c>
      <c r="L12" s="9" t="str">
        <f>IFERROR(VLOOKUP(CONCATENATE($A12,L$2),_votes_exp!$A$2:$J$300,6,FALSE),"-")</f>
        <v>-</v>
      </c>
      <c r="M12" s="368" t="str">
        <f t="shared" si="3"/>
        <v>-</v>
      </c>
      <c r="N12" s="378" t="str">
        <f t="shared" si="0"/>
        <v>-</v>
      </c>
      <c r="O12" t="str">
        <f t="shared" si="1"/>
        <v>-</v>
      </c>
      <c r="P12">
        <f t="shared" si="4"/>
        <v>10</v>
      </c>
      <c r="Q12" t="str">
        <f t="shared" si="2"/>
        <v>Ткачев Алексей Петрович</v>
      </c>
      <c r="R12" s="121" t="str">
        <f t="shared" si="5"/>
        <v>-</v>
      </c>
      <c r="S12" s="9" t="str">
        <f t="shared" si="6"/>
        <v>-</v>
      </c>
      <c r="T12" s="415" t="str">
        <f t="shared" si="7"/>
        <v>-</v>
      </c>
    </row>
    <row r="13" spans="1:20">
      <c r="A13" s="9">
        <f>классы!B13</f>
        <v>11</v>
      </c>
      <c r="B13" s="9" t="str">
        <f>классы!C13</f>
        <v>Белых Николай Евгеньевич</v>
      </c>
      <c r="C13" s="9" t="str">
        <f>IFERROR(VLOOKUP(CONCATENATE($A13,C$2),_votes_exp!$A$2:$J$300,6,FALSE),"-")</f>
        <v>-</v>
      </c>
      <c r="D13" s="9" t="str">
        <f>IFERROR(VLOOKUP(CONCATENATE($A13,D$2),_votes_exp!$A$2:$J$300,6,FALSE),"-")</f>
        <v>-</v>
      </c>
      <c r="E13" s="9" t="str">
        <f>IFERROR(VLOOKUP(CONCATENATE($A13,E$2),_votes_exp!$A$2:$J$300,6,FALSE),"-")</f>
        <v>-</v>
      </c>
      <c r="F13" s="9" t="str">
        <f>IFERROR(VLOOKUP(CONCATENATE($A13,F$2),_votes_exp!$A$2:$J$300,6,FALSE),"-")</f>
        <v>-</v>
      </c>
      <c r="G13" s="9" t="str">
        <f>IFERROR(VLOOKUP(CONCATENATE($A13,G$2),_votes_exp!$A$2:$J$300,6,FALSE),"-")</f>
        <v>-</v>
      </c>
      <c r="H13" s="9" t="str">
        <f>IFERROR(VLOOKUP(CONCATENATE($A13,H$2),_votes_exp!$A$2:$J$300,6,FALSE),"-")</f>
        <v>-</v>
      </c>
      <c r="I13" s="9" t="str">
        <f>IFERROR(VLOOKUP(CONCATENATE($A13,I$2),_votes_exp!$A$2:$J$300,6,FALSE),"-")</f>
        <v>-</v>
      </c>
      <c r="J13" s="9" t="str">
        <f>IFERROR(VLOOKUP(CONCATENATE($A13,J$2),_votes_exp!$A$2:$J$300,6,FALSE),"-")</f>
        <v>-</v>
      </c>
      <c r="K13" s="9" t="str">
        <f>IFERROR(VLOOKUP(CONCATENATE($A13,K$2),_votes_exp!$A$2:$J$300,6,FALSE),"-")</f>
        <v>-</v>
      </c>
      <c r="L13" s="9" t="str">
        <f>IFERROR(VLOOKUP(CONCATENATE($A13,L$2),_votes_exp!$A$2:$J$300,6,FALSE),"-")</f>
        <v>-</v>
      </c>
      <c r="M13" s="368" t="str">
        <f t="shared" si="3"/>
        <v>-</v>
      </c>
      <c r="N13" s="378" t="str">
        <f t="shared" si="0"/>
        <v>-</v>
      </c>
      <c r="O13" t="str">
        <f t="shared" si="1"/>
        <v>-</v>
      </c>
      <c r="P13">
        <f t="shared" si="4"/>
        <v>11</v>
      </c>
      <c r="Q13" t="str">
        <f t="shared" si="2"/>
        <v>Белых Николай Евгеньевич</v>
      </c>
      <c r="R13" s="121" t="str">
        <f t="shared" si="5"/>
        <v>-</v>
      </c>
      <c r="S13" s="9" t="str">
        <f t="shared" si="6"/>
        <v>-</v>
      </c>
      <c r="T13" s="415" t="str">
        <f t="shared" si="7"/>
        <v>-</v>
      </c>
    </row>
    <row r="14" spans="1:20">
      <c r="A14" s="9">
        <f>классы!B14</f>
        <v>12</v>
      </c>
      <c r="B14" s="9" t="str">
        <f>классы!C14</f>
        <v>Лисовский Павел</v>
      </c>
      <c r="C14" s="9" t="str">
        <f>IFERROR(VLOOKUP(CONCATENATE($A14,C$2),_votes_exp!$A$2:$J$300,6,FALSE),"-")</f>
        <v>-</v>
      </c>
      <c r="D14" s="9" t="str">
        <f>IFERROR(VLOOKUP(CONCATENATE($A14,D$2),_votes_exp!$A$2:$J$300,6,FALSE),"-")</f>
        <v>-</v>
      </c>
      <c r="E14" s="9" t="str">
        <f>IFERROR(VLOOKUP(CONCATENATE($A14,E$2),_votes_exp!$A$2:$J$300,6,FALSE),"-")</f>
        <v>-</v>
      </c>
      <c r="F14" s="9" t="str">
        <f>IFERROR(VLOOKUP(CONCATENATE($A14,F$2),_votes_exp!$A$2:$J$300,6,FALSE),"-")</f>
        <v>-</v>
      </c>
      <c r="G14" s="9" t="str">
        <f>IFERROR(VLOOKUP(CONCATENATE($A14,G$2),_votes_exp!$A$2:$J$300,6,FALSE),"-")</f>
        <v>-</v>
      </c>
      <c r="H14" s="9" t="str">
        <f>IFERROR(VLOOKUP(CONCATENATE($A14,H$2),_votes_exp!$A$2:$J$300,6,FALSE),"-")</f>
        <v>-</v>
      </c>
      <c r="I14" s="9" t="str">
        <f>IFERROR(VLOOKUP(CONCATENATE($A14,I$2),_votes_exp!$A$2:$J$300,6,FALSE),"-")</f>
        <v>-</v>
      </c>
      <c r="J14" s="9" t="str">
        <f>IFERROR(VLOOKUP(CONCATENATE($A14,J$2),_votes_exp!$A$2:$J$300,6,FALSE),"-")</f>
        <v>-</v>
      </c>
      <c r="K14" s="9" t="str">
        <f>IFERROR(VLOOKUP(CONCATENATE($A14,K$2),_votes_exp!$A$2:$J$300,6,FALSE),"-")</f>
        <v>-</v>
      </c>
      <c r="L14" s="9" t="str">
        <f>IFERROR(VLOOKUP(CONCATENATE($A14,L$2),_votes_exp!$A$2:$J$300,6,FALSE),"-")</f>
        <v>-</v>
      </c>
      <c r="M14" s="368" t="str">
        <f t="shared" si="3"/>
        <v>-</v>
      </c>
      <c r="N14" s="378" t="str">
        <f t="shared" si="0"/>
        <v>-</v>
      </c>
      <c r="O14" t="str">
        <f t="shared" si="1"/>
        <v>-</v>
      </c>
      <c r="P14">
        <f t="shared" si="4"/>
        <v>12</v>
      </c>
      <c r="Q14" t="str">
        <f t="shared" si="2"/>
        <v>Лисовский Павел</v>
      </c>
      <c r="R14" s="121" t="str">
        <f t="shared" si="5"/>
        <v>-</v>
      </c>
      <c r="S14" s="9" t="str">
        <f t="shared" si="6"/>
        <v>-</v>
      </c>
      <c r="T14" s="415" t="str">
        <f t="shared" si="7"/>
        <v>-</v>
      </c>
    </row>
    <row r="15" spans="1:20">
      <c r="A15" s="9">
        <f>классы!B15</f>
        <v>13</v>
      </c>
      <c r="B15" s="9" t="str">
        <f>классы!C15</f>
        <v>Сазонов Антон Анатольевич</v>
      </c>
      <c r="C15" s="9">
        <f>IFERROR(VLOOKUP(CONCATENATE($A15,C$2),_votes_exp!$A$2:$J$300,6,FALSE),"-")</f>
        <v>5</v>
      </c>
      <c r="D15" s="9">
        <f>IFERROR(VLOOKUP(CONCATENATE($A15,D$2),_votes_exp!$A$2:$J$300,6,FALSE),"-")</f>
        <v>8</v>
      </c>
      <c r="E15" s="9" t="str">
        <f>IFERROR(VLOOKUP(CONCATENATE($A15,E$2),_votes_exp!$A$2:$J$300,6,FALSE),"-")</f>
        <v>-</v>
      </c>
      <c r="F15" s="9" t="str">
        <f>IFERROR(VLOOKUP(CONCATENATE($A15,F$2),_votes_exp!$A$2:$J$300,6,FALSE),"-")</f>
        <v>-</v>
      </c>
      <c r="G15" s="9">
        <f>IFERROR(VLOOKUP(CONCATENATE($A15,G$2),_votes_exp!$A$2:$J$300,6,FALSE),"-")</f>
        <v>3</v>
      </c>
      <c r="H15" s="9" t="str">
        <f>IFERROR(VLOOKUP(CONCATENATE($A15,H$2),_votes_exp!$A$2:$J$300,6,FALSE),"-")</f>
        <v>-</v>
      </c>
      <c r="I15" s="9">
        <f>IFERROR(VLOOKUP(CONCATENATE($A15,I$2),_votes_exp!$A$2:$J$300,6,FALSE),"-")</f>
        <v>10</v>
      </c>
      <c r="J15" s="9" t="str">
        <f>IFERROR(VLOOKUP(CONCATENATE($A15,J$2),_votes_exp!$A$2:$J$300,6,FALSE),"-")</f>
        <v>-</v>
      </c>
      <c r="K15" s="9" t="str">
        <f>IFERROR(VLOOKUP(CONCATENATE($A15,K$2),_votes_exp!$A$2:$J$300,6,FALSE),"-")</f>
        <v>-</v>
      </c>
      <c r="L15" s="9" t="str">
        <f>IFERROR(VLOOKUP(CONCATENATE($A15,L$2),_votes_exp!$A$2:$J$300,6,FALSE),"-")</f>
        <v>-</v>
      </c>
      <c r="M15" s="368">
        <f t="shared" si="3"/>
        <v>6.5000040001034369</v>
      </c>
      <c r="N15" s="378">
        <f t="shared" si="0"/>
        <v>20</v>
      </c>
      <c r="O15">
        <f t="shared" si="1"/>
        <v>4</v>
      </c>
      <c r="P15">
        <f t="shared" si="4"/>
        <v>13</v>
      </c>
      <c r="Q15" t="str">
        <f t="shared" si="2"/>
        <v>Сазонов Антон Анатольевич</v>
      </c>
      <c r="R15" s="121">
        <f t="shared" si="5"/>
        <v>6.5000040001034369</v>
      </c>
      <c r="S15" s="9">
        <f t="shared" si="6"/>
        <v>4</v>
      </c>
      <c r="T15" s="415">
        <f t="shared" si="7"/>
        <v>9.6666666666666661</v>
      </c>
    </row>
    <row r="16" spans="1:20">
      <c r="A16" s="9">
        <f>классы!B16</f>
        <v>14</v>
      </c>
      <c r="B16" s="9" t="str">
        <f>классы!C16</f>
        <v>Мацкевич Екатерина Сергеевна</v>
      </c>
      <c r="C16" s="9" t="str">
        <f>IFERROR(VLOOKUP(CONCATENATE($A16,C$2),_votes_exp!$A$2:$J$300,6,FALSE),"-")</f>
        <v>-</v>
      </c>
      <c r="D16" s="9" t="str">
        <f>IFERROR(VLOOKUP(CONCATENATE($A16,D$2),_votes_exp!$A$2:$J$300,6,FALSE),"-")</f>
        <v>-</v>
      </c>
      <c r="E16" s="9" t="str">
        <f>IFERROR(VLOOKUP(CONCATENATE($A16,E$2),_votes_exp!$A$2:$J$300,6,FALSE),"-")</f>
        <v>-</v>
      </c>
      <c r="F16" s="9" t="str">
        <f>IFERROR(VLOOKUP(CONCATENATE($A16,F$2),_votes_exp!$A$2:$J$300,6,FALSE),"-")</f>
        <v>-</v>
      </c>
      <c r="G16" s="9" t="str">
        <f>IFERROR(VLOOKUP(CONCATENATE($A16,G$2),_votes_exp!$A$2:$J$300,6,FALSE),"-")</f>
        <v>-</v>
      </c>
      <c r="H16" s="9" t="str">
        <f>IFERROR(VLOOKUP(CONCATENATE($A16,H$2),_votes_exp!$A$2:$J$300,6,FALSE),"-")</f>
        <v>-</v>
      </c>
      <c r="I16" s="9" t="str">
        <f>IFERROR(VLOOKUP(CONCATENATE($A16,I$2),_votes_exp!$A$2:$J$300,6,FALSE),"-")</f>
        <v>-</v>
      </c>
      <c r="J16" s="9" t="str">
        <f>IFERROR(VLOOKUP(CONCATENATE($A16,J$2),_votes_exp!$A$2:$J$300,6,FALSE),"-")</f>
        <v>-</v>
      </c>
      <c r="K16" s="9" t="str">
        <f>IFERROR(VLOOKUP(CONCATENATE($A16,K$2),_votes_exp!$A$2:$J$300,6,FALSE),"-")</f>
        <v>-</v>
      </c>
      <c r="L16" s="9" t="str">
        <f>IFERROR(VLOOKUP(CONCATENATE($A16,L$2),_votes_exp!$A$2:$J$300,6,FALSE),"-")</f>
        <v>-</v>
      </c>
      <c r="M16" s="368" t="str">
        <f t="shared" si="3"/>
        <v>-</v>
      </c>
      <c r="N16" s="378" t="str">
        <f t="shared" si="0"/>
        <v>-</v>
      </c>
      <c r="O16" t="str">
        <f t="shared" si="1"/>
        <v>-</v>
      </c>
      <c r="P16">
        <f t="shared" si="4"/>
        <v>14</v>
      </c>
      <c r="Q16" t="str">
        <f t="shared" si="2"/>
        <v>Мацкевич Екатерина Сергеевна</v>
      </c>
      <c r="R16" s="121" t="str">
        <f t="shared" si="5"/>
        <v>-</v>
      </c>
      <c r="S16" s="9" t="str">
        <f t="shared" si="6"/>
        <v>-</v>
      </c>
      <c r="T16" s="415" t="str">
        <f t="shared" si="7"/>
        <v>-</v>
      </c>
    </row>
    <row r="17" spans="1:20">
      <c r="A17" s="9">
        <f>классы!B17</f>
        <v>15</v>
      </c>
      <c r="B17" s="9" t="str">
        <f>классы!C17</f>
        <v>Касьянов Юрий Владимирович</v>
      </c>
      <c r="C17" s="9">
        <f>IFERROR(VLOOKUP(CONCATENATE($A17,C$2),_votes_exp!$A$2:$J$300,6,FALSE),"-")</f>
        <v>7</v>
      </c>
      <c r="D17" s="9" t="str">
        <f>IFERROR(VLOOKUP(CONCATENATE($A17,D$2),_votes_exp!$A$2:$J$300,6,FALSE),"-")</f>
        <v>-</v>
      </c>
      <c r="E17" s="9" t="str">
        <f>IFERROR(VLOOKUP(CONCATENATE($A17,E$2),_votes_exp!$A$2:$J$300,6,FALSE),"-")</f>
        <v>-</v>
      </c>
      <c r="F17" s="9" t="str">
        <f>IFERROR(VLOOKUP(CONCATENATE($A17,F$2),_votes_exp!$A$2:$J$300,6,FALSE),"-")</f>
        <v>-</v>
      </c>
      <c r="G17" s="9">
        <f>IFERROR(VLOOKUP(CONCATENATE($A17,G$2),_votes_exp!$A$2:$J$300,6,FALSE),"-")</f>
        <v>5</v>
      </c>
      <c r="H17" s="9">
        <f>IFERROR(VLOOKUP(CONCATENATE($A17,H$2),_votes_exp!$A$2:$J$300,6,FALSE),"-")</f>
        <v>12</v>
      </c>
      <c r="I17" s="9">
        <f>IFERROR(VLOOKUP(CONCATENATE($A17,I$2),_votes_exp!$A$2:$J$300,6,FALSE),"-")</f>
        <v>7</v>
      </c>
      <c r="J17" s="9" t="str">
        <f>IFERROR(VLOOKUP(CONCATENATE($A17,J$2),_votes_exp!$A$2:$J$300,6,FALSE),"-")</f>
        <v>-</v>
      </c>
      <c r="K17" s="9" t="str">
        <f>IFERROR(VLOOKUP(CONCATENATE($A17,K$2),_votes_exp!$A$2:$J$300,6,FALSE),"-")</f>
        <v>-</v>
      </c>
      <c r="L17" s="9">
        <f>IFERROR(VLOOKUP(CONCATENATE($A17,L$2),_votes_exp!$A$2:$J$300,6,FALSE),"-")</f>
        <v>8</v>
      </c>
      <c r="M17" s="368">
        <f t="shared" si="3"/>
        <v>7.8000050001492314</v>
      </c>
      <c r="N17" s="378">
        <f t="shared" si="0"/>
        <v>6</v>
      </c>
      <c r="O17">
        <f t="shared" si="1"/>
        <v>5</v>
      </c>
      <c r="P17">
        <f t="shared" si="4"/>
        <v>15</v>
      </c>
      <c r="Q17" t="str">
        <f t="shared" si="2"/>
        <v>Касьянов Юрий Владимирович</v>
      </c>
      <c r="R17" s="121">
        <f t="shared" si="5"/>
        <v>7.8000050001492314</v>
      </c>
      <c r="S17" s="9">
        <f t="shared" si="6"/>
        <v>5</v>
      </c>
      <c r="T17" s="415">
        <f t="shared" si="7"/>
        <v>6.7000000000000028</v>
      </c>
    </row>
    <row r="18" spans="1:20">
      <c r="A18" s="9">
        <f>классы!B18</f>
        <v>16</v>
      </c>
      <c r="B18" s="9" t="str">
        <f>классы!C18</f>
        <v>Касьянов Юрий Владимирович</v>
      </c>
      <c r="C18" s="9" t="str">
        <f>IFERROR(VLOOKUP(CONCATENATE($A18,C$2),_votes_exp!$A$2:$J$300,6,FALSE),"-")</f>
        <v>-</v>
      </c>
      <c r="D18" s="9" t="str">
        <f>IFERROR(VLOOKUP(CONCATENATE($A18,D$2),_votes_exp!$A$2:$J$300,6,FALSE),"-")</f>
        <v>-</v>
      </c>
      <c r="E18" s="9" t="str">
        <f>IFERROR(VLOOKUP(CONCATENATE($A18,E$2),_votes_exp!$A$2:$J$300,6,FALSE),"-")</f>
        <v>-</v>
      </c>
      <c r="F18" s="9" t="str">
        <f>IFERROR(VLOOKUP(CONCATENATE($A18,F$2),_votes_exp!$A$2:$J$300,6,FALSE),"-")</f>
        <v>-</v>
      </c>
      <c r="G18" s="9" t="str">
        <f>IFERROR(VLOOKUP(CONCATENATE($A18,G$2),_votes_exp!$A$2:$J$300,6,FALSE),"-")</f>
        <v>-</v>
      </c>
      <c r="H18" s="9" t="str">
        <f>IFERROR(VLOOKUP(CONCATENATE($A18,H$2),_votes_exp!$A$2:$J$300,6,FALSE),"-")</f>
        <v>-</v>
      </c>
      <c r="I18" s="9" t="str">
        <f>IFERROR(VLOOKUP(CONCATENATE($A18,I$2),_votes_exp!$A$2:$J$300,6,FALSE),"-")</f>
        <v>-</v>
      </c>
      <c r="J18" s="9" t="str">
        <f>IFERROR(VLOOKUP(CONCATENATE($A18,J$2),_votes_exp!$A$2:$J$300,6,FALSE),"-")</f>
        <v>-</v>
      </c>
      <c r="K18" s="9" t="str">
        <f>IFERROR(VLOOKUP(CONCATENATE($A18,K$2),_votes_exp!$A$2:$J$300,6,FALSE),"-")</f>
        <v>-</v>
      </c>
      <c r="L18" s="9" t="str">
        <f>IFERROR(VLOOKUP(CONCATENATE($A18,L$2),_votes_exp!$A$2:$J$300,6,FALSE),"-")</f>
        <v>-</v>
      </c>
      <c r="M18" s="368" t="str">
        <f t="shared" si="3"/>
        <v>-</v>
      </c>
      <c r="N18" s="378" t="str">
        <f t="shared" si="0"/>
        <v>-</v>
      </c>
      <c r="O18" t="str">
        <f t="shared" si="1"/>
        <v>-</v>
      </c>
      <c r="P18">
        <f t="shared" si="4"/>
        <v>16</v>
      </c>
      <c r="Q18" t="str">
        <f t="shared" si="2"/>
        <v>Касьянов Юрий Владимирович</v>
      </c>
      <c r="R18" s="121" t="str">
        <f t="shared" si="5"/>
        <v>-</v>
      </c>
      <c r="S18" s="9" t="str">
        <f t="shared" si="6"/>
        <v>-</v>
      </c>
      <c r="T18" s="415" t="str">
        <f t="shared" si="7"/>
        <v>-</v>
      </c>
    </row>
    <row r="19" spans="1:20">
      <c r="A19" s="9">
        <f>классы!B19</f>
        <v>17</v>
      </c>
      <c r="B19" s="9" t="str">
        <f>классы!C19</f>
        <v>Касьянов Юрий Владимирович</v>
      </c>
      <c r="C19" s="9">
        <f>IFERROR(VLOOKUP(CONCATENATE($A19,C$2),_votes_exp!$A$2:$J$300,6,FALSE),"-")</f>
        <v>6</v>
      </c>
      <c r="D19" s="9" t="str">
        <f>IFERROR(VLOOKUP(CONCATENATE($A19,D$2),_votes_exp!$A$2:$J$300,6,FALSE),"-")</f>
        <v>-</v>
      </c>
      <c r="E19" s="9" t="str">
        <f>IFERROR(VLOOKUP(CONCATENATE($A19,E$2),_votes_exp!$A$2:$J$300,6,FALSE),"-")</f>
        <v>-</v>
      </c>
      <c r="F19" s="9" t="str">
        <f>IFERROR(VLOOKUP(CONCATENATE($A19,F$2),_votes_exp!$A$2:$J$300,6,FALSE),"-")</f>
        <v>-</v>
      </c>
      <c r="G19" s="9">
        <f>IFERROR(VLOOKUP(CONCATENATE($A19,G$2),_votes_exp!$A$2:$J$300,6,FALSE),"-")</f>
        <v>3</v>
      </c>
      <c r="H19" s="9" t="str">
        <f>IFERROR(VLOOKUP(CONCATENATE($A19,H$2),_votes_exp!$A$2:$J$300,6,FALSE),"-")</f>
        <v>-</v>
      </c>
      <c r="I19" s="9" t="str">
        <f>IFERROR(VLOOKUP(CONCATENATE($A19,I$2),_votes_exp!$A$2:$J$300,6,FALSE),"-")</f>
        <v>-</v>
      </c>
      <c r="J19" s="9" t="str">
        <f>IFERROR(VLOOKUP(CONCATENATE($A19,J$2),_votes_exp!$A$2:$J$300,6,FALSE),"-")</f>
        <v>-</v>
      </c>
      <c r="K19" s="9" t="str">
        <f>IFERROR(VLOOKUP(CONCATENATE($A19,K$2),_votes_exp!$A$2:$J$300,6,FALSE),"-")</f>
        <v>-</v>
      </c>
      <c r="L19" s="9">
        <f>IFERROR(VLOOKUP(CONCATENATE($A19,L$2),_votes_exp!$A$2:$J$300,6,FALSE),"-")</f>
        <v>7</v>
      </c>
      <c r="M19" s="368">
        <f t="shared" si="3"/>
        <v>5.3333363335640493</v>
      </c>
      <c r="N19" s="378">
        <f t="shared" si="0"/>
        <v>24</v>
      </c>
      <c r="O19">
        <f t="shared" si="1"/>
        <v>3</v>
      </c>
      <c r="P19">
        <f t="shared" si="4"/>
        <v>17</v>
      </c>
      <c r="Q19" t="str">
        <f t="shared" si="2"/>
        <v>Касьянов Юрий Владимирович</v>
      </c>
      <c r="R19" s="121">
        <f t="shared" si="5"/>
        <v>5.3333363335640493</v>
      </c>
      <c r="S19" s="9">
        <f t="shared" si="6"/>
        <v>3</v>
      </c>
      <c r="T19" s="415">
        <f t="shared" si="7"/>
        <v>4.3333333333333357</v>
      </c>
    </row>
    <row r="20" spans="1:20">
      <c r="A20" s="9">
        <f>классы!B20</f>
        <v>18</v>
      </c>
      <c r="B20" s="9" t="str">
        <f>классы!C20</f>
        <v>Олег Маргулис</v>
      </c>
      <c r="C20" s="9" t="str">
        <f>IFERROR(VLOOKUP(CONCATENATE($A20,C$2),_votes_exp!$A$2:$J$300,6,FALSE),"-")</f>
        <v>-</v>
      </c>
      <c r="D20" s="9" t="str">
        <f>IFERROR(VLOOKUP(CONCATENATE($A20,D$2),_votes_exp!$A$2:$J$300,6,FALSE),"-")</f>
        <v>-</v>
      </c>
      <c r="E20" s="9" t="str">
        <f>IFERROR(VLOOKUP(CONCATENATE($A20,E$2),_votes_exp!$A$2:$J$300,6,FALSE),"-")</f>
        <v>-</v>
      </c>
      <c r="F20" s="9" t="str">
        <f>IFERROR(VLOOKUP(CONCATENATE($A20,F$2),_votes_exp!$A$2:$J$300,6,FALSE),"-")</f>
        <v>-</v>
      </c>
      <c r="G20" s="9" t="str">
        <f>IFERROR(VLOOKUP(CONCATENATE($A20,G$2),_votes_exp!$A$2:$J$300,6,FALSE),"-")</f>
        <v>-</v>
      </c>
      <c r="H20" s="9" t="str">
        <f>IFERROR(VLOOKUP(CONCATENATE($A20,H$2),_votes_exp!$A$2:$J$300,6,FALSE),"-")</f>
        <v>-</v>
      </c>
      <c r="I20" s="9" t="str">
        <f>IFERROR(VLOOKUP(CONCATENATE($A20,I$2),_votes_exp!$A$2:$J$300,6,FALSE),"-")</f>
        <v>-</v>
      </c>
      <c r="J20" s="9" t="str">
        <f>IFERROR(VLOOKUP(CONCATENATE($A20,J$2),_votes_exp!$A$2:$J$300,6,FALSE),"-")</f>
        <v>-</v>
      </c>
      <c r="K20" s="9" t="str">
        <f>IFERROR(VLOOKUP(CONCATENATE($A20,K$2),_votes_exp!$A$2:$J$300,6,FALSE),"-")</f>
        <v>-</v>
      </c>
      <c r="L20" s="9" t="str">
        <f>IFERROR(VLOOKUP(CONCATENATE($A20,L$2),_votes_exp!$A$2:$J$300,6,FALSE),"-")</f>
        <v>-</v>
      </c>
      <c r="M20" s="368" t="str">
        <f t="shared" si="3"/>
        <v>-</v>
      </c>
      <c r="N20" s="378" t="str">
        <f t="shared" si="0"/>
        <v>-</v>
      </c>
      <c r="O20" t="str">
        <f t="shared" si="1"/>
        <v>-</v>
      </c>
      <c r="P20">
        <f t="shared" si="4"/>
        <v>18</v>
      </c>
      <c r="Q20" t="str">
        <f t="shared" si="2"/>
        <v>Олег Маргулис</v>
      </c>
      <c r="R20" s="121" t="str">
        <f t="shared" si="5"/>
        <v>-</v>
      </c>
      <c r="S20" s="9" t="str">
        <f t="shared" si="6"/>
        <v>-</v>
      </c>
      <c r="T20" s="415" t="str">
        <f t="shared" si="7"/>
        <v>-</v>
      </c>
    </row>
    <row r="21" spans="1:20">
      <c r="A21" s="9">
        <f>классы!B21</f>
        <v>19</v>
      </c>
      <c r="B21" s="9" t="str">
        <f>классы!C21</f>
        <v>Костюхина Екатерина Евгеньевна</v>
      </c>
      <c r="C21" s="9">
        <f>IFERROR(VLOOKUP(CONCATENATE($A21,C$2),_votes_exp!$A$2:$J$300,6,FALSE),"-")</f>
        <v>9</v>
      </c>
      <c r="D21" s="9" t="str">
        <f>IFERROR(VLOOKUP(CONCATENATE($A21,D$2),_votes_exp!$A$2:$J$300,6,FALSE),"-")</f>
        <v>-</v>
      </c>
      <c r="E21" s="9" t="str">
        <f>IFERROR(VLOOKUP(CONCATENATE($A21,E$2),_votes_exp!$A$2:$J$300,6,FALSE),"-")</f>
        <v>-</v>
      </c>
      <c r="F21" s="9" t="str">
        <f>IFERROR(VLOOKUP(CONCATENATE($A21,F$2),_votes_exp!$A$2:$J$300,6,FALSE),"-")</f>
        <v>-</v>
      </c>
      <c r="G21" s="9">
        <f>IFERROR(VLOOKUP(CONCATENATE($A21,G$2),_votes_exp!$A$2:$J$300,6,FALSE),"-")</f>
        <v>2</v>
      </c>
      <c r="H21" s="9" t="str">
        <f>IFERROR(VLOOKUP(CONCATENATE($A21,H$2),_votes_exp!$A$2:$J$300,6,FALSE),"-")</f>
        <v>-</v>
      </c>
      <c r="I21" s="9">
        <f>IFERROR(VLOOKUP(CONCATENATE($A21,I$2),_votes_exp!$A$2:$J$300,6,FALSE),"-")</f>
        <v>8</v>
      </c>
      <c r="J21" s="9" t="str">
        <f>IFERROR(VLOOKUP(CONCATENATE($A21,J$2),_votes_exp!$A$2:$J$300,6,FALSE),"-")</f>
        <v>-</v>
      </c>
      <c r="K21" s="9" t="str">
        <f>IFERROR(VLOOKUP(CONCATENATE($A21,K$2),_votes_exp!$A$2:$J$300,6,FALSE),"-")</f>
        <v>-</v>
      </c>
      <c r="L21" s="9">
        <f>IFERROR(VLOOKUP(CONCATENATE($A21,L$2),_votes_exp!$A$2:$J$300,6,FALSE),"-")</f>
        <v>9</v>
      </c>
      <c r="M21" s="368">
        <f t="shared" si="3"/>
        <v>7.0000040000882269</v>
      </c>
      <c r="N21" s="378">
        <f t="shared" si="0"/>
        <v>14</v>
      </c>
      <c r="O21">
        <f t="shared" si="1"/>
        <v>4</v>
      </c>
      <c r="P21">
        <f t="shared" si="4"/>
        <v>19</v>
      </c>
      <c r="Q21" t="str">
        <f t="shared" si="2"/>
        <v>Костюхина Екатерина Евгеньевна</v>
      </c>
      <c r="R21" s="121">
        <f t="shared" si="5"/>
        <v>7.0000040000882269</v>
      </c>
      <c r="S21" s="9">
        <f t="shared" si="6"/>
        <v>4</v>
      </c>
      <c r="T21" s="415">
        <f t="shared" si="7"/>
        <v>11.333333333333334</v>
      </c>
    </row>
    <row r="22" spans="1:20">
      <c r="A22" s="9">
        <f>классы!B22</f>
        <v>20</v>
      </c>
      <c r="B22" s="9" t="str">
        <f>классы!C22</f>
        <v>Костюхина Екатерина Евгеньевна</v>
      </c>
      <c r="C22" s="9" t="str">
        <f>IFERROR(VLOOKUP(CONCATENATE($A22,C$2),_votes_exp!$A$2:$J$300,6,FALSE),"-")</f>
        <v>-</v>
      </c>
      <c r="D22" s="9" t="str">
        <f>IFERROR(VLOOKUP(CONCATENATE($A22,D$2),_votes_exp!$A$2:$J$300,6,FALSE),"-")</f>
        <v>-</v>
      </c>
      <c r="E22" s="9" t="str">
        <f>IFERROR(VLOOKUP(CONCATENATE($A22,E$2),_votes_exp!$A$2:$J$300,6,FALSE),"-")</f>
        <v>-</v>
      </c>
      <c r="F22" s="9" t="str">
        <f>IFERROR(VLOOKUP(CONCATENATE($A22,F$2),_votes_exp!$A$2:$J$300,6,FALSE),"-")</f>
        <v>-</v>
      </c>
      <c r="G22" s="9" t="str">
        <f>IFERROR(VLOOKUP(CONCATENATE($A22,G$2),_votes_exp!$A$2:$J$300,6,FALSE),"-")</f>
        <v>-</v>
      </c>
      <c r="H22" s="9" t="str">
        <f>IFERROR(VLOOKUP(CONCATENATE($A22,H$2),_votes_exp!$A$2:$J$300,6,FALSE),"-")</f>
        <v>-</v>
      </c>
      <c r="I22" s="9" t="str">
        <f>IFERROR(VLOOKUP(CONCATENATE($A22,I$2),_votes_exp!$A$2:$J$300,6,FALSE),"-")</f>
        <v>-</v>
      </c>
      <c r="J22" s="9" t="str">
        <f>IFERROR(VLOOKUP(CONCATENATE($A22,J$2),_votes_exp!$A$2:$J$300,6,FALSE),"-")</f>
        <v>-</v>
      </c>
      <c r="K22" s="9" t="str">
        <f>IFERROR(VLOOKUP(CONCATENATE($A22,K$2),_votes_exp!$A$2:$J$300,6,FALSE),"-")</f>
        <v>-</v>
      </c>
      <c r="L22" s="9" t="str">
        <f>IFERROR(VLOOKUP(CONCATENATE($A22,L$2),_votes_exp!$A$2:$J$300,6,FALSE),"-")</f>
        <v>-</v>
      </c>
      <c r="M22" s="368" t="str">
        <f t="shared" si="3"/>
        <v>-</v>
      </c>
      <c r="N22" s="378" t="str">
        <f t="shared" si="0"/>
        <v>-</v>
      </c>
      <c r="O22" t="str">
        <f t="shared" si="1"/>
        <v>-</v>
      </c>
      <c r="P22">
        <f t="shared" si="4"/>
        <v>20</v>
      </c>
      <c r="Q22" t="str">
        <f t="shared" si="2"/>
        <v>Костюхина Екатерина Евгеньевна</v>
      </c>
      <c r="R22" s="121" t="str">
        <f t="shared" si="5"/>
        <v>-</v>
      </c>
      <c r="S22" s="9" t="str">
        <f t="shared" si="6"/>
        <v>-</v>
      </c>
      <c r="T22" s="415" t="str">
        <f t="shared" si="7"/>
        <v>-</v>
      </c>
    </row>
    <row r="23" spans="1:20">
      <c r="A23" s="9">
        <f>классы!B23</f>
        <v>21</v>
      </c>
      <c r="B23" s="9" t="str">
        <f>классы!C23</f>
        <v>Столяров Александр Александрович</v>
      </c>
      <c r="C23" s="9" t="str">
        <f>IFERROR(VLOOKUP(CONCATENATE($A23,C$2),_votes_exp!$A$2:$J$300,6,FALSE),"-")</f>
        <v>-</v>
      </c>
      <c r="D23" s="9" t="str">
        <f>IFERROR(VLOOKUP(CONCATENATE($A23,D$2),_votes_exp!$A$2:$J$300,6,FALSE),"-")</f>
        <v>-</v>
      </c>
      <c r="E23" s="9" t="str">
        <f>IFERROR(VLOOKUP(CONCATENATE($A23,E$2),_votes_exp!$A$2:$J$300,6,FALSE),"-")</f>
        <v>-</v>
      </c>
      <c r="F23" s="9" t="str">
        <f>IFERROR(VLOOKUP(CONCATENATE($A23,F$2),_votes_exp!$A$2:$J$300,6,FALSE),"-")</f>
        <v>-</v>
      </c>
      <c r="G23" s="9" t="str">
        <f>IFERROR(VLOOKUP(CONCATENATE($A23,G$2),_votes_exp!$A$2:$J$300,6,FALSE),"-")</f>
        <v>-</v>
      </c>
      <c r="H23" s="9" t="str">
        <f>IFERROR(VLOOKUP(CONCATENATE($A23,H$2),_votes_exp!$A$2:$J$300,6,FALSE),"-")</f>
        <v>-</v>
      </c>
      <c r="I23" s="9" t="str">
        <f>IFERROR(VLOOKUP(CONCATENATE($A23,I$2),_votes_exp!$A$2:$J$300,6,FALSE),"-")</f>
        <v>-</v>
      </c>
      <c r="J23" s="9" t="str">
        <f>IFERROR(VLOOKUP(CONCATENATE($A23,J$2),_votes_exp!$A$2:$J$300,6,FALSE),"-")</f>
        <v>-</v>
      </c>
      <c r="K23" s="9" t="str">
        <f>IFERROR(VLOOKUP(CONCATENATE($A23,K$2),_votes_exp!$A$2:$J$300,6,FALSE),"-")</f>
        <v>-</v>
      </c>
      <c r="L23" s="9" t="str">
        <f>IFERROR(VLOOKUP(CONCATENATE($A23,L$2),_votes_exp!$A$2:$J$300,6,FALSE),"-")</f>
        <v>-</v>
      </c>
      <c r="M23" s="368" t="str">
        <f t="shared" si="3"/>
        <v>-</v>
      </c>
      <c r="N23" s="378" t="str">
        <f t="shared" si="0"/>
        <v>-</v>
      </c>
      <c r="O23" t="str">
        <f t="shared" si="1"/>
        <v>-</v>
      </c>
      <c r="P23">
        <f t="shared" si="4"/>
        <v>21</v>
      </c>
      <c r="Q23" t="str">
        <f t="shared" si="2"/>
        <v>Столяров Александр Александрович</v>
      </c>
      <c r="R23" s="121" t="str">
        <f t="shared" si="5"/>
        <v>-</v>
      </c>
      <c r="S23" s="9" t="str">
        <f t="shared" si="6"/>
        <v>-</v>
      </c>
      <c r="T23" s="415" t="str">
        <f t="shared" si="7"/>
        <v>-</v>
      </c>
    </row>
    <row r="24" spans="1:20">
      <c r="A24" s="9">
        <f>классы!B25</f>
        <v>23</v>
      </c>
      <c r="B24" s="9" t="str">
        <f>классы!C25</f>
        <v>Попов Александр Андреевич и КоВыль</v>
      </c>
      <c r="C24" s="9">
        <f>IFERROR(VLOOKUP(CONCATENATE($A24,C$2),_votes_exp!$A$2:$J$300,6,FALSE),"-")</f>
        <v>4</v>
      </c>
      <c r="D24" s="9" t="str">
        <f>IFERROR(VLOOKUP(CONCATENATE($A24,D$2),_votes_exp!$A$2:$J$300,6,FALSE),"-")</f>
        <v>-</v>
      </c>
      <c r="E24" s="9" t="str">
        <f>IFERROR(VLOOKUP(CONCATENATE($A24,E$2),_votes_exp!$A$2:$J$300,6,FALSE),"-")</f>
        <v>-</v>
      </c>
      <c r="F24" s="9" t="str">
        <f>IFERROR(VLOOKUP(CONCATENATE($A24,F$2),_votes_exp!$A$2:$J$300,6,FALSE),"-")</f>
        <v>-</v>
      </c>
      <c r="G24" s="9">
        <f>IFERROR(VLOOKUP(CONCATENATE($A24,G$2),_votes_exp!$A$2:$J$300,6,FALSE),"-")</f>
        <v>3</v>
      </c>
      <c r="H24" s="9" t="str">
        <f>IFERROR(VLOOKUP(CONCATENATE($A24,H$2),_votes_exp!$A$2:$J$300,6,FALSE),"-")</f>
        <v>-</v>
      </c>
      <c r="I24" s="9">
        <f>IFERROR(VLOOKUP(CONCATENATE($A24,I$2),_votes_exp!$A$2:$J$300,6,FALSE),"-")</f>
        <v>5</v>
      </c>
      <c r="J24" s="9" t="str">
        <f>IFERROR(VLOOKUP(CONCATENATE($A24,J$2),_votes_exp!$A$2:$J$300,6,FALSE),"-")</f>
        <v>-</v>
      </c>
      <c r="K24" s="9" t="str">
        <f>IFERROR(VLOOKUP(CONCATENATE($A24,K$2),_votes_exp!$A$2:$J$300,6,FALSE),"-")</f>
        <v>-</v>
      </c>
      <c r="L24" s="9">
        <f>IFERROR(VLOOKUP(CONCATENATE($A24,L$2),_votes_exp!$A$2:$J$300,6,FALSE),"-")</f>
        <v>6</v>
      </c>
      <c r="M24" s="368">
        <f t="shared" si="3"/>
        <v>4.50000400059964</v>
      </c>
      <c r="N24" s="378">
        <f t="shared" si="0"/>
        <v>30</v>
      </c>
      <c r="O24">
        <f t="shared" si="1"/>
        <v>4</v>
      </c>
      <c r="P24">
        <f t="shared" si="4"/>
        <v>23</v>
      </c>
      <c r="Q24" t="str">
        <f t="shared" si="2"/>
        <v>Попов Александр Андреевич и КоВыль</v>
      </c>
      <c r="R24" s="121">
        <f t="shared" si="5"/>
        <v>4.50000400059964</v>
      </c>
      <c r="S24" s="9">
        <f t="shared" si="6"/>
        <v>4</v>
      </c>
      <c r="T24" s="415">
        <f t="shared" si="7"/>
        <v>1.6666666666666667</v>
      </c>
    </row>
    <row r="25" spans="1:20">
      <c r="A25" s="9">
        <f>классы!B26</f>
        <v>24</v>
      </c>
      <c r="B25" s="9" t="str">
        <f>классы!C26</f>
        <v>Попов Александр Андреевич и КоВыль</v>
      </c>
      <c r="C25" s="9" t="str">
        <f>IFERROR(VLOOKUP(CONCATENATE($A25,C$2),_votes_exp!$A$2:$J$300,6,FALSE),"-")</f>
        <v>-</v>
      </c>
      <c r="D25" s="9" t="str">
        <f>IFERROR(VLOOKUP(CONCATENATE($A25,D$2),_votes_exp!$A$2:$J$300,6,FALSE),"-")</f>
        <v>-</v>
      </c>
      <c r="E25" s="9" t="str">
        <f>IFERROR(VLOOKUP(CONCATENATE($A25,E$2),_votes_exp!$A$2:$J$300,6,FALSE),"-")</f>
        <v>-</v>
      </c>
      <c r="F25" s="9" t="str">
        <f>IFERROR(VLOOKUP(CONCATENATE($A25,F$2),_votes_exp!$A$2:$J$300,6,FALSE),"-")</f>
        <v>-</v>
      </c>
      <c r="G25" s="9" t="str">
        <f>IFERROR(VLOOKUP(CONCATENATE($A25,G$2),_votes_exp!$A$2:$J$300,6,FALSE),"-")</f>
        <v>-</v>
      </c>
      <c r="H25" s="9" t="str">
        <f>IFERROR(VLOOKUP(CONCATENATE($A25,H$2),_votes_exp!$A$2:$J$300,6,FALSE),"-")</f>
        <v>-</v>
      </c>
      <c r="I25" s="9" t="str">
        <f>IFERROR(VLOOKUP(CONCATENATE($A25,I$2),_votes_exp!$A$2:$J$300,6,FALSE),"-")</f>
        <v>-</v>
      </c>
      <c r="J25" s="9" t="str">
        <f>IFERROR(VLOOKUP(CONCATENATE($A25,J$2),_votes_exp!$A$2:$J$300,6,FALSE),"-")</f>
        <v>-</v>
      </c>
      <c r="K25" s="9" t="str">
        <f>IFERROR(VLOOKUP(CONCATENATE($A25,K$2),_votes_exp!$A$2:$J$300,6,FALSE),"-")</f>
        <v>-</v>
      </c>
      <c r="L25" s="9" t="str">
        <f>IFERROR(VLOOKUP(CONCATENATE($A25,L$2),_votes_exp!$A$2:$J$300,6,FALSE),"-")</f>
        <v>-</v>
      </c>
      <c r="M25" s="368" t="str">
        <f t="shared" si="3"/>
        <v>-</v>
      </c>
      <c r="N25" s="378" t="str">
        <f t="shared" si="0"/>
        <v>-</v>
      </c>
      <c r="O25" t="str">
        <f t="shared" si="1"/>
        <v>-</v>
      </c>
      <c r="P25">
        <f t="shared" si="4"/>
        <v>24</v>
      </c>
      <c r="Q25" t="str">
        <f t="shared" si="2"/>
        <v>Попов Александр Андреевич и КоВыль</v>
      </c>
      <c r="R25" s="121" t="str">
        <f t="shared" si="5"/>
        <v>-</v>
      </c>
      <c r="S25" s="9" t="str">
        <f t="shared" si="6"/>
        <v>-</v>
      </c>
      <c r="T25" s="415" t="str">
        <f t="shared" si="7"/>
        <v>-</v>
      </c>
    </row>
    <row r="26" spans="1:20">
      <c r="A26" s="9">
        <f>классы!B27</f>
        <v>25</v>
      </c>
      <c r="B26" s="9" t="str">
        <f>классы!C27</f>
        <v>Родимцев Андрей Александрович</v>
      </c>
      <c r="C26" s="9">
        <f>IFERROR(VLOOKUP(CONCATENATE($A26,C$2),_votes_exp!$A$2:$J$300,6,FALSE),"-")</f>
        <v>3</v>
      </c>
      <c r="D26" s="9">
        <f>IFERROR(VLOOKUP(CONCATENATE($A26,D$2),_votes_exp!$A$2:$J$300,6,FALSE),"-")</f>
        <v>10</v>
      </c>
      <c r="E26" s="9" t="str">
        <f>IFERROR(VLOOKUP(CONCATENATE($A26,E$2),_votes_exp!$A$2:$J$300,6,FALSE),"-")</f>
        <v>-</v>
      </c>
      <c r="F26" s="9" t="str">
        <f>IFERROR(VLOOKUP(CONCATENATE($A26,F$2),_votes_exp!$A$2:$J$300,6,FALSE),"-")</f>
        <v>-</v>
      </c>
      <c r="G26" s="9">
        <f>IFERROR(VLOOKUP(CONCATENATE($A26,G$2),_votes_exp!$A$2:$J$300,6,FALSE),"-")</f>
        <v>2</v>
      </c>
      <c r="H26" s="9" t="str">
        <f>IFERROR(VLOOKUP(CONCATENATE($A26,H$2),_votes_exp!$A$2:$J$300,6,FALSE),"-")</f>
        <v>-</v>
      </c>
      <c r="I26" s="9">
        <f>IFERROR(VLOOKUP(CONCATENATE($A26,I$2),_votes_exp!$A$2:$J$300,6,FALSE),"-")</f>
        <v>5</v>
      </c>
      <c r="J26" s="9" t="str">
        <f>IFERROR(VLOOKUP(CONCATENATE($A26,J$2),_votes_exp!$A$2:$J$300,6,FALSE),"-")</f>
        <v>-</v>
      </c>
      <c r="K26" s="9" t="str">
        <f>IFERROR(VLOOKUP(CONCATENATE($A26,K$2),_votes_exp!$A$2:$J$300,6,FALSE),"-")</f>
        <v>-</v>
      </c>
      <c r="L26" s="9">
        <f>IFERROR(VLOOKUP(CONCATENATE($A26,L$2),_votes_exp!$A$2:$J$300,6,FALSE),"-")</f>
        <v>6</v>
      </c>
      <c r="M26" s="368">
        <f t="shared" si="3"/>
        <v>5.200005000103082</v>
      </c>
      <c r="N26" s="378">
        <f t="shared" si="0"/>
        <v>26</v>
      </c>
      <c r="O26">
        <f t="shared" si="1"/>
        <v>5</v>
      </c>
      <c r="P26">
        <f t="shared" si="4"/>
        <v>25</v>
      </c>
      <c r="Q26" t="str">
        <f t="shared" si="2"/>
        <v>Родимцев Андрей Александрович</v>
      </c>
      <c r="R26" s="121">
        <f t="shared" si="5"/>
        <v>5.200005000103082</v>
      </c>
      <c r="S26" s="9">
        <f t="shared" si="6"/>
        <v>5</v>
      </c>
      <c r="T26" s="415">
        <f t="shared" si="7"/>
        <v>9.7000000000000028</v>
      </c>
    </row>
    <row r="27" spans="1:20">
      <c r="A27" s="9">
        <f>классы!B28</f>
        <v>26</v>
      </c>
      <c r="B27" s="9" t="str">
        <f>классы!C28</f>
        <v>Ванягин Александр Александрович</v>
      </c>
      <c r="C27" s="9">
        <f>IFERROR(VLOOKUP(CONCATENATE($A27,C$2),_votes_exp!$A$2:$J$300,6,FALSE),"-")</f>
        <v>8</v>
      </c>
      <c r="D27" s="9" t="str">
        <f>IFERROR(VLOOKUP(CONCATENATE($A27,D$2),_votes_exp!$A$2:$J$300,6,FALSE),"-")</f>
        <v>-</v>
      </c>
      <c r="E27" s="9" t="str">
        <f>IFERROR(VLOOKUP(CONCATENATE($A27,E$2),_votes_exp!$A$2:$J$300,6,FALSE),"-")</f>
        <v>-</v>
      </c>
      <c r="F27" s="9">
        <f>IFERROR(VLOOKUP(CONCATENATE($A27,F$2),_votes_exp!$A$2:$J$300,6,FALSE),"-")</f>
        <v>12</v>
      </c>
      <c r="G27" s="9">
        <f>IFERROR(VLOOKUP(CONCATENATE($A27,G$2),_votes_exp!$A$2:$J$300,6,FALSE),"-")</f>
        <v>5</v>
      </c>
      <c r="H27" s="9" t="str">
        <f>IFERROR(VLOOKUP(CONCATENATE($A27,H$2),_votes_exp!$A$2:$J$300,6,FALSE),"-")</f>
        <v>-</v>
      </c>
      <c r="I27" s="9">
        <f>IFERROR(VLOOKUP(CONCATENATE($A27,I$2),_votes_exp!$A$2:$J$300,6,FALSE),"-")</f>
        <v>9</v>
      </c>
      <c r="J27" s="9" t="str">
        <f>IFERROR(VLOOKUP(CONCATENATE($A27,J$2),_votes_exp!$A$2:$J$300,6,FALSE),"-")</f>
        <v>-</v>
      </c>
      <c r="K27" s="9" t="str">
        <f>IFERROR(VLOOKUP(CONCATENATE($A27,K$2),_votes_exp!$A$2:$J$300,6,FALSE),"-")</f>
        <v>-</v>
      </c>
      <c r="L27" s="9">
        <f>IFERROR(VLOOKUP(CONCATENATE($A27,L$2),_votes_exp!$A$2:$J$300,6,FALSE),"-")</f>
        <v>9</v>
      </c>
      <c r="M27" s="368">
        <f t="shared" si="3"/>
        <v>8.6000050001587045</v>
      </c>
      <c r="N27" s="378">
        <f t="shared" si="0"/>
        <v>4</v>
      </c>
      <c r="O27">
        <f t="shared" si="1"/>
        <v>5</v>
      </c>
      <c r="P27">
        <f t="shared" si="4"/>
        <v>26</v>
      </c>
      <c r="Q27" t="str">
        <f t="shared" si="2"/>
        <v>Ванягин Александр Александрович</v>
      </c>
      <c r="R27" s="121">
        <f t="shared" si="5"/>
        <v>8.6000050001587045</v>
      </c>
      <c r="S27" s="9">
        <f t="shared" si="6"/>
        <v>5</v>
      </c>
      <c r="T27" s="415">
        <f t="shared" si="7"/>
        <v>6.2999999999999972</v>
      </c>
    </row>
    <row r="28" spans="1:20">
      <c r="A28" s="9">
        <f>классы!B29</f>
        <v>27</v>
      </c>
      <c r="B28" s="9" t="str">
        <f>классы!C29</f>
        <v>Травина Светлана</v>
      </c>
      <c r="C28" s="9" t="str">
        <f>IFERROR(VLOOKUP(CONCATENATE($A28,C$2),_votes_exp!$A$2:$J$300,6,FALSE),"-")</f>
        <v>-</v>
      </c>
      <c r="D28" s="9" t="str">
        <f>IFERROR(VLOOKUP(CONCATENATE($A28,D$2),_votes_exp!$A$2:$J$300,6,FALSE),"-")</f>
        <v>-</v>
      </c>
      <c r="E28" s="9" t="str">
        <f>IFERROR(VLOOKUP(CONCATENATE($A28,E$2),_votes_exp!$A$2:$J$300,6,FALSE),"-")</f>
        <v>-</v>
      </c>
      <c r="F28" s="9" t="str">
        <f>IFERROR(VLOOKUP(CONCATENATE($A28,F$2),_votes_exp!$A$2:$J$300,6,FALSE),"-")</f>
        <v>-</v>
      </c>
      <c r="G28" s="9" t="str">
        <f>IFERROR(VLOOKUP(CONCATENATE($A28,G$2),_votes_exp!$A$2:$J$300,6,FALSE),"-")</f>
        <v>-</v>
      </c>
      <c r="H28" s="9" t="str">
        <f>IFERROR(VLOOKUP(CONCATENATE($A28,H$2),_votes_exp!$A$2:$J$300,6,FALSE),"-")</f>
        <v>-</v>
      </c>
      <c r="I28" s="9" t="str">
        <f>IFERROR(VLOOKUP(CONCATENATE($A28,I$2),_votes_exp!$A$2:$J$300,6,FALSE),"-")</f>
        <v>-</v>
      </c>
      <c r="J28" s="9" t="str">
        <f>IFERROR(VLOOKUP(CONCATENATE($A28,J$2),_votes_exp!$A$2:$J$300,6,FALSE),"-")</f>
        <v>-</v>
      </c>
      <c r="K28" s="9" t="str">
        <f>IFERROR(VLOOKUP(CONCATENATE($A28,K$2),_votes_exp!$A$2:$J$300,6,FALSE),"-")</f>
        <v>-</v>
      </c>
      <c r="L28" s="9" t="str">
        <f>IFERROR(VLOOKUP(CONCATENATE($A28,L$2),_votes_exp!$A$2:$J$300,6,FALSE),"-")</f>
        <v>-</v>
      </c>
      <c r="M28" s="368" t="str">
        <f t="shared" si="3"/>
        <v>-</v>
      </c>
      <c r="N28" s="378" t="str">
        <f t="shared" si="0"/>
        <v>-</v>
      </c>
      <c r="O28" t="str">
        <f t="shared" si="1"/>
        <v>-</v>
      </c>
      <c r="P28">
        <f t="shared" si="4"/>
        <v>27</v>
      </c>
      <c r="Q28" t="str">
        <f t="shared" si="2"/>
        <v>Травина Светлана</v>
      </c>
      <c r="R28" s="121" t="str">
        <f t="shared" si="5"/>
        <v>-</v>
      </c>
      <c r="S28" s="9" t="str">
        <f t="shared" si="6"/>
        <v>-</v>
      </c>
      <c r="T28" s="415" t="str">
        <f t="shared" si="7"/>
        <v>-</v>
      </c>
    </row>
    <row r="29" spans="1:20">
      <c r="A29" s="9">
        <f>классы!B30</f>
        <v>28</v>
      </c>
      <c r="B29" s="9" t="str">
        <f>классы!C30</f>
        <v>Лехан Сергей Антонович</v>
      </c>
      <c r="C29" s="9" t="str">
        <f>IFERROR(VLOOKUP(CONCATENATE($A29,C$2),_votes_exp!$A$2:$J$300,6,FALSE),"-")</f>
        <v>-</v>
      </c>
      <c r="D29" s="9" t="str">
        <f>IFERROR(VLOOKUP(CONCATENATE($A29,D$2),_votes_exp!$A$2:$J$300,6,FALSE),"-")</f>
        <v>-</v>
      </c>
      <c r="E29" s="9" t="str">
        <f>IFERROR(VLOOKUP(CONCATENATE($A29,E$2),_votes_exp!$A$2:$J$300,6,FALSE),"-")</f>
        <v>-</v>
      </c>
      <c r="F29" s="9" t="str">
        <f>IFERROR(VLOOKUP(CONCATENATE($A29,F$2),_votes_exp!$A$2:$J$300,6,FALSE),"-")</f>
        <v>-</v>
      </c>
      <c r="G29" s="9" t="str">
        <f>IFERROR(VLOOKUP(CONCATENATE($A29,G$2),_votes_exp!$A$2:$J$300,6,FALSE),"-")</f>
        <v>-</v>
      </c>
      <c r="H29" s="9" t="str">
        <f>IFERROR(VLOOKUP(CONCATENATE($A29,H$2),_votes_exp!$A$2:$J$300,6,FALSE),"-")</f>
        <v>-</v>
      </c>
      <c r="I29" s="9" t="str">
        <f>IFERROR(VLOOKUP(CONCATENATE($A29,I$2),_votes_exp!$A$2:$J$300,6,FALSE),"-")</f>
        <v>-</v>
      </c>
      <c r="J29" s="9" t="str">
        <f>IFERROR(VLOOKUP(CONCATENATE($A29,J$2),_votes_exp!$A$2:$J$300,6,FALSE),"-")</f>
        <v>-</v>
      </c>
      <c r="K29" s="9" t="str">
        <f>IFERROR(VLOOKUP(CONCATENATE($A29,K$2),_votes_exp!$A$2:$J$300,6,FALSE),"-")</f>
        <v>-</v>
      </c>
      <c r="L29" s="9" t="str">
        <f>IFERROR(VLOOKUP(CONCATENATE($A29,L$2),_votes_exp!$A$2:$J$300,6,FALSE),"-")</f>
        <v>-</v>
      </c>
      <c r="M29" s="368" t="str">
        <f t="shared" si="3"/>
        <v>-</v>
      </c>
      <c r="N29" s="378" t="str">
        <f t="shared" si="0"/>
        <v>-</v>
      </c>
      <c r="O29" t="str">
        <f t="shared" si="1"/>
        <v>-</v>
      </c>
      <c r="P29">
        <f t="shared" si="4"/>
        <v>28</v>
      </c>
      <c r="Q29" t="str">
        <f t="shared" si="2"/>
        <v>Лехан Сергей Антонович</v>
      </c>
      <c r="R29" s="121" t="str">
        <f t="shared" si="5"/>
        <v>-</v>
      </c>
      <c r="S29" s="9" t="str">
        <f t="shared" si="6"/>
        <v>-</v>
      </c>
      <c r="T29" s="415" t="str">
        <f t="shared" si="7"/>
        <v>-</v>
      </c>
    </row>
    <row r="30" spans="1:20">
      <c r="A30" s="9">
        <f>классы!B31</f>
        <v>29</v>
      </c>
      <c r="B30" s="9" t="str">
        <f>классы!C31</f>
        <v>Данилина Татьяна Игоревна</v>
      </c>
      <c r="C30" s="9" t="str">
        <f>IFERROR(VLOOKUP(CONCATENATE($A30,C$2),_votes_exp!$A$2:$J$300,6,FALSE),"-")</f>
        <v>-</v>
      </c>
      <c r="D30" s="9" t="str">
        <f>IFERROR(VLOOKUP(CONCATENATE($A30,D$2),_votes_exp!$A$2:$J$300,6,FALSE),"-")</f>
        <v>-</v>
      </c>
      <c r="E30" s="9" t="str">
        <f>IFERROR(VLOOKUP(CONCATENATE($A30,E$2),_votes_exp!$A$2:$J$300,6,FALSE),"-")</f>
        <v>-</v>
      </c>
      <c r="F30" s="9" t="str">
        <f>IFERROR(VLOOKUP(CONCATENATE($A30,F$2),_votes_exp!$A$2:$J$300,6,FALSE),"-")</f>
        <v>-</v>
      </c>
      <c r="G30" s="9" t="str">
        <f>IFERROR(VLOOKUP(CONCATENATE($A30,G$2),_votes_exp!$A$2:$J$300,6,FALSE),"-")</f>
        <v>-</v>
      </c>
      <c r="H30" s="9" t="str">
        <f>IFERROR(VLOOKUP(CONCATENATE($A30,H$2),_votes_exp!$A$2:$J$300,6,FALSE),"-")</f>
        <v>-</v>
      </c>
      <c r="I30" s="9" t="str">
        <f>IFERROR(VLOOKUP(CONCATENATE($A30,I$2),_votes_exp!$A$2:$J$300,6,FALSE),"-")</f>
        <v>-</v>
      </c>
      <c r="J30" s="9" t="str">
        <f>IFERROR(VLOOKUP(CONCATENATE($A30,J$2),_votes_exp!$A$2:$J$300,6,FALSE),"-")</f>
        <v>-</v>
      </c>
      <c r="K30" s="9" t="str">
        <f>IFERROR(VLOOKUP(CONCATENATE($A30,K$2),_votes_exp!$A$2:$J$300,6,FALSE),"-")</f>
        <v>-</v>
      </c>
      <c r="L30" s="9" t="str">
        <f>IFERROR(VLOOKUP(CONCATENATE($A30,L$2),_votes_exp!$A$2:$J$300,6,FALSE),"-")</f>
        <v>-</v>
      </c>
      <c r="M30" s="368" t="str">
        <f t="shared" si="3"/>
        <v>-</v>
      </c>
      <c r="N30" s="378" t="str">
        <f t="shared" si="0"/>
        <v>-</v>
      </c>
      <c r="O30" t="str">
        <f t="shared" si="1"/>
        <v>-</v>
      </c>
      <c r="P30">
        <f t="shared" si="4"/>
        <v>29</v>
      </c>
      <c r="Q30" t="str">
        <f t="shared" si="2"/>
        <v>Данилина Татьяна Игоревна</v>
      </c>
      <c r="R30" s="121" t="str">
        <f t="shared" si="5"/>
        <v>-</v>
      </c>
      <c r="S30" s="9" t="str">
        <f t="shared" si="6"/>
        <v>-</v>
      </c>
      <c r="T30" s="415" t="str">
        <f t="shared" si="7"/>
        <v>-</v>
      </c>
    </row>
    <row r="31" spans="1:20">
      <c r="A31" s="9">
        <f>классы!B32</f>
        <v>30</v>
      </c>
      <c r="B31" s="9" t="str">
        <f>классы!C32</f>
        <v>Пономарев Сергей Анатольевич</v>
      </c>
      <c r="C31" s="9" t="str">
        <f>IFERROR(VLOOKUP(CONCATENATE($A31,C$2),_votes_exp!$A$2:$J$300,6,FALSE),"-")</f>
        <v>-</v>
      </c>
      <c r="D31" s="9" t="str">
        <f>IFERROR(VLOOKUP(CONCATENATE($A31,D$2),_votes_exp!$A$2:$J$300,6,FALSE),"-")</f>
        <v>-</v>
      </c>
      <c r="E31" s="9" t="str">
        <f>IFERROR(VLOOKUP(CONCATENATE($A31,E$2),_votes_exp!$A$2:$J$300,6,FALSE),"-")</f>
        <v>-</v>
      </c>
      <c r="F31" s="9" t="str">
        <f>IFERROR(VLOOKUP(CONCATENATE($A31,F$2),_votes_exp!$A$2:$J$300,6,FALSE),"-")</f>
        <v>-</v>
      </c>
      <c r="G31" s="9" t="str">
        <f>IFERROR(VLOOKUP(CONCATENATE($A31,G$2),_votes_exp!$A$2:$J$300,6,FALSE),"-")</f>
        <v>-</v>
      </c>
      <c r="H31" s="9" t="str">
        <f>IFERROR(VLOOKUP(CONCATENATE($A31,H$2),_votes_exp!$A$2:$J$300,6,FALSE),"-")</f>
        <v>-</v>
      </c>
      <c r="I31" s="9" t="str">
        <f>IFERROR(VLOOKUP(CONCATENATE($A31,I$2),_votes_exp!$A$2:$J$300,6,FALSE),"-")</f>
        <v>-</v>
      </c>
      <c r="J31" s="9" t="str">
        <f>IFERROR(VLOOKUP(CONCATENATE($A31,J$2),_votes_exp!$A$2:$J$300,6,FALSE),"-")</f>
        <v>-</v>
      </c>
      <c r="K31" s="9" t="str">
        <f>IFERROR(VLOOKUP(CONCATENATE($A31,K$2),_votes_exp!$A$2:$J$300,6,FALSE),"-")</f>
        <v>-</v>
      </c>
      <c r="L31" s="9" t="str">
        <f>IFERROR(VLOOKUP(CONCATENATE($A31,L$2),_votes_exp!$A$2:$J$300,6,FALSE),"-")</f>
        <v>-</v>
      </c>
      <c r="M31" s="368" t="str">
        <f t="shared" si="3"/>
        <v>-</v>
      </c>
      <c r="N31" s="378" t="str">
        <f t="shared" si="0"/>
        <v>-</v>
      </c>
      <c r="O31" t="str">
        <f t="shared" si="1"/>
        <v>-</v>
      </c>
      <c r="P31">
        <f t="shared" si="4"/>
        <v>30</v>
      </c>
      <c r="Q31" t="str">
        <f t="shared" si="2"/>
        <v>Пономарев Сергей Анатольевич</v>
      </c>
      <c r="R31" s="121" t="str">
        <f t="shared" si="5"/>
        <v>-</v>
      </c>
      <c r="S31" s="9" t="str">
        <f t="shared" si="6"/>
        <v>-</v>
      </c>
      <c r="T31" s="415" t="str">
        <f t="shared" si="7"/>
        <v>-</v>
      </c>
    </row>
    <row r="32" spans="1:20">
      <c r="A32" s="9">
        <f>классы!B33</f>
        <v>31</v>
      </c>
      <c r="B32" s="9" t="str">
        <f>классы!C33</f>
        <v>Пономарев Сергей Анатольевич</v>
      </c>
      <c r="C32" s="9" t="str">
        <f>IFERROR(VLOOKUP(CONCATENATE($A32,C$2),_votes_exp!$A$2:$J$300,6,FALSE),"-")</f>
        <v>-</v>
      </c>
      <c r="D32" s="9" t="str">
        <f>IFERROR(VLOOKUP(CONCATENATE($A32,D$2),_votes_exp!$A$2:$J$300,6,FALSE),"-")</f>
        <v>-</v>
      </c>
      <c r="E32" s="9" t="str">
        <f>IFERROR(VLOOKUP(CONCATENATE($A32,E$2),_votes_exp!$A$2:$J$300,6,FALSE),"-")</f>
        <v>-</v>
      </c>
      <c r="F32" s="9" t="str">
        <f>IFERROR(VLOOKUP(CONCATENATE($A32,F$2),_votes_exp!$A$2:$J$300,6,FALSE),"-")</f>
        <v>-</v>
      </c>
      <c r="G32" s="9" t="str">
        <f>IFERROR(VLOOKUP(CONCATENATE($A32,G$2),_votes_exp!$A$2:$J$300,6,FALSE),"-")</f>
        <v>-</v>
      </c>
      <c r="H32" s="9" t="str">
        <f>IFERROR(VLOOKUP(CONCATENATE($A32,H$2),_votes_exp!$A$2:$J$300,6,FALSE),"-")</f>
        <v>-</v>
      </c>
      <c r="I32" s="9" t="str">
        <f>IFERROR(VLOOKUP(CONCATENATE($A32,I$2),_votes_exp!$A$2:$J$300,6,FALSE),"-")</f>
        <v>-</v>
      </c>
      <c r="J32" s="9" t="str">
        <f>IFERROR(VLOOKUP(CONCATENATE($A32,J$2),_votes_exp!$A$2:$J$300,6,FALSE),"-")</f>
        <v>-</v>
      </c>
      <c r="K32" s="9" t="str">
        <f>IFERROR(VLOOKUP(CONCATENATE($A32,K$2),_votes_exp!$A$2:$J$300,6,FALSE),"-")</f>
        <v>-</v>
      </c>
      <c r="L32" s="9" t="str">
        <f>IFERROR(VLOOKUP(CONCATENATE($A32,L$2),_votes_exp!$A$2:$J$300,6,FALSE),"-")</f>
        <v>-</v>
      </c>
      <c r="M32" s="368" t="str">
        <f t="shared" si="3"/>
        <v>-</v>
      </c>
      <c r="N32" s="378" t="str">
        <f t="shared" si="0"/>
        <v>-</v>
      </c>
      <c r="O32" t="str">
        <f t="shared" si="1"/>
        <v>-</v>
      </c>
      <c r="P32">
        <f t="shared" si="4"/>
        <v>31</v>
      </c>
      <c r="Q32" t="str">
        <f t="shared" si="2"/>
        <v>Пономарев Сергей Анатольевич</v>
      </c>
      <c r="R32" s="121" t="str">
        <f t="shared" si="5"/>
        <v>-</v>
      </c>
      <c r="S32" s="9" t="str">
        <f t="shared" si="6"/>
        <v>-</v>
      </c>
      <c r="T32" s="415" t="str">
        <f t="shared" si="7"/>
        <v>-</v>
      </c>
    </row>
    <row r="33" spans="1:20">
      <c r="A33" s="9">
        <f>классы!B34</f>
        <v>32</v>
      </c>
      <c r="B33" s="9" t="str">
        <f>классы!C34</f>
        <v>Карначёв Александр Евгеньевич</v>
      </c>
      <c r="C33" s="9">
        <f>IFERROR(VLOOKUP(CONCATENATE($A33,C$2),_votes_exp!$A$2:$J$300,6,FALSE),"-")</f>
        <v>5</v>
      </c>
      <c r="D33" s="9" t="str">
        <f>IFERROR(VLOOKUP(CONCATENATE($A33,D$2),_votes_exp!$A$2:$J$300,6,FALSE),"-")</f>
        <v>-</v>
      </c>
      <c r="E33" s="9" t="str">
        <f>IFERROR(VLOOKUP(CONCATENATE($A33,E$2),_votes_exp!$A$2:$J$300,6,FALSE),"-")</f>
        <v>-</v>
      </c>
      <c r="F33" s="9" t="str">
        <f>IFERROR(VLOOKUP(CONCATENATE($A33,F$2),_votes_exp!$A$2:$J$300,6,FALSE),"-")</f>
        <v>-</v>
      </c>
      <c r="G33" s="9">
        <f>IFERROR(VLOOKUP(CONCATENATE($A33,G$2),_votes_exp!$A$2:$J$300,6,FALSE),"-")</f>
        <v>8</v>
      </c>
      <c r="H33" s="9" t="str">
        <f>IFERROR(VLOOKUP(CONCATENATE($A33,H$2),_votes_exp!$A$2:$J$300,6,FALSE),"-")</f>
        <v>-</v>
      </c>
      <c r="I33" s="9" t="str">
        <f>IFERROR(VLOOKUP(CONCATENATE($A33,I$2),_votes_exp!$A$2:$J$300,6,FALSE),"-")</f>
        <v>-</v>
      </c>
      <c r="J33" s="9" t="str">
        <f>IFERROR(VLOOKUP(CONCATENATE($A33,J$2),_votes_exp!$A$2:$J$300,6,FALSE),"-")</f>
        <v>-</v>
      </c>
      <c r="K33" s="9" t="str">
        <f>IFERROR(VLOOKUP(CONCATENATE($A33,K$2),_votes_exp!$A$2:$J$300,6,FALSE),"-")</f>
        <v>-</v>
      </c>
      <c r="L33" s="9">
        <f>IFERROR(VLOOKUP(CONCATENATE($A33,L$2),_votes_exp!$A$2:$J$300,6,FALSE),"-")</f>
        <v>9</v>
      </c>
      <c r="M33" s="368">
        <f t="shared" si="3"/>
        <v>7.3333363335640493</v>
      </c>
      <c r="N33" s="378">
        <f t="shared" si="0"/>
        <v>8</v>
      </c>
      <c r="O33">
        <f t="shared" si="1"/>
        <v>3</v>
      </c>
      <c r="P33">
        <f t="shared" si="4"/>
        <v>32</v>
      </c>
      <c r="Q33" t="str">
        <f t="shared" si="2"/>
        <v>Карначёв Александр Евгеньевич</v>
      </c>
      <c r="R33" s="121">
        <f t="shared" si="5"/>
        <v>7.3333363335640493</v>
      </c>
      <c r="S33" s="9">
        <f t="shared" si="6"/>
        <v>3</v>
      </c>
      <c r="T33" s="415">
        <f t="shared" si="7"/>
        <v>4.3333333333333286</v>
      </c>
    </row>
    <row r="34" spans="1:20">
      <c r="A34" s="9">
        <f>классы!B35</f>
        <v>33</v>
      </c>
      <c r="B34" s="9" t="str">
        <f>классы!C35</f>
        <v>Батищев Сергей Николаевич</v>
      </c>
      <c r="C34" s="9">
        <f>IFERROR(VLOOKUP(CONCATENATE($A34,C$2),_votes_exp!$A$2:$J$300,6,FALSE),"-")</f>
        <v>5</v>
      </c>
      <c r="D34" s="9" t="str">
        <f>IFERROR(VLOOKUP(CONCATENATE($A34,D$2),_votes_exp!$A$2:$J$300,6,FALSE),"-")</f>
        <v>-</v>
      </c>
      <c r="E34" s="9" t="str">
        <f>IFERROR(VLOOKUP(CONCATENATE($A34,E$2),_votes_exp!$A$2:$J$300,6,FALSE),"-")</f>
        <v>-</v>
      </c>
      <c r="F34" s="9" t="str">
        <f>IFERROR(VLOOKUP(CONCATENATE($A34,F$2),_votes_exp!$A$2:$J$300,6,FALSE),"-")</f>
        <v>-</v>
      </c>
      <c r="G34" s="9">
        <f>IFERROR(VLOOKUP(CONCATENATE($A34,G$2),_votes_exp!$A$2:$J$300,6,FALSE),"-")</f>
        <v>1</v>
      </c>
      <c r="H34" s="9" t="str">
        <f>IFERROR(VLOOKUP(CONCATENATE($A34,H$2),_votes_exp!$A$2:$J$300,6,FALSE),"-")</f>
        <v>-</v>
      </c>
      <c r="I34" s="9" t="str">
        <f>IFERROR(VLOOKUP(CONCATENATE($A34,I$2),_votes_exp!$A$2:$J$300,6,FALSE),"-")</f>
        <v>-</v>
      </c>
      <c r="J34" s="9" t="str">
        <f>IFERROR(VLOOKUP(CONCATENATE($A34,J$2),_votes_exp!$A$2:$J$300,6,FALSE),"-")</f>
        <v>-</v>
      </c>
      <c r="K34" s="9" t="str">
        <f>IFERROR(VLOOKUP(CONCATENATE($A34,K$2),_votes_exp!$A$2:$J$300,6,FALSE),"-")</f>
        <v>-</v>
      </c>
      <c r="L34" s="9">
        <f>IFERROR(VLOOKUP(CONCATENATE($A34,L$2),_votes_exp!$A$2:$J$300,6,FALSE),"-")</f>
        <v>7</v>
      </c>
      <c r="M34" s="368">
        <f t="shared" si="3"/>
        <v>4.3333363334404646</v>
      </c>
      <c r="N34" s="378">
        <f t="shared" si="0"/>
        <v>33</v>
      </c>
      <c r="O34">
        <f t="shared" si="1"/>
        <v>3</v>
      </c>
      <c r="P34">
        <f t="shared" si="4"/>
        <v>33</v>
      </c>
      <c r="Q34" t="str">
        <f t="shared" si="2"/>
        <v>Батищев Сергей Николаевич</v>
      </c>
      <c r="R34" s="121">
        <f t="shared" si="5"/>
        <v>4.3333363334404646</v>
      </c>
      <c r="S34" s="9">
        <f t="shared" si="6"/>
        <v>3</v>
      </c>
      <c r="T34" s="415">
        <f t="shared" si="7"/>
        <v>9.3333333333333321</v>
      </c>
    </row>
    <row r="35" spans="1:20">
      <c r="A35" s="9">
        <f>классы!B36</f>
        <v>34</v>
      </c>
      <c r="B35" s="9" t="str">
        <f>классы!C36</f>
        <v>Саликова Александра Владимировна</v>
      </c>
      <c r="C35" s="9">
        <f>IFERROR(VLOOKUP(CONCATENATE($A35,C$2),_votes_exp!$A$2:$J$300,6,FALSE),"-")</f>
        <v>9</v>
      </c>
      <c r="D35" s="9">
        <f>IFERROR(VLOOKUP(CONCATENATE($A35,D$2),_votes_exp!$A$2:$J$300,6,FALSE),"-")</f>
        <v>8</v>
      </c>
      <c r="E35" s="9" t="str">
        <f>IFERROR(VLOOKUP(CONCATENATE($A35,E$2),_votes_exp!$A$2:$J$300,6,FALSE),"-")</f>
        <v>-</v>
      </c>
      <c r="F35" s="9" t="str">
        <f>IFERROR(VLOOKUP(CONCATENATE($A35,F$2),_votes_exp!$A$2:$J$300,6,FALSE),"-")</f>
        <v>-</v>
      </c>
      <c r="G35" s="9">
        <f>IFERROR(VLOOKUP(CONCATENATE($A35,G$2),_votes_exp!$A$2:$J$300,6,FALSE),"-")</f>
        <v>2</v>
      </c>
      <c r="H35" s="9" t="str">
        <f>IFERROR(VLOOKUP(CONCATENATE($A35,H$2),_votes_exp!$A$2:$J$300,6,FALSE),"-")</f>
        <v>-</v>
      </c>
      <c r="I35" s="9" t="str">
        <f>IFERROR(VLOOKUP(CONCATENATE($A35,I$2),_votes_exp!$A$2:$J$300,6,FALSE),"-")</f>
        <v>-</v>
      </c>
      <c r="J35" s="9" t="str">
        <f>IFERROR(VLOOKUP(CONCATENATE($A35,J$2),_votes_exp!$A$2:$J$300,6,FALSE),"-")</f>
        <v>-</v>
      </c>
      <c r="K35" s="9" t="str">
        <f>IFERROR(VLOOKUP(CONCATENATE($A35,K$2),_votes_exp!$A$2:$J$300,6,FALSE),"-")</f>
        <v>-</v>
      </c>
      <c r="L35" s="9">
        <f>IFERROR(VLOOKUP(CONCATENATE($A35,L$2),_votes_exp!$A$2:$J$300,6,FALSE),"-")</f>
        <v>8</v>
      </c>
      <c r="M35" s="368">
        <f t="shared" si="3"/>
        <v>6.750004000097551</v>
      </c>
      <c r="N35" s="378">
        <f t="shared" ref="N35:N66" si="8">IFERROR(RANK(M35,$M$3:$M$78,0),"-")</f>
        <v>19</v>
      </c>
      <c r="O35">
        <f t="shared" ref="O35:O66" si="9">IF(COUNT(C35:L35)&gt;0,COUNT(C35:L35),"-")</f>
        <v>4</v>
      </c>
      <c r="P35">
        <f t="shared" si="4"/>
        <v>34</v>
      </c>
      <c r="Q35" t="str">
        <f t="shared" si="2"/>
        <v>Саликова Александра Владимировна</v>
      </c>
      <c r="R35" s="121">
        <f t="shared" si="5"/>
        <v>6.750004000097551</v>
      </c>
      <c r="S35" s="9">
        <f t="shared" si="6"/>
        <v>4</v>
      </c>
      <c r="T35" s="415">
        <f t="shared" si="7"/>
        <v>10.25</v>
      </c>
    </row>
    <row r="36" spans="1:20">
      <c r="A36" s="9">
        <f>классы!B37</f>
        <v>35</v>
      </c>
      <c r="B36" s="9" t="str">
        <f>классы!C37</f>
        <v>Никульникова Татьяна</v>
      </c>
      <c r="C36" s="9" t="str">
        <f>IFERROR(VLOOKUP(CONCATENATE($A36,C$2),_votes_exp!$A$2:$J$300,6,FALSE),"-")</f>
        <v>-</v>
      </c>
      <c r="D36" s="9" t="str">
        <f>IFERROR(VLOOKUP(CONCATENATE($A36,D$2),_votes_exp!$A$2:$J$300,6,FALSE),"-")</f>
        <v>-</v>
      </c>
      <c r="E36" s="9" t="str">
        <f>IFERROR(VLOOKUP(CONCATENATE($A36,E$2),_votes_exp!$A$2:$J$300,6,FALSE),"-")</f>
        <v>-</v>
      </c>
      <c r="F36" s="9" t="str">
        <f>IFERROR(VLOOKUP(CONCATENATE($A36,F$2),_votes_exp!$A$2:$J$300,6,FALSE),"-")</f>
        <v>-</v>
      </c>
      <c r="G36" s="9" t="str">
        <f>IFERROR(VLOOKUP(CONCATENATE($A36,G$2),_votes_exp!$A$2:$J$300,6,FALSE),"-")</f>
        <v>-</v>
      </c>
      <c r="H36" s="9" t="str">
        <f>IFERROR(VLOOKUP(CONCATENATE($A36,H$2),_votes_exp!$A$2:$J$300,6,FALSE),"-")</f>
        <v>-</v>
      </c>
      <c r="I36" s="9" t="str">
        <f>IFERROR(VLOOKUP(CONCATENATE($A36,I$2),_votes_exp!$A$2:$J$300,6,FALSE),"-")</f>
        <v>-</v>
      </c>
      <c r="J36" s="9" t="str">
        <f>IFERROR(VLOOKUP(CONCATENATE($A36,J$2),_votes_exp!$A$2:$J$300,6,FALSE),"-")</f>
        <v>-</v>
      </c>
      <c r="K36" s="9" t="str">
        <f>IFERROR(VLOOKUP(CONCATENATE($A36,K$2),_votes_exp!$A$2:$J$300,6,FALSE),"-")</f>
        <v>-</v>
      </c>
      <c r="L36" s="9" t="str">
        <f>IFERROR(VLOOKUP(CONCATENATE($A36,L$2),_votes_exp!$A$2:$J$300,6,FALSE),"-")</f>
        <v>-</v>
      </c>
      <c r="M36" s="368" t="str">
        <f t="shared" si="3"/>
        <v>-</v>
      </c>
      <c r="N36" s="378" t="str">
        <f t="shared" si="8"/>
        <v>-</v>
      </c>
      <c r="O36" t="str">
        <f t="shared" si="9"/>
        <v>-</v>
      </c>
      <c r="P36">
        <f t="shared" si="4"/>
        <v>35</v>
      </c>
      <c r="Q36" t="str">
        <f t="shared" si="2"/>
        <v>Никульникова Татьяна</v>
      </c>
      <c r="R36" s="121" t="str">
        <f t="shared" si="5"/>
        <v>-</v>
      </c>
      <c r="S36" s="9" t="str">
        <f t="shared" si="6"/>
        <v>-</v>
      </c>
      <c r="T36" s="415" t="str">
        <f t="shared" si="7"/>
        <v>-</v>
      </c>
    </row>
    <row r="37" spans="1:20">
      <c r="A37" s="9">
        <f>классы!B38</f>
        <v>36</v>
      </c>
      <c r="B37" s="9" t="str">
        <f>классы!C38</f>
        <v>Толубаев Сергей Иванович</v>
      </c>
      <c r="C37" s="9">
        <f>IFERROR(VLOOKUP(CONCATENATE($A37,C$2),_votes_exp!$A$2:$J$300,6,FALSE),"-")</f>
        <v>8</v>
      </c>
      <c r="D37" s="9" t="str">
        <f>IFERROR(VLOOKUP(CONCATENATE($A37,D$2),_votes_exp!$A$2:$J$300,6,FALSE),"-")</f>
        <v>-</v>
      </c>
      <c r="E37" s="9" t="str">
        <f>IFERROR(VLOOKUP(CONCATENATE($A37,E$2),_votes_exp!$A$2:$J$300,6,FALSE),"-")</f>
        <v>-</v>
      </c>
      <c r="F37" s="9" t="str">
        <f>IFERROR(VLOOKUP(CONCATENATE($A37,F$2),_votes_exp!$A$2:$J$300,6,FALSE),"-")</f>
        <v>-</v>
      </c>
      <c r="G37" s="9">
        <f>IFERROR(VLOOKUP(CONCATENATE($A37,G$2),_votes_exp!$A$2:$J$300,6,FALSE),"-")</f>
        <v>1</v>
      </c>
      <c r="H37" s="9" t="str">
        <f>IFERROR(VLOOKUP(CONCATENATE($A37,H$2),_votes_exp!$A$2:$J$300,6,FALSE),"-")</f>
        <v>-</v>
      </c>
      <c r="I37" s="9" t="str">
        <f>IFERROR(VLOOKUP(CONCATENATE($A37,I$2),_votes_exp!$A$2:$J$300,6,FALSE),"-")</f>
        <v>-</v>
      </c>
      <c r="J37" s="9" t="str">
        <f>IFERROR(VLOOKUP(CONCATENATE($A37,J$2),_votes_exp!$A$2:$J$300,6,FALSE),"-")</f>
        <v>-</v>
      </c>
      <c r="K37" s="9" t="str">
        <f>IFERROR(VLOOKUP(CONCATENATE($A37,K$2),_votes_exp!$A$2:$J$300,6,FALSE),"-")</f>
        <v>-</v>
      </c>
      <c r="L37" s="9">
        <f>IFERROR(VLOOKUP(CONCATENATE($A37,L$2),_votes_exp!$A$2:$J$300,6,FALSE),"-")</f>
        <v>7</v>
      </c>
      <c r="M37" s="368">
        <f t="shared" si="3"/>
        <v>5.3333363334030963</v>
      </c>
      <c r="N37" s="378">
        <f t="shared" si="8"/>
        <v>25</v>
      </c>
      <c r="O37">
        <f t="shared" si="9"/>
        <v>3</v>
      </c>
      <c r="P37">
        <f t="shared" si="4"/>
        <v>36</v>
      </c>
      <c r="Q37" t="str">
        <f t="shared" si="2"/>
        <v>Толубаев Сергей Иванович</v>
      </c>
      <c r="R37" s="121">
        <f t="shared" si="5"/>
        <v>5.3333363334030963</v>
      </c>
      <c r="S37" s="9">
        <f t="shared" si="6"/>
        <v>3</v>
      </c>
      <c r="T37" s="415">
        <f t="shared" si="7"/>
        <v>14.333333333333336</v>
      </c>
    </row>
    <row r="38" spans="1:20">
      <c r="A38" s="9">
        <f>классы!B39</f>
        <v>37</v>
      </c>
      <c r="B38" s="9" t="str">
        <f>классы!C39</f>
        <v>Сизов Дмитрий Генндьевич</v>
      </c>
      <c r="C38" s="9" t="str">
        <f>IFERROR(VLOOKUP(CONCATENATE($A38,C$2),_votes_exp!$A$2:$J$300,6,FALSE),"-")</f>
        <v>-</v>
      </c>
      <c r="D38" s="9" t="str">
        <f>IFERROR(VLOOKUP(CONCATENATE($A38,D$2),_votes_exp!$A$2:$J$300,6,FALSE),"-")</f>
        <v>-</v>
      </c>
      <c r="E38" s="9" t="str">
        <f>IFERROR(VLOOKUP(CONCATENATE($A38,E$2),_votes_exp!$A$2:$J$300,6,FALSE),"-")</f>
        <v>-</v>
      </c>
      <c r="F38" s="9" t="str">
        <f>IFERROR(VLOOKUP(CONCATENATE($A38,F$2),_votes_exp!$A$2:$J$300,6,FALSE),"-")</f>
        <v>-</v>
      </c>
      <c r="G38" s="9" t="str">
        <f>IFERROR(VLOOKUP(CONCATENATE($A38,G$2),_votes_exp!$A$2:$J$300,6,FALSE),"-")</f>
        <v>-</v>
      </c>
      <c r="H38" s="9" t="str">
        <f>IFERROR(VLOOKUP(CONCATENATE($A38,H$2),_votes_exp!$A$2:$J$300,6,FALSE),"-")</f>
        <v>-</v>
      </c>
      <c r="I38" s="9" t="str">
        <f>IFERROR(VLOOKUP(CONCATENATE($A38,I$2),_votes_exp!$A$2:$J$300,6,FALSE),"-")</f>
        <v>-</v>
      </c>
      <c r="J38" s="9" t="str">
        <f>IFERROR(VLOOKUP(CONCATENATE($A38,J$2),_votes_exp!$A$2:$J$300,6,FALSE),"-")</f>
        <v>-</v>
      </c>
      <c r="K38" s="9" t="str">
        <f>IFERROR(VLOOKUP(CONCATENATE($A38,K$2),_votes_exp!$A$2:$J$300,6,FALSE),"-")</f>
        <v>-</v>
      </c>
      <c r="L38" s="9" t="str">
        <f>IFERROR(VLOOKUP(CONCATENATE($A38,L$2),_votes_exp!$A$2:$J$300,6,FALSE),"-")</f>
        <v>-</v>
      </c>
      <c r="M38" s="368" t="str">
        <f t="shared" si="3"/>
        <v>-</v>
      </c>
      <c r="N38" s="378" t="str">
        <f t="shared" si="8"/>
        <v>-</v>
      </c>
      <c r="O38" t="str">
        <f t="shared" si="9"/>
        <v>-</v>
      </c>
      <c r="P38">
        <f t="shared" si="4"/>
        <v>37</v>
      </c>
      <c r="Q38" t="str">
        <f t="shared" si="2"/>
        <v>Сизов Дмитрий Генндьевич</v>
      </c>
      <c r="R38" s="121" t="str">
        <f t="shared" si="5"/>
        <v>-</v>
      </c>
      <c r="S38" s="9" t="str">
        <f t="shared" si="6"/>
        <v>-</v>
      </c>
      <c r="T38" s="415" t="str">
        <f t="shared" si="7"/>
        <v>-</v>
      </c>
    </row>
    <row r="39" spans="1:20">
      <c r="A39" s="9">
        <f>классы!B40</f>
        <v>38</v>
      </c>
      <c r="B39" s="9" t="str">
        <f>классы!C40</f>
        <v>Чернецкая Елена Николаевна</v>
      </c>
      <c r="C39" s="9">
        <f>IFERROR(VLOOKUP(CONCATENATE($A39,C$2),_votes_exp!$A$2:$J$300,6,FALSE),"-")</f>
        <v>10</v>
      </c>
      <c r="D39" s="9" t="str">
        <f>IFERROR(VLOOKUP(CONCATENATE($A39,D$2),_votes_exp!$A$2:$J$300,6,FALSE),"-")</f>
        <v>-</v>
      </c>
      <c r="E39" s="9" t="str">
        <f>IFERROR(VLOOKUP(CONCATENATE($A39,E$2),_votes_exp!$A$2:$J$300,6,FALSE),"-")</f>
        <v>-</v>
      </c>
      <c r="F39" s="9" t="str">
        <f>IFERROR(VLOOKUP(CONCATENATE($A39,F$2),_votes_exp!$A$2:$J$300,6,FALSE),"-")</f>
        <v>-</v>
      </c>
      <c r="G39" s="9">
        <f>IFERROR(VLOOKUP(CONCATENATE($A39,G$2),_votes_exp!$A$2:$J$300,6,FALSE),"-")</f>
        <v>4</v>
      </c>
      <c r="H39" s="9" t="str">
        <f>IFERROR(VLOOKUP(CONCATENATE($A39,H$2),_votes_exp!$A$2:$J$300,6,FALSE),"-")</f>
        <v>-</v>
      </c>
      <c r="I39" s="9">
        <f>IFERROR(VLOOKUP(CONCATENATE($A39,I$2),_votes_exp!$A$2:$J$300,6,FALSE),"-")</f>
        <v>5</v>
      </c>
      <c r="J39" s="9" t="str">
        <f>IFERROR(VLOOKUP(CONCATENATE($A39,J$2),_votes_exp!$A$2:$J$300,6,FALSE),"-")</f>
        <v>-</v>
      </c>
      <c r="K39" s="9" t="str">
        <f>IFERROR(VLOOKUP(CONCATENATE($A39,K$2),_votes_exp!$A$2:$J$300,6,FALSE),"-")</f>
        <v>-</v>
      </c>
      <c r="L39" s="9">
        <f>IFERROR(VLOOKUP(CONCATENATE($A39,L$2),_votes_exp!$A$2:$J$300,6,FALSE),"-")</f>
        <v>8</v>
      </c>
      <c r="M39" s="368">
        <f t="shared" si="3"/>
        <v>6.7500040001318506</v>
      </c>
      <c r="N39" s="378">
        <f t="shared" si="8"/>
        <v>18</v>
      </c>
      <c r="O39">
        <f t="shared" si="9"/>
        <v>4</v>
      </c>
      <c r="P39">
        <f t="shared" si="4"/>
        <v>38</v>
      </c>
      <c r="Q39" t="str">
        <f t="shared" si="2"/>
        <v>Чернецкая Елена Николаевна</v>
      </c>
      <c r="R39" s="121">
        <f t="shared" si="5"/>
        <v>6.7500040001318506</v>
      </c>
      <c r="S39" s="9">
        <f t="shared" si="6"/>
        <v>4</v>
      </c>
      <c r="T39" s="415">
        <f t="shared" si="7"/>
        <v>7.583333333333333</v>
      </c>
    </row>
    <row r="40" spans="1:20">
      <c r="A40" s="9">
        <f>классы!B41</f>
        <v>39</v>
      </c>
      <c r="B40" s="9" t="str">
        <f>классы!C41</f>
        <v>Команда "Держи Забрало"</v>
      </c>
      <c r="C40" s="9" t="str">
        <f>IFERROR(VLOOKUP(CONCATENATE($A40,C$2),_votes_exp!$A$2:$J$300,6,FALSE),"-")</f>
        <v>-</v>
      </c>
      <c r="D40" s="9" t="str">
        <f>IFERROR(VLOOKUP(CONCATENATE($A40,D$2),_votes_exp!$A$2:$J$300,6,FALSE),"-")</f>
        <v>-</v>
      </c>
      <c r="E40" s="9" t="str">
        <f>IFERROR(VLOOKUP(CONCATENATE($A40,E$2),_votes_exp!$A$2:$J$300,6,FALSE),"-")</f>
        <v>-</v>
      </c>
      <c r="F40" s="9" t="str">
        <f>IFERROR(VLOOKUP(CONCATENATE($A40,F$2),_votes_exp!$A$2:$J$300,6,FALSE),"-")</f>
        <v>-</v>
      </c>
      <c r="G40" s="9" t="str">
        <f>IFERROR(VLOOKUP(CONCATENATE($A40,G$2),_votes_exp!$A$2:$J$300,6,FALSE),"-")</f>
        <v>-</v>
      </c>
      <c r="H40" s="9" t="str">
        <f>IFERROR(VLOOKUP(CONCATENATE($A40,H$2),_votes_exp!$A$2:$J$300,6,FALSE),"-")</f>
        <v>-</v>
      </c>
      <c r="I40" s="9" t="str">
        <f>IFERROR(VLOOKUP(CONCATENATE($A40,I$2),_votes_exp!$A$2:$J$300,6,FALSE),"-")</f>
        <v>-</v>
      </c>
      <c r="J40" s="9" t="str">
        <f>IFERROR(VLOOKUP(CONCATENATE($A40,J$2),_votes_exp!$A$2:$J$300,6,FALSE),"-")</f>
        <v>-</v>
      </c>
      <c r="K40" s="9" t="str">
        <f>IFERROR(VLOOKUP(CONCATENATE($A40,K$2),_votes_exp!$A$2:$J$300,6,FALSE),"-")</f>
        <v>-</v>
      </c>
      <c r="L40" s="9" t="str">
        <f>IFERROR(VLOOKUP(CONCATENATE($A40,L$2),_votes_exp!$A$2:$J$300,6,FALSE),"-")</f>
        <v>-</v>
      </c>
      <c r="M40" s="368" t="str">
        <f t="shared" si="3"/>
        <v>-</v>
      </c>
      <c r="N40" s="378" t="str">
        <f t="shared" si="8"/>
        <v>-</v>
      </c>
      <c r="O40" t="str">
        <f t="shared" si="9"/>
        <v>-</v>
      </c>
      <c r="P40">
        <f t="shared" si="4"/>
        <v>39</v>
      </c>
      <c r="Q40" t="str">
        <f t="shared" si="2"/>
        <v>Команда "Держи Забрало"</v>
      </c>
      <c r="R40" s="121" t="str">
        <f t="shared" si="5"/>
        <v>-</v>
      </c>
      <c r="S40" s="9" t="str">
        <f t="shared" si="6"/>
        <v>-</v>
      </c>
      <c r="T40" s="415" t="str">
        <f t="shared" si="7"/>
        <v>-</v>
      </c>
    </row>
    <row r="41" spans="1:20">
      <c r="A41" s="9">
        <f>классы!B42</f>
        <v>40</v>
      </c>
      <c r="B41" s="9" t="str">
        <f>классы!C42</f>
        <v>Команда "Держи Забрало"</v>
      </c>
      <c r="C41" s="9" t="str">
        <f>IFERROR(VLOOKUP(CONCATENATE($A41,C$2),_votes_exp!$A$2:$J$300,6,FALSE),"-")</f>
        <v>-</v>
      </c>
      <c r="D41" s="9" t="str">
        <f>IFERROR(VLOOKUP(CONCATENATE($A41,D$2),_votes_exp!$A$2:$J$300,6,FALSE),"-")</f>
        <v>-</v>
      </c>
      <c r="E41" s="9" t="str">
        <f>IFERROR(VLOOKUP(CONCATENATE($A41,E$2),_votes_exp!$A$2:$J$300,6,FALSE),"-")</f>
        <v>-</v>
      </c>
      <c r="F41" s="9" t="str">
        <f>IFERROR(VLOOKUP(CONCATENATE($A41,F$2),_votes_exp!$A$2:$J$300,6,FALSE),"-")</f>
        <v>-</v>
      </c>
      <c r="G41" s="9" t="str">
        <f>IFERROR(VLOOKUP(CONCATENATE($A41,G$2),_votes_exp!$A$2:$J$300,6,FALSE),"-")</f>
        <v>-</v>
      </c>
      <c r="H41" s="9" t="str">
        <f>IFERROR(VLOOKUP(CONCATENATE($A41,H$2),_votes_exp!$A$2:$J$300,6,FALSE),"-")</f>
        <v>-</v>
      </c>
      <c r="I41" s="9" t="str">
        <f>IFERROR(VLOOKUP(CONCATENATE($A41,I$2),_votes_exp!$A$2:$J$300,6,FALSE),"-")</f>
        <v>-</v>
      </c>
      <c r="J41" s="9" t="str">
        <f>IFERROR(VLOOKUP(CONCATENATE($A41,J$2),_votes_exp!$A$2:$J$300,6,FALSE),"-")</f>
        <v>-</v>
      </c>
      <c r="K41" s="9" t="str">
        <f>IFERROR(VLOOKUP(CONCATENATE($A41,K$2),_votes_exp!$A$2:$J$300,6,FALSE),"-")</f>
        <v>-</v>
      </c>
      <c r="L41" s="9" t="str">
        <f>IFERROR(VLOOKUP(CONCATENATE($A41,L$2),_votes_exp!$A$2:$J$300,6,FALSE),"-")</f>
        <v>-</v>
      </c>
      <c r="M41" s="368" t="str">
        <f t="shared" si="3"/>
        <v>-</v>
      </c>
      <c r="N41" s="378" t="str">
        <f t="shared" si="8"/>
        <v>-</v>
      </c>
      <c r="O41" t="str">
        <f t="shared" si="9"/>
        <v>-</v>
      </c>
      <c r="P41">
        <f t="shared" si="4"/>
        <v>40</v>
      </c>
      <c r="Q41" t="str">
        <f t="shared" si="2"/>
        <v>Команда "Держи Забрало"</v>
      </c>
      <c r="R41" s="121" t="str">
        <f t="shared" si="5"/>
        <v>-</v>
      </c>
      <c r="S41" s="9" t="str">
        <f t="shared" si="6"/>
        <v>-</v>
      </c>
      <c r="T41" s="415" t="str">
        <f t="shared" si="7"/>
        <v>-</v>
      </c>
    </row>
    <row r="42" spans="1:20">
      <c r="A42" s="9">
        <f>классы!B43</f>
        <v>41</v>
      </c>
      <c r="B42" s="9" t="str">
        <f>классы!C43</f>
        <v>Диденко Е.В.</v>
      </c>
      <c r="C42" s="9" t="str">
        <f>IFERROR(VLOOKUP(CONCATENATE($A42,C$2),_votes_exp!$A$2:$J$300,6,FALSE),"-")</f>
        <v>-</v>
      </c>
      <c r="D42" s="9" t="str">
        <f>IFERROR(VLOOKUP(CONCATENATE($A42,D$2),_votes_exp!$A$2:$J$300,6,FALSE),"-")</f>
        <v>-</v>
      </c>
      <c r="E42" s="9" t="str">
        <f>IFERROR(VLOOKUP(CONCATENATE($A42,E$2),_votes_exp!$A$2:$J$300,6,FALSE),"-")</f>
        <v>-</v>
      </c>
      <c r="F42" s="9" t="str">
        <f>IFERROR(VLOOKUP(CONCATENATE($A42,F$2),_votes_exp!$A$2:$J$300,6,FALSE),"-")</f>
        <v>-</v>
      </c>
      <c r="G42" s="9">
        <f>IFERROR(VLOOKUP(CONCATENATE($A42,G$2),_votes_exp!$A$2:$J$300,6,FALSE),"-")</f>
        <v>6</v>
      </c>
      <c r="H42" s="9">
        <f>IFERROR(VLOOKUP(CONCATENATE($A42,H$2),_votes_exp!$A$2:$J$300,6,FALSE),"-")</f>
        <v>8</v>
      </c>
      <c r="I42" s="9" t="str">
        <f>IFERROR(VLOOKUP(CONCATENATE($A42,I$2),_votes_exp!$A$2:$J$300,6,FALSE),"-")</f>
        <v>-</v>
      </c>
      <c r="J42" s="9" t="str">
        <f>IFERROR(VLOOKUP(CONCATENATE($A42,J$2),_votes_exp!$A$2:$J$300,6,FALSE),"-")</f>
        <v>-</v>
      </c>
      <c r="K42" s="9" t="str">
        <f>IFERROR(VLOOKUP(CONCATENATE($A42,K$2),_votes_exp!$A$2:$J$300,6,FALSE),"-")</f>
        <v>-</v>
      </c>
      <c r="L42" s="9">
        <f>IFERROR(VLOOKUP(CONCATENATE($A42,L$2),_votes_exp!$A$2:$J$300,6,FALSE),"-")</f>
        <v>7</v>
      </c>
      <c r="M42" s="368">
        <f t="shared" si="3"/>
        <v>7.0000030009990013</v>
      </c>
      <c r="N42" s="378">
        <f t="shared" si="8"/>
        <v>15</v>
      </c>
      <c r="O42">
        <f t="shared" si="9"/>
        <v>3</v>
      </c>
      <c r="P42">
        <f t="shared" si="4"/>
        <v>41</v>
      </c>
      <c r="Q42" t="str">
        <f t="shared" si="2"/>
        <v>Диденко Е.В.</v>
      </c>
      <c r="R42" s="121">
        <f t="shared" si="5"/>
        <v>7.0000030009990013</v>
      </c>
      <c r="S42" s="9">
        <f t="shared" si="6"/>
        <v>3</v>
      </c>
      <c r="T42" s="415">
        <f t="shared" si="7"/>
        <v>1</v>
      </c>
    </row>
    <row r="43" spans="1:20">
      <c r="A43" s="9">
        <f>классы!B44</f>
        <v>42</v>
      </c>
      <c r="B43" s="9" t="str">
        <f>классы!C44</f>
        <v>Василий Буз</v>
      </c>
      <c r="C43" s="9" t="str">
        <f>IFERROR(VLOOKUP(CONCATENATE($A43,C$2),_votes_exp!$A$2:$J$300,6,FALSE),"-")</f>
        <v>-</v>
      </c>
      <c r="D43" s="9" t="str">
        <f>IFERROR(VLOOKUP(CONCATENATE($A43,D$2),_votes_exp!$A$2:$J$300,6,FALSE),"-")</f>
        <v>-</v>
      </c>
      <c r="E43" s="9" t="str">
        <f>IFERROR(VLOOKUP(CONCATENATE($A43,E$2),_votes_exp!$A$2:$J$300,6,FALSE),"-")</f>
        <v>-</v>
      </c>
      <c r="F43" s="9" t="str">
        <f>IFERROR(VLOOKUP(CONCATENATE($A43,F$2),_votes_exp!$A$2:$J$300,6,FALSE),"-")</f>
        <v>-</v>
      </c>
      <c r="G43" s="9" t="str">
        <f>IFERROR(VLOOKUP(CONCATENATE($A43,G$2),_votes_exp!$A$2:$J$300,6,FALSE),"-")</f>
        <v>-</v>
      </c>
      <c r="H43" s="9" t="str">
        <f>IFERROR(VLOOKUP(CONCATENATE($A43,H$2),_votes_exp!$A$2:$J$300,6,FALSE),"-")</f>
        <v>-</v>
      </c>
      <c r="I43" s="9" t="str">
        <f>IFERROR(VLOOKUP(CONCATENATE($A43,I$2),_votes_exp!$A$2:$J$300,6,FALSE),"-")</f>
        <v>-</v>
      </c>
      <c r="J43" s="9" t="str">
        <f>IFERROR(VLOOKUP(CONCATENATE($A43,J$2),_votes_exp!$A$2:$J$300,6,FALSE),"-")</f>
        <v>-</v>
      </c>
      <c r="K43" s="9" t="str">
        <f>IFERROR(VLOOKUP(CONCATENATE($A43,K$2),_votes_exp!$A$2:$J$300,6,FALSE),"-")</f>
        <v>-</v>
      </c>
      <c r="L43" s="9" t="str">
        <f>IFERROR(VLOOKUP(CONCATENATE($A43,L$2),_votes_exp!$A$2:$J$300,6,FALSE),"-")</f>
        <v>-</v>
      </c>
      <c r="M43" s="368" t="str">
        <f t="shared" si="3"/>
        <v>-</v>
      </c>
      <c r="N43" s="378" t="str">
        <f t="shared" si="8"/>
        <v>-</v>
      </c>
      <c r="O43" t="str">
        <f t="shared" si="9"/>
        <v>-</v>
      </c>
      <c r="P43">
        <f t="shared" si="4"/>
        <v>42</v>
      </c>
      <c r="Q43" t="str">
        <f t="shared" si="2"/>
        <v>Василий Буз</v>
      </c>
      <c r="R43" s="121" t="str">
        <f t="shared" si="5"/>
        <v>-</v>
      </c>
      <c r="S43" s="9" t="str">
        <f t="shared" si="6"/>
        <v>-</v>
      </c>
      <c r="T43" s="415" t="str">
        <f t="shared" si="7"/>
        <v>-</v>
      </c>
    </row>
    <row r="44" spans="1:20">
      <c r="A44" s="9">
        <f>классы!B45</f>
        <v>43</v>
      </c>
      <c r="B44" s="9" t="str">
        <f>классы!C45</f>
        <v>Голованова Кcения Александровна (участник похода)</v>
      </c>
      <c r="C44" s="9">
        <f>IFERROR(VLOOKUP(CONCATENATE($A44,C$2),_votes_exp!$A$2:$J$300,6,FALSE),"-")</f>
        <v>8</v>
      </c>
      <c r="D44" s="9" t="str">
        <f>IFERROR(VLOOKUP(CONCATENATE($A44,D$2),_votes_exp!$A$2:$J$300,6,FALSE),"-")</f>
        <v>-</v>
      </c>
      <c r="E44" s="9" t="str">
        <f>IFERROR(VLOOKUP(CONCATENATE($A44,E$2),_votes_exp!$A$2:$J$300,6,FALSE),"-")</f>
        <v>-</v>
      </c>
      <c r="F44" s="9" t="str">
        <f>IFERROR(VLOOKUP(CONCATENATE($A44,F$2),_votes_exp!$A$2:$J$300,6,FALSE),"-")</f>
        <v>-</v>
      </c>
      <c r="G44" s="9">
        <f>IFERROR(VLOOKUP(CONCATENATE($A44,G$2),_votes_exp!$A$2:$J$300,6,FALSE),"-")</f>
        <v>3</v>
      </c>
      <c r="H44" s="9">
        <f>IFERROR(VLOOKUP(CONCATENATE($A44,H$2),_votes_exp!$A$2:$J$300,6,FALSE),"-")</f>
        <v>12</v>
      </c>
      <c r="I44" s="9" t="str">
        <f>IFERROR(VLOOKUP(CONCATENATE($A44,I$2),_votes_exp!$A$2:$J$300,6,FALSE),"-")</f>
        <v>-</v>
      </c>
      <c r="J44" s="9">
        <f>IFERROR(VLOOKUP(CONCATENATE($A44,J$2),_votes_exp!$A$2:$J$300,6,FALSE),"-")</f>
        <v>3</v>
      </c>
      <c r="K44" s="9" t="str">
        <f>IFERROR(VLOOKUP(CONCATENATE($A44,K$2),_votes_exp!$A$2:$J$300,6,FALSE),"-")</f>
        <v>-</v>
      </c>
      <c r="L44" s="9">
        <f>IFERROR(VLOOKUP(CONCATENATE($A44,L$2),_votes_exp!$A$2:$J$300,6,FALSE),"-")</f>
        <v>9</v>
      </c>
      <c r="M44" s="368">
        <f t="shared" si="3"/>
        <v>7.0000050000645118</v>
      </c>
      <c r="N44" s="378">
        <f t="shared" si="8"/>
        <v>12</v>
      </c>
      <c r="O44">
        <f t="shared" si="9"/>
        <v>5</v>
      </c>
      <c r="P44">
        <f t="shared" si="4"/>
        <v>43</v>
      </c>
      <c r="Q44" t="str">
        <f t="shared" si="2"/>
        <v>Голованова Кcения Александровна (участник похода)</v>
      </c>
      <c r="R44" s="121">
        <f t="shared" si="5"/>
        <v>7.0000050000645118</v>
      </c>
      <c r="S44" s="9">
        <f t="shared" si="6"/>
        <v>5</v>
      </c>
      <c r="T44" s="415">
        <f t="shared" si="7"/>
        <v>15.5</v>
      </c>
    </row>
    <row r="45" spans="1:20">
      <c r="A45" s="9">
        <f>классы!B46</f>
        <v>44</v>
      </c>
      <c r="B45" s="9" t="str">
        <f>классы!C46</f>
        <v>Горбунов Владимир Владимирович</v>
      </c>
      <c r="C45" s="9">
        <f>IFERROR(VLOOKUP(CONCATENATE($A45,C$2),_votes_exp!$A$2:$J$300,6,FALSE),"-")</f>
        <v>5</v>
      </c>
      <c r="D45" s="9" t="str">
        <f>IFERROR(VLOOKUP(CONCATENATE($A45,D$2),_votes_exp!$A$2:$J$300,6,FALSE),"-")</f>
        <v>-</v>
      </c>
      <c r="E45" s="9" t="str">
        <f>IFERROR(VLOOKUP(CONCATENATE($A45,E$2),_votes_exp!$A$2:$J$300,6,FALSE),"-")</f>
        <v>-</v>
      </c>
      <c r="F45" s="9" t="str">
        <f>IFERROR(VLOOKUP(CONCATENATE($A45,F$2),_votes_exp!$A$2:$J$300,6,FALSE),"-")</f>
        <v>-</v>
      </c>
      <c r="G45" s="9">
        <f>IFERROR(VLOOKUP(CONCATENATE($A45,G$2),_votes_exp!$A$2:$J$300,6,FALSE),"-")</f>
        <v>2</v>
      </c>
      <c r="H45" s="9" t="str">
        <f>IFERROR(VLOOKUP(CONCATENATE($A45,H$2),_votes_exp!$A$2:$J$300,6,FALSE),"-")</f>
        <v>-</v>
      </c>
      <c r="I45" s="9">
        <f>IFERROR(VLOOKUP(CONCATENATE($A45,I$2),_votes_exp!$A$2:$J$300,6,FALSE),"-")</f>
        <v>5</v>
      </c>
      <c r="J45" s="9" t="str">
        <f>IFERROR(VLOOKUP(CONCATENATE($A45,J$2),_votes_exp!$A$2:$J$300,6,FALSE),"-")</f>
        <v>-</v>
      </c>
      <c r="K45" s="9" t="str">
        <f>IFERROR(VLOOKUP(CONCATENATE($A45,K$2),_votes_exp!$A$2:$J$300,6,FALSE),"-")</f>
        <v>-</v>
      </c>
      <c r="L45" s="9">
        <f>IFERROR(VLOOKUP(CONCATENATE($A45,L$2),_votes_exp!$A$2:$J$300,6,FALSE),"-")</f>
        <v>6</v>
      </c>
      <c r="M45" s="368">
        <f t="shared" si="3"/>
        <v>4.500004000333222</v>
      </c>
      <c r="N45" s="378">
        <f t="shared" si="8"/>
        <v>31</v>
      </c>
      <c r="O45">
        <f t="shared" si="9"/>
        <v>4</v>
      </c>
      <c r="P45">
        <f t="shared" si="4"/>
        <v>44</v>
      </c>
      <c r="Q45" t="str">
        <f t="shared" si="2"/>
        <v>Горбунов Владимир Владимирович</v>
      </c>
      <c r="R45" s="121">
        <f t="shared" si="5"/>
        <v>4.500004000333222</v>
      </c>
      <c r="S45" s="9">
        <f t="shared" si="6"/>
        <v>4</v>
      </c>
      <c r="T45" s="415">
        <f t="shared" si="7"/>
        <v>3</v>
      </c>
    </row>
    <row r="46" spans="1:20">
      <c r="A46" s="9">
        <f>классы!B47</f>
        <v>45</v>
      </c>
      <c r="B46" s="9" t="str">
        <f>классы!C47</f>
        <v>Горбунов Владимир Владимирович</v>
      </c>
      <c r="C46" s="9">
        <f>IFERROR(VLOOKUP(CONCATENATE($A46,C$2),_votes_exp!$A$2:$J$300,6,FALSE),"-")</f>
        <v>6</v>
      </c>
      <c r="D46" s="9" t="str">
        <f>IFERROR(VLOOKUP(CONCATENATE($A46,D$2),_votes_exp!$A$2:$J$300,6,FALSE),"-")</f>
        <v>-</v>
      </c>
      <c r="E46" s="9" t="str">
        <f>IFERROR(VLOOKUP(CONCATENATE($A46,E$2),_votes_exp!$A$2:$J$300,6,FALSE),"-")</f>
        <v>-</v>
      </c>
      <c r="F46" s="9" t="str">
        <f>IFERROR(VLOOKUP(CONCATENATE($A46,F$2),_votes_exp!$A$2:$J$300,6,FALSE),"-")</f>
        <v>-</v>
      </c>
      <c r="G46" s="9">
        <f>IFERROR(VLOOKUP(CONCATENATE($A46,G$2),_votes_exp!$A$2:$J$300,6,FALSE),"-")</f>
        <v>2</v>
      </c>
      <c r="H46" s="9" t="str">
        <f>IFERROR(VLOOKUP(CONCATENATE($A46,H$2),_votes_exp!$A$2:$J$300,6,FALSE),"-")</f>
        <v>-</v>
      </c>
      <c r="I46" s="9">
        <f>IFERROR(VLOOKUP(CONCATENATE($A46,I$2),_votes_exp!$A$2:$J$300,6,FALSE),"-")</f>
        <v>6</v>
      </c>
      <c r="J46" s="9" t="str">
        <f>IFERROR(VLOOKUP(CONCATENATE($A46,J$2),_votes_exp!$A$2:$J$300,6,FALSE),"-")</f>
        <v>-</v>
      </c>
      <c r="K46" s="9" t="str">
        <f>IFERROR(VLOOKUP(CONCATENATE($A46,K$2),_votes_exp!$A$2:$J$300,6,FALSE),"-")</f>
        <v>-</v>
      </c>
      <c r="L46" s="9">
        <f>IFERROR(VLOOKUP(CONCATENATE($A46,L$2),_votes_exp!$A$2:$J$300,6,FALSE),"-")</f>
        <v>6</v>
      </c>
      <c r="M46" s="368">
        <f t="shared" si="3"/>
        <v>5.0000040002499375</v>
      </c>
      <c r="N46" s="378">
        <f t="shared" si="8"/>
        <v>27</v>
      </c>
      <c r="O46">
        <f t="shared" si="9"/>
        <v>4</v>
      </c>
      <c r="P46">
        <f t="shared" si="4"/>
        <v>45</v>
      </c>
      <c r="Q46" t="str">
        <f t="shared" si="2"/>
        <v>Горбунов Владимир Владимирович</v>
      </c>
      <c r="R46" s="121">
        <f t="shared" si="5"/>
        <v>5.0000040002499375</v>
      </c>
      <c r="S46" s="9">
        <f t="shared" si="6"/>
        <v>4</v>
      </c>
      <c r="T46" s="415">
        <f t="shared" si="7"/>
        <v>4</v>
      </c>
    </row>
    <row r="47" spans="1:20">
      <c r="A47" s="9">
        <f>классы!B48</f>
        <v>46</v>
      </c>
      <c r="B47" s="9" t="str">
        <f>классы!C48</f>
        <v>Симонова Елена Ивановна</v>
      </c>
      <c r="C47" s="9">
        <f>IFERROR(VLOOKUP(CONCATENATE($A47,C$2),_votes_exp!$A$2:$J$300,6,FALSE),"-")</f>
        <v>7</v>
      </c>
      <c r="D47" s="9" t="str">
        <f>IFERROR(VLOOKUP(CONCATENATE($A47,D$2),_votes_exp!$A$2:$J$300,6,FALSE),"-")</f>
        <v>-</v>
      </c>
      <c r="E47" s="9" t="str">
        <f>IFERROR(VLOOKUP(CONCATENATE($A47,E$2),_votes_exp!$A$2:$J$300,6,FALSE),"-")</f>
        <v>-</v>
      </c>
      <c r="F47" s="9" t="str">
        <f>IFERROR(VLOOKUP(CONCATENATE($A47,F$2),_votes_exp!$A$2:$J$300,6,FALSE),"-")</f>
        <v>-</v>
      </c>
      <c r="G47" s="9">
        <f>IFERROR(VLOOKUP(CONCATENATE($A47,G$2),_votes_exp!$A$2:$J$300,6,FALSE),"-")</f>
        <v>5</v>
      </c>
      <c r="H47" s="9">
        <f>IFERROR(VLOOKUP(CONCATENATE($A47,H$2),_votes_exp!$A$2:$J$300,6,FALSE),"-")</f>
        <v>10</v>
      </c>
      <c r="I47" s="9" t="str">
        <f>IFERROR(VLOOKUP(CONCATENATE($A47,I$2),_votes_exp!$A$2:$J$300,6,FALSE),"-")</f>
        <v>-</v>
      </c>
      <c r="J47" s="9">
        <f>IFERROR(VLOOKUP(CONCATENATE($A47,J$2),_votes_exp!$A$2:$J$300,6,FALSE),"-")</f>
        <v>7</v>
      </c>
      <c r="K47" s="9" t="str">
        <f>IFERROR(VLOOKUP(CONCATENATE($A47,K$2),_votes_exp!$A$2:$J$300,6,FALSE),"-")</f>
        <v>-</v>
      </c>
      <c r="L47" s="9">
        <f>IFERROR(VLOOKUP(CONCATENATE($A47,L$2),_votes_exp!$A$2:$J$300,6,FALSE),"-")</f>
        <v>6</v>
      </c>
      <c r="M47" s="368">
        <f t="shared" si="3"/>
        <v>7.0000050002856327</v>
      </c>
      <c r="N47" s="378">
        <f t="shared" si="8"/>
        <v>11</v>
      </c>
      <c r="O47">
        <f t="shared" si="9"/>
        <v>5</v>
      </c>
      <c r="P47">
        <f t="shared" si="4"/>
        <v>46</v>
      </c>
      <c r="Q47" t="str">
        <f t="shared" si="2"/>
        <v>Симонова Елена Ивановна</v>
      </c>
      <c r="R47" s="121">
        <f t="shared" si="5"/>
        <v>7.0000050002856327</v>
      </c>
      <c r="S47" s="9">
        <f t="shared" si="6"/>
        <v>5</v>
      </c>
      <c r="T47" s="415">
        <f t="shared" si="7"/>
        <v>3.5</v>
      </c>
    </row>
    <row r="48" spans="1:20">
      <c r="A48" s="9">
        <f>классы!B49</f>
        <v>47</v>
      </c>
      <c r="B48" s="9" t="str">
        <f>классы!C49</f>
        <v>Иванов Никита Станиславович</v>
      </c>
      <c r="C48" s="9">
        <f>IFERROR(VLOOKUP(CONCATENATE($A48,C$2),_votes_exp!$A$2:$J$300,6,FALSE),"-")</f>
        <v>4</v>
      </c>
      <c r="D48" s="9" t="str">
        <f>IFERROR(VLOOKUP(CONCATENATE($A48,D$2),_votes_exp!$A$2:$J$300,6,FALSE),"-")</f>
        <v>-</v>
      </c>
      <c r="E48" s="9" t="str">
        <f>IFERROR(VLOOKUP(CONCATENATE($A48,E$2),_votes_exp!$A$2:$J$300,6,FALSE),"-")</f>
        <v>-</v>
      </c>
      <c r="F48" s="9" t="str">
        <f>IFERROR(VLOOKUP(CONCATENATE($A48,F$2),_votes_exp!$A$2:$J$300,6,FALSE),"-")</f>
        <v>-</v>
      </c>
      <c r="G48" s="9">
        <f>IFERROR(VLOOKUP(CONCATENATE($A48,G$2),_votes_exp!$A$2:$J$300,6,FALSE),"-")</f>
        <v>8</v>
      </c>
      <c r="H48" s="9" t="str">
        <f>IFERROR(VLOOKUP(CONCATENATE($A48,H$2),_votes_exp!$A$2:$J$300,6,FALSE),"-")</f>
        <v>-</v>
      </c>
      <c r="I48" s="9" t="str">
        <f>IFERROR(VLOOKUP(CONCATENATE($A48,I$2),_votes_exp!$A$2:$J$300,6,FALSE),"-")</f>
        <v>-</v>
      </c>
      <c r="J48" s="9" t="str">
        <f>IFERROR(VLOOKUP(CONCATENATE($A48,J$2),_votes_exp!$A$2:$J$300,6,FALSE),"-")</f>
        <v>-</v>
      </c>
      <c r="K48" s="9" t="str">
        <f>IFERROR(VLOOKUP(CONCATENATE($A48,K$2),_votes_exp!$A$2:$J$300,6,FALSE),"-")</f>
        <v>-</v>
      </c>
      <c r="L48" s="9">
        <f>IFERROR(VLOOKUP(CONCATENATE($A48,L$2),_votes_exp!$A$2:$J$300,6,FALSE),"-")</f>
        <v>10</v>
      </c>
      <c r="M48" s="368">
        <f t="shared" si="3"/>
        <v>7.3333363334404646</v>
      </c>
      <c r="N48" s="378">
        <f t="shared" si="8"/>
        <v>9</v>
      </c>
      <c r="O48">
        <f t="shared" si="9"/>
        <v>3</v>
      </c>
      <c r="P48">
        <f t="shared" si="4"/>
        <v>47</v>
      </c>
      <c r="Q48" t="str">
        <f t="shared" si="2"/>
        <v>Иванов Никита Станиславович</v>
      </c>
      <c r="R48" s="121">
        <f t="shared" si="5"/>
        <v>7.3333363334404646</v>
      </c>
      <c r="S48" s="9">
        <f t="shared" si="6"/>
        <v>3</v>
      </c>
      <c r="T48" s="415">
        <f t="shared" si="7"/>
        <v>9.3333333333333286</v>
      </c>
    </row>
    <row r="49" spans="1:20">
      <c r="A49" s="9">
        <f>классы!B50</f>
        <v>48</v>
      </c>
      <c r="B49" s="9" t="str">
        <f>классы!C50</f>
        <v>Василий Буз</v>
      </c>
      <c r="C49" s="9" t="str">
        <f>IFERROR(VLOOKUP(CONCATENATE($A49,C$2),_votes_exp!$A$2:$J$300,6,FALSE),"-")</f>
        <v>-</v>
      </c>
      <c r="D49" s="9" t="str">
        <f>IFERROR(VLOOKUP(CONCATENATE($A49,D$2),_votes_exp!$A$2:$J$300,6,FALSE),"-")</f>
        <v>-</v>
      </c>
      <c r="E49" s="9" t="str">
        <f>IFERROR(VLOOKUP(CONCATENATE($A49,E$2),_votes_exp!$A$2:$J$300,6,FALSE),"-")</f>
        <v>-</v>
      </c>
      <c r="F49" s="9" t="str">
        <f>IFERROR(VLOOKUP(CONCATENATE($A49,F$2),_votes_exp!$A$2:$J$300,6,FALSE),"-")</f>
        <v>-</v>
      </c>
      <c r="G49" s="9" t="str">
        <f>IFERROR(VLOOKUP(CONCATENATE($A49,G$2),_votes_exp!$A$2:$J$300,6,FALSE),"-")</f>
        <v>-</v>
      </c>
      <c r="H49" s="9" t="str">
        <f>IFERROR(VLOOKUP(CONCATENATE($A49,H$2),_votes_exp!$A$2:$J$300,6,FALSE),"-")</f>
        <v>-</v>
      </c>
      <c r="I49" s="9" t="str">
        <f>IFERROR(VLOOKUP(CONCATENATE($A49,I$2),_votes_exp!$A$2:$J$300,6,FALSE),"-")</f>
        <v>-</v>
      </c>
      <c r="J49" s="9" t="str">
        <f>IFERROR(VLOOKUP(CONCATENATE($A49,J$2),_votes_exp!$A$2:$J$300,6,FALSE),"-")</f>
        <v>-</v>
      </c>
      <c r="K49" s="9" t="str">
        <f>IFERROR(VLOOKUP(CONCATENATE($A49,K$2),_votes_exp!$A$2:$J$300,6,FALSE),"-")</f>
        <v>-</v>
      </c>
      <c r="L49" s="9" t="str">
        <f>IFERROR(VLOOKUP(CONCATENATE($A49,L$2),_votes_exp!$A$2:$J$300,6,FALSE),"-")</f>
        <v>-</v>
      </c>
      <c r="M49" s="368" t="str">
        <f t="shared" si="3"/>
        <v>-</v>
      </c>
      <c r="N49" s="378" t="str">
        <f t="shared" si="8"/>
        <v>-</v>
      </c>
      <c r="O49" t="str">
        <f t="shared" si="9"/>
        <v>-</v>
      </c>
      <c r="P49">
        <f t="shared" si="4"/>
        <v>48</v>
      </c>
      <c r="Q49" t="str">
        <f t="shared" si="2"/>
        <v>Василий Буз</v>
      </c>
      <c r="R49" s="121" t="str">
        <f t="shared" si="5"/>
        <v>-</v>
      </c>
      <c r="S49" s="9" t="str">
        <f t="shared" si="6"/>
        <v>-</v>
      </c>
      <c r="T49" s="415" t="str">
        <f t="shared" si="7"/>
        <v>-</v>
      </c>
    </row>
    <row r="50" spans="1:20">
      <c r="A50" s="9">
        <f>классы!B51</f>
        <v>49</v>
      </c>
      <c r="B50" s="9" t="str">
        <f>классы!C51</f>
        <v>Люция Хисматуллина, Елена Котлярова</v>
      </c>
      <c r="C50" s="9" t="str">
        <f>IFERROR(VLOOKUP(CONCATENATE($A50,C$2),_votes_exp!$A$2:$J$300,6,FALSE),"-")</f>
        <v>-</v>
      </c>
      <c r="D50" s="9" t="str">
        <f>IFERROR(VLOOKUP(CONCATENATE($A50,D$2),_votes_exp!$A$2:$J$300,6,FALSE),"-")</f>
        <v>-</v>
      </c>
      <c r="E50" s="9" t="str">
        <f>IFERROR(VLOOKUP(CONCATENATE($A50,E$2),_votes_exp!$A$2:$J$300,6,FALSE),"-")</f>
        <v>-</v>
      </c>
      <c r="F50" s="9" t="str">
        <f>IFERROR(VLOOKUP(CONCATENATE($A50,F$2),_votes_exp!$A$2:$J$300,6,FALSE),"-")</f>
        <v>-</v>
      </c>
      <c r="G50" s="9" t="str">
        <f>IFERROR(VLOOKUP(CONCATENATE($A50,G$2),_votes_exp!$A$2:$J$300,6,FALSE),"-")</f>
        <v>-</v>
      </c>
      <c r="H50" s="9" t="str">
        <f>IFERROR(VLOOKUP(CONCATENATE($A50,H$2),_votes_exp!$A$2:$J$300,6,FALSE),"-")</f>
        <v>-</v>
      </c>
      <c r="I50" s="9" t="str">
        <f>IFERROR(VLOOKUP(CONCATENATE($A50,I$2),_votes_exp!$A$2:$J$300,6,FALSE),"-")</f>
        <v>-</v>
      </c>
      <c r="J50" s="9" t="str">
        <f>IFERROR(VLOOKUP(CONCATENATE($A50,J$2),_votes_exp!$A$2:$J$300,6,FALSE),"-")</f>
        <v>-</v>
      </c>
      <c r="K50" s="9" t="str">
        <f>IFERROR(VLOOKUP(CONCATENATE($A50,K$2),_votes_exp!$A$2:$J$300,6,FALSE),"-")</f>
        <v>-</v>
      </c>
      <c r="L50" s="9" t="str">
        <f>IFERROR(VLOOKUP(CONCATENATE($A50,L$2),_votes_exp!$A$2:$J$300,6,FALSE),"-")</f>
        <v>-</v>
      </c>
      <c r="M50" s="368" t="str">
        <f t="shared" si="3"/>
        <v>-</v>
      </c>
      <c r="N50" s="378" t="str">
        <f t="shared" si="8"/>
        <v>-</v>
      </c>
      <c r="O50" t="str">
        <f t="shared" si="9"/>
        <v>-</v>
      </c>
      <c r="P50">
        <f t="shared" si="4"/>
        <v>49</v>
      </c>
      <c r="Q50" t="str">
        <f t="shared" si="2"/>
        <v>Люция Хисматуллина, Елена Котлярова</v>
      </c>
      <c r="R50" s="121" t="str">
        <f t="shared" si="5"/>
        <v>-</v>
      </c>
      <c r="S50" s="9" t="str">
        <f t="shared" si="6"/>
        <v>-</v>
      </c>
      <c r="T50" s="415" t="str">
        <f t="shared" si="7"/>
        <v>-</v>
      </c>
    </row>
    <row r="51" spans="1:20">
      <c r="A51" s="9">
        <f>классы!B52</f>
        <v>50</v>
      </c>
      <c r="B51" s="9" t="str">
        <f>классы!C52</f>
        <v>Мотовилов Аркадий</v>
      </c>
      <c r="C51" s="9">
        <f>IFERROR(VLOOKUP(CONCATENATE($A51,C$2),_votes_exp!$A$2:$J$300,6,FALSE),"-")</f>
        <v>5</v>
      </c>
      <c r="D51" s="9">
        <f>IFERROR(VLOOKUP(CONCATENATE($A51,D$2),_votes_exp!$A$2:$J$300,6,FALSE),"-")</f>
        <v>10</v>
      </c>
      <c r="E51" s="9" t="str">
        <f>IFERROR(VLOOKUP(CONCATENATE($A51,E$2),_votes_exp!$A$2:$J$300,6,FALSE),"-")</f>
        <v>-</v>
      </c>
      <c r="F51" s="9" t="str">
        <f>IFERROR(VLOOKUP(CONCATENATE($A51,F$2),_votes_exp!$A$2:$J$300,6,FALSE),"-")</f>
        <v>-</v>
      </c>
      <c r="G51" s="9">
        <f>IFERROR(VLOOKUP(CONCATENATE($A51,G$2),_votes_exp!$A$2:$J$300,6,FALSE),"-")</f>
        <v>3</v>
      </c>
      <c r="H51" s="9">
        <f>IFERROR(VLOOKUP(CONCATENATE($A51,H$2),_votes_exp!$A$2:$J$300,6,FALSE),"-")</f>
        <v>10</v>
      </c>
      <c r="I51" s="9">
        <f>IFERROR(VLOOKUP(CONCATENATE($A51,I$2),_votes_exp!$A$2:$J$300,6,FALSE),"-")</f>
        <v>8</v>
      </c>
      <c r="J51" s="9">
        <f>IFERROR(VLOOKUP(CONCATENATE($A51,J$2),_votes_exp!$A$2:$J$300,6,FALSE),"-")</f>
        <v>10</v>
      </c>
      <c r="K51" s="9" t="str">
        <f>IFERROR(VLOOKUP(CONCATENATE($A51,K$2),_votes_exp!$A$2:$J$300,6,FALSE),"-")</f>
        <v>-</v>
      </c>
      <c r="L51" s="9">
        <f>IFERROR(VLOOKUP(CONCATENATE($A51,L$2),_votes_exp!$A$2:$J$300,6,FALSE),"-")</f>
        <v>7</v>
      </c>
      <c r="M51" s="368">
        <f t="shared" si="3"/>
        <v>7.5714355715598041</v>
      </c>
      <c r="N51" s="378">
        <f t="shared" si="8"/>
        <v>7</v>
      </c>
      <c r="O51">
        <f t="shared" si="9"/>
        <v>7</v>
      </c>
      <c r="P51">
        <f t="shared" si="4"/>
        <v>50</v>
      </c>
      <c r="Q51" t="str">
        <f t="shared" si="2"/>
        <v>Мотовилов Аркадий</v>
      </c>
      <c r="R51" s="121">
        <f t="shared" si="5"/>
        <v>7.5714355715598041</v>
      </c>
      <c r="S51" s="9">
        <f t="shared" si="6"/>
        <v>7</v>
      </c>
      <c r="T51" s="415">
        <f t="shared" si="7"/>
        <v>7.6190476190476204</v>
      </c>
    </row>
    <row r="52" spans="1:20">
      <c r="A52" s="9">
        <f>классы!B53</f>
        <v>51</v>
      </c>
      <c r="B52" s="9" t="str">
        <f>классы!C53</f>
        <v>Басалаев Андрей Викторович</v>
      </c>
      <c r="C52" s="9">
        <f>IFERROR(VLOOKUP(CONCATENATE($A52,C$2),_votes_exp!$A$2:$J$300,6,FALSE),"-")</f>
        <v>9</v>
      </c>
      <c r="D52" s="9" t="str">
        <f>IFERROR(VLOOKUP(CONCATENATE($A52,D$2),_votes_exp!$A$2:$J$300,6,FALSE),"-")</f>
        <v>-</v>
      </c>
      <c r="E52" s="9" t="str">
        <f>IFERROR(VLOOKUP(CONCATENATE($A52,E$2),_votes_exp!$A$2:$J$300,6,FALSE),"-")</f>
        <v>-</v>
      </c>
      <c r="F52" s="9" t="str">
        <f>IFERROR(VLOOKUP(CONCATENATE($A52,F$2),_votes_exp!$A$2:$J$300,6,FALSE),"-")</f>
        <v>-</v>
      </c>
      <c r="G52" s="9">
        <f>IFERROR(VLOOKUP(CONCATENATE($A52,G$2),_votes_exp!$A$2:$J$300,6,FALSE),"-")</f>
        <v>2</v>
      </c>
      <c r="H52" s="9">
        <f>IFERROR(VLOOKUP(CONCATENATE($A52,H$2),_votes_exp!$A$2:$J$300,6,FALSE),"-")</f>
        <v>9</v>
      </c>
      <c r="I52" s="9">
        <f>IFERROR(VLOOKUP(CONCATENATE($A52,I$2),_votes_exp!$A$2:$J$300,6,FALSE),"-")</f>
        <v>5</v>
      </c>
      <c r="J52" s="9" t="str">
        <f>IFERROR(VLOOKUP(CONCATENATE($A52,J$2),_votes_exp!$A$2:$J$300,6,FALSE),"-")</f>
        <v>-</v>
      </c>
      <c r="K52" s="9" t="str">
        <f>IFERROR(VLOOKUP(CONCATENATE($A52,K$2),_votes_exp!$A$2:$J$300,6,FALSE),"-")</f>
        <v>-</v>
      </c>
      <c r="L52" s="9">
        <f>IFERROR(VLOOKUP(CONCATENATE($A52,L$2),_votes_exp!$A$2:$J$300,6,FALSE),"-")</f>
        <v>7</v>
      </c>
      <c r="M52" s="368">
        <f t="shared" si="3"/>
        <v>6.4000050001136239</v>
      </c>
      <c r="N52" s="378">
        <f t="shared" si="8"/>
        <v>21</v>
      </c>
      <c r="O52">
        <f t="shared" si="9"/>
        <v>5</v>
      </c>
      <c r="P52">
        <f t="shared" si="4"/>
        <v>51</v>
      </c>
      <c r="Q52" t="str">
        <f t="shared" si="2"/>
        <v>Басалаев Андрей Викторович</v>
      </c>
      <c r="R52" s="121">
        <f t="shared" si="5"/>
        <v>6.4000050001136239</v>
      </c>
      <c r="S52" s="9">
        <f t="shared" si="6"/>
        <v>5</v>
      </c>
      <c r="T52" s="415">
        <f t="shared" si="7"/>
        <v>8.7999999999999972</v>
      </c>
    </row>
    <row r="53" spans="1:20">
      <c r="A53" s="9">
        <f>классы!B54</f>
        <v>52</v>
      </c>
      <c r="B53" s="9" t="str">
        <f>классы!C54</f>
        <v>Ишина Ольга Владимировна</v>
      </c>
      <c r="C53" s="9" t="str">
        <f>IFERROR(VLOOKUP(CONCATENATE($A53,C$2),_votes_exp!$A$2:$J$300,6,FALSE),"-")</f>
        <v>-</v>
      </c>
      <c r="D53" s="9" t="str">
        <f>IFERROR(VLOOKUP(CONCATENATE($A53,D$2),_votes_exp!$A$2:$J$300,6,FALSE),"-")</f>
        <v>-</v>
      </c>
      <c r="E53" s="9" t="str">
        <f>IFERROR(VLOOKUP(CONCATENATE($A53,E$2),_votes_exp!$A$2:$J$300,6,FALSE),"-")</f>
        <v>-</v>
      </c>
      <c r="F53" s="9" t="str">
        <f>IFERROR(VLOOKUP(CONCATENATE($A53,F$2),_votes_exp!$A$2:$J$300,6,FALSE),"-")</f>
        <v>-</v>
      </c>
      <c r="G53" s="9" t="str">
        <f>IFERROR(VLOOKUP(CONCATENATE($A53,G$2),_votes_exp!$A$2:$J$300,6,FALSE),"-")</f>
        <v>-</v>
      </c>
      <c r="H53" s="9" t="str">
        <f>IFERROR(VLOOKUP(CONCATENATE($A53,H$2),_votes_exp!$A$2:$J$300,6,FALSE),"-")</f>
        <v>-</v>
      </c>
      <c r="I53" s="9" t="str">
        <f>IFERROR(VLOOKUP(CONCATENATE($A53,I$2),_votes_exp!$A$2:$J$300,6,FALSE),"-")</f>
        <v>-</v>
      </c>
      <c r="J53" s="9" t="str">
        <f>IFERROR(VLOOKUP(CONCATENATE($A53,J$2),_votes_exp!$A$2:$J$300,6,FALSE),"-")</f>
        <v>-</v>
      </c>
      <c r="K53" s="9" t="str">
        <f>IFERROR(VLOOKUP(CONCATENATE($A53,K$2),_votes_exp!$A$2:$J$300,6,FALSE),"-")</f>
        <v>-</v>
      </c>
      <c r="L53" s="9" t="str">
        <f>IFERROR(VLOOKUP(CONCATENATE($A53,L$2),_votes_exp!$A$2:$J$300,6,FALSE),"-")</f>
        <v>-</v>
      </c>
      <c r="M53" s="368" t="str">
        <f t="shared" si="3"/>
        <v>-</v>
      </c>
      <c r="N53" s="378" t="str">
        <f t="shared" si="8"/>
        <v>-</v>
      </c>
      <c r="O53" t="str">
        <f t="shared" si="9"/>
        <v>-</v>
      </c>
      <c r="P53">
        <f t="shared" si="4"/>
        <v>52</v>
      </c>
      <c r="Q53" t="str">
        <f t="shared" si="2"/>
        <v>Ишина Ольга Владимировна</v>
      </c>
      <c r="R53" s="121" t="str">
        <f t="shared" si="5"/>
        <v>-</v>
      </c>
      <c r="S53" s="9" t="str">
        <f t="shared" si="6"/>
        <v>-</v>
      </c>
      <c r="T53" s="415" t="str">
        <f t="shared" si="7"/>
        <v>-</v>
      </c>
    </row>
    <row r="54" spans="1:20">
      <c r="A54" s="9">
        <f>классы!B55</f>
        <v>53</v>
      </c>
      <c r="B54" s="9" t="str">
        <f>классы!C55</f>
        <v>Швак Игорь</v>
      </c>
      <c r="C54" s="9">
        <f>IFERROR(VLOOKUP(CONCATENATE($A54,C$2),_votes_exp!$A$2:$J$300,6,FALSE),"-")</f>
        <v>9</v>
      </c>
      <c r="D54" s="9" t="str">
        <f>IFERROR(VLOOKUP(CONCATENATE($A54,D$2),_votes_exp!$A$2:$J$300,6,FALSE),"-")</f>
        <v>-</v>
      </c>
      <c r="E54" s="9" t="str">
        <f>IFERROR(VLOOKUP(CONCATENATE($A54,E$2),_votes_exp!$A$2:$J$300,6,FALSE),"-")</f>
        <v>-</v>
      </c>
      <c r="F54" s="9" t="str">
        <f>IFERROR(VLOOKUP(CONCATENATE($A54,F$2),_votes_exp!$A$2:$J$300,6,FALSE),"-")</f>
        <v>-</v>
      </c>
      <c r="G54" s="9">
        <f>IFERROR(VLOOKUP(CONCATENATE($A54,G$2),_votes_exp!$A$2:$J$300,6,FALSE),"-")</f>
        <v>7</v>
      </c>
      <c r="H54" s="9" t="str">
        <f>IFERROR(VLOOKUP(CONCATENATE($A54,H$2),_votes_exp!$A$2:$J$300,6,FALSE),"-")</f>
        <v>-</v>
      </c>
      <c r="I54" s="9" t="str">
        <f>IFERROR(VLOOKUP(CONCATENATE($A54,I$2),_votes_exp!$A$2:$J$300,6,FALSE),"-")</f>
        <v>-</v>
      </c>
      <c r="J54" s="9" t="str">
        <f>IFERROR(VLOOKUP(CONCATENATE($A54,J$2),_votes_exp!$A$2:$J$300,6,FALSE),"-")</f>
        <v>-</v>
      </c>
      <c r="K54" s="9" t="str">
        <f>IFERROR(VLOOKUP(CONCATENATE($A54,K$2),_votes_exp!$A$2:$J$300,6,FALSE),"-")</f>
        <v>-</v>
      </c>
      <c r="L54" s="9">
        <f>IFERROR(VLOOKUP(CONCATENATE($A54,L$2),_votes_exp!$A$2:$J$300,6,FALSE),"-")</f>
        <v>8</v>
      </c>
      <c r="M54" s="368">
        <f t="shared" si="3"/>
        <v>8.0000030009990013</v>
      </c>
      <c r="N54" s="378">
        <f t="shared" si="8"/>
        <v>5</v>
      </c>
      <c r="O54">
        <f t="shared" si="9"/>
        <v>3</v>
      </c>
      <c r="P54">
        <f t="shared" si="4"/>
        <v>53</v>
      </c>
      <c r="Q54" t="str">
        <f t="shared" si="2"/>
        <v>Швак Игорь</v>
      </c>
      <c r="R54" s="121">
        <f t="shared" si="5"/>
        <v>8.0000030009990013</v>
      </c>
      <c r="S54" s="9">
        <f t="shared" si="6"/>
        <v>3</v>
      </c>
      <c r="T54" s="415">
        <f t="shared" si="7"/>
        <v>1</v>
      </c>
    </row>
    <row r="55" spans="1:20">
      <c r="A55" s="9">
        <f>классы!B56</f>
        <v>54</v>
      </c>
      <c r="B55" s="9" t="str">
        <f>классы!C56</f>
        <v>Силантьева Наталья Ильинична</v>
      </c>
      <c r="C55" s="9">
        <f>IFERROR(VLOOKUP(CONCATENATE($A55,C$2),_votes_exp!$A$2:$J$300,6,FALSE),"-")</f>
        <v>4</v>
      </c>
      <c r="D55" s="9" t="str">
        <f>IFERROR(VLOOKUP(CONCATENATE($A55,D$2),_votes_exp!$A$2:$J$300,6,FALSE),"-")</f>
        <v>-</v>
      </c>
      <c r="E55" s="9" t="str">
        <f>IFERROR(VLOOKUP(CONCATENATE($A55,E$2),_votes_exp!$A$2:$J$300,6,FALSE),"-")</f>
        <v>-</v>
      </c>
      <c r="F55" s="9" t="str">
        <f>IFERROR(VLOOKUP(CONCATENATE($A55,F$2),_votes_exp!$A$2:$J$300,6,FALSE),"-")</f>
        <v>-</v>
      </c>
      <c r="G55" s="9">
        <f>IFERROR(VLOOKUP(CONCATENATE($A55,G$2),_votes_exp!$A$2:$J$300,6,FALSE),"-")</f>
        <v>1</v>
      </c>
      <c r="H55" s="9" t="str">
        <f>IFERROR(VLOOKUP(CONCATENATE($A55,H$2),_votes_exp!$A$2:$J$300,6,FALSE),"-")</f>
        <v>-</v>
      </c>
      <c r="I55" s="9">
        <f>IFERROR(VLOOKUP(CONCATENATE($A55,I$2),_votes_exp!$A$2:$J$300,6,FALSE),"-")</f>
        <v>5</v>
      </c>
      <c r="J55" s="9" t="str">
        <f>IFERROR(VLOOKUP(CONCATENATE($A55,J$2),_votes_exp!$A$2:$J$300,6,FALSE),"-")</f>
        <v>-</v>
      </c>
      <c r="K55" s="9" t="str">
        <f>IFERROR(VLOOKUP(CONCATENATE($A55,K$2),_votes_exp!$A$2:$J$300,6,FALSE),"-")</f>
        <v>-</v>
      </c>
      <c r="L55" s="9">
        <f>IFERROR(VLOOKUP(CONCATENATE($A55,L$2),_votes_exp!$A$2:$J$300,6,FALSE),"-")</f>
        <v>7</v>
      </c>
      <c r="M55" s="368">
        <f t="shared" si="3"/>
        <v>4.2500040001599739</v>
      </c>
      <c r="N55" s="378">
        <f t="shared" si="8"/>
        <v>34</v>
      </c>
      <c r="O55">
        <f t="shared" si="9"/>
        <v>4</v>
      </c>
      <c r="P55">
        <f t="shared" si="4"/>
        <v>54</v>
      </c>
      <c r="Q55" t="str">
        <f t="shared" si="2"/>
        <v>Силантьева Наталья Ильинична</v>
      </c>
      <c r="R55" s="121">
        <f t="shared" si="5"/>
        <v>4.2500040001599739</v>
      </c>
      <c r="S55" s="9">
        <f t="shared" si="6"/>
        <v>4</v>
      </c>
      <c r="T55" s="415">
        <f t="shared" si="7"/>
        <v>6.25</v>
      </c>
    </row>
    <row r="56" spans="1:20">
      <c r="A56" s="9">
        <f>классы!B57</f>
        <v>55</v>
      </c>
      <c r="B56" s="9" t="str">
        <f>классы!C57</f>
        <v>Аверина Александра Викторовна</v>
      </c>
      <c r="C56" s="9">
        <f>IFERROR(VLOOKUP(CONCATENATE($A56,C$2),_votes_exp!$A$2:$J$300,6,FALSE),"-")</f>
        <v>6</v>
      </c>
      <c r="D56" s="9" t="str">
        <f>IFERROR(VLOOKUP(CONCATENATE($A56,D$2),_votes_exp!$A$2:$J$300,6,FALSE),"-")</f>
        <v>-</v>
      </c>
      <c r="E56" s="9" t="str">
        <f>IFERROR(VLOOKUP(CONCATENATE($A56,E$2),_votes_exp!$A$2:$J$300,6,FALSE),"-")</f>
        <v>-</v>
      </c>
      <c r="F56" s="9" t="str">
        <f>IFERROR(VLOOKUP(CONCATENATE($A56,F$2),_votes_exp!$A$2:$J$300,6,FALSE),"-")</f>
        <v>-</v>
      </c>
      <c r="G56" s="9">
        <f>IFERROR(VLOOKUP(CONCATENATE($A56,G$2),_votes_exp!$A$2:$J$300,6,FALSE),"-")</f>
        <v>6</v>
      </c>
      <c r="H56" s="9">
        <f>IFERROR(VLOOKUP(CONCATENATE($A56,H$2),_votes_exp!$A$2:$J$300,6,FALSE),"-")</f>
        <v>8</v>
      </c>
      <c r="I56" s="9" t="str">
        <f>IFERROR(VLOOKUP(CONCATENATE($A56,I$2),_votes_exp!$A$2:$J$300,6,FALSE),"-")</f>
        <v>-</v>
      </c>
      <c r="J56" s="9" t="str">
        <f>IFERROR(VLOOKUP(CONCATENATE($A56,J$2),_votes_exp!$A$2:$J$300,6,FALSE),"-")</f>
        <v>-</v>
      </c>
      <c r="K56" s="9" t="str">
        <f>IFERROR(VLOOKUP(CONCATENATE($A56,K$2),_votes_exp!$A$2:$J$300,6,FALSE),"-")</f>
        <v>-</v>
      </c>
      <c r="L56" s="9">
        <f>IFERROR(VLOOKUP(CONCATENATE($A56,L$2),_votes_exp!$A$2:$J$300,6,FALSE),"-")</f>
        <v>7</v>
      </c>
      <c r="M56" s="368">
        <f t="shared" si="3"/>
        <v>6.75000400108972</v>
      </c>
      <c r="N56" s="378">
        <f t="shared" si="8"/>
        <v>17</v>
      </c>
      <c r="O56">
        <f t="shared" si="9"/>
        <v>4</v>
      </c>
      <c r="P56">
        <f t="shared" si="4"/>
        <v>55</v>
      </c>
      <c r="Q56" t="str">
        <f t="shared" si="2"/>
        <v>Аверина Александра Викторовна</v>
      </c>
      <c r="R56" s="121">
        <f t="shared" si="5"/>
        <v>6.75000400108972</v>
      </c>
      <c r="S56" s="9">
        <f t="shared" si="6"/>
        <v>4</v>
      </c>
      <c r="T56" s="415">
        <f t="shared" si="7"/>
        <v>0.91666666666666663</v>
      </c>
    </row>
    <row r="57" spans="1:20">
      <c r="A57" s="9">
        <f>классы!B58</f>
        <v>56</v>
      </c>
      <c r="B57" s="9" t="str">
        <f>классы!C58</f>
        <v>Кондрашов Сергей</v>
      </c>
      <c r="C57" s="9" t="str">
        <f>IFERROR(VLOOKUP(CONCATENATE($A57,C$2),_votes_exp!$A$2:$J$300,6,FALSE),"-")</f>
        <v>-</v>
      </c>
      <c r="D57" s="9" t="str">
        <f>IFERROR(VLOOKUP(CONCATENATE($A57,D$2),_votes_exp!$A$2:$J$300,6,FALSE),"-")</f>
        <v>-</v>
      </c>
      <c r="E57" s="9" t="str">
        <f>IFERROR(VLOOKUP(CONCATENATE($A57,E$2),_votes_exp!$A$2:$J$300,6,FALSE),"-")</f>
        <v>-</v>
      </c>
      <c r="F57" s="9" t="str">
        <f>IFERROR(VLOOKUP(CONCATENATE($A57,F$2),_votes_exp!$A$2:$J$300,6,FALSE),"-")</f>
        <v>-</v>
      </c>
      <c r="G57" s="9" t="str">
        <f>IFERROR(VLOOKUP(CONCATENATE($A57,G$2),_votes_exp!$A$2:$J$300,6,FALSE),"-")</f>
        <v>-</v>
      </c>
      <c r="H57" s="9" t="str">
        <f>IFERROR(VLOOKUP(CONCATENATE($A57,H$2),_votes_exp!$A$2:$J$300,6,FALSE),"-")</f>
        <v>-</v>
      </c>
      <c r="I57" s="9" t="str">
        <f>IFERROR(VLOOKUP(CONCATENATE($A57,I$2),_votes_exp!$A$2:$J$300,6,FALSE),"-")</f>
        <v>-</v>
      </c>
      <c r="J57" s="9" t="str">
        <f>IFERROR(VLOOKUP(CONCATENATE($A57,J$2),_votes_exp!$A$2:$J$300,6,FALSE),"-")</f>
        <v>-</v>
      </c>
      <c r="K57" s="9" t="str">
        <f>IFERROR(VLOOKUP(CONCATENATE($A57,K$2),_votes_exp!$A$2:$J$300,6,FALSE),"-")</f>
        <v>-</v>
      </c>
      <c r="L57" s="9" t="str">
        <f>IFERROR(VLOOKUP(CONCATENATE($A57,L$2),_votes_exp!$A$2:$J$300,6,FALSE),"-")</f>
        <v>-</v>
      </c>
      <c r="M57" s="368" t="str">
        <f t="shared" si="3"/>
        <v>-</v>
      </c>
      <c r="N57" s="378" t="str">
        <f t="shared" si="8"/>
        <v>-</v>
      </c>
      <c r="O57" t="str">
        <f t="shared" si="9"/>
        <v>-</v>
      </c>
      <c r="P57">
        <f t="shared" si="4"/>
        <v>56</v>
      </c>
      <c r="Q57" t="str">
        <f t="shared" si="2"/>
        <v>Кондрашов Сергей</v>
      </c>
      <c r="R57" s="121" t="str">
        <f t="shared" si="5"/>
        <v>-</v>
      </c>
      <c r="S57" s="9" t="str">
        <f t="shared" si="6"/>
        <v>-</v>
      </c>
      <c r="T57" s="415" t="str">
        <f t="shared" si="7"/>
        <v>-</v>
      </c>
    </row>
    <row r="58" spans="1:20">
      <c r="A58" s="9">
        <f>классы!B59</f>
        <v>57</v>
      </c>
      <c r="B58" s="9" t="str">
        <f>классы!C59</f>
        <v>Аверина Александра Викторовна</v>
      </c>
      <c r="C58" s="9" t="str">
        <f>IFERROR(VLOOKUP(CONCATENATE($A58,C$2),_votes_exp!$A$2:$J$300,6,FALSE),"-")</f>
        <v>-</v>
      </c>
      <c r="D58" s="9" t="str">
        <f>IFERROR(VLOOKUP(CONCATENATE($A58,D$2),_votes_exp!$A$2:$J$300,6,FALSE),"-")</f>
        <v>-</v>
      </c>
      <c r="E58" s="9" t="str">
        <f>IFERROR(VLOOKUP(CONCATENATE($A58,E$2),_votes_exp!$A$2:$J$300,6,FALSE),"-")</f>
        <v>-</v>
      </c>
      <c r="F58" s="9" t="str">
        <f>IFERROR(VLOOKUP(CONCATENATE($A58,F$2),_votes_exp!$A$2:$J$300,6,FALSE),"-")</f>
        <v>-</v>
      </c>
      <c r="G58" s="9" t="str">
        <f>IFERROR(VLOOKUP(CONCATENATE($A58,G$2),_votes_exp!$A$2:$J$300,6,FALSE),"-")</f>
        <v>-</v>
      </c>
      <c r="H58" s="9" t="str">
        <f>IFERROR(VLOOKUP(CONCATENATE($A58,H$2),_votes_exp!$A$2:$J$300,6,FALSE),"-")</f>
        <v>-</v>
      </c>
      <c r="I58" s="9" t="str">
        <f>IFERROR(VLOOKUP(CONCATENATE($A58,I$2),_votes_exp!$A$2:$J$300,6,FALSE),"-")</f>
        <v>-</v>
      </c>
      <c r="J58" s="9" t="str">
        <f>IFERROR(VLOOKUP(CONCATENATE($A58,J$2),_votes_exp!$A$2:$J$300,6,FALSE),"-")</f>
        <v>-</v>
      </c>
      <c r="K58" s="9" t="str">
        <f>IFERROR(VLOOKUP(CONCATENATE($A58,K$2),_votes_exp!$A$2:$J$300,6,FALSE),"-")</f>
        <v>-</v>
      </c>
      <c r="L58" s="9" t="str">
        <f>IFERROR(VLOOKUP(CONCATENATE($A58,L$2),_votes_exp!$A$2:$J$300,6,FALSE),"-")</f>
        <v>-</v>
      </c>
      <c r="M58" s="368" t="str">
        <f t="shared" si="3"/>
        <v>-</v>
      </c>
      <c r="N58" s="378" t="str">
        <f t="shared" si="8"/>
        <v>-</v>
      </c>
      <c r="O58" t="str">
        <f t="shared" si="9"/>
        <v>-</v>
      </c>
      <c r="P58">
        <f t="shared" si="4"/>
        <v>57</v>
      </c>
      <c r="Q58" t="str">
        <f t="shared" si="2"/>
        <v>Аверина Александра Викторовна</v>
      </c>
      <c r="R58" s="121" t="str">
        <f t="shared" si="5"/>
        <v>-</v>
      </c>
      <c r="S58" s="9" t="str">
        <f t="shared" si="6"/>
        <v>-</v>
      </c>
      <c r="T58" s="415" t="str">
        <f t="shared" si="7"/>
        <v>-</v>
      </c>
    </row>
    <row r="59" spans="1:20">
      <c r="A59" s="9">
        <f>классы!B60</f>
        <v>58</v>
      </c>
      <c r="B59" s="9" t="str">
        <f>классы!C60</f>
        <v>Аверина Александра Викторовна</v>
      </c>
      <c r="C59" s="9" t="str">
        <f>IFERROR(VLOOKUP(CONCATENATE($A59,C$2),_votes_exp!$A$2:$J$300,6,FALSE),"-")</f>
        <v>-</v>
      </c>
      <c r="D59" s="9" t="str">
        <f>IFERROR(VLOOKUP(CONCATENATE($A59,D$2),_votes_exp!$A$2:$J$300,6,FALSE),"-")</f>
        <v>-</v>
      </c>
      <c r="E59" s="9" t="str">
        <f>IFERROR(VLOOKUP(CONCATENATE($A59,E$2),_votes_exp!$A$2:$J$300,6,FALSE),"-")</f>
        <v>-</v>
      </c>
      <c r="F59" s="9" t="str">
        <f>IFERROR(VLOOKUP(CONCATENATE($A59,F$2),_votes_exp!$A$2:$J$300,6,FALSE),"-")</f>
        <v>-</v>
      </c>
      <c r="G59" s="9" t="str">
        <f>IFERROR(VLOOKUP(CONCATENATE($A59,G$2),_votes_exp!$A$2:$J$300,6,FALSE),"-")</f>
        <v>-</v>
      </c>
      <c r="H59" s="9" t="str">
        <f>IFERROR(VLOOKUP(CONCATENATE($A59,H$2),_votes_exp!$A$2:$J$300,6,FALSE),"-")</f>
        <v>-</v>
      </c>
      <c r="I59" s="9" t="str">
        <f>IFERROR(VLOOKUP(CONCATENATE($A59,I$2),_votes_exp!$A$2:$J$300,6,FALSE),"-")</f>
        <v>-</v>
      </c>
      <c r="J59" s="9" t="str">
        <f>IFERROR(VLOOKUP(CONCATENATE($A59,J$2),_votes_exp!$A$2:$J$300,6,FALSE),"-")</f>
        <v>-</v>
      </c>
      <c r="K59" s="9" t="str">
        <f>IFERROR(VLOOKUP(CONCATENATE($A59,K$2),_votes_exp!$A$2:$J$300,6,FALSE),"-")</f>
        <v>-</v>
      </c>
      <c r="L59" s="9" t="str">
        <f>IFERROR(VLOOKUP(CONCATENATE($A59,L$2),_votes_exp!$A$2:$J$300,6,FALSE),"-")</f>
        <v>-</v>
      </c>
      <c r="M59" s="368" t="str">
        <f t="shared" si="3"/>
        <v>-</v>
      </c>
      <c r="N59" s="378" t="str">
        <f t="shared" si="8"/>
        <v>-</v>
      </c>
      <c r="O59" t="str">
        <f t="shared" si="9"/>
        <v>-</v>
      </c>
      <c r="P59">
        <f t="shared" si="4"/>
        <v>58</v>
      </c>
      <c r="Q59" t="str">
        <f t="shared" si="2"/>
        <v>Аверина Александра Викторовна</v>
      </c>
      <c r="R59" s="121" t="str">
        <f t="shared" si="5"/>
        <v>-</v>
      </c>
      <c r="S59" s="9" t="str">
        <f t="shared" si="6"/>
        <v>-</v>
      </c>
      <c r="T59" s="415" t="str">
        <f t="shared" si="7"/>
        <v>-</v>
      </c>
    </row>
    <row r="60" spans="1:20">
      <c r="A60" s="9">
        <f>классы!B61</f>
        <v>59</v>
      </c>
      <c r="B60" s="9" t="str">
        <f>классы!C61</f>
        <v>Люция Хисматуллина, Елена Котлярова</v>
      </c>
      <c r="C60" s="9">
        <f>IFERROR(VLOOKUP(CONCATENATE($A60,C$2),_votes_exp!$A$2:$J$300,6,FALSE),"-")</f>
        <v>8</v>
      </c>
      <c r="D60" s="9" t="str">
        <f>IFERROR(VLOOKUP(CONCATENATE($A60,D$2),_votes_exp!$A$2:$J$300,6,FALSE),"-")</f>
        <v>-</v>
      </c>
      <c r="E60" s="9" t="str">
        <f>IFERROR(VLOOKUP(CONCATENATE($A60,E$2),_votes_exp!$A$2:$J$300,6,FALSE),"-")</f>
        <v>-</v>
      </c>
      <c r="F60" s="9" t="str">
        <f>IFERROR(VLOOKUP(CONCATENATE($A60,F$2),_votes_exp!$A$2:$J$300,6,FALSE),"-")</f>
        <v>-</v>
      </c>
      <c r="G60" s="9">
        <f>IFERROR(VLOOKUP(CONCATENATE($A60,G$2),_votes_exp!$A$2:$J$300,6,FALSE),"-")</f>
        <v>1</v>
      </c>
      <c r="H60" s="9" t="str">
        <f>IFERROR(VLOOKUP(CONCATENATE($A60,H$2),_votes_exp!$A$2:$J$300,6,FALSE),"-")</f>
        <v>-</v>
      </c>
      <c r="I60" s="9" t="str">
        <f>IFERROR(VLOOKUP(CONCATENATE($A60,I$2),_votes_exp!$A$2:$J$300,6,FALSE),"-")</f>
        <v>-</v>
      </c>
      <c r="J60" s="9" t="str">
        <f>IFERROR(VLOOKUP(CONCATENATE($A60,J$2),_votes_exp!$A$2:$J$300,6,FALSE),"-")</f>
        <v>-</v>
      </c>
      <c r="K60" s="9" t="str">
        <f>IFERROR(VLOOKUP(CONCATENATE($A60,K$2),_votes_exp!$A$2:$J$300,6,FALSE),"-")</f>
        <v>-</v>
      </c>
      <c r="L60" s="9">
        <f>IFERROR(VLOOKUP(CONCATENATE($A60,L$2),_votes_exp!$A$2:$J$300,6,FALSE),"-")</f>
        <v>6</v>
      </c>
      <c r="M60" s="368">
        <f t="shared" si="3"/>
        <v>5.0000030000769176</v>
      </c>
      <c r="N60" s="378">
        <f t="shared" si="8"/>
        <v>28</v>
      </c>
      <c r="O60">
        <f t="shared" si="9"/>
        <v>3</v>
      </c>
      <c r="P60">
        <f t="shared" si="4"/>
        <v>59</v>
      </c>
      <c r="Q60" t="str">
        <f t="shared" si="2"/>
        <v>Люция Хисматуллина, Елена Котлярова</v>
      </c>
      <c r="R60" s="121">
        <f t="shared" si="5"/>
        <v>5.0000030000769176</v>
      </c>
      <c r="S60" s="9">
        <f t="shared" si="6"/>
        <v>3</v>
      </c>
      <c r="T60" s="415">
        <f t="shared" si="7"/>
        <v>13</v>
      </c>
    </row>
    <row r="61" spans="1:20">
      <c r="A61" s="9">
        <f>классы!B62</f>
        <v>60</v>
      </c>
      <c r="B61" s="9" t="str">
        <f>классы!C62</f>
        <v>Смирнов Андрей Юрьевич</v>
      </c>
      <c r="C61" s="9" t="str">
        <f>IFERROR(VLOOKUP(CONCATENATE($A61,C$2),_votes_exp!$A$2:$J$300,6,FALSE),"-")</f>
        <v>-</v>
      </c>
      <c r="D61" s="9" t="str">
        <f>IFERROR(VLOOKUP(CONCATENATE($A61,D$2),_votes_exp!$A$2:$J$300,6,FALSE),"-")</f>
        <v>-</v>
      </c>
      <c r="E61" s="9" t="str">
        <f>IFERROR(VLOOKUP(CONCATENATE($A61,E$2),_votes_exp!$A$2:$J$300,6,FALSE),"-")</f>
        <v>-</v>
      </c>
      <c r="F61" s="9" t="str">
        <f>IFERROR(VLOOKUP(CONCATENATE($A61,F$2),_votes_exp!$A$2:$J$300,6,FALSE),"-")</f>
        <v>-</v>
      </c>
      <c r="G61" s="9" t="str">
        <f>IFERROR(VLOOKUP(CONCATENATE($A61,G$2),_votes_exp!$A$2:$J$300,6,FALSE),"-")</f>
        <v>-</v>
      </c>
      <c r="H61" s="9" t="str">
        <f>IFERROR(VLOOKUP(CONCATENATE($A61,H$2),_votes_exp!$A$2:$J$300,6,FALSE),"-")</f>
        <v>-</v>
      </c>
      <c r="I61" s="9" t="str">
        <f>IFERROR(VLOOKUP(CONCATENATE($A61,I$2),_votes_exp!$A$2:$J$300,6,FALSE),"-")</f>
        <v>-</v>
      </c>
      <c r="J61" s="9" t="str">
        <f>IFERROR(VLOOKUP(CONCATENATE($A61,J$2),_votes_exp!$A$2:$J$300,6,FALSE),"-")</f>
        <v>-</v>
      </c>
      <c r="K61" s="9" t="str">
        <f>IFERROR(VLOOKUP(CONCATENATE($A61,K$2),_votes_exp!$A$2:$J$300,6,FALSE),"-")</f>
        <v>-</v>
      </c>
      <c r="L61" s="9" t="str">
        <f>IFERROR(VLOOKUP(CONCATENATE($A61,L$2),_votes_exp!$A$2:$J$300,6,FALSE),"-")</f>
        <v>-</v>
      </c>
      <c r="M61" s="368" t="str">
        <f t="shared" si="3"/>
        <v>-</v>
      </c>
      <c r="N61" s="378" t="str">
        <f t="shared" si="8"/>
        <v>-</v>
      </c>
      <c r="O61" t="str">
        <f t="shared" si="9"/>
        <v>-</v>
      </c>
      <c r="P61">
        <f t="shared" si="4"/>
        <v>60</v>
      </c>
      <c r="Q61" t="str">
        <f t="shared" si="2"/>
        <v>Смирнов Андрей Юрьевич</v>
      </c>
      <c r="R61" s="121" t="str">
        <f t="shared" si="5"/>
        <v>-</v>
      </c>
      <c r="S61" s="9" t="str">
        <f t="shared" si="6"/>
        <v>-</v>
      </c>
      <c r="T61" s="415" t="str">
        <f t="shared" si="7"/>
        <v>-</v>
      </c>
    </row>
    <row r="62" spans="1:20">
      <c r="A62" s="9">
        <f>классы!B63</f>
        <v>61</v>
      </c>
      <c r="B62" s="9" t="str">
        <f>классы!C63</f>
        <v>Диденко Е.В.</v>
      </c>
      <c r="C62" s="9">
        <f>IFERROR(VLOOKUP(CONCATENATE($A62,C$2),_votes_exp!$A$2:$J$300,6,FALSE),"-")</f>
        <v>5</v>
      </c>
      <c r="D62" s="9" t="str">
        <f>IFERROR(VLOOKUP(CONCATENATE($A62,D$2),_votes_exp!$A$2:$J$300,6,FALSE),"-")</f>
        <v>-</v>
      </c>
      <c r="E62" s="9" t="str">
        <f>IFERROR(VLOOKUP(CONCATENATE($A62,E$2),_votes_exp!$A$2:$J$300,6,FALSE),"-")</f>
        <v>-</v>
      </c>
      <c r="F62" s="9" t="str">
        <f>IFERROR(VLOOKUP(CONCATENATE($A62,F$2),_votes_exp!$A$2:$J$300,6,FALSE),"-")</f>
        <v>-</v>
      </c>
      <c r="G62" s="9">
        <f>IFERROR(VLOOKUP(CONCATENATE($A62,G$2),_votes_exp!$A$2:$J$300,6,FALSE),"-")</f>
        <v>7</v>
      </c>
      <c r="H62" s="9" t="str">
        <f>IFERROR(VLOOKUP(CONCATENATE($A62,H$2),_votes_exp!$A$2:$J$300,6,FALSE),"-")</f>
        <v>-</v>
      </c>
      <c r="I62" s="9">
        <f>IFERROR(VLOOKUP(CONCATENATE($A62,I$2),_votes_exp!$A$2:$J$300,6,FALSE),"-")</f>
        <v>8</v>
      </c>
      <c r="J62" s="9" t="str">
        <f>IFERROR(VLOOKUP(CONCATENATE($A62,J$2),_votes_exp!$A$2:$J$300,6,FALSE),"-")</f>
        <v>-</v>
      </c>
      <c r="K62" s="9" t="str">
        <f>IFERROR(VLOOKUP(CONCATENATE($A62,K$2),_votes_exp!$A$2:$J$300,6,FALSE),"-")</f>
        <v>-</v>
      </c>
      <c r="L62" s="9">
        <f>IFERROR(VLOOKUP(CONCATENATE($A62,L$2),_votes_exp!$A$2:$J$300,6,FALSE),"-")</f>
        <v>8</v>
      </c>
      <c r="M62" s="368">
        <f t="shared" si="3"/>
        <v>7.0000040004997501</v>
      </c>
      <c r="N62" s="378">
        <f t="shared" si="8"/>
        <v>13</v>
      </c>
      <c r="O62">
        <f t="shared" si="9"/>
        <v>4</v>
      </c>
      <c r="P62">
        <f t="shared" si="4"/>
        <v>61</v>
      </c>
      <c r="Q62" t="str">
        <f t="shared" si="2"/>
        <v>Диденко Е.В.</v>
      </c>
      <c r="R62" s="121">
        <f t="shared" si="5"/>
        <v>7.0000040004997501</v>
      </c>
      <c r="S62" s="9">
        <f t="shared" si="6"/>
        <v>4</v>
      </c>
      <c r="T62" s="415">
        <f t="shared" si="7"/>
        <v>2</v>
      </c>
    </row>
    <row r="63" spans="1:20">
      <c r="A63" s="9">
        <f>классы!B64</f>
        <v>62</v>
      </c>
      <c r="B63" s="9" t="str">
        <f>классы!C64</f>
        <v>Сорокин Юрий Владимирович</v>
      </c>
      <c r="C63" s="9" t="str">
        <f>IFERROR(VLOOKUP(CONCATENATE($A63,C$2),_votes_exp!$A$2:$J$300,6,FALSE),"-")</f>
        <v>-</v>
      </c>
      <c r="D63" s="9" t="str">
        <f>IFERROR(VLOOKUP(CONCATENATE($A63,D$2),_votes_exp!$A$2:$J$300,6,FALSE),"-")</f>
        <v>-</v>
      </c>
      <c r="E63" s="9" t="str">
        <f>IFERROR(VLOOKUP(CONCATENATE($A63,E$2),_votes_exp!$A$2:$J$300,6,FALSE),"-")</f>
        <v>-</v>
      </c>
      <c r="F63" s="9" t="str">
        <f>IFERROR(VLOOKUP(CONCATENATE($A63,F$2),_votes_exp!$A$2:$J$300,6,FALSE),"-")</f>
        <v>-</v>
      </c>
      <c r="G63" s="9" t="str">
        <f>IFERROR(VLOOKUP(CONCATENATE($A63,G$2),_votes_exp!$A$2:$J$300,6,FALSE),"-")</f>
        <v>-</v>
      </c>
      <c r="H63" s="9" t="str">
        <f>IFERROR(VLOOKUP(CONCATENATE($A63,H$2),_votes_exp!$A$2:$J$300,6,FALSE),"-")</f>
        <v>-</v>
      </c>
      <c r="I63" s="9" t="str">
        <f>IFERROR(VLOOKUP(CONCATENATE($A63,I$2),_votes_exp!$A$2:$J$300,6,FALSE),"-")</f>
        <v>-</v>
      </c>
      <c r="J63" s="9" t="str">
        <f>IFERROR(VLOOKUP(CONCATENATE($A63,J$2),_votes_exp!$A$2:$J$300,6,FALSE),"-")</f>
        <v>-</v>
      </c>
      <c r="K63" s="9" t="str">
        <f>IFERROR(VLOOKUP(CONCATENATE($A63,K$2),_votes_exp!$A$2:$J$300,6,FALSE),"-")</f>
        <v>-</v>
      </c>
      <c r="L63" s="9" t="str">
        <f>IFERROR(VLOOKUP(CONCATENATE($A63,L$2),_votes_exp!$A$2:$J$300,6,FALSE),"-")</f>
        <v>-</v>
      </c>
      <c r="M63" s="368" t="str">
        <f t="shared" si="3"/>
        <v>-</v>
      </c>
      <c r="N63" s="378" t="str">
        <f t="shared" si="8"/>
        <v>-</v>
      </c>
      <c r="O63" t="str">
        <f t="shared" si="9"/>
        <v>-</v>
      </c>
      <c r="P63">
        <f t="shared" si="4"/>
        <v>62</v>
      </c>
      <c r="Q63" t="str">
        <f t="shared" si="2"/>
        <v>Сорокин Юрий Владимирович</v>
      </c>
      <c r="R63" s="121" t="str">
        <f t="shared" si="5"/>
        <v>-</v>
      </c>
      <c r="S63" s="9" t="str">
        <f t="shared" si="6"/>
        <v>-</v>
      </c>
      <c r="T63" s="415" t="str">
        <f t="shared" si="7"/>
        <v>-</v>
      </c>
    </row>
    <row r="64" spans="1:20">
      <c r="A64" s="9">
        <f>классы!B65</f>
        <v>63</v>
      </c>
      <c r="B64" s="9" t="str">
        <f>классы!C65</f>
        <v>Демидов Иван Владимирович</v>
      </c>
      <c r="C64" s="9">
        <f>IFERROR(VLOOKUP(CONCATENATE($A64,C$2),_votes_exp!$A$2:$J$300,6,FALSE),"-")</f>
        <v>4</v>
      </c>
      <c r="D64" s="9" t="str">
        <f>IFERROR(VLOOKUP(CONCATENATE($A64,D$2),_votes_exp!$A$2:$J$300,6,FALSE),"-")</f>
        <v>-</v>
      </c>
      <c r="E64" s="9" t="str">
        <f>IFERROR(VLOOKUP(CONCATENATE($A64,E$2),_votes_exp!$A$2:$J$300,6,FALSE),"-")</f>
        <v>-</v>
      </c>
      <c r="F64" s="9" t="str">
        <f>IFERROR(VLOOKUP(CONCATENATE($A64,F$2),_votes_exp!$A$2:$J$300,6,FALSE),"-")</f>
        <v>-</v>
      </c>
      <c r="G64" s="9">
        <f>IFERROR(VLOOKUP(CONCATENATE($A64,G$2),_votes_exp!$A$2:$J$300,6,FALSE),"-")</f>
        <v>5</v>
      </c>
      <c r="H64" s="9" t="str">
        <f>IFERROR(VLOOKUP(CONCATENATE($A64,H$2),_votes_exp!$A$2:$J$300,6,FALSE),"-")</f>
        <v>-</v>
      </c>
      <c r="I64" s="9" t="str">
        <f>IFERROR(VLOOKUP(CONCATENATE($A64,I$2),_votes_exp!$A$2:$J$300,6,FALSE),"-")</f>
        <v>-</v>
      </c>
      <c r="J64" s="9" t="str">
        <f>IFERROR(VLOOKUP(CONCATENATE($A64,J$2),_votes_exp!$A$2:$J$300,6,FALSE),"-")</f>
        <v>-</v>
      </c>
      <c r="K64" s="9" t="str">
        <f>IFERROR(VLOOKUP(CONCATENATE($A64,K$2),_votes_exp!$A$2:$J$300,6,FALSE),"-")</f>
        <v>-</v>
      </c>
      <c r="L64" s="9">
        <f>IFERROR(VLOOKUP(CONCATENATE($A64,L$2),_votes_exp!$A$2:$J$300,6,FALSE),"-")</f>
        <v>5</v>
      </c>
      <c r="M64" s="368">
        <f t="shared" si="3"/>
        <v>4.6666696696576944</v>
      </c>
      <c r="N64" s="378">
        <f t="shared" si="8"/>
        <v>29</v>
      </c>
      <c r="O64">
        <f t="shared" si="9"/>
        <v>3</v>
      </c>
      <c r="P64">
        <f t="shared" si="4"/>
        <v>63</v>
      </c>
      <c r="Q64" t="str">
        <f t="shared" si="2"/>
        <v>Демидов Иван Владимирович</v>
      </c>
      <c r="R64" s="121">
        <f t="shared" si="5"/>
        <v>4.6666696696576944</v>
      </c>
      <c r="S64" s="9">
        <f t="shared" si="6"/>
        <v>3</v>
      </c>
      <c r="T64" s="415">
        <f t="shared" si="7"/>
        <v>0.3333333333333357</v>
      </c>
    </row>
    <row r="65" spans="1:20">
      <c r="A65" s="9">
        <f>классы!B66</f>
        <v>64</v>
      </c>
      <c r="B65" s="9" t="str">
        <f>классы!C66</f>
        <v>Янгирова Анастасия Валерьевна</v>
      </c>
      <c r="C65" s="9" t="str">
        <f>IFERROR(VLOOKUP(CONCATENATE($A65,C$2),_votes_exp!$A$2:$J$300,6,FALSE),"-")</f>
        <v>-</v>
      </c>
      <c r="D65" s="9" t="str">
        <f>IFERROR(VLOOKUP(CONCATENATE($A65,D$2),_votes_exp!$A$2:$J$300,6,FALSE),"-")</f>
        <v>-</v>
      </c>
      <c r="E65" s="9" t="str">
        <f>IFERROR(VLOOKUP(CONCATENATE($A65,E$2),_votes_exp!$A$2:$J$300,6,FALSE),"-")</f>
        <v>-</v>
      </c>
      <c r="F65" s="9" t="str">
        <f>IFERROR(VLOOKUP(CONCATENATE($A65,F$2),_votes_exp!$A$2:$J$300,6,FALSE),"-")</f>
        <v>-</v>
      </c>
      <c r="G65" s="9" t="str">
        <f>IFERROR(VLOOKUP(CONCATENATE($A65,G$2),_votes_exp!$A$2:$J$300,6,FALSE),"-")</f>
        <v>-</v>
      </c>
      <c r="H65" s="9" t="str">
        <f>IFERROR(VLOOKUP(CONCATENATE($A65,H$2),_votes_exp!$A$2:$J$300,6,FALSE),"-")</f>
        <v>-</v>
      </c>
      <c r="I65" s="9" t="str">
        <f>IFERROR(VLOOKUP(CONCATENATE($A65,I$2),_votes_exp!$A$2:$J$300,6,FALSE),"-")</f>
        <v>-</v>
      </c>
      <c r="J65" s="9" t="str">
        <f>IFERROR(VLOOKUP(CONCATENATE($A65,J$2),_votes_exp!$A$2:$J$300,6,FALSE),"-")</f>
        <v>-</v>
      </c>
      <c r="K65" s="9" t="str">
        <f>IFERROR(VLOOKUP(CONCATENATE($A65,K$2),_votes_exp!$A$2:$J$300,6,FALSE),"-")</f>
        <v>-</v>
      </c>
      <c r="L65" s="9" t="str">
        <f>IFERROR(VLOOKUP(CONCATENATE($A65,L$2),_votes_exp!$A$2:$J$300,6,FALSE),"-")</f>
        <v>-</v>
      </c>
      <c r="M65" s="368" t="str">
        <f t="shared" si="3"/>
        <v>-</v>
      </c>
      <c r="N65" s="378" t="str">
        <f t="shared" si="8"/>
        <v>-</v>
      </c>
      <c r="O65" t="str">
        <f t="shared" si="9"/>
        <v>-</v>
      </c>
      <c r="P65">
        <f t="shared" si="4"/>
        <v>64</v>
      </c>
      <c r="Q65" t="str">
        <f t="shared" si="2"/>
        <v>Янгирова Анастасия Валерьевна</v>
      </c>
      <c r="R65" s="121" t="str">
        <f t="shared" si="5"/>
        <v>-</v>
      </c>
      <c r="S65" s="9" t="str">
        <f t="shared" si="6"/>
        <v>-</v>
      </c>
      <c r="T65" s="415" t="str">
        <f t="shared" si="7"/>
        <v>-</v>
      </c>
    </row>
    <row r="66" spans="1:20">
      <c r="A66" s="9">
        <f>классы!B67</f>
        <v>65</v>
      </c>
      <c r="B66" s="9" t="str">
        <f>классы!C67</f>
        <v>Исаков Леонид Викторович</v>
      </c>
      <c r="C66" s="9">
        <f>IFERROR(VLOOKUP(CONCATENATE($A66,C$2),_votes_exp!$A$2:$J$300,6,FALSE),"-")</f>
        <v>8</v>
      </c>
      <c r="D66" s="9">
        <f>IFERROR(VLOOKUP(CONCATENATE($A66,D$2),_votes_exp!$A$2:$J$300,6,FALSE),"-")</f>
        <v>10</v>
      </c>
      <c r="E66" s="9" t="str">
        <f>IFERROR(VLOOKUP(CONCATENATE($A66,E$2),_votes_exp!$A$2:$J$300,6,FALSE),"-")</f>
        <v>-</v>
      </c>
      <c r="F66" s="9">
        <f>IFERROR(VLOOKUP(CONCATENATE($A66,F$2),_votes_exp!$A$2:$J$300,6,FALSE),"-")</f>
        <v>11</v>
      </c>
      <c r="G66" s="9">
        <f>IFERROR(VLOOKUP(CONCATENATE($A66,G$2),_votes_exp!$A$2:$J$300,6,FALSE),"-")</f>
        <v>7</v>
      </c>
      <c r="H66" s="9" t="str">
        <f>IFERROR(VLOOKUP(CONCATENATE($A66,H$2),_votes_exp!$A$2:$J$300,6,FALSE),"-")</f>
        <v>-</v>
      </c>
      <c r="I66" s="9">
        <f>IFERROR(VLOOKUP(CONCATENATE($A66,I$2),_votes_exp!$A$2:$J$300,6,FALSE),"-")</f>
        <v>9</v>
      </c>
      <c r="J66" s="9">
        <f>IFERROR(VLOOKUP(CONCATENATE($A66,J$2),_votes_exp!$A$2:$J$300,6,FALSE),"-")</f>
        <v>12</v>
      </c>
      <c r="K66" s="9" t="str">
        <f>IFERROR(VLOOKUP(CONCATENATE($A66,K$2),_votes_exp!$A$2:$J$300,6,FALSE),"-")</f>
        <v>-</v>
      </c>
      <c r="L66" s="9">
        <f>IFERROR(VLOOKUP(CONCATENATE($A66,L$2),_votes_exp!$A$2:$J$300,6,FALSE),"-")</f>
        <v>11</v>
      </c>
      <c r="M66" s="368">
        <f t="shared" si="3"/>
        <v>9.7142927145944427</v>
      </c>
      <c r="N66" s="378">
        <f t="shared" si="8"/>
        <v>2</v>
      </c>
      <c r="O66">
        <f t="shared" si="9"/>
        <v>7</v>
      </c>
      <c r="P66">
        <f t="shared" si="4"/>
        <v>65</v>
      </c>
      <c r="Q66" t="str">
        <f t="shared" si="2"/>
        <v>Исаков Леонид Викторович</v>
      </c>
      <c r="R66" s="121">
        <f t="shared" si="5"/>
        <v>9.7142927145944427</v>
      </c>
      <c r="S66" s="9">
        <f t="shared" si="6"/>
        <v>7</v>
      </c>
      <c r="T66" s="415">
        <f t="shared" si="7"/>
        <v>3.2380952380952408</v>
      </c>
    </row>
    <row r="67" spans="1:20">
      <c r="A67" s="9">
        <f>классы!B68</f>
        <v>66</v>
      </c>
      <c r="B67" s="9" t="str">
        <f>классы!C68</f>
        <v>Юрасова Галина</v>
      </c>
      <c r="C67" s="9">
        <f>IFERROR(VLOOKUP(CONCATENATE($A67,C$2),_votes_exp!$A$2:$J$300,6,FALSE),"-")</f>
        <v>12</v>
      </c>
      <c r="D67" s="9">
        <f>IFERROR(VLOOKUP(CONCATENATE($A67,D$2),_votes_exp!$A$2:$J$300,6,FALSE),"-")</f>
        <v>11</v>
      </c>
      <c r="E67" s="9" t="str">
        <f>IFERROR(VLOOKUP(CONCATENATE($A67,E$2),_votes_exp!$A$2:$J$300,6,FALSE),"-")</f>
        <v>-</v>
      </c>
      <c r="F67" s="9">
        <f>IFERROR(VLOOKUP(CONCATENATE($A67,F$2),_votes_exp!$A$2:$J$300,6,FALSE),"-")</f>
        <v>12</v>
      </c>
      <c r="G67" s="9">
        <f>IFERROR(VLOOKUP(CONCATENATE($A67,G$2),_votes_exp!$A$2:$J$300,6,FALSE),"-")</f>
        <v>11</v>
      </c>
      <c r="H67" s="9" t="str">
        <f>IFERROR(VLOOKUP(CONCATENATE($A67,H$2),_votes_exp!$A$2:$J$300,6,FALSE),"-")</f>
        <v>-</v>
      </c>
      <c r="I67" s="9">
        <f>IFERROR(VLOOKUP(CONCATENATE($A67,I$2),_votes_exp!$A$2:$J$300,6,FALSE),"-")</f>
        <v>11</v>
      </c>
      <c r="J67" s="9" t="str">
        <f>IFERROR(VLOOKUP(CONCATENATE($A67,J$2),_votes_exp!$A$2:$J$300,6,FALSE),"-")</f>
        <v>-</v>
      </c>
      <c r="K67" s="9" t="str">
        <f>IFERROR(VLOOKUP(CONCATENATE($A67,K$2),_votes_exp!$A$2:$J$300,6,FALSE),"-")</f>
        <v>-</v>
      </c>
      <c r="L67" s="9">
        <f>IFERROR(VLOOKUP(CONCATENATE($A67,L$2),_votes_exp!$A$2:$J$300,6,FALSE),"-")</f>
        <v>12</v>
      </c>
      <c r="M67" s="368">
        <f t="shared" si="3"/>
        <v>11.500006003322261</v>
      </c>
      <c r="N67" s="378">
        <f t="shared" ref="N67:N78" si="10">IFERROR(RANK(M67,$M$3:$M$78,0),"-")</f>
        <v>1</v>
      </c>
      <c r="O67">
        <f t="shared" ref="O67:O78" si="11">IF(COUNT(C67:L67)&gt;0,COUNT(C67:L67),"-")</f>
        <v>6</v>
      </c>
      <c r="P67">
        <f t="shared" si="4"/>
        <v>66</v>
      </c>
      <c r="Q67" t="str">
        <f t="shared" si="4"/>
        <v>Юрасова Галина</v>
      </c>
      <c r="R67" s="121">
        <f t="shared" si="5"/>
        <v>11.500006003322261</v>
      </c>
      <c r="S67" s="9">
        <f t="shared" si="6"/>
        <v>6</v>
      </c>
      <c r="T67" s="415">
        <f t="shared" si="7"/>
        <v>0.3</v>
      </c>
    </row>
    <row r="68" spans="1:20">
      <c r="A68" s="9">
        <f>классы!B69</f>
        <v>67</v>
      </c>
      <c r="B68" s="9" t="str">
        <f>классы!C69</f>
        <v>Канищев Евгений Алексеевич</v>
      </c>
      <c r="C68" s="9" t="str">
        <f>IFERROR(VLOOKUP(CONCATENATE($A68,C$2),_votes_exp!$A$2:$J$300,6,FALSE),"-")</f>
        <v>-</v>
      </c>
      <c r="D68" s="9" t="str">
        <f>IFERROR(VLOOKUP(CONCATENATE($A68,D$2),_votes_exp!$A$2:$J$300,6,FALSE),"-")</f>
        <v>-</v>
      </c>
      <c r="E68" s="9" t="str">
        <f>IFERROR(VLOOKUP(CONCATENATE($A68,E$2),_votes_exp!$A$2:$J$300,6,FALSE),"-")</f>
        <v>-</v>
      </c>
      <c r="F68" s="9" t="str">
        <f>IFERROR(VLOOKUP(CONCATENATE($A68,F$2),_votes_exp!$A$2:$J$300,6,FALSE),"-")</f>
        <v>-</v>
      </c>
      <c r="G68" s="9" t="str">
        <f>IFERROR(VLOOKUP(CONCATENATE($A68,G$2),_votes_exp!$A$2:$J$300,6,FALSE),"-")</f>
        <v>-</v>
      </c>
      <c r="H68" s="9" t="str">
        <f>IFERROR(VLOOKUP(CONCATENATE($A68,H$2),_votes_exp!$A$2:$J$300,6,FALSE),"-")</f>
        <v>-</v>
      </c>
      <c r="I68" s="9" t="str">
        <f>IFERROR(VLOOKUP(CONCATENATE($A68,I$2),_votes_exp!$A$2:$J$300,6,FALSE),"-")</f>
        <v>-</v>
      </c>
      <c r="J68" s="9" t="str">
        <f>IFERROR(VLOOKUP(CONCATENATE($A68,J$2),_votes_exp!$A$2:$J$300,6,FALSE),"-")</f>
        <v>-</v>
      </c>
      <c r="K68" s="9" t="str">
        <f>IFERROR(VLOOKUP(CONCATENATE($A68,K$2),_votes_exp!$A$2:$J$300,6,FALSE),"-")</f>
        <v>-</v>
      </c>
      <c r="L68" s="9" t="str">
        <f>IFERROR(VLOOKUP(CONCATENATE($A68,L$2),_votes_exp!$A$2:$J$300,6,FALSE),"-")</f>
        <v>-</v>
      </c>
      <c r="M68" s="368" t="str">
        <f t="shared" ref="M68:M78" si="12">IFERROR(AVERAGE(C68:L68)+0.000001*O68+0.000000001*(1/(T68+0.001)),"-")</f>
        <v>-</v>
      </c>
      <c r="N68" s="378" t="str">
        <f t="shared" si="10"/>
        <v>-</v>
      </c>
      <c r="O68" t="str">
        <f t="shared" si="11"/>
        <v>-</v>
      </c>
      <c r="P68">
        <f t="shared" ref="P68:Q72" si="13">A68</f>
        <v>67</v>
      </c>
      <c r="Q68" t="str">
        <f t="shared" si="13"/>
        <v>Канищев Евгений Алексеевич</v>
      </c>
      <c r="R68" s="121" t="str">
        <f t="shared" ref="R68:R72" si="14">M68</f>
        <v>-</v>
      </c>
      <c r="S68" s="9" t="str">
        <f t="shared" ref="S68:S78" si="15">O68</f>
        <v>-</v>
      </c>
      <c r="T68" s="415" t="str">
        <f t="shared" ref="T68:T78" si="16">IFERROR(VAR(C68:L68),"-")</f>
        <v>-</v>
      </c>
    </row>
    <row r="69" spans="1:20">
      <c r="A69" s="9">
        <f>классы!B70</f>
        <v>68</v>
      </c>
      <c r="B69" s="9" t="str">
        <f>классы!C70</f>
        <v>Янгирова Анастасия Валерьевна</v>
      </c>
      <c r="C69" s="9">
        <f>IFERROR(VLOOKUP(CONCATENATE($A69,C$2),_votes_exp!$A$2:$J$300,6,FALSE),"-")</f>
        <v>11</v>
      </c>
      <c r="D69" s="9">
        <f>IFERROR(VLOOKUP(CONCATENATE($A69,D$2),_votes_exp!$A$2:$J$300,6,FALSE),"-")</f>
        <v>9</v>
      </c>
      <c r="E69" s="9" t="str">
        <f>IFERROR(VLOOKUP(CONCATENATE($A69,E$2),_votes_exp!$A$2:$J$300,6,FALSE),"-")</f>
        <v>-</v>
      </c>
      <c r="F69" s="9" t="str">
        <f>IFERROR(VLOOKUP(CONCATENATE($A69,F$2),_votes_exp!$A$2:$J$300,6,FALSE),"-")</f>
        <v>-</v>
      </c>
      <c r="G69" s="9">
        <f>IFERROR(VLOOKUP(CONCATENATE($A69,G$2),_votes_exp!$A$2:$J$300,6,FALSE),"-")</f>
        <v>7</v>
      </c>
      <c r="H69" s="9">
        <f>IFERROR(VLOOKUP(CONCATENATE($A69,H$2),_votes_exp!$A$2:$J$300,6,FALSE),"-")</f>
        <v>11</v>
      </c>
      <c r="I69" s="9">
        <f>IFERROR(VLOOKUP(CONCATENATE($A69,I$2),_votes_exp!$A$2:$J$300,6,FALSE),"-")</f>
        <v>10</v>
      </c>
      <c r="J69" s="9">
        <f>IFERROR(VLOOKUP(CONCATENATE($A69,J$2),_votes_exp!$A$2:$J$300,6,FALSE),"-")</f>
        <v>7</v>
      </c>
      <c r="K69" s="9" t="str">
        <f>IFERROR(VLOOKUP(CONCATENATE($A69,K$2),_votes_exp!$A$2:$J$300,6,FALSE),"-")</f>
        <v>-</v>
      </c>
      <c r="L69" s="9" t="str">
        <f>IFERROR(VLOOKUP(CONCATENATE($A69,L$2),_votes_exp!$A$2:$J$300,6,FALSE),"-")</f>
        <v>-</v>
      </c>
      <c r="M69" s="368">
        <f t="shared" si="12"/>
        <v>9.1666726669636081</v>
      </c>
      <c r="N69" s="378">
        <f t="shared" si="10"/>
        <v>3</v>
      </c>
      <c r="O69">
        <f t="shared" si="11"/>
        <v>6</v>
      </c>
      <c r="P69">
        <f t="shared" si="13"/>
        <v>68</v>
      </c>
      <c r="Q69" t="str">
        <f t="shared" si="13"/>
        <v>Янгирова Анастасия Валерьевна</v>
      </c>
      <c r="R69" s="121">
        <f t="shared" si="14"/>
        <v>9.1666726669636081</v>
      </c>
      <c r="S69" s="9">
        <f t="shared" si="15"/>
        <v>6</v>
      </c>
      <c r="T69" s="415">
        <f t="shared" si="16"/>
        <v>3.3666666666666627</v>
      </c>
    </row>
    <row r="70" spans="1:20">
      <c r="A70" s="9">
        <f>классы!B71</f>
        <v>69</v>
      </c>
      <c r="B70" s="9" t="str">
        <f>классы!C71</f>
        <v>Мораш Анастасия Юрьевна</v>
      </c>
      <c r="C70" s="9">
        <f>IFERROR(VLOOKUP(CONCATENATE($A70,C$2),_votes_exp!$A$2:$J$300,6,FALSE),"-")</f>
        <v>6</v>
      </c>
      <c r="D70" s="9">
        <f>IFERROR(VLOOKUP(CONCATENATE($A70,D$2),_votes_exp!$A$2:$J$300,6,FALSE),"-")</f>
        <v>7</v>
      </c>
      <c r="E70" s="9" t="str">
        <f>IFERROR(VLOOKUP(CONCATENATE($A70,E$2),_votes_exp!$A$2:$J$300,6,FALSE),"-")</f>
        <v>-</v>
      </c>
      <c r="F70" s="9" t="str">
        <f>IFERROR(VLOOKUP(CONCATENATE($A70,F$2),_votes_exp!$A$2:$J$300,6,FALSE),"-")</f>
        <v>-</v>
      </c>
      <c r="G70" s="9">
        <f>IFERROR(VLOOKUP(CONCATENATE($A70,G$2),_votes_exp!$A$2:$J$300,6,FALSE),"-")</f>
        <v>2</v>
      </c>
      <c r="H70" s="9">
        <f>IFERROR(VLOOKUP(CONCATENATE($A70,H$2),_votes_exp!$A$2:$J$300,6,FALSE),"-")</f>
        <v>6</v>
      </c>
      <c r="I70" s="9" t="str">
        <f>IFERROR(VLOOKUP(CONCATENATE($A70,I$2),_votes_exp!$A$2:$J$300,6,FALSE),"-")</f>
        <v>-</v>
      </c>
      <c r="J70" s="9" t="str">
        <f>IFERROR(VLOOKUP(CONCATENATE($A70,J$2),_votes_exp!$A$2:$J$300,6,FALSE),"-")</f>
        <v>-</v>
      </c>
      <c r="K70" s="9" t="str">
        <f>IFERROR(VLOOKUP(CONCATENATE($A70,K$2),_votes_exp!$A$2:$J$300,6,FALSE),"-")</f>
        <v>-</v>
      </c>
      <c r="L70" s="9">
        <f>IFERROR(VLOOKUP(CONCATENATE($A70,L$2),_votes_exp!$A$2:$J$300,6,FALSE),"-")</f>
        <v>6</v>
      </c>
      <c r="M70" s="368">
        <f t="shared" si="12"/>
        <v>5.4000050002630884</v>
      </c>
      <c r="N70" s="378">
        <f t="shared" si="10"/>
        <v>23</v>
      </c>
      <c r="O70">
        <f t="shared" si="11"/>
        <v>5</v>
      </c>
      <c r="P70">
        <f t="shared" si="13"/>
        <v>69</v>
      </c>
      <c r="Q70" t="str">
        <f t="shared" si="13"/>
        <v>Мораш Анастасия Юрьевна</v>
      </c>
      <c r="R70" s="121">
        <f t="shared" si="14"/>
        <v>5.4000050002630884</v>
      </c>
      <c r="S70" s="9">
        <f t="shared" si="15"/>
        <v>5</v>
      </c>
      <c r="T70" s="415">
        <f t="shared" si="16"/>
        <v>3.7999999999999972</v>
      </c>
    </row>
    <row r="71" spans="1:20">
      <c r="A71" s="9">
        <f>классы!B72</f>
        <v>70</v>
      </c>
      <c r="B71" s="9" t="str">
        <f>классы!C72</f>
        <v>Корсаков Алексей Вячеславович</v>
      </c>
      <c r="C71" s="9" t="str">
        <f>IFERROR(VLOOKUP(CONCATENATE($A71,C$2),_votes_exp!$A$2:$J$300,6,FALSE),"-")</f>
        <v>-</v>
      </c>
      <c r="D71" s="9" t="str">
        <f>IFERROR(VLOOKUP(CONCATENATE($A71,D$2),_votes_exp!$A$2:$J$300,6,FALSE),"-")</f>
        <v>-</v>
      </c>
      <c r="E71" s="9" t="str">
        <f>IFERROR(VLOOKUP(CONCATENATE($A71,E$2),_votes_exp!$A$2:$J$300,6,FALSE),"-")</f>
        <v>-</v>
      </c>
      <c r="F71" s="9" t="str">
        <f>IFERROR(VLOOKUP(CONCATENATE($A71,F$2),_votes_exp!$A$2:$J$300,6,FALSE),"-")</f>
        <v>-</v>
      </c>
      <c r="G71" s="9" t="str">
        <f>IFERROR(VLOOKUP(CONCATENATE($A71,G$2),_votes_exp!$A$2:$J$300,6,FALSE),"-")</f>
        <v>-</v>
      </c>
      <c r="H71" s="9" t="str">
        <f>IFERROR(VLOOKUP(CONCATENATE($A71,H$2),_votes_exp!$A$2:$J$300,6,FALSE),"-")</f>
        <v>-</v>
      </c>
      <c r="I71" s="9" t="str">
        <f>IFERROR(VLOOKUP(CONCATENATE($A71,I$2),_votes_exp!$A$2:$J$300,6,FALSE),"-")</f>
        <v>-</v>
      </c>
      <c r="J71" s="9" t="str">
        <f>IFERROR(VLOOKUP(CONCATENATE($A71,J$2),_votes_exp!$A$2:$J$300,6,FALSE),"-")</f>
        <v>-</v>
      </c>
      <c r="K71" s="9" t="str">
        <f>IFERROR(VLOOKUP(CONCATENATE($A71,K$2),_votes_exp!$A$2:$J$300,6,FALSE),"-")</f>
        <v>-</v>
      </c>
      <c r="L71" s="9" t="str">
        <f>IFERROR(VLOOKUP(CONCATENATE($A71,L$2),_votes_exp!$A$2:$J$300,6,FALSE),"-")</f>
        <v>-</v>
      </c>
      <c r="M71" s="368" t="str">
        <f t="shared" si="12"/>
        <v>-</v>
      </c>
      <c r="N71" s="378" t="str">
        <f t="shared" si="10"/>
        <v>-</v>
      </c>
      <c r="O71" t="str">
        <f t="shared" si="11"/>
        <v>-</v>
      </c>
      <c r="P71">
        <f t="shared" si="13"/>
        <v>70</v>
      </c>
      <c r="Q71" t="str">
        <f t="shared" si="13"/>
        <v>Корсаков Алексей Вячеславович</v>
      </c>
      <c r="R71" s="121" t="str">
        <f t="shared" si="14"/>
        <v>-</v>
      </c>
      <c r="S71" s="9" t="str">
        <f t="shared" si="15"/>
        <v>-</v>
      </c>
      <c r="T71" s="415" t="str">
        <f t="shared" si="16"/>
        <v>-</v>
      </c>
    </row>
    <row r="72" spans="1:20">
      <c r="A72" s="9">
        <f>классы!B73</f>
        <v>71</v>
      </c>
      <c r="B72" s="9" t="str">
        <f>классы!C73</f>
        <v>Демидов Иван Владимировичч</v>
      </c>
      <c r="C72" s="9" t="str">
        <f>IFERROR(VLOOKUP(CONCATENATE($A72,C$2),_votes_exp!$A$2:$J$300,6,FALSE),"-")</f>
        <v>-</v>
      </c>
      <c r="D72" s="9" t="str">
        <f>IFERROR(VLOOKUP(CONCATENATE($A72,D$2),_votes_exp!$A$2:$J$300,6,FALSE),"-")</f>
        <v>-</v>
      </c>
      <c r="E72" s="9" t="str">
        <f>IFERROR(VLOOKUP(CONCATENATE($A72,E$2),_votes_exp!$A$2:$J$300,6,FALSE),"-")</f>
        <v>-</v>
      </c>
      <c r="F72" s="9" t="str">
        <f>IFERROR(VLOOKUP(CONCATENATE($A72,F$2),_votes_exp!$A$2:$J$300,6,FALSE),"-")</f>
        <v>-</v>
      </c>
      <c r="G72" s="9" t="str">
        <f>IFERROR(VLOOKUP(CONCATENATE($A72,G$2),_votes_exp!$A$2:$J$300,6,FALSE),"-")</f>
        <v>-</v>
      </c>
      <c r="H72" s="9" t="str">
        <f>IFERROR(VLOOKUP(CONCATENATE($A72,H$2),_votes_exp!$A$2:$J$300,6,FALSE),"-")</f>
        <v>-</v>
      </c>
      <c r="I72" s="9" t="str">
        <f>IFERROR(VLOOKUP(CONCATENATE($A72,I$2),_votes_exp!$A$2:$J$300,6,FALSE),"-")</f>
        <v>-</v>
      </c>
      <c r="J72" s="9" t="str">
        <f>IFERROR(VLOOKUP(CONCATENATE($A72,J$2),_votes_exp!$A$2:$J$300,6,FALSE),"-")</f>
        <v>-</v>
      </c>
      <c r="K72" s="9" t="str">
        <f>IFERROR(VLOOKUP(CONCATENATE($A72,K$2),_votes_exp!$A$2:$J$300,6,FALSE),"-")</f>
        <v>-</v>
      </c>
      <c r="L72" s="9" t="str">
        <f>IFERROR(VLOOKUP(CONCATENATE($A72,L$2),_votes_exp!$A$2:$J$300,6,FALSE),"-")</f>
        <v>-</v>
      </c>
      <c r="M72" s="368" t="str">
        <f t="shared" si="12"/>
        <v>-</v>
      </c>
      <c r="N72" s="378" t="str">
        <f t="shared" si="10"/>
        <v>-</v>
      </c>
      <c r="O72" t="str">
        <f t="shared" si="11"/>
        <v>-</v>
      </c>
      <c r="P72">
        <f t="shared" si="13"/>
        <v>71</v>
      </c>
      <c r="Q72" t="str">
        <f t="shared" si="13"/>
        <v>Демидов Иван Владимировичч</v>
      </c>
      <c r="R72" s="121" t="str">
        <f t="shared" si="14"/>
        <v>-</v>
      </c>
      <c r="S72" s="9" t="str">
        <f t="shared" si="15"/>
        <v>-</v>
      </c>
      <c r="T72" s="415" t="str">
        <f t="shared" si="16"/>
        <v>-</v>
      </c>
    </row>
    <row r="73" spans="1:20">
      <c r="A73" s="9">
        <f>классы!B74</f>
        <v>72</v>
      </c>
      <c r="B73" s="9" t="str">
        <f>классы!C74</f>
        <v>Лехан Сергей Антонович</v>
      </c>
      <c r="C73" s="9">
        <f>IFERROR(VLOOKUP(CONCATENATE($A73,C$2),_votes_exp!$A$2:$J$300,6,FALSE),"-")</f>
        <v>5</v>
      </c>
      <c r="D73" s="9" t="str">
        <f>IFERROR(VLOOKUP(CONCATENATE($A73,D$2),_votes_exp!$A$2:$J$300,6,FALSE),"-")</f>
        <v>-</v>
      </c>
      <c r="E73" s="9" t="str">
        <f>IFERROR(VLOOKUP(CONCATENATE($A73,E$2),_votes_exp!$A$2:$J$300,6,FALSE),"-")</f>
        <v>-</v>
      </c>
      <c r="F73" s="9" t="str">
        <f>IFERROR(VLOOKUP(CONCATENATE($A73,F$2),_votes_exp!$A$2:$J$300,6,FALSE),"-")</f>
        <v>-</v>
      </c>
      <c r="G73" s="9">
        <f>IFERROR(VLOOKUP(CONCATENATE($A73,G$2),_votes_exp!$A$2:$J$300,6,FALSE),"-")</f>
        <v>2</v>
      </c>
      <c r="H73" s="9">
        <f>IFERROR(VLOOKUP(CONCATENATE($A73,H$2),_votes_exp!$A$2:$J$300,6,FALSE),"-")</f>
        <v>11</v>
      </c>
      <c r="I73" s="9" t="str">
        <f>IFERROR(VLOOKUP(CONCATENATE($A73,I$2),_votes_exp!$A$2:$J$300,6,FALSE),"-")</f>
        <v>-</v>
      </c>
      <c r="J73" s="9" t="str">
        <f>IFERROR(VLOOKUP(CONCATENATE($A73,J$2),_votes_exp!$A$2:$J$300,6,FALSE),"-")</f>
        <v>-</v>
      </c>
      <c r="K73" s="9" t="str">
        <f>IFERROR(VLOOKUP(CONCATENATE($A73,K$2),_votes_exp!$A$2:$J$300,6,FALSE),"-")</f>
        <v>-</v>
      </c>
      <c r="L73" s="9">
        <f>IFERROR(VLOOKUP(CONCATENATE($A73,L$2),_votes_exp!$A$2:$J$300,6,FALSE),"-")</f>
        <v>6</v>
      </c>
      <c r="M73" s="368">
        <f t="shared" si="12"/>
        <v>6.0000040000714234</v>
      </c>
      <c r="N73" s="378">
        <f t="shared" si="10"/>
        <v>22</v>
      </c>
      <c r="O73">
        <f t="shared" si="11"/>
        <v>4</v>
      </c>
      <c r="P73">
        <f t="shared" ref="P73:P78" si="17">A73</f>
        <v>72</v>
      </c>
      <c r="Q73" t="str">
        <f t="shared" ref="Q73:Q78" si="18">B73</f>
        <v>Лехан Сергей Антонович</v>
      </c>
      <c r="R73" s="121">
        <f t="shared" ref="R73:R78" si="19">M73</f>
        <v>6.0000040000714234</v>
      </c>
      <c r="S73" s="9">
        <f t="shared" si="15"/>
        <v>4</v>
      </c>
      <c r="T73" s="415">
        <f t="shared" si="16"/>
        <v>14</v>
      </c>
    </row>
    <row r="74" spans="1:20">
      <c r="A74" s="9">
        <f>классы!B75</f>
        <v>73</v>
      </c>
      <c r="B74" s="9" t="str">
        <f>классы!C75</f>
        <v>Сабанова Анастасия Михайловна</v>
      </c>
      <c r="C74" s="9" t="str">
        <f>IFERROR(VLOOKUP(CONCATENATE($A74,C$2),_votes_exp!$A$2:$J$300,6,FALSE),"-")</f>
        <v>-</v>
      </c>
      <c r="D74" s="9" t="str">
        <f>IFERROR(VLOOKUP(CONCATENATE($A74,D$2),_votes_exp!$A$2:$J$300,6,FALSE),"-")</f>
        <v>-</v>
      </c>
      <c r="E74" s="9" t="str">
        <f>IFERROR(VLOOKUP(CONCATENATE($A74,E$2),_votes_exp!$A$2:$J$300,6,FALSE),"-")</f>
        <v>-</v>
      </c>
      <c r="F74" s="9" t="str">
        <f>IFERROR(VLOOKUP(CONCATENATE($A74,F$2),_votes_exp!$A$2:$J$300,6,FALSE),"-")</f>
        <v>-</v>
      </c>
      <c r="G74" s="9" t="str">
        <f>IFERROR(VLOOKUP(CONCATENATE($A74,G$2),_votes_exp!$A$2:$J$300,6,FALSE),"-")</f>
        <v>-</v>
      </c>
      <c r="H74" s="9" t="str">
        <f>IFERROR(VLOOKUP(CONCATENATE($A74,H$2),_votes_exp!$A$2:$J$300,6,FALSE),"-")</f>
        <v>-</v>
      </c>
      <c r="I74" s="9" t="str">
        <f>IFERROR(VLOOKUP(CONCATENATE($A74,I$2),_votes_exp!$A$2:$J$300,6,FALSE),"-")</f>
        <v>-</v>
      </c>
      <c r="J74" s="9" t="str">
        <f>IFERROR(VLOOKUP(CONCATENATE($A74,J$2),_votes_exp!$A$2:$J$300,6,FALSE),"-")</f>
        <v>-</v>
      </c>
      <c r="K74" s="9" t="str">
        <f>IFERROR(VLOOKUP(CONCATENATE($A74,K$2),_votes_exp!$A$2:$J$300,6,FALSE),"-")</f>
        <v>-</v>
      </c>
      <c r="L74" s="9" t="str">
        <f>IFERROR(VLOOKUP(CONCATENATE($A74,L$2),_votes_exp!$A$2:$J$300,6,FALSE),"-")</f>
        <v>-</v>
      </c>
      <c r="M74" s="368" t="str">
        <f t="shared" si="12"/>
        <v>-</v>
      </c>
      <c r="N74" s="378" t="str">
        <f t="shared" si="10"/>
        <v>-</v>
      </c>
      <c r="O74" t="str">
        <f t="shared" si="11"/>
        <v>-</v>
      </c>
      <c r="P74">
        <f t="shared" si="17"/>
        <v>73</v>
      </c>
      <c r="Q74" t="str">
        <f t="shared" si="18"/>
        <v>Сабанова Анастасия Михайловна</v>
      </c>
      <c r="R74" s="121" t="str">
        <f t="shared" si="19"/>
        <v>-</v>
      </c>
      <c r="S74" s="9" t="str">
        <f t="shared" si="15"/>
        <v>-</v>
      </c>
      <c r="T74" s="415" t="str">
        <f t="shared" si="16"/>
        <v>-</v>
      </c>
    </row>
    <row r="75" spans="1:20">
      <c r="A75" s="9">
        <f>классы!B76</f>
        <v>74</v>
      </c>
      <c r="B75" s="9" t="str">
        <f>классы!C76</f>
        <v>Сорокин Юрий Владимирович</v>
      </c>
      <c r="C75" s="9" t="str">
        <f>IFERROR(VLOOKUP(CONCATENATE($A75,C$2),_votes_exp!$A$2:$J$300,6,FALSE),"-")</f>
        <v>-</v>
      </c>
      <c r="D75" s="9" t="str">
        <f>IFERROR(VLOOKUP(CONCATENATE($A75,D$2),_votes_exp!$A$2:$J$300,6,FALSE),"-")</f>
        <v>-</v>
      </c>
      <c r="E75" s="9" t="str">
        <f>IFERROR(VLOOKUP(CONCATENATE($A75,E$2),_votes_exp!$A$2:$J$300,6,FALSE),"-")</f>
        <v>-</v>
      </c>
      <c r="F75" s="9" t="str">
        <f>IFERROR(VLOOKUP(CONCATENATE($A75,F$2),_votes_exp!$A$2:$J$300,6,FALSE),"-")</f>
        <v>-</v>
      </c>
      <c r="G75" s="9" t="str">
        <f>IFERROR(VLOOKUP(CONCATENATE($A75,G$2),_votes_exp!$A$2:$J$300,6,FALSE),"-")</f>
        <v>-</v>
      </c>
      <c r="H75" s="9" t="str">
        <f>IFERROR(VLOOKUP(CONCATENATE($A75,H$2),_votes_exp!$A$2:$J$300,6,FALSE),"-")</f>
        <v>-</v>
      </c>
      <c r="I75" s="9" t="str">
        <f>IFERROR(VLOOKUP(CONCATENATE($A75,I$2),_votes_exp!$A$2:$J$300,6,FALSE),"-")</f>
        <v>-</v>
      </c>
      <c r="J75" s="9" t="str">
        <f>IFERROR(VLOOKUP(CONCATENATE($A75,J$2),_votes_exp!$A$2:$J$300,6,FALSE),"-")</f>
        <v>-</v>
      </c>
      <c r="K75" s="9" t="str">
        <f>IFERROR(VLOOKUP(CONCATENATE($A75,K$2),_votes_exp!$A$2:$J$300,6,FALSE),"-")</f>
        <v>-</v>
      </c>
      <c r="L75" s="9" t="str">
        <f>IFERROR(VLOOKUP(CONCATENATE($A75,L$2),_votes_exp!$A$2:$J$300,6,FALSE),"-")</f>
        <v>-</v>
      </c>
      <c r="M75" s="368" t="str">
        <f t="shared" si="12"/>
        <v>-</v>
      </c>
      <c r="N75" s="378" t="str">
        <f t="shared" si="10"/>
        <v>-</v>
      </c>
      <c r="O75" t="str">
        <f t="shared" si="11"/>
        <v>-</v>
      </c>
      <c r="P75">
        <f t="shared" si="17"/>
        <v>74</v>
      </c>
      <c r="Q75" t="str">
        <f t="shared" si="18"/>
        <v>Сорокин Юрий Владимирович</v>
      </c>
      <c r="R75" s="121" t="str">
        <f t="shared" si="19"/>
        <v>-</v>
      </c>
      <c r="S75" s="9" t="str">
        <f t="shared" si="15"/>
        <v>-</v>
      </c>
      <c r="T75" s="415" t="str">
        <f t="shared" si="16"/>
        <v>-</v>
      </c>
    </row>
    <row r="76" spans="1:20">
      <c r="A76" s="9">
        <f>классы!B77</f>
        <v>75</v>
      </c>
      <c r="B76" s="9" t="str">
        <f>классы!C77</f>
        <v>Светлана Чернецова</v>
      </c>
      <c r="C76" s="9" t="str">
        <f>IFERROR(VLOOKUP(CONCATENATE($A76,C$2),_votes_exp!$A$2:$J$300,6,FALSE),"-")</f>
        <v>-</v>
      </c>
      <c r="D76" s="9" t="str">
        <f>IFERROR(VLOOKUP(CONCATENATE($A76,D$2),_votes_exp!$A$2:$J$300,6,FALSE),"-")</f>
        <v>-</v>
      </c>
      <c r="E76" s="9" t="str">
        <f>IFERROR(VLOOKUP(CONCATENATE($A76,E$2),_votes_exp!$A$2:$J$300,6,FALSE),"-")</f>
        <v>-</v>
      </c>
      <c r="F76" s="9" t="str">
        <f>IFERROR(VLOOKUP(CONCATENATE($A76,F$2),_votes_exp!$A$2:$J$300,6,FALSE),"-")</f>
        <v>-</v>
      </c>
      <c r="G76" s="9" t="str">
        <f>IFERROR(VLOOKUP(CONCATENATE($A76,G$2),_votes_exp!$A$2:$J$300,6,FALSE),"-")</f>
        <v>-</v>
      </c>
      <c r="H76" s="9" t="str">
        <f>IFERROR(VLOOKUP(CONCATENATE($A76,H$2),_votes_exp!$A$2:$J$300,6,FALSE),"-")</f>
        <v>-</v>
      </c>
      <c r="I76" s="9" t="str">
        <f>IFERROR(VLOOKUP(CONCATENATE($A76,I$2),_votes_exp!$A$2:$J$300,6,FALSE),"-")</f>
        <v>-</v>
      </c>
      <c r="J76" s="9" t="str">
        <f>IFERROR(VLOOKUP(CONCATENATE($A76,J$2),_votes_exp!$A$2:$J$300,6,FALSE),"-")</f>
        <v>-</v>
      </c>
      <c r="K76" s="9" t="str">
        <f>IFERROR(VLOOKUP(CONCATENATE($A76,K$2),_votes_exp!$A$2:$J$300,6,FALSE),"-")</f>
        <v>-</v>
      </c>
      <c r="L76" s="9" t="str">
        <f>IFERROR(VLOOKUP(CONCATENATE($A76,L$2),_votes_exp!$A$2:$J$300,6,FALSE),"-")</f>
        <v>-</v>
      </c>
      <c r="M76" s="368" t="str">
        <f t="shared" si="12"/>
        <v>-</v>
      </c>
      <c r="N76" s="378" t="str">
        <f t="shared" si="10"/>
        <v>-</v>
      </c>
      <c r="O76" t="str">
        <f t="shared" si="11"/>
        <v>-</v>
      </c>
      <c r="P76">
        <f t="shared" si="17"/>
        <v>75</v>
      </c>
      <c r="Q76" t="str">
        <f t="shared" si="18"/>
        <v>Светлана Чернецова</v>
      </c>
      <c r="R76" s="121" t="str">
        <f t="shared" si="19"/>
        <v>-</v>
      </c>
      <c r="S76" s="9" t="str">
        <f t="shared" si="15"/>
        <v>-</v>
      </c>
      <c r="T76" s="415" t="str">
        <f t="shared" si="16"/>
        <v>-</v>
      </c>
    </row>
    <row r="77" spans="1:20">
      <c r="A77" s="9">
        <f>классы!B78</f>
        <v>76</v>
      </c>
      <c r="B77" s="9" t="str">
        <f>классы!C78</f>
        <v>Лубяная Екатерина Валерьевна</v>
      </c>
      <c r="C77" s="9" t="str">
        <f>IFERROR(VLOOKUP(CONCATENATE($A77,C$2),_votes_exp!$A$2:$J$300,6,FALSE),"-")</f>
        <v>-</v>
      </c>
      <c r="D77" s="9" t="str">
        <f>IFERROR(VLOOKUP(CONCATENATE($A77,D$2),_votes_exp!$A$2:$J$300,6,FALSE),"-")</f>
        <v>-</v>
      </c>
      <c r="E77" s="9" t="str">
        <f>IFERROR(VLOOKUP(CONCATENATE($A77,E$2),_votes_exp!$A$2:$J$300,6,FALSE),"-")</f>
        <v>-</v>
      </c>
      <c r="F77" s="9" t="str">
        <f>IFERROR(VLOOKUP(CONCATENATE($A77,F$2),_votes_exp!$A$2:$J$300,6,FALSE),"-")</f>
        <v>-</v>
      </c>
      <c r="G77" s="9" t="str">
        <f>IFERROR(VLOOKUP(CONCATENATE($A77,G$2),_votes_exp!$A$2:$J$300,6,FALSE),"-")</f>
        <v>-</v>
      </c>
      <c r="H77" s="9" t="str">
        <f>IFERROR(VLOOKUP(CONCATENATE($A77,H$2),_votes_exp!$A$2:$J$300,6,FALSE),"-")</f>
        <v>-</v>
      </c>
      <c r="I77" s="9" t="str">
        <f>IFERROR(VLOOKUP(CONCATENATE($A77,I$2),_votes_exp!$A$2:$J$300,6,FALSE),"-")</f>
        <v>-</v>
      </c>
      <c r="J77" s="9" t="str">
        <f>IFERROR(VLOOKUP(CONCATENATE($A77,J$2),_votes_exp!$A$2:$J$300,6,FALSE),"-")</f>
        <v>-</v>
      </c>
      <c r="K77" s="9" t="str">
        <f>IFERROR(VLOOKUP(CONCATENATE($A77,K$2),_votes_exp!$A$2:$J$300,6,FALSE),"-")</f>
        <v>-</v>
      </c>
      <c r="L77" s="9" t="str">
        <f>IFERROR(VLOOKUP(CONCATENATE($A77,L$2),_votes_exp!$A$2:$J$300,6,FALSE),"-")</f>
        <v>-</v>
      </c>
      <c r="M77" s="368" t="str">
        <f t="shared" si="12"/>
        <v>-</v>
      </c>
      <c r="N77" s="378" t="str">
        <f t="shared" si="10"/>
        <v>-</v>
      </c>
      <c r="O77" t="str">
        <f t="shared" si="11"/>
        <v>-</v>
      </c>
      <c r="P77">
        <f t="shared" si="17"/>
        <v>76</v>
      </c>
      <c r="Q77" t="str">
        <f t="shared" si="18"/>
        <v>Лубяная Екатерина Валерьевна</v>
      </c>
      <c r="R77" s="121" t="str">
        <f t="shared" si="19"/>
        <v>-</v>
      </c>
      <c r="S77" s="9" t="str">
        <f t="shared" si="15"/>
        <v>-</v>
      </c>
      <c r="T77" s="415" t="str">
        <f t="shared" si="16"/>
        <v>-</v>
      </c>
    </row>
    <row r="78" spans="1:20">
      <c r="A78" s="9">
        <f>классы!B79</f>
        <v>77</v>
      </c>
      <c r="B78" s="9" t="str">
        <f>классы!C79</f>
        <v>Егор Валерьевич Ковальчук</v>
      </c>
      <c r="C78" s="9" t="str">
        <f>IFERROR(VLOOKUP(CONCATENATE($A78,C$2),_votes_exp!$A$2:$J$300,6,FALSE),"-")</f>
        <v>-</v>
      </c>
      <c r="D78" s="9" t="str">
        <f>IFERROR(VLOOKUP(CONCATENATE($A78,D$2),_votes_exp!$A$2:$J$300,6,FALSE),"-")</f>
        <v>-</v>
      </c>
      <c r="E78" s="9" t="str">
        <f>IFERROR(VLOOKUP(CONCATENATE($A78,E$2),_votes_exp!$A$2:$J$300,6,FALSE),"-")</f>
        <v>-</v>
      </c>
      <c r="F78" s="9" t="str">
        <f>IFERROR(VLOOKUP(CONCATENATE($A78,F$2),_votes_exp!$A$2:$J$300,6,FALSE),"-")</f>
        <v>-</v>
      </c>
      <c r="G78" s="9" t="str">
        <f>IFERROR(VLOOKUP(CONCATENATE($A78,G$2),_votes_exp!$A$2:$J$300,6,FALSE),"-")</f>
        <v>-</v>
      </c>
      <c r="H78" s="9" t="str">
        <f>IFERROR(VLOOKUP(CONCATENATE($A78,H$2),_votes_exp!$A$2:$J$300,6,FALSE),"-")</f>
        <v>-</v>
      </c>
      <c r="I78" s="9" t="str">
        <f>IFERROR(VLOOKUP(CONCATENATE($A78,I$2),_votes_exp!$A$2:$J$300,6,FALSE),"-")</f>
        <v>-</v>
      </c>
      <c r="J78" s="9" t="str">
        <f>IFERROR(VLOOKUP(CONCATENATE($A78,J$2),_votes_exp!$A$2:$J$300,6,FALSE),"-")</f>
        <v>-</v>
      </c>
      <c r="K78" s="9" t="str">
        <f>IFERROR(VLOOKUP(CONCATENATE($A78,K$2),_votes_exp!$A$2:$J$300,6,FALSE),"-")</f>
        <v>-</v>
      </c>
      <c r="L78" s="9" t="str">
        <f>IFERROR(VLOOKUP(CONCATENATE($A78,L$2),_votes_exp!$A$2:$J$300,6,FALSE),"-")</f>
        <v>-</v>
      </c>
      <c r="M78" s="368" t="str">
        <f t="shared" si="12"/>
        <v>-</v>
      </c>
      <c r="N78" s="378" t="str">
        <f t="shared" si="10"/>
        <v>-</v>
      </c>
      <c r="O78" t="str">
        <f t="shared" si="11"/>
        <v>-</v>
      </c>
      <c r="P78">
        <f t="shared" si="17"/>
        <v>77</v>
      </c>
      <c r="Q78" t="str">
        <f t="shared" si="18"/>
        <v>Егор Валерьевич Ковальчук</v>
      </c>
      <c r="R78" s="121" t="str">
        <f t="shared" si="19"/>
        <v>-</v>
      </c>
      <c r="S78" s="9" t="str">
        <f t="shared" si="15"/>
        <v>-</v>
      </c>
      <c r="T78" s="415" t="str">
        <f t="shared" si="16"/>
        <v>-</v>
      </c>
    </row>
    <row r="79" spans="1:20" s="61" customFormat="1">
      <c r="A79" s="130"/>
      <c r="B79" s="309" t="s">
        <v>198</v>
      </c>
      <c r="C79" s="130">
        <f t="shared" ref="C79:L79" si="20">COUNT(C3:C78)</f>
        <v>33</v>
      </c>
      <c r="D79" s="130">
        <f t="shared" si="20"/>
        <v>10</v>
      </c>
      <c r="E79" s="130">
        <f t="shared" si="20"/>
        <v>0</v>
      </c>
      <c r="F79" s="130">
        <f t="shared" si="20"/>
        <v>3</v>
      </c>
      <c r="G79" s="130">
        <f t="shared" si="20"/>
        <v>34</v>
      </c>
      <c r="H79" s="130">
        <f t="shared" si="20"/>
        <v>13</v>
      </c>
      <c r="I79" s="130">
        <f t="shared" si="20"/>
        <v>19</v>
      </c>
      <c r="J79" s="130">
        <f t="shared" si="20"/>
        <v>5</v>
      </c>
      <c r="K79" s="130">
        <f t="shared" si="20"/>
        <v>0</v>
      </c>
      <c r="L79" s="130">
        <f t="shared" si="20"/>
        <v>31</v>
      </c>
      <c r="M79" s="189">
        <f>COUNT(C3:L78)</f>
        <v>148</v>
      </c>
      <c r="N79" s="379">
        <f>COUNT(M3:M78)</f>
        <v>34</v>
      </c>
      <c r="T79" s="416"/>
    </row>
  </sheetData>
  <pageMargins left="0.7" right="0.7" top="0.75" bottom="0.75" header="0.3" footer="0.3"/>
  <pageSetup paperSize="9" orientation="portrait" horizontalDpi="4294967293" verticalDpi="0" r:id="rId1"/>
</worksheet>
</file>

<file path=xl/worksheets/sheet31.xml><?xml version="1.0" encoding="utf-8"?>
<worksheet xmlns="http://schemas.openxmlformats.org/spreadsheetml/2006/main" xmlns:r="http://schemas.openxmlformats.org/officeDocument/2006/relationships">
  <dimension ref="A1:T79"/>
  <sheetViews>
    <sheetView workbookViewId="0">
      <pane ySplit="2" topLeftCell="A3" activePane="bottomLeft" state="frozen"/>
      <selection pane="bottomLeft" activeCell="M3" sqref="M3"/>
    </sheetView>
  </sheetViews>
  <sheetFormatPr defaultRowHeight="15"/>
  <cols>
    <col min="2" max="2" width="55.7109375" customWidth="1"/>
    <col min="3" max="12" width="6.7109375" customWidth="1"/>
    <col min="13" max="13" width="9.140625" style="381"/>
    <col min="14" max="14" width="9.140625" style="376"/>
    <col min="17" max="17" width="50.42578125" bestFit="1" customWidth="1"/>
    <col min="20" max="20" width="12.28515625" style="223" customWidth="1"/>
  </cols>
  <sheetData>
    <row r="1" spans="1:20" ht="18.75">
      <c r="B1" s="205" t="s">
        <v>210</v>
      </c>
      <c r="C1" s="20"/>
      <c r="D1" s="20"/>
      <c r="E1" s="20"/>
      <c r="F1" s="20"/>
      <c r="G1" s="20"/>
      <c r="H1" s="20"/>
      <c r="I1" s="20"/>
    </row>
    <row r="2" spans="1:20" s="18" customFormat="1" ht="150">
      <c r="A2" s="31" t="s">
        <v>116</v>
      </c>
      <c r="B2" s="195" t="s">
        <v>196</v>
      </c>
      <c r="C2" s="196" t="str">
        <f>судьи!E38</f>
        <v>Акчурин Константин Эдуардович</v>
      </c>
      <c r="D2" s="196" t="str">
        <f>судьи!F38</f>
        <v>Басалаев Андрей Викторович</v>
      </c>
      <c r="E2" s="196" t="str">
        <f>судьи!G38</f>
        <v>Гордиленков Лев</v>
      </c>
      <c r="F2" s="196" t="str">
        <f>судьи!H38</f>
        <v>Данилина Татьяна Игоревна</v>
      </c>
      <c r="G2" s="196" t="str">
        <f>судьи!I38</f>
        <v>Елизаров Андрей</v>
      </c>
      <c r="H2" s="196" t="str">
        <f>судьи!J38</f>
        <v>Иван Демидов</v>
      </c>
      <c r="I2" s="196" t="str">
        <f>судьи!K38</f>
        <v>Кудрявцев Евгений Валерьевич</v>
      </c>
      <c r="J2" s="196" t="str">
        <f>судьи!L38</f>
        <v>Родимцев Андрей Александрович</v>
      </c>
      <c r="K2" s="196" t="str">
        <f>судьи!M38</f>
        <v>Русаков Сергей Александрович</v>
      </c>
      <c r="L2" s="196" t="str">
        <f>судьи!N38</f>
        <v>Сазонов Антон Анатольевич</v>
      </c>
      <c r="M2" s="303" t="s">
        <v>197</v>
      </c>
      <c r="N2" s="377" t="s">
        <v>190</v>
      </c>
      <c r="O2" s="18" t="s">
        <v>80</v>
      </c>
      <c r="P2" s="31" t="s">
        <v>116</v>
      </c>
      <c r="Q2" s="195" t="s">
        <v>196</v>
      </c>
      <c r="R2" s="197" t="s">
        <v>197</v>
      </c>
      <c r="S2" s="18" t="s">
        <v>80</v>
      </c>
      <c r="T2" s="414" t="s">
        <v>1200</v>
      </c>
    </row>
    <row r="3" spans="1:20">
      <c r="A3" s="9">
        <f>классы!B3</f>
        <v>1</v>
      </c>
      <c r="B3" s="9" t="str">
        <f>классы!C3</f>
        <v>Фефелов Александр</v>
      </c>
      <c r="C3" s="9">
        <f>IFERROR(VLOOKUP(CONCATENATE($A3,C$2),_votes_exp!$A$2:$J$300,7,FALSE),"-")</f>
        <v>9</v>
      </c>
      <c r="D3" s="9">
        <f>IFERROR(VLOOKUP(CONCATENATE($A3,D$2),_votes_exp!$A$2:$J$300,7,FALSE),"-")</f>
        <v>11</v>
      </c>
      <c r="E3" s="9" t="str">
        <f>IFERROR(VLOOKUP(CONCATENATE($A3,E$2),_votes_exp!$A$2:$J$300,7,FALSE),"-")</f>
        <v>-</v>
      </c>
      <c r="F3" s="9" t="str">
        <f>IFERROR(VLOOKUP(CONCATENATE($A3,F$2),_votes_exp!$A$2:$J$300,7,FALSE),"-")</f>
        <v>-</v>
      </c>
      <c r="G3" s="9">
        <f>IFERROR(VLOOKUP(CONCATENATE($A3,G$2),_votes_exp!$A$2:$J$300,7,FALSE),"-")</f>
        <v>5</v>
      </c>
      <c r="H3" s="9" t="str">
        <f>IFERROR(VLOOKUP(CONCATENATE($A3,H$2),_votes_exp!$A$2:$J$300,7,FALSE),"-")</f>
        <v>-</v>
      </c>
      <c r="I3" s="9">
        <f>IFERROR(VLOOKUP(CONCATENATE($A3,I$2),_votes_exp!$A$2:$J$300,7,FALSE),"-")</f>
        <v>10</v>
      </c>
      <c r="J3" s="9" t="str">
        <f>IFERROR(VLOOKUP(CONCATENATE($A3,J$2),_votes_exp!$A$2:$J$300,7,FALSE),"-")</f>
        <v>-</v>
      </c>
      <c r="K3" s="9" t="str">
        <f>IFERROR(VLOOKUP(CONCATENATE($A3,K$2),_votes_exp!$A$2:$J$300,7,FALSE),"-")</f>
        <v>-</v>
      </c>
      <c r="L3" s="9">
        <f>IFERROR(VLOOKUP(CONCATENATE($A3,L$2),_votes_exp!$A$2:$J$300,7,FALSE),"-")</f>
        <v>9</v>
      </c>
      <c r="M3" s="368">
        <f>IFERROR(AVERAGE(C3:L3)+0.000001*O3+0.000000001*(1/(T3+0.001)),"-")</f>
        <v>8.8000050001922716</v>
      </c>
      <c r="N3" s="378">
        <f t="shared" ref="N3:N34" si="0">IFERROR(RANK(M3,$M$3:$M$78,0),"-")</f>
        <v>3</v>
      </c>
      <c r="O3">
        <f>IF(COUNT(C3:L3)&gt;0,COUNT(C3:L3),"-")</f>
        <v>5</v>
      </c>
      <c r="P3">
        <f>A3</f>
        <v>1</v>
      </c>
      <c r="Q3" t="str">
        <f t="shared" ref="Q3:Q66" si="1">B3</f>
        <v>Фефелов Александр</v>
      </c>
      <c r="R3" s="121">
        <f>M3</f>
        <v>8.8000050001922716</v>
      </c>
      <c r="S3" s="9">
        <f t="shared" ref="S3:S26" si="2">O3</f>
        <v>5</v>
      </c>
      <c r="T3" s="415">
        <f t="shared" ref="T3:T26" si="3">IFERROR(VAR(C3:L3),"-")</f>
        <v>5.2000000000000028</v>
      </c>
    </row>
    <row r="4" spans="1:20">
      <c r="A4" s="9">
        <f>классы!B4</f>
        <v>2</v>
      </c>
      <c r="B4" s="9" t="str">
        <f>классы!C4</f>
        <v>Рождественская Мария Владимировна</v>
      </c>
      <c r="C4" s="9">
        <f>IFERROR(VLOOKUP(CONCATENATE($A4,C$2),_votes_exp!$A$2:$J$300,7,FALSE),"-")</f>
        <v>8</v>
      </c>
      <c r="D4" s="9">
        <f>IFERROR(VLOOKUP(CONCATENATE($A4,D$2),_votes_exp!$A$2:$J$300,7,FALSE),"-")</f>
        <v>10</v>
      </c>
      <c r="E4" s="9" t="str">
        <f>IFERROR(VLOOKUP(CONCATENATE($A4,E$2),_votes_exp!$A$2:$J$300,7,FALSE),"-")</f>
        <v>-</v>
      </c>
      <c r="F4" s="9" t="str">
        <f>IFERROR(VLOOKUP(CONCATENATE($A4,F$2),_votes_exp!$A$2:$J$300,7,FALSE),"-")</f>
        <v>-</v>
      </c>
      <c r="G4" s="9">
        <f>IFERROR(VLOOKUP(CONCATENATE($A4,G$2),_votes_exp!$A$2:$J$300,7,FALSE),"-")</f>
        <v>6</v>
      </c>
      <c r="H4" s="9" t="str">
        <f>IFERROR(VLOOKUP(CONCATENATE($A4,H$2),_votes_exp!$A$2:$J$300,7,FALSE),"-")</f>
        <v>-</v>
      </c>
      <c r="I4" s="9">
        <f>IFERROR(VLOOKUP(CONCATENATE($A4,I$2),_votes_exp!$A$2:$J$300,7,FALSE),"-")</f>
        <v>9</v>
      </c>
      <c r="J4" s="9" t="str">
        <f>IFERROR(VLOOKUP(CONCATENATE($A4,J$2),_votes_exp!$A$2:$J$300,7,FALSE),"-")</f>
        <v>-</v>
      </c>
      <c r="K4" s="9" t="str">
        <f>IFERROR(VLOOKUP(CONCATENATE($A4,K$2),_votes_exp!$A$2:$J$300,7,FALSE),"-")</f>
        <v>-</v>
      </c>
      <c r="L4" s="9">
        <f>IFERROR(VLOOKUP(CONCATENATE($A4,L$2),_votes_exp!$A$2:$J$300,7,FALSE),"-")</f>
        <v>10</v>
      </c>
      <c r="M4" s="368">
        <f t="shared" ref="M4:M67" si="4">IFERROR(AVERAGE(C4:L4)+0.000001*O4+0.000000001*(1/(T4+0.001)),"-")</f>
        <v>8.6000050003570152</v>
      </c>
      <c r="N4" s="378">
        <f t="shared" si="0"/>
        <v>4</v>
      </c>
      <c r="O4">
        <f t="shared" ref="O4:O67" si="5">IF(COUNT(C4:L4)&gt;0,COUNT(C4:L4),"-")</f>
        <v>5</v>
      </c>
      <c r="P4">
        <f t="shared" ref="P4:Q67" si="6">A4</f>
        <v>2</v>
      </c>
      <c r="Q4" t="str">
        <f t="shared" si="1"/>
        <v>Рождественская Мария Владимировна</v>
      </c>
      <c r="R4" s="121">
        <f t="shared" ref="R4:R67" si="7">M4</f>
        <v>8.6000050003570152</v>
      </c>
      <c r="S4" s="9">
        <f t="shared" si="2"/>
        <v>5</v>
      </c>
      <c r="T4" s="415">
        <f t="shared" si="3"/>
        <v>2.7999999999999972</v>
      </c>
    </row>
    <row r="5" spans="1:20">
      <c r="A5" s="9">
        <f>классы!B5</f>
        <v>3</v>
      </c>
      <c r="B5" s="9" t="str">
        <f>классы!C5</f>
        <v>Кудрявцев Евгений Валерьевич</v>
      </c>
      <c r="C5" s="9" t="str">
        <f>IFERROR(VLOOKUP(CONCATENATE($A5,C$2),_votes_exp!$A$2:$J$300,7,FALSE),"-")</f>
        <v>-</v>
      </c>
      <c r="D5" s="9" t="str">
        <f>IFERROR(VLOOKUP(CONCATENATE($A5,D$2),_votes_exp!$A$2:$J$300,7,FALSE),"-")</f>
        <v>-</v>
      </c>
      <c r="E5" s="9" t="str">
        <f>IFERROR(VLOOKUP(CONCATENATE($A5,E$2),_votes_exp!$A$2:$J$300,7,FALSE),"-")</f>
        <v>-</v>
      </c>
      <c r="F5" s="9" t="str">
        <f>IFERROR(VLOOKUP(CONCATENATE($A5,F$2),_votes_exp!$A$2:$J$300,7,FALSE),"-")</f>
        <v>-</v>
      </c>
      <c r="G5" s="9" t="str">
        <f>IFERROR(VLOOKUP(CONCATENATE($A5,G$2),_votes_exp!$A$2:$J$300,7,FALSE),"-")</f>
        <v>-</v>
      </c>
      <c r="H5" s="9" t="str">
        <f>IFERROR(VLOOKUP(CONCATENATE($A5,H$2),_votes_exp!$A$2:$J$300,7,FALSE),"-")</f>
        <v>-</v>
      </c>
      <c r="I5" s="9" t="str">
        <f>IFERROR(VLOOKUP(CONCATENATE($A5,I$2),_votes_exp!$A$2:$J$300,7,FALSE),"-")</f>
        <v>-</v>
      </c>
      <c r="J5" s="9" t="str">
        <f>IFERROR(VLOOKUP(CONCATENATE($A5,J$2),_votes_exp!$A$2:$J$300,7,FALSE),"-")</f>
        <v>-</v>
      </c>
      <c r="K5" s="9" t="str">
        <f>IFERROR(VLOOKUP(CONCATENATE($A5,K$2),_votes_exp!$A$2:$J$300,7,FALSE),"-")</f>
        <v>-</v>
      </c>
      <c r="L5" s="9" t="str">
        <f>IFERROR(VLOOKUP(CONCATENATE($A5,L$2),_votes_exp!$A$2:$J$300,7,FALSE),"-")</f>
        <v>-</v>
      </c>
      <c r="M5" s="368" t="str">
        <f t="shared" si="4"/>
        <v>-</v>
      </c>
      <c r="N5" s="378" t="str">
        <f t="shared" si="0"/>
        <v>-</v>
      </c>
      <c r="O5" t="str">
        <f t="shared" si="5"/>
        <v>-</v>
      </c>
      <c r="P5">
        <f t="shared" si="6"/>
        <v>3</v>
      </c>
      <c r="Q5" t="str">
        <f t="shared" si="1"/>
        <v>Кудрявцев Евгений Валерьевич</v>
      </c>
      <c r="R5" s="121" t="str">
        <f t="shared" si="7"/>
        <v>-</v>
      </c>
      <c r="S5" s="9" t="str">
        <f t="shared" si="2"/>
        <v>-</v>
      </c>
      <c r="T5" s="415" t="str">
        <f t="shared" si="3"/>
        <v>-</v>
      </c>
    </row>
    <row r="6" spans="1:20">
      <c r="A6" s="9">
        <f>классы!B6</f>
        <v>4</v>
      </c>
      <c r="B6" s="9" t="str">
        <f>классы!C6</f>
        <v>Вербицкий Илья Анатольевич</v>
      </c>
      <c r="C6" s="9" t="str">
        <f>IFERROR(VLOOKUP(CONCATENATE($A6,C$2),_votes_exp!$A$2:$J$300,7,FALSE),"-")</f>
        <v>-</v>
      </c>
      <c r="D6" s="9" t="str">
        <f>IFERROR(VLOOKUP(CONCATENATE($A6,D$2),_votes_exp!$A$2:$J$300,7,FALSE),"-")</f>
        <v>-</v>
      </c>
      <c r="E6" s="9" t="str">
        <f>IFERROR(VLOOKUP(CONCATENATE($A6,E$2),_votes_exp!$A$2:$J$300,7,FALSE),"-")</f>
        <v>-</v>
      </c>
      <c r="F6" s="9" t="str">
        <f>IFERROR(VLOOKUP(CONCATENATE($A6,F$2),_votes_exp!$A$2:$J$300,7,FALSE),"-")</f>
        <v>-</v>
      </c>
      <c r="G6" s="9" t="str">
        <f>IFERROR(VLOOKUP(CONCATENATE($A6,G$2),_votes_exp!$A$2:$J$300,7,FALSE),"-")</f>
        <v>-</v>
      </c>
      <c r="H6" s="9" t="str">
        <f>IFERROR(VLOOKUP(CONCATENATE($A6,H$2),_votes_exp!$A$2:$J$300,7,FALSE),"-")</f>
        <v>-</v>
      </c>
      <c r="I6" s="9" t="str">
        <f>IFERROR(VLOOKUP(CONCATENATE($A6,I$2),_votes_exp!$A$2:$J$300,7,FALSE),"-")</f>
        <v>-</v>
      </c>
      <c r="J6" s="9" t="str">
        <f>IFERROR(VLOOKUP(CONCATENATE($A6,J$2),_votes_exp!$A$2:$J$300,7,FALSE),"-")</f>
        <v>-</v>
      </c>
      <c r="K6" s="9" t="str">
        <f>IFERROR(VLOOKUP(CONCATENATE($A6,K$2),_votes_exp!$A$2:$J$300,7,FALSE),"-")</f>
        <v>-</v>
      </c>
      <c r="L6" s="9" t="str">
        <f>IFERROR(VLOOKUP(CONCATENATE($A6,L$2),_votes_exp!$A$2:$J$300,7,FALSE),"-")</f>
        <v>-</v>
      </c>
      <c r="M6" s="368" t="str">
        <f t="shared" si="4"/>
        <v>-</v>
      </c>
      <c r="N6" s="378" t="str">
        <f t="shared" si="0"/>
        <v>-</v>
      </c>
      <c r="O6" t="str">
        <f t="shared" si="5"/>
        <v>-</v>
      </c>
      <c r="P6">
        <f t="shared" si="6"/>
        <v>4</v>
      </c>
      <c r="Q6" t="str">
        <f t="shared" si="1"/>
        <v>Вербицкий Илья Анатольевич</v>
      </c>
      <c r="R6" s="121" t="str">
        <f t="shared" si="7"/>
        <v>-</v>
      </c>
      <c r="S6" s="9" t="str">
        <f t="shared" si="2"/>
        <v>-</v>
      </c>
      <c r="T6" s="415" t="str">
        <f t="shared" si="3"/>
        <v>-</v>
      </c>
    </row>
    <row r="7" spans="1:20">
      <c r="A7" s="9">
        <f>классы!B7</f>
        <v>5</v>
      </c>
      <c r="B7" s="9" t="str">
        <f>классы!C7</f>
        <v>Андрейченко Вадим Александрович, Андрейченко Елена и Леонид</v>
      </c>
      <c r="C7" s="9">
        <f>IFERROR(VLOOKUP(CONCATENATE($A7,C$2),_votes_exp!$A$2:$J$300,7,FALSE),"-")</f>
        <v>4</v>
      </c>
      <c r="D7" s="9" t="str">
        <f>IFERROR(VLOOKUP(CONCATENATE($A7,D$2),_votes_exp!$A$2:$J$300,7,FALSE),"-")</f>
        <v>-</v>
      </c>
      <c r="E7" s="9" t="str">
        <f>IFERROR(VLOOKUP(CONCATENATE($A7,E$2),_votes_exp!$A$2:$J$300,7,FALSE),"-")</f>
        <v>-</v>
      </c>
      <c r="F7" s="9" t="str">
        <f>IFERROR(VLOOKUP(CONCATENATE($A7,F$2),_votes_exp!$A$2:$J$300,7,FALSE),"-")</f>
        <v>-</v>
      </c>
      <c r="G7" s="9">
        <f>IFERROR(VLOOKUP(CONCATENATE($A7,G$2),_votes_exp!$A$2:$J$300,7,FALSE),"-")</f>
        <v>1</v>
      </c>
      <c r="H7" s="9">
        <f>IFERROR(VLOOKUP(CONCATENATE($A7,H$2),_votes_exp!$A$2:$J$300,7,FALSE),"-")</f>
        <v>6</v>
      </c>
      <c r="I7" s="9">
        <f>IFERROR(VLOOKUP(CONCATENATE($A7,I$2),_votes_exp!$A$2:$J$300,7,FALSE),"-")</f>
        <v>4</v>
      </c>
      <c r="J7" s="9" t="str">
        <f>IFERROR(VLOOKUP(CONCATENATE($A7,J$2),_votes_exp!$A$2:$J$300,7,FALSE),"-")</f>
        <v>-</v>
      </c>
      <c r="K7" s="9" t="str">
        <f>IFERROR(VLOOKUP(CONCATENATE($A7,K$2),_votes_exp!$A$2:$J$300,7,FALSE),"-")</f>
        <v>-</v>
      </c>
      <c r="L7" s="9">
        <f>IFERROR(VLOOKUP(CONCATENATE($A7,L$2),_votes_exp!$A$2:$J$300,7,FALSE),"-")</f>
        <v>4</v>
      </c>
      <c r="M7" s="368">
        <f t="shared" si="4"/>
        <v>3.8000050003124022</v>
      </c>
      <c r="N7" s="378">
        <f t="shared" si="0"/>
        <v>8</v>
      </c>
      <c r="O7">
        <f t="shared" si="5"/>
        <v>5</v>
      </c>
      <c r="P7">
        <f t="shared" si="6"/>
        <v>5</v>
      </c>
      <c r="Q7" t="str">
        <f t="shared" si="1"/>
        <v>Андрейченко Вадим Александрович, Андрейченко Елена и Леонид</v>
      </c>
      <c r="R7" s="121">
        <f t="shared" si="7"/>
        <v>3.8000050003124022</v>
      </c>
      <c r="S7" s="9">
        <f t="shared" si="2"/>
        <v>5</v>
      </c>
      <c r="T7" s="415">
        <f t="shared" si="3"/>
        <v>3.1999999999999993</v>
      </c>
    </row>
    <row r="8" spans="1:20">
      <c r="A8" s="9">
        <f>классы!B8</f>
        <v>6</v>
      </c>
      <c r="B8" s="9" t="str">
        <f>классы!C8</f>
        <v>Вастаев Александр</v>
      </c>
      <c r="C8" s="9" t="str">
        <f>IFERROR(VLOOKUP(CONCATENATE($A8,C$2),_votes_exp!$A$2:$J$300,7,FALSE),"-")</f>
        <v>-</v>
      </c>
      <c r="D8" s="9" t="str">
        <f>IFERROR(VLOOKUP(CONCATENATE($A8,D$2),_votes_exp!$A$2:$J$300,7,FALSE),"-")</f>
        <v>-</v>
      </c>
      <c r="E8" s="9" t="str">
        <f>IFERROR(VLOOKUP(CONCATENATE($A8,E$2),_votes_exp!$A$2:$J$300,7,FALSE),"-")</f>
        <v>-</v>
      </c>
      <c r="F8" s="9" t="str">
        <f>IFERROR(VLOOKUP(CONCATENATE($A8,F$2),_votes_exp!$A$2:$J$300,7,FALSE),"-")</f>
        <v>-</v>
      </c>
      <c r="G8" s="9" t="str">
        <f>IFERROR(VLOOKUP(CONCATENATE($A8,G$2),_votes_exp!$A$2:$J$300,7,FALSE),"-")</f>
        <v>-</v>
      </c>
      <c r="H8" s="9" t="str">
        <f>IFERROR(VLOOKUP(CONCATENATE($A8,H$2),_votes_exp!$A$2:$J$300,7,FALSE),"-")</f>
        <v>-</v>
      </c>
      <c r="I8" s="9" t="str">
        <f>IFERROR(VLOOKUP(CONCATENATE($A8,I$2),_votes_exp!$A$2:$J$300,7,FALSE),"-")</f>
        <v>-</v>
      </c>
      <c r="J8" s="9" t="str">
        <f>IFERROR(VLOOKUP(CONCATENATE($A8,J$2),_votes_exp!$A$2:$J$300,7,FALSE),"-")</f>
        <v>-</v>
      </c>
      <c r="K8" s="9" t="str">
        <f>IFERROR(VLOOKUP(CONCATENATE($A8,K$2),_votes_exp!$A$2:$J$300,7,FALSE),"-")</f>
        <v>-</v>
      </c>
      <c r="L8" s="9" t="str">
        <f>IFERROR(VLOOKUP(CONCATENATE($A8,L$2),_votes_exp!$A$2:$J$300,7,FALSE),"-")</f>
        <v>-</v>
      </c>
      <c r="M8" s="368" t="str">
        <f t="shared" si="4"/>
        <v>-</v>
      </c>
      <c r="N8" s="378" t="str">
        <f t="shared" si="0"/>
        <v>-</v>
      </c>
      <c r="O8" t="str">
        <f t="shared" si="5"/>
        <v>-</v>
      </c>
      <c r="P8">
        <f t="shared" si="6"/>
        <v>6</v>
      </c>
      <c r="Q8" t="str">
        <f t="shared" si="1"/>
        <v>Вастаев Александр</v>
      </c>
      <c r="R8" s="121" t="str">
        <f t="shared" si="7"/>
        <v>-</v>
      </c>
      <c r="S8" s="9" t="str">
        <f t="shared" si="2"/>
        <v>-</v>
      </c>
      <c r="T8" s="415" t="str">
        <f t="shared" si="3"/>
        <v>-</v>
      </c>
    </row>
    <row r="9" spans="1:20">
      <c r="A9" s="9">
        <f>классы!B9</f>
        <v>7</v>
      </c>
      <c r="B9" s="9" t="str">
        <f>классы!C9</f>
        <v>Сергей Селюков</v>
      </c>
      <c r="C9" s="9" t="str">
        <f>IFERROR(VLOOKUP(CONCATENATE($A9,C$2),_votes_exp!$A$2:$J$300,7,FALSE),"-")</f>
        <v>-</v>
      </c>
      <c r="D9" s="9" t="str">
        <f>IFERROR(VLOOKUP(CONCATENATE($A9,D$2),_votes_exp!$A$2:$J$300,7,FALSE),"-")</f>
        <v>-</v>
      </c>
      <c r="E9" s="9" t="str">
        <f>IFERROR(VLOOKUP(CONCATENATE($A9,E$2),_votes_exp!$A$2:$J$300,7,FALSE),"-")</f>
        <v>-</v>
      </c>
      <c r="F9" s="9" t="str">
        <f>IFERROR(VLOOKUP(CONCATENATE($A9,F$2),_votes_exp!$A$2:$J$300,7,FALSE),"-")</f>
        <v>-</v>
      </c>
      <c r="G9" s="9" t="str">
        <f>IFERROR(VLOOKUP(CONCATENATE($A9,G$2),_votes_exp!$A$2:$J$300,7,FALSE),"-")</f>
        <v>-</v>
      </c>
      <c r="H9" s="9" t="str">
        <f>IFERROR(VLOOKUP(CONCATENATE($A9,H$2),_votes_exp!$A$2:$J$300,7,FALSE),"-")</f>
        <v>-</v>
      </c>
      <c r="I9" s="9" t="str">
        <f>IFERROR(VLOOKUP(CONCATENATE($A9,I$2),_votes_exp!$A$2:$J$300,7,FALSE),"-")</f>
        <v>-</v>
      </c>
      <c r="J9" s="9" t="str">
        <f>IFERROR(VLOOKUP(CONCATENATE($A9,J$2),_votes_exp!$A$2:$J$300,7,FALSE),"-")</f>
        <v>-</v>
      </c>
      <c r="K9" s="9" t="str">
        <f>IFERROR(VLOOKUP(CONCATENATE($A9,K$2),_votes_exp!$A$2:$J$300,7,FALSE),"-")</f>
        <v>-</v>
      </c>
      <c r="L9" s="9" t="str">
        <f>IFERROR(VLOOKUP(CONCATENATE($A9,L$2),_votes_exp!$A$2:$J$300,7,FALSE),"-")</f>
        <v>-</v>
      </c>
      <c r="M9" s="368" t="str">
        <f t="shared" si="4"/>
        <v>-</v>
      </c>
      <c r="N9" s="378" t="str">
        <f t="shared" si="0"/>
        <v>-</v>
      </c>
      <c r="O9" t="str">
        <f t="shared" si="5"/>
        <v>-</v>
      </c>
      <c r="P9">
        <f t="shared" si="6"/>
        <v>7</v>
      </c>
      <c r="Q9" t="str">
        <f t="shared" si="1"/>
        <v>Сергей Селюков</v>
      </c>
      <c r="R9" s="121" t="str">
        <f t="shared" si="7"/>
        <v>-</v>
      </c>
      <c r="S9" s="9" t="str">
        <f t="shared" si="2"/>
        <v>-</v>
      </c>
      <c r="T9" s="415" t="str">
        <f t="shared" si="3"/>
        <v>-</v>
      </c>
    </row>
    <row r="10" spans="1:20">
      <c r="A10" s="9">
        <f>классы!B10</f>
        <v>8</v>
      </c>
      <c r="B10" s="9" t="str">
        <f>классы!C10</f>
        <v>Шонин Сергей Викторович</v>
      </c>
      <c r="C10" s="9" t="str">
        <f>IFERROR(VLOOKUP(CONCATENATE($A10,C$2),_votes_exp!$A$2:$J$300,7,FALSE),"-")</f>
        <v>-</v>
      </c>
      <c r="D10" s="9" t="str">
        <f>IFERROR(VLOOKUP(CONCATENATE($A10,D$2),_votes_exp!$A$2:$J$300,7,FALSE),"-")</f>
        <v>-</v>
      </c>
      <c r="E10" s="9" t="str">
        <f>IFERROR(VLOOKUP(CONCATENATE($A10,E$2),_votes_exp!$A$2:$J$300,7,FALSE),"-")</f>
        <v>-</v>
      </c>
      <c r="F10" s="9" t="str">
        <f>IFERROR(VLOOKUP(CONCATENATE($A10,F$2),_votes_exp!$A$2:$J$300,7,FALSE),"-")</f>
        <v>-</v>
      </c>
      <c r="G10" s="9" t="str">
        <f>IFERROR(VLOOKUP(CONCATENATE($A10,G$2),_votes_exp!$A$2:$J$300,7,FALSE),"-")</f>
        <v>-</v>
      </c>
      <c r="H10" s="9" t="str">
        <f>IFERROR(VLOOKUP(CONCATENATE($A10,H$2),_votes_exp!$A$2:$J$300,7,FALSE),"-")</f>
        <v>-</v>
      </c>
      <c r="I10" s="9" t="str">
        <f>IFERROR(VLOOKUP(CONCATENATE($A10,I$2),_votes_exp!$A$2:$J$300,7,FALSE),"-")</f>
        <v>-</v>
      </c>
      <c r="J10" s="9" t="str">
        <f>IFERROR(VLOOKUP(CONCATENATE($A10,J$2),_votes_exp!$A$2:$J$300,7,FALSE),"-")</f>
        <v>-</v>
      </c>
      <c r="K10" s="9" t="str">
        <f>IFERROR(VLOOKUP(CONCATENATE($A10,K$2),_votes_exp!$A$2:$J$300,7,FALSE),"-")</f>
        <v>-</v>
      </c>
      <c r="L10" s="9" t="str">
        <f>IFERROR(VLOOKUP(CONCATENATE($A10,L$2),_votes_exp!$A$2:$J$300,7,FALSE),"-")</f>
        <v>-</v>
      </c>
      <c r="M10" s="368" t="str">
        <f t="shared" si="4"/>
        <v>-</v>
      </c>
      <c r="N10" s="378" t="str">
        <f t="shared" si="0"/>
        <v>-</v>
      </c>
      <c r="O10" t="str">
        <f t="shared" si="5"/>
        <v>-</v>
      </c>
      <c r="P10">
        <f t="shared" si="6"/>
        <v>8</v>
      </c>
      <c r="Q10" t="str">
        <f t="shared" si="1"/>
        <v>Шонин Сергей Викторович</v>
      </c>
      <c r="R10" s="121" t="str">
        <f t="shared" si="7"/>
        <v>-</v>
      </c>
      <c r="S10" s="9" t="str">
        <f t="shared" si="2"/>
        <v>-</v>
      </c>
      <c r="T10" s="415" t="str">
        <f t="shared" si="3"/>
        <v>-</v>
      </c>
    </row>
    <row r="11" spans="1:20">
      <c r="A11" s="9">
        <f>классы!B11</f>
        <v>9</v>
      </c>
      <c r="B11" s="9" t="str">
        <f>классы!C11</f>
        <v>Кирилл Михайлович Поспелов</v>
      </c>
      <c r="C11" s="9" t="str">
        <f>IFERROR(VLOOKUP(CONCATENATE($A11,C$2),_votes_exp!$A$2:$J$300,7,FALSE),"-")</f>
        <v>-</v>
      </c>
      <c r="D11" s="9" t="str">
        <f>IFERROR(VLOOKUP(CONCATENATE($A11,D$2),_votes_exp!$A$2:$J$300,7,FALSE),"-")</f>
        <v>-</v>
      </c>
      <c r="E11" s="9" t="str">
        <f>IFERROR(VLOOKUP(CONCATENATE($A11,E$2),_votes_exp!$A$2:$J$300,7,FALSE),"-")</f>
        <v>-</v>
      </c>
      <c r="F11" s="9" t="str">
        <f>IFERROR(VLOOKUP(CONCATENATE($A11,F$2),_votes_exp!$A$2:$J$300,7,FALSE),"-")</f>
        <v>-</v>
      </c>
      <c r="G11" s="9" t="str">
        <f>IFERROR(VLOOKUP(CONCATENATE($A11,G$2),_votes_exp!$A$2:$J$300,7,FALSE),"-")</f>
        <v>-</v>
      </c>
      <c r="H11" s="9" t="str">
        <f>IFERROR(VLOOKUP(CONCATENATE($A11,H$2),_votes_exp!$A$2:$J$300,7,FALSE),"-")</f>
        <v>-</v>
      </c>
      <c r="I11" s="9" t="str">
        <f>IFERROR(VLOOKUP(CONCATENATE($A11,I$2),_votes_exp!$A$2:$J$300,7,FALSE),"-")</f>
        <v>-</v>
      </c>
      <c r="J11" s="9" t="str">
        <f>IFERROR(VLOOKUP(CONCATENATE($A11,J$2),_votes_exp!$A$2:$J$300,7,FALSE),"-")</f>
        <v>-</v>
      </c>
      <c r="K11" s="9" t="str">
        <f>IFERROR(VLOOKUP(CONCATENATE($A11,K$2),_votes_exp!$A$2:$J$300,7,FALSE),"-")</f>
        <v>-</v>
      </c>
      <c r="L11" s="9" t="str">
        <f>IFERROR(VLOOKUP(CONCATENATE($A11,L$2),_votes_exp!$A$2:$J$300,7,FALSE),"-")</f>
        <v>-</v>
      </c>
      <c r="M11" s="368" t="str">
        <f t="shared" si="4"/>
        <v>-</v>
      </c>
      <c r="N11" s="378" t="str">
        <f t="shared" si="0"/>
        <v>-</v>
      </c>
      <c r="O11" t="str">
        <f t="shared" si="5"/>
        <v>-</v>
      </c>
      <c r="P11">
        <f t="shared" si="6"/>
        <v>9</v>
      </c>
      <c r="Q11" t="str">
        <f t="shared" si="1"/>
        <v>Кирилл Михайлович Поспелов</v>
      </c>
      <c r="R11" s="121" t="str">
        <f t="shared" si="7"/>
        <v>-</v>
      </c>
      <c r="S11" s="9" t="str">
        <f t="shared" si="2"/>
        <v>-</v>
      </c>
      <c r="T11" s="415" t="str">
        <f t="shared" si="3"/>
        <v>-</v>
      </c>
    </row>
    <row r="12" spans="1:20">
      <c r="A12" s="9">
        <f>классы!B12</f>
        <v>10</v>
      </c>
      <c r="B12" s="9" t="str">
        <f>классы!C12</f>
        <v>Ткачев Алексей Петрович</v>
      </c>
      <c r="C12" s="9" t="str">
        <f>IFERROR(VLOOKUP(CONCATENATE($A12,C$2),_votes_exp!$A$2:$J$300,7,FALSE),"-")</f>
        <v>-</v>
      </c>
      <c r="D12" s="9" t="str">
        <f>IFERROR(VLOOKUP(CONCATENATE($A12,D$2),_votes_exp!$A$2:$J$300,7,FALSE),"-")</f>
        <v>-</v>
      </c>
      <c r="E12" s="9" t="str">
        <f>IFERROR(VLOOKUP(CONCATENATE($A12,E$2),_votes_exp!$A$2:$J$300,7,FALSE),"-")</f>
        <v>-</v>
      </c>
      <c r="F12" s="9" t="str">
        <f>IFERROR(VLOOKUP(CONCATENATE($A12,F$2),_votes_exp!$A$2:$J$300,7,FALSE),"-")</f>
        <v>-</v>
      </c>
      <c r="G12" s="9" t="str">
        <f>IFERROR(VLOOKUP(CONCATENATE($A12,G$2),_votes_exp!$A$2:$J$300,7,FALSE),"-")</f>
        <v>-</v>
      </c>
      <c r="H12" s="9" t="str">
        <f>IFERROR(VLOOKUP(CONCATENATE($A12,H$2),_votes_exp!$A$2:$J$300,7,FALSE),"-")</f>
        <v>-</v>
      </c>
      <c r="I12" s="9" t="str">
        <f>IFERROR(VLOOKUP(CONCATENATE($A12,I$2),_votes_exp!$A$2:$J$300,7,FALSE),"-")</f>
        <v>-</v>
      </c>
      <c r="J12" s="9" t="str">
        <f>IFERROR(VLOOKUP(CONCATENATE($A12,J$2),_votes_exp!$A$2:$J$300,7,FALSE),"-")</f>
        <v>-</v>
      </c>
      <c r="K12" s="9" t="str">
        <f>IFERROR(VLOOKUP(CONCATENATE($A12,K$2),_votes_exp!$A$2:$J$300,7,FALSE),"-")</f>
        <v>-</v>
      </c>
      <c r="L12" s="9" t="str">
        <f>IFERROR(VLOOKUP(CONCATENATE($A12,L$2),_votes_exp!$A$2:$J$300,7,FALSE),"-")</f>
        <v>-</v>
      </c>
      <c r="M12" s="368" t="str">
        <f t="shared" si="4"/>
        <v>-</v>
      </c>
      <c r="N12" s="378" t="str">
        <f t="shared" si="0"/>
        <v>-</v>
      </c>
      <c r="O12" t="str">
        <f t="shared" si="5"/>
        <v>-</v>
      </c>
      <c r="P12">
        <f t="shared" si="6"/>
        <v>10</v>
      </c>
      <c r="Q12" t="str">
        <f t="shared" si="1"/>
        <v>Ткачев Алексей Петрович</v>
      </c>
      <c r="R12" s="121" t="str">
        <f t="shared" si="7"/>
        <v>-</v>
      </c>
      <c r="S12" s="9" t="str">
        <f t="shared" si="2"/>
        <v>-</v>
      </c>
      <c r="T12" s="415" t="str">
        <f t="shared" si="3"/>
        <v>-</v>
      </c>
    </row>
    <row r="13" spans="1:20">
      <c r="A13" s="9">
        <f>классы!B13</f>
        <v>11</v>
      </c>
      <c r="B13" s="9" t="str">
        <f>классы!C13</f>
        <v>Белых Николай Евгеньевич</v>
      </c>
      <c r="C13" s="9" t="str">
        <f>IFERROR(VLOOKUP(CONCATENATE($A13,C$2),_votes_exp!$A$2:$J$300,7,FALSE),"-")</f>
        <v>-</v>
      </c>
      <c r="D13" s="9" t="str">
        <f>IFERROR(VLOOKUP(CONCATENATE($A13,D$2),_votes_exp!$A$2:$J$300,7,FALSE),"-")</f>
        <v>-</v>
      </c>
      <c r="E13" s="9" t="str">
        <f>IFERROR(VLOOKUP(CONCATENATE($A13,E$2),_votes_exp!$A$2:$J$300,7,FALSE),"-")</f>
        <v>-</v>
      </c>
      <c r="F13" s="9" t="str">
        <f>IFERROR(VLOOKUP(CONCATENATE($A13,F$2),_votes_exp!$A$2:$J$300,7,FALSE),"-")</f>
        <v>-</v>
      </c>
      <c r="G13" s="9" t="str">
        <f>IFERROR(VLOOKUP(CONCATENATE($A13,G$2),_votes_exp!$A$2:$J$300,7,FALSE),"-")</f>
        <v>-</v>
      </c>
      <c r="H13" s="9" t="str">
        <f>IFERROR(VLOOKUP(CONCATENATE($A13,H$2),_votes_exp!$A$2:$J$300,7,FALSE),"-")</f>
        <v>-</v>
      </c>
      <c r="I13" s="9" t="str">
        <f>IFERROR(VLOOKUP(CONCATENATE($A13,I$2),_votes_exp!$A$2:$J$300,7,FALSE),"-")</f>
        <v>-</v>
      </c>
      <c r="J13" s="9" t="str">
        <f>IFERROR(VLOOKUP(CONCATENATE($A13,J$2),_votes_exp!$A$2:$J$300,7,FALSE),"-")</f>
        <v>-</v>
      </c>
      <c r="K13" s="9" t="str">
        <f>IFERROR(VLOOKUP(CONCATENATE($A13,K$2),_votes_exp!$A$2:$J$300,7,FALSE),"-")</f>
        <v>-</v>
      </c>
      <c r="L13" s="9" t="str">
        <f>IFERROR(VLOOKUP(CONCATENATE($A13,L$2),_votes_exp!$A$2:$J$300,7,FALSE),"-")</f>
        <v>-</v>
      </c>
      <c r="M13" s="368" t="str">
        <f t="shared" si="4"/>
        <v>-</v>
      </c>
      <c r="N13" s="378" t="str">
        <f t="shared" si="0"/>
        <v>-</v>
      </c>
      <c r="O13" t="str">
        <f t="shared" si="5"/>
        <v>-</v>
      </c>
      <c r="P13">
        <f t="shared" si="6"/>
        <v>11</v>
      </c>
      <c r="Q13" t="str">
        <f t="shared" si="1"/>
        <v>Белых Николай Евгеньевич</v>
      </c>
      <c r="R13" s="121" t="str">
        <f t="shared" si="7"/>
        <v>-</v>
      </c>
      <c r="S13" s="9" t="str">
        <f t="shared" si="2"/>
        <v>-</v>
      </c>
      <c r="T13" s="415" t="str">
        <f t="shared" si="3"/>
        <v>-</v>
      </c>
    </row>
    <row r="14" spans="1:20">
      <c r="A14" s="9">
        <f>классы!B14</f>
        <v>12</v>
      </c>
      <c r="B14" s="9" t="str">
        <f>классы!C14</f>
        <v>Лисовский Павел</v>
      </c>
      <c r="C14" s="9" t="str">
        <f>IFERROR(VLOOKUP(CONCATENATE($A14,C$2),_votes_exp!$A$2:$J$300,7,FALSE),"-")</f>
        <v>-</v>
      </c>
      <c r="D14" s="9" t="str">
        <f>IFERROR(VLOOKUP(CONCATENATE($A14,D$2),_votes_exp!$A$2:$J$300,7,FALSE),"-")</f>
        <v>-</v>
      </c>
      <c r="E14" s="9" t="str">
        <f>IFERROR(VLOOKUP(CONCATENATE($A14,E$2),_votes_exp!$A$2:$J$300,7,FALSE),"-")</f>
        <v>-</v>
      </c>
      <c r="F14" s="9" t="str">
        <f>IFERROR(VLOOKUP(CONCATENATE($A14,F$2),_votes_exp!$A$2:$J$300,7,FALSE),"-")</f>
        <v>-</v>
      </c>
      <c r="G14" s="9" t="str">
        <f>IFERROR(VLOOKUP(CONCATENATE($A14,G$2),_votes_exp!$A$2:$J$300,7,FALSE),"-")</f>
        <v>-</v>
      </c>
      <c r="H14" s="9" t="str">
        <f>IFERROR(VLOOKUP(CONCATENATE($A14,H$2),_votes_exp!$A$2:$J$300,7,FALSE),"-")</f>
        <v>-</v>
      </c>
      <c r="I14" s="9" t="str">
        <f>IFERROR(VLOOKUP(CONCATENATE($A14,I$2),_votes_exp!$A$2:$J$300,7,FALSE),"-")</f>
        <v>-</v>
      </c>
      <c r="J14" s="9" t="str">
        <f>IFERROR(VLOOKUP(CONCATENATE($A14,J$2),_votes_exp!$A$2:$J$300,7,FALSE),"-")</f>
        <v>-</v>
      </c>
      <c r="K14" s="9" t="str">
        <f>IFERROR(VLOOKUP(CONCATENATE($A14,K$2),_votes_exp!$A$2:$J$300,7,FALSE),"-")</f>
        <v>-</v>
      </c>
      <c r="L14" s="9" t="str">
        <f>IFERROR(VLOOKUP(CONCATENATE($A14,L$2),_votes_exp!$A$2:$J$300,7,FALSE),"-")</f>
        <v>-</v>
      </c>
      <c r="M14" s="368" t="str">
        <f t="shared" si="4"/>
        <v>-</v>
      </c>
      <c r="N14" s="378" t="str">
        <f t="shared" si="0"/>
        <v>-</v>
      </c>
      <c r="O14" t="str">
        <f t="shared" si="5"/>
        <v>-</v>
      </c>
      <c r="P14">
        <f t="shared" si="6"/>
        <v>12</v>
      </c>
      <c r="Q14" t="str">
        <f t="shared" si="1"/>
        <v>Лисовский Павел</v>
      </c>
      <c r="R14" s="121" t="str">
        <f t="shared" si="7"/>
        <v>-</v>
      </c>
      <c r="S14" s="9" t="str">
        <f t="shared" si="2"/>
        <v>-</v>
      </c>
      <c r="T14" s="415" t="str">
        <f t="shared" si="3"/>
        <v>-</v>
      </c>
    </row>
    <row r="15" spans="1:20">
      <c r="A15" s="9">
        <f>классы!B15</f>
        <v>13</v>
      </c>
      <c r="B15" s="9" t="str">
        <f>классы!C15</f>
        <v>Сазонов Антон Анатольевич</v>
      </c>
      <c r="C15" s="9" t="str">
        <f>IFERROR(VLOOKUP(CONCATENATE($A15,C$2),_votes_exp!$A$2:$J$300,7,FALSE),"-")</f>
        <v>-</v>
      </c>
      <c r="D15" s="9" t="str">
        <f>IFERROR(VLOOKUP(CONCATENATE($A15,D$2),_votes_exp!$A$2:$J$300,7,FALSE),"-")</f>
        <v>-</v>
      </c>
      <c r="E15" s="9" t="str">
        <f>IFERROR(VLOOKUP(CONCATENATE($A15,E$2),_votes_exp!$A$2:$J$300,7,FALSE),"-")</f>
        <v>-</v>
      </c>
      <c r="F15" s="9" t="str">
        <f>IFERROR(VLOOKUP(CONCATENATE($A15,F$2),_votes_exp!$A$2:$J$300,7,FALSE),"-")</f>
        <v>-</v>
      </c>
      <c r="G15" s="9" t="str">
        <f>IFERROR(VLOOKUP(CONCATENATE($A15,G$2),_votes_exp!$A$2:$J$300,7,FALSE),"-")</f>
        <v>-</v>
      </c>
      <c r="H15" s="9" t="str">
        <f>IFERROR(VLOOKUP(CONCATENATE($A15,H$2),_votes_exp!$A$2:$J$300,7,FALSE),"-")</f>
        <v>-</v>
      </c>
      <c r="I15" s="9" t="str">
        <f>IFERROR(VLOOKUP(CONCATENATE($A15,I$2),_votes_exp!$A$2:$J$300,7,FALSE),"-")</f>
        <v>-</v>
      </c>
      <c r="J15" s="9" t="str">
        <f>IFERROR(VLOOKUP(CONCATENATE($A15,J$2),_votes_exp!$A$2:$J$300,7,FALSE),"-")</f>
        <v>-</v>
      </c>
      <c r="K15" s="9" t="str">
        <f>IFERROR(VLOOKUP(CONCATENATE($A15,K$2),_votes_exp!$A$2:$J$300,7,FALSE),"-")</f>
        <v>-</v>
      </c>
      <c r="L15" s="9" t="str">
        <f>IFERROR(VLOOKUP(CONCATENATE($A15,L$2),_votes_exp!$A$2:$J$300,7,FALSE),"-")</f>
        <v>-</v>
      </c>
      <c r="M15" s="368" t="str">
        <f t="shared" si="4"/>
        <v>-</v>
      </c>
      <c r="N15" s="378" t="str">
        <f t="shared" si="0"/>
        <v>-</v>
      </c>
      <c r="O15" t="str">
        <f t="shared" si="5"/>
        <v>-</v>
      </c>
      <c r="P15">
        <f t="shared" si="6"/>
        <v>13</v>
      </c>
      <c r="Q15" t="str">
        <f t="shared" si="1"/>
        <v>Сазонов Антон Анатольевич</v>
      </c>
      <c r="R15" s="121" t="str">
        <f t="shared" si="7"/>
        <v>-</v>
      </c>
      <c r="S15" s="9" t="str">
        <f t="shared" si="2"/>
        <v>-</v>
      </c>
      <c r="T15" s="415" t="str">
        <f t="shared" si="3"/>
        <v>-</v>
      </c>
    </row>
    <row r="16" spans="1:20">
      <c r="A16" s="9">
        <f>классы!B16</f>
        <v>14</v>
      </c>
      <c r="B16" s="9" t="str">
        <f>классы!C16</f>
        <v>Мацкевич Екатерина Сергеевна</v>
      </c>
      <c r="C16" s="9" t="str">
        <f>IFERROR(VLOOKUP(CONCATENATE($A16,C$2),_votes_exp!$A$2:$J$300,7,FALSE),"-")</f>
        <v>-</v>
      </c>
      <c r="D16" s="9" t="str">
        <f>IFERROR(VLOOKUP(CONCATENATE($A16,D$2),_votes_exp!$A$2:$J$300,7,FALSE),"-")</f>
        <v>-</v>
      </c>
      <c r="E16" s="9" t="str">
        <f>IFERROR(VLOOKUP(CONCATENATE($A16,E$2),_votes_exp!$A$2:$J$300,7,FALSE),"-")</f>
        <v>-</v>
      </c>
      <c r="F16" s="9" t="str">
        <f>IFERROR(VLOOKUP(CONCATENATE($A16,F$2),_votes_exp!$A$2:$J$300,7,FALSE),"-")</f>
        <v>-</v>
      </c>
      <c r="G16" s="9" t="str">
        <f>IFERROR(VLOOKUP(CONCATENATE($A16,G$2),_votes_exp!$A$2:$J$300,7,FALSE),"-")</f>
        <v>-</v>
      </c>
      <c r="H16" s="9" t="str">
        <f>IFERROR(VLOOKUP(CONCATENATE($A16,H$2),_votes_exp!$A$2:$J$300,7,FALSE),"-")</f>
        <v>-</v>
      </c>
      <c r="I16" s="9" t="str">
        <f>IFERROR(VLOOKUP(CONCATENATE($A16,I$2),_votes_exp!$A$2:$J$300,7,FALSE),"-")</f>
        <v>-</v>
      </c>
      <c r="J16" s="9" t="str">
        <f>IFERROR(VLOOKUP(CONCATENATE($A16,J$2),_votes_exp!$A$2:$J$300,7,FALSE),"-")</f>
        <v>-</v>
      </c>
      <c r="K16" s="9" t="str">
        <f>IFERROR(VLOOKUP(CONCATENATE($A16,K$2),_votes_exp!$A$2:$J$300,7,FALSE),"-")</f>
        <v>-</v>
      </c>
      <c r="L16" s="9" t="str">
        <f>IFERROR(VLOOKUP(CONCATENATE($A16,L$2),_votes_exp!$A$2:$J$300,7,FALSE),"-")</f>
        <v>-</v>
      </c>
      <c r="M16" s="368" t="str">
        <f t="shared" si="4"/>
        <v>-</v>
      </c>
      <c r="N16" s="378" t="str">
        <f t="shared" si="0"/>
        <v>-</v>
      </c>
      <c r="O16" t="str">
        <f t="shared" si="5"/>
        <v>-</v>
      </c>
      <c r="P16">
        <f t="shared" si="6"/>
        <v>14</v>
      </c>
      <c r="Q16" t="str">
        <f t="shared" si="1"/>
        <v>Мацкевич Екатерина Сергеевна</v>
      </c>
      <c r="R16" s="121" t="str">
        <f t="shared" si="7"/>
        <v>-</v>
      </c>
      <c r="S16" s="9" t="str">
        <f t="shared" si="2"/>
        <v>-</v>
      </c>
      <c r="T16" s="415" t="str">
        <f t="shared" si="3"/>
        <v>-</v>
      </c>
    </row>
    <row r="17" spans="1:20">
      <c r="A17" s="9">
        <f>классы!B17</f>
        <v>15</v>
      </c>
      <c r="B17" s="9" t="str">
        <f>классы!C17</f>
        <v>Касьянов Юрий Владимирович</v>
      </c>
      <c r="C17" s="9" t="str">
        <f>IFERROR(VLOOKUP(CONCATENATE($A17,C$2),_votes_exp!$A$2:$J$300,7,FALSE),"-")</f>
        <v>-</v>
      </c>
      <c r="D17" s="9" t="str">
        <f>IFERROR(VLOOKUP(CONCATENATE($A17,D$2),_votes_exp!$A$2:$J$300,7,FALSE),"-")</f>
        <v>-</v>
      </c>
      <c r="E17" s="9" t="str">
        <f>IFERROR(VLOOKUP(CONCATENATE($A17,E$2),_votes_exp!$A$2:$J$300,7,FALSE),"-")</f>
        <v>-</v>
      </c>
      <c r="F17" s="9" t="str">
        <f>IFERROR(VLOOKUP(CONCATENATE($A17,F$2),_votes_exp!$A$2:$J$300,7,FALSE),"-")</f>
        <v>-</v>
      </c>
      <c r="G17" s="9" t="str">
        <f>IFERROR(VLOOKUP(CONCATENATE($A17,G$2),_votes_exp!$A$2:$J$300,7,FALSE),"-")</f>
        <v>-</v>
      </c>
      <c r="H17" s="9" t="str">
        <f>IFERROR(VLOOKUP(CONCATENATE($A17,H$2),_votes_exp!$A$2:$J$300,7,FALSE),"-")</f>
        <v>-</v>
      </c>
      <c r="I17" s="9" t="str">
        <f>IFERROR(VLOOKUP(CONCATENATE($A17,I$2),_votes_exp!$A$2:$J$300,7,FALSE),"-")</f>
        <v>-</v>
      </c>
      <c r="J17" s="9" t="str">
        <f>IFERROR(VLOOKUP(CONCATENATE($A17,J$2),_votes_exp!$A$2:$J$300,7,FALSE),"-")</f>
        <v>-</v>
      </c>
      <c r="K17" s="9" t="str">
        <f>IFERROR(VLOOKUP(CONCATENATE($A17,K$2),_votes_exp!$A$2:$J$300,7,FALSE),"-")</f>
        <v>-</v>
      </c>
      <c r="L17" s="9" t="str">
        <f>IFERROR(VLOOKUP(CONCATENATE($A17,L$2),_votes_exp!$A$2:$J$300,7,FALSE),"-")</f>
        <v>-</v>
      </c>
      <c r="M17" s="368" t="str">
        <f t="shared" si="4"/>
        <v>-</v>
      </c>
      <c r="N17" s="378" t="str">
        <f t="shared" si="0"/>
        <v>-</v>
      </c>
      <c r="O17" t="str">
        <f t="shared" si="5"/>
        <v>-</v>
      </c>
      <c r="P17">
        <f t="shared" si="6"/>
        <v>15</v>
      </c>
      <c r="Q17" t="str">
        <f t="shared" si="1"/>
        <v>Касьянов Юрий Владимирович</v>
      </c>
      <c r="R17" s="121" t="str">
        <f t="shared" si="7"/>
        <v>-</v>
      </c>
      <c r="S17" s="9" t="str">
        <f t="shared" si="2"/>
        <v>-</v>
      </c>
      <c r="T17" s="415" t="str">
        <f t="shared" si="3"/>
        <v>-</v>
      </c>
    </row>
    <row r="18" spans="1:20">
      <c r="A18" s="9">
        <f>классы!B18</f>
        <v>16</v>
      </c>
      <c r="B18" s="9" t="str">
        <f>классы!C18</f>
        <v>Касьянов Юрий Владимирович</v>
      </c>
      <c r="C18" s="9" t="str">
        <f>IFERROR(VLOOKUP(CONCATENATE($A18,C$2),_votes_exp!$A$2:$J$300,7,FALSE),"-")</f>
        <v>-</v>
      </c>
      <c r="D18" s="9" t="str">
        <f>IFERROR(VLOOKUP(CONCATENATE($A18,D$2),_votes_exp!$A$2:$J$300,7,FALSE),"-")</f>
        <v>-</v>
      </c>
      <c r="E18" s="9" t="str">
        <f>IFERROR(VLOOKUP(CONCATENATE($A18,E$2),_votes_exp!$A$2:$J$300,7,FALSE),"-")</f>
        <v>-</v>
      </c>
      <c r="F18" s="9" t="str">
        <f>IFERROR(VLOOKUP(CONCATENATE($A18,F$2),_votes_exp!$A$2:$J$300,7,FALSE),"-")</f>
        <v>-</v>
      </c>
      <c r="G18" s="9" t="str">
        <f>IFERROR(VLOOKUP(CONCATENATE($A18,G$2),_votes_exp!$A$2:$J$300,7,FALSE),"-")</f>
        <v>-</v>
      </c>
      <c r="H18" s="9" t="str">
        <f>IFERROR(VLOOKUP(CONCATENATE($A18,H$2),_votes_exp!$A$2:$J$300,7,FALSE),"-")</f>
        <v>-</v>
      </c>
      <c r="I18" s="9" t="str">
        <f>IFERROR(VLOOKUP(CONCATENATE($A18,I$2),_votes_exp!$A$2:$J$300,7,FALSE),"-")</f>
        <v>-</v>
      </c>
      <c r="J18" s="9" t="str">
        <f>IFERROR(VLOOKUP(CONCATENATE($A18,J$2),_votes_exp!$A$2:$J$300,7,FALSE),"-")</f>
        <v>-</v>
      </c>
      <c r="K18" s="9" t="str">
        <f>IFERROR(VLOOKUP(CONCATENATE($A18,K$2),_votes_exp!$A$2:$J$300,7,FALSE),"-")</f>
        <v>-</v>
      </c>
      <c r="L18" s="9" t="str">
        <f>IFERROR(VLOOKUP(CONCATENATE($A18,L$2),_votes_exp!$A$2:$J$300,7,FALSE),"-")</f>
        <v>-</v>
      </c>
      <c r="M18" s="368" t="str">
        <f t="shared" si="4"/>
        <v>-</v>
      </c>
      <c r="N18" s="378" t="str">
        <f t="shared" si="0"/>
        <v>-</v>
      </c>
      <c r="O18" t="str">
        <f t="shared" si="5"/>
        <v>-</v>
      </c>
      <c r="P18">
        <f t="shared" si="6"/>
        <v>16</v>
      </c>
      <c r="Q18" t="str">
        <f t="shared" si="1"/>
        <v>Касьянов Юрий Владимирович</v>
      </c>
      <c r="R18" s="121" t="str">
        <f t="shared" si="7"/>
        <v>-</v>
      </c>
      <c r="S18" s="9" t="str">
        <f t="shared" si="2"/>
        <v>-</v>
      </c>
      <c r="T18" s="415" t="str">
        <f t="shared" si="3"/>
        <v>-</v>
      </c>
    </row>
    <row r="19" spans="1:20">
      <c r="A19" s="9">
        <f>классы!B19</f>
        <v>17</v>
      </c>
      <c r="B19" s="9" t="str">
        <f>классы!C19</f>
        <v>Касьянов Юрий Владимирович</v>
      </c>
      <c r="C19" s="9" t="str">
        <f>IFERROR(VLOOKUP(CONCATENATE($A19,C$2),_votes_exp!$A$2:$J$300,7,FALSE),"-")</f>
        <v>-</v>
      </c>
      <c r="D19" s="9" t="str">
        <f>IFERROR(VLOOKUP(CONCATENATE($A19,D$2),_votes_exp!$A$2:$J$300,7,FALSE),"-")</f>
        <v>-</v>
      </c>
      <c r="E19" s="9" t="str">
        <f>IFERROR(VLOOKUP(CONCATENATE($A19,E$2),_votes_exp!$A$2:$J$300,7,FALSE),"-")</f>
        <v>-</v>
      </c>
      <c r="F19" s="9" t="str">
        <f>IFERROR(VLOOKUP(CONCATENATE($A19,F$2),_votes_exp!$A$2:$J$300,7,FALSE),"-")</f>
        <v>-</v>
      </c>
      <c r="G19" s="9" t="str">
        <f>IFERROR(VLOOKUP(CONCATENATE($A19,G$2),_votes_exp!$A$2:$J$300,7,FALSE),"-")</f>
        <v>-</v>
      </c>
      <c r="H19" s="9" t="str">
        <f>IFERROR(VLOOKUP(CONCATENATE($A19,H$2),_votes_exp!$A$2:$J$300,7,FALSE),"-")</f>
        <v>-</v>
      </c>
      <c r="I19" s="9" t="str">
        <f>IFERROR(VLOOKUP(CONCATENATE($A19,I$2),_votes_exp!$A$2:$J$300,7,FALSE),"-")</f>
        <v>-</v>
      </c>
      <c r="J19" s="9" t="str">
        <f>IFERROR(VLOOKUP(CONCATENATE($A19,J$2),_votes_exp!$A$2:$J$300,7,FALSE),"-")</f>
        <v>-</v>
      </c>
      <c r="K19" s="9" t="str">
        <f>IFERROR(VLOOKUP(CONCATENATE($A19,K$2),_votes_exp!$A$2:$J$300,7,FALSE),"-")</f>
        <v>-</v>
      </c>
      <c r="L19" s="9" t="str">
        <f>IFERROR(VLOOKUP(CONCATENATE($A19,L$2),_votes_exp!$A$2:$J$300,7,FALSE),"-")</f>
        <v>-</v>
      </c>
      <c r="M19" s="368" t="str">
        <f t="shared" si="4"/>
        <v>-</v>
      </c>
      <c r="N19" s="378" t="str">
        <f t="shared" si="0"/>
        <v>-</v>
      </c>
      <c r="O19" t="str">
        <f t="shared" si="5"/>
        <v>-</v>
      </c>
      <c r="P19">
        <f t="shared" si="6"/>
        <v>17</v>
      </c>
      <c r="Q19" t="str">
        <f t="shared" si="1"/>
        <v>Касьянов Юрий Владимирович</v>
      </c>
      <c r="R19" s="121" t="str">
        <f t="shared" si="7"/>
        <v>-</v>
      </c>
      <c r="S19" s="9" t="str">
        <f t="shared" si="2"/>
        <v>-</v>
      </c>
      <c r="T19" s="415" t="str">
        <f t="shared" si="3"/>
        <v>-</v>
      </c>
    </row>
    <row r="20" spans="1:20">
      <c r="A20" s="9">
        <f>классы!B20</f>
        <v>18</v>
      </c>
      <c r="B20" s="9" t="str">
        <f>классы!C20</f>
        <v>Олег Маргулис</v>
      </c>
      <c r="C20" s="9" t="str">
        <f>IFERROR(VLOOKUP(CONCATENATE($A20,C$2),_votes_exp!$A$2:$J$300,7,FALSE),"-")</f>
        <v>-</v>
      </c>
      <c r="D20" s="9" t="str">
        <f>IFERROR(VLOOKUP(CONCATENATE($A20,D$2),_votes_exp!$A$2:$J$300,7,FALSE),"-")</f>
        <v>-</v>
      </c>
      <c r="E20" s="9" t="str">
        <f>IFERROR(VLOOKUP(CONCATENATE($A20,E$2),_votes_exp!$A$2:$J$300,7,FALSE),"-")</f>
        <v>-</v>
      </c>
      <c r="F20" s="9" t="str">
        <f>IFERROR(VLOOKUP(CONCATENATE($A20,F$2),_votes_exp!$A$2:$J$300,7,FALSE),"-")</f>
        <v>-</v>
      </c>
      <c r="G20" s="9" t="str">
        <f>IFERROR(VLOOKUP(CONCATENATE($A20,G$2),_votes_exp!$A$2:$J$300,7,FALSE),"-")</f>
        <v>-</v>
      </c>
      <c r="H20" s="9" t="str">
        <f>IFERROR(VLOOKUP(CONCATENATE($A20,H$2),_votes_exp!$A$2:$J$300,7,FALSE),"-")</f>
        <v>-</v>
      </c>
      <c r="I20" s="9" t="str">
        <f>IFERROR(VLOOKUP(CONCATENATE($A20,I$2),_votes_exp!$A$2:$J$300,7,FALSE),"-")</f>
        <v>-</v>
      </c>
      <c r="J20" s="9" t="str">
        <f>IFERROR(VLOOKUP(CONCATENATE($A20,J$2),_votes_exp!$A$2:$J$300,7,FALSE),"-")</f>
        <v>-</v>
      </c>
      <c r="K20" s="9" t="str">
        <f>IFERROR(VLOOKUP(CONCATENATE($A20,K$2),_votes_exp!$A$2:$J$300,7,FALSE),"-")</f>
        <v>-</v>
      </c>
      <c r="L20" s="9" t="str">
        <f>IFERROR(VLOOKUP(CONCATENATE($A20,L$2),_votes_exp!$A$2:$J$300,7,FALSE),"-")</f>
        <v>-</v>
      </c>
      <c r="M20" s="368" t="str">
        <f t="shared" si="4"/>
        <v>-</v>
      </c>
      <c r="N20" s="378" t="str">
        <f t="shared" si="0"/>
        <v>-</v>
      </c>
      <c r="O20" t="str">
        <f t="shared" si="5"/>
        <v>-</v>
      </c>
      <c r="P20">
        <f t="shared" si="6"/>
        <v>18</v>
      </c>
      <c r="Q20" t="str">
        <f t="shared" si="1"/>
        <v>Олег Маргулис</v>
      </c>
      <c r="R20" s="121" t="str">
        <f t="shared" si="7"/>
        <v>-</v>
      </c>
      <c r="S20" s="9" t="str">
        <f t="shared" si="2"/>
        <v>-</v>
      </c>
      <c r="T20" s="415" t="str">
        <f t="shared" si="3"/>
        <v>-</v>
      </c>
    </row>
    <row r="21" spans="1:20">
      <c r="A21" s="9">
        <f>классы!B21</f>
        <v>19</v>
      </c>
      <c r="B21" s="9" t="str">
        <f>классы!C21</f>
        <v>Костюхина Екатерина Евгеньевна</v>
      </c>
      <c r="C21" s="9" t="str">
        <f>IFERROR(VLOOKUP(CONCATENATE($A21,C$2),_votes_exp!$A$2:$J$300,7,FALSE),"-")</f>
        <v>-</v>
      </c>
      <c r="D21" s="9" t="str">
        <f>IFERROR(VLOOKUP(CONCATENATE($A21,D$2),_votes_exp!$A$2:$J$300,7,FALSE),"-")</f>
        <v>-</v>
      </c>
      <c r="E21" s="9" t="str">
        <f>IFERROR(VLOOKUP(CONCATENATE($A21,E$2),_votes_exp!$A$2:$J$300,7,FALSE),"-")</f>
        <v>-</v>
      </c>
      <c r="F21" s="9" t="str">
        <f>IFERROR(VLOOKUP(CONCATENATE($A21,F$2),_votes_exp!$A$2:$J$300,7,FALSE),"-")</f>
        <v>-</v>
      </c>
      <c r="G21" s="9" t="str">
        <f>IFERROR(VLOOKUP(CONCATENATE($A21,G$2),_votes_exp!$A$2:$J$300,7,FALSE),"-")</f>
        <v>-</v>
      </c>
      <c r="H21" s="9" t="str">
        <f>IFERROR(VLOOKUP(CONCATENATE($A21,H$2),_votes_exp!$A$2:$J$300,7,FALSE),"-")</f>
        <v>-</v>
      </c>
      <c r="I21" s="9" t="str">
        <f>IFERROR(VLOOKUP(CONCATENATE($A21,I$2),_votes_exp!$A$2:$J$300,7,FALSE),"-")</f>
        <v>-</v>
      </c>
      <c r="J21" s="9" t="str">
        <f>IFERROR(VLOOKUP(CONCATENATE($A21,J$2),_votes_exp!$A$2:$J$300,7,FALSE),"-")</f>
        <v>-</v>
      </c>
      <c r="K21" s="9" t="str">
        <f>IFERROR(VLOOKUP(CONCATENATE($A21,K$2),_votes_exp!$A$2:$J$300,7,FALSE),"-")</f>
        <v>-</v>
      </c>
      <c r="L21" s="9" t="str">
        <f>IFERROR(VLOOKUP(CONCATENATE($A21,L$2),_votes_exp!$A$2:$J$300,7,FALSE),"-")</f>
        <v>-</v>
      </c>
      <c r="M21" s="368" t="str">
        <f t="shared" si="4"/>
        <v>-</v>
      </c>
      <c r="N21" s="378" t="str">
        <f t="shared" si="0"/>
        <v>-</v>
      </c>
      <c r="O21" t="str">
        <f t="shared" si="5"/>
        <v>-</v>
      </c>
      <c r="P21">
        <f t="shared" si="6"/>
        <v>19</v>
      </c>
      <c r="Q21" t="str">
        <f t="shared" si="1"/>
        <v>Костюхина Екатерина Евгеньевна</v>
      </c>
      <c r="R21" s="121" t="str">
        <f t="shared" si="7"/>
        <v>-</v>
      </c>
      <c r="S21" s="9" t="str">
        <f t="shared" si="2"/>
        <v>-</v>
      </c>
      <c r="T21" s="415" t="str">
        <f t="shared" si="3"/>
        <v>-</v>
      </c>
    </row>
    <row r="22" spans="1:20">
      <c r="A22" s="9">
        <f>классы!B22</f>
        <v>20</v>
      </c>
      <c r="B22" s="9" t="str">
        <f>классы!C22</f>
        <v>Костюхина Екатерина Евгеньевна</v>
      </c>
      <c r="C22" s="9" t="str">
        <f>IFERROR(VLOOKUP(CONCATENATE($A22,C$2),_votes_exp!$A$2:$J$300,7,FALSE),"-")</f>
        <v>-</v>
      </c>
      <c r="D22" s="9" t="str">
        <f>IFERROR(VLOOKUP(CONCATENATE($A22,D$2),_votes_exp!$A$2:$J$300,7,FALSE),"-")</f>
        <v>-</v>
      </c>
      <c r="E22" s="9" t="str">
        <f>IFERROR(VLOOKUP(CONCATENATE($A22,E$2),_votes_exp!$A$2:$J$300,7,FALSE),"-")</f>
        <v>-</v>
      </c>
      <c r="F22" s="9" t="str">
        <f>IFERROR(VLOOKUP(CONCATENATE($A22,F$2),_votes_exp!$A$2:$J$300,7,FALSE),"-")</f>
        <v>-</v>
      </c>
      <c r="G22" s="9" t="str">
        <f>IFERROR(VLOOKUP(CONCATENATE($A22,G$2),_votes_exp!$A$2:$J$300,7,FALSE),"-")</f>
        <v>-</v>
      </c>
      <c r="H22" s="9" t="str">
        <f>IFERROR(VLOOKUP(CONCATENATE($A22,H$2),_votes_exp!$A$2:$J$300,7,FALSE),"-")</f>
        <v>-</v>
      </c>
      <c r="I22" s="9" t="str">
        <f>IFERROR(VLOOKUP(CONCATENATE($A22,I$2),_votes_exp!$A$2:$J$300,7,FALSE),"-")</f>
        <v>-</v>
      </c>
      <c r="J22" s="9" t="str">
        <f>IFERROR(VLOOKUP(CONCATENATE($A22,J$2),_votes_exp!$A$2:$J$300,7,FALSE),"-")</f>
        <v>-</v>
      </c>
      <c r="K22" s="9" t="str">
        <f>IFERROR(VLOOKUP(CONCATENATE($A22,K$2),_votes_exp!$A$2:$J$300,7,FALSE),"-")</f>
        <v>-</v>
      </c>
      <c r="L22" s="9" t="str">
        <f>IFERROR(VLOOKUP(CONCATENATE($A22,L$2),_votes_exp!$A$2:$J$300,7,FALSE),"-")</f>
        <v>-</v>
      </c>
      <c r="M22" s="368" t="str">
        <f t="shared" si="4"/>
        <v>-</v>
      </c>
      <c r="N22" s="378" t="str">
        <f t="shared" si="0"/>
        <v>-</v>
      </c>
      <c r="O22" t="str">
        <f t="shared" si="5"/>
        <v>-</v>
      </c>
      <c r="P22">
        <f t="shared" si="6"/>
        <v>20</v>
      </c>
      <c r="Q22" t="str">
        <f t="shared" si="1"/>
        <v>Костюхина Екатерина Евгеньевна</v>
      </c>
      <c r="R22" s="121" t="str">
        <f t="shared" si="7"/>
        <v>-</v>
      </c>
      <c r="S22" s="9" t="str">
        <f t="shared" si="2"/>
        <v>-</v>
      </c>
      <c r="T22" s="415" t="str">
        <f t="shared" si="3"/>
        <v>-</v>
      </c>
    </row>
    <row r="23" spans="1:20">
      <c r="A23" s="9">
        <f>классы!B23</f>
        <v>21</v>
      </c>
      <c r="B23" s="9" t="str">
        <f>классы!C23</f>
        <v>Столяров Александр Александрович</v>
      </c>
      <c r="C23" s="9" t="str">
        <f>IFERROR(VLOOKUP(CONCATENATE($A23,C$2),_votes_exp!$A$2:$J$300,7,FALSE),"-")</f>
        <v>-</v>
      </c>
      <c r="D23" s="9" t="str">
        <f>IFERROR(VLOOKUP(CONCATENATE($A23,D$2),_votes_exp!$A$2:$J$300,7,FALSE),"-")</f>
        <v>-</v>
      </c>
      <c r="E23" s="9" t="str">
        <f>IFERROR(VLOOKUP(CONCATENATE($A23,E$2),_votes_exp!$A$2:$J$300,7,FALSE),"-")</f>
        <v>-</v>
      </c>
      <c r="F23" s="9" t="str">
        <f>IFERROR(VLOOKUP(CONCATENATE($A23,F$2),_votes_exp!$A$2:$J$300,7,FALSE),"-")</f>
        <v>-</v>
      </c>
      <c r="G23" s="9" t="str">
        <f>IFERROR(VLOOKUP(CONCATENATE($A23,G$2),_votes_exp!$A$2:$J$300,7,FALSE),"-")</f>
        <v>-</v>
      </c>
      <c r="H23" s="9" t="str">
        <f>IFERROR(VLOOKUP(CONCATENATE($A23,H$2),_votes_exp!$A$2:$J$300,7,FALSE),"-")</f>
        <v>-</v>
      </c>
      <c r="I23" s="9" t="str">
        <f>IFERROR(VLOOKUP(CONCATENATE($A23,I$2),_votes_exp!$A$2:$J$300,7,FALSE),"-")</f>
        <v>-</v>
      </c>
      <c r="J23" s="9" t="str">
        <f>IFERROR(VLOOKUP(CONCATENATE($A23,J$2),_votes_exp!$A$2:$J$300,7,FALSE),"-")</f>
        <v>-</v>
      </c>
      <c r="K23" s="9" t="str">
        <f>IFERROR(VLOOKUP(CONCATENATE($A23,K$2),_votes_exp!$A$2:$J$300,7,FALSE),"-")</f>
        <v>-</v>
      </c>
      <c r="L23" s="9" t="str">
        <f>IFERROR(VLOOKUP(CONCATENATE($A23,L$2),_votes_exp!$A$2:$J$300,7,FALSE),"-")</f>
        <v>-</v>
      </c>
      <c r="M23" s="368" t="str">
        <f t="shared" si="4"/>
        <v>-</v>
      </c>
      <c r="N23" s="378" t="str">
        <f t="shared" si="0"/>
        <v>-</v>
      </c>
      <c r="O23" t="str">
        <f t="shared" si="5"/>
        <v>-</v>
      </c>
      <c r="P23">
        <f t="shared" si="6"/>
        <v>21</v>
      </c>
      <c r="Q23" t="str">
        <f t="shared" si="1"/>
        <v>Столяров Александр Александрович</v>
      </c>
      <c r="R23" s="121" t="str">
        <f t="shared" si="7"/>
        <v>-</v>
      </c>
      <c r="S23" s="9" t="str">
        <f t="shared" si="2"/>
        <v>-</v>
      </c>
      <c r="T23" s="415" t="str">
        <f t="shared" si="3"/>
        <v>-</v>
      </c>
    </row>
    <row r="24" spans="1:20">
      <c r="A24" s="9">
        <f>классы!B25</f>
        <v>23</v>
      </c>
      <c r="B24" s="9" t="str">
        <f>классы!C25</f>
        <v>Попов Александр Андреевич и КоВыль</v>
      </c>
      <c r="C24" s="9" t="str">
        <f>IFERROR(VLOOKUP(CONCATENATE($A24,C$2),_votes_exp!$A$2:$J$300,7,FALSE),"-")</f>
        <v>-</v>
      </c>
      <c r="D24" s="9" t="str">
        <f>IFERROR(VLOOKUP(CONCATENATE($A24,D$2),_votes_exp!$A$2:$J$300,7,FALSE),"-")</f>
        <v>-</v>
      </c>
      <c r="E24" s="9" t="str">
        <f>IFERROR(VLOOKUP(CONCATENATE($A24,E$2),_votes_exp!$A$2:$J$300,7,FALSE),"-")</f>
        <v>-</v>
      </c>
      <c r="F24" s="9" t="str">
        <f>IFERROR(VLOOKUP(CONCATENATE($A24,F$2),_votes_exp!$A$2:$J$300,7,FALSE),"-")</f>
        <v>-</v>
      </c>
      <c r="G24" s="9" t="str">
        <f>IFERROR(VLOOKUP(CONCATENATE($A24,G$2),_votes_exp!$A$2:$J$300,7,FALSE),"-")</f>
        <v>-</v>
      </c>
      <c r="H24" s="9" t="str">
        <f>IFERROR(VLOOKUP(CONCATENATE($A24,H$2),_votes_exp!$A$2:$J$300,7,FALSE),"-")</f>
        <v>-</v>
      </c>
      <c r="I24" s="9" t="str">
        <f>IFERROR(VLOOKUP(CONCATENATE($A24,I$2),_votes_exp!$A$2:$J$300,7,FALSE),"-")</f>
        <v>-</v>
      </c>
      <c r="J24" s="9" t="str">
        <f>IFERROR(VLOOKUP(CONCATENATE($A24,J$2),_votes_exp!$A$2:$J$300,7,FALSE),"-")</f>
        <v>-</v>
      </c>
      <c r="K24" s="9" t="str">
        <f>IFERROR(VLOOKUP(CONCATENATE($A24,K$2),_votes_exp!$A$2:$J$300,7,FALSE),"-")</f>
        <v>-</v>
      </c>
      <c r="L24" s="9" t="str">
        <f>IFERROR(VLOOKUP(CONCATENATE($A24,L$2),_votes_exp!$A$2:$J$300,7,FALSE),"-")</f>
        <v>-</v>
      </c>
      <c r="M24" s="368" t="str">
        <f t="shared" si="4"/>
        <v>-</v>
      </c>
      <c r="N24" s="378" t="str">
        <f t="shared" si="0"/>
        <v>-</v>
      </c>
      <c r="O24" t="str">
        <f t="shared" si="5"/>
        <v>-</v>
      </c>
      <c r="P24">
        <f t="shared" si="6"/>
        <v>23</v>
      </c>
      <c r="Q24" t="str">
        <f t="shared" si="1"/>
        <v>Попов Александр Андреевич и КоВыль</v>
      </c>
      <c r="R24" s="121" t="str">
        <f t="shared" si="7"/>
        <v>-</v>
      </c>
      <c r="S24" s="9" t="str">
        <f t="shared" si="2"/>
        <v>-</v>
      </c>
      <c r="T24" s="415" t="str">
        <f t="shared" si="3"/>
        <v>-</v>
      </c>
    </row>
    <row r="25" spans="1:20">
      <c r="A25" s="9">
        <f>классы!B26</f>
        <v>24</v>
      </c>
      <c r="B25" s="9" t="str">
        <f>классы!C26</f>
        <v>Попов Александр Андреевич и КоВыль</v>
      </c>
      <c r="C25" s="9" t="str">
        <f>IFERROR(VLOOKUP(CONCATENATE($A25,C$2),_votes_exp!$A$2:$J$300,7,FALSE),"-")</f>
        <v>-</v>
      </c>
      <c r="D25" s="9" t="str">
        <f>IFERROR(VLOOKUP(CONCATENATE($A25,D$2),_votes_exp!$A$2:$J$300,7,FALSE),"-")</f>
        <v>-</v>
      </c>
      <c r="E25" s="9" t="str">
        <f>IFERROR(VLOOKUP(CONCATENATE($A25,E$2),_votes_exp!$A$2:$J$300,7,FALSE),"-")</f>
        <v>-</v>
      </c>
      <c r="F25" s="9" t="str">
        <f>IFERROR(VLOOKUP(CONCATENATE($A25,F$2),_votes_exp!$A$2:$J$300,7,FALSE),"-")</f>
        <v>-</v>
      </c>
      <c r="G25" s="9" t="str">
        <f>IFERROR(VLOOKUP(CONCATENATE($A25,G$2),_votes_exp!$A$2:$J$300,7,FALSE),"-")</f>
        <v>-</v>
      </c>
      <c r="H25" s="9" t="str">
        <f>IFERROR(VLOOKUP(CONCATENATE($A25,H$2),_votes_exp!$A$2:$J$300,7,FALSE),"-")</f>
        <v>-</v>
      </c>
      <c r="I25" s="9" t="str">
        <f>IFERROR(VLOOKUP(CONCATENATE($A25,I$2),_votes_exp!$A$2:$J$300,7,FALSE),"-")</f>
        <v>-</v>
      </c>
      <c r="J25" s="9" t="str">
        <f>IFERROR(VLOOKUP(CONCATENATE($A25,J$2),_votes_exp!$A$2:$J$300,7,FALSE),"-")</f>
        <v>-</v>
      </c>
      <c r="K25" s="9" t="str">
        <f>IFERROR(VLOOKUP(CONCATENATE($A25,K$2),_votes_exp!$A$2:$J$300,7,FALSE),"-")</f>
        <v>-</v>
      </c>
      <c r="L25" s="9" t="str">
        <f>IFERROR(VLOOKUP(CONCATENATE($A25,L$2),_votes_exp!$A$2:$J$300,7,FALSE),"-")</f>
        <v>-</v>
      </c>
      <c r="M25" s="368" t="str">
        <f t="shared" si="4"/>
        <v>-</v>
      </c>
      <c r="N25" s="378" t="str">
        <f t="shared" si="0"/>
        <v>-</v>
      </c>
      <c r="O25" t="str">
        <f t="shared" si="5"/>
        <v>-</v>
      </c>
      <c r="P25">
        <f t="shared" si="6"/>
        <v>24</v>
      </c>
      <c r="Q25" t="str">
        <f t="shared" si="1"/>
        <v>Попов Александр Андреевич и КоВыль</v>
      </c>
      <c r="R25" s="121" t="str">
        <f t="shared" si="7"/>
        <v>-</v>
      </c>
      <c r="S25" s="9" t="str">
        <f t="shared" si="2"/>
        <v>-</v>
      </c>
      <c r="T25" s="415" t="str">
        <f t="shared" si="3"/>
        <v>-</v>
      </c>
    </row>
    <row r="26" spans="1:20">
      <c r="A26" s="9">
        <f>классы!B27</f>
        <v>25</v>
      </c>
      <c r="B26" s="9" t="str">
        <f>классы!C27</f>
        <v>Родимцев Андрей Александрович</v>
      </c>
      <c r="C26" s="9">
        <f>IFERROR(VLOOKUP(CONCATENATE($A26,C$2),_votes_exp!$A$2:$J$300,7,FALSE),"-")</f>
        <v>4</v>
      </c>
      <c r="D26" s="9">
        <f>IFERROR(VLOOKUP(CONCATENATE($A26,D$2),_votes_exp!$A$2:$J$300,7,FALSE),"-")</f>
        <v>11</v>
      </c>
      <c r="E26" s="9" t="str">
        <f>IFERROR(VLOOKUP(CONCATENATE($A26,E$2),_votes_exp!$A$2:$J$300,7,FALSE),"-")</f>
        <v>-</v>
      </c>
      <c r="F26" s="9">
        <f>IFERROR(VLOOKUP(CONCATENATE($A26,F$2),_votes_exp!$A$2:$J$300,7,FALSE),"-")</f>
        <v>11</v>
      </c>
      <c r="G26" s="9">
        <f>IFERROR(VLOOKUP(CONCATENATE($A26,G$2),_votes_exp!$A$2:$J$300,7,FALSE),"-")</f>
        <v>7</v>
      </c>
      <c r="H26" s="9">
        <f>IFERROR(VLOOKUP(CONCATENATE($A26,H$2),_votes_exp!$A$2:$J$300,7,FALSE),"-")</f>
        <v>12</v>
      </c>
      <c r="I26" s="9">
        <f>IFERROR(VLOOKUP(CONCATENATE($A26,I$2),_votes_exp!$A$2:$J$300,7,FALSE),"-")</f>
        <v>9</v>
      </c>
      <c r="J26" s="9" t="str">
        <f>IFERROR(VLOOKUP(CONCATENATE($A26,J$2),_votes_exp!$A$2:$J$300,7,FALSE),"-")</f>
        <v>-</v>
      </c>
      <c r="K26" s="9" t="str">
        <f>IFERROR(VLOOKUP(CONCATENATE($A26,K$2),_votes_exp!$A$2:$J$300,7,FALSE),"-")</f>
        <v>-</v>
      </c>
      <c r="L26" s="9">
        <f>IFERROR(VLOOKUP(CONCATENATE($A26,L$2),_votes_exp!$A$2:$J$300,7,FALSE),"-")</f>
        <v>10</v>
      </c>
      <c r="M26" s="368">
        <f t="shared" si="4"/>
        <v>9.1428641429851751</v>
      </c>
      <c r="N26" s="378">
        <f t="shared" si="0"/>
        <v>2</v>
      </c>
      <c r="O26">
        <f t="shared" si="5"/>
        <v>7</v>
      </c>
      <c r="P26">
        <f t="shared" si="6"/>
        <v>25</v>
      </c>
      <c r="Q26" t="str">
        <f t="shared" si="1"/>
        <v>Родимцев Андрей Александрович</v>
      </c>
      <c r="R26" s="121">
        <f t="shared" si="7"/>
        <v>9.1428641429851751</v>
      </c>
      <c r="S26" s="9">
        <f t="shared" si="2"/>
        <v>7</v>
      </c>
      <c r="T26" s="415">
        <f t="shared" si="3"/>
        <v>7.8095238095238146</v>
      </c>
    </row>
    <row r="27" spans="1:20">
      <c r="A27" s="9">
        <f>классы!B28</f>
        <v>26</v>
      </c>
      <c r="B27" s="9" t="str">
        <f>классы!C28</f>
        <v>Ванягин Александр Александрович</v>
      </c>
      <c r="C27" s="9" t="str">
        <f>IFERROR(VLOOKUP(CONCATENATE($A27,C$2),_votes_exp!$A$2:$J$300,7,FALSE),"-")</f>
        <v>-</v>
      </c>
      <c r="D27" s="9" t="str">
        <f>IFERROR(VLOOKUP(CONCATENATE($A27,D$2),_votes_exp!$A$2:$J$300,7,FALSE),"-")</f>
        <v>-</v>
      </c>
      <c r="E27" s="9" t="str">
        <f>IFERROR(VLOOKUP(CONCATENATE($A27,E$2),_votes_exp!$A$2:$J$300,7,FALSE),"-")</f>
        <v>-</v>
      </c>
      <c r="F27" s="9" t="str">
        <f>IFERROR(VLOOKUP(CONCATENATE($A27,F$2),_votes_exp!$A$2:$J$300,7,FALSE),"-")</f>
        <v>-</v>
      </c>
      <c r="G27" s="9" t="str">
        <f>IFERROR(VLOOKUP(CONCATENATE($A27,G$2),_votes_exp!$A$2:$J$300,7,FALSE),"-")</f>
        <v>-</v>
      </c>
      <c r="H27" s="9" t="str">
        <f>IFERROR(VLOOKUP(CONCATENATE($A27,H$2),_votes_exp!$A$2:$J$300,7,FALSE),"-")</f>
        <v>-</v>
      </c>
      <c r="I27" s="9" t="str">
        <f>IFERROR(VLOOKUP(CONCATENATE($A27,I$2),_votes_exp!$A$2:$J$300,7,FALSE),"-")</f>
        <v>-</v>
      </c>
      <c r="J27" s="9" t="str">
        <f>IFERROR(VLOOKUP(CONCATENATE($A27,J$2),_votes_exp!$A$2:$J$300,7,FALSE),"-")</f>
        <v>-</v>
      </c>
      <c r="K27" s="9" t="str">
        <f>IFERROR(VLOOKUP(CONCATENATE($A27,K$2),_votes_exp!$A$2:$J$300,7,FALSE),"-")</f>
        <v>-</v>
      </c>
      <c r="L27" s="9" t="str">
        <f>IFERROR(VLOOKUP(CONCATENATE($A27,L$2),_votes_exp!$A$2:$J$300,7,FALSE),"-")</f>
        <v>-</v>
      </c>
      <c r="M27" s="368" t="str">
        <f t="shared" si="4"/>
        <v>-</v>
      </c>
      <c r="N27" s="378" t="str">
        <f t="shared" si="0"/>
        <v>-</v>
      </c>
      <c r="O27" t="str">
        <f t="shared" si="5"/>
        <v>-</v>
      </c>
      <c r="P27">
        <f t="shared" si="6"/>
        <v>26</v>
      </c>
      <c r="Q27" t="str">
        <f t="shared" si="1"/>
        <v>Ванягин Александр Александрович</v>
      </c>
      <c r="R27" s="121" t="str">
        <f t="shared" si="7"/>
        <v>-</v>
      </c>
      <c r="S27" s="9" t="str">
        <f>O27</f>
        <v>-</v>
      </c>
      <c r="T27" s="415" t="str">
        <f>IFERROR(VAR(C27:L27),"-")</f>
        <v>-</v>
      </c>
    </row>
    <row r="28" spans="1:20">
      <c r="A28" s="9">
        <f>классы!B29</f>
        <v>27</v>
      </c>
      <c r="B28" s="9" t="str">
        <f>классы!C29</f>
        <v>Травина Светлана</v>
      </c>
      <c r="C28" s="9" t="str">
        <f>IFERROR(VLOOKUP(CONCATENATE($A28,C$2),_votes_exp!$A$2:$J$300,7,FALSE),"-")</f>
        <v>-</v>
      </c>
      <c r="D28" s="9" t="str">
        <f>IFERROR(VLOOKUP(CONCATENATE($A28,D$2),_votes_exp!$A$2:$J$300,7,FALSE),"-")</f>
        <v>-</v>
      </c>
      <c r="E28" s="9" t="str">
        <f>IFERROR(VLOOKUP(CONCATENATE($A28,E$2),_votes_exp!$A$2:$J$300,7,FALSE),"-")</f>
        <v>-</v>
      </c>
      <c r="F28" s="9" t="str">
        <f>IFERROR(VLOOKUP(CONCATENATE($A28,F$2),_votes_exp!$A$2:$J$300,7,FALSE),"-")</f>
        <v>-</v>
      </c>
      <c r="G28" s="9" t="str">
        <f>IFERROR(VLOOKUP(CONCATENATE($A28,G$2),_votes_exp!$A$2:$J$300,7,FALSE),"-")</f>
        <v>-</v>
      </c>
      <c r="H28" s="9" t="str">
        <f>IFERROR(VLOOKUP(CONCATENATE($A28,H$2),_votes_exp!$A$2:$J$300,7,FALSE),"-")</f>
        <v>-</v>
      </c>
      <c r="I28" s="9" t="str">
        <f>IFERROR(VLOOKUP(CONCATENATE($A28,I$2),_votes_exp!$A$2:$J$300,7,FALSE),"-")</f>
        <v>-</v>
      </c>
      <c r="J28" s="9" t="str">
        <f>IFERROR(VLOOKUP(CONCATENATE($A28,J$2),_votes_exp!$A$2:$J$300,7,FALSE),"-")</f>
        <v>-</v>
      </c>
      <c r="K28" s="9" t="str">
        <f>IFERROR(VLOOKUP(CONCATENATE($A28,K$2),_votes_exp!$A$2:$J$300,7,FALSE),"-")</f>
        <v>-</v>
      </c>
      <c r="L28" s="9" t="str">
        <f>IFERROR(VLOOKUP(CONCATENATE($A28,L$2),_votes_exp!$A$2:$J$300,7,FALSE),"-")</f>
        <v>-</v>
      </c>
      <c r="M28" s="368" t="str">
        <f t="shared" si="4"/>
        <v>-</v>
      </c>
      <c r="N28" s="378" t="str">
        <f t="shared" si="0"/>
        <v>-</v>
      </c>
      <c r="O28" t="str">
        <f t="shared" si="5"/>
        <v>-</v>
      </c>
      <c r="P28">
        <f t="shared" si="6"/>
        <v>27</v>
      </c>
      <c r="Q28" t="str">
        <f t="shared" si="1"/>
        <v>Травина Светлана</v>
      </c>
      <c r="R28" s="121" t="str">
        <f t="shared" si="7"/>
        <v>-</v>
      </c>
      <c r="S28" s="9" t="str">
        <f t="shared" ref="S28:S78" si="8">O28</f>
        <v>-</v>
      </c>
      <c r="T28" s="415" t="str">
        <f t="shared" ref="T28:T78" si="9">IFERROR(VAR(C28:L28),"-")</f>
        <v>-</v>
      </c>
    </row>
    <row r="29" spans="1:20">
      <c r="A29" s="9">
        <f>классы!B30</f>
        <v>28</v>
      </c>
      <c r="B29" s="9" t="str">
        <f>классы!C30</f>
        <v>Лехан Сергей Антонович</v>
      </c>
      <c r="C29" s="9" t="str">
        <f>IFERROR(VLOOKUP(CONCATENATE($A29,C$2),_votes_exp!$A$2:$J$300,7,FALSE),"-")</f>
        <v>-</v>
      </c>
      <c r="D29" s="9" t="str">
        <f>IFERROR(VLOOKUP(CONCATENATE($A29,D$2),_votes_exp!$A$2:$J$300,7,FALSE),"-")</f>
        <v>-</v>
      </c>
      <c r="E29" s="9" t="str">
        <f>IFERROR(VLOOKUP(CONCATENATE($A29,E$2),_votes_exp!$A$2:$J$300,7,FALSE),"-")</f>
        <v>-</v>
      </c>
      <c r="F29" s="9" t="str">
        <f>IFERROR(VLOOKUP(CONCATENATE($A29,F$2),_votes_exp!$A$2:$J$300,7,FALSE),"-")</f>
        <v>-</v>
      </c>
      <c r="G29" s="9" t="str">
        <f>IFERROR(VLOOKUP(CONCATENATE($A29,G$2),_votes_exp!$A$2:$J$300,7,FALSE),"-")</f>
        <v>-</v>
      </c>
      <c r="H29" s="9" t="str">
        <f>IFERROR(VLOOKUP(CONCATENATE($A29,H$2),_votes_exp!$A$2:$J$300,7,FALSE),"-")</f>
        <v>-</v>
      </c>
      <c r="I29" s="9" t="str">
        <f>IFERROR(VLOOKUP(CONCATENATE($A29,I$2),_votes_exp!$A$2:$J$300,7,FALSE),"-")</f>
        <v>-</v>
      </c>
      <c r="J29" s="9" t="str">
        <f>IFERROR(VLOOKUP(CONCATENATE($A29,J$2),_votes_exp!$A$2:$J$300,7,FALSE),"-")</f>
        <v>-</v>
      </c>
      <c r="K29" s="9" t="str">
        <f>IFERROR(VLOOKUP(CONCATENATE($A29,K$2),_votes_exp!$A$2:$J$300,7,FALSE),"-")</f>
        <v>-</v>
      </c>
      <c r="L29" s="9" t="str">
        <f>IFERROR(VLOOKUP(CONCATENATE($A29,L$2),_votes_exp!$A$2:$J$300,7,FALSE),"-")</f>
        <v>-</v>
      </c>
      <c r="M29" s="368" t="str">
        <f t="shared" si="4"/>
        <v>-</v>
      </c>
      <c r="N29" s="378" t="str">
        <f t="shared" si="0"/>
        <v>-</v>
      </c>
      <c r="O29" t="str">
        <f t="shared" si="5"/>
        <v>-</v>
      </c>
      <c r="P29">
        <f t="shared" si="6"/>
        <v>28</v>
      </c>
      <c r="Q29" t="str">
        <f t="shared" si="1"/>
        <v>Лехан Сергей Антонович</v>
      </c>
      <c r="R29" s="121" t="str">
        <f t="shared" si="7"/>
        <v>-</v>
      </c>
      <c r="S29" s="9" t="str">
        <f t="shared" si="8"/>
        <v>-</v>
      </c>
      <c r="T29" s="415" t="str">
        <f t="shared" si="9"/>
        <v>-</v>
      </c>
    </row>
    <row r="30" spans="1:20">
      <c r="A30" s="9">
        <f>классы!B31</f>
        <v>29</v>
      </c>
      <c r="B30" s="9" t="str">
        <f>классы!C31</f>
        <v>Данилина Татьяна Игоревна</v>
      </c>
      <c r="C30" s="9" t="str">
        <f>IFERROR(VLOOKUP(CONCATENATE($A30,C$2),_votes_exp!$A$2:$J$300,7,FALSE),"-")</f>
        <v>-</v>
      </c>
      <c r="D30" s="9" t="str">
        <f>IFERROR(VLOOKUP(CONCATENATE($A30,D$2),_votes_exp!$A$2:$J$300,7,FALSE),"-")</f>
        <v>-</v>
      </c>
      <c r="E30" s="9" t="str">
        <f>IFERROR(VLOOKUP(CONCATENATE($A30,E$2),_votes_exp!$A$2:$J$300,7,FALSE),"-")</f>
        <v>-</v>
      </c>
      <c r="F30" s="9" t="str">
        <f>IFERROR(VLOOKUP(CONCATENATE($A30,F$2),_votes_exp!$A$2:$J$300,7,FALSE),"-")</f>
        <v>-</v>
      </c>
      <c r="G30" s="9" t="str">
        <f>IFERROR(VLOOKUP(CONCATENATE($A30,G$2),_votes_exp!$A$2:$J$300,7,FALSE),"-")</f>
        <v>-</v>
      </c>
      <c r="H30" s="9" t="str">
        <f>IFERROR(VLOOKUP(CONCATENATE($A30,H$2),_votes_exp!$A$2:$J$300,7,FALSE),"-")</f>
        <v>-</v>
      </c>
      <c r="I30" s="9" t="str">
        <f>IFERROR(VLOOKUP(CONCATENATE($A30,I$2),_votes_exp!$A$2:$J$300,7,FALSE),"-")</f>
        <v>-</v>
      </c>
      <c r="J30" s="9" t="str">
        <f>IFERROR(VLOOKUP(CONCATENATE($A30,J$2),_votes_exp!$A$2:$J$300,7,FALSE),"-")</f>
        <v>-</v>
      </c>
      <c r="K30" s="9" t="str">
        <f>IFERROR(VLOOKUP(CONCATENATE($A30,K$2),_votes_exp!$A$2:$J$300,7,FALSE),"-")</f>
        <v>-</v>
      </c>
      <c r="L30" s="9" t="str">
        <f>IFERROR(VLOOKUP(CONCATENATE($A30,L$2),_votes_exp!$A$2:$J$300,7,FALSE),"-")</f>
        <v>-</v>
      </c>
      <c r="M30" s="368" t="str">
        <f t="shared" si="4"/>
        <v>-</v>
      </c>
      <c r="N30" s="378" t="str">
        <f t="shared" si="0"/>
        <v>-</v>
      </c>
      <c r="O30" t="str">
        <f t="shared" si="5"/>
        <v>-</v>
      </c>
      <c r="P30">
        <f t="shared" si="6"/>
        <v>29</v>
      </c>
      <c r="Q30" t="str">
        <f t="shared" si="1"/>
        <v>Данилина Татьяна Игоревна</v>
      </c>
      <c r="R30" s="121" t="str">
        <f t="shared" si="7"/>
        <v>-</v>
      </c>
      <c r="S30" s="9" t="str">
        <f t="shared" si="8"/>
        <v>-</v>
      </c>
      <c r="T30" s="415" t="str">
        <f t="shared" si="9"/>
        <v>-</v>
      </c>
    </row>
    <row r="31" spans="1:20">
      <c r="A31" s="9">
        <f>классы!B32</f>
        <v>30</v>
      </c>
      <c r="B31" s="9" t="str">
        <f>классы!C32</f>
        <v>Пономарев Сергей Анатольевич</v>
      </c>
      <c r="C31" s="9" t="str">
        <f>IFERROR(VLOOKUP(CONCATENATE($A31,C$2),_votes_exp!$A$2:$J$300,7,FALSE),"-")</f>
        <v>-</v>
      </c>
      <c r="D31" s="9" t="str">
        <f>IFERROR(VLOOKUP(CONCATENATE($A31,D$2),_votes_exp!$A$2:$J$300,7,FALSE),"-")</f>
        <v>-</v>
      </c>
      <c r="E31" s="9" t="str">
        <f>IFERROR(VLOOKUP(CONCATENATE($A31,E$2),_votes_exp!$A$2:$J$300,7,FALSE),"-")</f>
        <v>-</v>
      </c>
      <c r="F31" s="9" t="str">
        <f>IFERROR(VLOOKUP(CONCATENATE($A31,F$2),_votes_exp!$A$2:$J$300,7,FALSE),"-")</f>
        <v>-</v>
      </c>
      <c r="G31" s="9" t="str">
        <f>IFERROR(VLOOKUP(CONCATENATE($A31,G$2),_votes_exp!$A$2:$J$300,7,FALSE),"-")</f>
        <v>-</v>
      </c>
      <c r="H31" s="9" t="str">
        <f>IFERROR(VLOOKUP(CONCATENATE($A31,H$2),_votes_exp!$A$2:$J$300,7,FALSE),"-")</f>
        <v>-</v>
      </c>
      <c r="I31" s="9" t="str">
        <f>IFERROR(VLOOKUP(CONCATENATE($A31,I$2),_votes_exp!$A$2:$J$300,7,FALSE),"-")</f>
        <v>-</v>
      </c>
      <c r="J31" s="9" t="str">
        <f>IFERROR(VLOOKUP(CONCATENATE($A31,J$2),_votes_exp!$A$2:$J$300,7,FALSE),"-")</f>
        <v>-</v>
      </c>
      <c r="K31" s="9" t="str">
        <f>IFERROR(VLOOKUP(CONCATENATE($A31,K$2),_votes_exp!$A$2:$J$300,7,FALSE),"-")</f>
        <v>-</v>
      </c>
      <c r="L31" s="9" t="str">
        <f>IFERROR(VLOOKUP(CONCATENATE($A31,L$2),_votes_exp!$A$2:$J$300,7,FALSE),"-")</f>
        <v>-</v>
      </c>
      <c r="M31" s="368" t="str">
        <f t="shared" si="4"/>
        <v>-</v>
      </c>
      <c r="N31" s="378" t="str">
        <f t="shared" si="0"/>
        <v>-</v>
      </c>
      <c r="O31" t="str">
        <f t="shared" si="5"/>
        <v>-</v>
      </c>
      <c r="P31">
        <f t="shared" si="6"/>
        <v>30</v>
      </c>
      <c r="Q31" t="str">
        <f t="shared" si="1"/>
        <v>Пономарев Сергей Анатольевич</v>
      </c>
      <c r="R31" s="121" t="str">
        <f t="shared" si="7"/>
        <v>-</v>
      </c>
      <c r="S31" s="9" t="str">
        <f t="shared" si="8"/>
        <v>-</v>
      </c>
      <c r="T31" s="415" t="str">
        <f t="shared" si="9"/>
        <v>-</v>
      </c>
    </row>
    <row r="32" spans="1:20">
      <c r="A32" s="9">
        <f>классы!B33</f>
        <v>31</v>
      </c>
      <c r="B32" s="9" t="str">
        <f>классы!C33</f>
        <v>Пономарев Сергей Анатольевич</v>
      </c>
      <c r="C32" s="9" t="str">
        <f>IFERROR(VLOOKUP(CONCATENATE($A32,C$2),_votes_exp!$A$2:$J$300,7,FALSE),"-")</f>
        <v>-</v>
      </c>
      <c r="D32" s="9" t="str">
        <f>IFERROR(VLOOKUP(CONCATENATE($A32,D$2),_votes_exp!$A$2:$J$300,7,FALSE),"-")</f>
        <v>-</v>
      </c>
      <c r="E32" s="9" t="str">
        <f>IFERROR(VLOOKUP(CONCATENATE($A32,E$2),_votes_exp!$A$2:$J$300,7,FALSE),"-")</f>
        <v>-</v>
      </c>
      <c r="F32" s="9" t="str">
        <f>IFERROR(VLOOKUP(CONCATENATE($A32,F$2),_votes_exp!$A$2:$J$300,7,FALSE),"-")</f>
        <v>-</v>
      </c>
      <c r="G32" s="9" t="str">
        <f>IFERROR(VLOOKUP(CONCATENATE($A32,G$2),_votes_exp!$A$2:$J$300,7,FALSE),"-")</f>
        <v>-</v>
      </c>
      <c r="H32" s="9" t="str">
        <f>IFERROR(VLOOKUP(CONCATENATE($A32,H$2),_votes_exp!$A$2:$J$300,7,FALSE),"-")</f>
        <v>-</v>
      </c>
      <c r="I32" s="9" t="str">
        <f>IFERROR(VLOOKUP(CONCATENATE($A32,I$2),_votes_exp!$A$2:$J$300,7,FALSE),"-")</f>
        <v>-</v>
      </c>
      <c r="J32" s="9" t="str">
        <f>IFERROR(VLOOKUP(CONCATENATE($A32,J$2),_votes_exp!$A$2:$J$300,7,FALSE),"-")</f>
        <v>-</v>
      </c>
      <c r="K32" s="9" t="str">
        <f>IFERROR(VLOOKUP(CONCATENATE($A32,K$2),_votes_exp!$A$2:$J$300,7,FALSE),"-")</f>
        <v>-</v>
      </c>
      <c r="L32" s="9" t="str">
        <f>IFERROR(VLOOKUP(CONCATENATE($A32,L$2),_votes_exp!$A$2:$J$300,7,FALSE),"-")</f>
        <v>-</v>
      </c>
      <c r="M32" s="368" t="str">
        <f t="shared" si="4"/>
        <v>-</v>
      </c>
      <c r="N32" s="378" t="str">
        <f t="shared" si="0"/>
        <v>-</v>
      </c>
      <c r="O32" t="str">
        <f t="shared" si="5"/>
        <v>-</v>
      </c>
      <c r="P32">
        <f t="shared" si="6"/>
        <v>31</v>
      </c>
      <c r="Q32" t="str">
        <f t="shared" si="1"/>
        <v>Пономарев Сергей Анатольевич</v>
      </c>
      <c r="R32" s="121" t="str">
        <f t="shared" si="7"/>
        <v>-</v>
      </c>
      <c r="S32" s="9" t="str">
        <f t="shared" si="8"/>
        <v>-</v>
      </c>
      <c r="T32" s="415" t="str">
        <f t="shared" si="9"/>
        <v>-</v>
      </c>
    </row>
    <row r="33" spans="1:20">
      <c r="A33" s="9">
        <f>классы!B34</f>
        <v>32</v>
      </c>
      <c r="B33" s="9" t="str">
        <f>классы!C34</f>
        <v>Карначёв Александр Евгеньевич</v>
      </c>
      <c r="C33" s="9" t="str">
        <f>IFERROR(VLOOKUP(CONCATENATE($A33,C$2),_votes_exp!$A$2:$J$300,7,FALSE),"-")</f>
        <v>-</v>
      </c>
      <c r="D33" s="9" t="str">
        <f>IFERROR(VLOOKUP(CONCATENATE($A33,D$2),_votes_exp!$A$2:$J$300,7,FALSE),"-")</f>
        <v>-</v>
      </c>
      <c r="E33" s="9" t="str">
        <f>IFERROR(VLOOKUP(CONCATENATE($A33,E$2),_votes_exp!$A$2:$J$300,7,FALSE),"-")</f>
        <v>-</v>
      </c>
      <c r="F33" s="9" t="str">
        <f>IFERROR(VLOOKUP(CONCATENATE($A33,F$2),_votes_exp!$A$2:$J$300,7,FALSE),"-")</f>
        <v>-</v>
      </c>
      <c r="G33" s="9" t="str">
        <f>IFERROR(VLOOKUP(CONCATENATE($A33,G$2),_votes_exp!$A$2:$J$300,7,FALSE),"-")</f>
        <v>-</v>
      </c>
      <c r="H33" s="9" t="str">
        <f>IFERROR(VLOOKUP(CONCATENATE($A33,H$2),_votes_exp!$A$2:$J$300,7,FALSE),"-")</f>
        <v>-</v>
      </c>
      <c r="I33" s="9" t="str">
        <f>IFERROR(VLOOKUP(CONCATENATE($A33,I$2),_votes_exp!$A$2:$J$300,7,FALSE),"-")</f>
        <v>-</v>
      </c>
      <c r="J33" s="9" t="str">
        <f>IFERROR(VLOOKUP(CONCATENATE($A33,J$2),_votes_exp!$A$2:$J$300,7,FALSE),"-")</f>
        <v>-</v>
      </c>
      <c r="K33" s="9" t="str">
        <f>IFERROR(VLOOKUP(CONCATENATE($A33,K$2),_votes_exp!$A$2:$J$300,7,FALSE),"-")</f>
        <v>-</v>
      </c>
      <c r="L33" s="9" t="str">
        <f>IFERROR(VLOOKUP(CONCATENATE($A33,L$2),_votes_exp!$A$2:$J$300,7,FALSE),"-")</f>
        <v>-</v>
      </c>
      <c r="M33" s="368" t="str">
        <f t="shared" si="4"/>
        <v>-</v>
      </c>
      <c r="N33" s="378" t="str">
        <f t="shared" si="0"/>
        <v>-</v>
      </c>
      <c r="O33" t="str">
        <f t="shared" si="5"/>
        <v>-</v>
      </c>
      <c r="P33">
        <f t="shared" si="6"/>
        <v>32</v>
      </c>
      <c r="Q33" t="str">
        <f t="shared" si="1"/>
        <v>Карначёв Александр Евгеньевич</v>
      </c>
      <c r="R33" s="121" t="str">
        <f t="shared" si="7"/>
        <v>-</v>
      </c>
      <c r="S33" s="9" t="str">
        <f t="shared" si="8"/>
        <v>-</v>
      </c>
      <c r="T33" s="415" t="str">
        <f t="shared" si="9"/>
        <v>-</v>
      </c>
    </row>
    <row r="34" spans="1:20">
      <c r="A34" s="9">
        <f>классы!B35</f>
        <v>33</v>
      </c>
      <c r="B34" s="9" t="str">
        <f>классы!C35</f>
        <v>Батищев Сергей Николаевич</v>
      </c>
      <c r="C34" s="9" t="str">
        <f>IFERROR(VLOOKUP(CONCATENATE($A34,C$2),_votes_exp!$A$2:$J$300,7,FALSE),"-")</f>
        <v>-</v>
      </c>
      <c r="D34" s="9" t="str">
        <f>IFERROR(VLOOKUP(CONCATENATE($A34,D$2),_votes_exp!$A$2:$J$300,7,FALSE),"-")</f>
        <v>-</v>
      </c>
      <c r="E34" s="9" t="str">
        <f>IFERROR(VLOOKUP(CONCATENATE($A34,E$2),_votes_exp!$A$2:$J$300,7,FALSE),"-")</f>
        <v>-</v>
      </c>
      <c r="F34" s="9" t="str">
        <f>IFERROR(VLOOKUP(CONCATENATE($A34,F$2),_votes_exp!$A$2:$J$300,7,FALSE),"-")</f>
        <v>-</v>
      </c>
      <c r="G34" s="9" t="str">
        <f>IFERROR(VLOOKUP(CONCATENATE($A34,G$2),_votes_exp!$A$2:$J$300,7,FALSE),"-")</f>
        <v>-</v>
      </c>
      <c r="H34" s="9" t="str">
        <f>IFERROR(VLOOKUP(CONCATENATE($A34,H$2),_votes_exp!$A$2:$J$300,7,FALSE),"-")</f>
        <v>-</v>
      </c>
      <c r="I34" s="9" t="str">
        <f>IFERROR(VLOOKUP(CONCATENATE($A34,I$2),_votes_exp!$A$2:$J$300,7,FALSE),"-")</f>
        <v>-</v>
      </c>
      <c r="J34" s="9" t="str">
        <f>IFERROR(VLOOKUP(CONCATENATE($A34,J$2),_votes_exp!$A$2:$J$300,7,FALSE),"-")</f>
        <v>-</v>
      </c>
      <c r="K34" s="9" t="str">
        <f>IFERROR(VLOOKUP(CONCATENATE($A34,K$2),_votes_exp!$A$2:$J$300,7,FALSE),"-")</f>
        <v>-</v>
      </c>
      <c r="L34" s="9" t="str">
        <f>IFERROR(VLOOKUP(CONCATENATE($A34,L$2),_votes_exp!$A$2:$J$300,7,FALSE),"-")</f>
        <v>-</v>
      </c>
      <c r="M34" s="368" t="str">
        <f t="shared" si="4"/>
        <v>-</v>
      </c>
      <c r="N34" s="378" t="str">
        <f t="shared" si="0"/>
        <v>-</v>
      </c>
      <c r="O34" t="str">
        <f t="shared" si="5"/>
        <v>-</v>
      </c>
      <c r="P34">
        <f t="shared" si="6"/>
        <v>33</v>
      </c>
      <c r="Q34" t="str">
        <f t="shared" si="1"/>
        <v>Батищев Сергей Николаевич</v>
      </c>
      <c r="R34" s="121" t="str">
        <f t="shared" si="7"/>
        <v>-</v>
      </c>
      <c r="S34" s="9" t="str">
        <f t="shared" si="8"/>
        <v>-</v>
      </c>
      <c r="T34" s="415" t="str">
        <f t="shared" si="9"/>
        <v>-</v>
      </c>
    </row>
    <row r="35" spans="1:20">
      <c r="A35" s="9">
        <f>классы!B36</f>
        <v>34</v>
      </c>
      <c r="B35" s="9" t="str">
        <f>классы!C36</f>
        <v>Саликова Александра Владимировна</v>
      </c>
      <c r="C35" s="9" t="str">
        <f>IFERROR(VLOOKUP(CONCATENATE($A35,C$2),_votes_exp!$A$2:$J$300,7,FALSE),"-")</f>
        <v>-</v>
      </c>
      <c r="D35" s="9" t="str">
        <f>IFERROR(VLOOKUP(CONCATENATE($A35,D$2),_votes_exp!$A$2:$J$300,7,FALSE),"-")</f>
        <v>-</v>
      </c>
      <c r="E35" s="9" t="str">
        <f>IFERROR(VLOOKUP(CONCATENATE($A35,E$2),_votes_exp!$A$2:$J$300,7,FALSE),"-")</f>
        <v>-</v>
      </c>
      <c r="F35" s="9" t="str">
        <f>IFERROR(VLOOKUP(CONCATENATE($A35,F$2),_votes_exp!$A$2:$J$300,7,FALSE),"-")</f>
        <v>-</v>
      </c>
      <c r="G35" s="9" t="str">
        <f>IFERROR(VLOOKUP(CONCATENATE($A35,G$2),_votes_exp!$A$2:$J$300,7,FALSE),"-")</f>
        <v>-</v>
      </c>
      <c r="H35" s="9" t="str">
        <f>IFERROR(VLOOKUP(CONCATENATE($A35,H$2),_votes_exp!$A$2:$J$300,7,FALSE),"-")</f>
        <v>-</v>
      </c>
      <c r="I35" s="9" t="str">
        <f>IFERROR(VLOOKUP(CONCATENATE($A35,I$2),_votes_exp!$A$2:$J$300,7,FALSE),"-")</f>
        <v>-</v>
      </c>
      <c r="J35" s="9" t="str">
        <f>IFERROR(VLOOKUP(CONCATENATE($A35,J$2),_votes_exp!$A$2:$J$300,7,FALSE),"-")</f>
        <v>-</v>
      </c>
      <c r="K35" s="9" t="str">
        <f>IFERROR(VLOOKUP(CONCATENATE($A35,K$2),_votes_exp!$A$2:$J$300,7,FALSE),"-")</f>
        <v>-</v>
      </c>
      <c r="L35" s="9" t="str">
        <f>IFERROR(VLOOKUP(CONCATENATE($A35,L$2),_votes_exp!$A$2:$J$300,7,FALSE),"-")</f>
        <v>-</v>
      </c>
      <c r="M35" s="368" t="str">
        <f t="shared" si="4"/>
        <v>-</v>
      </c>
      <c r="N35" s="378" t="str">
        <f t="shared" ref="N35:N66" si="10">IFERROR(RANK(M35,$M$3:$M$78,0),"-")</f>
        <v>-</v>
      </c>
      <c r="O35" t="str">
        <f t="shared" si="5"/>
        <v>-</v>
      </c>
      <c r="P35">
        <f t="shared" si="6"/>
        <v>34</v>
      </c>
      <c r="Q35" t="str">
        <f t="shared" si="1"/>
        <v>Саликова Александра Владимировна</v>
      </c>
      <c r="R35" s="121" t="str">
        <f t="shared" si="7"/>
        <v>-</v>
      </c>
      <c r="S35" s="9" t="str">
        <f t="shared" si="8"/>
        <v>-</v>
      </c>
      <c r="T35" s="415" t="str">
        <f t="shared" si="9"/>
        <v>-</v>
      </c>
    </row>
    <row r="36" spans="1:20">
      <c r="A36" s="9">
        <f>классы!B37</f>
        <v>35</v>
      </c>
      <c r="B36" s="9" t="str">
        <f>классы!C37</f>
        <v>Никульникова Татьяна</v>
      </c>
      <c r="C36" s="9">
        <f>IFERROR(VLOOKUP(CONCATENATE($A36,C$2),_votes_exp!$A$2:$J$300,7,FALSE),"-")</f>
        <v>12</v>
      </c>
      <c r="D36" s="9">
        <f>IFERROR(VLOOKUP(CONCATENATE($A36,D$2),_votes_exp!$A$2:$J$300,7,FALSE),"-")</f>
        <v>9</v>
      </c>
      <c r="E36" s="9" t="str">
        <f>IFERROR(VLOOKUP(CONCATENATE($A36,E$2),_votes_exp!$A$2:$J$300,7,FALSE),"-")</f>
        <v>-</v>
      </c>
      <c r="F36" s="9">
        <f>IFERROR(VLOOKUP(CONCATENATE($A36,F$2),_votes_exp!$A$2:$J$300,7,FALSE),"-")</f>
        <v>12</v>
      </c>
      <c r="G36" s="9">
        <f>IFERROR(VLOOKUP(CONCATENATE($A36,G$2),_votes_exp!$A$2:$J$300,7,FALSE),"-")</f>
        <v>8</v>
      </c>
      <c r="H36" s="9" t="str">
        <f>IFERROR(VLOOKUP(CONCATENATE($A36,H$2),_votes_exp!$A$2:$J$300,7,FALSE),"-")</f>
        <v>-</v>
      </c>
      <c r="I36" s="9">
        <f>IFERROR(VLOOKUP(CONCATENATE($A36,I$2),_votes_exp!$A$2:$J$300,7,FALSE),"-")</f>
        <v>7</v>
      </c>
      <c r="J36" s="9">
        <f>IFERROR(VLOOKUP(CONCATENATE($A36,J$2),_votes_exp!$A$2:$J$300,7,FALSE),"-")</f>
        <v>12</v>
      </c>
      <c r="K36" s="9" t="str">
        <f>IFERROR(VLOOKUP(CONCATENATE($A36,K$2),_votes_exp!$A$2:$J$300,7,FALSE),"-")</f>
        <v>-</v>
      </c>
      <c r="L36" s="9">
        <f>IFERROR(VLOOKUP(CONCATENATE($A36,L$2),_votes_exp!$A$2:$J$300,7,FALSE),"-")</f>
        <v>11</v>
      </c>
      <c r="M36" s="368">
        <f t="shared" si="4"/>
        <v>10.142864143080496</v>
      </c>
      <c r="N36" s="378">
        <f t="shared" si="10"/>
        <v>1</v>
      </c>
      <c r="O36">
        <f t="shared" si="5"/>
        <v>7</v>
      </c>
      <c r="P36">
        <f t="shared" si="6"/>
        <v>35</v>
      </c>
      <c r="Q36" t="str">
        <f t="shared" si="1"/>
        <v>Никульникова Татьяна</v>
      </c>
      <c r="R36" s="121">
        <f t="shared" si="7"/>
        <v>10.142864143080496</v>
      </c>
      <c r="S36" s="9">
        <f t="shared" si="8"/>
        <v>7</v>
      </c>
      <c r="T36" s="415">
        <f t="shared" si="9"/>
        <v>4.4761904761904816</v>
      </c>
    </row>
    <row r="37" spans="1:20">
      <c r="A37" s="9">
        <f>классы!B38</f>
        <v>36</v>
      </c>
      <c r="B37" s="9" t="str">
        <f>классы!C38</f>
        <v>Толубаев Сергей Иванович</v>
      </c>
      <c r="C37" s="9" t="str">
        <f>IFERROR(VLOOKUP(CONCATENATE($A37,C$2),_votes_exp!$A$2:$J$300,7,FALSE),"-")</f>
        <v>-</v>
      </c>
      <c r="D37" s="9" t="str">
        <f>IFERROR(VLOOKUP(CONCATENATE($A37,D$2),_votes_exp!$A$2:$J$300,7,FALSE),"-")</f>
        <v>-</v>
      </c>
      <c r="E37" s="9" t="str">
        <f>IFERROR(VLOOKUP(CONCATENATE($A37,E$2),_votes_exp!$A$2:$J$300,7,FALSE),"-")</f>
        <v>-</v>
      </c>
      <c r="F37" s="9" t="str">
        <f>IFERROR(VLOOKUP(CONCATENATE($A37,F$2),_votes_exp!$A$2:$J$300,7,FALSE),"-")</f>
        <v>-</v>
      </c>
      <c r="G37" s="9" t="str">
        <f>IFERROR(VLOOKUP(CONCATENATE($A37,G$2),_votes_exp!$A$2:$J$300,7,FALSE),"-")</f>
        <v>-</v>
      </c>
      <c r="H37" s="9" t="str">
        <f>IFERROR(VLOOKUP(CONCATENATE($A37,H$2),_votes_exp!$A$2:$J$300,7,FALSE),"-")</f>
        <v>-</v>
      </c>
      <c r="I37" s="9" t="str">
        <f>IFERROR(VLOOKUP(CONCATENATE($A37,I$2),_votes_exp!$A$2:$J$300,7,FALSE),"-")</f>
        <v>-</v>
      </c>
      <c r="J37" s="9" t="str">
        <f>IFERROR(VLOOKUP(CONCATENATE($A37,J$2),_votes_exp!$A$2:$J$300,7,FALSE),"-")</f>
        <v>-</v>
      </c>
      <c r="K37" s="9" t="str">
        <f>IFERROR(VLOOKUP(CONCATENATE($A37,K$2),_votes_exp!$A$2:$J$300,7,FALSE),"-")</f>
        <v>-</v>
      </c>
      <c r="L37" s="9" t="str">
        <f>IFERROR(VLOOKUP(CONCATENATE($A37,L$2),_votes_exp!$A$2:$J$300,7,FALSE),"-")</f>
        <v>-</v>
      </c>
      <c r="M37" s="368" t="str">
        <f t="shared" si="4"/>
        <v>-</v>
      </c>
      <c r="N37" s="378" t="str">
        <f t="shared" si="10"/>
        <v>-</v>
      </c>
      <c r="O37" t="str">
        <f t="shared" si="5"/>
        <v>-</v>
      </c>
      <c r="P37">
        <f t="shared" si="6"/>
        <v>36</v>
      </c>
      <c r="Q37" t="str">
        <f t="shared" si="1"/>
        <v>Толубаев Сергей Иванович</v>
      </c>
      <c r="R37" s="121" t="str">
        <f t="shared" si="7"/>
        <v>-</v>
      </c>
      <c r="S37" s="9" t="str">
        <f t="shared" si="8"/>
        <v>-</v>
      </c>
      <c r="T37" s="415" t="str">
        <f t="shared" si="9"/>
        <v>-</v>
      </c>
    </row>
    <row r="38" spans="1:20">
      <c r="A38" s="9">
        <f>классы!B39</f>
        <v>37</v>
      </c>
      <c r="B38" s="9" t="str">
        <f>классы!C39</f>
        <v>Сизов Дмитрий Генндьевич</v>
      </c>
      <c r="C38" s="9" t="str">
        <f>IFERROR(VLOOKUP(CONCATENATE($A38,C$2),_votes_exp!$A$2:$J$300,7,FALSE),"-")</f>
        <v>-</v>
      </c>
      <c r="D38" s="9" t="str">
        <f>IFERROR(VLOOKUP(CONCATENATE($A38,D$2),_votes_exp!$A$2:$J$300,7,FALSE),"-")</f>
        <v>-</v>
      </c>
      <c r="E38" s="9" t="str">
        <f>IFERROR(VLOOKUP(CONCATENATE($A38,E$2),_votes_exp!$A$2:$J$300,7,FALSE),"-")</f>
        <v>-</v>
      </c>
      <c r="F38" s="9" t="str">
        <f>IFERROR(VLOOKUP(CONCATENATE($A38,F$2),_votes_exp!$A$2:$J$300,7,FALSE),"-")</f>
        <v>-</v>
      </c>
      <c r="G38" s="9" t="str">
        <f>IFERROR(VLOOKUP(CONCATENATE($A38,G$2),_votes_exp!$A$2:$J$300,7,FALSE),"-")</f>
        <v>-</v>
      </c>
      <c r="H38" s="9" t="str">
        <f>IFERROR(VLOOKUP(CONCATENATE($A38,H$2),_votes_exp!$A$2:$J$300,7,FALSE),"-")</f>
        <v>-</v>
      </c>
      <c r="I38" s="9" t="str">
        <f>IFERROR(VLOOKUP(CONCATENATE($A38,I$2),_votes_exp!$A$2:$J$300,7,FALSE),"-")</f>
        <v>-</v>
      </c>
      <c r="J38" s="9" t="str">
        <f>IFERROR(VLOOKUP(CONCATENATE($A38,J$2),_votes_exp!$A$2:$J$300,7,FALSE),"-")</f>
        <v>-</v>
      </c>
      <c r="K38" s="9" t="str">
        <f>IFERROR(VLOOKUP(CONCATENATE($A38,K$2),_votes_exp!$A$2:$J$300,7,FALSE),"-")</f>
        <v>-</v>
      </c>
      <c r="L38" s="9" t="str">
        <f>IFERROR(VLOOKUP(CONCATENATE($A38,L$2),_votes_exp!$A$2:$J$300,7,FALSE),"-")</f>
        <v>-</v>
      </c>
      <c r="M38" s="368" t="str">
        <f t="shared" si="4"/>
        <v>-</v>
      </c>
      <c r="N38" s="378" t="str">
        <f t="shared" si="10"/>
        <v>-</v>
      </c>
      <c r="O38" t="str">
        <f t="shared" si="5"/>
        <v>-</v>
      </c>
      <c r="P38">
        <f t="shared" si="6"/>
        <v>37</v>
      </c>
      <c r="Q38" t="str">
        <f t="shared" si="1"/>
        <v>Сизов Дмитрий Генндьевич</v>
      </c>
      <c r="R38" s="121" t="str">
        <f t="shared" si="7"/>
        <v>-</v>
      </c>
      <c r="S38" s="9" t="str">
        <f t="shared" si="8"/>
        <v>-</v>
      </c>
      <c r="T38" s="415" t="str">
        <f t="shared" si="9"/>
        <v>-</v>
      </c>
    </row>
    <row r="39" spans="1:20">
      <c r="A39" s="9">
        <f>классы!B40</f>
        <v>38</v>
      </c>
      <c r="B39" s="9" t="str">
        <f>классы!C40</f>
        <v>Чернецкая Елена Николаевна</v>
      </c>
      <c r="C39" s="9" t="str">
        <f>IFERROR(VLOOKUP(CONCATENATE($A39,C$2),_votes_exp!$A$2:$J$300,7,FALSE),"-")</f>
        <v>-</v>
      </c>
      <c r="D39" s="9" t="str">
        <f>IFERROR(VLOOKUP(CONCATENATE($A39,D$2),_votes_exp!$A$2:$J$300,7,FALSE),"-")</f>
        <v>-</v>
      </c>
      <c r="E39" s="9" t="str">
        <f>IFERROR(VLOOKUP(CONCATENATE($A39,E$2),_votes_exp!$A$2:$J$300,7,FALSE),"-")</f>
        <v>-</v>
      </c>
      <c r="F39" s="9" t="str">
        <f>IFERROR(VLOOKUP(CONCATENATE($A39,F$2),_votes_exp!$A$2:$J$300,7,FALSE),"-")</f>
        <v>-</v>
      </c>
      <c r="G39" s="9" t="str">
        <f>IFERROR(VLOOKUP(CONCATENATE($A39,G$2),_votes_exp!$A$2:$J$300,7,FALSE),"-")</f>
        <v>-</v>
      </c>
      <c r="H39" s="9" t="str">
        <f>IFERROR(VLOOKUP(CONCATENATE($A39,H$2),_votes_exp!$A$2:$J$300,7,FALSE),"-")</f>
        <v>-</v>
      </c>
      <c r="I39" s="9" t="str">
        <f>IFERROR(VLOOKUP(CONCATENATE($A39,I$2),_votes_exp!$A$2:$J$300,7,FALSE),"-")</f>
        <v>-</v>
      </c>
      <c r="J39" s="9" t="str">
        <f>IFERROR(VLOOKUP(CONCATENATE($A39,J$2),_votes_exp!$A$2:$J$300,7,FALSE),"-")</f>
        <v>-</v>
      </c>
      <c r="K39" s="9" t="str">
        <f>IFERROR(VLOOKUP(CONCATENATE($A39,K$2),_votes_exp!$A$2:$J$300,7,FALSE),"-")</f>
        <v>-</v>
      </c>
      <c r="L39" s="9" t="str">
        <f>IFERROR(VLOOKUP(CONCATENATE($A39,L$2),_votes_exp!$A$2:$J$300,7,FALSE),"-")</f>
        <v>-</v>
      </c>
      <c r="M39" s="368" t="str">
        <f t="shared" si="4"/>
        <v>-</v>
      </c>
      <c r="N39" s="378" t="str">
        <f t="shared" si="10"/>
        <v>-</v>
      </c>
      <c r="O39" t="str">
        <f t="shared" si="5"/>
        <v>-</v>
      </c>
      <c r="P39">
        <f t="shared" si="6"/>
        <v>38</v>
      </c>
      <c r="Q39" t="str">
        <f t="shared" si="1"/>
        <v>Чернецкая Елена Николаевна</v>
      </c>
      <c r="R39" s="121" t="str">
        <f t="shared" si="7"/>
        <v>-</v>
      </c>
      <c r="S39" s="9" t="str">
        <f t="shared" si="8"/>
        <v>-</v>
      </c>
      <c r="T39" s="415" t="str">
        <f t="shared" si="9"/>
        <v>-</v>
      </c>
    </row>
    <row r="40" spans="1:20">
      <c r="A40" s="9">
        <f>классы!B41</f>
        <v>39</v>
      </c>
      <c r="B40" s="9" t="str">
        <f>классы!C41</f>
        <v>Команда "Держи Забрало"</v>
      </c>
      <c r="C40" s="9" t="str">
        <f>IFERROR(VLOOKUP(CONCATENATE($A40,C$2),_votes_exp!$A$2:$J$300,7,FALSE),"-")</f>
        <v>-</v>
      </c>
      <c r="D40" s="9" t="str">
        <f>IFERROR(VLOOKUP(CONCATENATE($A40,D$2),_votes_exp!$A$2:$J$300,7,FALSE),"-")</f>
        <v>-</v>
      </c>
      <c r="E40" s="9" t="str">
        <f>IFERROR(VLOOKUP(CONCATENATE($A40,E$2),_votes_exp!$A$2:$J$300,7,FALSE),"-")</f>
        <v>-</v>
      </c>
      <c r="F40" s="9" t="str">
        <f>IFERROR(VLOOKUP(CONCATENATE($A40,F$2),_votes_exp!$A$2:$J$300,7,FALSE),"-")</f>
        <v>-</v>
      </c>
      <c r="G40" s="9" t="str">
        <f>IFERROR(VLOOKUP(CONCATENATE($A40,G$2),_votes_exp!$A$2:$J$300,7,FALSE),"-")</f>
        <v>-</v>
      </c>
      <c r="H40" s="9" t="str">
        <f>IFERROR(VLOOKUP(CONCATENATE($A40,H$2),_votes_exp!$A$2:$J$300,7,FALSE),"-")</f>
        <v>-</v>
      </c>
      <c r="I40" s="9" t="str">
        <f>IFERROR(VLOOKUP(CONCATENATE($A40,I$2),_votes_exp!$A$2:$J$300,7,FALSE),"-")</f>
        <v>-</v>
      </c>
      <c r="J40" s="9" t="str">
        <f>IFERROR(VLOOKUP(CONCATENATE($A40,J$2),_votes_exp!$A$2:$J$300,7,FALSE),"-")</f>
        <v>-</v>
      </c>
      <c r="K40" s="9" t="str">
        <f>IFERROR(VLOOKUP(CONCATENATE($A40,K$2),_votes_exp!$A$2:$J$300,7,FALSE),"-")</f>
        <v>-</v>
      </c>
      <c r="L40" s="9" t="str">
        <f>IFERROR(VLOOKUP(CONCATENATE($A40,L$2),_votes_exp!$A$2:$J$300,7,FALSE),"-")</f>
        <v>-</v>
      </c>
      <c r="M40" s="368" t="str">
        <f t="shared" si="4"/>
        <v>-</v>
      </c>
      <c r="N40" s="378" t="str">
        <f t="shared" si="10"/>
        <v>-</v>
      </c>
      <c r="O40" t="str">
        <f t="shared" si="5"/>
        <v>-</v>
      </c>
      <c r="P40">
        <f t="shared" si="6"/>
        <v>39</v>
      </c>
      <c r="Q40" t="str">
        <f t="shared" si="1"/>
        <v>Команда "Держи Забрало"</v>
      </c>
      <c r="R40" s="121" t="str">
        <f t="shared" si="7"/>
        <v>-</v>
      </c>
      <c r="S40" s="9" t="str">
        <f t="shared" si="8"/>
        <v>-</v>
      </c>
      <c r="T40" s="415" t="str">
        <f t="shared" si="9"/>
        <v>-</v>
      </c>
    </row>
    <row r="41" spans="1:20">
      <c r="A41" s="9">
        <f>классы!B42</f>
        <v>40</v>
      </c>
      <c r="B41" s="9" t="str">
        <f>классы!C42</f>
        <v>Команда "Держи Забрало"</v>
      </c>
      <c r="C41" s="9" t="str">
        <f>IFERROR(VLOOKUP(CONCATENATE($A41,C$2),_votes_exp!$A$2:$J$300,7,FALSE),"-")</f>
        <v>-</v>
      </c>
      <c r="D41" s="9" t="str">
        <f>IFERROR(VLOOKUP(CONCATENATE($A41,D$2),_votes_exp!$A$2:$J$300,7,FALSE),"-")</f>
        <v>-</v>
      </c>
      <c r="E41" s="9" t="str">
        <f>IFERROR(VLOOKUP(CONCATENATE($A41,E$2),_votes_exp!$A$2:$J$300,7,FALSE),"-")</f>
        <v>-</v>
      </c>
      <c r="F41" s="9" t="str">
        <f>IFERROR(VLOOKUP(CONCATENATE($A41,F$2),_votes_exp!$A$2:$J$300,7,FALSE),"-")</f>
        <v>-</v>
      </c>
      <c r="G41" s="9" t="str">
        <f>IFERROR(VLOOKUP(CONCATENATE($A41,G$2),_votes_exp!$A$2:$J$300,7,FALSE),"-")</f>
        <v>-</v>
      </c>
      <c r="H41" s="9" t="str">
        <f>IFERROR(VLOOKUP(CONCATENATE($A41,H$2),_votes_exp!$A$2:$J$300,7,FALSE),"-")</f>
        <v>-</v>
      </c>
      <c r="I41" s="9" t="str">
        <f>IFERROR(VLOOKUP(CONCATENATE($A41,I$2),_votes_exp!$A$2:$J$300,7,FALSE),"-")</f>
        <v>-</v>
      </c>
      <c r="J41" s="9" t="str">
        <f>IFERROR(VLOOKUP(CONCATENATE($A41,J$2),_votes_exp!$A$2:$J$300,7,FALSE),"-")</f>
        <v>-</v>
      </c>
      <c r="K41" s="9" t="str">
        <f>IFERROR(VLOOKUP(CONCATENATE($A41,K$2),_votes_exp!$A$2:$J$300,7,FALSE),"-")</f>
        <v>-</v>
      </c>
      <c r="L41" s="9" t="str">
        <f>IFERROR(VLOOKUP(CONCATENATE($A41,L$2),_votes_exp!$A$2:$J$300,7,FALSE),"-")</f>
        <v>-</v>
      </c>
      <c r="M41" s="368" t="str">
        <f t="shared" si="4"/>
        <v>-</v>
      </c>
      <c r="N41" s="378" t="str">
        <f t="shared" si="10"/>
        <v>-</v>
      </c>
      <c r="O41" t="str">
        <f t="shared" si="5"/>
        <v>-</v>
      </c>
      <c r="P41">
        <f t="shared" si="6"/>
        <v>40</v>
      </c>
      <c r="Q41" t="str">
        <f t="shared" si="1"/>
        <v>Команда "Держи Забрало"</v>
      </c>
      <c r="R41" s="121" t="str">
        <f t="shared" si="7"/>
        <v>-</v>
      </c>
      <c r="S41" s="9" t="str">
        <f t="shared" si="8"/>
        <v>-</v>
      </c>
      <c r="T41" s="415" t="str">
        <f t="shared" si="9"/>
        <v>-</v>
      </c>
    </row>
    <row r="42" spans="1:20">
      <c r="A42" s="9">
        <f>классы!B43</f>
        <v>41</v>
      </c>
      <c r="B42" s="9" t="str">
        <f>классы!C43</f>
        <v>Диденко Е.В.</v>
      </c>
      <c r="C42" s="9" t="str">
        <f>IFERROR(VLOOKUP(CONCATENATE($A42,C$2),_votes_exp!$A$2:$J$300,7,FALSE),"-")</f>
        <v>-</v>
      </c>
      <c r="D42" s="9" t="str">
        <f>IFERROR(VLOOKUP(CONCATENATE($A42,D$2),_votes_exp!$A$2:$J$300,7,FALSE),"-")</f>
        <v>-</v>
      </c>
      <c r="E42" s="9" t="str">
        <f>IFERROR(VLOOKUP(CONCATENATE($A42,E$2),_votes_exp!$A$2:$J$300,7,FALSE),"-")</f>
        <v>-</v>
      </c>
      <c r="F42" s="9" t="str">
        <f>IFERROR(VLOOKUP(CONCATENATE($A42,F$2),_votes_exp!$A$2:$J$300,7,FALSE),"-")</f>
        <v>-</v>
      </c>
      <c r="G42" s="9" t="str">
        <f>IFERROR(VLOOKUP(CONCATENATE($A42,G$2),_votes_exp!$A$2:$J$300,7,FALSE),"-")</f>
        <v>-</v>
      </c>
      <c r="H42" s="9" t="str">
        <f>IFERROR(VLOOKUP(CONCATENATE($A42,H$2),_votes_exp!$A$2:$J$300,7,FALSE),"-")</f>
        <v>-</v>
      </c>
      <c r="I42" s="9" t="str">
        <f>IFERROR(VLOOKUP(CONCATENATE($A42,I$2),_votes_exp!$A$2:$J$300,7,FALSE),"-")</f>
        <v>-</v>
      </c>
      <c r="J42" s="9" t="str">
        <f>IFERROR(VLOOKUP(CONCATENATE($A42,J$2),_votes_exp!$A$2:$J$300,7,FALSE),"-")</f>
        <v>-</v>
      </c>
      <c r="K42" s="9" t="str">
        <f>IFERROR(VLOOKUP(CONCATENATE($A42,K$2),_votes_exp!$A$2:$J$300,7,FALSE),"-")</f>
        <v>-</v>
      </c>
      <c r="L42" s="9" t="str">
        <f>IFERROR(VLOOKUP(CONCATENATE($A42,L$2),_votes_exp!$A$2:$J$300,7,FALSE),"-")</f>
        <v>-</v>
      </c>
      <c r="M42" s="368" t="str">
        <f t="shared" si="4"/>
        <v>-</v>
      </c>
      <c r="N42" s="378" t="str">
        <f t="shared" si="10"/>
        <v>-</v>
      </c>
      <c r="O42" t="str">
        <f t="shared" si="5"/>
        <v>-</v>
      </c>
      <c r="P42">
        <f t="shared" si="6"/>
        <v>41</v>
      </c>
      <c r="Q42" t="str">
        <f t="shared" si="1"/>
        <v>Диденко Е.В.</v>
      </c>
      <c r="R42" s="121" t="str">
        <f t="shared" si="7"/>
        <v>-</v>
      </c>
      <c r="S42" s="9" t="str">
        <f t="shared" si="8"/>
        <v>-</v>
      </c>
      <c r="T42" s="415" t="str">
        <f t="shared" si="9"/>
        <v>-</v>
      </c>
    </row>
    <row r="43" spans="1:20">
      <c r="A43" s="9">
        <f>классы!B44</f>
        <v>42</v>
      </c>
      <c r="B43" s="9" t="str">
        <f>классы!C44</f>
        <v>Василий Буз</v>
      </c>
      <c r="C43" s="9" t="str">
        <f>IFERROR(VLOOKUP(CONCATENATE($A43,C$2),_votes_exp!$A$2:$J$300,7,FALSE),"-")</f>
        <v>-</v>
      </c>
      <c r="D43" s="9" t="str">
        <f>IFERROR(VLOOKUP(CONCATENATE($A43,D$2),_votes_exp!$A$2:$J$300,7,FALSE),"-")</f>
        <v>-</v>
      </c>
      <c r="E43" s="9" t="str">
        <f>IFERROR(VLOOKUP(CONCATENATE($A43,E$2),_votes_exp!$A$2:$J$300,7,FALSE),"-")</f>
        <v>-</v>
      </c>
      <c r="F43" s="9" t="str">
        <f>IFERROR(VLOOKUP(CONCATENATE($A43,F$2),_votes_exp!$A$2:$J$300,7,FALSE),"-")</f>
        <v>-</v>
      </c>
      <c r="G43" s="9" t="str">
        <f>IFERROR(VLOOKUP(CONCATENATE($A43,G$2),_votes_exp!$A$2:$J$300,7,FALSE),"-")</f>
        <v>-</v>
      </c>
      <c r="H43" s="9" t="str">
        <f>IFERROR(VLOOKUP(CONCATENATE($A43,H$2),_votes_exp!$A$2:$J$300,7,FALSE),"-")</f>
        <v>-</v>
      </c>
      <c r="I43" s="9" t="str">
        <f>IFERROR(VLOOKUP(CONCATENATE($A43,I$2),_votes_exp!$A$2:$J$300,7,FALSE),"-")</f>
        <v>-</v>
      </c>
      <c r="J43" s="9" t="str">
        <f>IFERROR(VLOOKUP(CONCATENATE($A43,J$2),_votes_exp!$A$2:$J$300,7,FALSE),"-")</f>
        <v>-</v>
      </c>
      <c r="K43" s="9" t="str">
        <f>IFERROR(VLOOKUP(CONCATENATE($A43,K$2),_votes_exp!$A$2:$J$300,7,FALSE),"-")</f>
        <v>-</v>
      </c>
      <c r="L43" s="9" t="str">
        <f>IFERROR(VLOOKUP(CONCATENATE($A43,L$2),_votes_exp!$A$2:$J$300,7,FALSE),"-")</f>
        <v>-</v>
      </c>
      <c r="M43" s="368" t="str">
        <f t="shared" si="4"/>
        <v>-</v>
      </c>
      <c r="N43" s="378" t="str">
        <f t="shared" si="10"/>
        <v>-</v>
      </c>
      <c r="O43" t="str">
        <f t="shared" si="5"/>
        <v>-</v>
      </c>
      <c r="P43">
        <f t="shared" si="6"/>
        <v>42</v>
      </c>
      <c r="Q43" t="str">
        <f t="shared" si="1"/>
        <v>Василий Буз</v>
      </c>
      <c r="R43" s="121" t="str">
        <f t="shared" si="7"/>
        <v>-</v>
      </c>
      <c r="S43" s="9" t="str">
        <f t="shared" si="8"/>
        <v>-</v>
      </c>
      <c r="T43" s="415" t="str">
        <f t="shared" si="9"/>
        <v>-</v>
      </c>
    </row>
    <row r="44" spans="1:20">
      <c r="A44" s="9">
        <f>классы!B45</f>
        <v>43</v>
      </c>
      <c r="B44" s="9" t="str">
        <f>классы!C45</f>
        <v>Голованова Кcения Александровна (участник похода)</v>
      </c>
      <c r="C44" s="9" t="str">
        <f>IFERROR(VLOOKUP(CONCATENATE($A44,C$2),_votes_exp!$A$2:$J$300,7,FALSE),"-")</f>
        <v>-</v>
      </c>
      <c r="D44" s="9" t="str">
        <f>IFERROR(VLOOKUP(CONCATENATE($A44,D$2),_votes_exp!$A$2:$J$300,7,FALSE),"-")</f>
        <v>-</v>
      </c>
      <c r="E44" s="9" t="str">
        <f>IFERROR(VLOOKUP(CONCATENATE($A44,E$2),_votes_exp!$A$2:$J$300,7,FALSE),"-")</f>
        <v>-</v>
      </c>
      <c r="F44" s="9" t="str">
        <f>IFERROR(VLOOKUP(CONCATENATE($A44,F$2),_votes_exp!$A$2:$J$300,7,FALSE),"-")</f>
        <v>-</v>
      </c>
      <c r="G44" s="9" t="str">
        <f>IFERROR(VLOOKUP(CONCATENATE($A44,G$2),_votes_exp!$A$2:$J$300,7,FALSE),"-")</f>
        <v>-</v>
      </c>
      <c r="H44" s="9" t="str">
        <f>IFERROR(VLOOKUP(CONCATENATE($A44,H$2),_votes_exp!$A$2:$J$300,7,FALSE),"-")</f>
        <v>-</v>
      </c>
      <c r="I44" s="9" t="str">
        <f>IFERROR(VLOOKUP(CONCATENATE($A44,I$2),_votes_exp!$A$2:$J$300,7,FALSE),"-")</f>
        <v>-</v>
      </c>
      <c r="J44" s="9" t="str">
        <f>IFERROR(VLOOKUP(CONCATENATE($A44,J$2),_votes_exp!$A$2:$J$300,7,FALSE),"-")</f>
        <v>-</v>
      </c>
      <c r="K44" s="9" t="str">
        <f>IFERROR(VLOOKUP(CONCATENATE($A44,K$2),_votes_exp!$A$2:$J$300,7,FALSE),"-")</f>
        <v>-</v>
      </c>
      <c r="L44" s="9" t="str">
        <f>IFERROR(VLOOKUP(CONCATENATE($A44,L$2),_votes_exp!$A$2:$J$300,7,FALSE),"-")</f>
        <v>-</v>
      </c>
      <c r="M44" s="368" t="str">
        <f t="shared" si="4"/>
        <v>-</v>
      </c>
      <c r="N44" s="378" t="str">
        <f t="shared" si="10"/>
        <v>-</v>
      </c>
      <c r="O44" t="str">
        <f t="shared" si="5"/>
        <v>-</v>
      </c>
      <c r="P44">
        <f t="shared" si="6"/>
        <v>43</v>
      </c>
      <c r="Q44" t="str">
        <f t="shared" si="1"/>
        <v>Голованова Кcения Александровна (участник похода)</v>
      </c>
      <c r="R44" s="121" t="str">
        <f t="shared" si="7"/>
        <v>-</v>
      </c>
      <c r="S44" s="9" t="str">
        <f t="shared" si="8"/>
        <v>-</v>
      </c>
      <c r="T44" s="415" t="str">
        <f t="shared" si="9"/>
        <v>-</v>
      </c>
    </row>
    <row r="45" spans="1:20">
      <c r="A45" s="9">
        <f>классы!B46</f>
        <v>44</v>
      </c>
      <c r="B45" s="9" t="str">
        <f>классы!C46</f>
        <v>Горбунов Владимир Владимирович</v>
      </c>
      <c r="C45" s="9" t="str">
        <f>IFERROR(VLOOKUP(CONCATENATE($A45,C$2),_votes_exp!$A$2:$J$300,7,FALSE),"-")</f>
        <v>-</v>
      </c>
      <c r="D45" s="9" t="str">
        <f>IFERROR(VLOOKUP(CONCATENATE($A45,D$2),_votes_exp!$A$2:$J$300,7,FALSE),"-")</f>
        <v>-</v>
      </c>
      <c r="E45" s="9" t="str">
        <f>IFERROR(VLOOKUP(CONCATENATE($A45,E$2),_votes_exp!$A$2:$J$300,7,FALSE),"-")</f>
        <v>-</v>
      </c>
      <c r="F45" s="9" t="str">
        <f>IFERROR(VLOOKUP(CONCATENATE($A45,F$2),_votes_exp!$A$2:$J$300,7,FALSE),"-")</f>
        <v>-</v>
      </c>
      <c r="G45" s="9" t="str">
        <f>IFERROR(VLOOKUP(CONCATENATE($A45,G$2),_votes_exp!$A$2:$J$300,7,FALSE),"-")</f>
        <v>-</v>
      </c>
      <c r="H45" s="9" t="str">
        <f>IFERROR(VLOOKUP(CONCATENATE($A45,H$2),_votes_exp!$A$2:$J$300,7,FALSE),"-")</f>
        <v>-</v>
      </c>
      <c r="I45" s="9" t="str">
        <f>IFERROR(VLOOKUP(CONCATENATE($A45,I$2),_votes_exp!$A$2:$J$300,7,FALSE),"-")</f>
        <v>-</v>
      </c>
      <c r="J45" s="9" t="str">
        <f>IFERROR(VLOOKUP(CONCATENATE($A45,J$2),_votes_exp!$A$2:$J$300,7,FALSE),"-")</f>
        <v>-</v>
      </c>
      <c r="K45" s="9" t="str">
        <f>IFERROR(VLOOKUP(CONCATENATE($A45,K$2),_votes_exp!$A$2:$J$300,7,FALSE),"-")</f>
        <v>-</v>
      </c>
      <c r="L45" s="9" t="str">
        <f>IFERROR(VLOOKUP(CONCATENATE($A45,L$2),_votes_exp!$A$2:$J$300,7,FALSE),"-")</f>
        <v>-</v>
      </c>
      <c r="M45" s="368" t="str">
        <f t="shared" si="4"/>
        <v>-</v>
      </c>
      <c r="N45" s="378" t="str">
        <f t="shared" si="10"/>
        <v>-</v>
      </c>
      <c r="O45" t="str">
        <f t="shared" si="5"/>
        <v>-</v>
      </c>
      <c r="P45">
        <f t="shared" si="6"/>
        <v>44</v>
      </c>
      <c r="Q45" t="str">
        <f t="shared" si="1"/>
        <v>Горбунов Владимир Владимирович</v>
      </c>
      <c r="R45" s="121" t="str">
        <f t="shared" si="7"/>
        <v>-</v>
      </c>
      <c r="S45" s="9" t="str">
        <f t="shared" si="8"/>
        <v>-</v>
      </c>
      <c r="T45" s="415" t="str">
        <f t="shared" si="9"/>
        <v>-</v>
      </c>
    </row>
    <row r="46" spans="1:20">
      <c r="A46" s="9">
        <f>классы!B47</f>
        <v>45</v>
      </c>
      <c r="B46" s="9" t="str">
        <f>классы!C47</f>
        <v>Горбунов Владимир Владимирович</v>
      </c>
      <c r="C46" s="9" t="str">
        <f>IFERROR(VLOOKUP(CONCATENATE($A46,C$2),_votes_exp!$A$2:$J$300,7,FALSE),"-")</f>
        <v>-</v>
      </c>
      <c r="D46" s="9" t="str">
        <f>IFERROR(VLOOKUP(CONCATENATE($A46,D$2),_votes_exp!$A$2:$J$300,7,FALSE),"-")</f>
        <v>-</v>
      </c>
      <c r="E46" s="9" t="str">
        <f>IFERROR(VLOOKUP(CONCATENATE($A46,E$2),_votes_exp!$A$2:$J$300,7,FALSE),"-")</f>
        <v>-</v>
      </c>
      <c r="F46" s="9" t="str">
        <f>IFERROR(VLOOKUP(CONCATENATE($A46,F$2),_votes_exp!$A$2:$J$300,7,FALSE),"-")</f>
        <v>-</v>
      </c>
      <c r="G46" s="9" t="str">
        <f>IFERROR(VLOOKUP(CONCATENATE($A46,G$2),_votes_exp!$A$2:$J$300,7,FALSE),"-")</f>
        <v>-</v>
      </c>
      <c r="H46" s="9" t="str">
        <f>IFERROR(VLOOKUP(CONCATENATE($A46,H$2),_votes_exp!$A$2:$J$300,7,FALSE),"-")</f>
        <v>-</v>
      </c>
      <c r="I46" s="9" t="str">
        <f>IFERROR(VLOOKUP(CONCATENATE($A46,I$2),_votes_exp!$A$2:$J$300,7,FALSE),"-")</f>
        <v>-</v>
      </c>
      <c r="J46" s="9" t="str">
        <f>IFERROR(VLOOKUP(CONCATENATE($A46,J$2),_votes_exp!$A$2:$J$300,7,FALSE),"-")</f>
        <v>-</v>
      </c>
      <c r="K46" s="9" t="str">
        <f>IFERROR(VLOOKUP(CONCATENATE($A46,K$2),_votes_exp!$A$2:$J$300,7,FALSE),"-")</f>
        <v>-</v>
      </c>
      <c r="L46" s="9" t="str">
        <f>IFERROR(VLOOKUP(CONCATENATE($A46,L$2),_votes_exp!$A$2:$J$300,7,FALSE),"-")</f>
        <v>-</v>
      </c>
      <c r="M46" s="368" t="str">
        <f t="shared" si="4"/>
        <v>-</v>
      </c>
      <c r="N46" s="378" t="str">
        <f t="shared" si="10"/>
        <v>-</v>
      </c>
      <c r="O46" t="str">
        <f t="shared" si="5"/>
        <v>-</v>
      </c>
      <c r="P46">
        <f t="shared" si="6"/>
        <v>45</v>
      </c>
      <c r="Q46" t="str">
        <f t="shared" si="1"/>
        <v>Горбунов Владимир Владимирович</v>
      </c>
      <c r="R46" s="121" t="str">
        <f t="shared" si="7"/>
        <v>-</v>
      </c>
      <c r="S46" s="9" t="str">
        <f t="shared" si="8"/>
        <v>-</v>
      </c>
      <c r="T46" s="415" t="str">
        <f t="shared" si="9"/>
        <v>-</v>
      </c>
    </row>
    <row r="47" spans="1:20">
      <c r="A47" s="9">
        <f>классы!B48</f>
        <v>46</v>
      </c>
      <c r="B47" s="9" t="str">
        <f>классы!C48</f>
        <v>Симонова Елена Ивановна</v>
      </c>
      <c r="C47" s="9" t="str">
        <f>IFERROR(VLOOKUP(CONCATENATE($A47,C$2),_votes_exp!$A$2:$J$300,7,FALSE),"-")</f>
        <v>-</v>
      </c>
      <c r="D47" s="9" t="str">
        <f>IFERROR(VLOOKUP(CONCATENATE($A47,D$2),_votes_exp!$A$2:$J$300,7,FALSE),"-")</f>
        <v>-</v>
      </c>
      <c r="E47" s="9" t="str">
        <f>IFERROR(VLOOKUP(CONCATENATE($A47,E$2),_votes_exp!$A$2:$J$300,7,FALSE),"-")</f>
        <v>-</v>
      </c>
      <c r="F47" s="9" t="str">
        <f>IFERROR(VLOOKUP(CONCATENATE($A47,F$2),_votes_exp!$A$2:$J$300,7,FALSE),"-")</f>
        <v>-</v>
      </c>
      <c r="G47" s="9" t="str">
        <f>IFERROR(VLOOKUP(CONCATENATE($A47,G$2),_votes_exp!$A$2:$J$300,7,FALSE),"-")</f>
        <v>-</v>
      </c>
      <c r="H47" s="9" t="str">
        <f>IFERROR(VLOOKUP(CONCATENATE($A47,H$2),_votes_exp!$A$2:$J$300,7,FALSE),"-")</f>
        <v>-</v>
      </c>
      <c r="I47" s="9" t="str">
        <f>IFERROR(VLOOKUP(CONCATENATE($A47,I$2),_votes_exp!$A$2:$J$300,7,FALSE),"-")</f>
        <v>-</v>
      </c>
      <c r="J47" s="9" t="str">
        <f>IFERROR(VLOOKUP(CONCATENATE($A47,J$2),_votes_exp!$A$2:$J$300,7,FALSE),"-")</f>
        <v>-</v>
      </c>
      <c r="K47" s="9" t="str">
        <f>IFERROR(VLOOKUP(CONCATENATE($A47,K$2),_votes_exp!$A$2:$J$300,7,FALSE),"-")</f>
        <v>-</v>
      </c>
      <c r="L47" s="9" t="str">
        <f>IFERROR(VLOOKUP(CONCATENATE($A47,L$2),_votes_exp!$A$2:$J$300,7,FALSE),"-")</f>
        <v>-</v>
      </c>
      <c r="M47" s="368" t="str">
        <f t="shared" si="4"/>
        <v>-</v>
      </c>
      <c r="N47" s="378" t="str">
        <f t="shared" si="10"/>
        <v>-</v>
      </c>
      <c r="O47" t="str">
        <f t="shared" si="5"/>
        <v>-</v>
      </c>
      <c r="P47">
        <f t="shared" si="6"/>
        <v>46</v>
      </c>
      <c r="Q47" t="str">
        <f t="shared" si="1"/>
        <v>Симонова Елена Ивановна</v>
      </c>
      <c r="R47" s="121" t="str">
        <f t="shared" si="7"/>
        <v>-</v>
      </c>
      <c r="S47" s="9" t="str">
        <f t="shared" si="8"/>
        <v>-</v>
      </c>
      <c r="T47" s="415" t="str">
        <f t="shared" si="9"/>
        <v>-</v>
      </c>
    </row>
    <row r="48" spans="1:20">
      <c r="A48" s="9">
        <f>классы!B49</f>
        <v>47</v>
      </c>
      <c r="B48" s="9" t="str">
        <f>классы!C49</f>
        <v>Иванов Никита Станиславович</v>
      </c>
      <c r="C48" s="9">
        <f>IFERROR(VLOOKUP(CONCATENATE($A48,C$2),_votes_exp!$A$2:$J$300,7,FALSE),"-")</f>
        <v>3</v>
      </c>
      <c r="D48" s="9" t="str">
        <f>IFERROR(VLOOKUP(CONCATENATE($A48,D$2),_votes_exp!$A$2:$J$300,7,FALSE),"-")</f>
        <v>-</v>
      </c>
      <c r="E48" s="9" t="str">
        <f>IFERROR(VLOOKUP(CONCATENATE($A48,E$2),_votes_exp!$A$2:$J$300,7,FALSE),"-")</f>
        <v>-</v>
      </c>
      <c r="F48" s="9" t="str">
        <f>IFERROR(VLOOKUP(CONCATENATE($A48,F$2),_votes_exp!$A$2:$J$300,7,FALSE),"-")</f>
        <v>-</v>
      </c>
      <c r="G48" s="9">
        <f>IFERROR(VLOOKUP(CONCATENATE($A48,G$2),_votes_exp!$A$2:$J$300,7,FALSE),"-")</f>
        <v>1</v>
      </c>
      <c r="H48" s="9" t="str">
        <f>IFERROR(VLOOKUP(CONCATENATE($A48,H$2),_votes_exp!$A$2:$J$300,7,FALSE),"-")</f>
        <v>-</v>
      </c>
      <c r="I48" s="9" t="str">
        <f>IFERROR(VLOOKUP(CONCATENATE($A48,I$2),_votes_exp!$A$2:$J$300,7,FALSE),"-")</f>
        <v>-</v>
      </c>
      <c r="J48" s="9" t="str">
        <f>IFERROR(VLOOKUP(CONCATENATE($A48,J$2),_votes_exp!$A$2:$J$300,7,FALSE),"-")</f>
        <v>-</v>
      </c>
      <c r="K48" s="9" t="str">
        <f>IFERROR(VLOOKUP(CONCATENATE($A48,K$2),_votes_exp!$A$2:$J$300,7,FALSE),"-")</f>
        <v>-</v>
      </c>
      <c r="L48" s="9">
        <f>IFERROR(VLOOKUP(CONCATENATE($A48,L$2),_votes_exp!$A$2:$J$300,7,FALSE),"-")</f>
        <v>8</v>
      </c>
      <c r="M48" s="368">
        <f t="shared" si="4"/>
        <v>4.0000030000769176</v>
      </c>
      <c r="N48" s="378">
        <f t="shared" si="10"/>
        <v>7</v>
      </c>
      <c r="O48">
        <f t="shared" si="5"/>
        <v>3</v>
      </c>
      <c r="P48">
        <f t="shared" si="6"/>
        <v>47</v>
      </c>
      <c r="Q48" t="str">
        <f t="shared" si="1"/>
        <v>Иванов Никита Станиславович</v>
      </c>
      <c r="R48" s="121">
        <f t="shared" si="7"/>
        <v>4.0000030000769176</v>
      </c>
      <c r="S48" s="9">
        <f t="shared" si="8"/>
        <v>3</v>
      </c>
      <c r="T48" s="415">
        <f t="shared" si="9"/>
        <v>13</v>
      </c>
    </row>
    <row r="49" spans="1:20">
      <c r="A49" s="9">
        <f>классы!B50</f>
        <v>48</v>
      </c>
      <c r="B49" s="9" t="str">
        <f>классы!C50</f>
        <v>Василий Буз</v>
      </c>
      <c r="C49" s="9" t="str">
        <f>IFERROR(VLOOKUP(CONCATENATE($A49,C$2),_votes_exp!$A$2:$J$300,7,FALSE),"-")</f>
        <v>-</v>
      </c>
      <c r="D49" s="9" t="str">
        <f>IFERROR(VLOOKUP(CONCATENATE($A49,D$2),_votes_exp!$A$2:$J$300,7,FALSE),"-")</f>
        <v>-</v>
      </c>
      <c r="E49" s="9" t="str">
        <f>IFERROR(VLOOKUP(CONCATENATE($A49,E$2),_votes_exp!$A$2:$J$300,7,FALSE),"-")</f>
        <v>-</v>
      </c>
      <c r="F49" s="9" t="str">
        <f>IFERROR(VLOOKUP(CONCATENATE($A49,F$2),_votes_exp!$A$2:$J$300,7,FALSE),"-")</f>
        <v>-</v>
      </c>
      <c r="G49" s="9" t="str">
        <f>IFERROR(VLOOKUP(CONCATENATE($A49,G$2),_votes_exp!$A$2:$J$300,7,FALSE),"-")</f>
        <v>-</v>
      </c>
      <c r="H49" s="9" t="str">
        <f>IFERROR(VLOOKUP(CONCATENATE($A49,H$2),_votes_exp!$A$2:$J$300,7,FALSE),"-")</f>
        <v>-</v>
      </c>
      <c r="I49" s="9" t="str">
        <f>IFERROR(VLOOKUP(CONCATENATE($A49,I$2),_votes_exp!$A$2:$J$300,7,FALSE),"-")</f>
        <v>-</v>
      </c>
      <c r="J49" s="9" t="str">
        <f>IFERROR(VLOOKUP(CONCATENATE($A49,J$2),_votes_exp!$A$2:$J$300,7,FALSE),"-")</f>
        <v>-</v>
      </c>
      <c r="K49" s="9" t="str">
        <f>IFERROR(VLOOKUP(CONCATENATE($A49,K$2),_votes_exp!$A$2:$J$300,7,FALSE),"-")</f>
        <v>-</v>
      </c>
      <c r="L49" s="9" t="str">
        <f>IFERROR(VLOOKUP(CONCATENATE($A49,L$2),_votes_exp!$A$2:$J$300,7,FALSE),"-")</f>
        <v>-</v>
      </c>
      <c r="M49" s="368" t="str">
        <f t="shared" si="4"/>
        <v>-</v>
      </c>
      <c r="N49" s="378" t="str">
        <f t="shared" si="10"/>
        <v>-</v>
      </c>
      <c r="O49" t="str">
        <f t="shared" si="5"/>
        <v>-</v>
      </c>
      <c r="P49">
        <f t="shared" si="6"/>
        <v>48</v>
      </c>
      <c r="Q49" t="str">
        <f t="shared" si="1"/>
        <v>Василий Буз</v>
      </c>
      <c r="R49" s="121" t="str">
        <f t="shared" si="7"/>
        <v>-</v>
      </c>
      <c r="S49" s="9" t="str">
        <f t="shared" si="8"/>
        <v>-</v>
      </c>
      <c r="T49" s="415" t="str">
        <f t="shared" si="9"/>
        <v>-</v>
      </c>
    </row>
    <row r="50" spans="1:20">
      <c r="A50" s="9">
        <f>классы!B51</f>
        <v>49</v>
      </c>
      <c r="B50" s="9" t="str">
        <f>классы!C51</f>
        <v>Люция Хисматуллина, Елена Котлярова</v>
      </c>
      <c r="C50" s="9" t="str">
        <f>IFERROR(VLOOKUP(CONCATENATE($A50,C$2),_votes_exp!$A$2:$J$300,7,FALSE),"-")</f>
        <v>-</v>
      </c>
      <c r="D50" s="9" t="str">
        <f>IFERROR(VLOOKUP(CONCATENATE($A50,D$2),_votes_exp!$A$2:$J$300,7,FALSE),"-")</f>
        <v>-</v>
      </c>
      <c r="E50" s="9" t="str">
        <f>IFERROR(VLOOKUP(CONCATENATE($A50,E$2),_votes_exp!$A$2:$J$300,7,FALSE),"-")</f>
        <v>-</v>
      </c>
      <c r="F50" s="9" t="str">
        <f>IFERROR(VLOOKUP(CONCATENATE($A50,F$2),_votes_exp!$A$2:$J$300,7,FALSE),"-")</f>
        <v>-</v>
      </c>
      <c r="G50" s="9" t="str">
        <f>IFERROR(VLOOKUP(CONCATENATE($A50,G$2),_votes_exp!$A$2:$J$300,7,FALSE),"-")</f>
        <v>-</v>
      </c>
      <c r="H50" s="9" t="str">
        <f>IFERROR(VLOOKUP(CONCATENATE($A50,H$2),_votes_exp!$A$2:$J$300,7,FALSE),"-")</f>
        <v>-</v>
      </c>
      <c r="I50" s="9" t="str">
        <f>IFERROR(VLOOKUP(CONCATENATE($A50,I$2),_votes_exp!$A$2:$J$300,7,FALSE),"-")</f>
        <v>-</v>
      </c>
      <c r="J50" s="9" t="str">
        <f>IFERROR(VLOOKUP(CONCATENATE($A50,J$2),_votes_exp!$A$2:$J$300,7,FALSE),"-")</f>
        <v>-</v>
      </c>
      <c r="K50" s="9" t="str">
        <f>IFERROR(VLOOKUP(CONCATENATE($A50,K$2),_votes_exp!$A$2:$J$300,7,FALSE),"-")</f>
        <v>-</v>
      </c>
      <c r="L50" s="9" t="str">
        <f>IFERROR(VLOOKUP(CONCATENATE($A50,L$2),_votes_exp!$A$2:$J$300,7,FALSE),"-")</f>
        <v>-</v>
      </c>
      <c r="M50" s="368" t="str">
        <f t="shared" si="4"/>
        <v>-</v>
      </c>
      <c r="N50" s="378" t="str">
        <f t="shared" si="10"/>
        <v>-</v>
      </c>
      <c r="O50" t="str">
        <f t="shared" si="5"/>
        <v>-</v>
      </c>
      <c r="P50">
        <f t="shared" si="6"/>
        <v>49</v>
      </c>
      <c r="Q50" t="str">
        <f t="shared" si="1"/>
        <v>Люция Хисматуллина, Елена Котлярова</v>
      </c>
      <c r="R50" s="121" t="str">
        <f t="shared" si="7"/>
        <v>-</v>
      </c>
      <c r="S50" s="9" t="str">
        <f t="shared" si="8"/>
        <v>-</v>
      </c>
      <c r="T50" s="415" t="str">
        <f t="shared" si="9"/>
        <v>-</v>
      </c>
    </row>
    <row r="51" spans="1:20">
      <c r="A51" s="9">
        <f>классы!B52</f>
        <v>50</v>
      </c>
      <c r="B51" s="9" t="str">
        <f>классы!C52</f>
        <v>Мотовилов Аркадий</v>
      </c>
      <c r="C51" s="9">
        <f>IFERROR(VLOOKUP(CONCATENATE($A51,C$2),_votes_exp!$A$2:$J$300,7,FALSE),"-")</f>
        <v>5</v>
      </c>
      <c r="D51" s="9">
        <f>IFERROR(VLOOKUP(CONCATENATE($A51,D$2),_votes_exp!$A$2:$J$300,7,FALSE),"-")</f>
        <v>2</v>
      </c>
      <c r="E51" s="9" t="str">
        <f>IFERROR(VLOOKUP(CONCATENATE($A51,E$2),_votes_exp!$A$2:$J$300,7,FALSE),"-")</f>
        <v>-</v>
      </c>
      <c r="F51" s="9" t="str">
        <f>IFERROR(VLOOKUP(CONCATENATE($A51,F$2),_votes_exp!$A$2:$J$300,7,FALSE),"-")</f>
        <v>-</v>
      </c>
      <c r="G51" s="9">
        <f>IFERROR(VLOOKUP(CONCATENATE($A51,G$2),_votes_exp!$A$2:$J$300,7,FALSE),"-")</f>
        <v>1</v>
      </c>
      <c r="H51" s="9">
        <f>IFERROR(VLOOKUP(CONCATENATE($A51,H$2),_votes_exp!$A$2:$J$300,7,FALSE),"-")</f>
        <v>4</v>
      </c>
      <c r="I51" s="9">
        <f>IFERROR(VLOOKUP(CONCATENATE($A51,I$2),_votes_exp!$A$2:$J$300,7,FALSE),"-")</f>
        <v>7</v>
      </c>
      <c r="J51" s="9" t="str">
        <f>IFERROR(VLOOKUP(CONCATENATE($A51,J$2),_votes_exp!$A$2:$J$300,7,FALSE),"-")</f>
        <v>-</v>
      </c>
      <c r="K51" s="9" t="str">
        <f>IFERROR(VLOOKUP(CONCATENATE($A51,K$2),_votes_exp!$A$2:$J$300,7,FALSE),"-")</f>
        <v>-</v>
      </c>
      <c r="L51" s="9">
        <f>IFERROR(VLOOKUP(CONCATENATE($A51,L$2),_votes_exp!$A$2:$J$300,7,FALSE),"-")</f>
        <v>7</v>
      </c>
      <c r="M51" s="368">
        <f t="shared" si="4"/>
        <v>4.3333393334928818</v>
      </c>
      <c r="N51" s="378">
        <f t="shared" si="10"/>
        <v>6</v>
      </c>
      <c r="O51">
        <f t="shared" si="5"/>
        <v>6</v>
      </c>
      <c r="P51">
        <f t="shared" si="6"/>
        <v>50</v>
      </c>
      <c r="Q51" t="str">
        <f t="shared" si="1"/>
        <v>Мотовилов Аркадий</v>
      </c>
      <c r="R51" s="121">
        <f t="shared" si="7"/>
        <v>4.3333393334928818</v>
      </c>
      <c r="S51" s="9">
        <f t="shared" si="8"/>
        <v>6</v>
      </c>
      <c r="T51" s="415">
        <f t="shared" si="9"/>
        <v>6.2666666666666657</v>
      </c>
    </row>
    <row r="52" spans="1:20">
      <c r="A52" s="9">
        <f>классы!B53</f>
        <v>51</v>
      </c>
      <c r="B52" s="9" t="str">
        <f>классы!C53</f>
        <v>Басалаев Андрей Викторович</v>
      </c>
      <c r="C52" s="9">
        <f>IFERROR(VLOOKUP(CONCATENATE($A52,C$2),_votes_exp!$A$2:$J$300,7,FALSE),"-")</f>
        <v>7</v>
      </c>
      <c r="D52" s="9" t="str">
        <f>IFERROR(VLOOKUP(CONCATENATE($A52,D$2),_votes_exp!$A$2:$J$300,7,FALSE),"-")</f>
        <v>-</v>
      </c>
      <c r="E52" s="9" t="str">
        <f>IFERROR(VLOOKUP(CONCATENATE($A52,E$2),_votes_exp!$A$2:$J$300,7,FALSE),"-")</f>
        <v>-</v>
      </c>
      <c r="F52" s="9" t="str">
        <f>IFERROR(VLOOKUP(CONCATENATE($A52,F$2),_votes_exp!$A$2:$J$300,7,FALSE),"-")</f>
        <v>-</v>
      </c>
      <c r="G52" s="9">
        <f>IFERROR(VLOOKUP(CONCATENATE($A52,G$2),_votes_exp!$A$2:$J$300,7,FALSE),"-")</f>
        <v>2</v>
      </c>
      <c r="H52" s="9">
        <f>IFERROR(VLOOKUP(CONCATENATE($A52,H$2),_votes_exp!$A$2:$J$300,7,FALSE),"-")</f>
        <v>12</v>
      </c>
      <c r="I52" s="9">
        <f>IFERROR(VLOOKUP(CONCATENATE($A52,I$2),_votes_exp!$A$2:$J$300,7,FALSE),"-")</f>
        <v>7</v>
      </c>
      <c r="J52" s="9" t="str">
        <f>IFERROR(VLOOKUP(CONCATENATE($A52,J$2),_votes_exp!$A$2:$J$300,7,FALSE),"-")</f>
        <v>-</v>
      </c>
      <c r="K52" s="9" t="str">
        <f>IFERROR(VLOOKUP(CONCATENATE($A52,K$2),_votes_exp!$A$2:$J$300,7,FALSE),"-")</f>
        <v>-</v>
      </c>
      <c r="L52" s="9">
        <f>IFERROR(VLOOKUP(CONCATENATE($A52,L$2),_votes_exp!$A$2:$J$300,7,FALSE),"-")</f>
        <v>8</v>
      </c>
      <c r="M52" s="368">
        <f t="shared" si="4"/>
        <v>7.2000050000787343</v>
      </c>
      <c r="N52" s="378">
        <f t="shared" si="10"/>
        <v>5</v>
      </c>
      <c r="O52">
        <f t="shared" si="5"/>
        <v>5</v>
      </c>
      <c r="P52">
        <f t="shared" si="6"/>
        <v>51</v>
      </c>
      <c r="Q52" t="str">
        <f t="shared" si="1"/>
        <v>Басалаев Андрей Викторович</v>
      </c>
      <c r="R52" s="121">
        <f t="shared" si="7"/>
        <v>7.2000050000787343</v>
      </c>
      <c r="S52" s="9">
        <f t="shared" si="8"/>
        <v>5</v>
      </c>
      <c r="T52" s="415">
        <f t="shared" si="9"/>
        <v>12.700000000000003</v>
      </c>
    </row>
    <row r="53" spans="1:20">
      <c r="A53" s="9">
        <f>классы!B54</f>
        <v>52</v>
      </c>
      <c r="B53" s="9" t="str">
        <f>классы!C54</f>
        <v>Ишина Ольга Владимировна</v>
      </c>
      <c r="C53" s="9" t="str">
        <f>IFERROR(VLOOKUP(CONCATENATE($A53,C$2),_votes_exp!$A$2:$J$300,7,FALSE),"-")</f>
        <v>-</v>
      </c>
      <c r="D53" s="9" t="str">
        <f>IFERROR(VLOOKUP(CONCATENATE($A53,D$2),_votes_exp!$A$2:$J$300,7,FALSE),"-")</f>
        <v>-</v>
      </c>
      <c r="E53" s="9" t="str">
        <f>IFERROR(VLOOKUP(CONCATENATE($A53,E$2),_votes_exp!$A$2:$J$300,7,FALSE),"-")</f>
        <v>-</v>
      </c>
      <c r="F53" s="9" t="str">
        <f>IFERROR(VLOOKUP(CONCATENATE($A53,F$2),_votes_exp!$A$2:$J$300,7,FALSE),"-")</f>
        <v>-</v>
      </c>
      <c r="G53" s="9" t="str">
        <f>IFERROR(VLOOKUP(CONCATENATE($A53,G$2),_votes_exp!$A$2:$J$300,7,FALSE),"-")</f>
        <v>-</v>
      </c>
      <c r="H53" s="9" t="str">
        <f>IFERROR(VLOOKUP(CONCATENATE($A53,H$2),_votes_exp!$A$2:$J$300,7,FALSE),"-")</f>
        <v>-</v>
      </c>
      <c r="I53" s="9" t="str">
        <f>IFERROR(VLOOKUP(CONCATENATE($A53,I$2),_votes_exp!$A$2:$J$300,7,FALSE),"-")</f>
        <v>-</v>
      </c>
      <c r="J53" s="9" t="str">
        <f>IFERROR(VLOOKUP(CONCATENATE($A53,J$2),_votes_exp!$A$2:$J$300,7,FALSE),"-")</f>
        <v>-</v>
      </c>
      <c r="K53" s="9" t="str">
        <f>IFERROR(VLOOKUP(CONCATENATE($A53,K$2),_votes_exp!$A$2:$J$300,7,FALSE),"-")</f>
        <v>-</v>
      </c>
      <c r="L53" s="9" t="str">
        <f>IFERROR(VLOOKUP(CONCATENATE($A53,L$2),_votes_exp!$A$2:$J$300,7,FALSE),"-")</f>
        <v>-</v>
      </c>
      <c r="M53" s="368" t="str">
        <f t="shared" si="4"/>
        <v>-</v>
      </c>
      <c r="N53" s="378" t="str">
        <f t="shared" si="10"/>
        <v>-</v>
      </c>
      <c r="O53" t="str">
        <f t="shared" si="5"/>
        <v>-</v>
      </c>
      <c r="P53">
        <f t="shared" si="6"/>
        <v>52</v>
      </c>
      <c r="Q53" t="str">
        <f t="shared" si="1"/>
        <v>Ишина Ольга Владимировна</v>
      </c>
      <c r="R53" s="121" t="str">
        <f t="shared" si="7"/>
        <v>-</v>
      </c>
      <c r="S53" s="9" t="str">
        <f t="shared" si="8"/>
        <v>-</v>
      </c>
      <c r="T53" s="415" t="str">
        <f t="shared" si="9"/>
        <v>-</v>
      </c>
    </row>
    <row r="54" spans="1:20">
      <c r="A54" s="9">
        <f>классы!B55</f>
        <v>53</v>
      </c>
      <c r="B54" s="9" t="str">
        <f>классы!C55</f>
        <v>Швак Игорь</v>
      </c>
      <c r="C54" s="9" t="str">
        <f>IFERROR(VLOOKUP(CONCATENATE($A54,C$2),_votes_exp!$A$2:$J$300,7,FALSE),"-")</f>
        <v>-</v>
      </c>
      <c r="D54" s="9" t="str">
        <f>IFERROR(VLOOKUP(CONCATENATE($A54,D$2),_votes_exp!$A$2:$J$300,7,FALSE),"-")</f>
        <v>-</v>
      </c>
      <c r="E54" s="9" t="str">
        <f>IFERROR(VLOOKUP(CONCATENATE($A54,E$2),_votes_exp!$A$2:$J$300,7,FALSE),"-")</f>
        <v>-</v>
      </c>
      <c r="F54" s="9" t="str">
        <f>IFERROR(VLOOKUP(CONCATENATE($A54,F$2),_votes_exp!$A$2:$J$300,7,FALSE),"-")</f>
        <v>-</v>
      </c>
      <c r="G54" s="9" t="str">
        <f>IFERROR(VLOOKUP(CONCATENATE($A54,G$2),_votes_exp!$A$2:$J$300,7,FALSE),"-")</f>
        <v>-</v>
      </c>
      <c r="H54" s="9" t="str">
        <f>IFERROR(VLOOKUP(CONCATENATE($A54,H$2),_votes_exp!$A$2:$J$300,7,FALSE),"-")</f>
        <v>-</v>
      </c>
      <c r="I54" s="9" t="str">
        <f>IFERROR(VLOOKUP(CONCATENATE($A54,I$2),_votes_exp!$A$2:$J$300,7,FALSE),"-")</f>
        <v>-</v>
      </c>
      <c r="J54" s="9" t="str">
        <f>IFERROR(VLOOKUP(CONCATENATE($A54,J$2),_votes_exp!$A$2:$J$300,7,FALSE),"-")</f>
        <v>-</v>
      </c>
      <c r="K54" s="9" t="str">
        <f>IFERROR(VLOOKUP(CONCATENATE($A54,K$2),_votes_exp!$A$2:$J$300,7,FALSE),"-")</f>
        <v>-</v>
      </c>
      <c r="L54" s="9" t="str">
        <f>IFERROR(VLOOKUP(CONCATENATE($A54,L$2),_votes_exp!$A$2:$J$300,7,FALSE),"-")</f>
        <v>-</v>
      </c>
      <c r="M54" s="368" t="str">
        <f t="shared" si="4"/>
        <v>-</v>
      </c>
      <c r="N54" s="378" t="str">
        <f t="shared" si="10"/>
        <v>-</v>
      </c>
      <c r="O54" t="str">
        <f t="shared" si="5"/>
        <v>-</v>
      </c>
      <c r="P54">
        <f t="shared" si="6"/>
        <v>53</v>
      </c>
      <c r="Q54" t="str">
        <f t="shared" si="1"/>
        <v>Швак Игорь</v>
      </c>
      <c r="R54" s="121" t="str">
        <f t="shared" si="7"/>
        <v>-</v>
      </c>
      <c r="S54" s="9" t="str">
        <f t="shared" si="8"/>
        <v>-</v>
      </c>
      <c r="T54" s="415" t="str">
        <f t="shared" si="9"/>
        <v>-</v>
      </c>
    </row>
    <row r="55" spans="1:20">
      <c r="A55" s="9">
        <f>классы!B56</f>
        <v>54</v>
      </c>
      <c r="B55" s="9" t="str">
        <f>классы!C56</f>
        <v>Силантьева Наталья Ильинична</v>
      </c>
      <c r="C55" s="9" t="str">
        <f>IFERROR(VLOOKUP(CONCATENATE($A55,C$2),_votes_exp!$A$2:$J$300,7,FALSE),"-")</f>
        <v>-</v>
      </c>
      <c r="D55" s="9" t="str">
        <f>IFERROR(VLOOKUP(CONCATENATE($A55,D$2),_votes_exp!$A$2:$J$300,7,FALSE),"-")</f>
        <v>-</v>
      </c>
      <c r="E55" s="9" t="str">
        <f>IFERROR(VLOOKUP(CONCATENATE($A55,E$2),_votes_exp!$A$2:$J$300,7,FALSE),"-")</f>
        <v>-</v>
      </c>
      <c r="F55" s="9" t="str">
        <f>IFERROR(VLOOKUP(CONCATENATE($A55,F$2),_votes_exp!$A$2:$J$300,7,FALSE),"-")</f>
        <v>-</v>
      </c>
      <c r="G55" s="9" t="str">
        <f>IFERROR(VLOOKUP(CONCATENATE($A55,G$2),_votes_exp!$A$2:$J$300,7,FALSE),"-")</f>
        <v>-</v>
      </c>
      <c r="H55" s="9" t="str">
        <f>IFERROR(VLOOKUP(CONCATENATE($A55,H$2),_votes_exp!$A$2:$J$300,7,FALSE),"-")</f>
        <v>-</v>
      </c>
      <c r="I55" s="9" t="str">
        <f>IFERROR(VLOOKUP(CONCATENATE($A55,I$2),_votes_exp!$A$2:$J$300,7,FALSE),"-")</f>
        <v>-</v>
      </c>
      <c r="J55" s="9" t="str">
        <f>IFERROR(VLOOKUP(CONCATENATE($A55,J$2),_votes_exp!$A$2:$J$300,7,FALSE),"-")</f>
        <v>-</v>
      </c>
      <c r="K55" s="9" t="str">
        <f>IFERROR(VLOOKUP(CONCATENATE($A55,K$2),_votes_exp!$A$2:$J$300,7,FALSE),"-")</f>
        <v>-</v>
      </c>
      <c r="L55" s="9" t="str">
        <f>IFERROR(VLOOKUP(CONCATENATE($A55,L$2),_votes_exp!$A$2:$J$300,7,FALSE),"-")</f>
        <v>-</v>
      </c>
      <c r="M55" s="368" t="str">
        <f t="shared" si="4"/>
        <v>-</v>
      </c>
      <c r="N55" s="378" t="str">
        <f t="shared" si="10"/>
        <v>-</v>
      </c>
      <c r="O55" t="str">
        <f t="shared" si="5"/>
        <v>-</v>
      </c>
      <c r="P55">
        <f t="shared" si="6"/>
        <v>54</v>
      </c>
      <c r="Q55" t="str">
        <f t="shared" si="1"/>
        <v>Силантьева Наталья Ильинична</v>
      </c>
      <c r="R55" s="121" t="str">
        <f t="shared" si="7"/>
        <v>-</v>
      </c>
      <c r="S55" s="9" t="str">
        <f t="shared" si="8"/>
        <v>-</v>
      </c>
      <c r="T55" s="415" t="str">
        <f t="shared" si="9"/>
        <v>-</v>
      </c>
    </row>
    <row r="56" spans="1:20">
      <c r="A56" s="9">
        <f>классы!B57</f>
        <v>55</v>
      </c>
      <c r="B56" s="9" t="str">
        <f>классы!C57</f>
        <v>Аверина Александра Викторовна</v>
      </c>
      <c r="C56" s="9" t="str">
        <f>IFERROR(VLOOKUP(CONCATENATE($A56,C$2),_votes_exp!$A$2:$J$300,7,FALSE),"-")</f>
        <v>-</v>
      </c>
      <c r="D56" s="9" t="str">
        <f>IFERROR(VLOOKUP(CONCATENATE($A56,D$2),_votes_exp!$A$2:$J$300,7,FALSE),"-")</f>
        <v>-</v>
      </c>
      <c r="E56" s="9" t="str">
        <f>IFERROR(VLOOKUP(CONCATENATE($A56,E$2),_votes_exp!$A$2:$J$300,7,FALSE),"-")</f>
        <v>-</v>
      </c>
      <c r="F56" s="9" t="str">
        <f>IFERROR(VLOOKUP(CONCATENATE($A56,F$2),_votes_exp!$A$2:$J$300,7,FALSE),"-")</f>
        <v>-</v>
      </c>
      <c r="G56" s="9" t="str">
        <f>IFERROR(VLOOKUP(CONCATENATE($A56,G$2),_votes_exp!$A$2:$J$300,7,FALSE),"-")</f>
        <v>-</v>
      </c>
      <c r="H56" s="9" t="str">
        <f>IFERROR(VLOOKUP(CONCATENATE($A56,H$2),_votes_exp!$A$2:$J$300,7,FALSE),"-")</f>
        <v>-</v>
      </c>
      <c r="I56" s="9" t="str">
        <f>IFERROR(VLOOKUP(CONCATENATE($A56,I$2),_votes_exp!$A$2:$J$300,7,FALSE),"-")</f>
        <v>-</v>
      </c>
      <c r="J56" s="9" t="str">
        <f>IFERROR(VLOOKUP(CONCATENATE($A56,J$2),_votes_exp!$A$2:$J$300,7,FALSE),"-")</f>
        <v>-</v>
      </c>
      <c r="K56" s="9" t="str">
        <f>IFERROR(VLOOKUP(CONCATENATE($A56,K$2),_votes_exp!$A$2:$J$300,7,FALSE),"-")</f>
        <v>-</v>
      </c>
      <c r="L56" s="9" t="str">
        <f>IFERROR(VLOOKUP(CONCATENATE($A56,L$2),_votes_exp!$A$2:$J$300,7,FALSE),"-")</f>
        <v>-</v>
      </c>
      <c r="M56" s="368" t="str">
        <f t="shared" si="4"/>
        <v>-</v>
      </c>
      <c r="N56" s="378" t="str">
        <f t="shared" si="10"/>
        <v>-</v>
      </c>
      <c r="O56" t="str">
        <f t="shared" si="5"/>
        <v>-</v>
      </c>
      <c r="P56">
        <f t="shared" si="6"/>
        <v>55</v>
      </c>
      <c r="Q56" t="str">
        <f t="shared" si="1"/>
        <v>Аверина Александра Викторовна</v>
      </c>
      <c r="R56" s="121" t="str">
        <f t="shared" si="7"/>
        <v>-</v>
      </c>
      <c r="S56" s="9" t="str">
        <f t="shared" si="8"/>
        <v>-</v>
      </c>
      <c r="T56" s="415" t="str">
        <f t="shared" si="9"/>
        <v>-</v>
      </c>
    </row>
    <row r="57" spans="1:20">
      <c r="A57" s="9">
        <f>классы!B58</f>
        <v>56</v>
      </c>
      <c r="B57" s="9" t="str">
        <f>классы!C58</f>
        <v>Кондрашов Сергей</v>
      </c>
      <c r="C57" s="9" t="str">
        <f>IFERROR(VLOOKUP(CONCATENATE($A57,C$2),_votes_exp!$A$2:$J$300,7,FALSE),"-")</f>
        <v>-</v>
      </c>
      <c r="D57" s="9" t="str">
        <f>IFERROR(VLOOKUP(CONCATENATE($A57,D$2),_votes_exp!$A$2:$J$300,7,FALSE),"-")</f>
        <v>-</v>
      </c>
      <c r="E57" s="9" t="str">
        <f>IFERROR(VLOOKUP(CONCATENATE($A57,E$2),_votes_exp!$A$2:$J$300,7,FALSE),"-")</f>
        <v>-</v>
      </c>
      <c r="F57" s="9" t="str">
        <f>IFERROR(VLOOKUP(CONCATENATE($A57,F$2),_votes_exp!$A$2:$J$300,7,FALSE),"-")</f>
        <v>-</v>
      </c>
      <c r="G57" s="9" t="str">
        <f>IFERROR(VLOOKUP(CONCATENATE($A57,G$2),_votes_exp!$A$2:$J$300,7,FALSE),"-")</f>
        <v>-</v>
      </c>
      <c r="H57" s="9" t="str">
        <f>IFERROR(VLOOKUP(CONCATENATE($A57,H$2),_votes_exp!$A$2:$J$300,7,FALSE),"-")</f>
        <v>-</v>
      </c>
      <c r="I57" s="9" t="str">
        <f>IFERROR(VLOOKUP(CONCATENATE($A57,I$2),_votes_exp!$A$2:$J$300,7,FALSE),"-")</f>
        <v>-</v>
      </c>
      <c r="J57" s="9" t="str">
        <f>IFERROR(VLOOKUP(CONCATENATE($A57,J$2),_votes_exp!$A$2:$J$300,7,FALSE),"-")</f>
        <v>-</v>
      </c>
      <c r="K57" s="9" t="str">
        <f>IFERROR(VLOOKUP(CONCATENATE($A57,K$2),_votes_exp!$A$2:$J$300,7,FALSE),"-")</f>
        <v>-</v>
      </c>
      <c r="L57" s="9" t="str">
        <f>IFERROR(VLOOKUP(CONCATENATE($A57,L$2),_votes_exp!$A$2:$J$300,7,FALSE),"-")</f>
        <v>-</v>
      </c>
      <c r="M57" s="368" t="str">
        <f t="shared" si="4"/>
        <v>-</v>
      </c>
      <c r="N57" s="378" t="str">
        <f t="shared" si="10"/>
        <v>-</v>
      </c>
      <c r="O57" t="str">
        <f t="shared" si="5"/>
        <v>-</v>
      </c>
      <c r="P57">
        <f t="shared" si="6"/>
        <v>56</v>
      </c>
      <c r="Q57" t="str">
        <f t="shared" si="1"/>
        <v>Кондрашов Сергей</v>
      </c>
      <c r="R57" s="121" t="str">
        <f t="shared" si="7"/>
        <v>-</v>
      </c>
      <c r="S57" s="9" t="str">
        <f t="shared" si="8"/>
        <v>-</v>
      </c>
      <c r="T57" s="415" t="str">
        <f t="shared" si="9"/>
        <v>-</v>
      </c>
    </row>
    <row r="58" spans="1:20">
      <c r="A58" s="9">
        <f>классы!B59</f>
        <v>57</v>
      </c>
      <c r="B58" s="9" t="str">
        <f>классы!C59</f>
        <v>Аверина Александра Викторовна</v>
      </c>
      <c r="C58" s="9" t="str">
        <f>IFERROR(VLOOKUP(CONCATENATE($A58,C$2),_votes_exp!$A$2:$J$300,7,FALSE),"-")</f>
        <v>-</v>
      </c>
      <c r="D58" s="9" t="str">
        <f>IFERROR(VLOOKUP(CONCATENATE($A58,D$2),_votes_exp!$A$2:$J$300,7,FALSE),"-")</f>
        <v>-</v>
      </c>
      <c r="E58" s="9" t="str">
        <f>IFERROR(VLOOKUP(CONCATENATE($A58,E$2),_votes_exp!$A$2:$J$300,7,FALSE),"-")</f>
        <v>-</v>
      </c>
      <c r="F58" s="9" t="str">
        <f>IFERROR(VLOOKUP(CONCATENATE($A58,F$2),_votes_exp!$A$2:$J$300,7,FALSE),"-")</f>
        <v>-</v>
      </c>
      <c r="G58" s="9" t="str">
        <f>IFERROR(VLOOKUP(CONCATENATE($A58,G$2),_votes_exp!$A$2:$J$300,7,FALSE),"-")</f>
        <v>-</v>
      </c>
      <c r="H58" s="9" t="str">
        <f>IFERROR(VLOOKUP(CONCATENATE($A58,H$2),_votes_exp!$A$2:$J$300,7,FALSE),"-")</f>
        <v>-</v>
      </c>
      <c r="I58" s="9" t="str">
        <f>IFERROR(VLOOKUP(CONCATENATE($A58,I$2),_votes_exp!$A$2:$J$300,7,FALSE),"-")</f>
        <v>-</v>
      </c>
      <c r="J58" s="9" t="str">
        <f>IFERROR(VLOOKUP(CONCATENATE($A58,J$2),_votes_exp!$A$2:$J$300,7,FALSE),"-")</f>
        <v>-</v>
      </c>
      <c r="K58" s="9" t="str">
        <f>IFERROR(VLOOKUP(CONCATENATE($A58,K$2),_votes_exp!$A$2:$J$300,7,FALSE),"-")</f>
        <v>-</v>
      </c>
      <c r="L58" s="9" t="str">
        <f>IFERROR(VLOOKUP(CONCATENATE($A58,L$2),_votes_exp!$A$2:$J$300,7,FALSE),"-")</f>
        <v>-</v>
      </c>
      <c r="M58" s="368" t="str">
        <f t="shared" si="4"/>
        <v>-</v>
      </c>
      <c r="N58" s="378" t="str">
        <f t="shared" si="10"/>
        <v>-</v>
      </c>
      <c r="O58" t="str">
        <f t="shared" si="5"/>
        <v>-</v>
      </c>
      <c r="P58">
        <f t="shared" si="6"/>
        <v>57</v>
      </c>
      <c r="Q58" t="str">
        <f t="shared" si="1"/>
        <v>Аверина Александра Викторовна</v>
      </c>
      <c r="R58" s="121" t="str">
        <f t="shared" si="7"/>
        <v>-</v>
      </c>
      <c r="S58" s="9" t="str">
        <f t="shared" si="8"/>
        <v>-</v>
      </c>
      <c r="T58" s="415" t="str">
        <f t="shared" si="9"/>
        <v>-</v>
      </c>
    </row>
    <row r="59" spans="1:20">
      <c r="A59" s="9">
        <f>классы!B60</f>
        <v>58</v>
      </c>
      <c r="B59" s="9" t="str">
        <f>классы!C60</f>
        <v>Аверина Александра Викторовна</v>
      </c>
      <c r="C59" s="9" t="str">
        <f>IFERROR(VLOOKUP(CONCATENATE($A59,C$2),_votes_exp!$A$2:$J$300,7,FALSE),"-")</f>
        <v>-</v>
      </c>
      <c r="D59" s="9" t="str">
        <f>IFERROR(VLOOKUP(CONCATENATE($A59,D$2),_votes_exp!$A$2:$J$300,7,FALSE),"-")</f>
        <v>-</v>
      </c>
      <c r="E59" s="9" t="str">
        <f>IFERROR(VLOOKUP(CONCATENATE($A59,E$2),_votes_exp!$A$2:$J$300,7,FALSE),"-")</f>
        <v>-</v>
      </c>
      <c r="F59" s="9" t="str">
        <f>IFERROR(VLOOKUP(CONCATENATE($A59,F$2),_votes_exp!$A$2:$J$300,7,FALSE),"-")</f>
        <v>-</v>
      </c>
      <c r="G59" s="9" t="str">
        <f>IFERROR(VLOOKUP(CONCATENATE($A59,G$2),_votes_exp!$A$2:$J$300,7,FALSE),"-")</f>
        <v>-</v>
      </c>
      <c r="H59" s="9" t="str">
        <f>IFERROR(VLOOKUP(CONCATENATE($A59,H$2),_votes_exp!$A$2:$J$300,7,FALSE),"-")</f>
        <v>-</v>
      </c>
      <c r="I59" s="9" t="str">
        <f>IFERROR(VLOOKUP(CONCATENATE($A59,I$2),_votes_exp!$A$2:$J$300,7,FALSE),"-")</f>
        <v>-</v>
      </c>
      <c r="J59" s="9" t="str">
        <f>IFERROR(VLOOKUP(CONCATENATE($A59,J$2),_votes_exp!$A$2:$J$300,7,FALSE),"-")</f>
        <v>-</v>
      </c>
      <c r="K59" s="9" t="str">
        <f>IFERROR(VLOOKUP(CONCATENATE($A59,K$2),_votes_exp!$A$2:$J$300,7,FALSE),"-")</f>
        <v>-</v>
      </c>
      <c r="L59" s="9" t="str">
        <f>IFERROR(VLOOKUP(CONCATENATE($A59,L$2),_votes_exp!$A$2:$J$300,7,FALSE),"-")</f>
        <v>-</v>
      </c>
      <c r="M59" s="368" t="str">
        <f t="shared" si="4"/>
        <v>-</v>
      </c>
      <c r="N59" s="378" t="str">
        <f t="shared" si="10"/>
        <v>-</v>
      </c>
      <c r="O59" t="str">
        <f t="shared" si="5"/>
        <v>-</v>
      </c>
      <c r="P59">
        <f t="shared" si="6"/>
        <v>58</v>
      </c>
      <c r="Q59" t="str">
        <f t="shared" si="1"/>
        <v>Аверина Александра Викторовна</v>
      </c>
      <c r="R59" s="121" t="str">
        <f t="shared" si="7"/>
        <v>-</v>
      </c>
      <c r="S59" s="9" t="str">
        <f t="shared" si="8"/>
        <v>-</v>
      </c>
      <c r="T59" s="415" t="str">
        <f t="shared" si="9"/>
        <v>-</v>
      </c>
    </row>
    <row r="60" spans="1:20">
      <c r="A60" s="9">
        <f>классы!B61</f>
        <v>59</v>
      </c>
      <c r="B60" s="9" t="str">
        <f>классы!C61</f>
        <v>Люция Хисматуллина, Елена Котлярова</v>
      </c>
      <c r="C60" s="9" t="str">
        <f>IFERROR(VLOOKUP(CONCATENATE($A60,C$2),_votes_exp!$A$2:$J$300,7,FALSE),"-")</f>
        <v>-</v>
      </c>
      <c r="D60" s="9" t="str">
        <f>IFERROR(VLOOKUP(CONCATENATE($A60,D$2),_votes_exp!$A$2:$J$300,7,FALSE),"-")</f>
        <v>-</v>
      </c>
      <c r="E60" s="9" t="str">
        <f>IFERROR(VLOOKUP(CONCATENATE($A60,E$2),_votes_exp!$A$2:$J$300,7,FALSE),"-")</f>
        <v>-</v>
      </c>
      <c r="F60" s="9" t="str">
        <f>IFERROR(VLOOKUP(CONCATENATE($A60,F$2),_votes_exp!$A$2:$J$300,7,FALSE),"-")</f>
        <v>-</v>
      </c>
      <c r="G60" s="9" t="str">
        <f>IFERROR(VLOOKUP(CONCATENATE($A60,G$2),_votes_exp!$A$2:$J$300,7,FALSE),"-")</f>
        <v>-</v>
      </c>
      <c r="H60" s="9" t="str">
        <f>IFERROR(VLOOKUP(CONCATENATE($A60,H$2),_votes_exp!$A$2:$J$300,7,FALSE),"-")</f>
        <v>-</v>
      </c>
      <c r="I60" s="9" t="str">
        <f>IFERROR(VLOOKUP(CONCATENATE($A60,I$2),_votes_exp!$A$2:$J$300,7,FALSE),"-")</f>
        <v>-</v>
      </c>
      <c r="J60" s="9" t="str">
        <f>IFERROR(VLOOKUP(CONCATENATE($A60,J$2),_votes_exp!$A$2:$J$300,7,FALSE),"-")</f>
        <v>-</v>
      </c>
      <c r="K60" s="9" t="str">
        <f>IFERROR(VLOOKUP(CONCATENATE($A60,K$2),_votes_exp!$A$2:$J$300,7,FALSE),"-")</f>
        <v>-</v>
      </c>
      <c r="L60" s="9" t="str">
        <f>IFERROR(VLOOKUP(CONCATENATE($A60,L$2),_votes_exp!$A$2:$J$300,7,FALSE),"-")</f>
        <v>-</v>
      </c>
      <c r="M60" s="368" t="str">
        <f t="shared" si="4"/>
        <v>-</v>
      </c>
      <c r="N60" s="378" t="str">
        <f t="shared" si="10"/>
        <v>-</v>
      </c>
      <c r="O60" t="str">
        <f t="shared" si="5"/>
        <v>-</v>
      </c>
      <c r="P60">
        <f t="shared" si="6"/>
        <v>59</v>
      </c>
      <c r="Q60" t="str">
        <f t="shared" si="1"/>
        <v>Люция Хисматуллина, Елена Котлярова</v>
      </c>
      <c r="R60" s="121" t="str">
        <f t="shared" si="7"/>
        <v>-</v>
      </c>
      <c r="S60" s="9" t="str">
        <f t="shared" si="8"/>
        <v>-</v>
      </c>
      <c r="T60" s="415" t="str">
        <f t="shared" si="9"/>
        <v>-</v>
      </c>
    </row>
    <row r="61" spans="1:20">
      <c r="A61" s="9">
        <f>классы!B62</f>
        <v>60</v>
      </c>
      <c r="B61" s="9" t="str">
        <f>классы!C62</f>
        <v>Смирнов Андрей Юрьевич</v>
      </c>
      <c r="C61" s="9" t="str">
        <f>IFERROR(VLOOKUP(CONCATENATE($A61,C$2),_votes_exp!$A$2:$J$300,7,FALSE),"-")</f>
        <v>-</v>
      </c>
      <c r="D61" s="9" t="str">
        <f>IFERROR(VLOOKUP(CONCATENATE($A61,D$2),_votes_exp!$A$2:$J$300,7,FALSE),"-")</f>
        <v>-</v>
      </c>
      <c r="E61" s="9" t="str">
        <f>IFERROR(VLOOKUP(CONCATENATE($A61,E$2),_votes_exp!$A$2:$J$300,7,FALSE),"-")</f>
        <v>-</v>
      </c>
      <c r="F61" s="9" t="str">
        <f>IFERROR(VLOOKUP(CONCATENATE($A61,F$2),_votes_exp!$A$2:$J$300,7,FALSE),"-")</f>
        <v>-</v>
      </c>
      <c r="G61" s="9" t="str">
        <f>IFERROR(VLOOKUP(CONCATENATE($A61,G$2),_votes_exp!$A$2:$J$300,7,FALSE),"-")</f>
        <v>-</v>
      </c>
      <c r="H61" s="9" t="str">
        <f>IFERROR(VLOOKUP(CONCATENATE($A61,H$2),_votes_exp!$A$2:$J$300,7,FALSE),"-")</f>
        <v>-</v>
      </c>
      <c r="I61" s="9" t="str">
        <f>IFERROR(VLOOKUP(CONCATENATE($A61,I$2),_votes_exp!$A$2:$J$300,7,FALSE),"-")</f>
        <v>-</v>
      </c>
      <c r="J61" s="9" t="str">
        <f>IFERROR(VLOOKUP(CONCATENATE($A61,J$2),_votes_exp!$A$2:$J$300,7,FALSE),"-")</f>
        <v>-</v>
      </c>
      <c r="K61" s="9" t="str">
        <f>IFERROR(VLOOKUP(CONCATENATE($A61,K$2),_votes_exp!$A$2:$J$300,7,FALSE),"-")</f>
        <v>-</v>
      </c>
      <c r="L61" s="9" t="str">
        <f>IFERROR(VLOOKUP(CONCATENATE($A61,L$2),_votes_exp!$A$2:$J$300,7,FALSE),"-")</f>
        <v>-</v>
      </c>
      <c r="M61" s="368" t="str">
        <f t="shared" si="4"/>
        <v>-</v>
      </c>
      <c r="N61" s="378" t="str">
        <f t="shared" si="10"/>
        <v>-</v>
      </c>
      <c r="O61" t="str">
        <f t="shared" si="5"/>
        <v>-</v>
      </c>
      <c r="P61">
        <f t="shared" si="6"/>
        <v>60</v>
      </c>
      <c r="Q61" t="str">
        <f t="shared" si="1"/>
        <v>Смирнов Андрей Юрьевич</v>
      </c>
      <c r="R61" s="121" t="str">
        <f t="shared" si="7"/>
        <v>-</v>
      </c>
      <c r="S61" s="9" t="str">
        <f t="shared" si="8"/>
        <v>-</v>
      </c>
      <c r="T61" s="415" t="str">
        <f t="shared" si="9"/>
        <v>-</v>
      </c>
    </row>
    <row r="62" spans="1:20">
      <c r="A62" s="9">
        <f>классы!B63</f>
        <v>61</v>
      </c>
      <c r="B62" s="9" t="str">
        <f>классы!C63</f>
        <v>Диденко Е.В.</v>
      </c>
      <c r="C62" s="9" t="str">
        <f>IFERROR(VLOOKUP(CONCATENATE($A62,C$2),_votes_exp!$A$2:$J$300,7,FALSE),"-")</f>
        <v>-</v>
      </c>
      <c r="D62" s="9" t="str">
        <f>IFERROR(VLOOKUP(CONCATENATE($A62,D$2),_votes_exp!$A$2:$J$300,7,FALSE),"-")</f>
        <v>-</v>
      </c>
      <c r="E62" s="9" t="str">
        <f>IFERROR(VLOOKUP(CONCATENATE($A62,E$2),_votes_exp!$A$2:$J$300,7,FALSE),"-")</f>
        <v>-</v>
      </c>
      <c r="F62" s="9" t="str">
        <f>IFERROR(VLOOKUP(CONCATENATE($A62,F$2),_votes_exp!$A$2:$J$300,7,FALSE),"-")</f>
        <v>-</v>
      </c>
      <c r="G62" s="9" t="str">
        <f>IFERROR(VLOOKUP(CONCATENATE($A62,G$2),_votes_exp!$A$2:$J$300,7,FALSE),"-")</f>
        <v>-</v>
      </c>
      <c r="H62" s="9" t="str">
        <f>IFERROR(VLOOKUP(CONCATENATE($A62,H$2),_votes_exp!$A$2:$J$300,7,FALSE),"-")</f>
        <v>-</v>
      </c>
      <c r="I62" s="9" t="str">
        <f>IFERROR(VLOOKUP(CONCATENATE($A62,I$2),_votes_exp!$A$2:$J$300,7,FALSE),"-")</f>
        <v>-</v>
      </c>
      <c r="J62" s="9" t="str">
        <f>IFERROR(VLOOKUP(CONCATENATE($A62,J$2),_votes_exp!$A$2:$J$300,7,FALSE),"-")</f>
        <v>-</v>
      </c>
      <c r="K62" s="9" t="str">
        <f>IFERROR(VLOOKUP(CONCATENATE($A62,K$2),_votes_exp!$A$2:$J$300,7,FALSE),"-")</f>
        <v>-</v>
      </c>
      <c r="L62" s="9" t="str">
        <f>IFERROR(VLOOKUP(CONCATENATE($A62,L$2),_votes_exp!$A$2:$J$300,7,FALSE),"-")</f>
        <v>-</v>
      </c>
      <c r="M62" s="368" t="str">
        <f t="shared" si="4"/>
        <v>-</v>
      </c>
      <c r="N62" s="378" t="str">
        <f t="shared" si="10"/>
        <v>-</v>
      </c>
      <c r="O62" t="str">
        <f t="shared" si="5"/>
        <v>-</v>
      </c>
      <c r="P62">
        <f t="shared" si="6"/>
        <v>61</v>
      </c>
      <c r="Q62" t="str">
        <f t="shared" si="1"/>
        <v>Диденко Е.В.</v>
      </c>
      <c r="R62" s="121" t="str">
        <f t="shared" si="7"/>
        <v>-</v>
      </c>
      <c r="S62" s="9" t="str">
        <f t="shared" si="8"/>
        <v>-</v>
      </c>
      <c r="T62" s="415" t="str">
        <f t="shared" si="9"/>
        <v>-</v>
      </c>
    </row>
    <row r="63" spans="1:20">
      <c r="A63" s="9">
        <f>классы!B64</f>
        <v>62</v>
      </c>
      <c r="B63" s="9" t="str">
        <f>классы!C64</f>
        <v>Сорокин Юрий Владимирович</v>
      </c>
      <c r="C63" s="9" t="str">
        <f>IFERROR(VLOOKUP(CONCATENATE($A63,C$2),_votes_exp!$A$2:$J$300,7,FALSE),"-")</f>
        <v>-</v>
      </c>
      <c r="D63" s="9" t="str">
        <f>IFERROR(VLOOKUP(CONCATENATE($A63,D$2),_votes_exp!$A$2:$J$300,7,FALSE),"-")</f>
        <v>-</v>
      </c>
      <c r="E63" s="9" t="str">
        <f>IFERROR(VLOOKUP(CONCATENATE($A63,E$2),_votes_exp!$A$2:$J$300,7,FALSE),"-")</f>
        <v>-</v>
      </c>
      <c r="F63" s="9" t="str">
        <f>IFERROR(VLOOKUP(CONCATENATE($A63,F$2),_votes_exp!$A$2:$J$300,7,FALSE),"-")</f>
        <v>-</v>
      </c>
      <c r="G63" s="9" t="str">
        <f>IFERROR(VLOOKUP(CONCATENATE($A63,G$2),_votes_exp!$A$2:$J$300,7,FALSE),"-")</f>
        <v>-</v>
      </c>
      <c r="H63" s="9" t="str">
        <f>IFERROR(VLOOKUP(CONCATENATE($A63,H$2),_votes_exp!$A$2:$J$300,7,FALSE),"-")</f>
        <v>-</v>
      </c>
      <c r="I63" s="9" t="str">
        <f>IFERROR(VLOOKUP(CONCATENATE($A63,I$2),_votes_exp!$A$2:$J$300,7,FALSE),"-")</f>
        <v>-</v>
      </c>
      <c r="J63" s="9" t="str">
        <f>IFERROR(VLOOKUP(CONCATENATE($A63,J$2),_votes_exp!$A$2:$J$300,7,FALSE),"-")</f>
        <v>-</v>
      </c>
      <c r="K63" s="9" t="str">
        <f>IFERROR(VLOOKUP(CONCATENATE($A63,K$2),_votes_exp!$A$2:$J$300,7,FALSE),"-")</f>
        <v>-</v>
      </c>
      <c r="L63" s="9" t="str">
        <f>IFERROR(VLOOKUP(CONCATENATE($A63,L$2),_votes_exp!$A$2:$J$300,7,FALSE),"-")</f>
        <v>-</v>
      </c>
      <c r="M63" s="368" t="str">
        <f t="shared" si="4"/>
        <v>-</v>
      </c>
      <c r="N63" s="378" t="str">
        <f t="shared" si="10"/>
        <v>-</v>
      </c>
      <c r="O63" t="str">
        <f t="shared" si="5"/>
        <v>-</v>
      </c>
      <c r="P63">
        <f t="shared" si="6"/>
        <v>62</v>
      </c>
      <c r="Q63" t="str">
        <f t="shared" si="1"/>
        <v>Сорокин Юрий Владимирович</v>
      </c>
      <c r="R63" s="121" t="str">
        <f t="shared" si="7"/>
        <v>-</v>
      </c>
      <c r="S63" s="9" t="str">
        <f t="shared" si="8"/>
        <v>-</v>
      </c>
      <c r="T63" s="415" t="str">
        <f t="shared" si="9"/>
        <v>-</v>
      </c>
    </row>
    <row r="64" spans="1:20">
      <c r="A64" s="9">
        <f>классы!B65</f>
        <v>63</v>
      </c>
      <c r="B64" s="9" t="str">
        <f>классы!C65</f>
        <v>Демидов Иван Владимирович</v>
      </c>
      <c r="C64" s="9" t="str">
        <f>IFERROR(VLOOKUP(CONCATENATE($A64,C$2),_votes_exp!$A$2:$J$300,7,FALSE),"-")</f>
        <v>-</v>
      </c>
      <c r="D64" s="9" t="str">
        <f>IFERROR(VLOOKUP(CONCATENATE($A64,D$2),_votes_exp!$A$2:$J$300,7,FALSE),"-")</f>
        <v>-</v>
      </c>
      <c r="E64" s="9" t="str">
        <f>IFERROR(VLOOKUP(CONCATENATE($A64,E$2),_votes_exp!$A$2:$J$300,7,FALSE),"-")</f>
        <v>-</v>
      </c>
      <c r="F64" s="9" t="str">
        <f>IFERROR(VLOOKUP(CONCATENATE($A64,F$2),_votes_exp!$A$2:$J$300,7,FALSE),"-")</f>
        <v>-</v>
      </c>
      <c r="G64" s="9" t="str">
        <f>IFERROR(VLOOKUP(CONCATENATE($A64,G$2),_votes_exp!$A$2:$J$300,7,FALSE),"-")</f>
        <v>-</v>
      </c>
      <c r="H64" s="9" t="str">
        <f>IFERROR(VLOOKUP(CONCATENATE($A64,H$2),_votes_exp!$A$2:$J$300,7,FALSE),"-")</f>
        <v>-</v>
      </c>
      <c r="I64" s="9" t="str">
        <f>IFERROR(VLOOKUP(CONCATENATE($A64,I$2),_votes_exp!$A$2:$J$300,7,FALSE),"-")</f>
        <v>-</v>
      </c>
      <c r="J64" s="9" t="str">
        <f>IFERROR(VLOOKUP(CONCATENATE($A64,J$2),_votes_exp!$A$2:$J$300,7,FALSE),"-")</f>
        <v>-</v>
      </c>
      <c r="K64" s="9" t="str">
        <f>IFERROR(VLOOKUP(CONCATENATE($A64,K$2),_votes_exp!$A$2:$J$300,7,FALSE),"-")</f>
        <v>-</v>
      </c>
      <c r="L64" s="9" t="str">
        <f>IFERROR(VLOOKUP(CONCATENATE($A64,L$2),_votes_exp!$A$2:$J$300,7,FALSE),"-")</f>
        <v>-</v>
      </c>
      <c r="M64" s="368" t="str">
        <f t="shared" si="4"/>
        <v>-</v>
      </c>
      <c r="N64" s="378" t="str">
        <f t="shared" si="10"/>
        <v>-</v>
      </c>
      <c r="O64" t="str">
        <f t="shared" si="5"/>
        <v>-</v>
      </c>
      <c r="P64">
        <f t="shared" si="6"/>
        <v>63</v>
      </c>
      <c r="Q64" t="str">
        <f t="shared" si="1"/>
        <v>Демидов Иван Владимирович</v>
      </c>
      <c r="R64" s="121" t="str">
        <f t="shared" si="7"/>
        <v>-</v>
      </c>
      <c r="S64" s="9" t="str">
        <f t="shared" si="8"/>
        <v>-</v>
      </c>
      <c r="T64" s="415" t="str">
        <f t="shared" si="9"/>
        <v>-</v>
      </c>
    </row>
    <row r="65" spans="1:20">
      <c r="A65" s="9">
        <f>классы!B66</f>
        <v>64</v>
      </c>
      <c r="B65" s="9" t="str">
        <f>классы!C66</f>
        <v>Янгирова Анастасия Валерьевна</v>
      </c>
      <c r="C65" s="9" t="str">
        <f>IFERROR(VLOOKUP(CONCATENATE($A65,C$2),_votes_exp!$A$2:$J$300,7,FALSE),"-")</f>
        <v>-</v>
      </c>
      <c r="D65" s="9" t="str">
        <f>IFERROR(VLOOKUP(CONCATENATE($A65,D$2),_votes_exp!$A$2:$J$300,7,FALSE),"-")</f>
        <v>-</v>
      </c>
      <c r="E65" s="9" t="str">
        <f>IFERROR(VLOOKUP(CONCATENATE($A65,E$2),_votes_exp!$A$2:$J$300,7,FALSE),"-")</f>
        <v>-</v>
      </c>
      <c r="F65" s="9" t="str">
        <f>IFERROR(VLOOKUP(CONCATENATE($A65,F$2),_votes_exp!$A$2:$J$300,7,FALSE),"-")</f>
        <v>-</v>
      </c>
      <c r="G65" s="9" t="str">
        <f>IFERROR(VLOOKUP(CONCATENATE($A65,G$2),_votes_exp!$A$2:$J$300,7,FALSE),"-")</f>
        <v>-</v>
      </c>
      <c r="H65" s="9" t="str">
        <f>IFERROR(VLOOKUP(CONCATENATE($A65,H$2),_votes_exp!$A$2:$J$300,7,FALSE),"-")</f>
        <v>-</v>
      </c>
      <c r="I65" s="9" t="str">
        <f>IFERROR(VLOOKUP(CONCATENATE($A65,I$2),_votes_exp!$A$2:$J$300,7,FALSE),"-")</f>
        <v>-</v>
      </c>
      <c r="J65" s="9" t="str">
        <f>IFERROR(VLOOKUP(CONCATENATE($A65,J$2),_votes_exp!$A$2:$J$300,7,FALSE),"-")</f>
        <v>-</v>
      </c>
      <c r="K65" s="9" t="str">
        <f>IFERROR(VLOOKUP(CONCATENATE($A65,K$2),_votes_exp!$A$2:$J$300,7,FALSE),"-")</f>
        <v>-</v>
      </c>
      <c r="L65" s="9" t="str">
        <f>IFERROR(VLOOKUP(CONCATENATE($A65,L$2),_votes_exp!$A$2:$J$300,7,FALSE),"-")</f>
        <v>-</v>
      </c>
      <c r="M65" s="368" t="str">
        <f t="shared" si="4"/>
        <v>-</v>
      </c>
      <c r="N65" s="378" t="str">
        <f t="shared" si="10"/>
        <v>-</v>
      </c>
      <c r="O65" t="str">
        <f t="shared" si="5"/>
        <v>-</v>
      </c>
      <c r="P65">
        <f t="shared" si="6"/>
        <v>64</v>
      </c>
      <c r="Q65" t="str">
        <f t="shared" si="1"/>
        <v>Янгирова Анастасия Валерьевна</v>
      </c>
      <c r="R65" s="121" t="str">
        <f t="shared" si="7"/>
        <v>-</v>
      </c>
      <c r="S65" s="9" t="str">
        <f t="shared" si="8"/>
        <v>-</v>
      </c>
      <c r="T65" s="415" t="str">
        <f t="shared" si="9"/>
        <v>-</v>
      </c>
    </row>
    <row r="66" spans="1:20">
      <c r="A66" s="9">
        <f>классы!B67</f>
        <v>65</v>
      </c>
      <c r="B66" s="9" t="str">
        <f>классы!C67</f>
        <v>Исаков Леонид Викторович</v>
      </c>
      <c r="C66" s="9" t="str">
        <f>IFERROR(VLOOKUP(CONCATENATE($A66,C$2),_votes_exp!$A$2:$J$300,7,FALSE),"-")</f>
        <v>-</v>
      </c>
      <c r="D66" s="9" t="str">
        <f>IFERROR(VLOOKUP(CONCATENATE($A66,D$2),_votes_exp!$A$2:$J$300,7,FALSE),"-")</f>
        <v>-</v>
      </c>
      <c r="E66" s="9" t="str">
        <f>IFERROR(VLOOKUP(CONCATENATE($A66,E$2),_votes_exp!$A$2:$J$300,7,FALSE),"-")</f>
        <v>-</v>
      </c>
      <c r="F66" s="9" t="str">
        <f>IFERROR(VLOOKUP(CONCATENATE($A66,F$2),_votes_exp!$A$2:$J$300,7,FALSE),"-")</f>
        <v>-</v>
      </c>
      <c r="G66" s="9" t="str">
        <f>IFERROR(VLOOKUP(CONCATENATE($A66,G$2),_votes_exp!$A$2:$J$300,7,FALSE),"-")</f>
        <v>-</v>
      </c>
      <c r="H66" s="9" t="str">
        <f>IFERROR(VLOOKUP(CONCATENATE($A66,H$2),_votes_exp!$A$2:$J$300,7,FALSE),"-")</f>
        <v>-</v>
      </c>
      <c r="I66" s="9" t="str">
        <f>IFERROR(VLOOKUP(CONCATENATE($A66,I$2),_votes_exp!$A$2:$J$300,7,FALSE),"-")</f>
        <v>-</v>
      </c>
      <c r="J66" s="9" t="str">
        <f>IFERROR(VLOOKUP(CONCATENATE($A66,J$2),_votes_exp!$A$2:$J$300,7,FALSE),"-")</f>
        <v>-</v>
      </c>
      <c r="K66" s="9" t="str">
        <f>IFERROR(VLOOKUP(CONCATENATE($A66,K$2),_votes_exp!$A$2:$J$300,7,FALSE),"-")</f>
        <v>-</v>
      </c>
      <c r="L66" s="9" t="str">
        <f>IFERROR(VLOOKUP(CONCATENATE($A66,L$2),_votes_exp!$A$2:$J$300,7,FALSE),"-")</f>
        <v>-</v>
      </c>
      <c r="M66" s="368" t="str">
        <f t="shared" si="4"/>
        <v>-</v>
      </c>
      <c r="N66" s="378" t="str">
        <f t="shared" si="10"/>
        <v>-</v>
      </c>
      <c r="O66" t="str">
        <f t="shared" si="5"/>
        <v>-</v>
      </c>
      <c r="P66">
        <f t="shared" si="6"/>
        <v>65</v>
      </c>
      <c r="Q66" t="str">
        <f t="shared" si="1"/>
        <v>Исаков Леонид Викторович</v>
      </c>
      <c r="R66" s="121" t="str">
        <f t="shared" si="7"/>
        <v>-</v>
      </c>
      <c r="S66" s="9" t="str">
        <f t="shared" si="8"/>
        <v>-</v>
      </c>
      <c r="T66" s="415" t="str">
        <f t="shared" si="9"/>
        <v>-</v>
      </c>
    </row>
    <row r="67" spans="1:20">
      <c r="A67" s="9">
        <f>классы!B68</f>
        <v>66</v>
      </c>
      <c r="B67" s="9" t="str">
        <f>классы!C68</f>
        <v>Юрасова Галина</v>
      </c>
      <c r="C67" s="9" t="str">
        <f>IFERROR(VLOOKUP(CONCATENATE($A67,C$2),_votes_exp!$A$2:$J$300,7,FALSE),"-")</f>
        <v>-</v>
      </c>
      <c r="D67" s="9" t="str">
        <f>IFERROR(VLOOKUP(CONCATENATE($A67,D$2),_votes_exp!$A$2:$J$300,7,FALSE),"-")</f>
        <v>-</v>
      </c>
      <c r="E67" s="9" t="str">
        <f>IFERROR(VLOOKUP(CONCATENATE($A67,E$2),_votes_exp!$A$2:$J$300,7,FALSE),"-")</f>
        <v>-</v>
      </c>
      <c r="F67" s="9" t="str">
        <f>IFERROR(VLOOKUP(CONCATENATE($A67,F$2),_votes_exp!$A$2:$J$300,7,FALSE),"-")</f>
        <v>-</v>
      </c>
      <c r="G67" s="9" t="str">
        <f>IFERROR(VLOOKUP(CONCATENATE($A67,G$2),_votes_exp!$A$2:$J$300,7,FALSE),"-")</f>
        <v>-</v>
      </c>
      <c r="H67" s="9" t="str">
        <f>IFERROR(VLOOKUP(CONCATENATE($A67,H$2),_votes_exp!$A$2:$J$300,7,FALSE),"-")</f>
        <v>-</v>
      </c>
      <c r="I67" s="9" t="str">
        <f>IFERROR(VLOOKUP(CONCATENATE($A67,I$2),_votes_exp!$A$2:$J$300,7,FALSE),"-")</f>
        <v>-</v>
      </c>
      <c r="J67" s="9" t="str">
        <f>IFERROR(VLOOKUP(CONCATENATE($A67,J$2),_votes_exp!$A$2:$J$300,7,FALSE),"-")</f>
        <v>-</v>
      </c>
      <c r="K67" s="9" t="str">
        <f>IFERROR(VLOOKUP(CONCATENATE($A67,K$2),_votes_exp!$A$2:$J$300,7,FALSE),"-")</f>
        <v>-</v>
      </c>
      <c r="L67" s="9" t="str">
        <f>IFERROR(VLOOKUP(CONCATENATE($A67,L$2),_votes_exp!$A$2:$J$300,7,FALSE),"-")</f>
        <v>-</v>
      </c>
      <c r="M67" s="368" t="str">
        <f t="shared" si="4"/>
        <v>-</v>
      </c>
      <c r="N67" s="378" t="str">
        <f t="shared" ref="N67:N78" si="11">IFERROR(RANK(M67,$M$3:$M$78,0),"-")</f>
        <v>-</v>
      </c>
      <c r="O67" t="str">
        <f t="shared" si="5"/>
        <v>-</v>
      </c>
      <c r="P67">
        <f t="shared" si="6"/>
        <v>66</v>
      </c>
      <c r="Q67" t="str">
        <f t="shared" si="6"/>
        <v>Юрасова Галина</v>
      </c>
      <c r="R67" s="121" t="str">
        <f t="shared" si="7"/>
        <v>-</v>
      </c>
      <c r="S67" s="9" t="str">
        <f t="shared" si="8"/>
        <v>-</v>
      </c>
      <c r="T67" s="415" t="str">
        <f t="shared" si="9"/>
        <v>-</v>
      </c>
    </row>
    <row r="68" spans="1:20">
      <c r="A68" s="9">
        <f>классы!B69</f>
        <v>67</v>
      </c>
      <c r="B68" s="9" t="str">
        <f>классы!C69</f>
        <v>Канищев Евгений Алексеевич</v>
      </c>
      <c r="C68" s="9" t="str">
        <f>IFERROR(VLOOKUP(CONCATENATE($A68,C$2),_votes_exp!$A$2:$J$300,7,FALSE),"-")</f>
        <v>-</v>
      </c>
      <c r="D68" s="9" t="str">
        <f>IFERROR(VLOOKUP(CONCATENATE($A68,D$2),_votes_exp!$A$2:$J$300,7,FALSE),"-")</f>
        <v>-</v>
      </c>
      <c r="E68" s="9" t="str">
        <f>IFERROR(VLOOKUP(CONCATENATE($A68,E$2),_votes_exp!$A$2:$J$300,7,FALSE),"-")</f>
        <v>-</v>
      </c>
      <c r="F68" s="9" t="str">
        <f>IFERROR(VLOOKUP(CONCATENATE($A68,F$2),_votes_exp!$A$2:$J$300,7,FALSE),"-")</f>
        <v>-</v>
      </c>
      <c r="G68" s="9" t="str">
        <f>IFERROR(VLOOKUP(CONCATENATE($A68,G$2),_votes_exp!$A$2:$J$300,7,FALSE),"-")</f>
        <v>-</v>
      </c>
      <c r="H68" s="9" t="str">
        <f>IFERROR(VLOOKUP(CONCATENATE($A68,H$2),_votes_exp!$A$2:$J$300,7,FALSE),"-")</f>
        <v>-</v>
      </c>
      <c r="I68" s="9" t="str">
        <f>IFERROR(VLOOKUP(CONCATENATE($A68,I$2),_votes_exp!$A$2:$J$300,7,FALSE),"-")</f>
        <v>-</v>
      </c>
      <c r="J68" s="9" t="str">
        <f>IFERROR(VLOOKUP(CONCATENATE($A68,J$2),_votes_exp!$A$2:$J$300,7,FALSE),"-")</f>
        <v>-</v>
      </c>
      <c r="K68" s="9" t="str">
        <f>IFERROR(VLOOKUP(CONCATENATE($A68,K$2),_votes_exp!$A$2:$J$300,7,FALSE),"-")</f>
        <v>-</v>
      </c>
      <c r="L68" s="9" t="str">
        <f>IFERROR(VLOOKUP(CONCATENATE($A68,L$2),_votes_exp!$A$2:$J$300,7,FALSE),"-")</f>
        <v>-</v>
      </c>
      <c r="M68" s="368" t="str">
        <f t="shared" ref="M68:M78" si="12">IFERROR(AVERAGE(C68:L68)+0.000001*O68+0.000000001*(1/(T68+0.001)),"-")</f>
        <v>-</v>
      </c>
      <c r="N68" s="378" t="str">
        <f t="shared" si="11"/>
        <v>-</v>
      </c>
      <c r="O68" t="str">
        <f t="shared" ref="O68:O78" si="13">IF(COUNT(C68:L68)&gt;0,COUNT(C68:L68),"-")</f>
        <v>-</v>
      </c>
      <c r="P68">
        <f t="shared" ref="P68:Q78" si="14">A68</f>
        <v>67</v>
      </c>
      <c r="Q68" t="str">
        <f t="shared" si="14"/>
        <v>Канищев Евгений Алексеевич</v>
      </c>
      <c r="R68" s="121" t="str">
        <f t="shared" ref="R68:R78" si="15">M68</f>
        <v>-</v>
      </c>
      <c r="S68" s="9" t="str">
        <f t="shared" si="8"/>
        <v>-</v>
      </c>
      <c r="T68" s="415" t="str">
        <f t="shared" si="9"/>
        <v>-</v>
      </c>
    </row>
    <row r="69" spans="1:20">
      <c r="A69" s="9">
        <f>классы!B70</f>
        <v>68</v>
      </c>
      <c r="B69" s="9" t="str">
        <f>классы!C70</f>
        <v>Янгирова Анастасия Валерьевна</v>
      </c>
      <c r="C69" s="9" t="str">
        <f>IFERROR(VLOOKUP(CONCATENATE($A69,C$2),_votes_exp!$A$2:$J$300,7,FALSE),"-")</f>
        <v>-</v>
      </c>
      <c r="D69" s="9" t="str">
        <f>IFERROR(VLOOKUP(CONCATENATE($A69,D$2),_votes_exp!$A$2:$J$300,7,FALSE),"-")</f>
        <v>-</v>
      </c>
      <c r="E69" s="9" t="str">
        <f>IFERROR(VLOOKUP(CONCATENATE($A69,E$2),_votes_exp!$A$2:$J$300,7,FALSE),"-")</f>
        <v>-</v>
      </c>
      <c r="F69" s="9" t="str">
        <f>IFERROR(VLOOKUP(CONCATENATE($A69,F$2),_votes_exp!$A$2:$J$300,7,FALSE),"-")</f>
        <v>-</v>
      </c>
      <c r="G69" s="9" t="str">
        <f>IFERROR(VLOOKUP(CONCATENATE($A69,G$2),_votes_exp!$A$2:$J$300,7,FALSE),"-")</f>
        <v>-</v>
      </c>
      <c r="H69" s="9" t="str">
        <f>IFERROR(VLOOKUP(CONCATENATE($A69,H$2),_votes_exp!$A$2:$J$300,7,FALSE),"-")</f>
        <v>-</v>
      </c>
      <c r="I69" s="9" t="str">
        <f>IFERROR(VLOOKUP(CONCATENATE($A69,I$2),_votes_exp!$A$2:$J$300,7,FALSE),"-")</f>
        <v>-</v>
      </c>
      <c r="J69" s="9" t="str">
        <f>IFERROR(VLOOKUP(CONCATENATE($A69,J$2),_votes_exp!$A$2:$J$300,7,FALSE),"-")</f>
        <v>-</v>
      </c>
      <c r="K69" s="9" t="str">
        <f>IFERROR(VLOOKUP(CONCATENATE($A69,K$2),_votes_exp!$A$2:$J$300,7,FALSE),"-")</f>
        <v>-</v>
      </c>
      <c r="L69" s="9" t="str">
        <f>IFERROR(VLOOKUP(CONCATENATE($A69,L$2),_votes_exp!$A$2:$J$300,7,FALSE),"-")</f>
        <v>-</v>
      </c>
      <c r="M69" s="368" t="str">
        <f t="shared" si="12"/>
        <v>-</v>
      </c>
      <c r="N69" s="378" t="str">
        <f t="shared" si="11"/>
        <v>-</v>
      </c>
      <c r="O69" t="str">
        <f t="shared" si="13"/>
        <v>-</v>
      </c>
      <c r="P69">
        <f t="shared" si="14"/>
        <v>68</v>
      </c>
      <c r="Q69" t="str">
        <f t="shared" si="14"/>
        <v>Янгирова Анастасия Валерьевна</v>
      </c>
      <c r="R69" s="121" t="str">
        <f t="shared" si="15"/>
        <v>-</v>
      </c>
      <c r="S69" s="9" t="str">
        <f t="shared" si="8"/>
        <v>-</v>
      </c>
      <c r="T69" s="415" t="str">
        <f t="shared" si="9"/>
        <v>-</v>
      </c>
    </row>
    <row r="70" spans="1:20">
      <c r="A70" s="9">
        <f>классы!B71</f>
        <v>69</v>
      </c>
      <c r="B70" s="9" t="str">
        <f>классы!C71</f>
        <v>Мораш Анастасия Юрьевна</v>
      </c>
      <c r="C70" s="9" t="str">
        <f>IFERROR(VLOOKUP(CONCATENATE($A70,C$2),_votes_exp!$A$2:$J$300,7,FALSE),"-")</f>
        <v>-</v>
      </c>
      <c r="D70" s="9" t="str">
        <f>IFERROR(VLOOKUP(CONCATENATE($A70,D$2),_votes_exp!$A$2:$J$300,7,FALSE),"-")</f>
        <v>-</v>
      </c>
      <c r="E70" s="9" t="str">
        <f>IFERROR(VLOOKUP(CONCATENATE($A70,E$2),_votes_exp!$A$2:$J$300,7,FALSE),"-")</f>
        <v>-</v>
      </c>
      <c r="F70" s="9" t="str">
        <f>IFERROR(VLOOKUP(CONCATENATE($A70,F$2),_votes_exp!$A$2:$J$300,7,FALSE),"-")</f>
        <v>-</v>
      </c>
      <c r="G70" s="9" t="str">
        <f>IFERROR(VLOOKUP(CONCATENATE($A70,G$2),_votes_exp!$A$2:$J$300,7,FALSE),"-")</f>
        <v>-</v>
      </c>
      <c r="H70" s="9" t="str">
        <f>IFERROR(VLOOKUP(CONCATENATE($A70,H$2),_votes_exp!$A$2:$J$300,7,FALSE),"-")</f>
        <v>-</v>
      </c>
      <c r="I70" s="9" t="str">
        <f>IFERROR(VLOOKUP(CONCATENATE($A70,I$2),_votes_exp!$A$2:$J$300,7,FALSE),"-")</f>
        <v>-</v>
      </c>
      <c r="J70" s="9" t="str">
        <f>IFERROR(VLOOKUP(CONCATENATE($A70,J$2),_votes_exp!$A$2:$J$300,7,FALSE),"-")</f>
        <v>-</v>
      </c>
      <c r="K70" s="9" t="str">
        <f>IFERROR(VLOOKUP(CONCATENATE($A70,K$2),_votes_exp!$A$2:$J$300,7,FALSE),"-")</f>
        <v>-</v>
      </c>
      <c r="L70" s="9" t="str">
        <f>IFERROR(VLOOKUP(CONCATENATE($A70,L$2),_votes_exp!$A$2:$J$300,7,FALSE),"-")</f>
        <v>-</v>
      </c>
      <c r="M70" s="368" t="str">
        <f t="shared" si="12"/>
        <v>-</v>
      </c>
      <c r="N70" s="378" t="str">
        <f t="shared" si="11"/>
        <v>-</v>
      </c>
      <c r="O70" t="str">
        <f t="shared" si="13"/>
        <v>-</v>
      </c>
      <c r="P70">
        <f t="shared" si="14"/>
        <v>69</v>
      </c>
      <c r="Q70" t="str">
        <f t="shared" si="14"/>
        <v>Мораш Анастасия Юрьевна</v>
      </c>
      <c r="R70" s="121" t="str">
        <f t="shared" si="15"/>
        <v>-</v>
      </c>
      <c r="S70" s="9" t="str">
        <f t="shared" si="8"/>
        <v>-</v>
      </c>
      <c r="T70" s="415" t="str">
        <f t="shared" si="9"/>
        <v>-</v>
      </c>
    </row>
    <row r="71" spans="1:20">
      <c r="A71" s="9">
        <f>классы!B72</f>
        <v>70</v>
      </c>
      <c r="B71" s="9" t="str">
        <f>классы!C72</f>
        <v>Корсаков Алексей Вячеславович</v>
      </c>
      <c r="C71" s="9" t="str">
        <f>IFERROR(VLOOKUP(CONCATENATE($A71,C$2),_votes_exp!$A$2:$J$300,7,FALSE),"-")</f>
        <v>-</v>
      </c>
      <c r="D71" s="9" t="str">
        <f>IFERROR(VLOOKUP(CONCATENATE($A71,D$2),_votes_exp!$A$2:$J$300,7,FALSE),"-")</f>
        <v>-</v>
      </c>
      <c r="E71" s="9" t="str">
        <f>IFERROR(VLOOKUP(CONCATENATE($A71,E$2),_votes_exp!$A$2:$J$300,7,FALSE),"-")</f>
        <v>-</v>
      </c>
      <c r="F71" s="9" t="str">
        <f>IFERROR(VLOOKUP(CONCATENATE($A71,F$2),_votes_exp!$A$2:$J$300,7,FALSE),"-")</f>
        <v>-</v>
      </c>
      <c r="G71" s="9" t="str">
        <f>IFERROR(VLOOKUP(CONCATENATE($A71,G$2),_votes_exp!$A$2:$J$300,7,FALSE),"-")</f>
        <v>-</v>
      </c>
      <c r="H71" s="9" t="str">
        <f>IFERROR(VLOOKUP(CONCATENATE($A71,H$2),_votes_exp!$A$2:$J$300,7,FALSE),"-")</f>
        <v>-</v>
      </c>
      <c r="I71" s="9" t="str">
        <f>IFERROR(VLOOKUP(CONCATENATE($A71,I$2),_votes_exp!$A$2:$J$300,7,FALSE),"-")</f>
        <v>-</v>
      </c>
      <c r="J71" s="9" t="str">
        <f>IFERROR(VLOOKUP(CONCATENATE($A71,J$2),_votes_exp!$A$2:$J$300,7,FALSE),"-")</f>
        <v>-</v>
      </c>
      <c r="K71" s="9" t="str">
        <f>IFERROR(VLOOKUP(CONCATENATE($A71,K$2),_votes_exp!$A$2:$J$300,7,FALSE),"-")</f>
        <v>-</v>
      </c>
      <c r="L71" s="9" t="str">
        <f>IFERROR(VLOOKUP(CONCATENATE($A71,L$2),_votes_exp!$A$2:$J$300,7,FALSE),"-")</f>
        <v>-</v>
      </c>
      <c r="M71" s="368" t="str">
        <f t="shared" si="12"/>
        <v>-</v>
      </c>
      <c r="N71" s="378" t="str">
        <f t="shared" si="11"/>
        <v>-</v>
      </c>
      <c r="O71" t="str">
        <f t="shared" si="13"/>
        <v>-</v>
      </c>
      <c r="P71">
        <f t="shared" si="14"/>
        <v>70</v>
      </c>
      <c r="Q71" t="str">
        <f t="shared" si="14"/>
        <v>Корсаков Алексей Вячеславович</v>
      </c>
      <c r="R71" s="121" t="str">
        <f t="shared" si="15"/>
        <v>-</v>
      </c>
      <c r="S71" s="9" t="str">
        <f t="shared" si="8"/>
        <v>-</v>
      </c>
      <c r="T71" s="415" t="str">
        <f t="shared" si="9"/>
        <v>-</v>
      </c>
    </row>
    <row r="72" spans="1:20">
      <c r="A72" s="9">
        <f>классы!B73</f>
        <v>71</v>
      </c>
      <c r="B72" s="9" t="str">
        <f>классы!C73</f>
        <v>Демидов Иван Владимировичч</v>
      </c>
      <c r="C72" s="9" t="str">
        <f>IFERROR(VLOOKUP(CONCATENATE($A72,C$2),_votes_exp!$A$2:$J$300,7,FALSE),"-")</f>
        <v>-</v>
      </c>
      <c r="D72" s="9" t="str">
        <f>IFERROR(VLOOKUP(CONCATENATE($A72,D$2),_votes_exp!$A$2:$J$300,7,FALSE),"-")</f>
        <v>-</v>
      </c>
      <c r="E72" s="9" t="str">
        <f>IFERROR(VLOOKUP(CONCATENATE($A72,E$2),_votes_exp!$A$2:$J$300,7,FALSE),"-")</f>
        <v>-</v>
      </c>
      <c r="F72" s="9" t="str">
        <f>IFERROR(VLOOKUP(CONCATENATE($A72,F$2),_votes_exp!$A$2:$J$300,7,FALSE),"-")</f>
        <v>-</v>
      </c>
      <c r="G72" s="9" t="str">
        <f>IFERROR(VLOOKUP(CONCATENATE($A72,G$2),_votes_exp!$A$2:$J$300,7,FALSE),"-")</f>
        <v>-</v>
      </c>
      <c r="H72" s="9" t="str">
        <f>IFERROR(VLOOKUP(CONCATENATE($A72,H$2),_votes_exp!$A$2:$J$300,7,FALSE),"-")</f>
        <v>-</v>
      </c>
      <c r="I72" s="9" t="str">
        <f>IFERROR(VLOOKUP(CONCATENATE($A72,I$2),_votes_exp!$A$2:$J$300,7,FALSE),"-")</f>
        <v>-</v>
      </c>
      <c r="J72" s="9" t="str">
        <f>IFERROR(VLOOKUP(CONCATENATE($A72,J$2),_votes_exp!$A$2:$J$300,7,FALSE),"-")</f>
        <v>-</v>
      </c>
      <c r="K72" s="9" t="str">
        <f>IFERROR(VLOOKUP(CONCATENATE($A72,K$2),_votes_exp!$A$2:$J$300,7,FALSE),"-")</f>
        <v>-</v>
      </c>
      <c r="L72" s="9" t="str">
        <f>IFERROR(VLOOKUP(CONCATENATE($A72,L$2),_votes_exp!$A$2:$J$300,7,FALSE),"-")</f>
        <v>-</v>
      </c>
      <c r="M72" s="368" t="str">
        <f t="shared" si="12"/>
        <v>-</v>
      </c>
      <c r="N72" s="378" t="str">
        <f t="shared" si="11"/>
        <v>-</v>
      </c>
      <c r="O72" t="str">
        <f t="shared" si="13"/>
        <v>-</v>
      </c>
      <c r="P72">
        <f t="shared" si="14"/>
        <v>71</v>
      </c>
      <c r="Q72" t="str">
        <f t="shared" si="14"/>
        <v>Демидов Иван Владимировичч</v>
      </c>
      <c r="R72" s="121" t="str">
        <f t="shared" si="15"/>
        <v>-</v>
      </c>
      <c r="S72" s="9" t="str">
        <f t="shared" si="8"/>
        <v>-</v>
      </c>
      <c r="T72" s="415" t="str">
        <f t="shared" si="9"/>
        <v>-</v>
      </c>
    </row>
    <row r="73" spans="1:20">
      <c r="A73" s="9">
        <f>классы!B74</f>
        <v>72</v>
      </c>
      <c r="B73" s="9" t="str">
        <f>классы!C74</f>
        <v>Лехан Сергей Антонович</v>
      </c>
      <c r="C73" s="9" t="str">
        <f>IFERROR(VLOOKUP(CONCATENATE($A73,C$2),_votes_exp!$A$2:$J$300,7,FALSE),"-")</f>
        <v>-</v>
      </c>
      <c r="D73" s="9" t="str">
        <f>IFERROR(VLOOKUP(CONCATENATE($A73,D$2),_votes_exp!$A$2:$J$300,7,FALSE),"-")</f>
        <v>-</v>
      </c>
      <c r="E73" s="9" t="str">
        <f>IFERROR(VLOOKUP(CONCATENATE($A73,E$2),_votes_exp!$A$2:$J$300,7,FALSE),"-")</f>
        <v>-</v>
      </c>
      <c r="F73" s="9" t="str">
        <f>IFERROR(VLOOKUP(CONCATENATE($A73,F$2),_votes_exp!$A$2:$J$300,7,FALSE),"-")</f>
        <v>-</v>
      </c>
      <c r="G73" s="9" t="str">
        <f>IFERROR(VLOOKUP(CONCATENATE($A73,G$2),_votes_exp!$A$2:$J$300,7,FALSE),"-")</f>
        <v>-</v>
      </c>
      <c r="H73" s="9" t="str">
        <f>IFERROR(VLOOKUP(CONCATENATE($A73,H$2),_votes_exp!$A$2:$J$300,7,FALSE),"-")</f>
        <v>-</v>
      </c>
      <c r="I73" s="9" t="str">
        <f>IFERROR(VLOOKUP(CONCATENATE($A73,I$2),_votes_exp!$A$2:$J$300,7,FALSE),"-")</f>
        <v>-</v>
      </c>
      <c r="J73" s="9" t="str">
        <f>IFERROR(VLOOKUP(CONCATENATE($A73,J$2),_votes_exp!$A$2:$J$300,7,FALSE),"-")</f>
        <v>-</v>
      </c>
      <c r="K73" s="9" t="str">
        <f>IFERROR(VLOOKUP(CONCATENATE($A73,K$2),_votes_exp!$A$2:$J$300,7,FALSE),"-")</f>
        <v>-</v>
      </c>
      <c r="L73" s="9" t="str">
        <f>IFERROR(VLOOKUP(CONCATENATE($A73,L$2),_votes_exp!$A$2:$J$300,7,FALSE),"-")</f>
        <v>-</v>
      </c>
      <c r="M73" s="368" t="str">
        <f t="shared" si="12"/>
        <v>-</v>
      </c>
      <c r="N73" s="378" t="str">
        <f t="shared" si="11"/>
        <v>-</v>
      </c>
      <c r="O73" t="str">
        <f t="shared" si="13"/>
        <v>-</v>
      </c>
      <c r="P73">
        <f t="shared" si="14"/>
        <v>72</v>
      </c>
      <c r="Q73" t="str">
        <f t="shared" si="14"/>
        <v>Лехан Сергей Антонович</v>
      </c>
      <c r="R73" s="121" t="str">
        <f t="shared" si="15"/>
        <v>-</v>
      </c>
      <c r="S73" s="9" t="str">
        <f t="shared" si="8"/>
        <v>-</v>
      </c>
      <c r="T73" s="415" t="str">
        <f t="shared" si="9"/>
        <v>-</v>
      </c>
    </row>
    <row r="74" spans="1:20">
      <c r="A74" s="9">
        <f>классы!B75</f>
        <v>73</v>
      </c>
      <c r="B74" s="9" t="str">
        <f>классы!C75</f>
        <v>Сабанова Анастасия Михайловна</v>
      </c>
      <c r="C74" s="9" t="str">
        <f>IFERROR(VLOOKUP(CONCATENATE($A74,C$2),_votes_exp!$A$2:$J$300,7,FALSE),"-")</f>
        <v>-</v>
      </c>
      <c r="D74" s="9" t="str">
        <f>IFERROR(VLOOKUP(CONCATENATE($A74,D$2),_votes_exp!$A$2:$J$300,7,FALSE),"-")</f>
        <v>-</v>
      </c>
      <c r="E74" s="9" t="str">
        <f>IFERROR(VLOOKUP(CONCATENATE($A74,E$2),_votes_exp!$A$2:$J$300,7,FALSE),"-")</f>
        <v>-</v>
      </c>
      <c r="F74" s="9" t="str">
        <f>IFERROR(VLOOKUP(CONCATENATE($A74,F$2),_votes_exp!$A$2:$J$300,7,FALSE),"-")</f>
        <v>-</v>
      </c>
      <c r="G74" s="9" t="str">
        <f>IFERROR(VLOOKUP(CONCATENATE($A74,G$2),_votes_exp!$A$2:$J$300,7,FALSE),"-")</f>
        <v>-</v>
      </c>
      <c r="H74" s="9" t="str">
        <f>IFERROR(VLOOKUP(CONCATENATE($A74,H$2),_votes_exp!$A$2:$J$300,7,FALSE),"-")</f>
        <v>-</v>
      </c>
      <c r="I74" s="9" t="str">
        <f>IFERROR(VLOOKUP(CONCATENATE($A74,I$2),_votes_exp!$A$2:$J$300,7,FALSE),"-")</f>
        <v>-</v>
      </c>
      <c r="J74" s="9" t="str">
        <f>IFERROR(VLOOKUP(CONCATENATE($A74,J$2),_votes_exp!$A$2:$J$300,7,FALSE),"-")</f>
        <v>-</v>
      </c>
      <c r="K74" s="9" t="str">
        <f>IFERROR(VLOOKUP(CONCATENATE($A74,K$2),_votes_exp!$A$2:$J$300,7,FALSE),"-")</f>
        <v>-</v>
      </c>
      <c r="L74" s="9" t="str">
        <f>IFERROR(VLOOKUP(CONCATENATE($A74,L$2),_votes_exp!$A$2:$J$300,7,FALSE),"-")</f>
        <v>-</v>
      </c>
      <c r="M74" s="368" t="str">
        <f t="shared" si="12"/>
        <v>-</v>
      </c>
      <c r="N74" s="378" t="str">
        <f t="shared" si="11"/>
        <v>-</v>
      </c>
      <c r="O74" t="str">
        <f t="shared" si="13"/>
        <v>-</v>
      </c>
      <c r="P74">
        <f t="shared" si="14"/>
        <v>73</v>
      </c>
      <c r="Q74" t="str">
        <f t="shared" si="14"/>
        <v>Сабанова Анастасия Михайловна</v>
      </c>
      <c r="R74" s="121" t="str">
        <f t="shared" si="15"/>
        <v>-</v>
      </c>
      <c r="S74" s="9" t="str">
        <f t="shared" si="8"/>
        <v>-</v>
      </c>
      <c r="T74" s="415" t="str">
        <f t="shared" si="9"/>
        <v>-</v>
      </c>
    </row>
    <row r="75" spans="1:20">
      <c r="A75" s="9">
        <f>классы!B76</f>
        <v>74</v>
      </c>
      <c r="B75" s="9" t="str">
        <f>классы!C76</f>
        <v>Сорокин Юрий Владимирович</v>
      </c>
      <c r="C75" s="9" t="str">
        <f>IFERROR(VLOOKUP(CONCATENATE($A75,C$2),_votes_exp!$A$2:$J$300,7,FALSE),"-")</f>
        <v>-</v>
      </c>
      <c r="D75" s="9" t="str">
        <f>IFERROR(VLOOKUP(CONCATENATE($A75,D$2),_votes_exp!$A$2:$J$300,7,FALSE),"-")</f>
        <v>-</v>
      </c>
      <c r="E75" s="9" t="str">
        <f>IFERROR(VLOOKUP(CONCATENATE($A75,E$2),_votes_exp!$A$2:$J$300,7,FALSE),"-")</f>
        <v>-</v>
      </c>
      <c r="F75" s="9" t="str">
        <f>IFERROR(VLOOKUP(CONCATENATE($A75,F$2),_votes_exp!$A$2:$J$300,7,FALSE),"-")</f>
        <v>-</v>
      </c>
      <c r="G75" s="9" t="str">
        <f>IFERROR(VLOOKUP(CONCATENATE($A75,G$2),_votes_exp!$A$2:$J$300,7,FALSE),"-")</f>
        <v>-</v>
      </c>
      <c r="H75" s="9" t="str">
        <f>IFERROR(VLOOKUP(CONCATENATE($A75,H$2),_votes_exp!$A$2:$J$300,7,FALSE),"-")</f>
        <v>-</v>
      </c>
      <c r="I75" s="9" t="str">
        <f>IFERROR(VLOOKUP(CONCATENATE($A75,I$2),_votes_exp!$A$2:$J$300,7,FALSE),"-")</f>
        <v>-</v>
      </c>
      <c r="J75" s="9" t="str">
        <f>IFERROR(VLOOKUP(CONCATENATE($A75,J$2),_votes_exp!$A$2:$J$300,7,FALSE),"-")</f>
        <v>-</v>
      </c>
      <c r="K75" s="9" t="str">
        <f>IFERROR(VLOOKUP(CONCATENATE($A75,K$2),_votes_exp!$A$2:$J$300,7,FALSE),"-")</f>
        <v>-</v>
      </c>
      <c r="L75" s="9" t="str">
        <f>IFERROR(VLOOKUP(CONCATENATE($A75,L$2),_votes_exp!$A$2:$J$300,7,FALSE),"-")</f>
        <v>-</v>
      </c>
      <c r="M75" s="368" t="str">
        <f t="shared" si="12"/>
        <v>-</v>
      </c>
      <c r="N75" s="378" t="str">
        <f t="shared" si="11"/>
        <v>-</v>
      </c>
      <c r="O75" t="str">
        <f t="shared" si="13"/>
        <v>-</v>
      </c>
      <c r="P75">
        <f t="shared" si="14"/>
        <v>74</v>
      </c>
      <c r="Q75" t="str">
        <f t="shared" si="14"/>
        <v>Сорокин Юрий Владимирович</v>
      </c>
      <c r="R75" s="121" t="str">
        <f t="shared" si="15"/>
        <v>-</v>
      </c>
      <c r="S75" s="9" t="str">
        <f t="shared" si="8"/>
        <v>-</v>
      </c>
      <c r="T75" s="415" t="str">
        <f t="shared" si="9"/>
        <v>-</v>
      </c>
    </row>
    <row r="76" spans="1:20">
      <c r="A76" s="9">
        <f>классы!B77</f>
        <v>75</v>
      </c>
      <c r="B76" s="9" t="str">
        <f>классы!C77</f>
        <v>Светлана Чернецова</v>
      </c>
      <c r="C76" s="9" t="str">
        <f>IFERROR(VLOOKUP(CONCATENATE($A76,C$2),_votes_exp!$A$2:$J$300,7,FALSE),"-")</f>
        <v>-</v>
      </c>
      <c r="D76" s="9" t="str">
        <f>IFERROR(VLOOKUP(CONCATENATE($A76,D$2),_votes_exp!$A$2:$J$300,7,FALSE),"-")</f>
        <v>-</v>
      </c>
      <c r="E76" s="9" t="str">
        <f>IFERROR(VLOOKUP(CONCATENATE($A76,E$2),_votes_exp!$A$2:$J$300,7,FALSE),"-")</f>
        <v>-</v>
      </c>
      <c r="F76" s="9" t="str">
        <f>IFERROR(VLOOKUP(CONCATENATE($A76,F$2),_votes_exp!$A$2:$J$300,7,FALSE),"-")</f>
        <v>-</v>
      </c>
      <c r="G76" s="9" t="str">
        <f>IFERROR(VLOOKUP(CONCATENATE($A76,G$2),_votes_exp!$A$2:$J$300,7,FALSE),"-")</f>
        <v>-</v>
      </c>
      <c r="H76" s="9" t="str">
        <f>IFERROR(VLOOKUP(CONCATENATE($A76,H$2),_votes_exp!$A$2:$J$300,7,FALSE),"-")</f>
        <v>-</v>
      </c>
      <c r="I76" s="9" t="str">
        <f>IFERROR(VLOOKUP(CONCATENATE($A76,I$2),_votes_exp!$A$2:$J$300,7,FALSE),"-")</f>
        <v>-</v>
      </c>
      <c r="J76" s="9" t="str">
        <f>IFERROR(VLOOKUP(CONCATENATE($A76,J$2),_votes_exp!$A$2:$J$300,7,FALSE),"-")</f>
        <v>-</v>
      </c>
      <c r="K76" s="9" t="str">
        <f>IFERROR(VLOOKUP(CONCATENATE($A76,K$2),_votes_exp!$A$2:$J$300,7,FALSE),"-")</f>
        <v>-</v>
      </c>
      <c r="L76" s="9" t="str">
        <f>IFERROR(VLOOKUP(CONCATENATE($A76,L$2),_votes_exp!$A$2:$J$300,7,FALSE),"-")</f>
        <v>-</v>
      </c>
      <c r="M76" s="368" t="str">
        <f t="shared" si="12"/>
        <v>-</v>
      </c>
      <c r="N76" s="378" t="str">
        <f t="shared" si="11"/>
        <v>-</v>
      </c>
      <c r="O76" t="str">
        <f t="shared" si="13"/>
        <v>-</v>
      </c>
      <c r="P76">
        <f t="shared" si="14"/>
        <v>75</v>
      </c>
      <c r="Q76" t="str">
        <f t="shared" si="14"/>
        <v>Светлана Чернецова</v>
      </c>
      <c r="R76" s="121" t="str">
        <f t="shared" si="15"/>
        <v>-</v>
      </c>
      <c r="S76" s="9" t="str">
        <f t="shared" si="8"/>
        <v>-</v>
      </c>
      <c r="T76" s="415" t="str">
        <f t="shared" si="9"/>
        <v>-</v>
      </c>
    </row>
    <row r="77" spans="1:20">
      <c r="A77" s="9">
        <f>классы!B78</f>
        <v>76</v>
      </c>
      <c r="B77" s="9" t="str">
        <f>классы!C78</f>
        <v>Лубяная Екатерина Валерьевна</v>
      </c>
      <c r="C77" s="9" t="str">
        <f>IFERROR(VLOOKUP(CONCATENATE($A77,C$2),_votes_exp!$A$2:$J$300,7,FALSE),"-")</f>
        <v>-</v>
      </c>
      <c r="D77" s="9" t="str">
        <f>IFERROR(VLOOKUP(CONCATENATE($A77,D$2),_votes_exp!$A$2:$J$300,7,FALSE),"-")</f>
        <v>-</v>
      </c>
      <c r="E77" s="9" t="str">
        <f>IFERROR(VLOOKUP(CONCATENATE($A77,E$2),_votes_exp!$A$2:$J$300,7,FALSE),"-")</f>
        <v>-</v>
      </c>
      <c r="F77" s="9" t="str">
        <f>IFERROR(VLOOKUP(CONCATENATE($A77,F$2),_votes_exp!$A$2:$J$300,7,FALSE),"-")</f>
        <v>-</v>
      </c>
      <c r="G77" s="9" t="str">
        <f>IFERROR(VLOOKUP(CONCATENATE($A77,G$2),_votes_exp!$A$2:$J$300,7,FALSE),"-")</f>
        <v>-</v>
      </c>
      <c r="H77" s="9" t="str">
        <f>IFERROR(VLOOKUP(CONCATENATE($A77,H$2),_votes_exp!$A$2:$J$300,7,FALSE),"-")</f>
        <v>-</v>
      </c>
      <c r="I77" s="9" t="str">
        <f>IFERROR(VLOOKUP(CONCATENATE($A77,I$2),_votes_exp!$A$2:$J$300,7,FALSE),"-")</f>
        <v>-</v>
      </c>
      <c r="J77" s="9" t="str">
        <f>IFERROR(VLOOKUP(CONCATENATE($A77,J$2),_votes_exp!$A$2:$J$300,7,FALSE),"-")</f>
        <v>-</v>
      </c>
      <c r="K77" s="9" t="str">
        <f>IFERROR(VLOOKUP(CONCATENATE($A77,K$2),_votes_exp!$A$2:$J$300,7,FALSE),"-")</f>
        <v>-</v>
      </c>
      <c r="L77" s="9" t="str">
        <f>IFERROR(VLOOKUP(CONCATENATE($A77,L$2),_votes_exp!$A$2:$J$300,7,FALSE),"-")</f>
        <v>-</v>
      </c>
      <c r="M77" s="368" t="str">
        <f t="shared" si="12"/>
        <v>-</v>
      </c>
      <c r="N77" s="378" t="str">
        <f t="shared" si="11"/>
        <v>-</v>
      </c>
      <c r="O77" t="str">
        <f t="shared" si="13"/>
        <v>-</v>
      </c>
      <c r="P77">
        <f t="shared" si="14"/>
        <v>76</v>
      </c>
      <c r="Q77" t="str">
        <f t="shared" si="14"/>
        <v>Лубяная Екатерина Валерьевна</v>
      </c>
      <c r="R77" s="121" t="str">
        <f t="shared" si="15"/>
        <v>-</v>
      </c>
      <c r="S77" s="9" t="str">
        <f t="shared" si="8"/>
        <v>-</v>
      </c>
      <c r="T77" s="415" t="str">
        <f t="shared" si="9"/>
        <v>-</v>
      </c>
    </row>
    <row r="78" spans="1:20">
      <c r="A78" s="9">
        <f>классы!B79</f>
        <v>77</v>
      </c>
      <c r="B78" s="9" t="str">
        <f>классы!C79</f>
        <v>Егор Валерьевич Ковальчук</v>
      </c>
      <c r="C78" s="9" t="str">
        <f>IFERROR(VLOOKUP(CONCATENATE($A78,C$2),_votes_exp!$A$2:$J$300,7,FALSE),"-")</f>
        <v>-</v>
      </c>
      <c r="D78" s="9" t="str">
        <f>IFERROR(VLOOKUP(CONCATENATE($A78,D$2),_votes_exp!$A$2:$J$300,7,FALSE),"-")</f>
        <v>-</v>
      </c>
      <c r="E78" s="9" t="str">
        <f>IFERROR(VLOOKUP(CONCATENATE($A78,E$2),_votes_exp!$A$2:$J$300,7,FALSE),"-")</f>
        <v>-</v>
      </c>
      <c r="F78" s="9" t="str">
        <f>IFERROR(VLOOKUP(CONCATENATE($A78,F$2),_votes_exp!$A$2:$J$300,7,FALSE),"-")</f>
        <v>-</v>
      </c>
      <c r="G78" s="9" t="str">
        <f>IFERROR(VLOOKUP(CONCATENATE($A78,G$2),_votes_exp!$A$2:$J$300,7,FALSE),"-")</f>
        <v>-</v>
      </c>
      <c r="H78" s="9" t="str">
        <f>IFERROR(VLOOKUP(CONCATENATE($A78,H$2),_votes_exp!$A$2:$J$300,7,FALSE),"-")</f>
        <v>-</v>
      </c>
      <c r="I78" s="9" t="str">
        <f>IFERROR(VLOOKUP(CONCATENATE($A78,I$2),_votes_exp!$A$2:$J$300,7,FALSE),"-")</f>
        <v>-</v>
      </c>
      <c r="J78" s="9" t="str">
        <f>IFERROR(VLOOKUP(CONCATENATE($A78,J$2),_votes_exp!$A$2:$J$300,7,FALSE),"-")</f>
        <v>-</v>
      </c>
      <c r="K78" s="9" t="str">
        <f>IFERROR(VLOOKUP(CONCATENATE($A78,K$2),_votes_exp!$A$2:$J$300,7,FALSE),"-")</f>
        <v>-</v>
      </c>
      <c r="L78" s="9" t="str">
        <f>IFERROR(VLOOKUP(CONCATENATE($A78,L$2),_votes_exp!$A$2:$J$300,7,FALSE),"-")</f>
        <v>-</v>
      </c>
      <c r="M78" s="368" t="str">
        <f t="shared" si="12"/>
        <v>-</v>
      </c>
      <c r="N78" s="378" t="str">
        <f t="shared" si="11"/>
        <v>-</v>
      </c>
      <c r="O78" t="str">
        <f t="shared" si="13"/>
        <v>-</v>
      </c>
      <c r="P78">
        <f t="shared" si="14"/>
        <v>77</v>
      </c>
      <c r="Q78" t="str">
        <f t="shared" si="14"/>
        <v>Егор Валерьевич Ковальчук</v>
      </c>
      <c r="R78" s="121" t="str">
        <f t="shared" si="15"/>
        <v>-</v>
      </c>
      <c r="S78" s="9" t="str">
        <f t="shared" si="8"/>
        <v>-</v>
      </c>
      <c r="T78" s="415" t="str">
        <f t="shared" si="9"/>
        <v>-</v>
      </c>
    </row>
    <row r="79" spans="1:20">
      <c r="A79" s="9"/>
      <c r="B79" s="157" t="s">
        <v>198</v>
      </c>
      <c r="C79" s="9">
        <f>COUNT(C3:C78)</f>
        <v>8</v>
      </c>
      <c r="D79" s="9">
        <f t="shared" ref="D79:L79" si="16">COUNT(D3:D78)</f>
        <v>5</v>
      </c>
      <c r="E79" s="9">
        <f t="shared" si="16"/>
        <v>0</v>
      </c>
      <c r="F79" s="9">
        <f t="shared" si="16"/>
        <v>2</v>
      </c>
      <c r="G79" s="9">
        <f t="shared" si="16"/>
        <v>8</v>
      </c>
      <c r="H79" s="9">
        <f t="shared" si="16"/>
        <v>4</v>
      </c>
      <c r="I79" s="9">
        <f t="shared" si="16"/>
        <v>7</v>
      </c>
      <c r="J79" s="9">
        <f t="shared" si="16"/>
        <v>1</v>
      </c>
      <c r="K79" s="9">
        <f t="shared" si="16"/>
        <v>0</v>
      </c>
      <c r="L79" s="9">
        <f t="shared" si="16"/>
        <v>8</v>
      </c>
      <c r="M79" s="189">
        <f>COUNT(C3:L78)</f>
        <v>43</v>
      </c>
      <c r="N79" s="380">
        <f>COUNT(M3:M78)</f>
        <v>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dimension ref="A1:T79"/>
  <sheetViews>
    <sheetView workbookViewId="0">
      <pane ySplit="2" topLeftCell="A3" activePane="bottomLeft" state="frozen"/>
      <selection activeCell="B1" sqref="B1"/>
      <selection pane="bottomLeft" activeCell="M3" sqref="M3"/>
    </sheetView>
  </sheetViews>
  <sheetFormatPr defaultRowHeight="15"/>
  <cols>
    <col min="2" max="2" width="55.7109375" customWidth="1"/>
    <col min="3" max="12" width="6.7109375" customWidth="1"/>
    <col min="13" max="13" width="9.140625" style="381"/>
    <col min="14" max="14" width="9.140625" style="376"/>
    <col min="17" max="17" width="50.42578125" bestFit="1" customWidth="1"/>
    <col min="20" max="20" width="16.5703125" customWidth="1"/>
  </cols>
  <sheetData>
    <row r="1" spans="1:20" ht="18.75">
      <c r="B1" s="205" t="s">
        <v>211</v>
      </c>
      <c r="C1" s="20"/>
      <c r="D1" s="20"/>
      <c r="E1" s="20"/>
      <c r="F1" s="20"/>
      <c r="G1" s="20"/>
      <c r="H1" s="20"/>
      <c r="I1" s="20"/>
    </row>
    <row r="2" spans="1:20" s="18" customFormat="1" ht="150">
      <c r="A2" s="31" t="s">
        <v>116</v>
      </c>
      <c r="B2" s="195" t="s">
        <v>196</v>
      </c>
      <c r="C2" s="196" t="str">
        <f>судьи!E38</f>
        <v>Акчурин Константин Эдуардович</v>
      </c>
      <c r="D2" s="196" t="str">
        <f>судьи!F38</f>
        <v>Басалаев Андрей Викторович</v>
      </c>
      <c r="E2" s="196" t="str">
        <f>судьи!G38</f>
        <v>Гордиленков Лев</v>
      </c>
      <c r="F2" s="196" t="str">
        <f>судьи!H38</f>
        <v>Данилина Татьяна Игоревна</v>
      </c>
      <c r="G2" s="196" t="str">
        <f>судьи!I38</f>
        <v>Елизаров Андрей</v>
      </c>
      <c r="H2" s="196" t="str">
        <f>судьи!J38</f>
        <v>Иван Демидов</v>
      </c>
      <c r="I2" s="196" t="str">
        <f>судьи!K38</f>
        <v>Кудрявцев Евгений Валерьевич</v>
      </c>
      <c r="J2" s="196" t="str">
        <f>судьи!L38</f>
        <v>Родимцев Андрей Александрович</v>
      </c>
      <c r="K2" s="196" t="str">
        <f>судьи!M38</f>
        <v>Русаков Сергей Александрович</v>
      </c>
      <c r="L2" s="196" t="str">
        <f>судьи!N38</f>
        <v>Сазонов Антон Анатольевич</v>
      </c>
      <c r="M2" s="303" t="s">
        <v>197</v>
      </c>
      <c r="N2" s="377" t="s">
        <v>190</v>
      </c>
      <c r="O2" s="18" t="s">
        <v>80</v>
      </c>
      <c r="P2" s="31" t="s">
        <v>116</v>
      </c>
      <c r="Q2" s="195" t="s">
        <v>196</v>
      </c>
      <c r="R2" s="197" t="s">
        <v>197</v>
      </c>
      <c r="S2" s="18" t="s">
        <v>80</v>
      </c>
      <c r="T2" s="414" t="s">
        <v>1200</v>
      </c>
    </row>
    <row r="3" spans="1:20">
      <c r="A3" s="9">
        <f>классы!B3</f>
        <v>1</v>
      </c>
      <c r="B3" s="9" t="str">
        <f>классы!C3</f>
        <v>Фефелов Александр</v>
      </c>
      <c r="C3" s="9" t="str">
        <f>IFERROR(VLOOKUP(CONCATENATE($A3,C$2),_votes_exp!$A$2:$J$300,8,FALSE),"-")</f>
        <v>-</v>
      </c>
      <c r="D3" s="9" t="str">
        <f>IFERROR(VLOOKUP(CONCATENATE($A3,D$2),_votes_exp!$A$2:$J$300,8,FALSE),"-")</f>
        <v>-</v>
      </c>
      <c r="E3" s="9" t="str">
        <f>IFERROR(VLOOKUP(CONCATENATE($A3,E$2),_votes_exp!$A$2:$J$300,8,FALSE),"-")</f>
        <v>-</v>
      </c>
      <c r="F3" s="9" t="str">
        <f>IFERROR(VLOOKUP(CONCATENATE($A3,F$2),_votes_exp!$A$2:$J$300,8,FALSE),"-")</f>
        <v>-</v>
      </c>
      <c r="G3" s="9" t="str">
        <f>IFERROR(VLOOKUP(CONCATENATE($A3,G$2),_votes_exp!$A$2:$J$300,8,FALSE),"-")</f>
        <v>-</v>
      </c>
      <c r="H3" s="9" t="str">
        <f>IFERROR(VLOOKUP(CONCATENATE($A3,H$2),_votes_exp!$A$2:$J$300,8,FALSE),"-")</f>
        <v>-</v>
      </c>
      <c r="I3" s="9" t="str">
        <f>IFERROR(VLOOKUP(CONCATENATE($A3,I$2),_votes_exp!$A$2:$J$300,8,FALSE),"-")</f>
        <v>-</v>
      </c>
      <c r="J3" s="9" t="str">
        <f>IFERROR(VLOOKUP(CONCATENATE($A3,J$2),_votes_exp!$A$2:$J$300,8,FALSE),"-")</f>
        <v>-</v>
      </c>
      <c r="K3" s="9" t="str">
        <f>IFERROR(VLOOKUP(CONCATENATE($A3,K$2),_votes_exp!$A$2:$J$300,8,FALSE),"-")</f>
        <v>-</v>
      </c>
      <c r="L3" s="9" t="str">
        <f>IFERROR(VLOOKUP(CONCATENATE($A3,L$2),_votes_exp!$A$2:$J$300,8,FALSE),"-")</f>
        <v>-</v>
      </c>
      <c r="M3" s="368" t="str">
        <f>IFERROR(AVERAGE(C3:L3)+0.000001*O3+0.000000001*(1/(T3+0.001)),"-")</f>
        <v>-</v>
      </c>
      <c r="N3" s="378" t="str">
        <f t="shared" ref="N3:N34" si="0">IFERROR(RANK(M3,$M$3:$M$78,0),"-")</f>
        <v>-</v>
      </c>
      <c r="O3" t="str">
        <f>IF(COUNT(C3:L3)&gt;0,COUNT(C3:L3),"-")</f>
        <v>-</v>
      </c>
      <c r="P3">
        <f>A3</f>
        <v>1</v>
      </c>
      <c r="Q3" t="str">
        <f t="shared" ref="Q3:Q66" si="1">B3</f>
        <v>Фефелов Александр</v>
      </c>
      <c r="R3" s="121" t="str">
        <f>M3</f>
        <v>-</v>
      </c>
      <c r="S3" s="9" t="str">
        <f>O3</f>
        <v>-</v>
      </c>
      <c r="T3" s="415" t="str">
        <f>IFERROR(VAR(C3:L3),"-")</f>
        <v>-</v>
      </c>
    </row>
    <row r="4" spans="1:20">
      <c r="A4" s="9">
        <f>классы!B4</f>
        <v>2</v>
      </c>
      <c r="B4" s="9" t="str">
        <f>классы!C4</f>
        <v>Рождественская Мария Владимировна</v>
      </c>
      <c r="C4" s="9" t="str">
        <f>IFERROR(VLOOKUP(CONCATENATE($A4,C$2),_votes_exp!$A$2:$J$300,8,FALSE),"-")</f>
        <v>-</v>
      </c>
      <c r="D4" s="9" t="str">
        <f>IFERROR(VLOOKUP(CONCATENATE($A4,D$2),_votes_exp!$A$2:$J$300,8,FALSE),"-")</f>
        <v>-</v>
      </c>
      <c r="E4" s="9" t="str">
        <f>IFERROR(VLOOKUP(CONCATENATE($A4,E$2),_votes_exp!$A$2:$J$300,8,FALSE),"-")</f>
        <v>-</v>
      </c>
      <c r="F4" s="9" t="str">
        <f>IFERROR(VLOOKUP(CONCATENATE($A4,F$2),_votes_exp!$A$2:$J$300,8,FALSE),"-")</f>
        <v>-</v>
      </c>
      <c r="G4" s="9" t="str">
        <f>IFERROR(VLOOKUP(CONCATENATE($A4,G$2),_votes_exp!$A$2:$J$300,8,FALSE),"-")</f>
        <v>-</v>
      </c>
      <c r="H4" s="9" t="str">
        <f>IFERROR(VLOOKUP(CONCATENATE($A4,H$2),_votes_exp!$A$2:$J$300,8,FALSE),"-")</f>
        <v>-</v>
      </c>
      <c r="I4" s="9" t="str">
        <f>IFERROR(VLOOKUP(CONCATENATE($A4,I$2),_votes_exp!$A$2:$J$300,8,FALSE),"-")</f>
        <v>-</v>
      </c>
      <c r="J4" s="9" t="str">
        <f>IFERROR(VLOOKUP(CONCATENATE($A4,J$2),_votes_exp!$A$2:$J$300,8,FALSE),"-")</f>
        <v>-</v>
      </c>
      <c r="K4" s="9" t="str">
        <f>IFERROR(VLOOKUP(CONCATENATE($A4,K$2),_votes_exp!$A$2:$J$300,8,FALSE),"-")</f>
        <v>-</v>
      </c>
      <c r="L4" s="9" t="str">
        <f>IFERROR(VLOOKUP(CONCATENATE($A4,L$2),_votes_exp!$A$2:$J$300,8,FALSE),"-")</f>
        <v>-</v>
      </c>
      <c r="M4" s="368" t="str">
        <f t="shared" ref="M4:M67" si="2">IFERROR(AVERAGE(C4:L4)+0.000001*O4+0.000000001*(1/(T4+0.001)),"-")</f>
        <v>-</v>
      </c>
      <c r="N4" s="378" t="str">
        <f t="shared" si="0"/>
        <v>-</v>
      </c>
      <c r="O4" t="str">
        <f t="shared" ref="O4:O67" si="3">IF(COUNT(C4:L4)&gt;0,COUNT(C4:L4),"-")</f>
        <v>-</v>
      </c>
      <c r="P4">
        <f t="shared" ref="P4:Q67" si="4">A4</f>
        <v>2</v>
      </c>
      <c r="Q4" t="str">
        <f t="shared" si="1"/>
        <v>Рождественская Мария Владимировна</v>
      </c>
      <c r="R4" s="121" t="str">
        <f t="shared" ref="R4:R67" si="5">M4</f>
        <v>-</v>
      </c>
      <c r="S4" s="9" t="str">
        <f t="shared" ref="S4:S67" si="6">O4</f>
        <v>-</v>
      </c>
      <c r="T4" s="415" t="str">
        <f t="shared" ref="T4:T67" si="7">IFERROR(VAR(C4:L4),"-")</f>
        <v>-</v>
      </c>
    </row>
    <row r="5" spans="1:20">
      <c r="A5" s="9">
        <f>классы!B5</f>
        <v>3</v>
      </c>
      <c r="B5" s="9" t="str">
        <f>классы!C5</f>
        <v>Кудрявцев Евгений Валерьевич</v>
      </c>
      <c r="C5" s="9">
        <f>IFERROR(VLOOKUP(CONCATENATE($A5,C$2),_votes_exp!$A$2:$J$300,8,FALSE),"-")</f>
        <v>6</v>
      </c>
      <c r="D5" s="9">
        <f>IFERROR(VLOOKUP(CONCATENATE($A5,D$2),_votes_exp!$A$2:$J$300,8,FALSE),"-")</f>
        <v>10</v>
      </c>
      <c r="E5" s="9">
        <f>IFERROR(VLOOKUP(CONCATENATE($A5,E$2),_votes_exp!$A$2:$J$300,8,FALSE),"-")</f>
        <v>7</v>
      </c>
      <c r="F5" s="9" t="str">
        <f>IFERROR(VLOOKUP(CONCATENATE($A5,F$2),_votes_exp!$A$2:$J$300,8,FALSE),"-")</f>
        <v>-</v>
      </c>
      <c r="G5" s="9">
        <f>IFERROR(VLOOKUP(CONCATENATE($A5,G$2),_votes_exp!$A$2:$J$300,8,FALSE),"-")</f>
        <v>4</v>
      </c>
      <c r="H5" s="9" t="str">
        <f>IFERROR(VLOOKUP(CONCATENATE($A5,H$2),_votes_exp!$A$2:$J$300,8,FALSE),"-")</f>
        <v>-</v>
      </c>
      <c r="I5" s="9" t="str">
        <f>IFERROR(VLOOKUP(CONCATENATE($A5,I$2),_votes_exp!$A$2:$J$300,8,FALSE),"-")</f>
        <v>-</v>
      </c>
      <c r="J5" s="9" t="str">
        <f>IFERROR(VLOOKUP(CONCATENATE($A5,J$2),_votes_exp!$A$2:$J$300,8,FALSE),"-")</f>
        <v>-</v>
      </c>
      <c r="K5" s="9" t="str">
        <f>IFERROR(VLOOKUP(CONCATENATE($A5,K$2),_votes_exp!$A$2:$J$300,8,FALSE),"-")</f>
        <v>-</v>
      </c>
      <c r="L5" s="9">
        <f>IFERROR(VLOOKUP(CONCATENATE($A5,L$2),_votes_exp!$A$2:$J$300,8,FALSE),"-")</f>
        <v>8</v>
      </c>
      <c r="M5" s="368">
        <f t="shared" si="2"/>
        <v>7.0000050001999599</v>
      </c>
      <c r="N5" s="378">
        <f t="shared" si="0"/>
        <v>5</v>
      </c>
      <c r="O5">
        <f t="shared" si="3"/>
        <v>5</v>
      </c>
      <c r="P5">
        <f t="shared" si="4"/>
        <v>3</v>
      </c>
      <c r="Q5" t="str">
        <f t="shared" si="1"/>
        <v>Кудрявцев Евгений Валерьевич</v>
      </c>
      <c r="R5" s="121">
        <f t="shared" si="5"/>
        <v>7.0000050001999599</v>
      </c>
      <c r="S5" s="9">
        <f t="shared" si="6"/>
        <v>5</v>
      </c>
      <c r="T5" s="415">
        <f t="shared" si="7"/>
        <v>5</v>
      </c>
    </row>
    <row r="6" spans="1:20">
      <c r="A6" s="9">
        <f>классы!B6</f>
        <v>4</v>
      </c>
      <c r="B6" s="9" t="str">
        <f>классы!C6</f>
        <v>Вербицкий Илья Анатольевич</v>
      </c>
      <c r="C6" s="9" t="str">
        <f>IFERROR(VLOOKUP(CONCATENATE($A6,C$2),_votes_exp!$A$2:$J$300,8,FALSE),"-")</f>
        <v>-</v>
      </c>
      <c r="D6" s="9" t="str">
        <f>IFERROR(VLOOKUP(CONCATENATE($A6,D$2),_votes_exp!$A$2:$J$300,8,FALSE),"-")</f>
        <v>-</v>
      </c>
      <c r="E6" s="9" t="str">
        <f>IFERROR(VLOOKUP(CONCATENATE($A6,E$2),_votes_exp!$A$2:$J$300,8,FALSE),"-")</f>
        <v>-</v>
      </c>
      <c r="F6" s="9" t="str">
        <f>IFERROR(VLOOKUP(CONCATENATE($A6,F$2),_votes_exp!$A$2:$J$300,8,FALSE),"-")</f>
        <v>-</v>
      </c>
      <c r="G6" s="9" t="str">
        <f>IFERROR(VLOOKUP(CONCATENATE($A6,G$2),_votes_exp!$A$2:$J$300,8,FALSE),"-")</f>
        <v>-</v>
      </c>
      <c r="H6" s="9" t="str">
        <f>IFERROR(VLOOKUP(CONCATENATE($A6,H$2),_votes_exp!$A$2:$J$300,8,FALSE),"-")</f>
        <v>-</v>
      </c>
      <c r="I6" s="9" t="str">
        <f>IFERROR(VLOOKUP(CONCATENATE($A6,I$2),_votes_exp!$A$2:$J$300,8,FALSE),"-")</f>
        <v>-</v>
      </c>
      <c r="J6" s="9" t="str">
        <f>IFERROR(VLOOKUP(CONCATENATE($A6,J$2),_votes_exp!$A$2:$J$300,8,FALSE),"-")</f>
        <v>-</v>
      </c>
      <c r="K6" s="9" t="str">
        <f>IFERROR(VLOOKUP(CONCATENATE($A6,K$2),_votes_exp!$A$2:$J$300,8,FALSE),"-")</f>
        <v>-</v>
      </c>
      <c r="L6" s="9" t="str">
        <f>IFERROR(VLOOKUP(CONCATENATE($A6,L$2),_votes_exp!$A$2:$J$300,8,FALSE),"-")</f>
        <v>-</v>
      </c>
      <c r="M6" s="368" t="str">
        <f t="shared" si="2"/>
        <v>-</v>
      </c>
      <c r="N6" s="378" t="str">
        <f t="shared" si="0"/>
        <v>-</v>
      </c>
      <c r="O6" t="str">
        <f t="shared" si="3"/>
        <v>-</v>
      </c>
      <c r="P6">
        <f t="shared" si="4"/>
        <v>4</v>
      </c>
      <c r="Q6" t="str">
        <f t="shared" si="1"/>
        <v>Вербицкий Илья Анатольевич</v>
      </c>
      <c r="R6" s="121" t="str">
        <f t="shared" si="5"/>
        <v>-</v>
      </c>
      <c r="S6" s="9" t="str">
        <f t="shared" si="6"/>
        <v>-</v>
      </c>
      <c r="T6" s="415" t="str">
        <f t="shared" si="7"/>
        <v>-</v>
      </c>
    </row>
    <row r="7" spans="1:20">
      <c r="A7" s="9">
        <f>классы!B7</f>
        <v>5</v>
      </c>
      <c r="B7" s="9" t="str">
        <f>классы!C7</f>
        <v>Андрейченко Вадим Александрович, Андрейченко Елена и Леонид</v>
      </c>
      <c r="C7" s="9">
        <f>IFERROR(VLOOKUP(CONCATENATE($A7,C$2),_votes_exp!$A$2:$J$300,8,FALSE),"-")</f>
        <v>4</v>
      </c>
      <c r="D7" s="9" t="str">
        <f>IFERROR(VLOOKUP(CONCATENATE($A7,D$2),_votes_exp!$A$2:$J$300,8,FALSE),"-")</f>
        <v>-</v>
      </c>
      <c r="E7" s="9">
        <f>IFERROR(VLOOKUP(CONCATENATE($A7,E$2),_votes_exp!$A$2:$J$300,8,FALSE),"-")</f>
        <v>4</v>
      </c>
      <c r="F7" s="9" t="str">
        <f>IFERROR(VLOOKUP(CONCATENATE($A7,F$2),_votes_exp!$A$2:$J$300,8,FALSE),"-")</f>
        <v>-</v>
      </c>
      <c r="G7" s="9">
        <f>IFERROR(VLOOKUP(CONCATENATE($A7,G$2),_votes_exp!$A$2:$J$300,8,FALSE),"-")</f>
        <v>1</v>
      </c>
      <c r="H7" s="9">
        <f>IFERROR(VLOOKUP(CONCATENATE($A7,H$2),_votes_exp!$A$2:$J$300,8,FALSE),"-")</f>
        <v>6</v>
      </c>
      <c r="I7" s="9">
        <f>IFERROR(VLOOKUP(CONCATENATE($A7,I$2),_votes_exp!$A$2:$J$300,8,FALSE),"-")</f>
        <v>4</v>
      </c>
      <c r="J7" s="9" t="str">
        <f>IFERROR(VLOOKUP(CONCATENATE($A7,J$2),_votes_exp!$A$2:$J$300,8,FALSE),"-")</f>
        <v>-</v>
      </c>
      <c r="K7" s="9" t="str">
        <f>IFERROR(VLOOKUP(CONCATENATE($A7,K$2),_votes_exp!$A$2:$J$300,8,FALSE),"-")</f>
        <v>-</v>
      </c>
      <c r="L7" s="9">
        <f>IFERROR(VLOOKUP(CONCATENATE($A7,L$2),_votes_exp!$A$2:$J$300,8,FALSE),"-")</f>
        <v>5</v>
      </c>
      <c r="M7" s="368">
        <f t="shared" si="2"/>
        <v>4.0000060003570157</v>
      </c>
      <c r="N7" s="378">
        <f t="shared" si="0"/>
        <v>14</v>
      </c>
      <c r="O7">
        <f t="shared" si="3"/>
        <v>6</v>
      </c>
      <c r="P7">
        <f t="shared" si="4"/>
        <v>5</v>
      </c>
      <c r="Q7" t="str">
        <f t="shared" si="1"/>
        <v>Андрейченко Вадим Александрович, Андрейченко Елена и Леонид</v>
      </c>
      <c r="R7" s="121">
        <f t="shared" si="5"/>
        <v>4.0000060003570157</v>
      </c>
      <c r="S7" s="9">
        <f t="shared" si="6"/>
        <v>6</v>
      </c>
      <c r="T7" s="415">
        <f t="shared" si="7"/>
        <v>2.8</v>
      </c>
    </row>
    <row r="8" spans="1:20">
      <c r="A8" s="9">
        <f>классы!B8</f>
        <v>6</v>
      </c>
      <c r="B8" s="9" t="str">
        <f>классы!C8</f>
        <v>Вастаев Александр</v>
      </c>
      <c r="C8" s="9" t="str">
        <f>IFERROR(VLOOKUP(CONCATENATE($A8,C$2),_votes_exp!$A$2:$J$300,8,FALSE),"-")</f>
        <v>-</v>
      </c>
      <c r="D8" s="9" t="str">
        <f>IFERROR(VLOOKUP(CONCATENATE($A8,D$2),_votes_exp!$A$2:$J$300,8,FALSE),"-")</f>
        <v>-</v>
      </c>
      <c r="E8" s="9" t="str">
        <f>IFERROR(VLOOKUP(CONCATENATE($A8,E$2),_votes_exp!$A$2:$J$300,8,FALSE),"-")</f>
        <v>-</v>
      </c>
      <c r="F8" s="9" t="str">
        <f>IFERROR(VLOOKUP(CONCATENATE($A8,F$2),_votes_exp!$A$2:$J$300,8,FALSE),"-")</f>
        <v>-</v>
      </c>
      <c r="G8" s="9" t="str">
        <f>IFERROR(VLOOKUP(CONCATENATE($A8,G$2),_votes_exp!$A$2:$J$300,8,FALSE),"-")</f>
        <v>-</v>
      </c>
      <c r="H8" s="9" t="str">
        <f>IFERROR(VLOOKUP(CONCATENATE($A8,H$2),_votes_exp!$A$2:$J$300,8,FALSE),"-")</f>
        <v>-</v>
      </c>
      <c r="I8" s="9" t="str">
        <f>IFERROR(VLOOKUP(CONCATENATE($A8,I$2),_votes_exp!$A$2:$J$300,8,FALSE),"-")</f>
        <v>-</v>
      </c>
      <c r="J8" s="9" t="str">
        <f>IFERROR(VLOOKUP(CONCATENATE($A8,J$2),_votes_exp!$A$2:$J$300,8,FALSE),"-")</f>
        <v>-</v>
      </c>
      <c r="K8" s="9" t="str">
        <f>IFERROR(VLOOKUP(CONCATENATE($A8,K$2),_votes_exp!$A$2:$J$300,8,FALSE),"-")</f>
        <v>-</v>
      </c>
      <c r="L8" s="9" t="str">
        <f>IFERROR(VLOOKUP(CONCATENATE($A8,L$2),_votes_exp!$A$2:$J$300,8,FALSE),"-")</f>
        <v>-</v>
      </c>
      <c r="M8" s="368" t="str">
        <f t="shared" si="2"/>
        <v>-</v>
      </c>
      <c r="N8" s="378" t="str">
        <f t="shared" si="0"/>
        <v>-</v>
      </c>
      <c r="O8" t="str">
        <f t="shared" si="3"/>
        <v>-</v>
      </c>
      <c r="P8">
        <f t="shared" si="4"/>
        <v>6</v>
      </c>
      <c r="Q8" t="str">
        <f t="shared" si="1"/>
        <v>Вастаев Александр</v>
      </c>
      <c r="R8" s="121" t="str">
        <f t="shared" si="5"/>
        <v>-</v>
      </c>
      <c r="S8" s="9" t="str">
        <f t="shared" si="6"/>
        <v>-</v>
      </c>
      <c r="T8" s="415" t="str">
        <f t="shared" si="7"/>
        <v>-</v>
      </c>
    </row>
    <row r="9" spans="1:20">
      <c r="A9" s="9">
        <f>классы!B9</f>
        <v>7</v>
      </c>
      <c r="B9" s="9" t="str">
        <f>классы!C9</f>
        <v>Сергей Селюков</v>
      </c>
      <c r="C9" s="9" t="str">
        <f>IFERROR(VLOOKUP(CONCATENATE($A9,C$2),_votes_exp!$A$2:$J$300,8,FALSE),"-")</f>
        <v>-</v>
      </c>
      <c r="D9" s="9" t="str">
        <f>IFERROR(VLOOKUP(CONCATENATE($A9,D$2),_votes_exp!$A$2:$J$300,8,FALSE),"-")</f>
        <v>-</v>
      </c>
      <c r="E9" s="9" t="str">
        <f>IFERROR(VLOOKUP(CONCATENATE($A9,E$2),_votes_exp!$A$2:$J$300,8,FALSE),"-")</f>
        <v>-</v>
      </c>
      <c r="F9" s="9" t="str">
        <f>IFERROR(VLOOKUP(CONCATENATE($A9,F$2),_votes_exp!$A$2:$J$300,8,FALSE),"-")</f>
        <v>-</v>
      </c>
      <c r="G9" s="9" t="str">
        <f>IFERROR(VLOOKUP(CONCATENATE($A9,G$2),_votes_exp!$A$2:$J$300,8,FALSE),"-")</f>
        <v>-</v>
      </c>
      <c r="H9" s="9" t="str">
        <f>IFERROR(VLOOKUP(CONCATENATE($A9,H$2),_votes_exp!$A$2:$J$300,8,FALSE),"-")</f>
        <v>-</v>
      </c>
      <c r="I9" s="9" t="str">
        <f>IFERROR(VLOOKUP(CONCATENATE($A9,I$2),_votes_exp!$A$2:$J$300,8,FALSE),"-")</f>
        <v>-</v>
      </c>
      <c r="J9" s="9" t="str">
        <f>IFERROR(VLOOKUP(CONCATENATE($A9,J$2),_votes_exp!$A$2:$J$300,8,FALSE),"-")</f>
        <v>-</v>
      </c>
      <c r="K9" s="9" t="str">
        <f>IFERROR(VLOOKUP(CONCATENATE($A9,K$2),_votes_exp!$A$2:$J$300,8,FALSE),"-")</f>
        <v>-</v>
      </c>
      <c r="L9" s="9" t="str">
        <f>IFERROR(VLOOKUP(CONCATENATE($A9,L$2),_votes_exp!$A$2:$J$300,8,FALSE),"-")</f>
        <v>-</v>
      </c>
      <c r="M9" s="368" t="str">
        <f t="shared" si="2"/>
        <v>-</v>
      </c>
      <c r="N9" s="378" t="str">
        <f t="shared" si="0"/>
        <v>-</v>
      </c>
      <c r="O9" t="str">
        <f t="shared" si="3"/>
        <v>-</v>
      </c>
      <c r="P9">
        <f t="shared" si="4"/>
        <v>7</v>
      </c>
      <c r="Q9" t="str">
        <f t="shared" si="1"/>
        <v>Сергей Селюков</v>
      </c>
      <c r="R9" s="121" t="str">
        <f t="shared" si="5"/>
        <v>-</v>
      </c>
      <c r="S9" s="9" t="str">
        <f t="shared" si="6"/>
        <v>-</v>
      </c>
      <c r="T9" s="415" t="str">
        <f t="shared" si="7"/>
        <v>-</v>
      </c>
    </row>
    <row r="10" spans="1:20">
      <c r="A10" s="9">
        <f>классы!B10</f>
        <v>8</v>
      </c>
      <c r="B10" s="9" t="str">
        <f>классы!C10</f>
        <v>Шонин Сергей Викторович</v>
      </c>
      <c r="C10" s="9" t="str">
        <f>IFERROR(VLOOKUP(CONCATENATE($A10,C$2),_votes_exp!$A$2:$J$300,8,FALSE),"-")</f>
        <v>-</v>
      </c>
      <c r="D10" s="9" t="str">
        <f>IFERROR(VLOOKUP(CONCATENATE($A10,D$2),_votes_exp!$A$2:$J$300,8,FALSE),"-")</f>
        <v>-</v>
      </c>
      <c r="E10" s="9" t="str">
        <f>IFERROR(VLOOKUP(CONCATENATE($A10,E$2),_votes_exp!$A$2:$J$300,8,FALSE),"-")</f>
        <v>-</v>
      </c>
      <c r="F10" s="9" t="str">
        <f>IFERROR(VLOOKUP(CONCATENATE($A10,F$2),_votes_exp!$A$2:$J$300,8,FALSE),"-")</f>
        <v>-</v>
      </c>
      <c r="G10" s="9" t="str">
        <f>IFERROR(VLOOKUP(CONCATENATE($A10,G$2),_votes_exp!$A$2:$J$300,8,FALSE),"-")</f>
        <v>-</v>
      </c>
      <c r="H10" s="9" t="str">
        <f>IFERROR(VLOOKUP(CONCATENATE($A10,H$2),_votes_exp!$A$2:$J$300,8,FALSE),"-")</f>
        <v>-</v>
      </c>
      <c r="I10" s="9" t="str">
        <f>IFERROR(VLOOKUP(CONCATENATE($A10,I$2),_votes_exp!$A$2:$J$300,8,FALSE),"-")</f>
        <v>-</v>
      </c>
      <c r="J10" s="9" t="str">
        <f>IFERROR(VLOOKUP(CONCATENATE($A10,J$2),_votes_exp!$A$2:$J$300,8,FALSE),"-")</f>
        <v>-</v>
      </c>
      <c r="K10" s="9" t="str">
        <f>IFERROR(VLOOKUP(CONCATENATE($A10,K$2),_votes_exp!$A$2:$J$300,8,FALSE),"-")</f>
        <v>-</v>
      </c>
      <c r="L10" s="9" t="str">
        <f>IFERROR(VLOOKUP(CONCATENATE($A10,L$2),_votes_exp!$A$2:$J$300,8,FALSE),"-")</f>
        <v>-</v>
      </c>
      <c r="M10" s="368" t="str">
        <f t="shared" si="2"/>
        <v>-</v>
      </c>
      <c r="N10" s="378" t="str">
        <f t="shared" si="0"/>
        <v>-</v>
      </c>
      <c r="O10" t="str">
        <f t="shared" si="3"/>
        <v>-</v>
      </c>
      <c r="P10">
        <f t="shared" si="4"/>
        <v>8</v>
      </c>
      <c r="Q10" t="str">
        <f t="shared" si="1"/>
        <v>Шонин Сергей Викторович</v>
      </c>
      <c r="R10" s="121" t="str">
        <f t="shared" si="5"/>
        <v>-</v>
      </c>
      <c r="S10" s="9" t="str">
        <f t="shared" si="6"/>
        <v>-</v>
      </c>
      <c r="T10" s="415" t="str">
        <f t="shared" si="7"/>
        <v>-</v>
      </c>
    </row>
    <row r="11" spans="1:20">
      <c r="A11" s="9">
        <f>классы!B11</f>
        <v>9</v>
      </c>
      <c r="B11" s="9" t="str">
        <f>классы!C11</f>
        <v>Кирилл Михайлович Поспелов</v>
      </c>
      <c r="C11" s="9" t="str">
        <f>IFERROR(VLOOKUP(CONCATENATE($A11,C$2),_votes_exp!$A$2:$J$300,8,FALSE),"-")</f>
        <v>-</v>
      </c>
      <c r="D11" s="9" t="str">
        <f>IFERROR(VLOOKUP(CONCATENATE($A11,D$2),_votes_exp!$A$2:$J$300,8,FALSE),"-")</f>
        <v>-</v>
      </c>
      <c r="E11" s="9" t="str">
        <f>IFERROR(VLOOKUP(CONCATENATE($A11,E$2),_votes_exp!$A$2:$J$300,8,FALSE),"-")</f>
        <v>-</v>
      </c>
      <c r="F11" s="9" t="str">
        <f>IFERROR(VLOOKUP(CONCATENATE($A11,F$2),_votes_exp!$A$2:$J$300,8,FALSE),"-")</f>
        <v>-</v>
      </c>
      <c r="G11" s="9" t="str">
        <f>IFERROR(VLOOKUP(CONCATENATE($A11,G$2),_votes_exp!$A$2:$J$300,8,FALSE),"-")</f>
        <v>-</v>
      </c>
      <c r="H11" s="9" t="str">
        <f>IFERROR(VLOOKUP(CONCATENATE($A11,H$2),_votes_exp!$A$2:$J$300,8,FALSE),"-")</f>
        <v>-</v>
      </c>
      <c r="I11" s="9" t="str">
        <f>IFERROR(VLOOKUP(CONCATENATE($A11,I$2),_votes_exp!$A$2:$J$300,8,FALSE),"-")</f>
        <v>-</v>
      </c>
      <c r="J11" s="9" t="str">
        <f>IFERROR(VLOOKUP(CONCATENATE($A11,J$2),_votes_exp!$A$2:$J$300,8,FALSE),"-")</f>
        <v>-</v>
      </c>
      <c r="K11" s="9" t="str">
        <f>IFERROR(VLOOKUP(CONCATENATE($A11,K$2),_votes_exp!$A$2:$J$300,8,FALSE),"-")</f>
        <v>-</v>
      </c>
      <c r="L11" s="9" t="str">
        <f>IFERROR(VLOOKUP(CONCATENATE($A11,L$2),_votes_exp!$A$2:$J$300,8,FALSE),"-")</f>
        <v>-</v>
      </c>
      <c r="M11" s="368" t="str">
        <f t="shared" si="2"/>
        <v>-</v>
      </c>
      <c r="N11" s="378" t="str">
        <f t="shared" si="0"/>
        <v>-</v>
      </c>
      <c r="O11" t="str">
        <f t="shared" si="3"/>
        <v>-</v>
      </c>
      <c r="P11">
        <f t="shared" si="4"/>
        <v>9</v>
      </c>
      <c r="Q11" t="str">
        <f t="shared" si="1"/>
        <v>Кирилл Михайлович Поспелов</v>
      </c>
      <c r="R11" s="121" t="str">
        <f t="shared" si="5"/>
        <v>-</v>
      </c>
      <c r="S11" s="9" t="str">
        <f t="shared" si="6"/>
        <v>-</v>
      </c>
      <c r="T11" s="415" t="str">
        <f t="shared" si="7"/>
        <v>-</v>
      </c>
    </row>
    <row r="12" spans="1:20">
      <c r="A12" s="9">
        <f>классы!B12</f>
        <v>10</v>
      </c>
      <c r="B12" s="9" t="str">
        <f>классы!C12</f>
        <v>Ткачев Алексей Петрович</v>
      </c>
      <c r="C12" s="9" t="str">
        <f>IFERROR(VLOOKUP(CONCATENATE($A12,C$2),_votes_exp!$A$2:$J$300,8,FALSE),"-")</f>
        <v>-</v>
      </c>
      <c r="D12" s="9" t="str">
        <f>IFERROR(VLOOKUP(CONCATENATE($A12,D$2),_votes_exp!$A$2:$J$300,8,FALSE),"-")</f>
        <v>-</v>
      </c>
      <c r="E12" s="9" t="str">
        <f>IFERROR(VLOOKUP(CONCATENATE($A12,E$2),_votes_exp!$A$2:$J$300,8,FALSE),"-")</f>
        <v>-</v>
      </c>
      <c r="F12" s="9" t="str">
        <f>IFERROR(VLOOKUP(CONCATENATE($A12,F$2),_votes_exp!$A$2:$J$300,8,FALSE),"-")</f>
        <v>-</v>
      </c>
      <c r="G12" s="9" t="str">
        <f>IFERROR(VLOOKUP(CONCATENATE($A12,G$2),_votes_exp!$A$2:$J$300,8,FALSE),"-")</f>
        <v>-</v>
      </c>
      <c r="H12" s="9" t="str">
        <f>IFERROR(VLOOKUP(CONCATENATE($A12,H$2),_votes_exp!$A$2:$J$300,8,FALSE),"-")</f>
        <v>-</v>
      </c>
      <c r="I12" s="9" t="str">
        <f>IFERROR(VLOOKUP(CONCATENATE($A12,I$2),_votes_exp!$A$2:$J$300,8,FALSE),"-")</f>
        <v>-</v>
      </c>
      <c r="J12" s="9" t="str">
        <f>IFERROR(VLOOKUP(CONCATENATE($A12,J$2),_votes_exp!$A$2:$J$300,8,FALSE),"-")</f>
        <v>-</v>
      </c>
      <c r="K12" s="9" t="str">
        <f>IFERROR(VLOOKUP(CONCATENATE($A12,K$2),_votes_exp!$A$2:$J$300,8,FALSE),"-")</f>
        <v>-</v>
      </c>
      <c r="L12" s="9" t="str">
        <f>IFERROR(VLOOKUP(CONCATENATE($A12,L$2),_votes_exp!$A$2:$J$300,8,FALSE),"-")</f>
        <v>-</v>
      </c>
      <c r="M12" s="368" t="str">
        <f t="shared" si="2"/>
        <v>-</v>
      </c>
      <c r="N12" s="378" t="str">
        <f t="shared" si="0"/>
        <v>-</v>
      </c>
      <c r="O12" t="str">
        <f t="shared" si="3"/>
        <v>-</v>
      </c>
      <c r="P12">
        <f t="shared" si="4"/>
        <v>10</v>
      </c>
      <c r="Q12" t="str">
        <f t="shared" si="1"/>
        <v>Ткачев Алексей Петрович</v>
      </c>
      <c r="R12" s="121" t="str">
        <f t="shared" si="5"/>
        <v>-</v>
      </c>
      <c r="S12" s="9" t="str">
        <f t="shared" si="6"/>
        <v>-</v>
      </c>
      <c r="T12" s="415" t="str">
        <f t="shared" si="7"/>
        <v>-</v>
      </c>
    </row>
    <row r="13" spans="1:20">
      <c r="A13" s="9">
        <f>классы!B13</f>
        <v>11</v>
      </c>
      <c r="B13" s="9" t="str">
        <f>классы!C13</f>
        <v>Белых Николай Евгеньевич</v>
      </c>
      <c r="C13" s="9" t="str">
        <f>IFERROR(VLOOKUP(CONCATENATE($A13,C$2),_votes_exp!$A$2:$J$300,8,FALSE),"-")</f>
        <v>-</v>
      </c>
      <c r="D13" s="9" t="str">
        <f>IFERROR(VLOOKUP(CONCATENATE($A13,D$2),_votes_exp!$A$2:$J$300,8,FALSE),"-")</f>
        <v>-</v>
      </c>
      <c r="E13" s="9" t="str">
        <f>IFERROR(VLOOKUP(CONCATENATE($A13,E$2),_votes_exp!$A$2:$J$300,8,FALSE),"-")</f>
        <v>-</v>
      </c>
      <c r="F13" s="9" t="str">
        <f>IFERROR(VLOOKUP(CONCATENATE($A13,F$2),_votes_exp!$A$2:$J$300,8,FALSE),"-")</f>
        <v>-</v>
      </c>
      <c r="G13" s="9" t="str">
        <f>IFERROR(VLOOKUP(CONCATENATE($A13,G$2),_votes_exp!$A$2:$J$300,8,FALSE),"-")</f>
        <v>-</v>
      </c>
      <c r="H13" s="9" t="str">
        <f>IFERROR(VLOOKUP(CONCATENATE($A13,H$2),_votes_exp!$A$2:$J$300,8,FALSE),"-")</f>
        <v>-</v>
      </c>
      <c r="I13" s="9" t="str">
        <f>IFERROR(VLOOKUP(CONCATENATE($A13,I$2),_votes_exp!$A$2:$J$300,8,FALSE),"-")</f>
        <v>-</v>
      </c>
      <c r="J13" s="9" t="str">
        <f>IFERROR(VLOOKUP(CONCATENATE($A13,J$2),_votes_exp!$A$2:$J$300,8,FALSE),"-")</f>
        <v>-</v>
      </c>
      <c r="K13" s="9" t="str">
        <f>IFERROR(VLOOKUP(CONCATENATE($A13,K$2),_votes_exp!$A$2:$J$300,8,FALSE),"-")</f>
        <v>-</v>
      </c>
      <c r="L13" s="9" t="str">
        <f>IFERROR(VLOOKUP(CONCATENATE($A13,L$2),_votes_exp!$A$2:$J$300,8,FALSE),"-")</f>
        <v>-</v>
      </c>
      <c r="M13" s="368" t="str">
        <f t="shared" si="2"/>
        <v>-</v>
      </c>
      <c r="N13" s="378" t="str">
        <f t="shared" si="0"/>
        <v>-</v>
      </c>
      <c r="O13" t="str">
        <f t="shared" si="3"/>
        <v>-</v>
      </c>
      <c r="P13">
        <f t="shared" si="4"/>
        <v>11</v>
      </c>
      <c r="Q13" t="str">
        <f t="shared" si="1"/>
        <v>Белых Николай Евгеньевич</v>
      </c>
      <c r="R13" s="121" t="str">
        <f t="shared" si="5"/>
        <v>-</v>
      </c>
      <c r="S13" s="9" t="str">
        <f t="shared" si="6"/>
        <v>-</v>
      </c>
      <c r="T13" s="415" t="str">
        <f t="shared" si="7"/>
        <v>-</v>
      </c>
    </row>
    <row r="14" spans="1:20">
      <c r="A14" s="9">
        <f>классы!B14</f>
        <v>12</v>
      </c>
      <c r="B14" s="9" t="str">
        <f>классы!C14</f>
        <v>Лисовский Павел</v>
      </c>
      <c r="C14" s="9">
        <f>IFERROR(VLOOKUP(CONCATENATE($A14,C$2),_votes_exp!$A$2:$J$300,8,FALSE),"-")</f>
        <v>5</v>
      </c>
      <c r="D14" s="9">
        <f>IFERROR(VLOOKUP(CONCATENATE($A14,D$2),_votes_exp!$A$2:$J$300,8,FALSE),"-")</f>
        <v>10</v>
      </c>
      <c r="E14" s="9">
        <f>IFERROR(VLOOKUP(CONCATENATE($A14,E$2),_votes_exp!$A$2:$J$300,8,FALSE),"-")</f>
        <v>7</v>
      </c>
      <c r="F14" s="9" t="str">
        <f>IFERROR(VLOOKUP(CONCATENATE($A14,F$2),_votes_exp!$A$2:$J$300,8,FALSE),"-")</f>
        <v>-</v>
      </c>
      <c r="G14" s="9">
        <f>IFERROR(VLOOKUP(CONCATENATE($A14,G$2),_votes_exp!$A$2:$J$300,8,FALSE),"-")</f>
        <v>2</v>
      </c>
      <c r="H14" s="9" t="str">
        <f>IFERROR(VLOOKUP(CONCATENATE($A14,H$2),_votes_exp!$A$2:$J$300,8,FALSE),"-")</f>
        <v>-</v>
      </c>
      <c r="I14" s="9">
        <f>IFERROR(VLOOKUP(CONCATENATE($A14,I$2),_votes_exp!$A$2:$J$300,8,FALSE),"-")</f>
        <v>7</v>
      </c>
      <c r="J14" s="9" t="str">
        <f>IFERROR(VLOOKUP(CONCATENATE($A14,J$2),_votes_exp!$A$2:$J$300,8,FALSE),"-")</f>
        <v>-</v>
      </c>
      <c r="K14" s="9" t="str">
        <f>IFERROR(VLOOKUP(CONCATENATE($A14,K$2),_votes_exp!$A$2:$J$300,8,FALSE),"-")</f>
        <v>-</v>
      </c>
      <c r="L14" s="9">
        <f>IFERROR(VLOOKUP(CONCATENATE($A14,L$2),_votes_exp!$A$2:$J$300,8,FALSE),"-")</f>
        <v>7</v>
      </c>
      <c r="M14" s="368">
        <f t="shared" si="2"/>
        <v>6.3333393334748225</v>
      </c>
      <c r="N14" s="378">
        <f t="shared" si="0"/>
        <v>7</v>
      </c>
      <c r="O14">
        <f t="shared" si="3"/>
        <v>6</v>
      </c>
      <c r="P14">
        <f t="shared" si="4"/>
        <v>12</v>
      </c>
      <c r="Q14" t="str">
        <f t="shared" si="1"/>
        <v>Лисовский Павел</v>
      </c>
      <c r="R14" s="121">
        <f t="shared" si="5"/>
        <v>6.3333393334748225</v>
      </c>
      <c r="S14" s="9">
        <f t="shared" si="6"/>
        <v>6</v>
      </c>
      <c r="T14" s="415">
        <f t="shared" si="7"/>
        <v>7.0666666666666682</v>
      </c>
    </row>
    <row r="15" spans="1:20">
      <c r="A15" s="9">
        <f>классы!B15</f>
        <v>13</v>
      </c>
      <c r="B15" s="9" t="str">
        <f>классы!C15</f>
        <v>Сазонов Антон Анатольевич</v>
      </c>
      <c r="C15" s="9">
        <f>IFERROR(VLOOKUP(CONCATENATE($A15,C$2),_votes_exp!$A$2:$J$300,8,FALSE),"-")</f>
        <v>6</v>
      </c>
      <c r="D15" s="9">
        <f>IFERROR(VLOOKUP(CONCATENATE($A15,D$2),_votes_exp!$A$2:$J$300,8,FALSE),"-")</f>
        <v>8</v>
      </c>
      <c r="E15" s="9">
        <f>IFERROR(VLOOKUP(CONCATENATE($A15,E$2),_votes_exp!$A$2:$J$300,8,FALSE),"-")</f>
        <v>6</v>
      </c>
      <c r="F15" s="9" t="str">
        <f>IFERROR(VLOOKUP(CONCATENATE($A15,F$2),_votes_exp!$A$2:$J$300,8,FALSE),"-")</f>
        <v>-</v>
      </c>
      <c r="G15" s="9">
        <f>IFERROR(VLOOKUP(CONCATENATE($A15,G$2),_votes_exp!$A$2:$J$300,8,FALSE),"-")</f>
        <v>5</v>
      </c>
      <c r="H15" s="9" t="str">
        <f>IFERROR(VLOOKUP(CONCATENATE($A15,H$2),_votes_exp!$A$2:$J$300,8,FALSE),"-")</f>
        <v>-</v>
      </c>
      <c r="I15" s="9">
        <f>IFERROR(VLOOKUP(CONCATENATE($A15,I$2),_votes_exp!$A$2:$J$300,8,FALSE),"-")</f>
        <v>8</v>
      </c>
      <c r="J15" s="9" t="str">
        <f>IFERROR(VLOOKUP(CONCATENATE($A15,J$2),_votes_exp!$A$2:$J$300,8,FALSE),"-")</f>
        <v>-</v>
      </c>
      <c r="K15" s="9" t="str">
        <f>IFERROR(VLOOKUP(CONCATENATE($A15,K$2),_votes_exp!$A$2:$J$300,8,FALSE),"-")</f>
        <v>-</v>
      </c>
      <c r="L15" s="9" t="str">
        <f>IFERROR(VLOOKUP(CONCATENATE($A15,L$2),_votes_exp!$A$2:$J$300,8,FALSE),"-")</f>
        <v>-</v>
      </c>
      <c r="M15" s="368">
        <f t="shared" si="2"/>
        <v>6.6000050005552469</v>
      </c>
      <c r="N15" s="378">
        <f t="shared" si="0"/>
        <v>6</v>
      </c>
      <c r="O15">
        <f t="shared" si="3"/>
        <v>5</v>
      </c>
      <c r="P15">
        <f t="shared" si="4"/>
        <v>13</v>
      </c>
      <c r="Q15" t="str">
        <f t="shared" si="1"/>
        <v>Сазонов Антон Анатольевич</v>
      </c>
      <c r="R15" s="121">
        <f t="shared" si="5"/>
        <v>6.6000050005552469</v>
      </c>
      <c r="S15" s="9">
        <f t="shared" si="6"/>
        <v>5</v>
      </c>
      <c r="T15" s="415">
        <f t="shared" si="7"/>
        <v>1.7999999999999972</v>
      </c>
    </row>
    <row r="16" spans="1:20">
      <c r="A16" s="9">
        <f>классы!B16</f>
        <v>14</v>
      </c>
      <c r="B16" s="9" t="str">
        <f>классы!C16</f>
        <v>Мацкевич Екатерина Сергеевна</v>
      </c>
      <c r="C16" s="9" t="str">
        <f>IFERROR(VLOOKUP(CONCATENATE($A16,C$2),_votes_exp!$A$2:$J$300,8,FALSE),"-")</f>
        <v>-</v>
      </c>
      <c r="D16" s="9" t="str">
        <f>IFERROR(VLOOKUP(CONCATENATE($A16,D$2),_votes_exp!$A$2:$J$300,8,FALSE),"-")</f>
        <v>-</v>
      </c>
      <c r="E16" s="9" t="str">
        <f>IFERROR(VLOOKUP(CONCATENATE($A16,E$2),_votes_exp!$A$2:$J$300,8,FALSE),"-")</f>
        <v>-</v>
      </c>
      <c r="F16" s="9" t="str">
        <f>IFERROR(VLOOKUP(CONCATENATE($A16,F$2),_votes_exp!$A$2:$J$300,8,FALSE),"-")</f>
        <v>-</v>
      </c>
      <c r="G16" s="9" t="str">
        <f>IFERROR(VLOOKUP(CONCATENATE($A16,G$2),_votes_exp!$A$2:$J$300,8,FALSE),"-")</f>
        <v>-</v>
      </c>
      <c r="H16" s="9" t="str">
        <f>IFERROR(VLOOKUP(CONCATENATE($A16,H$2),_votes_exp!$A$2:$J$300,8,FALSE),"-")</f>
        <v>-</v>
      </c>
      <c r="I16" s="9" t="str">
        <f>IFERROR(VLOOKUP(CONCATENATE($A16,I$2),_votes_exp!$A$2:$J$300,8,FALSE),"-")</f>
        <v>-</v>
      </c>
      <c r="J16" s="9" t="str">
        <f>IFERROR(VLOOKUP(CONCATENATE($A16,J$2),_votes_exp!$A$2:$J$300,8,FALSE),"-")</f>
        <v>-</v>
      </c>
      <c r="K16" s="9" t="str">
        <f>IFERROR(VLOOKUP(CONCATENATE($A16,K$2),_votes_exp!$A$2:$J$300,8,FALSE),"-")</f>
        <v>-</v>
      </c>
      <c r="L16" s="9" t="str">
        <f>IFERROR(VLOOKUP(CONCATENATE($A16,L$2),_votes_exp!$A$2:$J$300,8,FALSE),"-")</f>
        <v>-</v>
      </c>
      <c r="M16" s="368" t="str">
        <f t="shared" si="2"/>
        <v>-</v>
      </c>
      <c r="N16" s="378" t="str">
        <f t="shared" si="0"/>
        <v>-</v>
      </c>
      <c r="O16" t="str">
        <f t="shared" si="3"/>
        <v>-</v>
      </c>
      <c r="P16">
        <f t="shared" si="4"/>
        <v>14</v>
      </c>
      <c r="Q16" t="str">
        <f t="shared" si="1"/>
        <v>Мацкевич Екатерина Сергеевна</v>
      </c>
      <c r="R16" s="121" t="str">
        <f t="shared" si="5"/>
        <v>-</v>
      </c>
      <c r="S16" s="9" t="str">
        <f t="shared" si="6"/>
        <v>-</v>
      </c>
      <c r="T16" s="415" t="str">
        <f t="shared" si="7"/>
        <v>-</v>
      </c>
    </row>
    <row r="17" spans="1:20">
      <c r="A17" s="9">
        <f>классы!B17</f>
        <v>15</v>
      </c>
      <c r="B17" s="9" t="str">
        <f>классы!C17</f>
        <v>Касьянов Юрий Владимирович</v>
      </c>
      <c r="C17" s="9" t="str">
        <f>IFERROR(VLOOKUP(CONCATENATE($A17,C$2),_votes_exp!$A$2:$J$300,8,FALSE),"-")</f>
        <v>-</v>
      </c>
      <c r="D17" s="9" t="str">
        <f>IFERROR(VLOOKUP(CONCATENATE($A17,D$2),_votes_exp!$A$2:$J$300,8,FALSE),"-")</f>
        <v>-</v>
      </c>
      <c r="E17" s="9" t="str">
        <f>IFERROR(VLOOKUP(CONCATENATE($A17,E$2),_votes_exp!$A$2:$J$300,8,FALSE),"-")</f>
        <v>-</v>
      </c>
      <c r="F17" s="9" t="str">
        <f>IFERROR(VLOOKUP(CONCATENATE($A17,F$2),_votes_exp!$A$2:$J$300,8,FALSE),"-")</f>
        <v>-</v>
      </c>
      <c r="G17" s="9" t="str">
        <f>IFERROR(VLOOKUP(CONCATENATE($A17,G$2),_votes_exp!$A$2:$J$300,8,FALSE),"-")</f>
        <v>-</v>
      </c>
      <c r="H17" s="9" t="str">
        <f>IFERROR(VLOOKUP(CONCATENATE($A17,H$2),_votes_exp!$A$2:$J$300,8,FALSE),"-")</f>
        <v>-</v>
      </c>
      <c r="I17" s="9" t="str">
        <f>IFERROR(VLOOKUP(CONCATENATE($A17,I$2),_votes_exp!$A$2:$J$300,8,FALSE),"-")</f>
        <v>-</v>
      </c>
      <c r="J17" s="9" t="str">
        <f>IFERROR(VLOOKUP(CONCATENATE($A17,J$2),_votes_exp!$A$2:$J$300,8,FALSE),"-")</f>
        <v>-</v>
      </c>
      <c r="K17" s="9" t="str">
        <f>IFERROR(VLOOKUP(CONCATENATE($A17,K$2),_votes_exp!$A$2:$J$300,8,FALSE),"-")</f>
        <v>-</v>
      </c>
      <c r="L17" s="9" t="str">
        <f>IFERROR(VLOOKUP(CONCATENATE($A17,L$2),_votes_exp!$A$2:$J$300,8,FALSE),"-")</f>
        <v>-</v>
      </c>
      <c r="M17" s="368" t="str">
        <f t="shared" si="2"/>
        <v>-</v>
      </c>
      <c r="N17" s="378" t="str">
        <f t="shared" si="0"/>
        <v>-</v>
      </c>
      <c r="O17" t="str">
        <f t="shared" si="3"/>
        <v>-</v>
      </c>
      <c r="P17">
        <f t="shared" si="4"/>
        <v>15</v>
      </c>
      <c r="Q17" t="str">
        <f t="shared" si="1"/>
        <v>Касьянов Юрий Владимирович</v>
      </c>
      <c r="R17" s="121" t="str">
        <f t="shared" si="5"/>
        <v>-</v>
      </c>
      <c r="S17" s="9" t="str">
        <f t="shared" si="6"/>
        <v>-</v>
      </c>
      <c r="T17" s="415" t="str">
        <f t="shared" si="7"/>
        <v>-</v>
      </c>
    </row>
    <row r="18" spans="1:20">
      <c r="A18" s="9">
        <f>классы!B18</f>
        <v>16</v>
      </c>
      <c r="B18" s="9" t="str">
        <f>классы!C18</f>
        <v>Касьянов Юрий Владимирович</v>
      </c>
      <c r="C18" s="9" t="str">
        <f>IFERROR(VLOOKUP(CONCATENATE($A18,C$2),_votes_exp!$A$2:$J$300,8,FALSE),"-")</f>
        <v>-</v>
      </c>
      <c r="D18" s="9" t="str">
        <f>IFERROR(VLOOKUP(CONCATENATE($A18,D$2),_votes_exp!$A$2:$J$300,8,FALSE),"-")</f>
        <v>-</v>
      </c>
      <c r="E18" s="9" t="str">
        <f>IFERROR(VLOOKUP(CONCATENATE($A18,E$2),_votes_exp!$A$2:$J$300,8,FALSE),"-")</f>
        <v>-</v>
      </c>
      <c r="F18" s="9" t="str">
        <f>IFERROR(VLOOKUP(CONCATENATE($A18,F$2),_votes_exp!$A$2:$J$300,8,FALSE),"-")</f>
        <v>-</v>
      </c>
      <c r="G18" s="9" t="str">
        <f>IFERROR(VLOOKUP(CONCATENATE($A18,G$2),_votes_exp!$A$2:$J$300,8,FALSE),"-")</f>
        <v>-</v>
      </c>
      <c r="H18" s="9" t="str">
        <f>IFERROR(VLOOKUP(CONCATENATE($A18,H$2),_votes_exp!$A$2:$J$300,8,FALSE),"-")</f>
        <v>-</v>
      </c>
      <c r="I18" s="9" t="str">
        <f>IFERROR(VLOOKUP(CONCATENATE($A18,I$2),_votes_exp!$A$2:$J$300,8,FALSE),"-")</f>
        <v>-</v>
      </c>
      <c r="J18" s="9" t="str">
        <f>IFERROR(VLOOKUP(CONCATENATE($A18,J$2),_votes_exp!$A$2:$J$300,8,FALSE),"-")</f>
        <v>-</v>
      </c>
      <c r="K18" s="9" t="str">
        <f>IFERROR(VLOOKUP(CONCATENATE($A18,K$2),_votes_exp!$A$2:$J$300,8,FALSE),"-")</f>
        <v>-</v>
      </c>
      <c r="L18" s="9" t="str">
        <f>IFERROR(VLOOKUP(CONCATENATE($A18,L$2),_votes_exp!$A$2:$J$300,8,FALSE),"-")</f>
        <v>-</v>
      </c>
      <c r="M18" s="368" t="str">
        <f t="shared" si="2"/>
        <v>-</v>
      </c>
      <c r="N18" s="378" t="str">
        <f t="shared" si="0"/>
        <v>-</v>
      </c>
      <c r="O18" t="str">
        <f t="shared" si="3"/>
        <v>-</v>
      </c>
      <c r="P18">
        <f t="shared" si="4"/>
        <v>16</v>
      </c>
      <c r="Q18" t="str">
        <f t="shared" si="1"/>
        <v>Касьянов Юрий Владимирович</v>
      </c>
      <c r="R18" s="121" t="str">
        <f t="shared" si="5"/>
        <v>-</v>
      </c>
      <c r="S18" s="9" t="str">
        <f t="shared" si="6"/>
        <v>-</v>
      </c>
      <c r="T18" s="415" t="str">
        <f t="shared" si="7"/>
        <v>-</v>
      </c>
    </row>
    <row r="19" spans="1:20">
      <c r="A19" s="9">
        <f>классы!B19</f>
        <v>17</v>
      </c>
      <c r="B19" s="9" t="str">
        <f>классы!C19</f>
        <v>Касьянов Юрий Владимирович</v>
      </c>
      <c r="C19" s="9" t="str">
        <f>IFERROR(VLOOKUP(CONCATENATE($A19,C$2),_votes_exp!$A$2:$J$300,8,FALSE),"-")</f>
        <v>-</v>
      </c>
      <c r="D19" s="9" t="str">
        <f>IFERROR(VLOOKUP(CONCATENATE($A19,D$2),_votes_exp!$A$2:$J$300,8,FALSE),"-")</f>
        <v>-</v>
      </c>
      <c r="E19" s="9" t="str">
        <f>IFERROR(VLOOKUP(CONCATENATE($A19,E$2),_votes_exp!$A$2:$J$300,8,FALSE),"-")</f>
        <v>-</v>
      </c>
      <c r="F19" s="9" t="str">
        <f>IFERROR(VLOOKUP(CONCATENATE($A19,F$2),_votes_exp!$A$2:$J$300,8,FALSE),"-")</f>
        <v>-</v>
      </c>
      <c r="G19" s="9" t="str">
        <f>IFERROR(VLOOKUP(CONCATENATE($A19,G$2),_votes_exp!$A$2:$J$300,8,FALSE),"-")</f>
        <v>-</v>
      </c>
      <c r="H19" s="9" t="str">
        <f>IFERROR(VLOOKUP(CONCATENATE($A19,H$2),_votes_exp!$A$2:$J$300,8,FALSE),"-")</f>
        <v>-</v>
      </c>
      <c r="I19" s="9" t="str">
        <f>IFERROR(VLOOKUP(CONCATENATE($A19,I$2),_votes_exp!$A$2:$J$300,8,FALSE),"-")</f>
        <v>-</v>
      </c>
      <c r="J19" s="9" t="str">
        <f>IFERROR(VLOOKUP(CONCATENATE($A19,J$2),_votes_exp!$A$2:$J$300,8,FALSE),"-")</f>
        <v>-</v>
      </c>
      <c r="K19" s="9" t="str">
        <f>IFERROR(VLOOKUP(CONCATENATE($A19,K$2),_votes_exp!$A$2:$J$300,8,FALSE),"-")</f>
        <v>-</v>
      </c>
      <c r="L19" s="9" t="str">
        <f>IFERROR(VLOOKUP(CONCATENATE($A19,L$2),_votes_exp!$A$2:$J$300,8,FALSE),"-")</f>
        <v>-</v>
      </c>
      <c r="M19" s="368" t="str">
        <f t="shared" si="2"/>
        <v>-</v>
      </c>
      <c r="N19" s="378" t="str">
        <f t="shared" si="0"/>
        <v>-</v>
      </c>
      <c r="O19" t="str">
        <f t="shared" si="3"/>
        <v>-</v>
      </c>
      <c r="P19">
        <f t="shared" si="4"/>
        <v>17</v>
      </c>
      <c r="Q19" t="str">
        <f t="shared" si="1"/>
        <v>Касьянов Юрий Владимирович</v>
      </c>
      <c r="R19" s="121" t="str">
        <f t="shared" si="5"/>
        <v>-</v>
      </c>
      <c r="S19" s="9" t="str">
        <f t="shared" si="6"/>
        <v>-</v>
      </c>
      <c r="T19" s="415" t="str">
        <f t="shared" si="7"/>
        <v>-</v>
      </c>
    </row>
    <row r="20" spans="1:20">
      <c r="A20" s="9">
        <f>классы!B20</f>
        <v>18</v>
      </c>
      <c r="B20" s="9" t="str">
        <f>классы!C20</f>
        <v>Олег Маргулис</v>
      </c>
      <c r="C20" s="9" t="str">
        <f>IFERROR(VLOOKUP(CONCATENATE($A20,C$2),_votes_exp!$A$2:$J$300,8,FALSE),"-")</f>
        <v>-</v>
      </c>
      <c r="D20" s="9">
        <f>IFERROR(VLOOKUP(CONCATENATE($A20,D$2),_votes_exp!$A$2:$J$300,8,FALSE),"-")</f>
        <v>10</v>
      </c>
      <c r="E20" s="9">
        <f>IFERROR(VLOOKUP(CONCATENATE($A20,E$2),_votes_exp!$A$2:$J$300,8,FALSE),"-")</f>
        <v>7</v>
      </c>
      <c r="F20" s="9" t="str">
        <f>IFERROR(VLOOKUP(CONCATENATE($A20,F$2),_votes_exp!$A$2:$J$300,8,FALSE),"-")</f>
        <v>-</v>
      </c>
      <c r="G20" s="9">
        <f>IFERROR(VLOOKUP(CONCATENATE($A20,G$2),_votes_exp!$A$2:$J$300,8,FALSE),"-")</f>
        <v>2</v>
      </c>
      <c r="H20" s="9" t="str">
        <f>IFERROR(VLOOKUP(CONCATENATE($A20,H$2),_votes_exp!$A$2:$J$300,8,FALSE),"-")</f>
        <v>-</v>
      </c>
      <c r="I20" s="9">
        <f>IFERROR(VLOOKUP(CONCATENATE($A20,I$2),_votes_exp!$A$2:$J$300,8,FALSE),"-")</f>
        <v>9</v>
      </c>
      <c r="J20" s="9" t="str">
        <f>IFERROR(VLOOKUP(CONCATENATE($A20,J$2),_votes_exp!$A$2:$J$300,8,FALSE),"-")</f>
        <v>-</v>
      </c>
      <c r="K20" s="9" t="str">
        <f>IFERROR(VLOOKUP(CONCATENATE($A20,K$2),_votes_exp!$A$2:$J$300,8,FALSE),"-")</f>
        <v>-</v>
      </c>
      <c r="L20" s="9">
        <f>IFERROR(VLOOKUP(CONCATENATE($A20,L$2),_votes_exp!$A$2:$J$300,8,FALSE),"-")</f>
        <v>8</v>
      </c>
      <c r="M20" s="368">
        <f t="shared" si="2"/>
        <v>7.200005000103082</v>
      </c>
      <c r="N20" s="378">
        <f t="shared" si="0"/>
        <v>4</v>
      </c>
      <c r="O20">
        <f t="shared" si="3"/>
        <v>5</v>
      </c>
      <c r="P20">
        <f t="shared" si="4"/>
        <v>18</v>
      </c>
      <c r="Q20" t="str">
        <f t="shared" si="1"/>
        <v>Олег Маргулис</v>
      </c>
      <c r="R20" s="121">
        <f t="shared" si="5"/>
        <v>7.200005000103082</v>
      </c>
      <c r="S20" s="9">
        <f t="shared" si="6"/>
        <v>5</v>
      </c>
      <c r="T20" s="415">
        <f t="shared" si="7"/>
        <v>9.7000000000000028</v>
      </c>
    </row>
    <row r="21" spans="1:20">
      <c r="A21" s="9">
        <f>классы!B21</f>
        <v>19</v>
      </c>
      <c r="B21" s="9" t="str">
        <f>классы!C21</f>
        <v>Костюхина Екатерина Евгеньевна</v>
      </c>
      <c r="C21" s="9">
        <f>IFERROR(VLOOKUP(CONCATENATE($A21,C$2),_votes_exp!$A$2:$J$300,8,FALSE),"-")</f>
        <v>9</v>
      </c>
      <c r="D21" s="9" t="str">
        <f>IFERROR(VLOOKUP(CONCATENATE($A21,D$2),_votes_exp!$A$2:$J$300,8,FALSE),"-")</f>
        <v>-</v>
      </c>
      <c r="E21" s="9">
        <f>IFERROR(VLOOKUP(CONCATENATE($A21,E$2),_votes_exp!$A$2:$J$300,8,FALSE),"-")</f>
        <v>8</v>
      </c>
      <c r="F21" s="9" t="str">
        <f>IFERROR(VLOOKUP(CONCATENATE($A21,F$2),_votes_exp!$A$2:$J$300,8,FALSE),"-")</f>
        <v>-</v>
      </c>
      <c r="G21" s="9">
        <f>IFERROR(VLOOKUP(CONCATENATE($A21,G$2),_votes_exp!$A$2:$J$300,8,FALSE),"-")</f>
        <v>1</v>
      </c>
      <c r="H21" s="9" t="str">
        <f>IFERROR(VLOOKUP(CONCATENATE($A21,H$2),_votes_exp!$A$2:$J$300,8,FALSE),"-")</f>
        <v>-</v>
      </c>
      <c r="I21" s="9">
        <f>IFERROR(VLOOKUP(CONCATENATE($A21,I$2),_votes_exp!$A$2:$J$300,8,FALSE),"-")</f>
        <v>7</v>
      </c>
      <c r="J21" s="9" t="str">
        <f>IFERROR(VLOOKUP(CONCATENATE($A21,J$2),_votes_exp!$A$2:$J$300,8,FALSE),"-")</f>
        <v>-</v>
      </c>
      <c r="K21" s="9" t="str">
        <f>IFERROR(VLOOKUP(CONCATENATE($A21,K$2),_votes_exp!$A$2:$J$300,8,FALSE),"-")</f>
        <v>-</v>
      </c>
      <c r="L21" s="9" t="str">
        <f>IFERROR(VLOOKUP(CONCATENATE($A21,L$2),_votes_exp!$A$2:$J$300,8,FALSE),"-")</f>
        <v>-</v>
      </c>
      <c r="M21" s="368">
        <f t="shared" si="2"/>
        <v>6.2500040000774133</v>
      </c>
      <c r="N21" s="378">
        <f t="shared" si="0"/>
        <v>9</v>
      </c>
      <c r="O21">
        <f t="shared" si="3"/>
        <v>4</v>
      </c>
      <c r="P21">
        <f t="shared" si="4"/>
        <v>19</v>
      </c>
      <c r="Q21" t="str">
        <f t="shared" si="1"/>
        <v>Костюхина Екатерина Евгеньевна</v>
      </c>
      <c r="R21" s="121">
        <f t="shared" si="5"/>
        <v>6.2500040000774133</v>
      </c>
      <c r="S21" s="9">
        <f t="shared" si="6"/>
        <v>4</v>
      </c>
      <c r="T21" s="415">
        <f t="shared" si="7"/>
        <v>12.916666666666666</v>
      </c>
    </row>
    <row r="22" spans="1:20">
      <c r="A22" s="9">
        <f>классы!B22</f>
        <v>20</v>
      </c>
      <c r="B22" s="9" t="str">
        <f>классы!C22</f>
        <v>Костюхина Екатерина Евгеньевна</v>
      </c>
      <c r="C22" s="9" t="str">
        <f>IFERROR(VLOOKUP(CONCATENATE($A22,C$2),_votes_exp!$A$2:$J$300,8,FALSE),"-")</f>
        <v>-</v>
      </c>
      <c r="D22" s="9" t="str">
        <f>IFERROR(VLOOKUP(CONCATENATE($A22,D$2),_votes_exp!$A$2:$J$300,8,FALSE),"-")</f>
        <v>-</v>
      </c>
      <c r="E22" s="9" t="str">
        <f>IFERROR(VLOOKUP(CONCATENATE($A22,E$2),_votes_exp!$A$2:$J$300,8,FALSE),"-")</f>
        <v>-</v>
      </c>
      <c r="F22" s="9" t="str">
        <f>IFERROR(VLOOKUP(CONCATENATE($A22,F$2),_votes_exp!$A$2:$J$300,8,FALSE),"-")</f>
        <v>-</v>
      </c>
      <c r="G22" s="9" t="str">
        <f>IFERROR(VLOOKUP(CONCATENATE($A22,G$2),_votes_exp!$A$2:$J$300,8,FALSE),"-")</f>
        <v>-</v>
      </c>
      <c r="H22" s="9" t="str">
        <f>IFERROR(VLOOKUP(CONCATENATE($A22,H$2),_votes_exp!$A$2:$J$300,8,FALSE),"-")</f>
        <v>-</v>
      </c>
      <c r="I22" s="9" t="str">
        <f>IFERROR(VLOOKUP(CONCATENATE($A22,I$2),_votes_exp!$A$2:$J$300,8,FALSE),"-")</f>
        <v>-</v>
      </c>
      <c r="J22" s="9" t="str">
        <f>IFERROR(VLOOKUP(CONCATENATE($A22,J$2),_votes_exp!$A$2:$J$300,8,FALSE),"-")</f>
        <v>-</v>
      </c>
      <c r="K22" s="9" t="str">
        <f>IFERROR(VLOOKUP(CONCATENATE($A22,K$2),_votes_exp!$A$2:$J$300,8,FALSE),"-")</f>
        <v>-</v>
      </c>
      <c r="L22" s="9" t="str">
        <f>IFERROR(VLOOKUP(CONCATENATE($A22,L$2),_votes_exp!$A$2:$J$300,8,FALSE),"-")</f>
        <v>-</v>
      </c>
      <c r="M22" s="368" t="str">
        <f t="shared" si="2"/>
        <v>-</v>
      </c>
      <c r="N22" s="378" t="str">
        <f t="shared" si="0"/>
        <v>-</v>
      </c>
      <c r="O22" t="str">
        <f t="shared" si="3"/>
        <v>-</v>
      </c>
      <c r="P22">
        <f t="shared" si="4"/>
        <v>20</v>
      </c>
      <c r="Q22" t="str">
        <f t="shared" si="1"/>
        <v>Костюхина Екатерина Евгеньевна</v>
      </c>
      <c r="R22" s="121" t="str">
        <f t="shared" si="5"/>
        <v>-</v>
      </c>
      <c r="S22" s="9" t="str">
        <f t="shared" si="6"/>
        <v>-</v>
      </c>
      <c r="T22" s="415" t="str">
        <f t="shared" si="7"/>
        <v>-</v>
      </c>
    </row>
    <row r="23" spans="1:20">
      <c r="A23" s="9">
        <f>классы!B23</f>
        <v>21</v>
      </c>
      <c r="B23" s="9" t="str">
        <f>классы!C23</f>
        <v>Столяров Александр Александрович</v>
      </c>
      <c r="C23" s="9" t="str">
        <f>IFERROR(VLOOKUP(CONCATENATE($A23,C$2),_votes_exp!$A$2:$J$300,8,FALSE),"-")</f>
        <v>-</v>
      </c>
      <c r="D23" s="9" t="str">
        <f>IFERROR(VLOOKUP(CONCATENATE($A23,D$2),_votes_exp!$A$2:$J$300,8,FALSE),"-")</f>
        <v>-</v>
      </c>
      <c r="E23" s="9" t="str">
        <f>IFERROR(VLOOKUP(CONCATENATE($A23,E$2),_votes_exp!$A$2:$J$300,8,FALSE),"-")</f>
        <v>-</v>
      </c>
      <c r="F23" s="9" t="str">
        <f>IFERROR(VLOOKUP(CONCATENATE($A23,F$2),_votes_exp!$A$2:$J$300,8,FALSE),"-")</f>
        <v>-</v>
      </c>
      <c r="G23" s="9" t="str">
        <f>IFERROR(VLOOKUP(CONCATENATE($A23,G$2),_votes_exp!$A$2:$J$300,8,FALSE),"-")</f>
        <v>-</v>
      </c>
      <c r="H23" s="9" t="str">
        <f>IFERROR(VLOOKUP(CONCATENATE($A23,H$2),_votes_exp!$A$2:$J$300,8,FALSE),"-")</f>
        <v>-</v>
      </c>
      <c r="I23" s="9" t="str">
        <f>IFERROR(VLOOKUP(CONCATENATE($A23,I$2),_votes_exp!$A$2:$J$300,8,FALSE),"-")</f>
        <v>-</v>
      </c>
      <c r="J23" s="9" t="str">
        <f>IFERROR(VLOOKUP(CONCATENATE($A23,J$2),_votes_exp!$A$2:$J$300,8,FALSE),"-")</f>
        <v>-</v>
      </c>
      <c r="K23" s="9" t="str">
        <f>IFERROR(VLOOKUP(CONCATENATE($A23,K$2),_votes_exp!$A$2:$J$300,8,FALSE),"-")</f>
        <v>-</v>
      </c>
      <c r="L23" s="9" t="str">
        <f>IFERROR(VLOOKUP(CONCATENATE($A23,L$2),_votes_exp!$A$2:$J$300,8,FALSE),"-")</f>
        <v>-</v>
      </c>
      <c r="M23" s="368" t="str">
        <f t="shared" si="2"/>
        <v>-</v>
      </c>
      <c r="N23" s="378" t="str">
        <f t="shared" si="0"/>
        <v>-</v>
      </c>
      <c r="O23" t="str">
        <f t="shared" si="3"/>
        <v>-</v>
      </c>
      <c r="P23">
        <f t="shared" si="4"/>
        <v>21</v>
      </c>
      <c r="Q23" t="str">
        <f t="shared" si="1"/>
        <v>Столяров Александр Александрович</v>
      </c>
      <c r="R23" s="121" t="str">
        <f t="shared" si="5"/>
        <v>-</v>
      </c>
      <c r="S23" s="9" t="str">
        <f t="shared" si="6"/>
        <v>-</v>
      </c>
      <c r="T23" s="415" t="str">
        <f t="shared" si="7"/>
        <v>-</v>
      </c>
    </row>
    <row r="24" spans="1:20">
      <c r="A24" s="9">
        <f>классы!B25</f>
        <v>23</v>
      </c>
      <c r="B24" s="9" t="str">
        <f>классы!C25</f>
        <v>Попов Александр Андреевич и КоВыль</v>
      </c>
      <c r="C24" s="9" t="str">
        <f>IFERROR(VLOOKUP(CONCATENATE($A24,C$2),_votes_exp!$A$2:$J$300,8,FALSE),"-")</f>
        <v>-</v>
      </c>
      <c r="D24" s="9" t="str">
        <f>IFERROR(VLOOKUP(CONCATENATE($A24,D$2),_votes_exp!$A$2:$J$300,8,FALSE),"-")</f>
        <v>-</v>
      </c>
      <c r="E24" s="9" t="str">
        <f>IFERROR(VLOOKUP(CONCATENATE($A24,E$2),_votes_exp!$A$2:$J$300,8,FALSE),"-")</f>
        <v>-</v>
      </c>
      <c r="F24" s="9" t="str">
        <f>IFERROR(VLOOKUP(CONCATENATE($A24,F$2),_votes_exp!$A$2:$J$300,8,FALSE),"-")</f>
        <v>-</v>
      </c>
      <c r="G24" s="9" t="str">
        <f>IFERROR(VLOOKUP(CONCATENATE($A24,G$2),_votes_exp!$A$2:$J$300,8,FALSE),"-")</f>
        <v>-</v>
      </c>
      <c r="H24" s="9" t="str">
        <f>IFERROR(VLOOKUP(CONCATENATE($A24,H$2),_votes_exp!$A$2:$J$300,8,FALSE),"-")</f>
        <v>-</v>
      </c>
      <c r="I24" s="9" t="str">
        <f>IFERROR(VLOOKUP(CONCATENATE($A24,I$2),_votes_exp!$A$2:$J$300,8,FALSE),"-")</f>
        <v>-</v>
      </c>
      <c r="J24" s="9" t="str">
        <f>IFERROR(VLOOKUP(CONCATENATE($A24,J$2),_votes_exp!$A$2:$J$300,8,FALSE),"-")</f>
        <v>-</v>
      </c>
      <c r="K24" s="9" t="str">
        <f>IFERROR(VLOOKUP(CONCATENATE($A24,K$2),_votes_exp!$A$2:$J$300,8,FALSE),"-")</f>
        <v>-</v>
      </c>
      <c r="L24" s="9" t="str">
        <f>IFERROR(VLOOKUP(CONCATENATE($A24,L$2),_votes_exp!$A$2:$J$300,8,FALSE),"-")</f>
        <v>-</v>
      </c>
      <c r="M24" s="368" t="str">
        <f t="shared" si="2"/>
        <v>-</v>
      </c>
      <c r="N24" s="378" t="str">
        <f t="shared" si="0"/>
        <v>-</v>
      </c>
      <c r="O24" t="str">
        <f t="shared" si="3"/>
        <v>-</v>
      </c>
      <c r="P24">
        <f t="shared" si="4"/>
        <v>23</v>
      </c>
      <c r="Q24" t="str">
        <f t="shared" si="1"/>
        <v>Попов Александр Андреевич и КоВыль</v>
      </c>
      <c r="R24" s="121" t="str">
        <f t="shared" si="5"/>
        <v>-</v>
      </c>
      <c r="S24" s="9" t="str">
        <f t="shared" si="6"/>
        <v>-</v>
      </c>
      <c r="T24" s="415" t="str">
        <f t="shared" si="7"/>
        <v>-</v>
      </c>
    </row>
    <row r="25" spans="1:20">
      <c r="A25" s="9">
        <f>классы!B26</f>
        <v>24</v>
      </c>
      <c r="B25" s="9" t="str">
        <f>классы!C26</f>
        <v>Попов Александр Андреевич и КоВыль</v>
      </c>
      <c r="C25" s="9" t="str">
        <f>IFERROR(VLOOKUP(CONCATENATE($A25,C$2),_votes_exp!$A$2:$J$300,8,FALSE),"-")</f>
        <v>-</v>
      </c>
      <c r="D25" s="9" t="str">
        <f>IFERROR(VLOOKUP(CONCATENATE($A25,D$2),_votes_exp!$A$2:$J$300,8,FALSE),"-")</f>
        <v>-</v>
      </c>
      <c r="E25" s="9" t="str">
        <f>IFERROR(VLOOKUP(CONCATENATE($A25,E$2),_votes_exp!$A$2:$J$300,8,FALSE),"-")</f>
        <v>-</v>
      </c>
      <c r="F25" s="9" t="str">
        <f>IFERROR(VLOOKUP(CONCATENATE($A25,F$2),_votes_exp!$A$2:$J$300,8,FALSE),"-")</f>
        <v>-</v>
      </c>
      <c r="G25" s="9" t="str">
        <f>IFERROR(VLOOKUP(CONCATENATE($A25,G$2),_votes_exp!$A$2:$J$300,8,FALSE),"-")</f>
        <v>-</v>
      </c>
      <c r="H25" s="9" t="str">
        <f>IFERROR(VLOOKUP(CONCATENATE($A25,H$2),_votes_exp!$A$2:$J$300,8,FALSE),"-")</f>
        <v>-</v>
      </c>
      <c r="I25" s="9" t="str">
        <f>IFERROR(VLOOKUP(CONCATENATE($A25,I$2),_votes_exp!$A$2:$J$300,8,FALSE),"-")</f>
        <v>-</v>
      </c>
      <c r="J25" s="9" t="str">
        <f>IFERROR(VLOOKUP(CONCATENATE($A25,J$2),_votes_exp!$A$2:$J$300,8,FALSE),"-")</f>
        <v>-</v>
      </c>
      <c r="K25" s="9" t="str">
        <f>IFERROR(VLOOKUP(CONCATENATE($A25,K$2),_votes_exp!$A$2:$J$300,8,FALSE),"-")</f>
        <v>-</v>
      </c>
      <c r="L25" s="9" t="str">
        <f>IFERROR(VLOOKUP(CONCATENATE($A25,L$2),_votes_exp!$A$2:$J$300,8,FALSE),"-")</f>
        <v>-</v>
      </c>
      <c r="M25" s="368" t="str">
        <f t="shared" si="2"/>
        <v>-</v>
      </c>
      <c r="N25" s="378" t="str">
        <f t="shared" si="0"/>
        <v>-</v>
      </c>
      <c r="O25" t="str">
        <f t="shared" si="3"/>
        <v>-</v>
      </c>
      <c r="P25">
        <f t="shared" si="4"/>
        <v>24</v>
      </c>
      <c r="Q25" t="str">
        <f t="shared" si="1"/>
        <v>Попов Александр Андреевич и КоВыль</v>
      </c>
      <c r="R25" s="121" t="str">
        <f t="shared" si="5"/>
        <v>-</v>
      </c>
      <c r="S25" s="9" t="str">
        <f t="shared" si="6"/>
        <v>-</v>
      </c>
      <c r="T25" s="415" t="str">
        <f t="shared" si="7"/>
        <v>-</v>
      </c>
    </row>
    <row r="26" spans="1:20">
      <c r="A26" s="9">
        <f>классы!B27</f>
        <v>25</v>
      </c>
      <c r="B26" s="9" t="str">
        <f>классы!C27</f>
        <v>Родимцев Андрей Александрович</v>
      </c>
      <c r="C26" s="9">
        <f>IFERROR(VLOOKUP(CONCATENATE($A26,C$2),_votes_exp!$A$2:$J$300,8,FALSE),"-")</f>
        <v>8</v>
      </c>
      <c r="D26" s="9">
        <f>IFERROR(VLOOKUP(CONCATENATE($A26,D$2),_votes_exp!$A$2:$J$300,8,FALSE),"-")</f>
        <v>12</v>
      </c>
      <c r="E26" s="9">
        <f>IFERROR(VLOOKUP(CONCATENATE($A26,E$2),_votes_exp!$A$2:$J$300,8,FALSE),"-")</f>
        <v>9</v>
      </c>
      <c r="F26" s="9">
        <f>IFERROR(VLOOKUP(CONCATENATE($A26,F$2),_votes_exp!$A$2:$J$300,8,FALSE),"-")</f>
        <v>12</v>
      </c>
      <c r="G26" s="9">
        <f>IFERROR(VLOOKUP(CONCATENATE($A26,G$2),_votes_exp!$A$2:$J$300,8,FALSE),"-")</f>
        <v>8</v>
      </c>
      <c r="H26" s="9">
        <f>IFERROR(VLOOKUP(CONCATENATE($A26,H$2),_votes_exp!$A$2:$J$300,8,FALSE),"-")</f>
        <v>12</v>
      </c>
      <c r="I26" s="9">
        <f>IFERROR(VLOOKUP(CONCATENATE($A26,I$2),_votes_exp!$A$2:$J$300,8,FALSE),"-")</f>
        <v>11</v>
      </c>
      <c r="J26" s="9" t="str">
        <f>IFERROR(VLOOKUP(CONCATENATE($A26,J$2),_votes_exp!$A$2:$J$300,8,FALSE),"-")</f>
        <v>-</v>
      </c>
      <c r="K26" s="9" t="str">
        <f>IFERROR(VLOOKUP(CONCATENATE($A26,K$2),_votes_exp!$A$2:$J$300,8,FALSE),"-")</f>
        <v>-</v>
      </c>
      <c r="L26" s="9">
        <f>IFERROR(VLOOKUP(CONCATENATE($A26,L$2),_votes_exp!$A$2:$J$300,8,FALSE),"-")</f>
        <v>11</v>
      </c>
      <c r="M26" s="368">
        <f t="shared" si="2"/>
        <v>10.375008000319896</v>
      </c>
      <c r="N26" s="378">
        <f t="shared" si="0"/>
        <v>2</v>
      </c>
      <c r="O26">
        <f t="shared" si="3"/>
        <v>8</v>
      </c>
      <c r="P26">
        <f t="shared" si="4"/>
        <v>25</v>
      </c>
      <c r="Q26" t="str">
        <f t="shared" si="1"/>
        <v>Родимцев Андрей Александрович</v>
      </c>
      <c r="R26" s="121">
        <f t="shared" si="5"/>
        <v>10.375008000319896</v>
      </c>
      <c r="S26" s="9">
        <f t="shared" si="6"/>
        <v>8</v>
      </c>
      <c r="T26" s="415">
        <f t="shared" si="7"/>
        <v>3.125</v>
      </c>
    </row>
    <row r="27" spans="1:20">
      <c r="A27" s="9">
        <f>классы!B28</f>
        <v>26</v>
      </c>
      <c r="B27" s="9" t="str">
        <f>классы!C28</f>
        <v>Ванягин Александр Александрович</v>
      </c>
      <c r="C27" s="9" t="str">
        <f>IFERROR(VLOOKUP(CONCATENATE($A27,C$2),_votes_exp!$A$2:$J$300,8,FALSE),"-")</f>
        <v>-</v>
      </c>
      <c r="D27" s="9" t="str">
        <f>IFERROR(VLOOKUP(CONCATENATE($A27,D$2),_votes_exp!$A$2:$J$300,8,FALSE),"-")</f>
        <v>-</v>
      </c>
      <c r="E27" s="9" t="str">
        <f>IFERROR(VLOOKUP(CONCATENATE($A27,E$2),_votes_exp!$A$2:$J$300,8,FALSE),"-")</f>
        <v>-</v>
      </c>
      <c r="F27" s="9" t="str">
        <f>IFERROR(VLOOKUP(CONCATENATE($A27,F$2),_votes_exp!$A$2:$J$300,8,FALSE),"-")</f>
        <v>-</v>
      </c>
      <c r="G27" s="9" t="str">
        <f>IFERROR(VLOOKUP(CONCATENATE($A27,G$2),_votes_exp!$A$2:$J$300,8,FALSE),"-")</f>
        <v>-</v>
      </c>
      <c r="H27" s="9" t="str">
        <f>IFERROR(VLOOKUP(CONCATENATE($A27,H$2),_votes_exp!$A$2:$J$300,8,FALSE),"-")</f>
        <v>-</v>
      </c>
      <c r="I27" s="9" t="str">
        <f>IFERROR(VLOOKUP(CONCATENATE($A27,I$2),_votes_exp!$A$2:$J$300,8,FALSE),"-")</f>
        <v>-</v>
      </c>
      <c r="J27" s="9" t="str">
        <f>IFERROR(VLOOKUP(CONCATENATE($A27,J$2),_votes_exp!$A$2:$J$300,8,FALSE),"-")</f>
        <v>-</v>
      </c>
      <c r="K27" s="9" t="str">
        <f>IFERROR(VLOOKUP(CONCATENATE($A27,K$2),_votes_exp!$A$2:$J$300,8,FALSE),"-")</f>
        <v>-</v>
      </c>
      <c r="L27" s="9" t="str">
        <f>IFERROR(VLOOKUP(CONCATENATE($A27,L$2),_votes_exp!$A$2:$J$300,8,FALSE),"-")</f>
        <v>-</v>
      </c>
      <c r="M27" s="368" t="str">
        <f t="shared" si="2"/>
        <v>-</v>
      </c>
      <c r="N27" s="378" t="str">
        <f t="shared" si="0"/>
        <v>-</v>
      </c>
      <c r="O27" t="str">
        <f t="shared" si="3"/>
        <v>-</v>
      </c>
      <c r="P27">
        <f t="shared" si="4"/>
        <v>26</v>
      </c>
      <c r="Q27" t="str">
        <f t="shared" si="1"/>
        <v>Ванягин Александр Александрович</v>
      </c>
      <c r="R27" s="121" t="str">
        <f t="shared" si="5"/>
        <v>-</v>
      </c>
      <c r="S27" s="9" t="str">
        <f t="shared" si="6"/>
        <v>-</v>
      </c>
      <c r="T27" s="415" t="str">
        <f t="shared" si="7"/>
        <v>-</v>
      </c>
    </row>
    <row r="28" spans="1:20">
      <c r="A28" s="9">
        <f>классы!B29</f>
        <v>27</v>
      </c>
      <c r="B28" s="9" t="str">
        <f>классы!C29</f>
        <v>Травина Светлана</v>
      </c>
      <c r="C28" s="9" t="str">
        <f>IFERROR(VLOOKUP(CONCATENATE($A28,C$2),_votes_exp!$A$2:$J$300,8,FALSE),"-")</f>
        <v>-</v>
      </c>
      <c r="D28" s="9" t="str">
        <f>IFERROR(VLOOKUP(CONCATENATE($A28,D$2),_votes_exp!$A$2:$J$300,8,FALSE),"-")</f>
        <v>-</v>
      </c>
      <c r="E28" s="9" t="str">
        <f>IFERROR(VLOOKUP(CONCATENATE($A28,E$2),_votes_exp!$A$2:$J$300,8,FALSE),"-")</f>
        <v>-</v>
      </c>
      <c r="F28" s="9" t="str">
        <f>IFERROR(VLOOKUP(CONCATENATE($A28,F$2),_votes_exp!$A$2:$J$300,8,FALSE),"-")</f>
        <v>-</v>
      </c>
      <c r="G28" s="9" t="str">
        <f>IFERROR(VLOOKUP(CONCATENATE($A28,G$2),_votes_exp!$A$2:$J$300,8,FALSE),"-")</f>
        <v>-</v>
      </c>
      <c r="H28" s="9" t="str">
        <f>IFERROR(VLOOKUP(CONCATENATE($A28,H$2),_votes_exp!$A$2:$J$300,8,FALSE),"-")</f>
        <v>-</v>
      </c>
      <c r="I28" s="9" t="str">
        <f>IFERROR(VLOOKUP(CONCATENATE($A28,I$2),_votes_exp!$A$2:$J$300,8,FALSE),"-")</f>
        <v>-</v>
      </c>
      <c r="J28" s="9" t="str">
        <f>IFERROR(VLOOKUP(CONCATENATE($A28,J$2),_votes_exp!$A$2:$J$300,8,FALSE),"-")</f>
        <v>-</v>
      </c>
      <c r="K28" s="9" t="str">
        <f>IFERROR(VLOOKUP(CONCATENATE($A28,K$2),_votes_exp!$A$2:$J$300,8,FALSE),"-")</f>
        <v>-</v>
      </c>
      <c r="L28" s="9" t="str">
        <f>IFERROR(VLOOKUP(CONCATENATE($A28,L$2),_votes_exp!$A$2:$J$300,8,FALSE),"-")</f>
        <v>-</v>
      </c>
      <c r="M28" s="368" t="str">
        <f t="shared" si="2"/>
        <v>-</v>
      </c>
      <c r="N28" s="378" t="str">
        <f t="shared" si="0"/>
        <v>-</v>
      </c>
      <c r="O28" t="str">
        <f t="shared" si="3"/>
        <v>-</v>
      </c>
      <c r="P28">
        <f t="shared" si="4"/>
        <v>27</v>
      </c>
      <c r="Q28" t="str">
        <f t="shared" si="1"/>
        <v>Травина Светлана</v>
      </c>
      <c r="R28" s="121" t="str">
        <f t="shared" si="5"/>
        <v>-</v>
      </c>
      <c r="S28" s="9" t="str">
        <f t="shared" si="6"/>
        <v>-</v>
      </c>
      <c r="T28" s="415" t="str">
        <f t="shared" si="7"/>
        <v>-</v>
      </c>
    </row>
    <row r="29" spans="1:20">
      <c r="A29" s="9">
        <f>классы!B30</f>
        <v>28</v>
      </c>
      <c r="B29" s="9" t="str">
        <f>классы!C30</f>
        <v>Лехан Сергей Антонович</v>
      </c>
      <c r="C29" s="9" t="str">
        <f>IFERROR(VLOOKUP(CONCATENATE($A29,C$2),_votes_exp!$A$2:$J$300,8,FALSE),"-")</f>
        <v>-</v>
      </c>
      <c r="D29" s="9" t="str">
        <f>IFERROR(VLOOKUP(CONCATENATE($A29,D$2),_votes_exp!$A$2:$J$300,8,FALSE),"-")</f>
        <v>-</v>
      </c>
      <c r="E29" s="9" t="str">
        <f>IFERROR(VLOOKUP(CONCATENATE($A29,E$2),_votes_exp!$A$2:$J$300,8,FALSE),"-")</f>
        <v>-</v>
      </c>
      <c r="F29" s="9" t="str">
        <f>IFERROR(VLOOKUP(CONCATENATE($A29,F$2),_votes_exp!$A$2:$J$300,8,FALSE),"-")</f>
        <v>-</v>
      </c>
      <c r="G29" s="9" t="str">
        <f>IFERROR(VLOOKUP(CONCATENATE($A29,G$2),_votes_exp!$A$2:$J$300,8,FALSE),"-")</f>
        <v>-</v>
      </c>
      <c r="H29" s="9" t="str">
        <f>IFERROR(VLOOKUP(CONCATENATE($A29,H$2),_votes_exp!$A$2:$J$300,8,FALSE),"-")</f>
        <v>-</v>
      </c>
      <c r="I29" s="9" t="str">
        <f>IFERROR(VLOOKUP(CONCATENATE($A29,I$2),_votes_exp!$A$2:$J$300,8,FALSE),"-")</f>
        <v>-</v>
      </c>
      <c r="J29" s="9" t="str">
        <f>IFERROR(VLOOKUP(CONCATENATE($A29,J$2),_votes_exp!$A$2:$J$300,8,FALSE),"-")</f>
        <v>-</v>
      </c>
      <c r="K29" s="9" t="str">
        <f>IFERROR(VLOOKUP(CONCATENATE($A29,K$2),_votes_exp!$A$2:$J$300,8,FALSE),"-")</f>
        <v>-</v>
      </c>
      <c r="L29" s="9" t="str">
        <f>IFERROR(VLOOKUP(CONCATENATE($A29,L$2),_votes_exp!$A$2:$J$300,8,FALSE),"-")</f>
        <v>-</v>
      </c>
      <c r="M29" s="368" t="str">
        <f t="shared" si="2"/>
        <v>-</v>
      </c>
      <c r="N29" s="378" t="str">
        <f t="shared" si="0"/>
        <v>-</v>
      </c>
      <c r="O29" t="str">
        <f t="shared" si="3"/>
        <v>-</v>
      </c>
      <c r="P29">
        <f t="shared" si="4"/>
        <v>28</v>
      </c>
      <c r="Q29" t="str">
        <f t="shared" si="1"/>
        <v>Лехан Сергей Антонович</v>
      </c>
      <c r="R29" s="121" t="str">
        <f t="shared" si="5"/>
        <v>-</v>
      </c>
      <c r="S29" s="9" t="str">
        <f t="shared" si="6"/>
        <v>-</v>
      </c>
      <c r="T29" s="415" t="str">
        <f t="shared" si="7"/>
        <v>-</v>
      </c>
    </row>
    <row r="30" spans="1:20">
      <c r="A30" s="9">
        <f>классы!B31</f>
        <v>29</v>
      </c>
      <c r="B30" s="9" t="str">
        <f>классы!C31</f>
        <v>Данилина Татьяна Игоревна</v>
      </c>
      <c r="C30" s="9" t="str">
        <f>IFERROR(VLOOKUP(CONCATENATE($A30,C$2),_votes_exp!$A$2:$J$300,8,FALSE),"-")</f>
        <v>-</v>
      </c>
      <c r="D30" s="9" t="str">
        <f>IFERROR(VLOOKUP(CONCATENATE($A30,D$2),_votes_exp!$A$2:$J$300,8,FALSE),"-")</f>
        <v>-</v>
      </c>
      <c r="E30" s="9" t="str">
        <f>IFERROR(VLOOKUP(CONCATENATE($A30,E$2),_votes_exp!$A$2:$J$300,8,FALSE),"-")</f>
        <v>-</v>
      </c>
      <c r="F30" s="9" t="str">
        <f>IFERROR(VLOOKUP(CONCATENATE($A30,F$2),_votes_exp!$A$2:$J$300,8,FALSE),"-")</f>
        <v>-</v>
      </c>
      <c r="G30" s="9" t="str">
        <f>IFERROR(VLOOKUP(CONCATENATE($A30,G$2),_votes_exp!$A$2:$J$300,8,FALSE),"-")</f>
        <v>-</v>
      </c>
      <c r="H30" s="9" t="str">
        <f>IFERROR(VLOOKUP(CONCATENATE($A30,H$2),_votes_exp!$A$2:$J$300,8,FALSE),"-")</f>
        <v>-</v>
      </c>
      <c r="I30" s="9" t="str">
        <f>IFERROR(VLOOKUP(CONCATENATE($A30,I$2),_votes_exp!$A$2:$J$300,8,FALSE),"-")</f>
        <v>-</v>
      </c>
      <c r="J30" s="9" t="str">
        <f>IFERROR(VLOOKUP(CONCATENATE($A30,J$2),_votes_exp!$A$2:$J$300,8,FALSE),"-")</f>
        <v>-</v>
      </c>
      <c r="K30" s="9" t="str">
        <f>IFERROR(VLOOKUP(CONCATENATE($A30,K$2),_votes_exp!$A$2:$J$300,8,FALSE),"-")</f>
        <v>-</v>
      </c>
      <c r="L30" s="9" t="str">
        <f>IFERROR(VLOOKUP(CONCATENATE($A30,L$2),_votes_exp!$A$2:$J$300,8,FALSE),"-")</f>
        <v>-</v>
      </c>
      <c r="M30" s="368" t="str">
        <f t="shared" si="2"/>
        <v>-</v>
      </c>
      <c r="N30" s="378" t="str">
        <f t="shared" si="0"/>
        <v>-</v>
      </c>
      <c r="O30" t="str">
        <f t="shared" si="3"/>
        <v>-</v>
      </c>
      <c r="P30">
        <f t="shared" si="4"/>
        <v>29</v>
      </c>
      <c r="Q30" t="str">
        <f t="shared" si="1"/>
        <v>Данилина Татьяна Игоревна</v>
      </c>
      <c r="R30" s="121" t="str">
        <f t="shared" si="5"/>
        <v>-</v>
      </c>
      <c r="S30" s="9" t="str">
        <f t="shared" si="6"/>
        <v>-</v>
      </c>
      <c r="T30" s="415" t="str">
        <f t="shared" si="7"/>
        <v>-</v>
      </c>
    </row>
    <row r="31" spans="1:20">
      <c r="A31" s="9">
        <f>классы!B32</f>
        <v>30</v>
      </c>
      <c r="B31" s="9" t="str">
        <f>классы!C32</f>
        <v>Пономарев Сергей Анатольевич</v>
      </c>
      <c r="C31" s="9" t="str">
        <f>IFERROR(VLOOKUP(CONCATENATE($A31,C$2),_votes_exp!$A$2:$J$300,8,FALSE),"-")</f>
        <v>-</v>
      </c>
      <c r="D31" s="9" t="str">
        <f>IFERROR(VLOOKUP(CONCATENATE($A31,D$2),_votes_exp!$A$2:$J$300,8,FALSE),"-")</f>
        <v>-</v>
      </c>
      <c r="E31" s="9" t="str">
        <f>IFERROR(VLOOKUP(CONCATENATE($A31,E$2),_votes_exp!$A$2:$J$300,8,FALSE),"-")</f>
        <v>-</v>
      </c>
      <c r="F31" s="9" t="str">
        <f>IFERROR(VLOOKUP(CONCATENATE($A31,F$2),_votes_exp!$A$2:$J$300,8,FALSE),"-")</f>
        <v>-</v>
      </c>
      <c r="G31" s="9" t="str">
        <f>IFERROR(VLOOKUP(CONCATENATE($A31,G$2),_votes_exp!$A$2:$J$300,8,FALSE),"-")</f>
        <v>-</v>
      </c>
      <c r="H31" s="9" t="str">
        <f>IFERROR(VLOOKUP(CONCATENATE($A31,H$2),_votes_exp!$A$2:$J$300,8,FALSE),"-")</f>
        <v>-</v>
      </c>
      <c r="I31" s="9" t="str">
        <f>IFERROR(VLOOKUP(CONCATENATE($A31,I$2),_votes_exp!$A$2:$J$300,8,FALSE),"-")</f>
        <v>-</v>
      </c>
      <c r="J31" s="9" t="str">
        <f>IFERROR(VLOOKUP(CONCATENATE($A31,J$2),_votes_exp!$A$2:$J$300,8,FALSE),"-")</f>
        <v>-</v>
      </c>
      <c r="K31" s="9" t="str">
        <f>IFERROR(VLOOKUP(CONCATENATE($A31,K$2),_votes_exp!$A$2:$J$300,8,FALSE),"-")</f>
        <v>-</v>
      </c>
      <c r="L31" s="9" t="str">
        <f>IFERROR(VLOOKUP(CONCATENATE($A31,L$2),_votes_exp!$A$2:$J$300,8,FALSE),"-")</f>
        <v>-</v>
      </c>
      <c r="M31" s="368" t="str">
        <f t="shared" si="2"/>
        <v>-</v>
      </c>
      <c r="N31" s="378" t="str">
        <f t="shared" si="0"/>
        <v>-</v>
      </c>
      <c r="O31" t="str">
        <f t="shared" si="3"/>
        <v>-</v>
      </c>
      <c r="P31">
        <f t="shared" si="4"/>
        <v>30</v>
      </c>
      <c r="Q31" t="str">
        <f t="shared" si="1"/>
        <v>Пономарев Сергей Анатольевич</v>
      </c>
      <c r="R31" s="121" t="str">
        <f t="shared" si="5"/>
        <v>-</v>
      </c>
      <c r="S31" s="9" t="str">
        <f t="shared" si="6"/>
        <v>-</v>
      </c>
      <c r="T31" s="415" t="str">
        <f t="shared" si="7"/>
        <v>-</v>
      </c>
    </row>
    <row r="32" spans="1:20">
      <c r="A32" s="9">
        <f>классы!B33</f>
        <v>31</v>
      </c>
      <c r="B32" s="9" t="str">
        <f>классы!C33</f>
        <v>Пономарев Сергей Анатольевич</v>
      </c>
      <c r="C32" s="9" t="str">
        <f>IFERROR(VLOOKUP(CONCATENATE($A32,C$2),_votes_exp!$A$2:$J$300,8,FALSE),"-")</f>
        <v>-</v>
      </c>
      <c r="D32" s="9" t="str">
        <f>IFERROR(VLOOKUP(CONCATENATE($A32,D$2),_votes_exp!$A$2:$J$300,8,FALSE),"-")</f>
        <v>-</v>
      </c>
      <c r="E32" s="9" t="str">
        <f>IFERROR(VLOOKUP(CONCATENATE($A32,E$2),_votes_exp!$A$2:$J$300,8,FALSE),"-")</f>
        <v>-</v>
      </c>
      <c r="F32" s="9" t="str">
        <f>IFERROR(VLOOKUP(CONCATENATE($A32,F$2),_votes_exp!$A$2:$J$300,8,FALSE),"-")</f>
        <v>-</v>
      </c>
      <c r="G32" s="9" t="str">
        <f>IFERROR(VLOOKUP(CONCATENATE($A32,G$2),_votes_exp!$A$2:$J$300,8,FALSE),"-")</f>
        <v>-</v>
      </c>
      <c r="H32" s="9" t="str">
        <f>IFERROR(VLOOKUP(CONCATENATE($A32,H$2),_votes_exp!$A$2:$J$300,8,FALSE),"-")</f>
        <v>-</v>
      </c>
      <c r="I32" s="9" t="str">
        <f>IFERROR(VLOOKUP(CONCATENATE($A32,I$2),_votes_exp!$A$2:$J$300,8,FALSE),"-")</f>
        <v>-</v>
      </c>
      <c r="J32" s="9" t="str">
        <f>IFERROR(VLOOKUP(CONCATENATE($A32,J$2),_votes_exp!$A$2:$J$300,8,FALSE),"-")</f>
        <v>-</v>
      </c>
      <c r="K32" s="9" t="str">
        <f>IFERROR(VLOOKUP(CONCATENATE($A32,K$2),_votes_exp!$A$2:$J$300,8,FALSE),"-")</f>
        <v>-</v>
      </c>
      <c r="L32" s="9" t="str">
        <f>IFERROR(VLOOKUP(CONCATENATE($A32,L$2),_votes_exp!$A$2:$J$300,8,FALSE),"-")</f>
        <v>-</v>
      </c>
      <c r="M32" s="368" t="str">
        <f t="shared" si="2"/>
        <v>-</v>
      </c>
      <c r="N32" s="378" t="str">
        <f t="shared" si="0"/>
        <v>-</v>
      </c>
      <c r="O32" t="str">
        <f t="shared" si="3"/>
        <v>-</v>
      </c>
      <c r="P32">
        <f t="shared" si="4"/>
        <v>31</v>
      </c>
      <c r="Q32" t="str">
        <f t="shared" si="1"/>
        <v>Пономарев Сергей Анатольевич</v>
      </c>
      <c r="R32" s="121" t="str">
        <f t="shared" si="5"/>
        <v>-</v>
      </c>
      <c r="S32" s="9" t="str">
        <f t="shared" si="6"/>
        <v>-</v>
      </c>
      <c r="T32" s="415" t="str">
        <f t="shared" si="7"/>
        <v>-</v>
      </c>
    </row>
    <row r="33" spans="1:20">
      <c r="A33" s="9">
        <f>классы!B34</f>
        <v>32</v>
      </c>
      <c r="B33" s="9" t="str">
        <f>классы!C34</f>
        <v>Карначёв Александр Евгеньевич</v>
      </c>
      <c r="C33" s="9" t="str">
        <f>IFERROR(VLOOKUP(CONCATENATE($A33,C$2),_votes_exp!$A$2:$J$300,8,FALSE),"-")</f>
        <v>-</v>
      </c>
      <c r="D33" s="9" t="str">
        <f>IFERROR(VLOOKUP(CONCATENATE($A33,D$2),_votes_exp!$A$2:$J$300,8,FALSE),"-")</f>
        <v>-</v>
      </c>
      <c r="E33" s="9" t="str">
        <f>IFERROR(VLOOKUP(CONCATENATE($A33,E$2),_votes_exp!$A$2:$J$300,8,FALSE),"-")</f>
        <v>-</v>
      </c>
      <c r="F33" s="9" t="str">
        <f>IFERROR(VLOOKUP(CONCATENATE($A33,F$2),_votes_exp!$A$2:$J$300,8,FALSE),"-")</f>
        <v>-</v>
      </c>
      <c r="G33" s="9" t="str">
        <f>IFERROR(VLOOKUP(CONCATENATE($A33,G$2),_votes_exp!$A$2:$J$300,8,FALSE),"-")</f>
        <v>-</v>
      </c>
      <c r="H33" s="9" t="str">
        <f>IFERROR(VLOOKUP(CONCATENATE($A33,H$2),_votes_exp!$A$2:$J$300,8,FALSE),"-")</f>
        <v>-</v>
      </c>
      <c r="I33" s="9" t="str">
        <f>IFERROR(VLOOKUP(CONCATENATE($A33,I$2),_votes_exp!$A$2:$J$300,8,FALSE),"-")</f>
        <v>-</v>
      </c>
      <c r="J33" s="9" t="str">
        <f>IFERROR(VLOOKUP(CONCATENATE($A33,J$2),_votes_exp!$A$2:$J$300,8,FALSE),"-")</f>
        <v>-</v>
      </c>
      <c r="K33" s="9" t="str">
        <f>IFERROR(VLOOKUP(CONCATENATE($A33,K$2),_votes_exp!$A$2:$J$300,8,FALSE),"-")</f>
        <v>-</v>
      </c>
      <c r="L33" s="9" t="str">
        <f>IFERROR(VLOOKUP(CONCATENATE($A33,L$2),_votes_exp!$A$2:$J$300,8,FALSE),"-")</f>
        <v>-</v>
      </c>
      <c r="M33" s="368" t="str">
        <f t="shared" si="2"/>
        <v>-</v>
      </c>
      <c r="N33" s="378" t="str">
        <f t="shared" si="0"/>
        <v>-</v>
      </c>
      <c r="O33" t="str">
        <f t="shared" si="3"/>
        <v>-</v>
      </c>
      <c r="P33">
        <f t="shared" si="4"/>
        <v>32</v>
      </c>
      <c r="Q33" t="str">
        <f t="shared" si="1"/>
        <v>Карначёв Александр Евгеньевич</v>
      </c>
      <c r="R33" s="121" t="str">
        <f t="shared" si="5"/>
        <v>-</v>
      </c>
      <c r="S33" s="9" t="str">
        <f t="shared" si="6"/>
        <v>-</v>
      </c>
      <c r="T33" s="415" t="str">
        <f t="shared" si="7"/>
        <v>-</v>
      </c>
    </row>
    <row r="34" spans="1:20">
      <c r="A34" s="9">
        <f>классы!B35</f>
        <v>33</v>
      </c>
      <c r="B34" s="9" t="str">
        <f>классы!C35</f>
        <v>Батищев Сергей Николаевич</v>
      </c>
      <c r="C34" s="9" t="str">
        <f>IFERROR(VLOOKUP(CONCATENATE($A34,C$2),_votes_exp!$A$2:$J$300,8,FALSE),"-")</f>
        <v>-</v>
      </c>
      <c r="D34" s="9" t="str">
        <f>IFERROR(VLOOKUP(CONCATENATE($A34,D$2),_votes_exp!$A$2:$J$300,8,FALSE),"-")</f>
        <v>-</v>
      </c>
      <c r="E34" s="9" t="str">
        <f>IFERROR(VLOOKUP(CONCATENATE($A34,E$2),_votes_exp!$A$2:$J$300,8,FALSE),"-")</f>
        <v>-</v>
      </c>
      <c r="F34" s="9" t="str">
        <f>IFERROR(VLOOKUP(CONCATENATE($A34,F$2),_votes_exp!$A$2:$J$300,8,FALSE),"-")</f>
        <v>-</v>
      </c>
      <c r="G34" s="9" t="str">
        <f>IFERROR(VLOOKUP(CONCATENATE($A34,G$2),_votes_exp!$A$2:$J$300,8,FALSE),"-")</f>
        <v>-</v>
      </c>
      <c r="H34" s="9" t="str">
        <f>IFERROR(VLOOKUP(CONCATENATE($A34,H$2),_votes_exp!$A$2:$J$300,8,FALSE),"-")</f>
        <v>-</v>
      </c>
      <c r="I34" s="9" t="str">
        <f>IFERROR(VLOOKUP(CONCATENATE($A34,I$2),_votes_exp!$A$2:$J$300,8,FALSE),"-")</f>
        <v>-</v>
      </c>
      <c r="J34" s="9" t="str">
        <f>IFERROR(VLOOKUP(CONCATENATE($A34,J$2),_votes_exp!$A$2:$J$300,8,FALSE),"-")</f>
        <v>-</v>
      </c>
      <c r="K34" s="9" t="str">
        <f>IFERROR(VLOOKUP(CONCATENATE($A34,K$2),_votes_exp!$A$2:$J$300,8,FALSE),"-")</f>
        <v>-</v>
      </c>
      <c r="L34" s="9" t="str">
        <f>IFERROR(VLOOKUP(CONCATENATE($A34,L$2),_votes_exp!$A$2:$J$300,8,FALSE),"-")</f>
        <v>-</v>
      </c>
      <c r="M34" s="368" t="str">
        <f t="shared" si="2"/>
        <v>-</v>
      </c>
      <c r="N34" s="378" t="str">
        <f t="shared" si="0"/>
        <v>-</v>
      </c>
      <c r="O34" t="str">
        <f t="shared" si="3"/>
        <v>-</v>
      </c>
      <c r="P34">
        <f t="shared" si="4"/>
        <v>33</v>
      </c>
      <c r="Q34" t="str">
        <f t="shared" si="1"/>
        <v>Батищев Сергей Николаевич</v>
      </c>
      <c r="R34" s="121" t="str">
        <f t="shared" si="5"/>
        <v>-</v>
      </c>
      <c r="S34" s="9" t="str">
        <f t="shared" si="6"/>
        <v>-</v>
      </c>
      <c r="T34" s="415" t="str">
        <f t="shared" si="7"/>
        <v>-</v>
      </c>
    </row>
    <row r="35" spans="1:20">
      <c r="A35" s="9">
        <f>классы!B36</f>
        <v>34</v>
      </c>
      <c r="B35" s="9" t="str">
        <f>классы!C36</f>
        <v>Саликова Александра Владимировна</v>
      </c>
      <c r="C35" s="9" t="str">
        <f>IFERROR(VLOOKUP(CONCATENATE($A35,C$2),_votes_exp!$A$2:$J$300,8,FALSE),"-")</f>
        <v>-</v>
      </c>
      <c r="D35" s="9" t="str">
        <f>IFERROR(VLOOKUP(CONCATENATE($A35,D$2),_votes_exp!$A$2:$J$300,8,FALSE),"-")</f>
        <v>-</v>
      </c>
      <c r="E35" s="9" t="str">
        <f>IFERROR(VLOOKUP(CONCATENATE($A35,E$2),_votes_exp!$A$2:$J$300,8,FALSE),"-")</f>
        <v>-</v>
      </c>
      <c r="F35" s="9" t="str">
        <f>IFERROR(VLOOKUP(CONCATENATE($A35,F$2),_votes_exp!$A$2:$J$300,8,FALSE),"-")</f>
        <v>-</v>
      </c>
      <c r="G35" s="9" t="str">
        <f>IFERROR(VLOOKUP(CONCATENATE($A35,G$2),_votes_exp!$A$2:$J$300,8,FALSE),"-")</f>
        <v>-</v>
      </c>
      <c r="H35" s="9" t="str">
        <f>IFERROR(VLOOKUP(CONCATENATE($A35,H$2),_votes_exp!$A$2:$J$300,8,FALSE),"-")</f>
        <v>-</v>
      </c>
      <c r="I35" s="9" t="str">
        <f>IFERROR(VLOOKUP(CONCATENATE($A35,I$2),_votes_exp!$A$2:$J$300,8,FALSE),"-")</f>
        <v>-</v>
      </c>
      <c r="J35" s="9" t="str">
        <f>IFERROR(VLOOKUP(CONCATENATE($A35,J$2),_votes_exp!$A$2:$J$300,8,FALSE),"-")</f>
        <v>-</v>
      </c>
      <c r="K35" s="9" t="str">
        <f>IFERROR(VLOOKUP(CONCATENATE($A35,K$2),_votes_exp!$A$2:$J$300,8,FALSE),"-")</f>
        <v>-</v>
      </c>
      <c r="L35" s="9" t="str">
        <f>IFERROR(VLOOKUP(CONCATENATE($A35,L$2),_votes_exp!$A$2:$J$300,8,FALSE),"-")</f>
        <v>-</v>
      </c>
      <c r="M35" s="368" t="str">
        <f t="shared" si="2"/>
        <v>-</v>
      </c>
      <c r="N35" s="378" t="str">
        <f t="shared" ref="N35:N66" si="8">IFERROR(RANK(M35,$M$3:$M$78,0),"-")</f>
        <v>-</v>
      </c>
      <c r="O35" t="str">
        <f t="shared" si="3"/>
        <v>-</v>
      </c>
      <c r="P35">
        <f t="shared" si="4"/>
        <v>34</v>
      </c>
      <c r="Q35" t="str">
        <f t="shared" si="1"/>
        <v>Саликова Александра Владимировна</v>
      </c>
      <c r="R35" s="121" t="str">
        <f t="shared" si="5"/>
        <v>-</v>
      </c>
      <c r="S35" s="9" t="str">
        <f t="shared" si="6"/>
        <v>-</v>
      </c>
      <c r="T35" s="415" t="str">
        <f t="shared" si="7"/>
        <v>-</v>
      </c>
    </row>
    <row r="36" spans="1:20">
      <c r="A36" s="9">
        <f>классы!B37</f>
        <v>35</v>
      </c>
      <c r="B36" s="9" t="str">
        <f>классы!C37</f>
        <v>Никульникова Татьяна</v>
      </c>
      <c r="C36" s="9" t="str">
        <f>IFERROR(VLOOKUP(CONCATENATE($A36,C$2),_votes_exp!$A$2:$J$300,8,FALSE),"-")</f>
        <v>-</v>
      </c>
      <c r="D36" s="9" t="str">
        <f>IFERROR(VLOOKUP(CONCATENATE($A36,D$2),_votes_exp!$A$2:$J$300,8,FALSE),"-")</f>
        <v>-</v>
      </c>
      <c r="E36" s="9" t="str">
        <f>IFERROR(VLOOKUP(CONCATENATE($A36,E$2),_votes_exp!$A$2:$J$300,8,FALSE),"-")</f>
        <v>-</v>
      </c>
      <c r="F36" s="9" t="str">
        <f>IFERROR(VLOOKUP(CONCATENATE($A36,F$2),_votes_exp!$A$2:$J$300,8,FALSE),"-")</f>
        <v>-</v>
      </c>
      <c r="G36" s="9" t="str">
        <f>IFERROR(VLOOKUP(CONCATENATE($A36,G$2),_votes_exp!$A$2:$J$300,8,FALSE),"-")</f>
        <v>-</v>
      </c>
      <c r="H36" s="9" t="str">
        <f>IFERROR(VLOOKUP(CONCATENATE($A36,H$2),_votes_exp!$A$2:$J$300,8,FALSE),"-")</f>
        <v>-</v>
      </c>
      <c r="I36" s="9" t="str">
        <f>IFERROR(VLOOKUP(CONCATENATE($A36,I$2),_votes_exp!$A$2:$J$300,8,FALSE),"-")</f>
        <v>-</v>
      </c>
      <c r="J36" s="9" t="str">
        <f>IFERROR(VLOOKUP(CONCATENATE($A36,J$2),_votes_exp!$A$2:$J$300,8,FALSE),"-")</f>
        <v>-</v>
      </c>
      <c r="K36" s="9" t="str">
        <f>IFERROR(VLOOKUP(CONCATENATE($A36,K$2),_votes_exp!$A$2:$J$300,8,FALSE),"-")</f>
        <v>-</v>
      </c>
      <c r="L36" s="9" t="str">
        <f>IFERROR(VLOOKUP(CONCATENATE($A36,L$2),_votes_exp!$A$2:$J$300,8,FALSE),"-")</f>
        <v>-</v>
      </c>
      <c r="M36" s="368" t="str">
        <f t="shared" si="2"/>
        <v>-</v>
      </c>
      <c r="N36" s="378" t="str">
        <f t="shared" si="8"/>
        <v>-</v>
      </c>
      <c r="O36" t="str">
        <f t="shared" si="3"/>
        <v>-</v>
      </c>
      <c r="P36">
        <f t="shared" si="4"/>
        <v>35</v>
      </c>
      <c r="Q36" t="str">
        <f t="shared" si="1"/>
        <v>Никульникова Татьяна</v>
      </c>
      <c r="R36" s="121" t="str">
        <f t="shared" si="5"/>
        <v>-</v>
      </c>
      <c r="S36" s="9" t="str">
        <f t="shared" si="6"/>
        <v>-</v>
      </c>
      <c r="T36" s="415" t="str">
        <f t="shared" si="7"/>
        <v>-</v>
      </c>
    </row>
    <row r="37" spans="1:20">
      <c r="A37" s="9">
        <f>классы!B38</f>
        <v>36</v>
      </c>
      <c r="B37" s="9" t="str">
        <f>классы!C38</f>
        <v>Толубаев Сергей Иванович</v>
      </c>
      <c r="C37" s="9" t="str">
        <f>IFERROR(VLOOKUP(CONCATENATE($A37,C$2),_votes_exp!$A$2:$J$300,8,FALSE),"-")</f>
        <v>-</v>
      </c>
      <c r="D37" s="9" t="str">
        <f>IFERROR(VLOOKUP(CONCATENATE($A37,D$2),_votes_exp!$A$2:$J$300,8,FALSE),"-")</f>
        <v>-</v>
      </c>
      <c r="E37" s="9" t="str">
        <f>IFERROR(VLOOKUP(CONCATENATE($A37,E$2),_votes_exp!$A$2:$J$300,8,FALSE),"-")</f>
        <v>-</v>
      </c>
      <c r="F37" s="9" t="str">
        <f>IFERROR(VLOOKUP(CONCATENATE($A37,F$2),_votes_exp!$A$2:$J$300,8,FALSE),"-")</f>
        <v>-</v>
      </c>
      <c r="G37" s="9" t="str">
        <f>IFERROR(VLOOKUP(CONCATENATE($A37,G$2),_votes_exp!$A$2:$J$300,8,FALSE),"-")</f>
        <v>-</v>
      </c>
      <c r="H37" s="9" t="str">
        <f>IFERROR(VLOOKUP(CONCATENATE($A37,H$2),_votes_exp!$A$2:$J$300,8,FALSE),"-")</f>
        <v>-</v>
      </c>
      <c r="I37" s="9" t="str">
        <f>IFERROR(VLOOKUP(CONCATENATE($A37,I$2),_votes_exp!$A$2:$J$300,8,FALSE),"-")</f>
        <v>-</v>
      </c>
      <c r="J37" s="9" t="str">
        <f>IFERROR(VLOOKUP(CONCATENATE($A37,J$2),_votes_exp!$A$2:$J$300,8,FALSE),"-")</f>
        <v>-</v>
      </c>
      <c r="K37" s="9" t="str">
        <f>IFERROR(VLOOKUP(CONCATENATE($A37,K$2),_votes_exp!$A$2:$J$300,8,FALSE),"-")</f>
        <v>-</v>
      </c>
      <c r="L37" s="9" t="str">
        <f>IFERROR(VLOOKUP(CONCATENATE($A37,L$2),_votes_exp!$A$2:$J$300,8,FALSE),"-")</f>
        <v>-</v>
      </c>
      <c r="M37" s="368" t="str">
        <f t="shared" si="2"/>
        <v>-</v>
      </c>
      <c r="N37" s="378" t="str">
        <f t="shared" si="8"/>
        <v>-</v>
      </c>
      <c r="O37" t="str">
        <f t="shared" si="3"/>
        <v>-</v>
      </c>
      <c r="P37">
        <f t="shared" si="4"/>
        <v>36</v>
      </c>
      <c r="Q37" t="str">
        <f t="shared" si="1"/>
        <v>Толубаев Сергей Иванович</v>
      </c>
      <c r="R37" s="121" t="str">
        <f t="shared" si="5"/>
        <v>-</v>
      </c>
      <c r="S37" s="9" t="str">
        <f t="shared" si="6"/>
        <v>-</v>
      </c>
      <c r="T37" s="415" t="str">
        <f t="shared" si="7"/>
        <v>-</v>
      </c>
    </row>
    <row r="38" spans="1:20">
      <c r="A38" s="9">
        <f>классы!B39</f>
        <v>37</v>
      </c>
      <c r="B38" s="9" t="str">
        <f>классы!C39</f>
        <v>Сизов Дмитрий Генндьевич</v>
      </c>
      <c r="C38" s="9" t="str">
        <f>IFERROR(VLOOKUP(CONCATENATE($A38,C$2),_votes_exp!$A$2:$J$300,8,FALSE),"-")</f>
        <v>-</v>
      </c>
      <c r="D38" s="9" t="str">
        <f>IFERROR(VLOOKUP(CONCATENATE($A38,D$2),_votes_exp!$A$2:$J$300,8,FALSE),"-")</f>
        <v>-</v>
      </c>
      <c r="E38" s="9" t="str">
        <f>IFERROR(VLOOKUP(CONCATENATE($A38,E$2),_votes_exp!$A$2:$J$300,8,FALSE),"-")</f>
        <v>-</v>
      </c>
      <c r="F38" s="9" t="str">
        <f>IFERROR(VLOOKUP(CONCATENATE($A38,F$2),_votes_exp!$A$2:$J$300,8,FALSE),"-")</f>
        <v>-</v>
      </c>
      <c r="G38" s="9" t="str">
        <f>IFERROR(VLOOKUP(CONCATENATE($A38,G$2),_votes_exp!$A$2:$J$300,8,FALSE),"-")</f>
        <v>-</v>
      </c>
      <c r="H38" s="9" t="str">
        <f>IFERROR(VLOOKUP(CONCATENATE($A38,H$2),_votes_exp!$A$2:$J$300,8,FALSE),"-")</f>
        <v>-</v>
      </c>
      <c r="I38" s="9" t="str">
        <f>IFERROR(VLOOKUP(CONCATENATE($A38,I$2),_votes_exp!$A$2:$J$300,8,FALSE),"-")</f>
        <v>-</v>
      </c>
      <c r="J38" s="9" t="str">
        <f>IFERROR(VLOOKUP(CONCATENATE($A38,J$2),_votes_exp!$A$2:$J$300,8,FALSE),"-")</f>
        <v>-</v>
      </c>
      <c r="K38" s="9" t="str">
        <f>IFERROR(VLOOKUP(CONCATENATE($A38,K$2),_votes_exp!$A$2:$J$300,8,FALSE),"-")</f>
        <v>-</v>
      </c>
      <c r="L38" s="9" t="str">
        <f>IFERROR(VLOOKUP(CONCATENATE($A38,L$2),_votes_exp!$A$2:$J$300,8,FALSE),"-")</f>
        <v>-</v>
      </c>
      <c r="M38" s="368" t="str">
        <f t="shared" si="2"/>
        <v>-</v>
      </c>
      <c r="N38" s="378" t="str">
        <f t="shared" si="8"/>
        <v>-</v>
      </c>
      <c r="O38" t="str">
        <f t="shared" si="3"/>
        <v>-</v>
      </c>
      <c r="P38">
        <f t="shared" si="4"/>
        <v>37</v>
      </c>
      <c r="Q38" t="str">
        <f t="shared" si="1"/>
        <v>Сизов Дмитрий Генндьевич</v>
      </c>
      <c r="R38" s="121" t="str">
        <f t="shared" si="5"/>
        <v>-</v>
      </c>
      <c r="S38" s="9" t="str">
        <f t="shared" si="6"/>
        <v>-</v>
      </c>
      <c r="T38" s="415" t="str">
        <f t="shared" si="7"/>
        <v>-</v>
      </c>
    </row>
    <row r="39" spans="1:20">
      <c r="A39" s="9">
        <f>классы!B40</f>
        <v>38</v>
      </c>
      <c r="B39" s="9" t="str">
        <f>классы!C40</f>
        <v>Чернецкая Елена Николаевна</v>
      </c>
      <c r="C39" s="9" t="str">
        <f>IFERROR(VLOOKUP(CONCATENATE($A39,C$2),_votes_exp!$A$2:$J$300,8,FALSE),"-")</f>
        <v>-</v>
      </c>
      <c r="D39" s="9" t="str">
        <f>IFERROR(VLOOKUP(CONCATENATE($A39,D$2),_votes_exp!$A$2:$J$300,8,FALSE),"-")</f>
        <v>-</v>
      </c>
      <c r="E39" s="9" t="str">
        <f>IFERROR(VLOOKUP(CONCATENATE($A39,E$2),_votes_exp!$A$2:$J$300,8,FALSE),"-")</f>
        <v>-</v>
      </c>
      <c r="F39" s="9" t="str">
        <f>IFERROR(VLOOKUP(CONCATENATE($A39,F$2),_votes_exp!$A$2:$J$300,8,FALSE),"-")</f>
        <v>-</v>
      </c>
      <c r="G39" s="9" t="str">
        <f>IFERROR(VLOOKUP(CONCATENATE($A39,G$2),_votes_exp!$A$2:$J$300,8,FALSE),"-")</f>
        <v>-</v>
      </c>
      <c r="H39" s="9" t="str">
        <f>IFERROR(VLOOKUP(CONCATENATE($A39,H$2),_votes_exp!$A$2:$J$300,8,FALSE),"-")</f>
        <v>-</v>
      </c>
      <c r="I39" s="9" t="str">
        <f>IFERROR(VLOOKUP(CONCATENATE($A39,I$2),_votes_exp!$A$2:$J$300,8,FALSE),"-")</f>
        <v>-</v>
      </c>
      <c r="J39" s="9" t="str">
        <f>IFERROR(VLOOKUP(CONCATENATE($A39,J$2),_votes_exp!$A$2:$J$300,8,FALSE),"-")</f>
        <v>-</v>
      </c>
      <c r="K39" s="9" t="str">
        <f>IFERROR(VLOOKUP(CONCATENATE($A39,K$2),_votes_exp!$A$2:$J$300,8,FALSE),"-")</f>
        <v>-</v>
      </c>
      <c r="L39" s="9" t="str">
        <f>IFERROR(VLOOKUP(CONCATENATE($A39,L$2),_votes_exp!$A$2:$J$300,8,FALSE),"-")</f>
        <v>-</v>
      </c>
      <c r="M39" s="368" t="str">
        <f t="shared" si="2"/>
        <v>-</v>
      </c>
      <c r="N39" s="378" t="str">
        <f t="shared" si="8"/>
        <v>-</v>
      </c>
      <c r="O39" t="str">
        <f t="shared" si="3"/>
        <v>-</v>
      </c>
      <c r="P39">
        <f t="shared" si="4"/>
        <v>38</v>
      </c>
      <c r="Q39" t="str">
        <f t="shared" si="1"/>
        <v>Чернецкая Елена Николаевна</v>
      </c>
      <c r="R39" s="121" t="str">
        <f t="shared" si="5"/>
        <v>-</v>
      </c>
      <c r="S39" s="9" t="str">
        <f t="shared" si="6"/>
        <v>-</v>
      </c>
      <c r="T39" s="415" t="str">
        <f t="shared" si="7"/>
        <v>-</v>
      </c>
    </row>
    <row r="40" spans="1:20">
      <c r="A40" s="9">
        <f>классы!B41</f>
        <v>39</v>
      </c>
      <c r="B40" s="9" t="str">
        <f>классы!C41</f>
        <v>Команда "Держи Забрало"</v>
      </c>
      <c r="C40" s="9" t="str">
        <f>IFERROR(VLOOKUP(CONCATENATE($A40,C$2),_votes_exp!$A$2:$J$300,8,FALSE),"-")</f>
        <v>-</v>
      </c>
      <c r="D40" s="9" t="str">
        <f>IFERROR(VLOOKUP(CONCATENATE($A40,D$2),_votes_exp!$A$2:$J$300,8,FALSE),"-")</f>
        <v>-</v>
      </c>
      <c r="E40" s="9" t="str">
        <f>IFERROR(VLOOKUP(CONCATENATE($A40,E$2),_votes_exp!$A$2:$J$300,8,FALSE),"-")</f>
        <v>-</v>
      </c>
      <c r="F40" s="9" t="str">
        <f>IFERROR(VLOOKUP(CONCATENATE($A40,F$2),_votes_exp!$A$2:$J$300,8,FALSE),"-")</f>
        <v>-</v>
      </c>
      <c r="G40" s="9" t="str">
        <f>IFERROR(VLOOKUP(CONCATENATE($A40,G$2),_votes_exp!$A$2:$J$300,8,FALSE),"-")</f>
        <v>-</v>
      </c>
      <c r="H40" s="9" t="str">
        <f>IFERROR(VLOOKUP(CONCATENATE($A40,H$2),_votes_exp!$A$2:$J$300,8,FALSE),"-")</f>
        <v>-</v>
      </c>
      <c r="I40" s="9" t="str">
        <f>IFERROR(VLOOKUP(CONCATENATE($A40,I$2),_votes_exp!$A$2:$J$300,8,FALSE),"-")</f>
        <v>-</v>
      </c>
      <c r="J40" s="9" t="str">
        <f>IFERROR(VLOOKUP(CONCATENATE($A40,J$2),_votes_exp!$A$2:$J$300,8,FALSE),"-")</f>
        <v>-</v>
      </c>
      <c r="K40" s="9" t="str">
        <f>IFERROR(VLOOKUP(CONCATENATE($A40,K$2),_votes_exp!$A$2:$J$300,8,FALSE),"-")</f>
        <v>-</v>
      </c>
      <c r="L40" s="9" t="str">
        <f>IFERROR(VLOOKUP(CONCATENATE($A40,L$2),_votes_exp!$A$2:$J$300,8,FALSE),"-")</f>
        <v>-</v>
      </c>
      <c r="M40" s="368" t="str">
        <f t="shared" si="2"/>
        <v>-</v>
      </c>
      <c r="N40" s="378" t="str">
        <f t="shared" si="8"/>
        <v>-</v>
      </c>
      <c r="O40" t="str">
        <f t="shared" si="3"/>
        <v>-</v>
      </c>
      <c r="P40">
        <f t="shared" si="4"/>
        <v>39</v>
      </c>
      <c r="Q40" t="str">
        <f t="shared" si="1"/>
        <v>Команда "Держи Забрало"</v>
      </c>
      <c r="R40" s="121" t="str">
        <f t="shared" si="5"/>
        <v>-</v>
      </c>
      <c r="S40" s="9" t="str">
        <f t="shared" si="6"/>
        <v>-</v>
      </c>
      <c r="T40" s="415" t="str">
        <f t="shared" si="7"/>
        <v>-</v>
      </c>
    </row>
    <row r="41" spans="1:20">
      <c r="A41" s="9">
        <f>классы!B42</f>
        <v>40</v>
      </c>
      <c r="B41" s="9" t="str">
        <f>классы!C42</f>
        <v>Команда "Держи Забрало"</v>
      </c>
      <c r="C41" s="9" t="str">
        <f>IFERROR(VLOOKUP(CONCATENATE($A41,C$2),_votes_exp!$A$2:$J$300,8,FALSE),"-")</f>
        <v>-</v>
      </c>
      <c r="D41" s="9" t="str">
        <f>IFERROR(VLOOKUP(CONCATENATE($A41,D$2),_votes_exp!$A$2:$J$300,8,FALSE),"-")</f>
        <v>-</v>
      </c>
      <c r="E41" s="9" t="str">
        <f>IFERROR(VLOOKUP(CONCATENATE($A41,E$2),_votes_exp!$A$2:$J$300,8,FALSE),"-")</f>
        <v>-</v>
      </c>
      <c r="F41" s="9" t="str">
        <f>IFERROR(VLOOKUP(CONCATENATE($A41,F$2),_votes_exp!$A$2:$J$300,8,FALSE),"-")</f>
        <v>-</v>
      </c>
      <c r="G41" s="9" t="str">
        <f>IFERROR(VLOOKUP(CONCATENATE($A41,G$2),_votes_exp!$A$2:$J$300,8,FALSE),"-")</f>
        <v>-</v>
      </c>
      <c r="H41" s="9" t="str">
        <f>IFERROR(VLOOKUP(CONCATENATE($A41,H$2),_votes_exp!$A$2:$J$300,8,FALSE),"-")</f>
        <v>-</v>
      </c>
      <c r="I41" s="9" t="str">
        <f>IFERROR(VLOOKUP(CONCATENATE($A41,I$2),_votes_exp!$A$2:$J$300,8,FALSE),"-")</f>
        <v>-</v>
      </c>
      <c r="J41" s="9" t="str">
        <f>IFERROR(VLOOKUP(CONCATENATE($A41,J$2),_votes_exp!$A$2:$J$300,8,FALSE),"-")</f>
        <v>-</v>
      </c>
      <c r="K41" s="9" t="str">
        <f>IFERROR(VLOOKUP(CONCATENATE($A41,K$2),_votes_exp!$A$2:$J$300,8,FALSE),"-")</f>
        <v>-</v>
      </c>
      <c r="L41" s="9" t="str">
        <f>IFERROR(VLOOKUP(CONCATENATE($A41,L$2),_votes_exp!$A$2:$J$300,8,FALSE),"-")</f>
        <v>-</v>
      </c>
      <c r="M41" s="368" t="str">
        <f t="shared" si="2"/>
        <v>-</v>
      </c>
      <c r="N41" s="378" t="str">
        <f t="shared" si="8"/>
        <v>-</v>
      </c>
      <c r="O41" t="str">
        <f t="shared" si="3"/>
        <v>-</v>
      </c>
      <c r="P41">
        <f t="shared" si="4"/>
        <v>40</v>
      </c>
      <c r="Q41" t="str">
        <f t="shared" si="1"/>
        <v>Команда "Держи Забрало"</v>
      </c>
      <c r="R41" s="121" t="str">
        <f t="shared" si="5"/>
        <v>-</v>
      </c>
      <c r="S41" s="9" t="str">
        <f t="shared" si="6"/>
        <v>-</v>
      </c>
      <c r="T41" s="415" t="str">
        <f t="shared" si="7"/>
        <v>-</v>
      </c>
    </row>
    <row r="42" spans="1:20">
      <c r="A42" s="9">
        <f>классы!B43</f>
        <v>41</v>
      </c>
      <c r="B42" s="9" t="str">
        <f>классы!C43</f>
        <v>Диденко Е.В.</v>
      </c>
      <c r="C42" s="9" t="str">
        <f>IFERROR(VLOOKUP(CONCATENATE($A42,C$2),_votes_exp!$A$2:$J$300,8,FALSE),"-")</f>
        <v>-</v>
      </c>
      <c r="D42" s="9" t="str">
        <f>IFERROR(VLOOKUP(CONCATENATE($A42,D$2),_votes_exp!$A$2:$J$300,8,FALSE),"-")</f>
        <v>-</v>
      </c>
      <c r="E42" s="9" t="str">
        <f>IFERROR(VLOOKUP(CONCATENATE($A42,E$2),_votes_exp!$A$2:$J$300,8,FALSE),"-")</f>
        <v>-</v>
      </c>
      <c r="F42" s="9" t="str">
        <f>IFERROR(VLOOKUP(CONCATENATE($A42,F$2),_votes_exp!$A$2:$J$300,8,FALSE),"-")</f>
        <v>-</v>
      </c>
      <c r="G42" s="9" t="str">
        <f>IFERROR(VLOOKUP(CONCATENATE($A42,G$2),_votes_exp!$A$2:$J$300,8,FALSE),"-")</f>
        <v>-</v>
      </c>
      <c r="H42" s="9" t="str">
        <f>IFERROR(VLOOKUP(CONCATENATE($A42,H$2),_votes_exp!$A$2:$J$300,8,FALSE),"-")</f>
        <v>-</v>
      </c>
      <c r="I42" s="9" t="str">
        <f>IFERROR(VLOOKUP(CONCATENATE($A42,I$2),_votes_exp!$A$2:$J$300,8,FALSE),"-")</f>
        <v>-</v>
      </c>
      <c r="J42" s="9" t="str">
        <f>IFERROR(VLOOKUP(CONCATENATE($A42,J$2),_votes_exp!$A$2:$J$300,8,FALSE),"-")</f>
        <v>-</v>
      </c>
      <c r="K42" s="9" t="str">
        <f>IFERROR(VLOOKUP(CONCATENATE($A42,K$2),_votes_exp!$A$2:$J$300,8,FALSE),"-")</f>
        <v>-</v>
      </c>
      <c r="L42" s="9" t="str">
        <f>IFERROR(VLOOKUP(CONCATENATE($A42,L$2),_votes_exp!$A$2:$J$300,8,FALSE),"-")</f>
        <v>-</v>
      </c>
      <c r="M42" s="368" t="str">
        <f t="shared" si="2"/>
        <v>-</v>
      </c>
      <c r="N42" s="378" t="str">
        <f t="shared" si="8"/>
        <v>-</v>
      </c>
      <c r="O42" t="str">
        <f t="shared" si="3"/>
        <v>-</v>
      </c>
      <c r="P42">
        <f t="shared" si="4"/>
        <v>41</v>
      </c>
      <c r="Q42" t="str">
        <f t="shared" si="1"/>
        <v>Диденко Е.В.</v>
      </c>
      <c r="R42" s="121" t="str">
        <f t="shared" si="5"/>
        <v>-</v>
      </c>
      <c r="S42" s="9" t="str">
        <f t="shared" si="6"/>
        <v>-</v>
      </c>
      <c r="T42" s="415" t="str">
        <f t="shared" si="7"/>
        <v>-</v>
      </c>
    </row>
    <row r="43" spans="1:20">
      <c r="A43" s="9">
        <f>классы!B44</f>
        <v>42</v>
      </c>
      <c r="B43" s="9" t="str">
        <f>классы!C44</f>
        <v>Василий Буз</v>
      </c>
      <c r="C43" s="9" t="str">
        <f>IFERROR(VLOOKUP(CONCATENATE($A43,C$2),_votes_exp!$A$2:$J$300,8,FALSE),"-")</f>
        <v>-</v>
      </c>
      <c r="D43" s="9" t="str">
        <f>IFERROR(VLOOKUP(CONCATENATE($A43,D$2),_votes_exp!$A$2:$J$300,8,FALSE),"-")</f>
        <v>-</v>
      </c>
      <c r="E43" s="9" t="str">
        <f>IFERROR(VLOOKUP(CONCATENATE($A43,E$2),_votes_exp!$A$2:$J$300,8,FALSE),"-")</f>
        <v>-</v>
      </c>
      <c r="F43" s="9" t="str">
        <f>IFERROR(VLOOKUP(CONCATENATE($A43,F$2),_votes_exp!$A$2:$J$300,8,FALSE),"-")</f>
        <v>-</v>
      </c>
      <c r="G43" s="9" t="str">
        <f>IFERROR(VLOOKUP(CONCATENATE($A43,G$2),_votes_exp!$A$2:$J$300,8,FALSE),"-")</f>
        <v>-</v>
      </c>
      <c r="H43" s="9" t="str">
        <f>IFERROR(VLOOKUP(CONCATENATE($A43,H$2),_votes_exp!$A$2:$J$300,8,FALSE),"-")</f>
        <v>-</v>
      </c>
      <c r="I43" s="9" t="str">
        <f>IFERROR(VLOOKUP(CONCATENATE($A43,I$2),_votes_exp!$A$2:$J$300,8,FALSE),"-")</f>
        <v>-</v>
      </c>
      <c r="J43" s="9" t="str">
        <f>IFERROR(VLOOKUP(CONCATENATE($A43,J$2),_votes_exp!$A$2:$J$300,8,FALSE),"-")</f>
        <v>-</v>
      </c>
      <c r="K43" s="9" t="str">
        <f>IFERROR(VLOOKUP(CONCATENATE($A43,K$2),_votes_exp!$A$2:$J$300,8,FALSE),"-")</f>
        <v>-</v>
      </c>
      <c r="L43" s="9" t="str">
        <f>IFERROR(VLOOKUP(CONCATENATE($A43,L$2),_votes_exp!$A$2:$J$300,8,FALSE),"-")</f>
        <v>-</v>
      </c>
      <c r="M43" s="368" t="str">
        <f t="shared" si="2"/>
        <v>-</v>
      </c>
      <c r="N43" s="378" t="str">
        <f t="shared" si="8"/>
        <v>-</v>
      </c>
      <c r="O43" t="str">
        <f t="shared" si="3"/>
        <v>-</v>
      </c>
      <c r="P43">
        <f t="shared" si="4"/>
        <v>42</v>
      </c>
      <c r="Q43" t="str">
        <f t="shared" si="1"/>
        <v>Василий Буз</v>
      </c>
      <c r="R43" s="121" t="str">
        <f t="shared" si="5"/>
        <v>-</v>
      </c>
      <c r="S43" s="9" t="str">
        <f t="shared" si="6"/>
        <v>-</v>
      </c>
      <c r="T43" s="415" t="str">
        <f t="shared" si="7"/>
        <v>-</v>
      </c>
    </row>
    <row r="44" spans="1:20">
      <c r="A44" s="9">
        <f>классы!B45</f>
        <v>43</v>
      </c>
      <c r="B44" s="9" t="str">
        <f>классы!C45</f>
        <v>Голованова Кcения Александровна (участник похода)</v>
      </c>
      <c r="C44" s="9" t="str">
        <f>IFERROR(VLOOKUP(CONCATENATE($A44,C$2),_votes_exp!$A$2:$J$300,8,FALSE),"-")</f>
        <v>-</v>
      </c>
      <c r="D44" s="9" t="str">
        <f>IFERROR(VLOOKUP(CONCATENATE($A44,D$2),_votes_exp!$A$2:$J$300,8,FALSE),"-")</f>
        <v>-</v>
      </c>
      <c r="E44" s="9" t="str">
        <f>IFERROR(VLOOKUP(CONCATENATE($A44,E$2),_votes_exp!$A$2:$J$300,8,FALSE),"-")</f>
        <v>-</v>
      </c>
      <c r="F44" s="9" t="str">
        <f>IFERROR(VLOOKUP(CONCATENATE($A44,F$2),_votes_exp!$A$2:$J$300,8,FALSE),"-")</f>
        <v>-</v>
      </c>
      <c r="G44" s="9" t="str">
        <f>IFERROR(VLOOKUP(CONCATENATE($A44,G$2),_votes_exp!$A$2:$J$300,8,FALSE),"-")</f>
        <v>-</v>
      </c>
      <c r="H44" s="9" t="str">
        <f>IFERROR(VLOOKUP(CONCATENATE($A44,H$2),_votes_exp!$A$2:$J$300,8,FALSE),"-")</f>
        <v>-</v>
      </c>
      <c r="I44" s="9" t="str">
        <f>IFERROR(VLOOKUP(CONCATENATE($A44,I$2),_votes_exp!$A$2:$J$300,8,FALSE),"-")</f>
        <v>-</v>
      </c>
      <c r="J44" s="9" t="str">
        <f>IFERROR(VLOOKUP(CONCATENATE($A44,J$2),_votes_exp!$A$2:$J$300,8,FALSE),"-")</f>
        <v>-</v>
      </c>
      <c r="K44" s="9" t="str">
        <f>IFERROR(VLOOKUP(CONCATENATE($A44,K$2),_votes_exp!$A$2:$J$300,8,FALSE),"-")</f>
        <v>-</v>
      </c>
      <c r="L44" s="9" t="str">
        <f>IFERROR(VLOOKUP(CONCATENATE($A44,L$2),_votes_exp!$A$2:$J$300,8,FALSE),"-")</f>
        <v>-</v>
      </c>
      <c r="M44" s="368" t="str">
        <f t="shared" si="2"/>
        <v>-</v>
      </c>
      <c r="N44" s="378" t="str">
        <f t="shared" si="8"/>
        <v>-</v>
      </c>
      <c r="O44" t="str">
        <f t="shared" si="3"/>
        <v>-</v>
      </c>
      <c r="P44">
        <f t="shared" si="4"/>
        <v>43</v>
      </c>
      <c r="Q44" t="str">
        <f t="shared" si="1"/>
        <v>Голованова Кcения Александровна (участник похода)</v>
      </c>
      <c r="R44" s="121" t="str">
        <f t="shared" si="5"/>
        <v>-</v>
      </c>
      <c r="S44" s="9" t="str">
        <f t="shared" si="6"/>
        <v>-</v>
      </c>
      <c r="T44" s="415" t="str">
        <f t="shared" si="7"/>
        <v>-</v>
      </c>
    </row>
    <row r="45" spans="1:20">
      <c r="A45" s="9">
        <f>классы!B46</f>
        <v>44</v>
      </c>
      <c r="B45" s="9" t="str">
        <f>классы!C46</f>
        <v>Горбунов Владимир Владимирович</v>
      </c>
      <c r="C45" s="9" t="str">
        <f>IFERROR(VLOOKUP(CONCATENATE($A45,C$2),_votes_exp!$A$2:$J$300,8,FALSE),"-")</f>
        <v>-</v>
      </c>
      <c r="D45" s="9" t="str">
        <f>IFERROR(VLOOKUP(CONCATENATE($A45,D$2),_votes_exp!$A$2:$J$300,8,FALSE),"-")</f>
        <v>-</v>
      </c>
      <c r="E45" s="9" t="str">
        <f>IFERROR(VLOOKUP(CONCATENATE($A45,E$2),_votes_exp!$A$2:$J$300,8,FALSE),"-")</f>
        <v>-</v>
      </c>
      <c r="F45" s="9" t="str">
        <f>IFERROR(VLOOKUP(CONCATENATE($A45,F$2),_votes_exp!$A$2:$J$300,8,FALSE),"-")</f>
        <v>-</v>
      </c>
      <c r="G45" s="9" t="str">
        <f>IFERROR(VLOOKUP(CONCATENATE($A45,G$2),_votes_exp!$A$2:$J$300,8,FALSE),"-")</f>
        <v>-</v>
      </c>
      <c r="H45" s="9" t="str">
        <f>IFERROR(VLOOKUP(CONCATENATE($A45,H$2),_votes_exp!$A$2:$J$300,8,FALSE),"-")</f>
        <v>-</v>
      </c>
      <c r="I45" s="9" t="str">
        <f>IFERROR(VLOOKUP(CONCATENATE($A45,I$2),_votes_exp!$A$2:$J$300,8,FALSE),"-")</f>
        <v>-</v>
      </c>
      <c r="J45" s="9" t="str">
        <f>IFERROR(VLOOKUP(CONCATENATE($A45,J$2),_votes_exp!$A$2:$J$300,8,FALSE),"-")</f>
        <v>-</v>
      </c>
      <c r="K45" s="9" t="str">
        <f>IFERROR(VLOOKUP(CONCATENATE($A45,K$2),_votes_exp!$A$2:$J$300,8,FALSE),"-")</f>
        <v>-</v>
      </c>
      <c r="L45" s="9" t="str">
        <f>IFERROR(VLOOKUP(CONCATENATE($A45,L$2),_votes_exp!$A$2:$J$300,8,FALSE),"-")</f>
        <v>-</v>
      </c>
      <c r="M45" s="368" t="str">
        <f t="shared" si="2"/>
        <v>-</v>
      </c>
      <c r="N45" s="378" t="str">
        <f t="shared" si="8"/>
        <v>-</v>
      </c>
      <c r="O45" t="str">
        <f t="shared" si="3"/>
        <v>-</v>
      </c>
      <c r="P45">
        <f t="shared" si="4"/>
        <v>44</v>
      </c>
      <c r="Q45" t="str">
        <f t="shared" si="1"/>
        <v>Горбунов Владимир Владимирович</v>
      </c>
      <c r="R45" s="121" t="str">
        <f t="shared" si="5"/>
        <v>-</v>
      </c>
      <c r="S45" s="9" t="str">
        <f t="shared" si="6"/>
        <v>-</v>
      </c>
      <c r="T45" s="415" t="str">
        <f t="shared" si="7"/>
        <v>-</v>
      </c>
    </row>
    <row r="46" spans="1:20">
      <c r="A46" s="9">
        <f>классы!B47</f>
        <v>45</v>
      </c>
      <c r="B46" s="9" t="str">
        <f>классы!C47</f>
        <v>Горбунов Владимир Владимирович</v>
      </c>
      <c r="C46" s="9">
        <f>IFERROR(VLOOKUP(CONCATENATE($A46,C$2),_votes_exp!$A$2:$J$300,8,FALSE),"-")</f>
        <v>7</v>
      </c>
      <c r="D46" s="9" t="str">
        <f>IFERROR(VLOOKUP(CONCATENATE($A46,D$2),_votes_exp!$A$2:$J$300,8,FALSE),"-")</f>
        <v>-</v>
      </c>
      <c r="E46" s="9">
        <f>IFERROR(VLOOKUP(CONCATENATE($A46,E$2),_votes_exp!$A$2:$J$300,8,FALSE),"-")</f>
        <v>5</v>
      </c>
      <c r="F46" s="9" t="str">
        <f>IFERROR(VLOOKUP(CONCATENATE($A46,F$2),_votes_exp!$A$2:$J$300,8,FALSE),"-")</f>
        <v>-</v>
      </c>
      <c r="G46" s="9">
        <f>IFERROR(VLOOKUP(CONCATENATE($A46,G$2),_votes_exp!$A$2:$J$300,8,FALSE),"-")</f>
        <v>4</v>
      </c>
      <c r="H46" s="9" t="str">
        <f>IFERROR(VLOOKUP(CONCATENATE($A46,H$2),_votes_exp!$A$2:$J$300,8,FALSE),"-")</f>
        <v>-</v>
      </c>
      <c r="I46" s="9">
        <f>IFERROR(VLOOKUP(CONCATENATE($A46,I$2),_votes_exp!$A$2:$J$300,8,FALSE),"-")</f>
        <v>7</v>
      </c>
      <c r="J46" s="9" t="str">
        <f>IFERROR(VLOOKUP(CONCATENATE($A46,J$2),_votes_exp!$A$2:$J$300,8,FALSE),"-")</f>
        <v>-</v>
      </c>
      <c r="K46" s="9" t="str">
        <f>IFERROR(VLOOKUP(CONCATENATE($A46,K$2),_votes_exp!$A$2:$J$300,8,FALSE),"-")</f>
        <v>-</v>
      </c>
      <c r="L46" s="9">
        <f>IFERROR(VLOOKUP(CONCATENATE($A46,L$2),_votes_exp!$A$2:$J$300,8,FALSE),"-")</f>
        <v>6</v>
      </c>
      <c r="M46" s="368">
        <f t="shared" si="2"/>
        <v>5.8000050005878894</v>
      </c>
      <c r="N46" s="378">
        <f t="shared" si="8"/>
        <v>10</v>
      </c>
      <c r="O46">
        <f t="shared" si="3"/>
        <v>5</v>
      </c>
      <c r="P46">
        <f t="shared" si="4"/>
        <v>45</v>
      </c>
      <c r="Q46" t="str">
        <f t="shared" si="1"/>
        <v>Горбунов Владимир Владимирович</v>
      </c>
      <c r="R46" s="121">
        <f t="shared" si="5"/>
        <v>5.8000050005878894</v>
      </c>
      <c r="S46" s="9">
        <f t="shared" si="6"/>
        <v>5</v>
      </c>
      <c r="T46" s="415">
        <f t="shared" si="7"/>
        <v>1.7000000000000028</v>
      </c>
    </row>
    <row r="47" spans="1:20">
      <c r="A47" s="9">
        <f>классы!B48</f>
        <v>46</v>
      </c>
      <c r="B47" s="9" t="str">
        <f>классы!C48</f>
        <v>Симонова Елена Ивановна</v>
      </c>
      <c r="C47" s="9">
        <f>IFERROR(VLOOKUP(CONCATENATE($A47,C$2),_votes_exp!$A$2:$J$300,8,FALSE),"-")</f>
        <v>5</v>
      </c>
      <c r="D47" s="9" t="str">
        <f>IFERROR(VLOOKUP(CONCATENATE($A47,D$2),_votes_exp!$A$2:$J$300,8,FALSE),"-")</f>
        <v>-</v>
      </c>
      <c r="E47" s="9" t="str">
        <f>IFERROR(VLOOKUP(CONCATENATE($A47,E$2),_votes_exp!$A$2:$J$300,8,FALSE),"-")</f>
        <v>-</v>
      </c>
      <c r="F47" s="9" t="str">
        <f>IFERROR(VLOOKUP(CONCATENATE($A47,F$2),_votes_exp!$A$2:$J$300,8,FALSE),"-")</f>
        <v>-</v>
      </c>
      <c r="G47" s="9">
        <f>IFERROR(VLOOKUP(CONCATENATE($A47,G$2),_votes_exp!$A$2:$J$300,8,FALSE),"-")</f>
        <v>1</v>
      </c>
      <c r="H47" s="9">
        <f>IFERROR(VLOOKUP(CONCATENATE($A47,H$2),_votes_exp!$A$2:$J$300,8,FALSE),"-")</f>
        <v>8</v>
      </c>
      <c r="I47" s="9" t="str">
        <f>IFERROR(VLOOKUP(CONCATENATE($A47,I$2),_votes_exp!$A$2:$J$300,8,FALSE),"-")</f>
        <v>-</v>
      </c>
      <c r="J47" s="9" t="str">
        <f>IFERROR(VLOOKUP(CONCATENATE($A47,J$2),_votes_exp!$A$2:$J$300,8,FALSE),"-")</f>
        <v>-</v>
      </c>
      <c r="K47" s="9" t="str">
        <f>IFERROR(VLOOKUP(CONCATENATE($A47,K$2),_votes_exp!$A$2:$J$300,8,FALSE),"-")</f>
        <v>-</v>
      </c>
      <c r="L47" s="9">
        <f>IFERROR(VLOOKUP(CONCATENATE($A47,L$2),_votes_exp!$A$2:$J$300,8,FALSE),"-")</f>
        <v>7</v>
      </c>
      <c r="M47" s="368">
        <f t="shared" si="2"/>
        <v>5.2500040001043367</v>
      </c>
      <c r="N47" s="378">
        <f t="shared" si="8"/>
        <v>13</v>
      </c>
      <c r="O47">
        <f t="shared" si="3"/>
        <v>4</v>
      </c>
      <c r="P47">
        <f t="shared" si="4"/>
        <v>46</v>
      </c>
      <c r="Q47" t="str">
        <f t="shared" si="1"/>
        <v>Симонова Елена Ивановна</v>
      </c>
      <c r="R47" s="121">
        <f t="shared" si="5"/>
        <v>5.2500040001043367</v>
      </c>
      <c r="S47" s="9">
        <f t="shared" si="6"/>
        <v>4</v>
      </c>
      <c r="T47" s="415">
        <f t="shared" si="7"/>
        <v>9.5833333333333339</v>
      </c>
    </row>
    <row r="48" spans="1:20">
      <c r="A48" s="9">
        <f>классы!B49</f>
        <v>47</v>
      </c>
      <c r="B48" s="9" t="str">
        <f>классы!C49</f>
        <v>Иванов Никита Станиславович</v>
      </c>
      <c r="C48" s="9">
        <f>IFERROR(VLOOKUP(CONCATENATE($A48,C$2),_votes_exp!$A$2:$J$300,8,FALSE),"-")</f>
        <v>3</v>
      </c>
      <c r="D48" s="9" t="str">
        <f>IFERROR(VLOOKUP(CONCATENATE($A48,D$2),_votes_exp!$A$2:$J$300,8,FALSE),"-")</f>
        <v>-</v>
      </c>
      <c r="E48" s="9">
        <f>IFERROR(VLOOKUP(CONCATENATE($A48,E$2),_votes_exp!$A$2:$J$300,8,FALSE),"-")</f>
        <v>2</v>
      </c>
      <c r="F48" s="9" t="str">
        <f>IFERROR(VLOOKUP(CONCATENATE($A48,F$2),_votes_exp!$A$2:$J$300,8,FALSE),"-")</f>
        <v>-</v>
      </c>
      <c r="G48" s="9">
        <f>IFERROR(VLOOKUP(CONCATENATE($A48,G$2),_votes_exp!$A$2:$J$300,8,FALSE),"-")</f>
        <v>3</v>
      </c>
      <c r="H48" s="9" t="str">
        <f>IFERROR(VLOOKUP(CONCATENATE($A48,H$2),_votes_exp!$A$2:$J$300,8,FALSE),"-")</f>
        <v>-</v>
      </c>
      <c r="I48" s="9" t="str">
        <f>IFERROR(VLOOKUP(CONCATENATE($A48,I$2),_votes_exp!$A$2:$J$300,8,FALSE),"-")</f>
        <v>-</v>
      </c>
      <c r="J48" s="9" t="str">
        <f>IFERROR(VLOOKUP(CONCATENATE($A48,J$2),_votes_exp!$A$2:$J$300,8,FALSE),"-")</f>
        <v>-</v>
      </c>
      <c r="K48" s="9" t="str">
        <f>IFERROR(VLOOKUP(CONCATENATE($A48,K$2),_votes_exp!$A$2:$J$300,8,FALSE),"-")</f>
        <v>-</v>
      </c>
      <c r="L48" s="9">
        <f>IFERROR(VLOOKUP(CONCATENATE($A48,L$2),_votes_exp!$A$2:$J$300,8,FALSE),"-")</f>
        <v>8</v>
      </c>
      <c r="M48" s="368">
        <f t="shared" si="2"/>
        <v>4.0000040001363448</v>
      </c>
      <c r="N48" s="378">
        <f t="shared" si="8"/>
        <v>16</v>
      </c>
      <c r="O48">
        <f t="shared" si="3"/>
        <v>4</v>
      </c>
      <c r="P48">
        <f t="shared" si="4"/>
        <v>47</v>
      </c>
      <c r="Q48" t="str">
        <f t="shared" si="1"/>
        <v>Иванов Никита Станиславович</v>
      </c>
      <c r="R48" s="121">
        <f t="shared" si="5"/>
        <v>4.0000040001363448</v>
      </c>
      <c r="S48" s="9">
        <f t="shared" si="6"/>
        <v>4</v>
      </c>
      <c r="T48" s="415">
        <f t="shared" si="7"/>
        <v>7.333333333333333</v>
      </c>
    </row>
    <row r="49" spans="1:20">
      <c r="A49" s="9">
        <f>классы!B50</f>
        <v>48</v>
      </c>
      <c r="B49" s="9" t="str">
        <f>классы!C50</f>
        <v>Василий Буз</v>
      </c>
      <c r="C49" s="9" t="str">
        <f>IFERROR(VLOOKUP(CONCATENATE($A49,C$2),_votes_exp!$A$2:$J$300,8,FALSE),"-")</f>
        <v>-</v>
      </c>
      <c r="D49" s="9" t="str">
        <f>IFERROR(VLOOKUP(CONCATENATE($A49,D$2),_votes_exp!$A$2:$J$300,8,FALSE),"-")</f>
        <v>-</v>
      </c>
      <c r="E49" s="9" t="str">
        <f>IFERROR(VLOOKUP(CONCATENATE($A49,E$2),_votes_exp!$A$2:$J$300,8,FALSE),"-")</f>
        <v>-</v>
      </c>
      <c r="F49" s="9" t="str">
        <f>IFERROR(VLOOKUP(CONCATENATE($A49,F$2),_votes_exp!$A$2:$J$300,8,FALSE),"-")</f>
        <v>-</v>
      </c>
      <c r="G49" s="9" t="str">
        <f>IFERROR(VLOOKUP(CONCATENATE($A49,G$2),_votes_exp!$A$2:$J$300,8,FALSE),"-")</f>
        <v>-</v>
      </c>
      <c r="H49" s="9" t="str">
        <f>IFERROR(VLOOKUP(CONCATENATE($A49,H$2),_votes_exp!$A$2:$J$300,8,FALSE),"-")</f>
        <v>-</v>
      </c>
      <c r="I49" s="9" t="str">
        <f>IFERROR(VLOOKUP(CONCATENATE($A49,I$2),_votes_exp!$A$2:$J$300,8,FALSE),"-")</f>
        <v>-</v>
      </c>
      <c r="J49" s="9" t="str">
        <f>IFERROR(VLOOKUP(CONCATENATE($A49,J$2),_votes_exp!$A$2:$J$300,8,FALSE),"-")</f>
        <v>-</v>
      </c>
      <c r="K49" s="9" t="str">
        <f>IFERROR(VLOOKUP(CONCATENATE($A49,K$2),_votes_exp!$A$2:$J$300,8,FALSE),"-")</f>
        <v>-</v>
      </c>
      <c r="L49" s="9" t="str">
        <f>IFERROR(VLOOKUP(CONCATENATE($A49,L$2),_votes_exp!$A$2:$J$300,8,FALSE),"-")</f>
        <v>-</v>
      </c>
      <c r="M49" s="368" t="str">
        <f t="shared" si="2"/>
        <v>-</v>
      </c>
      <c r="N49" s="378" t="str">
        <f t="shared" si="8"/>
        <v>-</v>
      </c>
      <c r="O49" t="str">
        <f t="shared" si="3"/>
        <v>-</v>
      </c>
      <c r="P49">
        <f t="shared" si="4"/>
        <v>48</v>
      </c>
      <c r="Q49" t="str">
        <f t="shared" si="1"/>
        <v>Василий Буз</v>
      </c>
      <c r="R49" s="121" t="str">
        <f t="shared" si="5"/>
        <v>-</v>
      </c>
      <c r="S49" s="9" t="str">
        <f t="shared" si="6"/>
        <v>-</v>
      </c>
      <c r="T49" s="415" t="str">
        <f t="shared" si="7"/>
        <v>-</v>
      </c>
    </row>
    <row r="50" spans="1:20">
      <c r="A50" s="9">
        <f>классы!B51</f>
        <v>49</v>
      </c>
      <c r="B50" s="9" t="str">
        <f>классы!C51</f>
        <v>Люция Хисматуллина, Елена Котлярова</v>
      </c>
      <c r="C50" s="9" t="str">
        <f>IFERROR(VLOOKUP(CONCATENATE($A50,C$2),_votes_exp!$A$2:$J$300,8,FALSE),"-")</f>
        <v>-</v>
      </c>
      <c r="D50" s="9" t="str">
        <f>IFERROR(VLOOKUP(CONCATENATE($A50,D$2),_votes_exp!$A$2:$J$300,8,FALSE),"-")</f>
        <v>-</v>
      </c>
      <c r="E50" s="9" t="str">
        <f>IFERROR(VLOOKUP(CONCATENATE($A50,E$2),_votes_exp!$A$2:$J$300,8,FALSE),"-")</f>
        <v>-</v>
      </c>
      <c r="F50" s="9" t="str">
        <f>IFERROR(VLOOKUP(CONCATENATE($A50,F$2),_votes_exp!$A$2:$J$300,8,FALSE),"-")</f>
        <v>-</v>
      </c>
      <c r="G50" s="9" t="str">
        <f>IFERROR(VLOOKUP(CONCATENATE($A50,G$2),_votes_exp!$A$2:$J$300,8,FALSE),"-")</f>
        <v>-</v>
      </c>
      <c r="H50" s="9" t="str">
        <f>IFERROR(VLOOKUP(CONCATENATE($A50,H$2),_votes_exp!$A$2:$J$300,8,FALSE),"-")</f>
        <v>-</v>
      </c>
      <c r="I50" s="9" t="str">
        <f>IFERROR(VLOOKUP(CONCATENATE($A50,I$2),_votes_exp!$A$2:$J$300,8,FALSE),"-")</f>
        <v>-</v>
      </c>
      <c r="J50" s="9" t="str">
        <f>IFERROR(VLOOKUP(CONCATENATE($A50,J$2),_votes_exp!$A$2:$J$300,8,FALSE),"-")</f>
        <v>-</v>
      </c>
      <c r="K50" s="9" t="str">
        <f>IFERROR(VLOOKUP(CONCATENATE($A50,K$2),_votes_exp!$A$2:$J$300,8,FALSE),"-")</f>
        <v>-</v>
      </c>
      <c r="L50" s="9" t="str">
        <f>IFERROR(VLOOKUP(CONCATENATE($A50,L$2),_votes_exp!$A$2:$J$300,8,FALSE),"-")</f>
        <v>-</v>
      </c>
      <c r="M50" s="368" t="str">
        <f t="shared" si="2"/>
        <v>-</v>
      </c>
      <c r="N50" s="378" t="str">
        <f t="shared" si="8"/>
        <v>-</v>
      </c>
      <c r="O50" t="str">
        <f t="shared" si="3"/>
        <v>-</v>
      </c>
      <c r="P50">
        <f t="shared" si="4"/>
        <v>49</v>
      </c>
      <c r="Q50" t="str">
        <f t="shared" si="1"/>
        <v>Люция Хисматуллина, Елена Котлярова</v>
      </c>
      <c r="R50" s="121" t="str">
        <f t="shared" si="5"/>
        <v>-</v>
      </c>
      <c r="S50" s="9" t="str">
        <f t="shared" si="6"/>
        <v>-</v>
      </c>
      <c r="T50" s="415" t="str">
        <f t="shared" si="7"/>
        <v>-</v>
      </c>
    </row>
    <row r="51" spans="1:20">
      <c r="A51" s="9">
        <f>классы!B52</f>
        <v>50</v>
      </c>
      <c r="B51" s="9" t="str">
        <f>классы!C52</f>
        <v>Мотовилов Аркадий</v>
      </c>
      <c r="C51" s="9">
        <f>IFERROR(VLOOKUP(CONCATENATE($A51,C$2),_votes_exp!$A$2:$J$300,8,FALSE),"-")</f>
        <v>6</v>
      </c>
      <c r="D51" s="9">
        <f>IFERROR(VLOOKUP(CONCATENATE($A51,D$2),_votes_exp!$A$2:$J$300,8,FALSE),"-")</f>
        <v>7</v>
      </c>
      <c r="E51" s="9">
        <f>IFERROR(VLOOKUP(CONCATENATE($A51,E$2),_votes_exp!$A$2:$J$300,8,FALSE),"-")</f>
        <v>2</v>
      </c>
      <c r="F51" s="9" t="str">
        <f>IFERROR(VLOOKUP(CONCATENATE($A51,F$2),_votes_exp!$A$2:$J$300,8,FALSE),"-")</f>
        <v>-</v>
      </c>
      <c r="G51" s="9">
        <f>IFERROR(VLOOKUP(CONCATENATE($A51,G$2),_votes_exp!$A$2:$J$300,8,FALSE),"-")</f>
        <v>1</v>
      </c>
      <c r="H51" s="9">
        <f>IFERROR(VLOOKUP(CONCATENATE($A51,H$2),_votes_exp!$A$2:$J$300,8,FALSE),"-")</f>
        <v>8</v>
      </c>
      <c r="I51" s="9">
        <f>IFERROR(VLOOKUP(CONCATENATE($A51,I$2),_votes_exp!$A$2:$J$300,8,FALSE),"-")</f>
        <v>8</v>
      </c>
      <c r="J51" s="9" t="str">
        <f>IFERROR(VLOOKUP(CONCATENATE($A51,J$2),_votes_exp!$A$2:$J$300,8,FALSE),"-")</f>
        <v>-</v>
      </c>
      <c r="K51" s="9" t="str">
        <f>IFERROR(VLOOKUP(CONCATENATE($A51,K$2),_votes_exp!$A$2:$J$300,8,FALSE),"-")</f>
        <v>-</v>
      </c>
      <c r="L51" s="9">
        <f>IFERROR(VLOOKUP(CONCATENATE($A51,L$2),_votes_exp!$A$2:$J$300,8,FALSE),"-")</f>
        <v>5</v>
      </c>
      <c r="M51" s="368">
        <f t="shared" si="2"/>
        <v>5.2857212858407756</v>
      </c>
      <c r="N51" s="378">
        <f t="shared" si="8"/>
        <v>12</v>
      </c>
      <c r="O51">
        <f t="shared" si="3"/>
        <v>7</v>
      </c>
      <c r="P51">
        <f t="shared" si="4"/>
        <v>50</v>
      </c>
      <c r="Q51" t="str">
        <f t="shared" si="1"/>
        <v>Мотовилов Аркадий</v>
      </c>
      <c r="R51" s="121">
        <f t="shared" si="5"/>
        <v>5.2857212858407756</v>
      </c>
      <c r="S51" s="9">
        <f t="shared" si="6"/>
        <v>7</v>
      </c>
      <c r="T51" s="415">
        <f t="shared" si="7"/>
        <v>7.9047619047619024</v>
      </c>
    </row>
    <row r="52" spans="1:20">
      <c r="A52" s="9">
        <f>классы!B53</f>
        <v>51</v>
      </c>
      <c r="B52" s="9" t="str">
        <f>классы!C53</f>
        <v>Басалаев Андрей Викторович</v>
      </c>
      <c r="C52" s="9">
        <f>IFERROR(VLOOKUP(CONCATENATE($A52,C$2),_votes_exp!$A$2:$J$300,8,FALSE),"-")</f>
        <v>7</v>
      </c>
      <c r="D52" s="9" t="str">
        <f>IFERROR(VLOOKUP(CONCATENATE($A52,D$2),_votes_exp!$A$2:$J$300,8,FALSE),"-")</f>
        <v>-</v>
      </c>
      <c r="E52" s="9">
        <f>IFERROR(VLOOKUP(CONCATENATE($A52,E$2),_votes_exp!$A$2:$J$300,8,FALSE),"-")</f>
        <v>2</v>
      </c>
      <c r="F52" s="9" t="str">
        <f>IFERROR(VLOOKUP(CONCATENATE($A52,F$2),_votes_exp!$A$2:$J$300,8,FALSE),"-")</f>
        <v>-</v>
      </c>
      <c r="G52" s="9">
        <f>IFERROR(VLOOKUP(CONCATENATE($A52,G$2),_votes_exp!$A$2:$J$300,8,FALSE),"-")</f>
        <v>1</v>
      </c>
      <c r="H52" s="9">
        <f>IFERROR(VLOOKUP(CONCATENATE($A52,H$2),_votes_exp!$A$2:$J$300,8,FALSE),"-")</f>
        <v>10</v>
      </c>
      <c r="I52" s="9">
        <f>IFERROR(VLOOKUP(CONCATENATE($A52,I$2),_votes_exp!$A$2:$J$300,8,FALSE),"-")</f>
        <v>6</v>
      </c>
      <c r="J52" s="9" t="str">
        <f>IFERROR(VLOOKUP(CONCATENATE($A52,J$2),_votes_exp!$A$2:$J$300,8,FALSE),"-")</f>
        <v>-</v>
      </c>
      <c r="K52" s="9" t="str">
        <f>IFERROR(VLOOKUP(CONCATENATE($A52,K$2),_votes_exp!$A$2:$J$300,8,FALSE),"-")</f>
        <v>-</v>
      </c>
      <c r="L52" s="9">
        <f>IFERROR(VLOOKUP(CONCATENATE($A52,L$2),_votes_exp!$A$2:$J$300,8,FALSE),"-")</f>
        <v>7</v>
      </c>
      <c r="M52" s="368">
        <f t="shared" si="2"/>
        <v>5.5000060000869491</v>
      </c>
      <c r="N52" s="378">
        <f t="shared" si="8"/>
        <v>11</v>
      </c>
      <c r="O52">
        <f t="shared" si="3"/>
        <v>6</v>
      </c>
      <c r="P52">
        <f t="shared" si="4"/>
        <v>51</v>
      </c>
      <c r="Q52" t="str">
        <f t="shared" si="1"/>
        <v>Басалаев Андрей Викторович</v>
      </c>
      <c r="R52" s="121">
        <f t="shared" si="5"/>
        <v>5.5000060000869491</v>
      </c>
      <c r="S52" s="9">
        <f t="shared" si="6"/>
        <v>6</v>
      </c>
      <c r="T52" s="415">
        <f t="shared" si="7"/>
        <v>11.5</v>
      </c>
    </row>
    <row r="53" spans="1:20">
      <c r="A53" s="9">
        <f>классы!B54</f>
        <v>52</v>
      </c>
      <c r="B53" s="9" t="str">
        <f>классы!C54</f>
        <v>Ишина Ольга Владимировна</v>
      </c>
      <c r="C53" s="9" t="str">
        <f>IFERROR(VLOOKUP(CONCATENATE($A53,C$2),_votes_exp!$A$2:$J$300,8,FALSE),"-")</f>
        <v>-</v>
      </c>
      <c r="D53" s="9" t="str">
        <f>IFERROR(VLOOKUP(CONCATENATE($A53,D$2),_votes_exp!$A$2:$J$300,8,FALSE),"-")</f>
        <v>-</v>
      </c>
      <c r="E53" s="9" t="str">
        <f>IFERROR(VLOOKUP(CONCATENATE($A53,E$2),_votes_exp!$A$2:$J$300,8,FALSE),"-")</f>
        <v>-</v>
      </c>
      <c r="F53" s="9" t="str">
        <f>IFERROR(VLOOKUP(CONCATENATE($A53,F$2),_votes_exp!$A$2:$J$300,8,FALSE),"-")</f>
        <v>-</v>
      </c>
      <c r="G53" s="9" t="str">
        <f>IFERROR(VLOOKUP(CONCATENATE($A53,G$2),_votes_exp!$A$2:$J$300,8,FALSE),"-")</f>
        <v>-</v>
      </c>
      <c r="H53" s="9" t="str">
        <f>IFERROR(VLOOKUP(CONCATENATE($A53,H$2),_votes_exp!$A$2:$J$300,8,FALSE),"-")</f>
        <v>-</v>
      </c>
      <c r="I53" s="9" t="str">
        <f>IFERROR(VLOOKUP(CONCATENATE($A53,I$2),_votes_exp!$A$2:$J$300,8,FALSE),"-")</f>
        <v>-</v>
      </c>
      <c r="J53" s="9" t="str">
        <f>IFERROR(VLOOKUP(CONCATENATE($A53,J$2),_votes_exp!$A$2:$J$300,8,FALSE),"-")</f>
        <v>-</v>
      </c>
      <c r="K53" s="9" t="str">
        <f>IFERROR(VLOOKUP(CONCATENATE($A53,K$2),_votes_exp!$A$2:$J$300,8,FALSE),"-")</f>
        <v>-</v>
      </c>
      <c r="L53" s="9" t="str">
        <f>IFERROR(VLOOKUP(CONCATENATE($A53,L$2),_votes_exp!$A$2:$J$300,8,FALSE),"-")</f>
        <v>-</v>
      </c>
      <c r="M53" s="368" t="str">
        <f t="shared" si="2"/>
        <v>-</v>
      </c>
      <c r="N53" s="378" t="str">
        <f t="shared" si="8"/>
        <v>-</v>
      </c>
      <c r="O53" t="str">
        <f t="shared" si="3"/>
        <v>-</v>
      </c>
      <c r="P53">
        <f t="shared" si="4"/>
        <v>52</v>
      </c>
      <c r="Q53" t="str">
        <f t="shared" si="1"/>
        <v>Ишина Ольга Владимировна</v>
      </c>
      <c r="R53" s="121" t="str">
        <f t="shared" si="5"/>
        <v>-</v>
      </c>
      <c r="S53" s="9" t="str">
        <f t="shared" si="6"/>
        <v>-</v>
      </c>
      <c r="T53" s="415" t="str">
        <f t="shared" si="7"/>
        <v>-</v>
      </c>
    </row>
    <row r="54" spans="1:20">
      <c r="A54" s="9">
        <f>классы!B55</f>
        <v>53</v>
      </c>
      <c r="B54" s="9" t="str">
        <f>классы!C55</f>
        <v>Швак Игорь</v>
      </c>
      <c r="C54" s="9" t="str">
        <f>IFERROR(VLOOKUP(CONCATENATE($A54,C$2),_votes_exp!$A$2:$J$300,8,FALSE),"-")</f>
        <v>-</v>
      </c>
      <c r="D54" s="9" t="str">
        <f>IFERROR(VLOOKUP(CONCATENATE($A54,D$2),_votes_exp!$A$2:$J$300,8,FALSE),"-")</f>
        <v>-</v>
      </c>
      <c r="E54" s="9" t="str">
        <f>IFERROR(VLOOKUP(CONCATENATE($A54,E$2),_votes_exp!$A$2:$J$300,8,FALSE),"-")</f>
        <v>-</v>
      </c>
      <c r="F54" s="9" t="str">
        <f>IFERROR(VLOOKUP(CONCATENATE($A54,F$2),_votes_exp!$A$2:$J$300,8,FALSE),"-")</f>
        <v>-</v>
      </c>
      <c r="G54" s="9" t="str">
        <f>IFERROR(VLOOKUP(CONCATENATE($A54,G$2),_votes_exp!$A$2:$J$300,8,FALSE),"-")</f>
        <v>-</v>
      </c>
      <c r="H54" s="9" t="str">
        <f>IFERROR(VLOOKUP(CONCATENATE($A54,H$2),_votes_exp!$A$2:$J$300,8,FALSE),"-")</f>
        <v>-</v>
      </c>
      <c r="I54" s="9" t="str">
        <f>IFERROR(VLOOKUP(CONCATENATE($A54,I$2),_votes_exp!$A$2:$J$300,8,FALSE),"-")</f>
        <v>-</v>
      </c>
      <c r="J54" s="9" t="str">
        <f>IFERROR(VLOOKUP(CONCATENATE($A54,J$2),_votes_exp!$A$2:$J$300,8,FALSE),"-")</f>
        <v>-</v>
      </c>
      <c r="K54" s="9" t="str">
        <f>IFERROR(VLOOKUP(CONCATENATE($A54,K$2),_votes_exp!$A$2:$J$300,8,FALSE),"-")</f>
        <v>-</v>
      </c>
      <c r="L54" s="9" t="str">
        <f>IFERROR(VLOOKUP(CONCATENATE($A54,L$2),_votes_exp!$A$2:$J$300,8,FALSE),"-")</f>
        <v>-</v>
      </c>
      <c r="M54" s="368" t="str">
        <f t="shared" si="2"/>
        <v>-</v>
      </c>
      <c r="N54" s="378" t="str">
        <f t="shared" si="8"/>
        <v>-</v>
      </c>
      <c r="O54" t="str">
        <f t="shared" si="3"/>
        <v>-</v>
      </c>
      <c r="P54">
        <f t="shared" si="4"/>
        <v>53</v>
      </c>
      <c r="Q54" t="str">
        <f t="shared" si="1"/>
        <v>Швак Игорь</v>
      </c>
      <c r="R54" s="121" t="str">
        <f t="shared" si="5"/>
        <v>-</v>
      </c>
      <c r="S54" s="9" t="str">
        <f t="shared" si="6"/>
        <v>-</v>
      </c>
      <c r="T54" s="415" t="str">
        <f t="shared" si="7"/>
        <v>-</v>
      </c>
    </row>
    <row r="55" spans="1:20">
      <c r="A55" s="9">
        <f>классы!B56</f>
        <v>54</v>
      </c>
      <c r="B55" s="9" t="str">
        <f>классы!C56</f>
        <v>Силантьева Наталья Ильинична</v>
      </c>
      <c r="C55" s="9" t="str">
        <f>IFERROR(VLOOKUP(CONCATENATE($A55,C$2),_votes_exp!$A$2:$J$300,8,FALSE),"-")</f>
        <v>-</v>
      </c>
      <c r="D55" s="9" t="str">
        <f>IFERROR(VLOOKUP(CONCATENATE($A55,D$2),_votes_exp!$A$2:$J$300,8,FALSE),"-")</f>
        <v>-</v>
      </c>
      <c r="E55" s="9" t="str">
        <f>IFERROR(VLOOKUP(CONCATENATE($A55,E$2),_votes_exp!$A$2:$J$300,8,FALSE),"-")</f>
        <v>-</v>
      </c>
      <c r="F55" s="9" t="str">
        <f>IFERROR(VLOOKUP(CONCATENATE($A55,F$2),_votes_exp!$A$2:$J$300,8,FALSE),"-")</f>
        <v>-</v>
      </c>
      <c r="G55" s="9" t="str">
        <f>IFERROR(VLOOKUP(CONCATENATE($A55,G$2),_votes_exp!$A$2:$J$300,8,FALSE),"-")</f>
        <v>-</v>
      </c>
      <c r="H55" s="9" t="str">
        <f>IFERROR(VLOOKUP(CONCATENATE($A55,H$2),_votes_exp!$A$2:$J$300,8,FALSE),"-")</f>
        <v>-</v>
      </c>
      <c r="I55" s="9" t="str">
        <f>IFERROR(VLOOKUP(CONCATENATE($A55,I$2),_votes_exp!$A$2:$J$300,8,FALSE),"-")</f>
        <v>-</v>
      </c>
      <c r="J55" s="9" t="str">
        <f>IFERROR(VLOOKUP(CONCATENATE($A55,J$2),_votes_exp!$A$2:$J$300,8,FALSE),"-")</f>
        <v>-</v>
      </c>
      <c r="K55" s="9" t="str">
        <f>IFERROR(VLOOKUP(CONCATENATE($A55,K$2),_votes_exp!$A$2:$J$300,8,FALSE),"-")</f>
        <v>-</v>
      </c>
      <c r="L55" s="9" t="str">
        <f>IFERROR(VLOOKUP(CONCATENATE($A55,L$2),_votes_exp!$A$2:$J$300,8,FALSE),"-")</f>
        <v>-</v>
      </c>
      <c r="M55" s="368" t="str">
        <f t="shared" si="2"/>
        <v>-</v>
      </c>
      <c r="N55" s="378" t="str">
        <f t="shared" si="8"/>
        <v>-</v>
      </c>
      <c r="O55" t="str">
        <f t="shared" si="3"/>
        <v>-</v>
      </c>
      <c r="P55">
        <f t="shared" si="4"/>
        <v>54</v>
      </c>
      <c r="Q55" t="str">
        <f t="shared" si="1"/>
        <v>Силантьева Наталья Ильинична</v>
      </c>
      <c r="R55" s="121" t="str">
        <f t="shared" si="5"/>
        <v>-</v>
      </c>
      <c r="S55" s="9" t="str">
        <f t="shared" si="6"/>
        <v>-</v>
      </c>
      <c r="T55" s="415" t="str">
        <f t="shared" si="7"/>
        <v>-</v>
      </c>
    </row>
    <row r="56" spans="1:20">
      <c r="A56" s="9">
        <f>классы!B57</f>
        <v>55</v>
      </c>
      <c r="B56" s="9" t="str">
        <f>классы!C57</f>
        <v>Аверина Александра Викторовна</v>
      </c>
      <c r="C56" s="9" t="str">
        <f>IFERROR(VLOOKUP(CONCATENATE($A56,C$2),_votes_exp!$A$2:$J$300,8,FALSE),"-")</f>
        <v>-</v>
      </c>
      <c r="D56" s="9" t="str">
        <f>IFERROR(VLOOKUP(CONCATENATE($A56,D$2),_votes_exp!$A$2:$J$300,8,FALSE),"-")</f>
        <v>-</v>
      </c>
      <c r="E56" s="9" t="str">
        <f>IFERROR(VLOOKUP(CONCATENATE($A56,E$2),_votes_exp!$A$2:$J$300,8,FALSE),"-")</f>
        <v>-</v>
      </c>
      <c r="F56" s="9" t="str">
        <f>IFERROR(VLOOKUP(CONCATENATE($A56,F$2),_votes_exp!$A$2:$J$300,8,FALSE),"-")</f>
        <v>-</v>
      </c>
      <c r="G56" s="9" t="str">
        <f>IFERROR(VLOOKUP(CONCATENATE($A56,G$2),_votes_exp!$A$2:$J$300,8,FALSE),"-")</f>
        <v>-</v>
      </c>
      <c r="H56" s="9" t="str">
        <f>IFERROR(VLOOKUP(CONCATENATE($A56,H$2),_votes_exp!$A$2:$J$300,8,FALSE),"-")</f>
        <v>-</v>
      </c>
      <c r="I56" s="9" t="str">
        <f>IFERROR(VLOOKUP(CONCATENATE($A56,I$2),_votes_exp!$A$2:$J$300,8,FALSE),"-")</f>
        <v>-</v>
      </c>
      <c r="J56" s="9" t="str">
        <f>IFERROR(VLOOKUP(CONCATENATE($A56,J$2),_votes_exp!$A$2:$J$300,8,FALSE),"-")</f>
        <v>-</v>
      </c>
      <c r="K56" s="9" t="str">
        <f>IFERROR(VLOOKUP(CONCATENATE($A56,K$2),_votes_exp!$A$2:$J$300,8,FALSE),"-")</f>
        <v>-</v>
      </c>
      <c r="L56" s="9" t="str">
        <f>IFERROR(VLOOKUP(CONCATENATE($A56,L$2),_votes_exp!$A$2:$J$300,8,FALSE),"-")</f>
        <v>-</v>
      </c>
      <c r="M56" s="368" t="str">
        <f t="shared" si="2"/>
        <v>-</v>
      </c>
      <c r="N56" s="378" t="str">
        <f t="shared" si="8"/>
        <v>-</v>
      </c>
      <c r="O56" t="str">
        <f t="shared" si="3"/>
        <v>-</v>
      </c>
      <c r="P56">
        <f t="shared" si="4"/>
        <v>55</v>
      </c>
      <c r="Q56" t="str">
        <f t="shared" si="1"/>
        <v>Аверина Александра Викторовна</v>
      </c>
      <c r="R56" s="121" t="str">
        <f t="shared" si="5"/>
        <v>-</v>
      </c>
      <c r="S56" s="9" t="str">
        <f t="shared" si="6"/>
        <v>-</v>
      </c>
      <c r="T56" s="415" t="str">
        <f t="shared" si="7"/>
        <v>-</v>
      </c>
    </row>
    <row r="57" spans="1:20">
      <c r="A57" s="9">
        <f>классы!B58</f>
        <v>56</v>
      </c>
      <c r="B57" s="9" t="str">
        <f>классы!C58</f>
        <v>Кондрашов Сергей</v>
      </c>
      <c r="C57" s="9" t="str">
        <f>IFERROR(VLOOKUP(CONCATENATE($A57,C$2),_votes_exp!$A$2:$J$300,8,FALSE),"-")</f>
        <v>-</v>
      </c>
      <c r="D57" s="9" t="str">
        <f>IFERROR(VLOOKUP(CONCATENATE($A57,D$2),_votes_exp!$A$2:$J$300,8,FALSE),"-")</f>
        <v>-</v>
      </c>
      <c r="E57" s="9" t="str">
        <f>IFERROR(VLOOKUP(CONCATENATE($A57,E$2),_votes_exp!$A$2:$J$300,8,FALSE),"-")</f>
        <v>-</v>
      </c>
      <c r="F57" s="9" t="str">
        <f>IFERROR(VLOOKUP(CONCATENATE($A57,F$2),_votes_exp!$A$2:$J$300,8,FALSE),"-")</f>
        <v>-</v>
      </c>
      <c r="G57" s="9" t="str">
        <f>IFERROR(VLOOKUP(CONCATENATE($A57,G$2),_votes_exp!$A$2:$J$300,8,FALSE),"-")</f>
        <v>-</v>
      </c>
      <c r="H57" s="9" t="str">
        <f>IFERROR(VLOOKUP(CONCATENATE($A57,H$2),_votes_exp!$A$2:$J$300,8,FALSE),"-")</f>
        <v>-</v>
      </c>
      <c r="I57" s="9" t="str">
        <f>IFERROR(VLOOKUP(CONCATENATE($A57,I$2),_votes_exp!$A$2:$J$300,8,FALSE),"-")</f>
        <v>-</v>
      </c>
      <c r="J57" s="9" t="str">
        <f>IFERROR(VLOOKUP(CONCATENATE($A57,J$2),_votes_exp!$A$2:$J$300,8,FALSE),"-")</f>
        <v>-</v>
      </c>
      <c r="K57" s="9" t="str">
        <f>IFERROR(VLOOKUP(CONCATENATE($A57,K$2),_votes_exp!$A$2:$J$300,8,FALSE),"-")</f>
        <v>-</v>
      </c>
      <c r="L57" s="9" t="str">
        <f>IFERROR(VLOOKUP(CONCATENATE($A57,L$2),_votes_exp!$A$2:$J$300,8,FALSE),"-")</f>
        <v>-</v>
      </c>
      <c r="M57" s="368" t="str">
        <f t="shared" si="2"/>
        <v>-</v>
      </c>
      <c r="N57" s="378" t="str">
        <f t="shared" si="8"/>
        <v>-</v>
      </c>
      <c r="O57" t="str">
        <f t="shared" si="3"/>
        <v>-</v>
      </c>
      <c r="P57">
        <f t="shared" si="4"/>
        <v>56</v>
      </c>
      <c r="Q57" t="str">
        <f t="shared" si="1"/>
        <v>Кондрашов Сергей</v>
      </c>
      <c r="R57" s="121" t="str">
        <f t="shared" si="5"/>
        <v>-</v>
      </c>
      <c r="S57" s="9" t="str">
        <f t="shared" si="6"/>
        <v>-</v>
      </c>
      <c r="T57" s="415" t="str">
        <f t="shared" si="7"/>
        <v>-</v>
      </c>
    </row>
    <row r="58" spans="1:20">
      <c r="A58" s="9">
        <f>классы!B59</f>
        <v>57</v>
      </c>
      <c r="B58" s="9" t="str">
        <f>классы!C59</f>
        <v>Аверина Александра Викторовна</v>
      </c>
      <c r="C58" s="9" t="str">
        <f>IFERROR(VLOOKUP(CONCATENATE($A58,C$2),_votes_exp!$A$2:$J$300,8,FALSE),"-")</f>
        <v>-</v>
      </c>
      <c r="D58" s="9" t="str">
        <f>IFERROR(VLOOKUP(CONCATENATE($A58,D$2),_votes_exp!$A$2:$J$300,8,FALSE),"-")</f>
        <v>-</v>
      </c>
      <c r="E58" s="9" t="str">
        <f>IFERROR(VLOOKUP(CONCATENATE($A58,E$2),_votes_exp!$A$2:$J$300,8,FALSE),"-")</f>
        <v>-</v>
      </c>
      <c r="F58" s="9" t="str">
        <f>IFERROR(VLOOKUP(CONCATENATE($A58,F$2),_votes_exp!$A$2:$J$300,8,FALSE),"-")</f>
        <v>-</v>
      </c>
      <c r="G58" s="9" t="str">
        <f>IFERROR(VLOOKUP(CONCATENATE($A58,G$2),_votes_exp!$A$2:$J$300,8,FALSE),"-")</f>
        <v>-</v>
      </c>
      <c r="H58" s="9" t="str">
        <f>IFERROR(VLOOKUP(CONCATENATE($A58,H$2),_votes_exp!$A$2:$J$300,8,FALSE),"-")</f>
        <v>-</v>
      </c>
      <c r="I58" s="9" t="str">
        <f>IFERROR(VLOOKUP(CONCATENATE($A58,I$2),_votes_exp!$A$2:$J$300,8,FALSE),"-")</f>
        <v>-</v>
      </c>
      <c r="J58" s="9" t="str">
        <f>IFERROR(VLOOKUP(CONCATENATE($A58,J$2),_votes_exp!$A$2:$J$300,8,FALSE),"-")</f>
        <v>-</v>
      </c>
      <c r="K58" s="9" t="str">
        <f>IFERROR(VLOOKUP(CONCATENATE($A58,K$2),_votes_exp!$A$2:$J$300,8,FALSE),"-")</f>
        <v>-</v>
      </c>
      <c r="L58" s="9" t="str">
        <f>IFERROR(VLOOKUP(CONCATENATE($A58,L$2),_votes_exp!$A$2:$J$300,8,FALSE),"-")</f>
        <v>-</v>
      </c>
      <c r="M58" s="368" t="str">
        <f t="shared" si="2"/>
        <v>-</v>
      </c>
      <c r="N58" s="378" t="str">
        <f t="shared" si="8"/>
        <v>-</v>
      </c>
      <c r="O58" t="str">
        <f t="shared" si="3"/>
        <v>-</v>
      </c>
      <c r="P58">
        <f t="shared" si="4"/>
        <v>57</v>
      </c>
      <c r="Q58" t="str">
        <f t="shared" si="1"/>
        <v>Аверина Александра Викторовна</v>
      </c>
      <c r="R58" s="121" t="str">
        <f t="shared" si="5"/>
        <v>-</v>
      </c>
      <c r="S58" s="9" t="str">
        <f t="shared" si="6"/>
        <v>-</v>
      </c>
      <c r="T58" s="415" t="str">
        <f t="shared" si="7"/>
        <v>-</v>
      </c>
    </row>
    <row r="59" spans="1:20">
      <c r="A59" s="9">
        <f>классы!B60</f>
        <v>58</v>
      </c>
      <c r="B59" s="9" t="str">
        <f>классы!C60</f>
        <v>Аверина Александра Викторовна</v>
      </c>
      <c r="C59" s="9" t="str">
        <f>IFERROR(VLOOKUP(CONCATENATE($A59,C$2),_votes_exp!$A$2:$J$300,8,FALSE),"-")</f>
        <v>-</v>
      </c>
      <c r="D59" s="9" t="str">
        <f>IFERROR(VLOOKUP(CONCATENATE($A59,D$2),_votes_exp!$A$2:$J$300,8,FALSE),"-")</f>
        <v>-</v>
      </c>
      <c r="E59" s="9" t="str">
        <f>IFERROR(VLOOKUP(CONCATENATE($A59,E$2),_votes_exp!$A$2:$J$300,8,FALSE),"-")</f>
        <v>-</v>
      </c>
      <c r="F59" s="9" t="str">
        <f>IFERROR(VLOOKUP(CONCATENATE($A59,F$2),_votes_exp!$A$2:$J$300,8,FALSE),"-")</f>
        <v>-</v>
      </c>
      <c r="G59" s="9" t="str">
        <f>IFERROR(VLOOKUP(CONCATENATE($A59,G$2),_votes_exp!$A$2:$J$300,8,FALSE),"-")</f>
        <v>-</v>
      </c>
      <c r="H59" s="9" t="str">
        <f>IFERROR(VLOOKUP(CONCATENATE($A59,H$2),_votes_exp!$A$2:$J$300,8,FALSE),"-")</f>
        <v>-</v>
      </c>
      <c r="I59" s="9" t="str">
        <f>IFERROR(VLOOKUP(CONCATENATE($A59,I$2),_votes_exp!$A$2:$J$300,8,FALSE),"-")</f>
        <v>-</v>
      </c>
      <c r="J59" s="9" t="str">
        <f>IFERROR(VLOOKUP(CONCATENATE($A59,J$2),_votes_exp!$A$2:$J$300,8,FALSE),"-")</f>
        <v>-</v>
      </c>
      <c r="K59" s="9" t="str">
        <f>IFERROR(VLOOKUP(CONCATENATE($A59,K$2),_votes_exp!$A$2:$J$300,8,FALSE),"-")</f>
        <v>-</v>
      </c>
      <c r="L59" s="9" t="str">
        <f>IFERROR(VLOOKUP(CONCATENATE($A59,L$2),_votes_exp!$A$2:$J$300,8,FALSE),"-")</f>
        <v>-</v>
      </c>
      <c r="M59" s="368" t="str">
        <f t="shared" si="2"/>
        <v>-</v>
      </c>
      <c r="N59" s="378" t="str">
        <f t="shared" si="8"/>
        <v>-</v>
      </c>
      <c r="O59" t="str">
        <f t="shared" si="3"/>
        <v>-</v>
      </c>
      <c r="P59">
        <f t="shared" si="4"/>
        <v>58</v>
      </c>
      <c r="Q59" t="str">
        <f t="shared" si="1"/>
        <v>Аверина Александра Викторовна</v>
      </c>
      <c r="R59" s="121" t="str">
        <f t="shared" si="5"/>
        <v>-</v>
      </c>
      <c r="S59" s="9" t="str">
        <f t="shared" si="6"/>
        <v>-</v>
      </c>
      <c r="T59" s="415" t="str">
        <f t="shared" si="7"/>
        <v>-</v>
      </c>
    </row>
    <row r="60" spans="1:20">
      <c r="A60" s="9">
        <f>классы!B61</f>
        <v>59</v>
      </c>
      <c r="B60" s="9" t="str">
        <f>классы!C61</f>
        <v>Люция Хисматуллина, Елена Котлярова</v>
      </c>
      <c r="C60" s="9">
        <f>IFERROR(VLOOKUP(CONCATENATE($A60,C$2),_votes_exp!$A$2:$J$300,8,FALSE),"-")</f>
        <v>4</v>
      </c>
      <c r="D60" s="9" t="str">
        <f>IFERROR(VLOOKUP(CONCATENATE($A60,D$2),_votes_exp!$A$2:$J$300,8,FALSE),"-")</f>
        <v>-</v>
      </c>
      <c r="E60" s="9" t="str">
        <f>IFERROR(VLOOKUP(CONCATENATE($A60,E$2),_votes_exp!$A$2:$J$300,8,FALSE),"-")</f>
        <v>-</v>
      </c>
      <c r="F60" s="9" t="str">
        <f>IFERROR(VLOOKUP(CONCATENATE($A60,F$2),_votes_exp!$A$2:$J$300,8,FALSE),"-")</f>
        <v>-</v>
      </c>
      <c r="G60" s="9">
        <f>IFERROR(VLOOKUP(CONCATENATE($A60,G$2),_votes_exp!$A$2:$J$300,8,FALSE),"-")</f>
        <v>1</v>
      </c>
      <c r="H60" s="9" t="str">
        <f>IFERROR(VLOOKUP(CONCATENATE($A60,H$2),_votes_exp!$A$2:$J$300,8,FALSE),"-")</f>
        <v>-</v>
      </c>
      <c r="I60" s="9" t="str">
        <f>IFERROR(VLOOKUP(CONCATENATE($A60,I$2),_votes_exp!$A$2:$J$300,8,FALSE),"-")</f>
        <v>-</v>
      </c>
      <c r="J60" s="9" t="str">
        <f>IFERROR(VLOOKUP(CONCATENATE($A60,J$2),_votes_exp!$A$2:$J$300,8,FALSE),"-")</f>
        <v>-</v>
      </c>
      <c r="K60" s="9" t="str">
        <f>IFERROR(VLOOKUP(CONCATENATE($A60,K$2),_votes_exp!$A$2:$J$300,8,FALSE),"-")</f>
        <v>-</v>
      </c>
      <c r="L60" s="9">
        <f>IFERROR(VLOOKUP(CONCATENATE($A60,L$2),_votes_exp!$A$2:$J$300,8,FALSE),"-")</f>
        <v>6</v>
      </c>
      <c r="M60" s="368">
        <f t="shared" si="2"/>
        <v>3.6666696668245362</v>
      </c>
      <c r="N60" s="378">
        <f t="shared" si="8"/>
        <v>17</v>
      </c>
      <c r="O60">
        <f t="shared" si="3"/>
        <v>3</v>
      </c>
      <c r="P60">
        <f t="shared" si="4"/>
        <v>59</v>
      </c>
      <c r="Q60" t="str">
        <f t="shared" si="1"/>
        <v>Люция Хисматуллина, Елена Котлярова</v>
      </c>
      <c r="R60" s="121">
        <f t="shared" si="5"/>
        <v>3.6666696668245362</v>
      </c>
      <c r="S60" s="9">
        <f t="shared" si="6"/>
        <v>3</v>
      </c>
      <c r="T60" s="415">
        <f t="shared" si="7"/>
        <v>6.3333333333333321</v>
      </c>
    </row>
    <row r="61" spans="1:20">
      <c r="A61" s="9">
        <f>классы!B62</f>
        <v>60</v>
      </c>
      <c r="B61" s="9" t="str">
        <f>классы!C62</f>
        <v>Смирнов Андрей Юрьевич</v>
      </c>
      <c r="C61" s="9" t="str">
        <f>IFERROR(VLOOKUP(CONCATENATE($A61,C$2),_votes_exp!$A$2:$J$300,8,FALSE),"-")</f>
        <v>-</v>
      </c>
      <c r="D61" s="9" t="str">
        <f>IFERROR(VLOOKUP(CONCATENATE($A61,D$2),_votes_exp!$A$2:$J$300,8,FALSE),"-")</f>
        <v>-</v>
      </c>
      <c r="E61" s="9" t="str">
        <f>IFERROR(VLOOKUP(CONCATENATE($A61,E$2),_votes_exp!$A$2:$J$300,8,FALSE),"-")</f>
        <v>-</v>
      </c>
      <c r="F61" s="9" t="str">
        <f>IFERROR(VLOOKUP(CONCATENATE($A61,F$2),_votes_exp!$A$2:$J$300,8,FALSE),"-")</f>
        <v>-</v>
      </c>
      <c r="G61" s="9" t="str">
        <f>IFERROR(VLOOKUP(CONCATENATE($A61,G$2),_votes_exp!$A$2:$J$300,8,FALSE),"-")</f>
        <v>-</v>
      </c>
      <c r="H61" s="9" t="str">
        <f>IFERROR(VLOOKUP(CONCATENATE($A61,H$2),_votes_exp!$A$2:$J$300,8,FALSE),"-")</f>
        <v>-</v>
      </c>
      <c r="I61" s="9" t="str">
        <f>IFERROR(VLOOKUP(CONCATENATE($A61,I$2),_votes_exp!$A$2:$J$300,8,FALSE),"-")</f>
        <v>-</v>
      </c>
      <c r="J61" s="9" t="str">
        <f>IFERROR(VLOOKUP(CONCATENATE($A61,J$2),_votes_exp!$A$2:$J$300,8,FALSE),"-")</f>
        <v>-</v>
      </c>
      <c r="K61" s="9" t="str">
        <f>IFERROR(VLOOKUP(CONCATENATE($A61,K$2),_votes_exp!$A$2:$J$300,8,FALSE),"-")</f>
        <v>-</v>
      </c>
      <c r="L61" s="9" t="str">
        <f>IFERROR(VLOOKUP(CONCATENATE($A61,L$2),_votes_exp!$A$2:$J$300,8,FALSE),"-")</f>
        <v>-</v>
      </c>
      <c r="M61" s="368" t="str">
        <f t="shared" si="2"/>
        <v>-</v>
      </c>
      <c r="N61" s="378" t="str">
        <f t="shared" si="8"/>
        <v>-</v>
      </c>
      <c r="O61" t="str">
        <f t="shared" si="3"/>
        <v>-</v>
      </c>
      <c r="P61">
        <f t="shared" si="4"/>
        <v>60</v>
      </c>
      <c r="Q61" t="str">
        <f t="shared" si="1"/>
        <v>Смирнов Андрей Юрьевич</v>
      </c>
      <c r="R61" s="121" t="str">
        <f t="shared" si="5"/>
        <v>-</v>
      </c>
      <c r="S61" s="9" t="str">
        <f t="shared" si="6"/>
        <v>-</v>
      </c>
      <c r="T61" s="415" t="str">
        <f t="shared" si="7"/>
        <v>-</v>
      </c>
    </row>
    <row r="62" spans="1:20">
      <c r="A62" s="9">
        <f>классы!B63</f>
        <v>61</v>
      </c>
      <c r="B62" s="9" t="str">
        <f>классы!C63</f>
        <v>Диденко Е.В.</v>
      </c>
      <c r="C62" s="9">
        <f>IFERROR(VLOOKUP(CONCATENATE($A62,C$2),_votes_exp!$A$2:$J$300,8,FALSE),"-")</f>
        <v>5</v>
      </c>
      <c r="D62" s="9" t="str">
        <f>IFERROR(VLOOKUP(CONCATENATE($A62,D$2),_votes_exp!$A$2:$J$300,8,FALSE),"-")</f>
        <v>-</v>
      </c>
      <c r="E62" s="9" t="str">
        <f>IFERROR(VLOOKUP(CONCATENATE($A62,E$2),_votes_exp!$A$2:$J$300,8,FALSE),"-")</f>
        <v>-</v>
      </c>
      <c r="F62" s="9" t="str">
        <f>IFERROR(VLOOKUP(CONCATENATE($A62,F$2),_votes_exp!$A$2:$J$300,8,FALSE),"-")</f>
        <v>-</v>
      </c>
      <c r="G62" s="9">
        <f>IFERROR(VLOOKUP(CONCATENATE($A62,G$2),_votes_exp!$A$2:$J$300,8,FALSE),"-")</f>
        <v>3</v>
      </c>
      <c r="H62" s="9" t="str">
        <f>IFERROR(VLOOKUP(CONCATENATE($A62,H$2),_votes_exp!$A$2:$J$300,8,FALSE),"-")</f>
        <v>-</v>
      </c>
      <c r="I62" s="9">
        <f>IFERROR(VLOOKUP(CONCATENATE($A62,I$2),_votes_exp!$A$2:$J$300,8,FALSE),"-")</f>
        <v>9</v>
      </c>
      <c r="J62" s="9" t="str">
        <f>IFERROR(VLOOKUP(CONCATENATE($A62,J$2),_votes_exp!$A$2:$J$300,8,FALSE),"-")</f>
        <v>-</v>
      </c>
      <c r="K62" s="9" t="str">
        <f>IFERROR(VLOOKUP(CONCATENATE($A62,K$2),_votes_exp!$A$2:$J$300,8,FALSE),"-")</f>
        <v>-</v>
      </c>
      <c r="L62" s="9">
        <f>IFERROR(VLOOKUP(CONCATENATE($A62,L$2),_votes_exp!$A$2:$J$300,8,FALSE),"-")</f>
        <v>8</v>
      </c>
      <c r="M62" s="368">
        <f t="shared" si="2"/>
        <v>6.2500040001318506</v>
      </c>
      <c r="N62" s="378">
        <f t="shared" si="8"/>
        <v>8</v>
      </c>
      <c r="O62">
        <f t="shared" si="3"/>
        <v>4</v>
      </c>
      <c r="P62">
        <f t="shared" si="4"/>
        <v>61</v>
      </c>
      <c r="Q62" t="str">
        <f t="shared" si="1"/>
        <v>Диденко Е.В.</v>
      </c>
      <c r="R62" s="121">
        <f t="shared" si="5"/>
        <v>6.2500040001318506</v>
      </c>
      <c r="S62" s="9">
        <f t="shared" si="6"/>
        <v>4</v>
      </c>
      <c r="T62" s="415">
        <f t="shared" si="7"/>
        <v>7.583333333333333</v>
      </c>
    </row>
    <row r="63" spans="1:20">
      <c r="A63" s="9">
        <f>классы!B64</f>
        <v>62</v>
      </c>
      <c r="B63" s="9" t="str">
        <f>классы!C64</f>
        <v>Сорокин Юрий Владимирович</v>
      </c>
      <c r="C63" s="9" t="str">
        <f>IFERROR(VLOOKUP(CONCATENATE($A63,C$2),_votes_exp!$A$2:$J$300,8,FALSE),"-")</f>
        <v>-</v>
      </c>
      <c r="D63" s="9" t="str">
        <f>IFERROR(VLOOKUP(CONCATENATE($A63,D$2),_votes_exp!$A$2:$J$300,8,FALSE),"-")</f>
        <v>-</v>
      </c>
      <c r="E63" s="9" t="str">
        <f>IFERROR(VLOOKUP(CONCATENATE($A63,E$2),_votes_exp!$A$2:$J$300,8,FALSE),"-")</f>
        <v>-</v>
      </c>
      <c r="F63" s="9" t="str">
        <f>IFERROR(VLOOKUP(CONCATENATE($A63,F$2),_votes_exp!$A$2:$J$300,8,FALSE),"-")</f>
        <v>-</v>
      </c>
      <c r="G63" s="9" t="str">
        <f>IFERROR(VLOOKUP(CONCATENATE($A63,G$2),_votes_exp!$A$2:$J$300,8,FALSE),"-")</f>
        <v>-</v>
      </c>
      <c r="H63" s="9" t="str">
        <f>IFERROR(VLOOKUP(CONCATENATE($A63,H$2),_votes_exp!$A$2:$J$300,8,FALSE),"-")</f>
        <v>-</v>
      </c>
      <c r="I63" s="9" t="str">
        <f>IFERROR(VLOOKUP(CONCATENATE($A63,I$2),_votes_exp!$A$2:$J$300,8,FALSE),"-")</f>
        <v>-</v>
      </c>
      <c r="J63" s="9" t="str">
        <f>IFERROR(VLOOKUP(CONCATENATE($A63,J$2),_votes_exp!$A$2:$J$300,8,FALSE),"-")</f>
        <v>-</v>
      </c>
      <c r="K63" s="9" t="str">
        <f>IFERROR(VLOOKUP(CONCATENATE($A63,K$2),_votes_exp!$A$2:$J$300,8,FALSE),"-")</f>
        <v>-</v>
      </c>
      <c r="L63" s="9" t="str">
        <f>IFERROR(VLOOKUP(CONCATENATE($A63,L$2),_votes_exp!$A$2:$J$300,8,FALSE),"-")</f>
        <v>-</v>
      </c>
      <c r="M63" s="368" t="str">
        <f t="shared" si="2"/>
        <v>-</v>
      </c>
      <c r="N63" s="378" t="str">
        <f t="shared" si="8"/>
        <v>-</v>
      </c>
      <c r="O63" t="str">
        <f t="shared" si="3"/>
        <v>-</v>
      </c>
      <c r="P63">
        <f t="shared" si="4"/>
        <v>62</v>
      </c>
      <c r="Q63" t="str">
        <f t="shared" si="1"/>
        <v>Сорокин Юрий Владимирович</v>
      </c>
      <c r="R63" s="121" t="str">
        <f t="shared" si="5"/>
        <v>-</v>
      </c>
      <c r="S63" s="9" t="str">
        <f t="shared" si="6"/>
        <v>-</v>
      </c>
      <c r="T63" s="415" t="str">
        <f t="shared" si="7"/>
        <v>-</v>
      </c>
    </row>
    <row r="64" spans="1:20">
      <c r="A64" s="9">
        <f>классы!B65</f>
        <v>63</v>
      </c>
      <c r="B64" s="9" t="str">
        <f>классы!C65</f>
        <v>Демидов Иван Владимирович</v>
      </c>
      <c r="C64" s="9" t="str">
        <f>IFERROR(VLOOKUP(CONCATENATE($A64,C$2),_votes_exp!$A$2:$J$300,8,FALSE),"-")</f>
        <v>-</v>
      </c>
      <c r="D64" s="9" t="str">
        <f>IFERROR(VLOOKUP(CONCATENATE($A64,D$2),_votes_exp!$A$2:$J$300,8,FALSE),"-")</f>
        <v>-</v>
      </c>
      <c r="E64" s="9" t="str">
        <f>IFERROR(VLOOKUP(CONCATENATE($A64,E$2),_votes_exp!$A$2:$J$300,8,FALSE),"-")</f>
        <v>-</v>
      </c>
      <c r="F64" s="9" t="str">
        <f>IFERROR(VLOOKUP(CONCATENATE($A64,F$2),_votes_exp!$A$2:$J$300,8,FALSE),"-")</f>
        <v>-</v>
      </c>
      <c r="G64" s="9" t="str">
        <f>IFERROR(VLOOKUP(CONCATENATE($A64,G$2),_votes_exp!$A$2:$J$300,8,FALSE),"-")</f>
        <v>-</v>
      </c>
      <c r="H64" s="9" t="str">
        <f>IFERROR(VLOOKUP(CONCATENATE($A64,H$2),_votes_exp!$A$2:$J$300,8,FALSE),"-")</f>
        <v>-</v>
      </c>
      <c r="I64" s="9" t="str">
        <f>IFERROR(VLOOKUP(CONCATENATE($A64,I$2),_votes_exp!$A$2:$J$300,8,FALSE),"-")</f>
        <v>-</v>
      </c>
      <c r="J64" s="9" t="str">
        <f>IFERROR(VLOOKUP(CONCATENATE($A64,J$2),_votes_exp!$A$2:$J$300,8,FALSE),"-")</f>
        <v>-</v>
      </c>
      <c r="K64" s="9" t="str">
        <f>IFERROR(VLOOKUP(CONCATENATE($A64,K$2),_votes_exp!$A$2:$J$300,8,FALSE),"-")</f>
        <v>-</v>
      </c>
      <c r="L64" s="9" t="str">
        <f>IFERROR(VLOOKUP(CONCATENATE($A64,L$2),_votes_exp!$A$2:$J$300,8,FALSE),"-")</f>
        <v>-</v>
      </c>
      <c r="M64" s="368" t="str">
        <f t="shared" si="2"/>
        <v>-</v>
      </c>
      <c r="N64" s="378" t="str">
        <f t="shared" si="8"/>
        <v>-</v>
      </c>
      <c r="O64" t="str">
        <f t="shared" si="3"/>
        <v>-</v>
      </c>
      <c r="P64">
        <f t="shared" si="4"/>
        <v>63</v>
      </c>
      <c r="Q64" t="str">
        <f t="shared" si="1"/>
        <v>Демидов Иван Владимирович</v>
      </c>
      <c r="R64" s="121" t="str">
        <f t="shared" si="5"/>
        <v>-</v>
      </c>
      <c r="S64" s="9" t="str">
        <f t="shared" si="6"/>
        <v>-</v>
      </c>
      <c r="T64" s="415" t="str">
        <f t="shared" si="7"/>
        <v>-</v>
      </c>
    </row>
    <row r="65" spans="1:20">
      <c r="A65" s="9">
        <f>классы!B66</f>
        <v>64</v>
      </c>
      <c r="B65" s="9" t="str">
        <f>классы!C66</f>
        <v>Янгирова Анастасия Валерьевна</v>
      </c>
      <c r="C65" s="9" t="str">
        <f>IFERROR(VLOOKUP(CONCATENATE($A65,C$2),_votes_exp!$A$2:$J$300,8,FALSE),"-")</f>
        <v>-</v>
      </c>
      <c r="D65" s="9" t="str">
        <f>IFERROR(VLOOKUP(CONCATENATE($A65,D$2),_votes_exp!$A$2:$J$300,8,FALSE),"-")</f>
        <v>-</v>
      </c>
      <c r="E65" s="9" t="str">
        <f>IFERROR(VLOOKUP(CONCATENATE($A65,E$2),_votes_exp!$A$2:$J$300,8,FALSE),"-")</f>
        <v>-</v>
      </c>
      <c r="F65" s="9" t="str">
        <f>IFERROR(VLOOKUP(CONCATENATE($A65,F$2),_votes_exp!$A$2:$J$300,8,FALSE),"-")</f>
        <v>-</v>
      </c>
      <c r="G65" s="9" t="str">
        <f>IFERROR(VLOOKUP(CONCATENATE($A65,G$2),_votes_exp!$A$2:$J$300,8,FALSE),"-")</f>
        <v>-</v>
      </c>
      <c r="H65" s="9" t="str">
        <f>IFERROR(VLOOKUP(CONCATENATE($A65,H$2),_votes_exp!$A$2:$J$300,8,FALSE),"-")</f>
        <v>-</v>
      </c>
      <c r="I65" s="9" t="str">
        <f>IFERROR(VLOOKUP(CONCATENATE($A65,I$2),_votes_exp!$A$2:$J$300,8,FALSE),"-")</f>
        <v>-</v>
      </c>
      <c r="J65" s="9" t="str">
        <f>IFERROR(VLOOKUP(CONCATENATE($A65,J$2),_votes_exp!$A$2:$J$300,8,FALSE),"-")</f>
        <v>-</v>
      </c>
      <c r="K65" s="9" t="str">
        <f>IFERROR(VLOOKUP(CONCATENATE($A65,K$2),_votes_exp!$A$2:$J$300,8,FALSE),"-")</f>
        <v>-</v>
      </c>
      <c r="L65" s="9" t="str">
        <f>IFERROR(VLOOKUP(CONCATENATE($A65,L$2),_votes_exp!$A$2:$J$300,8,FALSE),"-")</f>
        <v>-</v>
      </c>
      <c r="M65" s="368" t="str">
        <f t="shared" si="2"/>
        <v>-</v>
      </c>
      <c r="N65" s="378" t="str">
        <f t="shared" si="8"/>
        <v>-</v>
      </c>
      <c r="O65" t="str">
        <f t="shared" si="3"/>
        <v>-</v>
      </c>
      <c r="P65">
        <f t="shared" si="4"/>
        <v>64</v>
      </c>
      <c r="Q65" t="str">
        <f t="shared" si="1"/>
        <v>Янгирова Анастасия Валерьевна</v>
      </c>
      <c r="R65" s="121" t="str">
        <f t="shared" si="5"/>
        <v>-</v>
      </c>
      <c r="S65" s="9" t="str">
        <f t="shared" si="6"/>
        <v>-</v>
      </c>
      <c r="T65" s="415" t="str">
        <f t="shared" si="7"/>
        <v>-</v>
      </c>
    </row>
    <row r="66" spans="1:20">
      <c r="A66" s="9">
        <f>классы!B67</f>
        <v>65</v>
      </c>
      <c r="B66" s="9" t="str">
        <f>классы!C67</f>
        <v>Исаков Леонид Викторович</v>
      </c>
      <c r="C66" s="9">
        <f>IFERROR(VLOOKUP(CONCATENATE($A66,C$2),_votes_exp!$A$2:$J$300,8,FALSE),"-")</f>
        <v>8</v>
      </c>
      <c r="D66" s="9">
        <f>IFERROR(VLOOKUP(CONCATENATE($A66,D$2),_votes_exp!$A$2:$J$300,8,FALSE),"-")</f>
        <v>10</v>
      </c>
      <c r="E66" s="9" t="str">
        <f>IFERROR(VLOOKUP(CONCATENATE($A66,E$2),_votes_exp!$A$2:$J$300,8,FALSE),"-")</f>
        <v>-</v>
      </c>
      <c r="F66" s="9" t="str">
        <f>IFERROR(VLOOKUP(CONCATENATE($A66,F$2),_votes_exp!$A$2:$J$300,8,FALSE),"-")</f>
        <v>-</v>
      </c>
      <c r="G66" s="9">
        <f>IFERROR(VLOOKUP(CONCATENATE($A66,G$2),_votes_exp!$A$2:$J$300,8,FALSE),"-")</f>
        <v>4</v>
      </c>
      <c r="H66" s="9" t="str">
        <f>IFERROR(VLOOKUP(CONCATENATE($A66,H$2),_votes_exp!$A$2:$J$300,8,FALSE),"-")</f>
        <v>-</v>
      </c>
      <c r="I66" s="9">
        <f>IFERROR(VLOOKUP(CONCATENATE($A66,I$2),_votes_exp!$A$2:$J$300,8,FALSE),"-")</f>
        <v>10</v>
      </c>
      <c r="J66" s="9">
        <f>IFERROR(VLOOKUP(CONCATENATE($A66,J$2),_votes_exp!$A$2:$J$300,8,FALSE),"-")</f>
        <v>10</v>
      </c>
      <c r="K66" s="9" t="str">
        <f>IFERROR(VLOOKUP(CONCATENATE($A66,K$2),_votes_exp!$A$2:$J$300,8,FALSE),"-")</f>
        <v>-</v>
      </c>
      <c r="L66" s="9">
        <f>IFERROR(VLOOKUP(CONCATENATE($A66,L$2),_votes_exp!$A$2:$J$300,8,FALSE),"-")</f>
        <v>10</v>
      </c>
      <c r="M66" s="368">
        <f t="shared" si="2"/>
        <v>8.6666726668370924</v>
      </c>
      <c r="N66" s="378">
        <f t="shared" si="8"/>
        <v>3</v>
      </c>
      <c r="O66">
        <f t="shared" si="3"/>
        <v>6</v>
      </c>
      <c r="P66">
        <f t="shared" si="4"/>
        <v>65</v>
      </c>
      <c r="Q66" t="str">
        <f t="shared" si="1"/>
        <v>Исаков Леонид Викторович</v>
      </c>
      <c r="R66" s="121">
        <f t="shared" si="5"/>
        <v>8.6666726668370924</v>
      </c>
      <c r="S66" s="9">
        <f t="shared" si="6"/>
        <v>6</v>
      </c>
      <c r="T66" s="415">
        <f t="shared" si="7"/>
        <v>5.8666666666666627</v>
      </c>
    </row>
    <row r="67" spans="1:20">
      <c r="A67" s="9">
        <f>классы!B68</f>
        <v>66</v>
      </c>
      <c r="B67" s="9" t="str">
        <f>классы!C68</f>
        <v>Юрасова Галина</v>
      </c>
      <c r="C67" s="9">
        <f>IFERROR(VLOOKUP(CONCATENATE($A67,C$2),_votes_exp!$A$2:$J$300,8,FALSE),"-")</f>
        <v>12</v>
      </c>
      <c r="D67" s="9">
        <f>IFERROR(VLOOKUP(CONCATENATE($A67,D$2),_votes_exp!$A$2:$J$300,8,FALSE),"-")</f>
        <v>11</v>
      </c>
      <c r="E67" s="9" t="str">
        <f>IFERROR(VLOOKUP(CONCATENATE($A67,E$2),_votes_exp!$A$2:$J$300,8,FALSE),"-")</f>
        <v>-</v>
      </c>
      <c r="F67" s="9" t="str">
        <f>IFERROR(VLOOKUP(CONCATENATE($A67,F$2),_votes_exp!$A$2:$J$300,8,FALSE),"-")</f>
        <v>-</v>
      </c>
      <c r="G67" s="9">
        <f>IFERROR(VLOOKUP(CONCATENATE($A67,G$2),_votes_exp!$A$2:$J$300,8,FALSE),"-")</f>
        <v>6</v>
      </c>
      <c r="H67" s="9" t="str">
        <f>IFERROR(VLOOKUP(CONCATENATE($A67,H$2),_votes_exp!$A$2:$J$300,8,FALSE),"-")</f>
        <v>-</v>
      </c>
      <c r="I67" s="9">
        <f>IFERROR(VLOOKUP(CONCATENATE($A67,I$2),_votes_exp!$A$2:$J$300,8,FALSE),"-")</f>
        <v>11</v>
      </c>
      <c r="J67" s="9" t="str">
        <f>IFERROR(VLOOKUP(CONCATENATE($A67,J$2),_votes_exp!$A$2:$J$300,8,FALSE),"-")</f>
        <v>-</v>
      </c>
      <c r="K67" s="9" t="str">
        <f>IFERROR(VLOOKUP(CONCATENATE($A67,K$2),_votes_exp!$A$2:$J$300,8,FALSE),"-")</f>
        <v>-</v>
      </c>
      <c r="L67" s="9">
        <f>IFERROR(VLOOKUP(CONCATENATE($A67,L$2),_votes_exp!$A$2:$J$300,8,FALSE),"-")</f>
        <v>12</v>
      </c>
      <c r="M67" s="368">
        <f t="shared" si="2"/>
        <v>10.400005000158705</v>
      </c>
      <c r="N67" s="378">
        <f t="shared" ref="N67:N78" si="9">IFERROR(RANK(M67,$M$3:$M$78,0),"-")</f>
        <v>1</v>
      </c>
      <c r="O67">
        <f t="shared" si="3"/>
        <v>5</v>
      </c>
      <c r="P67">
        <f t="shared" si="4"/>
        <v>66</v>
      </c>
      <c r="Q67" t="str">
        <f t="shared" si="4"/>
        <v>Юрасова Галина</v>
      </c>
      <c r="R67" s="121">
        <f t="shared" si="5"/>
        <v>10.400005000158705</v>
      </c>
      <c r="S67" s="9">
        <f t="shared" si="6"/>
        <v>5</v>
      </c>
      <c r="T67" s="415">
        <f t="shared" si="7"/>
        <v>6.3000000000000114</v>
      </c>
    </row>
    <row r="68" spans="1:20">
      <c r="A68" s="9">
        <f>классы!B69</f>
        <v>67</v>
      </c>
      <c r="B68" s="9" t="str">
        <f>классы!C69</f>
        <v>Канищев Евгений Алексеевич</v>
      </c>
      <c r="C68" s="9" t="str">
        <f>IFERROR(VLOOKUP(CONCATENATE($A68,C$2),_votes_exp!$A$2:$J$300,8,FALSE),"-")</f>
        <v>-</v>
      </c>
      <c r="D68" s="9" t="str">
        <f>IFERROR(VLOOKUP(CONCATENATE($A68,D$2),_votes_exp!$A$2:$J$300,8,FALSE),"-")</f>
        <v>-</v>
      </c>
      <c r="E68" s="9" t="str">
        <f>IFERROR(VLOOKUP(CONCATENATE($A68,E$2),_votes_exp!$A$2:$J$300,8,FALSE),"-")</f>
        <v>-</v>
      </c>
      <c r="F68" s="9" t="str">
        <f>IFERROR(VLOOKUP(CONCATENATE($A68,F$2),_votes_exp!$A$2:$J$300,8,FALSE),"-")</f>
        <v>-</v>
      </c>
      <c r="G68" s="9" t="str">
        <f>IFERROR(VLOOKUP(CONCATENATE($A68,G$2),_votes_exp!$A$2:$J$300,8,FALSE),"-")</f>
        <v>-</v>
      </c>
      <c r="H68" s="9" t="str">
        <f>IFERROR(VLOOKUP(CONCATENATE($A68,H$2),_votes_exp!$A$2:$J$300,8,FALSE),"-")</f>
        <v>-</v>
      </c>
      <c r="I68" s="9" t="str">
        <f>IFERROR(VLOOKUP(CONCATENATE($A68,I$2),_votes_exp!$A$2:$J$300,8,FALSE),"-")</f>
        <v>-</v>
      </c>
      <c r="J68" s="9" t="str">
        <f>IFERROR(VLOOKUP(CONCATENATE($A68,J$2),_votes_exp!$A$2:$J$300,8,FALSE),"-")</f>
        <v>-</v>
      </c>
      <c r="K68" s="9" t="str">
        <f>IFERROR(VLOOKUP(CONCATENATE($A68,K$2),_votes_exp!$A$2:$J$300,8,FALSE),"-")</f>
        <v>-</v>
      </c>
      <c r="L68" s="9" t="str">
        <f>IFERROR(VLOOKUP(CONCATENATE($A68,L$2),_votes_exp!$A$2:$J$300,8,FALSE),"-")</f>
        <v>-</v>
      </c>
      <c r="M68" s="368" t="str">
        <f t="shared" ref="M68:M78" si="10">IFERROR(AVERAGE(C68:L68)+0.000001*O68+0.000000001*(1/(T68+0.001)),"-")</f>
        <v>-</v>
      </c>
      <c r="N68" s="378" t="str">
        <f t="shared" si="9"/>
        <v>-</v>
      </c>
      <c r="O68" t="str">
        <f t="shared" ref="O68:O78" si="11">IF(COUNT(C68:L68)&gt;0,COUNT(C68:L68),"-")</f>
        <v>-</v>
      </c>
      <c r="P68">
        <f t="shared" ref="P68:Q78" si="12">A68</f>
        <v>67</v>
      </c>
      <c r="Q68" t="str">
        <f t="shared" si="12"/>
        <v>Канищев Евгений Алексеевич</v>
      </c>
      <c r="R68" s="121" t="str">
        <f t="shared" ref="R68:R78" si="13">M68</f>
        <v>-</v>
      </c>
      <c r="S68" s="9" t="str">
        <f t="shared" ref="S68:S78" si="14">O68</f>
        <v>-</v>
      </c>
      <c r="T68" s="415" t="str">
        <f t="shared" ref="T68:T78" si="15">IFERROR(VAR(C68:L68),"-")</f>
        <v>-</v>
      </c>
    </row>
    <row r="69" spans="1:20">
      <c r="A69" s="9">
        <f>классы!B70</f>
        <v>68</v>
      </c>
      <c r="B69" s="9" t="str">
        <f>классы!C70</f>
        <v>Янгирова Анастасия Валерьевна</v>
      </c>
      <c r="C69" s="9" t="str">
        <f>IFERROR(VLOOKUP(CONCATENATE($A69,C$2),_votes_exp!$A$2:$J$300,8,FALSE),"-")</f>
        <v>-</v>
      </c>
      <c r="D69" s="9" t="str">
        <f>IFERROR(VLOOKUP(CONCATENATE($A69,D$2),_votes_exp!$A$2:$J$300,8,FALSE),"-")</f>
        <v>-</v>
      </c>
      <c r="E69" s="9" t="str">
        <f>IFERROR(VLOOKUP(CONCATENATE($A69,E$2),_votes_exp!$A$2:$J$300,8,FALSE),"-")</f>
        <v>-</v>
      </c>
      <c r="F69" s="9" t="str">
        <f>IFERROR(VLOOKUP(CONCATENATE($A69,F$2),_votes_exp!$A$2:$J$300,8,FALSE),"-")</f>
        <v>-</v>
      </c>
      <c r="G69" s="9" t="str">
        <f>IFERROR(VLOOKUP(CONCATENATE($A69,G$2),_votes_exp!$A$2:$J$300,8,FALSE),"-")</f>
        <v>-</v>
      </c>
      <c r="H69" s="9" t="str">
        <f>IFERROR(VLOOKUP(CONCATENATE($A69,H$2),_votes_exp!$A$2:$J$300,8,FALSE),"-")</f>
        <v>-</v>
      </c>
      <c r="I69" s="9" t="str">
        <f>IFERROR(VLOOKUP(CONCATENATE($A69,I$2),_votes_exp!$A$2:$J$300,8,FALSE),"-")</f>
        <v>-</v>
      </c>
      <c r="J69" s="9" t="str">
        <f>IFERROR(VLOOKUP(CONCATENATE($A69,J$2),_votes_exp!$A$2:$J$300,8,FALSE),"-")</f>
        <v>-</v>
      </c>
      <c r="K69" s="9" t="str">
        <f>IFERROR(VLOOKUP(CONCATENATE($A69,K$2),_votes_exp!$A$2:$J$300,8,FALSE),"-")</f>
        <v>-</v>
      </c>
      <c r="L69" s="9" t="str">
        <f>IFERROR(VLOOKUP(CONCATENATE($A69,L$2),_votes_exp!$A$2:$J$300,8,FALSE),"-")</f>
        <v>-</v>
      </c>
      <c r="M69" s="368" t="str">
        <f t="shared" si="10"/>
        <v>-</v>
      </c>
      <c r="N69" s="378" t="str">
        <f t="shared" si="9"/>
        <v>-</v>
      </c>
      <c r="O69" t="str">
        <f t="shared" si="11"/>
        <v>-</v>
      </c>
      <c r="P69">
        <f t="shared" si="12"/>
        <v>68</v>
      </c>
      <c r="Q69" t="str">
        <f t="shared" si="12"/>
        <v>Янгирова Анастасия Валерьевна</v>
      </c>
      <c r="R69" s="121" t="str">
        <f t="shared" si="13"/>
        <v>-</v>
      </c>
      <c r="S69" s="9" t="str">
        <f t="shared" si="14"/>
        <v>-</v>
      </c>
      <c r="T69" s="415" t="str">
        <f t="shared" si="15"/>
        <v>-</v>
      </c>
    </row>
    <row r="70" spans="1:20">
      <c r="A70" s="9">
        <f>классы!B71</f>
        <v>69</v>
      </c>
      <c r="B70" s="9" t="str">
        <f>классы!C71</f>
        <v>Мораш Анастасия Юрьевна</v>
      </c>
      <c r="C70" s="9" t="str">
        <f>IFERROR(VLOOKUP(CONCATENATE($A70,C$2),_votes_exp!$A$2:$J$300,8,FALSE),"-")</f>
        <v>-</v>
      </c>
      <c r="D70" s="9" t="str">
        <f>IFERROR(VLOOKUP(CONCATENATE($A70,D$2),_votes_exp!$A$2:$J$300,8,FALSE),"-")</f>
        <v>-</v>
      </c>
      <c r="E70" s="9" t="str">
        <f>IFERROR(VLOOKUP(CONCATENATE($A70,E$2),_votes_exp!$A$2:$J$300,8,FALSE),"-")</f>
        <v>-</v>
      </c>
      <c r="F70" s="9" t="str">
        <f>IFERROR(VLOOKUP(CONCATENATE($A70,F$2),_votes_exp!$A$2:$J$300,8,FALSE),"-")</f>
        <v>-</v>
      </c>
      <c r="G70" s="9" t="str">
        <f>IFERROR(VLOOKUP(CONCATENATE($A70,G$2),_votes_exp!$A$2:$J$300,8,FALSE),"-")</f>
        <v>-</v>
      </c>
      <c r="H70" s="9" t="str">
        <f>IFERROR(VLOOKUP(CONCATENATE($A70,H$2),_votes_exp!$A$2:$J$300,8,FALSE),"-")</f>
        <v>-</v>
      </c>
      <c r="I70" s="9" t="str">
        <f>IFERROR(VLOOKUP(CONCATENATE($A70,I$2),_votes_exp!$A$2:$J$300,8,FALSE),"-")</f>
        <v>-</v>
      </c>
      <c r="J70" s="9" t="str">
        <f>IFERROR(VLOOKUP(CONCATENATE($A70,J$2),_votes_exp!$A$2:$J$300,8,FALSE),"-")</f>
        <v>-</v>
      </c>
      <c r="K70" s="9" t="str">
        <f>IFERROR(VLOOKUP(CONCATENATE($A70,K$2),_votes_exp!$A$2:$J$300,8,FALSE),"-")</f>
        <v>-</v>
      </c>
      <c r="L70" s="9" t="str">
        <f>IFERROR(VLOOKUP(CONCATENATE($A70,L$2),_votes_exp!$A$2:$J$300,8,FALSE),"-")</f>
        <v>-</v>
      </c>
      <c r="M70" s="368" t="str">
        <f t="shared" si="10"/>
        <v>-</v>
      </c>
      <c r="N70" s="378" t="str">
        <f t="shared" si="9"/>
        <v>-</v>
      </c>
      <c r="O70" t="str">
        <f t="shared" si="11"/>
        <v>-</v>
      </c>
      <c r="P70">
        <f t="shared" si="12"/>
        <v>69</v>
      </c>
      <c r="Q70" t="str">
        <f t="shared" si="12"/>
        <v>Мораш Анастасия Юрьевна</v>
      </c>
      <c r="R70" s="121" t="str">
        <f t="shared" si="13"/>
        <v>-</v>
      </c>
      <c r="S70" s="9" t="str">
        <f t="shared" si="14"/>
        <v>-</v>
      </c>
      <c r="T70" s="415" t="str">
        <f t="shared" si="15"/>
        <v>-</v>
      </c>
    </row>
    <row r="71" spans="1:20">
      <c r="A71" s="9">
        <f>классы!B72</f>
        <v>70</v>
      </c>
      <c r="B71" s="9" t="str">
        <f>классы!C72</f>
        <v>Корсаков Алексей Вячеславович</v>
      </c>
      <c r="C71" s="9" t="str">
        <f>IFERROR(VLOOKUP(CONCATENATE($A71,C$2),_votes_exp!$A$2:$J$300,8,FALSE),"-")</f>
        <v>-</v>
      </c>
      <c r="D71" s="9" t="str">
        <f>IFERROR(VLOOKUP(CONCATENATE($A71,D$2),_votes_exp!$A$2:$J$300,8,FALSE),"-")</f>
        <v>-</v>
      </c>
      <c r="E71" s="9" t="str">
        <f>IFERROR(VLOOKUP(CONCATENATE($A71,E$2),_votes_exp!$A$2:$J$300,8,FALSE),"-")</f>
        <v>-</v>
      </c>
      <c r="F71" s="9" t="str">
        <f>IFERROR(VLOOKUP(CONCATENATE($A71,F$2),_votes_exp!$A$2:$J$300,8,FALSE),"-")</f>
        <v>-</v>
      </c>
      <c r="G71" s="9" t="str">
        <f>IFERROR(VLOOKUP(CONCATENATE($A71,G$2),_votes_exp!$A$2:$J$300,8,FALSE),"-")</f>
        <v>-</v>
      </c>
      <c r="H71" s="9" t="str">
        <f>IFERROR(VLOOKUP(CONCATENATE($A71,H$2),_votes_exp!$A$2:$J$300,8,FALSE),"-")</f>
        <v>-</v>
      </c>
      <c r="I71" s="9" t="str">
        <f>IFERROR(VLOOKUP(CONCATENATE($A71,I$2),_votes_exp!$A$2:$J$300,8,FALSE),"-")</f>
        <v>-</v>
      </c>
      <c r="J71" s="9" t="str">
        <f>IFERROR(VLOOKUP(CONCATENATE($A71,J$2),_votes_exp!$A$2:$J$300,8,FALSE),"-")</f>
        <v>-</v>
      </c>
      <c r="K71" s="9" t="str">
        <f>IFERROR(VLOOKUP(CONCATENATE($A71,K$2),_votes_exp!$A$2:$J$300,8,FALSE),"-")</f>
        <v>-</v>
      </c>
      <c r="L71" s="9" t="str">
        <f>IFERROR(VLOOKUP(CONCATENATE($A71,L$2),_votes_exp!$A$2:$J$300,8,FALSE),"-")</f>
        <v>-</v>
      </c>
      <c r="M71" s="368" t="str">
        <f t="shared" si="10"/>
        <v>-</v>
      </c>
      <c r="N71" s="378" t="str">
        <f t="shared" si="9"/>
        <v>-</v>
      </c>
      <c r="O71" t="str">
        <f t="shared" si="11"/>
        <v>-</v>
      </c>
      <c r="P71">
        <f t="shared" si="12"/>
        <v>70</v>
      </c>
      <c r="Q71" t="str">
        <f t="shared" si="12"/>
        <v>Корсаков Алексей Вячеславович</v>
      </c>
      <c r="R71" s="121" t="str">
        <f t="shared" si="13"/>
        <v>-</v>
      </c>
      <c r="S71" s="9" t="str">
        <f t="shared" si="14"/>
        <v>-</v>
      </c>
      <c r="T71" s="415" t="str">
        <f t="shared" si="15"/>
        <v>-</v>
      </c>
    </row>
    <row r="72" spans="1:20">
      <c r="A72" s="9">
        <f>классы!B73</f>
        <v>71</v>
      </c>
      <c r="B72" s="9" t="str">
        <f>классы!C73</f>
        <v>Демидов Иван Владимировичч</v>
      </c>
      <c r="C72" s="9" t="str">
        <f>IFERROR(VLOOKUP(CONCATENATE($A72,C$2),_votes_exp!$A$2:$J$300,8,FALSE),"-")</f>
        <v>-</v>
      </c>
      <c r="D72" s="9" t="str">
        <f>IFERROR(VLOOKUP(CONCATENATE($A72,D$2),_votes_exp!$A$2:$J$300,8,FALSE),"-")</f>
        <v>-</v>
      </c>
      <c r="E72" s="9" t="str">
        <f>IFERROR(VLOOKUP(CONCATENATE($A72,E$2),_votes_exp!$A$2:$J$300,8,FALSE),"-")</f>
        <v>-</v>
      </c>
      <c r="F72" s="9" t="str">
        <f>IFERROR(VLOOKUP(CONCATENATE($A72,F$2),_votes_exp!$A$2:$J$300,8,FALSE),"-")</f>
        <v>-</v>
      </c>
      <c r="G72" s="9" t="str">
        <f>IFERROR(VLOOKUP(CONCATENATE($A72,G$2),_votes_exp!$A$2:$J$300,8,FALSE),"-")</f>
        <v>-</v>
      </c>
      <c r="H72" s="9" t="str">
        <f>IFERROR(VLOOKUP(CONCATENATE($A72,H$2),_votes_exp!$A$2:$J$300,8,FALSE),"-")</f>
        <v>-</v>
      </c>
      <c r="I72" s="9" t="str">
        <f>IFERROR(VLOOKUP(CONCATENATE($A72,I$2),_votes_exp!$A$2:$J$300,8,FALSE),"-")</f>
        <v>-</v>
      </c>
      <c r="J72" s="9" t="str">
        <f>IFERROR(VLOOKUP(CONCATENATE($A72,J$2),_votes_exp!$A$2:$J$300,8,FALSE),"-")</f>
        <v>-</v>
      </c>
      <c r="K72" s="9" t="str">
        <f>IFERROR(VLOOKUP(CONCATENATE($A72,K$2),_votes_exp!$A$2:$J$300,8,FALSE),"-")</f>
        <v>-</v>
      </c>
      <c r="L72" s="9" t="str">
        <f>IFERROR(VLOOKUP(CONCATENATE($A72,L$2),_votes_exp!$A$2:$J$300,8,FALSE),"-")</f>
        <v>-</v>
      </c>
      <c r="M72" s="368" t="str">
        <f t="shared" si="10"/>
        <v>-</v>
      </c>
      <c r="N72" s="378" t="str">
        <f t="shared" si="9"/>
        <v>-</v>
      </c>
      <c r="O72" t="str">
        <f t="shared" si="11"/>
        <v>-</v>
      </c>
      <c r="P72">
        <f t="shared" si="12"/>
        <v>71</v>
      </c>
      <c r="Q72" t="str">
        <f t="shared" si="12"/>
        <v>Демидов Иван Владимировичч</v>
      </c>
      <c r="R72" s="121" t="str">
        <f t="shared" si="13"/>
        <v>-</v>
      </c>
      <c r="S72" s="9" t="str">
        <f t="shared" si="14"/>
        <v>-</v>
      </c>
      <c r="T72" s="415" t="str">
        <f t="shared" si="15"/>
        <v>-</v>
      </c>
    </row>
    <row r="73" spans="1:20">
      <c r="A73" s="9">
        <f>классы!B74</f>
        <v>72</v>
      </c>
      <c r="B73" s="9" t="str">
        <f>классы!C74</f>
        <v>Лехан Сергей Антонович</v>
      </c>
      <c r="C73" s="9">
        <f>IFERROR(VLOOKUP(CONCATENATE($A73,C$2),_votes_exp!$A$2:$J$300,8,FALSE),"-")</f>
        <v>5</v>
      </c>
      <c r="D73" s="9" t="str">
        <f>IFERROR(VLOOKUP(CONCATENATE($A73,D$2),_votes_exp!$A$2:$J$300,8,FALSE),"-")</f>
        <v>-</v>
      </c>
      <c r="E73" s="9">
        <f>IFERROR(VLOOKUP(CONCATENATE($A73,E$2),_votes_exp!$A$2:$J$300,8,FALSE),"-")</f>
        <v>3</v>
      </c>
      <c r="F73" s="9" t="str">
        <f>IFERROR(VLOOKUP(CONCATENATE($A73,F$2),_votes_exp!$A$2:$J$300,8,FALSE),"-")</f>
        <v>-</v>
      </c>
      <c r="G73" s="9">
        <f>IFERROR(VLOOKUP(CONCATENATE($A73,G$2),_votes_exp!$A$2:$J$300,8,FALSE),"-")</f>
        <v>1</v>
      </c>
      <c r="H73" s="9">
        <f>IFERROR(VLOOKUP(CONCATENATE($A73,H$2),_votes_exp!$A$2:$J$300,8,FALSE),"-")</f>
        <v>7</v>
      </c>
      <c r="I73" s="9" t="str">
        <f>IFERROR(VLOOKUP(CONCATENATE($A73,I$2),_votes_exp!$A$2:$J$300,8,FALSE),"-")</f>
        <v>-</v>
      </c>
      <c r="J73" s="9" t="str">
        <f>IFERROR(VLOOKUP(CONCATENATE($A73,J$2),_votes_exp!$A$2:$J$300,8,FALSE),"-")</f>
        <v>-</v>
      </c>
      <c r="K73" s="9" t="str">
        <f>IFERROR(VLOOKUP(CONCATENATE($A73,K$2),_votes_exp!$A$2:$J$300,8,FALSE),"-")</f>
        <v>-</v>
      </c>
      <c r="L73" s="9">
        <f>IFERROR(VLOOKUP(CONCATENATE($A73,L$2),_votes_exp!$A$2:$J$300,8,FALSE),"-")</f>
        <v>4</v>
      </c>
      <c r="M73" s="368">
        <f t="shared" si="10"/>
        <v>4.0000050001999599</v>
      </c>
      <c r="N73" s="378">
        <f t="shared" si="9"/>
        <v>15</v>
      </c>
      <c r="O73">
        <f t="shared" si="11"/>
        <v>5</v>
      </c>
      <c r="P73">
        <f t="shared" si="12"/>
        <v>72</v>
      </c>
      <c r="Q73" t="str">
        <f t="shared" si="12"/>
        <v>Лехан Сергей Антонович</v>
      </c>
      <c r="R73" s="121">
        <f t="shared" si="13"/>
        <v>4.0000050001999599</v>
      </c>
      <c r="S73" s="9">
        <f t="shared" si="14"/>
        <v>5</v>
      </c>
      <c r="T73" s="415">
        <f t="shared" si="15"/>
        <v>5</v>
      </c>
    </row>
    <row r="74" spans="1:20">
      <c r="A74" s="9">
        <f>классы!B75</f>
        <v>73</v>
      </c>
      <c r="B74" s="9" t="str">
        <f>классы!C75</f>
        <v>Сабанова Анастасия Михайловна</v>
      </c>
      <c r="C74" s="9" t="str">
        <f>IFERROR(VLOOKUP(CONCATENATE($A74,C$2),_votes_exp!$A$2:$J$300,8,FALSE),"-")</f>
        <v>-</v>
      </c>
      <c r="D74" s="9" t="str">
        <f>IFERROR(VLOOKUP(CONCATENATE($A74,D$2),_votes_exp!$A$2:$J$300,8,FALSE),"-")</f>
        <v>-</v>
      </c>
      <c r="E74" s="9" t="str">
        <f>IFERROR(VLOOKUP(CONCATENATE($A74,E$2),_votes_exp!$A$2:$J$300,8,FALSE),"-")</f>
        <v>-</v>
      </c>
      <c r="F74" s="9" t="str">
        <f>IFERROR(VLOOKUP(CONCATENATE($A74,F$2),_votes_exp!$A$2:$J$300,8,FALSE),"-")</f>
        <v>-</v>
      </c>
      <c r="G74" s="9" t="str">
        <f>IFERROR(VLOOKUP(CONCATENATE($A74,G$2),_votes_exp!$A$2:$J$300,8,FALSE),"-")</f>
        <v>-</v>
      </c>
      <c r="H74" s="9" t="str">
        <f>IFERROR(VLOOKUP(CONCATENATE($A74,H$2),_votes_exp!$A$2:$J$300,8,FALSE),"-")</f>
        <v>-</v>
      </c>
      <c r="I74" s="9" t="str">
        <f>IFERROR(VLOOKUP(CONCATENATE($A74,I$2),_votes_exp!$A$2:$J$300,8,FALSE),"-")</f>
        <v>-</v>
      </c>
      <c r="J74" s="9" t="str">
        <f>IFERROR(VLOOKUP(CONCATENATE($A74,J$2),_votes_exp!$A$2:$J$300,8,FALSE),"-")</f>
        <v>-</v>
      </c>
      <c r="K74" s="9" t="str">
        <f>IFERROR(VLOOKUP(CONCATENATE($A74,K$2),_votes_exp!$A$2:$J$300,8,FALSE),"-")</f>
        <v>-</v>
      </c>
      <c r="L74" s="9" t="str">
        <f>IFERROR(VLOOKUP(CONCATENATE($A74,L$2),_votes_exp!$A$2:$J$300,8,FALSE),"-")</f>
        <v>-</v>
      </c>
      <c r="M74" s="368" t="str">
        <f t="shared" si="10"/>
        <v>-</v>
      </c>
      <c r="N74" s="378" t="str">
        <f t="shared" si="9"/>
        <v>-</v>
      </c>
      <c r="O74" t="str">
        <f t="shared" si="11"/>
        <v>-</v>
      </c>
      <c r="P74">
        <f t="shared" si="12"/>
        <v>73</v>
      </c>
      <c r="Q74" t="str">
        <f t="shared" si="12"/>
        <v>Сабанова Анастасия Михайловна</v>
      </c>
      <c r="R74" s="121" t="str">
        <f t="shared" si="13"/>
        <v>-</v>
      </c>
      <c r="S74" s="9" t="str">
        <f t="shared" si="14"/>
        <v>-</v>
      </c>
      <c r="T74" s="415" t="str">
        <f t="shared" si="15"/>
        <v>-</v>
      </c>
    </row>
    <row r="75" spans="1:20">
      <c r="A75" s="9">
        <f>классы!B76</f>
        <v>74</v>
      </c>
      <c r="B75" s="9" t="str">
        <f>классы!C76</f>
        <v>Сорокин Юрий Владимирович</v>
      </c>
      <c r="C75" s="9" t="str">
        <f>IFERROR(VLOOKUP(CONCATENATE($A75,C$2),_votes_exp!$A$2:$J$300,8,FALSE),"-")</f>
        <v>-</v>
      </c>
      <c r="D75" s="9" t="str">
        <f>IFERROR(VLOOKUP(CONCATENATE($A75,D$2),_votes_exp!$A$2:$J$300,8,FALSE),"-")</f>
        <v>-</v>
      </c>
      <c r="E75" s="9" t="str">
        <f>IFERROR(VLOOKUP(CONCATENATE($A75,E$2),_votes_exp!$A$2:$J$300,8,FALSE),"-")</f>
        <v>-</v>
      </c>
      <c r="F75" s="9" t="str">
        <f>IFERROR(VLOOKUP(CONCATENATE($A75,F$2),_votes_exp!$A$2:$J$300,8,FALSE),"-")</f>
        <v>-</v>
      </c>
      <c r="G75" s="9" t="str">
        <f>IFERROR(VLOOKUP(CONCATENATE($A75,G$2),_votes_exp!$A$2:$J$300,8,FALSE),"-")</f>
        <v>-</v>
      </c>
      <c r="H75" s="9" t="str">
        <f>IFERROR(VLOOKUP(CONCATENATE($A75,H$2),_votes_exp!$A$2:$J$300,8,FALSE),"-")</f>
        <v>-</v>
      </c>
      <c r="I75" s="9" t="str">
        <f>IFERROR(VLOOKUP(CONCATENATE($A75,I$2),_votes_exp!$A$2:$J$300,8,FALSE),"-")</f>
        <v>-</v>
      </c>
      <c r="J75" s="9" t="str">
        <f>IFERROR(VLOOKUP(CONCATENATE($A75,J$2),_votes_exp!$A$2:$J$300,8,FALSE),"-")</f>
        <v>-</v>
      </c>
      <c r="K75" s="9" t="str">
        <f>IFERROR(VLOOKUP(CONCATENATE($A75,K$2),_votes_exp!$A$2:$J$300,8,FALSE),"-")</f>
        <v>-</v>
      </c>
      <c r="L75" s="9" t="str">
        <f>IFERROR(VLOOKUP(CONCATENATE($A75,L$2),_votes_exp!$A$2:$J$300,8,FALSE),"-")</f>
        <v>-</v>
      </c>
      <c r="M75" s="368" t="str">
        <f t="shared" si="10"/>
        <v>-</v>
      </c>
      <c r="N75" s="378" t="str">
        <f t="shared" si="9"/>
        <v>-</v>
      </c>
      <c r="O75" t="str">
        <f t="shared" si="11"/>
        <v>-</v>
      </c>
      <c r="P75">
        <f t="shared" si="12"/>
        <v>74</v>
      </c>
      <c r="Q75" t="str">
        <f t="shared" si="12"/>
        <v>Сорокин Юрий Владимирович</v>
      </c>
      <c r="R75" s="121" t="str">
        <f t="shared" si="13"/>
        <v>-</v>
      </c>
      <c r="S75" s="9" t="str">
        <f t="shared" si="14"/>
        <v>-</v>
      </c>
      <c r="T75" s="415" t="str">
        <f t="shared" si="15"/>
        <v>-</v>
      </c>
    </row>
    <row r="76" spans="1:20">
      <c r="A76" s="9">
        <f>классы!B77</f>
        <v>75</v>
      </c>
      <c r="B76" s="9" t="str">
        <f>классы!C77</f>
        <v>Светлана Чернецова</v>
      </c>
      <c r="C76" s="9" t="str">
        <f>IFERROR(VLOOKUP(CONCATENATE($A76,C$2),_votes_exp!$A$2:$J$300,8,FALSE),"-")</f>
        <v>-</v>
      </c>
      <c r="D76" s="9" t="str">
        <f>IFERROR(VLOOKUP(CONCATENATE($A76,D$2),_votes_exp!$A$2:$J$300,8,FALSE),"-")</f>
        <v>-</v>
      </c>
      <c r="E76" s="9" t="str">
        <f>IFERROR(VLOOKUP(CONCATENATE($A76,E$2),_votes_exp!$A$2:$J$300,8,FALSE),"-")</f>
        <v>-</v>
      </c>
      <c r="F76" s="9" t="str">
        <f>IFERROR(VLOOKUP(CONCATENATE($A76,F$2),_votes_exp!$A$2:$J$300,8,FALSE),"-")</f>
        <v>-</v>
      </c>
      <c r="G76" s="9" t="str">
        <f>IFERROR(VLOOKUP(CONCATENATE($A76,G$2),_votes_exp!$A$2:$J$300,8,FALSE),"-")</f>
        <v>-</v>
      </c>
      <c r="H76" s="9" t="str">
        <f>IFERROR(VLOOKUP(CONCATENATE($A76,H$2),_votes_exp!$A$2:$J$300,8,FALSE),"-")</f>
        <v>-</v>
      </c>
      <c r="I76" s="9" t="str">
        <f>IFERROR(VLOOKUP(CONCATENATE($A76,I$2),_votes_exp!$A$2:$J$300,8,FALSE),"-")</f>
        <v>-</v>
      </c>
      <c r="J76" s="9" t="str">
        <f>IFERROR(VLOOKUP(CONCATENATE($A76,J$2),_votes_exp!$A$2:$J$300,8,FALSE),"-")</f>
        <v>-</v>
      </c>
      <c r="K76" s="9" t="str">
        <f>IFERROR(VLOOKUP(CONCATENATE($A76,K$2),_votes_exp!$A$2:$J$300,8,FALSE),"-")</f>
        <v>-</v>
      </c>
      <c r="L76" s="9" t="str">
        <f>IFERROR(VLOOKUP(CONCATENATE($A76,L$2),_votes_exp!$A$2:$J$300,8,FALSE),"-")</f>
        <v>-</v>
      </c>
      <c r="M76" s="368" t="str">
        <f t="shared" si="10"/>
        <v>-</v>
      </c>
      <c r="N76" s="378" t="str">
        <f t="shared" si="9"/>
        <v>-</v>
      </c>
      <c r="O76" t="str">
        <f t="shared" si="11"/>
        <v>-</v>
      </c>
      <c r="P76">
        <f t="shared" si="12"/>
        <v>75</v>
      </c>
      <c r="Q76" t="str">
        <f t="shared" si="12"/>
        <v>Светлана Чернецова</v>
      </c>
      <c r="R76" s="121" t="str">
        <f t="shared" si="13"/>
        <v>-</v>
      </c>
      <c r="S76" s="9" t="str">
        <f t="shared" si="14"/>
        <v>-</v>
      </c>
      <c r="T76" s="415" t="str">
        <f t="shared" si="15"/>
        <v>-</v>
      </c>
    </row>
    <row r="77" spans="1:20">
      <c r="A77" s="9">
        <f>классы!B78</f>
        <v>76</v>
      </c>
      <c r="B77" s="9" t="str">
        <f>классы!C78</f>
        <v>Лубяная Екатерина Валерьевна</v>
      </c>
      <c r="C77" s="9" t="str">
        <f>IFERROR(VLOOKUP(CONCATENATE($A77,C$2),_votes_exp!$A$2:$J$300,8,FALSE),"-")</f>
        <v>-</v>
      </c>
      <c r="D77" s="9" t="str">
        <f>IFERROR(VLOOKUP(CONCATENATE($A77,D$2),_votes_exp!$A$2:$J$300,8,FALSE),"-")</f>
        <v>-</v>
      </c>
      <c r="E77" s="9" t="str">
        <f>IFERROR(VLOOKUP(CONCATENATE($A77,E$2),_votes_exp!$A$2:$J$300,8,FALSE),"-")</f>
        <v>-</v>
      </c>
      <c r="F77" s="9" t="str">
        <f>IFERROR(VLOOKUP(CONCATENATE($A77,F$2),_votes_exp!$A$2:$J$300,8,FALSE),"-")</f>
        <v>-</v>
      </c>
      <c r="G77" s="9" t="str">
        <f>IFERROR(VLOOKUP(CONCATENATE($A77,G$2),_votes_exp!$A$2:$J$300,8,FALSE),"-")</f>
        <v>-</v>
      </c>
      <c r="H77" s="9" t="str">
        <f>IFERROR(VLOOKUP(CONCATENATE($A77,H$2),_votes_exp!$A$2:$J$300,8,FALSE),"-")</f>
        <v>-</v>
      </c>
      <c r="I77" s="9" t="str">
        <f>IFERROR(VLOOKUP(CONCATENATE($A77,I$2),_votes_exp!$A$2:$J$300,8,FALSE),"-")</f>
        <v>-</v>
      </c>
      <c r="J77" s="9" t="str">
        <f>IFERROR(VLOOKUP(CONCATENATE($A77,J$2),_votes_exp!$A$2:$J$300,8,FALSE),"-")</f>
        <v>-</v>
      </c>
      <c r="K77" s="9" t="str">
        <f>IFERROR(VLOOKUP(CONCATENATE($A77,K$2),_votes_exp!$A$2:$J$300,8,FALSE),"-")</f>
        <v>-</v>
      </c>
      <c r="L77" s="9" t="str">
        <f>IFERROR(VLOOKUP(CONCATENATE($A77,L$2),_votes_exp!$A$2:$J$300,8,FALSE),"-")</f>
        <v>-</v>
      </c>
      <c r="M77" s="368" t="str">
        <f t="shared" si="10"/>
        <v>-</v>
      </c>
      <c r="N77" s="378" t="str">
        <f t="shared" si="9"/>
        <v>-</v>
      </c>
      <c r="O77" t="str">
        <f t="shared" si="11"/>
        <v>-</v>
      </c>
      <c r="P77">
        <f t="shared" si="12"/>
        <v>76</v>
      </c>
      <c r="Q77" t="str">
        <f t="shared" si="12"/>
        <v>Лубяная Екатерина Валерьевна</v>
      </c>
      <c r="R77" s="121" t="str">
        <f t="shared" si="13"/>
        <v>-</v>
      </c>
      <c r="S77" s="9" t="str">
        <f t="shared" si="14"/>
        <v>-</v>
      </c>
      <c r="T77" s="415" t="str">
        <f t="shared" si="15"/>
        <v>-</v>
      </c>
    </row>
    <row r="78" spans="1:20">
      <c r="A78" s="9">
        <f>классы!B79</f>
        <v>77</v>
      </c>
      <c r="B78" s="9" t="str">
        <f>классы!C79</f>
        <v>Егор Валерьевич Ковальчук</v>
      </c>
      <c r="C78" s="9" t="str">
        <f>IFERROR(VLOOKUP(CONCATENATE($A78,C$2),_votes_exp!$A$2:$J$300,8,FALSE),"-")</f>
        <v>-</v>
      </c>
      <c r="D78" s="9" t="str">
        <f>IFERROR(VLOOKUP(CONCATENATE($A78,D$2),_votes_exp!$A$2:$J$300,8,FALSE),"-")</f>
        <v>-</v>
      </c>
      <c r="E78" s="9" t="str">
        <f>IFERROR(VLOOKUP(CONCATENATE($A78,E$2),_votes_exp!$A$2:$J$300,8,FALSE),"-")</f>
        <v>-</v>
      </c>
      <c r="F78" s="9" t="str">
        <f>IFERROR(VLOOKUP(CONCATENATE($A78,F$2),_votes_exp!$A$2:$J$300,8,FALSE),"-")</f>
        <v>-</v>
      </c>
      <c r="G78" s="9" t="str">
        <f>IFERROR(VLOOKUP(CONCATENATE($A78,G$2),_votes_exp!$A$2:$J$300,8,FALSE),"-")</f>
        <v>-</v>
      </c>
      <c r="H78" s="9" t="str">
        <f>IFERROR(VLOOKUP(CONCATENATE($A78,H$2),_votes_exp!$A$2:$J$300,8,FALSE),"-")</f>
        <v>-</v>
      </c>
      <c r="I78" s="9" t="str">
        <f>IFERROR(VLOOKUP(CONCATENATE($A78,I$2),_votes_exp!$A$2:$J$300,8,FALSE),"-")</f>
        <v>-</v>
      </c>
      <c r="J78" s="9" t="str">
        <f>IFERROR(VLOOKUP(CONCATENATE($A78,J$2),_votes_exp!$A$2:$J$300,8,FALSE),"-")</f>
        <v>-</v>
      </c>
      <c r="K78" s="9" t="str">
        <f>IFERROR(VLOOKUP(CONCATENATE($A78,K$2),_votes_exp!$A$2:$J$300,8,FALSE),"-")</f>
        <v>-</v>
      </c>
      <c r="L78" s="9" t="str">
        <f>IFERROR(VLOOKUP(CONCATENATE($A78,L$2),_votes_exp!$A$2:$J$300,8,FALSE),"-")</f>
        <v>-</v>
      </c>
      <c r="M78" s="368" t="str">
        <f t="shared" si="10"/>
        <v>-</v>
      </c>
      <c r="N78" s="378" t="str">
        <f t="shared" si="9"/>
        <v>-</v>
      </c>
      <c r="O78" t="str">
        <f t="shared" si="11"/>
        <v>-</v>
      </c>
      <c r="P78">
        <f t="shared" si="12"/>
        <v>77</v>
      </c>
      <c r="Q78" t="str">
        <f t="shared" si="12"/>
        <v>Егор Валерьевич Ковальчук</v>
      </c>
      <c r="R78" s="121" t="str">
        <f t="shared" si="13"/>
        <v>-</v>
      </c>
      <c r="S78" s="9" t="str">
        <f t="shared" si="14"/>
        <v>-</v>
      </c>
      <c r="T78" s="415" t="str">
        <f t="shared" si="15"/>
        <v>-</v>
      </c>
    </row>
    <row r="79" spans="1:20">
      <c r="B79" s="157" t="s">
        <v>198</v>
      </c>
      <c r="C79" s="9">
        <f>COUNT(C3:C78)</f>
        <v>16</v>
      </c>
      <c r="D79" s="9">
        <f t="shared" ref="D79:L79" si="16">COUNT(D3:D78)</f>
        <v>8</v>
      </c>
      <c r="E79" s="9">
        <f t="shared" si="16"/>
        <v>12</v>
      </c>
      <c r="F79" s="9">
        <f t="shared" si="16"/>
        <v>1</v>
      </c>
      <c r="G79" s="9">
        <f t="shared" si="16"/>
        <v>17</v>
      </c>
      <c r="H79" s="9">
        <f t="shared" si="16"/>
        <v>6</v>
      </c>
      <c r="I79" s="9">
        <f t="shared" si="16"/>
        <v>12</v>
      </c>
      <c r="J79" s="9">
        <f t="shared" si="16"/>
        <v>1</v>
      </c>
      <c r="K79" s="9">
        <f t="shared" si="16"/>
        <v>0</v>
      </c>
      <c r="L79" s="9">
        <f t="shared" si="16"/>
        <v>15</v>
      </c>
      <c r="M79" s="189">
        <f>COUNT(C3:L78)</f>
        <v>88</v>
      </c>
      <c r="N79" s="380">
        <f>COUNT(M3:M78)</f>
        <v>17</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dimension ref="A1:T79"/>
  <sheetViews>
    <sheetView workbookViewId="0">
      <pane ySplit="2" topLeftCell="A3" activePane="bottomLeft" state="frozen"/>
      <selection pane="bottomLeft" activeCell="M3" sqref="M3"/>
    </sheetView>
  </sheetViews>
  <sheetFormatPr defaultRowHeight="15"/>
  <cols>
    <col min="2" max="2" width="55.7109375" customWidth="1"/>
    <col min="3" max="12" width="6.7109375" customWidth="1"/>
    <col min="13" max="13" width="9.140625" style="381"/>
    <col min="14" max="14" width="9.140625" style="376"/>
    <col min="17" max="17" width="50.42578125" bestFit="1" customWidth="1"/>
    <col min="20" max="20" width="15.42578125" customWidth="1"/>
  </cols>
  <sheetData>
    <row r="1" spans="1:20" ht="18.75">
      <c r="B1" s="205" t="s">
        <v>213</v>
      </c>
      <c r="C1" s="20"/>
      <c r="D1" s="20"/>
      <c r="E1" s="20"/>
      <c r="F1" s="20"/>
      <c r="G1" s="20"/>
      <c r="H1" s="20"/>
      <c r="I1" s="20"/>
    </row>
    <row r="2" spans="1:20" s="18" customFormat="1" ht="150">
      <c r="A2" s="31" t="s">
        <v>116</v>
      </c>
      <c r="B2" s="195" t="s">
        <v>196</v>
      </c>
      <c r="C2" s="196" t="str">
        <f>судьи!E38</f>
        <v>Акчурин Константин Эдуардович</v>
      </c>
      <c r="D2" s="196" t="str">
        <f>судьи!F38</f>
        <v>Басалаев Андрей Викторович</v>
      </c>
      <c r="E2" s="196" t="str">
        <f>судьи!G38</f>
        <v>Гордиленков Лев</v>
      </c>
      <c r="F2" s="196" t="str">
        <f>судьи!H38</f>
        <v>Данилина Татьяна Игоревна</v>
      </c>
      <c r="G2" s="196" t="str">
        <f>судьи!I38</f>
        <v>Елизаров Андрей</v>
      </c>
      <c r="H2" s="196" t="str">
        <f>судьи!J38</f>
        <v>Иван Демидов</v>
      </c>
      <c r="I2" s="196" t="str">
        <f>судьи!K38</f>
        <v>Кудрявцев Евгений Валерьевич</v>
      </c>
      <c r="J2" s="196" t="str">
        <f>судьи!L38</f>
        <v>Родимцев Андрей Александрович</v>
      </c>
      <c r="K2" s="196" t="str">
        <f>судьи!M38</f>
        <v>Русаков Сергей Александрович</v>
      </c>
      <c r="L2" s="196" t="str">
        <f>судьи!N38</f>
        <v>Сазонов Антон Анатольевич</v>
      </c>
      <c r="M2" s="303" t="s">
        <v>197</v>
      </c>
      <c r="N2" s="377" t="s">
        <v>190</v>
      </c>
      <c r="O2" s="18" t="s">
        <v>80</v>
      </c>
      <c r="P2" s="31" t="s">
        <v>116</v>
      </c>
      <c r="Q2" s="195" t="s">
        <v>196</v>
      </c>
      <c r="R2" s="197" t="s">
        <v>197</v>
      </c>
      <c r="S2" s="18" t="s">
        <v>80</v>
      </c>
      <c r="T2" s="414" t="s">
        <v>1200</v>
      </c>
    </row>
    <row r="3" spans="1:20">
      <c r="A3" s="9">
        <f>классы!B3</f>
        <v>1</v>
      </c>
      <c r="B3" s="9" t="str">
        <f>классы!C3</f>
        <v>Фефелов Александр</v>
      </c>
      <c r="C3" s="9" t="str">
        <f>IFERROR(VLOOKUP(CONCATENATE($A3,C$2),_votes_exp!$A$2:$J$300,9,FALSE),"-")</f>
        <v>-</v>
      </c>
      <c r="D3" s="9" t="str">
        <f>IFERROR(VLOOKUP(CONCATENATE($A3,D$2),_votes_exp!$A$2:$J$300,9,FALSE),"-")</f>
        <v>-</v>
      </c>
      <c r="E3" s="9" t="str">
        <f>IFERROR(VLOOKUP(CONCATENATE($A3,E$2),_votes_exp!$A$2:$J$300,9,FALSE),"-")</f>
        <v>-</v>
      </c>
      <c r="F3" s="9" t="str">
        <f>IFERROR(VLOOKUP(CONCATENATE($A3,F$2),_votes_exp!$A$2:$J$300,9,FALSE),"-")</f>
        <v>-</v>
      </c>
      <c r="G3" s="9" t="str">
        <f>IFERROR(VLOOKUP(CONCATENATE($A3,G$2),_votes_exp!$A$2:$J$300,9,FALSE),"-")</f>
        <v>-</v>
      </c>
      <c r="H3" s="9" t="str">
        <f>IFERROR(VLOOKUP(CONCATENATE($A3,H$2),_votes_exp!$A$2:$J$300,9,FALSE),"-")</f>
        <v>-</v>
      </c>
      <c r="I3" s="9" t="str">
        <f>IFERROR(VLOOKUP(CONCATENATE($A3,I$2),_votes_exp!$A$2:$J$300,9,FALSE),"-")</f>
        <v>-</v>
      </c>
      <c r="J3" s="9" t="str">
        <f>IFERROR(VLOOKUP(CONCATENATE($A3,J$2),_votes_exp!$A$2:$J$300,9,FALSE),"-")</f>
        <v>-</v>
      </c>
      <c r="K3" s="9" t="str">
        <f>IFERROR(VLOOKUP(CONCATENATE($A3,K$2),_votes_exp!$A$2:$J$300,9,FALSE),"-")</f>
        <v>-</v>
      </c>
      <c r="L3" s="9" t="str">
        <f>IFERROR(VLOOKUP(CONCATENATE($A3,L$2),_votes_exp!$A$2:$J$300,9,FALSE),"-")</f>
        <v>-</v>
      </c>
      <c r="M3" s="368" t="str">
        <f>IFERROR(AVERAGE(C3:L3)+0.000001*O3+0.000000001*(1/(T3+0.001)),"-")</f>
        <v>-</v>
      </c>
      <c r="N3" s="378" t="str">
        <f t="shared" ref="N3:N34" si="0">IFERROR(RANK(M3,$M$3:$M$78,0),"-")</f>
        <v>-</v>
      </c>
      <c r="O3" t="str">
        <f>IF(COUNT(C3:L3)&gt;0,COUNT(C3:L3),"-")</f>
        <v>-</v>
      </c>
      <c r="P3">
        <f>A3</f>
        <v>1</v>
      </c>
      <c r="Q3" t="str">
        <f t="shared" ref="Q3:Q66" si="1">B3</f>
        <v>Фефелов Александр</v>
      </c>
      <c r="R3" s="121" t="str">
        <f>M3</f>
        <v>-</v>
      </c>
      <c r="S3" s="9" t="str">
        <f>O3</f>
        <v>-</v>
      </c>
      <c r="T3" s="415" t="str">
        <f>IFERROR(VAR(C3:L3),"-")</f>
        <v>-</v>
      </c>
    </row>
    <row r="4" spans="1:20">
      <c r="A4" s="9">
        <f>классы!B4</f>
        <v>2</v>
      </c>
      <c r="B4" s="9" t="str">
        <f>классы!C4</f>
        <v>Рождественская Мария Владимировна</v>
      </c>
      <c r="C4" s="9" t="str">
        <f>IFERROR(VLOOKUP(CONCATENATE($A4,C$2),_votes_exp!$A$2:$J$300,9,FALSE),"-")</f>
        <v>-</v>
      </c>
      <c r="D4" s="9" t="str">
        <f>IFERROR(VLOOKUP(CONCATENATE($A4,D$2),_votes_exp!$A$2:$J$300,9,FALSE),"-")</f>
        <v>-</v>
      </c>
      <c r="E4" s="9" t="str">
        <f>IFERROR(VLOOKUP(CONCATENATE($A4,E$2),_votes_exp!$A$2:$J$300,9,FALSE),"-")</f>
        <v>-</v>
      </c>
      <c r="F4" s="9" t="str">
        <f>IFERROR(VLOOKUP(CONCATENATE($A4,F$2),_votes_exp!$A$2:$J$300,9,FALSE),"-")</f>
        <v>-</v>
      </c>
      <c r="G4" s="9" t="str">
        <f>IFERROR(VLOOKUP(CONCATENATE($A4,G$2),_votes_exp!$A$2:$J$300,9,FALSE),"-")</f>
        <v>-</v>
      </c>
      <c r="H4" s="9" t="str">
        <f>IFERROR(VLOOKUP(CONCATENATE($A4,H$2),_votes_exp!$A$2:$J$300,9,FALSE),"-")</f>
        <v>-</v>
      </c>
      <c r="I4" s="9" t="str">
        <f>IFERROR(VLOOKUP(CONCATENATE($A4,I$2),_votes_exp!$A$2:$J$300,9,FALSE),"-")</f>
        <v>-</v>
      </c>
      <c r="J4" s="9" t="str">
        <f>IFERROR(VLOOKUP(CONCATENATE($A4,J$2),_votes_exp!$A$2:$J$300,9,FALSE),"-")</f>
        <v>-</v>
      </c>
      <c r="K4" s="9" t="str">
        <f>IFERROR(VLOOKUP(CONCATENATE($A4,K$2),_votes_exp!$A$2:$J$300,9,FALSE),"-")</f>
        <v>-</v>
      </c>
      <c r="L4" s="9" t="str">
        <f>IFERROR(VLOOKUP(CONCATENATE($A4,L$2),_votes_exp!$A$2:$J$300,9,FALSE),"-")</f>
        <v>-</v>
      </c>
      <c r="M4" s="368" t="str">
        <f t="shared" ref="M4:M67" si="2">IFERROR(AVERAGE(C4:L4)+0.000001*O4+0.000000001*(1/(T4+0.001)),"-")</f>
        <v>-</v>
      </c>
      <c r="N4" s="378" t="str">
        <f t="shared" si="0"/>
        <v>-</v>
      </c>
      <c r="O4" t="str">
        <f t="shared" ref="O4:O67" si="3">IF(COUNT(C4:L4)&gt;0,COUNT(C4:L4),"-")</f>
        <v>-</v>
      </c>
      <c r="P4">
        <f t="shared" ref="P4:Q67" si="4">A4</f>
        <v>2</v>
      </c>
      <c r="Q4" t="str">
        <f t="shared" si="1"/>
        <v>Рождественская Мария Владимировна</v>
      </c>
      <c r="R4" s="121" t="str">
        <f t="shared" ref="R4:R67" si="5">M4</f>
        <v>-</v>
      </c>
      <c r="S4" s="9" t="str">
        <f t="shared" ref="S4:S67" si="6">O4</f>
        <v>-</v>
      </c>
      <c r="T4" s="415" t="str">
        <f t="shared" ref="T4:T67" si="7">IFERROR(VAR(C4:L4),"-")</f>
        <v>-</v>
      </c>
    </row>
    <row r="5" spans="1:20">
      <c r="A5" s="9">
        <f>классы!B5</f>
        <v>3</v>
      </c>
      <c r="B5" s="9" t="str">
        <f>классы!C5</f>
        <v>Кудрявцев Евгений Валерьевич</v>
      </c>
      <c r="C5" s="9" t="str">
        <f>IFERROR(VLOOKUP(CONCATENATE($A5,C$2),_votes_exp!$A$2:$J$300,9,FALSE),"-")</f>
        <v>-</v>
      </c>
      <c r="D5" s="9" t="str">
        <f>IFERROR(VLOOKUP(CONCATENATE($A5,D$2),_votes_exp!$A$2:$J$300,9,FALSE),"-")</f>
        <v>-</v>
      </c>
      <c r="E5" s="9" t="str">
        <f>IFERROR(VLOOKUP(CONCATENATE($A5,E$2),_votes_exp!$A$2:$J$300,9,FALSE),"-")</f>
        <v>-</v>
      </c>
      <c r="F5" s="9" t="str">
        <f>IFERROR(VLOOKUP(CONCATENATE($A5,F$2),_votes_exp!$A$2:$J$300,9,FALSE),"-")</f>
        <v>-</v>
      </c>
      <c r="G5" s="9" t="str">
        <f>IFERROR(VLOOKUP(CONCATENATE($A5,G$2),_votes_exp!$A$2:$J$300,9,FALSE),"-")</f>
        <v>-</v>
      </c>
      <c r="H5" s="9" t="str">
        <f>IFERROR(VLOOKUP(CONCATENATE($A5,H$2),_votes_exp!$A$2:$J$300,9,FALSE),"-")</f>
        <v>-</v>
      </c>
      <c r="I5" s="9" t="str">
        <f>IFERROR(VLOOKUP(CONCATENATE($A5,I$2),_votes_exp!$A$2:$J$300,9,FALSE),"-")</f>
        <v>-</v>
      </c>
      <c r="J5" s="9" t="str">
        <f>IFERROR(VLOOKUP(CONCATENATE($A5,J$2),_votes_exp!$A$2:$J$300,9,FALSE),"-")</f>
        <v>-</v>
      </c>
      <c r="K5" s="9" t="str">
        <f>IFERROR(VLOOKUP(CONCATENATE($A5,K$2),_votes_exp!$A$2:$J$300,9,FALSE),"-")</f>
        <v>-</v>
      </c>
      <c r="L5" s="9" t="str">
        <f>IFERROR(VLOOKUP(CONCATENATE($A5,L$2),_votes_exp!$A$2:$J$300,9,FALSE),"-")</f>
        <v>-</v>
      </c>
      <c r="M5" s="368" t="str">
        <f t="shared" si="2"/>
        <v>-</v>
      </c>
      <c r="N5" s="378" t="str">
        <f t="shared" si="0"/>
        <v>-</v>
      </c>
      <c r="O5" t="str">
        <f t="shared" si="3"/>
        <v>-</v>
      </c>
      <c r="P5">
        <f t="shared" si="4"/>
        <v>3</v>
      </c>
      <c r="Q5" t="str">
        <f t="shared" si="1"/>
        <v>Кудрявцев Евгений Валерьевич</v>
      </c>
      <c r="R5" s="121" t="str">
        <f t="shared" si="5"/>
        <v>-</v>
      </c>
      <c r="S5" s="9" t="str">
        <f t="shared" si="6"/>
        <v>-</v>
      </c>
      <c r="T5" s="415" t="str">
        <f t="shared" si="7"/>
        <v>-</v>
      </c>
    </row>
    <row r="6" spans="1:20">
      <c r="A6" s="9">
        <f>классы!B6</f>
        <v>4</v>
      </c>
      <c r="B6" s="9" t="str">
        <f>классы!C6</f>
        <v>Вербицкий Илья Анатольевич</v>
      </c>
      <c r="C6" s="9" t="str">
        <f>IFERROR(VLOOKUP(CONCATENATE($A6,C$2),_votes_exp!$A$2:$J$300,9,FALSE),"-")</f>
        <v>-</v>
      </c>
      <c r="D6" s="9" t="str">
        <f>IFERROR(VLOOKUP(CONCATENATE($A6,D$2),_votes_exp!$A$2:$J$300,9,FALSE),"-")</f>
        <v>-</v>
      </c>
      <c r="E6" s="9" t="str">
        <f>IFERROR(VLOOKUP(CONCATENATE($A6,E$2),_votes_exp!$A$2:$J$300,9,FALSE),"-")</f>
        <v>-</v>
      </c>
      <c r="F6" s="9" t="str">
        <f>IFERROR(VLOOKUP(CONCATENATE($A6,F$2),_votes_exp!$A$2:$J$300,9,FALSE),"-")</f>
        <v>-</v>
      </c>
      <c r="G6" s="9" t="str">
        <f>IFERROR(VLOOKUP(CONCATENATE($A6,G$2),_votes_exp!$A$2:$J$300,9,FALSE),"-")</f>
        <v>-</v>
      </c>
      <c r="H6" s="9" t="str">
        <f>IFERROR(VLOOKUP(CONCATENATE($A6,H$2),_votes_exp!$A$2:$J$300,9,FALSE),"-")</f>
        <v>-</v>
      </c>
      <c r="I6" s="9" t="str">
        <f>IFERROR(VLOOKUP(CONCATENATE($A6,I$2),_votes_exp!$A$2:$J$300,9,FALSE),"-")</f>
        <v>-</v>
      </c>
      <c r="J6" s="9" t="str">
        <f>IFERROR(VLOOKUP(CONCATENATE($A6,J$2),_votes_exp!$A$2:$J$300,9,FALSE),"-")</f>
        <v>-</v>
      </c>
      <c r="K6" s="9" t="str">
        <f>IFERROR(VLOOKUP(CONCATENATE($A6,K$2),_votes_exp!$A$2:$J$300,9,FALSE),"-")</f>
        <v>-</v>
      </c>
      <c r="L6" s="9" t="str">
        <f>IFERROR(VLOOKUP(CONCATENATE($A6,L$2),_votes_exp!$A$2:$J$300,9,FALSE),"-")</f>
        <v>-</v>
      </c>
      <c r="M6" s="368" t="str">
        <f t="shared" si="2"/>
        <v>-</v>
      </c>
      <c r="N6" s="378" t="str">
        <f t="shared" si="0"/>
        <v>-</v>
      </c>
      <c r="O6" t="str">
        <f t="shared" si="3"/>
        <v>-</v>
      </c>
      <c r="P6">
        <f t="shared" si="4"/>
        <v>4</v>
      </c>
      <c r="Q6" t="str">
        <f t="shared" si="1"/>
        <v>Вербицкий Илья Анатольевич</v>
      </c>
      <c r="R6" s="121" t="str">
        <f t="shared" si="5"/>
        <v>-</v>
      </c>
      <c r="S6" s="9" t="str">
        <f t="shared" si="6"/>
        <v>-</v>
      </c>
      <c r="T6" s="415" t="str">
        <f t="shared" si="7"/>
        <v>-</v>
      </c>
    </row>
    <row r="7" spans="1:20">
      <c r="A7" s="9">
        <f>классы!B7</f>
        <v>5</v>
      </c>
      <c r="B7" s="9" t="str">
        <f>классы!C7</f>
        <v>Андрейченко Вадим Александрович, Андрейченко Елена и Леонид</v>
      </c>
      <c r="C7" s="9">
        <f>IFERROR(VLOOKUP(CONCATENATE($A7,C$2),_votes_exp!$A$2:$J$300,9,FALSE),"-")</f>
        <v>4</v>
      </c>
      <c r="D7" s="9" t="str">
        <f>IFERROR(VLOOKUP(CONCATENATE($A7,D$2),_votes_exp!$A$2:$J$300,9,FALSE),"-")</f>
        <v>-</v>
      </c>
      <c r="E7" s="9">
        <f>IFERROR(VLOOKUP(CONCATENATE($A7,E$2),_votes_exp!$A$2:$J$300,9,FALSE),"-")</f>
        <v>4</v>
      </c>
      <c r="F7" s="9" t="str">
        <f>IFERROR(VLOOKUP(CONCATENATE($A7,F$2),_votes_exp!$A$2:$J$300,9,FALSE),"-")</f>
        <v>-</v>
      </c>
      <c r="G7" s="9" t="str">
        <f>IFERROR(VLOOKUP(CONCATENATE($A7,G$2),_votes_exp!$A$2:$J$300,9,FALSE),"-")</f>
        <v>-</v>
      </c>
      <c r="H7" s="9">
        <f>IFERROR(VLOOKUP(CONCATENATE($A7,H$2),_votes_exp!$A$2:$J$300,9,FALSE),"-")</f>
        <v>6</v>
      </c>
      <c r="I7" s="9">
        <f>IFERROR(VLOOKUP(CONCATENATE($A7,I$2),_votes_exp!$A$2:$J$300,9,FALSE),"-")</f>
        <v>5</v>
      </c>
      <c r="J7" s="9" t="str">
        <f>IFERROR(VLOOKUP(CONCATENATE($A7,J$2),_votes_exp!$A$2:$J$300,9,FALSE),"-")</f>
        <v>-</v>
      </c>
      <c r="K7" s="9" t="str">
        <f>IFERROR(VLOOKUP(CONCATENATE($A7,K$2),_votes_exp!$A$2:$J$300,9,FALSE),"-")</f>
        <v>-</v>
      </c>
      <c r="L7" s="9">
        <f>IFERROR(VLOOKUP(CONCATENATE($A7,L$2),_votes_exp!$A$2:$J$300,9,FALSE),"-")</f>
        <v>6</v>
      </c>
      <c r="M7" s="368">
        <f t="shared" si="2"/>
        <v>5.0000050009990007</v>
      </c>
      <c r="N7" s="378">
        <f t="shared" si="0"/>
        <v>15</v>
      </c>
      <c r="O7">
        <f t="shared" si="3"/>
        <v>5</v>
      </c>
      <c r="P7">
        <f t="shared" si="4"/>
        <v>5</v>
      </c>
      <c r="Q7" t="str">
        <f t="shared" si="1"/>
        <v>Андрейченко Вадим Александрович, Андрейченко Елена и Леонид</v>
      </c>
      <c r="R7" s="121">
        <f t="shared" si="5"/>
        <v>5.0000050009990007</v>
      </c>
      <c r="S7" s="9">
        <f t="shared" si="6"/>
        <v>5</v>
      </c>
      <c r="T7" s="415">
        <f t="shared" si="7"/>
        <v>1</v>
      </c>
    </row>
    <row r="8" spans="1:20">
      <c r="A8" s="9">
        <f>классы!B8</f>
        <v>6</v>
      </c>
      <c r="B8" s="9" t="str">
        <f>классы!C8</f>
        <v>Вастаев Александр</v>
      </c>
      <c r="C8" s="9" t="str">
        <f>IFERROR(VLOOKUP(CONCATENATE($A8,C$2),_votes_exp!$A$2:$J$300,9,FALSE),"-")</f>
        <v>-</v>
      </c>
      <c r="D8" s="9" t="str">
        <f>IFERROR(VLOOKUP(CONCATENATE($A8,D$2),_votes_exp!$A$2:$J$300,9,FALSE),"-")</f>
        <v>-</v>
      </c>
      <c r="E8" s="9" t="str">
        <f>IFERROR(VLOOKUP(CONCATENATE($A8,E$2),_votes_exp!$A$2:$J$300,9,FALSE),"-")</f>
        <v>-</v>
      </c>
      <c r="F8" s="9" t="str">
        <f>IFERROR(VLOOKUP(CONCATENATE($A8,F$2),_votes_exp!$A$2:$J$300,9,FALSE),"-")</f>
        <v>-</v>
      </c>
      <c r="G8" s="9" t="str">
        <f>IFERROR(VLOOKUP(CONCATENATE($A8,G$2),_votes_exp!$A$2:$J$300,9,FALSE),"-")</f>
        <v>-</v>
      </c>
      <c r="H8" s="9" t="str">
        <f>IFERROR(VLOOKUP(CONCATENATE($A8,H$2),_votes_exp!$A$2:$J$300,9,FALSE),"-")</f>
        <v>-</v>
      </c>
      <c r="I8" s="9" t="str">
        <f>IFERROR(VLOOKUP(CONCATENATE($A8,I$2),_votes_exp!$A$2:$J$300,9,FALSE),"-")</f>
        <v>-</v>
      </c>
      <c r="J8" s="9" t="str">
        <f>IFERROR(VLOOKUP(CONCATENATE($A8,J$2),_votes_exp!$A$2:$J$300,9,FALSE),"-")</f>
        <v>-</v>
      </c>
      <c r="K8" s="9" t="str">
        <f>IFERROR(VLOOKUP(CONCATENATE($A8,K$2),_votes_exp!$A$2:$J$300,9,FALSE),"-")</f>
        <v>-</v>
      </c>
      <c r="L8" s="9" t="str">
        <f>IFERROR(VLOOKUP(CONCATENATE($A8,L$2),_votes_exp!$A$2:$J$300,9,FALSE),"-")</f>
        <v>-</v>
      </c>
      <c r="M8" s="368" t="str">
        <f t="shared" si="2"/>
        <v>-</v>
      </c>
      <c r="N8" s="378" t="str">
        <f t="shared" si="0"/>
        <v>-</v>
      </c>
      <c r="O8" t="str">
        <f t="shared" si="3"/>
        <v>-</v>
      </c>
      <c r="P8">
        <f t="shared" si="4"/>
        <v>6</v>
      </c>
      <c r="Q8" t="str">
        <f t="shared" si="1"/>
        <v>Вастаев Александр</v>
      </c>
      <c r="R8" s="121" t="str">
        <f t="shared" si="5"/>
        <v>-</v>
      </c>
      <c r="S8" s="9" t="str">
        <f t="shared" si="6"/>
        <v>-</v>
      </c>
      <c r="T8" s="415" t="str">
        <f t="shared" si="7"/>
        <v>-</v>
      </c>
    </row>
    <row r="9" spans="1:20">
      <c r="A9" s="9">
        <f>классы!B9</f>
        <v>7</v>
      </c>
      <c r="B9" s="9" t="str">
        <f>классы!C9</f>
        <v>Сергей Селюков</v>
      </c>
      <c r="C9" s="9" t="str">
        <f>IFERROR(VLOOKUP(CONCATENATE($A9,C$2),_votes_exp!$A$2:$J$300,9,FALSE),"-")</f>
        <v>-</v>
      </c>
      <c r="D9" s="9" t="str">
        <f>IFERROR(VLOOKUP(CONCATENATE($A9,D$2),_votes_exp!$A$2:$J$300,9,FALSE),"-")</f>
        <v>-</v>
      </c>
      <c r="E9" s="9" t="str">
        <f>IFERROR(VLOOKUP(CONCATENATE($A9,E$2),_votes_exp!$A$2:$J$300,9,FALSE),"-")</f>
        <v>-</v>
      </c>
      <c r="F9" s="9" t="str">
        <f>IFERROR(VLOOKUP(CONCATENATE($A9,F$2),_votes_exp!$A$2:$J$300,9,FALSE),"-")</f>
        <v>-</v>
      </c>
      <c r="G9" s="9" t="str">
        <f>IFERROR(VLOOKUP(CONCATENATE($A9,G$2),_votes_exp!$A$2:$J$300,9,FALSE),"-")</f>
        <v>-</v>
      </c>
      <c r="H9" s="9" t="str">
        <f>IFERROR(VLOOKUP(CONCATENATE($A9,H$2),_votes_exp!$A$2:$J$300,9,FALSE),"-")</f>
        <v>-</v>
      </c>
      <c r="I9" s="9" t="str">
        <f>IFERROR(VLOOKUP(CONCATENATE($A9,I$2),_votes_exp!$A$2:$J$300,9,FALSE),"-")</f>
        <v>-</v>
      </c>
      <c r="J9" s="9" t="str">
        <f>IFERROR(VLOOKUP(CONCATENATE($A9,J$2),_votes_exp!$A$2:$J$300,9,FALSE),"-")</f>
        <v>-</v>
      </c>
      <c r="K9" s="9" t="str">
        <f>IFERROR(VLOOKUP(CONCATENATE($A9,K$2),_votes_exp!$A$2:$J$300,9,FALSE),"-")</f>
        <v>-</v>
      </c>
      <c r="L9" s="9" t="str">
        <f>IFERROR(VLOOKUP(CONCATENATE($A9,L$2),_votes_exp!$A$2:$J$300,9,FALSE),"-")</f>
        <v>-</v>
      </c>
      <c r="M9" s="368" t="str">
        <f t="shared" si="2"/>
        <v>-</v>
      </c>
      <c r="N9" s="378" t="str">
        <f t="shared" si="0"/>
        <v>-</v>
      </c>
      <c r="O9" t="str">
        <f t="shared" si="3"/>
        <v>-</v>
      </c>
      <c r="P9">
        <f t="shared" si="4"/>
        <v>7</v>
      </c>
      <c r="Q9" t="str">
        <f t="shared" si="1"/>
        <v>Сергей Селюков</v>
      </c>
      <c r="R9" s="121" t="str">
        <f t="shared" si="5"/>
        <v>-</v>
      </c>
      <c r="S9" s="9" t="str">
        <f t="shared" si="6"/>
        <v>-</v>
      </c>
      <c r="T9" s="415" t="str">
        <f t="shared" si="7"/>
        <v>-</v>
      </c>
    </row>
    <row r="10" spans="1:20">
      <c r="A10" s="9">
        <f>классы!B10</f>
        <v>8</v>
      </c>
      <c r="B10" s="9" t="str">
        <f>классы!C10</f>
        <v>Шонин Сергей Викторович</v>
      </c>
      <c r="C10" s="9" t="str">
        <f>IFERROR(VLOOKUP(CONCATENATE($A10,C$2),_votes_exp!$A$2:$J$300,9,FALSE),"-")</f>
        <v>-</v>
      </c>
      <c r="D10" s="9" t="str">
        <f>IFERROR(VLOOKUP(CONCATENATE($A10,D$2),_votes_exp!$A$2:$J$300,9,FALSE),"-")</f>
        <v>-</v>
      </c>
      <c r="E10" s="9" t="str">
        <f>IFERROR(VLOOKUP(CONCATENATE($A10,E$2),_votes_exp!$A$2:$J$300,9,FALSE),"-")</f>
        <v>-</v>
      </c>
      <c r="F10" s="9" t="str">
        <f>IFERROR(VLOOKUP(CONCATENATE($A10,F$2),_votes_exp!$A$2:$J$300,9,FALSE),"-")</f>
        <v>-</v>
      </c>
      <c r="G10" s="9" t="str">
        <f>IFERROR(VLOOKUP(CONCATENATE($A10,G$2),_votes_exp!$A$2:$J$300,9,FALSE),"-")</f>
        <v>-</v>
      </c>
      <c r="H10" s="9" t="str">
        <f>IFERROR(VLOOKUP(CONCATENATE($A10,H$2),_votes_exp!$A$2:$J$300,9,FALSE),"-")</f>
        <v>-</v>
      </c>
      <c r="I10" s="9" t="str">
        <f>IFERROR(VLOOKUP(CONCATENATE($A10,I$2),_votes_exp!$A$2:$J$300,9,FALSE),"-")</f>
        <v>-</v>
      </c>
      <c r="J10" s="9" t="str">
        <f>IFERROR(VLOOKUP(CONCATENATE($A10,J$2),_votes_exp!$A$2:$J$300,9,FALSE),"-")</f>
        <v>-</v>
      </c>
      <c r="K10" s="9" t="str">
        <f>IFERROR(VLOOKUP(CONCATENATE($A10,K$2),_votes_exp!$A$2:$J$300,9,FALSE),"-")</f>
        <v>-</v>
      </c>
      <c r="L10" s="9" t="str">
        <f>IFERROR(VLOOKUP(CONCATENATE($A10,L$2),_votes_exp!$A$2:$J$300,9,FALSE),"-")</f>
        <v>-</v>
      </c>
      <c r="M10" s="368" t="str">
        <f t="shared" si="2"/>
        <v>-</v>
      </c>
      <c r="N10" s="378" t="str">
        <f t="shared" si="0"/>
        <v>-</v>
      </c>
      <c r="O10" t="str">
        <f t="shared" si="3"/>
        <v>-</v>
      </c>
      <c r="P10">
        <f t="shared" si="4"/>
        <v>8</v>
      </c>
      <c r="Q10" t="str">
        <f t="shared" si="1"/>
        <v>Шонин Сергей Викторович</v>
      </c>
      <c r="R10" s="121" t="str">
        <f t="shared" si="5"/>
        <v>-</v>
      </c>
      <c r="S10" s="9" t="str">
        <f t="shared" si="6"/>
        <v>-</v>
      </c>
      <c r="T10" s="415" t="str">
        <f t="shared" si="7"/>
        <v>-</v>
      </c>
    </row>
    <row r="11" spans="1:20">
      <c r="A11" s="9">
        <f>классы!B11</f>
        <v>9</v>
      </c>
      <c r="B11" s="9" t="str">
        <f>классы!C11</f>
        <v>Кирилл Михайлович Поспелов</v>
      </c>
      <c r="C11" s="9" t="str">
        <f>IFERROR(VLOOKUP(CONCATENATE($A11,C$2),_votes_exp!$A$2:$J$300,9,FALSE),"-")</f>
        <v>-</v>
      </c>
      <c r="D11" s="9" t="str">
        <f>IFERROR(VLOOKUP(CONCATENATE($A11,D$2),_votes_exp!$A$2:$J$300,9,FALSE),"-")</f>
        <v>-</v>
      </c>
      <c r="E11" s="9" t="str">
        <f>IFERROR(VLOOKUP(CONCATENATE($A11,E$2),_votes_exp!$A$2:$J$300,9,FALSE),"-")</f>
        <v>-</v>
      </c>
      <c r="F11" s="9" t="str">
        <f>IFERROR(VLOOKUP(CONCATENATE($A11,F$2),_votes_exp!$A$2:$J$300,9,FALSE),"-")</f>
        <v>-</v>
      </c>
      <c r="G11" s="9" t="str">
        <f>IFERROR(VLOOKUP(CONCATENATE($A11,G$2),_votes_exp!$A$2:$J$300,9,FALSE),"-")</f>
        <v>-</v>
      </c>
      <c r="H11" s="9" t="str">
        <f>IFERROR(VLOOKUP(CONCATENATE($A11,H$2),_votes_exp!$A$2:$J$300,9,FALSE),"-")</f>
        <v>-</v>
      </c>
      <c r="I11" s="9" t="str">
        <f>IFERROR(VLOOKUP(CONCATENATE($A11,I$2),_votes_exp!$A$2:$J$300,9,FALSE),"-")</f>
        <v>-</v>
      </c>
      <c r="J11" s="9" t="str">
        <f>IFERROR(VLOOKUP(CONCATENATE($A11,J$2),_votes_exp!$A$2:$J$300,9,FALSE),"-")</f>
        <v>-</v>
      </c>
      <c r="K11" s="9" t="str">
        <f>IFERROR(VLOOKUP(CONCATENATE($A11,K$2),_votes_exp!$A$2:$J$300,9,FALSE),"-")</f>
        <v>-</v>
      </c>
      <c r="L11" s="9" t="str">
        <f>IFERROR(VLOOKUP(CONCATENATE($A11,L$2),_votes_exp!$A$2:$J$300,9,FALSE),"-")</f>
        <v>-</v>
      </c>
      <c r="M11" s="368" t="str">
        <f t="shared" si="2"/>
        <v>-</v>
      </c>
      <c r="N11" s="378" t="str">
        <f t="shared" si="0"/>
        <v>-</v>
      </c>
      <c r="O11" t="str">
        <f t="shared" si="3"/>
        <v>-</v>
      </c>
      <c r="P11">
        <f t="shared" si="4"/>
        <v>9</v>
      </c>
      <c r="Q11" t="str">
        <f t="shared" si="1"/>
        <v>Кирилл Михайлович Поспелов</v>
      </c>
      <c r="R11" s="121" t="str">
        <f t="shared" si="5"/>
        <v>-</v>
      </c>
      <c r="S11" s="9" t="str">
        <f t="shared" si="6"/>
        <v>-</v>
      </c>
      <c r="T11" s="415" t="str">
        <f t="shared" si="7"/>
        <v>-</v>
      </c>
    </row>
    <row r="12" spans="1:20">
      <c r="A12" s="9">
        <f>классы!B12</f>
        <v>10</v>
      </c>
      <c r="B12" s="9" t="str">
        <f>классы!C12</f>
        <v>Ткачев Алексей Петрович</v>
      </c>
      <c r="C12" s="9" t="str">
        <f>IFERROR(VLOOKUP(CONCATENATE($A12,C$2),_votes_exp!$A$2:$J$300,9,FALSE),"-")</f>
        <v>-</v>
      </c>
      <c r="D12" s="9" t="str">
        <f>IFERROR(VLOOKUP(CONCATENATE($A12,D$2),_votes_exp!$A$2:$J$300,9,FALSE),"-")</f>
        <v>-</v>
      </c>
      <c r="E12" s="9" t="str">
        <f>IFERROR(VLOOKUP(CONCATENATE($A12,E$2),_votes_exp!$A$2:$J$300,9,FALSE),"-")</f>
        <v>-</v>
      </c>
      <c r="F12" s="9" t="str">
        <f>IFERROR(VLOOKUP(CONCATENATE($A12,F$2),_votes_exp!$A$2:$J$300,9,FALSE),"-")</f>
        <v>-</v>
      </c>
      <c r="G12" s="9" t="str">
        <f>IFERROR(VLOOKUP(CONCATENATE($A12,G$2),_votes_exp!$A$2:$J$300,9,FALSE),"-")</f>
        <v>-</v>
      </c>
      <c r="H12" s="9" t="str">
        <f>IFERROR(VLOOKUP(CONCATENATE($A12,H$2),_votes_exp!$A$2:$J$300,9,FALSE),"-")</f>
        <v>-</v>
      </c>
      <c r="I12" s="9" t="str">
        <f>IFERROR(VLOOKUP(CONCATENATE($A12,I$2),_votes_exp!$A$2:$J$300,9,FALSE),"-")</f>
        <v>-</v>
      </c>
      <c r="J12" s="9" t="str">
        <f>IFERROR(VLOOKUP(CONCATENATE($A12,J$2),_votes_exp!$A$2:$J$300,9,FALSE),"-")</f>
        <v>-</v>
      </c>
      <c r="K12" s="9" t="str">
        <f>IFERROR(VLOOKUP(CONCATENATE($A12,K$2),_votes_exp!$A$2:$J$300,9,FALSE),"-")</f>
        <v>-</v>
      </c>
      <c r="L12" s="9" t="str">
        <f>IFERROR(VLOOKUP(CONCATENATE($A12,L$2),_votes_exp!$A$2:$J$300,9,FALSE),"-")</f>
        <v>-</v>
      </c>
      <c r="M12" s="368" t="str">
        <f t="shared" si="2"/>
        <v>-</v>
      </c>
      <c r="N12" s="378" t="str">
        <f t="shared" si="0"/>
        <v>-</v>
      </c>
      <c r="O12" t="str">
        <f t="shared" si="3"/>
        <v>-</v>
      </c>
      <c r="P12">
        <f t="shared" si="4"/>
        <v>10</v>
      </c>
      <c r="Q12" t="str">
        <f t="shared" si="1"/>
        <v>Ткачев Алексей Петрович</v>
      </c>
      <c r="R12" s="121" t="str">
        <f t="shared" si="5"/>
        <v>-</v>
      </c>
      <c r="S12" s="9" t="str">
        <f t="shared" si="6"/>
        <v>-</v>
      </c>
      <c r="T12" s="415" t="str">
        <f t="shared" si="7"/>
        <v>-</v>
      </c>
    </row>
    <row r="13" spans="1:20">
      <c r="A13" s="9">
        <f>классы!B13</f>
        <v>11</v>
      </c>
      <c r="B13" s="9" t="str">
        <f>классы!C13</f>
        <v>Белых Николай Евгеньевич</v>
      </c>
      <c r="C13" s="9" t="str">
        <f>IFERROR(VLOOKUP(CONCATENATE($A13,C$2),_votes_exp!$A$2:$J$300,9,FALSE),"-")</f>
        <v>-</v>
      </c>
      <c r="D13" s="9" t="str">
        <f>IFERROR(VLOOKUP(CONCATENATE($A13,D$2),_votes_exp!$A$2:$J$300,9,FALSE),"-")</f>
        <v>-</v>
      </c>
      <c r="E13" s="9" t="str">
        <f>IFERROR(VLOOKUP(CONCATENATE($A13,E$2),_votes_exp!$A$2:$J$300,9,FALSE),"-")</f>
        <v>-</v>
      </c>
      <c r="F13" s="9" t="str">
        <f>IFERROR(VLOOKUP(CONCATENATE($A13,F$2),_votes_exp!$A$2:$J$300,9,FALSE),"-")</f>
        <v>-</v>
      </c>
      <c r="G13" s="9" t="str">
        <f>IFERROR(VLOOKUP(CONCATENATE($A13,G$2),_votes_exp!$A$2:$J$300,9,FALSE),"-")</f>
        <v>-</v>
      </c>
      <c r="H13" s="9" t="str">
        <f>IFERROR(VLOOKUP(CONCATENATE($A13,H$2),_votes_exp!$A$2:$J$300,9,FALSE),"-")</f>
        <v>-</v>
      </c>
      <c r="I13" s="9" t="str">
        <f>IFERROR(VLOOKUP(CONCATENATE($A13,I$2),_votes_exp!$A$2:$J$300,9,FALSE),"-")</f>
        <v>-</v>
      </c>
      <c r="J13" s="9" t="str">
        <f>IFERROR(VLOOKUP(CONCATENATE($A13,J$2),_votes_exp!$A$2:$J$300,9,FALSE),"-")</f>
        <v>-</v>
      </c>
      <c r="K13" s="9" t="str">
        <f>IFERROR(VLOOKUP(CONCATENATE($A13,K$2),_votes_exp!$A$2:$J$300,9,FALSE),"-")</f>
        <v>-</v>
      </c>
      <c r="L13" s="9" t="str">
        <f>IFERROR(VLOOKUP(CONCATENATE($A13,L$2),_votes_exp!$A$2:$J$300,9,FALSE),"-")</f>
        <v>-</v>
      </c>
      <c r="M13" s="368" t="str">
        <f t="shared" si="2"/>
        <v>-</v>
      </c>
      <c r="N13" s="378" t="str">
        <f t="shared" si="0"/>
        <v>-</v>
      </c>
      <c r="O13" t="str">
        <f t="shared" si="3"/>
        <v>-</v>
      </c>
      <c r="P13">
        <f t="shared" si="4"/>
        <v>11</v>
      </c>
      <c r="Q13" t="str">
        <f t="shared" si="1"/>
        <v>Белых Николай Евгеньевич</v>
      </c>
      <c r="R13" s="121" t="str">
        <f t="shared" si="5"/>
        <v>-</v>
      </c>
      <c r="S13" s="9" t="str">
        <f t="shared" si="6"/>
        <v>-</v>
      </c>
      <c r="T13" s="415" t="str">
        <f t="shared" si="7"/>
        <v>-</v>
      </c>
    </row>
    <row r="14" spans="1:20">
      <c r="A14" s="9">
        <f>классы!B14</f>
        <v>12</v>
      </c>
      <c r="B14" s="9" t="str">
        <f>классы!C14</f>
        <v>Лисовский Павел</v>
      </c>
      <c r="C14" s="9">
        <f>IFERROR(VLOOKUP(CONCATENATE($A14,C$2),_votes_exp!$A$2:$J$300,9,FALSE),"-")</f>
        <v>7</v>
      </c>
      <c r="D14" s="9">
        <f>IFERROR(VLOOKUP(CONCATENATE($A14,D$2),_votes_exp!$A$2:$J$300,9,FALSE),"-")</f>
        <v>12</v>
      </c>
      <c r="E14" s="9">
        <f>IFERROR(VLOOKUP(CONCATENATE($A14,E$2),_votes_exp!$A$2:$J$300,9,FALSE),"-")</f>
        <v>10</v>
      </c>
      <c r="F14" s="9" t="str">
        <f>IFERROR(VLOOKUP(CONCATENATE($A14,F$2),_votes_exp!$A$2:$J$300,9,FALSE),"-")</f>
        <v>-</v>
      </c>
      <c r="G14" s="9" t="str">
        <f>IFERROR(VLOOKUP(CONCATENATE($A14,G$2),_votes_exp!$A$2:$J$300,9,FALSE),"-")</f>
        <v>-</v>
      </c>
      <c r="H14" s="9" t="str">
        <f>IFERROR(VLOOKUP(CONCATENATE($A14,H$2),_votes_exp!$A$2:$J$300,9,FALSE),"-")</f>
        <v>-</v>
      </c>
      <c r="I14" s="9">
        <f>IFERROR(VLOOKUP(CONCATENATE($A14,I$2),_votes_exp!$A$2:$J$300,9,FALSE),"-")</f>
        <v>10</v>
      </c>
      <c r="J14" s="9" t="str">
        <f>IFERROR(VLOOKUP(CONCATENATE($A14,J$2),_votes_exp!$A$2:$J$300,9,FALSE),"-")</f>
        <v>-</v>
      </c>
      <c r="K14" s="9">
        <f>IFERROR(VLOOKUP(CONCATENATE($A14,K$2),_votes_exp!$A$2:$J$300,9,FALSE),"-")</f>
        <v>10</v>
      </c>
      <c r="L14" s="9">
        <f>IFERROR(VLOOKUP(CONCATENATE($A14,L$2),_votes_exp!$A$2:$J$300,9,FALSE),"-")</f>
        <v>10</v>
      </c>
      <c r="M14" s="368">
        <f t="shared" si="2"/>
        <v>9.8333393337227939</v>
      </c>
      <c r="N14" s="378">
        <f t="shared" si="0"/>
        <v>2</v>
      </c>
      <c r="O14">
        <f t="shared" si="3"/>
        <v>6</v>
      </c>
      <c r="P14">
        <f t="shared" si="4"/>
        <v>12</v>
      </c>
      <c r="Q14" t="str">
        <f t="shared" si="1"/>
        <v>Лисовский Павел</v>
      </c>
      <c r="R14" s="121">
        <f t="shared" si="5"/>
        <v>9.8333393337227939</v>
      </c>
      <c r="S14" s="9">
        <f t="shared" si="6"/>
        <v>6</v>
      </c>
      <c r="T14" s="415">
        <f t="shared" si="7"/>
        <v>2.5666666666666744</v>
      </c>
    </row>
    <row r="15" spans="1:20">
      <c r="A15" s="9">
        <f>классы!B15</f>
        <v>13</v>
      </c>
      <c r="B15" s="9" t="str">
        <f>классы!C15</f>
        <v>Сазонов Антон Анатольевич</v>
      </c>
      <c r="C15" s="9" t="str">
        <f>IFERROR(VLOOKUP(CONCATENATE($A15,C$2),_votes_exp!$A$2:$J$300,9,FALSE),"-")</f>
        <v>-</v>
      </c>
      <c r="D15" s="9" t="str">
        <f>IFERROR(VLOOKUP(CONCATENATE($A15,D$2),_votes_exp!$A$2:$J$300,9,FALSE),"-")</f>
        <v>-</v>
      </c>
      <c r="E15" s="9" t="str">
        <f>IFERROR(VLOOKUP(CONCATENATE($A15,E$2),_votes_exp!$A$2:$J$300,9,FALSE),"-")</f>
        <v>-</v>
      </c>
      <c r="F15" s="9" t="str">
        <f>IFERROR(VLOOKUP(CONCATENATE($A15,F$2),_votes_exp!$A$2:$J$300,9,FALSE),"-")</f>
        <v>-</v>
      </c>
      <c r="G15" s="9" t="str">
        <f>IFERROR(VLOOKUP(CONCATENATE($A15,G$2),_votes_exp!$A$2:$J$300,9,FALSE),"-")</f>
        <v>-</v>
      </c>
      <c r="H15" s="9" t="str">
        <f>IFERROR(VLOOKUP(CONCATENATE($A15,H$2),_votes_exp!$A$2:$J$300,9,FALSE),"-")</f>
        <v>-</v>
      </c>
      <c r="I15" s="9" t="str">
        <f>IFERROR(VLOOKUP(CONCATENATE($A15,I$2),_votes_exp!$A$2:$J$300,9,FALSE),"-")</f>
        <v>-</v>
      </c>
      <c r="J15" s="9" t="str">
        <f>IFERROR(VLOOKUP(CONCATENATE($A15,J$2),_votes_exp!$A$2:$J$300,9,FALSE),"-")</f>
        <v>-</v>
      </c>
      <c r="K15" s="9" t="str">
        <f>IFERROR(VLOOKUP(CONCATENATE($A15,K$2),_votes_exp!$A$2:$J$300,9,FALSE),"-")</f>
        <v>-</v>
      </c>
      <c r="L15" s="9" t="str">
        <f>IFERROR(VLOOKUP(CONCATENATE($A15,L$2),_votes_exp!$A$2:$J$300,9,FALSE),"-")</f>
        <v>-</v>
      </c>
      <c r="M15" s="368" t="str">
        <f t="shared" si="2"/>
        <v>-</v>
      </c>
      <c r="N15" s="378" t="str">
        <f t="shared" si="0"/>
        <v>-</v>
      </c>
      <c r="O15" t="str">
        <f t="shared" si="3"/>
        <v>-</v>
      </c>
      <c r="P15">
        <f t="shared" si="4"/>
        <v>13</v>
      </c>
      <c r="Q15" t="str">
        <f t="shared" si="1"/>
        <v>Сазонов Антон Анатольевич</v>
      </c>
      <c r="R15" s="121" t="str">
        <f t="shared" si="5"/>
        <v>-</v>
      </c>
      <c r="S15" s="9" t="str">
        <f t="shared" si="6"/>
        <v>-</v>
      </c>
      <c r="T15" s="415" t="str">
        <f t="shared" si="7"/>
        <v>-</v>
      </c>
    </row>
    <row r="16" spans="1:20">
      <c r="A16" s="9">
        <f>классы!B16</f>
        <v>14</v>
      </c>
      <c r="B16" s="9" t="str">
        <f>классы!C16</f>
        <v>Мацкевич Екатерина Сергеевна</v>
      </c>
      <c r="C16" s="9">
        <f>IFERROR(VLOOKUP(CONCATENATE($A16,C$2),_votes_exp!$A$2:$J$300,9,FALSE),"-")</f>
        <v>5</v>
      </c>
      <c r="D16" s="9">
        <f>IFERROR(VLOOKUP(CONCATENATE($A16,D$2),_votes_exp!$A$2:$J$300,9,FALSE),"-")</f>
        <v>7</v>
      </c>
      <c r="E16" s="9" t="str">
        <f>IFERROR(VLOOKUP(CONCATENATE($A16,E$2),_votes_exp!$A$2:$J$300,9,FALSE),"-")</f>
        <v>-</v>
      </c>
      <c r="F16" s="9" t="str">
        <f>IFERROR(VLOOKUP(CONCATENATE($A16,F$2),_votes_exp!$A$2:$J$300,9,FALSE),"-")</f>
        <v>-</v>
      </c>
      <c r="G16" s="9" t="str">
        <f>IFERROR(VLOOKUP(CONCATENATE($A16,G$2),_votes_exp!$A$2:$J$300,9,FALSE),"-")</f>
        <v>-</v>
      </c>
      <c r="H16" s="9" t="str">
        <f>IFERROR(VLOOKUP(CONCATENATE($A16,H$2),_votes_exp!$A$2:$J$300,9,FALSE),"-")</f>
        <v>-</v>
      </c>
      <c r="I16" s="9" t="str">
        <f>IFERROR(VLOOKUP(CONCATENATE($A16,I$2),_votes_exp!$A$2:$J$300,9,FALSE),"-")</f>
        <v>-</v>
      </c>
      <c r="J16" s="9" t="str">
        <f>IFERROR(VLOOKUP(CONCATENATE($A16,J$2),_votes_exp!$A$2:$J$300,9,FALSE),"-")</f>
        <v>-</v>
      </c>
      <c r="K16" s="9" t="str">
        <f>IFERROR(VLOOKUP(CONCATENATE($A16,K$2),_votes_exp!$A$2:$J$300,9,FALSE),"-")</f>
        <v>-</v>
      </c>
      <c r="L16" s="9">
        <f>IFERROR(VLOOKUP(CONCATENATE($A16,L$2),_votes_exp!$A$2:$J$300,9,FALSE),"-")</f>
        <v>6</v>
      </c>
      <c r="M16" s="368">
        <f t="shared" si="2"/>
        <v>6.0000030009990013</v>
      </c>
      <c r="N16" s="378">
        <f t="shared" si="0"/>
        <v>10</v>
      </c>
      <c r="O16">
        <f t="shared" si="3"/>
        <v>3</v>
      </c>
      <c r="P16">
        <f t="shared" si="4"/>
        <v>14</v>
      </c>
      <c r="Q16" t="str">
        <f t="shared" si="1"/>
        <v>Мацкевич Екатерина Сергеевна</v>
      </c>
      <c r="R16" s="121">
        <f t="shared" si="5"/>
        <v>6.0000030009990013</v>
      </c>
      <c r="S16" s="9">
        <f t="shared" si="6"/>
        <v>3</v>
      </c>
      <c r="T16" s="415">
        <f t="shared" si="7"/>
        <v>1</v>
      </c>
    </row>
    <row r="17" spans="1:20">
      <c r="A17" s="9">
        <f>классы!B17</f>
        <v>15</v>
      </c>
      <c r="B17" s="9" t="str">
        <f>классы!C17</f>
        <v>Касьянов Юрий Владимирович</v>
      </c>
      <c r="C17" s="9" t="str">
        <f>IFERROR(VLOOKUP(CONCATENATE($A17,C$2),_votes_exp!$A$2:$J$300,9,FALSE),"-")</f>
        <v>-</v>
      </c>
      <c r="D17" s="9" t="str">
        <f>IFERROR(VLOOKUP(CONCATENATE($A17,D$2),_votes_exp!$A$2:$J$300,9,FALSE),"-")</f>
        <v>-</v>
      </c>
      <c r="E17" s="9" t="str">
        <f>IFERROR(VLOOKUP(CONCATENATE($A17,E$2),_votes_exp!$A$2:$J$300,9,FALSE),"-")</f>
        <v>-</v>
      </c>
      <c r="F17" s="9" t="str">
        <f>IFERROR(VLOOKUP(CONCATENATE($A17,F$2),_votes_exp!$A$2:$J$300,9,FALSE),"-")</f>
        <v>-</v>
      </c>
      <c r="G17" s="9" t="str">
        <f>IFERROR(VLOOKUP(CONCATENATE($A17,G$2),_votes_exp!$A$2:$J$300,9,FALSE),"-")</f>
        <v>-</v>
      </c>
      <c r="H17" s="9" t="str">
        <f>IFERROR(VLOOKUP(CONCATENATE($A17,H$2),_votes_exp!$A$2:$J$300,9,FALSE),"-")</f>
        <v>-</v>
      </c>
      <c r="I17" s="9" t="str">
        <f>IFERROR(VLOOKUP(CONCATENATE($A17,I$2),_votes_exp!$A$2:$J$300,9,FALSE),"-")</f>
        <v>-</v>
      </c>
      <c r="J17" s="9" t="str">
        <f>IFERROR(VLOOKUP(CONCATENATE($A17,J$2),_votes_exp!$A$2:$J$300,9,FALSE),"-")</f>
        <v>-</v>
      </c>
      <c r="K17" s="9" t="str">
        <f>IFERROR(VLOOKUP(CONCATENATE($A17,K$2),_votes_exp!$A$2:$J$300,9,FALSE),"-")</f>
        <v>-</v>
      </c>
      <c r="L17" s="9" t="str">
        <f>IFERROR(VLOOKUP(CONCATENATE($A17,L$2),_votes_exp!$A$2:$J$300,9,FALSE),"-")</f>
        <v>-</v>
      </c>
      <c r="M17" s="368" t="str">
        <f t="shared" si="2"/>
        <v>-</v>
      </c>
      <c r="N17" s="378" t="str">
        <f t="shared" si="0"/>
        <v>-</v>
      </c>
      <c r="O17" t="str">
        <f t="shared" si="3"/>
        <v>-</v>
      </c>
      <c r="P17">
        <f t="shared" si="4"/>
        <v>15</v>
      </c>
      <c r="Q17" t="str">
        <f t="shared" si="1"/>
        <v>Касьянов Юрий Владимирович</v>
      </c>
      <c r="R17" s="121" t="str">
        <f t="shared" si="5"/>
        <v>-</v>
      </c>
      <c r="S17" s="9" t="str">
        <f t="shared" si="6"/>
        <v>-</v>
      </c>
      <c r="T17" s="415" t="str">
        <f t="shared" si="7"/>
        <v>-</v>
      </c>
    </row>
    <row r="18" spans="1:20">
      <c r="A18" s="9">
        <f>классы!B18</f>
        <v>16</v>
      </c>
      <c r="B18" s="9" t="str">
        <f>классы!C18</f>
        <v>Касьянов Юрий Владимирович</v>
      </c>
      <c r="C18" s="9" t="str">
        <f>IFERROR(VLOOKUP(CONCATENATE($A18,C$2),_votes_exp!$A$2:$J$300,9,FALSE),"-")</f>
        <v>-</v>
      </c>
      <c r="D18" s="9" t="str">
        <f>IFERROR(VLOOKUP(CONCATENATE($A18,D$2),_votes_exp!$A$2:$J$300,9,FALSE),"-")</f>
        <v>-</v>
      </c>
      <c r="E18" s="9" t="str">
        <f>IFERROR(VLOOKUP(CONCATENATE($A18,E$2),_votes_exp!$A$2:$J$300,9,FALSE),"-")</f>
        <v>-</v>
      </c>
      <c r="F18" s="9" t="str">
        <f>IFERROR(VLOOKUP(CONCATENATE($A18,F$2),_votes_exp!$A$2:$J$300,9,FALSE),"-")</f>
        <v>-</v>
      </c>
      <c r="G18" s="9" t="str">
        <f>IFERROR(VLOOKUP(CONCATENATE($A18,G$2),_votes_exp!$A$2:$J$300,9,FALSE),"-")</f>
        <v>-</v>
      </c>
      <c r="H18" s="9" t="str">
        <f>IFERROR(VLOOKUP(CONCATENATE($A18,H$2),_votes_exp!$A$2:$J$300,9,FALSE),"-")</f>
        <v>-</v>
      </c>
      <c r="I18" s="9" t="str">
        <f>IFERROR(VLOOKUP(CONCATENATE($A18,I$2),_votes_exp!$A$2:$J$300,9,FALSE),"-")</f>
        <v>-</v>
      </c>
      <c r="J18" s="9" t="str">
        <f>IFERROR(VLOOKUP(CONCATENATE($A18,J$2),_votes_exp!$A$2:$J$300,9,FALSE),"-")</f>
        <v>-</v>
      </c>
      <c r="K18" s="9" t="str">
        <f>IFERROR(VLOOKUP(CONCATENATE($A18,K$2),_votes_exp!$A$2:$J$300,9,FALSE),"-")</f>
        <v>-</v>
      </c>
      <c r="L18" s="9" t="str">
        <f>IFERROR(VLOOKUP(CONCATENATE($A18,L$2),_votes_exp!$A$2:$J$300,9,FALSE),"-")</f>
        <v>-</v>
      </c>
      <c r="M18" s="368" t="str">
        <f t="shared" si="2"/>
        <v>-</v>
      </c>
      <c r="N18" s="378" t="str">
        <f t="shared" si="0"/>
        <v>-</v>
      </c>
      <c r="O18" t="str">
        <f t="shared" si="3"/>
        <v>-</v>
      </c>
      <c r="P18">
        <f t="shared" si="4"/>
        <v>16</v>
      </c>
      <c r="Q18" t="str">
        <f t="shared" si="1"/>
        <v>Касьянов Юрий Владимирович</v>
      </c>
      <c r="R18" s="121" t="str">
        <f t="shared" si="5"/>
        <v>-</v>
      </c>
      <c r="S18" s="9" t="str">
        <f t="shared" si="6"/>
        <v>-</v>
      </c>
      <c r="T18" s="415" t="str">
        <f t="shared" si="7"/>
        <v>-</v>
      </c>
    </row>
    <row r="19" spans="1:20">
      <c r="A19" s="9">
        <f>классы!B19</f>
        <v>17</v>
      </c>
      <c r="B19" s="9" t="str">
        <f>классы!C19</f>
        <v>Касьянов Юрий Владимирович</v>
      </c>
      <c r="C19" s="9" t="str">
        <f>IFERROR(VLOOKUP(CONCATENATE($A19,C$2),_votes_exp!$A$2:$J$300,9,FALSE),"-")</f>
        <v>-</v>
      </c>
      <c r="D19" s="9" t="str">
        <f>IFERROR(VLOOKUP(CONCATENATE($A19,D$2),_votes_exp!$A$2:$J$300,9,FALSE),"-")</f>
        <v>-</v>
      </c>
      <c r="E19" s="9" t="str">
        <f>IFERROR(VLOOKUP(CONCATENATE($A19,E$2),_votes_exp!$A$2:$J$300,9,FALSE),"-")</f>
        <v>-</v>
      </c>
      <c r="F19" s="9" t="str">
        <f>IFERROR(VLOOKUP(CONCATENATE($A19,F$2),_votes_exp!$A$2:$J$300,9,FALSE),"-")</f>
        <v>-</v>
      </c>
      <c r="G19" s="9" t="str">
        <f>IFERROR(VLOOKUP(CONCATENATE($A19,G$2),_votes_exp!$A$2:$J$300,9,FALSE),"-")</f>
        <v>-</v>
      </c>
      <c r="H19" s="9" t="str">
        <f>IFERROR(VLOOKUP(CONCATENATE($A19,H$2),_votes_exp!$A$2:$J$300,9,FALSE),"-")</f>
        <v>-</v>
      </c>
      <c r="I19" s="9" t="str">
        <f>IFERROR(VLOOKUP(CONCATENATE($A19,I$2),_votes_exp!$A$2:$J$300,9,FALSE),"-")</f>
        <v>-</v>
      </c>
      <c r="J19" s="9" t="str">
        <f>IFERROR(VLOOKUP(CONCATENATE($A19,J$2),_votes_exp!$A$2:$J$300,9,FALSE),"-")</f>
        <v>-</v>
      </c>
      <c r="K19" s="9" t="str">
        <f>IFERROR(VLOOKUP(CONCATENATE($A19,K$2),_votes_exp!$A$2:$J$300,9,FALSE),"-")</f>
        <v>-</v>
      </c>
      <c r="L19" s="9" t="str">
        <f>IFERROR(VLOOKUP(CONCATENATE($A19,L$2),_votes_exp!$A$2:$J$300,9,FALSE),"-")</f>
        <v>-</v>
      </c>
      <c r="M19" s="368" t="str">
        <f t="shared" si="2"/>
        <v>-</v>
      </c>
      <c r="N19" s="378" t="str">
        <f t="shared" si="0"/>
        <v>-</v>
      </c>
      <c r="O19" t="str">
        <f t="shared" si="3"/>
        <v>-</v>
      </c>
      <c r="P19">
        <f t="shared" si="4"/>
        <v>17</v>
      </c>
      <c r="Q19" t="str">
        <f t="shared" si="1"/>
        <v>Касьянов Юрий Владимирович</v>
      </c>
      <c r="R19" s="121" t="str">
        <f t="shared" si="5"/>
        <v>-</v>
      </c>
      <c r="S19" s="9" t="str">
        <f t="shared" si="6"/>
        <v>-</v>
      </c>
      <c r="T19" s="415" t="str">
        <f t="shared" si="7"/>
        <v>-</v>
      </c>
    </row>
    <row r="20" spans="1:20">
      <c r="A20" s="9">
        <f>классы!B20</f>
        <v>18</v>
      </c>
      <c r="B20" s="9" t="str">
        <f>классы!C20</f>
        <v>Олег Маргулис</v>
      </c>
      <c r="C20" s="9" t="str">
        <f>IFERROR(VLOOKUP(CONCATENATE($A20,C$2),_votes_exp!$A$2:$J$300,9,FALSE),"-")</f>
        <v>-</v>
      </c>
      <c r="D20" s="9" t="str">
        <f>IFERROR(VLOOKUP(CONCATENATE($A20,D$2),_votes_exp!$A$2:$J$300,9,FALSE),"-")</f>
        <v>-</v>
      </c>
      <c r="E20" s="9" t="str">
        <f>IFERROR(VLOOKUP(CONCATENATE($A20,E$2),_votes_exp!$A$2:$J$300,9,FALSE),"-")</f>
        <v>-</v>
      </c>
      <c r="F20" s="9" t="str">
        <f>IFERROR(VLOOKUP(CONCATENATE($A20,F$2),_votes_exp!$A$2:$J$300,9,FALSE),"-")</f>
        <v>-</v>
      </c>
      <c r="G20" s="9" t="str">
        <f>IFERROR(VLOOKUP(CONCATENATE($A20,G$2),_votes_exp!$A$2:$J$300,9,FALSE),"-")</f>
        <v>-</v>
      </c>
      <c r="H20" s="9" t="str">
        <f>IFERROR(VLOOKUP(CONCATENATE($A20,H$2),_votes_exp!$A$2:$J$300,9,FALSE),"-")</f>
        <v>-</v>
      </c>
      <c r="I20" s="9" t="str">
        <f>IFERROR(VLOOKUP(CONCATENATE($A20,I$2),_votes_exp!$A$2:$J$300,9,FALSE),"-")</f>
        <v>-</v>
      </c>
      <c r="J20" s="9" t="str">
        <f>IFERROR(VLOOKUP(CONCATENATE($A20,J$2),_votes_exp!$A$2:$J$300,9,FALSE),"-")</f>
        <v>-</v>
      </c>
      <c r="K20" s="9" t="str">
        <f>IFERROR(VLOOKUP(CONCATENATE($A20,K$2),_votes_exp!$A$2:$J$300,9,FALSE),"-")</f>
        <v>-</v>
      </c>
      <c r="L20" s="9" t="str">
        <f>IFERROR(VLOOKUP(CONCATENATE($A20,L$2),_votes_exp!$A$2:$J$300,9,FALSE),"-")</f>
        <v>-</v>
      </c>
      <c r="M20" s="368" t="str">
        <f t="shared" si="2"/>
        <v>-</v>
      </c>
      <c r="N20" s="378" t="str">
        <f t="shared" si="0"/>
        <v>-</v>
      </c>
      <c r="O20" t="str">
        <f t="shared" si="3"/>
        <v>-</v>
      </c>
      <c r="P20">
        <f t="shared" si="4"/>
        <v>18</v>
      </c>
      <c r="Q20" t="str">
        <f t="shared" si="1"/>
        <v>Олег Маргулис</v>
      </c>
      <c r="R20" s="121" t="str">
        <f t="shared" si="5"/>
        <v>-</v>
      </c>
      <c r="S20" s="9" t="str">
        <f t="shared" si="6"/>
        <v>-</v>
      </c>
      <c r="T20" s="415" t="str">
        <f t="shared" si="7"/>
        <v>-</v>
      </c>
    </row>
    <row r="21" spans="1:20">
      <c r="A21" s="9">
        <f>классы!B21</f>
        <v>19</v>
      </c>
      <c r="B21" s="9" t="str">
        <f>классы!C21</f>
        <v>Костюхина Екатерина Евгеньевна</v>
      </c>
      <c r="C21" s="9">
        <f>IFERROR(VLOOKUP(CONCATENATE($A21,C$2),_votes_exp!$A$2:$J$300,9,FALSE),"-")</f>
        <v>10</v>
      </c>
      <c r="D21" s="9" t="str">
        <f>IFERROR(VLOOKUP(CONCATENATE($A21,D$2),_votes_exp!$A$2:$J$300,9,FALSE),"-")</f>
        <v>-</v>
      </c>
      <c r="E21" s="9">
        <f>IFERROR(VLOOKUP(CONCATENATE($A21,E$2),_votes_exp!$A$2:$J$300,9,FALSE),"-")</f>
        <v>9</v>
      </c>
      <c r="F21" s="9" t="str">
        <f>IFERROR(VLOOKUP(CONCATENATE($A21,F$2),_votes_exp!$A$2:$J$300,9,FALSE),"-")</f>
        <v>-</v>
      </c>
      <c r="G21" s="9" t="str">
        <f>IFERROR(VLOOKUP(CONCATENATE($A21,G$2),_votes_exp!$A$2:$J$300,9,FALSE),"-")</f>
        <v>-</v>
      </c>
      <c r="H21" s="9" t="str">
        <f>IFERROR(VLOOKUP(CONCATENATE($A21,H$2),_votes_exp!$A$2:$J$300,9,FALSE),"-")</f>
        <v>-</v>
      </c>
      <c r="I21" s="9">
        <f>IFERROR(VLOOKUP(CONCATENATE($A21,I$2),_votes_exp!$A$2:$J$300,9,FALSE),"-")</f>
        <v>9</v>
      </c>
      <c r="J21" s="9" t="str">
        <f>IFERROR(VLOOKUP(CONCATENATE($A21,J$2),_votes_exp!$A$2:$J$300,9,FALSE),"-")</f>
        <v>-</v>
      </c>
      <c r="K21" s="9">
        <f>IFERROR(VLOOKUP(CONCATENATE($A21,K$2),_votes_exp!$A$2:$J$300,9,FALSE),"-")</f>
        <v>11</v>
      </c>
      <c r="L21" s="9">
        <f>IFERROR(VLOOKUP(CONCATENATE($A21,L$2),_votes_exp!$A$2:$J$300,9,FALSE),"-")</f>
        <v>11</v>
      </c>
      <c r="M21" s="368">
        <f t="shared" si="2"/>
        <v>10.000005000999002</v>
      </c>
      <c r="N21" s="378">
        <f t="shared" si="0"/>
        <v>1</v>
      </c>
      <c r="O21">
        <f t="shared" si="3"/>
        <v>5</v>
      </c>
      <c r="P21">
        <f t="shared" si="4"/>
        <v>19</v>
      </c>
      <c r="Q21" t="str">
        <f t="shared" si="1"/>
        <v>Костюхина Екатерина Евгеньевна</v>
      </c>
      <c r="R21" s="121">
        <f t="shared" si="5"/>
        <v>10.000005000999002</v>
      </c>
      <c r="S21" s="9">
        <f t="shared" si="6"/>
        <v>5</v>
      </c>
      <c r="T21" s="415">
        <f t="shared" si="7"/>
        <v>1</v>
      </c>
    </row>
    <row r="22" spans="1:20">
      <c r="A22" s="9">
        <f>классы!B22</f>
        <v>20</v>
      </c>
      <c r="B22" s="9" t="str">
        <f>классы!C22</f>
        <v>Костюхина Екатерина Евгеньевна</v>
      </c>
      <c r="C22" s="9">
        <f>IFERROR(VLOOKUP(CONCATENATE($A22,C$2),_votes_exp!$A$2:$J$300,9,FALSE),"-")</f>
        <v>11</v>
      </c>
      <c r="D22" s="9" t="str">
        <f>IFERROR(VLOOKUP(CONCATENATE($A22,D$2),_votes_exp!$A$2:$J$300,9,FALSE),"-")</f>
        <v>-</v>
      </c>
      <c r="E22" s="9">
        <f>IFERROR(VLOOKUP(CONCATENATE($A22,E$2),_votes_exp!$A$2:$J$300,9,FALSE),"-")</f>
        <v>8</v>
      </c>
      <c r="F22" s="9" t="str">
        <f>IFERROR(VLOOKUP(CONCATENATE($A22,F$2),_votes_exp!$A$2:$J$300,9,FALSE),"-")</f>
        <v>-</v>
      </c>
      <c r="G22" s="9" t="str">
        <f>IFERROR(VLOOKUP(CONCATENATE($A22,G$2),_votes_exp!$A$2:$J$300,9,FALSE),"-")</f>
        <v>-</v>
      </c>
      <c r="H22" s="9" t="str">
        <f>IFERROR(VLOOKUP(CONCATENATE($A22,H$2),_votes_exp!$A$2:$J$300,9,FALSE),"-")</f>
        <v>-</v>
      </c>
      <c r="I22" s="9">
        <f>IFERROR(VLOOKUP(CONCATENATE($A22,I$2),_votes_exp!$A$2:$J$300,9,FALSE),"-")</f>
        <v>9</v>
      </c>
      <c r="J22" s="9" t="str">
        <f>IFERROR(VLOOKUP(CONCATENATE($A22,J$2),_votes_exp!$A$2:$J$300,9,FALSE),"-")</f>
        <v>-</v>
      </c>
      <c r="K22" s="9">
        <f>IFERROR(VLOOKUP(CONCATENATE($A22,K$2),_votes_exp!$A$2:$J$300,9,FALSE),"-")</f>
        <v>10</v>
      </c>
      <c r="L22" s="9">
        <f>IFERROR(VLOOKUP(CONCATENATE($A22,L$2),_votes_exp!$A$2:$J$300,9,FALSE),"-")</f>
        <v>11</v>
      </c>
      <c r="M22" s="368">
        <f t="shared" si="2"/>
        <v>9.8000050005878894</v>
      </c>
      <c r="N22" s="378">
        <f t="shared" si="0"/>
        <v>3</v>
      </c>
      <c r="O22">
        <f t="shared" si="3"/>
        <v>5</v>
      </c>
      <c r="P22">
        <f t="shared" si="4"/>
        <v>20</v>
      </c>
      <c r="Q22" t="str">
        <f t="shared" si="1"/>
        <v>Костюхина Екатерина Евгеньевна</v>
      </c>
      <c r="R22" s="121">
        <f t="shared" si="5"/>
        <v>9.8000050005878894</v>
      </c>
      <c r="S22" s="9">
        <f t="shared" si="6"/>
        <v>5</v>
      </c>
      <c r="T22" s="415">
        <f t="shared" si="7"/>
        <v>1.7000000000000028</v>
      </c>
    </row>
    <row r="23" spans="1:20">
      <c r="A23" s="9">
        <f>классы!B23</f>
        <v>21</v>
      </c>
      <c r="B23" s="9" t="str">
        <f>классы!C23</f>
        <v>Столяров Александр Александрович</v>
      </c>
      <c r="C23" s="9" t="str">
        <f>IFERROR(VLOOKUP(CONCATENATE($A23,C$2),_votes_exp!$A$2:$J$300,9,FALSE),"-")</f>
        <v>-</v>
      </c>
      <c r="D23" s="9" t="str">
        <f>IFERROR(VLOOKUP(CONCATENATE($A23,D$2),_votes_exp!$A$2:$J$300,9,FALSE),"-")</f>
        <v>-</v>
      </c>
      <c r="E23" s="9" t="str">
        <f>IFERROR(VLOOKUP(CONCATENATE($A23,E$2),_votes_exp!$A$2:$J$300,9,FALSE),"-")</f>
        <v>-</v>
      </c>
      <c r="F23" s="9" t="str">
        <f>IFERROR(VLOOKUP(CONCATENATE($A23,F$2),_votes_exp!$A$2:$J$300,9,FALSE),"-")</f>
        <v>-</v>
      </c>
      <c r="G23" s="9" t="str">
        <f>IFERROR(VLOOKUP(CONCATENATE($A23,G$2),_votes_exp!$A$2:$J$300,9,FALSE),"-")</f>
        <v>-</v>
      </c>
      <c r="H23" s="9" t="str">
        <f>IFERROR(VLOOKUP(CONCATENATE($A23,H$2),_votes_exp!$A$2:$J$300,9,FALSE),"-")</f>
        <v>-</v>
      </c>
      <c r="I23" s="9" t="str">
        <f>IFERROR(VLOOKUP(CONCATENATE($A23,I$2),_votes_exp!$A$2:$J$300,9,FALSE),"-")</f>
        <v>-</v>
      </c>
      <c r="J23" s="9" t="str">
        <f>IFERROR(VLOOKUP(CONCATENATE($A23,J$2),_votes_exp!$A$2:$J$300,9,FALSE),"-")</f>
        <v>-</v>
      </c>
      <c r="K23" s="9" t="str">
        <f>IFERROR(VLOOKUP(CONCATENATE($A23,K$2),_votes_exp!$A$2:$J$300,9,FALSE),"-")</f>
        <v>-</v>
      </c>
      <c r="L23" s="9" t="str">
        <f>IFERROR(VLOOKUP(CONCATENATE($A23,L$2),_votes_exp!$A$2:$J$300,9,FALSE),"-")</f>
        <v>-</v>
      </c>
      <c r="M23" s="368" t="str">
        <f t="shared" si="2"/>
        <v>-</v>
      </c>
      <c r="N23" s="378" t="str">
        <f t="shared" si="0"/>
        <v>-</v>
      </c>
      <c r="O23" t="str">
        <f t="shared" si="3"/>
        <v>-</v>
      </c>
      <c r="P23">
        <f t="shared" si="4"/>
        <v>21</v>
      </c>
      <c r="Q23" t="str">
        <f t="shared" si="1"/>
        <v>Столяров Александр Александрович</v>
      </c>
      <c r="R23" s="121" t="str">
        <f t="shared" si="5"/>
        <v>-</v>
      </c>
      <c r="S23" s="9" t="str">
        <f t="shared" si="6"/>
        <v>-</v>
      </c>
      <c r="T23" s="415" t="str">
        <f t="shared" si="7"/>
        <v>-</v>
      </c>
    </row>
    <row r="24" spans="1:20">
      <c r="A24" s="9">
        <f>классы!B25</f>
        <v>23</v>
      </c>
      <c r="B24" s="9" t="str">
        <f>классы!C25</f>
        <v>Попов Александр Андреевич и КоВыль</v>
      </c>
      <c r="C24" s="9" t="str">
        <f>IFERROR(VLOOKUP(CONCATENATE($A24,C$2),_votes_exp!$A$2:$J$300,9,FALSE),"-")</f>
        <v>-</v>
      </c>
      <c r="D24" s="9" t="str">
        <f>IFERROR(VLOOKUP(CONCATENATE($A24,D$2),_votes_exp!$A$2:$J$300,9,FALSE),"-")</f>
        <v>-</v>
      </c>
      <c r="E24" s="9" t="str">
        <f>IFERROR(VLOOKUP(CONCATENATE($A24,E$2),_votes_exp!$A$2:$J$300,9,FALSE),"-")</f>
        <v>-</v>
      </c>
      <c r="F24" s="9" t="str">
        <f>IFERROR(VLOOKUP(CONCATENATE($A24,F$2),_votes_exp!$A$2:$J$300,9,FALSE),"-")</f>
        <v>-</v>
      </c>
      <c r="G24" s="9" t="str">
        <f>IFERROR(VLOOKUP(CONCATENATE($A24,G$2),_votes_exp!$A$2:$J$300,9,FALSE),"-")</f>
        <v>-</v>
      </c>
      <c r="H24" s="9" t="str">
        <f>IFERROR(VLOOKUP(CONCATENATE($A24,H$2),_votes_exp!$A$2:$J$300,9,FALSE),"-")</f>
        <v>-</v>
      </c>
      <c r="I24" s="9" t="str">
        <f>IFERROR(VLOOKUP(CONCATENATE($A24,I$2),_votes_exp!$A$2:$J$300,9,FALSE),"-")</f>
        <v>-</v>
      </c>
      <c r="J24" s="9" t="str">
        <f>IFERROR(VLOOKUP(CONCATENATE($A24,J$2),_votes_exp!$A$2:$J$300,9,FALSE),"-")</f>
        <v>-</v>
      </c>
      <c r="K24" s="9" t="str">
        <f>IFERROR(VLOOKUP(CONCATENATE($A24,K$2),_votes_exp!$A$2:$J$300,9,FALSE),"-")</f>
        <v>-</v>
      </c>
      <c r="L24" s="9" t="str">
        <f>IFERROR(VLOOKUP(CONCATENATE($A24,L$2),_votes_exp!$A$2:$J$300,9,FALSE),"-")</f>
        <v>-</v>
      </c>
      <c r="M24" s="368" t="str">
        <f t="shared" si="2"/>
        <v>-</v>
      </c>
      <c r="N24" s="378" t="str">
        <f t="shared" si="0"/>
        <v>-</v>
      </c>
      <c r="O24" t="str">
        <f t="shared" si="3"/>
        <v>-</v>
      </c>
      <c r="P24">
        <f t="shared" si="4"/>
        <v>23</v>
      </c>
      <c r="Q24" t="str">
        <f t="shared" si="1"/>
        <v>Попов Александр Андреевич и КоВыль</v>
      </c>
      <c r="R24" s="121" t="str">
        <f t="shared" si="5"/>
        <v>-</v>
      </c>
      <c r="S24" s="9" t="str">
        <f t="shared" si="6"/>
        <v>-</v>
      </c>
      <c r="T24" s="415" t="str">
        <f t="shared" si="7"/>
        <v>-</v>
      </c>
    </row>
    <row r="25" spans="1:20">
      <c r="A25" s="9">
        <f>классы!B26</f>
        <v>24</v>
      </c>
      <c r="B25" s="9" t="str">
        <f>классы!C26</f>
        <v>Попов Александр Андреевич и КоВыль</v>
      </c>
      <c r="C25" s="9" t="str">
        <f>IFERROR(VLOOKUP(CONCATENATE($A25,C$2),_votes_exp!$A$2:$J$300,9,FALSE),"-")</f>
        <v>-</v>
      </c>
      <c r="D25" s="9" t="str">
        <f>IFERROR(VLOOKUP(CONCATENATE($A25,D$2),_votes_exp!$A$2:$J$300,9,FALSE),"-")</f>
        <v>-</v>
      </c>
      <c r="E25" s="9" t="str">
        <f>IFERROR(VLOOKUP(CONCATENATE($A25,E$2),_votes_exp!$A$2:$J$300,9,FALSE),"-")</f>
        <v>-</v>
      </c>
      <c r="F25" s="9" t="str">
        <f>IFERROR(VLOOKUP(CONCATENATE($A25,F$2),_votes_exp!$A$2:$J$300,9,FALSE),"-")</f>
        <v>-</v>
      </c>
      <c r="G25" s="9" t="str">
        <f>IFERROR(VLOOKUP(CONCATENATE($A25,G$2),_votes_exp!$A$2:$J$300,9,FALSE),"-")</f>
        <v>-</v>
      </c>
      <c r="H25" s="9" t="str">
        <f>IFERROR(VLOOKUP(CONCATENATE($A25,H$2),_votes_exp!$A$2:$J$300,9,FALSE),"-")</f>
        <v>-</v>
      </c>
      <c r="I25" s="9" t="str">
        <f>IFERROR(VLOOKUP(CONCATENATE($A25,I$2),_votes_exp!$A$2:$J$300,9,FALSE),"-")</f>
        <v>-</v>
      </c>
      <c r="J25" s="9" t="str">
        <f>IFERROR(VLOOKUP(CONCATENATE($A25,J$2),_votes_exp!$A$2:$J$300,9,FALSE),"-")</f>
        <v>-</v>
      </c>
      <c r="K25" s="9" t="str">
        <f>IFERROR(VLOOKUP(CONCATENATE($A25,K$2),_votes_exp!$A$2:$J$300,9,FALSE),"-")</f>
        <v>-</v>
      </c>
      <c r="L25" s="9" t="str">
        <f>IFERROR(VLOOKUP(CONCATENATE($A25,L$2),_votes_exp!$A$2:$J$300,9,FALSE),"-")</f>
        <v>-</v>
      </c>
      <c r="M25" s="368" t="str">
        <f t="shared" si="2"/>
        <v>-</v>
      </c>
      <c r="N25" s="378" t="str">
        <f t="shared" si="0"/>
        <v>-</v>
      </c>
      <c r="O25" t="str">
        <f t="shared" si="3"/>
        <v>-</v>
      </c>
      <c r="P25">
        <f t="shared" si="4"/>
        <v>24</v>
      </c>
      <c r="Q25" t="str">
        <f t="shared" si="1"/>
        <v>Попов Александр Андреевич и КоВыль</v>
      </c>
      <c r="R25" s="121" t="str">
        <f t="shared" si="5"/>
        <v>-</v>
      </c>
      <c r="S25" s="9" t="str">
        <f t="shared" si="6"/>
        <v>-</v>
      </c>
      <c r="T25" s="415" t="str">
        <f t="shared" si="7"/>
        <v>-</v>
      </c>
    </row>
    <row r="26" spans="1:20">
      <c r="A26" s="9">
        <f>классы!B27</f>
        <v>25</v>
      </c>
      <c r="B26" s="9" t="str">
        <f>классы!C27</f>
        <v>Родимцев Андрей Александрович</v>
      </c>
      <c r="C26" s="9" t="str">
        <f>IFERROR(VLOOKUP(CONCATENATE($A26,C$2),_votes_exp!$A$2:$J$300,9,FALSE),"-")</f>
        <v>-</v>
      </c>
      <c r="D26" s="9" t="str">
        <f>IFERROR(VLOOKUP(CONCATENATE($A26,D$2),_votes_exp!$A$2:$J$300,9,FALSE),"-")</f>
        <v>-</v>
      </c>
      <c r="E26" s="9" t="str">
        <f>IFERROR(VLOOKUP(CONCATENATE($A26,E$2),_votes_exp!$A$2:$J$300,9,FALSE),"-")</f>
        <v>-</v>
      </c>
      <c r="F26" s="9" t="str">
        <f>IFERROR(VLOOKUP(CONCATENATE($A26,F$2),_votes_exp!$A$2:$J$300,9,FALSE),"-")</f>
        <v>-</v>
      </c>
      <c r="G26" s="9" t="str">
        <f>IFERROR(VLOOKUP(CONCATENATE($A26,G$2),_votes_exp!$A$2:$J$300,9,FALSE),"-")</f>
        <v>-</v>
      </c>
      <c r="H26" s="9" t="str">
        <f>IFERROR(VLOOKUP(CONCATENATE($A26,H$2),_votes_exp!$A$2:$J$300,9,FALSE),"-")</f>
        <v>-</v>
      </c>
      <c r="I26" s="9" t="str">
        <f>IFERROR(VLOOKUP(CONCATENATE($A26,I$2),_votes_exp!$A$2:$J$300,9,FALSE),"-")</f>
        <v>-</v>
      </c>
      <c r="J26" s="9" t="str">
        <f>IFERROR(VLOOKUP(CONCATENATE($A26,J$2),_votes_exp!$A$2:$J$300,9,FALSE),"-")</f>
        <v>-</v>
      </c>
      <c r="K26" s="9" t="str">
        <f>IFERROR(VLOOKUP(CONCATENATE($A26,K$2),_votes_exp!$A$2:$J$300,9,FALSE),"-")</f>
        <v>-</v>
      </c>
      <c r="L26" s="9" t="str">
        <f>IFERROR(VLOOKUP(CONCATENATE($A26,L$2),_votes_exp!$A$2:$J$300,9,FALSE),"-")</f>
        <v>-</v>
      </c>
      <c r="M26" s="368" t="str">
        <f t="shared" si="2"/>
        <v>-</v>
      </c>
      <c r="N26" s="378" t="str">
        <f t="shared" si="0"/>
        <v>-</v>
      </c>
      <c r="O26" t="str">
        <f t="shared" si="3"/>
        <v>-</v>
      </c>
      <c r="P26">
        <f t="shared" si="4"/>
        <v>25</v>
      </c>
      <c r="Q26" t="str">
        <f t="shared" si="1"/>
        <v>Родимцев Андрей Александрович</v>
      </c>
      <c r="R26" s="121" t="str">
        <f t="shared" si="5"/>
        <v>-</v>
      </c>
      <c r="S26" s="9" t="str">
        <f t="shared" si="6"/>
        <v>-</v>
      </c>
      <c r="T26" s="415" t="str">
        <f t="shared" si="7"/>
        <v>-</v>
      </c>
    </row>
    <row r="27" spans="1:20">
      <c r="A27" s="9">
        <f>классы!B28</f>
        <v>26</v>
      </c>
      <c r="B27" s="9" t="str">
        <f>классы!C28</f>
        <v>Ванягин Александр Александрович</v>
      </c>
      <c r="C27" s="9" t="str">
        <f>IFERROR(VLOOKUP(CONCATENATE($A27,C$2),_votes_exp!$A$2:$J$300,9,FALSE),"-")</f>
        <v>-</v>
      </c>
      <c r="D27" s="9" t="str">
        <f>IFERROR(VLOOKUP(CONCATENATE($A27,D$2),_votes_exp!$A$2:$J$300,9,FALSE),"-")</f>
        <v>-</v>
      </c>
      <c r="E27" s="9" t="str">
        <f>IFERROR(VLOOKUP(CONCATENATE($A27,E$2),_votes_exp!$A$2:$J$300,9,FALSE),"-")</f>
        <v>-</v>
      </c>
      <c r="F27" s="9" t="str">
        <f>IFERROR(VLOOKUP(CONCATENATE($A27,F$2),_votes_exp!$A$2:$J$300,9,FALSE),"-")</f>
        <v>-</v>
      </c>
      <c r="G27" s="9" t="str">
        <f>IFERROR(VLOOKUP(CONCATENATE($A27,G$2),_votes_exp!$A$2:$J$300,9,FALSE),"-")</f>
        <v>-</v>
      </c>
      <c r="H27" s="9" t="str">
        <f>IFERROR(VLOOKUP(CONCATENATE($A27,H$2),_votes_exp!$A$2:$J$300,9,FALSE),"-")</f>
        <v>-</v>
      </c>
      <c r="I27" s="9" t="str">
        <f>IFERROR(VLOOKUP(CONCATENATE($A27,I$2),_votes_exp!$A$2:$J$300,9,FALSE),"-")</f>
        <v>-</v>
      </c>
      <c r="J27" s="9" t="str">
        <f>IFERROR(VLOOKUP(CONCATENATE($A27,J$2),_votes_exp!$A$2:$J$300,9,FALSE),"-")</f>
        <v>-</v>
      </c>
      <c r="K27" s="9" t="str">
        <f>IFERROR(VLOOKUP(CONCATENATE($A27,K$2),_votes_exp!$A$2:$J$300,9,FALSE),"-")</f>
        <v>-</v>
      </c>
      <c r="L27" s="9" t="str">
        <f>IFERROR(VLOOKUP(CONCATENATE($A27,L$2),_votes_exp!$A$2:$J$300,9,FALSE),"-")</f>
        <v>-</v>
      </c>
      <c r="M27" s="368" t="str">
        <f t="shared" si="2"/>
        <v>-</v>
      </c>
      <c r="N27" s="378" t="str">
        <f t="shared" si="0"/>
        <v>-</v>
      </c>
      <c r="O27" t="str">
        <f t="shared" si="3"/>
        <v>-</v>
      </c>
      <c r="P27">
        <f t="shared" si="4"/>
        <v>26</v>
      </c>
      <c r="Q27" t="str">
        <f t="shared" si="1"/>
        <v>Ванягин Александр Александрович</v>
      </c>
      <c r="R27" s="121" t="str">
        <f t="shared" si="5"/>
        <v>-</v>
      </c>
      <c r="S27" s="9" t="str">
        <f t="shared" si="6"/>
        <v>-</v>
      </c>
      <c r="T27" s="415" t="str">
        <f t="shared" si="7"/>
        <v>-</v>
      </c>
    </row>
    <row r="28" spans="1:20">
      <c r="A28" s="9">
        <f>классы!B29</f>
        <v>27</v>
      </c>
      <c r="B28" s="9" t="str">
        <f>классы!C29</f>
        <v>Травина Светлана</v>
      </c>
      <c r="C28" s="9" t="str">
        <f>IFERROR(VLOOKUP(CONCATENATE($A28,C$2),_votes_exp!$A$2:$J$300,9,FALSE),"-")</f>
        <v>-</v>
      </c>
      <c r="D28" s="9" t="str">
        <f>IFERROR(VLOOKUP(CONCATENATE($A28,D$2),_votes_exp!$A$2:$J$300,9,FALSE),"-")</f>
        <v>-</v>
      </c>
      <c r="E28" s="9" t="str">
        <f>IFERROR(VLOOKUP(CONCATENATE($A28,E$2),_votes_exp!$A$2:$J$300,9,FALSE),"-")</f>
        <v>-</v>
      </c>
      <c r="F28" s="9" t="str">
        <f>IFERROR(VLOOKUP(CONCATENATE($A28,F$2),_votes_exp!$A$2:$J$300,9,FALSE),"-")</f>
        <v>-</v>
      </c>
      <c r="G28" s="9" t="str">
        <f>IFERROR(VLOOKUP(CONCATENATE($A28,G$2),_votes_exp!$A$2:$J$300,9,FALSE),"-")</f>
        <v>-</v>
      </c>
      <c r="H28" s="9" t="str">
        <f>IFERROR(VLOOKUP(CONCATENATE($A28,H$2),_votes_exp!$A$2:$J$300,9,FALSE),"-")</f>
        <v>-</v>
      </c>
      <c r="I28" s="9" t="str">
        <f>IFERROR(VLOOKUP(CONCATENATE($A28,I$2),_votes_exp!$A$2:$J$300,9,FALSE),"-")</f>
        <v>-</v>
      </c>
      <c r="J28" s="9" t="str">
        <f>IFERROR(VLOOKUP(CONCATENATE($A28,J$2),_votes_exp!$A$2:$J$300,9,FALSE),"-")</f>
        <v>-</v>
      </c>
      <c r="K28" s="9" t="str">
        <f>IFERROR(VLOOKUP(CONCATENATE($A28,K$2),_votes_exp!$A$2:$J$300,9,FALSE),"-")</f>
        <v>-</v>
      </c>
      <c r="L28" s="9" t="str">
        <f>IFERROR(VLOOKUP(CONCATENATE($A28,L$2),_votes_exp!$A$2:$J$300,9,FALSE),"-")</f>
        <v>-</v>
      </c>
      <c r="M28" s="368" t="str">
        <f t="shared" si="2"/>
        <v>-</v>
      </c>
      <c r="N28" s="378" t="str">
        <f t="shared" si="0"/>
        <v>-</v>
      </c>
      <c r="O28" t="str">
        <f t="shared" si="3"/>
        <v>-</v>
      </c>
      <c r="P28">
        <f t="shared" si="4"/>
        <v>27</v>
      </c>
      <c r="Q28" t="str">
        <f t="shared" si="1"/>
        <v>Травина Светлана</v>
      </c>
      <c r="R28" s="121" t="str">
        <f t="shared" si="5"/>
        <v>-</v>
      </c>
      <c r="S28" s="9" t="str">
        <f t="shared" si="6"/>
        <v>-</v>
      </c>
      <c r="T28" s="415" t="str">
        <f t="shared" si="7"/>
        <v>-</v>
      </c>
    </row>
    <row r="29" spans="1:20">
      <c r="A29" s="9">
        <f>классы!B30</f>
        <v>28</v>
      </c>
      <c r="B29" s="9" t="str">
        <f>классы!C30</f>
        <v>Лехан Сергей Антонович</v>
      </c>
      <c r="C29" s="9" t="str">
        <f>IFERROR(VLOOKUP(CONCATENATE($A29,C$2),_votes_exp!$A$2:$J$300,9,FALSE),"-")</f>
        <v>-</v>
      </c>
      <c r="D29" s="9" t="str">
        <f>IFERROR(VLOOKUP(CONCATENATE($A29,D$2),_votes_exp!$A$2:$J$300,9,FALSE),"-")</f>
        <v>-</v>
      </c>
      <c r="E29" s="9" t="str">
        <f>IFERROR(VLOOKUP(CONCATENATE($A29,E$2),_votes_exp!$A$2:$J$300,9,FALSE),"-")</f>
        <v>-</v>
      </c>
      <c r="F29" s="9" t="str">
        <f>IFERROR(VLOOKUP(CONCATENATE($A29,F$2),_votes_exp!$A$2:$J$300,9,FALSE),"-")</f>
        <v>-</v>
      </c>
      <c r="G29" s="9" t="str">
        <f>IFERROR(VLOOKUP(CONCATENATE($A29,G$2),_votes_exp!$A$2:$J$300,9,FALSE),"-")</f>
        <v>-</v>
      </c>
      <c r="H29" s="9" t="str">
        <f>IFERROR(VLOOKUP(CONCATENATE($A29,H$2),_votes_exp!$A$2:$J$300,9,FALSE),"-")</f>
        <v>-</v>
      </c>
      <c r="I29" s="9" t="str">
        <f>IFERROR(VLOOKUP(CONCATENATE($A29,I$2),_votes_exp!$A$2:$J$300,9,FALSE),"-")</f>
        <v>-</v>
      </c>
      <c r="J29" s="9" t="str">
        <f>IFERROR(VLOOKUP(CONCATENATE($A29,J$2),_votes_exp!$A$2:$J$300,9,FALSE),"-")</f>
        <v>-</v>
      </c>
      <c r="K29" s="9" t="str">
        <f>IFERROR(VLOOKUP(CONCATENATE($A29,K$2),_votes_exp!$A$2:$J$300,9,FALSE),"-")</f>
        <v>-</v>
      </c>
      <c r="L29" s="9" t="str">
        <f>IFERROR(VLOOKUP(CONCATENATE($A29,L$2),_votes_exp!$A$2:$J$300,9,FALSE),"-")</f>
        <v>-</v>
      </c>
      <c r="M29" s="368" t="str">
        <f t="shared" si="2"/>
        <v>-</v>
      </c>
      <c r="N29" s="378" t="str">
        <f t="shared" si="0"/>
        <v>-</v>
      </c>
      <c r="O29" t="str">
        <f t="shared" si="3"/>
        <v>-</v>
      </c>
      <c r="P29">
        <f t="shared" si="4"/>
        <v>28</v>
      </c>
      <c r="Q29" t="str">
        <f t="shared" si="1"/>
        <v>Лехан Сергей Антонович</v>
      </c>
      <c r="R29" s="121" t="str">
        <f t="shared" si="5"/>
        <v>-</v>
      </c>
      <c r="S29" s="9" t="str">
        <f t="shared" si="6"/>
        <v>-</v>
      </c>
      <c r="T29" s="415" t="str">
        <f t="shared" si="7"/>
        <v>-</v>
      </c>
    </row>
    <row r="30" spans="1:20">
      <c r="A30" s="9">
        <f>классы!B31</f>
        <v>29</v>
      </c>
      <c r="B30" s="9" t="str">
        <f>классы!C31</f>
        <v>Данилина Татьяна Игоревна</v>
      </c>
      <c r="C30" s="9" t="str">
        <f>IFERROR(VLOOKUP(CONCATENATE($A30,C$2),_votes_exp!$A$2:$J$300,9,FALSE),"-")</f>
        <v>-</v>
      </c>
      <c r="D30" s="9" t="str">
        <f>IFERROR(VLOOKUP(CONCATENATE($A30,D$2),_votes_exp!$A$2:$J$300,9,FALSE),"-")</f>
        <v>-</v>
      </c>
      <c r="E30" s="9" t="str">
        <f>IFERROR(VLOOKUP(CONCATENATE($A30,E$2),_votes_exp!$A$2:$J$300,9,FALSE),"-")</f>
        <v>-</v>
      </c>
      <c r="F30" s="9" t="str">
        <f>IFERROR(VLOOKUP(CONCATENATE($A30,F$2),_votes_exp!$A$2:$J$300,9,FALSE),"-")</f>
        <v>-</v>
      </c>
      <c r="G30" s="9" t="str">
        <f>IFERROR(VLOOKUP(CONCATENATE($A30,G$2),_votes_exp!$A$2:$J$300,9,FALSE),"-")</f>
        <v>-</v>
      </c>
      <c r="H30" s="9" t="str">
        <f>IFERROR(VLOOKUP(CONCATENATE($A30,H$2),_votes_exp!$A$2:$J$300,9,FALSE),"-")</f>
        <v>-</v>
      </c>
      <c r="I30" s="9" t="str">
        <f>IFERROR(VLOOKUP(CONCATENATE($A30,I$2),_votes_exp!$A$2:$J$300,9,FALSE),"-")</f>
        <v>-</v>
      </c>
      <c r="J30" s="9" t="str">
        <f>IFERROR(VLOOKUP(CONCATENATE($A30,J$2),_votes_exp!$A$2:$J$300,9,FALSE),"-")</f>
        <v>-</v>
      </c>
      <c r="K30" s="9" t="str">
        <f>IFERROR(VLOOKUP(CONCATENATE($A30,K$2),_votes_exp!$A$2:$J$300,9,FALSE),"-")</f>
        <v>-</v>
      </c>
      <c r="L30" s="9" t="str">
        <f>IFERROR(VLOOKUP(CONCATENATE($A30,L$2),_votes_exp!$A$2:$J$300,9,FALSE),"-")</f>
        <v>-</v>
      </c>
      <c r="M30" s="368" t="str">
        <f t="shared" si="2"/>
        <v>-</v>
      </c>
      <c r="N30" s="378" t="str">
        <f t="shared" si="0"/>
        <v>-</v>
      </c>
      <c r="O30" t="str">
        <f t="shared" si="3"/>
        <v>-</v>
      </c>
      <c r="P30">
        <f t="shared" si="4"/>
        <v>29</v>
      </c>
      <c r="Q30" t="str">
        <f t="shared" si="1"/>
        <v>Данилина Татьяна Игоревна</v>
      </c>
      <c r="R30" s="121" t="str">
        <f t="shared" si="5"/>
        <v>-</v>
      </c>
      <c r="S30" s="9" t="str">
        <f t="shared" si="6"/>
        <v>-</v>
      </c>
      <c r="T30" s="415" t="str">
        <f t="shared" si="7"/>
        <v>-</v>
      </c>
    </row>
    <row r="31" spans="1:20">
      <c r="A31" s="9">
        <f>классы!B32</f>
        <v>30</v>
      </c>
      <c r="B31" s="9" t="str">
        <f>классы!C32</f>
        <v>Пономарев Сергей Анатольевич</v>
      </c>
      <c r="C31" s="9" t="str">
        <f>IFERROR(VLOOKUP(CONCATENATE($A31,C$2),_votes_exp!$A$2:$J$300,9,FALSE),"-")</f>
        <v>-</v>
      </c>
      <c r="D31" s="9" t="str">
        <f>IFERROR(VLOOKUP(CONCATENATE($A31,D$2),_votes_exp!$A$2:$J$300,9,FALSE),"-")</f>
        <v>-</v>
      </c>
      <c r="E31" s="9" t="str">
        <f>IFERROR(VLOOKUP(CONCATENATE($A31,E$2),_votes_exp!$A$2:$J$300,9,FALSE),"-")</f>
        <v>-</v>
      </c>
      <c r="F31" s="9" t="str">
        <f>IFERROR(VLOOKUP(CONCATENATE($A31,F$2),_votes_exp!$A$2:$J$300,9,FALSE),"-")</f>
        <v>-</v>
      </c>
      <c r="G31" s="9" t="str">
        <f>IFERROR(VLOOKUP(CONCATENATE($A31,G$2),_votes_exp!$A$2:$J$300,9,FALSE),"-")</f>
        <v>-</v>
      </c>
      <c r="H31" s="9" t="str">
        <f>IFERROR(VLOOKUP(CONCATENATE($A31,H$2),_votes_exp!$A$2:$J$300,9,FALSE),"-")</f>
        <v>-</v>
      </c>
      <c r="I31" s="9" t="str">
        <f>IFERROR(VLOOKUP(CONCATENATE($A31,I$2),_votes_exp!$A$2:$J$300,9,FALSE),"-")</f>
        <v>-</v>
      </c>
      <c r="J31" s="9" t="str">
        <f>IFERROR(VLOOKUP(CONCATENATE($A31,J$2),_votes_exp!$A$2:$J$300,9,FALSE),"-")</f>
        <v>-</v>
      </c>
      <c r="K31" s="9" t="str">
        <f>IFERROR(VLOOKUP(CONCATENATE($A31,K$2),_votes_exp!$A$2:$J$300,9,FALSE),"-")</f>
        <v>-</v>
      </c>
      <c r="L31" s="9" t="str">
        <f>IFERROR(VLOOKUP(CONCATENATE($A31,L$2),_votes_exp!$A$2:$J$300,9,FALSE),"-")</f>
        <v>-</v>
      </c>
      <c r="M31" s="368" t="str">
        <f t="shared" si="2"/>
        <v>-</v>
      </c>
      <c r="N31" s="378" t="str">
        <f t="shared" si="0"/>
        <v>-</v>
      </c>
      <c r="O31" t="str">
        <f t="shared" si="3"/>
        <v>-</v>
      </c>
      <c r="P31">
        <f t="shared" si="4"/>
        <v>30</v>
      </c>
      <c r="Q31" t="str">
        <f t="shared" si="1"/>
        <v>Пономарев Сергей Анатольевич</v>
      </c>
      <c r="R31" s="121" t="str">
        <f t="shared" si="5"/>
        <v>-</v>
      </c>
      <c r="S31" s="9" t="str">
        <f t="shared" si="6"/>
        <v>-</v>
      </c>
      <c r="T31" s="415" t="str">
        <f t="shared" si="7"/>
        <v>-</v>
      </c>
    </row>
    <row r="32" spans="1:20">
      <c r="A32" s="9">
        <f>классы!B33</f>
        <v>31</v>
      </c>
      <c r="B32" s="9" t="str">
        <f>классы!C33</f>
        <v>Пономарев Сергей Анатольевич</v>
      </c>
      <c r="C32" s="9" t="str">
        <f>IFERROR(VLOOKUP(CONCATENATE($A32,C$2),_votes_exp!$A$2:$J$300,9,FALSE),"-")</f>
        <v>-</v>
      </c>
      <c r="D32" s="9" t="str">
        <f>IFERROR(VLOOKUP(CONCATENATE($A32,D$2),_votes_exp!$A$2:$J$300,9,FALSE),"-")</f>
        <v>-</v>
      </c>
      <c r="E32" s="9" t="str">
        <f>IFERROR(VLOOKUP(CONCATENATE($A32,E$2),_votes_exp!$A$2:$J$300,9,FALSE),"-")</f>
        <v>-</v>
      </c>
      <c r="F32" s="9" t="str">
        <f>IFERROR(VLOOKUP(CONCATENATE($A32,F$2),_votes_exp!$A$2:$J$300,9,FALSE),"-")</f>
        <v>-</v>
      </c>
      <c r="G32" s="9" t="str">
        <f>IFERROR(VLOOKUP(CONCATENATE($A32,G$2),_votes_exp!$A$2:$J$300,9,FALSE),"-")</f>
        <v>-</v>
      </c>
      <c r="H32" s="9" t="str">
        <f>IFERROR(VLOOKUP(CONCATENATE($A32,H$2),_votes_exp!$A$2:$J$300,9,FALSE),"-")</f>
        <v>-</v>
      </c>
      <c r="I32" s="9" t="str">
        <f>IFERROR(VLOOKUP(CONCATENATE($A32,I$2),_votes_exp!$A$2:$J$300,9,FALSE),"-")</f>
        <v>-</v>
      </c>
      <c r="J32" s="9" t="str">
        <f>IFERROR(VLOOKUP(CONCATENATE($A32,J$2),_votes_exp!$A$2:$J$300,9,FALSE),"-")</f>
        <v>-</v>
      </c>
      <c r="K32" s="9" t="str">
        <f>IFERROR(VLOOKUP(CONCATENATE($A32,K$2),_votes_exp!$A$2:$J$300,9,FALSE),"-")</f>
        <v>-</v>
      </c>
      <c r="L32" s="9" t="str">
        <f>IFERROR(VLOOKUP(CONCATENATE($A32,L$2),_votes_exp!$A$2:$J$300,9,FALSE),"-")</f>
        <v>-</v>
      </c>
      <c r="M32" s="368" t="str">
        <f t="shared" si="2"/>
        <v>-</v>
      </c>
      <c r="N32" s="378" t="str">
        <f t="shared" si="0"/>
        <v>-</v>
      </c>
      <c r="O32" t="str">
        <f t="shared" si="3"/>
        <v>-</v>
      </c>
      <c r="P32">
        <f t="shared" si="4"/>
        <v>31</v>
      </c>
      <c r="Q32" t="str">
        <f t="shared" si="1"/>
        <v>Пономарев Сергей Анатольевич</v>
      </c>
      <c r="R32" s="121" t="str">
        <f t="shared" si="5"/>
        <v>-</v>
      </c>
      <c r="S32" s="9" t="str">
        <f t="shared" si="6"/>
        <v>-</v>
      </c>
      <c r="T32" s="415" t="str">
        <f t="shared" si="7"/>
        <v>-</v>
      </c>
    </row>
    <row r="33" spans="1:20">
      <c r="A33" s="9">
        <f>классы!B34</f>
        <v>32</v>
      </c>
      <c r="B33" s="9" t="str">
        <f>классы!C34</f>
        <v>Карначёв Александр Евгеньевич</v>
      </c>
      <c r="C33" s="9" t="str">
        <f>IFERROR(VLOOKUP(CONCATENATE($A33,C$2),_votes_exp!$A$2:$J$300,9,FALSE),"-")</f>
        <v>-</v>
      </c>
      <c r="D33" s="9" t="str">
        <f>IFERROR(VLOOKUP(CONCATENATE($A33,D$2),_votes_exp!$A$2:$J$300,9,FALSE),"-")</f>
        <v>-</v>
      </c>
      <c r="E33" s="9" t="str">
        <f>IFERROR(VLOOKUP(CONCATENATE($A33,E$2),_votes_exp!$A$2:$J$300,9,FALSE),"-")</f>
        <v>-</v>
      </c>
      <c r="F33" s="9" t="str">
        <f>IFERROR(VLOOKUP(CONCATENATE($A33,F$2),_votes_exp!$A$2:$J$300,9,FALSE),"-")</f>
        <v>-</v>
      </c>
      <c r="G33" s="9" t="str">
        <f>IFERROR(VLOOKUP(CONCATENATE($A33,G$2),_votes_exp!$A$2:$J$300,9,FALSE),"-")</f>
        <v>-</v>
      </c>
      <c r="H33" s="9" t="str">
        <f>IFERROR(VLOOKUP(CONCATENATE($A33,H$2),_votes_exp!$A$2:$J$300,9,FALSE),"-")</f>
        <v>-</v>
      </c>
      <c r="I33" s="9" t="str">
        <f>IFERROR(VLOOKUP(CONCATENATE($A33,I$2),_votes_exp!$A$2:$J$300,9,FALSE),"-")</f>
        <v>-</v>
      </c>
      <c r="J33" s="9" t="str">
        <f>IFERROR(VLOOKUP(CONCATENATE($A33,J$2),_votes_exp!$A$2:$J$300,9,FALSE),"-")</f>
        <v>-</v>
      </c>
      <c r="K33" s="9" t="str">
        <f>IFERROR(VLOOKUP(CONCATENATE($A33,K$2),_votes_exp!$A$2:$J$300,9,FALSE),"-")</f>
        <v>-</v>
      </c>
      <c r="L33" s="9" t="str">
        <f>IFERROR(VLOOKUP(CONCATENATE($A33,L$2),_votes_exp!$A$2:$J$300,9,FALSE),"-")</f>
        <v>-</v>
      </c>
      <c r="M33" s="368" t="str">
        <f t="shared" si="2"/>
        <v>-</v>
      </c>
      <c r="N33" s="378" t="str">
        <f t="shared" si="0"/>
        <v>-</v>
      </c>
      <c r="O33" t="str">
        <f t="shared" si="3"/>
        <v>-</v>
      </c>
      <c r="P33">
        <f t="shared" si="4"/>
        <v>32</v>
      </c>
      <c r="Q33" t="str">
        <f t="shared" si="1"/>
        <v>Карначёв Александр Евгеньевич</v>
      </c>
      <c r="R33" s="121" t="str">
        <f t="shared" si="5"/>
        <v>-</v>
      </c>
      <c r="S33" s="9" t="str">
        <f t="shared" si="6"/>
        <v>-</v>
      </c>
      <c r="T33" s="415" t="str">
        <f t="shared" si="7"/>
        <v>-</v>
      </c>
    </row>
    <row r="34" spans="1:20">
      <c r="A34" s="9">
        <f>классы!B35</f>
        <v>33</v>
      </c>
      <c r="B34" s="9" t="str">
        <f>классы!C35</f>
        <v>Батищев Сергей Николаевич</v>
      </c>
      <c r="C34" s="9" t="str">
        <f>IFERROR(VLOOKUP(CONCATENATE($A34,C$2),_votes_exp!$A$2:$J$300,9,FALSE),"-")</f>
        <v>-</v>
      </c>
      <c r="D34" s="9" t="str">
        <f>IFERROR(VLOOKUP(CONCATENATE($A34,D$2),_votes_exp!$A$2:$J$300,9,FALSE),"-")</f>
        <v>-</v>
      </c>
      <c r="E34" s="9">
        <f>IFERROR(VLOOKUP(CONCATENATE($A34,E$2),_votes_exp!$A$2:$J$300,9,FALSE),"-")</f>
        <v>6</v>
      </c>
      <c r="F34" s="9" t="str">
        <f>IFERROR(VLOOKUP(CONCATENATE($A34,F$2),_votes_exp!$A$2:$J$300,9,FALSE),"-")</f>
        <v>-</v>
      </c>
      <c r="G34" s="9" t="str">
        <f>IFERROR(VLOOKUP(CONCATENATE($A34,G$2),_votes_exp!$A$2:$J$300,9,FALSE),"-")</f>
        <v>-</v>
      </c>
      <c r="H34" s="9" t="str">
        <f>IFERROR(VLOOKUP(CONCATENATE($A34,H$2),_votes_exp!$A$2:$J$300,9,FALSE),"-")</f>
        <v>-</v>
      </c>
      <c r="I34" s="9" t="str">
        <f>IFERROR(VLOOKUP(CONCATENATE($A34,I$2),_votes_exp!$A$2:$J$300,9,FALSE),"-")</f>
        <v>-</v>
      </c>
      <c r="J34" s="9" t="str">
        <f>IFERROR(VLOOKUP(CONCATENATE($A34,J$2),_votes_exp!$A$2:$J$300,9,FALSE),"-")</f>
        <v>-</v>
      </c>
      <c r="K34" s="9">
        <f>IFERROR(VLOOKUP(CONCATENATE($A34,K$2),_votes_exp!$A$2:$J$300,9,FALSE),"-")</f>
        <v>4</v>
      </c>
      <c r="L34" s="9">
        <f>IFERROR(VLOOKUP(CONCATENATE($A34,L$2),_votes_exp!$A$2:$J$300,9,FALSE),"-")</f>
        <v>8</v>
      </c>
      <c r="M34" s="368">
        <f t="shared" si="2"/>
        <v>6.0000030002499383</v>
      </c>
      <c r="N34" s="378">
        <f t="shared" si="0"/>
        <v>11</v>
      </c>
      <c r="O34">
        <f t="shared" si="3"/>
        <v>3</v>
      </c>
      <c r="P34">
        <f t="shared" si="4"/>
        <v>33</v>
      </c>
      <c r="Q34" t="str">
        <f t="shared" si="1"/>
        <v>Батищев Сергей Николаевич</v>
      </c>
      <c r="R34" s="121">
        <f t="shared" si="5"/>
        <v>6.0000030002499383</v>
      </c>
      <c r="S34" s="9">
        <f t="shared" si="6"/>
        <v>3</v>
      </c>
      <c r="T34" s="415">
        <f t="shared" si="7"/>
        <v>4</v>
      </c>
    </row>
    <row r="35" spans="1:20">
      <c r="A35" s="9">
        <f>классы!B36</f>
        <v>34</v>
      </c>
      <c r="B35" s="9" t="str">
        <f>классы!C36</f>
        <v>Саликова Александра Владимировна</v>
      </c>
      <c r="C35" s="9" t="str">
        <f>IFERROR(VLOOKUP(CONCATENATE($A35,C$2),_votes_exp!$A$2:$J$300,9,FALSE),"-")</f>
        <v>-</v>
      </c>
      <c r="D35" s="9" t="str">
        <f>IFERROR(VLOOKUP(CONCATENATE($A35,D$2),_votes_exp!$A$2:$J$300,9,FALSE),"-")</f>
        <v>-</v>
      </c>
      <c r="E35" s="9" t="str">
        <f>IFERROR(VLOOKUP(CONCATENATE($A35,E$2),_votes_exp!$A$2:$J$300,9,FALSE),"-")</f>
        <v>-</v>
      </c>
      <c r="F35" s="9" t="str">
        <f>IFERROR(VLOOKUP(CONCATENATE($A35,F$2),_votes_exp!$A$2:$J$300,9,FALSE),"-")</f>
        <v>-</v>
      </c>
      <c r="G35" s="9" t="str">
        <f>IFERROR(VLOOKUP(CONCATENATE($A35,G$2),_votes_exp!$A$2:$J$300,9,FALSE),"-")</f>
        <v>-</v>
      </c>
      <c r="H35" s="9" t="str">
        <f>IFERROR(VLOOKUP(CONCATENATE($A35,H$2),_votes_exp!$A$2:$J$300,9,FALSE),"-")</f>
        <v>-</v>
      </c>
      <c r="I35" s="9" t="str">
        <f>IFERROR(VLOOKUP(CONCATENATE($A35,I$2),_votes_exp!$A$2:$J$300,9,FALSE),"-")</f>
        <v>-</v>
      </c>
      <c r="J35" s="9" t="str">
        <f>IFERROR(VLOOKUP(CONCATENATE($A35,J$2),_votes_exp!$A$2:$J$300,9,FALSE),"-")</f>
        <v>-</v>
      </c>
      <c r="K35" s="9" t="str">
        <f>IFERROR(VLOOKUP(CONCATENATE($A35,K$2),_votes_exp!$A$2:$J$300,9,FALSE),"-")</f>
        <v>-</v>
      </c>
      <c r="L35" s="9" t="str">
        <f>IFERROR(VLOOKUP(CONCATENATE($A35,L$2),_votes_exp!$A$2:$J$300,9,FALSE),"-")</f>
        <v>-</v>
      </c>
      <c r="M35" s="368" t="str">
        <f t="shared" si="2"/>
        <v>-</v>
      </c>
      <c r="N35" s="378" t="str">
        <f t="shared" ref="N35:N66" si="8">IFERROR(RANK(M35,$M$3:$M$78,0),"-")</f>
        <v>-</v>
      </c>
      <c r="O35" t="str">
        <f t="shared" si="3"/>
        <v>-</v>
      </c>
      <c r="P35">
        <f t="shared" si="4"/>
        <v>34</v>
      </c>
      <c r="Q35" t="str">
        <f t="shared" si="1"/>
        <v>Саликова Александра Владимировна</v>
      </c>
      <c r="R35" s="121" t="str">
        <f t="shared" si="5"/>
        <v>-</v>
      </c>
      <c r="S35" s="9" t="str">
        <f t="shared" si="6"/>
        <v>-</v>
      </c>
      <c r="T35" s="415" t="str">
        <f t="shared" si="7"/>
        <v>-</v>
      </c>
    </row>
    <row r="36" spans="1:20">
      <c r="A36" s="9">
        <f>классы!B37</f>
        <v>35</v>
      </c>
      <c r="B36" s="9" t="str">
        <f>классы!C37</f>
        <v>Никульникова Татьяна</v>
      </c>
      <c r="C36" s="9" t="str">
        <f>IFERROR(VLOOKUP(CONCATENATE($A36,C$2),_votes_exp!$A$2:$J$300,9,FALSE),"-")</f>
        <v>-</v>
      </c>
      <c r="D36" s="9" t="str">
        <f>IFERROR(VLOOKUP(CONCATENATE($A36,D$2),_votes_exp!$A$2:$J$300,9,FALSE),"-")</f>
        <v>-</v>
      </c>
      <c r="E36" s="9" t="str">
        <f>IFERROR(VLOOKUP(CONCATENATE($A36,E$2),_votes_exp!$A$2:$J$300,9,FALSE),"-")</f>
        <v>-</v>
      </c>
      <c r="F36" s="9" t="str">
        <f>IFERROR(VLOOKUP(CONCATENATE($A36,F$2),_votes_exp!$A$2:$J$300,9,FALSE),"-")</f>
        <v>-</v>
      </c>
      <c r="G36" s="9" t="str">
        <f>IFERROR(VLOOKUP(CONCATENATE($A36,G$2),_votes_exp!$A$2:$J$300,9,FALSE),"-")</f>
        <v>-</v>
      </c>
      <c r="H36" s="9" t="str">
        <f>IFERROR(VLOOKUP(CONCATENATE($A36,H$2),_votes_exp!$A$2:$J$300,9,FALSE),"-")</f>
        <v>-</v>
      </c>
      <c r="I36" s="9" t="str">
        <f>IFERROR(VLOOKUP(CONCATENATE($A36,I$2),_votes_exp!$A$2:$J$300,9,FALSE),"-")</f>
        <v>-</v>
      </c>
      <c r="J36" s="9" t="str">
        <f>IFERROR(VLOOKUP(CONCATENATE($A36,J$2),_votes_exp!$A$2:$J$300,9,FALSE),"-")</f>
        <v>-</v>
      </c>
      <c r="K36" s="9" t="str">
        <f>IFERROR(VLOOKUP(CONCATENATE($A36,K$2),_votes_exp!$A$2:$J$300,9,FALSE),"-")</f>
        <v>-</v>
      </c>
      <c r="L36" s="9" t="str">
        <f>IFERROR(VLOOKUP(CONCATENATE($A36,L$2),_votes_exp!$A$2:$J$300,9,FALSE),"-")</f>
        <v>-</v>
      </c>
      <c r="M36" s="368" t="str">
        <f t="shared" si="2"/>
        <v>-</v>
      </c>
      <c r="N36" s="378" t="str">
        <f t="shared" si="8"/>
        <v>-</v>
      </c>
      <c r="O36" t="str">
        <f t="shared" si="3"/>
        <v>-</v>
      </c>
      <c r="P36">
        <f t="shared" si="4"/>
        <v>35</v>
      </c>
      <c r="Q36" t="str">
        <f t="shared" si="1"/>
        <v>Никульникова Татьяна</v>
      </c>
      <c r="R36" s="121" t="str">
        <f t="shared" si="5"/>
        <v>-</v>
      </c>
      <c r="S36" s="9" t="str">
        <f t="shared" si="6"/>
        <v>-</v>
      </c>
      <c r="T36" s="415" t="str">
        <f t="shared" si="7"/>
        <v>-</v>
      </c>
    </row>
    <row r="37" spans="1:20">
      <c r="A37" s="9">
        <f>классы!B38</f>
        <v>36</v>
      </c>
      <c r="B37" s="9" t="str">
        <f>классы!C38</f>
        <v>Толубаев Сергей Иванович</v>
      </c>
      <c r="C37" s="9" t="str">
        <f>IFERROR(VLOOKUP(CONCATENATE($A37,C$2),_votes_exp!$A$2:$J$300,9,FALSE),"-")</f>
        <v>-</v>
      </c>
      <c r="D37" s="9" t="str">
        <f>IFERROR(VLOOKUP(CONCATENATE($A37,D$2),_votes_exp!$A$2:$J$300,9,FALSE),"-")</f>
        <v>-</v>
      </c>
      <c r="E37" s="9" t="str">
        <f>IFERROR(VLOOKUP(CONCATENATE($A37,E$2),_votes_exp!$A$2:$J$300,9,FALSE),"-")</f>
        <v>-</v>
      </c>
      <c r="F37" s="9" t="str">
        <f>IFERROR(VLOOKUP(CONCATENATE($A37,F$2),_votes_exp!$A$2:$J$300,9,FALSE),"-")</f>
        <v>-</v>
      </c>
      <c r="G37" s="9" t="str">
        <f>IFERROR(VLOOKUP(CONCATENATE($A37,G$2),_votes_exp!$A$2:$J$300,9,FALSE),"-")</f>
        <v>-</v>
      </c>
      <c r="H37" s="9" t="str">
        <f>IFERROR(VLOOKUP(CONCATENATE($A37,H$2),_votes_exp!$A$2:$J$300,9,FALSE),"-")</f>
        <v>-</v>
      </c>
      <c r="I37" s="9" t="str">
        <f>IFERROR(VLOOKUP(CONCATENATE($A37,I$2),_votes_exp!$A$2:$J$300,9,FALSE),"-")</f>
        <v>-</v>
      </c>
      <c r="J37" s="9" t="str">
        <f>IFERROR(VLOOKUP(CONCATENATE($A37,J$2),_votes_exp!$A$2:$J$300,9,FALSE),"-")</f>
        <v>-</v>
      </c>
      <c r="K37" s="9" t="str">
        <f>IFERROR(VLOOKUP(CONCATENATE($A37,K$2),_votes_exp!$A$2:$J$300,9,FALSE),"-")</f>
        <v>-</v>
      </c>
      <c r="L37" s="9" t="str">
        <f>IFERROR(VLOOKUP(CONCATENATE($A37,L$2),_votes_exp!$A$2:$J$300,9,FALSE),"-")</f>
        <v>-</v>
      </c>
      <c r="M37" s="368" t="str">
        <f t="shared" si="2"/>
        <v>-</v>
      </c>
      <c r="N37" s="378" t="str">
        <f t="shared" si="8"/>
        <v>-</v>
      </c>
      <c r="O37" t="str">
        <f t="shared" si="3"/>
        <v>-</v>
      </c>
      <c r="P37">
        <f t="shared" si="4"/>
        <v>36</v>
      </c>
      <c r="Q37" t="str">
        <f t="shared" si="1"/>
        <v>Толубаев Сергей Иванович</v>
      </c>
      <c r="R37" s="121" t="str">
        <f t="shared" si="5"/>
        <v>-</v>
      </c>
      <c r="S37" s="9" t="str">
        <f t="shared" si="6"/>
        <v>-</v>
      </c>
      <c r="T37" s="415" t="str">
        <f t="shared" si="7"/>
        <v>-</v>
      </c>
    </row>
    <row r="38" spans="1:20">
      <c r="A38" s="9">
        <f>классы!B39</f>
        <v>37</v>
      </c>
      <c r="B38" s="9" t="str">
        <f>классы!C39</f>
        <v>Сизов Дмитрий Генндьевич</v>
      </c>
      <c r="C38" s="9">
        <f>IFERROR(VLOOKUP(CONCATENATE($A38,C$2),_votes_exp!$A$2:$J$300,9,FALSE),"-")</f>
        <v>10</v>
      </c>
      <c r="D38" s="9" t="str">
        <f>IFERROR(VLOOKUP(CONCATENATE($A38,D$2),_votes_exp!$A$2:$J$300,9,FALSE),"-")</f>
        <v>-</v>
      </c>
      <c r="E38" s="9">
        <f>IFERROR(VLOOKUP(CONCATENATE($A38,E$2),_votes_exp!$A$2:$J$300,9,FALSE),"-")</f>
        <v>8</v>
      </c>
      <c r="F38" s="9" t="str">
        <f>IFERROR(VLOOKUP(CONCATENATE($A38,F$2),_votes_exp!$A$2:$J$300,9,FALSE),"-")</f>
        <v>-</v>
      </c>
      <c r="G38" s="9" t="str">
        <f>IFERROR(VLOOKUP(CONCATENATE($A38,G$2),_votes_exp!$A$2:$J$300,9,FALSE),"-")</f>
        <v>-</v>
      </c>
      <c r="H38" s="9" t="str">
        <f>IFERROR(VLOOKUP(CONCATENATE($A38,H$2),_votes_exp!$A$2:$J$300,9,FALSE),"-")</f>
        <v>-</v>
      </c>
      <c r="I38" s="9" t="str">
        <f>IFERROR(VLOOKUP(CONCATENATE($A38,I$2),_votes_exp!$A$2:$J$300,9,FALSE),"-")</f>
        <v>-</v>
      </c>
      <c r="J38" s="9" t="str">
        <f>IFERROR(VLOOKUP(CONCATENATE($A38,J$2),_votes_exp!$A$2:$J$300,9,FALSE),"-")</f>
        <v>-</v>
      </c>
      <c r="K38" s="9">
        <f>IFERROR(VLOOKUP(CONCATENATE($A38,K$2),_votes_exp!$A$2:$J$300,9,FALSE),"-")</f>
        <v>5</v>
      </c>
      <c r="L38" s="9">
        <f>IFERROR(VLOOKUP(CONCATENATE($A38,L$2),_votes_exp!$A$2:$J$300,9,FALSE),"-")</f>
        <v>7</v>
      </c>
      <c r="M38" s="368">
        <f t="shared" si="2"/>
        <v>7.5000040002307156</v>
      </c>
      <c r="N38" s="378">
        <f t="shared" si="8"/>
        <v>6</v>
      </c>
      <c r="O38">
        <f t="shared" si="3"/>
        <v>4</v>
      </c>
      <c r="P38">
        <f t="shared" si="4"/>
        <v>37</v>
      </c>
      <c r="Q38" t="str">
        <f t="shared" si="1"/>
        <v>Сизов Дмитрий Генндьевич</v>
      </c>
      <c r="R38" s="121">
        <f t="shared" si="5"/>
        <v>7.5000040002307156</v>
      </c>
      <c r="S38" s="9">
        <f t="shared" si="6"/>
        <v>4</v>
      </c>
      <c r="T38" s="415">
        <f t="shared" si="7"/>
        <v>4.333333333333333</v>
      </c>
    </row>
    <row r="39" spans="1:20">
      <c r="A39" s="9">
        <f>классы!B40</f>
        <v>38</v>
      </c>
      <c r="B39" s="9" t="str">
        <f>классы!C40</f>
        <v>Чернецкая Елена Николаевна</v>
      </c>
      <c r="C39" s="9" t="str">
        <f>IFERROR(VLOOKUP(CONCATENATE($A39,C$2),_votes_exp!$A$2:$J$300,9,FALSE),"-")</f>
        <v>-</v>
      </c>
      <c r="D39" s="9" t="str">
        <f>IFERROR(VLOOKUP(CONCATENATE($A39,D$2),_votes_exp!$A$2:$J$300,9,FALSE),"-")</f>
        <v>-</v>
      </c>
      <c r="E39" s="9" t="str">
        <f>IFERROR(VLOOKUP(CONCATENATE($A39,E$2),_votes_exp!$A$2:$J$300,9,FALSE),"-")</f>
        <v>-</v>
      </c>
      <c r="F39" s="9" t="str">
        <f>IFERROR(VLOOKUP(CONCATENATE($A39,F$2),_votes_exp!$A$2:$J$300,9,FALSE),"-")</f>
        <v>-</v>
      </c>
      <c r="G39" s="9" t="str">
        <f>IFERROR(VLOOKUP(CONCATENATE($A39,G$2),_votes_exp!$A$2:$J$300,9,FALSE),"-")</f>
        <v>-</v>
      </c>
      <c r="H39" s="9" t="str">
        <f>IFERROR(VLOOKUP(CONCATENATE($A39,H$2),_votes_exp!$A$2:$J$300,9,FALSE),"-")</f>
        <v>-</v>
      </c>
      <c r="I39" s="9" t="str">
        <f>IFERROR(VLOOKUP(CONCATENATE($A39,I$2),_votes_exp!$A$2:$J$300,9,FALSE),"-")</f>
        <v>-</v>
      </c>
      <c r="J39" s="9" t="str">
        <f>IFERROR(VLOOKUP(CONCATENATE($A39,J$2),_votes_exp!$A$2:$J$300,9,FALSE),"-")</f>
        <v>-</v>
      </c>
      <c r="K39" s="9" t="str">
        <f>IFERROR(VLOOKUP(CONCATENATE($A39,K$2),_votes_exp!$A$2:$J$300,9,FALSE),"-")</f>
        <v>-</v>
      </c>
      <c r="L39" s="9" t="str">
        <f>IFERROR(VLOOKUP(CONCATENATE($A39,L$2),_votes_exp!$A$2:$J$300,9,FALSE),"-")</f>
        <v>-</v>
      </c>
      <c r="M39" s="368" t="str">
        <f t="shared" si="2"/>
        <v>-</v>
      </c>
      <c r="N39" s="378" t="str">
        <f t="shared" si="8"/>
        <v>-</v>
      </c>
      <c r="O39" t="str">
        <f t="shared" si="3"/>
        <v>-</v>
      </c>
      <c r="P39">
        <f t="shared" si="4"/>
        <v>38</v>
      </c>
      <c r="Q39" t="str">
        <f t="shared" si="1"/>
        <v>Чернецкая Елена Николаевна</v>
      </c>
      <c r="R39" s="121" t="str">
        <f t="shared" si="5"/>
        <v>-</v>
      </c>
      <c r="S39" s="9" t="str">
        <f t="shared" si="6"/>
        <v>-</v>
      </c>
      <c r="T39" s="415" t="str">
        <f t="shared" si="7"/>
        <v>-</v>
      </c>
    </row>
    <row r="40" spans="1:20">
      <c r="A40" s="9">
        <f>классы!B41</f>
        <v>39</v>
      </c>
      <c r="B40" s="9" t="str">
        <f>классы!C41</f>
        <v>Команда "Держи Забрало"</v>
      </c>
      <c r="C40" s="9" t="str">
        <f>IFERROR(VLOOKUP(CONCATENATE($A40,C$2),_votes_exp!$A$2:$J$300,9,FALSE),"-")</f>
        <v>-</v>
      </c>
      <c r="D40" s="9" t="str">
        <f>IFERROR(VLOOKUP(CONCATENATE($A40,D$2),_votes_exp!$A$2:$J$300,9,FALSE),"-")</f>
        <v>-</v>
      </c>
      <c r="E40" s="9" t="str">
        <f>IFERROR(VLOOKUP(CONCATENATE($A40,E$2),_votes_exp!$A$2:$J$300,9,FALSE),"-")</f>
        <v>-</v>
      </c>
      <c r="F40" s="9" t="str">
        <f>IFERROR(VLOOKUP(CONCATENATE($A40,F$2),_votes_exp!$A$2:$J$300,9,FALSE),"-")</f>
        <v>-</v>
      </c>
      <c r="G40" s="9" t="str">
        <f>IFERROR(VLOOKUP(CONCATENATE($A40,G$2),_votes_exp!$A$2:$J$300,9,FALSE),"-")</f>
        <v>-</v>
      </c>
      <c r="H40" s="9" t="str">
        <f>IFERROR(VLOOKUP(CONCATENATE($A40,H$2),_votes_exp!$A$2:$J$300,9,FALSE),"-")</f>
        <v>-</v>
      </c>
      <c r="I40" s="9" t="str">
        <f>IFERROR(VLOOKUP(CONCATENATE($A40,I$2),_votes_exp!$A$2:$J$300,9,FALSE),"-")</f>
        <v>-</v>
      </c>
      <c r="J40" s="9" t="str">
        <f>IFERROR(VLOOKUP(CONCATENATE($A40,J$2),_votes_exp!$A$2:$J$300,9,FALSE),"-")</f>
        <v>-</v>
      </c>
      <c r="K40" s="9" t="str">
        <f>IFERROR(VLOOKUP(CONCATENATE($A40,K$2),_votes_exp!$A$2:$J$300,9,FALSE),"-")</f>
        <v>-</v>
      </c>
      <c r="L40" s="9" t="str">
        <f>IFERROR(VLOOKUP(CONCATENATE($A40,L$2),_votes_exp!$A$2:$J$300,9,FALSE),"-")</f>
        <v>-</v>
      </c>
      <c r="M40" s="368" t="str">
        <f t="shared" si="2"/>
        <v>-</v>
      </c>
      <c r="N40" s="378" t="str">
        <f t="shared" si="8"/>
        <v>-</v>
      </c>
      <c r="O40" t="str">
        <f t="shared" si="3"/>
        <v>-</v>
      </c>
      <c r="P40">
        <f t="shared" si="4"/>
        <v>39</v>
      </c>
      <c r="Q40" t="str">
        <f t="shared" si="1"/>
        <v>Команда "Держи Забрало"</v>
      </c>
      <c r="R40" s="121" t="str">
        <f t="shared" si="5"/>
        <v>-</v>
      </c>
      <c r="S40" s="9" t="str">
        <f t="shared" si="6"/>
        <v>-</v>
      </c>
      <c r="T40" s="415" t="str">
        <f t="shared" si="7"/>
        <v>-</v>
      </c>
    </row>
    <row r="41" spans="1:20">
      <c r="A41" s="9">
        <f>классы!B42</f>
        <v>40</v>
      </c>
      <c r="B41" s="9" t="str">
        <f>классы!C42</f>
        <v>Команда "Держи Забрало"</v>
      </c>
      <c r="C41" s="9" t="str">
        <f>IFERROR(VLOOKUP(CONCATENATE($A41,C$2),_votes_exp!$A$2:$J$300,9,FALSE),"-")</f>
        <v>-</v>
      </c>
      <c r="D41" s="9" t="str">
        <f>IFERROR(VLOOKUP(CONCATENATE($A41,D$2),_votes_exp!$A$2:$J$300,9,FALSE),"-")</f>
        <v>-</v>
      </c>
      <c r="E41" s="9" t="str">
        <f>IFERROR(VLOOKUP(CONCATENATE($A41,E$2),_votes_exp!$A$2:$J$300,9,FALSE),"-")</f>
        <v>-</v>
      </c>
      <c r="F41" s="9" t="str">
        <f>IFERROR(VLOOKUP(CONCATENATE($A41,F$2),_votes_exp!$A$2:$J$300,9,FALSE),"-")</f>
        <v>-</v>
      </c>
      <c r="G41" s="9" t="str">
        <f>IFERROR(VLOOKUP(CONCATENATE($A41,G$2),_votes_exp!$A$2:$J$300,9,FALSE),"-")</f>
        <v>-</v>
      </c>
      <c r="H41" s="9" t="str">
        <f>IFERROR(VLOOKUP(CONCATENATE($A41,H$2),_votes_exp!$A$2:$J$300,9,FALSE),"-")</f>
        <v>-</v>
      </c>
      <c r="I41" s="9" t="str">
        <f>IFERROR(VLOOKUP(CONCATENATE($A41,I$2),_votes_exp!$A$2:$J$300,9,FALSE),"-")</f>
        <v>-</v>
      </c>
      <c r="J41" s="9" t="str">
        <f>IFERROR(VLOOKUP(CONCATENATE($A41,J$2),_votes_exp!$A$2:$J$300,9,FALSE),"-")</f>
        <v>-</v>
      </c>
      <c r="K41" s="9" t="str">
        <f>IFERROR(VLOOKUP(CONCATENATE($A41,K$2),_votes_exp!$A$2:$J$300,9,FALSE),"-")</f>
        <v>-</v>
      </c>
      <c r="L41" s="9" t="str">
        <f>IFERROR(VLOOKUP(CONCATENATE($A41,L$2),_votes_exp!$A$2:$J$300,9,FALSE),"-")</f>
        <v>-</v>
      </c>
      <c r="M41" s="368" t="str">
        <f t="shared" si="2"/>
        <v>-</v>
      </c>
      <c r="N41" s="378" t="str">
        <f t="shared" si="8"/>
        <v>-</v>
      </c>
      <c r="O41" t="str">
        <f t="shared" si="3"/>
        <v>-</v>
      </c>
      <c r="P41">
        <f t="shared" si="4"/>
        <v>40</v>
      </c>
      <c r="Q41" t="str">
        <f t="shared" si="1"/>
        <v>Команда "Держи Забрало"</v>
      </c>
      <c r="R41" s="121" t="str">
        <f t="shared" si="5"/>
        <v>-</v>
      </c>
      <c r="S41" s="9" t="str">
        <f t="shared" si="6"/>
        <v>-</v>
      </c>
      <c r="T41" s="415" t="str">
        <f t="shared" si="7"/>
        <v>-</v>
      </c>
    </row>
    <row r="42" spans="1:20">
      <c r="A42" s="9">
        <f>классы!B43</f>
        <v>41</v>
      </c>
      <c r="B42" s="9" t="str">
        <f>классы!C43</f>
        <v>Диденко Е.В.</v>
      </c>
      <c r="C42" s="9" t="str">
        <f>IFERROR(VLOOKUP(CONCATENATE($A42,C$2),_votes_exp!$A$2:$J$300,9,FALSE),"-")</f>
        <v>-</v>
      </c>
      <c r="D42" s="9" t="str">
        <f>IFERROR(VLOOKUP(CONCATENATE($A42,D$2),_votes_exp!$A$2:$J$300,9,FALSE),"-")</f>
        <v>-</v>
      </c>
      <c r="E42" s="9" t="str">
        <f>IFERROR(VLOOKUP(CONCATENATE($A42,E$2),_votes_exp!$A$2:$J$300,9,FALSE),"-")</f>
        <v>-</v>
      </c>
      <c r="F42" s="9" t="str">
        <f>IFERROR(VLOOKUP(CONCATENATE($A42,F$2),_votes_exp!$A$2:$J$300,9,FALSE),"-")</f>
        <v>-</v>
      </c>
      <c r="G42" s="9" t="str">
        <f>IFERROR(VLOOKUP(CONCATENATE($A42,G$2),_votes_exp!$A$2:$J$300,9,FALSE),"-")</f>
        <v>-</v>
      </c>
      <c r="H42" s="9" t="str">
        <f>IFERROR(VLOOKUP(CONCATENATE($A42,H$2),_votes_exp!$A$2:$J$300,9,FALSE),"-")</f>
        <v>-</v>
      </c>
      <c r="I42" s="9" t="str">
        <f>IFERROR(VLOOKUP(CONCATENATE($A42,I$2),_votes_exp!$A$2:$J$300,9,FALSE),"-")</f>
        <v>-</v>
      </c>
      <c r="J42" s="9" t="str">
        <f>IFERROR(VLOOKUP(CONCATENATE($A42,J$2),_votes_exp!$A$2:$J$300,9,FALSE),"-")</f>
        <v>-</v>
      </c>
      <c r="K42" s="9" t="str">
        <f>IFERROR(VLOOKUP(CONCATENATE($A42,K$2),_votes_exp!$A$2:$J$300,9,FALSE),"-")</f>
        <v>-</v>
      </c>
      <c r="L42" s="9" t="str">
        <f>IFERROR(VLOOKUP(CONCATENATE($A42,L$2),_votes_exp!$A$2:$J$300,9,FALSE),"-")</f>
        <v>-</v>
      </c>
      <c r="M42" s="368" t="str">
        <f t="shared" si="2"/>
        <v>-</v>
      </c>
      <c r="N42" s="378" t="str">
        <f t="shared" si="8"/>
        <v>-</v>
      </c>
      <c r="O42" t="str">
        <f t="shared" si="3"/>
        <v>-</v>
      </c>
      <c r="P42">
        <f t="shared" si="4"/>
        <v>41</v>
      </c>
      <c r="Q42" t="str">
        <f t="shared" si="1"/>
        <v>Диденко Е.В.</v>
      </c>
      <c r="R42" s="121" t="str">
        <f t="shared" si="5"/>
        <v>-</v>
      </c>
      <c r="S42" s="9" t="str">
        <f t="shared" si="6"/>
        <v>-</v>
      </c>
      <c r="T42" s="415" t="str">
        <f t="shared" si="7"/>
        <v>-</v>
      </c>
    </row>
    <row r="43" spans="1:20">
      <c r="A43" s="9">
        <f>классы!B44</f>
        <v>42</v>
      </c>
      <c r="B43" s="9" t="str">
        <f>классы!C44</f>
        <v>Василий Буз</v>
      </c>
      <c r="C43" s="9" t="str">
        <f>IFERROR(VLOOKUP(CONCATENATE($A43,C$2),_votes_exp!$A$2:$J$300,9,FALSE),"-")</f>
        <v>-</v>
      </c>
      <c r="D43" s="9" t="str">
        <f>IFERROR(VLOOKUP(CONCATENATE($A43,D$2),_votes_exp!$A$2:$J$300,9,FALSE),"-")</f>
        <v>-</v>
      </c>
      <c r="E43" s="9" t="str">
        <f>IFERROR(VLOOKUP(CONCATENATE($A43,E$2),_votes_exp!$A$2:$J$300,9,FALSE),"-")</f>
        <v>-</v>
      </c>
      <c r="F43" s="9" t="str">
        <f>IFERROR(VLOOKUP(CONCATENATE($A43,F$2),_votes_exp!$A$2:$J$300,9,FALSE),"-")</f>
        <v>-</v>
      </c>
      <c r="G43" s="9" t="str">
        <f>IFERROR(VLOOKUP(CONCATENATE($A43,G$2),_votes_exp!$A$2:$J$300,9,FALSE),"-")</f>
        <v>-</v>
      </c>
      <c r="H43" s="9" t="str">
        <f>IFERROR(VLOOKUP(CONCATENATE($A43,H$2),_votes_exp!$A$2:$J$300,9,FALSE),"-")</f>
        <v>-</v>
      </c>
      <c r="I43" s="9" t="str">
        <f>IFERROR(VLOOKUP(CONCATENATE($A43,I$2),_votes_exp!$A$2:$J$300,9,FALSE),"-")</f>
        <v>-</v>
      </c>
      <c r="J43" s="9" t="str">
        <f>IFERROR(VLOOKUP(CONCATENATE($A43,J$2),_votes_exp!$A$2:$J$300,9,FALSE),"-")</f>
        <v>-</v>
      </c>
      <c r="K43" s="9" t="str">
        <f>IFERROR(VLOOKUP(CONCATENATE($A43,K$2),_votes_exp!$A$2:$J$300,9,FALSE),"-")</f>
        <v>-</v>
      </c>
      <c r="L43" s="9" t="str">
        <f>IFERROR(VLOOKUP(CONCATENATE($A43,L$2),_votes_exp!$A$2:$J$300,9,FALSE),"-")</f>
        <v>-</v>
      </c>
      <c r="M43" s="368" t="str">
        <f t="shared" si="2"/>
        <v>-</v>
      </c>
      <c r="N43" s="378" t="str">
        <f t="shared" si="8"/>
        <v>-</v>
      </c>
      <c r="O43" t="str">
        <f t="shared" si="3"/>
        <v>-</v>
      </c>
      <c r="P43">
        <f t="shared" si="4"/>
        <v>42</v>
      </c>
      <c r="Q43" t="str">
        <f t="shared" si="1"/>
        <v>Василий Буз</v>
      </c>
      <c r="R43" s="121" t="str">
        <f t="shared" si="5"/>
        <v>-</v>
      </c>
      <c r="S43" s="9" t="str">
        <f t="shared" si="6"/>
        <v>-</v>
      </c>
      <c r="T43" s="415" t="str">
        <f t="shared" si="7"/>
        <v>-</v>
      </c>
    </row>
    <row r="44" spans="1:20">
      <c r="A44" s="9">
        <f>классы!B45</f>
        <v>43</v>
      </c>
      <c r="B44" s="9" t="str">
        <f>классы!C45</f>
        <v>Голованова Кcения Александровна (участник похода)</v>
      </c>
      <c r="C44" s="9" t="str">
        <f>IFERROR(VLOOKUP(CONCATENATE($A44,C$2),_votes_exp!$A$2:$J$300,9,FALSE),"-")</f>
        <v>-</v>
      </c>
      <c r="D44" s="9" t="str">
        <f>IFERROR(VLOOKUP(CONCATENATE($A44,D$2),_votes_exp!$A$2:$J$300,9,FALSE),"-")</f>
        <v>-</v>
      </c>
      <c r="E44" s="9" t="str">
        <f>IFERROR(VLOOKUP(CONCATENATE($A44,E$2),_votes_exp!$A$2:$J$300,9,FALSE),"-")</f>
        <v>-</v>
      </c>
      <c r="F44" s="9" t="str">
        <f>IFERROR(VLOOKUP(CONCATENATE($A44,F$2),_votes_exp!$A$2:$J$300,9,FALSE),"-")</f>
        <v>-</v>
      </c>
      <c r="G44" s="9" t="str">
        <f>IFERROR(VLOOKUP(CONCATENATE($A44,G$2),_votes_exp!$A$2:$J$300,9,FALSE),"-")</f>
        <v>-</v>
      </c>
      <c r="H44" s="9" t="str">
        <f>IFERROR(VLOOKUP(CONCATENATE($A44,H$2),_votes_exp!$A$2:$J$300,9,FALSE),"-")</f>
        <v>-</v>
      </c>
      <c r="I44" s="9" t="str">
        <f>IFERROR(VLOOKUP(CONCATENATE($A44,I$2),_votes_exp!$A$2:$J$300,9,FALSE),"-")</f>
        <v>-</v>
      </c>
      <c r="J44" s="9" t="str">
        <f>IFERROR(VLOOKUP(CONCATENATE($A44,J$2),_votes_exp!$A$2:$J$300,9,FALSE),"-")</f>
        <v>-</v>
      </c>
      <c r="K44" s="9" t="str">
        <f>IFERROR(VLOOKUP(CONCATENATE($A44,K$2),_votes_exp!$A$2:$J$300,9,FALSE),"-")</f>
        <v>-</v>
      </c>
      <c r="L44" s="9" t="str">
        <f>IFERROR(VLOOKUP(CONCATENATE($A44,L$2),_votes_exp!$A$2:$J$300,9,FALSE),"-")</f>
        <v>-</v>
      </c>
      <c r="M44" s="368" t="str">
        <f t="shared" si="2"/>
        <v>-</v>
      </c>
      <c r="N44" s="378" t="str">
        <f t="shared" si="8"/>
        <v>-</v>
      </c>
      <c r="O44" t="str">
        <f t="shared" si="3"/>
        <v>-</v>
      </c>
      <c r="P44">
        <f t="shared" si="4"/>
        <v>43</v>
      </c>
      <c r="Q44" t="str">
        <f t="shared" si="1"/>
        <v>Голованова Кcения Александровна (участник похода)</v>
      </c>
      <c r="R44" s="121" t="str">
        <f t="shared" si="5"/>
        <v>-</v>
      </c>
      <c r="S44" s="9" t="str">
        <f t="shared" si="6"/>
        <v>-</v>
      </c>
      <c r="T44" s="415" t="str">
        <f t="shared" si="7"/>
        <v>-</v>
      </c>
    </row>
    <row r="45" spans="1:20">
      <c r="A45" s="9">
        <f>классы!B46</f>
        <v>44</v>
      </c>
      <c r="B45" s="9" t="str">
        <f>классы!C46</f>
        <v>Горбунов Владимир Владимирович</v>
      </c>
      <c r="C45" s="9">
        <f>IFERROR(VLOOKUP(CONCATENATE($A45,C$2),_votes_exp!$A$2:$J$300,9,FALSE),"-")</f>
        <v>9</v>
      </c>
      <c r="D45" s="9" t="str">
        <f>IFERROR(VLOOKUP(CONCATENATE($A45,D$2),_votes_exp!$A$2:$J$300,9,FALSE),"-")</f>
        <v>-</v>
      </c>
      <c r="E45" s="9">
        <f>IFERROR(VLOOKUP(CONCATENATE($A45,E$2),_votes_exp!$A$2:$J$300,9,FALSE),"-")</f>
        <v>9</v>
      </c>
      <c r="F45" s="9" t="str">
        <f>IFERROR(VLOOKUP(CONCATENATE($A45,F$2),_votes_exp!$A$2:$J$300,9,FALSE),"-")</f>
        <v>-</v>
      </c>
      <c r="G45" s="9" t="str">
        <f>IFERROR(VLOOKUP(CONCATENATE($A45,G$2),_votes_exp!$A$2:$J$300,9,FALSE),"-")</f>
        <v>-</v>
      </c>
      <c r="H45" s="9" t="str">
        <f>IFERROR(VLOOKUP(CONCATENATE($A45,H$2),_votes_exp!$A$2:$J$300,9,FALSE),"-")</f>
        <v>-</v>
      </c>
      <c r="I45" s="9">
        <f>IFERROR(VLOOKUP(CONCATENATE($A45,I$2),_votes_exp!$A$2:$J$300,9,FALSE),"-")</f>
        <v>6</v>
      </c>
      <c r="J45" s="9" t="str">
        <f>IFERROR(VLOOKUP(CONCATENATE($A45,J$2),_votes_exp!$A$2:$J$300,9,FALSE),"-")</f>
        <v>-</v>
      </c>
      <c r="K45" s="9">
        <f>IFERROR(VLOOKUP(CONCATENATE($A45,K$2),_votes_exp!$A$2:$J$300,9,FALSE),"-")</f>
        <v>6</v>
      </c>
      <c r="L45" s="9">
        <f>IFERROR(VLOOKUP(CONCATENATE($A45,L$2),_votes_exp!$A$2:$J$300,9,FALSE),"-")</f>
        <v>6</v>
      </c>
      <c r="M45" s="368">
        <f t="shared" si="2"/>
        <v>7.2000050003702336</v>
      </c>
      <c r="N45" s="378">
        <f t="shared" si="8"/>
        <v>7</v>
      </c>
      <c r="O45">
        <f t="shared" si="3"/>
        <v>5</v>
      </c>
      <c r="P45">
        <f t="shared" si="4"/>
        <v>44</v>
      </c>
      <c r="Q45" t="str">
        <f t="shared" si="1"/>
        <v>Горбунов Владимир Владимирович</v>
      </c>
      <c r="R45" s="121">
        <f t="shared" si="5"/>
        <v>7.2000050003702336</v>
      </c>
      <c r="S45" s="9">
        <f t="shared" si="6"/>
        <v>5</v>
      </c>
      <c r="T45" s="415">
        <f t="shared" si="7"/>
        <v>2.7000000000000028</v>
      </c>
    </row>
    <row r="46" spans="1:20">
      <c r="A46" s="9">
        <f>классы!B47</f>
        <v>45</v>
      </c>
      <c r="B46" s="9" t="str">
        <f>классы!C47</f>
        <v>Горбунов Владимир Владимирович</v>
      </c>
      <c r="C46" s="9">
        <f>IFERROR(VLOOKUP(CONCATENATE($A46,C$2),_votes_exp!$A$2:$J$300,9,FALSE),"-")</f>
        <v>7</v>
      </c>
      <c r="D46" s="9" t="str">
        <f>IFERROR(VLOOKUP(CONCATENATE($A46,D$2),_votes_exp!$A$2:$J$300,9,FALSE),"-")</f>
        <v>-</v>
      </c>
      <c r="E46" s="9">
        <f>IFERROR(VLOOKUP(CONCATENATE($A46,E$2),_votes_exp!$A$2:$J$300,9,FALSE),"-")</f>
        <v>7</v>
      </c>
      <c r="F46" s="9" t="str">
        <f>IFERROR(VLOOKUP(CONCATENATE($A46,F$2),_votes_exp!$A$2:$J$300,9,FALSE),"-")</f>
        <v>-</v>
      </c>
      <c r="G46" s="9" t="str">
        <f>IFERROR(VLOOKUP(CONCATENATE($A46,G$2),_votes_exp!$A$2:$J$300,9,FALSE),"-")</f>
        <v>-</v>
      </c>
      <c r="H46" s="9" t="str">
        <f>IFERROR(VLOOKUP(CONCATENATE($A46,H$2),_votes_exp!$A$2:$J$300,9,FALSE),"-")</f>
        <v>-</v>
      </c>
      <c r="I46" s="9">
        <f>IFERROR(VLOOKUP(CONCATENATE($A46,I$2),_votes_exp!$A$2:$J$300,9,FALSE),"-")</f>
        <v>8</v>
      </c>
      <c r="J46" s="9" t="str">
        <f>IFERROR(VLOOKUP(CONCATENATE($A46,J$2),_votes_exp!$A$2:$J$300,9,FALSE),"-")</f>
        <v>-</v>
      </c>
      <c r="K46" s="9">
        <f>IFERROR(VLOOKUP(CONCATENATE($A46,K$2),_votes_exp!$A$2:$J$300,9,FALSE),"-")</f>
        <v>5</v>
      </c>
      <c r="L46" s="9">
        <f>IFERROR(VLOOKUP(CONCATENATE($A46,L$2),_votes_exp!$A$2:$J$300,9,FALSE),"-")</f>
        <v>6</v>
      </c>
      <c r="M46" s="368">
        <f t="shared" si="2"/>
        <v>6.6000050007686388</v>
      </c>
      <c r="N46" s="378">
        <f t="shared" si="8"/>
        <v>9</v>
      </c>
      <c r="O46">
        <f t="shared" si="3"/>
        <v>5</v>
      </c>
      <c r="P46">
        <f t="shared" si="4"/>
        <v>45</v>
      </c>
      <c r="Q46" t="str">
        <f t="shared" si="1"/>
        <v>Горбунов Владимир Владимирович</v>
      </c>
      <c r="R46" s="121">
        <f t="shared" si="5"/>
        <v>6.6000050007686388</v>
      </c>
      <c r="S46" s="9">
        <f t="shared" si="6"/>
        <v>5</v>
      </c>
      <c r="T46" s="415">
        <f t="shared" si="7"/>
        <v>1.2999999999999972</v>
      </c>
    </row>
    <row r="47" spans="1:20">
      <c r="A47" s="9">
        <f>классы!B48</f>
        <v>46</v>
      </c>
      <c r="B47" s="9" t="str">
        <f>классы!C48</f>
        <v>Симонова Елена Ивановна</v>
      </c>
      <c r="C47" s="9" t="str">
        <f>IFERROR(VLOOKUP(CONCATENATE($A47,C$2),_votes_exp!$A$2:$J$300,9,FALSE),"-")</f>
        <v>-</v>
      </c>
      <c r="D47" s="9" t="str">
        <f>IFERROR(VLOOKUP(CONCATENATE($A47,D$2),_votes_exp!$A$2:$J$300,9,FALSE),"-")</f>
        <v>-</v>
      </c>
      <c r="E47" s="9" t="str">
        <f>IFERROR(VLOOKUP(CONCATENATE($A47,E$2),_votes_exp!$A$2:$J$300,9,FALSE),"-")</f>
        <v>-</v>
      </c>
      <c r="F47" s="9" t="str">
        <f>IFERROR(VLOOKUP(CONCATENATE($A47,F$2),_votes_exp!$A$2:$J$300,9,FALSE),"-")</f>
        <v>-</v>
      </c>
      <c r="G47" s="9" t="str">
        <f>IFERROR(VLOOKUP(CONCATENATE($A47,G$2),_votes_exp!$A$2:$J$300,9,FALSE),"-")</f>
        <v>-</v>
      </c>
      <c r="H47" s="9" t="str">
        <f>IFERROR(VLOOKUP(CONCATENATE($A47,H$2),_votes_exp!$A$2:$J$300,9,FALSE),"-")</f>
        <v>-</v>
      </c>
      <c r="I47" s="9" t="str">
        <f>IFERROR(VLOOKUP(CONCATENATE($A47,I$2),_votes_exp!$A$2:$J$300,9,FALSE),"-")</f>
        <v>-</v>
      </c>
      <c r="J47" s="9" t="str">
        <f>IFERROR(VLOOKUP(CONCATENATE($A47,J$2),_votes_exp!$A$2:$J$300,9,FALSE),"-")</f>
        <v>-</v>
      </c>
      <c r="K47" s="9" t="str">
        <f>IFERROR(VLOOKUP(CONCATENATE($A47,K$2),_votes_exp!$A$2:$J$300,9,FALSE),"-")</f>
        <v>-</v>
      </c>
      <c r="L47" s="9" t="str">
        <f>IFERROR(VLOOKUP(CONCATENATE($A47,L$2),_votes_exp!$A$2:$J$300,9,FALSE),"-")</f>
        <v>-</v>
      </c>
      <c r="M47" s="368" t="str">
        <f t="shared" si="2"/>
        <v>-</v>
      </c>
      <c r="N47" s="378" t="str">
        <f t="shared" si="8"/>
        <v>-</v>
      </c>
      <c r="O47" t="str">
        <f t="shared" si="3"/>
        <v>-</v>
      </c>
      <c r="P47">
        <f t="shared" si="4"/>
        <v>46</v>
      </c>
      <c r="Q47" t="str">
        <f t="shared" si="1"/>
        <v>Симонова Елена Ивановна</v>
      </c>
      <c r="R47" s="121" t="str">
        <f t="shared" si="5"/>
        <v>-</v>
      </c>
      <c r="S47" s="9" t="str">
        <f t="shared" si="6"/>
        <v>-</v>
      </c>
      <c r="T47" s="415" t="str">
        <f t="shared" si="7"/>
        <v>-</v>
      </c>
    </row>
    <row r="48" spans="1:20">
      <c r="A48" s="9">
        <f>классы!B49</f>
        <v>47</v>
      </c>
      <c r="B48" s="9" t="str">
        <f>классы!C49</f>
        <v>Иванов Никита Станиславович</v>
      </c>
      <c r="C48" s="9" t="str">
        <f>IFERROR(VLOOKUP(CONCATENATE($A48,C$2),_votes_exp!$A$2:$J$300,9,FALSE),"-")</f>
        <v>-</v>
      </c>
      <c r="D48" s="9" t="str">
        <f>IFERROR(VLOOKUP(CONCATENATE($A48,D$2),_votes_exp!$A$2:$J$300,9,FALSE),"-")</f>
        <v>-</v>
      </c>
      <c r="E48" s="9" t="str">
        <f>IFERROR(VLOOKUP(CONCATENATE($A48,E$2),_votes_exp!$A$2:$J$300,9,FALSE),"-")</f>
        <v>-</v>
      </c>
      <c r="F48" s="9" t="str">
        <f>IFERROR(VLOOKUP(CONCATENATE($A48,F$2),_votes_exp!$A$2:$J$300,9,FALSE),"-")</f>
        <v>-</v>
      </c>
      <c r="G48" s="9" t="str">
        <f>IFERROR(VLOOKUP(CONCATENATE($A48,G$2),_votes_exp!$A$2:$J$300,9,FALSE),"-")</f>
        <v>-</v>
      </c>
      <c r="H48" s="9" t="str">
        <f>IFERROR(VLOOKUP(CONCATENATE($A48,H$2),_votes_exp!$A$2:$J$300,9,FALSE),"-")</f>
        <v>-</v>
      </c>
      <c r="I48" s="9" t="str">
        <f>IFERROR(VLOOKUP(CONCATENATE($A48,I$2),_votes_exp!$A$2:$J$300,9,FALSE),"-")</f>
        <v>-</v>
      </c>
      <c r="J48" s="9" t="str">
        <f>IFERROR(VLOOKUP(CONCATENATE($A48,J$2),_votes_exp!$A$2:$J$300,9,FALSE),"-")</f>
        <v>-</v>
      </c>
      <c r="K48" s="9" t="str">
        <f>IFERROR(VLOOKUP(CONCATENATE($A48,K$2),_votes_exp!$A$2:$J$300,9,FALSE),"-")</f>
        <v>-</v>
      </c>
      <c r="L48" s="9" t="str">
        <f>IFERROR(VLOOKUP(CONCATENATE($A48,L$2),_votes_exp!$A$2:$J$300,9,FALSE),"-")</f>
        <v>-</v>
      </c>
      <c r="M48" s="368" t="str">
        <f t="shared" si="2"/>
        <v>-</v>
      </c>
      <c r="N48" s="378" t="str">
        <f t="shared" si="8"/>
        <v>-</v>
      </c>
      <c r="O48" t="str">
        <f t="shared" si="3"/>
        <v>-</v>
      </c>
      <c r="P48">
        <f t="shared" si="4"/>
        <v>47</v>
      </c>
      <c r="Q48" t="str">
        <f t="shared" si="1"/>
        <v>Иванов Никита Станиславович</v>
      </c>
      <c r="R48" s="121" t="str">
        <f t="shared" si="5"/>
        <v>-</v>
      </c>
      <c r="S48" s="9" t="str">
        <f t="shared" si="6"/>
        <v>-</v>
      </c>
      <c r="T48" s="415" t="str">
        <f t="shared" si="7"/>
        <v>-</v>
      </c>
    </row>
    <row r="49" spans="1:20">
      <c r="A49" s="9">
        <f>классы!B50</f>
        <v>48</v>
      </c>
      <c r="B49" s="9" t="str">
        <f>классы!C50</f>
        <v>Василий Буз</v>
      </c>
      <c r="C49" s="9" t="str">
        <f>IFERROR(VLOOKUP(CONCATENATE($A49,C$2),_votes_exp!$A$2:$J$300,9,FALSE),"-")</f>
        <v>-</v>
      </c>
      <c r="D49" s="9" t="str">
        <f>IFERROR(VLOOKUP(CONCATENATE($A49,D$2),_votes_exp!$A$2:$J$300,9,FALSE),"-")</f>
        <v>-</v>
      </c>
      <c r="E49" s="9" t="str">
        <f>IFERROR(VLOOKUP(CONCATENATE($A49,E$2),_votes_exp!$A$2:$J$300,9,FALSE),"-")</f>
        <v>-</v>
      </c>
      <c r="F49" s="9" t="str">
        <f>IFERROR(VLOOKUP(CONCATENATE($A49,F$2),_votes_exp!$A$2:$J$300,9,FALSE),"-")</f>
        <v>-</v>
      </c>
      <c r="G49" s="9" t="str">
        <f>IFERROR(VLOOKUP(CONCATENATE($A49,G$2),_votes_exp!$A$2:$J$300,9,FALSE),"-")</f>
        <v>-</v>
      </c>
      <c r="H49" s="9" t="str">
        <f>IFERROR(VLOOKUP(CONCATENATE($A49,H$2),_votes_exp!$A$2:$J$300,9,FALSE),"-")</f>
        <v>-</v>
      </c>
      <c r="I49" s="9" t="str">
        <f>IFERROR(VLOOKUP(CONCATENATE($A49,I$2),_votes_exp!$A$2:$J$300,9,FALSE),"-")</f>
        <v>-</v>
      </c>
      <c r="J49" s="9" t="str">
        <f>IFERROR(VLOOKUP(CONCATENATE($A49,J$2),_votes_exp!$A$2:$J$300,9,FALSE),"-")</f>
        <v>-</v>
      </c>
      <c r="K49" s="9" t="str">
        <f>IFERROR(VLOOKUP(CONCATENATE($A49,K$2),_votes_exp!$A$2:$J$300,9,FALSE),"-")</f>
        <v>-</v>
      </c>
      <c r="L49" s="9" t="str">
        <f>IFERROR(VLOOKUP(CONCATENATE($A49,L$2),_votes_exp!$A$2:$J$300,9,FALSE),"-")</f>
        <v>-</v>
      </c>
      <c r="M49" s="368" t="str">
        <f t="shared" si="2"/>
        <v>-</v>
      </c>
      <c r="N49" s="378" t="str">
        <f t="shared" si="8"/>
        <v>-</v>
      </c>
      <c r="O49" t="str">
        <f t="shared" si="3"/>
        <v>-</v>
      </c>
      <c r="P49">
        <f t="shared" si="4"/>
        <v>48</v>
      </c>
      <c r="Q49" t="str">
        <f t="shared" si="1"/>
        <v>Василий Буз</v>
      </c>
      <c r="R49" s="121" t="str">
        <f t="shared" si="5"/>
        <v>-</v>
      </c>
      <c r="S49" s="9" t="str">
        <f t="shared" si="6"/>
        <v>-</v>
      </c>
      <c r="T49" s="415" t="str">
        <f t="shared" si="7"/>
        <v>-</v>
      </c>
    </row>
    <row r="50" spans="1:20">
      <c r="A50" s="9">
        <f>классы!B51</f>
        <v>49</v>
      </c>
      <c r="B50" s="9" t="str">
        <f>классы!C51</f>
        <v>Люция Хисматуллина, Елена Котлярова</v>
      </c>
      <c r="C50" s="9">
        <f>IFERROR(VLOOKUP(CONCATENATE($A50,C$2),_votes_exp!$A$2:$J$300,9,FALSE),"-")</f>
        <v>7</v>
      </c>
      <c r="D50" s="9" t="str">
        <f>IFERROR(VLOOKUP(CONCATENATE($A50,D$2),_votes_exp!$A$2:$J$300,9,FALSE),"-")</f>
        <v>-</v>
      </c>
      <c r="E50" s="9">
        <f>IFERROR(VLOOKUP(CONCATENATE($A50,E$2),_votes_exp!$A$2:$J$300,9,FALSE),"-")</f>
        <v>10</v>
      </c>
      <c r="F50" s="9" t="str">
        <f>IFERROR(VLOOKUP(CONCATENATE($A50,F$2),_votes_exp!$A$2:$J$300,9,FALSE),"-")</f>
        <v>-</v>
      </c>
      <c r="G50" s="9" t="str">
        <f>IFERROR(VLOOKUP(CONCATENATE($A50,G$2),_votes_exp!$A$2:$J$300,9,FALSE),"-")</f>
        <v>-</v>
      </c>
      <c r="H50" s="9">
        <f>IFERROR(VLOOKUP(CONCATENATE($A50,H$2),_votes_exp!$A$2:$J$300,9,FALSE),"-")</f>
        <v>12</v>
      </c>
      <c r="I50" s="9">
        <f>IFERROR(VLOOKUP(CONCATENATE($A50,I$2),_votes_exp!$A$2:$J$300,9,FALSE),"-")</f>
        <v>7</v>
      </c>
      <c r="J50" s="9" t="str">
        <f>IFERROR(VLOOKUP(CONCATENATE($A50,J$2),_votes_exp!$A$2:$J$300,9,FALSE),"-")</f>
        <v>-</v>
      </c>
      <c r="K50" s="9">
        <f>IFERROR(VLOOKUP(CONCATENATE($A50,K$2),_votes_exp!$A$2:$J$300,9,FALSE),"-")</f>
        <v>5</v>
      </c>
      <c r="L50" s="9">
        <f>IFERROR(VLOOKUP(CONCATENATE($A50,L$2),_votes_exp!$A$2:$J$300,9,FALSE),"-")</f>
        <v>7</v>
      </c>
      <c r="M50" s="368">
        <f t="shared" si="2"/>
        <v>8.0000060001562261</v>
      </c>
      <c r="N50" s="378">
        <f t="shared" si="8"/>
        <v>4</v>
      </c>
      <c r="O50">
        <f t="shared" si="3"/>
        <v>6</v>
      </c>
      <c r="P50">
        <f t="shared" si="4"/>
        <v>49</v>
      </c>
      <c r="Q50" t="str">
        <f t="shared" si="1"/>
        <v>Люция Хисматуллина, Елена Котлярова</v>
      </c>
      <c r="R50" s="121">
        <f t="shared" si="5"/>
        <v>8.0000060001562261</v>
      </c>
      <c r="S50" s="9">
        <f t="shared" si="6"/>
        <v>6</v>
      </c>
      <c r="T50" s="415">
        <f t="shared" si="7"/>
        <v>6.4</v>
      </c>
    </row>
    <row r="51" spans="1:20">
      <c r="A51" s="9">
        <f>классы!B52</f>
        <v>50</v>
      </c>
      <c r="B51" s="9" t="str">
        <f>классы!C52</f>
        <v>Мотовилов Аркадий</v>
      </c>
      <c r="C51" s="9" t="str">
        <f>IFERROR(VLOOKUP(CONCATENATE($A51,C$2),_votes_exp!$A$2:$J$300,9,FALSE),"-")</f>
        <v>-</v>
      </c>
      <c r="D51" s="9" t="str">
        <f>IFERROR(VLOOKUP(CONCATENATE($A51,D$2),_votes_exp!$A$2:$J$300,9,FALSE),"-")</f>
        <v>-</v>
      </c>
      <c r="E51" s="9" t="str">
        <f>IFERROR(VLOOKUP(CONCATENATE($A51,E$2),_votes_exp!$A$2:$J$300,9,FALSE),"-")</f>
        <v>-</v>
      </c>
      <c r="F51" s="9" t="str">
        <f>IFERROR(VLOOKUP(CONCATENATE($A51,F$2),_votes_exp!$A$2:$J$300,9,FALSE),"-")</f>
        <v>-</v>
      </c>
      <c r="G51" s="9" t="str">
        <f>IFERROR(VLOOKUP(CONCATENATE($A51,G$2),_votes_exp!$A$2:$J$300,9,FALSE),"-")</f>
        <v>-</v>
      </c>
      <c r="H51" s="9" t="str">
        <f>IFERROR(VLOOKUP(CONCATENATE($A51,H$2),_votes_exp!$A$2:$J$300,9,FALSE),"-")</f>
        <v>-</v>
      </c>
      <c r="I51" s="9" t="str">
        <f>IFERROR(VLOOKUP(CONCATENATE($A51,I$2),_votes_exp!$A$2:$J$300,9,FALSE),"-")</f>
        <v>-</v>
      </c>
      <c r="J51" s="9" t="str">
        <f>IFERROR(VLOOKUP(CONCATENATE($A51,J$2),_votes_exp!$A$2:$J$300,9,FALSE),"-")</f>
        <v>-</v>
      </c>
      <c r="K51" s="9" t="str">
        <f>IFERROR(VLOOKUP(CONCATENATE($A51,K$2),_votes_exp!$A$2:$J$300,9,FALSE),"-")</f>
        <v>-</v>
      </c>
      <c r="L51" s="9" t="str">
        <f>IFERROR(VLOOKUP(CONCATENATE($A51,L$2),_votes_exp!$A$2:$J$300,9,FALSE),"-")</f>
        <v>-</v>
      </c>
      <c r="M51" s="368" t="str">
        <f t="shared" si="2"/>
        <v>-</v>
      </c>
      <c r="N51" s="378" t="str">
        <f t="shared" si="8"/>
        <v>-</v>
      </c>
      <c r="O51" t="str">
        <f t="shared" si="3"/>
        <v>-</v>
      </c>
      <c r="P51">
        <f t="shared" si="4"/>
        <v>50</v>
      </c>
      <c r="Q51" t="str">
        <f t="shared" si="1"/>
        <v>Мотовилов Аркадий</v>
      </c>
      <c r="R51" s="121" t="str">
        <f t="shared" si="5"/>
        <v>-</v>
      </c>
      <c r="S51" s="9" t="str">
        <f t="shared" si="6"/>
        <v>-</v>
      </c>
      <c r="T51" s="415" t="str">
        <f t="shared" si="7"/>
        <v>-</v>
      </c>
    </row>
    <row r="52" spans="1:20">
      <c r="A52" s="9">
        <f>классы!B53</f>
        <v>51</v>
      </c>
      <c r="B52" s="9" t="str">
        <f>классы!C53</f>
        <v>Басалаев Андрей Викторович</v>
      </c>
      <c r="C52" s="9" t="str">
        <f>IFERROR(VLOOKUP(CONCATENATE($A52,C$2),_votes_exp!$A$2:$J$300,9,FALSE),"-")</f>
        <v>-</v>
      </c>
      <c r="D52" s="9" t="str">
        <f>IFERROR(VLOOKUP(CONCATENATE($A52,D$2),_votes_exp!$A$2:$J$300,9,FALSE),"-")</f>
        <v>-</v>
      </c>
      <c r="E52" s="9" t="str">
        <f>IFERROR(VLOOKUP(CONCATENATE($A52,E$2),_votes_exp!$A$2:$J$300,9,FALSE),"-")</f>
        <v>-</v>
      </c>
      <c r="F52" s="9" t="str">
        <f>IFERROR(VLOOKUP(CONCATENATE($A52,F$2),_votes_exp!$A$2:$J$300,9,FALSE),"-")</f>
        <v>-</v>
      </c>
      <c r="G52" s="9" t="str">
        <f>IFERROR(VLOOKUP(CONCATENATE($A52,G$2),_votes_exp!$A$2:$J$300,9,FALSE),"-")</f>
        <v>-</v>
      </c>
      <c r="H52" s="9" t="str">
        <f>IFERROR(VLOOKUP(CONCATENATE($A52,H$2),_votes_exp!$A$2:$J$300,9,FALSE),"-")</f>
        <v>-</v>
      </c>
      <c r="I52" s="9" t="str">
        <f>IFERROR(VLOOKUP(CONCATENATE($A52,I$2),_votes_exp!$A$2:$J$300,9,FALSE),"-")</f>
        <v>-</v>
      </c>
      <c r="J52" s="9" t="str">
        <f>IFERROR(VLOOKUP(CONCATENATE($A52,J$2),_votes_exp!$A$2:$J$300,9,FALSE),"-")</f>
        <v>-</v>
      </c>
      <c r="K52" s="9" t="str">
        <f>IFERROR(VLOOKUP(CONCATENATE($A52,K$2),_votes_exp!$A$2:$J$300,9,FALSE),"-")</f>
        <v>-</v>
      </c>
      <c r="L52" s="9" t="str">
        <f>IFERROR(VLOOKUP(CONCATENATE($A52,L$2),_votes_exp!$A$2:$J$300,9,FALSE),"-")</f>
        <v>-</v>
      </c>
      <c r="M52" s="368" t="str">
        <f t="shared" si="2"/>
        <v>-</v>
      </c>
      <c r="N52" s="378" t="str">
        <f t="shared" si="8"/>
        <v>-</v>
      </c>
      <c r="O52" t="str">
        <f t="shared" si="3"/>
        <v>-</v>
      </c>
      <c r="P52">
        <f t="shared" si="4"/>
        <v>51</v>
      </c>
      <c r="Q52" t="str">
        <f t="shared" si="1"/>
        <v>Басалаев Андрей Викторович</v>
      </c>
      <c r="R52" s="121" t="str">
        <f t="shared" si="5"/>
        <v>-</v>
      </c>
      <c r="S52" s="9" t="str">
        <f t="shared" si="6"/>
        <v>-</v>
      </c>
      <c r="T52" s="415" t="str">
        <f t="shared" si="7"/>
        <v>-</v>
      </c>
    </row>
    <row r="53" spans="1:20">
      <c r="A53" s="9">
        <f>классы!B54</f>
        <v>52</v>
      </c>
      <c r="B53" s="9" t="str">
        <f>классы!C54</f>
        <v>Ишина Ольга Владимировна</v>
      </c>
      <c r="C53" s="9" t="str">
        <f>IFERROR(VLOOKUP(CONCATENATE($A53,C$2),_votes_exp!$A$2:$J$300,9,FALSE),"-")</f>
        <v>-</v>
      </c>
      <c r="D53" s="9" t="str">
        <f>IFERROR(VLOOKUP(CONCATENATE($A53,D$2),_votes_exp!$A$2:$J$300,9,FALSE),"-")</f>
        <v>-</v>
      </c>
      <c r="E53" s="9" t="str">
        <f>IFERROR(VLOOKUP(CONCATENATE($A53,E$2),_votes_exp!$A$2:$J$300,9,FALSE),"-")</f>
        <v>-</v>
      </c>
      <c r="F53" s="9" t="str">
        <f>IFERROR(VLOOKUP(CONCATENATE($A53,F$2),_votes_exp!$A$2:$J$300,9,FALSE),"-")</f>
        <v>-</v>
      </c>
      <c r="G53" s="9" t="str">
        <f>IFERROR(VLOOKUP(CONCATENATE($A53,G$2),_votes_exp!$A$2:$J$300,9,FALSE),"-")</f>
        <v>-</v>
      </c>
      <c r="H53" s="9" t="str">
        <f>IFERROR(VLOOKUP(CONCATENATE($A53,H$2),_votes_exp!$A$2:$J$300,9,FALSE),"-")</f>
        <v>-</v>
      </c>
      <c r="I53" s="9" t="str">
        <f>IFERROR(VLOOKUP(CONCATENATE($A53,I$2),_votes_exp!$A$2:$J$300,9,FALSE),"-")</f>
        <v>-</v>
      </c>
      <c r="J53" s="9" t="str">
        <f>IFERROR(VLOOKUP(CONCATENATE($A53,J$2),_votes_exp!$A$2:$J$300,9,FALSE),"-")</f>
        <v>-</v>
      </c>
      <c r="K53" s="9" t="str">
        <f>IFERROR(VLOOKUP(CONCATENATE($A53,K$2),_votes_exp!$A$2:$J$300,9,FALSE),"-")</f>
        <v>-</v>
      </c>
      <c r="L53" s="9" t="str">
        <f>IFERROR(VLOOKUP(CONCATENATE($A53,L$2),_votes_exp!$A$2:$J$300,9,FALSE),"-")</f>
        <v>-</v>
      </c>
      <c r="M53" s="368" t="str">
        <f t="shared" si="2"/>
        <v>-</v>
      </c>
      <c r="N53" s="378" t="str">
        <f t="shared" si="8"/>
        <v>-</v>
      </c>
      <c r="O53" t="str">
        <f t="shared" si="3"/>
        <v>-</v>
      </c>
      <c r="P53">
        <f t="shared" si="4"/>
        <v>52</v>
      </c>
      <c r="Q53" t="str">
        <f t="shared" si="1"/>
        <v>Ишина Ольга Владимировна</v>
      </c>
      <c r="R53" s="121" t="str">
        <f t="shared" si="5"/>
        <v>-</v>
      </c>
      <c r="S53" s="9" t="str">
        <f t="shared" si="6"/>
        <v>-</v>
      </c>
      <c r="T53" s="415" t="str">
        <f t="shared" si="7"/>
        <v>-</v>
      </c>
    </row>
    <row r="54" spans="1:20">
      <c r="A54" s="9">
        <f>классы!B55</f>
        <v>53</v>
      </c>
      <c r="B54" s="9" t="str">
        <f>классы!C55</f>
        <v>Швак Игорь</v>
      </c>
      <c r="C54" s="9" t="str">
        <f>IFERROR(VLOOKUP(CONCATENATE($A54,C$2),_votes_exp!$A$2:$J$300,9,FALSE),"-")</f>
        <v>-</v>
      </c>
      <c r="D54" s="9" t="str">
        <f>IFERROR(VLOOKUP(CONCATENATE($A54,D$2),_votes_exp!$A$2:$J$300,9,FALSE),"-")</f>
        <v>-</v>
      </c>
      <c r="E54" s="9" t="str">
        <f>IFERROR(VLOOKUP(CONCATENATE($A54,E$2),_votes_exp!$A$2:$J$300,9,FALSE),"-")</f>
        <v>-</v>
      </c>
      <c r="F54" s="9" t="str">
        <f>IFERROR(VLOOKUP(CONCATENATE($A54,F$2),_votes_exp!$A$2:$J$300,9,FALSE),"-")</f>
        <v>-</v>
      </c>
      <c r="G54" s="9" t="str">
        <f>IFERROR(VLOOKUP(CONCATENATE($A54,G$2),_votes_exp!$A$2:$J$300,9,FALSE),"-")</f>
        <v>-</v>
      </c>
      <c r="H54" s="9" t="str">
        <f>IFERROR(VLOOKUP(CONCATENATE($A54,H$2),_votes_exp!$A$2:$J$300,9,FALSE),"-")</f>
        <v>-</v>
      </c>
      <c r="I54" s="9" t="str">
        <f>IFERROR(VLOOKUP(CONCATENATE($A54,I$2),_votes_exp!$A$2:$J$300,9,FALSE),"-")</f>
        <v>-</v>
      </c>
      <c r="J54" s="9" t="str">
        <f>IFERROR(VLOOKUP(CONCATENATE($A54,J$2),_votes_exp!$A$2:$J$300,9,FALSE),"-")</f>
        <v>-</v>
      </c>
      <c r="K54" s="9" t="str">
        <f>IFERROR(VLOOKUP(CONCATENATE($A54,K$2),_votes_exp!$A$2:$J$300,9,FALSE),"-")</f>
        <v>-</v>
      </c>
      <c r="L54" s="9" t="str">
        <f>IFERROR(VLOOKUP(CONCATENATE($A54,L$2),_votes_exp!$A$2:$J$300,9,FALSE),"-")</f>
        <v>-</v>
      </c>
      <c r="M54" s="368" t="str">
        <f t="shared" si="2"/>
        <v>-</v>
      </c>
      <c r="N54" s="378" t="str">
        <f t="shared" si="8"/>
        <v>-</v>
      </c>
      <c r="O54" t="str">
        <f t="shared" si="3"/>
        <v>-</v>
      </c>
      <c r="P54">
        <f t="shared" si="4"/>
        <v>53</v>
      </c>
      <c r="Q54" t="str">
        <f t="shared" si="1"/>
        <v>Швак Игорь</v>
      </c>
      <c r="R54" s="121" t="str">
        <f t="shared" si="5"/>
        <v>-</v>
      </c>
      <c r="S54" s="9" t="str">
        <f t="shared" si="6"/>
        <v>-</v>
      </c>
      <c r="T54" s="415" t="str">
        <f t="shared" si="7"/>
        <v>-</v>
      </c>
    </row>
    <row r="55" spans="1:20">
      <c r="A55" s="9">
        <f>классы!B56</f>
        <v>54</v>
      </c>
      <c r="B55" s="9" t="str">
        <f>классы!C56</f>
        <v>Силантьева Наталья Ильинична</v>
      </c>
      <c r="C55" s="9">
        <f>IFERROR(VLOOKUP(CONCATENATE($A55,C$2),_votes_exp!$A$2:$J$300,9,FALSE),"-")</f>
        <v>4</v>
      </c>
      <c r="D55" s="9" t="str">
        <f>IFERROR(VLOOKUP(CONCATENATE($A55,D$2),_votes_exp!$A$2:$J$300,9,FALSE),"-")</f>
        <v>-</v>
      </c>
      <c r="E55" s="9">
        <f>IFERROR(VLOOKUP(CONCATENATE($A55,E$2),_votes_exp!$A$2:$J$300,9,FALSE),"-")</f>
        <v>8</v>
      </c>
      <c r="F55" s="9" t="str">
        <f>IFERROR(VLOOKUP(CONCATENATE($A55,F$2),_votes_exp!$A$2:$J$300,9,FALSE),"-")</f>
        <v>-</v>
      </c>
      <c r="G55" s="9" t="str">
        <f>IFERROR(VLOOKUP(CONCATENATE($A55,G$2),_votes_exp!$A$2:$J$300,9,FALSE),"-")</f>
        <v>-</v>
      </c>
      <c r="H55" s="9" t="str">
        <f>IFERROR(VLOOKUP(CONCATENATE($A55,H$2),_votes_exp!$A$2:$J$300,9,FALSE),"-")</f>
        <v>-</v>
      </c>
      <c r="I55" s="9">
        <f>IFERROR(VLOOKUP(CONCATENATE($A55,I$2),_votes_exp!$A$2:$J$300,9,FALSE),"-")</f>
        <v>9</v>
      </c>
      <c r="J55" s="9" t="str">
        <f>IFERROR(VLOOKUP(CONCATENATE($A55,J$2),_votes_exp!$A$2:$J$300,9,FALSE),"-")</f>
        <v>-</v>
      </c>
      <c r="K55" s="9">
        <f>IFERROR(VLOOKUP(CONCATENATE($A55,K$2),_votes_exp!$A$2:$J$300,9,FALSE),"-")</f>
        <v>4</v>
      </c>
      <c r="L55" s="9">
        <f>IFERROR(VLOOKUP(CONCATENATE($A55,L$2),_votes_exp!$A$2:$J$300,9,FALSE),"-")</f>
        <v>9</v>
      </c>
      <c r="M55" s="368">
        <f t="shared" si="2"/>
        <v>6.8000050001492314</v>
      </c>
      <c r="N55" s="378">
        <f t="shared" si="8"/>
        <v>8</v>
      </c>
      <c r="O55">
        <f t="shared" si="3"/>
        <v>5</v>
      </c>
      <c r="P55">
        <f t="shared" si="4"/>
        <v>54</v>
      </c>
      <c r="Q55" t="str">
        <f t="shared" si="1"/>
        <v>Силантьева Наталья Ильинична</v>
      </c>
      <c r="R55" s="121">
        <f t="shared" si="5"/>
        <v>6.8000050001492314</v>
      </c>
      <c r="S55" s="9">
        <f t="shared" si="6"/>
        <v>5</v>
      </c>
      <c r="T55" s="415">
        <f t="shared" si="7"/>
        <v>6.7000000000000028</v>
      </c>
    </row>
    <row r="56" spans="1:20">
      <c r="A56" s="9">
        <f>классы!B57</f>
        <v>55</v>
      </c>
      <c r="B56" s="9" t="str">
        <f>классы!C57</f>
        <v>Аверина Александра Викторовна</v>
      </c>
      <c r="C56" s="9" t="str">
        <f>IFERROR(VLOOKUP(CONCATENATE($A56,C$2),_votes_exp!$A$2:$J$300,9,FALSE),"-")</f>
        <v>-</v>
      </c>
      <c r="D56" s="9" t="str">
        <f>IFERROR(VLOOKUP(CONCATENATE($A56,D$2),_votes_exp!$A$2:$J$300,9,FALSE),"-")</f>
        <v>-</v>
      </c>
      <c r="E56" s="9" t="str">
        <f>IFERROR(VLOOKUP(CONCATENATE($A56,E$2),_votes_exp!$A$2:$J$300,9,FALSE),"-")</f>
        <v>-</v>
      </c>
      <c r="F56" s="9" t="str">
        <f>IFERROR(VLOOKUP(CONCATENATE($A56,F$2),_votes_exp!$A$2:$J$300,9,FALSE),"-")</f>
        <v>-</v>
      </c>
      <c r="G56" s="9" t="str">
        <f>IFERROR(VLOOKUP(CONCATENATE($A56,G$2),_votes_exp!$A$2:$J$300,9,FALSE),"-")</f>
        <v>-</v>
      </c>
      <c r="H56" s="9" t="str">
        <f>IFERROR(VLOOKUP(CONCATENATE($A56,H$2),_votes_exp!$A$2:$J$300,9,FALSE),"-")</f>
        <v>-</v>
      </c>
      <c r="I56" s="9" t="str">
        <f>IFERROR(VLOOKUP(CONCATENATE($A56,I$2),_votes_exp!$A$2:$J$300,9,FALSE),"-")</f>
        <v>-</v>
      </c>
      <c r="J56" s="9" t="str">
        <f>IFERROR(VLOOKUP(CONCATENATE($A56,J$2),_votes_exp!$A$2:$J$300,9,FALSE),"-")</f>
        <v>-</v>
      </c>
      <c r="K56" s="9" t="str">
        <f>IFERROR(VLOOKUP(CONCATENATE($A56,K$2),_votes_exp!$A$2:$J$300,9,FALSE),"-")</f>
        <v>-</v>
      </c>
      <c r="L56" s="9" t="str">
        <f>IFERROR(VLOOKUP(CONCATENATE($A56,L$2),_votes_exp!$A$2:$J$300,9,FALSE),"-")</f>
        <v>-</v>
      </c>
      <c r="M56" s="368" t="str">
        <f t="shared" si="2"/>
        <v>-</v>
      </c>
      <c r="N56" s="378" t="str">
        <f t="shared" si="8"/>
        <v>-</v>
      </c>
      <c r="O56" t="str">
        <f t="shared" si="3"/>
        <v>-</v>
      </c>
      <c r="P56">
        <f t="shared" si="4"/>
        <v>55</v>
      </c>
      <c r="Q56" t="str">
        <f t="shared" si="1"/>
        <v>Аверина Александра Викторовна</v>
      </c>
      <c r="R56" s="121" t="str">
        <f t="shared" si="5"/>
        <v>-</v>
      </c>
      <c r="S56" s="9" t="str">
        <f t="shared" si="6"/>
        <v>-</v>
      </c>
      <c r="T56" s="415" t="str">
        <f t="shared" si="7"/>
        <v>-</v>
      </c>
    </row>
    <row r="57" spans="1:20">
      <c r="A57" s="9">
        <f>классы!B58</f>
        <v>56</v>
      </c>
      <c r="B57" s="9" t="str">
        <f>классы!C58</f>
        <v>Кондрашов Сергей</v>
      </c>
      <c r="C57" s="9" t="str">
        <f>IFERROR(VLOOKUP(CONCATENATE($A57,C$2),_votes_exp!$A$2:$J$300,9,FALSE),"-")</f>
        <v>-</v>
      </c>
      <c r="D57" s="9" t="str">
        <f>IFERROR(VLOOKUP(CONCATENATE($A57,D$2),_votes_exp!$A$2:$J$300,9,FALSE),"-")</f>
        <v>-</v>
      </c>
      <c r="E57" s="9" t="str">
        <f>IFERROR(VLOOKUP(CONCATENATE($A57,E$2),_votes_exp!$A$2:$J$300,9,FALSE),"-")</f>
        <v>-</v>
      </c>
      <c r="F57" s="9" t="str">
        <f>IFERROR(VLOOKUP(CONCATENATE($A57,F$2),_votes_exp!$A$2:$J$300,9,FALSE),"-")</f>
        <v>-</v>
      </c>
      <c r="G57" s="9" t="str">
        <f>IFERROR(VLOOKUP(CONCATENATE($A57,G$2),_votes_exp!$A$2:$J$300,9,FALSE),"-")</f>
        <v>-</v>
      </c>
      <c r="H57" s="9" t="str">
        <f>IFERROR(VLOOKUP(CONCATENATE($A57,H$2),_votes_exp!$A$2:$J$300,9,FALSE),"-")</f>
        <v>-</v>
      </c>
      <c r="I57" s="9" t="str">
        <f>IFERROR(VLOOKUP(CONCATENATE($A57,I$2),_votes_exp!$A$2:$J$300,9,FALSE),"-")</f>
        <v>-</v>
      </c>
      <c r="J57" s="9" t="str">
        <f>IFERROR(VLOOKUP(CONCATENATE($A57,J$2),_votes_exp!$A$2:$J$300,9,FALSE),"-")</f>
        <v>-</v>
      </c>
      <c r="K57" s="9" t="str">
        <f>IFERROR(VLOOKUP(CONCATENATE($A57,K$2),_votes_exp!$A$2:$J$300,9,FALSE),"-")</f>
        <v>-</v>
      </c>
      <c r="L57" s="9" t="str">
        <f>IFERROR(VLOOKUP(CONCATENATE($A57,L$2),_votes_exp!$A$2:$J$300,9,FALSE),"-")</f>
        <v>-</v>
      </c>
      <c r="M57" s="368" t="str">
        <f t="shared" si="2"/>
        <v>-</v>
      </c>
      <c r="N57" s="378" t="str">
        <f t="shared" si="8"/>
        <v>-</v>
      </c>
      <c r="O57" t="str">
        <f t="shared" si="3"/>
        <v>-</v>
      </c>
      <c r="P57">
        <f t="shared" si="4"/>
        <v>56</v>
      </c>
      <c r="Q57" t="str">
        <f t="shared" si="1"/>
        <v>Кондрашов Сергей</v>
      </c>
      <c r="R57" s="121" t="str">
        <f t="shared" si="5"/>
        <v>-</v>
      </c>
      <c r="S57" s="9" t="str">
        <f t="shared" si="6"/>
        <v>-</v>
      </c>
      <c r="T57" s="415" t="str">
        <f t="shared" si="7"/>
        <v>-</v>
      </c>
    </row>
    <row r="58" spans="1:20">
      <c r="A58" s="9">
        <f>классы!B59</f>
        <v>57</v>
      </c>
      <c r="B58" s="9" t="str">
        <f>классы!C59</f>
        <v>Аверина Александра Викторовна</v>
      </c>
      <c r="C58" s="9" t="str">
        <f>IFERROR(VLOOKUP(CONCATENATE($A58,C$2),_votes_exp!$A$2:$J$300,9,FALSE),"-")</f>
        <v>-</v>
      </c>
      <c r="D58" s="9" t="str">
        <f>IFERROR(VLOOKUP(CONCATENATE($A58,D$2),_votes_exp!$A$2:$J$300,9,FALSE),"-")</f>
        <v>-</v>
      </c>
      <c r="E58" s="9" t="str">
        <f>IFERROR(VLOOKUP(CONCATENATE($A58,E$2),_votes_exp!$A$2:$J$300,9,FALSE),"-")</f>
        <v>-</v>
      </c>
      <c r="F58" s="9" t="str">
        <f>IFERROR(VLOOKUP(CONCATENATE($A58,F$2),_votes_exp!$A$2:$J$300,9,FALSE),"-")</f>
        <v>-</v>
      </c>
      <c r="G58" s="9" t="str">
        <f>IFERROR(VLOOKUP(CONCATENATE($A58,G$2),_votes_exp!$A$2:$J$300,9,FALSE),"-")</f>
        <v>-</v>
      </c>
      <c r="H58" s="9" t="str">
        <f>IFERROR(VLOOKUP(CONCATENATE($A58,H$2),_votes_exp!$A$2:$J$300,9,FALSE),"-")</f>
        <v>-</v>
      </c>
      <c r="I58" s="9" t="str">
        <f>IFERROR(VLOOKUP(CONCATENATE($A58,I$2),_votes_exp!$A$2:$J$300,9,FALSE),"-")</f>
        <v>-</v>
      </c>
      <c r="J58" s="9" t="str">
        <f>IFERROR(VLOOKUP(CONCATENATE($A58,J$2),_votes_exp!$A$2:$J$300,9,FALSE),"-")</f>
        <v>-</v>
      </c>
      <c r="K58" s="9" t="str">
        <f>IFERROR(VLOOKUP(CONCATENATE($A58,K$2),_votes_exp!$A$2:$J$300,9,FALSE),"-")</f>
        <v>-</v>
      </c>
      <c r="L58" s="9" t="str">
        <f>IFERROR(VLOOKUP(CONCATENATE($A58,L$2),_votes_exp!$A$2:$J$300,9,FALSE),"-")</f>
        <v>-</v>
      </c>
      <c r="M58" s="368" t="str">
        <f t="shared" si="2"/>
        <v>-</v>
      </c>
      <c r="N58" s="378" t="str">
        <f t="shared" si="8"/>
        <v>-</v>
      </c>
      <c r="O58" t="str">
        <f t="shared" si="3"/>
        <v>-</v>
      </c>
      <c r="P58">
        <f t="shared" si="4"/>
        <v>57</v>
      </c>
      <c r="Q58" t="str">
        <f t="shared" si="1"/>
        <v>Аверина Александра Викторовна</v>
      </c>
      <c r="R58" s="121" t="str">
        <f t="shared" si="5"/>
        <v>-</v>
      </c>
      <c r="S58" s="9" t="str">
        <f t="shared" si="6"/>
        <v>-</v>
      </c>
      <c r="T58" s="415" t="str">
        <f t="shared" si="7"/>
        <v>-</v>
      </c>
    </row>
    <row r="59" spans="1:20">
      <c r="A59" s="9">
        <f>классы!B60</f>
        <v>58</v>
      </c>
      <c r="B59" s="9" t="str">
        <f>классы!C60</f>
        <v>Аверина Александра Викторовна</v>
      </c>
      <c r="C59" s="9" t="str">
        <f>IFERROR(VLOOKUP(CONCATENATE($A59,C$2),_votes_exp!$A$2:$J$300,9,FALSE),"-")</f>
        <v>-</v>
      </c>
      <c r="D59" s="9" t="str">
        <f>IFERROR(VLOOKUP(CONCATENATE($A59,D$2),_votes_exp!$A$2:$J$300,9,FALSE),"-")</f>
        <v>-</v>
      </c>
      <c r="E59" s="9" t="str">
        <f>IFERROR(VLOOKUP(CONCATENATE($A59,E$2),_votes_exp!$A$2:$J$300,9,FALSE),"-")</f>
        <v>-</v>
      </c>
      <c r="F59" s="9" t="str">
        <f>IFERROR(VLOOKUP(CONCATENATE($A59,F$2),_votes_exp!$A$2:$J$300,9,FALSE),"-")</f>
        <v>-</v>
      </c>
      <c r="G59" s="9" t="str">
        <f>IFERROR(VLOOKUP(CONCATENATE($A59,G$2),_votes_exp!$A$2:$J$300,9,FALSE),"-")</f>
        <v>-</v>
      </c>
      <c r="H59" s="9" t="str">
        <f>IFERROR(VLOOKUP(CONCATENATE($A59,H$2),_votes_exp!$A$2:$J$300,9,FALSE),"-")</f>
        <v>-</v>
      </c>
      <c r="I59" s="9" t="str">
        <f>IFERROR(VLOOKUP(CONCATENATE($A59,I$2),_votes_exp!$A$2:$J$300,9,FALSE),"-")</f>
        <v>-</v>
      </c>
      <c r="J59" s="9" t="str">
        <f>IFERROR(VLOOKUP(CONCATENATE($A59,J$2),_votes_exp!$A$2:$J$300,9,FALSE),"-")</f>
        <v>-</v>
      </c>
      <c r="K59" s="9" t="str">
        <f>IFERROR(VLOOKUP(CONCATENATE($A59,K$2),_votes_exp!$A$2:$J$300,9,FALSE),"-")</f>
        <v>-</v>
      </c>
      <c r="L59" s="9" t="str">
        <f>IFERROR(VLOOKUP(CONCATENATE($A59,L$2),_votes_exp!$A$2:$J$300,9,FALSE),"-")</f>
        <v>-</v>
      </c>
      <c r="M59" s="368" t="str">
        <f t="shared" si="2"/>
        <v>-</v>
      </c>
      <c r="N59" s="378" t="str">
        <f t="shared" si="8"/>
        <v>-</v>
      </c>
      <c r="O59" t="str">
        <f t="shared" si="3"/>
        <v>-</v>
      </c>
      <c r="P59">
        <f t="shared" si="4"/>
        <v>58</v>
      </c>
      <c r="Q59" t="str">
        <f t="shared" si="1"/>
        <v>Аверина Александра Викторовна</v>
      </c>
      <c r="R59" s="121" t="str">
        <f t="shared" si="5"/>
        <v>-</v>
      </c>
      <c r="S59" s="9" t="str">
        <f t="shared" si="6"/>
        <v>-</v>
      </c>
      <c r="T59" s="415" t="str">
        <f t="shared" si="7"/>
        <v>-</v>
      </c>
    </row>
    <row r="60" spans="1:20">
      <c r="A60" s="9">
        <f>классы!B61</f>
        <v>59</v>
      </c>
      <c r="B60" s="9" t="str">
        <f>классы!C61</f>
        <v>Люция Хисматуллина, Елена Котлярова</v>
      </c>
      <c r="C60" s="9">
        <f>IFERROR(VLOOKUP(CONCATENATE($A60,C$2),_votes_exp!$A$2:$J$300,9,FALSE),"-")</f>
        <v>7</v>
      </c>
      <c r="D60" s="9" t="str">
        <f>IFERROR(VLOOKUP(CONCATENATE($A60,D$2),_votes_exp!$A$2:$J$300,9,FALSE),"-")</f>
        <v>-</v>
      </c>
      <c r="E60" s="9" t="str">
        <f>IFERROR(VLOOKUP(CONCATENATE($A60,E$2),_votes_exp!$A$2:$J$300,9,FALSE),"-")</f>
        <v>-</v>
      </c>
      <c r="F60" s="9" t="str">
        <f>IFERROR(VLOOKUP(CONCATENATE($A60,F$2),_votes_exp!$A$2:$J$300,9,FALSE),"-")</f>
        <v>-</v>
      </c>
      <c r="G60" s="9" t="str">
        <f>IFERROR(VLOOKUP(CONCATENATE($A60,G$2),_votes_exp!$A$2:$J$300,9,FALSE),"-")</f>
        <v>-</v>
      </c>
      <c r="H60" s="9" t="str">
        <f>IFERROR(VLOOKUP(CONCATENATE($A60,H$2),_votes_exp!$A$2:$J$300,9,FALSE),"-")</f>
        <v>-</v>
      </c>
      <c r="I60" s="9" t="str">
        <f>IFERROR(VLOOKUP(CONCATENATE($A60,I$2),_votes_exp!$A$2:$J$300,9,FALSE),"-")</f>
        <v>-</v>
      </c>
      <c r="J60" s="9" t="str">
        <f>IFERROR(VLOOKUP(CONCATENATE($A60,J$2),_votes_exp!$A$2:$J$300,9,FALSE),"-")</f>
        <v>-</v>
      </c>
      <c r="K60" s="9">
        <f>IFERROR(VLOOKUP(CONCATENATE($A60,K$2),_votes_exp!$A$2:$J$300,9,FALSE),"-")</f>
        <v>4</v>
      </c>
      <c r="L60" s="9">
        <f>IFERROR(VLOOKUP(CONCATENATE($A60,L$2),_votes_exp!$A$2:$J$300,9,FALSE),"-")</f>
        <v>6</v>
      </c>
      <c r="M60" s="368">
        <f t="shared" si="2"/>
        <v>5.6666696670950554</v>
      </c>
      <c r="N60" s="378">
        <f t="shared" si="8"/>
        <v>12</v>
      </c>
      <c r="O60">
        <f t="shared" si="3"/>
        <v>3</v>
      </c>
      <c r="P60">
        <f t="shared" si="4"/>
        <v>59</v>
      </c>
      <c r="Q60" t="str">
        <f t="shared" si="1"/>
        <v>Люция Хисматуллина, Елена Котлярова</v>
      </c>
      <c r="R60" s="121">
        <f t="shared" si="5"/>
        <v>5.6666696670950554</v>
      </c>
      <c r="S60" s="9">
        <f t="shared" si="6"/>
        <v>3</v>
      </c>
      <c r="T60" s="415">
        <f t="shared" si="7"/>
        <v>2.3333333333333357</v>
      </c>
    </row>
    <row r="61" spans="1:20">
      <c r="A61" s="9">
        <f>классы!B62</f>
        <v>60</v>
      </c>
      <c r="B61" s="9" t="str">
        <f>классы!C62</f>
        <v>Смирнов Андрей Юрьевич</v>
      </c>
      <c r="C61" s="9">
        <f>IFERROR(VLOOKUP(CONCATENATE($A61,C$2),_votes_exp!$A$2:$J$300,9,FALSE),"-")</f>
        <v>9</v>
      </c>
      <c r="D61" s="9" t="str">
        <f>IFERROR(VLOOKUP(CONCATENATE($A61,D$2),_votes_exp!$A$2:$J$300,9,FALSE),"-")</f>
        <v>-</v>
      </c>
      <c r="E61" s="9" t="str">
        <f>IFERROR(VLOOKUP(CONCATENATE($A61,E$2),_votes_exp!$A$2:$J$300,9,FALSE),"-")</f>
        <v>-</v>
      </c>
      <c r="F61" s="9" t="str">
        <f>IFERROR(VLOOKUP(CONCATENATE($A61,F$2),_votes_exp!$A$2:$J$300,9,FALSE),"-")</f>
        <v>-</v>
      </c>
      <c r="G61" s="9" t="str">
        <f>IFERROR(VLOOKUP(CONCATENATE($A61,G$2),_votes_exp!$A$2:$J$300,9,FALSE),"-")</f>
        <v>-</v>
      </c>
      <c r="H61" s="9" t="str">
        <f>IFERROR(VLOOKUP(CONCATENATE($A61,H$2),_votes_exp!$A$2:$J$300,9,FALSE),"-")</f>
        <v>-</v>
      </c>
      <c r="I61" s="9" t="str">
        <f>IFERROR(VLOOKUP(CONCATENATE($A61,I$2),_votes_exp!$A$2:$J$300,9,FALSE),"-")</f>
        <v>-</v>
      </c>
      <c r="J61" s="9" t="str">
        <f>IFERROR(VLOOKUP(CONCATENATE($A61,J$2),_votes_exp!$A$2:$J$300,9,FALSE),"-")</f>
        <v>-</v>
      </c>
      <c r="K61" s="9">
        <f>IFERROR(VLOOKUP(CONCATENATE($A61,K$2),_votes_exp!$A$2:$J$300,9,FALSE),"-")</f>
        <v>6</v>
      </c>
      <c r="L61" s="9">
        <f>IFERROR(VLOOKUP(CONCATENATE($A61,L$2),_votes_exp!$A$2:$J$300,9,FALSE),"-")</f>
        <v>9</v>
      </c>
      <c r="M61" s="368">
        <f t="shared" si="2"/>
        <v>8.000003000333221</v>
      </c>
      <c r="N61" s="378">
        <f t="shared" si="8"/>
        <v>5</v>
      </c>
      <c r="O61">
        <f t="shared" si="3"/>
        <v>3</v>
      </c>
      <c r="P61">
        <f t="shared" si="4"/>
        <v>60</v>
      </c>
      <c r="Q61" t="str">
        <f t="shared" si="1"/>
        <v>Смирнов Андрей Юрьевич</v>
      </c>
      <c r="R61" s="121">
        <f t="shared" si="5"/>
        <v>8.000003000333221</v>
      </c>
      <c r="S61" s="9">
        <f t="shared" si="6"/>
        <v>3</v>
      </c>
      <c r="T61" s="415">
        <f t="shared" si="7"/>
        <v>3</v>
      </c>
    </row>
    <row r="62" spans="1:20">
      <c r="A62" s="9">
        <f>классы!B63</f>
        <v>61</v>
      </c>
      <c r="B62" s="9" t="str">
        <f>классы!C63</f>
        <v>Диденко Е.В.</v>
      </c>
      <c r="C62" s="9" t="str">
        <f>IFERROR(VLOOKUP(CONCATENATE($A62,C$2),_votes_exp!$A$2:$J$300,9,FALSE),"-")</f>
        <v>-</v>
      </c>
      <c r="D62" s="9" t="str">
        <f>IFERROR(VLOOKUP(CONCATENATE($A62,D$2),_votes_exp!$A$2:$J$300,9,FALSE),"-")</f>
        <v>-</v>
      </c>
      <c r="E62" s="9" t="str">
        <f>IFERROR(VLOOKUP(CONCATENATE($A62,E$2),_votes_exp!$A$2:$J$300,9,FALSE),"-")</f>
        <v>-</v>
      </c>
      <c r="F62" s="9" t="str">
        <f>IFERROR(VLOOKUP(CONCATENATE($A62,F$2),_votes_exp!$A$2:$J$300,9,FALSE),"-")</f>
        <v>-</v>
      </c>
      <c r="G62" s="9" t="str">
        <f>IFERROR(VLOOKUP(CONCATENATE($A62,G$2),_votes_exp!$A$2:$J$300,9,FALSE),"-")</f>
        <v>-</v>
      </c>
      <c r="H62" s="9" t="str">
        <f>IFERROR(VLOOKUP(CONCATENATE($A62,H$2),_votes_exp!$A$2:$J$300,9,FALSE),"-")</f>
        <v>-</v>
      </c>
      <c r="I62" s="9" t="str">
        <f>IFERROR(VLOOKUP(CONCATENATE($A62,I$2),_votes_exp!$A$2:$J$300,9,FALSE),"-")</f>
        <v>-</v>
      </c>
      <c r="J62" s="9" t="str">
        <f>IFERROR(VLOOKUP(CONCATENATE($A62,J$2),_votes_exp!$A$2:$J$300,9,FALSE),"-")</f>
        <v>-</v>
      </c>
      <c r="K62" s="9" t="str">
        <f>IFERROR(VLOOKUP(CONCATENATE($A62,K$2),_votes_exp!$A$2:$J$300,9,FALSE),"-")</f>
        <v>-</v>
      </c>
      <c r="L62" s="9" t="str">
        <f>IFERROR(VLOOKUP(CONCATENATE($A62,L$2),_votes_exp!$A$2:$J$300,9,FALSE),"-")</f>
        <v>-</v>
      </c>
      <c r="M62" s="368" t="str">
        <f t="shared" si="2"/>
        <v>-</v>
      </c>
      <c r="N62" s="378" t="str">
        <f t="shared" si="8"/>
        <v>-</v>
      </c>
      <c r="O62" t="str">
        <f t="shared" si="3"/>
        <v>-</v>
      </c>
      <c r="P62">
        <f t="shared" si="4"/>
        <v>61</v>
      </c>
      <c r="Q62" t="str">
        <f t="shared" si="1"/>
        <v>Диденко Е.В.</v>
      </c>
      <c r="R62" s="121" t="str">
        <f t="shared" si="5"/>
        <v>-</v>
      </c>
      <c r="S62" s="9" t="str">
        <f t="shared" si="6"/>
        <v>-</v>
      </c>
      <c r="T62" s="415" t="str">
        <f t="shared" si="7"/>
        <v>-</v>
      </c>
    </row>
    <row r="63" spans="1:20">
      <c r="A63" s="9">
        <f>классы!B64</f>
        <v>62</v>
      </c>
      <c r="B63" s="9" t="str">
        <f>классы!C64</f>
        <v>Сорокин Юрий Владимирович</v>
      </c>
      <c r="C63" s="9" t="str">
        <f>IFERROR(VLOOKUP(CONCATENATE($A63,C$2),_votes_exp!$A$2:$J$300,9,FALSE),"-")</f>
        <v>-</v>
      </c>
      <c r="D63" s="9" t="str">
        <f>IFERROR(VLOOKUP(CONCATENATE($A63,D$2),_votes_exp!$A$2:$J$300,9,FALSE),"-")</f>
        <v>-</v>
      </c>
      <c r="E63" s="9" t="str">
        <f>IFERROR(VLOOKUP(CONCATENATE($A63,E$2),_votes_exp!$A$2:$J$300,9,FALSE),"-")</f>
        <v>-</v>
      </c>
      <c r="F63" s="9" t="str">
        <f>IFERROR(VLOOKUP(CONCATENATE($A63,F$2),_votes_exp!$A$2:$J$300,9,FALSE),"-")</f>
        <v>-</v>
      </c>
      <c r="G63" s="9" t="str">
        <f>IFERROR(VLOOKUP(CONCATENATE($A63,G$2),_votes_exp!$A$2:$J$300,9,FALSE),"-")</f>
        <v>-</v>
      </c>
      <c r="H63" s="9" t="str">
        <f>IFERROR(VLOOKUP(CONCATENATE($A63,H$2),_votes_exp!$A$2:$J$300,9,FALSE),"-")</f>
        <v>-</v>
      </c>
      <c r="I63" s="9" t="str">
        <f>IFERROR(VLOOKUP(CONCATENATE($A63,I$2),_votes_exp!$A$2:$J$300,9,FALSE),"-")</f>
        <v>-</v>
      </c>
      <c r="J63" s="9" t="str">
        <f>IFERROR(VLOOKUP(CONCATENATE($A63,J$2),_votes_exp!$A$2:$J$300,9,FALSE),"-")</f>
        <v>-</v>
      </c>
      <c r="K63" s="9" t="str">
        <f>IFERROR(VLOOKUP(CONCATENATE($A63,K$2),_votes_exp!$A$2:$J$300,9,FALSE),"-")</f>
        <v>-</v>
      </c>
      <c r="L63" s="9" t="str">
        <f>IFERROR(VLOOKUP(CONCATENATE($A63,L$2),_votes_exp!$A$2:$J$300,9,FALSE),"-")</f>
        <v>-</v>
      </c>
      <c r="M63" s="368" t="str">
        <f t="shared" si="2"/>
        <v>-</v>
      </c>
      <c r="N63" s="378" t="str">
        <f t="shared" si="8"/>
        <v>-</v>
      </c>
      <c r="O63" t="str">
        <f t="shared" si="3"/>
        <v>-</v>
      </c>
      <c r="P63">
        <f t="shared" si="4"/>
        <v>62</v>
      </c>
      <c r="Q63" t="str">
        <f t="shared" si="1"/>
        <v>Сорокин Юрий Владимирович</v>
      </c>
      <c r="R63" s="121" t="str">
        <f t="shared" si="5"/>
        <v>-</v>
      </c>
      <c r="S63" s="9" t="str">
        <f t="shared" si="6"/>
        <v>-</v>
      </c>
      <c r="T63" s="415" t="str">
        <f t="shared" si="7"/>
        <v>-</v>
      </c>
    </row>
    <row r="64" spans="1:20">
      <c r="A64" s="9">
        <f>классы!B65</f>
        <v>63</v>
      </c>
      <c r="B64" s="9" t="str">
        <f>классы!C65</f>
        <v>Демидов Иван Владимирович</v>
      </c>
      <c r="C64" s="9" t="str">
        <f>IFERROR(VLOOKUP(CONCATENATE($A64,C$2),_votes_exp!$A$2:$J$300,9,FALSE),"-")</f>
        <v>-</v>
      </c>
      <c r="D64" s="9" t="str">
        <f>IFERROR(VLOOKUP(CONCATENATE($A64,D$2),_votes_exp!$A$2:$J$300,9,FALSE),"-")</f>
        <v>-</v>
      </c>
      <c r="E64" s="9" t="str">
        <f>IFERROR(VLOOKUP(CONCATENATE($A64,E$2),_votes_exp!$A$2:$J$300,9,FALSE),"-")</f>
        <v>-</v>
      </c>
      <c r="F64" s="9" t="str">
        <f>IFERROR(VLOOKUP(CONCATENATE($A64,F$2),_votes_exp!$A$2:$J$300,9,FALSE),"-")</f>
        <v>-</v>
      </c>
      <c r="G64" s="9" t="str">
        <f>IFERROR(VLOOKUP(CONCATENATE($A64,G$2),_votes_exp!$A$2:$J$300,9,FALSE),"-")</f>
        <v>-</v>
      </c>
      <c r="H64" s="9" t="str">
        <f>IFERROR(VLOOKUP(CONCATENATE($A64,H$2),_votes_exp!$A$2:$J$300,9,FALSE),"-")</f>
        <v>-</v>
      </c>
      <c r="I64" s="9" t="str">
        <f>IFERROR(VLOOKUP(CONCATENATE($A64,I$2),_votes_exp!$A$2:$J$300,9,FALSE),"-")</f>
        <v>-</v>
      </c>
      <c r="J64" s="9" t="str">
        <f>IFERROR(VLOOKUP(CONCATENATE($A64,J$2),_votes_exp!$A$2:$J$300,9,FALSE),"-")</f>
        <v>-</v>
      </c>
      <c r="K64" s="9" t="str">
        <f>IFERROR(VLOOKUP(CONCATENATE($A64,K$2),_votes_exp!$A$2:$J$300,9,FALSE),"-")</f>
        <v>-</v>
      </c>
      <c r="L64" s="9" t="str">
        <f>IFERROR(VLOOKUP(CONCATENATE($A64,L$2),_votes_exp!$A$2:$J$300,9,FALSE),"-")</f>
        <v>-</v>
      </c>
      <c r="M64" s="368" t="str">
        <f t="shared" si="2"/>
        <v>-</v>
      </c>
      <c r="N64" s="378" t="str">
        <f t="shared" si="8"/>
        <v>-</v>
      </c>
      <c r="O64" t="str">
        <f t="shared" si="3"/>
        <v>-</v>
      </c>
      <c r="P64">
        <f t="shared" si="4"/>
        <v>63</v>
      </c>
      <c r="Q64" t="str">
        <f t="shared" si="1"/>
        <v>Демидов Иван Владимирович</v>
      </c>
      <c r="R64" s="121" t="str">
        <f t="shared" si="5"/>
        <v>-</v>
      </c>
      <c r="S64" s="9" t="str">
        <f t="shared" si="6"/>
        <v>-</v>
      </c>
      <c r="T64" s="415" t="str">
        <f t="shared" si="7"/>
        <v>-</v>
      </c>
    </row>
    <row r="65" spans="1:20">
      <c r="A65" s="9">
        <f>классы!B66</f>
        <v>64</v>
      </c>
      <c r="B65" s="9" t="str">
        <f>классы!C66</f>
        <v>Янгирова Анастасия Валерьевна</v>
      </c>
      <c r="C65" s="9" t="str">
        <f>IFERROR(VLOOKUP(CONCATENATE($A65,C$2),_votes_exp!$A$2:$J$300,9,FALSE),"-")</f>
        <v>-</v>
      </c>
      <c r="D65" s="9" t="str">
        <f>IFERROR(VLOOKUP(CONCATENATE($A65,D$2),_votes_exp!$A$2:$J$300,9,FALSE),"-")</f>
        <v>-</v>
      </c>
      <c r="E65" s="9" t="str">
        <f>IFERROR(VLOOKUP(CONCATENATE($A65,E$2),_votes_exp!$A$2:$J$300,9,FALSE),"-")</f>
        <v>-</v>
      </c>
      <c r="F65" s="9" t="str">
        <f>IFERROR(VLOOKUP(CONCATENATE($A65,F$2),_votes_exp!$A$2:$J$300,9,FALSE),"-")</f>
        <v>-</v>
      </c>
      <c r="G65" s="9" t="str">
        <f>IFERROR(VLOOKUP(CONCATENATE($A65,G$2),_votes_exp!$A$2:$J$300,9,FALSE),"-")</f>
        <v>-</v>
      </c>
      <c r="H65" s="9" t="str">
        <f>IFERROR(VLOOKUP(CONCATENATE($A65,H$2),_votes_exp!$A$2:$J$300,9,FALSE),"-")</f>
        <v>-</v>
      </c>
      <c r="I65" s="9" t="str">
        <f>IFERROR(VLOOKUP(CONCATENATE($A65,I$2),_votes_exp!$A$2:$J$300,9,FALSE),"-")</f>
        <v>-</v>
      </c>
      <c r="J65" s="9" t="str">
        <f>IFERROR(VLOOKUP(CONCATENATE($A65,J$2),_votes_exp!$A$2:$J$300,9,FALSE),"-")</f>
        <v>-</v>
      </c>
      <c r="K65" s="9" t="str">
        <f>IFERROR(VLOOKUP(CONCATENATE($A65,K$2),_votes_exp!$A$2:$J$300,9,FALSE),"-")</f>
        <v>-</v>
      </c>
      <c r="L65" s="9" t="str">
        <f>IFERROR(VLOOKUP(CONCATENATE($A65,L$2),_votes_exp!$A$2:$J$300,9,FALSE),"-")</f>
        <v>-</v>
      </c>
      <c r="M65" s="368" t="str">
        <f t="shared" si="2"/>
        <v>-</v>
      </c>
      <c r="N65" s="378" t="str">
        <f t="shared" si="8"/>
        <v>-</v>
      </c>
      <c r="O65" t="str">
        <f t="shared" si="3"/>
        <v>-</v>
      </c>
      <c r="P65">
        <f t="shared" si="4"/>
        <v>64</v>
      </c>
      <c r="Q65" t="str">
        <f t="shared" si="1"/>
        <v>Янгирова Анастасия Валерьевна</v>
      </c>
      <c r="R65" s="121" t="str">
        <f t="shared" si="5"/>
        <v>-</v>
      </c>
      <c r="S65" s="9" t="str">
        <f t="shared" si="6"/>
        <v>-</v>
      </c>
      <c r="T65" s="415" t="str">
        <f t="shared" si="7"/>
        <v>-</v>
      </c>
    </row>
    <row r="66" spans="1:20">
      <c r="A66" s="9">
        <f>классы!B67</f>
        <v>65</v>
      </c>
      <c r="B66" s="9" t="str">
        <f>классы!C67</f>
        <v>Исаков Леонид Викторович</v>
      </c>
      <c r="C66" s="9" t="str">
        <f>IFERROR(VLOOKUP(CONCATENATE($A66,C$2),_votes_exp!$A$2:$J$300,9,FALSE),"-")</f>
        <v>-</v>
      </c>
      <c r="D66" s="9" t="str">
        <f>IFERROR(VLOOKUP(CONCATENATE($A66,D$2),_votes_exp!$A$2:$J$300,9,FALSE),"-")</f>
        <v>-</v>
      </c>
      <c r="E66" s="9" t="str">
        <f>IFERROR(VLOOKUP(CONCATENATE($A66,E$2),_votes_exp!$A$2:$J$300,9,FALSE),"-")</f>
        <v>-</v>
      </c>
      <c r="F66" s="9" t="str">
        <f>IFERROR(VLOOKUP(CONCATENATE($A66,F$2),_votes_exp!$A$2:$J$300,9,FALSE),"-")</f>
        <v>-</v>
      </c>
      <c r="G66" s="9" t="str">
        <f>IFERROR(VLOOKUP(CONCATENATE($A66,G$2),_votes_exp!$A$2:$J$300,9,FALSE),"-")</f>
        <v>-</v>
      </c>
      <c r="H66" s="9" t="str">
        <f>IFERROR(VLOOKUP(CONCATENATE($A66,H$2),_votes_exp!$A$2:$J$300,9,FALSE),"-")</f>
        <v>-</v>
      </c>
      <c r="I66" s="9" t="str">
        <f>IFERROR(VLOOKUP(CONCATENATE($A66,I$2),_votes_exp!$A$2:$J$300,9,FALSE),"-")</f>
        <v>-</v>
      </c>
      <c r="J66" s="9" t="str">
        <f>IFERROR(VLOOKUP(CONCATENATE($A66,J$2),_votes_exp!$A$2:$J$300,9,FALSE),"-")</f>
        <v>-</v>
      </c>
      <c r="K66" s="9" t="str">
        <f>IFERROR(VLOOKUP(CONCATENATE($A66,K$2),_votes_exp!$A$2:$J$300,9,FALSE),"-")</f>
        <v>-</v>
      </c>
      <c r="L66" s="9" t="str">
        <f>IFERROR(VLOOKUP(CONCATENATE($A66,L$2),_votes_exp!$A$2:$J$300,9,FALSE),"-")</f>
        <v>-</v>
      </c>
      <c r="M66" s="368" t="str">
        <f t="shared" si="2"/>
        <v>-</v>
      </c>
      <c r="N66" s="378" t="str">
        <f t="shared" si="8"/>
        <v>-</v>
      </c>
      <c r="O66" t="str">
        <f t="shared" si="3"/>
        <v>-</v>
      </c>
      <c r="P66">
        <f t="shared" si="4"/>
        <v>65</v>
      </c>
      <c r="Q66" t="str">
        <f t="shared" si="1"/>
        <v>Исаков Леонид Викторович</v>
      </c>
      <c r="R66" s="121" t="str">
        <f t="shared" si="5"/>
        <v>-</v>
      </c>
      <c r="S66" s="9" t="str">
        <f t="shared" si="6"/>
        <v>-</v>
      </c>
      <c r="T66" s="415" t="str">
        <f t="shared" si="7"/>
        <v>-</v>
      </c>
    </row>
    <row r="67" spans="1:20">
      <c r="A67" s="9">
        <f>классы!B68</f>
        <v>66</v>
      </c>
      <c r="B67" s="9" t="str">
        <f>классы!C68</f>
        <v>Юрасова Галина</v>
      </c>
      <c r="C67" s="9" t="str">
        <f>IFERROR(VLOOKUP(CONCATENATE($A67,C$2),_votes_exp!$A$2:$J$300,9,FALSE),"-")</f>
        <v>-</v>
      </c>
      <c r="D67" s="9" t="str">
        <f>IFERROR(VLOOKUP(CONCATENATE($A67,D$2),_votes_exp!$A$2:$J$300,9,FALSE),"-")</f>
        <v>-</v>
      </c>
      <c r="E67" s="9" t="str">
        <f>IFERROR(VLOOKUP(CONCATENATE($A67,E$2),_votes_exp!$A$2:$J$300,9,FALSE),"-")</f>
        <v>-</v>
      </c>
      <c r="F67" s="9" t="str">
        <f>IFERROR(VLOOKUP(CONCATENATE($A67,F$2),_votes_exp!$A$2:$J$300,9,FALSE),"-")</f>
        <v>-</v>
      </c>
      <c r="G67" s="9" t="str">
        <f>IFERROR(VLOOKUP(CONCATENATE($A67,G$2),_votes_exp!$A$2:$J$300,9,FALSE),"-")</f>
        <v>-</v>
      </c>
      <c r="H67" s="9" t="str">
        <f>IFERROR(VLOOKUP(CONCATENATE($A67,H$2),_votes_exp!$A$2:$J$300,9,FALSE),"-")</f>
        <v>-</v>
      </c>
      <c r="I67" s="9" t="str">
        <f>IFERROR(VLOOKUP(CONCATENATE($A67,I$2),_votes_exp!$A$2:$J$300,9,FALSE),"-")</f>
        <v>-</v>
      </c>
      <c r="J67" s="9" t="str">
        <f>IFERROR(VLOOKUP(CONCATENATE($A67,J$2),_votes_exp!$A$2:$J$300,9,FALSE),"-")</f>
        <v>-</v>
      </c>
      <c r="K67" s="9" t="str">
        <f>IFERROR(VLOOKUP(CONCATENATE($A67,K$2),_votes_exp!$A$2:$J$300,9,FALSE),"-")</f>
        <v>-</v>
      </c>
      <c r="L67" s="9" t="str">
        <f>IFERROR(VLOOKUP(CONCATENATE($A67,L$2),_votes_exp!$A$2:$J$300,9,FALSE),"-")</f>
        <v>-</v>
      </c>
      <c r="M67" s="368" t="str">
        <f t="shared" si="2"/>
        <v>-</v>
      </c>
      <c r="N67" s="378" t="str">
        <f t="shared" ref="N67:N78" si="9">IFERROR(RANK(M67,$M$3:$M$78,0),"-")</f>
        <v>-</v>
      </c>
      <c r="O67" t="str">
        <f t="shared" si="3"/>
        <v>-</v>
      </c>
      <c r="P67">
        <f t="shared" si="4"/>
        <v>66</v>
      </c>
      <c r="Q67" t="str">
        <f t="shared" si="4"/>
        <v>Юрасова Галина</v>
      </c>
      <c r="R67" s="121" t="str">
        <f t="shared" si="5"/>
        <v>-</v>
      </c>
      <c r="S67" s="9" t="str">
        <f t="shared" si="6"/>
        <v>-</v>
      </c>
      <c r="T67" s="415" t="str">
        <f t="shared" si="7"/>
        <v>-</v>
      </c>
    </row>
    <row r="68" spans="1:20">
      <c r="A68" s="9">
        <f>классы!B69</f>
        <v>67</v>
      </c>
      <c r="B68" s="9" t="str">
        <f>классы!C69</f>
        <v>Канищев Евгений Алексеевич</v>
      </c>
      <c r="C68" s="9" t="str">
        <f>IFERROR(VLOOKUP(CONCATENATE($A68,C$2),_votes_exp!$A$2:$J$300,9,FALSE),"-")</f>
        <v>-</v>
      </c>
      <c r="D68" s="9" t="str">
        <f>IFERROR(VLOOKUP(CONCATENATE($A68,D$2),_votes_exp!$A$2:$J$300,9,FALSE),"-")</f>
        <v>-</v>
      </c>
      <c r="E68" s="9" t="str">
        <f>IFERROR(VLOOKUP(CONCATENATE($A68,E$2),_votes_exp!$A$2:$J$300,9,FALSE),"-")</f>
        <v>-</v>
      </c>
      <c r="F68" s="9" t="str">
        <f>IFERROR(VLOOKUP(CONCATENATE($A68,F$2),_votes_exp!$A$2:$J$300,9,FALSE),"-")</f>
        <v>-</v>
      </c>
      <c r="G68" s="9" t="str">
        <f>IFERROR(VLOOKUP(CONCATENATE($A68,G$2),_votes_exp!$A$2:$J$300,9,FALSE),"-")</f>
        <v>-</v>
      </c>
      <c r="H68" s="9" t="str">
        <f>IFERROR(VLOOKUP(CONCATENATE($A68,H$2),_votes_exp!$A$2:$J$300,9,FALSE),"-")</f>
        <v>-</v>
      </c>
      <c r="I68" s="9" t="str">
        <f>IFERROR(VLOOKUP(CONCATENATE($A68,I$2),_votes_exp!$A$2:$J$300,9,FALSE),"-")</f>
        <v>-</v>
      </c>
      <c r="J68" s="9" t="str">
        <f>IFERROR(VLOOKUP(CONCATENATE($A68,J$2),_votes_exp!$A$2:$J$300,9,FALSE),"-")</f>
        <v>-</v>
      </c>
      <c r="K68" s="9" t="str">
        <f>IFERROR(VLOOKUP(CONCATENATE($A68,K$2),_votes_exp!$A$2:$J$300,9,FALSE),"-")</f>
        <v>-</v>
      </c>
      <c r="L68" s="9" t="str">
        <f>IFERROR(VLOOKUP(CONCATENATE($A68,L$2),_votes_exp!$A$2:$J$300,9,FALSE),"-")</f>
        <v>-</v>
      </c>
      <c r="M68" s="368" t="str">
        <f t="shared" ref="M68:M78" si="10">IFERROR(AVERAGE(C68:L68)+0.000001*O68+0.000000001*(1/(T68+0.001)),"-")</f>
        <v>-</v>
      </c>
      <c r="N68" s="378" t="str">
        <f t="shared" si="9"/>
        <v>-</v>
      </c>
      <c r="O68" t="str">
        <f t="shared" ref="O68:O78" si="11">IF(COUNT(C68:L68)&gt;0,COUNT(C68:L68),"-")</f>
        <v>-</v>
      </c>
      <c r="P68">
        <f t="shared" ref="P68:Q78" si="12">A68</f>
        <v>67</v>
      </c>
      <c r="Q68" t="str">
        <f t="shared" si="12"/>
        <v>Канищев Евгений Алексеевич</v>
      </c>
      <c r="R68" s="121" t="str">
        <f t="shared" ref="R68:R78" si="13">M68</f>
        <v>-</v>
      </c>
      <c r="S68" s="9" t="str">
        <f t="shared" ref="S68:S78" si="14">O68</f>
        <v>-</v>
      </c>
      <c r="T68" s="415" t="str">
        <f t="shared" ref="T68:T78" si="15">IFERROR(VAR(C68:L68),"-")</f>
        <v>-</v>
      </c>
    </row>
    <row r="69" spans="1:20">
      <c r="A69" s="9">
        <f>классы!B70</f>
        <v>68</v>
      </c>
      <c r="B69" s="9" t="str">
        <f>классы!C70</f>
        <v>Янгирова Анастасия Валерьевна</v>
      </c>
      <c r="C69" s="9" t="str">
        <f>IFERROR(VLOOKUP(CONCATENATE($A69,C$2),_votes_exp!$A$2:$J$300,9,FALSE),"-")</f>
        <v>-</v>
      </c>
      <c r="D69" s="9" t="str">
        <f>IFERROR(VLOOKUP(CONCATENATE($A69,D$2),_votes_exp!$A$2:$J$300,9,FALSE),"-")</f>
        <v>-</v>
      </c>
      <c r="E69" s="9" t="str">
        <f>IFERROR(VLOOKUP(CONCATENATE($A69,E$2),_votes_exp!$A$2:$J$300,9,FALSE),"-")</f>
        <v>-</v>
      </c>
      <c r="F69" s="9" t="str">
        <f>IFERROR(VLOOKUP(CONCATENATE($A69,F$2),_votes_exp!$A$2:$J$300,9,FALSE),"-")</f>
        <v>-</v>
      </c>
      <c r="G69" s="9" t="str">
        <f>IFERROR(VLOOKUP(CONCATENATE($A69,G$2),_votes_exp!$A$2:$J$300,9,FALSE),"-")</f>
        <v>-</v>
      </c>
      <c r="H69" s="9" t="str">
        <f>IFERROR(VLOOKUP(CONCATENATE($A69,H$2),_votes_exp!$A$2:$J$300,9,FALSE),"-")</f>
        <v>-</v>
      </c>
      <c r="I69" s="9" t="str">
        <f>IFERROR(VLOOKUP(CONCATENATE($A69,I$2),_votes_exp!$A$2:$J$300,9,FALSE),"-")</f>
        <v>-</v>
      </c>
      <c r="J69" s="9" t="str">
        <f>IFERROR(VLOOKUP(CONCATENATE($A69,J$2),_votes_exp!$A$2:$J$300,9,FALSE),"-")</f>
        <v>-</v>
      </c>
      <c r="K69" s="9" t="str">
        <f>IFERROR(VLOOKUP(CONCATENATE($A69,K$2),_votes_exp!$A$2:$J$300,9,FALSE),"-")</f>
        <v>-</v>
      </c>
      <c r="L69" s="9" t="str">
        <f>IFERROR(VLOOKUP(CONCATENATE($A69,L$2),_votes_exp!$A$2:$J$300,9,FALSE),"-")</f>
        <v>-</v>
      </c>
      <c r="M69" s="368" t="str">
        <f t="shared" si="10"/>
        <v>-</v>
      </c>
      <c r="N69" s="378" t="str">
        <f t="shared" si="9"/>
        <v>-</v>
      </c>
      <c r="O69" t="str">
        <f t="shared" si="11"/>
        <v>-</v>
      </c>
      <c r="P69">
        <f t="shared" si="12"/>
        <v>68</v>
      </c>
      <c r="Q69" t="str">
        <f t="shared" si="12"/>
        <v>Янгирова Анастасия Валерьевна</v>
      </c>
      <c r="R69" s="121" t="str">
        <f t="shared" si="13"/>
        <v>-</v>
      </c>
      <c r="S69" s="9" t="str">
        <f t="shared" si="14"/>
        <v>-</v>
      </c>
      <c r="T69" s="415" t="str">
        <f t="shared" si="15"/>
        <v>-</v>
      </c>
    </row>
    <row r="70" spans="1:20">
      <c r="A70" s="9">
        <f>классы!B71</f>
        <v>69</v>
      </c>
      <c r="B70" s="9" t="str">
        <f>классы!C71</f>
        <v>Мораш Анастасия Юрьевна</v>
      </c>
      <c r="C70" s="9" t="str">
        <f>IFERROR(VLOOKUP(CONCATENATE($A70,C$2),_votes_exp!$A$2:$J$300,9,FALSE),"-")</f>
        <v>-</v>
      </c>
      <c r="D70" s="9" t="str">
        <f>IFERROR(VLOOKUP(CONCATENATE($A70,D$2),_votes_exp!$A$2:$J$300,9,FALSE),"-")</f>
        <v>-</v>
      </c>
      <c r="E70" s="9" t="str">
        <f>IFERROR(VLOOKUP(CONCATENATE($A70,E$2),_votes_exp!$A$2:$J$300,9,FALSE),"-")</f>
        <v>-</v>
      </c>
      <c r="F70" s="9" t="str">
        <f>IFERROR(VLOOKUP(CONCATENATE($A70,F$2),_votes_exp!$A$2:$J$300,9,FALSE),"-")</f>
        <v>-</v>
      </c>
      <c r="G70" s="9" t="str">
        <f>IFERROR(VLOOKUP(CONCATENATE($A70,G$2),_votes_exp!$A$2:$J$300,9,FALSE),"-")</f>
        <v>-</v>
      </c>
      <c r="H70" s="9" t="str">
        <f>IFERROR(VLOOKUP(CONCATENATE($A70,H$2),_votes_exp!$A$2:$J$300,9,FALSE),"-")</f>
        <v>-</v>
      </c>
      <c r="I70" s="9" t="str">
        <f>IFERROR(VLOOKUP(CONCATENATE($A70,I$2),_votes_exp!$A$2:$J$300,9,FALSE),"-")</f>
        <v>-</v>
      </c>
      <c r="J70" s="9" t="str">
        <f>IFERROR(VLOOKUP(CONCATENATE($A70,J$2),_votes_exp!$A$2:$J$300,9,FALSE),"-")</f>
        <v>-</v>
      </c>
      <c r="K70" s="9" t="str">
        <f>IFERROR(VLOOKUP(CONCATENATE($A70,K$2),_votes_exp!$A$2:$J$300,9,FALSE),"-")</f>
        <v>-</v>
      </c>
      <c r="L70" s="9" t="str">
        <f>IFERROR(VLOOKUP(CONCATENATE($A70,L$2),_votes_exp!$A$2:$J$300,9,FALSE),"-")</f>
        <v>-</v>
      </c>
      <c r="M70" s="368" t="str">
        <f t="shared" si="10"/>
        <v>-</v>
      </c>
      <c r="N70" s="378" t="str">
        <f t="shared" si="9"/>
        <v>-</v>
      </c>
      <c r="O70" t="str">
        <f t="shared" si="11"/>
        <v>-</v>
      </c>
      <c r="P70">
        <f t="shared" si="12"/>
        <v>69</v>
      </c>
      <c r="Q70" t="str">
        <f t="shared" si="12"/>
        <v>Мораш Анастасия Юрьевна</v>
      </c>
      <c r="R70" s="121" t="str">
        <f t="shared" si="13"/>
        <v>-</v>
      </c>
      <c r="S70" s="9" t="str">
        <f t="shared" si="14"/>
        <v>-</v>
      </c>
      <c r="T70" s="415" t="str">
        <f t="shared" si="15"/>
        <v>-</v>
      </c>
    </row>
    <row r="71" spans="1:20">
      <c r="A71" s="9">
        <f>классы!B72</f>
        <v>70</v>
      </c>
      <c r="B71" s="9" t="str">
        <f>классы!C72</f>
        <v>Корсаков Алексей Вячеславович</v>
      </c>
      <c r="C71" s="9" t="str">
        <f>IFERROR(VLOOKUP(CONCATENATE($A71,C$2),_votes_exp!$A$2:$J$300,9,FALSE),"-")</f>
        <v>-</v>
      </c>
      <c r="D71" s="9" t="str">
        <f>IFERROR(VLOOKUP(CONCATENATE($A71,D$2),_votes_exp!$A$2:$J$300,9,FALSE),"-")</f>
        <v>-</v>
      </c>
      <c r="E71" s="9" t="str">
        <f>IFERROR(VLOOKUP(CONCATENATE($A71,E$2),_votes_exp!$A$2:$J$300,9,FALSE),"-")</f>
        <v>-</v>
      </c>
      <c r="F71" s="9" t="str">
        <f>IFERROR(VLOOKUP(CONCATENATE($A71,F$2),_votes_exp!$A$2:$J$300,9,FALSE),"-")</f>
        <v>-</v>
      </c>
      <c r="G71" s="9" t="str">
        <f>IFERROR(VLOOKUP(CONCATENATE($A71,G$2),_votes_exp!$A$2:$J$300,9,FALSE),"-")</f>
        <v>-</v>
      </c>
      <c r="H71" s="9" t="str">
        <f>IFERROR(VLOOKUP(CONCATENATE($A71,H$2),_votes_exp!$A$2:$J$300,9,FALSE),"-")</f>
        <v>-</v>
      </c>
      <c r="I71" s="9" t="str">
        <f>IFERROR(VLOOKUP(CONCATENATE($A71,I$2),_votes_exp!$A$2:$J$300,9,FALSE),"-")</f>
        <v>-</v>
      </c>
      <c r="J71" s="9" t="str">
        <f>IFERROR(VLOOKUP(CONCATENATE($A71,J$2),_votes_exp!$A$2:$J$300,9,FALSE),"-")</f>
        <v>-</v>
      </c>
      <c r="K71" s="9" t="str">
        <f>IFERROR(VLOOKUP(CONCATENATE($A71,K$2),_votes_exp!$A$2:$J$300,9,FALSE),"-")</f>
        <v>-</v>
      </c>
      <c r="L71" s="9" t="str">
        <f>IFERROR(VLOOKUP(CONCATENATE($A71,L$2),_votes_exp!$A$2:$J$300,9,FALSE),"-")</f>
        <v>-</v>
      </c>
      <c r="M71" s="368" t="str">
        <f t="shared" si="10"/>
        <v>-</v>
      </c>
      <c r="N71" s="378" t="str">
        <f t="shared" si="9"/>
        <v>-</v>
      </c>
      <c r="O71" t="str">
        <f t="shared" si="11"/>
        <v>-</v>
      </c>
      <c r="P71">
        <f t="shared" si="12"/>
        <v>70</v>
      </c>
      <c r="Q71" t="str">
        <f t="shared" si="12"/>
        <v>Корсаков Алексей Вячеславович</v>
      </c>
      <c r="R71" s="121" t="str">
        <f t="shared" si="13"/>
        <v>-</v>
      </c>
      <c r="S71" s="9" t="str">
        <f t="shared" si="14"/>
        <v>-</v>
      </c>
      <c r="T71" s="415" t="str">
        <f t="shared" si="15"/>
        <v>-</v>
      </c>
    </row>
    <row r="72" spans="1:20">
      <c r="A72" s="9">
        <f>классы!B73</f>
        <v>71</v>
      </c>
      <c r="B72" s="9" t="str">
        <f>классы!C73</f>
        <v>Демидов Иван Владимировичч</v>
      </c>
      <c r="C72" s="9" t="str">
        <f>IFERROR(VLOOKUP(CONCATENATE($A72,C$2),_votes_exp!$A$2:$J$300,9,FALSE),"-")</f>
        <v>-</v>
      </c>
      <c r="D72" s="9" t="str">
        <f>IFERROR(VLOOKUP(CONCATENATE($A72,D$2),_votes_exp!$A$2:$J$300,9,FALSE),"-")</f>
        <v>-</v>
      </c>
      <c r="E72" s="9" t="str">
        <f>IFERROR(VLOOKUP(CONCATENATE($A72,E$2),_votes_exp!$A$2:$J$300,9,FALSE),"-")</f>
        <v>-</v>
      </c>
      <c r="F72" s="9" t="str">
        <f>IFERROR(VLOOKUP(CONCATENATE($A72,F$2),_votes_exp!$A$2:$J$300,9,FALSE),"-")</f>
        <v>-</v>
      </c>
      <c r="G72" s="9" t="str">
        <f>IFERROR(VLOOKUP(CONCATENATE($A72,G$2),_votes_exp!$A$2:$J$300,9,FALSE),"-")</f>
        <v>-</v>
      </c>
      <c r="H72" s="9" t="str">
        <f>IFERROR(VLOOKUP(CONCATENATE($A72,H$2),_votes_exp!$A$2:$J$300,9,FALSE),"-")</f>
        <v>-</v>
      </c>
      <c r="I72" s="9" t="str">
        <f>IFERROR(VLOOKUP(CONCATENATE($A72,I$2),_votes_exp!$A$2:$J$300,9,FALSE),"-")</f>
        <v>-</v>
      </c>
      <c r="J72" s="9" t="str">
        <f>IFERROR(VLOOKUP(CONCATENATE($A72,J$2),_votes_exp!$A$2:$J$300,9,FALSE),"-")</f>
        <v>-</v>
      </c>
      <c r="K72" s="9" t="str">
        <f>IFERROR(VLOOKUP(CONCATENATE($A72,K$2),_votes_exp!$A$2:$J$300,9,FALSE),"-")</f>
        <v>-</v>
      </c>
      <c r="L72" s="9" t="str">
        <f>IFERROR(VLOOKUP(CONCATENATE($A72,L$2),_votes_exp!$A$2:$J$300,9,FALSE),"-")</f>
        <v>-</v>
      </c>
      <c r="M72" s="368" t="str">
        <f t="shared" si="10"/>
        <v>-</v>
      </c>
      <c r="N72" s="378" t="str">
        <f t="shared" si="9"/>
        <v>-</v>
      </c>
      <c r="O72" t="str">
        <f t="shared" si="11"/>
        <v>-</v>
      </c>
      <c r="P72">
        <f t="shared" si="12"/>
        <v>71</v>
      </c>
      <c r="Q72" t="str">
        <f t="shared" si="12"/>
        <v>Демидов Иван Владимировичч</v>
      </c>
      <c r="R72" s="121" t="str">
        <f t="shared" si="13"/>
        <v>-</v>
      </c>
      <c r="S72" s="9" t="str">
        <f t="shared" si="14"/>
        <v>-</v>
      </c>
      <c r="T72" s="415" t="str">
        <f t="shared" si="15"/>
        <v>-</v>
      </c>
    </row>
    <row r="73" spans="1:20">
      <c r="A73" s="9">
        <f>классы!B74</f>
        <v>72</v>
      </c>
      <c r="B73" s="9" t="str">
        <f>классы!C74</f>
        <v>Лехан Сергей Антонович</v>
      </c>
      <c r="C73" s="9">
        <f>IFERROR(VLOOKUP(CONCATENATE($A73,C$2),_votes_exp!$A$2:$J$300,9,FALSE),"-")</f>
        <v>6</v>
      </c>
      <c r="D73" s="9" t="str">
        <f>IFERROR(VLOOKUP(CONCATENATE($A73,D$2),_votes_exp!$A$2:$J$300,9,FALSE),"-")</f>
        <v>-</v>
      </c>
      <c r="E73" s="9">
        <f>IFERROR(VLOOKUP(CONCATENATE($A73,E$2),_votes_exp!$A$2:$J$300,9,FALSE),"-")</f>
        <v>4</v>
      </c>
      <c r="F73" s="9" t="str">
        <f>IFERROR(VLOOKUP(CONCATENATE($A73,F$2),_votes_exp!$A$2:$J$300,9,FALSE),"-")</f>
        <v>-</v>
      </c>
      <c r="G73" s="9" t="str">
        <f>IFERROR(VLOOKUP(CONCATENATE($A73,G$2),_votes_exp!$A$2:$J$300,9,FALSE),"-")</f>
        <v>-</v>
      </c>
      <c r="H73" s="9" t="str">
        <f>IFERROR(VLOOKUP(CONCATENATE($A73,H$2),_votes_exp!$A$2:$J$300,9,FALSE),"-")</f>
        <v>-</v>
      </c>
      <c r="I73" s="9" t="str">
        <f>IFERROR(VLOOKUP(CONCATENATE($A73,I$2),_votes_exp!$A$2:$J$300,9,FALSE),"-")</f>
        <v>-</v>
      </c>
      <c r="J73" s="9" t="str">
        <f>IFERROR(VLOOKUP(CONCATENATE($A73,J$2),_votes_exp!$A$2:$J$300,9,FALSE),"-")</f>
        <v>-</v>
      </c>
      <c r="K73" s="9" t="str">
        <f>IFERROR(VLOOKUP(CONCATENATE($A73,K$2),_votes_exp!$A$2:$J$300,9,FALSE),"-")</f>
        <v>-</v>
      </c>
      <c r="L73" s="9">
        <f>IFERROR(VLOOKUP(CONCATENATE($A73,L$2),_votes_exp!$A$2:$J$300,9,FALSE),"-")</f>
        <v>6</v>
      </c>
      <c r="M73" s="368">
        <f t="shared" si="10"/>
        <v>5.3333363340827713</v>
      </c>
      <c r="N73" s="378">
        <f t="shared" si="9"/>
        <v>13</v>
      </c>
      <c r="O73">
        <f t="shared" si="11"/>
        <v>3</v>
      </c>
      <c r="P73">
        <f t="shared" si="12"/>
        <v>72</v>
      </c>
      <c r="Q73" t="str">
        <f t="shared" si="12"/>
        <v>Лехан Сергей Антонович</v>
      </c>
      <c r="R73" s="121">
        <f t="shared" si="13"/>
        <v>5.3333363340827713</v>
      </c>
      <c r="S73" s="9">
        <f t="shared" si="14"/>
        <v>3</v>
      </c>
      <c r="T73" s="415">
        <f t="shared" si="15"/>
        <v>1.3333333333333357</v>
      </c>
    </row>
    <row r="74" spans="1:20">
      <c r="A74" s="9">
        <f>классы!B75</f>
        <v>73</v>
      </c>
      <c r="B74" s="9" t="str">
        <f>классы!C75</f>
        <v>Сабанова Анастасия Михайловна</v>
      </c>
      <c r="C74" s="9" t="str">
        <f>IFERROR(VLOOKUP(CONCATENATE($A74,C$2),_votes_exp!$A$2:$J$300,9,FALSE),"-")</f>
        <v>-</v>
      </c>
      <c r="D74" s="9" t="str">
        <f>IFERROR(VLOOKUP(CONCATENATE($A74,D$2),_votes_exp!$A$2:$J$300,9,FALSE),"-")</f>
        <v>-</v>
      </c>
      <c r="E74" s="9" t="str">
        <f>IFERROR(VLOOKUP(CONCATENATE($A74,E$2),_votes_exp!$A$2:$J$300,9,FALSE),"-")</f>
        <v>-</v>
      </c>
      <c r="F74" s="9" t="str">
        <f>IFERROR(VLOOKUP(CONCATENATE($A74,F$2),_votes_exp!$A$2:$J$300,9,FALSE),"-")</f>
        <v>-</v>
      </c>
      <c r="G74" s="9" t="str">
        <f>IFERROR(VLOOKUP(CONCATENATE($A74,G$2),_votes_exp!$A$2:$J$300,9,FALSE),"-")</f>
        <v>-</v>
      </c>
      <c r="H74" s="9" t="str">
        <f>IFERROR(VLOOKUP(CONCATENATE($A74,H$2),_votes_exp!$A$2:$J$300,9,FALSE),"-")</f>
        <v>-</v>
      </c>
      <c r="I74" s="9" t="str">
        <f>IFERROR(VLOOKUP(CONCATENATE($A74,I$2),_votes_exp!$A$2:$J$300,9,FALSE),"-")</f>
        <v>-</v>
      </c>
      <c r="J74" s="9" t="str">
        <f>IFERROR(VLOOKUP(CONCATENATE($A74,J$2),_votes_exp!$A$2:$J$300,9,FALSE),"-")</f>
        <v>-</v>
      </c>
      <c r="K74" s="9" t="str">
        <f>IFERROR(VLOOKUP(CONCATENATE($A74,K$2),_votes_exp!$A$2:$J$300,9,FALSE),"-")</f>
        <v>-</v>
      </c>
      <c r="L74" s="9" t="str">
        <f>IFERROR(VLOOKUP(CONCATENATE($A74,L$2),_votes_exp!$A$2:$J$300,9,FALSE),"-")</f>
        <v>-</v>
      </c>
      <c r="M74" s="368" t="str">
        <f t="shared" si="10"/>
        <v>-</v>
      </c>
      <c r="N74" s="378" t="str">
        <f t="shared" si="9"/>
        <v>-</v>
      </c>
      <c r="O74" t="str">
        <f t="shared" si="11"/>
        <v>-</v>
      </c>
      <c r="P74">
        <f t="shared" si="12"/>
        <v>73</v>
      </c>
      <c r="Q74" t="str">
        <f t="shared" si="12"/>
        <v>Сабанова Анастасия Михайловна</v>
      </c>
      <c r="R74" s="121" t="str">
        <f t="shared" si="13"/>
        <v>-</v>
      </c>
      <c r="S74" s="9" t="str">
        <f t="shared" si="14"/>
        <v>-</v>
      </c>
      <c r="T74" s="415" t="str">
        <f t="shared" si="15"/>
        <v>-</v>
      </c>
    </row>
    <row r="75" spans="1:20">
      <c r="A75" s="9">
        <f>классы!B76</f>
        <v>74</v>
      </c>
      <c r="B75" s="9" t="str">
        <f>классы!C76</f>
        <v>Сорокин Юрий Владимирович</v>
      </c>
      <c r="C75" s="9" t="str">
        <f>IFERROR(VLOOKUP(CONCATENATE($A75,C$2),_votes_exp!$A$2:$J$300,9,FALSE),"-")</f>
        <v>-</v>
      </c>
      <c r="D75" s="9" t="str">
        <f>IFERROR(VLOOKUP(CONCATENATE($A75,D$2),_votes_exp!$A$2:$J$300,9,FALSE),"-")</f>
        <v>-</v>
      </c>
      <c r="E75" s="9" t="str">
        <f>IFERROR(VLOOKUP(CONCATENATE($A75,E$2),_votes_exp!$A$2:$J$300,9,FALSE),"-")</f>
        <v>-</v>
      </c>
      <c r="F75" s="9" t="str">
        <f>IFERROR(VLOOKUP(CONCATENATE($A75,F$2),_votes_exp!$A$2:$J$300,9,FALSE),"-")</f>
        <v>-</v>
      </c>
      <c r="G75" s="9" t="str">
        <f>IFERROR(VLOOKUP(CONCATENATE($A75,G$2),_votes_exp!$A$2:$J$300,9,FALSE),"-")</f>
        <v>-</v>
      </c>
      <c r="H75" s="9" t="str">
        <f>IFERROR(VLOOKUP(CONCATENATE($A75,H$2),_votes_exp!$A$2:$J$300,9,FALSE),"-")</f>
        <v>-</v>
      </c>
      <c r="I75" s="9" t="str">
        <f>IFERROR(VLOOKUP(CONCATENATE($A75,I$2),_votes_exp!$A$2:$J$300,9,FALSE),"-")</f>
        <v>-</v>
      </c>
      <c r="J75" s="9" t="str">
        <f>IFERROR(VLOOKUP(CONCATENATE($A75,J$2),_votes_exp!$A$2:$J$300,9,FALSE),"-")</f>
        <v>-</v>
      </c>
      <c r="K75" s="9" t="str">
        <f>IFERROR(VLOOKUP(CONCATENATE($A75,K$2),_votes_exp!$A$2:$J$300,9,FALSE),"-")</f>
        <v>-</v>
      </c>
      <c r="L75" s="9" t="str">
        <f>IFERROR(VLOOKUP(CONCATENATE($A75,L$2),_votes_exp!$A$2:$J$300,9,FALSE),"-")</f>
        <v>-</v>
      </c>
      <c r="M75" s="368" t="str">
        <f t="shared" si="10"/>
        <v>-</v>
      </c>
      <c r="N75" s="378" t="str">
        <f t="shared" si="9"/>
        <v>-</v>
      </c>
      <c r="O75" t="str">
        <f t="shared" si="11"/>
        <v>-</v>
      </c>
      <c r="P75">
        <f t="shared" si="12"/>
        <v>74</v>
      </c>
      <c r="Q75" t="str">
        <f t="shared" si="12"/>
        <v>Сорокин Юрий Владимирович</v>
      </c>
      <c r="R75" s="121" t="str">
        <f t="shared" si="13"/>
        <v>-</v>
      </c>
      <c r="S75" s="9" t="str">
        <f t="shared" si="14"/>
        <v>-</v>
      </c>
      <c r="T75" s="415" t="str">
        <f t="shared" si="15"/>
        <v>-</v>
      </c>
    </row>
    <row r="76" spans="1:20">
      <c r="A76" s="9">
        <f>классы!B77</f>
        <v>75</v>
      </c>
      <c r="B76" s="9" t="str">
        <f>классы!C77</f>
        <v>Светлана Чернецова</v>
      </c>
      <c r="C76" s="9" t="str">
        <f>IFERROR(VLOOKUP(CONCATENATE($A76,C$2),_votes_exp!$A$2:$J$300,9,FALSE),"-")</f>
        <v>-</v>
      </c>
      <c r="D76" s="9" t="str">
        <f>IFERROR(VLOOKUP(CONCATENATE($A76,D$2),_votes_exp!$A$2:$J$300,9,FALSE),"-")</f>
        <v>-</v>
      </c>
      <c r="E76" s="9" t="str">
        <f>IFERROR(VLOOKUP(CONCATENATE($A76,E$2),_votes_exp!$A$2:$J$300,9,FALSE),"-")</f>
        <v>-</v>
      </c>
      <c r="F76" s="9" t="str">
        <f>IFERROR(VLOOKUP(CONCATENATE($A76,F$2),_votes_exp!$A$2:$J$300,9,FALSE),"-")</f>
        <v>-</v>
      </c>
      <c r="G76" s="9" t="str">
        <f>IFERROR(VLOOKUP(CONCATENATE($A76,G$2),_votes_exp!$A$2:$J$300,9,FALSE),"-")</f>
        <v>-</v>
      </c>
      <c r="H76" s="9" t="str">
        <f>IFERROR(VLOOKUP(CONCATENATE($A76,H$2),_votes_exp!$A$2:$J$300,9,FALSE),"-")</f>
        <v>-</v>
      </c>
      <c r="I76" s="9" t="str">
        <f>IFERROR(VLOOKUP(CONCATENATE($A76,I$2),_votes_exp!$A$2:$J$300,9,FALSE),"-")</f>
        <v>-</v>
      </c>
      <c r="J76" s="9" t="str">
        <f>IFERROR(VLOOKUP(CONCATENATE($A76,J$2),_votes_exp!$A$2:$J$300,9,FALSE),"-")</f>
        <v>-</v>
      </c>
      <c r="K76" s="9" t="str">
        <f>IFERROR(VLOOKUP(CONCATENATE($A76,K$2),_votes_exp!$A$2:$J$300,9,FALSE),"-")</f>
        <v>-</v>
      </c>
      <c r="L76" s="9" t="str">
        <f>IFERROR(VLOOKUP(CONCATENATE($A76,L$2),_votes_exp!$A$2:$J$300,9,FALSE),"-")</f>
        <v>-</v>
      </c>
      <c r="M76" s="368" t="str">
        <f t="shared" si="10"/>
        <v>-</v>
      </c>
      <c r="N76" s="378" t="str">
        <f t="shared" si="9"/>
        <v>-</v>
      </c>
      <c r="O76" t="str">
        <f t="shared" si="11"/>
        <v>-</v>
      </c>
      <c r="P76">
        <f t="shared" si="12"/>
        <v>75</v>
      </c>
      <c r="Q76" t="str">
        <f t="shared" si="12"/>
        <v>Светлана Чернецова</v>
      </c>
      <c r="R76" s="121" t="str">
        <f t="shared" si="13"/>
        <v>-</v>
      </c>
      <c r="S76" s="9" t="str">
        <f t="shared" si="14"/>
        <v>-</v>
      </c>
      <c r="T76" s="415" t="str">
        <f t="shared" si="15"/>
        <v>-</v>
      </c>
    </row>
    <row r="77" spans="1:20">
      <c r="A77" s="9">
        <f>классы!B78</f>
        <v>76</v>
      </c>
      <c r="B77" s="9" t="str">
        <f>классы!C78</f>
        <v>Лубяная Екатерина Валерьевна</v>
      </c>
      <c r="C77" s="9">
        <f>IFERROR(VLOOKUP(CONCATENATE($A77,C$2),_votes_exp!$A$2:$J$300,9,FALSE),"-")</f>
        <v>4</v>
      </c>
      <c r="D77" s="9" t="str">
        <f>IFERROR(VLOOKUP(CONCATENATE($A77,D$2),_votes_exp!$A$2:$J$300,9,FALSE),"-")</f>
        <v>-</v>
      </c>
      <c r="E77" s="9" t="str">
        <f>IFERROR(VLOOKUP(CONCATENATE($A77,E$2),_votes_exp!$A$2:$J$300,9,FALSE),"-")</f>
        <v>-</v>
      </c>
      <c r="F77" s="9" t="str">
        <f>IFERROR(VLOOKUP(CONCATENATE($A77,F$2),_votes_exp!$A$2:$J$300,9,FALSE),"-")</f>
        <v>-</v>
      </c>
      <c r="G77" s="9" t="str">
        <f>IFERROR(VLOOKUP(CONCATENATE($A77,G$2),_votes_exp!$A$2:$J$300,9,FALSE),"-")</f>
        <v>-</v>
      </c>
      <c r="H77" s="9" t="str">
        <f>IFERROR(VLOOKUP(CONCATENATE($A77,H$2),_votes_exp!$A$2:$J$300,9,FALSE),"-")</f>
        <v>-</v>
      </c>
      <c r="I77" s="9" t="str">
        <f>IFERROR(VLOOKUP(CONCATENATE($A77,I$2),_votes_exp!$A$2:$J$300,9,FALSE),"-")</f>
        <v>-</v>
      </c>
      <c r="J77" s="9" t="str">
        <f>IFERROR(VLOOKUP(CONCATENATE($A77,J$2),_votes_exp!$A$2:$J$300,9,FALSE),"-")</f>
        <v>-</v>
      </c>
      <c r="K77" s="9">
        <f>IFERROR(VLOOKUP(CONCATENATE($A77,K$2),_votes_exp!$A$2:$J$300,9,FALSE),"-")</f>
        <v>4</v>
      </c>
      <c r="L77" s="9">
        <f>IFERROR(VLOOKUP(CONCATENATE($A77,L$2),_votes_exp!$A$2:$J$300,9,FALSE),"-")</f>
        <v>8</v>
      </c>
      <c r="M77" s="368">
        <f t="shared" si="10"/>
        <v>5.3333363335207986</v>
      </c>
      <c r="N77" s="378">
        <f t="shared" si="9"/>
        <v>14</v>
      </c>
      <c r="O77">
        <f t="shared" si="11"/>
        <v>3</v>
      </c>
      <c r="P77">
        <f t="shared" si="12"/>
        <v>76</v>
      </c>
      <c r="Q77" t="str">
        <f t="shared" si="12"/>
        <v>Лубяная Екатерина Валерьевна</v>
      </c>
      <c r="R77" s="121">
        <f t="shared" si="13"/>
        <v>5.3333363335207986</v>
      </c>
      <c r="S77" s="9">
        <f t="shared" si="14"/>
        <v>3</v>
      </c>
      <c r="T77" s="415">
        <f t="shared" si="15"/>
        <v>5.3333333333333357</v>
      </c>
    </row>
    <row r="78" spans="1:20">
      <c r="A78" s="9">
        <f>классы!B79</f>
        <v>77</v>
      </c>
      <c r="B78" s="9" t="str">
        <f>классы!C79</f>
        <v>Егор Валерьевич Ковальчук</v>
      </c>
      <c r="C78" s="9" t="str">
        <f>IFERROR(VLOOKUP(CONCATENATE($A78,C$2),_votes_exp!$A$2:$J$300,9,FALSE),"-")</f>
        <v>-</v>
      </c>
      <c r="D78" s="9" t="str">
        <f>IFERROR(VLOOKUP(CONCATENATE($A78,D$2),_votes_exp!$A$2:$J$300,9,FALSE),"-")</f>
        <v>-</v>
      </c>
      <c r="E78" s="9" t="str">
        <f>IFERROR(VLOOKUP(CONCATENATE($A78,E$2),_votes_exp!$A$2:$J$300,9,FALSE),"-")</f>
        <v>-</v>
      </c>
      <c r="F78" s="9" t="str">
        <f>IFERROR(VLOOKUP(CONCATENATE($A78,F$2),_votes_exp!$A$2:$J$300,9,FALSE),"-")</f>
        <v>-</v>
      </c>
      <c r="G78" s="9" t="str">
        <f>IFERROR(VLOOKUP(CONCATENATE($A78,G$2),_votes_exp!$A$2:$J$300,9,FALSE),"-")</f>
        <v>-</v>
      </c>
      <c r="H78" s="9" t="str">
        <f>IFERROR(VLOOKUP(CONCATENATE($A78,H$2),_votes_exp!$A$2:$J$300,9,FALSE),"-")</f>
        <v>-</v>
      </c>
      <c r="I78" s="9" t="str">
        <f>IFERROR(VLOOKUP(CONCATENATE($A78,I$2),_votes_exp!$A$2:$J$300,9,FALSE),"-")</f>
        <v>-</v>
      </c>
      <c r="J78" s="9" t="str">
        <f>IFERROR(VLOOKUP(CONCATENATE($A78,J$2),_votes_exp!$A$2:$J$300,9,FALSE),"-")</f>
        <v>-</v>
      </c>
      <c r="K78" s="9" t="str">
        <f>IFERROR(VLOOKUP(CONCATENATE($A78,K$2),_votes_exp!$A$2:$J$300,9,FALSE),"-")</f>
        <v>-</v>
      </c>
      <c r="L78" s="9" t="str">
        <f>IFERROR(VLOOKUP(CONCATENATE($A78,L$2),_votes_exp!$A$2:$J$300,9,FALSE),"-")</f>
        <v>-</v>
      </c>
      <c r="M78" s="368" t="str">
        <f t="shared" si="10"/>
        <v>-</v>
      </c>
      <c r="N78" s="378" t="str">
        <f t="shared" si="9"/>
        <v>-</v>
      </c>
      <c r="O78" t="str">
        <f t="shared" si="11"/>
        <v>-</v>
      </c>
      <c r="P78">
        <f t="shared" si="12"/>
        <v>77</v>
      </c>
      <c r="Q78" t="str">
        <f t="shared" si="12"/>
        <v>Егор Валерьевич Ковальчук</v>
      </c>
      <c r="R78" s="121" t="str">
        <f t="shared" si="13"/>
        <v>-</v>
      </c>
      <c r="S78" s="9" t="str">
        <f t="shared" si="14"/>
        <v>-</v>
      </c>
      <c r="T78" s="415" t="str">
        <f t="shared" si="15"/>
        <v>-</v>
      </c>
    </row>
    <row r="79" spans="1:20">
      <c r="A79" s="9"/>
      <c r="B79" s="157" t="s">
        <v>198</v>
      </c>
      <c r="C79" s="9">
        <f>COUNT(C3:C78)</f>
        <v>14</v>
      </c>
      <c r="D79" s="9">
        <f t="shared" ref="D79:L79" si="16">COUNT(D3:D78)</f>
        <v>2</v>
      </c>
      <c r="E79" s="9">
        <f t="shared" si="16"/>
        <v>11</v>
      </c>
      <c r="F79" s="9">
        <f t="shared" si="16"/>
        <v>0</v>
      </c>
      <c r="G79" s="9">
        <f t="shared" si="16"/>
        <v>0</v>
      </c>
      <c r="H79" s="9">
        <f t="shared" si="16"/>
        <v>2</v>
      </c>
      <c r="I79" s="9">
        <f t="shared" si="16"/>
        <v>8</v>
      </c>
      <c r="J79" s="9">
        <f t="shared" si="16"/>
        <v>0</v>
      </c>
      <c r="K79" s="9">
        <f t="shared" si="16"/>
        <v>12</v>
      </c>
      <c r="L79" s="9">
        <f t="shared" si="16"/>
        <v>15</v>
      </c>
      <c r="M79" s="189">
        <f>COUNT(C3:L78)</f>
        <v>64</v>
      </c>
      <c r="N79" s="380">
        <f>COUNT(M3:M78)</f>
        <v>15</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dimension ref="A1:T79"/>
  <sheetViews>
    <sheetView workbookViewId="0">
      <pane ySplit="2" topLeftCell="A3" activePane="bottomLeft" state="frozen"/>
      <selection pane="bottomLeft" activeCell="M3" sqref="M3:M78"/>
    </sheetView>
  </sheetViews>
  <sheetFormatPr defaultRowHeight="15"/>
  <cols>
    <col min="2" max="2" width="55.7109375" customWidth="1"/>
    <col min="3" max="12" width="6.7109375" customWidth="1"/>
    <col min="13" max="13" width="9.140625" style="381"/>
    <col min="14" max="14" width="9.140625" style="376"/>
    <col min="17" max="17" width="50.42578125" bestFit="1" customWidth="1"/>
    <col min="20" max="20" width="32.85546875" customWidth="1"/>
  </cols>
  <sheetData>
    <row r="1" spans="1:20" ht="18.75">
      <c r="B1" s="205" t="s">
        <v>214</v>
      </c>
      <c r="C1" s="20"/>
      <c r="D1" s="20"/>
      <c r="E1" s="20"/>
      <c r="F1" s="20"/>
      <c r="G1" s="20"/>
      <c r="H1" s="20"/>
      <c r="I1" s="20"/>
    </row>
    <row r="2" spans="1:20" s="18" customFormat="1" ht="150">
      <c r="A2" s="31" t="s">
        <v>116</v>
      </c>
      <c r="B2" s="195" t="s">
        <v>196</v>
      </c>
      <c r="C2" s="196" t="str">
        <f>судьи!E38</f>
        <v>Акчурин Константин Эдуардович</v>
      </c>
      <c r="D2" s="196" t="str">
        <f>судьи!F38</f>
        <v>Басалаев Андрей Викторович</v>
      </c>
      <c r="E2" s="196" t="str">
        <f>судьи!G38</f>
        <v>Гордиленков Лев</v>
      </c>
      <c r="F2" s="196" t="str">
        <f>судьи!H38</f>
        <v>Данилина Татьяна Игоревна</v>
      </c>
      <c r="G2" s="196" t="str">
        <f>судьи!I38</f>
        <v>Елизаров Андрей</v>
      </c>
      <c r="H2" s="196" t="str">
        <f>судьи!J38</f>
        <v>Иван Демидов</v>
      </c>
      <c r="I2" s="196" t="str">
        <f>судьи!K38</f>
        <v>Кудрявцев Евгений Валерьевич</v>
      </c>
      <c r="J2" s="196" t="str">
        <f>судьи!L38</f>
        <v>Родимцев Андрей Александрович</v>
      </c>
      <c r="K2" s="196" t="str">
        <f>судьи!M38</f>
        <v>Русаков Сергей Александрович</v>
      </c>
      <c r="L2" s="196" t="str">
        <f>судьи!N38</f>
        <v>Сазонов Антон Анатольевич</v>
      </c>
      <c r="M2" s="303" t="s">
        <v>197</v>
      </c>
      <c r="N2" s="377" t="s">
        <v>190</v>
      </c>
      <c r="O2" s="18" t="s">
        <v>80</v>
      </c>
      <c r="P2" s="31" t="s">
        <v>116</v>
      </c>
      <c r="Q2" s="195" t="s">
        <v>196</v>
      </c>
      <c r="R2" s="197" t="s">
        <v>197</v>
      </c>
      <c r="S2" s="18" t="s">
        <v>80</v>
      </c>
      <c r="T2" s="414" t="s">
        <v>1200</v>
      </c>
    </row>
    <row r="3" spans="1:20">
      <c r="A3" s="9">
        <f>классы!B3</f>
        <v>1</v>
      </c>
      <c r="B3" s="9" t="str">
        <f>классы!C3</f>
        <v>Фефелов Александр</v>
      </c>
      <c r="C3" s="9">
        <f>IFERROR(VLOOKUP(CONCATENATE($A3,C$2),_votes_exp!$A$2:$J$300,10,FALSE),"-")</f>
        <v>8</v>
      </c>
      <c r="D3" s="9">
        <f>IFERROR(VLOOKUP(CONCATENATE($A3,D$2),_votes_exp!$A$2:$J$300,10,FALSE),"-")</f>
        <v>11</v>
      </c>
      <c r="E3" s="9">
        <f>IFERROR(VLOOKUP(CONCATENATE($A3,E$2),_votes_exp!$A$2:$J$300,10,FALSE),"-")</f>
        <v>8</v>
      </c>
      <c r="F3" s="9" t="str">
        <f>IFERROR(VLOOKUP(CONCATENATE($A3,F$2),_votes_exp!$A$2:$J$300,10,FALSE),"-")</f>
        <v>-</v>
      </c>
      <c r="G3" s="9">
        <f>IFERROR(VLOOKUP(CONCATENATE($A3,G$2),_votes_exp!$A$2:$J$300,10,FALSE),"-")</f>
        <v>3</v>
      </c>
      <c r="H3" s="9" t="str">
        <f>IFERROR(VLOOKUP(CONCATENATE($A3,H$2),_votes_exp!$A$2:$J$300,10,FALSE),"-")</f>
        <v>-</v>
      </c>
      <c r="I3" s="9">
        <f>IFERROR(VLOOKUP(CONCATENATE($A3,I$2),_votes_exp!$A$2:$J$300,10,FALSE),"-")</f>
        <v>9</v>
      </c>
      <c r="J3" s="9" t="str">
        <f>IFERROR(VLOOKUP(CONCATENATE($A3,J$2),_votes_exp!$A$2:$J$300,10,FALSE),"-")</f>
        <v>-</v>
      </c>
      <c r="K3" s="9" t="str">
        <f>IFERROR(VLOOKUP(CONCATENATE($A3,K$2),_votes_exp!$A$2:$J$300,10,FALSE),"-")</f>
        <v>-</v>
      </c>
      <c r="L3" s="9">
        <f>IFERROR(VLOOKUP(CONCATENATE($A3,L$2),_votes_exp!$A$2:$J$300,10,FALSE),"-")</f>
        <v>7</v>
      </c>
      <c r="M3" s="368">
        <f>IFERROR(AVERAGE(C3:L3)+0.000001*O3+0.000000001*(1/(T3+0.001)),"-")</f>
        <v>7.6666726668081564</v>
      </c>
      <c r="N3" s="378">
        <f t="shared" ref="N3:N34" si="0">IFERROR(RANK(M3,$M$3:$M$78,0),"-")</f>
        <v>6</v>
      </c>
      <c r="O3">
        <f>IF(COUNT(C3:L3)&gt;0,COUNT(C3:L3),"-")</f>
        <v>6</v>
      </c>
      <c r="P3">
        <f>A3</f>
        <v>1</v>
      </c>
      <c r="Q3" t="str">
        <f t="shared" ref="Q3:Q66" si="1">B3</f>
        <v>Фефелов Александр</v>
      </c>
      <c r="R3" s="121">
        <f>M3</f>
        <v>7.6666726668081564</v>
      </c>
      <c r="S3" s="9">
        <f>O3</f>
        <v>6</v>
      </c>
      <c r="T3" s="415">
        <f>IFERROR(VAR(C3:L3),"-")</f>
        <v>7.0666666666666629</v>
      </c>
    </row>
    <row r="4" spans="1:20">
      <c r="A4" s="9">
        <f>классы!B4</f>
        <v>2</v>
      </c>
      <c r="B4" s="9" t="str">
        <f>классы!C4</f>
        <v>Рождественская Мария Владимировна</v>
      </c>
      <c r="C4" s="9" t="str">
        <f>IFERROR(VLOOKUP(CONCATENATE($A4,C$2),_votes_exp!$A$2:$J$300,10,FALSE),"-")</f>
        <v>-</v>
      </c>
      <c r="D4" s="9" t="str">
        <f>IFERROR(VLOOKUP(CONCATENATE($A4,D$2),_votes_exp!$A$2:$J$300,10,FALSE),"-")</f>
        <v>-</v>
      </c>
      <c r="E4" s="9" t="str">
        <f>IFERROR(VLOOKUP(CONCATENATE($A4,E$2),_votes_exp!$A$2:$J$300,10,FALSE),"-")</f>
        <v>-</v>
      </c>
      <c r="F4" s="9" t="str">
        <f>IFERROR(VLOOKUP(CONCATENATE($A4,F$2),_votes_exp!$A$2:$J$300,10,FALSE),"-")</f>
        <v>-</v>
      </c>
      <c r="G4" s="9" t="str">
        <f>IFERROR(VLOOKUP(CONCATENATE($A4,G$2),_votes_exp!$A$2:$J$300,10,FALSE),"-")</f>
        <v>-</v>
      </c>
      <c r="H4" s="9" t="str">
        <f>IFERROR(VLOOKUP(CONCATENATE($A4,H$2),_votes_exp!$A$2:$J$300,10,FALSE),"-")</f>
        <v>-</v>
      </c>
      <c r="I4" s="9" t="str">
        <f>IFERROR(VLOOKUP(CONCATENATE($A4,I$2),_votes_exp!$A$2:$J$300,10,FALSE),"-")</f>
        <v>-</v>
      </c>
      <c r="J4" s="9" t="str">
        <f>IFERROR(VLOOKUP(CONCATENATE($A4,J$2),_votes_exp!$A$2:$J$300,10,FALSE),"-")</f>
        <v>-</v>
      </c>
      <c r="K4" s="9" t="str">
        <f>IFERROR(VLOOKUP(CONCATENATE($A4,K$2),_votes_exp!$A$2:$J$300,10,FALSE),"-")</f>
        <v>-</v>
      </c>
      <c r="L4" s="9" t="str">
        <f>IFERROR(VLOOKUP(CONCATENATE($A4,L$2),_votes_exp!$A$2:$J$300,10,FALSE),"-")</f>
        <v>-</v>
      </c>
      <c r="M4" s="368" t="str">
        <f t="shared" ref="M4:M67" si="2">IFERROR(AVERAGE(C4:L4)+0.000001*O4+0.000000001*(1/(T4+0.001)),"-")</f>
        <v>-</v>
      </c>
      <c r="N4" s="378" t="str">
        <f t="shared" si="0"/>
        <v>-</v>
      </c>
      <c r="O4" t="str">
        <f t="shared" ref="O4:O67" si="3">IF(COUNT(C4:L4)&gt;0,COUNT(C4:L4),"-")</f>
        <v>-</v>
      </c>
      <c r="P4">
        <f t="shared" ref="P4:Q67" si="4">A4</f>
        <v>2</v>
      </c>
      <c r="Q4" t="str">
        <f t="shared" si="1"/>
        <v>Рождественская Мария Владимировна</v>
      </c>
      <c r="R4" s="121" t="str">
        <f t="shared" ref="R4:R67" si="5">M4</f>
        <v>-</v>
      </c>
      <c r="S4" s="9" t="str">
        <f t="shared" ref="S4:S67" si="6">O4</f>
        <v>-</v>
      </c>
      <c r="T4" s="415" t="str">
        <f t="shared" ref="T4:T67" si="7">IFERROR(VAR(C4:L4),"-")</f>
        <v>-</v>
      </c>
    </row>
    <row r="5" spans="1:20">
      <c r="A5" s="9">
        <f>классы!B5</f>
        <v>3</v>
      </c>
      <c r="B5" s="9" t="str">
        <f>классы!C5</f>
        <v>Кудрявцев Евгений Валерьевич</v>
      </c>
      <c r="C5" s="9">
        <f>IFERROR(VLOOKUP(CONCATENATE($A5,C$2),_votes_exp!$A$2:$J$300,10,FALSE),"-")</f>
        <v>4</v>
      </c>
      <c r="D5" s="9">
        <f>IFERROR(VLOOKUP(CONCATENATE($A5,D$2),_votes_exp!$A$2:$J$300,10,FALSE),"-")</f>
        <v>11</v>
      </c>
      <c r="E5" s="9">
        <f>IFERROR(VLOOKUP(CONCATENATE($A5,E$2),_votes_exp!$A$2:$J$300,10,FALSE),"-")</f>
        <v>8</v>
      </c>
      <c r="F5" s="9" t="str">
        <f>IFERROR(VLOOKUP(CONCATENATE($A5,F$2),_votes_exp!$A$2:$J$300,10,FALSE),"-")</f>
        <v>-</v>
      </c>
      <c r="G5" s="9">
        <f>IFERROR(VLOOKUP(CONCATENATE($A5,G$2),_votes_exp!$A$2:$J$300,10,FALSE),"-")</f>
        <v>6</v>
      </c>
      <c r="H5" s="9" t="str">
        <f>IFERROR(VLOOKUP(CONCATENATE($A5,H$2),_votes_exp!$A$2:$J$300,10,FALSE),"-")</f>
        <v>-</v>
      </c>
      <c r="I5" s="9" t="str">
        <f>IFERROR(VLOOKUP(CONCATENATE($A5,I$2),_votes_exp!$A$2:$J$300,10,FALSE),"-")</f>
        <v>-</v>
      </c>
      <c r="J5" s="9" t="str">
        <f>IFERROR(VLOOKUP(CONCATENATE($A5,J$2),_votes_exp!$A$2:$J$300,10,FALSE),"-")</f>
        <v>-</v>
      </c>
      <c r="K5" s="9" t="str">
        <f>IFERROR(VLOOKUP(CONCATENATE($A5,K$2),_votes_exp!$A$2:$J$300,10,FALSE),"-")</f>
        <v>-</v>
      </c>
      <c r="L5" s="9">
        <f>IFERROR(VLOOKUP(CONCATENATE($A5,L$2),_votes_exp!$A$2:$J$300,10,FALSE),"-")</f>
        <v>8</v>
      </c>
      <c r="M5" s="368">
        <f t="shared" si="2"/>
        <v>7.4000050001470372</v>
      </c>
      <c r="N5" s="378">
        <f t="shared" si="0"/>
        <v>7</v>
      </c>
      <c r="O5">
        <f t="shared" si="3"/>
        <v>5</v>
      </c>
      <c r="P5">
        <f t="shared" si="4"/>
        <v>3</v>
      </c>
      <c r="Q5" t="str">
        <f t="shared" si="1"/>
        <v>Кудрявцев Евгений Валерьевич</v>
      </c>
      <c r="R5" s="121">
        <f t="shared" si="5"/>
        <v>7.4000050001470372</v>
      </c>
      <c r="S5" s="9">
        <f t="shared" si="6"/>
        <v>5</v>
      </c>
      <c r="T5" s="415">
        <f t="shared" si="7"/>
        <v>6.7999999999999972</v>
      </c>
    </row>
    <row r="6" spans="1:20">
      <c r="A6" s="9">
        <f>классы!B6</f>
        <v>4</v>
      </c>
      <c r="B6" s="9" t="str">
        <f>классы!C6</f>
        <v>Вербицкий Илья Анатольевич</v>
      </c>
      <c r="C6" s="9" t="str">
        <f>IFERROR(VLOOKUP(CONCATENATE($A6,C$2),_votes_exp!$A$2:$J$300,10,FALSE),"-")</f>
        <v>-</v>
      </c>
      <c r="D6" s="9" t="str">
        <f>IFERROR(VLOOKUP(CONCATENATE($A6,D$2),_votes_exp!$A$2:$J$300,10,FALSE),"-")</f>
        <v>-</v>
      </c>
      <c r="E6" s="9" t="str">
        <f>IFERROR(VLOOKUP(CONCATENATE($A6,E$2),_votes_exp!$A$2:$J$300,10,FALSE),"-")</f>
        <v>-</v>
      </c>
      <c r="F6" s="9" t="str">
        <f>IFERROR(VLOOKUP(CONCATENATE($A6,F$2),_votes_exp!$A$2:$J$300,10,FALSE),"-")</f>
        <v>-</v>
      </c>
      <c r="G6" s="9" t="str">
        <f>IFERROR(VLOOKUP(CONCATENATE($A6,G$2),_votes_exp!$A$2:$J$300,10,FALSE),"-")</f>
        <v>-</v>
      </c>
      <c r="H6" s="9" t="str">
        <f>IFERROR(VLOOKUP(CONCATENATE($A6,H$2),_votes_exp!$A$2:$J$300,10,FALSE),"-")</f>
        <v>-</v>
      </c>
      <c r="I6" s="9" t="str">
        <f>IFERROR(VLOOKUP(CONCATENATE($A6,I$2),_votes_exp!$A$2:$J$300,10,FALSE),"-")</f>
        <v>-</v>
      </c>
      <c r="J6" s="9" t="str">
        <f>IFERROR(VLOOKUP(CONCATENATE($A6,J$2),_votes_exp!$A$2:$J$300,10,FALSE),"-")</f>
        <v>-</v>
      </c>
      <c r="K6" s="9" t="str">
        <f>IFERROR(VLOOKUP(CONCATENATE($A6,K$2),_votes_exp!$A$2:$J$300,10,FALSE),"-")</f>
        <v>-</v>
      </c>
      <c r="L6" s="9" t="str">
        <f>IFERROR(VLOOKUP(CONCATENATE($A6,L$2),_votes_exp!$A$2:$J$300,10,FALSE),"-")</f>
        <v>-</v>
      </c>
      <c r="M6" s="368" t="str">
        <f t="shared" si="2"/>
        <v>-</v>
      </c>
      <c r="N6" s="378" t="str">
        <f t="shared" si="0"/>
        <v>-</v>
      </c>
      <c r="O6" t="str">
        <f t="shared" si="3"/>
        <v>-</v>
      </c>
      <c r="P6">
        <f t="shared" si="4"/>
        <v>4</v>
      </c>
      <c r="Q6" t="str">
        <f t="shared" si="1"/>
        <v>Вербицкий Илья Анатольевич</v>
      </c>
      <c r="R6" s="121" t="str">
        <f t="shared" si="5"/>
        <v>-</v>
      </c>
      <c r="S6" s="9" t="str">
        <f t="shared" si="6"/>
        <v>-</v>
      </c>
      <c r="T6" s="415" t="str">
        <f t="shared" si="7"/>
        <v>-</v>
      </c>
    </row>
    <row r="7" spans="1:20">
      <c r="A7" s="9">
        <f>классы!B7</f>
        <v>5</v>
      </c>
      <c r="B7" s="9" t="str">
        <f>классы!C7</f>
        <v>Андрейченко Вадим Александрович, Андрейченко Елена и Леонид</v>
      </c>
      <c r="C7" s="9">
        <f>IFERROR(VLOOKUP(CONCATENATE($A7,C$2),_votes_exp!$A$2:$J$300,10,FALSE),"-")</f>
        <v>4</v>
      </c>
      <c r="D7" s="9" t="str">
        <f>IFERROR(VLOOKUP(CONCATENATE($A7,D$2),_votes_exp!$A$2:$J$300,10,FALSE),"-")</f>
        <v>-</v>
      </c>
      <c r="E7" s="9">
        <f>IFERROR(VLOOKUP(CONCATENATE($A7,E$2),_votes_exp!$A$2:$J$300,10,FALSE),"-")</f>
        <v>4</v>
      </c>
      <c r="F7" s="9" t="str">
        <f>IFERROR(VLOOKUP(CONCATENATE($A7,F$2),_votes_exp!$A$2:$J$300,10,FALSE),"-")</f>
        <v>-</v>
      </c>
      <c r="G7" s="9">
        <f>IFERROR(VLOOKUP(CONCATENATE($A7,G$2),_votes_exp!$A$2:$J$300,10,FALSE),"-")</f>
        <v>1</v>
      </c>
      <c r="H7" s="9">
        <f>IFERROR(VLOOKUP(CONCATENATE($A7,H$2),_votes_exp!$A$2:$J$300,10,FALSE),"-")</f>
        <v>10</v>
      </c>
      <c r="I7" s="9">
        <f>IFERROR(VLOOKUP(CONCATENATE($A7,I$2),_votes_exp!$A$2:$J$300,10,FALSE),"-")</f>
        <v>4</v>
      </c>
      <c r="J7" s="9" t="str">
        <f>IFERROR(VLOOKUP(CONCATENATE($A7,J$2),_votes_exp!$A$2:$J$300,10,FALSE),"-")</f>
        <v>-</v>
      </c>
      <c r="K7" s="9" t="str">
        <f>IFERROR(VLOOKUP(CONCATENATE($A7,K$2),_votes_exp!$A$2:$J$300,10,FALSE),"-")</f>
        <v>-</v>
      </c>
      <c r="L7" s="9">
        <f>IFERROR(VLOOKUP(CONCATENATE($A7,L$2),_votes_exp!$A$2:$J$300,10,FALSE),"-")</f>
        <v>5</v>
      </c>
      <c r="M7" s="368">
        <f t="shared" si="2"/>
        <v>4.6666726667820386</v>
      </c>
      <c r="N7" s="378">
        <f t="shared" si="0"/>
        <v>19</v>
      </c>
      <c r="O7">
        <f t="shared" si="3"/>
        <v>6</v>
      </c>
      <c r="P7">
        <f t="shared" si="4"/>
        <v>5</v>
      </c>
      <c r="Q7" t="str">
        <f t="shared" si="1"/>
        <v>Андрейченко Вадим Александрович, Андрейченко Елена и Леонид</v>
      </c>
      <c r="R7" s="121">
        <f t="shared" si="5"/>
        <v>4.6666726667820386</v>
      </c>
      <c r="S7" s="9">
        <f t="shared" si="6"/>
        <v>6</v>
      </c>
      <c r="T7" s="415">
        <f t="shared" si="7"/>
        <v>8.6666666666666679</v>
      </c>
    </row>
    <row r="8" spans="1:20">
      <c r="A8" s="9">
        <f>классы!B8</f>
        <v>6</v>
      </c>
      <c r="B8" s="9" t="str">
        <f>классы!C8</f>
        <v>Вастаев Александр</v>
      </c>
      <c r="C8" s="9" t="str">
        <f>IFERROR(VLOOKUP(CONCATENATE($A8,C$2),_votes_exp!$A$2:$J$300,10,FALSE),"-")</f>
        <v>-</v>
      </c>
      <c r="D8" s="9" t="str">
        <f>IFERROR(VLOOKUP(CONCATENATE($A8,D$2),_votes_exp!$A$2:$J$300,10,FALSE),"-")</f>
        <v>-</v>
      </c>
      <c r="E8" s="9" t="str">
        <f>IFERROR(VLOOKUP(CONCATENATE($A8,E$2),_votes_exp!$A$2:$J$300,10,FALSE),"-")</f>
        <v>-</v>
      </c>
      <c r="F8" s="9" t="str">
        <f>IFERROR(VLOOKUP(CONCATENATE($A8,F$2),_votes_exp!$A$2:$J$300,10,FALSE),"-")</f>
        <v>-</v>
      </c>
      <c r="G8" s="9" t="str">
        <f>IFERROR(VLOOKUP(CONCATENATE($A8,G$2),_votes_exp!$A$2:$J$300,10,FALSE),"-")</f>
        <v>-</v>
      </c>
      <c r="H8" s="9" t="str">
        <f>IFERROR(VLOOKUP(CONCATENATE($A8,H$2),_votes_exp!$A$2:$J$300,10,FALSE),"-")</f>
        <v>-</v>
      </c>
      <c r="I8" s="9" t="str">
        <f>IFERROR(VLOOKUP(CONCATENATE($A8,I$2),_votes_exp!$A$2:$J$300,10,FALSE),"-")</f>
        <v>-</v>
      </c>
      <c r="J8" s="9" t="str">
        <f>IFERROR(VLOOKUP(CONCATENATE($A8,J$2),_votes_exp!$A$2:$J$300,10,FALSE),"-")</f>
        <v>-</v>
      </c>
      <c r="K8" s="9" t="str">
        <f>IFERROR(VLOOKUP(CONCATENATE($A8,K$2),_votes_exp!$A$2:$J$300,10,FALSE),"-")</f>
        <v>-</v>
      </c>
      <c r="L8" s="9" t="str">
        <f>IFERROR(VLOOKUP(CONCATENATE($A8,L$2),_votes_exp!$A$2:$J$300,10,FALSE),"-")</f>
        <v>-</v>
      </c>
      <c r="M8" s="368" t="str">
        <f t="shared" si="2"/>
        <v>-</v>
      </c>
      <c r="N8" s="378" t="str">
        <f t="shared" si="0"/>
        <v>-</v>
      </c>
      <c r="O8" t="str">
        <f t="shared" si="3"/>
        <v>-</v>
      </c>
      <c r="P8">
        <f t="shared" si="4"/>
        <v>6</v>
      </c>
      <c r="Q8" t="str">
        <f t="shared" si="1"/>
        <v>Вастаев Александр</v>
      </c>
      <c r="R8" s="121" t="str">
        <f t="shared" si="5"/>
        <v>-</v>
      </c>
      <c r="S8" s="9" t="str">
        <f t="shared" si="6"/>
        <v>-</v>
      </c>
      <c r="T8" s="415" t="str">
        <f t="shared" si="7"/>
        <v>-</v>
      </c>
    </row>
    <row r="9" spans="1:20">
      <c r="A9" s="9">
        <f>классы!B9</f>
        <v>7</v>
      </c>
      <c r="B9" s="9" t="str">
        <f>классы!C9</f>
        <v>Сергей Селюков</v>
      </c>
      <c r="C9" s="9" t="str">
        <f>IFERROR(VLOOKUP(CONCATENATE($A9,C$2),_votes_exp!$A$2:$J$300,10,FALSE),"-")</f>
        <v>-</v>
      </c>
      <c r="D9" s="9" t="str">
        <f>IFERROR(VLOOKUP(CONCATENATE($A9,D$2),_votes_exp!$A$2:$J$300,10,FALSE),"-")</f>
        <v>-</v>
      </c>
      <c r="E9" s="9" t="str">
        <f>IFERROR(VLOOKUP(CONCATENATE($A9,E$2),_votes_exp!$A$2:$J$300,10,FALSE),"-")</f>
        <v>-</v>
      </c>
      <c r="F9" s="9" t="str">
        <f>IFERROR(VLOOKUP(CONCATENATE($A9,F$2),_votes_exp!$A$2:$J$300,10,FALSE),"-")</f>
        <v>-</v>
      </c>
      <c r="G9" s="9" t="str">
        <f>IFERROR(VLOOKUP(CONCATENATE($A9,G$2),_votes_exp!$A$2:$J$300,10,FALSE),"-")</f>
        <v>-</v>
      </c>
      <c r="H9" s="9" t="str">
        <f>IFERROR(VLOOKUP(CONCATENATE($A9,H$2),_votes_exp!$A$2:$J$300,10,FALSE),"-")</f>
        <v>-</v>
      </c>
      <c r="I9" s="9" t="str">
        <f>IFERROR(VLOOKUP(CONCATENATE($A9,I$2),_votes_exp!$A$2:$J$300,10,FALSE),"-")</f>
        <v>-</v>
      </c>
      <c r="J9" s="9" t="str">
        <f>IFERROR(VLOOKUP(CONCATENATE($A9,J$2),_votes_exp!$A$2:$J$300,10,FALSE),"-")</f>
        <v>-</v>
      </c>
      <c r="K9" s="9" t="str">
        <f>IFERROR(VLOOKUP(CONCATENATE($A9,K$2),_votes_exp!$A$2:$J$300,10,FALSE),"-")</f>
        <v>-</v>
      </c>
      <c r="L9" s="9" t="str">
        <f>IFERROR(VLOOKUP(CONCATENATE($A9,L$2),_votes_exp!$A$2:$J$300,10,FALSE),"-")</f>
        <v>-</v>
      </c>
      <c r="M9" s="368" t="str">
        <f t="shared" si="2"/>
        <v>-</v>
      </c>
      <c r="N9" s="378" t="str">
        <f t="shared" si="0"/>
        <v>-</v>
      </c>
      <c r="O9" t="str">
        <f t="shared" si="3"/>
        <v>-</v>
      </c>
      <c r="P9">
        <f t="shared" si="4"/>
        <v>7</v>
      </c>
      <c r="Q9" t="str">
        <f t="shared" si="1"/>
        <v>Сергей Селюков</v>
      </c>
      <c r="R9" s="121" t="str">
        <f t="shared" si="5"/>
        <v>-</v>
      </c>
      <c r="S9" s="9" t="str">
        <f t="shared" si="6"/>
        <v>-</v>
      </c>
      <c r="T9" s="415" t="str">
        <f t="shared" si="7"/>
        <v>-</v>
      </c>
    </row>
    <row r="10" spans="1:20">
      <c r="A10" s="9">
        <f>классы!B10</f>
        <v>8</v>
      </c>
      <c r="B10" s="9" t="str">
        <f>классы!C10</f>
        <v>Шонин Сергей Викторович</v>
      </c>
      <c r="C10" s="9" t="str">
        <f>IFERROR(VLOOKUP(CONCATENATE($A10,C$2),_votes_exp!$A$2:$J$300,10,FALSE),"-")</f>
        <v>-</v>
      </c>
      <c r="D10" s="9" t="str">
        <f>IFERROR(VLOOKUP(CONCATENATE($A10,D$2),_votes_exp!$A$2:$J$300,10,FALSE),"-")</f>
        <v>-</v>
      </c>
      <c r="E10" s="9" t="str">
        <f>IFERROR(VLOOKUP(CONCATENATE($A10,E$2),_votes_exp!$A$2:$J$300,10,FALSE),"-")</f>
        <v>-</v>
      </c>
      <c r="F10" s="9" t="str">
        <f>IFERROR(VLOOKUP(CONCATENATE($A10,F$2),_votes_exp!$A$2:$J$300,10,FALSE),"-")</f>
        <v>-</v>
      </c>
      <c r="G10" s="9" t="str">
        <f>IFERROR(VLOOKUP(CONCATENATE($A10,G$2),_votes_exp!$A$2:$J$300,10,FALSE),"-")</f>
        <v>-</v>
      </c>
      <c r="H10" s="9" t="str">
        <f>IFERROR(VLOOKUP(CONCATENATE($A10,H$2),_votes_exp!$A$2:$J$300,10,FALSE),"-")</f>
        <v>-</v>
      </c>
      <c r="I10" s="9" t="str">
        <f>IFERROR(VLOOKUP(CONCATENATE($A10,I$2),_votes_exp!$A$2:$J$300,10,FALSE),"-")</f>
        <v>-</v>
      </c>
      <c r="J10" s="9" t="str">
        <f>IFERROR(VLOOKUP(CONCATENATE($A10,J$2),_votes_exp!$A$2:$J$300,10,FALSE),"-")</f>
        <v>-</v>
      </c>
      <c r="K10" s="9" t="str">
        <f>IFERROR(VLOOKUP(CONCATENATE($A10,K$2),_votes_exp!$A$2:$J$300,10,FALSE),"-")</f>
        <v>-</v>
      </c>
      <c r="L10" s="9" t="str">
        <f>IFERROR(VLOOKUP(CONCATENATE($A10,L$2),_votes_exp!$A$2:$J$300,10,FALSE),"-")</f>
        <v>-</v>
      </c>
      <c r="M10" s="368" t="str">
        <f t="shared" si="2"/>
        <v>-</v>
      </c>
      <c r="N10" s="378" t="str">
        <f t="shared" si="0"/>
        <v>-</v>
      </c>
      <c r="O10" t="str">
        <f t="shared" si="3"/>
        <v>-</v>
      </c>
      <c r="P10">
        <f t="shared" si="4"/>
        <v>8</v>
      </c>
      <c r="Q10" t="str">
        <f t="shared" si="1"/>
        <v>Шонин Сергей Викторович</v>
      </c>
      <c r="R10" s="121" t="str">
        <f t="shared" si="5"/>
        <v>-</v>
      </c>
      <c r="S10" s="9" t="str">
        <f t="shared" si="6"/>
        <v>-</v>
      </c>
      <c r="T10" s="415" t="str">
        <f t="shared" si="7"/>
        <v>-</v>
      </c>
    </row>
    <row r="11" spans="1:20">
      <c r="A11" s="9">
        <f>классы!B11</f>
        <v>9</v>
      </c>
      <c r="B11" s="9" t="str">
        <f>классы!C11</f>
        <v>Кирилл Михайлович Поспелов</v>
      </c>
      <c r="C11" s="9" t="str">
        <f>IFERROR(VLOOKUP(CONCATENATE($A11,C$2),_votes_exp!$A$2:$J$300,10,FALSE),"-")</f>
        <v>-</v>
      </c>
      <c r="D11" s="9">
        <f>IFERROR(VLOOKUP(CONCATENATE($A11,D$2),_votes_exp!$A$2:$J$300,10,FALSE),"-")</f>
        <v>8</v>
      </c>
      <c r="E11" s="9">
        <f>IFERROR(VLOOKUP(CONCATENATE($A11,E$2),_votes_exp!$A$2:$J$300,10,FALSE),"-")</f>
        <v>4</v>
      </c>
      <c r="F11" s="9" t="str">
        <f>IFERROR(VLOOKUP(CONCATENATE($A11,F$2),_votes_exp!$A$2:$J$300,10,FALSE),"-")</f>
        <v>-</v>
      </c>
      <c r="G11" s="9">
        <f>IFERROR(VLOOKUP(CONCATENATE($A11,G$2),_votes_exp!$A$2:$J$300,10,FALSE),"-")</f>
        <v>2</v>
      </c>
      <c r="H11" s="9">
        <f>IFERROR(VLOOKUP(CONCATENATE($A11,H$2),_votes_exp!$A$2:$J$300,10,FALSE),"-")</f>
        <v>10</v>
      </c>
      <c r="I11" s="9">
        <f>IFERROR(VLOOKUP(CONCATENATE($A11,I$2),_votes_exp!$A$2:$J$300,10,FALSE),"-")</f>
        <v>5</v>
      </c>
      <c r="J11" s="9" t="str">
        <f>IFERROR(VLOOKUP(CONCATENATE($A11,J$2),_votes_exp!$A$2:$J$300,10,FALSE),"-")</f>
        <v>-</v>
      </c>
      <c r="K11" s="9" t="str">
        <f>IFERROR(VLOOKUP(CONCATENATE($A11,K$2),_votes_exp!$A$2:$J$300,10,FALSE),"-")</f>
        <v>-</v>
      </c>
      <c r="L11" s="9">
        <f>IFERROR(VLOOKUP(CONCATENATE($A11,L$2),_votes_exp!$A$2:$J$300,10,FALSE),"-")</f>
        <v>7</v>
      </c>
      <c r="M11" s="368">
        <f t="shared" si="2"/>
        <v>6.0000060001190336</v>
      </c>
      <c r="N11" s="378">
        <f t="shared" si="0"/>
        <v>15</v>
      </c>
      <c r="O11">
        <f t="shared" si="3"/>
        <v>6</v>
      </c>
      <c r="P11">
        <f t="shared" si="4"/>
        <v>9</v>
      </c>
      <c r="Q11" t="str">
        <f t="shared" si="1"/>
        <v>Кирилл Михайлович Поспелов</v>
      </c>
      <c r="R11" s="121">
        <f t="shared" si="5"/>
        <v>6.0000060001190336</v>
      </c>
      <c r="S11" s="9">
        <f t="shared" si="6"/>
        <v>6</v>
      </c>
      <c r="T11" s="415">
        <f t="shared" si="7"/>
        <v>8.4</v>
      </c>
    </row>
    <row r="12" spans="1:20">
      <c r="A12" s="9">
        <f>классы!B12</f>
        <v>10</v>
      </c>
      <c r="B12" s="9" t="str">
        <f>классы!C12</f>
        <v>Ткачев Алексей Петрович</v>
      </c>
      <c r="C12" s="9" t="str">
        <f>IFERROR(VLOOKUP(CONCATENATE($A12,C$2),_votes_exp!$A$2:$J$300,10,FALSE),"-")</f>
        <v>-</v>
      </c>
      <c r="D12" s="9" t="str">
        <f>IFERROR(VLOOKUP(CONCATENATE($A12,D$2),_votes_exp!$A$2:$J$300,10,FALSE),"-")</f>
        <v>-</v>
      </c>
      <c r="E12" s="9" t="str">
        <f>IFERROR(VLOOKUP(CONCATENATE($A12,E$2),_votes_exp!$A$2:$J$300,10,FALSE),"-")</f>
        <v>-</v>
      </c>
      <c r="F12" s="9" t="str">
        <f>IFERROR(VLOOKUP(CONCATENATE($A12,F$2),_votes_exp!$A$2:$J$300,10,FALSE),"-")</f>
        <v>-</v>
      </c>
      <c r="G12" s="9" t="str">
        <f>IFERROR(VLOOKUP(CONCATENATE($A12,G$2),_votes_exp!$A$2:$J$300,10,FALSE),"-")</f>
        <v>-</v>
      </c>
      <c r="H12" s="9" t="str">
        <f>IFERROR(VLOOKUP(CONCATENATE($A12,H$2),_votes_exp!$A$2:$J$300,10,FALSE),"-")</f>
        <v>-</v>
      </c>
      <c r="I12" s="9" t="str">
        <f>IFERROR(VLOOKUP(CONCATENATE($A12,I$2),_votes_exp!$A$2:$J$300,10,FALSE),"-")</f>
        <v>-</v>
      </c>
      <c r="J12" s="9" t="str">
        <f>IFERROR(VLOOKUP(CONCATENATE($A12,J$2),_votes_exp!$A$2:$J$300,10,FALSE),"-")</f>
        <v>-</v>
      </c>
      <c r="K12" s="9" t="str">
        <f>IFERROR(VLOOKUP(CONCATENATE($A12,K$2),_votes_exp!$A$2:$J$300,10,FALSE),"-")</f>
        <v>-</v>
      </c>
      <c r="L12" s="9" t="str">
        <f>IFERROR(VLOOKUP(CONCATENATE($A12,L$2),_votes_exp!$A$2:$J$300,10,FALSE),"-")</f>
        <v>-</v>
      </c>
      <c r="M12" s="368" t="str">
        <f t="shared" si="2"/>
        <v>-</v>
      </c>
      <c r="N12" s="378" t="str">
        <f t="shared" si="0"/>
        <v>-</v>
      </c>
      <c r="O12" t="str">
        <f t="shared" si="3"/>
        <v>-</v>
      </c>
      <c r="P12">
        <f t="shared" si="4"/>
        <v>10</v>
      </c>
      <c r="Q12" t="str">
        <f t="shared" si="1"/>
        <v>Ткачев Алексей Петрович</v>
      </c>
      <c r="R12" s="121" t="str">
        <f t="shared" si="5"/>
        <v>-</v>
      </c>
      <c r="S12" s="9" t="str">
        <f t="shared" si="6"/>
        <v>-</v>
      </c>
      <c r="T12" s="415" t="str">
        <f t="shared" si="7"/>
        <v>-</v>
      </c>
    </row>
    <row r="13" spans="1:20">
      <c r="A13" s="9">
        <f>классы!B13</f>
        <v>11</v>
      </c>
      <c r="B13" s="9" t="str">
        <f>классы!C13</f>
        <v>Белых Николай Евгеньевич</v>
      </c>
      <c r="C13" s="9" t="str">
        <f>IFERROR(VLOOKUP(CONCATENATE($A13,C$2),_votes_exp!$A$2:$J$300,10,FALSE),"-")</f>
        <v>-</v>
      </c>
      <c r="D13" s="9" t="str">
        <f>IFERROR(VLOOKUP(CONCATENATE($A13,D$2),_votes_exp!$A$2:$J$300,10,FALSE),"-")</f>
        <v>-</v>
      </c>
      <c r="E13" s="9" t="str">
        <f>IFERROR(VLOOKUP(CONCATENATE($A13,E$2),_votes_exp!$A$2:$J$300,10,FALSE),"-")</f>
        <v>-</v>
      </c>
      <c r="F13" s="9" t="str">
        <f>IFERROR(VLOOKUP(CONCATENATE($A13,F$2),_votes_exp!$A$2:$J$300,10,FALSE),"-")</f>
        <v>-</v>
      </c>
      <c r="G13" s="9" t="str">
        <f>IFERROR(VLOOKUP(CONCATENATE($A13,G$2),_votes_exp!$A$2:$J$300,10,FALSE),"-")</f>
        <v>-</v>
      </c>
      <c r="H13" s="9" t="str">
        <f>IFERROR(VLOOKUP(CONCATENATE($A13,H$2),_votes_exp!$A$2:$J$300,10,FALSE),"-")</f>
        <v>-</v>
      </c>
      <c r="I13" s="9" t="str">
        <f>IFERROR(VLOOKUP(CONCATENATE($A13,I$2),_votes_exp!$A$2:$J$300,10,FALSE),"-")</f>
        <v>-</v>
      </c>
      <c r="J13" s="9" t="str">
        <f>IFERROR(VLOOKUP(CONCATENATE($A13,J$2),_votes_exp!$A$2:$J$300,10,FALSE),"-")</f>
        <v>-</v>
      </c>
      <c r="K13" s="9" t="str">
        <f>IFERROR(VLOOKUP(CONCATENATE($A13,K$2),_votes_exp!$A$2:$J$300,10,FALSE),"-")</f>
        <v>-</v>
      </c>
      <c r="L13" s="9" t="str">
        <f>IFERROR(VLOOKUP(CONCATENATE($A13,L$2),_votes_exp!$A$2:$J$300,10,FALSE),"-")</f>
        <v>-</v>
      </c>
      <c r="M13" s="368" t="str">
        <f t="shared" si="2"/>
        <v>-</v>
      </c>
      <c r="N13" s="378" t="str">
        <f t="shared" si="0"/>
        <v>-</v>
      </c>
      <c r="O13" t="str">
        <f t="shared" si="3"/>
        <v>-</v>
      </c>
      <c r="P13">
        <f t="shared" si="4"/>
        <v>11</v>
      </c>
      <c r="Q13" t="str">
        <f t="shared" si="1"/>
        <v>Белых Николай Евгеньевич</v>
      </c>
      <c r="R13" s="121" t="str">
        <f t="shared" si="5"/>
        <v>-</v>
      </c>
      <c r="S13" s="9" t="str">
        <f t="shared" si="6"/>
        <v>-</v>
      </c>
      <c r="T13" s="415" t="str">
        <f t="shared" si="7"/>
        <v>-</v>
      </c>
    </row>
    <row r="14" spans="1:20">
      <c r="A14" s="9">
        <f>классы!B14</f>
        <v>12</v>
      </c>
      <c r="B14" s="9" t="str">
        <f>классы!C14</f>
        <v>Лисовский Павел</v>
      </c>
      <c r="C14" s="9" t="str">
        <f>IFERROR(VLOOKUP(CONCATENATE($A14,C$2),_votes_exp!$A$2:$J$300,10,FALSE),"-")</f>
        <v>-</v>
      </c>
      <c r="D14" s="9" t="str">
        <f>IFERROR(VLOOKUP(CONCATENATE($A14,D$2),_votes_exp!$A$2:$J$300,10,FALSE),"-")</f>
        <v>-</v>
      </c>
      <c r="E14" s="9" t="str">
        <f>IFERROR(VLOOKUP(CONCATENATE($A14,E$2),_votes_exp!$A$2:$J$300,10,FALSE),"-")</f>
        <v>-</v>
      </c>
      <c r="F14" s="9" t="str">
        <f>IFERROR(VLOOKUP(CONCATENATE($A14,F$2),_votes_exp!$A$2:$J$300,10,FALSE),"-")</f>
        <v>-</v>
      </c>
      <c r="G14" s="9" t="str">
        <f>IFERROR(VLOOKUP(CONCATENATE($A14,G$2),_votes_exp!$A$2:$J$300,10,FALSE),"-")</f>
        <v>-</v>
      </c>
      <c r="H14" s="9" t="str">
        <f>IFERROR(VLOOKUP(CONCATENATE($A14,H$2),_votes_exp!$A$2:$J$300,10,FALSE),"-")</f>
        <v>-</v>
      </c>
      <c r="I14" s="9" t="str">
        <f>IFERROR(VLOOKUP(CONCATENATE($A14,I$2),_votes_exp!$A$2:$J$300,10,FALSE),"-")</f>
        <v>-</v>
      </c>
      <c r="J14" s="9" t="str">
        <f>IFERROR(VLOOKUP(CONCATENATE($A14,J$2),_votes_exp!$A$2:$J$300,10,FALSE),"-")</f>
        <v>-</v>
      </c>
      <c r="K14" s="9" t="str">
        <f>IFERROR(VLOOKUP(CONCATENATE($A14,K$2),_votes_exp!$A$2:$J$300,10,FALSE),"-")</f>
        <v>-</v>
      </c>
      <c r="L14" s="9" t="str">
        <f>IFERROR(VLOOKUP(CONCATENATE($A14,L$2),_votes_exp!$A$2:$J$300,10,FALSE),"-")</f>
        <v>-</v>
      </c>
      <c r="M14" s="368" t="str">
        <f t="shared" si="2"/>
        <v>-</v>
      </c>
      <c r="N14" s="378" t="str">
        <f t="shared" si="0"/>
        <v>-</v>
      </c>
      <c r="O14" t="str">
        <f t="shared" si="3"/>
        <v>-</v>
      </c>
      <c r="P14">
        <f t="shared" si="4"/>
        <v>12</v>
      </c>
      <c r="Q14" t="str">
        <f t="shared" si="1"/>
        <v>Лисовский Павел</v>
      </c>
      <c r="R14" s="121" t="str">
        <f t="shared" si="5"/>
        <v>-</v>
      </c>
      <c r="S14" s="9" t="str">
        <f t="shared" si="6"/>
        <v>-</v>
      </c>
      <c r="T14" s="415" t="str">
        <f t="shared" si="7"/>
        <v>-</v>
      </c>
    </row>
    <row r="15" spans="1:20">
      <c r="A15" s="9">
        <f>классы!B15</f>
        <v>13</v>
      </c>
      <c r="B15" s="9" t="str">
        <f>классы!C15</f>
        <v>Сазонов Антон Анатольевич</v>
      </c>
      <c r="C15" s="9">
        <f>IFERROR(VLOOKUP(CONCATENATE($A15,C$2),_votes_exp!$A$2:$J$300,10,FALSE),"-")</f>
        <v>4</v>
      </c>
      <c r="D15" s="9">
        <f>IFERROR(VLOOKUP(CONCATENATE($A15,D$2),_votes_exp!$A$2:$J$300,10,FALSE),"-")</f>
        <v>7</v>
      </c>
      <c r="E15" s="9">
        <f>IFERROR(VLOOKUP(CONCATENATE($A15,E$2),_votes_exp!$A$2:$J$300,10,FALSE),"-")</f>
        <v>7</v>
      </c>
      <c r="F15" s="9" t="str">
        <f>IFERROR(VLOOKUP(CONCATENATE($A15,F$2),_votes_exp!$A$2:$J$300,10,FALSE),"-")</f>
        <v>-</v>
      </c>
      <c r="G15" s="9">
        <f>IFERROR(VLOOKUP(CONCATENATE($A15,G$2),_votes_exp!$A$2:$J$300,10,FALSE),"-")</f>
        <v>4</v>
      </c>
      <c r="H15" s="9" t="str">
        <f>IFERROR(VLOOKUP(CONCATENATE($A15,H$2),_votes_exp!$A$2:$J$300,10,FALSE),"-")</f>
        <v>-</v>
      </c>
      <c r="I15" s="9">
        <f>IFERROR(VLOOKUP(CONCATENATE($A15,I$2),_votes_exp!$A$2:$J$300,10,FALSE),"-")</f>
        <v>5</v>
      </c>
      <c r="J15" s="9" t="str">
        <f>IFERROR(VLOOKUP(CONCATENATE($A15,J$2),_votes_exp!$A$2:$J$300,10,FALSE),"-")</f>
        <v>-</v>
      </c>
      <c r="K15" s="9" t="str">
        <f>IFERROR(VLOOKUP(CONCATENATE($A15,K$2),_votes_exp!$A$2:$J$300,10,FALSE),"-")</f>
        <v>-</v>
      </c>
      <c r="L15" s="9" t="str">
        <f>IFERROR(VLOOKUP(CONCATENATE($A15,L$2),_votes_exp!$A$2:$J$300,10,FALSE),"-")</f>
        <v>-</v>
      </c>
      <c r="M15" s="368">
        <f t="shared" si="2"/>
        <v>5.4000050004345939</v>
      </c>
      <c r="N15" s="378">
        <f t="shared" si="0"/>
        <v>17</v>
      </c>
      <c r="O15">
        <f t="shared" si="3"/>
        <v>5</v>
      </c>
      <c r="P15">
        <f t="shared" si="4"/>
        <v>13</v>
      </c>
      <c r="Q15" t="str">
        <f t="shared" si="1"/>
        <v>Сазонов Антон Анатольевич</v>
      </c>
      <c r="R15" s="121">
        <f t="shared" si="5"/>
        <v>5.4000050004345939</v>
      </c>
      <c r="S15" s="9">
        <f t="shared" si="6"/>
        <v>5</v>
      </c>
      <c r="T15" s="415">
        <f t="shared" si="7"/>
        <v>2.2999999999999972</v>
      </c>
    </row>
    <row r="16" spans="1:20">
      <c r="A16" s="9">
        <f>классы!B16</f>
        <v>14</v>
      </c>
      <c r="B16" s="9" t="str">
        <f>классы!C16</f>
        <v>Мацкевич Екатерина Сергеевна</v>
      </c>
      <c r="C16" s="9" t="str">
        <f>IFERROR(VLOOKUP(CONCATENATE($A16,C$2),_votes_exp!$A$2:$J$300,10,FALSE),"-")</f>
        <v>-</v>
      </c>
      <c r="D16" s="9" t="str">
        <f>IFERROR(VLOOKUP(CONCATENATE($A16,D$2),_votes_exp!$A$2:$J$300,10,FALSE),"-")</f>
        <v>-</v>
      </c>
      <c r="E16" s="9" t="str">
        <f>IFERROR(VLOOKUP(CONCATENATE($A16,E$2),_votes_exp!$A$2:$J$300,10,FALSE),"-")</f>
        <v>-</v>
      </c>
      <c r="F16" s="9" t="str">
        <f>IFERROR(VLOOKUP(CONCATENATE($A16,F$2),_votes_exp!$A$2:$J$300,10,FALSE),"-")</f>
        <v>-</v>
      </c>
      <c r="G16" s="9" t="str">
        <f>IFERROR(VLOOKUP(CONCATENATE($A16,G$2),_votes_exp!$A$2:$J$300,10,FALSE),"-")</f>
        <v>-</v>
      </c>
      <c r="H16" s="9" t="str">
        <f>IFERROR(VLOOKUP(CONCATENATE($A16,H$2),_votes_exp!$A$2:$J$300,10,FALSE),"-")</f>
        <v>-</v>
      </c>
      <c r="I16" s="9" t="str">
        <f>IFERROR(VLOOKUP(CONCATENATE($A16,I$2),_votes_exp!$A$2:$J$300,10,FALSE),"-")</f>
        <v>-</v>
      </c>
      <c r="J16" s="9" t="str">
        <f>IFERROR(VLOOKUP(CONCATENATE($A16,J$2),_votes_exp!$A$2:$J$300,10,FALSE),"-")</f>
        <v>-</v>
      </c>
      <c r="K16" s="9" t="str">
        <f>IFERROR(VLOOKUP(CONCATENATE($A16,K$2),_votes_exp!$A$2:$J$300,10,FALSE),"-")</f>
        <v>-</v>
      </c>
      <c r="L16" s="9" t="str">
        <f>IFERROR(VLOOKUP(CONCATENATE($A16,L$2),_votes_exp!$A$2:$J$300,10,FALSE),"-")</f>
        <v>-</v>
      </c>
      <c r="M16" s="368" t="str">
        <f t="shared" si="2"/>
        <v>-</v>
      </c>
      <c r="N16" s="378" t="str">
        <f t="shared" si="0"/>
        <v>-</v>
      </c>
      <c r="O16" t="str">
        <f t="shared" si="3"/>
        <v>-</v>
      </c>
      <c r="P16">
        <f t="shared" si="4"/>
        <v>14</v>
      </c>
      <c r="Q16" t="str">
        <f t="shared" si="1"/>
        <v>Мацкевич Екатерина Сергеевна</v>
      </c>
      <c r="R16" s="121" t="str">
        <f t="shared" si="5"/>
        <v>-</v>
      </c>
      <c r="S16" s="9" t="str">
        <f t="shared" si="6"/>
        <v>-</v>
      </c>
      <c r="T16" s="415" t="str">
        <f t="shared" si="7"/>
        <v>-</v>
      </c>
    </row>
    <row r="17" spans="1:20">
      <c r="A17" s="9">
        <f>классы!B17</f>
        <v>15</v>
      </c>
      <c r="B17" s="9" t="str">
        <f>классы!C17</f>
        <v>Касьянов Юрий Владимирович</v>
      </c>
      <c r="C17" s="9" t="str">
        <f>IFERROR(VLOOKUP(CONCATENATE($A17,C$2),_votes_exp!$A$2:$J$300,10,FALSE),"-")</f>
        <v>-</v>
      </c>
      <c r="D17" s="9" t="str">
        <f>IFERROR(VLOOKUP(CONCATENATE($A17,D$2),_votes_exp!$A$2:$J$300,10,FALSE),"-")</f>
        <v>-</v>
      </c>
      <c r="E17" s="9" t="str">
        <f>IFERROR(VLOOKUP(CONCATENATE($A17,E$2),_votes_exp!$A$2:$J$300,10,FALSE),"-")</f>
        <v>-</v>
      </c>
      <c r="F17" s="9" t="str">
        <f>IFERROR(VLOOKUP(CONCATENATE($A17,F$2),_votes_exp!$A$2:$J$300,10,FALSE),"-")</f>
        <v>-</v>
      </c>
      <c r="G17" s="9" t="str">
        <f>IFERROR(VLOOKUP(CONCATENATE($A17,G$2),_votes_exp!$A$2:$J$300,10,FALSE),"-")</f>
        <v>-</v>
      </c>
      <c r="H17" s="9" t="str">
        <f>IFERROR(VLOOKUP(CONCATENATE($A17,H$2),_votes_exp!$A$2:$J$300,10,FALSE),"-")</f>
        <v>-</v>
      </c>
      <c r="I17" s="9" t="str">
        <f>IFERROR(VLOOKUP(CONCATENATE($A17,I$2),_votes_exp!$A$2:$J$300,10,FALSE),"-")</f>
        <v>-</v>
      </c>
      <c r="J17" s="9" t="str">
        <f>IFERROR(VLOOKUP(CONCATENATE($A17,J$2),_votes_exp!$A$2:$J$300,10,FALSE),"-")</f>
        <v>-</v>
      </c>
      <c r="K17" s="9" t="str">
        <f>IFERROR(VLOOKUP(CONCATENATE($A17,K$2),_votes_exp!$A$2:$J$300,10,FALSE),"-")</f>
        <v>-</v>
      </c>
      <c r="L17" s="9" t="str">
        <f>IFERROR(VLOOKUP(CONCATENATE($A17,L$2),_votes_exp!$A$2:$J$300,10,FALSE),"-")</f>
        <v>-</v>
      </c>
      <c r="M17" s="368" t="str">
        <f t="shared" si="2"/>
        <v>-</v>
      </c>
      <c r="N17" s="378" t="str">
        <f t="shared" si="0"/>
        <v>-</v>
      </c>
      <c r="O17" t="str">
        <f t="shared" si="3"/>
        <v>-</v>
      </c>
      <c r="P17">
        <f t="shared" si="4"/>
        <v>15</v>
      </c>
      <c r="Q17" t="str">
        <f t="shared" si="1"/>
        <v>Касьянов Юрий Владимирович</v>
      </c>
      <c r="R17" s="121" t="str">
        <f t="shared" si="5"/>
        <v>-</v>
      </c>
      <c r="S17" s="9" t="str">
        <f t="shared" si="6"/>
        <v>-</v>
      </c>
      <c r="T17" s="415" t="str">
        <f t="shared" si="7"/>
        <v>-</v>
      </c>
    </row>
    <row r="18" spans="1:20">
      <c r="A18" s="9">
        <f>классы!B18</f>
        <v>16</v>
      </c>
      <c r="B18" s="9" t="str">
        <f>классы!C18</f>
        <v>Касьянов Юрий Владимирович</v>
      </c>
      <c r="C18" s="9" t="str">
        <f>IFERROR(VLOOKUP(CONCATENATE($A18,C$2),_votes_exp!$A$2:$J$300,10,FALSE),"-")</f>
        <v>-</v>
      </c>
      <c r="D18" s="9" t="str">
        <f>IFERROR(VLOOKUP(CONCATENATE($A18,D$2),_votes_exp!$A$2:$J$300,10,FALSE),"-")</f>
        <v>-</v>
      </c>
      <c r="E18" s="9" t="str">
        <f>IFERROR(VLOOKUP(CONCATENATE($A18,E$2),_votes_exp!$A$2:$J$300,10,FALSE),"-")</f>
        <v>-</v>
      </c>
      <c r="F18" s="9" t="str">
        <f>IFERROR(VLOOKUP(CONCATENATE($A18,F$2),_votes_exp!$A$2:$J$300,10,FALSE),"-")</f>
        <v>-</v>
      </c>
      <c r="G18" s="9" t="str">
        <f>IFERROR(VLOOKUP(CONCATENATE($A18,G$2),_votes_exp!$A$2:$J$300,10,FALSE),"-")</f>
        <v>-</v>
      </c>
      <c r="H18" s="9" t="str">
        <f>IFERROR(VLOOKUP(CONCATENATE($A18,H$2),_votes_exp!$A$2:$J$300,10,FALSE),"-")</f>
        <v>-</v>
      </c>
      <c r="I18" s="9" t="str">
        <f>IFERROR(VLOOKUP(CONCATENATE($A18,I$2),_votes_exp!$A$2:$J$300,10,FALSE),"-")</f>
        <v>-</v>
      </c>
      <c r="J18" s="9" t="str">
        <f>IFERROR(VLOOKUP(CONCATENATE($A18,J$2),_votes_exp!$A$2:$J$300,10,FALSE),"-")</f>
        <v>-</v>
      </c>
      <c r="K18" s="9" t="str">
        <f>IFERROR(VLOOKUP(CONCATENATE($A18,K$2),_votes_exp!$A$2:$J$300,10,FALSE),"-")</f>
        <v>-</v>
      </c>
      <c r="L18" s="9" t="str">
        <f>IFERROR(VLOOKUP(CONCATENATE($A18,L$2),_votes_exp!$A$2:$J$300,10,FALSE),"-")</f>
        <v>-</v>
      </c>
      <c r="M18" s="368" t="str">
        <f t="shared" si="2"/>
        <v>-</v>
      </c>
      <c r="N18" s="378" t="str">
        <f t="shared" si="0"/>
        <v>-</v>
      </c>
      <c r="O18" t="str">
        <f t="shared" si="3"/>
        <v>-</v>
      </c>
      <c r="P18">
        <f t="shared" si="4"/>
        <v>16</v>
      </c>
      <c r="Q18" t="str">
        <f t="shared" si="1"/>
        <v>Касьянов Юрий Владимирович</v>
      </c>
      <c r="R18" s="121" t="str">
        <f t="shared" si="5"/>
        <v>-</v>
      </c>
      <c r="S18" s="9" t="str">
        <f t="shared" si="6"/>
        <v>-</v>
      </c>
      <c r="T18" s="415" t="str">
        <f t="shared" si="7"/>
        <v>-</v>
      </c>
    </row>
    <row r="19" spans="1:20">
      <c r="A19" s="9">
        <f>классы!B19</f>
        <v>17</v>
      </c>
      <c r="B19" s="9" t="str">
        <f>классы!C19</f>
        <v>Касьянов Юрий Владимирович</v>
      </c>
      <c r="C19" s="9" t="str">
        <f>IFERROR(VLOOKUP(CONCATENATE($A19,C$2),_votes_exp!$A$2:$J$300,10,FALSE),"-")</f>
        <v>-</v>
      </c>
      <c r="D19" s="9" t="str">
        <f>IFERROR(VLOOKUP(CONCATENATE($A19,D$2),_votes_exp!$A$2:$J$300,10,FALSE),"-")</f>
        <v>-</v>
      </c>
      <c r="E19" s="9" t="str">
        <f>IFERROR(VLOOKUP(CONCATENATE($A19,E$2),_votes_exp!$A$2:$J$300,10,FALSE),"-")</f>
        <v>-</v>
      </c>
      <c r="F19" s="9" t="str">
        <f>IFERROR(VLOOKUP(CONCATENATE($A19,F$2),_votes_exp!$A$2:$J$300,10,FALSE),"-")</f>
        <v>-</v>
      </c>
      <c r="G19" s="9" t="str">
        <f>IFERROR(VLOOKUP(CONCATENATE($A19,G$2),_votes_exp!$A$2:$J$300,10,FALSE),"-")</f>
        <v>-</v>
      </c>
      <c r="H19" s="9" t="str">
        <f>IFERROR(VLOOKUP(CONCATENATE($A19,H$2),_votes_exp!$A$2:$J$300,10,FALSE),"-")</f>
        <v>-</v>
      </c>
      <c r="I19" s="9" t="str">
        <f>IFERROR(VLOOKUP(CONCATENATE($A19,I$2),_votes_exp!$A$2:$J$300,10,FALSE),"-")</f>
        <v>-</v>
      </c>
      <c r="J19" s="9" t="str">
        <f>IFERROR(VLOOKUP(CONCATENATE($A19,J$2),_votes_exp!$A$2:$J$300,10,FALSE),"-")</f>
        <v>-</v>
      </c>
      <c r="K19" s="9" t="str">
        <f>IFERROR(VLOOKUP(CONCATENATE($A19,K$2),_votes_exp!$A$2:$J$300,10,FALSE),"-")</f>
        <v>-</v>
      </c>
      <c r="L19" s="9" t="str">
        <f>IFERROR(VLOOKUP(CONCATENATE($A19,L$2),_votes_exp!$A$2:$J$300,10,FALSE),"-")</f>
        <v>-</v>
      </c>
      <c r="M19" s="368" t="str">
        <f t="shared" si="2"/>
        <v>-</v>
      </c>
      <c r="N19" s="378" t="str">
        <f t="shared" si="0"/>
        <v>-</v>
      </c>
      <c r="O19" t="str">
        <f t="shared" si="3"/>
        <v>-</v>
      </c>
      <c r="P19">
        <f t="shared" si="4"/>
        <v>17</v>
      </c>
      <c r="Q19" t="str">
        <f t="shared" si="1"/>
        <v>Касьянов Юрий Владимирович</v>
      </c>
      <c r="R19" s="121" t="str">
        <f t="shared" si="5"/>
        <v>-</v>
      </c>
      <c r="S19" s="9" t="str">
        <f t="shared" si="6"/>
        <v>-</v>
      </c>
      <c r="T19" s="415" t="str">
        <f t="shared" si="7"/>
        <v>-</v>
      </c>
    </row>
    <row r="20" spans="1:20">
      <c r="A20" s="9">
        <f>классы!B20</f>
        <v>18</v>
      </c>
      <c r="B20" s="9" t="str">
        <f>классы!C20</f>
        <v>Олег Маргулис</v>
      </c>
      <c r="C20" s="9" t="str">
        <f>IFERROR(VLOOKUP(CONCATENATE($A20,C$2),_votes_exp!$A$2:$J$300,10,FALSE),"-")</f>
        <v>-</v>
      </c>
      <c r="D20" s="9" t="str">
        <f>IFERROR(VLOOKUP(CONCATENATE($A20,D$2),_votes_exp!$A$2:$J$300,10,FALSE),"-")</f>
        <v>-</v>
      </c>
      <c r="E20" s="9" t="str">
        <f>IFERROR(VLOOKUP(CONCATENATE($A20,E$2),_votes_exp!$A$2:$J$300,10,FALSE),"-")</f>
        <v>-</v>
      </c>
      <c r="F20" s="9" t="str">
        <f>IFERROR(VLOOKUP(CONCATENATE($A20,F$2),_votes_exp!$A$2:$J$300,10,FALSE),"-")</f>
        <v>-</v>
      </c>
      <c r="G20" s="9" t="str">
        <f>IFERROR(VLOOKUP(CONCATENATE($A20,G$2),_votes_exp!$A$2:$J$300,10,FALSE),"-")</f>
        <v>-</v>
      </c>
      <c r="H20" s="9" t="str">
        <f>IFERROR(VLOOKUP(CONCATENATE($A20,H$2),_votes_exp!$A$2:$J$300,10,FALSE),"-")</f>
        <v>-</v>
      </c>
      <c r="I20" s="9" t="str">
        <f>IFERROR(VLOOKUP(CONCATENATE($A20,I$2),_votes_exp!$A$2:$J$300,10,FALSE),"-")</f>
        <v>-</v>
      </c>
      <c r="J20" s="9" t="str">
        <f>IFERROR(VLOOKUP(CONCATENATE($A20,J$2),_votes_exp!$A$2:$J$300,10,FALSE),"-")</f>
        <v>-</v>
      </c>
      <c r="K20" s="9" t="str">
        <f>IFERROR(VLOOKUP(CONCATENATE($A20,K$2),_votes_exp!$A$2:$J$300,10,FALSE),"-")</f>
        <v>-</v>
      </c>
      <c r="L20" s="9" t="str">
        <f>IFERROR(VLOOKUP(CONCATENATE($A20,L$2),_votes_exp!$A$2:$J$300,10,FALSE),"-")</f>
        <v>-</v>
      </c>
      <c r="M20" s="368" t="str">
        <f t="shared" si="2"/>
        <v>-</v>
      </c>
      <c r="N20" s="378" t="str">
        <f t="shared" si="0"/>
        <v>-</v>
      </c>
      <c r="O20" t="str">
        <f t="shared" si="3"/>
        <v>-</v>
      </c>
      <c r="P20">
        <f t="shared" si="4"/>
        <v>18</v>
      </c>
      <c r="Q20" t="str">
        <f t="shared" si="1"/>
        <v>Олег Маргулис</v>
      </c>
      <c r="R20" s="121" t="str">
        <f t="shared" si="5"/>
        <v>-</v>
      </c>
      <c r="S20" s="9" t="str">
        <f t="shared" si="6"/>
        <v>-</v>
      </c>
      <c r="T20" s="415" t="str">
        <f t="shared" si="7"/>
        <v>-</v>
      </c>
    </row>
    <row r="21" spans="1:20">
      <c r="A21" s="9">
        <f>классы!B21</f>
        <v>19</v>
      </c>
      <c r="B21" s="9" t="str">
        <f>классы!C21</f>
        <v>Костюхина Екатерина Евгеньевна</v>
      </c>
      <c r="C21" s="9" t="str">
        <f>IFERROR(VLOOKUP(CONCATENATE($A21,C$2),_votes_exp!$A$2:$J$300,10,FALSE),"-")</f>
        <v>-</v>
      </c>
      <c r="D21" s="9" t="str">
        <f>IFERROR(VLOOKUP(CONCATENATE($A21,D$2),_votes_exp!$A$2:$J$300,10,FALSE),"-")</f>
        <v>-</v>
      </c>
      <c r="E21" s="9" t="str">
        <f>IFERROR(VLOOKUP(CONCATENATE($A21,E$2),_votes_exp!$A$2:$J$300,10,FALSE),"-")</f>
        <v>-</v>
      </c>
      <c r="F21" s="9" t="str">
        <f>IFERROR(VLOOKUP(CONCATENATE($A21,F$2),_votes_exp!$A$2:$J$300,10,FALSE),"-")</f>
        <v>-</v>
      </c>
      <c r="G21" s="9" t="str">
        <f>IFERROR(VLOOKUP(CONCATENATE($A21,G$2),_votes_exp!$A$2:$J$300,10,FALSE),"-")</f>
        <v>-</v>
      </c>
      <c r="H21" s="9" t="str">
        <f>IFERROR(VLOOKUP(CONCATENATE($A21,H$2),_votes_exp!$A$2:$J$300,10,FALSE),"-")</f>
        <v>-</v>
      </c>
      <c r="I21" s="9" t="str">
        <f>IFERROR(VLOOKUP(CONCATENATE($A21,I$2),_votes_exp!$A$2:$J$300,10,FALSE),"-")</f>
        <v>-</v>
      </c>
      <c r="J21" s="9" t="str">
        <f>IFERROR(VLOOKUP(CONCATENATE($A21,J$2),_votes_exp!$A$2:$J$300,10,FALSE),"-")</f>
        <v>-</v>
      </c>
      <c r="K21" s="9" t="str">
        <f>IFERROR(VLOOKUP(CONCATENATE($A21,K$2),_votes_exp!$A$2:$J$300,10,FALSE),"-")</f>
        <v>-</v>
      </c>
      <c r="L21" s="9" t="str">
        <f>IFERROR(VLOOKUP(CONCATENATE($A21,L$2),_votes_exp!$A$2:$J$300,10,FALSE),"-")</f>
        <v>-</v>
      </c>
      <c r="M21" s="368" t="str">
        <f t="shared" si="2"/>
        <v>-</v>
      </c>
      <c r="N21" s="378" t="str">
        <f t="shared" si="0"/>
        <v>-</v>
      </c>
      <c r="O21" t="str">
        <f t="shared" si="3"/>
        <v>-</v>
      </c>
      <c r="P21">
        <f t="shared" si="4"/>
        <v>19</v>
      </c>
      <c r="Q21" t="str">
        <f t="shared" si="1"/>
        <v>Костюхина Екатерина Евгеньевна</v>
      </c>
      <c r="R21" s="121" t="str">
        <f t="shared" si="5"/>
        <v>-</v>
      </c>
      <c r="S21" s="9" t="str">
        <f t="shared" si="6"/>
        <v>-</v>
      </c>
      <c r="T21" s="415" t="str">
        <f t="shared" si="7"/>
        <v>-</v>
      </c>
    </row>
    <row r="22" spans="1:20">
      <c r="A22" s="9">
        <f>классы!B22</f>
        <v>20</v>
      </c>
      <c r="B22" s="9" t="str">
        <f>классы!C22</f>
        <v>Костюхина Екатерина Евгеньевна</v>
      </c>
      <c r="C22" s="9" t="str">
        <f>IFERROR(VLOOKUP(CONCATENATE($A22,C$2),_votes_exp!$A$2:$J$300,10,FALSE),"-")</f>
        <v>-</v>
      </c>
      <c r="D22" s="9" t="str">
        <f>IFERROR(VLOOKUP(CONCATENATE($A22,D$2),_votes_exp!$A$2:$J$300,10,FALSE),"-")</f>
        <v>-</v>
      </c>
      <c r="E22" s="9" t="str">
        <f>IFERROR(VLOOKUP(CONCATENATE($A22,E$2),_votes_exp!$A$2:$J$300,10,FALSE),"-")</f>
        <v>-</v>
      </c>
      <c r="F22" s="9" t="str">
        <f>IFERROR(VLOOKUP(CONCATENATE($A22,F$2),_votes_exp!$A$2:$J$300,10,FALSE),"-")</f>
        <v>-</v>
      </c>
      <c r="G22" s="9" t="str">
        <f>IFERROR(VLOOKUP(CONCATENATE($A22,G$2),_votes_exp!$A$2:$J$300,10,FALSE),"-")</f>
        <v>-</v>
      </c>
      <c r="H22" s="9" t="str">
        <f>IFERROR(VLOOKUP(CONCATENATE($A22,H$2),_votes_exp!$A$2:$J$300,10,FALSE),"-")</f>
        <v>-</v>
      </c>
      <c r="I22" s="9" t="str">
        <f>IFERROR(VLOOKUP(CONCATENATE($A22,I$2),_votes_exp!$A$2:$J$300,10,FALSE),"-")</f>
        <v>-</v>
      </c>
      <c r="J22" s="9" t="str">
        <f>IFERROR(VLOOKUP(CONCATENATE($A22,J$2),_votes_exp!$A$2:$J$300,10,FALSE),"-")</f>
        <v>-</v>
      </c>
      <c r="K22" s="9" t="str">
        <f>IFERROR(VLOOKUP(CONCATENATE($A22,K$2),_votes_exp!$A$2:$J$300,10,FALSE),"-")</f>
        <v>-</v>
      </c>
      <c r="L22" s="9" t="str">
        <f>IFERROR(VLOOKUP(CONCATENATE($A22,L$2),_votes_exp!$A$2:$J$300,10,FALSE),"-")</f>
        <v>-</v>
      </c>
      <c r="M22" s="368" t="str">
        <f t="shared" si="2"/>
        <v>-</v>
      </c>
      <c r="N22" s="378" t="str">
        <f t="shared" si="0"/>
        <v>-</v>
      </c>
      <c r="O22" t="str">
        <f t="shared" si="3"/>
        <v>-</v>
      </c>
      <c r="P22">
        <f t="shared" si="4"/>
        <v>20</v>
      </c>
      <c r="Q22" t="str">
        <f t="shared" si="1"/>
        <v>Костюхина Екатерина Евгеньевна</v>
      </c>
      <c r="R22" s="121" t="str">
        <f t="shared" si="5"/>
        <v>-</v>
      </c>
      <c r="S22" s="9" t="str">
        <f t="shared" si="6"/>
        <v>-</v>
      </c>
      <c r="T22" s="415" t="str">
        <f t="shared" si="7"/>
        <v>-</v>
      </c>
    </row>
    <row r="23" spans="1:20">
      <c r="A23" s="9">
        <f>классы!B23</f>
        <v>21</v>
      </c>
      <c r="B23" s="9" t="str">
        <f>классы!C23</f>
        <v>Столяров Александр Александрович</v>
      </c>
      <c r="C23" s="9" t="str">
        <f>IFERROR(VLOOKUP(CONCATENATE($A23,C$2),_votes_exp!$A$2:$J$300,10,FALSE),"-")</f>
        <v>-</v>
      </c>
      <c r="D23" s="9" t="str">
        <f>IFERROR(VLOOKUP(CONCATENATE($A23,D$2),_votes_exp!$A$2:$J$300,10,FALSE),"-")</f>
        <v>-</v>
      </c>
      <c r="E23" s="9">
        <f>IFERROR(VLOOKUP(CONCATENATE($A23,E$2),_votes_exp!$A$2:$J$300,10,FALSE),"-")</f>
        <v>5</v>
      </c>
      <c r="F23" s="9" t="str">
        <f>IFERROR(VLOOKUP(CONCATENATE($A23,F$2),_votes_exp!$A$2:$J$300,10,FALSE),"-")</f>
        <v>-</v>
      </c>
      <c r="G23" s="9">
        <f>IFERROR(VLOOKUP(CONCATENATE($A23,G$2),_votes_exp!$A$2:$J$300,10,FALSE),"-")</f>
        <v>2</v>
      </c>
      <c r="H23" s="9" t="str">
        <f>IFERROR(VLOOKUP(CONCATENATE($A23,H$2),_votes_exp!$A$2:$J$300,10,FALSE),"-")</f>
        <v>-</v>
      </c>
      <c r="I23" s="9">
        <f>IFERROR(VLOOKUP(CONCATENATE($A23,I$2),_votes_exp!$A$2:$J$300,10,FALSE),"-")</f>
        <v>6</v>
      </c>
      <c r="J23" s="9" t="str">
        <f>IFERROR(VLOOKUP(CONCATENATE($A23,J$2),_votes_exp!$A$2:$J$300,10,FALSE),"-")</f>
        <v>-</v>
      </c>
      <c r="K23" s="9" t="str">
        <f>IFERROR(VLOOKUP(CONCATENATE($A23,K$2),_votes_exp!$A$2:$J$300,10,FALSE),"-")</f>
        <v>-</v>
      </c>
      <c r="L23" s="9">
        <f>IFERROR(VLOOKUP(CONCATENATE($A23,L$2),_votes_exp!$A$2:$J$300,10,FALSE),"-")</f>
        <v>4</v>
      </c>
      <c r="M23" s="368">
        <f t="shared" si="2"/>
        <v>4.2500040003427397</v>
      </c>
      <c r="N23" s="378">
        <f t="shared" si="0"/>
        <v>22</v>
      </c>
      <c r="O23">
        <f t="shared" si="3"/>
        <v>4</v>
      </c>
      <c r="P23">
        <f t="shared" si="4"/>
        <v>21</v>
      </c>
      <c r="Q23" t="str">
        <f t="shared" si="1"/>
        <v>Столяров Александр Александрович</v>
      </c>
      <c r="R23" s="121">
        <f t="shared" si="5"/>
        <v>4.2500040003427397</v>
      </c>
      <c r="S23" s="9">
        <f t="shared" si="6"/>
        <v>4</v>
      </c>
      <c r="T23" s="415">
        <f t="shared" si="7"/>
        <v>2.9166666666666665</v>
      </c>
    </row>
    <row r="24" spans="1:20">
      <c r="A24" s="9">
        <f>классы!B25</f>
        <v>23</v>
      </c>
      <c r="B24" s="9" t="str">
        <f>классы!C25</f>
        <v>Попов Александр Андреевич и КоВыль</v>
      </c>
      <c r="C24" s="9" t="str">
        <f>IFERROR(VLOOKUP(CONCATENATE($A24,C$2),_votes_exp!$A$2:$J$300,10,FALSE),"-")</f>
        <v>-</v>
      </c>
      <c r="D24" s="9" t="str">
        <f>IFERROR(VLOOKUP(CONCATENATE($A24,D$2),_votes_exp!$A$2:$J$300,10,FALSE),"-")</f>
        <v>-</v>
      </c>
      <c r="E24" s="9" t="str">
        <f>IFERROR(VLOOKUP(CONCATENATE($A24,E$2),_votes_exp!$A$2:$J$300,10,FALSE),"-")</f>
        <v>-</v>
      </c>
      <c r="F24" s="9" t="str">
        <f>IFERROR(VLOOKUP(CONCATENATE($A24,F$2),_votes_exp!$A$2:$J$300,10,FALSE),"-")</f>
        <v>-</v>
      </c>
      <c r="G24" s="9" t="str">
        <f>IFERROR(VLOOKUP(CONCATENATE($A24,G$2),_votes_exp!$A$2:$J$300,10,FALSE),"-")</f>
        <v>-</v>
      </c>
      <c r="H24" s="9" t="str">
        <f>IFERROR(VLOOKUP(CONCATENATE($A24,H$2),_votes_exp!$A$2:$J$300,10,FALSE),"-")</f>
        <v>-</v>
      </c>
      <c r="I24" s="9" t="str">
        <f>IFERROR(VLOOKUP(CONCATENATE($A24,I$2),_votes_exp!$A$2:$J$300,10,FALSE),"-")</f>
        <v>-</v>
      </c>
      <c r="J24" s="9" t="str">
        <f>IFERROR(VLOOKUP(CONCATENATE($A24,J$2),_votes_exp!$A$2:$J$300,10,FALSE),"-")</f>
        <v>-</v>
      </c>
      <c r="K24" s="9" t="str">
        <f>IFERROR(VLOOKUP(CONCATENATE($A24,K$2),_votes_exp!$A$2:$J$300,10,FALSE),"-")</f>
        <v>-</v>
      </c>
      <c r="L24" s="9" t="str">
        <f>IFERROR(VLOOKUP(CONCATENATE($A24,L$2),_votes_exp!$A$2:$J$300,10,FALSE),"-")</f>
        <v>-</v>
      </c>
      <c r="M24" s="368" t="str">
        <f t="shared" si="2"/>
        <v>-</v>
      </c>
      <c r="N24" s="378" t="str">
        <f t="shared" si="0"/>
        <v>-</v>
      </c>
      <c r="O24" t="str">
        <f t="shared" si="3"/>
        <v>-</v>
      </c>
      <c r="P24">
        <f t="shared" si="4"/>
        <v>23</v>
      </c>
      <c r="Q24" t="str">
        <f t="shared" si="1"/>
        <v>Попов Александр Андреевич и КоВыль</v>
      </c>
      <c r="R24" s="121" t="str">
        <f t="shared" si="5"/>
        <v>-</v>
      </c>
      <c r="S24" s="9" t="str">
        <f t="shared" si="6"/>
        <v>-</v>
      </c>
      <c r="T24" s="415" t="str">
        <f t="shared" si="7"/>
        <v>-</v>
      </c>
    </row>
    <row r="25" spans="1:20">
      <c r="A25" s="9">
        <f>классы!B26</f>
        <v>24</v>
      </c>
      <c r="B25" s="9" t="str">
        <f>классы!C26</f>
        <v>Попов Александр Андреевич и КоВыль</v>
      </c>
      <c r="C25" s="9" t="str">
        <f>IFERROR(VLOOKUP(CONCATENATE($A25,C$2),_votes_exp!$A$2:$J$300,10,FALSE),"-")</f>
        <v>-</v>
      </c>
      <c r="D25" s="9" t="str">
        <f>IFERROR(VLOOKUP(CONCATENATE($A25,D$2),_votes_exp!$A$2:$J$300,10,FALSE),"-")</f>
        <v>-</v>
      </c>
      <c r="E25" s="9" t="str">
        <f>IFERROR(VLOOKUP(CONCATENATE($A25,E$2),_votes_exp!$A$2:$J$300,10,FALSE),"-")</f>
        <v>-</v>
      </c>
      <c r="F25" s="9" t="str">
        <f>IFERROR(VLOOKUP(CONCATENATE($A25,F$2),_votes_exp!$A$2:$J$300,10,FALSE),"-")</f>
        <v>-</v>
      </c>
      <c r="G25" s="9" t="str">
        <f>IFERROR(VLOOKUP(CONCATENATE($A25,G$2),_votes_exp!$A$2:$J$300,10,FALSE),"-")</f>
        <v>-</v>
      </c>
      <c r="H25" s="9" t="str">
        <f>IFERROR(VLOOKUP(CONCATENATE($A25,H$2),_votes_exp!$A$2:$J$300,10,FALSE),"-")</f>
        <v>-</v>
      </c>
      <c r="I25" s="9" t="str">
        <f>IFERROR(VLOOKUP(CONCATENATE($A25,I$2),_votes_exp!$A$2:$J$300,10,FALSE),"-")</f>
        <v>-</v>
      </c>
      <c r="J25" s="9" t="str">
        <f>IFERROR(VLOOKUP(CONCATENATE($A25,J$2),_votes_exp!$A$2:$J$300,10,FALSE),"-")</f>
        <v>-</v>
      </c>
      <c r="K25" s="9" t="str">
        <f>IFERROR(VLOOKUP(CONCATENATE($A25,K$2),_votes_exp!$A$2:$J$300,10,FALSE),"-")</f>
        <v>-</v>
      </c>
      <c r="L25" s="9" t="str">
        <f>IFERROR(VLOOKUP(CONCATENATE($A25,L$2),_votes_exp!$A$2:$J$300,10,FALSE),"-")</f>
        <v>-</v>
      </c>
      <c r="M25" s="368" t="str">
        <f t="shared" si="2"/>
        <v>-</v>
      </c>
      <c r="N25" s="378" t="str">
        <f t="shared" si="0"/>
        <v>-</v>
      </c>
      <c r="O25" t="str">
        <f t="shared" si="3"/>
        <v>-</v>
      </c>
      <c r="P25">
        <f t="shared" si="4"/>
        <v>24</v>
      </c>
      <c r="Q25" t="str">
        <f t="shared" si="1"/>
        <v>Попов Александр Андреевич и КоВыль</v>
      </c>
      <c r="R25" s="121" t="str">
        <f t="shared" si="5"/>
        <v>-</v>
      </c>
      <c r="S25" s="9" t="str">
        <f t="shared" si="6"/>
        <v>-</v>
      </c>
      <c r="T25" s="415" t="str">
        <f t="shared" si="7"/>
        <v>-</v>
      </c>
    </row>
    <row r="26" spans="1:20">
      <c r="A26" s="9">
        <f>классы!B27</f>
        <v>25</v>
      </c>
      <c r="B26" s="9" t="str">
        <f>классы!C27</f>
        <v>Родимцев Андрей Александрович</v>
      </c>
      <c r="C26" s="9" t="str">
        <f>IFERROR(VLOOKUP(CONCATENATE($A26,C$2),_votes_exp!$A$2:$J$300,10,FALSE),"-")</f>
        <v>-</v>
      </c>
      <c r="D26" s="9" t="str">
        <f>IFERROR(VLOOKUP(CONCATENATE($A26,D$2),_votes_exp!$A$2:$J$300,10,FALSE),"-")</f>
        <v>-</v>
      </c>
      <c r="E26" s="9" t="str">
        <f>IFERROR(VLOOKUP(CONCATENATE($A26,E$2),_votes_exp!$A$2:$J$300,10,FALSE),"-")</f>
        <v>-</v>
      </c>
      <c r="F26" s="9" t="str">
        <f>IFERROR(VLOOKUP(CONCATENATE($A26,F$2),_votes_exp!$A$2:$J$300,10,FALSE),"-")</f>
        <v>-</v>
      </c>
      <c r="G26" s="9" t="str">
        <f>IFERROR(VLOOKUP(CONCATENATE($A26,G$2),_votes_exp!$A$2:$J$300,10,FALSE),"-")</f>
        <v>-</v>
      </c>
      <c r="H26" s="9" t="str">
        <f>IFERROR(VLOOKUP(CONCATENATE($A26,H$2),_votes_exp!$A$2:$J$300,10,FALSE),"-")</f>
        <v>-</v>
      </c>
      <c r="I26" s="9" t="str">
        <f>IFERROR(VLOOKUP(CONCATENATE($A26,I$2),_votes_exp!$A$2:$J$300,10,FALSE),"-")</f>
        <v>-</v>
      </c>
      <c r="J26" s="9" t="str">
        <f>IFERROR(VLOOKUP(CONCATENATE($A26,J$2),_votes_exp!$A$2:$J$300,10,FALSE),"-")</f>
        <v>-</v>
      </c>
      <c r="K26" s="9" t="str">
        <f>IFERROR(VLOOKUP(CONCATENATE($A26,K$2),_votes_exp!$A$2:$J$300,10,FALSE),"-")</f>
        <v>-</v>
      </c>
      <c r="L26" s="9" t="str">
        <f>IFERROR(VLOOKUP(CONCATENATE($A26,L$2),_votes_exp!$A$2:$J$300,10,FALSE),"-")</f>
        <v>-</v>
      </c>
      <c r="M26" s="368" t="str">
        <f t="shared" si="2"/>
        <v>-</v>
      </c>
      <c r="N26" s="378" t="str">
        <f t="shared" si="0"/>
        <v>-</v>
      </c>
      <c r="O26" t="str">
        <f t="shared" si="3"/>
        <v>-</v>
      </c>
      <c r="P26">
        <f t="shared" si="4"/>
        <v>25</v>
      </c>
      <c r="Q26" t="str">
        <f t="shared" si="1"/>
        <v>Родимцев Андрей Александрович</v>
      </c>
      <c r="R26" s="121" t="str">
        <f t="shared" si="5"/>
        <v>-</v>
      </c>
      <c r="S26" s="9" t="str">
        <f t="shared" si="6"/>
        <v>-</v>
      </c>
      <c r="T26" s="415" t="str">
        <f t="shared" si="7"/>
        <v>-</v>
      </c>
    </row>
    <row r="27" spans="1:20">
      <c r="A27" s="9">
        <f>классы!B28</f>
        <v>26</v>
      </c>
      <c r="B27" s="9" t="str">
        <f>классы!C28</f>
        <v>Ванягин Александр Александрович</v>
      </c>
      <c r="C27" s="9">
        <f>IFERROR(VLOOKUP(CONCATENATE($A27,C$2),_votes_exp!$A$2:$J$300,10,FALSE),"-")</f>
        <v>8</v>
      </c>
      <c r="D27" s="9" t="str">
        <f>IFERROR(VLOOKUP(CONCATENATE($A27,D$2),_votes_exp!$A$2:$J$300,10,FALSE),"-")</f>
        <v>-</v>
      </c>
      <c r="E27" s="9">
        <f>IFERROR(VLOOKUP(CONCATENATE($A27,E$2),_votes_exp!$A$2:$J$300,10,FALSE),"-")</f>
        <v>10</v>
      </c>
      <c r="F27" s="9" t="str">
        <f>IFERROR(VLOOKUP(CONCATENATE($A27,F$2),_votes_exp!$A$2:$J$300,10,FALSE),"-")</f>
        <v>-</v>
      </c>
      <c r="G27" s="9">
        <f>IFERROR(VLOOKUP(CONCATENATE($A27,G$2),_votes_exp!$A$2:$J$300,10,FALSE),"-")</f>
        <v>4</v>
      </c>
      <c r="H27" s="9" t="str">
        <f>IFERROR(VLOOKUP(CONCATENATE($A27,H$2),_votes_exp!$A$2:$J$300,10,FALSE),"-")</f>
        <v>-</v>
      </c>
      <c r="I27" s="9">
        <f>IFERROR(VLOOKUP(CONCATENATE($A27,I$2),_votes_exp!$A$2:$J$300,10,FALSE),"-")</f>
        <v>8</v>
      </c>
      <c r="J27" s="9" t="str">
        <f>IFERROR(VLOOKUP(CONCATENATE($A27,J$2),_votes_exp!$A$2:$J$300,10,FALSE),"-")</f>
        <v>-</v>
      </c>
      <c r="K27" s="9" t="str">
        <f>IFERROR(VLOOKUP(CONCATENATE($A27,K$2),_votes_exp!$A$2:$J$300,10,FALSE),"-")</f>
        <v>-</v>
      </c>
      <c r="L27" s="9">
        <f>IFERROR(VLOOKUP(CONCATENATE($A27,L$2),_votes_exp!$A$2:$J$300,10,FALSE),"-")</f>
        <v>10</v>
      </c>
      <c r="M27" s="368">
        <f t="shared" si="2"/>
        <v>8.0000050001666381</v>
      </c>
      <c r="N27" s="378">
        <f t="shared" si="0"/>
        <v>4</v>
      </c>
      <c r="O27">
        <f t="shared" si="3"/>
        <v>5</v>
      </c>
      <c r="P27">
        <f t="shared" si="4"/>
        <v>26</v>
      </c>
      <c r="Q27" t="str">
        <f t="shared" si="1"/>
        <v>Ванягин Александр Александрович</v>
      </c>
      <c r="R27" s="121">
        <f t="shared" si="5"/>
        <v>8.0000050001666381</v>
      </c>
      <c r="S27" s="9">
        <f t="shared" si="6"/>
        <v>5</v>
      </c>
      <c r="T27" s="415">
        <f t="shared" si="7"/>
        <v>6</v>
      </c>
    </row>
    <row r="28" spans="1:20">
      <c r="A28" s="9">
        <f>классы!B29</f>
        <v>27</v>
      </c>
      <c r="B28" s="9" t="str">
        <f>классы!C29</f>
        <v>Травина Светлана</v>
      </c>
      <c r="C28" s="9">
        <f>IFERROR(VLOOKUP(CONCATENATE($A28,C$2),_votes_exp!$A$2:$J$300,10,FALSE),"-")</f>
        <v>10</v>
      </c>
      <c r="D28" s="9" t="str">
        <f>IFERROR(VLOOKUP(CONCATENATE($A28,D$2),_votes_exp!$A$2:$J$300,10,FALSE),"-")</f>
        <v>-</v>
      </c>
      <c r="E28" s="9">
        <f>IFERROR(VLOOKUP(CONCATENATE($A28,E$2),_votes_exp!$A$2:$J$300,10,FALSE),"-")</f>
        <v>6</v>
      </c>
      <c r="F28" s="9" t="str">
        <f>IFERROR(VLOOKUP(CONCATENATE($A28,F$2),_votes_exp!$A$2:$J$300,10,FALSE),"-")</f>
        <v>-</v>
      </c>
      <c r="G28" s="9">
        <f>IFERROR(VLOOKUP(CONCATENATE($A28,G$2),_votes_exp!$A$2:$J$300,10,FALSE),"-")</f>
        <v>1</v>
      </c>
      <c r="H28" s="9" t="str">
        <f>IFERROR(VLOOKUP(CONCATENATE($A28,H$2),_votes_exp!$A$2:$J$300,10,FALSE),"-")</f>
        <v>-</v>
      </c>
      <c r="I28" s="9" t="str">
        <f>IFERROR(VLOOKUP(CONCATENATE($A28,I$2),_votes_exp!$A$2:$J$300,10,FALSE),"-")</f>
        <v>-</v>
      </c>
      <c r="J28" s="9" t="str">
        <f>IFERROR(VLOOKUP(CONCATENATE($A28,J$2),_votes_exp!$A$2:$J$300,10,FALSE),"-")</f>
        <v>-</v>
      </c>
      <c r="K28" s="9" t="str">
        <f>IFERROR(VLOOKUP(CONCATENATE($A28,K$2),_votes_exp!$A$2:$J$300,10,FALSE),"-")</f>
        <v>-</v>
      </c>
      <c r="L28" s="9">
        <f>IFERROR(VLOOKUP(CONCATENATE($A28,L$2),_votes_exp!$A$2:$J$300,10,FALSE),"-")</f>
        <v>7</v>
      </c>
      <c r="M28" s="368">
        <f t="shared" si="2"/>
        <v>6.0000040000714234</v>
      </c>
      <c r="N28" s="378">
        <f t="shared" si="0"/>
        <v>16</v>
      </c>
      <c r="O28">
        <f t="shared" si="3"/>
        <v>4</v>
      </c>
      <c r="P28">
        <f t="shared" si="4"/>
        <v>27</v>
      </c>
      <c r="Q28" t="str">
        <f t="shared" si="1"/>
        <v>Травина Светлана</v>
      </c>
      <c r="R28" s="121">
        <f t="shared" si="5"/>
        <v>6.0000040000714234</v>
      </c>
      <c r="S28" s="9">
        <f t="shared" si="6"/>
        <v>4</v>
      </c>
      <c r="T28" s="415">
        <f t="shared" si="7"/>
        <v>14</v>
      </c>
    </row>
    <row r="29" spans="1:20">
      <c r="A29" s="9">
        <f>классы!B30</f>
        <v>28</v>
      </c>
      <c r="B29" s="9" t="str">
        <f>классы!C30</f>
        <v>Лехан Сергей Антонович</v>
      </c>
      <c r="C29" s="9" t="str">
        <f>IFERROR(VLOOKUP(CONCATENATE($A29,C$2),_votes_exp!$A$2:$J$300,10,FALSE),"-")</f>
        <v>-</v>
      </c>
      <c r="D29" s="9" t="str">
        <f>IFERROR(VLOOKUP(CONCATENATE($A29,D$2),_votes_exp!$A$2:$J$300,10,FALSE),"-")</f>
        <v>-</v>
      </c>
      <c r="E29" s="9">
        <f>IFERROR(VLOOKUP(CONCATENATE($A29,E$2),_votes_exp!$A$2:$J$300,10,FALSE),"-")</f>
        <v>7</v>
      </c>
      <c r="F29" s="9" t="str">
        <f>IFERROR(VLOOKUP(CONCATENATE($A29,F$2),_votes_exp!$A$2:$J$300,10,FALSE),"-")</f>
        <v>-</v>
      </c>
      <c r="G29" s="9">
        <f>IFERROR(VLOOKUP(CONCATENATE($A29,G$2),_votes_exp!$A$2:$J$300,10,FALSE),"-")</f>
        <v>2</v>
      </c>
      <c r="H29" s="9">
        <f>IFERROR(VLOOKUP(CONCATENATE($A29,H$2),_votes_exp!$A$2:$J$300,10,FALSE),"-")</f>
        <v>11</v>
      </c>
      <c r="I29" s="9">
        <f>IFERROR(VLOOKUP(CONCATENATE($A29,I$2),_votes_exp!$A$2:$J$300,10,FALSE),"-")</f>
        <v>8</v>
      </c>
      <c r="J29" s="9" t="str">
        <f>IFERROR(VLOOKUP(CONCATENATE($A29,J$2),_votes_exp!$A$2:$J$300,10,FALSE),"-")</f>
        <v>-</v>
      </c>
      <c r="K29" s="9" t="str">
        <f>IFERROR(VLOOKUP(CONCATENATE($A29,K$2),_votes_exp!$A$2:$J$300,10,FALSE),"-")</f>
        <v>-</v>
      </c>
      <c r="L29" s="9">
        <f>IFERROR(VLOOKUP(CONCATENATE($A29,L$2),_votes_exp!$A$2:$J$300,10,FALSE),"-")</f>
        <v>7</v>
      </c>
      <c r="M29" s="368">
        <f t="shared" si="2"/>
        <v>7.0000050000952285</v>
      </c>
      <c r="N29" s="378">
        <f t="shared" si="0"/>
        <v>9</v>
      </c>
      <c r="O29">
        <f t="shared" si="3"/>
        <v>5</v>
      </c>
      <c r="P29">
        <f t="shared" si="4"/>
        <v>28</v>
      </c>
      <c r="Q29" t="str">
        <f t="shared" si="1"/>
        <v>Лехан Сергей Антонович</v>
      </c>
      <c r="R29" s="121">
        <f t="shared" si="5"/>
        <v>7.0000050000952285</v>
      </c>
      <c r="S29" s="9">
        <f t="shared" si="6"/>
        <v>5</v>
      </c>
      <c r="T29" s="415">
        <f t="shared" si="7"/>
        <v>10.5</v>
      </c>
    </row>
    <row r="30" spans="1:20">
      <c r="A30" s="9">
        <f>классы!B31</f>
        <v>29</v>
      </c>
      <c r="B30" s="9" t="str">
        <f>классы!C31</f>
        <v>Данилина Татьяна Игоревна</v>
      </c>
      <c r="C30" s="9">
        <f>IFERROR(VLOOKUP(CONCATENATE($A30,C$2),_votes_exp!$A$2:$J$300,10,FALSE),"-")</f>
        <v>6</v>
      </c>
      <c r="D30" s="9">
        <f>IFERROR(VLOOKUP(CONCATENATE($A30,D$2),_votes_exp!$A$2:$J$300,10,FALSE),"-")</f>
        <v>9</v>
      </c>
      <c r="E30" s="9">
        <f>IFERROR(VLOOKUP(CONCATENATE($A30,E$2),_votes_exp!$A$2:$J$300,10,FALSE),"-")</f>
        <v>7</v>
      </c>
      <c r="F30" s="9" t="str">
        <f>IFERROR(VLOOKUP(CONCATENATE($A30,F$2),_votes_exp!$A$2:$J$300,10,FALSE),"-")</f>
        <v>-</v>
      </c>
      <c r="G30" s="9">
        <f>IFERROR(VLOOKUP(CONCATENATE($A30,G$2),_votes_exp!$A$2:$J$300,10,FALSE),"-")</f>
        <v>5</v>
      </c>
      <c r="H30" s="9">
        <f>IFERROR(VLOOKUP(CONCATENATE($A30,H$2),_votes_exp!$A$2:$J$300,10,FALSE),"-")</f>
        <v>11</v>
      </c>
      <c r="I30" s="9">
        <f>IFERROR(VLOOKUP(CONCATENATE($A30,I$2),_votes_exp!$A$2:$J$300,10,FALSE),"-")</f>
        <v>9</v>
      </c>
      <c r="J30" s="9" t="str">
        <f>IFERROR(VLOOKUP(CONCATENATE($A30,J$2),_votes_exp!$A$2:$J$300,10,FALSE),"-")</f>
        <v>-</v>
      </c>
      <c r="K30" s="9" t="str">
        <f>IFERROR(VLOOKUP(CONCATENATE($A30,K$2),_votes_exp!$A$2:$J$300,10,FALSE),"-")</f>
        <v>-</v>
      </c>
      <c r="L30" s="9">
        <f>IFERROR(VLOOKUP(CONCATENATE($A30,L$2),_votes_exp!$A$2:$J$300,10,FALSE),"-")</f>
        <v>8</v>
      </c>
      <c r="M30" s="368">
        <f t="shared" si="2"/>
        <v>7.8571498573841776</v>
      </c>
      <c r="N30" s="378">
        <f t="shared" si="0"/>
        <v>5</v>
      </c>
      <c r="O30">
        <f t="shared" si="3"/>
        <v>7</v>
      </c>
      <c r="P30">
        <f t="shared" si="4"/>
        <v>29</v>
      </c>
      <c r="Q30" t="str">
        <f t="shared" si="1"/>
        <v>Данилина Татьяна Игоревна</v>
      </c>
      <c r="R30" s="121">
        <f t="shared" si="5"/>
        <v>7.8571498573841776</v>
      </c>
      <c r="S30" s="9">
        <f t="shared" si="6"/>
        <v>7</v>
      </c>
      <c r="T30" s="415">
        <f t="shared" si="7"/>
        <v>4.1428571428571388</v>
      </c>
    </row>
    <row r="31" spans="1:20">
      <c r="A31" s="9">
        <f>классы!B32</f>
        <v>30</v>
      </c>
      <c r="B31" s="9" t="str">
        <f>классы!C32</f>
        <v>Пономарев Сергей Анатольевич</v>
      </c>
      <c r="C31" s="9" t="str">
        <f>IFERROR(VLOOKUP(CONCATENATE($A31,C$2),_votes_exp!$A$2:$J$300,10,FALSE),"-")</f>
        <v>-</v>
      </c>
      <c r="D31" s="9" t="str">
        <f>IFERROR(VLOOKUP(CONCATENATE($A31,D$2),_votes_exp!$A$2:$J$300,10,FALSE),"-")</f>
        <v>-</v>
      </c>
      <c r="E31" s="9" t="str">
        <f>IFERROR(VLOOKUP(CONCATENATE($A31,E$2),_votes_exp!$A$2:$J$300,10,FALSE),"-")</f>
        <v>-</v>
      </c>
      <c r="F31" s="9" t="str">
        <f>IFERROR(VLOOKUP(CONCATENATE($A31,F$2),_votes_exp!$A$2:$J$300,10,FALSE),"-")</f>
        <v>-</v>
      </c>
      <c r="G31" s="9" t="str">
        <f>IFERROR(VLOOKUP(CONCATENATE($A31,G$2),_votes_exp!$A$2:$J$300,10,FALSE),"-")</f>
        <v>-</v>
      </c>
      <c r="H31" s="9" t="str">
        <f>IFERROR(VLOOKUP(CONCATENATE($A31,H$2),_votes_exp!$A$2:$J$300,10,FALSE),"-")</f>
        <v>-</v>
      </c>
      <c r="I31" s="9" t="str">
        <f>IFERROR(VLOOKUP(CONCATENATE($A31,I$2),_votes_exp!$A$2:$J$300,10,FALSE),"-")</f>
        <v>-</v>
      </c>
      <c r="J31" s="9" t="str">
        <f>IFERROR(VLOOKUP(CONCATENATE($A31,J$2),_votes_exp!$A$2:$J$300,10,FALSE),"-")</f>
        <v>-</v>
      </c>
      <c r="K31" s="9" t="str">
        <f>IFERROR(VLOOKUP(CONCATENATE($A31,K$2),_votes_exp!$A$2:$J$300,10,FALSE),"-")</f>
        <v>-</v>
      </c>
      <c r="L31" s="9" t="str">
        <f>IFERROR(VLOOKUP(CONCATENATE($A31,L$2),_votes_exp!$A$2:$J$300,10,FALSE),"-")</f>
        <v>-</v>
      </c>
      <c r="M31" s="368" t="str">
        <f t="shared" si="2"/>
        <v>-</v>
      </c>
      <c r="N31" s="378" t="str">
        <f t="shared" si="0"/>
        <v>-</v>
      </c>
      <c r="O31" t="str">
        <f t="shared" si="3"/>
        <v>-</v>
      </c>
      <c r="P31">
        <f t="shared" si="4"/>
        <v>30</v>
      </c>
      <c r="Q31" t="str">
        <f t="shared" si="1"/>
        <v>Пономарев Сергей Анатольевич</v>
      </c>
      <c r="R31" s="121" t="str">
        <f t="shared" si="5"/>
        <v>-</v>
      </c>
      <c r="S31" s="9" t="str">
        <f t="shared" si="6"/>
        <v>-</v>
      </c>
      <c r="T31" s="415" t="str">
        <f t="shared" si="7"/>
        <v>-</v>
      </c>
    </row>
    <row r="32" spans="1:20">
      <c r="A32" s="9">
        <f>классы!B33</f>
        <v>31</v>
      </c>
      <c r="B32" s="9" t="str">
        <f>классы!C33</f>
        <v>Пономарев Сергей Анатольевич</v>
      </c>
      <c r="C32" s="9" t="str">
        <f>IFERROR(VLOOKUP(CONCATENATE($A32,C$2),_votes_exp!$A$2:$J$300,10,FALSE),"-")</f>
        <v>-</v>
      </c>
      <c r="D32" s="9" t="str">
        <f>IFERROR(VLOOKUP(CONCATENATE($A32,D$2),_votes_exp!$A$2:$J$300,10,FALSE),"-")</f>
        <v>-</v>
      </c>
      <c r="E32" s="9" t="str">
        <f>IFERROR(VLOOKUP(CONCATENATE($A32,E$2),_votes_exp!$A$2:$J$300,10,FALSE),"-")</f>
        <v>-</v>
      </c>
      <c r="F32" s="9" t="str">
        <f>IFERROR(VLOOKUP(CONCATENATE($A32,F$2),_votes_exp!$A$2:$J$300,10,FALSE),"-")</f>
        <v>-</v>
      </c>
      <c r="G32" s="9" t="str">
        <f>IFERROR(VLOOKUP(CONCATENATE($A32,G$2),_votes_exp!$A$2:$J$300,10,FALSE),"-")</f>
        <v>-</v>
      </c>
      <c r="H32" s="9" t="str">
        <f>IFERROR(VLOOKUP(CONCATENATE($A32,H$2),_votes_exp!$A$2:$J$300,10,FALSE),"-")</f>
        <v>-</v>
      </c>
      <c r="I32" s="9" t="str">
        <f>IFERROR(VLOOKUP(CONCATENATE($A32,I$2),_votes_exp!$A$2:$J$300,10,FALSE),"-")</f>
        <v>-</v>
      </c>
      <c r="J32" s="9" t="str">
        <f>IFERROR(VLOOKUP(CONCATENATE($A32,J$2),_votes_exp!$A$2:$J$300,10,FALSE),"-")</f>
        <v>-</v>
      </c>
      <c r="K32" s="9" t="str">
        <f>IFERROR(VLOOKUP(CONCATENATE($A32,K$2),_votes_exp!$A$2:$J$300,10,FALSE),"-")</f>
        <v>-</v>
      </c>
      <c r="L32" s="9" t="str">
        <f>IFERROR(VLOOKUP(CONCATENATE($A32,L$2),_votes_exp!$A$2:$J$300,10,FALSE),"-")</f>
        <v>-</v>
      </c>
      <c r="M32" s="368" t="str">
        <f t="shared" si="2"/>
        <v>-</v>
      </c>
      <c r="N32" s="378" t="str">
        <f t="shared" si="0"/>
        <v>-</v>
      </c>
      <c r="O32" t="str">
        <f t="shared" si="3"/>
        <v>-</v>
      </c>
      <c r="P32">
        <f t="shared" si="4"/>
        <v>31</v>
      </c>
      <c r="Q32" t="str">
        <f t="shared" si="1"/>
        <v>Пономарев Сергей Анатольевич</v>
      </c>
      <c r="R32" s="121" t="str">
        <f t="shared" si="5"/>
        <v>-</v>
      </c>
      <c r="S32" s="9" t="str">
        <f t="shared" si="6"/>
        <v>-</v>
      </c>
      <c r="T32" s="415" t="str">
        <f t="shared" si="7"/>
        <v>-</v>
      </c>
    </row>
    <row r="33" spans="1:20">
      <c r="A33" s="9">
        <f>классы!B34</f>
        <v>32</v>
      </c>
      <c r="B33" s="9" t="str">
        <f>классы!C34</f>
        <v>Карначёв Александр Евгеньевич</v>
      </c>
      <c r="C33" s="9" t="str">
        <f>IFERROR(VLOOKUP(CONCATENATE($A33,C$2),_votes_exp!$A$2:$J$300,10,FALSE),"-")</f>
        <v>-</v>
      </c>
      <c r="D33" s="9" t="str">
        <f>IFERROR(VLOOKUP(CONCATENATE($A33,D$2),_votes_exp!$A$2:$J$300,10,FALSE),"-")</f>
        <v>-</v>
      </c>
      <c r="E33" s="9" t="str">
        <f>IFERROR(VLOOKUP(CONCATENATE($A33,E$2),_votes_exp!$A$2:$J$300,10,FALSE),"-")</f>
        <v>-</v>
      </c>
      <c r="F33" s="9" t="str">
        <f>IFERROR(VLOOKUP(CONCATENATE($A33,F$2),_votes_exp!$A$2:$J$300,10,FALSE),"-")</f>
        <v>-</v>
      </c>
      <c r="G33" s="9" t="str">
        <f>IFERROR(VLOOKUP(CONCATENATE($A33,G$2),_votes_exp!$A$2:$J$300,10,FALSE),"-")</f>
        <v>-</v>
      </c>
      <c r="H33" s="9" t="str">
        <f>IFERROR(VLOOKUP(CONCATENATE($A33,H$2),_votes_exp!$A$2:$J$300,10,FALSE),"-")</f>
        <v>-</v>
      </c>
      <c r="I33" s="9" t="str">
        <f>IFERROR(VLOOKUP(CONCATENATE($A33,I$2),_votes_exp!$A$2:$J$300,10,FALSE),"-")</f>
        <v>-</v>
      </c>
      <c r="J33" s="9" t="str">
        <f>IFERROR(VLOOKUP(CONCATENATE($A33,J$2),_votes_exp!$A$2:$J$300,10,FALSE),"-")</f>
        <v>-</v>
      </c>
      <c r="K33" s="9" t="str">
        <f>IFERROR(VLOOKUP(CONCATENATE($A33,K$2),_votes_exp!$A$2:$J$300,10,FALSE),"-")</f>
        <v>-</v>
      </c>
      <c r="L33" s="9" t="str">
        <f>IFERROR(VLOOKUP(CONCATENATE($A33,L$2),_votes_exp!$A$2:$J$300,10,FALSE),"-")</f>
        <v>-</v>
      </c>
      <c r="M33" s="368" t="str">
        <f t="shared" si="2"/>
        <v>-</v>
      </c>
      <c r="N33" s="378" t="str">
        <f t="shared" si="0"/>
        <v>-</v>
      </c>
      <c r="O33" t="str">
        <f t="shared" si="3"/>
        <v>-</v>
      </c>
      <c r="P33">
        <f t="shared" si="4"/>
        <v>32</v>
      </c>
      <c r="Q33" t="str">
        <f t="shared" si="1"/>
        <v>Карначёв Александр Евгеньевич</v>
      </c>
      <c r="R33" s="121" t="str">
        <f t="shared" si="5"/>
        <v>-</v>
      </c>
      <c r="S33" s="9" t="str">
        <f t="shared" si="6"/>
        <v>-</v>
      </c>
      <c r="T33" s="415" t="str">
        <f t="shared" si="7"/>
        <v>-</v>
      </c>
    </row>
    <row r="34" spans="1:20">
      <c r="A34" s="9">
        <f>классы!B35</f>
        <v>33</v>
      </c>
      <c r="B34" s="9" t="str">
        <f>классы!C35</f>
        <v>Батищев Сергей Николаевич</v>
      </c>
      <c r="C34" s="9" t="str">
        <f>IFERROR(VLOOKUP(CONCATENATE($A34,C$2),_votes_exp!$A$2:$J$300,10,FALSE),"-")</f>
        <v>-</v>
      </c>
      <c r="D34" s="9" t="str">
        <f>IFERROR(VLOOKUP(CONCATENATE($A34,D$2),_votes_exp!$A$2:$J$300,10,FALSE),"-")</f>
        <v>-</v>
      </c>
      <c r="E34" s="9">
        <f>IFERROR(VLOOKUP(CONCATENATE($A34,E$2),_votes_exp!$A$2:$J$300,10,FALSE),"-")</f>
        <v>2</v>
      </c>
      <c r="F34" s="9" t="str">
        <f>IFERROR(VLOOKUP(CONCATENATE($A34,F$2),_votes_exp!$A$2:$J$300,10,FALSE),"-")</f>
        <v>-</v>
      </c>
      <c r="G34" s="9">
        <f>IFERROR(VLOOKUP(CONCATENATE($A34,G$2),_votes_exp!$A$2:$J$300,10,FALSE),"-")</f>
        <v>1</v>
      </c>
      <c r="H34" s="9" t="str">
        <f>IFERROR(VLOOKUP(CONCATENATE($A34,H$2),_votes_exp!$A$2:$J$300,10,FALSE),"-")</f>
        <v>-</v>
      </c>
      <c r="I34" s="9" t="str">
        <f>IFERROR(VLOOKUP(CONCATENATE($A34,I$2),_votes_exp!$A$2:$J$300,10,FALSE),"-")</f>
        <v>-</v>
      </c>
      <c r="J34" s="9" t="str">
        <f>IFERROR(VLOOKUP(CONCATENATE($A34,J$2),_votes_exp!$A$2:$J$300,10,FALSE),"-")</f>
        <v>-</v>
      </c>
      <c r="K34" s="9" t="str">
        <f>IFERROR(VLOOKUP(CONCATENATE($A34,K$2),_votes_exp!$A$2:$J$300,10,FALSE),"-")</f>
        <v>-</v>
      </c>
      <c r="L34" s="9">
        <f>IFERROR(VLOOKUP(CONCATENATE($A34,L$2),_votes_exp!$A$2:$J$300,10,FALSE),"-")</f>
        <v>5</v>
      </c>
      <c r="M34" s="368">
        <f t="shared" si="2"/>
        <v>2.6666696668973824</v>
      </c>
      <c r="N34" s="378">
        <f t="shared" si="0"/>
        <v>27</v>
      </c>
      <c r="O34">
        <f t="shared" si="3"/>
        <v>3</v>
      </c>
      <c r="P34">
        <f t="shared" si="4"/>
        <v>33</v>
      </c>
      <c r="Q34" t="str">
        <f t="shared" si="1"/>
        <v>Батищев Сергей Николаевич</v>
      </c>
      <c r="R34" s="121">
        <f t="shared" si="5"/>
        <v>2.6666696668973824</v>
      </c>
      <c r="S34" s="9">
        <f t="shared" si="6"/>
        <v>3</v>
      </c>
      <c r="T34" s="415">
        <f t="shared" si="7"/>
        <v>4.3333333333333339</v>
      </c>
    </row>
    <row r="35" spans="1:20">
      <c r="A35" s="9">
        <f>классы!B36</f>
        <v>34</v>
      </c>
      <c r="B35" s="9" t="str">
        <f>классы!C36</f>
        <v>Саликова Александра Владимировна</v>
      </c>
      <c r="C35" s="9" t="str">
        <f>IFERROR(VLOOKUP(CONCATENATE($A35,C$2),_votes_exp!$A$2:$J$300,10,FALSE),"-")</f>
        <v>-</v>
      </c>
      <c r="D35" s="9" t="str">
        <f>IFERROR(VLOOKUP(CONCATENATE($A35,D$2),_votes_exp!$A$2:$J$300,10,FALSE),"-")</f>
        <v>-</v>
      </c>
      <c r="E35" s="9" t="str">
        <f>IFERROR(VLOOKUP(CONCATENATE($A35,E$2),_votes_exp!$A$2:$J$300,10,FALSE),"-")</f>
        <v>-</v>
      </c>
      <c r="F35" s="9" t="str">
        <f>IFERROR(VLOOKUP(CONCATENATE($A35,F$2),_votes_exp!$A$2:$J$300,10,FALSE),"-")</f>
        <v>-</v>
      </c>
      <c r="G35" s="9" t="str">
        <f>IFERROR(VLOOKUP(CONCATENATE($A35,G$2),_votes_exp!$A$2:$J$300,10,FALSE),"-")</f>
        <v>-</v>
      </c>
      <c r="H35" s="9" t="str">
        <f>IFERROR(VLOOKUP(CONCATENATE($A35,H$2),_votes_exp!$A$2:$J$300,10,FALSE),"-")</f>
        <v>-</v>
      </c>
      <c r="I35" s="9" t="str">
        <f>IFERROR(VLOOKUP(CONCATENATE($A35,I$2),_votes_exp!$A$2:$J$300,10,FALSE),"-")</f>
        <v>-</v>
      </c>
      <c r="J35" s="9" t="str">
        <f>IFERROR(VLOOKUP(CONCATENATE($A35,J$2),_votes_exp!$A$2:$J$300,10,FALSE),"-")</f>
        <v>-</v>
      </c>
      <c r="K35" s="9" t="str">
        <f>IFERROR(VLOOKUP(CONCATENATE($A35,K$2),_votes_exp!$A$2:$J$300,10,FALSE),"-")</f>
        <v>-</v>
      </c>
      <c r="L35" s="9" t="str">
        <f>IFERROR(VLOOKUP(CONCATENATE($A35,L$2),_votes_exp!$A$2:$J$300,10,FALSE),"-")</f>
        <v>-</v>
      </c>
      <c r="M35" s="368" t="str">
        <f t="shared" si="2"/>
        <v>-</v>
      </c>
      <c r="N35" s="378" t="str">
        <f t="shared" ref="N35:N66" si="8">IFERROR(RANK(M35,$M$3:$M$78,0),"-")</f>
        <v>-</v>
      </c>
      <c r="O35" t="str">
        <f t="shared" si="3"/>
        <v>-</v>
      </c>
      <c r="P35">
        <f t="shared" si="4"/>
        <v>34</v>
      </c>
      <c r="Q35" t="str">
        <f t="shared" si="1"/>
        <v>Саликова Александра Владимировна</v>
      </c>
      <c r="R35" s="121" t="str">
        <f t="shared" si="5"/>
        <v>-</v>
      </c>
      <c r="S35" s="9" t="str">
        <f t="shared" si="6"/>
        <v>-</v>
      </c>
      <c r="T35" s="415" t="str">
        <f t="shared" si="7"/>
        <v>-</v>
      </c>
    </row>
    <row r="36" spans="1:20">
      <c r="A36" s="9">
        <f>классы!B37</f>
        <v>35</v>
      </c>
      <c r="B36" s="9" t="str">
        <f>классы!C37</f>
        <v>Никульникова Татьяна</v>
      </c>
      <c r="C36" s="9" t="str">
        <f>IFERROR(VLOOKUP(CONCATENATE($A36,C$2),_votes_exp!$A$2:$J$300,10,FALSE),"-")</f>
        <v>-</v>
      </c>
      <c r="D36" s="9" t="str">
        <f>IFERROR(VLOOKUP(CONCATENATE($A36,D$2),_votes_exp!$A$2:$J$300,10,FALSE),"-")</f>
        <v>-</v>
      </c>
      <c r="E36" s="9" t="str">
        <f>IFERROR(VLOOKUP(CONCATENATE($A36,E$2),_votes_exp!$A$2:$J$300,10,FALSE),"-")</f>
        <v>-</v>
      </c>
      <c r="F36" s="9" t="str">
        <f>IFERROR(VLOOKUP(CONCATENATE($A36,F$2),_votes_exp!$A$2:$J$300,10,FALSE),"-")</f>
        <v>-</v>
      </c>
      <c r="G36" s="9" t="str">
        <f>IFERROR(VLOOKUP(CONCATENATE($A36,G$2),_votes_exp!$A$2:$J$300,10,FALSE),"-")</f>
        <v>-</v>
      </c>
      <c r="H36" s="9" t="str">
        <f>IFERROR(VLOOKUP(CONCATENATE($A36,H$2),_votes_exp!$A$2:$J$300,10,FALSE),"-")</f>
        <v>-</v>
      </c>
      <c r="I36" s="9" t="str">
        <f>IFERROR(VLOOKUP(CONCATENATE($A36,I$2),_votes_exp!$A$2:$J$300,10,FALSE),"-")</f>
        <v>-</v>
      </c>
      <c r="J36" s="9" t="str">
        <f>IFERROR(VLOOKUP(CONCATENATE($A36,J$2),_votes_exp!$A$2:$J$300,10,FALSE),"-")</f>
        <v>-</v>
      </c>
      <c r="K36" s="9" t="str">
        <f>IFERROR(VLOOKUP(CONCATENATE($A36,K$2),_votes_exp!$A$2:$J$300,10,FALSE),"-")</f>
        <v>-</v>
      </c>
      <c r="L36" s="9" t="str">
        <f>IFERROR(VLOOKUP(CONCATENATE($A36,L$2),_votes_exp!$A$2:$J$300,10,FALSE),"-")</f>
        <v>-</v>
      </c>
      <c r="M36" s="368" t="str">
        <f t="shared" si="2"/>
        <v>-</v>
      </c>
      <c r="N36" s="378" t="str">
        <f t="shared" si="8"/>
        <v>-</v>
      </c>
      <c r="O36" t="str">
        <f t="shared" si="3"/>
        <v>-</v>
      </c>
      <c r="P36">
        <f t="shared" si="4"/>
        <v>35</v>
      </c>
      <c r="Q36" t="str">
        <f t="shared" si="1"/>
        <v>Никульникова Татьяна</v>
      </c>
      <c r="R36" s="121" t="str">
        <f t="shared" si="5"/>
        <v>-</v>
      </c>
      <c r="S36" s="9" t="str">
        <f t="shared" si="6"/>
        <v>-</v>
      </c>
      <c r="T36" s="415" t="str">
        <f t="shared" si="7"/>
        <v>-</v>
      </c>
    </row>
    <row r="37" spans="1:20">
      <c r="A37" s="9">
        <f>классы!B38</f>
        <v>36</v>
      </c>
      <c r="B37" s="9" t="str">
        <f>классы!C38</f>
        <v>Толубаев Сергей Иванович</v>
      </c>
      <c r="C37" s="9" t="str">
        <f>IFERROR(VLOOKUP(CONCATENATE($A37,C$2),_votes_exp!$A$2:$J$300,10,FALSE),"-")</f>
        <v>-</v>
      </c>
      <c r="D37" s="9" t="str">
        <f>IFERROR(VLOOKUP(CONCATENATE($A37,D$2),_votes_exp!$A$2:$J$300,10,FALSE),"-")</f>
        <v>-</v>
      </c>
      <c r="E37" s="9" t="str">
        <f>IFERROR(VLOOKUP(CONCATENATE($A37,E$2),_votes_exp!$A$2:$J$300,10,FALSE),"-")</f>
        <v>-</v>
      </c>
      <c r="F37" s="9" t="str">
        <f>IFERROR(VLOOKUP(CONCATENATE($A37,F$2),_votes_exp!$A$2:$J$300,10,FALSE),"-")</f>
        <v>-</v>
      </c>
      <c r="G37" s="9" t="str">
        <f>IFERROR(VLOOKUP(CONCATENATE($A37,G$2),_votes_exp!$A$2:$J$300,10,FALSE),"-")</f>
        <v>-</v>
      </c>
      <c r="H37" s="9" t="str">
        <f>IFERROR(VLOOKUP(CONCATENATE($A37,H$2),_votes_exp!$A$2:$J$300,10,FALSE),"-")</f>
        <v>-</v>
      </c>
      <c r="I37" s="9" t="str">
        <f>IFERROR(VLOOKUP(CONCATENATE($A37,I$2),_votes_exp!$A$2:$J$300,10,FALSE),"-")</f>
        <v>-</v>
      </c>
      <c r="J37" s="9" t="str">
        <f>IFERROR(VLOOKUP(CONCATENATE($A37,J$2),_votes_exp!$A$2:$J$300,10,FALSE),"-")</f>
        <v>-</v>
      </c>
      <c r="K37" s="9" t="str">
        <f>IFERROR(VLOOKUP(CONCATENATE($A37,K$2),_votes_exp!$A$2:$J$300,10,FALSE),"-")</f>
        <v>-</v>
      </c>
      <c r="L37" s="9" t="str">
        <f>IFERROR(VLOOKUP(CONCATENATE($A37,L$2),_votes_exp!$A$2:$J$300,10,FALSE),"-")</f>
        <v>-</v>
      </c>
      <c r="M37" s="368" t="str">
        <f t="shared" si="2"/>
        <v>-</v>
      </c>
      <c r="N37" s="378" t="str">
        <f t="shared" si="8"/>
        <v>-</v>
      </c>
      <c r="O37" t="str">
        <f t="shared" si="3"/>
        <v>-</v>
      </c>
      <c r="P37">
        <f t="shared" si="4"/>
        <v>36</v>
      </c>
      <c r="Q37" t="str">
        <f t="shared" si="1"/>
        <v>Толубаев Сергей Иванович</v>
      </c>
      <c r="R37" s="121" t="str">
        <f t="shared" si="5"/>
        <v>-</v>
      </c>
      <c r="S37" s="9" t="str">
        <f t="shared" si="6"/>
        <v>-</v>
      </c>
      <c r="T37" s="415" t="str">
        <f t="shared" si="7"/>
        <v>-</v>
      </c>
    </row>
    <row r="38" spans="1:20">
      <c r="A38" s="9">
        <f>классы!B39</f>
        <v>37</v>
      </c>
      <c r="B38" s="9" t="str">
        <f>классы!C39</f>
        <v>Сизов Дмитрий Генндьевич</v>
      </c>
      <c r="C38" s="9" t="str">
        <f>IFERROR(VLOOKUP(CONCATENATE($A38,C$2),_votes_exp!$A$2:$J$300,10,FALSE),"-")</f>
        <v>-</v>
      </c>
      <c r="D38" s="9" t="str">
        <f>IFERROR(VLOOKUP(CONCATENATE($A38,D$2),_votes_exp!$A$2:$J$300,10,FALSE),"-")</f>
        <v>-</v>
      </c>
      <c r="E38" s="9" t="str">
        <f>IFERROR(VLOOKUP(CONCATENATE($A38,E$2),_votes_exp!$A$2:$J$300,10,FALSE),"-")</f>
        <v>-</v>
      </c>
      <c r="F38" s="9" t="str">
        <f>IFERROR(VLOOKUP(CONCATENATE($A38,F$2),_votes_exp!$A$2:$J$300,10,FALSE),"-")</f>
        <v>-</v>
      </c>
      <c r="G38" s="9" t="str">
        <f>IFERROR(VLOOKUP(CONCATENATE($A38,G$2),_votes_exp!$A$2:$J$300,10,FALSE),"-")</f>
        <v>-</v>
      </c>
      <c r="H38" s="9" t="str">
        <f>IFERROR(VLOOKUP(CONCATENATE($A38,H$2),_votes_exp!$A$2:$J$300,10,FALSE),"-")</f>
        <v>-</v>
      </c>
      <c r="I38" s="9" t="str">
        <f>IFERROR(VLOOKUP(CONCATENATE($A38,I$2),_votes_exp!$A$2:$J$300,10,FALSE),"-")</f>
        <v>-</v>
      </c>
      <c r="J38" s="9" t="str">
        <f>IFERROR(VLOOKUP(CONCATENATE($A38,J$2),_votes_exp!$A$2:$J$300,10,FALSE),"-")</f>
        <v>-</v>
      </c>
      <c r="K38" s="9" t="str">
        <f>IFERROR(VLOOKUP(CONCATENATE($A38,K$2),_votes_exp!$A$2:$J$300,10,FALSE),"-")</f>
        <v>-</v>
      </c>
      <c r="L38" s="9" t="str">
        <f>IFERROR(VLOOKUP(CONCATENATE($A38,L$2),_votes_exp!$A$2:$J$300,10,FALSE),"-")</f>
        <v>-</v>
      </c>
      <c r="M38" s="368" t="str">
        <f t="shared" si="2"/>
        <v>-</v>
      </c>
      <c r="N38" s="378" t="str">
        <f t="shared" si="8"/>
        <v>-</v>
      </c>
      <c r="O38" t="str">
        <f t="shared" si="3"/>
        <v>-</v>
      </c>
      <c r="P38">
        <f t="shared" si="4"/>
        <v>37</v>
      </c>
      <c r="Q38" t="str">
        <f t="shared" si="1"/>
        <v>Сизов Дмитрий Генндьевич</v>
      </c>
      <c r="R38" s="121" t="str">
        <f t="shared" si="5"/>
        <v>-</v>
      </c>
      <c r="S38" s="9" t="str">
        <f t="shared" si="6"/>
        <v>-</v>
      </c>
      <c r="T38" s="415" t="str">
        <f t="shared" si="7"/>
        <v>-</v>
      </c>
    </row>
    <row r="39" spans="1:20">
      <c r="A39" s="9">
        <f>классы!B40</f>
        <v>38</v>
      </c>
      <c r="B39" s="9" t="str">
        <f>классы!C40</f>
        <v>Чернецкая Елена Николаевна</v>
      </c>
      <c r="C39" s="9" t="str">
        <f>IFERROR(VLOOKUP(CONCATENATE($A39,C$2),_votes_exp!$A$2:$J$300,10,FALSE),"-")</f>
        <v>-</v>
      </c>
      <c r="D39" s="9" t="str">
        <f>IFERROR(VLOOKUP(CONCATENATE($A39,D$2),_votes_exp!$A$2:$J$300,10,FALSE),"-")</f>
        <v>-</v>
      </c>
      <c r="E39" s="9">
        <f>IFERROR(VLOOKUP(CONCATENATE($A39,E$2),_votes_exp!$A$2:$J$300,10,FALSE),"-")</f>
        <v>3</v>
      </c>
      <c r="F39" s="9" t="str">
        <f>IFERROR(VLOOKUP(CONCATENATE($A39,F$2),_votes_exp!$A$2:$J$300,10,FALSE),"-")</f>
        <v>-</v>
      </c>
      <c r="G39" s="9">
        <f>IFERROR(VLOOKUP(CONCATENATE($A39,G$2),_votes_exp!$A$2:$J$300,10,FALSE),"-")</f>
        <v>2</v>
      </c>
      <c r="H39" s="9" t="str">
        <f>IFERROR(VLOOKUP(CONCATENATE($A39,H$2),_votes_exp!$A$2:$J$300,10,FALSE),"-")</f>
        <v>-</v>
      </c>
      <c r="I39" s="9">
        <f>IFERROR(VLOOKUP(CONCATENATE($A39,I$2),_votes_exp!$A$2:$J$300,10,FALSE),"-")</f>
        <v>4</v>
      </c>
      <c r="J39" s="9" t="str">
        <f>IFERROR(VLOOKUP(CONCATENATE($A39,J$2),_votes_exp!$A$2:$J$300,10,FALSE),"-")</f>
        <v>-</v>
      </c>
      <c r="K39" s="9" t="str">
        <f>IFERROR(VLOOKUP(CONCATENATE($A39,K$2),_votes_exp!$A$2:$J$300,10,FALSE),"-")</f>
        <v>-</v>
      </c>
      <c r="L39" s="9">
        <f>IFERROR(VLOOKUP(CONCATENATE($A39,L$2),_votes_exp!$A$2:$J$300,10,FALSE),"-")</f>
        <v>8</v>
      </c>
      <c r="M39" s="368">
        <f t="shared" si="2"/>
        <v>4.2500040001445569</v>
      </c>
      <c r="N39" s="378">
        <f t="shared" si="8"/>
        <v>23</v>
      </c>
      <c r="O39">
        <f t="shared" si="3"/>
        <v>4</v>
      </c>
      <c r="P39">
        <f t="shared" si="4"/>
        <v>38</v>
      </c>
      <c r="Q39" t="str">
        <f t="shared" si="1"/>
        <v>Чернецкая Елена Николаевна</v>
      </c>
      <c r="R39" s="121">
        <f t="shared" si="5"/>
        <v>4.2500040001445569</v>
      </c>
      <c r="S39" s="9">
        <f t="shared" si="6"/>
        <v>4</v>
      </c>
      <c r="T39" s="415">
        <f t="shared" si="7"/>
        <v>6.916666666666667</v>
      </c>
    </row>
    <row r="40" spans="1:20">
      <c r="A40" s="9">
        <f>классы!B41</f>
        <v>39</v>
      </c>
      <c r="B40" s="9" t="str">
        <f>классы!C41</f>
        <v>Команда "Держи Забрало"</v>
      </c>
      <c r="C40" s="9" t="str">
        <f>IFERROR(VLOOKUP(CONCATENATE($A40,C$2),_votes_exp!$A$2:$J$300,10,FALSE),"-")</f>
        <v>-</v>
      </c>
      <c r="D40" s="9" t="str">
        <f>IFERROR(VLOOKUP(CONCATENATE($A40,D$2),_votes_exp!$A$2:$J$300,10,FALSE),"-")</f>
        <v>-</v>
      </c>
      <c r="E40" s="9" t="str">
        <f>IFERROR(VLOOKUP(CONCATENATE($A40,E$2),_votes_exp!$A$2:$J$300,10,FALSE),"-")</f>
        <v>-</v>
      </c>
      <c r="F40" s="9" t="str">
        <f>IFERROR(VLOOKUP(CONCATENATE($A40,F$2),_votes_exp!$A$2:$J$300,10,FALSE),"-")</f>
        <v>-</v>
      </c>
      <c r="G40" s="9" t="str">
        <f>IFERROR(VLOOKUP(CONCATENATE($A40,G$2),_votes_exp!$A$2:$J$300,10,FALSE),"-")</f>
        <v>-</v>
      </c>
      <c r="H40" s="9" t="str">
        <f>IFERROR(VLOOKUP(CONCATENATE($A40,H$2),_votes_exp!$A$2:$J$300,10,FALSE),"-")</f>
        <v>-</v>
      </c>
      <c r="I40" s="9" t="str">
        <f>IFERROR(VLOOKUP(CONCATENATE($A40,I$2),_votes_exp!$A$2:$J$300,10,FALSE),"-")</f>
        <v>-</v>
      </c>
      <c r="J40" s="9" t="str">
        <f>IFERROR(VLOOKUP(CONCATENATE($A40,J$2),_votes_exp!$A$2:$J$300,10,FALSE),"-")</f>
        <v>-</v>
      </c>
      <c r="K40" s="9" t="str">
        <f>IFERROR(VLOOKUP(CONCATENATE($A40,K$2),_votes_exp!$A$2:$J$300,10,FALSE),"-")</f>
        <v>-</v>
      </c>
      <c r="L40" s="9" t="str">
        <f>IFERROR(VLOOKUP(CONCATENATE($A40,L$2),_votes_exp!$A$2:$J$300,10,FALSE),"-")</f>
        <v>-</v>
      </c>
      <c r="M40" s="368" t="str">
        <f t="shared" si="2"/>
        <v>-</v>
      </c>
      <c r="N40" s="378" t="str">
        <f t="shared" si="8"/>
        <v>-</v>
      </c>
      <c r="O40" t="str">
        <f t="shared" si="3"/>
        <v>-</v>
      </c>
      <c r="P40">
        <f t="shared" si="4"/>
        <v>39</v>
      </c>
      <c r="Q40" t="str">
        <f t="shared" si="1"/>
        <v>Команда "Держи Забрало"</v>
      </c>
      <c r="R40" s="121" t="str">
        <f t="shared" si="5"/>
        <v>-</v>
      </c>
      <c r="S40" s="9" t="str">
        <f t="shared" si="6"/>
        <v>-</v>
      </c>
      <c r="T40" s="415" t="str">
        <f t="shared" si="7"/>
        <v>-</v>
      </c>
    </row>
    <row r="41" spans="1:20">
      <c r="A41" s="9">
        <f>классы!B42</f>
        <v>40</v>
      </c>
      <c r="B41" s="9" t="str">
        <f>классы!C42</f>
        <v>Команда "Держи Забрало"</v>
      </c>
      <c r="C41" s="9" t="str">
        <f>IFERROR(VLOOKUP(CONCATENATE($A41,C$2),_votes_exp!$A$2:$J$300,10,FALSE),"-")</f>
        <v>-</v>
      </c>
      <c r="D41" s="9" t="str">
        <f>IFERROR(VLOOKUP(CONCATENATE($A41,D$2),_votes_exp!$A$2:$J$300,10,FALSE),"-")</f>
        <v>-</v>
      </c>
      <c r="E41" s="9" t="str">
        <f>IFERROR(VLOOKUP(CONCATENATE($A41,E$2),_votes_exp!$A$2:$J$300,10,FALSE),"-")</f>
        <v>-</v>
      </c>
      <c r="F41" s="9" t="str">
        <f>IFERROR(VLOOKUP(CONCATENATE($A41,F$2),_votes_exp!$A$2:$J$300,10,FALSE),"-")</f>
        <v>-</v>
      </c>
      <c r="G41" s="9" t="str">
        <f>IFERROR(VLOOKUP(CONCATENATE($A41,G$2),_votes_exp!$A$2:$J$300,10,FALSE),"-")</f>
        <v>-</v>
      </c>
      <c r="H41" s="9" t="str">
        <f>IFERROR(VLOOKUP(CONCATENATE($A41,H$2),_votes_exp!$A$2:$J$300,10,FALSE),"-")</f>
        <v>-</v>
      </c>
      <c r="I41" s="9" t="str">
        <f>IFERROR(VLOOKUP(CONCATENATE($A41,I$2),_votes_exp!$A$2:$J$300,10,FALSE),"-")</f>
        <v>-</v>
      </c>
      <c r="J41" s="9" t="str">
        <f>IFERROR(VLOOKUP(CONCATENATE($A41,J$2),_votes_exp!$A$2:$J$300,10,FALSE),"-")</f>
        <v>-</v>
      </c>
      <c r="K41" s="9" t="str">
        <f>IFERROR(VLOOKUP(CONCATENATE($A41,K$2),_votes_exp!$A$2:$J$300,10,FALSE),"-")</f>
        <v>-</v>
      </c>
      <c r="L41" s="9" t="str">
        <f>IFERROR(VLOOKUP(CONCATENATE($A41,L$2),_votes_exp!$A$2:$J$300,10,FALSE),"-")</f>
        <v>-</v>
      </c>
      <c r="M41" s="368" t="str">
        <f t="shared" si="2"/>
        <v>-</v>
      </c>
      <c r="N41" s="378" t="str">
        <f t="shared" si="8"/>
        <v>-</v>
      </c>
      <c r="O41" t="str">
        <f t="shared" si="3"/>
        <v>-</v>
      </c>
      <c r="P41">
        <f t="shared" si="4"/>
        <v>40</v>
      </c>
      <c r="Q41" t="str">
        <f t="shared" si="1"/>
        <v>Команда "Держи Забрало"</v>
      </c>
      <c r="R41" s="121" t="str">
        <f t="shared" si="5"/>
        <v>-</v>
      </c>
      <c r="S41" s="9" t="str">
        <f t="shared" si="6"/>
        <v>-</v>
      </c>
      <c r="T41" s="415" t="str">
        <f t="shared" si="7"/>
        <v>-</v>
      </c>
    </row>
    <row r="42" spans="1:20">
      <c r="A42" s="9">
        <f>классы!B43</f>
        <v>41</v>
      </c>
      <c r="B42" s="9" t="str">
        <f>классы!C43</f>
        <v>Диденко Е.В.</v>
      </c>
      <c r="C42" s="9" t="str">
        <f>IFERROR(VLOOKUP(CONCATENATE($A42,C$2),_votes_exp!$A$2:$J$300,10,FALSE),"-")</f>
        <v>-</v>
      </c>
      <c r="D42" s="9" t="str">
        <f>IFERROR(VLOOKUP(CONCATENATE($A42,D$2),_votes_exp!$A$2:$J$300,10,FALSE),"-")</f>
        <v>-</v>
      </c>
      <c r="E42" s="9" t="str">
        <f>IFERROR(VLOOKUP(CONCATENATE($A42,E$2),_votes_exp!$A$2:$J$300,10,FALSE),"-")</f>
        <v>-</v>
      </c>
      <c r="F42" s="9" t="str">
        <f>IFERROR(VLOOKUP(CONCATENATE($A42,F$2),_votes_exp!$A$2:$J$300,10,FALSE),"-")</f>
        <v>-</v>
      </c>
      <c r="G42" s="9" t="str">
        <f>IFERROR(VLOOKUP(CONCATENATE($A42,G$2),_votes_exp!$A$2:$J$300,10,FALSE),"-")</f>
        <v>-</v>
      </c>
      <c r="H42" s="9" t="str">
        <f>IFERROR(VLOOKUP(CONCATENATE($A42,H$2),_votes_exp!$A$2:$J$300,10,FALSE),"-")</f>
        <v>-</v>
      </c>
      <c r="I42" s="9" t="str">
        <f>IFERROR(VLOOKUP(CONCATENATE($A42,I$2),_votes_exp!$A$2:$J$300,10,FALSE),"-")</f>
        <v>-</v>
      </c>
      <c r="J42" s="9" t="str">
        <f>IFERROR(VLOOKUP(CONCATENATE($A42,J$2),_votes_exp!$A$2:$J$300,10,FALSE),"-")</f>
        <v>-</v>
      </c>
      <c r="K42" s="9" t="str">
        <f>IFERROR(VLOOKUP(CONCATENATE($A42,K$2),_votes_exp!$A$2:$J$300,10,FALSE),"-")</f>
        <v>-</v>
      </c>
      <c r="L42" s="9" t="str">
        <f>IFERROR(VLOOKUP(CONCATENATE($A42,L$2),_votes_exp!$A$2:$J$300,10,FALSE),"-")</f>
        <v>-</v>
      </c>
      <c r="M42" s="368" t="str">
        <f t="shared" si="2"/>
        <v>-</v>
      </c>
      <c r="N42" s="378" t="str">
        <f t="shared" si="8"/>
        <v>-</v>
      </c>
      <c r="O42" t="str">
        <f t="shared" si="3"/>
        <v>-</v>
      </c>
      <c r="P42">
        <f t="shared" si="4"/>
        <v>41</v>
      </c>
      <c r="Q42" t="str">
        <f t="shared" si="1"/>
        <v>Диденко Е.В.</v>
      </c>
      <c r="R42" s="121" t="str">
        <f t="shared" si="5"/>
        <v>-</v>
      </c>
      <c r="S42" s="9" t="str">
        <f t="shared" si="6"/>
        <v>-</v>
      </c>
      <c r="T42" s="415" t="str">
        <f t="shared" si="7"/>
        <v>-</v>
      </c>
    </row>
    <row r="43" spans="1:20">
      <c r="A43" s="9">
        <f>классы!B44</f>
        <v>42</v>
      </c>
      <c r="B43" s="9" t="str">
        <f>классы!C44</f>
        <v>Василий Буз</v>
      </c>
      <c r="C43" s="9" t="str">
        <f>IFERROR(VLOOKUP(CONCATENATE($A43,C$2),_votes_exp!$A$2:$J$300,10,FALSE),"-")</f>
        <v>-</v>
      </c>
      <c r="D43" s="9" t="str">
        <f>IFERROR(VLOOKUP(CONCATENATE($A43,D$2),_votes_exp!$A$2:$J$300,10,FALSE),"-")</f>
        <v>-</v>
      </c>
      <c r="E43" s="9" t="str">
        <f>IFERROR(VLOOKUP(CONCATENATE($A43,E$2),_votes_exp!$A$2:$J$300,10,FALSE),"-")</f>
        <v>-</v>
      </c>
      <c r="F43" s="9" t="str">
        <f>IFERROR(VLOOKUP(CONCATENATE($A43,F$2),_votes_exp!$A$2:$J$300,10,FALSE),"-")</f>
        <v>-</v>
      </c>
      <c r="G43" s="9" t="str">
        <f>IFERROR(VLOOKUP(CONCATENATE($A43,G$2),_votes_exp!$A$2:$J$300,10,FALSE),"-")</f>
        <v>-</v>
      </c>
      <c r="H43" s="9" t="str">
        <f>IFERROR(VLOOKUP(CONCATENATE($A43,H$2),_votes_exp!$A$2:$J$300,10,FALSE),"-")</f>
        <v>-</v>
      </c>
      <c r="I43" s="9" t="str">
        <f>IFERROR(VLOOKUP(CONCATENATE($A43,I$2),_votes_exp!$A$2:$J$300,10,FALSE),"-")</f>
        <v>-</v>
      </c>
      <c r="J43" s="9" t="str">
        <f>IFERROR(VLOOKUP(CONCATENATE($A43,J$2),_votes_exp!$A$2:$J$300,10,FALSE),"-")</f>
        <v>-</v>
      </c>
      <c r="K43" s="9" t="str">
        <f>IFERROR(VLOOKUP(CONCATENATE($A43,K$2),_votes_exp!$A$2:$J$300,10,FALSE),"-")</f>
        <v>-</v>
      </c>
      <c r="L43" s="9" t="str">
        <f>IFERROR(VLOOKUP(CONCATENATE($A43,L$2),_votes_exp!$A$2:$J$300,10,FALSE),"-")</f>
        <v>-</v>
      </c>
      <c r="M43" s="368" t="str">
        <f t="shared" si="2"/>
        <v>-</v>
      </c>
      <c r="N43" s="378" t="str">
        <f t="shared" si="8"/>
        <v>-</v>
      </c>
      <c r="O43" t="str">
        <f t="shared" si="3"/>
        <v>-</v>
      </c>
      <c r="P43">
        <f t="shared" si="4"/>
        <v>42</v>
      </c>
      <c r="Q43" t="str">
        <f t="shared" si="1"/>
        <v>Василий Буз</v>
      </c>
      <c r="R43" s="121" t="str">
        <f t="shared" si="5"/>
        <v>-</v>
      </c>
      <c r="S43" s="9" t="str">
        <f t="shared" si="6"/>
        <v>-</v>
      </c>
      <c r="T43" s="415" t="str">
        <f t="shared" si="7"/>
        <v>-</v>
      </c>
    </row>
    <row r="44" spans="1:20">
      <c r="A44" s="9">
        <f>классы!B45</f>
        <v>43</v>
      </c>
      <c r="B44" s="9" t="str">
        <f>классы!C45</f>
        <v>Голованова Кcения Александровна (участник похода)</v>
      </c>
      <c r="C44" s="9" t="str">
        <f>IFERROR(VLOOKUP(CONCATENATE($A44,C$2),_votes_exp!$A$2:$J$300,10,FALSE),"-")</f>
        <v>-</v>
      </c>
      <c r="D44" s="9" t="str">
        <f>IFERROR(VLOOKUP(CONCATENATE($A44,D$2),_votes_exp!$A$2:$J$300,10,FALSE),"-")</f>
        <v>-</v>
      </c>
      <c r="E44" s="9">
        <f>IFERROR(VLOOKUP(CONCATENATE($A44,E$2),_votes_exp!$A$2:$J$300,10,FALSE),"-")</f>
        <v>7</v>
      </c>
      <c r="F44" s="9" t="str">
        <f>IFERROR(VLOOKUP(CONCATENATE($A44,F$2),_votes_exp!$A$2:$J$300,10,FALSE),"-")</f>
        <v>-</v>
      </c>
      <c r="G44" s="9">
        <f>IFERROR(VLOOKUP(CONCATENATE($A44,G$2),_votes_exp!$A$2:$J$300,10,FALSE),"-")</f>
        <v>2</v>
      </c>
      <c r="H44" s="9">
        <f>IFERROR(VLOOKUP(CONCATENATE($A44,H$2),_votes_exp!$A$2:$J$300,10,FALSE),"-")</f>
        <v>12</v>
      </c>
      <c r="I44" s="9" t="str">
        <f>IFERROR(VLOOKUP(CONCATENATE($A44,I$2),_votes_exp!$A$2:$J$300,10,FALSE),"-")</f>
        <v>-</v>
      </c>
      <c r="J44" s="9">
        <f>IFERROR(VLOOKUP(CONCATENATE($A44,J$2),_votes_exp!$A$2:$J$300,10,FALSE),"-")</f>
        <v>5</v>
      </c>
      <c r="K44" s="9" t="str">
        <f>IFERROR(VLOOKUP(CONCATENATE($A44,K$2),_votes_exp!$A$2:$J$300,10,FALSE),"-")</f>
        <v>-</v>
      </c>
      <c r="L44" s="9">
        <f>IFERROR(VLOOKUP(CONCATENATE($A44,L$2),_votes_exp!$A$2:$J$300,10,FALSE),"-")</f>
        <v>8</v>
      </c>
      <c r="M44" s="368">
        <f t="shared" si="2"/>
        <v>6.8000050000729866</v>
      </c>
      <c r="N44" s="378">
        <f t="shared" si="8"/>
        <v>11</v>
      </c>
      <c r="O44">
        <f t="shared" si="3"/>
        <v>5</v>
      </c>
      <c r="P44">
        <f t="shared" si="4"/>
        <v>43</v>
      </c>
      <c r="Q44" t="str">
        <f t="shared" si="1"/>
        <v>Голованова Кcения Александровна (участник похода)</v>
      </c>
      <c r="R44" s="121">
        <f t="shared" si="5"/>
        <v>6.8000050000729866</v>
      </c>
      <c r="S44" s="9">
        <f t="shared" si="6"/>
        <v>5</v>
      </c>
      <c r="T44" s="415">
        <f t="shared" si="7"/>
        <v>13.700000000000003</v>
      </c>
    </row>
    <row r="45" spans="1:20">
      <c r="A45" s="9">
        <f>классы!B46</f>
        <v>44</v>
      </c>
      <c r="B45" s="9" t="str">
        <f>классы!C46</f>
        <v>Горбунов Владимир Владимирович</v>
      </c>
      <c r="C45" s="9">
        <f>IFERROR(VLOOKUP(CONCATENATE($A45,C$2),_votes_exp!$A$2:$J$300,10,FALSE),"-")</f>
        <v>4</v>
      </c>
      <c r="D45" s="9" t="str">
        <f>IFERROR(VLOOKUP(CONCATENATE($A45,D$2),_votes_exp!$A$2:$J$300,10,FALSE),"-")</f>
        <v>-</v>
      </c>
      <c r="E45" s="9">
        <f>IFERROR(VLOOKUP(CONCATENATE($A45,E$2),_votes_exp!$A$2:$J$300,10,FALSE),"-")</f>
        <v>5</v>
      </c>
      <c r="F45" s="9" t="str">
        <f>IFERROR(VLOOKUP(CONCATENATE($A45,F$2),_votes_exp!$A$2:$J$300,10,FALSE),"-")</f>
        <v>-</v>
      </c>
      <c r="G45" s="9">
        <f>IFERROR(VLOOKUP(CONCATENATE($A45,G$2),_votes_exp!$A$2:$J$300,10,FALSE),"-")</f>
        <v>1</v>
      </c>
      <c r="H45" s="9" t="str">
        <f>IFERROR(VLOOKUP(CONCATENATE($A45,H$2),_votes_exp!$A$2:$J$300,10,FALSE),"-")</f>
        <v>-</v>
      </c>
      <c r="I45" s="9">
        <f>IFERROR(VLOOKUP(CONCATENATE($A45,I$2),_votes_exp!$A$2:$J$300,10,FALSE),"-")</f>
        <v>6</v>
      </c>
      <c r="J45" s="9" t="str">
        <f>IFERROR(VLOOKUP(CONCATENATE($A45,J$2),_votes_exp!$A$2:$J$300,10,FALSE),"-")</f>
        <v>-</v>
      </c>
      <c r="K45" s="9" t="str">
        <f>IFERROR(VLOOKUP(CONCATENATE($A45,K$2),_votes_exp!$A$2:$J$300,10,FALSE),"-")</f>
        <v>-</v>
      </c>
      <c r="L45" s="9">
        <f>IFERROR(VLOOKUP(CONCATENATE($A45,L$2),_votes_exp!$A$2:$J$300,10,FALSE),"-")</f>
        <v>6</v>
      </c>
      <c r="M45" s="368">
        <f t="shared" si="2"/>
        <v>4.400005000232504</v>
      </c>
      <c r="N45" s="378">
        <f t="shared" si="8"/>
        <v>21</v>
      </c>
      <c r="O45">
        <f t="shared" si="3"/>
        <v>5</v>
      </c>
      <c r="P45">
        <f t="shared" si="4"/>
        <v>44</v>
      </c>
      <c r="Q45" t="str">
        <f t="shared" si="1"/>
        <v>Горбунов Владимир Владимирович</v>
      </c>
      <c r="R45" s="121">
        <f t="shared" si="5"/>
        <v>4.400005000232504</v>
      </c>
      <c r="S45" s="9">
        <f t="shared" si="6"/>
        <v>5</v>
      </c>
      <c r="T45" s="415">
        <f t="shared" si="7"/>
        <v>4.3000000000000007</v>
      </c>
    </row>
    <row r="46" spans="1:20">
      <c r="A46" s="9">
        <f>классы!B47</f>
        <v>45</v>
      </c>
      <c r="B46" s="9" t="str">
        <f>классы!C47</f>
        <v>Горбунов Владимир Владимирович</v>
      </c>
      <c r="C46" s="9">
        <f>IFERROR(VLOOKUP(CONCATENATE($A46,C$2),_votes_exp!$A$2:$J$300,10,FALSE),"-")</f>
        <v>5</v>
      </c>
      <c r="D46" s="9" t="str">
        <f>IFERROR(VLOOKUP(CONCATENATE($A46,D$2),_votes_exp!$A$2:$J$300,10,FALSE),"-")</f>
        <v>-</v>
      </c>
      <c r="E46" s="9">
        <f>IFERROR(VLOOKUP(CONCATENATE($A46,E$2),_votes_exp!$A$2:$J$300,10,FALSE),"-")</f>
        <v>4</v>
      </c>
      <c r="F46" s="9" t="str">
        <f>IFERROR(VLOOKUP(CONCATENATE($A46,F$2),_votes_exp!$A$2:$J$300,10,FALSE),"-")</f>
        <v>-</v>
      </c>
      <c r="G46" s="9">
        <f>IFERROR(VLOOKUP(CONCATENATE($A46,G$2),_votes_exp!$A$2:$J$300,10,FALSE),"-")</f>
        <v>2</v>
      </c>
      <c r="H46" s="9" t="str">
        <f>IFERROR(VLOOKUP(CONCATENATE($A46,H$2),_votes_exp!$A$2:$J$300,10,FALSE),"-")</f>
        <v>-</v>
      </c>
      <c r="I46" s="9">
        <f>IFERROR(VLOOKUP(CONCATENATE($A46,I$2),_votes_exp!$A$2:$J$300,10,FALSE),"-")</f>
        <v>6</v>
      </c>
      <c r="J46" s="9" t="str">
        <f>IFERROR(VLOOKUP(CONCATENATE($A46,J$2),_votes_exp!$A$2:$J$300,10,FALSE),"-")</f>
        <v>-</v>
      </c>
      <c r="K46" s="9" t="str">
        <f>IFERROR(VLOOKUP(CONCATENATE($A46,K$2),_votes_exp!$A$2:$J$300,10,FALSE),"-")</f>
        <v>-</v>
      </c>
      <c r="L46" s="9">
        <f>IFERROR(VLOOKUP(CONCATENATE($A46,L$2),_votes_exp!$A$2:$J$300,10,FALSE),"-")</f>
        <v>6</v>
      </c>
      <c r="M46" s="368">
        <f t="shared" si="2"/>
        <v>4.6000050003570152</v>
      </c>
      <c r="N46" s="378">
        <f t="shared" si="8"/>
        <v>20</v>
      </c>
      <c r="O46">
        <f t="shared" si="3"/>
        <v>5</v>
      </c>
      <c r="P46">
        <f t="shared" si="4"/>
        <v>45</v>
      </c>
      <c r="Q46" t="str">
        <f t="shared" si="1"/>
        <v>Горбунов Владимир Владимирович</v>
      </c>
      <c r="R46" s="121">
        <f t="shared" si="5"/>
        <v>4.6000050003570152</v>
      </c>
      <c r="S46" s="9">
        <f t="shared" si="6"/>
        <v>5</v>
      </c>
      <c r="T46" s="415">
        <f t="shared" si="7"/>
        <v>2.8000000000000007</v>
      </c>
    </row>
    <row r="47" spans="1:20">
      <c r="A47" s="9">
        <f>классы!B48</f>
        <v>46</v>
      </c>
      <c r="B47" s="9" t="str">
        <f>классы!C48</f>
        <v>Симонова Елена Ивановна</v>
      </c>
      <c r="C47" s="9" t="str">
        <f>IFERROR(VLOOKUP(CONCATENATE($A47,C$2),_votes_exp!$A$2:$J$300,10,FALSE),"-")</f>
        <v>-</v>
      </c>
      <c r="D47" s="9" t="str">
        <f>IFERROR(VLOOKUP(CONCATENATE($A47,D$2),_votes_exp!$A$2:$J$300,10,FALSE),"-")</f>
        <v>-</v>
      </c>
      <c r="E47" s="9" t="str">
        <f>IFERROR(VLOOKUP(CONCATENATE($A47,E$2),_votes_exp!$A$2:$J$300,10,FALSE),"-")</f>
        <v>-</v>
      </c>
      <c r="F47" s="9" t="str">
        <f>IFERROR(VLOOKUP(CONCATENATE($A47,F$2),_votes_exp!$A$2:$J$300,10,FALSE),"-")</f>
        <v>-</v>
      </c>
      <c r="G47" s="9" t="str">
        <f>IFERROR(VLOOKUP(CONCATENATE($A47,G$2),_votes_exp!$A$2:$J$300,10,FALSE),"-")</f>
        <v>-</v>
      </c>
      <c r="H47" s="9" t="str">
        <f>IFERROR(VLOOKUP(CONCATENATE($A47,H$2),_votes_exp!$A$2:$J$300,10,FALSE),"-")</f>
        <v>-</v>
      </c>
      <c r="I47" s="9" t="str">
        <f>IFERROR(VLOOKUP(CONCATENATE($A47,I$2),_votes_exp!$A$2:$J$300,10,FALSE),"-")</f>
        <v>-</v>
      </c>
      <c r="J47" s="9" t="str">
        <f>IFERROR(VLOOKUP(CONCATENATE($A47,J$2),_votes_exp!$A$2:$J$300,10,FALSE),"-")</f>
        <v>-</v>
      </c>
      <c r="K47" s="9" t="str">
        <f>IFERROR(VLOOKUP(CONCATENATE($A47,K$2),_votes_exp!$A$2:$J$300,10,FALSE),"-")</f>
        <v>-</v>
      </c>
      <c r="L47" s="9" t="str">
        <f>IFERROR(VLOOKUP(CONCATENATE($A47,L$2),_votes_exp!$A$2:$J$300,10,FALSE),"-")</f>
        <v>-</v>
      </c>
      <c r="M47" s="368" t="str">
        <f t="shared" si="2"/>
        <v>-</v>
      </c>
      <c r="N47" s="378" t="str">
        <f t="shared" si="8"/>
        <v>-</v>
      </c>
      <c r="O47" t="str">
        <f t="shared" si="3"/>
        <v>-</v>
      </c>
      <c r="P47">
        <f t="shared" si="4"/>
        <v>46</v>
      </c>
      <c r="Q47" t="str">
        <f t="shared" si="1"/>
        <v>Симонова Елена Ивановна</v>
      </c>
      <c r="R47" s="121" t="str">
        <f t="shared" si="5"/>
        <v>-</v>
      </c>
      <c r="S47" s="9" t="str">
        <f t="shared" si="6"/>
        <v>-</v>
      </c>
      <c r="T47" s="415" t="str">
        <f t="shared" si="7"/>
        <v>-</v>
      </c>
    </row>
    <row r="48" spans="1:20">
      <c r="A48" s="9">
        <f>классы!B49</f>
        <v>47</v>
      </c>
      <c r="B48" s="9" t="str">
        <f>классы!C49</f>
        <v>Иванов Никита Станиславович</v>
      </c>
      <c r="C48" s="9">
        <f>IFERROR(VLOOKUP(CONCATENATE($A48,C$2),_votes_exp!$A$2:$J$300,10,FALSE),"-")</f>
        <v>3</v>
      </c>
      <c r="D48" s="9" t="str">
        <f>IFERROR(VLOOKUP(CONCATENATE($A48,D$2),_votes_exp!$A$2:$J$300,10,FALSE),"-")</f>
        <v>-</v>
      </c>
      <c r="E48" s="9">
        <f>IFERROR(VLOOKUP(CONCATENATE($A48,E$2),_votes_exp!$A$2:$J$300,10,FALSE),"-")</f>
        <v>2</v>
      </c>
      <c r="F48" s="9" t="str">
        <f>IFERROR(VLOOKUP(CONCATENATE($A48,F$2),_votes_exp!$A$2:$J$300,10,FALSE),"-")</f>
        <v>-</v>
      </c>
      <c r="G48" s="9">
        <f>IFERROR(VLOOKUP(CONCATENATE($A48,G$2),_votes_exp!$A$2:$J$300,10,FALSE),"-")</f>
        <v>3</v>
      </c>
      <c r="H48" s="9" t="str">
        <f>IFERROR(VLOOKUP(CONCATENATE($A48,H$2),_votes_exp!$A$2:$J$300,10,FALSE),"-")</f>
        <v>-</v>
      </c>
      <c r="I48" s="9" t="str">
        <f>IFERROR(VLOOKUP(CONCATENATE($A48,I$2),_votes_exp!$A$2:$J$300,10,FALSE),"-")</f>
        <v>-</v>
      </c>
      <c r="J48" s="9" t="str">
        <f>IFERROR(VLOOKUP(CONCATENATE($A48,J$2),_votes_exp!$A$2:$J$300,10,FALSE),"-")</f>
        <v>-</v>
      </c>
      <c r="K48" s="9" t="str">
        <f>IFERROR(VLOOKUP(CONCATENATE($A48,K$2),_votes_exp!$A$2:$J$300,10,FALSE),"-")</f>
        <v>-</v>
      </c>
      <c r="L48" s="9">
        <f>IFERROR(VLOOKUP(CONCATENATE($A48,L$2),_votes_exp!$A$2:$J$300,10,FALSE),"-")</f>
        <v>9</v>
      </c>
      <c r="M48" s="368">
        <f t="shared" si="2"/>
        <v>4.250004000097551</v>
      </c>
      <c r="N48" s="378">
        <f t="shared" si="8"/>
        <v>24</v>
      </c>
      <c r="O48">
        <f t="shared" si="3"/>
        <v>4</v>
      </c>
      <c r="P48">
        <f t="shared" si="4"/>
        <v>47</v>
      </c>
      <c r="Q48" t="str">
        <f t="shared" si="1"/>
        <v>Иванов Никита Станиславович</v>
      </c>
      <c r="R48" s="121">
        <f t="shared" si="5"/>
        <v>4.250004000097551</v>
      </c>
      <c r="S48" s="9">
        <f t="shared" si="6"/>
        <v>4</v>
      </c>
      <c r="T48" s="415">
        <f t="shared" si="7"/>
        <v>10.25</v>
      </c>
    </row>
    <row r="49" spans="1:20">
      <c r="A49" s="9">
        <f>классы!B50</f>
        <v>48</v>
      </c>
      <c r="B49" s="9" t="str">
        <f>классы!C50</f>
        <v>Василий Буз</v>
      </c>
      <c r="C49" s="9">
        <f>IFERROR(VLOOKUP(CONCATENATE($A49,C$2),_votes_exp!$A$2:$J$300,10,FALSE),"-")</f>
        <v>10</v>
      </c>
      <c r="D49" s="9" t="str">
        <f>IFERROR(VLOOKUP(CONCATENATE($A49,D$2),_votes_exp!$A$2:$J$300,10,FALSE),"-")</f>
        <v>-</v>
      </c>
      <c r="E49" s="9">
        <f>IFERROR(VLOOKUP(CONCATENATE($A49,E$2),_votes_exp!$A$2:$J$300,10,FALSE),"-")</f>
        <v>5</v>
      </c>
      <c r="F49" s="9" t="str">
        <f>IFERROR(VLOOKUP(CONCATENATE($A49,F$2),_votes_exp!$A$2:$J$300,10,FALSE),"-")</f>
        <v>-</v>
      </c>
      <c r="G49" s="9">
        <f>IFERROR(VLOOKUP(CONCATENATE($A49,G$2),_votes_exp!$A$2:$J$300,10,FALSE),"-")</f>
        <v>3</v>
      </c>
      <c r="H49" s="9">
        <f>IFERROR(VLOOKUP(CONCATENATE($A49,H$2),_votes_exp!$A$2:$J$300,10,FALSE),"-")</f>
        <v>12</v>
      </c>
      <c r="I49" s="9">
        <f>IFERROR(VLOOKUP(CONCATENATE($A49,I$2),_votes_exp!$A$2:$J$300,10,FALSE),"-")</f>
        <v>5</v>
      </c>
      <c r="J49" s="9" t="str">
        <f>IFERROR(VLOOKUP(CONCATENATE($A49,J$2),_votes_exp!$A$2:$J$300,10,FALSE),"-")</f>
        <v>-</v>
      </c>
      <c r="K49" s="9" t="str">
        <f>IFERROR(VLOOKUP(CONCATENATE($A49,K$2),_votes_exp!$A$2:$J$300,10,FALSE),"-")</f>
        <v>-</v>
      </c>
      <c r="L49" s="9">
        <f>IFERROR(VLOOKUP(CONCATENATE($A49,L$2),_votes_exp!$A$2:$J$300,10,FALSE),"-")</f>
        <v>6</v>
      </c>
      <c r="M49" s="368">
        <f t="shared" si="2"/>
        <v>6.8333393334183112</v>
      </c>
      <c r="N49" s="378">
        <f t="shared" si="8"/>
        <v>10</v>
      </c>
      <c r="O49">
        <f t="shared" si="3"/>
        <v>6</v>
      </c>
      <c r="P49">
        <f t="shared" si="4"/>
        <v>48</v>
      </c>
      <c r="Q49" t="str">
        <f t="shared" si="1"/>
        <v>Василий Буз</v>
      </c>
      <c r="R49" s="121">
        <f t="shared" si="5"/>
        <v>6.8333393334183112</v>
      </c>
      <c r="S49" s="9">
        <f t="shared" si="6"/>
        <v>6</v>
      </c>
      <c r="T49" s="415">
        <f t="shared" si="7"/>
        <v>11.766666666666662</v>
      </c>
    </row>
    <row r="50" spans="1:20">
      <c r="A50" s="9">
        <f>классы!B51</f>
        <v>49</v>
      </c>
      <c r="B50" s="9" t="str">
        <f>классы!C51</f>
        <v>Люция Хисматуллина, Елена Котлярова</v>
      </c>
      <c r="C50" s="9" t="str">
        <f>IFERROR(VLOOKUP(CONCATENATE($A50,C$2),_votes_exp!$A$2:$J$300,10,FALSE),"-")</f>
        <v>-</v>
      </c>
      <c r="D50" s="9" t="str">
        <f>IFERROR(VLOOKUP(CONCATENATE($A50,D$2),_votes_exp!$A$2:$J$300,10,FALSE),"-")</f>
        <v>-</v>
      </c>
      <c r="E50" s="9" t="str">
        <f>IFERROR(VLOOKUP(CONCATENATE($A50,E$2),_votes_exp!$A$2:$J$300,10,FALSE),"-")</f>
        <v>-</v>
      </c>
      <c r="F50" s="9" t="str">
        <f>IFERROR(VLOOKUP(CONCATENATE($A50,F$2),_votes_exp!$A$2:$J$300,10,FALSE),"-")</f>
        <v>-</v>
      </c>
      <c r="G50" s="9" t="str">
        <f>IFERROR(VLOOKUP(CONCATENATE($A50,G$2),_votes_exp!$A$2:$J$300,10,FALSE),"-")</f>
        <v>-</v>
      </c>
      <c r="H50" s="9" t="str">
        <f>IFERROR(VLOOKUP(CONCATENATE($A50,H$2),_votes_exp!$A$2:$J$300,10,FALSE),"-")</f>
        <v>-</v>
      </c>
      <c r="I50" s="9" t="str">
        <f>IFERROR(VLOOKUP(CONCATENATE($A50,I$2),_votes_exp!$A$2:$J$300,10,FALSE),"-")</f>
        <v>-</v>
      </c>
      <c r="J50" s="9" t="str">
        <f>IFERROR(VLOOKUP(CONCATENATE($A50,J$2),_votes_exp!$A$2:$J$300,10,FALSE),"-")</f>
        <v>-</v>
      </c>
      <c r="K50" s="9" t="str">
        <f>IFERROR(VLOOKUP(CONCATENATE($A50,K$2),_votes_exp!$A$2:$J$300,10,FALSE),"-")</f>
        <v>-</v>
      </c>
      <c r="L50" s="9" t="str">
        <f>IFERROR(VLOOKUP(CONCATENATE($A50,L$2),_votes_exp!$A$2:$J$300,10,FALSE),"-")</f>
        <v>-</v>
      </c>
      <c r="M50" s="368" t="str">
        <f t="shared" si="2"/>
        <v>-</v>
      </c>
      <c r="N50" s="378" t="str">
        <f t="shared" si="8"/>
        <v>-</v>
      </c>
      <c r="O50" t="str">
        <f t="shared" si="3"/>
        <v>-</v>
      </c>
      <c r="P50">
        <f t="shared" si="4"/>
        <v>49</v>
      </c>
      <c r="Q50" t="str">
        <f t="shared" si="1"/>
        <v>Люция Хисматуллина, Елена Котлярова</v>
      </c>
      <c r="R50" s="121" t="str">
        <f t="shared" si="5"/>
        <v>-</v>
      </c>
      <c r="S50" s="9" t="str">
        <f t="shared" si="6"/>
        <v>-</v>
      </c>
      <c r="T50" s="415" t="str">
        <f t="shared" si="7"/>
        <v>-</v>
      </c>
    </row>
    <row r="51" spans="1:20">
      <c r="A51" s="9">
        <f>классы!B52</f>
        <v>50</v>
      </c>
      <c r="B51" s="9" t="str">
        <f>классы!C52</f>
        <v>Мотовилов Аркадий</v>
      </c>
      <c r="C51" s="9">
        <f>IFERROR(VLOOKUP(CONCATENATE($A51,C$2),_votes_exp!$A$2:$J$300,10,FALSE),"-")</f>
        <v>4</v>
      </c>
      <c r="D51" s="9">
        <f>IFERROR(VLOOKUP(CONCATENATE($A51,D$2),_votes_exp!$A$2:$J$300,10,FALSE),"-")</f>
        <v>8</v>
      </c>
      <c r="E51" s="9">
        <f>IFERROR(VLOOKUP(CONCATENATE($A51,E$2),_votes_exp!$A$2:$J$300,10,FALSE),"-")</f>
        <v>3</v>
      </c>
      <c r="F51" s="9" t="str">
        <f>IFERROR(VLOOKUP(CONCATENATE($A51,F$2),_votes_exp!$A$2:$J$300,10,FALSE),"-")</f>
        <v>-</v>
      </c>
      <c r="G51" s="9">
        <f>IFERROR(VLOOKUP(CONCATENATE($A51,G$2),_votes_exp!$A$2:$J$300,10,FALSE),"-")</f>
        <v>1</v>
      </c>
      <c r="H51" s="9">
        <f>IFERROR(VLOOKUP(CONCATENATE($A51,H$2),_votes_exp!$A$2:$J$300,10,FALSE),"-")</f>
        <v>6</v>
      </c>
      <c r="I51" s="9">
        <f>IFERROR(VLOOKUP(CONCATENATE($A51,I$2),_votes_exp!$A$2:$J$300,10,FALSE),"-")</f>
        <v>8</v>
      </c>
      <c r="J51" s="9">
        <f>IFERROR(VLOOKUP(CONCATENATE($A51,J$2),_votes_exp!$A$2:$J$300,10,FALSE),"-")</f>
        <v>8</v>
      </c>
      <c r="K51" s="9" t="str">
        <f>IFERROR(VLOOKUP(CONCATENATE($A51,K$2),_votes_exp!$A$2:$J$300,10,FALSE),"-")</f>
        <v>-</v>
      </c>
      <c r="L51" s="9">
        <f>IFERROR(VLOOKUP(CONCATENATE($A51,L$2),_votes_exp!$A$2:$J$300,10,FALSE),"-")</f>
        <v>5</v>
      </c>
      <c r="M51" s="368">
        <f t="shared" si="2"/>
        <v>5.3750080001461926</v>
      </c>
      <c r="N51" s="378">
        <f t="shared" si="8"/>
        <v>18</v>
      </c>
      <c r="O51">
        <f t="shared" si="3"/>
        <v>8</v>
      </c>
      <c r="P51">
        <f t="shared" si="4"/>
        <v>50</v>
      </c>
      <c r="Q51" t="str">
        <f t="shared" si="1"/>
        <v>Мотовилов Аркадий</v>
      </c>
      <c r="R51" s="121">
        <f t="shared" si="5"/>
        <v>5.3750080001461926</v>
      </c>
      <c r="S51" s="9">
        <f t="shared" si="6"/>
        <v>8</v>
      </c>
      <c r="T51" s="415">
        <f t="shared" si="7"/>
        <v>6.8392857142857144</v>
      </c>
    </row>
    <row r="52" spans="1:20">
      <c r="A52" s="9">
        <f>классы!B53</f>
        <v>51</v>
      </c>
      <c r="B52" s="9" t="str">
        <f>классы!C53</f>
        <v>Басалаев Андрей Викторович</v>
      </c>
      <c r="C52" s="9">
        <f>IFERROR(VLOOKUP(CONCATENATE($A52,C$2),_votes_exp!$A$2:$J$300,10,FALSE),"-")</f>
        <v>8</v>
      </c>
      <c r="D52" s="9" t="str">
        <f>IFERROR(VLOOKUP(CONCATENATE($A52,D$2),_votes_exp!$A$2:$J$300,10,FALSE),"-")</f>
        <v>-</v>
      </c>
      <c r="E52" s="9">
        <f>IFERROR(VLOOKUP(CONCATENATE($A52,E$2),_votes_exp!$A$2:$J$300,10,FALSE),"-")</f>
        <v>5</v>
      </c>
      <c r="F52" s="9" t="str">
        <f>IFERROR(VLOOKUP(CONCATENATE($A52,F$2),_votes_exp!$A$2:$J$300,10,FALSE),"-")</f>
        <v>-</v>
      </c>
      <c r="G52" s="9">
        <f>IFERROR(VLOOKUP(CONCATENATE($A52,G$2),_votes_exp!$A$2:$J$300,10,FALSE),"-")</f>
        <v>1</v>
      </c>
      <c r="H52" s="9">
        <f>IFERROR(VLOOKUP(CONCATENATE($A52,H$2),_votes_exp!$A$2:$J$300,10,FALSE),"-")</f>
        <v>10</v>
      </c>
      <c r="I52" s="9">
        <f>IFERROR(VLOOKUP(CONCATENATE($A52,I$2),_votes_exp!$A$2:$J$300,10,FALSE),"-")</f>
        <v>7</v>
      </c>
      <c r="J52" s="9" t="str">
        <f>IFERROR(VLOOKUP(CONCATENATE($A52,J$2),_votes_exp!$A$2:$J$300,10,FALSE),"-")</f>
        <v>-</v>
      </c>
      <c r="K52" s="9" t="str">
        <f>IFERROR(VLOOKUP(CONCATENATE($A52,K$2),_votes_exp!$A$2:$J$300,10,FALSE),"-")</f>
        <v>-</v>
      </c>
      <c r="L52" s="9">
        <f>IFERROR(VLOOKUP(CONCATENATE($A52,L$2),_votes_exp!$A$2:$J$300,10,FALSE),"-")</f>
        <v>7</v>
      </c>
      <c r="M52" s="368">
        <f t="shared" si="2"/>
        <v>6.3333393334389561</v>
      </c>
      <c r="N52" s="378">
        <f t="shared" si="8"/>
        <v>13</v>
      </c>
      <c r="O52">
        <f t="shared" si="3"/>
        <v>6</v>
      </c>
      <c r="P52">
        <f t="shared" si="4"/>
        <v>51</v>
      </c>
      <c r="Q52" t="str">
        <f t="shared" si="1"/>
        <v>Басалаев Андрей Викторович</v>
      </c>
      <c r="R52" s="121">
        <f t="shared" si="5"/>
        <v>6.3333393334389561</v>
      </c>
      <c r="S52" s="9">
        <f t="shared" si="6"/>
        <v>6</v>
      </c>
      <c r="T52" s="415">
        <f t="shared" si="7"/>
        <v>9.4666666666666686</v>
      </c>
    </row>
    <row r="53" spans="1:20">
      <c r="A53" s="9">
        <f>классы!B54</f>
        <v>52</v>
      </c>
      <c r="B53" s="9" t="str">
        <f>классы!C54</f>
        <v>Ишина Ольга Владимировна</v>
      </c>
      <c r="C53" s="9">
        <f>IFERROR(VLOOKUP(CONCATENATE($A53,C$2),_votes_exp!$A$2:$J$300,10,FALSE),"-")</f>
        <v>7</v>
      </c>
      <c r="D53" s="9">
        <f>IFERROR(VLOOKUP(CONCATENATE($A53,D$2),_votes_exp!$A$2:$J$300,10,FALSE),"-")</f>
        <v>9</v>
      </c>
      <c r="E53" s="9">
        <f>IFERROR(VLOOKUP(CONCATENATE($A53,E$2),_votes_exp!$A$2:$J$300,10,FALSE),"-")</f>
        <v>6</v>
      </c>
      <c r="F53" s="9" t="str">
        <f>IFERROR(VLOOKUP(CONCATENATE($A53,F$2),_votes_exp!$A$2:$J$300,10,FALSE),"-")</f>
        <v>-</v>
      </c>
      <c r="G53" s="9">
        <f>IFERROR(VLOOKUP(CONCATENATE($A53,G$2),_votes_exp!$A$2:$J$300,10,FALSE),"-")</f>
        <v>3</v>
      </c>
      <c r="H53" s="9" t="str">
        <f>IFERROR(VLOOKUP(CONCATENATE($A53,H$2),_votes_exp!$A$2:$J$300,10,FALSE),"-")</f>
        <v>-</v>
      </c>
      <c r="I53" s="9">
        <f>IFERROR(VLOOKUP(CONCATENATE($A53,I$2),_votes_exp!$A$2:$J$300,10,FALSE),"-")</f>
        <v>8</v>
      </c>
      <c r="J53" s="9" t="str">
        <f>IFERROR(VLOOKUP(CONCATENATE($A53,J$2),_votes_exp!$A$2:$J$300,10,FALSE),"-")</f>
        <v>-</v>
      </c>
      <c r="K53" s="9" t="str">
        <f>IFERROR(VLOOKUP(CONCATENATE($A53,K$2),_votes_exp!$A$2:$J$300,10,FALSE),"-")</f>
        <v>-</v>
      </c>
      <c r="L53" s="9">
        <f>IFERROR(VLOOKUP(CONCATENATE($A53,L$2),_votes_exp!$A$2:$J$300,10,FALSE),"-")</f>
        <v>9</v>
      </c>
      <c r="M53" s="368">
        <f t="shared" si="2"/>
        <v>7.000006000192271</v>
      </c>
      <c r="N53" s="378">
        <f t="shared" si="8"/>
        <v>8</v>
      </c>
      <c r="O53">
        <f t="shared" si="3"/>
        <v>6</v>
      </c>
      <c r="P53">
        <f t="shared" si="4"/>
        <v>52</v>
      </c>
      <c r="Q53" t="str">
        <f t="shared" si="1"/>
        <v>Ишина Ольга Владимировна</v>
      </c>
      <c r="R53" s="121">
        <f t="shared" si="5"/>
        <v>7.000006000192271</v>
      </c>
      <c r="S53" s="9">
        <f t="shared" si="6"/>
        <v>6</v>
      </c>
      <c r="T53" s="415">
        <f t="shared" si="7"/>
        <v>5.2</v>
      </c>
    </row>
    <row r="54" spans="1:20">
      <c r="A54" s="9">
        <f>классы!B55</f>
        <v>53</v>
      </c>
      <c r="B54" s="9" t="str">
        <f>классы!C55</f>
        <v>Швак Игорь</v>
      </c>
      <c r="C54" s="9" t="str">
        <f>IFERROR(VLOOKUP(CONCATENATE($A54,C$2),_votes_exp!$A$2:$J$300,10,FALSE),"-")</f>
        <v>-</v>
      </c>
      <c r="D54" s="9" t="str">
        <f>IFERROR(VLOOKUP(CONCATENATE($A54,D$2),_votes_exp!$A$2:$J$300,10,FALSE),"-")</f>
        <v>-</v>
      </c>
      <c r="E54" s="9" t="str">
        <f>IFERROR(VLOOKUP(CONCATENATE($A54,E$2),_votes_exp!$A$2:$J$300,10,FALSE),"-")</f>
        <v>-</v>
      </c>
      <c r="F54" s="9" t="str">
        <f>IFERROR(VLOOKUP(CONCATENATE($A54,F$2),_votes_exp!$A$2:$J$300,10,FALSE),"-")</f>
        <v>-</v>
      </c>
      <c r="G54" s="9" t="str">
        <f>IFERROR(VLOOKUP(CONCATENATE($A54,G$2),_votes_exp!$A$2:$J$300,10,FALSE),"-")</f>
        <v>-</v>
      </c>
      <c r="H54" s="9" t="str">
        <f>IFERROR(VLOOKUP(CONCATENATE($A54,H$2),_votes_exp!$A$2:$J$300,10,FALSE),"-")</f>
        <v>-</v>
      </c>
      <c r="I54" s="9" t="str">
        <f>IFERROR(VLOOKUP(CONCATENATE($A54,I$2),_votes_exp!$A$2:$J$300,10,FALSE),"-")</f>
        <v>-</v>
      </c>
      <c r="J54" s="9" t="str">
        <f>IFERROR(VLOOKUP(CONCATENATE($A54,J$2),_votes_exp!$A$2:$J$300,10,FALSE),"-")</f>
        <v>-</v>
      </c>
      <c r="K54" s="9" t="str">
        <f>IFERROR(VLOOKUP(CONCATENATE($A54,K$2),_votes_exp!$A$2:$J$300,10,FALSE),"-")</f>
        <v>-</v>
      </c>
      <c r="L54" s="9" t="str">
        <f>IFERROR(VLOOKUP(CONCATENATE($A54,L$2),_votes_exp!$A$2:$J$300,10,FALSE),"-")</f>
        <v>-</v>
      </c>
      <c r="M54" s="368" t="str">
        <f t="shared" si="2"/>
        <v>-</v>
      </c>
      <c r="N54" s="378" t="str">
        <f t="shared" si="8"/>
        <v>-</v>
      </c>
      <c r="O54" t="str">
        <f t="shared" si="3"/>
        <v>-</v>
      </c>
      <c r="P54">
        <f t="shared" si="4"/>
        <v>53</v>
      </c>
      <c r="Q54" t="str">
        <f t="shared" si="1"/>
        <v>Швак Игорь</v>
      </c>
      <c r="R54" s="121" t="str">
        <f t="shared" si="5"/>
        <v>-</v>
      </c>
      <c r="S54" s="9" t="str">
        <f t="shared" si="6"/>
        <v>-</v>
      </c>
      <c r="T54" s="415" t="str">
        <f t="shared" si="7"/>
        <v>-</v>
      </c>
    </row>
    <row r="55" spans="1:20">
      <c r="A55" s="9">
        <f>классы!B56</f>
        <v>54</v>
      </c>
      <c r="B55" s="9" t="str">
        <f>классы!C56</f>
        <v>Силантьева Наталья Ильинична</v>
      </c>
      <c r="C55" s="9">
        <f>IFERROR(VLOOKUP(CONCATENATE($A55,C$2),_votes_exp!$A$2:$J$300,10,FALSE),"-")</f>
        <v>4</v>
      </c>
      <c r="D55" s="9" t="str">
        <f>IFERROR(VLOOKUP(CONCATENATE($A55,D$2),_votes_exp!$A$2:$J$300,10,FALSE),"-")</f>
        <v>-</v>
      </c>
      <c r="E55" s="9">
        <f>IFERROR(VLOOKUP(CONCATENATE($A55,E$2),_votes_exp!$A$2:$J$300,10,FALSE),"-")</f>
        <v>2</v>
      </c>
      <c r="F55" s="9" t="str">
        <f>IFERROR(VLOOKUP(CONCATENATE($A55,F$2),_votes_exp!$A$2:$J$300,10,FALSE),"-")</f>
        <v>-</v>
      </c>
      <c r="G55" s="9">
        <f>IFERROR(VLOOKUP(CONCATENATE($A55,G$2),_votes_exp!$A$2:$J$300,10,FALSE),"-")</f>
        <v>1</v>
      </c>
      <c r="H55" s="9" t="str">
        <f>IFERROR(VLOOKUP(CONCATENATE($A55,H$2),_votes_exp!$A$2:$J$300,10,FALSE),"-")</f>
        <v>-</v>
      </c>
      <c r="I55" s="9">
        <f>IFERROR(VLOOKUP(CONCATENATE($A55,I$2),_votes_exp!$A$2:$J$300,10,FALSE),"-")</f>
        <v>7</v>
      </c>
      <c r="J55" s="9" t="str">
        <f>IFERROR(VLOOKUP(CONCATENATE($A55,J$2),_votes_exp!$A$2:$J$300,10,FALSE),"-")</f>
        <v>-</v>
      </c>
      <c r="K55" s="9" t="str">
        <f>IFERROR(VLOOKUP(CONCATENATE($A55,K$2),_votes_exp!$A$2:$J$300,10,FALSE),"-")</f>
        <v>-</v>
      </c>
      <c r="L55" s="9">
        <f>IFERROR(VLOOKUP(CONCATENATE($A55,L$2),_votes_exp!$A$2:$J$300,10,FALSE),"-")</f>
        <v>7</v>
      </c>
      <c r="M55" s="368">
        <f t="shared" si="2"/>
        <v>4.2000050001298534</v>
      </c>
      <c r="N55" s="378">
        <f t="shared" si="8"/>
        <v>25</v>
      </c>
      <c r="O55">
        <f t="shared" si="3"/>
        <v>5</v>
      </c>
      <c r="P55">
        <f t="shared" si="4"/>
        <v>54</v>
      </c>
      <c r="Q55" t="str">
        <f t="shared" si="1"/>
        <v>Силантьева Наталья Ильинична</v>
      </c>
      <c r="R55" s="121">
        <f t="shared" si="5"/>
        <v>4.2000050001298534</v>
      </c>
      <c r="S55" s="9">
        <f t="shared" si="6"/>
        <v>5</v>
      </c>
      <c r="T55" s="415">
        <f t="shared" si="7"/>
        <v>7.6999999999999993</v>
      </c>
    </row>
    <row r="56" spans="1:20">
      <c r="A56" s="9">
        <f>классы!B57</f>
        <v>55</v>
      </c>
      <c r="B56" s="9" t="str">
        <f>классы!C57</f>
        <v>Аверина Александра Викторовна</v>
      </c>
      <c r="C56" s="9" t="str">
        <f>IFERROR(VLOOKUP(CONCATENATE($A56,C$2),_votes_exp!$A$2:$J$300,10,FALSE),"-")</f>
        <v>-</v>
      </c>
      <c r="D56" s="9" t="str">
        <f>IFERROR(VLOOKUP(CONCATENATE($A56,D$2),_votes_exp!$A$2:$J$300,10,FALSE),"-")</f>
        <v>-</v>
      </c>
      <c r="E56" s="9" t="str">
        <f>IFERROR(VLOOKUP(CONCATENATE($A56,E$2),_votes_exp!$A$2:$J$300,10,FALSE),"-")</f>
        <v>-</v>
      </c>
      <c r="F56" s="9" t="str">
        <f>IFERROR(VLOOKUP(CONCATENATE($A56,F$2),_votes_exp!$A$2:$J$300,10,FALSE),"-")</f>
        <v>-</v>
      </c>
      <c r="G56" s="9" t="str">
        <f>IFERROR(VLOOKUP(CONCATENATE($A56,G$2),_votes_exp!$A$2:$J$300,10,FALSE),"-")</f>
        <v>-</v>
      </c>
      <c r="H56" s="9" t="str">
        <f>IFERROR(VLOOKUP(CONCATENATE($A56,H$2),_votes_exp!$A$2:$J$300,10,FALSE),"-")</f>
        <v>-</v>
      </c>
      <c r="I56" s="9" t="str">
        <f>IFERROR(VLOOKUP(CONCATENATE($A56,I$2),_votes_exp!$A$2:$J$300,10,FALSE),"-")</f>
        <v>-</v>
      </c>
      <c r="J56" s="9" t="str">
        <f>IFERROR(VLOOKUP(CONCATENATE($A56,J$2),_votes_exp!$A$2:$J$300,10,FALSE),"-")</f>
        <v>-</v>
      </c>
      <c r="K56" s="9" t="str">
        <f>IFERROR(VLOOKUP(CONCATENATE($A56,K$2),_votes_exp!$A$2:$J$300,10,FALSE),"-")</f>
        <v>-</v>
      </c>
      <c r="L56" s="9" t="str">
        <f>IFERROR(VLOOKUP(CONCATENATE($A56,L$2),_votes_exp!$A$2:$J$300,10,FALSE),"-")</f>
        <v>-</v>
      </c>
      <c r="M56" s="368" t="str">
        <f t="shared" si="2"/>
        <v>-</v>
      </c>
      <c r="N56" s="378" t="str">
        <f t="shared" si="8"/>
        <v>-</v>
      </c>
      <c r="O56" t="str">
        <f t="shared" si="3"/>
        <v>-</v>
      </c>
      <c r="P56">
        <f t="shared" si="4"/>
        <v>55</v>
      </c>
      <c r="Q56" t="str">
        <f t="shared" si="1"/>
        <v>Аверина Александра Викторовна</v>
      </c>
      <c r="R56" s="121" t="str">
        <f t="shared" si="5"/>
        <v>-</v>
      </c>
      <c r="S56" s="9" t="str">
        <f t="shared" si="6"/>
        <v>-</v>
      </c>
      <c r="T56" s="415" t="str">
        <f t="shared" si="7"/>
        <v>-</v>
      </c>
    </row>
    <row r="57" spans="1:20">
      <c r="A57" s="9">
        <f>классы!B58</f>
        <v>56</v>
      </c>
      <c r="B57" s="9" t="str">
        <f>классы!C58</f>
        <v>Кондрашов Сергей</v>
      </c>
      <c r="C57" s="9" t="str">
        <f>IFERROR(VLOOKUP(CONCATENATE($A57,C$2),_votes_exp!$A$2:$J$300,10,FALSE),"-")</f>
        <v>-</v>
      </c>
      <c r="D57" s="9" t="str">
        <f>IFERROR(VLOOKUP(CONCATENATE($A57,D$2),_votes_exp!$A$2:$J$300,10,FALSE),"-")</f>
        <v>-</v>
      </c>
      <c r="E57" s="9" t="str">
        <f>IFERROR(VLOOKUP(CONCATENATE($A57,E$2),_votes_exp!$A$2:$J$300,10,FALSE),"-")</f>
        <v>-</v>
      </c>
      <c r="F57" s="9" t="str">
        <f>IFERROR(VLOOKUP(CONCATENATE($A57,F$2),_votes_exp!$A$2:$J$300,10,FALSE),"-")</f>
        <v>-</v>
      </c>
      <c r="G57" s="9" t="str">
        <f>IFERROR(VLOOKUP(CONCATENATE($A57,G$2),_votes_exp!$A$2:$J$300,10,FALSE),"-")</f>
        <v>-</v>
      </c>
      <c r="H57" s="9" t="str">
        <f>IFERROR(VLOOKUP(CONCATENATE($A57,H$2),_votes_exp!$A$2:$J$300,10,FALSE),"-")</f>
        <v>-</v>
      </c>
      <c r="I57" s="9" t="str">
        <f>IFERROR(VLOOKUP(CONCATENATE($A57,I$2),_votes_exp!$A$2:$J$300,10,FALSE),"-")</f>
        <v>-</v>
      </c>
      <c r="J57" s="9" t="str">
        <f>IFERROR(VLOOKUP(CONCATENATE($A57,J$2),_votes_exp!$A$2:$J$300,10,FALSE),"-")</f>
        <v>-</v>
      </c>
      <c r="K57" s="9" t="str">
        <f>IFERROR(VLOOKUP(CONCATENATE($A57,K$2),_votes_exp!$A$2:$J$300,10,FALSE),"-")</f>
        <v>-</v>
      </c>
      <c r="L57" s="9" t="str">
        <f>IFERROR(VLOOKUP(CONCATENATE($A57,L$2),_votes_exp!$A$2:$J$300,10,FALSE),"-")</f>
        <v>-</v>
      </c>
      <c r="M57" s="368" t="str">
        <f t="shared" si="2"/>
        <v>-</v>
      </c>
      <c r="N57" s="378" t="str">
        <f t="shared" si="8"/>
        <v>-</v>
      </c>
      <c r="O57" t="str">
        <f t="shared" si="3"/>
        <v>-</v>
      </c>
      <c r="P57">
        <f t="shared" si="4"/>
        <v>56</v>
      </c>
      <c r="Q57" t="str">
        <f t="shared" si="1"/>
        <v>Кондрашов Сергей</v>
      </c>
      <c r="R57" s="121" t="str">
        <f t="shared" si="5"/>
        <v>-</v>
      </c>
      <c r="S57" s="9" t="str">
        <f t="shared" si="6"/>
        <v>-</v>
      </c>
      <c r="T57" s="415" t="str">
        <f t="shared" si="7"/>
        <v>-</v>
      </c>
    </row>
    <row r="58" spans="1:20">
      <c r="A58" s="9">
        <f>классы!B59</f>
        <v>57</v>
      </c>
      <c r="B58" s="9" t="str">
        <f>классы!C59</f>
        <v>Аверина Александра Викторовна</v>
      </c>
      <c r="C58" s="9" t="str">
        <f>IFERROR(VLOOKUP(CONCATENATE($A58,C$2),_votes_exp!$A$2:$J$300,10,FALSE),"-")</f>
        <v>-</v>
      </c>
      <c r="D58" s="9" t="str">
        <f>IFERROR(VLOOKUP(CONCATENATE($A58,D$2),_votes_exp!$A$2:$J$300,10,FALSE),"-")</f>
        <v>-</v>
      </c>
      <c r="E58" s="9" t="str">
        <f>IFERROR(VLOOKUP(CONCATENATE($A58,E$2),_votes_exp!$A$2:$J$300,10,FALSE),"-")</f>
        <v>-</v>
      </c>
      <c r="F58" s="9" t="str">
        <f>IFERROR(VLOOKUP(CONCATENATE($A58,F$2),_votes_exp!$A$2:$J$300,10,FALSE),"-")</f>
        <v>-</v>
      </c>
      <c r="G58" s="9" t="str">
        <f>IFERROR(VLOOKUP(CONCATENATE($A58,G$2),_votes_exp!$A$2:$J$300,10,FALSE),"-")</f>
        <v>-</v>
      </c>
      <c r="H58" s="9" t="str">
        <f>IFERROR(VLOOKUP(CONCATENATE($A58,H$2),_votes_exp!$A$2:$J$300,10,FALSE),"-")</f>
        <v>-</v>
      </c>
      <c r="I58" s="9" t="str">
        <f>IFERROR(VLOOKUP(CONCATENATE($A58,I$2),_votes_exp!$A$2:$J$300,10,FALSE),"-")</f>
        <v>-</v>
      </c>
      <c r="J58" s="9" t="str">
        <f>IFERROR(VLOOKUP(CONCATENATE($A58,J$2),_votes_exp!$A$2:$J$300,10,FALSE),"-")</f>
        <v>-</v>
      </c>
      <c r="K58" s="9" t="str">
        <f>IFERROR(VLOOKUP(CONCATENATE($A58,K$2),_votes_exp!$A$2:$J$300,10,FALSE),"-")</f>
        <v>-</v>
      </c>
      <c r="L58" s="9" t="str">
        <f>IFERROR(VLOOKUP(CONCATENATE($A58,L$2),_votes_exp!$A$2:$J$300,10,FALSE),"-")</f>
        <v>-</v>
      </c>
      <c r="M58" s="368" t="str">
        <f t="shared" si="2"/>
        <v>-</v>
      </c>
      <c r="N58" s="378" t="str">
        <f t="shared" si="8"/>
        <v>-</v>
      </c>
      <c r="O58" t="str">
        <f t="shared" si="3"/>
        <v>-</v>
      </c>
      <c r="P58">
        <f t="shared" si="4"/>
        <v>57</v>
      </c>
      <c r="Q58" t="str">
        <f t="shared" si="1"/>
        <v>Аверина Александра Викторовна</v>
      </c>
      <c r="R58" s="121" t="str">
        <f t="shared" si="5"/>
        <v>-</v>
      </c>
      <c r="S58" s="9" t="str">
        <f t="shared" si="6"/>
        <v>-</v>
      </c>
      <c r="T58" s="415" t="str">
        <f t="shared" si="7"/>
        <v>-</v>
      </c>
    </row>
    <row r="59" spans="1:20">
      <c r="A59" s="9">
        <f>классы!B60</f>
        <v>58</v>
      </c>
      <c r="B59" s="9" t="str">
        <f>классы!C60</f>
        <v>Аверина Александра Викторовна</v>
      </c>
      <c r="C59" s="9" t="str">
        <f>IFERROR(VLOOKUP(CONCATENATE($A59,C$2),_votes_exp!$A$2:$J$300,10,FALSE),"-")</f>
        <v>-</v>
      </c>
      <c r="D59" s="9" t="str">
        <f>IFERROR(VLOOKUP(CONCATENATE($A59,D$2),_votes_exp!$A$2:$J$300,10,FALSE),"-")</f>
        <v>-</v>
      </c>
      <c r="E59" s="9" t="str">
        <f>IFERROR(VLOOKUP(CONCATENATE($A59,E$2),_votes_exp!$A$2:$J$300,10,FALSE),"-")</f>
        <v>-</v>
      </c>
      <c r="F59" s="9" t="str">
        <f>IFERROR(VLOOKUP(CONCATENATE($A59,F$2),_votes_exp!$A$2:$J$300,10,FALSE),"-")</f>
        <v>-</v>
      </c>
      <c r="G59" s="9" t="str">
        <f>IFERROR(VLOOKUP(CONCATENATE($A59,G$2),_votes_exp!$A$2:$J$300,10,FALSE),"-")</f>
        <v>-</v>
      </c>
      <c r="H59" s="9" t="str">
        <f>IFERROR(VLOOKUP(CONCATENATE($A59,H$2),_votes_exp!$A$2:$J$300,10,FALSE),"-")</f>
        <v>-</v>
      </c>
      <c r="I59" s="9" t="str">
        <f>IFERROR(VLOOKUP(CONCATENATE($A59,I$2),_votes_exp!$A$2:$J$300,10,FALSE),"-")</f>
        <v>-</v>
      </c>
      <c r="J59" s="9" t="str">
        <f>IFERROR(VLOOKUP(CONCATENATE($A59,J$2),_votes_exp!$A$2:$J$300,10,FALSE),"-")</f>
        <v>-</v>
      </c>
      <c r="K59" s="9" t="str">
        <f>IFERROR(VLOOKUP(CONCATENATE($A59,K$2),_votes_exp!$A$2:$J$300,10,FALSE),"-")</f>
        <v>-</v>
      </c>
      <c r="L59" s="9" t="str">
        <f>IFERROR(VLOOKUP(CONCATENATE($A59,L$2),_votes_exp!$A$2:$J$300,10,FALSE),"-")</f>
        <v>-</v>
      </c>
      <c r="M59" s="368" t="str">
        <f t="shared" si="2"/>
        <v>-</v>
      </c>
      <c r="N59" s="378" t="str">
        <f t="shared" si="8"/>
        <v>-</v>
      </c>
      <c r="O59" t="str">
        <f t="shared" si="3"/>
        <v>-</v>
      </c>
      <c r="P59">
        <f t="shared" si="4"/>
        <v>58</v>
      </c>
      <c r="Q59" t="str">
        <f t="shared" si="1"/>
        <v>Аверина Александра Викторовна</v>
      </c>
      <c r="R59" s="121" t="str">
        <f t="shared" si="5"/>
        <v>-</v>
      </c>
      <c r="S59" s="9" t="str">
        <f t="shared" si="6"/>
        <v>-</v>
      </c>
      <c r="T59" s="415" t="str">
        <f t="shared" si="7"/>
        <v>-</v>
      </c>
    </row>
    <row r="60" spans="1:20">
      <c r="A60" s="9">
        <f>классы!B61</f>
        <v>59</v>
      </c>
      <c r="B60" s="9" t="str">
        <f>классы!C61</f>
        <v>Люция Хисматуллина, Елена Котлярова</v>
      </c>
      <c r="C60" s="9" t="str">
        <f>IFERROR(VLOOKUP(CONCATENATE($A60,C$2),_votes_exp!$A$2:$J$300,10,FALSE),"-")</f>
        <v>-</v>
      </c>
      <c r="D60" s="9" t="str">
        <f>IFERROR(VLOOKUP(CONCATENATE($A60,D$2),_votes_exp!$A$2:$J$300,10,FALSE),"-")</f>
        <v>-</v>
      </c>
      <c r="E60" s="9" t="str">
        <f>IFERROR(VLOOKUP(CONCATENATE($A60,E$2),_votes_exp!$A$2:$J$300,10,FALSE),"-")</f>
        <v>-</v>
      </c>
      <c r="F60" s="9" t="str">
        <f>IFERROR(VLOOKUP(CONCATENATE($A60,F$2),_votes_exp!$A$2:$J$300,10,FALSE),"-")</f>
        <v>-</v>
      </c>
      <c r="G60" s="9" t="str">
        <f>IFERROR(VLOOKUP(CONCATENATE($A60,G$2),_votes_exp!$A$2:$J$300,10,FALSE),"-")</f>
        <v>-</v>
      </c>
      <c r="H60" s="9" t="str">
        <f>IFERROR(VLOOKUP(CONCATENATE($A60,H$2),_votes_exp!$A$2:$J$300,10,FALSE),"-")</f>
        <v>-</v>
      </c>
      <c r="I60" s="9" t="str">
        <f>IFERROR(VLOOKUP(CONCATENATE($A60,I$2),_votes_exp!$A$2:$J$300,10,FALSE),"-")</f>
        <v>-</v>
      </c>
      <c r="J60" s="9" t="str">
        <f>IFERROR(VLOOKUP(CONCATENATE($A60,J$2),_votes_exp!$A$2:$J$300,10,FALSE),"-")</f>
        <v>-</v>
      </c>
      <c r="K60" s="9" t="str">
        <f>IFERROR(VLOOKUP(CONCATENATE($A60,K$2),_votes_exp!$A$2:$J$300,10,FALSE),"-")</f>
        <v>-</v>
      </c>
      <c r="L60" s="9" t="str">
        <f>IFERROR(VLOOKUP(CONCATENATE($A60,L$2),_votes_exp!$A$2:$J$300,10,FALSE),"-")</f>
        <v>-</v>
      </c>
      <c r="M60" s="368" t="str">
        <f t="shared" si="2"/>
        <v>-</v>
      </c>
      <c r="N60" s="378" t="str">
        <f t="shared" si="8"/>
        <v>-</v>
      </c>
      <c r="O60" t="str">
        <f t="shared" si="3"/>
        <v>-</v>
      </c>
      <c r="P60">
        <f t="shared" si="4"/>
        <v>59</v>
      </c>
      <c r="Q60" t="str">
        <f t="shared" si="1"/>
        <v>Люция Хисматуллина, Елена Котлярова</v>
      </c>
      <c r="R60" s="121" t="str">
        <f t="shared" si="5"/>
        <v>-</v>
      </c>
      <c r="S60" s="9" t="str">
        <f t="shared" si="6"/>
        <v>-</v>
      </c>
      <c r="T60" s="415" t="str">
        <f t="shared" si="7"/>
        <v>-</v>
      </c>
    </row>
    <row r="61" spans="1:20">
      <c r="A61" s="9">
        <f>классы!B62</f>
        <v>60</v>
      </c>
      <c r="B61" s="9" t="str">
        <f>классы!C62</f>
        <v>Смирнов Андрей Юрьевич</v>
      </c>
      <c r="C61" s="9" t="str">
        <f>IFERROR(VLOOKUP(CONCATENATE($A61,C$2),_votes_exp!$A$2:$J$300,10,FALSE),"-")</f>
        <v>-</v>
      </c>
      <c r="D61" s="9" t="str">
        <f>IFERROR(VLOOKUP(CONCATENATE($A61,D$2),_votes_exp!$A$2:$J$300,10,FALSE),"-")</f>
        <v>-</v>
      </c>
      <c r="E61" s="9" t="str">
        <f>IFERROR(VLOOKUP(CONCATENATE($A61,E$2),_votes_exp!$A$2:$J$300,10,FALSE),"-")</f>
        <v>-</v>
      </c>
      <c r="F61" s="9" t="str">
        <f>IFERROR(VLOOKUP(CONCATENATE($A61,F$2),_votes_exp!$A$2:$J$300,10,FALSE),"-")</f>
        <v>-</v>
      </c>
      <c r="G61" s="9" t="str">
        <f>IFERROR(VLOOKUP(CONCATENATE($A61,G$2),_votes_exp!$A$2:$J$300,10,FALSE),"-")</f>
        <v>-</v>
      </c>
      <c r="H61" s="9" t="str">
        <f>IFERROR(VLOOKUP(CONCATENATE($A61,H$2),_votes_exp!$A$2:$J$300,10,FALSE),"-")</f>
        <v>-</v>
      </c>
      <c r="I61" s="9" t="str">
        <f>IFERROR(VLOOKUP(CONCATENATE($A61,I$2),_votes_exp!$A$2:$J$300,10,FALSE),"-")</f>
        <v>-</v>
      </c>
      <c r="J61" s="9" t="str">
        <f>IFERROR(VLOOKUP(CONCATENATE($A61,J$2),_votes_exp!$A$2:$J$300,10,FALSE),"-")</f>
        <v>-</v>
      </c>
      <c r="K61" s="9" t="str">
        <f>IFERROR(VLOOKUP(CONCATENATE($A61,K$2),_votes_exp!$A$2:$J$300,10,FALSE),"-")</f>
        <v>-</v>
      </c>
      <c r="L61" s="9" t="str">
        <f>IFERROR(VLOOKUP(CONCATENATE($A61,L$2),_votes_exp!$A$2:$J$300,10,FALSE),"-")</f>
        <v>-</v>
      </c>
      <c r="M61" s="368" t="str">
        <f t="shared" si="2"/>
        <v>-</v>
      </c>
      <c r="N61" s="378" t="str">
        <f t="shared" si="8"/>
        <v>-</v>
      </c>
      <c r="O61" t="str">
        <f t="shared" si="3"/>
        <v>-</v>
      </c>
      <c r="P61">
        <f t="shared" si="4"/>
        <v>60</v>
      </c>
      <c r="Q61" t="str">
        <f t="shared" si="1"/>
        <v>Смирнов Андрей Юрьевич</v>
      </c>
      <c r="R61" s="121" t="str">
        <f t="shared" si="5"/>
        <v>-</v>
      </c>
      <c r="S61" s="9" t="str">
        <f t="shared" si="6"/>
        <v>-</v>
      </c>
      <c r="T61" s="415" t="str">
        <f t="shared" si="7"/>
        <v>-</v>
      </c>
    </row>
    <row r="62" spans="1:20">
      <c r="A62" s="9">
        <f>классы!B63</f>
        <v>61</v>
      </c>
      <c r="B62" s="9" t="str">
        <f>классы!C63</f>
        <v>Диденко Е.В.</v>
      </c>
      <c r="C62" s="9">
        <f>IFERROR(VLOOKUP(CONCATENATE($A62,C$2),_votes_exp!$A$2:$J$300,10,FALSE),"-")</f>
        <v>5</v>
      </c>
      <c r="D62" s="9" t="str">
        <f>IFERROR(VLOOKUP(CONCATENATE($A62,D$2),_votes_exp!$A$2:$J$300,10,FALSE),"-")</f>
        <v>-</v>
      </c>
      <c r="E62" s="9" t="str">
        <f>IFERROR(VLOOKUP(CONCATENATE($A62,E$2),_votes_exp!$A$2:$J$300,10,FALSE),"-")</f>
        <v>-</v>
      </c>
      <c r="F62" s="9" t="str">
        <f>IFERROR(VLOOKUP(CONCATENATE($A62,F$2),_votes_exp!$A$2:$J$300,10,FALSE),"-")</f>
        <v>-</v>
      </c>
      <c r="G62" s="9">
        <f>IFERROR(VLOOKUP(CONCATENATE($A62,G$2),_votes_exp!$A$2:$J$300,10,FALSE),"-")</f>
        <v>5</v>
      </c>
      <c r="H62" s="9" t="str">
        <f>IFERROR(VLOOKUP(CONCATENATE($A62,H$2),_votes_exp!$A$2:$J$300,10,FALSE),"-")</f>
        <v>-</v>
      </c>
      <c r="I62" s="9">
        <f>IFERROR(VLOOKUP(CONCATENATE($A62,I$2),_votes_exp!$A$2:$J$300,10,FALSE),"-")</f>
        <v>9</v>
      </c>
      <c r="J62" s="9" t="str">
        <f>IFERROR(VLOOKUP(CONCATENATE($A62,J$2),_votes_exp!$A$2:$J$300,10,FALSE),"-")</f>
        <v>-</v>
      </c>
      <c r="K62" s="9" t="str">
        <f>IFERROR(VLOOKUP(CONCATENATE($A62,K$2),_votes_exp!$A$2:$J$300,10,FALSE),"-")</f>
        <v>-</v>
      </c>
      <c r="L62" s="9">
        <f>IFERROR(VLOOKUP(CONCATENATE($A62,L$2),_votes_exp!$A$2:$J$300,10,FALSE),"-")</f>
        <v>8</v>
      </c>
      <c r="M62" s="368">
        <f t="shared" si="2"/>
        <v>6.7500040002352382</v>
      </c>
      <c r="N62" s="378">
        <f t="shared" si="8"/>
        <v>12</v>
      </c>
      <c r="O62">
        <f t="shared" si="3"/>
        <v>4</v>
      </c>
      <c r="P62">
        <f t="shared" si="4"/>
        <v>61</v>
      </c>
      <c r="Q62" t="str">
        <f t="shared" si="1"/>
        <v>Диденко Е.В.</v>
      </c>
      <c r="R62" s="121">
        <f t="shared" si="5"/>
        <v>6.7500040002352382</v>
      </c>
      <c r="S62" s="9">
        <f t="shared" si="6"/>
        <v>4</v>
      </c>
      <c r="T62" s="415">
        <f t="shared" si="7"/>
        <v>4.25</v>
      </c>
    </row>
    <row r="63" spans="1:20">
      <c r="A63" s="9">
        <f>классы!B64</f>
        <v>62</v>
      </c>
      <c r="B63" s="9" t="str">
        <f>классы!C64</f>
        <v>Сорокин Юрий Владимирович</v>
      </c>
      <c r="C63" s="9" t="str">
        <f>IFERROR(VLOOKUP(CONCATENATE($A63,C$2),_votes_exp!$A$2:$J$300,10,FALSE),"-")</f>
        <v>-</v>
      </c>
      <c r="D63" s="9" t="str">
        <f>IFERROR(VLOOKUP(CONCATENATE($A63,D$2),_votes_exp!$A$2:$J$300,10,FALSE),"-")</f>
        <v>-</v>
      </c>
      <c r="E63" s="9" t="str">
        <f>IFERROR(VLOOKUP(CONCATENATE($A63,E$2),_votes_exp!$A$2:$J$300,10,FALSE),"-")</f>
        <v>-</v>
      </c>
      <c r="F63" s="9" t="str">
        <f>IFERROR(VLOOKUP(CONCATENATE($A63,F$2),_votes_exp!$A$2:$J$300,10,FALSE),"-")</f>
        <v>-</v>
      </c>
      <c r="G63" s="9" t="str">
        <f>IFERROR(VLOOKUP(CONCATENATE($A63,G$2),_votes_exp!$A$2:$J$300,10,FALSE),"-")</f>
        <v>-</v>
      </c>
      <c r="H63" s="9" t="str">
        <f>IFERROR(VLOOKUP(CONCATENATE($A63,H$2),_votes_exp!$A$2:$J$300,10,FALSE),"-")</f>
        <v>-</v>
      </c>
      <c r="I63" s="9" t="str">
        <f>IFERROR(VLOOKUP(CONCATENATE($A63,I$2),_votes_exp!$A$2:$J$300,10,FALSE),"-")</f>
        <v>-</v>
      </c>
      <c r="J63" s="9" t="str">
        <f>IFERROR(VLOOKUP(CONCATENATE($A63,J$2),_votes_exp!$A$2:$J$300,10,FALSE),"-")</f>
        <v>-</v>
      </c>
      <c r="K63" s="9" t="str">
        <f>IFERROR(VLOOKUP(CONCATENATE($A63,K$2),_votes_exp!$A$2:$J$300,10,FALSE),"-")</f>
        <v>-</v>
      </c>
      <c r="L63" s="9" t="str">
        <f>IFERROR(VLOOKUP(CONCATENATE($A63,L$2),_votes_exp!$A$2:$J$300,10,FALSE),"-")</f>
        <v>-</v>
      </c>
      <c r="M63" s="368" t="str">
        <f t="shared" si="2"/>
        <v>-</v>
      </c>
      <c r="N63" s="378" t="str">
        <f t="shared" si="8"/>
        <v>-</v>
      </c>
      <c r="O63" t="str">
        <f t="shared" si="3"/>
        <v>-</v>
      </c>
      <c r="P63">
        <f t="shared" si="4"/>
        <v>62</v>
      </c>
      <c r="Q63" t="str">
        <f t="shared" si="1"/>
        <v>Сорокин Юрий Владимирович</v>
      </c>
      <c r="R63" s="121" t="str">
        <f t="shared" si="5"/>
        <v>-</v>
      </c>
      <c r="S63" s="9" t="str">
        <f t="shared" si="6"/>
        <v>-</v>
      </c>
      <c r="T63" s="415" t="str">
        <f t="shared" si="7"/>
        <v>-</v>
      </c>
    </row>
    <row r="64" spans="1:20">
      <c r="A64" s="9">
        <f>классы!B65</f>
        <v>63</v>
      </c>
      <c r="B64" s="9" t="str">
        <f>классы!C65</f>
        <v>Демидов Иван Владимирович</v>
      </c>
      <c r="C64" s="9" t="str">
        <f>IFERROR(VLOOKUP(CONCATENATE($A64,C$2),_votes_exp!$A$2:$J$300,10,FALSE),"-")</f>
        <v>-</v>
      </c>
      <c r="D64" s="9" t="str">
        <f>IFERROR(VLOOKUP(CONCATENATE($A64,D$2),_votes_exp!$A$2:$J$300,10,FALSE),"-")</f>
        <v>-</v>
      </c>
      <c r="E64" s="9" t="str">
        <f>IFERROR(VLOOKUP(CONCATENATE($A64,E$2),_votes_exp!$A$2:$J$300,10,FALSE),"-")</f>
        <v>-</v>
      </c>
      <c r="F64" s="9" t="str">
        <f>IFERROR(VLOOKUP(CONCATENATE($A64,F$2),_votes_exp!$A$2:$J$300,10,FALSE),"-")</f>
        <v>-</v>
      </c>
      <c r="G64" s="9" t="str">
        <f>IFERROR(VLOOKUP(CONCATENATE($A64,G$2),_votes_exp!$A$2:$J$300,10,FALSE),"-")</f>
        <v>-</v>
      </c>
      <c r="H64" s="9" t="str">
        <f>IFERROR(VLOOKUP(CONCATENATE($A64,H$2),_votes_exp!$A$2:$J$300,10,FALSE),"-")</f>
        <v>-</v>
      </c>
      <c r="I64" s="9" t="str">
        <f>IFERROR(VLOOKUP(CONCATENATE($A64,I$2),_votes_exp!$A$2:$J$300,10,FALSE),"-")</f>
        <v>-</v>
      </c>
      <c r="J64" s="9" t="str">
        <f>IFERROR(VLOOKUP(CONCATENATE($A64,J$2),_votes_exp!$A$2:$J$300,10,FALSE),"-")</f>
        <v>-</v>
      </c>
      <c r="K64" s="9" t="str">
        <f>IFERROR(VLOOKUP(CONCATENATE($A64,K$2),_votes_exp!$A$2:$J$300,10,FALSE),"-")</f>
        <v>-</v>
      </c>
      <c r="L64" s="9" t="str">
        <f>IFERROR(VLOOKUP(CONCATENATE($A64,L$2),_votes_exp!$A$2:$J$300,10,FALSE),"-")</f>
        <v>-</v>
      </c>
      <c r="M64" s="368" t="str">
        <f t="shared" si="2"/>
        <v>-</v>
      </c>
      <c r="N64" s="378" t="str">
        <f t="shared" si="8"/>
        <v>-</v>
      </c>
      <c r="O64" t="str">
        <f t="shared" si="3"/>
        <v>-</v>
      </c>
      <c r="P64">
        <f t="shared" si="4"/>
        <v>63</v>
      </c>
      <c r="Q64" t="str">
        <f t="shared" si="1"/>
        <v>Демидов Иван Владимирович</v>
      </c>
      <c r="R64" s="121" t="str">
        <f t="shared" si="5"/>
        <v>-</v>
      </c>
      <c r="S64" s="9" t="str">
        <f t="shared" si="6"/>
        <v>-</v>
      </c>
      <c r="T64" s="415" t="str">
        <f t="shared" si="7"/>
        <v>-</v>
      </c>
    </row>
    <row r="65" spans="1:20">
      <c r="A65" s="9">
        <f>классы!B66</f>
        <v>64</v>
      </c>
      <c r="B65" s="9" t="str">
        <f>классы!C66</f>
        <v>Янгирова Анастасия Валерьевна</v>
      </c>
      <c r="C65" s="9" t="str">
        <f>IFERROR(VLOOKUP(CONCATENATE($A65,C$2),_votes_exp!$A$2:$J$300,10,FALSE),"-")</f>
        <v>-</v>
      </c>
      <c r="D65" s="9" t="str">
        <f>IFERROR(VLOOKUP(CONCATENATE($A65,D$2),_votes_exp!$A$2:$J$300,10,FALSE),"-")</f>
        <v>-</v>
      </c>
      <c r="E65" s="9" t="str">
        <f>IFERROR(VLOOKUP(CONCATENATE($A65,E$2),_votes_exp!$A$2:$J$300,10,FALSE),"-")</f>
        <v>-</v>
      </c>
      <c r="F65" s="9" t="str">
        <f>IFERROR(VLOOKUP(CONCATENATE($A65,F$2),_votes_exp!$A$2:$J$300,10,FALSE),"-")</f>
        <v>-</v>
      </c>
      <c r="G65" s="9" t="str">
        <f>IFERROR(VLOOKUP(CONCATENATE($A65,G$2),_votes_exp!$A$2:$J$300,10,FALSE),"-")</f>
        <v>-</v>
      </c>
      <c r="H65" s="9" t="str">
        <f>IFERROR(VLOOKUP(CONCATENATE($A65,H$2),_votes_exp!$A$2:$J$300,10,FALSE),"-")</f>
        <v>-</v>
      </c>
      <c r="I65" s="9" t="str">
        <f>IFERROR(VLOOKUP(CONCATENATE($A65,I$2),_votes_exp!$A$2:$J$300,10,FALSE),"-")</f>
        <v>-</v>
      </c>
      <c r="J65" s="9" t="str">
        <f>IFERROR(VLOOKUP(CONCATENATE($A65,J$2),_votes_exp!$A$2:$J$300,10,FALSE),"-")</f>
        <v>-</v>
      </c>
      <c r="K65" s="9" t="str">
        <f>IFERROR(VLOOKUP(CONCATENATE($A65,K$2),_votes_exp!$A$2:$J$300,10,FALSE),"-")</f>
        <v>-</v>
      </c>
      <c r="L65" s="9" t="str">
        <f>IFERROR(VLOOKUP(CONCATENATE($A65,L$2),_votes_exp!$A$2:$J$300,10,FALSE),"-")</f>
        <v>-</v>
      </c>
      <c r="M65" s="368" t="str">
        <f t="shared" si="2"/>
        <v>-</v>
      </c>
      <c r="N65" s="378" t="str">
        <f t="shared" si="8"/>
        <v>-</v>
      </c>
      <c r="O65" t="str">
        <f t="shared" si="3"/>
        <v>-</v>
      </c>
      <c r="P65">
        <f t="shared" si="4"/>
        <v>64</v>
      </c>
      <c r="Q65" t="str">
        <f t="shared" si="1"/>
        <v>Янгирова Анастасия Валерьевна</v>
      </c>
      <c r="R65" s="121" t="str">
        <f t="shared" si="5"/>
        <v>-</v>
      </c>
      <c r="S65" s="9" t="str">
        <f t="shared" si="6"/>
        <v>-</v>
      </c>
      <c r="T65" s="415" t="str">
        <f t="shared" si="7"/>
        <v>-</v>
      </c>
    </row>
    <row r="66" spans="1:20">
      <c r="A66" s="9">
        <f>классы!B67</f>
        <v>65</v>
      </c>
      <c r="B66" s="9" t="str">
        <f>классы!C67</f>
        <v>Исаков Леонид Викторович</v>
      </c>
      <c r="C66" s="9">
        <f>IFERROR(VLOOKUP(CONCATENATE($A66,C$2),_votes_exp!$A$2:$J$300,10,FALSE),"-")</f>
        <v>6</v>
      </c>
      <c r="D66" s="9">
        <f>IFERROR(VLOOKUP(CONCATENATE($A66,D$2),_votes_exp!$A$2:$J$300,10,FALSE),"-")</f>
        <v>10</v>
      </c>
      <c r="E66" s="9" t="str">
        <f>IFERROR(VLOOKUP(CONCATENATE($A66,E$2),_votes_exp!$A$2:$J$300,10,FALSE),"-")</f>
        <v>-</v>
      </c>
      <c r="F66" s="9">
        <f>IFERROR(VLOOKUP(CONCATENATE($A66,F$2),_votes_exp!$A$2:$J$300,10,FALSE),"-")</f>
        <v>10</v>
      </c>
      <c r="G66" s="9">
        <f>IFERROR(VLOOKUP(CONCATENATE($A66,G$2),_votes_exp!$A$2:$J$300,10,FALSE),"-")</f>
        <v>4</v>
      </c>
      <c r="H66" s="9" t="str">
        <f>IFERROR(VLOOKUP(CONCATENATE($A66,H$2),_votes_exp!$A$2:$J$300,10,FALSE),"-")</f>
        <v>-</v>
      </c>
      <c r="I66" s="9">
        <f>IFERROR(VLOOKUP(CONCATENATE($A66,I$2),_votes_exp!$A$2:$J$300,10,FALSE),"-")</f>
        <v>9</v>
      </c>
      <c r="J66" s="9">
        <f>IFERROR(VLOOKUP(CONCATENATE($A66,J$2),_votes_exp!$A$2:$J$300,10,FALSE),"-")</f>
        <v>11</v>
      </c>
      <c r="K66" s="9" t="str">
        <f>IFERROR(VLOOKUP(CONCATENATE($A66,K$2),_votes_exp!$A$2:$J$300,10,FALSE),"-")</f>
        <v>-</v>
      </c>
      <c r="L66" s="9">
        <f>IFERROR(VLOOKUP(CONCATENATE($A66,L$2),_votes_exp!$A$2:$J$300,10,FALSE),"-")</f>
        <v>10</v>
      </c>
      <c r="M66" s="368">
        <f t="shared" si="2"/>
        <v>8.5714355715796273</v>
      </c>
      <c r="N66" s="378">
        <f t="shared" si="8"/>
        <v>3</v>
      </c>
      <c r="O66">
        <f t="shared" si="3"/>
        <v>7</v>
      </c>
      <c r="P66">
        <f t="shared" si="4"/>
        <v>65</v>
      </c>
      <c r="Q66" t="str">
        <f t="shared" si="1"/>
        <v>Исаков Леонид Викторович</v>
      </c>
      <c r="R66" s="121">
        <f t="shared" si="5"/>
        <v>8.5714355715796273</v>
      </c>
      <c r="S66" s="9">
        <f t="shared" si="6"/>
        <v>7</v>
      </c>
      <c r="T66" s="415">
        <f t="shared" si="7"/>
        <v>6.6190476190476106</v>
      </c>
    </row>
    <row r="67" spans="1:20">
      <c r="A67" s="9">
        <f>классы!B68</f>
        <v>66</v>
      </c>
      <c r="B67" s="9" t="str">
        <f>классы!C68</f>
        <v>Юрасова Галина</v>
      </c>
      <c r="C67" s="9">
        <f>IFERROR(VLOOKUP(CONCATENATE($A67,C$2),_votes_exp!$A$2:$J$300,10,FALSE),"-")</f>
        <v>12</v>
      </c>
      <c r="D67" s="9">
        <f>IFERROR(VLOOKUP(CONCATENATE($A67,D$2),_votes_exp!$A$2:$J$300,10,FALSE),"-")</f>
        <v>11</v>
      </c>
      <c r="E67" s="9" t="str">
        <f>IFERROR(VLOOKUP(CONCATENATE($A67,E$2),_votes_exp!$A$2:$J$300,10,FALSE),"-")</f>
        <v>-</v>
      </c>
      <c r="F67" s="9" t="str">
        <f>IFERROR(VLOOKUP(CONCATENATE($A67,F$2),_votes_exp!$A$2:$J$300,10,FALSE),"-")</f>
        <v>-</v>
      </c>
      <c r="G67" s="9">
        <f>IFERROR(VLOOKUP(CONCATENATE($A67,G$2),_votes_exp!$A$2:$J$300,10,FALSE),"-")</f>
        <v>4</v>
      </c>
      <c r="H67" s="9" t="str">
        <f>IFERROR(VLOOKUP(CONCATENATE($A67,H$2),_votes_exp!$A$2:$J$300,10,FALSE),"-")</f>
        <v>-</v>
      </c>
      <c r="I67" s="9">
        <f>IFERROR(VLOOKUP(CONCATENATE($A67,I$2),_votes_exp!$A$2:$J$300,10,FALSE),"-")</f>
        <v>10</v>
      </c>
      <c r="J67" s="9" t="str">
        <f>IFERROR(VLOOKUP(CONCATENATE($A67,J$2),_votes_exp!$A$2:$J$300,10,FALSE),"-")</f>
        <v>-</v>
      </c>
      <c r="K67" s="9" t="str">
        <f>IFERROR(VLOOKUP(CONCATENATE($A67,K$2),_votes_exp!$A$2:$J$300,10,FALSE),"-")</f>
        <v>-</v>
      </c>
      <c r="L67" s="9">
        <f>IFERROR(VLOOKUP(CONCATENATE($A67,L$2),_votes_exp!$A$2:$J$300,10,FALSE),"-")</f>
        <v>12</v>
      </c>
      <c r="M67" s="368">
        <f t="shared" si="2"/>
        <v>9.8000050000892784</v>
      </c>
      <c r="N67" s="378">
        <f t="shared" ref="N67:N78" si="9">IFERROR(RANK(M67,$M$3:$M$78,0),"-")</f>
        <v>1</v>
      </c>
      <c r="O67">
        <f t="shared" si="3"/>
        <v>5</v>
      </c>
      <c r="P67">
        <f t="shared" si="4"/>
        <v>66</v>
      </c>
      <c r="Q67" t="str">
        <f t="shared" si="4"/>
        <v>Юрасова Галина</v>
      </c>
      <c r="R67" s="121">
        <f t="shared" si="5"/>
        <v>9.8000050000892784</v>
      </c>
      <c r="S67" s="9">
        <f t="shared" si="6"/>
        <v>5</v>
      </c>
      <c r="T67" s="415">
        <f t="shared" si="7"/>
        <v>11.200000000000003</v>
      </c>
    </row>
    <row r="68" spans="1:20">
      <c r="A68" s="9">
        <f>классы!B69</f>
        <v>67</v>
      </c>
      <c r="B68" s="9" t="str">
        <f>классы!C69</f>
        <v>Канищев Евгений Алексеевич</v>
      </c>
      <c r="C68" s="9" t="str">
        <f>IFERROR(VLOOKUP(CONCATENATE($A68,C$2),_votes_exp!$A$2:$J$300,10,FALSE),"-")</f>
        <v>-</v>
      </c>
      <c r="D68" s="9" t="str">
        <f>IFERROR(VLOOKUP(CONCATENATE($A68,D$2),_votes_exp!$A$2:$J$300,10,FALSE),"-")</f>
        <v>-</v>
      </c>
      <c r="E68" s="9" t="str">
        <f>IFERROR(VLOOKUP(CONCATENATE($A68,E$2),_votes_exp!$A$2:$J$300,10,FALSE),"-")</f>
        <v>-</v>
      </c>
      <c r="F68" s="9" t="str">
        <f>IFERROR(VLOOKUP(CONCATENATE($A68,F$2),_votes_exp!$A$2:$J$300,10,FALSE),"-")</f>
        <v>-</v>
      </c>
      <c r="G68" s="9" t="str">
        <f>IFERROR(VLOOKUP(CONCATENATE($A68,G$2),_votes_exp!$A$2:$J$300,10,FALSE),"-")</f>
        <v>-</v>
      </c>
      <c r="H68" s="9" t="str">
        <f>IFERROR(VLOOKUP(CONCATENATE($A68,H$2),_votes_exp!$A$2:$J$300,10,FALSE),"-")</f>
        <v>-</v>
      </c>
      <c r="I68" s="9" t="str">
        <f>IFERROR(VLOOKUP(CONCATENATE($A68,I$2),_votes_exp!$A$2:$J$300,10,FALSE),"-")</f>
        <v>-</v>
      </c>
      <c r="J68" s="9" t="str">
        <f>IFERROR(VLOOKUP(CONCATENATE($A68,J$2),_votes_exp!$A$2:$J$300,10,FALSE),"-")</f>
        <v>-</v>
      </c>
      <c r="K68" s="9" t="str">
        <f>IFERROR(VLOOKUP(CONCATENATE($A68,K$2),_votes_exp!$A$2:$J$300,10,FALSE),"-")</f>
        <v>-</v>
      </c>
      <c r="L68" s="9" t="str">
        <f>IFERROR(VLOOKUP(CONCATENATE($A68,L$2),_votes_exp!$A$2:$J$300,10,FALSE),"-")</f>
        <v>-</v>
      </c>
      <c r="M68" s="368" t="str">
        <f t="shared" ref="M68:M78" si="10">IFERROR(AVERAGE(C68:L68)+0.000001*O68+0.000000001*(1/(T68+0.001)),"-")</f>
        <v>-</v>
      </c>
      <c r="N68" s="378" t="str">
        <f t="shared" si="9"/>
        <v>-</v>
      </c>
      <c r="O68" t="str">
        <f t="shared" ref="O68:O78" si="11">IF(COUNT(C68:L68)&gt;0,COUNT(C68:L68),"-")</f>
        <v>-</v>
      </c>
      <c r="P68">
        <f t="shared" ref="P68:Q78" si="12">A68</f>
        <v>67</v>
      </c>
      <c r="Q68" t="str">
        <f t="shared" si="12"/>
        <v>Канищев Евгений Алексеевич</v>
      </c>
      <c r="R68" s="121" t="str">
        <f t="shared" ref="R68:R78" si="13">M68</f>
        <v>-</v>
      </c>
      <c r="S68" s="9" t="str">
        <f t="shared" ref="S68:S78" si="14">O68</f>
        <v>-</v>
      </c>
      <c r="T68" s="415" t="str">
        <f t="shared" ref="T68:T78" si="15">IFERROR(VAR(C68:L68),"-")</f>
        <v>-</v>
      </c>
    </row>
    <row r="69" spans="1:20">
      <c r="A69" s="9">
        <f>классы!B70</f>
        <v>68</v>
      </c>
      <c r="B69" s="9" t="str">
        <f>классы!C70</f>
        <v>Янгирова Анастасия Валерьевна</v>
      </c>
      <c r="C69" s="9">
        <f>IFERROR(VLOOKUP(CONCATENATE($A69,C$2),_votes_exp!$A$2:$J$300,10,FALSE),"-")</f>
        <v>11</v>
      </c>
      <c r="D69" s="9">
        <f>IFERROR(VLOOKUP(CONCATENATE($A69,D$2),_votes_exp!$A$2:$J$300,10,FALSE),"-")</f>
        <v>10</v>
      </c>
      <c r="E69" s="9">
        <f>IFERROR(VLOOKUP(CONCATENATE($A69,E$2),_votes_exp!$A$2:$J$300,10,FALSE),"-")</f>
        <v>7</v>
      </c>
      <c r="F69" s="9" t="str">
        <f>IFERROR(VLOOKUP(CONCATENATE($A69,F$2),_votes_exp!$A$2:$J$300,10,FALSE),"-")</f>
        <v>-</v>
      </c>
      <c r="G69" s="9">
        <f>IFERROR(VLOOKUP(CONCATENATE($A69,G$2),_votes_exp!$A$2:$J$300,10,FALSE),"-")</f>
        <v>5</v>
      </c>
      <c r="H69" s="9">
        <f>IFERROR(VLOOKUP(CONCATENATE($A69,H$2),_votes_exp!$A$2:$J$300,10,FALSE),"-")</f>
        <v>12</v>
      </c>
      <c r="I69" s="9">
        <f>IFERROR(VLOOKUP(CONCATENATE($A69,I$2),_votes_exp!$A$2:$J$300,10,FALSE),"-")</f>
        <v>9</v>
      </c>
      <c r="J69" s="9">
        <f>IFERROR(VLOOKUP(CONCATENATE($A69,J$2),_votes_exp!$A$2:$J$300,10,FALSE),"-")</f>
        <v>10</v>
      </c>
      <c r="K69" s="9" t="str">
        <f>IFERROR(VLOOKUP(CONCATENATE($A69,K$2),_votes_exp!$A$2:$J$300,10,FALSE),"-")</f>
        <v>-</v>
      </c>
      <c r="L69" s="9" t="str">
        <f>IFERROR(VLOOKUP(CONCATENATE($A69,L$2),_votes_exp!$A$2:$J$300,10,FALSE),"-")</f>
        <v>-</v>
      </c>
      <c r="M69" s="368">
        <f t="shared" si="10"/>
        <v>9.1428641430292448</v>
      </c>
      <c r="N69" s="378">
        <f t="shared" si="9"/>
        <v>2</v>
      </c>
      <c r="O69">
        <f t="shared" si="11"/>
        <v>7</v>
      </c>
      <c r="P69">
        <f t="shared" si="12"/>
        <v>68</v>
      </c>
      <c r="Q69" t="str">
        <f t="shared" si="12"/>
        <v>Янгирова Анастасия Валерьевна</v>
      </c>
      <c r="R69" s="121">
        <f t="shared" si="13"/>
        <v>9.1428641430292448</v>
      </c>
      <c r="S69" s="9">
        <f t="shared" si="14"/>
        <v>7</v>
      </c>
      <c r="T69" s="415">
        <f t="shared" si="15"/>
        <v>5.8095238095238146</v>
      </c>
    </row>
    <row r="70" spans="1:20">
      <c r="A70" s="9">
        <f>классы!B71</f>
        <v>69</v>
      </c>
      <c r="B70" s="9" t="str">
        <f>классы!C71</f>
        <v>Мораш Анастасия Юрьевна</v>
      </c>
      <c r="C70" s="9">
        <f>IFERROR(VLOOKUP(CONCATENATE($A70,C$2),_votes_exp!$A$2:$J$300,10,FALSE),"-")</f>
        <v>6</v>
      </c>
      <c r="D70" s="9">
        <f>IFERROR(VLOOKUP(CONCATENATE($A70,D$2),_votes_exp!$A$2:$J$300,10,FALSE),"-")</f>
        <v>7</v>
      </c>
      <c r="E70" s="9" t="str">
        <f>IFERROR(VLOOKUP(CONCATENATE($A70,E$2),_votes_exp!$A$2:$J$300,10,FALSE),"-")</f>
        <v>-</v>
      </c>
      <c r="F70" s="9" t="str">
        <f>IFERROR(VLOOKUP(CONCATENATE($A70,F$2),_votes_exp!$A$2:$J$300,10,FALSE),"-")</f>
        <v>-</v>
      </c>
      <c r="G70" s="9">
        <f>IFERROR(VLOOKUP(CONCATENATE($A70,G$2),_votes_exp!$A$2:$J$300,10,FALSE),"-")</f>
        <v>4</v>
      </c>
      <c r="H70" s="9">
        <f>IFERROR(VLOOKUP(CONCATENATE($A70,H$2),_votes_exp!$A$2:$J$300,10,FALSE),"-")</f>
        <v>8</v>
      </c>
      <c r="I70" s="9" t="str">
        <f>IFERROR(VLOOKUP(CONCATENATE($A70,I$2),_votes_exp!$A$2:$J$300,10,FALSE),"-")</f>
        <v>-</v>
      </c>
      <c r="J70" s="9" t="str">
        <f>IFERROR(VLOOKUP(CONCATENATE($A70,J$2),_votes_exp!$A$2:$J$300,10,FALSE),"-")</f>
        <v>-</v>
      </c>
      <c r="K70" s="9" t="str">
        <f>IFERROR(VLOOKUP(CONCATENATE($A70,K$2),_votes_exp!$A$2:$J$300,10,FALSE),"-")</f>
        <v>-</v>
      </c>
      <c r="L70" s="9">
        <f>IFERROR(VLOOKUP(CONCATENATE($A70,L$2),_votes_exp!$A$2:$J$300,10,FALSE),"-")</f>
        <v>6</v>
      </c>
      <c r="M70" s="368">
        <f t="shared" si="10"/>
        <v>6.2000050004543388</v>
      </c>
      <c r="N70" s="378">
        <f t="shared" si="9"/>
        <v>14</v>
      </c>
      <c r="O70">
        <f t="shared" si="11"/>
        <v>5</v>
      </c>
      <c r="P70">
        <f t="shared" si="12"/>
        <v>69</v>
      </c>
      <c r="Q70" t="str">
        <f t="shared" si="12"/>
        <v>Мораш Анастасия Юрьевна</v>
      </c>
      <c r="R70" s="121">
        <f t="shared" si="13"/>
        <v>6.2000050004543388</v>
      </c>
      <c r="S70" s="9">
        <f t="shared" si="14"/>
        <v>5</v>
      </c>
      <c r="T70" s="415">
        <f t="shared" si="15"/>
        <v>2.2000000000000028</v>
      </c>
    </row>
    <row r="71" spans="1:20">
      <c r="A71" s="9">
        <f>классы!B72</f>
        <v>70</v>
      </c>
      <c r="B71" s="9" t="str">
        <f>классы!C72</f>
        <v>Корсаков Алексей Вячеславович</v>
      </c>
      <c r="C71" s="9" t="str">
        <f>IFERROR(VLOOKUP(CONCATENATE($A71,C$2),_votes_exp!$A$2:$J$300,10,FALSE),"-")</f>
        <v>-</v>
      </c>
      <c r="D71" s="9" t="str">
        <f>IFERROR(VLOOKUP(CONCATENATE($A71,D$2),_votes_exp!$A$2:$J$300,10,FALSE),"-")</f>
        <v>-</v>
      </c>
      <c r="E71" s="9" t="str">
        <f>IFERROR(VLOOKUP(CONCATENATE($A71,E$2),_votes_exp!$A$2:$J$300,10,FALSE),"-")</f>
        <v>-</v>
      </c>
      <c r="F71" s="9" t="str">
        <f>IFERROR(VLOOKUP(CONCATENATE($A71,F$2),_votes_exp!$A$2:$J$300,10,FALSE),"-")</f>
        <v>-</v>
      </c>
      <c r="G71" s="9" t="str">
        <f>IFERROR(VLOOKUP(CONCATENATE($A71,G$2),_votes_exp!$A$2:$J$300,10,FALSE),"-")</f>
        <v>-</v>
      </c>
      <c r="H71" s="9" t="str">
        <f>IFERROR(VLOOKUP(CONCATENATE($A71,H$2),_votes_exp!$A$2:$J$300,10,FALSE),"-")</f>
        <v>-</v>
      </c>
      <c r="I71" s="9" t="str">
        <f>IFERROR(VLOOKUP(CONCATENATE($A71,I$2),_votes_exp!$A$2:$J$300,10,FALSE),"-")</f>
        <v>-</v>
      </c>
      <c r="J71" s="9" t="str">
        <f>IFERROR(VLOOKUP(CONCATENATE($A71,J$2),_votes_exp!$A$2:$J$300,10,FALSE),"-")</f>
        <v>-</v>
      </c>
      <c r="K71" s="9" t="str">
        <f>IFERROR(VLOOKUP(CONCATENATE($A71,K$2),_votes_exp!$A$2:$J$300,10,FALSE),"-")</f>
        <v>-</v>
      </c>
      <c r="L71" s="9" t="str">
        <f>IFERROR(VLOOKUP(CONCATENATE($A71,L$2),_votes_exp!$A$2:$J$300,10,FALSE),"-")</f>
        <v>-</v>
      </c>
      <c r="M71" s="368" t="str">
        <f t="shared" si="10"/>
        <v>-</v>
      </c>
      <c r="N71" s="378" t="str">
        <f t="shared" si="9"/>
        <v>-</v>
      </c>
      <c r="O71" t="str">
        <f t="shared" si="11"/>
        <v>-</v>
      </c>
      <c r="P71">
        <f t="shared" si="12"/>
        <v>70</v>
      </c>
      <c r="Q71" t="str">
        <f t="shared" si="12"/>
        <v>Корсаков Алексей Вячеславович</v>
      </c>
      <c r="R71" s="121" t="str">
        <f t="shared" si="13"/>
        <v>-</v>
      </c>
      <c r="S71" s="9" t="str">
        <f t="shared" si="14"/>
        <v>-</v>
      </c>
      <c r="T71" s="415" t="str">
        <f t="shared" si="15"/>
        <v>-</v>
      </c>
    </row>
    <row r="72" spans="1:20">
      <c r="A72" s="9">
        <f>классы!B73</f>
        <v>71</v>
      </c>
      <c r="B72" s="9" t="str">
        <f>классы!C73</f>
        <v>Демидов Иван Владимировичч</v>
      </c>
      <c r="C72" s="9" t="str">
        <f>IFERROR(VLOOKUP(CONCATENATE($A72,C$2),_votes_exp!$A$2:$J$300,10,FALSE),"-")</f>
        <v>-</v>
      </c>
      <c r="D72" s="9" t="str">
        <f>IFERROR(VLOOKUP(CONCATENATE($A72,D$2),_votes_exp!$A$2:$J$300,10,FALSE),"-")</f>
        <v>-</v>
      </c>
      <c r="E72" s="9" t="str">
        <f>IFERROR(VLOOKUP(CONCATENATE($A72,E$2),_votes_exp!$A$2:$J$300,10,FALSE),"-")</f>
        <v>-</v>
      </c>
      <c r="F72" s="9" t="str">
        <f>IFERROR(VLOOKUP(CONCATENATE($A72,F$2),_votes_exp!$A$2:$J$300,10,FALSE),"-")</f>
        <v>-</v>
      </c>
      <c r="G72" s="9" t="str">
        <f>IFERROR(VLOOKUP(CONCATENATE($A72,G$2),_votes_exp!$A$2:$J$300,10,FALSE),"-")</f>
        <v>-</v>
      </c>
      <c r="H72" s="9" t="str">
        <f>IFERROR(VLOOKUP(CONCATENATE($A72,H$2),_votes_exp!$A$2:$J$300,10,FALSE),"-")</f>
        <v>-</v>
      </c>
      <c r="I72" s="9" t="str">
        <f>IFERROR(VLOOKUP(CONCATENATE($A72,I$2),_votes_exp!$A$2:$J$300,10,FALSE),"-")</f>
        <v>-</v>
      </c>
      <c r="J72" s="9" t="str">
        <f>IFERROR(VLOOKUP(CONCATENATE($A72,J$2),_votes_exp!$A$2:$J$300,10,FALSE),"-")</f>
        <v>-</v>
      </c>
      <c r="K72" s="9" t="str">
        <f>IFERROR(VLOOKUP(CONCATENATE($A72,K$2),_votes_exp!$A$2:$J$300,10,FALSE),"-")</f>
        <v>-</v>
      </c>
      <c r="L72" s="9" t="str">
        <f>IFERROR(VLOOKUP(CONCATENATE($A72,L$2),_votes_exp!$A$2:$J$300,10,FALSE),"-")</f>
        <v>-</v>
      </c>
      <c r="M72" s="368" t="str">
        <f t="shared" si="10"/>
        <v>-</v>
      </c>
      <c r="N72" s="378" t="str">
        <f t="shared" si="9"/>
        <v>-</v>
      </c>
      <c r="O72" t="str">
        <f t="shared" si="11"/>
        <v>-</v>
      </c>
      <c r="P72">
        <f t="shared" si="12"/>
        <v>71</v>
      </c>
      <c r="Q72" t="str">
        <f t="shared" si="12"/>
        <v>Демидов Иван Владимировичч</v>
      </c>
      <c r="R72" s="121" t="str">
        <f t="shared" si="13"/>
        <v>-</v>
      </c>
      <c r="S72" s="9" t="str">
        <f t="shared" si="14"/>
        <v>-</v>
      </c>
      <c r="T72" s="415" t="str">
        <f t="shared" si="15"/>
        <v>-</v>
      </c>
    </row>
    <row r="73" spans="1:20">
      <c r="A73" s="9">
        <f>классы!B74</f>
        <v>72</v>
      </c>
      <c r="B73" s="9" t="str">
        <f>классы!C74</f>
        <v>Лехан Сергей Антонович</v>
      </c>
      <c r="C73" s="9">
        <f>IFERROR(VLOOKUP(CONCATENATE($A73,C$2),_votes_exp!$A$2:$J$300,10,FALSE),"-")</f>
        <v>4</v>
      </c>
      <c r="D73" s="9" t="str">
        <f>IFERROR(VLOOKUP(CONCATENATE($A73,D$2),_votes_exp!$A$2:$J$300,10,FALSE),"-")</f>
        <v>-</v>
      </c>
      <c r="E73" s="9">
        <f>IFERROR(VLOOKUP(CONCATENATE($A73,E$2),_votes_exp!$A$2:$J$300,10,FALSE),"-")</f>
        <v>3</v>
      </c>
      <c r="F73" s="9" t="str">
        <f>IFERROR(VLOOKUP(CONCATENATE($A73,F$2),_votes_exp!$A$2:$J$300,10,FALSE),"-")</f>
        <v>-</v>
      </c>
      <c r="G73" s="9">
        <f>IFERROR(VLOOKUP(CONCATENATE($A73,G$2),_votes_exp!$A$2:$J$300,10,FALSE),"-")</f>
        <v>1</v>
      </c>
      <c r="H73" s="9">
        <f>IFERROR(VLOOKUP(CONCATENATE($A73,H$2),_votes_exp!$A$2:$J$300,10,FALSE),"-")</f>
        <v>6</v>
      </c>
      <c r="I73" s="9" t="str">
        <f>IFERROR(VLOOKUP(CONCATENATE($A73,I$2),_votes_exp!$A$2:$J$300,10,FALSE),"-")</f>
        <v>-</v>
      </c>
      <c r="J73" s="9" t="str">
        <f>IFERROR(VLOOKUP(CONCATENATE($A73,J$2),_votes_exp!$A$2:$J$300,10,FALSE),"-")</f>
        <v>-</v>
      </c>
      <c r="K73" s="9" t="str">
        <f>IFERROR(VLOOKUP(CONCATENATE($A73,K$2),_votes_exp!$A$2:$J$300,10,FALSE),"-")</f>
        <v>-</v>
      </c>
      <c r="L73" s="9">
        <f>IFERROR(VLOOKUP(CONCATENATE($A73,L$2),_votes_exp!$A$2:$J$300,10,FALSE),"-")</f>
        <v>4</v>
      </c>
      <c r="M73" s="368">
        <f t="shared" si="10"/>
        <v>3.6000050003029385</v>
      </c>
      <c r="N73" s="378">
        <f t="shared" si="9"/>
        <v>26</v>
      </c>
      <c r="O73">
        <f t="shared" si="11"/>
        <v>5</v>
      </c>
      <c r="P73">
        <f t="shared" si="12"/>
        <v>72</v>
      </c>
      <c r="Q73" t="str">
        <f t="shared" si="12"/>
        <v>Лехан Сергей Антонович</v>
      </c>
      <c r="R73" s="121">
        <f t="shared" si="13"/>
        <v>3.6000050003029385</v>
      </c>
      <c r="S73" s="9">
        <f t="shared" si="14"/>
        <v>5</v>
      </c>
      <c r="T73" s="415">
        <f t="shared" si="15"/>
        <v>3.3000000000000007</v>
      </c>
    </row>
    <row r="74" spans="1:20">
      <c r="A74" s="9">
        <f>классы!B75</f>
        <v>73</v>
      </c>
      <c r="B74" s="9" t="str">
        <f>классы!C75</f>
        <v>Сабанова Анастасия Михайловна</v>
      </c>
      <c r="C74" s="9" t="str">
        <f>IFERROR(VLOOKUP(CONCATENATE($A74,C$2),_votes_exp!$A$2:$J$300,10,FALSE),"-")</f>
        <v>-</v>
      </c>
      <c r="D74" s="9" t="str">
        <f>IFERROR(VLOOKUP(CONCATENATE($A74,D$2),_votes_exp!$A$2:$J$300,10,FALSE),"-")</f>
        <v>-</v>
      </c>
      <c r="E74" s="9" t="str">
        <f>IFERROR(VLOOKUP(CONCATENATE($A74,E$2),_votes_exp!$A$2:$J$300,10,FALSE),"-")</f>
        <v>-</v>
      </c>
      <c r="F74" s="9" t="str">
        <f>IFERROR(VLOOKUP(CONCATENATE($A74,F$2),_votes_exp!$A$2:$J$300,10,FALSE),"-")</f>
        <v>-</v>
      </c>
      <c r="G74" s="9" t="str">
        <f>IFERROR(VLOOKUP(CONCATENATE($A74,G$2),_votes_exp!$A$2:$J$300,10,FALSE),"-")</f>
        <v>-</v>
      </c>
      <c r="H74" s="9" t="str">
        <f>IFERROR(VLOOKUP(CONCATENATE($A74,H$2),_votes_exp!$A$2:$J$300,10,FALSE),"-")</f>
        <v>-</v>
      </c>
      <c r="I74" s="9" t="str">
        <f>IFERROR(VLOOKUP(CONCATENATE($A74,I$2),_votes_exp!$A$2:$J$300,10,FALSE),"-")</f>
        <v>-</v>
      </c>
      <c r="J74" s="9" t="str">
        <f>IFERROR(VLOOKUP(CONCATENATE($A74,J$2),_votes_exp!$A$2:$J$300,10,FALSE),"-")</f>
        <v>-</v>
      </c>
      <c r="K74" s="9" t="str">
        <f>IFERROR(VLOOKUP(CONCATENATE($A74,K$2),_votes_exp!$A$2:$J$300,10,FALSE),"-")</f>
        <v>-</v>
      </c>
      <c r="L74" s="9" t="str">
        <f>IFERROR(VLOOKUP(CONCATENATE($A74,L$2),_votes_exp!$A$2:$J$300,10,FALSE),"-")</f>
        <v>-</v>
      </c>
      <c r="M74" s="368" t="str">
        <f t="shared" si="10"/>
        <v>-</v>
      </c>
      <c r="N74" s="378" t="str">
        <f t="shared" si="9"/>
        <v>-</v>
      </c>
      <c r="O74" t="str">
        <f t="shared" si="11"/>
        <v>-</v>
      </c>
      <c r="P74">
        <f t="shared" si="12"/>
        <v>73</v>
      </c>
      <c r="Q74" t="str">
        <f t="shared" si="12"/>
        <v>Сабанова Анастасия Михайловна</v>
      </c>
      <c r="R74" s="121" t="str">
        <f t="shared" si="13"/>
        <v>-</v>
      </c>
      <c r="S74" s="9" t="str">
        <f t="shared" si="14"/>
        <v>-</v>
      </c>
      <c r="T74" s="415" t="str">
        <f t="shared" si="15"/>
        <v>-</v>
      </c>
    </row>
    <row r="75" spans="1:20">
      <c r="A75" s="9">
        <f>классы!B76</f>
        <v>74</v>
      </c>
      <c r="B75" s="9" t="str">
        <f>классы!C76</f>
        <v>Сорокин Юрий Владимирович</v>
      </c>
      <c r="C75" s="9" t="str">
        <f>IFERROR(VLOOKUP(CONCATENATE($A75,C$2),_votes_exp!$A$2:$J$300,10,FALSE),"-")</f>
        <v>-</v>
      </c>
      <c r="D75" s="9" t="str">
        <f>IFERROR(VLOOKUP(CONCATENATE($A75,D$2),_votes_exp!$A$2:$J$300,10,FALSE),"-")</f>
        <v>-</v>
      </c>
      <c r="E75" s="9" t="str">
        <f>IFERROR(VLOOKUP(CONCATENATE($A75,E$2),_votes_exp!$A$2:$J$300,10,FALSE),"-")</f>
        <v>-</v>
      </c>
      <c r="F75" s="9" t="str">
        <f>IFERROR(VLOOKUP(CONCATENATE($A75,F$2),_votes_exp!$A$2:$J$300,10,FALSE),"-")</f>
        <v>-</v>
      </c>
      <c r="G75" s="9" t="str">
        <f>IFERROR(VLOOKUP(CONCATENATE($A75,G$2),_votes_exp!$A$2:$J$300,10,FALSE),"-")</f>
        <v>-</v>
      </c>
      <c r="H75" s="9" t="str">
        <f>IFERROR(VLOOKUP(CONCATENATE($A75,H$2),_votes_exp!$A$2:$J$300,10,FALSE),"-")</f>
        <v>-</v>
      </c>
      <c r="I75" s="9" t="str">
        <f>IFERROR(VLOOKUP(CONCATENATE($A75,I$2),_votes_exp!$A$2:$J$300,10,FALSE),"-")</f>
        <v>-</v>
      </c>
      <c r="J75" s="9" t="str">
        <f>IFERROR(VLOOKUP(CONCATENATE($A75,J$2),_votes_exp!$A$2:$J$300,10,FALSE),"-")</f>
        <v>-</v>
      </c>
      <c r="K75" s="9" t="str">
        <f>IFERROR(VLOOKUP(CONCATENATE($A75,K$2),_votes_exp!$A$2:$J$300,10,FALSE),"-")</f>
        <v>-</v>
      </c>
      <c r="L75" s="9" t="str">
        <f>IFERROR(VLOOKUP(CONCATENATE($A75,L$2),_votes_exp!$A$2:$J$300,10,FALSE),"-")</f>
        <v>-</v>
      </c>
      <c r="M75" s="368" t="str">
        <f t="shared" si="10"/>
        <v>-</v>
      </c>
      <c r="N75" s="378" t="str">
        <f t="shared" si="9"/>
        <v>-</v>
      </c>
      <c r="O75" t="str">
        <f t="shared" si="11"/>
        <v>-</v>
      </c>
      <c r="P75">
        <f t="shared" si="12"/>
        <v>74</v>
      </c>
      <c r="Q75" t="str">
        <f t="shared" si="12"/>
        <v>Сорокин Юрий Владимирович</v>
      </c>
      <c r="R75" s="121" t="str">
        <f t="shared" si="13"/>
        <v>-</v>
      </c>
      <c r="S75" s="9" t="str">
        <f t="shared" si="14"/>
        <v>-</v>
      </c>
      <c r="T75" s="415" t="str">
        <f t="shared" si="15"/>
        <v>-</v>
      </c>
    </row>
    <row r="76" spans="1:20">
      <c r="A76" s="9">
        <f>классы!B77</f>
        <v>75</v>
      </c>
      <c r="B76" s="9" t="str">
        <f>классы!C77</f>
        <v>Светлана Чернецова</v>
      </c>
      <c r="C76" s="9" t="str">
        <f>IFERROR(VLOOKUP(CONCATENATE($A76,C$2),_votes_exp!$A$2:$J$300,10,FALSE),"-")</f>
        <v>-</v>
      </c>
      <c r="D76" s="9" t="str">
        <f>IFERROR(VLOOKUP(CONCATENATE($A76,D$2),_votes_exp!$A$2:$J$300,10,FALSE),"-")</f>
        <v>-</v>
      </c>
      <c r="E76" s="9" t="str">
        <f>IFERROR(VLOOKUP(CONCATENATE($A76,E$2),_votes_exp!$A$2:$J$300,10,FALSE),"-")</f>
        <v>-</v>
      </c>
      <c r="F76" s="9" t="str">
        <f>IFERROR(VLOOKUP(CONCATENATE($A76,F$2),_votes_exp!$A$2:$J$300,10,FALSE),"-")</f>
        <v>-</v>
      </c>
      <c r="G76" s="9" t="str">
        <f>IFERROR(VLOOKUP(CONCATENATE($A76,G$2),_votes_exp!$A$2:$J$300,10,FALSE),"-")</f>
        <v>-</v>
      </c>
      <c r="H76" s="9" t="str">
        <f>IFERROR(VLOOKUP(CONCATENATE($A76,H$2),_votes_exp!$A$2:$J$300,10,FALSE),"-")</f>
        <v>-</v>
      </c>
      <c r="I76" s="9" t="str">
        <f>IFERROR(VLOOKUP(CONCATENATE($A76,I$2),_votes_exp!$A$2:$J$300,10,FALSE),"-")</f>
        <v>-</v>
      </c>
      <c r="J76" s="9" t="str">
        <f>IFERROR(VLOOKUP(CONCATENATE($A76,J$2),_votes_exp!$A$2:$J$300,10,FALSE),"-")</f>
        <v>-</v>
      </c>
      <c r="K76" s="9" t="str">
        <f>IFERROR(VLOOKUP(CONCATENATE($A76,K$2),_votes_exp!$A$2:$J$300,10,FALSE),"-")</f>
        <v>-</v>
      </c>
      <c r="L76" s="9" t="str">
        <f>IFERROR(VLOOKUP(CONCATENATE($A76,L$2),_votes_exp!$A$2:$J$300,10,FALSE),"-")</f>
        <v>-</v>
      </c>
      <c r="M76" s="368" t="str">
        <f t="shared" si="10"/>
        <v>-</v>
      </c>
      <c r="N76" s="378" t="str">
        <f t="shared" si="9"/>
        <v>-</v>
      </c>
      <c r="O76" t="str">
        <f t="shared" si="11"/>
        <v>-</v>
      </c>
      <c r="P76">
        <f t="shared" si="12"/>
        <v>75</v>
      </c>
      <c r="Q76" t="str">
        <f t="shared" si="12"/>
        <v>Светлана Чернецова</v>
      </c>
      <c r="R76" s="121" t="str">
        <f t="shared" si="13"/>
        <v>-</v>
      </c>
      <c r="S76" s="9" t="str">
        <f t="shared" si="14"/>
        <v>-</v>
      </c>
      <c r="T76" s="415" t="str">
        <f t="shared" si="15"/>
        <v>-</v>
      </c>
    </row>
    <row r="77" spans="1:20">
      <c r="A77" s="9">
        <f>классы!B78</f>
        <v>76</v>
      </c>
      <c r="B77" s="9" t="str">
        <f>классы!C78</f>
        <v>Лубяная Екатерина Валерьевна</v>
      </c>
      <c r="C77" s="9" t="str">
        <f>IFERROR(VLOOKUP(CONCATENATE($A77,C$2),_votes_exp!$A$2:$J$300,10,FALSE),"-")</f>
        <v>-</v>
      </c>
      <c r="D77" s="9" t="str">
        <f>IFERROR(VLOOKUP(CONCATENATE($A77,D$2),_votes_exp!$A$2:$J$300,10,FALSE),"-")</f>
        <v>-</v>
      </c>
      <c r="E77" s="9" t="str">
        <f>IFERROR(VLOOKUP(CONCATENATE($A77,E$2),_votes_exp!$A$2:$J$300,10,FALSE),"-")</f>
        <v>-</v>
      </c>
      <c r="F77" s="9" t="str">
        <f>IFERROR(VLOOKUP(CONCATENATE($A77,F$2),_votes_exp!$A$2:$J$300,10,FALSE),"-")</f>
        <v>-</v>
      </c>
      <c r="G77" s="9" t="str">
        <f>IFERROR(VLOOKUP(CONCATENATE($A77,G$2),_votes_exp!$A$2:$J$300,10,FALSE),"-")</f>
        <v>-</v>
      </c>
      <c r="H77" s="9" t="str">
        <f>IFERROR(VLOOKUP(CONCATENATE($A77,H$2),_votes_exp!$A$2:$J$300,10,FALSE),"-")</f>
        <v>-</v>
      </c>
      <c r="I77" s="9" t="str">
        <f>IFERROR(VLOOKUP(CONCATENATE($A77,I$2),_votes_exp!$A$2:$J$300,10,FALSE),"-")</f>
        <v>-</v>
      </c>
      <c r="J77" s="9" t="str">
        <f>IFERROR(VLOOKUP(CONCATENATE($A77,J$2),_votes_exp!$A$2:$J$300,10,FALSE),"-")</f>
        <v>-</v>
      </c>
      <c r="K77" s="9" t="str">
        <f>IFERROR(VLOOKUP(CONCATENATE($A77,K$2),_votes_exp!$A$2:$J$300,10,FALSE),"-")</f>
        <v>-</v>
      </c>
      <c r="L77" s="9" t="str">
        <f>IFERROR(VLOOKUP(CONCATENATE($A77,L$2),_votes_exp!$A$2:$J$300,10,FALSE),"-")</f>
        <v>-</v>
      </c>
      <c r="M77" s="368" t="str">
        <f t="shared" si="10"/>
        <v>-</v>
      </c>
      <c r="N77" s="378" t="str">
        <f t="shared" si="9"/>
        <v>-</v>
      </c>
      <c r="O77" t="str">
        <f t="shared" si="11"/>
        <v>-</v>
      </c>
      <c r="P77">
        <f t="shared" si="12"/>
        <v>76</v>
      </c>
      <c r="Q77" t="str">
        <f t="shared" si="12"/>
        <v>Лубяная Екатерина Валерьевна</v>
      </c>
      <c r="R77" s="121" t="str">
        <f t="shared" si="13"/>
        <v>-</v>
      </c>
      <c r="S77" s="9" t="str">
        <f t="shared" si="14"/>
        <v>-</v>
      </c>
      <c r="T77" s="415" t="str">
        <f t="shared" si="15"/>
        <v>-</v>
      </c>
    </row>
    <row r="78" spans="1:20">
      <c r="A78" s="9">
        <f>классы!B79</f>
        <v>77</v>
      </c>
      <c r="B78" s="9" t="str">
        <f>классы!C79</f>
        <v>Егор Валерьевич Ковальчук</v>
      </c>
      <c r="C78" s="9" t="str">
        <f>IFERROR(VLOOKUP(CONCATENATE($A78,C$2),_votes_exp!$A$2:$J$300,10,FALSE),"-")</f>
        <v>-</v>
      </c>
      <c r="D78" s="9" t="str">
        <f>IFERROR(VLOOKUP(CONCATENATE($A78,D$2),_votes_exp!$A$2:$J$300,10,FALSE),"-")</f>
        <v>-</v>
      </c>
      <c r="E78" s="9" t="str">
        <f>IFERROR(VLOOKUP(CONCATENATE($A78,E$2),_votes_exp!$A$2:$J$300,10,FALSE),"-")</f>
        <v>-</v>
      </c>
      <c r="F78" s="9" t="str">
        <f>IFERROR(VLOOKUP(CONCATENATE($A78,F$2),_votes_exp!$A$2:$J$300,10,FALSE),"-")</f>
        <v>-</v>
      </c>
      <c r="G78" s="9" t="str">
        <f>IFERROR(VLOOKUP(CONCATENATE($A78,G$2),_votes_exp!$A$2:$J$300,10,FALSE),"-")</f>
        <v>-</v>
      </c>
      <c r="H78" s="9" t="str">
        <f>IFERROR(VLOOKUP(CONCATENATE($A78,H$2),_votes_exp!$A$2:$J$300,10,FALSE),"-")</f>
        <v>-</v>
      </c>
      <c r="I78" s="9" t="str">
        <f>IFERROR(VLOOKUP(CONCATENATE($A78,I$2),_votes_exp!$A$2:$J$300,10,FALSE),"-")</f>
        <v>-</v>
      </c>
      <c r="J78" s="9" t="str">
        <f>IFERROR(VLOOKUP(CONCATENATE($A78,J$2),_votes_exp!$A$2:$J$300,10,FALSE),"-")</f>
        <v>-</v>
      </c>
      <c r="K78" s="9" t="str">
        <f>IFERROR(VLOOKUP(CONCATENATE($A78,K$2),_votes_exp!$A$2:$J$300,10,FALSE),"-")</f>
        <v>-</v>
      </c>
      <c r="L78" s="9" t="str">
        <f>IFERROR(VLOOKUP(CONCATENATE($A78,L$2),_votes_exp!$A$2:$J$300,10,FALSE),"-")</f>
        <v>-</v>
      </c>
      <c r="M78" s="368" t="str">
        <f t="shared" si="10"/>
        <v>-</v>
      </c>
      <c r="N78" s="378" t="str">
        <f t="shared" si="9"/>
        <v>-</v>
      </c>
      <c r="O78" t="str">
        <f t="shared" si="11"/>
        <v>-</v>
      </c>
      <c r="P78">
        <f t="shared" si="12"/>
        <v>77</v>
      </c>
      <c r="Q78" t="str">
        <f t="shared" si="12"/>
        <v>Егор Валерьевич Ковальчук</v>
      </c>
      <c r="R78" s="121" t="str">
        <f t="shared" si="13"/>
        <v>-</v>
      </c>
      <c r="S78" s="9" t="str">
        <f t="shared" si="14"/>
        <v>-</v>
      </c>
      <c r="T78" s="415" t="str">
        <f t="shared" si="15"/>
        <v>-</v>
      </c>
    </row>
    <row r="79" spans="1:20">
      <c r="A79" s="130"/>
      <c r="B79" s="309" t="s">
        <v>198</v>
      </c>
      <c r="C79" s="130">
        <f>COUNT(C3:C78)</f>
        <v>21</v>
      </c>
      <c r="D79" s="130">
        <f t="shared" ref="D79:L79" si="16">COUNT(D3:D78)</f>
        <v>11</v>
      </c>
      <c r="E79" s="130">
        <f t="shared" si="16"/>
        <v>23</v>
      </c>
      <c r="F79" s="130">
        <f t="shared" si="16"/>
        <v>1</v>
      </c>
      <c r="G79" s="130">
        <f t="shared" si="16"/>
        <v>27</v>
      </c>
      <c r="H79" s="130">
        <f t="shared" si="16"/>
        <v>11</v>
      </c>
      <c r="I79" s="130">
        <f t="shared" si="16"/>
        <v>20</v>
      </c>
      <c r="J79" s="130">
        <f t="shared" si="16"/>
        <v>4</v>
      </c>
      <c r="K79" s="130">
        <f t="shared" si="16"/>
        <v>0</v>
      </c>
      <c r="L79" s="130">
        <f t="shared" si="16"/>
        <v>25</v>
      </c>
      <c r="M79" s="189">
        <f>COUNT(C3:L78)</f>
        <v>143</v>
      </c>
      <c r="N79" s="379">
        <f>COUNT(M3:M78)</f>
        <v>27</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1:F146"/>
  <sheetViews>
    <sheetView workbookViewId="0">
      <pane ySplit="1" topLeftCell="A42" activePane="bottomLeft" state="frozen"/>
      <selection pane="bottomLeft" activeCell="H20" sqref="H20"/>
    </sheetView>
  </sheetViews>
  <sheetFormatPr defaultRowHeight="15"/>
  <cols>
    <col min="2" max="2" width="11.42578125" customWidth="1"/>
    <col min="3" max="3" width="53.140625" customWidth="1"/>
    <col min="4" max="4" width="9.140625" style="397"/>
    <col min="5" max="5" width="7.7109375" style="187" customWidth="1"/>
    <col min="6" max="6" width="13.28515625" style="185" customWidth="1"/>
  </cols>
  <sheetData>
    <row r="1" spans="1:6">
      <c r="A1" s="61" t="s">
        <v>190</v>
      </c>
      <c r="B1" s="61" t="s">
        <v>151</v>
      </c>
      <c r="C1" s="61" t="s">
        <v>196</v>
      </c>
      <c r="D1" s="397" t="s">
        <v>215</v>
      </c>
      <c r="E1" s="417" t="s">
        <v>80</v>
      </c>
      <c r="F1" s="381" t="s">
        <v>1200</v>
      </c>
    </row>
    <row r="2" spans="1:6">
      <c r="A2" t="s">
        <v>216</v>
      </c>
    </row>
    <row r="3" spans="1:6">
      <c r="A3" s="9">
        <v>1</v>
      </c>
      <c r="B3" s="9">
        <f>VLOOKUP(A3,позн.!$N$2:$R$78,3,FALSE)</f>
        <v>66</v>
      </c>
      <c r="C3" s="9" t="str">
        <f>VLOOKUP(A3,позн.!$N$2:$R$78,4,FALSE)</f>
        <v>Юрасова Галина</v>
      </c>
      <c r="D3" s="406">
        <f>VLOOKUP(A3,позн.!$N$2:$R$78,5,FALSE)</f>
        <v>11.500006003322261</v>
      </c>
      <c r="E3" s="418">
        <f>VLOOKUP(A3,позн.!$N$2:$T$78,6,FALSE)</f>
        <v>6</v>
      </c>
      <c r="F3" s="146">
        <f>VLOOKUP(A3,позн.!$N$2:$T$78,7,FALSE)</f>
        <v>0.3</v>
      </c>
    </row>
    <row r="4" spans="1:6">
      <c r="A4" s="9">
        <f>A3+1</f>
        <v>2</v>
      </c>
      <c r="B4" s="9">
        <f>VLOOKUP(A4,позн.!$N$2:$R$78,3,FALSE)</f>
        <v>65</v>
      </c>
      <c r="C4" s="9" t="str">
        <f>VLOOKUP(A4,позн.!$N$2:$R$78,4,FALSE)</f>
        <v>Исаков Леонид Викторович</v>
      </c>
      <c r="D4" s="406">
        <f>VLOOKUP(A4,позн.!$N$2:$R$78,5,FALSE)</f>
        <v>9.7142927145944427</v>
      </c>
      <c r="E4" s="418">
        <f>VLOOKUP(A4,позн.!$N$2:$T$78,6,FALSE)</f>
        <v>7</v>
      </c>
      <c r="F4" s="146">
        <f>VLOOKUP(A4,позн.!$N$2:$T$78,7,FALSE)</f>
        <v>3.2380952380952408</v>
      </c>
    </row>
    <row r="5" spans="1:6">
      <c r="A5" s="9">
        <f t="shared" ref="A5:A59" si="0">A4+1</f>
        <v>3</v>
      </c>
      <c r="B5" s="9">
        <f>VLOOKUP(A5,позн.!$N$2:$R$78,3,FALSE)</f>
        <v>68</v>
      </c>
      <c r="C5" s="9" t="str">
        <f>VLOOKUP(A5,позн.!$N$2:$R$78,4,FALSE)</f>
        <v>Янгирова Анастасия Валерьевна</v>
      </c>
      <c r="D5" s="406">
        <f>VLOOKUP(A5,позн.!$N$2:$R$78,5,FALSE)</f>
        <v>9.1666726669636081</v>
      </c>
      <c r="E5" s="418">
        <f>VLOOKUP(A5,позн.!$N$2:$T$78,6,FALSE)</f>
        <v>6</v>
      </c>
      <c r="F5" s="146">
        <f>VLOOKUP(A5,позн.!$N$2:$T$78,7,FALSE)</f>
        <v>3.3666666666666627</v>
      </c>
    </row>
    <row r="6" spans="1:6">
      <c r="A6" s="9">
        <f t="shared" si="0"/>
        <v>4</v>
      </c>
      <c r="B6" s="9">
        <f>VLOOKUP(A6,позн.!$N$2:$R$78,3,FALSE)</f>
        <v>26</v>
      </c>
      <c r="C6" s="9" t="str">
        <f>VLOOKUP(A6,позн.!$N$2:$R$78,4,FALSE)</f>
        <v>Ванягин Александр Александрович</v>
      </c>
      <c r="D6" s="406">
        <f>VLOOKUP(A6,позн.!$N$2:$R$78,5,FALSE)</f>
        <v>8.6000050001587045</v>
      </c>
      <c r="E6" s="418">
        <f>VLOOKUP(A6,позн.!$N$2:$T$78,6,FALSE)</f>
        <v>5</v>
      </c>
      <c r="F6" s="146">
        <f>VLOOKUP(A6,позн.!$N$2:$T$78,7,FALSE)</f>
        <v>6.2999999999999972</v>
      </c>
    </row>
    <row r="7" spans="1:6">
      <c r="A7" s="9">
        <f t="shared" si="0"/>
        <v>5</v>
      </c>
      <c r="B7" s="9">
        <f>VLOOKUP(A7,позн.!$N$2:$R$78,3,FALSE)</f>
        <v>53</v>
      </c>
      <c r="C7" s="9" t="str">
        <f>VLOOKUP(A7,позн.!$N$2:$R$78,4,FALSE)</f>
        <v>Швак Игорь</v>
      </c>
      <c r="D7" s="406">
        <f>VLOOKUP(A7,позн.!$N$2:$R$78,5,FALSE)</f>
        <v>8.0000030009990013</v>
      </c>
      <c r="E7" s="418">
        <f>VLOOKUP(A7,позн.!$N$2:$T$78,6,FALSE)</f>
        <v>3</v>
      </c>
      <c r="F7" s="146">
        <f>VLOOKUP(A7,позн.!$N$2:$T$78,7,FALSE)</f>
        <v>1</v>
      </c>
    </row>
    <row r="8" spans="1:6">
      <c r="A8" s="9">
        <f t="shared" si="0"/>
        <v>6</v>
      </c>
      <c r="B8" s="9">
        <f>VLOOKUP(A8,позн.!$N$2:$R$78,3,FALSE)</f>
        <v>15</v>
      </c>
      <c r="C8" s="9" t="str">
        <f>VLOOKUP(A8,позн.!$N$2:$R$78,4,FALSE)</f>
        <v>Касьянов Юрий Владимирович</v>
      </c>
      <c r="D8" s="406">
        <f>VLOOKUP(A8,позн.!$N$2:$R$78,5,FALSE)</f>
        <v>7.8000050001492314</v>
      </c>
      <c r="E8" s="418">
        <f>VLOOKUP(A8,позн.!$N$2:$T$78,6,FALSE)</f>
        <v>5</v>
      </c>
      <c r="F8" s="146">
        <f>VLOOKUP(A8,позн.!$N$2:$T$78,7,FALSE)</f>
        <v>6.7000000000000028</v>
      </c>
    </row>
    <row r="9" spans="1:6">
      <c r="A9" s="9">
        <f t="shared" si="0"/>
        <v>7</v>
      </c>
      <c r="B9" s="9">
        <f>VLOOKUP(A9,позн.!$N$2:$R$78,3,FALSE)</f>
        <v>50</v>
      </c>
      <c r="C9" s="9" t="str">
        <f>VLOOKUP(A9,позн.!$N$2:$R$78,4,FALSE)</f>
        <v>Мотовилов Аркадий</v>
      </c>
      <c r="D9" s="406">
        <f>VLOOKUP(A9,позн.!$N$2:$R$78,5,FALSE)</f>
        <v>7.5714355715598041</v>
      </c>
      <c r="E9" s="418">
        <f>VLOOKUP(A9,позн.!$N$2:$T$78,6,FALSE)</f>
        <v>7</v>
      </c>
      <c r="F9" s="146">
        <f>VLOOKUP(A9,позн.!$N$2:$T$78,7,FALSE)</f>
        <v>7.6190476190476204</v>
      </c>
    </row>
    <row r="10" spans="1:6">
      <c r="A10" s="9">
        <f t="shared" si="0"/>
        <v>8</v>
      </c>
      <c r="B10" s="9">
        <f>VLOOKUP(A10,позн.!$N$2:$R$78,3,FALSE)</f>
        <v>32</v>
      </c>
      <c r="C10" s="9" t="str">
        <f>VLOOKUP(A10,позн.!$N$2:$R$78,4,FALSE)</f>
        <v>Карначёв Александр Евгеньевич</v>
      </c>
      <c r="D10" s="406">
        <f>VLOOKUP(A10,позн.!$N$2:$R$78,5,FALSE)</f>
        <v>7.3333363335640493</v>
      </c>
      <c r="E10" s="418">
        <f>VLOOKUP(A10,позн.!$N$2:$T$78,6,FALSE)</f>
        <v>3</v>
      </c>
      <c r="F10" s="146">
        <f>VLOOKUP(A10,позн.!$N$2:$T$78,7,FALSE)</f>
        <v>4.3333333333333286</v>
      </c>
    </row>
    <row r="11" spans="1:6">
      <c r="A11" s="9">
        <f t="shared" si="0"/>
        <v>9</v>
      </c>
      <c r="B11" s="9">
        <f>VLOOKUP(A11,позн.!$N$2:$R$78,3,FALSE)</f>
        <v>47</v>
      </c>
      <c r="C11" s="9" t="str">
        <f>VLOOKUP(A11,позн.!$N$2:$R$78,4,FALSE)</f>
        <v>Иванов Никита Станиславович</v>
      </c>
      <c r="D11" s="406">
        <f>VLOOKUP(A11,позн.!$N$2:$R$78,5,FALSE)</f>
        <v>7.3333363334404646</v>
      </c>
      <c r="E11" s="418">
        <f>VLOOKUP(A11,позн.!$N$2:$T$78,6,FALSE)</f>
        <v>3</v>
      </c>
      <c r="F11" s="146">
        <f>VLOOKUP(A11,позн.!$N$2:$T$78,7,FALSE)</f>
        <v>9.3333333333333286</v>
      </c>
    </row>
    <row r="12" spans="1:6">
      <c r="A12" s="9">
        <f t="shared" si="0"/>
        <v>10</v>
      </c>
      <c r="B12" s="9">
        <f>VLOOKUP(A12,позн.!$N$2:$R$78,3,FALSE)</f>
        <v>9</v>
      </c>
      <c r="C12" s="9" t="str">
        <f>VLOOKUP(A12,позн.!$N$2:$R$78,4,FALSE)</f>
        <v>Кирилл Михайлович Поспелов</v>
      </c>
      <c r="D12" s="406">
        <f>VLOOKUP(A12,позн.!$N$2:$R$78,5,FALSE)</f>
        <v>7.1666726667833851</v>
      </c>
      <c r="E12" s="418">
        <f>VLOOKUP(A12,позн.!$N$2:$T$78,6,FALSE)</f>
        <v>6</v>
      </c>
      <c r="F12" s="146">
        <f>VLOOKUP(A12,позн.!$N$2:$T$78,7,FALSE)</f>
        <v>8.5666666666666629</v>
      </c>
    </row>
    <row r="13" spans="1:6">
      <c r="A13" s="9">
        <f t="shared" si="0"/>
        <v>11</v>
      </c>
      <c r="B13" s="9">
        <f>VLOOKUP(A13,позн.!$N$2:$R$78,3,FALSE)</f>
        <v>46</v>
      </c>
      <c r="C13" s="9" t="str">
        <f>VLOOKUP(A13,позн.!$N$2:$R$78,4,FALSE)</f>
        <v>Симонова Елена Ивановна</v>
      </c>
      <c r="D13" s="406">
        <f>VLOOKUP(A13,позн.!$N$2:$R$78,5,FALSE)</f>
        <v>7.0000050002856327</v>
      </c>
      <c r="E13" s="418">
        <f>VLOOKUP(A13,позн.!$N$2:$T$78,6,FALSE)</f>
        <v>5</v>
      </c>
      <c r="F13" s="146">
        <f>VLOOKUP(A13,позн.!$N$2:$T$78,7,FALSE)</f>
        <v>3.5</v>
      </c>
    </row>
    <row r="14" spans="1:6">
      <c r="A14" s="9">
        <f t="shared" si="0"/>
        <v>12</v>
      </c>
      <c r="B14" s="9">
        <f>VLOOKUP(A14,позн.!$N$2:$R$78,3,FALSE)</f>
        <v>43</v>
      </c>
      <c r="C14" s="9" t="str">
        <f>VLOOKUP(A14,позн.!$N$2:$R$78,4,FALSE)</f>
        <v>Голованова Кcения Александровна (участник похода)</v>
      </c>
      <c r="D14" s="406">
        <f>VLOOKUP(A14,позн.!$N$2:$R$78,5,FALSE)</f>
        <v>7.0000050000645118</v>
      </c>
      <c r="E14" s="418">
        <f>VLOOKUP(A14,позн.!$N$2:$T$78,6,FALSE)</f>
        <v>5</v>
      </c>
      <c r="F14" s="146">
        <f>VLOOKUP(A14,позн.!$N$2:$T$78,7,FALSE)</f>
        <v>15.5</v>
      </c>
    </row>
    <row r="15" spans="1:6">
      <c r="A15" s="9">
        <f t="shared" si="0"/>
        <v>13</v>
      </c>
      <c r="B15" s="9">
        <f>VLOOKUP(A15,позн.!$N$2:$R$78,3,FALSE)</f>
        <v>61</v>
      </c>
      <c r="C15" s="9" t="str">
        <f>VLOOKUP(A15,позн.!$N$2:$R$78,4,FALSE)</f>
        <v>Диденко Е.В.</v>
      </c>
      <c r="D15" s="406">
        <f>VLOOKUP(A15,позн.!$N$2:$R$78,5,FALSE)</f>
        <v>7.0000040004997501</v>
      </c>
      <c r="E15" s="418">
        <f>VLOOKUP(A15,позн.!$N$2:$T$78,6,FALSE)</f>
        <v>4</v>
      </c>
      <c r="F15" s="146">
        <f>VLOOKUP(A15,позн.!$N$2:$T$78,7,FALSE)</f>
        <v>2</v>
      </c>
    </row>
    <row r="16" spans="1:6">
      <c r="A16" s="9">
        <f t="shared" si="0"/>
        <v>14</v>
      </c>
      <c r="B16" s="9">
        <f>VLOOKUP(A16,позн.!$N$2:$R$78,3,FALSE)</f>
        <v>19</v>
      </c>
      <c r="C16" s="9" t="str">
        <f>VLOOKUP(A16,позн.!$N$2:$R$78,4,FALSE)</f>
        <v>Костюхина Екатерина Евгеньевна</v>
      </c>
      <c r="D16" s="406">
        <f>VLOOKUP(A16,позн.!$N$2:$R$78,5,FALSE)</f>
        <v>7.0000040000882269</v>
      </c>
      <c r="E16" s="418">
        <f>VLOOKUP(A16,позн.!$N$2:$T$78,6,FALSE)</f>
        <v>4</v>
      </c>
      <c r="F16" s="146">
        <f>VLOOKUP(A16,позн.!$N$2:$T$78,7,FALSE)</f>
        <v>11.333333333333334</v>
      </c>
    </row>
    <row r="17" spans="1:6">
      <c r="A17" s="9">
        <f t="shared" si="0"/>
        <v>15</v>
      </c>
      <c r="B17" s="9">
        <f>VLOOKUP(A17,позн.!$N$2:$R$78,3,FALSE)</f>
        <v>41</v>
      </c>
      <c r="C17" s="9" t="str">
        <f>VLOOKUP(A17,позн.!$N$2:$R$78,4,FALSE)</f>
        <v>Диденко Е.В.</v>
      </c>
      <c r="D17" s="406">
        <f>VLOOKUP(A17,позн.!$N$2:$R$78,5,FALSE)</f>
        <v>7.0000030009990013</v>
      </c>
      <c r="E17" s="418">
        <f>VLOOKUP(A17,позн.!$N$2:$T$78,6,FALSE)</f>
        <v>3</v>
      </c>
      <c r="F17" s="146">
        <f>VLOOKUP(A17,позн.!$N$2:$T$78,7,FALSE)</f>
        <v>1</v>
      </c>
    </row>
    <row r="18" spans="1:6">
      <c r="A18" s="9">
        <f t="shared" si="0"/>
        <v>16</v>
      </c>
      <c r="B18" s="9">
        <f>VLOOKUP(A18,позн.!$N$2:$R$78,3,FALSE)</f>
        <v>7</v>
      </c>
      <c r="C18" s="9" t="str">
        <f>VLOOKUP(A18,позн.!$N$2:$R$78,4,FALSE)</f>
        <v>Сергей Селюков</v>
      </c>
      <c r="D18" s="406">
        <f>VLOOKUP(A18,позн.!$N$2:$R$78,5,FALSE)</f>
        <v>6.8333393334855943</v>
      </c>
      <c r="E18" s="418">
        <f>VLOOKUP(A18,позн.!$N$2:$T$78,6,FALSE)</f>
        <v>6</v>
      </c>
      <c r="F18" s="146">
        <f>VLOOKUP(A18,позн.!$N$2:$T$78,7,FALSE)</f>
        <v>6.5666666666666629</v>
      </c>
    </row>
    <row r="19" spans="1:6">
      <c r="A19" s="9">
        <f t="shared" si="0"/>
        <v>17</v>
      </c>
      <c r="B19" s="9">
        <f>VLOOKUP(A19,позн.!$N$2:$R$78,3,FALSE)</f>
        <v>55</v>
      </c>
      <c r="C19" s="9" t="str">
        <f>VLOOKUP(A19,позн.!$N$2:$R$78,4,FALSE)</f>
        <v>Аверина Александра Викторовна</v>
      </c>
      <c r="D19" s="406">
        <f>VLOOKUP(A19,позн.!$N$2:$R$78,5,FALSE)</f>
        <v>6.75000400108972</v>
      </c>
      <c r="E19" s="418">
        <f>VLOOKUP(A19,позн.!$N$2:$T$78,6,FALSE)</f>
        <v>4</v>
      </c>
      <c r="F19" s="146">
        <f>VLOOKUP(A19,позн.!$N$2:$T$78,7,FALSE)</f>
        <v>0.91666666666666663</v>
      </c>
    </row>
    <row r="20" spans="1:6">
      <c r="A20" s="9">
        <f t="shared" si="0"/>
        <v>18</v>
      </c>
      <c r="B20" s="9">
        <f>VLOOKUP(A20,позн.!$N$2:$R$78,3,FALSE)</f>
        <v>38</v>
      </c>
      <c r="C20" s="9" t="str">
        <f>VLOOKUP(A20,позн.!$N$2:$R$78,4,FALSE)</f>
        <v>Чернецкая Елена Николаевна</v>
      </c>
      <c r="D20" s="406">
        <f>VLOOKUP(A20,позн.!$N$2:$R$78,5,FALSE)</f>
        <v>6.7500040001318506</v>
      </c>
      <c r="E20" s="418">
        <f>VLOOKUP(A20,позн.!$N$2:$T$78,6,FALSE)</f>
        <v>4</v>
      </c>
      <c r="F20" s="146">
        <f>VLOOKUP(A20,позн.!$N$2:$T$78,7,FALSE)</f>
        <v>7.583333333333333</v>
      </c>
    </row>
    <row r="21" spans="1:6">
      <c r="A21" s="9">
        <f t="shared" si="0"/>
        <v>19</v>
      </c>
      <c r="B21" s="9">
        <f>VLOOKUP(A21,позн.!$N$2:$R$78,3,FALSE)</f>
        <v>34</v>
      </c>
      <c r="C21" s="9" t="str">
        <f>VLOOKUP(A21,позн.!$N$2:$R$78,4,FALSE)</f>
        <v>Саликова Александра Владимировна</v>
      </c>
      <c r="D21" s="406">
        <f>VLOOKUP(A21,позн.!$N$2:$R$78,5,FALSE)</f>
        <v>6.750004000097551</v>
      </c>
      <c r="E21" s="418">
        <f>VLOOKUP(A21,позн.!$N$2:$T$78,6,FALSE)</f>
        <v>4</v>
      </c>
      <c r="F21" s="146">
        <f>VLOOKUP(A21,позн.!$N$2:$T$78,7,FALSE)</f>
        <v>10.25</v>
      </c>
    </row>
    <row r="22" spans="1:6">
      <c r="A22" s="9">
        <f t="shared" si="0"/>
        <v>20</v>
      </c>
      <c r="B22" s="9">
        <f>VLOOKUP(A22,позн.!$N$2:$R$78,3,FALSE)</f>
        <v>13</v>
      </c>
      <c r="C22" s="9" t="str">
        <f>VLOOKUP(A22,позн.!$N$2:$R$78,4,FALSE)</f>
        <v>Сазонов Антон Анатольевич</v>
      </c>
      <c r="D22" s="406">
        <f>VLOOKUP(A22,позн.!$N$2:$R$78,5,FALSE)</f>
        <v>6.5000040001034369</v>
      </c>
      <c r="E22" s="418">
        <f>VLOOKUP(A22,позн.!$N$2:$T$78,6,FALSE)</f>
        <v>4</v>
      </c>
      <c r="F22" s="146">
        <f>VLOOKUP(A22,позн.!$N$2:$T$78,7,FALSE)</f>
        <v>9.6666666666666661</v>
      </c>
    </row>
    <row r="23" spans="1:6">
      <c r="A23" s="9">
        <f t="shared" si="0"/>
        <v>21</v>
      </c>
      <c r="B23" s="9">
        <f>VLOOKUP(A23,позн.!$N$2:$R$78,3,FALSE)</f>
        <v>51</v>
      </c>
      <c r="C23" s="9" t="str">
        <f>VLOOKUP(A23,позн.!$N$2:$R$78,4,FALSE)</f>
        <v>Басалаев Андрей Викторович</v>
      </c>
      <c r="D23" s="406">
        <f>VLOOKUP(A23,позн.!$N$2:$R$78,5,FALSE)</f>
        <v>6.4000050001136239</v>
      </c>
      <c r="E23" s="418">
        <f>VLOOKUP(A23,позн.!$N$2:$T$78,6,FALSE)</f>
        <v>5</v>
      </c>
      <c r="F23" s="146">
        <f>VLOOKUP(A23,позн.!$N$2:$T$78,7,FALSE)</f>
        <v>8.7999999999999972</v>
      </c>
    </row>
    <row r="24" spans="1:6">
      <c r="A24" s="9">
        <f t="shared" si="0"/>
        <v>22</v>
      </c>
      <c r="B24" s="9">
        <f>VLOOKUP(A24,позн.!$N$2:$R$78,3,FALSE)</f>
        <v>72</v>
      </c>
      <c r="C24" s="9" t="str">
        <f>VLOOKUP(A24,позн.!$N$2:$R$78,4,FALSE)</f>
        <v>Лехан Сергей Антонович</v>
      </c>
      <c r="D24" s="406">
        <f>VLOOKUP(A24,позн.!$N$2:$R$78,5,FALSE)</f>
        <v>6.0000040000714234</v>
      </c>
      <c r="E24" s="418">
        <f>VLOOKUP(A24,позн.!$N$2:$T$78,6,FALSE)</f>
        <v>4</v>
      </c>
      <c r="F24" s="146">
        <f>VLOOKUP(A24,позн.!$N$2:$T$78,7,FALSE)</f>
        <v>14</v>
      </c>
    </row>
    <row r="25" spans="1:6">
      <c r="A25" s="9">
        <f t="shared" si="0"/>
        <v>23</v>
      </c>
      <c r="B25" s="9">
        <f>VLOOKUP(A25,позн.!$N$2:$R$78,3,FALSE)</f>
        <v>69</v>
      </c>
      <c r="C25" s="9" t="str">
        <f>VLOOKUP(A25,позн.!$N$2:$R$78,4,FALSE)</f>
        <v>Мораш Анастасия Юрьевна</v>
      </c>
      <c r="D25" s="406">
        <f>VLOOKUP(A25,позн.!$N$2:$R$78,5,FALSE)</f>
        <v>5.4000050002630884</v>
      </c>
      <c r="E25" s="418">
        <f>VLOOKUP(A25,позн.!$N$2:$T$78,6,FALSE)</f>
        <v>5</v>
      </c>
      <c r="F25" s="146">
        <f>VLOOKUP(A25,позн.!$N$2:$T$78,7,FALSE)</f>
        <v>3.7999999999999972</v>
      </c>
    </row>
    <row r="26" spans="1:6">
      <c r="A26" s="9">
        <f t="shared" si="0"/>
        <v>24</v>
      </c>
      <c r="B26" s="9">
        <f>VLOOKUP(A26,позн.!$N$2:$R$78,3,FALSE)</f>
        <v>17</v>
      </c>
      <c r="C26" s="9" t="str">
        <f>VLOOKUP(A26,позн.!$N$2:$R$78,4,FALSE)</f>
        <v>Касьянов Юрий Владимирович</v>
      </c>
      <c r="D26" s="406">
        <f>VLOOKUP(A26,позн.!$N$2:$R$78,5,FALSE)</f>
        <v>5.3333363335640493</v>
      </c>
      <c r="E26" s="418">
        <f>VLOOKUP(A26,позн.!$N$2:$T$78,6,FALSE)</f>
        <v>3</v>
      </c>
      <c r="F26" s="146">
        <f>VLOOKUP(A26,позн.!$N$2:$T$78,7,FALSE)</f>
        <v>4.3333333333333357</v>
      </c>
    </row>
    <row r="27" spans="1:6">
      <c r="A27" s="9">
        <f t="shared" si="0"/>
        <v>25</v>
      </c>
      <c r="B27" s="9">
        <f>VLOOKUP(A27,позн.!$N$2:$R$78,3,FALSE)</f>
        <v>36</v>
      </c>
      <c r="C27" s="9" t="str">
        <f>VLOOKUP(A27,позн.!$N$2:$R$78,4,FALSE)</f>
        <v>Толубаев Сергей Иванович</v>
      </c>
      <c r="D27" s="406">
        <f>VLOOKUP(A27,позн.!$N$2:$R$78,5,FALSE)</f>
        <v>5.3333363334030963</v>
      </c>
      <c r="E27" s="418">
        <f>VLOOKUP(A27,позн.!$N$2:$T$78,6,FALSE)</f>
        <v>3</v>
      </c>
      <c r="F27" s="146">
        <f>VLOOKUP(A27,позн.!$N$2:$T$78,7,FALSE)</f>
        <v>14.333333333333336</v>
      </c>
    </row>
    <row r="28" spans="1:6">
      <c r="A28" s="9">
        <f t="shared" si="0"/>
        <v>26</v>
      </c>
      <c r="B28" s="9">
        <f>VLOOKUP(A28,позн.!$N$2:$R$78,3,FALSE)</f>
        <v>25</v>
      </c>
      <c r="C28" s="9" t="str">
        <f>VLOOKUP(A28,позн.!$N$2:$R$78,4,FALSE)</f>
        <v>Родимцев Андрей Александрович</v>
      </c>
      <c r="D28" s="406">
        <f>VLOOKUP(A28,позн.!$N$2:$R$78,5,FALSE)</f>
        <v>5.200005000103082</v>
      </c>
      <c r="E28" s="418">
        <f>VLOOKUP(A28,позн.!$N$2:$T$78,6,FALSE)</f>
        <v>5</v>
      </c>
      <c r="F28" s="146">
        <f>VLOOKUP(A28,позн.!$N$2:$T$78,7,FALSE)</f>
        <v>9.7000000000000028</v>
      </c>
    </row>
    <row r="29" spans="1:6">
      <c r="A29" s="9">
        <f t="shared" si="0"/>
        <v>27</v>
      </c>
      <c r="B29" s="9">
        <f>VLOOKUP(A29,позн.!$N$2:$R$78,3,FALSE)</f>
        <v>45</v>
      </c>
      <c r="C29" s="9" t="str">
        <f>VLOOKUP(A29,позн.!$N$2:$R$78,4,FALSE)</f>
        <v>Горбунов Владимир Владимирович</v>
      </c>
      <c r="D29" s="406">
        <f>VLOOKUP(A29,позн.!$N$2:$R$78,5,FALSE)</f>
        <v>5.0000040002499375</v>
      </c>
      <c r="E29" s="418">
        <f>VLOOKUP(A29,позн.!$N$2:$T$78,6,FALSE)</f>
        <v>4</v>
      </c>
      <c r="F29" s="146">
        <f>VLOOKUP(A29,позн.!$N$2:$T$78,7,FALSE)</f>
        <v>4</v>
      </c>
    </row>
    <row r="30" spans="1:6">
      <c r="A30" s="9">
        <f t="shared" si="0"/>
        <v>28</v>
      </c>
      <c r="B30" s="9">
        <f>VLOOKUP(A30,позн.!$N$2:$R$78,3,FALSE)</f>
        <v>59</v>
      </c>
      <c r="C30" s="9" t="str">
        <f>VLOOKUP(A30,позн.!$N$2:$R$78,4,FALSE)</f>
        <v>Люция Хисматуллина, Елена Котлярова</v>
      </c>
      <c r="D30" s="406">
        <f>VLOOKUP(A30,позн.!$N$2:$R$78,5,FALSE)</f>
        <v>5.0000030000769176</v>
      </c>
      <c r="E30" s="418">
        <f>VLOOKUP(A30,позн.!$N$2:$T$78,6,FALSE)</f>
        <v>3</v>
      </c>
      <c r="F30" s="146">
        <f>VLOOKUP(A30,позн.!$N$2:$T$78,7,FALSE)</f>
        <v>13</v>
      </c>
    </row>
    <row r="31" spans="1:6">
      <c r="A31" s="9">
        <f t="shared" si="0"/>
        <v>29</v>
      </c>
      <c r="B31" s="9">
        <f>VLOOKUP(A31,позн.!$N$2:$R$78,3,FALSE)</f>
        <v>63</v>
      </c>
      <c r="C31" s="9" t="str">
        <f>VLOOKUP(A31,позн.!$N$2:$R$78,4,FALSE)</f>
        <v>Демидов Иван Владимирович</v>
      </c>
      <c r="D31" s="406">
        <f>VLOOKUP(A31,позн.!$N$2:$R$78,5,FALSE)</f>
        <v>4.6666696696576944</v>
      </c>
      <c r="E31" s="418">
        <f>VLOOKUP(A31,позн.!$N$2:$T$78,6,FALSE)</f>
        <v>3</v>
      </c>
      <c r="F31" s="146">
        <f>VLOOKUP(A31,позн.!$N$2:$T$78,7,FALSE)</f>
        <v>0.3333333333333357</v>
      </c>
    </row>
    <row r="32" spans="1:6">
      <c r="A32" s="9">
        <f t="shared" si="0"/>
        <v>30</v>
      </c>
      <c r="B32" s="9">
        <f>VLOOKUP(A32,позн.!$N$2:$R$78,3,FALSE)</f>
        <v>23</v>
      </c>
      <c r="C32" s="9" t="str">
        <f>VLOOKUP(A32,позн.!$N$2:$R$78,4,FALSE)</f>
        <v>Попов Александр Андреевич и КоВыль</v>
      </c>
      <c r="D32" s="406">
        <f>VLOOKUP(A32,позн.!$N$2:$R$78,5,FALSE)</f>
        <v>4.50000400059964</v>
      </c>
      <c r="E32" s="418">
        <f>VLOOKUP(A32,позн.!$N$2:$T$78,6,FALSE)</f>
        <v>4</v>
      </c>
      <c r="F32" s="146">
        <f>VLOOKUP(A32,позн.!$N$2:$T$78,7,FALSE)</f>
        <v>1.6666666666666667</v>
      </c>
    </row>
    <row r="33" spans="1:6">
      <c r="A33" s="9">
        <f t="shared" si="0"/>
        <v>31</v>
      </c>
      <c r="B33" s="9">
        <f>VLOOKUP(A33,позн.!$N$2:$R$78,3,FALSE)</f>
        <v>44</v>
      </c>
      <c r="C33" s="9" t="str">
        <f>VLOOKUP(A33,позн.!$N$2:$R$78,4,FALSE)</f>
        <v>Горбунов Владимир Владимирович</v>
      </c>
      <c r="D33" s="406">
        <f>VLOOKUP(A33,позн.!$N$2:$R$78,5,FALSE)</f>
        <v>4.500004000333222</v>
      </c>
      <c r="E33" s="418">
        <f>VLOOKUP(A33,позн.!$N$2:$T$78,6,FALSE)</f>
        <v>4</v>
      </c>
      <c r="F33" s="146">
        <f>VLOOKUP(A33,позн.!$N$2:$T$78,7,FALSE)</f>
        <v>3</v>
      </c>
    </row>
    <row r="34" spans="1:6">
      <c r="A34" s="9">
        <f t="shared" si="0"/>
        <v>32</v>
      </c>
      <c r="B34" s="9">
        <f>VLOOKUP(A34,позн.!$N$2:$R$78,3,FALSE)</f>
        <v>5</v>
      </c>
      <c r="C34" s="9" t="str">
        <f>VLOOKUP(A34,позн.!$N$2:$R$78,4,FALSE)</f>
        <v>Андрейченко Вадим Александрович, Андрейченко Елена и Леонид</v>
      </c>
      <c r="D34" s="406">
        <f>VLOOKUP(A34,позн.!$N$2:$R$78,5,FALSE)</f>
        <v>4.5000040001428365</v>
      </c>
      <c r="E34" s="418">
        <f>VLOOKUP(A34,позн.!$N$2:$T$78,6,FALSE)</f>
        <v>4</v>
      </c>
      <c r="F34" s="146">
        <f>VLOOKUP(A34,позн.!$N$2:$T$78,7,FALSE)</f>
        <v>7</v>
      </c>
    </row>
    <row r="35" spans="1:6">
      <c r="A35" s="9">
        <f t="shared" si="0"/>
        <v>33</v>
      </c>
      <c r="B35" s="9">
        <f>VLOOKUP(A35,позн.!$N$2:$R$78,3,FALSE)</f>
        <v>33</v>
      </c>
      <c r="C35" s="9" t="str">
        <f>VLOOKUP(A35,позн.!$N$2:$R$78,4,FALSE)</f>
        <v>Батищев Сергей Николаевич</v>
      </c>
      <c r="D35" s="406">
        <f>VLOOKUP(A35,позн.!$N$2:$R$78,5,FALSE)</f>
        <v>4.3333363334404646</v>
      </c>
      <c r="E35" s="418">
        <f>VLOOKUP(A35,позн.!$N$2:$T$78,6,FALSE)</f>
        <v>3</v>
      </c>
      <c r="F35" s="146">
        <f>VLOOKUP(A35,позн.!$N$2:$T$78,7,FALSE)</f>
        <v>9.3333333333333321</v>
      </c>
    </row>
    <row r="36" spans="1:6">
      <c r="A36" s="9">
        <f t="shared" si="0"/>
        <v>34</v>
      </c>
      <c r="B36" s="9">
        <f>VLOOKUP(A36,позн.!$N$2:$R$78,3,FALSE)</f>
        <v>54</v>
      </c>
      <c r="C36" s="9" t="str">
        <f>VLOOKUP(A36,позн.!$N$2:$R$78,4,FALSE)</f>
        <v>Силантьева Наталья Ильинична</v>
      </c>
      <c r="D36" s="406">
        <f>VLOOKUP(A36,позн.!$N$2:$R$78,5,FALSE)</f>
        <v>4.2500040001599739</v>
      </c>
      <c r="E36" s="418">
        <f>VLOOKUP(A36,позн.!$N$2:$T$78,6,FALSE)</f>
        <v>4</v>
      </c>
      <c r="F36" s="146">
        <f>VLOOKUP(A36,позн.!$N$2:$T$78,7,FALSE)</f>
        <v>6.25</v>
      </c>
    </row>
    <row r="37" spans="1:6">
      <c r="A37" s="9"/>
      <c r="B37" s="9"/>
      <c r="C37" s="9"/>
      <c r="D37" s="406"/>
      <c r="E37" s="418"/>
      <c r="F37" s="146"/>
    </row>
    <row r="38" spans="1:6">
      <c r="A38" s="9"/>
      <c r="B38" s="9"/>
      <c r="C38" s="9"/>
      <c r="D38" s="406"/>
      <c r="E38" s="418"/>
      <c r="F38" s="146"/>
    </row>
    <row r="39" spans="1:6">
      <c r="A39" s="9"/>
      <c r="B39" s="9"/>
      <c r="C39" s="9"/>
      <c r="D39" s="406"/>
      <c r="E39" s="418"/>
      <c r="F39" s="146"/>
    </row>
    <row r="40" spans="1:6">
      <c r="A40" s="9"/>
      <c r="B40" s="9"/>
      <c r="C40" s="9"/>
      <c r="D40" s="406"/>
      <c r="E40" s="418"/>
      <c r="F40" s="146"/>
    </row>
    <row r="41" spans="1:6">
      <c r="A41" s="9"/>
      <c r="B41" s="9"/>
      <c r="C41" s="9"/>
      <c r="D41" s="406"/>
      <c r="E41" s="418"/>
      <c r="F41" s="146"/>
    </row>
    <row r="42" spans="1:6">
      <c r="A42" s="9"/>
      <c r="B42" s="9"/>
      <c r="C42" s="9"/>
      <c r="D42" s="406"/>
      <c r="E42" s="418"/>
      <c r="F42" s="146"/>
    </row>
    <row r="43" spans="1:6">
      <c r="A43" s="9"/>
      <c r="B43" s="9"/>
      <c r="C43" s="9"/>
      <c r="D43" s="406"/>
      <c r="E43" s="418"/>
      <c r="F43" s="146"/>
    </row>
    <row r="44" spans="1:6">
      <c r="A44" s="9"/>
      <c r="B44" s="9"/>
      <c r="C44" s="9"/>
      <c r="D44" s="406"/>
      <c r="E44" s="418"/>
      <c r="F44" s="146"/>
    </row>
    <row r="45" spans="1:6">
      <c r="A45" s="9"/>
      <c r="B45" s="9"/>
      <c r="C45" s="9"/>
      <c r="D45" s="406"/>
      <c r="E45" s="418"/>
      <c r="F45" s="146"/>
    </row>
    <row r="46" spans="1:6">
      <c r="A46" s="9"/>
      <c r="B46" s="9"/>
      <c r="C46" s="9"/>
      <c r="D46" s="406"/>
      <c r="E46" s="418"/>
      <c r="F46" s="146"/>
    </row>
    <row r="47" spans="1:6">
      <c r="A47" s="9"/>
      <c r="B47" s="9"/>
      <c r="C47" s="9"/>
      <c r="D47" s="406"/>
      <c r="E47" s="418"/>
      <c r="F47" s="146"/>
    </row>
    <row r="48" spans="1:6">
      <c r="A48" s="9"/>
      <c r="B48" s="9"/>
      <c r="C48" s="9"/>
      <c r="D48" s="406"/>
      <c r="E48" s="418"/>
      <c r="F48" s="146"/>
    </row>
    <row r="49" spans="1:6">
      <c r="A49" s="9"/>
      <c r="B49" s="9"/>
      <c r="C49" s="9"/>
      <c r="D49" s="406"/>
      <c r="E49" s="418"/>
      <c r="F49" s="146"/>
    </row>
    <row r="51" spans="1:6">
      <c r="A51" t="s">
        <v>217</v>
      </c>
    </row>
    <row r="52" spans="1:6">
      <c r="A52" s="9">
        <v>1</v>
      </c>
      <c r="B52" s="9">
        <f>VLOOKUP(A52,авт.!$N$2:$R$78,3,FALSE)</f>
        <v>35</v>
      </c>
      <c r="C52" s="9" t="str">
        <f>VLOOKUP(A52,авт.!$N$2:$R$78,4,FALSE)</f>
        <v>Никульникова Татьяна</v>
      </c>
      <c r="D52" s="406">
        <f>VLOOKUP(A52,авт.!$N$2:$R$78,5,FALSE)</f>
        <v>10.142864143080496</v>
      </c>
      <c r="E52" s="418">
        <f>VLOOKUP(A3,авт.!$N$2:$T$78,6,FALSE)</f>
        <v>7</v>
      </c>
      <c r="F52" s="146">
        <f>VLOOKUP(A3,авт.!$N$2:$T$78,7,FALSE)</f>
        <v>4.4761904761904816</v>
      </c>
    </row>
    <row r="53" spans="1:6">
      <c r="A53" s="9">
        <f>A52+1</f>
        <v>2</v>
      </c>
      <c r="B53" s="9">
        <f>VLOOKUP(A53,авт.!$N$2:$R$78,3,FALSE)</f>
        <v>25</v>
      </c>
      <c r="C53" s="9" t="str">
        <f>VLOOKUP(A53,авт.!$N$2:$R$78,4,FALSE)</f>
        <v>Родимцев Андрей Александрович</v>
      </c>
      <c r="D53" s="406">
        <f>VLOOKUP(A53,авт.!$N$2:$R$78,5,FALSE)</f>
        <v>9.1428641429851751</v>
      </c>
      <c r="E53" s="418">
        <f>VLOOKUP(A4,авт.!$N$2:$T$78,6,FALSE)</f>
        <v>7</v>
      </c>
      <c r="F53" s="146">
        <f>VLOOKUP(A4,авт.!$N$2:$T$78,7,FALSE)</f>
        <v>7.8095238095238146</v>
      </c>
    </row>
    <row r="54" spans="1:6">
      <c r="A54" s="9">
        <f t="shared" si="0"/>
        <v>3</v>
      </c>
      <c r="B54" s="9">
        <f>VLOOKUP(A54,авт.!$N$2:$R$78,3,FALSE)</f>
        <v>1</v>
      </c>
      <c r="C54" s="9" t="str">
        <f>VLOOKUP(A54,авт.!$N$2:$R$78,4,FALSE)</f>
        <v>Фефелов Александр</v>
      </c>
      <c r="D54" s="406">
        <f>VLOOKUP(A54,авт.!$N$2:$R$78,5,FALSE)</f>
        <v>8.8000050001922716</v>
      </c>
      <c r="E54" s="418">
        <f>VLOOKUP(A5,авт.!$N$2:$T$78,6,FALSE)</f>
        <v>5</v>
      </c>
      <c r="F54" s="146">
        <f>VLOOKUP(A5,авт.!$N$2:$T$78,7,FALSE)</f>
        <v>5.2000000000000028</v>
      </c>
    </row>
    <row r="55" spans="1:6">
      <c r="A55" s="9">
        <f t="shared" si="0"/>
        <v>4</v>
      </c>
      <c r="B55" s="9">
        <f>VLOOKUP(A55,авт.!$N$2:$R$78,3,FALSE)</f>
        <v>2</v>
      </c>
      <c r="C55" s="9" t="str">
        <f>VLOOKUP(A55,авт.!$N$2:$R$78,4,FALSE)</f>
        <v>Рождественская Мария Владимировна</v>
      </c>
      <c r="D55" s="406">
        <f>VLOOKUP(A55,авт.!$N$2:$R$78,5,FALSE)</f>
        <v>8.6000050003570152</v>
      </c>
      <c r="E55" s="418">
        <f>VLOOKUP(A6,авт.!$N$2:$T$78,6,FALSE)</f>
        <v>5</v>
      </c>
      <c r="F55" s="146">
        <f>VLOOKUP(A6,авт.!$N$2:$T$78,7,FALSE)</f>
        <v>2.7999999999999972</v>
      </c>
    </row>
    <row r="56" spans="1:6">
      <c r="A56" s="9">
        <f t="shared" si="0"/>
        <v>5</v>
      </c>
      <c r="B56" s="9">
        <f>VLOOKUP(A56,авт.!$N$2:$R$78,3,FALSE)</f>
        <v>51</v>
      </c>
      <c r="C56" s="9" t="str">
        <f>VLOOKUP(A56,авт.!$N$2:$R$78,4,FALSE)</f>
        <v>Басалаев Андрей Викторович</v>
      </c>
      <c r="D56" s="406">
        <f>VLOOKUP(A56,авт.!$N$2:$R$78,5,FALSE)</f>
        <v>7.2000050000787343</v>
      </c>
      <c r="E56" s="418">
        <f>VLOOKUP(A7,авт.!$N$2:$T$78,6,FALSE)</f>
        <v>5</v>
      </c>
      <c r="F56" s="146">
        <f>VLOOKUP(A7,авт.!$N$2:$T$78,7,FALSE)</f>
        <v>12.700000000000003</v>
      </c>
    </row>
    <row r="57" spans="1:6">
      <c r="A57" s="9">
        <f t="shared" si="0"/>
        <v>6</v>
      </c>
      <c r="B57" s="9">
        <f>VLOOKUP(A57,авт.!$N$2:$R$78,3,FALSE)</f>
        <v>50</v>
      </c>
      <c r="C57" s="9" t="str">
        <f>VLOOKUP(A57,авт.!$N$2:$R$78,4,FALSE)</f>
        <v>Мотовилов Аркадий</v>
      </c>
      <c r="D57" s="406">
        <f>VLOOKUP(A57,авт.!$N$2:$R$78,5,FALSE)</f>
        <v>4.3333393334928818</v>
      </c>
      <c r="E57" s="418">
        <f>VLOOKUP(A8,авт.!$N$2:$T$78,6,FALSE)</f>
        <v>6</v>
      </c>
      <c r="F57" s="146">
        <f>VLOOKUP(A8,авт.!$N$2:$T$78,7,FALSE)</f>
        <v>6.2666666666666657</v>
      </c>
    </row>
    <row r="58" spans="1:6">
      <c r="A58" s="9">
        <f t="shared" si="0"/>
        <v>7</v>
      </c>
      <c r="B58" s="9">
        <f>VLOOKUP(A58,авт.!$N$2:$R$78,3,FALSE)</f>
        <v>47</v>
      </c>
      <c r="C58" s="9" t="str">
        <f>VLOOKUP(A58,авт.!$N$2:$R$78,4,FALSE)</f>
        <v>Иванов Никита Станиславович</v>
      </c>
      <c r="D58" s="406">
        <f>VLOOKUP(A58,авт.!$N$2:$R$78,5,FALSE)</f>
        <v>4.0000030000769176</v>
      </c>
      <c r="E58" s="418">
        <f>VLOOKUP(A9,авт.!$N$2:$T$78,6,FALSE)</f>
        <v>3</v>
      </c>
      <c r="F58" s="146">
        <f>VLOOKUP(A9,авт.!$N$2:$T$78,7,FALSE)</f>
        <v>13</v>
      </c>
    </row>
    <row r="59" spans="1:6">
      <c r="A59" s="9">
        <f t="shared" si="0"/>
        <v>8</v>
      </c>
      <c r="B59" s="9">
        <f>VLOOKUP(A59,авт.!$N$2:$R$78,3,FALSE)</f>
        <v>5</v>
      </c>
      <c r="C59" s="9" t="str">
        <f>VLOOKUP(A59,авт.!$N$2:$R$78,4,FALSE)</f>
        <v>Андрейченко Вадим Александрович, Андрейченко Елена и Леонид</v>
      </c>
      <c r="D59" s="406">
        <f>VLOOKUP(A59,авт.!$N$2:$R$78,5,FALSE)</f>
        <v>3.8000050003124022</v>
      </c>
      <c r="E59" s="418">
        <f>VLOOKUP(A10,авт.!$N$2:$T$78,6,FALSE)</f>
        <v>5</v>
      </c>
      <c r="F59" s="146">
        <f>VLOOKUP(A10,авт.!$N$2:$T$78,7,FALSE)</f>
        <v>3.1999999999999993</v>
      </c>
    </row>
    <row r="60" spans="1:6">
      <c r="A60" s="9"/>
      <c r="B60" s="9"/>
      <c r="C60" s="9"/>
      <c r="D60" s="406"/>
      <c r="E60" s="418"/>
      <c r="F60" s="146"/>
    </row>
    <row r="61" spans="1:6">
      <c r="A61" s="9"/>
      <c r="B61" s="9"/>
      <c r="C61" s="9"/>
      <c r="D61" s="406"/>
      <c r="E61" s="418"/>
      <c r="F61" s="146"/>
    </row>
    <row r="62" spans="1:6">
      <c r="A62" s="9"/>
      <c r="B62" s="9"/>
      <c r="C62" s="9"/>
      <c r="D62" s="406"/>
      <c r="E62" s="418"/>
      <c r="F62" s="146"/>
    </row>
    <row r="63" spans="1:6">
      <c r="A63" s="9"/>
      <c r="B63" s="9"/>
      <c r="C63" s="9"/>
      <c r="D63" s="406"/>
      <c r="E63" s="418"/>
      <c r="F63" s="146"/>
    </row>
    <row r="64" spans="1:6">
      <c r="A64" s="9"/>
      <c r="B64" s="9"/>
      <c r="C64" s="9"/>
      <c r="D64" s="406"/>
      <c r="E64" s="418"/>
      <c r="F64" s="146"/>
    </row>
    <row r="65" spans="1:6">
      <c r="A65" s="9"/>
      <c r="B65" s="9"/>
      <c r="C65" s="9"/>
      <c r="D65" s="406"/>
      <c r="E65" s="418"/>
      <c r="F65" s="146"/>
    </row>
    <row r="66" spans="1:6">
      <c r="A66" s="9"/>
      <c r="B66" s="9"/>
      <c r="C66" s="9"/>
      <c r="D66" s="406"/>
      <c r="E66" s="418"/>
      <c r="F66" s="146"/>
    </row>
    <row r="68" spans="1:6">
      <c r="A68" t="s">
        <v>218</v>
      </c>
    </row>
    <row r="69" spans="1:6">
      <c r="A69" s="9">
        <v>1</v>
      </c>
      <c r="B69" s="9">
        <f>VLOOKUP(A69,необ.!$N$2:$R$78,3,FALSE)</f>
        <v>66</v>
      </c>
      <c r="C69" s="9" t="str">
        <f>VLOOKUP(A69,необ.!$N$2:$R$78,4,FALSE)</f>
        <v>Юрасова Галина</v>
      </c>
      <c r="D69" s="406">
        <f>VLOOKUP(A69,необ.!$N$2:$R$78,5,FALSE)</f>
        <v>10.400005000158705</v>
      </c>
      <c r="E69" s="418">
        <f>VLOOKUP(A3,необ.!$N$2:$T$78,6,FALSE)</f>
        <v>5</v>
      </c>
      <c r="F69" s="146">
        <f>VLOOKUP(A3,необ.!$N$2:$T$78,7,FALSE)</f>
        <v>6.3000000000000114</v>
      </c>
    </row>
    <row r="70" spans="1:6">
      <c r="A70" s="9">
        <f>A69+1</f>
        <v>2</v>
      </c>
      <c r="B70" s="9">
        <f>VLOOKUP(A70,необ.!$N$2:$R$78,3,FALSE)</f>
        <v>25</v>
      </c>
      <c r="C70" s="9" t="str">
        <f>VLOOKUP(A70,необ.!$N$2:$R$78,4,FALSE)</f>
        <v>Родимцев Андрей Александрович</v>
      </c>
      <c r="D70" s="406">
        <f>VLOOKUP(A70,необ.!$N$2:$R$78,5,FALSE)</f>
        <v>10.375008000319896</v>
      </c>
      <c r="E70" s="418">
        <f>VLOOKUP(A4,необ.!$N$2:$T$78,6,FALSE)</f>
        <v>8</v>
      </c>
      <c r="F70" s="146">
        <f>VLOOKUP(A4,необ.!$N$2:$T$78,7,FALSE)</f>
        <v>3.125</v>
      </c>
    </row>
    <row r="71" spans="1:6">
      <c r="A71" s="9">
        <f t="shared" ref="A71:A85" si="1">A70+1</f>
        <v>3</v>
      </c>
      <c r="B71" s="9">
        <f>VLOOKUP(A71,необ.!$N$2:$R$78,3,FALSE)</f>
        <v>65</v>
      </c>
      <c r="C71" s="9" t="str">
        <f>VLOOKUP(A71,необ.!$N$2:$R$78,4,FALSE)</f>
        <v>Исаков Леонид Викторович</v>
      </c>
      <c r="D71" s="406">
        <f>VLOOKUP(A71,необ.!$N$2:$R$78,5,FALSE)</f>
        <v>8.6666726668370924</v>
      </c>
      <c r="E71" s="418">
        <f>VLOOKUP(A5,необ.!$N$2:$T$78,6,FALSE)</f>
        <v>6</v>
      </c>
      <c r="F71" s="146">
        <f>VLOOKUP(A5,необ.!$N$2:$T$78,7,FALSE)</f>
        <v>5.8666666666666627</v>
      </c>
    </row>
    <row r="72" spans="1:6">
      <c r="A72" s="9">
        <f t="shared" si="1"/>
        <v>4</v>
      </c>
      <c r="B72" s="9">
        <f>VLOOKUP(A72,необ.!$N$2:$R$78,3,FALSE)</f>
        <v>18</v>
      </c>
      <c r="C72" s="9" t="str">
        <f>VLOOKUP(A72,необ.!$N$2:$R$78,4,FALSE)</f>
        <v>Олег Маргулис</v>
      </c>
      <c r="D72" s="406">
        <f>VLOOKUP(A72,необ.!$N$2:$R$78,5,FALSE)</f>
        <v>7.200005000103082</v>
      </c>
      <c r="E72" s="418">
        <f>VLOOKUP(A6,необ.!$N$2:$T$78,6,FALSE)</f>
        <v>5</v>
      </c>
      <c r="F72" s="146">
        <f>VLOOKUP(A6,необ.!$N$2:$T$78,7,FALSE)</f>
        <v>9.7000000000000028</v>
      </c>
    </row>
    <row r="73" spans="1:6">
      <c r="A73" s="9">
        <f t="shared" si="1"/>
        <v>5</v>
      </c>
      <c r="B73" s="9">
        <f>VLOOKUP(A73,необ.!$N$2:$R$78,3,FALSE)</f>
        <v>3</v>
      </c>
      <c r="C73" s="9" t="str">
        <f>VLOOKUP(A73,необ.!$N$2:$R$78,4,FALSE)</f>
        <v>Кудрявцев Евгений Валерьевич</v>
      </c>
      <c r="D73" s="406">
        <f>VLOOKUP(A73,необ.!$N$2:$R$78,5,FALSE)</f>
        <v>7.0000050001999599</v>
      </c>
      <c r="E73" s="418">
        <f>VLOOKUP(A7,необ.!$N$2:$T$78,6,FALSE)</f>
        <v>5</v>
      </c>
      <c r="F73" s="146">
        <f>VLOOKUP(A7,необ.!$N$2:$T$78,7,FALSE)</f>
        <v>5</v>
      </c>
    </row>
    <row r="74" spans="1:6">
      <c r="A74" s="9">
        <f t="shared" si="1"/>
        <v>6</v>
      </c>
      <c r="B74" s="9">
        <f>VLOOKUP(A74,необ.!$N$2:$R$78,3,FALSE)</f>
        <v>13</v>
      </c>
      <c r="C74" s="9" t="str">
        <f>VLOOKUP(A74,необ.!$N$2:$R$78,4,FALSE)</f>
        <v>Сазонов Антон Анатольевич</v>
      </c>
      <c r="D74" s="406">
        <f>VLOOKUP(A74,необ.!$N$2:$R$78,5,FALSE)</f>
        <v>6.6000050005552469</v>
      </c>
      <c r="E74" s="418">
        <f>VLOOKUP(A8,необ.!$N$2:$T$78,6,FALSE)</f>
        <v>5</v>
      </c>
      <c r="F74" s="146">
        <f>VLOOKUP(A8,необ.!$N$2:$T$78,7,FALSE)</f>
        <v>1.7999999999999972</v>
      </c>
    </row>
    <row r="75" spans="1:6">
      <c r="A75" s="9">
        <f t="shared" si="1"/>
        <v>7</v>
      </c>
      <c r="B75" s="9">
        <f>VLOOKUP(A75,необ.!$N$2:$R$78,3,FALSE)</f>
        <v>12</v>
      </c>
      <c r="C75" s="9" t="str">
        <f>VLOOKUP(A75,необ.!$N$2:$R$78,4,FALSE)</f>
        <v>Лисовский Павел</v>
      </c>
      <c r="D75" s="406">
        <f>VLOOKUP(A75,необ.!$N$2:$R$78,5,FALSE)</f>
        <v>6.3333393334748225</v>
      </c>
      <c r="E75" s="418">
        <f>VLOOKUP(A9,необ.!$N$2:$T$78,6,FALSE)</f>
        <v>6</v>
      </c>
      <c r="F75" s="146">
        <f>VLOOKUP(A9,необ.!$N$2:$T$78,7,FALSE)</f>
        <v>7.0666666666666682</v>
      </c>
    </row>
    <row r="76" spans="1:6">
      <c r="A76" s="9">
        <f t="shared" si="1"/>
        <v>8</v>
      </c>
      <c r="B76" s="9">
        <f>VLOOKUP(A76,необ.!$N$2:$R$78,3,FALSE)</f>
        <v>61</v>
      </c>
      <c r="C76" s="9" t="str">
        <f>VLOOKUP(A76,необ.!$N$2:$R$78,4,FALSE)</f>
        <v>Диденко Е.В.</v>
      </c>
      <c r="D76" s="406">
        <f>VLOOKUP(A76,необ.!$N$2:$R$78,5,FALSE)</f>
        <v>6.2500040001318506</v>
      </c>
      <c r="E76" s="418">
        <f>VLOOKUP(A10,необ.!$N$2:$T$78,6,FALSE)</f>
        <v>4</v>
      </c>
      <c r="F76" s="146">
        <f>VLOOKUP(A10,необ.!$N$2:$T$78,7,FALSE)</f>
        <v>7.583333333333333</v>
      </c>
    </row>
    <row r="77" spans="1:6">
      <c r="A77" s="9">
        <f t="shared" si="1"/>
        <v>9</v>
      </c>
      <c r="B77" s="9">
        <f>VLOOKUP(A77,необ.!$N$2:$R$78,3,FALSE)</f>
        <v>19</v>
      </c>
      <c r="C77" s="9" t="str">
        <f>VLOOKUP(A77,необ.!$N$2:$R$78,4,FALSE)</f>
        <v>Костюхина Екатерина Евгеньевна</v>
      </c>
      <c r="D77" s="406">
        <f>VLOOKUP(A77,необ.!$N$2:$R$78,5,FALSE)</f>
        <v>6.2500040000774133</v>
      </c>
      <c r="E77" s="418">
        <f>VLOOKUP(A11,необ.!$N$2:$T$78,6,FALSE)</f>
        <v>4</v>
      </c>
      <c r="F77" s="146">
        <f>VLOOKUP(A11,необ.!$N$2:$T$78,7,FALSE)</f>
        <v>12.916666666666666</v>
      </c>
    </row>
    <row r="78" spans="1:6">
      <c r="A78" s="9">
        <f t="shared" si="1"/>
        <v>10</v>
      </c>
      <c r="B78" s="9">
        <f>VLOOKUP(A78,необ.!$N$2:$R$78,3,FALSE)</f>
        <v>45</v>
      </c>
      <c r="C78" s="9" t="str">
        <f>VLOOKUP(A78,необ.!$N$2:$R$78,4,FALSE)</f>
        <v>Горбунов Владимир Владимирович</v>
      </c>
      <c r="D78" s="406">
        <f>VLOOKUP(A78,необ.!$N$2:$R$78,5,FALSE)</f>
        <v>5.8000050005878894</v>
      </c>
      <c r="E78" s="418">
        <f>VLOOKUP(A12,необ.!$N$2:$T$78,6,FALSE)</f>
        <v>5</v>
      </c>
      <c r="F78" s="146">
        <f>VLOOKUP(A12,необ.!$N$2:$T$78,7,FALSE)</f>
        <v>1.7000000000000028</v>
      </c>
    </row>
    <row r="79" spans="1:6">
      <c r="A79" s="9">
        <f t="shared" si="1"/>
        <v>11</v>
      </c>
      <c r="B79" s="9">
        <f>VLOOKUP(A79,необ.!$N$2:$R$78,3,FALSE)</f>
        <v>51</v>
      </c>
      <c r="C79" s="9" t="str">
        <f>VLOOKUP(A79,необ.!$N$2:$R$78,4,FALSE)</f>
        <v>Басалаев Андрей Викторович</v>
      </c>
      <c r="D79" s="406">
        <f>VLOOKUP(A79,необ.!$N$2:$R$78,5,FALSE)</f>
        <v>5.5000060000869491</v>
      </c>
      <c r="E79" s="418">
        <f>VLOOKUP(A13,необ.!$N$2:$T$78,6,FALSE)</f>
        <v>6</v>
      </c>
      <c r="F79" s="146">
        <f>VLOOKUP(A13,необ.!$N$2:$T$78,7,FALSE)</f>
        <v>11.5</v>
      </c>
    </row>
    <row r="80" spans="1:6">
      <c r="A80" s="9">
        <f t="shared" si="1"/>
        <v>12</v>
      </c>
      <c r="B80" s="9">
        <f>VLOOKUP(A80,необ.!$N$2:$R$78,3,FALSE)</f>
        <v>50</v>
      </c>
      <c r="C80" s="9" t="str">
        <f>VLOOKUP(A80,необ.!$N$2:$R$78,4,FALSE)</f>
        <v>Мотовилов Аркадий</v>
      </c>
      <c r="D80" s="406">
        <f>VLOOKUP(A80,необ.!$N$2:$R$78,5,FALSE)</f>
        <v>5.2857212858407756</v>
      </c>
      <c r="E80" s="418">
        <f>VLOOKUP(A14,необ.!$N$2:$T$78,6,FALSE)</f>
        <v>7</v>
      </c>
      <c r="F80" s="146">
        <f>VLOOKUP(A14,необ.!$N$2:$T$78,7,FALSE)</f>
        <v>7.9047619047619024</v>
      </c>
    </row>
    <row r="81" spans="1:6">
      <c r="A81" s="9">
        <f t="shared" si="1"/>
        <v>13</v>
      </c>
      <c r="B81" s="9">
        <f>VLOOKUP(A81,необ.!$N$2:$R$78,3,FALSE)</f>
        <v>46</v>
      </c>
      <c r="C81" s="9" t="str">
        <f>VLOOKUP(A81,необ.!$N$2:$R$78,4,FALSE)</f>
        <v>Симонова Елена Ивановна</v>
      </c>
      <c r="D81" s="406">
        <f>VLOOKUP(A81,необ.!$N$2:$R$78,5,FALSE)</f>
        <v>5.2500040001043367</v>
      </c>
      <c r="E81" s="418">
        <f>VLOOKUP(A15,необ.!$N$2:$T$78,6,FALSE)</f>
        <v>4</v>
      </c>
      <c r="F81" s="146">
        <f>VLOOKUP(A15,необ.!$N$2:$T$78,7,FALSE)</f>
        <v>9.5833333333333339</v>
      </c>
    </row>
    <row r="82" spans="1:6">
      <c r="A82" s="9">
        <f t="shared" si="1"/>
        <v>14</v>
      </c>
      <c r="B82" s="9">
        <f>VLOOKUP(A82,необ.!$N$2:$R$78,3,FALSE)</f>
        <v>5</v>
      </c>
      <c r="C82" s="9" t="str">
        <f>VLOOKUP(A82,необ.!$N$2:$R$78,4,FALSE)</f>
        <v>Андрейченко Вадим Александрович, Андрейченко Елена и Леонид</v>
      </c>
      <c r="D82" s="406">
        <f>VLOOKUP(A82,необ.!$N$2:$R$78,5,FALSE)</f>
        <v>4.0000060003570157</v>
      </c>
      <c r="E82" s="418">
        <f>VLOOKUP(A16,необ.!$N$2:$T$78,6,FALSE)</f>
        <v>6</v>
      </c>
      <c r="F82" s="146">
        <f>VLOOKUP(A16,необ.!$N$2:$T$78,7,FALSE)</f>
        <v>2.8</v>
      </c>
    </row>
    <row r="83" spans="1:6">
      <c r="A83" s="9">
        <f t="shared" si="1"/>
        <v>15</v>
      </c>
      <c r="B83" s="9">
        <f>VLOOKUP(A83,необ.!$N$2:$R$78,3,FALSE)</f>
        <v>72</v>
      </c>
      <c r="C83" s="9" t="str">
        <f>VLOOKUP(A83,необ.!$N$2:$R$78,4,FALSE)</f>
        <v>Лехан Сергей Антонович</v>
      </c>
      <c r="D83" s="406">
        <f>VLOOKUP(A83,необ.!$N$2:$R$78,5,FALSE)</f>
        <v>4.0000050001999599</v>
      </c>
      <c r="E83" s="418">
        <f>VLOOKUP(A17,необ.!$N$2:$T$78,6,FALSE)</f>
        <v>5</v>
      </c>
      <c r="F83" s="146">
        <f>VLOOKUP(A17,необ.!$N$2:$T$78,7,FALSE)</f>
        <v>5</v>
      </c>
    </row>
    <row r="84" spans="1:6">
      <c r="A84" s="9">
        <f t="shared" si="1"/>
        <v>16</v>
      </c>
      <c r="B84" s="9">
        <f>VLOOKUP(A84,необ.!$N$2:$R$78,3,FALSE)</f>
        <v>47</v>
      </c>
      <c r="C84" s="9" t="str">
        <f>VLOOKUP(A84,необ.!$N$2:$R$78,4,FALSE)</f>
        <v>Иванов Никита Станиславович</v>
      </c>
      <c r="D84" s="406">
        <f>VLOOKUP(A84,необ.!$N$2:$R$78,5,FALSE)</f>
        <v>4.0000040001363448</v>
      </c>
      <c r="E84" s="418">
        <f>VLOOKUP(A18,необ.!$N$2:$T$78,6,FALSE)</f>
        <v>4</v>
      </c>
      <c r="F84" s="146">
        <f>VLOOKUP(A18,необ.!$N$2:$T$78,7,FALSE)</f>
        <v>7.333333333333333</v>
      </c>
    </row>
    <row r="85" spans="1:6">
      <c r="A85" s="9">
        <f t="shared" si="1"/>
        <v>17</v>
      </c>
      <c r="B85" s="9">
        <f>VLOOKUP(A85,необ.!$N$2:$R$78,3,FALSE)</f>
        <v>59</v>
      </c>
      <c r="C85" s="9" t="str">
        <f>VLOOKUP(A85,необ.!$N$2:$R$78,4,FALSE)</f>
        <v>Люция Хисматуллина, Елена Котлярова</v>
      </c>
      <c r="D85" s="406">
        <f>VLOOKUP(A85,необ.!$N$2:$R$78,5,FALSE)</f>
        <v>3.6666696668245362</v>
      </c>
      <c r="E85" s="418">
        <f>VLOOKUP(A19,необ.!$N$2:$T$78,6,FALSE)</f>
        <v>3</v>
      </c>
      <c r="F85" s="146">
        <f>VLOOKUP(A19,необ.!$N$2:$T$78,7,FALSE)</f>
        <v>6.3333333333333321</v>
      </c>
    </row>
    <row r="86" spans="1:6">
      <c r="A86" s="9"/>
      <c r="B86" s="9"/>
      <c r="C86" s="9"/>
      <c r="D86" s="406"/>
      <c r="E86" s="418"/>
      <c r="F86" s="146"/>
    </row>
    <row r="87" spans="1:6">
      <c r="A87" s="9"/>
      <c r="B87" s="9"/>
      <c r="C87" s="9"/>
      <c r="D87" s="406"/>
      <c r="E87" s="418"/>
      <c r="F87" s="146"/>
    </row>
    <row r="88" spans="1:6">
      <c r="A88" s="9"/>
      <c r="B88" s="9"/>
      <c r="C88" s="9"/>
      <c r="D88" s="406"/>
      <c r="E88" s="418"/>
      <c r="F88" s="146"/>
    </row>
    <row r="89" spans="1:6">
      <c r="A89" s="9"/>
      <c r="B89" s="9"/>
      <c r="C89" s="9"/>
      <c r="D89" s="406"/>
      <c r="E89" s="418"/>
      <c r="F89" s="146"/>
    </row>
    <row r="90" spans="1:6">
      <c r="A90" s="9"/>
      <c r="B90" s="9"/>
      <c r="C90" s="9"/>
      <c r="D90" s="406"/>
      <c r="E90" s="418"/>
      <c r="F90" s="146"/>
    </row>
    <row r="91" spans="1:6">
      <c r="A91" s="9"/>
      <c r="B91" s="9"/>
      <c r="C91" s="9"/>
      <c r="D91" s="406"/>
      <c r="E91" s="418"/>
      <c r="F91" s="146"/>
    </row>
    <row r="93" spans="1:6">
      <c r="A93" t="s">
        <v>212</v>
      </c>
    </row>
    <row r="94" spans="1:6">
      <c r="A94" s="9">
        <v>1</v>
      </c>
      <c r="B94" s="9">
        <f>VLOOKUP(A94,дети!$N$2:$R$78,3,FALSE)</f>
        <v>19</v>
      </c>
      <c r="C94" s="9" t="str">
        <f>VLOOKUP(A94,дети!$N$2:$R$78,4,FALSE)</f>
        <v>Костюхина Екатерина Евгеньевна</v>
      </c>
      <c r="D94" s="406">
        <f>VLOOKUP(A94,дети!$N$2:$R$78,5,FALSE)</f>
        <v>10.000005000999002</v>
      </c>
      <c r="E94" s="418">
        <f>VLOOKUP(A3,дети!$N$2:$T$78,6,FALSE)</f>
        <v>5</v>
      </c>
      <c r="F94" s="146">
        <f>VLOOKUP(A3,дети!$N$2:$T$78,7,FALSE)</f>
        <v>1</v>
      </c>
    </row>
    <row r="95" spans="1:6">
      <c r="A95" s="9">
        <f>A94+1</f>
        <v>2</v>
      </c>
      <c r="B95" s="9">
        <f>VLOOKUP(A95,дети!$N$2:$R$78,3,FALSE)</f>
        <v>12</v>
      </c>
      <c r="C95" s="9" t="str">
        <f>VLOOKUP(A95,дети!$N$2:$R$78,4,FALSE)</f>
        <v>Лисовский Павел</v>
      </c>
      <c r="D95" s="406">
        <f>VLOOKUP(A95,дети!$N$2:$R$78,5,FALSE)</f>
        <v>9.8333393337227939</v>
      </c>
      <c r="E95" s="418">
        <f>VLOOKUP(A4,дети!$N$2:$T$78,6,FALSE)</f>
        <v>6</v>
      </c>
      <c r="F95" s="146">
        <f>VLOOKUP(A4,дети!$N$2:$T$78,7,FALSE)</f>
        <v>2.5666666666666744</v>
      </c>
    </row>
    <row r="96" spans="1:6">
      <c r="A96" s="9">
        <f t="shared" ref="A96:A108" si="2">A95+1</f>
        <v>3</v>
      </c>
      <c r="B96" s="9">
        <f>VLOOKUP(A96,дети!$N$2:$R$78,3,FALSE)</f>
        <v>20</v>
      </c>
      <c r="C96" s="9" t="str">
        <f>VLOOKUP(A96,дети!$N$2:$R$78,4,FALSE)</f>
        <v>Костюхина Екатерина Евгеньевна</v>
      </c>
      <c r="D96" s="406">
        <f>VLOOKUP(A96,дети!$N$2:$R$78,5,FALSE)</f>
        <v>9.8000050005878894</v>
      </c>
      <c r="E96" s="418">
        <f>VLOOKUP(A5,дети!$N$2:$T$78,6,FALSE)</f>
        <v>5</v>
      </c>
      <c r="F96" s="146">
        <f>VLOOKUP(A5,дети!$N$2:$T$78,7,FALSE)</f>
        <v>1.7000000000000028</v>
      </c>
    </row>
    <row r="97" spans="1:6">
      <c r="A97" s="9">
        <f t="shared" si="2"/>
        <v>4</v>
      </c>
      <c r="B97" s="9">
        <f>VLOOKUP(A97,дети!$N$2:$R$78,3,FALSE)</f>
        <v>49</v>
      </c>
      <c r="C97" s="9" t="str">
        <f>VLOOKUP(A97,дети!$N$2:$R$78,4,FALSE)</f>
        <v>Люция Хисматуллина, Елена Котлярова</v>
      </c>
      <c r="D97" s="406">
        <f>VLOOKUP(A97,дети!$N$2:$R$78,5,FALSE)</f>
        <v>8.0000060001562261</v>
      </c>
      <c r="E97" s="418">
        <f>VLOOKUP(A6,дети!$N$2:$T$78,6,FALSE)</f>
        <v>6</v>
      </c>
      <c r="F97" s="146">
        <f>VLOOKUP(A6,дети!$N$2:$T$78,7,FALSE)</f>
        <v>6.4</v>
      </c>
    </row>
    <row r="98" spans="1:6">
      <c r="A98" s="9">
        <f t="shared" si="2"/>
        <v>5</v>
      </c>
      <c r="B98" s="9">
        <f>VLOOKUP(A98,дети!$N$2:$R$78,3,FALSE)</f>
        <v>60</v>
      </c>
      <c r="C98" s="9" t="str">
        <f>VLOOKUP(A98,дети!$N$2:$R$78,4,FALSE)</f>
        <v>Смирнов Андрей Юрьевич</v>
      </c>
      <c r="D98" s="406">
        <f>VLOOKUP(A98,дети!$N$2:$R$78,5,FALSE)</f>
        <v>8.000003000333221</v>
      </c>
      <c r="E98" s="418">
        <f>VLOOKUP(A7,дети!$N$2:$T$78,6,FALSE)</f>
        <v>3</v>
      </c>
      <c r="F98" s="146">
        <f>VLOOKUP(A7,дети!$N$2:$T$78,7,FALSE)</f>
        <v>3</v>
      </c>
    </row>
    <row r="99" spans="1:6">
      <c r="A99" s="9">
        <f t="shared" si="2"/>
        <v>6</v>
      </c>
      <c r="B99" s="9">
        <f>VLOOKUP(A99,дети!$N$2:$R$78,3,FALSE)</f>
        <v>37</v>
      </c>
      <c r="C99" s="9" t="str">
        <f>VLOOKUP(A99,дети!$N$2:$R$78,4,FALSE)</f>
        <v>Сизов Дмитрий Генндьевич</v>
      </c>
      <c r="D99" s="406">
        <f>VLOOKUP(A99,дети!$N$2:$R$78,5,FALSE)</f>
        <v>7.5000040002307156</v>
      </c>
      <c r="E99" s="418">
        <f>VLOOKUP(A8,дети!$N$2:$T$78,6,FALSE)</f>
        <v>4</v>
      </c>
      <c r="F99" s="146">
        <f>VLOOKUP(A8,дети!$N$2:$T$78,7,FALSE)</f>
        <v>4.333333333333333</v>
      </c>
    </row>
    <row r="100" spans="1:6">
      <c r="A100" s="9">
        <f t="shared" si="2"/>
        <v>7</v>
      </c>
      <c r="B100" s="9">
        <f>VLOOKUP(A100,дети!$N$2:$R$78,3,FALSE)</f>
        <v>44</v>
      </c>
      <c r="C100" s="9" t="str">
        <f>VLOOKUP(A100,дети!$N$2:$R$78,4,FALSE)</f>
        <v>Горбунов Владимир Владимирович</v>
      </c>
      <c r="D100" s="406">
        <f>VLOOKUP(A100,дети!$N$2:$R$78,5,FALSE)</f>
        <v>7.2000050003702336</v>
      </c>
      <c r="E100" s="418">
        <f>VLOOKUP(A9,дети!$N$2:$T$78,6,FALSE)</f>
        <v>5</v>
      </c>
      <c r="F100" s="146">
        <f>VLOOKUP(A9,дети!$N$2:$T$78,7,FALSE)</f>
        <v>2.7000000000000028</v>
      </c>
    </row>
    <row r="101" spans="1:6">
      <c r="A101" s="9">
        <f t="shared" si="2"/>
        <v>8</v>
      </c>
      <c r="B101" s="9">
        <f>VLOOKUP(A101,дети!$N$2:$R$78,3,FALSE)</f>
        <v>54</v>
      </c>
      <c r="C101" s="9" t="str">
        <f>VLOOKUP(A101,дети!$N$2:$R$78,4,FALSE)</f>
        <v>Силантьева Наталья Ильинична</v>
      </c>
      <c r="D101" s="406">
        <f>VLOOKUP(A101,дети!$N$2:$R$78,5,FALSE)</f>
        <v>6.8000050001492314</v>
      </c>
      <c r="E101" s="418">
        <f>VLOOKUP(A10,дети!$N$2:$T$78,6,FALSE)</f>
        <v>5</v>
      </c>
      <c r="F101" s="146">
        <f>VLOOKUP(A10,дети!$N$2:$T$78,7,FALSE)</f>
        <v>6.7000000000000028</v>
      </c>
    </row>
    <row r="102" spans="1:6">
      <c r="A102" s="9">
        <f t="shared" si="2"/>
        <v>9</v>
      </c>
      <c r="B102" s="9">
        <f>VLOOKUP(A102,дети!$N$2:$R$78,3,FALSE)</f>
        <v>45</v>
      </c>
      <c r="C102" s="9" t="str">
        <f>VLOOKUP(A102,дети!$N$2:$R$78,4,FALSE)</f>
        <v>Горбунов Владимир Владимирович</v>
      </c>
      <c r="D102" s="406">
        <f>VLOOKUP(A102,дети!$N$2:$R$78,5,FALSE)</f>
        <v>6.6000050007686388</v>
      </c>
      <c r="E102" s="418">
        <f>VLOOKUP(A11,дети!$N$2:$T$78,6,FALSE)</f>
        <v>5</v>
      </c>
      <c r="F102" s="146">
        <f>VLOOKUP(A11,дети!$N$2:$T$78,7,FALSE)</f>
        <v>1.2999999999999972</v>
      </c>
    </row>
    <row r="103" spans="1:6">
      <c r="A103" s="9">
        <f t="shared" si="2"/>
        <v>10</v>
      </c>
      <c r="B103" s="9">
        <f>VLOOKUP(A103,дети!$N$2:$R$78,3,FALSE)</f>
        <v>14</v>
      </c>
      <c r="C103" s="9" t="str">
        <f>VLOOKUP(A103,дети!$N$2:$R$78,4,FALSE)</f>
        <v>Мацкевич Екатерина Сергеевна</v>
      </c>
      <c r="D103" s="406">
        <f>VLOOKUP(A103,дети!$N$2:$R$78,5,FALSE)</f>
        <v>6.0000030009990013</v>
      </c>
      <c r="E103" s="418">
        <f>VLOOKUP(A12,дети!$N$2:$T$78,6,FALSE)</f>
        <v>3</v>
      </c>
      <c r="F103" s="146">
        <f>VLOOKUP(A12,дети!$N$2:$T$78,7,FALSE)</f>
        <v>1</v>
      </c>
    </row>
    <row r="104" spans="1:6">
      <c r="A104" s="9">
        <f t="shared" si="2"/>
        <v>11</v>
      </c>
      <c r="B104" s="9">
        <f>VLOOKUP(A104,дети!$N$2:$R$78,3,FALSE)</f>
        <v>33</v>
      </c>
      <c r="C104" s="9" t="str">
        <f>VLOOKUP(A104,дети!$N$2:$R$78,4,FALSE)</f>
        <v>Батищев Сергей Николаевич</v>
      </c>
      <c r="D104" s="406">
        <f>VLOOKUP(A104,дети!$N$2:$R$78,5,FALSE)</f>
        <v>6.0000030002499383</v>
      </c>
      <c r="E104" s="418">
        <f>VLOOKUP(A13,дети!$N$2:$T$78,6,FALSE)</f>
        <v>3</v>
      </c>
      <c r="F104" s="146">
        <f>VLOOKUP(A13,дети!$N$2:$T$78,7,FALSE)</f>
        <v>4</v>
      </c>
    </row>
    <row r="105" spans="1:6">
      <c r="A105" s="9">
        <f t="shared" si="2"/>
        <v>12</v>
      </c>
      <c r="B105" s="9">
        <f>VLOOKUP(A105,дети!$N$2:$R$78,3,FALSE)</f>
        <v>59</v>
      </c>
      <c r="C105" s="9" t="str">
        <f>VLOOKUP(A105,дети!$N$2:$R$78,4,FALSE)</f>
        <v>Люция Хисматуллина, Елена Котлярова</v>
      </c>
      <c r="D105" s="406">
        <f>VLOOKUP(A105,дети!$N$2:$R$78,5,FALSE)</f>
        <v>5.6666696670950554</v>
      </c>
      <c r="E105" s="418">
        <f>VLOOKUP(A14,дети!$N$2:$T$78,6,FALSE)</f>
        <v>3</v>
      </c>
      <c r="F105" s="146">
        <f>VLOOKUP(A14,дети!$N$2:$T$78,7,FALSE)</f>
        <v>2.3333333333333357</v>
      </c>
    </row>
    <row r="106" spans="1:6">
      <c r="A106" s="9">
        <f t="shared" si="2"/>
        <v>13</v>
      </c>
      <c r="B106" s="9">
        <f>VLOOKUP(A106,дети!$N$2:$R$78,3,FALSE)</f>
        <v>72</v>
      </c>
      <c r="C106" s="9" t="str">
        <f>VLOOKUP(A106,дети!$N$2:$R$78,4,FALSE)</f>
        <v>Лехан Сергей Антонович</v>
      </c>
      <c r="D106" s="406">
        <f>VLOOKUP(A106,дети!$N$2:$R$78,5,FALSE)</f>
        <v>5.3333363340827713</v>
      </c>
      <c r="E106" s="418">
        <f>VLOOKUP(A15,дети!$N$2:$T$78,6,FALSE)</f>
        <v>3</v>
      </c>
      <c r="F106" s="146">
        <f>VLOOKUP(A15,дети!$N$2:$T$78,7,FALSE)</f>
        <v>1.3333333333333357</v>
      </c>
    </row>
    <row r="107" spans="1:6">
      <c r="A107" s="9">
        <f t="shared" si="2"/>
        <v>14</v>
      </c>
      <c r="B107" s="9">
        <f>VLOOKUP(A107,дети!$N$2:$R$78,3,FALSE)</f>
        <v>76</v>
      </c>
      <c r="C107" s="9" t="str">
        <f>VLOOKUP(A107,дети!$N$2:$R$78,4,FALSE)</f>
        <v>Лубяная Екатерина Валерьевна</v>
      </c>
      <c r="D107" s="406">
        <f>VLOOKUP(A107,дети!$N$2:$R$78,5,FALSE)</f>
        <v>5.3333363335207986</v>
      </c>
      <c r="E107" s="418">
        <f>VLOOKUP(A16,дети!$N$2:$T$78,6,FALSE)</f>
        <v>3</v>
      </c>
      <c r="F107" s="146">
        <f>VLOOKUP(A16,дети!$N$2:$T$78,7,FALSE)</f>
        <v>5.3333333333333357</v>
      </c>
    </row>
    <row r="108" spans="1:6">
      <c r="A108" s="9">
        <f t="shared" si="2"/>
        <v>15</v>
      </c>
      <c r="B108" s="9">
        <f>VLOOKUP(A108,дети!$N$2:$R$78,3,FALSE)</f>
        <v>5</v>
      </c>
      <c r="C108" s="9" t="str">
        <f>VLOOKUP(A108,дети!$N$2:$R$78,4,FALSE)</f>
        <v>Андрейченко Вадим Александрович, Андрейченко Елена и Леонид</v>
      </c>
      <c r="D108" s="406">
        <f>VLOOKUP(A108,дети!$N$2:$R$78,5,FALSE)</f>
        <v>5.0000050009990007</v>
      </c>
      <c r="E108" s="418">
        <f>VLOOKUP(A17,дети!$N$2:$T$78,6,FALSE)</f>
        <v>5</v>
      </c>
      <c r="F108" s="146">
        <f>VLOOKUP(A17,дети!$N$2:$T$78,7,FALSE)</f>
        <v>1</v>
      </c>
    </row>
    <row r="109" spans="1:6">
      <c r="A109" s="9"/>
      <c r="B109" s="9"/>
      <c r="C109" s="9"/>
      <c r="D109" s="406"/>
      <c r="E109" s="418"/>
      <c r="F109" s="146"/>
    </row>
    <row r="110" spans="1:6">
      <c r="A110" s="9"/>
      <c r="B110" s="9"/>
      <c r="C110" s="9"/>
      <c r="D110" s="406"/>
      <c r="E110" s="418"/>
      <c r="F110" s="146"/>
    </row>
    <row r="111" spans="1:6">
      <c r="A111" s="9"/>
      <c r="B111" s="9"/>
      <c r="C111" s="9"/>
      <c r="D111" s="406"/>
      <c r="E111" s="418"/>
      <c r="F111" s="146"/>
    </row>
    <row r="113" spans="1:6">
      <c r="A113" t="s">
        <v>219</v>
      </c>
    </row>
    <row r="114" spans="1:6">
      <c r="A114" s="9">
        <v>1</v>
      </c>
      <c r="B114" s="9">
        <f>VLOOKUP(A114,прикл.!$N$2:$R$78,3,FALSE)</f>
        <v>66</v>
      </c>
      <c r="C114" s="9" t="str">
        <f>VLOOKUP(A114,прикл.!$N$2:$R$78,4,FALSE)</f>
        <v>Юрасова Галина</v>
      </c>
      <c r="D114" s="406">
        <f>VLOOKUP(A114,прикл.!$N$2:$R$78,5,FALSE)</f>
        <v>9.8000050000892784</v>
      </c>
      <c r="E114" s="418">
        <f>VLOOKUP(A3,прикл.!$N$2:$T$78,6,FALSE)</f>
        <v>5</v>
      </c>
      <c r="F114" s="146">
        <f>VLOOKUP(A3,прикл.!$N$2:$T$78,7,FALSE)</f>
        <v>11.200000000000003</v>
      </c>
    </row>
    <row r="115" spans="1:6">
      <c r="A115" s="9">
        <f>A114+1</f>
        <v>2</v>
      </c>
      <c r="B115" s="9">
        <f>VLOOKUP(A115,прикл.!$N$2:$R$78,3,FALSE)</f>
        <v>68</v>
      </c>
      <c r="C115" s="9" t="str">
        <f>VLOOKUP(A115,прикл.!$N$2:$R$78,4,FALSE)</f>
        <v>Янгирова Анастасия Валерьевна</v>
      </c>
      <c r="D115" s="406">
        <f>VLOOKUP(A115,прикл.!$N$2:$R$78,5,FALSE)</f>
        <v>9.1428641430292448</v>
      </c>
      <c r="E115" s="418">
        <f>VLOOKUP(A4,прикл.!$N$2:$T$78,6,FALSE)</f>
        <v>7</v>
      </c>
      <c r="F115" s="146">
        <f>VLOOKUP(A4,прикл.!$N$2:$T$78,7,FALSE)</f>
        <v>5.8095238095238146</v>
      </c>
    </row>
    <row r="116" spans="1:6">
      <c r="A116" s="9">
        <f t="shared" ref="A116:A140" si="3">A115+1</f>
        <v>3</v>
      </c>
      <c r="B116" s="9">
        <f>VLOOKUP(A116,прикл.!$N$2:$R$78,3,FALSE)</f>
        <v>65</v>
      </c>
      <c r="C116" s="9" t="str">
        <f>VLOOKUP(A116,прикл.!$N$2:$R$78,4,FALSE)</f>
        <v>Исаков Леонид Викторович</v>
      </c>
      <c r="D116" s="406">
        <f>VLOOKUP(A116,прикл.!$N$2:$R$78,5,FALSE)</f>
        <v>8.5714355715796273</v>
      </c>
      <c r="E116" s="418">
        <f>VLOOKUP(A5,прикл.!$N$2:$T$78,6,FALSE)</f>
        <v>7</v>
      </c>
      <c r="F116" s="146">
        <f>VLOOKUP(A5,прикл.!$N$2:$T$78,7,FALSE)</f>
        <v>6.6190476190476106</v>
      </c>
    </row>
    <row r="117" spans="1:6">
      <c r="A117" s="9">
        <f t="shared" si="3"/>
        <v>4</v>
      </c>
      <c r="B117" s="9">
        <f>VLOOKUP(A117,прикл.!$N$2:$R$78,3,FALSE)</f>
        <v>26</v>
      </c>
      <c r="C117" s="9" t="str">
        <f>VLOOKUP(A117,прикл.!$N$2:$R$78,4,FALSE)</f>
        <v>Ванягин Александр Александрович</v>
      </c>
      <c r="D117" s="406">
        <f>VLOOKUP(A117,прикл.!$N$2:$R$78,5,FALSE)</f>
        <v>8.0000050001666381</v>
      </c>
      <c r="E117" s="418">
        <f>VLOOKUP(A6,прикл.!$N$2:$T$78,6,FALSE)</f>
        <v>5</v>
      </c>
      <c r="F117" s="146">
        <f>VLOOKUP(A6,прикл.!$N$2:$T$78,7,FALSE)</f>
        <v>6</v>
      </c>
    </row>
    <row r="118" spans="1:6">
      <c r="A118" s="9">
        <f t="shared" si="3"/>
        <v>5</v>
      </c>
      <c r="B118" s="9">
        <f>VLOOKUP(A118,прикл.!$N$2:$R$78,3,FALSE)</f>
        <v>29</v>
      </c>
      <c r="C118" s="9" t="str">
        <f>VLOOKUP(A118,прикл.!$N$2:$R$78,4,FALSE)</f>
        <v>Данилина Татьяна Игоревна</v>
      </c>
      <c r="D118" s="406">
        <f>VLOOKUP(A118,прикл.!$N$2:$R$78,5,FALSE)</f>
        <v>7.8571498573841776</v>
      </c>
      <c r="E118" s="418">
        <f>VLOOKUP(A7,прикл.!$N$2:$T$78,6,FALSE)</f>
        <v>7</v>
      </c>
      <c r="F118" s="146">
        <f>VLOOKUP(A7,прикл.!$N$2:$T$78,7,FALSE)</f>
        <v>4.1428571428571388</v>
      </c>
    </row>
    <row r="119" spans="1:6">
      <c r="A119" s="9">
        <f t="shared" si="3"/>
        <v>6</v>
      </c>
      <c r="B119" s="9">
        <f>VLOOKUP(A119,прикл.!$N$2:$R$78,3,FALSE)</f>
        <v>1</v>
      </c>
      <c r="C119" s="9" t="str">
        <f>VLOOKUP(A119,прикл.!$N$2:$R$78,4,FALSE)</f>
        <v>Фефелов Александр</v>
      </c>
      <c r="D119" s="406">
        <f>VLOOKUP(A119,прикл.!$N$2:$R$78,5,FALSE)</f>
        <v>7.6666726668081564</v>
      </c>
      <c r="E119" s="418">
        <f>VLOOKUP(A8,прикл.!$N$2:$T$78,6,FALSE)</f>
        <v>6</v>
      </c>
      <c r="F119" s="146">
        <f>VLOOKUP(A8,прикл.!$N$2:$T$78,7,FALSE)</f>
        <v>7.0666666666666629</v>
      </c>
    </row>
    <row r="120" spans="1:6">
      <c r="A120" s="9">
        <f t="shared" si="3"/>
        <v>7</v>
      </c>
      <c r="B120" s="9">
        <f>VLOOKUP(A120,прикл.!$N$2:$R$78,3,FALSE)</f>
        <v>3</v>
      </c>
      <c r="C120" s="9" t="str">
        <f>VLOOKUP(A120,прикл.!$N$2:$R$78,4,FALSE)</f>
        <v>Кудрявцев Евгений Валерьевич</v>
      </c>
      <c r="D120" s="406">
        <f>VLOOKUP(A120,прикл.!$N$2:$R$78,5,FALSE)</f>
        <v>7.4000050001470372</v>
      </c>
      <c r="E120" s="418">
        <f>VLOOKUP(A9,прикл.!$N$2:$T$78,6,FALSE)</f>
        <v>5</v>
      </c>
      <c r="F120" s="146">
        <f>VLOOKUP(A9,прикл.!$N$2:$T$78,7,FALSE)</f>
        <v>6.7999999999999972</v>
      </c>
    </row>
    <row r="121" spans="1:6">
      <c r="A121" s="9">
        <f t="shared" si="3"/>
        <v>8</v>
      </c>
      <c r="B121" s="9">
        <f>VLOOKUP(A121,прикл.!$N$2:$R$78,3,FALSE)</f>
        <v>52</v>
      </c>
      <c r="C121" s="9" t="str">
        <f>VLOOKUP(A121,прикл.!$N$2:$R$78,4,FALSE)</f>
        <v>Ишина Ольга Владимировна</v>
      </c>
      <c r="D121" s="406">
        <f>VLOOKUP(A121,прикл.!$N$2:$R$78,5,FALSE)</f>
        <v>7.000006000192271</v>
      </c>
      <c r="E121" s="418">
        <f>VLOOKUP(A10,прикл.!$N$2:$T$78,6,FALSE)</f>
        <v>6</v>
      </c>
      <c r="F121" s="146">
        <f>VLOOKUP(A10,прикл.!$N$2:$T$78,7,FALSE)</f>
        <v>5.2</v>
      </c>
    </row>
    <row r="122" spans="1:6">
      <c r="A122" s="9">
        <f t="shared" si="3"/>
        <v>9</v>
      </c>
      <c r="B122" s="9">
        <f>VLOOKUP(A122,прикл.!$N$2:$R$78,3,FALSE)</f>
        <v>28</v>
      </c>
      <c r="C122" s="9" t="str">
        <f>VLOOKUP(A122,прикл.!$N$2:$R$78,4,FALSE)</f>
        <v>Лехан Сергей Антонович</v>
      </c>
      <c r="D122" s="406">
        <f>VLOOKUP(A122,прикл.!$N$2:$R$78,5,FALSE)</f>
        <v>7.0000050000952285</v>
      </c>
      <c r="E122" s="418">
        <f>VLOOKUP(A11,прикл.!$N$2:$T$78,6,FALSE)</f>
        <v>5</v>
      </c>
      <c r="F122" s="146">
        <f>VLOOKUP(A11,прикл.!$N$2:$T$78,7,FALSE)</f>
        <v>10.5</v>
      </c>
    </row>
    <row r="123" spans="1:6">
      <c r="A123" s="9">
        <f t="shared" si="3"/>
        <v>10</v>
      </c>
      <c r="B123" s="9">
        <f>VLOOKUP(A123,прикл.!$N$2:$R$78,3,FALSE)</f>
        <v>48</v>
      </c>
      <c r="C123" s="9" t="str">
        <f>VLOOKUP(A123,прикл.!$N$2:$R$78,4,FALSE)</f>
        <v>Василий Буз</v>
      </c>
      <c r="D123" s="406">
        <f>VLOOKUP(A123,прикл.!$N$2:$R$78,5,FALSE)</f>
        <v>6.8333393334183112</v>
      </c>
      <c r="E123" s="418">
        <f>VLOOKUP(A12,прикл.!$N$2:$T$78,6,FALSE)</f>
        <v>6</v>
      </c>
      <c r="F123" s="146">
        <f>VLOOKUP(A12,прикл.!$N$2:$T$78,7,FALSE)</f>
        <v>11.766666666666662</v>
      </c>
    </row>
    <row r="124" spans="1:6">
      <c r="A124" s="9">
        <f t="shared" si="3"/>
        <v>11</v>
      </c>
      <c r="B124" s="9">
        <f>VLOOKUP(A124,прикл.!$N$2:$R$78,3,FALSE)</f>
        <v>43</v>
      </c>
      <c r="C124" s="9" t="str">
        <f>VLOOKUP(A124,прикл.!$N$2:$R$78,4,FALSE)</f>
        <v>Голованова Кcения Александровна (участник похода)</v>
      </c>
      <c r="D124" s="406">
        <f>VLOOKUP(A124,прикл.!$N$2:$R$78,5,FALSE)</f>
        <v>6.8000050000729866</v>
      </c>
      <c r="E124" s="418">
        <f>VLOOKUP(A13,прикл.!$N$2:$T$78,6,FALSE)</f>
        <v>5</v>
      </c>
      <c r="F124" s="146">
        <f>VLOOKUP(A13,прикл.!$N$2:$T$78,7,FALSE)</f>
        <v>13.700000000000003</v>
      </c>
    </row>
    <row r="125" spans="1:6">
      <c r="A125" s="9">
        <f t="shared" si="3"/>
        <v>12</v>
      </c>
      <c r="B125" s="9">
        <f>VLOOKUP(A125,прикл.!$N$2:$R$78,3,FALSE)</f>
        <v>61</v>
      </c>
      <c r="C125" s="9" t="str">
        <f>VLOOKUP(A125,прикл.!$N$2:$R$78,4,FALSE)</f>
        <v>Диденко Е.В.</v>
      </c>
      <c r="D125" s="406">
        <f>VLOOKUP(A125,прикл.!$N$2:$R$78,5,FALSE)</f>
        <v>6.7500040002352382</v>
      </c>
      <c r="E125" s="418">
        <f>VLOOKUP(A14,прикл.!$N$2:$T$78,6,FALSE)</f>
        <v>4</v>
      </c>
      <c r="F125" s="146">
        <f>VLOOKUP(A14,прикл.!$N$2:$T$78,7,FALSE)</f>
        <v>4.25</v>
      </c>
    </row>
    <row r="126" spans="1:6">
      <c r="A126" s="9">
        <f t="shared" si="3"/>
        <v>13</v>
      </c>
      <c r="B126" s="9">
        <f>VLOOKUP(A126,прикл.!$N$2:$R$78,3,FALSE)</f>
        <v>51</v>
      </c>
      <c r="C126" s="9" t="str">
        <f>VLOOKUP(A126,прикл.!$N$2:$R$78,4,FALSE)</f>
        <v>Басалаев Андрей Викторович</v>
      </c>
      <c r="D126" s="406">
        <f>VLOOKUP(A126,прикл.!$N$2:$R$78,5,FALSE)</f>
        <v>6.3333393334389561</v>
      </c>
      <c r="E126" s="418">
        <f>VLOOKUP(A15,прикл.!$N$2:$T$78,6,FALSE)</f>
        <v>6</v>
      </c>
      <c r="F126" s="146">
        <f>VLOOKUP(A15,прикл.!$N$2:$T$78,7,FALSE)</f>
        <v>9.4666666666666686</v>
      </c>
    </row>
    <row r="127" spans="1:6">
      <c r="A127" s="9">
        <f t="shared" si="3"/>
        <v>14</v>
      </c>
      <c r="B127" s="9">
        <f>VLOOKUP(A127,прикл.!$N$2:$R$78,3,FALSE)</f>
        <v>69</v>
      </c>
      <c r="C127" s="9" t="str">
        <f>VLOOKUP(A127,прикл.!$N$2:$R$78,4,FALSE)</f>
        <v>Мораш Анастасия Юрьевна</v>
      </c>
      <c r="D127" s="406">
        <f>VLOOKUP(A127,прикл.!$N$2:$R$78,5,FALSE)</f>
        <v>6.2000050004543388</v>
      </c>
      <c r="E127" s="418">
        <f>VLOOKUP(A16,прикл.!$N$2:$T$78,6,FALSE)</f>
        <v>5</v>
      </c>
      <c r="F127" s="146">
        <f>VLOOKUP(A16,прикл.!$N$2:$T$78,7,FALSE)</f>
        <v>2.2000000000000028</v>
      </c>
    </row>
    <row r="128" spans="1:6">
      <c r="A128" s="9">
        <f t="shared" si="3"/>
        <v>15</v>
      </c>
      <c r="B128" s="9">
        <f>VLOOKUP(A128,прикл.!$N$2:$R$78,3,FALSE)</f>
        <v>9</v>
      </c>
      <c r="C128" s="9" t="str">
        <f>VLOOKUP(A128,прикл.!$N$2:$R$78,4,FALSE)</f>
        <v>Кирилл Михайлович Поспелов</v>
      </c>
      <c r="D128" s="406">
        <f>VLOOKUP(A128,прикл.!$N$2:$R$78,5,FALSE)</f>
        <v>6.0000060001190336</v>
      </c>
      <c r="E128" s="418">
        <f>VLOOKUP(A17,прикл.!$N$2:$T$78,6,FALSE)</f>
        <v>6</v>
      </c>
      <c r="F128" s="146">
        <f>VLOOKUP(A17,прикл.!$N$2:$T$78,7,FALSE)</f>
        <v>8.4</v>
      </c>
    </row>
    <row r="129" spans="1:6">
      <c r="A129" s="9">
        <f t="shared" si="3"/>
        <v>16</v>
      </c>
      <c r="B129" s="9">
        <f>VLOOKUP(A129,прикл.!$N$2:$R$78,3,FALSE)</f>
        <v>27</v>
      </c>
      <c r="C129" s="9" t="str">
        <f>VLOOKUP(A129,прикл.!$N$2:$R$78,4,FALSE)</f>
        <v>Травина Светлана</v>
      </c>
      <c r="D129" s="406">
        <f>VLOOKUP(A129,прикл.!$N$2:$R$78,5,FALSE)</f>
        <v>6.0000040000714234</v>
      </c>
      <c r="E129" s="418">
        <f>VLOOKUP(A18,прикл.!$N$2:$T$78,6,FALSE)</f>
        <v>4</v>
      </c>
      <c r="F129" s="146">
        <f>VLOOKUP(A18,прикл.!$N$2:$T$78,7,FALSE)</f>
        <v>14</v>
      </c>
    </row>
    <row r="130" spans="1:6">
      <c r="A130" s="9">
        <f t="shared" si="3"/>
        <v>17</v>
      </c>
      <c r="B130" s="9">
        <f>VLOOKUP(A130,прикл.!$N$2:$R$78,3,FALSE)</f>
        <v>13</v>
      </c>
      <c r="C130" s="9" t="str">
        <f>VLOOKUP(A130,прикл.!$N$2:$R$78,4,FALSE)</f>
        <v>Сазонов Антон Анатольевич</v>
      </c>
      <c r="D130" s="406">
        <f>VLOOKUP(A130,прикл.!$N$2:$R$78,5,FALSE)</f>
        <v>5.4000050004345939</v>
      </c>
      <c r="E130" s="418">
        <f>VLOOKUP(A19,прикл.!$N$2:$T$78,6,FALSE)</f>
        <v>5</v>
      </c>
      <c r="F130" s="146">
        <f>VLOOKUP(A19,прикл.!$N$2:$T$78,7,FALSE)</f>
        <v>2.2999999999999972</v>
      </c>
    </row>
    <row r="131" spans="1:6">
      <c r="A131" s="9">
        <f t="shared" si="3"/>
        <v>18</v>
      </c>
      <c r="B131" s="9">
        <f>VLOOKUP(A131,прикл.!$N$2:$R$78,3,FALSE)</f>
        <v>50</v>
      </c>
      <c r="C131" s="9" t="str">
        <f>VLOOKUP(A131,прикл.!$N$2:$R$78,4,FALSE)</f>
        <v>Мотовилов Аркадий</v>
      </c>
      <c r="D131" s="406">
        <f>VLOOKUP(A131,прикл.!$N$2:$R$78,5,FALSE)</f>
        <v>5.3750080001461926</v>
      </c>
      <c r="E131" s="418">
        <f>VLOOKUP(A20,прикл.!$N$2:$T$78,6,FALSE)</f>
        <v>8</v>
      </c>
      <c r="F131" s="146">
        <f>VLOOKUP(A20,прикл.!$N$2:$T$78,7,FALSE)</f>
        <v>6.8392857142857144</v>
      </c>
    </row>
    <row r="132" spans="1:6">
      <c r="A132" s="9">
        <f t="shared" si="3"/>
        <v>19</v>
      </c>
      <c r="B132" s="9">
        <f>VLOOKUP(A132,прикл.!$N$2:$R$78,3,FALSE)</f>
        <v>5</v>
      </c>
      <c r="C132" s="9" t="str">
        <f>VLOOKUP(A132,прикл.!$N$2:$R$78,4,FALSE)</f>
        <v>Андрейченко Вадим Александрович, Андрейченко Елена и Леонид</v>
      </c>
      <c r="D132" s="406">
        <f>VLOOKUP(A132,прикл.!$N$2:$R$78,5,FALSE)</f>
        <v>4.6666726667820386</v>
      </c>
      <c r="E132" s="418">
        <f>VLOOKUP(A21,прикл.!$N$2:$T$78,6,FALSE)</f>
        <v>6</v>
      </c>
      <c r="F132" s="146">
        <f>VLOOKUP(A21,прикл.!$N$2:$T$78,7,FALSE)</f>
        <v>8.6666666666666679</v>
      </c>
    </row>
    <row r="133" spans="1:6">
      <c r="A133" s="9">
        <f t="shared" si="3"/>
        <v>20</v>
      </c>
      <c r="B133" s="9">
        <f>VLOOKUP(A133,прикл.!$N$2:$R$78,3,FALSE)</f>
        <v>45</v>
      </c>
      <c r="C133" s="9" t="str">
        <f>VLOOKUP(A133,прикл.!$N$2:$R$78,4,FALSE)</f>
        <v>Горбунов Владимир Владимирович</v>
      </c>
      <c r="D133" s="406">
        <f>VLOOKUP(A133,прикл.!$N$2:$R$78,5,FALSE)</f>
        <v>4.6000050003570152</v>
      </c>
      <c r="E133" s="418">
        <f>VLOOKUP(A22,прикл.!$N$2:$T$78,6,FALSE)</f>
        <v>5</v>
      </c>
      <c r="F133" s="146">
        <f>VLOOKUP(A22,прикл.!$N$2:$T$78,7,FALSE)</f>
        <v>2.8000000000000007</v>
      </c>
    </row>
    <row r="134" spans="1:6">
      <c r="A134" s="9">
        <f t="shared" si="3"/>
        <v>21</v>
      </c>
      <c r="B134" s="9">
        <f>VLOOKUP(A134,прикл.!$N$2:$R$78,3,FALSE)</f>
        <v>44</v>
      </c>
      <c r="C134" s="9" t="str">
        <f>VLOOKUP(A134,прикл.!$N$2:$R$78,4,FALSE)</f>
        <v>Горбунов Владимир Владимирович</v>
      </c>
      <c r="D134" s="406">
        <f>VLOOKUP(A134,прикл.!$N$2:$R$78,5,FALSE)</f>
        <v>4.400005000232504</v>
      </c>
      <c r="E134" s="418">
        <f>VLOOKUP(A23,прикл.!$N$2:$T$78,6,FALSE)</f>
        <v>5</v>
      </c>
      <c r="F134" s="146">
        <f>VLOOKUP(A23,прикл.!$N$2:$T$78,7,FALSE)</f>
        <v>4.3000000000000007</v>
      </c>
    </row>
    <row r="135" spans="1:6">
      <c r="A135" s="9">
        <f t="shared" si="3"/>
        <v>22</v>
      </c>
      <c r="B135" s="9">
        <f>VLOOKUP(A135,прикл.!$N$2:$R$78,3,FALSE)</f>
        <v>21</v>
      </c>
      <c r="C135" s="9" t="str">
        <f>VLOOKUP(A135,прикл.!$N$2:$R$78,4,FALSE)</f>
        <v>Столяров Александр Александрович</v>
      </c>
      <c r="D135" s="406">
        <f>VLOOKUP(A135,прикл.!$N$2:$R$78,5,FALSE)</f>
        <v>4.2500040003427397</v>
      </c>
      <c r="E135" s="418">
        <f>VLOOKUP(A24,прикл.!$N$2:$T$78,6,FALSE)</f>
        <v>4</v>
      </c>
      <c r="F135" s="146">
        <f>VLOOKUP(A24,прикл.!$N$2:$T$78,7,FALSE)</f>
        <v>2.9166666666666665</v>
      </c>
    </row>
    <row r="136" spans="1:6">
      <c r="A136" s="9">
        <f t="shared" si="3"/>
        <v>23</v>
      </c>
      <c r="B136" s="9">
        <f>VLOOKUP(A136,прикл.!$N$2:$R$78,3,FALSE)</f>
        <v>38</v>
      </c>
      <c r="C136" s="9" t="str">
        <f>VLOOKUP(A136,прикл.!$N$2:$R$78,4,FALSE)</f>
        <v>Чернецкая Елена Николаевна</v>
      </c>
      <c r="D136" s="406">
        <f>VLOOKUP(A136,прикл.!$N$2:$R$78,5,FALSE)</f>
        <v>4.2500040001445569</v>
      </c>
      <c r="E136" s="418">
        <f>VLOOKUP(A25,прикл.!$N$2:$T$78,6,FALSE)</f>
        <v>4</v>
      </c>
      <c r="F136" s="146">
        <f>VLOOKUP(A25,прикл.!$N$2:$T$78,7,FALSE)</f>
        <v>6.916666666666667</v>
      </c>
    </row>
    <row r="137" spans="1:6">
      <c r="A137" s="9">
        <f t="shared" si="3"/>
        <v>24</v>
      </c>
      <c r="B137" s="9">
        <f>VLOOKUP(A137,прикл.!$N$2:$R$78,3,FALSE)</f>
        <v>47</v>
      </c>
      <c r="C137" s="9" t="str">
        <f>VLOOKUP(A137,прикл.!$N$2:$R$78,4,FALSE)</f>
        <v>Иванов Никита Станиславович</v>
      </c>
      <c r="D137" s="406">
        <f>VLOOKUP(A137,прикл.!$N$2:$R$78,5,FALSE)</f>
        <v>4.250004000097551</v>
      </c>
      <c r="E137" s="418">
        <f>VLOOKUP(A26,прикл.!$N$2:$T$78,6,FALSE)</f>
        <v>4</v>
      </c>
      <c r="F137" s="146">
        <f>VLOOKUP(A26,прикл.!$N$2:$T$78,7,FALSE)</f>
        <v>10.25</v>
      </c>
    </row>
    <row r="138" spans="1:6">
      <c r="A138" s="9">
        <f t="shared" si="3"/>
        <v>25</v>
      </c>
      <c r="B138" s="9">
        <f>VLOOKUP(A138,прикл.!$N$2:$R$78,3,FALSE)</f>
        <v>54</v>
      </c>
      <c r="C138" s="9" t="str">
        <f>VLOOKUP(A138,прикл.!$N$2:$R$78,4,FALSE)</f>
        <v>Силантьева Наталья Ильинична</v>
      </c>
      <c r="D138" s="406">
        <f>VLOOKUP(A138,прикл.!$N$2:$R$78,5,FALSE)</f>
        <v>4.2000050001298534</v>
      </c>
      <c r="E138" s="418">
        <f>VLOOKUP(A27,прикл.!$N$2:$T$78,6,FALSE)</f>
        <v>5</v>
      </c>
      <c r="F138" s="146">
        <f>VLOOKUP(A27,прикл.!$N$2:$T$78,7,FALSE)</f>
        <v>7.6999999999999993</v>
      </c>
    </row>
    <row r="139" spans="1:6">
      <c r="A139" s="9">
        <f t="shared" si="3"/>
        <v>26</v>
      </c>
      <c r="B139" s="9">
        <f>VLOOKUP(A139,прикл.!$N$2:$R$78,3,FALSE)</f>
        <v>72</v>
      </c>
      <c r="C139" s="9" t="str">
        <f>VLOOKUP(A139,прикл.!$N$2:$R$78,4,FALSE)</f>
        <v>Лехан Сергей Антонович</v>
      </c>
      <c r="D139" s="406">
        <f>VLOOKUP(A139,прикл.!$N$2:$R$78,5,FALSE)</f>
        <v>3.6000050003029385</v>
      </c>
      <c r="E139" s="418">
        <f>VLOOKUP(A28,прикл.!$N$2:$T$78,6,FALSE)</f>
        <v>5</v>
      </c>
      <c r="F139" s="146">
        <f>VLOOKUP(A28,прикл.!$N$2:$T$78,7,FALSE)</f>
        <v>3.3000000000000007</v>
      </c>
    </row>
    <row r="140" spans="1:6">
      <c r="A140" s="9">
        <f t="shared" si="3"/>
        <v>27</v>
      </c>
      <c r="B140" s="9">
        <f>VLOOKUP(A140,прикл.!$N$2:$R$78,3,FALSE)</f>
        <v>33</v>
      </c>
      <c r="C140" s="9" t="str">
        <f>VLOOKUP(A140,прикл.!$N$2:$R$78,4,FALSE)</f>
        <v>Батищев Сергей Николаевич</v>
      </c>
      <c r="D140" s="406">
        <f>VLOOKUP(A140,прикл.!$N$2:$R$78,5,FALSE)</f>
        <v>2.6666696668973824</v>
      </c>
      <c r="E140" s="418">
        <f>VLOOKUP(A29,прикл.!$N$2:$T$78,6,FALSE)</f>
        <v>3</v>
      </c>
      <c r="F140" s="146">
        <f>VLOOKUP(A29,прикл.!$N$2:$T$78,7,FALSE)</f>
        <v>4.3333333333333339</v>
      </c>
    </row>
    <row r="141" spans="1:6">
      <c r="A141" s="9"/>
      <c r="B141" s="9"/>
      <c r="C141" s="9"/>
      <c r="D141" s="406"/>
      <c r="E141" s="418"/>
      <c r="F141" s="146"/>
    </row>
    <row r="142" spans="1:6">
      <c r="A142" s="9"/>
      <c r="B142" s="9"/>
      <c r="C142" s="9"/>
      <c r="D142" s="406"/>
      <c r="E142" s="418"/>
      <c r="F142" s="146"/>
    </row>
    <row r="143" spans="1:6">
      <c r="A143" s="9"/>
      <c r="B143" s="9"/>
      <c r="C143" s="9"/>
      <c r="D143" s="406"/>
      <c r="E143" s="418"/>
      <c r="F143" s="146"/>
    </row>
    <row r="144" spans="1:6">
      <c r="A144" s="9"/>
      <c r="B144" s="9"/>
      <c r="C144" s="9"/>
      <c r="D144" s="406"/>
      <c r="E144" s="418"/>
      <c r="F144" s="146"/>
    </row>
    <row r="145" spans="1:6">
      <c r="A145" s="9"/>
      <c r="B145" s="9"/>
      <c r="C145" s="9"/>
      <c r="D145" s="406"/>
      <c r="E145" s="418"/>
      <c r="F145" s="146"/>
    </row>
    <row r="146" spans="1:6">
      <c r="A146" s="9"/>
      <c r="B146" s="9"/>
      <c r="C146" s="9"/>
      <c r="D146" s="406"/>
      <c r="E146" s="418"/>
      <c r="F146" s="146"/>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dimension ref="B1:I1000"/>
  <sheetViews>
    <sheetView workbookViewId="0">
      <selection activeCell="B174" sqref="B174"/>
    </sheetView>
  </sheetViews>
  <sheetFormatPr defaultRowHeight="15"/>
  <cols>
    <col min="5" max="5" width="9.7109375" customWidth="1"/>
    <col min="6" max="6" width="42.85546875" customWidth="1"/>
    <col min="7" max="7" width="19.42578125" customWidth="1"/>
    <col min="8" max="8" width="9.140625" style="117"/>
    <col min="9" max="9" width="18.85546875" style="46" customWidth="1"/>
  </cols>
  <sheetData>
    <row r="1" spans="2:9" ht="21">
      <c r="B1" t="s">
        <v>79</v>
      </c>
      <c r="D1" s="207" t="s">
        <v>221</v>
      </c>
      <c r="E1" s="203"/>
      <c r="F1" s="203"/>
      <c r="G1" s="203"/>
      <c r="H1" s="204"/>
      <c r="I1" s="208"/>
    </row>
    <row r="2" spans="2:9">
      <c r="B2" s="194">
        <v>1</v>
      </c>
      <c r="D2" s="9" t="s">
        <v>190</v>
      </c>
      <c r="E2" s="9" t="s">
        <v>79</v>
      </c>
      <c r="F2" s="9" t="s">
        <v>222</v>
      </c>
      <c r="G2" s="9" t="s">
        <v>71</v>
      </c>
      <c r="H2" s="115" t="s">
        <v>6</v>
      </c>
      <c r="I2" s="121" t="s">
        <v>223</v>
      </c>
    </row>
    <row r="3" spans="2:9">
      <c r="B3" s="194">
        <v>12</v>
      </c>
      <c r="D3" s="9">
        <v>1</v>
      </c>
      <c r="E3" s="9">
        <f>VLOOKUP($D3,классы!$K$3:$N$88,2,FALSE)</f>
        <v>43</v>
      </c>
      <c r="F3" s="9" t="str">
        <f>VLOOKUP($D3,классы!$K$3:$N$88,3,FALSE)</f>
        <v>Голованова Кcения Александровна (участник похода)</v>
      </c>
      <c r="G3" s="9" t="str">
        <f>VLOOKUP($D3,классы!$K$3:$N$88,4,FALSE)</f>
        <v>Снегири</v>
      </c>
      <c r="H3" s="209">
        <f>VLOOKUP($D3,классы!$K$3:$P$88,5,FALSE)</f>
        <v>33.000002325581399</v>
      </c>
      <c r="I3" s="121">
        <f>(H3/$H$3)*12</f>
        <v>12</v>
      </c>
    </row>
    <row r="4" spans="2:9">
      <c r="B4" s="194">
        <v>13</v>
      </c>
      <c r="D4" s="9">
        <f>D3+1</f>
        <v>2</v>
      </c>
      <c r="E4" s="9">
        <f>VLOOKUP($D4,классы!$K$3:$N$88,2,FALSE)</f>
        <v>38</v>
      </c>
      <c r="F4" s="9" t="str">
        <f>VLOOKUP($D4,классы!$K$3:$N$88,3,FALSE)</f>
        <v>Чернецкая Елена Николаевна</v>
      </c>
      <c r="G4" s="9" t="str">
        <f>VLOOKUP($D4,классы!$K$3:$N$88,4,FALSE)</f>
        <v>Москва</v>
      </c>
      <c r="H4" s="209">
        <f>VLOOKUP($D4,классы!$K$3:$P$88,5,FALSE)</f>
        <v>29.000002631578948</v>
      </c>
      <c r="I4" s="121">
        <f t="shared" ref="I4:I67" si="0">(H4/$H$3)*12</f>
        <v>10.545454759231331</v>
      </c>
    </row>
    <row r="5" spans="2:9">
      <c r="B5" s="194">
        <v>25</v>
      </c>
      <c r="D5" s="9">
        <f t="shared" ref="D5:D68" si="1">D4+1</f>
        <v>3</v>
      </c>
      <c r="E5" s="9">
        <f>VLOOKUP($D5,классы!$K$3:$N$88,2,FALSE)</f>
        <v>36</v>
      </c>
      <c r="F5" s="9" t="str">
        <f>VLOOKUP($D5,классы!$K$3:$N$88,3,FALSE)</f>
        <v>Толубаев Сергей Иванович</v>
      </c>
      <c r="G5" s="9" t="str">
        <f>VLOOKUP($D5,классы!$K$3:$N$88,4,FALSE)</f>
        <v>Москва</v>
      </c>
      <c r="H5" s="209">
        <f>VLOOKUP($D5,классы!$K$3:$P$88,5,FALSE)</f>
        <v>27.000002777777777</v>
      </c>
      <c r="I5" s="121">
        <f t="shared" si="0"/>
        <v>9.8181821363742898</v>
      </c>
    </row>
    <row r="6" spans="2:9">
      <c r="B6" s="194">
        <v>29</v>
      </c>
      <c r="D6" s="9">
        <f t="shared" si="1"/>
        <v>4</v>
      </c>
      <c r="E6" s="9">
        <f>VLOOKUP($D6,классы!$K$3:$N$88,2,FALSE)</f>
        <v>46</v>
      </c>
      <c r="F6" s="9" t="str">
        <f>VLOOKUP($D6,классы!$K$3:$N$88,3,FALSE)</f>
        <v>Симонова Елена Ивановна</v>
      </c>
      <c r="G6" s="9" t="str">
        <f>VLOOKUP($D6,классы!$K$3:$N$88,4,FALSE)</f>
        <v>г. Мытищи, Московская область</v>
      </c>
      <c r="H6" s="209">
        <f>VLOOKUP($D6,классы!$K$3:$P$88,5,FALSE)</f>
        <v>27.000002173913042</v>
      </c>
      <c r="I6" s="121">
        <f t="shared" si="0"/>
        <v>9.8181819167871289</v>
      </c>
    </row>
    <row r="7" spans="2:9">
      <c r="B7" s="194">
        <v>35</v>
      </c>
      <c r="D7" s="9">
        <f t="shared" si="1"/>
        <v>5</v>
      </c>
      <c r="E7" s="9">
        <f>VLOOKUP($D7,классы!$K$3:$N$88,2,FALSE)</f>
        <v>12</v>
      </c>
      <c r="F7" s="9" t="str">
        <f>VLOOKUP($D7,классы!$K$3:$N$88,3,FALSE)</f>
        <v>Лисовский Павел</v>
      </c>
      <c r="G7" s="9" t="str">
        <f>VLOOKUP($D7,классы!$K$3:$N$88,4,FALSE)</f>
        <v>Беларусь, Минск</v>
      </c>
      <c r="H7" s="209">
        <f>VLOOKUP($D7,классы!$K$3:$P$88,5,FALSE)</f>
        <v>9.0000083333333336</v>
      </c>
      <c r="I7" s="121">
        <f t="shared" si="0"/>
        <v>3.2727300723939345</v>
      </c>
    </row>
    <row r="8" spans="2:9">
      <c r="B8" s="194">
        <v>40</v>
      </c>
      <c r="D8" s="9">
        <f t="shared" si="1"/>
        <v>6</v>
      </c>
      <c r="E8" s="9">
        <f>VLOOKUP($D8,классы!$K$3:$N$88,2,FALSE)</f>
        <v>68</v>
      </c>
      <c r="F8" s="9" t="str">
        <f>VLOOKUP($D8,классы!$K$3:$N$88,3,FALSE)</f>
        <v>Янгирова Анастасия Валерьевна</v>
      </c>
      <c r="G8" s="9" t="str">
        <f>VLOOKUP($D8,классы!$K$3:$N$88,4,FALSE)</f>
        <v>Москва</v>
      </c>
      <c r="H8" s="209">
        <f>VLOOKUP($D8,классы!$K$3:$P$88,5,FALSE)</f>
        <v>8.0000014705882361</v>
      </c>
      <c r="I8" s="121">
        <f t="shared" si="0"/>
        <v>2.9090912388403138</v>
      </c>
    </row>
    <row r="9" spans="2:9">
      <c r="B9" s="194">
        <v>68</v>
      </c>
      <c r="D9" s="9">
        <f t="shared" si="1"/>
        <v>7</v>
      </c>
      <c r="E9" s="9">
        <f>VLOOKUP($D9,классы!$K$3:$N$88,2,FALSE)</f>
        <v>25</v>
      </c>
      <c r="F9" s="9" t="str">
        <f>VLOOKUP($D9,классы!$K$3:$N$88,3,FALSE)</f>
        <v>Родимцев Андрей Александрович</v>
      </c>
      <c r="G9" s="9" t="str">
        <f>VLOOKUP($D9,классы!$K$3:$N$88,4,FALSE)</f>
        <v>Саратов</v>
      </c>
      <c r="H9" s="209">
        <f>VLOOKUP($D9,классы!$K$3:$P$88,5,FALSE)</f>
        <v>7.0000039999999997</v>
      </c>
      <c r="I9" s="121">
        <f t="shared" si="0"/>
        <v>2.5454558206162208</v>
      </c>
    </row>
    <row r="10" spans="2:9">
      <c r="B10" s="194">
        <v>4</v>
      </c>
      <c r="D10" s="9">
        <f t="shared" si="1"/>
        <v>8</v>
      </c>
      <c r="E10" s="9">
        <f>VLOOKUP($D10,классы!$K$3:$N$88,2,FALSE)</f>
        <v>2</v>
      </c>
      <c r="F10" s="9" t="str">
        <f>VLOOKUP($D10,классы!$K$3:$N$88,3,FALSE)</f>
        <v>Рождественская Мария Владимировна</v>
      </c>
      <c r="G10" s="9" t="str">
        <f>VLOOKUP($D10,классы!$K$3:$N$88,4,FALSE)</f>
        <v>Москва</v>
      </c>
      <c r="H10" s="209">
        <f>VLOOKUP($D10,классы!$K$3:$P$88,5,FALSE)</f>
        <v>6.0000499999999999</v>
      </c>
      <c r="I10" s="121">
        <f t="shared" si="0"/>
        <v>2.1818362098776451</v>
      </c>
    </row>
    <row r="11" spans="2:9">
      <c r="B11" s="194">
        <v>1</v>
      </c>
      <c r="D11" s="9">
        <f t="shared" si="1"/>
        <v>9</v>
      </c>
      <c r="E11" s="9">
        <f>VLOOKUP($D11,классы!$K$3:$N$88,2,FALSE)</f>
        <v>4</v>
      </c>
      <c r="F11" s="9" t="str">
        <f>VLOOKUP($D11,классы!$K$3:$N$88,3,FALSE)</f>
        <v>Вербицкий Илья Анатольевич</v>
      </c>
      <c r="G11" s="9" t="str">
        <f>VLOOKUP($D11,классы!$K$3:$N$88,4,FALSE)</f>
        <v>Санкт-Петербург</v>
      </c>
      <c r="H11" s="209">
        <f>VLOOKUP($D11,классы!$K$3:$P$88,5,FALSE)</f>
        <v>6.0000249999999999</v>
      </c>
      <c r="I11" s="121">
        <f t="shared" si="0"/>
        <v>2.1818271189691951</v>
      </c>
    </row>
    <row r="12" spans="2:9">
      <c r="B12" s="194">
        <v>3</v>
      </c>
      <c r="D12" s="9">
        <f t="shared" si="1"/>
        <v>10</v>
      </c>
      <c r="E12" s="9">
        <f>VLOOKUP($D12,классы!$K$3:$N$88,2,FALSE)</f>
        <v>11</v>
      </c>
      <c r="F12" s="9" t="str">
        <f>VLOOKUP($D12,классы!$K$3:$N$88,3,FALSE)</f>
        <v>Белых Николай Евгеньевич</v>
      </c>
      <c r="G12" s="9" t="str">
        <f>VLOOKUP($D12,классы!$K$3:$N$88,4,FALSE)</f>
        <v>Новокузнецк</v>
      </c>
      <c r="H12" s="209">
        <f>VLOOKUP($D12,классы!$K$3:$P$88,5,FALSE)</f>
        <v>6.0000090909090913</v>
      </c>
      <c r="I12" s="121">
        <f t="shared" si="0"/>
        <v>2.1818213338456358</v>
      </c>
    </row>
    <row r="13" spans="2:9">
      <c r="B13" s="194">
        <v>13</v>
      </c>
      <c r="D13" s="9">
        <f t="shared" si="1"/>
        <v>11</v>
      </c>
      <c r="E13" s="9">
        <f>VLOOKUP($D13,классы!$K$3:$N$88,2,FALSE)</f>
        <v>35</v>
      </c>
      <c r="F13" s="9" t="str">
        <f>VLOOKUP($D13,классы!$K$3:$N$88,3,FALSE)</f>
        <v>Никульникова Татьяна</v>
      </c>
      <c r="G13" s="9" t="str">
        <f>VLOOKUP($D13,классы!$K$3:$N$88,4,FALSE)</f>
        <v>Москва</v>
      </c>
      <c r="H13" s="209">
        <f>VLOOKUP($D13,классы!$K$3:$P$88,5,FALSE)</f>
        <v>6.0000028571428574</v>
      </c>
      <c r="I13" s="121">
        <f t="shared" si="0"/>
        <v>2.1818190670217108</v>
      </c>
    </row>
    <row r="14" spans="2:9">
      <c r="B14" s="194">
        <v>18</v>
      </c>
      <c r="D14" s="9">
        <f t="shared" si="1"/>
        <v>12</v>
      </c>
      <c r="E14" s="9">
        <f>VLOOKUP($D14,классы!$K$3:$N$88,2,FALSE)</f>
        <v>40</v>
      </c>
      <c r="F14" s="9" t="str">
        <f>VLOOKUP($D14,классы!$K$3:$N$88,3,FALSE)</f>
        <v>Команда "Держи Забрало"</v>
      </c>
      <c r="G14" s="9" t="str">
        <f>VLOOKUP($D14,классы!$K$3:$N$88,4,FALSE)</f>
        <v>Москва</v>
      </c>
      <c r="H14" s="209">
        <f>VLOOKUP($D14,классы!$K$3:$P$88,5,FALSE)</f>
        <v>6.0000024999999999</v>
      </c>
      <c r="I14" s="121">
        <f t="shared" si="0"/>
        <v>2.1818189371515899</v>
      </c>
    </row>
    <row r="15" spans="2:9">
      <c r="B15" s="194">
        <v>25</v>
      </c>
      <c r="D15" s="9">
        <f t="shared" si="1"/>
        <v>13</v>
      </c>
      <c r="E15" s="9">
        <f>VLOOKUP($D15,классы!$K$3:$N$88,2,FALSE)</f>
        <v>67</v>
      </c>
      <c r="F15" s="9" t="str">
        <f>VLOOKUP($D15,классы!$K$3:$N$88,3,FALSE)</f>
        <v>Канищев Евгений Алексеевич</v>
      </c>
      <c r="G15" s="9" t="str">
        <f>VLOOKUP($D15,классы!$K$3:$N$88,4,FALSE)</f>
        <v>Харьков</v>
      </c>
      <c r="H15" s="209">
        <f>VLOOKUP($D15,классы!$K$3:$P$88,5,FALSE)</f>
        <v>6.0000014925373133</v>
      </c>
      <c r="I15" s="121">
        <f t="shared" si="0"/>
        <v>2.1818185708015476</v>
      </c>
    </row>
    <row r="16" spans="2:9">
      <c r="B16" s="194">
        <v>40</v>
      </c>
      <c r="D16" s="9">
        <f t="shared" si="1"/>
        <v>14</v>
      </c>
      <c r="E16" s="9">
        <f>VLOOKUP($D16,классы!$K$3:$N$88,2,FALSE)</f>
        <v>1</v>
      </c>
      <c r="F16" s="9" t="str">
        <f>VLOOKUP($D16,классы!$K$3:$N$88,3,FALSE)</f>
        <v>Фефелов Александр</v>
      </c>
      <c r="G16" s="9" t="str">
        <f>VLOOKUP($D16,классы!$K$3:$N$88,4,FALSE)</f>
        <v>Раменское</v>
      </c>
      <c r="H16" s="209">
        <f>VLOOKUP($D16,классы!$K$3:$P$88,5,FALSE)</f>
        <v>5.0000999999999998</v>
      </c>
      <c r="I16" s="121">
        <f t="shared" si="0"/>
        <v>1.8182180536844217</v>
      </c>
    </row>
    <row r="17" spans="2:9">
      <c r="B17" s="194">
        <v>50</v>
      </c>
      <c r="D17" s="9">
        <f t="shared" si="1"/>
        <v>15</v>
      </c>
      <c r="E17" s="9">
        <f>VLOOKUP($D17,классы!$K$3:$N$88,2,FALSE)</f>
        <v>50</v>
      </c>
      <c r="F17" s="9" t="str">
        <f>VLOOKUP($D17,классы!$K$3:$N$88,3,FALSE)</f>
        <v>Мотовилов Аркадий</v>
      </c>
      <c r="G17" s="9" t="str">
        <f>VLOOKUP($D17,классы!$K$3:$N$88,4,FALSE)</f>
        <v>Петергоф</v>
      </c>
      <c r="H17" s="209">
        <f>VLOOKUP($D17,классы!$K$3:$P$88,5,FALSE)</f>
        <v>5.0000020000000003</v>
      </c>
      <c r="I17" s="121">
        <f t="shared" si="0"/>
        <v>1.8181824173232966</v>
      </c>
    </row>
    <row r="18" spans="2:9">
      <c r="B18" s="194">
        <v>1</v>
      </c>
      <c r="D18" s="9">
        <f t="shared" si="1"/>
        <v>16</v>
      </c>
      <c r="E18" s="9">
        <f>VLOOKUP($D18,классы!$K$3:$N$88,2,FALSE)</f>
        <v>65</v>
      </c>
      <c r="F18" s="9" t="str">
        <f>VLOOKUP($D18,классы!$K$3:$N$88,3,FALSE)</f>
        <v>Исаков Леонид Викторович</v>
      </c>
      <c r="G18" s="9" t="str">
        <f>VLOOKUP($D18,классы!$K$3:$N$88,4,FALSE)</f>
        <v>Москва</v>
      </c>
      <c r="H18" s="209">
        <f>VLOOKUP($D18,классы!$K$3:$P$88,5,FALSE)</f>
        <v>5.0000015384615386</v>
      </c>
      <c r="I18" s="121">
        <f t="shared" si="0"/>
        <v>1.8181822494911408</v>
      </c>
    </row>
    <row r="19" spans="2:9">
      <c r="B19" s="194">
        <v>2</v>
      </c>
      <c r="D19" s="9">
        <f t="shared" si="1"/>
        <v>17</v>
      </c>
      <c r="E19" s="9">
        <f>VLOOKUP($D19,классы!$K$3:$N$88,2,FALSE)</f>
        <v>66</v>
      </c>
      <c r="F19" s="9" t="str">
        <f>VLOOKUP($D19,классы!$K$3:$N$88,3,FALSE)</f>
        <v>Юрасова Галина</v>
      </c>
      <c r="G19" s="9" t="str">
        <f>VLOOKUP($D19,классы!$K$3:$N$88,4,FALSE)</f>
        <v>Севастополь</v>
      </c>
      <c r="H19" s="209">
        <f>VLOOKUP($D19,классы!$K$3:$P$88,5,FALSE)</f>
        <v>4.0000015151515154</v>
      </c>
      <c r="I19" s="121">
        <f t="shared" si="0"/>
        <v>1.4545459030046453</v>
      </c>
    </row>
    <row r="20" spans="2:9">
      <c r="B20" s="194">
        <v>3</v>
      </c>
      <c r="D20" s="9">
        <f t="shared" si="1"/>
        <v>18</v>
      </c>
      <c r="E20" s="9">
        <f>VLOOKUP($D20,классы!$K$3:$N$88,2,FALSE)</f>
        <v>5</v>
      </c>
      <c r="F20" s="9" t="str">
        <f>VLOOKUP($D20,классы!$K$3:$N$88,3,FALSE)</f>
        <v>Андрейченко Вадим Александрович, Андрейченко Елена и Леонид</v>
      </c>
      <c r="G20" s="9" t="str">
        <f>VLOOKUP($D20,классы!$K$3:$N$88,4,FALSE)</f>
        <v>Санкт-Петербург</v>
      </c>
      <c r="H20" s="209">
        <f>VLOOKUP($D20,классы!$K$3:$P$88,5,FALSE)</f>
        <v>3.0000200000000001</v>
      </c>
      <c r="I20" s="121">
        <f t="shared" si="0"/>
        <v>1.0909162867571327</v>
      </c>
    </row>
    <row r="21" spans="2:9">
      <c r="B21" s="194">
        <v>11</v>
      </c>
      <c r="D21" s="9">
        <f t="shared" si="1"/>
        <v>19</v>
      </c>
      <c r="E21" s="9">
        <f>VLOOKUP($D21,классы!$K$3:$N$88,2,FALSE)</f>
        <v>7</v>
      </c>
      <c r="F21" s="9" t="str">
        <f>VLOOKUP($D21,классы!$K$3:$N$88,3,FALSE)</f>
        <v>Сергей Селюков</v>
      </c>
      <c r="G21" s="9" t="str">
        <f>VLOOKUP($D21,классы!$K$3:$N$88,4,FALSE)</f>
        <v>Курск</v>
      </c>
      <c r="H21" s="209">
        <f>VLOOKUP($D21,классы!$K$3:$P$88,5,FALSE)</f>
        <v>3.0000142857142857</v>
      </c>
      <c r="I21" s="121">
        <f t="shared" si="0"/>
        <v>1.0909142088352013</v>
      </c>
    </row>
    <row r="22" spans="2:9">
      <c r="B22" s="194">
        <v>13</v>
      </c>
      <c r="D22" s="9">
        <f t="shared" si="1"/>
        <v>20</v>
      </c>
      <c r="E22" s="9">
        <f>VLOOKUP($D22,классы!$K$3:$N$88,2,FALSE)</f>
        <v>13</v>
      </c>
      <c r="F22" s="9" t="str">
        <f>VLOOKUP($D22,классы!$K$3:$N$88,3,FALSE)</f>
        <v>Сазонов Антон Анатольевич</v>
      </c>
      <c r="G22" s="9" t="str">
        <f>VLOOKUP($D22,классы!$K$3:$N$88,4,FALSE)</f>
        <v>Уфа</v>
      </c>
      <c r="H22" s="209">
        <f>VLOOKUP($D22,классы!$K$3:$P$88,5,FALSE)</f>
        <v>3.0000076923076922</v>
      </c>
      <c r="I22" s="121">
        <f t="shared" si="0"/>
        <v>1.0909118112329725</v>
      </c>
    </row>
    <row r="23" spans="2:9">
      <c r="B23" s="194">
        <v>18</v>
      </c>
      <c r="D23" s="9">
        <f t="shared" si="1"/>
        <v>21</v>
      </c>
      <c r="E23" s="9">
        <f>VLOOKUP($D23,классы!$K$3:$N$88,2,FALSE)</f>
        <v>18</v>
      </c>
      <c r="F23" s="9" t="str">
        <f>VLOOKUP($D23,классы!$K$3:$N$88,3,FALSE)</f>
        <v>Олег Маргулис</v>
      </c>
      <c r="G23" s="9">
        <f>VLOOKUP($D23,классы!$K$3:$N$88,4,FALSE)</f>
        <v>0</v>
      </c>
      <c r="H23" s="209">
        <f>VLOOKUP($D23,классы!$K$3:$P$88,5,FALSE)</f>
        <v>3.0000055555555556</v>
      </c>
      <c r="I23" s="121">
        <f t="shared" si="0"/>
        <v>1.0909110342322503</v>
      </c>
    </row>
    <row r="24" spans="2:9">
      <c r="B24" s="194">
        <v>25</v>
      </c>
      <c r="D24" s="9">
        <f t="shared" si="1"/>
        <v>22</v>
      </c>
      <c r="E24" s="9">
        <f>VLOOKUP($D24,классы!$K$3:$N$88,2,FALSE)</f>
        <v>19</v>
      </c>
      <c r="F24" s="9" t="str">
        <f>VLOOKUP($D24,классы!$K$3:$N$88,3,FALSE)</f>
        <v>Костюхина Екатерина Евгеньевна</v>
      </c>
      <c r="G24" s="9" t="str">
        <f>VLOOKUP($D24,классы!$K$3:$N$88,4,FALSE)</f>
        <v>Санкт-Петербург</v>
      </c>
      <c r="H24" s="209">
        <f>VLOOKUP($D24,классы!$K$3:$P$88,5,FALSE)</f>
        <v>3.0000052631578948</v>
      </c>
      <c r="I24" s="121">
        <f t="shared" si="0"/>
        <v>1.0909109279058358</v>
      </c>
    </row>
    <row r="25" spans="2:9">
      <c r="B25" s="194">
        <v>35</v>
      </c>
      <c r="D25" s="9">
        <f t="shared" si="1"/>
        <v>23</v>
      </c>
      <c r="E25" s="9">
        <f>VLOOKUP($D25,классы!$K$3:$N$88,2,FALSE)</f>
        <v>20</v>
      </c>
      <c r="F25" s="9" t="str">
        <f>VLOOKUP($D25,классы!$K$3:$N$88,3,FALSE)</f>
        <v>Костюхина Екатерина Евгеньевна</v>
      </c>
      <c r="G25" s="9" t="str">
        <f>VLOOKUP($D25,классы!$K$3:$N$88,4,FALSE)</f>
        <v>Санкт-Петербург</v>
      </c>
      <c r="H25" s="209">
        <f>VLOOKUP($D25,классы!$K$3:$P$88,5,FALSE)</f>
        <v>3.0000049999999998</v>
      </c>
      <c r="I25" s="121">
        <f t="shared" si="0"/>
        <v>1.0909108322120624</v>
      </c>
    </row>
    <row r="26" spans="2:9">
      <c r="B26" s="194">
        <v>50</v>
      </c>
      <c r="D26" s="9">
        <f t="shared" si="1"/>
        <v>24</v>
      </c>
      <c r="E26" s="9">
        <f>VLOOKUP($D26,классы!$K$3:$N$88,2,FALSE)</f>
        <v>29</v>
      </c>
      <c r="F26" s="9" t="str">
        <f>VLOOKUP($D26,классы!$K$3:$N$88,3,FALSE)</f>
        <v>Данилина Татьяна Игоревна</v>
      </c>
      <c r="G26" s="9" t="str">
        <f>VLOOKUP($D26,классы!$K$3:$N$88,4,FALSE)</f>
        <v>Сергиев Посад</v>
      </c>
      <c r="H26" s="209">
        <f>VLOOKUP($D26,классы!$K$3:$P$88,5,FALSE)</f>
        <v>3.0000034482758622</v>
      </c>
      <c r="I26" s="121">
        <f t="shared" si="0"/>
        <v>1.0909102679487792</v>
      </c>
    </row>
    <row r="27" spans="2:9">
      <c r="B27" s="194">
        <v>61</v>
      </c>
      <c r="D27" s="9">
        <f t="shared" si="1"/>
        <v>25</v>
      </c>
      <c r="E27" s="9">
        <f>VLOOKUP($D27,классы!$K$3:$N$88,2,FALSE)</f>
        <v>39</v>
      </c>
      <c r="F27" s="9" t="str">
        <f>VLOOKUP($D27,классы!$K$3:$N$88,3,FALSE)</f>
        <v>Команда "Держи Забрало"</v>
      </c>
      <c r="G27" s="9" t="str">
        <f>VLOOKUP($D27,классы!$K$3:$N$88,4,FALSE)</f>
        <v>Москва</v>
      </c>
      <c r="H27" s="209">
        <f>VLOOKUP($D27,классы!$K$3:$P$88,5,FALSE)</f>
        <v>3.0000025641025641</v>
      </c>
      <c r="I27" s="121">
        <f t="shared" si="0"/>
        <v>1.0909099464312391</v>
      </c>
    </row>
    <row r="28" spans="2:9">
      <c r="B28" s="194">
        <v>66</v>
      </c>
      <c r="D28" s="9">
        <f t="shared" si="1"/>
        <v>26</v>
      </c>
      <c r="E28" s="9">
        <f>VLOOKUP($D28,классы!$K$3:$N$88,2,FALSE)</f>
        <v>56</v>
      </c>
      <c r="F28" s="9" t="str">
        <f>VLOOKUP($D28,классы!$K$3:$N$88,3,FALSE)</f>
        <v>Кондрашов Сергей</v>
      </c>
      <c r="G28" s="9" t="str">
        <f>VLOOKUP($D28,классы!$K$3:$N$88,4,FALSE)</f>
        <v>Москва</v>
      </c>
      <c r="H28" s="209">
        <f>VLOOKUP($D28,классы!$K$3:$P$88,5,FALSE)</f>
        <v>3.0000017857142858</v>
      </c>
      <c r="I28" s="121">
        <f t="shared" si="0"/>
        <v>1.0909096633809761</v>
      </c>
    </row>
    <row r="29" spans="2:9">
      <c r="B29" s="194">
        <v>2</v>
      </c>
      <c r="D29" s="9">
        <f t="shared" si="1"/>
        <v>27</v>
      </c>
      <c r="E29" s="9">
        <f>VLOOKUP($D29,классы!$K$3:$N$88,2,FALSE)</f>
        <v>69</v>
      </c>
      <c r="F29" s="9" t="str">
        <f>VLOOKUP($D29,классы!$K$3:$N$88,3,FALSE)</f>
        <v>Мораш Анастасия Юрьевна</v>
      </c>
      <c r="G29" s="9" t="str">
        <f>VLOOKUP($D29,классы!$K$3:$N$88,4,FALSE)</f>
        <v>Челябинск</v>
      </c>
      <c r="H29" s="209">
        <f>VLOOKUP($D29,классы!$K$3:$P$88,5,FALSE)</f>
        <v>3.0000014492753624</v>
      </c>
      <c r="I29" s="121">
        <f t="shared" si="0"/>
        <v>1.090909541039558</v>
      </c>
    </row>
    <row r="30" spans="2:9">
      <c r="B30" s="194">
        <v>12</v>
      </c>
      <c r="D30" s="9">
        <f t="shared" si="1"/>
        <v>28</v>
      </c>
      <c r="E30" s="9">
        <f>VLOOKUP($D30,классы!$K$3:$N$88,2,FALSE)</f>
        <v>3</v>
      </c>
      <c r="F30" s="9" t="str">
        <f>VLOOKUP($D30,классы!$K$3:$N$88,3,FALSE)</f>
        <v>Кудрявцев Евгений Валерьевич</v>
      </c>
      <c r="G30" s="9" t="str">
        <f>VLOOKUP($D30,классы!$K$3:$N$88,4,FALSE)</f>
        <v>Искитим, Новосибирская область</v>
      </c>
      <c r="H30" s="209">
        <f>VLOOKUP($D30,классы!$K$3:$P$88,5,FALSE)</f>
        <v>2.0000333333333336</v>
      </c>
      <c r="I30" s="121">
        <f t="shared" si="0"/>
        <v>0.72728479723151529</v>
      </c>
    </row>
    <row r="31" spans="2:9">
      <c r="B31" s="194">
        <v>35</v>
      </c>
      <c r="D31" s="9">
        <f t="shared" si="1"/>
        <v>29</v>
      </c>
      <c r="E31" s="9">
        <f>VLOOKUP($D31,классы!$K$3:$N$88,2,FALSE)</f>
        <v>6</v>
      </c>
      <c r="F31" s="9" t="str">
        <f>VLOOKUP($D31,классы!$K$3:$N$88,3,FALSE)</f>
        <v>Вастаев Александр</v>
      </c>
      <c r="G31" s="9" t="str">
        <f>VLOOKUP($D31,классы!$K$3:$N$88,4,FALSE)</f>
        <v>Жуковский</v>
      </c>
      <c r="H31" s="209">
        <f>VLOOKUP($D31,классы!$K$3:$P$88,5,FALSE)</f>
        <v>2.0000166666666668</v>
      </c>
      <c r="I31" s="121">
        <f t="shared" si="0"/>
        <v>0.72727873662588183</v>
      </c>
    </row>
    <row r="32" spans="2:9">
      <c r="B32" s="194">
        <v>65</v>
      </c>
      <c r="D32" s="9">
        <f t="shared" si="1"/>
        <v>30</v>
      </c>
      <c r="E32" s="9">
        <f>VLOOKUP($D32,классы!$K$3:$N$88,2,FALSE)</f>
        <v>8</v>
      </c>
      <c r="F32" s="9" t="str">
        <f>VLOOKUP($D32,классы!$K$3:$N$88,3,FALSE)</f>
        <v>Шонин Сергей Викторович</v>
      </c>
      <c r="G32" s="9" t="str">
        <f>VLOOKUP($D32,классы!$K$3:$N$88,4,FALSE)</f>
        <v>Тихвин</v>
      </c>
      <c r="H32" s="209">
        <f>VLOOKUP($D32,классы!$K$3:$P$88,5,FALSE)</f>
        <v>2.0000125</v>
      </c>
      <c r="I32" s="121">
        <f t="shared" si="0"/>
        <v>0.72727722147447338</v>
      </c>
    </row>
    <row r="33" spans="2:9">
      <c r="B33" s="194">
        <v>68</v>
      </c>
      <c r="D33" s="9">
        <f t="shared" si="1"/>
        <v>31</v>
      </c>
      <c r="E33" s="9">
        <f>VLOOKUP($D33,классы!$K$3:$N$88,2,FALSE)</f>
        <v>9</v>
      </c>
      <c r="F33" s="9" t="str">
        <f>VLOOKUP($D33,классы!$K$3:$N$88,3,FALSE)</f>
        <v>Кирилл Михайлович Поспелов</v>
      </c>
      <c r="G33" s="9" t="str">
        <f>VLOOKUP($D33,классы!$K$3:$N$88,4,FALSE)</f>
        <v>Москва</v>
      </c>
      <c r="H33" s="209">
        <f>VLOOKUP($D33,классы!$K$3:$P$88,5,FALSE)</f>
        <v>2.0000111111111112</v>
      </c>
      <c r="I33" s="121">
        <f t="shared" si="0"/>
        <v>0.72727671642400393</v>
      </c>
    </row>
    <row r="34" spans="2:9">
      <c r="B34" s="194">
        <v>36</v>
      </c>
      <c r="D34" s="9">
        <f t="shared" si="1"/>
        <v>32</v>
      </c>
      <c r="E34" s="9">
        <f>VLOOKUP($D34,классы!$K$3:$N$88,2,FALSE)</f>
        <v>15</v>
      </c>
      <c r="F34" s="9" t="str">
        <f>VLOOKUP($D34,классы!$K$3:$N$88,3,FALSE)</f>
        <v>Касьянов Юрий Владимирович</v>
      </c>
      <c r="G34" s="9" t="str">
        <f>VLOOKUP($D34,классы!$K$3:$N$88,4,FALSE)</f>
        <v>Запорожье</v>
      </c>
      <c r="H34" s="209">
        <f>VLOOKUP($D34,классы!$K$3:$P$88,5,FALSE)</f>
        <v>2.0000066666666667</v>
      </c>
      <c r="I34" s="121">
        <f t="shared" si="0"/>
        <v>0.72727510026250175</v>
      </c>
    </row>
    <row r="35" spans="2:9">
      <c r="B35" s="194">
        <v>38</v>
      </c>
      <c r="D35" s="9">
        <f t="shared" si="1"/>
        <v>33</v>
      </c>
      <c r="E35" s="9">
        <f>VLOOKUP($D35,классы!$K$3:$N$88,2,FALSE)</f>
        <v>21</v>
      </c>
      <c r="F35" s="9" t="str">
        <f>VLOOKUP($D35,классы!$K$3:$N$88,3,FALSE)</f>
        <v>Столяров Александр Александрович</v>
      </c>
      <c r="G35" s="9" t="str">
        <f>VLOOKUP($D35,классы!$K$3:$N$88,4,FALSE)</f>
        <v>Санкт-Петербург</v>
      </c>
      <c r="H35" s="209">
        <f>VLOOKUP($D35,классы!$K$3:$P$88,5,FALSE)</f>
        <v>2.0000047619047621</v>
      </c>
      <c r="I35" s="121">
        <f t="shared" si="0"/>
        <v>0.72727440762185791</v>
      </c>
    </row>
    <row r="36" spans="2:9">
      <c r="B36" s="194">
        <v>43</v>
      </c>
      <c r="D36" s="9">
        <f t="shared" si="1"/>
        <v>34</v>
      </c>
      <c r="E36" s="9">
        <f>VLOOKUP($D36,классы!$K$3:$N$88,2,FALSE)</f>
        <v>30</v>
      </c>
      <c r="F36" s="9" t="str">
        <f>VLOOKUP($D36,классы!$K$3:$N$88,3,FALSE)</f>
        <v>Пономарев Сергей Анатольевич</v>
      </c>
      <c r="G36" s="9" t="str">
        <f>VLOOKUP($D36,классы!$K$3:$N$88,4,FALSE)</f>
        <v>Москва</v>
      </c>
      <c r="H36" s="209">
        <f>VLOOKUP($D36,классы!$K$3:$P$88,5,FALSE)</f>
        <v>2.0000033333333334</v>
      </c>
      <c r="I36" s="121">
        <f t="shared" si="0"/>
        <v>0.72727388814137495</v>
      </c>
    </row>
    <row r="37" spans="2:9">
      <c r="B37" s="194">
        <v>8</v>
      </c>
      <c r="D37" s="9">
        <f t="shared" si="1"/>
        <v>35</v>
      </c>
      <c r="E37" s="9">
        <f>VLOOKUP($D37,классы!$K$3:$N$88,2,FALSE)</f>
        <v>51</v>
      </c>
      <c r="F37" s="9" t="str">
        <f>VLOOKUP($D37,классы!$K$3:$N$88,3,FALSE)</f>
        <v>Басалаев Андрей Викторович</v>
      </c>
      <c r="G37" s="9" t="str">
        <f>VLOOKUP($D37,классы!$K$3:$N$88,4,FALSE)</f>
        <v>Новокузнецк, Кемеровская обл., Россия</v>
      </c>
      <c r="H37" s="209">
        <f>VLOOKUP($D37,классы!$K$3:$P$88,5,FALSE)</f>
        <v>2.0000019607843136</v>
      </c>
      <c r="I37" s="121">
        <f t="shared" si="0"/>
        <v>0.72727338903267569</v>
      </c>
    </row>
    <row r="38" spans="2:9">
      <c r="B38" s="194">
        <v>2</v>
      </c>
      <c r="D38" s="9">
        <f t="shared" si="1"/>
        <v>36</v>
      </c>
      <c r="E38" s="9">
        <f>VLOOKUP($D38,классы!$K$3:$N$88,2,FALSE)</f>
        <v>61</v>
      </c>
      <c r="F38" s="9" t="str">
        <f>VLOOKUP($D38,классы!$K$3:$N$88,3,FALSE)</f>
        <v>Диденко Е.В.</v>
      </c>
      <c r="G38" s="9" t="str">
        <f>VLOOKUP($D38,классы!$K$3:$N$88,4,FALSE)</f>
        <v>Одесса, Киев</v>
      </c>
      <c r="H38" s="209">
        <f>VLOOKUP($D38,классы!$K$3:$P$88,5,FALSE)</f>
        <v>2.0000016393442621</v>
      </c>
      <c r="I38" s="121">
        <f t="shared" si="0"/>
        <v>0.7272732721453925</v>
      </c>
    </row>
    <row r="39" spans="2:9">
      <c r="B39" s="194">
        <v>11</v>
      </c>
      <c r="D39" s="9">
        <f t="shared" si="1"/>
        <v>37</v>
      </c>
      <c r="E39" s="9">
        <f>VLOOKUP($D39,классы!$K$3:$N$88,2,FALSE)</f>
        <v>14</v>
      </c>
      <c r="F39" s="9" t="str">
        <f>VLOOKUP($D39,классы!$K$3:$N$88,3,FALSE)</f>
        <v>Мацкевич Екатерина Сергеевна</v>
      </c>
      <c r="G39" s="9" t="str">
        <f>VLOOKUP($D39,классы!$K$3:$N$88,4,FALSE)</f>
        <v>Санкт-Петербург</v>
      </c>
      <c r="H39" s="209">
        <f>VLOOKUP($D39,классы!$K$3:$P$88,5,FALSE)</f>
        <v>1.0000071428571429</v>
      </c>
      <c r="I39" s="121">
        <f t="shared" si="0"/>
        <v>0.3636389354125385</v>
      </c>
    </row>
    <row r="40" spans="2:9">
      <c r="B40" s="194">
        <v>35</v>
      </c>
      <c r="D40" s="9">
        <f t="shared" si="1"/>
        <v>38</v>
      </c>
      <c r="E40" s="9">
        <f>VLOOKUP($D40,классы!$K$3:$N$88,2,FALSE)</f>
        <v>23</v>
      </c>
      <c r="F40" s="9" t="str">
        <f>VLOOKUP($D40,классы!$K$3:$N$88,3,FALSE)</f>
        <v>Попов Александр Андреевич и КоВыль</v>
      </c>
      <c r="G40" s="9" t="str">
        <f>VLOOKUP($D40,классы!$K$3:$N$88,4,FALSE)</f>
        <v>село Выльгорт</v>
      </c>
      <c r="H40" s="209">
        <f>VLOOKUP($D40,классы!$K$3:$P$88,5,FALSE)</f>
        <v>1.0000043478260869</v>
      </c>
      <c r="I40" s="121">
        <f t="shared" si="0"/>
        <v>0.36363791903768067</v>
      </c>
    </row>
    <row r="41" spans="2:9">
      <c r="B41" s="194">
        <v>36</v>
      </c>
      <c r="D41" s="9">
        <f t="shared" si="1"/>
        <v>39</v>
      </c>
      <c r="E41" s="9">
        <f>VLOOKUP($D41,классы!$K$3:$N$88,2,FALSE)</f>
        <v>26</v>
      </c>
      <c r="F41" s="9" t="str">
        <f>VLOOKUP($D41,классы!$K$3:$N$88,3,FALSE)</f>
        <v>Ванягин Александр Александрович</v>
      </c>
      <c r="G41" s="9" t="str">
        <f>VLOOKUP($D41,классы!$K$3:$N$88,4,FALSE)</f>
        <v>Реутов</v>
      </c>
      <c r="H41" s="209">
        <f>VLOOKUP($D41,классы!$K$3:$P$88,5,FALSE)</f>
        <v>1.0000038461538461</v>
      </c>
      <c r="I41" s="121">
        <f t="shared" si="0"/>
        <v>0.36363773661142418</v>
      </c>
    </row>
    <row r="42" spans="2:9">
      <c r="B42" s="194">
        <v>38</v>
      </c>
      <c r="D42" s="9">
        <f t="shared" si="1"/>
        <v>40</v>
      </c>
      <c r="E42" s="9">
        <f>VLOOKUP($D42,классы!$K$3:$N$88,2,FALSE)</f>
        <v>28</v>
      </c>
      <c r="F42" s="9" t="str">
        <f>VLOOKUP($D42,классы!$K$3:$N$88,3,FALSE)</f>
        <v>Лехан Сергей Антонович</v>
      </c>
      <c r="G42" s="9" t="str">
        <f>VLOOKUP($D42,классы!$K$3:$N$88,4,FALSE)</f>
        <v>Белгород-Днестровский</v>
      </c>
      <c r="H42" s="209">
        <f>VLOOKUP($D42,классы!$K$3:$P$88,5,FALSE)</f>
        <v>1.0000035714285713</v>
      </c>
      <c r="I42" s="121">
        <f t="shared" si="0"/>
        <v>0.36363763671133126</v>
      </c>
    </row>
    <row r="43" spans="2:9">
      <c r="B43" s="194">
        <v>43</v>
      </c>
      <c r="D43" s="9">
        <f t="shared" si="1"/>
        <v>41</v>
      </c>
      <c r="E43" s="9">
        <f>VLOOKUP($D43,классы!$K$3:$N$88,2,FALSE)</f>
        <v>32</v>
      </c>
      <c r="F43" s="9" t="str">
        <f>VLOOKUP($D43,классы!$K$3:$N$88,3,FALSE)</f>
        <v>Карначёв Александр Евгеньевич</v>
      </c>
      <c r="G43" s="9" t="str">
        <f>VLOOKUP($D43,классы!$K$3:$N$88,4,FALSE)</f>
        <v>Санкт-Петербург</v>
      </c>
      <c r="H43" s="209">
        <f>VLOOKUP($D43,классы!$K$3:$P$88,5,FALSE)</f>
        <v>1.0000031250000001</v>
      </c>
      <c r="I43" s="121">
        <f t="shared" si="0"/>
        <v>0.36363747437368044</v>
      </c>
    </row>
    <row r="44" spans="2:9">
      <c r="B44" s="194">
        <v>2</v>
      </c>
      <c r="D44" s="9">
        <f t="shared" si="1"/>
        <v>42</v>
      </c>
      <c r="E44" s="9">
        <f>VLOOKUP($D44,классы!$K$3:$N$88,2,FALSE)</f>
        <v>34</v>
      </c>
      <c r="F44" s="9" t="str">
        <f>VLOOKUP($D44,классы!$K$3:$N$88,3,FALSE)</f>
        <v>Саликова Александра Владимировна</v>
      </c>
      <c r="G44" s="9" t="str">
        <f>VLOOKUP($D44,классы!$K$3:$N$88,4,FALSE)</f>
        <v>Саратов</v>
      </c>
      <c r="H44" s="209">
        <f>VLOOKUP($D44,классы!$K$3:$P$88,5,FALSE)</f>
        <v>1.0000029411764706</v>
      </c>
      <c r="I44" s="121">
        <f t="shared" si="0"/>
        <v>0.36363740752876533</v>
      </c>
    </row>
    <row r="45" spans="2:9">
      <c r="B45" s="194">
        <v>36</v>
      </c>
      <c r="D45" s="9">
        <f t="shared" si="1"/>
        <v>43</v>
      </c>
      <c r="E45" s="9">
        <f>VLOOKUP($D45,классы!$K$3:$N$88,2,FALSE)</f>
        <v>37</v>
      </c>
      <c r="F45" s="9" t="str">
        <f>VLOOKUP($D45,классы!$K$3:$N$88,3,FALSE)</f>
        <v>Сизов Дмитрий Генндьевич</v>
      </c>
      <c r="G45" s="9" t="str">
        <f>VLOOKUP($D45,классы!$K$3:$N$88,4,FALSE)</f>
        <v>Москва</v>
      </c>
      <c r="H45" s="209">
        <f>VLOOKUP($D45,классы!$K$3:$P$88,5,FALSE)</f>
        <v>1.0000027027027028</v>
      </c>
      <c r="I45" s="121">
        <f t="shared" si="0"/>
        <v>0.36363732081103772</v>
      </c>
    </row>
    <row r="46" spans="2:9">
      <c r="B46" s="194">
        <v>38</v>
      </c>
      <c r="D46" s="9">
        <f t="shared" si="1"/>
        <v>44</v>
      </c>
      <c r="E46" s="9">
        <f>VLOOKUP($D46,классы!$K$3:$N$88,2,FALSE)</f>
        <v>41</v>
      </c>
      <c r="F46" s="9" t="str">
        <f>VLOOKUP($D46,классы!$K$3:$N$88,3,FALSE)</f>
        <v>Диденко Е.В.</v>
      </c>
      <c r="G46" s="9" t="str">
        <f>VLOOKUP($D46,классы!$K$3:$N$88,4,FALSE)</f>
        <v>Одесса, Киев</v>
      </c>
      <c r="H46" s="209">
        <f>VLOOKUP($D46,классы!$K$3:$P$88,5,FALSE)</f>
        <v>1.0000024390243902</v>
      </c>
      <c r="I46" s="121">
        <f t="shared" si="0"/>
        <v>0.36363722492802175</v>
      </c>
    </row>
    <row r="47" spans="2:9">
      <c r="B47" s="194">
        <v>43</v>
      </c>
      <c r="D47" s="9">
        <f t="shared" si="1"/>
        <v>45</v>
      </c>
      <c r="E47" s="9">
        <f>VLOOKUP($D47,классы!$K$3:$N$88,2,FALSE)</f>
        <v>44</v>
      </c>
      <c r="F47" s="9" t="str">
        <f>VLOOKUP($D47,классы!$K$3:$N$88,3,FALSE)</f>
        <v>Горбунов Владимир Владимирович</v>
      </c>
      <c r="G47" s="9" t="str">
        <f>VLOOKUP($D47,классы!$K$3:$N$88,4,FALSE)</f>
        <v>Санкт-Петербург</v>
      </c>
      <c r="H47" s="209">
        <f>VLOOKUP($D47,классы!$K$3:$P$88,5,FALSE)</f>
        <v>1.0000022727272728</v>
      </c>
      <c r="I47" s="121">
        <f t="shared" si="0"/>
        <v>0.36363716445634692</v>
      </c>
    </row>
    <row r="48" spans="2:9">
      <c r="B48" s="194">
        <v>4</v>
      </c>
      <c r="D48" s="9">
        <f t="shared" si="1"/>
        <v>46</v>
      </c>
      <c r="E48" s="9">
        <f>VLOOKUP($D48,классы!$K$3:$N$88,2,FALSE)</f>
        <v>45</v>
      </c>
      <c r="F48" s="9" t="str">
        <f>VLOOKUP($D48,классы!$K$3:$N$88,3,FALSE)</f>
        <v>Горбунов Владимир Владимирович</v>
      </c>
      <c r="G48" s="9" t="str">
        <f>VLOOKUP($D48,классы!$K$3:$N$88,4,FALSE)</f>
        <v>Санкт-Петербург</v>
      </c>
      <c r="H48" s="209">
        <f>VLOOKUP($D48,классы!$K$3:$P$88,5,FALSE)</f>
        <v>1.0000022222222222</v>
      </c>
      <c r="I48" s="121">
        <f t="shared" si="0"/>
        <v>0.36363714609087527</v>
      </c>
    </row>
    <row r="49" spans="2:9">
      <c r="B49" s="194">
        <v>19</v>
      </c>
      <c r="D49" s="9">
        <f t="shared" si="1"/>
        <v>47</v>
      </c>
      <c r="E49" s="9">
        <f>VLOOKUP($D49,классы!$K$3:$N$88,2,FALSE)</f>
        <v>49</v>
      </c>
      <c r="F49" s="9" t="str">
        <f>VLOOKUP($D49,классы!$K$3:$N$88,3,FALSE)</f>
        <v>Люция Хисматуллина, Елена Котлярова</v>
      </c>
      <c r="G49" s="9" t="str">
        <f>VLOOKUP($D49,классы!$K$3:$N$88,4,FALSE)</f>
        <v>Ижевск</v>
      </c>
      <c r="H49" s="209">
        <f>VLOOKUP($D49,классы!$K$3:$P$88,5,FALSE)</f>
        <v>1.0000020408163266</v>
      </c>
      <c r="I49" s="121">
        <f t="shared" si="0"/>
        <v>0.36363708012509971</v>
      </c>
    </row>
    <row r="50" spans="2:9">
      <c r="B50" s="194">
        <v>20</v>
      </c>
      <c r="D50" s="9">
        <f t="shared" si="1"/>
        <v>48</v>
      </c>
      <c r="E50" s="9">
        <f>VLOOKUP($D50,классы!$K$3:$N$88,2,FALSE)</f>
        <v>52</v>
      </c>
      <c r="F50" s="9" t="str">
        <f>VLOOKUP($D50,классы!$K$3:$N$88,3,FALSE)</f>
        <v>Ишина Ольга Владимировна</v>
      </c>
      <c r="G50" s="9" t="str">
        <f>VLOOKUP($D50,классы!$K$3:$N$88,4,FALSE)</f>
        <v>Минск</v>
      </c>
      <c r="H50" s="209">
        <f>VLOOKUP($D50,классы!$K$3:$P$88,5,FALSE)</f>
        <v>1.000001923076923</v>
      </c>
      <c r="I50" s="121">
        <f t="shared" si="0"/>
        <v>0.36363703731077412</v>
      </c>
    </row>
    <row r="51" spans="2:9">
      <c r="B51" s="194">
        <v>21</v>
      </c>
      <c r="D51" s="9">
        <f t="shared" si="1"/>
        <v>49</v>
      </c>
      <c r="E51" s="9">
        <f>VLOOKUP($D51,классы!$K$3:$N$88,2,FALSE)</f>
        <v>53</v>
      </c>
      <c r="F51" s="9" t="str">
        <f>VLOOKUP($D51,классы!$K$3:$N$88,3,FALSE)</f>
        <v>Швак Игорь</v>
      </c>
      <c r="G51" s="9" t="str">
        <f>VLOOKUP($D51,классы!$K$3:$N$88,4,FALSE)</f>
        <v>Odessa</v>
      </c>
      <c r="H51" s="209">
        <f>VLOOKUP($D51,классы!$K$3:$P$88,5,FALSE)</f>
        <v>1.0000018867924527</v>
      </c>
      <c r="I51" s="121">
        <f t="shared" si="0"/>
        <v>0.36363702411642218</v>
      </c>
    </row>
    <row r="52" spans="2:9">
      <c r="B52" s="194">
        <v>29</v>
      </c>
      <c r="D52" s="9">
        <f t="shared" si="1"/>
        <v>50</v>
      </c>
      <c r="E52" s="9">
        <f>VLOOKUP($D52,классы!$K$3:$N$88,2,FALSE)</f>
        <v>54</v>
      </c>
      <c r="F52" s="9" t="str">
        <f>VLOOKUP($D52,классы!$K$3:$N$88,3,FALSE)</f>
        <v>Силантьева Наталья Ильинична</v>
      </c>
      <c r="G52" s="9" t="str">
        <f>VLOOKUP($D52,классы!$K$3:$N$88,4,FALSE)</f>
        <v>Екатаринбург</v>
      </c>
      <c r="H52" s="209">
        <f>VLOOKUP($D52,классы!$K$3:$P$88,5,FALSE)</f>
        <v>1.0000018518518519</v>
      </c>
      <c r="I52" s="121">
        <f t="shared" si="0"/>
        <v>0.36363701141075006</v>
      </c>
    </row>
    <row r="53" spans="2:9">
      <c r="B53" s="194">
        <v>64</v>
      </c>
      <c r="D53" s="9">
        <f t="shared" si="1"/>
        <v>51</v>
      </c>
      <c r="E53" s="9">
        <f>VLOOKUP($D53,классы!$K$3:$N$88,2,FALSE)</f>
        <v>59</v>
      </c>
      <c r="F53" s="9" t="str">
        <f>VLOOKUP($D53,классы!$K$3:$N$88,3,FALSE)</f>
        <v>Люция Хисматуллина, Елена Котлярова</v>
      </c>
      <c r="G53" s="9" t="str">
        <f>VLOOKUP($D53,классы!$K$3:$N$88,4,FALSE)</f>
        <v>Ижевск</v>
      </c>
      <c r="H53" s="209">
        <f>VLOOKUP($D53,классы!$K$3:$P$88,5,FALSE)</f>
        <v>1.0000016949152541</v>
      </c>
      <c r="I53" s="121">
        <f t="shared" si="0"/>
        <v>0.36363695434290039</v>
      </c>
    </row>
    <row r="54" spans="2:9">
      <c r="B54" s="194">
        <v>68</v>
      </c>
      <c r="D54" s="9">
        <f t="shared" si="1"/>
        <v>52</v>
      </c>
      <c r="E54" s="9">
        <f>VLOOKUP($D54,классы!$K$3:$N$88,2,FALSE)</f>
        <v>60</v>
      </c>
      <c r="F54" s="9" t="str">
        <f>VLOOKUP($D54,классы!$K$3:$N$88,3,FALSE)</f>
        <v>Смирнов Андрей Юрьевич</v>
      </c>
      <c r="G54" s="9" t="str">
        <f>VLOOKUP($D54,классы!$K$3:$N$88,4,FALSE)</f>
        <v>Санкт-Петербург</v>
      </c>
      <c r="H54" s="209">
        <f>VLOOKUP($D54,классы!$K$3:$P$88,5,FALSE)</f>
        <v>1.0000016666666667</v>
      </c>
      <c r="I54" s="121">
        <f t="shared" si="0"/>
        <v>0.36363694407068747</v>
      </c>
    </row>
    <row r="55" spans="2:9">
      <c r="B55" s="194">
        <v>36</v>
      </c>
      <c r="D55" s="9">
        <f t="shared" si="1"/>
        <v>53</v>
      </c>
      <c r="E55" s="9">
        <f>VLOOKUP($D55,классы!$K$3:$N$88,2,FALSE)</f>
        <v>62</v>
      </c>
      <c r="F55" s="9" t="str">
        <f>VLOOKUP($D55,классы!$K$3:$N$88,3,FALSE)</f>
        <v>Сорокин Юрий Владимирович</v>
      </c>
      <c r="G55" s="9" t="str">
        <f>VLOOKUP($D55,классы!$K$3:$N$88,4,FALSE)</f>
        <v>Москва</v>
      </c>
      <c r="H55" s="209">
        <f>VLOOKUP($D55,классы!$K$3:$P$88,5,FALSE)</f>
        <v>1.0000016129032259</v>
      </c>
      <c r="I55" s="121">
        <f t="shared" si="0"/>
        <v>0.36363692452034674</v>
      </c>
    </row>
    <row r="56" spans="2:9">
      <c r="B56" s="194">
        <v>38</v>
      </c>
      <c r="D56" s="9">
        <f t="shared" si="1"/>
        <v>54</v>
      </c>
      <c r="E56" s="9">
        <f>VLOOKUP($D56,классы!$K$3:$N$88,2,FALSE)</f>
        <v>64</v>
      </c>
      <c r="F56" s="9" t="str">
        <f>VLOOKUP($D56,классы!$K$3:$N$88,3,FALSE)</f>
        <v>Янгирова Анастасия Валерьевна</v>
      </c>
      <c r="G56" s="9" t="str">
        <f>VLOOKUP($D56,классы!$K$3:$N$88,4,FALSE)</f>
        <v>Москва</v>
      </c>
      <c r="H56" s="209">
        <f>VLOOKUP($D56,классы!$K$3:$P$88,5,FALSE)</f>
        <v>1.0000015625000001</v>
      </c>
      <c r="I56" s="121">
        <f t="shared" si="0"/>
        <v>0.36363690619190231</v>
      </c>
    </row>
    <row r="57" spans="2:9">
      <c r="B57" s="194">
        <v>43</v>
      </c>
      <c r="D57" s="9">
        <f t="shared" si="1"/>
        <v>55</v>
      </c>
      <c r="E57" s="9">
        <f>VLOOKUP($D57,классы!$K$3:$N$88,2,FALSE)</f>
        <v>72</v>
      </c>
      <c r="F57" s="9" t="str">
        <f>VLOOKUP($D57,классы!$K$3:$N$88,3,FALSE)</f>
        <v>Лехан Сергей Антонович</v>
      </c>
      <c r="G57" s="9" t="str">
        <f>VLOOKUP($D57,классы!$K$3:$N$88,4,FALSE)</f>
        <v>Белгород-Днестровский</v>
      </c>
      <c r="H57" s="209">
        <f>VLOOKUP($D57,классы!$K$3:$P$88,5,FALSE)</f>
        <v>1.0000013888888888</v>
      </c>
      <c r="I57" s="121">
        <f t="shared" si="0"/>
        <v>0.36363684306059352</v>
      </c>
    </row>
    <row r="58" spans="2:9">
      <c r="B58" s="194">
        <v>36</v>
      </c>
      <c r="D58" s="9">
        <f t="shared" si="1"/>
        <v>56</v>
      </c>
      <c r="E58" s="9">
        <f>VLOOKUP($D58,классы!$K$3:$N$88,2,FALSE)</f>
        <v>73</v>
      </c>
      <c r="F58" s="9" t="str">
        <f>VLOOKUP($D58,классы!$K$3:$N$88,3,FALSE)</f>
        <v>Сабанова Анастасия Михайловна</v>
      </c>
      <c r="G58" s="9" t="str">
        <f>VLOOKUP($D58,классы!$K$3:$N$88,4,FALSE)</f>
        <v>Екатеринбург</v>
      </c>
      <c r="H58" s="209">
        <f>VLOOKUP($D58,классы!$K$3:$P$88,5,FALSE)</f>
        <v>1.0000013698630137</v>
      </c>
      <c r="I58" s="121">
        <f t="shared" si="0"/>
        <v>0.36363683614209402</v>
      </c>
    </row>
    <row r="59" spans="2:9">
      <c r="B59" s="194">
        <v>38</v>
      </c>
      <c r="D59" s="9">
        <f t="shared" si="1"/>
        <v>57</v>
      </c>
      <c r="E59" s="9">
        <f>VLOOKUP($D59,классы!$K$3:$N$88,2,FALSE)</f>
        <v>75</v>
      </c>
      <c r="F59" s="9" t="str">
        <f>VLOOKUP($D59,классы!$K$3:$N$88,3,FALSE)</f>
        <v>Светлана Чернецова</v>
      </c>
      <c r="G59" s="9" t="str">
        <f>VLOOKUP($D59,классы!$K$3:$N$88,4,FALSE)</f>
        <v>Балашиха</v>
      </c>
      <c r="H59" s="209">
        <f>VLOOKUP($D59,классы!$K$3:$P$88,5,FALSE)</f>
        <v>1.0000013333333333</v>
      </c>
      <c r="I59" s="121">
        <f t="shared" si="0"/>
        <v>0.36363682285857479</v>
      </c>
    </row>
    <row r="60" spans="2:9">
      <c r="B60" s="194">
        <v>43</v>
      </c>
      <c r="D60" s="9">
        <f t="shared" si="1"/>
        <v>58</v>
      </c>
      <c r="E60" s="9">
        <f>VLOOKUP($D60,классы!$K$3:$N$88,2,FALSE)</f>
        <v>76</v>
      </c>
      <c r="F60" s="9" t="str">
        <f>VLOOKUP($D60,классы!$K$3:$N$88,3,FALSE)</f>
        <v>Лубяная Екатерина Валерьевна</v>
      </c>
      <c r="G60" s="9" t="str">
        <f>VLOOKUP($D60,классы!$K$3:$N$88,4,FALSE)</f>
        <v>Москва</v>
      </c>
      <c r="H60" s="209">
        <f>VLOOKUP($D60,классы!$K$3:$P$88,5,FALSE)</f>
        <v>1.0000013157894736</v>
      </c>
      <c r="I60" s="121">
        <f t="shared" si="0"/>
        <v>0.36363681647898993</v>
      </c>
    </row>
    <row r="61" spans="2:9">
      <c r="B61" s="194">
        <v>36</v>
      </c>
      <c r="D61" s="9">
        <f t="shared" si="1"/>
        <v>59</v>
      </c>
      <c r="E61" s="9">
        <f>VLOOKUP($D61,классы!$K$3:$N$88,2,FALSE)</f>
        <v>10</v>
      </c>
      <c r="F61" s="9" t="str">
        <f>VLOOKUP($D61,классы!$K$3:$N$88,3,FALSE)</f>
        <v>Ткачев Алексей Петрович</v>
      </c>
      <c r="G61" s="9" t="str">
        <f>VLOOKUP($D61,классы!$K$3:$N$88,4,FALSE)</f>
        <v>Ростов-на-Дону</v>
      </c>
      <c r="H61" s="209">
        <f>VLOOKUP($D61,классы!$K$3:$P$88,5,FALSE)</f>
        <v>1.0000000000000001E-5</v>
      </c>
      <c r="I61" s="121">
        <f t="shared" si="0"/>
        <v>3.6363633801012418E-6</v>
      </c>
    </row>
    <row r="62" spans="2:9">
      <c r="B62" s="194">
        <v>38</v>
      </c>
      <c r="D62" s="9">
        <f t="shared" si="1"/>
        <v>60</v>
      </c>
      <c r="E62" s="9">
        <f>VLOOKUP($D62,классы!$K$3:$N$88,2,FALSE)</f>
        <v>16</v>
      </c>
      <c r="F62" s="9" t="str">
        <f>VLOOKUP($D62,классы!$K$3:$N$88,3,FALSE)</f>
        <v>Касьянов Юрий Владимирович</v>
      </c>
      <c r="G62" s="9" t="str">
        <f>VLOOKUP($D62,классы!$K$3:$N$88,4,FALSE)</f>
        <v>Запорожье</v>
      </c>
      <c r="H62" s="209">
        <f>VLOOKUP($D62,классы!$K$3:$P$88,5,FALSE)</f>
        <v>6.2500000000000003E-6</v>
      </c>
      <c r="I62" s="121">
        <f t="shared" si="0"/>
        <v>2.272727112563276E-6</v>
      </c>
    </row>
    <row r="63" spans="2:9">
      <c r="B63" s="194">
        <v>43</v>
      </c>
      <c r="D63" s="9">
        <f t="shared" si="1"/>
        <v>61</v>
      </c>
      <c r="E63" s="9">
        <f>VLOOKUP($D63,классы!$K$3:$N$88,2,FALSE)</f>
        <v>17</v>
      </c>
      <c r="F63" s="9" t="str">
        <f>VLOOKUP($D63,классы!$K$3:$N$88,3,FALSE)</f>
        <v>Касьянов Юрий Владимирович</v>
      </c>
      <c r="G63" s="9" t="str">
        <f>VLOOKUP($D63,классы!$K$3:$N$88,4,FALSE)</f>
        <v>Запорожье</v>
      </c>
      <c r="H63" s="209">
        <f>VLOOKUP($D63,классы!$K$3:$P$88,5,FALSE)</f>
        <v>5.8823529411764709E-6</v>
      </c>
      <c r="I63" s="121">
        <f t="shared" si="0"/>
        <v>2.139037282412495E-6</v>
      </c>
    </row>
    <row r="64" spans="2:9">
      <c r="B64" s="194">
        <v>36</v>
      </c>
      <c r="D64" s="9">
        <f t="shared" si="1"/>
        <v>62</v>
      </c>
      <c r="E64" s="9">
        <f>VLOOKUP($D64,классы!$K$3:$N$88,2,FALSE)</f>
        <v>22</v>
      </c>
      <c r="F64" s="9" t="str">
        <f>VLOOKUP($D64,классы!$K$3:$N$88,3,FALSE)</f>
        <v>Попов Александр Андреевич и КоВыль</v>
      </c>
      <c r="G64" s="9" t="str">
        <f>VLOOKUP($D64,классы!$K$3:$N$88,4,FALSE)</f>
        <v>село Выльгорт</v>
      </c>
      <c r="H64" s="209">
        <f>VLOOKUP($D64,классы!$K$3:$P$88,5,FALSE)</f>
        <v>4.5454545454545455E-6</v>
      </c>
      <c r="I64" s="121">
        <f t="shared" si="0"/>
        <v>1.6528924455005642E-6</v>
      </c>
    </row>
    <row r="65" spans="2:9">
      <c r="B65" s="194">
        <v>38</v>
      </c>
      <c r="D65" s="9">
        <f t="shared" si="1"/>
        <v>63</v>
      </c>
      <c r="E65" s="9">
        <f>VLOOKUP($D65,классы!$K$3:$N$88,2,FALSE)</f>
        <v>24</v>
      </c>
      <c r="F65" s="9" t="str">
        <f>VLOOKUP($D65,классы!$K$3:$N$88,3,FALSE)</f>
        <v>Попов Александр Андреевич и КоВыль</v>
      </c>
      <c r="G65" s="9" t="str">
        <f>VLOOKUP($D65,классы!$K$3:$N$88,4,FALSE)</f>
        <v>село Выльгорт</v>
      </c>
      <c r="H65" s="209">
        <f>VLOOKUP($D65,классы!$K$3:$P$88,5,FALSE)</f>
        <v>4.1666666666666669E-6</v>
      </c>
      <c r="I65" s="121">
        <f t="shared" si="0"/>
        <v>1.5151514083755173E-6</v>
      </c>
    </row>
    <row r="66" spans="2:9">
      <c r="B66" s="194">
        <v>43</v>
      </c>
      <c r="D66" s="9">
        <f t="shared" si="1"/>
        <v>64</v>
      </c>
      <c r="E66" s="9">
        <f>VLOOKUP($D66,классы!$K$3:$N$88,2,FALSE)</f>
        <v>27</v>
      </c>
      <c r="F66" s="9" t="str">
        <f>VLOOKUP($D66,классы!$K$3:$N$88,3,FALSE)</f>
        <v>Травина Светлана</v>
      </c>
      <c r="G66" s="9" t="str">
        <f>VLOOKUP($D66,классы!$K$3:$N$88,4,FALSE)</f>
        <v>Мурманск</v>
      </c>
      <c r="H66" s="209">
        <f>VLOOKUP($D66,классы!$K$3:$P$88,5,FALSE)</f>
        <v>3.7037037037037037E-6</v>
      </c>
      <c r="I66" s="121">
        <f t="shared" si="0"/>
        <v>1.3468012518893488E-6</v>
      </c>
    </row>
    <row r="67" spans="2:9">
      <c r="B67" s="194">
        <v>625</v>
      </c>
      <c r="D67" s="9">
        <f t="shared" si="1"/>
        <v>65</v>
      </c>
      <c r="E67" s="9">
        <f>VLOOKUP($D67,классы!$K$3:$N$88,2,FALSE)</f>
        <v>31</v>
      </c>
      <c r="F67" s="9" t="str">
        <f>VLOOKUP($D67,классы!$K$3:$N$88,3,FALSE)</f>
        <v>Пономарев Сергей Анатольевич</v>
      </c>
      <c r="G67" s="9" t="str">
        <f>VLOOKUP($D67,классы!$K$3:$N$88,4,FALSE)</f>
        <v>Москва</v>
      </c>
      <c r="H67" s="209">
        <f>VLOOKUP($D67,классы!$K$3:$P$88,5,FALSE)</f>
        <v>3.2258064516129032E-6</v>
      </c>
      <c r="I67" s="121">
        <f t="shared" si="0"/>
        <v>1.1730204451939489E-6</v>
      </c>
    </row>
    <row r="68" spans="2:9">
      <c r="B68" s="194">
        <v>12</v>
      </c>
      <c r="D68" s="9">
        <f t="shared" si="1"/>
        <v>66</v>
      </c>
      <c r="E68" s="9">
        <f>VLOOKUP($D68,классы!$K$3:$N$88,2,FALSE)</f>
        <v>33</v>
      </c>
      <c r="F68" s="9" t="str">
        <f>VLOOKUP($D68,классы!$K$3:$N$88,3,FALSE)</f>
        <v>Батищев Сергей Николаевич</v>
      </c>
      <c r="G68" s="9" t="str">
        <f>VLOOKUP($D68,классы!$K$3:$N$88,4,FALSE)</f>
        <v>Мытищи</v>
      </c>
      <c r="H68" s="209">
        <f>VLOOKUP($D68,классы!$K$3:$P$88,5,FALSE)</f>
        <v>3.0303030303030305E-6</v>
      </c>
      <c r="I68" s="121">
        <f t="shared" ref="I68:I79" si="2">(H68/$H$3)*12</f>
        <v>1.1019282970003761E-6</v>
      </c>
    </row>
    <row r="69" spans="2:9">
      <c r="B69" s="194">
        <v>36</v>
      </c>
      <c r="D69" s="9">
        <f t="shared" ref="D69:D79" si="3">D68+1</f>
        <v>67</v>
      </c>
      <c r="E69" s="9">
        <f>VLOOKUP($D69,классы!$K$3:$N$88,2,FALSE)</f>
        <v>42</v>
      </c>
      <c r="F69" s="9" t="str">
        <f>VLOOKUP($D69,классы!$K$3:$N$88,3,FALSE)</f>
        <v>Василий Буз</v>
      </c>
      <c r="G69" s="9" t="str">
        <f>VLOOKUP($D69,классы!$K$3:$N$88,4,FALSE)</f>
        <v>Одесса</v>
      </c>
      <c r="H69" s="209">
        <f>VLOOKUP($D69,классы!$K$3:$P$88,5,FALSE)</f>
        <v>2.3809523809523812E-6</v>
      </c>
      <c r="I69" s="121">
        <f t="shared" si="2"/>
        <v>8.6580080478600993E-7</v>
      </c>
    </row>
    <row r="70" spans="2:9">
      <c r="B70" s="194">
        <v>38</v>
      </c>
      <c r="D70" s="9">
        <f t="shared" si="3"/>
        <v>68</v>
      </c>
      <c r="E70" s="9">
        <f>VLOOKUP($D70,классы!$K$3:$N$88,2,FALSE)</f>
        <v>47</v>
      </c>
      <c r="F70" s="9" t="str">
        <f>VLOOKUP($D70,классы!$K$3:$N$88,3,FALSE)</f>
        <v>Иванов Никита Станиславович</v>
      </c>
      <c r="G70" s="9" t="str">
        <f>VLOOKUP($D70,классы!$K$3:$N$88,4,FALSE)</f>
        <v>Сыктывкар</v>
      </c>
      <c r="H70" s="209">
        <f>VLOOKUP($D70,классы!$K$3:$P$88,5,FALSE)</f>
        <v>2.1276595744680853E-6</v>
      </c>
      <c r="I70" s="121">
        <f t="shared" si="2"/>
        <v>7.7369433619175354E-7</v>
      </c>
    </row>
    <row r="71" spans="2:9">
      <c r="B71" s="194">
        <v>43</v>
      </c>
      <c r="D71" s="9">
        <f t="shared" si="3"/>
        <v>69</v>
      </c>
      <c r="E71" s="9">
        <f>VLOOKUP($D71,классы!$K$3:$N$88,2,FALSE)</f>
        <v>48</v>
      </c>
      <c r="F71" s="9" t="str">
        <f>VLOOKUP($D71,классы!$K$3:$N$88,3,FALSE)</f>
        <v>Василий Буз</v>
      </c>
      <c r="G71" s="9" t="str">
        <f>VLOOKUP($D71,классы!$K$3:$N$88,4,FALSE)</f>
        <v>Одесса</v>
      </c>
      <c r="H71" s="209">
        <f>VLOOKUP($D71,классы!$K$3:$P$88,5,FALSE)</f>
        <v>2.0833333333333334E-6</v>
      </c>
      <c r="I71" s="121">
        <f t="shared" si="2"/>
        <v>7.5757570418775864E-7</v>
      </c>
    </row>
    <row r="72" spans="2:9">
      <c r="B72" s="194">
        <v>36</v>
      </c>
      <c r="D72" s="9">
        <f t="shared" si="3"/>
        <v>70</v>
      </c>
      <c r="E72" s="9">
        <f>VLOOKUP($D72,классы!$K$3:$N$88,2,FALSE)</f>
        <v>55</v>
      </c>
      <c r="F72" s="9" t="str">
        <f>VLOOKUP($D72,классы!$K$3:$N$88,3,FALSE)</f>
        <v>Аверина Александра Викторовна</v>
      </c>
      <c r="G72" s="9" t="str">
        <f>VLOOKUP($D72,классы!$K$3:$N$88,4,FALSE)</f>
        <v>Москва</v>
      </c>
      <c r="H72" s="209">
        <f>VLOOKUP($D72,классы!$K$3:$P$88,5,FALSE)</f>
        <v>1.8181818181818183E-6</v>
      </c>
      <c r="I72" s="121">
        <f t="shared" si="2"/>
        <v>6.6115697820022569E-7</v>
      </c>
    </row>
    <row r="73" spans="2:9">
      <c r="B73" s="194">
        <v>38</v>
      </c>
      <c r="D73" s="9">
        <f t="shared" si="3"/>
        <v>71</v>
      </c>
      <c r="E73" s="9">
        <f>VLOOKUP($D73,классы!$K$3:$N$88,2,FALSE)</f>
        <v>57</v>
      </c>
      <c r="F73" s="9" t="str">
        <f>VLOOKUP($D73,классы!$K$3:$N$88,3,FALSE)</f>
        <v>Аверина Александра Викторовна</v>
      </c>
      <c r="G73" s="9" t="str">
        <f>VLOOKUP($D73,классы!$K$3:$N$88,4,FALSE)</f>
        <v>Москва</v>
      </c>
      <c r="H73" s="209">
        <f>VLOOKUP($D73,классы!$K$3:$P$88,5,FALSE)</f>
        <v>1.7543859649122807E-6</v>
      </c>
      <c r="I73" s="121">
        <f t="shared" si="2"/>
        <v>6.3795848773705985E-7</v>
      </c>
    </row>
    <row r="74" spans="2:9">
      <c r="B74" s="194">
        <v>43</v>
      </c>
      <c r="D74" s="9">
        <f t="shared" si="3"/>
        <v>72</v>
      </c>
      <c r="E74" s="9">
        <f>VLOOKUP($D74,классы!$K$3:$N$88,2,FALSE)</f>
        <v>58</v>
      </c>
      <c r="F74" s="9" t="str">
        <f>VLOOKUP($D74,классы!$K$3:$N$88,3,FALSE)</f>
        <v>Аверина Александра Викторовна</v>
      </c>
      <c r="G74" s="9" t="str">
        <f>VLOOKUP($D74,классы!$K$3:$N$88,4,FALSE)</f>
        <v>Москва</v>
      </c>
      <c r="H74" s="209">
        <f>VLOOKUP($D74,классы!$K$3:$P$88,5,FALSE)</f>
        <v>1.7241379310344829E-6</v>
      </c>
      <c r="I74" s="121">
        <f t="shared" si="2"/>
        <v>6.2695920346573134E-7</v>
      </c>
    </row>
    <row r="75" spans="2:9">
      <c r="B75" s="194">
        <v>36</v>
      </c>
      <c r="D75" s="9">
        <f t="shared" si="3"/>
        <v>73</v>
      </c>
      <c r="E75" s="9">
        <f>VLOOKUP($D75,классы!$K$3:$N$88,2,FALSE)</f>
        <v>63</v>
      </c>
      <c r="F75" s="9" t="str">
        <f>VLOOKUP($D75,классы!$K$3:$N$88,3,FALSE)</f>
        <v>Демидов Иван Владимирович</v>
      </c>
      <c r="G75" s="9" t="str">
        <f>VLOOKUP($D75,классы!$K$3:$N$88,4,FALSE)</f>
        <v>Химки</v>
      </c>
      <c r="H75" s="209">
        <f>VLOOKUP($D75,классы!$K$3:$P$88,5,FALSE)</f>
        <v>1.5873015873015873E-6</v>
      </c>
      <c r="I75" s="121">
        <f t="shared" si="2"/>
        <v>5.7720053652400655E-7</v>
      </c>
    </row>
    <row r="76" spans="2:9">
      <c r="B76" s="194">
        <v>38</v>
      </c>
      <c r="D76" s="9">
        <f t="shared" si="3"/>
        <v>74</v>
      </c>
      <c r="E76" s="9">
        <f>VLOOKUP($D76,классы!$K$3:$N$88,2,FALSE)</f>
        <v>70</v>
      </c>
      <c r="F76" s="9" t="str">
        <f>VLOOKUP($D76,классы!$K$3:$N$88,3,FALSE)</f>
        <v>Корсаков Алексей Вячеславович</v>
      </c>
      <c r="G76" s="9" t="str">
        <f>VLOOKUP($D76,классы!$K$3:$N$88,4,FALSE)</f>
        <v>Москва</v>
      </c>
      <c r="H76" s="209">
        <f>VLOOKUP($D76,классы!$K$3:$P$88,5,FALSE)</f>
        <v>1.4285714285714286E-6</v>
      </c>
      <c r="I76" s="121">
        <f t="shared" si="2"/>
        <v>5.1948048287160589E-7</v>
      </c>
    </row>
    <row r="77" spans="2:9">
      <c r="B77" s="194">
        <v>43</v>
      </c>
      <c r="D77" s="9">
        <f t="shared" si="3"/>
        <v>75</v>
      </c>
      <c r="E77" s="9">
        <f>VLOOKUP($D77,классы!$K$3:$N$88,2,FALSE)</f>
        <v>71</v>
      </c>
      <c r="F77" s="9" t="str">
        <f>VLOOKUP($D77,классы!$K$3:$N$88,3,FALSE)</f>
        <v>Демидов Иван Владимировичч</v>
      </c>
      <c r="G77" s="9" t="str">
        <f>VLOOKUP($D77,классы!$K$3:$N$88,4,FALSE)</f>
        <v>Химки</v>
      </c>
      <c r="H77" s="209">
        <f>VLOOKUP($D77,классы!$K$3:$P$88,5,FALSE)</f>
        <v>1.4084507042253521E-6</v>
      </c>
      <c r="I77" s="121">
        <f t="shared" si="2"/>
        <v>5.1216385635228758E-7</v>
      </c>
    </row>
    <row r="78" spans="2:9">
      <c r="B78" s="194">
        <v>6</v>
      </c>
      <c r="D78" s="9">
        <f t="shared" si="3"/>
        <v>76</v>
      </c>
      <c r="E78" s="9">
        <f>VLOOKUP($D78,классы!$K$3:$N$88,2,FALSE)</f>
        <v>74</v>
      </c>
      <c r="F78" s="9" t="str">
        <f>VLOOKUP($D78,классы!$K$3:$N$88,3,FALSE)</f>
        <v>Сорокин Юрий Владимирович</v>
      </c>
      <c r="G78" s="9" t="str">
        <f>VLOOKUP($D78,классы!$K$3:$N$88,4,FALSE)</f>
        <v>Москва</v>
      </c>
      <c r="H78" s="209">
        <f>VLOOKUP($D78,классы!$K$3:$P$88,5,FALSE)</f>
        <v>1.3513513513513515E-6</v>
      </c>
      <c r="I78" s="121">
        <f t="shared" si="2"/>
        <v>4.9140045677043801E-7</v>
      </c>
    </row>
    <row r="79" spans="2:9">
      <c r="B79" s="194">
        <v>12</v>
      </c>
      <c r="D79" s="9">
        <f t="shared" si="3"/>
        <v>77</v>
      </c>
      <c r="E79" s="9">
        <f>VLOOKUP($D79,классы!$K$3:$N$88,2,FALSE)</f>
        <v>77</v>
      </c>
      <c r="F79" s="9" t="str">
        <f>VLOOKUP($D79,классы!$K$3:$N$88,3,FALSE)</f>
        <v>Егор Валерьевич Ковальчук</v>
      </c>
      <c r="G79" s="9" t="str">
        <f>VLOOKUP($D79,классы!$K$3:$N$88,4,FALSE)</f>
        <v>Томская область</v>
      </c>
      <c r="H79" s="209">
        <f>VLOOKUP($D79,классы!$K$3:$P$88,5,FALSE)</f>
        <v>1.2987012987012988E-6</v>
      </c>
      <c r="I79" s="121">
        <f t="shared" si="2"/>
        <v>4.7225498442873265E-7</v>
      </c>
    </row>
    <row r="80" spans="2:9">
      <c r="B80" s="194">
        <v>7</v>
      </c>
      <c r="D80" s="9"/>
      <c r="E80" s="9"/>
      <c r="F80" s="9"/>
      <c r="G80" s="9"/>
      <c r="H80" s="209"/>
      <c r="I80" s="121"/>
    </row>
    <row r="81" spans="2:9">
      <c r="B81" s="194">
        <v>12</v>
      </c>
      <c r="D81" s="9"/>
      <c r="E81" s="9"/>
      <c r="F81" s="9"/>
      <c r="G81" s="9"/>
      <c r="H81" s="209"/>
      <c r="I81" s="121"/>
    </row>
    <row r="82" spans="2:9">
      <c r="B82" s="194">
        <v>12</v>
      </c>
      <c r="D82" s="9"/>
      <c r="E82" s="9"/>
      <c r="F82" s="9"/>
      <c r="G82" s="9"/>
      <c r="H82" s="209"/>
      <c r="I82" s="121"/>
    </row>
    <row r="83" spans="2:9">
      <c r="B83" s="194">
        <v>36</v>
      </c>
      <c r="D83" s="9"/>
      <c r="E83" s="9"/>
      <c r="F83" s="9"/>
      <c r="G83" s="9"/>
      <c r="H83" s="209"/>
      <c r="I83" s="121"/>
    </row>
    <row r="84" spans="2:9">
      <c r="B84" s="194">
        <v>38</v>
      </c>
      <c r="D84" s="9"/>
      <c r="E84" s="9"/>
      <c r="F84" s="9"/>
      <c r="G84" s="9"/>
      <c r="H84" s="209"/>
      <c r="I84" s="121"/>
    </row>
    <row r="85" spans="2:9">
      <c r="B85" s="194">
        <v>43</v>
      </c>
      <c r="D85" s="9"/>
      <c r="E85" s="9"/>
      <c r="F85" s="9"/>
      <c r="G85" s="9"/>
      <c r="H85" s="209"/>
      <c r="I85" s="121"/>
    </row>
    <row r="86" spans="2:9">
      <c r="B86" s="194">
        <v>4</v>
      </c>
      <c r="D86" s="9"/>
      <c r="E86" s="9"/>
      <c r="F86" s="9"/>
      <c r="G86" s="9"/>
      <c r="H86" s="209"/>
      <c r="I86" s="121"/>
    </row>
    <row r="87" spans="2:9">
      <c r="B87" s="194">
        <v>36</v>
      </c>
      <c r="D87" s="9"/>
      <c r="E87" s="9"/>
      <c r="F87" s="9"/>
      <c r="G87" s="9"/>
      <c r="H87" s="209"/>
      <c r="I87" s="121"/>
    </row>
    <row r="88" spans="2:9">
      <c r="B88" s="194">
        <v>38</v>
      </c>
      <c r="D88" s="9"/>
      <c r="E88" s="9"/>
      <c r="F88" s="9"/>
      <c r="G88" s="9"/>
      <c r="H88" s="209"/>
      <c r="I88" s="121"/>
    </row>
    <row r="89" spans="2:9">
      <c r="B89" s="194">
        <v>43</v>
      </c>
    </row>
    <row r="90" spans="2:9">
      <c r="B90" s="194">
        <v>7</v>
      </c>
    </row>
    <row r="91" spans="2:9">
      <c r="B91" s="194">
        <v>43</v>
      </c>
    </row>
    <row r="92" spans="2:9">
      <c r="B92" s="194">
        <v>43</v>
      </c>
    </row>
    <row r="93" spans="2:9">
      <c r="B93" s="194">
        <v>43</v>
      </c>
    </row>
    <row r="94" spans="2:9">
      <c r="B94" s="194">
        <v>38</v>
      </c>
    </row>
    <row r="95" spans="2:9">
      <c r="B95" s="194">
        <v>43</v>
      </c>
    </row>
    <row r="96" spans="2:9">
      <c r="B96" s="194">
        <v>38</v>
      </c>
    </row>
    <row r="97" spans="2:2">
      <c r="B97" s="194">
        <v>43</v>
      </c>
    </row>
    <row r="98" spans="2:2">
      <c r="B98" s="194">
        <v>68</v>
      </c>
    </row>
    <row r="99" spans="2:2">
      <c r="B99" s="194">
        <v>46</v>
      </c>
    </row>
    <row r="100" spans="2:2">
      <c r="B100" s="194">
        <v>68</v>
      </c>
    </row>
    <row r="101" spans="2:2">
      <c r="B101" s="194">
        <v>36</v>
      </c>
    </row>
    <row r="102" spans="2:2">
      <c r="B102" s="194">
        <v>38</v>
      </c>
    </row>
    <row r="103" spans="2:2">
      <c r="B103" s="194">
        <v>43</v>
      </c>
    </row>
    <row r="104" spans="2:2">
      <c r="B104" s="194">
        <v>11</v>
      </c>
    </row>
    <row r="105" spans="2:2">
      <c r="B105" s="194">
        <v>18</v>
      </c>
    </row>
    <row r="106" spans="2:2">
      <c r="B106" s="194">
        <v>19</v>
      </c>
    </row>
    <row r="107" spans="2:2">
      <c r="B107" s="194">
        <v>20</v>
      </c>
    </row>
    <row r="108" spans="2:2">
      <c r="B108" s="194">
        <v>25</v>
      </c>
    </row>
    <row r="109" spans="2:2">
      <c r="B109" s="194">
        <v>39</v>
      </c>
    </row>
    <row r="110" spans="2:2">
      <c r="B110" s="194">
        <v>40</v>
      </c>
    </row>
    <row r="111" spans="2:2">
      <c r="B111" s="194">
        <v>61</v>
      </c>
    </row>
    <row r="112" spans="2:2">
      <c r="B112" s="194">
        <v>66</v>
      </c>
    </row>
    <row r="113" spans="2:2">
      <c r="B113" s="194">
        <v>20</v>
      </c>
    </row>
    <row r="114" spans="2:2">
      <c r="B114" s="194">
        <v>39</v>
      </c>
    </row>
    <row r="115" spans="2:2">
      <c r="B115" s="194">
        <v>66</v>
      </c>
    </row>
    <row r="116" spans="2:2">
      <c r="B116" s="194">
        <v>67</v>
      </c>
    </row>
    <row r="117" spans="2:2">
      <c r="B117" s="194">
        <v>68</v>
      </c>
    </row>
    <row r="118" spans="2:2">
      <c r="B118" s="194">
        <v>69</v>
      </c>
    </row>
    <row r="119" spans="2:2">
      <c r="B119" s="194">
        <v>65</v>
      </c>
    </row>
    <row r="120" spans="2:2">
      <c r="B120" s="194">
        <v>66</v>
      </c>
    </row>
    <row r="121" spans="2:2">
      <c r="B121" s="194">
        <v>67</v>
      </c>
    </row>
    <row r="122" spans="2:2">
      <c r="B122" s="194">
        <v>65</v>
      </c>
    </row>
    <row r="123" spans="2:2">
      <c r="B123" s="194">
        <v>67</v>
      </c>
    </row>
    <row r="124" spans="2:2">
      <c r="B124" s="194">
        <v>69</v>
      </c>
    </row>
    <row r="125" spans="2:2">
      <c r="B125" s="194">
        <v>12</v>
      </c>
    </row>
    <row r="126" spans="2:2">
      <c r="B126" s="194">
        <v>19</v>
      </c>
    </row>
    <row r="127" spans="2:2">
      <c r="B127" s="194">
        <v>67</v>
      </c>
    </row>
    <row r="128" spans="2:2">
      <c r="B128" s="194">
        <v>56</v>
      </c>
    </row>
    <row r="129" spans="2:2">
      <c r="B129" s="194">
        <v>65</v>
      </c>
    </row>
    <row r="130" spans="2:2">
      <c r="B130" s="194">
        <v>67</v>
      </c>
    </row>
    <row r="131" spans="2:2">
      <c r="B131" s="194">
        <v>7</v>
      </c>
    </row>
    <row r="132" spans="2:2">
      <c r="B132" s="194">
        <v>11</v>
      </c>
    </row>
    <row r="133" spans="2:2">
      <c r="B133" s="194">
        <v>35</v>
      </c>
    </row>
    <row r="134" spans="2:2">
      <c r="B134" s="194">
        <v>51</v>
      </c>
    </row>
    <row r="135" spans="2:2">
      <c r="B135" s="194">
        <v>36</v>
      </c>
    </row>
    <row r="136" spans="2:2">
      <c r="B136" s="194">
        <v>38</v>
      </c>
    </row>
    <row r="137" spans="2:2">
      <c r="B137" s="194">
        <v>43</v>
      </c>
    </row>
    <row r="138" spans="2:2">
      <c r="B138" s="194">
        <v>36</v>
      </c>
    </row>
    <row r="139" spans="2:2">
      <c r="B139" s="194">
        <v>38</v>
      </c>
    </row>
    <row r="140" spans="2:2">
      <c r="B140" s="194">
        <v>43</v>
      </c>
    </row>
    <row r="141" spans="2:2">
      <c r="B141" s="194">
        <v>36</v>
      </c>
    </row>
    <row r="142" spans="2:2">
      <c r="B142" s="194">
        <v>38</v>
      </c>
    </row>
    <row r="143" spans="2:2">
      <c r="B143" s="194">
        <v>43</v>
      </c>
    </row>
    <row r="144" spans="2:2">
      <c r="B144" s="194">
        <v>36</v>
      </c>
    </row>
    <row r="145" spans="2:2">
      <c r="B145" s="194">
        <v>43</v>
      </c>
    </row>
    <row r="146" spans="2:2">
      <c r="B146" s="194">
        <v>36</v>
      </c>
    </row>
    <row r="147" spans="2:2">
      <c r="B147" s="194">
        <v>38</v>
      </c>
    </row>
    <row r="148" spans="2:2">
      <c r="B148" s="194">
        <v>43</v>
      </c>
    </row>
    <row r="149" spans="2:2">
      <c r="B149" s="194">
        <v>1</v>
      </c>
    </row>
    <row r="150" spans="2:2">
      <c r="B150" s="194">
        <v>2</v>
      </c>
    </row>
    <row r="151" spans="2:2">
      <c r="B151" s="194">
        <v>9</v>
      </c>
    </row>
    <row r="152" spans="2:2">
      <c r="B152" s="194">
        <v>11</v>
      </c>
    </row>
    <row r="153" spans="2:2">
      <c r="B153" s="194">
        <v>15</v>
      </c>
    </row>
    <row r="154" spans="2:2">
      <c r="B154" s="194">
        <v>21</v>
      </c>
    </row>
    <row r="155" spans="2:2">
      <c r="B155" s="194">
        <v>25</v>
      </c>
    </row>
    <row r="156" spans="2:2">
      <c r="B156" s="194">
        <v>30</v>
      </c>
    </row>
    <row r="157" spans="2:2">
      <c r="B157" s="194">
        <v>39</v>
      </c>
    </row>
    <row r="158" spans="2:2">
      <c r="B158" s="194">
        <v>40</v>
      </c>
    </row>
    <row r="159" spans="2:2">
      <c r="B159" s="194">
        <v>41</v>
      </c>
    </row>
    <row r="160" spans="2:2">
      <c r="B160" s="194">
        <v>44</v>
      </c>
    </row>
    <row r="161" spans="2:2">
      <c r="B161" s="194">
        <v>45</v>
      </c>
    </row>
    <row r="162" spans="2:2">
      <c r="B162" s="194">
        <v>50</v>
      </c>
    </row>
    <row r="163" spans="2:2">
      <c r="B163" s="194">
        <v>52</v>
      </c>
    </row>
    <row r="164" spans="2:2">
      <c r="B164" s="194">
        <v>56</v>
      </c>
    </row>
    <row r="165" spans="2:2">
      <c r="B165" s="194">
        <v>59</v>
      </c>
    </row>
    <row r="166" spans="2:2">
      <c r="B166" s="194">
        <v>65</v>
      </c>
    </row>
    <row r="167" spans="2:2">
      <c r="B167" s="194">
        <v>72</v>
      </c>
    </row>
    <row r="168" spans="2:2">
      <c r="B168" s="194">
        <v>73</v>
      </c>
    </row>
    <row r="169" spans="2:2">
      <c r="B169" s="194">
        <v>76</v>
      </c>
    </row>
    <row r="170" spans="2:2">
      <c r="B170" s="194">
        <v>32</v>
      </c>
    </row>
    <row r="171" spans="2:2">
      <c r="B171" s="194">
        <v>36</v>
      </c>
    </row>
    <row r="172" spans="2:2">
      <c r="B172" s="194">
        <v>38</v>
      </c>
    </row>
    <row r="173" spans="2:2">
      <c r="B173" s="194">
        <v>43</v>
      </c>
    </row>
    <row r="174" spans="2:2">
      <c r="B174" s="194">
        <v>2147483647</v>
      </c>
    </row>
    <row r="175" spans="2:2">
      <c r="B175" s="194">
        <v>11</v>
      </c>
    </row>
    <row r="176" spans="2:2">
      <c r="B176" s="194">
        <v>50</v>
      </c>
    </row>
    <row r="177" spans="2:2">
      <c r="B177" s="194">
        <v>51</v>
      </c>
    </row>
    <row r="178" spans="2:2">
      <c r="B178" s="194">
        <v>1</v>
      </c>
    </row>
    <row r="179" spans="2:2">
      <c r="B179" s="194">
        <v>2</v>
      </c>
    </row>
    <row r="180" spans="2:2">
      <c r="B180" s="194">
        <v>4</v>
      </c>
    </row>
    <row r="181" spans="2:2">
      <c r="B181" s="194">
        <v>6</v>
      </c>
    </row>
    <row r="182" spans="2:2">
      <c r="B182" s="194">
        <v>12</v>
      </c>
    </row>
    <row r="183" spans="2:2">
      <c r="B183" s="194">
        <v>14</v>
      </c>
    </row>
    <row r="184" spans="2:2">
      <c r="B184" s="194">
        <v>23</v>
      </c>
    </row>
    <row r="185" spans="2:2">
      <c r="B185" s="194">
        <v>25</v>
      </c>
    </row>
    <row r="186" spans="2:2">
      <c r="B186" s="194">
        <v>26</v>
      </c>
    </row>
    <row r="187" spans="2:2">
      <c r="B187" s="194">
        <v>30</v>
      </c>
    </row>
    <row r="188" spans="2:2">
      <c r="B188" s="194">
        <v>35</v>
      </c>
    </row>
    <row r="189" spans="2:2">
      <c r="B189" s="194">
        <v>38</v>
      </c>
    </row>
    <row r="190" spans="2:2">
      <c r="B190" s="194">
        <v>40</v>
      </c>
    </row>
    <row r="191" spans="2:2">
      <c r="B191" s="194">
        <v>46</v>
      </c>
    </row>
    <row r="192" spans="2:2">
      <c r="B192" s="194">
        <v>54</v>
      </c>
    </row>
    <row r="193" spans="2:2">
      <c r="B193" s="194">
        <v>56</v>
      </c>
    </row>
    <row r="194" spans="2:2">
      <c r="B194" s="194">
        <v>68</v>
      </c>
    </row>
    <row r="195" spans="2:2">
      <c r="B195" s="194">
        <v>69</v>
      </c>
    </row>
    <row r="196" spans="2:2">
      <c r="B196" s="194">
        <v>75</v>
      </c>
    </row>
    <row r="197" spans="2:2">
      <c r="B197" s="194">
        <v>28</v>
      </c>
    </row>
    <row r="198" spans="2:2">
      <c r="B198" s="194">
        <v>40</v>
      </c>
    </row>
    <row r="199" spans="2:2">
      <c r="B199" s="194">
        <v>67</v>
      </c>
    </row>
    <row r="200" spans="2:2">
      <c r="B200" s="194">
        <v>8</v>
      </c>
    </row>
    <row r="201" spans="2:2">
      <c r="B201" s="194">
        <v>46</v>
      </c>
    </row>
    <row r="202" spans="2:2">
      <c r="B202" s="194">
        <v>46</v>
      </c>
    </row>
    <row r="203" spans="2:2">
      <c r="B203" s="194">
        <v>46</v>
      </c>
    </row>
    <row r="204" spans="2:2">
      <c r="B204" s="194">
        <v>46</v>
      </c>
    </row>
    <row r="205" spans="2:2">
      <c r="B205" s="194">
        <v>46</v>
      </c>
    </row>
    <row r="206" spans="2:2">
      <c r="B206" s="194">
        <v>46</v>
      </c>
    </row>
    <row r="207" spans="2:2">
      <c r="B207" s="194">
        <v>46</v>
      </c>
    </row>
    <row r="208" spans="2:2">
      <c r="B208" s="194">
        <v>4</v>
      </c>
    </row>
    <row r="209" spans="2:2">
      <c r="B209" s="194">
        <v>46</v>
      </c>
    </row>
    <row r="210" spans="2:2">
      <c r="B210" s="194">
        <v>46</v>
      </c>
    </row>
    <row r="211" spans="2:2">
      <c r="B211" s="194">
        <v>46</v>
      </c>
    </row>
    <row r="212" spans="2:2">
      <c r="B212" s="194">
        <v>46</v>
      </c>
    </row>
    <row r="213" spans="2:2">
      <c r="B213" s="194">
        <v>46</v>
      </c>
    </row>
    <row r="214" spans="2:2">
      <c r="B214" s="194">
        <v>5</v>
      </c>
    </row>
    <row r="215" spans="2:2">
      <c r="B215" s="194">
        <v>46</v>
      </c>
    </row>
    <row r="216" spans="2:2">
      <c r="B216" s="194">
        <v>5</v>
      </c>
    </row>
    <row r="217" spans="2:2">
      <c r="B217" s="194">
        <v>46</v>
      </c>
    </row>
    <row r="218" spans="2:2">
      <c r="B218" s="194">
        <v>46</v>
      </c>
    </row>
    <row r="219" spans="2:2">
      <c r="B219" s="194">
        <v>46</v>
      </c>
    </row>
    <row r="220" spans="2:2">
      <c r="B220" s="194">
        <v>46</v>
      </c>
    </row>
    <row r="221" spans="2:2">
      <c r="B221" s="194">
        <v>5</v>
      </c>
    </row>
    <row r="222" spans="2:2">
      <c r="B222" s="194">
        <v>46</v>
      </c>
    </row>
    <row r="223" spans="2:2">
      <c r="B223" s="194">
        <v>46</v>
      </c>
    </row>
    <row r="224" spans="2:2">
      <c r="B224" s="194">
        <v>46</v>
      </c>
    </row>
    <row r="225" spans="2:2">
      <c r="B225" s="194">
        <v>46</v>
      </c>
    </row>
    <row r="226" spans="2:2">
      <c r="B226" s="194">
        <v>46</v>
      </c>
    </row>
    <row r="227" spans="2:2">
      <c r="B227" s="194">
        <v>53</v>
      </c>
    </row>
    <row r="228" spans="2:2">
      <c r="B228" s="194">
        <v>34</v>
      </c>
    </row>
    <row r="229" spans="2:2">
      <c r="B229" s="194">
        <v>36</v>
      </c>
    </row>
    <row r="230" spans="2:2">
      <c r="B230" s="194">
        <v>38</v>
      </c>
    </row>
    <row r="231" spans="2:2">
      <c r="B231" s="194">
        <v>43</v>
      </c>
    </row>
    <row r="232" spans="2:2">
      <c r="B232" s="194">
        <v>49</v>
      </c>
    </row>
    <row r="233" spans="2:2">
      <c r="B233" s="194">
        <v>60</v>
      </c>
    </row>
    <row r="234" spans="2:2">
      <c r="B234" s="194">
        <v>62</v>
      </c>
    </row>
    <row r="235" spans="2:2">
      <c r="B235" s="194">
        <v>4</v>
      </c>
    </row>
    <row r="236" spans="2:2">
      <c r="B236" s="194">
        <v>15</v>
      </c>
    </row>
    <row r="237" spans="2:2">
      <c r="B237" s="194">
        <v>36</v>
      </c>
    </row>
    <row r="238" spans="2:2">
      <c r="B238" s="194">
        <v>37</v>
      </c>
    </row>
    <row r="239" spans="2:2">
      <c r="B239" s="194">
        <v>38</v>
      </c>
    </row>
    <row r="240" spans="2:2">
      <c r="B240" s="194">
        <v>43</v>
      </c>
    </row>
    <row r="241" spans="2:2">
      <c r="B241" s="194">
        <v>50</v>
      </c>
    </row>
    <row r="242" spans="2:2">
      <c r="B242" s="194">
        <v>36</v>
      </c>
    </row>
    <row r="243" spans="2:2">
      <c r="B243" s="194">
        <v>38</v>
      </c>
    </row>
    <row r="244" spans="2:2">
      <c r="B244" s="194">
        <v>43</v>
      </c>
    </row>
    <row r="245" spans="2:2">
      <c r="B245" s="194">
        <v>46</v>
      </c>
    </row>
    <row r="246" spans="2:2">
      <c r="B246" s="194">
        <v>46</v>
      </c>
    </row>
    <row r="247" spans="2:2">
      <c r="B247" s="194">
        <v>46</v>
      </c>
    </row>
    <row r="248" spans="2:2">
      <c r="B248" s="194">
        <v>298</v>
      </c>
    </row>
    <row r="249" spans="2:2">
      <c r="B249" s="194">
        <v>36</v>
      </c>
    </row>
    <row r="250" spans="2:2">
      <c r="B250" s="194">
        <v>38</v>
      </c>
    </row>
    <row r="251" spans="2:2">
      <c r="B251" s="194">
        <v>43</v>
      </c>
    </row>
    <row r="252" spans="2:2">
      <c r="B252" s="194">
        <v>36</v>
      </c>
    </row>
    <row r="253" spans="2:2">
      <c r="B253" s="194">
        <v>38</v>
      </c>
    </row>
    <row r="254" spans="2:2">
      <c r="B254" s="194">
        <v>43</v>
      </c>
    </row>
    <row r="255" spans="2:2">
      <c r="B255" s="194">
        <v>36</v>
      </c>
    </row>
    <row r="256" spans="2:2">
      <c r="B256" s="194">
        <v>38</v>
      </c>
    </row>
    <row r="257" spans="2:2">
      <c r="B257" s="194">
        <v>43</v>
      </c>
    </row>
    <row r="258" spans="2:2">
      <c r="B258" s="194">
        <v>36</v>
      </c>
    </row>
    <row r="259" spans="2:2">
      <c r="B259" s="194">
        <v>38</v>
      </c>
    </row>
    <row r="260" spans="2:2">
      <c r="B260" s="194">
        <v>43</v>
      </c>
    </row>
    <row r="261" spans="2:2">
      <c r="B261" s="194">
        <v>36</v>
      </c>
    </row>
    <row r="262" spans="2:2">
      <c r="B262" s="194">
        <v>38</v>
      </c>
    </row>
    <row r="263" spans="2:2">
      <c r="B263" s="194">
        <v>43</v>
      </c>
    </row>
    <row r="264" spans="2:2">
      <c r="B264" s="194">
        <v>12</v>
      </c>
    </row>
    <row r="265" spans="2:2">
      <c r="B265" s="194">
        <v>9</v>
      </c>
    </row>
    <row r="266" spans="2:2">
      <c r="B266" s="194">
        <v>25</v>
      </c>
    </row>
    <row r="267" spans="2:2">
      <c r="B267" s="194">
        <v>29</v>
      </c>
    </row>
    <row r="268" spans="2:2">
      <c r="B268" s="194">
        <v>43</v>
      </c>
    </row>
    <row r="269" spans="2:2">
      <c r="B269" s="194">
        <v>68</v>
      </c>
    </row>
    <row r="270" spans="2:2">
      <c r="B270" s="206"/>
    </row>
    <row r="271" spans="2:2">
      <c r="B271" s="206"/>
    </row>
    <row r="272" spans="2:2">
      <c r="B272" s="206"/>
    </row>
    <row r="273" spans="2:2">
      <c r="B273" s="206"/>
    </row>
    <row r="274" spans="2:2">
      <c r="B274" s="206"/>
    </row>
    <row r="275" spans="2:2">
      <c r="B275" s="206"/>
    </row>
    <row r="276" spans="2:2">
      <c r="B276" s="206"/>
    </row>
    <row r="277" spans="2:2">
      <c r="B277" s="206"/>
    </row>
    <row r="278" spans="2:2">
      <c r="B278" s="206"/>
    </row>
    <row r="279" spans="2:2">
      <c r="B279" s="206"/>
    </row>
    <row r="280" spans="2:2">
      <c r="B280" s="206"/>
    </row>
    <row r="281" spans="2:2">
      <c r="B281" s="206"/>
    </row>
    <row r="282" spans="2:2">
      <c r="B282" s="206"/>
    </row>
    <row r="283" spans="2:2">
      <c r="B283" s="206"/>
    </row>
    <row r="284" spans="2:2">
      <c r="B284" s="206"/>
    </row>
    <row r="285" spans="2:2">
      <c r="B285" s="206"/>
    </row>
    <row r="286" spans="2:2">
      <c r="B286" s="206"/>
    </row>
    <row r="287" spans="2:2">
      <c r="B287" s="206"/>
    </row>
    <row r="288" spans="2:2">
      <c r="B288" s="206"/>
    </row>
    <row r="289" spans="2:2">
      <c r="B289" s="206"/>
    </row>
    <row r="290" spans="2:2">
      <c r="B290" s="206"/>
    </row>
    <row r="291" spans="2:2">
      <c r="B291" s="206"/>
    </row>
    <row r="292" spans="2:2">
      <c r="B292" s="206"/>
    </row>
    <row r="293" spans="2:2">
      <c r="B293" s="206"/>
    </row>
    <row r="294" spans="2:2">
      <c r="B294" s="206"/>
    </row>
    <row r="295" spans="2:2">
      <c r="B295" s="206"/>
    </row>
    <row r="296" spans="2:2">
      <c r="B296" s="206"/>
    </row>
    <row r="297" spans="2:2">
      <c r="B297" s="206"/>
    </row>
    <row r="298" spans="2:2">
      <c r="B298" s="206"/>
    </row>
    <row r="299" spans="2:2">
      <c r="B299" s="206"/>
    </row>
    <row r="300" spans="2:2">
      <c r="B300" s="206"/>
    </row>
    <row r="301" spans="2:2">
      <c r="B301" s="206"/>
    </row>
    <row r="302" spans="2:2">
      <c r="B302" s="206"/>
    </row>
    <row r="303" spans="2:2">
      <c r="B303" s="206"/>
    </row>
    <row r="304" spans="2:2">
      <c r="B304" s="206"/>
    </row>
    <row r="305" spans="2:2">
      <c r="B305" s="206"/>
    </row>
    <row r="306" spans="2:2">
      <c r="B306" s="206"/>
    </row>
    <row r="307" spans="2:2">
      <c r="B307" s="206"/>
    </row>
    <row r="308" spans="2:2">
      <c r="B308" s="206"/>
    </row>
    <row r="309" spans="2:2">
      <c r="B309" s="206"/>
    </row>
    <row r="310" spans="2:2">
      <c r="B310" s="206"/>
    </row>
    <row r="311" spans="2:2">
      <c r="B311" s="206"/>
    </row>
    <row r="312" spans="2:2">
      <c r="B312" s="206"/>
    </row>
    <row r="313" spans="2:2">
      <c r="B313" s="206"/>
    </row>
    <row r="314" spans="2:2">
      <c r="B314" s="206"/>
    </row>
    <row r="315" spans="2:2">
      <c r="B315" s="206"/>
    </row>
    <row r="316" spans="2:2">
      <c r="B316" s="206"/>
    </row>
    <row r="317" spans="2:2">
      <c r="B317" s="206"/>
    </row>
    <row r="318" spans="2:2">
      <c r="B318" s="206"/>
    </row>
    <row r="319" spans="2:2">
      <c r="B319" s="206"/>
    </row>
    <row r="320" spans="2:2">
      <c r="B320" s="206"/>
    </row>
    <row r="321" spans="2:2">
      <c r="B321" s="206"/>
    </row>
    <row r="322" spans="2:2">
      <c r="B322" s="206"/>
    </row>
    <row r="323" spans="2:2">
      <c r="B323" s="206"/>
    </row>
    <row r="324" spans="2:2">
      <c r="B324" s="206"/>
    </row>
    <row r="325" spans="2:2">
      <c r="B325" s="206"/>
    </row>
    <row r="326" spans="2:2">
      <c r="B326" s="206"/>
    </row>
    <row r="327" spans="2:2">
      <c r="B327" s="206"/>
    </row>
    <row r="328" spans="2:2">
      <c r="B328" s="206"/>
    </row>
    <row r="329" spans="2:2">
      <c r="B329" s="206"/>
    </row>
    <row r="330" spans="2:2">
      <c r="B330" s="206"/>
    </row>
    <row r="331" spans="2:2">
      <c r="B331" s="206"/>
    </row>
    <row r="332" spans="2:2">
      <c r="B332" s="206"/>
    </row>
    <row r="333" spans="2:2">
      <c r="B333" s="206"/>
    </row>
    <row r="334" spans="2:2">
      <c r="B334" s="206"/>
    </row>
    <row r="335" spans="2:2">
      <c r="B335" s="206"/>
    </row>
    <row r="336" spans="2:2">
      <c r="B336" s="206"/>
    </row>
    <row r="337" spans="2:2">
      <c r="B337" s="206"/>
    </row>
    <row r="338" spans="2:2">
      <c r="B338" s="206"/>
    </row>
    <row r="339" spans="2:2">
      <c r="B339" s="206"/>
    </row>
    <row r="340" spans="2:2">
      <c r="B340" s="206"/>
    </row>
    <row r="341" spans="2:2">
      <c r="B341" s="206"/>
    </row>
    <row r="342" spans="2:2">
      <c r="B342" s="206"/>
    </row>
    <row r="343" spans="2:2">
      <c r="B343" s="206"/>
    </row>
    <row r="344" spans="2:2">
      <c r="B344" s="206"/>
    </row>
    <row r="345" spans="2:2">
      <c r="B345" s="206"/>
    </row>
    <row r="346" spans="2:2">
      <c r="B346" s="206"/>
    </row>
    <row r="347" spans="2:2">
      <c r="B347" s="206"/>
    </row>
    <row r="348" spans="2:2">
      <c r="B348" s="206"/>
    </row>
    <row r="349" spans="2:2">
      <c r="B349" s="206"/>
    </row>
    <row r="350" spans="2:2">
      <c r="B350" s="206"/>
    </row>
    <row r="351" spans="2:2">
      <c r="B351" s="206"/>
    </row>
    <row r="352" spans="2:2">
      <c r="B352" s="206"/>
    </row>
    <row r="353" spans="2:2">
      <c r="B353" s="206"/>
    </row>
    <row r="354" spans="2:2">
      <c r="B354" s="206"/>
    </row>
    <row r="355" spans="2:2">
      <c r="B355" s="206"/>
    </row>
    <row r="356" spans="2:2">
      <c r="B356" s="206"/>
    </row>
    <row r="357" spans="2:2">
      <c r="B357" s="206"/>
    </row>
    <row r="358" spans="2:2">
      <c r="B358" s="206"/>
    </row>
    <row r="359" spans="2:2">
      <c r="B359" s="206"/>
    </row>
    <row r="360" spans="2:2">
      <c r="B360" s="206"/>
    </row>
    <row r="361" spans="2:2">
      <c r="B361" s="206"/>
    </row>
    <row r="362" spans="2:2">
      <c r="B362" s="206"/>
    </row>
    <row r="363" spans="2:2">
      <c r="B363" s="206"/>
    </row>
    <row r="364" spans="2:2">
      <c r="B364" s="206"/>
    </row>
    <row r="365" spans="2:2">
      <c r="B365" s="206"/>
    </row>
    <row r="366" spans="2:2">
      <c r="B366" s="206"/>
    </row>
    <row r="367" spans="2:2">
      <c r="B367" s="206"/>
    </row>
    <row r="368" spans="2:2">
      <c r="B368" s="206"/>
    </row>
    <row r="369" spans="2:2">
      <c r="B369" s="206"/>
    </row>
    <row r="370" spans="2:2">
      <c r="B370" s="206"/>
    </row>
    <row r="371" spans="2:2">
      <c r="B371" s="206"/>
    </row>
    <row r="372" spans="2:2">
      <c r="B372" s="206"/>
    </row>
    <row r="373" spans="2:2">
      <c r="B373" s="206"/>
    </row>
    <row r="374" spans="2:2">
      <c r="B374" s="206"/>
    </row>
    <row r="375" spans="2:2">
      <c r="B375" s="206"/>
    </row>
    <row r="376" spans="2:2">
      <c r="B376" s="206"/>
    </row>
    <row r="377" spans="2:2">
      <c r="B377" s="206"/>
    </row>
    <row r="378" spans="2:2">
      <c r="B378" s="206"/>
    </row>
    <row r="379" spans="2:2">
      <c r="B379" s="206"/>
    </row>
    <row r="380" spans="2:2">
      <c r="B380" s="206"/>
    </row>
    <row r="381" spans="2:2">
      <c r="B381" s="206"/>
    </row>
    <row r="382" spans="2:2">
      <c r="B382" s="206"/>
    </row>
    <row r="383" spans="2:2">
      <c r="B383" s="206"/>
    </row>
    <row r="384" spans="2:2">
      <c r="B384" s="206"/>
    </row>
    <row r="385" spans="2:2">
      <c r="B385" s="206"/>
    </row>
    <row r="386" spans="2:2">
      <c r="B386" s="206"/>
    </row>
    <row r="387" spans="2:2">
      <c r="B387" s="206"/>
    </row>
    <row r="388" spans="2:2">
      <c r="B388" s="206"/>
    </row>
    <row r="389" spans="2:2">
      <c r="B389" s="206"/>
    </row>
    <row r="390" spans="2:2">
      <c r="B390" s="206"/>
    </row>
    <row r="391" spans="2:2">
      <c r="B391" s="206"/>
    </row>
    <row r="392" spans="2:2">
      <c r="B392" s="206"/>
    </row>
    <row r="393" spans="2:2">
      <c r="B393" s="206"/>
    </row>
    <row r="394" spans="2:2">
      <c r="B394" s="206"/>
    </row>
    <row r="395" spans="2:2">
      <c r="B395" s="206"/>
    </row>
    <row r="396" spans="2:2">
      <c r="B396" s="206"/>
    </row>
    <row r="397" spans="2:2">
      <c r="B397" s="206"/>
    </row>
    <row r="398" spans="2:2">
      <c r="B398" s="206"/>
    </row>
    <row r="399" spans="2:2">
      <c r="B399" s="206"/>
    </row>
    <row r="400" spans="2:2">
      <c r="B400" s="206"/>
    </row>
    <row r="401" spans="2:2">
      <c r="B401" s="206"/>
    </row>
    <row r="402" spans="2:2">
      <c r="B402" s="206"/>
    </row>
    <row r="403" spans="2:2">
      <c r="B403" s="206"/>
    </row>
    <row r="404" spans="2:2">
      <c r="B404" s="206"/>
    </row>
    <row r="405" spans="2:2">
      <c r="B405" s="206"/>
    </row>
    <row r="406" spans="2:2">
      <c r="B406" s="206"/>
    </row>
    <row r="407" spans="2:2">
      <c r="B407" s="206"/>
    </row>
    <row r="408" spans="2:2">
      <c r="B408" s="206"/>
    </row>
    <row r="409" spans="2:2">
      <c r="B409" s="206"/>
    </row>
    <row r="410" spans="2:2">
      <c r="B410" s="206"/>
    </row>
    <row r="411" spans="2:2">
      <c r="B411" s="206"/>
    </row>
    <row r="412" spans="2:2">
      <c r="B412" s="206"/>
    </row>
    <row r="413" spans="2:2">
      <c r="B413" s="206"/>
    </row>
    <row r="414" spans="2:2">
      <c r="B414" s="206"/>
    </row>
    <row r="415" spans="2:2">
      <c r="B415" s="206"/>
    </row>
    <row r="416" spans="2:2">
      <c r="B416" s="206"/>
    </row>
    <row r="417" spans="2:2">
      <c r="B417" s="206"/>
    </row>
    <row r="418" spans="2:2">
      <c r="B418" s="206"/>
    </row>
    <row r="419" spans="2:2">
      <c r="B419" s="206"/>
    </row>
    <row r="420" spans="2:2">
      <c r="B420" s="206"/>
    </row>
    <row r="421" spans="2:2">
      <c r="B421" s="206"/>
    </row>
    <row r="422" spans="2:2">
      <c r="B422" s="206"/>
    </row>
    <row r="423" spans="2:2">
      <c r="B423" s="206"/>
    </row>
    <row r="424" spans="2:2">
      <c r="B424" s="206"/>
    </row>
    <row r="425" spans="2:2">
      <c r="B425" s="206"/>
    </row>
    <row r="426" spans="2:2">
      <c r="B426" s="206"/>
    </row>
    <row r="427" spans="2:2">
      <c r="B427" s="206"/>
    </row>
    <row r="428" spans="2:2">
      <c r="B428" s="206"/>
    </row>
    <row r="429" spans="2:2">
      <c r="B429" s="206"/>
    </row>
    <row r="430" spans="2:2">
      <c r="B430" s="206"/>
    </row>
    <row r="431" spans="2:2">
      <c r="B431" s="206"/>
    </row>
    <row r="432" spans="2:2">
      <c r="B432" s="206"/>
    </row>
    <row r="433" spans="2:2">
      <c r="B433" s="206"/>
    </row>
    <row r="434" spans="2:2">
      <c r="B434" s="206"/>
    </row>
    <row r="435" spans="2:2">
      <c r="B435" s="206"/>
    </row>
    <row r="436" spans="2:2">
      <c r="B436" s="206"/>
    </row>
    <row r="437" spans="2:2">
      <c r="B437" s="206"/>
    </row>
    <row r="438" spans="2:2">
      <c r="B438" s="206"/>
    </row>
    <row r="439" spans="2:2">
      <c r="B439" s="206"/>
    </row>
    <row r="440" spans="2:2">
      <c r="B440" s="206"/>
    </row>
    <row r="441" spans="2:2">
      <c r="B441" s="206"/>
    </row>
    <row r="442" spans="2:2">
      <c r="B442" s="206"/>
    </row>
    <row r="443" spans="2:2">
      <c r="B443" s="206"/>
    </row>
    <row r="444" spans="2:2">
      <c r="B444" s="206"/>
    </row>
    <row r="445" spans="2:2">
      <c r="B445" s="206"/>
    </row>
    <row r="446" spans="2:2">
      <c r="B446" s="206"/>
    </row>
    <row r="447" spans="2:2">
      <c r="B447" s="206"/>
    </row>
    <row r="448" spans="2:2">
      <c r="B448" s="206"/>
    </row>
    <row r="449" spans="2:2">
      <c r="B449" s="206"/>
    </row>
    <row r="450" spans="2:2">
      <c r="B450" s="206"/>
    </row>
    <row r="451" spans="2:2">
      <c r="B451" s="206"/>
    </row>
    <row r="452" spans="2:2">
      <c r="B452" s="206"/>
    </row>
    <row r="453" spans="2:2">
      <c r="B453" s="206"/>
    </row>
    <row r="454" spans="2:2">
      <c r="B454" s="206"/>
    </row>
    <row r="455" spans="2:2">
      <c r="B455" s="206"/>
    </row>
    <row r="456" spans="2:2">
      <c r="B456" s="206"/>
    </row>
    <row r="457" spans="2:2">
      <c r="B457" s="206"/>
    </row>
    <row r="458" spans="2:2">
      <c r="B458" s="206"/>
    </row>
    <row r="459" spans="2:2">
      <c r="B459" s="206"/>
    </row>
    <row r="460" spans="2:2">
      <c r="B460" s="206"/>
    </row>
    <row r="461" spans="2:2">
      <c r="B461" s="206"/>
    </row>
    <row r="462" spans="2:2">
      <c r="B462" s="206"/>
    </row>
    <row r="463" spans="2:2">
      <c r="B463" s="206"/>
    </row>
    <row r="464" spans="2:2">
      <c r="B464" s="206"/>
    </row>
    <row r="465" spans="2:2">
      <c r="B465" s="206"/>
    </row>
    <row r="466" spans="2:2">
      <c r="B466" s="206"/>
    </row>
    <row r="467" spans="2:2">
      <c r="B467" s="206"/>
    </row>
    <row r="468" spans="2:2">
      <c r="B468" s="206"/>
    </row>
    <row r="469" spans="2:2">
      <c r="B469" s="206"/>
    </row>
    <row r="470" spans="2:2">
      <c r="B470" s="206"/>
    </row>
    <row r="471" spans="2:2">
      <c r="B471" s="206"/>
    </row>
    <row r="472" spans="2:2">
      <c r="B472" s="206"/>
    </row>
    <row r="473" spans="2:2">
      <c r="B473" s="206"/>
    </row>
    <row r="474" spans="2:2">
      <c r="B474" s="206"/>
    </row>
    <row r="475" spans="2:2">
      <c r="B475" s="206"/>
    </row>
    <row r="476" spans="2:2">
      <c r="B476" s="206"/>
    </row>
    <row r="477" spans="2:2">
      <c r="B477" s="206"/>
    </row>
    <row r="478" spans="2:2">
      <c r="B478" s="206"/>
    </row>
    <row r="479" spans="2:2">
      <c r="B479" s="206"/>
    </row>
    <row r="480" spans="2:2">
      <c r="B480" s="206"/>
    </row>
    <row r="481" spans="2:2">
      <c r="B481" s="206"/>
    </row>
    <row r="482" spans="2:2">
      <c r="B482" s="206"/>
    </row>
    <row r="483" spans="2:2">
      <c r="B483" s="206"/>
    </row>
    <row r="484" spans="2:2">
      <c r="B484" s="206"/>
    </row>
    <row r="485" spans="2:2">
      <c r="B485" s="206"/>
    </row>
    <row r="486" spans="2:2">
      <c r="B486" s="206"/>
    </row>
    <row r="487" spans="2:2">
      <c r="B487" s="206"/>
    </row>
    <row r="488" spans="2:2">
      <c r="B488" s="206"/>
    </row>
    <row r="489" spans="2:2">
      <c r="B489" s="206"/>
    </row>
    <row r="490" spans="2:2">
      <c r="B490" s="206"/>
    </row>
    <row r="491" spans="2:2">
      <c r="B491" s="206"/>
    </row>
    <row r="492" spans="2:2">
      <c r="B492" s="206"/>
    </row>
    <row r="493" spans="2:2">
      <c r="B493" s="206"/>
    </row>
    <row r="494" spans="2:2">
      <c r="B494" s="206"/>
    </row>
    <row r="495" spans="2:2">
      <c r="B495" s="206"/>
    </row>
    <row r="496" spans="2:2">
      <c r="B496" s="206"/>
    </row>
    <row r="497" spans="2:2">
      <c r="B497" s="206"/>
    </row>
    <row r="498" spans="2:2">
      <c r="B498" s="206"/>
    </row>
    <row r="499" spans="2:2">
      <c r="B499" s="206"/>
    </row>
    <row r="500" spans="2:2">
      <c r="B500" s="206"/>
    </row>
    <row r="501" spans="2:2">
      <c r="B501" s="206"/>
    </row>
    <row r="502" spans="2:2">
      <c r="B502" s="206"/>
    </row>
    <row r="503" spans="2:2">
      <c r="B503" s="206"/>
    </row>
    <row r="504" spans="2:2">
      <c r="B504" s="206"/>
    </row>
    <row r="505" spans="2:2">
      <c r="B505" s="206"/>
    </row>
    <row r="506" spans="2:2">
      <c r="B506" s="206"/>
    </row>
    <row r="507" spans="2:2">
      <c r="B507" s="206"/>
    </row>
    <row r="508" spans="2:2">
      <c r="B508" s="206"/>
    </row>
    <row r="509" spans="2:2">
      <c r="B509" s="206"/>
    </row>
    <row r="510" spans="2:2">
      <c r="B510" s="206"/>
    </row>
    <row r="511" spans="2:2">
      <c r="B511" s="206"/>
    </row>
    <row r="512" spans="2:2">
      <c r="B512" s="206"/>
    </row>
    <row r="513" spans="2:2">
      <c r="B513" s="206"/>
    </row>
    <row r="514" spans="2:2">
      <c r="B514" s="206"/>
    </row>
    <row r="515" spans="2:2">
      <c r="B515" s="206"/>
    </row>
    <row r="516" spans="2:2">
      <c r="B516" s="206"/>
    </row>
    <row r="517" spans="2:2">
      <c r="B517" s="206"/>
    </row>
    <row r="518" spans="2:2">
      <c r="B518" s="206"/>
    </row>
    <row r="519" spans="2:2">
      <c r="B519" s="206"/>
    </row>
    <row r="520" spans="2:2">
      <c r="B520" s="206"/>
    </row>
    <row r="521" spans="2:2">
      <c r="B521" s="206"/>
    </row>
    <row r="522" spans="2:2">
      <c r="B522" s="206"/>
    </row>
    <row r="523" spans="2:2">
      <c r="B523" s="206"/>
    </row>
    <row r="524" spans="2:2">
      <c r="B524" s="206"/>
    </row>
    <row r="525" spans="2:2">
      <c r="B525" s="206"/>
    </row>
    <row r="526" spans="2:2">
      <c r="B526" s="206"/>
    </row>
    <row r="527" spans="2:2">
      <c r="B527" s="206"/>
    </row>
    <row r="528" spans="2:2">
      <c r="B528" s="206"/>
    </row>
    <row r="529" spans="2:2">
      <c r="B529" s="206"/>
    </row>
    <row r="530" spans="2:2">
      <c r="B530" s="206"/>
    </row>
    <row r="531" spans="2:2">
      <c r="B531" s="206"/>
    </row>
    <row r="532" spans="2:2">
      <c r="B532" s="206"/>
    </row>
    <row r="533" spans="2:2">
      <c r="B533" s="206"/>
    </row>
    <row r="534" spans="2:2">
      <c r="B534" s="206"/>
    </row>
    <row r="535" spans="2:2">
      <c r="B535" s="206"/>
    </row>
    <row r="536" spans="2:2">
      <c r="B536" s="206"/>
    </row>
    <row r="537" spans="2:2">
      <c r="B537" s="206"/>
    </row>
    <row r="538" spans="2:2">
      <c r="B538" s="206"/>
    </row>
    <row r="539" spans="2:2">
      <c r="B539" s="206"/>
    </row>
    <row r="540" spans="2:2">
      <c r="B540" s="206"/>
    </row>
    <row r="541" spans="2:2">
      <c r="B541" s="206"/>
    </row>
    <row r="542" spans="2:2">
      <c r="B542" s="206"/>
    </row>
    <row r="543" spans="2:2">
      <c r="B543" s="206"/>
    </row>
    <row r="544" spans="2:2">
      <c r="B544" s="206"/>
    </row>
    <row r="545" spans="2:2">
      <c r="B545" s="206"/>
    </row>
    <row r="546" spans="2:2">
      <c r="B546" s="206"/>
    </row>
    <row r="547" spans="2:2">
      <c r="B547" s="206"/>
    </row>
    <row r="548" spans="2:2">
      <c r="B548" s="206"/>
    </row>
    <row r="549" spans="2:2">
      <c r="B549" s="206"/>
    </row>
    <row r="550" spans="2:2">
      <c r="B550" s="206"/>
    </row>
    <row r="551" spans="2:2">
      <c r="B551" s="206"/>
    </row>
    <row r="552" spans="2:2">
      <c r="B552" s="206"/>
    </row>
    <row r="553" spans="2:2">
      <c r="B553" s="206"/>
    </row>
    <row r="554" spans="2:2">
      <c r="B554" s="206"/>
    </row>
    <row r="555" spans="2:2">
      <c r="B555" s="206"/>
    </row>
    <row r="556" spans="2:2">
      <c r="B556" s="206"/>
    </row>
    <row r="557" spans="2:2">
      <c r="B557" s="206"/>
    </row>
    <row r="558" spans="2:2">
      <c r="B558" s="206"/>
    </row>
    <row r="559" spans="2:2">
      <c r="B559" s="206"/>
    </row>
    <row r="560" spans="2:2">
      <c r="B560" s="206"/>
    </row>
    <row r="561" spans="2:2">
      <c r="B561" s="206"/>
    </row>
    <row r="562" spans="2:2">
      <c r="B562" s="206"/>
    </row>
    <row r="563" spans="2:2">
      <c r="B563" s="206"/>
    </row>
    <row r="564" spans="2:2">
      <c r="B564" s="206"/>
    </row>
    <row r="565" spans="2:2">
      <c r="B565" s="206"/>
    </row>
    <row r="566" spans="2:2">
      <c r="B566" s="206"/>
    </row>
    <row r="567" spans="2:2">
      <c r="B567" s="206"/>
    </row>
    <row r="568" spans="2:2">
      <c r="B568" s="206"/>
    </row>
    <row r="569" spans="2:2">
      <c r="B569" s="206"/>
    </row>
    <row r="570" spans="2:2">
      <c r="B570" s="206"/>
    </row>
    <row r="571" spans="2:2">
      <c r="B571" s="206"/>
    </row>
    <row r="572" spans="2:2">
      <c r="B572" s="206"/>
    </row>
    <row r="573" spans="2:2">
      <c r="B573" s="206"/>
    </row>
    <row r="574" spans="2:2">
      <c r="B574" s="206"/>
    </row>
    <row r="575" spans="2:2">
      <c r="B575" s="206"/>
    </row>
    <row r="576" spans="2:2">
      <c r="B576" s="206"/>
    </row>
    <row r="577" spans="2:2">
      <c r="B577" s="206"/>
    </row>
    <row r="578" spans="2:2">
      <c r="B578" s="206"/>
    </row>
    <row r="579" spans="2:2">
      <c r="B579" s="206"/>
    </row>
    <row r="580" spans="2:2">
      <c r="B580" s="206"/>
    </row>
    <row r="581" spans="2:2">
      <c r="B581" s="206"/>
    </row>
    <row r="582" spans="2:2">
      <c r="B582" s="206"/>
    </row>
    <row r="583" spans="2:2">
      <c r="B583" s="206"/>
    </row>
    <row r="584" spans="2:2">
      <c r="B584" s="206"/>
    </row>
    <row r="585" spans="2:2">
      <c r="B585" s="206"/>
    </row>
    <row r="586" spans="2:2">
      <c r="B586" s="206"/>
    </row>
    <row r="587" spans="2:2">
      <c r="B587" s="206"/>
    </row>
    <row r="588" spans="2:2">
      <c r="B588" s="206"/>
    </row>
    <row r="589" spans="2:2">
      <c r="B589" s="206"/>
    </row>
    <row r="590" spans="2:2">
      <c r="B590" s="206"/>
    </row>
    <row r="591" spans="2:2">
      <c r="B591" s="206"/>
    </row>
    <row r="592" spans="2:2">
      <c r="B592" s="206"/>
    </row>
    <row r="593" spans="2:2">
      <c r="B593" s="206"/>
    </row>
    <row r="594" spans="2:2">
      <c r="B594" s="206"/>
    </row>
    <row r="595" spans="2:2">
      <c r="B595" s="206"/>
    </row>
    <row r="596" spans="2:2">
      <c r="B596" s="206"/>
    </row>
    <row r="597" spans="2:2">
      <c r="B597" s="206"/>
    </row>
    <row r="598" spans="2:2">
      <c r="B598" s="206"/>
    </row>
    <row r="599" spans="2:2">
      <c r="B599" s="206"/>
    </row>
    <row r="600" spans="2:2">
      <c r="B600" s="206"/>
    </row>
    <row r="601" spans="2:2">
      <c r="B601" s="206"/>
    </row>
    <row r="602" spans="2:2">
      <c r="B602" s="206"/>
    </row>
    <row r="603" spans="2:2">
      <c r="B603" s="206"/>
    </row>
    <row r="604" spans="2:2">
      <c r="B604" s="206"/>
    </row>
    <row r="605" spans="2:2">
      <c r="B605" s="206"/>
    </row>
    <row r="606" spans="2:2">
      <c r="B606" s="206"/>
    </row>
    <row r="607" spans="2:2">
      <c r="B607" s="206"/>
    </row>
    <row r="608" spans="2:2">
      <c r="B608" s="206"/>
    </row>
    <row r="609" spans="2:2">
      <c r="B609" s="206"/>
    </row>
    <row r="610" spans="2:2">
      <c r="B610" s="206"/>
    </row>
    <row r="611" spans="2:2">
      <c r="B611" s="206"/>
    </row>
    <row r="612" spans="2:2">
      <c r="B612" s="206"/>
    </row>
    <row r="613" spans="2:2">
      <c r="B613" s="206"/>
    </row>
    <row r="614" spans="2:2">
      <c r="B614" s="206"/>
    </row>
    <row r="615" spans="2:2">
      <c r="B615" s="206"/>
    </row>
    <row r="616" spans="2:2">
      <c r="B616" s="206"/>
    </row>
    <row r="617" spans="2:2">
      <c r="B617" s="206"/>
    </row>
    <row r="618" spans="2:2">
      <c r="B618" s="206"/>
    </row>
    <row r="619" spans="2:2">
      <c r="B619" s="206"/>
    </row>
    <row r="620" spans="2:2">
      <c r="B620" s="206"/>
    </row>
    <row r="621" spans="2:2">
      <c r="B621" s="206"/>
    </row>
    <row r="622" spans="2:2">
      <c r="B622" s="206"/>
    </row>
    <row r="623" spans="2:2">
      <c r="B623" s="206"/>
    </row>
    <row r="624" spans="2:2">
      <c r="B624" s="206"/>
    </row>
    <row r="625" spans="2:2">
      <c r="B625" s="206"/>
    </row>
    <row r="626" spans="2:2">
      <c r="B626" s="206"/>
    </row>
    <row r="627" spans="2:2">
      <c r="B627" s="206"/>
    </row>
    <row r="628" spans="2:2">
      <c r="B628" s="206"/>
    </row>
    <row r="629" spans="2:2">
      <c r="B629" s="206"/>
    </row>
    <row r="630" spans="2:2">
      <c r="B630" s="206"/>
    </row>
    <row r="631" spans="2:2">
      <c r="B631" s="206"/>
    </row>
    <row r="632" spans="2:2">
      <c r="B632" s="206"/>
    </row>
    <row r="633" spans="2:2">
      <c r="B633" s="206"/>
    </row>
    <row r="634" spans="2:2">
      <c r="B634" s="206"/>
    </row>
    <row r="635" spans="2:2">
      <c r="B635" s="206"/>
    </row>
    <row r="636" spans="2:2">
      <c r="B636" s="206"/>
    </row>
    <row r="637" spans="2:2">
      <c r="B637" s="206"/>
    </row>
    <row r="638" spans="2:2">
      <c r="B638" s="206"/>
    </row>
    <row r="639" spans="2:2">
      <c r="B639" s="206"/>
    </row>
    <row r="640" spans="2:2">
      <c r="B640" s="206"/>
    </row>
    <row r="641" spans="2:2">
      <c r="B641" s="206"/>
    </row>
    <row r="642" spans="2:2">
      <c r="B642" s="206"/>
    </row>
    <row r="643" spans="2:2">
      <c r="B643" s="206"/>
    </row>
    <row r="644" spans="2:2">
      <c r="B644" s="206"/>
    </row>
    <row r="645" spans="2:2">
      <c r="B645" s="206"/>
    </row>
    <row r="646" spans="2:2">
      <c r="B646" s="206"/>
    </row>
    <row r="647" spans="2:2">
      <c r="B647" s="206"/>
    </row>
    <row r="648" spans="2:2">
      <c r="B648" s="206"/>
    </row>
    <row r="649" spans="2:2">
      <c r="B649" s="206"/>
    </row>
    <row r="650" spans="2:2">
      <c r="B650" s="206"/>
    </row>
    <row r="651" spans="2:2">
      <c r="B651" s="206"/>
    </row>
    <row r="652" spans="2:2">
      <c r="B652" s="206"/>
    </row>
    <row r="653" spans="2:2">
      <c r="B653" s="206"/>
    </row>
    <row r="654" spans="2:2">
      <c r="B654" s="206"/>
    </row>
    <row r="655" spans="2:2">
      <c r="B655" s="206"/>
    </row>
    <row r="656" spans="2:2">
      <c r="B656" s="206"/>
    </row>
    <row r="657" spans="2:2">
      <c r="B657" s="206"/>
    </row>
    <row r="658" spans="2:2">
      <c r="B658" s="206"/>
    </row>
    <row r="659" spans="2:2">
      <c r="B659" s="206"/>
    </row>
    <row r="660" spans="2:2">
      <c r="B660" s="206"/>
    </row>
    <row r="661" spans="2:2">
      <c r="B661" s="206"/>
    </row>
    <row r="662" spans="2:2">
      <c r="B662" s="206"/>
    </row>
    <row r="663" spans="2:2">
      <c r="B663" s="206"/>
    </row>
    <row r="664" spans="2:2">
      <c r="B664" s="206"/>
    </row>
    <row r="665" spans="2:2">
      <c r="B665" s="206"/>
    </row>
    <row r="666" spans="2:2">
      <c r="B666" s="206"/>
    </row>
    <row r="667" spans="2:2">
      <c r="B667" s="206"/>
    </row>
    <row r="668" spans="2:2">
      <c r="B668" s="206"/>
    </row>
    <row r="669" spans="2:2">
      <c r="B669" s="206"/>
    </row>
    <row r="670" spans="2:2">
      <c r="B670" s="206"/>
    </row>
    <row r="671" spans="2:2">
      <c r="B671" s="206"/>
    </row>
    <row r="672" spans="2:2">
      <c r="B672" s="206"/>
    </row>
    <row r="673" spans="2:2">
      <c r="B673" s="206"/>
    </row>
    <row r="674" spans="2:2">
      <c r="B674" s="206"/>
    </row>
    <row r="675" spans="2:2">
      <c r="B675" s="206"/>
    </row>
    <row r="676" spans="2:2">
      <c r="B676" s="206"/>
    </row>
    <row r="677" spans="2:2">
      <c r="B677" s="206"/>
    </row>
    <row r="678" spans="2:2">
      <c r="B678" s="206"/>
    </row>
    <row r="679" spans="2:2">
      <c r="B679" s="206"/>
    </row>
    <row r="680" spans="2:2">
      <c r="B680" s="206"/>
    </row>
    <row r="681" spans="2:2">
      <c r="B681" s="206"/>
    </row>
    <row r="682" spans="2:2">
      <c r="B682" s="206"/>
    </row>
    <row r="683" spans="2:2">
      <c r="B683" s="206"/>
    </row>
    <row r="684" spans="2:2">
      <c r="B684" s="206"/>
    </row>
    <row r="685" spans="2:2">
      <c r="B685" s="206"/>
    </row>
    <row r="686" spans="2:2">
      <c r="B686" s="206"/>
    </row>
    <row r="687" spans="2:2">
      <c r="B687" s="206"/>
    </row>
    <row r="688" spans="2:2">
      <c r="B688" s="206"/>
    </row>
    <row r="689" spans="2:2">
      <c r="B689" s="206"/>
    </row>
    <row r="690" spans="2:2">
      <c r="B690" s="206"/>
    </row>
    <row r="691" spans="2:2">
      <c r="B691" s="206"/>
    </row>
    <row r="692" spans="2:2">
      <c r="B692" s="206"/>
    </row>
    <row r="693" spans="2:2">
      <c r="B693" s="206"/>
    </row>
    <row r="694" spans="2:2">
      <c r="B694" s="206"/>
    </row>
    <row r="695" spans="2:2">
      <c r="B695" s="206"/>
    </row>
    <row r="696" spans="2:2">
      <c r="B696" s="206"/>
    </row>
    <row r="697" spans="2:2">
      <c r="B697" s="206"/>
    </row>
    <row r="698" spans="2:2">
      <c r="B698" s="206"/>
    </row>
    <row r="699" spans="2:2">
      <c r="B699" s="206"/>
    </row>
    <row r="700" spans="2:2">
      <c r="B700" s="206"/>
    </row>
    <row r="701" spans="2:2">
      <c r="B701" s="206"/>
    </row>
    <row r="702" spans="2:2">
      <c r="B702" s="206"/>
    </row>
    <row r="703" spans="2:2">
      <c r="B703" s="206"/>
    </row>
    <row r="704" spans="2:2">
      <c r="B704" s="206"/>
    </row>
    <row r="705" spans="2:2">
      <c r="B705" s="206"/>
    </row>
    <row r="706" spans="2:2">
      <c r="B706" s="206"/>
    </row>
    <row r="707" spans="2:2">
      <c r="B707" s="206"/>
    </row>
    <row r="708" spans="2:2">
      <c r="B708" s="206"/>
    </row>
    <row r="709" spans="2:2">
      <c r="B709" s="206"/>
    </row>
    <row r="710" spans="2:2">
      <c r="B710" s="206"/>
    </row>
    <row r="711" spans="2:2">
      <c r="B711" s="206"/>
    </row>
    <row r="712" spans="2:2">
      <c r="B712" s="206"/>
    </row>
    <row r="713" spans="2:2">
      <c r="B713" s="206"/>
    </row>
    <row r="714" spans="2:2">
      <c r="B714" s="206"/>
    </row>
    <row r="715" spans="2:2">
      <c r="B715" s="206"/>
    </row>
    <row r="716" spans="2:2">
      <c r="B716" s="206"/>
    </row>
    <row r="717" spans="2:2">
      <c r="B717" s="206"/>
    </row>
    <row r="718" spans="2:2">
      <c r="B718" s="206"/>
    </row>
    <row r="719" spans="2:2">
      <c r="B719" s="206"/>
    </row>
    <row r="720" spans="2:2">
      <c r="B720" s="206"/>
    </row>
    <row r="721" spans="2:2">
      <c r="B721" s="206"/>
    </row>
    <row r="722" spans="2:2">
      <c r="B722" s="206"/>
    </row>
    <row r="723" spans="2:2">
      <c r="B723" s="206"/>
    </row>
    <row r="724" spans="2:2">
      <c r="B724" s="206"/>
    </row>
    <row r="725" spans="2:2">
      <c r="B725" s="206"/>
    </row>
    <row r="726" spans="2:2">
      <c r="B726" s="206"/>
    </row>
    <row r="727" spans="2:2">
      <c r="B727" s="206"/>
    </row>
    <row r="728" spans="2:2">
      <c r="B728" s="206"/>
    </row>
    <row r="729" spans="2:2">
      <c r="B729" s="206"/>
    </row>
    <row r="730" spans="2:2">
      <c r="B730" s="206"/>
    </row>
    <row r="731" spans="2:2">
      <c r="B731" s="206"/>
    </row>
    <row r="732" spans="2:2">
      <c r="B732" s="206"/>
    </row>
    <row r="733" spans="2:2">
      <c r="B733" s="206"/>
    </row>
    <row r="734" spans="2:2">
      <c r="B734" s="206"/>
    </row>
    <row r="735" spans="2:2">
      <c r="B735" s="206"/>
    </row>
    <row r="736" spans="2:2">
      <c r="B736" s="206"/>
    </row>
    <row r="737" spans="2:2">
      <c r="B737" s="206"/>
    </row>
    <row r="738" spans="2:2">
      <c r="B738" s="206"/>
    </row>
    <row r="739" spans="2:2">
      <c r="B739" s="206"/>
    </row>
    <row r="740" spans="2:2">
      <c r="B740" s="206"/>
    </row>
    <row r="741" spans="2:2">
      <c r="B741" s="206"/>
    </row>
    <row r="742" spans="2:2">
      <c r="B742" s="206"/>
    </row>
    <row r="743" spans="2:2">
      <c r="B743" s="206"/>
    </row>
    <row r="744" spans="2:2">
      <c r="B744" s="206"/>
    </row>
    <row r="745" spans="2:2">
      <c r="B745" s="206"/>
    </row>
    <row r="746" spans="2:2">
      <c r="B746" s="206"/>
    </row>
    <row r="747" spans="2:2">
      <c r="B747" s="206"/>
    </row>
    <row r="748" spans="2:2">
      <c r="B748" s="206"/>
    </row>
    <row r="749" spans="2:2">
      <c r="B749" s="206"/>
    </row>
    <row r="750" spans="2:2">
      <c r="B750" s="206"/>
    </row>
    <row r="751" spans="2:2">
      <c r="B751" s="206"/>
    </row>
    <row r="752" spans="2:2">
      <c r="B752" s="206"/>
    </row>
    <row r="753" spans="2:2">
      <c r="B753" s="206"/>
    </row>
    <row r="754" spans="2:2">
      <c r="B754" s="206"/>
    </row>
    <row r="755" spans="2:2">
      <c r="B755" s="206"/>
    </row>
    <row r="756" spans="2:2">
      <c r="B756" s="206"/>
    </row>
    <row r="757" spans="2:2">
      <c r="B757" s="206"/>
    </row>
    <row r="758" spans="2:2">
      <c r="B758" s="206"/>
    </row>
    <row r="759" spans="2:2">
      <c r="B759" s="206"/>
    </row>
    <row r="760" spans="2:2">
      <c r="B760" s="206"/>
    </row>
    <row r="761" spans="2:2">
      <c r="B761" s="206"/>
    </row>
    <row r="762" spans="2:2">
      <c r="B762" s="206"/>
    </row>
    <row r="763" spans="2:2">
      <c r="B763" s="206"/>
    </row>
    <row r="764" spans="2:2">
      <c r="B764" s="206"/>
    </row>
    <row r="765" spans="2:2">
      <c r="B765" s="206"/>
    </row>
    <row r="766" spans="2:2">
      <c r="B766" s="206"/>
    </row>
    <row r="767" spans="2:2">
      <c r="B767" s="206"/>
    </row>
    <row r="768" spans="2:2">
      <c r="B768" s="206"/>
    </row>
    <row r="769" spans="2:2">
      <c r="B769" s="206"/>
    </row>
    <row r="770" spans="2:2">
      <c r="B770" s="206"/>
    </row>
    <row r="771" spans="2:2">
      <c r="B771" s="206"/>
    </row>
    <row r="772" spans="2:2">
      <c r="B772" s="206"/>
    </row>
    <row r="773" spans="2:2">
      <c r="B773" s="206"/>
    </row>
    <row r="774" spans="2:2">
      <c r="B774" s="206"/>
    </row>
    <row r="775" spans="2:2">
      <c r="B775" s="206"/>
    </row>
    <row r="776" spans="2:2">
      <c r="B776" s="206"/>
    </row>
    <row r="777" spans="2:2">
      <c r="B777" s="206"/>
    </row>
    <row r="778" spans="2:2">
      <c r="B778" s="206"/>
    </row>
    <row r="779" spans="2:2">
      <c r="B779" s="206"/>
    </row>
    <row r="780" spans="2:2">
      <c r="B780" s="206"/>
    </row>
    <row r="781" spans="2:2">
      <c r="B781" s="206"/>
    </row>
    <row r="782" spans="2:2">
      <c r="B782" s="206"/>
    </row>
    <row r="783" spans="2:2">
      <c r="B783" s="206"/>
    </row>
    <row r="784" spans="2:2">
      <c r="B784" s="206"/>
    </row>
    <row r="785" spans="2:2">
      <c r="B785" s="206"/>
    </row>
    <row r="786" spans="2:2">
      <c r="B786" s="206"/>
    </row>
    <row r="787" spans="2:2">
      <c r="B787" s="206"/>
    </row>
    <row r="788" spans="2:2">
      <c r="B788" s="206"/>
    </row>
    <row r="789" spans="2:2">
      <c r="B789" s="206"/>
    </row>
    <row r="790" spans="2:2">
      <c r="B790" s="206"/>
    </row>
    <row r="791" spans="2:2">
      <c r="B791" s="206"/>
    </row>
    <row r="792" spans="2:2">
      <c r="B792" s="206"/>
    </row>
    <row r="793" spans="2:2">
      <c r="B793" s="206"/>
    </row>
    <row r="794" spans="2:2">
      <c r="B794" s="206"/>
    </row>
    <row r="795" spans="2:2">
      <c r="B795" s="206"/>
    </row>
    <row r="796" spans="2:2">
      <c r="B796" s="206"/>
    </row>
    <row r="797" spans="2:2">
      <c r="B797" s="206"/>
    </row>
    <row r="798" spans="2:2">
      <c r="B798" s="206"/>
    </row>
    <row r="799" spans="2:2">
      <c r="B799" s="206"/>
    </row>
    <row r="800" spans="2:2">
      <c r="B800" s="206"/>
    </row>
    <row r="801" spans="2:2">
      <c r="B801" s="206"/>
    </row>
    <row r="802" spans="2:2">
      <c r="B802" s="206"/>
    </row>
    <row r="803" spans="2:2">
      <c r="B803" s="206"/>
    </row>
    <row r="804" spans="2:2">
      <c r="B804" s="206"/>
    </row>
    <row r="805" spans="2:2">
      <c r="B805" s="206"/>
    </row>
    <row r="806" spans="2:2">
      <c r="B806" s="206"/>
    </row>
    <row r="807" spans="2:2">
      <c r="B807" s="206"/>
    </row>
    <row r="808" spans="2:2">
      <c r="B808" s="206"/>
    </row>
    <row r="809" spans="2:2">
      <c r="B809" s="206"/>
    </row>
    <row r="810" spans="2:2">
      <c r="B810" s="206"/>
    </row>
    <row r="811" spans="2:2">
      <c r="B811" s="206"/>
    </row>
    <row r="812" spans="2:2">
      <c r="B812" s="206"/>
    </row>
    <row r="813" spans="2:2">
      <c r="B813" s="206"/>
    </row>
    <row r="814" spans="2:2">
      <c r="B814" s="206"/>
    </row>
    <row r="815" spans="2:2">
      <c r="B815" s="206"/>
    </row>
    <row r="816" spans="2:2">
      <c r="B816" s="206"/>
    </row>
    <row r="817" spans="2:2">
      <c r="B817" s="206"/>
    </row>
    <row r="818" spans="2:2">
      <c r="B818" s="206"/>
    </row>
    <row r="819" spans="2:2">
      <c r="B819" s="206"/>
    </row>
    <row r="820" spans="2:2">
      <c r="B820" s="206"/>
    </row>
    <row r="821" spans="2:2">
      <c r="B821" s="206"/>
    </row>
    <row r="822" spans="2:2">
      <c r="B822" s="206"/>
    </row>
    <row r="823" spans="2:2">
      <c r="B823" s="206"/>
    </row>
    <row r="824" spans="2:2">
      <c r="B824" s="206"/>
    </row>
    <row r="825" spans="2:2">
      <c r="B825" s="206"/>
    </row>
    <row r="826" spans="2:2">
      <c r="B826" s="206"/>
    </row>
    <row r="827" spans="2:2">
      <c r="B827" s="206"/>
    </row>
    <row r="828" spans="2:2">
      <c r="B828" s="206"/>
    </row>
    <row r="829" spans="2:2">
      <c r="B829" s="206"/>
    </row>
    <row r="830" spans="2:2">
      <c r="B830" s="206"/>
    </row>
    <row r="831" spans="2:2">
      <c r="B831" s="206"/>
    </row>
    <row r="832" spans="2:2">
      <c r="B832" s="206"/>
    </row>
    <row r="833" spans="2:2">
      <c r="B833" s="206"/>
    </row>
    <row r="834" spans="2:2">
      <c r="B834" s="206"/>
    </row>
    <row r="835" spans="2:2">
      <c r="B835" s="206"/>
    </row>
    <row r="836" spans="2:2">
      <c r="B836" s="206"/>
    </row>
    <row r="837" spans="2:2">
      <c r="B837" s="206"/>
    </row>
    <row r="838" spans="2:2">
      <c r="B838" s="206"/>
    </row>
    <row r="839" spans="2:2">
      <c r="B839" s="206"/>
    </row>
    <row r="840" spans="2:2">
      <c r="B840" s="206"/>
    </row>
    <row r="841" spans="2:2">
      <c r="B841" s="206"/>
    </row>
    <row r="842" spans="2:2">
      <c r="B842" s="206"/>
    </row>
    <row r="843" spans="2:2">
      <c r="B843" s="206"/>
    </row>
    <row r="844" spans="2:2">
      <c r="B844" s="206"/>
    </row>
    <row r="845" spans="2:2">
      <c r="B845" s="206"/>
    </row>
    <row r="846" spans="2:2">
      <c r="B846" s="206"/>
    </row>
    <row r="847" spans="2:2">
      <c r="B847" s="206"/>
    </row>
    <row r="848" spans="2:2">
      <c r="B848" s="206"/>
    </row>
    <row r="849" spans="2:2">
      <c r="B849" s="206"/>
    </row>
    <row r="850" spans="2:2">
      <c r="B850" s="206"/>
    </row>
    <row r="851" spans="2:2">
      <c r="B851" s="206"/>
    </row>
    <row r="852" spans="2:2">
      <c r="B852" s="206"/>
    </row>
    <row r="853" spans="2:2">
      <c r="B853" s="206"/>
    </row>
    <row r="854" spans="2:2">
      <c r="B854" s="206"/>
    </row>
    <row r="855" spans="2:2">
      <c r="B855" s="206"/>
    </row>
    <row r="856" spans="2:2">
      <c r="B856" s="206"/>
    </row>
    <row r="857" spans="2:2">
      <c r="B857" s="206"/>
    </row>
    <row r="858" spans="2:2">
      <c r="B858" s="206"/>
    </row>
    <row r="859" spans="2:2">
      <c r="B859" s="206"/>
    </row>
    <row r="860" spans="2:2">
      <c r="B860" s="206"/>
    </row>
    <row r="861" spans="2:2">
      <c r="B861" s="206"/>
    </row>
    <row r="862" spans="2:2">
      <c r="B862" s="206"/>
    </row>
    <row r="863" spans="2:2">
      <c r="B863" s="206"/>
    </row>
    <row r="864" spans="2:2">
      <c r="B864" s="206"/>
    </row>
    <row r="865" spans="2:2">
      <c r="B865" s="206"/>
    </row>
    <row r="866" spans="2:2">
      <c r="B866" s="206"/>
    </row>
    <row r="867" spans="2:2">
      <c r="B867" s="206"/>
    </row>
    <row r="868" spans="2:2">
      <c r="B868" s="206"/>
    </row>
    <row r="869" spans="2:2">
      <c r="B869" s="206"/>
    </row>
    <row r="870" spans="2:2">
      <c r="B870" s="206"/>
    </row>
    <row r="871" spans="2:2">
      <c r="B871" s="206"/>
    </row>
    <row r="872" spans="2:2">
      <c r="B872" s="206"/>
    </row>
    <row r="873" spans="2:2">
      <c r="B873" s="206"/>
    </row>
    <row r="874" spans="2:2">
      <c r="B874" s="206"/>
    </row>
    <row r="875" spans="2:2">
      <c r="B875" s="20"/>
    </row>
    <row r="876" spans="2:2">
      <c r="B876" s="20"/>
    </row>
    <row r="877" spans="2:2">
      <c r="B877" s="20"/>
    </row>
    <row r="878" spans="2:2">
      <c r="B878" s="20"/>
    </row>
    <row r="879" spans="2:2">
      <c r="B879" s="20"/>
    </row>
    <row r="880" spans="2:2">
      <c r="B880" s="20"/>
    </row>
    <row r="881" spans="2:2">
      <c r="B881" s="20"/>
    </row>
    <row r="882" spans="2:2">
      <c r="B882" s="20"/>
    </row>
    <row r="883" spans="2:2">
      <c r="B883" s="20"/>
    </row>
    <row r="884" spans="2:2">
      <c r="B884" s="20"/>
    </row>
    <row r="885" spans="2:2">
      <c r="B885" s="20"/>
    </row>
    <row r="886" spans="2:2">
      <c r="B886" s="20"/>
    </row>
    <row r="887" spans="2:2">
      <c r="B887" s="20"/>
    </row>
    <row r="888" spans="2:2">
      <c r="B888" s="20"/>
    </row>
    <row r="889" spans="2:2">
      <c r="B889" s="20"/>
    </row>
    <row r="890" spans="2:2">
      <c r="B890" s="20"/>
    </row>
    <row r="891" spans="2:2">
      <c r="B891" s="20"/>
    </row>
    <row r="892" spans="2:2">
      <c r="B892" s="20"/>
    </row>
    <row r="893" spans="2:2">
      <c r="B893" s="20"/>
    </row>
    <row r="894" spans="2:2">
      <c r="B894" s="20"/>
    </row>
    <row r="895" spans="2:2">
      <c r="B895" s="20"/>
    </row>
    <row r="896" spans="2:2">
      <c r="B896" s="20"/>
    </row>
    <row r="897" spans="2:2">
      <c r="B897" s="20"/>
    </row>
    <row r="898" spans="2:2">
      <c r="B898" s="20"/>
    </row>
    <row r="899" spans="2:2">
      <c r="B899" s="20"/>
    </row>
    <row r="900" spans="2:2">
      <c r="B900" s="20"/>
    </row>
    <row r="901" spans="2:2">
      <c r="B901" s="20"/>
    </row>
    <row r="902" spans="2:2">
      <c r="B902" s="20"/>
    </row>
    <row r="903" spans="2:2">
      <c r="B903" s="20"/>
    </row>
    <row r="904" spans="2:2">
      <c r="B904" s="20"/>
    </row>
    <row r="905" spans="2:2">
      <c r="B905" s="20"/>
    </row>
    <row r="906" spans="2:2">
      <c r="B906" s="20"/>
    </row>
    <row r="907" spans="2:2">
      <c r="B907" s="20"/>
    </row>
    <row r="908" spans="2:2">
      <c r="B908" s="20"/>
    </row>
    <row r="909" spans="2:2">
      <c r="B909" s="20"/>
    </row>
    <row r="910" spans="2:2">
      <c r="B910" s="20"/>
    </row>
    <row r="911" spans="2:2">
      <c r="B911" s="20"/>
    </row>
    <row r="912" spans="2:2">
      <c r="B912" s="20"/>
    </row>
    <row r="913" spans="2:2">
      <c r="B913" s="20"/>
    </row>
    <row r="914" spans="2:2">
      <c r="B914" s="20"/>
    </row>
    <row r="915" spans="2:2">
      <c r="B915" s="20"/>
    </row>
    <row r="916" spans="2:2">
      <c r="B916" s="20"/>
    </row>
    <row r="917" spans="2:2">
      <c r="B917" s="20"/>
    </row>
    <row r="918" spans="2:2">
      <c r="B918" s="20"/>
    </row>
    <row r="919" spans="2:2">
      <c r="B919" s="20"/>
    </row>
    <row r="920" spans="2:2">
      <c r="B920" s="20"/>
    </row>
    <row r="921" spans="2:2">
      <c r="B921" s="20"/>
    </row>
    <row r="922" spans="2:2">
      <c r="B922" s="20"/>
    </row>
    <row r="923" spans="2:2">
      <c r="B923" s="20"/>
    </row>
    <row r="924" spans="2:2">
      <c r="B924" s="20"/>
    </row>
    <row r="925" spans="2:2">
      <c r="B925" s="20"/>
    </row>
    <row r="926" spans="2:2">
      <c r="B926" s="20"/>
    </row>
    <row r="927" spans="2:2">
      <c r="B927" s="20"/>
    </row>
    <row r="928" spans="2:2">
      <c r="B928" s="20"/>
    </row>
    <row r="929" spans="2:2">
      <c r="B929" s="20"/>
    </row>
    <row r="930" spans="2:2">
      <c r="B930" s="20"/>
    </row>
    <row r="931" spans="2:2">
      <c r="B931" s="20"/>
    </row>
    <row r="932" spans="2:2">
      <c r="B932" s="20"/>
    </row>
    <row r="933" spans="2:2">
      <c r="B933" s="20"/>
    </row>
    <row r="934" spans="2:2">
      <c r="B934" s="20"/>
    </row>
    <row r="935" spans="2:2">
      <c r="B935" s="20"/>
    </row>
    <row r="936" spans="2:2">
      <c r="B936" s="20"/>
    </row>
    <row r="937" spans="2:2">
      <c r="B937" s="20"/>
    </row>
    <row r="938" spans="2:2">
      <c r="B938" s="20"/>
    </row>
    <row r="939" spans="2:2">
      <c r="B939" s="20"/>
    </row>
    <row r="940" spans="2:2">
      <c r="B940" s="20"/>
    </row>
    <row r="941" spans="2:2">
      <c r="B941" s="20"/>
    </row>
    <row r="942" spans="2:2">
      <c r="B942" s="20"/>
    </row>
    <row r="943" spans="2:2">
      <c r="B943" s="20"/>
    </row>
    <row r="944" spans="2:2">
      <c r="B944" s="20"/>
    </row>
    <row r="945" spans="2:2">
      <c r="B945" s="20"/>
    </row>
    <row r="946" spans="2:2">
      <c r="B946" s="20"/>
    </row>
    <row r="947" spans="2:2">
      <c r="B947" s="20"/>
    </row>
    <row r="948" spans="2:2">
      <c r="B948" s="20"/>
    </row>
    <row r="949" spans="2:2">
      <c r="B949" s="20"/>
    </row>
    <row r="950" spans="2:2">
      <c r="B950" s="20"/>
    </row>
    <row r="951" spans="2:2">
      <c r="B951" s="20"/>
    </row>
    <row r="952" spans="2:2">
      <c r="B952" s="20"/>
    </row>
    <row r="953" spans="2:2">
      <c r="B953" s="20"/>
    </row>
    <row r="954" spans="2:2">
      <c r="B954" s="20"/>
    </row>
    <row r="955" spans="2:2">
      <c r="B955" s="20"/>
    </row>
    <row r="956" spans="2:2">
      <c r="B956" s="20"/>
    </row>
    <row r="957" spans="2:2">
      <c r="B957" s="20"/>
    </row>
    <row r="958" spans="2:2">
      <c r="B958" s="20"/>
    </row>
    <row r="959" spans="2:2">
      <c r="B959" s="20"/>
    </row>
    <row r="960" spans="2:2">
      <c r="B960" s="20"/>
    </row>
    <row r="961" spans="2:2">
      <c r="B961" s="20"/>
    </row>
    <row r="962" spans="2:2">
      <c r="B962" s="20"/>
    </row>
    <row r="963" spans="2:2">
      <c r="B963" s="20"/>
    </row>
    <row r="964" spans="2:2">
      <c r="B964" s="20"/>
    </row>
    <row r="965" spans="2:2">
      <c r="B965" s="20"/>
    </row>
    <row r="966" spans="2:2">
      <c r="B966" s="20"/>
    </row>
    <row r="967" spans="2:2">
      <c r="B967" s="20"/>
    </row>
    <row r="968" spans="2:2">
      <c r="B968" s="20"/>
    </row>
    <row r="969" spans="2:2">
      <c r="B969" s="20"/>
    </row>
    <row r="970" spans="2:2">
      <c r="B970" s="20"/>
    </row>
    <row r="971" spans="2:2">
      <c r="B971" s="20"/>
    </row>
    <row r="972" spans="2:2">
      <c r="B972" s="20"/>
    </row>
    <row r="973" spans="2:2">
      <c r="B973" s="20"/>
    </row>
    <row r="974" spans="2:2">
      <c r="B974" s="20"/>
    </row>
    <row r="975" spans="2:2">
      <c r="B975" s="20"/>
    </row>
    <row r="976" spans="2:2">
      <c r="B976" s="20"/>
    </row>
    <row r="977" spans="2:2">
      <c r="B977" s="20"/>
    </row>
    <row r="978" spans="2:2">
      <c r="B978" s="20"/>
    </row>
    <row r="979" spans="2:2">
      <c r="B979" s="20"/>
    </row>
    <row r="980" spans="2:2">
      <c r="B980" s="20"/>
    </row>
    <row r="981" spans="2:2">
      <c r="B981" s="20"/>
    </row>
    <row r="982" spans="2:2">
      <c r="B982" s="20"/>
    </row>
    <row r="983" spans="2:2">
      <c r="B983" s="20"/>
    </row>
    <row r="984" spans="2:2">
      <c r="B984" s="20"/>
    </row>
    <row r="985" spans="2:2">
      <c r="B985" s="20"/>
    </row>
    <row r="986" spans="2:2">
      <c r="B986" s="20"/>
    </row>
    <row r="987" spans="2:2">
      <c r="B987" s="20"/>
    </row>
    <row r="988" spans="2:2">
      <c r="B988" s="20"/>
    </row>
    <row r="989" spans="2:2">
      <c r="B989" s="20"/>
    </row>
    <row r="990" spans="2:2">
      <c r="B990" s="20"/>
    </row>
    <row r="991" spans="2:2">
      <c r="B991" s="20"/>
    </row>
    <row r="992" spans="2:2">
      <c r="B992" s="20"/>
    </row>
    <row r="993" spans="2:2">
      <c r="B993" s="20"/>
    </row>
    <row r="994" spans="2:2">
      <c r="B994" s="20"/>
    </row>
    <row r="995" spans="2:2">
      <c r="B995" s="20"/>
    </row>
    <row r="996" spans="2:2">
      <c r="B996" s="20"/>
    </row>
    <row r="997" spans="2:2">
      <c r="B997" s="20"/>
    </row>
    <row r="998" spans="2:2">
      <c r="B998" s="20"/>
    </row>
    <row r="999" spans="2:2">
      <c r="B999" s="20"/>
    </row>
    <row r="1000" spans="2:2">
      <c r="B1000" s="20"/>
    </row>
  </sheetData>
  <pageMargins left="0.7" right="0.7" top="0.75" bottom="0.75" header="0.3" footer="0.3"/>
  <pageSetup paperSize="9" orientation="portrait" horizontalDpi="4294967293" verticalDpi="0" r:id="rId1"/>
</worksheet>
</file>

<file path=xl/worksheets/sheet37.xml><?xml version="1.0" encoding="utf-8"?>
<worksheet xmlns="http://schemas.openxmlformats.org/spreadsheetml/2006/main" xmlns:r="http://schemas.openxmlformats.org/officeDocument/2006/relationships">
  <dimension ref="A1:X90"/>
  <sheetViews>
    <sheetView workbookViewId="0">
      <pane ySplit="3" topLeftCell="A8" activePane="bottomLeft" state="frozen"/>
      <selection pane="bottomLeft" activeCell="H74" sqref="H74"/>
    </sheetView>
  </sheetViews>
  <sheetFormatPr defaultRowHeight="15"/>
  <cols>
    <col min="1" max="1" width="8.85546875" customWidth="1"/>
    <col min="2" max="2" width="34.5703125" customWidth="1"/>
    <col min="3" max="3" width="33.85546875" style="75" customWidth="1"/>
    <col min="4" max="4" width="9.140625" style="185" customWidth="1"/>
    <col min="5" max="5" width="7.85546875" style="187" customWidth="1"/>
    <col min="6" max="6" width="7.85546875" style="185" customWidth="1"/>
    <col min="7" max="7" width="7.5703125" style="226" customWidth="1"/>
    <col min="8" max="8" width="10.85546875" style="185" customWidth="1"/>
    <col min="9" max="9" width="7.5703125" style="187" customWidth="1"/>
    <col min="10" max="10" width="7.5703125" style="185" customWidth="1"/>
    <col min="11" max="11" width="7.28515625" style="226" customWidth="1"/>
    <col min="12" max="12" width="10.42578125" style="185" customWidth="1"/>
    <col min="13" max="13" width="7.5703125" style="187" customWidth="1"/>
    <col min="14" max="14" width="7.5703125" style="185" customWidth="1"/>
    <col min="15" max="15" width="7" style="226" customWidth="1"/>
    <col min="16" max="16" width="15.7109375" style="225" customWidth="1"/>
    <col min="20" max="20" width="36.85546875" customWidth="1"/>
    <col min="21" max="21" width="21.140625" customWidth="1"/>
  </cols>
  <sheetData>
    <row r="1" spans="1:24" ht="21" customHeight="1">
      <c r="A1" s="210" t="s">
        <v>225</v>
      </c>
      <c r="B1" s="211"/>
      <c r="C1" s="212"/>
      <c r="D1" s="231"/>
      <c r="E1" s="227"/>
      <c r="F1" s="231"/>
      <c r="G1" s="354"/>
      <c r="H1" s="231"/>
      <c r="I1" s="227"/>
      <c r="J1" s="231"/>
      <c r="L1" s="231"/>
      <c r="M1" s="227"/>
      <c r="N1" s="231"/>
      <c r="P1" s="213"/>
    </row>
    <row r="2" spans="1:24">
      <c r="A2" s="214" t="s">
        <v>0</v>
      </c>
      <c r="B2" s="214" t="s">
        <v>152</v>
      </c>
      <c r="C2" s="215" t="s">
        <v>224</v>
      </c>
      <c r="D2" s="232" t="s">
        <v>147</v>
      </c>
      <c r="E2" s="228"/>
      <c r="F2" s="403"/>
      <c r="G2" s="355"/>
      <c r="H2" s="236" t="s">
        <v>148</v>
      </c>
      <c r="I2" s="235"/>
      <c r="J2" s="404"/>
      <c r="K2" s="355"/>
      <c r="L2" s="236" t="s">
        <v>144</v>
      </c>
      <c r="M2" s="235"/>
      <c r="N2" s="404"/>
      <c r="O2" s="357"/>
      <c r="P2" s="216"/>
      <c r="Q2" s="9"/>
    </row>
    <row r="3" spans="1:24">
      <c r="A3" s="217"/>
      <c r="B3" s="217"/>
      <c r="C3" s="218"/>
      <c r="D3" s="233" t="s">
        <v>215</v>
      </c>
      <c r="E3" s="229" t="s">
        <v>80</v>
      </c>
      <c r="F3" s="233" t="s">
        <v>1923</v>
      </c>
      <c r="G3" s="356" t="s">
        <v>190</v>
      </c>
      <c r="H3" s="233" t="s">
        <v>215</v>
      </c>
      <c r="I3" s="229" t="s">
        <v>80</v>
      </c>
      <c r="J3" s="233" t="s">
        <v>1923</v>
      </c>
      <c r="K3" s="356" t="s">
        <v>190</v>
      </c>
      <c r="L3" s="233" t="s">
        <v>215</v>
      </c>
      <c r="M3" s="229" t="s">
        <v>80</v>
      </c>
      <c r="N3" s="233" t="s">
        <v>1923</v>
      </c>
      <c r="O3" s="356" t="s">
        <v>190</v>
      </c>
      <c r="P3" s="219"/>
      <c r="Q3" s="189"/>
    </row>
    <row r="4" spans="1:24">
      <c r="A4" s="220">
        <f>классы!B188</f>
        <v>5</v>
      </c>
      <c r="B4" s="220" t="str">
        <f>классы!C188</f>
        <v>Андрейченко Вадим Александрович, Андрейченко Елена и Леонид</v>
      </c>
      <c r="C4" s="221" t="str">
        <f>классы!F188</f>
        <v>Санкт-Петербург</v>
      </c>
      <c r="D4" s="262">
        <f>VLOOKUP(A4,'Сл-кп'!$A$3:$Y$23,23,FALSE)</f>
        <v>4.0000120003927027</v>
      </c>
      <c r="E4" s="143">
        <f>VLOOKUP(A4,'Сл-кп'!$A$3:$Y$23,19,FALSE)</f>
        <v>12</v>
      </c>
      <c r="F4" s="342">
        <f>VLOOKUP(A4,'Сл-кп'!$A$3:$Y$23,25,FALSE)</f>
        <v>2.5454545454545454</v>
      </c>
      <c r="G4" s="222">
        <f>VLOOKUP(A4,'Сл-кп'!$A$3:$Y$23,24,FALSE)</f>
        <v>9</v>
      </c>
      <c r="H4" s="262">
        <f>VLOOKUP(A4,'Мар-кп'!$A$3:$Y$23,23,FALSE)</f>
        <v>5.2000120006023769</v>
      </c>
      <c r="I4" s="143">
        <f>VLOOKUP(A4,'Мар-кп'!$A$3:$Y$23,19,FALSE)</f>
        <v>12</v>
      </c>
      <c r="J4" s="342">
        <f>VLOOKUP(A4,'Мар-кп'!$A$3:$Y$23,25,FALSE)</f>
        <v>1.6590909090909092</v>
      </c>
      <c r="K4" s="222">
        <f>VLOOKUP(A4,'Мар-кп'!$A$3:$X$23,24,FALSE)</f>
        <v>13</v>
      </c>
      <c r="L4" s="262">
        <f>VLOOKUP(A4,'От-кп'!$A$3:$Y$23,23,FALSE)</f>
        <v>4.5454675456908538</v>
      </c>
      <c r="M4" s="143">
        <f>VLOOKUP(A4,'От-кп'!$A$3:$Y$23,19,FALSE)</f>
        <v>13</v>
      </c>
      <c r="N4" s="342">
        <f>VLOOKUP(A4,'От-кп'!$A$3:$Y$23,25,FALSE)</f>
        <v>4.2307692307692308</v>
      </c>
      <c r="O4" s="222">
        <f>VLOOKUP(A4,'От-кп'!$A$3:$Y$23,24,FALSE)</f>
        <v>19</v>
      </c>
      <c r="P4" s="142"/>
      <c r="Q4" s="9"/>
      <c r="S4">
        <f t="shared" ref="S4:S35" si="0">A4</f>
        <v>5</v>
      </c>
      <c r="T4" t="str">
        <f t="shared" ref="T4:V77" si="1">B4</f>
        <v>Андрейченко Вадим Александрович, Андрейченко Елена и Леонид</v>
      </c>
      <c r="U4" t="str">
        <f t="shared" si="1"/>
        <v>Санкт-Петербург</v>
      </c>
      <c r="V4" s="223">
        <f>D4</f>
        <v>4.0000120003927027</v>
      </c>
      <c r="W4" s="223">
        <f>H4</f>
        <v>5.2000120006023769</v>
      </c>
      <c r="X4" s="223">
        <f>L4</f>
        <v>4.5454675456908538</v>
      </c>
    </row>
    <row r="5" spans="1:24">
      <c r="A5" s="220">
        <f>классы!B189</f>
        <v>7</v>
      </c>
      <c r="B5" s="220" t="str">
        <f>классы!C189</f>
        <v>Сергей Селюков</v>
      </c>
      <c r="C5" s="221" t="str">
        <f>классы!F189</f>
        <v>Курск</v>
      </c>
      <c r="D5" s="262">
        <f>VLOOKUP(A5,'Сл-кп'!$A$3:$Y$23,23,FALSE)</f>
        <v>5.6000120003149361</v>
      </c>
      <c r="E5" s="143">
        <f>VLOOKUP(A5,'Сл-кп'!$A$3:$Y$23,19,FALSE)</f>
        <v>12</v>
      </c>
      <c r="F5" s="342">
        <f>VLOOKUP(A5,'Сл-кп'!$A$3:$Y$23,25,FALSE)</f>
        <v>3.1742424242424261</v>
      </c>
      <c r="G5" s="222">
        <f>VLOOKUP(A5,'Сл-кп'!$A$3:$Y$23,24,FALSE)</f>
        <v>4</v>
      </c>
      <c r="H5" s="262">
        <f>VLOOKUP(A5,'Мар-кп'!$A$3:$Y$23,23,FALSE)</f>
        <v>5.7000120002732171</v>
      </c>
      <c r="I5" s="143">
        <f>VLOOKUP(A5,'Мар-кп'!$A$3:$Y$23,19,FALSE)</f>
        <v>12</v>
      </c>
      <c r="J5" s="342">
        <f>VLOOKUP(A5,'Мар-кп'!$A$3:$Y$23,25,FALSE)</f>
        <v>3.6590909090909092</v>
      </c>
      <c r="K5" s="222">
        <f>VLOOKUP(A5,'Мар-кп'!$A$3:$X$23,24,FALSE)</f>
        <v>12</v>
      </c>
      <c r="L5" s="262">
        <f>VLOOKUP(A5,'От-кп'!$A$3:$Y$23,23,FALSE)</f>
        <v>6.2727402729232145</v>
      </c>
      <c r="M5" s="143">
        <f>VLOOKUP(A5,'От-кп'!$A$3:$Y$23,19,FALSE)</f>
        <v>13</v>
      </c>
      <c r="N5" s="342">
        <f>VLOOKUP(A5,'От-кп'!$A$3:$Y$23,25,FALSE)</f>
        <v>5.1025641025641066</v>
      </c>
      <c r="O5" s="222">
        <f>VLOOKUP(A5,'От-кп'!$A$3:$Y$23,24,FALSE)</f>
        <v>11</v>
      </c>
      <c r="P5" s="142"/>
      <c r="Q5" s="9"/>
      <c r="S5">
        <f t="shared" si="0"/>
        <v>7</v>
      </c>
      <c r="T5" t="str">
        <f t="shared" si="1"/>
        <v>Сергей Селюков</v>
      </c>
      <c r="U5" t="str">
        <f t="shared" si="1"/>
        <v>Курск</v>
      </c>
      <c r="V5" s="223">
        <f t="shared" si="1"/>
        <v>5.6000120003149361</v>
      </c>
      <c r="W5" s="223">
        <f t="shared" ref="W5:W78" si="2">H5</f>
        <v>5.7000120002732171</v>
      </c>
      <c r="X5" s="223">
        <f t="shared" ref="X5:X78" si="3">L5</f>
        <v>6.2727402729232145</v>
      </c>
    </row>
    <row r="6" spans="1:24">
      <c r="A6" s="220">
        <f>классы!B190</f>
        <v>8</v>
      </c>
      <c r="B6" s="220" t="str">
        <f>классы!C190</f>
        <v>Шонин Сергей Викторович</v>
      </c>
      <c r="C6" s="221" t="str">
        <f>классы!F190</f>
        <v>Тихвин</v>
      </c>
      <c r="D6" s="262">
        <f>VLOOKUP(A6,'Сл-кп'!$A$3:$Y$23,23,FALSE)</f>
        <v>8.4545584550617434</v>
      </c>
      <c r="E6" s="143">
        <f>VLOOKUP(A6,'Сл-кп'!$A$3:$Y$23,19,FALSE)</f>
        <v>13</v>
      </c>
      <c r="F6" s="342">
        <f>VLOOKUP(A6,'Сл-кп'!$A$3:$Y$23,25,FALSE)</f>
        <v>1.9358974358974403</v>
      </c>
      <c r="G6" s="405">
        <f>VLOOKUP(A6,'Сл-кп'!$A$3:$Y$23,24,FALSE)</f>
        <v>1</v>
      </c>
      <c r="H6" s="262">
        <f>VLOOKUP(A6,'Мар-кп'!$A$3:$Y$23,23,FALSE)</f>
        <v>7.5454675456887257</v>
      </c>
      <c r="I6" s="143">
        <f>VLOOKUP(A6,'Мар-кп'!$A$3:$Y$23,19,FALSE)</f>
        <v>13</v>
      </c>
      <c r="J6" s="342">
        <f>VLOOKUP(A6,'Мар-кп'!$A$3:$Y$23,25,FALSE)</f>
        <v>4.2692307692307736</v>
      </c>
      <c r="K6" s="405">
        <f>VLOOKUP(A6,'Мар-кп'!$A$3:$X$23,24,FALSE)</f>
        <v>1</v>
      </c>
      <c r="L6" s="262">
        <f>VLOOKUP(A6,'От-кп'!$A$3:$Y$23,23,FALSE)</f>
        <v>8.2500140003115465</v>
      </c>
      <c r="M6" s="143">
        <f>VLOOKUP(A6,'От-кп'!$A$3:$Y$23,19,FALSE)</f>
        <v>14</v>
      </c>
      <c r="N6" s="342">
        <f>VLOOKUP(A6,'От-кп'!$A$3:$Y$23,25,FALSE)</f>
        <v>3.2087912087912049</v>
      </c>
      <c r="O6" s="405">
        <f>VLOOKUP(A6,'От-кп'!$A$3:$Y$23,24,FALSE)</f>
        <v>1</v>
      </c>
      <c r="P6" s="142"/>
      <c r="Q6" s="9"/>
      <c r="S6">
        <f t="shared" si="0"/>
        <v>8</v>
      </c>
      <c r="T6" t="str">
        <f t="shared" si="1"/>
        <v>Шонин Сергей Викторович</v>
      </c>
      <c r="U6" t="str">
        <f t="shared" si="1"/>
        <v>Тихвин</v>
      </c>
      <c r="V6" s="223">
        <f t="shared" si="1"/>
        <v>8.4545584550617434</v>
      </c>
      <c r="W6" s="223">
        <f t="shared" si="2"/>
        <v>7.5454675456887257</v>
      </c>
      <c r="X6" s="223">
        <f t="shared" si="3"/>
        <v>8.2500140003115465</v>
      </c>
    </row>
    <row r="7" spans="1:24">
      <c r="A7" s="220">
        <f>классы!B191</f>
        <v>9</v>
      </c>
      <c r="B7" s="220" t="str">
        <f>классы!C191</f>
        <v>Кирилл Михайлович Поспелов</v>
      </c>
      <c r="C7" s="221" t="str">
        <f>классы!F191</f>
        <v>Москва</v>
      </c>
      <c r="D7" s="262" t="str">
        <f>VLOOKUP(A7,'Сл-кп'!$A$3:$Y$23,23,FALSE)</f>
        <v>-</v>
      </c>
      <c r="E7" s="143">
        <f>VLOOKUP(A7,'Сл-кп'!$A$3:$Y$23,19,FALSE)</f>
        <v>0</v>
      </c>
      <c r="F7" s="342" t="str">
        <f>VLOOKUP(A7,'Сл-кп'!$A$3:$Y$23,25,FALSE)</f>
        <v>0</v>
      </c>
      <c r="G7" s="222" t="str">
        <f>VLOOKUP(A7,'Сл-кп'!$A$3:$Y$23,24,FALSE)</f>
        <v>-</v>
      </c>
      <c r="H7" s="262" t="str">
        <f>VLOOKUP(A7,'Мар-кп'!$A$3:$Y$23,23,FALSE)</f>
        <v>-</v>
      </c>
      <c r="I7" s="143">
        <f>VLOOKUP(A7,'Мар-кп'!$A$3:$Y$23,19,FALSE)</f>
        <v>0</v>
      </c>
      <c r="J7" s="342" t="str">
        <f>VLOOKUP(A7,'Мар-кп'!$A$3:$Y$23,25,FALSE)</f>
        <v>0</v>
      </c>
      <c r="K7" s="222" t="str">
        <f>VLOOKUP(A7,'Мар-кп'!$A$3:$X$23,24,FALSE)</f>
        <v>-</v>
      </c>
      <c r="L7" s="262">
        <f>VLOOKUP(A7,'От-кп'!$A$3:$Y$23,23,FALSE)</f>
        <v>7.0000130001482672</v>
      </c>
      <c r="M7" s="143">
        <f>VLOOKUP(A7,'От-кп'!$A$3:$Y$23,19,FALSE)</f>
        <v>13</v>
      </c>
      <c r="N7" s="342">
        <f>VLOOKUP(A7,'От-кп'!$A$3:$Y$23,25,FALSE)</f>
        <v>6.7435897435897418</v>
      </c>
      <c r="O7" s="222">
        <f>VLOOKUP(A7,'От-кп'!$A$3:$Y$23,24,FALSE)</f>
        <v>6</v>
      </c>
      <c r="P7" s="142"/>
      <c r="Q7" s="9"/>
      <c r="S7">
        <f t="shared" si="0"/>
        <v>9</v>
      </c>
      <c r="T7" t="str">
        <f t="shared" si="1"/>
        <v>Кирилл Михайлович Поспелов</v>
      </c>
      <c r="U7" t="str">
        <f t="shared" si="1"/>
        <v>Москва</v>
      </c>
      <c r="V7" s="223" t="str">
        <f t="shared" si="1"/>
        <v>-</v>
      </c>
      <c r="W7" s="223" t="str">
        <f t="shared" si="2"/>
        <v>-</v>
      </c>
      <c r="X7" s="223">
        <f t="shared" si="3"/>
        <v>7.0000130001482672</v>
      </c>
    </row>
    <row r="8" spans="1:24">
      <c r="A8" s="220">
        <f>классы!B192</f>
        <v>10</v>
      </c>
      <c r="B8" s="220" t="str">
        <f>классы!C192</f>
        <v>Ткачев Алексей Петрович</v>
      </c>
      <c r="C8" s="221" t="str">
        <f>классы!F192</f>
        <v>Ростов-на-Дону</v>
      </c>
      <c r="D8" s="262" t="str">
        <f>VLOOKUP(A8,'Сл-кп'!$A$3:$Y$23,23,FALSE)</f>
        <v>-</v>
      </c>
      <c r="E8" s="143">
        <f>VLOOKUP(A8,'Сл-кп'!$A$3:$Y$23,19,FALSE)</f>
        <v>0</v>
      </c>
      <c r="F8" s="342" t="str">
        <f>VLOOKUP(A8,'Сл-кп'!$A$3:$Y$23,25,FALSE)</f>
        <v>0</v>
      </c>
      <c r="G8" s="222" t="str">
        <f>VLOOKUP(A8,'Сл-кп'!$A$3:$Y$23,24,FALSE)</f>
        <v>-</v>
      </c>
      <c r="H8" s="262" t="str">
        <f>VLOOKUP(A8,'Мар-кп'!$A$3:$Y$23,23,FALSE)</f>
        <v>-</v>
      </c>
      <c r="I8" s="143">
        <f>VLOOKUP(A8,'Мар-кп'!$A$3:$Y$23,19,FALSE)</f>
        <v>0</v>
      </c>
      <c r="J8" s="342" t="str">
        <f>VLOOKUP(A8,'Мар-кп'!$A$3:$Y$23,25,FALSE)</f>
        <v>0</v>
      </c>
      <c r="K8" s="222" t="str">
        <f>VLOOKUP(A8,'Мар-кп'!$A$3:$X$23,24,FALSE)</f>
        <v>-</v>
      </c>
      <c r="L8" s="262" t="str">
        <f>VLOOKUP(A8,'От-кп'!$A$3:$Y$23,23,FALSE)</f>
        <v>-</v>
      </c>
      <c r="M8" s="143">
        <f>VLOOKUP(A8,'От-кп'!$A$3:$Y$23,19,FALSE)</f>
        <v>0</v>
      </c>
      <c r="N8" s="342" t="str">
        <f>VLOOKUP(A8,'От-кп'!$A$3:$Y$23,25,FALSE)</f>
        <v>0</v>
      </c>
      <c r="O8" s="222" t="str">
        <f>VLOOKUP(A8,'От-кп'!$A$3:$Y$23,24,FALSE)</f>
        <v>-</v>
      </c>
      <c r="P8" s="142"/>
      <c r="Q8" s="9"/>
      <c r="S8">
        <f t="shared" si="0"/>
        <v>10</v>
      </c>
      <c r="T8" t="str">
        <f t="shared" si="1"/>
        <v>Ткачев Алексей Петрович</v>
      </c>
      <c r="U8" t="str">
        <f t="shared" si="1"/>
        <v>Ростов-на-Дону</v>
      </c>
      <c r="V8" s="223" t="str">
        <f t="shared" si="1"/>
        <v>-</v>
      </c>
      <c r="W8" s="223" t="str">
        <f t="shared" si="2"/>
        <v>-</v>
      </c>
      <c r="X8" s="223" t="str">
        <f t="shared" si="3"/>
        <v>-</v>
      </c>
    </row>
    <row r="9" spans="1:24">
      <c r="A9" s="220">
        <f>классы!B193</f>
        <v>14</v>
      </c>
      <c r="B9" s="220" t="str">
        <f>классы!C193</f>
        <v>Мацкевич Екатерина Сергеевна</v>
      </c>
      <c r="C9" s="221" t="str">
        <f>классы!F193</f>
        <v>Санкт-Петербург</v>
      </c>
      <c r="D9" s="262" t="str">
        <f>VLOOKUP(A9,'Сл-кп'!$A$3:$Y$23,23,FALSE)</f>
        <v>-</v>
      </c>
      <c r="E9" s="143">
        <f>VLOOKUP(A9,'Сл-кп'!$A$3:$Y$23,19,FALSE)</f>
        <v>0</v>
      </c>
      <c r="F9" s="342" t="str">
        <f>VLOOKUP(A9,'Сл-кп'!$A$3:$Y$23,25,FALSE)</f>
        <v>0</v>
      </c>
      <c r="G9" s="222" t="str">
        <f>VLOOKUP(A9,'Сл-кп'!$A$3:$Y$23,24,FALSE)</f>
        <v>-</v>
      </c>
      <c r="H9" s="262" t="str">
        <f>VLOOKUP(A9,'Мар-кп'!$A$3:$Y$23,23,FALSE)</f>
        <v>-</v>
      </c>
      <c r="I9" s="143">
        <f>VLOOKUP(A9,'Мар-кп'!$A$3:$Y$23,19,FALSE)</f>
        <v>0</v>
      </c>
      <c r="J9" s="342" t="str">
        <f>VLOOKUP(A9,'Мар-кп'!$A$3:$Y$23,25,FALSE)</f>
        <v>0</v>
      </c>
      <c r="K9" s="222" t="str">
        <f>VLOOKUP(A9,'Мар-кп'!$A$3:$X$23,24,FALSE)</f>
        <v>-</v>
      </c>
      <c r="L9" s="262">
        <f>VLOOKUP(A9,'От-кп'!$A$3:$Y$23,23,FALSE)</f>
        <v>5.6000120002978795</v>
      </c>
      <c r="M9" s="143">
        <f>VLOOKUP(A9,'От-кп'!$A$3:$Y$23,19,FALSE)</f>
        <v>12</v>
      </c>
      <c r="N9" s="342">
        <f>VLOOKUP(A9,'От-кп'!$A$3:$Y$23,25,FALSE)</f>
        <v>3.3560606060606077</v>
      </c>
      <c r="O9" s="222">
        <f>VLOOKUP(A9,'От-кп'!$A$3:$Y$23,24,FALSE)</f>
        <v>17</v>
      </c>
      <c r="P9" s="142"/>
      <c r="Q9" s="9"/>
      <c r="S9">
        <f t="shared" si="0"/>
        <v>14</v>
      </c>
      <c r="T9" t="str">
        <f t="shared" si="1"/>
        <v>Мацкевич Екатерина Сергеевна</v>
      </c>
      <c r="U9" t="str">
        <f t="shared" si="1"/>
        <v>Санкт-Петербург</v>
      </c>
      <c r="V9" s="223" t="str">
        <f t="shared" si="1"/>
        <v>-</v>
      </c>
      <c r="W9" s="223" t="str">
        <f t="shared" si="2"/>
        <v>-</v>
      </c>
      <c r="X9" s="223">
        <f t="shared" si="3"/>
        <v>5.6000120002978795</v>
      </c>
    </row>
    <row r="10" spans="1:24">
      <c r="A10" s="220">
        <f>классы!B194</f>
        <v>16</v>
      </c>
      <c r="B10" s="220" t="str">
        <f>классы!C194</f>
        <v>Касьянов Юрий Владимирович</v>
      </c>
      <c r="C10" s="221" t="str">
        <f>классы!F194</f>
        <v>Запорожье</v>
      </c>
      <c r="D10" s="262" t="str">
        <f>VLOOKUP(A10,'Сл-кп'!$A$3:$Y$23,23,FALSE)</f>
        <v>-</v>
      </c>
      <c r="E10" s="143">
        <f>VLOOKUP(A10,'Сл-кп'!$A$3:$Y$23,19,FALSE)</f>
        <v>0</v>
      </c>
      <c r="F10" s="342" t="str">
        <f>VLOOKUP(A10,'Сл-кп'!$A$3:$Y$23,25,FALSE)</f>
        <v>0</v>
      </c>
      <c r="G10" s="222" t="str">
        <f>VLOOKUP(A10,'Сл-кп'!$A$3:$Y$23,24,FALSE)</f>
        <v>-</v>
      </c>
      <c r="H10" s="262">
        <f>VLOOKUP(A10,'Мар-кп'!$A$3:$Y$23,23,FALSE)</f>
        <v>6.2222332227174721</v>
      </c>
      <c r="I10" s="143">
        <f>VLOOKUP(A10,'Мар-кп'!$A$3:$Y$23,19,FALSE)</f>
        <v>11</v>
      </c>
      <c r="J10" s="342">
        <f>VLOOKUP(A10,'Мар-кп'!$A$3:$Y$23,25,FALSE)</f>
        <v>2.0181818181818185</v>
      </c>
      <c r="K10" s="222">
        <f>VLOOKUP(A10,'Мар-кп'!$A$3:$X$23,24,FALSE)</f>
        <v>7</v>
      </c>
      <c r="L10" s="262">
        <f>VLOOKUP(A10,'От-кп'!$A$3:$Y$23,23,FALSE)</f>
        <v>6.9000120002279273</v>
      </c>
      <c r="M10" s="143">
        <f>VLOOKUP(A10,'От-кп'!$A$3:$Y$23,19,FALSE)</f>
        <v>12</v>
      </c>
      <c r="N10" s="342">
        <f>VLOOKUP(A10,'От-кп'!$A$3:$Y$23,25,FALSE)</f>
        <v>4.3863636363636367</v>
      </c>
      <c r="O10" s="222">
        <f>VLOOKUP(A10,'От-кп'!$A$3:$Y$23,24,FALSE)</f>
        <v>7</v>
      </c>
      <c r="P10" s="142"/>
      <c r="Q10" s="9"/>
      <c r="S10">
        <f t="shared" si="0"/>
        <v>16</v>
      </c>
      <c r="T10" t="str">
        <f t="shared" si="1"/>
        <v>Касьянов Юрий Владимирович</v>
      </c>
      <c r="U10" t="str">
        <f t="shared" si="1"/>
        <v>Запорожье</v>
      </c>
      <c r="V10" s="223" t="str">
        <f t="shared" si="1"/>
        <v>-</v>
      </c>
      <c r="W10" s="223">
        <f t="shared" si="2"/>
        <v>6.2222332227174721</v>
      </c>
      <c r="X10" s="223">
        <f t="shared" si="3"/>
        <v>6.9000120002279273</v>
      </c>
    </row>
    <row r="11" spans="1:24">
      <c r="A11" s="220">
        <f>классы!B195</f>
        <v>21</v>
      </c>
      <c r="B11" s="220" t="str">
        <f>классы!C195</f>
        <v>Столяров Александр Александрович</v>
      </c>
      <c r="C11" s="221" t="str">
        <f>классы!F195</f>
        <v>Санкт-Петербург</v>
      </c>
      <c r="D11" s="262">
        <f>VLOOKUP(A11,'Сл-кп'!$A$3:$Y$23,23,FALSE)</f>
        <v>6.8888998891752653</v>
      </c>
      <c r="E11" s="143">
        <f>VLOOKUP(A11,'Сл-кп'!$A$3:$Y$23,19,FALSE)</f>
        <v>11</v>
      </c>
      <c r="F11" s="342">
        <f>VLOOKUP(A11,'Сл-кп'!$A$3:$Y$23,25,FALSE)</f>
        <v>3.4909090909090876</v>
      </c>
      <c r="G11" s="405">
        <f>VLOOKUP(A11,'Сл-кп'!$A$3:$Y$23,24,FALSE)</f>
        <v>3</v>
      </c>
      <c r="H11" s="262">
        <f>VLOOKUP(A11,'Мар-кп'!$A$3:$Y$23,23,FALSE)</f>
        <v>6.000011000371483</v>
      </c>
      <c r="I11" s="143">
        <f>VLOOKUP(A11,'Мар-кп'!$A$3:$Y$23,19,FALSE)</f>
        <v>11</v>
      </c>
      <c r="J11" s="342">
        <f>VLOOKUP(A11,'Мар-кп'!$A$3:$Y$23,25,FALSE)</f>
        <v>2.6909090909090936</v>
      </c>
      <c r="K11" s="222">
        <f>VLOOKUP(A11,'Мар-кп'!$A$3:$X$23,24,FALSE)</f>
        <v>9</v>
      </c>
      <c r="L11" s="262">
        <f>VLOOKUP(A11,'От-кп'!$A$3:$Y$23,23,FALSE)</f>
        <v>7.1000120002618354</v>
      </c>
      <c r="M11" s="143">
        <f>VLOOKUP(A11,'От-кп'!$A$3:$Y$23,19,FALSE)</f>
        <v>12</v>
      </c>
      <c r="N11" s="342">
        <f>VLOOKUP(A11,'От-кп'!$A$3:$Y$23,25,FALSE)</f>
        <v>3.8181818181818183</v>
      </c>
      <c r="O11" s="222">
        <f>VLOOKUP(A11,'От-кп'!$A$3:$Y$23,24,FALSE)</f>
        <v>5</v>
      </c>
      <c r="P11" s="142"/>
      <c r="Q11" s="9"/>
      <c r="S11">
        <f t="shared" si="0"/>
        <v>21</v>
      </c>
      <c r="T11" t="str">
        <f t="shared" si="1"/>
        <v>Столяров Александр Александрович</v>
      </c>
      <c r="U11" t="str">
        <f t="shared" si="1"/>
        <v>Санкт-Петербург</v>
      </c>
      <c r="V11" s="223">
        <f t="shared" si="1"/>
        <v>6.8888998891752653</v>
      </c>
      <c r="W11" s="223">
        <f t="shared" si="2"/>
        <v>6.000011000371483</v>
      </c>
      <c r="X11" s="223">
        <f t="shared" si="3"/>
        <v>7.1000120002618354</v>
      </c>
    </row>
    <row r="12" spans="1:24">
      <c r="A12" s="220">
        <f>классы!B196</f>
        <v>23</v>
      </c>
      <c r="B12" s="220" t="str">
        <f>классы!C196</f>
        <v>Попов Александр Андреевич и КоВыль</v>
      </c>
      <c r="C12" s="221" t="str">
        <f>классы!F196</f>
        <v>село Выльгорт</v>
      </c>
      <c r="D12" s="262">
        <f>VLOOKUP(A12,'Сл-кп'!$A$3:$Y$23,23,FALSE)</f>
        <v>5.5555665557318061</v>
      </c>
      <c r="E12" s="143">
        <f>VLOOKUP(A12,'Сл-кп'!$A$3:$Y$23,19,FALSE)</f>
        <v>11</v>
      </c>
      <c r="F12" s="342">
        <f>VLOOKUP(A12,'Сл-кп'!$A$3:$Y$23,25,FALSE)</f>
        <v>5.6727272727272746</v>
      </c>
      <c r="G12" s="222">
        <f>VLOOKUP(A12,'Сл-кп'!$A$3:$Y$23,24,FALSE)</f>
        <v>5</v>
      </c>
      <c r="H12" s="262">
        <f>VLOOKUP(A12,'Мар-кп'!$A$3:$Y$23,23,FALSE)</f>
        <v>5.8888998892436017</v>
      </c>
      <c r="I12" s="143">
        <f>VLOOKUP(A12,'Мар-кп'!$A$3:$Y$23,19,FALSE)</f>
        <v>11</v>
      </c>
      <c r="J12" s="342">
        <f>VLOOKUP(A12,'Мар-кп'!$A$3:$Y$23,25,FALSE)</f>
        <v>2.8181818181818188</v>
      </c>
      <c r="K12" s="222">
        <f>VLOOKUP(A12,'Мар-кп'!$A$3:$X$23,24,FALSE)</f>
        <v>11</v>
      </c>
      <c r="L12" s="262">
        <f>VLOOKUP(A12,'От-кп'!$A$3:$Y$23,23,FALSE)</f>
        <v>5.1000120001578697</v>
      </c>
      <c r="M12" s="143">
        <f>VLOOKUP(A12,'От-кп'!$A$3:$Y$23,19,FALSE)</f>
        <v>12</v>
      </c>
      <c r="N12" s="342">
        <f>VLOOKUP(A12,'От-кп'!$A$3:$Y$23,25,FALSE)</f>
        <v>6.3333333333333348</v>
      </c>
      <c r="O12" s="222">
        <f>VLOOKUP(A12,'От-кп'!$A$3:$Y$23,24,FALSE)</f>
        <v>18</v>
      </c>
      <c r="P12" s="142"/>
      <c r="Q12" s="9"/>
      <c r="S12">
        <f t="shared" si="0"/>
        <v>23</v>
      </c>
      <c r="T12" t="str">
        <f t="shared" si="1"/>
        <v>Попов Александр Андреевич и КоВыль</v>
      </c>
      <c r="U12" t="str">
        <f t="shared" si="1"/>
        <v>село Выльгорт</v>
      </c>
      <c r="V12" s="223">
        <f t="shared" si="1"/>
        <v>5.5555665557318061</v>
      </c>
      <c r="W12" s="223">
        <f t="shared" si="2"/>
        <v>5.8888998892436017</v>
      </c>
      <c r="X12" s="223">
        <f t="shared" si="3"/>
        <v>5.1000120001578697</v>
      </c>
    </row>
    <row r="13" spans="1:24">
      <c r="A13" s="220">
        <f>классы!B197</f>
        <v>29</v>
      </c>
      <c r="B13" s="220" t="str">
        <f>классы!C197</f>
        <v>Данилина Татьяна Игоревна</v>
      </c>
      <c r="C13" s="221" t="str">
        <f>классы!F197</f>
        <v>Сергиев Посад</v>
      </c>
      <c r="D13" s="262" t="str">
        <f>VLOOKUP(A13,'Сл-кп'!$A$3:$Y$23,23,FALSE)</f>
        <v>-</v>
      </c>
      <c r="E13" s="143">
        <f>VLOOKUP(A13,'Сл-кп'!$A$3:$Y$23,19,FALSE)</f>
        <v>0</v>
      </c>
      <c r="F13" s="342" t="str">
        <f>VLOOKUP(A13,'Сл-кп'!$A$3:$Y$23,25,FALSE)</f>
        <v>0</v>
      </c>
      <c r="G13" s="222" t="str">
        <f>VLOOKUP(A13,'Сл-кп'!$A$3:$Y$23,24,FALSE)</f>
        <v>-</v>
      </c>
      <c r="H13" s="262" t="str">
        <f>VLOOKUP(A13,'Мар-кп'!$A$3:$Y$23,23,FALSE)</f>
        <v>-</v>
      </c>
      <c r="I13" s="143">
        <f>VLOOKUP(A13,'Мар-кп'!$A$3:$Y$23,19,FALSE)</f>
        <v>0</v>
      </c>
      <c r="J13" s="342" t="str">
        <f>VLOOKUP(A13,'Мар-кп'!$A$3:$Y$23,25,FALSE)</f>
        <v>0</v>
      </c>
      <c r="K13" s="222" t="str">
        <f>VLOOKUP(A13,'Мар-кп'!$A$3:$X$23,24,FALSE)</f>
        <v>-</v>
      </c>
      <c r="L13" s="262">
        <f>VLOOKUP(A13,'От-кп'!$A$3:$Y$23,23,FALSE)</f>
        <v>7.4166806668780048</v>
      </c>
      <c r="M13" s="143">
        <f>VLOOKUP(A13,'От-кп'!$A$3:$Y$23,19,FALSE)</f>
        <v>14</v>
      </c>
      <c r="N13" s="342">
        <f>VLOOKUP(A13,'От-кп'!$A$3:$Y$23,25,FALSE)</f>
        <v>4.7307692307692308</v>
      </c>
      <c r="O13" s="222">
        <f>VLOOKUP(A13,'От-кп'!$A$3:$Y$23,24,FALSE)</f>
        <v>4</v>
      </c>
      <c r="P13" s="142"/>
      <c r="Q13" s="9"/>
      <c r="S13">
        <f t="shared" si="0"/>
        <v>29</v>
      </c>
      <c r="T13" t="str">
        <f t="shared" si="1"/>
        <v>Данилина Татьяна Игоревна</v>
      </c>
      <c r="U13" t="str">
        <f t="shared" si="1"/>
        <v>Сергиев Посад</v>
      </c>
      <c r="V13" s="223" t="str">
        <f t="shared" si="1"/>
        <v>-</v>
      </c>
      <c r="W13" s="223" t="str">
        <f t="shared" si="2"/>
        <v>-</v>
      </c>
      <c r="X13" s="223">
        <f t="shared" si="3"/>
        <v>7.4166806668780048</v>
      </c>
    </row>
    <row r="14" spans="1:24">
      <c r="A14" s="220">
        <f>классы!B198</f>
        <v>34</v>
      </c>
      <c r="B14" s="220" t="str">
        <f>классы!C198</f>
        <v>Саликова Александра Владимировна</v>
      </c>
      <c r="C14" s="221" t="str">
        <f>классы!F198</f>
        <v>Саратов</v>
      </c>
      <c r="D14" s="262" t="str">
        <f>VLOOKUP(A14,'Сл-кп'!$A$3:$Y$23,23,FALSE)</f>
        <v>-</v>
      </c>
      <c r="E14" s="143">
        <f>VLOOKUP(A14,'Сл-кп'!$A$3:$Y$23,19,FALSE)</f>
        <v>0</v>
      </c>
      <c r="F14" s="342" t="str">
        <f>VLOOKUP(A14,'Сл-кп'!$A$3:$Y$23,25,FALSE)</f>
        <v>0</v>
      </c>
      <c r="G14" s="222" t="str">
        <f>VLOOKUP(A14,'Сл-кп'!$A$3:$Y$23,24,FALSE)</f>
        <v>-</v>
      </c>
      <c r="H14" s="262">
        <f>VLOOKUP(A14,'Мар-кп'!$A$3:$Y$23,23,FALSE)</f>
        <v>7.10001200052562</v>
      </c>
      <c r="I14" s="143">
        <f>VLOOKUP(A14,'Мар-кп'!$A$3:$Y$23,19,FALSE)</f>
        <v>12</v>
      </c>
      <c r="J14" s="342">
        <f>VLOOKUP(A14,'Мар-кп'!$A$3:$Y$23,25,FALSE)</f>
        <v>1.901515151515148</v>
      </c>
      <c r="K14" s="405">
        <f>VLOOKUP(A14,'Мар-кп'!$A$3:$X$23,24,FALSE)</f>
        <v>3</v>
      </c>
      <c r="L14" s="262">
        <f>VLOOKUP(A14,'От-кп'!$A$3:$Y$23,23,FALSE)</f>
        <v>8.181831182025034</v>
      </c>
      <c r="M14" s="143">
        <f>VLOOKUP(A14,'От-кп'!$A$3:$Y$23,19,FALSE)</f>
        <v>13</v>
      </c>
      <c r="N14" s="342">
        <f>VLOOKUP(A14,'От-кп'!$A$3:$Y$23,25,FALSE)</f>
        <v>4.833333333333333</v>
      </c>
      <c r="O14" s="405">
        <f>VLOOKUP(A14,'От-кп'!$A$3:$Y$23,24,FALSE)</f>
        <v>2</v>
      </c>
      <c r="P14" s="142"/>
      <c r="Q14" s="9"/>
      <c r="S14">
        <f t="shared" si="0"/>
        <v>34</v>
      </c>
      <c r="T14" t="str">
        <f t="shared" si="1"/>
        <v>Саликова Александра Владимировна</v>
      </c>
      <c r="U14" t="str">
        <f t="shared" si="1"/>
        <v>Саратов</v>
      </c>
      <c r="V14" s="223" t="str">
        <f t="shared" si="1"/>
        <v>-</v>
      </c>
      <c r="W14" s="223">
        <f t="shared" si="2"/>
        <v>7.10001200052562</v>
      </c>
      <c r="X14" s="223">
        <f t="shared" si="3"/>
        <v>8.181831182025034</v>
      </c>
    </row>
    <row r="15" spans="1:24">
      <c r="A15" s="220">
        <f>классы!B199</f>
        <v>36</v>
      </c>
      <c r="B15" s="220" t="str">
        <f>классы!C199</f>
        <v>Толубаев Сергей Иванович</v>
      </c>
      <c r="C15" s="221" t="str">
        <f>классы!F199</f>
        <v>Москва</v>
      </c>
      <c r="D15" s="262" t="str">
        <f>VLOOKUP(A15,'Сл-кп'!$A$3:$Y$23,23,FALSE)</f>
        <v>-</v>
      </c>
      <c r="E15" s="143">
        <f>VLOOKUP(A15,'Сл-кп'!$A$3:$Y$23,19,FALSE)</f>
        <v>0</v>
      </c>
      <c r="F15" s="342" t="str">
        <f>VLOOKUP(A15,'Сл-кп'!$A$3:$Y$23,25,FALSE)</f>
        <v>0</v>
      </c>
      <c r="G15" s="222" t="str">
        <f>VLOOKUP(A15,'Сл-кп'!$A$3:$Y$23,24,FALSE)</f>
        <v>-</v>
      </c>
      <c r="H15" s="262" t="str">
        <f>VLOOKUP(A15,'Мар-кп'!$A$3:$Y$23,23,FALSE)</f>
        <v>-</v>
      </c>
      <c r="I15" s="143">
        <f>VLOOKUP(A15,'Мар-кп'!$A$3:$Y$23,19,FALSE)</f>
        <v>0</v>
      </c>
      <c r="J15" s="342" t="str">
        <f>VLOOKUP(A15,'Мар-кп'!$A$3:$Y$23,25,FALSE)</f>
        <v>0</v>
      </c>
      <c r="K15" s="222" t="str">
        <f>VLOOKUP(A15,'Мар-кп'!$A$3:$X$23,24,FALSE)</f>
        <v>-</v>
      </c>
      <c r="L15" s="262">
        <f>VLOOKUP(A15,'От-кп'!$A$3:$Y$23,23,FALSE)</f>
        <v>5.8888998890674289</v>
      </c>
      <c r="M15" s="143">
        <f>VLOOKUP(A15,'От-кп'!$A$3:$Y$23,19,FALSE)</f>
        <v>11</v>
      </c>
      <c r="N15" s="342">
        <f>VLOOKUP(A15,'От-кп'!$A$3:$Y$23,25,FALSE)</f>
        <v>5.6</v>
      </c>
      <c r="O15" s="222">
        <f>VLOOKUP(A15,'От-кп'!$A$3:$Y$23,24,FALSE)</f>
        <v>15</v>
      </c>
      <c r="P15" s="142"/>
      <c r="Q15" s="9"/>
      <c r="S15">
        <f t="shared" si="0"/>
        <v>36</v>
      </c>
      <c r="T15" t="str">
        <f t="shared" si="1"/>
        <v>Толубаев Сергей Иванович</v>
      </c>
      <c r="U15" t="str">
        <f t="shared" si="1"/>
        <v>Москва</v>
      </c>
      <c r="V15" s="223" t="str">
        <f t="shared" si="1"/>
        <v>-</v>
      </c>
      <c r="W15" s="223" t="str">
        <f t="shared" si="2"/>
        <v>-</v>
      </c>
      <c r="X15" s="223">
        <f t="shared" si="3"/>
        <v>5.8888998890674289</v>
      </c>
    </row>
    <row r="16" spans="1:24">
      <c r="A16" s="220">
        <f>классы!B200</f>
        <v>37</v>
      </c>
      <c r="B16" s="220" t="str">
        <f>классы!C200</f>
        <v>Сизов Дмитрий Генндьевич</v>
      </c>
      <c r="C16" s="221" t="str">
        <f>классы!F200</f>
        <v>Москва</v>
      </c>
      <c r="D16" s="262" t="str">
        <f>VLOOKUP(A16,'Сл-кп'!$A$3:$Y$23,23,FALSE)</f>
        <v>-</v>
      </c>
      <c r="E16" s="143">
        <f>VLOOKUP(A16,'Сл-кп'!$A$3:$Y$23,19,FALSE)</f>
        <v>0</v>
      </c>
      <c r="F16" s="342" t="str">
        <f>VLOOKUP(A16,'Сл-кп'!$A$3:$Y$23,25,FALSE)</f>
        <v>0</v>
      </c>
      <c r="G16" s="222" t="str">
        <f>VLOOKUP(A16,'Сл-кп'!$A$3:$Y$23,24,FALSE)</f>
        <v>-</v>
      </c>
      <c r="H16" s="262">
        <f>VLOOKUP(A16,'Мар-кп'!$A$3:$Y$23,23,FALSE)</f>
        <v>6.5555665560892509</v>
      </c>
      <c r="I16" s="143">
        <f>VLOOKUP(A16,'Мар-кп'!$A$3:$Y$23,19,FALSE)</f>
        <v>11</v>
      </c>
      <c r="J16" s="342">
        <f>VLOOKUP(A16,'Мар-кп'!$A$3:$Y$23,25,FALSE)</f>
        <v>1.8727272727272748</v>
      </c>
      <c r="K16" s="222">
        <f>VLOOKUP(A16,'Мар-кп'!$A$3:$X$23,24,FALSE)</f>
        <v>4</v>
      </c>
      <c r="L16" s="262">
        <f>VLOOKUP(A16,'От-кп'!$A$3:$Y$23,23,FALSE)</f>
        <v>6.6000120001999596</v>
      </c>
      <c r="M16" s="143">
        <f>VLOOKUP(A16,'От-кп'!$A$3:$Y$23,19,FALSE)</f>
        <v>12</v>
      </c>
      <c r="N16" s="342">
        <f>VLOOKUP(A16,'От-кп'!$A$3:$Y$23,25,FALSE)</f>
        <v>5</v>
      </c>
      <c r="O16" s="222">
        <f>VLOOKUP(A16,'От-кп'!$A$3:$Y$23,24,FALSE)</f>
        <v>9</v>
      </c>
      <c r="P16" s="142"/>
      <c r="Q16" s="9"/>
      <c r="S16">
        <f t="shared" si="0"/>
        <v>37</v>
      </c>
      <c r="T16" t="str">
        <f t="shared" si="1"/>
        <v>Сизов Дмитрий Генндьевич</v>
      </c>
      <c r="U16" t="str">
        <f t="shared" si="1"/>
        <v>Москва</v>
      </c>
      <c r="V16" s="223" t="str">
        <f t="shared" si="1"/>
        <v>-</v>
      </c>
      <c r="W16" s="223">
        <f t="shared" si="2"/>
        <v>6.5555665560892509</v>
      </c>
      <c r="X16" s="223">
        <f t="shared" si="3"/>
        <v>6.6000120001999596</v>
      </c>
    </row>
    <row r="17" spans="1:24">
      <c r="A17" s="220">
        <f>классы!B201</f>
        <v>38</v>
      </c>
      <c r="B17" s="220" t="str">
        <f>классы!C201</f>
        <v>Чернецкая Елена Николаевна</v>
      </c>
      <c r="C17" s="221" t="str">
        <f>классы!F201</f>
        <v>Москва</v>
      </c>
      <c r="D17" s="262" t="str">
        <f>VLOOKUP(A17,'Сл-кп'!$A$3:$Y$23,23,FALSE)</f>
        <v>-</v>
      </c>
      <c r="E17" s="143">
        <f>VLOOKUP(A17,'Сл-кп'!$A$3:$Y$23,19,FALSE)</f>
        <v>0</v>
      </c>
      <c r="F17" s="342" t="str">
        <f>VLOOKUP(A17,'Сл-кп'!$A$3:$Y$23,25,FALSE)</f>
        <v>0</v>
      </c>
      <c r="G17" s="222" t="str">
        <f>VLOOKUP(A17,'Сл-кп'!$A$3:$Y$23,24,FALSE)</f>
        <v>-</v>
      </c>
      <c r="H17" s="262">
        <f>VLOOKUP(A17,'Мар-кп'!$A$3:$Y$23,23,FALSE)</f>
        <v>6.1000120004283875</v>
      </c>
      <c r="I17" s="143">
        <f>VLOOKUP(A17,'Мар-кп'!$A$3:$Y$23,19,FALSE)</f>
        <v>12</v>
      </c>
      <c r="J17" s="342">
        <f>VLOOKUP(A17,'Мар-кп'!$A$3:$Y$23,25,FALSE)</f>
        <v>2.3333333333333353</v>
      </c>
      <c r="K17" s="222">
        <f>VLOOKUP(A17,'Мар-кп'!$A$3:$X$23,24,FALSE)</f>
        <v>8</v>
      </c>
      <c r="L17" s="262">
        <f>VLOOKUP(A17,'От-кп'!$A$3:$Y$23,23,FALSE)</f>
        <v>6.0909220911968314</v>
      </c>
      <c r="M17" s="143">
        <f>VLOOKUP(A17,'От-кп'!$A$3:$Y$23,19,FALSE)</f>
        <v>13</v>
      </c>
      <c r="N17" s="342">
        <f>VLOOKUP(A17,'От-кп'!$A$3:$Y$23,25,FALSE)</f>
        <v>3.4743589743589731</v>
      </c>
      <c r="O17" s="222">
        <f>VLOOKUP(A17,'От-кп'!$A$3:$Y$23,24,FALSE)</f>
        <v>14</v>
      </c>
      <c r="P17" s="142"/>
      <c r="Q17" s="9"/>
      <c r="S17">
        <f t="shared" si="0"/>
        <v>38</v>
      </c>
      <c r="T17" t="str">
        <f t="shared" si="1"/>
        <v>Чернецкая Елена Николаевна</v>
      </c>
      <c r="U17" t="str">
        <f t="shared" si="1"/>
        <v>Москва</v>
      </c>
      <c r="V17" s="223" t="str">
        <f t="shared" si="1"/>
        <v>-</v>
      </c>
      <c r="W17" s="223">
        <f t="shared" si="2"/>
        <v>6.1000120004283875</v>
      </c>
      <c r="X17" s="223">
        <f t="shared" si="3"/>
        <v>6.0909220911968314</v>
      </c>
    </row>
    <row r="18" spans="1:24">
      <c r="A18" s="220">
        <f>классы!B202</f>
        <v>51</v>
      </c>
      <c r="B18" s="220" t="str">
        <f>классы!C202</f>
        <v>Басалаев Андрей Викторович</v>
      </c>
      <c r="C18" s="221" t="str">
        <f>классы!F202</f>
        <v>Новокузнецк, Кемеровская обл., Россия</v>
      </c>
      <c r="D18" s="262">
        <f>VLOOKUP(A18,'Сл-кп'!$A$3:$Y$23,23,FALSE)</f>
        <v>7.6666776670484653</v>
      </c>
      <c r="E18" s="143">
        <f>VLOOKUP(A18,'Сл-кп'!$A$3:$Y$23,19,FALSE)</f>
        <v>11</v>
      </c>
      <c r="F18" s="342">
        <f>VLOOKUP(A18,'Сл-кп'!$A$3:$Y$23,25,FALSE)</f>
        <v>2.6181818181818128</v>
      </c>
      <c r="G18" s="405">
        <f>VLOOKUP(A18,'Сл-кп'!$A$3:$Y$23,24,FALSE)</f>
        <v>2</v>
      </c>
      <c r="H18" s="262">
        <f>VLOOKUP(A18,'Мар-кп'!$A$3:$Y$23,23,FALSE)</f>
        <v>7.4444554446503943</v>
      </c>
      <c r="I18" s="143">
        <f>VLOOKUP(A18,'Мар-кп'!$A$3:$Y$23,19,FALSE)</f>
        <v>11</v>
      </c>
      <c r="J18" s="342">
        <f>VLOOKUP(A18,'Мар-кп'!$A$3:$Y$23,25,FALSE)</f>
        <v>4.8545454545454501</v>
      </c>
      <c r="K18" s="405">
        <f>VLOOKUP(A18,'Мар-кп'!$A$3:$X$23,24,FALSE)</f>
        <v>2</v>
      </c>
      <c r="L18" s="262">
        <f>VLOOKUP(A18,'От-кп'!$A$3:$Y$23,23,FALSE)</f>
        <v>7.7000120002462085</v>
      </c>
      <c r="M18" s="143">
        <f>VLOOKUP(A18,'От-кп'!$A$3:$Y$23,19,FALSE)</f>
        <v>12</v>
      </c>
      <c r="N18" s="342">
        <f>VLOOKUP(A18,'От-кп'!$A$3:$Y$23,25,FALSE)</f>
        <v>4.060606060606057</v>
      </c>
      <c r="O18" s="405">
        <f>VLOOKUP(A18,'От-кп'!$A$3:$Y$23,24,FALSE)</f>
        <v>3</v>
      </c>
      <c r="P18" s="142"/>
      <c r="Q18" s="9"/>
      <c r="S18">
        <f t="shared" si="0"/>
        <v>51</v>
      </c>
      <c r="T18" t="str">
        <f t="shared" si="1"/>
        <v>Басалаев Андрей Викторович</v>
      </c>
      <c r="U18" t="str">
        <f t="shared" si="1"/>
        <v>Новокузнецк, Кемеровская обл., Россия</v>
      </c>
      <c r="V18" s="223">
        <f t="shared" si="1"/>
        <v>7.6666776670484653</v>
      </c>
      <c r="W18" s="223">
        <f t="shared" si="2"/>
        <v>7.4444554446503943</v>
      </c>
      <c r="X18" s="223">
        <f t="shared" si="3"/>
        <v>7.7000120002462085</v>
      </c>
    </row>
    <row r="19" spans="1:24">
      <c r="A19" s="220">
        <f>классы!B203</f>
        <v>54</v>
      </c>
      <c r="B19" s="220" t="str">
        <f>классы!C203</f>
        <v>Силантьева Наталья Ильинична</v>
      </c>
      <c r="C19" s="221" t="str">
        <f>классы!F203</f>
        <v>Екатаринбург</v>
      </c>
      <c r="D19" s="262" t="str">
        <f>VLOOKUP(A19,'Сл-кп'!$A$3:$Y$23,23,FALSE)</f>
        <v>-</v>
      </c>
      <c r="E19" s="143">
        <f>VLOOKUP(A19,'Сл-кп'!$A$3:$Y$23,19,FALSE)</f>
        <v>0</v>
      </c>
      <c r="F19" s="342" t="str">
        <f>VLOOKUP(A19,'Сл-кп'!$A$3:$Y$23,25,FALSE)</f>
        <v>0</v>
      </c>
      <c r="G19" s="222" t="str">
        <f>VLOOKUP(A19,'Сл-кп'!$A$3:$Y$23,24,FALSE)</f>
        <v>-</v>
      </c>
      <c r="H19" s="262" t="str">
        <f>VLOOKUP(A19,'Мар-кп'!$A$3:$Y$23,23,FALSE)</f>
        <v>-</v>
      </c>
      <c r="I19" s="143">
        <f>VLOOKUP(A19,'Мар-кп'!$A$3:$Y$23,19,FALSE)</f>
        <v>0</v>
      </c>
      <c r="J19" s="342" t="str">
        <f>VLOOKUP(A19,'Мар-кп'!$A$3:$Y$23,25,FALSE)</f>
        <v>0</v>
      </c>
      <c r="K19" s="222" t="str">
        <f>VLOOKUP(A19,'Мар-кп'!$A$3:$X$23,24,FALSE)</f>
        <v>-</v>
      </c>
      <c r="L19" s="262">
        <f>VLOOKUP(A19,'От-кп'!$A$3:$Y$23,23,FALSE)</f>
        <v>6.1111221113441072</v>
      </c>
      <c r="M19" s="143">
        <f>VLOOKUP(A19,'От-кп'!$A$3:$Y$23,19,FALSE)</f>
        <v>11</v>
      </c>
      <c r="N19" s="342">
        <f>VLOOKUP(A19,'От-кп'!$A$3:$Y$23,25,FALSE)</f>
        <v>4.2909090909090937</v>
      </c>
      <c r="O19" s="222">
        <f>VLOOKUP(A19,'От-кп'!$A$3:$Y$23,24,FALSE)</f>
        <v>13</v>
      </c>
      <c r="P19" s="142"/>
      <c r="Q19" s="9"/>
      <c r="S19">
        <f t="shared" si="0"/>
        <v>54</v>
      </c>
      <c r="T19" t="str">
        <f t="shared" si="1"/>
        <v>Силантьева Наталья Ильинична</v>
      </c>
      <c r="U19" t="str">
        <f t="shared" si="1"/>
        <v>Екатаринбург</v>
      </c>
      <c r="V19" s="223" t="str">
        <f t="shared" si="1"/>
        <v>-</v>
      </c>
      <c r="W19" s="223" t="str">
        <f t="shared" si="2"/>
        <v>-</v>
      </c>
      <c r="X19" s="223">
        <f t="shared" si="3"/>
        <v>6.1111221113441072</v>
      </c>
    </row>
    <row r="20" spans="1:24">
      <c r="A20" s="220">
        <f>классы!B204</f>
        <v>55</v>
      </c>
      <c r="B20" s="220" t="str">
        <f>классы!C204</f>
        <v>Аверина Александра Викторовна</v>
      </c>
      <c r="C20" s="221" t="str">
        <f>классы!F204</f>
        <v>Москва</v>
      </c>
      <c r="D20" s="262">
        <f>VLOOKUP(A20,'Сл-кп'!$A$3:$Y$23,23,FALSE)</f>
        <v>4.6250100004862498</v>
      </c>
      <c r="E20" s="143">
        <f>VLOOKUP(A20,'Сл-кп'!$A$3:$Y$23,19,FALSE)</f>
        <v>10</v>
      </c>
      <c r="F20" s="342">
        <f>VLOOKUP(A20,'Сл-кп'!$A$3:$Y$23,25,FALSE)</f>
        <v>2.0555555555555554</v>
      </c>
      <c r="G20" s="222">
        <f>VLOOKUP(A20,'Сл-кп'!$A$3:$Y$23,24,FALSE)</f>
        <v>7</v>
      </c>
      <c r="H20" s="262">
        <f>VLOOKUP(A20,'Мар-кп'!$A$3:$Y$23,23,FALSE)</f>
        <v>6.25001000057659</v>
      </c>
      <c r="I20" s="143">
        <f>VLOOKUP(A20,'Мар-кп'!$A$3:$Y$23,19,FALSE)</f>
        <v>10</v>
      </c>
      <c r="J20" s="342">
        <f>VLOOKUP(A20,'Мар-кп'!$A$3:$Y$23,25,FALSE)</f>
        <v>1.7333333333333358</v>
      </c>
      <c r="K20" s="222">
        <f>VLOOKUP(A20,'Мар-кп'!$A$3:$X$23,24,FALSE)</f>
        <v>5</v>
      </c>
      <c r="L20" s="262">
        <f>VLOOKUP(A20,'От-кп'!$A$3:$Y$23,23,FALSE)</f>
        <v>6.4444554447697824</v>
      </c>
      <c r="M20" s="143">
        <f>VLOOKUP(A20,'От-кп'!$A$3:$Y$23,19,FALSE)</f>
        <v>11</v>
      </c>
      <c r="N20" s="342">
        <f>VLOOKUP(A20,'От-кп'!$A$3:$Y$23,25,FALSE)</f>
        <v>3.072727272727275</v>
      </c>
      <c r="O20" s="222">
        <f>VLOOKUP(A20,'От-кп'!$A$3:$Y$23,24,FALSE)</f>
        <v>10</v>
      </c>
      <c r="P20" s="142"/>
      <c r="Q20" s="9"/>
      <c r="S20">
        <f t="shared" si="0"/>
        <v>55</v>
      </c>
      <c r="T20" t="str">
        <f t="shared" si="1"/>
        <v>Аверина Александра Викторовна</v>
      </c>
      <c r="U20" t="str">
        <f t="shared" si="1"/>
        <v>Москва</v>
      </c>
      <c r="V20" s="223">
        <f t="shared" si="1"/>
        <v>4.6250100004862498</v>
      </c>
      <c r="W20" s="223">
        <f t="shared" si="2"/>
        <v>6.25001000057659</v>
      </c>
      <c r="X20" s="223">
        <f t="shared" si="3"/>
        <v>6.4444554447697824</v>
      </c>
    </row>
    <row r="21" spans="1:24">
      <c r="A21" s="220">
        <f>классы!B205</f>
        <v>57</v>
      </c>
      <c r="B21" s="220" t="str">
        <f>классы!C205</f>
        <v>Аверина Александра Викторовна</v>
      </c>
      <c r="C21" s="221" t="str">
        <f>классы!F205</f>
        <v>Москва</v>
      </c>
      <c r="D21" s="262">
        <f>VLOOKUP(A21,'Сл-кп'!$A$3:$Y$23,23,FALSE)</f>
        <v>5.125010000532261</v>
      </c>
      <c r="E21" s="143">
        <f>VLOOKUP(A21,'Сл-кп'!$A$3:$Y$23,19,FALSE)</f>
        <v>10</v>
      </c>
      <c r="F21" s="342">
        <f>VLOOKUP(A21,'Сл-кп'!$A$3:$Y$23,25,FALSE)</f>
        <v>1.8777777777777753</v>
      </c>
      <c r="G21" s="222">
        <f>VLOOKUP(A21,'Сл-кп'!$A$3:$Y$23,24,FALSE)</f>
        <v>6</v>
      </c>
      <c r="H21" s="262">
        <f>VLOOKUP(A21,'Мар-кп'!$A$3:$Y$23,23,FALSE)</f>
        <v>6.25001000057659</v>
      </c>
      <c r="I21" s="143">
        <f>VLOOKUP(A21,'Мар-кп'!$A$3:$Y$23,19,FALSE)</f>
        <v>10</v>
      </c>
      <c r="J21" s="342">
        <f>VLOOKUP(A21,'Мар-кп'!$A$3:$Y$23,25,FALSE)</f>
        <v>1.7333333333333358</v>
      </c>
      <c r="K21" s="222">
        <f>VLOOKUP(A21,'Мар-кп'!$A$3:$X$23,24,FALSE)</f>
        <v>5</v>
      </c>
      <c r="L21" s="262">
        <f>VLOOKUP(A21,'От-кп'!$A$3:$Y$23,23,FALSE)</f>
        <v>6.2222332226728385</v>
      </c>
      <c r="M21" s="143">
        <f>VLOOKUP(A21,'От-кп'!$A$3:$Y$23,19,FALSE)</f>
        <v>11</v>
      </c>
      <c r="N21" s="342">
        <f>VLOOKUP(A21,'От-кп'!$A$3:$Y$23,25,FALSE)</f>
        <v>2.2181818181818187</v>
      </c>
      <c r="O21" s="222">
        <f>VLOOKUP(A21,'От-кп'!$A$3:$Y$23,24,FALSE)</f>
        <v>12</v>
      </c>
      <c r="P21" s="142"/>
      <c r="Q21" s="9"/>
      <c r="S21">
        <f t="shared" si="0"/>
        <v>57</v>
      </c>
      <c r="T21" t="str">
        <f t="shared" si="1"/>
        <v>Аверина Александра Викторовна</v>
      </c>
      <c r="U21" t="str">
        <f t="shared" si="1"/>
        <v>Москва</v>
      </c>
      <c r="V21" s="223">
        <f t="shared" si="1"/>
        <v>5.125010000532261</v>
      </c>
      <c r="W21" s="223">
        <f t="shared" si="2"/>
        <v>6.25001000057659</v>
      </c>
      <c r="X21" s="223">
        <f t="shared" si="3"/>
        <v>6.2222332226728385</v>
      </c>
    </row>
    <row r="22" spans="1:24">
      <c r="A22" s="220">
        <f>классы!B206</f>
        <v>59</v>
      </c>
      <c r="B22" s="220" t="str">
        <f>классы!C206</f>
        <v>Люция Хисматуллина, Елена Котлярова</v>
      </c>
      <c r="C22" s="221" t="str">
        <f>классы!F206</f>
        <v>Ижевск</v>
      </c>
      <c r="D22" s="262">
        <f>VLOOKUP(A22,'Сл-кп'!$A$3:$Y$23,23,FALSE)</f>
        <v>4.5555665559953615</v>
      </c>
      <c r="E22" s="143">
        <f>VLOOKUP(A22,'Сл-кп'!$A$3:$Y$23,19,FALSE)</f>
        <v>11</v>
      </c>
      <c r="F22" s="342">
        <f>VLOOKUP(A22,'Сл-кп'!$A$3:$Y$23,25,FALSE)</f>
        <v>2.272727272727272</v>
      </c>
      <c r="G22" s="222">
        <f>VLOOKUP(A22,'Сл-кп'!$A$3:$Y$23,24,FALSE)</f>
        <v>8</v>
      </c>
      <c r="H22" s="262">
        <f>VLOOKUP(A22,'Мар-кп'!$A$3:$Y$23,23,FALSE)</f>
        <v>5.8888998895591715</v>
      </c>
      <c r="I22" s="143">
        <f>VLOOKUP(A22,'Мар-кп'!$A$3:$Y$23,19,FALSE)</f>
        <v>11</v>
      </c>
      <c r="J22" s="342">
        <f>VLOOKUP(A22,'Мар-кп'!$A$3:$Y$23,25,FALSE)</f>
        <v>1.4909090909090934</v>
      </c>
      <c r="K22" s="222">
        <f>VLOOKUP(A22,'Мар-кп'!$A$3:$X$23,24,FALSE)</f>
        <v>10</v>
      </c>
      <c r="L22" s="262">
        <f>VLOOKUP(A22,'От-кп'!$A$3:$Y$23,23,FALSE)</f>
        <v>6.6000120002577454</v>
      </c>
      <c r="M22" s="143">
        <f>VLOOKUP(A22,'От-кп'!$A$3:$Y$23,19,FALSE)</f>
        <v>12</v>
      </c>
      <c r="N22" s="342">
        <f>VLOOKUP(A22,'От-кп'!$A$3:$Y$23,25,FALSE)</f>
        <v>3.8787878787878807</v>
      </c>
      <c r="O22" s="222">
        <f>VLOOKUP(A22,'От-кп'!$A$3:$Y$23,24,FALSE)</f>
        <v>8</v>
      </c>
      <c r="P22" s="142"/>
      <c r="Q22" s="9"/>
      <c r="S22">
        <f t="shared" si="0"/>
        <v>59</v>
      </c>
      <c r="T22" t="str">
        <f t="shared" si="1"/>
        <v>Люция Хисматуллина, Елена Котлярова</v>
      </c>
      <c r="U22" t="str">
        <f t="shared" si="1"/>
        <v>Ижевск</v>
      </c>
      <c r="V22" s="223">
        <f t="shared" si="1"/>
        <v>4.5555665559953615</v>
      </c>
      <c r="W22" s="223">
        <f t="shared" si="2"/>
        <v>5.8888998895591715</v>
      </c>
      <c r="X22" s="223">
        <f t="shared" si="3"/>
        <v>6.6000120002577454</v>
      </c>
    </row>
    <row r="23" spans="1:24">
      <c r="A23" s="220">
        <f>классы!B207</f>
        <v>63</v>
      </c>
      <c r="B23" s="220" t="str">
        <f>классы!C207</f>
        <v>Демидов Иван Владимирович</v>
      </c>
      <c r="C23" s="221" t="str">
        <f>классы!F207</f>
        <v>Химки</v>
      </c>
      <c r="D23" s="262" t="str">
        <f>VLOOKUP(A23,'Сл-кп'!$A$3:$Y$23,23,FALSE)</f>
        <v>-</v>
      </c>
      <c r="E23" s="143">
        <f>VLOOKUP(A23,'Сл-кп'!$A$3:$Y$23,19,FALSE)</f>
        <v>0</v>
      </c>
      <c r="F23" s="342" t="str">
        <f>VLOOKUP(A23,'Сл-кп'!$A$3:$Y$23,25,FALSE)</f>
        <v>0</v>
      </c>
      <c r="G23" s="222" t="str">
        <f>VLOOKUP(A23,'Сл-кп'!$A$3:$Y$23,24,FALSE)</f>
        <v>-</v>
      </c>
      <c r="H23" s="262" t="str">
        <f>VLOOKUP(A23,'Мар-кп'!$A$3:$Y$23,23,FALSE)</f>
        <v>-</v>
      </c>
      <c r="I23" s="143">
        <f>VLOOKUP(A23,'Мар-кп'!$A$3:$Y$23,19,FALSE)</f>
        <v>0</v>
      </c>
      <c r="J23" s="342" t="str">
        <f>VLOOKUP(A23,'Мар-кп'!$A$3:$Y$23,25,FALSE)</f>
        <v>0</v>
      </c>
      <c r="K23" s="222" t="str">
        <f>VLOOKUP(A23,'Мар-кп'!$A$3:$X$23,24,FALSE)</f>
        <v>-</v>
      </c>
      <c r="L23" s="262">
        <f>VLOOKUP(A23,'От-кп'!$A$3:$Y$23,23,FALSE)</f>
        <v>5.6250100003447088</v>
      </c>
      <c r="M23" s="143">
        <f>VLOOKUP(A23,'От-кп'!$A$3:$Y$23,19,FALSE)</f>
        <v>10</v>
      </c>
      <c r="N23" s="342">
        <f>VLOOKUP(A23,'От-кп'!$A$3:$Y$23,25,FALSE)</f>
        <v>2.9000000000000026</v>
      </c>
      <c r="O23" s="222">
        <f>VLOOKUP(A23,'От-кп'!$A$3:$Y$23,24,FALSE)</f>
        <v>16</v>
      </c>
      <c r="P23" s="142"/>
      <c r="Q23" s="9"/>
      <c r="S23">
        <f t="shared" si="0"/>
        <v>63</v>
      </c>
      <c r="T23" t="str">
        <f t="shared" si="1"/>
        <v>Демидов Иван Владимирович</v>
      </c>
      <c r="U23" t="str">
        <f t="shared" si="1"/>
        <v>Химки</v>
      </c>
      <c r="V23" s="223" t="str">
        <f t="shared" si="1"/>
        <v>-</v>
      </c>
      <c r="W23" s="223" t="str">
        <f t="shared" si="2"/>
        <v>-</v>
      </c>
      <c r="X23" s="223">
        <f t="shared" si="3"/>
        <v>5.6250100003447088</v>
      </c>
    </row>
    <row r="24" spans="1:24">
      <c r="A24" s="220">
        <f>классы!B208</f>
        <v>74</v>
      </c>
      <c r="B24" s="220" t="str">
        <f>классы!C208</f>
        <v>Сорокин Юрий Владимирович</v>
      </c>
      <c r="C24" s="221" t="str">
        <f>классы!F208</f>
        <v>Москва</v>
      </c>
      <c r="D24" s="262" t="str">
        <f>VLOOKUP(A24,'Сл-кп'!$A$3:$Y$23,23,FALSE)</f>
        <v>-</v>
      </c>
      <c r="E24" s="143">
        <f>VLOOKUP(A24,'Сл-кп'!$A$3:$Y$23,19,FALSE)</f>
        <v>0</v>
      </c>
      <c r="F24" s="342" t="str">
        <f>VLOOKUP(A24,'Сл-кп'!$A$3:$Y$23,25,FALSE)</f>
        <v>0</v>
      </c>
      <c r="G24" s="222" t="str">
        <f>VLOOKUP(A24,'Сл-кп'!$A$3:$Y$23,24,FALSE)</f>
        <v>-</v>
      </c>
      <c r="H24" s="262" t="str">
        <f>VLOOKUP(A24,'Мар-кп'!$A$3:$Y$23,23,FALSE)</f>
        <v>-</v>
      </c>
      <c r="I24" s="143">
        <f>VLOOKUP(A24,'Мар-кп'!$A$3:$Y$23,19,FALSE)</f>
        <v>0</v>
      </c>
      <c r="J24" s="342" t="str">
        <f>VLOOKUP(A24,'Мар-кп'!$A$3:$Y$23,25,FALSE)</f>
        <v>0</v>
      </c>
      <c r="K24" s="222" t="str">
        <f>VLOOKUP(A24,'Мар-кп'!$A$3:$X$23,24,FALSE)</f>
        <v>-</v>
      </c>
      <c r="L24" s="262" t="str">
        <f>VLOOKUP(A24,'От-кп'!$A$3:$Y$23,23,FALSE)</f>
        <v>-</v>
      </c>
      <c r="M24" s="143">
        <f>VLOOKUP(A24,'От-кп'!$A$3:$Y$23,19,FALSE)</f>
        <v>0</v>
      </c>
      <c r="N24" s="342" t="str">
        <f>VLOOKUP(A24,'От-кп'!$A$3:$Y$23,25,FALSE)</f>
        <v>0</v>
      </c>
      <c r="O24" s="222" t="str">
        <f>VLOOKUP(A24,'От-кп'!$A$3:$Y$23,24,FALSE)</f>
        <v>-</v>
      </c>
      <c r="P24" s="142"/>
      <c r="Q24" s="9"/>
      <c r="S24">
        <f t="shared" si="0"/>
        <v>74</v>
      </c>
      <c r="T24" t="str">
        <f t="shared" si="1"/>
        <v>Сорокин Юрий Владимирович</v>
      </c>
      <c r="U24" t="str">
        <f t="shared" si="1"/>
        <v>Москва</v>
      </c>
      <c r="V24" s="223" t="str">
        <f t="shared" si="1"/>
        <v>-</v>
      </c>
      <c r="W24" s="223" t="str">
        <f t="shared" si="2"/>
        <v>-</v>
      </c>
      <c r="X24" s="223" t="str">
        <f t="shared" si="3"/>
        <v>-</v>
      </c>
    </row>
    <row r="25" spans="1:24">
      <c r="A25" s="220"/>
      <c r="B25" s="220"/>
      <c r="C25" s="221"/>
      <c r="D25" s="262"/>
      <c r="E25" s="143"/>
      <c r="F25" s="342"/>
      <c r="G25" s="222"/>
      <c r="H25" s="262"/>
      <c r="I25" s="143"/>
      <c r="J25" s="342"/>
      <c r="K25" s="222"/>
      <c r="L25" s="262"/>
      <c r="M25" s="143"/>
      <c r="N25" s="342"/>
      <c r="O25" s="222"/>
      <c r="P25" s="142"/>
      <c r="Q25" s="9"/>
      <c r="S25">
        <f t="shared" si="0"/>
        <v>0</v>
      </c>
      <c r="T25">
        <f t="shared" si="1"/>
        <v>0</v>
      </c>
      <c r="U25">
        <f t="shared" si="1"/>
        <v>0</v>
      </c>
      <c r="V25" s="223">
        <f t="shared" si="1"/>
        <v>0</v>
      </c>
      <c r="W25" s="223">
        <f t="shared" si="2"/>
        <v>0</v>
      </c>
      <c r="X25" s="223">
        <f t="shared" si="3"/>
        <v>0</v>
      </c>
    </row>
    <row r="26" spans="1:24">
      <c r="A26" s="220"/>
      <c r="B26" s="220"/>
      <c r="C26" s="221"/>
      <c r="D26" s="262"/>
      <c r="E26" s="143"/>
      <c r="F26" s="342"/>
      <c r="G26" s="222"/>
      <c r="H26" s="262"/>
      <c r="I26" s="143"/>
      <c r="J26" s="342"/>
      <c r="K26" s="222"/>
      <c r="L26" s="262"/>
      <c r="M26" s="143"/>
      <c r="N26" s="342"/>
      <c r="O26" s="222"/>
      <c r="P26" s="142"/>
      <c r="Q26" s="9"/>
      <c r="S26">
        <f t="shared" si="0"/>
        <v>0</v>
      </c>
      <c r="T26">
        <f t="shared" si="1"/>
        <v>0</v>
      </c>
      <c r="U26">
        <f t="shared" si="1"/>
        <v>0</v>
      </c>
      <c r="V26" s="223">
        <f t="shared" si="1"/>
        <v>0</v>
      </c>
      <c r="W26" s="223">
        <f t="shared" si="2"/>
        <v>0</v>
      </c>
      <c r="X26" s="223">
        <f t="shared" si="3"/>
        <v>0</v>
      </c>
    </row>
    <row r="27" spans="1:24">
      <c r="A27" s="220"/>
      <c r="B27" s="220"/>
      <c r="C27" s="221"/>
      <c r="D27" s="262"/>
      <c r="E27" s="143"/>
      <c r="F27" s="342"/>
      <c r="G27" s="222"/>
      <c r="H27" s="262"/>
      <c r="I27" s="143"/>
      <c r="J27" s="342"/>
      <c r="K27" s="222"/>
      <c r="L27" s="262"/>
      <c r="M27" s="143"/>
      <c r="N27" s="342"/>
      <c r="O27" s="222"/>
      <c r="P27" s="142"/>
      <c r="Q27" s="9"/>
      <c r="S27">
        <f t="shared" si="0"/>
        <v>0</v>
      </c>
      <c r="T27">
        <f t="shared" si="1"/>
        <v>0</v>
      </c>
      <c r="U27">
        <f t="shared" si="1"/>
        <v>0</v>
      </c>
      <c r="V27" s="223">
        <f t="shared" si="1"/>
        <v>0</v>
      </c>
      <c r="W27" s="223">
        <f t="shared" si="2"/>
        <v>0</v>
      </c>
      <c r="X27" s="223">
        <f t="shared" si="3"/>
        <v>0</v>
      </c>
    </row>
    <row r="28" spans="1:24">
      <c r="A28" s="161">
        <f>классы!B300</f>
        <v>6</v>
      </c>
      <c r="B28" s="161" t="str">
        <f>классы!C300</f>
        <v>Вастаев Александр</v>
      </c>
      <c r="C28" s="99" t="str">
        <f>классы!F300</f>
        <v>Жуковский</v>
      </c>
      <c r="D28" s="262" t="str">
        <f>VLOOKUP(A28,'Сл-вп'!$A$3:$Y$24,23,FALSE)</f>
        <v>-</v>
      </c>
      <c r="E28" s="143">
        <f>VLOOKUP(A28,'Сл-вп'!$A$3:$Y$24,19,FALSE)</f>
        <v>0</v>
      </c>
      <c r="F28" s="342" t="str">
        <f>VLOOKUP(A28,'Сл-вп'!$A$3:$Y$24,25,FALSE)</f>
        <v>0</v>
      </c>
      <c r="G28" s="222" t="str">
        <f>VLOOKUP(A28,'Сл-вп'!$A$3:$Y$24,24,FALSE)</f>
        <v>-</v>
      </c>
      <c r="H28" s="262" t="str">
        <f>VLOOKUP(A28,'Мар-вп'!$A$3:$Y$24,23,FALSE)</f>
        <v>-</v>
      </c>
      <c r="I28" s="143">
        <f>VLOOKUP(A28,'Мар-вп'!$A$3:$Y$24,19,FALSE)</f>
        <v>0</v>
      </c>
      <c r="J28" s="342" t="str">
        <f>VLOOKUP(A28,'Мар-вп'!$A$3:$Y$24,25,FALSE)</f>
        <v>0</v>
      </c>
      <c r="K28" s="222" t="str">
        <f>VLOOKUP(A28,'Мар-вп'!$A$3:$X$24,24,FALSE)</f>
        <v>-</v>
      </c>
      <c r="L28" s="262" t="str">
        <f>VLOOKUP(A28,'От-вп'!$A$3:$Y$24,23,FALSE)</f>
        <v>-</v>
      </c>
      <c r="M28" s="143">
        <f>VLOOKUP(A28,'От-вп'!$A$3:$Y$24,19,FALSE)</f>
        <v>0</v>
      </c>
      <c r="N28" s="342" t="str">
        <f>VLOOKUP(A28,'От-вп'!$A$3:$Y$24,25,FALSE)</f>
        <v>0</v>
      </c>
      <c r="O28" s="222" t="str">
        <f>VLOOKUP(A28,'От-вп'!$A$3:$Y$24,24,FALSE)</f>
        <v>-</v>
      </c>
      <c r="P28" s="142"/>
      <c r="Q28" s="9"/>
      <c r="S28">
        <f t="shared" si="0"/>
        <v>6</v>
      </c>
      <c r="T28" t="str">
        <f t="shared" si="1"/>
        <v>Вастаев Александр</v>
      </c>
      <c r="U28" t="str">
        <f t="shared" si="1"/>
        <v>Жуковский</v>
      </c>
      <c r="V28" s="223" t="str">
        <f t="shared" si="1"/>
        <v>-</v>
      </c>
      <c r="W28" s="223" t="str">
        <f t="shared" si="2"/>
        <v>-</v>
      </c>
      <c r="X28" s="223" t="str">
        <f t="shared" si="3"/>
        <v>-</v>
      </c>
    </row>
    <row r="29" spans="1:24">
      <c r="A29" s="161">
        <f>классы!B301</f>
        <v>17</v>
      </c>
      <c r="B29" s="161" t="str">
        <f>классы!C301</f>
        <v>Касьянов Юрий Владимирович</v>
      </c>
      <c r="C29" s="99" t="str">
        <f>классы!F301</f>
        <v>Запорожье</v>
      </c>
      <c r="D29" s="262" t="str">
        <f>VLOOKUP(A29,'Сл-вп'!$A$3:$Y$24,23,FALSE)</f>
        <v>-</v>
      </c>
      <c r="E29" s="143">
        <f>VLOOKUP(A29,'Сл-вп'!$A$3:$Y$24,19,FALSE)</f>
        <v>0</v>
      </c>
      <c r="F29" s="342" t="str">
        <f>VLOOKUP(A29,'Сл-вп'!$A$3:$Y$24,25,FALSE)</f>
        <v>0</v>
      </c>
      <c r="G29" s="222" t="str">
        <f>VLOOKUP(A29,'Сл-вп'!$A$3:$Y$24,24,FALSE)</f>
        <v>-</v>
      </c>
      <c r="H29" s="262">
        <f>VLOOKUP(A29,'Мар-вп'!$A$3:$Y$24,23,FALSE)</f>
        <v>6.166674668100506</v>
      </c>
      <c r="I29" s="143">
        <f>VLOOKUP(A29,'Мар-вп'!$A$3:$Y$24,19,FALSE)</f>
        <v>8</v>
      </c>
      <c r="J29" s="342">
        <f>VLOOKUP(A29,'Мар-вп'!$A$3:$Y$24,25,FALSE)</f>
        <v>0.6964285714285714</v>
      </c>
      <c r="K29" s="222">
        <f>VLOOKUP(A29,'Мар-вп'!$A$3:$X$24,24,FALSE)</f>
        <v>15</v>
      </c>
      <c r="L29" s="262">
        <f>VLOOKUP(A29,'От-вп'!$A$3:$Y$24,23,FALSE)</f>
        <v>7.4285804291336133</v>
      </c>
      <c r="M29" s="143">
        <f>VLOOKUP(A29,'От-вп'!$A$3:$Y$24,19,FALSE)</f>
        <v>9</v>
      </c>
      <c r="N29" s="342">
        <f>VLOOKUP(A29,'От-вп'!$A$3:$Y$24,25,FALSE)</f>
        <v>1.7777777777777715</v>
      </c>
      <c r="O29" s="222">
        <f>VLOOKUP(A29,'От-вп'!$A$3:$Y$24,24,FALSE)</f>
        <v>9</v>
      </c>
      <c r="P29" s="142"/>
      <c r="Q29" s="9"/>
      <c r="S29">
        <f t="shared" si="0"/>
        <v>17</v>
      </c>
      <c r="T29" t="str">
        <f t="shared" si="1"/>
        <v>Касьянов Юрий Владимирович</v>
      </c>
      <c r="U29" t="str">
        <f t="shared" si="1"/>
        <v>Запорожье</v>
      </c>
      <c r="V29" s="223" t="str">
        <f t="shared" si="1"/>
        <v>-</v>
      </c>
      <c r="W29" s="223">
        <f t="shared" si="2"/>
        <v>6.166674668100506</v>
      </c>
      <c r="X29" s="223">
        <f t="shared" si="3"/>
        <v>7.4285804291336133</v>
      </c>
    </row>
    <row r="30" spans="1:24">
      <c r="A30" s="161">
        <f>классы!B302</f>
        <v>18</v>
      </c>
      <c r="B30" s="161" t="str">
        <f>классы!C302</f>
        <v>Олег Маргулис</v>
      </c>
      <c r="C30" s="99">
        <f>классы!F302</f>
        <v>0</v>
      </c>
      <c r="D30" s="262" t="str">
        <f>VLOOKUP(A30,'Сл-вп'!$A$3:$Y$24,23,FALSE)</f>
        <v>-</v>
      </c>
      <c r="E30" s="143">
        <f>VLOOKUP(A30,'Сл-вп'!$A$3:$Y$24,19,FALSE)</f>
        <v>0</v>
      </c>
      <c r="F30" s="342" t="str">
        <f>VLOOKUP(A30,'Сл-вп'!$A$3:$Y$24,25,FALSE)</f>
        <v>0</v>
      </c>
      <c r="G30" s="222" t="str">
        <f>VLOOKUP(A30,'Сл-вп'!$A$3:$Y$24,24,FALSE)</f>
        <v>-</v>
      </c>
      <c r="H30" s="262" t="str">
        <f>VLOOKUP(A30,'Мар-вп'!$A$3:$Y$24,23,FALSE)</f>
        <v>-</v>
      </c>
      <c r="I30" s="143">
        <f>VLOOKUP(A30,'Мар-вп'!$A$3:$Y$24,19,FALSE)</f>
        <v>0</v>
      </c>
      <c r="J30" s="342" t="str">
        <f>VLOOKUP(A30,'Мар-вп'!$A$3:$Y$24,25,FALSE)</f>
        <v>0</v>
      </c>
      <c r="K30" s="222" t="str">
        <f>VLOOKUP(A30,'Мар-вп'!$A$3:$X$24,24,FALSE)</f>
        <v>-</v>
      </c>
      <c r="L30" s="262" t="str">
        <f>VLOOKUP(A30,'От-вп'!$A$3:$Y$24,23,FALSE)</f>
        <v>-</v>
      </c>
      <c r="M30" s="143">
        <f>VLOOKUP(A30,'От-вп'!$A$3:$Y$24,19,FALSE)</f>
        <v>0</v>
      </c>
      <c r="N30" s="342" t="str">
        <f>VLOOKUP(A30,'От-вп'!$A$3:$Y$24,25,FALSE)</f>
        <v>0</v>
      </c>
      <c r="O30" s="222" t="str">
        <f>VLOOKUP(A30,'От-вп'!$A$3:$Y$24,24,FALSE)</f>
        <v>-</v>
      </c>
      <c r="P30" s="142"/>
      <c r="Q30" s="9"/>
      <c r="S30">
        <f t="shared" si="0"/>
        <v>18</v>
      </c>
      <c r="T30" t="str">
        <f t="shared" si="1"/>
        <v>Олег Маргулис</v>
      </c>
      <c r="U30">
        <f t="shared" si="1"/>
        <v>0</v>
      </c>
      <c r="V30" s="223" t="str">
        <f t="shared" si="1"/>
        <v>-</v>
      </c>
      <c r="W30" s="223" t="str">
        <f t="shared" si="2"/>
        <v>-</v>
      </c>
      <c r="X30" s="223" t="str">
        <f t="shared" si="3"/>
        <v>-</v>
      </c>
    </row>
    <row r="31" spans="1:24">
      <c r="A31" s="161">
        <f>классы!B303</f>
        <v>25</v>
      </c>
      <c r="B31" s="161" t="str">
        <f>классы!C303</f>
        <v>Родимцев Андрей Александрович</v>
      </c>
      <c r="C31" s="99" t="str">
        <f>классы!F303</f>
        <v>Саратов</v>
      </c>
      <c r="D31" s="262">
        <f>VLOOKUP(A31,'Сл-вп'!$A$3:$Y$24,23,FALSE)</f>
        <v>9.1666746670255108</v>
      </c>
      <c r="E31" s="143">
        <f>VLOOKUP(A31,'Сл-вп'!$A$3:$Y$24,19,FALSE)</f>
        <v>8</v>
      </c>
      <c r="F31" s="342">
        <f>VLOOKUP(A31,'Сл-вп'!$A$3:$Y$24,25,FALSE)</f>
        <v>2.7857142857142856</v>
      </c>
      <c r="G31" s="405">
        <f>VLOOKUP(A31,'Сл-вп'!$A$3:$Y$24,24,FALSE)</f>
        <v>2</v>
      </c>
      <c r="H31" s="262">
        <f>VLOOKUP(A31,'Мар-вп'!$A$3:$Y$24,23,FALSE)</f>
        <v>8.5000080001950824</v>
      </c>
      <c r="I31" s="143">
        <f>VLOOKUP(A31,'Мар-вп'!$A$3:$Y$24,19,FALSE)</f>
        <v>8</v>
      </c>
      <c r="J31" s="342">
        <f>VLOOKUP(A31,'Мар-вп'!$A$3:$Y$24,25,FALSE)</f>
        <v>5.125</v>
      </c>
      <c r="K31" s="222">
        <f>VLOOKUP(A31,'Мар-вп'!$A$3:$X$24,24,FALSE)</f>
        <v>4</v>
      </c>
      <c r="L31" s="262">
        <f>VLOOKUP(A31,'От-вп'!$A$3:$Y$24,23,FALSE)</f>
        <v>6.8571518573860413</v>
      </c>
      <c r="M31" s="143">
        <f>VLOOKUP(A31,'От-вп'!$A$3:$Y$24,19,FALSE)</f>
        <v>9</v>
      </c>
      <c r="N31" s="342">
        <f>VLOOKUP(A31,'От-вп'!$A$3:$Y$24,25,FALSE)</f>
        <v>4.1111111111111143</v>
      </c>
      <c r="O31" s="222">
        <f>VLOOKUP(A31,'От-вп'!$A$3:$Y$24,24,FALSE)</f>
        <v>13</v>
      </c>
      <c r="P31" s="142"/>
      <c r="Q31" s="9"/>
      <c r="S31">
        <f t="shared" si="0"/>
        <v>25</v>
      </c>
      <c r="T31" t="str">
        <f t="shared" si="1"/>
        <v>Родимцев Андрей Александрович</v>
      </c>
      <c r="U31" t="str">
        <f t="shared" si="1"/>
        <v>Саратов</v>
      </c>
      <c r="V31" s="223">
        <f t="shared" si="1"/>
        <v>9.1666746670255108</v>
      </c>
      <c r="W31" s="223">
        <f t="shared" si="2"/>
        <v>8.5000080001950824</v>
      </c>
      <c r="X31" s="223">
        <f t="shared" si="3"/>
        <v>6.8571518573860413</v>
      </c>
    </row>
    <row r="32" spans="1:24">
      <c r="A32" s="161">
        <f>классы!B304</f>
        <v>28</v>
      </c>
      <c r="B32" s="161" t="str">
        <f>классы!C304</f>
        <v>Лехан Сергей Антонович</v>
      </c>
      <c r="C32" s="99" t="str">
        <f>классы!F304</f>
        <v>Белгород-Днестровский</v>
      </c>
      <c r="D32" s="262">
        <f>VLOOKUP(A32,'Сл-вп'!$A$3:$Y$24,23,FALSE)</f>
        <v>9.0000070008742359</v>
      </c>
      <c r="E32" s="143">
        <f>VLOOKUP(A32,'Сл-вп'!$A$3:$Y$24,19,FALSE)</f>
        <v>7</v>
      </c>
      <c r="F32" s="342">
        <f>VLOOKUP(A32,'Сл-вп'!$A$3:$Y$24,25,FALSE)</f>
        <v>1.1428571428571483</v>
      </c>
      <c r="G32" s="405">
        <f>VLOOKUP(A32,'Сл-вп'!$A$3:$Y$24,24,FALSE)</f>
        <v>3</v>
      </c>
      <c r="H32" s="262">
        <f>VLOOKUP(A32,'Мар-вп'!$A$3:$Y$24,23,FALSE)</f>
        <v>8.2000070005523256</v>
      </c>
      <c r="I32" s="143">
        <f>VLOOKUP(A32,'Мар-вп'!$A$3:$Y$24,19,FALSE)</f>
        <v>7</v>
      </c>
      <c r="J32" s="342">
        <f>VLOOKUP(A32,'Мар-вп'!$A$3:$Y$24,25,FALSE)</f>
        <v>1.8095238095238055</v>
      </c>
      <c r="K32" s="222">
        <f>VLOOKUP(A32,'Мар-вп'!$A$3:$X$24,24,FALSE)</f>
        <v>5</v>
      </c>
      <c r="L32" s="262">
        <f>VLOOKUP(A32,'От-вп'!$A$3:$Y$24,23,FALSE)</f>
        <v>8.3333413334254303</v>
      </c>
      <c r="M32" s="143">
        <f>VLOOKUP(A32,'От-вп'!$A$3:$Y$24,19,FALSE)</f>
        <v>8</v>
      </c>
      <c r="N32" s="342">
        <f>VLOOKUP(A32,'От-вп'!$A$3:$Y$24,25,FALSE)</f>
        <v>10.857142857142858</v>
      </c>
      <c r="O32" s="222">
        <f>VLOOKUP(A32,'От-вп'!$A$3:$Y$24,24,FALSE)</f>
        <v>6</v>
      </c>
      <c r="P32" s="142"/>
      <c r="Q32" s="9"/>
      <c r="S32">
        <f t="shared" si="0"/>
        <v>28</v>
      </c>
      <c r="T32" t="str">
        <f t="shared" si="1"/>
        <v>Лехан Сергей Антонович</v>
      </c>
      <c r="U32" t="str">
        <f t="shared" si="1"/>
        <v>Белгород-Днестровский</v>
      </c>
      <c r="V32" s="223">
        <f t="shared" si="1"/>
        <v>9.0000070008742359</v>
      </c>
      <c r="W32" s="223">
        <f t="shared" si="2"/>
        <v>8.2000070005523256</v>
      </c>
      <c r="X32" s="223">
        <f t="shared" si="3"/>
        <v>8.3333413334254303</v>
      </c>
    </row>
    <row r="33" spans="1:24">
      <c r="A33" s="161">
        <f>классы!B305</f>
        <v>30</v>
      </c>
      <c r="B33" s="161" t="str">
        <f>классы!C305</f>
        <v>Пономарев Сергей Анатольевич</v>
      </c>
      <c r="C33" s="99" t="str">
        <f>классы!F305</f>
        <v>Москва</v>
      </c>
      <c r="D33" s="262">
        <f>VLOOKUP(A33,'Сл-вп'!$A$3:$Y$24,23,FALSE)</f>
        <v>8.1666746672749913</v>
      </c>
      <c r="E33" s="143">
        <f>VLOOKUP(A33,'Сл-вп'!$A$3:$Y$24,19,FALSE)</f>
        <v>8</v>
      </c>
      <c r="F33" s="342">
        <f>VLOOKUP(A33,'Сл-вп'!$A$3:$Y$24,25,FALSE)</f>
        <v>1.6428571428571428</v>
      </c>
      <c r="G33" s="222">
        <f>VLOOKUP(A33,'Сл-вп'!$A$3:$Y$24,24,FALSE)</f>
        <v>6</v>
      </c>
      <c r="H33" s="262">
        <f>VLOOKUP(A33,'Мар-вп'!$A$3:$Y$24,23,FALSE)</f>
        <v>8.000008000543394</v>
      </c>
      <c r="I33" s="143">
        <f>VLOOKUP(A33,'Мар-вп'!$A$3:$Y$24,19,FALSE)</f>
        <v>8</v>
      </c>
      <c r="J33" s="342">
        <f>VLOOKUP(A33,'Мар-вп'!$A$3:$Y$24,25,FALSE)</f>
        <v>1.8392857142857142</v>
      </c>
      <c r="K33" s="222">
        <f>VLOOKUP(A33,'Мар-вп'!$A$3:$X$24,24,FALSE)</f>
        <v>6</v>
      </c>
      <c r="L33" s="262">
        <f>VLOOKUP(A33,'От-вп'!$A$3:$Y$24,23,FALSE)</f>
        <v>9.4285804291336124</v>
      </c>
      <c r="M33" s="143">
        <f>VLOOKUP(A33,'От-вп'!$A$3:$Y$24,19,FALSE)</f>
        <v>9</v>
      </c>
      <c r="N33" s="342">
        <f>VLOOKUP(A33,'От-вп'!$A$3:$Y$24,25,FALSE)</f>
        <v>1.7777777777777715</v>
      </c>
      <c r="O33" s="222">
        <f>VLOOKUP(A33,'От-вп'!$A$3:$Y$24,24,FALSE)</f>
        <v>4</v>
      </c>
      <c r="P33" s="142"/>
      <c r="Q33" s="9"/>
      <c r="S33">
        <f t="shared" si="0"/>
        <v>30</v>
      </c>
      <c r="T33" t="str">
        <f t="shared" si="1"/>
        <v>Пономарев Сергей Анатольевич</v>
      </c>
      <c r="U33" t="str">
        <f t="shared" si="1"/>
        <v>Москва</v>
      </c>
      <c r="V33" s="223">
        <f t="shared" si="1"/>
        <v>8.1666746672749913</v>
      </c>
      <c r="W33" s="223">
        <f t="shared" si="2"/>
        <v>8.000008000543394</v>
      </c>
      <c r="X33" s="223">
        <f t="shared" si="3"/>
        <v>9.4285804291336124</v>
      </c>
    </row>
    <row r="34" spans="1:24">
      <c r="A34" s="161">
        <f>классы!B306</f>
        <v>32</v>
      </c>
      <c r="B34" s="161" t="str">
        <f>классы!C306</f>
        <v>Карначёв Александр Евгеньевич</v>
      </c>
      <c r="C34" s="99" t="str">
        <f>классы!F306</f>
        <v>Санкт-Петербург</v>
      </c>
      <c r="D34" s="262" t="str">
        <f>VLOOKUP(A34,'Сл-вп'!$A$3:$Y$24,23,FALSE)</f>
        <v>-</v>
      </c>
      <c r="E34" s="143">
        <f>VLOOKUP(A34,'Сл-вп'!$A$3:$Y$24,19,FALSE)</f>
        <v>0</v>
      </c>
      <c r="F34" s="342" t="str">
        <f>VLOOKUP(A34,'Сл-вп'!$A$3:$Y$24,25,FALSE)</f>
        <v>0</v>
      </c>
      <c r="G34" s="222" t="str">
        <f>VLOOKUP(A34,'Сл-вп'!$A$3:$Y$24,24,FALSE)</f>
        <v>-</v>
      </c>
      <c r="H34" s="262" t="str">
        <f>VLOOKUP(A34,'Мар-вп'!$A$3:$Y$24,23,FALSE)</f>
        <v>-</v>
      </c>
      <c r="I34" s="143">
        <f>VLOOKUP(A34,'Мар-вп'!$A$3:$Y$24,19,FALSE)</f>
        <v>0</v>
      </c>
      <c r="J34" s="342" t="str">
        <f>VLOOKUP(A34,'Мар-вп'!$A$3:$Y$24,25,FALSE)</f>
        <v>0</v>
      </c>
      <c r="K34" s="222" t="str">
        <f>VLOOKUP(A34,'Мар-вп'!$A$3:$X$24,24,FALSE)</f>
        <v>-</v>
      </c>
      <c r="L34" s="262">
        <f>VLOOKUP(A34,'От-вп'!$A$3:$Y$24,23,FALSE)</f>
        <v>3.8333413335004694</v>
      </c>
      <c r="M34" s="143">
        <f>VLOOKUP(A34,'От-вп'!$A$3:$Y$24,19,FALSE)</f>
        <v>8</v>
      </c>
      <c r="N34" s="342">
        <f>VLOOKUP(A34,'От-вп'!$A$3:$Y$24,25,FALSE)</f>
        <v>5.9821428571428568</v>
      </c>
      <c r="O34" s="222">
        <f>VLOOKUP(A34,'От-вп'!$A$3:$Y$24,24,FALSE)</f>
        <v>19</v>
      </c>
      <c r="P34" s="142"/>
      <c r="Q34" s="9"/>
      <c r="S34">
        <f t="shared" si="0"/>
        <v>32</v>
      </c>
      <c r="T34" t="str">
        <f t="shared" si="1"/>
        <v>Карначёв Александр Евгеньевич</v>
      </c>
      <c r="U34" t="str">
        <f t="shared" si="1"/>
        <v>Санкт-Петербург</v>
      </c>
      <c r="V34" s="223" t="str">
        <f t="shared" si="1"/>
        <v>-</v>
      </c>
      <c r="W34" s="223" t="str">
        <f t="shared" si="2"/>
        <v>-</v>
      </c>
      <c r="X34" s="223">
        <f t="shared" si="3"/>
        <v>3.8333413335004694</v>
      </c>
    </row>
    <row r="35" spans="1:24">
      <c r="A35" s="161">
        <f>классы!B307</f>
        <v>39</v>
      </c>
      <c r="B35" s="161" t="str">
        <f>классы!C307</f>
        <v>Команда "Держи Забрало"</v>
      </c>
      <c r="C35" s="99" t="str">
        <f>классы!F307</f>
        <v>Москва</v>
      </c>
      <c r="D35" s="262">
        <f>VLOOKUP(A35,'Сл-вп'!$A$3:$Y$24,23,FALSE)</f>
        <v>9.6250100008564079</v>
      </c>
      <c r="E35" s="143">
        <f>VLOOKUP(A35,'Сл-вп'!$A$3:$Y$24,19,FALSE)</f>
        <v>10</v>
      </c>
      <c r="F35" s="342">
        <f>VLOOKUP(A35,'Сл-вп'!$A$3:$Y$24,25,FALSE)</f>
        <v>1.1666666666666667</v>
      </c>
      <c r="G35" s="405">
        <f>VLOOKUP(A35,'Сл-вп'!$A$3:$Y$24,24,FALSE)</f>
        <v>1</v>
      </c>
      <c r="H35" s="262">
        <f>VLOOKUP(A35,'Мар-вп'!$A$3:$Y$24,23,FALSE)</f>
        <v>8.875010000440982</v>
      </c>
      <c r="I35" s="143">
        <f>VLOOKUP(A35,'Мар-вп'!$A$3:$Y$24,19,FALSE)</f>
        <v>10</v>
      </c>
      <c r="J35" s="342">
        <f>VLOOKUP(A35,'Мар-вп'!$A$3:$Y$24,25,FALSE)</f>
        <v>2.2666666666666639</v>
      </c>
      <c r="K35" s="405">
        <f>VLOOKUP(A35,'Мар-вп'!$A$3:$X$24,24,FALSE)</f>
        <v>3</v>
      </c>
      <c r="L35" s="262">
        <f>VLOOKUP(A35,'От-вп'!$A$3:$Y$24,23,FALSE)</f>
        <v>10.111122112026939</v>
      </c>
      <c r="M35" s="143">
        <f>VLOOKUP(A35,'От-вп'!$A$3:$Y$24,19,FALSE)</f>
        <v>11</v>
      </c>
      <c r="N35" s="342">
        <f>VLOOKUP(A35,'От-вп'!$A$3:$Y$24,25,FALSE)</f>
        <v>1.0909090909090993</v>
      </c>
      <c r="O35" s="405">
        <f>VLOOKUP(A35,'От-вп'!$A$3:$Y$24,24,FALSE)</f>
        <v>2</v>
      </c>
      <c r="P35" s="142"/>
      <c r="Q35" s="9"/>
      <c r="S35">
        <f t="shared" si="0"/>
        <v>39</v>
      </c>
      <c r="T35" t="str">
        <f t="shared" si="1"/>
        <v>Команда "Держи Забрало"</v>
      </c>
      <c r="U35" t="str">
        <f t="shared" si="1"/>
        <v>Москва</v>
      </c>
      <c r="V35" s="223">
        <f t="shared" si="1"/>
        <v>9.6250100008564079</v>
      </c>
      <c r="W35" s="223">
        <f t="shared" si="2"/>
        <v>8.875010000440982</v>
      </c>
      <c r="X35" s="223">
        <f t="shared" si="3"/>
        <v>10.111122112026939</v>
      </c>
    </row>
    <row r="36" spans="1:24">
      <c r="A36" s="161">
        <f>классы!B308</f>
        <v>40</v>
      </c>
      <c r="B36" s="161" t="str">
        <f>классы!C308</f>
        <v>Команда "Держи Забрало"</v>
      </c>
      <c r="C36" s="99" t="str">
        <f>классы!F308</f>
        <v>Москва</v>
      </c>
      <c r="D36" s="262">
        <f>VLOOKUP(A36,'Сл-вп'!$A$3:$Y$24,23,FALSE)</f>
        <v>8.7500100004304358</v>
      </c>
      <c r="E36" s="143">
        <f>VLOOKUP(A36,'Сл-вп'!$A$3:$Y$24,19,FALSE)</f>
        <v>10</v>
      </c>
      <c r="F36" s="342">
        <f>VLOOKUP(A36,'Сл-вп'!$A$3:$Y$24,25,FALSE)</f>
        <v>2.3222222222222197</v>
      </c>
      <c r="G36" s="222">
        <f>VLOOKUP(A36,'Сл-вп'!$A$3:$Y$24,24,FALSE)</f>
        <v>4</v>
      </c>
      <c r="H36" s="262">
        <f>VLOOKUP(A36,'Мар-вп'!$A$3:$Y$24,23,FALSE)</f>
        <v>9.3750100010702813</v>
      </c>
      <c r="I36" s="143">
        <f>VLOOKUP(A36,'Мар-вп'!$A$3:$Y$24,19,FALSE)</f>
        <v>10</v>
      </c>
      <c r="J36" s="342">
        <f>VLOOKUP(A36,'Мар-вп'!$A$3:$Y$24,25,FALSE)</f>
        <v>0.93333333333333079</v>
      </c>
      <c r="K36" s="405">
        <f>VLOOKUP(A36,'Мар-вп'!$A$3:$X$24,24,FALSE)</f>
        <v>2</v>
      </c>
      <c r="L36" s="262">
        <f>VLOOKUP(A36,'От-вп'!$A$3:$Y$24,23,FALSE)</f>
        <v>10.444455445229543</v>
      </c>
      <c r="M36" s="143">
        <f>VLOOKUP(A36,'От-вп'!$A$3:$Y$24,19,FALSE)</f>
        <v>11</v>
      </c>
      <c r="N36" s="342">
        <f>VLOOKUP(A36,'От-вп'!$A$3:$Y$24,25,FALSE)</f>
        <v>1.2727272727272747</v>
      </c>
      <c r="O36" s="405">
        <f>VLOOKUP(A36,'От-вп'!$A$3:$Y$24,24,FALSE)</f>
        <v>1</v>
      </c>
      <c r="P36" s="142"/>
      <c r="Q36" s="9"/>
      <c r="V36" s="223"/>
      <c r="W36" s="223"/>
      <c r="X36" s="223"/>
    </row>
    <row r="37" spans="1:24">
      <c r="A37" s="161">
        <f>классы!B309</f>
        <v>41</v>
      </c>
      <c r="B37" s="161" t="str">
        <f>классы!C309</f>
        <v>Диденко Е.В.</v>
      </c>
      <c r="C37" s="99" t="str">
        <f>классы!F309</f>
        <v>Одесса, Киев</v>
      </c>
      <c r="D37" s="262" t="str">
        <f>VLOOKUP(A37,'Сл-вп'!$A$3:$Y$24,23,FALSE)</f>
        <v>-</v>
      </c>
      <c r="E37" s="143">
        <f>VLOOKUP(A37,'Сл-вп'!$A$3:$Y$24,19,FALSE)</f>
        <v>0</v>
      </c>
      <c r="F37" s="342" t="str">
        <f>VLOOKUP(A37,'Сл-вп'!$A$3:$Y$24,25,FALSE)</f>
        <v>0</v>
      </c>
      <c r="G37" s="222" t="str">
        <f>VLOOKUP(A37,'Сл-вп'!$A$3:$Y$24,24,FALSE)</f>
        <v>-</v>
      </c>
      <c r="H37" s="262">
        <f>VLOOKUP(A37,'Мар-вп'!$A$3:$Y$24,23,FALSE)</f>
        <v>7.3333413337479758</v>
      </c>
      <c r="I37" s="143">
        <f>VLOOKUP(A37,'Мар-вп'!$A$3:$Y$24,19,FALSE)</f>
        <v>8</v>
      </c>
      <c r="J37" s="342">
        <f>VLOOKUP(A37,'Мар-вп'!$A$3:$Y$24,25,FALSE)</f>
        <v>2.4107142857142856</v>
      </c>
      <c r="K37" s="222">
        <f>VLOOKUP(A37,'Мар-вп'!$A$3:$X$24,24,FALSE)</f>
        <v>10</v>
      </c>
      <c r="L37" s="262">
        <f>VLOOKUP(A37,'От-вп'!$A$3:$Y$24,23,FALSE)</f>
        <v>7.0000090002902384</v>
      </c>
      <c r="M37" s="143">
        <f>VLOOKUP(A37,'От-вп'!$A$3:$Y$24,19,FALSE)</f>
        <v>9</v>
      </c>
      <c r="N37" s="342">
        <f>VLOOKUP(A37,'От-вп'!$A$3:$Y$24,25,FALSE)</f>
        <v>3.4444444444444429</v>
      </c>
      <c r="O37" s="222">
        <f>VLOOKUP(A37,'От-вп'!$A$3:$Y$24,24,FALSE)</f>
        <v>10</v>
      </c>
      <c r="P37" s="142"/>
      <c r="Q37" s="9"/>
      <c r="V37" s="223"/>
      <c r="W37" s="223"/>
      <c r="X37" s="223"/>
    </row>
    <row r="38" spans="1:24">
      <c r="A38" s="161">
        <f>классы!B310</f>
        <v>44</v>
      </c>
      <c r="B38" s="161" t="str">
        <f>классы!C310</f>
        <v>Горбунов Владимир Владимирович</v>
      </c>
      <c r="C38" s="99" t="str">
        <f>классы!F310</f>
        <v>Санкт-Петербург</v>
      </c>
      <c r="D38" s="262">
        <f>VLOOKUP(A38,'Сл-вп'!$A$3:$Y$24,23,FALSE)</f>
        <v>4.6000070017469428</v>
      </c>
      <c r="E38" s="143">
        <f>VLOOKUP(A38,'Сл-вп'!$A$3:$Y$24,19,FALSE)</f>
        <v>7</v>
      </c>
      <c r="F38" s="342">
        <f>VLOOKUP(A38,'Сл-вп'!$A$3:$Y$24,25,FALSE)</f>
        <v>0.5714285714285694</v>
      </c>
      <c r="G38" s="222">
        <f>VLOOKUP(A38,'Сл-вп'!$A$3:$Y$24,24,FALSE)</f>
        <v>13</v>
      </c>
      <c r="H38" s="262">
        <f>VLOOKUP(A38,'Мар-вп'!$A$3:$Y$24,23,FALSE)</f>
        <v>6.2000070004466092</v>
      </c>
      <c r="I38" s="143">
        <f>VLOOKUP(A38,'Мар-вп'!$A$3:$Y$24,19,FALSE)</f>
        <v>7</v>
      </c>
      <c r="J38" s="342">
        <f>VLOOKUP(A38,'Мар-вп'!$A$3:$Y$24,25,FALSE)</f>
        <v>2.2380952380952408</v>
      </c>
      <c r="K38" s="222">
        <f>VLOOKUP(A38,'Мар-вп'!$A$3:$X$24,24,FALSE)</f>
        <v>14</v>
      </c>
      <c r="L38" s="262">
        <f>VLOOKUP(A38,'От-вп'!$A$3:$Y$24,23,FALSE)</f>
        <v>6.500008000129613</v>
      </c>
      <c r="M38" s="143">
        <f>VLOOKUP(A38,'От-вп'!$A$3:$Y$24,19,FALSE)</f>
        <v>8</v>
      </c>
      <c r="N38" s="342">
        <f>VLOOKUP(A38,'От-вп'!$A$3:$Y$24,25,FALSE)</f>
        <v>7.7142857142857144</v>
      </c>
      <c r="O38" s="222">
        <f>VLOOKUP(A38,'От-вп'!$A$3:$Y$24,24,FALSE)</f>
        <v>14</v>
      </c>
      <c r="P38" s="142"/>
      <c r="Q38" s="9"/>
      <c r="V38" s="223"/>
      <c r="W38" s="223"/>
      <c r="X38" s="223"/>
    </row>
    <row r="39" spans="1:24">
      <c r="A39" s="161">
        <f>классы!B311</f>
        <v>45</v>
      </c>
      <c r="B39" s="161" t="str">
        <f>классы!C311</f>
        <v>Горбунов Владимир Владимирович</v>
      </c>
      <c r="C39" s="99" t="str">
        <f>классы!F311</f>
        <v>Санкт-Петербург</v>
      </c>
      <c r="D39" s="262">
        <f>VLOOKUP(A39,'Сл-вп'!$A$3:$Y$24,23,FALSE)</f>
        <v>5.8000070005247242</v>
      </c>
      <c r="E39" s="143">
        <f>VLOOKUP(A39,'Сл-вп'!$A$3:$Y$24,19,FALSE)</f>
        <v>7</v>
      </c>
      <c r="F39" s="342">
        <f>VLOOKUP(A39,'Сл-вп'!$A$3:$Y$24,25,FALSE)</f>
        <v>1.9047619047619027</v>
      </c>
      <c r="G39" s="222">
        <f>VLOOKUP(A39,'Сл-вп'!$A$3:$Y$24,24,FALSE)</f>
        <v>10</v>
      </c>
      <c r="H39" s="262">
        <f>VLOOKUP(A39,'Мар-вп'!$A$3:$Y$24,23,FALSE)</f>
        <v>7.600007001612779</v>
      </c>
      <c r="I39" s="143">
        <f>VLOOKUP(A39,'Мар-вп'!$A$3:$Y$24,19,FALSE)</f>
        <v>7</v>
      </c>
      <c r="J39" s="342">
        <f>VLOOKUP(A39,'Мар-вп'!$A$3:$Y$24,25,FALSE)</f>
        <v>0.6190476190476204</v>
      </c>
      <c r="K39" s="222">
        <f>VLOOKUP(A39,'Мар-вп'!$A$3:$X$24,24,FALSE)</f>
        <v>7</v>
      </c>
      <c r="L39" s="262">
        <f>VLOOKUP(A39,'От-вп'!$A$3:$Y$24,23,FALSE)</f>
        <v>7.000008000171225</v>
      </c>
      <c r="M39" s="143">
        <f>VLOOKUP(A39,'От-вп'!$A$3:$Y$24,19,FALSE)</f>
        <v>8</v>
      </c>
      <c r="N39" s="342">
        <f>VLOOKUP(A39,'От-вп'!$A$3:$Y$24,25,FALSE)</f>
        <v>5.8392857142857144</v>
      </c>
      <c r="O39" s="222">
        <f>VLOOKUP(A39,'От-вп'!$A$3:$Y$24,24,FALSE)</f>
        <v>12</v>
      </c>
      <c r="P39" s="142"/>
      <c r="Q39" s="9"/>
      <c r="V39" s="223"/>
      <c r="W39" s="223"/>
      <c r="X39" s="223"/>
    </row>
    <row r="40" spans="1:24">
      <c r="A40" s="161">
        <f>классы!B312</f>
        <v>48</v>
      </c>
      <c r="B40" s="161" t="str">
        <f>классы!C312</f>
        <v>Василий Буз</v>
      </c>
      <c r="C40" s="99" t="str">
        <f>классы!F312</f>
        <v>Одесса</v>
      </c>
      <c r="D40" s="262">
        <f>VLOOKUP(A40,'Сл-вп'!$A$3:$Y$24,23,FALSE)</f>
        <v>8.2857232861376371</v>
      </c>
      <c r="E40" s="143">
        <f>VLOOKUP(A40,'Сл-вп'!$A$3:$Y$24,19,FALSE)</f>
        <v>9</v>
      </c>
      <c r="F40" s="342">
        <f>VLOOKUP(A40,'Сл-вп'!$A$3:$Y$24,25,FALSE)</f>
        <v>2.3611111111111143</v>
      </c>
      <c r="G40" s="222">
        <f>VLOOKUP(A40,'Сл-вп'!$A$3:$Y$24,24,FALSE)</f>
        <v>5</v>
      </c>
      <c r="H40" s="262">
        <f>VLOOKUP(A40,'Мар-вп'!$A$3:$Y$24,23,FALSE)</f>
        <v>7.3750100004016241</v>
      </c>
      <c r="I40" s="143">
        <f>VLOOKUP(A40,'Мар-вп'!$A$3:$Y$24,19,FALSE)</f>
        <v>10</v>
      </c>
      <c r="J40" s="342">
        <f>VLOOKUP(A40,'Мар-вп'!$A$3:$Y$24,25,FALSE)</f>
        <v>2.4888888888888863</v>
      </c>
      <c r="K40" s="222">
        <f>VLOOKUP(A40,'Мар-вп'!$A$3:$X$24,24,FALSE)</f>
        <v>9</v>
      </c>
      <c r="L40" s="262" t="str">
        <f>VLOOKUP(A40,'От-вп'!$A$3:$Y$24,23,FALSE)</f>
        <v>-</v>
      </c>
      <c r="M40" s="143">
        <f>VLOOKUP(A40,'От-вп'!$A$3:$Y$24,19,FALSE)</f>
        <v>0</v>
      </c>
      <c r="N40" s="342" t="str">
        <f>VLOOKUP(A40,'От-вп'!$A$3:$Y$24,25,FALSE)</f>
        <v>0</v>
      </c>
      <c r="O40" s="222" t="str">
        <f>VLOOKUP(A40,'От-вп'!$A$3:$Y$24,24,FALSE)</f>
        <v>-</v>
      </c>
      <c r="P40" s="142"/>
      <c r="Q40" s="9"/>
      <c r="V40" s="223"/>
      <c r="W40" s="223"/>
      <c r="X40" s="223"/>
    </row>
    <row r="41" spans="1:24">
      <c r="A41" s="161">
        <f>классы!B313</f>
        <v>49</v>
      </c>
      <c r="B41" s="161" t="str">
        <f>классы!C313</f>
        <v>Люция Хисматуллина, Елена Котлярова</v>
      </c>
      <c r="C41" s="99" t="str">
        <f>классы!F313</f>
        <v>Ижевск</v>
      </c>
      <c r="D41" s="262">
        <f>VLOOKUP(A41,'Сл-вп'!$A$3:$Y$24,23,FALSE)</f>
        <v>4.6000070010488985</v>
      </c>
      <c r="E41" s="143">
        <f>VLOOKUP(A41,'Сл-вп'!$A$3:$Y$24,19,FALSE)</f>
        <v>7</v>
      </c>
      <c r="F41" s="342">
        <f>VLOOKUP(A41,'Сл-вп'!$A$3:$Y$24,25,FALSE)</f>
        <v>0.95238095238095377</v>
      </c>
      <c r="G41" s="222">
        <f>VLOOKUP(A41,'Сл-вп'!$A$3:$Y$24,24,FALSE)</f>
        <v>14</v>
      </c>
      <c r="H41" s="262">
        <f>VLOOKUP(A41,'Мар-вп'!$A$3:$Y$24,23,FALSE)</f>
        <v>5.4000070010488992</v>
      </c>
      <c r="I41" s="143">
        <f>VLOOKUP(A41,'Мар-вп'!$A$3:$Y$24,19,FALSE)</f>
        <v>7</v>
      </c>
      <c r="J41" s="342">
        <f>VLOOKUP(A41,'Мар-вп'!$A$3:$Y$24,25,FALSE)</f>
        <v>0.95238095238095377</v>
      </c>
      <c r="K41" s="222">
        <f>VLOOKUP(A41,'Мар-вп'!$A$3:$X$24,24,FALSE)</f>
        <v>16</v>
      </c>
      <c r="L41" s="262">
        <f>VLOOKUP(A41,'От-вп'!$A$3:$Y$24,23,FALSE)</f>
        <v>5.6666746669847479</v>
      </c>
      <c r="M41" s="143">
        <f>VLOOKUP(A41,'От-вп'!$A$3:$Y$24,19,FALSE)</f>
        <v>8</v>
      </c>
      <c r="N41" s="342">
        <f>VLOOKUP(A41,'От-вп'!$A$3:$Y$24,25,FALSE)</f>
        <v>3.1428571428571428</v>
      </c>
      <c r="O41" s="222">
        <f>VLOOKUP(A41,'От-вп'!$A$3:$Y$24,24,FALSE)</f>
        <v>17</v>
      </c>
      <c r="P41" s="142"/>
      <c r="Q41" s="9"/>
      <c r="V41" s="223"/>
      <c r="W41" s="223"/>
      <c r="X41" s="223"/>
    </row>
    <row r="42" spans="1:24">
      <c r="A42" s="161">
        <f>классы!B314</f>
        <v>50</v>
      </c>
      <c r="B42" s="161" t="str">
        <f>классы!C314</f>
        <v>Мотовилов Аркадий</v>
      </c>
      <c r="C42" s="99" t="str">
        <f>классы!F314</f>
        <v>Петергоф</v>
      </c>
      <c r="D42" s="262">
        <f>VLOOKUP(A42,'Сл-вп'!$A$3:$Y$24,23,FALSE)</f>
        <v>5.7142947152847157</v>
      </c>
      <c r="E42" s="143">
        <f>VLOOKUP(A42,'Сл-вп'!$A$3:$Y$24,19,FALSE)</f>
        <v>9</v>
      </c>
      <c r="F42" s="342">
        <f>VLOOKUP(A42,'Сл-вп'!$A$3:$Y$24,25,FALSE)</f>
        <v>1</v>
      </c>
      <c r="G42" s="222">
        <f>VLOOKUP(A42,'Сл-вп'!$A$3:$Y$24,24,FALSE)</f>
        <v>12</v>
      </c>
      <c r="H42" s="262">
        <f>VLOOKUP(A42,'Мар-вп'!$A$3:$Y$24,23,FALSE)</f>
        <v>7.142866143330604</v>
      </c>
      <c r="I42" s="143">
        <f>VLOOKUP(A42,'Мар-вп'!$A$3:$Y$24,19,FALSE)</f>
        <v>9</v>
      </c>
      <c r="J42" s="342">
        <f>VLOOKUP(A42,'Мар-вп'!$A$3:$Y$24,25,FALSE)</f>
        <v>2.1111111111111143</v>
      </c>
      <c r="K42" s="222">
        <f>VLOOKUP(A42,'Мар-вп'!$A$3:$X$24,24,FALSE)</f>
        <v>11</v>
      </c>
      <c r="L42" s="262">
        <f>VLOOKUP(A42,'От-вп'!$A$3:$Y$24,23,FALSE)</f>
        <v>6.1250100003039609</v>
      </c>
      <c r="M42" s="143">
        <f>VLOOKUP(A42,'От-вп'!$A$3:$Y$24,19,FALSE)</f>
        <v>10</v>
      </c>
      <c r="N42" s="342">
        <f>VLOOKUP(A42,'От-вп'!$A$3:$Y$24,25,FALSE)</f>
        <v>3.2888888888888914</v>
      </c>
      <c r="O42" s="222">
        <f>VLOOKUP(A42,'От-вп'!$A$3:$Y$24,24,FALSE)</f>
        <v>16</v>
      </c>
      <c r="P42" s="142"/>
      <c r="Q42" s="9"/>
      <c r="V42" s="223"/>
      <c r="W42" s="223"/>
      <c r="X42" s="223"/>
    </row>
    <row r="43" spans="1:24">
      <c r="A43" s="161">
        <f>классы!B315</f>
        <v>52</v>
      </c>
      <c r="B43" s="161" t="str">
        <f>классы!C315</f>
        <v>Ишина Ольга Владимировна</v>
      </c>
      <c r="C43" s="99" t="str">
        <f>классы!F315</f>
        <v>Минск</v>
      </c>
      <c r="D43" s="262" t="str">
        <f>VLOOKUP(A43,'Сл-вп'!$A$3:$Y$24,23,FALSE)</f>
        <v>-</v>
      </c>
      <c r="E43" s="143">
        <f>VLOOKUP(A43,'Сл-вп'!$A$3:$Y$24,19,FALSE)</f>
        <v>0</v>
      </c>
      <c r="F43" s="342" t="str">
        <f>VLOOKUP(A43,'Сл-вп'!$A$3:$Y$24,25,FALSE)</f>
        <v>0</v>
      </c>
      <c r="G43" s="222" t="str">
        <f>VLOOKUP(A43,'Сл-вп'!$A$3:$Y$24,24,FALSE)</f>
        <v>-</v>
      </c>
      <c r="H43" s="262" t="str">
        <f>VLOOKUP(A43,'Мар-вп'!$A$3:$Y$24,23,FALSE)</f>
        <v>-</v>
      </c>
      <c r="I43" s="143">
        <f>VLOOKUP(A43,'Мар-вп'!$A$3:$Y$24,19,FALSE)</f>
        <v>0</v>
      </c>
      <c r="J43" s="342" t="str">
        <f>VLOOKUP(A43,'Мар-вп'!$A$3:$Y$24,25,FALSE)</f>
        <v>0</v>
      </c>
      <c r="K43" s="222" t="str">
        <f>VLOOKUP(A43,'Мар-вп'!$A$3:$X$24,24,FALSE)</f>
        <v>-</v>
      </c>
      <c r="L43" s="262">
        <f>VLOOKUP(A43,'От-вп'!$A$3:$Y$24,23,FALSE)</f>
        <v>8.4285804287819115</v>
      </c>
      <c r="M43" s="143">
        <f>VLOOKUP(A43,'От-вп'!$A$3:$Y$24,19,FALSE)</f>
        <v>9</v>
      </c>
      <c r="N43" s="342">
        <f>VLOOKUP(A43,'От-вп'!$A$3:$Y$24,25,FALSE)</f>
        <v>4.75</v>
      </c>
      <c r="O43" s="222">
        <f>VLOOKUP(A43,'От-вп'!$A$3:$Y$24,24,FALSE)</f>
        <v>5</v>
      </c>
      <c r="P43" s="142"/>
      <c r="Q43" s="9"/>
      <c r="V43" s="223"/>
      <c r="W43" s="223"/>
      <c r="X43" s="223"/>
    </row>
    <row r="44" spans="1:24">
      <c r="A44" s="161">
        <f>классы!B316</f>
        <v>53</v>
      </c>
      <c r="B44" s="161" t="str">
        <f>классы!C316</f>
        <v>Швак Игорь</v>
      </c>
      <c r="C44" s="99" t="str">
        <f>классы!F316</f>
        <v>Odessa</v>
      </c>
      <c r="D44" s="262">
        <f>VLOOKUP(A44,'Сл-вп'!$A$3:$Y$24,23,FALSE)</f>
        <v>5.7500060005657172</v>
      </c>
      <c r="E44" s="143">
        <f>VLOOKUP(A44,'Сл-вп'!$A$3:$Y$24,19,FALSE)</f>
        <v>6</v>
      </c>
      <c r="F44" s="342">
        <f>VLOOKUP(A44,'Сл-вп'!$A$3:$Y$24,25,FALSE)</f>
        <v>1.7666666666666686</v>
      </c>
      <c r="G44" s="222">
        <f>VLOOKUP(A44,'Сл-вп'!$A$3:$Y$24,24,FALSE)</f>
        <v>11</v>
      </c>
      <c r="H44" s="262">
        <f>VLOOKUP(A44,'Мар-вп'!$A$3:$Y$24,23,FALSE)</f>
        <v>6.2500060003224762</v>
      </c>
      <c r="I44" s="143">
        <f>VLOOKUP(A44,'Мар-вп'!$A$3:$Y$24,19,FALSE)</f>
        <v>6</v>
      </c>
      <c r="J44" s="342">
        <f>VLOOKUP(A44,'Мар-вп'!$A$3:$Y$24,25,FALSE)</f>
        <v>3.1</v>
      </c>
      <c r="K44" s="222">
        <f>VLOOKUP(A44,'Мар-вп'!$A$3:$X$24,24,FALSE)</f>
        <v>13</v>
      </c>
      <c r="L44" s="262">
        <f>VLOOKUP(A44,'От-вп'!$A$3:$Y$24,23,FALSE)</f>
        <v>7.6000070003385947</v>
      </c>
      <c r="M44" s="143">
        <f>VLOOKUP(A44,'От-вп'!$A$3:$Y$24,19,FALSE)</f>
        <v>7</v>
      </c>
      <c r="N44" s="342">
        <f>VLOOKUP(A44,'От-вп'!$A$3:$Y$24,25,FALSE)</f>
        <v>2.9523809523809539</v>
      </c>
      <c r="O44" s="222">
        <f>VLOOKUP(A44,'От-вп'!$A$3:$Y$24,24,FALSE)</f>
        <v>8</v>
      </c>
      <c r="P44" s="142"/>
      <c r="Q44" s="9"/>
      <c r="V44" s="223"/>
      <c r="W44" s="223"/>
      <c r="X44" s="223"/>
    </row>
    <row r="45" spans="1:24">
      <c r="A45" s="161">
        <f>классы!B317</f>
        <v>62</v>
      </c>
      <c r="B45" s="161" t="str">
        <f>классы!C317</f>
        <v>Сорокин Юрий Владимирович</v>
      </c>
      <c r="C45" s="99" t="str">
        <f>классы!F317</f>
        <v>Москва</v>
      </c>
      <c r="D45" s="262" t="str">
        <f>VLOOKUP(A45,'Сл-вп'!$A$3:$Y$24,23,FALSE)</f>
        <v>-</v>
      </c>
      <c r="E45" s="143">
        <f>VLOOKUP(A45,'Сл-вп'!$A$3:$Y$24,19,FALSE)</f>
        <v>2</v>
      </c>
      <c r="F45" s="342">
        <f>VLOOKUP(A45,'Сл-вп'!$A$3:$Y$24,25,FALSE)</f>
        <v>2</v>
      </c>
      <c r="G45" s="222" t="str">
        <f>VLOOKUP(A45,'Сл-вп'!$A$3:$Y$24,24,FALSE)</f>
        <v>-</v>
      </c>
      <c r="H45" s="262" t="str">
        <f>VLOOKUP(A45,'Мар-вп'!$A$3:$Y$24,23,FALSE)</f>
        <v>-</v>
      </c>
      <c r="I45" s="143">
        <f>VLOOKUP(A45,'Мар-вп'!$A$3:$Y$24,19,FALSE)</f>
        <v>2</v>
      </c>
      <c r="J45" s="342">
        <f>VLOOKUP(A45,'Мар-вп'!$A$3:$Y$24,25,FALSE)</f>
        <v>0.5</v>
      </c>
      <c r="K45" s="222" t="str">
        <f>VLOOKUP(A45,'Мар-вп'!$A$3:$X$24,24,FALSE)</f>
        <v>-</v>
      </c>
      <c r="L45" s="262">
        <f>VLOOKUP(A45,'От-вп'!$A$3:$Y$24,23,FALSE)</f>
        <v>5.0000030007494383</v>
      </c>
      <c r="M45" s="143">
        <f>VLOOKUP(A45,'От-вп'!$A$3:$Y$24,19,FALSE)</f>
        <v>3</v>
      </c>
      <c r="N45" s="342">
        <f>VLOOKUP(A45,'От-вп'!$A$3:$Y$24,25,FALSE)</f>
        <v>1.3333333333333321</v>
      </c>
      <c r="O45" s="222">
        <f>VLOOKUP(A45,'От-вп'!$A$3:$Y$24,24,FALSE)</f>
        <v>18</v>
      </c>
      <c r="P45" s="142"/>
      <c r="Q45" s="9"/>
      <c r="V45" s="223"/>
      <c r="W45" s="223"/>
      <c r="X45" s="223"/>
    </row>
    <row r="46" spans="1:24">
      <c r="A46" s="161">
        <f>классы!B318</f>
        <v>64</v>
      </c>
      <c r="B46" s="161" t="str">
        <f>классы!C318</f>
        <v>Янгирова Анастасия Валерьевна</v>
      </c>
      <c r="C46" s="99" t="str">
        <f>классы!F318</f>
        <v>Москва</v>
      </c>
      <c r="D46" s="262">
        <f>VLOOKUP(A46,'Сл-вп'!$A$3:$Y$24,23,FALSE)</f>
        <v>6.5000060003748592</v>
      </c>
      <c r="E46" s="143">
        <f>VLOOKUP(A46,'Сл-вп'!$A$3:$Y$24,19,FALSE)</f>
        <v>6</v>
      </c>
      <c r="F46" s="342">
        <f>VLOOKUP(A46,'Сл-вп'!$A$3:$Y$24,25,FALSE)</f>
        <v>2.666666666666663</v>
      </c>
      <c r="G46" s="222">
        <f>VLOOKUP(A46,'Сл-вп'!$A$3:$Y$24,24,FALSE)</f>
        <v>9</v>
      </c>
      <c r="H46" s="262">
        <f>VLOOKUP(A46,'Мар-вп'!$A$3:$Y$24,23,FALSE)</f>
        <v>7.000006000162136</v>
      </c>
      <c r="I46" s="143">
        <f>VLOOKUP(A46,'Мар-вп'!$A$3:$Y$24,19,FALSE)</f>
        <v>6</v>
      </c>
      <c r="J46" s="342">
        <f>VLOOKUP(A46,'Мар-вп'!$A$3:$Y$24,25,FALSE)</f>
        <v>6.1666666666666625</v>
      </c>
      <c r="K46" s="222">
        <f>VLOOKUP(A46,'Мар-вп'!$A$3:$X$24,24,FALSE)</f>
        <v>12</v>
      </c>
      <c r="L46" s="262">
        <f>VLOOKUP(A46,'От-вп'!$A$3:$Y$24,23,FALSE)</f>
        <v>8.00000700007954</v>
      </c>
      <c r="M46" s="143">
        <f>VLOOKUP(A46,'От-вп'!$A$3:$Y$24,19,FALSE)</f>
        <v>7</v>
      </c>
      <c r="N46" s="342">
        <f>VLOOKUP(A46,'От-вп'!$A$3:$Y$24,25,FALSE)</f>
        <v>12.571428571428575</v>
      </c>
      <c r="O46" s="222">
        <f>VLOOKUP(A46,'От-вп'!$A$3:$Y$24,24,FALSE)</f>
        <v>7</v>
      </c>
      <c r="P46" s="142"/>
      <c r="Q46" s="9"/>
      <c r="S46">
        <f t="shared" ref="S46:S57" si="4">A46</f>
        <v>64</v>
      </c>
      <c r="T46" t="str">
        <f t="shared" si="1"/>
        <v>Янгирова Анастасия Валерьевна</v>
      </c>
      <c r="U46" t="str">
        <f t="shared" si="1"/>
        <v>Москва</v>
      </c>
      <c r="V46" s="223">
        <f t="shared" si="1"/>
        <v>6.5000060003748592</v>
      </c>
      <c r="W46" s="223">
        <f t="shared" si="2"/>
        <v>7.000006000162136</v>
      </c>
      <c r="X46" s="223">
        <f t="shared" si="3"/>
        <v>8.00000700007954</v>
      </c>
    </row>
    <row r="47" spans="1:24">
      <c r="A47" s="161">
        <f>классы!B319</f>
        <v>65</v>
      </c>
      <c r="B47" s="161" t="str">
        <f>классы!C319</f>
        <v>Исаков Леонид Викторович</v>
      </c>
      <c r="C47" s="99" t="str">
        <f>классы!F319</f>
        <v>Москва</v>
      </c>
      <c r="D47" s="262">
        <f>VLOOKUP(A47,'Сл-вп'!$A$3:$Y$24,23,FALSE)</f>
        <v>7.7777887783444664</v>
      </c>
      <c r="E47" s="143">
        <f>VLOOKUP(A47,'Сл-вп'!$A$3:$Y$24,19,FALSE)</f>
        <v>11</v>
      </c>
      <c r="F47" s="342">
        <f>VLOOKUP(A47,'Сл-вп'!$A$3:$Y$24,25,FALSE)</f>
        <v>1.7636363636363626</v>
      </c>
      <c r="G47" s="222">
        <f>VLOOKUP(A47,'Сл-вп'!$A$3:$Y$24,24,FALSE)</f>
        <v>7</v>
      </c>
      <c r="H47" s="262">
        <f>VLOOKUP(A47,'Мар-вп'!$A$3:$Y$24,23,FALSE)</f>
        <v>9.8888998891133291</v>
      </c>
      <c r="I47" s="143">
        <f>VLOOKUP(A47,'Мар-вп'!$A$3:$Y$24,19,FALSE)</f>
        <v>11</v>
      </c>
      <c r="J47" s="342">
        <f>VLOOKUP(A47,'Мар-вп'!$A$3:$Y$24,25,FALSE)</f>
        <v>4.4545454545454506</v>
      </c>
      <c r="K47" s="405">
        <f>VLOOKUP(A47,'Мар-вп'!$A$3:$X$24,24,FALSE)</f>
        <v>1</v>
      </c>
      <c r="L47" s="262">
        <f>VLOOKUP(A47,'От-вп'!$A$3:$Y$24,23,FALSE)</f>
        <v>9.6000120001812856</v>
      </c>
      <c r="M47" s="143">
        <f>VLOOKUP(A47,'От-вп'!$A$3:$Y$24,19,FALSE)</f>
        <v>12</v>
      </c>
      <c r="N47" s="342">
        <f>VLOOKUP(A47,'От-вп'!$A$3:$Y$24,25,FALSE)</f>
        <v>5.5151515151515218</v>
      </c>
      <c r="O47" s="405">
        <f>VLOOKUP(A47,'От-вп'!$A$3:$Y$24,24,FALSE)</f>
        <v>3</v>
      </c>
      <c r="P47" s="142"/>
      <c r="Q47" s="9"/>
      <c r="S47">
        <f t="shared" si="4"/>
        <v>65</v>
      </c>
      <c r="T47" t="str">
        <f t="shared" si="1"/>
        <v>Исаков Леонид Викторович</v>
      </c>
      <c r="U47" t="str">
        <f t="shared" si="1"/>
        <v>Москва</v>
      </c>
      <c r="V47" s="223">
        <f t="shared" si="1"/>
        <v>7.7777887783444664</v>
      </c>
      <c r="W47" s="223">
        <f t="shared" si="2"/>
        <v>9.8888998891133291</v>
      </c>
      <c r="X47" s="223">
        <f t="shared" si="3"/>
        <v>9.6000120001812856</v>
      </c>
    </row>
    <row r="48" spans="1:24">
      <c r="A48" s="161">
        <f>классы!B320</f>
        <v>69</v>
      </c>
      <c r="B48" s="161" t="str">
        <f>классы!C320</f>
        <v>Мораш Анастасия Юрьевна</v>
      </c>
      <c r="C48" s="99" t="str">
        <f>классы!F320</f>
        <v>Челябинск</v>
      </c>
      <c r="D48" s="262">
        <f>VLOOKUP(A48,'Сл-вп'!$A$3:$Y$24,23,FALSE)</f>
        <v>6.8000070041824339</v>
      </c>
      <c r="E48" s="143">
        <f>VLOOKUP(A48,'Сл-вп'!$A$3:$Y$24,19,FALSE)</f>
        <v>7</v>
      </c>
      <c r="F48" s="342">
        <f>VLOOKUP(A48,'Сл-вп'!$A$3:$Y$24,25,FALSE)</f>
        <v>0.2380952380952408</v>
      </c>
      <c r="G48" s="222">
        <f>VLOOKUP(A48,'Сл-вп'!$A$3:$Y$24,24,FALSE)</f>
        <v>8</v>
      </c>
      <c r="H48" s="262">
        <f>VLOOKUP(A48,'Мар-вп'!$A$3:$Y$24,23,FALSE)</f>
        <v>7.4000070010488992</v>
      </c>
      <c r="I48" s="143">
        <f>VLOOKUP(A48,'Мар-вп'!$A$3:$Y$24,19,FALSE)</f>
        <v>7</v>
      </c>
      <c r="J48" s="342">
        <f>VLOOKUP(A48,'Мар-вп'!$A$3:$Y$24,25,FALSE)</f>
        <v>0.95238095238095377</v>
      </c>
      <c r="K48" s="222">
        <f>VLOOKUP(A48,'Мар-вп'!$A$3:$X$24,24,FALSE)</f>
        <v>8</v>
      </c>
      <c r="L48" s="262">
        <f>VLOOKUP(A48,'От-вп'!$A$3:$Y$24,23,FALSE)</f>
        <v>7.0000080002128824</v>
      </c>
      <c r="M48" s="143">
        <f>VLOOKUP(A48,'От-вп'!$A$3:$Y$24,19,FALSE)</f>
        <v>8</v>
      </c>
      <c r="N48" s="342">
        <f>VLOOKUP(A48,'От-вп'!$A$3:$Y$24,25,FALSE)</f>
        <v>4.6964285714285712</v>
      </c>
      <c r="O48" s="222">
        <f>VLOOKUP(A48,'От-вп'!$A$3:$Y$24,24,FALSE)</f>
        <v>11</v>
      </c>
      <c r="P48" s="142"/>
      <c r="Q48" s="9"/>
      <c r="S48">
        <f t="shared" si="4"/>
        <v>69</v>
      </c>
      <c r="T48" t="str">
        <f t="shared" si="1"/>
        <v>Мораш Анастасия Юрьевна</v>
      </c>
      <c r="U48" t="str">
        <f t="shared" si="1"/>
        <v>Челябинск</v>
      </c>
      <c r="V48" s="223">
        <f t="shared" si="1"/>
        <v>6.8000070041824339</v>
      </c>
      <c r="W48" s="223">
        <f t="shared" si="2"/>
        <v>7.4000070010488992</v>
      </c>
      <c r="X48" s="223">
        <f t="shared" si="3"/>
        <v>7.0000080002128824</v>
      </c>
    </row>
    <row r="49" spans="1:24">
      <c r="A49" s="161">
        <f>классы!B321</f>
        <v>72</v>
      </c>
      <c r="B49" s="161" t="str">
        <f>классы!C321</f>
        <v>Лехан Сергей Антонович</v>
      </c>
      <c r="C49" s="99" t="str">
        <f>классы!F321</f>
        <v>Белгород-Днестровский</v>
      </c>
      <c r="D49" s="262" t="str">
        <f>VLOOKUP(A49,'Сл-вп'!$A$3:$Y$24,23,FALSE)</f>
        <v>-</v>
      </c>
      <c r="E49" s="143">
        <f>VLOOKUP(A49,'Сл-вп'!$A$3:$Y$24,19,FALSE)</f>
        <v>0</v>
      </c>
      <c r="F49" s="342" t="str">
        <f>VLOOKUP(A49,'Сл-вп'!$A$3:$Y$24,25,FALSE)</f>
        <v>0</v>
      </c>
      <c r="G49" s="222" t="str">
        <f>VLOOKUP(A49,'Сл-вп'!$A$3:$Y$24,24,FALSE)</f>
        <v>-</v>
      </c>
      <c r="H49" s="262" t="str">
        <f>VLOOKUP(A49,'Мар-вп'!$A$3:$Y$24,23,FALSE)</f>
        <v>-</v>
      </c>
      <c r="I49" s="143">
        <f>VLOOKUP(A49,'Мар-вп'!$A$3:$Y$24,19,FALSE)</f>
        <v>0</v>
      </c>
      <c r="J49" s="342" t="str">
        <f>VLOOKUP(A49,'Мар-вп'!$A$3:$Y$24,25,FALSE)</f>
        <v>0</v>
      </c>
      <c r="K49" s="222" t="str">
        <f>VLOOKUP(A49,'Мар-вп'!$A$3:$X$24,24,FALSE)</f>
        <v>-</v>
      </c>
      <c r="L49" s="262">
        <f>VLOOKUP(A49,'От-вп'!$A$3:$Y$24,23,FALSE)</f>
        <v>6.1428661430923821</v>
      </c>
      <c r="M49" s="143">
        <f>VLOOKUP(A49,'От-вп'!$A$3:$Y$24,19,FALSE)</f>
        <v>9</v>
      </c>
      <c r="N49" s="342">
        <f>VLOOKUP(A49,'От-вп'!$A$3:$Y$24,25,FALSE)</f>
        <v>4.25</v>
      </c>
      <c r="O49" s="222">
        <f>VLOOKUP(A49,'От-вп'!$A$3:$Y$24,24,FALSE)</f>
        <v>15</v>
      </c>
      <c r="P49" s="142"/>
      <c r="Q49" s="9"/>
      <c r="S49">
        <f t="shared" si="4"/>
        <v>72</v>
      </c>
      <c r="T49" t="str">
        <f t="shared" si="1"/>
        <v>Лехан Сергей Антонович</v>
      </c>
      <c r="U49" t="str">
        <f t="shared" si="1"/>
        <v>Белгород-Днестровский</v>
      </c>
      <c r="V49" s="223" t="str">
        <f t="shared" si="1"/>
        <v>-</v>
      </c>
      <c r="W49" s="223" t="str">
        <f t="shared" si="2"/>
        <v>-</v>
      </c>
      <c r="X49" s="223">
        <f t="shared" si="3"/>
        <v>6.1428661430923821</v>
      </c>
    </row>
    <row r="50" spans="1:24">
      <c r="A50" s="161"/>
      <c r="B50" s="161"/>
      <c r="C50" s="99"/>
      <c r="D50" s="262"/>
      <c r="E50" s="143"/>
      <c r="F50" s="342"/>
      <c r="G50" s="222"/>
      <c r="H50" s="262"/>
      <c r="I50" s="143"/>
      <c r="J50" s="342"/>
      <c r="K50" s="222"/>
      <c r="L50" s="262"/>
      <c r="M50" s="143"/>
      <c r="N50" s="342"/>
      <c r="O50" s="222"/>
      <c r="P50" s="142"/>
      <c r="Q50" s="9"/>
      <c r="S50">
        <f t="shared" si="4"/>
        <v>0</v>
      </c>
      <c r="T50">
        <f t="shared" si="1"/>
        <v>0</v>
      </c>
      <c r="U50">
        <f t="shared" si="1"/>
        <v>0</v>
      </c>
      <c r="V50" s="223">
        <f t="shared" si="1"/>
        <v>0</v>
      </c>
      <c r="W50" s="223">
        <f t="shared" si="2"/>
        <v>0</v>
      </c>
      <c r="X50" s="223">
        <f t="shared" si="3"/>
        <v>0</v>
      </c>
    </row>
    <row r="51" spans="1:24">
      <c r="A51" s="161"/>
      <c r="B51" s="161"/>
      <c r="C51" s="99"/>
      <c r="D51" s="262"/>
      <c r="E51" s="143"/>
      <c r="F51" s="342"/>
      <c r="G51" s="222"/>
      <c r="H51" s="262"/>
      <c r="I51" s="143"/>
      <c r="J51" s="342"/>
      <c r="K51" s="222"/>
      <c r="L51" s="262"/>
      <c r="M51" s="143"/>
      <c r="N51" s="342"/>
      <c r="O51" s="222"/>
      <c r="P51" s="142"/>
      <c r="Q51" s="9"/>
      <c r="S51">
        <f t="shared" si="4"/>
        <v>0</v>
      </c>
      <c r="T51">
        <f t="shared" si="1"/>
        <v>0</v>
      </c>
      <c r="U51">
        <f t="shared" si="1"/>
        <v>0</v>
      </c>
      <c r="V51" s="223">
        <f t="shared" si="1"/>
        <v>0</v>
      </c>
      <c r="W51" s="223">
        <f t="shared" si="2"/>
        <v>0</v>
      </c>
      <c r="X51" s="223">
        <f t="shared" si="3"/>
        <v>0</v>
      </c>
    </row>
    <row r="52" spans="1:24">
      <c r="A52" s="161"/>
      <c r="B52" s="161"/>
      <c r="C52" s="99"/>
      <c r="D52" s="262"/>
      <c r="E52" s="143"/>
      <c r="F52" s="342"/>
      <c r="G52" s="222"/>
      <c r="H52" s="262"/>
      <c r="I52" s="143"/>
      <c r="J52" s="342"/>
      <c r="K52" s="222"/>
      <c r="L52" s="262"/>
      <c r="M52" s="143"/>
      <c r="N52" s="342"/>
      <c r="O52" s="222"/>
      <c r="P52" s="142"/>
      <c r="Q52" s="9"/>
      <c r="S52">
        <f t="shared" si="4"/>
        <v>0</v>
      </c>
      <c r="T52">
        <f t="shared" si="1"/>
        <v>0</v>
      </c>
      <c r="U52">
        <f t="shared" si="1"/>
        <v>0</v>
      </c>
      <c r="V52" s="223">
        <f t="shared" si="1"/>
        <v>0</v>
      </c>
      <c r="W52" s="223">
        <f t="shared" si="2"/>
        <v>0</v>
      </c>
      <c r="X52" s="223">
        <f t="shared" si="3"/>
        <v>0</v>
      </c>
    </row>
    <row r="53" spans="1:24">
      <c r="A53" s="161"/>
      <c r="B53" s="161"/>
      <c r="C53" s="99"/>
      <c r="D53" s="262"/>
      <c r="E53" s="143"/>
      <c r="F53" s="342"/>
      <c r="G53" s="222"/>
      <c r="H53" s="262"/>
      <c r="I53" s="143"/>
      <c r="J53" s="342"/>
      <c r="K53" s="222"/>
      <c r="L53" s="262"/>
      <c r="M53" s="143"/>
      <c r="N53" s="342"/>
      <c r="O53" s="222"/>
      <c r="P53" s="142"/>
      <c r="Q53" s="9"/>
      <c r="S53">
        <f t="shared" si="4"/>
        <v>0</v>
      </c>
      <c r="T53">
        <f t="shared" si="1"/>
        <v>0</v>
      </c>
      <c r="U53">
        <f t="shared" si="1"/>
        <v>0</v>
      </c>
      <c r="V53" s="223">
        <f t="shared" si="1"/>
        <v>0</v>
      </c>
      <c r="W53" s="223">
        <f t="shared" si="2"/>
        <v>0</v>
      </c>
      <c r="X53" s="223">
        <f t="shared" si="3"/>
        <v>0</v>
      </c>
    </row>
    <row r="54" spans="1:24">
      <c r="A54" s="161"/>
      <c r="B54" s="161"/>
      <c r="C54" s="99"/>
      <c r="D54" s="262"/>
      <c r="E54" s="143"/>
      <c r="F54" s="342"/>
      <c r="G54" s="222"/>
      <c r="H54" s="262"/>
      <c r="I54" s="143"/>
      <c r="J54" s="342"/>
      <c r="K54" s="222"/>
      <c r="L54" s="262"/>
      <c r="M54" s="143"/>
      <c r="N54" s="342"/>
      <c r="O54" s="222"/>
      <c r="P54" s="142"/>
      <c r="Q54" s="9"/>
      <c r="S54">
        <f t="shared" si="4"/>
        <v>0</v>
      </c>
      <c r="T54">
        <f t="shared" si="1"/>
        <v>0</v>
      </c>
      <c r="U54">
        <f t="shared" si="1"/>
        <v>0</v>
      </c>
      <c r="V54" s="223">
        <f t="shared" si="1"/>
        <v>0</v>
      </c>
      <c r="W54" s="223">
        <f t="shared" si="2"/>
        <v>0</v>
      </c>
      <c r="X54" s="223">
        <f t="shared" si="3"/>
        <v>0</v>
      </c>
    </row>
    <row r="55" spans="1:24">
      <c r="A55" s="161"/>
      <c r="B55" s="161"/>
      <c r="C55" s="99"/>
      <c r="D55" s="262"/>
      <c r="E55" s="143"/>
      <c r="F55" s="342"/>
      <c r="G55" s="222"/>
      <c r="H55" s="262"/>
      <c r="I55" s="143"/>
      <c r="J55" s="342"/>
      <c r="K55" s="222"/>
      <c r="L55" s="262"/>
      <c r="M55" s="143"/>
      <c r="N55" s="342"/>
      <c r="O55" s="222"/>
      <c r="P55" s="142"/>
      <c r="Q55" s="9"/>
      <c r="S55">
        <f t="shared" si="4"/>
        <v>0</v>
      </c>
      <c r="T55">
        <f t="shared" si="1"/>
        <v>0</v>
      </c>
      <c r="U55">
        <f t="shared" si="1"/>
        <v>0</v>
      </c>
      <c r="V55" s="223">
        <f t="shared" si="1"/>
        <v>0</v>
      </c>
      <c r="W55" s="223">
        <f t="shared" si="2"/>
        <v>0</v>
      </c>
      <c r="X55" s="223">
        <f t="shared" si="3"/>
        <v>0</v>
      </c>
    </row>
    <row r="56" spans="1:24">
      <c r="A56" s="161"/>
      <c r="B56" s="161"/>
      <c r="C56" s="99"/>
      <c r="D56" s="262"/>
      <c r="E56" s="143"/>
      <c r="F56" s="342"/>
      <c r="G56" s="222"/>
      <c r="H56" s="262"/>
      <c r="I56" s="143"/>
      <c r="J56" s="342"/>
      <c r="K56" s="222"/>
      <c r="L56" s="262"/>
      <c r="M56" s="143"/>
      <c r="N56" s="342"/>
      <c r="O56" s="222"/>
      <c r="P56" s="142"/>
      <c r="Q56" s="9"/>
      <c r="S56">
        <f t="shared" si="4"/>
        <v>0</v>
      </c>
      <c r="T56">
        <f t="shared" si="1"/>
        <v>0</v>
      </c>
      <c r="U56">
        <f t="shared" si="1"/>
        <v>0</v>
      </c>
      <c r="V56" s="223">
        <f t="shared" si="1"/>
        <v>0</v>
      </c>
      <c r="W56" s="223">
        <f t="shared" si="2"/>
        <v>0</v>
      </c>
      <c r="X56" s="223">
        <f t="shared" si="3"/>
        <v>0</v>
      </c>
    </row>
    <row r="57" spans="1:24">
      <c r="A57" s="161"/>
      <c r="B57" s="161"/>
      <c r="C57" s="99"/>
      <c r="D57" s="262"/>
      <c r="E57" s="143"/>
      <c r="F57" s="342"/>
      <c r="G57" s="222"/>
      <c r="H57" s="262"/>
      <c r="I57" s="143"/>
      <c r="J57" s="342"/>
      <c r="K57" s="222"/>
      <c r="L57" s="262"/>
      <c r="M57" s="143"/>
      <c r="N57" s="342"/>
      <c r="O57" s="222"/>
      <c r="P57" s="142"/>
      <c r="Q57" s="9"/>
      <c r="S57">
        <f t="shared" si="4"/>
        <v>0</v>
      </c>
      <c r="T57">
        <f t="shared" si="1"/>
        <v>0</v>
      </c>
      <c r="U57">
        <f t="shared" si="1"/>
        <v>0</v>
      </c>
      <c r="V57" s="223">
        <f t="shared" si="1"/>
        <v>0</v>
      </c>
      <c r="W57" s="223">
        <f t="shared" si="2"/>
        <v>0</v>
      </c>
      <c r="X57" s="223">
        <f t="shared" si="3"/>
        <v>0</v>
      </c>
    </row>
    <row r="58" spans="1:24">
      <c r="A58" s="161"/>
      <c r="B58" s="161"/>
      <c r="C58" s="99"/>
      <c r="D58" s="262"/>
      <c r="E58" s="143"/>
      <c r="F58" s="342"/>
      <c r="G58" s="222"/>
      <c r="H58" s="262"/>
      <c r="I58" s="143"/>
      <c r="J58" s="342"/>
      <c r="K58" s="222"/>
      <c r="L58" s="262"/>
      <c r="M58" s="143"/>
      <c r="N58" s="342"/>
      <c r="O58" s="222"/>
      <c r="P58" s="142"/>
      <c r="Q58" s="9"/>
      <c r="V58" s="223"/>
      <c r="W58" s="223"/>
      <c r="X58" s="223"/>
    </row>
    <row r="59" spans="1:24">
      <c r="A59" s="166">
        <f>классы!B421</f>
        <v>1</v>
      </c>
      <c r="B59" s="166" t="str">
        <f>классы!C421</f>
        <v>Фефелов Александр</v>
      </c>
      <c r="C59" s="237" t="str">
        <f>классы!F421</f>
        <v>Раменское</v>
      </c>
      <c r="D59" s="262">
        <f>VLOOKUP(A59,'Сл-дп'!$A$3:$Y$17,23,FALSE)</f>
        <v>10.857151858580787</v>
      </c>
      <c r="E59" s="143">
        <f>VLOOKUP(A59,'Сл-дп'!$A$3:$Y$17,19,FALSE)</f>
        <v>9</v>
      </c>
      <c r="F59" s="342">
        <f>VLOOKUP(A59,'Сл-дп'!$A$3:$Y$17,25,FALSE)</f>
        <v>0.69444444444445708</v>
      </c>
      <c r="G59" s="405">
        <f>VLOOKUP(A59,'Сл-дп'!$A$3:$Y$17,24,FALSE)</f>
        <v>1</v>
      </c>
      <c r="H59" s="262">
        <f>VLOOKUP(A59,'Мар-дп'!$A$3:$Y$17,23,FALSE)</f>
        <v>10.142866143266067</v>
      </c>
      <c r="I59" s="143">
        <f>VLOOKUP(A59,'Мар-дп'!$A$3:$Y$17,19,FALSE)</f>
        <v>9</v>
      </c>
      <c r="J59" s="342">
        <f>VLOOKUP(A59,'Мар-дп'!$A$3:$Y$17,25,FALSE)</f>
        <v>2.4444444444444429</v>
      </c>
      <c r="K59" s="405">
        <f>VLOOKUP(A59,'Мар-дп'!$A$3:$Y$17,24,FALSE)</f>
        <v>1</v>
      </c>
      <c r="L59" s="262">
        <f>VLOOKUP(A59,'От-дп'!$A$3:$Y$17,23,FALSE)</f>
        <v>10.000010000117786</v>
      </c>
      <c r="M59" s="143">
        <f>VLOOKUP(A59,'От-дп'!$A$3:$Y$17,19,FALSE)</f>
        <v>10</v>
      </c>
      <c r="N59" s="342">
        <f>VLOOKUP(A59,'От-дп'!$A$3:$Y$17,25,FALSE)</f>
        <v>8.4888888888888872</v>
      </c>
      <c r="O59" s="405">
        <f>VLOOKUP(A59,'От-дп'!$A$3:$Y$17,24,FALSE)</f>
        <v>1</v>
      </c>
      <c r="P59" s="142"/>
      <c r="Q59" s="224"/>
      <c r="S59">
        <f t="shared" ref="S59:S78" si="5">A59</f>
        <v>1</v>
      </c>
      <c r="T59" t="str">
        <f t="shared" si="1"/>
        <v>Фефелов Александр</v>
      </c>
      <c r="U59" t="str">
        <f t="shared" si="1"/>
        <v>Раменское</v>
      </c>
      <c r="V59" s="223">
        <f t="shared" si="1"/>
        <v>10.857151858580787</v>
      </c>
      <c r="W59" s="223">
        <f t="shared" si="2"/>
        <v>10.142866143266067</v>
      </c>
      <c r="X59" s="223">
        <f t="shared" si="3"/>
        <v>10.000010000117786</v>
      </c>
    </row>
    <row r="60" spans="1:24">
      <c r="A60" s="166">
        <f>классы!B422</f>
        <v>2</v>
      </c>
      <c r="B60" s="166" t="str">
        <f>классы!C422</f>
        <v>Рождественская Мария Владимировна</v>
      </c>
      <c r="C60" s="237" t="str">
        <f>классы!F422</f>
        <v>Москва</v>
      </c>
      <c r="D60" s="262">
        <f>VLOOKUP(A60,'Сл-дп'!$A$3:$Y$17,23,FALSE)</f>
        <v>9.8750100018333669</v>
      </c>
      <c r="E60" s="143">
        <f>VLOOKUP(A60,'Сл-дп'!$A$3:$Y$17,19,FALSE)</f>
        <v>10</v>
      </c>
      <c r="F60" s="342">
        <f>VLOOKUP(A60,'Сл-дп'!$A$3:$Y$17,25,FALSE)</f>
        <v>0.54444444444444196</v>
      </c>
      <c r="G60" s="405">
        <f>VLOOKUP(A60,'Сл-дп'!$A$3:$Y$17,24,FALSE)</f>
        <v>3</v>
      </c>
      <c r="H60" s="262">
        <f>VLOOKUP(A60,'Мар-дп'!$A$3:$Y$17,23,FALSE)</f>
        <v>9.2500100003213248</v>
      </c>
      <c r="I60" s="143">
        <f>VLOOKUP(A60,'Мар-дп'!$A$3:$Y$17,19,FALSE)</f>
        <v>10</v>
      </c>
      <c r="J60" s="342">
        <f>VLOOKUP(A60,'Мар-дп'!$A$3:$Y$17,25,FALSE)</f>
        <v>3.1111111111111112</v>
      </c>
      <c r="K60" s="405">
        <f>VLOOKUP(A60,'Мар-дп'!$A$3:$Y$17,24,FALSE)</f>
        <v>3</v>
      </c>
      <c r="L60" s="262">
        <f>VLOOKUP(A60,'От-дп'!$A$3:$Y$17,23,FALSE)</f>
        <v>9.5555665556965614</v>
      </c>
      <c r="M60" s="143">
        <f>VLOOKUP(A60,'От-дп'!$A$3:$Y$17,19,FALSE)</f>
        <v>11</v>
      </c>
      <c r="N60" s="342">
        <f>VLOOKUP(A60,'От-дп'!$A$3:$Y$17,25,FALSE)</f>
        <v>7.0909090909090882</v>
      </c>
      <c r="O60" s="405">
        <f>VLOOKUP(A60,'От-дп'!$A$3:$Y$17,24,FALSE)</f>
        <v>2</v>
      </c>
      <c r="P60" s="142"/>
      <c r="Q60" s="9"/>
      <c r="S60">
        <f t="shared" si="5"/>
        <v>2</v>
      </c>
      <c r="T60" t="str">
        <f t="shared" si="1"/>
        <v>Рождественская Мария Владимировна</v>
      </c>
      <c r="U60" t="str">
        <f t="shared" si="1"/>
        <v>Москва</v>
      </c>
      <c r="V60" s="223">
        <f t="shared" si="1"/>
        <v>9.8750100018333669</v>
      </c>
      <c r="W60" s="223">
        <f t="shared" si="2"/>
        <v>9.2500100003213248</v>
      </c>
      <c r="X60" s="223">
        <f t="shared" si="3"/>
        <v>9.5555665556965614</v>
      </c>
    </row>
    <row r="61" spans="1:24">
      <c r="A61" s="166">
        <f>классы!B423</f>
        <v>11</v>
      </c>
      <c r="B61" s="166" t="str">
        <f>классы!C423</f>
        <v>Белых Николай Евгеньевич</v>
      </c>
      <c r="C61" s="237" t="str">
        <f>классы!F423</f>
        <v>Новокузнецк</v>
      </c>
      <c r="D61" s="262" t="str">
        <f>VLOOKUP(A61,'Сл-дп'!$A$3:$Y$17,23,FALSE)</f>
        <v>-</v>
      </c>
      <c r="E61" s="143">
        <f>VLOOKUP(A61,'Сл-дп'!$A$3:$Y$17,19,FALSE)</f>
        <v>0</v>
      </c>
      <c r="F61" s="342" t="str">
        <f>VLOOKUP(A61,'Сл-дп'!$A$3:$Y$17,25,FALSE)</f>
        <v>0</v>
      </c>
      <c r="G61" s="222" t="str">
        <f>VLOOKUP(A61,'Сл-дп'!$A$3:$Y$17,24,FALSE)</f>
        <v>-</v>
      </c>
      <c r="H61" s="262" t="str">
        <f>VLOOKUP(A61,'Мар-дп'!$A$3:$Y$17,23,FALSE)</f>
        <v>-</v>
      </c>
      <c r="I61" s="143">
        <f>VLOOKUP(A61,'Мар-дп'!$A$3:$Y$17,19,FALSE)</f>
        <v>0</v>
      </c>
      <c r="J61" s="342" t="str">
        <f>VLOOKUP(A61,'Мар-дп'!$A$3:$Y$17,25,FALSE)</f>
        <v>0</v>
      </c>
      <c r="K61" s="222" t="str">
        <f>VLOOKUP(A61,'Мар-дп'!$A$3:$Y$17,24,FALSE)</f>
        <v>-</v>
      </c>
      <c r="L61" s="262">
        <f>VLOOKUP(A61,'От-дп'!$A$3:$Y$17,23,FALSE)</f>
        <v>8.8571518579793675</v>
      </c>
      <c r="M61" s="143">
        <f>VLOOKUP(A61,'От-дп'!$A$3:$Y$17,19,FALSE)</f>
        <v>9</v>
      </c>
      <c r="N61" s="342">
        <f>VLOOKUP(A61,'От-дп'!$A$3:$Y$17,25,FALSE)</f>
        <v>1.1944444444444429</v>
      </c>
      <c r="O61" s="222">
        <f>VLOOKUP(A61,'От-дп'!$A$3:$Y$17,24,FALSE)</f>
        <v>5</v>
      </c>
      <c r="P61" s="142"/>
      <c r="Q61" s="9"/>
      <c r="S61">
        <f t="shared" si="5"/>
        <v>11</v>
      </c>
      <c r="T61" t="str">
        <f t="shared" si="1"/>
        <v>Белых Николай Евгеньевич</v>
      </c>
      <c r="U61" t="str">
        <f t="shared" si="1"/>
        <v>Новокузнецк</v>
      </c>
      <c r="V61" s="223" t="str">
        <f t="shared" si="1"/>
        <v>-</v>
      </c>
      <c r="W61" s="223" t="str">
        <f t="shared" si="2"/>
        <v>-</v>
      </c>
      <c r="X61" s="223">
        <f t="shared" si="3"/>
        <v>8.8571518579793675</v>
      </c>
    </row>
    <row r="62" spans="1:24">
      <c r="A62" s="166">
        <f>классы!B424</f>
        <v>15</v>
      </c>
      <c r="B62" s="166" t="str">
        <f>классы!C424</f>
        <v>Касьянов Юрий Владимирович</v>
      </c>
      <c r="C62" s="237" t="str">
        <f>классы!F424</f>
        <v>Запорожье</v>
      </c>
      <c r="D62" s="262" t="str">
        <f>VLOOKUP(A62,'Сл-дп'!$A$3:$Y$17,23,FALSE)</f>
        <v>-</v>
      </c>
      <c r="E62" s="143">
        <f>VLOOKUP(A62,'Сл-дп'!$A$3:$Y$17,19,FALSE)</f>
        <v>0</v>
      </c>
      <c r="F62" s="342" t="str">
        <f>VLOOKUP(A62,'Сл-дп'!$A$3:$Y$17,25,FALSE)</f>
        <v>0</v>
      </c>
      <c r="G62" s="222" t="str">
        <f>VLOOKUP(A62,'Сл-дп'!$A$3:$Y$17,24,FALSE)</f>
        <v>-</v>
      </c>
      <c r="H62" s="262" t="str">
        <f>VLOOKUP(A62,'Мар-дп'!$A$3:$Y$17,23,FALSE)</f>
        <v>-</v>
      </c>
      <c r="I62" s="143">
        <f>VLOOKUP(A62,'Мар-дп'!$A$3:$Y$17,19,FALSE)</f>
        <v>0</v>
      </c>
      <c r="J62" s="342" t="str">
        <f>VLOOKUP(A62,'Мар-дп'!$A$3:$Y$17,25,FALSE)</f>
        <v>0</v>
      </c>
      <c r="K62" s="222" t="str">
        <f>VLOOKUP(A62,'Мар-дп'!$A$3:$Y$17,24,FALSE)</f>
        <v>-</v>
      </c>
      <c r="L62" s="262">
        <f>VLOOKUP(A62,'От-дп'!$A$3:$Y$17,23,FALSE)</f>
        <v>9.1428661432065343</v>
      </c>
      <c r="M62" s="143">
        <f>VLOOKUP(A62,'От-дп'!$A$3:$Y$17,19,FALSE)</f>
        <v>9</v>
      </c>
      <c r="N62" s="342">
        <f>VLOOKUP(A62,'От-дп'!$A$3:$Y$17,25,FALSE)</f>
        <v>2.8611111111111143</v>
      </c>
      <c r="O62" s="405">
        <f>VLOOKUP(A62,'От-дп'!$A$3:$Y$17,24,FALSE)</f>
        <v>3</v>
      </c>
      <c r="P62" s="142"/>
      <c r="Q62" s="9"/>
      <c r="S62">
        <f t="shared" si="5"/>
        <v>15</v>
      </c>
      <c r="T62" t="str">
        <f t="shared" si="1"/>
        <v>Касьянов Юрий Владимирович</v>
      </c>
      <c r="U62" t="str">
        <f t="shared" si="1"/>
        <v>Запорожье</v>
      </c>
      <c r="V62" s="223" t="str">
        <f t="shared" si="1"/>
        <v>-</v>
      </c>
      <c r="W62" s="223" t="str">
        <f t="shared" si="2"/>
        <v>-</v>
      </c>
      <c r="X62" s="223">
        <f t="shared" si="3"/>
        <v>9.1428661432065343</v>
      </c>
    </row>
    <row r="63" spans="1:24">
      <c r="A63" s="166">
        <f>классы!B425</f>
        <v>26</v>
      </c>
      <c r="B63" s="166" t="str">
        <f>классы!C425</f>
        <v>Ванягин Александр Александрович</v>
      </c>
      <c r="C63" s="237" t="str">
        <f>классы!F425</f>
        <v>Реутов</v>
      </c>
      <c r="D63" s="262">
        <f>VLOOKUP(A63,'Сл-дп'!$A$3:$Y$17,23,FALSE)</f>
        <v>7.0000060010334133</v>
      </c>
      <c r="E63" s="143">
        <f>VLOOKUP(A63,'Сл-дп'!$A$3:$Y$17,19,FALSE)</f>
        <v>6</v>
      </c>
      <c r="F63" s="342">
        <f>VLOOKUP(A63,'Сл-дп'!$A$3:$Y$17,25,FALSE)</f>
        <v>0.9666666666666629</v>
      </c>
      <c r="G63" s="222">
        <f>VLOOKUP(A63,'Сл-дп'!$A$3:$Y$17,24,FALSE)</f>
        <v>6</v>
      </c>
      <c r="H63" s="262">
        <f>VLOOKUP(A63,'Мар-дп'!$A$3:$Y$17,23,FALSE)</f>
        <v>8.5000060002343201</v>
      </c>
      <c r="I63" s="143">
        <f>VLOOKUP(A63,'Мар-дп'!$A$3:$Y$17,19,FALSE)</f>
        <v>6</v>
      </c>
      <c r="J63" s="342">
        <f>VLOOKUP(A63,'Мар-дп'!$A$3:$Y$17,25,FALSE)</f>
        <v>4.2666666666666631</v>
      </c>
      <c r="K63" s="222">
        <f>VLOOKUP(A63,'Мар-дп'!$A$3:$Y$17,24,FALSE)</f>
        <v>4</v>
      </c>
      <c r="L63" s="262">
        <f>VLOOKUP(A63,'От-дп'!$A$3:$Y$17,23,FALSE)</f>
        <v>8.8000070001543893</v>
      </c>
      <c r="M63" s="143">
        <f>VLOOKUP(A63,'От-дп'!$A$3:$Y$17,19,FALSE)</f>
        <v>7</v>
      </c>
      <c r="N63" s="342">
        <f>VLOOKUP(A63,'От-дп'!$A$3:$Y$17,25,FALSE)</f>
        <v>6.4761904761904718</v>
      </c>
      <c r="O63" s="222">
        <f>VLOOKUP(A63,'От-дп'!$A$3:$Y$17,24,FALSE)</f>
        <v>6</v>
      </c>
      <c r="P63" s="142"/>
      <c r="Q63" s="9"/>
      <c r="S63">
        <f t="shared" si="5"/>
        <v>26</v>
      </c>
      <c r="T63" t="str">
        <f t="shared" si="1"/>
        <v>Ванягин Александр Александрович</v>
      </c>
      <c r="U63" t="str">
        <f t="shared" si="1"/>
        <v>Реутов</v>
      </c>
      <c r="V63" s="223">
        <f t="shared" si="1"/>
        <v>7.0000060010334133</v>
      </c>
      <c r="W63" s="223">
        <f t="shared" si="2"/>
        <v>8.5000060002343201</v>
      </c>
      <c r="X63" s="223">
        <f t="shared" si="3"/>
        <v>8.8000070001543893</v>
      </c>
    </row>
    <row r="64" spans="1:24">
      <c r="A64" s="166">
        <f>классы!B426</f>
        <v>33</v>
      </c>
      <c r="B64" s="166" t="str">
        <f>классы!C426</f>
        <v>Батищев Сергей Николаевич</v>
      </c>
      <c r="C64" s="237" t="str">
        <f>классы!F426</f>
        <v>Мытищи</v>
      </c>
      <c r="D64" s="262" t="str">
        <f>VLOOKUP(A64,'Сл-дп'!$A$3:$Y$17,23,FALSE)</f>
        <v>-</v>
      </c>
      <c r="E64" s="143">
        <f>VLOOKUP(A64,'Сл-дп'!$A$3:$Y$17,19,FALSE)</f>
        <v>0</v>
      </c>
      <c r="F64" s="342" t="str">
        <f>VLOOKUP(A64,'Сл-дп'!$A$3:$Y$17,25,FALSE)</f>
        <v>0</v>
      </c>
      <c r="G64" s="222" t="str">
        <f>VLOOKUP(A64,'Сл-дп'!$A$3:$Y$17,24,FALSE)</f>
        <v>-</v>
      </c>
      <c r="H64" s="262" t="str">
        <f>VLOOKUP(A64,'Мар-дп'!$A$3:$Y$17,23,FALSE)</f>
        <v>-</v>
      </c>
      <c r="I64" s="143">
        <f>VLOOKUP(A64,'Мар-дп'!$A$3:$Y$17,19,FALSE)</f>
        <v>0</v>
      </c>
      <c r="J64" s="342" t="str">
        <f>VLOOKUP(A64,'Мар-дп'!$A$3:$Y$17,25,FALSE)</f>
        <v>0</v>
      </c>
      <c r="K64" s="222" t="str">
        <f>VLOOKUP(A64,'Мар-дп'!$A$3:$Y$17,24,FALSE)</f>
        <v>-</v>
      </c>
      <c r="L64" s="262">
        <f>VLOOKUP(A64,'От-дп'!$A$3:$Y$17,23,FALSE)</f>
        <v>7.1428661430527578</v>
      </c>
      <c r="M64" s="143">
        <f>VLOOKUP(A64,'От-дп'!$A$3:$Y$17,19,FALSE)</f>
        <v>9</v>
      </c>
      <c r="N64" s="342">
        <f>VLOOKUP(A64,'От-дп'!$A$3:$Y$17,25,FALSE)</f>
        <v>5.1111111111111143</v>
      </c>
      <c r="O64" s="222">
        <f>VLOOKUP(A64,'От-дп'!$A$3:$Y$17,24,FALSE)</f>
        <v>10</v>
      </c>
      <c r="P64" s="142"/>
      <c r="Q64" s="9"/>
      <c r="S64">
        <f t="shared" si="5"/>
        <v>33</v>
      </c>
      <c r="T64" t="str">
        <f t="shared" si="1"/>
        <v>Батищев Сергей Николаевич</v>
      </c>
      <c r="U64" t="str">
        <f t="shared" si="1"/>
        <v>Мытищи</v>
      </c>
      <c r="V64" s="223" t="str">
        <f t="shared" si="1"/>
        <v>-</v>
      </c>
      <c r="W64" s="223" t="str">
        <f t="shared" si="2"/>
        <v>-</v>
      </c>
      <c r="X64" s="223">
        <f t="shared" si="3"/>
        <v>7.1428661430527578</v>
      </c>
    </row>
    <row r="65" spans="1:24">
      <c r="A65" s="166">
        <f>классы!B427</f>
        <v>42</v>
      </c>
      <c r="B65" s="166" t="str">
        <f>классы!C427</f>
        <v>Василий Буз</v>
      </c>
      <c r="C65" s="237" t="str">
        <f>классы!F427</f>
        <v>Одесса</v>
      </c>
      <c r="D65" s="262">
        <f>VLOOKUP(A65,'Сл-дп'!$A$3:$Y$17,23,FALSE)</f>
        <v>10.666674667249659</v>
      </c>
      <c r="E65" s="143">
        <f>VLOOKUP(A65,'Сл-дп'!$A$3:$Y$17,19,FALSE)</f>
        <v>8</v>
      </c>
      <c r="F65" s="342">
        <f>VLOOKUP(A65,'Сл-дп'!$A$3:$Y$17,25,FALSE)</f>
        <v>1.7142857142857142</v>
      </c>
      <c r="G65" s="405">
        <f>VLOOKUP(A65,'Сл-дп'!$A$3:$Y$17,24,FALSE)</f>
        <v>2</v>
      </c>
      <c r="H65" s="262">
        <f>VLOOKUP(A65,'Мар-дп'!$A$3:$Y$17,23,FALSE)</f>
        <v>9.6666746673750232</v>
      </c>
      <c r="I65" s="143">
        <f>VLOOKUP(A65,'Мар-дп'!$A$3:$Y$17,19,FALSE)</f>
        <v>8</v>
      </c>
      <c r="J65" s="342">
        <f>VLOOKUP(A65,'Мар-дп'!$A$3:$Y$17,25,FALSE)</f>
        <v>1.4107142857142858</v>
      </c>
      <c r="K65" s="405">
        <f>VLOOKUP(A65,'Мар-дп'!$A$3:$Y$17,24,FALSE)</f>
        <v>2</v>
      </c>
      <c r="L65" s="262">
        <f>VLOOKUP(A65,'От-дп'!$A$3:$Y$17,23,FALSE)</f>
        <v>9.1428661429755493</v>
      </c>
      <c r="M65" s="143">
        <f>VLOOKUP(A65,'От-дп'!$A$3:$Y$17,19,FALSE)</f>
        <v>9</v>
      </c>
      <c r="N65" s="342">
        <f>VLOOKUP(A65,'От-дп'!$A$3:$Y$17,25,FALSE)</f>
        <v>8.4444444444444429</v>
      </c>
      <c r="O65" s="222">
        <f>VLOOKUP(A65,'От-дп'!$A$3:$Y$17,24,FALSE)</f>
        <v>4</v>
      </c>
      <c r="P65" s="142"/>
      <c r="Q65" s="9"/>
      <c r="S65">
        <f t="shared" si="5"/>
        <v>42</v>
      </c>
      <c r="T65" t="str">
        <f t="shared" si="1"/>
        <v>Василий Буз</v>
      </c>
      <c r="U65" t="str">
        <f t="shared" si="1"/>
        <v>Одесса</v>
      </c>
      <c r="V65" s="223">
        <f t="shared" si="1"/>
        <v>10.666674667249659</v>
      </c>
      <c r="W65" s="223">
        <f t="shared" si="2"/>
        <v>9.6666746673750232</v>
      </c>
      <c r="X65" s="223">
        <f t="shared" si="3"/>
        <v>9.1428661429755493</v>
      </c>
    </row>
    <row r="66" spans="1:24">
      <c r="A66" s="166">
        <f>классы!B428</f>
        <v>46</v>
      </c>
      <c r="B66" s="166" t="str">
        <f>классы!C428</f>
        <v>Симонова Елена Ивановна</v>
      </c>
      <c r="C66" s="237" t="str">
        <f>классы!F428</f>
        <v>г. Мытищи, Московская область</v>
      </c>
      <c r="D66" s="262" t="str">
        <f>VLOOKUP(A66,'Сл-дп'!$A$3:$Y$17,23,FALSE)</f>
        <v>-</v>
      </c>
      <c r="E66" s="143">
        <f>VLOOKUP(A66,'Сл-дп'!$A$3:$Y$17,19,FALSE)</f>
        <v>0</v>
      </c>
      <c r="F66" s="342" t="str">
        <f>VLOOKUP(A66,'Сл-дп'!$A$3:$Y$17,25,FALSE)</f>
        <v>0</v>
      </c>
      <c r="G66" s="222" t="str">
        <f>VLOOKUP(A66,'Сл-дп'!$A$3:$Y$17,24,FALSE)</f>
        <v>-</v>
      </c>
      <c r="H66" s="262">
        <f>VLOOKUP(A66,'Мар-дп'!$A$3:$Y$17,23,FALSE)</f>
        <v>6.8000070006359588</v>
      </c>
      <c r="I66" s="143">
        <f>VLOOKUP(A66,'Мар-дп'!$A$3:$Y$17,19,FALSE)</f>
        <v>7</v>
      </c>
      <c r="J66" s="342">
        <f>VLOOKUP(A66,'Мар-дп'!$A$3:$Y$17,25,FALSE)</f>
        <v>1.5714285714285741</v>
      </c>
      <c r="K66" s="222">
        <f>VLOOKUP(A66,'Мар-дп'!$A$3:$Y$17,24,FALSE)</f>
        <v>9</v>
      </c>
      <c r="L66" s="262">
        <f>VLOOKUP(A66,'От-дп'!$A$3:$Y$17,23,FALSE)</f>
        <v>6.3333413338330837</v>
      </c>
      <c r="M66" s="143">
        <f>VLOOKUP(A66,'От-дп'!$A$3:$Y$17,19,FALSE)</f>
        <v>8</v>
      </c>
      <c r="N66" s="342">
        <f>VLOOKUP(A66,'От-дп'!$A$3:$Y$17,25,FALSE)</f>
        <v>2</v>
      </c>
      <c r="O66" s="222">
        <f>VLOOKUP(A66,'От-дп'!$A$3:$Y$17,24,FALSE)</f>
        <v>11</v>
      </c>
      <c r="P66" s="142"/>
      <c r="Q66" s="9"/>
      <c r="S66">
        <f t="shared" si="5"/>
        <v>46</v>
      </c>
      <c r="T66" t="str">
        <f t="shared" si="1"/>
        <v>Симонова Елена Ивановна</v>
      </c>
      <c r="U66" t="str">
        <f t="shared" si="1"/>
        <v>г. Мытищи, Московская область</v>
      </c>
      <c r="V66" s="223" t="str">
        <f t="shared" si="1"/>
        <v>-</v>
      </c>
      <c r="W66" s="223">
        <f t="shared" si="2"/>
        <v>6.8000070006359588</v>
      </c>
      <c r="X66" s="223">
        <f t="shared" si="3"/>
        <v>6.3333413338330837</v>
      </c>
    </row>
    <row r="67" spans="1:24">
      <c r="A67" s="166">
        <f>классы!B429</f>
        <v>56</v>
      </c>
      <c r="B67" s="166" t="str">
        <f>классы!C429</f>
        <v>Кондрашов Сергей</v>
      </c>
      <c r="C67" s="237" t="str">
        <f>классы!F429</f>
        <v>Москва</v>
      </c>
      <c r="D67" s="262">
        <f>VLOOKUP(A67,'Сл-дп'!$A$3:$Y$17,23,FALSE)</f>
        <v>9.333341335329342</v>
      </c>
      <c r="E67" s="143">
        <f>VLOOKUP(A67,'Сл-дп'!$A$3:$Y$17,19,FALSE)</f>
        <v>8</v>
      </c>
      <c r="F67" s="342">
        <f>VLOOKUP(A67,'Сл-дп'!$A$3:$Y$17,25,FALSE)</f>
        <v>0.5</v>
      </c>
      <c r="G67" s="222">
        <f>VLOOKUP(A67,'Сл-дп'!$A$3:$Y$17,24,FALSE)</f>
        <v>4</v>
      </c>
      <c r="H67" s="262">
        <f>VLOOKUP(A67,'Мар-дп'!$A$3:$Y$17,23,FALSE)</f>
        <v>8.3333413337479758</v>
      </c>
      <c r="I67" s="143">
        <f>VLOOKUP(A67,'Мар-дп'!$A$3:$Y$17,19,FALSE)</f>
        <v>8</v>
      </c>
      <c r="J67" s="342">
        <f>VLOOKUP(A67,'Мар-дп'!$A$3:$Y$17,25,FALSE)</f>
        <v>2.4107142857142856</v>
      </c>
      <c r="K67" s="222">
        <f>VLOOKUP(A67,'Мар-дп'!$A$3:$Y$17,24,FALSE)</f>
        <v>5</v>
      </c>
      <c r="L67" s="262">
        <f>VLOOKUP(A67,'От-дп'!$A$3:$Y$17,23,FALSE)</f>
        <v>7.8571518573636672</v>
      </c>
      <c r="M67" s="143">
        <f>VLOOKUP(A67,'От-дп'!$A$3:$Y$17,19,FALSE)</f>
        <v>9</v>
      </c>
      <c r="N67" s="342">
        <f>VLOOKUP(A67,'От-дп'!$A$3:$Y$17,25,FALSE)</f>
        <v>4.5277777777777715</v>
      </c>
      <c r="O67" s="222">
        <f>VLOOKUP(A67,'От-дп'!$A$3:$Y$17,24,FALSE)</f>
        <v>7</v>
      </c>
      <c r="P67" s="142"/>
      <c r="Q67" s="9"/>
      <c r="S67">
        <f t="shared" si="5"/>
        <v>56</v>
      </c>
      <c r="T67" t="str">
        <f t="shared" si="1"/>
        <v>Кондрашов Сергей</v>
      </c>
      <c r="U67" t="str">
        <f t="shared" si="1"/>
        <v>Москва</v>
      </c>
      <c r="V67" s="223">
        <f t="shared" si="1"/>
        <v>9.333341335329342</v>
      </c>
      <c r="W67" s="223">
        <f t="shared" si="2"/>
        <v>8.3333413337479758</v>
      </c>
      <c r="X67" s="223">
        <f t="shared" si="3"/>
        <v>7.8571518573636672</v>
      </c>
    </row>
    <row r="68" spans="1:24">
      <c r="A68" s="166">
        <f>классы!B430</f>
        <v>60</v>
      </c>
      <c r="B68" s="166" t="str">
        <f>классы!C430</f>
        <v>Смирнов Андрей Юрьевич</v>
      </c>
      <c r="C68" s="237" t="str">
        <f>классы!F430</f>
        <v>Санкт-Петербург</v>
      </c>
      <c r="D68" s="262" t="str">
        <f>VLOOKUP(A68,'Сл-дп'!$A$3:$Y$17,23,FALSE)</f>
        <v>-</v>
      </c>
      <c r="E68" s="143">
        <f>VLOOKUP(A68,'Сл-дп'!$A$3:$Y$17,19,FALSE)</f>
        <v>0</v>
      </c>
      <c r="F68" s="342" t="str">
        <f>VLOOKUP(A68,'Сл-дп'!$A$3:$Y$17,25,FALSE)</f>
        <v>0</v>
      </c>
      <c r="G68" s="222" t="str">
        <f>VLOOKUP(A68,'Сл-дп'!$A$3:$Y$17,24,FALSE)</f>
        <v>-</v>
      </c>
      <c r="H68" s="262" t="str">
        <f>VLOOKUP(A68,'Мар-дп'!$A$3:$Y$17,23,FALSE)</f>
        <v>-</v>
      </c>
      <c r="I68" s="143">
        <f>VLOOKUP(A68,'Мар-дп'!$A$3:$Y$17,19,FALSE)</f>
        <v>0</v>
      </c>
      <c r="J68" s="342" t="str">
        <f>VLOOKUP(A68,'Мар-дп'!$A$3:$Y$17,25,FALSE)</f>
        <v>0</v>
      </c>
      <c r="K68" s="222" t="str">
        <f>VLOOKUP(A68,'Мар-дп'!$A$3:$Y$17,24,FALSE)</f>
        <v>-</v>
      </c>
      <c r="L68" s="262">
        <f>VLOOKUP(A68,'От-дп'!$A$3:$Y$17,23,FALSE)</f>
        <v>5.6666746668514518</v>
      </c>
      <c r="M68" s="143">
        <f>VLOOKUP(A68,'От-дп'!$A$3:$Y$17,19,FALSE)</f>
        <v>8</v>
      </c>
      <c r="N68" s="342">
        <f>VLOOKUP(A68,'От-дп'!$A$3:$Y$17,25,FALSE)</f>
        <v>5.4107142857142856</v>
      </c>
      <c r="O68" s="222">
        <f>VLOOKUP(A68,'От-дп'!$A$3:$Y$17,24,FALSE)</f>
        <v>13</v>
      </c>
      <c r="P68" s="142"/>
      <c r="Q68" s="9"/>
      <c r="S68">
        <f t="shared" si="5"/>
        <v>60</v>
      </c>
      <c r="T68" t="str">
        <f t="shared" si="1"/>
        <v>Смирнов Андрей Юрьевич</v>
      </c>
      <c r="U68" t="str">
        <f t="shared" si="1"/>
        <v>Санкт-Петербург</v>
      </c>
      <c r="V68" s="223" t="str">
        <f t="shared" si="1"/>
        <v>-</v>
      </c>
      <c r="W68" s="223" t="str">
        <f t="shared" si="2"/>
        <v>-</v>
      </c>
      <c r="X68" s="223">
        <f t="shared" si="3"/>
        <v>5.6666746668514518</v>
      </c>
    </row>
    <row r="69" spans="1:24">
      <c r="A69" s="166">
        <f>классы!B431</f>
        <v>61</v>
      </c>
      <c r="B69" s="166" t="str">
        <f>классы!C431</f>
        <v>Диденко Е.В.</v>
      </c>
      <c r="C69" s="237" t="str">
        <f>классы!F431</f>
        <v>Одесса, Киев</v>
      </c>
      <c r="D69" s="262" t="str">
        <f>VLOOKUP(A69,'Сл-дп'!$A$3:$Y$17,23,FALSE)</f>
        <v>-</v>
      </c>
      <c r="E69" s="143">
        <f>VLOOKUP(A69,'Сл-дп'!$A$3:$Y$17,19,FALSE)</f>
        <v>0</v>
      </c>
      <c r="F69" s="342" t="str">
        <f>VLOOKUP(A69,'Сл-дп'!$A$3:$Y$17,25,FALSE)</f>
        <v>0</v>
      </c>
      <c r="G69" s="222" t="str">
        <f>VLOOKUP(A69,'Сл-дп'!$A$3:$Y$17,24,FALSE)</f>
        <v>-</v>
      </c>
      <c r="H69" s="262">
        <f>VLOOKUP(A69,'Мар-дп'!$A$3:$Y$17,23,FALSE)</f>
        <v>7.0000080005182497</v>
      </c>
      <c r="I69" s="143">
        <f>VLOOKUP(A69,'Мар-дп'!$A$3:$Y$17,19,FALSE)</f>
        <v>8</v>
      </c>
      <c r="J69" s="342">
        <f>VLOOKUP(A69,'Мар-дп'!$A$3:$Y$17,25,FALSE)</f>
        <v>1.9285714285714286</v>
      </c>
      <c r="K69" s="222">
        <f>VLOOKUP(A69,'Мар-дп'!$A$3:$Y$17,24,FALSE)</f>
        <v>7</v>
      </c>
      <c r="L69" s="262">
        <f>VLOOKUP(A69,'От-дп'!$A$3:$Y$17,23,FALSE)</f>
        <v>6.1428661433941683</v>
      </c>
      <c r="M69" s="143">
        <f>VLOOKUP(A69,'От-дп'!$A$3:$Y$17,19,FALSE)</f>
        <v>9</v>
      </c>
      <c r="N69" s="342">
        <f>VLOOKUP(A69,'От-дп'!$A$3:$Y$17,25,FALSE)</f>
        <v>1.8611111111111143</v>
      </c>
      <c r="O69" s="222">
        <f>VLOOKUP(A69,'От-дп'!$A$3:$Y$17,24,FALSE)</f>
        <v>12</v>
      </c>
      <c r="P69" s="142"/>
      <c r="Q69" s="9"/>
      <c r="S69">
        <f t="shared" si="5"/>
        <v>61</v>
      </c>
      <c r="T69" t="str">
        <f t="shared" si="1"/>
        <v>Диденко Е.В.</v>
      </c>
      <c r="U69" t="str">
        <f t="shared" si="1"/>
        <v>Одесса, Киев</v>
      </c>
      <c r="V69" s="223" t="str">
        <f t="shared" si="1"/>
        <v>-</v>
      </c>
      <c r="W69" s="223">
        <f t="shared" si="2"/>
        <v>7.0000080005182497</v>
      </c>
      <c r="X69" s="223">
        <f t="shared" si="3"/>
        <v>6.1428661433941683</v>
      </c>
    </row>
    <row r="70" spans="1:24">
      <c r="A70" s="166">
        <f>классы!B432</f>
        <v>67</v>
      </c>
      <c r="B70" s="166" t="str">
        <f>классы!C432</f>
        <v>Канищев Евгений Алексеевич</v>
      </c>
      <c r="C70" s="237" t="str">
        <f>классы!F432</f>
        <v>Харьков</v>
      </c>
      <c r="D70" s="262">
        <f>VLOOKUP(A70,'Сл-дп'!$A$3:$Y$17,23,FALSE)</f>
        <v>8.5000060002856337</v>
      </c>
      <c r="E70" s="143">
        <f>VLOOKUP(A70,'Сл-дп'!$A$3:$Y$17,19,FALSE)</f>
        <v>6</v>
      </c>
      <c r="F70" s="342">
        <f>VLOOKUP(A70,'Сл-дп'!$A$3:$Y$17,25,FALSE)</f>
        <v>3.5</v>
      </c>
      <c r="G70" s="222">
        <f>VLOOKUP(A70,'Сл-дп'!$A$3:$Y$17,24,FALSE)</f>
        <v>5</v>
      </c>
      <c r="H70" s="262">
        <f>VLOOKUP(A70,'Мар-дп'!$A$3:$Y$17,23,FALSE)</f>
        <v>8.0000060012484404</v>
      </c>
      <c r="I70" s="143">
        <f>VLOOKUP(A70,'Мар-дп'!$A$3:$Y$17,19,FALSE)</f>
        <v>6</v>
      </c>
      <c r="J70" s="342">
        <f>VLOOKUP(A70,'Мар-дп'!$A$3:$Y$17,25,FALSE)</f>
        <v>0.8</v>
      </c>
      <c r="K70" s="222">
        <f>VLOOKUP(A70,'Мар-дп'!$A$3:$Y$17,24,FALSE)</f>
        <v>6</v>
      </c>
      <c r="L70" s="262">
        <f>VLOOKUP(A70,'От-дп'!$A$3:$Y$17,23,FALSE)</f>
        <v>7.5000080001131186</v>
      </c>
      <c r="M70" s="143">
        <f>VLOOKUP(A70,'От-дп'!$A$3:$Y$17,19,FALSE)</f>
        <v>8</v>
      </c>
      <c r="N70" s="342">
        <f>VLOOKUP(A70,'От-дп'!$A$3:$Y$17,25,FALSE)</f>
        <v>8.8392857142857135</v>
      </c>
      <c r="O70" s="222">
        <f>VLOOKUP(A70,'От-дп'!$A$3:$Y$17,24,FALSE)</f>
        <v>9</v>
      </c>
      <c r="P70" s="142"/>
      <c r="Q70" s="9"/>
      <c r="S70">
        <f t="shared" si="5"/>
        <v>67</v>
      </c>
      <c r="T70" t="str">
        <f t="shared" si="1"/>
        <v>Канищев Евгений Алексеевич</v>
      </c>
      <c r="U70" t="str">
        <f t="shared" si="1"/>
        <v>Харьков</v>
      </c>
      <c r="V70" s="223">
        <f t="shared" si="1"/>
        <v>8.5000060002856337</v>
      </c>
      <c r="W70" s="223">
        <f t="shared" si="2"/>
        <v>8.0000060012484404</v>
      </c>
      <c r="X70" s="223">
        <f t="shared" si="3"/>
        <v>7.5000080001131186</v>
      </c>
    </row>
    <row r="71" spans="1:24">
      <c r="A71" s="166">
        <f>классы!B433</f>
        <v>75</v>
      </c>
      <c r="B71" s="166" t="str">
        <f>классы!C433</f>
        <v>Светлана Чернецова</v>
      </c>
      <c r="C71" s="237" t="str">
        <f>классы!F433</f>
        <v>Балашиха</v>
      </c>
      <c r="D71" s="262">
        <f>VLOOKUP(A71,'Сл-дп'!$A$3:$Y$17,23,FALSE)</f>
        <v>6.5000080005829934</v>
      </c>
      <c r="E71" s="143">
        <f>VLOOKUP(A71,'Сл-дп'!$A$3:$Y$17,19,FALSE)</f>
        <v>8</v>
      </c>
      <c r="F71" s="342">
        <f>VLOOKUP(A71,'Сл-дп'!$A$3:$Y$17,25,FALSE)</f>
        <v>1.7142857142857142</v>
      </c>
      <c r="G71" s="222">
        <f>VLOOKUP(A71,'Сл-дп'!$A$3:$Y$17,24,FALSE)</f>
        <v>7</v>
      </c>
      <c r="H71" s="262">
        <f>VLOOKUP(A71,'Мар-дп'!$A$3:$Y$17,23,FALSE)</f>
        <v>6.8333413338037001</v>
      </c>
      <c r="I71" s="143">
        <f>VLOOKUP(A71,'Мар-дп'!$A$3:$Y$17,19,FALSE)</f>
        <v>8</v>
      </c>
      <c r="J71" s="342">
        <f>VLOOKUP(A71,'Мар-дп'!$A$3:$Y$17,25,FALSE)</f>
        <v>2.125</v>
      </c>
      <c r="K71" s="222">
        <f>VLOOKUP(A71,'Мар-дп'!$A$3:$Y$17,24,FALSE)</f>
        <v>8</v>
      </c>
      <c r="L71" s="262">
        <f>VLOOKUP(A71,'От-дп'!$A$3:$Y$17,23,FALSE)</f>
        <v>7.714294714445689</v>
      </c>
      <c r="M71" s="143">
        <f>VLOOKUP(A71,'От-дп'!$A$3:$Y$17,19,FALSE)</f>
        <v>9</v>
      </c>
      <c r="N71" s="342">
        <f>VLOOKUP(A71,'От-дп'!$A$3:$Y$17,25,FALSE)</f>
        <v>6.25</v>
      </c>
      <c r="O71" s="222">
        <f>VLOOKUP(A71,'От-дп'!$A$3:$Y$17,24,FALSE)</f>
        <v>8</v>
      </c>
      <c r="P71" s="142"/>
      <c r="Q71" s="9"/>
      <c r="S71">
        <f t="shared" si="5"/>
        <v>75</v>
      </c>
      <c r="T71" t="str">
        <f t="shared" si="1"/>
        <v>Светлана Чернецова</v>
      </c>
      <c r="U71" t="str">
        <f t="shared" si="1"/>
        <v>Балашиха</v>
      </c>
      <c r="V71" s="223">
        <f t="shared" si="1"/>
        <v>6.5000080005829934</v>
      </c>
      <c r="W71" s="223">
        <f t="shared" si="2"/>
        <v>6.8333413338037001</v>
      </c>
      <c r="X71" s="223">
        <f t="shared" si="3"/>
        <v>7.714294714445689</v>
      </c>
    </row>
    <row r="72" spans="1:24">
      <c r="A72" s="166">
        <f>классы!B434</f>
        <v>76</v>
      </c>
      <c r="B72" s="166" t="str">
        <f>классы!C434</f>
        <v>Лубяная Екатерина Валерьевна</v>
      </c>
      <c r="C72" s="237" t="str">
        <f>классы!F434</f>
        <v>Москва</v>
      </c>
      <c r="D72" s="262" t="str">
        <f>VLOOKUP(A72,'Сл-дп'!$A$3:$Y$17,23,FALSE)</f>
        <v>-</v>
      </c>
      <c r="E72" s="143">
        <f>VLOOKUP(A72,'Сл-дп'!$A$3:$Y$17,19,FALSE)</f>
        <v>0</v>
      </c>
      <c r="F72" s="342" t="str">
        <f>VLOOKUP(A72,'Сл-дп'!$A$3:$Y$17,25,FALSE)</f>
        <v>0</v>
      </c>
      <c r="G72" s="222" t="str">
        <f>VLOOKUP(A72,'Сл-дп'!$A$3:$Y$17,24,FALSE)</f>
        <v>-</v>
      </c>
      <c r="H72" s="262" t="str">
        <f>VLOOKUP(A72,'Мар-дп'!$A$3:$Y$17,23,FALSE)</f>
        <v>-</v>
      </c>
      <c r="I72" s="143">
        <f>VLOOKUP(A72,'Мар-дп'!$A$3:$Y$17,19,FALSE)</f>
        <v>0</v>
      </c>
      <c r="J72" s="342" t="str">
        <f>VLOOKUP(A72,'Мар-дп'!$A$3:$Y$17,25,FALSE)</f>
        <v>0</v>
      </c>
      <c r="K72" s="222" t="str">
        <f>VLOOKUP(A72,'Мар-дп'!$A$3:$Y$17,24,FALSE)</f>
        <v>-</v>
      </c>
      <c r="L72" s="262" t="str">
        <f>VLOOKUP(A72,'От-дп'!$A$3:$Y$17,23,FALSE)</f>
        <v>-</v>
      </c>
      <c r="M72" s="143">
        <f>VLOOKUP(A72,'От-дп'!$A$3:$Y$17,19,FALSE)</f>
        <v>0</v>
      </c>
      <c r="N72" s="342" t="str">
        <f>VLOOKUP(A72,'От-дп'!$A$3:$Y$17,25,FALSE)</f>
        <v>0</v>
      </c>
      <c r="O72" s="222" t="str">
        <f>VLOOKUP(A72,'От-дп'!$A$3:$Y$17,24,FALSE)</f>
        <v>-</v>
      </c>
      <c r="P72" s="142"/>
      <c r="Q72" s="9"/>
      <c r="S72">
        <f t="shared" si="5"/>
        <v>76</v>
      </c>
      <c r="T72" t="str">
        <f t="shared" si="1"/>
        <v>Лубяная Екатерина Валерьевна</v>
      </c>
      <c r="U72" t="str">
        <f t="shared" si="1"/>
        <v>Москва</v>
      </c>
      <c r="V72" s="223" t="str">
        <f t="shared" si="1"/>
        <v>-</v>
      </c>
      <c r="W72" s="223" t="str">
        <f t="shared" si="2"/>
        <v>-</v>
      </c>
      <c r="X72" s="223" t="str">
        <f t="shared" si="3"/>
        <v>-</v>
      </c>
    </row>
    <row r="73" spans="1:24">
      <c r="A73" s="166">
        <f>классы!B435</f>
        <v>77</v>
      </c>
      <c r="B73" s="166" t="str">
        <f>классы!C435</f>
        <v>Егор Валерьевич Ковальчук</v>
      </c>
      <c r="C73" s="237" t="str">
        <f>классы!F435</f>
        <v>Томская область</v>
      </c>
      <c r="D73" s="262" t="str">
        <f>VLOOKUP(A73,'Сл-дп'!$A$3:$Y$17,23,FALSE)</f>
        <v>-</v>
      </c>
      <c r="E73" s="143">
        <f>VLOOKUP(A73,'Сл-дп'!$A$3:$Y$17,19,FALSE)</f>
        <v>0</v>
      </c>
      <c r="F73" s="342" t="str">
        <f>VLOOKUP(A73,'Сл-дп'!$A$3:$Y$17,25,FALSE)</f>
        <v>0</v>
      </c>
      <c r="G73" s="222" t="str">
        <f>VLOOKUP(A73,'Сл-дп'!$A$3:$Y$17,24,FALSE)</f>
        <v>-</v>
      </c>
      <c r="H73" s="262" t="str">
        <f>VLOOKUP(A73,'Мар-дп'!$A$3:$Y$17,23,FALSE)</f>
        <v>-</v>
      </c>
      <c r="I73" s="143">
        <f>VLOOKUP(A73,'Мар-дп'!$A$3:$Y$17,19,FALSE)</f>
        <v>0</v>
      </c>
      <c r="J73" s="342" t="str">
        <f>VLOOKUP(A73,'Мар-дп'!$A$3:$Y$17,25,FALSE)</f>
        <v>0</v>
      </c>
      <c r="K73" s="222" t="str">
        <f>VLOOKUP(A73,'Мар-дп'!$A$3:$Y$17,24,FALSE)</f>
        <v>-</v>
      </c>
      <c r="L73" s="262" t="str">
        <f>VLOOKUP(A73,'От-дп'!$A$3:$Y$17,23,FALSE)</f>
        <v>-</v>
      </c>
      <c r="M73" s="143">
        <f>VLOOKUP(A73,'От-дп'!$A$3:$Y$17,19,FALSE)</f>
        <v>0</v>
      </c>
      <c r="N73" s="342" t="str">
        <f>VLOOKUP(A73,'От-дп'!$A$3:$Y$17,25,FALSE)</f>
        <v>0</v>
      </c>
      <c r="O73" s="222" t="str">
        <f>VLOOKUP(A73,'От-дп'!$A$3:$Y$17,24,FALSE)</f>
        <v>-</v>
      </c>
      <c r="P73" s="142"/>
      <c r="Q73" s="9"/>
      <c r="S73">
        <f t="shared" si="5"/>
        <v>77</v>
      </c>
      <c r="T73" t="str">
        <f t="shared" si="1"/>
        <v>Егор Валерьевич Ковальчук</v>
      </c>
      <c r="U73" t="str">
        <f t="shared" si="1"/>
        <v>Томская область</v>
      </c>
      <c r="V73" s="223" t="str">
        <f t="shared" si="1"/>
        <v>-</v>
      </c>
      <c r="W73" s="223" t="str">
        <f t="shared" si="2"/>
        <v>-</v>
      </c>
      <c r="X73" s="223" t="str">
        <f t="shared" si="3"/>
        <v>-</v>
      </c>
    </row>
    <row r="74" spans="1:24">
      <c r="A74" s="166"/>
      <c r="B74" s="166"/>
      <c r="C74" s="237"/>
      <c r="D74" s="262"/>
      <c r="E74" s="143"/>
      <c r="F74" s="342"/>
      <c r="G74" s="222"/>
      <c r="H74" s="262"/>
      <c r="I74" s="143"/>
      <c r="J74" s="342"/>
      <c r="K74" s="222"/>
      <c r="L74" s="262"/>
      <c r="M74" s="143"/>
      <c r="N74" s="342"/>
      <c r="O74" s="222"/>
      <c r="P74" s="142"/>
      <c r="Q74" s="9"/>
      <c r="S74">
        <f t="shared" si="5"/>
        <v>0</v>
      </c>
      <c r="T74">
        <f t="shared" si="1"/>
        <v>0</v>
      </c>
      <c r="U74">
        <f t="shared" si="1"/>
        <v>0</v>
      </c>
      <c r="V74" s="223">
        <f t="shared" si="1"/>
        <v>0</v>
      </c>
      <c r="W74" s="223">
        <f t="shared" si="2"/>
        <v>0</v>
      </c>
      <c r="X74" s="223">
        <f t="shared" si="3"/>
        <v>0</v>
      </c>
    </row>
    <row r="75" spans="1:24">
      <c r="A75" s="166"/>
      <c r="B75" s="166"/>
      <c r="C75" s="237"/>
      <c r="D75" s="262"/>
      <c r="E75" s="143"/>
      <c r="F75" s="342"/>
      <c r="G75" s="222"/>
      <c r="H75" s="262"/>
      <c r="I75" s="143"/>
      <c r="J75" s="342"/>
      <c r="K75" s="222"/>
      <c r="L75" s="262"/>
      <c r="M75" s="143"/>
      <c r="N75" s="342"/>
      <c r="O75" s="222"/>
      <c r="P75" s="142"/>
      <c r="Q75" s="9"/>
      <c r="S75">
        <f t="shared" si="5"/>
        <v>0</v>
      </c>
      <c r="T75">
        <f t="shared" si="1"/>
        <v>0</v>
      </c>
      <c r="U75">
        <f t="shared" si="1"/>
        <v>0</v>
      </c>
      <c r="V75" s="223">
        <f t="shared" si="1"/>
        <v>0</v>
      </c>
      <c r="W75" s="223">
        <f t="shared" si="2"/>
        <v>0</v>
      </c>
      <c r="X75" s="223">
        <f t="shared" si="3"/>
        <v>0</v>
      </c>
    </row>
    <row r="76" spans="1:24">
      <c r="A76" s="166"/>
      <c r="B76" s="166"/>
      <c r="C76" s="237"/>
      <c r="D76" s="262"/>
      <c r="E76" s="143"/>
      <c r="F76" s="342"/>
      <c r="G76" s="222"/>
      <c r="H76" s="262"/>
      <c r="I76" s="143"/>
      <c r="J76" s="342"/>
      <c r="K76" s="222"/>
      <c r="L76" s="262"/>
      <c r="M76" s="143"/>
      <c r="N76" s="342"/>
      <c r="O76" s="222"/>
      <c r="P76" s="142"/>
      <c r="Q76" s="9"/>
      <c r="S76">
        <f t="shared" si="5"/>
        <v>0</v>
      </c>
      <c r="T76">
        <f t="shared" si="1"/>
        <v>0</v>
      </c>
      <c r="U76">
        <f t="shared" si="1"/>
        <v>0</v>
      </c>
      <c r="V76" s="223">
        <f t="shared" si="1"/>
        <v>0</v>
      </c>
      <c r="W76" s="223">
        <f t="shared" si="2"/>
        <v>0</v>
      </c>
      <c r="X76" s="223">
        <f t="shared" si="3"/>
        <v>0</v>
      </c>
    </row>
    <row r="77" spans="1:24">
      <c r="A77" s="166"/>
      <c r="B77" s="166"/>
      <c r="C77" s="237"/>
      <c r="D77" s="262"/>
      <c r="E77" s="143"/>
      <c r="F77" s="342"/>
      <c r="G77" s="222"/>
      <c r="H77" s="262"/>
      <c r="I77" s="143"/>
      <c r="J77" s="342"/>
      <c r="K77" s="222"/>
      <c r="L77" s="262"/>
      <c r="M77" s="143"/>
      <c r="N77" s="342"/>
      <c r="O77" s="222"/>
      <c r="P77" s="142"/>
      <c r="Q77" s="9"/>
      <c r="S77">
        <f t="shared" si="5"/>
        <v>0</v>
      </c>
      <c r="T77">
        <f t="shared" si="1"/>
        <v>0</v>
      </c>
      <c r="U77">
        <f t="shared" si="1"/>
        <v>0</v>
      </c>
      <c r="V77" s="223">
        <f t="shared" si="1"/>
        <v>0</v>
      </c>
      <c r="W77" s="223">
        <f t="shared" si="2"/>
        <v>0</v>
      </c>
      <c r="X77" s="223">
        <f t="shared" si="3"/>
        <v>0</v>
      </c>
    </row>
    <row r="78" spans="1:24">
      <c r="A78" s="169">
        <f>классы!B531</f>
        <v>3</v>
      </c>
      <c r="B78" s="169" t="str">
        <f>классы!C531</f>
        <v>Кудрявцев Евгений Валерьевич</v>
      </c>
      <c r="C78" s="99" t="str">
        <f>классы!F531</f>
        <v>Искитим, Новосибирская область</v>
      </c>
      <c r="D78" s="262">
        <f>VLOOKUP(A78,'Сл-пут'!$A$3:$Y$13,23,FALSE)</f>
        <v>8.2000070000999887</v>
      </c>
      <c r="E78" s="143">
        <f>VLOOKUP(A78,'Сл-пут'!$A$3:$Y$13,19,FALSE)</f>
        <v>7</v>
      </c>
      <c r="F78" s="342">
        <f>VLOOKUP(A78,'Сл-пут'!$A$3:$Y$13,25,FALSE)</f>
        <v>10</v>
      </c>
      <c r="G78" s="222">
        <f>VLOOKUP(A78,'Сл-пут'!$A$3:$Y$13,24,FALSE)</f>
        <v>4</v>
      </c>
      <c r="H78" s="262">
        <f>VLOOKUP(A78,'Мар-пут'!$A$3:$Y$13,23,FALSE)</f>
        <v>8.6000070001264906</v>
      </c>
      <c r="I78" s="143">
        <f>VLOOKUP(A78,'Мар-пут'!$A$3:$Y$13,19,FALSE)</f>
        <v>7</v>
      </c>
      <c r="J78" s="342">
        <f>VLOOKUP(A78,'Мар-пут'!$A$3:$Y$13,25,FALSE)</f>
        <v>7.9047619047619078</v>
      </c>
      <c r="K78" s="222">
        <f>VLOOKUP(A78,'Мар-пут'!$A$3:$Y$13,24,FALSE)</f>
        <v>4</v>
      </c>
      <c r="L78" s="262">
        <f>VLOOKUP(A78,'От-пут'!$A$3:$Y$18,23,FALSE)</f>
        <v>6.5000080001473473</v>
      </c>
      <c r="M78" s="143">
        <f>VLOOKUP(A78,'От-пут'!$A$3:$Y$18,19,FALSE)</f>
        <v>8</v>
      </c>
      <c r="N78" s="342">
        <f>VLOOKUP(A78,'От-пут'!$A$3:$Y$18,25,FALSE)</f>
        <v>6.7857142857142856</v>
      </c>
      <c r="O78" s="222">
        <f>VLOOKUP(A78,'От-пут'!$A$3:$Y$18,24,FALSE)</f>
        <v>8</v>
      </c>
      <c r="P78" s="142"/>
      <c r="Q78" s="9"/>
      <c r="S78">
        <f t="shared" si="5"/>
        <v>3</v>
      </c>
      <c r="T78" t="str">
        <f>B78</f>
        <v>Кудрявцев Евгений Валерьевич</v>
      </c>
      <c r="U78" t="str">
        <f>C78</f>
        <v>Искитим, Новосибирская область</v>
      </c>
      <c r="V78" s="223">
        <f>D78</f>
        <v>8.2000070000999887</v>
      </c>
      <c r="W78" s="223">
        <f t="shared" si="2"/>
        <v>8.6000070001264906</v>
      </c>
      <c r="X78" s="223">
        <f t="shared" si="3"/>
        <v>6.5000080001473473</v>
      </c>
    </row>
    <row r="79" spans="1:24">
      <c r="A79" s="169">
        <f>классы!B532</f>
        <v>12</v>
      </c>
      <c r="B79" s="169" t="str">
        <f>классы!C532</f>
        <v>Лисовский Павел</v>
      </c>
      <c r="C79" s="99" t="str">
        <f>классы!F532</f>
        <v>Беларусь, Минск</v>
      </c>
      <c r="D79" s="262" t="str">
        <f>VLOOKUP(A79,'Сл-пут'!$A$3:$Y$13,23,FALSE)</f>
        <v>-</v>
      </c>
      <c r="E79" s="143">
        <f>VLOOKUP(A79,'Сл-пут'!$A$3:$Y$13,19,FALSE)</f>
        <v>0</v>
      </c>
      <c r="F79" s="342" t="str">
        <f>VLOOKUP(A79,'Сл-пут'!$A$3:$Y$13,25,FALSE)</f>
        <v>0</v>
      </c>
      <c r="G79" s="222" t="str">
        <f>VLOOKUP(A79,'Сл-пут'!$A$3:$Y$13,24,FALSE)</f>
        <v>-</v>
      </c>
      <c r="H79" s="262" t="str">
        <f>VLOOKUP(A79,'Мар-пут'!$A$3:$Y$13,23,FALSE)</f>
        <v>-</v>
      </c>
      <c r="I79" s="143">
        <f>VLOOKUP(A79,'Мар-пут'!$A$3:$Y$13,19,FALSE)</f>
        <v>0</v>
      </c>
      <c r="J79" s="342" t="str">
        <f>VLOOKUP(A79,'Мар-пут'!$A$3:$Y$13,25,FALSE)</f>
        <v>0</v>
      </c>
      <c r="K79" s="222" t="str">
        <f>VLOOKUP(A79,'Мар-пут'!$A$3:$Y$13,24,FALSE)</f>
        <v>-</v>
      </c>
      <c r="L79" s="262">
        <f>VLOOKUP(A79,'От-пут'!$A$3:$Y$18,23,FALSE)</f>
        <v>7.5714375716307778</v>
      </c>
      <c r="M79" s="143">
        <f>VLOOKUP(A79,'От-пут'!$A$3:$Y$18,19,FALSE)</f>
        <v>9</v>
      </c>
      <c r="N79" s="342">
        <f>VLOOKUP(A79,'От-пут'!$A$3:$Y$18,25,FALSE)</f>
        <v>4.9444444444444429</v>
      </c>
      <c r="O79" s="222">
        <f>VLOOKUP(A79,'От-пут'!$A$3:$Y$18,24,FALSE)</f>
        <v>6</v>
      </c>
      <c r="P79" s="142"/>
      <c r="Q79" s="9"/>
      <c r="S79">
        <f t="shared" ref="S79:V86" si="6">A79</f>
        <v>12</v>
      </c>
      <c r="T79" t="str">
        <f t="shared" si="6"/>
        <v>Лисовский Павел</v>
      </c>
      <c r="U79" t="str">
        <f t="shared" si="6"/>
        <v>Беларусь, Минск</v>
      </c>
      <c r="V79" s="223" t="str">
        <f t="shared" si="6"/>
        <v>-</v>
      </c>
      <c r="W79" s="223" t="str">
        <f t="shared" ref="W79:W86" si="7">H79</f>
        <v>-</v>
      </c>
      <c r="X79" s="223">
        <f t="shared" ref="X79:X86" si="8">L79</f>
        <v>7.5714375716307778</v>
      </c>
    </row>
    <row r="80" spans="1:24">
      <c r="A80" s="169">
        <f>классы!B533</f>
        <v>13</v>
      </c>
      <c r="B80" s="169" t="str">
        <f>классы!C533</f>
        <v>Сазонов Антон Анатольевич</v>
      </c>
      <c r="C80" s="99" t="str">
        <f>классы!F533</f>
        <v>Уфа</v>
      </c>
      <c r="D80" s="262" t="str">
        <f>VLOOKUP(A80,'Сл-пут'!$A$3:$Y$13,23,FALSE)</f>
        <v>-</v>
      </c>
      <c r="E80" s="143">
        <f>VLOOKUP(A80,'Сл-пут'!$A$3:$Y$13,19,FALSE)</f>
        <v>0</v>
      </c>
      <c r="F80" s="342" t="str">
        <f>VLOOKUP(A80,'Сл-пут'!$A$3:$Y$13,25,FALSE)</f>
        <v>0</v>
      </c>
      <c r="G80" s="222" t="str">
        <f>VLOOKUP(A80,'Сл-пут'!$A$3:$Y$13,24,FALSE)</f>
        <v>-</v>
      </c>
      <c r="H80" s="262">
        <f>VLOOKUP(A80,'Мар-пут'!$A$3:$Y$13,23,FALSE)</f>
        <v>8.0000070002359003</v>
      </c>
      <c r="I80" s="143">
        <f>VLOOKUP(A80,'Мар-пут'!$A$3:$Y$13,19,FALSE)</f>
        <v>7</v>
      </c>
      <c r="J80" s="342">
        <f>VLOOKUP(A80,'Мар-пут'!$A$3:$Y$13,25,FALSE)</f>
        <v>4.2380952380952408</v>
      </c>
      <c r="K80" s="222">
        <f>VLOOKUP(A80,'Мар-пут'!$A$3:$Y$13,24,FALSE)</f>
        <v>6</v>
      </c>
      <c r="L80" s="262">
        <f>VLOOKUP(A80,'От-пут'!$A$3:$Y$18,23,FALSE)</f>
        <v>6.000008000149311</v>
      </c>
      <c r="M80" s="143">
        <f>VLOOKUP(A80,'От-пут'!$A$3:$Y$18,19,FALSE)</f>
        <v>8</v>
      </c>
      <c r="N80" s="342">
        <f>VLOOKUP(A80,'От-пут'!$A$3:$Y$18,25,FALSE)</f>
        <v>6.6964285714285712</v>
      </c>
      <c r="O80" s="222">
        <f>VLOOKUP(A80,'От-пут'!$A$3:$Y$18,24,FALSE)</f>
        <v>9</v>
      </c>
      <c r="P80" s="142"/>
      <c r="Q80" s="9"/>
      <c r="S80">
        <f t="shared" si="6"/>
        <v>13</v>
      </c>
      <c r="T80" t="str">
        <f t="shared" si="6"/>
        <v>Сазонов Антон Анатольевич</v>
      </c>
      <c r="U80" t="str">
        <f t="shared" si="6"/>
        <v>Уфа</v>
      </c>
      <c r="V80" s="223" t="str">
        <f t="shared" si="6"/>
        <v>-</v>
      </c>
      <c r="W80" s="223">
        <f t="shared" si="7"/>
        <v>8.0000070002359003</v>
      </c>
      <c r="X80" s="223">
        <f t="shared" si="8"/>
        <v>6.000008000149311</v>
      </c>
    </row>
    <row r="81" spans="1:24">
      <c r="A81" s="169">
        <f>классы!B534</f>
        <v>19</v>
      </c>
      <c r="B81" s="169" t="str">
        <f>классы!C534</f>
        <v>Костюхина Екатерина Евгеньевна</v>
      </c>
      <c r="C81" s="99" t="str">
        <f>классы!F534</f>
        <v>Санкт-Петербург</v>
      </c>
      <c r="D81" s="262">
        <f>VLOOKUP(A81,'Сл-пут'!$A$3:$Y$13,23,FALSE)</f>
        <v>6.6666746671180759</v>
      </c>
      <c r="E81" s="143">
        <f>VLOOKUP(A81,'Сл-пут'!$A$3:$Y$13,19,FALSE)</f>
        <v>8</v>
      </c>
      <c r="F81" s="342">
        <f>VLOOKUP(A81,'Сл-пут'!$A$3:$Y$13,25,FALSE)</f>
        <v>2.2142857142857144</v>
      </c>
      <c r="G81" s="222">
        <f>VLOOKUP(A81,'Сл-пут'!$A$3:$Y$13,24,FALSE)</f>
        <v>5</v>
      </c>
      <c r="H81" s="262">
        <f>VLOOKUP(A81,'Мар-пут'!$A$3:$Y$13,23,FALSE)</f>
        <v>8.0000080003352156</v>
      </c>
      <c r="I81" s="143">
        <f>VLOOKUP(A81,'Мар-пут'!$A$3:$Y$13,19,FALSE)</f>
        <v>8</v>
      </c>
      <c r="J81" s="342">
        <f>VLOOKUP(A81,'Мар-пут'!$A$3:$Y$13,25,FALSE)</f>
        <v>2.9821428571428572</v>
      </c>
      <c r="K81" s="222">
        <f>VLOOKUP(A81,'Мар-пут'!$A$3:$Y$13,24,FALSE)</f>
        <v>5</v>
      </c>
      <c r="L81" s="262">
        <f>VLOOKUP(A81,'От-пут'!$A$3:$Y$18,23,FALSE)</f>
        <v>8.4285804287496155</v>
      </c>
      <c r="M81" s="143">
        <f>VLOOKUP(A81,'От-пут'!$A$3:$Y$18,19,FALSE)</f>
        <v>9</v>
      </c>
      <c r="N81" s="342">
        <f>VLOOKUP(A81,'От-пут'!$A$3:$Y$18,25,FALSE)</f>
        <v>5.6111111111111143</v>
      </c>
      <c r="O81" s="222">
        <f>VLOOKUP(A81,'От-пут'!$A$3:$Y$18,24,FALSE)</f>
        <v>4</v>
      </c>
      <c r="P81" s="142"/>
      <c r="Q81" s="9"/>
      <c r="S81">
        <f t="shared" si="6"/>
        <v>19</v>
      </c>
      <c r="T81" t="str">
        <f t="shared" si="6"/>
        <v>Костюхина Екатерина Евгеньевна</v>
      </c>
      <c r="U81" t="str">
        <f t="shared" si="6"/>
        <v>Санкт-Петербург</v>
      </c>
      <c r="V81" s="223">
        <f t="shared" si="6"/>
        <v>6.6666746671180759</v>
      </c>
      <c r="W81" s="223">
        <f t="shared" si="7"/>
        <v>8.0000080003352156</v>
      </c>
      <c r="X81" s="223">
        <f t="shared" si="8"/>
        <v>8.4285804287496155</v>
      </c>
    </row>
    <row r="82" spans="1:24">
      <c r="A82" s="169">
        <f>классы!B535</f>
        <v>20</v>
      </c>
      <c r="B82" s="169" t="str">
        <f>классы!C535</f>
        <v>Костюхина Екатерина Евгеньевна</v>
      </c>
      <c r="C82" s="99" t="str">
        <f>классы!F535</f>
        <v>Санкт-Петербург</v>
      </c>
      <c r="D82" s="262">
        <f>VLOOKUP(A82,'Сл-пут'!$A$3:$Y$13,23,FALSE)</f>
        <v>5.4000070011040435</v>
      </c>
      <c r="E82" s="143">
        <f>VLOOKUP(A82,'Сл-пут'!$A$3:$Y$13,19,FALSE)</f>
        <v>7</v>
      </c>
      <c r="F82" s="342">
        <f>VLOOKUP(A82,'Сл-пут'!$A$3:$Y$13,25,FALSE)</f>
        <v>0.90476190476190277</v>
      </c>
      <c r="G82" s="222">
        <f>VLOOKUP(A82,'Сл-пут'!$A$3:$Y$13,24,FALSE)</f>
        <v>7</v>
      </c>
      <c r="H82" s="262">
        <f>VLOOKUP(A82,'Мар-пут'!$A$3:$Y$13,23,FALSE)</f>
        <v>7.0000070014977531</v>
      </c>
      <c r="I82" s="143">
        <f>VLOOKUP(A82,'Мар-пут'!$A$3:$Y$13,19,FALSE)</f>
        <v>7</v>
      </c>
      <c r="J82" s="342">
        <f>VLOOKUP(A82,'Мар-пут'!$A$3:$Y$13,25,FALSE)</f>
        <v>0.66666666666666663</v>
      </c>
      <c r="K82" s="222">
        <f>VLOOKUP(A82,'Мар-пут'!$A$3:$Y$13,24,FALSE)</f>
        <v>9</v>
      </c>
      <c r="L82" s="262">
        <f>VLOOKUP(A82,'От-пут'!$A$3:$Y$18,23,FALSE)</f>
        <v>7.8333413335088506</v>
      </c>
      <c r="M82" s="143">
        <f>VLOOKUP(A82,'От-пут'!$A$3:$Y$18,19,FALSE)</f>
        <v>8</v>
      </c>
      <c r="N82" s="342">
        <f>VLOOKUP(A82,'От-пут'!$A$3:$Y$18,25,FALSE)</f>
        <v>5.6964285714285712</v>
      </c>
      <c r="O82" s="222">
        <f>VLOOKUP(A82,'От-пут'!$A$3:$Y$18,24,FALSE)</f>
        <v>5</v>
      </c>
      <c r="P82" s="142"/>
      <c r="Q82" s="9"/>
      <c r="S82">
        <f t="shared" si="6"/>
        <v>20</v>
      </c>
      <c r="T82" t="str">
        <f t="shared" si="6"/>
        <v>Костюхина Екатерина Евгеньевна</v>
      </c>
      <c r="U82" t="str">
        <f t="shared" si="6"/>
        <v>Санкт-Петербург</v>
      </c>
      <c r="V82" s="223">
        <f t="shared" si="6"/>
        <v>5.4000070011040435</v>
      </c>
      <c r="W82" s="223">
        <f t="shared" si="7"/>
        <v>7.0000070014977531</v>
      </c>
      <c r="X82" s="223">
        <f t="shared" si="8"/>
        <v>7.8333413335088506</v>
      </c>
    </row>
    <row r="83" spans="1:24">
      <c r="A83" s="169">
        <f>классы!B536</f>
        <v>27</v>
      </c>
      <c r="B83" s="169" t="str">
        <f>классы!C536</f>
        <v>Травина Светлана</v>
      </c>
      <c r="C83" s="99" t="str">
        <f>классы!F536</f>
        <v>Мурманск</v>
      </c>
      <c r="D83" s="262" t="str">
        <f>VLOOKUP(A83,'Сл-пут'!$A$3:$Y$13,23,FALSE)</f>
        <v>-</v>
      </c>
      <c r="E83" s="143">
        <f>VLOOKUP(A83,'Сл-пут'!$A$3:$Y$13,19,FALSE)</f>
        <v>0</v>
      </c>
      <c r="F83" s="342" t="str">
        <f>VLOOKUP(A83,'Сл-пут'!$A$3:$Y$13,25,FALSE)</f>
        <v>0</v>
      </c>
      <c r="G83" s="222" t="str">
        <f>VLOOKUP(A83,'Сл-пут'!$A$3:$Y$13,24,FALSE)</f>
        <v>-</v>
      </c>
      <c r="H83" s="262">
        <f>VLOOKUP(A83,'Мар-пут'!$A$3:$Y$13,23,FALSE)</f>
        <v>7.250006000325981</v>
      </c>
      <c r="I83" s="143">
        <f>VLOOKUP(A83,'Мар-пут'!$A$3:$Y$13,19,FALSE)</f>
        <v>6</v>
      </c>
      <c r="J83" s="342">
        <f>VLOOKUP(A83,'Мар-пут'!$A$3:$Y$13,25,FALSE)</f>
        <v>3.0666666666666629</v>
      </c>
      <c r="K83" s="222">
        <f>VLOOKUP(A83,'Мар-пут'!$A$3:$Y$13,24,FALSE)</f>
        <v>7</v>
      </c>
      <c r="L83" s="262">
        <f>VLOOKUP(A83,'От-пут'!$A$3:$Y$18,23,FALSE)</f>
        <v>7.2000070001363454</v>
      </c>
      <c r="M83" s="143">
        <f>VLOOKUP(A83,'От-пут'!$A$3:$Y$18,19,FALSE)</f>
        <v>7</v>
      </c>
      <c r="N83" s="342">
        <f>VLOOKUP(A83,'От-пут'!$A$3:$Y$18,25,FALSE)</f>
        <v>7.333333333333333</v>
      </c>
      <c r="O83" s="222">
        <f>VLOOKUP(A83,'От-пут'!$A$3:$Y$18,24,FALSE)</f>
        <v>7</v>
      </c>
      <c r="P83" s="142"/>
      <c r="Q83" s="9"/>
      <c r="S83">
        <f t="shared" si="6"/>
        <v>27</v>
      </c>
      <c r="T83" t="str">
        <f t="shared" si="6"/>
        <v>Травина Светлана</v>
      </c>
      <c r="U83" t="str">
        <f t="shared" si="6"/>
        <v>Мурманск</v>
      </c>
      <c r="V83" s="223" t="str">
        <f t="shared" si="6"/>
        <v>-</v>
      </c>
      <c r="W83" s="223">
        <f t="shared" si="7"/>
        <v>7.250006000325981</v>
      </c>
      <c r="X83" s="223">
        <f t="shared" si="8"/>
        <v>7.2000070001363454</v>
      </c>
    </row>
    <row r="84" spans="1:24">
      <c r="A84" s="169">
        <f>классы!B537</f>
        <v>35</v>
      </c>
      <c r="B84" s="169" t="str">
        <f>классы!C537</f>
        <v>Никульникова Татьяна</v>
      </c>
      <c r="C84" s="99" t="str">
        <f>классы!F537</f>
        <v>Москва</v>
      </c>
      <c r="D84" s="262">
        <f>VLOOKUP(A84,'Сл-пут'!$A$3:$Y$13,23,FALSE)</f>
        <v>8.5000080001950824</v>
      </c>
      <c r="E84" s="143">
        <f>VLOOKUP(A84,'Сл-пут'!$A$3:$Y$13,19,FALSE)</f>
        <v>8</v>
      </c>
      <c r="F84" s="342">
        <f>VLOOKUP(A84,'Сл-пут'!$A$3:$Y$13,25,FALSE)</f>
        <v>5.125</v>
      </c>
      <c r="G84" s="405">
        <f>VLOOKUP(A84,'Сл-пут'!$A$3:$Y$13,24,FALSE)</f>
        <v>3</v>
      </c>
      <c r="H84" s="262">
        <f>VLOOKUP(A84,'Мар-пут'!$A$3:$Y$13,23,FALSE)</f>
        <v>9.6666746668999437</v>
      </c>
      <c r="I84" s="143">
        <f>VLOOKUP(A84,'Мар-пут'!$A$3:$Y$13,19,FALSE)</f>
        <v>8</v>
      </c>
      <c r="J84" s="342">
        <f>VLOOKUP(A84,'Мар-пут'!$A$3:$Y$13,25,FALSE)</f>
        <v>4.2857142857142856</v>
      </c>
      <c r="K84" s="405">
        <f>VLOOKUP(A84,'Мар-пут'!$A$3:$Y$13,24,FALSE)</f>
        <v>1</v>
      </c>
      <c r="L84" s="262">
        <f>VLOOKUP(A84,'От-пут'!$A$3:$Y$18,23,FALSE)</f>
        <v>9.7142947145503502</v>
      </c>
      <c r="M84" s="143">
        <f>VLOOKUP(A84,'От-пут'!$A$3:$Y$18,19,FALSE)</f>
        <v>9</v>
      </c>
      <c r="N84" s="342">
        <f>VLOOKUP(A84,'От-пут'!$A$3:$Y$18,25,FALSE)</f>
        <v>3.7777777777777715</v>
      </c>
      <c r="O84" s="405">
        <f>VLOOKUP(A84,'От-пут'!$A$3:$Y$18,24,FALSE)</f>
        <v>2</v>
      </c>
      <c r="P84" s="142"/>
      <c r="Q84" s="9"/>
      <c r="S84">
        <f t="shared" si="6"/>
        <v>35</v>
      </c>
      <c r="T84" t="str">
        <f t="shared" si="6"/>
        <v>Никульникова Татьяна</v>
      </c>
      <c r="U84" t="str">
        <f t="shared" si="6"/>
        <v>Москва</v>
      </c>
      <c r="V84" s="223">
        <f t="shared" si="6"/>
        <v>8.5000080001950824</v>
      </c>
      <c r="W84" s="223">
        <f t="shared" si="7"/>
        <v>9.6666746668999437</v>
      </c>
      <c r="X84" s="223">
        <f t="shared" si="8"/>
        <v>9.7142947145503502</v>
      </c>
    </row>
    <row r="85" spans="1:24">
      <c r="A85" s="169">
        <f>классы!B538</f>
        <v>43</v>
      </c>
      <c r="B85" s="169" t="str">
        <f>классы!C538</f>
        <v>Голованова Кcения Александровна (участник похода)</v>
      </c>
      <c r="C85" s="99" t="str">
        <f>классы!F538</f>
        <v>Снегири</v>
      </c>
      <c r="D85" s="262">
        <f>VLOOKUP(A85,'Сл-пут'!$A$3:$Y$13,23,FALSE)</f>
        <v>6.5000080003998404</v>
      </c>
      <c r="E85" s="143">
        <f>VLOOKUP(A85,'Сл-пут'!$A$3:$Y$13,19,FALSE)</f>
        <v>8</v>
      </c>
      <c r="F85" s="342">
        <f>VLOOKUP(A85,'Сл-пут'!$A$3:$Y$13,25,FALSE)</f>
        <v>2.5</v>
      </c>
      <c r="G85" s="222">
        <f>VLOOKUP(A85,'Сл-пут'!$A$3:$Y$13,24,FALSE)</f>
        <v>6</v>
      </c>
      <c r="H85" s="262">
        <f>VLOOKUP(A85,'Мар-пут'!$A$3:$Y$13,23,FALSE)</f>
        <v>7.0000080001950842</v>
      </c>
      <c r="I85" s="143">
        <f>VLOOKUP(A85,'Мар-пут'!$A$3:$Y$13,19,FALSE)</f>
        <v>8</v>
      </c>
      <c r="J85" s="342">
        <f>VLOOKUP(A85,'Мар-пут'!$A$3:$Y$13,25,FALSE)</f>
        <v>5.125</v>
      </c>
      <c r="K85" s="222">
        <f>VLOOKUP(A85,'Мар-пут'!$A$3:$Y$13,24,FALSE)</f>
        <v>8</v>
      </c>
      <c r="L85" s="262">
        <f>VLOOKUP(A85,'От-пут'!$A$3:$Y$18,23,FALSE)</f>
        <v>5.8571518573678061</v>
      </c>
      <c r="M85" s="143">
        <f>VLOOKUP(A85,'От-пут'!$A$3:$Y$18,19,FALSE)</f>
        <v>9</v>
      </c>
      <c r="N85" s="342">
        <f>VLOOKUP(A85,'От-пут'!$A$3:$Y$18,25,FALSE)</f>
        <v>4.4444444444444429</v>
      </c>
      <c r="O85" s="222">
        <f>VLOOKUP(A85,'От-пут'!$A$3:$Y$18,24,FALSE)</f>
        <v>10</v>
      </c>
      <c r="P85" s="142"/>
      <c r="Q85" s="9"/>
      <c r="S85">
        <f t="shared" si="6"/>
        <v>43</v>
      </c>
      <c r="T85" t="str">
        <f t="shared" si="6"/>
        <v>Голованова Кcения Александровна (участник похода)</v>
      </c>
      <c r="U85" t="str">
        <f t="shared" si="6"/>
        <v>Снегири</v>
      </c>
      <c r="V85" s="223">
        <f t="shared" si="6"/>
        <v>6.5000080003998404</v>
      </c>
      <c r="W85" s="223">
        <f t="shared" si="7"/>
        <v>7.0000080001950842</v>
      </c>
      <c r="X85" s="223">
        <f t="shared" si="8"/>
        <v>5.8571518573678061</v>
      </c>
    </row>
    <row r="86" spans="1:24">
      <c r="A86" s="169">
        <f>классы!B539</f>
        <v>47</v>
      </c>
      <c r="B86" s="169" t="str">
        <f>классы!C539</f>
        <v>Иванов Никита Станиславович</v>
      </c>
      <c r="C86" s="99" t="str">
        <f>классы!F539</f>
        <v>Сыктывкар</v>
      </c>
      <c r="D86" s="262">
        <f>VLOOKUP(A86,'Сл-пут'!$A$3:$Y$13,23,FALSE)</f>
        <v>5.2000070008070409</v>
      </c>
      <c r="E86" s="143">
        <f>VLOOKUP(A86,'Сл-пут'!$A$3:$Y$13,19,FALSE)</f>
        <v>7</v>
      </c>
      <c r="F86" s="342">
        <f>VLOOKUP(A86,'Сл-пут'!$A$3:$Y$13,25,FALSE)</f>
        <v>1.2380952380952361</v>
      </c>
      <c r="G86" s="222">
        <f>VLOOKUP(A86,'Сл-пут'!$A$3:$Y$13,24,FALSE)</f>
        <v>8</v>
      </c>
      <c r="H86" s="262">
        <f>VLOOKUP(A86,'Мар-пут'!$A$3:$Y$13,23,FALSE)</f>
        <v>6.0000070005996404</v>
      </c>
      <c r="I86" s="143">
        <f>VLOOKUP(A86,'Мар-пут'!$A$3:$Y$13,19,FALSE)</f>
        <v>7</v>
      </c>
      <c r="J86" s="342">
        <f>VLOOKUP(A86,'Мар-пут'!$A$3:$Y$13,25,FALSE)</f>
        <v>1.6666666666666667</v>
      </c>
      <c r="K86" s="222">
        <f>VLOOKUP(A86,'Мар-пут'!$A$3:$Y$13,24,FALSE)</f>
        <v>10</v>
      </c>
      <c r="L86" s="262">
        <f>VLOOKUP(A86,'От-пут'!$A$3:$Y$18,23,FALSE)</f>
        <v>5.1666746669644512</v>
      </c>
      <c r="M86" s="143">
        <f>VLOOKUP(A86,'От-пут'!$A$3:$Y$18,19,FALSE)</f>
        <v>8</v>
      </c>
      <c r="N86" s="342">
        <f>VLOOKUP(A86,'От-пут'!$A$3:$Y$18,25,FALSE)</f>
        <v>3.3571428571428572</v>
      </c>
      <c r="O86" s="222">
        <f>VLOOKUP(A86,'От-пут'!$A$3:$Y$18,24,FALSE)</f>
        <v>11</v>
      </c>
      <c r="P86" s="142"/>
      <c r="Q86" s="9"/>
      <c r="S86">
        <f t="shared" si="6"/>
        <v>47</v>
      </c>
      <c r="T86" t="str">
        <f t="shared" si="6"/>
        <v>Иванов Никита Станиславович</v>
      </c>
      <c r="U86" t="str">
        <f t="shared" si="6"/>
        <v>Сыктывкар</v>
      </c>
      <c r="V86" s="223">
        <f t="shared" si="6"/>
        <v>5.2000070008070409</v>
      </c>
      <c r="W86" s="223">
        <f t="shared" si="7"/>
        <v>6.0000070005996404</v>
      </c>
      <c r="X86" s="223">
        <f t="shared" si="8"/>
        <v>5.1666746669644512</v>
      </c>
    </row>
    <row r="87" spans="1:24">
      <c r="A87" s="169">
        <f>классы!B540</f>
        <v>66</v>
      </c>
      <c r="B87" s="169" t="str">
        <f>классы!C540</f>
        <v>Юрасова Галина</v>
      </c>
      <c r="C87" s="99" t="str">
        <f>классы!F540</f>
        <v>Севастополь</v>
      </c>
      <c r="D87" s="262">
        <f>VLOOKUP(A87,'Сл-пут'!$A$3:$Y$13,23,FALSE)</f>
        <v>10.000007000388738</v>
      </c>
      <c r="E87" s="143">
        <f>VLOOKUP(A87,'Сл-пут'!$A$3:$Y$13,19,FALSE)</f>
        <v>7</v>
      </c>
      <c r="F87" s="342">
        <f>VLOOKUP(A87,'Сл-пут'!$A$3:$Y$13,25,FALSE)</f>
        <v>2.5714285714285743</v>
      </c>
      <c r="G87" s="405">
        <f>VLOOKUP(A87,'Сл-пут'!$A$3:$Y$13,24,FALSE)</f>
        <v>1</v>
      </c>
      <c r="H87" s="262">
        <f>VLOOKUP(A87,'Мар-пут'!$A$3:$Y$13,23,FALSE)</f>
        <v>9.3333413338515836</v>
      </c>
      <c r="I87" s="143">
        <f>VLOOKUP(A87,'Мар-пут'!$A$3:$Y$13,19,FALSE)</f>
        <v>8</v>
      </c>
      <c r="J87" s="342">
        <f>VLOOKUP(A87,'Мар-пут'!$A$3:$Y$13,25,FALSE)</f>
        <v>1.9285714285714286</v>
      </c>
      <c r="K87" s="405">
        <f>VLOOKUP(A87,'Мар-пут'!$A$3:$Y$13,24,FALSE)</f>
        <v>2</v>
      </c>
      <c r="L87" s="262">
        <f>VLOOKUP(A87,'От-пут'!$A$3:$Y$18,23,FALSE)</f>
        <v>9.8333413339765965</v>
      </c>
      <c r="M87" s="143">
        <f>VLOOKUP(A87,'От-пут'!$A$3:$Y$18,19,FALSE)</f>
        <v>8</v>
      </c>
      <c r="N87" s="342">
        <f>VLOOKUP(A87,'От-пут'!$A$3:$Y$18,25,FALSE)</f>
        <v>1.5535714285714286</v>
      </c>
      <c r="O87" s="405">
        <f>VLOOKUP(A87,'От-пут'!$A$3:$Y$18,24,FALSE)</f>
        <v>1</v>
      </c>
    </row>
    <row r="88" spans="1:24">
      <c r="A88" s="169">
        <f>классы!B541</f>
        <v>68</v>
      </c>
      <c r="B88" s="169" t="str">
        <f>классы!C541</f>
        <v>Янгирова Анастасия Валерьевна</v>
      </c>
      <c r="C88" s="99" t="str">
        <f>классы!F541</f>
        <v>Москва</v>
      </c>
      <c r="D88" s="262">
        <f>VLOOKUP(A88,'Сл-пут'!$A$3:$Y$13,23,FALSE)</f>
        <v>8.8333413337847428</v>
      </c>
      <c r="E88" s="143">
        <f>VLOOKUP(A88,'Сл-пут'!$A$3:$Y$13,19,FALSE)</f>
        <v>8</v>
      </c>
      <c r="F88" s="342">
        <f>VLOOKUP(A88,'Сл-пут'!$A$3:$Y$13,25,FALSE)</f>
        <v>2.2142857142857144</v>
      </c>
      <c r="G88" s="405">
        <f>VLOOKUP(A88,'Сл-пут'!$A$3:$Y$13,24,FALSE)</f>
        <v>2</v>
      </c>
      <c r="H88" s="262">
        <f>VLOOKUP(A88,'Мар-пут'!$A$3:$Y$13,23,FALSE)</f>
        <v>8.8333413347671712</v>
      </c>
      <c r="I88" s="143">
        <f>VLOOKUP(A88,'Мар-пут'!$A$3:$Y$13,19,FALSE)</f>
        <v>8</v>
      </c>
      <c r="J88" s="342">
        <f>VLOOKUP(A88,'Мар-пут'!$A$3:$Y$13,25,FALSE)</f>
        <v>0.6964285714285714</v>
      </c>
      <c r="K88" s="405">
        <f>VLOOKUP(A88,'Мар-пут'!$A$3:$Y$13,24,FALSE)</f>
        <v>3</v>
      </c>
      <c r="L88" s="262">
        <f>VLOOKUP(A88,'От-пут'!$A$3:$Y$18,23,FALSE)</f>
        <v>8.7142947144515848</v>
      </c>
      <c r="M88" s="143">
        <f>VLOOKUP(A88,'От-пут'!$A$3:$Y$18,19,FALSE)</f>
        <v>9</v>
      </c>
      <c r="N88" s="342">
        <f>VLOOKUP(A88,'От-пут'!$A$3:$Y$18,25,FALSE)</f>
        <v>6.0277777777777715</v>
      </c>
      <c r="O88" s="405">
        <f>VLOOKUP(A88,'От-пут'!$A$3:$Y$18,24,FALSE)</f>
        <v>3</v>
      </c>
    </row>
    <row r="89" spans="1:24">
      <c r="D89" s="234"/>
      <c r="E89" s="230"/>
      <c r="F89" s="234"/>
      <c r="H89" s="234"/>
      <c r="I89" s="230"/>
      <c r="J89" s="234"/>
      <c r="L89" s="234"/>
      <c r="M89" s="230"/>
      <c r="N89" s="234"/>
    </row>
    <row r="90" spans="1:24">
      <c r="D90" s="234"/>
      <c r="E90" s="230"/>
      <c r="F90" s="234"/>
      <c r="H90" s="234"/>
      <c r="I90" s="230"/>
      <c r="J90" s="234"/>
      <c r="L90" s="234"/>
      <c r="M90" s="230"/>
      <c r="N90" s="234"/>
    </row>
  </sheetData>
  <conditionalFormatting sqref="P4:P86">
    <cfRule type="iconSet" priority="1">
      <iconSet iconSet="5Arrows">
        <cfvo type="percent" val="0"/>
        <cfvo type="percent" val="20"/>
        <cfvo type="percent" val="40"/>
        <cfvo type="percent" val="60"/>
        <cfvo type="percent" val="80"/>
      </iconSet>
    </cfRule>
  </conditionalFormatting>
  <pageMargins left="0.70866141732283472" right="0.70866141732283472" top="0.74803149606299213" bottom="0.74803149606299213" header="0.31496062992125984" footer="0.31496062992125984"/>
  <pageSetup paperSize="9" scale="70" orientation="landscape" horizontalDpi="4294967293" verticalDpi="0" r:id="rId1"/>
</worksheet>
</file>

<file path=xl/worksheets/sheet38.xml><?xml version="1.0" encoding="utf-8"?>
<worksheet xmlns="http://schemas.openxmlformats.org/spreadsheetml/2006/main" xmlns:r="http://schemas.openxmlformats.org/officeDocument/2006/relationships">
  <dimension ref="A1:AS90"/>
  <sheetViews>
    <sheetView workbookViewId="0">
      <pane ySplit="2" topLeftCell="A3" activePane="bottomLeft" state="frozen"/>
      <selection pane="bottomLeft" activeCell="I10" sqref="I10"/>
    </sheetView>
  </sheetViews>
  <sheetFormatPr defaultRowHeight="15"/>
  <cols>
    <col min="1" max="1" width="5.28515625" customWidth="1"/>
    <col min="2" max="2" width="33.7109375" customWidth="1"/>
    <col min="3" max="5" width="5.7109375" style="46" customWidth="1"/>
    <col min="6" max="6" width="6" style="46" customWidth="1"/>
    <col min="7" max="17" width="5.7109375" style="46" customWidth="1"/>
    <col min="18" max="18" width="5.7109375" style="1" customWidth="1"/>
    <col min="19" max="19" width="5.42578125" style="1" customWidth="1"/>
    <col min="20" max="20" width="5.140625" customWidth="1"/>
    <col min="21" max="22" width="7.28515625" style="1" customWidth="1"/>
    <col min="23" max="23" width="6.5703125" style="1" customWidth="1"/>
    <col min="24" max="24" width="5.85546875" style="187" customWidth="1"/>
    <col min="25" max="25" width="5.140625" style="1" customWidth="1"/>
  </cols>
  <sheetData>
    <row r="1" spans="1:45">
      <c r="C1" s="275" t="s">
        <v>257</v>
      </c>
      <c r="D1" s="276"/>
      <c r="E1" s="276"/>
      <c r="F1" s="276"/>
      <c r="G1" s="276"/>
      <c r="H1" s="276"/>
      <c r="I1" s="277"/>
      <c r="J1" s="278" t="s">
        <v>258</v>
      </c>
      <c r="K1" s="279"/>
      <c r="L1" s="280"/>
      <c r="M1" s="281" t="s">
        <v>259</v>
      </c>
      <c r="N1" s="282"/>
      <c r="O1" s="282"/>
      <c r="P1" s="282"/>
      <c r="Q1" s="283"/>
    </row>
    <row r="2" spans="1:45" s="18" customFormat="1" ht="97.5">
      <c r="A2" s="284" t="s">
        <v>151</v>
      </c>
      <c r="B2" s="62" t="s">
        <v>196</v>
      </c>
      <c r="C2" s="285" t="s">
        <v>260</v>
      </c>
      <c r="D2" s="285" t="s">
        <v>261</v>
      </c>
      <c r="E2" s="285" t="s">
        <v>262</v>
      </c>
      <c r="F2" s="285" t="s">
        <v>1924</v>
      </c>
      <c r="G2" s="285" t="s">
        <v>78</v>
      </c>
      <c r="H2" s="285" t="s">
        <v>263</v>
      </c>
      <c r="I2" s="285" t="s">
        <v>264</v>
      </c>
      <c r="J2" s="286" t="s">
        <v>265</v>
      </c>
      <c r="K2" s="286" t="s">
        <v>81</v>
      </c>
      <c r="L2" s="286" t="s">
        <v>266</v>
      </c>
      <c r="M2" s="287" t="s">
        <v>267</v>
      </c>
      <c r="N2" s="287" t="s">
        <v>268</v>
      </c>
      <c r="O2" s="287" t="s">
        <v>269</v>
      </c>
      <c r="P2" s="287" t="s">
        <v>84</v>
      </c>
      <c r="Q2" s="287" t="s">
        <v>270</v>
      </c>
      <c r="R2" s="288" t="s">
        <v>271</v>
      </c>
      <c r="S2" s="288" t="s">
        <v>1925</v>
      </c>
      <c r="T2" s="284" t="s">
        <v>1201</v>
      </c>
      <c r="U2" s="288" t="s">
        <v>197</v>
      </c>
      <c r="V2" s="288" t="s">
        <v>1929</v>
      </c>
      <c r="W2" s="288" t="s">
        <v>1928</v>
      </c>
      <c r="X2" s="408" t="s">
        <v>1930</v>
      </c>
      <c r="Y2" s="288" t="s">
        <v>1927</v>
      </c>
      <c r="Z2" s="288"/>
      <c r="AB2" s="18" t="s">
        <v>197</v>
      </c>
      <c r="AC2" s="18" t="s">
        <v>271</v>
      </c>
      <c r="AD2" s="197" t="s">
        <v>1924</v>
      </c>
      <c r="AE2" s="197" t="s">
        <v>78</v>
      </c>
      <c r="AF2" s="197" t="s">
        <v>263</v>
      </c>
      <c r="AG2" s="197" t="s">
        <v>264</v>
      </c>
      <c r="AH2" s="197" t="s">
        <v>265</v>
      </c>
      <c r="AI2" s="197" t="s">
        <v>81</v>
      </c>
      <c r="AJ2" s="197" t="s">
        <v>266</v>
      </c>
      <c r="AK2" s="197" t="s">
        <v>272</v>
      </c>
      <c r="AL2" s="197" t="s">
        <v>83</v>
      </c>
      <c r="AM2" s="197" t="s">
        <v>273</v>
      </c>
      <c r="AN2" s="197" t="s">
        <v>84</v>
      </c>
      <c r="AO2" s="197" t="s">
        <v>274</v>
      </c>
      <c r="AP2" s="289" t="str">
        <f t="shared" ref="AP2:AP33" si="0">C2</f>
        <v>фото№1</v>
      </c>
      <c r="AQ2" s="289" t="str">
        <f t="shared" ref="AQ2:AR65" si="1">D2</f>
        <v>фото№2</v>
      </c>
      <c r="AR2" s="289" t="str">
        <f t="shared" si="1"/>
        <v>фото№3</v>
      </c>
    </row>
    <row r="3" spans="1:45">
      <c r="A3" s="195">
        <f>ROW(A1)</f>
        <v>1</v>
      </c>
      <c r="B3" s="195" t="str">
        <f>классы!C3</f>
        <v>Фефелов Александр</v>
      </c>
      <c r="C3" s="290">
        <f>IFERROR(VLOOKUP(A3,фото!$BV$982:$BY$1173,4,FALSE),"-")</f>
        <v>7.8000015002481646</v>
      </c>
      <c r="D3" s="290">
        <f>IFERROR(VLOOKUP(A3,фото!$BW$982:$BY$1173,3,FALSE),"-")</f>
        <v>5.8333345338407678</v>
      </c>
      <c r="E3" s="290">
        <f>IFERROR(VLOOKUP(A3,фото!$BX$982:$BY$1173,2,FALSE),"-")</f>
        <v>7.8750016001979803</v>
      </c>
      <c r="F3" s="290">
        <f>IF(MAX(C3:E3)&gt;0,MAX(C3:E3),"-")</f>
        <v>7.8750016001979803</v>
      </c>
      <c r="G3" s="290">
        <f>Видео!$BI492</f>
        <v>7.5833345334725264</v>
      </c>
      <c r="H3" s="290">
        <f>Увл.отчёт!$BI492</f>
        <v>7.2000005008264463</v>
      </c>
      <c r="I3" s="290">
        <f>IF(классы!P3="ДА",классы!Q3,"-")</f>
        <v>1.8182180536844217</v>
      </c>
      <c r="J3" s="291">
        <f>IFERROR(VLOOKUP(A3,'РЕЗ-судейские'!$A$4:$L$88,4,FALSE),"-")</f>
        <v>10.857151858580787</v>
      </c>
      <c r="K3" s="291">
        <f>IFERROR(VLOOKUP(A3,'РЕЗ-судейские'!$A$4:$L$88,8,FALSE),"-")</f>
        <v>10.142866143266067</v>
      </c>
      <c r="L3" s="291">
        <f>IFERROR(VLOOKUP(A3,'РЕЗ-судейские'!$A$4:$L$88,12,FALSE),"-")</f>
        <v>10.000010000117786</v>
      </c>
      <c r="M3" s="292" t="str">
        <f>IFERROR(VLOOKUP(A3,'РЕЗ-эксперт'!$B$3:$D$49,3,FALSE),"-")</f>
        <v>-</v>
      </c>
      <c r="N3" s="292">
        <f>IFERROR(VLOOKUP(A3,'РЕЗ-эксперт'!$B$52:$D$66,3,FALSE),"-")</f>
        <v>8.8000050001922716</v>
      </c>
      <c r="O3" s="292" t="str">
        <f>IFERROR(VLOOKUP(A3,'РЕЗ-эксперт'!$B$69:$D$91,3,FALSE),"-")</f>
        <v>-</v>
      </c>
      <c r="P3" s="292" t="str">
        <f>IFERROR(VLOOKUP(A3,'РЕЗ-эксперт'!$B$94:$D$111,3,FALSE),"-")</f>
        <v>-</v>
      </c>
      <c r="Q3" s="292">
        <f>IFERROR(VLOOKUP(A3,'РЕЗ-эксперт'!$B$114:$D$138,3,FALSE),"-")</f>
        <v>7.6666726668081564</v>
      </c>
      <c r="R3" s="11">
        <f>COUNT(F3:Q3)</f>
        <v>9</v>
      </c>
      <c r="S3" s="11" t="str">
        <f>IF(AND(R3&gt;=3,классы!R3=1),"ДА","НЕТ")</f>
        <v>НЕТ</v>
      </c>
      <c r="T3" s="195" t="str">
        <f>IF(AND(R3&gt;=5,COUNT(J3:L3)=3),"ДА","НЕТ")</f>
        <v>ДА</v>
      </c>
      <c r="U3" s="146">
        <f>IFERROR(AVERAGE(F3:Q3),"-")</f>
        <v>7.9936955952384938</v>
      </c>
      <c r="V3" s="407" t="str">
        <f>IF(S3="ДА",U3,"-")</f>
        <v>-</v>
      </c>
      <c r="W3" s="406">
        <f>IF(T3="ДА",U3,"-")</f>
        <v>7.9936955952384938</v>
      </c>
      <c r="X3" s="409" t="str">
        <f>IFERROR(RANK(V3,$V$3:$V$88,0),"-")</f>
        <v>-</v>
      </c>
      <c r="Y3" s="62">
        <f>IFERROR(RANK(W3,$W$3:$W$88,0),"-")</f>
        <v>7</v>
      </c>
      <c r="Z3" s="188"/>
      <c r="AA3" s="188">
        <f t="shared" ref="AA3:AA66" si="2">A3</f>
        <v>1</v>
      </c>
      <c r="AB3" s="293">
        <f>W3</f>
        <v>7.9936955952384938</v>
      </c>
      <c r="AC3" s="188">
        <f>R3</f>
        <v>9</v>
      </c>
      <c r="AD3" s="293">
        <f t="shared" ref="AD3:AD34" si="3">F3</f>
        <v>7.8750016001979803</v>
      </c>
      <c r="AE3" s="293">
        <f t="shared" ref="AE3:AO26" si="4">G3</f>
        <v>7.5833345334725264</v>
      </c>
      <c r="AF3" s="293">
        <f t="shared" si="4"/>
        <v>7.2000005008264463</v>
      </c>
      <c r="AG3" s="293">
        <f t="shared" si="4"/>
        <v>1.8182180536844217</v>
      </c>
      <c r="AH3" s="293">
        <f t="shared" si="4"/>
        <v>10.857151858580787</v>
      </c>
      <c r="AI3" s="293">
        <f t="shared" si="4"/>
        <v>10.142866143266067</v>
      </c>
      <c r="AJ3" s="293">
        <f t="shared" si="4"/>
        <v>10.000010000117786</v>
      </c>
      <c r="AK3" s="293" t="str">
        <f t="shared" si="4"/>
        <v>-</v>
      </c>
      <c r="AL3" s="293">
        <f t="shared" si="4"/>
        <v>8.8000050001922716</v>
      </c>
      <c r="AM3" s="293" t="str">
        <f t="shared" si="4"/>
        <v>-</v>
      </c>
      <c r="AN3" s="293" t="str">
        <f t="shared" si="4"/>
        <v>-</v>
      </c>
      <c r="AO3" s="293">
        <f t="shared" si="4"/>
        <v>7.6666726668081564</v>
      </c>
      <c r="AP3" s="293">
        <f t="shared" si="0"/>
        <v>7.8000015002481646</v>
      </c>
      <c r="AQ3" s="293">
        <f t="shared" si="1"/>
        <v>5.8333345338407678</v>
      </c>
      <c r="AR3" s="293">
        <f t="shared" si="1"/>
        <v>7.8750016001979803</v>
      </c>
      <c r="AS3" s="46" t="str">
        <f>V3</f>
        <v>-</v>
      </c>
    </row>
    <row r="4" spans="1:45">
      <c r="A4" s="195">
        <f t="shared" ref="A4:A67" si="5">ROW(A2)</f>
        <v>2</v>
      </c>
      <c r="B4" s="195" t="str">
        <f>классы!C4</f>
        <v>Рождественская Мария Владимировна</v>
      </c>
      <c r="C4" s="290">
        <f>IFERROR(VLOOKUP(A4,фото!$BV$982:$BY$1173,4,FALSE),"-")</f>
        <v>9.2500016002829373</v>
      </c>
      <c r="D4" s="290">
        <f>IFERROR(VLOOKUP(A4,фото!$BW$982:$BY$1173,3,FALSE),"-")</f>
        <v>5.4166678670223352</v>
      </c>
      <c r="E4" s="290">
        <f>IFERROR(VLOOKUP(A4,фото!$BX$982:$BY$1173,2,FALSE),"-")</f>
        <v>7.5714299717422664</v>
      </c>
      <c r="F4" s="290">
        <f t="shared" ref="F4:F67" si="6">IF(MAX(C4:E4)&gt;0,MAX(C4:E4),"-")</f>
        <v>9.2500016002829373</v>
      </c>
      <c r="G4" s="290" t="str">
        <f>Видео!$BI493</f>
        <v>-</v>
      </c>
      <c r="H4" s="290" t="str">
        <f>Увл.отчёт!$BI493</f>
        <v>-</v>
      </c>
      <c r="I4" s="290">
        <f>IF(классы!P4="ДА",классы!Q4,"-")</f>
        <v>2.1818362098776451</v>
      </c>
      <c r="J4" s="291">
        <f>IFERROR(VLOOKUP(A4,'РЕЗ-судейские'!$A$4:$L$88,4,FALSE),"-")</f>
        <v>9.8750100018333669</v>
      </c>
      <c r="K4" s="291">
        <f>IFERROR(VLOOKUP(A4,'РЕЗ-судейские'!$A$4:$L$88,8,FALSE),"-")</f>
        <v>9.2500100003213248</v>
      </c>
      <c r="L4" s="291">
        <f>IFERROR(VLOOKUP(A4,'РЕЗ-судейские'!$A$4:$L$88,12,FALSE),"-")</f>
        <v>9.5555665556965614</v>
      </c>
      <c r="M4" s="292" t="str">
        <f>IFERROR(VLOOKUP(A4,'РЕЗ-эксперт'!$B$3:$D$49,3,FALSE),"-")</f>
        <v>-</v>
      </c>
      <c r="N4" s="292">
        <f>IFERROR(VLOOKUP(A4,'РЕЗ-эксперт'!$B$52:$D$66,3,FALSE),"-")</f>
        <v>8.6000050003570152</v>
      </c>
      <c r="O4" s="292" t="str">
        <f>IFERROR(VLOOKUP(A4,'РЕЗ-эксперт'!$B$69:$D$91,3,FALSE),"-")</f>
        <v>-</v>
      </c>
      <c r="P4" s="292" t="str">
        <f>IFERROR(VLOOKUP(A4,'РЕЗ-эксперт'!$B$94:$D$111,3,FALSE),"-")</f>
        <v>-</v>
      </c>
      <c r="Q4" s="292" t="str">
        <f>IFERROR(VLOOKUP(A4,'РЕЗ-эксперт'!$B$114:$D$138,3,FALSE),"-")</f>
        <v>-</v>
      </c>
      <c r="R4" s="11">
        <f t="shared" ref="R4:R67" si="7">COUNT(F4:Q4)</f>
        <v>6</v>
      </c>
      <c r="S4" s="11" t="str">
        <f>IF(AND(R4&gt;=3,классы!R4=1),"ДА","НЕТ")</f>
        <v>НЕТ</v>
      </c>
      <c r="T4" s="195" t="str">
        <f t="shared" ref="T4:T67" si="8">IF(AND(R4&gt;=5,COUNT(J4:L4)=3),"ДА","НЕТ")</f>
        <v>ДА</v>
      </c>
      <c r="U4" s="146">
        <f t="shared" ref="U4:U67" si="9">IFERROR(AVERAGE(F4:Q4),"-")</f>
        <v>8.1187382280614742</v>
      </c>
      <c r="V4" s="407" t="str">
        <f t="shared" ref="V4:V67" si="10">IF(S4="ДА",U4,"-")</f>
        <v>-</v>
      </c>
      <c r="W4" s="406">
        <f t="shared" ref="W4:W67" si="11">IF(T4="ДА",U4,"-")</f>
        <v>8.1187382280614742</v>
      </c>
      <c r="X4" s="409" t="str">
        <f t="shared" ref="X4:X67" si="12">IFERROR(RANK(V4,$V$3:$V$88,0),"-")</f>
        <v>-</v>
      </c>
      <c r="Y4" s="62">
        <f t="shared" ref="Y4:Y67" si="13">IFERROR(RANK(W4,$W$3:$W$88,0),"-")</f>
        <v>3</v>
      </c>
      <c r="Z4" s="188"/>
      <c r="AA4" s="188">
        <f t="shared" si="2"/>
        <v>2</v>
      </c>
      <c r="AB4" s="293">
        <f t="shared" ref="AB4:AB67" si="14">W4</f>
        <v>8.1187382280614742</v>
      </c>
      <c r="AC4" s="188">
        <f t="shared" ref="AC4:AC67" si="15">R4</f>
        <v>6</v>
      </c>
      <c r="AD4" s="293">
        <f t="shared" si="3"/>
        <v>9.2500016002829373</v>
      </c>
      <c r="AE4" s="293" t="str">
        <f t="shared" si="4"/>
        <v>-</v>
      </c>
      <c r="AF4" s="293" t="str">
        <f t="shared" si="4"/>
        <v>-</v>
      </c>
      <c r="AG4" s="293">
        <f t="shared" si="4"/>
        <v>2.1818362098776451</v>
      </c>
      <c r="AH4" s="293">
        <f t="shared" si="4"/>
        <v>9.8750100018333669</v>
      </c>
      <c r="AI4" s="293">
        <f t="shared" si="4"/>
        <v>9.2500100003213248</v>
      </c>
      <c r="AJ4" s="293">
        <f t="shared" si="4"/>
        <v>9.5555665556965614</v>
      </c>
      <c r="AK4" s="293" t="str">
        <f t="shared" si="4"/>
        <v>-</v>
      </c>
      <c r="AL4" s="293">
        <f t="shared" si="4"/>
        <v>8.6000050003570152</v>
      </c>
      <c r="AM4" s="293" t="str">
        <f t="shared" si="4"/>
        <v>-</v>
      </c>
      <c r="AN4" s="293" t="str">
        <f t="shared" si="4"/>
        <v>-</v>
      </c>
      <c r="AO4" s="293" t="str">
        <f t="shared" si="4"/>
        <v>-</v>
      </c>
      <c r="AP4" s="293">
        <f t="shared" si="0"/>
        <v>9.2500016002829373</v>
      </c>
      <c r="AQ4" s="293">
        <f t="shared" si="1"/>
        <v>5.4166678670223352</v>
      </c>
      <c r="AR4" s="293">
        <f t="shared" si="1"/>
        <v>7.5714299717422664</v>
      </c>
      <c r="AS4" s="46" t="str">
        <f t="shared" ref="AS4:AS67" si="16">V4</f>
        <v>-</v>
      </c>
    </row>
    <row r="5" spans="1:45">
      <c r="A5" s="195">
        <f t="shared" si="5"/>
        <v>3</v>
      </c>
      <c r="B5" s="195" t="str">
        <f>классы!C5</f>
        <v>Кудрявцев Евгений Валерьевич</v>
      </c>
      <c r="C5" s="290" t="str">
        <f>IFERROR(VLOOKUP(A5,фото!$BV$982:$BY$1173,4,FALSE),"-")</f>
        <v>-</v>
      </c>
      <c r="D5" s="290" t="str">
        <f>IFERROR(VLOOKUP(A5,фото!$BW$982:$BY$1173,3,FALSE),"-")</f>
        <v>-</v>
      </c>
      <c r="E5" s="290" t="str">
        <f>IFERROR(VLOOKUP(A5,фото!$BX$982:$BY$1173,2,FALSE),"-")</f>
        <v>-</v>
      </c>
      <c r="F5" s="290" t="str">
        <f t="shared" si="6"/>
        <v>-</v>
      </c>
      <c r="G5" s="290" t="str">
        <f>Видео!$BI494</f>
        <v>-</v>
      </c>
      <c r="H5" s="290" t="str">
        <f>Увл.отчёт!$BI494</f>
        <v>-</v>
      </c>
      <c r="I5" s="290">
        <f>IF(классы!P5="ДА",классы!Q5,"-")</f>
        <v>0.72728479723151529</v>
      </c>
      <c r="J5" s="291">
        <f>IFERROR(VLOOKUP(A5,'РЕЗ-судейские'!$A$4:$L$88,4,FALSE),"-")</f>
        <v>8.2000070000999887</v>
      </c>
      <c r="K5" s="291">
        <f>IFERROR(VLOOKUP(A5,'РЕЗ-судейские'!$A$4:$L$88,8,FALSE),"-")</f>
        <v>8.6000070001264906</v>
      </c>
      <c r="L5" s="291">
        <f>IFERROR(VLOOKUP(A5,'РЕЗ-судейские'!$A$4:$L$88,12,FALSE),"-")</f>
        <v>6.5000080001473473</v>
      </c>
      <c r="M5" s="292" t="str">
        <f>IFERROR(VLOOKUP(A5,'РЕЗ-эксперт'!$B$3:$D$49,3,FALSE),"-")</f>
        <v>-</v>
      </c>
      <c r="N5" s="292" t="str">
        <f>IFERROR(VLOOKUP(A5,'РЕЗ-эксперт'!$B$52:$D$66,3,FALSE),"-")</f>
        <v>-</v>
      </c>
      <c r="O5" s="292">
        <f>IFERROR(VLOOKUP(A5,'РЕЗ-эксперт'!$B$69:$D$91,3,FALSE),"-")</f>
        <v>7.0000050001999599</v>
      </c>
      <c r="P5" s="292" t="str">
        <f>IFERROR(VLOOKUP(A5,'РЕЗ-эксперт'!$B$94:$D$111,3,FALSE),"-")</f>
        <v>-</v>
      </c>
      <c r="Q5" s="292">
        <f>IFERROR(VLOOKUP(A5,'РЕЗ-эксперт'!$B$114:$D$138,3,FALSE),"-")</f>
        <v>7.4000050001470372</v>
      </c>
      <c r="R5" s="11">
        <f t="shared" si="7"/>
        <v>6</v>
      </c>
      <c r="S5" s="11" t="str">
        <f>IF(AND(R5&gt;=3,классы!R5=1),"ДА","НЕТ")</f>
        <v>НЕТ</v>
      </c>
      <c r="T5" s="195" t="str">
        <f t="shared" si="8"/>
        <v>ДА</v>
      </c>
      <c r="U5" s="146">
        <f t="shared" si="9"/>
        <v>6.404552799658723</v>
      </c>
      <c r="V5" s="407" t="str">
        <f t="shared" si="10"/>
        <v>-</v>
      </c>
      <c r="W5" s="406">
        <f t="shared" si="11"/>
        <v>6.404552799658723</v>
      </c>
      <c r="X5" s="409" t="str">
        <f t="shared" si="12"/>
        <v>-</v>
      </c>
      <c r="Y5" s="62">
        <f t="shared" si="13"/>
        <v>16</v>
      </c>
      <c r="Z5" s="188"/>
      <c r="AA5" s="188">
        <f t="shared" si="2"/>
        <v>3</v>
      </c>
      <c r="AB5" s="293">
        <f t="shared" si="14"/>
        <v>6.404552799658723</v>
      </c>
      <c r="AC5" s="188">
        <f t="shared" si="15"/>
        <v>6</v>
      </c>
      <c r="AD5" s="293" t="str">
        <f t="shared" si="3"/>
        <v>-</v>
      </c>
      <c r="AE5" s="293" t="str">
        <f t="shared" si="4"/>
        <v>-</v>
      </c>
      <c r="AF5" s="293" t="str">
        <f t="shared" si="4"/>
        <v>-</v>
      </c>
      <c r="AG5" s="293">
        <f t="shared" si="4"/>
        <v>0.72728479723151529</v>
      </c>
      <c r="AH5" s="293">
        <f t="shared" si="4"/>
        <v>8.2000070000999887</v>
      </c>
      <c r="AI5" s="293">
        <f t="shared" si="4"/>
        <v>8.6000070001264906</v>
      </c>
      <c r="AJ5" s="293">
        <f t="shared" si="4"/>
        <v>6.5000080001473473</v>
      </c>
      <c r="AK5" s="293" t="str">
        <f t="shared" si="4"/>
        <v>-</v>
      </c>
      <c r="AL5" s="293" t="str">
        <f t="shared" si="4"/>
        <v>-</v>
      </c>
      <c r="AM5" s="293">
        <f t="shared" si="4"/>
        <v>7.0000050001999599</v>
      </c>
      <c r="AN5" s="293" t="str">
        <f t="shared" si="4"/>
        <v>-</v>
      </c>
      <c r="AO5" s="293">
        <f t="shared" si="4"/>
        <v>7.4000050001470372</v>
      </c>
      <c r="AP5" s="293" t="str">
        <f t="shared" si="0"/>
        <v>-</v>
      </c>
      <c r="AQ5" s="293" t="str">
        <f t="shared" si="1"/>
        <v>-</v>
      </c>
      <c r="AR5" s="293" t="str">
        <f t="shared" si="1"/>
        <v>-</v>
      </c>
      <c r="AS5" s="46" t="str">
        <f t="shared" si="16"/>
        <v>-</v>
      </c>
    </row>
    <row r="6" spans="1:45">
      <c r="A6" s="195">
        <f t="shared" si="5"/>
        <v>4</v>
      </c>
      <c r="B6" s="195" t="str">
        <f>классы!C6</f>
        <v>Вербицкий Илья Анатольевич</v>
      </c>
      <c r="C6" s="290">
        <f>IFERROR(VLOOKUP(A6,фото!$BV$982:$BY$1173,4,FALSE),"-")</f>
        <v>5.3846166848938788</v>
      </c>
      <c r="D6" s="290">
        <f>IFERROR(VLOOKUP(A6,фото!$BW$982:$BY$1173,3,FALSE),"-")</f>
        <v>5.2307705311188846</v>
      </c>
      <c r="E6" s="290">
        <f>IFERROR(VLOOKUP(A6,фото!$BX$982:$BY$1173,2,FALSE),"-")</f>
        <v>3.3333345337169069</v>
      </c>
      <c r="F6" s="290">
        <f t="shared" si="6"/>
        <v>5.3846166848938788</v>
      </c>
      <c r="G6" s="290" t="str">
        <f>Видео!$BI495</f>
        <v>-</v>
      </c>
      <c r="H6" s="290">
        <f>Увл.отчёт!$BI495</f>
        <v>5.3333336362459542</v>
      </c>
      <c r="I6" s="290">
        <f>IF(классы!P6="ДА",классы!Q6,"-")</f>
        <v>2.1818271189691951</v>
      </c>
      <c r="J6" s="291" t="str">
        <f>IFERROR(VLOOKUP(A6,'РЕЗ-судейские'!$A$4:$L$88,4,FALSE),"-")</f>
        <v>-</v>
      </c>
      <c r="K6" s="291" t="str">
        <f>IFERROR(VLOOKUP(A6,'РЕЗ-судейские'!$A$4:$L$88,8,FALSE),"-")</f>
        <v>-</v>
      </c>
      <c r="L6" s="291" t="str">
        <f>IFERROR(VLOOKUP(A6,'РЕЗ-судейские'!$A$4:$L$88,12,FALSE),"-")</f>
        <v>-</v>
      </c>
      <c r="M6" s="292" t="str">
        <f>IFERROR(VLOOKUP(A6,'РЕЗ-эксперт'!$B$3:$D$49,3,FALSE),"-")</f>
        <v>-</v>
      </c>
      <c r="N6" s="292" t="str">
        <f>IFERROR(VLOOKUP(A6,'РЕЗ-эксперт'!$B$52:$D$66,3,FALSE),"-")</f>
        <v>-</v>
      </c>
      <c r="O6" s="292" t="str">
        <f>IFERROR(VLOOKUP(A6,'РЕЗ-эксперт'!$B$69:$D$91,3,FALSE),"-")</f>
        <v>-</v>
      </c>
      <c r="P6" s="292" t="str">
        <f>IFERROR(VLOOKUP(A6,'РЕЗ-эксперт'!$B$94:$D$111,3,FALSE),"-")</f>
        <v>-</v>
      </c>
      <c r="Q6" s="292" t="str">
        <f>IFERROR(VLOOKUP(A6,'РЕЗ-эксперт'!$B$114:$D$138,3,FALSE),"-")</f>
        <v>-</v>
      </c>
      <c r="R6" s="11">
        <f t="shared" si="7"/>
        <v>3</v>
      </c>
      <c r="S6" s="11" t="str">
        <f>IF(AND(R6&gt;=3,классы!R6=1),"ДА","НЕТ")</f>
        <v>ДА</v>
      </c>
      <c r="T6" s="195" t="str">
        <f t="shared" si="8"/>
        <v>НЕТ</v>
      </c>
      <c r="U6" s="146">
        <f t="shared" si="9"/>
        <v>4.2999258133696765</v>
      </c>
      <c r="V6" s="407">
        <f t="shared" si="10"/>
        <v>4.2999258133696765</v>
      </c>
      <c r="W6" s="406" t="str">
        <f t="shared" si="11"/>
        <v>-</v>
      </c>
      <c r="X6" s="409">
        <f t="shared" si="12"/>
        <v>21</v>
      </c>
      <c r="Y6" s="62" t="str">
        <f t="shared" si="13"/>
        <v>-</v>
      </c>
      <c r="Z6" s="188"/>
      <c r="AA6" s="188">
        <f t="shared" si="2"/>
        <v>4</v>
      </c>
      <c r="AB6" s="293" t="str">
        <f t="shared" si="14"/>
        <v>-</v>
      </c>
      <c r="AC6" s="188">
        <f t="shared" si="15"/>
        <v>3</v>
      </c>
      <c r="AD6" s="293">
        <f t="shared" si="3"/>
        <v>5.3846166848938788</v>
      </c>
      <c r="AE6" s="293" t="str">
        <f t="shared" si="4"/>
        <v>-</v>
      </c>
      <c r="AF6" s="293">
        <f t="shared" si="4"/>
        <v>5.3333336362459542</v>
      </c>
      <c r="AG6" s="293">
        <f t="shared" si="4"/>
        <v>2.1818271189691951</v>
      </c>
      <c r="AH6" s="293" t="str">
        <f t="shared" si="4"/>
        <v>-</v>
      </c>
      <c r="AI6" s="293" t="str">
        <f t="shared" si="4"/>
        <v>-</v>
      </c>
      <c r="AJ6" s="293" t="str">
        <f t="shared" si="4"/>
        <v>-</v>
      </c>
      <c r="AK6" s="293" t="str">
        <f t="shared" si="4"/>
        <v>-</v>
      </c>
      <c r="AL6" s="293" t="str">
        <f t="shared" si="4"/>
        <v>-</v>
      </c>
      <c r="AM6" s="293" t="str">
        <f t="shared" si="4"/>
        <v>-</v>
      </c>
      <c r="AN6" s="293" t="str">
        <f t="shared" si="4"/>
        <v>-</v>
      </c>
      <c r="AO6" s="293" t="str">
        <f t="shared" si="4"/>
        <v>-</v>
      </c>
      <c r="AP6" s="293">
        <f t="shared" si="0"/>
        <v>5.3846166848938788</v>
      </c>
      <c r="AQ6" s="293">
        <f t="shared" si="1"/>
        <v>5.2307705311188846</v>
      </c>
      <c r="AR6" s="293">
        <f t="shared" si="1"/>
        <v>3.3333345337169069</v>
      </c>
      <c r="AS6" s="46">
        <f t="shared" si="16"/>
        <v>4.2999258133696765</v>
      </c>
    </row>
    <row r="7" spans="1:45">
      <c r="A7" s="195">
        <f t="shared" si="5"/>
        <v>5</v>
      </c>
      <c r="B7" s="195" t="str">
        <f>классы!C7</f>
        <v>Андрейченко Вадим Александрович, Андрейченко Елена и Леонид</v>
      </c>
      <c r="C7" s="290">
        <f>IFERROR(VLOOKUP(A7,фото!$BV$982:$BY$1173,4,FALSE),"-")</f>
        <v>4.1428585432017222</v>
      </c>
      <c r="D7" s="290">
        <f>IFERROR(VLOOKUP(A7,фото!$BW$982:$BY$1173,3,FALSE),"-")</f>
        <v>4.8666681669271439</v>
      </c>
      <c r="E7" s="290" t="str">
        <f>IFERROR(VLOOKUP(A7,фото!$BX$982:$BY$1173,2,FALSE),"-")</f>
        <v>-</v>
      </c>
      <c r="F7" s="290">
        <f t="shared" si="6"/>
        <v>4.8666681669271439</v>
      </c>
      <c r="G7" s="290" t="str">
        <f>Видео!$BI496</f>
        <v>-</v>
      </c>
      <c r="H7" s="290">
        <f>Увл.отчёт!$BI496</f>
        <v>6.0000004000000002</v>
      </c>
      <c r="I7" s="290">
        <f>IF(классы!P7="ДА",классы!Q7,"-")</f>
        <v>1.0909162867571327</v>
      </c>
      <c r="J7" s="291">
        <f>IFERROR(VLOOKUP(A7,'РЕЗ-судейские'!$A$4:$L$88,4,FALSE),"-")</f>
        <v>4.0000120003927027</v>
      </c>
      <c r="K7" s="291">
        <f>IFERROR(VLOOKUP(A7,'РЕЗ-судейские'!$A$4:$L$88,8,FALSE),"-")</f>
        <v>5.2000120006023769</v>
      </c>
      <c r="L7" s="291">
        <f>IFERROR(VLOOKUP(A7,'РЕЗ-судейские'!$A$4:$L$88,12,FALSE),"-")</f>
        <v>4.5454675456908538</v>
      </c>
      <c r="M7" s="292">
        <f>IFERROR(VLOOKUP(A7,'РЕЗ-эксперт'!$B$3:$D$49,3,FALSE),"-")</f>
        <v>4.5000040001428365</v>
      </c>
      <c r="N7" s="292">
        <f>IFERROR(VLOOKUP(A7,'РЕЗ-эксперт'!$B$52:$D$66,3,FALSE),"-")</f>
        <v>3.8000050003124022</v>
      </c>
      <c r="O7" s="292">
        <f>IFERROR(VLOOKUP(A7,'РЕЗ-эксперт'!$B$69:$D$91,3,FALSE),"-")</f>
        <v>4.0000060003570157</v>
      </c>
      <c r="P7" s="292">
        <f>IFERROR(VLOOKUP(A7,'РЕЗ-эксперт'!$B$94:$D$111,3,FALSE),"-")</f>
        <v>5.0000050009990007</v>
      </c>
      <c r="Q7" s="292">
        <f>IFERROR(VLOOKUP(A7,'РЕЗ-эксперт'!$B$114:$D$138,3,FALSE),"-")</f>
        <v>4.6666726667820386</v>
      </c>
      <c r="R7" s="11">
        <f t="shared" si="7"/>
        <v>11</v>
      </c>
      <c r="S7" s="11" t="str">
        <f>IF(AND(R7&gt;=3,классы!R7=1),"ДА","НЕТ")</f>
        <v>ДА</v>
      </c>
      <c r="T7" s="195" t="str">
        <f t="shared" si="8"/>
        <v>ДА</v>
      </c>
      <c r="U7" s="146">
        <f t="shared" si="9"/>
        <v>4.3336153699057736</v>
      </c>
      <c r="V7" s="407">
        <f t="shared" si="10"/>
        <v>4.3336153699057736</v>
      </c>
      <c r="W7" s="406">
        <f t="shared" si="11"/>
        <v>4.3336153699057736</v>
      </c>
      <c r="X7" s="409">
        <f t="shared" si="12"/>
        <v>20</v>
      </c>
      <c r="Y7" s="62">
        <f t="shared" si="13"/>
        <v>31</v>
      </c>
      <c r="Z7" s="188"/>
      <c r="AA7" s="188">
        <f t="shared" si="2"/>
        <v>5</v>
      </c>
      <c r="AB7" s="293">
        <f t="shared" si="14"/>
        <v>4.3336153699057736</v>
      </c>
      <c r="AC7" s="188">
        <f t="shared" si="15"/>
        <v>11</v>
      </c>
      <c r="AD7" s="293">
        <f t="shared" si="3"/>
        <v>4.8666681669271439</v>
      </c>
      <c r="AE7" s="293" t="str">
        <f t="shared" si="4"/>
        <v>-</v>
      </c>
      <c r="AF7" s="293">
        <f t="shared" si="4"/>
        <v>6.0000004000000002</v>
      </c>
      <c r="AG7" s="293">
        <f t="shared" si="4"/>
        <v>1.0909162867571327</v>
      </c>
      <c r="AH7" s="293">
        <f t="shared" si="4"/>
        <v>4.0000120003927027</v>
      </c>
      <c r="AI7" s="293">
        <f t="shared" si="4"/>
        <v>5.2000120006023769</v>
      </c>
      <c r="AJ7" s="293">
        <f t="shared" si="4"/>
        <v>4.5454675456908538</v>
      </c>
      <c r="AK7" s="293">
        <f t="shared" si="4"/>
        <v>4.5000040001428365</v>
      </c>
      <c r="AL7" s="293">
        <f t="shared" si="4"/>
        <v>3.8000050003124022</v>
      </c>
      <c r="AM7" s="293">
        <f t="shared" si="4"/>
        <v>4.0000060003570157</v>
      </c>
      <c r="AN7" s="293">
        <f t="shared" si="4"/>
        <v>5.0000050009990007</v>
      </c>
      <c r="AO7" s="293">
        <f t="shared" si="4"/>
        <v>4.6666726667820386</v>
      </c>
      <c r="AP7" s="293">
        <f t="shared" si="0"/>
        <v>4.1428585432017222</v>
      </c>
      <c r="AQ7" s="293">
        <f t="shared" si="1"/>
        <v>4.8666681669271439</v>
      </c>
      <c r="AR7" s="293" t="str">
        <f t="shared" si="1"/>
        <v>-</v>
      </c>
      <c r="AS7" s="46">
        <f t="shared" si="16"/>
        <v>4.3336153699057736</v>
      </c>
    </row>
    <row r="8" spans="1:45">
      <c r="A8" s="195">
        <f t="shared" si="5"/>
        <v>6</v>
      </c>
      <c r="B8" s="195" t="str">
        <f>классы!C8</f>
        <v>Вастаев Александр</v>
      </c>
      <c r="C8" s="290">
        <f>IFERROR(VLOOKUP(A8,фото!$BV$982:$BY$1173,4,FALSE),"-")</f>
        <v>6.9333348337582539</v>
      </c>
      <c r="D8" s="290">
        <f>IFERROR(VLOOKUP(A8,фото!$BW$982:$BY$1173,3,FALSE),"-")</f>
        <v>6.6428585431013794</v>
      </c>
      <c r="E8" s="290">
        <f>IFERROR(VLOOKUP(A8,фото!$BX$982:$BY$1173,2,FALSE),"-")</f>
        <v>6.2352958178855991</v>
      </c>
      <c r="F8" s="290">
        <f t="shared" si="6"/>
        <v>6.9333348337582539</v>
      </c>
      <c r="G8" s="290" t="str">
        <f>Видео!$BI497</f>
        <v>-</v>
      </c>
      <c r="H8" s="290" t="str">
        <f>Увл.отчёт!$BI497</f>
        <v>-</v>
      </c>
      <c r="I8" s="290">
        <f>IF(классы!P8="ДА",классы!Q8,"-")</f>
        <v>0.72727873662588183</v>
      </c>
      <c r="J8" s="291" t="str">
        <f>IFERROR(VLOOKUP(A8,'РЕЗ-судейские'!$A$4:$L$88,4,FALSE),"-")</f>
        <v>-</v>
      </c>
      <c r="K8" s="291" t="str">
        <f>IFERROR(VLOOKUP(A8,'РЕЗ-судейские'!$A$4:$L$88,8,FALSE),"-")</f>
        <v>-</v>
      </c>
      <c r="L8" s="291" t="str">
        <f>IFERROR(VLOOKUP(A8,'РЕЗ-судейские'!$A$4:$L$88,12,FALSE),"-")</f>
        <v>-</v>
      </c>
      <c r="M8" s="292" t="str">
        <f>IFERROR(VLOOKUP(A8,'РЕЗ-эксперт'!$B$3:$D$49,3,FALSE),"-")</f>
        <v>-</v>
      </c>
      <c r="N8" s="292" t="str">
        <f>IFERROR(VLOOKUP(A8,'РЕЗ-эксперт'!$B$52:$D$66,3,FALSE),"-")</f>
        <v>-</v>
      </c>
      <c r="O8" s="292" t="str">
        <f>IFERROR(VLOOKUP(A8,'РЕЗ-эксперт'!$B$69:$D$91,3,FALSE),"-")</f>
        <v>-</v>
      </c>
      <c r="P8" s="292" t="str">
        <f>IFERROR(VLOOKUP(A8,'РЕЗ-эксперт'!$B$94:$D$111,3,FALSE),"-")</f>
        <v>-</v>
      </c>
      <c r="Q8" s="292" t="str">
        <f>IFERROR(VLOOKUP(A8,'РЕЗ-эксперт'!$B$114:$D$138,3,FALSE),"-")</f>
        <v>-</v>
      </c>
      <c r="R8" s="11">
        <f t="shared" si="7"/>
        <v>2</v>
      </c>
      <c r="S8" s="11" t="str">
        <f>IF(AND(R8&gt;=3,классы!R8=1),"ДА","НЕТ")</f>
        <v>НЕТ</v>
      </c>
      <c r="T8" s="195" t="str">
        <f t="shared" si="8"/>
        <v>НЕТ</v>
      </c>
      <c r="U8" s="146">
        <f t="shared" si="9"/>
        <v>3.830306785192068</v>
      </c>
      <c r="V8" s="407" t="str">
        <f t="shared" si="10"/>
        <v>-</v>
      </c>
      <c r="W8" s="406" t="str">
        <f t="shared" si="11"/>
        <v>-</v>
      </c>
      <c r="X8" s="409" t="str">
        <f t="shared" si="12"/>
        <v>-</v>
      </c>
      <c r="Y8" s="62" t="str">
        <f t="shared" si="13"/>
        <v>-</v>
      </c>
      <c r="Z8" s="188"/>
      <c r="AA8" s="188">
        <f t="shared" si="2"/>
        <v>6</v>
      </c>
      <c r="AB8" s="293" t="str">
        <f t="shared" si="14"/>
        <v>-</v>
      </c>
      <c r="AC8" s="188">
        <f t="shared" si="15"/>
        <v>2</v>
      </c>
      <c r="AD8" s="293">
        <f t="shared" si="3"/>
        <v>6.9333348337582539</v>
      </c>
      <c r="AE8" s="293" t="str">
        <f t="shared" si="4"/>
        <v>-</v>
      </c>
      <c r="AF8" s="293" t="str">
        <f t="shared" si="4"/>
        <v>-</v>
      </c>
      <c r="AG8" s="293">
        <f t="shared" si="4"/>
        <v>0.72727873662588183</v>
      </c>
      <c r="AH8" s="293" t="str">
        <f t="shared" si="4"/>
        <v>-</v>
      </c>
      <c r="AI8" s="293" t="str">
        <f t="shared" si="4"/>
        <v>-</v>
      </c>
      <c r="AJ8" s="293" t="str">
        <f t="shared" si="4"/>
        <v>-</v>
      </c>
      <c r="AK8" s="293" t="str">
        <f t="shared" si="4"/>
        <v>-</v>
      </c>
      <c r="AL8" s="293" t="str">
        <f t="shared" si="4"/>
        <v>-</v>
      </c>
      <c r="AM8" s="293" t="str">
        <f t="shared" si="4"/>
        <v>-</v>
      </c>
      <c r="AN8" s="293" t="str">
        <f t="shared" si="4"/>
        <v>-</v>
      </c>
      <c r="AO8" s="293" t="str">
        <f t="shared" si="4"/>
        <v>-</v>
      </c>
      <c r="AP8" s="293">
        <f t="shared" si="0"/>
        <v>6.9333348337582539</v>
      </c>
      <c r="AQ8" s="293">
        <f t="shared" si="1"/>
        <v>6.6428585431013794</v>
      </c>
      <c r="AR8" s="293">
        <f t="shared" si="1"/>
        <v>6.2352958178855991</v>
      </c>
      <c r="AS8" s="46" t="str">
        <f t="shared" si="16"/>
        <v>-</v>
      </c>
    </row>
    <row r="9" spans="1:45">
      <c r="A9" s="195">
        <f t="shared" si="5"/>
        <v>7</v>
      </c>
      <c r="B9" s="195" t="str">
        <f>классы!C9</f>
        <v>Сергей Селюков</v>
      </c>
      <c r="C9" s="290">
        <f>IFERROR(VLOOKUP(A9,фото!$BV$982:$BY$1173,4,FALSE),"-")</f>
        <v>5.4000015004428423</v>
      </c>
      <c r="D9" s="290">
        <f>IFERROR(VLOOKUP(A9,фото!$BW$982:$BY$1173,3,FALSE),"-")</f>
        <v>5.3636374640129345</v>
      </c>
      <c r="E9" s="290">
        <f>IFERROR(VLOOKUP(A9,фото!$BX$982:$BY$1173,2,FALSE),"-")</f>
        <v>4.083334533983157</v>
      </c>
      <c r="F9" s="290">
        <f t="shared" si="6"/>
        <v>5.4000015004428423</v>
      </c>
      <c r="G9" s="290" t="str">
        <f>Видео!$BI498</f>
        <v>-</v>
      </c>
      <c r="H9" s="290">
        <f>Увл.отчёт!$BI498</f>
        <v>6.0000006003558717</v>
      </c>
      <c r="I9" s="290">
        <f>IF(классы!P9="ДА",классы!Q9,"-")</f>
        <v>1.0909142088352013</v>
      </c>
      <c r="J9" s="291">
        <f>IFERROR(VLOOKUP(A9,'РЕЗ-судейские'!$A$4:$L$88,4,FALSE),"-")</f>
        <v>5.6000120003149361</v>
      </c>
      <c r="K9" s="291">
        <f>IFERROR(VLOOKUP(A9,'РЕЗ-судейские'!$A$4:$L$88,8,FALSE),"-")</f>
        <v>5.7000120002732171</v>
      </c>
      <c r="L9" s="291">
        <f>IFERROR(VLOOKUP(A9,'РЕЗ-судейские'!$A$4:$L$88,12,FALSE),"-")</f>
        <v>6.2727402729232145</v>
      </c>
      <c r="M9" s="292">
        <f>IFERROR(VLOOKUP(A9,'РЕЗ-эксперт'!$B$3:$D$49,3,FALSE),"-")</f>
        <v>6.8333393334855943</v>
      </c>
      <c r="N9" s="292" t="str">
        <f>IFERROR(VLOOKUP(A9,'РЕЗ-эксперт'!$B$52:$D$66,3,FALSE),"-")</f>
        <v>-</v>
      </c>
      <c r="O9" s="292" t="str">
        <f>IFERROR(VLOOKUP(A9,'РЕЗ-эксперт'!$B$69:$D$91,3,FALSE),"-")</f>
        <v>-</v>
      </c>
      <c r="P9" s="292" t="str">
        <f>IFERROR(VLOOKUP(A9,'РЕЗ-эксперт'!$B$94:$D$111,3,FALSE),"-")</f>
        <v>-</v>
      </c>
      <c r="Q9" s="292" t="str">
        <f>IFERROR(VLOOKUP(A9,'РЕЗ-эксперт'!$B$114:$D$138,3,FALSE),"-")</f>
        <v>-</v>
      </c>
      <c r="R9" s="11">
        <f t="shared" si="7"/>
        <v>7</v>
      </c>
      <c r="S9" s="11" t="str">
        <f>IF(AND(R9&gt;=3,классы!R9=1),"ДА","НЕТ")</f>
        <v>НЕТ</v>
      </c>
      <c r="T9" s="195" t="str">
        <f t="shared" si="8"/>
        <v>ДА</v>
      </c>
      <c r="U9" s="146">
        <f t="shared" si="9"/>
        <v>5.2710028452329833</v>
      </c>
      <c r="V9" s="407" t="str">
        <f t="shared" si="10"/>
        <v>-</v>
      </c>
      <c r="W9" s="406">
        <f t="shared" si="11"/>
        <v>5.2710028452329833</v>
      </c>
      <c r="X9" s="409" t="str">
        <f t="shared" si="12"/>
        <v>-</v>
      </c>
      <c r="Y9" s="62">
        <f t="shared" si="13"/>
        <v>26</v>
      </c>
      <c r="Z9" s="188"/>
      <c r="AA9" s="188">
        <f t="shared" si="2"/>
        <v>7</v>
      </c>
      <c r="AB9" s="293">
        <f t="shared" si="14"/>
        <v>5.2710028452329833</v>
      </c>
      <c r="AC9" s="188">
        <f t="shared" si="15"/>
        <v>7</v>
      </c>
      <c r="AD9" s="293">
        <f t="shared" si="3"/>
        <v>5.4000015004428423</v>
      </c>
      <c r="AE9" s="293" t="str">
        <f t="shared" si="4"/>
        <v>-</v>
      </c>
      <c r="AF9" s="293">
        <f t="shared" si="4"/>
        <v>6.0000006003558717</v>
      </c>
      <c r="AG9" s="293">
        <f t="shared" si="4"/>
        <v>1.0909142088352013</v>
      </c>
      <c r="AH9" s="293">
        <f t="shared" si="4"/>
        <v>5.6000120003149361</v>
      </c>
      <c r="AI9" s="293">
        <f t="shared" si="4"/>
        <v>5.7000120002732171</v>
      </c>
      <c r="AJ9" s="293">
        <f t="shared" si="4"/>
        <v>6.2727402729232145</v>
      </c>
      <c r="AK9" s="293">
        <f t="shared" si="4"/>
        <v>6.8333393334855943</v>
      </c>
      <c r="AL9" s="293" t="str">
        <f t="shared" si="4"/>
        <v>-</v>
      </c>
      <c r="AM9" s="293" t="str">
        <f t="shared" si="4"/>
        <v>-</v>
      </c>
      <c r="AN9" s="293" t="str">
        <f t="shared" si="4"/>
        <v>-</v>
      </c>
      <c r="AO9" s="293" t="str">
        <f t="shared" si="4"/>
        <v>-</v>
      </c>
      <c r="AP9" s="293">
        <f t="shared" si="0"/>
        <v>5.4000015004428423</v>
      </c>
      <c r="AQ9" s="293">
        <f t="shared" si="1"/>
        <v>5.3636374640129345</v>
      </c>
      <c r="AR9" s="293">
        <f t="shared" si="1"/>
        <v>4.083334533983157</v>
      </c>
      <c r="AS9" s="46" t="str">
        <f t="shared" si="16"/>
        <v>-</v>
      </c>
    </row>
    <row r="10" spans="1:45">
      <c r="A10" s="195">
        <f t="shared" si="5"/>
        <v>8</v>
      </c>
      <c r="B10" s="195" t="str">
        <f>классы!C10</f>
        <v>Шонин Сергей Викторович</v>
      </c>
      <c r="C10" s="290">
        <f>IFERROR(VLOOKUP(A10,фото!$BV$982:$BY$1173,4,FALSE),"-")</f>
        <v>7.9444462447428918</v>
      </c>
      <c r="D10" s="290">
        <f>IFERROR(VLOOKUP(A10,фото!$BW$982:$BY$1173,3,FALSE),"-")</f>
        <v>8.7333348340016759</v>
      </c>
      <c r="E10" s="290">
        <f>IFERROR(VLOOKUP(A10,фото!$BX$982:$BY$1173,2,FALSE),"-")</f>
        <v>9.411766406177918</v>
      </c>
      <c r="F10" s="290">
        <f t="shared" si="6"/>
        <v>9.411766406177918</v>
      </c>
      <c r="G10" s="290">
        <f>Видео!$BI499</f>
        <v>9.5833345336878679</v>
      </c>
      <c r="H10" s="290">
        <f>Увл.отчёт!$BI499</f>
        <v>7.5000006005235598</v>
      </c>
      <c r="I10" s="290" t="str">
        <f>IF(классы!P10="ДА",классы!Q10,"-")</f>
        <v>-</v>
      </c>
      <c r="J10" s="291">
        <f>IFERROR(VLOOKUP(A10,'РЕЗ-судейские'!$A$4:$L$88,4,FALSE),"-")</f>
        <v>8.4545584550617434</v>
      </c>
      <c r="K10" s="291">
        <f>IFERROR(VLOOKUP(A10,'РЕЗ-судейские'!$A$4:$L$88,8,FALSE),"-")</f>
        <v>7.5454675456887257</v>
      </c>
      <c r="L10" s="291">
        <f>IFERROR(VLOOKUP(A10,'РЕЗ-судейские'!$A$4:$L$88,12,FALSE),"-")</f>
        <v>8.2500140003115465</v>
      </c>
      <c r="M10" s="292" t="str">
        <f>IFERROR(VLOOKUP(A10,'РЕЗ-эксперт'!$B$3:$D$49,3,FALSE),"-")</f>
        <v>-</v>
      </c>
      <c r="N10" s="292" t="str">
        <f>IFERROR(VLOOKUP(A10,'РЕЗ-эксперт'!$B$52:$D$66,3,FALSE),"-")</f>
        <v>-</v>
      </c>
      <c r="O10" s="292" t="str">
        <f>IFERROR(VLOOKUP(A10,'РЕЗ-эксперт'!$B$69:$D$91,3,FALSE),"-")</f>
        <v>-</v>
      </c>
      <c r="P10" s="292" t="str">
        <f>IFERROR(VLOOKUP(A10,'РЕЗ-эксперт'!$B$94:$D$111,3,FALSE),"-")</f>
        <v>-</v>
      </c>
      <c r="Q10" s="292" t="str">
        <f>IFERROR(VLOOKUP(A10,'РЕЗ-эксперт'!$B$114:$D$138,3,FALSE),"-")</f>
        <v>-</v>
      </c>
      <c r="R10" s="11">
        <f t="shared" si="7"/>
        <v>6</v>
      </c>
      <c r="S10" s="11" t="str">
        <f>IF(AND(R10&gt;=3,классы!R10=1),"ДА","НЕТ")</f>
        <v>НЕТ</v>
      </c>
      <c r="T10" s="195" t="str">
        <f t="shared" si="8"/>
        <v>ДА</v>
      </c>
      <c r="U10" s="146">
        <f t="shared" si="9"/>
        <v>8.4575235902418928</v>
      </c>
      <c r="V10" s="407" t="str">
        <f t="shared" si="10"/>
        <v>-</v>
      </c>
      <c r="W10" s="406">
        <f t="shared" si="11"/>
        <v>8.4575235902418928</v>
      </c>
      <c r="X10" s="409" t="str">
        <f t="shared" si="12"/>
        <v>-</v>
      </c>
      <c r="Y10" s="62">
        <f t="shared" si="13"/>
        <v>2</v>
      </c>
      <c r="Z10" s="188"/>
      <c r="AA10" s="188">
        <f t="shared" si="2"/>
        <v>8</v>
      </c>
      <c r="AB10" s="293">
        <f t="shared" si="14"/>
        <v>8.4575235902418928</v>
      </c>
      <c r="AC10" s="188">
        <f t="shared" si="15"/>
        <v>6</v>
      </c>
      <c r="AD10" s="293">
        <f t="shared" si="3"/>
        <v>9.411766406177918</v>
      </c>
      <c r="AE10" s="293">
        <f t="shared" si="4"/>
        <v>9.5833345336878679</v>
      </c>
      <c r="AF10" s="293">
        <f t="shared" si="4"/>
        <v>7.5000006005235598</v>
      </c>
      <c r="AG10" s="293" t="str">
        <f t="shared" si="4"/>
        <v>-</v>
      </c>
      <c r="AH10" s="293">
        <f t="shared" si="4"/>
        <v>8.4545584550617434</v>
      </c>
      <c r="AI10" s="293">
        <f t="shared" si="4"/>
        <v>7.5454675456887257</v>
      </c>
      <c r="AJ10" s="293">
        <f t="shared" si="4"/>
        <v>8.2500140003115465</v>
      </c>
      <c r="AK10" s="293" t="str">
        <f t="shared" si="4"/>
        <v>-</v>
      </c>
      <c r="AL10" s="293" t="str">
        <f t="shared" si="4"/>
        <v>-</v>
      </c>
      <c r="AM10" s="293" t="str">
        <f t="shared" si="4"/>
        <v>-</v>
      </c>
      <c r="AN10" s="293" t="str">
        <f t="shared" si="4"/>
        <v>-</v>
      </c>
      <c r="AO10" s="293" t="str">
        <f t="shared" si="4"/>
        <v>-</v>
      </c>
      <c r="AP10" s="293">
        <f t="shared" si="0"/>
        <v>7.9444462447428918</v>
      </c>
      <c r="AQ10" s="293">
        <f t="shared" si="1"/>
        <v>8.7333348340016759</v>
      </c>
      <c r="AR10" s="293">
        <f t="shared" si="1"/>
        <v>9.411766406177918</v>
      </c>
      <c r="AS10" s="46" t="str">
        <f t="shared" si="16"/>
        <v>-</v>
      </c>
    </row>
    <row r="11" spans="1:45">
      <c r="A11" s="195">
        <f t="shared" si="5"/>
        <v>9</v>
      </c>
      <c r="B11" s="195" t="str">
        <f>классы!C11</f>
        <v>Кирилл Михайлович Поспелов</v>
      </c>
      <c r="C11" s="290">
        <f>IFERROR(VLOOKUP(A11,фото!$BV$982:$BY$1173,4,FALSE),"-")</f>
        <v>5.8571442574042827</v>
      </c>
      <c r="D11" s="290">
        <f>IFERROR(VLOOKUP(A11,фото!$BW$982:$BY$1173,3,FALSE),"-")</f>
        <v>4.7333348340016759</v>
      </c>
      <c r="E11" s="290">
        <f>IFERROR(VLOOKUP(A11,фото!$BX$982:$BY$1173,2,FALSE),"-")</f>
        <v>5.7692320695015296</v>
      </c>
      <c r="F11" s="290">
        <f t="shared" si="6"/>
        <v>5.8571442574042827</v>
      </c>
      <c r="G11" s="290" t="str">
        <f>Видео!$BI500</f>
        <v>-</v>
      </c>
      <c r="H11" s="290">
        <f>Увл.отчёт!$BI500</f>
        <v>6.7142864146730972</v>
      </c>
      <c r="I11" s="290">
        <f>IF(классы!P11="ДА",классы!Q11,"-")</f>
        <v>0.72727671642400393</v>
      </c>
      <c r="J11" s="291" t="str">
        <f>IFERROR(VLOOKUP(A11,'РЕЗ-судейские'!$A$4:$L$88,4,FALSE),"-")</f>
        <v>-</v>
      </c>
      <c r="K11" s="291" t="str">
        <f>IFERROR(VLOOKUP(A11,'РЕЗ-судейские'!$A$4:$L$88,8,FALSE),"-")</f>
        <v>-</v>
      </c>
      <c r="L11" s="291">
        <f>IFERROR(VLOOKUP(A11,'РЕЗ-судейские'!$A$4:$L$88,12,FALSE),"-")</f>
        <v>7.0000130001482672</v>
      </c>
      <c r="M11" s="292">
        <f>IFERROR(VLOOKUP(A11,'РЕЗ-эксперт'!$B$3:$D$49,3,FALSE),"-")</f>
        <v>7.1666726667833851</v>
      </c>
      <c r="N11" s="292" t="str">
        <f>IFERROR(VLOOKUP(A11,'РЕЗ-эксперт'!$B$52:$D$66,3,FALSE),"-")</f>
        <v>-</v>
      </c>
      <c r="O11" s="292" t="str">
        <f>IFERROR(VLOOKUP(A11,'РЕЗ-эксперт'!$B$69:$D$91,3,FALSE),"-")</f>
        <v>-</v>
      </c>
      <c r="P11" s="292" t="str">
        <f>IFERROR(VLOOKUP(A11,'РЕЗ-эксперт'!$B$94:$D$111,3,FALSE),"-")</f>
        <v>-</v>
      </c>
      <c r="Q11" s="292">
        <f>IFERROR(VLOOKUP(A11,'РЕЗ-эксперт'!$B$114:$D$138,3,FALSE),"-")</f>
        <v>6.0000060001190336</v>
      </c>
      <c r="R11" s="11">
        <f t="shared" si="7"/>
        <v>6</v>
      </c>
      <c r="S11" s="11" t="str">
        <f>IF(AND(R11&gt;=3,классы!R11=1),"ДА","НЕТ")</f>
        <v>НЕТ</v>
      </c>
      <c r="T11" s="195" t="str">
        <f t="shared" si="8"/>
        <v>НЕТ</v>
      </c>
      <c r="U11" s="146">
        <f t="shared" si="9"/>
        <v>5.5775665092586779</v>
      </c>
      <c r="V11" s="407" t="str">
        <f t="shared" si="10"/>
        <v>-</v>
      </c>
      <c r="W11" s="406" t="str">
        <f t="shared" si="11"/>
        <v>-</v>
      </c>
      <c r="X11" s="409" t="str">
        <f t="shared" si="12"/>
        <v>-</v>
      </c>
      <c r="Y11" s="62" t="str">
        <f t="shared" si="13"/>
        <v>-</v>
      </c>
      <c r="Z11" s="188"/>
      <c r="AA11" s="188">
        <f t="shared" si="2"/>
        <v>9</v>
      </c>
      <c r="AB11" s="293" t="str">
        <f t="shared" si="14"/>
        <v>-</v>
      </c>
      <c r="AC11" s="188">
        <f t="shared" si="15"/>
        <v>6</v>
      </c>
      <c r="AD11" s="293">
        <f t="shared" si="3"/>
        <v>5.8571442574042827</v>
      </c>
      <c r="AE11" s="293" t="str">
        <f t="shared" si="4"/>
        <v>-</v>
      </c>
      <c r="AF11" s="293">
        <f t="shared" si="4"/>
        <v>6.7142864146730972</v>
      </c>
      <c r="AG11" s="293">
        <f t="shared" si="4"/>
        <v>0.72727671642400393</v>
      </c>
      <c r="AH11" s="293" t="str">
        <f t="shared" si="4"/>
        <v>-</v>
      </c>
      <c r="AI11" s="293" t="str">
        <f t="shared" si="4"/>
        <v>-</v>
      </c>
      <c r="AJ11" s="293">
        <f t="shared" si="4"/>
        <v>7.0000130001482672</v>
      </c>
      <c r="AK11" s="293">
        <f t="shared" si="4"/>
        <v>7.1666726667833851</v>
      </c>
      <c r="AL11" s="293" t="str">
        <f t="shared" si="4"/>
        <v>-</v>
      </c>
      <c r="AM11" s="293" t="str">
        <f t="shared" si="4"/>
        <v>-</v>
      </c>
      <c r="AN11" s="293" t="str">
        <f t="shared" si="4"/>
        <v>-</v>
      </c>
      <c r="AO11" s="293">
        <f t="shared" si="4"/>
        <v>6.0000060001190336</v>
      </c>
      <c r="AP11" s="293">
        <f t="shared" si="0"/>
        <v>5.8571442574042827</v>
      </c>
      <c r="AQ11" s="293">
        <f t="shared" si="1"/>
        <v>4.7333348340016759</v>
      </c>
      <c r="AR11" s="293">
        <f t="shared" si="1"/>
        <v>5.7692320695015296</v>
      </c>
      <c r="AS11" s="46" t="str">
        <f t="shared" si="16"/>
        <v>-</v>
      </c>
    </row>
    <row r="12" spans="1:45">
      <c r="A12" s="195">
        <f t="shared" si="5"/>
        <v>10</v>
      </c>
      <c r="B12" s="195" t="str">
        <f>классы!C12</f>
        <v>Ткачев Алексей Петрович</v>
      </c>
      <c r="C12" s="290" t="str">
        <f>IFERROR(VLOOKUP(A12,фото!$BV$982:$BY$1173,4,FALSE),"-")</f>
        <v>-</v>
      </c>
      <c r="D12" s="290" t="str">
        <f>IFERROR(VLOOKUP(A12,фото!$BW$982:$BY$1173,3,FALSE),"-")</f>
        <v>-</v>
      </c>
      <c r="E12" s="290" t="str">
        <f>IFERROR(VLOOKUP(A12,фото!$BX$982:$BY$1173,2,FALSE),"-")</f>
        <v>-</v>
      </c>
      <c r="F12" s="290" t="str">
        <f t="shared" si="6"/>
        <v>-</v>
      </c>
      <c r="G12" s="290">
        <f>Видео!$BI501</f>
        <v>5.3076936080807924</v>
      </c>
      <c r="H12" s="290">
        <f>Увл.отчёт!$BI501</f>
        <v>6.750000401079137</v>
      </c>
      <c r="I12" s="290" t="str">
        <f>IF(классы!P12="ДА",классы!Q12,"-")</f>
        <v>-</v>
      </c>
      <c r="J12" s="291" t="str">
        <f>IFERROR(VLOOKUP(A12,'РЕЗ-судейские'!$A$4:$L$88,4,FALSE),"-")</f>
        <v>-</v>
      </c>
      <c r="K12" s="291" t="str">
        <f>IFERROR(VLOOKUP(A12,'РЕЗ-судейские'!$A$4:$L$88,8,FALSE),"-")</f>
        <v>-</v>
      </c>
      <c r="L12" s="291" t="str">
        <f>IFERROR(VLOOKUP(A12,'РЕЗ-судейские'!$A$4:$L$88,12,FALSE),"-")</f>
        <v>-</v>
      </c>
      <c r="M12" s="292" t="str">
        <f>IFERROR(VLOOKUP(A12,'РЕЗ-эксперт'!$B$3:$D$49,3,FALSE),"-")</f>
        <v>-</v>
      </c>
      <c r="N12" s="292" t="str">
        <f>IFERROR(VLOOKUP(A12,'РЕЗ-эксперт'!$B$52:$D$66,3,FALSE),"-")</f>
        <v>-</v>
      </c>
      <c r="O12" s="292" t="str">
        <f>IFERROR(VLOOKUP(A12,'РЕЗ-эксперт'!$B$69:$D$91,3,FALSE),"-")</f>
        <v>-</v>
      </c>
      <c r="P12" s="292" t="str">
        <f>IFERROR(VLOOKUP(A12,'РЕЗ-эксперт'!$B$94:$D$111,3,FALSE),"-")</f>
        <v>-</v>
      </c>
      <c r="Q12" s="292" t="str">
        <f>IFERROR(VLOOKUP(A12,'РЕЗ-эксперт'!$B$114:$D$138,3,FALSE),"-")</f>
        <v>-</v>
      </c>
      <c r="R12" s="11">
        <f t="shared" si="7"/>
        <v>2</v>
      </c>
      <c r="S12" s="11" t="str">
        <f>IF(AND(R12&gt;=3,классы!R12=1),"ДА","НЕТ")</f>
        <v>НЕТ</v>
      </c>
      <c r="T12" s="195" t="str">
        <f t="shared" si="8"/>
        <v>НЕТ</v>
      </c>
      <c r="U12" s="146">
        <f t="shared" si="9"/>
        <v>6.0288470045799647</v>
      </c>
      <c r="V12" s="407" t="str">
        <f t="shared" si="10"/>
        <v>-</v>
      </c>
      <c r="W12" s="406" t="str">
        <f t="shared" si="11"/>
        <v>-</v>
      </c>
      <c r="X12" s="409" t="str">
        <f t="shared" si="12"/>
        <v>-</v>
      </c>
      <c r="Y12" s="62" t="str">
        <f t="shared" si="13"/>
        <v>-</v>
      </c>
      <c r="Z12" s="188"/>
      <c r="AA12" s="188">
        <f t="shared" si="2"/>
        <v>10</v>
      </c>
      <c r="AB12" s="293" t="str">
        <f t="shared" si="14"/>
        <v>-</v>
      </c>
      <c r="AC12" s="188">
        <f t="shared" si="15"/>
        <v>2</v>
      </c>
      <c r="AD12" s="293" t="str">
        <f t="shared" si="3"/>
        <v>-</v>
      </c>
      <c r="AE12" s="293">
        <f t="shared" si="4"/>
        <v>5.3076936080807924</v>
      </c>
      <c r="AF12" s="293">
        <f t="shared" si="4"/>
        <v>6.750000401079137</v>
      </c>
      <c r="AG12" s="293" t="str">
        <f t="shared" si="4"/>
        <v>-</v>
      </c>
      <c r="AH12" s="293" t="str">
        <f t="shared" si="4"/>
        <v>-</v>
      </c>
      <c r="AI12" s="293" t="str">
        <f t="shared" si="4"/>
        <v>-</v>
      </c>
      <c r="AJ12" s="293" t="str">
        <f t="shared" si="4"/>
        <v>-</v>
      </c>
      <c r="AK12" s="293" t="str">
        <f t="shared" si="4"/>
        <v>-</v>
      </c>
      <c r="AL12" s="293" t="str">
        <f t="shared" si="4"/>
        <v>-</v>
      </c>
      <c r="AM12" s="293" t="str">
        <f t="shared" si="4"/>
        <v>-</v>
      </c>
      <c r="AN12" s="293" t="str">
        <f t="shared" si="4"/>
        <v>-</v>
      </c>
      <c r="AO12" s="293" t="str">
        <f t="shared" si="4"/>
        <v>-</v>
      </c>
      <c r="AP12" s="293" t="str">
        <f t="shared" si="0"/>
        <v>-</v>
      </c>
      <c r="AQ12" s="293" t="str">
        <f t="shared" si="1"/>
        <v>-</v>
      </c>
      <c r="AR12" s="293" t="str">
        <f t="shared" si="1"/>
        <v>-</v>
      </c>
      <c r="AS12" s="46" t="str">
        <f t="shared" si="16"/>
        <v>-</v>
      </c>
    </row>
    <row r="13" spans="1:45">
      <c r="A13" s="195">
        <f t="shared" si="5"/>
        <v>11</v>
      </c>
      <c r="B13" s="195" t="str">
        <f>классы!C13</f>
        <v>Белых Николай Евгеньевич</v>
      </c>
      <c r="C13" s="290">
        <f>IFERROR(VLOOKUP(A13,фото!$BV$982:$BY$1173,4,FALSE),"-")</f>
        <v>8.125001600472217</v>
      </c>
      <c r="D13" s="290">
        <f>IFERROR(VLOOKUP(A13,фото!$BW$982:$BY$1173,3,FALSE),"-")</f>
        <v>5.7692320694791155</v>
      </c>
      <c r="E13" s="290">
        <f>IFERROR(VLOOKUP(A13,фото!$BX$982:$BY$1173,2,FALSE),"-")</f>
        <v>6.6875016005092949</v>
      </c>
      <c r="F13" s="290">
        <f t="shared" si="6"/>
        <v>8.125001600472217</v>
      </c>
      <c r="G13" s="290">
        <f>Видео!$BI502</f>
        <v>7.5000014004705031</v>
      </c>
      <c r="H13" s="290">
        <f>Увл.отчёт!$BI502</f>
        <v>7.2500004004424783</v>
      </c>
      <c r="I13" s="290">
        <f>IF(классы!P13="ДА",классы!Q13,"-")</f>
        <v>2.1818213338456358</v>
      </c>
      <c r="J13" s="291" t="str">
        <f>IFERROR(VLOOKUP(A13,'РЕЗ-судейские'!$A$4:$L$88,4,FALSE),"-")</f>
        <v>-</v>
      </c>
      <c r="K13" s="291" t="str">
        <f>IFERROR(VLOOKUP(A13,'РЕЗ-судейские'!$A$4:$L$88,8,FALSE),"-")</f>
        <v>-</v>
      </c>
      <c r="L13" s="291">
        <f>IFERROR(VLOOKUP(A13,'РЕЗ-судейские'!$A$4:$L$88,12,FALSE),"-")</f>
        <v>8.8571518579793675</v>
      </c>
      <c r="M13" s="292" t="str">
        <f>IFERROR(VLOOKUP(A13,'РЕЗ-эксперт'!$B$3:$D$49,3,FALSE),"-")</f>
        <v>-</v>
      </c>
      <c r="N13" s="292" t="str">
        <f>IFERROR(VLOOKUP(A13,'РЕЗ-эксперт'!$B$52:$D$66,3,FALSE),"-")</f>
        <v>-</v>
      </c>
      <c r="O13" s="292" t="str">
        <f>IFERROR(VLOOKUP(A13,'РЕЗ-эксперт'!$B$69:$D$91,3,FALSE),"-")</f>
        <v>-</v>
      </c>
      <c r="P13" s="292" t="str">
        <f>IFERROR(VLOOKUP(A13,'РЕЗ-эксперт'!$B$94:$D$111,3,FALSE),"-")</f>
        <v>-</v>
      </c>
      <c r="Q13" s="292" t="str">
        <f>IFERROR(VLOOKUP(A13,'РЕЗ-эксперт'!$B$114:$D$138,3,FALSE),"-")</f>
        <v>-</v>
      </c>
      <c r="R13" s="11">
        <f t="shared" si="7"/>
        <v>5</v>
      </c>
      <c r="S13" s="11" t="str">
        <f>IF(AND(R13&gt;=3,классы!R13=1),"ДА","НЕТ")</f>
        <v>НЕТ</v>
      </c>
      <c r="T13" s="195" t="str">
        <f t="shared" si="8"/>
        <v>НЕТ</v>
      </c>
      <c r="U13" s="146">
        <f t="shared" si="9"/>
        <v>6.78279531864204</v>
      </c>
      <c r="V13" s="407" t="str">
        <f t="shared" si="10"/>
        <v>-</v>
      </c>
      <c r="W13" s="406" t="str">
        <f t="shared" si="11"/>
        <v>-</v>
      </c>
      <c r="X13" s="409" t="str">
        <f t="shared" si="12"/>
        <v>-</v>
      </c>
      <c r="Y13" s="62" t="str">
        <f t="shared" si="13"/>
        <v>-</v>
      </c>
      <c r="Z13" s="188"/>
      <c r="AA13" s="188">
        <f t="shared" si="2"/>
        <v>11</v>
      </c>
      <c r="AB13" s="293" t="str">
        <f t="shared" si="14"/>
        <v>-</v>
      </c>
      <c r="AC13" s="188">
        <f t="shared" si="15"/>
        <v>5</v>
      </c>
      <c r="AD13" s="293">
        <f t="shared" si="3"/>
        <v>8.125001600472217</v>
      </c>
      <c r="AE13" s="293">
        <f t="shared" si="4"/>
        <v>7.5000014004705031</v>
      </c>
      <c r="AF13" s="293">
        <f t="shared" si="4"/>
        <v>7.2500004004424783</v>
      </c>
      <c r="AG13" s="293">
        <f t="shared" si="4"/>
        <v>2.1818213338456358</v>
      </c>
      <c r="AH13" s="293" t="str">
        <f t="shared" si="4"/>
        <v>-</v>
      </c>
      <c r="AI13" s="293" t="str">
        <f t="shared" si="4"/>
        <v>-</v>
      </c>
      <c r="AJ13" s="293">
        <f t="shared" si="4"/>
        <v>8.8571518579793675</v>
      </c>
      <c r="AK13" s="293" t="str">
        <f t="shared" si="4"/>
        <v>-</v>
      </c>
      <c r="AL13" s="293" t="str">
        <f t="shared" si="4"/>
        <v>-</v>
      </c>
      <c r="AM13" s="293" t="str">
        <f t="shared" si="4"/>
        <v>-</v>
      </c>
      <c r="AN13" s="293" t="str">
        <f t="shared" si="4"/>
        <v>-</v>
      </c>
      <c r="AO13" s="293" t="str">
        <f t="shared" si="4"/>
        <v>-</v>
      </c>
      <c r="AP13" s="293">
        <f t="shared" si="0"/>
        <v>8.125001600472217</v>
      </c>
      <c r="AQ13" s="293">
        <f t="shared" si="1"/>
        <v>5.7692320694791155</v>
      </c>
      <c r="AR13" s="293">
        <f t="shared" si="1"/>
        <v>6.6875016005092949</v>
      </c>
      <c r="AS13" s="46" t="str">
        <f t="shared" si="16"/>
        <v>-</v>
      </c>
    </row>
    <row r="14" spans="1:45">
      <c r="A14" s="195">
        <f t="shared" si="5"/>
        <v>12</v>
      </c>
      <c r="B14" s="195" t="str">
        <f>классы!C14</f>
        <v>Лисовский Павел</v>
      </c>
      <c r="C14" s="290">
        <f>IFERROR(VLOOKUP(A14,фото!$BV$982:$BY$1173,4,FALSE),"-")</f>
        <v>8.3888906890550761</v>
      </c>
      <c r="D14" s="290">
        <f>IFERROR(VLOOKUP(A14,фото!$BW$982:$BY$1173,3,FALSE),"-")</f>
        <v>6.714287114736007</v>
      </c>
      <c r="E14" s="290">
        <f>IFERROR(VLOOKUP(A14,фото!$BX$982:$BY$1173,2,FALSE),"-")</f>
        <v>7.333334833885659</v>
      </c>
      <c r="F14" s="290">
        <f t="shared" si="6"/>
        <v>8.3888906890550761</v>
      </c>
      <c r="G14" s="290" t="str">
        <f>Видео!$BI503</f>
        <v>-</v>
      </c>
      <c r="H14" s="290">
        <f>Увл.отчёт!$BI503</f>
        <v>8.7142864153788935</v>
      </c>
      <c r="I14" s="290">
        <f>IF(классы!P14="ДА",классы!Q14,"-")</f>
        <v>3.2727300723939345</v>
      </c>
      <c r="J14" s="291" t="str">
        <f>IFERROR(VLOOKUP(A14,'РЕЗ-судейские'!$A$4:$L$88,4,FALSE),"-")</f>
        <v>-</v>
      </c>
      <c r="K14" s="291" t="str">
        <f>IFERROR(VLOOKUP(A14,'РЕЗ-судейские'!$A$4:$L$88,8,FALSE),"-")</f>
        <v>-</v>
      </c>
      <c r="L14" s="291">
        <f>IFERROR(VLOOKUP(A14,'РЕЗ-судейские'!$A$4:$L$88,12,FALSE),"-")</f>
        <v>7.5714375716307778</v>
      </c>
      <c r="M14" s="292" t="str">
        <f>IFERROR(VLOOKUP(A14,'РЕЗ-эксперт'!$B$3:$D$49,3,FALSE),"-")</f>
        <v>-</v>
      </c>
      <c r="N14" s="292" t="str">
        <f>IFERROR(VLOOKUP(A14,'РЕЗ-эксперт'!$B$52:$D$66,3,FALSE),"-")</f>
        <v>-</v>
      </c>
      <c r="O14" s="292">
        <f>IFERROR(VLOOKUP(A14,'РЕЗ-эксперт'!$B$69:$D$91,3,FALSE),"-")</f>
        <v>6.3333393334748225</v>
      </c>
      <c r="P14" s="292">
        <f>IFERROR(VLOOKUP(A14,'РЕЗ-эксперт'!$B$94:$D$111,3,FALSE),"-")</f>
        <v>9.8333393337227939</v>
      </c>
      <c r="Q14" s="292" t="str">
        <f>IFERROR(VLOOKUP(A14,'РЕЗ-эксперт'!$B$114:$D$138,3,FALSE),"-")</f>
        <v>-</v>
      </c>
      <c r="R14" s="11">
        <f t="shared" si="7"/>
        <v>6</v>
      </c>
      <c r="S14" s="11" t="str">
        <f>IF(AND(R14&gt;=3,классы!R14=1),"ДА","НЕТ")</f>
        <v>ДА</v>
      </c>
      <c r="T14" s="195" t="str">
        <f t="shared" si="8"/>
        <v>НЕТ</v>
      </c>
      <c r="U14" s="146">
        <f t="shared" si="9"/>
        <v>7.3523372359427155</v>
      </c>
      <c r="V14" s="407">
        <f t="shared" si="10"/>
        <v>7.3523372359427155</v>
      </c>
      <c r="W14" s="406" t="str">
        <f t="shared" si="11"/>
        <v>-</v>
      </c>
      <c r="X14" s="409">
        <f t="shared" si="12"/>
        <v>4</v>
      </c>
      <c r="Y14" s="62" t="str">
        <f t="shared" si="13"/>
        <v>-</v>
      </c>
      <c r="Z14" s="188"/>
      <c r="AA14" s="188">
        <f t="shared" si="2"/>
        <v>12</v>
      </c>
      <c r="AB14" s="293" t="str">
        <f t="shared" si="14"/>
        <v>-</v>
      </c>
      <c r="AC14" s="188">
        <f t="shared" si="15"/>
        <v>6</v>
      </c>
      <c r="AD14" s="293">
        <f t="shared" si="3"/>
        <v>8.3888906890550761</v>
      </c>
      <c r="AE14" s="293" t="str">
        <f t="shared" si="4"/>
        <v>-</v>
      </c>
      <c r="AF14" s="293">
        <f t="shared" si="4"/>
        <v>8.7142864153788935</v>
      </c>
      <c r="AG14" s="293">
        <f t="shared" si="4"/>
        <v>3.2727300723939345</v>
      </c>
      <c r="AH14" s="293" t="str">
        <f t="shared" si="4"/>
        <v>-</v>
      </c>
      <c r="AI14" s="293" t="str">
        <f t="shared" si="4"/>
        <v>-</v>
      </c>
      <c r="AJ14" s="293">
        <f t="shared" si="4"/>
        <v>7.5714375716307778</v>
      </c>
      <c r="AK14" s="293" t="str">
        <f t="shared" si="4"/>
        <v>-</v>
      </c>
      <c r="AL14" s="293" t="str">
        <f t="shared" si="4"/>
        <v>-</v>
      </c>
      <c r="AM14" s="293">
        <f t="shared" si="4"/>
        <v>6.3333393334748225</v>
      </c>
      <c r="AN14" s="293">
        <f t="shared" si="4"/>
        <v>9.8333393337227939</v>
      </c>
      <c r="AO14" s="293" t="str">
        <f t="shared" si="4"/>
        <v>-</v>
      </c>
      <c r="AP14" s="293">
        <f t="shared" si="0"/>
        <v>8.3888906890550761</v>
      </c>
      <c r="AQ14" s="293">
        <f t="shared" si="1"/>
        <v>6.714287114736007</v>
      </c>
      <c r="AR14" s="293">
        <f t="shared" si="1"/>
        <v>7.333334833885659</v>
      </c>
      <c r="AS14" s="46">
        <f t="shared" si="16"/>
        <v>7.3523372359427155</v>
      </c>
    </row>
    <row r="15" spans="1:45">
      <c r="A15" s="195">
        <f t="shared" si="5"/>
        <v>13</v>
      </c>
      <c r="B15" s="195" t="str">
        <f>классы!C15</f>
        <v>Сазонов Антон Анатольевич</v>
      </c>
      <c r="C15" s="290">
        <f>IFERROR(VLOOKUP(A15,фото!$BV$982:$BY$1173,4,FALSE),"-")</f>
        <v>4.53333483397709</v>
      </c>
      <c r="D15" s="290">
        <f>IFERROR(VLOOKUP(A15,фото!$BW$982:$BY$1173,3,FALSE),"-")</f>
        <v>6.9230782234204176</v>
      </c>
      <c r="E15" s="290">
        <f>IFERROR(VLOOKUP(A15,фото!$BX$982:$BY$1173,2,FALSE),"-")</f>
        <v>5.2000015002107984</v>
      </c>
      <c r="F15" s="290">
        <f t="shared" si="6"/>
        <v>6.9230782234204176</v>
      </c>
      <c r="G15" s="290" t="str">
        <f>Видео!$BI504</f>
        <v>-</v>
      </c>
      <c r="H15" s="290">
        <f>Увл.отчёт!$BI504</f>
        <v>6.0000005003984063</v>
      </c>
      <c r="I15" s="290">
        <f>IF(классы!P15="ДА",классы!Q15,"-")</f>
        <v>1.0909118112329725</v>
      </c>
      <c r="J15" s="291" t="str">
        <f>IFERROR(VLOOKUP(A15,'РЕЗ-судейские'!$A$4:$L$88,4,FALSE),"-")</f>
        <v>-</v>
      </c>
      <c r="K15" s="291">
        <f>IFERROR(VLOOKUP(A15,'РЕЗ-судейские'!$A$4:$L$88,8,FALSE),"-")</f>
        <v>8.0000070002359003</v>
      </c>
      <c r="L15" s="291">
        <f>IFERROR(VLOOKUP(A15,'РЕЗ-судейские'!$A$4:$L$88,12,FALSE),"-")</f>
        <v>6.000008000149311</v>
      </c>
      <c r="M15" s="292">
        <f>IFERROR(VLOOKUP(A15,'РЕЗ-эксперт'!$B$3:$D$49,3,FALSE),"-")</f>
        <v>6.5000040001034369</v>
      </c>
      <c r="N15" s="292" t="str">
        <f>IFERROR(VLOOKUP(A15,'РЕЗ-эксперт'!$B$52:$D$66,3,FALSE),"-")</f>
        <v>-</v>
      </c>
      <c r="O15" s="292">
        <f>IFERROR(VLOOKUP(A15,'РЕЗ-эксперт'!$B$69:$D$91,3,FALSE),"-")</f>
        <v>6.6000050005552469</v>
      </c>
      <c r="P15" s="292" t="str">
        <f>IFERROR(VLOOKUP(A15,'РЕЗ-эксперт'!$B$94:$D$111,3,FALSE),"-")</f>
        <v>-</v>
      </c>
      <c r="Q15" s="292">
        <f>IFERROR(VLOOKUP(A15,'РЕЗ-эксперт'!$B$114:$D$138,3,FALSE),"-")</f>
        <v>5.4000050004345939</v>
      </c>
      <c r="R15" s="11">
        <f t="shared" si="7"/>
        <v>8</v>
      </c>
      <c r="S15" s="11" t="str">
        <f>IF(AND(R15&gt;=3,классы!R15=1),"ДА","НЕТ")</f>
        <v>ДА</v>
      </c>
      <c r="T15" s="195" t="str">
        <f t="shared" si="8"/>
        <v>НЕТ</v>
      </c>
      <c r="U15" s="146">
        <f t="shared" si="9"/>
        <v>5.8142524420662864</v>
      </c>
      <c r="V15" s="407">
        <f t="shared" si="10"/>
        <v>5.8142524420662864</v>
      </c>
      <c r="W15" s="406" t="str">
        <f t="shared" si="11"/>
        <v>-</v>
      </c>
      <c r="X15" s="409">
        <f t="shared" si="12"/>
        <v>14</v>
      </c>
      <c r="Y15" s="62" t="str">
        <f t="shared" si="13"/>
        <v>-</v>
      </c>
      <c r="Z15" s="188"/>
      <c r="AA15" s="188">
        <f t="shared" si="2"/>
        <v>13</v>
      </c>
      <c r="AB15" s="293" t="str">
        <f t="shared" si="14"/>
        <v>-</v>
      </c>
      <c r="AC15" s="188">
        <f t="shared" si="15"/>
        <v>8</v>
      </c>
      <c r="AD15" s="293">
        <f t="shared" si="3"/>
        <v>6.9230782234204176</v>
      </c>
      <c r="AE15" s="293" t="str">
        <f t="shared" si="4"/>
        <v>-</v>
      </c>
      <c r="AF15" s="293">
        <f t="shared" si="4"/>
        <v>6.0000005003984063</v>
      </c>
      <c r="AG15" s="293">
        <f t="shared" si="4"/>
        <v>1.0909118112329725</v>
      </c>
      <c r="AH15" s="293" t="str">
        <f t="shared" si="4"/>
        <v>-</v>
      </c>
      <c r="AI15" s="293">
        <f t="shared" si="4"/>
        <v>8.0000070002359003</v>
      </c>
      <c r="AJ15" s="293">
        <f t="shared" si="4"/>
        <v>6.000008000149311</v>
      </c>
      <c r="AK15" s="293">
        <f t="shared" si="4"/>
        <v>6.5000040001034369</v>
      </c>
      <c r="AL15" s="293" t="str">
        <f t="shared" si="4"/>
        <v>-</v>
      </c>
      <c r="AM15" s="293">
        <f t="shared" si="4"/>
        <v>6.6000050005552469</v>
      </c>
      <c r="AN15" s="293" t="str">
        <f t="shared" si="4"/>
        <v>-</v>
      </c>
      <c r="AO15" s="293">
        <f t="shared" si="4"/>
        <v>5.4000050004345939</v>
      </c>
      <c r="AP15" s="293">
        <f t="shared" si="0"/>
        <v>4.53333483397709</v>
      </c>
      <c r="AQ15" s="293">
        <f t="shared" si="1"/>
        <v>6.9230782234204176</v>
      </c>
      <c r="AR15" s="293">
        <f t="shared" si="1"/>
        <v>5.2000015002107984</v>
      </c>
      <c r="AS15" s="46">
        <f t="shared" si="16"/>
        <v>5.8142524420662864</v>
      </c>
    </row>
    <row r="16" spans="1:45">
      <c r="A16" s="195">
        <f t="shared" si="5"/>
        <v>14</v>
      </c>
      <c r="B16" s="195" t="str">
        <f>классы!C16</f>
        <v>Мацкевич Екатерина Сергеевна</v>
      </c>
      <c r="C16" s="290" t="str">
        <f>IFERROR(VLOOKUP(A16,фото!$BV$982:$BY$1173,4,FALSE),"-")</f>
        <v>-</v>
      </c>
      <c r="D16" s="290" t="str">
        <f>IFERROR(VLOOKUP(A16,фото!$BW$982:$BY$1173,3,FALSE),"-")</f>
        <v>-</v>
      </c>
      <c r="E16" s="290" t="str">
        <f>IFERROR(VLOOKUP(A16,фото!$BX$982:$BY$1173,2,FALSE),"-")</f>
        <v>-</v>
      </c>
      <c r="F16" s="290" t="str">
        <f t="shared" si="6"/>
        <v>-</v>
      </c>
      <c r="G16" s="290" t="str">
        <f>Видео!$BI505</f>
        <v>-</v>
      </c>
      <c r="H16" s="290" t="str">
        <f>Увл.отчёт!$BI505</f>
        <v>-</v>
      </c>
      <c r="I16" s="290">
        <f>IF(классы!P16="ДА",классы!Q16,"-")</f>
        <v>0.3636389354125385</v>
      </c>
      <c r="J16" s="291" t="str">
        <f>IFERROR(VLOOKUP(A16,'РЕЗ-судейские'!$A$4:$L$88,4,FALSE),"-")</f>
        <v>-</v>
      </c>
      <c r="K16" s="291" t="str">
        <f>IFERROR(VLOOKUP(A16,'РЕЗ-судейские'!$A$4:$L$88,8,FALSE),"-")</f>
        <v>-</v>
      </c>
      <c r="L16" s="291">
        <f>IFERROR(VLOOKUP(A16,'РЕЗ-судейские'!$A$4:$L$88,12,FALSE),"-")</f>
        <v>5.6000120002978795</v>
      </c>
      <c r="M16" s="292" t="str">
        <f>IFERROR(VLOOKUP(A16,'РЕЗ-эксперт'!$B$3:$D$49,3,FALSE),"-")</f>
        <v>-</v>
      </c>
      <c r="N16" s="292" t="str">
        <f>IFERROR(VLOOKUP(A16,'РЕЗ-эксперт'!$B$52:$D$66,3,FALSE),"-")</f>
        <v>-</v>
      </c>
      <c r="O16" s="292" t="str">
        <f>IFERROR(VLOOKUP(A16,'РЕЗ-эксперт'!$B$69:$D$91,3,FALSE),"-")</f>
        <v>-</v>
      </c>
      <c r="P16" s="292">
        <f>IFERROR(VLOOKUP(A16,'РЕЗ-эксперт'!$B$94:$D$111,3,FALSE),"-")</f>
        <v>6.0000030009990013</v>
      </c>
      <c r="Q16" s="292" t="str">
        <f>IFERROR(VLOOKUP(A16,'РЕЗ-эксперт'!$B$114:$D$138,3,FALSE),"-")</f>
        <v>-</v>
      </c>
      <c r="R16" s="11">
        <f t="shared" si="7"/>
        <v>3</v>
      </c>
      <c r="S16" s="11" t="str">
        <f>IF(AND(R16&gt;=3,классы!R16=1),"ДА","НЕТ")</f>
        <v>ДА</v>
      </c>
      <c r="T16" s="195" t="str">
        <f t="shared" si="8"/>
        <v>НЕТ</v>
      </c>
      <c r="U16" s="146">
        <f t="shared" si="9"/>
        <v>3.9878846455698067</v>
      </c>
      <c r="V16" s="407">
        <f t="shared" si="10"/>
        <v>3.9878846455698067</v>
      </c>
      <c r="W16" s="406" t="str">
        <f t="shared" si="11"/>
        <v>-</v>
      </c>
      <c r="X16" s="409">
        <f t="shared" si="12"/>
        <v>22</v>
      </c>
      <c r="Y16" s="62" t="str">
        <f t="shared" si="13"/>
        <v>-</v>
      </c>
      <c r="Z16" s="188"/>
      <c r="AA16" s="188">
        <f t="shared" si="2"/>
        <v>14</v>
      </c>
      <c r="AB16" s="293" t="str">
        <f t="shared" si="14"/>
        <v>-</v>
      </c>
      <c r="AC16" s="188">
        <f t="shared" si="15"/>
        <v>3</v>
      </c>
      <c r="AD16" s="293" t="str">
        <f t="shared" si="3"/>
        <v>-</v>
      </c>
      <c r="AE16" s="293" t="str">
        <f t="shared" si="4"/>
        <v>-</v>
      </c>
      <c r="AF16" s="293" t="str">
        <f t="shared" si="4"/>
        <v>-</v>
      </c>
      <c r="AG16" s="293">
        <f t="shared" si="4"/>
        <v>0.3636389354125385</v>
      </c>
      <c r="AH16" s="293" t="str">
        <f t="shared" si="4"/>
        <v>-</v>
      </c>
      <c r="AI16" s="293" t="str">
        <f t="shared" si="4"/>
        <v>-</v>
      </c>
      <c r="AJ16" s="293">
        <f t="shared" si="4"/>
        <v>5.6000120002978795</v>
      </c>
      <c r="AK16" s="293" t="str">
        <f t="shared" si="4"/>
        <v>-</v>
      </c>
      <c r="AL16" s="293" t="str">
        <f t="shared" si="4"/>
        <v>-</v>
      </c>
      <c r="AM16" s="293" t="str">
        <f t="shared" si="4"/>
        <v>-</v>
      </c>
      <c r="AN16" s="293">
        <f t="shared" si="4"/>
        <v>6.0000030009990013</v>
      </c>
      <c r="AO16" s="293" t="str">
        <f t="shared" si="4"/>
        <v>-</v>
      </c>
      <c r="AP16" s="293" t="str">
        <f t="shared" si="0"/>
        <v>-</v>
      </c>
      <c r="AQ16" s="293" t="str">
        <f t="shared" si="1"/>
        <v>-</v>
      </c>
      <c r="AR16" s="293" t="str">
        <f t="shared" si="1"/>
        <v>-</v>
      </c>
      <c r="AS16" s="46">
        <f t="shared" si="16"/>
        <v>3.9878846455698067</v>
      </c>
    </row>
    <row r="17" spans="1:45">
      <c r="A17" s="195">
        <f t="shared" si="5"/>
        <v>15</v>
      </c>
      <c r="B17" s="195" t="str">
        <f>классы!C17</f>
        <v>Касьянов Юрий Владимирович</v>
      </c>
      <c r="C17" s="290" t="str">
        <f>IFERROR(VLOOKUP(A17,фото!$BV$982:$BY$1173,4,FALSE),"-")</f>
        <v>-</v>
      </c>
      <c r="D17" s="290" t="str">
        <f>IFERROR(VLOOKUP(A17,фото!$BW$982:$BY$1173,3,FALSE),"-")</f>
        <v>-</v>
      </c>
      <c r="E17" s="290" t="str">
        <f>IFERROR(VLOOKUP(A17,фото!$BX$982:$BY$1173,2,FALSE),"-")</f>
        <v>-</v>
      </c>
      <c r="F17" s="290" t="str">
        <f t="shared" si="6"/>
        <v>-</v>
      </c>
      <c r="G17" s="290">
        <f>Видео!$BI506</f>
        <v>7.7500012003025303</v>
      </c>
      <c r="H17" s="290">
        <f>Увл.отчёт!$BI506</f>
        <v>8.1666672676905563</v>
      </c>
      <c r="I17" s="290">
        <f>IF(классы!P17="ДА",классы!Q17,"-")</f>
        <v>0.72727510026250175</v>
      </c>
      <c r="J17" s="291" t="str">
        <f>IFERROR(VLOOKUP(A17,'РЕЗ-судейские'!$A$4:$L$88,4,FALSE),"-")</f>
        <v>-</v>
      </c>
      <c r="K17" s="291" t="str">
        <f>IFERROR(VLOOKUP(A17,'РЕЗ-судейские'!$A$4:$L$88,8,FALSE),"-")</f>
        <v>-</v>
      </c>
      <c r="L17" s="291">
        <f>IFERROR(VLOOKUP(A17,'РЕЗ-судейские'!$A$4:$L$88,12,FALSE),"-")</f>
        <v>9.1428661432065343</v>
      </c>
      <c r="M17" s="292">
        <f>IFERROR(VLOOKUP(A17,'РЕЗ-эксперт'!$B$3:$D$49,3,FALSE),"-")</f>
        <v>7.8000050001492314</v>
      </c>
      <c r="N17" s="292" t="str">
        <f>IFERROR(VLOOKUP(A17,'РЕЗ-эксперт'!$B$52:$D$66,3,FALSE),"-")</f>
        <v>-</v>
      </c>
      <c r="O17" s="292" t="str">
        <f>IFERROR(VLOOKUP(A17,'РЕЗ-эксперт'!$B$69:$D$91,3,FALSE),"-")</f>
        <v>-</v>
      </c>
      <c r="P17" s="292" t="str">
        <f>IFERROR(VLOOKUP(A17,'РЕЗ-эксперт'!$B$94:$D$111,3,FALSE),"-")</f>
        <v>-</v>
      </c>
      <c r="Q17" s="292" t="str">
        <f>IFERROR(VLOOKUP(A17,'РЕЗ-эксперт'!$B$114:$D$138,3,FALSE),"-")</f>
        <v>-</v>
      </c>
      <c r="R17" s="11">
        <f t="shared" si="7"/>
        <v>5</v>
      </c>
      <c r="S17" s="11" t="str">
        <f>IF(AND(R17&gt;=3,классы!R17=1),"ДА","НЕТ")</f>
        <v>НЕТ</v>
      </c>
      <c r="T17" s="195" t="str">
        <f t="shared" si="8"/>
        <v>НЕТ</v>
      </c>
      <c r="U17" s="146">
        <f t="shared" si="9"/>
        <v>6.7173629423222723</v>
      </c>
      <c r="V17" s="407" t="str">
        <f t="shared" si="10"/>
        <v>-</v>
      </c>
      <c r="W17" s="406" t="str">
        <f t="shared" si="11"/>
        <v>-</v>
      </c>
      <c r="X17" s="409" t="str">
        <f t="shared" si="12"/>
        <v>-</v>
      </c>
      <c r="Y17" s="62" t="str">
        <f t="shared" si="13"/>
        <v>-</v>
      </c>
      <c r="Z17" s="188"/>
      <c r="AA17" s="188">
        <f t="shared" si="2"/>
        <v>15</v>
      </c>
      <c r="AB17" s="293" t="str">
        <f t="shared" si="14"/>
        <v>-</v>
      </c>
      <c r="AC17" s="188">
        <f t="shared" si="15"/>
        <v>5</v>
      </c>
      <c r="AD17" s="293" t="str">
        <f t="shared" si="3"/>
        <v>-</v>
      </c>
      <c r="AE17" s="293">
        <f t="shared" si="4"/>
        <v>7.7500012003025303</v>
      </c>
      <c r="AF17" s="293">
        <f t="shared" si="4"/>
        <v>8.1666672676905563</v>
      </c>
      <c r="AG17" s="293">
        <f t="shared" si="4"/>
        <v>0.72727510026250175</v>
      </c>
      <c r="AH17" s="293" t="str">
        <f t="shared" si="4"/>
        <v>-</v>
      </c>
      <c r="AI17" s="293" t="str">
        <f t="shared" si="4"/>
        <v>-</v>
      </c>
      <c r="AJ17" s="293">
        <f t="shared" si="4"/>
        <v>9.1428661432065343</v>
      </c>
      <c r="AK17" s="293">
        <f t="shared" si="4"/>
        <v>7.8000050001492314</v>
      </c>
      <c r="AL17" s="293" t="str">
        <f t="shared" si="4"/>
        <v>-</v>
      </c>
      <c r="AM17" s="293" t="str">
        <f t="shared" si="4"/>
        <v>-</v>
      </c>
      <c r="AN17" s="293" t="str">
        <f t="shared" si="4"/>
        <v>-</v>
      </c>
      <c r="AO17" s="293" t="str">
        <f t="shared" si="4"/>
        <v>-</v>
      </c>
      <c r="AP17" s="293" t="str">
        <f t="shared" si="0"/>
        <v>-</v>
      </c>
      <c r="AQ17" s="293" t="str">
        <f t="shared" si="1"/>
        <v>-</v>
      </c>
      <c r="AR17" s="293" t="str">
        <f t="shared" si="1"/>
        <v>-</v>
      </c>
      <c r="AS17" s="46" t="str">
        <f t="shared" si="16"/>
        <v>-</v>
      </c>
    </row>
    <row r="18" spans="1:45">
      <c r="A18" s="195">
        <f t="shared" si="5"/>
        <v>16</v>
      </c>
      <c r="B18" s="195" t="str">
        <f>классы!C18</f>
        <v>Касьянов Юрий Владимирович</v>
      </c>
      <c r="C18" s="290" t="str">
        <f>IFERROR(VLOOKUP(A18,фото!$BV$982:$BY$1173,4,FALSE),"-")</f>
        <v>-</v>
      </c>
      <c r="D18" s="290" t="str">
        <f>IFERROR(VLOOKUP(A18,фото!$BW$982:$BY$1173,3,FALSE),"-")</f>
        <v>-</v>
      </c>
      <c r="E18" s="290" t="str">
        <f>IFERROR(VLOOKUP(A18,фото!$BX$982:$BY$1173,2,FALSE),"-")</f>
        <v>-</v>
      </c>
      <c r="F18" s="290" t="str">
        <f t="shared" si="6"/>
        <v>-</v>
      </c>
      <c r="G18" s="290">
        <f>Видео!$BI507</f>
        <v>5.2307705321931079</v>
      </c>
      <c r="H18" s="290">
        <f>Увл.отчёт!$BI507</f>
        <v>6.6666669674110839</v>
      </c>
      <c r="I18" s="290" t="str">
        <f>IF(классы!P18="ДА",классы!Q18,"-")</f>
        <v>-</v>
      </c>
      <c r="J18" s="291" t="str">
        <f>IFERROR(VLOOKUP(A18,'РЕЗ-судейские'!$A$4:$L$88,4,FALSE),"-")</f>
        <v>-</v>
      </c>
      <c r="K18" s="291">
        <f>IFERROR(VLOOKUP(A18,'РЕЗ-судейские'!$A$4:$L$88,8,FALSE),"-")</f>
        <v>6.2222332227174721</v>
      </c>
      <c r="L18" s="291">
        <f>IFERROR(VLOOKUP(A18,'РЕЗ-судейские'!$A$4:$L$88,12,FALSE),"-")</f>
        <v>6.9000120002279273</v>
      </c>
      <c r="M18" s="292" t="str">
        <f>IFERROR(VLOOKUP(A18,'РЕЗ-эксперт'!$B$3:$D$49,3,FALSE),"-")</f>
        <v>-</v>
      </c>
      <c r="N18" s="292" t="str">
        <f>IFERROR(VLOOKUP(A18,'РЕЗ-эксперт'!$B$52:$D$66,3,FALSE),"-")</f>
        <v>-</v>
      </c>
      <c r="O18" s="292" t="str">
        <f>IFERROR(VLOOKUP(A18,'РЕЗ-эксперт'!$B$69:$D$91,3,FALSE),"-")</f>
        <v>-</v>
      </c>
      <c r="P18" s="292" t="str">
        <f>IFERROR(VLOOKUP(A18,'РЕЗ-эксперт'!$B$94:$D$111,3,FALSE),"-")</f>
        <v>-</v>
      </c>
      <c r="Q18" s="292" t="str">
        <f>IFERROR(VLOOKUP(A18,'РЕЗ-эксперт'!$B$114:$D$138,3,FALSE),"-")</f>
        <v>-</v>
      </c>
      <c r="R18" s="11">
        <f t="shared" si="7"/>
        <v>4</v>
      </c>
      <c r="S18" s="11" t="str">
        <f>IF(AND(R18&gt;=3,классы!R18=1),"ДА","НЕТ")</f>
        <v>НЕТ</v>
      </c>
      <c r="T18" s="195" t="str">
        <f t="shared" si="8"/>
        <v>НЕТ</v>
      </c>
      <c r="U18" s="146">
        <f t="shared" si="9"/>
        <v>6.2549206806373983</v>
      </c>
      <c r="V18" s="407" t="str">
        <f t="shared" si="10"/>
        <v>-</v>
      </c>
      <c r="W18" s="406" t="str">
        <f t="shared" si="11"/>
        <v>-</v>
      </c>
      <c r="X18" s="409" t="str">
        <f t="shared" si="12"/>
        <v>-</v>
      </c>
      <c r="Y18" s="62" t="str">
        <f t="shared" si="13"/>
        <v>-</v>
      </c>
      <c r="Z18" s="188"/>
      <c r="AA18" s="188">
        <f t="shared" si="2"/>
        <v>16</v>
      </c>
      <c r="AB18" s="293" t="str">
        <f t="shared" si="14"/>
        <v>-</v>
      </c>
      <c r="AC18" s="188">
        <f t="shared" si="15"/>
        <v>4</v>
      </c>
      <c r="AD18" s="293" t="str">
        <f t="shared" si="3"/>
        <v>-</v>
      </c>
      <c r="AE18" s="293">
        <f t="shared" si="4"/>
        <v>5.2307705321931079</v>
      </c>
      <c r="AF18" s="293">
        <f t="shared" si="4"/>
        <v>6.6666669674110839</v>
      </c>
      <c r="AG18" s="293" t="str">
        <f t="shared" si="4"/>
        <v>-</v>
      </c>
      <c r="AH18" s="293" t="str">
        <f t="shared" si="4"/>
        <v>-</v>
      </c>
      <c r="AI18" s="293">
        <f t="shared" si="4"/>
        <v>6.2222332227174721</v>
      </c>
      <c r="AJ18" s="293">
        <f t="shared" si="4"/>
        <v>6.9000120002279273</v>
      </c>
      <c r="AK18" s="293" t="str">
        <f t="shared" si="4"/>
        <v>-</v>
      </c>
      <c r="AL18" s="293" t="str">
        <f t="shared" si="4"/>
        <v>-</v>
      </c>
      <c r="AM18" s="293" t="str">
        <f t="shared" si="4"/>
        <v>-</v>
      </c>
      <c r="AN18" s="293" t="str">
        <f t="shared" si="4"/>
        <v>-</v>
      </c>
      <c r="AO18" s="293" t="str">
        <f t="shared" si="4"/>
        <v>-</v>
      </c>
      <c r="AP18" s="293" t="str">
        <f t="shared" si="0"/>
        <v>-</v>
      </c>
      <c r="AQ18" s="293" t="str">
        <f t="shared" si="1"/>
        <v>-</v>
      </c>
      <c r="AR18" s="293" t="str">
        <f t="shared" si="1"/>
        <v>-</v>
      </c>
      <c r="AS18" s="46" t="str">
        <f t="shared" si="16"/>
        <v>-</v>
      </c>
    </row>
    <row r="19" spans="1:45">
      <c r="A19" s="195">
        <f t="shared" si="5"/>
        <v>17</v>
      </c>
      <c r="B19" s="195" t="str">
        <f>классы!C19</f>
        <v>Касьянов Юрий Владимирович</v>
      </c>
      <c r="C19" s="290" t="str">
        <f>IFERROR(VLOOKUP(A19,фото!$BV$982:$BY$1173,4,FALSE),"-")</f>
        <v>-</v>
      </c>
      <c r="D19" s="290" t="str">
        <f>IFERROR(VLOOKUP(A19,фото!$BW$982:$BY$1173,3,FALSE),"-")</f>
        <v>-</v>
      </c>
      <c r="E19" s="290" t="str">
        <f>IFERROR(VLOOKUP(A19,фото!$BX$982:$BY$1173,2,FALSE),"-")</f>
        <v>-</v>
      </c>
      <c r="F19" s="290" t="str">
        <f t="shared" si="6"/>
        <v>-</v>
      </c>
      <c r="G19" s="290" t="str">
        <f>Видео!$BI508</f>
        <v>-</v>
      </c>
      <c r="H19" s="290">
        <f>Увл.отчёт!$BI508</f>
        <v>5.33333363407775</v>
      </c>
      <c r="I19" s="290" t="str">
        <f>IF(классы!P19="ДА",классы!Q19,"-")</f>
        <v>-</v>
      </c>
      <c r="J19" s="291" t="str">
        <f>IFERROR(VLOOKUP(A19,'РЕЗ-судейские'!$A$4:$L$88,4,FALSE),"-")</f>
        <v>-</v>
      </c>
      <c r="K19" s="291">
        <f>IFERROR(VLOOKUP(A19,'РЕЗ-судейские'!$A$4:$L$88,8,FALSE),"-")</f>
        <v>6.166674668100506</v>
      </c>
      <c r="L19" s="291">
        <f>IFERROR(VLOOKUP(A19,'РЕЗ-судейские'!$A$4:$L$88,12,FALSE),"-")</f>
        <v>7.4285804291336133</v>
      </c>
      <c r="M19" s="292">
        <f>IFERROR(VLOOKUP(A19,'РЕЗ-эксперт'!$B$3:$D$49,3,FALSE),"-")</f>
        <v>5.3333363335640493</v>
      </c>
      <c r="N19" s="292" t="str">
        <f>IFERROR(VLOOKUP(A19,'РЕЗ-эксперт'!$B$52:$D$66,3,FALSE),"-")</f>
        <v>-</v>
      </c>
      <c r="O19" s="292" t="str">
        <f>IFERROR(VLOOKUP(A19,'РЕЗ-эксперт'!$B$69:$D$91,3,FALSE),"-")</f>
        <v>-</v>
      </c>
      <c r="P19" s="292" t="str">
        <f>IFERROR(VLOOKUP(A19,'РЕЗ-эксперт'!$B$94:$D$111,3,FALSE),"-")</f>
        <v>-</v>
      </c>
      <c r="Q19" s="292" t="str">
        <f>IFERROR(VLOOKUP(A19,'РЕЗ-эксперт'!$B$114:$D$138,3,FALSE),"-")</f>
        <v>-</v>
      </c>
      <c r="R19" s="11">
        <f t="shared" si="7"/>
        <v>4</v>
      </c>
      <c r="S19" s="11" t="str">
        <f>IF(AND(R19&gt;=3,классы!R19=1),"ДА","НЕТ")</f>
        <v>НЕТ</v>
      </c>
      <c r="T19" s="195" t="str">
        <f t="shared" si="8"/>
        <v>НЕТ</v>
      </c>
      <c r="U19" s="146">
        <f t="shared" si="9"/>
        <v>6.0654812662189794</v>
      </c>
      <c r="V19" s="407" t="str">
        <f t="shared" si="10"/>
        <v>-</v>
      </c>
      <c r="W19" s="406" t="str">
        <f t="shared" si="11"/>
        <v>-</v>
      </c>
      <c r="X19" s="409" t="str">
        <f t="shared" si="12"/>
        <v>-</v>
      </c>
      <c r="Y19" s="62" t="str">
        <f t="shared" si="13"/>
        <v>-</v>
      </c>
      <c r="Z19" s="188"/>
      <c r="AA19" s="188">
        <f t="shared" si="2"/>
        <v>17</v>
      </c>
      <c r="AB19" s="293" t="str">
        <f t="shared" si="14"/>
        <v>-</v>
      </c>
      <c r="AC19" s="188">
        <f t="shared" si="15"/>
        <v>4</v>
      </c>
      <c r="AD19" s="293" t="str">
        <f t="shared" si="3"/>
        <v>-</v>
      </c>
      <c r="AE19" s="293" t="str">
        <f t="shared" si="4"/>
        <v>-</v>
      </c>
      <c r="AF19" s="293">
        <f t="shared" si="4"/>
        <v>5.33333363407775</v>
      </c>
      <c r="AG19" s="293" t="str">
        <f t="shared" si="4"/>
        <v>-</v>
      </c>
      <c r="AH19" s="293" t="str">
        <f t="shared" si="4"/>
        <v>-</v>
      </c>
      <c r="AI19" s="293">
        <f t="shared" si="4"/>
        <v>6.166674668100506</v>
      </c>
      <c r="AJ19" s="293">
        <f t="shared" si="4"/>
        <v>7.4285804291336133</v>
      </c>
      <c r="AK19" s="293">
        <f t="shared" si="4"/>
        <v>5.3333363335640493</v>
      </c>
      <c r="AL19" s="293" t="str">
        <f t="shared" si="4"/>
        <v>-</v>
      </c>
      <c r="AM19" s="293" t="str">
        <f t="shared" si="4"/>
        <v>-</v>
      </c>
      <c r="AN19" s="293" t="str">
        <f t="shared" si="4"/>
        <v>-</v>
      </c>
      <c r="AO19" s="293" t="str">
        <f t="shared" si="4"/>
        <v>-</v>
      </c>
      <c r="AP19" s="293" t="str">
        <f t="shared" si="0"/>
        <v>-</v>
      </c>
      <c r="AQ19" s="293" t="str">
        <f t="shared" si="1"/>
        <v>-</v>
      </c>
      <c r="AR19" s="293" t="str">
        <f t="shared" si="1"/>
        <v>-</v>
      </c>
      <c r="AS19" s="46" t="str">
        <f t="shared" si="16"/>
        <v>-</v>
      </c>
    </row>
    <row r="20" spans="1:45">
      <c r="A20" s="195">
        <f t="shared" si="5"/>
        <v>18</v>
      </c>
      <c r="B20" s="195" t="str">
        <f>классы!C20</f>
        <v>Олег Маргулис</v>
      </c>
      <c r="C20" s="290">
        <f>IFERROR(VLOOKUP(A20,фото!$BV$982:$BY$1173,4,FALSE),"-")</f>
        <v>7.0000015008742347</v>
      </c>
      <c r="D20" s="290">
        <f>IFERROR(VLOOKUP(A20,фото!$BW$982:$BY$1173,3,FALSE),"-")</f>
        <v>6.2857156864032051</v>
      </c>
      <c r="E20" s="290">
        <f>IFERROR(VLOOKUP(A20,фото!$BX$982:$BY$1173,2,FALSE),"-")</f>
        <v>6.6875016003033219</v>
      </c>
      <c r="F20" s="290">
        <f t="shared" si="6"/>
        <v>7.0000015008742347</v>
      </c>
      <c r="G20" s="290" t="str">
        <f>Видео!$BI509</f>
        <v>-</v>
      </c>
      <c r="H20" s="290">
        <f>Увл.отчёт!$BI509</f>
        <v>8.0000003009900986</v>
      </c>
      <c r="I20" s="290">
        <f>IF(классы!P20="ДА",классы!Q20,"-")</f>
        <v>1.0909110342322503</v>
      </c>
      <c r="J20" s="291" t="str">
        <f>IFERROR(VLOOKUP(A20,'РЕЗ-судейские'!$A$4:$L$88,4,FALSE),"-")</f>
        <v>-</v>
      </c>
      <c r="K20" s="291" t="str">
        <f>IFERROR(VLOOKUP(A20,'РЕЗ-судейские'!$A$4:$L$88,8,FALSE),"-")</f>
        <v>-</v>
      </c>
      <c r="L20" s="291" t="str">
        <f>IFERROR(VLOOKUP(A20,'РЕЗ-судейские'!$A$4:$L$88,12,FALSE),"-")</f>
        <v>-</v>
      </c>
      <c r="M20" s="292" t="str">
        <f>IFERROR(VLOOKUP(A20,'РЕЗ-эксперт'!$B$3:$D$49,3,FALSE),"-")</f>
        <v>-</v>
      </c>
      <c r="N20" s="292" t="str">
        <f>IFERROR(VLOOKUP(A20,'РЕЗ-эксперт'!$B$52:$D$66,3,FALSE),"-")</f>
        <v>-</v>
      </c>
      <c r="O20" s="292">
        <f>IFERROR(VLOOKUP(A20,'РЕЗ-эксперт'!$B$69:$D$91,3,FALSE),"-")</f>
        <v>7.200005000103082</v>
      </c>
      <c r="P20" s="292" t="str">
        <f>IFERROR(VLOOKUP(A20,'РЕЗ-эксперт'!$B$94:$D$111,3,FALSE),"-")</f>
        <v>-</v>
      </c>
      <c r="Q20" s="292" t="str">
        <f>IFERROR(VLOOKUP(A20,'РЕЗ-эксперт'!$B$114:$D$138,3,FALSE),"-")</f>
        <v>-</v>
      </c>
      <c r="R20" s="11">
        <f t="shared" si="7"/>
        <v>4</v>
      </c>
      <c r="S20" s="11" t="str">
        <f>IF(AND(R20&gt;=3,классы!R20=1),"ДА","НЕТ")</f>
        <v>НЕТ</v>
      </c>
      <c r="T20" s="195" t="str">
        <f t="shared" si="8"/>
        <v>НЕТ</v>
      </c>
      <c r="U20" s="146">
        <f t="shared" si="9"/>
        <v>5.8227294590499161</v>
      </c>
      <c r="V20" s="407" t="str">
        <f t="shared" si="10"/>
        <v>-</v>
      </c>
      <c r="W20" s="406" t="str">
        <f t="shared" si="11"/>
        <v>-</v>
      </c>
      <c r="X20" s="409" t="str">
        <f t="shared" si="12"/>
        <v>-</v>
      </c>
      <c r="Y20" s="62" t="str">
        <f t="shared" si="13"/>
        <v>-</v>
      </c>
      <c r="Z20" s="188"/>
      <c r="AA20" s="188">
        <f t="shared" si="2"/>
        <v>18</v>
      </c>
      <c r="AB20" s="293" t="str">
        <f t="shared" si="14"/>
        <v>-</v>
      </c>
      <c r="AC20" s="188">
        <f t="shared" si="15"/>
        <v>4</v>
      </c>
      <c r="AD20" s="293">
        <f t="shared" si="3"/>
        <v>7.0000015008742347</v>
      </c>
      <c r="AE20" s="293" t="str">
        <f t="shared" si="4"/>
        <v>-</v>
      </c>
      <c r="AF20" s="293">
        <f t="shared" si="4"/>
        <v>8.0000003009900986</v>
      </c>
      <c r="AG20" s="293">
        <f t="shared" si="4"/>
        <v>1.0909110342322503</v>
      </c>
      <c r="AH20" s="293" t="str">
        <f t="shared" si="4"/>
        <v>-</v>
      </c>
      <c r="AI20" s="293" t="str">
        <f t="shared" si="4"/>
        <v>-</v>
      </c>
      <c r="AJ20" s="293" t="str">
        <f t="shared" si="4"/>
        <v>-</v>
      </c>
      <c r="AK20" s="293" t="str">
        <f t="shared" si="4"/>
        <v>-</v>
      </c>
      <c r="AL20" s="293" t="str">
        <f t="shared" si="4"/>
        <v>-</v>
      </c>
      <c r="AM20" s="293">
        <f t="shared" si="4"/>
        <v>7.200005000103082</v>
      </c>
      <c r="AN20" s="293" t="str">
        <f t="shared" si="4"/>
        <v>-</v>
      </c>
      <c r="AO20" s="293" t="str">
        <f t="shared" si="4"/>
        <v>-</v>
      </c>
      <c r="AP20" s="293">
        <f t="shared" si="0"/>
        <v>7.0000015008742347</v>
      </c>
      <c r="AQ20" s="293">
        <f t="shared" si="1"/>
        <v>6.2857156864032051</v>
      </c>
      <c r="AR20" s="293">
        <f t="shared" si="1"/>
        <v>6.6875016003033219</v>
      </c>
      <c r="AS20" s="46" t="str">
        <f t="shared" si="16"/>
        <v>-</v>
      </c>
    </row>
    <row r="21" spans="1:45">
      <c r="A21" s="195">
        <f t="shared" si="5"/>
        <v>19</v>
      </c>
      <c r="B21" s="195" t="str">
        <f>классы!C21</f>
        <v>Костюхина Екатерина Евгеньевна</v>
      </c>
      <c r="C21" s="290">
        <f>IFERROR(VLOOKUP(A21,фото!$BV$982:$BY$1173,4,FALSE),"-")</f>
        <v>6.8823546413821779</v>
      </c>
      <c r="D21" s="290">
        <f>IFERROR(VLOOKUP(A21,фото!$BW$982:$BY$1173,3,FALSE),"-")</f>
        <v>6.5625016003128094</v>
      </c>
      <c r="E21" s="290">
        <f>IFERROR(VLOOKUP(A21,фото!$BX$982:$BY$1173,2,FALSE),"-")</f>
        <v>6.8666681668933967</v>
      </c>
      <c r="F21" s="290">
        <f t="shared" si="6"/>
        <v>6.8823546413821779</v>
      </c>
      <c r="G21" s="290" t="str">
        <f>Видео!$BI510</f>
        <v>-</v>
      </c>
      <c r="H21" s="290">
        <f>Увл.отчёт!$BI510</f>
        <v>5.750000400341686</v>
      </c>
      <c r="I21" s="290">
        <f>IF(классы!P21="ДА",классы!Q21,"-")</f>
        <v>1.0909109279058358</v>
      </c>
      <c r="J21" s="291">
        <f>IFERROR(VLOOKUP(A21,'РЕЗ-судейские'!$A$4:$L$88,4,FALSE),"-")</f>
        <v>6.6666746671180759</v>
      </c>
      <c r="K21" s="291">
        <f>IFERROR(VLOOKUP(A21,'РЕЗ-судейские'!$A$4:$L$88,8,FALSE),"-")</f>
        <v>8.0000080003352156</v>
      </c>
      <c r="L21" s="291">
        <f>IFERROR(VLOOKUP(A21,'РЕЗ-судейские'!$A$4:$L$88,12,FALSE),"-")</f>
        <v>8.4285804287496155</v>
      </c>
      <c r="M21" s="292">
        <f>IFERROR(VLOOKUP(A21,'РЕЗ-эксперт'!$B$3:$D$49,3,FALSE),"-")</f>
        <v>7.0000040000882269</v>
      </c>
      <c r="N21" s="292" t="str">
        <f>IFERROR(VLOOKUP(A21,'РЕЗ-эксперт'!$B$52:$D$66,3,FALSE),"-")</f>
        <v>-</v>
      </c>
      <c r="O21" s="292">
        <f>IFERROR(VLOOKUP(A21,'РЕЗ-эксперт'!$B$69:$D$91,3,FALSE),"-")</f>
        <v>6.2500040000774133</v>
      </c>
      <c r="P21" s="292">
        <f>IFERROR(VLOOKUP(A21,'РЕЗ-эксперт'!$B$94:$D$111,3,FALSE),"-")</f>
        <v>10.000005000999002</v>
      </c>
      <c r="Q21" s="292" t="str">
        <f>IFERROR(VLOOKUP(A21,'РЕЗ-эксперт'!$B$114:$D$138,3,FALSE),"-")</f>
        <v>-</v>
      </c>
      <c r="R21" s="11">
        <f t="shared" si="7"/>
        <v>9</v>
      </c>
      <c r="S21" s="11" t="str">
        <f>IF(AND(R21&gt;=3,классы!R21=1),"ДА","НЕТ")</f>
        <v>НЕТ</v>
      </c>
      <c r="T21" s="195" t="str">
        <f t="shared" si="8"/>
        <v>ДА</v>
      </c>
      <c r="U21" s="146">
        <f t="shared" si="9"/>
        <v>6.6742824518885833</v>
      </c>
      <c r="V21" s="407" t="str">
        <f t="shared" si="10"/>
        <v>-</v>
      </c>
      <c r="W21" s="406">
        <f t="shared" si="11"/>
        <v>6.6742824518885833</v>
      </c>
      <c r="X21" s="409" t="str">
        <f t="shared" si="12"/>
        <v>-</v>
      </c>
      <c r="Y21" s="62">
        <f t="shared" si="13"/>
        <v>13</v>
      </c>
      <c r="Z21" s="188"/>
      <c r="AA21" s="188">
        <f t="shared" si="2"/>
        <v>19</v>
      </c>
      <c r="AB21" s="293">
        <f t="shared" si="14"/>
        <v>6.6742824518885833</v>
      </c>
      <c r="AC21" s="188">
        <f t="shared" si="15"/>
        <v>9</v>
      </c>
      <c r="AD21" s="293">
        <f t="shared" si="3"/>
        <v>6.8823546413821779</v>
      </c>
      <c r="AE21" s="293" t="str">
        <f t="shared" si="4"/>
        <v>-</v>
      </c>
      <c r="AF21" s="293">
        <f t="shared" si="4"/>
        <v>5.750000400341686</v>
      </c>
      <c r="AG21" s="293">
        <f t="shared" si="4"/>
        <v>1.0909109279058358</v>
      </c>
      <c r="AH21" s="293">
        <f t="shared" si="4"/>
        <v>6.6666746671180759</v>
      </c>
      <c r="AI21" s="293">
        <f t="shared" si="4"/>
        <v>8.0000080003352156</v>
      </c>
      <c r="AJ21" s="293">
        <f t="shared" si="4"/>
        <v>8.4285804287496155</v>
      </c>
      <c r="AK21" s="293">
        <f t="shared" si="4"/>
        <v>7.0000040000882269</v>
      </c>
      <c r="AL21" s="293" t="str">
        <f t="shared" si="4"/>
        <v>-</v>
      </c>
      <c r="AM21" s="293">
        <f t="shared" si="4"/>
        <v>6.2500040000774133</v>
      </c>
      <c r="AN21" s="293">
        <f t="shared" si="4"/>
        <v>10.000005000999002</v>
      </c>
      <c r="AO21" s="293" t="str">
        <f t="shared" si="4"/>
        <v>-</v>
      </c>
      <c r="AP21" s="293">
        <f t="shared" si="0"/>
        <v>6.8823546413821779</v>
      </c>
      <c r="AQ21" s="293">
        <f t="shared" si="1"/>
        <v>6.5625016003128094</v>
      </c>
      <c r="AR21" s="293">
        <f t="shared" si="1"/>
        <v>6.8666681668933967</v>
      </c>
      <c r="AS21" s="46" t="str">
        <f t="shared" si="16"/>
        <v>-</v>
      </c>
    </row>
    <row r="22" spans="1:45">
      <c r="A22" s="195">
        <f t="shared" si="5"/>
        <v>20</v>
      </c>
      <c r="B22" s="195" t="str">
        <f>классы!C22</f>
        <v>Костюхина Екатерина Евгеньевна</v>
      </c>
      <c r="C22" s="290" t="str">
        <f>IFERROR(VLOOKUP(A22,фото!$BV$982:$BY$1173,4,FALSE),"-")</f>
        <v>-</v>
      </c>
      <c r="D22" s="290" t="str">
        <f>IFERROR(VLOOKUP(A22,фото!$BW$982:$BY$1173,3,FALSE),"-")</f>
        <v>-</v>
      </c>
      <c r="E22" s="290" t="str">
        <f>IFERROR(VLOOKUP(A22,фото!$BX$982:$BY$1173,2,FALSE),"-")</f>
        <v>-</v>
      </c>
      <c r="F22" s="290" t="str">
        <f t="shared" si="6"/>
        <v>-</v>
      </c>
      <c r="G22" s="290" t="str">
        <f>Видео!$BI511</f>
        <v>-</v>
      </c>
      <c r="H22" s="290">
        <f>Увл.отчёт!$BI511</f>
        <v>7.0000004002991032</v>
      </c>
      <c r="I22" s="290">
        <f>IF(классы!P22="ДА",классы!Q22,"-")</f>
        <v>1.0909108322120624</v>
      </c>
      <c r="J22" s="291">
        <f>IFERROR(VLOOKUP(A22,'РЕЗ-судейские'!$A$4:$L$88,4,FALSE),"-")</f>
        <v>5.4000070011040435</v>
      </c>
      <c r="K22" s="291">
        <f>IFERROR(VLOOKUP(A22,'РЕЗ-судейские'!$A$4:$L$88,8,FALSE),"-")</f>
        <v>7.0000070014977531</v>
      </c>
      <c r="L22" s="291">
        <f>IFERROR(VLOOKUP(A22,'РЕЗ-судейские'!$A$4:$L$88,12,FALSE),"-")</f>
        <v>7.8333413335088506</v>
      </c>
      <c r="M22" s="292" t="str">
        <f>IFERROR(VLOOKUP(A22,'РЕЗ-эксперт'!$B$3:$D$49,3,FALSE),"-")</f>
        <v>-</v>
      </c>
      <c r="N22" s="292" t="str">
        <f>IFERROR(VLOOKUP(A22,'РЕЗ-эксперт'!$B$52:$D$66,3,FALSE),"-")</f>
        <v>-</v>
      </c>
      <c r="O22" s="292" t="str">
        <f>IFERROR(VLOOKUP(A22,'РЕЗ-эксперт'!$B$69:$D$91,3,FALSE),"-")</f>
        <v>-</v>
      </c>
      <c r="P22" s="292">
        <f>IFERROR(VLOOKUP(A22,'РЕЗ-эксперт'!$B$94:$D$111,3,FALSE),"-")</f>
        <v>9.8000050005878894</v>
      </c>
      <c r="Q22" s="292" t="str">
        <f>IFERROR(VLOOKUP(A22,'РЕЗ-эксперт'!$B$114:$D$138,3,FALSE),"-")</f>
        <v>-</v>
      </c>
      <c r="R22" s="11">
        <f t="shared" si="7"/>
        <v>6</v>
      </c>
      <c r="S22" s="11" t="str">
        <f>IF(AND(R22&gt;=3,классы!R22=1),"ДА","НЕТ")</f>
        <v>НЕТ</v>
      </c>
      <c r="T22" s="195" t="str">
        <f t="shared" si="8"/>
        <v>ДА</v>
      </c>
      <c r="U22" s="146">
        <f t="shared" si="9"/>
        <v>6.3540452615349503</v>
      </c>
      <c r="V22" s="407" t="str">
        <f t="shared" si="10"/>
        <v>-</v>
      </c>
      <c r="W22" s="406">
        <f t="shared" si="11"/>
        <v>6.3540452615349503</v>
      </c>
      <c r="X22" s="409" t="str">
        <f t="shared" si="12"/>
        <v>-</v>
      </c>
      <c r="Y22" s="62">
        <f t="shared" si="13"/>
        <v>17</v>
      </c>
      <c r="Z22" s="188"/>
      <c r="AA22" s="188">
        <f t="shared" si="2"/>
        <v>20</v>
      </c>
      <c r="AB22" s="293">
        <f t="shared" si="14"/>
        <v>6.3540452615349503</v>
      </c>
      <c r="AC22" s="188">
        <f t="shared" si="15"/>
        <v>6</v>
      </c>
      <c r="AD22" s="293" t="str">
        <f t="shared" si="3"/>
        <v>-</v>
      </c>
      <c r="AE22" s="293" t="str">
        <f t="shared" si="4"/>
        <v>-</v>
      </c>
      <c r="AF22" s="293">
        <f t="shared" si="4"/>
        <v>7.0000004002991032</v>
      </c>
      <c r="AG22" s="293">
        <f t="shared" si="4"/>
        <v>1.0909108322120624</v>
      </c>
      <c r="AH22" s="293">
        <f t="shared" si="4"/>
        <v>5.4000070011040435</v>
      </c>
      <c r="AI22" s="293">
        <f t="shared" si="4"/>
        <v>7.0000070014977531</v>
      </c>
      <c r="AJ22" s="293">
        <f t="shared" si="4"/>
        <v>7.8333413335088506</v>
      </c>
      <c r="AK22" s="293" t="str">
        <f t="shared" si="4"/>
        <v>-</v>
      </c>
      <c r="AL22" s="293" t="str">
        <f t="shared" si="4"/>
        <v>-</v>
      </c>
      <c r="AM22" s="293" t="str">
        <f t="shared" si="4"/>
        <v>-</v>
      </c>
      <c r="AN22" s="293">
        <f t="shared" si="4"/>
        <v>9.8000050005878894</v>
      </c>
      <c r="AO22" s="293" t="str">
        <f t="shared" si="4"/>
        <v>-</v>
      </c>
      <c r="AP22" s="293" t="str">
        <f t="shared" si="0"/>
        <v>-</v>
      </c>
      <c r="AQ22" s="293" t="str">
        <f t="shared" si="1"/>
        <v>-</v>
      </c>
      <c r="AR22" s="293" t="str">
        <f t="shared" si="1"/>
        <v>-</v>
      </c>
      <c r="AS22" s="46" t="str">
        <f t="shared" si="16"/>
        <v>-</v>
      </c>
    </row>
    <row r="23" spans="1:45">
      <c r="A23" s="195">
        <f t="shared" si="5"/>
        <v>21</v>
      </c>
      <c r="B23" s="195" t="str">
        <f>классы!C23</f>
        <v>Столяров Александр Александрович</v>
      </c>
      <c r="C23" s="290">
        <f>IFERROR(VLOOKUP(A23,фото!$BV$982:$BY$1173,4,FALSE),"-")</f>
        <v>6.2500016002726531</v>
      </c>
      <c r="D23" s="290">
        <f>IFERROR(VLOOKUP(A23,фото!$BW$982:$BY$1173,3,FALSE),"-")</f>
        <v>4.8000015005734413</v>
      </c>
      <c r="E23" s="290" t="str">
        <f>IFERROR(VLOOKUP(A23,фото!$BX$982:$BY$1173,2,FALSE),"-")</f>
        <v>-</v>
      </c>
      <c r="F23" s="290">
        <f t="shared" si="6"/>
        <v>6.2500016002726531</v>
      </c>
      <c r="G23" s="290" t="str">
        <f>Видео!$BI512</f>
        <v>-</v>
      </c>
      <c r="H23" s="290" t="str">
        <f>Увл.отчёт!$BI512</f>
        <v>-</v>
      </c>
      <c r="I23" s="290">
        <f>IF(классы!P23="ДА",классы!Q23,"-")</f>
        <v>0.72727440762185791</v>
      </c>
      <c r="J23" s="291">
        <f>IFERROR(VLOOKUP(A23,'РЕЗ-судейские'!$A$4:$L$88,4,FALSE),"-")</f>
        <v>6.8888998891752653</v>
      </c>
      <c r="K23" s="291">
        <f>IFERROR(VLOOKUP(A23,'РЕЗ-судейские'!$A$4:$L$88,8,FALSE),"-")</f>
        <v>6.000011000371483</v>
      </c>
      <c r="L23" s="291">
        <f>IFERROR(VLOOKUP(A23,'РЕЗ-судейские'!$A$4:$L$88,12,FALSE),"-")</f>
        <v>7.1000120002618354</v>
      </c>
      <c r="M23" s="292" t="str">
        <f>IFERROR(VLOOKUP(A23,'РЕЗ-эксперт'!$B$3:$D$49,3,FALSE),"-")</f>
        <v>-</v>
      </c>
      <c r="N23" s="292" t="str">
        <f>IFERROR(VLOOKUP(A23,'РЕЗ-эксперт'!$B$52:$D$66,3,FALSE),"-")</f>
        <v>-</v>
      </c>
      <c r="O23" s="292" t="str">
        <f>IFERROR(VLOOKUP(A23,'РЕЗ-эксперт'!$B$69:$D$91,3,FALSE),"-")</f>
        <v>-</v>
      </c>
      <c r="P23" s="292" t="str">
        <f>IFERROR(VLOOKUP(A23,'РЕЗ-эксперт'!$B$94:$D$111,3,FALSE),"-")</f>
        <v>-</v>
      </c>
      <c r="Q23" s="292">
        <f>IFERROR(VLOOKUP(A23,'РЕЗ-эксперт'!$B$114:$D$138,3,FALSE),"-")</f>
        <v>4.2500040003427397</v>
      </c>
      <c r="R23" s="11">
        <f t="shared" si="7"/>
        <v>6</v>
      </c>
      <c r="S23" s="11" t="str">
        <f>IF(AND(R23&gt;=3,классы!R23=1),"ДА","НЕТ")</f>
        <v>НЕТ</v>
      </c>
      <c r="T23" s="195" t="str">
        <f t="shared" si="8"/>
        <v>ДА</v>
      </c>
      <c r="U23" s="146">
        <f t="shared" si="9"/>
        <v>5.2027004830076393</v>
      </c>
      <c r="V23" s="407" t="str">
        <f t="shared" si="10"/>
        <v>-</v>
      </c>
      <c r="W23" s="406">
        <f t="shared" si="11"/>
        <v>5.2027004830076393</v>
      </c>
      <c r="X23" s="409" t="str">
        <f t="shared" si="12"/>
        <v>-</v>
      </c>
      <c r="Y23" s="62">
        <f t="shared" si="13"/>
        <v>27</v>
      </c>
      <c r="Z23" s="188"/>
      <c r="AA23" s="188">
        <f t="shared" si="2"/>
        <v>21</v>
      </c>
      <c r="AB23" s="293">
        <f t="shared" si="14"/>
        <v>5.2027004830076393</v>
      </c>
      <c r="AC23" s="188">
        <f t="shared" si="15"/>
        <v>6</v>
      </c>
      <c r="AD23" s="293">
        <f t="shared" si="3"/>
        <v>6.2500016002726531</v>
      </c>
      <c r="AE23" s="293" t="str">
        <f t="shared" si="4"/>
        <v>-</v>
      </c>
      <c r="AF23" s="293" t="str">
        <f t="shared" si="4"/>
        <v>-</v>
      </c>
      <c r="AG23" s="293">
        <f t="shared" si="4"/>
        <v>0.72727440762185791</v>
      </c>
      <c r="AH23" s="293">
        <f t="shared" si="4"/>
        <v>6.8888998891752653</v>
      </c>
      <c r="AI23" s="293">
        <f t="shared" si="4"/>
        <v>6.000011000371483</v>
      </c>
      <c r="AJ23" s="293">
        <f t="shared" si="4"/>
        <v>7.1000120002618354</v>
      </c>
      <c r="AK23" s="293" t="str">
        <f t="shared" si="4"/>
        <v>-</v>
      </c>
      <c r="AL23" s="293" t="str">
        <f t="shared" si="4"/>
        <v>-</v>
      </c>
      <c r="AM23" s="293" t="str">
        <f t="shared" si="4"/>
        <v>-</v>
      </c>
      <c r="AN23" s="293" t="str">
        <f t="shared" si="4"/>
        <v>-</v>
      </c>
      <c r="AO23" s="293">
        <f t="shared" si="4"/>
        <v>4.2500040003427397</v>
      </c>
      <c r="AP23" s="293">
        <f t="shared" si="0"/>
        <v>6.2500016002726531</v>
      </c>
      <c r="AQ23" s="293">
        <f t="shared" si="1"/>
        <v>4.8000015005734413</v>
      </c>
      <c r="AR23" s="293" t="str">
        <f t="shared" si="1"/>
        <v>-</v>
      </c>
      <c r="AS23" s="46" t="str">
        <f t="shared" si="16"/>
        <v>-</v>
      </c>
    </row>
    <row r="24" spans="1:45">
      <c r="A24" s="195">
        <f t="shared" si="5"/>
        <v>22</v>
      </c>
      <c r="B24" s="195" t="str">
        <f>классы!C24</f>
        <v>Попов Александр Андреевич и КоВыль</v>
      </c>
      <c r="C24" s="290" t="str">
        <f>IFERROR(VLOOKUP(A24,фото!$BV$982:$BY$1173,4,FALSE),"-")</f>
        <v>-</v>
      </c>
      <c r="D24" s="290" t="str">
        <f>IFERROR(VLOOKUP(A24,фото!$BW$982:$BY$1173,3,FALSE),"-")</f>
        <v>-</v>
      </c>
      <c r="E24" s="290" t="str">
        <f>IFERROR(VLOOKUP(A24,фото!$BX$982:$BY$1173,2,FALSE),"-")</f>
        <v>-</v>
      </c>
      <c r="F24" s="290" t="str">
        <f t="shared" si="6"/>
        <v>-</v>
      </c>
      <c r="G24" s="290" t="str">
        <f>Видео!$BI513</f>
        <v>-</v>
      </c>
      <c r="H24" s="290" t="str">
        <f>Увл.отчёт!$BI513</f>
        <v>-</v>
      </c>
      <c r="I24" s="290" t="str">
        <f>IF(классы!P24="ДА",классы!Q24,"-")</f>
        <v>-</v>
      </c>
      <c r="J24" s="291" t="str">
        <f>IFERROR(VLOOKUP(A24,'РЕЗ-судейские'!$A$4:$L$88,4,FALSE),"-")</f>
        <v>-</v>
      </c>
      <c r="K24" s="291" t="str">
        <f>IFERROR(VLOOKUP(A24,'РЕЗ-судейские'!$A$4:$L$88,8,FALSE),"-")</f>
        <v>-</v>
      </c>
      <c r="L24" s="291" t="str">
        <f>IFERROR(VLOOKUP(A24,'РЕЗ-судейские'!$A$4:$L$88,12,FALSE),"-")</f>
        <v>-</v>
      </c>
      <c r="M24" s="292" t="str">
        <f>IFERROR(VLOOKUP(A24,'РЕЗ-эксперт'!$B$3:$D$49,3,FALSE),"-")</f>
        <v>-</v>
      </c>
      <c r="N24" s="292" t="str">
        <f>IFERROR(VLOOKUP(A24,'РЕЗ-эксперт'!$B$52:$D$66,3,FALSE),"-")</f>
        <v>-</v>
      </c>
      <c r="O24" s="292" t="str">
        <f>IFERROR(VLOOKUP(A24,'РЕЗ-эксперт'!$B$69:$D$91,3,FALSE),"-")</f>
        <v>-</v>
      </c>
      <c r="P24" s="292" t="str">
        <f>IFERROR(VLOOKUP(A24,'РЕЗ-эксперт'!$B$94:$D$111,3,FALSE),"-")</f>
        <v>-</v>
      </c>
      <c r="Q24" s="292" t="str">
        <f>IFERROR(VLOOKUP(A24,'РЕЗ-эксперт'!$B$114:$D$138,3,FALSE),"-")</f>
        <v>-</v>
      </c>
      <c r="R24" s="11">
        <f t="shared" si="7"/>
        <v>0</v>
      </c>
      <c r="S24" s="11" t="str">
        <f>IF(AND(R24&gt;=3,классы!R24=1),"ДА","НЕТ")</f>
        <v>НЕТ</v>
      </c>
      <c r="T24" s="195" t="str">
        <f t="shared" si="8"/>
        <v>НЕТ</v>
      </c>
      <c r="U24" s="146" t="str">
        <f t="shared" si="9"/>
        <v>-</v>
      </c>
      <c r="V24" s="407" t="str">
        <f t="shared" si="10"/>
        <v>-</v>
      </c>
      <c r="W24" s="406" t="str">
        <f t="shared" si="11"/>
        <v>-</v>
      </c>
      <c r="X24" s="409" t="str">
        <f t="shared" si="12"/>
        <v>-</v>
      </c>
      <c r="Y24" s="62" t="str">
        <f t="shared" si="13"/>
        <v>-</v>
      </c>
      <c r="Z24" s="188"/>
      <c r="AA24" s="188">
        <f t="shared" si="2"/>
        <v>22</v>
      </c>
      <c r="AB24" s="293" t="str">
        <f t="shared" si="14"/>
        <v>-</v>
      </c>
      <c r="AC24" s="188">
        <f t="shared" si="15"/>
        <v>0</v>
      </c>
      <c r="AD24" s="293" t="str">
        <f t="shared" si="3"/>
        <v>-</v>
      </c>
      <c r="AE24" s="293" t="str">
        <f t="shared" si="4"/>
        <v>-</v>
      </c>
      <c r="AF24" s="293" t="str">
        <f t="shared" si="4"/>
        <v>-</v>
      </c>
      <c r="AG24" s="293" t="str">
        <f t="shared" si="4"/>
        <v>-</v>
      </c>
      <c r="AH24" s="293" t="str">
        <f t="shared" si="4"/>
        <v>-</v>
      </c>
      <c r="AI24" s="293" t="str">
        <f t="shared" si="4"/>
        <v>-</v>
      </c>
      <c r="AJ24" s="293" t="str">
        <f t="shared" si="4"/>
        <v>-</v>
      </c>
      <c r="AK24" s="293" t="str">
        <f t="shared" si="4"/>
        <v>-</v>
      </c>
      <c r="AL24" s="293" t="str">
        <f t="shared" si="4"/>
        <v>-</v>
      </c>
      <c r="AM24" s="293" t="str">
        <f t="shared" si="4"/>
        <v>-</v>
      </c>
      <c r="AN24" s="293" t="str">
        <f t="shared" si="4"/>
        <v>-</v>
      </c>
      <c r="AO24" s="293" t="str">
        <f t="shared" si="4"/>
        <v>-</v>
      </c>
      <c r="AP24" s="293" t="str">
        <f t="shared" si="0"/>
        <v>-</v>
      </c>
      <c r="AQ24" s="293" t="str">
        <f t="shared" si="1"/>
        <v>-</v>
      </c>
      <c r="AR24" s="293" t="str">
        <f t="shared" si="1"/>
        <v>-</v>
      </c>
      <c r="AS24" s="46" t="str">
        <f t="shared" si="16"/>
        <v>-</v>
      </c>
    </row>
    <row r="25" spans="1:45">
      <c r="A25" s="195">
        <f t="shared" si="5"/>
        <v>23</v>
      </c>
      <c r="B25" s="195" t="str">
        <f>классы!C25</f>
        <v>Попов Александр Андреевич и КоВыль</v>
      </c>
      <c r="C25" s="290">
        <f>IFERROR(VLOOKUP(A25,фото!$BV$982:$BY$1173,4,FALSE),"-")</f>
        <v>4.3636374643233911</v>
      </c>
      <c r="D25" s="290">
        <f>IFERROR(VLOOKUP(A25,фото!$BW$982:$BY$1173,3,FALSE),"-")</f>
        <v>4.1538474540287904</v>
      </c>
      <c r="E25" s="290">
        <f>IFERROR(VLOOKUP(A25,фото!$BX$982:$BY$1173,2,FALSE),"-")</f>
        <v>4.5384628389369217</v>
      </c>
      <c r="F25" s="290">
        <f t="shared" si="6"/>
        <v>4.5384628389369217</v>
      </c>
      <c r="G25" s="290" t="str">
        <f>Видео!$BI514</f>
        <v>-</v>
      </c>
      <c r="H25" s="290">
        <f>Увл.отчёт!$BI514</f>
        <v>6.33333363407775</v>
      </c>
      <c r="I25" s="290">
        <f>IF(классы!P25="ДА",классы!Q25,"-")</f>
        <v>0.36363791903768067</v>
      </c>
      <c r="J25" s="291">
        <f>IFERROR(VLOOKUP(A25,'РЕЗ-судейские'!$A$4:$L$88,4,FALSE),"-")</f>
        <v>5.5555665557318061</v>
      </c>
      <c r="K25" s="291">
        <f>IFERROR(VLOOKUP(A25,'РЕЗ-судейские'!$A$4:$L$88,8,FALSE),"-")</f>
        <v>5.8888998892436017</v>
      </c>
      <c r="L25" s="291">
        <f>IFERROR(VLOOKUP(A25,'РЕЗ-судейские'!$A$4:$L$88,12,FALSE),"-")</f>
        <v>5.1000120001578697</v>
      </c>
      <c r="M25" s="292">
        <f>IFERROR(VLOOKUP(A25,'РЕЗ-эксперт'!$B$3:$D$49,3,FALSE),"-")</f>
        <v>4.50000400059964</v>
      </c>
      <c r="N25" s="292" t="str">
        <f>IFERROR(VLOOKUP(A25,'РЕЗ-эксперт'!$B$52:$D$66,3,FALSE),"-")</f>
        <v>-</v>
      </c>
      <c r="O25" s="292" t="str">
        <f>IFERROR(VLOOKUP(A25,'РЕЗ-эксперт'!$B$69:$D$91,3,FALSE),"-")</f>
        <v>-</v>
      </c>
      <c r="P25" s="292" t="str">
        <f>IFERROR(VLOOKUP(A25,'РЕЗ-эксперт'!$B$94:$D$111,3,FALSE),"-")</f>
        <v>-</v>
      </c>
      <c r="Q25" s="292" t="str">
        <f>IFERROR(VLOOKUP(A25,'РЕЗ-эксперт'!$B$114:$D$138,3,FALSE),"-")</f>
        <v>-</v>
      </c>
      <c r="R25" s="11">
        <f t="shared" si="7"/>
        <v>7</v>
      </c>
      <c r="S25" s="11" t="str">
        <f>IF(AND(R25&gt;=3,классы!R25=1),"ДА","НЕТ")</f>
        <v>ДА</v>
      </c>
      <c r="T25" s="195" t="str">
        <f t="shared" si="8"/>
        <v>ДА</v>
      </c>
      <c r="U25" s="146">
        <f t="shared" si="9"/>
        <v>4.611416691112181</v>
      </c>
      <c r="V25" s="407">
        <f t="shared" si="10"/>
        <v>4.611416691112181</v>
      </c>
      <c r="W25" s="406">
        <f t="shared" si="11"/>
        <v>4.611416691112181</v>
      </c>
      <c r="X25" s="409">
        <f t="shared" si="12"/>
        <v>19</v>
      </c>
      <c r="Y25" s="62">
        <f t="shared" si="13"/>
        <v>30</v>
      </c>
      <c r="Z25" s="188"/>
      <c r="AA25" s="188">
        <f t="shared" si="2"/>
        <v>23</v>
      </c>
      <c r="AB25" s="293">
        <f t="shared" si="14"/>
        <v>4.611416691112181</v>
      </c>
      <c r="AC25" s="188">
        <f t="shared" si="15"/>
        <v>7</v>
      </c>
      <c r="AD25" s="293">
        <f t="shared" si="3"/>
        <v>4.5384628389369217</v>
      </c>
      <c r="AE25" s="293" t="str">
        <f t="shared" si="4"/>
        <v>-</v>
      </c>
      <c r="AF25" s="293">
        <f t="shared" si="4"/>
        <v>6.33333363407775</v>
      </c>
      <c r="AG25" s="293">
        <f t="shared" si="4"/>
        <v>0.36363791903768067</v>
      </c>
      <c r="AH25" s="293">
        <f t="shared" si="4"/>
        <v>5.5555665557318061</v>
      </c>
      <c r="AI25" s="293">
        <f t="shared" si="4"/>
        <v>5.8888998892436017</v>
      </c>
      <c r="AJ25" s="293">
        <f t="shared" si="4"/>
        <v>5.1000120001578697</v>
      </c>
      <c r="AK25" s="293">
        <f t="shared" si="4"/>
        <v>4.50000400059964</v>
      </c>
      <c r="AL25" s="293" t="str">
        <f t="shared" si="4"/>
        <v>-</v>
      </c>
      <c r="AM25" s="293" t="str">
        <f t="shared" si="4"/>
        <v>-</v>
      </c>
      <c r="AN25" s="293" t="str">
        <f t="shared" si="4"/>
        <v>-</v>
      </c>
      <c r="AO25" s="293" t="str">
        <f t="shared" si="4"/>
        <v>-</v>
      </c>
      <c r="AP25" s="293">
        <f t="shared" si="0"/>
        <v>4.3636374643233911</v>
      </c>
      <c r="AQ25" s="293">
        <f t="shared" si="1"/>
        <v>4.1538474540287904</v>
      </c>
      <c r="AR25" s="293">
        <f t="shared" si="1"/>
        <v>4.5384628389369217</v>
      </c>
      <c r="AS25" s="46">
        <f t="shared" si="16"/>
        <v>4.611416691112181</v>
      </c>
    </row>
    <row r="26" spans="1:45">
      <c r="A26" s="195">
        <f t="shared" si="5"/>
        <v>24</v>
      </c>
      <c r="B26" s="195" t="str">
        <f>классы!C26</f>
        <v>Попов Александр Андреевич и КоВыль</v>
      </c>
      <c r="C26" s="290">
        <f>IFERROR(VLOOKUP(A26,фото!$BV$982:$BY$1173,4,FALSE),"-")</f>
        <v>5.0769243771415162</v>
      </c>
      <c r="D26" s="290">
        <f>IFERROR(VLOOKUP(A26,фото!$BW$982:$BY$1173,3,FALSE),"-")</f>
        <v>3.812501600567054</v>
      </c>
      <c r="E26" s="290">
        <f>IFERROR(VLOOKUP(A26,фото!$BX$982:$BY$1173,2,FALSE),"-")</f>
        <v>5.0714299716287519</v>
      </c>
      <c r="F26" s="290">
        <f t="shared" si="6"/>
        <v>5.0769243771415162</v>
      </c>
      <c r="G26" s="290" t="str">
        <f>Видео!$BI515</f>
        <v>-</v>
      </c>
      <c r="H26" s="290">
        <f>Увл.отчёт!$BI515</f>
        <v>6.8000005005847948</v>
      </c>
      <c r="I26" s="290" t="str">
        <f>IF(классы!P26="ДА",классы!Q26,"-")</f>
        <v>-</v>
      </c>
      <c r="J26" s="291" t="str">
        <f>IFERROR(VLOOKUP(A26,'РЕЗ-судейские'!$A$4:$L$88,4,FALSE),"-")</f>
        <v>-</v>
      </c>
      <c r="K26" s="291" t="str">
        <f>IFERROR(VLOOKUP(A26,'РЕЗ-судейские'!$A$4:$L$88,8,FALSE),"-")</f>
        <v>-</v>
      </c>
      <c r="L26" s="291" t="str">
        <f>IFERROR(VLOOKUP(A26,'РЕЗ-судейские'!$A$4:$L$88,12,FALSE),"-")</f>
        <v>-</v>
      </c>
      <c r="M26" s="292" t="str">
        <f>IFERROR(VLOOKUP(A26,'РЕЗ-эксперт'!$B$3:$D$49,3,FALSE),"-")</f>
        <v>-</v>
      </c>
      <c r="N26" s="292" t="str">
        <f>IFERROR(VLOOKUP(A26,'РЕЗ-эксперт'!$B$52:$D$66,3,FALSE),"-")</f>
        <v>-</v>
      </c>
      <c r="O26" s="292" t="str">
        <f>IFERROR(VLOOKUP(A26,'РЕЗ-эксперт'!$B$69:$D$91,3,FALSE),"-")</f>
        <v>-</v>
      </c>
      <c r="P26" s="292" t="str">
        <f>IFERROR(VLOOKUP(A26,'РЕЗ-эксперт'!$B$94:$D$111,3,FALSE),"-")</f>
        <v>-</v>
      </c>
      <c r="Q26" s="292" t="str">
        <f>IFERROR(VLOOKUP(A26,'РЕЗ-эксперт'!$B$114:$D$138,3,FALSE),"-")</f>
        <v>-</v>
      </c>
      <c r="R26" s="11">
        <f t="shared" si="7"/>
        <v>2</v>
      </c>
      <c r="S26" s="11" t="str">
        <f>IF(AND(R26&gt;=3,классы!R26=1),"ДА","НЕТ")</f>
        <v>НЕТ</v>
      </c>
      <c r="T26" s="195" t="str">
        <f t="shared" si="8"/>
        <v>НЕТ</v>
      </c>
      <c r="U26" s="146">
        <f t="shared" si="9"/>
        <v>5.9384624388631551</v>
      </c>
      <c r="V26" s="407" t="str">
        <f t="shared" si="10"/>
        <v>-</v>
      </c>
      <c r="W26" s="406" t="str">
        <f t="shared" si="11"/>
        <v>-</v>
      </c>
      <c r="X26" s="409" t="str">
        <f t="shared" si="12"/>
        <v>-</v>
      </c>
      <c r="Y26" s="62" t="str">
        <f t="shared" si="13"/>
        <v>-</v>
      </c>
      <c r="Z26" s="188"/>
      <c r="AA26" s="188">
        <f t="shared" si="2"/>
        <v>24</v>
      </c>
      <c r="AB26" s="293" t="str">
        <f t="shared" si="14"/>
        <v>-</v>
      </c>
      <c r="AC26" s="188">
        <f t="shared" si="15"/>
        <v>2</v>
      </c>
      <c r="AD26" s="293">
        <f t="shared" si="3"/>
        <v>5.0769243771415162</v>
      </c>
      <c r="AE26" s="293" t="str">
        <f t="shared" si="4"/>
        <v>-</v>
      </c>
      <c r="AF26" s="293">
        <f t="shared" si="4"/>
        <v>6.8000005005847948</v>
      </c>
      <c r="AG26" s="293" t="str">
        <f t="shared" ref="AG26:AO54" si="17">I26</f>
        <v>-</v>
      </c>
      <c r="AH26" s="293" t="str">
        <f t="shared" si="17"/>
        <v>-</v>
      </c>
      <c r="AI26" s="293" t="str">
        <f t="shared" si="17"/>
        <v>-</v>
      </c>
      <c r="AJ26" s="293" t="str">
        <f t="shared" si="17"/>
        <v>-</v>
      </c>
      <c r="AK26" s="293" t="str">
        <f t="shared" si="17"/>
        <v>-</v>
      </c>
      <c r="AL26" s="293" t="str">
        <f t="shared" si="17"/>
        <v>-</v>
      </c>
      <c r="AM26" s="293" t="str">
        <f t="shared" si="17"/>
        <v>-</v>
      </c>
      <c r="AN26" s="293" t="str">
        <f t="shared" si="17"/>
        <v>-</v>
      </c>
      <c r="AO26" s="293" t="str">
        <f t="shared" si="17"/>
        <v>-</v>
      </c>
      <c r="AP26" s="293">
        <f t="shared" si="0"/>
        <v>5.0769243771415162</v>
      </c>
      <c r="AQ26" s="293">
        <f t="shared" si="1"/>
        <v>3.812501600567054</v>
      </c>
      <c r="AR26" s="293">
        <f t="shared" si="1"/>
        <v>5.0714299716287519</v>
      </c>
      <c r="AS26" s="46" t="str">
        <f t="shared" si="16"/>
        <v>-</v>
      </c>
    </row>
    <row r="27" spans="1:45">
      <c r="A27" s="195">
        <f t="shared" si="5"/>
        <v>25</v>
      </c>
      <c r="B27" s="195" t="str">
        <f>классы!C27</f>
        <v>Родимцев Андрей Александрович</v>
      </c>
      <c r="C27" s="290">
        <f>IFERROR(VLOOKUP(A27,фото!$BV$982:$BY$1173,4,FALSE),"-")</f>
        <v>5.8461551465578276</v>
      </c>
      <c r="D27" s="290">
        <f>IFERROR(VLOOKUP(A27,фото!$BW$982:$BY$1173,3,FALSE),"-")</f>
        <v>7.0625016001899876</v>
      </c>
      <c r="E27" s="290">
        <f>IFERROR(VLOOKUP(A27,фото!$BX$982:$BY$1173,2,FALSE),"-")</f>
        <v>6.3076936080821557</v>
      </c>
      <c r="F27" s="290">
        <f t="shared" si="6"/>
        <v>7.0625016001899876</v>
      </c>
      <c r="G27" s="290">
        <f>Видео!$BI516</f>
        <v>8.6666678670022712</v>
      </c>
      <c r="H27" s="290" t="str">
        <f>Увл.отчёт!$BI516</f>
        <v>-</v>
      </c>
      <c r="I27" s="290">
        <f>IF(классы!P27="ДА",классы!Q27,"-")</f>
        <v>2.5454558206162208</v>
      </c>
      <c r="J27" s="291">
        <f>IFERROR(VLOOKUP(A27,'РЕЗ-судейские'!$A$4:$L$88,4,FALSE),"-")</f>
        <v>9.1666746670255108</v>
      </c>
      <c r="K27" s="291">
        <f>IFERROR(VLOOKUP(A27,'РЕЗ-судейские'!$A$4:$L$88,8,FALSE),"-")</f>
        <v>8.5000080001950824</v>
      </c>
      <c r="L27" s="291">
        <f>IFERROR(VLOOKUP(A27,'РЕЗ-судейские'!$A$4:$L$88,12,FALSE),"-")</f>
        <v>6.8571518573860413</v>
      </c>
      <c r="M27" s="292">
        <f>IFERROR(VLOOKUP(A27,'РЕЗ-эксперт'!$B$3:$D$49,3,FALSE),"-")</f>
        <v>5.200005000103082</v>
      </c>
      <c r="N27" s="292">
        <f>IFERROR(VLOOKUP(A27,'РЕЗ-эксперт'!$B$52:$D$66,3,FALSE),"-")</f>
        <v>9.1428641429851751</v>
      </c>
      <c r="O27" s="292">
        <f>IFERROR(VLOOKUP(A27,'РЕЗ-эксперт'!$B$69:$D$91,3,FALSE),"-")</f>
        <v>10.375008000319896</v>
      </c>
      <c r="P27" s="292" t="str">
        <f>IFERROR(VLOOKUP(A27,'РЕЗ-эксперт'!$B$94:$D$111,3,FALSE),"-")</f>
        <v>-</v>
      </c>
      <c r="Q27" s="292" t="str">
        <f>IFERROR(VLOOKUP(A27,'РЕЗ-эксперт'!$B$114:$D$138,3,FALSE),"-")</f>
        <v>-</v>
      </c>
      <c r="R27" s="11">
        <f t="shared" si="7"/>
        <v>9</v>
      </c>
      <c r="S27" s="11" t="str">
        <f>IF(AND(R27&gt;=3,классы!R27=1),"ДА","НЕТ")</f>
        <v>НЕТ</v>
      </c>
      <c r="T27" s="195" t="str">
        <f t="shared" si="8"/>
        <v>ДА</v>
      </c>
      <c r="U27" s="146">
        <f t="shared" si="9"/>
        <v>7.5018152173136974</v>
      </c>
      <c r="V27" s="407" t="str">
        <f t="shared" si="10"/>
        <v>-</v>
      </c>
      <c r="W27" s="406">
        <f t="shared" si="11"/>
        <v>7.5018152173136974</v>
      </c>
      <c r="X27" s="409" t="str">
        <f t="shared" si="12"/>
        <v>-</v>
      </c>
      <c r="Y27" s="62">
        <f t="shared" si="13"/>
        <v>9</v>
      </c>
      <c r="Z27" s="188"/>
      <c r="AA27" s="188">
        <f t="shared" si="2"/>
        <v>25</v>
      </c>
      <c r="AB27" s="293">
        <f t="shared" si="14"/>
        <v>7.5018152173136974</v>
      </c>
      <c r="AC27" s="188">
        <f t="shared" si="15"/>
        <v>9</v>
      </c>
      <c r="AD27" s="293">
        <f t="shared" si="3"/>
        <v>7.0625016001899876</v>
      </c>
      <c r="AE27" s="293">
        <f t="shared" ref="AE27:AE67" si="18">G27</f>
        <v>8.6666678670022712</v>
      </c>
      <c r="AF27" s="293" t="str">
        <f t="shared" ref="AF27:AF67" si="19">H27</f>
        <v>-</v>
      </c>
      <c r="AG27" s="293">
        <f t="shared" si="17"/>
        <v>2.5454558206162208</v>
      </c>
      <c r="AH27" s="293">
        <f t="shared" si="17"/>
        <v>9.1666746670255108</v>
      </c>
      <c r="AI27" s="293">
        <f t="shared" si="17"/>
        <v>8.5000080001950824</v>
      </c>
      <c r="AJ27" s="293">
        <f t="shared" si="17"/>
        <v>6.8571518573860413</v>
      </c>
      <c r="AK27" s="293">
        <f t="shared" si="17"/>
        <v>5.200005000103082</v>
      </c>
      <c r="AL27" s="293">
        <f t="shared" si="17"/>
        <v>9.1428641429851751</v>
      </c>
      <c r="AM27" s="293">
        <f t="shared" si="17"/>
        <v>10.375008000319896</v>
      </c>
      <c r="AN27" s="293" t="str">
        <f t="shared" si="17"/>
        <v>-</v>
      </c>
      <c r="AO27" s="293" t="str">
        <f t="shared" si="17"/>
        <v>-</v>
      </c>
      <c r="AP27" s="293">
        <f t="shared" si="0"/>
        <v>5.8461551465578276</v>
      </c>
      <c r="AQ27" s="293">
        <f t="shared" si="1"/>
        <v>7.0625016001899876</v>
      </c>
      <c r="AR27" s="293">
        <f t="shared" si="1"/>
        <v>6.3076936080821557</v>
      </c>
      <c r="AS27" s="46" t="str">
        <f t="shared" si="16"/>
        <v>-</v>
      </c>
    </row>
    <row r="28" spans="1:45">
      <c r="A28" s="195">
        <f t="shared" si="5"/>
        <v>26</v>
      </c>
      <c r="B28" s="195" t="str">
        <f>классы!C28</f>
        <v>Ванягин Александр Александрович</v>
      </c>
      <c r="C28" s="290">
        <f>IFERROR(VLOOKUP(A28,фото!$BV$982:$BY$1173,4,FALSE),"-")</f>
        <v>6.3333345334425921</v>
      </c>
      <c r="D28" s="290">
        <f>IFERROR(VLOOKUP(A28,фото!$BW$982:$BY$1173,3,FALSE),"-")</f>
        <v>4.0000015006995104</v>
      </c>
      <c r="E28" s="290">
        <f>IFERROR(VLOOKUP(A28,фото!$BX$982:$BY$1173,2,FALSE),"-")</f>
        <v>5.7857156860717218</v>
      </c>
      <c r="F28" s="290">
        <f t="shared" si="6"/>
        <v>6.3333345334425921</v>
      </c>
      <c r="G28" s="290" t="str">
        <f>Видео!$BI517</f>
        <v>-</v>
      </c>
      <c r="H28" s="290">
        <f>Увл.отчёт!$BI517</f>
        <v>7.7500004006276155</v>
      </c>
      <c r="I28" s="290">
        <f>IF(классы!P28="ДА",классы!Q28,"-")</f>
        <v>0.36363773661142418</v>
      </c>
      <c r="J28" s="291">
        <f>IFERROR(VLOOKUP(A28,'РЕЗ-судейские'!$A$4:$L$88,4,FALSE),"-")</f>
        <v>7.0000060010334133</v>
      </c>
      <c r="K28" s="291">
        <f>IFERROR(VLOOKUP(A28,'РЕЗ-судейские'!$A$4:$L$88,8,FALSE),"-")</f>
        <v>8.5000060002343201</v>
      </c>
      <c r="L28" s="291">
        <f>IFERROR(VLOOKUP(A28,'РЕЗ-судейские'!$A$4:$L$88,12,FALSE),"-")</f>
        <v>8.8000070001543893</v>
      </c>
      <c r="M28" s="292">
        <f>IFERROR(VLOOKUP(A28,'РЕЗ-эксперт'!$B$3:$D$49,3,FALSE),"-")</f>
        <v>8.6000050001587045</v>
      </c>
      <c r="N28" s="292" t="str">
        <f>IFERROR(VLOOKUP(A28,'РЕЗ-эксперт'!$B$52:$D$66,3,FALSE),"-")</f>
        <v>-</v>
      </c>
      <c r="O28" s="292" t="str">
        <f>IFERROR(VLOOKUP(A28,'РЕЗ-эксперт'!$B$69:$D$91,3,FALSE),"-")</f>
        <v>-</v>
      </c>
      <c r="P28" s="292" t="str">
        <f>IFERROR(VLOOKUP(A28,'РЕЗ-эксперт'!$B$94:$D$111,3,FALSE),"-")</f>
        <v>-</v>
      </c>
      <c r="Q28" s="292">
        <f>IFERROR(VLOOKUP(A28,'РЕЗ-эксперт'!$B$114:$D$138,3,FALSE),"-")</f>
        <v>8.0000050001666381</v>
      </c>
      <c r="R28" s="11">
        <f t="shared" si="7"/>
        <v>8</v>
      </c>
      <c r="S28" s="11" t="str">
        <f>IF(AND(R28&gt;=3,классы!R28=1),"ДА","НЕТ")</f>
        <v>ДА</v>
      </c>
      <c r="T28" s="195" t="str">
        <f t="shared" si="8"/>
        <v>ДА</v>
      </c>
      <c r="U28" s="146">
        <f t="shared" si="9"/>
        <v>6.9183752090536368</v>
      </c>
      <c r="V28" s="407">
        <f t="shared" si="10"/>
        <v>6.9183752090536368</v>
      </c>
      <c r="W28" s="406">
        <f t="shared" si="11"/>
        <v>6.9183752090536368</v>
      </c>
      <c r="X28" s="409">
        <f t="shared" si="12"/>
        <v>6</v>
      </c>
      <c r="Y28" s="62">
        <f t="shared" si="13"/>
        <v>10</v>
      </c>
      <c r="Z28" s="188"/>
      <c r="AA28" s="188">
        <f t="shared" si="2"/>
        <v>26</v>
      </c>
      <c r="AB28" s="293">
        <f t="shared" si="14"/>
        <v>6.9183752090536368</v>
      </c>
      <c r="AC28" s="188">
        <f t="shared" si="15"/>
        <v>8</v>
      </c>
      <c r="AD28" s="293">
        <f t="shared" si="3"/>
        <v>6.3333345334425921</v>
      </c>
      <c r="AE28" s="293" t="str">
        <f t="shared" si="18"/>
        <v>-</v>
      </c>
      <c r="AF28" s="293">
        <f t="shared" si="19"/>
        <v>7.7500004006276155</v>
      </c>
      <c r="AG28" s="293">
        <f t="shared" si="17"/>
        <v>0.36363773661142418</v>
      </c>
      <c r="AH28" s="293">
        <f t="shared" si="17"/>
        <v>7.0000060010334133</v>
      </c>
      <c r="AI28" s="293">
        <f t="shared" si="17"/>
        <v>8.5000060002343201</v>
      </c>
      <c r="AJ28" s="293">
        <f t="shared" si="17"/>
        <v>8.8000070001543893</v>
      </c>
      <c r="AK28" s="293">
        <f t="shared" si="17"/>
        <v>8.6000050001587045</v>
      </c>
      <c r="AL28" s="293" t="str">
        <f t="shared" si="17"/>
        <v>-</v>
      </c>
      <c r="AM28" s="293" t="str">
        <f t="shared" si="17"/>
        <v>-</v>
      </c>
      <c r="AN28" s="293" t="str">
        <f t="shared" si="17"/>
        <v>-</v>
      </c>
      <c r="AO28" s="293">
        <f t="shared" si="17"/>
        <v>8.0000050001666381</v>
      </c>
      <c r="AP28" s="293">
        <f t="shared" si="0"/>
        <v>6.3333345334425921</v>
      </c>
      <c r="AQ28" s="293">
        <f t="shared" si="1"/>
        <v>4.0000015006995104</v>
      </c>
      <c r="AR28" s="293">
        <f t="shared" si="1"/>
        <v>5.7857156860717218</v>
      </c>
      <c r="AS28" s="46">
        <f t="shared" si="16"/>
        <v>6.9183752090536368</v>
      </c>
    </row>
    <row r="29" spans="1:45">
      <c r="A29" s="195">
        <f t="shared" si="5"/>
        <v>27</v>
      </c>
      <c r="B29" s="195" t="str">
        <f>классы!C29</f>
        <v>Травина Светлана</v>
      </c>
      <c r="C29" s="290">
        <f>IFERROR(VLOOKUP(A29,фото!$BV$982:$BY$1173,4,FALSE),"-")</f>
        <v>5.3333348335615414</v>
      </c>
      <c r="D29" s="290">
        <f>IFERROR(VLOOKUP(A29,фото!$BW$982:$BY$1173,3,FALSE),"-")</f>
        <v>5.5454556458025266</v>
      </c>
      <c r="E29" s="290">
        <f>IFERROR(VLOOKUP(A29,фото!$BX$982:$BY$1173,2,FALSE),"-")</f>
        <v>4.6923089936742439</v>
      </c>
      <c r="F29" s="290">
        <f t="shared" si="6"/>
        <v>5.5454556458025266</v>
      </c>
      <c r="G29" s="290" t="str">
        <f>Видео!$BI518</f>
        <v>-</v>
      </c>
      <c r="H29" s="290">
        <f>Увл.отчёт!$BI518</f>
        <v>7.0000003009900986</v>
      </c>
      <c r="I29" s="290" t="str">
        <f>IF(классы!P29="ДА",классы!Q29,"-")</f>
        <v>-</v>
      </c>
      <c r="J29" s="291" t="str">
        <f>IFERROR(VLOOKUP(A29,'РЕЗ-судейские'!$A$4:$L$88,4,FALSE),"-")</f>
        <v>-</v>
      </c>
      <c r="K29" s="291">
        <f>IFERROR(VLOOKUP(A29,'РЕЗ-судейские'!$A$4:$L$88,8,FALSE),"-")</f>
        <v>7.250006000325981</v>
      </c>
      <c r="L29" s="291">
        <f>IFERROR(VLOOKUP(A29,'РЕЗ-судейские'!$A$4:$L$88,12,FALSE),"-")</f>
        <v>7.2000070001363454</v>
      </c>
      <c r="M29" s="292" t="str">
        <f>IFERROR(VLOOKUP(A29,'РЕЗ-эксперт'!$B$3:$D$49,3,FALSE),"-")</f>
        <v>-</v>
      </c>
      <c r="N29" s="292" t="str">
        <f>IFERROR(VLOOKUP(A29,'РЕЗ-эксперт'!$B$52:$D$66,3,FALSE),"-")</f>
        <v>-</v>
      </c>
      <c r="O29" s="292" t="str">
        <f>IFERROR(VLOOKUP(A29,'РЕЗ-эксперт'!$B$69:$D$91,3,FALSE),"-")</f>
        <v>-</v>
      </c>
      <c r="P29" s="292" t="str">
        <f>IFERROR(VLOOKUP(A29,'РЕЗ-эксперт'!$B$94:$D$111,3,FALSE),"-")</f>
        <v>-</v>
      </c>
      <c r="Q29" s="292">
        <f>IFERROR(VLOOKUP(A29,'РЕЗ-эксперт'!$B$114:$D$138,3,FALSE),"-")</f>
        <v>6.0000040000714234</v>
      </c>
      <c r="R29" s="11">
        <f t="shared" si="7"/>
        <v>5</v>
      </c>
      <c r="S29" s="11" t="str">
        <f>IF(AND(R29&gt;=3,классы!R29=1),"ДА","НЕТ")</f>
        <v>НЕТ</v>
      </c>
      <c r="T29" s="195" t="str">
        <f t="shared" si="8"/>
        <v>НЕТ</v>
      </c>
      <c r="U29" s="146">
        <f t="shared" si="9"/>
        <v>6.5990945894652757</v>
      </c>
      <c r="V29" s="407" t="str">
        <f t="shared" si="10"/>
        <v>-</v>
      </c>
      <c r="W29" s="406" t="str">
        <f t="shared" si="11"/>
        <v>-</v>
      </c>
      <c r="X29" s="409" t="str">
        <f t="shared" si="12"/>
        <v>-</v>
      </c>
      <c r="Y29" s="62" t="str">
        <f t="shared" si="13"/>
        <v>-</v>
      </c>
      <c r="Z29" s="188"/>
      <c r="AA29" s="188">
        <f t="shared" si="2"/>
        <v>27</v>
      </c>
      <c r="AB29" s="293" t="str">
        <f t="shared" si="14"/>
        <v>-</v>
      </c>
      <c r="AC29" s="188">
        <f t="shared" si="15"/>
        <v>5</v>
      </c>
      <c r="AD29" s="293">
        <f t="shared" si="3"/>
        <v>5.5454556458025266</v>
      </c>
      <c r="AE29" s="293" t="str">
        <f t="shared" si="18"/>
        <v>-</v>
      </c>
      <c r="AF29" s="293">
        <f t="shared" si="19"/>
        <v>7.0000003009900986</v>
      </c>
      <c r="AG29" s="293" t="str">
        <f t="shared" si="17"/>
        <v>-</v>
      </c>
      <c r="AH29" s="293" t="str">
        <f t="shared" si="17"/>
        <v>-</v>
      </c>
      <c r="AI29" s="293">
        <f t="shared" si="17"/>
        <v>7.250006000325981</v>
      </c>
      <c r="AJ29" s="293">
        <f t="shared" si="17"/>
        <v>7.2000070001363454</v>
      </c>
      <c r="AK29" s="293" t="str">
        <f t="shared" si="17"/>
        <v>-</v>
      </c>
      <c r="AL29" s="293" t="str">
        <f t="shared" si="17"/>
        <v>-</v>
      </c>
      <c r="AM29" s="293" t="str">
        <f t="shared" si="17"/>
        <v>-</v>
      </c>
      <c r="AN29" s="293" t="str">
        <f t="shared" si="17"/>
        <v>-</v>
      </c>
      <c r="AO29" s="293">
        <f t="shared" si="17"/>
        <v>6.0000040000714234</v>
      </c>
      <c r="AP29" s="293">
        <f t="shared" si="0"/>
        <v>5.3333348335615414</v>
      </c>
      <c r="AQ29" s="293">
        <f t="shared" si="1"/>
        <v>5.5454556458025266</v>
      </c>
      <c r="AR29" s="293">
        <f t="shared" si="1"/>
        <v>4.6923089936742439</v>
      </c>
      <c r="AS29" s="46" t="str">
        <f t="shared" si="16"/>
        <v>-</v>
      </c>
    </row>
    <row r="30" spans="1:45">
      <c r="A30" s="195">
        <f t="shared" si="5"/>
        <v>28</v>
      </c>
      <c r="B30" s="195" t="str">
        <f>классы!C30</f>
        <v>Лехан Сергей Антонович</v>
      </c>
      <c r="C30" s="290">
        <f>IFERROR(VLOOKUP(A30,фото!$BV$982:$BY$1173,4,FALSE),"-")</f>
        <v>7.071429971656876</v>
      </c>
      <c r="D30" s="290">
        <f>IFERROR(VLOOKUP(A30,фото!$BW$982:$BY$1173,3,FALSE),"-")</f>
        <v>5.4285728287977459</v>
      </c>
      <c r="E30" s="290">
        <f>IFERROR(VLOOKUP(A30,фото!$BX$982:$BY$1173,2,FALSE),"-")</f>
        <v>4.3076936079113608</v>
      </c>
      <c r="F30" s="290">
        <f t="shared" si="6"/>
        <v>7.071429971656876</v>
      </c>
      <c r="G30" s="290">
        <f>Видео!$BI519</f>
        <v>7.5833345339114686</v>
      </c>
      <c r="H30" s="290" t="str">
        <f>Увл.отчёт!$BI519</f>
        <v>-</v>
      </c>
      <c r="I30" s="290">
        <f>IF(классы!P30="ДА",классы!Q30,"-")</f>
        <v>0.36363763671133126</v>
      </c>
      <c r="J30" s="291">
        <f>IFERROR(VLOOKUP(A30,'РЕЗ-судейские'!$A$4:$L$88,4,FALSE),"-")</f>
        <v>9.0000070008742359</v>
      </c>
      <c r="K30" s="291">
        <f>IFERROR(VLOOKUP(A30,'РЕЗ-судейские'!$A$4:$L$88,8,FALSE),"-")</f>
        <v>8.2000070005523256</v>
      </c>
      <c r="L30" s="291">
        <f>IFERROR(VLOOKUP(A30,'РЕЗ-судейские'!$A$4:$L$88,12,FALSE),"-")</f>
        <v>8.3333413334254303</v>
      </c>
      <c r="M30" s="292" t="str">
        <f>IFERROR(VLOOKUP(A30,'РЕЗ-эксперт'!$B$3:$D$49,3,FALSE),"-")</f>
        <v>-</v>
      </c>
      <c r="N30" s="292" t="str">
        <f>IFERROR(VLOOKUP(A30,'РЕЗ-эксперт'!$B$52:$D$66,3,FALSE),"-")</f>
        <v>-</v>
      </c>
      <c r="O30" s="292" t="str">
        <f>IFERROR(VLOOKUP(A30,'РЕЗ-эксперт'!$B$69:$D$91,3,FALSE),"-")</f>
        <v>-</v>
      </c>
      <c r="P30" s="292" t="str">
        <f>IFERROR(VLOOKUP(A30,'РЕЗ-эксперт'!$B$94:$D$111,3,FALSE),"-")</f>
        <v>-</v>
      </c>
      <c r="Q30" s="292">
        <f>IFERROR(VLOOKUP(A30,'РЕЗ-эксперт'!$B$114:$D$138,3,FALSE),"-")</f>
        <v>7.0000050000952285</v>
      </c>
      <c r="R30" s="11">
        <f t="shared" si="7"/>
        <v>7</v>
      </c>
      <c r="S30" s="11" t="str">
        <f>IF(AND(R30&gt;=3,классы!R30=1),"ДА","НЕТ")</f>
        <v>ДА</v>
      </c>
      <c r="T30" s="195" t="str">
        <f t="shared" si="8"/>
        <v>ДА</v>
      </c>
      <c r="U30" s="146">
        <f t="shared" si="9"/>
        <v>6.793108925318128</v>
      </c>
      <c r="V30" s="407">
        <f t="shared" si="10"/>
        <v>6.793108925318128</v>
      </c>
      <c r="W30" s="406">
        <f t="shared" si="11"/>
        <v>6.793108925318128</v>
      </c>
      <c r="X30" s="409">
        <f t="shared" si="12"/>
        <v>7</v>
      </c>
      <c r="Y30" s="62">
        <f t="shared" si="13"/>
        <v>12</v>
      </c>
      <c r="Z30" s="188"/>
      <c r="AA30" s="188">
        <f t="shared" si="2"/>
        <v>28</v>
      </c>
      <c r="AB30" s="293">
        <f t="shared" si="14"/>
        <v>6.793108925318128</v>
      </c>
      <c r="AC30" s="188">
        <f t="shared" si="15"/>
        <v>7</v>
      </c>
      <c r="AD30" s="293">
        <f t="shared" si="3"/>
        <v>7.071429971656876</v>
      </c>
      <c r="AE30" s="293">
        <f t="shared" si="18"/>
        <v>7.5833345339114686</v>
      </c>
      <c r="AF30" s="293" t="str">
        <f t="shared" si="19"/>
        <v>-</v>
      </c>
      <c r="AG30" s="293">
        <f t="shared" si="17"/>
        <v>0.36363763671133126</v>
      </c>
      <c r="AH30" s="293">
        <f t="shared" si="17"/>
        <v>9.0000070008742359</v>
      </c>
      <c r="AI30" s="293">
        <f t="shared" si="17"/>
        <v>8.2000070005523256</v>
      </c>
      <c r="AJ30" s="293">
        <f t="shared" si="17"/>
        <v>8.3333413334254303</v>
      </c>
      <c r="AK30" s="293" t="str">
        <f t="shared" si="17"/>
        <v>-</v>
      </c>
      <c r="AL30" s="293" t="str">
        <f t="shared" si="17"/>
        <v>-</v>
      </c>
      <c r="AM30" s="293" t="str">
        <f t="shared" si="17"/>
        <v>-</v>
      </c>
      <c r="AN30" s="293" t="str">
        <f t="shared" si="17"/>
        <v>-</v>
      </c>
      <c r="AO30" s="293">
        <f t="shared" si="17"/>
        <v>7.0000050000952285</v>
      </c>
      <c r="AP30" s="293">
        <f t="shared" si="0"/>
        <v>7.071429971656876</v>
      </c>
      <c r="AQ30" s="293">
        <f t="shared" si="1"/>
        <v>5.4285728287977459</v>
      </c>
      <c r="AR30" s="293">
        <f t="shared" si="1"/>
        <v>4.3076936079113608</v>
      </c>
      <c r="AS30" s="46">
        <f t="shared" si="16"/>
        <v>6.793108925318128</v>
      </c>
    </row>
    <row r="31" spans="1:45">
      <c r="A31" s="195">
        <f t="shared" si="5"/>
        <v>29</v>
      </c>
      <c r="B31" s="195" t="str">
        <f>классы!C31</f>
        <v>Данилина Татьяна Игоревна</v>
      </c>
      <c r="C31" s="290">
        <f>IFERROR(VLOOKUP(A31,фото!$BV$982:$BY$1173,4,FALSE),"-")</f>
        <v>7.3157913739938971</v>
      </c>
      <c r="D31" s="290">
        <f>IFERROR(VLOOKUP(A31,фото!$BW$982:$BY$1173,3,FALSE),"-")</f>
        <v>6.2352958181032268</v>
      </c>
      <c r="E31" s="290">
        <f>IFERROR(VLOOKUP(A31,фото!$BX$982:$BY$1173,2,FALSE),"-")</f>
        <v>5.4615397617924692</v>
      </c>
      <c r="F31" s="290">
        <f t="shared" si="6"/>
        <v>7.3157913739938971</v>
      </c>
      <c r="G31" s="290" t="str">
        <f>Видео!$BI520</f>
        <v>-</v>
      </c>
      <c r="H31" s="290">
        <f>Увл.отчёт!$BI520</f>
        <v>8.000000600497513</v>
      </c>
      <c r="I31" s="290">
        <f>IF(классы!P31="ДА",классы!Q31,"-")</f>
        <v>1.0909102679487792</v>
      </c>
      <c r="J31" s="291" t="str">
        <f>IFERROR(VLOOKUP(A31,'РЕЗ-судейские'!$A$4:$L$88,4,FALSE),"-")</f>
        <v>-</v>
      </c>
      <c r="K31" s="291" t="str">
        <f>IFERROR(VLOOKUP(A31,'РЕЗ-судейские'!$A$4:$L$88,8,FALSE),"-")</f>
        <v>-</v>
      </c>
      <c r="L31" s="291">
        <f>IFERROR(VLOOKUP(A31,'РЕЗ-судейские'!$A$4:$L$88,12,FALSE),"-")</f>
        <v>7.4166806668780048</v>
      </c>
      <c r="M31" s="292" t="str">
        <f>IFERROR(VLOOKUP(A31,'РЕЗ-эксперт'!$B$3:$D$49,3,FALSE),"-")</f>
        <v>-</v>
      </c>
      <c r="N31" s="292" t="str">
        <f>IFERROR(VLOOKUP(A31,'РЕЗ-эксперт'!$B$52:$D$66,3,FALSE),"-")</f>
        <v>-</v>
      </c>
      <c r="O31" s="292" t="str">
        <f>IFERROR(VLOOKUP(A31,'РЕЗ-эксперт'!$B$69:$D$91,3,FALSE),"-")</f>
        <v>-</v>
      </c>
      <c r="P31" s="292" t="str">
        <f>IFERROR(VLOOKUP(A31,'РЕЗ-эксперт'!$B$94:$D$111,3,FALSE),"-")</f>
        <v>-</v>
      </c>
      <c r="Q31" s="292">
        <f>IFERROR(VLOOKUP(A31,'РЕЗ-эксперт'!$B$114:$D$138,3,FALSE),"-")</f>
        <v>7.8571498573841776</v>
      </c>
      <c r="R31" s="11">
        <f t="shared" si="7"/>
        <v>5</v>
      </c>
      <c r="S31" s="11" t="str">
        <f>IF(AND(R31&gt;=3,классы!R31=1),"ДА","НЕТ")</f>
        <v>ДА</v>
      </c>
      <c r="T31" s="195" t="str">
        <f t="shared" si="8"/>
        <v>НЕТ</v>
      </c>
      <c r="U31" s="146">
        <f t="shared" si="9"/>
        <v>6.3361065533404739</v>
      </c>
      <c r="V31" s="407">
        <f t="shared" si="10"/>
        <v>6.3361065533404739</v>
      </c>
      <c r="W31" s="406" t="str">
        <f t="shared" si="11"/>
        <v>-</v>
      </c>
      <c r="X31" s="409">
        <f t="shared" si="12"/>
        <v>8</v>
      </c>
      <c r="Y31" s="62" t="str">
        <f t="shared" si="13"/>
        <v>-</v>
      </c>
      <c r="Z31" s="188"/>
      <c r="AA31" s="188">
        <f t="shared" si="2"/>
        <v>29</v>
      </c>
      <c r="AB31" s="293" t="str">
        <f t="shared" si="14"/>
        <v>-</v>
      </c>
      <c r="AC31" s="188">
        <f t="shared" si="15"/>
        <v>5</v>
      </c>
      <c r="AD31" s="293">
        <f t="shared" si="3"/>
        <v>7.3157913739938971</v>
      </c>
      <c r="AE31" s="293" t="str">
        <f t="shared" si="18"/>
        <v>-</v>
      </c>
      <c r="AF31" s="293">
        <f t="shared" si="19"/>
        <v>8.000000600497513</v>
      </c>
      <c r="AG31" s="293">
        <f t="shared" si="17"/>
        <v>1.0909102679487792</v>
      </c>
      <c r="AH31" s="293" t="str">
        <f t="shared" si="17"/>
        <v>-</v>
      </c>
      <c r="AI31" s="293" t="str">
        <f t="shared" si="17"/>
        <v>-</v>
      </c>
      <c r="AJ31" s="293">
        <f t="shared" si="17"/>
        <v>7.4166806668780048</v>
      </c>
      <c r="AK31" s="293" t="str">
        <f t="shared" si="17"/>
        <v>-</v>
      </c>
      <c r="AL31" s="293" t="str">
        <f t="shared" si="17"/>
        <v>-</v>
      </c>
      <c r="AM31" s="293" t="str">
        <f t="shared" si="17"/>
        <v>-</v>
      </c>
      <c r="AN31" s="293" t="str">
        <f t="shared" si="17"/>
        <v>-</v>
      </c>
      <c r="AO31" s="293">
        <f t="shared" si="17"/>
        <v>7.8571498573841776</v>
      </c>
      <c r="AP31" s="293">
        <f t="shared" si="0"/>
        <v>7.3157913739938971</v>
      </c>
      <c r="AQ31" s="293">
        <f t="shared" si="1"/>
        <v>6.2352958181032268</v>
      </c>
      <c r="AR31" s="293">
        <f t="shared" si="1"/>
        <v>5.4615397617924692</v>
      </c>
      <c r="AS31" s="46">
        <f t="shared" si="16"/>
        <v>6.3361065533404739</v>
      </c>
    </row>
    <row r="32" spans="1:45">
      <c r="A32" s="195">
        <f t="shared" si="5"/>
        <v>30</v>
      </c>
      <c r="B32" s="195" t="str">
        <f>классы!C32</f>
        <v>Пономарев Сергей Анатольевич</v>
      </c>
      <c r="C32" s="290" t="str">
        <f>IFERROR(VLOOKUP(A32,фото!$BV$982:$BY$1173,4,FALSE),"-")</f>
        <v>-</v>
      </c>
      <c r="D32" s="290" t="str">
        <f>IFERROR(VLOOKUP(A32,фото!$BW$982:$BY$1173,3,FALSE),"-")</f>
        <v>-</v>
      </c>
      <c r="E32" s="290" t="str">
        <f>IFERROR(VLOOKUP(A32,фото!$BX$982:$BY$1173,2,FALSE),"-")</f>
        <v>-</v>
      </c>
      <c r="F32" s="290" t="str">
        <f t="shared" si="6"/>
        <v>-</v>
      </c>
      <c r="G32" s="290" t="str">
        <f>Видео!$BI521</f>
        <v>-</v>
      </c>
      <c r="H32" s="290" t="str">
        <f>Увл.отчёт!$BI521</f>
        <v>-</v>
      </c>
      <c r="I32" s="290">
        <f>IF(классы!P32="ДА",классы!Q32,"-")</f>
        <v>0.72727388814137495</v>
      </c>
      <c r="J32" s="291">
        <f>IFERROR(VLOOKUP(A32,'РЕЗ-судейские'!$A$4:$L$88,4,FALSE),"-")</f>
        <v>8.1666746672749913</v>
      </c>
      <c r="K32" s="291">
        <f>IFERROR(VLOOKUP(A32,'РЕЗ-судейские'!$A$4:$L$88,8,FALSE),"-")</f>
        <v>8.000008000543394</v>
      </c>
      <c r="L32" s="291">
        <f>IFERROR(VLOOKUP(A32,'РЕЗ-судейские'!$A$4:$L$88,12,FALSE),"-")</f>
        <v>9.4285804291336124</v>
      </c>
      <c r="M32" s="292" t="str">
        <f>IFERROR(VLOOKUP(A32,'РЕЗ-эксперт'!$B$3:$D$49,3,FALSE),"-")</f>
        <v>-</v>
      </c>
      <c r="N32" s="292" t="str">
        <f>IFERROR(VLOOKUP(A32,'РЕЗ-эксперт'!$B$52:$D$66,3,FALSE),"-")</f>
        <v>-</v>
      </c>
      <c r="O32" s="292" t="str">
        <f>IFERROR(VLOOKUP(A32,'РЕЗ-эксперт'!$B$69:$D$91,3,FALSE),"-")</f>
        <v>-</v>
      </c>
      <c r="P32" s="292" t="str">
        <f>IFERROR(VLOOKUP(A32,'РЕЗ-эксперт'!$B$94:$D$111,3,FALSE),"-")</f>
        <v>-</v>
      </c>
      <c r="Q32" s="292" t="str">
        <f>IFERROR(VLOOKUP(A32,'РЕЗ-эксперт'!$B$114:$D$138,3,FALSE),"-")</f>
        <v>-</v>
      </c>
      <c r="R32" s="11">
        <f t="shared" si="7"/>
        <v>4</v>
      </c>
      <c r="S32" s="11" t="str">
        <f>IF(AND(R32&gt;=3,классы!R32=1),"ДА","НЕТ")</f>
        <v>НЕТ</v>
      </c>
      <c r="T32" s="195" t="str">
        <f t="shared" si="8"/>
        <v>НЕТ</v>
      </c>
      <c r="U32" s="146">
        <f t="shared" si="9"/>
        <v>6.5806342462733429</v>
      </c>
      <c r="V32" s="407" t="str">
        <f t="shared" si="10"/>
        <v>-</v>
      </c>
      <c r="W32" s="406" t="str">
        <f t="shared" si="11"/>
        <v>-</v>
      </c>
      <c r="X32" s="409" t="str">
        <f t="shared" si="12"/>
        <v>-</v>
      </c>
      <c r="Y32" s="62" t="str">
        <f t="shared" si="13"/>
        <v>-</v>
      </c>
      <c r="Z32" s="188"/>
      <c r="AA32" s="188">
        <f t="shared" si="2"/>
        <v>30</v>
      </c>
      <c r="AB32" s="293" t="str">
        <f t="shared" si="14"/>
        <v>-</v>
      </c>
      <c r="AC32" s="188">
        <f t="shared" si="15"/>
        <v>4</v>
      </c>
      <c r="AD32" s="293" t="str">
        <f t="shared" si="3"/>
        <v>-</v>
      </c>
      <c r="AE32" s="293" t="str">
        <f t="shared" si="18"/>
        <v>-</v>
      </c>
      <c r="AF32" s="293" t="str">
        <f t="shared" si="19"/>
        <v>-</v>
      </c>
      <c r="AG32" s="293">
        <f t="shared" si="17"/>
        <v>0.72727388814137495</v>
      </c>
      <c r="AH32" s="293">
        <f t="shared" si="17"/>
        <v>8.1666746672749913</v>
      </c>
      <c r="AI32" s="293">
        <f t="shared" si="17"/>
        <v>8.000008000543394</v>
      </c>
      <c r="AJ32" s="293">
        <f t="shared" si="17"/>
        <v>9.4285804291336124</v>
      </c>
      <c r="AK32" s="293" t="str">
        <f t="shared" si="17"/>
        <v>-</v>
      </c>
      <c r="AL32" s="293" t="str">
        <f t="shared" si="17"/>
        <v>-</v>
      </c>
      <c r="AM32" s="293" t="str">
        <f t="shared" si="17"/>
        <v>-</v>
      </c>
      <c r="AN32" s="293" t="str">
        <f t="shared" si="17"/>
        <v>-</v>
      </c>
      <c r="AO32" s="293" t="str">
        <f t="shared" si="17"/>
        <v>-</v>
      </c>
      <c r="AP32" s="293" t="str">
        <f t="shared" si="0"/>
        <v>-</v>
      </c>
      <c r="AQ32" s="293" t="str">
        <f t="shared" si="1"/>
        <v>-</v>
      </c>
      <c r="AR32" s="293" t="str">
        <f t="shared" si="1"/>
        <v>-</v>
      </c>
      <c r="AS32" s="46" t="str">
        <f t="shared" si="16"/>
        <v>-</v>
      </c>
    </row>
    <row r="33" spans="1:45">
      <c r="A33" s="195">
        <f t="shared" si="5"/>
        <v>31</v>
      </c>
      <c r="B33" s="195" t="str">
        <f>классы!C33</f>
        <v>Пономарев Сергей Анатольевич</v>
      </c>
      <c r="C33" s="290" t="str">
        <f>IFERROR(VLOOKUP(A33,фото!$BV$982:$BY$1173,4,FALSE),"-")</f>
        <v>-</v>
      </c>
      <c r="D33" s="290" t="str">
        <f>IFERROR(VLOOKUP(A33,фото!$BW$982:$BY$1173,3,FALSE),"-")</f>
        <v>-</v>
      </c>
      <c r="E33" s="290" t="str">
        <f>IFERROR(VLOOKUP(A33,фото!$BX$982:$BY$1173,2,FALSE),"-")</f>
        <v>-</v>
      </c>
      <c r="F33" s="290" t="str">
        <f t="shared" si="6"/>
        <v>-</v>
      </c>
      <c r="G33" s="290" t="str">
        <f>Видео!$BI522</f>
        <v>-</v>
      </c>
      <c r="H33" s="290" t="str">
        <f>Увл.отчёт!$BI522</f>
        <v>-</v>
      </c>
      <c r="I33" s="290" t="str">
        <f>IF(классы!P33="ДА",классы!Q33,"-")</f>
        <v>-</v>
      </c>
      <c r="J33" s="291" t="str">
        <f>IFERROR(VLOOKUP(A33,'РЕЗ-судейские'!$A$4:$L$88,4,FALSE),"-")</f>
        <v>-</v>
      </c>
      <c r="K33" s="291" t="str">
        <f>IFERROR(VLOOKUP(A33,'РЕЗ-судейские'!$A$4:$L$88,8,FALSE),"-")</f>
        <v>-</v>
      </c>
      <c r="L33" s="291" t="str">
        <f>IFERROR(VLOOKUP(A33,'РЕЗ-судейские'!$A$4:$L$88,12,FALSE),"-")</f>
        <v>-</v>
      </c>
      <c r="M33" s="292" t="str">
        <f>IFERROR(VLOOKUP(A33,'РЕЗ-эксперт'!$B$3:$D$49,3,FALSE),"-")</f>
        <v>-</v>
      </c>
      <c r="N33" s="292" t="str">
        <f>IFERROR(VLOOKUP(A33,'РЕЗ-эксперт'!$B$52:$D$66,3,FALSE),"-")</f>
        <v>-</v>
      </c>
      <c r="O33" s="292" t="str">
        <f>IFERROR(VLOOKUP(A33,'РЕЗ-эксперт'!$B$69:$D$91,3,FALSE),"-")</f>
        <v>-</v>
      </c>
      <c r="P33" s="292" t="str">
        <f>IFERROR(VLOOKUP(A33,'РЕЗ-эксперт'!$B$94:$D$111,3,FALSE),"-")</f>
        <v>-</v>
      </c>
      <c r="Q33" s="292" t="str">
        <f>IFERROR(VLOOKUP(A33,'РЕЗ-эксперт'!$B$114:$D$138,3,FALSE),"-")</f>
        <v>-</v>
      </c>
      <c r="R33" s="11">
        <f t="shared" si="7"/>
        <v>0</v>
      </c>
      <c r="S33" s="11" t="str">
        <f>IF(AND(R33&gt;=3,классы!R33=1),"ДА","НЕТ")</f>
        <v>НЕТ</v>
      </c>
      <c r="T33" s="195" t="str">
        <f t="shared" si="8"/>
        <v>НЕТ</v>
      </c>
      <c r="U33" s="146" t="str">
        <f t="shared" si="9"/>
        <v>-</v>
      </c>
      <c r="V33" s="407" t="str">
        <f t="shared" si="10"/>
        <v>-</v>
      </c>
      <c r="W33" s="406" t="str">
        <f t="shared" si="11"/>
        <v>-</v>
      </c>
      <c r="X33" s="409" t="str">
        <f t="shared" si="12"/>
        <v>-</v>
      </c>
      <c r="Y33" s="62" t="str">
        <f t="shared" si="13"/>
        <v>-</v>
      </c>
      <c r="Z33" s="188"/>
      <c r="AA33" s="188">
        <f t="shared" si="2"/>
        <v>31</v>
      </c>
      <c r="AB33" s="293" t="str">
        <f t="shared" si="14"/>
        <v>-</v>
      </c>
      <c r="AC33" s="188">
        <f t="shared" si="15"/>
        <v>0</v>
      </c>
      <c r="AD33" s="293" t="str">
        <f t="shared" si="3"/>
        <v>-</v>
      </c>
      <c r="AE33" s="293" t="str">
        <f t="shared" si="18"/>
        <v>-</v>
      </c>
      <c r="AF33" s="293" t="str">
        <f t="shared" si="19"/>
        <v>-</v>
      </c>
      <c r="AG33" s="293" t="str">
        <f t="shared" si="17"/>
        <v>-</v>
      </c>
      <c r="AH33" s="293" t="str">
        <f t="shared" si="17"/>
        <v>-</v>
      </c>
      <c r="AI33" s="293" t="str">
        <f t="shared" si="17"/>
        <v>-</v>
      </c>
      <c r="AJ33" s="293" t="str">
        <f t="shared" si="17"/>
        <v>-</v>
      </c>
      <c r="AK33" s="293" t="str">
        <f t="shared" si="17"/>
        <v>-</v>
      </c>
      <c r="AL33" s="293" t="str">
        <f t="shared" si="17"/>
        <v>-</v>
      </c>
      <c r="AM33" s="293" t="str">
        <f t="shared" si="17"/>
        <v>-</v>
      </c>
      <c r="AN33" s="293" t="str">
        <f t="shared" si="17"/>
        <v>-</v>
      </c>
      <c r="AO33" s="293" t="str">
        <f t="shared" si="17"/>
        <v>-</v>
      </c>
      <c r="AP33" s="293" t="str">
        <f t="shared" si="0"/>
        <v>-</v>
      </c>
      <c r="AQ33" s="293" t="str">
        <f t="shared" si="1"/>
        <v>-</v>
      </c>
      <c r="AR33" s="293" t="str">
        <f t="shared" si="1"/>
        <v>-</v>
      </c>
      <c r="AS33" s="46" t="str">
        <f t="shared" si="16"/>
        <v>-</v>
      </c>
    </row>
    <row r="34" spans="1:45">
      <c r="A34" s="195">
        <f t="shared" si="5"/>
        <v>32</v>
      </c>
      <c r="B34" s="195" t="str">
        <f>классы!C34</f>
        <v>Карначёв Александр Евгеньевич</v>
      </c>
      <c r="C34" s="290" t="str">
        <f>IFERROR(VLOOKUP(A34,фото!$BV$982:$BY$1173,4,FALSE),"-")</f>
        <v>-</v>
      </c>
      <c r="D34" s="290" t="str">
        <f>IFERROR(VLOOKUP(A34,фото!$BW$982:$BY$1173,3,FALSE),"-")</f>
        <v>-</v>
      </c>
      <c r="E34" s="290" t="str">
        <f>IFERROR(VLOOKUP(A34,фото!$BX$982:$BY$1173,2,FALSE),"-")</f>
        <v>-</v>
      </c>
      <c r="F34" s="290" t="str">
        <f t="shared" si="6"/>
        <v>-</v>
      </c>
      <c r="G34" s="290" t="str">
        <f>Видео!$BI523</f>
        <v>-</v>
      </c>
      <c r="H34" s="290" t="str">
        <f>Увл.отчёт!$BI523</f>
        <v>-</v>
      </c>
      <c r="I34" s="290">
        <f>IF(классы!P34="ДА",классы!Q34,"-")</f>
        <v>0.36363747437368044</v>
      </c>
      <c r="J34" s="291" t="str">
        <f>IFERROR(VLOOKUP(A34,'РЕЗ-судейские'!$A$4:$L$88,4,FALSE),"-")</f>
        <v>-</v>
      </c>
      <c r="K34" s="291" t="str">
        <f>IFERROR(VLOOKUP(A34,'РЕЗ-судейские'!$A$4:$L$88,8,FALSE),"-")</f>
        <v>-</v>
      </c>
      <c r="L34" s="291">
        <f>IFERROR(VLOOKUP(A34,'РЕЗ-судейские'!$A$4:$L$88,12,FALSE),"-")</f>
        <v>3.8333413335004694</v>
      </c>
      <c r="M34" s="292">
        <f>IFERROR(VLOOKUP(A34,'РЕЗ-эксперт'!$B$3:$D$49,3,FALSE),"-")</f>
        <v>7.3333363335640493</v>
      </c>
      <c r="N34" s="292" t="str">
        <f>IFERROR(VLOOKUP(A34,'РЕЗ-эксперт'!$B$52:$D$66,3,FALSE),"-")</f>
        <v>-</v>
      </c>
      <c r="O34" s="292" t="str">
        <f>IFERROR(VLOOKUP(A34,'РЕЗ-эксперт'!$B$69:$D$91,3,FALSE),"-")</f>
        <v>-</v>
      </c>
      <c r="P34" s="292" t="str">
        <f>IFERROR(VLOOKUP(A34,'РЕЗ-эксперт'!$B$94:$D$111,3,FALSE),"-")</f>
        <v>-</v>
      </c>
      <c r="Q34" s="292" t="str">
        <f>IFERROR(VLOOKUP(A34,'РЕЗ-эксперт'!$B$114:$D$138,3,FALSE),"-")</f>
        <v>-</v>
      </c>
      <c r="R34" s="11">
        <f t="shared" si="7"/>
        <v>3</v>
      </c>
      <c r="S34" s="11" t="str">
        <f>IF(AND(R34&gt;=3,классы!R34=1),"ДА","НЕТ")</f>
        <v>ДА</v>
      </c>
      <c r="T34" s="195" t="str">
        <f t="shared" si="8"/>
        <v>НЕТ</v>
      </c>
      <c r="U34" s="146">
        <f t="shared" si="9"/>
        <v>3.8434383804793995</v>
      </c>
      <c r="V34" s="407">
        <f t="shared" si="10"/>
        <v>3.8434383804793995</v>
      </c>
      <c r="W34" s="406" t="str">
        <f t="shared" si="11"/>
        <v>-</v>
      </c>
      <c r="X34" s="409">
        <f t="shared" si="12"/>
        <v>23</v>
      </c>
      <c r="Y34" s="62" t="str">
        <f t="shared" si="13"/>
        <v>-</v>
      </c>
      <c r="Z34" s="188"/>
      <c r="AA34" s="188">
        <f t="shared" si="2"/>
        <v>32</v>
      </c>
      <c r="AB34" s="293" t="str">
        <f t="shared" si="14"/>
        <v>-</v>
      </c>
      <c r="AC34" s="188">
        <f t="shared" si="15"/>
        <v>3</v>
      </c>
      <c r="AD34" s="293" t="str">
        <f t="shared" si="3"/>
        <v>-</v>
      </c>
      <c r="AE34" s="293" t="str">
        <f t="shared" si="18"/>
        <v>-</v>
      </c>
      <c r="AF34" s="293" t="str">
        <f t="shared" si="19"/>
        <v>-</v>
      </c>
      <c r="AG34" s="293">
        <f t="shared" si="17"/>
        <v>0.36363747437368044</v>
      </c>
      <c r="AH34" s="293" t="str">
        <f t="shared" si="17"/>
        <v>-</v>
      </c>
      <c r="AI34" s="293" t="str">
        <f t="shared" si="17"/>
        <v>-</v>
      </c>
      <c r="AJ34" s="293">
        <f t="shared" si="17"/>
        <v>3.8333413335004694</v>
      </c>
      <c r="AK34" s="293">
        <f t="shared" si="17"/>
        <v>7.3333363335640493</v>
      </c>
      <c r="AL34" s="293" t="str">
        <f t="shared" si="17"/>
        <v>-</v>
      </c>
      <c r="AM34" s="293" t="str">
        <f t="shared" si="17"/>
        <v>-</v>
      </c>
      <c r="AN34" s="293" t="str">
        <f t="shared" si="17"/>
        <v>-</v>
      </c>
      <c r="AO34" s="293" t="str">
        <f t="shared" si="17"/>
        <v>-</v>
      </c>
      <c r="AP34" s="293" t="str">
        <f t="shared" ref="AP34:AP66" si="20">C34</f>
        <v>-</v>
      </c>
      <c r="AQ34" s="293" t="str">
        <f t="shared" si="1"/>
        <v>-</v>
      </c>
      <c r="AR34" s="293" t="str">
        <f t="shared" si="1"/>
        <v>-</v>
      </c>
      <c r="AS34" s="46">
        <f t="shared" si="16"/>
        <v>3.8434383804793995</v>
      </c>
    </row>
    <row r="35" spans="1:45">
      <c r="A35" s="195">
        <f t="shared" si="5"/>
        <v>33</v>
      </c>
      <c r="B35" s="195" t="str">
        <f>классы!C35</f>
        <v>Батищев Сергей Николаевич</v>
      </c>
      <c r="C35" s="290">
        <f>IFERROR(VLOOKUP(A35,фото!$BV$982:$BY$1173,4,FALSE),"-")</f>
        <v>5.3846166856975461</v>
      </c>
      <c r="D35" s="290">
        <f>IFERROR(VLOOKUP(A35,фото!$BW$982:$BY$1173,3,FALSE),"-")</f>
        <v>4.6428585433724585</v>
      </c>
      <c r="E35" s="290">
        <f>IFERROR(VLOOKUP(A35,фото!$BX$982:$BY$1173,2,FALSE),"-")</f>
        <v>4.4615397620138451</v>
      </c>
      <c r="F35" s="290">
        <f t="shared" si="6"/>
        <v>5.3846166856975461</v>
      </c>
      <c r="G35" s="290" t="str">
        <f>Видео!$BI524</f>
        <v>-</v>
      </c>
      <c r="H35" s="290">
        <f>Увл.отчёт!$BI524</f>
        <v>6.0000003</v>
      </c>
      <c r="I35" s="290" t="str">
        <f>IF(классы!P35="ДА",классы!Q35,"-")</f>
        <v>-</v>
      </c>
      <c r="J35" s="291" t="str">
        <f>IFERROR(VLOOKUP(A35,'РЕЗ-судейские'!$A$4:$L$88,4,FALSE),"-")</f>
        <v>-</v>
      </c>
      <c r="K35" s="291" t="str">
        <f>IFERROR(VLOOKUP(A35,'РЕЗ-судейские'!$A$4:$L$88,8,FALSE),"-")</f>
        <v>-</v>
      </c>
      <c r="L35" s="291">
        <f>IFERROR(VLOOKUP(A35,'РЕЗ-судейские'!$A$4:$L$88,12,FALSE),"-")</f>
        <v>7.1428661430527578</v>
      </c>
      <c r="M35" s="292">
        <f>IFERROR(VLOOKUP(A35,'РЕЗ-эксперт'!$B$3:$D$49,3,FALSE),"-")</f>
        <v>4.3333363334404646</v>
      </c>
      <c r="N35" s="292" t="str">
        <f>IFERROR(VLOOKUP(A35,'РЕЗ-эксперт'!$B$52:$D$66,3,FALSE),"-")</f>
        <v>-</v>
      </c>
      <c r="O35" s="292" t="str">
        <f>IFERROR(VLOOKUP(A35,'РЕЗ-эксперт'!$B$69:$D$91,3,FALSE),"-")</f>
        <v>-</v>
      </c>
      <c r="P35" s="292">
        <f>IFERROR(VLOOKUP(A35,'РЕЗ-эксперт'!$B$94:$D$111,3,FALSE),"-")</f>
        <v>6.0000030002499383</v>
      </c>
      <c r="Q35" s="292" t="str">
        <f>IFERROR(VLOOKUP(A35,'РЕЗ-эксперт'!$B$114:$D$138,3,FALSE),"-")</f>
        <v>-</v>
      </c>
      <c r="R35" s="11">
        <f t="shared" si="7"/>
        <v>5</v>
      </c>
      <c r="S35" s="11" t="str">
        <f>IF(AND(R35&gt;=3,классы!R35=1),"ДА","НЕТ")</f>
        <v>ДА</v>
      </c>
      <c r="T35" s="195" t="str">
        <f t="shared" si="8"/>
        <v>НЕТ</v>
      </c>
      <c r="U35" s="146">
        <f t="shared" si="9"/>
        <v>5.7721644924881419</v>
      </c>
      <c r="V35" s="407">
        <f t="shared" si="10"/>
        <v>5.7721644924881419</v>
      </c>
      <c r="W35" s="406" t="str">
        <f t="shared" si="11"/>
        <v>-</v>
      </c>
      <c r="X35" s="409">
        <f t="shared" si="12"/>
        <v>15</v>
      </c>
      <c r="Y35" s="162" t="str">
        <f t="shared" si="13"/>
        <v>-</v>
      </c>
      <c r="Z35" s="188"/>
      <c r="AA35" s="188">
        <f t="shared" si="2"/>
        <v>33</v>
      </c>
      <c r="AB35" s="293" t="str">
        <f t="shared" si="14"/>
        <v>-</v>
      </c>
      <c r="AC35" s="188">
        <f t="shared" si="15"/>
        <v>5</v>
      </c>
      <c r="AD35" s="293">
        <f t="shared" ref="AD35:AD67" si="21">F35</f>
        <v>5.3846166856975461</v>
      </c>
      <c r="AE35" s="293" t="str">
        <f t="shared" si="18"/>
        <v>-</v>
      </c>
      <c r="AF35" s="293">
        <f t="shared" si="19"/>
        <v>6.0000003</v>
      </c>
      <c r="AG35" s="293" t="str">
        <f t="shared" si="17"/>
        <v>-</v>
      </c>
      <c r="AH35" s="293" t="str">
        <f t="shared" si="17"/>
        <v>-</v>
      </c>
      <c r="AI35" s="293" t="str">
        <f t="shared" si="17"/>
        <v>-</v>
      </c>
      <c r="AJ35" s="293">
        <f t="shared" si="17"/>
        <v>7.1428661430527578</v>
      </c>
      <c r="AK35" s="293">
        <f t="shared" si="17"/>
        <v>4.3333363334404646</v>
      </c>
      <c r="AL35" s="293" t="str">
        <f t="shared" si="17"/>
        <v>-</v>
      </c>
      <c r="AM35" s="293" t="str">
        <f t="shared" si="17"/>
        <v>-</v>
      </c>
      <c r="AN35" s="293">
        <f t="shared" si="17"/>
        <v>6.0000030002499383</v>
      </c>
      <c r="AO35" s="293" t="str">
        <f t="shared" si="17"/>
        <v>-</v>
      </c>
      <c r="AP35" s="293">
        <f t="shared" si="20"/>
        <v>5.3846166856975461</v>
      </c>
      <c r="AQ35" s="293">
        <f t="shared" si="1"/>
        <v>4.6428585433724585</v>
      </c>
      <c r="AR35" s="293">
        <f t="shared" si="1"/>
        <v>4.4615397620138451</v>
      </c>
      <c r="AS35" s="46">
        <f t="shared" si="16"/>
        <v>5.7721644924881419</v>
      </c>
    </row>
    <row r="36" spans="1:45">
      <c r="A36" s="195">
        <f t="shared" si="5"/>
        <v>34</v>
      </c>
      <c r="B36" s="195" t="str">
        <f>классы!C36</f>
        <v>Саликова Александра Владимировна</v>
      </c>
      <c r="C36" s="290">
        <f>IFERROR(VLOOKUP(A36,фото!$BV$982:$BY$1173,4,FALSE),"-")</f>
        <v>6.2727283731778893</v>
      </c>
      <c r="D36" s="290">
        <f>IFERROR(VLOOKUP(A36,фото!$BW$982:$BY$1173,3,FALSE),"-")</f>
        <v>5.5384628387390418</v>
      </c>
      <c r="E36" s="290">
        <f>IFERROR(VLOOKUP(A36,фото!$BX$982:$BY$1173,2,FALSE),"-")</f>
        <v>5.2857156859278556</v>
      </c>
      <c r="F36" s="290">
        <f t="shared" si="6"/>
        <v>6.2727283731778893</v>
      </c>
      <c r="G36" s="290">
        <f>Видео!$BI525</f>
        <v>7.0000012003913197</v>
      </c>
      <c r="H36" s="290">
        <f>Увл.отчёт!$BI525</f>
        <v>6.7500004038461539</v>
      </c>
      <c r="I36" s="290">
        <f>IF(классы!P36="ДА",классы!Q36,"-")</f>
        <v>0.36363740752876533</v>
      </c>
      <c r="J36" s="291" t="str">
        <f>IFERROR(VLOOKUP(A36,'РЕЗ-судейские'!$A$4:$L$88,4,FALSE),"-")</f>
        <v>-</v>
      </c>
      <c r="K36" s="291">
        <f>IFERROR(VLOOKUP(A36,'РЕЗ-судейские'!$A$4:$L$88,8,FALSE),"-")</f>
        <v>7.10001200052562</v>
      </c>
      <c r="L36" s="291">
        <f>IFERROR(VLOOKUP(A36,'РЕЗ-судейские'!$A$4:$L$88,12,FALSE),"-")</f>
        <v>8.181831182025034</v>
      </c>
      <c r="M36" s="292">
        <f>IFERROR(VLOOKUP(A36,'РЕЗ-эксперт'!$B$3:$D$49,3,FALSE),"-")</f>
        <v>6.750004000097551</v>
      </c>
      <c r="N36" s="292" t="str">
        <f>IFERROR(VLOOKUP(A36,'РЕЗ-эксперт'!$B$52:$D$66,3,FALSE),"-")</f>
        <v>-</v>
      </c>
      <c r="O36" s="292" t="str">
        <f>IFERROR(VLOOKUP(A36,'РЕЗ-эксперт'!$B$69:$D$91,3,FALSE),"-")</f>
        <v>-</v>
      </c>
      <c r="P36" s="292" t="str">
        <f>IFERROR(VLOOKUP(A36,'РЕЗ-эксперт'!$B$94:$D$111,3,FALSE),"-")</f>
        <v>-</v>
      </c>
      <c r="Q36" s="292" t="str">
        <f>IFERROR(VLOOKUP(A36,'РЕЗ-эксперт'!$B$114:$D$138,3,FALSE),"-")</f>
        <v>-</v>
      </c>
      <c r="R36" s="11">
        <f t="shared" si="7"/>
        <v>7</v>
      </c>
      <c r="S36" s="11" t="str">
        <f>IF(AND(R36&gt;=3,классы!R36=1),"ДА","НЕТ")</f>
        <v>ДА</v>
      </c>
      <c r="T36" s="195" t="str">
        <f t="shared" si="8"/>
        <v>НЕТ</v>
      </c>
      <c r="U36" s="146">
        <f t="shared" si="9"/>
        <v>6.0597449382274755</v>
      </c>
      <c r="V36" s="407">
        <f t="shared" si="10"/>
        <v>6.0597449382274755</v>
      </c>
      <c r="W36" s="406" t="str">
        <f t="shared" si="11"/>
        <v>-</v>
      </c>
      <c r="X36" s="409">
        <f t="shared" si="12"/>
        <v>12</v>
      </c>
      <c r="Y36" s="62" t="str">
        <f t="shared" si="13"/>
        <v>-</v>
      </c>
      <c r="Z36" s="188"/>
      <c r="AA36" s="188">
        <f t="shared" si="2"/>
        <v>34</v>
      </c>
      <c r="AB36" s="293" t="str">
        <f t="shared" si="14"/>
        <v>-</v>
      </c>
      <c r="AC36" s="188">
        <f t="shared" si="15"/>
        <v>7</v>
      </c>
      <c r="AD36" s="293">
        <f t="shared" si="21"/>
        <v>6.2727283731778893</v>
      </c>
      <c r="AE36" s="293">
        <f t="shared" si="18"/>
        <v>7.0000012003913197</v>
      </c>
      <c r="AF36" s="293">
        <f t="shared" si="19"/>
        <v>6.7500004038461539</v>
      </c>
      <c r="AG36" s="293">
        <f t="shared" si="17"/>
        <v>0.36363740752876533</v>
      </c>
      <c r="AH36" s="293" t="str">
        <f t="shared" si="17"/>
        <v>-</v>
      </c>
      <c r="AI36" s="293">
        <f t="shared" si="17"/>
        <v>7.10001200052562</v>
      </c>
      <c r="AJ36" s="293">
        <f t="shared" si="17"/>
        <v>8.181831182025034</v>
      </c>
      <c r="AK36" s="293">
        <f t="shared" si="17"/>
        <v>6.750004000097551</v>
      </c>
      <c r="AL36" s="293" t="str">
        <f t="shared" si="17"/>
        <v>-</v>
      </c>
      <c r="AM36" s="293" t="str">
        <f t="shared" si="17"/>
        <v>-</v>
      </c>
      <c r="AN36" s="293" t="str">
        <f t="shared" si="17"/>
        <v>-</v>
      </c>
      <c r="AO36" s="293" t="str">
        <f t="shared" si="17"/>
        <v>-</v>
      </c>
      <c r="AP36" s="293">
        <f t="shared" si="20"/>
        <v>6.2727283731778893</v>
      </c>
      <c r="AQ36" s="293">
        <f t="shared" si="1"/>
        <v>5.5384628387390418</v>
      </c>
      <c r="AR36" s="293">
        <f t="shared" si="1"/>
        <v>5.2857156859278556</v>
      </c>
      <c r="AS36" s="46">
        <f t="shared" si="16"/>
        <v>6.0597449382274755</v>
      </c>
    </row>
    <row r="37" spans="1:45">
      <c r="A37" s="195">
        <f t="shared" si="5"/>
        <v>35</v>
      </c>
      <c r="B37" s="195" t="str">
        <f>классы!C37</f>
        <v>Никульникова Татьяна</v>
      </c>
      <c r="C37" s="290">
        <f>IFERROR(VLOOKUP(A37,фото!$BV$982:$BY$1173,4,FALSE),"-")</f>
        <v>6.8823546414441159</v>
      </c>
      <c r="D37" s="290">
        <f>IFERROR(VLOOKUP(A37,фото!$BW$982:$BY$1173,3,FALSE),"-")</f>
        <v>7.6470605238057585</v>
      </c>
      <c r="E37" s="290">
        <f>IFERROR(VLOOKUP(A37,фото!$BX$982:$BY$1173,2,FALSE),"-")</f>
        <v>8.2500016002307159</v>
      </c>
      <c r="F37" s="290">
        <f t="shared" si="6"/>
        <v>8.2500016002307159</v>
      </c>
      <c r="G37" s="290" t="str">
        <f>Видео!$BI526</f>
        <v>-</v>
      </c>
      <c r="H37" s="290">
        <f>Увл.отчёт!$BI526</f>
        <v>8.0000006002267572</v>
      </c>
      <c r="I37" s="290">
        <f>IF(классы!P37="ДА",классы!Q37,"-")</f>
        <v>2.1818190670217108</v>
      </c>
      <c r="J37" s="291">
        <f>IFERROR(VLOOKUP(A37,'РЕЗ-судейские'!$A$4:$L$88,4,FALSE),"-")</f>
        <v>8.5000080001950824</v>
      </c>
      <c r="K37" s="291">
        <f>IFERROR(VLOOKUP(A37,'РЕЗ-судейские'!$A$4:$L$88,8,FALSE),"-")</f>
        <v>9.6666746668999437</v>
      </c>
      <c r="L37" s="291">
        <f>IFERROR(VLOOKUP(A37,'РЕЗ-судейские'!$A$4:$L$88,12,FALSE),"-")</f>
        <v>9.7142947145503502</v>
      </c>
      <c r="M37" s="292" t="str">
        <f>IFERROR(VLOOKUP(A37,'РЕЗ-эксперт'!$B$3:$D$49,3,FALSE),"-")</f>
        <v>-</v>
      </c>
      <c r="N37" s="292">
        <f>IFERROR(VLOOKUP(A37,'РЕЗ-эксперт'!$B$52:$D$66,3,FALSE),"-")</f>
        <v>10.142864143080496</v>
      </c>
      <c r="O37" s="292" t="str">
        <f>IFERROR(VLOOKUP(A37,'РЕЗ-эксперт'!$B$69:$D$91,3,FALSE),"-")</f>
        <v>-</v>
      </c>
      <c r="P37" s="292" t="str">
        <f>IFERROR(VLOOKUP(A37,'РЕЗ-эксперт'!$B$94:$D$111,3,FALSE),"-")</f>
        <v>-</v>
      </c>
      <c r="Q37" s="292" t="str">
        <f>IFERROR(VLOOKUP(A37,'РЕЗ-эксперт'!$B$114:$D$138,3,FALSE),"-")</f>
        <v>-</v>
      </c>
      <c r="R37" s="11">
        <f t="shared" si="7"/>
        <v>7</v>
      </c>
      <c r="S37" s="11" t="str">
        <f>IF(AND(R37&gt;=3,классы!R37=1),"ДА","НЕТ")</f>
        <v>НЕТ</v>
      </c>
      <c r="T37" s="195" t="str">
        <f t="shared" si="8"/>
        <v>ДА</v>
      </c>
      <c r="U37" s="146">
        <f t="shared" si="9"/>
        <v>8.0650946846007212</v>
      </c>
      <c r="V37" s="407" t="str">
        <f t="shared" si="10"/>
        <v>-</v>
      </c>
      <c r="W37" s="406">
        <f t="shared" si="11"/>
        <v>8.0650946846007212</v>
      </c>
      <c r="X37" s="409" t="str">
        <f t="shared" si="12"/>
        <v>-</v>
      </c>
      <c r="Y37" s="62">
        <f t="shared" si="13"/>
        <v>5</v>
      </c>
      <c r="Z37" s="188"/>
      <c r="AA37" s="188">
        <f t="shared" si="2"/>
        <v>35</v>
      </c>
      <c r="AB37" s="293">
        <f t="shared" si="14"/>
        <v>8.0650946846007212</v>
      </c>
      <c r="AC37" s="188">
        <f t="shared" si="15"/>
        <v>7</v>
      </c>
      <c r="AD37" s="293">
        <f t="shared" si="21"/>
        <v>8.2500016002307159</v>
      </c>
      <c r="AE37" s="293" t="str">
        <f t="shared" si="18"/>
        <v>-</v>
      </c>
      <c r="AF37" s="293">
        <f t="shared" si="19"/>
        <v>8.0000006002267572</v>
      </c>
      <c r="AG37" s="293">
        <f t="shared" si="17"/>
        <v>2.1818190670217108</v>
      </c>
      <c r="AH37" s="293">
        <f t="shared" si="17"/>
        <v>8.5000080001950824</v>
      </c>
      <c r="AI37" s="293">
        <f t="shared" si="17"/>
        <v>9.6666746668999437</v>
      </c>
      <c r="AJ37" s="293">
        <f t="shared" si="17"/>
        <v>9.7142947145503502</v>
      </c>
      <c r="AK37" s="293" t="str">
        <f t="shared" si="17"/>
        <v>-</v>
      </c>
      <c r="AL37" s="293">
        <f t="shared" si="17"/>
        <v>10.142864143080496</v>
      </c>
      <c r="AM37" s="293" t="str">
        <f t="shared" si="17"/>
        <v>-</v>
      </c>
      <c r="AN37" s="293" t="str">
        <f t="shared" si="17"/>
        <v>-</v>
      </c>
      <c r="AO37" s="293" t="str">
        <f t="shared" si="17"/>
        <v>-</v>
      </c>
      <c r="AP37" s="293">
        <f t="shared" si="20"/>
        <v>6.8823546414441159</v>
      </c>
      <c r="AQ37" s="293">
        <f t="shared" si="1"/>
        <v>7.6470605238057585</v>
      </c>
      <c r="AR37" s="293">
        <f t="shared" si="1"/>
        <v>8.2500016002307159</v>
      </c>
      <c r="AS37" s="46" t="str">
        <f t="shared" si="16"/>
        <v>-</v>
      </c>
    </row>
    <row r="38" spans="1:45">
      <c r="A38" s="195">
        <f t="shared" si="5"/>
        <v>36</v>
      </c>
      <c r="B38" s="195" t="str">
        <f>классы!C38</f>
        <v>Толубаев Сергей Иванович</v>
      </c>
      <c r="C38" s="290">
        <f>IFERROR(VLOOKUP(A38,фото!$BV$982:$BY$1173,4,FALSE),"-")</f>
        <v>7.062501600083821</v>
      </c>
      <c r="D38" s="290">
        <f>IFERROR(VLOOKUP(A38,фото!$BW$982:$BY$1173,3,FALSE),"-")</f>
        <v>7.3888906889821442</v>
      </c>
      <c r="E38" s="290">
        <f>IFERROR(VLOOKUP(A38,фото!$BX$982:$BY$1173,2,FALSE),"-")</f>
        <v>7.1875016000668293</v>
      </c>
      <c r="F38" s="290">
        <f t="shared" si="6"/>
        <v>7.3888906889821442</v>
      </c>
      <c r="G38" s="290" t="str">
        <f>Видео!$BI527</f>
        <v>-</v>
      </c>
      <c r="H38" s="290">
        <f>Увл.отчёт!$BI527</f>
        <v>9.4285721287222799</v>
      </c>
      <c r="I38" s="290">
        <f>IF(классы!P38="ДА",классы!Q38,"-")</f>
        <v>9.8181821363742898</v>
      </c>
      <c r="J38" s="291" t="str">
        <f>IFERROR(VLOOKUP(A38,'РЕЗ-судейские'!$A$4:$L$88,4,FALSE),"-")</f>
        <v>-</v>
      </c>
      <c r="K38" s="291" t="str">
        <f>IFERROR(VLOOKUP(A38,'РЕЗ-судейские'!$A$4:$L$88,8,FALSE),"-")</f>
        <v>-</v>
      </c>
      <c r="L38" s="291">
        <f>IFERROR(VLOOKUP(A38,'РЕЗ-судейские'!$A$4:$L$88,12,FALSE),"-")</f>
        <v>5.8888998890674289</v>
      </c>
      <c r="M38" s="292">
        <f>IFERROR(VLOOKUP(A38,'РЕЗ-эксперт'!$B$3:$D$49,3,FALSE),"-")</f>
        <v>5.3333363334030963</v>
      </c>
      <c r="N38" s="292" t="str">
        <f>IFERROR(VLOOKUP(A38,'РЕЗ-эксперт'!$B$52:$D$66,3,FALSE),"-")</f>
        <v>-</v>
      </c>
      <c r="O38" s="292" t="str">
        <f>IFERROR(VLOOKUP(A38,'РЕЗ-эксперт'!$B$69:$D$91,3,FALSE),"-")</f>
        <v>-</v>
      </c>
      <c r="P38" s="292" t="str">
        <f>IFERROR(VLOOKUP(A38,'РЕЗ-эксперт'!$B$94:$D$111,3,FALSE),"-")</f>
        <v>-</v>
      </c>
      <c r="Q38" s="292" t="str">
        <f>IFERROR(VLOOKUP(A38,'РЕЗ-эксперт'!$B$114:$D$138,3,FALSE),"-")</f>
        <v>-</v>
      </c>
      <c r="R38" s="11">
        <f t="shared" si="7"/>
        <v>5</v>
      </c>
      <c r="S38" s="11" t="str">
        <f>IF(AND(R38&gt;=3,классы!R38=1),"ДА","НЕТ")</f>
        <v>ДА</v>
      </c>
      <c r="T38" s="195" t="str">
        <f t="shared" si="8"/>
        <v>НЕТ</v>
      </c>
      <c r="U38" s="146">
        <f t="shared" si="9"/>
        <v>7.5715762353098484</v>
      </c>
      <c r="V38" s="407">
        <f t="shared" si="10"/>
        <v>7.5715762353098484</v>
      </c>
      <c r="W38" s="406" t="str">
        <f t="shared" si="11"/>
        <v>-</v>
      </c>
      <c r="X38" s="409">
        <f t="shared" si="12"/>
        <v>3</v>
      </c>
      <c r="Y38" s="62" t="str">
        <f t="shared" si="13"/>
        <v>-</v>
      </c>
      <c r="Z38" s="188"/>
      <c r="AA38" s="188">
        <f t="shared" si="2"/>
        <v>36</v>
      </c>
      <c r="AB38" s="293" t="str">
        <f t="shared" si="14"/>
        <v>-</v>
      </c>
      <c r="AC38" s="188">
        <f t="shared" si="15"/>
        <v>5</v>
      </c>
      <c r="AD38" s="293">
        <f t="shared" si="21"/>
        <v>7.3888906889821442</v>
      </c>
      <c r="AE38" s="293" t="str">
        <f t="shared" si="18"/>
        <v>-</v>
      </c>
      <c r="AF38" s="293">
        <f t="shared" si="19"/>
        <v>9.4285721287222799</v>
      </c>
      <c r="AG38" s="293">
        <f t="shared" si="17"/>
        <v>9.8181821363742898</v>
      </c>
      <c r="AH38" s="293" t="str">
        <f t="shared" si="17"/>
        <v>-</v>
      </c>
      <c r="AI38" s="293" t="str">
        <f t="shared" si="17"/>
        <v>-</v>
      </c>
      <c r="AJ38" s="293">
        <f t="shared" si="17"/>
        <v>5.8888998890674289</v>
      </c>
      <c r="AK38" s="293">
        <f t="shared" si="17"/>
        <v>5.3333363334030963</v>
      </c>
      <c r="AL38" s="293" t="str">
        <f t="shared" si="17"/>
        <v>-</v>
      </c>
      <c r="AM38" s="293" t="str">
        <f t="shared" si="17"/>
        <v>-</v>
      </c>
      <c r="AN38" s="293" t="str">
        <f t="shared" si="17"/>
        <v>-</v>
      </c>
      <c r="AO38" s="293" t="str">
        <f t="shared" si="17"/>
        <v>-</v>
      </c>
      <c r="AP38" s="293">
        <f t="shared" si="20"/>
        <v>7.062501600083821</v>
      </c>
      <c r="AQ38" s="293">
        <f t="shared" si="1"/>
        <v>7.3888906889821442</v>
      </c>
      <c r="AR38" s="293">
        <f t="shared" si="1"/>
        <v>7.1875016000668293</v>
      </c>
      <c r="AS38" s="46">
        <f t="shared" si="16"/>
        <v>7.5715762353098484</v>
      </c>
    </row>
    <row r="39" spans="1:45">
      <c r="A39" s="195">
        <f t="shared" si="5"/>
        <v>37</v>
      </c>
      <c r="B39" s="195" t="str">
        <f>классы!C39</f>
        <v>Сизов Дмитрий Генндьевич</v>
      </c>
      <c r="C39" s="290">
        <f>IFERROR(VLOOKUP(A39,фото!$BV$982:$BY$1173,4,FALSE),"-")</f>
        <v>6.250001600306029</v>
      </c>
      <c r="D39" s="290">
        <f>IFERROR(VLOOKUP(A39,фото!$BW$982:$BY$1173,3,FALSE),"-")</f>
        <v>5.6000015003722012</v>
      </c>
      <c r="E39" s="290">
        <f>IFERROR(VLOOKUP(A39,фото!$BX$982:$BY$1173,2,FALSE),"-")</f>
        <v>4.0000015003498772</v>
      </c>
      <c r="F39" s="290">
        <f t="shared" si="6"/>
        <v>6.250001600306029</v>
      </c>
      <c r="G39" s="290" t="str">
        <f>Видео!$BI528</f>
        <v>-</v>
      </c>
      <c r="H39" s="290">
        <f>Увл.отчёт!$BI528</f>
        <v>7.0000003003322258</v>
      </c>
      <c r="I39" s="290">
        <f>IF(классы!P39="ДА",классы!Q39,"-")</f>
        <v>0.36363732081103772</v>
      </c>
      <c r="J39" s="291" t="str">
        <f>IFERROR(VLOOKUP(A39,'РЕЗ-судейские'!$A$4:$L$88,4,FALSE),"-")</f>
        <v>-</v>
      </c>
      <c r="K39" s="291">
        <f>IFERROR(VLOOKUP(A39,'РЕЗ-судейские'!$A$4:$L$88,8,FALSE),"-")</f>
        <v>6.5555665560892509</v>
      </c>
      <c r="L39" s="291">
        <f>IFERROR(VLOOKUP(A39,'РЕЗ-судейские'!$A$4:$L$88,12,FALSE),"-")</f>
        <v>6.6000120001999596</v>
      </c>
      <c r="M39" s="292" t="str">
        <f>IFERROR(VLOOKUP(A39,'РЕЗ-эксперт'!$B$3:$D$49,3,FALSE),"-")</f>
        <v>-</v>
      </c>
      <c r="N39" s="292" t="str">
        <f>IFERROR(VLOOKUP(A39,'РЕЗ-эксперт'!$B$52:$D$66,3,FALSE),"-")</f>
        <v>-</v>
      </c>
      <c r="O39" s="292" t="str">
        <f>IFERROR(VLOOKUP(A39,'РЕЗ-эксперт'!$B$69:$D$91,3,FALSE),"-")</f>
        <v>-</v>
      </c>
      <c r="P39" s="292">
        <f>IFERROR(VLOOKUP(A39,'РЕЗ-эксперт'!$B$94:$D$111,3,FALSE),"-")</f>
        <v>7.5000040002307156</v>
      </c>
      <c r="Q39" s="292" t="str">
        <f>IFERROR(VLOOKUP(A39,'РЕЗ-эксперт'!$B$114:$D$138,3,FALSE),"-")</f>
        <v>-</v>
      </c>
      <c r="R39" s="11">
        <f t="shared" si="7"/>
        <v>6</v>
      </c>
      <c r="S39" s="11" t="str">
        <f>IF(AND(R39&gt;=3,классы!R39=1),"ДА","НЕТ")</f>
        <v>ДА</v>
      </c>
      <c r="T39" s="195" t="str">
        <f t="shared" si="8"/>
        <v>НЕТ</v>
      </c>
      <c r="U39" s="146">
        <f t="shared" si="9"/>
        <v>5.7115369629948702</v>
      </c>
      <c r="V39" s="407">
        <f t="shared" si="10"/>
        <v>5.7115369629948702</v>
      </c>
      <c r="W39" s="406" t="str">
        <f t="shared" si="11"/>
        <v>-</v>
      </c>
      <c r="X39" s="409">
        <f t="shared" si="12"/>
        <v>16</v>
      </c>
      <c r="Y39" s="62" t="str">
        <f t="shared" si="13"/>
        <v>-</v>
      </c>
      <c r="Z39" s="188"/>
      <c r="AA39" s="188">
        <f t="shared" si="2"/>
        <v>37</v>
      </c>
      <c r="AB39" s="293" t="str">
        <f t="shared" si="14"/>
        <v>-</v>
      </c>
      <c r="AC39" s="188">
        <f t="shared" si="15"/>
        <v>6</v>
      </c>
      <c r="AD39" s="293">
        <f t="shared" si="21"/>
        <v>6.250001600306029</v>
      </c>
      <c r="AE39" s="293" t="str">
        <f t="shared" si="18"/>
        <v>-</v>
      </c>
      <c r="AF39" s="293">
        <f t="shared" si="19"/>
        <v>7.0000003003322258</v>
      </c>
      <c r="AG39" s="293">
        <f t="shared" si="17"/>
        <v>0.36363732081103772</v>
      </c>
      <c r="AH39" s="293" t="str">
        <f t="shared" si="17"/>
        <v>-</v>
      </c>
      <c r="AI39" s="293">
        <f t="shared" si="17"/>
        <v>6.5555665560892509</v>
      </c>
      <c r="AJ39" s="293">
        <f t="shared" si="17"/>
        <v>6.6000120001999596</v>
      </c>
      <c r="AK39" s="293" t="str">
        <f t="shared" si="17"/>
        <v>-</v>
      </c>
      <c r="AL39" s="293" t="str">
        <f t="shared" si="17"/>
        <v>-</v>
      </c>
      <c r="AM39" s="293" t="str">
        <f t="shared" si="17"/>
        <v>-</v>
      </c>
      <c r="AN39" s="293">
        <f t="shared" si="17"/>
        <v>7.5000040002307156</v>
      </c>
      <c r="AO39" s="293" t="str">
        <f t="shared" si="17"/>
        <v>-</v>
      </c>
      <c r="AP39" s="293">
        <f t="shared" si="20"/>
        <v>6.250001600306029</v>
      </c>
      <c r="AQ39" s="293">
        <f t="shared" si="1"/>
        <v>5.6000015003722012</v>
      </c>
      <c r="AR39" s="293">
        <f t="shared" si="1"/>
        <v>4.0000015003498772</v>
      </c>
      <c r="AS39" s="46">
        <f t="shared" si="16"/>
        <v>5.7115369629948702</v>
      </c>
    </row>
    <row r="40" spans="1:45">
      <c r="A40" s="195">
        <f t="shared" si="5"/>
        <v>38</v>
      </c>
      <c r="B40" s="195" t="str">
        <f>классы!C40</f>
        <v>Чернецкая Елена Николаевна</v>
      </c>
      <c r="C40" s="290">
        <f>IFERROR(VLOOKUP(A40,фото!$BV$982:$BY$1173,4,FALSE),"-")</f>
        <v>8.0000020001021408</v>
      </c>
      <c r="D40" s="290">
        <f>IFERROR(VLOOKUP(A40,фото!$BW$982:$BY$1173,3,FALSE),"-")</f>
        <v>7.7647075824522744</v>
      </c>
      <c r="E40" s="290">
        <f>IFERROR(VLOOKUP(A40,фото!$BX$982:$BY$1173,2,FALSE),"-")</f>
        <v>7.5000020001085597</v>
      </c>
      <c r="F40" s="290">
        <f t="shared" si="6"/>
        <v>8.0000020001021408</v>
      </c>
      <c r="G40" s="290" t="str">
        <f>Видео!$BI529</f>
        <v>-</v>
      </c>
      <c r="H40" s="290">
        <f>Увл.отчёт!$BI529</f>
        <v>9.0000008001294631</v>
      </c>
      <c r="I40" s="290">
        <f>IF(классы!P40="ДА",классы!Q40,"-")</f>
        <v>10.545454759231331</v>
      </c>
      <c r="J40" s="291" t="str">
        <f>IFERROR(VLOOKUP(A40,'РЕЗ-судейские'!$A$4:$L$88,4,FALSE),"-")</f>
        <v>-</v>
      </c>
      <c r="K40" s="291">
        <f>IFERROR(VLOOKUP(A40,'РЕЗ-судейские'!$A$4:$L$88,8,FALSE),"-")</f>
        <v>6.1000120004283875</v>
      </c>
      <c r="L40" s="291">
        <f>IFERROR(VLOOKUP(A40,'РЕЗ-судейские'!$A$4:$L$88,12,FALSE),"-")</f>
        <v>6.0909220911968314</v>
      </c>
      <c r="M40" s="292">
        <f>IFERROR(VLOOKUP(A40,'РЕЗ-эксперт'!$B$3:$D$49,3,FALSE),"-")</f>
        <v>6.7500040001318506</v>
      </c>
      <c r="N40" s="292" t="str">
        <f>IFERROR(VLOOKUP(A40,'РЕЗ-эксперт'!$B$52:$D$66,3,FALSE),"-")</f>
        <v>-</v>
      </c>
      <c r="O40" s="292" t="str">
        <f>IFERROR(VLOOKUP(A40,'РЕЗ-эксперт'!$B$69:$D$91,3,FALSE),"-")</f>
        <v>-</v>
      </c>
      <c r="P40" s="292" t="str">
        <f>IFERROR(VLOOKUP(A40,'РЕЗ-эксперт'!$B$94:$D$111,3,FALSE),"-")</f>
        <v>-</v>
      </c>
      <c r="Q40" s="292">
        <f>IFERROR(VLOOKUP(A40,'РЕЗ-эксперт'!$B$114:$D$138,3,FALSE),"-")</f>
        <v>4.2500040001445569</v>
      </c>
      <c r="R40" s="11">
        <f t="shared" si="7"/>
        <v>7</v>
      </c>
      <c r="S40" s="11" t="str">
        <f>IF(AND(R40&gt;=3,классы!R40=1),"ДА","НЕТ")</f>
        <v>ДА</v>
      </c>
      <c r="T40" s="195" t="str">
        <f t="shared" si="8"/>
        <v>НЕТ</v>
      </c>
      <c r="U40" s="146">
        <f t="shared" si="9"/>
        <v>7.2480570930520809</v>
      </c>
      <c r="V40" s="407">
        <f t="shared" si="10"/>
        <v>7.2480570930520809</v>
      </c>
      <c r="W40" s="406" t="str">
        <f t="shared" si="11"/>
        <v>-</v>
      </c>
      <c r="X40" s="409">
        <f t="shared" si="12"/>
        <v>5</v>
      </c>
      <c r="Y40" s="62" t="str">
        <f t="shared" si="13"/>
        <v>-</v>
      </c>
      <c r="Z40" s="188"/>
      <c r="AA40" s="188">
        <f t="shared" si="2"/>
        <v>38</v>
      </c>
      <c r="AB40" s="293" t="str">
        <f t="shared" si="14"/>
        <v>-</v>
      </c>
      <c r="AC40" s="188">
        <f t="shared" si="15"/>
        <v>7</v>
      </c>
      <c r="AD40" s="293">
        <f t="shared" si="21"/>
        <v>8.0000020001021408</v>
      </c>
      <c r="AE40" s="293" t="str">
        <f t="shared" si="18"/>
        <v>-</v>
      </c>
      <c r="AF40" s="293">
        <f t="shared" si="19"/>
        <v>9.0000008001294631</v>
      </c>
      <c r="AG40" s="293">
        <f t="shared" si="17"/>
        <v>10.545454759231331</v>
      </c>
      <c r="AH40" s="293" t="str">
        <f t="shared" si="17"/>
        <v>-</v>
      </c>
      <c r="AI40" s="293">
        <f t="shared" si="17"/>
        <v>6.1000120004283875</v>
      </c>
      <c r="AJ40" s="293">
        <f t="shared" si="17"/>
        <v>6.0909220911968314</v>
      </c>
      <c r="AK40" s="293">
        <f t="shared" si="17"/>
        <v>6.7500040001318506</v>
      </c>
      <c r="AL40" s="293" t="str">
        <f t="shared" si="17"/>
        <v>-</v>
      </c>
      <c r="AM40" s="293" t="str">
        <f t="shared" si="17"/>
        <v>-</v>
      </c>
      <c r="AN40" s="293" t="str">
        <f t="shared" si="17"/>
        <v>-</v>
      </c>
      <c r="AO40" s="293">
        <f t="shared" si="17"/>
        <v>4.2500040001445569</v>
      </c>
      <c r="AP40" s="293">
        <f t="shared" si="20"/>
        <v>8.0000020001021408</v>
      </c>
      <c r="AQ40" s="293">
        <f t="shared" si="1"/>
        <v>7.7647075824522744</v>
      </c>
      <c r="AR40" s="293">
        <f t="shared" si="1"/>
        <v>7.5000020001085597</v>
      </c>
      <c r="AS40" s="46">
        <f t="shared" si="16"/>
        <v>7.2480570930520809</v>
      </c>
    </row>
    <row r="41" spans="1:45">
      <c r="A41" s="195">
        <f t="shared" si="5"/>
        <v>39</v>
      </c>
      <c r="B41" s="195" t="str">
        <f>классы!C41</f>
        <v>Команда "Держи Забрало"</v>
      </c>
      <c r="C41" s="290" t="str">
        <f>IFERROR(VLOOKUP(A41,фото!$BV$982:$BY$1173,4,FALSE),"-")</f>
        <v>-</v>
      </c>
      <c r="D41" s="290" t="str">
        <f>IFERROR(VLOOKUP(A41,фото!$BW$982:$BY$1173,3,FALSE),"-")</f>
        <v>-</v>
      </c>
      <c r="E41" s="290" t="str">
        <f>IFERROR(VLOOKUP(A41,фото!$BX$982:$BY$1173,2,FALSE),"-")</f>
        <v>-</v>
      </c>
      <c r="F41" s="290" t="str">
        <f t="shared" si="6"/>
        <v>-</v>
      </c>
      <c r="G41" s="290" t="str">
        <f>Видео!$BI530</f>
        <v>-</v>
      </c>
      <c r="H41" s="290" t="str">
        <f>Увл.отчёт!$BI530</f>
        <v>-</v>
      </c>
      <c r="I41" s="290">
        <f>IF(классы!P41="ДА",классы!Q41,"-")</f>
        <v>1.0909099464312391</v>
      </c>
      <c r="J41" s="291">
        <f>IFERROR(VLOOKUP(A41,'РЕЗ-судейские'!$A$4:$L$88,4,FALSE),"-")</f>
        <v>9.6250100008564079</v>
      </c>
      <c r="K41" s="291">
        <f>IFERROR(VLOOKUP(A41,'РЕЗ-судейские'!$A$4:$L$88,8,FALSE),"-")</f>
        <v>8.875010000440982</v>
      </c>
      <c r="L41" s="291">
        <f>IFERROR(VLOOKUP(A41,'РЕЗ-судейские'!$A$4:$L$88,12,FALSE),"-")</f>
        <v>10.111122112026939</v>
      </c>
      <c r="M41" s="292" t="str">
        <f>IFERROR(VLOOKUP(A41,'РЕЗ-эксперт'!$B$3:$D$49,3,FALSE),"-")</f>
        <v>-</v>
      </c>
      <c r="N41" s="292" t="str">
        <f>IFERROR(VLOOKUP(A41,'РЕЗ-эксперт'!$B$52:$D$66,3,FALSE),"-")</f>
        <v>-</v>
      </c>
      <c r="O41" s="292" t="str">
        <f>IFERROR(VLOOKUP(A41,'РЕЗ-эксперт'!$B$69:$D$91,3,FALSE),"-")</f>
        <v>-</v>
      </c>
      <c r="P41" s="292" t="str">
        <f>IFERROR(VLOOKUP(A41,'РЕЗ-эксперт'!$B$94:$D$111,3,FALSE),"-")</f>
        <v>-</v>
      </c>
      <c r="Q41" s="292" t="str">
        <f>IFERROR(VLOOKUP(A41,'РЕЗ-эксперт'!$B$114:$D$138,3,FALSE),"-")</f>
        <v>-</v>
      </c>
      <c r="R41" s="11">
        <f t="shared" si="7"/>
        <v>4</v>
      </c>
      <c r="S41" s="11" t="str">
        <f>IF(AND(R41&gt;=3,классы!R41=1),"ДА","НЕТ")</f>
        <v>НЕТ</v>
      </c>
      <c r="T41" s="195" t="str">
        <f t="shared" si="8"/>
        <v>НЕТ</v>
      </c>
      <c r="U41" s="146">
        <f t="shared" si="9"/>
        <v>7.4255130149388915</v>
      </c>
      <c r="V41" s="407" t="str">
        <f t="shared" si="10"/>
        <v>-</v>
      </c>
      <c r="W41" s="406" t="str">
        <f t="shared" si="11"/>
        <v>-</v>
      </c>
      <c r="X41" s="409" t="str">
        <f t="shared" si="12"/>
        <v>-</v>
      </c>
      <c r="Y41" s="62" t="str">
        <f t="shared" si="13"/>
        <v>-</v>
      </c>
      <c r="Z41" s="188"/>
      <c r="AA41" s="188">
        <f t="shared" si="2"/>
        <v>39</v>
      </c>
      <c r="AB41" s="293" t="str">
        <f t="shared" si="14"/>
        <v>-</v>
      </c>
      <c r="AC41" s="188">
        <f t="shared" si="15"/>
        <v>4</v>
      </c>
      <c r="AD41" s="293" t="str">
        <f t="shared" si="21"/>
        <v>-</v>
      </c>
      <c r="AE41" s="293" t="str">
        <f t="shared" si="18"/>
        <v>-</v>
      </c>
      <c r="AF41" s="293" t="str">
        <f t="shared" si="19"/>
        <v>-</v>
      </c>
      <c r="AG41" s="293">
        <f t="shared" si="17"/>
        <v>1.0909099464312391</v>
      </c>
      <c r="AH41" s="293">
        <f t="shared" si="17"/>
        <v>9.6250100008564079</v>
      </c>
      <c r="AI41" s="293">
        <f t="shared" si="17"/>
        <v>8.875010000440982</v>
      </c>
      <c r="AJ41" s="293">
        <f t="shared" si="17"/>
        <v>10.111122112026939</v>
      </c>
      <c r="AK41" s="293" t="str">
        <f t="shared" si="17"/>
        <v>-</v>
      </c>
      <c r="AL41" s="293" t="str">
        <f t="shared" si="17"/>
        <v>-</v>
      </c>
      <c r="AM41" s="293" t="str">
        <f t="shared" si="17"/>
        <v>-</v>
      </c>
      <c r="AN41" s="293" t="str">
        <f t="shared" si="17"/>
        <v>-</v>
      </c>
      <c r="AO41" s="293" t="str">
        <f t="shared" si="17"/>
        <v>-</v>
      </c>
      <c r="AP41" s="293" t="str">
        <f t="shared" si="20"/>
        <v>-</v>
      </c>
      <c r="AQ41" s="293" t="str">
        <f t="shared" si="1"/>
        <v>-</v>
      </c>
      <c r="AR41" s="293" t="str">
        <f t="shared" si="1"/>
        <v>-</v>
      </c>
      <c r="AS41" s="46" t="str">
        <f t="shared" si="16"/>
        <v>-</v>
      </c>
    </row>
    <row r="42" spans="1:45">
      <c r="A42" s="195">
        <f t="shared" si="5"/>
        <v>40</v>
      </c>
      <c r="B42" s="195" t="str">
        <f>классы!C42</f>
        <v>Команда "Держи Забрало"</v>
      </c>
      <c r="C42" s="290" t="str">
        <f>IFERROR(VLOOKUP(A42,фото!$BV$982:$BY$1173,4,FALSE),"-")</f>
        <v>-</v>
      </c>
      <c r="D42" s="290" t="str">
        <f>IFERROR(VLOOKUP(A42,фото!$BW$982:$BY$1173,3,FALSE),"-")</f>
        <v>-</v>
      </c>
      <c r="E42" s="290" t="str">
        <f>IFERROR(VLOOKUP(A42,фото!$BX$982:$BY$1173,2,FALSE),"-")</f>
        <v>-</v>
      </c>
      <c r="F42" s="290" t="str">
        <f t="shared" si="6"/>
        <v>-</v>
      </c>
      <c r="G42" s="290" t="str">
        <f>Видео!$BI531</f>
        <v>-</v>
      </c>
      <c r="H42" s="290" t="str">
        <f>Увл.отчёт!$BI531</f>
        <v>-</v>
      </c>
      <c r="I42" s="290">
        <f>IF(классы!P42="ДА",классы!Q42,"-")</f>
        <v>2.1818189371515899</v>
      </c>
      <c r="J42" s="291">
        <f>IFERROR(VLOOKUP(A42,'РЕЗ-судейские'!$A$4:$L$88,4,FALSE),"-")</f>
        <v>8.7500100004304358</v>
      </c>
      <c r="K42" s="291">
        <f>IFERROR(VLOOKUP(A42,'РЕЗ-судейские'!$A$4:$L$88,8,FALSE),"-")</f>
        <v>9.3750100010702813</v>
      </c>
      <c r="L42" s="291">
        <f>IFERROR(VLOOKUP(A42,'РЕЗ-судейские'!$A$4:$L$88,12,FALSE),"-")</f>
        <v>10.444455445229543</v>
      </c>
      <c r="M42" s="292" t="str">
        <f>IFERROR(VLOOKUP(A42,'РЕЗ-эксперт'!$B$3:$D$49,3,FALSE),"-")</f>
        <v>-</v>
      </c>
      <c r="N42" s="292" t="str">
        <f>IFERROR(VLOOKUP(A42,'РЕЗ-эксперт'!$B$52:$D$66,3,FALSE),"-")</f>
        <v>-</v>
      </c>
      <c r="O42" s="292" t="str">
        <f>IFERROR(VLOOKUP(A42,'РЕЗ-эксперт'!$B$69:$D$91,3,FALSE),"-")</f>
        <v>-</v>
      </c>
      <c r="P42" s="292" t="str">
        <f>IFERROR(VLOOKUP(A42,'РЕЗ-эксперт'!$B$94:$D$111,3,FALSE),"-")</f>
        <v>-</v>
      </c>
      <c r="Q42" s="292" t="str">
        <f>IFERROR(VLOOKUP(A42,'РЕЗ-эксперт'!$B$114:$D$138,3,FALSE),"-")</f>
        <v>-</v>
      </c>
      <c r="R42" s="11">
        <f t="shared" si="7"/>
        <v>4</v>
      </c>
      <c r="S42" s="11" t="str">
        <f>IF(AND(R42&gt;=3,классы!R42=1),"ДА","НЕТ")</f>
        <v>НЕТ</v>
      </c>
      <c r="T42" s="195" t="str">
        <f t="shared" si="8"/>
        <v>НЕТ</v>
      </c>
      <c r="U42" s="146">
        <f t="shared" si="9"/>
        <v>7.6878235959704622</v>
      </c>
      <c r="V42" s="407" t="str">
        <f t="shared" si="10"/>
        <v>-</v>
      </c>
      <c r="W42" s="406" t="str">
        <f t="shared" si="11"/>
        <v>-</v>
      </c>
      <c r="X42" s="409" t="str">
        <f t="shared" si="12"/>
        <v>-</v>
      </c>
      <c r="Y42" s="62" t="str">
        <f t="shared" si="13"/>
        <v>-</v>
      </c>
      <c r="Z42" s="188"/>
      <c r="AA42" s="188">
        <f t="shared" si="2"/>
        <v>40</v>
      </c>
      <c r="AB42" s="293" t="str">
        <f t="shared" si="14"/>
        <v>-</v>
      </c>
      <c r="AC42" s="188">
        <f t="shared" si="15"/>
        <v>4</v>
      </c>
      <c r="AD42" s="293" t="str">
        <f t="shared" si="21"/>
        <v>-</v>
      </c>
      <c r="AE42" s="293" t="str">
        <f t="shared" si="18"/>
        <v>-</v>
      </c>
      <c r="AF42" s="293" t="str">
        <f t="shared" si="19"/>
        <v>-</v>
      </c>
      <c r="AG42" s="293">
        <f t="shared" si="17"/>
        <v>2.1818189371515899</v>
      </c>
      <c r="AH42" s="293">
        <f t="shared" si="17"/>
        <v>8.7500100004304358</v>
      </c>
      <c r="AI42" s="293">
        <f t="shared" si="17"/>
        <v>9.3750100010702813</v>
      </c>
      <c r="AJ42" s="293">
        <f t="shared" si="17"/>
        <v>10.444455445229543</v>
      </c>
      <c r="AK42" s="293" t="str">
        <f t="shared" si="17"/>
        <v>-</v>
      </c>
      <c r="AL42" s="293" t="str">
        <f t="shared" si="17"/>
        <v>-</v>
      </c>
      <c r="AM42" s="293" t="str">
        <f t="shared" si="17"/>
        <v>-</v>
      </c>
      <c r="AN42" s="293" t="str">
        <f t="shared" si="17"/>
        <v>-</v>
      </c>
      <c r="AO42" s="293" t="str">
        <f t="shared" si="17"/>
        <v>-</v>
      </c>
      <c r="AP42" s="293" t="str">
        <f t="shared" si="20"/>
        <v>-</v>
      </c>
      <c r="AQ42" s="293" t="str">
        <f t="shared" si="1"/>
        <v>-</v>
      </c>
      <c r="AR42" s="293" t="str">
        <f t="shared" si="1"/>
        <v>-</v>
      </c>
      <c r="AS42" s="46" t="str">
        <f t="shared" si="16"/>
        <v>-</v>
      </c>
    </row>
    <row r="43" spans="1:45">
      <c r="A43" s="195">
        <f t="shared" si="5"/>
        <v>41</v>
      </c>
      <c r="B43" s="195" t="str">
        <f>классы!C43</f>
        <v>Диденко Е.В.</v>
      </c>
      <c r="C43" s="290">
        <f>IFERROR(VLOOKUP(A43,фото!$BV$982:$BY$1173,4,FALSE),"-")</f>
        <v>3.857144257741183</v>
      </c>
      <c r="D43" s="290">
        <f>IFERROR(VLOOKUP(A43,фото!$BW$982:$BY$1173,3,FALSE),"-")</f>
        <v>4.4615397617282069</v>
      </c>
      <c r="E43" s="290">
        <f>IFERROR(VLOOKUP(A43,фото!$BX$982:$BY$1173,2,FALSE),"-")</f>
        <v>6.0000012003927026</v>
      </c>
      <c r="F43" s="290">
        <f t="shared" si="6"/>
        <v>6.0000012003927026</v>
      </c>
      <c r="G43" s="290">
        <f>Видео!$BI532</f>
        <v>6.9090920110872798</v>
      </c>
      <c r="H43" s="290">
        <f>Увл.отчёт!$BI532</f>
        <v>7.0000004007444172</v>
      </c>
      <c r="I43" s="290">
        <f>IF(классы!P43="ДА",классы!Q43,"-")</f>
        <v>0.36363722492802175</v>
      </c>
      <c r="J43" s="291" t="str">
        <f>IFERROR(VLOOKUP(A43,'РЕЗ-судейские'!$A$4:$L$88,4,FALSE),"-")</f>
        <v>-</v>
      </c>
      <c r="K43" s="291">
        <f>IFERROR(VLOOKUP(A43,'РЕЗ-судейские'!$A$4:$L$88,8,FALSE),"-")</f>
        <v>7.3333413337479758</v>
      </c>
      <c r="L43" s="291">
        <f>IFERROR(VLOOKUP(A43,'РЕЗ-судейские'!$A$4:$L$88,12,FALSE),"-")</f>
        <v>7.0000090002902384</v>
      </c>
      <c r="M43" s="292">
        <f>IFERROR(VLOOKUP(A43,'РЕЗ-эксперт'!$B$3:$D$49,3,FALSE),"-")</f>
        <v>7.0000030009990013</v>
      </c>
      <c r="N43" s="292" t="str">
        <f>IFERROR(VLOOKUP(A43,'РЕЗ-эксперт'!$B$52:$D$66,3,FALSE),"-")</f>
        <v>-</v>
      </c>
      <c r="O43" s="292" t="str">
        <f>IFERROR(VLOOKUP(A43,'РЕЗ-эксперт'!$B$69:$D$91,3,FALSE),"-")</f>
        <v>-</v>
      </c>
      <c r="P43" s="292" t="str">
        <f>IFERROR(VLOOKUP(A43,'РЕЗ-эксперт'!$B$94:$D$111,3,FALSE),"-")</f>
        <v>-</v>
      </c>
      <c r="Q43" s="292" t="str">
        <f>IFERROR(VLOOKUP(A43,'РЕЗ-эксперт'!$B$114:$D$138,3,FALSE),"-")</f>
        <v>-</v>
      </c>
      <c r="R43" s="11">
        <f t="shared" si="7"/>
        <v>7</v>
      </c>
      <c r="S43" s="11" t="str">
        <f>IF(AND(R43&gt;=3,классы!R43=1),"ДА","НЕТ")</f>
        <v>НЕТ</v>
      </c>
      <c r="T43" s="195" t="str">
        <f t="shared" si="8"/>
        <v>НЕТ</v>
      </c>
      <c r="U43" s="146">
        <f t="shared" si="9"/>
        <v>5.9437263103128055</v>
      </c>
      <c r="V43" s="407" t="str">
        <f t="shared" si="10"/>
        <v>-</v>
      </c>
      <c r="W43" s="406" t="str">
        <f t="shared" si="11"/>
        <v>-</v>
      </c>
      <c r="X43" s="409" t="str">
        <f t="shared" si="12"/>
        <v>-</v>
      </c>
      <c r="Y43" s="62" t="str">
        <f t="shared" si="13"/>
        <v>-</v>
      </c>
      <c r="Z43" s="188"/>
      <c r="AA43" s="188">
        <f t="shared" si="2"/>
        <v>41</v>
      </c>
      <c r="AB43" s="293" t="str">
        <f t="shared" si="14"/>
        <v>-</v>
      </c>
      <c r="AC43" s="188">
        <f t="shared" si="15"/>
        <v>7</v>
      </c>
      <c r="AD43" s="293">
        <f t="shared" si="21"/>
        <v>6.0000012003927026</v>
      </c>
      <c r="AE43" s="293">
        <f t="shared" si="18"/>
        <v>6.9090920110872798</v>
      </c>
      <c r="AF43" s="293">
        <f t="shared" si="19"/>
        <v>7.0000004007444172</v>
      </c>
      <c r="AG43" s="293">
        <f t="shared" si="17"/>
        <v>0.36363722492802175</v>
      </c>
      <c r="AH43" s="293" t="str">
        <f t="shared" si="17"/>
        <v>-</v>
      </c>
      <c r="AI43" s="293">
        <f t="shared" si="17"/>
        <v>7.3333413337479758</v>
      </c>
      <c r="AJ43" s="293">
        <f t="shared" si="17"/>
        <v>7.0000090002902384</v>
      </c>
      <c r="AK43" s="293">
        <f t="shared" si="17"/>
        <v>7.0000030009990013</v>
      </c>
      <c r="AL43" s="293" t="str">
        <f t="shared" si="17"/>
        <v>-</v>
      </c>
      <c r="AM43" s="293" t="str">
        <f t="shared" si="17"/>
        <v>-</v>
      </c>
      <c r="AN43" s="293" t="str">
        <f t="shared" si="17"/>
        <v>-</v>
      </c>
      <c r="AO43" s="293" t="str">
        <f t="shared" si="17"/>
        <v>-</v>
      </c>
      <c r="AP43" s="293">
        <f t="shared" si="20"/>
        <v>3.857144257741183</v>
      </c>
      <c r="AQ43" s="293">
        <f t="shared" si="1"/>
        <v>4.4615397617282069</v>
      </c>
      <c r="AR43" s="293">
        <f t="shared" si="1"/>
        <v>6.0000012003927026</v>
      </c>
      <c r="AS43" s="46" t="str">
        <f t="shared" si="16"/>
        <v>-</v>
      </c>
    </row>
    <row r="44" spans="1:45">
      <c r="A44" s="195">
        <f t="shared" si="5"/>
        <v>42</v>
      </c>
      <c r="B44" s="195" t="str">
        <f>классы!C44</f>
        <v>Василий Буз</v>
      </c>
      <c r="C44" s="290">
        <f>IFERROR(VLOOKUP(A44,фото!$BV$982:$BY$1173,4,FALSE),"-")</f>
        <v>7.0714299718777527</v>
      </c>
      <c r="D44" s="290">
        <f>IFERROR(VLOOKUP(A44,фото!$BW$982:$BY$1173,3,FALSE),"-")</f>
        <v>5.285715686066875</v>
      </c>
      <c r="E44" s="290">
        <f>IFERROR(VLOOKUP(A44,фото!$BX$982:$BY$1173,2,FALSE),"-")</f>
        <v>6.8750016003772165</v>
      </c>
      <c r="F44" s="290">
        <f t="shared" si="6"/>
        <v>7.0714299718777527</v>
      </c>
      <c r="G44" s="290" t="str">
        <f>Видео!$BI533</f>
        <v>-</v>
      </c>
      <c r="H44" s="290" t="str">
        <f>Увл.отчёт!$BI533</f>
        <v>-</v>
      </c>
      <c r="I44" s="290" t="str">
        <f>IF(классы!P44="ДА",классы!Q44,"-")</f>
        <v>-</v>
      </c>
      <c r="J44" s="291">
        <f>IFERROR(VLOOKUP(A44,'РЕЗ-судейские'!$A$4:$L$88,4,FALSE),"-")</f>
        <v>10.666674667249659</v>
      </c>
      <c r="K44" s="291">
        <f>IFERROR(VLOOKUP(A44,'РЕЗ-судейские'!$A$4:$L$88,8,FALSE),"-")</f>
        <v>9.6666746673750232</v>
      </c>
      <c r="L44" s="291">
        <f>IFERROR(VLOOKUP(A44,'РЕЗ-судейские'!$A$4:$L$88,12,FALSE),"-")</f>
        <v>9.1428661429755493</v>
      </c>
      <c r="M44" s="292" t="str">
        <f>IFERROR(VLOOKUP(A44,'РЕЗ-эксперт'!$B$3:$D$49,3,FALSE),"-")</f>
        <v>-</v>
      </c>
      <c r="N44" s="292" t="str">
        <f>IFERROR(VLOOKUP(A44,'РЕЗ-эксперт'!$B$52:$D$66,3,FALSE),"-")</f>
        <v>-</v>
      </c>
      <c r="O44" s="292" t="str">
        <f>IFERROR(VLOOKUP(A44,'РЕЗ-эксперт'!$B$69:$D$91,3,FALSE),"-")</f>
        <v>-</v>
      </c>
      <c r="P44" s="292" t="str">
        <f>IFERROR(VLOOKUP(A44,'РЕЗ-эксперт'!$B$94:$D$111,3,FALSE),"-")</f>
        <v>-</v>
      </c>
      <c r="Q44" s="292" t="str">
        <f>IFERROR(VLOOKUP(A44,'РЕЗ-эксперт'!$B$114:$D$138,3,FALSE),"-")</f>
        <v>-</v>
      </c>
      <c r="R44" s="11">
        <f t="shared" si="7"/>
        <v>4</v>
      </c>
      <c r="S44" s="11" t="str">
        <f>IF(AND(R44&gt;=3,классы!R44=1),"ДА","НЕТ")</f>
        <v>НЕТ</v>
      </c>
      <c r="T44" s="195" t="str">
        <f t="shared" si="8"/>
        <v>НЕТ</v>
      </c>
      <c r="U44" s="146">
        <f t="shared" si="9"/>
        <v>9.1369113623694957</v>
      </c>
      <c r="V44" s="407" t="str">
        <f t="shared" si="10"/>
        <v>-</v>
      </c>
      <c r="W44" s="406" t="str">
        <f t="shared" si="11"/>
        <v>-</v>
      </c>
      <c r="X44" s="409" t="str">
        <f t="shared" si="12"/>
        <v>-</v>
      </c>
      <c r="Y44" s="62" t="str">
        <f t="shared" si="13"/>
        <v>-</v>
      </c>
      <c r="Z44" s="188"/>
      <c r="AA44" s="188">
        <f t="shared" si="2"/>
        <v>42</v>
      </c>
      <c r="AB44" s="293" t="str">
        <f t="shared" si="14"/>
        <v>-</v>
      </c>
      <c r="AC44" s="188">
        <f t="shared" si="15"/>
        <v>4</v>
      </c>
      <c r="AD44" s="293">
        <f t="shared" si="21"/>
        <v>7.0714299718777527</v>
      </c>
      <c r="AE44" s="293" t="str">
        <f t="shared" si="18"/>
        <v>-</v>
      </c>
      <c r="AF44" s="293" t="str">
        <f t="shared" si="19"/>
        <v>-</v>
      </c>
      <c r="AG44" s="293" t="str">
        <f t="shared" si="17"/>
        <v>-</v>
      </c>
      <c r="AH44" s="293">
        <f t="shared" si="17"/>
        <v>10.666674667249659</v>
      </c>
      <c r="AI44" s="293">
        <f t="shared" si="17"/>
        <v>9.6666746673750232</v>
      </c>
      <c r="AJ44" s="293">
        <f t="shared" si="17"/>
        <v>9.1428661429755493</v>
      </c>
      <c r="AK44" s="293" t="str">
        <f t="shared" si="17"/>
        <v>-</v>
      </c>
      <c r="AL44" s="293" t="str">
        <f t="shared" si="17"/>
        <v>-</v>
      </c>
      <c r="AM44" s="293" t="str">
        <f t="shared" si="17"/>
        <v>-</v>
      </c>
      <c r="AN44" s="293" t="str">
        <f t="shared" si="17"/>
        <v>-</v>
      </c>
      <c r="AO44" s="293" t="str">
        <f t="shared" si="17"/>
        <v>-</v>
      </c>
      <c r="AP44" s="293">
        <f t="shared" si="20"/>
        <v>7.0714299718777527</v>
      </c>
      <c r="AQ44" s="293">
        <f t="shared" si="1"/>
        <v>5.285715686066875</v>
      </c>
      <c r="AR44" s="293">
        <f t="shared" si="1"/>
        <v>6.8750016003772165</v>
      </c>
      <c r="AS44" s="46" t="str">
        <f t="shared" si="16"/>
        <v>-</v>
      </c>
    </row>
    <row r="45" spans="1:45">
      <c r="A45" s="195">
        <f t="shared" si="5"/>
        <v>43</v>
      </c>
      <c r="B45" s="195" t="str">
        <f>классы!C45</f>
        <v>Голованова Кcения Александровна (участник похода)</v>
      </c>
      <c r="C45" s="290" t="str">
        <f>IFERROR(VLOOKUP(A45,фото!$BV$982:$BY$1173,4,FALSE),"-")</f>
        <v>-</v>
      </c>
      <c r="D45" s="290" t="str">
        <f>IFERROR(VLOOKUP(A45,фото!$BW$982:$BY$1173,3,FALSE),"-")</f>
        <v>-</v>
      </c>
      <c r="E45" s="290" t="str">
        <f>IFERROR(VLOOKUP(A45,фото!$BX$982:$BY$1173,2,FALSE),"-")</f>
        <v>-</v>
      </c>
      <c r="F45" s="290" t="str">
        <f t="shared" si="6"/>
        <v>-</v>
      </c>
      <c r="G45" s="290" t="str">
        <f>Видео!$BI534</f>
        <v>-</v>
      </c>
      <c r="H45" s="290">
        <f>Увл.отчёт!$BI534</f>
        <v>9.5000006001148112</v>
      </c>
      <c r="I45" s="290">
        <f>IF(классы!P45="ДА",классы!Q45,"-")</f>
        <v>12</v>
      </c>
      <c r="J45" s="291">
        <f>IFERROR(VLOOKUP(A45,'РЕЗ-судейские'!$A$4:$L$88,4,FALSE),"-")</f>
        <v>6.5000080003998404</v>
      </c>
      <c r="K45" s="291">
        <f>IFERROR(VLOOKUP(A45,'РЕЗ-судейские'!$A$4:$L$88,8,FALSE),"-")</f>
        <v>7.0000080001950842</v>
      </c>
      <c r="L45" s="291">
        <f>IFERROR(VLOOKUP(A45,'РЕЗ-судейские'!$A$4:$L$88,12,FALSE),"-")</f>
        <v>5.8571518573678061</v>
      </c>
      <c r="M45" s="292">
        <f>IFERROR(VLOOKUP(A45,'РЕЗ-эксперт'!$B$3:$D$49,3,FALSE),"-")</f>
        <v>7.0000050000645118</v>
      </c>
      <c r="N45" s="292" t="str">
        <f>IFERROR(VLOOKUP(A45,'РЕЗ-эксперт'!$B$52:$D$66,3,FALSE),"-")</f>
        <v>-</v>
      </c>
      <c r="O45" s="292" t="str">
        <f>IFERROR(VLOOKUP(A45,'РЕЗ-эксперт'!$B$69:$D$91,3,FALSE),"-")</f>
        <v>-</v>
      </c>
      <c r="P45" s="292" t="str">
        <f>IFERROR(VLOOKUP(A45,'РЕЗ-эксперт'!$B$94:$D$111,3,FALSE),"-")</f>
        <v>-</v>
      </c>
      <c r="Q45" s="292">
        <f>IFERROR(VLOOKUP(A45,'РЕЗ-эксперт'!$B$114:$D$138,3,FALSE),"-")</f>
        <v>6.8000050000729866</v>
      </c>
      <c r="R45" s="11">
        <f t="shared" si="7"/>
        <v>7</v>
      </c>
      <c r="S45" s="11" t="str">
        <f>IF(AND(R45&gt;=3,классы!R45=1),"ДА","НЕТ")</f>
        <v>ДА</v>
      </c>
      <c r="T45" s="195" t="str">
        <f t="shared" si="8"/>
        <v>ДА</v>
      </c>
      <c r="U45" s="146">
        <f t="shared" si="9"/>
        <v>7.8081683511735767</v>
      </c>
      <c r="V45" s="407">
        <f t="shared" si="10"/>
        <v>7.8081683511735767</v>
      </c>
      <c r="W45" s="406">
        <f t="shared" si="11"/>
        <v>7.8081683511735767</v>
      </c>
      <c r="X45" s="409">
        <f t="shared" si="12"/>
        <v>2</v>
      </c>
      <c r="Y45" s="62">
        <f t="shared" si="13"/>
        <v>8</v>
      </c>
      <c r="Z45" s="188"/>
      <c r="AA45" s="188">
        <f t="shared" si="2"/>
        <v>43</v>
      </c>
      <c r="AB45" s="293">
        <f t="shared" si="14"/>
        <v>7.8081683511735767</v>
      </c>
      <c r="AC45" s="188">
        <f t="shared" si="15"/>
        <v>7</v>
      </c>
      <c r="AD45" s="293" t="str">
        <f t="shared" si="21"/>
        <v>-</v>
      </c>
      <c r="AE45" s="293" t="str">
        <f t="shared" si="18"/>
        <v>-</v>
      </c>
      <c r="AF45" s="293">
        <f t="shared" si="19"/>
        <v>9.5000006001148112</v>
      </c>
      <c r="AG45" s="293">
        <f t="shared" si="17"/>
        <v>12</v>
      </c>
      <c r="AH45" s="293">
        <f t="shared" si="17"/>
        <v>6.5000080003998404</v>
      </c>
      <c r="AI45" s="293">
        <f t="shared" si="17"/>
        <v>7.0000080001950842</v>
      </c>
      <c r="AJ45" s="293">
        <f t="shared" si="17"/>
        <v>5.8571518573678061</v>
      </c>
      <c r="AK45" s="293">
        <f t="shared" si="17"/>
        <v>7.0000050000645118</v>
      </c>
      <c r="AL45" s="293" t="str">
        <f t="shared" si="17"/>
        <v>-</v>
      </c>
      <c r="AM45" s="293" t="str">
        <f t="shared" si="17"/>
        <v>-</v>
      </c>
      <c r="AN45" s="293" t="str">
        <f t="shared" si="17"/>
        <v>-</v>
      </c>
      <c r="AO45" s="293">
        <f t="shared" si="17"/>
        <v>6.8000050000729866</v>
      </c>
      <c r="AP45" s="293" t="str">
        <f t="shared" si="20"/>
        <v>-</v>
      </c>
      <c r="AQ45" s="293" t="str">
        <f t="shared" si="1"/>
        <v>-</v>
      </c>
      <c r="AR45" s="293" t="str">
        <f t="shared" si="1"/>
        <v>-</v>
      </c>
      <c r="AS45" s="46">
        <f t="shared" si="16"/>
        <v>7.8081683511735767</v>
      </c>
    </row>
    <row r="46" spans="1:45">
      <c r="A46" s="195">
        <f t="shared" si="5"/>
        <v>44</v>
      </c>
      <c r="B46" s="195" t="str">
        <f>классы!C46</f>
        <v>Горбунов Владимир Владимирович</v>
      </c>
      <c r="C46" s="290">
        <f>IFERROR(VLOOKUP(A46,фото!$BV$982:$BY$1173,4,FALSE),"-")</f>
        <v>6.9375016003064198</v>
      </c>
      <c r="D46" s="290">
        <f>IFERROR(VLOOKUP(A46,фото!$BW$982:$BY$1173,3,FALSE),"-")</f>
        <v>7.1875016002327294</v>
      </c>
      <c r="E46" s="290">
        <f>IFERROR(VLOOKUP(A46,фото!$BX$982:$BY$1173,2,FALSE),"-")</f>
        <v>7.3571442573551806</v>
      </c>
      <c r="F46" s="290">
        <f t="shared" si="6"/>
        <v>7.3571442573551806</v>
      </c>
      <c r="G46" s="290" t="str">
        <f>Видео!$BI535</f>
        <v>-</v>
      </c>
      <c r="H46" s="290">
        <f>Увл.отчёт!$BI535</f>
        <v>7.0000005002848997</v>
      </c>
      <c r="I46" s="290">
        <f>IF(классы!P46="ДА",классы!Q46,"-")</f>
        <v>0.36363716445634692</v>
      </c>
      <c r="J46" s="291">
        <f>IFERROR(VLOOKUP(A46,'РЕЗ-судейские'!$A$4:$L$88,4,FALSE),"-")</f>
        <v>4.6000070017469428</v>
      </c>
      <c r="K46" s="291">
        <f>IFERROR(VLOOKUP(A46,'РЕЗ-судейские'!$A$4:$L$88,8,FALSE),"-")</f>
        <v>6.2000070004466092</v>
      </c>
      <c r="L46" s="291">
        <f>IFERROR(VLOOKUP(A46,'РЕЗ-судейские'!$A$4:$L$88,12,FALSE),"-")</f>
        <v>6.500008000129613</v>
      </c>
      <c r="M46" s="292">
        <f>IFERROR(VLOOKUP(A46,'РЕЗ-эксперт'!$B$3:$D$49,3,FALSE),"-")</f>
        <v>4.500004000333222</v>
      </c>
      <c r="N46" s="292" t="str">
        <f>IFERROR(VLOOKUP(A46,'РЕЗ-эксперт'!$B$52:$D$66,3,FALSE),"-")</f>
        <v>-</v>
      </c>
      <c r="O46" s="292" t="str">
        <f>IFERROR(VLOOKUP(A46,'РЕЗ-эксперт'!$B$69:$D$91,3,FALSE),"-")</f>
        <v>-</v>
      </c>
      <c r="P46" s="292">
        <f>IFERROR(VLOOKUP(A46,'РЕЗ-эксперт'!$B$94:$D$111,3,FALSE),"-")</f>
        <v>7.2000050003702336</v>
      </c>
      <c r="Q46" s="292">
        <f>IFERROR(VLOOKUP(A46,'РЕЗ-эксперт'!$B$114:$D$138,3,FALSE),"-")</f>
        <v>4.400005000232504</v>
      </c>
      <c r="R46" s="11">
        <f t="shared" si="7"/>
        <v>9</v>
      </c>
      <c r="S46" s="11" t="str">
        <f>IF(AND(R46&gt;=3,классы!R46=1),"ДА","НЕТ")</f>
        <v>НЕТ</v>
      </c>
      <c r="T46" s="195" t="str">
        <f t="shared" si="8"/>
        <v>ДА</v>
      </c>
      <c r="U46" s="146">
        <f t="shared" si="9"/>
        <v>5.3467575472617277</v>
      </c>
      <c r="V46" s="407" t="str">
        <f t="shared" si="10"/>
        <v>-</v>
      </c>
      <c r="W46" s="406">
        <f t="shared" si="11"/>
        <v>5.3467575472617277</v>
      </c>
      <c r="X46" s="409" t="str">
        <f t="shared" si="12"/>
        <v>-</v>
      </c>
      <c r="Y46" s="62">
        <f t="shared" si="13"/>
        <v>25</v>
      </c>
      <c r="Z46" s="188"/>
      <c r="AA46" s="188">
        <f t="shared" si="2"/>
        <v>44</v>
      </c>
      <c r="AB46" s="293">
        <f t="shared" si="14"/>
        <v>5.3467575472617277</v>
      </c>
      <c r="AC46" s="188">
        <f t="shared" si="15"/>
        <v>9</v>
      </c>
      <c r="AD46" s="293">
        <f t="shared" si="21"/>
        <v>7.3571442573551806</v>
      </c>
      <c r="AE46" s="293" t="str">
        <f t="shared" si="18"/>
        <v>-</v>
      </c>
      <c r="AF46" s="293">
        <f t="shared" si="19"/>
        <v>7.0000005002848997</v>
      </c>
      <c r="AG46" s="293">
        <f t="shared" si="17"/>
        <v>0.36363716445634692</v>
      </c>
      <c r="AH46" s="293">
        <f t="shared" si="17"/>
        <v>4.6000070017469428</v>
      </c>
      <c r="AI46" s="293">
        <f t="shared" si="17"/>
        <v>6.2000070004466092</v>
      </c>
      <c r="AJ46" s="293">
        <f t="shared" si="17"/>
        <v>6.500008000129613</v>
      </c>
      <c r="AK46" s="293">
        <f t="shared" si="17"/>
        <v>4.500004000333222</v>
      </c>
      <c r="AL46" s="293" t="str">
        <f t="shared" si="17"/>
        <v>-</v>
      </c>
      <c r="AM46" s="293" t="str">
        <f t="shared" si="17"/>
        <v>-</v>
      </c>
      <c r="AN46" s="293">
        <f t="shared" si="17"/>
        <v>7.2000050003702336</v>
      </c>
      <c r="AO46" s="293">
        <f t="shared" si="17"/>
        <v>4.400005000232504</v>
      </c>
      <c r="AP46" s="293">
        <f t="shared" si="20"/>
        <v>6.9375016003064198</v>
      </c>
      <c r="AQ46" s="293">
        <f t="shared" si="1"/>
        <v>7.1875016002327294</v>
      </c>
      <c r="AR46" s="293">
        <f t="shared" si="1"/>
        <v>7.3571442573551806</v>
      </c>
      <c r="AS46" s="46" t="str">
        <f t="shared" si="16"/>
        <v>-</v>
      </c>
    </row>
    <row r="47" spans="1:45">
      <c r="A47" s="195">
        <f t="shared" si="5"/>
        <v>45</v>
      </c>
      <c r="B47" s="195" t="str">
        <f>классы!C47</f>
        <v>Горбунов Владимир Владимирович</v>
      </c>
      <c r="C47" s="290">
        <f>IFERROR(VLOOKUP(A47,фото!$BV$982:$BY$1173,4,FALSE),"-")</f>
        <v>6.3076936082190569</v>
      </c>
      <c r="D47" s="290">
        <f>IFERROR(VLOOKUP(A47,фото!$BW$982:$BY$1173,3,FALSE),"-")</f>
        <v>4.9090920093772858</v>
      </c>
      <c r="E47" s="290">
        <f>IFERROR(VLOOKUP(A47,фото!$BX$982:$BY$1173,2,FALSE),"-")</f>
        <v>5.7857156861423382</v>
      </c>
      <c r="F47" s="290">
        <f t="shared" si="6"/>
        <v>6.3076936082190569</v>
      </c>
      <c r="G47" s="290" t="str">
        <f>Видео!$BI536</f>
        <v>-</v>
      </c>
      <c r="H47" s="290">
        <f>Увл.отчёт!$BI536</f>
        <v>7.1666672671260852</v>
      </c>
      <c r="I47" s="290">
        <f>IF(классы!P47="ДА",классы!Q47,"-")</f>
        <v>0.36363714609087527</v>
      </c>
      <c r="J47" s="291">
        <f>IFERROR(VLOOKUP(A47,'РЕЗ-судейские'!$A$4:$L$88,4,FALSE),"-")</f>
        <v>5.8000070005247242</v>
      </c>
      <c r="K47" s="291">
        <f>IFERROR(VLOOKUP(A47,'РЕЗ-судейские'!$A$4:$L$88,8,FALSE),"-")</f>
        <v>7.600007001612779</v>
      </c>
      <c r="L47" s="291">
        <f>IFERROR(VLOOKUP(A47,'РЕЗ-судейские'!$A$4:$L$88,12,FALSE),"-")</f>
        <v>7.000008000171225</v>
      </c>
      <c r="M47" s="292">
        <f>IFERROR(VLOOKUP(A47,'РЕЗ-эксперт'!$B$3:$D$49,3,FALSE),"-")</f>
        <v>5.0000040002499375</v>
      </c>
      <c r="N47" s="292" t="str">
        <f>IFERROR(VLOOKUP(A47,'РЕЗ-эксперт'!$B$52:$D$66,3,FALSE),"-")</f>
        <v>-</v>
      </c>
      <c r="O47" s="292">
        <f>IFERROR(VLOOKUP(A47,'РЕЗ-эксперт'!$B$69:$D$91,3,FALSE),"-")</f>
        <v>5.8000050005878894</v>
      </c>
      <c r="P47" s="292">
        <f>IFERROR(VLOOKUP(A47,'РЕЗ-эксперт'!$B$94:$D$111,3,FALSE),"-")</f>
        <v>6.6000050007686388</v>
      </c>
      <c r="Q47" s="292">
        <f>IFERROR(VLOOKUP(A47,'РЕЗ-эксперт'!$B$114:$D$138,3,FALSE),"-")</f>
        <v>4.6000050003570152</v>
      </c>
      <c r="R47" s="11">
        <f t="shared" si="7"/>
        <v>10</v>
      </c>
      <c r="S47" s="11" t="str">
        <f>IF(AND(R47&gt;=3,классы!R47=1),"ДА","НЕТ")</f>
        <v>НЕТ</v>
      </c>
      <c r="T47" s="195" t="str">
        <f t="shared" si="8"/>
        <v>ДА</v>
      </c>
      <c r="U47" s="146">
        <f t="shared" si="9"/>
        <v>5.6238039025708222</v>
      </c>
      <c r="V47" s="407" t="str">
        <f t="shared" si="10"/>
        <v>-</v>
      </c>
      <c r="W47" s="406">
        <f t="shared" si="11"/>
        <v>5.6238039025708222</v>
      </c>
      <c r="X47" s="409" t="str">
        <f t="shared" si="12"/>
        <v>-</v>
      </c>
      <c r="Y47" s="62">
        <f t="shared" si="13"/>
        <v>23</v>
      </c>
      <c r="Z47" s="188"/>
      <c r="AA47" s="188">
        <f t="shared" si="2"/>
        <v>45</v>
      </c>
      <c r="AB47" s="293">
        <f t="shared" si="14"/>
        <v>5.6238039025708222</v>
      </c>
      <c r="AC47" s="188">
        <f t="shared" si="15"/>
        <v>10</v>
      </c>
      <c r="AD47" s="293">
        <f t="shared" si="21"/>
        <v>6.3076936082190569</v>
      </c>
      <c r="AE47" s="293" t="str">
        <f t="shared" si="18"/>
        <v>-</v>
      </c>
      <c r="AF47" s="293">
        <f t="shared" si="19"/>
        <v>7.1666672671260852</v>
      </c>
      <c r="AG47" s="293">
        <f t="shared" si="17"/>
        <v>0.36363714609087527</v>
      </c>
      <c r="AH47" s="293">
        <f t="shared" si="17"/>
        <v>5.8000070005247242</v>
      </c>
      <c r="AI47" s="293">
        <f t="shared" si="17"/>
        <v>7.600007001612779</v>
      </c>
      <c r="AJ47" s="293">
        <f t="shared" si="17"/>
        <v>7.000008000171225</v>
      </c>
      <c r="AK47" s="293">
        <f t="shared" si="17"/>
        <v>5.0000040002499375</v>
      </c>
      <c r="AL47" s="293" t="str">
        <f t="shared" si="17"/>
        <v>-</v>
      </c>
      <c r="AM47" s="293">
        <f t="shared" si="17"/>
        <v>5.8000050005878894</v>
      </c>
      <c r="AN47" s="293">
        <f t="shared" si="17"/>
        <v>6.6000050007686388</v>
      </c>
      <c r="AO47" s="293">
        <f t="shared" si="17"/>
        <v>4.6000050003570152</v>
      </c>
      <c r="AP47" s="293">
        <f t="shared" si="20"/>
        <v>6.3076936082190569</v>
      </c>
      <c r="AQ47" s="293">
        <f t="shared" si="1"/>
        <v>4.9090920093772858</v>
      </c>
      <c r="AR47" s="293">
        <f t="shared" si="1"/>
        <v>5.7857156861423382</v>
      </c>
      <c r="AS47" s="46" t="str">
        <f t="shared" si="16"/>
        <v>-</v>
      </c>
    </row>
    <row r="48" spans="1:45">
      <c r="A48" s="195">
        <f t="shared" si="5"/>
        <v>46</v>
      </c>
      <c r="B48" s="195" t="str">
        <f>классы!C48</f>
        <v>Симонова Елена Ивановна</v>
      </c>
      <c r="C48" s="290">
        <f>IFERROR(VLOOKUP(A48,фото!$BV$982:$BY$1173,4,FALSE),"-")</f>
        <v>4.7500012004188719</v>
      </c>
      <c r="D48" s="290">
        <f>IFERROR(VLOOKUP(A48,фото!$BW$982:$BY$1173,3,FALSE),"-")</f>
        <v>5.1818192822801539</v>
      </c>
      <c r="E48" s="290">
        <f>IFERROR(VLOOKUP(A48,фото!$BX$982:$BY$1173,2,FALSE),"-")</f>
        <v>4.0909101913871231</v>
      </c>
      <c r="F48" s="290">
        <f t="shared" si="6"/>
        <v>5.1818192822801539</v>
      </c>
      <c r="G48" s="290">
        <f>Видео!$BI537</f>
        <v>7.0000010002804611</v>
      </c>
      <c r="H48" s="290">
        <f>Увл.отчёт!$BI537</f>
        <v>5.7500004004424783</v>
      </c>
      <c r="I48" s="290">
        <f>IF(классы!P48="ДА",классы!Q48,"-")</f>
        <v>9.8181819167871289</v>
      </c>
      <c r="J48" s="291" t="str">
        <f>IFERROR(VLOOKUP(A48,'РЕЗ-судейские'!$A$4:$L$88,4,FALSE),"-")</f>
        <v>-</v>
      </c>
      <c r="K48" s="291">
        <f>IFERROR(VLOOKUP(A48,'РЕЗ-судейские'!$A$4:$L$88,8,FALSE),"-")</f>
        <v>6.8000070006359588</v>
      </c>
      <c r="L48" s="291">
        <f>IFERROR(VLOOKUP(A48,'РЕЗ-судейские'!$A$4:$L$88,12,FALSE),"-")</f>
        <v>6.3333413338330837</v>
      </c>
      <c r="M48" s="292">
        <f>IFERROR(VLOOKUP(A48,'РЕЗ-эксперт'!$B$3:$D$49,3,FALSE),"-")</f>
        <v>7.0000050002856327</v>
      </c>
      <c r="N48" s="292" t="str">
        <f>IFERROR(VLOOKUP(A48,'РЕЗ-эксперт'!$B$52:$D$66,3,FALSE),"-")</f>
        <v>-</v>
      </c>
      <c r="O48" s="292">
        <f>IFERROR(VLOOKUP(A48,'РЕЗ-эксперт'!$B$69:$D$91,3,FALSE),"-")</f>
        <v>5.2500040001043367</v>
      </c>
      <c r="P48" s="292" t="str">
        <f>IFERROR(VLOOKUP(A48,'РЕЗ-эксперт'!$B$94:$D$111,3,FALSE),"-")</f>
        <v>-</v>
      </c>
      <c r="Q48" s="292" t="str">
        <f>IFERROR(VLOOKUP(A48,'РЕЗ-эксперт'!$B$114:$D$138,3,FALSE),"-")</f>
        <v>-</v>
      </c>
      <c r="R48" s="11">
        <f t="shared" si="7"/>
        <v>8</v>
      </c>
      <c r="S48" s="11" t="str">
        <f>IF(AND(R48&gt;=3,классы!R48=1),"ДА","НЕТ")</f>
        <v>НЕТ</v>
      </c>
      <c r="T48" s="195" t="str">
        <f t="shared" si="8"/>
        <v>НЕТ</v>
      </c>
      <c r="U48" s="146">
        <f t="shared" si="9"/>
        <v>6.6416699918311544</v>
      </c>
      <c r="V48" s="407" t="str">
        <f t="shared" si="10"/>
        <v>-</v>
      </c>
      <c r="W48" s="406" t="str">
        <f t="shared" si="11"/>
        <v>-</v>
      </c>
      <c r="X48" s="409" t="str">
        <f t="shared" si="12"/>
        <v>-</v>
      </c>
      <c r="Y48" s="62" t="str">
        <f t="shared" si="13"/>
        <v>-</v>
      </c>
      <c r="Z48" s="188"/>
      <c r="AA48" s="188">
        <f t="shared" si="2"/>
        <v>46</v>
      </c>
      <c r="AB48" s="293" t="str">
        <f t="shared" si="14"/>
        <v>-</v>
      </c>
      <c r="AC48" s="188">
        <f t="shared" si="15"/>
        <v>8</v>
      </c>
      <c r="AD48" s="293">
        <f t="shared" si="21"/>
        <v>5.1818192822801539</v>
      </c>
      <c r="AE48" s="293">
        <f t="shared" si="18"/>
        <v>7.0000010002804611</v>
      </c>
      <c r="AF48" s="293">
        <f t="shared" si="19"/>
        <v>5.7500004004424783</v>
      </c>
      <c r="AG48" s="293">
        <f t="shared" si="17"/>
        <v>9.8181819167871289</v>
      </c>
      <c r="AH48" s="293" t="str">
        <f t="shared" si="17"/>
        <v>-</v>
      </c>
      <c r="AI48" s="293">
        <f t="shared" si="17"/>
        <v>6.8000070006359588</v>
      </c>
      <c r="AJ48" s="293">
        <f t="shared" si="17"/>
        <v>6.3333413338330837</v>
      </c>
      <c r="AK48" s="293">
        <f t="shared" si="17"/>
        <v>7.0000050002856327</v>
      </c>
      <c r="AL48" s="293" t="str">
        <f t="shared" si="17"/>
        <v>-</v>
      </c>
      <c r="AM48" s="293">
        <f t="shared" si="17"/>
        <v>5.2500040001043367</v>
      </c>
      <c r="AN48" s="293" t="str">
        <f t="shared" si="17"/>
        <v>-</v>
      </c>
      <c r="AO48" s="293" t="str">
        <f t="shared" si="17"/>
        <v>-</v>
      </c>
      <c r="AP48" s="293">
        <f t="shared" si="20"/>
        <v>4.7500012004188719</v>
      </c>
      <c r="AQ48" s="293">
        <f t="shared" si="1"/>
        <v>5.1818192822801539</v>
      </c>
      <c r="AR48" s="293">
        <f t="shared" si="1"/>
        <v>4.0909101913871231</v>
      </c>
      <c r="AS48" s="46" t="str">
        <f t="shared" si="16"/>
        <v>-</v>
      </c>
    </row>
    <row r="49" spans="1:45">
      <c r="A49" s="195">
        <f t="shared" si="5"/>
        <v>47</v>
      </c>
      <c r="B49" s="195" t="str">
        <f>классы!C49</f>
        <v>Иванов Никита Станиславович</v>
      </c>
      <c r="C49" s="290">
        <f>IFERROR(VLOOKUP(A49,фото!$BV$982:$BY$1173,4,FALSE),"-")</f>
        <v>4.3125016003618599</v>
      </c>
      <c r="D49" s="290">
        <f>IFERROR(VLOOKUP(A49,фото!$BW$982:$BY$1173,3,FALSE),"-")</f>
        <v>5.3750016003772165</v>
      </c>
      <c r="E49" s="290">
        <f>IFERROR(VLOOKUP(A49,фото!$BX$982:$BY$1173,2,FALSE),"-")</f>
        <v>4.8461551465578276</v>
      </c>
      <c r="F49" s="290">
        <f t="shared" si="6"/>
        <v>5.3750016003772165</v>
      </c>
      <c r="G49" s="290" t="str">
        <f>Видео!$BI538</f>
        <v>-</v>
      </c>
      <c r="H49" s="290" t="str">
        <f>Увл.отчёт!$BI538</f>
        <v>-</v>
      </c>
      <c r="I49" s="290" t="str">
        <f>IF(классы!P49="ДА",классы!Q49,"-")</f>
        <v>-</v>
      </c>
      <c r="J49" s="291">
        <f>IFERROR(VLOOKUP(A49,'РЕЗ-судейские'!$A$4:$L$88,4,FALSE),"-")</f>
        <v>5.2000070008070409</v>
      </c>
      <c r="K49" s="291">
        <f>IFERROR(VLOOKUP(A49,'РЕЗ-судейские'!$A$4:$L$88,8,FALSE),"-")</f>
        <v>6.0000070005996404</v>
      </c>
      <c r="L49" s="291">
        <f>IFERROR(VLOOKUP(A49,'РЕЗ-судейские'!$A$4:$L$88,12,FALSE),"-")</f>
        <v>5.1666746669644512</v>
      </c>
      <c r="M49" s="292">
        <f>IFERROR(VLOOKUP(A49,'РЕЗ-эксперт'!$B$3:$D$49,3,FALSE),"-")</f>
        <v>7.3333363334404646</v>
      </c>
      <c r="N49" s="292">
        <f>IFERROR(VLOOKUP(A49,'РЕЗ-эксперт'!$B$52:$D$66,3,FALSE),"-")</f>
        <v>4.0000030000769176</v>
      </c>
      <c r="O49" s="292">
        <f>IFERROR(VLOOKUP(A49,'РЕЗ-эксперт'!$B$69:$D$91,3,FALSE),"-")</f>
        <v>4.0000040001363448</v>
      </c>
      <c r="P49" s="292" t="str">
        <f>IFERROR(VLOOKUP(A49,'РЕЗ-эксперт'!$B$94:$D$111,3,FALSE),"-")</f>
        <v>-</v>
      </c>
      <c r="Q49" s="292">
        <f>IFERROR(VLOOKUP(A49,'РЕЗ-эксперт'!$B$114:$D$138,3,FALSE),"-")</f>
        <v>4.250004000097551</v>
      </c>
      <c r="R49" s="11">
        <f t="shared" si="7"/>
        <v>8</v>
      </c>
      <c r="S49" s="11" t="str">
        <f>IF(AND(R49&gt;=3,классы!R49=1),"ДА","НЕТ")</f>
        <v>ДА</v>
      </c>
      <c r="T49" s="195" t="str">
        <f t="shared" si="8"/>
        <v>ДА</v>
      </c>
      <c r="U49" s="146">
        <f t="shared" si="9"/>
        <v>5.1656297003124525</v>
      </c>
      <c r="V49" s="407">
        <f t="shared" si="10"/>
        <v>5.1656297003124525</v>
      </c>
      <c r="W49" s="406">
        <f t="shared" si="11"/>
        <v>5.1656297003124525</v>
      </c>
      <c r="X49" s="409">
        <f t="shared" si="12"/>
        <v>18</v>
      </c>
      <c r="Y49" s="62">
        <f t="shared" si="13"/>
        <v>28</v>
      </c>
      <c r="Z49" s="188"/>
      <c r="AA49" s="188">
        <f t="shared" si="2"/>
        <v>47</v>
      </c>
      <c r="AB49" s="293">
        <f t="shared" si="14"/>
        <v>5.1656297003124525</v>
      </c>
      <c r="AC49" s="188">
        <f t="shared" si="15"/>
        <v>8</v>
      </c>
      <c r="AD49" s="293">
        <f t="shared" si="21"/>
        <v>5.3750016003772165</v>
      </c>
      <c r="AE49" s="293" t="str">
        <f t="shared" si="18"/>
        <v>-</v>
      </c>
      <c r="AF49" s="293" t="str">
        <f t="shared" si="19"/>
        <v>-</v>
      </c>
      <c r="AG49" s="293" t="str">
        <f t="shared" si="17"/>
        <v>-</v>
      </c>
      <c r="AH49" s="293">
        <f t="shared" si="17"/>
        <v>5.2000070008070409</v>
      </c>
      <c r="AI49" s="293">
        <f t="shared" si="17"/>
        <v>6.0000070005996404</v>
      </c>
      <c r="AJ49" s="293">
        <f t="shared" si="17"/>
        <v>5.1666746669644512</v>
      </c>
      <c r="AK49" s="293">
        <f t="shared" si="17"/>
        <v>7.3333363334404646</v>
      </c>
      <c r="AL49" s="293">
        <f t="shared" si="17"/>
        <v>4.0000030000769176</v>
      </c>
      <c r="AM49" s="293">
        <f t="shared" si="17"/>
        <v>4.0000040001363448</v>
      </c>
      <c r="AN49" s="293" t="str">
        <f t="shared" si="17"/>
        <v>-</v>
      </c>
      <c r="AO49" s="293">
        <f t="shared" si="17"/>
        <v>4.250004000097551</v>
      </c>
      <c r="AP49" s="293">
        <f t="shared" si="20"/>
        <v>4.3125016003618599</v>
      </c>
      <c r="AQ49" s="293">
        <f t="shared" si="1"/>
        <v>5.3750016003772165</v>
      </c>
      <c r="AR49" s="293">
        <f t="shared" si="1"/>
        <v>4.8461551465578276</v>
      </c>
      <c r="AS49" s="46">
        <f t="shared" si="16"/>
        <v>5.1656297003124525</v>
      </c>
    </row>
    <row r="50" spans="1:45">
      <c r="A50" s="195">
        <f t="shared" si="5"/>
        <v>48</v>
      </c>
      <c r="B50" s="195" t="str">
        <f>классы!C50</f>
        <v>Василий Буз</v>
      </c>
      <c r="C50" s="290">
        <f>IFERROR(VLOOKUP(A50,фото!$BV$982:$BY$1173,4,FALSE),"-")</f>
        <v>7.3125016002915313</v>
      </c>
      <c r="D50" s="290">
        <f>IFERROR(VLOOKUP(A50,фото!$BW$982:$BY$1173,3,FALSE),"-")</f>
        <v>6.6666681671132757</v>
      </c>
      <c r="E50" s="290">
        <f>IFERROR(VLOOKUP(A50,фото!$BX$982:$BY$1173,2,FALSE),"-")</f>
        <v>8.3750016002789902</v>
      </c>
      <c r="F50" s="290">
        <f t="shared" si="6"/>
        <v>8.3750016002789902</v>
      </c>
      <c r="G50" s="290">
        <f>Видео!$BI539</f>
        <v>7.2307705311392851</v>
      </c>
      <c r="H50" s="290" t="str">
        <f>Увл.отчёт!$BI539</f>
        <v>-</v>
      </c>
      <c r="I50" s="290" t="str">
        <f>IF(классы!P50="ДА",классы!Q50,"-")</f>
        <v>-</v>
      </c>
      <c r="J50" s="291">
        <f>IFERROR(VLOOKUP(A50,'РЕЗ-судейские'!$A$4:$L$88,4,FALSE),"-")</f>
        <v>8.2857232861376371</v>
      </c>
      <c r="K50" s="291">
        <f>IFERROR(VLOOKUP(A50,'РЕЗ-судейские'!$A$4:$L$88,8,FALSE),"-")</f>
        <v>7.3750100004016241</v>
      </c>
      <c r="L50" s="291" t="str">
        <f>IFERROR(VLOOKUP(A50,'РЕЗ-судейские'!$A$4:$L$88,12,FALSE),"-")</f>
        <v>-</v>
      </c>
      <c r="M50" s="292" t="str">
        <f>IFERROR(VLOOKUP(A50,'РЕЗ-эксперт'!$B$3:$D$49,3,FALSE),"-")</f>
        <v>-</v>
      </c>
      <c r="N50" s="292" t="str">
        <f>IFERROR(VLOOKUP(A50,'РЕЗ-эксперт'!$B$52:$D$66,3,FALSE),"-")</f>
        <v>-</v>
      </c>
      <c r="O50" s="292" t="str">
        <f>IFERROR(VLOOKUP(A50,'РЕЗ-эксперт'!$B$69:$D$91,3,FALSE),"-")</f>
        <v>-</v>
      </c>
      <c r="P50" s="292" t="str">
        <f>IFERROR(VLOOKUP(A50,'РЕЗ-эксперт'!$B$94:$D$111,3,FALSE),"-")</f>
        <v>-</v>
      </c>
      <c r="Q50" s="292">
        <f>IFERROR(VLOOKUP(A50,'РЕЗ-эксперт'!$B$114:$D$138,3,FALSE),"-")</f>
        <v>6.8333393334183112</v>
      </c>
      <c r="R50" s="11">
        <f t="shared" si="7"/>
        <v>5</v>
      </c>
      <c r="S50" s="11" t="str">
        <f>IF(AND(R50&gt;=3,классы!R50=1),"ДА","НЕТ")</f>
        <v>НЕТ</v>
      </c>
      <c r="T50" s="195" t="str">
        <f t="shared" si="8"/>
        <v>НЕТ</v>
      </c>
      <c r="U50" s="146">
        <f t="shared" si="9"/>
        <v>7.6199689502751697</v>
      </c>
      <c r="V50" s="407" t="str">
        <f t="shared" si="10"/>
        <v>-</v>
      </c>
      <c r="W50" s="406" t="str">
        <f t="shared" si="11"/>
        <v>-</v>
      </c>
      <c r="X50" s="409" t="str">
        <f t="shared" si="12"/>
        <v>-</v>
      </c>
      <c r="Y50" s="62" t="str">
        <f t="shared" si="13"/>
        <v>-</v>
      </c>
      <c r="Z50" s="188"/>
      <c r="AA50" s="188">
        <f t="shared" si="2"/>
        <v>48</v>
      </c>
      <c r="AB50" s="293" t="str">
        <f t="shared" si="14"/>
        <v>-</v>
      </c>
      <c r="AC50" s="188">
        <f t="shared" si="15"/>
        <v>5</v>
      </c>
      <c r="AD50" s="293">
        <f t="shared" si="21"/>
        <v>8.3750016002789902</v>
      </c>
      <c r="AE50" s="293">
        <f t="shared" si="18"/>
        <v>7.2307705311392851</v>
      </c>
      <c r="AF50" s="293" t="str">
        <f t="shared" si="19"/>
        <v>-</v>
      </c>
      <c r="AG50" s="293" t="str">
        <f t="shared" si="17"/>
        <v>-</v>
      </c>
      <c r="AH50" s="293">
        <f t="shared" si="17"/>
        <v>8.2857232861376371</v>
      </c>
      <c r="AI50" s="293">
        <f t="shared" si="17"/>
        <v>7.3750100004016241</v>
      </c>
      <c r="AJ50" s="293" t="str">
        <f t="shared" si="17"/>
        <v>-</v>
      </c>
      <c r="AK50" s="293" t="str">
        <f t="shared" si="17"/>
        <v>-</v>
      </c>
      <c r="AL50" s="293" t="str">
        <f t="shared" si="17"/>
        <v>-</v>
      </c>
      <c r="AM50" s="293" t="str">
        <f t="shared" si="17"/>
        <v>-</v>
      </c>
      <c r="AN50" s="293" t="str">
        <f t="shared" si="17"/>
        <v>-</v>
      </c>
      <c r="AO50" s="293">
        <f t="shared" si="17"/>
        <v>6.8333393334183112</v>
      </c>
      <c r="AP50" s="293">
        <f t="shared" si="20"/>
        <v>7.3125016002915313</v>
      </c>
      <c r="AQ50" s="293">
        <f t="shared" si="1"/>
        <v>6.6666681671132757</v>
      </c>
      <c r="AR50" s="293">
        <f t="shared" si="1"/>
        <v>8.3750016002789902</v>
      </c>
      <c r="AS50" s="46" t="str">
        <f t="shared" si="16"/>
        <v>-</v>
      </c>
    </row>
    <row r="51" spans="1:45">
      <c r="A51" s="195">
        <f t="shared" si="5"/>
        <v>49</v>
      </c>
      <c r="B51" s="195" t="str">
        <f>классы!C51</f>
        <v>Люция Хисматуллина, Елена Котлярова</v>
      </c>
      <c r="C51" s="290">
        <f>IFERROR(VLOOKUP(A51,фото!$BV$982:$BY$1173,4,FALSE),"-")</f>
        <v>5.1538474542793002</v>
      </c>
      <c r="D51" s="290" t="str">
        <f>IFERROR(VLOOKUP(A51,фото!$BW$982:$BY$1173,3,FALSE),"-")</f>
        <v>-</v>
      </c>
      <c r="E51" s="290" t="str">
        <f>IFERROR(VLOOKUP(A51,фото!$BX$982:$BY$1173,2,FALSE),"-")</f>
        <v>-</v>
      </c>
      <c r="F51" s="290">
        <f t="shared" si="6"/>
        <v>5.1538474542793002</v>
      </c>
      <c r="G51" s="290">
        <f>Видео!$BI540</f>
        <v>7.1818192821787195</v>
      </c>
      <c r="H51" s="290">
        <f>Увл.отчёт!$BI540</f>
        <v>6.6666669670934091</v>
      </c>
      <c r="I51" s="290">
        <f>IF(классы!P51="ДА",классы!Q51,"-")</f>
        <v>0.36363708012509971</v>
      </c>
      <c r="J51" s="291">
        <f>IFERROR(VLOOKUP(A51,'РЕЗ-судейские'!$A$4:$L$88,4,FALSE),"-")</f>
        <v>4.6000070010488985</v>
      </c>
      <c r="K51" s="291">
        <f>IFERROR(VLOOKUP(A51,'РЕЗ-судейские'!$A$4:$L$88,8,FALSE),"-")</f>
        <v>5.4000070010488992</v>
      </c>
      <c r="L51" s="291">
        <f>IFERROR(VLOOKUP(A51,'РЕЗ-судейские'!$A$4:$L$88,12,FALSE),"-")</f>
        <v>5.6666746669847479</v>
      </c>
      <c r="M51" s="292" t="str">
        <f>IFERROR(VLOOKUP(A51,'РЕЗ-эксперт'!$B$3:$D$49,3,FALSE),"-")</f>
        <v>-</v>
      </c>
      <c r="N51" s="292" t="str">
        <f>IFERROR(VLOOKUP(A51,'РЕЗ-эксперт'!$B$52:$D$66,3,FALSE),"-")</f>
        <v>-</v>
      </c>
      <c r="O51" s="292" t="str">
        <f>IFERROR(VLOOKUP(A51,'РЕЗ-эксперт'!$B$69:$D$91,3,FALSE),"-")</f>
        <v>-</v>
      </c>
      <c r="P51" s="292">
        <f>IFERROR(VLOOKUP(A51,'РЕЗ-эксперт'!$B$94:$D$111,3,FALSE),"-")</f>
        <v>8.0000060001562261</v>
      </c>
      <c r="Q51" s="292" t="str">
        <f>IFERROR(VLOOKUP(A51,'РЕЗ-эксперт'!$B$114:$D$138,3,FALSE),"-")</f>
        <v>-</v>
      </c>
      <c r="R51" s="11">
        <f t="shared" si="7"/>
        <v>8</v>
      </c>
      <c r="S51" s="11" t="str">
        <f>IF(AND(R51&gt;=3,классы!R51=1),"ДА","НЕТ")</f>
        <v>НЕТ</v>
      </c>
      <c r="T51" s="195" t="str">
        <f t="shared" si="8"/>
        <v>ДА</v>
      </c>
      <c r="U51" s="146">
        <f t="shared" si="9"/>
        <v>5.379083181614412</v>
      </c>
      <c r="V51" s="407" t="str">
        <f t="shared" si="10"/>
        <v>-</v>
      </c>
      <c r="W51" s="406">
        <f t="shared" si="11"/>
        <v>5.379083181614412</v>
      </c>
      <c r="X51" s="409" t="str">
        <f t="shared" si="12"/>
        <v>-</v>
      </c>
      <c r="Y51" s="62">
        <f t="shared" si="13"/>
        <v>24</v>
      </c>
      <c r="Z51" s="188"/>
      <c r="AA51" s="188">
        <f t="shared" si="2"/>
        <v>49</v>
      </c>
      <c r="AB51" s="293">
        <f t="shared" si="14"/>
        <v>5.379083181614412</v>
      </c>
      <c r="AC51" s="188">
        <f t="shared" si="15"/>
        <v>8</v>
      </c>
      <c r="AD51" s="293">
        <f t="shared" si="21"/>
        <v>5.1538474542793002</v>
      </c>
      <c r="AE51" s="293">
        <f t="shared" si="18"/>
        <v>7.1818192821787195</v>
      </c>
      <c r="AF51" s="293">
        <f t="shared" si="19"/>
        <v>6.6666669670934091</v>
      </c>
      <c r="AG51" s="293">
        <f t="shared" si="17"/>
        <v>0.36363708012509971</v>
      </c>
      <c r="AH51" s="293">
        <f t="shared" si="17"/>
        <v>4.6000070010488985</v>
      </c>
      <c r="AI51" s="293">
        <f t="shared" si="17"/>
        <v>5.4000070010488992</v>
      </c>
      <c r="AJ51" s="293">
        <f t="shared" si="17"/>
        <v>5.6666746669847479</v>
      </c>
      <c r="AK51" s="293" t="str">
        <f t="shared" si="17"/>
        <v>-</v>
      </c>
      <c r="AL51" s="293" t="str">
        <f t="shared" si="17"/>
        <v>-</v>
      </c>
      <c r="AM51" s="293" t="str">
        <f t="shared" si="17"/>
        <v>-</v>
      </c>
      <c r="AN51" s="293">
        <f t="shared" si="17"/>
        <v>8.0000060001562261</v>
      </c>
      <c r="AO51" s="293" t="str">
        <f t="shared" si="17"/>
        <v>-</v>
      </c>
      <c r="AP51" s="293">
        <f t="shared" si="20"/>
        <v>5.1538474542793002</v>
      </c>
      <c r="AQ51" s="293" t="str">
        <f t="shared" si="1"/>
        <v>-</v>
      </c>
      <c r="AR51" s="293" t="str">
        <f t="shared" si="1"/>
        <v>-</v>
      </c>
      <c r="AS51" s="46" t="str">
        <f t="shared" si="16"/>
        <v>-</v>
      </c>
    </row>
    <row r="52" spans="1:45">
      <c r="A52" s="195">
        <f t="shared" si="5"/>
        <v>50</v>
      </c>
      <c r="B52" s="195" t="str">
        <f>классы!C52</f>
        <v>Мотовилов Аркадий</v>
      </c>
      <c r="C52" s="290">
        <f>IFERROR(VLOOKUP(A52,фото!$BV$982:$BY$1173,4,FALSE),"-")</f>
        <v>6.0000014004640709</v>
      </c>
      <c r="D52" s="290">
        <f>IFERROR(VLOOKUP(A52,фото!$BW$982:$BY$1173,3,FALSE),"-")</f>
        <v>4.416667867000732</v>
      </c>
      <c r="E52" s="290">
        <f>IFERROR(VLOOKUP(A52,фото!$BX$982:$BY$1173,2,FALSE),"-")</f>
        <v>5.2666681671190476</v>
      </c>
      <c r="F52" s="290">
        <f t="shared" si="6"/>
        <v>6.0000014004640709</v>
      </c>
      <c r="G52" s="290">
        <f>Видео!$BI541</f>
        <v>8.0833345340653651</v>
      </c>
      <c r="H52" s="290">
        <f>Увл.отчёт!$BI541</f>
        <v>8.0000003003322266</v>
      </c>
      <c r="I52" s="290">
        <f>IF(классы!P52="ДА",классы!Q52,"-")</f>
        <v>1.8181824173232966</v>
      </c>
      <c r="J52" s="291">
        <f>IFERROR(VLOOKUP(A52,'РЕЗ-судейские'!$A$4:$L$88,4,FALSE),"-")</f>
        <v>5.7142947152847157</v>
      </c>
      <c r="K52" s="291">
        <f>IFERROR(VLOOKUP(A52,'РЕЗ-судейские'!$A$4:$L$88,8,FALSE),"-")</f>
        <v>7.142866143330604</v>
      </c>
      <c r="L52" s="291">
        <f>IFERROR(VLOOKUP(A52,'РЕЗ-судейские'!$A$4:$L$88,12,FALSE),"-")</f>
        <v>6.1250100003039609</v>
      </c>
      <c r="M52" s="292">
        <f>IFERROR(VLOOKUP(A52,'РЕЗ-эксперт'!$B$3:$D$49,3,FALSE),"-")</f>
        <v>7.5714355715598041</v>
      </c>
      <c r="N52" s="292">
        <f>IFERROR(VLOOKUP(A52,'РЕЗ-эксперт'!$B$52:$D$66,3,FALSE),"-")</f>
        <v>4.3333393334928818</v>
      </c>
      <c r="O52" s="292">
        <f>IFERROR(VLOOKUP(A52,'РЕЗ-эксперт'!$B$69:$D$91,3,FALSE),"-")</f>
        <v>5.2857212858407756</v>
      </c>
      <c r="P52" s="292" t="str">
        <f>IFERROR(VLOOKUP(A52,'РЕЗ-эксперт'!$B$94:$D$111,3,FALSE),"-")</f>
        <v>-</v>
      </c>
      <c r="Q52" s="292">
        <f>IFERROR(VLOOKUP(A52,'РЕЗ-эксперт'!$B$114:$D$138,3,FALSE),"-")</f>
        <v>5.3750080001461926</v>
      </c>
      <c r="R52" s="11">
        <f t="shared" si="7"/>
        <v>11</v>
      </c>
      <c r="S52" s="11" t="str">
        <f>IF(AND(R52&gt;=3,классы!R52=1),"ДА","НЕТ")</f>
        <v>НЕТ</v>
      </c>
      <c r="T52" s="195" t="str">
        <f t="shared" si="8"/>
        <v>ДА</v>
      </c>
      <c r="U52" s="146">
        <f t="shared" si="9"/>
        <v>5.949926700194899</v>
      </c>
      <c r="V52" s="407" t="str">
        <f t="shared" si="10"/>
        <v>-</v>
      </c>
      <c r="W52" s="406">
        <f t="shared" si="11"/>
        <v>5.949926700194899</v>
      </c>
      <c r="X52" s="409" t="str">
        <f t="shared" si="12"/>
        <v>-</v>
      </c>
      <c r="Y52" s="62">
        <f t="shared" si="13"/>
        <v>21</v>
      </c>
      <c r="Z52" s="188"/>
      <c r="AA52" s="188">
        <f t="shared" si="2"/>
        <v>50</v>
      </c>
      <c r="AB52" s="293">
        <f t="shared" si="14"/>
        <v>5.949926700194899</v>
      </c>
      <c r="AC52" s="188">
        <f t="shared" si="15"/>
        <v>11</v>
      </c>
      <c r="AD52" s="293">
        <f t="shared" si="21"/>
        <v>6.0000014004640709</v>
      </c>
      <c r="AE52" s="293">
        <f t="shared" si="18"/>
        <v>8.0833345340653651</v>
      </c>
      <c r="AF52" s="293">
        <f t="shared" si="19"/>
        <v>8.0000003003322266</v>
      </c>
      <c r="AG52" s="293">
        <f t="shared" si="17"/>
        <v>1.8181824173232966</v>
      </c>
      <c r="AH52" s="293">
        <f t="shared" si="17"/>
        <v>5.7142947152847157</v>
      </c>
      <c r="AI52" s="293">
        <f t="shared" si="17"/>
        <v>7.142866143330604</v>
      </c>
      <c r="AJ52" s="293">
        <f t="shared" si="17"/>
        <v>6.1250100003039609</v>
      </c>
      <c r="AK52" s="293">
        <f t="shared" si="17"/>
        <v>7.5714355715598041</v>
      </c>
      <c r="AL52" s="293">
        <f t="shared" si="17"/>
        <v>4.3333393334928818</v>
      </c>
      <c r="AM52" s="293">
        <f t="shared" si="17"/>
        <v>5.2857212858407756</v>
      </c>
      <c r="AN52" s="293" t="str">
        <f t="shared" si="17"/>
        <v>-</v>
      </c>
      <c r="AO52" s="293">
        <f t="shared" si="17"/>
        <v>5.3750080001461926</v>
      </c>
      <c r="AP52" s="293">
        <f t="shared" si="20"/>
        <v>6.0000014004640709</v>
      </c>
      <c r="AQ52" s="293">
        <f t="shared" si="1"/>
        <v>4.416667867000732</v>
      </c>
      <c r="AR52" s="293">
        <f t="shared" si="1"/>
        <v>5.2666681671190476</v>
      </c>
      <c r="AS52" s="46" t="str">
        <f t="shared" si="16"/>
        <v>-</v>
      </c>
    </row>
    <row r="53" spans="1:45">
      <c r="A53" s="195">
        <f t="shared" si="5"/>
        <v>51</v>
      </c>
      <c r="B53" s="195" t="str">
        <f>классы!C53</f>
        <v>Басалаев Андрей Викторович</v>
      </c>
      <c r="C53" s="290">
        <f>IFERROR(VLOOKUP(A53,фото!$BV$982:$BY$1173,4,FALSE),"-")</f>
        <v>7.0000019003748593</v>
      </c>
      <c r="D53" s="290">
        <f>IFERROR(VLOOKUP(A53,фото!$BW$982:$BY$1173,3,FALSE),"-")</f>
        <v>6.7857156860530914</v>
      </c>
      <c r="E53" s="290">
        <f>IFERROR(VLOOKUP(A53,фото!$BX$982:$BY$1173,2,FALSE),"-")</f>
        <v>8.294119347327527</v>
      </c>
      <c r="F53" s="290">
        <f t="shared" si="6"/>
        <v>8.294119347327527</v>
      </c>
      <c r="G53" s="290">
        <f>Видео!$BI542</f>
        <v>6.7272738284801923</v>
      </c>
      <c r="H53" s="290">
        <f>Увл.отчёт!$BI542</f>
        <v>6.500000400332226</v>
      </c>
      <c r="I53" s="290">
        <f>IF(классы!P53="ДА",классы!Q53,"-")</f>
        <v>0.72727338903267569</v>
      </c>
      <c r="J53" s="291">
        <f>IFERROR(VLOOKUP(A53,'РЕЗ-судейские'!$A$4:$L$88,4,FALSE),"-")</f>
        <v>7.6666776670484653</v>
      </c>
      <c r="K53" s="291">
        <f>IFERROR(VLOOKUP(A53,'РЕЗ-судейские'!$A$4:$L$88,8,FALSE),"-")</f>
        <v>7.4444554446503943</v>
      </c>
      <c r="L53" s="291">
        <f>IFERROR(VLOOKUP(A53,'РЕЗ-судейские'!$A$4:$L$88,12,FALSE),"-")</f>
        <v>7.7000120002462085</v>
      </c>
      <c r="M53" s="292">
        <f>IFERROR(VLOOKUP(A53,'РЕЗ-эксперт'!$B$3:$D$49,3,FALSE),"-")</f>
        <v>6.4000050001136239</v>
      </c>
      <c r="N53" s="292">
        <f>IFERROR(VLOOKUP(A53,'РЕЗ-эксперт'!$B$52:$D$66,3,FALSE),"-")</f>
        <v>7.2000050000787343</v>
      </c>
      <c r="O53" s="292">
        <f>IFERROR(VLOOKUP(A53,'РЕЗ-эксперт'!$B$69:$D$91,3,FALSE),"-")</f>
        <v>5.5000060000869491</v>
      </c>
      <c r="P53" s="292" t="str">
        <f>IFERROR(VLOOKUP(A53,'РЕЗ-эксперт'!$B$94:$D$111,3,FALSE),"-")</f>
        <v>-</v>
      </c>
      <c r="Q53" s="292">
        <f>IFERROR(VLOOKUP(A53,'РЕЗ-эксперт'!$B$114:$D$138,3,FALSE),"-")</f>
        <v>6.3333393334389561</v>
      </c>
      <c r="R53" s="11">
        <f t="shared" si="7"/>
        <v>11</v>
      </c>
      <c r="S53" s="11" t="str">
        <f>IF(AND(R53&gt;=3,классы!R53=1),"ДА","НЕТ")</f>
        <v>НЕТ</v>
      </c>
      <c r="T53" s="195" t="str">
        <f t="shared" si="8"/>
        <v>ДА</v>
      </c>
      <c r="U53" s="146">
        <f t="shared" si="9"/>
        <v>6.4084697646214499</v>
      </c>
      <c r="V53" s="407" t="str">
        <f t="shared" si="10"/>
        <v>-</v>
      </c>
      <c r="W53" s="406">
        <f t="shared" si="11"/>
        <v>6.4084697646214499</v>
      </c>
      <c r="X53" s="409" t="str">
        <f t="shared" si="12"/>
        <v>-</v>
      </c>
      <c r="Y53" s="62">
        <f t="shared" si="13"/>
        <v>15</v>
      </c>
      <c r="Z53" s="188"/>
      <c r="AA53" s="188">
        <f t="shared" si="2"/>
        <v>51</v>
      </c>
      <c r="AB53" s="293">
        <f t="shared" si="14"/>
        <v>6.4084697646214499</v>
      </c>
      <c r="AC53" s="188">
        <f t="shared" si="15"/>
        <v>11</v>
      </c>
      <c r="AD53" s="293">
        <f t="shared" si="21"/>
        <v>8.294119347327527</v>
      </c>
      <c r="AE53" s="293">
        <f t="shared" si="18"/>
        <v>6.7272738284801923</v>
      </c>
      <c r="AF53" s="293">
        <f t="shared" si="19"/>
        <v>6.500000400332226</v>
      </c>
      <c r="AG53" s="293">
        <f t="shared" si="17"/>
        <v>0.72727338903267569</v>
      </c>
      <c r="AH53" s="293">
        <f t="shared" si="17"/>
        <v>7.6666776670484653</v>
      </c>
      <c r="AI53" s="293">
        <f t="shared" si="17"/>
        <v>7.4444554446503943</v>
      </c>
      <c r="AJ53" s="293">
        <f t="shared" si="17"/>
        <v>7.7000120002462085</v>
      </c>
      <c r="AK53" s="293">
        <f t="shared" si="17"/>
        <v>6.4000050001136239</v>
      </c>
      <c r="AL53" s="293">
        <f t="shared" si="17"/>
        <v>7.2000050000787343</v>
      </c>
      <c r="AM53" s="293">
        <f t="shared" si="17"/>
        <v>5.5000060000869491</v>
      </c>
      <c r="AN53" s="293" t="str">
        <f t="shared" si="17"/>
        <v>-</v>
      </c>
      <c r="AO53" s="293">
        <f t="shared" si="17"/>
        <v>6.3333393334389561</v>
      </c>
      <c r="AP53" s="293">
        <f t="shared" si="20"/>
        <v>7.0000019003748593</v>
      </c>
      <c r="AQ53" s="293">
        <f t="shared" si="1"/>
        <v>6.7857156860530914</v>
      </c>
      <c r="AR53" s="293">
        <f t="shared" si="1"/>
        <v>8.294119347327527</v>
      </c>
      <c r="AS53" s="46" t="str">
        <f t="shared" si="16"/>
        <v>-</v>
      </c>
    </row>
    <row r="54" spans="1:45">
      <c r="A54" s="195">
        <f t="shared" si="5"/>
        <v>52</v>
      </c>
      <c r="B54" s="195" t="str">
        <f>классы!C54</f>
        <v>Ишина Ольга Владимировна</v>
      </c>
      <c r="C54" s="290">
        <f>IFERROR(VLOOKUP(A54,фото!$BV$982:$BY$1173,4,FALSE),"-")</f>
        <v>8.0555573561046252</v>
      </c>
      <c r="D54" s="290">
        <f>IFERROR(VLOOKUP(A54,фото!$BW$982:$BY$1173,3,FALSE),"-")</f>
        <v>8.1538474540875807</v>
      </c>
      <c r="E54" s="290">
        <f>IFERROR(VLOOKUP(A54,фото!$BX$982:$BY$1173,2,FALSE),"-")</f>
        <v>8.0000017005711026</v>
      </c>
      <c r="F54" s="290">
        <f t="shared" si="6"/>
        <v>8.1538474540875807</v>
      </c>
      <c r="G54" s="290" t="str">
        <f>Видео!$BI543</f>
        <v>-</v>
      </c>
      <c r="H54" s="290">
        <f>Увл.отчёт!$BI543</f>
        <v>6.5000004002719853</v>
      </c>
      <c r="I54" s="290">
        <f>IF(классы!P54="ДА",классы!Q54,"-")</f>
        <v>0.36363703731077412</v>
      </c>
      <c r="J54" s="291" t="str">
        <f>IFERROR(VLOOKUP(A54,'РЕЗ-судейские'!$A$4:$L$88,4,FALSE),"-")</f>
        <v>-</v>
      </c>
      <c r="K54" s="291" t="str">
        <f>IFERROR(VLOOKUP(A54,'РЕЗ-судейские'!$A$4:$L$88,8,FALSE),"-")</f>
        <v>-</v>
      </c>
      <c r="L54" s="291">
        <f>IFERROR(VLOOKUP(A54,'РЕЗ-судейские'!$A$4:$L$88,12,FALSE),"-")</f>
        <v>8.4285804287819115</v>
      </c>
      <c r="M54" s="292" t="str">
        <f>IFERROR(VLOOKUP(A54,'РЕЗ-эксперт'!$B$3:$D$49,3,FALSE),"-")</f>
        <v>-</v>
      </c>
      <c r="N54" s="292" t="str">
        <f>IFERROR(VLOOKUP(A54,'РЕЗ-эксперт'!$B$52:$D$66,3,FALSE),"-")</f>
        <v>-</v>
      </c>
      <c r="O54" s="292" t="str">
        <f>IFERROR(VLOOKUP(A54,'РЕЗ-эксперт'!$B$69:$D$91,3,FALSE),"-")</f>
        <v>-</v>
      </c>
      <c r="P54" s="292" t="str">
        <f>IFERROR(VLOOKUP(A54,'РЕЗ-эксперт'!$B$94:$D$111,3,FALSE),"-")</f>
        <v>-</v>
      </c>
      <c r="Q54" s="292">
        <f>IFERROR(VLOOKUP(A54,'РЕЗ-эксперт'!$B$114:$D$138,3,FALSE),"-")</f>
        <v>7.000006000192271</v>
      </c>
      <c r="R54" s="11">
        <f t="shared" si="7"/>
        <v>5</v>
      </c>
      <c r="S54" s="11" t="str">
        <f>IF(AND(R54&gt;=3,классы!R54=1),"ДА","НЕТ")</f>
        <v>ДА</v>
      </c>
      <c r="T54" s="195" t="str">
        <f t="shared" si="8"/>
        <v>НЕТ</v>
      </c>
      <c r="U54" s="146">
        <f t="shared" si="9"/>
        <v>6.0892142641289038</v>
      </c>
      <c r="V54" s="407">
        <f t="shared" si="10"/>
        <v>6.0892142641289038</v>
      </c>
      <c r="W54" s="406" t="str">
        <f t="shared" si="11"/>
        <v>-</v>
      </c>
      <c r="X54" s="409">
        <f t="shared" si="12"/>
        <v>11</v>
      </c>
      <c r="Y54" s="62" t="str">
        <f t="shared" si="13"/>
        <v>-</v>
      </c>
      <c r="Z54" s="188"/>
      <c r="AA54" s="188">
        <f t="shared" si="2"/>
        <v>52</v>
      </c>
      <c r="AB54" s="293" t="str">
        <f t="shared" si="14"/>
        <v>-</v>
      </c>
      <c r="AC54" s="188">
        <f t="shared" si="15"/>
        <v>5</v>
      </c>
      <c r="AD54" s="293">
        <f t="shared" si="21"/>
        <v>8.1538474540875807</v>
      </c>
      <c r="AE54" s="293" t="str">
        <f t="shared" si="18"/>
        <v>-</v>
      </c>
      <c r="AF54" s="293">
        <f t="shared" si="19"/>
        <v>6.5000004002719853</v>
      </c>
      <c r="AG54" s="293">
        <f t="shared" si="17"/>
        <v>0.36363703731077412</v>
      </c>
      <c r="AH54" s="293" t="str">
        <f t="shared" si="17"/>
        <v>-</v>
      </c>
      <c r="AI54" s="293" t="str">
        <f t="shared" si="17"/>
        <v>-</v>
      </c>
      <c r="AJ54" s="293">
        <f t="shared" ref="AJ54:AO81" si="22">L54</f>
        <v>8.4285804287819115</v>
      </c>
      <c r="AK54" s="293" t="str">
        <f t="shared" si="22"/>
        <v>-</v>
      </c>
      <c r="AL54" s="293" t="str">
        <f t="shared" si="22"/>
        <v>-</v>
      </c>
      <c r="AM54" s="293" t="str">
        <f t="shared" si="22"/>
        <v>-</v>
      </c>
      <c r="AN54" s="293" t="str">
        <f t="shared" si="22"/>
        <v>-</v>
      </c>
      <c r="AO54" s="293">
        <f t="shared" si="22"/>
        <v>7.000006000192271</v>
      </c>
      <c r="AP54" s="293">
        <f t="shared" si="20"/>
        <v>8.0555573561046252</v>
      </c>
      <c r="AQ54" s="293">
        <f t="shared" si="1"/>
        <v>8.1538474540875807</v>
      </c>
      <c r="AR54" s="293">
        <f t="shared" si="1"/>
        <v>8.0000017005711026</v>
      </c>
      <c r="AS54" s="46">
        <f t="shared" si="16"/>
        <v>6.0892142641289038</v>
      </c>
    </row>
    <row r="55" spans="1:45">
      <c r="A55" s="195">
        <f t="shared" si="5"/>
        <v>53</v>
      </c>
      <c r="B55" s="195" t="str">
        <f>классы!C55</f>
        <v>Швак Игорь</v>
      </c>
      <c r="C55" s="290">
        <f>IFERROR(VLOOKUP(A55,фото!$BV$982:$BY$1173,4,FALSE),"-")</f>
        <v>6.0769243773685924</v>
      </c>
      <c r="D55" s="290">
        <f>IFERROR(VLOOKUP(A55,фото!$BW$982:$BY$1173,3,FALSE),"-")</f>
        <v>6.6250016003277619</v>
      </c>
      <c r="E55" s="290">
        <f>IFERROR(VLOOKUP(A55,фото!$BX$982:$BY$1173,2,FALSE),"-")</f>
        <v>6.4117664062620978</v>
      </c>
      <c r="F55" s="290">
        <f t="shared" si="6"/>
        <v>6.6250016003277619</v>
      </c>
      <c r="G55" s="290" t="str">
        <f>Видео!$BI544</f>
        <v>-</v>
      </c>
      <c r="H55" s="290">
        <f>Увл.отчёт!$BI544</f>
        <v>6.0000004000000002</v>
      </c>
      <c r="I55" s="290">
        <f>IF(классы!P55="ДА",классы!Q55,"-")</f>
        <v>0.36363702411642218</v>
      </c>
      <c r="J55" s="291">
        <f>IFERROR(VLOOKUP(A55,'РЕЗ-судейские'!$A$4:$L$88,4,FALSE),"-")</f>
        <v>5.7500060005657172</v>
      </c>
      <c r="K55" s="291">
        <f>IFERROR(VLOOKUP(A55,'РЕЗ-судейские'!$A$4:$L$88,8,FALSE),"-")</f>
        <v>6.2500060003224762</v>
      </c>
      <c r="L55" s="291">
        <f>IFERROR(VLOOKUP(A55,'РЕЗ-судейские'!$A$4:$L$88,12,FALSE),"-")</f>
        <v>7.6000070003385947</v>
      </c>
      <c r="M55" s="292">
        <f>IFERROR(VLOOKUP(A55,'РЕЗ-эксперт'!$B$3:$D$49,3,FALSE),"-")</f>
        <v>8.0000030009990013</v>
      </c>
      <c r="N55" s="292" t="str">
        <f>IFERROR(VLOOKUP(A55,'РЕЗ-эксперт'!$B$52:$D$66,3,FALSE),"-")</f>
        <v>-</v>
      </c>
      <c r="O55" s="292" t="str">
        <f>IFERROR(VLOOKUP(A55,'РЕЗ-эксперт'!$B$69:$D$91,3,FALSE),"-")</f>
        <v>-</v>
      </c>
      <c r="P55" s="292" t="str">
        <f>IFERROR(VLOOKUP(A55,'РЕЗ-эксперт'!$B$94:$D$111,3,FALSE),"-")</f>
        <v>-</v>
      </c>
      <c r="Q55" s="292" t="str">
        <f>IFERROR(VLOOKUP(A55,'РЕЗ-эксперт'!$B$114:$D$138,3,FALSE),"-")</f>
        <v>-</v>
      </c>
      <c r="R55" s="11">
        <f t="shared" si="7"/>
        <v>7</v>
      </c>
      <c r="S55" s="11" t="str">
        <f>IF(AND(R55&gt;=3,классы!R55=1),"ДА","НЕТ")</f>
        <v>НЕТ</v>
      </c>
      <c r="T55" s="195" t="str">
        <f t="shared" si="8"/>
        <v>ДА</v>
      </c>
      <c r="U55" s="146">
        <f t="shared" si="9"/>
        <v>5.7983801466671396</v>
      </c>
      <c r="V55" s="407" t="str">
        <f t="shared" si="10"/>
        <v>-</v>
      </c>
      <c r="W55" s="406">
        <f t="shared" si="11"/>
        <v>5.7983801466671396</v>
      </c>
      <c r="X55" s="409" t="str">
        <f t="shared" si="12"/>
        <v>-</v>
      </c>
      <c r="Y55" s="62">
        <f t="shared" si="13"/>
        <v>22</v>
      </c>
      <c r="Z55" s="188"/>
      <c r="AA55" s="188">
        <f t="shared" si="2"/>
        <v>53</v>
      </c>
      <c r="AB55" s="293">
        <f t="shared" si="14"/>
        <v>5.7983801466671396</v>
      </c>
      <c r="AC55" s="188">
        <f t="shared" si="15"/>
        <v>7</v>
      </c>
      <c r="AD55" s="293">
        <f t="shared" si="21"/>
        <v>6.6250016003277619</v>
      </c>
      <c r="AE55" s="293" t="str">
        <f t="shared" si="18"/>
        <v>-</v>
      </c>
      <c r="AF55" s="293">
        <f t="shared" si="19"/>
        <v>6.0000004000000002</v>
      </c>
      <c r="AG55" s="293">
        <f t="shared" ref="AG55:AG67" si="23">I55</f>
        <v>0.36363702411642218</v>
      </c>
      <c r="AH55" s="293">
        <f t="shared" ref="AH55:AH67" si="24">J55</f>
        <v>5.7500060005657172</v>
      </c>
      <c r="AI55" s="293">
        <f t="shared" ref="AI55:AI67" si="25">K55</f>
        <v>6.2500060003224762</v>
      </c>
      <c r="AJ55" s="293">
        <f t="shared" si="22"/>
        <v>7.6000070003385947</v>
      </c>
      <c r="AK55" s="293">
        <f t="shared" si="22"/>
        <v>8.0000030009990013</v>
      </c>
      <c r="AL55" s="293" t="str">
        <f t="shared" si="22"/>
        <v>-</v>
      </c>
      <c r="AM55" s="293" t="str">
        <f t="shared" si="22"/>
        <v>-</v>
      </c>
      <c r="AN55" s="293" t="str">
        <f t="shared" si="22"/>
        <v>-</v>
      </c>
      <c r="AO55" s="293" t="str">
        <f t="shared" si="22"/>
        <v>-</v>
      </c>
      <c r="AP55" s="293">
        <f t="shared" si="20"/>
        <v>6.0769243773685924</v>
      </c>
      <c r="AQ55" s="293">
        <f t="shared" si="1"/>
        <v>6.6250016003277619</v>
      </c>
      <c r="AR55" s="293">
        <f t="shared" si="1"/>
        <v>6.4117664062620978</v>
      </c>
      <c r="AS55" s="46" t="str">
        <f t="shared" si="16"/>
        <v>-</v>
      </c>
    </row>
    <row r="56" spans="1:45">
      <c r="A56" s="195">
        <f t="shared" si="5"/>
        <v>54</v>
      </c>
      <c r="B56" s="195" t="str">
        <f>классы!C56</f>
        <v>Силантьева Наталья Ильинична</v>
      </c>
      <c r="C56" s="290" t="str">
        <f>IFERROR(VLOOKUP(A56,фото!$BV$982:$BY$1173,4,FALSE),"-")</f>
        <v>-</v>
      </c>
      <c r="D56" s="290" t="str">
        <f>IFERROR(VLOOKUP(A56,фото!$BW$982:$BY$1173,3,FALSE),"-")</f>
        <v>-</v>
      </c>
      <c r="E56" s="290" t="str">
        <f>IFERROR(VLOOKUP(A56,фото!$BX$982:$BY$1173,2,FALSE),"-")</f>
        <v>-</v>
      </c>
      <c r="F56" s="290" t="str">
        <f t="shared" si="6"/>
        <v>-</v>
      </c>
      <c r="G56" s="290">
        <f>Видео!$BI545</f>
        <v>5.7272738275483484</v>
      </c>
      <c r="H56" s="290">
        <f>Увл.отчёт!$BI545</f>
        <v>7.4000005007633591</v>
      </c>
      <c r="I56" s="290">
        <f>IF(классы!P56="ДА",классы!Q56,"-")</f>
        <v>0.36363701141075006</v>
      </c>
      <c r="J56" s="291" t="str">
        <f>IFERROR(VLOOKUP(A56,'РЕЗ-судейские'!$A$4:$L$88,4,FALSE),"-")</f>
        <v>-</v>
      </c>
      <c r="K56" s="291" t="str">
        <f>IFERROR(VLOOKUP(A56,'РЕЗ-судейские'!$A$4:$L$88,8,FALSE),"-")</f>
        <v>-</v>
      </c>
      <c r="L56" s="291">
        <f>IFERROR(VLOOKUP(A56,'РЕЗ-судейские'!$A$4:$L$88,12,FALSE),"-")</f>
        <v>6.1111221113441072</v>
      </c>
      <c r="M56" s="292">
        <f>IFERROR(VLOOKUP(A56,'РЕЗ-эксперт'!$B$3:$D$49,3,FALSE),"-")</f>
        <v>4.2500040001599739</v>
      </c>
      <c r="N56" s="292" t="str">
        <f>IFERROR(VLOOKUP(A56,'РЕЗ-эксперт'!$B$52:$D$66,3,FALSE),"-")</f>
        <v>-</v>
      </c>
      <c r="O56" s="292" t="str">
        <f>IFERROR(VLOOKUP(A56,'РЕЗ-эксперт'!$B$69:$D$91,3,FALSE),"-")</f>
        <v>-</v>
      </c>
      <c r="P56" s="292">
        <f>IFERROR(VLOOKUP(A56,'РЕЗ-эксперт'!$B$94:$D$111,3,FALSE),"-")</f>
        <v>6.8000050001492314</v>
      </c>
      <c r="Q56" s="292">
        <f>IFERROR(VLOOKUP(A56,'РЕЗ-эксперт'!$B$114:$D$138,3,FALSE),"-")</f>
        <v>4.2000050001298534</v>
      </c>
      <c r="R56" s="11">
        <f t="shared" si="7"/>
        <v>7</v>
      </c>
      <c r="S56" s="11" t="str">
        <f>IF(AND(R56&gt;=3,классы!R56=1),"ДА","НЕТ")</f>
        <v>НЕТ</v>
      </c>
      <c r="T56" s="195" t="str">
        <f t="shared" si="8"/>
        <v>НЕТ</v>
      </c>
      <c r="U56" s="146">
        <f t="shared" si="9"/>
        <v>4.9788639216436597</v>
      </c>
      <c r="V56" s="407" t="str">
        <f t="shared" si="10"/>
        <v>-</v>
      </c>
      <c r="W56" s="406" t="str">
        <f t="shared" si="11"/>
        <v>-</v>
      </c>
      <c r="X56" s="409" t="str">
        <f t="shared" si="12"/>
        <v>-</v>
      </c>
      <c r="Y56" s="62" t="str">
        <f t="shared" si="13"/>
        <v>-</v>
      </c>
      <c r="Z56" s="188"/>
      <c r="AA56" s="188">
        <f t="shared" si="2"/>
        <v>54</v>
      </c>
      <c r="AB56" s="293" t="str">
        <f t="shared" si="14"/>
        <v>-</v>
      </c>
      <c r="AC56" s="188">
        <f t="shared" si="15"/>
        <v>7</v>
      </c>
      <c r="AD56" s="293" t="str">
        <f t="shared" si="21"/>
        <v>-</v>
      </c>
      <c r="AE56" s="293">
        <f t="shared" si="18"/>
        <v>5.7272738275483484</v>
      </c>
      <c r="AF56" s="293">
        <f t="shared" si="19"/>
        <v>7.4000005007633591</v>
      </c>
      <c r="AG56" s="293">
        <f t="shared" si="23"/>
        <v>0.36363701141075006</v>
      </c>
      <c r="AH56" s="293" t="str">
        <f t="shared" si="24"/>
        <v>-</v>
      </c>
      <c r="AI56" s="293" t="str">
        <f t="shared" si="25"/>
        <v>-</v>
      </c>
      <c r="AJ56" s="293">
        <f t="shared" si="22"/>
        <v>6.1111221113441072</v>
      </c>
      <c r="AK56" s="293">
        <f t="shared" si="22"/>
        <v>4.2500040001599739</v>
      </c>
      <c r="AL56" s="293" t="str">
        <f t="shared" si="22"/>
        <v>-</v>
      </c>
      <c r="AM56" s="293" t="str">
        <f t="shared" si="22"/>
        <v>-</v>
      </c>
      <c r="AN56" s="293">
        <f t="shared" si="22"/>
        <v>6.8000050001492314</v>
      </c>
      <c r="AO56" s="293">
        <f t="shared" si="22"/>
        <v>4.2000050001298534</v>
      </c>
      <c r="AP56" s="293" t="str">
        <f t="shared" si="20"/>
        <v>-</v>
      </c>
      <c r="AQ56" s="293" t="str">
        <f t="shared" si="1"/>
        <v>-</v>
      </c>
      <c r="AR56" s="293" t="str">
        <f t="shared" si="1"/>
        <v>-</v>
      </c>
      <c r="AS56" s="46" t="str">
        <f t="shared" si="16"/>
        <v>-</v>
      </c>
    </row>
    <row r="57" spans="1:45">
      <c r="A57" s="195">
        <f t="shared" si="5"/>
        <v>55</v>
      </c>
      <c r="B57" s="195" t="str">
        <f>классы!C57</f>
        <v>Аверина Александра Викторовна</v>
      </c>
      <c r="C57" s="290">
        <f>IFERROR(VLOOKUP(A57,фото!$BV$982:$BY$1173,4,FALSE),"-")</f>
        <v>6.8461551463483215</v>
      </c>
      <c r="D57" s="290">
        <f>IFERROR(VLOOKUP(A57,фото!$BW$982:$BY$1173,3,FALSE),"-")</f>
        <v>6.2500012003210648</v>
      </c>
      <c r="E57" s="290">
        <f>IFERROR(VLOOKUP(A57,фото!$BX$982:$BY$1173,2,FALSE),"-")</f>
        <v>5.9090920094367023</v>
      </c>
      <c r="F57" s="290">
        <f t="shared" si="6"/>
        <v>6.8461551463483215</v>
      </c>
      <c r="G57" s="290" t="str">
        <f>Видео!$BI546</f>
        <v>-</v>
      </c>
      <c r="H57" s="290">
        <f>Увл.отчёт!$BI546</f>
        <v>6.0000002004975119</v>
      </c>
      <c r="I57" s="290" t="str">
        <f>IF(классы!P57="ДА",классы!Q57,"-")</f>
        <v>-</v>
      </c>
      <c r="J57" s="291">
        <f>IFERROR(VLOOKUP(A57,'РЕЗ-судейские'!$A$4:$L$88,4,FALSE),"-")</f>
        <v>4.6250100004862498</v>
      </c>
      <c r="K57" s="291">
        <f>IFERROR(VLOOKUP(A57,'РЕЗ-судейские'!$A$4:$L$88,8,FALSE),"-")</f>
        <v>6.25001000057659</v>
      </c>
      <c r="L57" s="291">
        <f>IFERROR(VLOOKUP(A57,'РЕЗ-судейские'!$A$4:$L$88,12,FALSE),"-")</f>
        <v>6.4444554447697824</v>
      </c>
      <c r="M57" s="292">
        <f>IFERROR(VLOOKUP(A57,'РЕЗ-эксперт'!$B$3:$D$49,3,FALSE),"-")</f>
        <v>6.75000400108972</v>
      </c>
      <c r="N57" s="292" t="str">
        <f>IFERROR(VLOOKUP(A57,'РЕЗ-эксперт'!$B$52:$D$66,3,FALSE),"-")</f>
        <v>-</v>
      </c>
      <c r="O57" s="292" t="str">
        <f>IFERROR(VLOOKUP(A57,'РЕЗ-эксперт'!$B$69:$D$91,3,FALSE),"-")</f>
        <v>-</v>
      </c>
      <c r="P57" s="292" t="str">
        <f>IFERROR(VLOOKUP(A57,'РЕЗ-эксперт'!$B$94:$D$111,3,FALSE),"-")</f>
        <v>-</v>
      </c>
      <c r="Q57" s="292" t="str">
        <f>IFERROR(VLOOKUP(A57,'РЕЗ-эксперт'!$B$114:$D$138,3,FALSE),"-")</f>
        <v>-</v>
      </c>
      <c r="R57" s="11">
        <f t="shared" si="7"/>
        <v>6</v>
      </c>
      <c r="S57" s="11" t="str">
        <f>IF(AND(R57&gt;=3,классы!R57=1),"ДА","НЕТ")</f>
        <v>ДА</v>
      </c>
      <c r="T57" s="195" t="str">
        <f t="shared" si="8"/>
        <v>ДА</v>
      </c>
      <c r="U57" s="146">
        <f t="shared" si="9"/>
        <v>6.1526057989613632</v>
      </c>
      <c r="V57" s="407">
        <f t="shared" si="10"/>
        <v>6.1526057989613632</v>
      </c>
      <c r="W57" s="406">
        <f t="shared" si="11"/>
        <v>6.1526057989613632</v>
      </c>
      <c r="X57" s="409">
        <f t="shared" si="12"/>
        <v>9</v>
      </c>
      <c r="Y57" s="62">
        <f t="shared" si="13"/>
        <v>18</v>
      </c>
      <c r="Z57" s="188"/>
      <c r="AA57" s="188">
        <f t="shared" si="2"/>
        <v>55</v>
      </c>
      <c r="AB57" s="293">
        <f t="shared" si="14"/>
        <v>6.1526057989613632</v>
      </c>
      <c r="AC57" s="188">
        <f t="shared" si="15"/>
        <v>6</v>
      </c>
      <c r="AD57" s="293">
        <f t="shared" si="21"/>
        <v>6.8461551463483215</v>
      </c>
      <c r="AE57" s="293" t="str">
        <f t="shared" si="18"/>
        <v>-</v>
      </c>
      <c r="AF57" s="293">
        <f t="shared" si="19"/>
        <v>6.0000002004975119</v>
      </c>
      <c r="AG57" s="293" t="str">
        <f t="shared" si="23"/>
        <v>-</v>
      </c>
      <c r="AH57" s="293">
        <f t="shared" si="24"/>
        <v>4.6250100004862498</v>
      </c>
      <c r="AI57" s="293">
        <f t="shared" si="25"/>
        <v>6.25001000057659</v>
      </c>
      <c r="AJ57" s="293">
        <f t="shared" si="22"/>
        <v>6.4444554447697824</v>
      </c>
      <c r="AK57" s="293">
        <f t="shared" si="22"/>
        <v>6.75000400108972</v>
      </c>
      <c r="AL57" s="293" t="str">
        <f t="shared" si="22"/>
        <v>-</v>
      </c>
      <c r="AM57" s="293" t="str">
        <f t="shared" si="22"/>
        <v>-</v>
      </c>
      <c r="AN57" s="293" t="str">
        <f t="shared" si="22"/>
        <v>-</v>
      </c>
      <c r="AO57" s="293" t="str">
        <f t="shared" si="22"/>
        <v>-</v>
      </c>
      <c r="AP57" s="293">
        <f t="shared" si="20"/>
        <v>6.8461551463483215</v>
      </c>
      <c r="AQ57" s="293">
        <f t="shared" si="1"/>
        <v>6.2500012003210648</v>
      </c>
      <c r="AR57" s="293">
        <f t="shared" si="1"/>
        <v>5.9090920094367023</v>
      </c>
      <c r="AS57" s="46">
        <f t="shared" si="16"/>
        <v>6.1526057989613632</v>
      </c>
    </row>
    <row r="58" spans="1:45">
      <c r="A58" s="195">
        <f t="shared" si="5"/>
        <v>56</v>
      </c>
      <c r="B58" s="195" t="str">
        <f>классы!C58</f>
        <v>Кондрашов Сергей</v>
      </c>
      <c r="C58" s="290">
        <f>IFERROR(VLOOKUP(A58,фото!$BV$982:$BY$1173,4,FALSE),"-")</f>
        <v>7.421054532130257</v>
      </c>
      <c r="D58" s="290">
        <f>IFERROR(VLOOKUP(A58,фото!$BW$982:$BY$1173,3,FALSE),"-")</f>
        <v>5.8181829185435303</v>
      </c>
      <c r="E58" s="290">
        <f>IFERROR(VLOOKUP(A58,фото!$BX$982:$BY$1173,2,FALSE),"-")</f>
        <v>5.153847454250136</v>
      </c>
      <c r="F58" s="290">
        <f t="shared" si="6"/>
        <v>7.421054532130257</v>
      </c>
      <c r="G58" s="290" t="str">
        <f>Видео!$BI547</f>
        <v>-</v>
      </c>
      <c r="H58" s="290" t="str">
        <f>Увл.отчёт!$BI547</f>
        <v>-</v>
      </c>
      <c r="I58" s="290">
        <f>IF(классы!P58="ДА",классы!Q58,"-")</f>
        <v>1.0909096633809761</v>
      </c>
      <c r="J58" s="291">
        <f>IFERROR(VLOOKUP(A58,'РЕЗ-судейские'!$A$4:$L$88,4,FALSE),"-")</f>
        <v>9.333341335329342</v>
      </c>
      <c r="K58" s="291">
        <f>IFERROR(VLOOKUP(A58,'РЕЗ-судейские'!$A$4:$L$88,8,FALSE),"-")</f>
        <v>8.3333413337479758</v>
      </c>
      <c r="L58" s="291">
        <f>IFERROR(VLOOKUP(A58,'РЕЗ-судейские'!$A$4:$L$88,12,FALSE),"-")</f>
        <v>7.8571518573636672</v>
      </c>
      <c r="M58" s="292" t="str">
        <f>IFERROR(VLOOKUP(A58,'РЕЗ-эксперт'!$B$3:$D$49,3,FALSE),"-")</f>
        <v>-</v>
      </c>
      <c r="N58" s="292" t="str">
        <f>IFERROR(VLOOKUP(A58,'РЕЗ-эксперт'!$B$52:$D$66,3,FALSE),"-")</f>
        <v>-</v>
      </c>
      <c r="O58" s="292" t="str">
        <f>IFERROR(VLOOKUP(A58,'РЕЗ-эксперт'!$B$69:$D$91,3,FALSE),"-")</f>
        <v>-</v>
      </c>
      <c r="P58" s="292" t="str">
        <f>IFERROR(VLOOKUP(A58,'РЕЗ-эксперт'!$B$94:$D$111,3,FALSE),"-")</f>
        <v>-</v>
      </c>
      <c r="Q58" s="292" t="str">
        <f>IFERROR(VLOOKUP(A58,'РЕЗ-эксперт'!$B$114:$D$138,3,FALSE),"-")</f>
        <v>-</v>
      </c>
      <c r="R58" s="11">
        <f t="shared" si="7"/>
        <v>5</v>
      </c>
      <c r="S58" s="11" t="str">
        <f>IF(AND(R58&gt;=3,классы!R58=1),"ДА","НЕТ")</f>
        <v>НЕТ</v>
      </c>
      <c r="T58" s="195" t="str">
        <f t="shared" si="8"/>
        <v>ДА</v>
      </c>
      <c r="U58" s="146">
        <f t="shared" si="9"/>
        <v>6.8071597443904439</v>
      </c>
      <c r="V58" s="407" t="str">
        <f t="shared" si="10"/>
        <v>-</v>
      </c>
      <c r="W58" s="406">
        <f t="shared" si="11"/>
        <v>6.8071597443904439</v>
      </c>
      <c r="X58" s="409" t="str">
        <f t="shared" si="12"/>
        <v>-</v>
      </c>
      <c r="Y58" s="62">
        <f t="shared" si="13"/>
        <v>11</v>
      </c>
      <c r="Z58" s="188"/>
      <c r="AA58" s="188">
        <f t="shared" si="2"/>
        <v>56</v>
      </c>
      <c r="AB58" s="293">
        <f t="shared" si="14"/>
        <v>6.8071597443904439</v>
      </c>
      <c r="AC58" s="188">
        <f t="shared" si="15"/>
        <v>5</v>
      </c>
      <c r="AD58" s="293">
        <f t="shared" si="21"/>
        <v>7.421054532130257</v>
      </c>
      <c r="AE58" s="293" t="str">
        <f t="shared" si="18"/>
        <v>-</v>
      </c>
      <c r="AF58" s="293" t="str">
        <f t="shared" si="19"/>
        <v>-</v>
      </c>
      <c r="AG58" s="293">
        <f t="shared" si="23"/>
        <v>1.0909096633809761</v>
      </c>
      <c r="AH58" s="293">
        <f t="shared" si="24"/>
        <v>9.333341335329342</v>
      </c>
      <c r="AI58" s="293">
        <f t="shared" si="25"/>
        <v>8.3333413337479758</v>
      </c>
      <c r="AJ58" s="293">
        <f t="shared" si="22"/>
        <v>7.8571518573636672</v>
      </c>
      <c r="AK58" s="293" t="str">
        <f t="shared" si="22"/>
        <v>-</v>
      </c>
      <c r="AL58" s="293" t="str">
        <f t="shared" si="22"/>
        <v>-</v>
      </c>
      <c r="AM58" s="293" t="str">
        <f t="shared" si="22"/>
        <v>-</v>
      </c>
      <c r="AN58" s="293" t="str">
        <f t="shared" si="22"/>
        <v>-</v>
      </c>
      <c r="AO58" s="293" t="str">
        <f t="shared" si="22"/>
        <v>-</v>
      </c>
      <c r="AP58" s="293">
        <f t="shared" si="20"/>
        <v>7.421054532130257</v>
      </c>
      <c r="AQ58" s="293">
        <f t="shared" si="1"/>
        <v>5.8181829185435303</v>
      </c>
      <c r="AR58" s="293">
        <f t="shared" si="1"/>
        <v>5.153847454250136</v>
      </c>
      <c r="AS58" s="46" t="str">
        <f t="shared" si="16"/>
        <v>-</v>
      </c>
    </row>
    <row r="59" spans="1:45">
      <c r="A59" s="195">
        <f t="shared" si="5"/>
        <v>57</v>
      </c>
      <c r="B59" s="195" t="str">
        <f>классы!C59</f>
        <v>Аверина Александра Викторовна</v>
      </c>
      <c r="C59" s="290">
        <f>IFERROR(VLOOKUP(A59,фото!$BV$982:$BY$1173,4,FALSE),"-")</f>
        <v>6.1818192821153914</v>
      </c>
      <c r="D59" s="290">
        <f>IFERROR(VLOOKUP(A59,фото!$BW$982:$BY$1173,3,FALSE),"-")</f>
        <v>6.3846166850936834</v>
      </c>
      <c r="E59" s="290">
        <f>IFERROR(VLOOKUP(A59,фото!$BX$982:$BY$1173,2,FALSE),"-")</f>
        <v>6.0769243772874297</v>
      </c>
      <c r="F59" s="290">
        <f t="shared" si="6"/>
        <v>6.3846166850936834</v>
      </c>
      <c r="G59" s="290" t="str">
        <f>Видео!$BI548</f>
        <v>-</v>
      </c>
      <c r="H59" s="290">
        <f>Увл.отчёт!$BI548</f>
        <v>6.0000003</v>
      </c>
      <c r="I59" s="290" t="str">
        <f>IF(классы!P59="ДА",классы!Q59,"-")</f>
        <v>-</v>
      </c>
      <c r="J59" s="291">
        <f>IFERROR(VLOOKUP(A59,'РЕЗ-судейские'!$A$4:$L$88,4,FALSE),"-")</f>
        <v>5.125010000532261</v>
      </c>
      <c r="K59" s="291">
        <f>IFERROR(VLOOKUP(A59,'РЕЗ-судейские'!$A$4:$L$88,8,FALSE),"-")</f>
        <v>6.25001000057659</v>
      </c>
      <c r="L59" s="291">
        <f>IFERROR(VLOOKUP(A59,'РЕЗ-судейские'!$A$4:$L$88,12,FALSE),"-")</f>
        <v>6.2222332226728385</v>
      </c>
      <c r="M59" s="292" t="str">
        <f>IFERROR(VLOOKUP(A59,'РЕЗ-эксперт'!$B$3:$D$49,3,FALSE),"-")</f>
        <v>-</v>
      </c>
      <c r="N59" s="292" t="str">
        <f>IFERROR(VLOOKUP(A59,'РЕЗ-эксперт'!$B$52:$D$66,3,FALSE),"-")</f>
        <v>-</v>
      </c>
      <c r="O59" s="292" t="str">
        <f>IFERROR(VLOOKUP(A59,'РЕЗ-эксперт'!$B$69:$D$91,3,FALSE),"-")</f>
        <v>-</v>
      </c>
      <c r="P59" s="292" t="str">
        <f>IFERROR(VLOOKUP(A59,'РЕЗ-эксперт'!$B$94:$D$111,3,FALSE),"-")</f>
        <v>-</v>
      </c>
      <c r="Q59" s="292" t="str">
        <f>IFERROR(VLOOKUP(A59,'РЕЗ-эксперт'!$B$114:$D$138,3,FALSE),"-")</f>
        <v>-</v>
      </c>
      <c r="R59" s="11">
        <f t="shared" si="7"/>
        <v>5</v>
      </c>
      <c r="S59" s="11" t="str">
        <f>IF(AND(R59&gt;=3,классы!R59=1),"ДА","НЕТ")</f>
        <v>ДА</v>
      </c>
      <c r="T59" s="195" t="str">
        <f t="shared" si="8"/>
        <v>ДА</v>
      </c>
      <c r="U59" s="146">
        <f t="shared" si="9"/>
        <v>5.9963740417750744</v>
      </c>
      <c r="V59" s="407">
        <f t="shared" si="10"/>
        <v>5.9963740417750744</v>
      </c>
      <c r="W59" s="406">
        <f t="shared" si="11"/>
        <v>5.9963740417750744</v>
      </c>
      <c r="X59" s="409">
        <f t="shared" si="12"/>
        <v>13</v>
      </c>
      <c r="Y59" s="62">
        <f t="shared" si="13"/>
        <v>20</v>
      </c>
      <c r="Z59" s="294">
        <v>8.1300000000000008</v>
      </c>
      <c r="AA59" s="188">
        <f t="shared" si="2"/>
        <v>57</v>
      </c>
      <c r="AB59" s="293">
        <f t="shared" si="14"/>
        <v>5.9963740417750744</v>
      </c>
      <c r="AC59" s="188">
        <f t="shared" si="15"/>
        <v>5</v>
      </c>
      <c r="AD59" s="293">
        <f t="shared" si="21"/>
        <v>6.3846166850936834</v>
      </c>
      <c r="AE59" s="293" t="str">
        <f t="shared" si="18"/>
        <v>-</v>
      </c>
      <c r="AF59" s="293">
        <f t="shared" si="19"/>
        <v>6.0000003</v>
      </c>
      <c r="AG59" s="293" t="str">
        <f t="shared" si="23"/>
        <v>-</v>
      </c>
      <c r="AH59" s="293">
        <f t="shared" si="24"/>
        <v>5.125010000532261</v>
      </c>
      <c r="AI59" s="293">
        <f t="shared" si="25"/>
        <v>6.25001000057659</v>
      </c>
      <c r="AJ59" s="293">
        <f t="shared" si="22"/>
        <v>6.2222332226728385</v>
      </c>
      <c r="AK59" s="293" t="str">
        <f t="shared" si="22"/>
        <v>-</v>
      </c>
      <c r="AL59" s="293" t="str">
        <f t="shared" si="22"/>
        <v>-</v>
      </c>
      <c r="AM59" s="293" t="str">
        <f t="shared" si="22"/>
        <v>-</v>
      </c>
      <c r="AN59" s="293" t="str">
        <f t="shared" si="22"/>
        <v>-</v>
      </c>
      <c r="AO59" s="293" t="str">
        <f t="shared" si="22"/>
        <v>-</v>
      </c>
      <c r="AP59" s="293">
        <f t="shared" si="20"/>
        <v>6.1818192821153914</v>
      </c>
      <c r="AQ59" s="293">
        <f t="shared" si="1"/>
        <v>6.3846166850936834</v>
      </c>
      <c r="AR59" s="293">
        <f t="shared" si="1"/>
        <v>6.0769243772874297</v>
      </c>
      <c r="AS59" s="46">
        <f t="shared" si="16"/>
        <v>5.9963740417750744</v>
      </c>
    </row>
    <row r="60" spans="1:45">
      <c r="A60" s="195">
        <f t="shared" si="5"/>
        <v>58</v>
      </c>
      <c r="B60" s="195" t="str">
        <f>классы!C60</f>
        <v>Аверина Александра Викторовна</v>
      </c>
      <c r="C60" s="290">
        <f>IFERROR(VLOOKUP(A60,фото!$BV$982:$BY$1173,4,FALSE),"-")</f>
        <v>5.8333345337617208</v>
      </c>
      <c r="D60" s="290">
        <f>IFERROR(VLOOKUP(A60,фото!$BW$982:$BY$1173,3,FALSE),"-")</f>
        <v>4.5384628386957182</v>
      </c>
      <c r="E60" s="290" t="str">
        <f>IFERROR(VLOOKUP(A60,фото!$BX$982:$BY$1173,2,FALSE),"-")</f>
        <v>-</v>
      </c>
      <c r="F60" s="290">
        <f t="shared" si="6"/>
        <v>5.8333345337617208</v>
      </c>
      <c r="G60" s="290">
        <f>Видео!$BI549</f>
        <v>6.800001000573614</v>
      </c>
      <c r="H60" s="290" t="str">
        <f>Увл.отчёт!$BI549</f>
        <v>-</v>
      </c>
      <c r="I60" s="290" t="str">
        <f>IF(классы!P60="ДА",классы!Q60,"-")</f>
        <v>-</v>
      </c>
      <c r="J60" s="291" t="str">
        <f>IFERROR(VLOOKUP(A60,'РЕЗ-судейские'!$A$4:$L$88,4,FALSE),"-")</f>
        <v>-</v>
      </c>
      <c r="K60" s="291" t="str">
        <f>IFERROR(VLOOKUP(A60,'РЕЗ-судейские'!$A$4:$L$88,8,FALSE),"-")</f>
        <v>-</v>
      </c>
      <c r="L60" s="291" t="str">
        <f>IFERROR(VLOOKUP(A60,'РЕЗ-судейские'!$A$4:$L$88,12,FALSE),"-")</f>
        <v>-</v>
      </c>
      <c r="M60" s="292" t="str">
        <f>IFERROR(VLOOKUP(A60,'РЕЗ-эксперт'!$B$3:$D$49,3,FALSE),"-")</f>
        <v>-</v>
      </c>
      <c r="N60" s="292" t="str">
        <f>IFERROR(VLOOKUP(A60,'РЕЗ-эксперт'!$B$52:$D$66,3,FALSE),"-")</f>
        <v>-</v>
      </c>
      <c r="O60" s="292" t="str">
        <f>IFERROR(VLOOKUP(A60,'РЕЗ-эксперт'!$B$69:$D$91,3,FALSE),"-")</f>
        <v>-</v>
      </c>
      <c r="P60" s="292" t="str">
        <f>IFERROR(VLOOKUP(A60,'РЕЗ-эксперт'!$B$94:$D$111,3,FALSE),"-")</f>
        <v>-</v>
      </c>
      <c r="Q60" s="292" t="str">
        <f>IFERROR(VLOOKUP(A60,'РЕЗ-эксперт'!$B$114:$D$138,3,FALSE),"-")</f>
        <v>-</v>
      </c>
      <c r="R60" s="11">
        <f t="shared" si="7"/>
        <v>2</v>
      </c>
      <c r="S60" s="11" t="str">
        <f>IF(AND(R60&gt;=3,классы!R60=1),"ДА","НЕТ")</f>
        <v>НЕТ</v>
      </c>
      <c r="T60" s="195" t="str">
        <f t="shared" si="8"/>
        <v>НЕТ</v>
      </c>
      <c r="U60" s="146">
        <f t="shared" si="9"/>
        <v>6.316667767167667</v>
      </c>
      <c r="V60" s="407" t="str">
        <f t="shared" si="10"/>
        <v>-</v>
      </c>
      <c r="W60" s="406" t="str">
        <f t="shared" si="11"/>
        <v>-</v>
      </c>
      <c r="X60" s="409" t="str">
        <f t="shared" si="12"/>
        <v>-</v>
      </c>
      <c r="Y60" s="62" t="str">
        <f t="shared" si="13"/>
        <v>-</v>
      </c>
      <c r="Z60" s="294">
        <v>8.5</v>
      </c>
      <c r="AA60" s="188">
        <f t="shared" si="2"/>
        <v>58</v>
      </c>
      <c r="AB60" s="293" t="str">
        <f t="shared" si="14"/>
        <v>-</v>
      </c>
      <c r="AC60" s="188">
        <f t="shared" si="15"/>
        <v>2</v>
      </c>
      <c r="AD60" s="293">
        <f t="shared" si="21"/>
        <v>5.8333345337617208</v>
      </c>
      <c r="AE60" s="293">
        <f t="shared" si="18"/>
        <v>6.800001000573614</v>
      </c>
      <c r="AF60" s="293" t="str">
        <f t="shared" si="19"/>
        <v>-</v>
      </c>
      <c r="AG60" s="293" t="str">
        <f t="shared" si="23"/>
        <v>-</v>
      </c>
      <c r="AH60" s="293" t="str">
        <f t="shared" si="24"/>
        <v>-</v>
      </c>
      <c r="AI60" s="293" t="str">
        <f t="shared" si="25"/>
        <v>-</v>
      </c>
      <c r="AJ60" s="293" t="str">
        <f t="shared" si="22"/>
        <v>-</v>
      </c>
      <c r="AK60" s="293" t="str">
        <f t="shared" si="22"/>
        <v>-</v>
      </c>
      <c r="AL60" s="293" t="str">
        <f t="shared" si="22"/>
        <v>-</v>
      </c>
      <c r="AM60" s="293" t="str">
        <f t="shared" si="22"/>
        <v>-</v>
      </c>
      <c r="AN60" s="293" t="str">
        <f t="shared" si="22"/>
        <v>-</v>
      </c>
      <c r="AO60" s="293" t="str">
        <f t="shared" si="22"/>
        <v>-</v>
      </c>
      <c r="AP60" s="293">
        <f t="shared" si="20"/>
        <v>5.8333345337617208</v>
      </c>
      <c r="AQ60" s="293">
        <f t="shared" si="1"/>
        <v>4.5384628386957182</v>
      </c>
      <c r="AR60" s="293" t="str">
        <f t="shared" si="1"/>
        <v>-</v>
      </c>
      <c r="AS60" s="46" t="str">
        <f t="shared" si="16"/>
        <v>-</v>
      </c>
    </row>
    <row r="61" spans="1:45">
      <c r="A61" s="195">
        <f t="shared" si="5"/>
        <v>59</v>
      </c>
      <c r="B61" s="195" t="str">
        <f>классы!C61</f>
        <v>Люция Хисматуллина, Елена Котлярова</v>
      </c>
      <c r="C61" s="290">
        <f>IFERROR(VLOOKUP(A61,фото!$BV$982:$BY$1173,4,FALSE),"-")</f>
        <v>4.923078223491645</v>
      </c>
      <c r="D61" s="290" t="str">
        <f>IFERROR(VLOOKUP(A61,фото!$BW$982:$BY$1173,3,FALSE),"-")</f>
        <v>-</v>
      </c>
      <c r="E61" s="290" t="str">
        <f>IFERROR(VLOOKUP(A61,фото!$BX$982:$BY$1173,2,FALSE),"-")</f>
        <v>-</v>
      </c>
      <c r="F61" s="290">
        <f t="shared" si="6"/>
        <v>4.923078223491645</v>
      </c>
      <c r="G61" s="290" t="str">
        <f>Видео!$BI550</f>
        <v>-</v>
      </c>
      <c r="H61" s="290">
        <f>Увл.отчёт!$BI550</f>
        <v>6.5000006003215436</v>
      </c>
      <c r="I61" s="290">
        <f>IF(классы!P61="ДА",классы!Q61,"-")</f>
        <v>0.36363695434290039</v>
      </c>
      <c r="J61" s="291">
        <f>IFERROR(VLOOKUP(A61,'РЕЗ-судейские'!$A$4:$L$88,4,FALSE),"-")</f>
        <v>4.5555665559953615</v>
      </c>
      <c r="K61" s="291">
        <f>IFERROR(VLOOKUP(A61,'РЕЗ-судейские'!$A$4:$L$88,8,FALSE),"-")</f>
        <v>5.8888998895591715</v>
      </c>
      <c r="L61" s="291">
        <f>IFERROR(VLOOKUP(A61,'РЕЗ-судейские'!$A$4:$L$88,12,FALSE),"-")</f>
        <v>6.6000120002577454</v>
      </c>
      <c r="M61" s="292">
        <f>IFERROR(VLOOKUP(A61,'РЕЗ-эксперт'!$B$3:$D$49,3,FALSE),"-")</f>
        <v>5.0000030000769176</v>
      </c>
      <c r="N61" s="292" t="str">
        <f>IFERROR(VLOOKUP(A61,'РЕЗ-эксперт'!$B$52:$D$66,3,FALSE),"-")</f>
        <v>-</v>
      </c>
      <c r="O61" s="292">
        <f>IFERROR(VLOOKUP(A61,'РЕЗ-эксперт'!$B$69:$D$91,3,FALSE),"-")</f>
        <v>3.6666696668245362</v>
      </c>
      <c r="P61" s="292">
        <f>IFERROR(VLOOKUP(A61,'РЕЗ-эксперт'!$B$94:$D$111,3,FALSE),"-")</f>
        <v>5.6666696670950554</v>
      </c>
      <c r="Q61" s="292" t="str">
        <f>IFERROR(VLOOKUP(A61,'РЕЗ-эксперт'!$B$114:$D$138,3,FALSE),"-")</f>
        <v>-</v>
      </c>
      <c r="R61" s="11">
        <f t="shared" si="7"/>
        <v>9</v>
      </c>
      <c r="S61" s="11" t="str">
        <f>IF(AND(R61&gt;=3,классы!R61=1),"ДА","НЕТ")</f>
        <v>НЕТ</v>
      </c>
      <c r="T61" s="195" t="str">
        <f t="shared" si="8"/>
        <v>ДА</v>
      </c>
      <c r="U61" s="146">
        <f t="shared" si="9"/>
        <v>4.7960596175516539</v>
      </c>
      <c r="V61" s="407" t="str">
        <f t="shared" si="10"/>
        <v>-</v>
      </c>
      <c r="W61" s="406">
        <f t="shared" si="11"/>
        <v>4.7960596175516539</v>
      </c>
      <c r="X61" s="409" t="str">
        <f t="shared" si="12"/>
        <v>-</v>
      </c>
      <c r="Y61" s="62">
        <f t="shared" si="13"/>
        <v>29</v>
      </c>
      <c r="Z61" s="188">
        <v>8.5</v>
      </c>
      <c r="AA61" s="188">
        <f t="shared" si="2"/>
        <v>59</v>
      </c>
      <c r="AB61" s="293">
        <f t="shared" si="14"/>
        <v>4.7960596175516539</v>
      </c>
      <c r="AC61" s="188">
        <f t="shared" si="15"/>
        <v>9</v>
      </c>
      <c r="AD61" s="293">
        <f t="shared" si="21"/>
        <v>4.923078223491645</v>
      </c>
      <c r="AE61" s="293" t="str">
        <f t="shared" si="18"/>
        <v>-</v>
      </c>
      <c r="AF61" s="293">
        <f t="shared" si="19"/>
        <v>6.5000006003215436</v>
      </c>
      <c r="AG61" s="293">
        <f t="shared" si="23"/>
        <v>0.36363695434290039</v>
      </c>
      <c r="AH61" s="293">
        <f t="shared" si="24"/>
        <v>4.5555665559953615</v>
      </c>
      <c r="AI61" s="293">
        <f t="shared" si="25"/>
        <v>5.8888998895591715</v>
      </c>
      <c r="AJ61" s="293">
        <f t="shared" si="22"/>
        <v>6.6000120002577454</v>
      </c>
      <c r="AK61" s="293">
        <f t="shared" si="22"/>
        <v>5.0000030000769176</v>
      </c>
      <c r="AL61" s="293" t="str">
        <f t="shared" si="22"/>
        <v>-</v>
      </c>
      <c r="AM61" s="293">
        <f t="shared" si="22"/>
        <v>3.6666696668245362</v>
      </c>
      <c r="AN61" s="293">
        <f t="shared" si="22"/>
        <v>5.6666696670950554</v>
      </c>
      <c r="AO61" s="293" t="str">
        <f t="shared" si="22"/>
        <v>-</v>
      </c>
      <c r="AP61" s="293">
        <f t="shared" si="20"/>
        <v>4.923078223491645</v>
      </c>
      <c r="AQ61" s="293" t="str">
        <f t="shared" si="1"/>
        <v>-</v>
      </c>
      <c r="AR61" s="293" t="str">
        <f t="shared" si="1"/>
        <v>-</v>
      </c>
      <c r="AS61" s="46" t="str">
        <f t="shared" si="16"/>
        <v>-</v>
      </c>
    </row>
    <row r="62" spans="1:45">
      <c r="A62" s="195">
        <f t="shared" si="5"/>
        <v>60</v>
      </c>
      <c r="B62" s="195" t="str">
        <f>классы!C62</f>
        <v>Смирнов Андрей Юрьевич</v>
      </c>
      <c r="C62" s="290" t="str">
        <f>IFERROR(VLOOKUP(A62,фото!$BV$982:$BY$1173,4,FALSE),"-")</f>
        <v>-</v>
      </c>
      <c r="D62" s="290" t="str">
        <f>IFERROR(VLOOKUP(A62,фото!$BW$982:$BY$1173,3,FALSE),"-")</f>
        <v>-</v>
      </c>
      <c r="E62" s="290" t="str">
        <f>IFERROR(VLOOKUP(A62,фото!$BX$982:$BY$1173,2,FALSE),"-")</f>
        <v>-</v>
      </c>
      <c r="F62" s="290" t="str">
        <f t="shared" si="6"/>
        <v>-</v>
      </c>
      <c r="G62" s="290" t="str">
        <f>Видео!$BI551</f>
        <v>-</v>
      </c>
      <c r="H62" s="290" t="str">
        <f>Увл.отчёт!$BI551</f>
        <v>-</v>
      </c>
      <c r="I62" s="290">
        <f>IF(классы!P62="ДА",классы!Q62,"-")</f>
        <v>0.36363694407068747</v>
      </c>
      <c r="J62" s="291" t="str">
        <f>IFERROR(VLOOKUP(A62,'РЕЗ-судейские'!$A$4:$L$88,4,FALSE),"-")</f>
        <v>-</v>
      </c>
      <c r="K62" s="291" t="str">
        <f>IFERROR(VLOOKUP(A62,'РЕЗ-судейские'!$A$4:$L$88,8,FALSE),"-")</f>
        <v>-</v>
      </c>
      <c r="L62" s="291">
        <f>IFERROR(VLOOKUP(A62,'РЕЗ-судейские'!$A$4:$L$88,12,FALSE),"-")</f>
        <v>5.6666746668514518</v>
      </c>
      <c r="M62" s="292" t="str">
        <f>IFERROR(VLOOKUP(A62,'РЕЗ-эксперт'!$B$3:$D$49,3,FALSE),"-")</f>
        <v>-</v>
      </c>
      <c r="N62" s="292" t="str">
        <f>IFERROR(VLOOKUP(A62,'РЕЗ-эксперт'!$B$52:$D$66,3,FALSE),"-")</f>
        <v>-</v>
      </c>
      <c r="O62" s="292" t="str">
        <f>IFERROR(VLOOKUP(A62,'РЕЗ-эксперт'!$B$69:$D$91,3,FALSE),"-")</f>
        <v>-</v>
      </c>
      <c r="P62" s="292">
        <f>IFERROR(VLOOKUP(A62,'РЕЗ-эксперт'!$B$94:$D$111,3,FALSE),"-")</f>
        <v>8.000003000333221</v>
      </c>
      <c r="Q62" s="292" t="str">
        <f>IFERROR(VLOOKUP(A62,'РЕЗ-эксперт'!$B$114:$D$138,3,FALSE),"-")</f>
        <v>-</v>
      </c>
      <c r="R62" s="11">
        <f t="shared" si="7"/>
        <v>3</v>
      </c>
      <c r="S62" s="11" t="str">
        <f>IF(AND(R62&gt;=3,классы!R62=1),"ДА","НЕТ")</f>
        <v>НЕТ</v>
      </c>
      <c r="T62" s="195" t="str">
        <f t="shared" si="8"/>
        <v>НЕТ</v>
      </c>
      <c r="U62" s="146">
        <f t="shared" si="9"/>
        <v>4.6767715370851199</v>
      </c>
      <c r="V62" s="407" t="str">
        <f t="shared" si="10"/>
        <v>-</v>
      </c>
      <c r="W62" s="406" t="str">
        <f t="shared" si="11"/>
        <v>-</v>
      </c>
      <c r="X62" s="409" t="str">
        <f t="shared" si="12"/>
        <v>-</v>
      </c>
      <c r="Y62" s="62" t="str">
        <f t="shared" si="13"/>
        <v>-</v>
      </c>
      <c r="Z62" s="294">
        <v>7.75</v>
      </c>
      <c r="AA62" s="188">
        <f t="shared" si="2"/>
        <v>60</v>
      </c>
      <c r="AB62" s="293" t="str">
        <f t="shared" si="14"/>
        <v>-</v>
      </c>
      <c r="AC62" s="188">
        <f t="shared" si="15"/>
        <v>3</v>
      </c>
      <c r="AD62" s="293" t="str">
        <f t="shared" si="21"/>
        <v>-</v>
      </c>
      <c r="AE62" s="293" t="str">
        <f t="shared" si="18"/>
        <v>-</v>
      </c>
      <c r="AF62" s="293" t="str">
        <f t="shared" si="19"/>
        <v>-</v>
      </c>
      <c r="AG62" s="293">
        <f t="shared" si="23"/>
        <v>0.36363694407068747</v>
      </c>
      <c r="AH62" s="293" t="str">
        <f t="shared" si="24"/>
        <v>-</v>
      </c>
      <c r="AI62" s="293" t="str">
        <f t="shared" si="25"/>
        <v>-</v>
      </c>
      <c r="AJ62" s="293">
        <f t="shared" si="22"/>
        <v>5.6666746668514518</v>
      </c>
      <c r="AK62" s="293" t="str">
        <f t="shared" si="22"/>
        <v>-</v>
      </c>
      <c r="AL62" s="293" t="str">
        <f t="shared" si="22"/>
        <v>-</v>
      </c>
      <c r="AM62" s="293" t="str">
        <f t="shared" si="22"/>
        <v>-</v>
      </c>
      <c r="AN62" s="293">
        <f t="shared" si="22"/>
        <v>8.000003000333221</v>
      </c>
      <c r="AO62" s="293" t="str">
        <f t="shared" si="22"/>
        <v>-</v>
      </c>
      <c r="AP62" s="293" t="str">
        <f t="shared" si="20"/>
        <v>-</v>
      </c>
      <c r="AQ62" s="293" t="str">
        <f t="shared" si="1"/>
        <v>-</v>
      </c>
      <c r="AR62" s="293" t="str">
        <f t="shared" si="1"/>
        <v>-</v>
      </c>
      <c r="AS62" s="46" t="str">
        <f t="shared" si="16"/>
        <v>-</v>
      </c>
    </row>
    <row r="63" spans="1:45">
      <c r="A63" s="195">
        <f t="shared" si="5"/>
        <v>61</v>
      </c>
      <c r="B63" s="195" t="str">
        <f>классы!C63</f>
        <v>Диденко Е.В.</v>
      </c>
      <c r="C63" s="290">
        <f>IFERROR(VLOOKUP(A63,фото!$BV$982:$BY$1173,4,FALSE),"-")</f>
        <v>5.7142871148541419</v>
      </c>
      <c r="D63" s="290">
        <f>IFERROR(VLOOKUP(A63,фото!$BW$982:$BY$1173,3,FALSE),"-")</f>
        <v>4.0833345337418345</v>
      </c>
      <c r="E63" s="290">
        <f>IFERROR(VLOOKUP(A63,фото!$BX$982:$BY$1173,2,FALSE),"-")</f>
        <v>4.9285728290926469</v>
      </c>
      <c r="F63" s="290">
        <f t="shared" si="6"/>
        <v>5.7142871148541419</v>
      </c>
      <c r="G63" s="290">
        <f>Видео!$BI552</f>
        <v>7.5454556459346858</v>
      </c>
      <c r="H63" s="290">
        <f>Увл.отчёт!$BI552</f>
        <v>6.5000004009900989</v>
      </c>
      <c r="I63" s="290">
        <f>IF(классы!P63="ДА",классы!Q63,"-")</f>
        <v>0.7272732721453925</v>
      </c>
      <c r="J63" s="291" t="str">
        <f>IFERROR(VLOOKUP(A63,'РЕЗ-судейские'!$A$4:$L$88,4,FALSE),"-")</f>
        <v>-</v>
      </c>
      <c r="K63" s="291">
        <f>IFERROR(VLOOKUP(A63,'РЕЗ-судейские'!$A$4:$L$88,8,FALSE),"-")</f>
        <v>7.0000080005182497</v>
      </c>
      <c r="L63" s="291">
        <f>IFERROR(VLOOKUP(A63,'РЕЗ-судейские'!$A$4:$L$88,12,FALSE),"-")</f>
        <v>6.1428661433941683</v>
      </c>
      <c r="M63" s="292">
        <f>IFERROR(VLOOKUP(A63,'РЕЗ-эксперт'!$B$3:$D$49,3,FALSE),"-")</f>
        <v>7.0000040004997501</v>
      </c>
      <c r="N63" s="292" t="str">
        <f>IFERROR(VLOOKUP(A63,'РЕЗ-эксперт'!$B$52:$D$66,3,FALSE),"-")</f>
        <v>-</v>
      </c>
      <c r="O63" s="292">
        <f>IFERROR(VLOOKUP(A63,'РЕЗ-эксперт'!$B$69:$D$91,3,FALSE),"-")</f>
        <v>6.2500040001318506</v>
      </c>
      <c r="P63" s="292" t="str">
        <f>IFERROR(VLOOKUP(A63,'РЕЗ-эксперт'!$B$94:$D$111,3,FALSE),"-")</f>
        <v>-</v>
      </c>
      <c r="Q63" s="292">
        <f>IFERROR(VLOOKUP(A63,'РЕЗ-эксперт'!$B$114:$D$138,3,FALSE),"-")</f>
        <v>6.7500040002352382</v>
      </c>
      <c r="R63" s="11">
        <f t="shared" si="7"/>
        <v>9</v>
      </c>
      <c r="S63" s="11" t="str">
        <f>IF(AND(R63&gt;=3,классы!R63=1),"ДА","НЕТ")</f>
        <v>НЕТ</v>
      </c>
      <c r="T63" s="195" t="str">
        <f t="shared" si="8"/>
        <v>НЕТ</v>
      </c>
      <c r="U63" s="146">
        <f t="shared" si="9"/>
        <v>5.9588780643003973</v>
      </c>
      <c r="V63" s="407" t="str">
        <f t="shared" si="10"/>
        <v>-</v>
      </c>
      <c r="W63" s="406" t="str">
        <f t="shared" si="11"/>
        <v>-</v>
      </c>
      <c r="X63" s="409" t="str">
        <f t="shared" si="12"/>
        <v>-</v>
      </c>
      <c r="Y63" s="62" t="str">
        <f t="shared" si="13"/>
        <v>-</v>
      </c>
      <c r="Z63" s="294">
        <v>7.5</v>
      </c>
      <c r="AA63" s="188">
        <f t="shared" si="2"/>
        <v>61</v>
      </c>
      <c r="AB63" s="293" t="str">
        <f t="shared" si="14"/>
        <v>-</v>
      </c>
      <c r="AC63" s="188">
        <f t="shared" si="15"/>
        <v>9</v>
      </c>
      <c r="AD63" s="293">
        <f t="shared" si="21"/>
        <v>5.7142871148541419</v>
      </c>
      <c r="AE63" s="293">
        <f t="shared" si="18"/>
        <v>7.5454556459346858</v>
      </c>
      <c r="AF63" s="293">
        <f t="shared" si="19"/>
        <v>6.5000004009900989</v>
      </c>
      <c r="AG63" s="293">
        <f t="shared" si="23"/>
        <v>0.7272732721453925</v>
      </c>
      <c r="AH63" s="293" t="str">
        <f t="shared" si="24"/>
        <v>-</v>
      </c>
      <c r="AI63" s="293">
        <f t="shared" si="25"/>
        <v>7.0000080005182497</v>
      </c>
      <c r="AJ63" s="293">
        <f t="shared" si="22"/>
        <v>6.1428661433941683</v>
      </c>
      <c r="AK63" s="293">
        <f t="shared" si="22"/>
        <v>7.0000040004997501</v>
      </c>
      <c r="AL63" s="293" t="str">
        <f t="shared" si="22"/>
        <v>-</v>
      </c>
      <c r="AM63" s="293">
        <f t="shared" si="22"/>
        <v>6.2500040001318506</v>
      </c>
      <c r="AN63" s="293" t="str">
        <f t="shared" si="22"/>
        <v>-</v>
      </c>
      <c r="AO63" s="293">
        <f t="shared" si="22"/>
        <v>6.7500040002352382</v>
      </c>
      <c r="AP63" s="293">
        <f t="shared" si="20"/>
        <v>5.7142871148541419</v>
      </c>
      <c r="AQ63" s="293">
        <f t="shared" si="1"/>
        <v>4.0833345337418345</v>
      </c>
      <c r="AR63" s="293">
        <f t="shared" si="1"/>
        <v>4.9285728290926469</v>
      </c>
      <c r="AS63" s="46" t="str">
        <f t="shared" si="16"/>
        <v>-</v>
      </c>
    </row>
    <row r="64" spans="1:45">
      <c r="A64" s="195">
        <f t="shared" si="5"/>
        <v>62</v>
      </c>
      <c r="B64" s="195" t="str">
        <f>классы!C64</f>
        <v>Сорокин Юрий Владимирович</v>
      </c>
      <c r="C64" s="290">
        <f>IFERROR(VLOOKUP(A64,фото!$BV$982:$BY$1173,4,FALSE),"-")</f>
        <v>6.3333345335503912</v>
      </c>
      <c r="D64" s="290">
        <f>IFERROR(VLOOKUP(A64,фото!$BW$982:$BY$1173,3,FALSE),"-")</f>
        <v>6.3571442574581827</v>
      </c>
      <c r="E64" s="290">
        <f>IFERROR(VLOOKUP(A64,фото!$BX$982:$BY$1173,2,FALSE),"-")</f>
        <v>6.7857156859625194</v>
      </c>
      <c r="F64" s="290">
        <f t="shared" si="6"/>
        <v>6.7857156859625194</v>
      </c>
      <c r="G64" s="290">
        <f>Видео!$BI553</f>
        <v>7.8000005005847948</v>
      </c>
      <c r="H64" s="290" t="str">
        <f>Увл.отчёт!$BI553</f>
        <v>-</v>
      </c>
      <c r="I64" s="290">
        <f>IF(классы!P64="ДА",классы!Q64,"-")</f>
        <v>0.36363692452034674</v>
      </c>
      <c r="J64" s="291" t="str">
        <f>IFERROR(VLOOKUP(A64,'РЕЗ-судейские'!$A$4:$L$88,4,FALSE),"-")</f>
        <v>-</v>
      </c>
      <c r="K64" s="291" t="str">
        <f>IFERROR(VLOOKUP(A64,'РЕЗ-судейские'!$A$4:$L$88,8,FALSE),"-")</f>
        <v>-</v>
      </c>
      <c r="L64" s="291">
        <f>IFERROR(VLOOKUP(A64,'РЕЗ-судейские'!$A$4:$L$88,12,FALSE),"-")</f>
        <v>5.0000030007494383</v>
      </c>
      <c r="M64" s="292" t="str">
        <f>IFERROR(VLOOKUP(A64,'РЕЗ-эксперт'!$B$3:$D$49,3,FALSE),"-")</f>
        <v>-</v>
      </c>
      <c r="N64" s="292" t="str">
        <f>IFERROR(VLOOKUP(A64,'РЕЗ-эксперт'!$B$52:$D$66,3,FALSE),"-")</f>
        <v>-</v>
      </c>
      <c r="O64" s="292" t="str">
        <f>IFERROR(VLOOKUP(A64,'РЕЗ-эксперт'!$B$69:$D$91,3,FALSE),"-")</f>
        <v>-</v>
      </c>
      <c r="P64" s="292" t="str">
        <f>IFERROR(VLOOKUP(A64,'РЕЗ-эксперт'!$B$94:$D$111,3,FALSE),"-")</f>
        <v>-</v>
      </c>
      <c r="Q64" s="292" t="str">
        <f>IFERROR(VLOOKUP(A64,'РЕЗ-эксперт'!$B$114:$D$138,3,FALSE),"-")</f>
        <v>-</v>
      </c>
      <c r="R64" s="11">
        <f t="shared" si="7"/>
        <v>4</v>
      </c>
      <c r="S64" s="11" t="str">
        <f>IF(AND(R64&gt;=3,классы!R64=1),"ДА","НЕТ")</f>
        <v>НЕТ</v>
      </c>
      <c r="T64" s="195" t="str">
        <f t="shared" si="8"/>
        <v>НЕТ</v>
      </c>
      <c r="U64" s="146">
        <f t="shared" si="9"/>
        <v>4.9873390279542749</v>
      </c>
      <c r="V64" s="407" t="str">
        <f t="shared" si="10"/>
        <v>-</v>
      </c>
      <c r="W64" s="406" t="str">
        <f t="shared" si="11"/>
        <v>-</v>
      </c>
      <c r="X64" s="409" t="str">
        <f t="shared" si="12"/>
        <v>-</v>
      </c>
      <c r="Y64" s="62" t="str">
        <f t="shared" si="13"/>
        <v>-</v>
      </c>
      <c r="Z64" s="188">
        <f>SUM(Z59:Z63)</f>
        <v>40.380000000000003</v>
      </c>
      <c r="AA64" s="188">
        <f t="shared" si="2"/>
        <v>62</v>
      </c>
      <c r="AB64" s="293" t="str">
        <f t="shared" si="14"/>
        <v>-</v>
      </c>
      <c r="AC64" s="188">
        <f t="shared" si="15"/>
        <v>4</v>
      </c>
      <c r="AD64" s="293">
        <f t="shared" si="21"/>
        <v>6.7857156859625194</v>
      </c>
      <c r="AE64" s="293">
        <f t="shared" si="18"/>
        <v>7.8000005005847948</v>
      </c>
      <c r="AF64" s="293" t="str">
        <f t="shared" si="19"/>
        <v>-</v>
      </c>
      <c r="AG64" s="293">
        <f t="shared" si="23"/>
        <v>0.36363692452034674</v>
      </c>
      <c r="AH64" s="293" t="str">
        <f t="shared" si="24"/>
        <v>-</v>
      </c>
      <c r="AI64" s="293" t="str">
        <f t="shared" si="25"/>
        <v>-</v>
      </c>
      <c r="AJ64" s="293">
        <f t="shared" si="22"/>
        <v>5.0000030007494383</v>
      </c>
      <c r="AK64" s="293" t="str">
        <f t="shared" si="22"/>
        <v>-</v>
      </c>
      <c r="AL64" s="293" t="str">
        <f t="shared" si="22"/>
        <v>-</v>
      </c>
      <c r="AM64" s="293" t="str">
        <f t="shared" si="22"/>
        <v>-</v>
      </c>
      <c r="AN64" s="293" t="str">
        <f t="shared" si="22"/>
        <v>-</v>
      </c>
      <c r="AO64" s="293" t="str">
        <f t="shared" si="22"/>
        <v>-</v>
      </c>
      <c r="AP64" s="293">
        <f t="shared" si="20"/>
        <v>6.3333345335503912</v>
      </c>
      <c r="AQ64" s="293">
        <f t="shared" si="1"/>
        <v>6.3571442574581827</v>
      </c>
      <c r="AR64" s="293">
        <f t="shared" si="1"/>
        <v>6.7857156859625194</v>
      </c>
      <c r="AS64" s="46" t="str">
        <f t="shared" si="16"/>
        <v>-</v>
      </c>
    </row>
    <row r="65" spans="1:45">
      <c r="A65" s="195">
        <f t="shared" si="5"/>
        <v>63</v>
      </c>
      <c r="B65" s="195" t="str">
        <f>классы!C65</f>
        <v>Демидов Иван Владимирович</v>
      </c>
      <c r="C65" s="290">
        <f>IFERROR(VLOOKUP(A65,фото!$BV$982:$BY$1173,4,FALSE),"-")</f>
        <v>3.6363647369025611</v>
      </c>
      <c r="D65" s="290">
        <f>IFERROR(VLOOKUP(A65,фото!$BW$982:$BY$1173,3,FALSE),"-")</f>
        <v>4.7692320699660771</v>
      </c>
      <c r="E65" s="290">
        <f>IFERROR(VLOOKUP(A65,фото!$BX$982:$BY$1173,2,FALSE),"-")</f>
        <v>5.9166678669816033</v>
      </c>
      <c r="F65" s="290">
        <f t="shared" si="6"/>
        <v>5.9166678669816033</v>
      </c>
      <c r="G65" s="290" t="str">
        <f>Видео!$BI554</f>
        <v>-</v>
      </c>
      <c r="H65" s="290">
        <f>Увл.отчёт!$BI554</f>
        <v>6.250000401079137</v>
      </c>
      <c r="I65" s="290" t="str">
        <f>IF(классы!P65="ДА",классы!Q65,"-")</f>
        <v>-</v>
      </c>
      <c r="J65" s="291" t="str">
        <f>IFERROR(VLOOKUP(A65,'РЕЗ-судейские'!$A$4:$L$88,4,FALSE),"-")</f>
        <v>-</v>
      </c>
      <c r="K65" s="291" t="str">
        <f>IFERROR(VLOOKUP(A65,'РЕЗ-судейские'!$A$4:$L$88,8,FALSE),"-")</f>
        <v>-</v>
      </c>
      <c r="L65" s="291">
        <f>IFERROR(VLOOKUP(A65,'РЕЗ-судейские'!$A$4:$L$88,12,FALSE),"-")</f>
        <v>5.6250100003447088</v>
      </c>
      <c r="M65" s="292">
        <f>IFERROR(VLOOKUP(A65,'РЕЗ-эксперт'!$B$3:$D$49,3,FALSE),"-")</f>
        <v>4.6666696696576944</v>
      </c>
      <c r="N65" s="292" t="str">
        <f>IFERROR(VLOOKUP(A65,'РЕЗ-эксперт'!$B$52:$D$66,3,FALSE),"-")</f>
        <v>-</v>
      </c>
      <c r="O65" s="292" t="str">
        <f>IFERROR(VLOOKUP(A65,'РЕЗ-эксперт'!$B$69:$D$91,3,FALSE),"-")</f>
        <v>-</v>
      </c>
      <c r="P65" s="292" t="str">
        <f>IFERROR(VLOOKUP(A65,'РЕЗ-эксперт'!$B$94:$D$111,3,FALSE),"-")</f>
        <v>-</v>
      </c>
      <c r="Q65" s="292" t="str">
        <f>IFERROR(VLOOKUP(A65,'РЕЗ-эксперт'!$B$114:$D$138,3,FALSE),"-")</f>
        <v>-</v>
      </c>
      <c r="R65" s="11">
        <f t="shared" si="7"/>
        <v>4</v>
      </c>
      <c r="S65" s="11" t="str">
        <f>IF(AND(R65&gt;=3,классы!R65=1),"ДА","НЕТ")</f>
        <v>ДА</v>
      </c>
      <c r="T65" s="195" t="str">
        <f t="shared" si="8"/>
        <v>НЕТ</v>
      </c>
      <c r="U65" s="146">
        <f t="shared" si="9"/>
        <v>5.6145869845157854</v>
      </c>
      <c r="V65" s="407">
        <f t="shared" si="10"/>
        <v>5.6145869845157854</v>
      </c>
      <c r="W65" s="406" t="str">
        <f t="shared" si="11"/>
        <v>-</v>
      </c>
      <c r="X65" s="409">
        <f t="shared" si="12"/>
        <v>17</v>
      </c>
      <c r="Y65" s="62" t="str">
        <f t="shared" si="13"/>
        <v>-</v>
      </c>
      <c r="Z65" s="188"/>
      <c r="AA65" s="188">
        <f t="shared" si="2"/>
        <v>63</v>
      </c>
      <c r="AB65" s="293" t="str">
        <f t="shared" si="14"/>
        <v>-</v>
      </c>
      <c r="AC65" s="188">
        <f t="shared" si="15"/>
        <v>4</v>
      </c>
      <c r="AD65" s="293">
        <f t="shared" si="21"/>
        <v>5.9166678669816033</v>
      </c>
      <c r="AE65" s="293" t="str">
        <f t="shared" si="18"/>
        <v>-</v>
      </c>
      <c r="AF65" s="293">
        <f t="shared" si="19"/>
        <v>6.250000401079137</v>
      </c>
      <c r="AG65" s="293" t="str">
        <f t="shared" si="23"/>
        <v>-</v>
      </c>
      <c r="AH65" s="293" t="str">
        <f t="shared" si="24"/>
        <v>-</v>
      </c>
      <c r="AI65" s="293" t="str">
        <f t="shared" si="25"/>
        <v>-</v>
      </c>
      <c r="AJ65" s="293">
        <f t="shared" si="22"/>
        <v>5.6250100003447088</v>
      </c>
      <c r="AK65" s="293">
        <f t="shared" si="22"/>
        <v>4.6666696696576944</v>
      </c>
      <c r="AL65" s="293" t="str">
        <f t="shared" si="22"/>
        <v>-</v>
      </c>
      <c r="AM65" s="293" t="str">
        <f t="shared" si="22"/>
        <v>-</v>
      </c>
      <c r="AN65" s="293" t="str">
        <f t="shared" si="22"/>
        <v>-</v>
      </c>
      <c r="AO65" s="293" t="str">
        <f t="shared" si="22"/>
        <v>-</v>
      </c>
      <c r="AP65" s="293">
        <f t="shared" si="20"/>
        <v>3.6363647369025611</v>
      </c>
      <c r="AQ65" s="293">
        <f t="shared" si="1"/>
        <v>4.7692320699660771</v>
      </c>
      <c r="AR65" s="293">
        <f t="shared" si="1"/>
        <v>5.9166678669816033</v>
      </c>
      <c r="AS65" s="46">
        <f t="shared" si="16"/>
        <v>5.6145869845157854</v>
      </c>
    </row>
    <row r="66" spans="1:45">
      <c r="A66" s="195">
        <f t="shared" si="5"/>
        <v>64</v>
      </c>
      <c r="B66" s="195" t="str">
        <f>классы!C66</f>
        <v>Янгирова Анастасия Валерьевна</v>
      </c>
      <c r="C66" s="290">
        <f>IFERROR(VLOOKUP(A66,фото!$BV$982:$BY$1173,4,FALSE),"-")</f>
        <v>7.8750016003971934</v>
      </c>
      <c r="D66" s="290" t="str">
        <f>IFERROR(VLOOKUP(A66,фото!$BW$982:$BY$1173,3,FALSE),"-")</f>
        <v>-</v>
      </c>
      <c r="E66" s="290" t="str">
        <f>IFERROR(VLOOKUP(A66,фото!$BX$982:$BY$1173,2,FALSE),"-")</f>
        <v>-</v>
      </c>
      <c r="F66" s="290">
        <f t="shared" si="6"/>
        <v>7.8750016003971934</v>
      </c>
      <c r="G66" s="290">
        <f>Видео!$BI555</f>
        <v>8.5000012001464516</v>
      </c>
      <c r="H66" s="290">
        <f>Увл.отчёт!$BI555</f>
        <v>7.500000400332226</v>
      </c>
      <c r="I66" s="290">
        <f>IF(классы!P66="ДА",классы!Q66,"-")</f>
        <v>0.36363690619190231</v>
      </c>
      <c r="J66" s="291">
        <f>IFERROR(VLOOKUP(A66,'РЕЗ-судейские'!$A$4:$L$88,4,FALSE),"-")</f>
        <v>6.5000060003748592</v>
      </c>
      <c r="K66" s="291">
        <f>IFERROR(VLOOKUP(A66,'РЕЗ-судейские'!$A$4:$L$88,8,FALSE),"-")</f>
        <v>7.000006000162136</v>
      </c>
      <c r="L66" s="291">
        <f>IFERROR(VLOOKUP(A66,'РЕЗ-судейские'!$A$4:$L$88,12,FALSE),"-")</f>
        <v>8.00000700007954</v>
      </c>
      <c r="M66" s="292" t="str">
        <f>IFERROR(VLOOKUP(A66,'РЕЗ-эксперт'!$B$3:$D$49,3,FALSE),"-")</f>
        <v>-</v>
      </c>
      <c r="N66" s="292" t="str">
        <f>IFERROR(VLOOKUP(A66,'РЕЗ-эксперт'!$B$52:$D$66,3,FALSE),"-")</f>
        <v>-</v>
      </c>
      <c r="O66" s="292" t="str">
        <f>IFERROR(VLOOKUP(A66,'РЕЗ-эксперт'!$B$69:$D$91,3,FALSE),"-")</f>
        <v>-</v>
      </c>
      <c r="P66" s="292" t="str">
        <f>IFERROR(VLOOKUP(A66,'РЕЗ-эксперт'!$B$94:$D$111,3,FALSE),"-")</f>
        <v>-</v>
      </c>
      <c r="Q66" s="292" t="str">
        <f>IFERROR(VLOOKUP(A66,'РЕЗ-эксперт'!$B$114:$D$138,3,FALSE),"-")</f>
        <v>-</v>
      </c>
      <c r="R66" s="11">
        <f t="shared" si="7"/>
        <v>7</v>
      </c>
      <c r="S66" s="11" t="str">
        <f>IF(AND(R66&gt;=3,классы!R66=1),"ДА","НЕТ")</f>
        <v>НЕТ</v>
      </c>
      <c r="T66" s="195" t="str">
        <f t="shared" si="8"/>
        <v>ДА</v>
      </c>
      <c r="U66" s="146">
        <f t="shared" si="9"/>
        <v>6.5340941582406158</v>
      </c>
      <c r="V66" s="407" t="str">
        <f t="shared" si="10"/>
        <v>-</v>
      </c>
      <c r="W66" s="406">
        <f t="shared" si="11"/>
        <v>6.5340941582406158</v>
      </c>
      <c r="X66" s="409" t="str">
        <f t="shared" si="12"/>
        <v>-</v>
      </c>
      <c r="Y66" s="62">
        <f t="shared" si="13"/>
        <v>14</v>
      </c>
      <c r="Z66" s="188"/>
      <c r="AA66" s="188">
        <f t="shared" si="2"/>
        <v>64</v>
      </c>
      <c r="AB66" s="293">
        <f t="shared" si="14"/>
        <v>6.5340941582406158</v>
      </c>
      <c r="AC66" s="188">
        <f t="shared" si="15"/>
        <v>7</v>
      </c>
      <c r="AD66" s="293">
        <f t="shared" si="21"/>
        <v>7.8750016003971934</v>
      </c>
      <c r="AE66" s="293">
        <f t="shared" si="18"/>
        <v>8.5000012001464516</v>
      </c>
      <c r="AF66" s="293">
        <f t="shared" si="19"/>
        <v>7.500000400332226</v>
      </c>
      <c r="AG66" s="293">
        <f t="shared" si="23"/>
        <v>0.36363690619190231</v>
      </c>
      <c r="AH66" s="293">
        <f t="shared" si="24"/>
        <v>6.5000060003748592</v>
      </c>
      <c r="AI66" s="293">
        <f t="shared" si="25"/>
        <v>7.000006000162136</v>
      </c>
      <c r="AJ66" s="293">
        <f t="shared" si="22"/>
        <v>8.00000700007954</v>
      </c>
      <c r="AK66" s="293" t="str">
        <f t="shared" si="22"/>
        <v>-</v>
      </c>
      <c r="AL66" s="293" t="str">
        <f t="shared" si="22"/>
        <v>-</v>
      </c>
      <c r="AM66" s="293" t="str">
        <f t="shared" si="22"/>
        <v>-</v>
      </c>
      <c r="AN66" s="293" t="str">
        <f t="shared" si="22"/>
        <v>-</v>
      </c>
      <c r="AO66" s="293" t="str">
        <f t="shared" si="22"/>
        <v>-</v>
      </c>
      <c r="AP66" s="293">
        <f t="shared" si="20"/>
        <v>7.8750016003971934</v>
      </c>
      <c r="AQ66" s="293" t="str">
        <f>D66</f>
        <v>-</v>
      </c>
      <c r="AR66" s="293" t="str">
        <f>E66</f>
        <v>-</v>
      </c>
      <c r="AS66" s="46" t="str">
        <f t="shared" si="16"/>
        <v>-</v>
      </c>
    </row>
    <row r="67" spans="1:45">
      <c r="A67" s="195">
        <f t="shared" si="5"/>
        <v>65</v>
      </c>
      <c r="B67" s="195" t="str">
        <f>классы!C67</f>
        <v>Исаков Леонид Викторович</v>
      </c>
      <c r="C67" s="290">
        <f>IFERROR(VLOOKUP(A67,фото!$BV$982:$BY$1173,4,FALSE),"-")</f>
        <v>6.3571442572663992</v>
      </c>
      <c r="D67" s="290">
        <f>IFERROR(VLOOKUP(A67,фото!$BW$982:$BY$1173,3,FALSE),"-")</f>
        <v>6.8461551464560797</v>
      </c>
      <c r="E67" s="290">
        <f>IFERROR(VLOOKUP(A67,фото!$BX$982:$BY$1173,2,FALSE),"-")</f>
        <v>6.7857156859723755</v>
      </c>
      <c r="F67" s="290">
        <f t="shared" si="6"/>
        <v>6.8461551464560797</v>
      </c>
      <c r="G67" s="290">
        <f>Видео!$BI556</f>
        <v>9.7000010001601691</v>
      </c>
      <c r="H67" s="290">
        <f>Увл.отчёт!$BI556</f>
        <v>8.5000004002719844</v>
      </c>
      <c r="I67" s="290">
        <f>IF(классы!P67="ДА",классы!Q67,"-")</f>
        <v>1.8181822494911408</v>
      </c>
      <c r="J67" s="291">
        <f>IFERROR(VLOOKUP(A67,'РЕЗ-судейские'!$A$4:$L$88,4,FALSE),"-")</f>
        <v>7.7777887783444664</v>
      </c>
      <c r="K67" s="291">
        <f>IFERROR(VLOOKUP(A67,'РЕЗ-судейские'!$A$4:$L$88,8,FALSE),"-")</f>
        <v>9.8888998891133291</v>
      </c>
      <c r="L67" s="291">
        <f>IFERROR(VLOOKUP(A67,'РЕЗ-судейские'!$A$4:$L$88,12,FALSE),"-")</f>
        <v>9.6000120001812856</v>
      </c>
      <c r="M67" s="292">
        <f>IFERROR(VLOOKUP(A67,'РЕЗ-эксперт'!$B$3:$D$49,3,FALSE),"-")</f>
        <v>9.7142927145944427</v>
      </c>
      <c r="N67" s="292" t="str">
        <f>IFERROR(VLOOKUP(A67,'РЕЗ-эксперт'!$B$52:$D$66,3,FALSE),"-")</f>
        <v>-</v>
      </c>
      <c r="O67" s="292">
        <f>IFERROR(VLOOKUP(A67,'РЕЗ-эксперт'!$B$69:$D$91,3,FALSE),"-")</f>
        <v>8.6666726668370924</v>
      </c>
      <c r="P67" s="292" t="str">
        <f>IFERROR(VLOOKUP(A67,'РЕЗ-эксперт'!$B$94:$D$111,3,FALSE),"-")</f>
        <v>-</v>
      </c>
      <c r="Q67" s="292">
        <f>IFERROR(VLOOKUP(A67,'РЕЗ-эксперт'!$B$114:$D$138,3,FALSE),"-")</f>
        <v>8.5714355715796273</v>
      </c>
      <c r="R67" s="11">
        <f t="shared" si="7"/>
        <v>10</v>
      </c>
      <c r="S67" s="11" t="str">
        <f>IF(AND(R67&gt;=3,классы!R67=1),"ДА","НЕТ")</f>
        <v>НЕТ</v>
      </c>
      <c r="T67" s="195" t="str">
        <f t="shared" si="8"/>
        <v>ДА</v>
      </c>
      <c r="U67" s="146">
        <f t="shared" si="9"/>
        <v>8.1083440417029617</v>
      </c>
      <c r="V67" s="407" t="str">
        <f t="shared" si="10"/>
        <v>-</v>
      </c>
      <c r="W67" s="406">
        <f t="shared" si="11"/>
        <v>8.1083440417029617</v>
      </c>
      <c r="X67" s="409" t="str">
        <f t="shared" si="12"/>
        <v>-</v>
      </c>
      <c r="Y67" s="62">
        <f t="shared" si="13"/>
        <v>4</v>
      </c>
      <c r="Z67" s="188"/>
      <c r="AA67" s="188">
        <f t="shared" ref="AA67:AA81" si="26">A67</f>
        <v>65</v>
      </c>
      <c r="AB67" s="293">
        <f t="shared" si="14"/>
        <v>8.1083440417029617</v>
      </c>
      <c r="AC67" s="188">
        <f t="shared" si="15"/>
        <v>10</v>
      </c>
      <c r="AD67" s="293">
        <f t="shared" si="21"/>
        <v>6.8461551464560797</v>
      </c>
      <c r="AE67" s="293">
        <f t="shared" si="18"/>
        <v>9.7000010001601691</v>
      </c>
      <c r="AF67" s="293">
        <f t="shared" si="19"/>
        <v>8.5000004002719844</v>
      </c>
      <c r="AG67" s="293">
        <f t="shared" si="23"/>
        <v>1.8181822494911408</v>
      </c>
      <c r="AH67" s="293">
        <f t="shared" si="24"/>
        <v>7.7777887783444664</v>
      </c>
      <c r="AI67" s="293">
        <f t="shared" si="25"/>
        <v>9.8888998891133291</v>
      </c>
      <c r="AJ67" s="293">
        <f t="shared" si="22"/>
        <v>9.6000120001812856</v>
      </c>
      <c r="AK67" s="293">
        <f t="shared" si="22"/>
        <v>9.7142927145944427</v>
      </c>
      <c r="AL67" s="293" t="str">
        <f t="shared" si="22"/>
        <v>-</v>
      </c>
      <c r="AM67" s="293">
        <f t="shared" si="22"/>
        <v>8.6666726668370924</v>
      </c>
      <c r="AN67" s="293" t="str">
        <f t="shared" si="22"/>
        <v>-</v>
      </c>
      <c r="AO67" s="293">
        <f t="shared" si="22"/>
        <v>8.5714355715796273</v>
      </c>
      <c r="AP67" s="293">
        <f t="shared" ref="AP67:AR81" si="27">C67</f>
        <v>6.3571442572663992</v>
      </c>
      <c r="AQ67" s="293">
        <f t="shared" si="27"/>
        <v>6.8461551464560797</v>
      </c>
      <c r="AR67" s="293">
        <f t="shared" si="27"/>
        <v>6.7857156859723755</v>
      </c>
      <c r="AS67" s="46" t="str">
        <f t="shared" si="16"/>
        <v>-</v>
      </c>
    </row>
    <row r="68" spans="1:45">
      <c r="A68" s="195">
        <f t="shared" ref="A68:A88" si="28">ROW(A66)</f>
        <v>66</v>
      </c>
      <c r="B68" s="195" t="str">
        <f>классы!C68</f>
        <v>Юрасова Галина</v>
      </c>
      <c r="C68" s="290">
        <f>IFERROR(VLOOKUP(A68,фото!$BV$982:$BY$1173,4,FALSE),"-")</f>
        <v>7.2857156859601711</v>
      </c>
      <c r="D68" s="290">
        <f>IFERROR(VLOOKUP(A68,фото!$BW$982:$BY$1173,3,FALSE),"-")</f>
        <v>8.2000015001452056</v>
      </c>
      <c r="E68" s="290">
        <f>IFERROR(VLOOKUP(A68,фото!$BX$982:$BY$1173,2,FALSE),"-")</f>
        <v>8.6250016003772156</v>
      </c>
      <c r="F68" s="290">
        <f t="shared" ref="F68:F88" si="29">IF(MAX(C68:E68)&gt;0,MAX(C68:E68),"-")</f>
        <v>8.6250016003772156</v>
      </c>
      <c r="G68" s="290" t="str">
        <f>Видео!$BI557</f>
        <v>-</v>
      </c>
      <c r="H68" s="290">
        <f>Увл.отчёт!$BI557</f>
        <v>7.2500004002347422</v>
      </c>
      <c r="I68" s="290">
        <f>IF(классы!P68="ДА",классы!Q68,"-")</f>
        <v>1.4545459030046453</v>
      </c>
      <c r="J68" s="291">
        <f>IFERROR(VLOOKUP(A68,'РЕЗ-судейские'!$A$4:$L$88,4,FALSE),"-")</f>
        <v>10.000007000388738</v>
      </c>
      <c r="K68" s="291">
        <f>IFERROR(VLOOKUP(A68,'РЕЗ-судейские'!$A$4:$L$88,8,FALSE),"-")</f>
        <v>9.3333413338515836</v>
      </c>
      <c r="L68" s="291">
        <f>IFERROR(VLOOKUP(A68,'РЕЗ-судейские'!$A$4:$L$88,12,FALSE),"-")</f>
        <v>9.8333413339765965</v>
      </c>
      <c r="M68" s="292">
        <f>IFERROR(VLOOKUP(A68,'РЕЗ-эксперт'!$B$3:$D$49,3,FALSE),"-")</f>
        <v>11.500006003322261</v>
      </c>
      <c r="N68" s="292" t="str">
        <f>IFERROR(VLOOKUP(A68,'РЕЗ-эксперт'!$B$52:$D$66,3,FALSE),"-")</f>
        <v>-</v>
      </c>
      <c r="O68" s="292">
        <f>IFERROR(VLOOKUP(A68,'РЕЗ-эксперт'!$B$69:$D$91,3,FALSE),"-")</f>
        <v>10.400005000158705</v>
      </c>
      <c r="P68" s="292" t="str">
        <f>IFERROR(VLOOKUP(A68,'РЕЗ-эксперт'!$B$94:$D$111,3,FALSE),"-")</f>
        <v>-</v>
      </c>
      <c r="Q68" s="292">
        <f>IFERROR(VLOOKUP(A68,'РЕЗ-эксперт'!$B$114:$D$138,3,FALSE),"-")</f>
        <v>9.8000050000892784</v>
      </c>
      <c r="R68" s="11">
        <f t="shared" ref="R68:R81" si="30">COUNT(F68:Q68)</f>
        <v>9</v>
      </c>
      <c r="S68" s="11" t="str">
        <f>IF(AND(R68&gt;=3,классы!R68=1),"ДА","НЕТ")</f>
        <v>ДА</v>
      </c>
      <c r="T68" s="195" t="str">
        <f t="shared" ref="T68:T81" si="31">IF(AND(R68&gt;=5,COUNT(J68:L68)=3),"ДА","НЕТ")</f>
        <v>ДА</v>
      </c>
      <c r="U68" s="146">
        <f t="shared" ref="U68:U81" si="32">IFERROR(AVERAGE(F68:Q68),"-")</f>
        <v>8.6884726194893087</v>
      </c>
      <c r="V68" s="407">
        <f t="shared" ref="V68:V88" si="33">IF(S68="ДА",U68,"-")</f>
        <v>8.6884726194893087</v>
      </c>
      <c r="W68" s="406">
        <f t="shared" ref="W68:W81" si="34">IF(T68="ДА",U68,"-")</f>
        <v>8.6884726194893087</v>
      </c>
      <c r="X68" s="411">
        <f t="shared" ref="X68:X88" si="35">IFERROR(RANK(V68,$V$3:$V$88,0),"-")</f>
        <v>1</v>
      </c>
      <c r="Y68" s="410">
        <f t="shared" ref="Y68:Y81" si="36">IFERROR(RANK(W68,$W$3:$W$88,0),"-")</f>
        <v>1</v>
      </c>
      <c r="Z68" s="188"/>
      <c r="AA68" s="188">
        <f t="shared" si="26"/>
        <v>66</v>
      </c>
      <c r="AB68" s="293">
        <f t="shared" ref="AB68:AB81" si="37">W68</f>
        <v>8.6884726194893087</v>
      </c>
      <c r="AC68" s="188">
        <f t="shared" ref="AC68:AC81" si="38">R68</f>
        <v>9</v>
      </c>
      <c r="AD68" s="293">
        <f t="shared" ref="AD68:AI90" si="39">F68</f>
        <v>8.6250016003772156</v>
      </c>
      <c r="AE68" s="293" t="str">
        <f t="shared" si="39"/>
        <v>-</v>
      </c>
      <c r="AF68" s="293">
        <f t="shared" si="39"/>
        <v>7.2500004002347422</v>
      </c>
      <c r="AG68" s="293">
        <f t="shared" si="39"/>
        <v>1.4545459030046453</v>
      </c>
      <c r="AH68" s="293">
        <f t="shared" si="39"/>
        <v>10.000007000388738</v>
      </c>
      <c r="AI68" s="293">
        <f t="shared" si="39"/>
        <v>9.3333413338515836</v>
      </c>
      <c r="AJ68" s="293">
        <f t="shared" si="22"/>
        <v>9.8333413339765965</v>
      </c>
      <c r="AK68" s="293">
        <f t="shared" si="22"/>
        <v>11.500006003322261</v>
      </c>
      <c r="AL68" s="293" t="str">
        <f t="shared" si="22"/>
        <v>-</v>
      </c>
      <c r="AM68" s="293">
        <f t="shared" si="22"/>
        <v>10.400005000158705</v>
      </c>
      <c r="AN68" s="293" t="str">
        <f t="shared" si="22"/>
        <v>-</v>
      </c>
      <c r="AO68" s="293">
        <f t="shared" si="22"/>
        <v>9.8000050000892784</v>
      </c>
      <c r="AP68" s="293">
        <f t="shared" si="27"/>
        <v>7.2857156859601711</v>
      </c>
      <c r="AQ68" s="293">
        <f t="shared" si="27"/>
        <v>8.2000015001452056</v>
      </c>
      <c r="AR68" s="293">
        <f t="shared" si="27"/>
        <v>8.6250016003772156</v>
      </c>
      <c r="AS68" s="46">
        <f t="shared" ref="AS68:AS88" si="40">V68</f>
        <v>8.6884726194893087</v>
      </c>
    </row>
    <row r="69" spans="1:45">
      <c r="A69" s="195">
        <f t="shared" si="28"/>
        <v>67</v>
      </c>
      <c r="B69" s="195" t="str">
        <f>классы!C69</f>
        <v>Канищев Евгений Алексеевич</v>
      </c>
      <c r="C69" s="290" t="str">
        <f>IFERROR(VLOOKUP(A69,фото!$BV$982:$BY$1173,4,FALSE),"-")</f>
        <v>-</v>
      </c>
      <c r="D69" s="290" t="str">
        <f>IFERROR(VLOOKUP(A69,фото!$BW$982:$BY$1173,3,FALSE),"-")</f>
        <v>-</v>
      </c>
      <c r="E69" s="290" t="str">
        <f>IFERROR(VLOOKUP(A69,фото!$BX$982:$BY$1173,2,FALSE),"-")</f>
        <v>-</v>
      </c>
      <c r="F69" s="290" t="str">
        <f t="shared" si="29"/>
        <v>-</v>
      </c>
      <c r="G69" s="290" t="str">
        <f>Видео!$BI558</f>
        <v>-</v>
      </c>
      <c r="H69" s="290" t="str">
        <f>Увл.отчёт!$BI558</f>
        <v>-</v>
      </c>
      <c r="I69" s="290">
        <f>IF(классы!P69="ДА",классы!Q69,"-")</f>
        <v>2.1818185708015476</v>
      </c>
      <c r="J69" s="291">
        <f>IFERROR(VLOOKUP(A69,'РЕЗ-судейские'!$A$4:$L$88,4,FALSE),"-")</f>
        <v>8.5000060002856337</v>
      </c>
      <c r="K69" s="291">
        <f>IFERROR(VLOOKUP(A69,'РЕЗ-судейские'!$A$4:$L$88,8,FALSE),"-")</f>
        <v>8.0000060012484404</v>
      </c>
      <c r="L69" s="291">
        <f>IFERROR(VLOOKUP(A69,'РЕЗ-судейские'!$A$4:$L$88,12,FALSE),"-")</f>
        <v>7.5000080001131186</v>
      </c>
      <c r="M69" s="292" t="str">
        <f>IFERROR(VLOOKUP(A69,'РЕЗ-эксперт'!$B$3:$D$49,3,FALSE),"-")</f>
        <v>-</v>
      </c>
      <c r="N69" s="292" t="str">
        <f>IFERROR(VLOOKUP(A69,'РЕЗ-эксперт'!$B$52:$D$66,3,FALSE),"-")</f>
        <v>-</v>
      </c>
      <c r="O69" s="292" t="str">
        <f>IFERROR(VLOOKUP(A69,'РЕЗ-эксперт'!$B$69:$D$91,3,FALSE),"-")</f>
        <v>-</v>
      </c>
      <c r="P69" s="292" t="str">
        <f>IFERROR(VLOOKUP(A69,'РЕЗ-эксперт'!$B$94:$D$111,3,FALSE),"-")</f>
        <v>-</v>
      </c>
      <c r="Q69" s="292" t="str">
        <f>IFERROR(VLOOKUP(A69,'РЕЗ-эксперт'!$B$114:$D$138,3,FALSE),"-")</f>
        <v>-</v>
      </c>
      <c r="R69" s="11">
        <f t="shared" si="30"/>
        <v>4</v>
      </c>
      <c r="S69" s="11" t="str">
        <f>IF(AND(R69&gt;=3,классы!R69=1),"ДА","НЕТ")</f>
        <v>НЕТ</v>
      </c>
      <c r="T69" s="195" t="str">
        <f t="shared" si="31"/>
        <v>НЕТ</v>
      </c>
      <c r="U69" s="146">
        <f t="shared" si="32"/>
        <v>6.545459643112185</v>
      </c>
      <c r="V69" s="407" t="str">
        <f t="shared" si="33"/>
        <v>-</v>
      </c>
      <c r="W69" s="406" t="str">
        <f t="shared" si="34"/>
        <v>-</v>
      </c>
      <c r="X69" s="409" t="str">
        <f t="shared" si="35"/>
        <v>-</v>
      </c>
      <c r="Y69" s="62" t="str">
        <f t="shared" si="36"/>
        <v>-</v>
      </c>
      <c r="Z69" s="188"/>
      <c r="AA69" s="188">
        <f t="shared" si="26"/>
        <v>67</v>
      </c>
      <c r="AB69" s="293" t="str">
        <f t="shared" si="37"/>
        <v>-</v>
      </c>
      <c r="AC69" s="188">
        <f t="shared" si="38"/>
        <v>4</v>
      </c>
      <c r="AD69" s="293" t="str">
        <f t="shared" si="39"/>
        <v>-</v>
      </c>
      <c r="AE69" s="293" t="str">
        <f t="shared" si="39"/>
        <v>-</v>
      </c>
      <c r="AF69" s="293" t="str">
        <f t="shared" si="39"/>
        <v>-</v>
      </c>
      <c r="AG69" s="293">
        <f t="shared" si="39"/>
        <v>2.1818185708015476</v>
      </c>
      <c r="AH69" s="293">
        <f t="shared" si="39"/>
        <v>8.5000060002856337</v>
      </c>
      <c r="AI69" s="293">
        <f t="shared" si="39"/>
        <v>8.0000060012484404</v>
      </c>
      <c r="AJ69" s="293">
        <f t="shared" si="22"/>
        <v>7.5000080001131186</v>
      </c>
      <c r="AK69" s="293" t="str">
        <f t="shared" si="22"/>
        <v>-</v>
      </c>
      <c r="AL69" s="293" t="str">
        <f t="shared" si="22"/>
        <v>-</v>
      </c>
      <c r="AM69" s="293" t="str">
        <f t="shared" si="22"/>
        <v>-</v>
      </c>
      <c r="AN69" s="293" t="str">
        <f t="shared" si="22"/>
        <v>-</v>
      </c>
      <c r="AO69" s="293" t="str">
        <f t="shared" si="22"/>
        <v>-</v>
      </c>
      <c r="AP69" s="293" t="str">
        <f t="shared" si="27"/>
        <v>-</v>
      </c>
      <c r="AQ69" s="293" t="str">
        <f t="shared" si="27"/>
        <v>-</v>
      </c>
      <c r="AR69" s="293" t="str">
        <f t="shared" si="27"/>
        <v>-</v>
      </c>
      <c r="AS69" s="46" t="str">
        <f t="shared" si="40"/>
        <v>-</v>
      </c>
    </row>
    <row r="70" spans="1:45">
      <c r="A70" s="195">
        <f t="shared" si="28"/>
        <v>68</v>
      </c>
      <c r="B70" s="195" t="str">
        <f>классы!C70</f>
        <v>Янгирова Анастасия Валерьевна</v>
      </c>
      <c r="C70" s="290">
        <f>IFERROR(VLOOKUP(A70,фото!$BV$982:$BY$1173,4,FALSE),"-")</f>
        <v>9.2000015003152154</v>
      </c>
      <c r="D70" s="290">
        <f>IFERROR(VLOOKUP(A70,фото!$BW$982:$BY$1173,3,FALSE),"-")</f>
        <v>7.1428585435904761</v>
      </c>
      <c r="E70" s="290">
        <f>IFERROR(VLOOKUP(A70,фото!$BX$982:$BY$1173,2,FALSE),"-")</f>
        <v>7.4705899359036119</v>
      </c>
      <c r="F70" s="290">
        <f t="shared" si="29"/>
        <v>9.2000015003152154</v>
      </c>
      <c r="G70" s="290" t="str">
        <f>Видео!$BI559</f>
        <v>-</v>
      </c>
      <c r="H70" s="290">
        <f>Увл.отчёт!$BI559</f>
        <v>7.3333339335034973</v>
      </c>
      <c r="I70" s="290">
        <f>IF(классы!P70="ДА",классы!Q70,"-")</f>
        <v>2.9090912388403138</v>
      </c>
      <c r="J70" s="291">
        <f>IFERROR(VLOOKUP(A70,'РЕЗ-судейские'!$A$4:$L$88,4,FALSE),"-")</f>
        <v>8.8333413337847428</v>
      </c>
      <c r="K70" s="291">
        <f>IFERROR(VLOOKUP(A70,'РЕЗ-судейские'!$A$4:$L$88,8,FALSE),"-")</f>
        <v>8.8333413347671712</v>
      </c>
      <c r="L70" s="291">
        <f>IFERROR(VLOOKUP(A70,'РЕЗ-судейские'!$A$4:$L$88,12,FALSE),"-")</f>
        <v>8.7142947144515848</v>
      </c>
      <c r="M70" s="292">
        <f>IFERROR(VLOOKUP(A70,'РЕЗ-эксперт'!$B$3:$D$49,3,FALSE),"-")</f>
        <v>9.1666726669636081</v>
      </c>
      <c r="N70" s="292" t="str">
        <f>IFERROR(VLOOKUP(A70,'РЕЗ-эксперт'!$B$52:$D$66,3,FALSE),"-")</f>
        <v>-</v>
      </c>
      <c r="O70" s="292" t="str">
        <f>IFERROR(VLOOKUP(A70,'РЕЗ-эксперт'!$B$69:$D$91,3,FALSE),"-")</f>
        <v>-</v>
      </c>
      <c r="P70" s="292" t="str">
        <f>IFERROR(VLOOKUP(A70,'РЕЗ-эксперт'!$B$94:$D$111,3,FALSE),"-")</f>
        <v>-</v>
      </c>
      <c r="Q70" s="292">
        <f>IFERROR(VLOOKUP(A70,'РЕЗ-эксперт'!$B$114:$D$138,3,FALSE),"-")</f>
        <v>9.1428641430292448</v>
      </c>
      <c r="R70" s="11">
        <f t="shared" si="30"/>
        <v>8</v>
      </c>
      <c r="S70" s="11" t="str">
        <f>IF(AND(R70&gt;=3,классы!R70=1),"ДА","НЕТ")</f>
        <v>НЕТ</v>
      </c>
      <c r="T70" s="195" t="str">
        <f t="shared" si="31"/>
        <v>ДА</v>
      </c>
      <c r="U70" s="146">
        <f t="shared" si="32"/>
        <v>8.0166176082069214</v>
      </c>
      <c r="V70" s="407" t="str">
        <f t="shared" si="33"/>
        <v>-</v>
      </c>
      <c r="W70" s="406">
        <f t="shared" si="34"/>
        <v>8.0166176082069214</v>
      </c>
      <c r="X70" s="409" t="str">
        <f t="shared" si="35"/>
        <v>-</v>
      </c>
      <c r="Y70" s="62">
        <f t="shared" si="36"/>
        <v>6</v>
      </c>
      <c r="Z70" s="188"/>
      <c r="AA70" s="188">
        <f t="shared" si="26"/>
        <v>68</v>
      </c>
      <c r="AB70" s="293">
        <f t="shared" si="37"/>
        <v>8.0166176082069214</v>
      </c>
      <c r="AC70" s="188">
        <f t="shared" si="38"/>
        <v>8</v>
      </c>
      <c r="AD70" s="293">
        <f t="shared" si="39"/>
        <v>9.2000015003152154</v>
      </c>
      <c r="AE70" s="293" t="str">
        <f t="shared" si="39"/>
        <v>-</v>
      </c>
      <c r="AF70" s="293">
        <f t="shared" si="39"/>
        <v>7.3333339335034973</v>
      </c>
      <c r="AG70" s="293">
        <f t="shared" si="39"/>
        <v>2.9090912388403138</v>
      </c>
      <c r="AH70" s="293">
        <f t="shared" si="39"/>
        <v>8.8333413337847428</v>
      </c>
      <c r="AI70" s="293">
        <f t="shared" si="39"/>
        <v>8.8333413347671712</v>
      </c>
      <c r="AJ70" s="293">
        <f t="shared" si="22"/>
        <v>8.7142947144515848</v>
      </c>
      <c r="AK70" s="293">
        <f t="shared" si="22"/>
        <v>9.1666726669636081</v>
      </c>
      <c r="AL70" s="293" t="str">
        <f t="shared" si="22"/>
        <v>-</v>
      </c>
      <c r="AM70" s="293" t="str">
        <f t="shared" si="22"/>
        <v>-</v>
      </c>
      <c r="AN70" s="293" t="str">
        <f t="shared" si="22"/>
        <v>-</v>
      </c>
      <c r="AO70" s="293">
        <f t="shared" si="22"/>
        <v>9.1428641430292448</v>
      </c>
      <c r="AP70" s="293">
        <f t="shared" si="27"/>
        <v>9.2000015003152154</v>
      </c>
      <c r="AQ70" s="293">
        <f t="shared" si="27"/>
        <v>7.1428585435904761</v>
      </c>
      <c r="AR70" s="293">
        <f t="shared" si="27"/>
        <v>7.4705899359036119</v>
      </c>
      <c r="AS70" s="46" t="str">
        <f t="shared" si="40"/>
        <v>-</v>
      </c>
    </row>
    <row r="71" spans="1:45">
      <c r="A71" s="195">
        <f t="shared" si="28"/>
        <v>69</v>
      </c>
      <c r="B71" s="195" t="str">
        <f>классы!C71</f>
        <v>Мораш Анастасия Юрьевна</v>
      </c>
      <c r="C71" s="290">
        <f>IFERROR(VLOOKUP(A71,фото!$BV$982:$BY$1173,4,FALSE),"-")</f>
        <v>6.090910191254884</v>
      </c>
      <c r="D71" s="290">
        <f>IFERROR(VLOOKUP(A71,фото!$BW$982:$BY$1173,3,FALSE),"-")</f>
        <v>4.8461551465869919</v>
      </c>
      <c r="E71" s="290">
        <f>IFERROR(VLOOKUP(A71,фото!$BX$982:$BY$1173,2,FALSE),"-")</f>
        <v>6.0000010003748594</v>
      </c>
      <c r="F71" s="290">
        <f t="shared" si="29"/>
        <v>6.090910191254884</v>
      </c>
      <c r="G71" s="290">
        <f>Видео!$BI560</f>
        <v>6.636364736609667</v>
      </c>
      <c r="H71" s="290">
        <f>Увл.отчёт!$BI560</f>
        <v>8.5000002019607841</v>
      </c>
      <c r="I71" s="290">
        <f>IF(классы!P71="ДА",классы!Q71,"-")</f>
        <v>1.090909541039558</v>
      </c>
      <c r="J71" s="291">
        <f>IFERROR(VLOOKUP(A71,'РЕЗ-судейские'!$A$4:$L$88,4,FALSE),"-")</f>
        <v>6.8000070041824339</v>
      </c>
      <c r="K71" s="291">
        <f>IFERROR(VLOOKUP(A71,'РЕЗ-судейские'!$A$4:$L$88,8,FALSE),"-")</f>
        <v>7.4000070010488992</v>
      </c>
      <c r="L71" s="291">
        <f>IFERROR(VLOOKUP(A71,'РЕЗ-судейские'!$A$4:$L$88,12,FALSE),"-")</f>
        <v>7.0000080002128824</v>
      </c>
      <c r="M71" s="292">
        <f>IFERROR(VLOOKUP(A71,'РЕЗ-эксперт'!$B$3:$D$49,3,FALSE),"-")</f>
        <v>5.4000050002630884</v>
      </c>
      <c r="N71" s="292" t="str">
        <f>IFERROR(VLOOKUP(A71,'РЕЗ-эксперт'!$B$52:$D$66,3,FALSE),"-")</f>
        <v>-</v>
      </c>
      <c r="O71" s="292" t="str">
        <f>IFERROR(VLOOKUP(A71,'РЕЗ-эксперт'!$B$69:$D$91,3,FALSE),"-")</f>
        <v>-</v>
      </c>
      <c r="P71" s="292" t="str">
        <f>IFERROR(VLOOKUP(A71,'РЕЗ-эксперт'!$B$94:$D$111,3,FALSE),"-")</f>
        <v>-</v>
      </c>
      <c r="Q71" s="292">
        <f>IFERROR(VLOOKUP(A71,'РЕЗ-эксперт'!$B$114:$D$138,3,FALSE),"-")</f>
        <v>6.2000050004543388</v>
      </c>
      <c r="R71" s="11">
        <f t="shared" si="30"/>
        <v>9</v>
      </c>
      <c r="S71" s="11" t="str">
        <f>IF(AND(R71&gt;=3,классы!R71=1),"ДА","НЕТ")</f>
        <v>ДА</v>
      </c>
      <c r="T71" s="195" t="str">
        <f t="shared" si="31"/>
        <v>ДА</v>
      </c>
      <c r="U71" s="146">
        <f t="shared" si="32"/>
        <v>6.1242462974473924</v>
      </c>
      <c r="V71" s="407">
        <f t="shared" si="33"/>
        <v>6.1242462974473924</v>
      </c>
      <c r="W71" s="406">
        <f t="shared" si="34"/>
        <v>6.1242462974473924</v>
      </c>
      <c r="X71" s="409">
        <f t="shared" si="35"/>
        <v>10</v>
      </c>
      <c r="Y71" s="62">
        <f t="shared" si="36"/>
        <v>19</v>
      </c>
      <c r="Z71" s="188"/>
      <c r="AA71" s="188">
        <f t="shared" si="26"/>
        <v>69</v>
      </c>
      <c r="AB71" s="293">
        <f t="shared" si="37"/>
        <v>6.1242462974473924</v>
      </c>
      <c r="AC71" s="188">
        <f t="shared" si="38"/>
        <v>9</v>
      </c>
      <c r="AD71" s="293">
        <f t="shared" si="39"/>
        <v>6.090910191254884</v>
      </c>
      <c r="AE71" s="293">
        <f t="shared" si="39"/>
        <v>6.636364736609667</v>
      </c>
      <c r="AF71" s="293">
        <f t="shared" si="39"/>
        <v>8.5000002019607841</v>
      </c>
      <c r="AG71" s="293">
        <f t="shared" si="39"/>
        <v>1.090909541039558</v>
      </c>
      <c r="AH71" s="293">
        <f t="shared" si="39"/>
        <v>6.8000070041824339</v>
      </c>
      <c r="AI71" s="293">
        <f t="shared" si="39"/>
        <v>7.4000070010488992</v>
      </c>
      <c r="AJ71" s="293">
        <f t="shared" si="22"/>
        <v>7.0000080002128824</v>
      </c>
      <c r="AK71" s="293">
        <f t="shared" si="22"/>
        <v>5.4000050002630884</v>
      </c>
      <c r="AL71" s="293" t="str">
        <f t="shared" si="22"/>
        <v>-</v>
      </c>
      <c r="AM71" s="293" t="str">
        <f t="shared" si="22"/>
        <v>-</v>
      </c>
      <c r="AN71" s="293" t="str">
        <f t="shared" si="22"/>
        <v>-</v>
      </c>
      <c r="AO71" s="293">
        <f t="shared" si="22"/>
        <v>6.2000050004543388</v>
      </c>
      <c r="AP71" s="293">
        <f t="shared" si="27"/>
        <v>6.090910191254884</v>
      </c>
      <c r="AQ71" s="293">
        <f t="shared" si="27"/>
        <v>4.8461551465869919</v>
      </c>
      <c r="AR71" s="293">
        <f t="shared" si="27"/>
        <v>6.0000010003748594</v>
      </c>
      <c r="AS71" s="46">
        <f t="shared" si="40"/>
        <v>6.1242462974473924</v>
      </c>
    </row>
    <row r="72" spans="1:45">
      <c r="A72" s="195">
        <f t="shared" si="28"/>
        <v>70</v>
      </c>
      <c r="B72" s="195" t="str">
        <f>классы!C72</f>
        <v>Корсаков Алексей Вячеславович</v>
      </c>
      <c r="C72" s="290" t="str">
        <f>IFERROR(VLOOKUP(A72,фото!$BV$982:$BY$1173,4,FALSE),"-")</f>
        <v>-</v>
      </c>
      <c r="D72" s="290" t="str">
        <f>IFERROR(VLOOKUP(A72,фото!$BW$982:$BY$1173,3,FALSE),"-")</f>
        <v>-</v>
      </c>
      <c r="E72" s="290" t="str">
        <f>IFERROR(VLOOKUP(A72,фото!$BX$982:$BY$1173,2,FALSE),"-")</f>
        <v>-</v>
      </c>
      <c r="F72" s="290" t="str">
        <f t="shared" si="29"/>
        <v>-</v>
      </c>
      <c r="G72" s="290" t="str">
        <f>Видео!$BI561</f>
        <v>-</v>
      </c>
      <c r="H72" s="290" t="str">
        <f>Увл.отчёт!$BI561</f>
        <v>-</v>
      </c>
      <c r="I72" s="290" t="str">
        <f>IF(классы!P72="ДА",классы!Q72,"-")</f>
        <v>-</v>
      </c>
      <c r="J72" s="291" t="str">
        <f>IFERROR(VLOOKUP(A72,'РЕЗ-судейские'!$A$4:$L$88,4,FALSE),"-")</f>
        <v>-</v>
      </c>
      <c r="K72" s="291" t="str">
        <f>IFERROR(VLOOKUP(A72,'РЕЗ-судейские'!$A$4:$L$88,8,FALSE),"-")</f>
        <v>-</v>
      </c>
      <c r="L72" s="291" t="str">
        <f>IFERROR(VLOOKUP(A72,'РЕЗ-судейские'!$A$4:$L$88,12,FALSE),"-")</f>
        <v>-</v>
      </c>
      <c r="M72" s="292" t="str">
        <f>IFERROR(VLOOKUP(A72,'РЕЗ-эксперт'!$B$3:$D$49,3,FALSE),"-")</f>
        <v>-</v>
      </c>
      <c r="N72" s="292" t="str">
        <f>IFERROR(VLOOKUP(A72,'РЕЗ-эксперт'!$B$52:$D$66,3,FALSE),"-")</f>
        <v>-</v>
      </c>
      <c r="O72" s="292" t="str">
        <f>IFERROR(VLOOKUP(A72,'РЕЗ-эксперт'!$B$69:$D$91,3,FALSE),"-")</f>
        <v>-</v>
      </c>
      <c r="P72" s="292" t="str">
        <f>IFERROR(VLOOKUP(A72,'РЕЗ-эксперт'!$B$94:$D$111,3,FALSE),"-")</f>
        <v>-</v>
      </c>
      <c r="Q72" s="292" t="str">
        <f>IFERROR(VLOOKUP(A72,'РЕЗ-эксперт'!$B$114:$D$138,3,FALSE),"-")</f>
        <v>-</v>
      </c>
      <c r="R72" s="11">
        <f t="shared" si="30"/>
        <v>0</v>
      </c>
      <c r="S72" s="11" t="str">
        <f>IF(AND(R72&gt;=3,классы!R72=1),"ДА","НЕТ")</f>
        <v>НЕТ</v>
      </c>
      <c r="T72" s="195" t="str">
        <f t="shared" si="31"/>
        <v>НЕТ</v>
      </c>
      <c r="U72" s="146" t="str">
        <f t="shared" si="32"/>
        <v>-</v>
      </c>
      <c r="V72" s="407" t="str">
        <f t="shared" si="33"/>
        <v>-</v>
      </c>
      <c r="W72" s="406" t="str">
        <f t="shared" si="34"/>
        <v>-</v>
      </c>
      <c r="X72" s="409" t="str">
        <f t="shared" si="35"/>
        <v>-</v>
      </c>
      <c r="Y72" s="62" t="str">
        <f t="shared" si="36"/>
        <v>-</v>
      </c>
      <c r="Z72" s="188"/>
      <c r="AA72" s="188">
        <f t="shared" si="26"/>
        <v>70</v>
      </c>
      <c r="AB72" s="293" t="str">
        <f t="shared" si="37"/>
        <v>-</v>
      </c>
      <c r="AC72" s="188">
        <f t="shared" si="38"/>
        <v>0</v>
      </c>
      <c r="AD72" s="293" t="str">
        <f t="shared" si="39"/>
        <v>-</v>
      </c>
      <c r="AE72" s="293" t="str">
        <f t="shared" si="39"/>
        <v>-</v>
      </c>
      <c r="AF72" s="293" t="str">
        <f t="shared" si="39"/>
        <v>-</v>
      </c>
      <c r="AG72" s="293" t="str">
        <f t="shared" si="39"/>
        <v>-</v>
      </c>
      <c r="AH72" s="293" t="str">
        <f t="shared" si="39"/>
        <v>-</v>
      </c>
      <c r="AI72" s="293" t="str">
        <f t="shared" si="39"/>
        <v>-</v>
      </c>
      <c r="AJ72" s="293" t="str">
        <f t="shared" si="22"/>
        <v>-</v>
      </c>
      <c r="AK72" s="293" t="str">
        <f t="shared" si="22"/>
        <v>-</v>
      </c>
      <c r="AL72" s="293" t="str">
        <f t="shared" si="22"/>
        <v>-</v>
      </c>
      <c r="AM72" s="293" t="str">
        <f t="shared" si="22"/>
        <v>-</v>
      </c>
      <c r="AN72" s="293" t="str">
        <f t="shared" si="22"/>
        <v>-</v>
      </c>
      <c r="AO72" s="293" t="str">
        <f t="shared" si="22"/>
        <v>-</v>
      </c>
      <c r="AP72" s="293" t="str">
        <f t="shared" si="27"/>
        <v>-</v>
      </c>
      <c r="AQ72" s="293" t="str">
        <f t="shared" si="27"/>
        <v>-</v>
      </c>
      <c r="AR72" s="293" t="str">
        <f t="shared" si="27"/>
        <v>-</v>
      </c>
      <c r="AS72" s="46" t="str">
        <f t="shared" si="40"/>
        <v>-</v>
      </c>
    </row>
    <row r="73" spans="1:45">
      <c r="A73" s="195">
        <f t="shared" si="28"/>
        <v>71</v>
      </c>
      <c r="B73" s="195" t="str">
        <f>классы!C73</f>
        <v>Демидов Иван Владимировичч</v>
      </c>
      <c r="C73" s="290">
        <f>IFERROR(VLOOKUP(A73,фото!$BV$982:$BY$1173,4,FALSE),"-")</f>
        <v>4.4285728287700801</v>
      </c>
      <c r="D73" s="290">
        <f>IFERROR(VLOOKUP(A73,фото!$BW$982:$BY$1173,3,FALSE),"-")</f>
        <v>3.7857156862072672</v>
      </c>
      <c r="E73" s="290">
        <f>IFERROR(VLOOKUP(A73,фото!$BX$982:$BY$1173,2,FALSE),"-")</f>
        <v>2.6923089928344419</v>
      </c>
      <c r="F73" s="290">
        <f t="shared" si="29"/>
        <v>4.4285728287700801</v>
      </c>
      <c r="G73" s="290" t="str">
        <f>Видео!$BI562</f>
        <v>-</v>
      </c>
      <c r="H73" s="290">
        <f>Увл.отчёт!$BI562</f>
        <v>8.4000005005524869</v>
      </c>
      <c r="I73" s="290" t="str">
        <f>IF(классы!P73="ДА",классы!Q73,"-")</f>
        <v>-</v>
      </c>
      <c r="J73" s="291" t="str">
        <f>IFERROR(VLOOKUP(A73,'РЕЗ-судейские'!$A$4:$L$88,4,FALSE),"-")</f>
        <v>-</v>
      </c>
      <c r="K73" s="291" t="str">
        <f>IFERROR(VLOOKUP(A73,'РЕЗ-судейские'!$A$4:$L$88,8,FALSE),"-")</f>
        <v>-</v>
      </c>
      <c r="L73" s="291" t="str">
        <f>IFERROR(VLOOKUP(A73,'РЕЗ-судейские'!$A$4:$L$88,12,FALSE),"-")</f>
        <v>-</v>
      </c>
      <c r="M73" s="292" t="str">
        <f>IFERROR(VLOOKUP(A73,'РЕЗ-эксперт'!$B$3:$D$49,3,FALSE),"-")</f>
        <v>-</v>
      </c>
      <c r="N73" s="292" t="str">
        <f>IFERROR(VLOOKUP(A73,'РЕЗ-эксперт'!$B$52:$D$66,3,FALSE),"-")</f>
        <v>-</v>
      </c>
      <c r="O73" s="292" t="str">
        <f>IFERROR(VLOOKUP(A73,'РЕЗ-эксперт'!$B$69:$D$91,3,FALSE),"-")</f>
        <v>-</v>
      </c>
      <c r="P73" s="292" t="str">
        <f>IFERROR(VLOOKUP(A73,'РЕЗ-эксперт'!$B$94:$D$111,3,FALSE),"-")</f>
        <v>-</v>
      </c>
      <c r="Q73" s="292" t="str">
        <f>IFERROR(VLOOKUP(A73,'РЕЗ-эксперт'!$B$114:$D$138,3,FALSE),"-")</f>
        <v>-</v>
      </c>
      <c r="R73" s="11">
        <f t="shared" si="30"/>
        <v>2</v>
      </c>
      <c r="S73" s="11" t="str">
        <f>IF(AND(R73&gt;=3,классы!R73=1),"ДА","НЕТ")</f>
        <v>НЕТ</v>
      </c>
      <c r="T73" s="195" t="str">
        <f t="shared" si="31"/>
        <v>НЕТ</v>
      </c>
      <c r="U73" s="146">
        <f t="shared" si="32"/>
        <v>6.4142866646612831</v>
      </c>
      <c r="V73" s="407" t="str">
        <f t="shared" si="33"/>
        <v>-</v>
      </c>
      <c r="W73" s="406" t="str">
        <f t="shared" si="34"/>
        <v>-</v>
      </c>
      <c r="X73" s="409" t="str">
        <f t="shared" si="35"/>
        <v>-</v>
      </c>
      <c r="Y73" s="62" t="str">
        <f t="shared" si="36"/>
        <v>-</v>
      </c>
      <c r="Z73" s="188"/>
      <c r="AA73" s="188">
        <f t="shared" si="26"/>
        <v>71</v>
      </c>
      <c r="AB73" s="293" t="str">
        <f t="shared" si="37"/>
        <v>-</v>
      </c>
      <c r="AC73" s="188">
        <f t="shared" si="38"/>
        <v>2</v>
      </c>
      <c r="AD73" s="293">
        <f t="shared" si="39"/>
        <v>4.4285728287700801</v>
      </c>
      <c r="AE73" s="293" t="str">
        <f t="shared" si="39"/>
        <v>-</v>
      </c>
      <c r="AF73" s="293">
        <f t="shared" si="39"/>
        <v>8.4000005005524869</v>
      </c>
      <c r="AG73" s="293" t="str">
        <f t="shared" si="39"/>
        <v>-</v>
      </c>
      <c r="AH73" s="293" t="str">
        <f t="shared" si="39"/>
        <v>-</v>
      </c>
      <c r="AI73" s="293" t="str">
        <f t="shared" si="39"/>
        <v>-</v>
      </c>
      <c r="AJ73" s="293" t="str">
        <f t="shared" si="22"/>
        <v>-</v>
      </c>
      <c r="AK73" s="293" t="str">
        <f t="shared" si="22"/>
        <v>-</v>
      </c>
      <c r="AL73" s="293" t="str">
        <f t="shared" si="22"/>
        <v>-</v>
      </c>
      <c r="AM73" s="293" t="str">
        <f t="shared" si="22"/>
        <v>-</v>
      </c>
      <c r="AN73" s="293" t="str">
        <f t="shared" si="22"/>
        <v>-</v>
      </c>
      <c r="AO73" s="293" t="str">
        <f t="shared" si="22"/>
        <v>-</v>
      </c>
      <c r="AP73" s="293">
        <f t="shared" si="27"/>
        <v>4.4285728287700801</v>
      </c>
      <c r="AQ73" s="293">
        <f t="shared" si="27"/>
        <v>3.7857156862072672</v>
      </c>
      <c r="AR73" s="293">
        <f t="shared" si="27"/>
        <v>2.6923089928344419</v>
      </c>
      <c r="AS73" s="46" t="str">
        <f t="shared" si="40"/>
        <v>-</v>
      </c>
    </row>
    <row r="74" spans="1:45">
      <c r="A74" s="195">
        <f t="shared" si="28"/>
        <v>72</v>
      </c>
      <c r="B74" s="195" t="str">
        <f>классы!C74</f>
        <v>Лехан Сергей Антонович</v>
      </c>
      <c r="C74" s="290">
        <f>IFERROR(VLOOKUP(A74,фото!$BV$982:$BY$1173,4,FALSE),"-")</f>
        <v>5.4545465547689815</v>
      </c>
      <c r="D74" s="290">
        <f>IFERROR(VLOOKUP(A74,фото!$BW$982:$BY$1173,3,FALSE),"-")</f>
        <v>4.8571442574700878</v>
      </c>
      <c r="E74" s="290">
        <f>IFERROR(VLOOKUP(A74,фото!$BX$982:$BY$1173,2,FALSE),"-")</f>
        <v>6.0000017003198982</v>
      </c>
      <c r="F74" s="290">
        <f t="shared" si="29"/>
        <v>6.0000017003198982</v>
      </c>
      <c r="G74" s="290">
        <f>Видео!$BI563</f>
        <v>6.9166678669223218</v>
      </c>
      <c r="H74" s="290" t="str">
        <f>Увл.отчёт!$BI563</f>
        <v>-</v>
      </c>
      <c r="I74" s="290">
        <f>IF(классы!P74="ДА",классы!Q74,"-")</f>
        <v>0.36363684306059352</v>
      </c>
      <c r="J74" s="291" t="str">
        <f>IFERROR(VLOOKUP(A74,'РЕЗ-судейские'!$A$4:$L$88,4,FALSE),"-")</f>
        <v>-</v>
      </c>
      <c r="K74" s="291" t="str">
        <f>IFERROR(VLOOKUP(A74,'РЕЗ-судейские'!$A$4:$L$88,8,FALSE),"-")</f>
        <v>-</v>
      </c>
      <c r="L74" s="291">
        <f>IFERROR(VLOOKUP(A74,'РЕЗ-судейские'!$A$4:$L$88,12,FALSE),"-")</f>
        <v>6.1428661430923821</v>
      </c>
      <c r="M74" s="292">
        <f>IFERROR(VLOOKUP(A74,'РЕЗ-эксперт'!$B$3:$D$49,3,FALSE),"-")</f>
        <v>6.0000040000714234</v>
      </c>
      <c r="N74" s="292" t="str">
        <f>IFERROR(VLOOKUP(A74,'РЕЗ-эксперт'!$B$52:$D$66,3,FALSE),"-")</f>
        <v>-</v>
      </c>
      <c r="O74" s="292">
        <f>IFERROR(VLOOKUP(A74,'РЕЗ-эксперт'!$B$69:$D$91,3,FALSE),"-")</f>
        <v>4.0000050001999599</v>
      </c>
      <c r="P74" s="292">
        <f>IFERROR(VLOOKUP(A74,'РЕЗ-эксперт'!$B$94:$D$111,3,FALSE),"-")</f>
        <v>5.3333363340827713</v>
      </c>
      <c r="Q74" s="292" t="str">
        <f>IFERROR(VLOOKUP(A74,'РЕЗ-эксперт'!$B$114:$D$138,3,FALSE),"-")</f>
        <v>-</v>
      </c>
      <c r="R74" s="11">
        <f t="shared" si="30"/>
        <v>7</v>
      </c>
      <c r="S74" s="11" t="str">
        <f>IF(AND(R74&gt;=3,классы!R74=1),"ДА","НЕТ")</f>
        <v>НЕТ</v>
      </c>
      <c r="T74" s="195" t="str">
        <f t="shared" si="31"/>
        <v>НЕТ</v>
      </c>
      <c r="U74" s="146">
        <f t="shared" si="32"/>
        <v>4.9652168411070505</v>
      </c>
      <c r="V74" s="407" t="str">
        <f t="shared" si="33"/>
        <v>-</v>
      </c>
      <c r="W74" s="406" t="str">
        <f t="shared" si="34"/>
        <v>-</v>
      </c>
      <c r="X74" s="409" t="str">
        <f t="shared" si="35"/>
        <v>-</v>
      </c>
      <c r="Y74" s="62" t="str">
        <f t="shared" si="36"/>
        <v>-</v>
      </c>
      <c r="Z74" s="188"/>
      <c r="AA74" s="188">
        <f t="shared" si="26"/>
        <v>72</v>
      </c>
      <c r="AB74" s="293" t="str">
        <f t="shared" si="37"/>
        <v>-</v>
      </c>
      <c r="AC74" s="188">
        <f t="shared" si="38"/>
        <v>7</v>
      </c>
      <c r="AD74" s="293">
        <f t="shared" si="39"/>
        <v>6.0000017003198982</v>
      </c>
      <c r="AE74" s="293">
        <f t="shared" si="39"/>
        <v>6.9166678669223218</v>
      </c>
      <c r="AF74" s="293" t="str">
        <f t="shared" si="39"/>
        <v>-</v>
      </c>
      <c r="AG74" s="293">
        <f t="shared" si="39"/>
        <v>0.36363684306059352</v>
      </c>
      <c r="AH74" s="293" t="str">
        <f t="shared" si="39"/>
        <v>-</v>
      </c>
      <c r="AI74" s="293" t="str">
        <f t="shared" si="39"/>
        <v>-</v>
      </c>
      <c r="AJ74" s="293">
        <f t="shared" si="22"/>
        <v>6.1428661430923821</v>
      </c>
      <c r="AK74" s="293">
        <f t="shared" si="22"/>
        <v>6.0000040000714234</v>
      </c>
      <c r="AL74" s="293" t="str">
        <f t="shared" si="22"/>
        <v>-</v>
      </c>
      <c r="AM74" s="293">
        <f t="shared" si="22"/>
        <v>4.0000050001999599</v>
      </c>
      <c r="AN74" s="293">
        <f t="shared" si="22"/>
        <v>5.3333363340827713</v>
      </c>
      <c r="AO74" s="293" t="str">
        <f t="shared" si="22"/>
        <v>-</v>
      </c>
      <c r="AP74" s="293">
        <f t="shared" si="27"/>
        <v>5.4545465547689815</v>
      </c>
      <c r="AQ74" s="293">
        <f t="shared" si="27"/>
        <v>4.8571442574700878</v>
      </c>
      <c r="AR74" s="293">
        <f t="shared" si="27"/>
        <v>6.0000017003198982</v>
      </c>
      <c r="AS74" s="46" t="str">
        <f t="shared" si="40"/>
        <v>-</v>
      </c>
    </row>
    <row r="75" spans="1:45">
      <c r="A75" s="195">
        <f t="shared" si="28"/>
        <v>73</v>
      </c>
      <c r="B75" s="195" t="str">
        <f>классы!C75</f>
        <v>Сабанова Анастасия Михайловна</v>
      </c>
      <c r="C75" s="290">
        <f>IFERROR(VLOOKUP(A75,фото!$BV$982:$BY$1173,4,FALSE),"-")</f>
        <v>7.3333348335862807</v>
      </c>
      <c r="D75" s="290">
        <f>IFERROR(VLOOKUP(A75,фото!$BW$982:$BY$1173,3,FALSE),"-")</f>
        <v>6.3846166850583703</v>
      </c>
      <c r="E75" s="290">
        <f>IFERROR(VLOOKUP(A75,фото!$BX$982:$BY$1173,2,FALSE),"-")</f>
        <v>6.2000015003644506</v>
      </c>
      <c r="F75" s="290">
        <f t="shared" si="29"/>
        <v>7.3333348335862807</v>
      </c>
      <c r="G75" s="290" t="str">
        <f>Видео!$BI564</f>
        <v>-</v>
      </c>
      <c r="H75" s="290" t="str">
        <f>Увл.отчёт!$BI564</f>
        <v>-</v>
      </c>
      <c r="I75" s="290">
        <f>IF(классы!P75="ДА",классы!Q75,"-")</f>
        <v>0.36363683614209402</v>
      </c>
      <c r="J75" s="291" t="str">
        <f>IFERROR(VLOOKUP(A75,'РЕЗ-судейские'!$A$4:$L$88,4,FALSE),"-")</f>
        <v>-</v>
      </c>
      <c r="K75" s="291" t="str">
        <f>IFERROR(VLOOKUP(A75,'РЕЗ-судейские'!$A$4:$L$88,8,FALSE),"-")</f>
        <v>-</v>
      </c>
      <c r="L75" s="291" t="str">
        <f>IFERROR(VLOOKUP(A75,'РЕЗ-судейские'!$A$4:$L$88,12,FALSE),"-")</f>
        <v>-</v>
      </c>
      <c r="M75" s="292" t="str">
        <f>IFERROR(VLOOKUP(A75,'РЕЗ-эксперт'!$B$3:$D$49,3,FALSE),"-")</f>
        <v>-</v>
      </c>
      <c r="N75" s="292" t="str">
        <f>IFERROR(VLOOKUP(A75,'РЕЗ-эксперт'!$B$52:$D$66,3,FALSE),"-")</f>
        <v>-</v>
      </c>
      <c r="O75" s="292" t="str">
        <f>IFERROR(VLOOKUP(A75,'РЕЗ-эксперт'!$B$69:$D$91,3,FALSE),"-")</f>
        <v>-</v>
      </c>
      <c r="P75" s="292" t="str">
        <f>IFERROR(VLOOKUP(A75,'РЕЗ-эксперт'!$B$94:$D$111,3,FALSE),"-")</f>
        <v>-</v>
      </c>
      <c r="Q75" s="292" t="str">
        <f>IFERROR(VLOOKUP(A75,'РЕЗ-эксперт'!$B$114:$D$138,3,FALSE),"-")</f>
        <v>-</v>
      </c>
      <c r="R75" s="11">
        <f t="shared" si="30"/>
        <v>2</v>
      </c>
      <c r="S75" s="11" t="str">
        <f>IF(AND(R75&gt;=3,классы!R75=1),"ДА","НЕТ")</f>
        <v>НЕТ</v>
      </c>
      <c r="T75" s="195" t="str">
        <f t="shared" si="31"/>
        <v>НЕТ</v>
      </c>
      <c r="U75" s="146">
        <f t="shared" si="32"/>
        <v>3.8484858348641873</v>
      </c>
      <c r="V75" s="407" t="str">
        <f t="shared" si="33"/>
        <v>-</v>
      </c>
      <c r="W75" s="406" t="str">
        <f t="shared" si="34"/>
        <v>-</v>
      </c>
      <c r="X75" s="409" t="str">
        <f t="shared" si="35"/>
        <v>-</v>
      </c>
      <c r="Y75" s="62" t="str">
        <f t="shared" si="36"/>
        <v>-</v>
      </c>
      <c r="Z75" s="188"/>
      <c r="AA75" s="188">
        <f t="shared" si="26"/>
        <v>73</v>
      </c>
      <c r="AB75" s="293" t="str">
        <f t="shared" si="37"/>
        <v>-</v>
      </c>
      <c r="AC75" s="188">
        <f t="shared" si="38"/>
        <v>2</v>
      </c>
      <c r="AD75" s="293">
        <f t="shared" si="39"/>
        <v>7.3333348335862807</v>
      </c>
      <c r="AE75" s="293" t="str">
        <f t="shared" si="39"/>
        <v>-</v>
      </c>
      <c r="AF75" s="293" t="str">
        <f t="shared" si="39"/>
        <v>-</v>
      </c>
      <c r="AG75" s="293">
        <f t="shared" si="39"/>
        <v>0.36363683614209402</v>
      </c>
      <c r="AH75" s="293" t="str">
        <f t="shared" si="39"/>
        <v>-</v>
      </c>
      <c r="AI75" s="293" t="str">
        <f t="shared" si="39"/>
        <v>-</v>
      </c>
      <c r="AJ75" s="293" t="str">
        <f t="shared" si="22"/>
        <v>-</v>
      </c>
      <c r="AK75" s="293" t="str">
        <f t="shared" si="22"/>
        <v>-</v>
      </c>
      <c r="AL75" s="293" t="str">
        <f t="shared" si="22"/>
        <v>-</v>
      </c>
      <c r="AM75" s="293" t="str">
        <f t="shared" si="22"/>
        <v>-</v>
      </c>
      <c r="AN75" s="293" t="str">
        <f t="shared" si="22"/>
        <v>-</v>
      </c>
      <c r="AO75" s="293" t="str">
        <f t="shared" si="22"/>
        <v>-</v>
      </c>
      <c r="AP75" s="293">
        <f t="shared" si="27"/>
        <v>7.3333348335862807</v>
      </c>
      <c r="AQ75" s="293">
        <f t="shared" si="27"/>
        <v>6.3846166850583703</v>
      </c>
      <c r="AR75" s="293">
        <f t="shared" si="27"/>
        <v>6.2000015003644506</v>
      </c>
      <c r="AS75" s="46" t="str">
        <f t="shared" si="40"/>
        <v>-</v>
      </c>
    </row>
    <row r="76" spans="1:45">
      <c r="A76" s="195">
        <f t="shared" si="28"/>
        <v>74</v>
      </c>
      <c r="B76" s="195" t="str">
        <f>классы!C76</f>
        <v>Сорокин Юрий Владимирович</v>
      </c>
      <c r="C76" s="290" t="str">
        <f>IFERROR(VLOOKUP(A76,фото!$BV$982:$BY$1173,4,FALSE),"-")</f>
        <v>-</v>
      </c>
      <c r="D76" s="290" t="str">
        <f>IFERROR(VLOOKUP(A76,фото!$BW$982:$BY$1173,3,FALSE),"-")</f>
        <v>-</v>
      </c>
      <c r="E76" s="290" t="str">
        <f>IFERROR(VLOOKUP(A76,фото!$BX$982:$BY$1173,2,FALSE),"-")</f>
        <v>-</v>
      </c>
      <c r="F76" s="290" t="str">
        <f t="shared" si="29"/>
        <v>-</v>
      </c>
      <c r="G76" s="290" t="str">
        <f>Видео!$BI565</f>
        <v>-</v>
      </c>
      <c r="H76" s="290" t="str">
        <f>Увл.отчёт!$BI565</f>
        <v>-</v>
      </c>
      <c r="I76" s="290" t="str">
        <f>IF(классы!P76="ДА",классы!Q76,"-")</f>
        <v>-</v>
      </c>
      <c r="J76" s="291" t="str">
        <f>IFERROR(VLOOKUP(A76,'РЕЗ-судейские'!$A$4:$L$88,4,FALSE),"-")</f>
        <v>-</v>
      </c>
      <c r="K76" s="291" t="str">
        <f>IFERROR(VLOOKUP(A76,'РЕЗ-судейские'!$A$4:$L$88,8,FALSE),"-")</f>
        <v>-</v>
      </c>
      <c r="L76" s="291" t="str">
        <f>IFERROR(VLOOKUP(A76,'РЕЗ-судейские'!$A$4:$L$88,12,FALSE),"-")</f>
        <v>-</v>
      </c>
      <c r="M76" s="292" t="str">
        <f>IFERROR(VLOOKUP(A76,'РЕЗ-эксперт'!$B$3:$D$49,3,FALSE),"-")</f>
        <v>-</v>
      </c>
      <c r="N76" s="292" t="str">
        <f>IFERROR(VLOOKUP(A76,'РЕЗ-эксперт'!$B$52:$D$66,3,FALSE),"-")</f>
        <v>-</v>
      </c>
      <c r="O76" s="292" t="str">
        <f>IFERROR(VLOOKUP(A76,'РЕЗ-эксперт'!$B$69:$D$91,3,FALSE),"-")</f>
        <v>-</v>
      </c>
      <c r="P76" s="292" t="str">
        <f>IFERROR(VLOOKUP(A76,'РЕЗ-эксперт'!$B$94:$D$111,3,FALSE),"-")</f>
        <v>-</v>
      </c>
      <c r="Q76" s="292" t="str">
        <f>IFERROR(VLOOKUP(A76,'РЕЗ-эксперт'!$B$114:$D$138,3,FALSE),"-")</f>
        <v>-</v>
      </c>
      <c r="R76" s="11">
        <f t="shared" si="30"/>
        <v>0</v>
      </c>
      <c r="S76" s="11" t="str">
        <f>IF(AND(R76&gt;=3,классы!R76=1),"ДА","НЕТ")</f>
        <v>НЕТ</v>
      </c>
      <c r="T76" s="195" t="str">
        <f t="shared" si="31"/>
        <v>НЕТ</v>
      </c>
      <c r="U76" s="146" t="str">
        <f t="shared" si="32"/>
        <v>-</v>
      </c>
      <c r="V76" s="407" t="str">
        <f t="shared" si="33"/>
        <v>-</v>
      </c>
      <c r="W76" s="406" t="str">
        <f t="shared" si="34"/>
        <v>-</v>
      </c>
      <c r="X76" s="409" t="str">
        <f t="shared" si="35"/>
        <v>-</v>
      </c>
      <c r="Y76" s="62" t="str">
        <f t="shared" si="36"/>
        <v>-</v>
      </c>
      <c r="Z76" s="188"/>
      <c r="AA76" s="188">
        <f t="shared" si="26"/>
        <v>74</v>
      </c>
      <c r="AB76" s="293" t="str">
        <f t="shared" si="37"/>
        <v>-</v>
      </c>
      <c r="AC76" s="188">
        <f t="shared" si="38"/>
        <v>0</v>
      </c>
      <c r="AD76" s="293" t="str">
        <f t="shared" si="39"/>
        <v>-</v>
      </c>
      <c r="AE76" s="293" t="str">
        <f t="shared" si="39"/>
        <v>-</v>
      </c>
      <c r="AF76" s="293" t="str">
        <f t="shared" si="39"/>
        <v>-</v>
      </c>
      <c r="AG76" s="293" t="str">
        <f t="shared" si="39"/>
        <v>-</v>
      </c>
      <c r="AH76" s="293" t="str">
        <f t="shared" si="39"/>
        <v>-</v>
      </c>
      <c r="AI76" s="293" t="str">
        <f t="shared" si="39"/>
        <v>-</v>
      </c>
      <c r="AJ76" s="293" t="str">
        <f t="shared" si="22"/>
        <v>-</v>
      </c>
      <c r="AK76" s="293" t="str">
        <f t="shared" si="22"/>
        <v>-</v>
      </c>
      <c r="AL76" s="293" t="str">
        <f t="shared" si="22"/>
        <v>-</v>
      </c>
      <c r="AM76" s="293" t="str">
        <f t="shared" si="22"/>
        <v>-</v>
      </c>
      <c r="AN76" s="293" t="str">
        <f t="shared" si="22"/>
        <v>-</v>
      </c>
      <c r="AO76" s="293" t="str">
        <f t="shared" si="22"/>
        <v>-</v>
      </c>
      <c r="AP76" s="293" t="str">
        <f t="shared" si="27"/>
        <v>-</v>
      </c>
      <c r="AQ76" s="293" t="str">
        <f t="shared" si="27"/>
        <v>-</v>
      </c>
      <c r="AR76" s="293" t="str">
        <f t="shared" si="27"/>
        <v>-</v>
      </c>
      <c r="AS76" s="46" t="str">
        <f t="shared" si="40"/>
        <v>-</v>
      </c>
    </row>
    <row r="77" spans="1:45">
      <c r="A77" s="195">
        <f t="shared" si="28"/>
        <v>75</v>
      </c>
      <c r="B77" s="195" t="str">
        <f>классы!C77</f>
        <v>Светлана Чернецова</v>
      </c>
      <c r="C77" s="290" t="str">
        <f>IFERROR(VLOOKUP(A77,фото!$BV$982:$BY$1173,4,FALSE),"-")</f>
        <v>-</v>
      </c>
      <c r="D77" s="290" t="str">
        <f>IFERROR(VLOOKUP(A77,фото!$BW$982:$BY$1173,3,FALSE),"-")</f>
        <v>-</v>
      </c>
      <c r="E77" s="290" t="str">
        <f>IFERROR(VLOOKUP(A77,фото!$BX$982:$BY$1173,2,FALSE),"-")</f>
        <v>-</v>
      </c>
      <c r="F77" s="290" t="str">
        <f t="shared" si="29"/>
        <v>-</v>
      </c>
      <c r="G77" s="290" t="str">
        <f>Видео!$BI566</f>
        <v>-</v>
      </c>
      <c r="H77" s="290" t="str">
        <f>Увл.отчёт!$BI566</f>
        <v>-</v>
      </c>
      <c r="I77" s="290">
        <f>IF(классы!P77="ДА",классы!Q77,"-")</f>
        <v>0.36363682285857479</v>
      </c>
      <c r="J77" s="291">
        <f>IFERROR(VLOOKUP(A77,'РЕЗ-судейские'!$A$4:$L$88,4,FALSE),"-")</f>
        <v>6.5000080005829934</v>
      </c>
      <c r="K77" s="291">
        <f>IFERROR(VLOOKUP(A77,'РЕЗ-судейские'!$A$4:$L$88,8,FALSE),"-")</f>
        <v>6.8333413338037001</v>
      </c>
      <c r="L77" s="291">
        <f>IFERROR(VLOOKUP(A77,'РЕЗ-судейские'!$A$4:$L$88,12,FALSE),"-")</f>
        <v>7.714294714445689</v>
      </c>
      <c r="M77" s="292" t="str">
        <f>IFERROR(VLOOKUP(A77,'РЕЗ-эксперт'!$B$3:$D$49,3,FALSE),"-")</f>
        <v>-</v>
      </c>
      <c r="N77" s="292" t="str">
        <f>IFERROR(VLOOKUP(A77,'РЕЗ-эксперт'!$B$52:$D$66,3,FALSE),"-")</f>
        <v>-</v>
      </c>
      <c r="O77" s="292" t="str">
        <f>IFERROR(VLOOKUP(A77,'РЕЗ-эксперт'!$B$69:$D$91,3,FALSE),"-")</f>
        <v>-</v>
      </c>
      <c r="P77" s="292" t="str">
        <f>IFERROR(VLOOKUP(A77,'РЕЗ-эксперт'!$B$94:$D$111,3,FALSE),"-")</f>
        <v>-</v>
      </c>
      <c r="Q77" s="292" t="str">
        <f>IFERROR(VLOOKUP(A77,'РЕЗ-эксперт'!$B$114:$D$138,3,FALSE),"-")</f>
        <v>-</v>
      </c>
      <c r="R77" s="11">
        <f t="shared" si="30"/>
        <v>4</v>
      </c>
      <c r="S77" s="11" t="str">
        <f>IF(AND(R77&gt;=3,классы!R77=1),"ДА","НЕТ")</f>
        <v>НЕТ</v>
      </c>
      <c r="T77" s="195" t="str">
        <f t="shared" si="31"/>
        <v>НЕТ</v>
      </c>
      <c r="U77" s="146">
        <f t="shared" si="32"/>
        <v>5.3528202179227389</v>
      </c>
      <c r="V77" s="407" t="str">
        <f t="shared" si="33"/>
        <v>-</v>
      </c>
      <c r="W77" s="406" t="str">
        <f t="shared" si="34"/>
        <v>-</v>
      </c>
      <c r="X77" s="409" t="str">
        <f t="shared" si="35"/>
        <v>-</v>
      </c>
      <c r="Y77" s="62" t="str">
        <f t="shared" si="36"/>
        <v>-</v>
      </c>
      <c r="Z77" s="188"/>
      <c r="AA77" s="188">
        <f t="shared" si="26"/>
        <v>75</v>
      </c>
      <c r="AB77" s="293" t="str">
        <f t="shared" si="37"/>
        <v>-</v>
      </c>
      <c r="AC77" s="188">
        <f t="shared" si="38"/>
        <v>4</v>
      </c>
      <c r="AD77" s="293" t="str">
        <f t="shared" si="39"/>
        <v>-</v>
      </c>
      <c r="AE77" s="293" t="str">
        <f t="shared" si="39"/>
        <v>-</v>
      </c>
      <c r="AF77" s="293" t="str">
        <f t="shared" si="39"/>
        <v>-</v>
      </c>
      <c r="AG77" s="293">
        <f t="shared" si="39"/>
        <v>0.36363682285857479</v>
      </c>
      <c r="AH77" s="293">
        <f t="shared" si="39"/>
        <v>6.5000080005829934</v>
      </c>
      <c r="AI77" s="293">
        <f t="shared" si="39"/>
        <v>6.8333413338037001</v>
      </c>
      <c r="AJ77" s="293">
        <f t="shared" si="22"/>
        <v>7.714294714445689</v>
      </c>
      <c r="AK77" s="293" t="str">
        <f t="shared" si="22"/>
        <v>-</v>
      </c>
      <c r="AL77" s="293" t="str">
        <f t="shared" si="22"/>
        <v>-</v>
      </c>
      <c r="AM77" s="293" t="str">
        <f t="shared" si="22"/>
        <v>-</v>
      </c>
      <c r="AN77" s="293" t="str">
        <f t="shared" si="22"/>
        <v>-</v>
      </c>
      <c r="AO77" s="293" t="str">
        <f t="shared" si="22"/>
        <v>-</v>
      </c>
      <c r="AP77" s="293" t="str">
        <f t="shared" si="27"/>
        <v>-</v>
      </c>
      <c r="AQ77" s="293" t="str">
        <f t="shared" si="27"/>
        <v>-</v>
      </c>
      <c r="AR77" s="293" t="str">
        <f t="shared" si="27"/>
        <v>-</v>
      </c>
      <c r="AS77" s="46" t="str">
        <f t="shared" si="40"/>
        <v>-</v>
      </c>
    </row>
    <row r="78" spans="1:45">
      <c r="A78" s="195">
        <f t="shared" si="28"/>
        <v>76</v>
      </c>
      <c r="B78" s="195" t="str">
        <f>классы!C78</f>
        <v>Лубяная Екатерина Валерьевна</v>
      </c>
      <c r="C78" s="290" t="str">
        <f>IFERROR(VLOOKUP(A78,фото!$BV$982:$BY$1173,4,FALSE),"-")</f>
        <v>-</v>
      </c>
      <c r="D78" s="290" t="str">
        <f>IFERROR(VLOOKUP(A78,фото!$BW$982:$BY$1173,3,FALSE),"-")</f>
        <v>-</v>
      </c>
      <c r="E78" s="290" t="str">
        <f>IFERROR(VLOOKUP(A78,фото!$BX$982:$BY$1173,2,FALSE),"-")</f>
        <v>-</v>
      </c>
      <c r="F78" s="290" t="str">
        <f t="shared" si="29"/>
        <v>-</v>
      </c>
      <c r="G78" s="290" t="str">
        <f>Видео!$BI567</f>
        <v>-</v>
      </c>
      <c r="H78" s="290" t="str">
        <f>Увл.отчёт!$BI567</f>
        <v>-</v>
      </c>
      <c r="I78" s="290">
        <f>IF(классы!P78="ДА",классы!Q78,"-")</f>
        <v>0.36363681647898993</v>
      </c>
      <c r="J78" s="291" t="str">
        <f>IFERROR(VLOOKUP(A78,'РЕЗ-судейские'!$A$4:$L$88,4,FALSE),"-")</f>
        <v>-</v>
      </c>
      <c r="K78" s="291" t="str">
        <f>IFERROR(VLOOKUP(A78,'РЕЗ-судейские'!$A$4:$L$88,8,FALSE),"-")</f>
        <v>-</v>
      </c>
      <c r="L78" s="291" t="str">
        <f>IFERROR(VLOOKUP(A78,'РЕЗ-судейские'!$A$4:$L$88,12,FALSE),"-")</f>
        <v>-</v>
      </c>
      <c r="M78" s="292" t="str">
        <f>IFERROR(VLOOKUP(A78,'РЕЗ-эксперт'!$B$3:$D$49,3,FALSE),"-")</f>
        <v>-</v>
      </c>
      <c r="N78" s="292" t="str">
        <f>IFERROR(VLOOKUP(A78,'РЕЗ-эксперт'!$B$52:$D$66,3,FALSE),"-")</f>
        <v>-</v>
      </c>
      <c r="O78" s="292" t="str">
        <f>IFERROR(VLOOKUP(A78,'РЕЗ-эксперт'!$B$69:$D$91,3,FALSE),"-")</f>
        <v>-</v>
      </c>
      <c r="P78" s="292">
        <f>IFERROR(VLOOKUP(A78,'РЕЗ-эксперт'!$B$94:$D$111,3,FALSE),"-")</f>
        <v>5.3333363335207986</v>
      </c>
      <c r="Q78" s="292" t="str">
        <f>IFERROR(VLOOKUP(A78,'РЕЗ-эксперт'!$B$114:$D$138,3,FALSE),"-")</f>
        <v>-</v>
      </c>
      <c r="R78" s="11">
        <f t="shared" si="30"/>
        <v>2</v>
      </c>
      <c r="S78" s="11" t="str">
        <f>IF(AND(R78&gt;=3,классы!R78=1),"ДА","НЕТ")</f>
        <v>НЕТ</v>
      </c>
      <c r="T78" s="195" t="str">
        <f t="shared" si="31"/>
        <v>НЕТ</v>
      </c>
      <c r="U78" s="146">
        <f t="shared" si="32"/>
        <v>2.8484865749998942</v>
      </c>
      <c r="V78" s="407" t="str">
        <f t="shared" si="33"/>
        <v>-</v>
      </c>
      <c r="W78" s="406" t="str">
        <f t="shared" si="34"/>
        <v>-</v>
      </c>
      <c r="X78" s="409" t="str">
        <f t="shared" si="35"/>
        <v>-</v>
      </c>
      <c r="Y78" s="62" t="str">
        <f t="shared" si="36"/>
        <v>-</v>
      </c>
      <c r="Z78" s="188"/>
      <c r="AA78" s="188">
        <f t="shared" si="26"/>
        <v>76</v>
      </c>
      <c r="AB78" s="293" t="str">
        <f t="shared" si="37"/>
        <v>-</v>
      </c>
      <c r="AC78" s="188">
        <f t="shared" si="38"/>
        <v>2</v>
      </c>
      <c r="AD78" s="293" t="str">
        <f t="shared" si="39"/>
        <v>-</v>
      </c>
      <c r="AE78" s="293" t="str">
        <f t="shared" si="39"/>
        <v>-</v>
      </c>
      <c r="AF78" s="293" t="str">
        <f t="shared" si="39"/>
        <v>-</v>
      </c>
      <c r="AG78" s="293">
        <f t="shared" si="39"/>
        <v>0.36363681647898993</v>
      </c>
      <c r="AH78" s="293" t="str">
        <f t="shared" si="39"/>
        <v>-</v>
      </c>
      <c r="AI78" s="293" t="str">
        <f t="shared" si="39"/>
        <v>-</v>
      </c>
      <c r="AJ78" s="293" t="str">
        <f t="shared" si="22"/>
        <v>-</v>
      </c>
      <c r="AK78" s="293" t="str">
        <f t="shared" si="22"/>
        <v>-</v>
      </c>
      <c r="AL78" s="293" t="str">
        <f t="shared" si="22"/>
        <v>-</v>
      </c>
      <c r="AM78" s="293" t="str">
        <f t="shared" si="22"/>
        <v>-</v>
      </c>
      <c r="AN78" s="293">
        <f t="shared" si="22"/>
        <v>5.3333363335207986</v>
      </c>
      <c r="AO78" s="293" t="str">
        <f t="shared" si="22"/>
        <v>-</v>
      </c>
      <c r="AP78" s="293" t="str">
        <f t="shared" si="27"/>
        <v>-</v>
      </c>
      <c r="AQ78" s="293" t="str">
        <f t="shared" si="27"/>
        <v>-</v>
      </c>
      <c r="AR78" s="293" t="str">
        <f t="shared" si="27"/>
        <v>-</v>
      </c>
      <c r="AS78" s="46" t="str">
        <f t="shared" si="40"/>
        <v>-</v>
      </c>
    </row>
    <row r="79" spans="1:45">
      <c r="A79" s="195">
        <f t="shared" si="28"/>
        <v>77</v>
      </c>
      <c r="B79" s="195" t="str">
        <f>классы!C79</f>
        <v>Егор Валерьевич Ковальчук</v>
      </c>
      <c r="C79" s="290">
        <f>IFERROR(VLOOKUP(A79,фото!$BV$982:$BY$1173,4,FALSE),"-")</f>
        <v>7.8000020002038211</v>
      </c>
      <c r="D79" s="290">
        <f>IFERROR(VLOOKUP(A79,фото!$BW$982:$BY$1173,3,FALSE),"-")</f>
        <v>8.187501600181923</v>
      </c>
      <c r="E79" s="290">
        <f>IFERROR(VLOOKUP(A79,фото!$BX$982:$BY$1173,2,FALSE),"-")</f>
        <v>6.2857156860323666</v>
      </c>
      <c r="F79" s="290">
        <f t="shared" si="29"/>
        <v>8.187501600181923</v>
      </c>
      <c r="G79" s="290" t="str">
        <f>Видео!$BI568</f>
        <v>-</v>
      </c>
      <c r="H79" s="290">
        <f>Увл.отчёт!$BI568</f>
        <v>6.2500004000862566</v>
      </c>
      <c r="I79" s="290" t="str">
        <f>IF(классы!P79="ДА",классы!Q79,"-")</f>
        <v>-</v>
      </c>
      <c r="J79" s="291" t="str">
        <f>IFERROR(VLOOKUP(A79,'РЕЗ-судейские'!$A$4:$L$88,4,FALSE),"-")</f>
        <v>-</v>
      </c>
      <c r="K79" s="291" t="str">
        <f>IFERROR(VLOOKUP(A79,'РЕЗ-судейские'!$A$4:$L$88,8,FALSE),"-")</f>
        <v>-</v>
      </c>
      <c r="L79" s="291" t="str">
        <f>IFERROR(VLOOKUP(A79,'РЕЗ-судейские'!$A$4:$L$88,12,FALSE),"-")</f>
        <v>-</v>
      </c>
      <c r="M79" s="292" t="str">
        <f>IFERROR(VLOOKUP(A79,'РЕЗ-эксперт'!$B$3:$D$49,3,FALSE),"-")</f>
        <v>-</v>
      </c>
      <c r="N79" s="292" t="str">
        <f>IFERROR(VLOOKUP(A79,'РЕЗ-эксперт'!$B$52:$D$66,3,FALSE),"-")</f>
        <v>-</v>
      </c>
      <c r="O79" s="292" t="str">
        <f>IFERROR(VLOOKUP(A79,'РЕЗ-эксперт'!$B$69:$D$91,3,FALSE),"-")</f>
        <v>-</v>
      </c>
      <c r="P79" s="292" t="str">
        <f>IFERROR(VLOOKUP(A79,'РЕЗ-эксперт'!$B$94:$D$111,3,FALSE),"-")</f>
        <v>-</v>
      </c>
      <c r="Q79" s="292" t="str">
        <f>IFERROR(VLOOKUP(A79,'РЕЗ-эксперт'!$B$114:$D$138,3,FALSE),"-")</f>
        <v>-</v>
      </c>
      <c r="R79" s="11">
        <f t="shared" si="30"/>
        <v>2</v>
      </c>
      <c r="S79" s="11" t="str">
        <f>IF(AND(R79&gt;=3,классы!R79=1),"ДА","НЕТ")</f>
        <v>НЕТ</v>
      </c>
      <c r="T79" s="195" t="str">
        <f t="shared" si="31"/>
        <v>НЕТ</v>
      </c>
      <c r="U79" s="146">
        <f t="shared" si="32"/>
        <v>7.2187510001340893</v>
      </c>
      <c r="V79" s="407" t="str">
        <f t="shared" si="33"/>
        <v>-</v>
      </c>
      <c r="W79" s="406" t="str">
        <f t="shared" si="34"/>
        <v>-</v>
      </c>
      <c r="X79" s="409" t="str">
        <f t="shared" si="35"/>
        <v>-</v>
      </c>
      <c r="Y79" s="62" t="str">
        <f t="shared" si="36"/>
        <v>-</v>
      </c>
      <c r="Z79" s="188"/>
      <c r="AA79" s="188">
        <f t="shared" si="26"/>
        <v>77</v>
      </c>
      <c r="AB79" s="293" t="str">
        <f t="shared" si="37"/>
        <v>-</v>
      </c>
      <c r="AC79" s="188">
        <f t="shared" si="38"/>
        <v>2</v>
      </c>
      <c r="AD79" s="293">
        <f t="shared" si="39"/>
        <v>8.187501600181923</v>
      </c>
      <c r="AE79" s="293" t="str">
        <f t="shared" si="39"/>
        <v>-</v>
      </c>
      <c r="AF79" s="293">
        <f t="shared" si="39"/>
        <v>6.2500004000862566</v>
      </c>
      <c r="AG79" s="293" t="str">
        <f t="shared" si="39"/>
        <v>-</v>
      </c>
      <c r="AH79" s="293" t="str">
        <f t="shared" si="39"/>
        <v>-</v>
      </c>
      <c r="AI79" s="293" t="str">
        <f t="shared" si="39"/>
        <v>-</v>
      </c>
      <c r="AJ79" s="293" t="str">
        <f t="shared" si="22"/>
        <v>-</v>
      </c>
      <c r="AK79" s="293" t="str">
        <f t="shared" si="22"/>
        <v>-</v>
      </c>
      <c r="AL79" s="293" t="str">
        <f t="shared" si="22"/>
        <v>-</v>
      </c>
      <c r="AM79" s="293" t="str">
        <f t="shared" si="22"/>
        <v>-</v>
      </c>
      <c r="AN79" s="293" t="str">
        <f t="shared" si="22"/>
        <v>-</v>
      </c>
      <c r="AO79" s="293" t="str">
        <f t="shared" si="22"/>
        <v>-</v>
      </c>
      <c r="AP79" s="293">
        <f t="shared" si="27"/>
        <v>7.8000020002038211</v>
      </c>
      <c r="AQ79" s="293">
        <f t="shared" si="27"/>
        <v>8.187501600181923</v>
      </c>
      <c r="AR79" s="293">
        <f t="shared" si="27"/>
        <v>6.2857156860323666</v>
      </c>
      <c r="AS79" s="46" t="str">
        <f t="shared" si="40"/>
        <v>-</v>
      </c>
    </row>
    <row r="80" spans="1:45">
      <c r="A80" s="195">
        <f t="shared" si="28"/>
        <v>78</v>
      </c>
      <c r="B80" s="195">
        <f>классы!C80</f>
        <v>0</v>
      </c>
      <c r="C80" s="290" t="str">
        <f>IFERROR(VLOOKUP(A80,фото!$BV$982:$BY$1173,4,FALSE),"-")</f>
        <v>-</v>
      </c>
      <c r="D80" s="290" t="str">
        <f>IFERROR(VLOOKUP(A80,фото!$BW$982:$BY$1173,3,FALSE),"-")</f>
        <v>-</v>
      </c>
      <c r="E80" s="290" t="str">
        <f>IFERROR(VLOOKUP(A80,фото!$BX$982:$BY$1173,2,FALSE),"-")</f>
        <v>-</v>
      </c>
      <c r="F80" s="290" t="str">
        <f t="shared" si="29"/>
        <v>-</v>
      </c>
      <c r="G80" s="290" t="str">
        <f>Видео!$BI569</f>
        <v>-</v>
      </c>
      <c r="H80" s="290" t="str">
        <f>Увл.отчёт!$BI569</f>
        <v>-</v>
      </c>
      <c r="I80" s="290" t="str">
        <f>IF(классы!P80="ДА",классы!Q80,"-")</f>
        <v>-</v>
      </c>
      <c r="J80" s="291" t="str">
        <f>IFERROR(VLOOKUP(A80,'РЕЗ-судейские'!$A$4:$L$88,4,FALSE),"-")</f>
        <v>-</v>
      </c>
      <c r="K80" s="291" t="str">
        <f>IFERROR(VLOOKUP(A80,'РЕЗ-судейские'!$A$4:$L$88,8,FALSE),"-")</f>
        <v>-</v>
      </c>
      <c r="L80" s="291" t="str">
        <f>IFERROR(VLOOKUP(A80,'РЕЗ-судейские'!$A$4:$L$88,12,FALSE),"-")</f>
        <v>-</v>
      </c>
      <c r="M80" s="292" t="str">
        <f>IFERROR(VLOOKUP(A80,'РЕЗ-эксперт'!$B$3:$D$49,3,FALSE),"-")</f>
        <v>-</v>
      </c>
      <c r="N80" s="292" t="str">
        <f>IFERROR(VLOOKUP(A80,'РЕЗ-эксперт'!$B$52:$D$66,3,FALSE),"-")</f>
        <v>-</v>
      </c>
      <c r="O80" s="292" t="str">
        <f>IFERROR(VLOOKUP(A80,'РЕЗ-эксперт'!$B$69:$D$91,3,FALSE),"-")</f>
        <v>-</v>
      </c>
      <c r="P80" s="292" t="str">
        <f>IFERROR(VLOOKUP(A80,'РЕЗ-эксперт'!$B$94:$D$111,3,FALSE),"-")</f>
        <v>-</v>
      </c>
      <c r="Q80" s="292" t="str">
        <f>IFERROR(VLOOKUP(A80,'РЕЗ-эксперт'!$B$114:$D$138,3,FALSE),"-")</f>
        <v>-</v>
      </c>
      <c r="R80" s="11">
        <f t="shared" si="30"/>
        <v>0</v>
      </c>
      <c r="S80" s="11" t="str">
        <f>IF(AND(R80&gt;=3,классы!R80=1),"ДА","НЕТ")</f>
        <v>НЕТ</v>
      </c>
      <c r="T80" s="195" t="str">
        <f t="shared" si="31"/>
        <v>НЕТ</v>
      </c>
      <c r="U80" s="146" t="str">
        <f t="shared" si="32"/>
        <v>-</v>
      </c>
      <c r="V80" s="407" t="str">
        <f t="shared" si="33"/>
        <v>-</v>
      </c>
      <c r="W80" s="406" t="str">
        <f t="shared" si="34"/>
        <v>-</v>
      </c>
      <c r="X80" s="409" t="str">
        <f t="shared" si="35"/>
        <v>-</v>
      </c>
      <c r="Y80" s="62" t="str">
        <f t="shared" si="36"/>
        <v>-</v>
      </c>
      <c r="Z80" s="188"/>
      <c r="AA80" s="188">
        <f t="shared" si="26"/>
        <v>78</v>
      </c>
      <c r="AB80" s="293" t="str">
        <f t="shared" si="37"/>
        <v>-</v>
      </c>
      <c r="AC80" s="188">
        <f t="shared" si="38"/>
        <v>0</v>
      </c>
      <c r="AD80" s="293" t="str">
        <f t="shared" si="39"/>
        <v>-</v>
      </c>
      <c r="AE80" s="293" t="str">
        <f t="shared" si="39"/>
        <v>-</v>
      </c>
      <c r="AF80" s="293" t="str">
        <f t="shared" si="39"/>
        <v>-</v>
      </c>
      <c r="AG80" s="293" t="str">
        <f t="shared" si="39"/>
        <v>-</v>
      </c>
      <c r="AH80" s="293" t="str">
        <f t="shared" si="39"/>
        <v>-</v>
      </c>
      <c r="AI80" s="293" t="str">
        <f t="shared" si="39"/>
        <v>-</v>
      </c>
      <c r="AJ80" s="293" t="str">
        <f t="shared" si="22"/>
        <v>-</v>
      </c>
      <c r="AK80" s="293" t="str">
        <f t="shared" si="22"/>
        <v>-</v>
      </c>
      <c r="AL80" s="293" t="str">
        <f t="shared" si="22"/>
        <v>-</v>
      </c>
      <c r="AM80" s="293" t="str">
        <f t="shared" si="22"/>
        <v>-</v>
      </c>
      <c r="AN80" s="293" t="str">
        <f t="shared" si="22"/>
        <v>-</v>
      </c>
      <c r="AO80" s="293" t="str">
        <f t="shared" si="22"/>
        <v>-</v>
      </c>
      <c r="AP80" s="293" t="str">
        <f t="shared" si="27"/>
        <v>-</v>
      </c>
      <c r="AQ80" s="293" t="str">
        <f t="shared" si="27"/>
        <v>-</v>
      </c>
      <c r="AR80" s="293" t="str">
        <f t="shared" si="27"/>
        <v>-</v>
      </c>
      <c r="AS80" s="46" t="str">
        <f t="shared" si="40"/>
        <v>-</v>
      </c>
    </row>
    <row r="81" spans="1:45">
      <c r="A81" s="195">
        <f t="shared" si="28"/>
        <v>79</v>
      </c>
      <c r="B81" s="195">
        <f>классы!C81</f>
        <v>0</v>
      </c>
      <c r="C81" s="290" t="str">
        <f>IFERROR(VLOOKUP(A81,фото!$BV$982:$BY$1173,4,FALSE),"-")</f>
        <v>-</v>
      </c>
      <c r="D81" s="290" t="str">
        <f>IFERROR(VLOOKUP(A81,фото!$BW$982:$BY$1173,3,FALSE),"-")</f>
        <v>-</v>
      </c>
      <c r="E81" s="290" t="str">
        <f>IFERROR(VLOOKUP(A81,фото!$BX$982:$BY$1173,2,FALSE),"-")</f>
        <v>-</v>
      </c>
      <c r="F81" s="290" t="str">
        <f t="shared" si="29"/>
        <v>-</v>
      </c>
      <c r="G81" s="290" t="str">
        <f>Видео!$BI570</f>
        <v>-</v>
      </c>
      <c r="H81" s="290" t="str">
        <f>Увл.отчёт!$BI570</f>
        <v>-</v>
      </c>
      <c r="I81" s="290" t="str">
        <f>IF(классы!P81="ДА",классы!Q81,"-")</f>
        <v>-</v>
      </c>
      <c r="J81" s="291" t="str">
        <f>IFERROR(VLOOKUP(A81,'РЕЗ-судейские'!$A$4:$L$88,4,FALSE),"-")</f>
        <v>-</v>
      </c>
      <c r="K81" s="291" t="str">
        <f>IFERROR(VLOOKUP(A81,'РЕЗ-судейские'!$A$4:$L$88,8,FALSE),"-")</f>
        <v>-</v>
      </c>
      <c r="L81" s="291" t="str">
        <f>IFERROR(VLOOKUP(A81,'РЕЗ-судейские'!$A$4:$L$88,12,FALSE),"-")</f>
        <v>-</v>
      </c>
      <c r="M81" s="292" t="str">
        <f>IFERROR(VLOOKUP(A81,'РЕЗ-эксперт'!$B$3:$D$49,3,FALSE),"-")</f>
        <v>-</v>
      </c>
      <c r="N81" s="292" t="str">
        <f>IFERROR(VLOOKUP(A81,'РЕЗ-эксперт'!$B$52:$D$66,3,FALSE),"-")</f>
        <v>-</v>
      </c>
      <c r="O81" s="292" t="str">
        <f>IFERROR(VLOOKUP(A81,'РЕЗ-эксперт'!$B$69:$D$91,3,FALSE),"-")</f>
        <v>-</v>
      </c>
      <c r="P81" s="292" t="str">
        <f>IFERROR(VLOOKUP(A81,'РЕЗ-эксперт'!$B$94:$D$111,3,FALSE),"-")</f>
        <v>-</v>
      </c>
      <c r="Q81" s="292" t="str">
        <f>IFERROR(VLOOKUP(A81,'РЕЗ-эксперт'!$B$114:$D$138,3,FALSE),"-")</f>
        <v>-</v>
      </c>
      <c r="R81" s="11">
        <f t="shared" si="30"/>
        <v>0</v>
      </c>
      <c r="S81" s="11" t="str">
        <f>IF(AND(R81&gt;=3,классы!R81=1),"ДА","НЕТ")</f>
        <v>НЕТ</v>
      </c>
      <c r="T81" s="195" t="str">
        <f t="shared" si="31"/>
        <v>НЕТ</v>
      </c>
      <c r="U81" s="146" t="str">
        <f t="shared" si="32"/>
        <v>-</v>
      </c>
      <c r="V81" s="407" t="str">
        <f t="shared" si="33"/>
        <v>-</v>
      </c>
      <c r="W81" s="406" t="str">
        <f t="shared" si="34"/>
        <v>-</v>
      </c>
      <c r="X81" s="409" t="str">
        <f t="shared" si="35"/>
        <v>-</v>
      </c>
      <c r="Y81" s="62" t="str">
        <f t="shared" si="36"/>
        <v>-</v>
      </c>
      <c r="Z81" s="188"/>
      <c r="AA81" s="188">
        <f t="shared" si="26"/>
        <v>79</v>
      </c>
      <c r="AB81" s="293" t="str">
        <f t="shared" si="37"/>
        <v>-</v>
      </c>
      <c r="AC81" s="188">
        <f t="shared" si="38"/>
        <v>0</v>
      </c>
      <c r="AD81" s="293" t="str">
        <f t="shared" si="39"/>
        <v>-</v>
      </c>
      <c r="AE81" s="293" t="str">
        <f t="shared" si="39"/>
        <v>-</v>
      </c>
      <c r="AF81" s="293" t="str">
        <f t="shared" si="39"/>
        <v>-</v>
      </c>
      <c r="AG81" s="293" t="str">
        <f t="shared" si="39"/>
        <v>-</v>
      </c>
      <c r="AH81" s="293" t="str">
        <f t="shared" si="39"/>
        <v>-</v>
      </c>
      <c r="AI81" s="293" t="str">
        <f t="shared" si="39"/>
        <v>-</v>
      </c>
      <c r="AJ81" s="293" t="str">
        <f t="shared" si="22"/>
        <v>-</v>
      </c>
      <c r="AK81" s="293" t="str">
        <f t="shared" si="22"/>
        <v>-</v>
      </c>
      <c r="AL81" s="293" t="str">
        <f t="shared" si="22"/>
        <v>-</v>
      </c>
      <c r="AM81" s="293" t="str">
        <f t="shared" si="22"/>
        <v>-</v>
      </c>
      <c r="AN81" s="293" t="str">
        <f t="shared" si="22"/>
        <v>-</v>
      </c>
      <c r="AO81" s="293" t="str">
        <f t="shared" si="22"/>
        <v>-</v>
      </c>
      <c r="AP81" s="293" t="str">
        <f t="shared" si="27"/>
        <v>-</v>
      </c>
      <c r="AQ81" s="293" t="str">
        <f t="shared" si="27"/>
        <v>-</v>
      </c>
      <c r="AR81" s="293" t="str">
        <f t="shared" si="27"/>
        <v>-</v>
      </c>
      <c r="AS81" s="46" t="str">
        <f t="shared" si="40"/>
        <v>-</v>
      </c>
    </row>
    <row r="82" spans="1:45">
      <c r="A82" s="195">
        <f t="shared" si="28"/>
        <v>80</v>
      </c>
      <c r="B82" s="195">
        <f>классы!C82</f>
        <v>0</v>
      </c>
      <c r="C82" s="290" t="str">
        <f>IFERROR(VLOOKUP(A82,фото!$BV$982:$BY$1173,4,FALSE),"-")</f>
        <v>-</v>
      </c>
      <c r="D82" s="290" t="str">
        <f>IFERROR(VLOOKUP(A82,фото!$BW$982:$BY$1173,3,FALSE),"-")</f>
        <v>-</v>
      </c>
      <c r="E82" s="290" t="str">
        <f>IFERROR(VLOOKUP(A82,фото!$BX$982:$BY$1173,2,FALSE),"-")</f>
        <v>-</v>
      </c>
      <c r="F82" s="290" t="str">
        <f t="shared" si="29"/>
        <v>-</v>
      </c>
      <c r="G82" s="290" t="str">
        <f>Видео!$BI571</f>
        <v>-</v>
      </c>
      <c r="H82" s="290" t="str">
        <f>Увл.отчёт!$BI571</f>
        <v>-</v>
      </c>
      <c r="I82" s="290" t="str">
        <f>IF(классы!P82="ДА",классы!Q82,"-")</f>
        <v>-</v>
      </c>
      <c r="J82" s="291" t="str">
        <f>IFERROR(VLOOKUP(A82,'РЕЗ-судейские'!$A$4:$L$88,4,FALSE),"-")</f>
        <v>-</v>
      </c>
      <c r="K82" s="291" t="str">
        <f>IFERROR(VLOOKUP(A82,'РЕЗ-судейские'!$A$4:$L$88,8,FALSE),"-")</f>
        <v>-</v>
      </c>
      <c r="L82" s="291" t="str">
        <f>IFERROR(VLOOKUP(A82,'РЕЗ-судейские'!$A$4:$L$88,12,FALSE),"-")</f>
        <v>-</v>
      </c>
      <c r="M82" s="292" t="str">
        <f>IFERROR(VLOOKUP(A82,'РЕЗ-эксперт'!$B$3:$D$49,3,FALSE),"-")</f>
        <v>-</v>
      </c>
      <c r="N82" s="292" t="str">
        <f>IFERROR(VLOOKUP(A82,'РЕЗ-эксперт'!$B$52:$D$66,3,FALSE),"-")</f>
        <v>-</v>
      </c>
      <c r="O82" s="292" t="str">
        <f>IFERROR(VLOOKUP(A82,'РЕЗ-эксперт'!$B$69:$D$91,3,FALSE),"-")</f>
        <v>-</v>
      </c>
      <c r="P82" s="292" t="str">
        <f>IFERROR(VLOOKUP(A82,'РЕЗ-эксперт'!$B$94:$D$111,3,FALSE),"-")</f>
        <v>-</v>
      </c>
      <c r="Q82" s="292" t="str">
        <f>IFERROR(VLOOKUP(A82,'РЕЗ-эксперт'!$B$114:$D$138,3,FALSE),"-")</f>
        <v>-</v>
      </c>
      <c r="R82" s="11">
        <f t="shared" ref="R82:R88" si="41">COUNT(F82:Q82)</f>
        <v>0</v>
      </c>
      <c r="S82" s="11" t="str">
        <f>IF(AND(R82&gt;=3,классы!R82=1),"ДА","НЕТ")</f>
        <v>НЕТ</v>
      </c>
      <c r="T82" s="195" t="str">
        <f t="shared" ref="T82:T88" si="42">IF(AND(R82&gt;=5,COUNT(J82:L82)=3),"ДА","НЕТ")</f>
        <v>НЕТ</v>
      </c>
      <c r="U82" s="146" t="str">
        <f t="shared" ref="U82:U88" si="43">IFERROR(AVERAGE(F82:Q82),"-")</f>
        <v>-</v>
      </c>
      <c r="V82" s="407" t="str">
        <f t="shared" si="33"/>
        <v>-</v>
      </c>
      <c r="W82" s="406" t="str">
        <f t="shared" ref="W82:W88" si="44">IF(T82="ДА",U82,"-")</f>
        <v>-</v>
      </c>
      <c r="X82" s="409" t="str">
        <f t="shared" si="35"/>
        <v>-</v>
      </c>
      <c r="Y82" s="62" t="str">
        <f t="shared" ref="Y82:Y88" si="45">IFERROR(RANK(W82,$W$3:$W$88,0),"-")</f>
        <v>-</v>
      </c>
      <c r="Z82" s="188"/>
      <c r="AA82" s="188">
        <f t="shared" ref="AA82:AA88" si="46">A82</f>
        <v>80</v>
      </c>
      <c r="AB82" s="293" t="str">
        <f t="shared" ref="AB82:AB88" si="47">W82</f>
        <v>-</v>
      </c>
      <c r="AC82" s="188">
        <f t="shared" ref="AC82:AC88" si="48">R82</f>
        <v>0</v>
      </c>
      <c r="AD82" s="293" t="str">
        <f t="shared" ref="AD82:AD88" si="49">F82</f>
        <v>-</v>
      </c>
      <c r="AE82" s="293" t="str">
        <f t="shared" ref="AE82:AE88" si="50">G82</f>
        <v>-</v>
      </c>
      <c r="AF82" s="293" t="str">
        <f t="shared" ref="AF82:AF88" si="51">H82</f>
        <v>-</v>
      </c>
      <c r="AG82" s="293" t="str">
        <f t="shared" ref="AG82:AG88" si="52">I82</f>
        <v>-</v>
      </c>
      <c r="AH82" s="293" t="str">
        <f t="shared" ref="AH82:AH88" si="53">J82</f>
        <v>-</v>
      </c>
      <c r="AI82" s="293" t="str">
        <f t="shared" ref="AI82:AI88" si="54">K82</f>
        <v>-</v>
      </c>
      <c r="AJ82" s="293" t="str">
        <f t="shared" ref="AJ82:AJ88" si="55">L82</f>
        <v>-</v>
      </c>
      <c r="AK82" s="293" t="str">
        <f t="shared" ref="AK82:AK88" si="56">M82</f>
        <v>-</v>
      </c>
      <c r="AL82" s="293" t="str">
        <f t="shared" ref="AL82:AL88" si="57">N82</f>
        <v>-</v>
      </c>
      <c r="AM82" s="293" t="str">
        <f t="shared" ref="AM82:AM88" si="58">O82</f>
        <v>-</v>
      </c>
      <c r="AN82" s="293" t="str">
        <f t="shared" ref="AN82:AN88" si="59">P82</f>
        <v>-</v>
      </c>
      <c r="AO82" s="293" t="str">
        <f t="shared" ref="AO82:AO88" si="60">Q82</f>
        <v>-</v>
      </c>
      <c r="AP82" s="293" t="str">
        <f t="shared" ref="AP82:AP88" si="61">C82</f>
        <v>-</v>
      </c>
      <c r="AQ82" s="293" t="str">
        <f t="shared" ref="AQ82:AQ88" si="62">D82</f>
        <v>-</v>
      </c>
      <c r="AR82" s="293" t="str">
        <f t="shared" ref="AR82:AR88" si="63">E82</f>
        <v>-</v>
      </c>
      <c r="AS82" s="46" t="str">
        <f t="shared" si="40"/>
        <v>-</v>
      </c>
    </row>
    <row r="83" spans="1:45">
      <c r="A83" s="195">
        <f t="shared" si="28"/>
        <v>81</v>
      </c>
      <c r="B83" s="195">
        <f>классы!C83</f>
        <v>0</v>
      </c>
      <c r="C83" s="290" t="str">
        <f>IFERROR(VLOOKUP(A83,фото!$BV$982:$BY$1173,4,FALSE),"-")</f>
        <v>-</v>
      </c>
      <c r="D83" s="290" t="str">
        <f>IFERROR(VLOOKUP(A83,фото!$BW$982:$BY$1173,3,FALSE),"-")</f>
        <v>-</v>
      </c>
      <c r="E83" s="290" t="str">
        <f>IFERROR(VLOOKUP(A83,фото!$BX$982:$BY$1173,2,FALSE),"-")</f>
        <v>-</v>
      </c>
      <c r="F83" s="290" t="str">
        <f t="shared" si="29"/>
        <v>-</v>
      </c>
      <c r="G83" s="290" t="str">
        <f>Видео!$BI572</f>
        <v>-</v>
      </c>
      <c r="H83" s="290" t="str">
        <f>Увл.отчёт!$BI572</f>
        <v>-</v>
      </c>
      <c r="I83" s="290" t="str">
        <f>IF(классы!P83="ДА",классы!Q83,"-")</f>
        <v>-</v>
      </c>
      <c r="J83" s="291" t="str">
        <f>IFERROR(VLOOKUP(A83,'РЕЗ-судейские'!$A$4:$L$88,4,FALSE),"-")</f>
        <v>-</v>
      </c>
      <c r="K83" s="291" t="str">
        <f>IFERROR(VLOOKUP(A83,'РЕЗ-судейские'!$A$4:$L$88,8,FALSE),"-")</f>
        <v>-</v>
      </c>
      <c r="L83" s="291" t="str">
        <f>IFERROR(VLOOKUP(A83,'РЕЗ-судейские'!$A$4:$L$88,12,FALSE),"-")</f>
        <v>-</v>
      </c>
      <c r="M83" s="292" t="str">
        <f>IFERROR(VLOOKUP(A83,'РЕЗ-эксперт'!$B$3:$D$49,3,FALSE),"-")</f>
        <v>-</v>
      </c>
      <c r="N83" s="292" t="str">
        <f>IFERROR(VLOOKUP(A83,'РЕЗ-эксперт'!$B$52:$D$66,3,FALSE),"-")</f>
        <v>-</v>
      </c>
      <c r="O83" s="292" t="str">
        <f>IFERROR(VLOOKUP(A83,'РЕЗ-эксперт'!$B$69:$D$91,3,FALSE),"-")</f>
        <v>-</v>
      </c>
      <c r="P83" s="292" t="str">
        <f>IFERROR(VLOOKUP(A83,'РЕЗ-эксперт'!$B$94:$D$111,3,FALSE),"-")</f>
        <v>-</v>
      </c>
      <c r="Q83" s="292" t="str">
        <f>IFERROR(VLOOKUP(A83,'РЕЗ-эксперт'!$B$114:$D$138,3,FALSE),"-")</f>
        <v>-</v>
      </c>
      <c r="R83" s="11">
        <f t="shared" si="41"/>
        <v>0</v>
      </c>
      <c r="S83" s="11" t="str">
        <f>IF(AND(R83&gt;=3,классы!R83=1),"ДА","НЕТ")</f>
        <v>НЕТ</v>
      </c>
      <c r="T83" s="195" t="str">
        <f t="shared" si="42"/>
        <v>НЕТ</v>
      </c>
      <c r="U83" s="146" t="str">
        <f t="shared" si="43"/>
        <v>-</v>
      </c>
      <c r="V83" s="407" t="str">
        <f t="shared" si="33"/>
        <v>-</v>
      </c>
      <c r="W83" s="406" t="str">
        <f t="shared" si="44"/>
        <v>-</v>
      </c>
      <c r="X83" s="409" t="str">
        <f t="shared" si="35"/>
        <v>-</v>
      </c>
      <c r="Y83" s="62" t="str">
        <f t="shared" si="45"/>
        <v>-</v>
      </c>
      <c r="Z83" s="188"/>
      <c r="AA83" s="188">
        <f t="shared" si="46"/>
        <v>81</v>
      </c>
      <c r="AB83" s="293" t="str">
        <f t="shared" si="47"/>
        <v>-</v>
      </c>
      <c r="AC83" s="188">
        <f t="shared" si="48"/>
        <v>0</v>
      </c>
      <c r="AD83" s="293" t="str">
        <f t="shared" si="49"/>
        <v>-</v>
      </c>
      <c r="AE83" s="293" t="str">
        <f t="shared" si="50"/>
        <v>-</v>
      </c>
      <c r="AF83" s="293" t="str">
        <f t="shared" si="51"/>
        <v>-</v>
      </c>
      <c r="AG83" s="293" t="str">
        <f t="shared" si="52"/>
        <v>-</v>
      </c>
      <c r="AH83" s="293" t="str">
        <f t="shared" si="53"/>
        <v>-</v>
      </c>
      <c r="AI83" s="293" t="str">
        <f t="shared" si="54"/>
        <v>-</v>
      </c>
      <c r="AJ83" s="293" t="str">
        <f t="shared" si="55"/>
        <v>-</v>
      </c>
      <c r="AK83" s="293" t="str">
        <f t="shared" si="56"/>
        <v>-</v>
      </c>
      <c r="AL83" s="293" t="str">
        <f t="shared" si="57"/>
        <v>-</v>
      </c>
      <c r="AM83" s="293" t="str">
        <f t="shared" si="58"/>
        <v>-</v>
      </c>
      <c r="AN83" s="293" t="str">
        <f t="shared" si="59"/>
        <v>-</v>
      </c>
      <c r="AO83" s="293" t="str">
        <f t="shared" si="60"/>
        <v>-</v>
      </c>
      <c r="AP83" s="293" t="str">
        <f t="shared" si="61"/>
        <v>-</v>
      </c>
      <c r="AQ83" s="293" t="str">
        <f t="shared" si="62"/>
        <v>-</v>
      </c>
      <c r="AR83" s="293" t="str">
        <f t="shared" si="63"/>
        <v>-</v>
      </c>
      <c r="AS83" s="46" t="str">
        <f t="shared" si="40"/>
        <v>-</v>
      </c>
    </row>
    <row r="84" spans="1:45">
      <c r="A84" s="195">
        <f t="shared" si="28"/>
        <v>82</v>
      </c>
      <c r="B84" s="195">
        <f>классы!C84</f>
        <v>0</v>
      </c>
      <c r="C84" s="290" t="str">
        <f>IFERROR(VLOOKUP(A84,фото!$BV$982:$BY$1173,4,FALSE),"-")</f>
        <v>-</v>
      </c>
      <c r="D84" s="290" t="str">
        <f>IFERROR(VLOOKUP(A84,фото!$BW$982:$BY$1173,3,FALSE),"-")</f>
        <v>-</v>
      </c>
      <c r="E84" s="290" t="str">
        <f>IFERROR(VLOOKUP(A84,фото!$BX$982:$BY$1173,2,FALSE),"-")</f>
        <v>-</v>
      </c>
      <c r="F84" s="290" t="str">
        <f t="shared" si="29"/>
        <v>-</v>
      </c>
      <c r="G84" s="290" t="str">
        <f>Видео!$BI573</f>
        <v>-</v>
      </c>
      <c r="H84" s="290" t="str">
        <f>Увл.отчёт!$BI573</f>
        <v>-</v>
      </c>
      <c r="I84" s="290" t="str">
        <f>IF(классы!P84="ДА",классы!Q84,"-")</f>
        <v>-</v>
      </c>
      <c r="J84" s="291" t="str">
        <f>IFERROR(VLOOKUP(A84,'РЕЗ-судейские'!$A$4:$L$88,4,FALSE),"-")</f>
        <v>-</v>
      </c>
      <c r="K84" s="291" t="str">
        <f>IFERROR(VLOOKUP(A84,'РЕЗ-судейские'!$A$4:$L$88,8,FALSE),"-")</f>
        <v>-</v>
      </c>
      <c r="L84" s="291" t="str">
        <f>IFERROR(VLOOKUP(A84,'РЕЗ-судейские'!$A$4:$L$88,12,FALSE),"-")</f>
        <v>-</v>
      </c>
      <c r="M84" s="292" t="str">
        <f>IFERROR(VLOOKUP(A84,'РЕЗ-эксперт'!$B$3:$D$49,3,FALSE),"-")</f>
        <v>-</v>
      </c>
      <c r="N84" s="292" t="str">
        <f>IFERROR(VLOOKUP(A84,'РЕЗ-эксперт'!$B$52:$D$66,3,FALSE),"-")</f>
        <v>-</v>
      </c>
      <c r="O84" s="292" t="str">
        <f>IFERROR(VLOOKUP(A84,'РЕЗ-эксперт'!$B$69:$D$91,3,FALSE),"-")</f>
        <v>-</v>
      </c>
      <c r="P84" s="292" t="str">
        <f>IFERROR(VLOOKUP(A84,'РЕЗ-эксперт'!$B$94:$D$111,3,FALSE),"-")</f>
        <v>-</v>
      </c>
      <c r="Q84" s="292" t="str">
        <f>IFERROR(VLOOKUP(A84,'РЕЗ-эксперт'!$B$114:$D$138,3,FALSE),"-")</f>
        <v>-</v>
      </c>
      <c r="R84" s="11">
        <f t="shared" si="41"/>
        <v>0</v>
      </c>
      <c r="S84" s="11" t="str">
        <f>IF(AND(R84&gt;=3,классы!R84=1),"ДА","НЕТ")</f>
        <v>НЕТ</v>
      </c>
      <c r="T84" s="195" t="str">
        <f t="shared" si="42"/>
        <v>НЕТ</v>
      </c>
      <c r="U84" s="146" t="str">
        <f t="shared" si="43"/>
        <v>-</v>
      </c>
      <c r="V84" s="407" t="str">
        <f t="shared" si="33"/>
        <v>-</v>
      </c>
      <c r="W84" s="406" t="str">
        <f t="shared" si="44"/>
        <v>-</v>
      </c>
      <c r="X84" s="409" t="str">
        <f t="shared" si="35"/>
        <v>-</v>
      </c>
      <c r="Y84" s="62" t="str">
        <f t="shared" si="45"/>
        <v>-</v>
      </c>
      <c r="Z84" s="188"/>
      <c r="AA84" s="188">
        <f t="shared" si="46"/>
        <v>82</v>
      </c>
      <c r="AB84" s="293" t="str">
        <f t="shared" si="47"/>
        <v>-</v>
      </c>
      <c r="AC84" s="188">
        <f t="shared" si="48"/>
        <v>0</v>
      </c>
      <c r="AD84" s="293" t="str">
        <f t="shared" si="49"/>
        <v>-</v>
      </c>
      <c r="AE84" s="293" t="str">
        <f t="shared" si="50"/>
        <v>-</v>
      </c>
      <c r="AF84" s="293" t="str">
        <f t="shared" si="51"/>
        <v>-</v>
      </c>
      <c r="AG84" s="293" t="str">
        <f t="shared" si="52"/>
        <v>-</v>
      </c>
      <c r="AH84" s="293" t="str">
        <f t="shared" si="53"/>
        <v>-</v>
      </c>
      <c r="AI84" s="293" t="str">
        <f t="shared" si="54"/>
        <v>-</v>
      </c>
      <c r="AJ84" s="293" t="str">
        <f t="shared" si="55"/>
        <v>-</v>
      </c>
      <c r="AK84" s="293" t="str">
        <f t="shared" si="56"/>
        <v>-</v>
      </c>
      <c r="AL84" s="293" t="str">
        <f t="shared" si="57"/>
        <v>-</v>
      </c>
      <c r="AM84" s="293" t="str">
        <f t="shared" si="58"/>
        <v>-</v>
      </c>
      <c r="AN84" s="293" t="str">
        <f t="shared" si="59"/>
        <v>-</v>
      </c>
      <c r="AO84" s="293" t="str">
        <f t="shared" si="60"/>
        <v>-</v>
      </c>
      <c r="AP84" s="293" t="str">
        <f t="shared" si="61"/>
        <v>-</v>
      </c>
      <c r="AQ84" s="293" t="str">
        <f t="shared" si="62"/>
        <v>-</v>
      </c>
      <c r="AR84" s="293" t="str">
        <f t="shared" si="63"/>
        <v>-</v>
      </c>
      <c r="AS84" s="46" t="str">
        <f t="shared" si="40"/>
        <v>-</v>
      </c>
    </row>
    <row r="85" spans="1:45">
      <c r="A85" s="195">
        <f t="shared" si="28"/>
        <v>83</v>
      </c>
      <c r="B85" s="195">
        <f>классы!C85</f>
        <v>0</v>
      </c>
      <c r="C85" s="290" t="str">
        <f>IFERROR(VLOOKUP(A85,фото!$BV$982:$BY$1173,4,FALSE),"-")</f>
        <v>-</v>
      </c>
      <c r="D85" s="290" t="str">
        <f>IFERROR(VLOOKUP(A85,фото!$BW$982:$BY$1173,3,FALSE),"-")</f>
        <v>-</v>
      </c>
      <c r="E85" s="290" t="str">
        <f>IFERROR(VLOOKUP(A85,фото!$BX$982:$BY$1173,2,FALSE),"-")</f>
        <v>-</v>
      </c>
      <c r="F85" s="290" t="str">
        <f t="shared" si="29"/>
        <v>-</v>
      </c>
      <c r="G85" s="290" t="str">
        <f>Видео!$BI574</f>
        <v>-</v>
      </c>
      <c r="H85" s="290" t="str">
        <f>Увл.отчёт!$BI574</f>
        <v>-</v>
      </c>
      <c r="I85" s="290" t="str">
        <f>IF(классы!P85="ДА",классы!Q85,"-")</f>
        <v>-</v>
      </c>
      <c r="J85" s="291" t="str">
        <f>IFERROR(VLOOKUP(A85,'РЕЗ-судейские'!$A$4:$L$88,4,FALSE),"-")</f>
        <v>-</v>
      </c>
      <c r="K85" s="291" t="str">
        <f>IFERROR(VLOOKUP(A85,'РЕЗ-судейские'!$A$4:$L$88,8,FALSE),"-")</f>
        <v>-</v>
      </c>
      <c r="L85" s="291" t="str">
        <f>IFERROR(VLOOKUP(A85,'РЕЗ-судейские'!$A$4:$L$88,12,FALSE),"-")</f>
        <v>-</v>
      </c>
      <c r="M85" s="292" t="str">
        <f>IFERROR(VLOOKUP(A85,'РЕЗ-эксперт'!$B$3:$D$49,3,FALSE),"-")</f>
        <v>-</v>
      </c>
      <c r="N85" s="292" t="str">
        <f>IFERROR(VLOOKUP(A85,'РЕЗ-эксперт'!$B$52:$D$66,3,FALSE),"-")</f>
        <v>-</v>
      </c>
      <c r="O85" s="292" t="str">
        <f>IFERROR(VLOOKUP(A85,'РЕЗ-эксперт'!$B$69:$D$91,3,FALSE),"-")</f>
        <v>-</v>
      </c>
      <c r="P85" s="292" t="str">
        <f>IFERROR(VLOOKUP(A85,'РЕЗ-эксперт'!$B$94:$D$111,3,FALSE),"-")</f>
        <v>-</v>
      </c>
      <c r="Q85" s="292" t="str">
        <f>IFERROR(VLOOKUP(A85,'РЕЗ-эксперт'!$B$114:$D$138,3,FALSE),"-")</f>
        <v>-</v>
      </c>
      <c r="R85" s="11">
        <f t="shared" si="41"/>
        <v>0</v>
      </c>
      <c r="S85" s="11" t="str">
        <f>IF(AND(R85&gt;=3,классы!R85=1),"ДА","НЕТ")</f>
        <v>НЕТ</v>
      </c>
      <c r="T85" s="195" t="str">
        <f t="shared" si="42"/>
        <v>НЕТ</v>
      </c>
      <c r="U85" s="146" t="str">
        <f t="shared" si="43"/>
        <v>-</v>
      </c>
      <c r="V85" s="407" t="str">
        <f t="shared" si="33"/>
        <v>-</v>
      </c>
      <c r="W85" s="406" t="str">
        <f t="shared" si="44"/>
        <v>-</v>
      </c>
      <c r="X85" s="409" t="str">
        <f t="shared" si="35"/>
        <v>-</v>
      </c>
      <c r="Y85" s="62" t="str">
        <f t="shared" si="45"/>
        <v>-</v>
      </c>
      <c r="Z85" s="188"/>
      <c r="AA85" s="188">
        <f t="shared" si="46"/>
        <v>83</v>
      </c>
      <c r="AB85" s="293" t="str">
        <f t="shared" si="47"/>
        <v>-</v>
      </c>
      <c r="AC85" s="188">
        <f t="shared" si="48"/>
        <v>0</v>
      </c>
      <c r="AD85" s="293" t="str">
        <f t="shared" si="49"/>
        <v>-</v>
      </c>
      <c r="AE85" s="293" t="str">
        <f t="shared" si="50"/>
        <v>-</v>
      </c>
      <c r="AF85" s="293" t="str">
        <f t="shared" si="51"/>
        <v>-</v>
      </c>
      <c r="AG85" s="293" t="str">
        <f t="shared" si="52"/>
        <v>-</v>
      </c>
      <c r="AH85" s="293" t="str">
        <f t="shared" si="53"/>
        <v>-</v>
      </c>
      <c r="AI85" s="293" t="str">
        <f t="shared" si="54"/>
        <v>-</v>
      </c>
      <c r="AJ85" s="293" t="str">
        <f t="shared" si="55"/>
        <v>-</v>
      </c>
      <c r="AK85" s="293" t="str">
        <f t="shared" si="56"/>
        <v>-</v>
      </c>
      <c r="AL85" s="293" t="str">
        <f t="shared" si="57"/>
        <v>-</v>
      </c>
      <c r="AM85" s="293" t="str">
        <f t="shared" si="58"/>
        <v>-</v>
      </c>
      <c r="AN85" s="293" t="str">
        <f t="shared" si="59"/>
        <v>-</v>
      </c>
      <c r="AO85" s="293" t="str">
        <f t="shared" si="60"/>
        <v>-</v>
      </c>
      <c r="AP85" s="293" t="str">
        <f t="shared" si="61"/>
        <v>-</v>
      </c>
      <c r="AQ85" s="293" t="str">
        <f t="shared" si="62"/>
        <v>-</v>
      </c>
      <c r="AR85" s="293" t="str">
        <f t="shared" si="63"/>
        <v>-</v>
      </c>
      <c r="AS85" s="46" t="str">
        <f t="shared" si="40"/>
        <v>-</v>
      </c>
    </row>
    <row r="86" spans="1:45">
      <c r="A86" s="195">
        <f t="shared" si="28"/>
        <v>84</v>
      </c>
      <c r="B86" s="195">
        <f>классы!C86</f>
        <v>0</v>
      </c>
      <c r="C86" s="290" t="str">
        <f>IFERROR(VLOOKUP(A86,фото!$BV$982:$BY$1173,4,FALSE),"-")</f>
        <v>-</v>
      </c>
      <c r="D86" s="290" t="str">
        <f>IFERROR(VLOOKUP(A86,фото!$BW$982:$BY$1173,3,FALSE),"-")</f>
        <v>-</v>
      </c>
      <c r="E86" s="290" t="str">
        <f>IFERROR(VLOOKUP(A86,фото!$BX$982:$BY$1173,2,FALSE),"-")</f>
        <v>-</v>
      </c>
      <c r="F86" s="290" t="str">
        <f t="shared" si="29"/>
        <v>-</v>
      </c>
      <c r="G86" s="290" t="str">
        <f>Видео!$BI575</f>
        <v>-</v>
      </c>
      <c r="H86" s="290" t="str">
        <f>Увл.отчёт!$BI575</f>
        <v>-</v>
      </c>
      <c r="I86" s="290" t="str">
        <f>IF(классы!P86="ДА",классы!Q86,"-")</f>
        <v>-</v>
      </c>
      <c r="J86" s="291" t="str">
        <f>IFERROR(VLOOKUP(A86,'РЕЗ-судейские'!$A$4:$L$88,4,FALSE),"-")</f>
        <v>-</v>
      </c>
      <c r="K86" s="291" t="str">
        <f>IFERROR(VLOOKUP(A86,'РЕЗ-судейские'!$A$4:$L$88,8,FALSE),"-")</f>
        <v>-</v>
      </c>
      <c r="L86" s="291" t="str">
        <f>IFERROR(VLOOKUP(A86,'РЕЗ-судейские'!$A$4:$L$88,12,FALSE),"-")</f>
        <v>-</v>
      </c>
      <c r="M86" s="292" t="str">
        <f>IFERROR(VLOOKUP(A86,'РЕЗ-эксперт'!$B$3:$D$49,3,FALSE),"-")</f>
        <v>-</v>
      </c>
      <c r="N86" s="292" t="str">
        <f>IFERROR(VLOOKUP(A86,'РЕЗ-эксперт'!$B$52:$D$66,3,FALSE),"-")</f>
        <v>-</v>
      </c>
      <c r="O86" s="292" t="str">
        <f>IFERROR(VLOOKUP(A86,'РЕЗ-эксперт'!$B$69:$D$91,3,FALSE),"-")</f>
        <v>-</v>
      </c>
      <c r="P86" s="292" t="str">
        <f>IFERROR(VLOOKUP(A86,'РЕЗ-эксперт'!$B$94:$D$111,3,FALSE),"-")</f>
        <v>-</v>
      </c>
      <c r="Q86" s="292" t="str">
        <f>IFERROR(VLOOKUP(A86,'РЕЗ-эксперт'!$B$114:$D$138,3,FALSE),"-")</f>
        <v>-</v>
      </c>
      <c r="R86" s="11">
        <f t="shared" si="41"/>
        <v>0</v>
      </c>
      <c r="S86" s="11" t="str">
        <f>IF(AND(R86&gt;=3,классы!R86=1),"ДА","НЕТ")</f>
        <v>НЕТ</v>
      </c>
      <c r="T86" s="195" t="str">
        <f t="shared" si="42"/>
        <v>НЕТ</v>
      </c>
      <c r="U86" s="146" t="str">
        <f t="shared" si="43"/>
        <v>-</v>
      </c>
      <c r="V86" s="407" t="str">
        <f t="shared" si="33"/>
        <v>-</v>
      </c>
      <c r="W86" s="406" t="str">
        <f t="shared" si="44"/>
        <v>-</v>
      </c>
      <c r="X86" s="409" t="str">
        <f t="shared" si="35"/>
        <v>-</v>
      </c>
      <c r="Y86" s="62" t="str">
        <f t="shared" si="45"/>
        <v>-</v>
      </c>
      <c r="Z86" s="188"/>
      <c r="AA86" s="188">
        <f t="shared" si="46"/>
        <v>84</v>
      </c>
      <c r="AB86" s="293" t="str">
        <f t="shared" si="47"/>
        <v>-</v>
      </c>
      <c r="AC86" s="188">
        <f t="shared" si="48"/>
        <v>0</v>
      </c>
      <c r="AD86" s="293" t="str">
        <f t="shared" si="49"/>
        <v>-</v>
      </c>
      <c r="AE86" s="293" t="str">
        <f t="shared" si="50"/>
        <v>-</v>
      </c>
      <c r="AF86" s="293" t="str">
        <f t="shared" si="51"/>
        <v>-</v>
      </c>
      <c r="AG86" s="293" t="str">
        <f t="shared" si="52"/>
        <v>-</v>
      </c>
      <c r="AH86" s="293" t="str">
        <f t="shared" si="53"/>
        <v>-</v>
      </c>
      <c r="AI86" s="293" t="str">
        <f t="shared" si="54"/>
        <v>-</v>
      </c>
      <c r="AJ86" s="293" t="str">
        <f t="shared" si="55"/>
        <v>-</v>
      </c>
      <c r="AK86" s="293" t="str">
        <f t="shared" si="56"/>
        <v>-</v>
      </c>
      <c r="AL86" s="293" t="str">
        <f t="shared" si="57"/>
        <v>-</v>
      </c>
      <c r="AM86" s="293" t="str">
        <f t="shared" si="58"/>
        <v>-</v>
      </c>
      <c r="AN86" s="293" t="str">
        <f t="shared" si="59"/>
        <v>-</v>
      </c>
      <c r="AO86" s="293" t="str">
        <f t="shared" si="60"/>
        <v>-</v>
      </c>
      <c r="AP86" s="293" t="str">
        <f t="shared" si="61"/>
        <v>-</v>
      </c>
      <c r="AQ86" s="293" t="str">
        <f t="shared" si="62"/>
        <v>-</v>
      </c>
      <c r="AR86" s="293" t="str">
        <f t="shared" si="63"/>
        <v>-</v>
      </c>
      <c r="AS86" s="46" t="str">
        <f t="shared" si="40"/>
        <v>-</v>
      </c>
    </row>
    <row r="87" spans="1:45">
      <c r="A87" s="195">
        <f t="shared" si="28"/>
        <v>85</v>
      </c>
      <c r="B87" s="195">
        <f>классы!C87</f>
        <v>0</v>
      </c>
      <c r="C87" s="290" t="str">
        <f>IFERROR(VLOOKUP(A87,фото!$BV$982:$BY$1173,4,FALSE),"-")</f>
        <v>-</v>
      </c>
      <c r="D87" s="290" t="str">
        <f>IFERROR(VLOOKUP(A87,фото!$BW$982:$BY$1173,3,FALSE),"-")</f>
        <v>-</v>
      </c>
      <c r="E87" s="290" t="str">
        <f>IFERROR(VLOOKUP(A87,фото!$BX$982:$BY$1173,2,FALSE),"-")</f>
        <v>-</v>
      </c>
      <c r="F87" s="290" t="str">
        <f t="shared" si="29"/>
        <v>-</v>
      </c>
      <c r="G87" s="290" t="str">
        <f>Видео!$BI576</f>
        <v>-</v>
      </c>
      <c r="H87" s="290" t="str">
        <f>Увл.отчёт!$BI576</f>
        <v>-</v>
      </c>
      <c r="I87" s="290" t="str">
        <f>IF(классы!P87="ДА",классы!Q87,"-")</f>
        <v>-</v>
      </c>
      <c r="J87" s="291" t="str">
        <f>IFERROR(VLOOKUP(A87,'РЕЗ-судейские'!$A$4:$L$88,4,FALSE),"-")</f>
        <v>-</v>
      </c>
      <c r="K87" s="291" t="str">
        <f>IFERROR(VLOOKUP(A87,'РЕЗ-судейские'!$A$4:$L$88,8,FALSE),"-")</f>
        <v>-</v>
      </c>
      <c r="L87" s="291" t="str">
        <f>IFERROR(VLOOKUP(A87,'РЕЗ-судейские'!$A$4:$L$88,12,FALSE),"-")</f>
        <v>-</v>
      </c>
      <c r="M87" s="292" t="str">
        <f>IFERROR(VLOOKUP(A87,'РЕЗ-эксперт'!$B$3:$D$49,3,FALSE),"-")</f>
        <v>-</v>
      </c>
      <c r="N87" s="292" t="str">
        <f>IFERROR(VLOOKUP(A87,'РЕЗ-эксперт'!$B$52:$D$66,3,FALSE),"-")</f>
        <v>-</v>
      </c>
      <c r="O87" s="292" t="str">
        <f>IFERROR(VLOOKUP(A87,'РЕЗ-эксперт'!$B$69:$D$91,3,FALSE),"-")</f>
        <v>-</v>
      </c>
      <c r="P87" s="292" t="str">
        <f>IFERROR(VLOOKUP(A87,'РЕЗ-эксперт'!$B$94:$D$111,3,FALSE),"-")</f>
        <v>-</v>
      </c>
      <c r="Q87" s="292" t="str">
        <f>IFERROR(VLOOKUP(A87,'РЕЗ-эксперт'!$B$114:$D$138,3,FALSE),"-")</f>
        <v>-</v>
      </c>
      <c r="R87" s="11">
        <f t="shared" si="41"/>
        <v>0</v>
      </c>
      <c r="S87" s="11" t="str">
        <f>IF(AND(R87&gt;=3,классы!R87=1),"ДА","НЕТ")</f>
        <v>НЕТ</v>
      </c>
      <c r="T87" s="195" t="str">
        <f t="shared" si="42"/>
        <v>НЕТ</v>
      </c>
      <c r="U87" s="146" t="str">
        <f t="shared" si="43"/>
        <v>-</v>
      </c>
      <c r="V87" s="407" t="str">
        <f t="shared" si="33"/>
        <v>-</v>
      </c>
      <c r="W87" s="406" t="str">
        <f t="shared" si="44"/>
        <v>-</v>
      </c>
      <c r="X87" s="409" t="str">
        <f t="shared" si="35"/>
        <v>-</v>
      </c>
      <c r="Y87" s="62" t="str">
        <f t="shared" si="45"/>
        <v>-</v>
      </c>
      <c r="Z87" s="188"/>
      <c r="AA87" s="188">
        <f t="shared" si="46"/>
        <v>85</v>
      </c>
      <c r="AB87" s="293" t="str">
        <f t="shared" si="47"/>
        <v>-</v>
      </c>
      <c r="AC87" s="188">
        <f t="shared" si="48"/>
        <v>0</v>
      </c>
      <c r="AD87" s="293" t="str">
        <f t="shared" si="49"/>
        <v>-</v>
      </c>
      <c r="AE87" s="293" t="str">
        <f t="shared" si="50"/>
        <v>-</v>
      </c>
      <c r="AF87" s="293" t="str">
        <f t="shared" si="51"/>
        <v>-</v>
      </c>
      <c r="AG87" s="293" t="str">
        <f t="shared" si="52"/>
        <v>-</v>
      </c>
      <c r="AH87" s="293" t="str">
        <f t="shared" si="53"/>
        <v>-</v>
      </c>
      <c r="AI87" s="293" t="str">
        <f t="shared" si="54"/>
        <v>-</v>
      </c>
      <c r="AJ87" s="293" t="str">
        <f t="shared" si="55"/>
        <v>-</v>
      </c>
      <c r="AK87" s="293" t="str">
        <f t="shared" si="56"/>
        <v>-</v>
      </c>
      <c r="AL87" s="293" t="str">
        <f t="shared" si="57"/>
        <v>-</v>
      </c>
      <c r="AM87" s="293" t="str">
        <f t="shared" si="58"/>
        <v>-</v>
      </c>
      <c r="AN87" s="293" t="str">
        <f t="shared" si="59"/>
        <v>-</v>
      </c>
      <c r="AO87" s="293" t="str">
        <f t="shared" si="60"/>
        <v>-</v>
      </c>
      <c r="AP87" s="293" t="str">
        <f t="shared" si="61"/>
        <v>-</v>
      </c>
      <c r="AQ87" s="293" t="str">
        <f t="shared" si="62"/>
        <v>-</v>
      </c>
      <c r="AR87" s="293" t="str">
        <f t="shared" si="63"/>
        <v>-</v>
      </c>
      <c r="AS87" s="46" t="str">
        <f t="shared" si="40"/>
        <v>-</v>
      </c>
    </row>
    <row r="88" spans="1:45">
      <c r="A88" s="195">
        <f t="shared" si="28"/>
        <v>86</v>
      </c>
      <c r="B88" s="195">
        <f>классы!C88</f>
        <v>0</v>
      </c>
      <c r="C88" s="290" t="str">
        <f>IFERROR(VLOOKUP(A88,фото!$BV$982:$BY$1173,4,FALSE),"-")</f>
        <v>-</v>
      </c>
      <c r="D88" s="290" t="str">
        <f>IFERROR(VLOOKUP(A88,фото!$BW$982:$BY$1173,3,FALSE),"-")</f>
        <v>-</v>
      </c>
      <c r="E88" s="290" t="str">
        <f>IFERROR(VLOOKUP(A88,фото!$BX$982:$BY$1173,2,FALSE),"-")</f>
        <v>-</v>
      </c>
      <c r="F88" s="290" t="str">
        <f t="shared" si="29"/>
        <v>-</v>
      </c>
      <c r="G88" s="290" t="str">
        <f>Видео!$BI577</f>
        <v>-</v>
      </c>
      <c r="H88" s="290" t="str">
        <f>Увл.отчёт!$BI577</f>
        <v>-</v>
      </c>
      <c r="I88" s="290" t="str">
        <f>IF(классы!P88="ДА",классы!Q88,"-")</f>
        <v>-</v>
      </c>
      <c r="J88" s="291" t="str">
        <f>IFERROR(VLOOKUP(A88,'РЕЗ-судейские'!$A$4:$L$88,4,FALSE),"-")</f>
        <v>-</v>
      </c>
      <c r="K88" s="291" t="str">
        <f>IFERROR(VLOOKUP(A88,'РЕЗ-судейские'!$A$4:$L$88,8,FALSE),"-")</f>
        <v>-</v>
      </c>
      <c r="L88" s="291" t="str">
        <f>IFERROR(VLOOKUP(A88,'РЕЗ-судейские'!$A$4:$L$88,12,FALSE),"-")</f>
        <v>-</v>
      </c>
      <c r="M88" s="292" t="str">
        <f>IFERROR(VLOOKUP(A88,'РЕЗ-эксперт'!$B$3:$D$49,3,FALSE),"-")</f>
        <v>-</v>
      </c>
      <c r="N88" s="292" t="str">
        <f>IFERROR(VLOOKUP(A88,'РЕЗ-эксперт'!$B$52:$D$66,3,FALSE),"-")</f>
        <v>-</v>
      </c>
      <c r="O88" s="292" t="str">
        <f>IFERROR(VLOOKUP(A88,'РЕЗ-эксперт'!$B$69:$D$91,3,FALSE),"-")</f>
        <v>-</v>
      </c>
      <c r="P88" s="292" t="str">
        <f>IFERROR(VLOOKUP(A88,'РЕЗ-эксперт'!$B$94:$D$111,3,FALSE),"-")</f>
        <v>-</v>
      </c>
      <c r="Q88" s="292" t="str">
        <f>IFERROR(VLOOKUP(A88,'РЕЗ-эксперт'!$B$114:$D$138,3,FALSE),"-")</f>
        <v>-</v>
      </c>
      <c r="R88" s="11">
        <f t="shared" si="41"/>
        <v>0</v>
      </c>
      <c r="S88" s="11" t="str">
        <f>IF(AND(R88&gt;=3,классы!R88=1),"ДА","НЕТ")</f>
        <v>НЕТ</v>
      </c>
      <c r="T88" s="195" t="str">
        <f t="shared" si="42"/>
        <v>НЕТ</v>
      </c>
      <c r="U88" s="146" t="str">
        <f t="shared" si="43"/>
        <v>-</v>
      </c>
      <c r="V88" s="407" t="str">
        <f t="shared" si="33"/>
        <v>-</v>
      </c>
      <c r="W88" s="406" t="str">
        <f t="shared" si="44"/>
        <v>-</v>
      </c>
      <c r="X88" s="409" t="str">
        <f t="shared" si="35"/>
        <v>-</v>
      </c>
      <c r="Y88" s="62" t="str">
        <f t="shared" si="45"/>
        <v>-</v>
      </c>
      <c r="AA88" s="188">
        <f t="shared" si="46"/>
        <v>86</v>
      </c>
      <c r="AB88" s="293" t="str">
        <f t="shared" si="47"/>
        <v>-</v>
      </c>
      <c r="AC88" s="188">
        <f t="shared" si="48"/>
        <v>0</v>
      </c>
      <c r="AD88" s="293" t="str">
        <f t="shared" si="49"/>
        <v>-</v>
      </c>
      <c r="AE88" s="293" t="str">
        <f t="shared" si="50"/>
        <v>-</v>
      </c>
      <c r="AF88" s="293" t="str">
        <f t="shared" si="51"/>
        <v>-</v>
      </c>
      <c r="AG88" s="293" t="str">
        <f t="shared" si="52"/>
        <v>-</v>
      </c>
      <c r="AH88" s="293" t="str">
        <f t="shared" si="53"/>
        <v>-</v>
      </c>
      <c r="AI88" s="293" t="str">
        <f t="shared" si="54"/>
        <v>-</v>
      </c>
      <c r="AJ88" s="293" t="str">
        <f t="shared" si="55"/>
        <v>-</v>
      </c>
      <c r="AK88" s="293" t="str">
        <f t="shared" si="56"/>
        <v>-</v>
      </c>
      <c r="AL88" s="293" t="str">
        <f t="shared" si="57"/>
        <v>-</v>
      </c>
      <c r="AM88" s="293" t="str">
        <f t="shared" si="58"/>
        <v>-</v>
      </c>
      <c r="AN88" s="293" t="str">
        <f t="shared" si="59"/>
        <v>-</v>
      </c>
      <c r="AO88" s="293" t="str">
        <f t="shared" si="60"/>
        <v>-</v>
      </c>
      <c r="AP88" s="293" t="str">
        <f t="shared" si="61"/>
        <v>-</v>
      </c>
      <c r="AQ88" s="293" t="str">
        <f t="shared" si="62"/>
        <v>-</v>
      </c>
      <c r="AR88" s="293" t="str">
        <f t="shared" si="63"/>
        <v>-</v>
      </c>
      <c r="AS88" s="46" t="str">
        <f t="shared" si="40"/>
        <v>-</v>
      </c>
    </row>
    <row r="89" spans="1:45">
      <c r="A89" t="s">
        <v>198</v>
      </c>
      <c r="C89" s="93"/>
      <c r="D89" s="93"/>
      <c r="E89" s="93"/>
      <c r="F89" s="92">
        <f>COUNT(C3:E88)</f>
        <v>159</v>
      </c>
      <c r="G89" s="92">
        <f>COUNT(G3:G88)</f>
        <v>23</v>
      </c>
      <c r="H89" s="92">
        <f t="shared" ref="H89:Q89" si="64">COUNT(H3:H88)</f>
        <v>50</v>
      </c>
      <c r="I89" s="92">
        <f t="shared" si="64"/>
        <v>57</v>
      </c>
      <c r="J89" s="295">
        <f t="shared" si="64"/>
        <v>38</v>
      </c>
      <c r="K89" s="295">
        <f t="shared" si="64"/>
        <v>48</v>
      </c>
      <c r="L89" s="295">
        <f t="shared" si="64"/>
        <v>62</v>
      </c>
      <c r="M89" s="296">
        <f t="shared" si="64"/>
        <v>34</v>
      </c>
      <c r="N89" s="296">
        <f t="shared" si="64"/>
        <v>8</v>
      </c>
      <c r="O89" s="296">
        <f t="shared" si="64"/>
        <v>17</v>
      </c>
      <c r="P89" s="296">
        <f t="shared" si="64"/>
        <v>15</v>
      </c>
      <c r="Q89" s="296">
        <f t="shared" si="64"/>
        <v>25</v>
      </c>
      <c r="T89" s="198">
        <f>COUNTIF(T3:T88,"ДА")</f>
        <v>31</v>
      </c>
      <c r="AD89" s="46">
        <f t="shared" si="39"/>
        <v>159</v>
      </c>
    </row>
    <row r="90" spans="1:45">
      <c r="A90" t="s">
        <v>275</v>
      </c>
      <c r="C90" s="297"/>
      <c r="D90" s="297"/>
      <c r="E90" s="297"/>
      <c r="F90" s="297">
        <f>F89/(A88*3)</f>
        <v>0.61627906976744184</v>
      </c>
      <c r="G90" s="297">
        <f>G89/$A$80</f>
        <v>0.29487179487179488</v>
      </c>
      <c r="H90" s="297">
        <f t="shared" ref="H90:Q90" si="65">H89/$A$80</f>
        <v>0.64102564102564108</v>
      </c>
      <c r="I90" s="297">
        <f t="shared" si="65"/>
        <v>0.73076923076923073</v>
      </c>
      <c r="J90" s="297">
        <f t="shared" si="65"/>
        <v>0.48717948717948717</v>
      </c>
      <c r="K90" s="297">
        <f t="shared" si="65"/>
        <v>0.61538461538461542</v>
      </c>
      <c r="L90" s="297">
        <f t="shared" si="65"/>
        <v>0.79487179487179482</v>
      </c>
      <c r="M90" s="297">
        <f t="shared" si="65"/>
        <v>0.4358974358974359</v>
      </c>
      <c r="N90" s="297">
        <f t="shared" si="65"/>
        <v>0.10256410256410256</v>
      </c>
      <c r="O90" s="297">
        <f t="shared" si="65"/>
        <v>0.21794871794871795</v>
      </c>
      <c r="P90" s="297">
        <f t="shared" si="65"/>
        <v>0.19230769230769232</v>
      </c>
      <c r="Q90" s="297">
        <f t="shared" si="65"/>
        <v>0.32051282051282054</v>
      </c>
      <c r="AD90" s="46">
        <f t="shared" si="39"/>
        <v>0.61627906976744184</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V44"/>
  <sheetViews>
    <sheetView tabSelected="1" workbookViewId="0">
      <selection activeCell="E34" sqref="E34"/>
    </sheetView>
  </sheetViews>
  <sheetFormatPr defaultRowHeight="15"/>
  <cols>
    <col min="1" max="1" width="4.85546875" customWidth="1"/>
    <col min="2" max="2" width="5.5703125" customWidth="1"/>
    <col min="3" max="3" width="35.5703125" customWidth="1"/>
    <col min="4" max="4" width="20.5703125" customWidth="1"/>
    <col min="5" max="5" width="48.7109375" customWidth="1"/>
    <col min="6" max="22" width="5.7109375" customWidth="1"/>
  </cols>
  <sheetData>
    <row r="1" spans="1:22" ht="18.75">
      <c r="A1" s="298" t="s">
        <v>282</v>
      </c>
      <c r="B1" s="299"/>
      <c r="C1" s="211"/>
      <c r="D1" s="211"/>
      <c r="E1" s="211"/>
      <c r="F1" s="299"/>
      <c r="G1" s="300"/>
      <c r="H1" s="301"/>
      <c r="I1" s="301"/>
      <c r="J1" s="301"/>
      <c r="K1" s="211"/>
      <c r="L1" s="211"/>
      <c r="M1" s="211"/>
      <c r="N1" s="211"/>
      <c r="O1" s="211"/>
      <c r="P1" s="211"/>
      <c r="Q1" s="211"/>
      <c r="R1" s="211"/>
      <c r="S1" s="211"/>
      <c r="T1" s="211"/>
      <c r="U1" s="211"/>
      <c r="V1" s="211"/>
    </row>
    <row r="2" spans="1:22" ht="141.75">
      <c r="A2" s="288" t="s">
        <v>190</v>
      </c>
      <c r="B2" s="288" t="s">
        <v>151</v>
      </c>
      <c r="C2" s="329" t="s">
        <v>196</v>
      </c>
      <c r="D2" s="329" t="s">
        <v>276</v>
      </c>
      <c r="E2" s="288" t="s">
        <v>277</v>
      </c>
      <c r="F2" s="288" t="s">
        <v>271</v>
      </c>
      <c r="G2" s="302" t="s">
        <v>278</v>
      </c>
      <c r="H2" s="302" t="s">
        <v>279</v>
      </c>
      <c r="I2" s="302" t="s">
        <v>280</v>
      </c>
      <c r="J2" s="302" t="s">
        <v>281</v>
      </c>
      <c r="K2" s="303" t="str">
        <f>Итог!F2</f>
        <v>фото лучш.</v>
      </c>
      <c r="L2" s="303" t="str">
        <f>Итог!G2</f>
        <v>видео</v>
      </c>
      <c r="M2" s="303" t="str">
        <f>Итог!H2</f>
        <v>увл. Отчёт</v>
      </c>
      <c r="N2" s="303" t="str">
        <f>Итог!I2</f>
        <v>ПЗС</v>
      </c>
      <c r="O2" s="303" t="str">
        <f>Итог!J2</f>
        <v>сложность</v>
      </c>
      <c r="P2" s="303" t="str">
        <f>Итог!K2</f>
        <v>маршрут</v>
      </c>
      <c r="Q2" s="303" t="str">
        <f>Итог!L2</f>
        <v>лучший отчёт</v>
      </c>
      <c r="R2" s="303" t="str">
        <f>Итог!M2</f>
        <v>познавательность</v>
      </c>
      <c r="S2" s="303" t="str">
        <f>Итог!N2</f>
        <v>автономность</v>
      </c>
      <c r="T2" s="303" t="str">
        <f>Итог!O2</f>
        <v>необычность</v>
      </c>
      <c r="U2" s="303" t="str">
        <f>Итог!P2</f>
        <v>дети</v>
      </c>
      <c r="V2" s="303" t="str">
        <f>Итог!Q2</f>
        <v>приключения</v>
      </c>
    </row>
    <row r="3" spans="1:22">
      <c r="A3" s="304">
        <f>ROW(A1)</f>
        <v>1</v>
      </c>
      <c r="B3" s="100">
        <f>VLOOKUP(A3,Итог!$Y$3:$AB$88,3,FALSE)</f>
        <v>66</v>
      </c>
      <c r="C3" s="304" t="str">
        <f>VLOOKUP(B3,классы!$B$3:$C$88,2,FALSE)</f>
        <v>Юрасова Галина</v>
      </c>
      <c r="D3" s="304" t="str">
        <f>VLOOKUP(B3,классы!$B$3:$I$88,5,FALSE)</f>
        <v>Севастополь</v>
      </c>
      <c r="E3" s="304" t="str">
        <f>VLOOKUP(B3,классы!$B$3:$I$88,8,FALSE)</f>
        <v>Аргентина, Боливия, Колумбия, Перу, Чили, Эквадор</v>
      </c>
      <c r="F3" s="100">
        <f>VLOOKUP(A3,Итог!$Y$3:$AR$88,5,FALSE)</f>
        <v>9</v>
      </c>
      <c r="G3" s="305">
        <f>VLOOKUP(A3,Итог!$Y$3:$AR$88,4,FALSE)</f>
        <v>8.6884726194893087</v>
      </c>
      <c r="H3" s="306">
        <f>VLOOKUP(A3,Итог!$Y$3:$AR$88,18,FALSE)</f>
        <v>7.2857156859601711</v>
      </c>
      <c r="I3" s="306">
        <f>VLOOKUP(A3,Итог!$Y$3:$AR$88,19,FALSE)</f>
        <v>8.2000015001452056</v>
      </c>
      <c r="J3" s="306">
        <f>VLOOKUP(A3,Итог!$Y$3:$AR$88,20,FALSE)</f>
        <v>8.6250016003772156</v>
      </c>
      <c r="K3" s="80">
        <f>VLOOKUP(A3,Итог!$Y$3:$AR$88,6,FALSE)</f>
        <v>8.6250016003772156</v>
      </c>
      <c r="L3" s="80" t="str">
        <f>VLOOKUP(A3,Итог!$Y$3:$AR$88,7,FALSE)</f>
        <v>-</v>
      </c>
      <c r="M3" s="80">
        <f>VLOOKUP(A3,Итог!$Y$3:$AR$88,8,FALSE)</f>
        <v>7.2500004002347422</v>
      </c>
      <c r="N3" s="80">
        <f>VLOOKUP(A3,Итог!$Y$3:$AR$88,9,FALSE)</f>
        <v>1.4545459030046453</v>
      </c>
      <c r="O3" s="80">
        <f>VLOOKUP(A3,Итог!$Y$3:$AR$88,10,FALSE)</f>
        <v>10.000007000388738</v>
      </c>
      <c r="P3" s="80">
        <f>VLOOKUP(A3,Итог!$Y$3:$AR$88,11,FALSE)</f>
        <v>9.3333413338515836</v>
      </c>
      <c r="Q3" s="80">
        <f>VLOOKUP(A3,Итог!$Y$3:$AR$88,12,FALSE)</f>
        <v>9.8333413339765965</v>
      </c>
      <c r="R3" s="80">
        <f>VLOOKUP(A3,Итог!$Y$3:$AR$88,13,FALSE)</f>
        <v>11.500006003322261</v>
      </c>
      <c r="S3" s="80" t="str">
        <f>VLOOKUP(A3,Итог!$Y$3:$AR$88,14,FALSE)</f>
        <v>-</v>
      </c>
      <c r="T3" s="80">
        <f>VLOOKUP(A3,Итог!$Y$3:$AR$88,15,FALSE)</f>
        <v>10.400005000158705</v>
      </c>
      <c r="U3" s="80" t="str">
        <f>VLOOKUP(A3,Итог!$Y$3:$AR$88,16,FALSE)</f>
        <v>-</v>
      </c>
      <c r="V3" s="80">
        <f>VLOOKUP(A3,Итог!$Y$3:$AR$88,17,FALSE)</f>
        <v>9.8000050000892784</v>
      </c>
    </row>
    <row r="4" spans="1:22" s="160" customFormat="1">
      <c r="A4" s="157">
        <f t="shared" ref="A4:A44" si="0">ROW(A2)</f>
        <v>2</v>
      </c>
      <c r="B4" s="174">
        <f>VLOOKUP(A4,Итог!$Y$3:$AB$88,3,FALSE)</f>
        <v>8</v>
      </c>
      <c r="C4" s="157" t="str">
        <f>VLOOKUP(B4,классы!$B$3:$C$88,2,FALSE)</f>
        <v>Шонин Сергей Викторович</v>
      </c>
      <c r="D4" s="157" t="str">
        <f>VLOOKUP(B4,классы!$B$3:$I$88,5,FALSE)</f>
        <v>Тихвин</v>
      </c>
      <c r="E4" s="157" t="str">
        <f>VLOOKUP(B4,классы!$B$3:$I$88,8,FALSE)</f>
        <v>Индия</v>
      </c>
      <c r="F4" s="174">
        <f>VLOOKUP(A4,Итог!$Y$3:$AR$88,5,FALSE)</f>
        <v>6</v>
      </c>
      <c r="G4" s="262">
        <f>VLOOKUP(A4,Итог!$Y$3:$AR$88,4,FALSE)</f>
        <v>8.4575235902418928</v>
      </c>
      <c r="H4" s="341">
        <f>VLOOKUP(A4,Итог!$Y$3:$AR$88,18,FALSE)</f>
        <v>7.9444462447428918</v>
      </c>
      <c r="I4" s="341">
        <f>VLOOKUP(A4,Итог!$Y$3:$AR$88,19,FALSE)</f>
        <v>8.7333348340016759</v>
      </c>
      <c r="J4" s="341">
        <f>VLOOKUP(A4,Итог!$Y$3:$AR$88,20,FALSE)</f>
        <v>9.411766406177918</v>
      </c>
      <c r="K4" s="342">
        <f>VLOOKUP(A4,Итог!$Y$3:$AR$88,6,FALSE)</f>
        <v>9.411766406177918</v>
      </c>
      <c r="L4" s="342">
        <f>VLOOKUP(A4,Итог!$Y$3:$AR$88,7,FALSE)</f>
        <v>9.5833345336878679</v>
      </c>
      <c r="M4" s="342">
        <f>VLOOKUP(A4,Итог!$Y$3:$AR$88,8,FALSE)</f>
        <v>7.5000006005235598</v>
      </c>
      <c r="N4" s="342" t="str">
        <f>VLOOKUP(A4,Итог!$Y$3:$AR$88,9,FALSE)</f>
        <v>-</v>
      </c>
      <c r="O4" s="342">
        <f>VLOOKUP(A4,Итог!$Y$3:$AR$88,10,FALSE)</f>
        <v>8.4545584550617434</v>
      </c>
      <c r="P4" s="342">
        <f>VLOOKUP(A4,Итог!$Y$3:$AR$88,11,FALSE)</f>
        <v>7.5454675456887257</v>
      </c>
      <c r="Q4" s="342">
        <f>VLOOKUP(A4,Итог!$Y$3:$AR$88,12,FALSE)</f>
        <v>8.2500140003115465</v>
      </c>
      <c r="R4" s="342" t="str">
        <f>VLOOKUP(A4,Итог!$Y$3:$AR$88,13,FALSE)</f>
        <v>-</v>
      </c>
      <c r="S4" s="342" t="str">
        <f>VLOOKUP(A4,Итог!$Y$3:$AR$88,14,FALSE)</f>
        <v>-</v>
      </c>
      <c r="T4" s="342" t="str">
        <f>VLOOKUP(A4,Итог!$Y$3:$AR$88,15,FALSE)</f>
        <v>-</v>
      </c>
      <c r="U4" s="342" t="str">
        <f>VLOOKUP(A4,Итог!$Y$3:$AR$88,16,FALSE)</f>
        <v>-</v>
      </c>
      <c r="V4" s="342" t="str">
        <f>VLOOKUP(A4,Итог!$Y$3:$AR$88,17,FALSE)</f>
        <v>-</v>
      </c>
    </row>
    <row r="5" spans="1:22">
      <c r="A5" s="304">
        <f t="shared" si="0"/>
        <v>3</v>
      </c>
      <c r="B5" s="100">
        <f>VLOOKUP(A5,Итог!$Y$3:$AB$88,3,FALSE)</f>
        <v>2</v>
      </c>
      <c r="C5" s="304" t="str">
        <f>VLOOKUP(B5,классы!$B$3:$C$88,2,FALSE)</f>
        <v>Рождественская Мария Владимировна</v>
      </c>
      <c r="D5" s="304" t="str">
        <f>VLOOKUP(B5,классы!$B$3:$I$88,5,FALSE)</f>
        <v>Москва</v>
      </c>
      <c r="E5" s="304" t="str">
        <f>VLOOKUP(B5,классы!$B$3:$I$88,8,FALSE)</f>
        <v>Таджикистан</v>
      </c>
      <c r="F5" s="100">
        <f>VLOOKUP(A5,Итог!$Y$3:$AR$88,5,FALSE)</f>
        <v>6</v>
      </c>
      <c r="G5" s="305">
        <f>VLOOKUP(A5,Итог!$Y$3:$AR$88,4,FALSE)</f>
        <v>8.1187382280614742</v>
      </c>
      <c r="H5" s="306">
        <f>VLOOKUP(A5,Итог!$Y$3:$AR$88,18,FALSE)</f>
        <v>9.2500016002829373</v>
      </c>
      <c r="I5" s="306">
        <f>VLOOKUP(A5,Итог!$Y$3:$AR$88,19,FALSE)</f>
        <v>5.4166678670223352</v>
      </c>
      <c r="J5" s="306">
        <f>VLOOKUP(A5,Итог!$Y$3:$AR$88,20,FALSE)</f>
        <v>7.5714299717422664</v>
      </c>
      <c r="K5" s="80">
        <f>VLOOKUP(A5,Итог!$Y$3:$AR$88,6,FALSE)</f>
        <v>9.2500016002829373</v>
      </c>
      <c r="L5" s="80" t="str">
        <f>VLOOKUP(A5,Итог!$Y$3:$AR$88,7,FALSE)</f>
        <v>-</v>
      </c>
      <c r="M5" s="80" t="str">
        <f>VLOOKUP(A5,Итог!$Y$3:$AR$88,8,FALSE)</f>
        <v>-</v>
      </c>
      <c r="N5" s="80">
        <f>VLOOKUP(A5,Итог!$Y$3:$AR$88,9,FALSE)</f>
        <v>2.1818362098776451</v>
      </c>
      <c r="O5" s="80">
        <f>VLOOKUP(A5,Итог!$Y$3:$AR$88,10,FALSE)</f>
        <v>9.8750100018333669</v>
      </c>
      <c r="P5" s="80">
        <f>VLOOKUP(A5,Итог!$Y$3:$AR$88,11,FALSE)</f>
        <v>9.2500100003213248</v>
      </c>
      <c r="Q5" s="80">
        <f>VLOOKUP(A5,Итог!$Y$3:$AR$88,12,FALSE)</f>
        <v>9.5555665556965614</v>
      </c>
      <c r="R5" s="80" t="str">
        <f>VLOOKUP(A5,Итог!$Y$3:$AR$88,13,FALSE)</f>
        <v>-</v>
      </c>
      <c r="S5" s="80">
        <f>VLOOKUP(A5,Итог!$Y$3:$AR$88,14,FALSE)</f>
        <v>8.6000050003570152</v>
      </c>
      <c r="T5" s="80" t="str">
        <f>VLOOKUP(A5,Итог!$Y$3:$AR$88,15,FALSE)</f>
        <v>-</v>
      </c>
      <c r="U5" s="80" t="str">
        <f>VLOOKUP(A5,Итог!$Y$3:$AR$88,16,FALSE)</f>
        <v>-</v>
      </c>
      <c r="V5" s="80" t="str">
        <f>VLOOKUP(A5,Итог!$Y$3:$AR$88,17,FALSE)</f>
        <v>-</v>
      </c>
    </row>
    <row r="6" spans="1:22" s="160" customFormat="1">
      <c r="A6" s="157">
        <f t="shared" si="0"/>
        <v>4</v>
      </c>
      <c r="B6" s="174">
        <f>VLOOKUP(A6,Итог!$Y$3:$AB$88,3,FALSE)</f>
        <v>65</v>
      </c>
      <c r="C6" s="157" t="str">
        <f>VLOOKUP(B6,классы!$B$3:$C$88,2,FALSE)</f>
        <v>Исаков Леонид Викторович</v>
      </c>
      <c r="D6" s="157" t="str">
        <f>VLOOKUP(B6,классы!$B$3:$I$88,5,FALSE)</f>
        <v>Москва</v>
      </c>
      <c r="E6" s="157" t="str">
        <f>VLOOKUP(B6,классы!$B$3:$I$88,8,FALSE)</f>
        <v>Кения, Танзания</v>
      </c>
      <c r="F6" s="174">
        <f>VLOOKUP(A6,Итог!$Y$3:$AR$88,5,FALSE)</f>
        <v>10</v>
      </c>
      <c r="G6" s="262">
        <f>VLOOKUP(A6,Итог!$Y$3:$AR$88,4,FALSE)</f>
        <v>8.1083440417029617</v>
      </c>
      <c r="H6" s="341">
        <f>VLOOKUP(A6,Итог!$Y$3:$AR$88,18,FALSE)</f>
        <v>6.3571442572663992</v>
      </c>
      <c r="I6" s="341">
        <f>VLOOKUP(A6,Итог!$Y$3:$AR$88,19,FALSE)</f>
        <v>6.8461551464560797</v>
      </c>
      <c r="J6" s="341">
        <f>VLOOKUP(A6,Итог!$Y$3:$AR$88,20,FALSE)</f>
        <v>6.7857156859723755</v>
      </c>
      <c r="K6" s="342">
        <f>VLOOKUP(A6,Итог!$Y$3:$AR$88,6,FALSE)</f>
        <v>6.8461551464560797</v>
      </c>
      <c r="L6" s="342">
        <f>VLOOKUP(A6,Итог!$Y$3:$AR$88,7,FALSE)</f>
        <v>9.7000010001601691</v>
      </c>
      <c r="M6" s="342">
        <f>VLOOKUP(A6,Итог!$Y$3:$AR$88,8,FALSE)</f>
        <v>8.5000004002719844</v>
      </c>
      <c r="N6" s="342">
        <f>VLOOKUP(A6,Итог!$Y$3:$AR$88,9,FALSE)</f>
        <v>1.8181822494911408</v>
      </c>
      <c r="O6" s="342">
        <f>VLOOKUP(A6,Итог!$Y$3:$AR$88,10,FALSE)</f>
        <v>7.7777887783444664</v>
      </c>
      <c r="P6" s="342">
        <f>VLOOKUP(A6,Итог!$Y$3:$AR$88,11,FALSE)</f>
        <v>9.8888998891133291</v>
      </c>
      <c r="Q6" s="342">
        <f>VLOOKUP(A6,Итог!$Y$3:$AR$88,12,FALSE)</f>
        <v>9.6000120001812856</v>
      </c>
      <c r="R6" s="342">
        <f>VLOOKUP(A6,Итог!$Y$3:$AR$88,13,FALSE)</f>
        <v>9.7142927145944427</v>
      </c>
      <c r="S6" s="342" t="str">
        <f>VLOOKUP(A6,Итог!$Y$3:$AR$88,14,FALSE)</f>
        <v>-</v>
      </c>
      <c r="T6" s="342">
        <f>VLOOKUP(A6,Итог!$Y$3:$AR$88,15,FALSE)</f>
        <v>8.6666726668370924</v>
      </c>
      <c r="U6" s="342" t="str">
        <f>VLOOKUP(A6,Итог!$Y$3:$AR$88,16,FALSE)</f>
        <v>-</v>
      </c>
      <c r="V6" s="342">
        <f>VLOOKUP(A6,Итог!$Y$3:$AR$88,17,FALSE)</f>
        <v>8.5714355715796273</v>
      </c>
    </row>
    <row r="7" spans="1:22">
      <c r="A7" s="304">
        <f t="shared" si="0"/>
        <v>5</v>
      </c>
      <c r="B7" s="100">
        <f>VLOOKUP(A7,Итог!$Y$3:$AB$88,3,FALSE)</f>
        <v>35</v>
      </c>
      <c r="C7" s="304" t="str">
        <f>VLOOKUP(B7,классы!$B$3:$C$88,2,FALSE)</f>
        <v>Никульникова Татьяна</v>
      </c>
      <c r="D7" s="304" t="str">
        <f>VLOOKUP(B7,классы!$B$3:$I$88,5,FALSE)</f>
        <v>Москва</v>
      </c>
      <c r="E7" s="304" t="str">
        <f>VLOOKUP(B7,классы!$B$3:$I$88,8,FALSE)</f>
        <v>США</v>
      </c>
      <c r="F7" s="100">
        <f>VLOOKUP(A7,Итог!$Y$3:$AR$88,5,FALSE)</f>
        <v>7</v>
      </c>
      <c r="G7" s="305">
        <f>VLOOKUP(A7,Итог!$Y$3:$AR$88,4,FALSE)</f>
        <v>8.0650946846007212</v>
      </c>
      <c r="H7" s="306">
        <f>VLOOKUP(A7,Итог!$Y$3:$AR$88,18,FALSE)</f>
        <v>6.8823546414441159</v>
      </c>
      <c r="I7" s="306">
        <f>VLOOKUP(A7,Итог!$Y$3:$AR$88,19,FALSE)</f>
        <v>7.6470605238057585</v>
      </c>
      <c r="J7" s="306">
        <f>VLOOKUP(A7,Итог!$Y$3:$AR$88,20,FALSE)</f>
        <v>8.2500016002307159</v>
      </c>
      <c r="K7" s="80">
        <f>VLOOKUP(A7,Итог!$Y$3:$AR$88,6,FALSE)</f>
        <v>8.2500016002307159</v>
      </c>
      <c r="L7" s="80" t="str">
        <f>VLOOKUP(A7,Итог!$Y$3:$AR$88,7,FALSE)</f>
        <v>-</v>
      </c>
      <c r="M7" s="80">
        <f>VLOOKUP(A7,Итог!$Y$3:$AR$88,8,FALSE)</f>
        <v>8.0000006002267572</v>
      </c>
      <c r="N7" s="80">
        <f>VLOOKUP(A7,Итог!$Y$3:$AR$88,9,FALSE)</f>
        <v>2.1818190670217108</v>
      </c>
      <c r="O7" s="80">
        <f>VLOOKUP(A7,Итог!$Y$3:$AR$88,10,FALSE)</f>
        <v>8.5000080001950824</v>
      </c>
      <c r="P7" s="80">
        <f>VLOOKUP(A7,Итог!$Y$3:$AR$88,11,FALSE)</f>
        <v>9.6666746668999437</v>
      </c>
      <c r="Q7" s="80">
        <f>VLOOKUP(A7,Итог!$Y$3:$AR$88,12,FALSE)</f>
        <v>9.7142947145503502</v>
      </c>
      <c r="R7" s="80" t="str">
        <f>VLOOKUP(A7,Итог!$Y$3:$AR$88,13,FALSE)</f>
        <v>-</v>
      </c>
      <c r="S7" s="80">
        <f>VLOOKUP(A7,Итог!$Y$3:$AR$88,14,FALSE)</f>
        <v>10.142864143080496</v>
      </c>
      <c r="T7" s="80" t="str">
        <f>VLOOKUP(A7,Итог!$Y$3:$AR$88,15,FALSE)</f>
        <v>-</v>
      </c>
      <c r="U7" s="80" t="str">
        <f>VLOOKUP(A7,Итог!$Y$3:$AR$88,16,FALSE)</f>
        <v>-</v>
      </c>
      <c r="V7" s="80" t="str">
        <f>VLOOKUP(A7,Итог!$Y$3:$AR$88,17,FALSE)</f>
        <v>-</v>
      </c>
    </row>
    <row r="8" spans="1:22" s="160" customFormat="1">
      <c r="A8" s="157">
        <f t="shared" si="0"/>
        <v>6</v>
      </c>
      <c r="B8" s="174">
        <f>VLOOKUP(A8,Итог!$Y$3:$AB$88,3,FALSE)</f>
        <v>68</v>
      </c>
      <c r="C8" s="157" t="str">
        <f>VLOOKUP(B8,классы!$B$3:$C$88,2,FALSE)</f>
        <v>Янгирова Анастасия Валерьевна</v>
      </c>
      <c r="D8" s="157" t="str">
        <f>VLOOKUP(B8,классы!$B$3:$I$88,5,FALSE)</f>
        <v>Москва</v>
      </c>
      <c r="E8" s="157" t="str">
        <f>VLOOKUP(B8,классы!$B$3:$I$88,8,FALSE)</f>
        <v>США</v>
      </c>
      <c r="F8" s="174">
        <f>VLOOKUP(A8,Итог!$Y$3:$AR$88,5,FALSE)</f>
        <v>8</v>
      </c>
      <c r="G8" s="262">
        <f>VLOOKUP(A8,Итог!$Y$3:$AR$88,4,FALSE)</f>
        <v>8.0166176082069214</v>
      </c>
      <c r="H8" s="341">
        <f>VLOOKUP(A8,Итог!$Y$3:$AR$88,18,FALSE)</f>
        <v>9.2000015003152154</v>
      </c>
      <c r="I8" s="341">
        <f>VLOOKUP(A8,Итог!$Y$3:$AR$88,19,FALSE)</f>
        <v>7.1428585435904761</v>
      </c>
      <c r="J8" s="341">
        <f>VLOOKUP(A8,Итог!$Y$3:$AR$88,20,FALSE)</f>
        <v>7.4705899359036119</v>
      </c>
      <c r="K8" s="342">
        <f>VLOOKUP(A8,Итог!$Y$3:$AR$88,6,FALSE)</f>
        <v>9.2000015003152154</v>
      </c>
      <c r="L8" s="342" t="str">
        <f>VLOOKUP(A8,Итог!$Y$3:$AR$88,7,FALSE)</f>
        <v>-</v>
      </c>
      <c r="M8" s="342">
        <f>VLOOKUP(A8,Итог!$Y$3:$AR$88,8,FALSE)</f>
        <v>7.3333339335034973</v>
      </c>
      <c r="N8" s="342">
        <f>VLOOKUP(A8,Итог!$Y$3:$AR$88,9,FALSE)</f>
        <v>2.9090912388403138</v>
      </c>
      <c r="O8" s="342">
        <f>VLOOKUP(A8,Итог!$Y$3:$AR$88,10,FALSE)</f>
        <v>8.8333413337847428</v>
      </c>
      <c r="P8" s="342">
        <f>VLOOKUP(A8,Итог!$Y$3:$AR$88,11,FALSE)</f>
        <v>8.8333413347671712</v>
      </c>
      <c r="Q8" s="342">
        <f>VLOOKUP(A8,Итог!$Y$3:$AR$88,12,FALSE)</f>
        <v>8.7142947144515848</v>
      </c>
      <c r="R8" s="342">
        <f>VLOOKUP(A8,Итог!$Y$3:$AR$88,13,FALSE)</f>
        <v>9.1666726669636081</v>
      </c>
      <c r="S8" s="342" t="str">
        <f>VLOOKUP(A8,Итог!$Y$3:$AR$88,14,FALSE)</f>
        <v>-</v>
      </c>
      <c r="T8" s="342" t="str">
        <f>VLOOKUP(A8,Итог!$Y$3:$AR$88,15,FALSE)</f>
        <v>-</v>
      </c>
      <c r="U8" s="342" t="str">
        <f>VLOOKUP(A8,Итог!$Y$3:$AR$88,16,FALSE)</f>
        <v>-</v>
      </c>
      <c r="V8" s="342">
        <f>VLOOKUP(A8,Итог!$Y$3:$AR$88,17,FALSE)</f>
        <v>9.1428641430292448</v>
      </c>
    </row>
    <row r="9" spans="1:22">
      <c r="A9" s="304">
        <f>ROW(A7)</f>
        <v>7</v>
      </c>
      <c r="B9" s="100">
        <f>VLOOKUP(A9,Итог!$Y$3:$AB$88,3,FALSE)</f>
        <v>1</v>
      </c>
      <c r="C9" s="304" t="str">
        <f>VLOOKUP(B9,классы!$B$3:$C$88,2,FALSE)</f>
        <v>Фефелов Александр</v>
      </c>
      <c r="D9" s="304" t="str">
        <f>VLOOKUP(B9,классы!$B$3:$I$88,5,FALSE)</f>
        <v>Раменское</v>
      </c>
      <c r="E9" s="304" t="str">
        <f>VLOOKUP(B9,классы!$B$3:$I$88,8,FALSE)</f>
        <v>Китай</v>
      </c>
      <c r="F9" s="100">
        <f>VLOOKUP(A9,Итог!$Y$3:$AR$88,5,FALSE)</f>
        <v>9</v>
      </c>
      <c r="G9" s="305">
        <f>VLOOKUP(A9,Итог!$Y$3:$AR$88,4,FALSE)</f>
        <v>7.9936955952384938</v>
      </c>
      <c r="H9" s="306">
        <f>VLOOKUP(A9,Итог!$Y$3:$AR$88,18,FALSE)</f>
        <v>7.8000015002481646</v>
      </c>
      <c r="I9" s="306">
        <f>VLOOKUP(A9,Итог!$Y$3:$AR$88,19,FALSE)</f>
        <v>5.8333345338407678</v>
      </c>
      <c r="J9" s="306">
        <f>VLOOKUP(A9,Итог!$Y$3:$AR$88,20,FALSE)</f>
        <v>7.8750016001979803</v>
      </c>
      <c r="K9" s="80">
        <f>VLOOKUP(A9,Итог!$Y$3:$AR$88,6,FALSE)</f>
        <v>7.8750016001979803</v>
      </c>
      <c r="L9" s="80">
        <f>VLOOKUP(A9,Итог!$Y$3:$AR$88,7,FALSE)</f>
        <v>7.5833345334725264</v>
      </c>
      <c r="M9" s="80">
        <f>VLOOKUP(A9,Итог!$Y$3:$AR$88,8,FALSE)</f>
        <v>7.2000005008264463</v>
      </c>
      <c r="N9" s="80">
        <f>VLOOKUP(A9,Итог!$Y$3:$AR$88,9,FALSE)</f>
        <v>1.8182180536844217</v>
      </c>
      <c r="O9" s="80">
        <f>VLOOKUP(A9,Итог!$Y$3:$AR$88,10,FALSE)</f>
        <v>10.857151858580787</v>
      </c>
      <c r="P9" s="80">
        <f>VLOOKUP(A9,Итог!$Y$3:$AR$88,11,FALSE)</f>
        <v>10.142866143266067</v>
      </c>
      <c r="Q9" s="80">
        <f>VLOOKUP(A9,Итог!$Y$3:$AR$88,12,FALSE)</f>
        <v>10.000010000117786</v>
      </c>
      <c r="R9" s="80" t="str">
        <f>VLOOKUP(A9,Итог!$Y$3:$AR$88,13,FALSE)</f>
        <v>-</v>
      </c>
      <c r="S9" s="80">
        <f>VLOOKUP(A9,Итог!$Y$3:$AR$88,14,FALSE)</f>
        <v>8.8000050001922716</v>
      </c>
      <c r="T9" s="80" t="str">
        <f>VLOOKUP(A9,Итог!$Y$3:$AR$88,15,FALSE)</f>
        <v>-</v>
      </c>
      <c r="U9" s="80" t="str">
        <f>VLOOKUP(A9,Итог!$Y$3:$AR$88,16,FALSE)</f>
        <v>-</v>
      </c>
      <c r="V9" s="80">
        <f>VLOOKUP(A9,Итог!$Y$3:$AR$88,17,FALSE)</f>
        <v>7.6666726668081564</v>
      </c>
    </row>
    <row r="10" spans="1:22" s="160" customFormat="1">
      <c r="A10" s="157">
        <f t="shared" si="0"/>
        <v>8</v>
      </c>
      <c r="B10" s="174">
        <f>VLOOKUP(A10,Итог!$Y$3:$AB$88,3,FALSE)</f>
        <v>43</v>
      </c>
      <c r="C10" s="157" t="str">
        <f>VLOOKUP(B10,классы!$B$3:$C$88,2,FALSE)</f>
        <v>Голованова Кcения Александровна (участник похода)</v>
      </c>
      <c r="D10" s="157" t="str">
        <f>VLOOKUP(B10,классы!$B$3:$I$88,5,FALSE)</f>
        <v>Снегири</v>
      </c>
      <c r="E10" s="157" t="str">
        <f>VLOOKUP(B10,классы!$B$3:$I$88,8,FALSE)</f>
        <v>Европейская часть России</v>
      </c>
      <c r="F10" s="174">
        <f>VLOOKUP(A10,Итог!$Y$3:$AR$88,5,FALSE)</f>
        <v>7</v>
      </c>
      <c r="G10" s="262">
        <f>VLOOKUP(A10,Итог!$Y$3:$AR$88,4,FALSE)</f>
        <v>7.8081683511735767</v>
      </c>
      <c r="H10" s="341" t="str">
        <f>VLOOKUP(A10,Итог!$Y$3:$AR$88,18,FALSE)</f>
        <v>-</v>
      </c>
      <c r="I10" s="341" t="str">
        <f>VLOOKUP(A10,Итог!$Y$3:$AR$88,19,FALSE)</f>
        <v>-</v>
      </c>
      <c r="J10" s="341" t="str">
        <f>VLOOKUP(A10,Итог!$Y$3:$AR$88,20,FALSE)</f>
        <v>-</v>
      </c>
      <c r="K10" s="342" t="str">
        <f>VLOOKUP(A10,Итог!$Y$3:$AR$88,6,FALSE)</f>
        <v>-</v>
      </c>
      <c r="L10" s="342" t="str">
        <f>VLOOKUP(A10,Итог!$Y$3:$AR$88,7,FALSE)</f>
        <v>-</v>
      </c>
      <c r="M10" s="342">
        <f>VLOOKUP(A10,Итог!$Y$3:$AR$88,8,FALSE)</f>
        <v>9.5000006001148112</v>
      </c>
      <c r="N10" s="342">
        <f>VLOOKUP(A10,Итог!$Y$3:$AR$88,9,FALSE)</f>
        <v>12</v>
      </c>
      <c r="O10" s="342">
        <f>VLOOKUP(A10,Итог!$Y$3:$AR$88,10,FALSE)</f>
        <v>6.5000080003998404</v>
      </c>
      <c r="P10" s="342">
        <f>VLOOKUP(A10,Итог!$Y$3:$AR$88,11,FALSE)</f>
        <v>7.0000080001950842</v>
      </c>
      <c r="Q10" s="342">
        <f>VLOOKUP(A10,Итог!$Y$3:$AR$88,12,FALSE)</f>
        <v>5.8571518573678061</v>
      </c>
      <c r="R10" s="342">
        <f>VLOOKUP(A10,Итог!$Y$3:$AR$88,13,FALSE)</f>
        <v>7.0000050000645118</v>
      </c>
      <c r="S10" s="342" t="str">
        <f>VLOOKUP(A10,Итог!$Y$3:$AR$88,14,FALSE)</f>
        <v>-</v>
      </c>
      <c r="T10" s="342" t="str">
        <f>VLOOKUP(A10,Итог!$Y$3:$AR$88,15,FALSE)</f>
        <v>-</v>
      </c>
      <c r="U10" s="342" t="str">
        <f>VLOOKUP(A10,Итог!$Y$3:$AR$88,16,FALSE)</f>
        <v>-</v>
      </c>
      <c r="V10" s="342">
        <f>VLOOKUP(A10,Итог!$Y$3:$AR$88,17,FALSE)</f>
        <v>6.8000050000729866</v>
      </c>
    </row>
    <row r="11" spans="1:22">
      <c r="A11" s="304">
        <f t="shared" si="0"/>
        <v>9</v>
      </c>
      <c r="B11" s="100">
        <f>VLOOKUP(A11,Итог!$Y$3:$AB$88,3,FALSE)</f>
        <v>25</v>
      </c>
      <c r="C11" s="304" t="str">
        <f>VLOOKUP(B11,классы!$B$3:$C$88,2,FALSE)</f>
        <v>Родимцев Андрей Александрович</v>
      </c>
      <c r="D11" s="304" t="str">
        <f>VLOOKUP(B11,классы!$B$3:$I$88,5,FALSE)</f>
        <v>Саратов</v>
      </c>
      <c r="E11" s="304" t="str">
        <f>VLOOKUP(B11,классы!$B$3:$I$88,8,FALSE)</f>
        <v>Россия, Центр евр. части России</v>
      </c>
      <c r="F11" s="100">
        <f>VLOOKUP(A11,Итог!$Y$3:$AR$88,5,FALSE)</f>
        <v>9</v>
      </c>
      <c r="G11" s="305">
        <f>VLOOKUP(A11,Итог!$Y$3:$AR$88,4,FALSE)</f>
        <v>7.5018152173136974</v>
      </c>
      <c r="H11" s="306">
        <f>VLOOKUP(A11,Итог!$Y$3:$AR$88,18,FALSE)</f>
        <v>5.8461551465578276</v>
      </c>
      <c r="I11" s="306">
        <f>VLOOKUP(A11,Итог!$Y$3:$AR$88,19,FALSE)</f>
        <v>7.0625016001899876</v>
      </c>
      <c r="J11" s="306">
        <f>VLOOKUP(A11,Итог!$Y$3:$AR$88,20,FALSE)</f>
        <v>6.3076936080821557</v>
      </c>
      <c r="K11" s="80">
        <f>VLOOKUP(A11,Итог!$Y$3:$AR$88,6,FALSE)</f>
        <v>7.0625016001899876</v>
      </c>
      <c r="L11" s="80">
        <f>VLOOKUP(A11,Итог!$Y$3:$AR$88,7,FALSE)</f>
        <v>8.6666678670022712</v>
      </c>
      <c r="M11" s="80" t="str">
        <f>VLOOKUP(A11,Итог!$Y$3:$AR$88,8,FALSE)</f>
        <v>-</v>
      </c>
      <c r="N11" s="80">
        <f>VLOOKUP(A11,Итог!$Y$3:$AR$88,9,FALSE)</f>
        <v>2.5454558206162208</v>
      </c>
      <c r="O11" s="80">
        <f>VLOOKUP(A11,Итог!$Y$3:$AR$88,10,FALSE)</f>
        <v>9.1666746670255108</v>
      </c>
      <c r="P11" s="80">
        <f>VLOOKUP(A11,Итог!$Y$3:$AR$88,11,FALSE)</f>
        <v>8.5000080001950824</v>
      </c>
      <c r="Q11" s="80">
        <f>VLOOKUP(A11,Итог!$Y$3:$AR$88,12,FALSE)</f>
        <v>6.8571518573860413</v>
      </c>
      <c r="R11" s="80">
        <f>VLOOKUP(A11,Итог!$Y$3:$AR$88,13,FALSE)</f>
        <v>5.200005000103082</v>
      </c>
      <c r="S11" s="80">
        <f>VLOOKUP(A11,Итог!$Y$3:$AR$88,14,FALSE)</f>
        <v>9.1428641429851751</v>
      </c>
      <c r="T11" s="80">
        <f>VLOOKUP(A11,Итог!$Y$3:$AR$88,15,FALSE)</f>
        <v>10.375008000319896</v>
      </c>
      <c r="U11" s="80" t="str">
        <f>VLOOKUP(A11,Итог!$Y$3:$AR$88,16,FALSE)</f>
        <v>-</v>
      </c>
      <c r="V11" s="80" t="str">
        <f>VLOOKUP(A11,Итог!$Y$3:$AR$88,17,FALSE)</f>
        <v>-</v>
      </c>
    </row>
    <row r="12" spans="1:22" s="160" customFormat="1">
      <c r="A12" s="157">
        <f t="shared" si="0"/>
        <v>10</v>
      </c>
      <c r="B12" s="174">
        <f>VLOOKUP(A12,Итог!$Y$3:$AB$88,3,FALSE)</f>
        <v>26</v>
      </c>
      <c r="C12" s="157" t="str">
        <f>VLOOKUP(B12,классы!$B$3:$C$88,2,FALSE)</f>
        <v>Ванягин Александр Александрович</v>
      </c>
      <c r="D12" s="157" t="str">
        <f>VLOOKUP(B12,классы!$B$3:$I$88,5,FALSE)</f>
        <v>Реутов</v>
      </c>
      <c r="E12" s="157" t="str">
        <f>VLOOKUP(B12,классы!$B$3:$I$88,8,FALSE)</f>
        <v>Кения</v>
      </c>
      <c r="F12" s="174">
        <f>VLOOKUP(A12,Итог!$Y$3:$AR$88,5,FALSE)</f>
        <v>8</v>
      </c>
      <c r="G12" s="262">
        <f>VLOOKUP(A12,Итог!$Y$3:$AR$88,4,FALSE)</f>
        <v>6.9183752090536368</v>
      </c>
      <c r="H12" s="341">
        <f>VLOOKUP(A12,Итог!$Y$3:$AR$88,18,FALSE)</f>
        <v>6.3333345334425921</v>
      </c>
      <c r="I12" s="341">
        <f>VLOOKUP(A12,Итог!$Y$3:$AR$88,19,FALSE)</f>
        <v>4.0000015006995104</v>
      </c>
      <c r="J12" s="341">
        <f>VLOOKUP(A12,Итог!$Y$3:$AR$88,20,FALSE)</f>
        <v>5.7857156860717218</v>
      </c>
      <c r="K12" s="342">
        <f>VLOOKUP(A12,Итог!$Y$3:$AR$88,6,FALSE)</f>
        <v>6.3333345334425921</v>
      </c>
      <c r="L12" s="342" t="str">
        <f>VLOOKUP(A12,Итог!$Y$3:$AR$88,7,FALSE)</f>
        <v>-</v>
      </c>
      <c r="M12" s="342">
        <f>VLOOKUP(A12,Итог!$Y$3:$AR$88,8,FALSE)</f>
        <v>7.7500004006276155</v>
      </c>
      <c r="N12" s="342">
        <f>VLOOKUP(A12,Итог!$Y$3:$AR$88,9,FALSE)</f>
        <v>0.36363773661142418</v>
      </c>
      <c r="O12" s="342">
        <f>VLOOKUP(A12,Итог!$Y$3:$AR$88,10,FALSE)</f>
        <v>7.0000060010334133</v>
      </c>
      <c r="P12" s="342">
        <f>VLOOKUP(A12,Итог!$Y$3:$AR$88,11,FALSE)</f>
        <v>8.5000060002343201</v>
      </c>
      <c r="Q12" s="342">
        <f>VLOOKUP(A12,Итог!$Y$3:$AR$88,12,FALSE)</f>
        <v>8.8000070001543893</v>
      </c>
      <c r="R12" s="342">
        <f>VLOOKUP(A12,Итог!$Y$3:$AR$88,13,FALSE)</f>
        <v>8.6000050001587045</v>
      </c>
      <c r="S12" s="342" t="str">
        <f>VLOOKUP(A12,Итог!$Y$3:$AR$88,14,FALSE)</f>
        <v>-</v>
      </c>
      <c r="T12" s="342" t="str">
        <f>VLOOKUP(A12,Итог!$Y$3:$AR$88,15,FALSE)</f>
        <v>-</v>
      </c>
      <c r="U12" s="342" t="str">
        <f>VLOOKUP(A12,Итог!$Y$3:$AR$88,16,FALSE)</f>
        <v>-</v>
      </c>
      <c r="V12" s="342">
        <f>VLOOKUP(A12,Итог!$Y$3:$AR$88,17,FALSE)</f>
        <v>8.0000050001666381</v>
      </c>
    </row>
    <row r="13" spans="1:22">
      <c r="A13" s="304">
        <f t="shared" si="0"/>
        <v>11</v>
      </c>
      <c r="B13" s="100">
        <f>VLOOKUP(A13,Итог!$Y$3:$AB$88,3,FALSE)</f>
        <v>56</v>
      </c>
      <c r="C13" s="304" t="str">
        <f>VLOOKUP(B13,классы!$B$3:$C$88,2,FALSE)</f>
        <v>Кондрашов Сергей</v>
      </c>
      <c r="D13" s="304" t="str">
        <f>VLOOKUP(B13,классы!$B$3:$I$88,5,FALSE)</f>
        <v>Москва</v>
      </c>
      <c r="E13" s="304" t="str">
        <f>VLOOKUP(B13,классы!$B$3:$I$88,8,FALSE)</f>
        <v>Киргизия, Таджикистан</v>
      </c>
      <c r="F13" s="100">
        <f>VLOOKUP(A13,Итог!$Y$3:$AR$88,5,FALSE)</f>
        <v>5</v>
      </c>
      <c r="G13" s="305">
        <f>VLOOKUP(A13,Итог!$Y$3:$AR$88,4,FALSE)</f>
        <v>6.8071597443904439</v>
      </c>
      <c r="H13" s="306">
        <f>VLOOKUP(A13,Итог!$Y$3:$AR$88,18,FALSE)</f>
        <v>7.421054532130257</v>
      </c>
      <c r="I13" s="306">
        <f>VLOOKUP(A13,Итог!$Y$3:$AR$88,19,FALSE)</f>
        <v>5.8181829185435303</v>
      </c>
      <c r="J13" s="306">
        <f>VLOOKUP(A13,Итог!$Y$3:$AR$88,20,FALSE)</f>
        <v>5.153847454250136</v>
      </c>
      <c r="K13" s="80">
        <f>VLOOKUP(A13,Итог!$Y$3:$AR$88,6,FALSE)</f>
        <v>7.421054532130257</v>
      </c>
      <c r="L13" s="80" t="str">
        <f>VLOOKUP(A13,Итог!$Y$3:$AR$88,7,FALSE)</f>
        <v>-</v>
      </c>
      <c r="M13" s="80" t="str">
        <f>VLOOKUP(A13,Итог!$Y$3:$AR$88,8,FALSE)</f>
        <v>-</v>
      </c>
      <c r="N13" s="80">
        <f>VLOOKUP(A13,Итог!$Y$3:$AR$88,9,FALSE)</f>
        <v>1.0909096633809761</v>
      </c>
      <c r="O13" s="80">
        <f>VLOOKUP(A13,Итог!$Y$3:$AR$88,10,FALSE)</f>
        <v>9.333341335329342</v>
      </c>
      <c r="P13" s="80">
        <f>VLOOKUP(A13,Итог!$Y$3:$AR$88,11,FALSE)</f>
        <v>8.3333413337479758</v>
      </c>
      <c r="Q13" s="80">
        <f>VLOOKUP(A13,Итог!$Y$3:$AR$88,12,FALSE)</f>
        <v>7.8571518573636672</v>
      </c>
      <c r="R13" s="80" t="str">
        <f>VLOOKUP(A13,Итог!$Y$3:$AR$88,13,FALSE)</f>
        <v>-</v>
      </c>
      <c r="S13" s="80" t="str">
        <f>VLOOKUP(A13,Итог!$Y$3:$AR$88,14,FALSE)</f>
        <v>-</v>
      </c>
      <c r="T13" s="80" t="str">
        <f>VLOOKUP(A13,Итог!$Y$3:$AR$88,15,FALSE)</f>
        <v>-</v>
      </c>
      <c r="U13" s="80" t="str">
        <f>VLOOKUP(A13,Итог!$Y$3:$AR$88,16,FALSE)</f>
        <v>-</v>
      </c>
      <c r="V13" s="80" t="str">
        <f>VLOOKUP(A13,Итог!$Y$3:$AR$88,17,FALSE)</f>
        <v>-</v>
      </c>
    </row>
    <row r="14" spans="1:22" s="160" customFormat="1">
      <c r="A14" s="157">
        <f t="shared" si="0"/>
        <v>12</v>
      </c>
      <c r="B14" s="174">
        <f>VLOOKUP(A14,Итог!$Y$3:$AB$88,3,FALSE)</f>
        <v>28</v>
      </c>
      <c r="C14" s="157" t="str">
        <f>VLOOKUP(B14,классы!$B$3:$C$88,2,FALSE)</f>
        <v>Лехан Сергей Антонович</v>
      </c>
      <c r="D14" s="157" t="str">
        <f>VLOOKUP(B14,классы!$B$3:$I$88,5,FALSE)</f>
        <v>Белгород-Днестровский</v>
      </c>
      <c r="E14" s="157" t="str">
        <f>VLOOKUP(B14,классы!$B$3:$I$88,8,FALSE)</f>
        <v>Болгария</v>
      </c>
      <c r="F14" s="174">
        <f>VLOOKUP(A14,Итог!$Y$3:$AR$88,5,FALSE)</f>
        <v>7</v>
      </c>
      <c r="G14" s="262">
        <f>VLOOKUP(A14,Итог!$Y$3:$AR$88,4,FALSE)</f>
        <v>6.793108925318128</v>
      </c>
      <c r="H14" s="341">
        <f>VLOOKUP(A14,Итог!$Y$3:$AR$88,18,FALSE)</f>
        <v>7.071429971656876</v>
      </c>
      <c r="I14" s="341">
        <f>VLOOKUP(A14,Итог!$Y$3:$AR$88,19,FALSE)</f>
        <v>5.4285728287977459</v>
      </c>
      <c r="J14" s="341">
        <f>VLOOKUP(A14,Итог!$Y$3:$AR$88,20,FALSE)</f>
        <v>4.3076936079113608</v>
      </c>
      <c r="K14" s="342">
        <f>VLOOKUP(A14,Итог!$Y$3:$AR$88,6,FALSE)</f>
        <v>7.071429971656876</v>
      </c>
      <c r="L14" s="342">
        <f>VLOOKUP(A14,Итог!$Y$3:$AR$88,7,FALSE)</f>
        <v>7.5833345339114686</v>
      </c>
      <c r="M14" s="342" t="str">
        <f>VLOOKUP(A14,Итог!$Y$3:$AR$88,8,FALSE)</f>
        <v>-</v>
      </c>
      <c r="N14" s="342">
        <f>VLOOKUP(A14,Итог!$Y$3:$AR$88,9,FALSE)</f>
        <v>0.36363763671133126</v>
      </c>
      <c r="O14" s="342">
        <f>VLOOKUP(A14,Итог!$Y$3:$AR$88,10,FALSE)</f>
        <v>9.0000070008742359</v>
      </c>
      <c r="P14" s="342">
        <f>VLOOKUP(A14,Итог!$Y$3:$AR$88,11,FALSE)</f>
        <v>8.2000070005523256</v>
      </c>
      <c r="Q14" s="342">
        <f>VLOOKUP(A14,Итог!$Y$3:$AR$88,12,FALSE)</f>
        <v>8.3333413334254303</v>
      </c>
      <c r="R14" s="342" t="str">
        <f>VLOOKUP(A14,Итог!$Y$3:$AR$88,13,FALSE)</f>
        <v>-</v>
      </c>
      <c r="S14" s="342" t="str">
        <f>VLOOKUP(A14,Итог!$Y$3:$AR$88,14,FALSE)</f>
        <v>-</v>
      </c>
      <c r="T14" s="342" t="str">
        <f>VLOOKUP(A14,Итог!$Y$3:$AR$88,15,FALSE)</f>
        <v>-</v>
      </c>
      <c r="U14" s="342" t="str">
        <f>VLOOKUP(A14,Итог!$Y$3:$AR$88,16,FALSE)</f>
        <v>-</v>
      </c>
      <c r="V14" s="342">
        <f>VLOOKUP(A14,Итог!$Y$3:$AR$88,17,FALSE)</f>
        <v>7.0000050000952285</v>
      </c>
    </row>
    <row r="15" spans="1:22">
      <c r="A15" s="304">
        <f t="shared" si="0"/>
        <v>13</v>
      </c>
      <c r="B15" s="100">
        <f>VLOOKUP(A15,Итог!$Y$3:$AB$88,3,FALSE)</f>
        <v>19</v>
      </c>
      <c r="C15" s="304" t="str">
        <f>VLOOKUP(B15,классы!$B$3:$C$88,2,FALSE)</f>
        <v>Костюхина Екатерина Евгеньевна</v>
      </c>
      <c r="D15" s="304" t="str">
        <f>VLOOKUP(B15,классы!$B$3:$I$88,5,FALSE)</f>
        <v>Санкт-Петербург</v>
      </c>
      <c r="E15" s="304" t="str">
        <f>VLOOKUP(B15,классы!$B$3:$I$88,8,FALSE)</f>
        <v>Испания, Португалия</v>
      </c>
      <c r="F15" s="100">
        <f>VLOOKUP(A15,Итог!$Y$3:$AR$88,5,FALSE)</f>
        <v>9</v>
      </c>
      <c r="G15" s="305">
        <f>VLOOKUP(A15,Итог!$Y$3:$AR$88,4,FALSE)</f>
        <v>6.6742824518885833</v>
      </c>
      <c r="H15" s="306">
        <f>VLOOKUP(A15,Итог!$Y$3:$AR$88,18,FALSE)</f>
        <v>6.8823546413821779</v>
      </c>
      <c r="I15" s="306">
        <f>VLOOKUP(A15,Итог!$Y$3:$AR$88,19,FALSE)</f>
        <v>6.5625016003128094</v>
      </c>
      <c r="J15" s="306">
        <f>VLOOKUP(A15,Итог!$Y$3:$AR$88,20,FALSE)</f>
        <v>6.8666681668933967</v>
      </c>
      <c r="K15" s="80">
        <f>VLOOKUP(A15,Итог!$Y$3:$AR$88,6,FALSE)</f>
        <v>6.8823546413821779</v>
      </c>
      <c r="L15" s="80" t="str">
        <f>VLOOKUP(A15,Итог!$Y$3:$AR$88,7,FALSE)</f>
        <v>-</v>
      </c>
      <c r="M15" s="80">
        <f>VLOOKUP(A15,Итог!$Y$3:$AR$88,8,FALSE)</f>
        <v>5.750000400341686</v>
      </c>
      <c r="N15" s="80">
        <f>VLOOKUP(A15,Итог!$Y$3:$AR$88,9,FALSE)</f>
        <v>1.0909109279058358</v>
      </c>
      <c r="O15" s="80">
        <f>VLOOKUP(A15,Итог!$Y$3:$AR$88,10,FALSE)</f>
        <v>6.6666746671180759</v>
      </c>
      <c r="P15" s="80">
        <f>VLOOKUP(A15,Итог!$Y$3:$AR$88,11,FALSE)</f>
        <v>8.0000080003352156</v>
      </c>
      <c r="Q15" s="80">
        <f>VLOOKUP(A15,Итог!$Y$3:$AR$88,12,FALSE)</f>
        <v>8.4285804287496155</v>
      </c>
      <c r="R15" s="80">
        <f>VLOOKUP(A15,Итог!$Y$3:$AR$88,13,FALSE)</f>
        <v>7.0000040000882269</v>
      </c>
      <c r="S15" s="80" t="str">
        <f>VLOOKUP(A15,Итог!$Y$3:$AR$88,14,FALSE)</f>
        <v>-</v>
      </c>
      <c r="T15" s="80">
        <f>VLOOKUP(A15,Итог!$Y$3:$AR$88,15,FALSE)</f>
        <v>6.2500040000774133</v>
      </c>
      <c r="U15" s="80">
        <f>VLOOKUP(A15,Итог!$Y$3:$AR$88,16,FALSE)</f>
        <v>10.000005000999002</v>
      </c>
      <c r="V15" s="80" t="str">
        <f>VLOOKUP(A15,Итог!$Y$3:$AR$88,17,FALSE)</f>
        <v>-</v>
      </c>
    </row>
    <row r="16" spans="1:22" s="160" customFormat="1">
      <c r="A16" s="157">
        <f t="shared" si="0"/>
        <v>14</v>
      </c>
      <c r="B16" s="174">
        <f>VLOOKUP(A16,Итог!$Y$3:$AB$88,3,FALSE)</f>
        <v>64</v>
      </c>
      <c r="C16" s="157" t="str">
        <f>VLOOKUP(B16,классы!$B$3:$C$88,2,FALSE)</f>
        <v>Янгирова Анастасия Валерьевна</v>
      </c>
      <c r="D16" s="157" t="str">
        <f>VLOOKUP(B16,классы!$B$3:$I$88,5,FALSE)</f>
        <v>Москва</v>
      </c>
      <c r="E16" s="157" t="str">
        <f>VLOOKUP(B16,классы!$B$3:$I$88,8,FALSE)</f>
        <v>Мадагаскар</v>
      </c>
      <c r="F16" s="174">
        <f>VLOOKUP(A16,Итог!$Y$3:$AR$88,5,FALSE)</f>
        <v>7</v>
      </c>
      <c r="G16" s="262">
        <f>VLOOKUP(A16,Итог!$Y$3:$AR$88,4,FALSE)</f>
        <v>6.5340941582406158</v>
      </c>
      <c r="H16" s="341">
        <f>VLOOKUP(A16,Итог!$Y$3:$AR$88,18,FALSE)</f>
        <v>7.8750016003971934</v>
      </c>
      <c r="I16" s="341" t="str">
        <f>VLOOKUP(A16,Итог!$Y$3:$AR$88,19,FALSE)</f>
        <v>-</v>
      </c>
      <c r="J16" s="341" t="str">
        <f>VLOOKUP(A16,Итог!$Y$3:$AR$88,20,FALSE)</f>
        <v>-</v>
      </c>
      <c r="K16" s="342">
        <f>VLOOKUP(A16,Итог!$Y$3:$AR$88,6,FALSE)</f>
        <v>7.8750016003971934</v>
      </c>
      <c r="L16" s="342">
        <f>VLOOKUP(A16,Итог!$Y$3:$AR$88,7,FALSE)</f>
        <v>8.5000012001464516</v>
      </c>
      <c r="M16" s="342">
        <f>VLOOKUP(A16,Итог!$Y$3:$AR$88,8,FALSE)</f>
        <v>7.500000400332226</v>
      </c>
      <c r="N16" s="342">
        <f>VLOOKUP(A16,Итог!$Y$3:$AR$88,9,FALSE)</f>
        <v>0.36363690619190231</v>
      </c>
      <c r="O16" s="342">
        <f>VLOOKUP(A16,Итог!$Y$3:$AR$88,10,FALSE)</f>
        <v>6.5000060003748592</v>
      </c>
      <c r="P16" s="342">
        <f>VLOOKUP(A16,Итог!$Y$3:$AR$88,11,FALSE)</f>
        <v>7.000006000162136</v>
      </c>
      <c r="Q16" s="342">
        <f>VLOOKUP(A16,Итог!$Y$3:$AR$88,12,FALSE)</f>
        <v>8.00000700007954</v>
      </c>
      <c r="R16" s="342" t="str">
        <f>VLOOKUP(A16,Итог!$Y$3:$AR$88,13,FALSE)</f>
        <v>-</v>
      </c>
      <c r="S16" s="342" t="str">
        <f>VLOOKUP(A16,Итог!$Y$3:$AR$88,14,FALSE)</f>
        <v>-</v>
      </c>
      <c r="T16" s="342" t="str">
        <f>VLOOKUP(A16,Итог!$Y$3:$AR$88,15,FALSE)</f>
        <v>-</v>
      </c>
      <c r="U16" s="342" t="str">
        <f>VLOOKUP(A16,Итог!$Y$3:$AR$88,16,FALSE)</f>
        <v>-</v>
      </c>
      <c r="V16" s="342" t="str">
        <f>VLOOKUP(A16,Итог!$Y$3:$AR$88,17,FALSE)</f>
        <v>-</v>
      </c>
    </row>
    <row r="17" spans="1:22">
      <c r="A17" s="304">
        <f t="shared" si="0"/>
        <v>15</v>
      </c>
      <c r="B17" s="100">
        <f>VLOOKUP(A17,Итог!$Y$3:$AB$88,3,FALSE)</f>
        <v>51</v>
      </c>
      <c r="C17" s="304" t="str">
        <f>VLOOKUP(B17,классы!$B$3:$C$88,2,FALSE)</f>
        <v>Басалаев Андрей Викторович</v>
      </c>
      <c r="D17" s="304" t="str">
        <f>VLOOKUP(B17,классы!$B$3:$I$88,5,FALSE)</f>
        <v>Новокузнецк, Кемеровская обл., Россия</v>
      </c>
      <c r="E17" s="304" t="str">
        <f>VLOOKUP(B17,классы!$B$3:$I$88,8,FALSE)</f>
        <v>Казахстан</v>
      </c>
      <c r="F17" s="100">
        <f>VLOOKUP(A17,Итог!$Y$3:$AR$88,5,FALSE)</f>
        <v>11</v>
      </c>
      <c r="G17" s="305">
        <f>VLOOKUP(A17,Итог!$Y$3:$AR$88,4,FALSE)</f>
        <v>6.4084697646214499</v>
      </c>
      <c r="H17" s="306">
        <f>VLOOKUP(A17,Итог!$Y$3:$AR$88,18,FALSE)</f>
        <v>7.0000019003748593</v>
      </c>
      <c r="I17" s="306">
        <f>VLOOKUP(A17,Итог!$Y$3:$AR$88,19,FALSE)</f>
        <v>6.7857156860530914</v>
      </c>
      <c r="J17" s="306">
        <f>VLOOKUP(A17,Итог!$Y$3:$AR$88,20,FALSE)</f>
        <v>8.294119347327527</v>
      </c>
      <c r="K17" s="80">
        <f>VLOOKUP(A17,Итог!$Y$3:$AR$88,6,FALSE)</f>
        <v>8.294119347327527</v>
      </c>
      <c r="L17" s="80">
        <f>VLOOKUP(A17,Итог!$Y$3:$AR$88,7,FALSE)</f>
        <v>6.7272738284801923</v>
      </c>
      <c r="M17" s="80">
        <f>VLOOKUP(A17,Итог!$Y$3:$AR$88,8,FALSE)</f>
        <v>6.500000400332226</v>
      </c>
      <c r="N17" s="80">
        <f>VLOOKUP(A17,Итог!$Y$3:$AR$88,9,FALSE)</f>
        <v>0.72727338903267569</v>
      </c>
      <c r="O17" s="80">
        <f>VLOOKUP(A17,Итог!$Y$3:$AR$88,10,FALSE)</f>
        <v>7.6666776670484653</v>
      </c>
      <c r="P17" s="80">
        <f>VLOOKUP(A17,Итог!$Y$3:$AR$88,11,FALSE)</f>
        <v>7.4444554446503943</v>
      </c>
      <c r="Q17" s="80">
        <f>VLOOKUP(A17,Итог!$Y$3:$AR$88,12,FALSE)</f>
        <v>7.7000120002462085</v>
      </c>
      <c r="R17" s="80">
        <f>VLOOKUP(A17,Итог!$Y$3:$AR$88,13,FALSE)</f>
        <v>6.4000050001136239</v>
      </c>
      <c r="S17" s="80">
        <f>VLOOKUP(A17,Итог!$Y$3:$AR$88,14,FALSE)</f>
        <v>7.2000050000787343</v>
      </c>
      <c r="T17" s="80">
        <f>VLOOKUP(A17,Итог!$Y$3:$AR$88,15,FALSE)</f>
        <v>5.5000060000869491</v>
      </c>
      <c r="U17" s="80" t="str">
        <f>VLOOKUP(A17,Итог!$Y$3:$AR$88,16,FALSE)</f>
        <v>-</v>
      </c>
      <c r="V17" s="80">
        <f>VLOOKUP(A17,Итог!$Y$3:$AR$88,17,FALSE)</f>
        <v>6.3333393334389561</v>
      </c>
    </row>
    <row r="18" spans="1:22" s="160" customFormat="1">
      <c r="A18" s="157">
        <f t="shared" si="0"/>
        <v>16</v>
      </c>
      <c r="B18" s="174">
        <f>VLOOKUP(A18,Итог!$Y$3:$AB$88,3,FALSE)</f>
        <v>3</v>
      </c>
      <c r="C18" s="157" t="str">
        <f>VLOOKUP(B18,классы!$B$3:$C$88,2,FALSE)</f>
        <v>Кудрявцев Евгений Валерьевич</v>
      </c>
      <c r="D18" s="157" t="str">
        <f>VLOOKUP(B18,классы!$B$3:$I$88,5,FALSE)</f>
        <v>Искитим, Новосибирская область</v>
      </c>
      <c r="E18" s="157" t="str">
        <f>VLOOKUP(B18,классы!$B$3:$I$88,8,FALSE)</f>
        <v>Индия, Индонезия, Малайзия, Непал, Таиланд</v>
      </c>
      <c r="F18" s="174">
        <f>VLOOKUP(A18,Итог!$Y$3:$AR$88,5,FALSE)</f>
        <v>6</v>
      </c>
      <c r="G18" s="262">
        <f>VLOOKUP(A18,Итог!$Y$3:$AR$88,4,FALSE)</f>
        <v>6.404552799658723</v>
      </c>
      <c r="H18" s="341" t="str">
        <f>VLOOKUP(A18,Итог!$Y$3:$AR$88,18,FALSE)</f>
        <v>-</v>
      </c>
      <c r="I18" s="341" t="str">
        <f>VLOOKUP(A18,Итог!$Y$3:$AR$88,19,FALSE)</f>
        <v>-</v>
      </c>
      <c r="J18" s="341" t="str">
        <f>VLOOKUP(A18,Итог!$Y$3:$AR$88,20,FALSE)</f>
        <v>-</v>
      </c>
      <c r="K18" s="342" t="str">
        <f>VLOOKUP(A18,Итог!$Y$3:$AR$88,6,FALSE)</f>
        <v>-</v>
      </c>
      <c r="L18" s="342" t="str">
        <f>VLOOKUP(A18,Итог!$Y$3:$AR$88,7,FALSE)</f>
        <v>-</v>
      </c>
      <c r="M18" s="342" t="str">
        <f>VLOOKUP(A18,Итог!$Y$3:$AR$88,8,FALSE)</f>
        <v>-</v>
      </c>
      <c r="N18" s="342">
        <f>VLOOKUP(A18,Итог!$Y$3:$AR$88,9,FALSE)</f>
        <v>0.72728479723151529</v>
      </c>
      <c r="O18" s="342">
        <f>VLOOKUP(A18,Итог!$Y$3:$AR$88,10,FALSE)</f>
        <v>8.2000070000999887</v>
      </c>
      <c r="P18" s="342">
        <f>VLOOKUP(A18,Итог!$Y$3:$AR$88,11,FALSE)</f>
        <v>8.6000070001264906</v>
      </c>
      <c r="Q18" s="342">
        <f>VLOOKUP(A18,Итог!$Y$3:$AR$88,12,FALSE)</f>
        <v>6.5000080001473473</v>
      </c>
      <c r="R18" s="342" t="str">
        <f>VLOOKUP(A18,Итог!$Y$3:$AR$88,13,FALSE)</f>
        <v>-</v>
      </c>
      <c r="S18" s="342" t="str">
        <f>VLOOKUP(A18,Итог!$Y$3:$AR$88,14,FALSE)</f>
        <v>-</v>
      </c>
      <c r="T18" s="342">
        <f>VLOOKUP(A18,Итог!$Y$3:$AR$88,15,FALSE)</f>
        <v>7.0000050001999599</v>
      </c>
      <c r="U18" s="342" t="str">
        <f>VLOOKUP(A18,Итог!$Y$3:$AR$88,16,FALSE)</f>
        <v>-</v>
      </c>
      <c r="V18" s="342">
        <f>VLOOKUP(A18,Итог!$Y$3:$AR$88,17,FALSE)</f>
        <v>7.4000050001470372</v>
      </c>
    </row>
    <row r="19" spans="1:22">
      <c r="A19" s="304">
        <f t="shared" si="0"/>
        <v>17</v>
      </c>
      <c r="B19" s="100">
        <f>VLOOKUP(A19,Итог!$Y$3:$AB$88,3,FALSE)</f>
        <v>20</v>
      </c>
      <c r="C19" s="304" t="str">
        <f>VLOOKUP(B19,классы!$B$3:$C$88,2,FALSE)</f>
        <v>Костюхина Екатерина Евгеньевна</v>
      </c>
      <c r="D19" s="304" t="str">
        <f>VLOOKUP(B19,классы!$B$3:$I$88,5,FALSE)</f>
        <v>Санкт-Петербург</v>
      </c>
      <c r="E19" s="304" t="str">
        <f>VLOOKUP(B19,классы!$B$3:$I$88,8,FALSE)</f>
        <v>Южная Корея</v>
      </c>
      <c r="F19" s="100">
        <f>VLOOKUP(A19,Итог!$Y$3:$AR$88,5,FALSE)</f>
        <v>6</v>
      </c>
      <c r="G19" s="305">
        <f>VLOOKUP(A19,Итог!$Y$3:$AR$88,4,FALSE)</f>
        <v>6.3540452615349503</v>
      </c>
      <c r="H19" s="306" t="str">
        <f>VLOOKUP(A19,Итог!$Y$3:$AR$88,18,FALSE)</f>
        <v>-</v>
      </c>
      <c r="I19" s="306" t="str">
        <f>VLOOKUP(A19,Итог!$Y$3:$AR$88,19,FALSE)</f>
        <v>-</v>
      </c>
      <c r="J19" s="306" t="str">
        <f>VLOOKUP(A19,Итог!$Y$3:$AR$88,20,FALSE)</f>
        <v>-</v>
      </c>
      <c r="K19" s="80" t="str">
        <f>VLOOKUP(A19,Итог!$Y$3:$AR$88,6,FALSE)</f>
        <v>-</v>
      </c>
      <c r="L19" s="80" t="str">
        <f>VLOOKUP(A19,Итог!$Y$3:$AR$88,7,FALSE)</f>
        <v>-</v>
      </c>
      <c r="M19" s="80">
        <f>VLOOKUP(A19,Итог!$Y$3:$AR$88,8,FALSE)</f>
        <v>7.0000004002991032</v>
      </c>
      <c r="N19" s="80">
        <f>VLOOKUP(A19,Итог!$Y$3:$AR$88,9,FALSE)</f>
        <v>1.0909108322120624</v>
      </c>
      <c r="O19" s="80">
        <f>VLOOKUP(A19,Итог!$Y$3:$AR$88,10,FALSE)</f>
        <v>5.4000070011040435</v>
      </c>
      <c r="P19" s="80">
        <f>VLOOKUP(A19,Итог!$Y$3:$AR$88,11,FALSE)</f>
        <v>7.0000070014977531</v>
      </c>
      <c r="Q19" s="80">
        <f>VLOOKUP(A19,Итог!$Y$3:$AR$88,12,FALSE)</f>
        <v>7.8333413335088506</v>
      </c>
      <c r="R19" s="80" t="str">
        <f>VLOOKUP(A19,Итог!$Y$3:$AR$88,13,FALSE)</f>
        <v>-</v>
      </c>
      <c r="S19" s="80" t="str">
        <f>VLOOKUP(A19,Итог!$Y$3:$AR$88,14,FALSE)</f>
        <v>-</v>
      </c>
      <c r="T19" s="80" t="str">
        <f>VLOOKUP(A19,Итог!$Y$3:$AR$88,15,FALSE)</f>
        <v>-</v>
      </c>
      <c r="U19" s="80">
        <f>VLOOKUP(A19,Итог!$Y$3:$AR$88,16,FALSE)</f>
        <v>9.8000050005878894</v>
      </c>
      <c r="V19" s="80" t="str">
        <f>VLOOKUP(A19,Итог!$Y$3:$AR$88,17,FALSE)</f>
        <v>-</v>
      </c>
    </row>
    <row r="20" spans="1:22" s="160" customFormat="1">
      <c r="A20" s="157">
        <f t="shared" si="0"/>
        <v>18</v>
      </c>
      <c r="B20" s="174">
        <f>VLOOKUP(A20,Итог!$Y$3:$AB$88,3,FALSE)</f>
        <v>55</v>
      </c>
      <c r="C20" s="157" t="str">
        <f>VLOOKUP(B20,классы!$B$3:$C$88,2,FALSE)</f>
        <v>Аверина Александра Викторовна</v>
      </c>
      <c r="D20" s="157" t="str">
        <f>VLOOKUP(B20,классы!$B$3:$I$88,5,FALSE)</f>
        <v>Москва</v>
      </c>
      <c r="E20" s="157" t="str">
        <f>VLOOKUP(B20,классы!$B$3:$I$88,8,FALSE)</f>
        <v>Европейская часть России</v>
      </c>
      <c r="F20" s="174">
        <f>VLOOKUP(A20,Итог!$Y$3:$AR$88,5,FALSE)</f>
        <v>6</v>
      </c>
      <c r="G20" s="262">
        <f>VLOOKUP(A20,Итог!$Y$3:$AR$88,4,FALSE)</f>
        <v>6.1526057989613632</v>
      </c>
      <c r="H20" s="341">
        <f>VLOOKUP(A20,Итог!$Y$3:$AR$88,18,FALSE)</f>
        <v>6.8461551463483215</v>
      </c>
      <c r="I20" s="341">
        <f>VLOOKUP(A20,Итог!$Y$3:$AR$88,19,FALSE)</f>
        <v>6.2500012003210648</v>
      </c>
      <c r="J20" s="341">
        <f>VLOOKUP(A20,Итог!$Y$3:$AR$88,20,FALSE)</f>
        <v>5.9090920094367023</v>
      </c>
      <c r="K20" s="342">
        <f>VLOOKUP(A20,Итог!$Y$3:$AR$88,6,FALSE)</f>
        <v>6.8461551463483215</v>
      </c>
      <c r="L20" s="342" t="str">
        <f>VLOOKUP(A20,Итог!$Y$3:$AR$88,7,FALSE)</f>
        <v>-</v>
      </c>
      <c r="M20" s="342">
        <f>VLOOKUP(A20,Итог!$Y$3:$AR$88,8,FALSE)</f>
        <v>6.0000002004975119</v>
      </c>
      <c r="N20" s="342" t="str">
        <f>VLOOKUP(A20,Итог!$Y$3:$AR$88,9,FALSE)</f>
        <v>-</v>
      </c>
      <c r="O20" s="342">
        <f>VLOOKUP(A20,Итог!$Y$3:$AR$88,10,FALSE)</f>
        <v>4.6250100004862498</v>
      </c>
      <c r="P20" s="342">
        <f>VLOOKUP(A20,Итог!$Y$3:$AR$88,11,FALSE)</f>
        <v>6.25001000057659</v>
      </c>
      <c r="Q20" s="342">
        <f>VLOOKUP(A20,Итог!$Y$3:$AR$88,12,FALSE)</f>
        <v>6.4444554447697824</v>
      </c>
      <c r="R20" s="342">
        <f>VLOOKUP(A20,Итог!$Y$3:$AR$88,13,FALSE)</f>
        <v>6.75000400108972</v>
      </c>
      <c r="S20" s="342" t="str">
        <f>VLOOKUP(A20,Итог!$Y$3:$AR$88,14,FALSE)</f>
        <v>-</v>
      </c>
      <c r="T20" s="342" t="str">
        <f>VLOOKUP(A20,Итог!$Y$3:$AR$88,15,FALSE)</f>
        <v>-</v>
      </c>
      <c r="U20" s="342" t="str">
        <f>VLOOKUP(A20,Итог!$Y$3:$AR$88,16,FALSE)</f>
        <v>-</v>
      </c>
      <c r="V20" s="342" t="str">
        <f>VLOOKUP(A20,Итог!$Y$3:$AR$88,17,FALSE)</f>
        <v>-</v>
      </c>
    </row>
    <row r="21" spans="1:22">
      <c r="A21" s="304">
        <f t="shared" si="0"/>
        <v>19</v>
      </c>
      <c r="B21" s="100">
        <f>VLOOKUP(A21,Итог!$Y$3:$AB$88,3,FALSE)</f>
        <v>69</v>
      </c>
      <c r="C21" s="304" t="str">
        <f>VLOOKUP(B21,классы!$B$3:$C$88,2,FALSE)</f>
        <v>Мораш Анастасия Юрьевна</v>
      </c>
      <c r="D21" s="304" t="str">
        <f>VLOOKUP(B21,классы!$B$3:$I$88,5,FALSE)</f>
        <v>Челябинск</v>
      </c>
      <c r="E21" s="304" t="str">
        <f>VLOOKUP(B21,классы!$B$3:$I$88,8,FALSE)</f>
        <v>Урал</v>
      </c>
      <c r="F21" s="100">
        <f>VLOOKUP(A21,Итог!$Y$3:$AR$88,5,FALSE)</f>
        <v>9</v>
      </c>
      <c r="G21" s="305">
        <f>VLOOKUP(A21,Итог!$Y$3:$AR$88,4,FALSE)</f>
        <v>6.1242462974473924</v>
      </c>
      <c r="H21" s="306">
        <f>VLOOKUP(A21,Итог!$Y$3:$AR$88,18,FALSE)</f>
        <v>6.090910191254884</v>
      </c>
      <c r="I21" s="306">
        <f>VLOOKUP(A21,Итог!$Y$3:$AR$88,19,FALSE)</f>
        <v>4.8461551465869919</v>
      </c>
      <c r="J21" s="306">
        <f>VLOOKUP(A21,Итог!$Y$3:$AR$88,20,FALSE)</f>
        <v>6.0000010003748594</v>
      </c>
      <c r="K21" s="80">
        <f>VLOOKUP(A21,Итог!$Y$3:$AR$88,6,FALSE)</f>
        <v>6.090910191254884</v>
      </c>
      <c r="L21" s="80">
        <f>VLOOKUP(A21,Итог!$Y$3:$AR$88,7,FALSE)</f>
        <v>6.636364736609667</v>
      </c>
      <c r="M21" s="80">
        <f>VLOOKUP(A21,Итог!$Y$3:$AR$88,8,FALSE)</f>
        <v>8.5000002019607841</v>
      </c>
      <c r="N21" s="80">
        <f>VLOOKUP(A21,Итог!$Y$3:$AR$88,9,FALSE)</f>
        <v>1.090909541039558</v>
      </c>
      <c r="O21" s="80">
        <f>VLOOKUP(A21,Итог!$Y$3:$AR$88,10,FALSE)</f>
        <v>6.8000070041824339</v>
      </c>
      <c r="P21" s="80">
        <f>VLOOKUP(A21,Итог!$Y$3:$AR$88,11,FALSE)</f>
        <v>7.4000070010488992</v>
      </c>
      <c r="Q21" s="80">
        <f>VLOOKUP(A21,Итог!$Y$3:$AR$88,12,FALSE)</f>
        <v>7.0000080002128824</v>
      </c>
      <c r="R21" s="80">
        <f>VLOOKUP(A21,Итог!$Y$3:$AR$88,13,FALSE)</f>
        <v>5.4000050002630884</v>
      </c>
      <c r="S21" s="80" t="str">
        <f>VLOOKUP(A21,Итог!$Y$3:$AR$88,14,FALSE)</f>
        <v>-</v>
      </c>
      <c r="T21" s="80" t="str">
        <f>VLOOKUP(A21,Итог!$Y$3:$AR$88,15,FALSE)</f>
        <v>-</v>
      </c>
      <c r="U21" s="80" t="str">
        <f>VLOOKUP(A21,Итог!$Y$3:$AR$88,16,FALSE)</f>
        <v>-</v>
      </c>
      <c r="V21" s="80">
        <f>VLOOKUP(A21,Итог!$Y$3:$AR$88,17,FALSE)</f>
        <v>6.2000050004543388</v>
      </c>
    </row>
    <row r="22" spans="1:22" s="160" customFormat="1">
      <c r="A22" s="157">
        <f t="shared" si="0"/>
        <v>20</v>
      </c>
      <c r="B22" s="174">
        <f>VLOOKUP(A22,Итог!$Y$3:$AB$88,3,FALSE)</f>
        <v>57</v>
      </c>
      <c r="C22" s="157" t="str">
        <f>VLOOKUP(B22,классы!$B$3:$C$88,2,FALSE)</f>
        <v>Аверина Александра Викторовна</v>
      </c>
      <c r="D22" s="157" t="str">
        <f>VLOOKUP(B22,классы!$B$3:$I$88,5,FALSE)</f>
        <v>Москва</v>
      </c>
      <c r="E22" s="157" t="str">
        <f>VLOOKUP(B22,классы!$B$3:$I$88,8,FALSE)</f>
        <v>Европейская часть России</v>
      </c>
      <c r="F22" s="174">
        <f>VLOOKUP(A22,Итог!$Y$3:$AR$88,5,FALSE)</f>
        <v>5</v>
      </c>
      <c r="G22" s="262">
        <f>VLOOKUP(A22,Итог!$Y$3:$AR$88,4,FALSE)</f>
        <v>5.9963740417750744</v>
      </c>
      <c r="H22" s="341">
        <f>VLOOKUP(A22,Итог!$Y$3:$AR$88,18,FALSE)</f>
        <v>6.1818192821153914</v>
      </c>
      <c r="I22" s="341">
        <f>VLOOKUP(A22,Итог!$Y$3:$AR$88,19,FALSE)</f>
        <v>6.3846166850936834</v>
      </c>
      <c r="J22" s="341">
        <f>VLOOKUP(A22,Итог!$Y$3:$AR$88,20,FALSE)</f>
        <v>6.0769243772874297</v>
      </c>
      <c r="K22" s="342">
        <f>VLOOKUP(A22,Итог!$Y$3:$AR$88,6,FALSE)</f>
        <v>6.3846166850936834</v>
      </c>
      <c r="L22" s="342" t="str">
        <f>VLOOKUP(A22,Итог!$Y$3:$AR$88,7,FALSE)</f>
        <v>-</v>
      </c>
      <c r="M22" s="342">
        <f>VLOOKUP(A22,Итог!$Y$3:$AR$88,8,FALSE)</f>
        <v>6.0000003</v>
      </c>
      <c r="N22" s="342" t="str">
        <f>VLOOKUP(A22,Итог!$Y$3:$AR$88,9,FALSE)</f>
        <v>-</v>
      </c>
      <c r="O22" s="342">
        <f>VLOOKUP(A22,Итог!$Y$3:$AR$88,10,FALSE)</f>
        <v>5.125010000532261</v>
      </c>
      <c r="P22" s="342">
        <f>VLOOKUP(A22,Итог!$Y$3:$AR$88,11,FALSE)</f>
        <v>6.25001000057659</v>
      </c>
      <c r="Q22" s="342">
        <f>VLOOKUP(A22,Итог!$Y$3:$AR$88,12,FALSE)</f>
        <v>6.2222332226728385</v>
      </c>
      <c r="R22" s="342" t="str">
        <f>VLOOKUP(A22,Итог!$Y$3:$AR$88,13,FALSE)</f>
        <v>-</v>
      </c>
      <c r="S22" s="342" t="str">
        <f>VLOOKUP(A22,Итог!$Y$3:$AR$88,14,FALSE)</f>
        <v>-</v>
      </c>
      <c r="T22" s="342" t="str">
        <f>VLOOKUP(A22,Итог!$Y$3:$AR$88,15,FALSE)</f>
        <v>-</v>
      </c>
      <c r="U22" s="342" t="str">
        <f>VLOOKUP(A22,Итог!$Y$3:$AR$88,16,FALSE)</f>
        <v>-</v>
      </c>
      <c r="V22" s="342" t="str">
        <f>VLOOKUP(A22,Итог!$Y$3:$AR$88,17,FALSE)</f>
        <v>-</v>
      </c>
    </row>
    <row r="23" spans="1:22">
      <c r="A23" s="304">
        <f t="shared" si="0"/>
        <v>21</v>
      </c>
      <c r="B23" s="100">
        <f>VLOOKUP(A23,Итог!$Y$3:$AB$88,3,FALSE)</f>
        <v>50</v>
      </c>
      <c r="C23" s="304" t="str">
        <f>VLOOKUP(B23,классы!$B$3:$C$88,2,FALSE)</f>
        <v>Мотовилов Аркадий</v>
      </c>
      <c r="D23" s="304" t="str">
        <f>VLOOKUP(B23,классы!$B$3:$I$88,5,FALSE)</f>
        <v>Петергоф</v>
      </c>
      <c r="E23" s="304" t="str">
        <f>VLOOKUP(B23,классы!$B$3:$I$88,8,FALSE)</f>
        <v>Финляндия, Швеция</v>
      </c>
      <c r="F23" s="100">
        <f>VLOOKUP(A23,Итог!$Y$3:$AR$88,5,FALSE)</f>
        <v>11</v>
      </c>
      <c r="G23" s="305">
        <f>VLOOKUP(A23,Итог!$Y$3:$AR$88,4,FALSE)</f>
        <v>5.949926700194899</v>
      </c>
      <c r="H23" s="306">
        <f>VLOOKUP(A23,Итог!$Y$3:$AR$88,18,FALSE)</f>
        <v>6.0000014004640709</v>
      </c>
      <c r="I23" s="306">
        <f>VLOOKUP(A23,Итог!$Y$3:$AR$88,19,FALSE)</f>
        <v>4.416667867000732</v>
      </c>
      <c r="J23" s="306">
        <f>VLOOKUP(A23,Итог!$Y$3:$AR$88,20,FALSE)</f>
        <v>5.2666681671190476</v>
      </c>
      <c r="K23" s="80">
        <f>VLOOKUP(A23,Итог!$Y$3:$AR$88,6,FALSE)</f>
        <v>6.0000014004640709</v>
      </c>
      <c r="L23" s="80">
        <f>VLOOKUP(A23,Итог!$Y$3:$AR$88,7,FALSE)</f>
        <v>8.0833345340653651</v>
      </c>
      <c r="M23" s="80">
        <f>VLOOKUP(A23,Итог!$Y$3:$AR$88,8,FALSE)</f>
        <v>8.0000003003322266</v>
      </c>
      <c r="N23" s="80">
        <f>VLOOKUP(A23,Итог!$Y$3:$AR$88,9,FALSE)</f>
        <v>1.8181824173232966</v>
      </c>
      <c r="O23" s="80">
        <f>VLOOKUP(A23,Итог!$Y$3:$AR$88,10,FALSE)</f>
        <v>5.7142947152847157</v>
      </c>
      <c r="P23" s="80">
        <f>VLOOKUP(A23,Итог!$Y$3:$AR$88,11,FALSE)</f>
        <v>7.142866143330604</v>
      </c>
      <c r="Q23" s="80">
        <f>VLOOKUP(A23,Итог!$Y$3:$AR$88,12,FALSE)</f>
        <v>6.1250100003039609</v>
      </c>
      <c r="R23" s="80">
        <f>VLOOKUP(A23,Итог!$Y$3:$AR$88,13,FALSE)</f>
        <v>7.5714355715598041</v>
      </c>
      <c r="S23" s="80">
        <f>VLOOKUP(A23,Итог!$Y$3:$AR$88,14,FALSE)</f>
        <v>4.3333393334928818</v>
      </c>
      <c r="T23" s="80">
        <f>VLOOKUP(A23,Итог!$Y$3:$AR$88,15,FALSE)</f>
        <v>5.2857212858407756</v>
      </c>
      <c r="U23" s="80" t="str">
        <f>VLOOKUP(A23,Итог!$Y$3:$AR$88,16,FALSE)</f>
        <v>-</v>
      </c>
      <c r="V23" s="80">
        <f>VLOOKUP(A23,Итог!$Y$3:$AR$88,17,FALSE)</f>
        <v>5.3750080001461926</v>
      </c>
    </row>
    <row r="24" spans="1:22" s="160" customFormat="1">
      <c r="A24" s="157">
        <f t="shared" si="0"/>
        <v>22</v>
      </c>
      <c r="B24" s="174">
        <f>VLOOKUP(A24,Итог!$Y$3:$AB$88,3,FALSE)</f>
        <v>53</v>
      </c>
      <c r="C24" s="157" t="str">
        <f>VLOOKUP(B24,классы!$B$3:$C$88,2,FALSE)</f>
        <v>Швак Игорь</v>
      </c>
      <c r="D24" s="157" t="str">
        <f>VLOOKUP(B24,классы!$B$3:$I$88,5,FALSE)</f>
        <v>Odessa</v>
      </c>
      <c r="E24" s="157" t="str">
        <f>VLOOKUP(B24,классы!$B$3:$I$88,8,FALSE)</f>
        <v>Португалия</v>
      </c>
      <c r="F24" s="174">
        <f>VLOOKUP(A24,Итог!$Y$3:$AR$88,5,FALSE)</f>
        <v>7</v>
      </c>
      <c r="G24" s="262">
        <f>VLOOKUP(A24,Итог!$Y$3:$AR$88,4,FALSE)</f>
        <v>5.7983801466671396</v>
      </c>
      <c r="H24" s="341">
        <f>VLOOKUP(A24,Итог!$Y$3:$AR$88,18,FALSE)</f>
        <v>6.0769243773685924</v>
      </c>
      <c r="I24" s="341">
        <f>VLOOKUP(A24,Итог!$Y$3:$AR$88,19,FALSE)</f>
        <v>6.6250016003277619</v>
      </c>
      <c r="J24" s="341">
        <f>VLOOKUP(A24,Итог!$Y$3:$AR$88,20,FALSE)</f>
        <v>6.4117664062620978</v>
      </c>
      <c r="K24" s="342">
        <f>VLOOKUP(A24,Итог!$Y$3:$AR$88,6,FALSE)</f>
        <v>6.6250016003277619</v>
      </c>
      <c r="L24" s="342" t="str">
        <f>VLOOKUP(A24,Итог!$Y$3:$AR$88,7,FALSE)</f>
        <v>-</v>
      </c>
      <c r="M24" s="342">
        <f>VLOOKUP(A24,Итог!$Y$3:$AR$88,8,FALSE)</f>
        <v>6.0000004000000002</v>
      </c>
      <c r="N24" s="342">
        <f>VLOOKUP(A24,Итог!$Y$3:$AR$88,9,FALSE)</f>
        <v>0.36363702411642218</v>
      </c>
      <c r="O24" s="342">
        <f>VLOOKUP(A24,Итог!$Y$3:$AR$88,10,FALSE)</f>
        <v>5.7500060005657172</v>
      </c>
      <c r="P24" s="342">
        <f>VLOOKUP(A24,Итог!$Y$3:$AR$88,11,FALSE)</f>
        <v>6.2500060003224762</v>
      </c>
      <c r="Q24" s="342">
        <f>VLOOKUP(A24,Итог!$Y$3:$AR$88,12,FALSE)</f>
        <v>7.6000070003385947</v>
      </c>
      <c r="R24" s="342">
        <f>VLOOKUP(A24,Итог!$Y$3:$AR$88,13,FALSE)</f>
        <v>8.0000030009990013</v>
      </c>
      <c r="S24" s="342" t="str">
        <f>VLOOKUP(A24,Итог!$Y$3:$AR$88,14,FALSE)</f>
        <v>-</v>
      </c>
      <c r="T24" s="342" t="str">
        <f>VLOOKUP(A24,Итог!$Y$3:$AR$88,15,FALSE)</f>
        <v>-</v>
      </c>
      <c r="U24" s="342" t="str">
        <f>VLOOKUP(A24,Итог!$Y$3:$AR$88,16,FALSE)</f>
        <v>-</v>
      </c>
      <c r="V24" s="342" t="str">
        <f>VLOOKUP(A24,Итог!$Y$3:$AR$88,17,FALSE)</f>
        <v>-</v>
      </c>
    </row>
    <row r="25" spans="1:22">
      <c r="A25" s="304">
        <f t="shared" si="0"/>
        <v>23</v>
      </c>
      <c r="B25" s="100">
        <f>VLOOKUP(A25,Итог!$Y$3:$AB$88,3,FALSE)</f>
        <v>45</v>
      </c>
      <c r="C25" s="304" t="str">
        <f>VLOOKUP(B25,классы!$B$3:$C$88,2,FALSE)</f>
        <v>Горбунов Владимир Владимирович</v>
      </c>
      <c r="D25" s="304" t="str">
        <f>VLOOKUP(B25,классы!$B$3:$I$88,5,FALSE)</f>
        <v>Санкт-Петербург</v>
      </c>
      <c r="E25" s="304" t="str">
        <f>VLOOKUP(B25,классы!$B$3:$I$88,8,FALSE)</f>
        <v>Финляндия, Швеция</v>
      </c>
      <c r="F25" s="100">
        <f>VLOOKUP(A25,Итог!$Y$3:$AR$88,5,FALSE)</f>
        <v>10</v>
      </c>
      <c r="G25" s="305">
        <f>VLOOKUP(A25,Итог!$Y$3:$AR$88,4,FALSE)</f>
        <v>5.6238039025708222</v>
      </c>
      <c r="H25" s="306">
        <f>VLOOKUP(A25,Итог!$Y$3:$AR$88,18,FALSE)</f>
        <v>6.3076936082190569</v>
      </c>
      <c r="I25" s="306">
        <f>VLOOKUP(A25,Итог!$Y$3:$AR$88,19,FALSE)</f>
        <v>4.9090920093772858</v>
      </c>
      <c r="J25" s="306">
        <f>VLOOKUP(A25,Итог!$Y$3:$AR$88,20,FALSE)</f>
        <v>5.7857156861423382</v>
      </c>
      <c r="K25" s="80">
        <f>VLOOKUP(A25,Итог!$Y$3:$AR$88,6,FALSE)</f>
        <v>6.3076936082190569</v>
      </c>
      <c r="L25" s="80" t="str">
        <f>VLOOKUP(A25,Итог!$Y$3:$AR$88,7,FALSE)</f>
        <v>-</v>
      </c>
      <c r="M25" s="80">
        <f>VLOOKUP(A25,Итог!$Y$3:$AR$88,8,FALSE)</f>
        <v>7.1666672671260852</v>
      </c>
      <c r="N25" s="80">
        <f>VLOOKUP(A25,Итог!$Y$3:$AR$88,9,FALSE)</f>
        <v>0.36363714609087527</v>
      </c>
      <c r="O25" s="80">
        <f>VLOOKUP(A25,Итог!$Y$3:$AR$88,10,FALSE)</f>
        <v>5.8000070005247242</v>
      </c>
      <c r="P25" s="80">
        <f>VLOOKUP(A25,Итог!$Y$3:$AR$88,11,FALSE)</f>
        <v>7.600007001612779</v>
      </c>
      <c r="Q25" s="80">
        <f>VLOOKUP(A25,Итог!$Y$3:$AR$88,12,FALSE)</f>
        <v>7.000008000171225</v>
      </c>
      <c r="R25" s="80">
        <f>VLOOKUP(A25,Итог!$Y$3:$AR$88,13,FALSE)</f>
        <v>5.0000040002499375</v>
      </c>
      <c r="S25" s="80" t="str">
        <f>VLOOKUP(A25,Итог!$Y$3:$AR$88,14,FALSE)</f>
        <v>-</v>
      </c>
      <c r="T25" s="80">
        <f>VLOOKUP(A25,Итог!$Y$3:$AR$88,15,FALSE)</f>
        <v>5.8000050005878894</v>
      </c>
      <c r="U25" s="80">
        <f>VLOOKUP(A25,Итог!$Y$3:$AR$88,16,FALSE)</f>
        <v>6.6000050007686388</v>
      </c>
      <c r="V25" s="80">
        <f>VLOOKUP(A25,Итог!$Y$3:$AR$88,17,FALSE)</f>
        <v>4.6000050003570152</v>
      </c>
    </row>
    <row r="26" spans="1:22" s="160" customFormat="1">
      <c r="A26" s="157">
        <f t="shared" si="0"/>
        <v>24</v>
      </c>
      <c r="B26" s="174">
        <f>VLOOKUP(A26,Итог!$Y$3:$AB$88,3,FALSE)</f>
        <v>49</v>
      </c>
      <c r="C26" s="157" t="str">
        <f>VLOOKUP(B26,классы!$B$3:$C$88,2,FALSE)</f>
        <v>Люция Хисматуллина, Елена Котлярова</v>
      </c>
      <c r="D26" s="157" t="str">
        <f>VLOOKUP(B26,классы!$B$3:$I$88,5,FALSE)</f>
        <v>Ижевск</v>
      </c>
      <c r="E26" s="157" t="str">
        <f>VLOOKUP(B26,классы!$B$3:$I$88,8,FALSE)</f>
        <v>Германия, Польша, Чехия</v>
      </c>
      <c r="F26" s="174">
        <f>VLOOKUP(A26,Итог!$Y$3:$AR$88,5,FALSE)</f>
        <v>8</v>
      </c>
      <c r="G26" s="262">
        <f>VLOOKUP(A26,Итог!$Y$3:$AR$88,4,FALSE)</f>
        <v>5.379083181614412</v>
      </c>
      <c r="H26" s="341">
        <f>VLOOKUP(A26,Итог!$Y$3:$AR$88,18,FALSE)</f>
        <v>5.1538474542793002</v>
      </c>
      <c r="I26" s="341" t="str">
        <f>VLOOKUP(A26,Итог!$Y$3:$AR$88,19,FALSE)</f>
        <v>-</v>
      </c>
      <c r="J26" s="341" t="str">
        <f>VLOOKUP(A26,Итог!$Y$3:$AR$88,20,FALSE)</f>
        <v>-</v>
      </c>
      <c r="K26" s="342">
        <f>VLOOKUP(A26,Итог!$Y$3:$AR$88,6,FALSE)</f>
        <v>5.1538474542793002</v>
      </c>
      <c r="L26" s="342">
        <f>VLOOKUP(A26,Итог!$Y$3:$AR$88,7,FALSE)</f>
        <v>7.1818192821787195</v>
      </c>
      <c r="M26" s="342">
        <f>VLOOKUP(A26,Итог!$Y$3:$AR$88,8,FALSE)</f>
        <v>6.6666669670934091</v>
      </c>
      <c r="N26" s="342">
        <f>VLOOKUP(A26,Итог!$Y$3:$AR$88,9,FALSE)</f>
        <v>0.36363708012509971</v>
      </c>
      <c r="O26" s="342">
        <f>VLOOKUP(A26,Итог!$Y$3:$AR$88,10,FALSE)</f>
        <v>4.6000070010488985</v>
      </c>
      <c r="P26" s="342">
        <f>VLOOKUP(A26,Итог!$Y$3:$AR$88,11,FALSE)</f>
        <v>5.4000070010488992</v>
      </c>
      <c r="Q26" s="342">
        <f>VLOOKUP(A26,Итог!$Y$3:$AR$88,12,FALSE)</f>
        <v>5.6666746669847479</v>
      </c>
      <c r="R26" s="342" t="str">
        <f>VLOOKUP(A26,Итог!$Y$3:$AR$88,13,FALSE)</f>
        <v>-</v>
      </c>
      <c r="S26" s="342" t="str">
        <f>VLOOKUP(A26,Итог!$Y$3:$AR$88,14,FALSE)</f>
        <v>-</v>
      </c>
      <c r="T26" s="342" t="str">
        <f>VLOOKUP(A26,Итог!$Y$3:$AR$88,15,FALSE)</f>
        <v>-</v>
      </c>
      <c r="U26" s="342">
        <f>VLOOKUP(A26,Итог!$Y$3:$AR$88,16,FALSE)</f>
        <v>8.0000060001562261</v>
      </c>
      <c r="V26" s="342" t="str">
        <f>VLOOKUP(A26,Итог!$Y$3:$AR$88,17,FALSE)</f>
        <v>-</v>
      </c>
    </row>
    <row r="27" spans="1:22">
      <c r="A27" s="304">
        <f t="shared" si="0"/>
        <v>25</v>
      </c>
      <c r="B27" s="100">
        <f>VLOOKUP(A27,Итог!$Y$3:$AB$88,3,FALSE)</f>
        <v>44</v>
      </c>
      <c r="C27" s="304" t="str">
        <f>VLOOKUP(B27,классы!$B$3:$C$88,2,FALSE)</f>
        <v>Горбунов Владимир Владимирович</v>
      </c>
      <c r="D27" s="304" t="str">
        <f>VLOOKUP(B27,классы!$B$3:$I$88,5,FALSE)</f>
        <v>Санкт-Петербург</v>
      </c>
      <c r="E27" s="304" t="str">
        <f>VLOOKUP(B27,классы!$B$3:$I$88,8,FALSE)</f>
        <v>Белоруссия</v>
      </c>
      <c r="F27" s="100">
        <f>VLOOKUP(A27,Итог!$Y$3:$AR$88,5,FALSE)</f>
        <v>9</v>
      </c>
      <c r="G27" s="305">
        <f>VLOOKUP(A27,Итог!$Y$3:$AR$88,4,FALSE)</f>
        <v>5.3467575472617277</v>
      </c>
      <c r="H27" s="306">
        <f>VLOOKUP(A27,Итог!$Y$3:$AR$88,18,FALSE)</f>
        <v>6.9375016003064198</v>
      </c>
      <c r="I27" s="306">
        <f>VLOOKUP(A27,Итог!$Y$3:$AR$88,19,FALSE)</f>
        <v>7.1875016002327294</v>
      </c>
      <c r="J27" s="306">
        <f>VLOOKUP(A27,Итог!$Y$3:$AR$88,20,FALSE)</f>
        <v>7.3571442573551806</v>
      </c>
      <c r="K27" s="80">
        <f>VLOOKUP(A27,Итог!$Y$3:$AR$88,6,FALSE)</f>
        <v>7.3571442573551806</v>
      </c>
      <c r="L27" s="80" t="str">
        <f>VLOOKUP(A27,Итог!$Y$3:$AR$88,7,FALSE)</f>
        <v>-</v>
      </c>
      <c r="M27" s="80">
        <f>VLOOKUP(A27,Итог!$Y$3:$AR$88,8,FALSE)</f>
        <v>7.0000005002848997</v>
      </c>
      <c r="N27" s="80">
        <f>VLOOKUP(A27,Итог!$Y$3:$AR$88,9,FALSE)</f>
        <v>0.36363716445634692</v>
      </c>
      <c r="O27" s="80">
        <f>VLOOKUP(A27,Итог!$Y$3:$AR$88,10,FALSE)</f>
        <v>4.6000070017469428</v>
      </c>
      <c r="P27" s="80">
        <f>VLOOKUP(A27,Итог!$Y$3:$AR$88,11,FALSE)</f>
        <v>6.2000070004466092</v>
      </c>
      <c r="Q27" s="80">
        <f>VLOOKUP(A27,Итог!$Y$3:$AR$88,12,FALSE)</f>
        <v>6.500008000129613</v>
      </c>
      <c r="R27" s="80">
        <f>VLOOKUP(A27,Итог!$Y$3:$AR$88,13,FALSE)</f>
        <v>4.500004000333222</v>
      </c>
      <c r="S27" s="80" t="str">
        <f>VLOOKUP(A27,Итог!$Y$3:$AR$88,14,FALSE)</f>
        <v>-</v>
      </c>
      <c r="T27" s="80" t="str">
        <f>VLOOKUP(A27,Итог!$Y$3:$AR$88,15,FALSE)</f>
        <v>-</v>
      </c>
      <c r="U27" s="80">
        <f>VLOOKUP(A27,Итог!$Y$3:$AR$88,16,FALSE)</f>
        <v>7.2000050003702336</v>
      </c>
      <c r="V27" s="80">
        <f>VLOOKUP(A27,Итог!$Y$3:$AR$88,17,FALSE)</f>
        <v>4.400005000232504</v>
      </c>
    </row>
    <row r="28" spans="1:22" s="160" customFormat="1">
      <c r="A28" s="157">
        <f t="shared" si="0"/>
        <v>26</v>
      </c>
      <c r="B28" s="174">
        <f>VLOOKUP(A28,Итог!$Y$3:$AB$88,3,FALSE)</f>
        <v>7</v>
      </c>
      <c r="C28" s="157" t="str">
        <f>VLOOKUP(B28,классы!$B$3:$C$88,2,FALSE)</f>
        <v>Сергей Селюков</v>
      </c>
      <c r="D28" s="157" t="str">
        <f>VLOOKUP(B28,классы!$B$3:$I$88,5,FALSE)</f>
        <v>Курск</v>
      </c>
      <c r="E28" s="157" t="str">
        <f>VLOOKUP(B28,классы!$B$3:$I$88,8,FALSE)</f>
        <v>Белоруссия</v>
      </c>
      <c r="F28" s="174">
        <f>VLOOKUP(A28,Итог!$Y$3:$AR$88,5,FALSE)</f>
        <v>7</v>
      </c>
      <c r="G28" s="262">
        <f>VLOOKUP(A28,Итог!$Y$3:$AR$88,4,FALSE)</f>
        <v>5.2710028452329833</v>
      </c>
      <c r="H28" s="341">
        <f>VLOOKUP(A28,Итог!$Y$3:$AR$88,18,FALSE)</f>
        <v>5.4000015004428423</v>
      </c>
      <c r="I28" s="341">
        <f>VLOOKUP(A28,Итог!$Y$3:$AR$88,19,FALSE)</f>
        <v>5.3636374640129345</v>
      </c>
      <c r="J28" s="341">
        <f>VLOOKUP(A28,Итог!$Y$3:$AR$88,20,FALSE)</f>
        <v>4.083334533983157</v>
      </c>
      <c r="K28" s="342">
        <f>VLOOKUP(A28,Итог!$Y$3:$AR$88,6,FALSE)</f>
        <v>5.4000015004428423</v>
      </c>
      <c r="L28" s="342" t="str">
        <f>VLOOKUP(A28,Итог!$Y$3:$AR$88,7,FALSE)</f>
        <v>-</v>
      </c>
      <c r="M28" s="342">
        <f>VLOOKUP(A28,Итог!$Y$3:$AR$88,8,FALSE)</f>
        <v>6.0000006003558717</v>
      </c>
      <c r="N28" s="342">
        <f>VLOOKUP(A28,Итог!$Y$3:$AR$88,9,FALSE)</f>
        <v>1.0909142088352013</v>
      </c>
      <c r="O28" s="342">
        <f>VLOOKUP(A28,Итог!$Y$3:$AR$88,10,FALSE)</f>
        <v>5.6000120003149361</v>
      </c>
      <c r="P28" s="342">
        <f>VLOOKUP(A28,Итог!$Y$3:$AR$88,11,FALSE)</f>
        <v>5.7000120002732171</v>
      </c>
      <c r="Q28" s="342">
        <f>VLOOKUP(A28,Итог!$Y$3:$AR$88,12,FALSE)</f>
        <v>6.2727402729232145</v>
      </c>
      <c r="R28" s="342">
        <f>VLOOKUP(A28,Итог!$Y$3:$AR$88,13,FALSE)</f>
        <v>6.8333393334855943</v>
      </c>
      <c r="S28" s="342" t="str">
        <f>VLOOKUP(A28,Итог!$Y$3:$AR$88,14,FALSE)</f>
        <v>-</v>
      </c>
      <c r="T28" s="342" t="str">
        <f>VLOOKUP(A28,Итог!$Y$3:$AR$88,15,FALSE)</f>
        <v>-</v>
      </c>
      <c r="U28" s="342" t="str">
        <f>VLOOKUP(A28,Итог!$Y$3:$AR$88,16,FALSE)</f>
        <v>-</v>
      </c>
      <c r="V28" s="342" t="str">
        <f>VLOOKUP(A28,Итог!$Y$3:$AR$88,17,FALSE)</f>
        <v>-</v>
      </c>
    </row>
    <row r="29" spans="1:22">
      <c r="A29" s="304">
        <f t="shared" si="0"/>
        <v>27</v>
      </c>
      <c r="B29" s="100">
        <f>VLOOKUP(A29,Итог!$Y$3:$AB$88,3,FALSE)</f>
        <v>21</v>
      </c>
      <c r="C29" s="304" t="str">
        <f>VLOOKUP(B29,классы!$B$3:$C$88,2,FALSE)</f>
        <v>Столяров Александр Александрович</v>
      </c>
      <c r="D29" s="304" t="str">
        <f>VLOOKUP(B29,классы!$B$3:$I$88,5,FALSE)</f>
        <v>Санкт-Петербург</v>
      </c>
      <c r="E29" s="304" t="str">
        <f>VLOOKUP(B29,классы!$B$3:$I$88,8,FALSE)</f>
        <v>Европейская часть России</v>
      </c>
      <c r="F29" s="100">
        <f>VLOOKUP(A29,Итог!$Y$3:$AR$88,5,FALSE)</f>
        <v>6</v>
      </c>
      <c r="G29" s="305">
        <f>VLOOKUP(A29,Итог!$Y$3:$AR$88,4,FALSE)</f>
        <v>5.2027004830076393</v>
      </c>
      <c r="H29" s="306">
        <f>VLOOKUP(A29,Итог!$Y$3:$AR$88,18,FALSE)</f>
        <v>6.2500016002726531</v>
      </c>
      <c r="I29" s="306">
        <f>VLOOKUP(A29,Итог!$Y$3:$AR$88,19,FALSE)</f>
        <v>4.8000015005734413</v>
      </c>
      <c r="J29" s="306" t="str">
        <f>VLOOKUP(A29,Итог!$Y$3:$AR$88,20,FALSE)</f>
        <v>-</v>
      </c>
      <c r="K29" s="80">
        <f>VLOOKUP(A29,Итог!$Y$3:$AR$88,6,FALSE)</f>
        <v>6.2500016002726531</v>
      </c>
      <c r="L29" s="80" t="str">
        <f>VLOOKUP(A29,Итог!$Y$3:$AR$88,7,FALSE)</f>
        <v>-</v>
      </c>
      <c r="M29" s="80" t="str">
        <f>VLOOKUP(A29,Итог!$Y$3:$AR$88,8,FALSE)</f>
        <v>-</v>
      </c>
      <c r="N29" s="80">
        <f>VLOOKUP(A29,Итог!$Y$3:$AR$88,9,FALSE)</f>
        <v>0.72727440762185791</v>
      </c>
      <c r="O29" s="80">
        <f>VLOOKUP(A29,Итог!$Y$3:$AR$88,10,FALSE)</f>
        <v>6.8888998891752653</v>
      </c>
      <c r="P29" s="80">
        <f>VLOOKUP(A29,Итог!$Y$3:$AR$88,11,FALSE)</f>
        <v>6.000011000371483</v>
      </c>
      <c r="Q29" s="80">
        <f>VLOOKUP(A29,Итог!$Y$3:$AR$88,12,FALSE)</f>
        <v>7.1000120002618354</v>
      </c>
      <c r="R29" s="80" t="str">
        <f>VLOOKUP(A29,Итог!$Y$3:$AR$88,13,FALSE)</f>
        <v>-</v>
      </c>
      <c r="S29" s="80" t="str">
        <f>VLOOKUP(A29,Итог!$Y$3:$AR$88,14,FALSE)</f>
        <v>-</v>
      </c>
      <c r="T29" s="80" t="str">
        <f>VLOOKUP(A29,Итог!$Y$3:$AR$88,15,FALSE)</f>
        <v>-</v>
      </c>
      <c r="U29" s="80" t="str">
        <f>VLOOKUP(A29,Итог!$Y$3:$AR$88,16,FALSE)</f>
        <v>-</v>
      </c>
      <c r="V29" s="80">
        <f>VLOOKUP(A29,Итог!$Y$3:$AR$88,17,FALSE)</f>
        <v>4.2500040003427397</v>
      </c>
    </row>
    <row r="30" spans="1:22" s="160" customFormat="1">
      <c r="A30" s="157">
        <f t="shared" si="0"/>
        <v>28</v>
      </c>
      <c r="B30" s="174">
        <f>VLOOKUP(A30,Итог!$Y$3:$AB$88,3,FALSE)</f>
        <v>47</v>
      </c>
      <c r="C30" s="157" t="str">
        <f>VLOOKUP(B30,классы!$B$3:$C$88,2,FALSE)</f>
        <v>Иванов Никита Станиславович</v>
      </c>
      <c r="D30" s="157" t="str">
        <f>VLOOKUP(B30,классы!$B$3:$I$88,5,FALSE)</f>
        <v>Сыктывкар</v>
      </c>
      <c r="E30" s="157" t="str">
        <f>VLOOKUP(B30,классы!$B$3:$I$88,8,FALSE)</f>
        <v>Белоруссия, Германия, Дания, Польша, Финляндия, Чехия, Швеция</v>
      </c>
      <c r="F30" s="174">
        <f>VLOOKUP(A30,Итог!$Y$3:$AR$88,5,FALSE)</f>
        <v>8</v>
      </c>
      <c r="G30" s="262">
        <f>VLOOKUP(A30,Итог!$Y$3:$AR$88,4,FALSE)</f>
        <v>5.1656297003124525</v>
      </c>
      <c r="H30" s="341">
        <f>VLOOKUP(A30,Итог!$Y$3:$AR$88,18,FALSE)</f>
        <v>4.3125016003618599</v>
      </c>
      <c r="I30" s="341">
        <f>VLOOKUP(A30,Итог!$Y$3:$AR$88,19,FALSE)</f>
        <v>5.3750016003772165</v>
      </c>
      <c r="J30" s="341">
        <f>VLOOKUP(A30,Итог!$Y$3:$AR$88,20,FALSE)</f>
        <v>4.8461551465578276</v>
      </c>
      <c r="K30" s="342">
        <f>VLOOKUP(A30,Итог!$Y$3:$AR$88,6,FALSE)</f>
        <v>5.3750016003772165</v>
      </c>
      <c r="L30" s="342" t="str">
        <f>VLOOKUP(A30,Итог!$Y$3:$AR$88,7,FALSE)</f>
        <v>-</v>
      </c>
      <c r="M30" s="342" t="str">
        <f>VLOOKUP(A30,Итог!$Y$3:$AR$88,8,FALSE)</f>
        <v>-</v>
      </c>
      <c r="N30" s="342" t="str">
        <f>VLOOKUP(A30,Итог!$Y$3:$AR$88,9,FALSE)</f>
        <v>-</v>
      </c>
      <c r="O30" s="342">
        <f>VLOOKUP(A30,Итог!$Y$3:$AR$88,10,FALSE)</f>
        <v>5.2000070008070409</v>
      </c>
      <c r="P30" s="342">
        <f>VLOOKUP(A30,Итог!$Y$3:$AR$88,11,FALSE)</f>
        <v>6.0000070005996404</v>
      </c>
      <c r="Q30" s="342">
        <f>VLOOKUP(A30,Итог!$Y$3:$AR$88,12,FALSE)</f>
        <v>5.1666746669644512</v>
      </c>
      <c r="R30" s="342">
        <f>VLOOKUP(A30,Итог!$Y$3:$AR$88,13,FALSE)</f>
        <v>7.3333363334404646</v>
      </c>
      <c r="S30" s="342">
        <f>VLOOKUP(A30,Итог!$Y$3:$AR$88,14,FALSE)</f>
        <v>4.0000030000769176</v>
      </c>
      <c r="T30" s="342">
        <f>VLOOKUP(A30,Итог!$Y$3:$AR$88,15,FALSE)</f>
        <v>4.0000040001363448</v>
      </c>
      <c r="U30" s="342" t="str">
        <f>VLOOKUP(A30,Итог!$Y$3:$AR$88,16,FALSE)</f>
        <v>-</v>
      </c>
      <c r="V30" s="342">
        <f>VLOOKUP(A30,Итог!$Y$3:$AR$88,17,FALSE)</f>
        <v>4.250004000097551</v>
      </c>
    </row>
    <row r="31" spans="1:22">
      <c r="A31" s="304">
        <f t="shared" si="0"/>
        <v>29</v>
      </c>
      <c r="B31" s="100"/>
      <c r="C31" s="304"/>
      <c r="D31" s="304"/>
      <c r="E31" s="304"/>
      <c r="F31" s="100"/>
      <c r="G31" s="305"/>
      <c r="H31" s="306"/>
      <c r="I31" s="306"/>
      <c r="J31" s="306"/>
      <c r="K31" s="80"/>
      <c r="L31" s="80"/>
      <c r="M31" s="80"/>
      <c r="N31" s="80"/>
      <c r="O31" s="80"/>
      <c r="P31" s="80"/>
      <c r="Q31" s="80"/>
      <c r="R31" s="80"/>
      <c r="S31" s="80"/>
      <c r="T31" s="80"/>
      <c r="U31" s="80"/>
      <c r="V31" s="80"/>
    </row>
    <row r="32" spans="1:22" s="160" customFormat="1">
      <c r="A32" s="157">
        <f t="shared" si="0"/>
        <v>30</v>
      </c>
      <c r="B32" s="174"/>
      <c r="C32" s="157"/>
      <c r="D32" s="157"/>
      <c r="E32" s="157"/>
      <c r="F32" s="174"/>
      <c r="G32" s="262"/>
      <c r="H32" s="341"/>
      <c r="I32" s="341"/>
      <c r="J32" s="341"/>
      <c r="K32" s="342"/>
      <c r="L32" s="342"/>
      <c r="M32" s="342"/>
      <c r="N32" s="342"/>
      <c r="O32" s="342"/>
      <c r="P32" s="342"/>
      <c r="Q32" s="342"/>
      <c r="R32" s="342"/>
      <c r="S32" s="342"/>
      <c r="T32" s="342"/>
      <c r="U32" s="342"/>
      <c r="V32" s="342"/>
    </row>
    <row r="33" spans="1:22">
      <c r="A33" s="304">
        <f t="shared" si="0"/>
        <v>31</v>
      </c>
      <c r="B33" s="100"/>
      <c r="C33" s="304"/>
      <c r="D33" s="304"/>
      <c r="E33" s="304"/>
      <c r="F33" s="100"/>
      <c r="G33" s="305"/>
      <c r="H33" s="306"/>
      <c r="I33" s="306"/>
      <c r="J33" s="306"/>
      <c r="K33" s="80"/>
      <c r="L33" s="80"/>
      <c r="M33" s="80"/>
      <c r="N33" s="80"/>
      <c r="O33" s="80"/>
      <c r="P33" s="80"/>
      <c r="Q33" s="80"/>
      <c r="R33" s="80"/>
      <c r="S33" s="80"/>
      <c r="T33" s="80"/>
      <c r="U33" s="80"/>
      <c r="V33" s="80"/>
    </row>
    <row r="34" spans="1:22" s="160" customFormat="1">
      <c r="A34" s="157">
        <f t="shared" si="0"/>
        <v>32</v>
      </c>
      <c r="B34" s="174"/>
      <c r="C34" s="157"/>
      <c r="D34" s="157"/>
      <c r="E34" s="157"/>
      <c r="F34" s="174"/>
      <c r="G34" s="262"/>
      <c r="H34" s="341"/>
      <c r="I34" s="341"/>
      <c r="J34" s="341"/>
      <c r="K34" s="342"/>
      <c r="L34" s="342"/>
      <c r="M34" s="342"/>
      <c r="N34" s="342"/>
      <c r="O34" s="342"/>
      <c r="P34" s="342"/>
      <c r="Q34" s="342"/>
      <c r="R34" s="342"/>
      <c r="S34" s="342"/>
      <c r="T34" s="342"/>
      <c r="U34" s="342"/>
      <c r="V34" s="342"/>
    </row>
    <row r="35" spans="1:22">
      <c r="A35" s="304">
        <f t="shared" si="0"/>
        <v>33</v>
      </c>
      <c r="B35" s="100"/>
      <c r="C35" s="304"/>
      <c r="D35" s="304"/>
      <c r="E35" s="304"/>
      <c r="F35" s="100"/>
      <c r="G35" s="305"/>
      <c r="H35" s="306"/>
      <c r="I35" s="306"/>
      <c r="J35" s="306"/>
      <c r="K35" s="80"/>
      <c r="L35" s="80"/>
      <c r="M35" s="80"/>
      <c r="N35" s="80"/>
      <c r="O35" s="80"/>
      <c r="P35" s="80"/>
      <c r="Q35" s="80"/>
      <c r="R35" s="80"/>
      <c r="S35" s="80"/>
      <c r="T35" s="80"/>
      <c r="U35" s="80"/>
      <c r="V35" s="80"/>
    </row>
    <row r="36" spans="1:22" s="160" customFormat="1">
      <c r="A36" s="157">
        <f t="shared" si="0"/>
        <v>34</v>
      </c>
      <c r="B36" s="174"/>
      <c r="C36" s="157"/>
      <c r="D36" s="157"/>
      <c r="E36" s="157"/>
      <c r="F36" s="174"/>
      <c r="G36" s="262"/>
      <c r="H36" s="341"/>
      <c r="I36" s="341"/>
      <c r="J36" s="341"/>
      <c r="K36" s="342"/>
      <c r="L36" s="342"/>
      <c r="M36" s="342"/>
      <c r="N36" s="342"/>
      <c r="O36" s="342"/>
      <c r="P36" s="342"/>
      <c r="Q36" s="342"/>
      <c r="R36" s="342"/>
      <c r="S36" s="342"/>
      <c r="T36" s="342"/>
      <c r="U36" s="342"/>
      <c r="V36" s="342"/>
    </row>
    <row r="37" spans="1:22">
      <c r="A37" s="304">
        <f t="shared" si="0"/>
        <v>35</v>
      </c>
      <c r="B37" s="100"/>
      <c r="C37" s="304"/>
      <c r="D37" s="304"/>
      <c r="E37" s="304"/>
      <c r="F37" s="100"/>
      <c r="G37" s="305"/>
      <c r="H37" s="306"/>
      <c r="I37" s="306"/>
      <c r="J37" s="306"/>
      <c r="K37" s="80"/>
      <c r="L37" s="80"/>
      <c r="M37" s="80"/>
      <c r="N37" s="80"/>
      <c r="O37" s="80"/>
      <c r="P37" s="80"/>
      <c r="Q37" s="80"/>
      <c r="R37" s="80"/>
      <c r="S37" s="80"/>
      <c r="T37" s="80"/>
      <c r="U37" s="80"/>
      <c r="V37" s="80"/>
    </row>
    <row r="38" spans="1:22" s="160" customFormat="1">
      <c r="A38" s="157">
        <f t="shared" si="0"/>
        <v>36</v>
      </c>
      <c r="B38" s="174"/>
      <c r="C38" s="157"/>
      <c r="D38" s="157"/>
      <c r="E38" s="157"/>
      <c r="F38" s="174"/>
      <c r="G38" s="262"/>
      <c r="H38" s="341"/>
      <c r="I38" s="341"/>
      <c r="J38" s="341"/>
      <c r="K38" s="342"/>
      <c r="L38" s="342"/>
      <c r="M38" s="342"/>
      <c r="N38" s="342"/>
      <c r="O38" s="342"/>
      <c r="P38" s="342"/>
      <c r="Q38" s="342"/>
      <c r="R38" s="342"/>
      <c r="S38" s="342"/>
      <c r="T38" s="342"/>
      <c r="U38" s="342"/>
      <c r="V38" s="342"/>
    </row>
    <row r="39" spans="1:22">
      <c r="A39" s="304">
        <f>ROW(A37)</f>
        <v>37</v>
      </c>
      <c r="B39" s="100"/>
      <c r="C39" s="304"/>
      <c r="D39" s="304"/>
      <c r="E39" s="304"/>
      <c r="F39" s="100"/>
      <c r="G39" s="305"/>
      <c r="H39" s="306"/>
      <c r="I39" s="306"/>
      <c r="J39" s="306"/>
      <c r="K39" s="80"/>
      <c r="L39" s="80"/>
      <c r="M39" s="80"/>
      <c r="N39" s="80"/>
      <c r="O39" s="80"/>
      <c r="P39" s="80"/>
      <c r="Q39" s="80"/>
      <c r="R39" s="80"/>
      <c r="S39" s="80"/>
      <c r="T39" s="80"/>
      <c r="U39" s="80"/>
      <c r="V39" s="80"/>
    </row>
    <row r="40" spans="1:22" s="160" customFormat="1">
      <c r="A40" s="157">
        <f t="shared" si="0"/>
        <v>38</v>
      </c>
      <c r="B40" s="174"/>
      <c r="C40" s="157"/>
      <c r="D40" s="157"/>
      <c r="E40" s="157"/>
      <c r="F40" s="174"/>
      <c r="G40" s="262"/>
      <c r="H40" s="341"/>
      <c r="I40" s="341"/>
      <c r="J40" s="341"/>
      <c r="K40" s="342"/>
      <c r="L40" s="342"/>
      <c r="M40" s="342"/>
      <c r="N40" s="342"/>
      <c r="O40" s="342"/>
      <c r="P40" s="342"/>
      <c r="Q40" s="342"/>
      <c r="R40" s="342"/>
      <c r="S40" s="342"/>
      <c r="T40" s="342"/>
      <c r="U40" s="342"/>
      <c r="V40" s="342"/>
    </row>
    <row r="41" spans="1:22">
      <c r="A41" s="304">
        <f t="shared" si="0"/>
        <v>39</v>
      </c>
      <c r="B41" s="100"/>
      <c r="C41" s="304"/>
      <c r="D41" s="304"/>
      <c r="E41" s="304"/>
      <c r="F41" s="100"/>
      <c r="G41" s="305"/>
      <c r="H41" s="306"/>
      <c r="I41" s="306"/>
      <c r="J41" s="306"/>
      <c r="K41" s="80"/>
      <c r="L41" s="80"/>
      <c r="M41" s="80"/>
      <c r="N41" s="80"/>
      <c r="O41" s="80"/>
      <c r="P41" s="80"/>
      <c r="Q41" s="80"/>
      <c r="R41" s="80"/>
      <c r="S41" s="80"/>
      <c r="T41" s="80"/>
      <c r="U41" s="80"/>
      <c r="V41" s="80"/>
    </row>
    <row r="42" spans="1:22" s="160" customFormat="1">
      <c r="A42" s="157">
        <f t="shared" si="0"/>
        <v>40</v>
      </c>
      <c r="B42" s="174"/>
      <c r="C42" s="157"/>
      <c r="D42" s="157"/>
      <c r="E42" s="157"/>
      <c r="F42" s="174"/>
      <c r="G42" s="262"/>
      <c r="H42" s="341"/>
      <c r="I42" s="341"/>
      <c r="J42" s="341"/>
      <c r="K42" s="342"/>
      <c r="L42" s="342"/>
      <c r="M42" s="342"/>
      <c r="N42" s="342"/>
      <c r="O42" s="342"/>
      <c r="P42" s="342"/>
      <c r="Q42" s="342"/>
      <c r="R42" s="342"/>
      <c r="S42" s="342"/>
      <c r="T42" s="342"/>
      <c r="U42" s="342"/>
      <c r="V42" s="342"/>
    </row>
    <row r="43" spans="1:22" ht="14.25" customHeight="1">
      <c r="A43" s="304">
        <f t="shared" si="0"/>
        <v>41</v>
      </c>
      <c r="B43" s="100"/>
      <c r="C43" s="304"/>
      <c r="D43" s="304"/>
      <c r="E43" s="304"/>
      <c r="F43" s="100"/>
      <c r="G43" s="305"/>
      <c r="H43" s="306"/>
      <c r="I43" s="306"/>
      <c r="J43" s="306"/>
      <c r="K43" s="80"/>
      <c r="L43" s="80"/>
      <c r="M43" s="80"/>
      <c r="N43" s="80"/>
      <c r="O43" s="80"/>
      <c r="P43" s="80"/>
      <c r="Q43" s="80"/>
      <c r="R43" s="80"/>
      <c r="S43" s="80"/>
      <c r="T43" s="80"/>
      <c r="U43" s="80"/>
      <c r="V43" s="80"/>
    </row>
    <row r="44" spans="1:22" s="160" customFormat="1">
      <c r="A44" s="157">
        <f t="shared" si="0"/>
        <v>42</v>
      </c>
      <c r="B44" s="174"/>
      <c r="C44" s="157"/>
      <c r="D44" s="157"/>
      <c r="E44" s="157"/>
      <c r="F44" s="174"/>
      <c r="G44" s="262"/>
      <c r="H44" s="341"/>
      <c r="I44" s="341"/>
      <c r="J44" s="341"/>
      <c r="K44" s="342"/>
      <c r="L44" s="342"/>
      <c r="M44" s="342"/>
      <c r="N44" s="342"/>
      <c r="O44" s="342"/>
      <c r="P44" s="342"/>
      <c r="Q44" s="342"/>
      <c r="R44" s="342"/>
      <c r="S44" s="342"/>
      <c r="T44" s="342"/>
      <c r="U44" s="342"/>
      <c r="V44" s="34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F3110"/>
  <sheetViews>
    <sheetView topLeftCell="A76" workbookViewId="0">
      <selection activeCell="B3008" sqref="B3008"/>
    </sheetView>
  </sheetViews>
  <sheetFormatPr defaultRowHeight="15"/>
  <cols>
    <col min="1" max="1" width="24.7109375" customWidth="1"/>
    <col min="2" max="2" width="25.5703125" customWidth="1"/>
    <col min="5" max="5" width="73.28515625" customWidth="1"/>
  </cols>
  <sheetData>
    <row r="1" spans="1:6">
      <c r="B1" t="s">
        <v>90</v>
      </c>
      <c r="C1" t="s">
        <v>91</v>
      </c>
      <c r="D1" t="s">
        <v>92</v>
      </c>
      <c r="E1" t="s">
        <v>93</v>
      </c>
    </row>
    <row r="2" spans="1:6">
      <c r="A2" t="str">
        <f>CONCATENATE(C2,B2)</f>
        <v>154isakov</v>
      </c>
      <c r="B2" s="390" t="s">
        <v>448</v>
      </c>
      <c r="C2" s="390">
        <v>154</v>
      </c>
      <c r="D2" s="390">
        <v>11</v>
      </c>
      <c r="E2" s="390" t="s">
        <v>465</v>
      </c>
      <c r="F2" t="str">
        <f>IF(ISBLANK(E2),"НЕТ","ДА")</f>
        <v>ДА</v>
      </c>
    </row>
    <row r="3" spans="1:6">
      <c r="A3" t="str">
        <f t="shared" ref="A3:A66" si="0">CONCATENATE(C3,B3)</f>
        <v>27isakov</v>
      </c>
      <c r="B3" s="390" t="s">
        <v>448</v>
      </c>
      <c r="C3" s="390">
        <v>27</v>
      </c>
      <c r="D3" s="390">
        <v>12</v>
      </c>
      <c r="E3" s="390" t="s">
        <v>466</v>
      </c>
      <c r="F3" t="str">
        <f t="shared" ref="F3:F66" si="1">IF(ISBLANK(E3),"НЕТ","ДА")</f>
        <v>ДА</v>
      </c>
    </row>
    <row r="4" spans="1:6">
      <c r="A4" t="str">
        <f t="shared" si="0"/>
        <v>60isakov</v>
      </c>
      <c r="B4" s="390" t="s">
        <v>448</v>
      </c>
      <c r="C4" s="390">
        <v>60</v>
      </c>
      <c r="D4" s="390">
        <v>4</v>
      </c>
      <c r="E4" s="390"/>
      <c r="F4" t="str">
        <f t="shared" si="1"/>
        <v>НЕТ</v>
      </c>
    </row>
    <row r="5" spans="1:6">
      <c r="A5" t="str">
        <f t="shared" si="0"/>
        <v>47isakov</v>
      </c>
      <c r="B5" s="390" t="s">
        <v>448</v>
      </c>
      <c r="C5" s="390">
        <v>47</v>
      </c>
      <c r="D5" s="390">
        <v>4</v>
      </c>
      <c r="E5" s="390"/>
      <c r="F5" t="str">
        <f t="shared" si="1"/>
        <v>НЕТ</v>
      </c>
    </row>
    <row r="6" spans="1:6">
      <c r="A6" t="str">
        <f t="shared" si="0"/>
        <v>34isakov</v>
      </c>
      <c r="B6" s="390" t="s">
        <v>448</v>
      </c>
      <c r="C6" s="390">
        <v>34</v>
      </c>
      <c r="D6" s="390">
        <v>4</v>
      </c>
      <c r="E6" s="390"/>
      <c r="F6" t="str">
        <f t="shared" si="1"/>
        <v>НЕТ</v>
      </c>
    </row>
    <row r="7" spans="1:6">
      <c r="A7" t="str">
        <f t="shared" si="0"/>
        <v>22isakov</v>
      </c>
      <c r="B7" s="390" t="s">
        <v>448</v>
      </c>
      <c r="C7" s="390">
        <v>22</v>
      </c>
      <c r="D7" s="390">
        <v>4</v>
      </c>
      <c r="E7" s="390"/>
      <c r="F7" t="str">
        <f t="shared" si="1"/>
        <v>НЕТ</v>
      </c>
    </row>
    <row r="8" spans="1:6">
      <c r="A8" t="str">
        <f t="shared" si="0"/>
        <v>134isakov</v>
      </c>
      <c r="B8" s="390" t="s">
        <v>448</v>
      </c>
      <c r="C8" s="390">
        <v>134</v>
      </c>
      <c r="D8" s="390">
        <v>4</v>
      </c>
      <c r="E8" s="390"/>
      <c r="F8" t="str">
        <f t="shared" si="1"/>
        <v>НЕТ</v>
      </c>
    </row>
    <row r="9" spans="1:6">
      <c r="A9" t="str">
        <f t="shared" si="0"/>
        <v>121isakov</v>
      </c>
      <c r="B9" s="390" t="s">
        <v>448</v>
      </c>
      <c r="C9" s="390">
        <v>121</v>
      </c>
      <c r="D9" s="390">
        <v>4</v>
      </c>
      <c r="E9" s="390"/>
      <c r="F9" t="str">
        <f t="shared" si="1"/>
        <v>НЕТ</v>
      </c>
    </row>
    <row r="10" spans="1:6">
      <c r="A10" t="str">
        <f t="shared" si="0"/>
        <v>88isakov</v>
      </c>
      <c r="B10" s="390" t="s">
        <v>448</v>
      </c>
      <c r="C10" s="390">
        <v>88</v>
      </c>
      <c r="D10" s="390">
        <v>9</v>
      </c>
      <c r="E10" s="390"/>
      <c r="F10" t="str">
        <f t="shared" si="1"/>
        <v>НЕТ</v>
      </c>
    </row>
    <row r="11" spans="1:6">
      <c r="A11" t="str">
        <f t="shared" si="0"/>
        <v>70isakov</v>
      </c>
      <c r="B11" s="390" t="s">
        <v>448</v>
      </c>
      <c r="C11" s="390">
        <v>70</v>
      </c>
      <c r="D11" s="390">
        <v>11</v>
      </c>
      <c r="E11" s="390" t="s">
        <v>467</v>
      </c>
      <c r="F11" t="str">
        <f t="shared" si="1"/>
        <v>ДА</v>
      </c>
    </row>
    <row r="12" spans="1:6">
      <c r="A12" t="str">
        <f t="shared" si="0"/>
        <v>90isakov</v>
      </c>
      <c r="B12" s="390" t="s">
        <v>448</v>
      </c>
      <c r="C12" s="390">
        <v>90</v>
      </c>
      <c r="D12" s="390">
        <v>9</v>
      </c>
      <c r="E12" s="390"/>
      <c r="F12" t="str">
        <f t="shared" si="1"/>
        <v>НЕТ</v>
      </c>
    </row>
    <row r="13" spans="1:6">
      <c r="A13" t="str">
        <f t="shared" si="0"/>
        <v>37isakov</v>
      </c>
      <c r="B13" s="390" t="s">
        <v>448</v>
      </c>
      <c r="C13" s="390">
        <v>37</v>
      </c>
      <c r="D13" s="390">
        <v>4</v>
      </c>
      <c r="E13" s="390"/>
      <c r="F13" t="str">
        <f t="shared" si="1"/>
        <v>НЕТ</v>
      </c>
    </row>
    <row r="14" spans="1:6">
      <c r="A14" t="str">
        <f t="shared" si="0"/>
        <v>64isakov</v>
      </c>
      <c r="B14" s="390" t="s">
        <v>448</v>
      </c>
      <c r="C14" s="390">
        <v>64</v>
      </c>
      <c r="D14" s="390">
        <v>4</v>
      </c>
      <c r="E14" s="390"/>
      <c r="F14" t="str">
        <f t="shared" si="1"/>
        <v>НЕТ</v>
      </c>
    </row>
    <row r="15" spans="1:6">
      <c r="A15" t="str">
        <f t="shared" si="0"/>
        <v>73isakov</v>
      </c>
      <c r="B15" s="390" t="s">
        <v>448</v>
      </c>
      <c r="C15" s="390">
        <v>73</v>
      </c>
      <c r="D15" s="390">
        <v>4</v>
      </c>
      <c r="E15" s="390"/>
      <c r="F15" t="str">
        <f t="shared" si="1"/>
        <v>НЕТ</v>
      </c>
    </row>
    <row r="16" spans="1:6">
      <c r="A16" t="str">
        <f t="shared" si="0"/>
        <v>49isakov</v>
      </c>
      <c r="B16" s="390" t="s">
        <v>448</v>
      </c>
      <c r="C16" s="390">
        <v>49</v>
      </c>
      <c r="D16" s="390">
        <v>5</v>
      </c>
      <c r="E16" s="390"/>
      <c r="F16" t="str">
        <f t="shared" si="1"/>
        <v>НЕТ</v>
      </c>
    </row>
    <row r="17" spans="1:6">
      <c r="A17" t="str">
        <f t="shared" si="0"/>
        <v>28isakov</v>
      </c>
      <c r="B17" s="390" t="s">
        <v>448</v>
      </c>
      <c r="C17" s="390">
        <v>28</v>
      </c>
      <c r="D17" s="390">
        <v>8</v>
      </c>
      <c r="E17" s="390"/>
      <c r="F17" t="str">
        <f t="shared" si="1"/>
        <v>НЕТ</v>
      </c>
    </row>
    <row r="18" spans="1:6">
      <c r="A18" t="str">
        <f t="shared" si="0"/>
        <v>93isakov</v>
      </c>
      <c r="B18" s="390" t="s">
        <v>448</v>
      </c>
      <c r="C18" s="390">
        <v>93</v>
      </c>
      <c r="D18" s="390">
        <v>8</v>
      </c>
      <c r="E18" s="390"/>
      <c r="F18" t="str">
        <f t="shared" si="1"/>
        <v>НЕТ</v>
      </c>
    </row>
    <row r="19" spans="1:6">
      <c r="A19" t="str">
        <f t="shared" si="0"/>
        <v>139isakov</v>
      </c>
      <c r="B19" s="390" t="s">
        <v>448</v>
      </c>
      <c r="C19" s="390">
        <v>139</v>
      </c>
      <c r="D19" s="390">
        <v>5</v>
      </c>
      <c r="E19" s="390"/>
      <c r="F19" t="str">
        <f t="shared" si="1"/>
        <v>НЕТ</v>
      </c>
    </row>
    <row r="20" spans="1:6">
      <c r="A20" t="str">
        <f t="shared" si="0"/>
        <v>144isakov</v>
      </c>
      <c r="B20" s="390" t="s">
        <v>448</v>
      </c>
      <c r="C20" s="390">
        <v>144</v>
      </c>
      <c r="D20" s="390">
        <v>7</v>
      </c>
      <c r="E20" s="390"/>
      <c r="F20" t="str">
        <f t="shared" si="1"/>
        <v>НЕТ</v>
      </c>
    </row>
    <row r="21" spans="1:6">
      <c r="A21" t="str">
        <f t="shared" si="0"/>
        <v>44isakov</v>
      </c>
      <c r="B21" s="390" t="s">
        <v>448</v>
      </c>
      <c r="C21" s="390">
        <v>44</v>
      </c>
      <c r="D21" s="390">
        <v>4</v>
      </c>
      <c r="E21" s="390"/>
      <c r="F21" t="str">
        <f t="shared" si="1"/>
        <v>НЕТ</v>
      </c>
    </row>
    <row r="22" spans="1:6">
      <c r="A22" t="str">
        <f t="shared" si="0"/>
        <v>11isakov</v>
      </c>
      <c r="B22" s="390" t="s">
        <v>448</v>
      </c>
      <c r="C22" s="390">
        <v>11</v>
      </c>
      <c r="D22" s="390">
        <v>4</v>
      </c>
      <c r="E22" s="390"/>
      <c r="F22" t="str">
        <f t="shared" si="1"/>
        <v>НЕТ</v>
      </c>
    </row>
    <row r="23" spans="1:6">
      <c r="A23" t="str">
        <f t="shared" si="0"/>
        <v>80isakov</v>
      </c>
      <c r="B23" s="390" t="s">
        <v>448</v>
      </c>
      <c r="C23" s="390">
        <v>80</v>
      </c>
      <c r="D23" s="390">
        <v>4</v>
      </c>
      <c r="E23" s="390"/>
      <c r="F23" t="str">
        <f t="shared" si="1"/>
        <v>НЕТ</v>
      </c>
    </row>
    <row r="24" spans="1:6">
      <c r="A24" t="str">
        <f t="shared" si="0"/>
        <v>38isakov</v>
      </c>
      <c r="B24" s="390" t="s">
        <v>448</v>
      </c>
      <c r="C24" s="390">
        <v>38</v>
      </c>
      <c r="D24" s="390">
        <v>5</v>
      </c>
      <c r="E24" s="390"/>
      <c r="F24" t="str">
        <f t="shared" si="1"/>
        <v>НЕТ</v>
      </c>
    </row>
    <row r="25" spans="1:6">
      <c r="A25" t="str">
        <f t="shared" si="0"/>
        <v>105isakov</v>
      </c>
      <c r="B25" s="390" t="s">
        <v>448</v>
      </c>
      <c r="C25" s="390">
        <v>105</v>
      </c>
      <c r="D25" s="390">
        <v>5</v>
      </c>
      <c r="E25" s="390"/>
      <c r="F25" t="str">
        <f t="shared" si="1"/>
        <v>НЕТ</v>
      </c>
    </row>
    <row r="26" spans="1:6">
      <c r="A26" t="str">
        <f t="shared" si="0"/>
        <v>152isakov</v>
      </c>
      <c r="B26" s="390" t="s">
        <v>448</v>
      </c>
      <c r="C26" s="390">
        <v>152</v>
      </c>
      <c r="D26" s="390">
        <v>4</v>
      </c>
      <c r="E26" s="390"/>
      <c r="F26" t="str">
        <f t="shared" si="1"/>
        <v>НЕТ</v>
      </c>
    </row>
    <row r="27" spans="1:6">
      <c r="A27" t="str">
        <f t="shared" si="0"/>
        <v>18isakov</v>
      </c>
      <c r="B27" s="390" t="s">
        <v>448</v>
      </c>
      <c r="C27" s="390">
        <v>18</v>
      </c>
      <c r="D27" s="390">
        <v>8</v>
      </c>
      <c r="E27" s="390"/>
      <c r="F27" t="str">
        <f t="shared" si="1"/>
        <v>НЕТ</v>
      </c>
    </row>
    <row r="28" spans="1:6">
      <c r="A28" t="str">
        <f t="shared" si="0"/>
        <v>54isakov</v>
      </c>
      <c r="B28" s="390" t="s">
        <v>448</v>
      </c>
      <c r="C28" s="390">
        <v>54</v>
      </c>
      <c r="D28" s="390">
        <v>7</v>
      </c>
      <c r="E28" s="390"/>
      <c r="F28" t="str">
        <f t="shared" si="1"/>
        <v>НЕТ</v>
      </c>
    </row>
    <row r="29" spans="1:6">
      <c r="A29" t="str">
        <f t="shared" si="0"/>
        <v>24isakov</v>
      </c>
      <c r="B29" s="390" t="s">
        <v>448</v>
      </c>
      <c r="C29" s="390">
        <v>24</v>
      </c>
      <c r="D29" s="390">
        <v>8</v>
      </c>
      <c r="E29" s="390"/>
      <c r="F29" t="str">
        <f t="shared" si="1"/>
        <v>НЕТ</v>
      </c>
    </row>
    <row r="30" spans="1:6">
      <c r="A30" t="str">
        <f t="shared" si="0"/>
        <v>82isakov</v>
      </c>
      <c r="B30" s="390" t="s">
        <v>448</v>
      </c>
      <c r="C30" s="390">
        <v>82</v>
      </c>
      <c r="D30" s="390">
        <v>5</v>
      </c>
      <c r="E30" s="390"/>
      <c r="F30" t="str">
        <f t="shared" si="1"/>
        <v>НЕТ</v>
      </c>
    </row>
    <row r="31" spans="1:6">
      <c r="A31" t="str">
        <f t="shared" si="0"/>
        <v>45isakov</v>
      </c>
      <c r="B31" s="390" t="s">
        <v>448</v>
      </c>
      <c r="C31" s="390">
        <v>45</v>
      </c>
      <c r="D31" s="390">
        <v>4</v>
      </c>
      <c r="E31" s="390"/>
      <c r="F31" t="str">
        <f t="shared" si="1"/>
        <v>НЕТ</v>
      </c>
    </row>
    <row r="32" spans="1:6">
      <c r="A32" t="str">
        <f t="shared" si="0"/>
        <v>72isakov</v>
      </c>
      <c r="B32" s="390" t="s">
        <v>448</v>
      </c>
      <c r="C32" s="390">
        <v>72</v>
      </c>
      <c r="D32" s="390">
        <v>5</v>
      </c>
      <c r="E32" s="390"/>
      <c r="F32" t="str">
        <f t="shared" si="1"/>
        <v>НЕТ</v>
      </c>
    </row>
    <row r="33" spans="1:6">
      <c r="A33" t="str">
        <f t="shared" si="0"/>
        <v>31isakov</v>
      </c>
      <c r="B33" s="390" t="s">
        <v>448</v>
      </c>
      <c r="C33" s="390">
        <v>31</v>
      </c>
      <c r="D33" s="390">
        <v>9</v>
      </c>
      <c r="E33" s="390"/>
      <c r="F33" t="str">
        <f t="shared" si="1"/>
        <v>НЕТ</v>
      </c>
    </row>
    <row r="34" spans="1:6">
      <c r="A34" t="str">
        <f t="shared" si="0"/>
        <v>100isakov</v>
      </c>
      <c r="B34" s="390" t="s">
        <v>448</v>
      </c>
      <c r="C34" s="390">
        <v>100</v>
      </c>
      <c r="D34" s="390">
        <v>11</v>
      </c>
      <c r="E34" s="390" t="s">
        <v>468</v>
      </c>
      <c r="F34" t="str">
        <f t="shared" si="1"/>
        <v>ДА</v>
      </c>
    </row>
    <row r="35" spans="1:6">
      <c r="A35" t="str">
        <f t="shared" si="0"/>
        <v>43isakov</v>
      </c>
      <c r="B35" s="390" t="s">
        <v>448</v>
      </c>
      <c r="C35" s="390">
        <v>43</v>
      </c>
      <c r="D35" s="390">
        <v>4</v>
      </c>
      <c r="E35" s="390"/>
      <c r="F35" t="str">
        <f t="shared" si="1"/>
        <v>НЕТ</v>
      </c>
    </row>
    <row r="36" spans="1:6">
      <c r="A36" t="str">
        <f t="shared" si="0"/>
        <v>143isakov</v>
      </c>
      <c r="B36" s="390" t="s">
        <v>448</v>
      </c>
      <c r="C36" s="390">
        <v>143</v>
      </c>
      <c r="D36" s="390">
        <v>8</v>
      </c>
      <c r="E36" s="390"/>
      <c r="F36" t="str">
        <f t="shared" si="1"/>
        <v>НЕТ</v>
      </c>
    </row>
    <row r="37" spans="1:6">
      <c r="A37" t="str">
        <f t="shared" si="0"/>
        <v>102isakov</v>
      </c>
      <c r="B37" s="390" t="s">
        <v>448</v>
      </c>
      <c r="C37" s="390">
        <v>102</v>
      </c>
      <c r="D37" s="390">
        <v>6</v>
      </c>
      <c r="E37" s="390"/>
      <c r="F37" t="str">
        <f t="shared" si="1"/>
        <v>НЕТ</v>
      </c>
    </row>
    <row r="38" spans="1:6">
      <c r="A38" t="str">
        <f t="shared" si="0"/>
        <v>96isakov</v>
      </c>
      <c r="B38" s="390" t="s">
        <v>448</v>
      </c>
      <c r="C38" s="390">
        <v>96</v>
      </c>
      <c r="D38" s="390">
        <v>8</v>
      </c>
      <c r="E38" s="390"/>
      <c r="F38" t="str">
        <f t="shared" si="1"/>
        <v>НЕТ</v>
      </c>
    </row>
    <row r="39" spans="1:6">
      <c r="A39" t="str">
        <f t="shared" si="0"/>
        <v>56isakov</v>
      </c>
      <c r="B39" s="390" t="s">
        <v>448</v>
      </c>
      <c r="C39" s="390">
        <v>56</v>
      </c>
      <c r="D39" s="390">
        <v>6</v>
      </c>
      <c r="E39" s="390"/>
      <c r="F39" t="str">
        <f t="shared" si="1"/>
        <v>НЕТ</v>
      </c>
    </row>
    <row r="40" spans="1:6">
      <c r="A40" t="str">
        <f t="shared" si="0"/>
        <v>142isakov</v>
      </c>
      <c r="B40" s="390" t="s">
        <v>448</v>
      </c>
      <c r="C40" s="390">
        <v>142</v>
      </c>
      <c r="D40" s="390">
        <v>11</v>
      </c>
      <c r="E40" s="390" t="s">
        <v>469</v>
      </c>
      <c r="F40" t="str">
        <f t="shared" si="1"/>
        <v>ДА</v>
      </c>
    </row>
    <row r="41" spans="1:6">
      <c r="A41" t="str">
        <f t="shared" si="0"/>
        <v>130isakov</v>
      </c>
      <c r="B41" s="390" t="s">
        <v>448</v>
      </c>
      <c r="C41" s="390">
        <v>130</v>
      </c>
      <c r="D41" s="390">
        <v>6</v>
      </c>
      <c r="E41" s="390"/>
      <c r="F41" t="str">
        <f t="shared" si="1"/>
        <v>НЕТ</v>
      </c>
    </row>
    <row r="42" spans="1:6">
      <c r="A42" t="str">
        <f t="shared" si="0"/>
        <v>23isakov</v>
      </c>
      <c r="B42" s="390" t="s">
        <v>448</v>
      </c>
      <c r="C42" s="390">
        <v>23</v>
      </c>
      <c r="D42" s="390">
        <v>4</v>
      </c>
      <c r="E42" s="390"/>
      <c r="F42" t="str">
        <f t="shared" si="1"/>
        <v>НЕТ</v>
      </c>
    </row>
    <row r="43" spans="1:6">
      <c r="A43" t="str">
        <f t="shared" si="0"/>
        <v>10isakov</v>
      </c>
      <c r="B43" s="390" t="s">
        <v>448</v>
      </c>
      <c r="C43" s="390">
        <v>10</v>
      </c>
      <c r="D43" s="390">
        <v>4</v>
      </c>
      <c r="E43" s="390"/>
      <c r="F43" t="str">
        <f t="shared" si="1"/>
        <v>НЕТ</v>
      </c>
    </row>
    <row r="44" spans="1:6">
      <c r="A44" t="str">
        <f t="shared" si="0"/>
        <v>17isakov</v>
      </c>
      <c r="B44" s="390" t="s">
        <v>448</v>
      </c>
      <c r="C44" s="390">
        <v>17</v>
      </c>
      <c r="D44" s="390">
        <v>4</v>
      </c>
      <c r="E44" s="390"/>
      <c r="F44" t="str">
        <f t="shared" si="1"/>
        <v>НЕТ</v>
      </c>
    </row>
    <row r="45" spans="1:6">
      <c r="A45" t="str">
        <f t="shared" si="0"/>
        <v>61isakov</v>
      </c>
      <c r="B45" s="390" t="s">
        <v>448</v>
      </c>
      <c r="C45" s="390">
        <v>61</v>
      </c>
      <c r="D45" s="390">
        <v>5</v>
      </c>
      <c r="E45" s="390"/>
      <c r="F45" t="str">
        <f t="shared" si="1"/>
        <v>НЕТ</v>
      </c>
    </row>
    <row r="46" spans="1:6">
      <c r="A46" t="str">
        <f t="shared" si="0"/>
        <v>20isakov</v>
      </c>
      <c r="B46" s="390" t="s">
        <v>448</v>
      </c>
      <c r="C46" s="390">
        <v>20</v>
      </c>
      <c r="D46" s="390">
        <v>11</v>
      </c>
      <c r="E46" s="390" t="s">
        <v>468</v>
      </c>
      <c r="F46" t="str">
        <f t="shared" si="1"/>
        <v>ДА</v>
      </c>
    </row>
    <row r="47" spans="1:6">
      <c r="A47" t="str">
        <f t="shared" si="0"/>
        <v>74isakov</v>
      </c>
      <c r="B47" s="390" t="s">
        <v>448</v>
      </c>
      <c r="C47" s="390">
        <v>74</v>
      </c>
      <c r="D47" s="390">
        <v>4</v>
      </c>
      <c r="E47" s="390"/>
      <c r="F47" t="str">
        <f t="shared" si="1"/>
        <v>НЕТ</v>
      </c>
    </row>
    <row r="48" spans="1:6">
      <c r="A48" t="str">
        <f t="shared" si="0"/>
        <v>132isakov</v>
      </c>
      <c r="B48" s="390" t="s">
        <v>448</v>
      </c>
      <c r="C48" s="390">
        <v>132</v>
      </c>
      <c r="D48" s="390">
        <v>4</v>
      </c>
      <c r="E48" s="390"/>
      <c r="F48" t="str">
        <f t="shared" si="1"/>
        <v>НЕТ</v>
      </c>
    </row>
    <row r="49" spans="1:6">
      <c r="A49" t="str">
        <f t="shared" si="0"/>
        <v>68isakov</v>
      </c>
      <c r="B49" s="390" t="s">
        <v>448</v>
      </c>
      <c r="C49" s="390">
        <v>68</v>
      </c>
      <c r="D49" s="390">
        <v>8</v>
      </c>
      <c r="E49" s="390"/>
      <c r="F49" t="str">
        <f t="shared" si="1"/>
        <v>НЕТ</v>
      </c>
    </row>
    <row r="50" spans="1:6">
      <c r="A50" t="str">
        <f t="shared" si="0"/>
        <v>3isakov</v>
      </c>
      <c r="B50" s="390" t="s">
        <v>448</v>
      </c>
      <c r="C50" s="390">
        <v>3</v>
      </c>
      <c r="D50" s="390">
        <v>9</v>
      </c>
      <c r="E50" s="390"/>
      <c r="F50" t="str">
        <f t="shared" si="1"/>
        <v>НЕТ</v>
      </c>
    </row>
    <row r="51" spans="1:6">
      <c r="A51" t="str">
        <f t="shared" si="0"/>
        <v>41isakov</v>
      </c>
      <c r="B51" s="390" t="s">
        <v>448</v>
      </c>
      <c r="C51" s="390">
        <v>41</v>
      </c>
      <c r="D51" s="390">
        <v>4</v>
      </c>
      <c r="E51" s="390"/>
      <c r="F51" t="str">
        <f t="shared" si="1"/>
        <v>НЕТ</v>
      </c>
    </row>
    <row r="52" spans="1:6">
      <c r="A52" t="str">
        <f t="shared" si="0"/>
        <v>71isakov</v>
      </c>
      <c r="B52" s="390" t="s">
        <v>448</v>
      </c>
      <c r="C52" s="390">
        <v>71</v>
      </c>
      <c r="D52" s="390">
        <v>4</v>
      </c>
      <c r="E52" s="390"/>
      <c r="F52" t="str">
        <f t="shared" si="1"/>
        <v>НЕТ</v>
      </c>
    </row>
    <row r="53" spans="1:6">
      <c r="A53" t="str">
        <f t="shared" si="0"/>
        <v>120isakov</v>
      </c>
      <c r="B53" s="390" t="s">
        <v>448</v>
      </c>
      <c r="C53" s="390">
        <v>120</v>
      </c>
      <c r="D53" s="390">
        <v>8</v>
      </c>
      <c r="E53" s="390"/>
      <c r="F53" t="str">
        <f t="shared" si="1"/>
        <v>НЕТ</v>
      </c>
    </row>
    <row r="54" spans="1:6">
      <c r="A54" t="str">
        <f t="shared" si="0"/>
        <v>65isakov</v>
      </c>
      <c r="B54" s="390" t="s">
        <v>448</v>
      </c>
      <c r="C54" s="390">
        <v>65</v>
      </c>
      <c r="D54" s="390">
        <v>4</v>
      </c>
      <c r="E54" s="390"/>
      <c r="F54" t="str">
        <f t="shared" si="1"/>
        <v>НЕТ</v>
      </c>
    </row>
    <row r="55" spans="1:6">
      <c r="A55" t="str">
        <f t="shared" si="0"/>
        <v>145isakov</v>
      </c>
      <c r="B55" s="390" t="s">
        <v>448</v>
      </c>
      <c r="C55" s="390">
        <v>145</v>
      </c>
      <c r="D55" s="390">
        <v>5</v>
      </c>
      <c r="E55" s="390"/>
      <c r="F55" t="str">
        <f t="shared" si="1"/>
        <v>НЕТ</v>
      </c>
    </row>
    <row r="56" spans="1:6">
      <c r="A56" t="str">
        <f t="shared" si="0"/>
        <v>115isakov</v>
      </c>
      <c r="B56" s="390" t="s">
        <v>448</v>
      </c>
      <c r="C56" s="390">
        <v>115</v>
      </c>
      <c r="D56" s="390">
        <v>6</v>
      </c>
      <c r="E56" s="390"/>
      <c r="F56" t="str">
        <f t="shared" si="1"/>
        <v>НЕТ</v>
      </c>
    </row>
    <row r="57" spans="1:6">
      <c r="A57" t="str">
        <f t="shared" si="0"/>
        <v>50isakov</v>
      </c>
      <c r="B57" s="390" t="s">
        <v>448</v>
      </c>
      <c r="C57" s="390">
        <v>50</v>
      </c>
      <c r="D57" s="390">
        <v>4</v>
      </c>
      <c r="E57" s="390"/>
      <c r="F57" t="str">
        <f t="shared" si="1"/>
        <v>НЕТ</v>
      </c>
    </row>
    <row r="58" spans="1:6">
      <c r="A58" t="str">
        <f t="shared" si="0"/>
        <v>146isakov</v>
      </c>
      <c r="B58" s="390" t="s">
        <v>448</v>
      </c>
      <c r="C58" s="390">
        <v>146</v>
      </c>
      <c r="D58" s="390">
        <v>4</v>
      </c>
      <c r="E58" s="390"/>
      <c r="F58" t="str">
        <f t="shared" si="1"/>
        <v>НЕТ</v>
      </c>
    </row>
    <row r="59" spans="1:6">
      <c r="A59" t="str">
        <f t="shared" si="0"/>
        <v>21isakov</v>
      </c>
      <c r="B59" s="390" t="s">
        <v>448</v>
      </c>
      <c r="C59" s="390">
        <v>21</v>
      </c>
      <c r="D59" s="390">
        <v>4</v>
      </c>
      <c r="E59" s="390"/>
      <c r="F59" t="str">
        <f t="shared" si="1"/>
        <v>НЕТ</v>
      </c>
    </row>
    <row r="60" spans="1:6">
      <c r="A60" t="str">
        <f t="shared" si="0"/>
        <v>57isakov</v>
      </c>
      <c r="B60" s="390" t="s">
        <v>448</v>
      </c>
      <c r="C60" s="390">
        <v>57</v>
      </c>
      <c r="D60" s="390">
        <v>4</v>
      </c>
      <c r="E60" s="390"/>
      <c r="F60" t="str">
        <f t="shared" si="1"/>
        <v>НЕТ</v>
      </c>
    </row>
    <row r="61" spans="1:6">
      <c r="A61" t="str">
        <f t="shared" si="0"/>
        <v>86isakov</v>
      </c>
      <c r="B61" s="390" t="s">
        <v>448</v>
      </c>
      <c r="C61" s="390">
        <v>86</v>
      </c>
      <c r="D61" s="390">
        <v>11</v>
      </c>
      <c r="E61" s="390" t="s">
        <v>470</v>
      </c>
      <c r="F61" t="str">
        <f t="shared" si="1"/>
        <v>ДА</v>
      </c>
    </row>
    <row r="62" spans="1:6">
      <c r="A62" t="str">
        <f t="shared" si="0"/>
        <v>29isakov</v>
      </c>
      <c r="B62" s="390" t="s">
        <v>448</v>
      </c>
      <c r="C62" s="390">
        <v>29</v>
      </c>
      <c r="D62" s="390">
        <v>5</v>
      </c>
      <c r="E62" s="390"/>
      <c r="F62" t="str">
        <f t="shared" si="1"/>
        <v>НЕТ</v>
      </c>
    </row>
    <row r="63" spans="1:6">
      <c r="A63" t="str">
        <f t="shared" si="0"/>
        <v>99isakov</v>
      </c>
      <c r="B63" s="390" t="s">
        <v>448</v>
      </c>
      <c r="C63" s="390">
        <v>99</v>
      </c>
      <c r="D63" s="390">
        <v>6</v>
      </c>
      <c r="E63" s="390"/>
      <c r="F63" t="str">
        <f t="shared" si="1"/>
        <v>НЕТ</v>
      </c>
    </row>
    <row r="64" spans="1:6">
      <c r="A64" t="str">
        <f t="shared" si="0"/>
        <v>94isakov</v>
      </c>
      <c r="B64" s="390" t="s">
        <v>448</v>
      </c>
      <c r="C64" s="390">
        <v>94</v>
      </c>
      <c r="D64" s="390">
        <v>4</v>
      </c>
      <c r="E64" s="390"/>
      <c r="F64" t="str">
        <f t="shared" si="1"/>
        <v>НЕТ</v>
      </c>
    </row>
    <row r="65" spans="1:6">
      <c r="A65" t="str">
        <f t="shared" si="0"/>
        <v>118isakov</v>
      </c>
      <c r="B65" s="390" t="s">
        <v>448</v>
      </c>
      <c r="C65" s="390">
        <v>118</v>
      </c>
      <c r="D65" s="390">
        <v>4</v>
      </c>
      <c r="E65" s="390"/>
      <c r="F65" t="str">
        <f t="shared" si="1"/>
        <v>НЕТ</v>
      </c>
    </row>
    <row r="66" spans="1:6">
      <c r="A66" t="str">
        <f t="shared" si="0"/>
        <v>46isakov</v>
      </c>
      <c r="B66" s="390" t="s">
        <v>448</v>
      </c>
      <c r="C66" s="390">
        <v>46</v>
      </c>
      <c r="D66" s="390">
        <v>4</v>
      </c>
      <c r="E66" s="390"/>
      <c r="F66" t="str">
        <f t="shared" si="1"/>
        <v>НЕТ</v>
      </c>
    </row>
    <row r="67" spans="1:6">
      <c r="A67" t="str">
        <f t="shared" ref="A67:A130" si="2">CONCATENATE(C67,B67)</f>
        <v>84isakov</v>
      </c>
      <c r="B67" s="390" t="s">
        <v>448</v>
      </c>
      <c r="C67" s="390">
        <v>84</v>
      </c>
      <c r="D67" s="390">
        <v>4</v>
      </c>
      <c r="E67" s="390"/>
      <c r="F67" t="str">
        <f t="shared" ref="F67:F130" si="3">IF(ISBLANK(E67),"НЕТ","ДА")</f>
        <v>НЕТ</v>
      </c>
    </row>
    <row r="68" spans="1:6">
      <c r="A68" t="str">
        <f t="shared" si="2"/>
        <v>75isakov</v>
      </c>
      <c r="B68" s="390" t="s">
        <v>448</v>
      </c>
      <c r="C68" s="390">
        <v>75</v>
      </c>
      <c r="D68" s="390">
        <v>4</v>
      </c>
      <c r="E68" s="390"/>
      <c r="F68" t="str">
        <f t="shared" si="3"/>
        <v>НЕТ</v>
      </c>
    </row>
    <row r="69" spans="1:6">
      <c r="A69" t="str">
        <f t="shared" si="2"/>
        <v>39isakov</v>
      </c>
      <c r="B69" s="390" t="s">
        <v>448</v>
      </c>
      <c r="C69" s="390">
        <v>39</v>
      </c>
      <c r="D69" s="390">
        <v>9</v>
      </c>
      <c r="E69" s="390"/>
      <c r="F69" t="str">
        <f t="shared" si="3"/>
        <v>НЕТ</v>
      </c>
    </row>
    <row r="70" spans="1:6">
      <c r="A70" t="str">
        <f t="shared" si="2"/>
        <v>107isakov</v>
      </c>
      <c r="B70" s="390" t="s">
        <v>448</v>
      </c>
      <c r="C70" s="390">
        <v>107</v>
      </c>
      <c r="D70" s="390">
        <v>7</v>
      </c>
      <c r="E70" s="390"/>
      <c r="F70" t="str">
        <f t="shared" si="3"/>
        <v>НЕТ</v>
      </c>
    </row>
    <row r="71" spans="1:6">
      <c r="A71" t="str">
        <f t="shared" si="2"/>
        <v>40isakov</v>
      </c>
      <c r="B71" s="390" t="s">
        <v>448</v>
      </c>
      <c r="C71" s="390">
        <v>40</v>
      </c>
      <c r="D71" s="390">
        <v>3</v>
      </c>
      <c r="E71" s="390"/>
      <c r="F71" t="str">
        <f t="shared" si="3"/>
        <v>НЕТ</v>
      </c>
    </row>
    <row r="72" spans="1:6">
      <c r="A72" t="str">
        <f t="shared" si="2"/>
        <v>48isakov</v>
      </c>
      <c r="B72" s="390" t="s">
        <v>448</v>
      </c>
      <c r="C72" s="390">
        <v>48</v>
      </c>
      <c r="D72" s="390">
        <v>5</v>
      </c>
      <c r="E72" s="390"/>
      <c r="F72" t="str">
        <f t="shared" si="3"/>
        <v>НЕТ</v>
      </c>
    </row>
    <row r="73" spans="1:6">
      <c r="A73" t="str">
        <f t="shared" si="2"/>
        <v>51isakov</v>
      </c>
      <c r="B73" s="390" t="s">
        <v>448</v>
      </c>
      <c r="C73" s="390">
        <v>51</v>
      </c>
      <c r="D73" s="390">
        <v>4</v>
      </c>
      <c r="E73" s="390"/>
      <c r="F73" t="str">
        <f t="shared" si="3"/>
        <v>НЕТ</v>
      </c>
    </row>
    <row r="74" spans="1:6">
      <c r="A74" t="str">
        <f t="shared" si="2"/>
        <v>76isakov</v>
      </c>
      <c r="B74" s="390" t="s">
        <v>448</v>
      </c>
      <c r="C74" s="390">
        <v>76</v>
      </c>
      <c r="D74" s="390">
        <v>4</v>
      </c>
      <c r="E74" s="390"/>
      <c r="F74" t="str">
        <f t="shared" si="3"/>
        <v>НЕТ</v>
      </c>
    </row>
    <row r="75" spans="1:6">
      <c r="A75" t="str">
        <f t="shared" si="2"/>
        <v>67isakov</v>
      </c>
      <c r="B75" s="390" t="s">
        <v>448</v>
      </c>
      <c r="C75" s="390">
        <v>67</v>
      </c>
      <c r="D75" s="390">
        <v>4</v>
      </c>
      <c r="E75" s="390"/>
      <c r="F75" t="str">
        <f t="shared" si="3"/>
        <v>НЕТ</v>
      </c>
    </row>
    <row r="76" spans="1:6">
      <c r="A76" t="str">
        <f t="shared" si="2"/>
        <v>108isakov</v>
      </c>
      <c r="B76" s="390" t="s">
        <v>448</v>
      </c>
      <c r="C76" s="390">
        <v>108</v>
      </c>
      <c r="D76" s="390">
        <v>9</v>
      </c>
      <c r="E76" s="390"/>
      <c r="F76" t="str">
        <f t="shared" si="3"/>
        <v>НЕТ</v>
      </c>
    </row>
    <row r="77" spans="1:6">
      <c r="A77" t="str">
        <f t="shared" si="2"/>
        <v>114isakov</v>
      </c>
      <c r="B77" s="390" t="s">
        <v>448</v>
      </c>
      <c r="C77" s="390">
        <v>114</v>
      </c>
      <c r="D77" s="390">
        <v>4</v>
      </c>
      <c r="E77" s="390"/>
      <c r="F77" t="str">
        <f t="shared" si="3"/>
        <v>НЕТ</v>
      </c>
    </row>
    <row r="78" spans="1:6">
      <c r="A78" t="str">
        <f t="shared" si="2"/>
        <v>98isakov</v>
      </c>
      <c r="B78" s="390" t="s">
        <v>448</v>
      </c>
      <c r="C78" s="390">
        <v>98</v>
      </c>
      <c r="D78" s="390">
        <v>10</v>
      </c>
      <c r="E78" s="390" t="s">
        <v>471</v>
      </c>
      <c r="F78" t="str">
        <f t="shared" si="3"/>
        <v>ДА</v>
      </c>
    </row>
    <row r="79" spans="1:6">
      <c r="A79" t="str">
        <f t="shared" si="2"/>
        <v>89isakov</v>
      </c>
      <c r="B79" s="390" t="s">
        <v>448</v>
      </c>
      <c r="C79" s="390">
        <v>89</v>
      </c>
      <c r="D79" s="390">
        <v>4</v>
      </c>
      <c r="E79" s="390"/>
      <c r="F79" t="str">
        <f t="shared" si="3"/>
        <v>НЕТ</v>
      </c>
    </row>
    <row r="80" spans="1:6">
      <c r="A80" t="str">
        <f t="shared" si="2"/>
        <v>55isakov</v>
      </c>
      <c r="B80" s="390" t="s">
        <v>448</v>
      </c>
      <c r="C80" s="390">
        <v>55</v>
      </c>
      <c r="D80" s="390">
        <v>5</v>
      </c>
      <c r="E80" s="390"/>
      <c r="F80" t="str">
        <f t="shared" si="3"/>
        <v>НЕТ</v>
      </c>
    </row>
    <row r="81" spans="1:6">
      <c r="A81" t="str">
        <f t="shared" si="2"/>
        <v>92isakov</v>
      </c>
      <c r="B81" s="390" t="s">
        <v>448</v>
      </c>
      <c r="C81" s="390">
        <v>92</v>
      </c>
      <c r="D81" s="390">
        <v>6</v>
      </c>
      <c r="E81" s="390"/>
      <c r="F81" t="str">
        <f t="shared" si="3"/>
        <v>НЕТ</v>
      </c>
    </row>
    <row r="82" spans="1:6">
      <c r="A82" t="str">
        <f t="shared" si="2"/>
        <v>4isakov</v>
      </c>
      <c r="B82" s="390" t="s">
        <v>448</v>
      </c>
      <c r="C82" s="390">
        <v>4</v>
      </c>
      <c r="D82" s="390">
        <v>11</v>
      </c>
      <c r="E82" s="390" t="s">
        <v>470</v>
      </c>
      <c r="F82" t="str">
        <f t="shared" si="3"/>
        <v>ДА</v>
      </c>
    </row>
    <row r="83" spans="1:6">
      <c r="A83" t="str">
        <f t="shared" si="2"/>
        <v>91isakov</v>
      </c>
      <c r="B83" s="390" t="s">
        <v>448</v>
      </c>
      <c r="C83" s="390">
        <v>91</v>
      </c>
      <c r="D83" s="390">
        <v>8</v>
      </c>
      <c r="E83" s="390"/>
      <c r="F83" t="str">
        <f t="shared" si="3"/>
        <v>НЕТ</v>
      </c>
    </row>
    <row r="84" spans="1:6">
      <c r="A84" t="str">
        <f t="shared" si="2"/>
        <v>110isakov</v>
      </c>
      <c r="B84" s="390" t="s">
        <v>448</v>
      </c>
      <c r="C84" s="390">
        <v>110</v>
      </c>
      <c r="D84" s="390">
        <v>9</v>
      </c>
      <c r="E84" s="390"/>
      <c r="F84" t="str">
        <f t="shared" si="3"/>
        <v>НЕТ</v>
      </c>
    </row>
    <row r="85" spans="1:6">
      <c r="A85" t="str">
        <f t="shared" si="2"/>
        <v>149isakov</v>
      </c>
      <c r="B85" s="390" t="s">
        <v>448</v>
      </c>
      <c r="C85" s="390">
        <v>149</v>
      </c>
      <c r="D85" s="390">
        <v>3</v>
      </c>
      <c r="E85" s="390"/>
      <c r="F85" t="str">
        <f t="shared" si="3"/>
        <v>НЕТ</v>
      </c>
    </row>
    <row r="86" spans="1:6">
      <c r="A86" t="str">
        <f t="shared" si="2"/>
        <v>9isakov</v>
      </c>
      <c r="B86" s="390" t="s">
        <v>448</v>
      </c>
      <c r="C86" s="390">
        <v>9</v>
      </c>
      <c r="D86" s="390">
        <v>3</v>
      </c>
      <c r="E86" s="390"/>
      <c r="F86" t="str">
        <f t="shared" si="3"/>
        <v>НЕТ</v>
      </c>
    </row>
    <row r="87" spans="1:6">
      <c r="A87" t="str">
        <f t="shared" si="2"/>
        <v>33isakov</v>
      </c>
      <c r="B87" s="390" t="s">
        <v>448</v>
      </c>
      <c r="C87" s="390">
        <v>33</v>
      </c>
      <c r="D87" s="390">
        <v>3</v>
      </c>
      <c r="E87" s="390"/>
      <c r="F87" t="str">
        <f t="shared" si="3"/>
        <v>НЕТ</v>
      </c>
    </row>
    <row r="88" spans="1:6">
      <c r="A88" t="str">
        <f t="shared" si="2"/>
        <v>16isakov</v>
      </c>
      <c r="B88" s="390" t="s">
        <v>448</v>
      </c>
      <c r="C88" s="390">
        <v>16</v>
      </c>
      <c r="D88" s="390">
        <v>5</v>
      </c>
      <c r="E88" s="390"/>
      <c r="F88" t="str">
        <f t="shared" si="3"/>
        <v>НЕТ</v>
      </c>
    </row>
    <row r="89" spans="1:6">
      <c r="A89" t="str">
        <f t="shared" si="2"/>
        <v>2isakov</v>
      </c>
      <c r="B89" s="390" t="s">
        <v>448</v>
      </c>
      <c r="C89" s="390">
        <v>2</v>
      </c>
      <c r="D89" s="390">
        <v>4</v>
      </c>
      <c r="E89" s="390"/>
      <c r="F89" t="str">
        <f t="shared" si="3"/>
        <v>НЕТ</v>
      </c>
    </row>
    <row r="90" spans="1:6">
      <c r="A90" t="str">
        <f t="shared" si="2"/>
        <v>32isakov</v>
      </c>
      <c r="B90" s="390" t="s">
        <v>448</v>
      </c>
      <c r="C90" s="390">
        <v>32</v>
      </c>
      <c r="D90" s="390">
        <v>12</v>
      </c>
      <c r="E90" s="390" t="s">
        <v>472</v>
      </c>
      <c r="F90" t="str">
        <f t="shared" si="3"/>
        <v>ДА</v>
      </c>
    </row>
    <row r="91" spans="1:6">
      <c r="A91" t="str">
        <f t="shared" si="2"/>
        <v>58isakov</v>
      </c>
      <c r="B91" s="390" t="s">
        <v>448</v>
      </c>
      <c r="C91" s="390">
        <v>58</v>
      </c>
      <c r="D91" s="390">
        <v>4</v>
      </c>
      <c r="E91" s="390"/>
      <c r="F91" t="str">
        <f t="shared" si="3"/>
        <v>НЕТ</v>
      </c>
    </row>
    <row r="92" spans="1:6">
      <c r="A92" t="str">
        <f t="shared" si="2"/>
        <v>116isakov</v>
      </c>
      <c r="B92" s="390" t="s">
        <v>448</v>
      </c>
      <c r="C92" s="390">
        <v>116</v>
      </c>
      <c r="D92" s="390">
        <v>8</v>
      </c>
      <c r="E92" s="390"/>
      <c r="F92" t="str">
        <f t="shared" si="3"/>
        <v>НЕТ</v>
      </c>
    </row>
    <row r="93" spans="1:6">
      <c r="A93" t="str">
        <f t="shared" si="2"/>
        <v>52isakov</v>
      </c>
      <c r="B93" s="390" t="s">
        <v>448</v>
      </c>
      <c r="C93" s="390">
        <v>52</v>
      </c>
      <c r="D93" s="390">
        <v>5</v>
      </c>
      <c r="E93" s="390"/>
      <c r="F93" t="str">
        <f t="shared" si="3"/>
        <v>НЕТ</v>
      </c>
    </row>
    <row r="94" spans="1:6">
      <c r="A94" t="str">
        <f t="shared" si="2"/>
        <v>103isakov</v>
      </c>
      <c r="B94" s="390" t="s">
        <v>448</v>
      </c>
      <c r="C94" s="390">
        <v>103</v>
      </c>
      <c r="D94" s="390">
        <v>4</v>
      </c>
      <c r="E94" s="390"/>
      <c r="F94" t="str">
        <f t="shared" si="3"/>
        <v>НЕТ</v>
      </c>
    </row>
    <row r="95" spans="1:6">
      <c r="A95" t="str">
        <f t="shared" si="2"/>
        <v>36isakov</v>
      </c>
      <c r="B95" s="390" t="s">
        <v>448</v>
      </c>
      <c r="C95" s="390">
        <v>36</v>
      </c>
      <c r="D95" s="390">
        <v>4</v>
      </c>
      <c r="E95" s="390"/>
      <c r="F95" t="str">
        <f t="shared" si="3"/>
        <v>НЕТ</v>
      </c>
    </row>
    <row r="96" spans="1:6">
      <c r="A96" t="str">
        <f t="shared" si="2"/>
        <v>59isakov</v>
      </c>
      <c r="B96" s="390" t="s">
        <v>448</v>
      </c>
      <c r="C96" s="390">
        <v>59</v>
      </c>
      <c r="D96" s="390">
        <v>5</v>
      </c>
      <c r="E96" s="390"/>
      <c r="F96" t="str">
        <f t="shared" si="3"/>
        <v>НЕТ</v>
      </c>
    </row>
    <row r="97" spans="1:6">
      <c r="A97" t="str">
        <f t="shared" si="2"/>
        <v>131isakov</v>
      </c>
      <c r="B97" s="390" t="s">
        <v>448</v>
      </c>
      <c r="C97" s="390">
        <v>131</v>
      </c>
      <c r="D97" s="390">
        <v>4</v>
      </c>
      <c r="E97" s="390"/>
      <c r="F97" t="str">
        <f t="shared" si="3"/>
        <v>НЕТ</v>
      </c>
    </row>
    <row r="98" spans="1:6">
      <c r="A98" t="str">
        <f t="shared" si="2"/>
        <v>7isakov</v>
      </c>
      <c r="B98" s="390" t="s">
        <v>448</v>
      </c>
      <c r="C98" s="390">
        <v>7</v>
      </c>
      <c r="D98" s="390">
        <v>4</v>
      </c>
      <c r="E98" s="390"/>
      <c r="F98" t="str">
        <f t="shared" si="3"/>
        <v>НЕТ</v>
      </c>
    </row>
    <row r="99" spans="1:6">
      <c r="A99" t="str">
        <f t="shared" si="2"/>
        <v>79isakov</v>
      </c>
      <c r="B99" s="390" t="s">
        <v>448</v>
      </c>
      <c r="C99" s="390">
        <v>79</v>
      </c>
      <c r="D99" s="390">
        <v>5</v>
      </c>
      <c r="E99" s="390"/>
      <c r="F99" t="str">
        <f t="shared" si="3"/>
        <v>НЕТ</v>
      </c>
    </row>
    <row r="100" spans="1:6">
      <c r="A100" t="str">
        <f t="shared" si="2"/>
        <v>112isakov</v>
      </c>
      <c r="B100" s="390" t="s">
        <v>448</v>
      </c>
      <c r="C100" s="390">
        <v>112</v>
      </c>
      <c r="D100" s="390">
        <v>4</v>
      </c>
      <c r="E100" s="390"/>
      <c r="F100" t="str">
        <f t="shared" si="3"/>
        <v>НЕТ</v>
      </c>
    </row>
    <row r="101" spans="1:6">
      <c r="A101" t="str">
        <f t="shared" si="2"/>
        <v>151isakov</v>
      </c>
      <c r="B101" s="390" t="s">
        <v>448</v>
      </c>
      <c r="C101" s="390">
        <v>151</v>
      </c>
      <c r="D101" s="390">
        <v>4</v>
      </c>
      <c r="E101" s="390"/>
      <c r="F101" t="str">
        <f t="shared" si="3"/>
        <v>НЕТ</v>
      </c>
    </row>
    <row r="102" spans="1:6">
      <c r="A102" t="str">
        <f t="shared" si="2"/>
        <v>1isakov</v>
      </c>
      <c r="B102" s="390" t="s">
        <v>448</v>
      </c>
      <c r="C102" s="390">
        <v>1</v>
      </c>
      <c r="D102" s="390">
        <v>7</v>
      </c>
      <c r="E102" s="390"/>
      <c r="F102" t="str">
        <f t="shared" si="3"/>
        <v>НЕТ</v>
      </c>
    </row>
    <row r="103" spans="1:6">
      <c r="A103" t="str">
        <f t="shared" si="2"/>
        <v>12isakov</v>
      </c>
      <c r="B103" s="390" t="s">
        <v>448</v>
      </c>
      <c r="C103" s="390">
        <v>12</v>
      </c>
      <c r="D103" s="390">
        <v>4</v>
      </c>
      <c r="E103" s="390"/>
      <c r="F103" t="str">
        <f t="shared" si="3"/>
        <v>НЕТ</v>
      </c>
    </row>
    <row r="104" spans="1:6">
      <c r="A104" t="str">
        <f t="shared" si="2"/>
        <v>66isakov</v>
      </c>
      <c r="B104" s="390" t="s">
        <v>448</v>
      </c>
      <c r="C104" s="390">
        <v>66</v>
      </c>
      <c r="D104" s="390">
        <v>4</v>
      </c>
      <c r="E104" s="390"/>
      <c r="F104" t="str">
        <f t="shared" si="3"/>
        <v>НЕТ</v>
      </c>
    </row>
    <row r="105" spans="1:6">
      <c r="A105" t="str">
        <f t="shared" si="2"/>
        <v>119isakov</v>
      </c>
      <c r="B105" s="390" t="s">
        <v>448</v>
      </c>
      <c r="C105" s="390">
        <v>119</v>
      </c>
      <c r="D105" s="390">
        <v>4</v>
      </c>
      <c r="E105" s="390"/>
      <c r="F105" t="str">
        <f t="shared" si="3"/>
        <v>НЕТ</v>
      </c>
    </row>
    <row r="106" spans="1:6">
      <c r="A106" t="str">
        <f t="shared" si="2"/>
        <v>5isakov</v>
      </c>
      <c r="B106" s="390" t="s">
        <v>448</v>
      </c>
      <c r="C106" s="390">
        <v>5</v>
      </c>
      <c r="D106" s="390">
        <v>4</v>
      </c>
      <c r="E106" s="390"/>
      <c r="F106" t="str">
        <f t="shared" si="3"/>
        <v>НЕТ</v>
      </c>
    </row>
    <row r="107" spans="1:6">
      <c r="A107" t="str">
        <f t="shared" si="2"/>
        <v>8isakov</v>
      </c>
      <c r="B107" s="390" t="s">
        <v>448</v>
      </c>
      <c r="C107" s="390">
        <v>8</v>
      </c>
      <c r="D107" s="390">
        <v>4</v>
      </c>
      <c r="E107" s="390"/>
      <c r="F107" t="str">
        <f t="shared" si="3"/>
        <v>НЕТ</v>
      </c>
    </row>
    <row r="108" spans="1:6">
      <c r="A108" t="str">
        <f t="shared" si="2"/>
        <v>97isakov</v>
      </c>
      <c r="B108" s="390" t="s">
        <v>448</v>
      </c>
      <c r="C108" s="390">
        <v>97</v>
      </c>
      <c r="D108" s="390">
        <v>4</v>
      </c>
      <c r="E108" s="390"/>
      <c r="F108" t="str">
        <f t="shared" si="3"/>
        <v>НЕТ</v>
      </c>
    </row>
    <row r="109" spans="1:6">
      <c r="A109" t="str">
        <f t="shared" si="2"/>
        <v>15isakov</v>
      </c>
      <c r="B109" s="390" t="s">
        <v>448</v>
      </c>
      <c r="C109" s="390">
        <v>15</v>
      </c>
      <c r="D109" s="390">
        <v>4</v>
      </c>
      <c r="E109" s="390"/>
      <c r="F109" t="str">
        <f t="shared" si="3"/>
        <v>НЕТ</v>
      </c>
    </row>
    <row r="110" spans="1:6">
      <c r="A110" t="str">
        <f t="shared" si="2"/>
        <v>129isakov</v>
      </c>
      <c r="B110" s="390" t="s">
        <v>448</v>
      </c>
      <c r="C110" s="390">
        <v>129</v>
      </c>
      <c r="D110" s="390">
        <v>9</v>
      </c>
      <c r="E110" s="390" t="s">
        <v>473</v>
      </c>
      <c r="F110" t="str">
        <f t="shared" si="3"/>
        <v>ДА</v>
      </c>
    </row>
    <row r="111" spans="1:6">
      <c r="A111" t="str">
        <f t="shared" si="2"/>
        <v>19isakov</v>
      </c>
      <c r="B111" s="390" t="s">
        <v>448</v>
      </c>
      <c r="C111" s="390">
        <v>19</v>
      </c>
      <c r="D111" s="390">
        <v>9</v>
      </c>
      <c r="E111" s="390"/>
      <c r="F111" t="str">
        <f t="shared" si="3"/>
        <v>НЕТ</v>
      </c>
    </row>
    <row r="112" spans="1:6">
      <c r="A112" t="str">
        <f t="shared" si="2"/>
        <v>104isakov</v>
      </c>
      <c r="B112" s="390" t="s">
        <v>448</v>
      </c>
      <c r="C112" s="390">
        <v>104</v>
      </c>
      <c r="D112" s="390">
        <v>4</v>
      </c>
      <c r="E112" s="390"/>
      <c r="F112" t="str">
        <f t="shared" si="3"/>
        <v>НЕТ</v>
      </c>
    </row>
    <row r="113" spans="1:6">
      <c r="A113" t="str">
        <f t="shared" si="2"/>
        <v>158isakov</v>
      </c>
      <c r="B113" s="390" t="s">
        <v>448</v>
      </c>
      <c r="C113" s="390">
        <v>158</v>
      </c>
      <c r="D113" s="390">
        <v>4</v>
      </c>
      <c r="E113" s="390"/>
      <c r="F113" t="str">
        <f t="shared" si="3"/>
        <v>НЕТ</v>
      </c>
    </row>
    <row r="114" spans="1:6">
      <c r="A114" t="str">
        <f t="shared" si="2"/>
        <v>133isakov</v>
      </c>
      <c r="B114" s="390" t="s">
        <v>448</v>
      </c>
      <c r="C114" s="390">
        <v>133</v>
      </c>
      <c r="D114" s="390">
        <v>4</v>
      </c>
      <c r="E114" s="390"/>
      <c r="F114" t="str">
        <f t="shared" si="3"/>
        <v>НЕТ</v>
      </c>
    </row>
    <row r="115" spans="1:6">
      <c r="A115" t="str">
        <f t="shared" si="2"/>
        <v>157isakov</v>
      </c>
      <c r="B115" s="390" t="s">
        <v>448</v>
      </c>
      <c r="C115" s="390">
        <v>157</v>
      </c>
      <c r="D115" s="390">
        <v>4</v>
      </c>
      <c r="E115" s="390"/>
      <c r="F115" t="str">
        <f t="shared" si="3"/>
        <v>НЕТ</v>
      </c>
    </row>
    <row r="116" spans="1:6">
      <c r="A116" t="str">
        <f t="shared" si="2"/>
        <v>106isakov</v>
      </c>
      <c r="B116" s="390" t="s">
        <v>448</v>
      </c>
      <c r="C116" s="390">
        <v>106</v>
      </c>
      <c r="D116" s="390">
        <v>5</v>
      </c>
      <c r="E116" s="390"/>
      <c r="F116" t="str">
        <f t="shared" si="3"/>
        <v>НЕТ</v>
      </c>
    </row>
    <row r="117" spans="1:6">
      <c r="A117" t="str">
        <f t="shared" si="2"/>
        <v>111isakov</v>
      </c>
      <c r="B117" s="390" t="s">
        <v>448</v>
      </c>
      <c r="C117" s="390">
        <v>111</v>
      </c>
      <c r="D117" s="390">
        <v>5</v>
      </c>
      <c r="E117" s="390"/>
      <c r="F117" t="str">
        <f t="shared" si="3"/>
        <v>НЕТ</v>
      </c>
    </row>
    <row r="118" spans="1:6">
      <c r="A118" t="str">
        <f t="shared" si="2"/>
        <v>159isakov</v>
      </c>
      <c r="B118" s="390" t="s">
        <v>448</v>
      </c>
      <c r="C118" s="390">
        <v>159</v>
      </c>
      <c r="D118" s="390">
        <v>7</v>
      </c>
      <c r="E118" s="390"/>
      <c r="F118" t="str">
        <f t="shared" si="3"/>
        <v>НЕТ</v>
      </c>
    </row>
    <row r="119" spans="1:6">
      <c r="A119" t="str">
        <f t="shared" si="2"/>
        <v>30isakov</v>
      </c>
      <c r="B119" s="390" t="s">
        <v>448</v>
      </c>
      <c r="C119" s="390">
        <v>30</v>
      </c>
      <c r="D119" s="390">
        <v>4</v>
      </c>
      <c r="E119" s="390"/>
      <c r="F119" t="str">
        <f t="shared" si="3"/>
        <v>НЕТ</v>
      </c>
    </row>
    <row r="120" spans="1:6">
      <c r="A120" t="str">
        <f t="shared" si="2"/>
        <v>126isakov</v>
      </c>
      <c r="B120" s="390" t="s">
        <v>448</v>
      </c>
      <c r="C120" s="390">
        <v>126</v>
      </c>
      <c r="D120" s="390">
        <v>6</v>
      </c>
      <c r="E120" s="390"/>
      <c r="F120" t="str">
        <f t="shared" si="3"/>
        <v>НЕТ</v>
      </c>
    </row>
    <row r="121" spans="1:6">
      <c r="A121" t="str">
        <f t="shared" si="2"/>
        <v>117isakov</v>
      </c>
      <c r="B121" s="390" t="s">
        <v>448</v>
      </c>
      <c r="C121" s="390">
        <v>117</v>
      </c>
      <c r="D121" s="390">
        <v>5</v>
      </c>
      <c r="E121" s="390"/>
      <c r="F121" t="str">
        <f t="shared" si="3"/>
        <v>НЕТ</v>
      </c>
    </row>
    <row r="122" spans="1:6">
      <c r="A122" t="str">
        <f t="shared" si="2"/>
        <v>113isakov</v>
      </c>
      <c r="B122" s="390" t="s">
        <v>448</v>
      </c>
      <c r="C122" s="390">
        <v>113</v>
      </c>
      <c r="D122" s="390">
        <v>4</v>
      </c>
      <c r="E122" s="390"/>
      <c r="F122" t="str">
        <f t="shared" si="3"/>
        <v>НЕТ</v>
      </c>
    </row>
    <row r="123" spans="1:6">
      <c r="A123" t="str">
        <f t="shared" si="2"/>
        <v>135isakov</v>
      </c>
      <c r="B123" s="390" t="s">
        <v>448</v>
      </c>
      <c r="C123" s="390">
        <v>135</v>
      </c>
      <c r="D123" s="390">
        <v>6</v>
      </c>
      <c r="E123" s="390"/>
      <c r="F123" t="str">
        <f t="shared" si="3"/>
        <v>НЕТ</v>
      </c>
    </row>
    <row r="124" spans="1:6">
      <c r="A124" t="str">
        <f t="shared" si="2"/>
        <v>87isakov</v>
      </c>
      <c r="B124" s="390" t="s">
        <v>448</v>
      </c>
      <c r="C124" s="390">
        <v>87</v>
      </c>
      <c r="D124" s="390">
        <v>9</v>
      </c>
      <c r="E124" s="390"/>
      <c r="F124" t="str">
        <f t="shared" si="3"/>
        <v>НЕТ</v>
      </c>
    </row>
    <row r="125" spans="1:6">
      <c r="A125" t="str">
        <f t="shared" si="2"/>
        <v>42isakov</v>
      </c>
      <c r="B125" s="390" t="s">
        <v>448</v>
      </c>
      <c r="C125" s="390">
        <v>42</v>
      </c>
      <c r="D125" s="390">
        <v>2</v>
      </c>
      <c r="E125" s="390" t="s">
        <v>474</v>
      </c>
      <c r="F125" t="str">
        <f t="shared" si="3"/>
        <v>ДА</v>
      </c>
    </row>
    <row r="126" spans="1:6">
      <c r="A126" t="str">
        <f t="shared" si="2"/>
        <v>153isakov</v>
      </c>
      <c r="B126" s="390" t="s">
        <v>448</v>
      </c>
      <c r="C126" s="390">
        <v>153</v>
      </c>
      <c r="D126" s="390">
        <v>4</v>
      </c>
      <c r="E126" s="390"/>
      <c r="F126" t="str">
        <f t="shared" si="3"/>
        <v>НЕТ</v>
      </c>
    </row>
    <row r="127" spans="1:6">
      <c r="A127" t="str">
        <f t="shared" si="2"/>
        <v>26isakov</v>
      </c>
      <c r="B127" s="390" t="s">
        <v>448</v>
      </c>
      <c r="C127" s="390">
        <v>26</v>
      </c>
      <c r="D127" s="390">
        <v>7</v>
      </c>
      <c r="E127" s="390"/>
      <c r="F127" t="str">
        <f t="shared" si="3"/>
        <v>НЕТ</v>
      </c>
    </row>
    <row r="128" spans="1:6">
      <c r="A128" t="str">
        <f t="shared" si="2"/>
        <v>155isakov</v>
      </c>
      <c r="B128" s="390" t="s">
        <v>448</v>
      </c>
      <c r="C128" s="390">
        <v>155</v>
      </c>
      <c r="D128" s="390">
        <v>6</v>
      </c>
      <c r="E128" s="390"/>
      <c r="F128" t="str">
        <f t="shared" si="3"/>
        <v>НЕТ</v>
      </c>
    </row>
    <row r="129" spans="1:6">
      <c r="A129" t="str">
        <f t="shared" si="2"/>
        <v>127isakov</v>
      </c>
      <c r="B129" s="390" t="s">
        <v>448</v>
      </c>
      <c r="C129" s="390">
        <v>127</v>
      </c>
      <c r="D129" s="390">
        <v>4</v>
      </c>
      <c r="E129" s="390"/>
      <c r="F129" t="str">
        <f t="shared" si="3"/>
        <v>НЕТ</v>
      </c>
    </row>
    <row r="130" spans="1:6">
      <c r="A130" t="str">
        <f t="shared" si="2"/>
        <v>81isakov</v>
      </c>
      <c r="B130" s="390" t="s">
        <v>448</v>
      </c>
      <c r="C130" s="390">
        <v>81</v>
      </c>
      <c r="D130" s="390">
        <v>4</v>
      </c>
      <c r="E130" s="390"/>
      <c r="F130" t="str">
        <f t="shared" si="3"/>
        <v>НЕТ</v>
      </c>
    </row>
    <row r="131" spans="1:6">
      <c r="A131" t="str">
        <f t="shared" ref="A131:A194" si="4">CONCATENATE(C131,B131)</f>
        <v>122isakov</v>
      </c>
      <c r="B131" s="390" t="s">
        <v>448</v>
      </c>
      <c r="C131" s="390">
        <v>122</v>
      </c>
      <c r="D131" s="390">
        <v>5</v>
      </c>
      <c r="E131" s="390"/>
      <c r="F131" t="str">
        <f t="shared" ref="F131:F194" si="5">IF(ISBLANK(E131),"НЕТ","ДА")</f>
        <v>НЕТ</v>
      </c>
    </row>
    <row r="132" spans="1:6">
      <c r="A132" t="str">
        <f t="shared" si="4"/>
        <v>62isakov</v>
      </c>
      <c r="B132" s="390" t="s">
        <v>448</v>
      </c>
      <c r="C132" s="390">
        <v>62</v>
      </c>
      <c r="D132" s="390">
        <v>4</v>
      </c>
      <c r="E132" s="390"/>
      <c r="F132" t="str">
        <f t="shared" si="5"/>
        <v>НЕТ</v>
      </c>
    </row>
    <row r="133" spans="1:6">
      <c r="A133" t="str">
        <f t="shared" si="4"/>
        <v>53isakov</v>
      </c>
      <c r="B133" s="390" t="s">
        <v>448</v>
      </c>
      <c r="C133" s="390">
        <v>53</v>
      </c>
      <c r="D133" s="390">
        <v>5</v>
      </c>
      <c r="E133" s="390"/>
      <c r="F133" t="str">
        <f t="shared" si="5"/>
        <v>НЕТ</v>
      </c>
    </row>
    <row r="134" spans="1:6">
      <c r="A134" t="str">
        <f t="shared" si="4"/>
        <v>77isakov</v>
      </c>
      <c r="B134" s="390" t="s">
        <v>448</v>
      </c>
      <c r="C134" s="390">
        <v>77</v>
      </c>
      <c r="D134" s="390">
        <v>4</v>
      </c>
      <c r="E134" s="390"/>
      <c r="F134" t="str">
        <f t="shared" si="5"/>
        <v>НЕТ</v>
      </c>
    </row>
    <row r="135" spans="1:6">
      <c r="A135" t="str">
        <f t="shared" si="4"/>
        <v>147isakov</v>
      </c>
      <c r="B135" s="390" t="s">
        <v>448</v>
      </c>
      <c r="C135" s="390">
        <v>147</v>
      </c>
      <c r="D135" s="390">
        <v>4</v>
      </c>
      <c r="E135" s="390"/>
      <c r="F135" t="str">
        <f t="shared" si="5"/>
        <v>НЕТ</v>
      </c>
    </row>
    <row r="136" spans="1:6">
      <c r="A136" t="str">
        <f t="shared" si="4"/>
        <v>78isakov</v>
      </c>
      <c r="B136" s="390" t="s">
        <v>448</v>
      </c>
      <c r="C136" s="390">
        <v>78</v>
      </c>
      <c r="D136" s="390">
        <v>4</v>
      </c>
      <c r="E136" s="390"/>
      <c r="F136" t="str">
        <f t="shared" si="5"/>
        <v>НЕТ</v>
      </c>
    </row>
    <row r="137" spans="1:6">
      <c r="A137" t="str">
        <f t="shared" si="4"/>
        <v>95isakov</v>
      </c>
      <c r="B137" s="390" t="s">
        <v>448</v>
      </c>
      <c r="C137" s="390">
        <v>95</v>
      </c>
      <c r="D137" s="390">
        <v>4</v>
      </c>
      <c r="E137" s="390"/>
      <c r="F137" t="str">
        <f t="shared" si="5"/>
        <v>НЕТ</v>
      </c>
    </row>
    <row r="138" spans="1:6">
      <c r="A138" t="str">
        <f t="shared" si="4"/>
        <v>85isakov</v>
      </c>
      <c r="B138" s="390" t="s">
        <v>448</v>
      </c>
      <c r="C138" s="390">
        <v>85</v>
      </c>
      <c r="D138" s="390">
        <v>4</v>
      </c>
      <c r="E138" s="390"/>
      <c r="F138" t="str">
        <f t="shared" si="5"/>
        <v>НЕТ</v>
      </c>
    </row>
    <row r="139" spans="1:6">
      <c r="A139" t="str">
        <f t="shared" si="4"/>
        <v>6isakov</v>
      </c>
      <c r="B139" s="390" t="s">
        <v>448</v>
      </c>
      <c r="C139" s="390">
        <v>6</v>
      </c>
      <c r="D139" s="390">
        <v>7</v>
      </c>
      <c r="E139" s="390"/>
      <c r="F139" t="str">
        <f t="shared" si="5"/>
        <v>НЕТ</v>
      </c>
    </row>
    <row r="140" spans="1:6">
      <c r="A140" t="str">
        <f t="shared" si="4"/>
        <v>101isakov</v>
      </c>
      <c r="B140" s="390" t="s">
        <v>448</v>
      </c>
      <c r="C140" s="390">
        <v>101</v>
      </c>
      <c r="D140" s="390">
        <v>4</v>
      </c>
      <c r="E140" s="390"/>
      <c r="F140" t="str">
        <f t="shared" si="5"/>
        <v>НЕТ</v>
      </c>
    </row>
    <row r="141" spans="1:6">
      <c r="A141" t="str">
        <f t="shared" si="4"/>
        <v>148isakov</v>
      </c>
      <c r="B141" s="390" t="s">
        <v>448</v>
      </c>
      <c r="C141" s="390">
        <v>148</v>
      </c>
      <c r="D141" s="390">
        <v>4</v>
      </c>
      <c r="E141" s="390"/>
      <c r="F141" t="str">
        <f t="shared" si="5"/>
        <v>НЕТ</v>
      </c>
    </row>
    <row r="142" spans="1:6">
      <c r="A142" t="str">
        <f t="shared" si="4"/>
        <v>150isakov</v>
      </c>
      <c r="B142" s="390" t="s">
        <v>448</v>
      </c>
      <c r="C142" s="390">
        <v>150</v>
      </c>
      <c r="D142" s="390">
        <v>4</v>
      </c>
      <c r="E142" s="390"/>
      <c r="F142" t="str">
        <f t="shared" si="5"/>
        <v>НЕТ</v>
      </c>
    </row>
    <row r="143" spans="1:6">
      <c r="A143" t="str">
        <f t="shared" si="4"/>
        <v>63isakov</v>
      </c>
      <c r="B143" s="390" t="s">
        <v>448</v>
      </c>
      <c r="C143" s="390">
        <v>63</v>
      </c>
      <c r="D143" s="390">
        <v>4</v>
      </c>
      <c r="E143" s="390"/>
      <c r="F143" t="str">
        <f t="shared" si="5"/>
        <v>НЕТ</v>
      </c>
    </row>
    <row r="144" spans="1:6">
      <c r="A144" t="str">
        <f t="shared" si="4"/>
        <v>35isakov</v>
      </c>
      <c r="B144" s="390" t="s">
        <v>448</v>
      </c>
      <c r="C144" s="390">
        <v>35</v>
      </c>
      <c r="D144" s="390">
        <v>6</v>
      </c>
      <c r="E144" s="390"/>
      <c r="F144" t="str">
        <f t="shared" si="5"/>
        <v>НЕТ</v>
      </c>
    </row>
    <row r="145" spans="1:6">
      <c r="A145" t="str">
        <f t="shared" si="4"/>
        <v>69isakov</v>
      </c>
      <c r="B145" s="390" t="s">
        <v>448</v>
      </c>
      <c r="C145" s="390">
        <v>69</v>
      </c>
      <c r="D145" s="390">
        <v>5</v>
      </c>
      <c r="E145" s="390"/>
      <c r="F145" t="str">
        <f t="shared" si="5"/>
        <v>НЕТ</v>
      </c>
    </row>
    <row r="146" spans="1:6">
      <c r="A146" t="str">
        <f t="shared" si="4"/>
        <v>83isakov</v>
      </c>
      <c r="B146" s="390" t="s">
        <v>448</v>
      </c>
      <c r="C146" s="390">
        <v>83</v>
      </c>
      <c r="D146" s="390">
        <v>6</v>
      </c>
      <c r="E146" s="390"/>
      <c r="F146" t="str">
        <f t="shared" si="5"/>
        <v>НЕТ</v>
      </c>
    </row>
    <row r="147" spans="1:6">
      <c r="A147" t="str">
        <f t="shared" si="4"/>
        <v>156isakov</v>
      </c>
      <c r="B147" s="390" t="s">
        <v>448</v>
      </c>
      <c r="C147" s="390">
        <v>156</v>
      </c>
      <c r="D147" s="390">
        <v>4</v>
      </c>
      <c r="E147" s="390"/>
      <c r="F147" t="str">
        <f t="shared" si="5"/>
        <v>НЕТ</v>
      </c>
    </row>
    <row r="148" spans="1:6">
      <c r="A148" t="str">
        <f t="shared" si="4"/>
        <v>25isakov</v>
      </c>
      <c r="B148" s="390" t="s">
        <v>448</v>
      </c>
      <c r="C148" s="390">
        <v>25</v>
      </c>
      <c r="D148" s="390">
        <v>4</v>
      </c>
      <c r="E148" s="390"/>
      <c r="F148" t="str">
        <f t="shared" si="5"/>
        <v>НЕТ</v>
      </c>
    </row>
    <row r="149" spans="1:6">
      <c r="A149" t="str">
        <f t="shared" si="4"/>
        <v>109isakov</v>
      </c>
      <c r="B149" s="390" t="s">
        <v>448</v>
      </c>
      <c r="C149" s="390">
        <v>109</v>
      </c>
      <c r="D149" s="390">
        <v>5</v>
      </c>
      <c r="E149" s="390"/>
      <c r="F149" t="str">
        <f t="shared" si="5"/>
        <v>НЕТ</v>
      </c>
    </row>
    <row r="150" spans="1:6">
      <c r="A150" t="str">
        <f t="shared" si="4"/>
        <v>125isakov</v>
      </c>
      <c r="B150" s="390" t="s">
        <v>448</v>
      </c>
      <c r="C150" s="390">
        <v>125</v>
      </c>
      <c r="D150" s="390">
        <v>5</v>
      </c>
      <c r="E150" s="390"/>
      <c r="F150" t="str">
        <f t="shared" si="5"/>
        <v>НЕТ</v>
      </c>
    </row>
    <row r="151" spans="1:6">
      <c r="A151" t="str">
        <f t="shared" si="4"/>
        <v>141isakov</v>
      </c>
      <c r="B151" s="390" t="s">
        <v>448</v>
      </c>
      <c r="C151" s="390">
        <v>141</v>
      </c>
      <c r="D151" s="390">
        <v>8</v>
      </c>
      <c r="E151" s="390"/>
      <c r="F151" t="str">
        <f t="shared" si="5"/>
        <v>НЕТ</v>
      </c>
    </row>
    <row r="152" spans="1:6">
      <c r="A152" t="str">
        <f t="shared" si="4"/>
        <v>123isakov</v>
      </c>
      <c r="B152" s="390" t="s">
        <v>448</v>
      </c>
      <c r="C152" s="390">
        <v>123</v>
      </c>
      <c r="D152" s="390">
        <v>4</v>
      </c>
      <c r="E152" s="390"/>
      <c r="F152" t="str">
        <f t="shared" si="5"/>
        <v>НЕТ</v>
      </c>
    </row>
    <row r="153" spans="1:6">
      <c r="A153" t="str">
        <f t="shared" si="4"/>
        <v>13isakov</v>
      </c>
      <c r="B153" s="390" t="s">
        <v>448</v>
      </c>
      <c r="C153" s="390">
        <v>13</v>
      </c>
      <c r="D153" s="390">
        <v>4</v>
      </c>
      <c r="E153" s="390"/>
      <c r="F153" t="str">
        <f t="shared" si="5"/>
        <v>НЕТ</v>
      </c>
    </row>
    <row r="154" spans="1:6">
      <c r="A154" t="str">
        <f t="shared" si="4"/>
        <v>14isakov</v>
      </c>
      <c r="B154" s="390" t="s">
        <v>448</v>
      </c>
      <c r="C154" s="390">
        <v>14</v>
      </c>
      <c r="D154" s="390">
        <v>4</v>
      </c>
      <c r="E154" s="390"/>
      <c r="F154" t="str">
        <f t="shared" si="5"/>
        <v>НЕТ</v>
      </c>
    </row>
    <row r="155" spans="1:6">
      <c r="A155" t="str">
        <f t="shared" si="4"/>
        <v>128isakov</v>
      </c>
      <c r="B155" s="390" t="s">
        <v>448</v>
      </c>
      <c r="C155" s="390">
        <v>128</v>
      </c>
      <c r="D155" s="390">
        <v>4</v>
      </c>
      <c r="E155" s="390"/>
      <c r="F155" t="str">
        <f t="shared" si="5"/>
        <v>НЕТ</v>
      </c>
    </row>
    <row r="156" spans="1:6">
      <c r="A156" t="str">
        <f t="shared" si="4"/>
        <v>124isakov</v>
      </c>
      <c r="B156" s="390" t="s">
        <v>448</v>
      </c>
      <c r="C156" s="390">
        <v>124</v>
      </c>
      <c r="D156" s="390">
        <v>4</v>
      </c>
      <c r="E156" s="390"/>
      <c r="F156" t="str">
        <f t="shared" si="5"/>
        <v>НЕТ</v>
      </c>
    </row>
    <row r="157" spans="1:6">
      <c r="A157" t="str">
        <f t="shared" si="4"/>
        <v>140isakov</v>
      </c>
      <c r="B157" s="390" t="s">
        <v>448</v>
      </c>
      <c r="C157" s="390">
        <v>140</v>
      </c>
      <c r="D157" s="390">
        <v>11</v>
      </c>
      <c r="E157" s="390" t="s">
        <v>468</v>
      </c>
      <c r="F157" t="str">
        <f t="shared" si="5"/>
        <v>ДА</v>
      </c>
    </row>
    <row r="158" spans="1:6">
      <c r="A158" t="str">
        <f t="shared" si="4"/>
        <v>9udav</v>
      </c>
      <c r="B158" s="390" t="s">
        <v>99</v>
      </c>
      <c r="C158" s="390">
        <v>9</v>
      </c>
      <c r="D158" s="390">
        <v>1</v>
      </c>
      <c r="E158" s="390" t="s">
        <v>547</v>
      </c>
      <c r="F158" t="str">
        <f t="shared" si="5"/>
        <v>ДА</v>
      </c>
    </row>
    <row r="159" spans="1:6">
      <c r="A159" t="str">
        <f t="shared" si="4"/>
        <v>10udav</v>
      </c>
      <c r="B159" s="390" t="s">
        <v>99</v>
      </c>
      <c r="C159" s="390">
        <v>10</v>
      </c>
      <c r="D159" s="390">
        <v>1</v>
      </c>
      <c r="E159" s="390" t="s">
        <v>548</v>
      </c>
      <c r="F159" t="str">
        <f t="shared" si="5"/>
        <v>ДА</v>
      </c>
    </row>
    <row r="160" spans="1:6">
      <c r="A160" t="str">
        <f t="shared" si="4"/>
        <v>57udav</v>
      </c>
      <c r="B160" s="390" t="s">
        <v>99</v>
      </c>
      <c r="C160" s="390">
        <v>57</v>
      </c>
      <c r="D160" s="390">
        <v>1</v>
      </c>
      <c r="E160" s="390" t="s">
        <v>1300</v>
      </c>
      <c r="F160" t="str">
        <f t="shared" si="5"/>
        <v>ДА</v>
      </c>
    </row>
    <row r="161" spans="1:6">
      <c r="A161" t="str">
        <f t="shared" si="4"/>
        <v>116udav</v>
      </c>
      <c r="B161" s="390" t="s">
        <v>99</v>
      </c>
      <c r="C161" s="390">
        <v>116</v>
      </c>
      <c r="D161" s="390">
        <v>6</v>
      </c>
      <c r="E161" s="390" t="s">
        <v>549</v>
      </c>
      <c r="F161" t="str">
        <f t="shared" si="5"/>
        <v>ДА</v>
      </c>
    </row>
    <row r="162" spans="1:6">
      <c r="A162" t="str">
        <f t="shared" si="4"/>
        <v>42udav</v>
      </c>
      <c r="B162" s="390" t="s">
        <v>99</v>
      </c>
      <c r="C162" s="390">
        <v>42</v>
      </c>
      <c r="D162" s="390">
        <v>1</v>
      </c>
      <c r="E162" s="390" t="s">
        <v>557</v>
      </c>
      <c r="F162" t="str">
        <f t="shared" si="5"/>
        <v>ДА</v>
      </c>
    </row>
    <row r="163" spans="1:6" ht="45">
      <c r="A163" t="str">
        <f t="shared" si="4"/>
        <v>16udav</v>
      </c>
      <c r="B163" s="390" t="s">
        <v>99</v>
      </c>
      <c r="C163" s="390">
        <v>16</v>
      </c>
      <c r="D163" s="390">
        <v>7</v>
      </c>
      <c r="E163" s="390" t="s">
        <v>555</v>
      </c>
      <c r="F163" t="str">
        <f t="shared" si="5"/>
        <v>ДА</v>
      </c>
    </row>
    <row r="164" spans="1:6">
      <c r="A164" t="str">
        <f t="shared" si="4"/>
        <v>139udav</v>
      </c>
      <c r="B164" s="390" t="s">
        <v>99</v>
      </c>
      <c r="C164" s="390">
        <v>139</v>
      </c>
      <c r="D164" s="390">
        <v>7</v>
      </c>
      <c r="E164" s="390" t="s">
        <v>554</v>
      </c>
      <c r="F164" t="str">
        <f t="shared" si="5"/>
        <v>ДА</v>
      </c>
    </row>
    <row r="165" spans="1:6" ht="30">
      <c r="A165" t="str">
        <f t="shared" si="4"/>
        <v>13udav</v>
      </c>
      <c r="B165" s="390" t="s">
        <v>99</v>
      </c>
      <c r="C165" s="390">
        <v>13</v>
      </c>
      <c r="D165" s="390">
        <v>4</v>
      </c>
      <c r="E165" s="390" t="s">
        <v>553</v>
      </c>
      <c r="F165" t="str">
        <f t="shared" si="5"/>
        <v>ДА</v>
      </c>
    </row>
    <row r="166" spans="1:6">
      <c r="A166" t="str">
        <f t="shared" si="4"/>
        <v>137udav</v>
      </c>
      <c r="B166" s="390" t="s">
        <v>99</v>
      </c>
      <c r="C166" s="390">
        <v>137</v>
      </c>
      <c r="D166" s="390">
        <v>4</v>
      </c>
      <c r="E166" s="390" t="s">
        <v>552</v>
      </c>
      <c r="F166" t="str">
        <f t="shared" si="5"/>
        <v>ДА</v>
      </c>
    </row>
    <row r="167" spans="1:6" ht="30">
      <c r="A167" t="str">
        <f t="shared" si="4"/>
        <v>8udav</v>
      </c>
      <c r="B167" s="390" t="s">
        <v>99</v>
      </c>
      <c r="C167" s="390">
        <v>8</v>
      </c>
      <c r="D167" s="390">
        <v>3</v>
      </c>
      <c r="E167" s="390" t="s">
        <v>556</v>
      </c>
      <c r="F167" t="str">
        <f t="shared" si="5"/>
        <v>ДА</v>
      </c>
    </row>
    <row r="168" spans="1:6" ht="30">
      <c r="A168" t="str">
        <f t="shared" si="4"/>
        <v>28udav</v>
      </c>
      <c r="B168" s="390" t="s">
        <v>99</v>
      </c>
      <c r="C168" s="390">
        <v>28</v>
      </c>
      <c r="D168" s="390">
        <v>2</v>
      </c>
      <c r="E168" s="390" t="s">
        <v>551</v>
      </c>
      <c r="F168" t="str">
        <f t="shared" si="5"/>
        <v>ДА</v>
      </c>
    </row>
    <row r="169" spans="1:6" ht="30">
      <c r="A169" t="str">
        <f t="shared" si="4"/>
        <v>58udav</v>
      </c>
      <c r="B169" s="390" t="s">
        <v>99</v>
      </c>
      <c r="C169" s="390">
        <v>58</v>
      </c>
      <c r="D169" s="390">
        <v>1</v>
      </c>
      <c r="E169" s="390" t="s">
        <v>550</v>
      </c>
      <c r="F169" t="str">
        <f t="shared" si="5"/>
        <v>ДА</v>
      </c>
    </row>
    <row r="170" spans="1:6" ht="60">
      <c r="A170" t="str">
        <f t="shared" si="4"/>
        <v>77udav</v>
      </c>
      <c r="B170" s="390" t="s">
        <v>99</v>
      </c>
      <c r="C170" s="390">
        <v>77</v>
      </c>
      <c r="D170" s="390">
        <v>1</v>
      </c>
      <c r="E170" s="390" t="s">
        <v>546</v>
      </c>
      <c r="F170" t="str">
        <f t="shared" si="5"/>
        <v>ДА</v>
      </c>
    </row>
    <row r="171" spans="1:6">
      <c r="A171" t="str">
        <f t="shared" si="4"/>
        <v>34udav</v>
      </c>
      <c r="B171" s="390" t="s">
        <v>99</v>
      </c>
      <c r="C171" s="390">
        <v>34</v>
      </c>
      <c r="D171" s="390">
        <v>3</v>
      </c>
      <c r="E171" s="390" t="s">
        <v>518</v>
      </c>
      <c r="F171" t="str">
        <f t="shared" si="5"/>
        <v>ДА</v>
      </c>
    </row>
    <row r="172" spans="1:6">
      <c r="A172" t="str">
        <f t="shared" si="4"/>
        <v>100udav</v>
      </c>
      <c r="B172" s="390" t="s">
        <v>99</v>
      </c>
      <c r="C172" s="390">
        <v>100</v>
      </c>
      <c r="D172" s="390">
        <v>4</v>
      </c>
      <c r="E172" s="390" t="s">
        <v>1301</v>
      </c>
      <c r="F172" t="str">
        <f t="shared" si="5"/>
        <v>ДА</v>
      </c>
    </row>
    <row r="173" spans="1:6">
      <c r="A173" t="str">
        <f t="shared" si="4"/>
        <v>146udav</v>
      </c>
      <c r="B173" s="390" t="s">
        <v>99</v>
      </c>
      <c r="C173" s="390">
        <v>146</v>
      </c>
      <c r="D173" s="390">
        <v>4</v>
      </c>
      <c r="E173" s="390" t="s">
        <v>545</v>
      </c>
      <c r="F173" t="str">
        <f t="shared" si="5"/>
        <v>ДА</v>
      </c>
    </row>
    <row r="174" spans="1:6" ht="30">
      <c r="A174" t="str">
        <f t="shared" si="4"/>
        <v>120udav</v>
      </c>
      <c r="B174" s="390" t="s">
        <v>99</v>
      </c>
      <c r="C174" s="390">
        <v>120</v>
      </c>
      <c r="D174" s="390">
        <v>8</v>
      </c>
      <c r="E174" s="390" t="s">
        <v>1302</v>
      </c>
      <c r="F174" t="str">
        <f t="shared" si="5"/>
        <v>ДА</v>
      </c>
    </row>
    <row r="175" spans="1:6">
      <c r="A175" t="str">
        <f t="shared" si="4"/>
        <v>141udav</v>
      </c>
      <c r="B175" s="390" t="s">
        <v>99</v>
      </c>
      <c r="C175" s="390">
        <v>141</v>
      </c>
      <c r="D175" s="390">
        <v>3</v>
      </c>
      <c r="E175" s="390" t="s">
        <v>524</v>
      </c>
      <c r="F175" t="str">
        <f t="shared" si="5"/>
        <v>ДА</v>
      </c>
    </row>
    <row r="176" spans="1:6">
      <c r="A176" t="str">
        <f t="shared" si="4"/>
        <v>106udav</v>
      </c>
      <c r="B176" s="390" t="s">
        <v>99</v>
      </c>
      <c r="C176" s="390">
        <v>106</v>
      </c>
      <c r="D176" s="390">
        <v>1</v>
      </c>
      <c r="E176" s="390" t="s">
        <v>1303</v>
      </c>
      <c r="F176" t="str">
        <f t="shared" si="5"/>
        <v>ДА</v>
      </c>
    </row>
    <row r="177" spans="1:6">
      <c r="A177" t="str">
        <f t="shared" si="4"/>
        <v>138udav</v>
      </c>
      <c r="B177" s="390" t="s">
        <v>99</v>
      </c>
      <c r="C177" s="390">
        <v>138</v>
      </c>
      <c r="D177" s="390">
        <v>6</v>
      </c>
      <c r="E177" s="390" t="s">
        <v>525</v>
      </c>
      <c r="F177" t="str">
        <f t="shared" si="5"/>
        <v>ДА</v>
      </c>
    </row>
    <row r="178" spans="1:6" ht="60">
      <c r="A178" t="str">
        <f t="shared" si="4"/>
        <v>70udav</v>
      </c>
      <c r="B178" s="390" t="s">
        <v>99</v>
      </c>
      <c r="C178" s="390">
        <v>70</v>
      </c>
      <c r="D178" s="390">
        <v>3</v>
      </c>
      <c r="E178" s="390" t="s">
        <v>526</v>
      </c>
      <c r="F178" t="str">
        <f t="shared" si="5"/>
        <v>ДА</v>
      </c>
    </row>
    <row r="179" spans="1:6">
      <c r="A179" t="str">
        <f t="shared" si="4"/>
        <v>151udav</v>
      </c>
      <c r="B179" s="390" t="s">
        <v>99</v>
      </c>
      <c r="C179" s="390">
        <v>151</v>
      </c>
      <c r="D179" s="390">
        <v>2</v>
      </c>
      <c r="E179" s="390" t="s">
        <v>527</v>
      </c>
      <c r="F179" t="str">
        <f t="shared" si="5"/>
        <v>ДА</v>
      </c>
    </row>
    <row r="180" spans="1:6">
      <c r="A180" t="str">
        <f t="shared" si="4"/>
        <v>129udav</v>
      </c>
      <c r="B180" s="390" t="s">
        <v>99</v>
      </c>
      <c r="C180" s="390">
        <v>129</v>
      </c>
      <c r="D180" s="390">
        <v>2</v>
      </c>
      <c r="E180" s="390" t="s">
        <v>528</v>
      </c>
      <c r="F180" t="str">
        <f t="shared" si="5"/>
        <v>ДА</v>
      </c>
    </row>
    <row r="181" spans="1:6">
      <c r="A181" t="str">
        <f t="shared" si="4"/>
        <v>81udav</v>
      </c>
      <c r="B181" s="390" t="s">
        <v>99</v>
      </c>
      <c r="C181" s="390">
        <v>81</v>
      </c>
      <c r="D181" s="390">
        <v>1</v>
      </c>
      <c r="E181" s="390" t="s">
        <v>1304</v>
      </c>
      <c r="F181" t="str">
        <f t="shared" si="5"/>
        <v>ДА</v>
      </c>
    </row>
    <row r="182" spans="1:6" ht="30">
      <c r="A182" t="str">
        <f t="shared" si="4"/>
        <v>45udav</v>
      </c>
      <c r="B182" s="390" t="s">
        <v>99</v>
      </c>
      <c r="C182" s="390">
        <v>45</v>
      </c>
      <c r="D182" s="390">
        <v>1</v>
      </c>
      <c r="E182" s="390" t="s">
        <v>529</v>
      </c>
      <c r="F182" t="str">
        <f t="shared" si="5"/>
        <v>ДА</v>
      </c>
    </row>
    <row r="183" spans="1:6" ht="30">
      <c r="A183" t="str">
        <f t="shared" si="4"/>
        <v>47udav</v>
      </c>
      <c r="B183" s="390" t="s">
        <v>99</v>
      </c>
      <c r="C183" s="390">
        <v>47</v>
      </c>
      <c r="D183" s="390">
        <v>3</v>
      </c>
      <c r="E183" s="390" t="s">
        <v>1305</v>
      </c>
      <c r="F183" t="str">
        <f t="shared" si="5"/>
        <v>ДА</v>
      </c>
    </row>
    <row r="184" spans="1:6" ht="75">
      <c r="A184" t="str">
        <f t="shared" si="4"/>
        <v>121udav</v>
      </c>
      <c r="B184" s="390" t="s">
        <v>99</v>
      </c>
      <c r="C184" s="390">
        <v>121</v>
      </c>
      <c r="D184" s="390">
        <v>10</v>
      </c>
      <c r="E184" s="390" t="s">
        <v>530</v>
      </c>
      <c r="F184" t="str">
        <f t="shared" si="5"/>
        <v>ДА</v>
      </c>
    </row>
    <row r="185" spans="1:6">
      <c r="A185" t="str">
        <f t="shared" si="4"/>
        <v>98udav</v>
      </c>
      <c r="B185" s="390" t="s">
        <v>99</v>
      </c>
      <c r="C185" s="390">
        <v>98</v>
      </c>
      <c r="D185" s="390">
        <v>5</v>
      </c>
      <c r="E185" s="390" t="s">
        <v>531</v>
      </c>
      <c r="F185" t="str">
        <f t="shared" si="5"/>
        <v>ДА</v>
      </c>
    </row>
    <row r="186" spans="1:6">
      <c r="A186" t="str">
        <f t="shared" si="4"/>
        <v>20udav</v>
      </c>
      <c r="B186" s="390" t="s">
        <v>99</v>
      </c>
      <c r="C186" s="390">
        <v>20</v>
      </c>
      <c r="D186" s="390">
        <v>5</v>
      </c>
      <c r="E186" s="390" t="s">
        <v>532</v>
      </c>
      <c r="F186" t="str">
        <f t="shared" si="5"/>
        <v>ДА</v>
      </c>
    </row>
    <row r="187" spans="1:6" ht="30">
      <c r="A187" t="str">
        <f t="shared" si="4"/>
        <v>44udav</v>
      </c>
      <c r="B187" s="390" t="s">
        <v>99</v>
      </c>
      <c r="C187" s="390">
        <v>44</v>
      </c>
      <c r="D187" s="390">
        <v>1</v>
      </c>
      <c r="E187" s="390" t="s">
        <v>533</v>
      </c>
      <c r="F187" t="str">
        <f t="shared" si="5"/>
        <v>ДА</v>
      </c>
    </row>
    <row r="188" spans="1:6" ht="30">
      <c r="A188" t="str">
        <f t="shared" si="4"/>
        <v>39udav</v>
      </c>
      <c r="B188" s="390" t="s">
        <v>99</v>
      </c>
      <c r="C188" s="390">
        <v>39</v>
      </c>
      <c r="D188" s="390">
        <v>6</v>
      </c>
      <c r="E188" s="390" t="s">
        <v>534</v>
      </c>
      <c r="F188" t="str">
        <f t="shared" si="5"/>
        <v>ДА</v>
      </c>
    </row>
    <row r="189" spans="1:6">
      <c r="A189" t="str">
        <f t="shared" si="4"/>
        <v>56udav</v>
      </c>
      <c r="B189" s="390" t="s">
        <v>99</v>
      </c>
      <c r="C189" s="390">
        <v>56</v>
      </c>
      <c r="D189" s="390">
        <v>3</v>
      </c>
      <c r="E189" s="390" t="s">
        <v>535</v>
      </c>
      <c r="F189" t="str">
        <f t="shared" si="5"/>
        <v>ДА</v>
      </c>
    </row>
    <row r="190" spans="1:6" ht="45">
      <c r="A190" t="str">
        <f t="shared" si="4"/>
        <v>128udav</v>
      </c>
      <c r="B190" s="390" t="s">
        <v>99</v>
      </c>
      <c r="C190" s="390">
        <v>128</v>
      </c>
      <c r="D190" s="390">
        <v>6</v>
      </c>
      <c r="E190" s="390" t="s">
        <v>536</v>
      </c>
      <c r="F190" t="str">
        <f t="shared" si="5"/>
        <v>ДА</v>
      </c>
    </row>
    <row r="191" spans="1:6" ht="30">
      <c r="A191" t="str">
        <f t="shared" si="4"/>
        <v>84udav</v>
      </c>
      <c r="B191" s="390" t="s">
        <v>99</v>
      </c>
      <c r="C191" s="390">
        <v>84</v>
      </c>
      <c r="D191" s="390">
        <v>5</v>
      </c>
      <c r="E191" s="390" t="s">
        <v>537</v>
      </c>
      <c r="F191" t="str">
        <f t="shared" si="5"/>
        <v>ДА</v>
      </c>
    </row>
    <row r="192" spans="1:6" ht="45">
      <c r="A192" t="str">
        <f t="shared" si="4"/>
        <v>22udav</v>
      </c>
      <c r="B192" s="390" t="s">
        <v>99</v>
      </c>
      <c r="C192" s="390">
        <v>22</v>
      </c>
      <c r="D192" s="390">
        <v>2</v>
      </c>
      <c r="E192" s="390" t="s">
        <v>538</v>
      </c>
      <c r="F192" t="str">
        <f t="shared" si="5"/>
        <v>ДА</v>
      </c>
    </row>
    <row r="193" spans="1:6">
      <c r="A193" t="str">
        <f t="shared" si="4"/>
        <v>74udav</v>
      </c>
      <c r="B193" s="390" t="s">
        <v>99</v>
      </c>
      <c r="C193" s="390">
        <v>74</v>
      </c>
      <c r="D193" s="390">
        <v>2</v>
      </c>
      <c r="E193" s="390" t="s">
        <v>539</v>
      </c>
      <c r="F193" t="str">
        <f t="shared" si="5"/>
        <v>ДА</v>
      </c>
    </row>
    <row r="194" spans="1:6" ht="30">
      <c r="A194" t="str">
        <f t="shared" si="4"/>
        <v>104udav</v>
      </c>
      <c r="B194" s="390" t="s">
        <v>99</v>
      </c>
      <c r="C194" s="390">
        <v>104</v>
      </c>
      <c r="D194" s="390">
        <v>2</v>
      </c>
      <c r="E194" s="390" t="s">
        <v>1306</v>
      </c>
      <c r="F194" t="str">
        <f t="shared" si="5"/>
        <v>ДА</v>
      </c>
    </row>
    <row r="195" spans="1:6" ht="30">
      <c r="A195" t="str">
        <f t="shared" ref="A195:A258" si="6">CONCATENATE(C195,B195)</f>
        <v>93udav</v>
      </c>
      <c r="B195" s="390" t="s">
        <v>99</v>
      </c>
      <c r="C195" s="390">
        <v>93</v>
      </c>
      <c r="D195" s="390">
        <v>4</v>
      </c>
      <c r="E195" s="390" t="s">
        <v>1307</v>
      </c>
      <c r="F195" t="str">
        <f t="shared" ref="F195:F258" si="7">IF(ISBLANK(E195),"НЕТ","ДА")</f>
        <v>ДА</v>
      </c>
    </row>
    <row r="196" spans="1:6" ht="75">
      <c r="A196" t="str">
        <f t="shared" si="6"/>
        <v>114udav</v>
      </c>
      <c r="B196" s="390" t="s">
        <v>99</v>
      </c>
      <c r="C196" s="390">
        <v>114</v>
      </c>
      <c r="D196" s="390">
        <v>9</v>
      </c>
      <c r="E196" s="390" t="s">
        <v>544</v>
      </c>
      <c r="F196" t="str">
        <f t="shared" si="7"/>
        <v>ДА</v>
      </c>
    </row>
    <row r="197" spans="1:6" ht="30">
      <c r="A197" t="str">
        <f t="shared" si="6"/>
        <v>30udav</v>
      </c>
      <c r="B197" s="390" t="s">
        <v>99</v>
      </c>
      <c r="C197" s="390">
        <v>30</v>
      </c>
      <c r="D197" s="390">
        <v>1</v>
      </c>
      <c r="E197" s="390" t="s">
        <v>543</v>
      </c>
      <c r="F197" t="str">
        <f t="shared" si="7"/>
        <v>ДА</v>
      </c>
    </row>
    <row r="198" spans="1:6">
      <c r="A198" t="str">
        <f t="shared" si="6"/>
        <v>23udav</v>
      </c>
      <c r="B198" s="390" t="s">
        <v>99</v>
      </c>
      <c r="C198" s="390">
        <v>23</v>
      </c>
      <c r="D198" s="390">
        <v>3</v>
      </c>
      <c r="E198" s="390" t="s">
        <v>541</v>
      </c>
      <c r="F198" t="str">
        <f t="shared" si="7"/>
        <v>ДА</v>
      </c>
    </row>
    <row r="199" spans="1:6">
      <c r="A199" t="str">
        <f t="shared" si="6"/>
        <v>123udav</v>
      </c>
      <c r="B199" s="390" t="s">
        <v>99</v>
      </c>
      <c r="C199" s="390">
        <v>123</v>
      </c>
      <c r="D199" s="390">
        <v>4</v>
      </c>
      <c r="E199" s="390" t="s">
        <v>542</v>
      </c>
      <c r="F199" t="str">
        <f t="shared" si="7"/>
        <v>ДА</v>
      </c>
    </row>
    <row r="200" spans="1:6">
      <c r="A200" t="str">
        <f t="shared" si="6"/>
        <v>111udav</v>
      </c>
      <c r="B200" s="390" t="s">
        <v>99</v>
      </c>
      <c r="C200" s="390">
        <v>111</v>
      </c>
      <c r="D200" s="390">
        <v>2</v>
      </c>
      <c r="E200" s="390" t="s">
        <v>540</v>
      </c>
      <c r="F200" t="str">
        <f t="shared" si="7"/>
        <v>ДА</v>
      </c>
    </row>
    <row r="201" spans="1:6">
      <c r="A201" t="str">
        <f t="shared" si="6"/>
        <v>133udav</v>
      </c>
      <c r="B201" s="390" t="s">
        <v>99</v>
      </c>
      <c r="C201" s="390">
        <v>133</v>
      </c>
      <c r="D201" s="390">
        <v>3</v>
      </c>
      <c r="E201" s="390" t="s">
        <v>1308</v>
      </c>
      <c r="F201" t="str">
        <f t="shared" si="7"/>
        <v>ДА</v>
      </c>
    </row>
    <row r="202" spans="1:6">
      <c r="A202" t="str">
        <f t="shared" si="6"/>
        <v>102udav</v>
      </c>
      <c r="B202" s="390" t="s">
        <v>99</v>
      </c>
      <c r="C202" s="390">
        <v>102</v>
      </c>
      <c r="D202" s="390">
        <v>2</v>
      </c>
      <c r="E202" s="390" t="s">
        <v>1309</v>
      </c>
      <c r="F202" t="str">
        <f t="shared" si="7"/>
        <v>ДА</v>
      </c>
    </row>
    <row r="203" spans="1:6">
      <c r="A203" t="str">
        <f t="shared" si="6"/>
        <v>101udav</v>
      </c>
      <c r="B203" s="390" t="s">
        <v>99</v>
      </c>
      <c r="C203" s="390">
        <v>101</v>
      </c>
      <c r="D203" s="390">
        <v>2</v>
      </c>
      <c r="E203" s="390" t="s">
        <v>523</v>
      </c>
      <c r="F203" t="str">
        <f t="shared" si="7"/>
        <v>ДА</v>
      </c>
    </row>
    <row r="204" spans="1:6">
      <c r="A204" t="str">
        <f t="shared" si="6"/>
        <v>127udav</v>
      </c>
      <c r="B204" s="390" t="s">
        <v>99</v>
      </c>
      <c r="C204" s="390">
        <v>127</v>
      </c>
      <c r="D204" s="390">
        <v>4</v>
      </c>
      <c r="E204" s="390" t="s">
        <v>522</v>
      </c>
      <c r="F204" t="str">
        <f t="shared" si="7"/>
        <v>ДА</v>
      </c>
    </row>
    <row r="205" spans="1:6">
      <c r="A205" t="str">
        <f t="shared" si="6"/>
        <v>118udav</v>
      </c>
      <c r="B205" s="390" t="s">
        <v>99</v>
      </c>
      <c r="C205" s="390">
        <v>118</v>
      </c>
      <c r="D205" s="390">
        <v>6</v>
      </c>
      <c r="E205" s="390" t="s">
        <v>521</v>
      </c>
      <c r="F205" t="str">
        <f t="shared" si="7"/>
        <v>ДА</v>
      </c>
    </row>
    <row r="206" spans="1:6">
      <c r="A206" t="str">
        <f t="shared" si="6"/>
        <v>122udav</v>
      </c>
      <c r="B206" s="390" t="s">
        <v>99</v>
      </c>
      <c r="C206" s="390">
        <v>122</v>
      </c>
      <c r="D206" s="390">
        <v>4</v>
      </c>
      <c r="E206" s="390" t="s">
        <v>520</v>
      </c>
      <c r="F206" t="str">
        <f t="shared" si="7"/>
        <v>ДА</v>
      </c>
    </row>
    <row r="207" spans="1:6">
      <c r="A207" t="str">
        <f t="shared" si="6"/>
        <v>144udav</v>
      </c>
      <c r="B207" s="390" t="s">
        <v>99</v>
      </c>
      <c r="C207" s="390">
        <v>144</v>
      </c>
      <c r="D207" s="390">
        <v>5</v>
      </c>
      <c r="E207" s="390" t="s">
        <v>517</v>
      </c>
      <c r="F207" t="str">
        <f t="shared" si="7"/>
        <v>ДА</v>
      </c>
    </row>
    <row r="208" spans="1:6">
      <c r="A208" t="str">
        <f t="shared" si="6"/>
        <v>35udav</v>
      </c>
      <c r="B208" s="390" t="s">
        <v>99</v>
      </c>
      <c r="C208" s="390">
        <v>35</v>
      </c>
      <c r="D208" s="390">
        <v>3</v>
      </c>
      <c r="E208" s="390" t="s">
        <v>518</v>
      </c>
      <c r="F208" t="str">
        <f t="shared" si="7"/>
        <v>ДА</v>
      </c>
    </row>
    <row r="209" spans="1:6" ht="45">
      <c r="A209" t="str">
        <f t="shared" si="6"/>
        <v>67udav</v>
      </c>
      <c r="B209" s="390" t="s">
        <v>99</v>
      </c>
      <c r="C209" s="390">
        <v>67</v>
      </c>
      <c r="D209" s="390">
        <v>2</v>
      </c>
      <c r="E209" s="390" t="s">
        <v>519</v>
      </c>
      <c r="F209" t="str">
        <f t="shared" si="7"/>
        <v>ДА</v>
      </c>
    </row>
    <row r="210" spans="1:6">
      <c r="A210" t="str">
        <f t="shared" si="6"/>
        <v>51udav</v>
      </c>
      <c r="B210" s="390" t="s">
        <v>99</v>
      </c>
      <c r="C210" s="390">
        <v>51</v>
      </c>
      <c r="D210" s="390">
        <v>1</v>
      </c>
      <c r="E210" s="390" t="s">
        <v>487</v>
      </c>
      <c r="F210" t="str">
        <f t="shared" si="7"/>
        <v>ДА</v>
      </c>
    </row>
    <row r="211" spans="1:6">
      <c r="A211" t="str">
        <f t="shared" si="6"/>
        <v>87udav</v>
      </c>
      <c r="B211" s="390" t="s">
        <v>99</v>
      </c>
      <c r="C211" s="390">
        <v>87</v>
      </c>
      <c r="D211" s="390">
        <v>5</v>
      </c>
      <c r="E211" s="390" t="s">
        <v>486</v>
      </c>
      <c r="F211" t="str">
        <f t="shared" si="7"/>
        <v>ДА</v>
      </c>
    </row>
    <row r="212" spans="1:6" ht="30">
      <c r="A212" t="str">
        <f t="shared" si="6"/>
        <v>97udav</v>
      </c>
      <c r="B212" s="390" t="s">
        <v>99</v>
      </c>
      <c r="C212" s="390">
        <v>97</v>
      </c>
      <c r="D212" s="390">
        <v>5</v>
      </c>
      <c r="E212" s="390" t="s">
        <v>477</v>
      </c>
      <c r="F212" t="str">
        <f t="shared" si="7"/>
        <v>ДА</v>
      </c>
    </row>
    <row r="213" spans="1:6">
      <c r="A213" t="str">
        <f t="shared" si="6"/>
        <v>46udav</v>
      </c>
      <c r="B213" s="390" t="s">
        <v>99</v>
      </c>
      <c r="C213" s="390">
        <v>46</v>
      </c>
      <c r="D213" s="390">
        <v>1</v>
      </c>
      <c r="E213" s="390" t="s">
        <v>1310</v>
      </c>
      <c r="F213" t="str">
        <f t="shared" si="7"/>
        <v>ДА</v>
      </c>
    </row>
    <row r="214" spans="1:6">
      <c r="A214" t="str">
        <f t="shared" si="6"/>
        <v>103udav</v>
      </c>
      <c r="B214" s="390" t="s">
        <v>99</v>
      </c>
      <c r="C214" s="390">
        <v>103</v>
      </c>
      <c r="D214" s="390">
        <v>1</v>
      </c>
      <c r="E214" s="390" t="s">
        <v>475</v>
      </c>
      <c r="F214" t="str">
        <f t="shared" si="7"/>
        <v>ДА</v>
      </c>
    </row>
    <row r="215" spans="1:6" ht="60">
      <c r="A215" t="str">
        <f t="shared" si="6"/>
        <v>59udav</v>
      </c>
      <c r="B215" s="390" t="s">
        <v>99</v>
      </c>
      <c r="C215" s="390">
        <v>59</v>
      </c>
      <c r="D215" s="390">
        <v>4</v>
      </c>
      <c r="E215" s="390" t="s">
        <v>476</v>
      </c>
      <c r="F215" t="str">
        <f t="shared" si="7"/>
        <v>ДА</v>
      </c>
    </row>
    <row r="216" spans="1:6">
      <c r="A216" t="str">
        <f t="shared" si="6"/>
        <v>105udav</v>
      </c>
      <c r="B216" s="390" t="s">
        <v>99</v>
      </c>
      <c r="C216" s="390">
        <v>105</v>
      </c>
      <c r="D216" s="390">
        <v>5</v>
      </c>
      <c r="E216" s="390" t="s">
        <v>488</v>
      </c>
      <c r="F216" t="str">
        <f t="shared" si="7"/>
        <v>ДА</v>
      </c>
    </row>
    <row r="217" spans="1:6">
      <c r="A217" t="str">
        <f t="shared" si="6"/>
        <v>145udav</v>
      </c>
      <c r="B217" s="390" t="s">
        <v>99</v>
      </c>
      <c r="C217" s="390">
        <v>145</v>
      </c>
      <c r="D217" s="390">
        <v>2</v>
      </c>
      <c r="E217" s="390" t="s">
        <v>1311</v>
      </c>
      <c r="F217" t="str">
        <f t="shared" si="7"/>
        <v>ДА</v>
      </c>
    </row>
    <row r="218" spans="1:6">
      <c r="A218" t="str">
        <f t="shared" si="6"/>
        <v>71udav</v>
      </c>
      <c r="B218" s="390" t="s">
        <v>99</v>
      </c>
      <c r="C218" s="390">
        <v>71</v>
      </c>
      <c r="D218" s="390">
        <v>6</v>
      </c>
      <c r="E218" s="390" t="s">
        <v>489</v>
      </c>
      <c r="F218" t="str">
        <f t="shared" si="7"/>
        <v>ДА</v>
      </c>
    </row>
    <row r="219" spans="1:6">
      <c r="A219" t="str">
        <f t="shared" si="6"/>
        <v>69udav</v>
      </c>
      <c r="B219" s="390" t="s">
        <v>99</v>
      </c>
      <c r="C219" s="390">
        <v>69</v>
      </c>
      <c r="D219" s="390">
        <v>4</v>
      </c>
      <c r="E219" s="390"/>
      <c r="F219" t="str">
        <f t="shared" si="7"/>
        <v>НЕТ</v>
      </c>
    </row>
    <row r="220" spans="1:6" ht="30">
      <c r="A220" t="str">
        <f t="shared" si="6"/>
        <v>86udav</v>
      </c>
      <c r="B220" s="390" t="s">
        <v>99</v>
      </c>
      <c r="C220" s="390">
        <v>86</v>
      </c>
      <c r="D220" s="390">
        <v>6</v>
      </c>
      <c r="E220" s="390" t="s">
        <v>479</v>
      </c>
      <c r="F220" t="str">
        <f t="shared" si="7"/>
        <v>ДА</v>
      </c>
    </row>
    <row r="221" spans="1:6" ht="30">
      <c r="A221" t="str">
        <f t="shared" si="6"/>
        <v>140udav</v>
      </c>
      <c r="B221" s="390" t="s">
        <v>99</v>
      </c>
      <c r="C221" s="390">
        <v>140</v>
      </c>
      <c r="D221" s="390">
        <v>7</v>
      </c>
      <c r="E221" s="390" t="s">
        <v>478</v>
      </c>
      <c r="F221" t="str">
        <f t="shared" si="7"/>
        <v>ДА</v>
      </c>
    </row>
    <row r="222" spans="1:6" ht="30">
      <c r="A222" t="str">
        <f t="shared" si="6"/>
        <v>53udav</v>
      </c>
      <c r="B222" s="390" t="s">
        <v>99</v>
      </c>
      <c r="C222" s="390">
        <v>53</v>
      </c>
      <c r="D222" s="390">
        <v>3</v>
      </c>
      <c r="E222" s="390" t="s">
        <v>493</v>
      </c>
      <c r="F222" t="str">
        <f t="shared" si="7"/>
        <v>ДА</v>
      </c>
    </row>
    <row r="223" spans="1:6">
      <c r="A223" t="str">
        <f t="shared" si="6"/>
        <v>41udav</v>
      </c>
      <c r="B223" s="390" t="s">
        <v>99</v>
      </c>
      <c r="C223" s="390">
        <v>41</v>
      </c>
      <c r="D223" s="390">
        <v>2</v>
      </c>
      <c r="E223" s="390" t="s">
        <v>491</v>
      </c>
      <c r="F223" t="str">
        <f t="shared" si="7"/>
        <v>ДА</v>
      </c>
    </row>
    <row r="224" spans="1:6" ht="30">
      <c r="A224" t="str">
        <f t="shared" si="6"/>
        <v>135udav</v>
      </c>
      <c r="B224" s="390" t="s">
        <v>99</v>
      </c>
      <c r="C224" s="390">
        <v>135</v>
      </c>
      <c r="D224" s="390">
        <v>6</v>
      </c>
      <c r="E224" s="390" t="s">
        <v>492</v>
      </c>
      <c r="F224" t="str">
        <f t="shared" si="7"/>
        <v>ДА</v>
      </c>
    </row>
    <row r="225" spans="1:6">
      <c r="A225" t="str">
        <f t="shared" si="6"/>
        <v>1udav</v>
      </c>
      <c r="B225" s="390" t="s">
        <v>99</v>
      </c>
      <c r="C225" s="390">
        <v>1</v>
      </c>
      <c r="D225" s="390">
        <v>6</v>
      </c>
      <c r="E225" s="390"/>
      <c r="F225" t="str">
        <f t="shared" si="7"/>
        <v>НЕТ</v>
      </c>
    </row>
    <row r="226" spans="1:6">
      <c r="A226" t="str">
        <f t="shared" si="6"/>
        <v>17udav</v>
      </c>
      <c r="B226" s="390" t="s">
        <v>99</v>
      </c>
      <c r="C226" s="390">
        <v>17</v>
      </c>
      <c r="D226" s="390">
        <v>2</v>
      </c>
      <c r="E226" s="390" t="s">
        <v>490</v>
      </c>
      <c r="F226" t="str">
        <f t="shared" si="7"/>
        <v>ДА</v>
      </c>
    </row>
    <row r="227" spans="1:6">
      <c r="A227" t="str">
        <f t="shared" si="6"/>
        <v>19udav</v>
      </c>
      <c r="B227" s="390" t="s">
        <v>99</v>
      </c>
      <c r="C227" s="390">
        <v>19</v>
      </c>
      <c r="D227" s="390">
        <v>2</v>
      </c>
      <c r="E227" s="390" t="s">
        <v>494</v>
      </c>
      <c r="F227" t="str">
        <f t="shared" si="7"/>
        <v>ДА</v>
      </c>
    </row>
    <row r="228" spans="1:6" ht="30">
      <c r="A228" t="str">
        <f t="shared" si="6"/>
        <v>142udav</v>
      </c>
      <c r="B228" s="390" t="s">
        <v>99</v>
      </c>
      <c r="C228" s="390">
        <v>142</v>
      </c>
      <c r="D228" s="390">
        <v>6</v>
      </c>
      <c r="E228" s="390" t="s">
        <v>515</v>
      </c>
      <c r="F228" t="str">
        <f t="shared" si="7"/>
        <v>ДА</v>
      </c>
    </row>
    <row r="229" spans="1:6" ht="30">
      <c r="A229" t="str">
        <f t="shared" si="6"/>
        <v>48udav</v>
      </c>
      <c r="B229" s="390" t="s">
        <v>99</v>
      </c>
      <c r="C229" s="390">
        <v>48</v>
      </c>
      <c r="D229" s="390">
        <v>5</v>
      </c>
      <c r="E229" s="390" t="s">
        <v>1312</v>
      </c>
      <c r="F229" t="str">
        <f t="shared" si="7"/>
        <v>ДА</v>
      </c>
    </row>
    <row r="230" spans="1:6" ht="45">
      <c r="A230" t="str">
        <f t="shared" si="6"/>
        <v>3udav</v>
      </c>
      <c r="B230" s="390" t="s">
        <v>99</v>
      </c>
      <c r="C230" s="390">
        <v>3</v>
      </c>
      <c r="D230" s="390">
        <v>10</v>
      </c>
      <c r="E230" s="390" t="s">
        <v>516</v>
      </c>
      <c r="F230" t="str">
        <f t="shared" si="7"/>
        <v>ДА</v>
      </c>
    </row>
    <row r="231" spans="1:6">
      <c r="A231" t="str">
        <f t="shared" si="6"/>
        <v>143udav</v>
      </c>
      <c r="B231" s="390" t="s">
        <v>99</v>
      </c>
      <c r="C231" s="390">
        <v>143</v>
      </c>
      <c r="D231" s="390">
        <v>3</v>
      </c>
      <c r="E231" s="390" t="s">
        <v>514</v>
      </c>
      <c r="F231" t="str">
        <f t="shared" si="7"/>
        <v>ДА</v>
      </c>
    </row>
    <row r="232" spans="1:6">
      <c r="A232" t="str">
        <f t="shared" si="6"/>
        <v>107udav</v>
      </c>
      <c r="B232" s="390" t="s">
        <v>99</v>
      </c>
      <c r="C232" s="390">
        <v>107</v>
      </c>
      <c r="D232" s="390">
        <v>4</v>
      </c>
      <c r="E232" s="390" t="s">
        <v>513</v>
      </c>
      <c r="F232" t="str">
        <f t="shared" si="7"/>
        <v>ДА</v>
      </c>
    </row>
    <row r="233" spans="1:6" ht="75">
      <c r="A233" t="str">
        <f t="shared" si="6"/>
        <v>131udav</v>
      </c>
      <c r="B233" s="390" t="s">
        <v>99</v>
      </c>
      <c r="C233" s="390">
        <v>131</v>
      </c>
      <c r="D233" s="390">
        <v>11</v>
      </c>
      <c r="E233" s="390" t="s">
        <v>512</v>
      </c>
      <c r="F233" t="str">
        <f t="shared" si="7"/>
        <v>ДА</v>
      </c>
    </row>
    <row r="234" spans="1:6">
      <c r="A234" t="str">
        <f t="shared" si="6"/>
        <v>149udav</v>
      </c>
      <c r="B234" s="390" t="s">
        <v>99</v>
      </c>
      <c r="C234" s="390">
        <v>149</v>
      </c>
      <c r="D234" s="390">
        <v>2</v>
      </c>
      <c r="E234" s="390" t="s">
        <v>1313</v>
      </c>
      <c r="F234" t="str">
        <f t="shared" si="7"/>
        <v>ДА</v>
      </c>
    </row>
    <row r="235" spans="1:6">
      <c r="A235" t="str">
        <f t="shared" si="6"/>
        <v>12udav</v>
      </c>
      <c r="B235" s="390" t="s">
        <v>99</v>
      </c>
      <c r="C235" s="390">
        <v>12</v>
      </c>
      <c r="D235" s="390">
        <v>3</v>
      </c>
      <c r="E235" s="390" t="s">
        <v>510</v>
      </c>
      <c r="F235" t="str">
        <f t="shared" si="7"/>
        <v>ДА</v>
      </c>
    </row>
    <row r="236" spans="1:6">
      <c r="A236" t="str">
        <f t="shared" si="6"/>
        <v>78udav</v>
      </c>
      <c r="B236" s="390" t="s">
        <v>99</v>
      </c>
      <c r="C236" s="390">
        <v>78</v>
      </c>
      <c r="D236" s="390">
        <v>3</v>
      </c>
      <c r="E236" s="390" t="s">
        <v>511</v>
      </c>
      <c r="F236" t="str">
        <f t="shared" si="7"/>
        <v>ДА</v>
      </c>
    </row>
    <row r="237" spans="1:6">
      <c r="A237" t="str">
        <f t="shared" si="6"/>
        <v>54udav</v>
      </c>
      <c r="B237" s="390" t="s">
        <v>99</v>
      </c>
      <c r="C237" s="390">
        <v>54</v>
      </c>
      <c r="D237" s="390">
        <v>1</v>
      </c>
      <c r="E237" s="390" t="s">
        <v>508</v>
      </c>
      <c r="F237" t="str">
        <f t="shared" si="7"/>
        <v>ДА</v>
      </c>
    </row>
    <row r="238" spans="1:6">
      <c r="A238" t="str">
        <f t="shared" si="6"/>
        <v>66udav</v>
      </c>
      <c r="B238" s="390" t="s">
        <v>99</v>
      </c>
      <c r="C238" s="390">
        <v>66</v>
      </c>
      <c r="D238" s="390">
        <v>1</v>
      </c>
      <c r="E238" s="390" t="s">
        <v>509</v>
      </c>
      <c r="F238" t="str">
        <f t="shared" si="7"/>
        <v>ДА</v>
      </c>
    </row>
    <row r="239" spans="1:6" ht="30">
      <c r="A239" t="str">
        <f t="shared" si="6"/>
        <v>157udav</v>
      </c>
      <c r="B239" s="390" t="s">
        <v>99</v>
      </c>
      <c r="C239" s="390">
        <v>157</v>
      </c>
      <c r="D239" s="390">
        <v>3</v>
      </c>
      <c r="E239" s="390" t="s">
        <v>507</v>
      </c>
      <c r="F239" t="str">
        <f t="shared" si="7"/>
        <v>ДА</v>
      </c>
    </row>
    <row r="240" spans="1:6">
      <c r="A240" t="str">
        <f t="shared" si="6"/>
        <v>2udav</v>
      </c>
      <c r="B240" s="390" t="s">
        <v>99</v>
      </c>
      <c r="C240" s="390">
        <v>2</v>
      </c>
      <c r="D240" s="390">
        <v>4</v>
      </c>
      <c r="E240" s="390" t="s">
        <v>506</v>
      </c>
      <c r="F240" t="str">
        <f t="shared" si="7"/>
        <v>ДА</v>
      </c>
    </row>
    <row r="241" spans="1:6">
      <c r="A241" t="str">
        <f t="shared" si="6"/>
        <v>50udav</v>
      </c>
      <c r="B241" s="390" t="s">
        <v>99</v>
      </c>
      <c r="C241" s="390">
        <v>50</v>
      </c>
      <c r="D241" s="390">
        <v>1</v>
      </c>
      <c r="E241" s="390" t="s">
        <v>503</v>
      </c>
      <c r="F241" t="str">
        <f t="shared" si="7"/>
        <v>ДА</v>
      </c>
    </row>
    <row r="242" spans="1:6">
      <c r="A242" t="str">
        <f t="shared" si="6"/>
        <v>76udav</v>
      </c>
      <c r="B242" s="390" t="s">
        <v>99</v>
      </c>
      <c r="C242" s="390">
        <v>76</v>
      </c>
      <c r="D242" s="390">
        <v>1</v>
      </c>
      <c r="E242" s="390" t="s">
        <v>504</v>
      </c>
      <c r="F242" t="str">
        <f t="shared" si="7"/>
        <v>ДА</v>
      </c>
    </row>
    <row r="243" spans="1:6" ht="30">
      <c r="A243" t="str">
        <f t="shared" si="6"/>
        <v>147udav</v>
      </c>
      <c r="B243" s="390" t="s">
        <v>99</v>
      </c>
      <c r="C243" s="390">
        <v>147</v>
      </c>
      <c r="D243" s="390">
        <v>2</v>
      </c>
      <c r="E243" s="390" t="s">
        <v>505</v>
      </c>
      <c r="F243" t="str">
        <f t="shared" si="7"/>
        <v>ДА</v>
      </c>
    </row>
    <row r="244" spans="1:6" ht="30">
      <c r="A244" t="str">
        <f t="shared" si="6"/>
        <v>14udav</v>
      </c>
      <c r="B244" s="390" t="s">
        <v>99</v>
      </c>
      <c r="C244" s="390">
        <v>14</v>
      </c>
      <c r="D244" s="390">
        <v>1</v>
      </c>
      <c r="E244" s="390" t="s">
        <v>502</v>
      </c>
      <c r="F244" t="str">
        <f t="shared" si="7"/>
        <v>ДА</v>
      </c>
    </row>
    <row r="245" spans="1:6">
      <c r="A245" t="str">
        <f t="shared" si="6"/>
        <v>26udav</v>
      </c>
      <c r="B245" s="390" t="s">
        <v>99</v>
      </c>
      <c r="C245" s="390">
        <v>26</v>
      </c>
      <c r="D245" s="390">
        <v>4</v>
      </c>
      <c r="E245" s="390"/>
      <c r="F245" t="str">
        <f t="shared" si="7"/>
        <v>НЕТ</v>
      </c>
    </row>
    <row r="246" spans="1:6">
      <c r="A246" t="str">
        <f t="shared" si="6"/>
        <v>113udav</v>
      </c>
      <c r="B246" s="390" t="s">
        <v>99</v>
      </c>
      <c r="C246" s="390">
        <v>113</v>
      </c>
      <c r="D246" s="390">
        <v>1</v>
      </c>
      <c r="E246" s="390" t="s">
        <v>500</v>
      </c>
      <c r="F246" t="str">
        <f t="shared" si="7"/>
        <v>ДА</v>
      </c>
    </row>
    <row r="247" spans="1:6">
      <c r="A247" t="str">
        <f t="shared" si="6"/>
        <v>68udav</v>
      </c>
      <c r="B247" s="390" t="s">
        <v>99</v>
      </c>
      <c r="C247" s="390">
        <v>68</v>
      </c>
      <c r="D247" s="390">
        <v>5</v>
      </c>
      <c r="E247" s="390" t="s">
        <v>501</v>
      </c>
      <c r="F247" t="str">
        <f t="shared" si="7"/>
        <v>ДА</v>
      </c>
    </row>
    <row r="248" spans="1:6">
      <c r="A248" t="str">
        <f t="shared" si="6"/>
        <v>82udav</v>
      </c>
      <c r="B248" s="390" t="s">
        <v>99</v>
      </c>
      <c r="C248" s="390">
        <v>82</v>
      </c>
      <c r="D248" s="390">
        <v>3</v>
      </c>
      <c r="E248" s="390" t="s">
        <v>499</v>
      </c>
      <c r="F248" t="str">
        <f t="shared" si="7"/>
        <v>ДА</v>
      </c>
    </row>
    <row r="249" spans="1:6" ht="75">
      <c r="A249" t="str">
        <f t="shared" si="6"/>
        <v>33udav</v>
      </c>
      <c r="B249" s="390" t="s">
        <v>99</v>
      </c>
      <c r="C249" s="390">
        <v>33</v>
      </c>
      <c r="D249" s="390">
        <v>1</v>
      </c>
      <c r="E249" s="390" t="s">
        <v>1314</v>
      </c>
      <c r="F249" t="str">
        <f t="shared" si="7"/>
        <v>ДА</v>
      </c>
    </row>
    <row r="250" spans="1:6" ht="45">
      <c r="A250" t="str">
        <f t="shared" si="6"/>
        <v>88udav</v>
      </c>
      <c r="B250" s="390" t="s">
        <v>99</v>
      </c>
      <c r="C250" s="390">
        <v>88</v>
      </c>
      <c r="D250" s="390">
        <v>6</v>
      </c>
      <c r="E250" s="390" t="s">
        <v>1315</v>
      </c>
      <c r="F250" t="str">
        <f t="shared" si="7"/>
        <v>ДА</v>
      </c>
    </row>
    <row r="251" spans="1:6" ht="60">
      <c r="A251" t="str">
        <f t="shared" si="6"/>
        <v>15udav</v>
      </c>
      <c r="B251" s="390" t="s">
        <v>99</v>
      </c>
      <c r="C251" s="390">
        <v>15</v>
      </c>
      <c r="D251" s="390">
        <v>10</v>
      </c>
      <c r="E251" s="390" t="s">
        <v>498</v>
      </c>
      <c r="F251" t="str">
        <f t="shared" si="7"/>
        <v>ДА</v>
      </c>
    </row>
    <row r="252" spans="1:6" ht="30">
      <c r="A252" t="str">
        <f t="shared" si="6"/>
        <v>159udav</v>
      </c>
      <c r="B252" s="390" t="s">
        <v>99</v>
      </c>
      <c r="C252" s="390">
        <v>159</v>
      </c>
      <c r="D252" s="390">
        <v>1</v>
      </c>
      <c r="E252" s="390" t="s">
        <v>496</v>
      </c>
      <c r="F252" t="str">
        <f t="shared" si="7"/>
        <v>ДА</v>
      </c>
    </row>
    <row r="253" spans="1:6" ht="30">
      <c r="A253" t="str">
        <f t="shared" si="6"/>
        <v>79udav</v>
      </c>
      <c r="B253" s="390" t="s">
        <v>99</v>
      </c>
      <c r="C253" s="390">
        <v>79</v>
      </c>
      <c r="D253" s="390">
        <v>4</v>
      </c>
      <c r="E253" s="390" t="s">
        <v>497</v>
      </c>
      <c r="F253" t="str">
        <f t="shared" si="7"/>
        <v>ДА</v>
      </c>
    </row>
    <row r="254" spans="1:6">
      <c r="A254" t="str">
        <f t="shared" si="6"/>
        <v>49udav</v>
      </c>
      <c r="B254" s="390" t="s">
        <v>99</v>
      </c>
      <c r="C254" s="390">
        <v>49</v>
      </c>
      <c r="D254" s="390">
        <v>3</v>
      </c>
      <c r="E254" s="390" t="s">
        <v>485</v>
      </c>
      <c r="F254" t="str">
        <f t="shared" si="7"/>
        <v>ДА</v>
      </c>
    </row>
    <row r="255" spans="1:6">
      <c r="A255" t="str">
        <f t="shared" si="6"/>
        <v>65udav</v>
      </c>
      <c r="B255" s="390" t="s">
        <v>99</v>
      </c>
      <c r="C255" s="390">
        <v>65</v>
      </c>
      <c r="D255" s="390">
        <v>3</v>
      </c>
      <c r="E255" s="390" t="s">
        <v>495</v>
      </c>
      <c r="F255" t="str">
        <f t="shared" si="7"/>
        <v>ДА</v>
      </c>
    </row>
    <row r="256" spans="1:6">
      <c r="A256" t="str">
        <f t="shared" si="6"/>
        <v>55udav</v>
      </c>
      <c r="B256" s="390" t="s">
        <v>99</v>
      </c>
      <c r="C256" s="390">
        <v>55</v>
      </c>
      <c r="D256" s="390">
        <v>4</v>
      </c>
      <c r="E256" s="390" t="s">
        <v>482</v>
      </c>
      <c r="F256" t="str">
        <f t="shared" si="7"/>
        <v>ДА</v>
      </c>
    </row>
    <row r="257" spans="1:6">
      <c r="A257" t="str">
        <f t="shared" si="6"/>
        <v>60udav</v>
      </c>
      <c r="B257" s="390" t="s">
        <v>99</v>
      </c>
      <c r="C257" s="390">
        <v>60</v>
      </c>
      <c r="D257" s="390">
        <v>1</v>
      </c>
      <c r="E257" s="390" t="s">
        <v>483</v>
      </c>
      <c r="F257" t="str">
        <f t="shared" si="7"/>
        <v>ДА</v>
      </c>
    </row>
    <row r="258" spans="1:6">
      <c r="A258" t="str">
        <f t="shared" si="6"/>
        <v>83udav</v>
      </c>
      <c r="B258" s="390" t="s">
        <v>99</v>
      </c>
      <c r="C258" s="390">
        <v>83</v>
      </c>
      <c r="D258" s="390">
        <v>1</v>
      </c>
      <c r="E258" s="390" t="s">
        <v>484</v>
      </c>
      <c r="F258" t="str">
        <f t="shared" si="7"/>
        <v>ДА</v>
      </c>
    </row>
    <row r="259" spans="1:6">
      <c r="A259" t="str">
        <f t="shared" ref="A259:A322" si="8">CONCATENATE(C259,B259)</f>
        <v>21udav</v>
      </c>
      <c r="B259" s="390" t="s">
        <v>99</v>
      </c>
      <c r="C259" s="390">
        <v>21</v>
      </c>
      <c r="D259" s="390">
        <v>2</v>
      </c>
      <c r="E259" s="390" t="s">
        <v>480</v>
      </c>
      <c r="F259" t="str">
        <f t="shared" ref="F259:F322" si="9">IF(ISBLANK(E259),"НЕТ","ДА")</f>
        <v>ДА</v>
      </c>
    </row>
    <row r="260" spans="1:6">
      <c r="A260" t="str">
        <f t="shared" si="8"/>
        <v>136udav</v>
      </c>
      <c r="B260" s="390" t="s">
        <v>99</v>
      </c>
      <c r="C260" s="390">
        <v>136</v>
      </c>
      <c r="D260" s="390">
        <v>6</v>
      </c>
      <c r="E260" s="390" t="s">
        <v>481</v>
      </c>
      <c r="F260" t="str">
        <f t="shared" si="9"/>
        <v>ДА</v>
      </c>
    </row>
    <row r="261" spans="1:6" ht="30">
      <c r="A261" t="str">
        <f t="shared" si="8"/>
        <v>4udav</v>
      </c>
      <c r="B261" s="390" t="s">
        <v>99</v>
      </c>
      <c r="C261" s="390">
        <v>4</v>
      </c>
      <c r="D261" s="390">
        <v>10</v>
      </c>
      <c r="E261" s="390" t="s">
        <v>558</v>
      </c>
      <c r="F261" t="str">
        <f t="shared" si="9"/>
        <v>ДА</v>
      </c>
    </row>
    <row r="262" spans="1:6" ht="60">
      <c r="A262" t="str">
        <f t="shared" si="8"/>
        <v>36udav</v>
      </c>
      <c r="B262" s="390" t="s">
        <v>99</v>
      </c>
      <c r="C262" s="390">
        <v>36</v>
      </c>
      <c r="D262" s="390">
        <v>4</v>
      </c>
      <c r="E262" s="390" t="s">
        <v>559</v>
      </c>
      <c r="F262" t="str">
        <f t="shared" si="9"/>
        <v>ДА</v>
      </c>
    </row>
    <row r="263" spans="1:6">
      <c r="A263" t="str">
        <f t="shared" si="8"/>
        <v>124udav</v>
      </c>
      <c r="B263" s="390" t="s">
        <v>99</v>
      </c>
      <c r="C263" s="390">
        <v>124</v>
      </c>
      <c r="D263" s="390">
        <v>1</v>
      </c>
      <c r="E263" s="390" t="s">
        <v>560</v>
      </c>
      <c r="F263" t="str">
        <f t="shared" si="9"/>
        <v>ДА</v>
      </c>
    </row>
    <row r="264" spans="1:6">
      <c r="A264" t="str">
        <f t="shared" si="8"/>
        <v>94udav</v>
      </c>
      <c r="B264" s="390" t="s">
        <v>99</v>
      </c>
      <c r="C264" s="390">
        <v>94</v>
      </c>
      <c r="D264" s="390">
        <v>3</v>
      </c>
      <c r="E264" s="390" t="s">
        <v>1316</v>
      </c>
      <c r="F264" t="str">
        <f t="shared" si="9"/>
        <v>ДА</v>
      </c>
    </row>
    <row r="265" spans="1:6" ht="30">
      <c r="A265" t="str">
        <f t="shared" si="8"/>
        <v>95udav</v>
      </c>
      <c r="B265" s="390" t="s">
        <v>99</v>
      </c>
      <c r="C265" s="390">
        <v>95</v>
      </c>
      <c r="D265" s="390">
        <v>2</v>
      </c>
      <c r="E265" s="390" t="s">
        <v>561</v>
      </c>
      <c r="F265" t="str">
        <f t="shared" si="9"/>
        <v>ДА</v>
      </c>
    </row>
    <row r="266" spans="1:6">
      <c r="A266" t="str">
        <f t="shared" si="8"/>
        <v>80udav</v>
      </c>
      <c r="B266" s="390" t="s">
        <v>99</v>
      </c>
      <c r="C266" s="390">
        <v>80</v>
      </c>
      <c r="D266" s="390">
        <v>3</v>
      </c>
      <c r="E266" s="390" t="s">
        <v>562</v>
      </c>
      <c r="F266" t="str">
        <f t="shared" si="9"/>
        <v>ДА</v>
      </c>
    </row>
    <row r="267" spans="1:6" ht="45">
      <c r="A267" t="str">
        <f t="shared" si="8"/>
        <v>52udav</v>
      </c>
      <c r="B267" s="390" t="s">
        <v>99</v>
      </c>
      <c r="C267" s="390">
        <v>52</v>
      </c>
      <c r="D267" s="390">
        <v>10</v>
      </c>
      <c r="E267" s="390" t="s">
        <v>563</v>
      </c>
      <c r="F267" t="str">
        <f t="shared" si="9"/>
        <v>ДА</v>
      </c>
    </row>
    <row r="268" spans="1:6">
      <c r="A268" t="str">
        <f t="shared" si="8"/>
        <v>134udav</v>
      </c>
      <c r="B268" s="390" t="s">
        <v>99</v>
      </c>
      <c r="C268" s="390">
        <v>134</v>
      </c>
      <c r="D268" s="390">
        <v>4</v>
      </c>
      <c r="E268" s="390" t="s">
        <v>564</v>
      </c>
      <c r="F268" t="str">
        <f t="shared" si="9"/>
        <v>ДА</v>
      </c>
    </row>
    <row r="269" spans="1:6">
      <c r="A269" t="str">
        <f t="shared" si="8"/>
        <v>25udav</v>
      </c>
      <c r="B269" s="390" t="s">
        <v>99</v>
      </c>
      <c r="C269" s="390">
        <v>25</v>
      </c>
      <c r="D269" s="390">
        <v>5</v>
      </c>
      <c r="E269" s="390" t="s">
        <v>565</v>
      </c>
      <c r="F269" t="str">
        <f t="shared" si="9"/>
        <v>ДА</v>
      </c>
    </row>
    <row r="270" spans="1:6">
      <c r="A270" t="str">
        <f t="shared" si="8"/>
        <v>158udav</v>
      </c>
      <c r="B270" s="390" t="s">
        <v>99</v>
      </c>
      <c r="C270" s="390">
        <v>158</v>
      </c>
      <c r="D270" s="390">
        <v>4</v>
      </c>
      <c r="E270" s="390" t="s">
        <v>566</v>
      </c>
      <c r="F270" t="str">
        <f t="shared" si="9"/>
        <v>ДА</v>
      </c>
    </row>
    <row r="271" spans="1:6" ht="45">
      <c r="A271" t="str">
        <f t="shared" si="8"/>
        <v>150udav</v>
      </c>
      <c r="B271" s="390" t="s">
        <v>99</v>
      </c>
      <c r="C271" s="390">
        <v>150</v>
      </c>
      <c r="D271" s="390">
        <v>1</v>
      </c>
      <c r="E271" s="390" t="s">
        <v>567</v>
      </c>
      <c r="F271" t="str">
        <f t="shared" si="9"/>
        <v>ДА</v>
      </c>
    </row>
    <row r="272" spans="1:6" ht="30">
      <c r="A272" t="str">
        <f t="shared" si="8"/>
        <v>40udav</v>
      </c>
      <c r="B272" s="390" t="s">
        <v>99</v>
      </c>
      <c r="C272" s="390">
        <v>40</v>
      </c>
      <c r="D272" s="390">
        <v>4</v>
      </c>
      <c r="E272" s="390" t="s">
        <v>568</v>
      </c>
      <c r="F272" t="str">
        <f t="shared" si="9"/>
        <v>ДА</v>
      </c>
    </row>
    <row r="273" spans="1:6" ht="45">
      <c r="A273" t="str">
        <f t="shared" si="8"/>
        <v>11udav</v>
      </c>
      <c r="B273" s="390" t="s">
        <v>99</v>
      </c>
      <c r="C273" s="390">
        <v>11</v>
      </c>
      <c r="D273" s="390">
        <v>1</v>
      </c>
      <c r="E273" s="390" t="s">
        <v>569</v>
      </c>
      <c r="F273" t="str">
        <f t="shared" si="9"/>
        <v>ДА</v>
      </c>
    </row>
    <row r="274" spans="1:6" ht="30">
      <c r="A274" t="str">
        <f t="shared" si="8"/>
        <v>115udav</v>
      </c>
      <c r="B274" s="390" t="s">
        <v>99</v>
      </c>
      <c r="C274" s="390">
        <v>115</v>
      </c>
      <c r="D274" s="390">
        <v>3</v>
      </c>
      <c r="E274" s="390" t="s">
        <v>570</v>
      </c>
      <c r="F274" t="str">
        <f t="shared" si="9"/>
        <v>ДА</v>
      </c>
    </row>
    <row r="275" spans="1:6">
      <c r="A275" t="str">
        <f t="shared" si="8"/>
        <v>28Lion</v>
      </c>
      <c r="B275" s="390" t="s">
        <v>94</v>
      </c>
      <c r="C275" s="390">
        <v>28</v>
      </c>
      <c r="D275" s="390">
        <v>10</v>
      </c>
      <c r="E275" s="390" t="s">
        <v>579</v>
      </c>
      <c r="F275" t="str">
        <f t="shared" si="9"/>
        <v>ДА</v>
      </c>
    </row>
    <row r="276" spans="1:6">
      <c r="A276" t="str">
        <f t="shared" si="8"/>
        <v>103Lion</v>
      </c>
      <c r="B276" s="390" t="s">
        <v>94</v>
      </c>
      <c r="C276" s="390">
        <v>103</v>
      </c>
      <c r="D276" s="390">
        <v>5</v>
      </c>
      <c r="E276" s="390"/>
      <c r="F276" t="str">
        <f t="shared" si="9"/>
        <v>НЕТ</v>
      </c>
    </row>
    <row r="277" spans="1:6">
      <c r="A277" t="str">
        <f t="shared" si="8"/>
        <v>124Lion</v>
      </c>
      <c r="B277" s="390" t="s">
        <v>94</v>
      </c>
      <c r="C277" s="390">
        <v>124</v>
      </c>
      <c r="D277" s="390">
        <v>4</v>
      </c>
      <c r="E277" s="390"/>
      <c r="F277" t="str">
        <f t="shared" si="9"/>
        <v>НЕТ</v>
      </c>
    </row>
    <row r="278" spans="1:6" ht="45">
      <c r="A278" t="str">
        <f t="shared" si="8"/>
        <v>74Lion</v>
      </c>
      <c r="B278" s="390" t="s">
        <v>94</v>
      </c>
      <c r="C278" s="390">
        <v>74</v>
      </c>
      <c r="D278" s="390">
        <v>9</v>
      </c>
      <c r="E278" s="390" t="s">
        <v>580</v>
      </c>
      <c r="F278" t="str">
        <f t="shared" si="9"/>
        <v>ДА</v>
      </c>
    </row>
    <row r="279" spans="1:6">
      <c r="A279" t="str">
        <f t="shared" si="8"/>
        <v>76Lion</v>
      </c>
      <c r="B279" s="390" t="s">
        <v>94</v>
      </c>
      <c r="C279" s="390">
        <v>76</v>
      </c>
      <c r="D279" s="390">
        <v>5</v>
      </c>
      <c r="E279" s="390"/>
      <c r="F279" t="str">
        <f t="shared" si="9"/>
        <v>НЕТ</v>
      </c>
    </row>
    <row r="280" spans="1:6" ht="30">
      <c r="A280" t="str">
        <f t="shared" si="8"/>
        <v>3Lion</v>
      </c>
      <c r="B280" s="390" t="s">
        <v>94</v>
      </c>
      <c r="C280" s="390">
        <v>3</v>
      </c>
      <c r="D280" s="390">
        <v>10</v>
      </c>
      <c r="E280" s="390" t="s">
        <v>581</v>
      </c>
      <c r="F280" t="str">
        <f t="shared" si="9"/>
        <v>ДА</v>
      </c>
    </row>
    <row r="281" spans="1:6" ht="30">
      <c r="A281" t="str">
        <f t="shared" si="8"/>
        <v>69Lion</v>
      </c>
      <c r="B281" s="390" t="s">
        <v>94</v>
      </c>
      <c r="C281" s="390">
        <v>69</v>
      </c>
      <c r="D281" s="390">
        <v>11</v>
      </c>
      <c r="E281" s="390" t="s">
        <v>582</v>
      </c>
      <c r="F281" t="str">
        <f t="shared" si="9"/>
        <v>ДА</v>
      </c>
    </row>
    <row r="282" spans="1:6">
      <c r="A282" t="str">
        <f t="shared" si="8"/>
        <v>18Lion</v>
      </c>
      <c r="B282" s="390" t="s">
        <v>94</v>
      </c>
      <c r="C282" s="390">
        <v>18</v>
      </c>
      <c r="D282" s="390">
        <v>9</v>
      </c>
      <c r="E282" s="390"/>
      <c r="F282" t="str">
        <f t="shared" si="9"/>
        <v>НЕТ</v>
      </c>
    </row>
    <row r="283" spans="1:6">
      <c r="A283" t="str">
        <f t="shared" si="8"/>
        <v>37Lion</v>
      </c>
      <c r="B283" s="390" t="s">
        <v>94</v>
      </c>
      <c r="C283" s="390">
        <v>37</v>
      </c>
      <c r="D283" s="390">
        <v>7</v>
      </c>
      <c r="E283" s="390"/>
      <c r="F283" t="str">
        <f t="shared" si="9"/>
        <v>НЕТ</v>
      </c>
    </row>
    <row r="284" spans="1:6">
      <c r="A284" t="str">
        <f t="shared" si="8"/>
        <v>14Lion</v>
      </c>
      <c r="B284" s="390" t="s">
        <v>94</v>
      </c>
      <c r="C284" s="390">
        <v>14</v>
      </c>
      <c r="D284" s="390">
        <v>8</v>
      </c>
      <c r="E284" s="390"/>
      <c r="F284" t="str">
        <f t="shared" si="9"/>
        <v>НЕТ</v>
      </c>
    </row>
    <row r="285" spans="1:6">
      <c r="A285" t="str">
        <f t="shared" si="8"/>
        <v>101Lion</v>
      </c>
      <c r="B285" s="390" t="s">
        <v>94</v>
      </c>
      <c r="C285" s="390">
        <v>101</v>
      </c>
      <c r="D285" s="390">
        <v>7</v>
      </c>
      <c r="E285" s="390"/>
      <c r="F285" t="str">
        <f t="shared" si="9"/>
        <v>НЕТ</v>
      </c>
    </row>
    <row r="286" spans="1:6">
      <c r="A286" t="str">
        <f t="shared" si="8"/>
        <v>117Lion</v>
      </c>
      <c r="B286" s="390" t="s">
        <v>94</v>
      </c>
      <c r="C286" s="390">
        <v>117</v>
      </c>
      <c r="D286" s="390">
        <v>7</v>
      </c>
      <c r="E286" s="390"/>
      <c r="F286" t="str">
        <f t="shared" si="9"/>
        <v>НЕТ</v>
      </c>
    </row>
    <row r="287" spans="1:6">
      <c r="A287" t="str">
        <f t="shared" si="8"/>
        <v>126Lion</v>
      </c>
      <c r="B287" s="390" t="s">
        <v>94</v>
      </c>
      <c r="C287" s="390">
        <v>126</v>
      </c>
      <c r="D287" s="390">
        <v>8</v>
      </c>
      <c r="E287" s="390"/>
      <c r="F287" t="str">
        <f t="shared" si="9"/>
        <v>НЕТ</v>
      </c>
    </row>
    <row r="288" spans="1:6">
      <c r="A288" t="str">
        <f t="shared" si="8"/>
        <v>27Lion</v>
      </c>
      <c r="B288" s="390" t="s">
        <v>94</v>
      </c>
      <c r="C288" s="390">
        <v>27</v>
      </c>
      <c r="D288" s="390">
        <v>9</v>
      </c>
      <c r="E288" s="390"/>
      <c r="F288" t="str">
        <f t="shared" si="9"/>
        <v>НЕТ</v>
      </c>
    </row>
    <row r="289" spans="1:6">
      <c r="A289" t="str">
        <f t="shared" si="8"/>
        <v>95Lion</v>
      </c>
      <c r="B289" s="390" t="s">
        <v>94</v>
      </c>
      <c r="C289" s="390">
        <v>95</v>
      </c>
      <c r="D289" s="390">
        <v>5</v>
      </c>
      <c r="E289" s="390"/>
      <c r="F289" t="str">
        <f t="shared" si="9"/>
        <v>НЕТ</v>
      </c>
    </row>
    <row r="290" spans="1:6">
      <c r="A290" t="str">
        <f t="shared" si="8"/>
        <v>6Lion</v>
      </c>
      <c r="B290" s="390" t="s">
        <v>94</v>
      </c>
      <c r="C290" s="390">
        <v>6</v>
      </c>
      <c r="D290" s="390">
        <v>10</v>
      </c>
      <c r="E290" s="390" t="s">
        <v>583</v>
      </c>
      <c r="F290" t="str">
        <f t="shared" si="9"/>
        <v>ДА</v>
      </c>
    </row>
    <row r="291" spans="1:6">
      <c r="A291" t="str">
        <f t="shared" si="8"/>
        <v>114Lion</v>
      </c>
      <c r="B291" s="390" t="s">
        <v>94</v>
      </c>
      <c r="C291" s="390">
        <v>114</v>
      </c>
      <c r="D291" s="390">
        <v>9</v>
      </c>
      <c r="E291" s="390"/>
      <c r="F291" t="str">
        <f t="shared" si="9"/>
        <v>НЕТ</v>
      </c>
    </row>
    <row r="292" spans="1:6">
      <c r="A292" t="str">
        <f t="shared" si="8"/>
        <v>121Lion</v>
      </c>
      <c r="B292" s="390" t="s">
        <v>94</v>
      </c>
      <c r="C292" s="390">
        <v>121</v>
      </c>
      <c r="D292" s="390">
        <v>7</v>
      </c>
      <c r="E292" s="390"/>
      <c r="F292" t="str">
        <f t="shared" si="9"/>
        <v>НЕТ</v>
      </c>
    </row>
    <row r="293" spans="1:6" ht="30">
      <c r="A293" t="str">
        <f t="shared" si="8"/>
        <v>67Lion</v>
      </c>
      <c r="B293" s="390" t="s">
        <v>94</v>
      </c>
      <c r="C293" s="390">
        <v>67</v>
      </c>
      <c r="D293" s="390">
        <v>8</v>
      </c>
      <c r="E293" s="390" t="s">
        <v>584</v>
      </c>
      <c r="F293" t="str">
        <f t="shared" si="9"/>
        <v>ДА</v>
      </c>
    </row>
    <row r="294" spans="1:6">
      <c r="A294" t="str">
        <f t="shared" si="8"/>
        <v>77Lion</v>
      </c>
      <c r="B294" s="390" t="s">
        <v>94</v>
      </c>
      <c r="C294" s="390">
        <v>77</v>
      </c>
      <c r="D294" s="390">
        <v>9</v>
      </c>
      <c r="E294" s="390"/>
      <c r="F294" t="str">
        <f t="shared" si="9"/>
        <v>НЕТ</v>
      </c>
    </row>
    <row r="295" spans="1:6">
      <c r="A295" t="str">
        <f t="shared" si="8"/>
        <v>68Lion</v>
      </c>
      <c r="B295" s="390" t="s">
        <v>94</v>
      </c>
      <c r="C295" s="390">
        <v>68</v>
      </c>
      <c r="D295" s="390">
        <v>8</v>
      </c>
      <c r="E295" s="390"/>
      <c r="F295" t="str">
        <f t="shared" si="9"/>
        <v>НЕТ</v>
      </c>
    </row>
    <row r="296" spans="1:6">
      <c r="A296" t="str">
        <f t="shared" si="8"/>
        <v>20Lion</v>
      </c>
      <c r="B296" s="390" t="s">
        <v>94</v>
      </c>
      <c r="C296" s="390">
        <v>20</v>
      </c>
      <c r="D296" s="390">
        <v>11</v>
      </c>
      <c r="E296" s="390" t="s">
        <v>585</v>
      </c>
      <c r="F296" t="str">
        <f t="shared" si="9"/>
        <v>ДА</v>
      </c>
    </row>
    <row r="297" spans="1:6">
      <c r="A297" t="str">
        <f t="shared" si="8"/>
        <v>11Lion</v>
      </c>
      <c r="B297" s="390" t="s">
        <v>94</v>
      </c>
      <c r="C297" s="390">
        <v>11</v>
      </c>
      <c r="D297" s="390">
        <v>6</v>
      </c>
      <c r="E297" s="390"/>
      <c r="F297" t="str">
        <f t="shared" si="9"/>
        <v>НЕТ</v>
      </c>
    </row>
    <row r="298" spans="1:6">
      <c r="A298" t="str">
        <f t="shared" si="8"/>
        <v>133Lion</v>
      </c>
      <c r="B298" s="390" t="s">
        <v>94</v>
      </c>
      <c r="C298" s="390">
        <v>133</v>
      </c>
      <c r="D298" s="390">
        <v>6</v>
      </c>
      <c r="E298" s="390"/>
      <c r="F298" t="str">
        <f t="shared" si="9"/>
        <v>НЕТ</v>
      </c>
    </row>
    <row r="299" spans="1:6">
      <c r="A299" t="str">
        <f t="shared" si="8"/>
        <v>146Lion</v>
      </c>
      <c r="B299" s="390" t="s">
        <v>94</v>
      </c>
      <c r="C299" s="390">
        <v>146</v>
      </c>
      <c r="D299" s="390">
        <v>7</v>
      </c>
      <c r="E299" s="390"/>
      <c r="F299" t="str">
        <f t="shared" si="9"/>
        <v>НЕТ</v>
      </c>
    </row>
    <row r="300" spans="1:6">
      <c r="A300" t="str">
        <f t="shared" si="8"/>
        <v>131Lion</v>
      </c>
      <c r="B300" s="390" t="s">
        <v>94</v>
      </c>
      <c r="C300" s="390">
        <v>131</v>
      </c>
      <c r="D300" s="390">
        <v>7</v>
      </c>
      <c r="E300" s="390"/>
      <c r="F300" t="str">
        <f t="shared" si="9"/>
        <v>НЕТ</v>
      </c>
    </row>
    <row r="301" spans="1:6">
      <c r="A301" t="str">
        <f t="shared" si="8"/>
        <v>24Lion</v>
      </c>
      <c r="B301" s="390" t="s">
        <v>94</v>
      </c>
      <c r="C301" s="390">
        <v>24</v>
      </c>
      <c r="D301" s="390">
        <v>9</v>
      </c>
      <c r="E301" s="390"/>
      <c r="F301" t="str">
        <f t="shared" si="9"/>
        <v>НЕТ</v>
      </c>
    </row>
    <row r="302" spans="1:6">
      <c r="A302" t="str">
        <f t="shared" si="8"/>
        <v>102Lion</v>
      </c>
      <c r="B302" s="390" t="s">
        <v>94</v>
      </c>
      <c r="C302" s="390">
        <v>102</v>
      </c>
      <c r="D302" s="390">
        <v>8</v>
      </c>
      <c r="E302" s="390"/>
      <c r="F302" t="str">
        <f t="shared" si="9"/>
        <v>НЕТ</v>
      </c>
    </row>
    <row r="303" spans="1:6">
      <c r="A303" t="str">
        <f t="shared" si="8"/>
        <v>118Lion</v>
      </c>
      <c r="B303" s="390" t="s">
        <v>94</v>
      </c>
      <c r="C303" s="390">
        <v>118</v>
      </c>
      <c r="D303" s="390">
        <v>7</v>
      </c>
      <c r="E303" s="390"/>
      <c r="F303" t="str">
        <f t="shared" si="9"/>
        <v>НЕТ</v>
      </c>
    </row>
    <row r="304" spans="1:6">
      <c r="A304" t="str">
        <f t="shared" si="8"/>
        <v>100Lion</v>
      </c>
      <c r="B304" s="390" t="s">
        <v>94</v>
      </c>
      <c r="C304" s="390">
        <v>100</v>
      </c>
      <c r="D304" s="390">
        <v>9</v>
      </c>
      <c r="E304" s="390"/>
      <c r="F304" t="str">
        <f t="shared" si="9"/>
        <v>НЕТ</v>
      </c>
    </row>
    <row r="305" spans="1:6">
      <c r="A305" t="str">
        <f t="shared" si="8"/>
        <v>26Lion</v>
      </c>
      <c r="B305" s="390" t="s">
        <v>94</v>
      </c>
      <c r="C305" s="390">
        <v>26</v>
      </c>
      <c r="D305" s="390">
        <v>7</v>
      </c>
      <c r="E305" s="390"/>
      <c r="F305" t="str">
        <f t="shared" si="9"/>
        <v>НЕТ</v>
      </c>
    </row>
    <row r="306" spans="1:6">
      <c r="A306" t="str">
        <f t="shared" si="8"/>
        <v>17Lion</v>
      </c>
      <c r="B306" s="390" t="s">
        <v>94</v>
      </c>
      <c r="C306" s="390">
        <v>17</v>
      </c>
      <c r="D306" s="390">
        <v>5</v>
      </c>
      <c r="E306" s="390"/>
      <c r="F306" t="str">
        <f t="shared" si="9"/>
        <v>НЕТ</v>
      </c>
    </row>
    <row r="307" spans="1:6">
      <c r="A307" t="str">
        <f t="shared" si="8"/>
        <v>159Lion</v>
      </c>
      <c r="B307" s="390" t="s">
        <v>94</v>
      </c>
      <c r="C307" s="390">
        <v>159</v>
      </c>
      <c r="D307" s="390">
        <v>9</v>
      </c>
      <c r="E307" s="390"/>
      <c r="F307" t="str">
        <f t="shared" si="9"/>
        <v>НЕТ</v>
      </c>
    </row>
    <row r="308" spans="1:6">
      <c r="A308" t="str">
        <f t="shared" si="8"/>
        <v>9Lion</v>
      </c>
      <c r="B308" s="390" t="s">
        <v>94</v>
      </c>
      <c r="C308" s="390">
        <v>9</v>
      </c>
      <c r="D308" s="390">
        <v>6</v>
      </c>
      <c r="E308" s="390"/>
      <c r="F308" t="str">
        <f t="shared" si="9"/>
        <v>НЕТ</v>
      </c>
    </row>
    <row r="309" spans="1:6">
      <c r="A309" t="str">
        <f t="shared" si="8"/>
        <v>120Lion</v>
      </c>
      <c r="B309" s="390" t="s">
        <v>94</v>
      </c>
      <c r="C309" s="390">
        <v>120</v>
      </c>
      <c r="D309" s="390">
        <v>9</v>
      </c>
      <c r="E309" s="390"/>
      <c r="F309" t="str">
        <f t="shared" si="9"/>
        <v>НЕТ</v>
      </c>
    </row>
    <row r="310" spans="1:6">
      <c r="A310" t="str">
        <f t="shared" si="8"/>
        <v>157Lion</v>
      </c>
      <c r="B310" s="390" t="s">
        <v>94</v>
      </c>
      <c r="C310" s="390">
        <v>157</v>
      </c>
      <c r="D310" s="390">
        <v>8</v>
      </c>
      <c r="E310" s="390"/>
      <c r="F310" t="str">
        <f t="shared" si="9"/>
        <v>НЕТ</v>
      </c>
    </row>
    <row r="311" spans="1:6">
      <c r="A311" t="str">
        <f t="shared" si="8"/>
        <v>123Lion</v>
      </c>
      <c r="B311" s="390" t="s">
        <v>94</v>
      </c>
      <c r="C311" s="390">
        <v>123</v>
      </c>
      <c r="D311" s="390">
        <v>6</v>
      </c>
      <c r="E311" s="390"/>
      <c r="F311" t="str">
        <f t="shared" si="9"/>
        <v>НЕТ</v>
      </c>
    </row>
    <row r="312" spans="1:6">
      <c r="A312" t="str">
        <f t="shared" si="8"/>
        <v>149Lion</v>
      </c>
      <c r="B312" s="390" t="s">
        <v>94</v>
      </c>
      <c r="C312" s="390">
        <v>149</v>
      </c>
      <c r="D312" s="390">
        <v>7</v>
      </c>
      <c r="E312" s="390"/>
      <c r="F312" t="str">
        <f t="shared" si="9"/>
        <v>НЕТ</v>
      </c>
    </row>
    <row r="313" spans="1:6">
      <c r="A313" t="str">
        <f t="shared" si="8"/>
        <v>79Lion</v>
      </c>
      <c r="B313" s="390" t="s">
        <v>94</v>
      </c>
      <c r="C313" s="390">
        <v>79</v>
      </c>
      <c r="D313" s="390">
        <v>8</v>
      </c>
      <c r="E313" s="390" t="s">
        <v>586</v>
      </c>
      <c r="F313" t="str">
        <f t="shared" si="9"/>
        <v>ДА</v>
      </c>
    </row>
    <row r="314" spans="1:6">
      <c r="A314" t="str">
        <f t="shared" si="8"/>
        <v>150Lion</v>
      </c>
      <c r="B314" s="390" t="s">
        <v>94</v>
      </c>
      <c r="C314" s="390">
        <v>150</v>
      </c>
      <c r="D314" s="390">
        <v>3</v>
      </c>
      <c r="E314" s="390" t="s">
        <v>587</v>
      </c>
      <c r="F314" t="str">
        <f t="shared" si="9"/>
        <v>ДА</v>
      </c>
    </row>
    <row r="315" spans="1:6">
      <c r="A315" t="str">
        <f t="shared" si="8"/>
        <v>29Lion</v>
      </c>
      <c r="B315" s="390" t="s">
        <v>94</v>
      </c>
      <c r="C315" s="390">
        <v>29</v>
      </c>
      <c r="D315" s="390">
        <v>10</v>
      </c>
      <c r="E315" s="390" t="s">
        <v>588</v>
      </c>
      <c r="F315" t="str">
        <f t="shared" si="9"/>
        <v>ДА</v>
      </c>
    </row>
    <row r="316" spans="1:6">
      <c r="A316" t="str">
        <f t="shared" si="8"/>
        <v>119Lion</v>
      </c>
      <c r="B316" s="390" t="s">
        <v>94</v>
      </c>
      <c r="C316" s="390">
        <v>119</v>
      </c>
      <c r="D316" s="390">
        <v>8</v>
      </c>
      <c r="E316" s="390"/>
      <c r="F316" t="str">
        <f t="shared" si="9"/>
        <v>НЕТ</v>
      </c>
    </row>
    <row r="317" spans="1:6">
      <c r="A317" t="str">
        <f t="shared" si="8"/>
        <v>148Lion</v>
      </c>
      <c r="B317" s="390" t="s">
        <v>94</v>
      </c>
      <c r="C317" s="390">
        <v>148</v>
      </c>
      <c r="D317" s="390">
        <v>5</v>
      </c>
      <c r="E317" s="390" t="s">
        <v>589</v>
      </c>
      <c r="F317" t="str">
        <f t="shared" si="9"/>
        <v>ДА</v>
      </c>
    </row>
    <row r="318" spans="1:6" ht="30">
      <c r="A318" t="str">
        <f t="shared" si="8"/>
        <v>107Lion</v>
      </c>
      <c r="B318" s="390" t="s">
        <v>94</v>
      </c>
      <c r="C318" s="390">
        <v>107</v>
      </c>
      <c r="D318" s="390">
        <v>10</v>
      </c>
      <c r="E318" s="390" t="s">
        <v>590</v>
      </c>
      <c r="F318" t="str">
        <f t="shared" si="9"/>
        <v>ДА</v>
      </c>
    </row>
    <row r="319" spans="1:6">
      <c r="A319" t="str">
        <f t="shared" si="8"/>
        <v>13Lion</v>
      </c>
      <c r="B319" s="390" t="s">
        <v>94</v>
      </c>
      <c r="C319" s="390">
        <v>13</v>
      </c>
      <c r="D319" s="390">
        <v>9</v>
      </c>
      <c r="E319" s="390" t="s">
        <v>591</v>
      </c>
      <c r="F319" t="str">
        <f t="shared" si="9"/>
        <v>ДА</v>
      </c>
    </row>
    <row r="320" spans="1:6">
      <c r="A320" t="str">
        <f t="shared" si="8"/>
        <v>72Lion</v>
      </c>
      <c r="B320" s="390" t="s">
        <v>94</v>
      </c>
      <c r="C320" s="390">
        <v>72</v>
      </c>
      <c r="D320" s="390">
        <v>8</v>
      </c>
      <c r="E320" s="390"/>
      <c r="F320" t="str">
        <f t="shared" si="9"/>
        <v>НЕТ</v>
      </c>
    </row>
    <row r="321" spans="1:6">
      <c r="A321" t="str">
        <f t="shared" si="8"/>
        <v>59Lion</v>
      </c>
      <c r="B321" s="390" t="s">
        <v>94</v>
      </c>
      <c r="C321" s="390">
        <v>59</v>
      </c>
      <c r="D321" s="390">
        <v>9</v>
      </c>
      <c r="E321" s="390"/>
      <c r="F321" t="str">
        <f t="shared" si="9"/>
        <v>НЕТ</v>
      </c>
    </row>
    <row r="322" spans="1:6">
      <c r="A322" t="str">
        <f t="shared" si="8"/>
        <v>45Lion</v>
      </c>
      <c r="B322" s="390" t="s">
        <v>94</v>
      </c>
      <c r="C322" s="390">
        <v>45</v>
      </c>
      <c r="D322" s="390">
        <v>4</v>
      </c>
      <c r="E322" s="390"/>
      <c r="F322" t="str">
        <f t="shared" si="9"/>
        <v>НЕТ</v>
      </c>
    </row>
    <row r="323" spans="1:6">
      <c r="A323" t="str">
        <f t="shared" ref="A323:A386" si="10">CONCATENATE(C323,B323)</f>
        <v>105Lion</v>
      </c>
      <c r="B323" s="390" t="s">
        <v>94</v>
      </c>
      <c r="C323" s="390">
        <v>105</v>
      </c>
      <c r="D323" s="390">
        <v>8</v>
      </c>
      <c r="E323" s="390"/>
      <c r="F323" t="str">
        <f t="shared" ref="F323:F386" si="11">IF(ISBLANK(E323),"НЕТ","ДА")</f>
        <v>НЕТ</v>
      </c>
    </row>
    <row r="324" spans="1:6">
      <c r="A324" t="str">
        <f t="shared" si="10"/>
        <v>108Lion</v>
      </c>
      <c r="B324" s="390" t="s">
        <v>94</v>
      </c>
      <c r="C324" s="390">
        <v>108</v>
      </c>
      <c r="D324" s="390">
        <v>9</v>
      </c>
      <c r="E324" s="390"/>
      <c r="F324" t="str">
        <f t="shared" si="11"/>
        <v>НЕТ</v>
      </c>
    </row>
    <row r="325" spans="1:6">
      <c r="A325" t="str">
        <f t="shared" si="10"/>
        <v>29Андреев</v>
      </c>
      <c r="B325" s="390" t="s">
        <v>451</v>
      </c>
      <c r="C325" s="390">
        <v>29</v>
      </c>
      <c r="D325" s="390">
        <v>8</v>
      </c>
      <c r="E325" s="390"/>
      <c r="F325" t="str">
        <f t="shared" si="11"/>
        <v>НЕТ</v>
      </c>
    </row>
    <row r="326" spans="1:6">
      <c r="A326" t="str">
        <f t="shared" si="10"/>
        <v>9Андреев</v>
      </c>
      <c r="B326" s="390" t="s">
        <v>451</v>
      </c>
      <c r="C326" s="390">
        <v>9</v>
      </c>
      <c r="D326" s="390">
        <v>4</v>
      </c>
      <c r="E326" s="390"/>
      <c r="F326" t="str">
        <f t="shared" si="11"/>
        <v>НЕТ</v>
      </c>
    </row>
    <row r="327" spans="1:6">
      <c r="A327" t="str">
        <f t="shared" si="10"/>
        <v>133Андреев</v>
      </c>
      <c r="B327" s="390" t="s">
        <v>451</v>
      </c>
      <c r="C327" s="390">
        <v>133</v>
      </c>
      <c r="D327" s="390">
        <v>5</v>
      </c>
      <c r="E327" s="390"/>
      <c r="F327" t="str">
        <f t="shared" si="11"/>
        <v>НЕТ</v>
      </c>
    </row>
    <row r="328" spans="1:6">
      <c r="A328" t="str">
        <f t="shared" si="10"/>
        <v>123Андреев</v>
      </c>
      <c r="B328" s="390" t="s">
        <v>451</v>
      </c>
      <c r="C328" s="390">
        <v>123</v>
      </c>
      <c r="D328" s="390">
        <v>4</v>
      </c>
      <c r="E328" s="390"/>
      <c r="F328" t="str">
        <f t="shared" si="11"/>
        <v>НЕТ</v>
      </c>
    </row>
    <row r="329" spans="1:6">
      <c r="A329" t="str">
        <f t="shared" si="10"/>
        <v>141Андреев</v>
      </c>
      <c r="B329" s="390" t="s">
        <v>451</v>
      </c>
      <c r="C329" s="390">
        <v>141</v>
      </c>
      <c r="D329" s="390">
        <v>8</v>
      </c>
      <c r="E329" s="390"/>
      <c r="F329" t="str">
        <f t="shared" si="11"/>
        <v>НЕТ</v>
      </c>
    </row>
    <row r="330" spans="1:6">
      <c r="A330" t="str">
        <f t="shared" si="10"/>
        <v>49Андреев</v>
      </c>
      <c r="B330" s="390" t="s">
        <v>451</v>
      </c>
      <c r="C330" s="390">
        <v>49</v>
      </c>
      <c r="D330" s="390">
        <v>5</v>
      </c>
      <c r="E330" s="390"/>
      <c r="F330" t="str">
        <f t="shared" si="11"/>
        <v>НЕТ</v>
      </c>
    </row>
    <row r="331" spans="1:6">
      <c r="A331" t="str">
        <f t="shared" si="10"/>
        <v>139Андреев</v>
      </c>
      <c r="B331" s="390" t="s">
        <v>451</v>
      </c>
      <c r="C331" s="390">
        <v>139</v>
      </c>
      <c r="D331" s="390">
        <v>7</v>
      </c>
      <c r="E331" s="390"/>
      <c r="F331" t="str">
        <f t="shared" si="11"/>
        <v>НЕТ</v>
      </c>
    </row>
    <row r="332" spans="1:6">
      <c r="A332" t="str">
        <f t="shared" si="10"/>
        <v>158Андреев</v>
      </c>
      <c r="B332" s="390" t="s">
        <v>451</v>
      </c>
      <c r="C332" s="390">
        <v>158</v>
      </c>
      <c r="D332" s="390">
        <v>7</v>
      </c>
      <c r="E332" s="390"/>
      <c r="F332" t="str">
        <f t="shared" si="11"/>
        <v>НЕТ</v>
      </c>
    </row>
    <row r="333" spans="1:6">
      <c r="A333" t="str">
        <f t="shared" si="10"/>
        <v>19Андреев</v>
      </c>
      <c r="B333" s="390" t="s">
        <v>451</v>
      </c>
      <c r="C333" s="390">
        <v>19</v>
      </c>
      <c r="D333" s="390">
        <v>8</v>
      </c>
      <c r="E333" s="390"/>
      <c r="F333" t="str">
        <f t="shared" si="11"/>
        <v>НЕТ</v>
      </c>
    </row>
    <row r="334" spans="1:6">
      <c r="A334" t="str">
        <f t="shared" si="10"/>
        <v>39Андреев</v>
      </c>
      <c r="B334" s="390" t="s">
        <v>451</v>
      </c>
      <c r="C334" s="390">
        <v>39</v>
      </c>
      <c r="D334" s="390">
        <v>8</v>
      </c>
      <c r="E334" s="390"/>
      <c r="F334" t="str">
        <f t="shared" si="11"/>
        <v>НЕТ</v>
      </c>
    </row>
    <row r="335" spans="1:6">
      <c r="A335" t="str">
        <f t="shared" si="10"/>
        <v>111Андреев</v>
      </c>
      <c r="B335" s="390" t="s">
        <v>451</v>
      </c>
      <c r="C335" s="390">
        <v>111</v>
      </c>
      <c r="D335" s="390">
        <v>6</v>
      </c>
      <c r="E335" s="390"/>
      <c r="F335" t="str">
        <f t="shared" si="11"/>
        <v>НЕТ</v>
      </c>
    </row>
    <row r="336" spans="1:6">
      <c r="A336" t="str">
        <f t="shared" si="10"/>
        <v>52Андреев</v>
      </c>
      <c r="B336" s="390" t="s">
        <v>451</v>
      </c>
      <c r="C336" s="390">
        <v>52</v>
      </c>
      <c r="D336" s="390">
        <v>4</v>
      </c>
      <c r="E336" s="390"/>
      <c r="F336" t="str">
        <f t="shared" si="11"/>
        <v>НЕТ</v>
      </c>
    </row>
    <row r="337" spans="1:6">
      <c r="A337" t="str">
        <f t="shared" si="10"/>
        <v>31Андреев</v>
      </c>
      <c r="B337" s="390" t="s">
        <v>451</v>
      </c>
      <c r="C337" s="390">
        <v>31</v>
      </c>
      <c r="D337" s="390">
        <v>5</v>
      </c>
      <c r="E337" s="390"/>
      <c r="F337" t="str">
        <f t="shared" si="11"/>
        <v>НЕТ</v>
      </c>
    </row>
    <row r="338" spans="1:6">
      <c r="A338" t="str">
        <f t="shared" si="10"/>
        <v>113Андреев</v>
      </c>
      <c r="B338" s="390" t="s">
        <v>451</v>
      </c>
      <c r="C338" s="390">
        <v>113</v>
      </c>
      <c r="D338" s="390">
        <v>6</v>
      </c>
      <c r="E338" s="390"/>
      <c r="F338" t="str">
        <f t="shared" si="11"/>
        <v>НЕТ</v>
      </c>
    </row>
    <row r="339" spans="1:6">
      <c r="A339" t="str">
        <f t="shared" si="10"/>
        <v>76Андреев</v>
      </c>
      <c r="B339" s="390" t="s">
        <v>451</v>
      </c>
      <c r="C339" s="390">
        <v>76</v>
      </c>
      <c r="D339" s="390">
        <v>5</v>
      </c>
      <c r="E339" s="390"/>
      <c r="F339" t="str">
        <f t="shared" si="11"/>
        <v>НЕТ</v>
      </c>
    </row>
    <row r="340" spans="1:6">
      <c r="A340" t="str">
        <f t="shared" si="10"/>
        <v>106Андреев</v>
      </c>
      <c r="B340" s="390" t="s">
        <v>451</v>
      </c>
      <c r="C340" s="390">
        <v>106</v>
      </c>
      <c r="D340" s="390">
        <v>6</v>
      </c>
      <c r="E340" s="390"/>
      <c r="F340" t="str">
        <f t="shared" si="11"/>
        <v>НЕТ</v>
      </c>
    </row>
    <row r="341" spans="1:6">
      <c r="A341" t="str">
        <f t="shared" si="10"/>
        <v>110Андреев</v>
      </c>
      <c r="B341" s="390" t="s">
        <v>451</v>
      </c>
      <c r="C341" s="390">
        <v>110</v>
      </c>
      <c r="D341" s="390">
        <v>7</v>
      </c>
      <c r="E341" s="390"/>
      <c r="F341" t="str">
        <f t="shared" si="11"/>
        <v>НЕТ</v>
      </c>
    </row>
    <row r="342" spans="1:6">
      <c r="A342" t="str">
        <f t="shared" si="10"/>
        <v>75Андреев</v>
      </c>
      <c r="B342" s="390" t="s">
        <v>451</v>
      </c>
      <c r="C342" s="390">
        <v>75</v>
      </c>
      <c r="D342" s="390">
        <v>6</v>
      </c>
      <c r="E342" s="390"/>
      <c r="F342" t="str">
        <f t="shared" si="11"/>
        <v>НЕТ</v>
      </c>
    </row>
    <row r="343" spans="1:6">
      <c r="A343" t="str">
        <f t="shared" si="10"/>
        <v>137Андреев</v>
      </c>
      <c r="B343" s="390" t="s">
        <v>451</v>
      </c>
      <c r="C343" s="390">
        <v>137</v>
      </c>
      <c r="D343" s="390">
        <v>4</v>
      </c>
      <c r="E343" s="390"/>
      <c r="F343" t="str">
        <f t="shared" si="11"/>
        <v>НЕТ</v>
      </c>
    </row>
    <row r="344" spans="1:6">
      <c r="A344" t="str">
        <f t="shared" si="10"/>
        <v>82Андреев</v>
      </c>
      <c r="B344" s="390" t="s">
        <v>451</v>
      </c>
      <c r="C344" s="390">
        <v>82</v>
      </c>
      <c r="D344" s="390">
        <v>5</v>
      </c>
      <c r="E344" s="390"/>
      <c r="F344" t="str">
        <f t="shared" si="11"/>
        <v>НЕТ</v>
      </c>
    </row>
    <row r="345" spans="1:6">
      <c r="A345" t="str">
        <f t="shared" si="10"/>
        <v>50Андреев</v>
      </c>
      <c r="B345" s="390" t="s">
        <v>451</v>
      </c>
      <c r="C345" s="390">
        <v>50</v>
      </c>
      <c r="D345" s="390">
        <v>5</v>
      </c>
      <c r="E345" s="390"/>
      <c r="F345" t="str">
        <f t="shared" si="11"/>
        <v>НЕТ</v>
      </c>
    </row>
    <row r="346" spans="1:6">
      <c r="A346" t="str">
        <f t="shared" si="10"/>
        <v>135Андреев</v>
      </c>
      <c r="B346" s="390" t="s">
        <v>451</v>
      </c>
      <c r="C346" s="390">
        <v>135</v>
      </c>
      <c r="D346" s="390">
        <v>10</v>
      </c>
      <c r="E346" s="390" t="s">
        <v>593</v>
      </c>
      <c r="F346" t="str">
        <f t="shared" si="11"/>
        <v>ДА</v>
      </c>
    </row>
    <row r="347" spans="1:6">
      <c r="A347" t="str">
        <f t="shared" si="10"/>
        <v>17Андреев</v>
      </c>
      <c r="B347" s="390" t="s">
        <v>451</v>
      </c>
      <c r="C347" s="390">
        <v>17</v>
      </c>
      <c r="D347" s="390">
        <v>4</v>
      </c>
      <c r="E347" s="390"/>
      <c r="F347" t="str">
        <f t="shared" si="11"/>
        <v>НЕТ</v>
      </c>
    </row>
    <row r="348" spans="1:6">
      <c r="A348" t="str">
        <f t="shared" si="10"/>
        <v>148Андреев</v>
      </c>
      <c r="B348" s="390" t="s">
        <v>451</v>
      </c>
      <c r="C348" s="390">
        <v>148</v>
      </c>
      <c r="D348" s="390">
        <v>4</v>
      </c>
      <c r="E348" s="390"/>
      <c r="F348" t="str">
        <f t="shared" si="11"/>
        <v>НЕТ</v>
      </c>
    </row>
    <row r="349" spans="1:6">
      <c r="A349" t="str">
        <f t="shared" si="10"/>
        <v>112Андреев</v>
      </c>
      <c r="B349" s="390" t="s">
        <v>451</v>
      </c>
      <c r="C349" s="390">
        <v>112</v>
      </c>
      <c r="D349" s="390">
        <v>5</v>
      </c>
      <c r="E349" s="390"/>
      <c r="F349" t="str">
        <f t="shared" si="11"/>
        <v>НЕТ</v>
      </c>
    </row>
    <row r="350" spans="1:6">
      <c r="A350" t="str">
        <f t="shared" si="10"/>
        <v>98Андреев</v>
      </c>
      <c r="B350" s="390" t="s">
        <v>451</v>
      </c>
      <c r="C350" s="390">
        <v>98</v>
      </c>
      <c r="D350" s="390">
        <v>7</v>
      </c>
      <c r="E350" s="390"/>
      <c r="F350" t="str">
        <f t="shared" si="11"/>
        <v>НЕТ</v>
      </c>
    </row>
    <row r="351" spans="1:6">
      <c r="A351" t="str">
        <f t="shared" si="10"/>
        <v>134Андреев</v>
      </c>
      <c r="B351" s="390" t="s">
        <v>451</v>
      </c>
      <c r="C351" s="390">
        <v>134</v>
      </c>
      <c r="D351" s="390">
        <v>5</v>
      </c>
      <c r="E351" s="390"/>
      <c r="F351" t="str">
        <f t="shared" si="11"/>
        <v>НЕТ</v>
      </c>
    </row>
    <row r="352" spans="1:6">
      <c r="A352" t="str">
        <f t="shared" si="10"/>
        <v>10Андреев</v>
      </c>
      <c r="B352" s="390" t="s">
        <v>451</v>
      </c>
      <c r="C352" s="390">
        <v>10</v>
      </c>
      <c r="D352" s="390">
        <v>5</v>
      </c>
      <c r="E352" s="390"/>
      <c r="F352" t="str">
        <f t="shared" si="11"/>
        <v>НЕТ</v>
      </c>
    </row>
    <row r="353" spans="1:6">
      <c r="A353" t="str">
        <f t="shared" si="10"/>
        <v>99Андреев</v>
      </c>
      <c r="B353" s="390" t="s">
        <v>451</v>
      </c>
      <c r="C353" s="390">
        <v>99</v>
      </c>
      <c r="D353" s="390">
        <v>5</v>
      </c>
      <c r="E353" s="390"/>
      <c r="F353" t="str">
        <f t="shared" si="11"/>
        <v>НЕТ</v>
      </c>
    </row>
    <row r="354" spans="1:6">
      <c r="A354" t="str">
        <f t="shared" si="10"/>
        <v>6Андреев</v>
      </c>
      <c r="B354" s="390" t="s">
        <v>451</v>
      </c>
      <c r="C354" s="390">
        <v>6</v>
      </c>
      <c r="D354" s="390">
        <v>8</v>
      </c>
      <c r="E354" s="390"/>
      <c r="F354" t="str">
        <f t="shared" si="11"/>
        <v>НЕТ</v>
      </c>
    </row>
    <row r="355" spans="1:6">
      <c r="A355" t="str">
        <f t="shared" si="10"/>
        <v>138Андреев</v>
      </c>
      <c r="B355" s="390" t="s">
        <v>451</v>
      </c>
      <c r="C355" s="390">
        <v>138</v>
      </c>
      <c r="D355" s="390">
        <v>5</v>
      </c>
      <c r="E355" s="390"/>
      <c r="F355" t="str">
        <f t="shared" si="11"/>
        <v>НЕТ</v>
      </c>
    </row>
    <row r="356" spans="1:6">
      <c r="A356" t="str">
        <f t="shared" si="10"/>
        <v>24Андреев</v>
      </c>
      <c r="B356" s="390" t="s">
        <v>451</v>
      </c>
      <c r="C356" s="390">
        <v>24</v>
      </c>
      <c r="D356" s="390">
        <v>6</v>
      </c>
      <c r="E356" s="390"/>
      <c r="F356" t="str">
        <f t="shared" si="11"/>
        <v>НЕТ</v>
      </c>
    </row>
    <row r="357" spans="1:6">
      <c r="A357" t="str">
        <f t="shared" si="10"/>
        <v>12Андреев</v>
      </c>
      <c r="B357" s="390" t="s">
        <v>451</v>
      </c>
      <c r="C357" s="390">
        <v>12</v>
      </c>
      <c r="D357" s="390">
        <v>7</v>
      </c>
      <c r="E357" s="390"/>
      <c r="F357" t="str">
        <f t="shared" si="11"/>
        <v>НЕТ</v>
      </c>
    </row>
    <row r="358" spans="1:6">
      <c r="A358" t="str">
        <f t="shared" si="10"/>
        <v>131Андреев</v>
      </c>
      <c r="B358" s="390" t="s">
        <v>451</v>
      </c>
      <c r="C358" s="390">
        <v>131</v>
      </c>
      <c r="D358" s="390">
        <v>5</v>
      </c>
      <c r="E358" s="390"/>
      <c r="F358" t="str">
        <f t="shared" si="11"/>
        <v>НЕТ</v>
      </c>
    </row>
    <row r="359" spans="1:6">
      <c r="A359" t="str">
        <f t="shared" si="10"/>
        <v>66Андреев</v>
      </c>
      <c r="B359" s="390" t="s">
        <v>451</v>
      </c>
      <c r="C359" s="390">
        <v>66</v>
      </c>
      <c r="D359" s="390">
        <v>6</v>
      </c>
      <c r="E359" s="390"/>
      <c r="F359" t="str">
        <f t="shared" si="11"/>
        <v>НЕТ</v>
      </c>
    </row>
    <row r="360" spans="1:6">
      <c r="A360" t="str">
        <f t="shared" si="10"/>
        <v>114Андреев</v>
      </c>
      <c r="B360" s="390" t="s">
        <v>451</v>
      </c>
      <c r="C360" s="390">
        <v>114</v>
      </c>
      <c r="D360" s="390">
        <v>5</v>
      </c>
      <c r="E360" s="390"/>
      <c r="F360" t="str">
        <f t="shared" si="11"/>
        <v>НЕТ</v>
      </c>
    </row>
    <row r="361" spans="1:6">
      <c r="A361" t="str">
        <f t="shared" si="10"/>
        <v>59Андреев</v>
      </c>
      <c r="B361" s="390" t="s">
        <v>451</v>
      </c>
      <c r="C361" s="390">
        <v>59</v>
      </c>
      <c r="D361" s="390">
        <v>8</v>
      </c>
      <c r="E361" s="390"/>
      <c r="F361" t="str">
        <f t="shared" si="11"/>
        <v>НЕТ</v>
      </c>
    </row>
    <row r="362" spans="1:6">
      <c r="A362" t="str">
        <f t="shared" si="10"/>
        <v>89Андреев</v>
      </c>
      <c r="B362" s="390" t="s">
        <v>451</v>
      </c>
      <c r="C362" s="390">
        <v>89</v>
      </c>
      <c r="D362" s="390">
        <v>7</v>
      </c>
      <c r="E362" s="390"/>
      <c r="F362" t="str">
        <f t="shared" si="11"/>
        <v>НЕТ</v>
      </c>
    </row>
    <row r="363" spans="1:6">
      <c r="A363" t="str">
        <f t="shared" si="10"/>
        <v>100Андреев</v>
      </c>
      <c r="B363" s="390" t="s">
        <v>451</v>
      </c>
      <c r="C363" s="390">
        <v>100</v>
      </c>
      <c r="D363" s="390">
        <v>8</v>
      </c>
      <c r="E363" s="390"/>
      <c r="F363" t="str">
        <f t="shared" si="11"/>
        <v>НЕТ</v>
      </c>
    </row>
    <row r="364" spans="1:6">
      <c r="A364" t="str">
        <f t="shared" si="10"/>
        <v>71Андреев</v>
      </c>
      <c r="B364" s="390" t="s">
        <v>451</v>
      </c>
      <c r="C364" s="390">
        <v>71</v>
      </c>
      <c r="D364" s="390">
        <v>5</v>
      </c>
      <c r="E364" s="390"/>
      <c r="F364" t="str">
        <f t="shared" si="11"/>
        <v>НЕТ</v>
      </c>
    </row>
    <row r="365" spans="1:6">
      <c r="A365" t="str">
        <f t="shared" si="10"/>
        <v>126Андреев</v>
      </c>
      <c r="B365" s="390" t="s">
        <v>451</v>
      </c>
      <c r="C365" s="390">
        <v>126</v>
      </c>
      <c r="D365" s="390">
        <v>7</v>
      </c>
      <c r="E365" s="390"/>
      <c r="F365" t="str">
        <f t="shared" si="11"/>
        <v>НЕТ</v>
      </c>
    </row>
    <row r="366" spans="1:6">
      <c r="A366" t="str">
        <f t="shared" si="10"/>
        <v>14Андреев</v>
      </c>
      <c r="B366" s="390" t="s">
        <v>451</v>
      </c>
      <c r="C366" s="390">
        <v>14</v>
      </c>
      <c r="D366" s="390">
        <v>5</v>
      </c>
      <c r="E366" s="390"/>
      <c r="F366" t="str">
        <f t="shared" si="11"/>
        <v>НЕТ</v>
      </c>
    </row>
    <row r="367" spans="1:6">
      <c r="A367" t="str">
        <f t="shared" si="10"/>
        <v>103Андреев</v>
      </c>
      <c r="B367" s="390" t="s">
        <v>451</v>
      </c>
      <c r="C367" s="390">
        <v>103</v>
      </c>
      <c r="D367" s="390">
        <v>5</v>
      </c>
      <c r="E367" s="390"/>
      <c r="F367" t="str">
        <f t="shared" si="11"/>
        <v>НЕТ</v>
      </c>
    </row>
    <row r="368" spans="1:6">
      <c r="A368" t="str">
        <f t="shared" si="10"/>
        <v>156Андреев</v>
      </c>
      <c r="B368" s="390" t="s">
        <v>451</v>
      </c>
      <c r="C368" s="390">
        <v>156</v>
      </c>
      <c r="D368" s="390">
        <v>5</v>
      </c>
      <c r="E368" s="390"/>
      <c r="F368" t="str">
        <f t="shared" si="11"/>
        <v>НЕТ</v>
      </c>
    </row>
    <row r="369" spans="1:6">
      <c r="A369" t="str">
        <f t="shared" si="10"/>
        <v>53Андреев</v>
      </c>
      <c r="B369" s="390" t="s">
        <v>451</v>
      </c>
      <c r="C369" s="390">
        <v>53</v>
      </c>
      <c r="D369" s="390">
        <v>5</v>
      </c>
      <c r="E369" s="390"/>
      <c r="F369" t="str">
        <f t="shared" si="11"/>
        <v>НЕТ</v>
      </c>
    </row>
    <row r="370" spans="1:6">
      <c r="A370" t="str">
        <f t="shared" si="10"/>
        <v>108Андреев</v>
      </c>
      <c r="B370" s="390" t="s">
        <v>451</v>
      </c>
      <c r="C370" s="390">
        <v>108</v>
      </c>
      <c r="D370" s="390">
        <v>7</v>
      </c>
      <c r="E370" s="390"/>
      <c r="F370" t="str">
        <f t="shared" si="11"/>
        <v>НЕТ</v>
      </c>
    </row>
    <row r="371" spans="1:6">
      <c r="A371" t="str">
        <f t="shared" si="10"/>
        <v>146Андреев</v>
      </c>
      <c r="B371" s="390" t="s">
        <v>451</v>
      </c>
      <c r="C371" s="390">
        <v>146</v>
      </c>
      <c r="D371" s="390">
        <v>5</v>
      </c>
      <c r="E371" s="390"/>
      <c r="F371" t="str">
        <f t="shared" si="11"/>
        <v>НЕТ</v>
      </c>
    </row>
    <row r="372" spans="1:6">
      <c r="A372" t="str">
        <f t="shared" si="10"/>
        <v>149Андреев</v>
      </c>
      <c r="B372" s="390" t="s">
        <v>451</v>
      </c>
      <c r="C372" s="390">
        <v>149</v>
      </c>
      <c r="D372" s="390">
        <v>5</v>
      </c>
      <c r="E372" s="390"/>
      <c r="F372" t="str">
        <f t="shared" si="11"/>
        <v>НЕТ</v>
      </c>
    </row>
    <row r="373" spans="1:6">
      <c r="A373" t="str">
        <f t="shared" si="10"/>
        <v>87Андреев</v>
      </c>
      <c r="B373" s="390" t="s">
        <v>451</v>
      </c>
      <c r="C373" s="390">
        <v>87</v>
      </c>
      <c r="D373" s="390">
        <v>6</v>
      </c>
      <c r="E373" s="390"/>
      <c r="F373" t="str">
        <f t="shared" si="11"/>
        <v>НЕТ</v>
      </c>
    </row>
    <row r="374" spans="1:6">
      <c r="A374" t="str">
        <f t="shared" si="10"/>
        <v>145Андреев</v>
      </c>
      <c r="B374" s="390" t="s">
        <v>451</v>
      </c>
      <c r="C374" s="390">
        <v>145</v>
      </c>
      <c r="D374" s="390">
        <v>9</v>
      </c>
      <c r="E374" s="390"/>
      <c r="F374" t="str">
        <f t="shared" si="11"/>
        <v>НЕТ</v>
      </c>
    </row>
    <row r="375" spans="1:6">
      <c r="A375" t="str">
        <f t="shared" si="10"/>
        <v>77Андреев</v>
      </c>
      <c r="B375" s="390" t="s">
        <v>451</v>
      </c>
      <c r="C375" s="390">
        <v>77</v>
      </c>
      <c r="D375" s="390">
        <v>9</v>
      </c>
      <c r="E375" s="390"/>
      <c r="F375" t="str">
        <f t="shared" si="11"/>
        <v>НЕТ</v>
      </c>
    </row>
    <row r="376" spans="1:6">
      <c r="A376" t="str">
        <f t="shared" si="10"/>
        <v>15Андреев</v>
      </c>
      <c r="B376" s="390" t="s">
        <v>451</v>
      </c>
      <c r="C376" s="390">
        <v>15</v>
      </c>
      <c r="D376" s="390">
        <v>5</v>
      </c>
      <c r="E376" s="390"/>
      <c r="F376" t="str">
        <f t="shared" si="11"/>
        <v>НЕТ</v>
      </c>
    </row>
    <row r="377" spans="1:6">
      <c r="A377" t="str">
        <f t="shared" si="10"/>
        <v>140Андреев</v>
      </c>
      <c r="B377" s="390" t="s">
        <v>451</v>
      </c>
      <c r="C377" s="390">
        <v>140</v>
      </c>
      <c r="D377" s="390">
        <v>5</v>
      </c>
      <c r="E377" s="390"/>
      <c r="F377" t="str">
        <f t="shared" si="11"/>
        <v>НЕТ</v>
      </c>
    </row>
    <row r="378" spans="1:6">
      <c r="A378" t="str">
        <f t="shared" si="10"/>
        <v>92Андреев</v>
      </c>
      <c r="B378" s="390" t="s">
        <v>451</v>
      </c>
      <c r="C378" s="390">
        <v>92</v>
      </c>
      <c r="D378" s="390">
        <v>5</v>
      </c>
      <c r="E378" s="390"/>
      <c r="F378" t="str">
        <f t="shared" si="11"/>
        <v>НЕТ</v>
      </c>
    </row>
    <row r="379" spans="1:6">
      <c r="A379" t="str">
        <f t="shared" si="10"/>
        <v>132Андреев</v>
      </c>
      <c r="B379" s="390" t="s">
        <v>451</v>
      </c>
      <c r="C379" s="390">
        <v>132</v>
      </c>
      <c r="D379" s="390">
        <v>5</v>
      </c>
      <c r="E379" s="390"/>
      <c r="F379" t="str">
        <f t="shared" si="11"/>
        <v>НЕТ</v>
      </c>
    </row>
    <row r="380" spans="1:6">
      <c r="A380" t="str">
        <f t="shared" si="10"/>
        <v>23Андреев</v>
      </c>
      <c r="B380" s="390" t="s">
        <v>451</v>
      </c>
      <c r="C380" s="390">
        <v>23</v>
      </c>
      <c r="D380" s="390">
        <v>5</v>
      </c>
      <c r="E380" s="390"/>
      <c r="F380" t="str">
        <f t="shared" si="11"/>
        <v>НЕТ</v>
      </c>
    </row>
    <row r="381" spans="1:6">
      <c r="A381" t="str">
        <f t="shared" si="10"/>
        <v>107Андреев</v>
      </c>
      <c r="B381" s="390" t="s">
        <v>451</v>
      </c>
      <c r="C381" s="390">
        <v>107</v>
      </c>
      <c r="D381" s="390">
        <v>7</v>
      </c>
      <c r="E381" s="390"/>
      <c r="F381" t="str">
        <f t="shared" si="11"/>
        <v>НЕТ</v>
      </c>
    </row>
    <row r="382" spans="1:6">
      <c r="A382" t="str">
        <f t="shared" si="10"/>
        <v>4Андреев</v>
      </c>
      <c r="B382" s="390" t="s">
        <v>451</v>
      </c>
      <c r="C382" s="390">
        <v>4</v>
      </c>
      <c r="D382" s="390">
        <v>9</v>
      </c>
      <c r="E382" s="390"/>
      <c r="F382" t="str">
        <f t="shared" si="11"/>
        <v>НЕТ</v>
      </c>
    </row>
    <row r="383" spans="1:6">
      <c r="A383" t="str">
        <f t="shared" si="10"/>
        <v>13Андреев</v>
      </c>
      <c r="B383" s="390" t="s">
        <v>451</v>
      </c>
      <c r="C383" s="390">
        <v>13</v>
      </c>
      <c r="D383" s="390">
        <v>7</v>
      </c>
      <c r="E383" s="390"/>
      <c r="F383" t="str">
        <f t="shared" si="11"/>
        <v>НЕТ</v>
      </c>
    </row>
    <row r="384" spans="1:6">
      <c r="A384" t="str">
        <f t="shared" si="10"/>
        <v>155Андреев</v>
      </c>
      <c r="B384" s="390" t="s">
        <v>451</v>
      </c>
      <c r="C384" s="390">
        <v>155</v>
      </c>
      <c r="D384" s="390">
        <v>6</v>
      </c>
      <c r="E384" s="390"/>
      <c r="F384" t="str">
        <f t="shared" si="11"/>
        <v>НЕТ</v>
      </c>
    </row>
    <row r="385" spans="1:6">
      <c r="A385" t="str">
        <f t="shared" si="10"/>
        <v>124Андреев</v>
      </c>
      <c r="B385" s="390" t="s">
        <v>451</v>
      </c>
      <c r="C385" s="390">
        <v>124</v>
      </c>
      <c r="D385" s="390">
        <v>5</v>
      </c>
      <c r="E385" s="390"/>
      <c r="F385" t="str">
        <f t="shared" si="11"/>
        <v>НЕТ</v>
      </c>
    </row>
    <row r="386" spans="1:6">
      <c r="A386" t="str">
        <f t="shared" si="10"/>
        <v>61Андреев</v>
      </c>
      <c r="B386" s="390" t="s">
        <v>451</v>
      </c>
      <c r="C386" s="390">
        <v>61</v>
      </c>
      <c r="D386" s="390">
        <v>5</v>
      </c>
      <c r="E386" s="390"/>
      <c r="F386" t="str">
        <f t="shared" si="11"/>
        <v>НЕТ</v>
      </c>
    </row>
    <row r="387" spans="1:6">
      <c r="A387" t="str">
        <f t="shared" ref="A387:A450" si="12">CONCATENATE(C387,B387)</f>
        <v>91Андреев</v>
      </c>
      <c r="B387" s="390" t="s">
        <v>451</v>
      </c>
      <c r="C387" s="390">
        <v>91</v>
      </c>
      <c r="D387" s="390">
        <v>5</v>
      </c>
      <c r="E387" s="390"/>
      <c r="F387" t="str">
        <f t="shared" ref="F387:F450" si="13">IF(ISBLANK(E387),"НЕТ","ДА")</f>
        <v>НЕТ</v>
      </c>
    </row>
    <row r="388" spans="1:6">
      <c r="A388" t="str">
        <f t="shared" si="12"/>
        <v>104Андреев</v>
      </c>
      <c r="B388" s="390" t="s">
        <v>451</v>
      </c>
      <c r="C388" s="390">
        <v>104</v>
      </c>
      <c r="D388" s="390">
        <v>6</v>
      </c>
      <c r="E388" s="390"/>
      <c r="F388" t="str">
        <f t="shared" si="13"/>
        <v>НЕТ</v>
      </c>
    </row>
    <row r="389" spans="1:6">
      <c r="A389" t="str">
        <f t="shared" si="12"/>
        <v>115Андреев</v>
      </c>
      <c r="B389" s="390" t="s">
        <v>451</v>
      </c>
      <c r="C389" s="390">
        <v>115</v>
      </c>
      <c r="D389" s="390">
        <v>6</v>
      </c>
      <c r="E389" s="390"/>
      <c r="F389" t="str">
        <f t="shared" si="13"/>
        <v>НЕТ</v>
      </c>
    </row>
    <row r="390" spans="1:6">
      <c r="A390" t="str">
        <f t="shared" si="12"/>
        <v>120Андреев</v>
      </c>
      <c r="B390" s="390" t="s">
        <v>451</v>
      </c>
      <c r="C390" s="390">
        <v>120</v>
      </c>
      <c r="D390" s="390">
        <v>5</v>
      </c>
      <c r="E390" s="390"/>
      <c r="F390" t="str">
        <f t="shared" si="13"/>
        <v>НЕТ</v>
      </c>
    </row>
    <row r="391" spans="1:6">
      <c r="A391" t="str">
        <f t="shared" si="12"/>
        <v>73Андреев</v>
      </c>
      <c r="B391" s="390" t="s">
        <v>451</v>
      </c>
      <c r="C391" s="390">
        <v>73</v>
      </c>
      <c r="D391" s="390">
        <v>5</v>
      </c>
      <c r="E391" s="390"/>
      <c r="F391" t="str">
        <f t="shared" si="13"/>
        <v>НЕТ</v>
      </c>
    </row>
    <row r="392" spans="1:6">
      <c r="A392" t="str">
        <f t="shared" si="12"/>
        <v>142Андреев</v>
      </c>
      <c r="B392" s="390" t="s">
        <v>451</v>
      </c>
      <c r="C392" s="390">
        <v>142</v>
      </c>
      <c r="D392" s="390">
        <v>9</v>
      </c>
      <c r="E392" s="390"/>
      <c r="F392" t="str">
        <f t="shared" si="13"/>
        <v>НЕТ</v>
      </c>
    </row>
    <row r="393" spans="1:6">
      <c r="A393" t="str">
        <f t="shared" si="12"/>
        <v>57Андреев</v>
      </c>
      <c r="B393" s="390" t="s">
        <v>451</v>
      </c>
      <c r="C393" s="390">
        <v>57</v>
      </c>
      <c r="D393" s="390">
        <v>6</v>
      </c>
      <c r="E393" s="390"/>
      <c r="F393" t="str">
        <f t="shared" si="13"/>
        <v>НЕТ</v>
      </c>
    </row>
    <row r="394" spans="1:6">
      <c r="A394" t="str">
        <f t="shared" si="12"/>
        <v>30Андреев</v>
      </c>
      <c r="B394" s="390" t="s">
        <v>451</v>
      </c>
      <c r="C394" s="390">
        <v>30</v>
      </c>
      <c r="D394" s="390">
        <v>4</v>
      </c>
      <c r="E394" s="390"/>
      <c r="F394" t="str">
        <f t="shared" si="13"/>
        <v>НЕТ</v>
      </c>
    </row>
    <row r="395" spans="1:6">
      <c r="A395" t="str">
        <f t="shared" si="12"/>
        <v>36Андреев</v>
      </c>
      <c r="B395" s="390" t="s">
        <v>451</v>
      </c>
      <c r="C395" s="390">
        <v>36</v>
      </c>
      <c r="D395" s="390">
        <v>8</v>
      </c>
      <c r="E395" s="390"/>
      <c r="F395" t="str">
        <f t="shared" si="13"/>
        <v>НЕТ</v>
      </c>
    </row>
    <row r="396" spans="1:6">
      <c r="A396" t="str">
        <f t="shared" si="12"/>
        <v>8Андреев</v>
      </c>
      <c r="B396" s="390" t="s">
        <v>451</v>
      </c>
      <c r="C396" s="390">
        <v>8</v>
      </c>
      <c r="D396" s="390">
        <v>6</v>
      </c>
      <c r="E396" s="390"/>
      <c r="F396" t="str">
        <f t="shared" si="13"/>
        <v>НЕТ</v>
      </c>
    </row>
    <row r="397" spans="1:6">
      <c r="A397" t="str">
        <f t="shared" si="12"/>
        <v>116Андреев</v>
      </c>
      <c r="B397" s="390" t="s">
        <v>451</v>
      </c>
      <c r="C397" s="390">
        <v>116</v>
      </c>
      <c r="D397" s="390">
        <v>5</v>
      </c>
      <c r="E397" s="390"/>
      <c r="F397" t="str">
        <f t="shared" si="13"/>
        <v>НЕТ</v>
      </c>
    </row>
    <row r="398" spans="1:6">
      <c r="A398" t="str">
        <f t="shared" si="12"/>
        <v>42Андреев</v>
      </c>
      <c r="B398" s="390" t="s">
        <v>451</v>
      </c>
      <c r="C398" s="390">
        <v>42</v>
      </c>
      <c r="D398" s="390">
        <v>5</v>
      </c>
      <c r="E398" s="390"/>
      <c r="F398" t="str">
        <f t="shared" si="13"/>
        <v>НЕТ</v>
      </c>
    </row>
    <row r="399" spans="1:6">
      <c r="A399" t="str">
        <f t="shared" si="12"/>
        <v>68Андреев</v>
      </c>
      <c r="B399" s="390" t="s">
        <v>451</v>
      </c>
      <c r="C399" s="390">
        <v>68</v>
      </c>
      <c r="D399" s="390">
        <v>6</v>
      </c>
      <c r="E399" s="390"/>
      <c r="F399" t="str">
        <f t="shared" si="13"/>
        <v>НЕТ</v>
      </c>
    </row>
    <row r="400" spans="1:6">
      <c r="A400" t="str">
        <f t="shared" si="12"/>
        <v>95Андреев</v>
      </c>
      <c r="B400" s="390" t="s">
        <v>451</v>
      </c>
      <c r="C400" s="390">
        <v>95</v>
      </c>
      <c r="D400" s="390">
        <v>5</v>
      </c>
      <c r="E400" s="390"/>
      <c r="F400" t="str">
        <f t="shared" si="13"/>
        <v>НЕТ</v>
      </c>
    </row>
    <row r="401" spans="1:6">
      <c r="A401" t="str">
        <f t="shared" si="12"/>
        <v>28Андреев</v>
      </c>
      <c r="B401" s="390" t="s">
        <v>451</v>
      </c>
      <c r="C401" s="390">
        <v>28</v>
      </c>
      <c r="D401" s="390">
        <v>7</v>
      </c>
      <c r="E401" s="390"/>
      <c r="F401" t="str">
        <f t="shared" si="13"/>
        <v>НЕТ</v>
      </c>
    </row>
    <row r="402" spans="1:6">
      <c r="A402" t="str">
        <f t="shared" si="12"/>
        <v>83Андреев</v>
      </c>
      <c r="B402" s="390" t="s">
        <v>451</v>
      </c>
      <c r="C402" s="390">
        <v>83</v>
      </c>
      <c r="D402" s="390">
        <v>7</v>
      </c>
      <c r="E402" s="390"/>
      <c r="F402" t="str">
        <f t="shared" si="13"/>
        <v>НЕТ</v>
      </c>
    </row>
    <row r="403" spans="1:6">
      <c r="A403" t="str">
        <f t="shared" si="12"/>
        <v>70Андреев</v>
      </c>
      <c r="B403" s="390" t="s">
        <v>451</v>
      </c>
      <c r="C403" s="390">
        <v>70</v>
      </c>
      <c r="D403" s="390">
        <v>5</v>
      </c>
      <c r="E403" s="390"/>
      <c r="F403" t="str">
        <f t="shared" si="13"/>
        <v>НЕТ</v>
      </c>
    </row>
    <row r="404" spans="1:6">
      <c r="A404" t="str">
        <f t="shared" si="12"/>
        <v>102Андреев</v>
      </c>
      <c r="B404" s="390" t="s">
        <v>451</v>
      </c>
      <c r="C404" s="390">
        <v>102</v>
      </c>
      <c r="D404" s="390">
        <v>5</v>
      </c>
      <c r="E404" s="390"/>
      <c r="F404" t="str">
        <f t="shared" si="13"/>
        <v>НЕТ</v>
      </c>
    </row>
    <row r="405" spans="1:6">
      <c r="A405" t="str">
        <f t="shared" si="12"/>
        <v>84Андреев</v>
      </c>
      <c r="B405" s="390" t="s">
        <v>451</v>
      </c>
      <c r="C405" s="390">
        <v>84</v>
      </c>
      <c r="D405" s="390">
        <v>4</v>
      </c>
      <c r="E405" s="390"/>
      <c r="F405" t="str">
        <f t="shared" si="13"/>
        <v>НЕТ</v>
      </c>
    </row>
    <row r="406" spans="1:6">
      <c r="A406" t="str">
        <f t="shared" si="12"/>
        <v>67Андреев</v>
      </c>
      <c r="B406" s="390" t="s">
        <v>451</v>
      </c>
      <c r="C406" s="390">
        <v>67</v>
      </c>
      <c r="D406" s="390">
        <v>7</v>
      </c>
      <c r="E406" s="390"/>
      <c r="F406" t="str">
        <f t="shared" si="13"/>
        <v>НЕТ</v>
      </c>
    </row>
    <row r="407" spans="1:6">
      <c r="A407" t="str">
        <f t="shared" si="12"/>
        <v>35Андреев</v>
      </c>
      <c r="B407" s="390" t="s">
        <v>451</v>
      </c>
      <c r="C407" s="390">
        <v>35</v>
      </c>
      <c r="D407" s="390">
        <v>7</v>
      </c>
      <c r="E407" s="390"/>
      <c r="F407" t="str">
        <f t="shared" si="13"/>
        <v>НЕТ</v>
      </c>
    </row>
    <row r="408" spans="1:6">
      <c r="A408" t="str">
        <f t="shared" si="12"/>
        <v>105Андреев</v>
      </c>
      <c r="B408" s="390" t="s">
        <v>451</v>
      </c>
      <c r="C408" s="390">
        <v>105</v>
      </c>
      <c r="D408" s="390">
        <v>8</v>
      </c>
      <c r="E408" s="390"/>
      <c r="F408" t="str">
        <f t="shared" si="13"/>
        <v>НЕТ</v>
      </c>
    </row>
    <row r="409" spans="1:6">
      <c r="A409" t="str">
        <f t="shared" si="12"/>
        <v>18Андреев</v>
      </c>
      <c r="B409" s="390" t="s">
        <v>451</v>
      </c>
      <c r="C409" s="390">
        <v>18</v>
      </c>
      <c r="D409" s="390">
        <v>9</v>
      </c>
      <c r="E409" s="390"/>
      <c r="F409" t="str">
        <f t="shared" si="13"/>
        <v>НЕТ</v>
      </c>
    </row>
    <row r="410" spans="1:6">
      <c r="A410" t="str">
        <f t="shared" si="12"/>
        <v>144Андреев</v>
      </c>
      <c r="B410" s="390" t="s">
        <v>451</v>
      </c>
      <c r="C410" s="390">
        <v>144</v>
      </c>
      <c r="D410" s="390">
        <v>9</v>
      </c>
      <c r="E410" s="390"/>
      <c r="F410" t="str">
        <f t="shared" si="13"/>
        <v>НЕТ</v>
      </c>
    </row>
    <row r="411" spans="1:6">
      <c r="A411" t="str">
        <f t="shared" si="12"/>
        <v>3Андреев</v>
      </c>
      <c r="B411" s="390" t="s">
        <v>451</v>
      </c>
      <c r="C411" s="390">
        <v>3</v>
      </c>
      <c r="D411" s="390">
        <v>6</v>
      </c>
      <c r="E411" s="390"/>
      <c r="F411" t="str">
        <f t="shared" si="13"/>
        <v>НЕТ</v>
      </c>
    </row>
    <row r="412" spans="1:6">
      <c r="A412" t="str">
        <f t="shared" si="12"/>
        <v>22Андреев</v>
      </c>
      <c r="B412" s="390" t="s">
        <v>451</v>
      </c>
      <c r="C412" s="390">
        <v>22</v>
      </c>
      <c r="D412" s="390">
        <v>8</v>
      </c>
      <c r="E412" s="390"/>
      <c r="F412" t="str">
        <f t="shared" si="13"/>
        <v>НЕТ</v>
      </c>
    </row>
    <row r="413" spans="1:6">
      <c r="A413" t="str">
        <f t="shared" si="12"/>
        <v>130Андреев</v>
      </c>
      <c r="B413" s="390" t="s">
        <v>451</v>
      </c>
      <c r="C413" s="390">
        <v>130</v>
      </c>
      <c r="D413" s="390">
        <v>4</v>
      </c>
      <c r="E413" s="390"/>
      <c r="F413" t="str">
        <f t="shared" si="13"/>
        <v>НЕТ</v>
      </c>
    </row>
    <row r="414" spans="1:6">
      <c r="A414" t="str">
        <f t="shared" si="12"/>
        <v>153Андреев</v>
      </c>
      <c r="B414" s="390" t="s">
        <v>451</v>
      </c>
      <c r="C414" s="390">
        <v>153</v>
      </c>
      <c r="D414" s="390">
        <v>7</v>
      </c>
      <c r="E414" s="390"/>
      <c r="F414" t="str">
        <f t="shared" si="13"/>
        <v>НЕТ</v>
      </c>
    </row>
    <row r="415" spans="1:6">
      <c r="A415" t="str">
        <f t="shared" si="12"/>
        <v>40Андреев</v>
      </c>
      <c r="B415" s="390" t="s">
        <v>451</v>
      </c>
      <c r="C415" s="390">
        <v>40</v>
      </c>
      <c r="D415" s="390">
        <v>4</v>
      </c>
      <c r="E415" s="390"/>
      <c r="F415" t="str">
        <f t="shared" si="13"/>
        <v>НЕТ</v>
      </c>
    </row>
    <row r="416" spans="1:6">
      <c r="A416" t="str">
        <f t="shared" si="12"/>
        <v>94Андреев</v>
      </c>
      <c r="B416" s="390" t="s">
        <v>451</v>
      </c>
      <c r="C416" s="390">
        <v>94</v>
      </c>
      <c r="D416" s="390">
        <v>4</v>
      </c>
      <c r="E416" s="390"/>
      <c r="F416" t="str">
        <f t="shared" si="13"/>
        <v>НЕТ</v>
      </c>
    </row>
    <row r="417" spans="1:6">
      <c r="A417" t="str">
        <f t="shared" si="12"/>
        <v>72Андреев</v>
      </c>
      <c r="B417" s="390" t="s">
        <v>451</v>
      </c>
      <c r="C417" s="390">
        <v>72</v>
      </c>
      <c r="D417" s="390">
        <v>7</v>
      </c>
      <c r="E417" s="390"/>
      <c r="F417" t="str">
        <f t="shared" si="13"/>
        <v>НЕТ</v>
      </c>
    </row>
    <row r="418" spans="1:6">
      <c r="A418" t="str">
        <f t="shared" si="12"/>
        <v>37Андреев</v>
      </c>
      <c r="B418" s="390" t="s">
        <v>451</v>
      </c>
      <c r="C418" s="390">
        <v>37</v>
      </c>
      <c r="D418" s="390">
        <v>8</v>
      </c>
      <c r="E418" s="390"/>
      <c r="F418" t="str">
        <f t="shared" si="13"/>
        <v>НЕТ</v>
      </c>
    </row>
    <row r="419" spans="1:6">
      <c r="A419" t="str">
        <f t="shared" si="12"/>
        <v>2Андреев</v>
      </c>
      <c r="B419" s="390" t="s">
        <v>451</v>
      </c>
      <c r="C419" s="390">
        <v>2</v>
      </c>
      <c r="D419" s="390">
        <v>6</v>
      </c>
      <c r="E419" s="390"/>
      <c r="F419" t="str">
        <f t="shared" si="13"/>
        <v>НЕТ</v>
      </c>
    </row>
    <row r="420" spans="1:6">
      <c r="A420" t="str">
        <f t="shared" si="12"/>
        <v>118Андреев</v>
      </c>
      <c r="B420" s="390" t="s">
        <v>451</v>
      </c>
      <c r="C420" s="390">
        <v>118</v>
      </c>
      <c r="D420" s="390">
        <v>5</v>
      </c>
      <c r="E420" s="390"/>
      <c r="F420" t="str">
        <f t="shared" si="13"/>
        <v>НЕТ</v>
      </c>
    </row>
    <row r="421" spans="1:6">
      <c r="A421" t="str">
        <f t="shared" si="12"/>
        <v>159Андреев</v>
      </c>
      <c r="B421" s="390" t="s">
        <v>451</v>
      </c>
      <c r="C421" s="390">
        <v>159</v>
      </c>
      <c r="D421" s="390">
        <v>5</v>
      </c>
      <c r="E421" s="390"/>
      <c r="F421" t="str">
        <f t="shared" si="13"/>
        <v>НЕТ</v>
      </c>
    </row>
    <row r="422" spans="1:6">
      <c r="A422" t="str">
        <f t="shared" si="12"/>
        <v>7Андреев</v>
      </c>
      <c r="B422" s="390" t="s">
        <v>451</v>
      </c>
      <c r="C422" s="390">
        <v>7</v>
      </c>
      <c r="D422" s="390">
        <v>4</v>
      </c>
      <c r="E422" s="390"/>
      <c r="F422" t="str">
        <f t="shared" si="13"/>
        <v>НЕТ</v>
      </c>
    </row>
    <row r="423" spans="1:6">
      <c r="A423" t="str">
        <f t="shared" si="12"/>
        <v>121Андреев</v>
      </c>
      <c r="B423" s="390" t="s">
        <v>451</v>
      </c>
      <c r="C423" s="390">
        <v>121</v>
      </c>
      <c r="D423" s="390">
        <v>5</v>
      </c>
      <c r="E423" s="390"/>
      <c r="F423" t="str">
        <f t="shared" si="13"/>
        <v>НЕТ</v>
      </c>
    </row>
    <row r="424" spans="1:6">
      <c r="A424" t="str">
        <f t="shared" si="12"/>
        <v>157Андреев</v>
      </c>
      <c r="B424" s="390" t="s">
        <v>451</v>
      </c>
      <c r="C424" s="390">
        <v>157</v>
      </c>
      <c r="D424" s="390">
        <v>7</v>
      </c>
      <c r="E424" s="390"/>
      <c r="F424" t="str">
        <f t="shared" si="13"/>
        <v>НЕТ</v>
      </c>
    </row>
    <row r="425" spans="1:6">
      <c r="A425" t="str">
        <f t="shared" si="12"/>
        <v>20Андреев</v>
      </c>
      <c r="B425" s="390" t="s">
        <v>451</v>
      </c>
      <c r="C425" s="390">
        <v>20</v>
      </c>
      <c r="D425" s="390">
        <v>8</v>
      </c>
      <c r="E425" s="390"/>
      <c r="F425" t="str">
        <f t="shared" si="13"/>
        <v>НЕТ</v>
      </c>
    </row>
    <row r="426" spans="1:6">
      <c r="A426" t="str">
        <f t="shared" si="12"/>
        <v>150Андреев</v>
      </c>
      <c r="B426" s="390" t="s">
        <v>451</v>
      </c>
      <c r="C426" s="390">
        <v>150</v>
      </c>
      <c r="D426" s="390">
        <v>4</v>
      </c>
      <c r="E426" s="390"/>
      <c r="F426" t="str">
        <f t="shared" si="13"/>
        <v>НЕТ</v>
      </c>
    </row>
    <row r="427" spans="1:6">
      <c r="A427" t="str">
        <f t="shared" si="12"/>
        <v>45Андреев</v>
      </c>
      <c r="B427" s="390" t="s">
        <v>451</v>
      </c>
      <c r="C427" s="390">
        <v>45</v>
      </c>
      <c r="D427" s="390">
        <v>6</v>
      </c>
      <c r="E427" s="390"/>
      <c r="F427" t="str">
        <f t="shared" si="13"/>
        <v>НЕТ</v>
      </c>
    </row>
    <row r="428" spans="1:6">
      <c r="A428" t="str">
        <f t="shared" si="12"/>
        <v>81Андреев</v>
      </c>
      <c r="B428" s="390" t="s">
        <v>451</v>
      </c>
      <c r="C428" s="390">
        <v>81</v>
      </c>
      <c r="D428" s="390">
        <v>6</v>
      </c>
      <c r="E428" s="390"/>
      <c r="F428" t="str">
        <f t="shared" si="13"/>
        <v>НЕТ</v>
      </c>
    </row>
    <row r="429" spans="1:6">
      <c r="A429" t="str">
        <f t="shared" si="12"/>
        <v>16Андреев</v>
      </c>
      <c r="B429" s="390" t="s">
        <v>451</v>
      </c>
      <c r="C429" s="390">
        <v>16</v>
      </c>
      <c r="D429" s="390">
        <v>5</v>
      </c>
      <c r="E429" s="390"/>
      <c r="F429" t="str">
        <f t="shared" si="13"/>
        <v>НЕТ</v>
      </c>
    </row>
    <row r="430" spans="1:6">
      <c r="A430" t="str">
        <f t="shared" si="12"/>
        <v>65Андреев</v>
      </c>
      <c r="B430" s="390" t="s">
        <v>451</v>
      </c>
      <c r="C430" s="390">
        <v>65</v>
      </c>
      <c r="D430" s="390">
        <v>5</v>
      </c>
      <c r="E430" s="390"/>
      <c r="F430" t="str">
        <f t="shared" si="13"/>
        <v>НЕТ</v>
      </c>
    </row>
    <row r="431" spans="1:6">
      <c r="A431" t="str">
        <f t="shared" si="12"/>
        <v>27Андреев</v>
      </c>
      <c r="B431" s="390" t="s">
        <v>451</v>
      </c>
      <c r="C431" s="390">
        <v>27</v>
      </c>
      <c r="D431" s="390">
        <v>5</v>
      </c>
      <c r="E431" s="390"/>
      <c r="F431" t="str">
        <f t="shared" si="13"/>
        <v>НЕТ</v>
      </c>
    </row>
    <row r="432" spans="1:6">
      <c r="A432" t="str">
        <f t="shared" si="12"/>
        <v>96Андреев</v>
      </c>
      <c r="B432" s="390" t="s">
        <v>451</v>
      </c>
      <c r="C432" s="390">
        <v>96</v>
      </c>
      <c r="D432" s="390">
        <v>5</v>
      </c>
      <c r="E432" s="390"/>
      <c r="F432" t="str">
        <f t="shared" si="13"/>
        <v>НЕТ</v>
      </c>
    </row>
    <row r="433" spans="1:6">
      <c r="A433" t="str">
        <f t="shared" si="12"/>
        <v>33Андреев</v>
      </c>
      <c r="B433" s="390" t="s">
        <v>451</v>
      </c>
      <c r="C433" s="390">
        <v>33</v>
      </c>
      <c r="D433" s="390">
        <v>7</v>
      </c>
      <c r="E433" s="390"/>
      <c r="F433" t="str">
        <f t="shared" si="13"/>
        <v>НЕТ</v>
      </c>
    </row>
    <row r="434" spans="1:6">
      <c r="A434" t="str">
        <f t="shared" si="12"/>
        <v>129Андреев</v>
      </c>
      <c r="B434" s="390" t="s">
        <v>451</v>
      </c>
      <c r="C434" s="390">
        <v>129</v>
      </c>
      <c r="D434" s="390">
        <v>4</v>
      </c>
      <c r="E434" s="390"/>
      <c r="F434" t="str">
        <f t="shared" si="13"/>
        <v>НЕТ</v>
      </c>
    </row>
    <row r="435" spans="1:6">
      <c r="A435" t="str">
        <f t="shared" si="12"/>
        <v>90Андреев</v>
      </c>
      <c r="B435" s="390" t="s">
        <v>451</v>
      </c>
      <c r="C435" s="390">
        <v>90</v>
      </c>
      <c r="D435" s="390">
        <v>4</v>
      </c>
      <c r="E435" s="390"/>
      <c r="F435" t="str">
        <f t="shared" si="13"/>
        <v>НЕТ</v>
      </c>
    </row>
    <row r="436" spans="1:6">
      <c r="A436" t="str">
        <f t="shared" si="12"/>
        <v>127Андреев</v>
      </c>
      <c r="B436" s="390" t="s">
        <v>451</v>
      </c>
      <c r="C436" s="390">
        <v>127</v>
      </c>
      <c r="D436" s="390">
        <v>4</v>
      </c>
      <c r="E436" s="390"/>
      <c r="F436" t="str">
        <f t="shared" si="13"/>
        <v>НЕТ</v>
      </c>
    </row>
    <row r="437" spans="1:6">
      <c r="A437" t="str">
        <f t="shared" si="12"/>
        <v>80Андреев</v>
      </c>
      <c r="B437" s="390" t="s">
        <v>451</v>
      </c>
      <c r="C437" s="390">
        <v>80</v>
      </c>
      <c r="D437" s="390">
        <v>5</v>
      </c>
      <c r="E437" s="390"/>
      <c r="F437" t="str">
        <f t="shared" si="13"/>
        <v>НЕТ</v>
      </c>
    </row>
    <row r="438" spans="1:6">
      <c r="A438" t="str">
        <f t="shared" si="12"/>
        <v>1Андреев</v>
      </c>
      <c r="B438" s="390" t="s">
        <v>451</v>
      </c>
      <c r="C438" s="390">
        <v>1</v>
      </c>
      <c r="D438" s="390">
        <v>6</v>
      </c>
      <c r="E438" s="390"/>
      <c r="F438" t="str">
        <f t="shared" si="13"/>
        <v>НЕТ</v>
      </c>
    </row>
    <row r="439" spans="1:6">
      <c r="A439" t="str">
        <f t="shared" si="12"/>
        <v>5Андреев</v>
      </c>
      <c r="B439" s="390" t="s">
        <v>451</v>
      </c>
      <c r="C439" s="390">
        <v>5</v>
      </c>
      <c r="D439" s="390">
        <v>5</v>
      </c>
      <c r="E439" s="390"/>
      <c r="F439" t="str">
        <f t="shared" si="13"/>
        <v>НЕТ</v>
      </c>
    </row>
    <row r="440" spans="1:6">
      <c r="A440" t="str">
        <f t="shared" si="12"/>
        <v>32Андреев</v>
      </c>
      <c r="B440" s="390" t="s">
        <v>451</v>
      </c>
      <c r="C440" s="390">
        <v>32</v>
      </c>
      <c r="D440" s="390">
        <v>4</v>
      </c>
      <c r="E440" s="390"/>
      <c r="F440" t="str">
        <f t="shared" si="13"/>
        <v>НЕТ</v>
      </c>
    </row>
    <row r="441" spans="1:6">
      <c r="A441" t="str">
        <f t="shared" si="12"/>
        <v>60Андреев</v>
      </c>
      <c r="B441" s="390" t="s">
        <v>451</v>
      </c>
      <c r="C441" s="390">
        <v>60</v>
      </c>
      <c r="D441" s="390">
        <v>6</v>
      </c>
      <c r="E441" s="390"/>
      <c r="F441" t="str">
        <f t="shared" si="13"/>
        <v>НЕТ</v>
      </c>
    </row>
    <row r="442" spans="1:6">
      <c r="A442" t="str">
        <f t="shared" si="12"/>
        <v>47Андреев</v>
      </c>
      <c r="B442" s="390" t="s">
        <v>451</v>
      </c>
      <c r="C442" s="390">
        <v>47</v>
      </c>
      <c r="D442" s="390">
        <v>6</v>
      </c>
      <c r="E442" s="390"/>
      <c r="F442" t="str">
        <f t="shared" si="13"/>
        <v>НЕТ</v>
      </c>
    </row>
    <row r="443" spans="1:6">
      <c r="A443" t="str">
        <f t="shared" si="12"/>
        <v>46Андреев</v>
      </c>
      <c r="B443" s="390" t="s">
        <v>451</v>
      </c>
      <c r="C443" s="390">
        <v>46</v>
      </c>
      <c r="D443" s="390">
        <v>6</v>
      </c>
      <c r="E443" s="390"/>
      <c r="F443" t="str">
        <f t="shared" si="13"/>
        <v>НЕТ</v>
      </c>
    </row>
    <row r="444" spans="1:6">
      <c r="A444" t="str">
        <f t="shared" si="12"/>
        <v>86Андреев</v>
      </c>
      <c r="B444" s="390" t="s">
        <v>451</v>
      </c>
      <c r="C444" s="390">
        <v>86</v>
      </c>
      <c r="D444" s="390">
        <v>7</v>
      </c>
      <c r="E444" s="390"/>
      <c r="F444" t="str">
        <f t="shared" si="13"/>
        <v>НЕТ</v>
      </c>
    </row>
    <row r="445" spans="1:6">
      <c r="A445" t="str">
        <f t="shared" si="12"/>
        <v>143Андреев</v>
      </c>
      <c r="B445" s="390" t="s">
        <v>451</v>
      </c>
      <c r="C445" s="390">
        <v>143</v>
      </c>
      <c r="D445" s="390">
        <v>9</v>
      </c>
      <c r="E445" s="390"/>
      <c r="F445" t="str">
        <f t="shared" si="13"/>
        <v>НЕТ</v>
      </c>
    </row>
    <row r="446" spans="1:6">
      <c r="A446" t="str">
        <f t="shared" si="12"/>
        <v>69Андреев</v>
      </c>
      <c r="B446" s="390" t="s">
        <v>451</v>
      </c>
      <c r="C446" s="390">
        <v>69</v>
      </c>
      <c r="D446" s="390">
        <v>8</v>
      </c>
      <c r="E446" s="390"/>
      <c r="F446" t="str">
        <f t="shared" si="13"/>
        <v>НЕТ</v>
      </c>
    </row>
    <row r="447" spans="1:6">
      <c r="A447" t="str">
        <f t="shared" si="12"/>
        <v>21Андреев</v>
      </c>
      <c r="B447" s="390" t="s">
        <v>451</v>
      </c>
      <c r="C447" s="390">
        <v>21</v>
      </c>
      <c r="D447" s="390">
        <v>6</v>
      </c>
      <c r="E447" s="390"/>
      <c r="F447" t="str">
        <f t="shared" si="13"/>
        <v>НЕТ</v>
      </c>
    </row>
    <row r="448" spans="1:6">
      <c r="A448" t="str">
        <f t="shared" si="12"/>
        <v>97Андреев</v>
      </c>
      <c r="B448" s="390" t="s">
        <v>451</v>
      </c>
      <c r="C448" s="390">
        <v>97</v>
      </c>
      <c r="D448" s="390">
        <v>6</v>
      </c>
      <c r="E448" s="390"/>
      <c r="F448" t="str">
        <f t="shared" si="13"/>
        <v>НЕТ</v>
      </c>
    </row>
    <row r="449" spans="1:6">
      <c r="A449" t="str">
        <f t="shared" si="12"/>
        <v>152Андреев</v>
      </c>
      <c r="B449" s="390" t="s">
        <v>451</v>
      </c>
      <c r="C449" s="390">
        <v>152</v>
      </c>
      <c r="D449" s="390">
        <v>5</v>
      </c>
      <c r="E449" s="390"/>
      <c r="F449" t="str">
        <f t="shared" si="13"/>
        <v>НЕТ</v>
      </c>
    </row>
    <row r="450" spans="1:6">
      <c r="A450" t="str">
        <f t="shared" si="12"/>
        <v>119Андреев</v>
      </c>
      <c r="B450" s="390" t="s">
        <v>451</v>
      </c>
      <c r="C450" s="390">
        <v>119</v>
      </c>
      <c r="D450" s="390">
        <v>4</v>
      </c>
      <c r="E450" s="390"/>
      <c r="F450" t="str">
        <f t="shared" si="13"/>
        <v>НЕТ</v>
      </c>
    </row>
    <row r="451" spans="1:6">
      <c r="A451" t="str">
        <f t="shared" ref="A451:A514" si="14">CONCATENATE(C451,B451)</f>
        <v>154Андреев</v>
      </c>
      <c r="B451" s="390" t="s">
        <v>451</v>
      </c>
      <c r="C451" s="390">
        <v>154</v>
      </c>
      <c r="D451" s="390">
        <v>5</v>
      </c>
      <c r="E451" s="390"/>
      <c r="F451" t="str">
        <f t="shared" ref="F451:F514" si="15">IF(ISBLANK(E451),"НЕТ","ДА")</f>
        <v>НЕТ</v>
      </c>
    </row>
    <row r="452" spans="1:6">
      <c r="A452" t="str">
        <f t="shared" si="14"/>
        <v>34Андреев</v>
      </c>
      <c r="B452" s="390" t="s">
        <v>451</v>
      </c>
      <c r="C452" s="390">
        <v>34</v>
      </c>
      <c r="D452" s="390">
        <v>7</v>
      </c>
      <c r="E452" s="390"/>
      <c r="F452" t="str">
        <f t="shared" si="15"/>
        <v>НЕТ</v>
      </c>
    </row>
    <row r="453" spans="1:6">
      <c r="A453" t="str">
        <f t="shared" si="14"/>
        <v>85Андреев</v>
      </c>
      <c r="B453" s="390" t="s">
        <v>451</v>
      </c>
      <c r="C453" s="390">
        <v>85</v>
      </c>
      <c r="D453" s="390">
        <v>6</v>
      </c>
      <c r="E453" s="390"/>
      <c r="F453" t="str">
        <f t="shared" si="15"/>
        <v>НЕТ</v>
      </c>
    </row>
    <row r="454" spans="1:6">
      <c r="A454" t="str">
        <f t="shared" si="14"/>
        <v>122Андреев</v>
      </c>
      <c r="B454" s="390" t="s">
        <v>451</v>
      </c>
      <c r="C454" s="390">
        <v>122</v>
      </c>
      <c r="D454" s="390">
        <v>6</v>
      </c>
      <c r="E454" s="390"/>
      <c r="F454" t="str">
        <f t="shared" si="15"/>
        <v>НЕТ</v>
      </c>
    </row>
    <row r="455" spans="1:6">
      <c r="A455" t="str">
        <f t="shared" si="14"/>
        <v>136Андреев</v>
      </c>
      <c r="B455" s="390" t="s">
        <v>451</v>
      </c>
      <c r="C455" s="390">
        <v>136</v>
      </c>
      <c r="D455" s="390">
        <v>4</v>
      </c>
      <c r="E455" s="390"/>
      <c r="F455" t="str">
        <f t="shared" si="15"/>
        <v>НЕТ</v>
      </c>
    </row>
    <row r="456" spans="1:6">
      <c r="A456" t="str">
        <f t="shared" si="14"/>
        <v>117Андреев</v>
      </c>
      <c r="B456" s="390" t="s">
        <v>451</v>
      </c>
      <c r="C456" s="390">
        <v>117</v>
      </c>
      <c r="D456" s="390">
        <v>7</v>
      </c>
      <c r="E456" s="390"/>
      <c r="F456" t="str">
        <f t="shared" si="15"/>
        <v>НЕТ</v>
      </c>
    </row>
    <row r="457" spans="1:6">
      <c r="A457" t="str">
        <f t="shared" si="14"/>
        <v>78Андреев</v>
      </c>
      <c r="B457" s="390" t="s">
        <v>451</v>
      </c>
      <c r="C457" s="390">
        <v>78</v>
      </c>
      <c r="D457" s="390">
        <v>4</v>
      </c>
      <c r="E457" s="390"/>
      <c r="F457" t="str">
        <f t="shared" si="15"/>
        <v>НЕТ</v>
      </c>
    </row>
    <row r="458" spans="1:6">
      <c r="A458" t="str">
        <f t="shared" si="14"/>
        <v>51Андреев</v>
      </c>
      <c r="B458" s="390" t="s">
        <v>451</v>
      </c>
      <c r="C458" s="390">
        <v>51</v>
      </c>
      <c r="D458" s="390">
        <v>4</v>
      </c>
      <c r="E458" s="390"/>
      <c r="F458" t="str">
        <f t="shared" si="15"/>
        <v>НЕТ</v>
      </c>
    </row>
    <row r="459" spans="1:6">
      <c r="A459" t="str">
        <f t="shared" si="14"/>
        <v>25Андреев</v>
      </c>
      <c r="B459" s="390" t="s">
        <v>451</v>
      </c>
      <c r="C459" s="390">
        <v>25</v>
      </c>
      <c r="D459" s="390">
        <v>4</v>
      </c>
      <c r="E459" s="390"/>
      <c r="F459" t="str">
        <f t="shared" si="15"/>
        <v>НЕТ</v>
      </c>
    </row>
    <row r="460" spans="1:6">
      <c r="A460" t="str">
        <f t="shared" si="14"/>
        <v>11Андреев</v>
      </c>
      <c r="B460" s="390" t="s">
        <v>451</v>
      </c>
      <c r="C460" s="390">
        <v>11</v>
      </c>
      <c r="D460" s="390">
        <v>5</v>
      </c>
      <c r="E460" s="390"/>
      <c r="F460" t="str">
        <f t="shared" si="15"/>
        <v>НЕТ</v>
      </c>
    </row>
    <row r="461" spans="1:6">
      <c r="A461" t="str">
        <f t="shared" si="14"/>
        <v>44Андреев</v>
      </c>
      <c r="B461" s="390" t="s">
        <v>451</v>
      </c>
      <c r="C461" s="390">
        <v>44</v>
      </c>
      <c r="D461" s="390">
        <v>5</v>
      </c>
      <c r="E461" s="390"/>
      <c r="F461" t="str">
        <f t="shared" si="15"/>
        <v>НЕТ</v>
      </c>
    </row>
    <row r="462" spans="1:6">
      <c r="A462" t="str">
        <f t="shared" si="14"/>
        <v>93Андреев</v>
      </c>
      <c r="B462" s="390" t="s">
        <v>451</v>
      </c>
      <c r="C462" s="390">
        <v>93</v>
      </c>
      <c r="D462" s="390">
        <v>4</v>
      </c>
      <c r="E462" s="390"/>
      <c r="F462" t="str">
        <f t="shared" si="15"/>
        <v>НЕТ</v>
      </c>
    </row>
    <row r="463" spans="1:6">
      <c r="A463" t="str">
        <f t="shared" si="14"/>
        <v>26Андреев</v>
      </c>
      <c r="B463" s="390" t="s">
        <v>451</v>
      </c>
      <c r="C463" s="390">
        <v>26</v>
      </c>
      <c r="D463" s="390">
        <v>4</v>
      </c>
      <c r="E463" s="390"/>
      <c r="F463" t="str">
        <f t="shared" si="15"/>
        <v>НЕТ</v>
      </c>
    </row>
    <row r="464" spans="1:6">
      <c r="A464" t="str">
        <f t="shared" si="14"/>
        <v>54Андреев</v>
      </c>
      <c r="B464" s="390" t="s">
        <v>451</v>
      </c>
      <c r="C464" s="390">
        <v>54</v>
      </c>
      <c r="D464" s="390">
        <v>5</v>
      </c>
      <c r="E464" s="390"/>
      <c r="F464" t="str">
        <f t="shared" si="15"/>
        <v>НЕТ</v>
      </c>
    </row>
    <row r="465" spans="1:6">
      <c r="A465" t="str">
        <f t="shared" si="14"/>
        <v>79Андреев</v>
      </c>
      <c r="B465" s="390" t="s">
        <v>451</v>
      </c>
      <c r="C465" s="390">
        <v>79</v>
      </c>
      <c r="D465" s="390">
        <v>5</v>
      </c>
      <c r="E465" s="390"/>
      <c r="F465" t="str">
        <f t="shared" si="15"/>
        <v>НЕТ</v>
      </c>
    </row>
    <row r="466" spans="1:6">
      <c r="A466" t="str">
        <f t="shared" si="14"/>
        <v>58Андреев</v>
      </c>
      <c r="B466" s="390" t="s">
        <v>451</v>
      </c>
      <c r="C466" s="390">
        <v>58</v>
      </c>
      <c r="D466" s="390">
        <v>5</v>
      </c>
      <c r="E466" s="390"/>
      <c r="F466" t="str">
        <f t="shared" si="15"/>
        <v>НЕТ</v>
      </c>
    </row>
    <row r="467" spans="1:6">
      <c r="A467" t="str">
        <f t="shared" si="14"/>
        <v>63Андреев</v>
      </c>
      <c r="B467" s="390" t="s">
        <v>451</v>
      </c>
      <c r="C467" s="390">
        <v>63</v>
      </c>
      <c r="D467" s="390">
        <v>6</v>
      </c>
      <c r="E467" s="390"/>
      <c r="F467" t="str">
        <f t="shared" si="15"/>
        <v>НЕТ</v>
      </c>
    </row>
    <row r="468" spans="1:6">
      <c r="A468" t="str">
        <f t="shared" si="14"/>
        <v>109Андреев</v>
      </c>
      <c r="B468" s="390" t="s">
        <v>451</v>
      </c>
      <c r="C468" s="390">
        <v>109</v>
      </c>
      <c r="D468" s="390">
        <v>7</v>
      </c>
      <c r="E468" s="390"/>
      <c r="F468" t="str">
        <f t="shared" si="15"/>
        <v>НЕТ</v>
      </c>
    </row>
    <row r="469" spans="1:6">
      <c r="A469" t="str">
        <f t="shared" si="14"/>
        <v>151Андреев</v>
      </c>
      <c r="B469" s="390" t="s">
        <v>451</v>
      </c>
      <c r="C469" s="390">
        <v>151</v>
      </c>
      <c r="D469" s="390">
        <v>6</v>
      </c>
      <c r="E469" s="390"/>
      <c r="F469" t="str">
        <f t="shared" si="15"/>
        <v>НЕТ</v>
      </c>
    </row>
    <row r="470" spans="1:6">
      <c r="A470" t="str">
        <f t="shared" si="14"/>
        <v>62Андреев</v>
      </c>
      <c r="B470" s="390" t="s">
        <v>451</v>
      </c>
      <c r="C470" s="390">
        <v>62</v>
      </c>
      <c r="D470" s="390">
        <v>5</v>
      </c>
      <c r="E470" s="390"/>
      <c r="F470" t="str">
        <f t="shared" si="15"/>
        <v>НЕТ</v>
      </c>
    </row>
    <row r="471" spans="1:6">
      <c r="A471" t="str">
        <f t="shared" si="14"/>
        <v>101Андреев</v>
      </c>
      <c r="B471" s="390" t="s">
        <v>451</v>
      </c>
      <c r="C471" s="390">
        <v>101</v>
      </c>
      <c r="D471" s="390">
        <v>5</v>
      </c>
      <c r="E471" s="390"/>
      <c r="F471" t="str">
        <f t="shared" si="15"/>
        <v>НЕТ</v>
      </c>
    </row>
    <row r="472" spans="1:6">
      <c r="A472" t="str">
        <f t="shared" si="14"/>
        <v>125Андреев</v>
      </c>
      <c r="B472" s="390" t="s">
        <v>451</v>
      </c>
      <c r="C472" s="390">
        <v>125</v>
      </c>
      <c r="D472" s="390">
        <v>4</v>
      </c>
      <c r="E472" s="390"/>
      <c r="F472" t="str">
        <f t="shared" si="15"/>
        <v>НЕТ</v>
      </c>
    </row>
    <row r="473" spans="1:6">
      <c r="A473" t="str">
        <f t="shared" si="14"/>
        <v>38Андреев</v>
      </c>
      <c r="B473" s="390" t="s">
        <v>451</v>
      </c>
      <c r="C473" s="390">
        <v>38</v>
      </c>
      <c r="D473" s="390">
        <v>7</v>
      </c>
      <c r="E473" s="390"/>
      <c r="F473" t="str">
        <f t="shared" si="15"/>
        <v>НЕТ</v>
      </c>
    </row>
    <row r="474" spans="1:6">
      <c r="A474" t="str">
        <f t="shared" si="14"/>
        <v>128Андреев</v>
      </c>
      <c r="B474" s="390" t="s">
        <v>451</v>
      </c>
      <c r="C474" s="390">
        <v>128</v>
      </c>
      <c r="D474" s="390">
        <v>5</v>
      </c>
      <c r="E474" s="390"/>
      <c r="F474" t="str">
        <f t="shared" si="15"/>
        <v>НЕТ</v>
      </c>
    </row>
    <row r="475" spans="1:6">
      <c r="A475" t="str">
        <f t="shared" si="14"/>
        <v>48Андреев</v>
      </c>
      <c r="B475" s="390" t="s">
        <v>451</v>
      </c>
      <c r="C475" s="390">
        <v>48</v>
      </c>
      <c r="D475" s="390">
        <v>5</v>
      </c>
      <c r="E475" s="390"/>
      <c r="F475" t="str">
        <f t="shared" si="15"/>
        <v>НЕТ</v>
      </c>
    </row>
    <row r="476" spans="1:6">
      <c r="A476" t="str">
        <f t="shared" si="14"/>
        <v>64Андреев</v>
      </c>
      <c r="B476" s="390" t="s">
        <v>451</v>
      </c>
      <c r="C476" s="390">
        <v>64</v>
      </c>
      <c r="D476" s="390">
        <v>4</v>
      </c>
      <c r="E476" s="390"/>
      <c r="F476" t="str">
        <f t="shared" si="15"/>
        <v>НЕТ</v>
      </c>
    </row>
    <row r="477" spans="1:6">
      <c r="A477" t="str">
        <f t="shared" si="14"/>
        <v>55Андреев</v>
      </c>
      <c r="B477" s="390" t="s">
        <v>451</v>
      </c>
      <c r="C477" s="390">
        <v>55</v>
      </c>
      <c r="D477" s="390">
        <v>6</v>
      </c>
      <c r="E477" s="390"/>
      <c r="F477" t="str">
        <f t="shared" si="15"/>
        <v>НЕТ</v>
      </c>
    </row>
    <row r="478" spans="1:6">
      <c r="A478" t="str">
        <f t="shared" si="14"/>
        <v>74Андреев</v>
      </c>
      <c r="B478" s="390" t="s">
        <v>451</v>
      </c>
      <c r="C478" s="390">
        <v>74</v>
      </c>
      <c r="D478" s="390">
        <v>6</v>
      </c>
      <c r="E478" s="390"/>
      <c r="F478" t="str">
        <f t="shared" si="15"/>
        <v>НЕТ</v>
      </c>
    </row>
    <row r="479" spans="1:6">
      <c r="A479" t="str">
        <f t="shared" si="14"/>
        <v>88Андреев</v>
      </c>
      <c r="B479" s="390" t="s">
        <v>451</v>
      </c>
      <c r="C479" s="390">
        <v>88</v>
      </c>
      <c r="D479" s="390">
        <v>4</v>
      </c>
      <c r="E479" s="390"/>
      <c r="F479" t="str">
        <f t="shared" si="15"/>
        <v>НЕТ</v>
      </c>
    </row>
    <row r="480" spans="1:6">
      <c r="A480" t="str">
        <f t="shared" si="14"/>
        <v>43Андреев</v>
      </c>
      <c r="B480" s="390" t="s">
        <v>451</v>
      </c>
      <c r="C480" s="390">
        <v>43</v>
      </c>
      <c r="D480" s="390">
        <v>5</v>
      </c>
      <c r="E480" s="390"/>
      <c r="F480" t="str">
        <f t="shared" si="15"/>
        <v>НЕТ</v>
      </c>
    </row>
    <row r="481" spans="1:6">
      <c r="A481" t="str">
        <f t="shared" si="14"/>
        <v>147Андреев</v>
      </c>
      <c r="B481" s="390" t="s">
        <v>451</v>
      </c>
      <c r="C481" s="390">
        <v>147</v>
      </c>
      <c r="D481" s="390">
        <v>5</v>
      </c>
      <c r="E481" s="390"/>
      <c r="F481" t="str">
        <f t="shared" si="15"/>
        <v>НЕТ</v>
      </c>
    </row>
    <row r="482" spans="1:6">
      <c r="A482" t="str">
        <f t="shared" si="14"/>
        <v>41Андреев</v>
      </c>
      <c r="B482" s="390" t="s">
        <v>451</v>
      </c>
      <c r="C482" s="390">
        <v>41</v>
      </c>
      <c r="D482" s="390">
        <v>4</v>
      </c>
      <c r="E482" s="390"/>
      <c r="F482" t="str">
        <f t="shared" si="15"/>
        <v>НЕТ</v>
      </c>
    </row>
    <row r="483" spans="1:6">
      <c r="A483" t="str">
        <f t="shared" si="14"/>
        <v>56Андреев</v>
      </c>
      <c r="B483" s="390" t="s">
        <v>451</v>
      </c>
      <c r="C483" s="390">
        <v>56</v>
      </c>
      <c r="D483" s="390">
        <v>8</v>
      </c>
      <c r="E483" s="390"/>
      <c r="F483" t="str">
        <f t="shared" si="15"/>
        <v>НЕТ</v>
      </c>
    </row>
    <row r="484" spans="1:6">
      <c r="A484" t="str">
        <f t="shared" si="14"/>
        <v>98Костяныч</v>
      </c>
      <c r="B484" s="390" t="s">
        <v>440</v>
      </c>
      <c r="C484" s="390">
        <v>98</v>
      </c>
      <c r="D484" s="390">
        <v>9</v>
      </c>
      <c r="E484" s="390"/>
      <c r="F484" t="str">
        <f t="shared" si="15"/>
        <v>НЕТ</v>
      </c>
    </row>
    <row r="485" spans="1:6">
      <c r="A485" t="str">
        <f t="shared" si="14"/>
        <v>157Костяныч</v>
      </c>
      <c r="B485" s="390" t="s">
        <v>440</v>
      </c>
      <c r="C485" s="390">
        <v>157</v>
      </c>
      <c r="D485" s="390">
        <v>8</v>
      </c>
      <c r="E485" s="390"/>
      <c r="F485" t="str">
        <f t="shared" si="15"/>
        <v>НЕТ</v>
      </c>
    </row>
    <row r="486" spans="1:6">
      <c r="A486" t="str">
        <f t="shared" si="14"/>
        <v>143Костяныч</v>
      </c>
      <c r="B486" s="390" t="s">
        <v>440</v>
      </c>
      <c r="C486" s="390">
        <v>143</v>
      </c>
      <c r="D486" s="390">
        <v>8</v>
      </c>
      <c r="E486" s="390"/>
      <c r="F486" t="str">
        <f t="shared" si="15"/>
        <v>НЕТ</v>
      </c>
    </row>
    <row r="487" spans="1:6">
      <c r="A487" t="str">
        <f t="shared" si="14"/>
        <v>56Костяныч</v>
      </c>
      <c r="B487" s="390" t="s">
        <v>440</v>
      </c>
      <c r="C487" s="390">
        <v>56</v>
      </c>
      <c r="D487" s="390">
        <v>9</v>
      </c>
      <c r="E487" s="390"/>
      <c r="F487" t="str">
        <f t="shared" si="15"/>
        <v>НЕТ</v>
      </c>
    </row>
    <row r="488" spans="1:6">
      <c r="A488" t="str">
        <f t="shared" si="14"/>
        <v>110Костяныч</v>
      </c>
      <c r="B488" s="390" t="s">
        <v>440</v>
      </c>
      <c r="C488" s="390">
        <v>110</v>
      </c>
      <c r="D488" s="390">
        <v>8</v>
      </c>
      <c r="E488" s="390"/>
      <c r="F488" t="str">
        <f t="shared" si="15"/>
        <v>НЕТ</v>
      </c>
    </row>
    <row r="489" spans="1:6">
      <c r="A489" t="str">
        <f t="shared" si="14"/>
        <v>113Костяныч</v>
      </c>
      <c r="B489" s="390" t="s">
        <v>440</v>
      </c>
      <c r="C489" s="390">
        <v>113</v>
      </c>
      <c r="D489" s="390">
        <v>6</v>
      </c>
      <c r="E489" s="390"/>
      <c r="F489" t="str">
        <f t="shared" si="15"/>
        <v>НЕТ</v>
      </c>
    </row>
    <row r="490" spans="1:6">
      <c r="A490" t="str">
        <f t="shared" si="14"/>
        <v>31Костяныч</v>
      </c>
      <c r="B490" s="390" t="s">
        <v>440</v>
      </c>
      <c r="C490" s="390">
        <v>31</v>
      </c>
      <c r="D490" s="390">
        <v>6</v>
      </c>
      <c r="E490" s="390"/>
      <c r="F490" t="str">
        <f t="shared" si="15"/>
        <v>НЕТ</v>
      </c>
    </row>
    <row r="491" spans="1:6">
      <c r="A491" t="str">
        <f t="shared" si="14"/>
        <v>121Костяныч</v>
      </c>
      <c r="B491" s="390" t="s">
        <v>440</v>
      </c>
      <c r="C491" s="390">
        <v>121</v>
      </c>
      <c r="D491" s="390">
        <v>5</v>
      </c>
      <c r="E491" s="390"/>
      <c r="F491" t="str">
        <f t="shared" si="15"/>
        <v>НЕТ</v>
      </c>
    </row>
    <row r="492" spans="1:6">
      <c r="A492" t="str">
        <f t="shared" si="14"/>
        <v>144Костяныч</v>
      </c>
      <c r="B492" s="390" t="s">
        <v>440</v>
      </c>
      <c r="C492" s="390">
        <v>144</v>
      </c>
      <c r="D492" s="390">
        <v>8</v>
      </c>
      <c r="E492" s="390"/>
      <c r="F492" t="str">
        <f t="shared" si="15"/>
        <v>НЕТ</v>
      </c>
    </row>
    <row r="493" spans="1:6">
      <c r="A493" t="str">
        <f t="shared" si="14"/>
        <v>59Костяныч</v>
      </c>
      <c r="B493" s="390" t="s">
        <v>440</v>
      </c>
      <c r="C493" s="390">
        <v>59</v>
      </c>
      <c r="D493" s="390">
        <v>8</v>
      </c>
      <c r="E493" s="390"/>
      <c r="F493" t="str">
        <f t="shared" si="15"/>
        <v>НЕТ</v>
      </c>
    </row>
    <row r="494" spans="1:6">
      <c r="A494" t="str">
        <f t="shared" si="14"/>
        <v>86Костяныч</v>
      </c>
      <c r="B494" s="390" t="s">
        <v>440</v>
      </c>
      <c r="C494" s="390">
        <v>86</v>
      </c>
      <c r="D494" s="390">
        <v>5</v>
      </c>
      <c r="E494" s="390"/>
      <c r="F494" t="str">
        <f t="shared" si="15"/>
        <v>НЕТ</v>
      </c>
    </row>
    <row r="495" spans="1:6">
      <c r="A495" t="str">
        <f t="shared" si="14"/>
        <v>108Костяныч</v>
      </c>
      <c r="B495" s="390" t="s">
        <v>440</v>
      </c>
      <c r="C495" s="390">
        <v>108</v>
      </c>
      <c r="D495" s="390">
        <v>8</v>
      </c>
      <c r="E495" s="390"/>
      <c r="F495" t="str">
        <f t="shared" si="15"/>
        <v>НЕТ</v>
      </c>
    </row>
    <row r="496" spans="1:6">
      <c r="A496" t="str">
        <f t="shared" si="14"/>
        <v>55Костяныч</v>
      </c>
      <c r="B496" s="390" t="s">
        <v>440</v>
      </c>
      <c r="C496" s="390">
        <v>55</v>
      </c>
      <c r="D496" s="390">
        <v>4</v>
      </c>
      <c r="E496" s="390"/>
      <c r="F496" t="str">
        <f t="shared" si="15"/>
        <v>НЕТ</v>
      </c>
    </row>
    <row r="497" spans="1:6">
      <c r="A497" t="str">
        <f t="shared" si="14"/>
        <v>19Костяныч</v>
      </c>
      <c r="B497" s="390" t="s">
        <v>440</v>
      </c>
      <c r="C497" s="390">
        <v>19</v>
      </c>
      <c r="D497" s="390">
        <v>9</v>
      </c>
      <c r="E497" s="390"/>
      <c r="F497" t="str">
        <f t="shared" si="15"/>
        <v>НЕТ</v>
      </c>
    </row>
    <row r="498" spans="1:6">
      <c r="A498" t="str">
        <f t="shared" si="14"/>
        <v>142Костяныч</v>
      </c>
      <c r="B498" s="390" t="s">
        <v>440</v>
      </c>
      <c r="C498" s="390">
        <v>142</v>
      </c>
      <c r="D498" s="390">
        <v>9</v>
      </c>
      <c r="E498" s="390"/>
      <c r="F498" t="str">
        <f t="shared" si="15"/>
        <v>НЕТ</v>
      </c>
    </row>
    <row r="499" spans="1:6">
      <c r="A499" t="str">
        <f t="shared" si="14"/>
        <v>140Костяныч</v>
      </c>
      <c r="B499" s="390" t="s">
        <v>440</v>
      </c>
      <c r="C499" s="390">
        <v>140</v>
      </c>
      <c r="D499" s="390">
        <v>12</v>
      </c>
      <c r="E499" s="390" t="s">
        <v>596</v>
      </c>
      <c r="F499" t="str">
        <f t="shared" si="15"/>
        <v>ДА</v>
      </c>
    </row>
    <row r="500" spans="1:6">
      <c r="A500" t="str">
        <f t="shared" si="14"/>
        <v>12Костяныч</v>
      </c>
      <c r="B500" s="390" t="s">
        <v>440</v>
      </c>
      <c r="C500" s="390">
        <v>12</v>
      </c>
      <c r="D500" s="390">
        <v>5</v>
      </c>
      <c r="E500" s="390"/>
      <c r="F500" t="str">
        <f t="shared" si="15"/>
        <v>НЕТ</v>
      </c>
    </row>
    <row r="501" spans="1:6">
      <c r="A501" t="str">
        <f t="shared" si="14"/>
        <v>134Костяныч</v>
      </c>
      <c r="B501" s="390" t="s">
        <v>440</v>
      </c>
      <c r="C501" s="390">
        <v>134</v>
      </c>
      <c r="D501" s="390">
        <v>5</v>
      </c>
      <c r="E501" s="390"/>
      <c r="F501" t="str">
        <f t="shared" si="15"/>
        <v>НЕТ</v>
      </c>
    </row>
    <row r="502" spans="1:6">
      <c r="A502" t="str">
        <f t="shared" si="14"/>
        <v>112Костяныч</v>
      </c>
      <c r="B502" s="390" t="s">
        <v>440</v>
      </c>
      <c r="C502" s="390">
        <v>112</v>
      </c>
      <c r="D502" s="390">
        <v>6</v>
      </c>
      <c r="E502" s="390"/>
      <c r="F502" t="str">
        <f t="shared" si="15"/>
        <v>НЕТ</v>
      </c>
    </row>
    <row r="503" spans="1:6">
      <c r="A503" t="str">
        <f t="shared" si="14"/>
        <v>158Костяныч</v>
      </c>
      <c r="B503" s="390" t="s">
        <v>440</v>
      </c>
      <c r="C503" s="390">
        <v>158</v>
      </c>
      <c r="D503" s="390">
        <v>6</v>
      </c>
      <c r="E503" s="390"/>
      <c r="F503" t="str">
        <f t="shared" si="15"/>
        <v>НЕТ</v>
      </c>
    </row>
    <row r="504" spans="1:6">
      <c r="A504" t="str">
        <f t="shared" si="14"/>
        <v>137Костяныч</v>
      </c>
      <c r="B504" s="390" t="s">
        <v>440</v>
      </c>
      <c r="C504" s="390">
        <v>137</v>
      </c>
      <c r="D504" s="390">
        <v>9</v>
      </c>
      <c r="E504" s="390"/>
      <c r="F504" t="str">
        <f t="shared" si="15"/>
        <v>НЕТ</v>
      </c>
    </row>
    <row r="505" spans="1:6">
      <c r="A505" t="str">
        <f t="shared" si="14"/>
        <v>4Костяныч</v>
      </c>
      <c r="B505" s="390" t="s">
        <v>440</v>
      </c>
      <c r="C505" s="390">
        <v>4</v>
      </c>
      <c r="D505" s="390">
        <v>9</v>
      </c>
      <c r="E505" s="390"/>
      <c r="F505" t="str">
        <f t="shared" si="15"/>
        <v>НЕТ</v>
      </c>
    </row>
    <row r="506" spans="1:6">
      <c r="A506" t="str">
        <f t="shared" si="14"/>
        <v>79Костяныч</v>
      </c>
      <c r="B506" s="390" t="s">
        <v>440</v>
      </c>
      <c r="C506" s="390">
        <v>79</v>
      </c>
      <c r="D506" s="390">
        <v>9</v>
      </c>
      <c r="E506" s="390"/>
      <c r="F506" t="str">
        <f t="shared" si="15"/>
        <v>НЕТ</v>
      </c>
    </row>
    <row r="507" spans="1:6">
      <c r="A507" t="str">
        <f t="shared" si="14"/>
        <v>43Костяныч</v>
      </c>
      <c r="B507" s="390" t="s">
        <v>440</v>
      </c>
      <c r="C507" s="390">
        <v>43</v>
      </c>
      <c r="D507" s="390">
        <v>4</v>
      </c>
      <c r="E507" s="390"/>
      <c r="F507" t="str">
        <f t="shared" si="15"/>
        <v>НЕТ</v>
      </c>
    </row>
    <row r="508" spans="1:6">
      <c r="A508" t="str">
        <f t="shared" si="14"/>
        <v>100Костяныч</v>
      </c>
      <c r="B508" s="390" t="s">
        <v>440</v>
      </c>
      <c r="C508" s="390">
        <v>100</v>
      </c>
      <c r="D508" s="390">
        <v>6</v>
      </c>
      <c r="E508" s="390"/>
      <c r="F508" t="str">
        <f t="shared" si="15"/>
        <v>НЕТ</v>
      </c>
    </row>
    <row r="509" spans="1:6">
      <c r="A509" t="str">
        <f t="shared" si="14"/>
        <v>11Костяныч</v>
      </c>
      <c r="B509" s="390" t="s">
        <v>440</v>
      </c>
      <c r="C509" s="390">
        <v>11</v>
      </c>
      <c r="D509" s="390">
        <v>4</v>
      </c>
      <c r="E509" s="390"/>
      <c r="F509" t="str">
        <f t="shared" si="15"/>
        <v>НЕТ</v>
      </c>
    </row>
    <row r="510" spans="1:6">
      <c r="A510" t="str">
        <f t="shared" si="14"/>
        <v>141Костяныч</v>
      </c>
      <c r="B510" s="390" t="s">
        <v>440</v>
      </c>
      <c r="C510" s="390">
        <v>141</v>
      </c>
      <c r="D510" s="390">
        <v>11</v>
      </c>
      <c r="E510" s="390" t="s">
        <v>597</v>
      </c>
      <c r="F510" t="str">
        <f t="shared" si="15"/>
        <v>ДА</v>
      </c>
    </row>
    <row r="511" spans="1:6">
      <c r="A511" t="str">
        <f t="shared" si="14"/>
        <v>39Костяныч</v>
      </c>
      <c r="B511" s="390" t="s">
        <v>440</v>
      </c>
      <c r="C511" s="390">
        <v>39</v>
      </c>
      <c r="D511" s="390">
        <v>7</v>
      </c>
      <c r="E511" s="390"/>
      <c r="F511" t="str">
        <f t="shared" si="15"/>
        <v>НЕТ</v>
      </c>
    </row>
    <row r="512" spans="1:6">
      <c r="A512" t="str">
        <f t="shared" si="14"/>
        <v>84Костяныч</v>
      </c>
      <c r="B512" s="390" t="s">
        <v>440</v>
      </c>
      <c r="C512" s="390">
        <v>84</v>
      </c>
      <c r="D512" s="390">
        <v>8</v>
      </c>
      <c r="E512" s="390"/>
      <c r="F512" t="str">
        <f t="shared" si="15"/>
        <v>НЕТ</v>
      </c>
    </row>
    <row r="513" spans="1:6" ht="30">
      <c r="A513" t="str">
        <f t="shared" si="14"/>
        <v>70Костяныч</v>
      </c>
      <c r="B513" s="390" t="s">
        <v>440</v>
      </c>
      <c r="C513" s="390">
        <v>70</v>
      </c>
      <c r="D513" s="390">
        <v>12</v>
      </c>
      <c r="E513" s="390" t="s">
        <v>598</v>
      </c>
      <c r="F513" t="str">
        <f t="shared" si="15"/>
        <v>ДА</v>
      </c>
    </row>
    <row r="514" spans="1:6">
      <c r="A514" t="str">
        <f t="shared" si="14"/>
        <v>3Костяныч</v>
      </c>
      <c r="B514" s="390" t="s">
        <v>440</v>
      </c>
      <c r="C514" s="390">
        <v>3</v>
      </c>
      <c r="D514" s="390">
        <v>6</v>
      </c>
      <c r="E514" s="390"/>
      <c r="F514" t="str">
        <f t="shared" si="15"/>
        <v>НЕТ</v>
      </c>
    </row>
    <row r="515" spans="1:6">
      <c r="A515" t="str">
        <f t="shared" ref="A515:A578" si="16">CONCATENATE(C515,B515)</f>
        <v>67Костяныч</v>
      </c>
      <c r="B515" s="390" t="s">
        <v>440</v>
      </c>
      <c r="C515" s="390">
        <v>67</v>
      </c>
      <c r="D515" s="390">
        <v>7</v>
      </c>
      <c r="E515" s="390"/>
      <c r="F515" t="str">
        <f t="shared" ref="F515:F578" si="17">IF(ISBLANK(E515),"НЕТ","ДА")</f>
        <v>НЕТ</v>
      </c>
    </row>
    <row r="516" spans="1:6">
      <c r="A516" t="str">
        <f t="shared" si="16"/>
        <v>149Костяныч</v>
      </c>
      <c r="B516" s="390" t="s">
        <v>440</v>
      </c>
      <c r="C516" s="390">
        <v>149</v>
      </c>
      <c r="D516" s="390">
        <v>5</v>
      </c>
      <c r="E516" s="390"/>
      <c r="F516" t="str">
        <f t="shared" si="17"/>
        <v>НЕТ</v>
      </c>
    </row>
    <row r="517" spans="1:6">
      <c r="A517" t="str">
        <f t="shared" si="16"/>
        <v>77Костяныч</v>
      </c>
      <c r="B517" s="390" t="s">
        <v>440</v>
      </c>
      <c r="C517" s="390">
        <v>77</v>
      </c>
      <c r="D517" s="390">
        <v>9</v>
      </c>
      <c r="E517" s="390"/>
      <c r="F517" t="str">
        <f t="shared" si="17"/>
        <v>НЕТ</v>
      </c>
    </row>
    <row r="518" spans="1:6">
      <c r="A518" t="str">
        <f t="shared" si="16"/>
        <v>135Костяныч</v>
      </c>
      <c r="B518" s="390" t="s">
        <v>440</v>
      </c>
      <c r="C518" s="390">
        <v>135</v>
      </c>
      <c r="D518" s="390">
        <v>10</v>
      </c>
      <c r="E518" s="390" t="s">
        <v>599</v>
      </c>
      <c r="F518" t="str">
        <f t="shared" si="17"/>
        <v>ДА</v>
      </c>
    </row>
    <row r="519" spans="1:6">
      <c r="A519" t="str">
        <f t="shared" si="16"/>
        <v>69Костяныч</v>
      </c>
      <c r="B519" s="390" t="s">
        <v>440</v>
      </c>
      <c r="C519" s="390">
        <v>69</v>
      </c>
      <c r="D519" s="390">
        <v>11</v>
      </c>
      <c r="E519" s="390" t="s">
        <v>235</v>
      </c>
      <c r="F519" t="str">
        <f t="shared" si="17"/>
        <v>ДА</v>
      </c>
    </row>
    <row r="520" spans="1:6">
      <c r="A520" t="str">
        <f t="shared" si="16"/>
        <v>96Костяныч</v>
      </c>
      <c r="B520" s="390" t="s">
        <v>440</v>
      </c>
      <c r="C520" s="390">
        <v>96</v>
      </c>
      <c r="D520" s="390">
        <v>7</v>
      </c>
      <c r="E520" s="390"/>
      <c r="F520" t="str">
        <f t="shared" si="17"/>
        <v>НЕТ</v>
      </c>
    </row>
    <row r="521" spans="1:6">
      <c r="A521" t="str">
        <f t="shared" si="16"/>
        <v>131Костяныч</v>
      </c>
      <c r="B521" s="390" t="s">
        <v>440</v>
      </c>
      <c r="C521" s="390">
        <v>131</v>
      </c>
      <c r="D521" s="390">
        <v>8</v>
      </c>
      <c r="E521" s="390"/>
      <c r="F521" t="str">
        <f t="shared" si="17"/>
        <v>НЕТ</v>
      </c>
    </row>
    <row r="522" spans="1:6">
      <c r="A522" t="str">
        <f t="shared" si="16"/>
        <v>68Костяныч</v>
      </c>
      <c r="B522" s="390" t="s">
        <v>440</v>
      </c>
      <c r="C522" s="390">
        <v>68</v>
      </c>
      <c r="D522" s="390">
        <v>10</v>
      </c>
      <c r="E522" s="390" t="s">
        <v>600</v>
      </c>
      <c r="F522" t="str">
        <f t="shared" si="17"/>
        <v>ДА</v>
      </c>
    </row>
    <row r="523" spans="1:6" ht="30">
      <c r="A523" t="str">
        <f t="shared" si="16"/>
        <v>104Костяныч</v>
      </c>
      <c r="B523" s="390" t="s">
        <v>440</v>
      </c>
      <c r="C523" s="390">
        <v>104</v>
      </c>
      <c r="D523" s="390">
        <v>4</v>
      </c>
      <c r="E523" s="390" t="s">
        <v>601</v>
      </c>
      <c r="F523" t="str">
        <f t="shared" si="17"/>
        <v>ДА</v>
      </c>
    </row>
    <row r="524" spans="1:6">
      <c r="A524" t="str">
        <f t="shared" si="16"/>
        <v>46Костяныч</v>
      </c>
      <c r="B524" s="390" t="s">
        <v>440</v>
      </c>
      <c r="C524" s="390">
        <v>46</v>
      </c>
      <c r="D524" s="390">
        <v>5</v>
      </c>
      <c r="E524" s="390"/>
      <c r="F524" t="str">
        <f t="shared" si="17"/>
        <v>НЕТ</v>
      </c>
    </row>
    <row r="525" spans="1:6">
      <c r="A525" t="str">
        <f t="shared" si="16"/>
        <v>87Костяныч</v>
      </c>
      <c r="B525" s="390" t="s">
        <v>440</v>
      </c>
      <c r="C525" s="390">
        <v>87</v>
      </c>
      <c r="D525" s="390">
        <v>6</v>
      </c>
      <c r="E525" s="390"/>
      <c r="F525" t="str">
        <f t="shared" si="17"/>
        <v>НЕТ</v>
      </c>
    </row>
    <row r="526" spans="1:6">
      <c r="A526" t="str">
        <f t="shared" si="16"/>
        <v>20Костяныч</v>
      </c>
      <c r="B526" s="390" t="s">
        <v>440</v>
      </c>
      <c r="C526" s="390">
        <v>20</v>
      </c>
      <c r="D526" s="390">
        <v>8</v>
      </c>
      <c r="E526" s="390"/>
      <c r="F526" t="str">
        <f t="shared" si="17"/>
        <v>НЕТ</v>
      </c>
    </row>
    <row r="527" spans="1:6">
      <c r="A527" t="str">
        <f t="shared" si="16"/>
        <v>74Костяныч</v>
      </c>
      <c r="B527" s="390" t="s">
        <v>440</v>
      </c>
      <c r="C527" s="390">
        <v>74</v>
      </c>
      <c r="D527" s="390">
        <v>9</v>
      </c>
      <c r="E527" s="390"/>
      <c r="F527" t="str">
        <f t="shared" si="17"/>
        <v>НЕТ</v>
      </c>
    </row>
    <row r="528" spans="1:6">
      <c r="A528" t="str">
        <f t="shared" si="16"/>
        <v>33Костяныч</v>
      </c>
      <c r="B528" s="390" t="s">
        <v>440</v>
      </c>
      <c r="C528" s="390">
        <v>33</v>
      </c>
      <c r="D528" s="390">
        <v>9</v>
      </c>
      <c r="E528" s="390"/>
      <c r="F528" t="str">
        <f t="shared" si="17"/>
        <v>НЕТ</v>
      </c>
    </row>
    <row r="529" spans="1:6">
      <c r="A529" t="str">
        <f t="shared" si="16"/>
        <v>50Костяныч</v>
      </c>
      <c r="B529" s="390" t="s">
        <v>440</v>
      </c>
      <c r="C529" s="390">
        <v>50</v>
      </c>
      <c r="D529" s="390">
        <v>5</v>
      </c>
      <c r="E529" s="390"/>
      <c r="F529" t="str">
        <f t="shared" si="17"/>
        <v>НЕТ</v>
      </c>
    </row>
    <row r="530" spans="1:6" ht="30">
      <c r="A530" t="str">
        <f t="shared" si="16"/>
        <v>80Костяныч</v>
      </c>
      <c r="B530" s="390" t="s">
        <v>440</v>
      </c>
      <c r="C530" s="390">
        <v>80</v>
      </c>
      <c r="D530" s="390">
        <v>2</v>
      </c>
      <c r="E530" s="390" t="s">
        <v>602</v>
      </c>
      <c r="F530" t="str">
        <f t="shared" si="17"/>
        <v>ДА</v>
      </c>
    </row>
    <row r="531" spans="1:6">
      <c r="A531" t="str">
        <f t="shared" si="16"/>
        <v>27Костяныч</v>
      </c>
      <c r="B531" s="390" t="s">
        <v>440</v>
      </c>
      <c r="C531" s="390">
        <v>27</v>
      </c>
      <c r="D531" s="390">
        <v>9</v>
      </c>
      <c r="E531" s="390"/>
      <c r="F531" t="str">
        <f t="shared" si="17"/>
        <v>НЕТ</v>
      </c>
    </row>
    <row r="532" spans="1:6">
      <c r="A532" t="str">
        <f t="shared" si="16"/>
        <v>1Костяныч</v>
      </c>
      <c r="B532" s="390" t="s">
        <v>440</v>
      </c>
      <c r="C532" s="390">
        <v>1</v>
      </c>
      <c r="D532" s="390">
        <v>8</v>
      </c>
      <c r="E532" s="390"/>
      <c r="F532" t="str">
        <f t="shared" si="17"/>
        <v>НЕТ</v>
      </c>
    </row>
    <row r="533" spans="1:6">
      <c r="A533" t="str">
        <f t="shared" si="16"/>
        <v>44Костяныч</v>
      </c>
      <c r="B533" s="390" t="s">
        <v>440</v>
      </c>
      <c r="C533" s="390">
        <v>44</v>
      </c>
      <c r="D533" s="390">
        <v>9</v>
      </c>
      <c r="E533" s="390"/>
      <c r="F533" t="str">
        <f t="shared" si="17"/>
        <v>НЕТ</v>
      </c>
    </row>
    <row r="534" spans="1:6">
      <c r="A534" t="str">
        <f t="shared" si="16"/>
        <v>117Костяныч</v>
      </c>
      <c r="B534" s="390" t="s">
        <v>440</v>
      </c>
      <c r="C534" s="390">
        <v>117</v>
      </c>
      <c r="D534" s="390">
        <v>7</v>
      </c>
      <c r="E534" s="390" t="s">
        <v>603</v>
      </c>
      <c r="F534" t="str">
        <f t="shared" si="17"/>
        <v>ДА</v>
      </c>
    </row>
    <row r="535" spans="1:6" ht="45">
      <c r="A535" t="str">
        <f t="shared" si="16"/>
        <v>136Костяныч</v>
      </c>
      <c r="B535" s="390" t="s">
        <v>440</v>
      </c>
      <c r="C535" s="390">
        <v>136</v>
      </c>
      <c r="D535" s="390">
        <v>12</v>
      </c>
      <c r="E535" s="390" t="s">
        <v>604</v>
      </c>
      <c r="F535" t="str">
        <f t="shared" si="17"/>
        <v>ДА</v>
      </c>
    </row>
    <row r="536" spans="1:6">
      <c r="A536" t="str">
        <f t="shared" si="16"/>
        <v>25Костяныч</v>
      </c>
      <c r="B536" s="390" t="s">
        <v>440</v>
      </c>
      <c r="C536" s="390">
        <v>25</v>
      </c>
      <c r="D536" s="390">
        <v>6</v>
      </c>
      <c r="E536" s="390"/>
      <c r="F536" t="str">
        <f t="shared" si="17"/>
        <v>НЕТ</v>
      </c>
    </row>
    <row r="537" spans="1:6">
      <c r="A537" t="str">
        <f t="shared" si="16"/>
        <v>13Костяныч</v>
      </c>
      <c r="B537" s="390" t="s">
        <v>440</v>
      </c>
      <c r="C537" s="390">
        <v>13</v>
      </c>
      <c r="D537" s="390">
        <v>4</v>
      </c>
      <c r="E537" s="390"/>
      <c r="F537" t="str">
        <f t="shared" si="17"/>
        <v>НЕТ</v>
      </c>
    </row>
    <row r="538" spans="1:6">
      <c r="A538" t="str">
        <f t="shared" si="16"/>
        <v>114Костяныч</v>
      </c>
      <c r="B538" s="390" t="s">
        <v>440</v>
      </c>
      <c r="C538" s="390">
        <v>114</v>
      </c>
      <c r="D538" s="390">
        <v>5</v>
      </c>
      <c r="E538" s="390"/>
      <c r="F538" t="str">
        <f t="shared" si="17"/>
        <v>НЕТ</v>
      </c>
    </row>
    <row r="539" spans="1:6">
      <c r="A539" t="str">
        <f t="shared" si="16"/>
        <v>6Костяныч</v>
      </c>
      <c r="B539" s="390" t="s">
        <v>440</v>
      </c>
      <c r="C539" s="390">
        <v>6</v>
      </c>
      <c r="D539" s="390">
        <v>6</v>
      </c>
      <c r="E539" s="390"/>
      <c r="F539" t="str">
        <f t="shared" si="17"/>
        <v>НЕТ</v>
      </c>
    </row>
    <row r="540" spans="1:6">
      <c r="A540" t="str">
        <f t="shared" si="16"/>
        <v>102Костяныч</v>
      </c>
      <c r="B540" s="390" t="s">
        <v>440</v>
      </c>
      <c r="C540" s="390">
        <v>102</v>
      </c>
      <c r="D540" s="390">
        <v>7</v>
      </c>
      <c r="E540" s="390"/>
      <c r="F540" t="str">
        <f t="shared" si="17"/>
        <v>НЕТ</v>
      </c>
    </row>
    <row r="541" spans="1:6">
      <c r="A541" t="str">
        <f t="shared" si="16"/>
        <v>85Костяныч</v>
      </c>
      <c r="B541" s="390" t="s">
        <v>440</v>
      </c>
      <c r="C541" s="390">
        <v>85</v>
      </c>
      <c r="D541" s="390">
        <v>9</v>
      </c>
      <c r="E541" s="390"/>
      <c r="F541" t="str">
        <f t="shared" si="17"/>
        <v>НЕТ</v>
      </c>
    </row>
    <row r="542" spans="1:6">
      <c r="A542" t="str">
        <f t="shared" si="16"/>
        <v>111serfris</v>
      </c>
      <c r="B542" s="390" t="s">
        <v>96</v>
      </c>
      <c r="C542" s="390">
        <v>111</v>
      </c>
      <c r="D542" s="390">
        <v>4</v>
      </c>
      <c r="E542" s="390"/>
      <c r="F542" t="str">
        <f t="shared" si="17"/>
        <v>НЕТ</v>
      </c>
    </row>
    <row r="543" spans="1:6">
      <c r="A543" t="str">
        <f t="shared" si="16"/>
        <v>19serfris</v>
      </c>
      <c r="B543" s="390" t="s">
        <v>96</v>
      </c>
      <c r="C543" s="390">
        <v>19</v>
      </c>
      <c r="D543" s="390">
        <v>8</v>
      </c>
      <c r="E543" s="390"/>
      <c r="F543" t="str">
        <f t="shared" si="17"/>
        <v>НЕТ</v>
      </c>
    </row>
    <row r="544" spans="1:6">
      <c r="A544" t="str">
        <f t="shared" si="16"/>
        <v>88serfris</v>
      </c>
      <c r="B544" s="390" t="s">
        <v>96</v>
      </c>
      <c r="C544" s="390">
        <v>88</v>
      </c>
      <c r="D544" s="390">
        <v>5</v>
      </c>
      <c r="E544" s="390"/>
      <c r="F544" t="str">
        <f t="shared" si="17"/>
        <v>НЕТ</v>
      </c>
    </row>
    <row r="545" spans="1:6">
      <c r="A545" t="str">
        <f t="shared" si="16"/>
        <v>109serfris</v>
      </c>
      <c r="B545" s="390" t="s">
        <v>96</v>
      </c>
      <c r="C545" s="390">
        <v>109</v>
      </c>
      <c r="D545" s="390">
        <v>7</v>
      </c>
      <c r="E545" s="390"/>
      <c r="F545" t="str">
        <f t="shared" si="17"/>
        <v>НЕТ</v>
      </c>
    </row>
    <row r="546" spans="1:6">
      <c r="A546" t="str">
        <f t="shared" si="16"/>
        <v>75serfris</v>
      </c>
      <c r="B546" s="390" t="s">
        <v>96</v>
      </c>
      <c r="C546" s="390">
        <v>75</v>
      </c>
      <c r="D546" s="390">
        <v>4</v>
      </c>
      <c r="E546" s="390"/>
      <c r="F546" t="str">
        <f t="shared" si="17"/>
        <v>НЕТ</v>
      </c>
    </row>
    <row r="547" spans="1:6">
      <c r="A547" t="str">
        <f t="shared" si="16"/>
        <v>63serfris</v>
      </c>
      <c r="B547" s="390" t="s">
        <v>96</v>
      </c>
      <c r="C547" s="390">
        <v>63</v>
      </c>
      <c r="D547" s="390">
        <v>4</v>
      </c>
      <c r="E547" s="390"/>
      <c r="F547" t="str">
        <f t="shared" si="17"/>
        <v>НЕТ</v>
      </c>
    </row>
    <row r="548" spans="1:6">
      <c r="A548" t="str">
        <f t="shared" si="16"/>
        <v>72serfris</v>
      </c>
      <c r="B548" s="390" t="s">
        <v>96</v>
      </c>
      <c r="C548" s="390">
        <v>72</v>
      </c>
      <c r="D548" s="390">
        <v>4</v>
      </c>
      <c r="E548" s="390"/>
      <c r="F548" t="str">
        <f t="shared" si="17"/>
        <v>НЕТ</v>
      </c>
    </row>
    <row r="549" spans="1:6">
      <c r="A549" t="str">
        <f t="shared" si="16"/>
        <v>1serfris</v>
      </c>
      <c r="B549" s="390" t="s">
        <v>96</v>
      </c>
      <c r="C549" s="390">
        <v>1</v>
      </c>
      <c r="D549" s="390">
        <v>5</v>
      </c>
      <c r="E549" s="390"/>
      <c r="F549" t="str">
        <f t="shared" si="17"/>
        <v>НЕТ</v>
      </c>
    </row>
    <row r="550" spans="1:6">
      <c r="A550" t="str">
        <f t="shared" si="16"/>
        <v>60serfris</v>
      </c>
      <c r="B550" s="390" t="s">
        <v>96</v>
      </c>
      <c r="C550" s="390">
        <v>60</v>
      </c>
      <c r="D550" s="390">
        <v>5</v>
      </c>
      <c r="E550" s="390"/>
      <c r="F550" t="str">
        <f t="shared" si="17"/>
        <v>НЕТ</v>
      </c>
    </row>
    <row r="551" spans="1:6">
      <c r="A551" t="str">
        <f t="shared" si="16"/>
        <v>113serfris</v>
      </c>
      <c r="B551" s="390" t="s">
        <v>96</v>
      </c>
      <c r="C551" s="390">
        <v>113</v>
      </c>
      <c r="D551" s="390">
        <v>5</v>
      </c>
      <c r="E551" s="390"/>
      <c r="F551" t="str">
        <f t="shared" si="17"/>
        <v>НЕТ</v>
      </c>
    </row>
    <row r="552" spans="1:6">
      <c r="A552" t="str">
        <f t="shared" si="16"/>
        <v>116serfris</v>
      </c>
      <c r="B552" s="390" t="s">
        <v>96</v>
      </c>
      <c r="C552" s="390">
        <v>116</v>
      </c>
      <c r="D552" s="390">
        <v>4</v>
      </c>
      <c r="E552" s="390"/>
      <c r="F552" t="str">
        <f t="shared" si="17"/>
        <v>НЕТ</v>
      </c>
    </row>
    <row r="553" spans="1:6">
      <c r="A553" t="str">
        <f t="shared" si="16"/>
        <v>110serfris</v>
      </c>
      <c r="B553" s="390" t="s">
        <v>96</v>
      </c>
      <c r="C553" s="390">
        <v>110</v>
      </c>
      <c r="D553" s="390">
        <v>7</v>
      </c>
      <c r="E553" s="390"/>
      <c r="F553" t="str">
        <f t="shared" si="17"/>
        <v>НЕТ</v>
      </c>
    </row>
    <row r="554" spans="1:6">
      <c r="A554" t="str">
        <f t="shared" si="16"/>
        <v>99serfris</v>
      </c>
      <c r="B554" s="390" t="s">
        <v>96</v>
      </c>
      <c r="C554" s="390">
        <v>99</v>
      </c>
      <c r="D554" s="390">
        <v>6</v>
      </c>
      <c r="E554" s="390"/>
      <c r="F554" t="str">
        <f t="shared" si="17"/>
        <v>НЕТ</v>
      </c>
    </row>
    <row r="555" spans="1:6">
      <c r="A555" t="str">
        <f t="shared" si="16"/>
        <v>83serfris</v>
      </c>
      <c r="B555" s="390" t="s">
        <v>96</v>
      </c>
      <c r="C555" s="390">
        <v>83</v>
      </c>
      <c r="D555" s="390">
        <v>6</v>
      </c>
      <c r="E555" s="390"/>
      <c r="F555" t="str">
        <f t="shared" si="17"/>
        <v>НЕТ</v>
      </c>
    </row>
    <row r="556" spans="1:6">
      <c r="A556" t="str">
        <f t="shared" si="16"/>
        <v>48serfris</v>
      </c>
      <c r="B556" s="390" t="s">
        <v>96</v>
      </c>
      <c r="C556" s="390">
        <v>48</v>
      </c>
      <c r="D556" s="390">
        <v>4</v>
      </c>
      <c r="E556" s="390"/>
      <c r="F556" t="str">
        <f t="shared" si="17"/>
        <v>НЕТ</v>
      </c>
    </row>
    <row r="557" spans="1:6">
      <c r="A557" t="str">
        <f t="shared" si="16"/>
        <v>53serfris</v>
      </c>
      <c r="B557" s="390" t="s">
        <v>96</v>
      </c>
      <c r="C557" s="390">
        <v>53</v>
      </c>
      <c r="D557" s="390">
        <v>6</v>
      </c>
      <c r="E557" s="390"/>
      <c r="F557" t="str">
        <f t="shared" si="17"/>
        <v>НЕТ</v>
      </c>
    </row>
    <row r="558" spans="1:6">
      <c r="A558" t="str">
        <f t="shared" si="16"/>
        <v>105serfris</v>
      </c>
      <c r="B558" s="390" t="s">
        <v>96</v>
      </c>
      <c r="C558" s="390">
        <v>105</v>
      </c>
      <c r="D558" s="390">
        <v>5</v>
      </c>
      <c r="E558" s="390"/>
      <c r="F558" t="str">
        <f t="shared" si="17"/>
        <v>НЕТ</v>
      </c>
    </row>
    <row r="559" spans="1:6">
      <c r="A559" t="str">
        <f t="shared" si="16"/>
        <v>126serfris</v>
      </c>
      <c r="B559" s="390" t="s">
        <v>96</v>
      </c>
      <c r="C559" s="390">
        <v>126</v>
      </c>
      <c r="D559" s="390">
        <v>4</v>
      </c>
      <c r="E559" s="390"/>
      <c r="F559" t="str">
        <f t="shared" si="17"/>
        <v>НЕТ</v>
      </c>
    </row>
    <row r="560" spans="1:6">
      <c r="A560" t="str">
        <f t="shared" si="16"/>
        <v>153serfris</v>
      </c>
      <c r="B560" s="390" t="s">
        <v>96</v>
      </c>
      <c r="C560" s="390">
        <v>153</v>
      </c>
      <c r="D560" s="390">
        <v>5</v>
      </c>
      <c r="E560" s="390"/>
      <c r="F560" t="str">
        <f t="shared" si="17"/>
        <v>НЕТ</v>
      </c>
    </row>
    <row r="561" spans="1:6">
      <c r="A561" t="str">
        <f t="shared" si="16"/>
        <v>135serfris</v>
      </c>
      <c r="B561" s="390" t="s">
        <v>96</v>
      </c>
      <c r="C561" s="390">
        <v>135</v>
      </c>
      <c r="D561" s="390">
        <v>6</v>
      </c>
      <c r="E561" s="390"/>
      <c r="F561" t="str">
        <f t="shared" si="17"/>
        <v>НЕТ</v>
      </c>
    </row>
    <row r="562" spans="1:6">
      <c r="A562" t="str">
        <f t="shared" si="16"/>
        <v>107serfris</v>
      </c>
      <c r="B562" s="390" t="s">
        <v>96</v>
      </c>
      <c r="C562" s="390">
        <v>107</v>
      </c>
      <c r="D562" s="390">
        <v>8</v>
      </c>
      <c r="E562" s="390"/>
      <c r="F562" t="str">
        <f t="shared" si="17"/>
        <v>НЕТ</v>
      </c>
    </row>
    <row r="563" spans="1:6">
      <c r="A563" t="str">
        <f t="shared" si="16"/>
        <v>69serfris</v>
      </c>
      <c r="B563" s="390" t="s">
        <v>96</v>
      </c>
      <c r="C563" s="390">
        <v>69</v>
      </c>
      <c r="D563" s="390">
        <v>4</v>
      </c>
      <c r="E563" s="390"/>
      <c r="F563" t="str">
        <f t="shared" si="17"/>
        <v>НЕТ</v>
      </c>
    </row>
    <row r="564" spans="1:6">
      <c r="A564" t="str">
        <f t="shared" si="16"/>
        <v>6serfris</v>
      </c>
      <c r="B564" s="390" t="s">
        <v>96</v>
      </c>
      <c r="C564" s="390">
        <v>6</v>
      </c>
      <c r="D564" s="390">
        <v>5</v>
      </c>
      <c r="E564" s="390"/>
      <c r="F564" t="str">
        <f t="shared" si="17"/>
        <v>НЕТ</v>
      </c>
    </row>
    <row r="565" spans="1:6">
      <c r="A565" t="str">
        <f t="shared" si="16"/>
        <v>3serfris</v>
      </c>
      <c r="B565" s="390" t="s">
        <v>96</v>
      </c>
      <c r="C565" s="390">
        <v>3</v>
      </c>
      <c r="D565" s="390">
        <v>4</v>
      </c>
      <c r="E565" s="390"/>
      <c r="F565" t="str">
        <f t="shared" si="17"/>
        <v>НЕТ</v>
      </c>
    </row>
    <row r="566" spans="1:6">
      <c r="A566" t="str">
        <f t="shared" si="16"/>
        <v>115serfris</v>
      </c>
      <c r="B566" s="390" t="s">
        <v>96</v>
      </c>
      <c r="C566" s="390">
        <v>115</v>
      </c>
      <c r="D566" s="390">
        <v>5</v>
      </c>
      <c r="E566" s="390"/>
      <c r="F566" t="str">
        <f t="shared" si="17"/>
        <v>НЕТ</v>
      </c>
    </row>
    <row r="567" spans="1:6">
      <c r="A567" t="str">
        <f t="shared" si="16"/>
        <v>122serfris</v>
      </c>
      <c r="B567" s="390" t="s">
        <v>96</v>
      </c>
      <c r="C567" s="390">
        <v>122</v>
      </c>
      <c r="D567" s="390">
        <v>4</v>
      </c>
      <c r="E567" s="390"/>
      <c r="F567" t="str">
        <f t="shared" si="17"/>
        <v>НЕТ</v>
      </c>
    </row>
    <row r="568" spans="1:6">
      <c r="A568" t="str">
        <f t="shared" si="16"/>
        <v>98serfris</v>
      </c>
      <c r="B568" s="390" t="s">
        <v>96</v>
      </c>
      <c r="C568" s="390">
        <v>98</v>
      </c>
      <c r="D568" s="390">
        <v>6</v>
      </c>
      <c r="E568" s="390"/>
      <c r="F568" t="str">
        <f t="shared" si="17"/>
        <v>НЕТ</v>
      </c>
    </row>
    <row r="569" spans="1:6">
      <c r="A569" t="str">
        <f t="shared" si="16"/>
        <v>106serfris</v>
      </c>
      <c r="B569" s="390" t="s">
        <v>96</v>
      </c>
      <c r="C569" s="390">
        <v>106</v>
      </c>
      <c r="D569" s="390">
        <v>7</v>
      </c>
      <c r="E569" s="390"/>
      <c r="F569" t="str">
        <f t="shared" si="17"/>
        <v>НЕТ</v>
      </c>
    </row>
    <row r="570" spans="1:6">
      <c r="A570" t="str">
        <f t="shared" si="16"/>
        <v>4serfris</v>
      </c>
      <c r="B570" s="390" t="s">
        <v>96</v>
      </c>
      <c r="C570" s="390">
        <v>4</v>
      </c>
      <c r="D570" s="390">
        <v>6</v>
      </c>
      <c r="E570" s="390"/>
      <c r="F570" t="str">
        <f t="shared" si="17"/>
        <v>НЕТ</v>
      </c>
    </row>
    <row r="571" spans="1:6">
      <c r="A571" t="str">
        <f t="shared" si="16"/>
        <v>141serfris</v>
      </c>
      <c r="B571" s="390" t="s">
        <v>96</v>
      </c>
      <c r="C571" s="390">
        <v>141</v>
      </c>
      <c r="D571" s="390">
        <v>8</v>
      </c>
      <c r="E571" s="390"/>
      <c r="F571" t="str">
        <f t="shared" si="17"/>
        <v>НЕТ</v>
      </c>
    </row>
    <row r="572" spans="1:6">
      <c r="A572" t="str">
        <f t="shared" si="16"/>
        <v>154serfris</v>
      </c>
      <c r="B572" s="390" t="s">
        <v>96</v>
      </c>
      <c r="C572" s="390">
        <v>154</v>
      </c>
      <c r="D572" s="390">
        <v>4</v>
      </c>
      <c r="E572" s="390"/>
      <c r="F572" t="str">
        <f t="shared" si="17"/>
        <v>НЕТ</v>
      </c>
    </row>
    <row r="573" spans="1:6">
      <c r="A573" t="str">
        <f t="shared" si="16"/>
        <v>36serfris</v>
      </c>
      <c r="B573" s="390" t="s">
        <v>96</v>
      </c>
      <c r="C573" s="390">
        <v>36</v>
      </c>
      <c r="D573" s="390">
        <v>4</v>
      </c>
      <c r="E573" s="390"/>
      <c r="F573" t="str">
        <f t="shared" si="17"/>
        <v>НЕТ</v>
      </c>
    </row>
    <row r="574" spans="1:6">
      <c r="A574" t="str">
        <f t="shared" si="16"/>
        <v>35serfris</v>
      </c>
      <c r="B574" s="390" t="s">
        <v>96</v>
      </c>
      <c r="C574" s="390">
        <v>35</v>
      </c>
      <c r="D574" s="390">
        <v>4</v>
      </c>
      <c r="E574" s="390"/>
      <c r="F574" t="str">
        <f t="shared" si="17"/>
        <v>НЕТ</v>
      </c>
    </row>
    <row r="575" spans="1:6">
      <c r="A575" t="str">
        <f t="shared" si="16"/>
        <v>34serfris</v>
      </c>
      <c r="B575" s="390" t="s">
        <v>96</v>
      </c>
      <c r="C575" s="390">
        <v>34</v>
      </c>
      <c r="D575" s="390">
        <v>6</v>
      </c>
      <c r="E575" s="390"/>
      <c r="F575" t="str">
        <f t="shared" si="17"/>
        <v>НЕТ</v>
      </c>
    </row>
    <row r="576" spans="1:6">
      <c r="A576" t="str">
        <f t="shared" si="16"/>
        <v>78serfris</v>
      </c>
      <c r="B576" s="390" t="s">
        <v>96</v>
      </c>
      <c r="C576" s="390">
        <v>78</v>
      </c>
      <c r="D576" s="390">
        <v>4</v>
      </c>
      <c r="E576" s="390"/>
      <c r="F576" t="str">
        <f t="shared" si="17"/>
        <v>НЕТ</v>
      </c>
    </row>
    <row r="577" spans="1:6">
      <c r="A577" t="str">
        <f t="shared" si="16"/>
        <v>143serfris</v>
      </c>
      <c r="B577" s="390" t="s">
        <v>96</v>
      </c>
      <c r="C577" s="390">
        <v>143</v>
      </c>
      <c r="D577" s="390">
        <v>5</v>
      </c>
      <c r="E577" s="390"/>
      <c r="F577" t="str">
        <f t="shared" si="17"/>
        <v>НЕТ</v>
      </c>
    </row>
    <row r="578" spans="1:6">
      <c r="A578" t="str">
        <f t="shared" si="16"/>
        <v>100serfris</v>
      </c>
      <c r="B578" s="390" t="s">
        <v>96</v>
      </c>
      <c r="C578" s="390">
        <v>100</v>
      </c>
      <c r="D578" s="390">
        <v>7</v>
      </c>
      <c r="E578" s="390"/>
      <c r="F578" t="str">
        <f t="shared" si="17"/>
        <v>НЕТ</v>
      </c>
    </row>
    <row r="579" spans="1:6">
      <c r="A579" t="str">
        <f t="shared" ref="A579:A642" si="18">CONCATENATE(C579,B579)</f>
        <v>33serfris</v>
      </c>
      <c r="B579" s="390" t="s">
        <v>96</v>
      </c>
      <c r="C579" s="390">
        <v>33</v>
      </c>
      <c r="D579" s="390">
        <v>6</v>
      </c>
      <c r="E579" s="390"/>
      <c r="F579" t="str">
        <f t="shared" ref="F579:F642" si="19">IF(ISBLANK(E579),"НЕТ","ДА")</f>
        <v>НЕТ</v>
      </c>
    </row>
    <row r="580" spans="1:6">
      <c r="A580" t="str">
        <f t="shared" si="18"/>
        <v>15serfris</v>
      </c>
      <c r="B580" s="390" t="s">
        <v>96</v>
      </c>
      <c r="C580" s="390">
        <v>15</v>
      </c>
      <c r="D580" s="390">
        <v>5</v>
      </c>
      <c r="E580" s="390"/>
      <c r="F580" t="str">
        <f t="shared" si="19"/>
        <v>НЕТ</v>
      </c>
    </row>
    <row r="581" spans="1:6">
      <c r="A581" t="str">
        <f t="shared" si="18"/>
        <v>144serfris</v>
      </c>
      <c r="B581" s="390" t="s">
        <v>96</v>
      </c>
      <c r="C581" s="390">
        <v>144</v>
      </c>
      <c r="D581" s="390">
        <v>5</v>
      </c>
      <c r="E581" s="390"/>
      <c r="F581" t="str">
        <f t="shared" si="19"/>
        <v>НЕТ</v>
      </c>
    </row>
    <row r="582" spans="1:6">
      <c r="A582" t="str">
        <f t="shared" si="18"/>
        <v>139serfris</v>
      </c>
      <c r="B582" s="390" t="s">
        <v>96</v>
      </c>
      <c r="C582" s="390">
        <v>139</v>
      </c>
      <c r="D582" s="390">
        <v>4</v>
      </c>
      <c r="E582" s="390"/>
      <c r="F582" t="str">
        <f t="shared" si="19"/>
        <v>НЕТ</v>
      </c>
    </row>
    <row r="583" spans="1:6">
      <c r="A583" t="str">
        <f t="shared" si="18"/>
        <v>12serfris</v>
      </c>
      <c r="B583" s="390" t="s">
        <v>96</v>
      </c>
      <c r="C583" s="390">
        <v>12</v>
      </c>
      <c r="D583" s="390">
        <v>5</v>
      </c>
      <c r="E583" s="390"/>
      <c r="F583" t="str">
        <f t="shared" si="19"/>
        <v>НЕТ</v>
      </c>
    </row>
    <row r="584" spans="1:6">
      <c r="A584" t="str">
        <f t="shared" si="18"/>
        <v>112serfris</v>
      </c>
      <c r="B584" s="390" t="s">
        <v>96</v>
      </c>
      <c r="C584" s="390">
        <v>112</v>
      </c>
      <c r="D584" s="390">
        <v>5</v>
      </c>
      <c r="E584" s="390"/>
      <c r="F584" t="str">
        <f t="shared" si="19"/>
        <v>НЕТ</v>
      </c>
    </row>
    <row r="585" spans="1:6">
      <c r="A585" t="str">
        <f t="shared" si="18"/>
        <v>85serfris</v>
      </c>
      <c r="B585" s="390" t="s">
        <v>96</v>
      </c>
      <c r="C585" s="390">
        <v>85</v>
      </c>
      <c r="D585" s="390">
        <v>5</v>
      </c>
      <c r="E585" s="390"/>
      <c r="F585" t="str">
        <f t="shared" si="19"/>
        <v>НЕТ</v>
      </c>
    </row>
    <row r="586" spans="1:6">
      <c r="A586" t="str">
        <f t="shared" si="18"/>
        <v>42serfris</v>
      </c>
      <c r="B586" s="390" t="s">
        <v>96</v>
      </c>
      <c r="C586" s="390">
        <v>42</v>
      </c>
      <c r="D586" s="390">
        <v>4</v>
      </c>
      <c r="E586" s="390"/>
      <c r="F586" t="str">
        <f t="shared" si="19"/>
        <v>НЕТ</v>
      </c>
    </row>
    <row r="587" spans="1:6">
      <c r="A587" t="str">
        <f t="shared" si="18"/>
        <v>26serfris</v>
      </c>
      <c r="B587" s="390" t="s">
        <v>96</v>
      </c>
      <c r="C587" s="390">
        <v>26</v>
      </c>
      <c r="D587" s="390">
        <v>6</v>
      </c>
      <c r="E587" s="390"/>
      <c r="F587" t="str">
        <f t="shared" si="19"/>
        <v>НЕТ</v>
      </c>
    </row>
    <row r="588" spans="1:6">
      <c r="A588" t="str">
        <f t="shared" si="18"/>
        <v>59serfris</v>
      </c>
      <c r="B588" s="390" t="s">
        <v>96</v>
      </c>
      <c r="C588" s="390">
        <v>59</v>
      </c>
      <c r="D588" s="390">
        <v>7</v>
      </c>
      <c r="E588" s="390"/>
      <c r="F588" t="str">
        <f t="shared" si="19"/>
        <v>НЕТ</v>
      </c>
    </row>
    <row r="589" spans="1:6">
      <c r="A589" t="str">
        <f t="shared" si="18"/>
        <v>70serfris</v>
      </c>
      <c r="B589" s="390" t="s">
        <v>96</v>
      </c>
      <c r="C589" s="390">
        <v>70</v>
      </c>
      <c r="D589" s="390">
        <v>6</v>
      </c>
      <c r="E589" s="390"/>
      <c r="F589" t="str">
        <f t="shared" si="19"/>
        <v>НЕТ</v>
      </c>
    </row>
    <row r="590" spans="1:6">
      <c r="A590" t="str">
        <f t="shared" si="18"/>
        <v>84serfris</v>
      </c>
      <c r="B590" s="390" t="s">
        <v>96</v>
      </c>
      <c r="C590" s="390">
        <v>84</v>
      </c>
      <c r="D590" s="390">
        <v>4</v>
      </c>
      <c r="E590" s="390"/>
      <c r="F590" t="str">
        <f t="shared" si="19"/>
        <v>НЕТ</v>
      </c>
    </row>
    <row r="591" spans="1:6">
      <c r="A591" t="str">
        <f t="shared" si="18"/>
        <v>102serfris</v>
      </c>
      <c r="B591" s="390" t="s">
        <v>96</v>
      </c>
      <c r="C591" s="390">
        <v>102</v>
      </c>
      <c r="D591" s="390">
        <v>4</v>
      </c>
      <c r="E591" s="390"/>
      <c r="F591" t="str">
        <f t="shared" si="19"/>
        <v>НЕТ</v>
      </c>
    </row>
    <row r="592" spans="1:6">
      <c r="A592" t="str">
        <f t="shared" si="18"/>
        <v>130serfris</v>
      </c>
      <c r="B592" s="390" t="s">
        <v>96</v>
      </c>
      <c r="C592" s="390">
        <v>130</v>
      </c>
      <c r="D592" s="390">
        <v>5</v>
      </c>
      <c r="E592" s="390"/>
      <c r="F592" t="str">
        <f t="shared" si="19"/>
        <v>НЕТ</v>
      </c>
    </row>
    <row r="593" spans="1:6">
      <c r="A593" t="str">
        <f t="shared" si="18"/>
        <v>67serfris</v>
      </c>
      <c r="B593" s="390" t="s">
        <v>96</v>
      </c>
      <c r="C593" s="390">
        <v>67</v>
      </c>
      <c r="D593" s="390">
        <v>5</v>
      </c>
      <c r="E593" s="390"/>
      <c r="F593" t="str">
        <f t="shared" si="19"/>
        <v>НЕТ</v>
      </c>
    </row>
    <row r="594" spans="1:6">
      <c r="A594" t="str">
        <f t="shared" si="18"/>
        <v>77serfris</v>
      </c>
      <c r="B594" s="390" t="s">
        <v>96</v>
      </c>
      <c r="C594" s="390">
        <v>77</v>
      </c>
      <c r="D594" s="390">
        <v>4</v>
      </c>
      <c r="E594" s="390"/>
      <c r="F594" t="str">
        <f t="shared" si="19"/>
        <v>НЕТ</v>
      </c>
    </row>
    <row r="595" spans="1:6">
      <c r="A595" t="str">
        <f t="shared" si="18"/>
        <v>56serfris</v>
      </c>
      <c r="B595" s="390" t="s">
        <v>96</v>
      </c>
      <c r="C595" s="390">
        <v>56</v>
      </c>
      <c r="D595" s="390">
        <v>4</v>
      </c>
      <c r="E595" s="390"/>
      <c r="F595" t="str">
        <f t="shared" si="19"/>
        <v>НЕТ</v>
      </c>
    </row>
    <row r="596" spans="1:6">
      <c r="A596" t="str">
        <f t="shared" si="18"/>
        <v>13serfris</v>
      </c>
      <c r="B596" s="390" t="s">
        <v>96</v>
      </c>
      <c r="C596" s="390">
        <v>13</v>
      </c>
      <c r="D596" s="390">
        <v>4</v>
      </c>
      <c r="E596" s="390"/>
      <c r="F596" t="str">
        <f t="shared" si="19"/>
        <v>НЕТ</v>
      </c>
    </row>
    <row r="597" spans="1:6">
      <c r="A597" t="str">
        <f t="shared" si="18"/>
        <v>27serfris</v>
      </c>
      <c r="B597" s="390" t="s">
        <v>96</v>
      </c>
      <c r="C597" s="390">
        <v>27</v>
      </c>
      <c r="D597" s="390">
        <v>5</v>
      </c>
      <c r="E597" s="390"/>
      <c r="F597" t="str">
        <f t="shared" si="19"/>
        <v>НЕТ</v>
      </c>
    </row>
    <row r="598" spans="1:6">
      <c r="A598" t="str">
        <f t="shared" si="18"/>
        <v>74serfris</v>
      </c>
      <c r="B598" s="390" t="s">
        <v>96</v>
      </c>
      <c r="C598" s="390">
        <v>74</v>
      </c>
      <c r="D598" s="390">
        <v>5</v>
      </c>
      <c r="E598" s="390"/>
      <c r="F598" t="str">
        <f t="shared" si="19"/>
        <v>НЕТ</v>
      </c>
    </row>
    <row r="599" spans="1:6">
      <c r="A599" t="str">
        <f t="shared" si="18"/>
        <v>142serfris</v>
      </c>
      <c r="B599" s="390" t="s">
        <v>96</v>
      </c>
      <c r="C599" s="390">
        <v>142</v>
      </c>
      <c r="D599" s="390">
        <v>7</v>
      </c>
      <c r="E599" s="390"/>
      <c r="F599" t="str">
        <f t="shared" si="19"/>
        <v>НЕТ</v>
      </c>
    </row>
    <row r="600" spans="1:6">
      <c r="A600" t="str">
        <f t="shared" si="18"/>
        <v>117serfris</v>
      </c>
      <c r="B600" s="390" t="s">
        <v>96</v>
      </c>
      <c r="C600" s="390">
        <v>117</v>
      </c>
      <c r="D600" s="390">
        <v>7</v>
      </c>
      <c r="E600" s="390"/>
      <c r="F600" t="str">
        <f t="shared" si="19"/>
        <v>НЕТ</v>
      </c>
    </row>
    <row r="601" spans="1:6">
      <c r="A601" t="str">
        <f t="shared" si="18"/>
        <v>145serfris</v>
      </c>
      <c r="B601" s="390" t="s">
        <v>96</v>
      </c>
      <c r="C601" s="390">
        <v>145</v>
      </c>
      <c r="D601" s="390">
        <v>6</v>
      </c>
      <c r="E601" s="390"/>
      <c r="F601" t="str">
        <f t="shared" si="19"/>
        <v>НЕТ</v>
      </c>
    </row>
    <row r="602" spans="1:6">
      <c r="A602" t="str">
        <f t="shared" si="18"/>
        <v>104serfris</v>
      </c>
      <c r="B602" s="390" t="s">
        <v>96</v>
      </c>
      <c r="C602" s="390">
        <v>104</v>
      </c>
      <c r="D602" s="390">
        <v>4</v>
      </c>
      <c r="E602" s="390"/>
      <c r="F602" t="str">
        <f t="shared" si="19"/>
        <v>НЕТ</v>
      </c>
    </row>
    <row r="603" spans="1:6">
      <c r="A603" t="str">
        <f t="shared" si="18"/>
        <v>29serfris</v>
      </c>
      <c r="B603" s="390" t="s">
        <v>96</v>
      </c>
      <c r="C603" s="390">
        <v>29</v>
      </c>
      <c r="D603" s="390">
        <v>6</v>
      </c>
      <c r="E603" s="390"/>
      <c r="F603" t="str">
        <f t="shared" si="19"/>
        <v>НЕТ</v>
      </c>
    </row>
    <row r="604" spans="1:6">
      <c r="A604" t="str">
        <f t="shared" si="18"/>
        <v>159serfris</v>
      </c>
      <c r="B604" s="390" t="s">
        <v>96</v>
      </c>
      <c r="C604" s="390">
        <v>159</v>
      </c>
      <c r="D604" s="390">
        <v>5</v>
      </c>
      <c r="E604" s="390"/>
      <c r="F604" t="str">
        <f t="shared" si="19"/>
        <v>НЕТ</v>
      </c>
    </row>
    <row r="605" spans="1:6">
      <c r="A605" t="str">
        <f t="shared" si="18"/>
        <v>20serfris</v>
      </c>
      <c r="B605" s="390" t="s">
        <v>96</v>
      </c>
      <c r="C605" s="390">
        <v>20</v>
      </c>
      <c r="D605" s="390">
        <v>9</v>
      </c>
      <c r="E605" s="390"/>
      <c r="F605" t="str">
        <f t="shared" si="19"/>
        <v>НЕТ</v>
      </c>
    </row>
    <row r="606" spans="1:6">
      <c r="A606" t="str">
        <f t="shared" si="18"/>
        <v>155serfris</v>
      </c>
      <c r="B606" s="390" t="s">
        <v>96</v>
      </c>
      <c r="C606" s="390">
        <v>155</v>
      </c>
      <c r="D606" s="390">
        <v>4</v>
      </c>
      <c r="E606" s="390"/>
      <c r="F606" t="str">
        <f t="shared" si="19"/>
        <v>НЕТ</v>
      </c>
    </row>
    <row r="607" spans="1:6">
      <c r="A607" t="str">
        <f t="shared" si="18"/>
        <v>158serfris</v>
      </c>
      <c r="B607" s="390" t="s">
        <v>96</v>
      </c>
      <c r="C607" s="390">
        <v>158</v>
      </c>
      <c r="D607" s="390">
        <v>5</v>
      </c>
      <c r="E607" s="390"/>
      <c r="F607" t="str">
        <f t="shared" si="19"/>
        <v>НЕТ</v>
      </c>
    </row>
    <row r="608" spans="1:6">
      <c r="A608" t="str">
        <f t="shared" si="18"/>
        <v>23serfris</v>
      </c>
      <c r="B608" s="390" t="s">
        <v>96</v>
      </c>
      <c r="C608" s="390">
        <v>23</v>
      </c>
      <c r="D608" s="390">
        <v>5</v>
      </c>
      <c r="E608" s="390"/>
      <c r="F608" t="str">
        <f t="shared" si="19"/>
        <v>НЕТ</v>
      </c>
    </row>
    <row r="609" spans="1:6">
      <c r="A609" t="str">
        <f t="shared" si="18"/>
        <v>24serfris</v>
      </c>
      <c r="B609" s="390" t="s">
        <v>96</v>
      </c>
      <c r="C609" s="390">
        <v>24</v>
      </c>
      <c r="D609" s="390">
        <v>8</v>
      </c>
      <c r="E609" s="390"/>
      <c r="F609" t="str">
        <f t="shared" si="19"/>
        <v>НЕТ</v>
      </c>
    </row>
    <row r="610" spans="1:6">
      <c r="A610" t="str">
        <f t="shared" si="18"/>
        <v>108serfris</v>
      </c>
      <c r="B610" s="390" t="s">
        <v>96</v>
      </c>
      <c r="C610" s="390">
        <v>108</v>
      </c>
      <c r="D610" s="390">
        <v>5</v>
      </c>
      <c r="E610" s="390"/>
      <c r="F610" t="str">
        <f t="shared" si="19"/>
        <v>НЕТ</v>
      </c>
    </row>
    <row r="611" spans="1:6">
      <c r="A611" t="str">
        <f t="shared" si="18"/>
        <v>14serfris</v>
      </c>
      <c r="B611" s="390" t="s">
        <v>96</v>
      </c>
      <c r="C611" s="390">
        <v>14</v>
      </c>
      <c r="D611" s="390">
        <v>4</v>
      </c>
      <c r="E611" s="390"/>
      <c r="F611" t="str">
        <f t="shared" si="19"/>
        <v>НЕТ</v>
      </c>
    </row>
    <row r="612" spans="1:6">
      <c r="A612" t="str">
        <f t="shared" si="18"/>
        <v>157serfris</v>
      </c>
      <c r="B612" s="390" t="s">
        <v>96</v>
      </c>
      <c r="C612" s="390">
        <v>157</v>
      </c>
      <c r="D612" s="390">
        <v>4</v>
      </c>
      <c r="E612" s="390"/>
      <c r="F612" t="str">
        <f t="shared" si="19"/>
        <v>НЕТ</v>
      </c>
    </row>
    <row r="613" spans="1:6">
      <c r="A613" t="str">
        <f t="shared" si="18"/>
        <v>150Aleksei_K</v>
      </c>
      <c r="B613" s="390" t="s">
        <v>1213</v>
      </c>
      <c r="C613" s="390">
        <v>150</v>
      </c>
      <c r="D613" s="390">
        <v>4</v>
      </c>
      <c r="E613" s="390"/>
      <c r="F613" t="str">
        <f t="shared" si="19"/>
        <v>НЕТ</v>
      </c>
    </row>
    <row r="614" spans="1:6">
      <c r="A614" t="str">
        <f t="shared" si="18"/>
        <v>10Aleksei_K</v>
      </c>
      <c r="B614" s="390" t="s">
        <v>1213</v>
      </c>
      <c r="C614" s="390">
        <v>10</v>
      </c>
      <c r="D614" s="390">
        <v>4</v>
      </c>
      <c r="E614" s="390"/>
      <c r="F614" t="str">
        <f t="shared" si="19"/>
        <v>НЕТ</v>
      </c>
    </row>
    <row r="615" spans="1:6">
      <c r="A615" t="str">
        <f t="shared" si="18"/>
        <v>90Aleksei_K</v>
      </c>
      <c r="B615" s="390" t="s">
        <v>1213</v>
      </c>
      <c r="C615" s="390">
        <v>90</v>
      </c>
      <c r="D615" s="390">
        <v>6</v>
      </c>
      <c r="E615" s="390"/>
      <c r="F615" t="str">
        <f t="shared" si="19"/>
        <v>НЕТ</v>
      </c>
    </row>
    <row r="616" spans="1:6">
      <c r="A616" t="str">
        <f t="shared" si="18"/>
        <v>92Aleksei_K</v>
      </c>
      <c r="B616" s="390" t="s">
        <v>1213</v>
      </c>
      <c r="C616" s="390">
        <v>92</v>
      </c>
      <c r="D616" s="390">
        <v>6</v>
      </c>
      <c r="E616" s="390"/>
      <c r="F616" t="str">
        <f t="shared" si="19"/>
        <v>НЕТ</v>
      </c>
    </row>
    <row r="617" spans="1:6">
      <c r="A617" t="str">
        <f t="shared" si="18"/>
        <v>75Aleksei_K</v>
      </c>
      <c r="B617" s="390" t="s">
        <v>1213</v>
      </c>
      <c r="C617" s="390">
        <v>75</v>
      </c>
      <c r="D617" s="390">
        <v>5</v>
      </c>
      <c r="E617" s="390"/>
      <c r="F617" t="str">
        <f t="shared" si="19"/>
        <v>НЕТ</v>
      </c>
    </row>
    <row r="618" spans="1:6">
      <c r="A618" t="str">
        <f t="shared" si="18"/>
        <v>74Aleksei_K</v>
      </c>
      <c r="B618" s="390" t="s">
        <v>1213</v>
      </c>
      <c r="C618" s="390">
        <v>74</v>
      </c>
      <c r="D618" s="390">
        <v>4</v>
      </c>
      <c r="E618" s="390"/>
      <c r="F618" t="str">
        <f t="shared" si="19"/>
        <v>НЕТ</v>
      </c>
    </row>
    <row r="619" spans="1:6">
      <c r="A619" t="str">
        <f t="shared" si="18"/>
        <v>101Aleksei_K</v>
      </c>
      <c r="B619" s="390" t="s">
        <v>1213</v>
      </c>
      <c r="C619" s="390">
        <v>101</v>
      </c>
      <c r="D619" s="390">
        <v>6</v>
      </c>
      <c r="E619" s="390"/>
      <c r="F619" t="str">
        <f t="shared" si="19"/>
        <v>НЕТ</v>
      </c>
    </row>
    <row r="620" spans="1:6">
      <c r="A620" t="str">
        <f t="shared" si="18"/>
        <v>21Aleksei_K</v>
      </c>
      <c r="B620" s="390" t="s">
        <v>1213</v>
      </c>
      <c r="C620" s="390">
        <v>21</v>
      </c>
      <c r="D620" s="390">
        <v>7</v>
      </c>
      <c r="E620" s="390"/>
      <c r="F620" t="str">
        <f t="shared" si="19"/>
        <v>НЕТ</v>
      </c>
    </row>
    <row r="621" spans="1:6">
      <c r="A621" t="str">
        <f t="shared" si="18"/>
        <v>51Aleksei_K</v>
      </c>
      <c r="B621" s="390" t="s">
        <v>1213</v>
      </c>
      <c r="C621" s="390">
        <v>51</v>
      </c>
      <c r="D621" s="390">
        <v>4</v>
      </c>
      <c r="E621" s="390"/>
      <c r="F621" t="str">
        <f t="shared" si="19"/>
        <v>НЕТ</v>
      </c>
    </row>
    <row r="622" spans="1:6">
      <c r="A622" t="str">
        <f t="shared" si="18"/>
        <v>56Aleksei_K</v>
      </c>
      <c r="B622" s="390" t="s">
        <v>1213</v>
      </c>
      <c r="C622" s="390">
        <v>56</v>
      </c>
      <c r="D622" s="390">
        <v>12</v>
      </c>
      <c r="E622" s="390" t="s">
        <v>1317</v>
      </c>
      <c r="F622" t="str">
        <f t="shared" si="19"/>
        <v>ДА</v>
      </c>
    </row>
    <row r="623" spans="1:6">
      <c r="A623" t="str">
        <f t="shared" si="18"/>
        <v>71Aleksei_K</v>
      </c>
      <c r="B623" s="390" t="s">
        <v>1213</v>
      </c>
      <c r="C623" s="390">
        <v>71</v>
      </c>
      <c r="D623" s="390">
        <v>6</v>
      </c>
      <c r="E623" s="390"/>
      <c r="F623" t="str">
        <f t="shared" si="19"/>
        <v>НЕТ</v>
      </c>
    </row>
    <row r="624" spans="1:6">
      <c r="A624" t="str">
        <f t="shared" si="18"/>
        <v>46Aleksei_K</v>
      </c>
      <c r="B624" s="390" t="s">
        <v>1213</v>
      </c>
      <c r="C624" s="390">
        <v>46</v>
      </c>
      <c r="D624" s="390">
        <v>4</v>
      </c>
      <c r="E624" s="390"/>
      <c r="F624" t="str">
        <f t="shared" si="19"/>
        <v>НЕТ</v>
      </c>
    </row>
    <row r="625" spans="1:6">
      <c r="A625" t="str">
        <f t="shared" si="18"/>
        <v>86Aleksei_K</v>
      </c>
      <c r="B625" s="390" t="s">
        <v>1213</v>
      </c>
      <c r="C625" s="390">
        <v>86</v>
      </c>
      <c r="D625" s="390">
        <v>8</v>
      </c>
      <c r="E625" s="390"/>
      <c r="F625" t="str">
        <f t="shared" si="19"/>
        <v>НЕТ</v>
      </c>
    </row>
    <row r="626" spans="1:6">
      <c r="A626" t="str">
        <f t="shared" si="18"/>
        <v>60Aleksei_K</v>
      </c>
      <c r="B626" s="390" t="s">
        <v>1213</v>
      </c>
      <c r="C626" s="390">
        <v>60</v>
      </c>
      <c r="D626" s="390">
        <v>8</v>
      </c>
      <c r="E626" s="390"/>
      <c r="F626" t="str">
        <f t="shared" si="19"/>
        <v>НЕТ</v>
      </c>
    </row>
    <row r="627" spans="1:6">
      <c r="A627" t="str">
        <f t="shared" si="18"/>
        <v>57Aleksei_K</v>
      </c>
      <c r="B627" s="390" t="s">
        <v>1213</v>
      </c>
      <c r="C627" s="390">
        <v>57</v>
      </c>
      <c r="D627" s="390">
        <v>7</v>
      </c>
      <c r="E627" s="390"/>
      <c r="F627" t="str">
        <f t="shared" si="19"/>
        <v>НЕТ</v>
      </c>
    </row>
    <row r="628" spans="1:6">
      <c r="A628" t="str">
        <f t="shared" si="18"/>
        <v>8Aleksei_K</v>
      </c>
      <c r="B628" s="390" t="s">
        <v>1213</v>
      </c>
      <c r="C628" s="390">
        <v>8</v>
      </c>
      <c r="D628" s="390">
        <v>7</v>
      </c>
      <c r="E628" s="390"/>
      <c r="F628" t="str">
        <f t="shared" si="19"/>
        <v>НЕТ</v>
      </c>
    </row>
    <row r="629" spans="1:6">
      <c r="A629" t="str">
        <f t="shared" si="18"/>
        <v>132Aleksei_K</v>
      </c>
      <c r="B629" s="390" t="s">
        <v>1213</v>
      </c>
      <c r="C629" s="390">
        <v>132</v>
      </c>
      <c r="D629" s="390">
        <v>4</v>
      </c>
      <c r="E629" s="390"/>
      <c r="F629" t="str">
        <f t="shared" si="19"/>
        <v>НЕТ</v>
      </c>
    </row>
    <row r="630" spans="1:6" ht="30">
      <c r="A630" t="str">
        <f t="shared" si="18"/>
        <v>107Aleksei_K</v>
      </c>
      <c r="B630" s="390" t="s">
        <v>1213</v>
      </c>
      <c r="C630" s="390">
        <v>107</v>
      </c>
      <c r="D630" s="390">
        <v>12</v>
      </c>
      <c r="E630" s="390" t="s">
        <v>1318</v>
      </c>
      <c r="F630" t="str">
        <f t="shared" si="19"/>
        <v>ДА</v>
      </c>
    </row>
    <row r="631" spans="1:6">
      <c r="A631" t="str">
        <f t="shared" si="18"/>
        <v>62Aleksei_K</v>
      </c>
      <c r="B631" s="390" t="s">
        <v>1213</v>
      </c>
      <c r="C631" s="390">
        <v>62</v>
      </c>
      <c r="D631" s="390">
        <v>7</v>
      </c>
      <c r="E631" s="390"/>
      <c r="F631" t="str">
        <f t="shared" si="19"/>
        <v>НЕТ</v>
      </c>
    </row>
    <row r="632" spans="1:6" ht="30">
      <c r="A632" t="str">
        <f t="shared" si="18"/>
        <v>48Aleksei_K</v>
      </c>
      <c r="B632" s="390" t="s">
        <v>1213</v>
      </c>
      <c r="C632" s="390">
        <v>48</v>
      </c>
      <c r="D632" s="390">
        <v>11</v>
      </c>
      <c r="E632" s="390" t="s">
        <v>1319</v>
      </c>
      <c r="F632" t="str">
        <f t="shared" si="19"/>
        <v>ДА</v>
      </c>
    </row>
    <row r="633" spans="1:6">
      <c r="A633" t="str">
        <f t="shared" si="18"/>
        <v>105Aleksei_K</v>
      </c>
      <c r="B633" s="390" t="s">
        <v>1213</v>
      </c>
      <c r="C633" s="390">
        <v>105</v>
      </c>
      <c r="D633" s="390">
        <v>8</v>
      </c>
      <c r="E633" s="390"/>
      <c r="F633" t="str">
        <f t="shared" si="19"/>
        <v>НЕТ</v>
      </c>
    </row>
    <row r="634" spans="1:6">
      <c r="A634" t="str">
        <f t="shared" si="18"/>
        <v>83Aleksei_K</v>
      </c>
      <c r="B634" s="390" t="s">
        <v>1213</v>
      </c>
      <c r="C634" s="390">
        <v>83</v>
      </c>
      <c r="D634" s="390">
        <v>6</v>
      </c>
      <c r="E634" s="390"/>
      <c r="F634" t="str">
        <f t="shared" si="19"/>
        <v>НЕТ</v>
      </c>
    </row>
    <row r="635" spans="1:6">
      <c r="A635" t="str">
        <f t="shared" si="18"/>
        <v>14Aleksei_K</v>
      </c>
      <c r="B635" s="390" t="s">
        <v>1213</v>
      </c>
      <c r="C635" s="390">
        <v>14</v>
      </c>
      <c r="D635" s="390">
        <v>10</v>
      </c>
      <c r="E635" s="390" t="s">
        <v>1320</v>
      </c>
      <c r="F635" t="str">
        <f t="shared" si="19"/>
        <v>ДА</v>
      </c>
    </row>
    <row r="636" spans="1:6" ht="45">
      <c r="A636" t="str">
        <f t="shared" si="18"/>
        <v>20Aleksei_K</v>
      </c>
      <c r="B636" s="390" t="s">
        <v>1213</v>
      </c>
      <c r="C636" s="390">
        <v>20</v>
      </c>
      <c r="D636" s="390">
        <v>12</v>
      </c>
      <c r="E636" s="390" t="s">
        <v>1321</v>
      </c>
      <c r="F636" t="str">
        <f t="shared" si="19"/>
        <v>ДА</v>
      </c>
    </row>
    <row r="637" spans="1:6">
      <c r="A637" t="str">
        <f t="shared" si="18"/>
        <v>118Aleksei_K</v>
      </c>
      <c r="B637" s="390" t="s">
        <v>1213</v>
      </c>
      <c r="C637" s="390">
        <v>118</v>
      </c>
      <c r="D637" s="390">
        <v>5</v>
      </c>
      <c r="E637" s="390"/>
      <c r="F637" t="str">
        <f t="shared" si="19"/>
        <v>НЕТ</v>
      </c>
    </row>
    <row r="638" spans="1:6">
      <c r="A638" t="str">
        <f t="shared" si="18"/>
        <v>106Aleksei_K</v>
      </c>
      <c r="B638" s="390" t="s">
        <v>1213</v>
      </c>
      <c r="C638" s="390">
        <v>106</v>
      </c>
      <c r="D638" s="390">
        <v>9</v>
      </c>
      <c r="E638" s="390"/>
      <c r="F638" t="str">
        <f t="shared" si="19"/>
        <v>НЕТ</v>
      </c>
    </row>
    <row r="639" spans="1:6">
      <c r="A639" t="str">
        <f t="shared" si="18"/>
        <v>98Aleksei_K</v>
      </c>
      <c r="B639" s="390" t="s">
        <v>1213</v>
      </c>
      <c r="C639" s="390">
        <v>98</v>
      </c>
      <c r="D639" s="390">
        <v>6</v>
      </c>
      <c r="E639" s="390"/>
      <c r="F639" t="str">
        <f t="shared" si="19"/>
        <v>НЕТ</v>
      </c>
    </row>
    <row r="640" spans="1:6">
      <c r="A640" t="str">
        <f t="shared" si="18"/>
        <v>144Aleksei_K</v>
      </c>
      <c r="B640" s="390" t="s">
        <v>1213</v>
      </c>
      <c r="C640" s="390">
        <v>144</v>
      </c>
      <c r="D640" s="390">
        <v>8</v>
      </c>
      <c r="E640" s="390" t="s">
        <v>1322</v>
      </c>
      <c r="F640" t="str">
        <f t="shared" si="19"/>
        <v>ДА</v>
      </c>
    </row>
    <row r="641" spans="1:6">
      <c r="A641" t="str">
        <f t="shared" si="18"/>
        <v>134Aleksei_K</v>
      </c>
      <c r="B641" s="390" t="s">
        <v>1213</v>
      </c>
      <c r="C641" s="390">
        <v>134</v>
      </c>
      <c r="D641" s="390">
        <v>9</v>
      </c>
      <c r="E641" s="390"/>
      <c r="F641" t="str">
        <f t="shared" si="19"/>
        <v>НЕТ</v>
      </c>
    </row>
    <row r="642" spans="1:6">
      <c r="A642" t="str">
        <f t="shared" si="18"/>
        <v>143Aleksei_K</v>
      </c>
      <c r="B642" s="390" t="s">
        <v>1213</v>
      </c>
      <c r="C642" s="390">
        <v>143</v>
      </c>
      <c r="D642" s="390">
        <v>6</v>
      </c>
      <c r="E642" s="390"/>
      <c r="F642" t="str">
        <f t="shared" si="19"/>
        <v>НЕТ</v>
      </c>
    </row>
    <row r="643" spans="1:6">
      <c r="A643" t="str">
        <f t="shared" ref="A643:A706" si="20">CONCATENATE(C643,B643)</f>
        <v>78Aleksei_K</v>
      </c>
      <c r="B643" s="390" t="s">
        <v>1213</v>
      </c>
      <c r="C643" s="390">
        <v>78</v>
      </c>
      <c r="D643" s="390">
        <v>9</v>
      </c>
      <c r="E643" s="390"/>
      <c r="F643" t="str">
        <f t="shared" ref="F643:F706" si="21">IF(ISBLANK(E643),"НЕТ","ДА")</f>
        <v>НЕТ</v>
      </c>
    </row>
    <row r="644" spans="1:6">
      <c r="A644" t="str">
        <f t="shared" si="20"/>
        <v>127Aleksei_K</v>
      </c>
      <c r="B644" s="390" t="s">
        <v>1213</v>
      </c>
      <c r="C644" s="390">
        <v>127</v>
      </c>
      <c r="D644" s="390">
        <v>4</v>
      </c>
      <c r="E644" s="390"/>
      <c r="F644" t="str">
        <f t="shared" si="21"/>
        <v>НЕТ</v>
      </c>
    </row>
    <row r="645" spans="1:6">
      <c r="A645" t="str">
        <f t="shared" si="20"/>
        <v>1Aleksei_K</v>
      </c>
      <c r="B645" s="390" t="s">
        <v>1213</v>
      </c>
      <c r="C645" s="390">
        <v>1</v>
      </c>
      <c r="D645" s="390">
        <v>12</v>
      </c>
      <c r="E645" s="390" t="s">
        <v>1323</v>
      </c>
      <c r="F645" t="str">
        <f t="shared" si="21"/>
        <v>ДА</v>
      </c>
    </row>
    <row r="646" spans="1:6">
      <c r="A646" t="str">
        <f t="shared" si="20"/>
        <v>33Aleksei_K</v>
      </c>
      <c r="B646" s="390" t="s">
        <v>1213</v>
      </c>
      <c r="C646" s="390">
        <v>33</v>
      </c>
      <c r="D646" s="390">
        <v>6</v>
      </c>
      <c r="E646" s="390"/>
      <c r="F646" t="str">
        <f t="shared" si="21"/>
        <v>НЕТ</v>
      </c>
    </row>
    <row r="647" spans="1:6" ht="30">
      <c r="A647" t="str">
        <f t="shared" si="20"/>
        <v>73Aleksei_K</v>
      </c>
      <c r="B647" s="390" t="s">
        <v>1213</v>
      </c>
      <c r="C647" s="390">
        <v>73</v>
      </c>
      <c r="D647" s="390">
        <v>10</v>
      </c>
      <c r="E647" s="390" t="s">
        <v>1324</v>
      </c>
      <c r="F647" t="str">
        <f t="shared" si="21"/>
        <v>ДА</v>
      </c>
    </row>
    <row r="648" spans="1:6">
      <c r="A648" t="str">
        <f t="shared" si="20"/>
        <v>82Aleksei_K</v>
      </c>
      <c r="B648" s="390" t="s">
        <v>1213</v>
      </c>
      <c r="C648" s="390">
        <v>82</v>
      </c>
      <c r="D648" s="390">
        <v>4</v>
      </c>
      <c r="E648" s="390"/>
      <c r="F648" t="str">
        <f t="shared" si="21"/>
        <v>НЕТ</v>
      </c>
    </row>
    <row r="649" spans="1:6">
      <c r="A649" t="str">
        <f t="shared" si="20"/>
        <v>36Aleksei_K</v>
      </c>
      <c r="B649" s="390" t="s">
        <v>1213</v>
      </c>
      <c r="C649" s="390">
        <v>36</v>
      </c>
      <c r="D649" s="390">
        <v>11</v>
      </c>
      <c r="E649" s="390" t="s">
        <v>1325</v>
      </c>
      <c r="F649" t="str">
        <f t="shared" si="21"/>
        <v>ДА</v>
      </c>
    </row>
    <row r="650" spans="1:6">
      <c r="A650" t="str">
        <f t="shared" si="20"/>
        <v>34Aleksei_K</v>
      </c>
      <c r="B650" s="390" t="s">
        <v>1213</v>
      </c>
      <c r="C650" s="390">
        <v>34</v>
      </c>
      <c r="D650" s="390">
        <v>7</v>
      </c>
      <c r="E650" s="390"/>
      <c r="F650" t="str">
        <f t="shared" si="21"/>
        <v>НЕТ</v>
      </c>
    </row>
    <row r="651" spans="1:6">
      <c r="A651" t="str">
        <f t="shared" si="20"/>
        <v>95Aleksei_K</v>
      </c>
      <c r="B651" s="390" t="s">
        <v>1213</v>
      </c>
      <c r="C651" s="390">
        <v>95</v>
      </c>
      <c r="D651" s="390">
        <v>7</v>
      </c>
      <c r="E651" s="390"/>
      <c r="F651" t="str">
        <f t="shared" si="21"/>
        <v>НЕТ</v>
      </c>
    </row>
    <row r="652" spans="1:6">
      <c r="A652" t="str">
        <f t="shared" si="20"/>
        <v>25Aleksei_K</v>
      </c>
      <c r="B652" s="390" t="s">
        <v>1213</v>
      </c>
      <c r="C652" s="390">
        <v>25</v>
      </c>
      <c r="D652" s="390">
        <v>5</v>
      </c>
      <c r="E652" s="390"/>
      <c r="F652" t="str">
        <f t="shared" si="21"/>
        <v>НЕТ</v>
      </c>
    </row>
    <row r="653" spans="1:6">
      <c r="A653" t="str">
        <f t="shared" si="20"/>
        <v>68Aleksei_K</v>
      </c>
      <c r="B653" s="390" t="s">
        <v>1213</v>
      </c>
      <c r="C653" s="390">
        <v>68</v>
      </c>
      <c r="D653" s="390">
        <v>6</v>
      </c>
      <c r="E653" s="390"/>
      <c r="F653" t="str">
        <f t="shared" si="21"/>
        <v>НЕТ</v>
      </c>
    </row>
    <row r="654" spans="1:6">
      <c r="A654" t="str">
        <f t="shared" si="20"/>
        <v>28Aleksei_K</v>
      </c>
      <c r="B654" s="390" t="s">
        <v>1213</v>
      </c>
      <c r="C654" s="390">
        <v>28</v>
      </c>
      <c r="D654" s="390">
        <v>4</v>
      </c>
      <c r="E654" s="390"/>
      <c r="F654" t="str">
        <f t="shared" si="21"/>
        <v>НЕТ</v>
      </c>
    </row>
    <row r="655" spans="1:6">
      <c r="A655" t="str">
        <f t="shared" si="20"/>
        <v>146Aleksei_K</v>
      </c>
      <c r="B655" s="390" t="s">
        <v>1213</v>
      </c>
      <c r="C655" s="390">
        <v>146</v>
      </c>
      <c r="D655" s="390">
        <v>4</v>
      </c>
      <c r="E655" s="390"/>
      <c r="F655" t="str">
        <f t="shared" si="21"/>
        <v>НЕТ</v>
      </c>
    </row>
    <row r="656" spans="1:6">
      <c r="A656" t="str">
        <f t="shared" si="20"/>
        <v>129Aleksei_K</v>
      </c>
      <c r="B656" s="390" t="s">
        <v>1213</v>
      </c>
      <c r="C656" s="390">
        <v>129</v>
      </c>
      <c r="D656" s="390">
        <v>7</v>
      </c>
      <c r="E656" s="390"/>
      <c r="F656" t="str">
        <f t="shared" si="21"/>
        <v>НЕТ</v>
      </c>
    </row>
    <row r="657" spans="1:6">
      <c r="A657" t="str">
        <f t="shared" si="20"/>
        <v>66Aleksei_K</v>
      </c>
      <c r="B657" s="390" t="s">
        <v>1213</v>
      </c>
      <c r="C657" s="390">
        <v>66</v>
      </c>
      <c r="D657" s="390">
        <v>4</v>
      </c>
      <c r="E657" s="390"/>
      <c r="F657" t="str">
        <f t="shared" si="21"/>
        <v>НЕТ</v>
      </c>
    </row>
    <row r="658" spans="1:6">
      <c r="A658" t="str">
        <f t="shared" si="20"/>
        <v>45Aleksei_K</v>
      </c>
      <c r="B658" s="390" t="s">
        <v>1213</v>
      </c>
      <c r="C658" s="390">
        <v>45</v>
      </c>
      <c r="D658" s="390">
        <v>4</v>
      </c>
      <c r="E658" s="390"/>
      <c r="F658" t="str">
        <f t="shared" si="21"/>
        <v>НЕТ</v>
      </c>
    </row>
    <row r="659" spans="1:6">
      <c r="A659" t="str">
        <f t="shared" si="20"/>
        <v>29Aleksei_K</v>
      </c>
      <c r="B659" s="390" t="s">
        <v>1213</v>
      </c>
      <c r="C659" s="390">
        <v>29</v>
      </c>
      <c r="D659" s="390">
        <v>9</v>
      </c>
      <c r="E659" s="390"/>
      <c r="F659" t="str">
        <f t="shared" si="21"/>
        <v>НЕТ</v>
      </c>
    </row>
    <row r="660" spans="1:6">
      <c r="A660" t="str">
        <f t="shared" si="20"/>
        <v>159Aleksei_K</v>
      </c>
      <c r="B660" s="390" t="s">
        <v>1213</v>
      </c>
      <c r="C660" s="390">
        <v>159</v>
      </c>
      <c r="D660" s="390">
        <v>9</v>
      </c>
      <c r="E660" s="390"/>
      <c r="F660" t="str">
        <f t="shared" si="21"/>
        <v>НЕТ</v>
      </c>
    </row>
    <row r="661" spans="1:6">
      <c r="A661" t="str">
        <f t="shared" si="20"/>
        <v>138Aleksei_K</v>
      </c>
      <c r="B661" s="390" t="s">
        <v>1213</v>
      </c>
      <c r="C661" s="390">
        <v>138</v>
      </c>
      <c r="D661" s="390">
        <v>8</v>
      </c>
      <c r="E661" s="390"/>
      <c r="F661" t="str">
        <f t="shared" si="21"/>
        <v>НЕТ</v>
      </c>
    </row>
    <row r="662" spans="1:6">
      <c r="A662" t="str">
        <f t="shared" si="20"/>
        <v>59Aleksei_K</v>
      </c>
      <c r="B662" s="390" t="s">
        <v>1213</v>
      </c>
      <c r="C662" s="390">
        <v>59</v>
      </c>
      <c r="D662" s="390">
        <v>11</v>
      </c>
      <c r="E662" s="390" t="s">
        <v>1326</v>
      </c>
      <c r="F662" t="str">
        <f t="shared" si="21"/>
        <v>ДА</v>
      </c>
    </row>
    <row r="663" spans="1:6">
      <c r="A663" t="str">
        <f t="shared" si="20"/>
        <v>35Aleksei_K</v>
      </c>
      <c r="B663" s="390" t="s">
        <v>1213</v>
      </c>
      <c r="C663" s="390">
        <v>35</v>
      </c>
      <c r="D663" s="390">
        <v>5</v>
      </c>
      <c r="E663" s="390"/>
      <c r="F663" t="str">
        <f t="shared" si="21"/>
        <v>НЕТ</v>
      </c>
    </row>
    <row r="664" spans="1:6">
      <c r="A664" t="str">
        <f t="shared" si="20"/>
        <v>97Aleksei_K</v>
      </c>
      <c r="B664" s="390" t="s">
        <v>1213</v>
      </c>
      <c r="C664" s="390">
        <v>97</v>
      </c>
      <c r="D664" s="390">
        <v>4</v>
      </c>
      <c r="E664" s="390"/>
      <c r="F664" t="str">
        <f t="shared" si="21"/>
        <v>НЕТ</v>
      </c>
    </row>
    <row r="665" spans="1:6">
      <c r="A665" t="str">
        <f t="shared" si="20"/>
        <v>109Aleksei_K</v>
      </c>
      <c r="B665" s="390" t="s">
        <v>1213</v>
      </c>
      <c r="C665" s="390">
        <v>109</v>
      </c>
      <c r="D665" s="390">
        <v>8</v>
      </c>
      <c r="E665" s="390"/>
      <c r="F665" t="str">
        <f t="shared" si="21"/>
        <v>НЕТ</v>
      </c>
    </row>
    <row r="666" spans="1:6">
      <c r="A666" t="str">
        <f t="shared" si="20"/>
        <v>104Aleksei_K</v>
      </c>
      <c r="B666" s="390" t="s">
        <v>1213</v>
      </c>
      <c r="C666" s="390">
        <v>104</v>
      </c>
      <c r="D666" s="390">
        <v>7</v>
      </c>
      <c r="E666" s="390"/>
      <c r="F666" t="str">
        <f t="shared" si="21"/>
        <v>НЕТ</v>
      </c>
    </row>
    <row r="667" spans="1:6">
      <c r="A667" t="str">
        <f t="shared" si="20"/>
        <v>117Aleksei_K</v>
      </c>
      <c r="B667" s="390" t="s">
        <v>1213</v>
      </c>
      <c r="C667" s="390">
        <v>117</v>
      </c>
      <c r="D667" s="390">
        <v>8</v>
      </c>
      <c r="E667" s="390"/>
      <c r="F667" t="str">
        <f t="shared" si="21"/>
        <v>НЕТ</v>
      </c>
    </row>
    <row r="668" spans="1:6">
      <c r="A668" t="str">
        <f t="shared" si="20"/>
        <v>31Aleksei_K</v>
      </c>
      <c r="B668" s="390" t="s">
        <v>1213</v>
      </c>
      <c r="C668" s="390">
        <v>31</v>
      </c>
      <c r="D668" s="390">
        <v>9</v>
      </c>
      <c r="E668" s="390"/>
      <c r="F668" t="str">
        <f t="shared" si="21"/>
        <v>НЕТ</v>
      </c>
    </row>
    <row r="669" spans="1:6">
      <c r="A669" t="str">
        <f t="shared" si="20"/>
        <v>65Aleksei_K</v>
      </c>
      <c r="B669" s="390" t="s">
        <v>1213</v>
      </c>
      <c r="C669" s="390">
        <v>65</v>
      </c>
      <c r="D669" s="390">
        <v>6</v>
      </c>
      <c r="E669" s="390"/>
      <c r="F669" t="str">
        <f t="shared" si="21"/>
        <v>НЕТ</v>
      </c>
    </row>
    <row r="670" spans="1:6">
      <c r="A670" t="str">
        <f t="shared" si="20"/>
        <v>11Aleksei_K</v>
      </c>
      <c r="B670" s="390" t="s">
        <v>1213</v>
      </c>
      <c r="C670" s="390">
        <v>11</v>
      </c>
      <c r="D670" s="390">
        <v>4</v>
      </c>
      <c r="E670" s="390"/>
      <c r="F670" t="str">
        <f t="shared" si="21"/>
        <v>НЕТ</v>
      </c>
    </row>
    <row r="671" spans="1:6">
      <c r="A671" t="str">
        <f t="shared" si="20"/>
        <v>69Aleksei_K</v>
      </c>
      <c r="B671" s="390" t="s">
        <v>1213</v>
      </c>
      <c r="C671" s="390">
        <v>69</v>
      </c>
      <c r="D671" s="390">
        <v>7</v>
      </c>
      <c r="E671" s="390"/>
      <c r="F671" t="str">
        <f t="shared" si="21"/>
        <v>НЕТ</v>
      </c>
    </row>
    <row r="672" spans="1:6">
      <c r="A672" t="str">
        <f t="shared" si="20"/>
        <v>148Aleksei_K</v>
      </c>
      <c r="B672" s="390" t="s">
        <v>1213</v>
      </c>
      <c r="C672" s="390">
        <v>148</v>
      </c>
      <c r="D672" s="390">
        <v>4</v>
      </c>
      <c r="E672" s="390"/>
      <c r="F672" t="str">
        <f t="shared" si="21"/>
        <v>НЕТ</v>
      </c>
    </row>
    <row r="673" spans="1:6">
      <c r="A673" t="str">
        <f t="shared" si="20"/>
        <v>61Aleksei_K</v>
      </c>
      <c r="B673" s="390" t="s">
        <v>1213</v>
      </c>
      <c r="C673" s="390">
        <v>61</v>
      </c>
      <c r="D673" s="390">
        <v>6</v>
      </c>
      <c r="E673" s="390"/>
      <c r="F673" t="str">
        <f t="shared" si="21"/>
        <v>НЕТ</v>
      </c>
    </row>
    <row r="674" spans="1:6">
      <c r="A674" t="str">
        <f t="shared" si="20"/>
        <v>108Aleksei_K</v>
      </c>
      <c r="B674" s="390" t="s">
        <v>1213</v>
      </c>
      <c r="C674" s="390">
        <v>108</v>
      </c>
      <c r="D674" s="390">
        <v>9</v>
      </c>
      <c r="E674" s="390"/>
      <c r="F674" t="str">
        <f t="shared" si="21"/>
        <v>НЕТ</v>
      </c>
    </row>
    <row r="675" spans="1:6">
      <c r="A675" t="str">
        <f t="shared" si="20"/>
        <v>123Aleksei_K</v>
      </c>
      <c r="B675" s="390" t="s">
        <v>1213</v>
      </c>
      <c r="C675" s="390">
        <v>123</v>
      </c>
      <c r="D675" s="390">
        <v>5</v>
      </c>
      <c r="E675" s="390"/>
      <c r="F675" t="str">
        <f t="shared" si="21"/>
        <v>НЕТ</v>
      </c>
    </row>
    <row r="676" spans="1:6">
      <c r="A676" t="str">
        <f t="shared" si="20"/>
        <v>152Aleksei_K</v>
      </c>
      <c r="B676" s="390" t="s">
        <v>1213</v>
      </c>
      <c r="C676" s="390">
        <v>152</v>
      </c>
      <c r="D676" s="390">
        <v>4</v>
      </c>
      <c r="E676" s="390"/>
      <c r="F676" t="str">
        <f t="shared" si="21"/>
        <v>НЕТ</v>
      </c>
    </row>
    <row r="677" spans="1:6">
      <c r="A677" t="str">
        <f t="shared" si="20"/>
        <v>153Aleksei_K</v>
      </c>
      <c r="B677" s="390" t="s">
        <v>1213</v>
      </c>
      <c r="C677" s="390">
        <v>153</v>
      </c>
      <c r="D677" s="390">
        <v>5</v>
      </c>
      <c r="E677" s="390"/>
      <c r="F677" t="str">
        <f t="shared" si="21"/>
        <v>НЕТ</v>
      </c>
    </row>
    <row r="678" spans="1:6">
      <c r="A678" t="str">
        <f t="shared" si="20"/>
        <v>39Aleksei_K</v>
      </c>
      <c r="B678" s="390" t="s">
        <v>1213</v>
      </c>
      <c r="C678" s="390">
        <v>39</v>
      </c>
      <c r="D678" s="390">
        <v>8</v>
      </c>
      <c r="E678" s="390"/>
      <c r="F678" t="str">
        <f t="shared" si="21"/>
        <v>НЕТ</v>
      </c>
    </row>
    <row r="679" spans="1:6">
      <c r="A679" t="str">
        <f t="shared" si="20"/>
        <v>139Aleksei_K</v>
      </c>
      <c r="B679" s="390" t="s">
        <v>1213</v>
      </c>
      <c r="C679" s="390">
        <v>139</v>
      </c>
      <c r="D679" s="390">
        <v>9</v>
      </c>
      <c r="E679" s="390"/>
      <c r="F679" t="str">
        <f t="shared" si="21"/>
        <v>НЕТ</v>
      </c>
    </row>
    <row r="680" spans="1:6">
      <c r="A680" t="str">
        <f t="shared" si="20"/>
        <v>147Aleksei_K</v>
      </c>
      <c r="B680" s="390" t="s">
        <v>1213</v>
      </c>
      <c r="C680" s="390">
        <v>147</v>
      </c>
      <c r="D680" s="390">
        <v>4</v>
      </c>
      <c r="E680" s="390"/>
      <c r="F680" t="str">
        <f t="shared" si="21"/>
        <v>НЕТ</v>
      </c>
    </row>
    <row r="681" spans="1:6">
      <c r="A681" t="str">
        <f t="shared" si="20"/>
        <v>49Aleksei_K</v>
      </c>
      <c r="B681" s="390" t="s">
        <v>1213</v>
      </c>
      <c r="C681" s="390">
        <v>49</v>
      </c>
      <c r="D681" s="390">
        <v>7</v>
      </c>
      <c r="E681" s="390"/>
      <c r="F681" t="str">
        <f t="shared" si="21"/>
        <v>НЕТ</v>
      </c>
    </row>
    <row r="682" spans="1:6">
      <c r="A682" t="str">
        <f t="shared" si="20"/>
        <v>53Aleksei_K</v>
      </c>
      <c r="B682" s="390" t="s">
        <v>1213</v>
      </c>
      <c r="C682" s="390">
        <v>53</v>
      </c>
      <c r="D682" s="390">
        <v>5</v>
      </c>
      <c r="E682" s="390"/>
      <c r="F682" t="str">
        <f t="shared" si="21"/>
        <v>НЕТ</v>
      </c>
    </row>
    <row r="683" spans="1:6">
      <c r="A683" t="str">
        <f t="shared" si="20"/>
        <v>80Aleksei_K</v>
      </c>
      <c r="B683" s="390" t="s">
        <v>1213</v>
      </c>
      <c r="C683" s="390">
        <v>80</v>
      </c>
      <c r="D683" s="390">
        <v>4</v>
      </c>
      <c r="E683" s="390"/>
      <c r="F683" t="str">
        <f t="shared" si="21"/>
        <v>НЕТ</v>
      </c>
    </row>
    <row r="684" spans="1:6">
      <c r="A684" t="str">
        <f t="shared" si="20"/>
        <v>128Aleksei_K</v>
      </c>
      <c r="B684" s="390" t="s">
        <v>1213</v>
      </c>
      <c r="C684" s="390">
        <v>128</v>
      </c>
      <c r="D684" s="390">
        <v>6</v>
      </c>
      <c r="E684" s="390"/>
      <c r="F684" t="str">
        <f t="shared" si="21"/>
        <v>НЕТ</v>
      </c>
    </row>
    <row r="685" spans="1:6">
      <c r="A685" t="str">
        <f t="shared" si="20"/>
        <v>7Aleksei_K</v>
      </c>
      <c r="B685" s="390" t="s">
        <v>1213</v>
      </c>
      <c r="C685" s="390">
        <v>7</v>
      </c>
      <c r="D685" s="390">
        <v>6</v>
      </c>
      <c r="E685" s="390"/>
      <c r="F685" t="str">
        <f t="shared" si="21"/>
        <v>НЕТ</v>
      </c>
    </row>
    <row r="686" spans="1:6">
      <c r="A686" t="str">
        <f t="shared" si="20"/>
        <v>145Aleksei_K</v>
      </c>
      <c r="B686" s="390" t="s">
        <v>1213</v>
      </c>
      <c r="C686" s="390">
        <v>145</v>
      </c>
      <c r="D686" s="390">
        <v>4</v>
      </c>
      <c r="E686" s="390"/>
      <c r="F686" t="str">
        <f t="shared" si="21"/>
        <v>НЕТ</v>
      </c>
    </row>
    <row r="687" spans="1:6">
      <c r="A687" t="str">
        <f t="shared" si="20"/>
        <v>5Aleksei_K</v>
      </c>
      <c r="B687" s="390" t="s">
        <v>1213</v>
      </c>
      <c r="C687" s="390">
        <v>5</v>
      </c>
      <c r="D687" s="390">
        <v>4</v>
      </c>
      <c r="E687" s="390"/>
      <c r="F687" t="str">
        <f t="shared" si="21"/>
        <v>НЕТ</v>
      </c>
    </row>
    <row r="688" spans="1:6">
      <c r="A688" t="str">
        <f t="shared" si="20"/>
        <v>55Aleksei_K</v>
      </c>
      <c r="B688" s="390" t="s">
        <v>1213</v>
      </c>
      <c r="C688" s="390">
        <v>55</v>
      </c>
      <c r="D688" s="390">
        <v>4</v>
      </c>
      <c r="E688" s="390"/>
      <c r="F688" t="str">
        <f t="shared" si="21"/>
        <v>НЕТ</v>
      </c>
    </row>
    <row r="689" spans="1:6">
      <c r="A689" t="str">
        <f t="shared" si="20"/>
        <v>32Aleksei_K</v>
      </c>
      <c r="B689" s="390" t="s">
        <v>1213</v>
      </c>
      <c r="C689" s="390">
        <v>32</v>
      </c>
      <c r="D689" s="390">
        <v>5</v>
      </c>
      <c r="E689" s="390"/>
      <c r="F689" t="str">
        <f t="shared" si="21"/>
        <v>НЕТ</v>
      </c>
    </row>
    <row r="690" spans="1:6">
      <c r="A690" t="str">
        <f t="shared" si="20"/>
        <v>43Aleksei_K</v>
      </c>
      <c r="B690" s="390" t="s">
        <v>1213</v>
      </c>
      <c r="C690" s="390">
        <v>43</v>
      </c>
      <c r="D690" s="390">
        <v>4</v>
      </c>
      <c r="E690" s="390"/>
      <c r="F690" t="str">
        <f t="shared" si="21"/>
        <v>НЕТ</v>
      </c>
    </row>
    <row r="691" spans="1:6">
      <c r="A691" t="str">
        <f t="shared" si="20"/>
        <v>15Aleksei_K</v>
      </c>
      <c r="B691" s="390" t="s">
        <v>1213</v>
      </c>
      <c r="C691" s="390">
        <v>15</v>
      </c>
      <c r="D691" s="390">
        <v>6</v>
      </c>
      <c r="E691" s="390"/>
      <c r="F691" t="str">
        <f t="shared" si="21"/>
        <v>НЕТ</v>
      </c>
    </row>
    <row r="692" spans="1:6">
      <c r="A692" t="str">
        <f t="shared" si="20"/>
        <v>47Aleksei_K</v>
      </c>
      <c r="B692" s="390" t="s">
        <v>1213</v>
      </c>
      <c r="C692" s="390">
        <v>47</v>
      </c>
      <c r="D692" s="390">
        <v>6</v>
      </c>
      <c r="E692" s="390"/>
      <c r="F692" t="str">
        <f t="shared" si="21"/>
        <v>НЕТ</v>
      </c>
    </row>
    <row r="693" spans="1:6">
      <c r="A693" t="str">
        <f t="shared" si="20"/>
        <v>84Aleksei_K</v>
      </c>
      <c r="B693" s="390" t="s">
        <v>1213</v>
      </c>
      <c r="C693" s="390">
        <v>84</v>
      </c>
      <c r="D693" s="390">
        <v>4</v>
      </c>
      <c r="E693" s="390"/>
      <c r="F693" t="str">
        <f t="shared" si="21"/>
        <v>НЕТ</v>
      </c>
    </row>
    <row r="694" spans="1:6">
      <c r="A694" t="str">
        <f t="shared" si="20"/>
        <v>70Aleksei_K</v>
      </c>
      <c r="B694" s="390" t="s">
        <v>1213</v>
      </c>
      <c r="C694" s="390">
        <v>70</v>
      </c>
      <c r="D694" s="390">
        <v>12</v>
      </c>
      <c r="E694" s="390" t="s">
        <v>1327</v>
      </c>
      <c r="F694" t="str">
        <f t="shared" si="21"/>
        <v>ДА</v>
      </c>
    </row>
    <row r="695" spans="1:6">
      <c r="A695" t="str">
        <f t="shared" si="20"/>
        <v>100Aleksei_K</v>
      </c>
      <c r="B695" s="390" t="s">
        <v>1213</v>
      </c>
      <c r="C695" s="390">
        <v>100</v>
      </c>
      <c r="D695" s="390">
        <v>9</v>
      </c>
      <c r="E695" s="390"/>
      <c r="F695" t="str">
        <f t="shared" si="21"/>
        <v>НЕТ</v>
      </c>
    </row>
    <row r="696" spans="1:6">
      <c r="A696" t="str">
        <f t="shared" si="20"/>
        <v>63Aleksei_K</v>
      </c>
      <c r="B696" s="390" t="s">
        <v>1213</v>
      </c>
      <c r="C696" s="390">
        <v>63</v>
      </c>
      <c r="D696" s="390">
        <v>6</v>
      </c>
      <c r="E696" s="390"/>
      <c r="F696" t="str">
        <f t="shared" si="21"/>
        <v>НЕТ</v>
      </c>
    </row>
    <row r="697" spans="1:6">
      <c r="A697" t="str">
        <f t="shared" si="20"/>
        <v>58Aleksei_K</v>
      </c>
      <c r="B697" s="390" t="s">
        <v>1213</v>
      </c>
      <c r="C697" s="390">
        <v>58</v>
      </c>
      <c r="D697" s="390">
        <v>4</v>
      </c>
      <c r="E697" s="390"/>
      <c r="F697" t="str">
        <f t="shared" si="21"/>
        <v>НЕТ</v>
      </c>
    </row>
    <row r="698" spans="1:6">
      <c r="A698" t="str">
        <f t="shared" si="20"/>
        <v>40Aleksei_K</v>
      </c>
      <c r="B698" s="390" t="s">
        <v>1213</v>
      </c>
      <c r="C698" s="390">
        <v>40</v>
      </c>
      <c r="D698" s="390">
        <v>5</v>
      </c>
      <c r="E698" s="390"/>
      <c r="F698" t="str">
        <f t="shared" si="21"/>
        <v>НЕТ</v>
      </c>
    </row>
    <row r="699" spans="1:6">
      <c r="A699" t="str">
        <f t="shared" si="20"/>
        <v>130Aleksei_K</v>
      </c>
      <c r="B699" s="390" t="s">
        <v>1213</v>
      </c>
      <c r="C699" s="390">
        <v>130</v>
      </c>
      <c r="D699" s="390">
        <v>9</v>
      </c>
      <c r="E699" s="390"/>
      <c r="F699" t="str">
        <f t="shared" si="21"/>
        <v>НЕТ</v>
      </c>
    </row>
    <row r="700" spans="1:6">
      <c r="A700" t="str">
        <f t="shared" si="20"/>
        <v>120Aleksei_K</v>
      </c>
      <c r="B700" s="390" t="s">
        <v>1213</v>
      </c>
      <c r="C700" s="390">
        <v>120</v>
      </c>
      <c r="D700" s="390">
        <v>4</v>
      </c>
      <c r="E700" s="390"/>
      <c r="F700" t="str">
        <f t="shared" si="21"/>
        <v>НЕТ</v>
      </c>
    </row>
    <row r="701" spans="1:6">
      <c r="A701" t="str">
        <f t="shared" si="20"/>
        <v>2Aleksei_K</v>
      </c>
      <c r="B701" s="390" t="s">
        <v>1213</v>
      </c>
      <c r="C701" s="390">
        <v>2</v>
      </c>
      <c r="D701" s="390">
        <v>7</v>
      </c>
      <c r="E701" s="390"/>
      <c r="F701" t="str">
        <f t="shared" si="21"/>
        <v>НЕТ</v>
      </c>
    </row>
    <row r="702" spans="1:6">
      <c r="A702" t="str">
        <f t="shared" si="20"/>
        <v>85Aleksei_K</v>
      </c>
      <c r="B702" s="390" t="s">
        <v>1213</v>
      </c>
      <c r="C702" s="390">
        <v>85</v>
      </c>
      <c r="D702" s="390">
        <v>9</v>
      </c>
      <c r="E702" s="390"/>
      <c r="F702" t="str">
        <f t="shared" si="21"/>
        <v>НЕТ</v>
      </c>
    </row>
    <row r="703" spans="1:6">
      <c r="A703" t="str">
        <f t="shared" si="20"/>
        <v>122Aleksei_K</v>
      </c>
      <c r="B703" s="390" t="s">
        <v>1213</v>
      </c>
      <c r="C703" s="390">
        <v>122</v>
      </c>
      <c r="D703" s="390">
        <v>4</v>
      </c>
      <c r="E703" s="390"/>
      <c r="F703" t="str">
        <f t="shared" si="21"/>
        <v>НЕТ</v>
      </c>
    </row>
    <row r="704" spans="1:6">
      <c r="A704" t="str">
        <f t="shared" si="20"/>
        <v>94Aleksei_K</v>
      </c>
      <c r="B704" s="390" t="s">
        <v>1213</v>
      </c>
      <c r="C704" s="390">
        <v>94</v>
      </c>
      <c r="D704" s="390">
        <v>4</v>
      </c>
      <c r="E704" s="390"/>
      <c r="F704" t="str">
        <f t="shared" si="21"/>
        <v>НЕТ</v>
      </c>
    </row>
    <row r="705" spans="1:6">
      <c r="A705" t="str">
        <f t="shared" si="20"/>
        <v>37Aleksei_K</v>
      </c>
      <c r="B705" s="390" t="s">
        <v>1213</v>
      </c>
      <c r="C705" s="390">
        <v>37</v>
      </c>
      <c r="D705" s="390">
        <v>9</v>
      </c>
      <c r="E705" s="390"/>
      <c r="F705" t="str">
        <f t="shared" si="21"/>
        <v>НЕТ</v>
      </c>
    </row>
    <row r="706" spans="1:6">
      <c r="A706" t="str">
        <f t="shared" si="20"/>
        <v>119Aleksei_K</v>
      </c>
      <c r="B706" s="390" t="s">
        <v>1213</v>
      </c>
      <c r="C706" s="390">
        <v>119</v>
      </c>
      <c r="D706" s="390">
        <v>6</v>
      </c>
      <c r="E706" s="390"/>
      <c r="F706" t="str">
        <f t="shared" si="21"/>
        <v>НЕТ</v>
      </c>
    </row>
    <row r="707" spans="1:6">
      <c r="A707" t="str">
        <f t="shared" ref="A707:A770" si="22">CONCATENATE(C707,B707)</f>
        <v>4Aleksei_K</v>
      </c>
      <c r="B707" s="390" t="s">
        <v>1213</v>
      </c>
      <c r="C707" s="390">
        <v>4</v>
      </c>
      <c r="D707" s="390">
        <v>12</v>
      </c>
      <c r="E707" s="390" t="s">
        <v>1328</v>
      </c>
      <c r="F707" t="str">
        <f t="shared" ref="F707:F770" si="23">IF(ISBLANK(E707),"НЕТ","ДА")</f>
        <v>ДА</v>
      </c>
    </row>
    <row r="708" spans="1:6">
      <c r="A708" t="str">
        <f t="shared" si="22"/>
        <v>99Aleksei_K</v>
      </c>
      <c r="B708" s="390" t="s">
        <v>1213</v>
      </c>
      <c r="C708" s="390">
        <v>99</v>
      </c>
      <c r="D708" s="390">
        <v>5</v>
      </c>
      <c r="E708" s="390"/>
      <c r="F708" t="str">
        <f t="shared" si="23"/>
        <v>НЕТ</v>
      </c>
    </row>
    <row r="709" spans="1:6">
      <c r="A709" t="str">
        <f t="shared" si="22"/>
        <v>41Aleksei_K</v>
      </c>
      <c r="B709" s="390" t="s">
        <v>1213</v>
      </c>
      <c r="C709" s="390">
        <v>41</v>
      </c>
      <c r="D709" s="390">
        <v>4</v>
      </c>
      <c r="E709" s="390"/>
      <c r="F709" t="str">
        <f t="shared" si="23"/>
        <v>НЕТ</v>
      </c>
    </row>
    <row r="710" spans="1:6">
      <c r="A710" t="str">
        <f t="shared" si="22"/>
        <v>110Aleksei_K</v>
      </c>
      <c r="B710" s="390" t="s">
        <v>1213</v>
      </c>
      <c r="C710" s="390">
        <v>110</v>
      </c>
      <c r="D710" s="390">
        <v>7</v>
      </c>
      <c r="E710" s="390"/>
      <c r="F710" t="str">
        <f t="shared" si="23"/>
        <v>НЕТ</v>
      </c>
    </row>
    <row r="711" spans="1:6">
      <c r="A711" t="str">
        <f t="shared" si="22"/>
        <v>12Aleksei_K</v>
      </c>
      <c r="B711" s="390" t="s">
        <v>1213</v>
      </c>
      <c r="C711" s="390">
        <v>12</v>
      </c>
      <c r="D711" s="390">
        <v>7</v>
      </c>
      <c r="E711" s="390"/>
      <c r="F711" t="str">
        <f t="shared" si="23"/>
        <v>НЕТ</v>
      </c>
    </row>
    <row r="712" spans="1:6">
      <c r="A712" t="str">
        <f t="shared" si="22"/>
        <v>126Aleksei_K</v>
      </c>
      <c r="B712" s="390" t="s">
        <v>1213</v>
      </c>
      <c r="C712" s="390">
        <v>126</v>
      </c>
      <c r="D712" s="390">
        <v>6</v>
      </c>
      <c r="E712" s="390"/>
      <c r="F712" t="str">
        <f t="shared" si="23"/>
        <v>НЕТ</v>
      </c>
    </row>
    <row r="713" spans="1:6">
      <c r="A713" t="str">
        <f t="shared" si="22"/>
        <v>137Aleksei_K</v>
      </c>
      <c r="B713" s="390" t="s">
        <v>1213</v>
      </c>
      <c r="C713" s="390">
        <v>137</v>
      </c>
      <c r="D713" s="390">
        <v>9</v>
      </c>
      <c r="E713" s="390"/>
      <c r="F713" t="str">
        <f t="shared" si="23"/>
        <v>НЕТ</v>
      </c>
    </row>
    <row r="714" spans="1:6">
      <c r="A714" t="str">
        <f t="shared" si="22"/>
        <v>24Aleksei_K</v>
      </c>
      <c r="B714" s="390" t="s">
        <v>1213</v>
      </c>
      <c r="C714" s="390">
        <v>24</v>
      </c>
      <c r="D714" s="390">
        <v>9</v>
      </c>
      <c r="E714" s="390"/>
      <c r="F714" t="str">
        <f t="shared" si="23"/>
        <v>НЕТ</v>
      </c>
    </row>
    <row r="715" spans="1:6">
      <c r="A715" t="str">
        <f t="shared" si="22"/>
        <v>19Aleksei_K</v>
      </c>
      <c r="B715" s="390" t="s">
        <v>1213</v>
      </c>
      <c r="C715" s="390">
        <v>19</v>
      </c>
      <c r="D715" s="390">
        <v>6</v>
      </c>
      <c r="E715" s="390"/>
      <c r="F715" t="str">
        <f t="shared" si="23"/>
        <v>НЕТ</v>
      </c>
    </row>
    <row r="716" spans="1:6">
      <c r="A716" t="str">
        <f t="shared" si="22"/>
        <v>156Aleksei_K</v>
      </c>
      <c r="B716" s="390" t="s">
        <v>1213</v>
      </c>
      <c r="C716" s="390">
        <v>156</v>
      </c>
      <c r="D716" s="390">
        <v>4</v>
      </c>
      <c r="E716" s="390"/>
      <c r="F716" t="str">
        <f t="shared" si="23"/>
        <v>НЕТ</v>
      </c>
    </row>
    <row r="717" spans="1:6">
      <c r="A717" t="str">
        <f t="shared" si="22"/>
        <v>149Aleksei_K</v>
      </c>
      <c r="B717" s="390" t="s">
        <v>1213</v>
      </c>
      <c r="C717" s="390">
        <v>149</v>
      </c>
      <c r="D717" s="390">
        <v>4</v>
      </c>
      <c r="E717" s="390"/>
      <c r="F717" t="str">
        <f t="shared" si="23"/>
        <v>НЕТ</v>
      </c>
    </row>
    <row r="718" spans="1:6">
      <c r="A718" t="str">
        <f t="shared" si="22"/>
        <v>155Aleksei_K</v>
      </c>
      <c r="B718" s="390" t="s">
        <v>1213</v>
      </c>
      <c r="C718" s="390">
        <v>155</v>
      </c>
      <c r="D718" s="390">
        <v>7</v>
      </c>
      <c r="E718" s="390"/>
      <c r="F718" t="str">
        <f t="shared" si="23"/>
        <v>НЕТ</v>
      </c>
    </row>
    <row r="719" spans="1:6">
      <c r="A719" t="str">
        <f t="shared" si="22"/>
        <v>88Aleksei_K</v>
      </c>
      <c r="B719" s="390" t="s">
        <v>1213</v>
      </c>
      <c r="C719" s="390">
        <v>88</v>
      </c>
      <c r="D719" s="390">
        <v>9</v>
      </c>
      <c r="E719" s="390"/>
      <c r="F719" t="str">
        <f t="shared" si="23"/>
        <v>НЕТ</v>
      </c>
    </row>
    <row r="720" spans="1:6">
      <c r="A720" t="str">
        <f t="shared" si="22"/>
        <v>54Aleksei_K</v>
      </c>
      <c r="B720" s="390" t="s">
        <v>1213</v>
      </c>
      <c r="C720" s="390">
        <v>54</v>
      </c>
      <c r="D720" s="390">
        <v>5</v>
      </c>
      <c r="E720" s="390"/>
      <c r="F720" t="str">
        <f t="shared" si="23"/>
        <v>НЕТ</v>
      </c>
    </row>
    <row r="721" spans="1:6">
      <c r="A721" t="str">
        <f t="shared" si="22"/>
        <v>79Aleksei_K</v>
      </c>
      <c r="B721" s="390" t="s">
        <v>1213</v>
      </c>
      <c r="C721" s="390">
        <v>79</v>
      </c>
      <c r="D721" s="390">
        <v>7</v>
      </c>
      <c r="E721" s="390"/>
      <c r="F721" t="str">
        <f t="shared" si="23"/>
        <v>НЕТ</v>
      </c>
    </row>
    <row r="722" spans="1:6">
      <c r="A722" t="str">
        <f t="shared" si="22"/>
        <v>52Aleksei_K</v>
      </c>
      <c r="B722" s="390" t="s">
        <v>1213</v>
      </c>
      <c r="C722" s="390">
        <v>52</v>
      </c>
      <c r="D722" s="390">
        <v>8</v>
      </c>
      <c r="E722" s="390"/>
      <c r="F722" t="str">
        <f t="shared" si="23"/>
        <v>НЕТ</v>
      </c>
    </row>
    <row r="723" spans="1:6">
      <c r="A723" t="str">
        <f t="shared" si="22"/>
        <v>116Aleksei_K</v>
      </c>
      <c r="B723" s="390" t="s">
        <v>1213</v>
      </c>
      <c r="C723" s="390">
        <v>116</v>
      </c>
      <c r="D723" s="390">
        <v>7</v>
      </c>
      <c r="E723" s="390"/>
      <c r="F723" t="str">
        <f t="shared" si="23"/>
        <v>НЕТ</v>
      </c>
    </row>
    <row r="724" spans="1:6">
      <c r="A724" t="str">
        <f t="shared" si="22"/>
        <v>26Aleksei_K</v>
      </c>
      <c r="B724" s="390" t="s">
        <v>1213</v>
      </c>
      <c r="C724" s="390">
        <v>26</v>
      </c>
      <c r="D724" s="390">
        <v>6</v>
      </c>
      <c r="E724" s="390"/>
      <c r="F724" t="str">
        <f t="shared" si="23"/>
        <v>НЕТ</v>
      </c>
    </row>
    <row r="725" spans="1:6">
      <c r="A725" t="str">
        <f t="shared" si="22"/>
        <v>81Aleksei_K</v>
      </c>
      <c r="B725" s="390" t="s">
        <v>1213</v>
      </c>
      <c r="C725" s="390">
        <v>81</v>
      </c>
      <c r="D725" s="390">
        <v>4</v>
      </c>
      <c r="E725" s="390"/>
      <c r="F725" t="str">
        <f t="shared" si="23"/>
        <v>НЕТ</v>
      </c>
    </row>
    <row r="726" spans="1:6">
      <c r="A726" t="str">
        <f t="shared" si="22"/>
        <v>44Aleksei_K</v>
      </c>
      <c r="B726" s="390" t="s">
        <v>1213</v>
      </c>
      <c r="C726" s="390">
        <v>44</v>
      </c>
      <c r="D726" s="390">
        <v>4</v>
      </c>
      <c r="E726" s="390"/>
      <c r="F726" t="str">
        <f t="shared" si="23"/>
        <v>НЕТ</v>
      </c>
    </row>
    <row r="727" spans="1:6">
      <c r="A727" t="str">
        <f t="shared" si="22"/>
        <v>9Aleksei_K</v>
      </c>
      <c r="B727" s="390" t="s">
        <v>1213</v>
      </c>
      <c r="C727" s="390">
        <v>9</v>
      </c>
      <c r="D727" s="390">
        <v>4</v>
      </c>
      <c r="E727" s="390"/>
      <c r="F727" t="str">
        <f t="shared" si="23"/>
        <v>НЕТ</v>
      </c>
    </row>
    <row r="728" spans="1:6">
      <c r="A728" t="str">
        <f t="shared" si="22"/>
        <v>113Aleksei_K</v>
      </c>
      <c r="B728" s="390" t="s">
        <v>1213</v>
      </c>
      <c r="C728" s="390">
        <v>113</v>
      </c>
      <c r="D728" s="390">
        <v>5</v>
      </c>
      <c r="E728" s="390"/>
      <c r="F728" t="str">
        <f t="shared" si="23"/>
        <v>НЕТ</v>
      </c>
    </row>
    <row r="729" spans="1:6">
      <c r="A729" t="str">
        <f t="shared" si="22"/>
        <v>77Aleksei_K</v>
      </c>
      <c r="B729" s="390" t="s">
        <v>1213</v>
      </c>
      <c r="C729" s="390">
        <v>77</v>
      </c>
      <c r="D729" s="390">
        <v>8</v>
      </c>
      <c r="E729" s="390"/>
      <c r="F729" t="str">
        <f t="shared" si="23"/>
        <v>НЕТ</v>
      </c>
    </row>
    <row r="730" spans="1:6">
      <c r="A730" t="str">
        <f t="shared" si="22"/>
        <v>154Aleksei_K</v>
      </c>
      <c r="B730" s="390" t="s">
        <v>1213</v>
      </c>
      <c r="C730" s="390">
        <v>154</v>
      </c>
      <c r="D730" s="390">
        <v>8</v>
      </c>
      <c r="E730" s="390" t="s">
        <v>1329</v>
      </c>
      <c r="F730" t="str">
        <f t="shared" si="23"/>
        <v>ДА</v>
      </c>
    </row>
    <row r="731" spans="1:6">
      <c r="A731" t="str">
        <f t="shared" si="22"/>
        <v>3Aleksei_K</v>
      </c>
      <c r="B731" s="390" t="s">
        <v>1213</v>
      </c>
      <c r="C731" s="390">
        <v>3</v>
      </c>
      <c r="D731" s="390">
        <v>11</v>
      </c>
      <c r="E731" s="390" t="s">
        <v>1330</v>
      </c>
      <c r="F731" t="str">
        <f t="shared" si="23"/>
        <v>ДА</v>
      </c>
    </row>
    <row r="732" spans="1:6">
      <c r="A732" t="str">
        <f t="shared" si="22"/>
        <v>17Aleksei_K</v>
      </c>
      <c r="B732" s="390" t="s">
        <v>1213</v>
      </c>
      <c r="C732" s="390">
        <v>17</v>
      </c>
      <c r="D732" s="390">
        <v>4</v>
      </c>
      <c r="E732" s="390"/>
      <c r="F732" t="str">
        <f t="shared" si="23"/>
        <v>НЕТ</v>
      </c>
    </row>
    <row r="733" spans="1:6">
      <c r="A733" t="str">
        <f t="shared" si="22"/>
        <v>135Aleksei_K</v>
      </c>
      <c r="B733" s="390" t="s">
        <v>1213</v>
      </c>
      <c r="C733" s="390">
        <v>135</v>
      </c>
      <c r="D733" s="390">
        <v>7</v>
      </c>
      <c r="E733" s="390"/>
      <c r="F733" t="str">
        <f t="shared" si="23"/>
        <v>НЕТ</v>
      </c>
    </row>
    <row r="734" spans="1:6">
      <c r="A734" t="str">
        <f t="shared" si="22"/>
        <v>111Aleksei_K</v>
      </c>
      <c r="B734" s="390" t="s">
        <v>1213</v>
      </c>
      <c r="C734" s="390">
        <v>111</v>
      </c>
      <c r="D734" s="390">
        <v>6</v>
      </c>
      <c r="E734" s="390"/>
      <c r="F734" t="str">
        <f t="shared" si="23"/>
        <v>НЕТ</v>
      </c>
    </row>
    <row r="735" spans="1:6">
      <c r="A735" t="str">
        <f t="shared" si="22"/>
        <v>96Aleksei_K</v>
      </c>
      <c r="B735" s="390" t="s">
        <v>1213</v>
      </c>
      <c r="C735" s="390">
        <v>96</v>
      </c>
      <c r="D735" s="390">
        <v>6</v>
      </c>
      <c r="E735" s="390"/>
      <c r="F735" t="str">
        <f t="shared" si="23"/>
        <v>НЕТ</v>
      </c>
    </row>
    <row r="736" spans="1:6">
      <c r="A736" t="str">
        <f t="shared" si="22"/>
        <v>140Aleksei_K</v>
      </c>
      <c r="B736" s="390" t="s">
        <v>1213</v>
      </c>
      <c r="C736" s="390">
        <v>140</v>
      </c>
      <c r="D736" s="390">
        <v>12</v>
      </c>
      <c r="E736" s="390" t="s">
        <v>1331</v>
      </c>
      <c r="F736" t="str">
        <f t="shared" si="23"/>
        <v>ДА</v>
      </c>
    </row>
    <row r="737" spans="1:6">
      <c r="A737" t="str">
        <f t="shared" si="22"/>
        <v>6Aleksei_K</v>
      </c>
      <c r="B737" s="390" t="s">
        <v>1213</v>
      </c>
      <c r="C737" s="390">
        <v>6</v>
      </c>
      <c r="D737" s="390">
        <v>8</v>
      </c>
      <c r="E737" s="390"/>
      <c r="F737" t="str">
        <f t="shared" si="23"/>
        <v>НЕТ</v>
      </c>
    </row>
    <row r="738" spans="1:6">
      <c r="A738" t="str">
        <f t="shared" si="22"/>
        <v>151Aleksei_K</v>
      </c>
      <c r="B738" s="390" t="s">
        <v>1213</v>
      </c>
      <c r="C738" s="390">
        <v>151</v>
      </c>
      <c r="D738" s="390">
        <v>5</v>
      </c>
      <c r="E738" s="390"/>
      <c r="F738" t="str">
        <f t="shared" si="23"/>
        <v>НЕТ</v>
      </c>
    </row>
    <row r="739" spans="1:6">
      <c r="A739" t="str">
        <f t="shared" si="22"/>
        <v>30Aleksei_K</v>
      </c>
      <c r="B739" s="390" t="s">
        <v>1213</v>
      </c>
      <c r="C739" s="390">
        <v>30</v>
      </c>
      <c r="D739" s="390">
        <v>4</v>
      </c>
      <c r="E739" s="390"/>
      <c r="F739" t="str">
        <f t="shared" si="23"/>
        <v>НЕТ</v>
      </c>
    </row>
    <row r="740" spans="1:6">
      <c r="A740" t="str">
        <f t="shared" si="22"/>
        <v>38Aleksei_K</v>
      </c>
      <c r="B740" s="390" t="s">
        <v>1213</v>
      </c>
      <c r="C740" s="390">
        <v>38</v>
      </c>
      <c r="D740" s="390">
        <v>6</v>
      </c>
      <c r="E740" s="390"/>
      <c r="F740" t="str">
        <f t="shared" si="23"/>
        <v>НЕТ</v>
      </c>
    </row>
    <row r="741" spans="1:6">
      <c r="A741" t="str">
        <f t="shared" si="22"/>
        <v>157Aleksei_K</v>
      </c>
      <c r="B741" s="390" t="s">
        <v>1213</v>
      </c>
      <c r="C741" s="390">
        <v>157</v>
      </c>
      <c r="D741" s="390">
        <v>12</v>
      </c>
      <c r="E741" s="390" t="s">
        <v>1332</v>
      </c>
      <c r="F741" t="str">
        <f t="shared" si="23"/>
        <v>ДА</v>
      </c>
    </row>
    <row r="742" spans="1:6">
      <c r="A742" t="str">
        <f t="shared" si="22"/>
        <v>141Aleksei_K</v>
      </c>
      <c r="B742" s="390" t="s">
        <v>1213</v>
      </c>
      <c r="C742" s="390">
        <v>141</v>
      </c>
      <c r="D742" s="390">
        <v>12</v>
      </c>
      <c r="E742" s="390" t="s">
        <v>1333</v>
      </c>
      <c r="F742" t="str">
        <f t="shared" si="23"/>
        <v>ДА</v>
      </c>
    </row>
    <row r="743" spans="1:6">
      <c r="A743" t="str">
        <f t="shared" si="22"/>
        <v>124Aleksei_K</v>
      </c>
      <c r="B743" s="390" t="s">
        <v>1213</v>
      </c>
      <c r="C743" s="390">
        <v>124</v>
      </c>
      <c r="D743" s="390">
        <v>7</v>
      </c>
      <c r="E743" s="390" t="s">
        <v>1334</v>
      </c>
      <c r="F743" t="str">
        <f t="shared" si="23"/>
        <v>ДА</v>
      </c>
    </row>
    <row r="744" spans="1:6">
      <c r="A744" t="str">
        <f t="shared" si="22"/>
        <v>50Aleksei_K</v>
      </c>
      <c r="B744" s="390" t="s">
        <v>1213</v>
      </c>
      <c r="C744" s="390">
        <v>50</v>
      </c>
      <c r="D744" s="390">
        <v>12</v>
      </c>
      <c r="E744" s="390" t="s">
        <v>1335</v>
      </c>
      <c r="F744" t="str">
        <f t="shared" si="23"/>
        <v>ДА</v>
      </c>
    </row>
    <row r="745" spans="1:6">
      <c r="A745" t="str">
        <f t="shared" si="22"/>
        <v>112Aleksei_K</v>
      </c>
      <c r="B745" s="390" t="s">
        <v>1213</v>
      </c>
      <c r="C745" s="390">
        <v>112</v>
      </c>
      <c r="D745" s="390">
        <v>8</v>
      </c>
      <c r="E745" s="390"/>
      <c r="F745" t="str">
        <f t="shared" si="23"/>
        <v>НЕТ</v>
      </c>
    </row>
    <row r="746" spans="1:6">
      <c r="A746" t="str">
        <f t="shared" si="22"/>
        <v>125Aleksei_K</v>
      </c>
      <c r="B746" s="390" t="s">
        <v>1213</v>
      </c>
      <c r="C746" s="390">
        <v>125</v>
      </c>
      <c r="D746" s="390">
        <v>4</v>
      </c>
      <c r="E746" s="390"/>
      <c r="F746" t="str">
        <f t="shared" si="23"/>
        <v>НЕТ</v>
      </c>
    </row>
    <row r="747" spans="1:6">
      <c r="A747" t="str">
        <f t="shared" si="22"/>
        <v>133Aleksei_K</v>
      </c>
      <c r="B747" s="390" t="s">
        <v>1213</v>
      </c>
      <c r="C747" s="390">
        <v>133</v>
      </c>
      <c r="D747" s="390">
        <v>5</v>
      </c>
      <c r="E747" s="390"/>
      <c r="F747" t="str">
        <f t="shared" si="23"/>
        <v>НЕТ</v>
      </c>
    </row>
    <row r="748" spans="1:6">
      <c r="A748" t="str">
        <f t="shared" si="22"/>
        <v>131Aleksei_K</v>
      </c>
      <c r="B748" s="390" t="s">
        <v>1213</v>
      </c>
      <c r="C748" s="390">
        <v>131</v>
      </c>
      <c r="D748" s="390">
        <v>9</v>
      </c>
      <c r="E748" s="390"/>
      <c r="F748" t="str">
        <f t="shared" si="23"/>
        <v>НЕТ</v>
      </c>
    </row>
    <row r="749" spans="1:6">
      <c r="A749" t="str">
        <f t="shared" si="22"/>
        <v>121Aleksei_K</v>
      </c>
      <c r="B749" s="390" t="s">
        <v>1213</v>
      </c>
      <c r="C749" s="390">
        <v>121</v>
      </c>
      <c r="D749" s="390">
        <v>8</v>
      </c>
      <c r="E749" s="390"/>
      <c r="F749" t="str">
        <f t="shared" si="23"/>
        <v>НЕТ</v>
      </c>
    </row>
    <row r="750" spans="1:6">
      <c r="A750" t="str">
        <f t="shared" si="22"/>
        <v>13Aleksei_K</v>
      </c>
      <c r="B750" s="390" t="s">
        <v>1213</v>
      </c>
      <c r="C750" s="390">
        <v>13</v>
      </c>
      <c r="D750" s="390">
        <v>9</v>
      </c>
      <c r="E750" s="390"/>
      <c r="F750" t="str">
        <f t="shared" si="23"/>
        <v>НЕТ</v>
      </c>
    </row>
    <row r="751" spans="1:6">
      <c r="A751" t="str">
        <f t="shared" si="22"/>
        <v>89Aleksei_K</v>
      </c>
      <c r="B751" s="390" t="s">
        <v>1213</v>
      </c>
      <c r="C751" s="390">
        <v>89</v>
      </c>
      <c r="D751" s="390">
        <v>8</v>
      </c>
      <c r="E751" s="390"/>
      <c r="F751" t="str">
        <f t="shared" si="23"/>
        <v>НЕТ</v>
      </c>
    </row>
    <row r="752" spans="1:6">
      <c r="A752" t="str">
        <f t="shared" si="22"/>
        <v>27Aleksei_K</v>
      </c>
      <c r="B752" s="390" t="s">
        <v>1213</v>
      </c>
      <c r="C752" s="390">
        <v>27</v>
      </c>
      <c r="D752" s="390">
        <v>11</v>
      </c>
      <c r="E752" s="390" t="s">
        <v>1336</v>
      </c>
      <c r="F752" t="str">
        <f t="shared" si="23"/>
        <v>ДА</v>
      </c>
    </row>
    <row r="753" spans="1:6">
      <c r="A753" t="str">
        <f t="shared" si="22"/>
        <v>93Aleksei_K</v>
      </c>
      <c r="B753" s="390" t="s">
        <v>1213</v>
      </c>
      <c r="C753" s="390">
        <v>93</v>
      </c>
      <c r="D753" s="390">
        <v>5</v>
      </c>
      <c r="E753" s="390"/>
      <c r="F753" t="str">
        <f t="shared" si="23"/>
        <v>НЕТ</v>
      </c>
    </row>
    <row r="754" spans="1:6">
      <c r="A754" t="str">
        <f t="shared" si="22"/>
        <v>67Aleksei_K</v>
      </c>
      <c r="B754" s="390" t="s">
        <v>1213</v>
      </c>
      <c r="C754" s="390">
        <v>67</v>
      </c>
      <c r="D754" s="390">
        <v>4</v>
      </c>
      <c r="E754" s="390"/>
      <c r="F754" t="str">
        <f t="shared" si="23"/>
        <v>НЕТ</v>
      </c>
    </row>
    <row r="755" spans="1:6" ht="75">
      <c r="A755" t="str">
        <f t="shared" si="22"/>
        <v>142Aleksei_K</v>
      </c>
      <c r="B755" s="390" t="s">
        <v>1213</v>
      </c>
      <c r="C755" s="390">
        <v>142</v>
      </c>
      <c r="D755" s="390">
        <v>12</v>
      </c>
      <c r="E755" s="390" t="s">
        <v>1337</v>
      </c>
      <c r="F755" t="str">
        <f t="shared" si="23"/>
        <v>ДА</v>
      </c>
    </row>
    <row r="756" spans="1:6">
      <c r="A756" t="str">
        <f t="shared" si="22"/>
        <v>91Aleksei_K</v>
      </c>
      <c r="B756" s="390" t="s">
        <v>1213</v>
      </c>
      <c r="C756" s="390">
        <v>91</v>
      </c>
      <c r="D756" s="390">
        <v>5</v>
      </c>
      <c r="E756" s="390"/>
      <c r="F756" t="str">
        <f t="shared" si="23"/>
        <v>НЕТ</v>
      </c>
    </row>
    <row r="757" spans="1:6">
      <c r="A757" t="str">
        <f t="shared" si="22"/>
        <v>76Aleksei_K</v>
      </c>
      <c r="B757" s="390" t="s">
        <v>1213</v>
      </c>
      <c r="C757" s="390">
        <v>76</v>
      </c>
      <c r="D757" s="390">
        <v>4</v>
      </c>
      <c r="E757" s="390"/>
      <c r="F757" t="str">
        <f t="shared" si="23"/>
        <v>НЕТ</v>
      </c>
    </row>
    <row r="758" spans="1:6">
      <c r="A758" t="str">
        <f t="shared" si="22"/>
        <v>158Aleksei_K</v>
      </c>
      <c r="B758" s="390" t="s">
        <v>1213</v>
      </c>
      <c r="C758" s="390">
        <v>158</v>
      </c>
      <c r="D758" s="390">
        <v>11</v>
      </c>
      <c r="E758" s="390" t="s">
        <v>1338</v>
      </c>
      <c r="F758" t="str">
        <f t="shared" si="23"/>
        <v>ДА</v>
      </c>
    </row>
    <row r="759" spans="1:6">
      <c r="A759" t="str">
        <f t="shared" si="22"/>
        <v>102Aleksei_K</v>
      </c>
      <c r="B759" s="390" t="s">
        <v>1213</v>
      </c>
      <c r="C759" s="390">
        <v>102</v>
      </c>
      <c r="D759" s="390">
        <v>7</v>
      </c>
      <c r="E759" s="390"/>
      <c r="F759" t="str">
        <f t="shared" si="23"/>
        <v>НЕТ</v>
      </c>
    </row>
    <row r="760" spans="1:6">
      <c r="A760" t="str">
        <f t="shared" si="22"/>
        <v>23Aleksei_K</v>
      </c>
      <c r="B760" s="390" t="s">
        <v>1213</v>
      </c>
      <c r="C760" s="390">
        <v>23</v>
      </c>
      <c r="D760" s="390">
        <v>7</v>
      </c>
      <c r="E760" s="390"/>
      <c r="F760" t="str">
        <f t="shared" si="23"/>
        <v>НЕТ</v>
      </c>
    </row>
    <row r="761" spans="1:6">
      <c r="A761" t="str">
        <f t="shared" si="22"/>
        <v>87Aleksei_K</v>
      </c>
      <c r="B761" s="390" t="s">
        <v>1213</v>
      </c>
      <c r="C761" s="390">
        <v>87</v>
      </c>
      <c r="D761" s="390">
        <v>12</v>
      </c>
      <c r="E761" s="390" t="s">
        <v>1339</v>
      </c>
      <c r="F761" t="str">
        <f t="shared" si="23"/>
        <v>ДА</v>
      </c>
    </row>
    <row r="762" spans="1:6">
      <c r="A762" t="str">
        <f t="shared" si="22"/>
        <v>22Aleksei_K</v>
      </c>
      <c r="B762" s="390" t="s">
        <v>1213</v>
      </c>
      <c r="C762" s="390">
        <v>22</v>
      </c>
      <c r="D762" s="390">
        <v>4</v>
      </c>
      <c r="E762" s="390"/>
      <c r="F762" t="str">
        <f t="shared" si="23"/>
        <v>НЕТ</v>
      </c>
    </row>
    <row r="763" spans="1:6">
      <c r="A763" t="str">
        <f t="shared" si="22"/>
        <v>64Aleksei_K</v>
      </c>
      <c r="B763" s="390" t="s">
        <v>1213</v>
      </c>
      <c r="C763" s="390">
        <v>64</v>
      </c>
      <c r="D763" s="390">
        <v>4</v>
      </c>
      <c r="E763" s="390"/>
      <c r="F763" t="str">
        <f t="shared" si="23"/>
        <v>НЕТ</v>
      </c>
    </row>
    <row r="764" spans="1:6">
      <c r="A764" t="str">
        <f t="shared" si="22"/>
        <v>42Aleksei_K</v>
      </c>
      <c r="B764" s="390" t="s">
        <v>1213</v>
      </c>
      <c r="C764" s="390">
        <v>42</v>
      </c>
      <c r="D764" s="390">
        <v>4</v>
      </c>
      <c r="E764" s="390"/>
      <c r="F764" t="str">
        <f t="shared" si="23"/>
        <v>НЕТ</v>
      </c>
    </row>
    <row r="765" spans="1:6">
      <c r="A765" t="str">
        <f t="shared" si="22"/>
        <v>115Aleksei_K</v>
      </c>
      <c r="B765" s="390" t="s">
        <v>1213</v>
      </c>
      <c r="C765" s="390">
        <v>115</v>
      </c>
      <c r="D765" s="390">
        <v>4</v>
      </c>
      <c r="E765" s="390"/>
      <c r="F765" t="str">
        <f t="shared" si="23"/>
        <v>НЕТ</v>
      </c>
    </row>
    <row r="766" spans="1:6">
      <c r="A766" t="str">
        <f t="shared" si="22"/>
        <v>16Aleksei_K</v>
      </c>
      <c r="B766" s="390" t="s">
        <v>1213</v>
      </c>
      <c r="C766" s="390">
        <v>16</v>
      </c>
      <c r="D766" s="390">
        <v>4</v>
      </c>
      <c r="E766" s="390"/>
      <c r="F766" t="str">
        <f t="shared" si="23"/>
        <v>НЕТ</v>
      </c>
    </row>
    <row r="767" spans="1:6">
      <c r="A767" t="str">
        <f t="shared" si="22"/>
        <v>136Aleksei_K</v>
      </c>
      <c r="B767" s="390" t="s">
        <v>1213</v>
      </c>
      <c r="C767" s="390">
        <v>136</v>
      </c>
      <c r="D767" s="390">
        <v>12</v>
      </c>
      <c r="E767" s="390" t="s">
        <v>1340</v>
      </c>
      <c r="F767" t="str">
        <f t="shared" si="23"/>
        <v>ДА</v>
      </c>
    </row>
    <row r="768" spans="1:6">
      <c r="A768" t="str">
        <f t="shared" si="22"/>
        <v>72Aleksei_K</v>
      </c>
      <c r="B768" s="390" t="s">
        <v>1213</v>
      </c>
      <c r="C768" s="390">
        <v>72</v>
      </c>
      <c r="D768" s="390">
        <v>8</v>
      </c>
      <c r="E768" s="390"/>
      <c r="F768" t="str">
        <f t="shared" si="23"/>
        <v>НЕТ</v>
      </c>
    </row>
    <row r="769" spans="1:6">
      <c r="A769" t="str">
        <f t="shared" si="22"/>
        <v>18Aleksei_K</v>
      </c>
      <c r="B769" s="390" t="s">
        <v>1213</v>
      </c>
      <c r="C769" s="390">
        <v>18</v>
      </c>
      <c r="D769" s="390">
        <v>10</v>
      </c>
      <c r="E769" s="390" t="s">
        <v>1341</v>
      </c>
      <c r="F769" t="str">
        <f t="shared" si="23"/>
        <v>ДА</v>
      </c>
    </row>
    <row r="770" spans="1:6" ht="30">
      <c r="A770" t="str">
        <f t="shared" si="22"/>
        <v>114Aleksei_K</v>
      </c>
      <c r="B770" s="390" t="s">
        <v>1213</v>
      </c>
      <c r="C770" s="390">
        <v>114</v>
      </c>
      <c r="D770" s="390">
        <v>12</v>
      </c>
      <c r="E770" s="390" t="s">
        <v>1342</v>
      </c>
      <c r="F770" t="str">
        <f t="shared" si="23"/>
        <v>ДА</v>
      </c>
    </row>
    <row r="771" spans="1:6">
      <c r="A771" t="str">
        <f t="shared" ref="A771:A834" si="24">CONCATENATE(C771,B771)</f>
        <v>158drugalya</v>
      </c>
      <c r="B771" s="390" t="s">
        <v>435</v>
      </c>
      <c r="C771" s="390">
        <v>158</v>
      </c>
      <c r="D771" s="390">
        <v>11</v>
      </c>
      <c r="E771" s="390"/>
      <c r="F771" t="str">
        <f t="shared" ref="F771:F834" si="25">IF(ISBLANK(E771),"НЕТ","ДА")</f>
        <v>НЕТ</v>
      </c>
    </row>
    <row r="772" spans="1:6">
      <c r="A772" t="str">
        <f t="shared" si="24"/>
        <v>70drugalya</v>
      </c>
      <c r="B772" s="390" t="s">
        <v>435</v>
      </c>
      <c r="C772" s="390">
        <v>70</v>
      </c>
      <c r="D772" s="390">
        <v>9</v>
      </c>
      <c r="E772" s="390" t="s">
        <v>611</v>
      </c>
      <c r="F772" t="str">
        <f t="shared" si="25"/>
        <v>ДА</v>
      </c>
    </row>
    <row r="773" spans="1:6">
      <c r="A773" t="str">
        <f t="shared" si="24"/>
        <v>107drugalya</v>
      </c>
      <c r="B773" s="390" t="s">
        <v>435</v>
      </c>
      <c r="C773" s="390">
        <v>107</v>
      </c>
      <c r="D773" s="390">
        <v>10</v>
      </c>
      <c r="E773" s="390" t="s">
        <v>612</v>
      </c>
      <c r="F773" t="str">
        <f t="shared" si="25"/>
        <v>ДА</v>
      </c>
    </row>
    <row r="774" spans="1:6">
      <c r="A774" t="str">
        <f t="shared" si="24"/>
        <v>109drugalya</v>
      </c>
      <c r="B774" s="390" t="s">
        <v>435</v>
      </c>
      <c r="C774" s="390">
        <v>109</v>
      </c>
      <c r="D774" s="390">
        <v>10</v>
      </c>
      <c r="E774" s="390"/>
      <c r="F774" t="str">
        <f t="shared" si="25"/>
        <v>НЕТ</v>
      </c>
    </row>
    <row r="775" spans="1:6">
      <c r="A775" t="str">
        <f t="shared" si="24"/>
        <v>59drugalya</v>
      </c>
      <c r="B775" s="390" t="s">
        <v>435</v>
      </c>
      <c r="C775" s="390">
        <v>59</v>
      </c>
      <c r="D775" s="390">
        <v>8</v>
      </c>
      <c r="E775" s="390"/>
      <c r="F775" t="str">
        <f t="shared" si="25"/>
        <v>НЕТ</v>
      </c>
    </row>
    <row r="776" spans="1:6">
      <c r="A776" t="str">
        <f t="shared" si="24"/>
        <v>154drugalya</v>
      </c>
      <c r="B776" s="390" t="s">
        <v>435</v>
      </c>
      <c r="C776" s="390">
        <v>154</v>
      </c>
      <c r="D776" s="390">
        <v>10</v>
      </c>
      <c r="E776" s="390" t="s">
        <v>613</v>
      </c>
      <c r="F776" t="str">
        <f t="shared" si="25"/>
        <v>ДА</v>
      </c>
    </row>
    <row r="777" spans="1:6">
      <c r="A777" t="str">
        <f t="shared" si="24"/>
        <v>60drugalya</v>
      </c>
      <c r="B777" s="390" t="s">
        <v>435</v>
      </c>
      <c r="C777" s="390">
        <v>60</v>
      </c>
      <c r="D777" s="390">
        <v>9</v>
      </c>
      <c r="E777" s="390"/>
      <c r="F777" t="str">
        <f t="shared" si="25"/>
        <v>НЕТ</v>
      </c>
    </row>
    <row r="778" spans="1:6">
      <c r="A778" t="str">
        <f t="shared" si="24"/>
        <v>156drugalya</v>
      </c>
      <c r="B778" s="390" t="s">
        <v>435</v>
      </c>
      <c r="C778" s="390">
        <v>156</v>
      </c>
      <c r="D778" s="390">
        <v>8</v>
      </c>
      <c r="E778" s="390"/>
      <c r="F778" t="str">
        <f t="shared" si="25"/>
        <v>НЕТ</v>
      </c>
    </row>
    <row r="779" spans="1:6">
      <c r="A779" t="str">
        <f t="shared" si="24"/>
        <v>100drugalya</v>
      </c>
      <c r="B779" s="390" t="s">
        <v>435</v>
      </c>
      <c r="C779" s="390">
        <v>100</v>
      </c>
      <c r="D779" s="390">
        <v>10</v>
      </c>
      <c r="E779" s="390"/>
      <c r="F779" t="str">
        <f t="shared" si="25"/>
        <v>НЕТ</v>
      </c>
    </row>
    <row r="780" spans="1:6">
      <c r="A780" t="str">
        <f t="shared" si="24"/>
        <v>135drugalya</v>
      </c>
      <c r="B780" s="390" t="s">
        <v>435</v>
      </c>
      <c r="C780" s="390">
        <v>135</v>
      </c>
      <c r="D780" s="390">
        <v>11</v>
      </c>
      <c r="E780" s="390" t="s">
        <v>614</v>
      </c>
      <c r="F780" t="str">
        <f t="shared" si="25"/>
        <v>ДА</v>
      </c>
    </row>
    <row r="781" spans="1:6">
      <c r="A781" t="str">
        <f t="shared" si="24"/>
        <v>108drugalya</v>
      </c>
      <c r="B781" s="390" t="s">
        <v>435</v>
      </c>
      <c r="C781" s="390">
        <v>108</v>
      </c>
      <c r="D781" s="390">
        <v>9</v>
      </c>
      <c r="E781" s="390"/>
      <c r="F781" t="str">
        <f t="shared" si="25"/>
        <v>НЕТ</v>
      </c>
    </row>
    <row r="782" spans="1:6">
      <c r="A782" t="str">
        <f t="shared" si="24"/>
        <v>115drugalya</v>
      </c>
      <c r="B782" s="390" t="s">
        <v>435</v>
      </c>
      <c r="C782" s="390">
        <v>115</v>
      </c>
      <c r="D782" s="390">
        <v>6</v>
      </c>
      <c r="E782" s="390"/>
      <c r="F782" t="str">
        <f t="shared" si="25"/>
        <v>НЕТ</v>
      </c>
    </row>
    <row r="783" spans="1:6">
      <c r="A783" t="str">
        <f t="shared" si="24"/>
        <v>8drugalya</v>
      </c>
      <c r="B783" s="390" t="s">
        <v>435</v>
      </c>
      <c r="C783" s="390">
        <v>8</v>
      </c>
      <c r="D783" s="390">
        <v>5</v>
      </c>
      <c r="E783" s="390"/>
      <c r="F783" t="str">
        <f t="shared" si="25"/>
        <v>НЕТ</v>
      </c>
    </row>
    <row r="784" spans="1:6">
      <c r="A784" t="str">
        <f t="shared" si="24"/>
        <v>139drugalya</v>
      </c>
      <c r="B784" s="390" t="s">
        <v>435</v>
      </c>
      <c r="C784" s="390">
        <v>139</v>
      </c>
      <c r="D784" s="390">
        <v>11</v>
      </c>
      <c r="E784" s="390" t="s">
        <v>615</v>
      </c>
      <c r="F784" t="str">
        <f t="shared" si="25"/>
        <v>ДА</v>
      </c>
    </row>
    <row r="785" spans="1:6">
      <c r="A785" t="str">
        <f t="shared" si="24"/>
        <v>99drugalya</v>
      </c>
      <c r="B785" s="390" t="s">
        <v>435</v>
      </c>
      <c r="C785" s="390">
        <v>99</v>
      </c>
      <c r="D785" s="390">
        <v>9</v>
      </c>
      <c r="E785" s="390"/>
      <c r="F785" t="str">
        <f t="shared" si="25"/>
        <v>НЕТ</v>
      </c>
    </row>
    <row r="786" spans="1:6">
      <c r="A786" t="str">
        <f t="shared" si="24"/>
        <v>35drugalya</v>
      </c>
      <c r="B786" s="390" t="s">
        <v>435</v>
      </c>
      <c r="C786" s="390">
        <v>35</v>
      </c>
      <c r="D786" s="390">
        <v>9</v>
      </c>
      <c r="E786" s="390" t="s">
        <v>616</v>
      </c>
      <c r="F786" t="str">
        <f t="shared" si="25"/>
        <v>ДА</v>
      </c>
    </row>
    <row r="787" spans="1:6">
      <c r="A787" t="str">
        <f t="shared" si="24"/>
        <v>110drugalya</v>
      </c>
      <c r="B787" s="390" t="s">
        <v>435</v>
      </c>
      <c r="C787" s="390">
        <v>110</v>
      </c>
      <c r="D787" s="390">
        <v>8</v>
      </c>
      <c r="E787" s="390"/>
      <c r="F787" t="str">
        <f t="shared" si="25"/>
        <v>НЕТ</v>
      </c>
    </row>
    <row r="788" spans="1:6">
      <c r="A788" t="str">
        <f t="shared" si="24"/>
        <v>122drugalya</v>
      </c>
      <c r="B788" s="390" t="s">
        <v>435</v>
      </c>
      <c r="C788" s="390">
        <v>122</v>
      </c>
      <c r="D788" s="390">
        <v>8</v>
      </c>
      <c r="E788" s="390" t="s">
        <v>617</v>
      </c>
      <c r="F788" t="str">
        <f t="shared" si="25"/>
        <v>ДА</v>
      </c>
    </row>
    <row r="789" spans="1:6">
      <c r="A789" t="str">
        <f t="shared" si="24"/>
        <v>4drugalya</v>
      </c>
      <c r="B789" s="390" t="s">
        <v>435</v>
      </c>
      <c r="C789" s="390">
        <v>4</v>
      </c>
      <c r="D789" s="390">
        <v>11</v>
      </c>
      <c r="E789" s="390" t="s">
        <v>618</v>
      </c>
      <c r="F789" t="str">
        <f t="shared" si="25"/>
        <v>ДА</v>
      </c>
    </row>
    <row r="790" spans="1:6">
      <c r="A790" t="str">
        <f t="shared" si="24"/>
        <v>36drugalya</v>
      </c>
      <c r="B790" s="390" t="s">
        <v>435</v>
      </c>
      <c r="C790" s="390">
        <v>36</v>
      </c>
      <c r="D790" s="390">
        <v>9</v>
      </c>
      <c r="E790" s="390"/>
      <c r="F790" t="str">
        <f t="shared" si="25"/>
        <v>НЕТ</v>
      </c>
    </row>
    <row r="791" spans="1:6">
      <c r="A791" t="str">
        <f t="shared" si="24"/>
        <v>3drugalya</v>
      </c>
      <c r="B791" s="390" t="s">
        <v>435</v>
      </c>
      <c r="C791" s="390">
        <v>3</v>
      </c>
      <c r="D791" s="390">
        <v>10</v>
      </c>
      <c r="E791" s="390"/>
      <c r="F791" t="str">
        <f t="shared" si="25"/>
        <v>НЕТ</v>
      </c>
    </row>
    <row r="792" spans="1:6">
      <c r="A792" t="str">
        <f t="shared" si="24"/>
        <v>68drugalya</v>
      </c>
      <c r="B792" s="390" t="s">
        <v>435</v>
      </c>
      <c r="C792" s="390">
        <v>68</v>
      </c>
      <c r="D792" s="390">
        <v>9</v>
      </c>
      <c r="E792" s="390"/>
      <c r="F792" t="str">
        <f t="shared" si="25"/>
        <v>НЕТ</v>
      </c>
    </row>
    <row r="793" spans="1:6">
      <c r="A793" t="str">
        <f t="shared" si="24"/>
        <v>153drugalya</v>
      </c>
      <c r="B793" s="390" t="s">
        <v>435</v>
      </c>
      <c r="C793" s="390">
        <v>153</v>
      </c>
      <c r="D793" s="390">
        <v>9</v>
      </c>
      <c r="E793" s="390"/>
      <c r="F793" t="str">
        <f t="shared" si="25"/>
        <v>НЕТ</v>
      </c>
    </row>
    <row r="794" spans="1:6">
      <c r="A794" t="str">
        <f t="shared" si="24"/>
        <v>140drugalya</v>
      </c>
      <c r="B794" s="390" t="s">
        <v>435</v>
      </c>
      <c r="C794" s="390">
        <v>140</v>
      </c>
      <c r="D794" s="390">
        <v>11</v>
      </c>
      <c r="E794" s="390" t="s">
        <v>619</v>
      </c>
      <c r="F794" t="str">
        <f t="shared" si="25"/>
        <v>ДА</v>
      </c>
    </row>
    <row r="795" spans="1:6">
      <c r="A795" t="str">
        <f t="shared" si="24"/>
        <v>105drugalya</v>
      </c>
      <c r="B795" s="390" t="s">
        <v>435</v>
      </c>
      <c r="C795" s="390">
        <v>105</v>
      </c>
      <c r="D795" s="390">
        <v>9</v>
      </c>
      <c r="E795" s="390" t="s">
        <v>620</v>
      </c>
      <c r="F795" t="str">
        <f t="shared" si="25"/>
        <v>ДА</v>
      </c>
    </row>
    <row r="796" spans="1:6">
      <c r="A796" t="str">
        <f t="shared" si="24"/>
        <v>80drugalya</v>
      </c>
      <c r="B796" s="390" t="s">
        <v>435</v>
      </c>
      <c r="C796" s="390">
        <v>80</v>
      </c>
      <c r="D796" s="390">
        <v>3</v>
      </c>
      <c r="E796" s="390" t="s">
        <v>621</v>
      </c>
      <c r="F796" t="str">
        <f t="shared" si="25"/>
        <v>ДА</v>
      </c>
    </row>
    <row r="797" spans="1:6">
      <c r="A797" t="str">
        <f t="shared" si="24"/>
        <v>157drugalya</v>
      </c>
      <c r="B797" s="390" t="s">
        <v>435</v>
      </c>
      <c r="C797" s="390">
        <v>157</v>
      </c>
      <c r="D797" s="390">
        <v>8</v>
      </c>
      <c r="E797" s="390"/>
      <c r="F797" t="str">
        <f t="shared" si="25"/>
        <v>НЕТ</v>
      </c>
    </row>
    <row r="798" spans="1:6">
      <c r="A798" t="str">
        <f t="shared" si="24"/>
        <v>117drugalya</v>
      </c>
      <c r="B798" s="390" t="s">
        <v>435</v>
      </c>
      <c r="C798" s="390">
        <v>117</v>
      </c>
      <c r="D798" s="390">
        <v>8</v>
      </c>
      <c r="E798" s="390"/>
      <c r="F798" t="str">
        <f t="shared" si="25"/>
        <v>НЕТ</v>
      </c>
    </row>
    <row r="799" spans="1:6">
      <c r="A799" t="str">
        <f t="shared" si="24"/>
        <v>15drugalya</v>
      </c>
      <c r="B799" s="390" t="s">
        <v>435</v>
      </c>
      <c r="C799" s="390">
        <v>15</v>
      </c>
      <c r="D799" s="390">
        <v>3</v>
      </c>
      <c r="E799" s="390" t="s">
        <v>621</v>
      </c>
      <c r="F799" t="str">
        <f t="shared" si="25"/>
        <v>ДА</v>
      </c>
    </row>
    <row r="800" spans="1:6">
      <c r="A800" t="str">
        <f t="shared" si="24"/>
        <v>98drugalya</v>
      </c>
      <c r="B800" s="390" t="s">
        <v>435</v>
      </c>
      <c r="C800" s="390">
        <v>98</v>
      </c>
      <c r="D800" s="390">
        <v>8</v>
      </c>
      <c r="E800" s="390"/>
      <c r="F800" t="str">
        <f t="shared" si="25"/>
        <v>НЕТ</v>
      </c>
    </row>
    <row r="801" spans="1:6">
      <c r="A801" t="str">
        <f t="shared" si="24"/>
        <v>49drugalya</v>
      </c>
      <c r="B801" s="390" t="s">
        <v>435</v>
      </c>
      <c r="C801" s="390">
        <v>49</v>
      </c>
      <c r="D801" s="390">
        <v>8</v>
      </c>
      <c r="E801" s="390"/>
      <c r="F801" t="str">
        <f t="shared" si="25"/>
        <v>НЕТ</v>
      </c>
    </row>
    <row r="802" spans="1:6">
      <c r="A802" t="str">
        <f t="shared" si="24"/>
        <v>113drugalya</v>
      </c>
      <c r="B802" s="390" t="s">
        <v>435</v>
      </c>
      <c r="C802" s="390">
        <v>113</v>
      </c>
      <c r="D802" s="390">
        <v>8</v>
      </c>
      <c r="E802" s="390"/>
      <c r="F802" t="str">
        <f t="shared" si="25"/>
        <v>НЕТ</v>
      </c>
    </row>
    <row r="803" spans="1:6">
      <c r="A803" t="str">
        <f t="shared" si="24"/>
        <v>142drugalya</v>
      </c>
      <c r="B803" s="390" t="s">
        <v>435</v>
      </c>
      <c r="C803" s="390">
        <v>142</v>
      </c>
      <c r="D803" s="390">
        <v>11</v>
      </c>
      <c r="E803" s="390" t="s">
        <v>622</v>
      </c>
      <c r="F803" t="str">
        <f t="shared" si="25"/>
        <v>ДА</v>
      </c>
    </row>
    <row r="804" spans="1:6">
      <c r="A804" t="str">
        <f t="shared" si="24"/>
        <v>14drugalya</v>
      </c>
      <c r="B804" s="390" t="s">
        <v>435</v>
      </c>
      <c r="C804" s="390">
        <v>14</v>
      </c>
      <c r="D804" s="390">
        <v>8</v>
      </c>
      <c r="E804" s="390"/>
      <c r="F804" t="str">
        <f t="shared" si="25"/>
        <v>НЕТ</v>
      </c>
    </row>
    <row r="805" spans="1:6">
      <c r="A805" t="str">
        <f t="shared" si="24"/>
        <v>79drugalya</v>
      </c>
      <c r="B805" s="390" t="s">
        <v>435</v>
      </c>
      <c r="C805" s="390">
        <v>79</v>
      </c>
      <c r="D805" s="390">
        <v>7</v>
      </c>
      <c r="E805" s="390"/>
      <c r="F805" t="str">
        <f t="shared" si="25"/>
        <v>НЕТ</v>
      </c>
    </row>
    <row r="806" spans="1:6">
      <c r="A806" t="str">
        <f t="shared" si="24"/>
        <v>18drugalya</v>
      </c>
      <c r="B806" s="390" t="s">
        <v>435</v>
      </c>
      <c r="C806" s="390">
        <v>18</v>
      </c>
      <c r="D806" s="390">
        <v>7</v>
      </c>
      <c r="E806" s="390"/>
      <c r="F806" t="str">
        <f t="shared" si="25"/>
        <v>НЕТ</v>
      </c>
    </row>
    <row r="807" spans="1:6">
      <c r="A807" t="str">
        <f t="shared" si="24"/>
        <v>114drugalya</v>
      </c>
      <c r="B807" s="390" t="s">
        <v>435</v>
      </c>
      <c r="C807" s="390">
        <v>114</v>
      </c>
      <c r="D807" s="390">
        <v>6</v>
      </c>
      <c r="E807" s="390"/>
      <c r="F807" t="str">
        <f t="shared" si="25"/>
        <v>НЕТ</v>
      </c>
    </row>
    <row r="808" spans="1:6">
      <c r="A808" t="str">
        <f t="shared" si="24"/>
        <v>141drugalya</v>
      </c>
      <c r="B808" s="390" t="s">
        <v>435</v>
      </c>
      <c r="C808" s="390">
        <v>141</v>
      </c>
      <c r="D808" s="390">
        <v>11</v>
      </c>
      <c r="E808" s="390" t="s">
        <v>623</v>
      </c>
      <c r="F808" t="str">
        <f t="shared" si="25"/>
        <v>ДА</v>
      </c>
    </row>
    <row r="809" spans="1:6">
      <c r="A809" t="str">
        <f t="shared" si="24"/>
        <v>95drugalya</v>
      </c>
      <c r="B809" s="390" t="s">
        <v>435</v>
      </c>
      <c r="C809" s="390">
        <v>95</v>
      </c>
      <c r="D809" s="390">
        <v>6</v>
      </c>
      <c r="E809" s="390"/>
      <c r="F809" t="str">
        <f t="shared" si="25"/>
        <v>НЕТ</v>
      </c>
    </row>
    <row r="810" spans="1:6">
      <c r="A810" t="str">
        <f t="shared" si="24"/>
        <v>33drugalya</v>
      </c>
      <c r="B810" s="390" t="s">
        <v>435</v>
      </c>
      <c r="C810" s="390">
        <v>33</v>
      </c>
      <c r="D810" s="390">
        <v>8</v>
      </c>
      <c r="E810" s="390" t="s">
        <v>624</v>
      </c>
      <c r="F810" t="str">
        <f t="shared" si="25"/>
        <v>ДА</v>
      </c>
    </row>
    <row r="811" spans="1:6">
      <c r="A811" t="str">
        <f t="shared" si="24"/>
        <v>19drugalya</v>
      </c>
      <c r="B811" s="390" t="s">
        <v>435</v>
      </c>
      <c r="C811" s="390">
        <v>19</v>
      </c>
      <c r="D811" s="390">
        <v>11</v>
      </c>
      <c r="E811" s="390" t="s">
        <v>625</v>
      </c>
      <c r="F811" t="str">
        <f t="shared" si="25"/>
        <v>ДА</v>
      </c>
    </row>
    <row r="812" spans="1:6">
      <c r="A812" t="str">
        <f t="shared" si="24"/>
        <v>1drugalya</v>
      </c>
      <c r="B812" s="390" t="s">
        <v>435</v>
      </c>
      <c r="C812" s="390">
        <v>1</v>
      </c>
      <c r="D812" s="390">
        <v>10</v>
      </c>
      <c r="E812" s="390"/>
      <c r="F812" t="str">
        <f t="shared" si="25"/>
        <v>НЕТ</v>
      </c>
    </row>
    <row r="813" spans="1:6">
      <c r="A813" t="str">
        <f t="shared" si="24"/>
        <v>69drugalya</v>
      </c>
      <c r="B813" s="390" t="s">
        <v>435</v>
      </c>
      <c r="C813" s="390">
        <v>69</v>
      </c>
      <c r="D813" s="390">
        <v>10</v>
      </c>
      <c r="E813" s="390"/>
      <c r="F813" t="str">
        <f t="shared" si="25"/>
        <v>НЕТ</v>
      </c>
    </row>
    <row r="814" spans="1:6">
      <c r="A814" t="str">
        <f t="shared" si="24"/>
        <v>20drugalya</v>
      </c>
      <c r="B814" s="390" t="s">
        <v>435</v>
      </c>
      <c r="C814" s="390">
        <v>20</v>
      </c>
      <c r="D814" s="390">
        <v>11</v>
      </c>
      <c r="E814" s="390" t="s">
        <v>626</v>
      </c>
      <c r="F814" t="str">
        <f t="shared" si="25"/>
        <v>ДА</v>
      </c>
    </row>
    <row r="815" spans="1:6">
      <c r="A815" t="str">
        <f t="shared" si="24"/>
        <v>48drugalya</v>
      </c>
      <c r="B815" s="390" t="s">
        <v>435</v>
      </c>
      <c r="C815" s="390">
        <v>48</v>
      </c>
      <c r="D815" s="390">
        <v>10</v>
      </c>
      <c r="E815" s="390" t="s">
        <v>627</v>
      </c>
      <c r="F815" t="str">
        <f t="shared" si="25"/>
        <v>ДА</v>
      </c>
    </row>
    <row r="816" spans="1:6">
      <c r="A816" t="str">
        <f t="shared" si="24"/>
        <v>85drugalya</v>
      </c>
      <c r="B816" s="390" t="s">
        <v>435</v>
      </c>
      <c r="C816" s="390">
        <v>85</v>
      </c>
      <c r="D816" s="390">
        <v>7</v>
      </c>
      <c r="E816" s="390"/>
      <c r="F816" t="str">
        <f t="shared" si="25"/>
        <v>НЕТ</v>
      </c>
    </row>
    <row r="817" spans="1:6">
      <c r="A817" t="str">
        <f t="shared" si="24"/>
        <v>34drugalya</v>
      </c>
      <c r="B817" s="390" t="s">
        <v>435</v>
      </c>
      <c r="C817" s="390">
        <v>34</v>
      </c>
      <c r="D817" s="390">
        <v>7</v>
      </c>
      <c r="E817" s="390"/>
      <c r="F817" t="str">
        <f t="shared" si="25"/>
        <v>НЕТ</v>
      </c>
    </row>
    <row r="818" spans="1:6">
      <c r="A818" t="str">
        <f t="shared" si="24"/>
        <v>143Alleghany</v>
      </c>
      <c r="B818" s="390" t="s">
        <v>240</v>
      </c>
      <c r="C818" s="390">
        <v>143</v>
      </c>
      <c r="D818" s="390">
        <v>9</v>
      </c>
      <c r="E818" s="390"/>
      <c r="F818" t="str">
        <f t="shared" si="25"/>
        <v>НЕТ</v>
      </c>
    </row>
    <row r="819" spans="1:6">
      <c r="A819" t="str">
        <f t="shared" si="24"/>
        <v>3Alleghany</v>
      </c>
      <c r="B819" s="390" t="s">
        <v>240</v>
      </c>
      <c r="C819" s="390">
        <v>3</v>
      </c>
      <c r="D819" s="390">
        <v>10</v>
      </c>
      <c r="E819" s="390" t="s">
        <v>628</v>
      </c>
      <c r="F819" t="str">
        <f t="shared" si="25"/>
        <v>ДА</v>
      </c>
    </row>
    <row r="820" spans="1:6">
      <c r="A820" t="str">
        <f t="shared" si="24"/>
        <v>132Alleghany</v>
      </c>
      <c r="B820" s="390" t="s">
        <v>240</v>
      </c>
      <c r="C820" s="390">
        <v>132</v>
      </c>
      <c r="D820" s="390">
        <v>2</v>
      </c>
      <c r="E820" s="390" t="s">
        <v>629</v>
      </c>
      <c r="F820" t="str">
        <f t="shared" si="25"/>
        <v>ДА</v>
      </c>
    </row>
    <row r="821" spans="1:6">
      <c r="A821" t="str">
        <f t="shared" si="24"/>
        <v>73Alleghany</v>
      </c>
      <c r="B821" s="390" t="s">
        <v>240</v>
      </c>
      <c r="C821" s="390">
        <v>73</v>
      </c>
      <c r="D821" s="390">
        <v>1</v>
      </c>
      <c r="E821" s="390" t="s">
        <v>630</v>
      </c>
      <c r="F821" t="str">
        <f t="shared" si="25"/>
        <v>ДА</v>
      </c>
    </row>
    <row r="822" spans="1:6">
      <c r="A822" t="str">
        <f t="shared" si="24"/>
        <v>36Alleghany</v>
      </c>
      <c r="B822" s="390" t="s">
        <v>240</v>
      </c>
      <c r="C822" s="390">
        <v>36</v>
      </c>
      <c r="D822" s="390">
        <v>10</v>
      </c>
      <c r="E822" s="390" t="s">
        <v>631</v>
      </c>
      <c r="F822" t="str">
        <f t="shared" si="25"/>
        <v>ДА</v>
      </c>
    </row>
    <row r="823" spans="1:6">
      <c r="A823" t="str">
        <f t="shared" si="24"/>
        <v>154Alleghany</v>
      </c>
      <c r="B823" s="390" t="s">
        <v>240</v>
      </c>
      <c r="C823" s="390">
        <v>154</v>
      </c>
      <c r="D823" s="390">
        <v>9</v>
      </c>
      <c r="E823" s="390"/>
      <c r="F823" t="str">
        <f t="shared" si="25"/>
        <v>НЕТ</v>
      </c>
    </row>
    <row r="824" spans="1:6">
      <c r="A824" t="str">
        <f t="shared" si="24"/>
        <v>72Alleghany</v>
      </c>
      <c r="B824" s="390" t="s">
        <v>240</v>
      </c>
      <c r="C824" s="390">
        <v>72</v>
      </c>
      <c r="D824" s="390">
        <v>1</v>
      </c>
      <c r="E824" s="390" t="s">
        <v>632</v>
      </c>
      <c r="F824" t="str">
        <f t="shared" si="25"/>
        <v>ДА</v>
      </c>
    </row>
    <row r="825" spans="1:6">
      <c r="A825" t="str">
        <f t="shared" si="24"/>
        <v>86Alleghany</v>
      </c>
      <c r="B825" s="390" t="s">
        <v>240</v>
      </c>
      <c r="C825" s="390">
        <v>86</v>
      </c>
      <c r="D825" s="390">
        <v>12</v>
      </c>
      <c r="E825" s="390" t="s">
        <v>633</v>
      </c>
      <c r="F825" t="str">
        <f t="shared" si="25"/>
        <v>ДА</v>
      </c>
    </row>
    <row r="826" spans="1:6">
      <c r="A826" t="str">
        <f t="shared" si="24"/>
        <v>110Alleghany</v>
      </c>
      <c r="B826" s="390" t="s">
        <v>240</v>
      </c>
      <c r="C826" s="390">
        <v>110</v>
      </c>
      <c r="D826" s="390">
        <v>10</v>
      </c>
      <c r="E826" s="390" t="s">
        <v>239</v>
      </c>
      <c r="F826" t="str">
        <f t="shared" si="25"/>
        <v>ДА</v>
      </c>
    </row>
    <row r="827" spans="1:6">
      <c r="A827" t="str">
        <f t="shared" si="24"/>
        <v>77Alleghany</v>
      </c>
      <c r="B827" s="390" t="s">
        <v>240</v>
      </c>
      <c r="C827" s="390">
        <v>77</v>
      </c>
      <c r="D827" s="390">
        <v>1</v>
      </c>
      <c r="E827" s="390" t="s">
        <v>634</v>
      </c>
      <c r="F827" t="str">
        <f t="shared" si="25"/>
        <v>ДА</v>
      </c>
    </row>
    <row r="828" spans="1:6">
      <c r="A828" t="str">
        <f t="shared" si="24"/>
        <v>116Alleghany</v>
      </c>
      <c r="B828" s="390" t="s">
        <v>240</v>
      </c>
      <c r="C828" s="390">
        <v>116</v>
      </c>
      <c r="D828" s="390">
        <v>10</v>
      </c>
      <c r="E828" s="390" t="s">
        <v>635</v>
      </c>
      <c r="F828" t="str">
        <f t="shared" si="25"/>
        <v>ДА</v>
      </c>
    </row>
    <row r="829" spans="1:6">
      <c r="A829" t="str">
        <f t="shared" si="24"/>
        <v>59Alleghany</v>
      </c>
      <c r="B829" s="390" t="s">
        <v>240</v>
      </c>
      <c r="C829" s="390">
        <v>59</v>
      </c>
      <c r="D829" s="390">
        <v>11</v>
      </c>
      <c r="E829" s="390" t="s">
        <v>636</v>
      </c>
      <c r="F829" t="str">
        <f t="shared" si="25"/>
        <v>ДА</v>
      </c>
    </row>
    <row r="830" spans="1:6">
      <c r="A830" t="str">
        <f t="shared" si="24"/>
        <v>10Alleghany</v>
      </c>
      <c r="B830" s="390" t="s">
        <v>240</v>
      </c>
      <c r="C830" s="390">
        <v>10</v>
      </c>
      <c r="D830" s="390">
        <v>2</v>
      </c>
      <c r="E830" s="390" t="s">
        <v>637</v>
      </c>
      <c r="F830" t="str">
        <f t="shared" si="25"/>
        <v>ДА</v>
      </c>
    </row>
    <row r="831" spans="1:6">
      <c r="A831" t="str">
        <f t="shared" si="24"/>
        <v>4Alleghany</v>
      </c>
      <c r="B831" s="390" t="s">
        <v>240</v>
      </c>
      <c r="C831" s="390">
        <v>4</v>
      </c>
      <c r="D831" s="390">
        <v>12</v>
      </c>
      <c r="E831" s="390" t="s">
        <v>638</v>
      </c>
      <c r="F831" t="str">
        <f t="shared" si="25"/>
        <v>ДА</v>
      </c>
    </row>
    <row r="832" spans="1:6">
      <c r="A832" t="str">
        <f t="shared" si="24"/>
        <v>24Alleghany</v>
      </c>
      <c r="B832" s="390" t="s">
        <v>240</v>
      </c>
      <c r="C832" s="390">
        <v>24</v>
      </c>
      <c r="D832" s="390">
        <v>8</v>
      </c>
      <c r="E832" s="390"/>
      <c r="F832" t="str">
        <f t="shared" si="25"/>
        <v>НЕТ</v>
      </c>
    </row>
    <row r="833" spans="1:6">
      <c r="A833" t="str">
        <f t="shared" si="24"/>
        <v>39Alleghany</v>
      </c>
      <c r="B833" s="390" t="s">
        <v>240</v>
      </c>
      <c r="C833" s="390">
        <v>39</v>
      </c>
      <c r="D833" s="390">
        <v>11</v>
      </c>
      <c r="E833" s="390" t="s">
        <v>639</v>
      </c>
      <c r="F833" t="str">
        <f t="shared" si="25"/>
        <v>ДА</v>
      </c>
    </row>
    <row r="834" spans="1:6">
      <c r="A834" t="str">
        <f t="shared" si="24"/>
        <v>80Alleghany</v>
      </c>
      <c r="B834" s="390" t="s">
        <v>240</v>
      </c>
      <c r="C834" s="390">
        <v>80</v>
      </c>
      <c r="D834" s="390">
        <v>1</v>
      </c>
      <c r="E834" s="390" t="s">
        <v>640</v>
      </c>
      <c r="F834" t="str">
        <f t="shared" si="25"/>
        <v>ДА</v>
      </c>
    </row>
    <row r="835" spans="1:6">
      <c r="A835" t="str">
        <f t="shared" ref="A835:A898" si="26">CONCATENATE(C835,B835)</f>
        <v>137Alleghany</v>
      </c>
      <c r="B835" s="390" t="s">
        <v>240</v>
      </c>
      <c r="C835" s="390">
        <v>137</v>
      </c>
      <c r="D835" s="390">
        <v>11</v>
      </c>
      <c r="E835" s="390" t="s">
        <v>231</v>
      </c>
      <c r="F835" t="str">
        <f t="shared" ref="F835:F898" si="27">IF(ISBLANK(E835),"НЕТ","ДА")</f>
        <v>ДА</v>
      </c>
    </row>
    <row r="836" spans="1:6">
      <c r="A836" t="str">
        <f t="shared" si="26"/>
        <v>29Alleghany</v>
      </c>
      <c r="B836" s="390" t="s">
        <v>240</v>
      </c>
      <c r="C836" s="390">
        <v>29</v>
      </c>
      <c r="D836" s="390">
        <v>10</v>
      </c>
      <c r="E836" s="390" t="s">
        <v>641</v>
      </c>
      <c r="F836" t="str">
        <f t="shared" si="27"/>
        <v>ДА</v>
      </c>
    </row>
    <row r="837" spans="1:6">
      <c r="A837" t="str">
        <f t="shared" si="26"/>
        <v>71Alleghany</v>
      </c>
      <c r="B837" s="390" t="s">
        <v>240</v>
      </c>
      <c r="C837" s="390">
        <v>71</v>
      </c>
      <c r="D837" s="390">
        <v>1</v>
      </c>
      <c r="E837" s="390" t="s">
        <v>642</v>
      </c>
      <c r="F837" t="str">
        <f t="shared" si="27"/>
        <v>ДА</v>
      </c>
    </row>
    <row r="838" spans="1:6">
      <c r="A838" t="str">
        <f t="shared" si="26"/>
        <v>27Alleghany</v>
      </c>
      <c r="B838" s="390" t="s">
        <v>240</v>
      </c>
      <c r="C838" s="390">
        <v>27</v>
      </c>
      <c r="D838" s="390">
        <v>12</v>
      </c>
      <c r="E838" s="390" t="s">
        <v>643</v>
      </c>
      <c r="F838" t="str">
        <f t="shared" si="27"/>
        <v>ДА</v>
      </c>
    </row>
    <row r="839" spans="1:6" ht="30">
      <c r="A839" t="str">
        <f t="shared" si="26"/>
        <v>141Alleghany</v>
      </c>
      <c r="B839" s="390" t="s">
        <v>240</v>
      </c>
      <c r="C839" s="390">
        <v>141</v>
      </c>
      <c r="D839" s="390">
        <v>11</v>
      </c>
      <c r="E839" s="390" t="s">
        <v>644</v>
      </c>
      <c r="F839" t="str">
        <f t="shared" si="27"/>
        <v>ДА</v>
      </c>
    </row>
    <row r="840" spans="1:6">
      <c r="A840" t="str">
        <f t="shared" si="26"/>
        <v>88Alleghany</v>
      </c>
      <c r="B840" s="390" t="s">
        <v>240</v>
      </c>
      <c r="C840" s="390">
        <v>88</v>
      </c>
      <c r="D840" s="390">
        <v>10</v>
      </c>
      <c r="E840" s="390" t="s">
        <v>645</v>
      </c>
      <c r="F840" t="str">
        <f t="shared" si="27"/>
        <v>ДА</v>
      </c>
    </row>
    <row r="841" spans="1:6">
      <c r="A841" t="str">
        <f t="shared" si="26"/>
        <v>135Alleghany</v>
      </c>
      <c r="B841" s="390" t="s">
        <v>240</v>
      </c>
      <c r="C841" s="390">
        <v>135</v>
      </c>
      <c r="D841" s="390">
        <v>11</v>
      </c>
      <c r="E841" s="390" t="s">
        <v>646</v>
      </c>
      <c r="F841" t="str">
        <f t="shared" si="27"/>
        <v>ДА</v>
      </c>
    </row>
    <row r="842" spans="1:6">
      <c r="A842" t="str">
        <f t="shared" si="26"/>
        <v>100Alleghany</v>
      </c>
      <c r="B842" s="390" t="s">
        <v>240</v>
      </c>
      <c r="C842" s="390">
        <v>100</v>
      </c>
      <c r="D842" s="390">
        <v>11</v>
      </c>
      <c r="E842" s="390" t="s">
        <v>647</v>
      </c>
      <c r="F842" t="str">
        <f t="shared" si="27"/>
        <v>ДА</v>
      </c>
    </row>
    <row r="843" spans="1:6">
      <c r="A843" t="str">
        <f t="shared" si="26"/>
        <v>78Alleghany</v>
      </c>
      <c r="B843" s="390" t="s">
        <v>240</v>
      </c>
      <c r="C843" s="390">
        <v>78</v>
      </c>
      <c r="D843" s="390">
        <v>2</v>
      </c>
      <c r="E843" s="390" t="s">
        <v>648</v>
      </c>
      <c r="F843" t="str">
        <f t="shared" si="27"/>
        <v>ДА</v>
      </c>
    </row>
    <row r="844" spans="1:6">
      <c r="A844" t="str">
        <f t="shared" si="26"/>
        <v>14Alleghany</v>
      </c>
      <c r="B844" s="390" t="s">
        <v>240</v>
      </c>
      <c r="C844" s="390">
        <v>14</v>
      </c>
      <c r="D844" s="390">
        <v>5</v>
      </c>
      <c r="E844" s="390" t="s">
        <v>649</v>
      </c>
      <c r="F844" t="str">
        <f t="shared" si="27"/>
        <v>ДА</v>
      </c>
    </row>
    <row r="845" spans="1:6">
      <c r="A845" t="str">
        <f t="shared" si="26"/>
        <v>142Alleghany</v>
      </c>
      <c r="B845" s="390" t="s">
        <v>240</v>
      </c>
      <c r="C845" s="390">
        <v>142</v>
      </c>
      <c r="D845" s="390">
        <v>12</v>
      </c>
      <c r="E845" s="390" t="s">
        <v>650</v>
      </c>
      <c r="F845" t="str">
        <f t="shared" si="27"/>
        <v>ДА</v>
      </c>
    </row>
    <row r="846" spans="1:6">
      <c r="A846" t="str">
        <f t="shared" si="26"/>
        <v>18Alleghany</v>
      </c>
      <c r="B846" s="390" t="s">
        <v>240</v>
      </c>
      <c r="C846" s="390">
        <v>18</v>
      </c>
      <c r="D846" s="390">
        <v>11</v>
      </c>
      <c r="E846" s="390" t="s">
        <v>651</v>
      </c>
      <c r="F846" t="str">
        <f t="shared" si="27"/>
        <v>ДА</v>
      </c>
    </row>
    <row r="847" spans="1:6">
      <c r="A847" t="str">
        <f t="shared" si="26"/>
        <v>79Alleghany</v>
      </c>
      <c r="B847" s="390" t="s">
        <v>240</v>
      </c>
      <c r="C847" s="390">
        <v>79</v>
      </c>
      <c r="D847" s="390">
        <v>2</v>
      </c>
      <c r="E847" s="390" t="s">
        <v>652</v>
      </c>
      <c r="F847" t="str">
        <f t="shared" si="27"/>
        <v>ДА</v>
      </c>
    </row>
    <row r="848" spans="1:6">
      <c r="A848" t="str">
        <f t="shared" si="26"/>
        <v>20Alleghany</v>
      </c>
      <c r="B848" s="390" t="s">
        <v>240</v>
      </c>
      <c r="C848" s="390">
        <v>20</v>
      </c>
      <c r="D848" s="390">
        <v>11</v>
      </c>
      <c r="E848" s="390" t="s">
        <v>653</v>
      </c>
      <c r="F848" t="str">
        <f t="shared" si="27"/>
        <v>ДА</v>
      </c>
    </row>
    <row r="849" spans="1:6">
      <c r="A849" t="str">
        <f t="shared" si="26"/>
        <v>58AlexTrub</v>
      </c>
      <c r="B849" s="390" t="s">
        <v>100</v>
      </c>
      <c r="C849" s="390">
        <v>58</v>
      </c>
      <c r="D849" s="390">
        <v>1</v>
      </c>
      <c r="E849" s="390" t="s">
        <v>236</v>
      </c>
      <c r="F849" t="str">
        <f t="shared" si="27"/>
        <v>ДА</v>
      </c>
    </row>
    <row r="850" spans="1:6">
      <c r="A850" t="str">
        <f t="shared" si="26"/>
        <v>100AlexTrub</v>
      </c>
      <c r="B850" s="390" t="s">
        <v>100</v>
      </c>
      <c r="C850" s="390">
        <v>100</v>
      </c>
      <c r="D850" s="390">
        <v>11</v>
      </c>
      <c r="E850" s="390" t="s">
        <v>233</v>
      </c>
      <c r="F850" t="str">
        <f t="shared" si="27"/>
        <v>ДА</v>
      </c>
    </row>
    <row r="851" spans="1:6">
      <c r="A851" t="str">
        <f t="shared" si="26"/>
        <v>86AlexTrub</v>
      </c>
      <c r="B851" s="390" t="s">
        <v>100</v>
      </c>
      <c r="C851" s="390">
        <v>86</v>
      </c>
      <c r="D851" s="390">
        <v>7</v>
      </c>
      <c r="E851" s="390"/>
      <c r="F851" t="str">
        <f t="shared" si="27"/>
        <v>НЕТ</v>
      </c>
    </row>
    <row r="852" spans="1:6">
      <c r="A852" t="str">
        <f t="shared" si="26"/>
        <v>152AlexTrub</v>
      </c>
      <c r="B852" s="390" t="s">
        <v>100</v>
      </c>
      <c r="C852" s="390">
        <v>152</v>
      </c>
      <c r="D852" s="390">
        <v>6</v>
      </c>
      <c r="E852" s="390" t="s">
        <v>654</v>
      </c>
      <c r="F852" t="str">
        <f t="shared" si="27"/>
        <v>ДА</v>
      </c>
    </row>
    <row r="853" spans="1:6">
      <c r="A853" t="str">
        <f t="shared" si="26"/>
        <v>26AlexTrub</v>
      </c>
      <c r="B853" s="390" t="s">
        <v>100</v>
      </c>
      <c r="C853" s="390">
        <v>26</v>
      </c>
      <c r="D853" s="390">
        <v>7</v>
      </c>
      <c r="E853" s="390"/>
      <c r="F853" t="str">
        <f t="shared" si="27"/>
        <v>НЕТ</v>
      </c>
    </row>
    <row r="854" spans="1:6">
      <c r="A854" t="str">
        <f t="shared" si="26"/>
        <v>20AlexTrub</v>
      </c>
      <c r="B854" s="390" t="s">
        <v>100</v>
      </c>
      <c r="C854" s="390">
        <v>20</v>
      </c>
      <c r="D854" s="390">
        <v>11</v>
      </c>
      <c r="E854" s="390" t="s">
        <v>655</v>
      </c>
      <c r="F854" t="str">
        <f t="shared" si="27"/>
        <v>ДА</v>
      </c>
    </row>
    <row r="855" spans="1:6">
      <c r="A855" t="str">
        <f t="shared" si="26"/>
        <v>35AlexTrub</v>
      </c>
      <c r="B855" s="390" t="s">
        <v>100</v>
      </c>
      <c r="C855" s="390">
        <v>35</v>
      </c>
      <c r="D855" s="390">
        <v>9</v>
      </c>
      <c r="E855" s="390" t="s">
        <v>656</v>
      </c>
      <c r="F855" t="str">
        <f t="shared" si="27"/>
        <v>ДА</v>
      </c>
    </row>
    <row r="856" spans="1:6">
      <c r="A856" t="str">
        <f t="shared" si="26"/>
        <v>68AlexTrub</v>
      </c>
      <c r="B856" s="390" t="s">
        <v>100</v>
      </c>
      <c r="C856" s="390">
        <v>68</v>
      </c>
      <c r="D856" s="390">
        <v>8</v>
      </c>
      <c r="E856" s="390"/>
      <c r="F856" t="str">
        <f t="shared" si="27"/>
        <v>НЕТ</v>
      </c>
    </row>
    <row r="857" spans="1:6">
      <c r="A857" t="str">
        <f t="shared" si="26"/>
        <v>95AlexTrub</v>
      </c>
      <c r="B857" s="390" t="s">
        <v>100</v>
      </c>
      <c r="C857" s="390">
        <v>95</v>
      </c>
      <c r="D857" s="390">
        <v>1</v>
      </c>
      <c r="E857" s="390" t="s">
        <v>657</v>
      </c>
      <c r="F857" t="str">
        <f t="shared" si="27"/>
        <v>ДА</v>
      </c>
    </row>
    <row r="858" spans="1:6">
      <c r="A858" t="str">
        <f t="shared" si="26"/>
        <v>10AlexTrub</v>
      </c>
      <c r="B858" s="390" t="s">
        <v>100</v>
      </c>
      <c r="C858" s="390">
        <v>10</v>
      </c>
      <c r="D858" s="390">
        <v>1</v>
      </c>
      <c r="E858" s="390" t="s">
        <v>658</v>
      </c>
      <c r="F858" t="str">
        <f t="shared" si="27"/>
        <v>ДА</v>
      </c>
    </row>
    <row r="859" spans="1:6">
      <c r="A859" t="str">
        <f t="shared" si="26"/>
        <v>37AlexTrub</v>
      </c>
      <c r="B859" s="390" t="s">
        <v>100</v>
      </c>
      <c r="C859" s="390">
        <v>37</v>
      </c>
      <c r="D859" s="390">
        <v>10</v>
      </c>
      <c r="E859" s="390" t="s">
        <v>659</v>
      </c>
      <c r="F859" t="str">
        <f t="shared" si="27"/>
        <v>ДА</v>
      </c>
    </row>
    <row r="860" spans="1:6">
      <c r="A860" t="str">
        <f t="shared" si="26"/>
        <v>39AlexTrub</v>
      </c>
      <c r="B860" s="390" t="s">
        <v>100</v>
      </c>
      <c r="C860" s="390">
        <v>39</v>
      </c>
      <c r="D860" s="390">
        <v>9</v>
      </c>
      <c r="E860" s="390" t="s">
        <v>660</v>
      </c>
      <c r="F860" t="str">
        <f t="shared" si="27"/>
        <v>ДА</v>
      </c>
    </row>
    <row r="861" spans="1:6">
      <c r="A861" t="str">
        <f t="shared" si="26"/>
        <v>66AlexTrub</v>
      </c>
      <c r="B861" s="390" t="s">
        <v>100</v>
      </c>
      <c r="C861" s="390">
        <v>66</v>
      </c>
      <c r="D861" s="390">
        <v>6</v>
      </c>
      <c r="E861" s="390"/>
      <c r="F861" t="str">
        <f t="shared" si="27"/>
        <v>НЕТ</v>
      </c>
    </row>
    <row r="862" spans="1:6">
      <c r="A862" t="str">
        <f t="shared" si="26"/>
        <v>157AlexTrub</v>
      </c>
      <c r="B862" s="390" t="s">
        <v>100</v>
      </c>
      <c r="C862" s="390">
        <v>157</v>
      </c>
      <c r="D862" s="390">
        <v>12</v>
      </c>
      <c r="E862" s="390" t="s">
        <v>661</v>
      </c>
      <c r="F862" t="str">
        <f t="shared" si="27"/>
        <v>ДА</v>
      </c>
    </row>
    <row r="863" spans="1:6">
      <c r="A863" t="str">
        <f t="shared" si="26"/>
        <v>62AlexTrub</v>
      </c>
      <c r="B863" s="390" t="s">
        <v>100</v>
      </c>
      <c r="C863" s="390">
        <v>62</v>
      </c>
      <c r="D863" s="390">
        <v>5</v>
      </c>
      <c r="E863" s="390"/>
      <c r="F863" t="str">
        <f t="shared" si="27"/>
        <v>НЕТ</v>
      </c>
    </row>
    <row r="864" spans="1:6">
      <c r="A864" t="str">
        <f t="shared" si="26"/>
        <v>61AlexTrub</v>
      </c>
      <c r="B864" s="390" t="s">
        <v>100</v>
      </c>
      <c r="C864" s="390">
        <v>61</v>
      </c>
      <c r="D864" s="390">
        <v>7</v>
      </c>
      <c r="E864" s="390" t="s">
        <v>662</v>
      </c>
      <c r="F864" t="str">
        <f t="shared" si="27"/>
        <v>ДА</v>
      </c>
    </row>
    <row r="865" spans="1:6">
      <c r="A865" t="str">
        <f t="shared" si="26"/>
        <v>2AlexTrub</v>
      </c>
      <c r="B865" s="390" t="s">
        <v>100</v>
      </c>
      <c r="C865" s="390">
        <v>2</v>
      </c>
      <c r="D865" s="390">
        <v>5</v>
      </c>
      <c r="E865" s="390"/>
      <c r="F865" t="str">
        <f t="shared" si="27"/>
        <v>НЕТ</v>
      </c>
    </row>
    <row r="866" spans="1:6">
      <c r="A866" t="str">
        <f t="shared" si="26"/>
        <v>105AlexTrub</v>
      </c>
      <c r="B866" s="390" t="s">
        <v>100</v>
      </c>
      <c r="C866" s="390">
        <v>105</v>
      </c>
      <c r="D866" s="390">
        <v>9</v>
      </c>
      <c r="E866" s="390" t="s">
        <v>663</v>
      </c>
      <c r="F866" t="str">
        <f t="shared" si="27"/>
        <v>ДА</v>
      </c>
    </row>
    <row r="867" spans="1:6">
      <c r="A867" t="str">
        <f t="shared" si="26"/>
        <v>85AlexTrub</v>
      </c>
      <c r="B867" s="390" t="s">
        <v>100</v>
      </c>
      <c r="C867" s="390">
        <v>85</v>
      </c>
      <c r="D867" s="390">
        <v>6</v>
      </c>
      <c r="E867" s="390"/>
      <c r="F867" t="str">
        <f t="shared" si="27"/>
        <v>НЕТ</v>
      </c>
    </row>
    <row r="868" spans="1:6">
      <c r="A868" t="str">
        <f t="shared" si="26"/>
        <v>117AlexTrub</v>
      </c>
      <c r="B868" s="390" t="s">
        <v>100</v>
      </c>
      <c r="C868" s="390">
        <v>117</v>
      </c>
      <c r="D868" s="390">
        <v>6</v>
      </c>
      <c r="E868" s="390"/>
      <c r="F868" t="str">
        <f t="shared" si="27"/>
        <v>НЕТ</v>
      </c>
    </row>
    <row r="869" spans="1:6">
      <c r="A869" t="str">
        <f t="shared" si="26"/>
        <v>77AlexTrub</v>
      </c>
      <c r="B869" s="390" t="s">
        <v>100</v>
      </c>
      <c r="C869" s="390">
        <v>77</v>
      </c>
      <c r="D869" s="390">
        <v>11</v>
      </c>
      <c r="E869" s="390" t="s">
        <v>664</v>
      </c>
      <c r="F869" t="str">
        <f t="shared" si="27"/>
        <v>ДА</v>
      </c>
    </row>
    <row r="870" spans="1:6">
      <c r="A870" t="str">
        <f t="shared" si="26"/>
        <v>137AlexTrub</v>
      </c>
      <c r="B870" s="390" t="s">
        <v>100</v>
      </c>
      <c r="C870" s="390">
        <v>137</v>
      </c>
      <c r="D870" s="390">
        <v>8</v>
      </c>
      <c r="E870" s="390" t="s">
        <v>665</v>
      </c>
      <c r="F870" t="str">
        <f t="shared" si="27"/>
        <v>ДА</v>
      </c>
    </row>
    <row r="871" spans="1:6">
      <c r="A871" t="str">
        <f t="shared" si="26"/>
        <v>156AlexTrub</v>
      </c>
      <c r="B871" s="390" t="s">
        <v>100</v>
      </c>
      <c r="C871" s="390">
        <v>156</v>
      </c>
      <c r="D871" s="390">
        <v>6</v>
      </c>
      <c r="E871" s="390"/>
      <c r="F871" t="str">
        <f t="shared" si="27"/>
        <v>НЕТ</v>
      </c>
    </row>
    <row r="872" spans="1:6">
      <c r="A872" t="str">
        <f t="shared" si="26"/>
        <v>144AlexTrub</v>
      </c>
      <c r="B872" s="390" t="s">
        <v>100</v>
      </c>
      <c r="C872" s="390">
        <v>144</v>
      </c>
      <c r="D872" s="390">
        <v>10</v>
      </c>
      <c r="E872" s="390" t="s">
        <v>230</v>
      </c>
      <c r="F872" t="str">
        <f t="shared" si="27"/>
        <v>ДА</v>
      </c>
    </row>
    <row r="873" spans="1:6">
      <c r="A873" t="str">
        <f t="shared" si="26"/>
        <v>93AlexTrub</v>
      </c>
      <c r="B873" s="390" t="s">
        <v>100</v>
      </c>
      <c r="C873" s="390">
        <v>93</v>
      </c>
      <c r="D873" s="390">
        <v>5</v>
      </c>
      <c r="E873" s="390"/>
      <c r="F873" t="str">
        <f t="shared" si="27"/>
        <v>НЕТ</v>
      </c>
    </row>
    <row r="874" spans="1:6">
      <c r="A874" t="str">
        <f t="shared" si="26"/>
        <v>57AlexTrub</v>
      </c>
      <c r="B874" s="390" t="s">
        <v>100</v>
      </c>
      <c r="C874" s="390">
        <v>57</v>
      </c>
      <c r="D874" s="390">
        <v>4</v>
      </c>
      <c r="E874" s="390"/>
      <c r="F874" t="str">
        <f t="shared" si="27"/>
        <v>НЕТ</v>
      </c>
    </row>
    <row r="875" spans="1:6">
      <c r="A875" t="str">
        <f t="shared" si="26"/>
        <v>51AlexTrub</v>
      </c>
      <c r="B875" s="390" t="s">
        <v>100</v>
      </c>
      <c r="C875" s="390">
        <v>51</v>
      </c>
      <c r="D875" s="390">
        <v>4</v>
      </c>
      <c r="E875" s="390"/>
      <c r="F875" t="str">
        <f t="shared" si="27"/>
        <v>НЕТ</v>
      </c>
    </row>
    <row r="876" spans="1:6">
      <c r="A876" t="str">
        <f t="shared" si="26"/>
        <v>40AlexTrub</v>
      </c>
      <c r="B876" s="390" t="s">
        <v>100</v>
      </c>
      <c r="C876" s="390">
        <v>40</v>
      </c>
      <c r="D876" s="390">
        <v>5</v>
      </c>
      <c r="E876" s="390"/>
      <c r="F876" t="str">
        <f t="shared" si="27"/>
        <v>НЕТ</v>
      </c>
    </row>
    <row r="877" spans="1:6">
      <c r="A877" t="str">
        <f t="shared" si="26"/>
        <v>22AlexTrub</v>
      </c>
      <c r="B877" s="390" t="s">
        <v>100</v>
      </c>
      <c r="C877" s="390">
        <v>22</v>
      </c>
      <c r="D877" s="390">
        <v>4</v>
      </c>
      <c r="E877" s="390"/>
      <c r="F877" t="str">
        <f t="shared" si="27"/>
        <v>НЕТ</v>
      </c>
    </row>
    <row r="878" spans="1:6">
      <c r="A878" t="str">
        <f t="shared" si="26"/>
        <v>153AlexTrub</v>
      </c>
      <c r="B878" s="390" t="s">
        <v>100</v>
      </c>
      <c r="C878" s="390">
        <v>153</v>
      </c>
      <c r="D878" s="390">
        <v>6</v>
      </c>
      <c r="E878" s="390"/>
      <c r="F878" t="str">
        <f t="shared" si="27"/>
        <v>НЕТ</v>
      </c>
    </row>
    <row r="879" spans="1:6">
      <c r="A879" t="str">
        <f t="shared" si="26"/>
        <v>121AlexTrub</v>
      </c>
      <c r="B879" s="390" t="s">
        <v>100</v>
      </c>
      <c r="C879" s="390">
        <v>121</v>
      </c>
      <c r="D879" s="390">
        <v>8</v>
      </c>
      <c r="E879" s="390"/>
      <c r="F879" t="str">
        <f t="shared" si="27"/>
        <v>НЕТ</v>
      </c>
    </row>
    <row r="880" spans="1:6">
      <c r="A880" t="str">
        <f t="shared" si="26"/>
        <v>56AlexTrub</v>
      </c>
      <c r="B880" s="390" t="s">
        <v>100</v>
      </c>
      <c r="C880" s="390">
        <v>56</v>
      </c>
      <c r="D880" s="390">
        <v>9</v>
      </c>
      <c r="E880" s="390" t="s">
        <v>666</v>
      </c>
      <c r="F880" t="str">
        <f t="shared" si="27"/>
        <v>ДА</v>
      </c>
    </row>
    <row r="881" spans="1:6">
      <c r="A881" t="str">
        <f t="shared" si="26"/>
        <v>18AlexTrub</v>
      </c>
      <c r="B881" s="390" t="s">
        <v>100</v>
      </c>
      <c r="C881" s="390">
        <v>18</v>
      </c>
      <c r="D881" s="390">
        <v>5</v>
      </c>
      <c r="E881" s="390"/>
      <c r="F881" t="str">
        <f t="shared" si="27"/>
        <v>НЕТ</v>
      </c>
    </row>
    <row r="882" spans="1:6">
      <c r="A882" t="str">
        <f t="shared" si="26"/>
        <v>63AlexTrub</v>
      </c>
      <c r="B882" s="390" t="s">
        <v>100</v>
      </c>
      <c r="C882" s="390">
        <v>63</v>
      </c>
      <c r="D882" s="390">
        <v>4</v>
      </c>
      <c r="E882" s="390"/>
      <c r="F882" t="str">
        <f t="shared" si="27"/>
        <v>НЕТ</v>
      </c>
    </row>
    <row r="883" spans="1:6">
      <c r="A883" t="str">
        <f t="shared" si="26"/>
        <v>53AlexTrub</v>
      </c>
      <c r="B883" s="390" t="s">
        <v>100</v>
      </c>
      <c r="C883" s="390">
        <v>53</v>
      </c>
      <c r="D883" s="390">
        <v>2</v>
      </c>
      <c r="E883" s="390" t="s">
        <v>667</v>
      </c>
      <c r="F883" t="str">
        <f t="shared" si="27"/>
        <v>ДА</v>
      </c>
    </row>
    <row r="884" spans="1:6">
      <c r="A884" t="str">
        <f t="shared" si="26"/>
        <v>124AlexTrub</v>
      </c>
      <c r="B884" s="390" t="s">
        <v>100</v>
      </c>
      <c r="C884" s="390">
        <v>124</v>
      </c>
      <c r="D884" s="390">
        <v>1</v>
      </c>
      <c r="E884" s="390" t="s">
        <v>237</v>
      </c>
      <c r="F884" t="str">
        <f t="shared" si="27"/>
        <v>ДА</v>
      </c>
    </row>
    <row r="885" spans="1:6">
      <c r="A885" t="str">
        <f t="shared" si="26"/>
        <v>21AlexTrub</v>
      </c>
      <c r="B885" s="390" t="s">
        <v>100</v>
      </c>
      <c r="C885" s="390">
        <v>21</v>
      </c>
      <c r="D885" s="390">
        <v>4</v>
      </c>
      <c r="E885" s="390"/>
      <c r="F885" t="str">
        <f t="shared" si="27"/>
        <v>НЕТ</v>
      </c>
    </row>
    <row r="886" spans="1:6">
      <c r="A886" t="str">
        <f t="shared" si="26"/>
        <v>79AlexTrub</v>
      </c>
      <c r="B886" s="390" t="s">
        <v>100</v>
      </c>
      <c r="C886" s="390">
        <v>79</v>
      </c>
      <c r="D886" s="390">
        <v>5</v>
      </c>
      <c r="E886" s="390"/>
      <c r="F886" t="str">
        <f t="shared" si="27"/>
        <v>НЕТ</v>
      </c>
    </row>
    <row r="887" spans="1:6">
      <c r="A887" t="str">
        <f t="shared" si="26"/>
        <v>52AlexTrub</v>
      </c>
      <c r="B887" s="390" t="s">
        <v>100</v>
      </c>
      <c r="C887" s="390">
        <v>52</v>
      </c>
      <c r="D887" s="390">
        <v>5</v>
      </c>
      <c r="E887" s="390"/>
      <c r="F887" t="str">
        <f t="shared" si="27"/>
        <v>НЕТ</v>
      </c>
    </row>
    <row r="888" spans="1:6">
      <c r="A888" t="str">
        <f t="shared" si="26"/>
        <v>148AlexTrub</v>
      </c>
      <c r="B888" s="390" t="s">
        <v>100</v>
      </c>
      <c r="C888" s="390">
        <v>148</v>
      </c>
      <c r="D888" s="390">
        <v>1</v>
      </c>
      <c r="E888" s="390" t="s">
        <v>236</v>
      </c>
      <c r="F888" t="str">
        <f t="shared" si="27"/>
        <v>ДА</v>
      </c>
    </row>
    <row r="889" spans="1:6">
      <c r="A889" t="str">
        <f t="shared" si="26"/>
        <v>81AlexTrub</v>
      </c>
      <c r="B889" s="390" t="s">
        <v>100</v>
      </c>
      <c r="C889" s="390">
        <v>81</v>
      </c>
      <c r="D889" s="390">
        <v>1</v>
      </c>
      <c r="E889" s="390" t="s">
        <v>668</v>
      </c>
      <c r="F889" t="str">
        <f t="shared" si="27"/>
        <v>ДА</v>
      </c>
    </row>
    <row r="890" spans="1:6">
      <c r="A890" t="str">
        <f t="shared" si="26"/>
        <v>76AlexTrub</v>
      </c>
      <c r="B890" s="390" t="s">
        <v>100</v>
      </c>
      <c r="C890" s="390">
        <v>76</v>
      </c>
      <c r="D890" s="390">
        <v>1</v>
      </c>
      <c r="E890" s="390" t="s">
        <v>669</v>
      </c>
      <c r="F890" t="str">
        <f t="shared" si="27"/>
        <v>ДА</v>
      </c>
    </row>
    <row r="891" spans="1:6">
      <c r="A891" t="str">
        <f t="shared" si="26"/>
        <v>126kobza</v>
      </c>
      <c r="B891" s="390" t="s">
        <v>1343</v>
      </c>
      <c r="C891" s="390">
        <v>126</v>
      </c>
      <c r="D891" s="390">
        <v>8</v>
      </c>
      <c r="E891" s="390"/>
      <c r="F891" t="str">
        <f t="shared" si="27"/>
        <v>НЕТ</v>
      </c>
    </row>
    <row r="892" spans="1:6">
      <c r="A892" t="str">
        <f t="shared" si="26"/>
        <v>22kobza</v>
      </c>
      <c r="B892" s="390" t="s">
        <v>1343</v>
      </c>
      <c r="C892" s="390">
        <v>22</v>
      </c>
      <c r="D892" s="390">
        <v>6</v>
      </c>
      <c r="E892" s="390"/>
      <c r="F892" t="str">
        <f t="shared" si="27"/>
        <v>НЕТ</v>
      </c>
    </row>
    <row r="893" spans="1:6">
      <c r="A893" t="str">
        <f t="shared" si="26"/>
        <v>25kobza</v>
      </c>
      <c r="B893" s="390" t="s">
        <v>1343</v>
      </c>
      <c r="C893" s="390">
        <v>25</v>
      </c>
      <c r="D893" s="390">
        <v>8</v>
      </c>
      <c r="E893" s="390"/>
      <c r="F893" t="str">
        <f t="shared" si="27"/>
        <v>НЕТ</v>
      </c>
    </row>
    <row r="894" spans="1:6">
      <c r="A894" t="str">
        <f t="shared" si="26"/>
        <v>93kobza</v>
      </c>
      <c r="B894" s="390" t="s">
        <v>1343</v>
      </c>
      <c r="C894" s="390">
        <v>93</v>
      </c>
      <c r="D894" s="390">
        <v>7</v>
      </c>
      <c r="E894" s="390"/>
      <c r="F894" t="str">
        <f t="shared" si="27"/>
        <v>НЕТ</v>
      </c>
    </row>
    <row r="895" spans="1:6">
      <c r="A895" t="str">
        <f t="shared" si="26"/>
        <v>154kobza</v>
      </c>
      <c r="B895" s="390" t="s">
        <v>1343</v>
      </c>
      <c r="C895" s="390">
        <v>154</v>
      </c>
      <c r="D895" s="390">
        <v>8</v>
      </c>
      <c r="E895" s="390"/>
      <c r="F895" t="str">
        <f t="shared" si="27"/>
        <v>НЕТ</v>
      </c>
    </row>
    <row r="896" spans="1:6">
      <c r="A896" t="str">
        <f t="shared" si="26"/>
        <v>64kobza</v>
      </c>
      <c r="B896" s="390" t="s">
        <v>1343</v>
      </c>
      <c r="C896" s="390">
        <v>64</v>
      </c>
      <c r="D896" s="390">
        <v>7</v>
      </c>
      <c r="E896" s="390"/>
      <c r="F896" t="str">
        <f t="shared" si="27"/>
        <v>НЕТ</v>
      </c>
    </row>
    <row r="897" spans="1:6">
      <c r="A897" t="str">
        <f t="shared" si="26"/>
        <v>117kobza</v>
      </c>
      <c r="B897" s="390" t="s">
        <v>1343</v>
      </c>
      <c r="C897" s="390">
        <v>117</v>
      </c>
      <c r="D897" s="390">
        <v>9</v>
      </c>
      <c r="E897" s="390" t="s">
        <v>1344</v>
      </c>
      <c r="F897" t="str">
        <f t="shared" si="27"/>
        <v>ДА</v>
      </c>
    </row>
    <row r="898" spans="1:6">
      <c r="A898" t="str">
        <f t="shared" si="26"/>
        <v>45kobza</v>
      </c>
      <c r="B898" s="390" t="s">
        <v>1343</v>
      </c>
      <c r="C898" s="390">
        <v>45</v>
      </c>
      <c r="D898" s="390">
        <v>4</v>
      </c>
      <c r="E898" s="390"/>
      <c r="F898" t="str">
        <f t="shared" si="27"/>
        <v>НЕТ</v>
      </c>
    </row>
    <row r="899" spans="1:6">
      <c r="A899" t="str">
        <f t="shared" ref="A899:A962" si="28">CONCATENATE(C899,B899)</f>
        <v>59kobza</v>
      </c>
      <c r="B899" s="390" t="s">
        <v>1343</v>
      </c>
      <c r="C899" s="390">
        <v>59</v>
      </c>
      <c r="D899" s="390">
        <v>8</v>
      </c>
      <c r="E899" s="390"/>
      <c r="F899" t="str">
        <f t="shared" ref="F899:F962" si="29">IF(ISBLANK(E899),"НЕТ","ДА")</f>
        <v>НЕТ</v>
      </c>
    </row>
    <row r="900" spans="1:6" ht="30">
      <c r="A900" t="str">
        <f t="shared" si="28"/>
        <v>155kobza</v>
      </c>
      <c r="B900" s="390" t="s">
        <v>1343</v>
      </c>
      <c r="C900" s="390">
        <v>155</v>
      </c>
      <c r="D900" s="390">
        <v>9</v>
      </c>
      <c r="E900" s="390" t="s">
        <v>1345</v>
      </c>
      <c r="F900" t="str">
        <f t="shared" si="29"/>
        <v>ДА</v>
      </c>
    </row>
    <row r="901" spans="1:6">
      <c r="A901" t="str">
        <f t="shared" si="28"/>
        <v>63kobza</v>
      </c>
      <c r="B901" s="390" t="s">
        <v>1343</v>
      </c>
      <c r="C901" s="390">
        <v>63</v>
      </c>
      <c r="D901" s="390">
        <v>8</v>
      </c>
      <c r="E901" s="390"/>
      <c r="F901" t="str">
        <f t="shared" si="29"/>
        <v>НЕТ</v>
      </c>
    </row>
    <row r="902" spans="1:6">
      <c r="A902" t="str">
        <f t="shared" si="28"/>
        <v>148kobza</v>
      </c>
      <c r="B902" s="390" t="s">
        <v>1343</v>
      </c>
      <c r="C902" s="390">
        <v>148</v>
      </c>
      <c r="D902" s="390">
        <v>3</v>
      </c>
      <c r="E902" s="390" t="s">
        <v>1346</v>
      </c>
      <c r="F902" t="str">
        <f t="shared" si="29"/>
        <v>ДА</v>
      </c>
    </row>
    <row r="903" spans="1:6">
      <c r="A903" t="str">
        <f t="shared" si="28"/>
        <v>36kobza</v>
      </c>
      <c r="B903" s="390" t="s">
        <v>1343</v>
      </c>
      <c r="C903" s="390">
        <v>36</v>
      </c>
      <c r="D903" s="390">
        <v>8</v>
      </c>
      <c r="E903" s="390" t="s">
        <v>1347</v>
      </c>
      <c r="F903" t="str">
        <f t="shared" si="29"/>
        <v>ДА</v>
      </c>
    </row>
    <row r="904" spans="1:6">
      <c r="A904" t="str">
        <f t="shared" si="28"/>
        <v>70kobza</v>
      </c>
      <c r="B904" s="390" t="s">
        <v>1343</v>
      </c>
      <c r="C904" s="390">
        <v>70</v>
      </c>
      <c r="D904" s="390">
        <v>8</v>
      </c>
      <c r="E904" s="390"/>
      <c r="F904" t="str">
        <f t="shared" si="29"/>
        <v>НЕТ</v>
      </c>
    </row>
    <row r="905" spans="1:6">
      <c r="A905" t="str">
        <f t="shared" si="28"/>
        <v>144kobza</v>
      </c>
      <c r="B905" s="390" t="s">
        <v>1343</v>
      </c>
      <c r="C905" s="390">
        <v>144</v>
      </c>
      <c r="D905" s="390">
        <v>8</v>
      </c>
      <c r="E905" s="390"/>
      <c r="F905" t="str">
        <f t="shared" si="29"/>
        <v>НЕТ</v>
      </c>
    </row>
    <row r="906" spans="1:6">
      <c r="A906" t="str">
        <f t="shared" si="28"/>
        <v>20kobza</v>
      </c>
      <c r="B906" s="390" t="s">
        <v>1343</v>
      </c>
      <c r="C906" s="390">
        <v>20</v>
      </c>
      <c r="D906" s="390">
        <v>11</v>
      </c>
      <c r="E906" s="390" t="s">
        <v>1348</v>
      </c>
      <c r="F906" t="str">
        <f t="shared" si="29"/>
        <v>ДА</v>
      </c>
    </row>
    <row r="907" spans="1:6">
      <c r="A907" t="str">
        <f t="shared" si="28"/>
        <v>67kobza</v>
      </c>
      <c r="B907" s="390" t="s">
        <v>1343</v>
      </c>
      <c r="C907" s="390">
        <v>67</v>
      </c>
      <c r="D907" s="390">
        <v>7</v>
      </c>
      <c r="E907" s="390"/>
      <c r="F907" t="str">
        <f t="shared" si="29"/>
        <v>НЕТ</v>
      </c>
    </row>
    <row r="908" spans="1:6">
      <c r="A908" t="str">
        <f t="shared" si="28"/>
        <v>15kobza</v>
      </c>
      <c r="B908" s="390" t="s">
        <v>1343</v>
      </c>
      <c r="C908" s="390">
        <v>15</v>
      </c>
      <c r="D908" s="390">
        <v>9</v>
      </c>
      <c r="E908" s="390" t="s">
        <v>1349</v>
      </c>
      <c r="F908" t="str">
        <f t="shared" si="29"/>
        <v>ДА</v>
      </c>
    </row>
    <row r="909" spans="1:6">
      <c r="A909" t="str">
        <f t="shared" si="28"/>
        <v>12kobza</v>
      </c>
      <c r="B909" s="390" t="s">
        <v>1343</v>
      </c>
      <c r="C909" s="390">
        <v>12</v>
      </c>
      <c r="D909" s="390">
        <v>8</v>
      </c>
      <c r="E909" s="390"/>
      <c r="F909" t="str">
        <f t="shared" si="29"/>
        <v>НЕТ</v>
      </c>
    </row>
    <row r="910" spans="1:6">
      <c r="A910" t="str">
        <f t="shared" si="28"/>
        <v>78kobza</v>
      </c>
      <c r="B910" s="390" t="s">
        <v>1343</v>
      </c>
      <c r="C910" s="390">
        <v>78</v>
      </c>
      <c r="D910" s="390">
        <v>9</v>
      </c>
      <c r="E910" s="390"/>
      <c r="F910" t="str">
        <f t="shared" si="29"/>
        <v>НЕТ</v>
      </c>
    </row>
    <row r="911" spans="1:6">
      <c r="A911" t="str">
        <f t="shared" si="28"/>
        <v>27kobza</v>
      </c>
      <c r="B911" s="390" t="s">
        <v>1343</v>
      </c>
      <c r="C911" s="390">
        <v>27</v>
      </c>
      <c r="D911" s="390">
        <v>11</v>
      </c>
      <c r="E911" s="390" t="s">
        <v>1350</v>
      </c>
      <c r="F911" t="str">
        <f t="shared" si="29"/>
        <v>ДА</v>
      </c>
    </row>
    <row r="912" spans="1:6">
      <c r="A912" t="str">
        <f t="shared" si="28"/>
        <v>17kobza</v>
      </c>
      <c r="B912" s="390" t="s">
        <v>1343</v>
      </c>
      <c r="C912" s="390">
        <v>17</v>
      </c>
      <c r="D912" s="390">
        <v>7</v>
      </c>
      <c r="E912" s="390"/>
      <c r="F912" t="str">
        <f t="shared" si="29"/>
        <v>НЕТ</v>
      </c>
    </row>
    <row r="913" spans="1:6">
      <c r="A913" t="str">
        <f t="shared" si="28"/>
        <v>40kobza</v>
      </c>
      <c r="B913" s="390" t="s">
        <v>1343</v>
      </c>
      <c r="C913" s="390">
        <v>40</v>
      </c>
      <c r="D913" s="390">
        <v>7</v>
      </c>
      <c r="E913" s="390"/>
      <c r="F913" t="str">
        <f t="shared" si="29"/>
        <v>НЕТ</v>
      </c>
    </row>
    <row r="914" spans="1:6">
      <c r="A914" t="str">
        <f t="shared" si="28"/>
        <v>56kobza</v>
      </c>
      <c r="B914" s="390" t="s">
        <v>1343</v>
      </c>
      <c r="C914" s="390">
        <v>56</v>
      </c>
      <c r="D914" s="390">
        <v>7</v>
      </c>
      <c r="E914" s="390"/>
      <c r="F914" t="str">
        <f t="shared" si="29"/>
        <v>НЕТ</v>
      </c>
    </row>
    <row r="915" spans="1:6">
      <c r="A915" t="str">
        <f t="shared" si="28"/>
        <v>138kobza</v>
      </c>
      <c r="B915" s="390" t="s">
        <v>1343</v>
      </c>
      <c r="C915" s="390">
        <v>138</v>
      </c>
      <c r="D915" s="390">
        <v>8</v>
      </c>
      <c r="E915" s="390"/>
      <c r="F915" t="str">
        <f t="shared" si="29"/>
        <v>НЕТ</v>
      </c>
    </row>
    <row r="916" spans="1:6">
      <c r="A916" t="str">
        <f t="shared" si="28"/>
        <v>158kobza</v>
      </c>
      <c r="B916" s="390" t="s">
        <v>1343</v>
      </c>
      <c r="C916" s="390">
        <v>158</v>
      </c>
      <c r="D916" s="390">
        <v>11</v>
      </c>
      <c r="E916" s="390" t="s">
        <v>1351</v>
      </c>
      <c r="F916" t="str">
        <f t="shared" si="29"/>
        <v>ДА</v>
      </c>
    </row>
    <row r="917" spans="1:6">
      <c r="A917" t="str">
        <f t="shared" si="28"/>
        <v>150kobza</v>
      </c>
      <c r="B917" s="390" t="s">
        <v>1343</v>
      </c>
      <c r="C917" s="390">
        <v>150</v>
      </c>
      <c r="D917" s="390">
        <v>2</v>
      </c>
      <c r="E917" s="390" t="s">
        <v>1352</v>
      </c>
      <c r="F917" t="str">
        <f t="shared" si="29"/>
        <v>ДА</v>
      </c>
    </row>
    <row r="918" spans="1:6">
      <c r="A918" t="str">
        <f t="shared" si="28"/>
        <v>105kobza</v>
      </c>
      <c r="B918" s="390" t="s">
        <v>1343</v>
      </c>
      <c r="C918" s="390">
        <v>105</v>
      </c>
      <c r="D918" s="390">
        <v>9</v>
      </c>
      <c r="E918" s="390" t="s">
        <v>1353</v>
      </c>
      <c r="F918" t="str">
        <f t="shared" si="29"/>
        <v>ДА</v>
      </c>
    </row>
    <row r="919" spans="1:6">
      <c r="A919" t="str">
        <f t="shared" si="28"/>
        <v>8kobza</v>
      </c>
      <c r="B919" s="390" t="s">
        <v>1343</v>
      </c>
      <c r="C919" s="390">
        <v>8</v>
      </c>
      <c r="D919" s="390">
        <v>7</v>
      </c>
      <c r="E919" s="390"/>
      <c r="F919" t="str">
        <f t="shared" si="29"/>
        <v>НЕТ</v>
      </c>
    </row>
    <row r="920" spans="1:6">
      <c r="A920" t="str">
        <f t="shared" si="28"/>
        <v>46kobza</v>
      </c>
      <c r="B920" s="390" t="s">
        <v>1343</v>
      </c>
      <c r="C920" s="390">
        <v>46</v>
      </c>
      <c r="D920" s="390">
        <v>7</v>
      </c>
      <c r="E920" s="390"/>
      <c r="F920" t="str">
        <f t="shared" si="29"/>
        <v>НЕТ</v>
      </c>
    </row>
    <row r="921" spans="1:6">
      <c r="A921" t="str">
        <f t="shared" si="28"/>
        <v>21kobza</v>
      </c>
      <c r="B921" s="390" t="s">
        <v>1343</v>
      </c>
      <c r="C921" s="390">
        <v>21</v>
      </c>
      <c r="D921" s="390">
        <v>7</v>
      </c>
      <c r="E921" s="390"/>
      <c r="F921" t="str">
        <f t="shared" si="29"/>
        <v>НЕТ</v>
      </c>
    </row>
    <row r="922" spans="1:6">
      <c r="A922" t="str">
        <f t="shared" si="28"/>
        <v>19kobza</v>
      </c>
      <c r="B922" s="390" t="s">
        <v>1343</v>
      </c>
      <c r="C922" s="390">
        <v>19</v>
      </c>
      <c r="D922" s="390">
        <v>10</v>
      </c>
      <c r="E922" s="390" t="s">
        <v>1354</v>
      </c>
      <c r="F922" t="str">
        <f t="shared" si="29"/>
        <v>ДА</v>
      </c>
    </row>
    <row r="923" spans="1:6">
      <c r="A923" t="str">
        <f t="shared" si="28"/>
        <v>65kobza</v>
      </c>
      <c r="B923" s="390" t="s">
        <v>1343</v>
      </c>
      <c r="C923" s="390">
        <v>65</v>
      </c>
      <c r="D923" s="390">
        <v>7</v>
      </c>
      <c r="E923" s="390"/>
      <c r="F923" t="str">
        <f t="shared" si="29"/>
        <v>НЕТ</v>
      </c>
    </row>
    <row r="924" spans="1:6">
      <c r="A924" t="str">
        <f t="shared" si="28"/>
        <v>41kobza</v>
      </c>
      <c r="B924" s="390" t="s">
        <v>1343</v>
      </c>
      <c r="C924" s="390">
        <v>41</v>
      </c>
      <c r="D924" s="390">
        <v>6</v>
      </c>
      <c r="E924" s="390"/>
      <c r="F924" t="str">
        <f t="shared" si="29"/>
        <v>НЕТ</v>
      </c>
    </row>
    <row r="925" spans="1:6">
      <c r="A925" t="str">
        <f t="shared" si="28"/>
        <v>96kobza</v>
      </c>
      <c r="B925" s="390" t="s">
        <v>1343</v>
      </c>
      <c r="C925" s="390">
        <v>96</v>
      </c>
      <c r="D925" s="390">
        <v>7</v>
      </c>
      <c r="E925" s="390"/>
      <c r="F925" t="str">
        <f t="shared" si="29"/>
        <v>НЕТ</v>
      </c>
    </row>
    <row r="926" spans="1:6">
      <c r="A926" t="str">
        <f t="shared" si="28"/>
        <v>11kobza</v>
      </c>
      <c r="B926" s="390" t="s">
        <v>1343</v>
      </c>
      <c r="C926" s="390">
        <v>11</v>
      </c>
      <c r="D926" s="390">
        <v>4</v>
      </c>
      <c r="E926" s="390"/>
      <c r="F926" t="str">
        <f t="shared" si="29"/>
        <v>НЕТ</v>
      </c>
    </row>
    <row r="927" spans="1:6">
      <c r="A927" t="str">
        <f t="shared" si="28"/>
        <v>91kobza</v>
      </c>
      <c r="B927" s="390" t="s">
        <v>1343</v>
      </c>
      <c r="C927" s="390">
        <v>91</v>
      </c>
      <c r="D927" s="390">
        <v>6</v>
      </c>
      <c r="E927" s="390"/>
      <c r="F927" t="str">
        <f t="shared" si="29"/>
        <v>НЕТ</v>
      </c>
    </row>
    <row r="928" spans="1:6">
      <c r="A928" t="str">
        <f t="shared" si="28"/>
        <v>13kobza</v>
      </c>
      <c r="B928" s="390" t="s">
        <v>1343</v>
      </c>
      <c r="C928" s="390">
        <v>13</v>
      </c>
      <c r="D928" s="390">
        <v>8</v>
      </c>
      <c r="E928" s="390"/>
      <c r="F928" t="str">
        <f t="shared" si="29"/>
        <v>НЕТ</v>
      </c>
    </row>
    <row r="929" spans="1:6">
      <c r="A929" t="str">
        <f t="shared" si="28"/>
        <v>95kobza</v>
      </c>
      <c r="B929" s="390" t="s">
        <v>1343</v>
      </c>
      <c r="C929" s="390">
        <v>95</v>
      </c>
      <c r="D929" s="390">
        <v>6</v>
      </c>
      <c r="E929" s="390"/>
      <c r="F929" t="str">
        <f t="shared" si="29"/>
        <v>НЕТ</v>
      </c>
    </row>
    <row r="930" spans="1:6">
      <c r="A930" t="str">
        <f t="shared" si="28"/>
        <v>133kobza</v>
      </c>
      <c r="B930" s="390" t="s">
        <v>1343</v>
      </c>
      <c r="C930" s="390">
        <v>133</v>
      </c>
      <c r="D930" s="390">
        <v>7</v>
      </c>
      <c r="E930" s="390"/>
      <c r="F930" t="str">
        <f t="shared" si="29"/>
        <v>НЕТ</v>
      </c>
    </row>
    <row r="931" spans="1:6">
      <c r="A931" t="str">
        <f t="shared" si="28"/>
        <v>62kobza</v>
      </c>
      <c r="B931" s="390" t="s">
        <v>1343</v>
      </c>
      <c r="C931" s="390">
        <v>62</v>
      </c>
      <c r="D931" s="390">
        <v>7</v>
      </c>
      <c r="E931" s="390"/>
      <c r="F931" t="str">
        <f t="shared" si="29"/>
        <v>НЕТ</v>
      </c>
    </row>
    <row r="932" spans="1:6">
      <c r="A932" t="str">
        <f t="shared" si="28"/>
        <v>139kobza</v>
      </c>
      <c r="B932" s="390" t="s">
        <v>1343</v>
      </c>
      <c r="C932" s="390">
        <v>139</v>
      </c>
      <c r="D932" s="390">
        <v>9</v>
      </c>
      <c r="E932" s="390"/>
      <c r="F932" t="str">
        <f t="shared" si="29"/>
        <v>НЕТ</v>
      </c>
    </row>
    <row r="933" spans="1:6">
      <c r="A933" t="str">
        <f t="shared" si="28"/>
        <v>124kobza</v>
      </c>
      <c r="B933" s="390" t="s">
        <v>1343</v>
      </c>
      <c r="C933" s="390">
        <v>124</v>
      </c>
      <c r="D933" s="390">
        <v>4</v>
      </c>
      <c r="E933" s="390"/>
      <c r="F933" t="str">
        <f t="shared" si="29"/>
        <v>НЕТ</v>
      </c>
    </row>
    <row r="934" spans="1:6">
      <c r="A934" t="str">
        <f t="shared" si="28"/>
        <v>84kobza</v>
      </c>
      <c r="B934" s="390" t="s">
        <v>1343</v>
      </c>
      <c r="C934" s="390">
        <v>84</v>
      </c>
      <c r="D934" s="390">
        <v>6</v>
      </c>
      <c r="E934" s="390"/>
      <c r="F934" t="str">
        <f t="shared" si="29"/>
        <v>НЕТ</v>
      </c>
    </row>
    <row r="935" spans="1:6">
      <c r="A935" t="str">
        <f t="shared" si="28"/>
        <v>69kobza</v>
      </c>
      <c r="B935" s="390" t="s">
        <v>1343</v>
      </c>
      <c r="C935" s="390">
        <v>69</v>
      </c>
      <c r="D935" s="390">
        <v>8</v>
      </c>
      <c r="E935" s="390"/>
      <c r="F935" t="str">
        <f t="shared" si="29"/>
        <v>НЕТ</v>
      </c>
    </row>
    <row r="936" spans="1:6">
      <c r="A936" t="str">
        <f t="shared" si="28"/>
        <v>113kobza</v>
      </c>
      <c r="B936" s="390" t="s">
        <v>1343</v>
      </c>
      <c r="C936" s="390">
        <v>113</v>
      </c>
      <c r="D936" s="390">
        <v>9</v>
      </c>
      <c r="E936" s="390"/>
      <c r="F936" t="str">
        <f t="shared" si="29"/>
        <v>НЕТ</v>
      </c>
    </row>
    <row r="937" spans="1:6">
      <c r="A937" t="str">
        <f t="shared" si="28"/>
        <v>89kobza</v>
      </c>
      <c r="B937" s="390" t="s">
        <v>1343</v>
      </c>
      <c r="C937" s="390">
        <v>89</v>
      </c>
      <c r="D937" s="390">
        <v>7</v>
      </c>
      <c r="E937" s="390"/>
      <c r="F937" t="str">
        <f t="shared" si="29"/>
        <v>НЕТ</v>
      </c>
    </row>
    <row r="938" spans="1:6">
      <c r="A938" t="str">
        <f t="shared" si="28"/>
        <v>111kobza</v>
      </c>
      <c r="B938" s="390" t="s">
        <v>1343</v>
      </c>
      <c r="C938" s="390">
        <v>111</v>
      </c>
      <c r="D938" s="390">
        <v>8</v>
      </c>
      <c r="E938" s="390"/>
      <c r="F938" t="str">
        <f t="shared" si="29"/>
        <v>НЕТ</v>
      </c>
    </row>
    <row r="939" spans="1:6">
      <c r="A939" t="str">
        <f t="shared" si="28"/>
        <v>102kobza</v>
      </c>
      <c r="B939" s="390" t="s">
        <v>1343</v>
      </c>
      <c r="C939" s="390">
        <v>102</v>
      </c>
      <c r="D939" s="390">
        <v>8</v>
      </c>
      <c r="E939" s="390"/>
      <c r="F939" t="str">
        <f t="shared" si="29"/>
        <v>НЕТ</v>
      </c>
    </row>
    <row r="940" spans="1:6">
      <c r="A940" t="str">
        <f t="shared" si="28"/>
        <v>82kobza</v>
      </c>
      <c r="B940" s="390" t="s">
        <v>1343</v>
      </c>
      <c r="C940" s="390">
        <v>82</v>
      </c>
      <c r="D940" s="390">
        <v>8</v>
      </c>
      <c r="E940" s="390"/>
      <c r="F940" t="str">
        <f t="shared" si="29"/>
        <v>НЕТ</v>
      </c>
    </row>
    <row r="941" spans="1:6">
      <c r="A941" t="str">
        <f t="shared" si="28"/>
        <v>26kobza</v>
      </c>
      <c r="B941" s="390" t="s">
        <v>1343</v>
      </c>
      <c r="C941" s="390">
        <v>26</v>
      </c>
      <c r="D941" s="390">
        <v>10</v>
      </c>
      <c r="E941" s="390" t="s">
        <v>1355</v>
      </c>
      <c r="F941" t="str">
        <f t="shared" si="29"/>
        <v>ДА</v>
      </c>
    </row>
    <row r="942" spans="1:6">
      <c r="A942" t="str">
        <f t="shared" si="28"/>
        <v>109kobza</v>
      </c>
      <c r="B942" s="390" t="s">
        <v>1343</v>
      </c>
      <c r="C942" s="390">
        <v>109</v>
      </c>
      <c r="D942" s="390">
        <v>12</v>
      </c>
      <c r="E942" s="390" t="s">
        <v>1356</v>
      </c>
      <c r="F942" t="str">
        <f t="shared" si="29"/>
        <v>ДА</v>
      </c>
    </row>
    <row r="943" spans="1:6">
      <c r="A943" t="str">
        <f t="shared" si="28"/>
        <v>119kobza</v>
      </c>
      <c r="B943" s="390" t="s">
        <v>1343</v>
      </c>
      <c r="C943" s="390">
        <v>119</v>
      </c>
      <c r="D943" s="390">
        <v>8</v>
      </c>
      <c r="E943" s="390"/>
      <c r="F943" t="str">
        <f t="shared" si="29"/>
        <v>НЕТ</v>
      </c>
    </row>
    <row r="944" spans="1:6">
      <c r="A944" t="str">
        <f t="shared" si="28"/>
        <v>33kobza</v>
      </c>
      <c r="B944" s="390" t="s">
        <v>1343</v>
      </c>
      <c r="C944" s="390">
        <v>33</v>
      </c>
      <c r="D944" s="390">
        <v>8</v>
      </c>
      <c r="E944" s="390"/>
      <c r="F944" t="str">
        <f t="shared" si="29"/>
        <v>НЕТ</v>
      </c>
    </row>
    <row r="945" spans="1:6">
      <c r="A945" t="str">
        <f t="shared" si="28"/>
        <v>135kobza</v>
      </c>
      <c r="B945" s="390" t="s">
        <v>1343</v>
      </c>
      <c r="C945" s="390">
        <v>135</v>
      </c>
      <c r="D945" s="390">
        <v>9</v>
      </c>
      <c r="E945" s="390"/>
      <c r="F945" t="str">
        <f t="shared" si="29"/>
        <v>НЕТ</v>
      </c>
    </row>
    <row r="946" spans="1:6">
      <c r="A946" t="str">
        <f t="shared" si="28"/>
        <v>104kobza</v>
      </c>
      <c r="B946" s="390" t="s">
        <v>1343</v>
      </c>
      <c r="C946" s="390">
        <v>104</v>
      </c>
      <c r="D946" s="390">
        <v>8</v>
      </c>
      <c r="E946" s="390"/>
      <c r="F946" t="str">
        <f t="shared" si="29"/>
        <v>НЕТ</v>
      </c>
    </row>
    <row r="947" spans="1:6">
      <c r="A947" t="str">
        <f t="shared" si="28"/>
        <v>2kobza</v>
      </c>
      <c r="B947" s="390" t="s">
        <v>1343</v>
      </c>
      <c r="C947" s="390">
        <v>2</v>
      </c>
      <c r="D947" s="390">
        <v>7</v>
      </c>
      <c r="E947" s="390"/>
      <c r="F947" t="str">
        <f t="shared" si="29"/>
        <v>НЕТ</v>
      </c>
    </row>
    <row r="948" spans="1:6">
      <c r="A948" t="str">
        <f t="shared" si="28"/>
        <v>129kobza</v>
      </c>
      <c r="B948" s="390" t="s">
        <v>1343</v>
      </c>
      <c r="C948" s="390">
        <v>129</v>
      </c>
      <c r="D948" s="390">
        <v>9</v>
      </c>
      <c r="E948" s="390"/>
      <c r="F948" t="str">
        <f t="shared" si="29"/>
        <v>НЕТ</v>
      </c>
    </row>
    <row r="949" spans="1:6">
      <c r="A949" t="str">
        <f t="shared" si="28"/>
        <v>6kobza</v>
      </c>
      <c r="B949" s="390" t="s">
        <v>1343</v>
      </c>
      <c r="C949" s="390">
        <v>6</v>
      </c>
      <c r="D949" s="390">
        <v>11</v>
      </c>
      <c r="E949" s="390" t="s">
        <v>1357</v>
      </c>
      <c r="F949" t="str">
        <f t="shared" si="29"/>
        <v>ДА</v>
      </c>
    </row>
    <row r="950" spans="1:6">
      <c r="A950" t="str">
        <f t="shared" si="28"/>
        <v>50kobza</v>
      </c>
      <c r="B950" s="390" t="s">
        <v>1343</v>
      </c>
      <c r="C950" s="390">
        <v>50</v>
      </c>
      <c r="D950" s="390">
        <v>7</v>
      </c>
      <c r="E950" s="390"/>
      <c r="F950" t="str">
        <f t="shared" si="29"/>
        <v>НЕТ</v>
      </c>
    </row>
    <row r="951" spans="1:6">
      <c r="A951" t="str">
        <f t="shared" si="28"/>
        <v>143kobza</v>
      </c>
      <c r="B951" s="390" t="s">
        <v>1343</v>
      </c>
      <c r="C951" s="390">
        <v>143</v>
      </c>
      <c r="D951" s="390">
        <v>9</v>
      </c>
      <c r="E951" s="390"/>
      <c r="F951" t="str">
        <f t="shared" si="29"/>
        <v>НЕТ</v>
      </c>
    </row>
    <row r="952" spans="1:6">
      <c r="A952" t="str">
        <f t="shared" si="28"/>
        <v>157kobza</v>
      </c>
      <c r="B952" s="390" t="s">
        <v>1343</v>
      </c>
      <c r="C952" s="390">
        <v>157</v>
      </c>
      <c r="D952" s="390">
        <v>9</v>
      </c>
      <c r="E952" s="390" t="s">
        <v>1358</v>
      </c>
      <c r="F952" t="str">
        <f t="shared" si="29"/>
        <v>ДА</v>
      </c>
    </row>
    <row r="953" spans="1:6">
      <c r="A953" t="str">
        <f t="shared" si="28"/>
        <v>76kobza</v>
      </c>
      <c r="B953" s="390" t="s">
        <v>1343</v>
      </c>
      <c r="C953" s="390">
        <v>76</v>
      </c>
      <c r="D953" s="390">
        <v>4</v>
      </c>
      <c r="E953" s="390" t="s">
        <v>1359</v>
      </c>
      <c r="F953" t="str">
        <f t="shared" si="29"/>
        <v>ДА</v>
      </c>
    </row>
    <row r="954" spans="1:6">
      <c r="A954" t="str">
        <f t="shared" si="28"/>
        <v>72kobza</v>
      </c>
      <c r="B954" s="390" t="s">
        <v>1343</v>
      </c>
      <c r="C954" s="390">
        <v>72</v>
      </c>
      <c r="D954" s="390">
        <v>8</v>
      </c>
      <c r="E954" s="390"/>
      <c r="F954" t="str">
        <f t="shared" si="29"/>
        <v>НЕТ</v>
      </c>
    </row>
    <row r="955" spans="1:6">
      <c r="A955" t="str">
        <f t="shared" si="28"/>
        <v>68kobza</v>
      </c>
      <c r="B955" s="390" t="s">
        <v>1343</v>
      </c>
      <c r="C955" s="390">
        <v>68</v>
      </c>
      <c r="D955" s="390">
        <v>6</v>
      </c>
      <c r="E955" s="390"/>
      <c r="F955" t="str">
        <f t="shared" si="29"/>
        <v>НЕТ</v>
      </c>
    </row>
    <row r="956" spans="1:6">
      <c r="A956" t="str">
        <f t="shared" si="28"/>
        <v>125kobza</v>
      </c>
      <c r="B956" s="390" t="s">
        <v>1343</v>
      </c>
      <c r="C956" s="390">
        <v>125</v>
      </c>
      <c r="D956" s="390">
        <v>7</v>
      </c>
      <c r="E956" s="390"/>
      <c r="F956" t="str">
        <f t="shared" si="29"/>
        <v>НЕТ</v>
      </c>
    </row>
    <row r="957" spans="1:6">
      <c r="A957" t="str">
        <f t="shared" si="28"/>
        <v>39kobza</v>
      </c>
      <c r="B957" s="390" t="s">
        <v>1343</v>
      </c>
      <c r="C957" s="390">
        <v>39</v>
      </c>
      <c r="D957" s="390">
        <v>8</v>
      </c>
      <c r="E957" s="390"/>
      <c r="F957" t="str">
        <f t="shared" si="29"/>
        <v>НЕТ</v>
      </c>
    </row>
    <row r="958" spans="1:6">
      <c r="A958" t="str">
        <f t="shared" si="28"/>
        <v>112kobza</v>
      </c>
      <c r="B958" s="390" t="s">
        <v>1343</v>
      </c>
      <c r="C958" s="390">
        <v>112</v>
      </c>
      <c r="D958" s="390">
        <v>9</v>
      </c>
      <c r="E958" s="390"/>
      <c r="F958" t="str">
        <f t="shared" si="29"/>
        <v>НЕТ</v>
      </c>
    </row>
    <row r="959" spans="1:6">
      <c r="A959" t="str">
        <f t="shared" si="28"/>
        <v>145kobza</v>
      </c>
      <c r="B959" s="390" t="s">
        <v>1343</v>
      </c>
      <c r="C959" s="390">
        <v>145</v>
      </c>
      <c r="D959" s="390">
        <v>9</v>
      </c>
      <c r="E959" s="390" t="s">
        <v>1360</v>
      </c>
      <c r="F959" t="str">
        <f t="shared" si="29"/>
        <v>ДА</v>
      </c>
    </row>
    <row r="960" spans="1:6">
      <c r="A960" t="str">
        <f t="shared" si="28"/>
        <v>140kobza</v>
      </c>
      <c r="B960" s="390" t="s">
        <v>1343</v>
      </c>
      <c r="C960" s="390">
        <v>140</v>
      </c>
      <c r="D960" s="390">
        <v>9</v>
      </c>
      <c r="E960" s="390"/>
      <c r="F960" t="str">
        <f t="shared" si="29"/>
        <v>НЕТ</v>
      </c>
    </row>
    <row r="961" spans="1:6">
      <c r="A961" t="str">
        <f t="shared" si="28"/>
        <v>94kobza</v>
      </c>
      <c r="B961" s="390" t="s">
        <v>1343</v>
      </c>
      <c r="C961" s="390">
        <v>94</v>
      </c>
      <c r="D961" s="390">
        <v>7</v>
      </c>
      <c r="E961" s="390"/>
      <c r="F961" t="str">
        <f t="shared" si="29"/>
        <v>НЕТ</v>
      </c>
    </row>
    <row r="962" spans="1:6">
      <c r="A962" t="str">
        <f t="shared" si="28"/>
        <v>73kobza</v>
      </c>
      <c r="B962" s="390" t="s">
        <v>1343</v>
      </c>
      <c r="C962" s="390">
        <v>73</v>
      </c>
      <c r="D962" s="390">
        <v>8</v>
      </c>
      <c r="E962" s="390"/>
      <c r="F962" t="str">
        <f t="shared" si="29"/>
        <v>НЕТ</v>
      </c>
    </row>
    <row r="963" spans="1:6">
      <c r="A963" t="str">
        <f t="shared" ref="A963:A1026" si="30">CONCATENATE(C963,B963)</f>
        <v>66kobza</v>
      </c>
      <c r="B963" s="390" t="s">
        <v>1343</v>
      </c>
      <c r="C963" s="390">
        <v>66</v>
      </c>
      <c r="D963" s="390">
        <v>9</v>
      </c>
      <c r="E963" s="390"/>
      <c r="F963" t="str">
        <f t="shared" ref="F963:F1026" si="31">IF(ISBLANK(E963),"НЕТ","ДА")</f>
        <v>НЕТ</v>
      </c>
    </row>
    <row r="964" spans="1:6">
      <c r="A964" t="str">
        <f t="shared" si="30"/>
        <v>156kobza</v>
      </c>
      <c r="B964" s="390" t="s">
        <v>1343</v>
      </c>
      <c r="C964" s="390">
        <v>156</v>
      </c>
      <c r="D964" s="390">
        <v>8</v>
      </c>
      <c r="E964" s="390"/>
      <c r="F964" t="str">
        <f t="shared" si="31"/>
        <v>НЕТ</v>
      </c>
    </row>
    <row r="965" spans="1:6">
      <c r="A965" t="str">
        <f t="shared" si="30"/>
        <v>106kobza</v>
      </c>
      <c r="B965" s="390" t="s">
        <v>1343</v>
      </c>
      <c r="C965" s="390">
        <v>106</v>
      </c>
      <c r="D965" s="390">
        <v>10</v>
      </c>
      <c r="E965" s="390" t="s">
        <v>1361</v>
      </c>
      <c r="F965" t="str">
        <f t="shared" si="31"/>
        <v>ДА</v>
      </c>
    </row>
    <row r="966" spans="1:6">
      <c r="A966" t="str">
        <f t="shared" si="30"/>
        <v>18kobza</v>
      </c>
      <c r="B966" s="390" t="s">
        <v>1343</v>
      </c>
      <c r="C966" s="390">
        <v>18</v>
      </c>
      <c r="D966" s="390">
        <v>9</v>
      </c>
      <c r="E966" s="390"/>
      <c r="F966" t="str">
        <f t="shared" si="31"/>
        <v>НЕТ</v>
      </c>
    </row>
    <row r="967" spans="1:6">
      <c r="A967" t="str">
        <f t="shared" si="30"/>
        <v>122kobza</v>
      </c>
      <c r="B967" s="390" t="s">
        <v>1343</v>
      </c>
      <c r="C967" s="390">
        <v>122</v>
      </c>
      <c r="D967" s="390">
        <v>9</v>
      </c>
      <c r="E967" s="390"/>
      <c r="F967" t="str">
        <f t="shared" si="31"/>
        <v>НЕТ</v>
      </c>
    </row>
    <row r="968" spans="1:6" ht="30">
      <c r="A968" t="str">
        <f t="shared" si="30"/>
        <v>3kobza</v>
      </c>
      <c r="B968" s="390" t="s">
        <v>1343</v>
      </c>
      <c r="C968" s="390">
        <v>3</v>
      </c>
      <c r="D968" s="390">
        <v>10</v>
      </c>
      <c r="E968" s="390" t="s">
        <v>1362</v>
      </c>
      <c r="F968" t="str">
        <f t="shared" si="31"/>
        <v>ДА</v>
      </c>
    </row>
    <row r="969" spans="1:6">
      <c r="A969" t="str">
        <f t="shared" si="30"/>
        <v>52kobza</v>
      </c>
      <c r="B969" s="390" t="s">
        <v>1343</v>
      </c>
      <c r="C969" s="390">
        <v>52</v>
      </c>
      <c r="D969" s="390">
        <v>8</v>
      </c>
      <c r="E969" s="390"/>
      <c r="F969" t="str">
        <f t="shared" si="31"/>
        <v>НЕТ</v>
      </c>
    </row>
    <row r="970" spans="1:6">
      <c r="A970" t="str">
        <f t="shared" si="30"/>
        <v>60kobza</v>
      </c>
      <c r="B970" s="390" t="s">
        <v>1343</v>
      </c>
      <c r="C970" s="390">
        <v>60</v>
      </c>
      <c r="D970" s="390">
        <v>8</v>
      </c>
      <c r="E970" s="390"/>
      <c r="F970" t="str">
        <f t="shared" si="31"/>
        <v>НЕТ</v>
      </c>
    </row>
    <row r="971" spans="1:6">
      <c r="A971" t="str">
        <f t="shared" si="30"/>
        <v>83kobza</v>
      </c>
      <c r="B971" s="390" t="s">
        <v>1343</v>
      </c>
      <c r="C971" s="390">
        <v>83</v>
      </c>
      <c r="D971" s="390">
        <v>9</v>
      </c>
      <c r="E971" s="390"/>
      <c r="F971" t="str">
        <f t="shared" si="31"/>
        <v>НЕТ</v>
      </c>
    </row>
    <row r="972" spans="1:6">
      <c r="A972" t="str">
        <f t="shared" si="30"/>
        <v>110kobza</v>
      </c>
      <c r="B972" s="390" t="s">
        <v>1343</v>
      </c>
      <c r="C972" s="390">
        <v>110</v>
      </c>
      <c r="D972" s="390">
        <v>11</v>
      </c>
      <c r="E972" s="390" t="s">
        <v>1363</v>
      </c>
      <c r="F972" t="str">
        <f t="shared" si="31"/>
        <v>ДА</v>
      </c>
    </row>
    <row r="973" spans="1:6">
      <c r="A973" t="str">
        <f t="shared" si="30"/>
        <v>1kobza</v>
      </c>
      <c r="B973" s="390" t="s">
        <v>1343</v>
      </c>
      <c r="C973" s="390">
        <v>1</v>
      </c>
      <c r="D973" s="390">
        <v>8</v>
      </c>
      <c r="E973" s="390"/>
      <c r="F973" t="str">
        <f t="shared" si="31"/>
        <v>НЕТ</v>
      </c>
    </row>
    <row r="974" spans="1:6">
      <c r="A974" t="str">
        <f t="shared" si="30"/>
        <v>134kobza</v>
      </c>
      <c r="B974" s="390" t="s">
        <v>1343</v>
      </c>
      <c r="C974" s="390">
        <v>134</v>
      </c>
      <c r="D974" s="390">
        <v>8</v>
      </c>
      <c r="E974" s="390"/>
      <c r="F974" t="str">
        <f t="shared" si="31"/>
        <v>НЕТ</v>
      </c>
    </row>
    <row r="975" spans="1:6">
      <c r="A975" t="str">
        <f t="shared" si="30"/>
        <v>120kobza</v>
      </c>
      <c r="B975" s="390" t="s">
        <v>1343</v>
      </c>
      <c r="C975" s="390">
        <v>120</v>
      </c>
      <c r="D975" s="390">
        <v>9</v>
      </c>
      <c r="E975" s="390"/>
      <c r="F975" t="str">
        <f t="shared" si="31"/>
        <v>НЕТ</v>
      </c>
    </row>
    <row r="976" spans="1:6">
      <c r="A976" t="str">
        <f t="shared" si="30"/>
        <v>80kobza</v>
      </c>
      <c r="B976" s="390" t="s">
        <v>1343</v>
      </c>
      <c r="C976" s="390">
        <v>80</v>
      </c>
      <c r="D976" s="390">
        <v>7</v>
      </c>
      <c r="E976" s="390"/>
      <c r="F976" t="str">
        <f t="shared" si="31"/>
        <v>НЕТ</v>
      </c>
    </row>
    <row r="977" spans="1:6">
      <c r="A977" t="str">
        <f t="shared" si="30"/>
        <v>35kobza</v>
      </c>
      <c r="B977" s="390" t="s">
        <v>1343</v>
      </c>
      <c r="C977" s="390">
        <v>35</v>
      </c>
      <c r="D977" s="390">
        <v>8</v>
      </c>
      <c r="E977" s="390"/>
      <c r="F977" t="str">
        <f t="shared" si="31"/>
        <v>НЕТ</v>
      </c>
    </row>
    <row r="978" spans="1:6">
      <c r="A978" t="str">
        <f t="shared" si="30"/>
        <v>58kobza</v>
      </c>
      <c r="B978" s="390" t="s">
        <v>1343</v>
      </c>
      <c r="C978" s="390">
        <v>58</v>
      </c>
      <c r="D978" s="390">
        <v>8</v>
      </c>
      <c r="E978" s="390"/>
      <c r="F978" t="str">
        <f t="shared" si="31"/>
        <v>НЕТ</v>
      </c>
    </row>
    <row r="979" spans="1:6">
      <c r="A979" t="str">
        <f t="shared" si="30"/>
        <v>37kobza</v>
      </c>
      <c r="B979" s="390" t="s">
        <v>1343</v>
      </c>
      <c r="C979" s="390">
        <v>37</v>
      </c>
      <c r="D979" s="390">
        <v>6</v>
      </c>
      <c r="E979" s="390"/>
      <c r="F979" t="str">
        <f t="shared" si="31"/>
        <v>НЕТ</v>
      </c>
    </row>
    <row r="980" spans="1:6">
      <c r="A980" t="str">
        <f t="shared" si="30"/>
        <v>49kobza</v>
      </c>
      <c r="B980" s="390" t="s">
        <v>1343</v>
      </c>
      <c r="C980" s="390">
        <v>49</v>
      </c>
      <c r="D980" s="390">
        <v>7</v>
      </c>
      <c r="E980" s="390"/>
      <c r="F980" t="str">
        <f t="shared" si="31"/>
        <v>НЕТ</v>
      </c>
    </row>
    <row r="981" spans="1:6">
      <c r="A981" t="str">
        <f t="shared" si="30"/>
        <v>146kobza</v>
      </c>
      <c r="B981" s="390" t="s">
        <v>1343</v>
      </c>
      <c r="C981" s="390">
        <v>146</v>
      </c>
      <c r="D981" s="390">
        <v>8</v>
      </c>
      <c r="E981" s="390" t="s">
        <v>1364</v>
      </c>
      <c r="F981" t="str">
        <f t="shared" si="31"/>
        <v>ДА</v>
      </c>
    </row>
    <row r="982" spans="1:6">
      <c r="A982" t="str">
        <f t="shared" si="30"/>
        <v>31kobza</v>
      </c>
      <c r="B982" s="390" t="s">
        <v>1343</v>
      </c>
      <c r="C982" s="390">
        <v>31</v>
      </c>
      <c r="D982" s="390">
        <v>8</v>
      </c>
      <c r="E982" s="390"/>
      <c r="F982" t="str">
        <f t="shared" si="31"/>
        <v>НЕТ</v>
      </c>
    </row>
    <row r="983" spans="1:6">
      <c r="A983" t="str">
        <f t="shared" si="30"/>
        <v>103kobza</v>
      </c>
      <c r="B983" s="390" t="s">
        <v>1343</v>
      </c>
      <c r="C983" s="390">
        <v>103</v>
      </c>
      <c r="D983" s="390">
        <v>7</v>
      </c>
      <c r="E983" s="390"/>
      <c r="F983" t="str">
        <f t="shared" si="31"/>
        <v>НЕТ</v>
      </c>
    </row>
    <row r="984" spans="1:6">
      <c r="A984" t="str">
        <f t="shared" si="30"/>
        <v>10kobza</v>
      </c>
      <c r="B984" s="390" t="s">
        <v>1343</v>
      </c>
      <c r="C984" s="390">
        <v>10</v>
      </c>
      <c r="D984" s="390">
        <v>5</v>
      </c>
      <c r="E984" s="390" t="s">
        <v>1365</v>
      </c>
      <c r="F984" t="str">
        <f t="shared" si="31"/>
        <v>ДА</v>
      </c>
    </row>
    <row r="985" spans="1:6">
      <c r="A985" t="str">
        <f t="shared" si="30"/>
        <v>74kobza</v>
      </c>
      <c r="B985" s="390" t="s">
        <v>1343</v>
      </c>
      <c r="C985" s="390">
        <v>74</v>
      </c>
      <c r="D985" s="390">
        <v>5</v>
      </c>
      <c r="E985" s="390"/>
      <c r="F985" t="str">
        <f t="shared" si="31"/>
        <v>НЕТ</v>
      </c>
    </row>
    <row r="986" spans="1:6" ht="30">
      <c r="A986" t="str">
        <f t="shared" si="30"/>
        <v>108kobza</v>
      </c>
      <c r="B986" s="390" t="s">
        <v>1343</v>
      </c>
      <c r="C986" s="390">
        <v>108</v>
      </c>
      <c r="D986" s="390">
        <v>10</v>
      </c>
      <c r="E986" s="390" t="s">
        <v>1366</v>
      </c>
      <c r="F986" t="str">
        <f t="shared" si="31"/>
        <v>ДА</v>
      </c>
    </row>
    <row r="987" spans="1:6">
      <c r="A987" t="str">
        <f t="shared" si="30"/>
        <v>132kobza</v>
      </c>
      <c r="B987" s="390" t="s">
        <v>1343</v>
      </c>
      <c r="C987" s="390">
        <v>132</v>
      </c>
      <c r="D987" s="390">
        <v>6</v>
      </c>
      <c r="E987" s="390"/>
      <c r="F987" t="str">
        <f t="shared" si="31"/>
        <v>НЕТ</v>
      </c>
    </row>
    <row r="988" spans="1:6">
      <c r="A988" t="str">
        <f t="shared" si="30"/>
        <v>114kobza</v>
      </c>
      <c r="B988" s="390" t="s">
        <v>1343</v>
      </c>
      <c r="C988" s="390">
        <v>114</v>
      </c>
      <c r="D988" s="390">
        <v>8</v>
      </c>
      <c r="E988" s="390"/>
      <c r="F988" t="str">
        <f t="shared" si="31"/>
        <v>НЕТ</v>
      </c>
    </row>
    <row r="989" spans="1:6">
      <c r="A989" t="str">
        <f t="shared" si="30"/>
        <v>42kobza</v>
      </c>
      <c r="B989" s="390" t="s">
        <v>1343</v>
      </c>
      <c r="C989" s="390">
        <v>42</v>
      </c>
      <c r="D989" s="390">
        <v>6</v>
      </c>
      <c r="E989" s="390" t="s">
        <v>1367</v>
      </c>
      <c r="F989" t="str">
        <f t="shared" si="31"/>
        <v>ДА</v>
      </c>
    </row>
    <row r="990" spans="1:6">
      <c r="A990" t="str">
        <f t="shared" si="30"/>
        <v>43kobza</v>
      </c>
      <c r="B990" s="390" t="s">
        <v>1343</v>
      </c>
      <c r="C990" s="390">
        <v>43</v>
      </c>
      <c r="D990" s="390">
        <v>7</v>
      </c>
      <c r="E990" s="390"/>
      <c r="F990" t="str">
        <f t="shared" si="31"/>
        <v>НЕТ</v>
      </c>
    </row>
    <row r="991" spans="1:6">
      <c r="A991" t="str">
        <f t="shared" si="30"/>
        <v>4kobza</v>
      </c>
      <c r="B991" s="390" t="s">
        <v>1343</v>
      </c>
      <c r="C991" s="390">
        <v>4</v>
      </c>
      <c r="D991" s="390">
        <v>11</v>
      </c>
      <c r="E991" s="390" t="s">
        <v>1368</v>
      </c>
      <c r="F991" t="str">
        <f t="shared" si="31"/>
        <v>ДА</v>
      </c>
    </row>
    <row r="992" spans="1:6">
      <c r="A992" t="str">
        <f t="shared" si="30"/>
        <v>71kobza</v>
      </c>
      <c r="B992" s="390" t="s">
        <v>1343</v>
      </c>
      <c r="C992" s="390">
        <v>71</v>
      </c>
      <c r="D992" s="390">
        <v>7</v>
      </c>
      <c r="E992" s="390" t="s">
        <v>1369</v>
      </c>
      <c r="F992" t="str">
        <f t="shared" si="31"/>
        <v>ДА</v>
      </c>
    </row>
    <row r="993" spans="1:6">
      <c r="A993" t="str">
        <f t="shared" si="30"/>
        <v>127kobza</v>
      </c>
      <c r="B993" s="390" t="s">
        <v>1343</v>
      </c>
      <c r="C993" s="390">
        <v>127</v>
      </c>
      <c r="D993" s="390">
        <v>7</v>
      </c>
      <c r="E993" s="390"/>
      <c r="F993" t="str">
        <f t="shared" si="31"/>
        <v>НЕТ</v>
      </c>
    </row>
    <row r="994" spans="1:6">
      <c r="A994" t="str">
        <f t="shared" si="30"/>
        <v>99kobza</v>
      </c>
      <c r="B994" s="390" t="s">
        <v>1343</v>
      </c>
      <c r="C994" s="390">
        <v>99</v>
      </c>
      <c r="D994" s="390">
        <v>8</v>
      </c>
      <c r="E994" s="390" t="s">
        <v>1370</v>
      </c>
      <c r="F994" t="str">
        <f t="shared" si="31"/>
        <v>ДА</v>
      </c>
    </row>
    <row r="995" spans="1:6">
      <c r="A995" t="str">
        <f t="shared" si="30"/>
        <v>153kobza</v>
      </c>
      <c r="B995" s="390" t="s">
        <v>1343</v>
      </c>
      <c r="C995" s="390">
        <v>153</v>
      </c>
      <c r="D995" s="390">
        <v>9</v>
      </c>
      <c r="E995" s="390" t="s">
        <v>1371</v>
      </c>
      <c r="F995" t="str">
        <f t="shared" si="31"/>
        <v>ДА</v>
      </c>
    </row>
    <row r="996" spans="1:6">
      <c r="A996" t="str">
        <f t="shared" si="30"/>
        <v>32kobza</v>
      </c>
      <c r="B996" s="390" t="s">
        <v>1343</v>
      </c>
      <c r="C996" s="390">
        <v>32</v>
      </c>
      <c r="D996" s="390">
        <v>8</v>
      </c>
      <c r="E996" s="390" t="s">
        <v>1372</v>
      </c>
      <c r="F996" t="str">
        <f t="shared" si="31"/>
        <v>ДА</v>
      </c>
    </row>
    <row r="997" spans="1:6">
      <c r="A997" t="str">
        <f t="shared" si="30"/>
        <v>131kobza</v>
      </c>
      <c r="B997" s="390" t="s">
        <v>1343</v>
      </c>
      <c r="C997" s="390">
        <v>131</v>
      </c>
      <c r="D997" s="390">
        <v>10</v>
      </c>
      <c r="E997" s="390" t="s">
        <v>1373</v>
      </c>
      <c r="F997" t="str">
        <f t="shared" si="31"/>
        <v>ДА</v>
      </c>
    </row>
    <row r="998" spans="1:6">
      <c r="A998" t="str">
        <f t="shared" si="30"/>
        <v>130kobza</v>
      </c>
      <c r="B998" s="390" t="s">
        <v>1343</v>
      </c>
      <c r="C998" s="390">
        <v>130</v>
      </c>
      <c r="D998" s="390">
        <v>9</v>
      </c>
      <c r="E998" s="390"/>
      <c r="F998" t="str">
        <f t="shared" si="31"/>
        <v>НЕТ</v>
      </c>
    </row>
    <row r="999" spans="1:6">
      <c r="A999" t="str">
        <f t="shared" si="30"/>
        <v>55kobza</v>
      </c>
      <c r="B999" s="390" t="s">
        <v>1343</v>
      </c>
      <c r="C999" s="390">
        <v>55</v>
      </c>
      <c r="D999" s="390">
        <v>6</v>
      </c>
      <c r="E999" s="390"/>
      <c r="F999" t="str">
        <f t="shared" si="31"/>
        <v>НЕТ</v>
      </c>
    </row>
    <row r="1000" spans="1:6">
      <c r="A1000" t="str">
        <f t="shared" si="30"/>
        <v>151kobza</v>
      </c>
      <c r="B1000" s="390" t="s">
        <v>1343</v>
      </c>
      <c r="C1000" s="390">
        <v>151</v>
      </c>
      <c r="D1000" s="390">
        <v>7</v>
      </c>
      <c r="E1000" s="390"/>
      <c r="F1000" t="str">
        <f t="shared" si="31"/>
        <v>НЕТ</v>
      </c>
    </row>
    <row r="1001" spans="1:6">
      <c r="A1001" t="str">
        <f t="shared" si="30"/>
        <v>23kobza</v>
      </c>
      <c r="B1001" s="390" t="s">
        <v>1343</v>
      </c>
      <c r="C1001" s="390">
        <v>23</v>
      </c>
      <c r="D1001" s="390">
        <v>7</v>
      </c>
      <c r="E1001" s="390" t="s">
        <v>1374</v>
      </c>
      <c r="F1001" t="str">
        <f t="shared" si="31"/>
        <v>ДА</v>
      </c>
    </row>
    <row r="1002" spans="1:6">
      <c r="A1002" t="str">
        <f t="shared" si="30"/>
        <v>24kobza</v>
      </c>
      <c r="B1002" s="390" t="s">
        <v>1343</v>
      </c>
      <c r="C1002" s="390">
        <v>24</v>
      </c>
      <c r="D1002" s="390">
        <v>10</v>
      </c>
      <c r="E1002" s="390" t="s">
        <v>1375</v>
      </c>
      <c r="F1002" t="str">
        <f t="shared" si="31"/>
        <v>ДА</v>
      </c>
    </row>
    <row r="1003" spans="1:6">
      <c r="A1003" t="str">
        <f t="shared" si="30"/>
        <v>77kobza</v>
      </c>
      <c r="B1003" s="390" t="s">
        <v>1343</v>
      </c>
      <c r="C1003" s="390">
        <v>77</v>
      </c>
      <c r="D1003" s="390">
        <v>8</v>
      </c>
      <c r="E1003" s="390"/>
      <c r="F1003" t="str">
        <f t="shared" si="31"/>
        <v>НЕТ</v>
      </c>
    </row>
    <row r="1004" spans="1:6">
      <c r="A1004" t="str">
        <f t="shared" si="30"/>
        <v>98kobza</v>
      </c>
      <c r="B1004" s="390" t="s">
        <v>1343</v>
      </c>
      <c r="C1004" s="390">
        <v>98</v>
      </c>
      <c r="D1004" s="390">
        <v>10</v>
      </c>
      <c r="E1004" s="390" t="s">
        <v>1376</v>
      </c>
      <c r="F1004" t="str">
        <f t="shared" si="31"/>
        <v>ДА</v>
      </c>
    </row>
    <row r="1005" spans="1:6">
      <c r="A1005" t="str">
        <f t="shared" si="30"/>
        <v>9kobza</v>
      </c>
      <c r="B1005" s="390" t="s">
        <v>1343</v>
      </c>
      <c r="C1005" s="390">
        <v>9</v>
      </c>
      <c r="D1005" s="390">
        <v>2</v>
      </c>
      <c r="E1005" s="390" t="s">
        <v>1377</v>
      </c>
      <c r="F1005" t="str">
        <f t="shared" si="31"/>
        <v>ДА</v>
      </c>
    </row>
    <row r="1006" spans="1:6">
      <c r="A1006" t="str">
        <f t="shared" si="30"/>
        <v>29kobza</v>
      </c>
      <c r="B1006" s="390" t="s">
        <v>1343</v>
      </c>
      <c r="C1006" s="390">
        <v>29</v>
      </c>
      <c r="D1006" s="390">
        <v>9</v>
      </c>
      <c r="E1006" s="390"/>
      <c r="F1006" t="str">
        <f t="shared" si="31"/>
        <v>НЕТ</v>
      </c>
    </row>
    <row r="1007" spans="1:6">
      <c r="A1007" t="str">
        <f t="shared" si="30"/>
        <v>107kobza</v>
      </c>
      <c r="B1007" s="390" t="s">
        <v>1343</v>
      </c>
      <c r="C1007" s="390">
        <v>107</v>
      </c>
      <c r="D1007" s="390">
        <v>10</v>
      </c>
      <c r="E1007" s="390" t="s">
        <v>1378</v>
      </c>
      <c r="F1007" t="str">
        <f t="shared" si="31"/>
        <v>ДА</v>
      </c>
    </row>
    <row r="1008" spans="1:6">
      <c r="A1008" t="str">
        <f t="shared" si="30"/>
        <v>97kobza</v>
      </c>
      <c r="B1008" s="390" t="s">
        <v>1343</v>
      </c>
      <c r="C1008" s="390">
        <v>97</v>
      </c>
      <c r="D1008" s="390">
        <v>8</v>
      </c>
      <c r="E1008" s="390"/>
      <c r="F1008" t="str">
        <f t="shared" si="31"/>
        <v>НЕТ</v>
      </c>
    </row>
    <row r="1009" spans="1:6">
      <c r="A1009" t="str">
        <f t="shared" si="30"/>
        <v>88kobza</v>
      </c>
      <c r="B1009" s="390" t="s">
        <v>1343</v>
      </c>
      <c r="C1009" s="390">
        <v>88</v>
      </c>
      <c r="D1009" s="390">
        <v>9</v>
      </c>
      <c r="E1009" s="390" t="s">
        <v>1379</v>
      </c>
      <c r="F1009" t="str">
        <f t="shared" si="31"/>
        <v>ДА</v>
      </c>
    </row>
    <row r="1010" spans="1:6">
      <c r="A1010" t="str">
        <f t="shared" si="30"/>
        <v>44kobza</v>
      </c>
      <c r="B1010" s="390" t="s">
        <v>1343</v>
      </c>
      <c r="C1010" s="390">
        <v>44</v>
      </c>
      <c r="D1010" s="390">
        <v>6</v>
      </c>
      <c r="E1010" s="390"/>
      <c r="F1010" t="str">
        <f t="shared" si="31"/>
        <v>НЕТ</v>
      </c>
    </row>
    <row r="1011" spans="1:6">
      <c r="A1011" t="str">
        <f t="shared" si="30"/>
        <v>141kobza</v>
      </c>
      <c r="B1011" s="390" t="s">
        <v>1343</v>
      </c>
      <c r="C1011" s="390">
        <v>141</v>
      </c>
      <c r="D1011" s="390">
        <v>9</v>
      </c>
      <c r="E1011" s="390"/>
      <c r="F1011" t="str">
        <f t="shared" si="31"/>
        <v>НЕТ</v>
      </c>
    </row>
    <row r="1012" spans="1:6">
      <c r="A1012" t="str">
        <f t="shared" si="30"/>
        <v>123kobza</v>
      </c>
      <c r="B1012" s="390" t="s">
        <v>1343</v>
      </c>
      <c r="C1012" s="390">
        <v>123</v>
      </c>
      <c r="D1012" s="390">
        <v>8</v>
      </c>
      <c r="E1012" s="390"/>
      <c r="F1012" t="str">
        <f t="shared" si="31"/>
        <v>НЕТ</v>
      </c>
    </row>
    <row r="1013" spans="1:6">
      <c r="A1013" t="str">
        <f t="shared" si="30"/>
        <v>7kobza</v>
      </c>
      <c r="B1013" s="390" t="s">
        <v>1343</v>
      </c>
      <c r="C1013" s="390">
        <v>7</v>
      </c>
      <c r="D1013" s="390">
        <v>7</v>
      </c>
      <c r="E1013" s="390"/>
      <c r="F1013" t="str">
        <f t="shared" si="31"/>
        <v>НЕТ</v>
      </c>
    </row>
    <row r="1014" spans="1:6">
      <c r="A1014" t="str">
        <f t="shared" si="30"/>
        <v>75kobza</v>
      </c>
      <c r="B1014" s="390" t="s">
        <v>1343</v>
      </c>
      <c r="C1014" s="390">
        <v>75</v>
      </c>
      <c r="D1014" s="390">
        <v>8</v>
      </c>
      <c r="E1014" s="390"/>
      <c r="F1014" t="str">
        <f t="shared" si="31"/>
        <v>НЕТ</v>
      </c>
    </row>
    <row r="1015" spans="1:6">
      <c r="A1015" t="str">
        <f t="shared" si="30"/>
        <v>159kobza</v>
      </c>
      <c r="B1015" s="390" t="s">
        <v>1343</v>
      </c>
      <c r="C1015" s="390">
        <v>159</v>
      </c>
      <c r="D1015" s="390">
        <v>7</v>
      </c>
      <c r="E1015" s="390"/>
      <c r="F1015" t="str">
        <f t="shared" si="31"/>
        <v>НЕТ</v>
      </c>
    </row>
    <row r="1016" spans="1:6">
      <c r="A1016" t="str">
        <f t="shared" si="30"/>
        <v>118kobza</v>
      </c>
      <c r="B1016" s="390" t="s">
        <v>1343</v>
      </c>
      <c r="C1016" s="390">
        <v>118</v>
      </c>
      <c r="D1016" s="390">
        <v>9</v>
      </c>
      <c r="E1016" s="390" t="s">
        <v>1380</v>
      </c>
      <c r="F1016" t="str">
        <f t="shared" si="31"/>
        <v>ДА</v>
      </c>
    </row>
    <row r="1017" spans="1:6">
      <c r="A1017" t="str">
        <f t="shared" si="30"/>
        <v>90kobza</v>
      </c>
      <c r="B1017" s="390" t="s">
        <v>1343</v>
      </c>
      <c r="C1017" s="390">
        <v>90</v>
      </c>
      <c r="D1017" s="390">
        <v>4</v>
      </c>
      <c r="E1017" s="390"/>
      <c r="F1017" t="str">
        <f t="shared" si="31"/>
        <v>НЕТ</v>
      </c>
    </row>
    <row r="1018" spans="1:6">
      <c r="A1018" t="str">
        <f t="shared" si="30"/>
        <v>116kobza</v>
      </c>
      <c r="B1018" s="390" t="s">
        <v>1343</v>
      </c>
      <c r="C1018" s="390">
        <v>116</v>
      </c>
      <c r="D1018" s="390">
        <v>7</v>
      </c>
      <c r="E1018" s="390"/>
      <c r="F1018" t="str">
        <f t="shared" si="31"/>
        <v>НЕТ</v>
      </c>
    </row>
    <row r="1019" spans="1:6">
      <c r="A1019" t="str">
        <f t="shared" si="30"/>
        <v>142kobza</v>
      </c>
      <c r="B1019" s="390" t="s">
        <v>1343</v>
      </c>
      <c r="C1019" s="390">
        <v>142</v>
      </c>
      <c r="D1019" s="390">
        <v>10</v>
      </c>
      <c r="E1019" s="390" t="s">
        <v>840</v>
      </c>
      <c r="F1019" t="str">
        <f t="shared" si="31"/>
        <v>ДА</v>
      </c>
    </row>
    <row r="1020" spans="1:6">
      <c r="A1020" t="str">
        <f t="shared" si="30"/>
        <v>47kobza</v>
      </c>
      <c r="B1020" s="390" t="s">
        <v>1343</v>
      </c>
      <c r="C1020" s="390">
        <v>47</v>
      </c>
      <c r="D1020" s="390">
        <v>9</v>
      </c>
      <c r="E1020" s="390"/>
      <c r="F1020" t="str">
        <f t="shared" si="31"/>
        <v>НЕТ</v>
      </c>
    </row>
    <row r="1021" spans="1:6">
      <c r="A1021" t="str">
        <f t="shared" si="30"/>
        <v>51kobza</v>
      </c>
      <c r="B1021" s="390" t="s">
        <v>1343</v>
      </c>
      <c r="C1021" s="390">
        <v>51</v>
      </c>
      <c r="D1021" s="390">
        <v>7</v>
      </c>
      <c r="E1021" s="390"/>
      <c r="F1021" t="str">
        <f t="shared" si="31"/>
        <v>НЕТ</v>
      </c>
    </row>
    <row r="1022" spans="1:6">
      <c r="A1022" t="str">
        <f t="shared" si="30"/>
        <v>128kobza</v>
      </c>
      <c r="B1022" s="390" t="s">
        <v>1343</v>
      </c>
      <c r="C1022" s="390">
        <v>128</v>
      </c>
      <c r="D1022" s="390">
        <v>8</v>
      </c>
      <c r="E1022" s="390" t="s">
        <v>1381</v>
      </c>
      <c r="F1022" t="str">
        <f t="shared" si="31"/>
        <v>ДА</v>
      </c>
    </row>
    <row r="1023" spans="1:6">
      <c r="A1023" t="str">
        <f t="shared" si="30"/>
        <v>81kobza</v>
      </c>
      <c r="B1023" s="390" t="s">
        <v>1343</v>
      </c>
      <c r="C1023" s="390">
        <v>81</v>
      </c>
      <c r="D1023" s="390">
        <v>4</v>
      </c>
      <c r="E1023" s="390"/>
      <c r="F1023" t="str">
        <f t="shared" si="31"/>
        <v>НЕТ</v>
      </c>
    </row>
    <row r="1024" spans="1:6">
      <c r="A1024" t="str">
        <f t="shared" si="30"/>
        <v>61kobza</v>
      </c>
      <c r="B1024" s="390" t="s">
        <v>1343</v>
      </c>
      <c r="C1024" s="390">
        <v>61</v>
      </c>
      <c r="D1024" s="390">
        <v>8</v>
      </c>
      <c r="E1024" s="390"/>
      <c r="F1024" t="str">
        <f t="shared" si="31"/>
        <v>НЕТ</v>
      </c>
    </row>
    <row r="1025" spans="1:6">
      <c r="A1025" t="str">
        <f t="shared" si="30"/>
        <v>16kobza</v>
      </c>
      <c r="B1025" s="390" t="s">
        <v>1343</v>
      </c>
      <c r="C1025" s="390">
        <v>16</v>
      </c>
      <c r="D1025" s="390">
        <v>9</v>
      </c>
      <c r="E1025" s="390" t="s">
        <v>1382</v>
      </c>
      <c r="F1025" t="str">
        <f t="shared" si="31"/>
        <v>ДА</v>
      </c>
    </row>
    <row r="1026" spans="1:6" ht="30">
      <c r="A1026" t="str">
        <f t="shared" si="30"/>
        <v>38kobza</v>
      </c>
      <c r="B1026" s="390" t="s">
        <v>1343</v>
      </c>
      <c r="C1026" s="390">
        <v>38</v>
      </c>
      <c r="D1026" s="390">
        <v>9</v>
      </c>
      <c r="E1026" s="390" t="s">
        <v>1383</v>
      </c>
      <c r="F1026" t="str">
        <f t="shared" si="31"/>
        <v>ДА</v>
      </c>
    </row>
    <row r="1027" spans="1:6">
      <c r="A1027" t="str">
        <f t="shared" ref="A1027:A1090" si="32">CONCATENATE(C1027,B1027)</f>
        <v>14kobza</v>
      </c>
      <c r="B1027" s="390" t="s">
        <v>1343</v>
      </c>
      <c r="C1027" s="390">
        <v>14</v>
      </c>
      <c r="D1027" s="390">
        <v>7</v>
      </c>
      <c r="E1027" s="390"/>
      <c r="F1027" t="str">
        <f t="shared" ref="F1027:F1090" si="33">IF(ISBLANK(E1027),"НЕТ","ДА")</f>
        <v>НЕТ</v>
      </c>
    </row>
    <row r="1028" spans="1:6">
      <c r="A1028" t="str">
        <f t="shared" si="32"/>
        <v>92kobza</v>
      </c>
      <c r="B1028" s="390" t="s">
        <v>1343</v>
      </c>
      <c r="C1028" s="390">
        <v>92</v>
      </c>
      <c r="D1028" s="390">
        <v>6</v>
      </c>
      <c r="E1028" s="390"/>
      <c r="F1028" t="str">
        <f t="shared" si="33"/>
        <v>НЕТ</v>
      </c>
    </row>
    <row r="1029" spans="1:6">
      <c r="A1029" t="str">
        <f t="shared" si="32"/>
        <v>101kobza</v>
      </c>
      <c r="B1029" s="390" t="s">
        <v>1343</v>
      </c>
      <c r="C1029" s="390">
        <v>101</v>
      </c>
      <c r="D1029" s="390">
        <v>7</v>
      </c>
      <c r="E1029" s="390"/>
      <c r="F1029" t="str">
        <f t="shared" si="33"/>
        <v>НЕТ</v>
      </c>
    </row>
    <row r="1030" spans="1:6">
      <c r="A1030" t="str">
        <f t="shared" si="32"/>
        <v>28kobza</v>
      </c>
      <c r="B1030" s="390" t="s">
        <v>1343</v>
      </c>
      <c r="C1030" s="390">
        <v>28</v>
      </c>
      <c r="D1030" s="390">
        <v>8</v>
      </c>
      <c r="E1030" s="390"/>
      <c r="F1030" t="str">
        <f t="shared" si="33"/>
        <v>НЕТ</v>
      </c>
    </row>
    <row r="1031" spans="1:6">
      <c r="A1031" t="str">
        <f t="shared" si="32"/>
        <v>100kobza</v>
      </c>
      <c r="B1031" s="390" t="s">
        <v>1343</v>
      </c>
      <c r="C1031" s="390">
        <v>100</v>
      </c>
      <c r="D1031" s="390">
        <v>9</v>
      </c>
      <c r="E1031" s="390"/>
      <c r="F1031" t="str">
        <f t="shared" si="33"/>
        <v>НЕТ</v>
      </c>
    </row>
    <row r="1032" spans="1:6">
      <c r="A1032" t="str">
        <f t="shared" si="32"/>
        <v>87kobza</v>
      </c>
      <c r="B1032" s="390" t="s">
        <v>1343</v>
      </c>
      <c r="C1032" s="390">
        <v>87</v>
      </c>
      <c r="D1032" s="390">
        <v>7</v>
      </c>
      <c r="E1032" s="390"/>
      <c r="F1032" t="str">
        <f t="shared" si="33"/>
        <v>НЕТ</v>
      </c>
    </row>
    <row r="1033" spans="1:6">
      <c r="A1033" t="str">
        <f t="shared" si="32"/>
        <v>147kobza</v>
      </c>
      <c r="B1033" s="390" t="s">
        <v>1343</v>
      </c>
      <c r="C1033" s="390">
        <v>147</v>
      </c>
      <c r="D1033" s="390">
        <v>8</v>
      </c>
      <c r="E1033" s="390"/>
      <c r="F1033" t="str">
        <f t="shared" si="33"/>
        <v>НЕТ</v>
      </c>
    </row>
    <row r="1034" spans="1:6">
      <c r="A1034" t="str">
        <f t="shared" si="32"/>
        <v>137kobza</v>
      </c>
      <c r="B1034" s="390" t="s">
        <v>1343</v>
      </c>
      <c r="C1034" s="390">
        <v>137</v>
      </c>
      <c r="D1034" s="390">
        <v>8</v>
      </c>
      <c r="E1034" s="390" t="s">
        <v>1384</v>
      </c>
      <c r="F1034" t="str">
        <f t="shared" si="33"/>
        <v>ДА</v>
      </c>
    </row>
    <row r="1035" spans="1:6">
      <c r="A1035" t="str">
        <f t="shared" si="32"/>
        <v>121kobza</v>
      </c>
      <c r="B1035" s="390" t="s">
        <v>1343</v>
      </c>
      <c r="C1035" s="390">
        <v>121</v>
      </c>
      <c r="D1035" s="390">
        <v>8</v>
      </c>
      <c r="E1035" s="390"/>
      <c r="F1035" t="str">
        <f t="shared" si="33"/>
        <v>НЕТ</v>
      </c>
    </row>
    <row r="1036" spans="1:6">
      <c r="A1036" t="str">
        <f t="shared" si="32"/>
        <v>152kobza</v>
      </c>
      <c r="B1036" s="390" t="s">
        <v>1343</v>
      </c>
      <c r="C1036" s="390">
        <v>152</v>
      </c>
      <c r="D1036" s="390">
        <v>7</v>
      </c>
      <c r="E1036" s="390"/>
      <c r="F1036" t="str">
        <f t="shared" si="33"/>
        <v>НЕТ</v>
      </c>
    </row>
    <row r="1037" spans="1:6">
      <c r="A1037" t="str">
        <f t="shared" si="32"/>
        <v>79kobza</v>
      </c>
      <c r="B1037" s="390" t="s">
        <v>1343</v>
      </c>
      <c r="C1037" s="390">
        <v>79</v>
      </c>
      <c r="D1037" s="390">
        <v>8</v>
      </c>
      <c r="E1037" s="390"/>
      <c r="F1037" t="str">
        <f t="shared" si="33"/>
        <v>НЕТ</v>
      </c>
    </row>
    <row r="1038" spans="1:6">
      <c r="A1038" t="str">
        <f t="shared" si="32"/>
        <v>54kobza</v>
      </c>
      <c r="B1038" s="390" t="s">
        <v>1343</v>
      </c>
      <c r="C1038" s="390">
        <v>54</v>
      </c>
      <c r="D1038" s="390">
        <v>6</v>
      </c>
      <c r="E1038" s="390" t="s">
        <v>1385</v>
      </c>
      <c r="F1038" t="str">
        <f t="shared" si="33"/>
        <v>ДА</v>
      </c>
    </row>
    <row r="1039" spans="1:6">
      <c r="A1039" t="str">
        <f t="shared" si="32"/>
        <v>30kobza</v>
      </c>
      <c r="B1039" s="390" t="s">
        <v>1343</v>
      </c>
      <c r="C1039" s="390">
        <v>30</v>
      </c>
      <c r="D1039" s="390">
        <v>4</v>
      </c>
      <c r="E1039" s="390" t="s">
        <v>1386</v>
      </c>
      <c r="F1039" t="str">
        <f t="shared" si="33"/>
        <v>ДА</v>
      </c>
    </row>
    <row r="1040" spans="1:6">
      <c r="A1040" t="str">
        <f t="shared" si="32"/>
        <v>48kobza</v>
      </c>
      <c r="B1040" s="390" t="s">
        <v>1343</v>
      </c>
      <c r="C1040" s="390">
        <v>48</v>
      </c>
      <c r="D1040" s="390">
        <v>10</v>
      </c>
      <c r="E1040" s="390" t="s">
        <v>1387</v>
      </c>
      <c r="F1040" t="str">
        <f t="shared" si="33"/>
        <v>ДА</v>
      </c>
    </row>
    <row r="1041" spans="1:6">
      <c r="A1041" t="str">
        <f t="shared" si="32"/>
        <v>115kobza</v>
      </c>
      <c r="B1041" s="390" t="s">
        <v>1343</v>
      </c>
      <c r="C1041" s="390">
        <v>115</v>
      </c>
      <c r="D1041" s="390">
        <v>10</v>
      </c>
      <c r="E1041" s="390" t="s">
        <v>1388</v>
      </c>
      <c r="F1041" t="str">
        <f t="shared" si="33"/>
        <v>ДА</v>
      </c>
    </row>
    <row r="1042" spans="1:6">
      <c r="A1042" t="str">
        <f t="shared" si="32"/>
        <v>5kobza</v>
      </c>
      <c r="B1042" s="390" t="s">
        <v>1343</v>
      </c>
      <c r="C1042" s="390">
        <v>5</v>
      </c>
      <c r="D1042" s="390">
        <v>9</v>
      </c>
      <c r="E1042" s="390" t="s">
        <v>1389</v>
      </c>
      <c r="F1042" t="str">
        <f t="shared" si="33"/>
        <v>ДА</v>
      </c>
    </row>
    <row r="1043" spans="1:6">
      <c r="A1043" t="str">
        <f t="shared" si="32"/>
        <v>34kobza</v>
      </c>
      <c r="B1043" s="390" t="s">
        <v>1343</v>
      </c>
      <c r="C1043" s="390">
        <v>34</v>
      </c>
      <c r="D1043" s="390">
        <v>9</v>
      </c>
      <c r="E1043" s="390"/>
      <c r="F1043" t="str">
        <f t="shared" si="33"/>
        <v>НЕТ</v>
      </c>
    </row>
    <row r="1044" spans="1:6">
      <c r="A1044" t="str">
        <f t="shared" si="32"/>
        <v>85kobza</v>
      </c>
      <c r="B1044" s="390" t="s">
        <v>1343</v>
      </c>
      <c r="C1044" s="390">
        <v>85</v>
      </c>
      <c r="D1044" s="390">
        <v>9</v>
      </c>
      <c r="E1044" s="390"/>
      <c r="F1044" t="str">
        <f t="shared" si="33"/>
        <v>НЕТ</v>
      </c>
    </row>
    <row r="1045" spans="1:6">
      <c r="A1045" t="str">
        <f t="shared" si="32"/>
        <v>53kobza</v>
      </c>
      <c r="B1045" s="390" t="s">
        <v>1343</v>
      </c>
      <c r="C1045" s="390">
        <v>53</v>
      </c>
      <c r="D1045" s="390">
        <v>8</v>
      </c>
      <c r="E1045" s="390"/>
      <c r="F1045" t="str">
        <f t="shared" si="33"/>
        <v>НЕТ</v>
      </c>
    </row>
    <row r="1046" spans="1:6">
      <c r="A1046" t="str">
        <f t="shared" si="32"/>
        <v>149kobza</v>
      </c>
      <c r="B1046" s="390" t="s">
        <v>1343</v>
      </c>
      <c r="C1046" s="390">
        <v>149</v>
      </c>
      <c r="D1046" s="390">
        <v>4</v>
      </c>
      <c r="E1046" s="390"/>
      <c r="F1046" t="str">
        <f t="shared" si="33"/>
        <v>НЕТ</v>
      </c>
    </row>
    <row r="1047" spans="1:6">
      <c r="A1047" t="str">
        <f t="shared" si="32"/>
        <v>57kobza</v>
      </c>
      <c r="B1047" s="390" t="s">
        <v>1343</v>
      </c>
      <c r="C1047" s="390">
        <v>57</v>
      </c>
      <c r="D1047" s="390">
        <v>6</v>
      </c>
      <c r="E1047" s="390"/>
      <c r="F1047" t="str">
        <f t="shared" si="33"/>
        <v>НЕТ</v>
      </c>
    </row>
    <row r="1048" spans="1:6">
      <c r="A1048" t="str">
        <f t="shared" si="32"/>
        <v>86kobza</v>
      </c>
      <c r="B1048" s="390" t="s">
        <v>1343</v>
      </c>
      <c r="C1048" s="390">
        <v>86</v>
      </c>
      <c r="D1048" s="390">
        <v>8</v>
      </c>
      <c r="E1048" s="390" t="s">
        <v>1390</v>
      </c>
      <c r="F1048" t="str">
        <f t="shared" si="33"/>
        <v>ДА</v>
      </c>
    </row>
    <row r="1049" spans="1:6">
      <c r="A1049" t="str">
        <f t="shared" si="32"/>
        <v>136kobza</v>
      </c>
      <c r="B1049" s="390" t="s">
        <v>1343</v>
      </c>
      <c r="C1049" s="390">
        <v>136</v>
      </c>
      <c r="D1049" s="390">
        <v>8</v>
      </c>
      <c r="E1049" s="390" t="s">
        <v>1117</v>
      </c>
      <c r="F1049" t="str">
        <f t="shared" si="33"/>
        <v>ДА</v>
      </c>
    </row>
    <row r="1050" spans="1:6">
      <c r="A1050" t="str">
        <f t="shared" si="32"/>
        <v>29SSV_1983j</v>
      </c>
      <c r="B1050" s="390" t="s">
        <v>97</v>
      </c>
      <c r="C1050" s="390">
        <v>29</v>
      </c>
      <c r="D1050" s="390">
        <v>8</v>
      </c>
      <c r="E1050" s="390" t="s">
        <v>805</v>
      </c>
      <c r="F1050" t="str">
        <f t="shared" si="33"/>
        <v>ДА</v>
      </c>
    </row>
    <row r="1051" spans="1:6">
      <c r="A1051" t="str">
        <f t="shared" si="32"/>
        <v>5SSV_1983j</v>
      </c>
      <c r="B1051" s="390" t="s">
        <v>97</v>
      </c>
      <c r="C1051" s="390">
        <v>5</v>
      </c>
      <c r="D1051" s="390">
        <v>6</v>
      </c>
      <c r="E1051" s="390" t="s">
        <v>806</v>
      </c>
      <c r="F1051" t="str">
        <f t="shared" si="33"/>
        <v>ДА</v>
      </c>
    </row>
    <row r="1052" spans="1:6">
      <c r="A1052" t="str">
        <f t="shared" si="32"/>
        <v>62SSV_1983j</v>
      </c>
      <c r="B1052" s="390" t="s">
        <v>97</v>
      </c>
      <c r="C1052" s="390">
        <v>62</v>
      </c>
      <c r="D1052" s="390">
        <v>5</v>
      </c>
      <c r="E1052" s="390" t="s">
        <v>807</v>
      </c>
      <c r="F1052" t="str">
        <f t="shared" si="33"/>
        <v>ДА</v>
      </c>
    </row>
    <row r="1053" spans="1:6">
      <c r="A1053" t="str">
        <f t="shared" si="32"/>
        <v>115SSV_1983j</v>
      </c>
      <c r="B1053" s="390" t="s">
        <v>97</v>
      </c>
      <c r="C1053" s="390">
        <v>115</v>
      </c>
      <c r="D1053" s="390">
        <v>5</v>
      </c>
      <c r="E1053" s="390" t="s">
        <v>808</v>
      </c>
      <c r="F1053" t="str">
        <f t="shared" si="33"/>
        <v>ДА</v>
      </c>
    </row>
    <row r="1054" spans="1:6">
      <c r="A1054" t="str">
        <f t="shared" si="32"/>
        <v>67SSV_1983j</v>
      </c>
      <c r="B1054" s="390" t="s">
        <v>97</v>
      </c>
      <c r="C1054" s="390">
        <v>67</v>
      </c>
      <c r="D1054" s="390">
        <v>5</v>
      </c>
      <c r="E1054" s="390" t="s">
        <v>809</v>
      </c>
      <c r="F1054" t="str">
        <f t="shared" si="33"/>
        <v>ДА</v>
      </c>
    </row>
    <row r="1055" spans="1:6">
      <c r="A1055" t="str">
        <f t="shared" si="32"/>
        <v>68SSV_1983j</v>
      </c>
      <c r="B1055" s="390" t="s">
        <v>97</v>
      </c>
      <c r="C1055" s="390">
        <v>68</v>
      </c>
      <c r="D1055" s="390">
        <v>6</v>
      </c>
      <c r="E1055" s="390" t="s">
        <v>810</v>
      </c>
      <c r="F1055" t="str">
        <f t="shared" si="33"/>
        <v>ДА</v>
      </c>
    </row>
    <row r="1056" spans="1:6">
      <c r="A1056" t="str">
        <f t="shared" si="32"/>
        <v>151SSV_1983j</v>
      </c>
      <c r="B1056" s="390" t="s">
        <v>97</v>
      </c>
      <c r="C1056" s="390">
        <v>151</v>
      </c>
      <c r="D1056" s="390">
        <v>4</v>
      </c>
      <c r="E1056" s="390" t="s">
        <v>811</v>
      </c>
      <c r="F1056" t="str">
        <f t="shared" si="33"/>
        <v>ДА</v>
      </c>
    </row>
    <row r="1057" spans="1:6">
      <c r="A1057" t="str">
        <f t="shared" si="32"/>
        <v>132SSV_1983j</v>
      </c>
      <c r="B1057" s="390" t="s">
        <v>97</v>
      </c>
      <c r="C1057" s="390">
        <v>132</v>
      </c>
      <c r="D1057" s="390">
        <v>1</v>
      </c>
      <c r="E1057" s="390" t="s">
        <v>812</v>
      </c>
      <c r="F1057" t="str">
        <f t="shared" si="33"/>
        <v>ДА</v>
      </c>
    </row>
    <row r="1058" spans="1:6">
      <c r="A1058" t="str">
        <f t="shared" si="32"/>
        <v>83SSV_1983j</v>
      </c>
      <c r="B1058" s="390" t="s">
        <v>97</v>
      </c>
      <c r="C1058" s="390">
        <v>83</v>
      </c>
      <c r="D1058" s="390">
        <v>7</v>
      </c>
      <c r="E1058" s="390" t="s">
        <v>813</v>
      </c>
      <c r="F1058" t="str">
        <f t="shared" si="33"/>
        <v>ДА</v>
      </c>
    </row>
    <row r="1059" spans="1:6">
      <c r="A1059" t="str">
        <f t="shared" si="32"/>
        <v>138SSV_1983j</v>
      </c>
      <c r="B1059" s="390" t="s">
        <v>97</v>
      </c>
      <c r="C1059" s="390">
        <v>138</v>
      </c>
      <c r="D1059" s="390">
        <v>4</v>
      </c>
      <c r="E1059" s="390" t="s">
        <v>814</v>
      </c>
      <c r="F1059" t="str">
        <f t="shared" si="33"/>
        <v>ДА</v>
      </c>
    </row>
    <row r="1060" spans="1:6">
      <c r="A1060" t="str">
        <f t="shared" si="32"/>
        <v>23SSV_1983j</v>
      </c>
      <c r="B1060" s="390" t="s">
        <v>97</v>
      </c>
      <c r="C1060" s="390">
        <v>23</v>
      </c>
      <c r="D1060" s="390">
        <v>3</v>
      </c>
      <c r="E1060" s="390" t="s">
        <v>815</v>
      </c>
      <c r="F1060" t="str">
        <f t="shared" si="33"/>
        <v>ДА</v>
      </c>
    </row>
    <row r="1061" spans="1:6">
      <c r="A1061" t="str">
        <f t="shared" si="32"/>
        <v>119SSV_1983j</v>
      </c>
      <c r="B1061" s="390" t="s">
        <v>97</v>
      </c>
      <c r="C1061" s="390">
        <v>119</v>
      </c>
      <c r="D1061" s="390">
        <v>3</v>
      </c>
      <c r="E1061" s="390" t="s">
        <v>816</v>
      </c>
      <c r="F1061" t="str">
        <f t="shared" si="33"/>
        <v>ДА</v>
      </c>
    </row>
    <row r="1062" spans="1:6">
      <c r="A1062" t="str">
        <f t="shared" si="32"/>
        <v>22SSV_1983j</v>
      </c>
      <c r="B1062" s="390" t="s">
        <v>97</v>
      </c>
      <c r="C1062" s="390">
        <v>22</v>
      </c>
      <c r="D1062" s="390">
        <v>4</v>
      </c>
      <c r="E1062" s="390" t="s">
        <v>817</v>
      </c>
      <c r="F1062" t="str">
        <f t="shared" si="33"/>
        <v>ДА</v>
      </c>
    </row>
    <row r="1063" spans="1:6">
      <c r="A1063" t="str">
        <f t="shared" si="32"/>
        <v>50SSV_1983j</v>
      </c>
      <c r="B1063" s="390" t="s">
        <v>97</v>
      </c>
      <c r="C1063" s="390">
        <v>50</v>
      </c>
      <c r="D1063" s="390">
        <v>3</v>
      </c>
      <c r="E1063" s="390" t="s">
        <v>818</v>
      </c>
      <c r="F1063" t="str">
        <f t="shared" si="33"/>
        <v>ДА</v>
      </c>
    </row>
    <row r="1064" spans="1:6">
      <c r="A1064" t="str">
        <f t="shared" si="32"/>
        <v>78SSV_1983j</v>
      </c>
      <c r="B1064" s="390" t="s">
        <v>97</v>
      </c>
      <c r="C1064" s="390">
        <v>78</v>
      </c>
      <c r="D1064" s="390">
        <v>5</v>
      </c>
      <c r="E1064" s="390" t="s">
        <v>819</v>
      </c>
      <c r="F1064" t="str">
        <f t="shared" si="33"/>
        <v>ДА</v>
      </c>
    </row>
    <row r="1065" spans="1:6">
      <c r="A1065" t="str">
        <f t="shared" si="32"/>
        <v>28SSV_1983j</v>
      </c>
      <c r="B1065" s="390" t="s">
        <v>97</v>
      </c>
      <c r="C1065" s="390">
        <v>28</v>
      </c>
      <c r="D1065" s="390">
        <v>5</v>
      </c>
      <c r="E1065" s="390" t="s">
        <v>820</v>
      </c>
      <c r="F1065" t="str">
        <f t="shared" si="33"/>
        <v>ДА</v>
      </c>
    </row>
    <row r="1066" spans="1:6">
      <c r="A1066" t="str">
        <f t="shared" si="32"/>
        <v>39SSV_1983j</v>
      </c>
      <c r="B1066" s="390" t="s">
        <v>97</v>
      </c>
      <c r="C1066" s="390">
        <v>39</v>
      </c>
      <c r="D1066" s="390">
        <v>6</v>
      </c>
      <c r="E1066" s="390" t="s">
        <v>821</v>
      </c>
      <c r="F1066" t="str">
        <f t="shared" si="33"/>
        <v>ДА</v>
      </c>
    </row>
    <row r="1067" spans="1:6">
      <c r="A1067" t="str">
        <f t="shared" si="32"/>
        <v>125SSV_1983j</v>
      </c>
      <c r="B1067" s="390" t="s">
        <v>97</v>
      </c>
      <c r="C1067" s="390">
        <v>125</v>
      </c>
      <c r="D1067" s="390">
        <v>5</v>
      </c>
      <c r="E1067" s="390" t="s">
        <v>822</v>
      </c>
      <c r="F1067" t="str">
        <f t="shared" si="33"/>
        <v>ДА</v>
      </c>
    </row>
    <row r="1068" spans="1:6">
      <c r="A1068" t="str">
        <f t="shared" si="32"/>
        <v>150SSV_1983j</v>
      </c>
      <c r="B1068" s="390" t="s">
        <v>97</v>
      </c>
      <c r="C1068" s="390">
        <v>150</v>
      </c>
      <c r="D1068" s="390">
        <v>1</v>
      </c>
      <c r="E1068" s="390" t="s">
        <v>823</v>
      </c>
      <c r="F1068" t="str">
        <f t="shared" si="33"/>
        <v>ДА</v>
      </c>
    </row>
    <row r="1069" spans="1:6">
      <c r="A1069" t="str">
        <f t="shared" si="32"/>
        <v>37SSV_1983j</v>
      </c>
      <c r="B1069" s="390" t="s">
        <v>97</v>
      </c>
      <c r="C1069" s="390">
        <v>37</v>
      </c>
      <c r="D1069" s="390">
        <v>3</v>
      </c>
      <c r="E1069" s="390" t="s">
        <v>824</v>
      </c>
      <c r="F1069" t="str">
        <f t="shared" si="33"/>
        <v>ДА</v>
      </c>
    </row>
    <row r="1070" spans="1:6">
      <c r="A1070" t="str">
        <f t="shared" si="32"/>
        <v>82SSV_1983j</v>
      </c>
      <c r="B1070" s="390" t="s">
        <v>97</v>
      </c>
      <c r="C1070" s="390">
        <v>82</v>
      </c>
      <c r="D1070" s="390">
        <v>4</v>
      </c>
      <c r="E1070" s="390" t="s">
        <v>825</v>
      </c>
      <c r="F1070" t="str">
        <f t="shared" si="33"/>
        <v>ДА</v>
      </c>
    </row>
    <row r="1071" spans="1:6">
      <c r="A1071" t="str">
        <f t="shared" si="32"/>
        <v>30SSV_1983j</v>
      </c>
      <c r="B1071" s="390" t="s">
        <v>97</v>
      </c>
      <c r="C1071" s="390">
        <v>30</v>
      </c>
      <c r="D1071" s="390">
        <v>3</v>
      </c>
      <c r="E1071" s="390" t="s">
        <v>826</v>
      </c>
      <c r="F1071" t="str">
        <f t="shared" si="33"/>
        <v>ДА</v>
      </c>
    </row>
    <row r="1072" spans="1:6">
      <c r="A1072" t="str">
        <f t="shared" si="32"/>
        <v>55SSV_1983j</v>
      </c>
      <c r="B1072" s="390" t="s">
        <v>97</v>
      </c>
      <c r="C1072" s="390">
        <v>55</v>
      </c>
      <c r="D1072" s="390">
        <v>4</v>
      </c>
      <c r="E1072" s="390" t="s">
        <v>802</v>
      </c>
      <c r="F1072" t="str">
        <f t="shared" si="33"/>
        <v>ДА</v>
      </c>
    </row>
    <row r="1073" spans="1:6">
      <c r="A1073" t="str">
        <f t="shared" si="32"/>
        <v>73SSV_1983j</v>
      </c>
      <c r="B1073" s="390" t="s">
        <v>97</v>
      </c>
      <c r="C1073" s="390">
        <v>73</v>
      </c>
      <c r="D1073" s="390">
        <v>2</v>
      </c>
      <c r="E1073" s="390" t="s">
        <v>803</v>
      </c>
      <c r="F1073" t="str">
        <f t="shared" si="33"/>
        <v>ДА</v>
      </c>
    </row>
    <row r="1074" spans="1:6">
      <c r="A1074" t="str">
        <f t="shared" si="32"/>
        <v>145SSV_1983j</v>
      </c>
      <c r="B1074" s="390" t="s">
        <v>97</v>
      </c>
      <c r="C1074" s="390">
        <v>145</v>
      </c>
      <c r="D1074" s="390">
        <v>6</v>
      </c>
      <c r="E1074" s="390" t="s">
        <v>804</v>
      </c>
      <c r="F1074" t="str">
        <f t="shared" si="33"/>
        <v>ДА</v>
      </c>
    </row>
    <row r="1075" spans="1:6">
      <c r="A1075" t="str">
        <f t="shared" si="32"/>
        <v>102SSV_1983j</v>
      </c>
      <c r="B1075" s="390" t="s">
        <v>97</v>
      </c>
      <c r="C1075" s="390">
        <v>102</v>
      </c>
      <c r="D1075" s="390">
        <v>4</v>
      </c>
      <c r="E1075" s="390" t="s">
        <v>794</v>
      </c>
      <c r="F1075" t="str">
        <f t="shared" si="33"/>
        <v>ДА</v>
      </c>
    </row>
    <row r="1076" spans="1:6">
      <c r="A1076" t="str">
        <f t="shared" si="32"/>
        <v>79SSV_1983j</v>
      </c>
      <c r="B1076" s="390" t="s">
        <v>97</v>
      </c>
      <c r="C1076" s="390">
        <v>79</v>
      </c>
      <c r="D1076" s="390">
        <v>4</v>
      </c>
      <c r="E1076" s="390" t="s">
        <v>795</v>
      </c>
      <c r="F1076" t="str">
        <f t="shared" si="33"/>
        <v>ДА</v>
      </c>
    </row>
    <row r="1077" spans="1:6">
      <c r="A1077" t="str">
        <f t="shared" si="32"/>
        <v>54SSV_1983j</v>
      </c>
      <c r="B1077" s="390" t="s">
        <v>97</v>
      </c>
      <c r="C1077" s="390">
        <v>54</v>
      </c>
      <c r="D1077" s="390">
        <v>4</v>
      </c>
      <c r="E1077" s="390" t="s">
        <v>796</v>
      </c>
      <c r="F1077" t="str">
        <f t="shared" si="33"/>
        <v>ДА</v>
      </c>
    </row>
    <row r="1078" spans="1:6">
      <c r="A1078" t="str">
        <f t="shared" si="32"/>
        <v>57SSV_1983j</v>
      </c>
      <c r="B1078" s="390" t="s">
        <v>97</v>
      </c>
      <c r="C1078" s="390">
        <v>57</v>
      </c>
      <c r="D1078" s="390">
        <v>3</v>
      </c>
      <c r="E1078" s="390" t="s">
        <v>797</v>
      </c>
      <c r="F1078" t="str">
        <f t="shared" si="33"/>
        <v>ДА</v>
      </c>
    </row>
    <row r="1079" spans="1:6">
      <c r="A1079" t="str">
        <f t="shared" si="32"/>
        <v>9SSV_1983j</v>
      </c>
      <c r="B1079" s="390" t="s">
        <v>97</v>
      </c>
      <c r="C1079" s="390">
        <v>9</v>
      </c>
      <c r="D1079" s="390">
        <v>1</v>
      </c>
      <c r="E1079" s="390" t="s">
        <v>798</v>
      </c>
      <c r="F1079" t="str">
        <f t="shared" si="33"/>
        <v>ДА</v>
      </c>
    </row>
    <row r="1080" spans="1:6">
      <c r="A1080" t="str">
        <f t="shared" si="32"/>
        <v>140SSV_1983j</v>
      </c>
      <c r="B1080" s="390" t="s">
        <v>97</v>
      </c>
      <c r="C1080" s="390">
        <v>140</v>
      </c>
      <c r="D1080" s="390">
        <v>7</v>
      </c>
      <c r="E1080" s="390" t="s">
        <v>799</v>
      </c>
      <c r="F1080" t="str">
        <f t="shared" si="33"/>
        <v>ДА</v>
      </c>
    </row>
    <row r="1081" spans="1:6">
      <c r="A1081" t="str">
        <f t="shared" si="32"/>
        <v>148SSV_1983j</v>
      </c>
      <c r="B1081" s="390" t="s">
        <v>97</v>
      </c>
      <c r="C1081" s="390">
        <v>148</v>
      </c>
      <c r="D1081" s="390">
        <v>1</v>
      </c>
      <c r="E1081" s="390" t="s">
        <v>800</v>
      </c>
      <c r="F1081" t="str">
        <f t="shared" si="33"/>
        <v>ДА</v>
      </c>
    </row>
    <row r="1082" spans="1:6">
      <c r="A1082" t="str">
        <f t="shared" si="32"/>
        <v>98SSV_1983j</v>
      </c>
      <c r="B1082" s="390" t="s">
        <v>97</v>
      </c>
      <c r="C1082" s="390">
        <v>98</v>
      </c>
      <c r="D1082" s="390">
        <v>7</v>
      </c>
      <c r="E1082" s="390" t="s">
        <v>801</v>
      </c>
      <c r="F1082" t="str">
        <f t="shared" si="33"/>
        <v>ДА</v>
      </c>
    </row>
    <row r="1083" spans="1:6">
      <c r="A1083" t="str">
        <f t="shared" si="32"/>
        <v>118SSV_1983j</v>
      </c>
      <c r="B1083" s="390" t="s">
        <v>97</v>
      </c>
      <c r="C1083" s="390">
        <v>118</v>
      </c>
      <c r="D1083" s="390">
        <v>4</v>
      </c>
      <c r="E1083" s="390" t="s">
        <v>760</v>
      </c>
      <c r="F1083" t="str">
        <f t="shared" si="33"/>
        <v>ДА</v>
      </c>
    </row>
    <row r="1084" spans="1:6">
      <c r="A1084" t="str">
        <f t="shared" si="32"/>
        <v>56SSV_1983j</v>
      </c>
      <c r="B1084" s="390" t="s">
        <v>97</v>
      </c>
      <c r="C1084" s="390">
        <v>56</v>
      </c>
      <c r="D1084" s="390">
        <v>4</v>
      </c>
      <c r="E1084" s="390" t="s">
        <v>759</v>
      </c>
      <c r="F1084" t="str">
        <f t="shared" si="33"/>
        <v>ДА</v>
      </c>
    </row>
    <row r="1085" spans="1:6">
      <c r="A1085" t="str">
        <f t="shared" si="32"/>
        <v>120SSV_1983j</v>
      </c>
      <c r="B1085" s="390" t="s">
        <v>97</v>
      </c>
      <c r="C1085" s="390">
        <v>120</v>
      </c>
      <c r="D1085" s="390">
        <v>5</v>
      </c>
      <c r="E1085" s="390" t="s">
        <v>758</v>
      </c>
      <c r="F1085" t="str">
        <f t="shared" si="33"/>
        <v>ДА</v>
      </c>
    </row>
    <row r="1086" spans="1:6">
      <c r="A1086" t="str">
        <f t="shared" si="32"/>
        <v>10SSV_1983j</v>
      </c>
      <c r="B1086" s="390" t="s">
        <v>97</v>
      </c>
      <c r="C1086" s="390">
        <v>10</v>
      </c>
      <c r="D1086" s="390">
        <v>5</v>
      </c>
      <c r="E1086" s="390" t="s">
        <v>757</v>
      </c>
      <c r="F1086" t="str">
        <f t="shared" si="33"/>
        <v>ДА</v>
      </c>
    </row>
    <row r="1087" spans="1:6">
      <c r="A1087" t="str">
        <f t="shared" si="32"/>
        <v>131SSV_1983j</v>
      </c>
      <c r="B1087" s="390" t="s">
        <v>97</v>
      </c>
      <c r="C1087" s="390">
        <v>131</v>
      </c>
      <c r="D1087" s="390">
        <v>5</v>
      </c>
      <c r="E1087" s="390" t="s">
        <v>756</v>
      </c>
      <c r="F1087" t="str">
        <f t="shared" si="33"/>
        <v>ДА</v>
      </c>
    </row>
    <row r="1088" spans="1:6">
      <c r="A1088" t="str">
        <f t="shared" si="32"/>
        <v>21SSV_1983j</v>
      </c>
      <c r="B1088" s="390" t="s">
        <v>97</v>
      </c>
      <c r="C1088" s="390">
        <v>21</v>
      </c>
      <c r="D1088" s="390">
        <v>4</v>
      </c>
      <c r="E1088" s="390" t="s">
        <v>755</v>
      </c>
      <c r="F1088" t="str">
        <f t="shared" si="33"/>
        <v>ДА</v>
      </c>
    </row>
    <row r="1089" spans="1:6">
      <c r="A1089" t="str">
        <f t="shared" si="32"/>
        <v>141SSV_1983j</v>
      </c>
      <c r="B1089" s="390" t="s">
        <v>97</v>
      </c>
      <c r="C1089" s="390">
        <v>141</v>
      </c>
      <c r="D1089" s="390">
        <v>7</v>
      </c>
      <c r="E1089" s="390" t="s">
        <v>754</v>
      </c>
      <c r="F1089" t="str">
        <f t="shared" si="33"/>
        <v>ДА</v>
      </c>
    </row>
    <row r="1090" spans="1:6">
      <c r="A1090" t="str">
        <f t="shared" si="32"/>
        <v>47SSV_1983j</v>
      </c>
      <c r="B1090" s="390" t="s">
        <v>97</v>
      </c>
      <c r="C1090" s="390">
        <v>47</v>
      </c>
      <c r="D1090" s="390">
        <v>6</v>
      </c>
      <c r="E1090" s="390" t="s">
        <v>753</v>
      </c>
      <c r="F1090" t="str">
        <f t="shared" si="33"/>
        <v>ДА</v>
      </c>
    </row>
    <row r="1091" spans="1:6">
      <c r="A1091" t="str">
        <f t="shared" ref="A1091:A1154" si="34">CONCATENATE(C1091,B1091)</f>
        <v>109SSV_1983j</v>
      </c>
      <c r="B1091" s="390" t="s">
        <v>97</v>
      </c>
      <c r="C1091" s="390">
        <v>109</v>
      </c>
      <c r="D1091" s="390">
        <v>8</v>
      </c>
      <c r="E1091" s="390" t="s">
        <v>238</v>
      </c>
      <c r="F1091" t="str">
        <f t="shared" ref="F1091:F1154" si="35">IF(ISBLANK(E1091),"НЕТ","ДА")</f>
        <v>ДА</v>
      </c>
    </row>
    <row r="1092" spans="1:6">
      <c r="A1092" t="str">
        <f t="shared" si="34"/>
        <v>6SSV_1983j</v>
      </c>
      <c r="B1092" s="390" t="s">
        <v>97</v>
      </c>
      <c r="C1092" s="390">
        <v>6</v>
      </c>
      <c r="D1092" s="390">
        <v>6</v>
      </c>
      <c r="E1092" s="390" t="s">
        <v>752</v>
      </c>
      <c r="F1092" t="str">
        <f t="shared" si="35"/>
        <v>ДА</v>
      </c>
    </row>
    <row r="1093" spans="1:6">
      <c r="A1093" t="str">
        <f t="shared" si="34"/>
        <v>99SSV_1983j</v>
      </c>
      <c r="B1093" s="390" t="s">
        <v>97</v>
      </c>
      <c r="C1093" s="390">
        <v>99</v>
      </c>
      <c r="D1093" s="390">
        <v>6</v>
      </c>
      <c r="E1093" s="390" t="s">
        <v>751</v>
      </c>
      <c r="F1093" t="str">
        <f t="shared" si="35"/>
        <v>ДА</v>
      </c>
    </row>
    <row r="1094" spans="1:6">
      <c r="A1094" t="str">
        <f t="shared" si="34"/>
        <v>93SSV_1983j</v>
      </c>
      <c r="B1094" s="390" t="s">
        <v>97</v>
      </c>
      <c r="C1094" s="390">
        <v>93</v>
      </c>
      <c r="D1094" s="390">
        <v>3</v>
      </c>
      <c r="E1094" s="390" t="s">
        <v>750</v>
      </c>
      <c r="F1094" t="str">
        <f t="shared" si="35"/>
        <v>ДА</v>
      </c>
    </row>
    <row r="1095" spans="1:6">
      <c r="A1095" t="str">
        <f t="shared" si="34"/>
        <v>154SSV_1983j</v>
      </c>
      <c r="B1095" s="390" t="s">
        <v>97</v>
      </c>
      <c r="C1095" s="390">
        <v>154</v>
      </c>
      <c r="D1095" s="390">
        <v>7</v>
      </c>
      <c r="E1095" s="390" t="s">
        <v>1391</v>
      </c>
      <c r="F1095" t="str">
        <f t="shared" si="35"/>
        <v>ДА</v>
      </c>
    </row>
    <row r="1096" spans="1:6">
      <c r="A1096" t="str">
        <f t="shared" si="34"/>
        <v>76SSV_1983j</v>
      </c>
      <c r="B1096" s="390" t="s">
        <v>97</v>
      </c>
      <c r="C1096" s="390">
        <v>76</v>
      </c>
      <c r="D1096" s="390">
        <v>3</v>
      </c>
      <c r="E1096" s="390" t="s">
        <v>749</v>
      </c>
      <c r="F1096" t="str">
        <f t="shared" si="35"/>
        <v>ДА</v>
      </c>
    </row>
    <row r="1097" spans="1:6">
      <c r="A1097" t="str">
        <f t="shared" si="34"/>
        <v>122SSV_1983j</v>
      </c>
      <c r="B1097" s="390" t="s">
        <v>97</v>
      </c>
      <c r="C1097" s="390">
        <v>122</v>
      </c>
      <c r="D1097" s="390">
        <v>5</v>
      </c>
      <c r="E1097" s="390" t="s">
        <v>749</v>
      </c>
      <c r="F1097" t="str">
        <f t="shared" si="35"/>
        <v>ДА</v>
      </c>
    </row>
    <row r="1098" spans="1:6">
      <c r="A1098" t="str">
        <f t="shared" si="34"/>
        <v>91SSV_1983j</v>
      </c>
      <c r="B1098" s="390" t="s">
        <v>97</v>
      </c>
      <c r="C1098" s="390">
        <v>91</v>
      </c>
      <c r="D1098" s="390">
        <v>3</v>
      </c>
      <c r="E1098" s="390" t="s">
        <v>748</v>
      </c>
      <c r="F1098" t="str">
        <f t="shared" si="35"/>
        <v>ДА</v>
      </c>
    </row>
    <row r="1099" spans="1:6">
      <c r="A1099" t="str">
        <f t="shared" si="34"/>
        <v>88SSV_1983j</v>
      </c>
      <c r="B1099" s="390" t="s">
        <v>97</v>
      </c>
      <c r="C1099" s="390">
        <v>88</v>
      </c>
      <c r="D1099" s="390">
        <v>6</v>
      </c>
      <c r="E1099" s="390" t="s">
        <v>740</v>
      </c>
      <c r="F1099" t="str">
        <f t="shared" si="35"/>
        <v>ДА</v>
      </c>
    </row>
    <row r="1100" spans="1:6">
      <c r="A1100" t="str">
        <f t="shared" si="34"/>
        <v>96SSV_1983j</v>
      </c>
      <c r="B1100" s="390" t="s">
        <v>97</v>
      </c>
      <c r="C1100" s="390">
        <v>96</v>
      </c>
      <c r="D1100" s="390">
        <v>3</v>
      </c>
      <c r="E1100" s="390" t="s">
        <v>747</v>
      </c>
      <c r="F1100" t="str">
        <f t="shared" si="35"/>
        <v>ДА</v>
      </c>
    </row>
    <row r="1101" spans="1:6">
      <c r="A1101" t="str">
        <f t="shared" si="34"/>
        <v>8SSV_1983j</v>
      </c>
      <c r="B1101" s="390" t="s">
        <v>97</v>
      </c>
      <c r="C1101" s="390">
        <v>8</v>
      </c>
      <c r="D1101" s="390">
        <v>4</v>
      </c>
      <c r="E1101" s="390" t="s">
        <v>746</v>
      </c>
      <c r="F1101" t="str">
        <f t="shared" si="35"/>
        <v>ДА</v>
      </c>
    </row>
    <row r="1102" spans="1:6">
      <c r="A1102" t="str">
        <f t="shared" si="34"/>
        <v>100SSV_1983j</v>
      </c>
      <c r="B1102" s="390" t="s">
        <v>97</v>
      </c>
      <c r="C1102" s="390">
        <v>100</v>
      </c>
      <c r="D1102" s="390">
        <v>6</v>
      </c>
      <c r="E1102" s="390" t="s">
        <v>745</v>
      </c>
      <c r="F1102" t="str">
        <f t="shared" si="35"/>
        <v>ДА</v>
      </c>
    </row>
    <row r="1103" spans="1:6">
      <c r="A1103" t="str">
        <f t="shared" si="34"/>
        <v>153SSV_1983j</v>
      </c>
      <c r="B1103" s="390" t="s">
        <v>97</v>
      </c>
      <c r="C1103" s="390">
        <v>153</v>
      </c>
      <c r="D1103" s="390">
        <v>6</v>
      </c>
      <c r="E1103" s="390" t="s">
        <v>744</v>
      </c>
      <c r="F1103" t="str">
        <f t="shared" si="35"/>
        <v>ДА</v>
      </c>
    </row>
    <row r="1104" spans="1:6">
      <c r="A1104" t="str">
        <f t="shared" si="34"/>
        <v>1SSV_1983j</v>
      </c>
      <c r="B1104" s="390" t="s">
        <v>97</v>
      </c>
      <c r="C1104" s="390">
        <v>1</v>
      </c>
      <c r="D1104" s="390">
        <v>7</v>
      </c>
      <c r="E1104" s="390" t="s">
        <v>743</v>
      </c>
      <c r="F1104" t="str">
        <f t="shared" si="35"/>
        <v>ДА</v>
      </c>
    </row>
    <row r="1105" spans="1:6">
      <c r="A1105" t="str">
        <f t="shared" si="34"/>
        <v>59SSV_1983j</v>
      </c>
      <c r="B1105" s="390" t="s">
        <v>97</v>
      </c>
      <c r="C1105" s="390">
        <v>59</v>
      </c>
      <c r="D1105" s="390">
        <v>6</v>
      </c>
      <c r="E1105" s="390" t="s">
        <v>742</v>
      </c>
      <c r="F1105" t="str">
        <f t="shared" si="35"/>
        <v>ДА</v>
      </c>
    </row>
    <row r="1106" spans="1:6">
      <c r="A1106" t="str">
        <f t="shared" si="34"/>
        <v>144SSV_1983j</v>
      </c>
      <c r="B1106" s="390" t="s">
        <v>97</v>
      </c>
      <c r="C1106" s="390">
        <v>144</v>
      </c>
      <c r="D1106" s="390">
        <v>6</v>
      </c>
      <c r="E1106" s="390" t="s">
        <v>740</v>
      </c>
      <c r="F1106" t="str">
        <f t="shared" si="35"/>
        <v>ДА</v>
      </c>
    </row>
    <row r="1107" spans="1:6">
      <c r="A1107" t="str">
        <f t="shared" si="34"/>
        <v>66SSV_1983j</v>
      </c>
      <c r="B1107" s="390" t="s">
        <v>97</v>
      </c>
      <c r="C1107" s="390">
        <v>66</v>
      </c>
      <c r="D1107" s="390">
        <v>6</v>
      </c>
      <c r="E1107" s="390" t="s">
        <v>741</v>
      </c>
      <c r="F1107" t="str">
        <f t="shared" si="35"/>
        <v>ДА</v>
      </c>
    </row>
    <row r="1108" spans="1:6">
      <c r="A1108" t="str">
        <f t="shared" si="34"/>
        <v>74SSV_1983j</v>
      </c>
      <c r="B1108" s="390" t="s">
        <v>97</v>
      </c>
      <c r="C1108" s="390">
        <v>74</v>
      </c>
      <c r="D1108" s="390">
        <v>4</v>
      </c>
      <c r="E1108" s="390" t="s">
        <v>739</v>
      </c>
      <c r="F1108" t="str">
        <f t="shared" si="35"/>
        <v>ДА</v>
      </c>
    </row>
    <row r="1109" spans="1:6">
      <c r="A1109" t="str">
        <f t="shared" si="34"/>
        <v>7SSV_1983j</v>
      </c>
      <c r="B1109" s="390" t="s">
        <v>97</v>
      </c>
      <c r="C1109" s="390">
        <v>7</v>
      </c>
      <c r="D1109" s="390">
        <v>3</v>
      </c>
      <c r="E1109" s="390" t="s">
        <v>738</v>
      </c>
      <c r="F1109" t="str">
        <f t="shared" si="35"/>
        <v>ДА</v>
      </c>
    </row>
    <row r="1110" spans="1:6">
      <c r="A1110" t="str">
        <f t="shared" si="34"/>
        <v>110SSV_1983j</v>
      </c>
      <c r="B1110" s="390" t="s">
        <v>97</v>
      </c>
      <c r="C1110" s="390">
        <v>110</v>
      </c>
      <c r="D1110" s="390">
        <v>7</v>
      </c>
      <c r="E1110" s="390" t="s">
        <v>737</v>
      </c>
      <c r="F1110" t="str">
        <f t="shared" si="35"/>
        <v>ДА</v>
      </c>
    </row>
    <row r="1111" spans="1:6">
      <c r="A1111" t="str">
        <f t="shared" si="34"/>
        <v>158SSV_1983j</v>
      </c>
      <c r="B1111" s="390" t="s">
        <v>97</v>
      </c>
      <c r="C1111" s="390">
        <v>158</v>
      </c>
      <c r="D1111" s="390">
        <v>7</v>
      </c>
      <c r="E1111" s="390" t="s">
        <v>736</v>
      </c>
      <c r="F1111" t="str">
        <f t="shared" si="35"/>
        <v>ДА</v>
      </c>
    </row>
    <row r="1112" spans="1:6">
      <c r="A1112" t="str">
        <f t="shared" si="34"/>
        <v>108SSV_1983j</v>
      </c>
      <c r="B1112" s="390" t="s">
        <v>97</v>
      </c>
      <c r="C1112" s="390">
        <v>108</v>
      </c>
      <c r="D1112" s="390">
        <v>6</v>
      </c>
      <c r="E1112" s="390" t="s">
        <v>735</v>
      </c>
      <c r="F1112" t="str">
        <f t="shared" si="35"/>
        <v>ДА</v>
      </c>
    </row>
    <row r="1113" spans="1:6" ht="30">
      <c r="A1113" t="str">
        <f t="shared" si="34"/>
        <v>155SSV_1983j</v>
      </c>
      <c r="B1113" s="390" t="s">
        <v>97</v>
      </c>
      <c r="C1113" s="390">
        <v>155</v>
      </c>
      <c r="D1113" s="390">
        <v>7</v>
      </c>
      <c r="E1113" s="390" t="s">
        <v>1392</v>
      </c>
      <c r="F1113" t="str">
        <f t="shared" si="35"/>
        <v>ДА</v>
      </c>
    </row>
    <row r="1114" spans="1:6">
      <c r="A1114" t="str">
        <f t="shared" si="34"/>
        <v>126SSV_1983j</v>
      </c>
      <c r="B1114" s="390" t="s">
        <v>97</v>
      </c>
      <c r="C1114" s="390">
        <v>126</v>
      </c>
      <c r="D1114" s="390">
        <v>5</v>
      </c>
      <c r="E1114" s="390" t="s">
        <v>734</v>
      </c>
      <c r="F1114" t="str">
        <f t="shared" si="35"/>
        <v>ДА</v>
      </c>
    </row>
    <row r="1115" spans="1:6">
      <c r="A1115" t="str">
        <f t="shared" si="34"/>
        <v>114SSV_1983j</v>
      </c>
      <c r="B1115" s="390" t="s">
        <v>97</v>
      </c>
      <c r="C1115" s="390">
        <v>114</v>
      </c>
      <c r="D1115" s="390">
        <v>5</v>
      </c>
      <c r="E1115" s="390" t="s">
        <v>733</v>
      </c>
      <c r="F1115" t="str">
        <f t="shared" si="35"/>
        <v>ДА</v>
      </c>
    </row>
    <row r="1116" spans="1:6">
      <c r="A1116" t="str">
        <f t="shared" si="34"/>
        <v>133SSV_1983j</v>
      </c>
      <c r="B1116" s="390" t="s">
        <v>97</v>
      </c>
      <c r="C1116" s="390">
        <v>133</v>
      </c>
      <c r="D1116" s="390">
        <v>3</v>
      </c>
      <c r="E1116" s="390" t="s">
        <v>732</v>
      </c>
      <c r="F1116" t="str">
        <f t="shared" si="35"/>
        <v>ДА</v>
      </c>
    </row>
    <row r="1117" spans="1:6">
      <c r="A1117" t="str">
        <f t="shared" si="34"/>
        <v>139SSV_1983j</v>
      </c>
      <c r="B1117" s="390" t="s">
        <v>97</v>
      </c>
      <c r="C1117" s="390">
        <v>139</v>
      </c>
      <c r="D1117" s="390">
        <v>7</v>
      </c>
      <c r="E1117" s="390" t="s">
        <v>731</v>
      </c>
      <c r="F1117" t="str">
        <f t="shared" si="35"/>
        <v>ДА</v>
      </c>
    </row>
    <row r="1118" spans="1:6">
      <c r="A1118" t="str">
        <f t="shared" si="34"/>
        <v>101SSV_1983j</v>
      </c>
      <c r="B1118" s="390" t="s">
        <v>97</v>
      </c>
      <c r="C1118" s="390">
        <v>101</v>
      </c>
      <c r="D1118" s="390">
        <v>5</v>
      </c>
      <c r="E1118" s="390" t="s">
        <v>730</v>
      </c>
      <c r="F1118" t="str">
        <f t="shared" si="35"/>
        <v>ДА</v>
      </c>
    </row>
    <row r="1119" spans="1:6">
      <c r="A1119" t="str">
        <f t="shared" si="34"/>
        <v>44SSV_1983j</v>
      </c>
      <c r="B1119" s="390" t="s">
        <v>97</v>
      </c>
      <c r="C1119" s="390">
        <v>44</v>
      </c>
      <c r="D1119" s="390">
        <v>2</v>
      </c>
      <c r="E1119" s="390" t="s">
        <v>729</v>
      </c>
      <c r="F1119" t="str">
        <f t="shared" si="35"/>
        <v>ДА</v>
      </c>
    </row>
    <row r="1120" spans="1:6">
      <c r="A1120" t="str">
        <f t="shared" si="34"/>
        <v>11SSV_1983j</v>
      </c>
      <c r="B1120" s="390" t="s">
        <v>97</v>
      </c>
      <c r="C1120" s="390">
        <v>11</v>
      </c>
      <c r="D1120" s="390">
        <v>3</v>
      </c>
      <c r="E1120" s="390" t="s">
        <v>728</v>
      </c>
      <c r="F1120" t="str">
        <f t="shared" si="35"/>
        <v>ДА</v>
      </c>
    </row>
    <row r="1121" spans="1:6">
      <c r="A1121" t="str">
        <f t="shared" si="34"/>
        <v>111SSV_1983j</v>
      </c>
      <c r="B1121" s="390" t="s">
        <v>97</v>
      </c>
      <c r="C1121" s="390">
        <v>111</v>
      </c>
      <c r="D1121" s="390">
        <v>5</v>
      </c>
      <c r="E1121" s="390" t="s">
        <v>727</v>
      </c>
      <c r="F1121" t="str">
        <f t="shared" si="35"/>
        <v>ДА</v>
      </c>
    </row>
    <row r="1122" spans="1:6">
      <c r="A1122" t="str">
        <f t="shared" si="34"/>
        <v>117SSV_1983j</v>
      </c>
      <c r="B1122" s="390" t="s">
        <v>97</v>
      </c>
      <c r="C1122" s="390">
        <v>117</v>
      </c>
      <c r="D1122" s="390">
        <v>7</v>
      </c>
      <c r="E1122" s="390" t="s">
        <v>726</v>
      </c>
      <c r="F1122" t="str">
        <f t="shared" si="35"/>
        <v>ДА</v>
      </c>
    </row>
    <row r="1123" spans="1:6">
      <c r="A1123" t="str">
        <f t="shared" si="34"/>
        <v>48SSV_1983j</v>
      </c>
      <c r="B1123" s="390" t="s">
        <v>97</v>
      </c>
      <c r="C1123" s="390">
        <v>48</v>
      </c>
      <c r="D1123" s="390">
        <v>5</v>
      </c>
      <c r="E1123" s="390" t="s">
        <v>725</v>
      </c>
      <c r="F1123" t="str">
        <f t="shared" si="35"/>
        <v>ДА</v>
      </c>
    </row>
    <row r="1124" spans="1:6">
      <c r="A1124" t="str">
        <f t="shared" si="34"/>
        <v>32SSV_1983j</v>
      </c>
      <c r="B1124" s="390" t="s">
        <v>97</v>
      </c>
      <c r="C1124" s="390">
        <v>32</v>
      </c>
      <c r="D1124" s="390">
        <v>5</v>
      </c>
      <c r="E1124" s="390" t="s">
        <v>724</v>
      </c>
      <c r="F1124" t="str">
        <f t="shared" si="35"/>
        <v>ДА</v>
      </c>
    </row>
    <row r="1125" spans="1:6">
      <c r="A1125" t="str">
        <f t="shared" si="34"/>
        <v>53SSV_1983j</v>
      </c>
      <c r="B1125" s="390" t="s">
        <v>97</v>
      </c>
      <c r="C1125" s="390">
        <v>53</v>
      </c>
      <c r="D1125" s="390">
        <v>2</v>
      </c>
      <c r="E1125" s="390" t="s">
        <v>723</v>
      </c>
      <c r="F1125" t="str">
        <f t="shared" si="35"/>
        <v>ДА</v>
      </c>
    </row>
    <row r="1126" spans="1:6">
      <c r="A1126" t="str">
        <f t="shared" si="34"/>
        <v>135SSV_1983j</v>
      </c>
      <c r="B1126" s="390" t="s">
        <v>97</v>
      </c>
      <c r="C1126" s="390">
        <v>135</v>
      </c>
      <c r="D1126" s="390">
        <v>7</v>
      </c>
      <c r="E1126" s="390" t="s">
        <v>722</v>
      </c>
      <c r="F1126" t="str">
        <f t="shared" si="35"/>
        <v>ДА</v>
      </c>
    </row>
    <row r="1127" spans="1:6">
      <c r="A1127" t="str">
        <f t="shared" si="34"/>
        <v>35SSV_1983j</v>
      </c>
      <c r="B1127" s="390" t="s">
        <v>97</v>
      </c>
      <c r="C1127" s="390">
        <v>35</v>
      </c>
      <c r="D1127" s="390">
        <v>4</v>
      </c>
      <c r="E1127" s="390" t="s">
        <v>721</v>
      </c>
      <c r="F1127" t="str">
        <f t="shared" si="35"/>
        <v>ДА</v>
      </c>
    </row>
    <row r="1128" spans="1:6">
      <c r="A1128" t="str">
        <f t="shared" si="34"/>
        <v>137SSV_1983j</v>
      </c>
      <c r="B1128" s="390" t="s">
        <v>97</v>
      </c>
      <c r="C1128" s="390">
        <v>137</v>
      </c>
      <c r="D1128" s="390">
        <v>6</v>
      </c>
      <c r="E1128" s="390" t="s">
        <v>720</v>
      </c>
      <c r="F1128" t="str">
        <f t="shared" si="35"/>
        <v>ДА</v>
      </c>
    </row>
    <row r="1129" spans="1:6">
      <c r="A1129" t="str">
        <f t="shared" si="34"/>
        <v>152SSV_1983j</v>
      </c>
      <c r="B1129" s="390" t="s">
        <v>97</v>
      </c>
      <c r="C1129" s="390">
        <v>152</v>
      </c>
      <c r="D1129" s="390">
        <v>1</v>
      </c>
      <c r="E1129" s="390" t="s">
        <v>719</v>
      </c>
      <c r="F1129" t="str">
        <f t="shared" si="35"/>
        <v>ДА</v>
      </c>
    </row>
    <row r="1130" spans="1:6">
      <c r="A1130" t="str">
        <f t="shared" si="34"/>
        <v>27SSV_1983j</v>
      </c>
      <c r="B1130" s="390" t="s">
        <v>97</v>
      </c>
      <c r="C1130" s="390">
        <v>27</v>
      </c>
      <c r="D1130" s="390">
        <v>6</v>
      </c>
      <c r="E1130" s="390" t="s">
        <v>718</v>
      </c>
      <c r="F1130" t="str">
        <f t="shared" si="35"/>
        <v>ДА</v>
      </c>
    </row>
    <row r="1131" spans="1:6">
      <c r="A1131" t="str">
        <f t="shared" si="34"/>
        <v>159SSV_1983j</v>
      </c>
      <c r="B1131" s="390" t="s">
        <v>97</v>
      </c>
      <c r="C1131" s="390">
        <v>159</v>
      </c>
      <c r="D1131" s="390">
        <v>5</v>
      </c>
      <c r="E1131" s="390" t="s">
        <v>717</v>
      </c>
      <c r="F1131" t="str">
        <f t="shared" si="35"/>
        <v>ДА</v>
      </c>
    </row>
    <row r="1132" spans="1:6">
      <c r="A1132" t="str">
        <f t="shared" si="34"/>
        <v>106SSV_1983j</v>
      </c>
      <c r="B1132" s="390" t="s">
        <v>97</v>
      </c>
      <c r="C1132" s="390">
        <v>106</v>
      </c>
      <c r="D1132" s="390">
        <v>6</v>
      </c>
      <c r="E1132" s="390" t="s">
        <v>716</v>
      </c>
      <c r="F1132" t="str">
        <f t="shared" si="35"/>
        <v>ДА</v>
      </c>
    </row>
    <row r="1133" spans="1:6">
      <c r="A1133" t="str">
        <f t="shared" si="34"/>
        <v>64SSV_1983j</v>
      </c>
      <c r="B1133" s="390" t="s">
        <v>97</v>
      </c>
      <c r="C1133" s="390">
        <v>64</v>
      </c>
      <c r="D1133" s="390">
        <v>2</v>
      </c>
      <c r="E1133" s="390" t="s">
        <v>715</v>
      </c>
      <c r="F1133" t="str">
        <f t="shared" si="35"/>
        <v>ДА</v>
      </c>
    </row>
    <row r="1134" spans="1:6">
      <c r="A1134" t="str">
        <f t="shared" si="34"/>
        <v>34SSV_1983j</v>
      </c>
      <c r="B1134" s="390" t="s">
        <v>97</v>
      </c>
      <c r="C1134" s="390">
        <v>34</v>
      </c>
      <c r="D1134" s="390">
        <v>7</v>
      </c>
      <c r="E1134" s="390" t="s">
        <v>714</v>
      </c>
      <c r="F1134" t="str">
        <f t="shared" si="35"/>
        <v>ДА</v>
      </c>
    </row>
    <row r="1135" spans="1:6">
      <c r="A1135" t="str">
        <f t="shared" si="34"/>
        <v>134SSV_1983j</v>
      </c>
      <c r="B1135" s="390" t="s">
        <v>97</v>
      </c>
      <c r="C1135" s="390">
        <v>134</v>
      </c>
      <c r="D1135" s="390">
        <v>5</v>
      </c>
      <c r="E1135" s="390" t="s">
        <v>713</v>
      </c>
      <c r="F1135" t="str">
        <f t="shared" si="35"/>
        <v>ДА</v>
      </c>
    </row>
    <row r="1136" spans="1:6">
      <c r="A1136" t="str">
        <f t="shared" si="34"/>
        <v>157SSV_1983j</v>
      </c>
      <c r="B1136" s="390" t="s">
        <v>97</v>
      </c>
      <c r="C1136" s="390">
        <v>157</v>
      </c>
      <c r="D1136" s="390">
        <v>5</v>
      </c>
      <c r="E1136" s="390" t="s">
        <v>712</v>
      </c>
      <c r="F1136" t="str">
        <f t="shared" si="35"/>
        <v>ДА</v>
      </c>
    </row>
    <row r="1137" spans="1:6">
      <c r="A1137" t="str">
        <f t="shared" si="34"/>
        <v>31SSV_1983j</v>
      </c>
      <c r="B1137" s="390" t="s">
        <v>97</v>
      </c>
      <c r="C1137" s="390">
        <v>31</v>
      </c>
      <c r="D1137" s="390">
        <v>6</v>
      </c>
      <c r="E1137" s="390" t="s">
        <v>711</v>
      </c>
      <c r="F1137" t="str">
        <f t="shared" si="35"/>
        <v>ДА</v>
      </c>
    </row>
    <row r="1138" spans="1:6">
      <c r="A1138" t="str">
        <f t="shared" si="34"/>
        <v>69SSV_1983j</v>
      </c>
      <c r="B1138" s="390" t="s">
        <v>97</v>
      </c>
      <c r="C1138" s="390">
        <v>69</v>
      </c>
      <c r="D1138" s="390">
        <v>6</v>
      </c>
      <c r="E1138" s="390" t="s">
        <v>710</v>
      </c>
      <c r="F1138" t="str">
        <f t="shared" si="35"/>
        <v>ДА</v>
      </c>
    </row>
    <row r="1139" spans="1:6">
      <c r="A1139" t="str">
        <f t="shared" si="34"/>
        <v>143SSV_1983j</v>
      </c>
      <c r="B1139" s="390" t="s">
        <v>97</v>
      </c>
      <c r="C1139" s="390">
        <v>143</v>
      </c>
      <c r="D1139" s="390">
        <v>6</v>
      </c>
      <c r="E1139" s="390" t="s">
        <v>709</v>
      </c>
      <c r="F1139" t="str">
        <f t="shared" si="35"/>
        <v>ДА</v>
      </c>
    </row>
    <row r="1140" spans="1:6">
      <c r="A1140" t="str">
        <f t="shared" si="34"/>
        <v>70SSV_1983j</v>
      </c>
      <c r="B1140" s="390" t="s">
        <v>97</v>
      </c>
      <c r="C1140" s="390">
        <v>70</v>
      </c>
      <c r="D1140" s="390">
        <v>7</v>
      </c>
      <c r="E1140" s="390" t="s">
        <v>708</v>
      </c>
      <c r="F1140" t="str">
        <f t="shared" si="35"/>
        <v>ДА</v>
      </c>
    </row>
    <row r="1141" spans="1:6">
      <c r="A1141" t="str">
        <f t="shared" si="34"/>
        <v>104SSV_1983j</v>
      </c>
      <c r="B1141" s="390" t="s">
        <v>97</v>
      </c>
      <c r="C1141" s="390">
        <v>104</v>
      </c>
      <c r="D1141" s="390">
        <v>5</v>
      </c>
      <c r="E1141" s="390" t="s">
        <v>707</v>
      </c>
      <c r="F1141" t="str">
        <f t="shared" si="35"/>
        <v>ДА</v>
      </c>
    </row>
    <row r="1142" spans="1:6">
      <c r="A1142" t="str">
        <f t="shared" si="34"/>
        <v>24SSV_1983j</v>
      </c>
      <c r="B1142" s="390" t="s">
        <v>97</v>
      </c>
      <c r="C1142" s="390">
        <v>24</v>
      </c>
      <c r="D1142" s="390">
        <v>6</v>
      </c>
      <c r="E1142" s="390" t="s">
        <v>706</v>
      </c>
      <c r="F1142" t="str">
        <f t="shared" si="35"/>
        <v>ДА</v>
      </c>
    </row>
    <row r="1143" spans="1:6">
      <c r="A1143" t="str">
        <f t="shared" si="34"/>
        <v>60SSV_1983j</v>
      </c>
      <c r="B1143" s="390" t="s">
        <v>97</v>
      </c>
      <c r="C1143" s="390">
        <v>60</v>
      </c>
      <c r="D1143" s="390">
        <v>6</v>
      </c>
      <c r="E1143" s="390" t="s">
        <v>705</v>
      </c>
      <c r="F1143" t="str">
        <f t="shared" si="35"/>
        <v>ДА</v>
      </c>
    </row>
    <row r="1144" spans="1:6">
      <c r="A1144" t="str">
        <f t="shared" si="34"/>
        <v>72SSV_1983j</v>
      </c>
      <c r="B1144" s="390" t="s">
        <v>97</v>
      </c>
      <c r="C1144" s="390">
        <v>72</v>
      </c>
      <c r="D1144" s="390">
        <v>5</v>
      </c>
      <c r="E1144" s="390" t="s">
        <v>704</v>
      </c>
      <c r="F1144" t="str">
        <f t="shared" si="35"/>
        <v>ДА</v>
      </c>
    </row>
    <row r="1145" spans="1:6">
      <c r="A1145" t="str">
        <f t="shared" si="34"/>
        <v>40SSV_1983j</v>
      </c>
      <c r="B1145" s="390" t="s">
        <v>97</v>
      </c>
      <c r="C1145" s="390">
        <v>40</v>
      </c>
      <c r="D1145" s="390">
        <v>2</v>
      </c>
      <c r="E1145" s="390" t="s">
        <v>703</v>
      </c>
      <c r="F1145" t="str">
        <f t="shared" si="35"/>
        <v>ДА</v>
      </c>
    </row>
    <row r="1146" spans="1:6">
      <c r="A1146" t="str">
        <f t="shared" si="34"/>
        <v>128SSV_1983j</v>
      </c>
      <c r="B1146" s="390" t="s">
        <v>97</v>
      </c>
      <c r="C1146" s="390">
        <v>128</v>
      </c>
      <c r="D1146" s="390">
        <v>3</v>
      </c>
      <c r="E1146" s="390" t="s">
        <v>702</v>
      </c>
      <c r="F1146" t="str">
        <f t="shared" si="35"/>
        <v>ДА</v>
      </c>
    </row>
    <row r="1147" spans="1:6">
      <c r="A1147" t="str">
        <f t="shared" si="34"/>
        <v>15SSV_1983j</v>
      </c>
      <c r="B1147" s="390" t="s">
        <v>97</v>
      </c>
      <c r="C1147" s="390">
        <v>15</v>
      </c>
      <c r="D1147" s="390">
        <v>5</v>
      </c>
      <c r="E1147" s="390" t="s">
        <v>701</v>
      </c>
      <c r="F1147" t="str">
        <f t="shared" si="35"/>
        <v>ДА</v>
      </c>
    </row>
    <row r="1148" spans="1:6">
      <c r="A1148" t="str">
        <f t="shared" si="34"/>
        <v>45SSV_1983j</v>
      </c>
      <c r="B1148" s="390" t="s">
        <v>97</v>
      </c>
      <c r="C1148" s="390">
        <v>45</v>
      </c>
      <c r="D1148" s="390">
        <v>2</v>
      </c>
      <c r="E1148" s="390" t="s">
        <v>700</v>
      </c>
      <c r="F1148" t="str">
        <f t="shared" si="35"/>
        <v>ДА</v>
      </c>
    </row>
    <row r="1149" spans="1:6">
      <c r="A1149" t="str">
        <f t="shared" si="34"/>
        <v>85SSV_1983j</v>
      </c>
      <c r="B1149" s="390" t="s">
        <v>97</v>
      </c>
      <c r="C1149" s="390">
        <v>85</v>
      </c>
      <c r="D1149" s="390">
        <v>5</v>
      </c>
      <c r="E1149" s="390" t="s">
        <v>699</v>
      </c>
      <c r="F1149" t="str">
        <f t="shared" si="35"/>
        <v>ДА</v>
      </c>
    </row>
    <row r="1150" spans="1:6">
      <c r="A1150" t="str">
        <f t="shared" si="34"/>
        <v>87SSV_1983j</v>
      </c>
      <c r="B1150" s="390" t="s">
        <v>97</v>
      </c>
      <c r="C1150" s="390">
        <v>87</v>
      </c>
      <c r="D1150" s="390">
        <v>6</v>
      </c>
      <c r="E1150" s="390" t="s">
        <v>698</v>
      </c>
      <c r="F1150" t="str">
        <f t="shared" si="35"/>
        <v>ДА</v>
      </c>
    </row>
    <row r="1151" spans="1:6">
      <c r="A1151" t="str">
        <f t="shared" si="34"/>
        <v>14SSV_1983j</v>
      </c>
      <c r="B1151" s="390" t="s">
        <v>97</v>
      </c>
      <c r="C1151" s="390">
        <v>14</v>
      </c>
      <c r="D1151" s="390">
        <v>4</v>
      </c>
      <c r="E1151" s="390" t="s">
        <v>697</v>
      </c>
      <c r="F1151" t="str">
        <f t="shared" si="35"/>
        <v>ДА</v>
      </c>
    </row>
    <row r="1152" spans="1:6">
      <c r="A1152" t="str">
        <f t="shared" si="34"/>
        <v>17SSV_1983j</v>
      </c>
      <c r="B1152" s="390" t="s">
        <v>97</v>
      </c>
      <c r="C1152" s="390">
        <v>17</v>
      </c>
      <c r="D1152" s="390">
        <v>3</v>
      </c>
      <c r="E1152" s="390" t="s">
        <v>696</v>
      </c>
      <c r="F1152" t="str">
        <f t="shared" si="35"/>
        <v>ДА</v>
      </c>
    </row>
    <row r="1153" spans="1:6">
      <c r="A1153" t="str">
        <f t="shared" si="34"/>
        <v>49SSV_1983j</v>
      </c>
      <c r="B1153" s="390" t="s">
        <v>97</v>
      </c>
      <c r="C1153" s="390">
        <v>49</v>
      </c>
      <c r="D1153" s="390">
        <v>3</v>
      </c>
      <c r="E1153" s="390" t="s">
        <v>694</v>
      </c>
      <c r="F1153" t="str">
        <f t="shared" si="35"/>
        <v>ДА</v>
      </c>
    </row>
    <row r="1154" spans="1:6">
      <c r="A1154" t="str">
        <f t="shared" si="34"/>
        <v>71SSV_1983j</v>
      </c>
      <c r="B1154" s="390" t="s">
        <v>97</v>
      </c>
      <c r="C1154" s="390">
        <v>71</v>
      </c>
      <c r="D1154" s="390">
        <v>3</v>
      </c>
      <c r="E1154" s="390" t="s">
        <v>695</v>
      </c>
      <c r="F1154" t="str">
        <f t="shared" si="35"/>
        <v>ДА</v>
      </c>
    </row>
    <row r="1155" spans="1:6">
      <c r="A1155" t="str">
        <f t="shared" ref="A1155:A1218" si="36">CONCATENATE(C1155,B1155)</f>
        <v>52SSV_1983j</v>
      </c>
      <c r="B1155" s="390" t="s">
        <v>97</v>
      </c>
      <c r="C1155" s="390">
        <v>52</v>
      </c>
      <c r="D1155" s="390">
        <v>6</v>
      </c>
      <c r="E1155" s="390" t="s">
        <v>693</v>
      </c>
      <c r="F1155" t="str">
        <f t="shared" ref="F1155:F1218" si="37">IF(ISBLANK(E1155),"НЕТ","ДА")</f>
        <v>ДА</v>
      </c>
    </row>
    <row r="1156" spans="1:6">
      <c r="A1156" t="str">
        <f t="shared" si="36"/>
        <v>92SSV_1983j</v>
      </c>
      <c r="B1156" s="390" t="s">
        <v>97</v>
      </c>
      <c r="C1156" s="390">
        <v>92</v>
      </c>
      <c r="D1156" s="390">
        <v>1</v>
      </c>
      <c r="E1156" s="390" t="s">
        <v>691</v>
      </c>
      <c r="F1156" t="str">
        <f t="shared" si="37"/>
        <v>ДА</v>
      </c>
    </row>
    <row r="1157" spans="1:6">
      <c r="A1157" t="str">
        <f t="shared" si="36"/>
        <v>136SSV_1983j</v>
      </c>
      <c r="B1157" s="390" t="s">
        <v>97</v>
      </c>
      <c r="C1157" s="390">
        <v>136</v>
      </c>
      <c r="D1157" s="390">
        <v>7</v>
      </c>
      <c r="E1157" s="390" t="s">
        <v>692</v>
      </c>
      <c r="F1157" t="str">
        <f t="shared" si="37"/>
        <v>ДА</v>
      </c>
    </row>
    <row r="1158" spans="1:6">
      <c r="A1158" t="str">
        <f t="shared" si="36"/>
        <v>65SSV_1983j</v>
      </c>
      <c r="B1158" s="390" t="s">
        <v>97</v>
      </c>
      <c r="C1158" s="390">
        <v>65</v>
      </c>
      <c r="D1158" s="390">
        <v>7</v>
      </c>
      <c r="E1158" s="390" t="s">
        <v>761</v>
      </c>
      <c r="F1158" t="str">
        <f t="shared" si="37"/>
        <v>ДА</v>
      </c>
    </row>
    <row r="1159" spans="1:6">
      <c r="A1159" t="str">
        <f t="shared" si="36"/>
        <v>89SSV_1983j</v>
      </c>
      <c r="B1159" s="390" t="s">
        <v>97</v>
      </c>
      <c r="C1159" s="390">
        <v>89</v>
      </c>
      <c r="D1159" s="390">
        <v>5</v>
      </c>
      <c r="E1159" s="390" t="s">
        <v>762</v>
      </c>
      <c r="F1159" t="str">
        <f t="shared" si="37"/>
        <v>ДА</v>
      </c>
    </row>
    <row r="1160" spans="1:6">
      <c r="A1160" t="str">
        <f t="shared" si="36"/>
        <v>147SSV_1983j</v>
      </c>
      <c r="B1160" s="390" t="s">
        <v>97</v>
      </c>
      <c r="C1160" s="390">
        <v>147</v>
      </c>
      <c r="D1160" s="390">
        <v>7</v>
      </c>
      <c r="E1160" s="390" t="s">
        <v>763</v>
      </c>
      <c r="F1160" t="str">
        <f t="shared" si="37"/>
        <v>ДА</v>
      </c>
    </row>
    <row r="1161" spans="1:6">
      <c r="A1161" t="str">
        <f t="shared" si="36"/>
        <v>80SSV_1983j</v>
      </c>
      <c r="B1161" s="390" t="s">
        <v>97</v>
      </c>
      <c r="C1161" s="390">
        <v>80</v>
      </c>
      <c r="D1161" s="390">
        <v>4</v>
      </c>
      <c r="E1161" s="390" t="s">
        <v>764</v>
      </c>
      <c r="F1161" t="str">
        <f t="shared" si="37"/>
        <v>ДА</v>
      </c>
    </row>
    <row r="1162" spans="1:6">
      <c r="A1162" t="str">
        <f t="shared" si="36"/>
        <v>130SSV_1983j</v>
      </c>
      <c r="B1162" s="390" t="s">
        <v>97</v>
      </c>
      <c r="C1162" s="390">
        <v>130</v>
      </c>
      <c r="D1162" s="390">
        <v>4</v>
      </c>
      <c r="E1162" s="390" t="s">
        <v>765</v>
      </c>
      <c r="F1162" t="str">
        <f t="shared" si="37"/>
        <v>ДА</v>
      </c>
    </row>
    <row r="1163" spans="1:6">
      <c r="A1163" t="str">
        <f t="shared" si="36"/>
        <v>33SSV_1983j</v>
      </c>
      <c r="B1163" s="390" t="s">
        <v>97</v>
      </c>
      <c r="C1163" s="390">
        <v>33</v>
      </c>
      <c r="D1163" s="390">
        <v>6</v>
      </c>
      <c r="E1163" s="390" t="s">
        <v>766</v>
      </c>
      <c r="F1163" t="str">
        <f t="shared" si="37"/>
        <v>ДА</v>
      </c>
    </row>
    <row r="1164" spans="1:6">
      <c r="A1164" t="str">
        <f t="shared" si="36"/>
        <v>61SSV_1983j</v>
      </c>
      <c r="B1164" s="390" t="s">
        <v>97</v>
      </c>
      <c r="C1164" s="390">
        <v>61</v>
      </c>
      <c r="D1164" s="390">
        <v>5</v>
      </c>
      <c r="E1164" s="390" t="s">
        <v>767</v>
      </c>
      <c r="F1164" t="str">
        <f t="shared" si="37"/>
        <v>ДА</v>
      </c>
    </row>
    <row r="1165" spans="1:6">
      <c r="A1165" t="str">
        <f t="shared" si="36"/>
        <v>113SSV_1983j</v>
      </c>
      <c r="B1165" s="390" t="s">
        <v>97</v>
      </c>
      <c r="C1165" s="390">
        <v>113</v>
      </c>
      <c r="D1165" s="390">
        <v>5</v>
      </c>
      <c r="E1165" s="390" t="s">
        <v>768</v>
      </c>
      <c r="F1165" t="str">
        <f t="shared" si="37"/>
        <v>ДА</v>
      </c>
    </row>
    <row r="1166" spans="1:6">
      <c r="A1166" t="str">
        <f t="shared" si="36"/>
        <v>13SSV_1983j</v>
      </c>
      <c r="B1166" s="390" t="s">
        <v>97</v>
      </c>
      <c r="C1166" s="390">
        <v>13</v>
      </c>
      <c r="D1166" s="390">
        <v>5</v>
      </c>
      <c r="E1166" s="390" t="s">
        <v>769</v>
      </c>
      <c r="F1166" t="str">
        <f t="shared" si="37"/>
        <v>ДА</v>
      </c>
    </row>
    <row r="1167" spans="1:6">
      <c r="A1167" t="str">
        <f t="shared" si="36"/>
        <v>121SSV_1983j</v>
      </c>
      <c r="B1167" s="390" t="s">
        <v>97</v>
      </c>
      <c r="C1167" s="390">
        <v>121</v>
      </c>
      <c r="D1167" s="390">
        <v>7</v>
      </c>
      <c r="E1167" s="390" t="s">
        <v>770</v>
      </c>
      <c r="F1167" t="str">
        <f t="shared" si="37"/>
        <v>ДА</v>
      </c>
    </row>
    <row r="1168" spans="1:6">
      <c r="A1168" t="str">
        <f t="shared" si="36"/>
        <v>123SSV_1983j</v>
      </c>
      <c r="B1168" s="390" t="s">
        <v>97</v>
      </c>
      <c r="C1168" s="390">
        <v>123</v>
      </c>
      <c r="D1168" s="390">
        <v>5</v>
      </c>
      <c r="E1168" s="390" t="s">
        <v>771</v>
      </c>
      <c r="F1168" t="str">
        <f t="shared" si="37"/>
        <v>ДА</v>
      </c>
    </row>
    <row r="1169" spans="1:6">
      <c r="A1169" t="str">
        <f t="shared" si="36"/>
        <v>16SSV_1983j</v>
      </c>
      <c r="B1169" s="390" t="s">
        <v>97</v>
      </c>
      <c r="C1169" s="390">
        <v>16</v>
      </c>
      <c r="D1169" s="390">
        <v>4</v>
      </c>
      <c r="E1169" s="390" t="s">
        <v>772</v>
      </c>
      <c r="F1169" t="str">
        <f t="shared" si="37"/>
        <v>ДА</v>
      </c>
    </row>
    <row r="1170" spans="1:6">
      <c r="A1170" t="str">
        <f t="shared" si="36"/>
        <v>95SSV_1983j</v>
      </c>
      <c r="B1170" s="390" t="s">
        <v>97</v>
      </c>
      <c r="C1170" s="390">
        <v>95</v>
      </c>
      <c r="D1170" s="390">
        <v>3</v>
      </c>
      <c r="E1170" s="390" t="s">
        <v>773</v>
      </c>
      <c r="F1170" t="str">
        <f t="shared" si="37"/>
        <v>ДА</v>
      </c>
    </row>
    <row r="1171" spans="1:6">
      <c r="A1171" t="str">
        <f t="shared" si="36"/>
        <v>84SSV_1983j</v>
      </c>
      <c r="B1171" s="390" t="s">
        <v>97</v>
      </c>
      <c r="C1171" s="390">
        <v>84</v>
      </c>
      <c r="D1171" s="390">
        <v>3</v>
      </c>
      <c r="E1171" s="390" t="s">
        <v>774</v>
      </c>
      <c r="F1171" t="str">
        <f t="shared" si="37"/>
        <v>ДА</v>
      </c>
    </row>
    <row r="1172" spans="1:6">
      <c r="A1172" t="str">
        <f t="shared" si="36"/>
        <v>105SSV_1983j</v>
      </c>
      <c r="B1172" s="390" t="s">
        <v>97</v>
      </c>
      <c r="C1172" s="390">
        <v>105</v>
      </c>
      <c r="D1172" s="390">
        <v>6</v>
      </c>
      <c r="E1172" s="390" t="s">
        <v>775</v>
      </c>
      <c r="F1172" t="str">
        <f t="shared" si="37"/>
        <v>ДА</v>
      </c>
    </row>
    <row r="1173" spans="1:6">
      <c r="A1173" t="str">
        <f t="shared" si="36"/>
        <v>46SSV_1983j</v>
      </c>
      <c r="B1173" s="390" t="s">
        <v>97</v>
      </c>
      <c r="C1173" s="390">
        <v>46</v>
      </c>
      <c r="D1173" s="390">
        <v>2</v>
      </c>
      <c r="E1173" s="390" t="s">
        <v>776</v>
      </c>
      <c r="F1173" t="str">
        <f t="shared" si="37"/>
        <v>ДА</v>
      </c>
    </row>
    <row r="1174" spans="1:6">
      <c r="A1174" t="str">
        <f t="shared" si="36"/>
        <v>86SSV_1983j</v>
      </c>
      <c r="B1174" s="390" t="s">
        <v>97</v>
      </c>
      <c r="C1174" s="390">
        <v>86</v>
      </c>
      <c r="D1174" s="390">
        <v>7</v>
      </c>
      <c r="E1174" s="390" t="s">
        <v>740</v>
      </c>
      <c r="F1174" t="str">
        <f t="shared" si="37"/>
        <v>ДА</v>
      </c>
    </row>
    <row r="1175" spans="1:6">
      <c r="A1175" t="str">
        <f t="shared" si="36"/>
        <v>112SSV_1983j</v>
      </c>
      <c r="B1175" s="390" t="s">
        <v>97</v>
      </c>
      <c r="C1175" s="390">
        <v>112</v>
      </c>
      <c r="D1175" s="390">
        <v>6</v>
      </c>
      <c r="E1175" s="390" t="s">
        <v>777</v>
      </c>
      <c r="F1175" t="str">
        <f t="shared" si="37"/>
        <v>ДА</v>
      </c>
    </row>
    <row r="1176" spans="1:6">
      <c r="A1176" t="str">
        <f t="shared" si="36"/>
        <v>58SSV_1983j</v>
      </c>
      <c r="B1176" s="390" t="s">
        <v>97</v>
      </c>
      <c r="C1176" s="390">
        <v>58</v>
      </c>
      <c r="D1176" s="390">
        <v>2</v>
      </c>
      <c r="E1176" s="390" t="s">
        <v>778</v>
      </c>
      <c r="F1176" t="str">
        <f t="shared" si="37"/>
        <v>ДА</v>
      </c>
    </row>
    <row r="1177" spans="1:6">
      <c r="A1177" t="str">
        <f t="shared" si="36"/>
        <v>38SSV_1983j</v>
      </c>
      <c r="B1177" s="390" t="s">
        <v>97</v>
      </c>
      <c r="C1177" s="390">
        <v>38</v>
      </c>
      <c r="D1177" s="390">
        <v>3</v>
      </c>
      <c r="E1177" s="390" t="s">
        <v>779</v>
      </c>
      <c r="F1177" t="str">
        <f t="shared" si="37"/>
        <v>ДА</v>
      </c>
    </row>
    <row r="1178" spans="1:6">
      <c r="A1178" t="str">
        <f t="shared" si="36"/>
        <v>149SSV_1983j</v>
      </c>
      <c r="B1178" s="390" t="s">
        <v>97</v>
      </c>
      <c r="C1178" s="390">
        <v>149</v>
      </c>
      <c r="D1178" s="390">
        <v>2</v>
      </c>
      <c r="E1178" s="390" t="s">
        <v>780</v>
      </c>
      <c r="F1178" t="str">
        <f t="shared" si="37"/>
        <v>ДА</v>
      </c>
    </row>
    <row r="1179" spans="1:6">
      <c r="A1179" t="str">
        <f t="shared" si="36"/>
        <v>90SSV_1983j</v>
      </c>
      <c r="B1179" s="390" t="s">
        <v>97</v>
      </c>
      <c r="C1179" s="390">
        <v>90</v>
      </c>
      <c r="D1179" s="390">
        <v>2</v>
      </c>
      <c r="E1179" s="390" t="s">
        <v>781</v>
      </c>
      <c r="F1179" t="str">
        <f t="shared" si="37"/>
        <v>ДА</v>
      </c>
    </row>
    <row r="1180" spans="1:6">
      <c r="A1180" t="str">
        <f t="shared" si="36"/>
        <v>51SSV_1983j</v>
      </c>
      <c r="B1180" s="390" t="s">
        <v>97</v>
      </c>
      <c r="C1180" s="390">
        <v>51</v>
      </c>
      <c r="D1180" s="390">
        <v>2</v>
      </c>
      <c r="E1180" s="390" t="s">
        <v>782</v>
      </c>
      <c r="F1180" t="str">
        <f t="shared" si="37"/>
        <v>ДА</v>
      </c>
    </row>
    <row r="1181" spans="1:6">
      <c r="A1181" t="str">
        <f t="shared" si="36"/>
        <v>103SSV_1983j</v>
      </c>
      <c r="B1181" s="390" t="s">
        <v>97</v>
      </c>
      <c r="C1181" s="390">
        <v>103</v>
      </c>
      <c r="D1181" s="390">
        <v>1</v>
      </c>
      <c r="E1181" s="390" t="s">
        <v>783</v>
      </c>
      <c r="F1181" t="str">
        <f t="shared" si="37"/>
        <v>ДА</v>
      </c>
    </row>
    <row r="1182" spans="1:6">
      <c r="A1182" t="str">
        <f t="shared" si="36"/>
        <v>127SSV_1983j</v>
      </c>
      <c r="B1182" s="390" t="s">
        <v>97</v>
      </c>
      <c r="C1182" s="390">
        <v>127</v>
      </c>
      <c r="D1182" s="390">
        <v>1</v>
      </c>
      <c r="E1182" s="390" t="s">
        <v>784</v>
      </c>
      <c r="F1182" t="str">
        <f t="shared" si="37"/>
        <v>ДА</v>
      </c>
    </row>
    <row r="1183" spans="1:6">
      <c r="A1183" t="str">
        <f t="shared" si="36"/>
        <v>63SSV_1983j</v>
      </c>
      <c r="B1183" s="390" t="s">
        <v>97</v>
      </c>
      <c r="C1183" s="390">
        <v>63</v>
      </c>
      <c r="D1183" s="390">
        <v>4</v>
      </c>
      <c r="E1183" s="390" t="s">
        <v>785</v>
      </c>
      <c r="F1183" t="str">
        <f t="shared" si="37"/>
        <v>ДА</v>
      </c>
    </row>
    <row r="1184" spans="1:6">
      <c r="A1184" t="str">
        <f t="shared" si="36"/>
        <v>146SSV_1983j</v>
      </c>
      <c r="B1184" s="390" t="s">
        <v>97</v>
      </c>
      <c r="C1184" s="390">
        <v>146</v>
      </c>
      <c r="D1184" s="390">
        <v>5</v>
      </c>
      <c r="E1184" s="390" t="s">
        <v>786</v>
      </c>
      <c r="F1184" t="str">
        <f t="shared" si="37"/>
        <v>ДА</v>
      </c>
    </row>
    <row r="1185" spans="1:6">
      <c r="A1185" t="str">
        <f t="shared" si="36"/>
        <v>2SSV_1983j</v>
      </c>
      <c r="B1185" s="390" t="s">
        <v>97</v>
      </c>
      <c r="C1185" s="390">
        <v>2</v>
      </c>
      <c r="D1185" s="390">
        <v>4</v>
      </c>
      <c r="E1185" s="390" t="s">
        <v>787</v>
      </c>
      <c r="F1185" t="str">
        <f t="shared" si="37"/>
        <v>ДА</v>
      </c>
    </row>
    <row r="1186" spans="1:6">
      <c r="A1186" t="str">
        <f t="shared" si="36"/>
        <v>129SSV_1983j</v>
      </c>
      <c r="B1186" s="390" t="s">
        <v>97</v>
      </c>
      <c r="C1186" s="390">
        <v>129</v>
      </c>
      <c r="D1186" s="390">
        <v>4</v>
      </c>
      <c r="E1186" s="390" t="s">
        <v>788</v>
      </c>
      <c r="F1186" t="str">
        <f t="shared" si="37"/>
        <v>ДА</v>
      </c>
    </row>
    <row r="1187" spans="1:6">
      <c r="A1187" t="str">
        <f t="shared" si="36"/>
        <v>156SSV_1983j</v>
      </c>
      <c r="B1187" s="390" t="s">
        <v>97</v>
      </c>
      <c r="C1187" s="390">
        <v>156</v>
      </c>
      <c r="D1187" s="390">
        <v>5</v>
      </c>
      <c r="E1187" s="390" t="s">
        <v>1393</v>
      </c>
      <c r="F1187" t="str">
        <f t="shared" si="37"/>
        <v>ДА</v>
      </c>
    </row>
    <row r="1188" spans="1:6">
      <c r="A1188" t="str">
        <f t="shared" si="36"/>
        <v>81SSV_1983j</v>
      </c>
      <c r="B1188" s="390" t="s">
        <v>97</v>
      </c>
      <c r="C1188" s="390">
        <v>81</v>
      </c>
      <c r="D1188" s="390">
        <v>5</v>
      </c>
      <c r="E1188" s="390" t="s">
        <v>789</v>
      </c>
      <c r="F1188" t="str">
        <f t="shared" si="37"/>
        <v>ДА</v>
      </c>
    </row>
    <row r="1189" spans="1:6">
      <c r="A1189" t="str">
        <f t="shared" si="36"/>
        <v>43SSV_1983j</v>
      </c>
      <c r="B1189" s="390" t="s">
        <v>97</v>
      </c>
      <c r="C1189" s="390">
        <v>43</v>
      </c>
      <c r="D1189" s="390">
        <v>5</v>
      </c>
      <c r="E1189" s="390" t="s">
        <v>790</v>
      </c>
      <c r="F1189" t="str">
        <f t="shared" si="37"/>
        <v>ДА</v>
      </c>
    </row>
    <row r="1190" spans="1:6">
      <c r="A1190" t="str">
        <f t="shared" si="36"/>
        <v>116SSV_1983j</v>
      </c>
      <c r="B1190" s="390" t="s">
        <v>97</v>
      </c>
      <c r="C1190" s="390">
        <v>116</v>
      </c>
      <c r="D1190" s="390">
        <v>4</v>
      </c>
      <c r="E1190" s="390" t="s">
        <v>791</v>
      </c>
      <c r="F1190" t="str">
        <f t="shared" si="37"/>
        <v>ДА</v>
      </c>
    </row>
    <row r="1191" spans="1:6">
      <c r="A1191" t="str">
        <f t="shared" si="36"/>
        <v>77SSV_1983j</v>
      </c>
      <c r="B1191" s="390" t="s">
        <v>97</v>
      </c>
      <c r="C1191" s="390">
        <v>77</v>
      </c>
      <c r="D1191" s="390">
        <v>4</v>
      </c>
      <c r="E1191" s="390" t="s">
        <v>792</v>
      </c>
      <c r="F1191" t="str">
        <f t="shared" si="37"/>
        <v>ДА</v>
      </c>
    </row>
    <row r="1192" spans="1:6">
      <c r="A1192" t="str">
        <f t="shared" si="36"/>
        <v>26SSV_1983j</v>
      </c>
      <c r="B1192" s="390" t="s">
        <v>97</v>
      </c>
      <c r="C1192" s="390">
        <v>26</v>
      </c>
      <c r="D1192" s="390">
        <v>5</v>
      </c>
      <c r="E1192" s="390" t="s">
        <v>793</v>
      </c>
      <c r="F1192" t="str">
        <f t="shared" si="37"/>
        <v>ДА</v>
      </c>
    </row>
    <row r="1193" spans="1:6">
      <c r="A1193" t="str">
        <f t="shared" si="36"/>
        <v>36SSV_1983j</v>
      </c>
      <c r="B1193" s="390" t="s">
        <v>97</v>
      </c>
      <c r="C1193" s="390">
        <v>36</v>
      </c>
      <c r="D1193" s="390">
        <v>7</v>
      </c>
      <c r="E1193" s="390" t="s">
        <v>827</v>
      </c>
      <c r="F1193" t="str">
        <f t="shared" si="37"/>
        <v>ДА</v>
      </c>
    </row>
    <row r="1194" spans="1:6">
      <c r="A1194" t="str">
        <f t="shared" si="36"/>
        <v>12SSV_1983j</v>
      </c>
      <c r="B1194" s="390" t="s">
        <v>97</v>
      </c>
      <c r="C1194" s="390">
        <v>12</v>
      </c>
      <c r="D1194" s="390">
        <v>6</v>
      </c>
      <c r="E1194" s="390" t="s">
        <v>828</v>
      </c>
      <c r="F1194" t="str">
        <f t="shared" si="37"/>
        <v>ДА</v>
      </c>
    </row>
    <row r="1195" spans="1:6">
      <c r="A1195" t="str">
        <f t="shared" si="36"/>
        <v>107SSV_1983j</v>
      </c>
      <c r="B1195" s="390" t="s">
        <v>97</v>
      </c>
      <c r="C1195" s="390">
        <v>107</v>
      </c>
      <c r="D1195" s="390">
        <v>6</v>
      </c>
      <c r="E1195" s="390" t="s">
        <v>829</v>
      </c>
      <c r="F1195" t="str">
        <f t="shared" si="37"/>
        <v>ДА</v>
      </c>
    </row>
    <row r="1196" spans="1:6">
      <c r="A1196" t="str">
        <f t="shared" si="36"/>
        <v>25SSV_1983j</v>
      </c>
      <c r="B1196" s="390" t="s">
        <v>97</v>
      </c>
      <c r="C1196" s="390">
        <v>25</v>
      </c>
      <c r="D1196" s="390">
        <v>3</v>
      </c>
      <c r="E1196" s="390" t="s">
        <v>830</v>
      </c>
      <c r="F1196" t="str">
        <f t="shared" si="37"/>
        <v>ДА</v>
      </c>
    </row>
    <row r="1197" spans="1:6">
      <c r="A1197" t="str">
        <f t="shared" si="36"/>
        <v>94SSV_1983j</v>
      </c>
      <c r="B1197" s="390" t="s">
        <v>97</v>
      </c>
      <c r="C1197" s="390">
        <v>94</v>
      </c>
      <c r="D1197" s="390">
        <v>1</v>
      </c>
      <c r="E1197" s="390" t="s">
        <v>831</v>
      </c>
      <c r="F1197" t="str">
        <f t="shared" si="37"/>
        <v>ДА</v>
      </c>
    </row>
    <row r="1198" spans="1:6">
      <c r="A1198" t="str">
        <f t="shared" si="36"/>
        <v>97SSV_1983j</v>
      </c>
      <c r="B1198" s="390" t="s">
        <v>97</v>
      </c>
      <c r="C1198" s="390">
        <v>97</v>
      </c>
      <c r="D1198" s="390">
        <v>3</v>
      </c>
      <c r="E1198" s="390" t="s">
        <v>832</v>
      </c>
      <c r="F1198" t="str">
        <f t="shared" si="37"/>
        <v>ДА</v>
      </c>
    </row>
    <row r="1199" spans="1:6">
      <c r="A1199" t="str">
        <f t="shared" si="36"/>
        <v>75SSV_1983j</v>
      </c>
      <c r="B1199" s="390" t="s">
        <v>97</v>
      </c>
      <c r="C1199" s="390">
        <v>75</v>
      </c>
      <c r="D1199" s="390">
        <v>6</v>
      </c>
      <c r="E1199" s="390" t="s">
        <v>833</v>
      </c>
      <c r="F1199" t="str">
        <f t="shared" si="37"/>
        <v>ДА</v>
      </c>
    </row>
    <row r="1200" spans="1:6">
      <c r="A1200" t="str">
        <f t="shared" si="36"/>
        <v>41SSV_1983j</v>
      </c>
      <c r="B1200" s="390" t="s">
        <v>97</v>
      </c>
      <c r="C1200" s="390">
        <v>41</v>
      </c>
      <c r="D1200" s="390">
        <v>5</v>
      </c>
      <c r="E1200" s="390" t="s">
        <v>834</v>
      </c>
      <c r="F1200" t="str">
        <f t="shared" si="37"/>
        <v>ДА</v>
      </c>
    </row>
    <row r="1201" spans="1:6">
      <c r="A1201" t="str">
        <f t="shared" si="36"/>
        <v>42SSV_1983j</v>
      </c>
      <c r="B1201" s="390" t="s">
        <v>97</v>
      </c>
      <c r="C1201" s="390">
        <v>42</v>
      </c>
      <c r="D1201" s="390">
        <v>2</v>
      </c>
      <c r="E1201" s="390" t="s">
        <v>835</v>
      </c>
      <c r="F1201" t="str">
        <f t="shared" si="37"/>
        <v>ДА</v>
      </c>
    </row>
    <row r="1202" spans="1:6">
      <c r="A1202" t="str">
        <f t="shared" si="36"/>
        <v>124SSV_1983j</v>
      </c>
      <c r="B1202" s="390" t="s">
        <v>97</v>
      </c>
      <c r="C1202" s="390">
        <v>124</v>
      </c>
      <c r="D1202" s="390">
        <v>4</v>
      </c>
      <c r="E1202" s="390" t="s">
        <v>836</v>
      </c>
      <c r="F1202" t="str">
        <f t="shared" si="37"/>
        <v>ДА</v>
      </c>
    </row>
    <row r="1203" spans="1:6">
      <c r="A1203" t="str">
        <f t="shared" si="36"/>
        <v>148sas4</v>
      </c>
      <c r="B1203" s="390" t="s">
        <v>1206</v>
      </c>
      <c r="C1203" s="390">
        <v>148</v>
      </c>
      <c r="D1203" s="390">
        <v>6</v>
      </c>
      <c r="E1203" s="390"/>
      <c r="F1203" t="str">
        <f t="shared" si="37"/>
        <v>НЕТ</v>
      </c>
    </row>
    <row r="1204" spans="1:6">
      <c r="A1204" t="str">
        <f t="shared" si="36"/>
        <v>56sas4</v>
      </c>
      <c r="B1204" s="390" t="s">
        <v>1206</v>
      </c>
      <c r="C1204" s="390">
        <v>56</v>
      </c>
      <c r="D1204" s="390">
        <v>6</v>
      </c>
      <c r="E1204" s="390"/>
      <c r="F1204" t="str">
        <f t="shared" si="37"/>
        <v>НЕТ</v>
      </c>
    </row>
    <row r="1205" spans="1:6">
      <c r="A1205" t="str">
        <f t="shared" si="36"/>
        <v>70sas4</v>
      </c>
      <c r="B1205" s="390" t="s">
        <v>1206</v>
      </c>
      <c r="C1205" s="390">
        <v>70</v>
      </c>
      <c r="D1205" s="390">
        <v>7</v>
      </c>
      <c r="E1205" s="390"/>
      <c r="F1205" t="str">
        <f t="shared" si="37"/>
        <v>НЕТ</v>
      </c>
    </row>
    <row r="1206" spans="1:6">
      <c r="A1206" t="str">
        <f t="shared" si="36"/>
        <v>78sas4</v>
      </c>
      <c r="B1206" s="390" t="s">
        <v>1206</v>
      </c>
      <c r="C1206" s="390">
        <v>78</v>
      </c>
      <c r="D1206" s="390">
        <v>7</v>
      </c>
      <c r="E1206" s="390"/>
      <c r="F1206" t="str">
        <f t="shared" si="37"/>
        <v>НЕТ</v>
      </c>
    </row>
    <row r="1207" spans="1:6">
      <c r="A1207" t="str">
        <f t="shared" si="36"/>
        <v>69sas4</v>
      </c>
      <c r="B1207" s="390" t="s">
        <v>1206</v>
      </c>
      <c r="C1207" s="390">
        <v>69</v>
      </c>
      <c r="D1207" s="390">
        <v>7</v>
      </c>
      <c r="E1207" s="390"/>
      <c r="F1207" t="str">
        <f t="shared" si="37"/>
        <v>НЕТ</v>
      </c>
    </row>
    <row r="1208" spans="1:6">
      <c r="A1208" t="str">
        <f t="shared" si="36"/>
        <v>116sas4</v>
      </c>
      <c r="B1208" s="390" t="s">
        <v>1206</v>
      </c>
      <c r="C1208" s="390">
        <v>116</v>
      </c>
      <c r="D1208" s="390">
        <v>4</v>
      </c>
      <c r="E1208" s="390"/>
      <c r="F1208" t="str">
        <f t="shared" si="37"/>
        <v>НЕТ</v>
      </c>
    </row>
    <row r="1209" spans="1:6">
      <c r="A1209" t="str">
        <f t="shared" si="36"/>
        <v>60sas4</v>
      </c>
      <c r="B1209" s="390" t="s">
        <v>1206</v>
      </c>
      <c r="C1209" s="390">
        <v>60</v>
      </c>
      <c r="D1209" s="390">
        <v>5</v>
      </c>
      <c r="E1209" s="390"/>
      <c r="F1209" t="str">
        <f t="shared" si="37"/>
        <v>НЕТ</v>
      </c>
    </row>
    <row r="1210" spans="1:6">
      <c r="A1210" t="str">
        <f t="shared" si="36"/>
        <v>131sas4</v>
      </c>
      <c r="B1210" s="390" t="s">
        <v>1206</v>
      </c>
      <c r="C1210" s="390">
        <v>131</v>
      </c>
      <c r="D1210" s="390">
        <v>5</v>
      </c>
      <c r="E1210" s="390"/>
      <c r="F1210" t="str">
        <f t="shared" si="37"/>
        <v>НЕТ</v>
      </c>
    </row>
    <row r="1211" spans="1:6">
      <c r="A1211" t="str">
        <f t="shared" si="36"/>
        <v>123sas4</v>
      </c>
      <c r="B1211" s="390" t="s">
        <v>1206</v>
      </c>
      <c r="C1211" s="390">
        <v>123</v>
      </c>
      <c r="D1211" s="390">
        <v>9</v>
      </c>
      <c r="E1211" s="390"/>
      <c r="F1211" t="str">
        <f t="shared" si="37"/>
        <v>НЕТ</v>
      </c>
    </row>
    <row r="1212" spans="1:6">
      <c r="A1212" t="str">
        <f t="shared" si="36"/>
        <v>94sas4</v>
      </c>
      <c r="B1212" s="390" t="s">
        <v>1206</v>
      </c>
      <c r="C1212" s="390">
        <v>94</v>
      </c>
      <c r="D1212" s="390">
        <v>5</v>
      </c>
      <c r="E1212" s="390"/>
      <c r="F1212" t="str">
        <f t="shared" si="37"/>
        <v>НЕТ</v>
      </c>
    </row>
    <row r="1213" spans="1:6">
      <c r="A1213" t="str">
        <f t="shared" si="36"/>
        <v>154sas4</v>
      </c>
      <c r="B1213" s="390" t="s">
        <v>1206</v>
      </c>
      <c r="C1213" s="390">
        <v>154</v>
      </c>
      <c r="D1213" s="390">
        <v>7</v>
      </c>
      <c r="E1213" s="390"/>
      <c r="F1213" t="str">
        <f t="shared" si="37"/>
        <v>НЕТ</v>
      </c>
    </row>
    <row r="1214" spans="1:6">
      <c r="A1214" t="str">
        <f t="shared" si="36"/>
        <v>20sas4</v>
      </c>
      <c r="B1214" s="390" t="s">
        <v>1206</v>
      </c>
      <c r="C1214" s="390">
        <v>20</v>
      </c>
      <c r="D1214" s="390">
        <v>8</v>
      </c>
      <c r="E1214" s="390"/>
      <c r="F1214" t="str">
        <f t="shared" si="37"/>
        <v>НЕТ</v>
      </c>
    </row>
    <row r="1215" spans="1:6">
      <c r="A1215" t="str">
        <f t="shared" si="36"/>
        <v>54sas4</v>
      </c>
      <c r="B1215" s="390" t="s">
        <v>1206</v>
      </c>
      <c r="C1215" s="390">
        <v>54</v>
      </c>
      <c r="D1215" s="390">
        <v>5</v>
      </c>
      <c r="E1215" s="390"/>
      <c r="F1215" t="str">
        <f t="shared" si="37"/>
        <v>НЕТ</v>
      </c>
    </row>
    <row r="1216" spans="1:6">
      <c r="A1216" t="str">
        <f t="shared" si="36"/>
        <v>102sas4</v>
      </c>
      <c r="B1216" s="390" t="s">
        <v>1206</v>
      </c>
      <c r="C1216" s="390">
        <v>102</v>
      </c>
      <c r="D1216" s="390">
        <v>4</v>
      </c>
      <c r="E1216" s="390"/>
      <c r="F1216" t="str">
        <f t="shared" si="37"/>
        <v>НЕТ</v>
      </c>
    </row>
    <row r="1217" spans="1:6">
      <c r="A1217" t="str">
        <f t="shared" si="36"/>
        <v>48sas4</v>
      </c>
      <c r="B1217" s="390" t="s">
        <v>1206</v>
      </c>
      <c r="C1217" s="390">
        <v>48</v>
      </c>
      <c r="D1217" s="390">
        <v>8</v>
      </c>
      <c r="E1217" s="390"/>
      <c r="F1217" t="str">
        <f t="shared" si="37"/>
        <v>НЕТ</v>
      </c>
    </row>
    <row r="1218" spans="1:6">
      <c r="A1218" t="str">
        <f t="shared" si="36"/>
        <v>125sas4</v>
      </c>
      <c r="B1218" s="390" t="s">
        <v>1206</v>
      </c>
      <c r="C1218" s="390">
        <v>125</v>
      </c>
      <c r="D1218" s="390">
        <v>5</v>
      </c>
      <c r="E1218" s="390"/>
      <c r="F1218" t="str">
        <f t="shared" si="37"/>
        <v>НЕТ</v>
      </c>
    </row>
    <row r="1219" spans="1:6">
      <c r="A1219" t="str">
        <f t="shared" ref="A1219:A1282" si="38">CONCATENATE(C1219,B1219)</f>
        <v>142sas4</v>
      </c>
      <c r="B1219" s="390" t="s">
        <v>1206</v>
      </c>
      <c r="C1219" s="390">
        <v>142</v>
      </c>
      <c r="D1219" s="390">
        <v>9</v>
      </c>
      <c r="E1219" s="390"/>
      <c r="F1219" t="str">
        <f t="shared" ref="F1219:F1282" si="39">IF(ISBLANK(E1219),"НЕТ","ДА")</f>
        <v>НЕТ</v>
      </c>
    </row>
    <row r="1220" spans="1:6">
      <c r="A1220" t="str">
        <f t="shared" si="38"/>
        <v>100sas4</v>
      </c>
      <c r="B1220" s="390" t="s">
        <v>1206</v>
      </c>
      <c r="C1220" s="390">
        <v>100</v>
      </c>
      <c r="D1220" s="390">
        <v>5</v>
      </c>
      <c r="E1220" s="390"/>
      <c r="F1220" t="str">
        <f t="shared" si="39"/>
        <v>НЕТ</v>
      </c>
    </row>
    <row r="1221" spans="1:6">
      <c r="A1221" t="str">
        <f t="shared" si="38"/>
        <v>89sas4</v>
      </c>
      <c r="B1221" s="390" t="s">
        <v>1206</v>
      </c>
      <c r="C1221" s="390">
        <v>89</v>
      </c>
      <c r="D1221" s="390">
        <v>5</v>
      </c>
      <c r="E1221" s="390"/>
      <c r="F1221" t="str">
        <f t="shared" si="39"/>
        <v>НЕТ</v>
      </c>
    </row>
    <row r="1222" spans="1:6">
      <c r="A1222" t="str">
        <f t="shared" si="38"/>
        <v>147sas4</v>
      </c>
      <c r="B1222" s="390" t="s">
        <v>1206</v>
      </c>
      <c r="C1222" s="390">
        <v>147</v>
      </c>
      <c r="D1222" s="390">
        <v>7</v>
      </c>
      <c r="E1222" s="390"/>
      <c r="F1222" t="str">
        <f t="shared" si="39"/>
        <v>НЕТ</v>
      </c>
    </row>
    <row r="1223" spans="1:6">
      <c r="A1223" t="str">
        <f t="shared" si="38"/>
        <v>144sas4</v>
      </c>
      <c r="B1223" s="390" t="s">
        <v>1206</v>
      </c>
      <c r="C1223" s="390">
        <v>144</v>
      </c>
      <c r="D1223" s="390">
        <v>8</v>
      </c>
      <c r="E1223" s="390"/>
      <c r="F1223" t="str">
        <f t="shared" si="39"/>
        <v>НЕТ</v>
      </c>
    </row>
    <row r="1224" spans="1:6">
      <c r="A1224" t="str">
        <f t="shared" si="38"/>
        <v>157sas4</v>
      </c>
      <c r="B1224" s="390" t="s">
        <v>1206</v>
      </c>
      <c r="C1224" s="390">
        <v>157</v>
      </c>
      <c r="D1224" s="390">
        <v>8</v>
      </c>
      <c r="E1224" s="390"/>
      <c r="F1224" t="str">
        <f t="shared" si="39"/>
        <v>НЕТ</v>
      </c>
    </row>
    <row r="1225" spans="1:6">
      <c r="A1225" t="str">
        <f t="shared" si="38"/>
        <v>143sas4</v>
      </c>
      <c r="B1225" s="390" t="s">
        <v>1206</v>
      </c>
      <c r="C1225" s="390">
        <v>143</v>
      </c>
      <c r="D1225" s="390">
        <v>7</v>
      </c>
      <c r="E1225" s="390"/>
      <c r="F1225" t="str">
        <f t="shared" si="39"/>
        <v>НЕТ</v>
      </c>
    </row>
    <row r="1226" spans="1:6">
      <c r="A1226" t="str">
        <f t="shared" si="38"/>
        <v>28sas4</v>
      </c>
      <c r="B1226" s="390" t="s">
        <v>1206</v>
      </c>
      <c r="C1226" s="390">
        <v>28</v>
      </c>
      <c r="D1226" s="390">
        <v>6</v>
      </c>
      <c r="E1226" s="390"/>
      <c r="F1226" t="str">
        <f t="shared" si="39"/>
        <v>НЕТ</v>
      </c>
    </row>
    <row r="1227" spans="1:6">
      <c r="A1227" t="str">
        <f t="shared" si="38"/>
        <v>93sas4</v>
      </c>
      <c r="B1227" s="390" t="s">
        <v>1206</v>
      </c>
      <c r="C1227" s="390">
        <v>93</v>
      </c>
      <c r="D1227" s="390">
        <v>6</v>
      </c>
      <c r="E1227" s="390"/>
      <c r="F1227" t="str">
        <f t="shared" si="39"/>
        <v>НЕТ</v>
      </c>
    </row>
    <row r="1228" spans="1:6">
      <c r="A1228" t="str">
        <f t="shared" si="38"/>
        <v>101sas4</v>
      </c>
      <c r="B1228" s="390" t="s">
        <v>1206</v>
      </c>
      <c r="C1228" s="390">
        <v>101</v>
      </c>
      <c r="D1228" s="390">
        <v>5</v>
      </c>
      <c r="E1228" s="390"/>
      <c r="F1228" t="str">
        <f t="shared" si="39"/>
        <v>НЕТ</v>
      </c>
    </row>
    <row r="1229" spans="1:6">
      <c r="A1229" t="str">
        <f t="shared" si="38"/>
        <v>2sas4</v>
      </c>
      <c r="B1229" s="390" t="s">
        <v>1206</v>
      </c>
      <c r="C1229" s="390">
        <v>2</v>
      </c>
      <c r="D1229" s="390">
        <v>6</v>
      </c>
      <c r="E1229" s="390"/>
      <c r="F1229" t="str">
        <f t="shared" si="39"/>
        <v>НЕТ</v>
      </c>
    </row>
    <row r="1230" spans="1:6">
      <c r="A1230" t="str">
        <f t="shared" si="38"/>
        <v>18sas4</v>
      </c>
      <c r="B1230" s="390" t="s">
        <v>1206</v>
      </c>
      <c r="C1230" s="390">
        <v>18</v>
      </c>
      <c r="D1230" s="390">
        <v>8</v>
      </c>
      <c r="E1230" s="390" t="s">
        <v>1394</v>
      </c>
      <c r="F1230" t="str">
        <f t="shared" si="39"/>
        <v>ДА</v>
      </c>
    </row>
    <row r="1231" spans="1:6">
      <c r="A1231" t="str">
        <f t="shared" si="38"/>
        <v>59sas4</v>
      </c>
      <c r="B1231" s="390" t="s">
        <v>1206</v>
      </c>
      <c r="C1231" s="390">
        <v>59</v>
      </c>
      <c r="D1231" s="390">
        <v>6</v>
      </c>
      <c r="E1231" s="390"/>
      <c r="F1231" t="str">
        <f t="shared" si="39"/>
        <v>НЕТ</v>
      </c>
    </row>
    <row r="1232" spans="1:6">
      <c r="A1232" t="str">
        <f t="shared" si="38"/>
        <v>49sas4</v>
      </c>
      <c r="B1232" s="390" t="s">
        <v>1206</v>
      </c>
      <c r="C1232" s="390">
        <v>49</v>
      </c>
      <c r="D1232" s="390">
        <v>5</v>
      </c>
      <c r="E1232" s="390"/>
      <c r="F1232" t="str">
        <f t="shared" si="39"/>
        <v>НЕТ</v>
      </c>
    </row>
    <row r="1233" spans="1:6">
      <c r="A1233" t="str">
        <f t="shared" si="38"/>
        <v>31sas4</v>
      </c>
      <c r="B1233" s="390" t="s">
        <v>1206</v>
      </c>
      <c r="C1233" s="390">
        <v>31</v>
      </c>
      <c r="D1233" s="390">
        <v>7</v>
      </c>
      <c r="E1233" s="390"/>
      <c r="F1233" t="str">
        <f t="shared" si="39"/>
        <v>НЕТ</v>
      </c>
    </row>
    <row r="1234" spans="1:6">
      <c r="A1234" t="str">
        <f t="shared" si="38"/>
        <v>111sas4</v>
      </c>
      <c r="B1234" s="390" t="s">
        <v>1206</v>
      </c>
      <c r="C1234" s="390">
        <v>111</v>
      </c>
      <c r="D1234" s="390">
        <v>5</v>
      </c>
      <c r="E1234" s="390"/>
      <c r="F1234" t="str">
        <f t="shared" si="39"/>
        <v>НЕТ</v>
      </c>
    </row>
    <row r="1235" spans="1:6">
      <c r="A1235" t="str">
        <f t="shared" si="38"/>
        <v>113sas4</v>
      </c>
      <c r="B1235" s="390" t="s">
        <v>1206</v>
      </c>
      <c r="C1235" s="390">
        <v>113</v>
      </c>
      <c r="D1235" s="390">
        <v>5</v>
      </c>
      <c r="E1235" s="390"/>
      <c r="F1235" t="str">
        <f t="shared" si="39"/>
        <v>НЕТ</v>
      </c>
    </row>
    <row r="1236" spans="1:6">
      <c r="A1236" t="str">
        <f t="shared" si="38"/>
        <v>82sas4</v>
      </c>
      <c r="B1236" s="390" t="s">
        <v>1206</v>
      </c>
      <c r="C1236" s="390">
        <v>82</v>
      </c>
      <c r="D1236" s="390">
        <v>5</v>
      </c>
      <c r="E1236" s="390"/>
      <c r="F1236" t="str">
        <f t="shared" si="39"/>
        <v>НЕТ</v>
      </c>
    </row>
    <row r="1237" spans="1:6">
      <c r="A1237" t="str">
        <f t="shared" si="38"/>
        <v>155sas4</v>
      </c>
      <c r="B1237" s="390" t="s">
        <v>1206</v>
      </c>
      <c r="C1237" s="390">
        <v>155</v>
      </c>
      <c r="D1237" s="390">
        <v>5</v>
      </c>
      <c r="E1237" s="390"/>
      <c r="F1237" t="str">
        <f t="shared" si="39"/>
        <v>НЕТ</v>
      </c>
    </row>
    <row r="1238" spans="1:6">
      <c r="A1238" t="str">
        <f t="shared" si="38"/>
        <v>92sas4</v>
      </c>
      <c r="B1238" s="390" t="s">
        <v>1206</v>
      </c>
      <c r="C1238" s="390">
        <v>92</v>
      </c>
      <c r="D1238" s="390">
        <v>5</v>
      </c>
      <c r="E1238" s="390"/>
      <c r="F1238" t="str">
        <f t="shared" si="39"/>
        <v>НЕТ</v>
      </c>
    </row>
    <row r="1239" spans="1:6">
      <c r="A1239" t="str">
        <f t="shared" si="38"/>
        <v>55sas4</v>
      </c>
      <c r="B1239" s="390" t="s">
        <v>1206</v>
      </c>
      <c r="C1239" s="390">
        <v>55</v>
      </c>
      <c r="D1239" s="390">
        <v>6</v>
      </c>
      <c r="E1239" s="390"/>
      <c r="F1239" t="str">
        <f t="shared" si="39"/>
        <v>НЕТ</v>
      </c>
    </row>
    <row r="1240" spans="1:6">
      <c r="A1240" t="str">
        <f t="shared" si="38"/>
        <v>103sas4</v>
      </c>
      <c r="B1240" s="390" t="s">
        <v>1206</v>
      </c>
      <c r="C1240" s="390">
        <v>103</v>
      </c>
      <c r="D1240" s="390">
        <v>4</v>
      </c>
      <c r="E1240" s="390"/>
      <c r="F1240" t="str">
        <f t="shared" si="39"/>
        <v>НЕТ</v>
      </c>
    </row>
    <row r="1241" spans="1:6">
      <c r="A1241" t="str">
        <f t="shared" si="38"/>
        <v>33sas4</v>
      </c>
      <c r="B1241" s="390" t="s">
        <v>1206</v>
      </c>
      <c r="C1241" s="390">
        <v>33</v>
      </c>
      <c r="D1241" s="390">
        <v>5</v>
      </c>
      <c r="E1241" s="390"/>
      <c r="F1241" t="str">
        <f t="shared" si="39"/>
        <v>НЕТ</v>
      </c>
    </row>
    <row r="1242" spans="1:6">
      <c r="A1242" t="str">
        <f t="shared" si="38"/>
        <v>110sas4</v>
      </c>
      <c r="B1242" s="390" t="s">
        <v>1206</v>
      </c>
      <c r="C1242" s="390">
        <v>110</v>
      </c>
      <c r="D1242" s="390">
        <v>5</v>
      </c>
      <c r="E1242" s="390"/>
      <c r="F1242" t="str">
        <f t="shared" si="39"/>
        <v>НЕТ</v>
      </c>
    </row>
    <row r="1243" spans="1:6">
      <c r="A1243" t="str">
        <f t="shared" si="38"/>
        <v>9sas4</v>
      </c>
      <c r="B1243" s="390" t="s">
        <v>1206</v>
      </c>
      <c r="C1243" s="390">
        <v>9</v>
      </c>
      <c r="D1243" s="390">
        <v>2</v>
      </c>
      <c r="E1243" s="390" t="s">
        <v>1395</v>
      </c>
      <c r="F1243" t="str">
        <f t="shared" si="39"/>
        <v>ДА</v>
      </c>
    </row>
    <row r="1244" spans="1:6">
      <c r="A1244" t="str">
        <f t="shared" si="38"/>
        <v>8sas4</v>
      </c>
      <c r="B1244" s="390" t="s">
        <v>1206</v>
      </c>
      <c r="C1244" s="390">
        <v>8</v>
      </c>
      <c r="D1244" s="390">
        <v>5</v>
      </c>
      <c r="E1244" s="390"/>
      <c r="F1244" t="str">
        <f t="shared" si="39"/>
        <v>НЕТ</v>
      </c>
    </row>
    <row r="1245" spans="1:6">
      <c r="A1245" t="str">
        <f t="shared" si="38"/>
        <v>138sas4</v>
      </c>
      <c r="B1245" s="390" t="s">
        <v>1206</v>
      </c>
      <c r="C1245" s="390">
        <v>138</v>
      </c>
      <c r="D1245" s="390">
        <v>5</v>
      </c>
      <c r="E1245" s="390"/>
      <c r="F1245" t="str">
        <f t="shared" si="39"/>
        <v>НЕТ</v>
      </c>
    </row>
    <row r="1246" spans="1:6">
      <c r="A1246" t="str">
        <f t="shared" si="38"/>
        <v>97sas4</v>
      </c>
      <c r="B1246" s="390" t="s">
        <v>1206</v>
      </c>
      <c r="C1246" s="390">
        <v>97</v>
      </c>
      <c r="D1246" s="390">
        <v>5</v>
      </c>
      <c r="E1246" s="390"/>
      <c r="F1246" t="str">
        <f t="shared" si="39"/>
        <v>НЕТ</v>
      </c>
    </row>
    <row r="1247" spans="1:6">
      <c r="A1247" t="str">
        <f t="shared" si="38"/>
        <v>39sas4</v>
      </c>
      <c r="B1247" s="390" t="s">
        <v>1206</v>
      </c>
      <c r="C1247" s="390">
        <v>39</v>
      </c>
      <c r="D1247" s="390">
        <v>5</v>
      </c>
      <c r="E1247" s="390"/>
      <c r="F1247" t="str">
        <f t="shared" si="39"/>
        <v>НЕТ</v>
      </c>
    </row>
    <row r="1248" spans="1:6">
      <c r="A1248" t="str">
        <f t="shared" si="38"/>
        <v>152sas4</v>
      </c>
      <c r="B1248" s="390" t="s">
        <v>1206</v>
      </c>
      <c r="C1248" s="390">
        <v>152</v>
      </c>
      <c r="D1248" s="390">
        <v>4</v>
      </c>
      <c r="E1248" s="390"/>
      <c r="F1248" t="str">
        <f t="shared" si="39"/>
        <v>НЕТ</v>
      </c>
    </row>
    <row r="1249" spans="1:6">
      <c r="A1249" t="str">
        <f t="shared" si="38"/>
        <v>44sas4</v>
      </c>
      <c r="B1249" s="390" t="s">
        <v>1206</v>
      </c>
      <c r="C1249" s="390">
        <v>44</v>
      </c>
      <c r="D1249" s="390">
        <v>4</v>
      </c>
      <c r="E1249" s="390"/>
      <c r="F1249" t="str">
        <f t="shared" si="39"/>
        <v>НЕТ</v>
      </c>
    </row>
    <row r="1250" spans="1:6">
      <c r="A1250" t="str">
        <f t="shared" si="38"/>
        <v>37sas4</v>
      </c>
      <c r="B1250" s="390" t="s">
        <v>1206</v>
      </c>
      <c r="C1250" s="390">
        <v>37</v>
      </c>
      <c r="D1250" s="390">
        <v>5</v>
      </c>
      <c r="E1250" s="390"/>
      <c r="F1250" t="str">
        <f t="shared" si="39"/>
        <v>НЕТ</v>
      </c>
    </row>
    <row r="1251" spans="1:6">
      <c r="A1251" t="str">
        <f t="shared" si="38"/>
        <v>99sas4</v>
      </c>
      <c r="B1251" s="390" t="s">
        <v>1206</v>
      </c>
      <c r="C1251" s="390">
        <v>99</v>
      </c>
      <c r="D1251" s="390">
        <v>6</v>
      </c>
      <c r="E1251" s="390"/>
      <c r="F1251" t="str">
        <f t="shared" si="39"/>
        <v>НЕТ</v>
      </c>
    </row>
    <row r="1252" spans="1:6">
      <c r="A1252" t="str">
        <f t="shared" si="38"/>
        <v>109sas4</v>
      </c>
      <c r="B1252" s="390" t="s">
        <v>1206</v>
      </c>
      <c r="C1252" s="390">
        <v>109</v>
      </c>
      <c r="D1252" s="390">
        <v>11</v>
      </c>
      <c r="E1252" s="390" t="s">
        <v>1396</v>
      </c>
      <c r="F1252" t="str">
        <f t="shared" si="39"/>
        <v>ДА</v>
      </c>
    </row>
    <row r="1253" spans="1:6">
      <c r="A1253" t="str">
        <f t="shared" si="38"/>
        <v>71sas4</v>
      </c>
      <c r="B1253" s="390" t="s">
        <v>1206</v>
      </c>
      <c r="C1253" s="390">
        <v>71</v>
      </c>
      <c r="D1253" s="390">
        <v>5</v>
      </c>
      <c r="E1253" s="390"/>
      <c r="F1253" t="str">
        <f t="shared" si="39"/>
        <v>НЕТ</v>
      </c>
    </row>
    <row r="1254" spans="1:6">
      <c r="A1254" t="str">
        <f t="shared" si="38"/>
        <v>15sas4</v>
      </c>
      <c r="B1254" s="390" t="s">
        <v>1206</v>
      </c>
      <c r="C1254" s="390">
        <v>15</v>
      </c>
      <c r="D1254" s="390">
        <v>5</v>
      </c>
      <c r="E1254" s="390"/>
      <c r="F1254" t="str">
        <f t="shared" si="39"/>
        <v>НЕТ</v>
      </c>
    </row>
    <row r="1255" spans="1:6">
      <c r="A1255" t="str">
        <f t="shared" si="38"/>
        <v>7sas4</v>
      </c>
      <c r="B1255" s="390" t="s">
        <v>1206</v>
      </c>
      <c r="C1255" s="390">
        <v>7</v>
      </c>
      <c r="D1255" s="390">
        <v>7</v>
      </c>
      <c r="E1255" s="390"/>
      <c r="F1255" t="str">
        <f t="shared" si="39"/>
        <v>НЕТ</v>
      </c>
    </row>
    <row r="1256" spans="1:6">
      <c r="A1256" t="str">
        <f t="shared" si="38"/>
        <v>130sas4</v>
      </c>
      <c r="B1256" s="390" t="s">
        <v>1206</v>
      </c>
      <c r="C1256" s="390">
        <v>130</v>
      </c>
      <c r="D1256" s="390">
        <v>5</v>
      </c>
      <c r="E1256" s="390"/>
      <c r="F1256" t="str">
        <f t="shared" si="39"/>
        <v>НЕТ</v>
      </c>
    </row>
    <row r="1257" spans="1:6">
      <c r="A1257" t="str">
        <f t="shared" si="38"/>
        <v>124sas4</v>
      </c>
      <c r="B1257" s="390" t="s">
        <v>1206</v>
      </c>
      <c r="C1257" s="390">
        <v>124</v>
      </c>
      <c r="D1257" s="390">
        <v>5</v>
      </c>
      <c r="E1257" s="390"/>
      <c r="F1257" t="str">
        <f t="shared" si="39"/>
        <v>НЕТ</v>
      </c>
    </row>
    <row r="1258" spans="1:6">
      <c r="A1258" t="str">
        <f t="shared" si="38"/>
        <v>1sas4</v>
      </c>
      <c r="B1258" s="390" t="s">
        <v>1206</v>
      </c>
      <c r="C1258" s="390">
        <v>1</v>
      </c>
      <c r="D1258" s="390">
        <v>6</v>
      </c>
      <c r="E1258" s="390"/>
      <c r="F1258" t="str">
        <f t="shared" si="39"/>
        <v>НЕТ</v>
      </c>
    </row>
    <row r="1259" spans="1:6">
      <c r="A1259" t="str">
        <f t="shared" si="38"/>
        <v>153sas4</v>
      </c>
      <c r="B1259" s="390" t="s">
        <v>1206</v>
      </c>
      <c r="C1259" s="390">
        <v>153</v>
      </c>
      <c r="D1259" s="390">
        <v>5</v>
      </c>
      <c r="E1259" s="390"/>
      <c r="F1259" t="str">
        <f t="shared" si="39"/>
        <v>НЕТ</v>
      </c>
    </row>
    <row r="1260" spans="1:6">
      <c r="A1260" t="str">
        <f t="shared" si="38"/>
        <v>139sas4</v>
      </c>
      <c r="B1260" s="390" t="s">
        <v>1206</v>
      </c>
      <c r="C1260" s="390">
        <v>139</v>
      </c>
      <c r="D1260" s="390">
        <v>6</v>
      </c>
      <c r="E1260" s="390"/>
      <c r="F1260" t="str">
        <f t="shared" si="39"/>
        <v>НЕТ</v>
      </c>
    </row>
    <row r="1261" spans="1:6">
      <c r="A1261" t="str">
        <f t="shared" si="38"/>
        <v>72sas4</v>
      </c>
      <c r="B1261" s="390" t="s">
        <v>1206</v>
      </c>
      <c r="C1261" s="390">
        <v>72</v>
      </c>
      <c r="D1261" s="390">
        <v>5</v>
      </c>
      <c r="E1261" s="390"/>
      <c r="F1261" t="str">
        <f t="shared" si="39"/>
        <v>НЕТ</v>
      </c>
    </row>
    <row r="1262" spans="1:6">
      <c r="A1262" t="str">
        <f t="shared" si="38"/>
        <v>120sas4</v>
      </c>
      <c r="B1262" s="390" t="s">
        <v>1206</v>
      </c>
      <c r="C1262" s="390">
        <v>120</v>
      </c>
      <c r="D1262" s="390">
        <v>5</v>
      </c>
      <c r="E1262" s="390"/>
      <c r="F1262" t="str">
        <f t="shared" si="39"/>
        <v>НЕТ</v>
      </c>
    </row>
    <row r="1263" spans="1:6">
      <c r="A1263" t="str">
        <f t="shared" si="38"/>
        <v>41sas4</v>
      </c>
      <c r="B1263" s="390" t="s">
        <v>1206</v>
      </c>
      <c r="C1263" s="390">
        <v>41</v>
      </c>
      <c r="D1263" s="390">
        <v>3</v>
      </c>
      <c r="E1263" s="390" t="s">
        <v>1397</v>
      </c>
      <c r="F1263" t="str">
        <f t="shared" si="39"/>
        <v>ДА</v>
      </c>
    </row>
    <row r="1264" spans="1:6">
      <c r="A1264" t="str">
        <f t="shared" si="38"/>
        <v>133sas4</v>
      </c>
      <c r="B1264" s="390" t="s">
        <v>1206</v>
      </c>
      <c r="C1264" s="390">
        <v>133</v>
      </c>
      <c r="D1264" s="390">
        <v>4</v>
      </c>
      <c r="E1264" s="390"/>
      <c r="F1264" t="str">
        <f t="shared" si="39"/>
        <v>НЕТ</v>
      </c>
    </row>
    <row r="1265" spans="1:6">
      <c r="A1265" t="str">
        <f t="shared" si="38"/>
        <v>38sas4</v>
      </c>
      <c r="B1265" s="390" t="s">
        <v>1206</v>
      </c>
      <c r="C1265" s="390">
        <v>38</v>
      </c>
      <c r="D1265" s="390">
        <v>8</v>
      </c>
      <c r="E1265" s="390"/>
      <c r="F1265" t="str">
        <f t="shared" si="39"/>
        <v>НЕТ</v>
      </c>
    </row>
    <row r="1266" spans="1:6">
      <c r="A1266" t="str">
        <f t="shared" si="38"/>
        <v>26sas4</v>
      </c>
      <c r="B1266" s="390" t="s">
        <v>1206</v>
      </c>
      <c r="C1266" s="390">
        <v>26</v>
      </c>
      <c r="D1266" s="390">
        <v>6</v>
      </c>
      <c r="E1266" s="390"/>
      <c r="F1266" t="str">
        <f t="shared" si="39"/>
        <v>НЕТ</v>
      </c>
    </row>
    <row r="1267" spans="1:6">
      <c r="A1267" t="str">
        <f t="shared" si="38"/>
        <v>84sas4</v>
      </c>
      <c r="B1267" s="390" t="s">
        <v>1206</v>
      </c>
      <c r="C1267" s="390">
        <v>84</v>
      </c>
      <c r="D1267" s="390">
        <v>5</v>
      </c>
      <c r="E1267" s="390"/>
      <c r="F1267" t="str">
        <f t="shared" si="39"/>
        <v>НЕТ</v>
      </c>
    </row>
    <row r="1268" spans="1:6">
      <c r="A1268" t="str">
        <f t="shared" si="38"/>
        <v>122sas4</v>
      </c>
      <c r="B1268" s="390" t="s">
        <v>1206</v>
      </c>
      <c r="C1268" s="390">
        <v>122</v>
      </c>
      <c r="D1268" s="390">
        <v>5</v>
      </c>
      <c r="E1268" s="390"/>
      <c r="F1268" t="str">
        <f t="shared" si="39"/>
        <v>НЕТ</v>
      </c>
    </row>
    <row r="1269" spans="1:6">
      <c r="A1269" t="str">
        <f t="shared" si="38"/>
        <v>27sas4</v>
      </c>
      <c r="B1269" s="390" t="s">
        <v>1206</v>
      </c>
      <c r="C1269" s="390">
        <v>27</v>
      </c>
      <c r="D1269" s="390">
        <v>11</v>
      </c>
      <c r="E1269" s="390" t="s">
        <v>1398</v>
      </c>
      <c r="F1269" t="str">
        <f t="shared" si="39"/>
        <v>ДА</v>
      </c>
    </row>
    <row r="1270" spans="1:6">
      <c r="A1270" t="str">
        <f t="shared" si="38"/>
        <v>114sas4</v>
      </c>
      <c r="B1270" s="390" t="s">
        <v>1206</v>
      </c>
      <c r="C1270" s="390">
        <v>114</v>
      </c>
      <c r="D1270" s="390">
        <v>6</v>
      </c>
      <c r="E1270" s="390"/>
      <c r="F1270" t="str">
        <f t="shared" si="39"/>
        <v>НЕТ</v>
      </c>
    </row>
    <row r="1271" spans="1:6">
      <c r="A1271" t="str">
        <f t="shared" si="38"/>
        <v>96sas4</v>
      </c>
      <c r="B1271" s="390" t="s">
        <v>1206</v>
      </c>
      <c r="C1271" s="390">
        <v>96</v>
      </c>
      <c r="D1271" s="390">
        <v>4</v>
      </c>
      <c r="E1271" s="390"/>
      <c r="F1271" t="str">
        <f t="shared" si="39"/>
        <v>НЕТ</v>
      </c>
    </row>
    <row r="1272" spans="1:6">
      <c r="A1272" t="str">
        <f t="shared" si="38"/>
        <v>24sas4</v>
      </c>
      <c r="B1272" s="390" t="s">
        <v>1206</v>
      </c>
      <c r="C1272" s="390">
        <v>24</v>
      </c>
      <c r="D1272" s="390">
        <v>9</v>
      </c>
      <c r="E1272" s="390"/>
      <c r="F1272" t="str">
        <f t="shared" si="39"/>
        <v>НЕТ</v>
      </c>
    </row>
    <row r="1273" spans="1:6">
      <c r="A1273" t="str">
        <f t="shared" si="38"/>
        <v>19sas4</v>
      </c>
      <c r="B1273" s="390" t="s">
        <v>1206</v>
      </c>
      <c r="C1273" s="390">
        <v>19</v>
      </c>
      <c r="D1273" s="390">
        <v>10</v>
      </c>
      <c r="E1273" s="390" t="s">
        <v>1399</v>
      </c>
      <c r="F1273" t="str">
        <f t="shared" si="39"/>
        <v>ДА</v>
      </c>
    </row>
    <row r="1274" spans="1:6">
      <c r="A1274" t="str">
        <f t="shared" si="38"/>
        <v>134sas4</v>
      </c>
      <c r="B1274" s="390" t="s">
        <v>1206</v>
      </c>
      <c r="C1274" s="390">
        <v>134</v>
      </c>
      <c r="D1274" s="390">
        <v>5</v>
      </c>
      <c r="E1274" s="390"/>
      <c r="F1274" t="str">
        <f t="shared" si="39"/>
        <v>НЕТ</v>
      </c>
    </row>
    <row r="1275" spans="1:6">
      <c r="A1275" t="str">
        <f t="shared" si="38"/>
        <v>127sas4</v>
      </c>
      <c r="B1275" s="390" t="s">
        <v>1206</v>
      </c>
      <c r="C1275" s="390">
        <v>127</v>
      </c>
      <c r="D1275" s="390">
        <v>4</v>
      </c>
      <c r="E1275" s="390"/>
      <c r="F1275" t="str">
        <f t="shared" si="39"/>
        <v>НЕТ</v>
      </c>
    </row>
    <row r="1276" spans="1:6">
      <c r="A1276" t="str">
        <f t="shared" si="38"/>
        <v>132sas4</v>
      </c>
      <c r="B1276" s="390" t="s">
        <v>1206</v>
      </c>
      <c r="C1276" s="390">
        <v>132</v>
      </c>
      <c r="D1276" s="390">
        <v>3</v>
      </c>
      <c r="E1276" s="390" t="s">
        <v>1400</v>
      </c>
      <c r="F1276" t="str">
        <f t="shared" si="39"/>
        <v>ДА</v>
      </c>
    </row>
    <row r="1277" spans="1:6">
      <c r="A1277" t="str">
        <f t="shared" si="38"/>
        <v>43sas4</v>
      </c>
      <c r="B1277" s="390" t="s">
        <v>1206</v>
      </c>
      <c r="C1277" s="390">
        <v>43</v>
      </c>
      <c r="D1277" s="390">
        <v>2</v>
      </c>
      <c r="E1277" s="390" t="s">
        <v>1401</v>
      </c>
      <c r="F1277" t="str">
        <f t="shared" si="39"/>
        <v>ДА</v>
      </c>
    </row>
    <row r="1278" spans="1:6">
      <c r="A1278" t="str">
        <f t="shared" si="38"/>
        <v>74sas4</v>
      </c>
      <c r="B1278" s="390" t="s">
        <v>1206</v>
      </c>
      <c r="C1278" s="390">
        <v>74</v>
      </c>
      <c r="D1278" s="390">
        <v>7</v>
      </c>
      <c r="E1278" s="390"/>
      <c r="F1278" t="str">
        <f t="shared" si="39"/>
        <v>НЕТ</v>
      </c>
    </row>
    <row r="1279" spans="1:6">
      <c r="A1279" t="str">
        <f t="shared" si="38"/>
        <v>11sas4</v>
      </c>
      <c r="B1279" s="390" t="s">
        <v>1206</v>
      </c>
      <c r="C1279" s="390">
        <v>11</v>
      </c>
      <c r="D1279" s="390">
        <v>2</v>
      </c>
      <c r="E1279" s="390" t="s">
        <v>1402</v>
      </c>
      <c r="F1279" t="str">
        <f t="shared" si="39"/>
        <v>ДА</v>
      </c>
    </row>
    <row r="1280" spans="1:6">
      <c r="A1280" t="str">
        <f t="shared" si="38"/>
        <v>88sas4</v>
      </c>
      <c r="B1280" s="390" t="s">
        <v>1206</v>
      </c>
      <c r="C1280" s="390">
        <v>88</v>
      </c>
      <c r="D1280" s="390">
        <v>9</v>
      </c>
      <c r="E1280" s="390" t="s">
        <v>1403</v>
      </c>
      <c r="F1280" t="str">
        <f t="shared" si="39"/>
        <v>ДА</v>
      </c>
    </row>
    <row r="1281" spans="1:6">
      <c r="A1281" t="str">
        <f t="shared" si="38"/>
        <v>79sas4</v>
      </c>
      <c r="B1281" s="390" t="s">
        <v>1206</v>
      </c>
      <c r="C1281" s="390">
        <v>79</v>
      </c>
      <c r="D1281" s="390">
        <v>8</v>
      </c>
      <c r="E1281" s="390"/>
      <c r="F1281" t="str">
        <f t="shared" si="39"/>
        <v>НЕТ</v>
      </c>
    </row>
    <row r="1282" spans="1:6">
      <c r="A1282" t="str">
        <f t="shared" si="38"/>
        <v>50sas4</v>
      </c>
      <c r="B1282" s="390" t="s">
        <v>1206</v>
      </c>
      <c r="C1282" s="390">
        <v>50</v>
      </c>
      <c r="D1282" s="390">
        <v>8</v>
      </c>
      <c r="E1282" s="390" t="s">
        <v>1404</v>
      </c>
      <c r="F1282" t="str">
        <f t="shared" si="39"/>
        <v>ДА</v>
      </c>
    </row>
    <row r="1283" spans="1:6">
      <c r="A1283" t="str">
        <f t="shared" ref="A1283:A1346" si="40">CONCATENATE(C1283,B1283)</f>
        <v>45sas4</v>
      </c>
      <c r="B1283" s="390" t="s">
        <v>1206</v>
      </c>
      <c r="C1283" s="390">
        <v>45</v>
      </c>
      <c r="D1283" s="390">
        <v>1</v>
      </c>
      <c r="E1283" s="390" t="s">
        <v>1405</v>
      </c>
      <c r="F1283" t="str">
        <f t="shared" ref="F1283:F1346" si="41">IF(ISBLANK(E1283),"НЕТ","ДА")</f>
        <v>ДА</v>
      </c>
    </row>
    <row r="1284" spans="1:6">
      <c r="A1284" t="str">
        <f t="shared" si="40"/>
        <v>136sas4</v>
      </c>
      <c r="B1284" s="390" t="s">
        <v>1206</v>
      </c>
      <c r="C1284" s="390">
        <v>136</v>
      </c>
      <c r="D1284" s="390">
        <v>5</v>
      </c>
      <c r="E1284" s="390" t="s">
        <v>1406</v>
      </c>
      <c r="F1284" t="str">
        <f t="shared" si="41"/>
        <v>ДА</v>
      </c>
    </row>
    <row r="1285" spans="1:6">
      <c r="A1285" t="str">
        <f t="shared" si="40"/>
        <v>145sas4</v>
      </c>
      <c r="B1285" s="390" t="s">
        <v>1206</v>
      </c>
      <c r="C1285" s="390">
        <v>145</v>
      </c>
      <c r="D1285" s="390">
        <v>4</v>
      </c>
      <c r="E1285" s="390"/>
      <c r="F1285" t="str">
        <f t="shared" si="41"/>
        <v>НЕТ</v>
      </c>
    </row>
    <row r="1286" spans="1:6">
      <c r="A1286" t="str">
        <f t="shared" si="40"/>
        <v>29sas4</v>
      </c>
      <c r="B1286" s="390" t="s">
        <v>1206</v>
      </c>
      <c r="C1286" s="390">
        <v>29</v>
      </c>
      <c r="D1286" s="390">
        <v>7</v>
      </c>
      <c r="E1286" s="390"/>
      <c r="F1286" t="str">
        <f t="shared" si="41"/>
        <v>НЕТ</v>
      </c>
    </row>
    <row r="1287" spans="1:6">
      <c r="A1287" t="str">
        <f t="shared" si="40"/>
        <v>129sas4</v>
      </c>
      <c r="B1287" s="390" t="s">
        <v>1206</v>
      </c>
      <c r="C1287" s="390">
        <v>129</v>
      </c>
      <c r="D1287" s="390">
        <v>6</v>
      </c>
      <c r="E1287" s="390"/>
      <c r="F1287" t="str">
        <f t="shared" si="41"/>
        <v>НЕТ</v>
      </c>
    </row>
    <row r="1288" spans="1:6">
      <c r="A1288" t="str">
        <f t="shared" si="40"/>
        <v>141sas4</v>
      </c>
      <c r="B1288" s="390" t="s">
        <v>1206</v>
      </c>
      <c r="C1288" s="390">
        <v>141</v>
      </c>
      <c r="D1288" s="390">
        <v>7</v>
      </c>
      <c r="E1288" s="390"/>
      <c r="F1288" t="str">
        <f t="shared" si="41"/>
        <v>НЕТ</v>
      </c>
    </row>
    <row r="1289" spans="1:6">
      <c r="A1289" t="str">
        <f t="shared" si="40"/>
        <v>3sas4</v>
      </c>
      <c r="B1289" s="390" t="s">
        <v>1206</v>
      </c>
      <c r="C1289" s="390">
        <v>3</v>
      </c>
      <c r="D1289" s="390">
        <v>7</v>
      </c>
      <c r="E1289" s="390"/>
      <c r="F1289" t="str">
        <f t="shared" si="41"/>
        <v>НЕТ</v>
      </c>
    </row>
    <row r="1290" spans="1:6">
      <c r="A1290" t="str">
        <f t="shared" si="40"/>
        <v>137sas4</v>
      </c>
      <c r="B1290" s="390" t="s">
        <v>1206</v>
      </c>
      <c r="C1290" s="390">
        <v>137</v>
      </c>
      <c r="D1290" s="390">
        <v>5</v>
      </c>
      <c r="E1290" s="390" t="s">
        <v>1407</v>
      </c>
      <c r="F1290" t="str">
        <f t="shared" si="41"/>
        <v>ДА</v>
      </c>
    </row>
    <row r="1291" spans="1:6">
      <c r="A1291" t="str">
        <f t="shared" si="40"/>
        <v>115sas4</v>
      </c>
      <c r="B1291" s="390" t="s">
        <v>1206</v>
      </c>
      <c r="C1291" s="390">
        <v>115</v>
      </c>
      <c r="D1291" s="390">
        <v>5</v>
      </c>
      <c r="E1291" s="390" t="s">
        <v>1408</v>
      </c>
      <c r="F1291" t="str">
        <f t="shared" si="41"/>
        <v>ДА</v>
      </c>
    </row>
    <row r="1292" spans="1:6">
      <c r="A1292" t="str">
        <f t="shared" si="40"/>
        <v>117sas4</v>
      </c>
      <c r="B1292" s="390" t="s">
        <v>1206</v>
      </c>
      <c r="C1292" s="390">
        <v>117</v>
      </c>
      <c r="D1292" s="390">
        <v>9</v>
      </c>
      <c r="E1292" s="390"/>
      <c r="F1292" t="str">
        <f t="shared" si="41"/>
        <v>НЕТ</v>
      </c>
    </row>
    <row r="1293" spans="1:6">
      <c r="A1293" t="str">
        <f t="shared" si="40"/>
        <v>65sas4</v>
      </c>
      <c r="B1293" s="390" t="s">
        <v>1206</v>
      </c>
      <c r="C1293" s="390">
        <v>65</v>
      </c>
      <c r="D1293" s="390">
        <v>8</v>
      </c>
      <c r="E1293" s="390" t="s">
        <v>1409</v>
      </c>
      <c r="F1293" t="str">
        <f t="shared" si="41"/>
        <v>ДА</v>
      </c>
    </row>
    <row r="1294" spans="1:6">
      <c r="A1294" t="str">
        <f t="shared" si="40"/>
        <v>75sas4</v>
      </c>
      <c r="B1294" s="390" t="s">
        <v>1206</v>
      </c>
      <c r="C1294" s="390">
        <v>75</v>
      </c>
      <c r="D1294" s="390">
        <v>4</v>
      </c>
      <c r="E1294" s="390"/>
      <c r="F1294" t="str">
        <f t="shared" si="41"/>
        <v>НЕТ</v>
      </c>
    </row>
    <row r="1295" spans="1:6">
      <c r="A1295" t="str">
        <f t="shared" si="40"/>
        <v>140sas4</v>
      </c>
      <c r="B1295" s="390" t="s">
        <v>1206</v>
      </c>
      <c r="C1295" s="390">
        <v>140</v>
      </c>
      <c r="D1295" s="390">
        <v>9</v>
      </c>
      <c r="E1295" s="390"/>
      <c r="F1295" t="str">
        <f t="shared" si="41"/>
        <v>НЕТ</v>
      </c>
    </row>
    <row r="1296" spans="1:6">
      <c r="A1296" t="str">
        <f t="shared" si="40"/>
        <v>81sas4</v>
      </c>
      <c r="B1296" s="390" t="s">
        <v>1206</v>
      </c>
      <c r="C1296" s="390">
        <v>81</v>
      </c>
      <c r="D1296" s="390">
        <v>4</v>
      </c>
      <c r="E1296" s="390"/>
      <c r="F1296" t="str">
        <f t="shared" si="41"/>
        <v>НЕТ</v>
      </c>
    </row>
    <row r="1297" spans="1:6">
      <c r="A1297" t="str">
        <f t="shared" si="40"/>
        <v>121sas4</v>
      </c>
      <c r="B1297" s="390" t="s">
        <v>1206</v>
      </c>
      <c r="C1297" s="390">
        <v>121</v>
      </c>
      <c r="D1297" s="390">
        <v>4</v>
      </c>
      <c r="E1297" s="390" t="s">
        <v>1410</v>
      </c>
      <c r="F1297" t="str">
        <f t="shared" si="41"/>
        <v>ДА</v>
      </c>
    </row>
    <row r="1298" spans="1:6">
      <c r="A1298" t="str">
        <f t="shared" si="40"/>
        <v>135sas4</v>
      </c>
      <c r="B1298" s="390" t="s">
        <v>1206</v>
      </c>
      <c r="C1298" s="390">
        <v>135</v>
      </c>
      <c r="D1298" s="390">
        <v>7</v>
      </c>
      <c r="E1298" s="390"/>
      <c r="F1298" t="str">
        <f t="shared" si="41"/>
        <v>НЕТ</v>
      </c>
    </row>
    <row r="1299" spans="1:6">
      <c r="A1299" t="str">
        <f t="shared" si="40"/>
        <v>40sas4</v>
      </c>
      <c r="B1299" s="390" t="s">
        <v>1206</v>
      </c>
      <c r="C1299" s="390">
        <v>40</v>
      </c>
      <c r="D1299" s="390">
        <v>5</v>
      </c>
      <c r="E1299" s="390"/>
      <c r="F1299" t="str">
        <f t="shared" si="41"/>
        <v>НЕТ</v>
      </c>
    </row>
    <row r="1300" spans="1:6">
      <c r="A1300" t="str">
        <f t="shared" si="40"/>
        <v>66sas4</v>
      </c>
      <c r="B1300" s="390" t="s">
        <v>1206</v>
      </c>
      <c r="C1300" s="390">
        <v>66</v>
      </c>
      <c r="D1300" s="390">
        <v>4</v>
      </c>
      <c r="E1300" s="390" t="s">
        <v>1411</v>
      </c>
      <c r="F1300" t="str">
        <f t="shared" si="41"/>
        <v>ДА</v>
      </c>
    </row>
    <row r="1301" spans="1:6">
      <c r="A1301" t="str">
        <f t="shared" si="40"/>
        <v>107sas4</v>
      </c>
      <c r="B1301" s="390" t="s">
        <v>1206</v>
      </c>
      <c r="C1301" s="390">
        <v>107</v>
      </c>
      <c r="D1301" s="390">
        <v>5</v>
      </c>
      <c r="E1301" s="390"/>
      <c r="F1301" t="str">
        <f t="shared" si="41"/>
        <v>НЕТ</v>
      </c>
    </row>
    <row r="1302" spans="1:6">
      <c r="A1302" t="str">
        <f t="shared" si="40"/>
        <v>17sas4</v>
      </c>
      <c r="B1302" s="390" t="s">
        <v>1206</v>
      </c>
      <c r="C1302" s="390">
        <v>17</v>
      </c>
      <c r="D1302" s="390">
        <v>3</v>
      </c>
      <c r="E1302" s="390" t="s">
        <v>1412</v>
      </c>
      <c r="F1302" t="str">
        <f t="shared" si="41"/>
        <v>ДА</v>
      </c>
    </row>
    <row r="1303" spans="1:6">
      <c r="A1303" t="str">
        <f t="shared" si="40"/>
        <v>105sas4</v>
      </c>
      <c r="B1303" s="390" t="s">
        <v>1206</v>
      </c>
      <c r="C1303" s="390">
        <v>105</v>
      </c>
      <c r="D1303" s="390">
        <v>5</v>
      </c>
      <c r="E1303" s="390"/>
      <c r="F1303" t="str">
        <f t="shared" si="41"/>
        <v>НЕТ</v>
      </c>
    </row>
    <row r="1304" spans="1:6">
      <c r="A1304" t="str">
        <f t="shared" si="40"/>
        <v>58sas4</v>
      </c>
      <c r="B1304" s="390" t="s">
        <v>1206</v>
      </c>
      <c r="C1304" s="390">
        <v>58</v>
      </c>
      <c r="D1304" s="390">
        <v>2</v>
      </c>
      <c r="E1304" s="390" t="s">
        <v>1413</v>
      </c>
      <c r="F1304" t="str">
        <f t="shared" si="41"/>
        <v>ДА</v>
      </c>
    </row>
    <row r="1305" spans="1:6">
      <c r="A1305" t="str">
        <f t="shared" si="40"/>
        <v>35sas4</v>
      </c>
      <c r="B1305" s="390" t="s">
        <v>1206</v>
      </c>
      <c r="C1305" s="390">
        <v>35</v>
      </c>
      <c r="D1305" s="390">
        <v>5</v>
      </c>
      <c r="E1305" s="390"/>
      <c r="F1305" t="str">
        <f t="shared" si="41"/>
        <v>НЕТ</v>
      </c>
    </row>
    <row r="1306" spans="1:6">
      <c r="A1306" t="str">
        <f t="shared" si="40"/>
        <v>16sas4</v>
      </c>
      <c r="B1306" s="390" t="s">
        <v>1206</v>
      </c>
      <c r="C1306" s="390">
        <v>16</v>
      </c>
      <c r="D1306" s="390">
        <v>3</v>
      </c>
      <c r="E1306" s="390" t="s">
        <v>1414</v>
      </c>
      <c r="F1306" t="str">
        <f t="shared" si="41"/>
        <v>ДА</v>
      </c>
    </row>
    <row r="1307" spans="1:6">
      <c r="A1307" t="str">
        <f t="shared" si="40"/>
        <v>158sas4</v>
      </c>
      <c r="B1307" s="390" t="s">
        <v>1206</v>
      </c>
      <c r="C1307" s="390">
        <v>158</v>
      </c>
      <c r="D1307" s="390">
        <v>8</v>
      </c>
      <c r="E1307" s="390"/>
      <c r="F1307" t="str">
        <f t="shared" si="41"/>
        <v>НЕТ</v>
      </c>
    </row>
    <row r="1308" spans="1:6">
      <c r="A1308" t="str">
        <f t="shared" si="40"/>
        <v>25sas4</v>
      </c>
      <c r="B1308" s="390" t="s">
        <v>1206</v>
      </c>
      <c r="C1308" s="390">
        <v>25</v>
      </c>
      <c r="D1308" s="390">
        <v>4</v>
      </c>
      <c r="E1308" s="390"/>
      <c r="F1308" t="str">
        <f t="shared" si="41"/>
        <v>НЕТ</v>
      </c>
    </row>
    <row r="1309" spans="1:6">
      <c r="A1309" t="str">
        <f t="shared" si="40"/>
        <v>126sas4</v>
      </c>
      <c r="B1309" s="390" t="s">
        <v>1206</v>
      </c>
      <c r="C1309" s="390">
        <v>126</v>
      </c>
      <c r="D1309" s="390">
        <v>4</v>
      </c>
      <c r="E1309" s="390"/>
      <c r="F1309" t="str">
        <f t="shared" si="41"/>
        <v>НЕТ</v>
      </c>
    </row>
    <row r="1310" spans="1:6">
      <c r="A1310" t="str">
        <f t="shared" si="40"/>
        <v>10sas4</v>
      </c>
      <c r="B1310" s="390" t="s">
        <v>1206</v>
      </c>
      <c r="C1310" s="390">
        <v>10</v>
      </c>
      <c r="D1310" s="390">
        <v>4</v>
      </c>
      <c r="E1310" s="390"/>
      <c r="F1310" t="str">
        <f t="shared" si="41"/>
        <v>НЕТ</v>
      </c>
    </row>
    <row r="1311" spans="1:6">
      <c r="A1311" t="str">
        <f t="shared" si="40"/>
        <v>146sas4</v>
      </c>
      <c r="B1311" s="390" t="s">
        <v>1206</v>
      </c>
      <c r="C1311" s="390">
        <v>146</v>
      </c>
      <c r="D1311" s="390">
        <v>6</v>
      </c>
      <c r="E1311" s="390"/>
      <c r="F1311" t="str">
        <f t="shared" si="41"/>
        <v>НЕТ</v>
      </c>
    </row>
    <row r="1312" spans="1:6">
      <c r="A1312" t="str">
        <f t="shared" si="40"/>
        <v>156sas4</v>
      </c>
      <c r="B1312" s="390" t="s">
        <v>1206</v>
      </c>
      <c r="C1312" s="390">
        <v>156</v>
      </c>
      <c r="D1312" s="390">
        <v>4</v>
      </c>
      <c r="E1312" s="390"/>
      <c r="F1312" t="str">
        <f t="shared" si="41"/>
        <v>НЕТ</v>
      </c>
    </row>
    <row r="1313" spans="1:6">
      <c r="A1313" t="str">
        <f t="shared" si="40"/>
        <v>112sas4</v>
      </c>
      <c r="B1313" s="390" t="s">
        <v>1206</v>
      </c>
      <c r="C1313" s="390">
        <v>112</v>
      </c>
      <c r="D1313" s="390">
        <v>5</v>
      </c>
      <c r="E1313" s="390"/>
      <c r="F1313" t="str">
        <f t="shared" si="41"/>
        <v>НЕТ</v>
      </c>
    </row>
    <row r="1314" spans="1:6">
      <c r="A1314" t="str">
        <f t="shared" si="40"/>
        <v>36sas4</v>
      </c>
      <c r="B1314" s="390" t="s">
        <v>1206</v>
      </c>
      <c r="C1314" s="390">
        <v>36</v>
      </c>
      <c r="D1314" s="390">
        <v>5</v>
      </c>
      <c r="E1314" s="390"/>
      <c r="F1314" t="str">
        <f t="shared" si="41"/>
        <v>НЕТ</v>
      </c>
    </row>
    <row r="1315" spans="1:6">
      <c r="A1315" t="str">
        <f t="shared" si="40"/>
        <v>64sas4</v>
      </c>
      <c r="B1315" s="390" t="s">
        <v>1206</v>
      </c>
      <c r="C1315" s="390">
        <v>64</v>
      </c>
      <c r="D1315" s="390">
        <v>4</v>
      </c>
      <c r="E1315" s="390"/>
      <c r="F1315" t="str">
        <f t="shared" si="41"/>
        <v>НЕТ</v>
      </c>
    </row>
    <row r="1316" spans="1:6">
      <c r="A1316" t="str">
        <f t="shared" si="40"/>
        <v>86sas4</v>
      </c>
      <c r="B1316" s="390" t="s">
        <v>1206</v>
      </c>
      <c r="C1316" s="390">
        <v>86</v>
      </c>
      <c r="D1316" s="390">
        <v>6</v>
      </c>
      <c r="E1316" s="390"/>
      <c r="F1316" t="str">
        <f t="shared" si="41"/>
        <v>НЕТ</v>
      </c>
    </row>
    <row r="1317" spans="1:6">
      <c r="A1317" t="str">
        <f t="shared" si="40"/>
        <v>128sas4</v>
      </c>
      <c r="B1317" s="390" t="s">
        <v>1206</v>
      </c>
      <c r="C1317" s="390">
        <v>128</v>
      </c>
      <c r="D1317" s="390">
        <v>4</v>
      </c>
      <c r="E1317" s="390"/>
      <c r="F1317" t="str">
        <f t="shared" si="41"/>
        <v>НЕТ</v>
      </c>
    </row>
    <row r="1318" spans="1:6">
      <c r="A1318" t="str">
        <f t="shared" si="40"/>
        <v>91sas4</v>
      </c>
      <c r="B1318" s="390" t="s">
        <v>1206</v>
      </c>
      <c r="C1318" s="390">
        <v>91</v>
      </c>
      <c r="D1318" s="390">
        <v>5</v>
      </c>
      <c r="E1318" s="390"/>
      <c r="F1318" t="str">
        <f t="shared" si="41"/>
        <v>НЕТ</v>
      </c>
    </row>
    <row r="1319" spans="1:6">
      <c r="A1319" t="str">
        <f t="shared" si="40"/>
        <v>67sas4</v>
      </c>
      <c r="B1319" s="390" t="s">
        <v>1206</v>
      </c>
      <c r="C1319" s="390">
        <v>67</v>
      </c>
      <c r="D1319" s="390">
        <v>1</v>
      </c>
      <c r="E1319" s="390" t="s">
        <v>1402</v>
      </c>
      <c r="F1319" t="str">
        <f t="shared" si="41"/>
        <v>ДА</v>
      </c>
    </row>
    <row r="1320" spans="1:6">
      <c r="A1320" t="str">
        <f t="shared" si="40"/>
        <v>51sas4</v>
      </c>
      <c r="B1320" s="390" t="s">
        <v>1206</v>
      </c>
      <c r="C1320" s="390">
        <v>51</v>
      </c>
      <c r="D1320" s="390">
        <v>4</v>
      </c>
      <c r="E1320" s="390"/>
      <c r="F1320" t="str">
        <f t="shared" si="41"/>
        <v>НЕТ</v>
      </c>
    </row>
    <row r="1321" spans="1:6">
      <c r="A1321" t="str">
        <f t="shared" si="40"/>
        <v>119sas4</v>
      </c>
      <c r="B1321" s="390" t="s">
        <v>1206</v>
      </c>
      <c r="C1321" s="390">
        <v>119</v>
      </c>
      <c r="D1321" s="390">
        <v>4</v>
      </c>
      <c r="E1321" s="390"/>
      <c r="F1321" t="str">
        <f t="shared" si="41"/>
        <v>НЕТ</v>
      </c>
    </row>
    <row r="1322" spans="1:6">
      <c r="A1322" t="str">
        <f t="shared" si="40"/>
        <v>23sas4</v>
      </c>
      <c r="B1322" s="390" t="s">
        <v>1206</v>
      </c>
      <c r="C1322" s="390">
        <v>23</v>
      </c>
      <c r="D1322" s="390">
        <v>4</v>
      </c>
      <c r="E1322" s="390"/>
      <c r="F1322" t="str">
        <f t="shared" si="41"/>
        <v>НЕТ</v>
      </c>
    </row>
    <row r="1323" spans="1:6">
      <c r="A1323" t="str">
        <f t="shared" si="40"/>
        <v>106sas4</v>
      </c>
      <c r="B1323" s="390" t="s">
        <v>1206</v>
      </c>
      <c r="C1323" s="390">
        <v>106</v>
      </c>
      <c r="D1323" s="390">
        <v>4</v>
      </c>
      <c r="E1323" s="390"/>
      <c r="F1323" t="str">
        <f t="shared" si="41"/>
        <v>НЕТ</v>
      </c>
    </row>
    <row r="1324" spans="1:6">
      <c r="A1324" t="str">
        <f t="shared" si="40"/>
        <v>53sas4</v>
      </c>
      <c r="B1324" s="390" t="s">
        <v>1206</v>
      </c>
      <c r="C1324" s="390">
        <v>53</v>
      </c>
      <c r="D1324" s="390">
        <v>5</v>
      </c>
      <c r="E1324" s="390"/>
      <c r="F1324" t="str">
        <f t="shared" si="41"/>
        <v>НЕТ</v>
      </c>
    </row>
    <row r="1325" spans="1:6">
      <c r="A1325" t="str">
        <f t="shared" si="40"/>
        <v>95sas4</v>
      </c>
      <c r="B1325" s="390" t="s">
        <v>1206</v>
      </c>
      <c r="C1325" s="390">
        <v>95</v>
      </c>
      <c r="D1325" s="390">
        <v>2</v>
      </c>
      <c r="E1325" s="390" t="s">
        <v>1415</v>
      </c>
      <c r="F1325" t="str">
        <f t="shared" si="41"/>
        <v>ДА</v>
      </c>
    </row>
    <row r="1326" spans="1:6">
      <c r="A1326" t="str">
        <f t="shared" si="40"/>
        <v>151sas4</v>
      </c>
      <c r="B1326" s="390" t="s">
        <v>1206</v>
      </c>
      <c r="C1326" s="390">
        <v>151</v>
      </c>
      <c r="D1326" s="390">
        <v>4</v>
      </c>
      <c r="E1326" s="390"/>
      <c r="F1326" t="str">
        <f t="shared" si="41"/>
        <v>НЕТ</v>
      </c>
    </row>
    <row r="1327" spans="1:6">
      <c r="A1327" t="str">
        <f t="shared" si="40"/>
        <v>30sas4</v>
      </c>
      <c r="B1327" s="390" t="s">
        <v>1206</v>
      </c>
      <c r="C1327" s="390">
        <v>30</v>
      </c>
      <c r="D1327" s="390">
        <v>4</v>
      </c>
      <c r="E1327" s="390"/>
      <c r="F1327" t="str">
        <f t="shared" si="41"/>
        <v>НЕТ</v>
      </c>
    </row>
    <row r="1328" spans="1:6">
      <c r="A1328" t="str">
        <f t="shared" si="40"/>
        <v>68sas4</v>
      </c>
      <c r="B1328" s="390" t="s">
        <v>1206</v>
      </c>
      <c r="C1328" s="390">
        <v>68</v>
      </c>
      <c r="D1328" s="390">
        <v>4</v>
      </c>
      <c r="E1328" s="390"/>
      <c r="F1328" t="str">
        <f t="shared" si="41"/>
        <v>НЕТ</v>
      </c>
    </row>
    <row r="1329" spans="1:6">
      <c r="A1329" t="str">
        <f t="shared" si="40"/>
        <v>76sas4</v>
      </c>
      <c r="B1329" s="390" t="s">
        <v>1206</v>
      </c>
      <c r="C1329" s="390">
        <v>76</v>
      </c>
      <c r="D1329" s="390">
        <v>1</v>
      </c>
      <c r="E1329" s="390" t="s">
        <v>1416</v>
      </c>
      <c r="F1329" t="str">
        <f t="shared" si="41"/>
        <v>ДА</v>
      </c>
    </row>
    <row r="1330" spans="1:6">
      <c r="A1330" t="str">
        <f t="shared" si="40"/>
        <v>77sas4</v>
      </c>
      <c r="B1330" s="390" t="s">
        <v>1206</v>
      </c>
      <c r="C1330" s="390">
        <v>77</v>
      </c>
      <c r="D1330" s="390">
        <v>8</v>
      </c>
      <c r="E1330" s="390"/>
      <c r="F1330" t="str">
        <f t="shared" si="41"/>
        <v>НЕТ</v>
      </c>
    </row>
    <row r="1331" spans="1:6">
      <c r="A1331" t="str">
        <f t="shared" si="40"/>
        <v>52sas4</v>
      </c>
      <c r="B1331" s="390" t="s">
        <v>1206</v>
      </c>
      <c r="C1331" s="390">
        <v>52</v>
      </c>
      <c r="D1331" s="390">
        <v>5</v>
      </c>
      <c r="E1331" s="390" t="s">
        <v>1417</v>
      </c>
      <c r="F1331" t="str">
        <f t="shared" si="41"/>
        <v>ДА</v>
      </c>
    </row>
    <row r="1332" spans="1:6">
      <c r="A1332" t="str">
        <f t="shared" si="40"/>
        <v>104sas4</v>
      </c>
      <c r="B1332" s="390" t="s">
        <v>1206</v>
      </c>
      <c r="C1332" s="390">
        <v>104</v>
      </c>
      <c r="D1332" s="390">
        <v>3</v>
      </c>
      <c r="E1332" s="390" t="s">
        <v>1418</v>
      </c>
      <c r="F1332" t="str">
        <f t="shared" si="41"/>
        <v>ДА</v>
      </c>
    </row>
    <row r="1333" spans="1:6">
      <c r="A1333" t="str">
        <f t="shared" si="40"/>
        <v>61sas4</v>
      </c>
      <c r="B1333" s="390" t="s">
        <v>1206</v>
      </c>
      <c r="C1333" s="390">
        <v>61</v>
      </c>
      <c r="D1333" s="390">
        <v>4</v>
      </c>
      <c r="E1333" s="390"/>
      <c r="F1333" t="str">
        <f t="shared" si="41"/>
        <v>НЕТ</v>
      </c>
    </row>
    <row r="1334" spans="1:6">
      <c r="A1334" t="str">
        <f t="shared" si="40"/>
        <v>98sas4</v>
      </c>
      <c r="B1334" s="390" t="s">
        <v>1206</v>
      </c>
      <c r="C1334" s="390">
        <v>98</v>
      </c>
      <c r="D1334" s="390">
        <v>4</v>
      </c>
      <c r="E1334" s="390"/>
      <c r="F1334" t="str">
        <f t="shared" si="41"/>
        <v>НЕТ</v>
      </c>
    </row>
    <row r="1335" spans="1:6">
      <c r="A1335" t="str">
        <f t="shared" si="40"/>
        <v>47sas4</v>
      </c>
      <c r="B1335" s="390" t="s">
        <v>1206</v>
      </c>
      <c r="C1335" s="390">
        <v>47</v>
      </c>
      <c r="D1335" s="390">
        <v>4</v>
      </c>
      <c r="E1335" s="390"/>
      <c r="F1335" t="str">
        <f t="shared" si="41"/>
        <v>НЕТ</v>
      </c>
    </row>
    <row r="1336" spans="1:6">
      <c r="A1336" t="str">
        <f t="shared" si="40"/>
        <v>80sas4</v>
      </c>
      <c r="B1336" s="390" t="s">
        <v>1206</v>
      </c>
      <c r="C1336" s="390">
        <v>80</v>
      </c>
      <c r="D1336" s="390">
        <v>4</v>
      </c>
      <c r="E1336" s="390"/>
      <c r="F1336" t="str">
        <f t="shared" si="41"/>
        <v>НЕТ</v>
      </c>
    </row>
    <row r="1337" spans="1:6">
      <c r="A1337" t="str">
        <f t="shared" si="40"/>
        <v>22sas4</v>
      </c>
      <c r="B1337" s="390" t="s">
        <v>1206</v>
      </c>
      <c r="C1337" s="390">
        <v>22</v>
      </c>
      <c r="D1337" s="390">
        <v>4</v>
      </c>
      <c r="E1337" s="390"/>
      <c r="F1337" t="str">
        <f t="shared" si="41"/>
        <v>НЕТ</v>
      </c>
    </row>
    <row r="1338" spans="1:6">
      <c r="A1338" t="str">
        <f t="shared" si="40"/>
        <v>46sas4</v>
      </c>
      <c r="B1338" s="390" t="s">
        <v>1206</v>
      </c>
      <c r="C1338" s="390">
        <v>46</v>
      </c>
      <c r="D1338" s="390">
        <v>4</v>
      </c>
      <c r="E1338" s="390"/>
      <c r="F1338" t="str">
        <f t="shared" si="41"/>
        <v>НЕТ</v>
      </c>
    </row>
    <row r="1339" spans="1:6">
      <c r="A1339" t="str">
        <f t="shared" si="40"/>
        <v>42sas4</v>
      </c>
      <c r="B1339" s="390" t="s">
        <v>1206</v>
      </c>
      <c r="C1339" s="390">
        <v>42</v>
      </c>
      <c r="D1339" s="390">
        <v>1</v>
      </c>
      <c r="E1339" s="390" t="s">
        <v>1419</v>
      </c>
      <c r="F1339" t="str">
        <f t="shared" si="41"/>
        <v>ДА</v>
      </c>
    </row>
    <row r="1340" spans="1:6">
      <c r="A1340" t="str">
        <f t="shared" si="40"/>
        <v>159sas4</v>
      </c>
      <c r="B1340" s="390" t="s">
        <v>1206</v>
      </c>
      <c r="C1340" s="390">
        <v>159</v>
      </c>
      <c r="D1340" s="390">
        <v>5</v>
      </c>
      <c r="E1340" s="390"/>
      <c r="F1340" t="str">
        <f t="shared" si="41"/>
        <v>НЕТ</v>
      </c>
    </row>
    <row r="1341" spans="1:6">
      <c r="A1341" t="str">
        <f t="shared" si="40"/>
        <v>62sas4</v>
      </c>
      <c r="B1341" s="390" t="s">
        <v>1206</v>
      </c>
      <c r="C1341" s="390">
        <v>62</v>
      </c>
      <c r="D1341" s="390">
        <v>4</v>
      </c>
      <c r="E1341" s="390"/>
      <c r="F1341" t="str">
        <f t="shared" si="41"/>
        <v>НЕТ</v>
      </c>
    </row>
    <row r="1342" spans="1:6">
      <c r="A1342" t="str">
        <f t="shared" si="40"/>
        <v>85sas4</v>
      </c>
      <c r="B1342" s="390" t="s">
        <v>1206</v>
      </c>
      <c r="C1342" s="390">
        <v>85</v>
      </c>
      <c r="D1342" s="390">
        <v>6</v>
      </c>
      <c r="E1342" s="390"/>
      <c r="F1342" t="str">
        <f t="shared" si="41"/>
        <v>НЕТ</v>
      </c>
    </row>
    <row r="1343" spans="1:6">
      <c r="A1343" t="str">
        <f t="shared" si="40"/>
        <v>34sas4</v>
      </c>
      <c r="B1343" s="390" t="s">
        <v>1206</v>
      </c>
      <c r="C1343" s="390">
        <v>34</v>
      </c>
      <c r="D1343" s="390">
        <v>5</v>
      </c>
      <c r="E1343" s="390"/>
      <c r="F1343" t="str">
        <f t="shared" si="41"/>
        <v>НЕТ</v>
      </c>
    </row>
    <row r="1344" spans="1:6">
      <c r="A1344" t="str">
        <f t="shared" si="40"/>
        <v>83sas4</v>
      </c>
      <c r="B1344" s="390" t="s">
        <v>1206</v>
      </c>
      <c r="C1344" s="390">
        <v>83</v>
      </c>
      <c r="D1344" s="390">
        <v>5</v>
      </c>
      <c r="E1344" s="390"/>
      <c r="F1344" t="str">
        <f t="shared" si="41"/>
        <v>НЕТ</v>
      </c>
    </row>
    <row r="1345" spans="1:6">
      <c r="A1345" t="str">
        <f t="shared" si="40"/>
        <v>108sas4</v>
      </c>
      <c r="B1345" s="390" t="s">
        <v>1206</v>
      </c>
      <c r="C1345" s="390">
        <v>108</v>
      </c>
      <c r="D1345" s="390">
        <v>8</v>
      </c>
      <c r="E1345" s="390"/>
      <c r="F1345" t="str">
        <f t="shared" si="41"/>
        <v>НЕТ</v>
      </c>
    </row>
    <row r="1346" spans="1:6">
      <c r="A1346" t="str">
        <f t="shared" si="40"/>
        <v>63sas4</v>
      </c>
      <c r="B1346" s="390" t="s">
        <v>1206</v>
      </c>
      <c r="C1346" s="390">
        <v>63</v>
      </c>
      <c r="D1346" s="390">
        <v>5</v>
      </c>
      <c r="E1346" s="390"/>
      <c r="F1346" t="str">
        <f t="shared" si="41"/>
        <v>НЕТ</v>
      </c>
    </row>
    <row r="1347" spans="1:6">
      <c r="A1347" t="str">
        <f t="shared" ref="A1347:A1410" si="42">CONCATENATE(C1347,B1347)</f>
        <v>149sas4</v>
      </c>
      <c r="B1347" s="390" t="s">
        <v>1206</v>
      </c>
      <c r="C1347" s="390">
        <v>149</v>
      </c>
      <c r="D1347" s="390">
        <v>4</v>
      </c>
      <c r="E1347" s="390"/>
      <c r="F1347" t="str">
        <f t="shared" ref="F1347:F1410" si="43">IF(ISBLANK(E1347),"НЕТ","ДА")</f>
        <v>НЕТ</v>
      </c>
    </row>
    <row r="1348" spans="1:6">
      <c r="A1348" t="str">
        <f t="shared" si="42"/>
        <v>57sas4</v>
      </c>
      <c r="B1348" s="390" t="s">
        <v>1206</v>
      </c>
      <c r="C1348" s="390">
        <v>57</v>
      </c>
      <c r="D1348" s="390">
        <v>3</v>
      </c>
      <c r="E1348" s="390" t="s">
        <v>1420</v>
      </c>
      <c r="F1348" t="str">
        <f t="shared" si="43"/>
        <v>ДА</v>
      </c>
    </row>
    <row r="1349" spans="1:6">
      <c r="A1349" t="str">
        <f t="shared" si="42"/>
        <v>73sas4</v>
      </c>
      <c r="B1349" s="390" t="s">
        <v>1206</v>
      </c>
      <c r="C1349" s="390">
        <v>73</v>
      </c>
      <c r="D1349" s="390">
        <v>3</v>
      </c>
      <c r="E1349" s="390" t="s">
        <v>1421</v>
      </c>
      <c r="F1349" t="str">
        <f t="shared" si="43"/>
        <v>ДА</v>
      </c>
    </row>
    <row r="1350" spans="1:6">
      <c r="A1350" t="str">
        <f t="shared" si="42"/>
        <v>87sas4</v>
      </c>
      <c r="B1350" s="390" t="s">
        <v>1206</v>
      </c>
      <c r="C1350" s="390">
        <v>87</v>
      </c>
      <c r="D1350" s="390">
        <v>4</v>
      </c>
      <c r="E1350" s="390"/>
      <c r="F1350" t="str">
        <f t="shared" si="43"/>
        <v>НЕТ</v>
      </c>
    </row>
    <row r="1351" spans="1:6">
      <c r="A1351" t="str">
        <f t="shared" si="42"/>
        <v>21sas4</v>
      </c>
      <c r="B1351" s="390" t="s">
        <v>1206</v>
      </c>
      <c r="C1351" s="390">
        <v>21</v>
      </c>
      <c r="D1351" s="390">
        <v>4</v>
      </c>
      <c r="E1351" s="390" t="s">
        <v>1422</v>
      </c>
      <c r="F1351" t="str">
        <f t="shared" si="43"/>
        <v>ДА</v>
      </c>
    </row>
    <row r="1352" spans="1:6">
      <c r="A1352" t="str">
        <f t="shared" si="42"/>
        <v>32sas4</v>
      </c>
      <c r="B1352" s="390" t="s">
        <v>1206</v>
      </c>
      <c r="C1352" s="390">
        <v>32</v>
      </c>
      <c r="D1352" s="390">
        <v>5</v>
      </c>
      <c r="E1352" s="390"/>
      <c r="F1352" t="str">
        <f t="shared" si="43"/>
        <v>НЕТ</v>
      </c>
    </row>
    <row r="1353" spans="1:6">
      <c r="A1353" t="str">
        <f t="shared" si="42"/>
        <v>50Persona_I_B</v>
      </c>
      <c r="B1353" s="390" t="s">
        <v>1228</v>
      </c>
      <c r="C1353" s="390">
        <v>50</v>
      </c>
      <c r="D1353" s="390">
        <v>3</v>
      </c>
      <c r="E1353" s="390" t="s">
        <v>1423</v>
      </c>
      <c r="F1353" t="str">
        <f t="shared" si="43"/>
        <v>ДА</v>
      </c>
    </row>
    <row r="1354" spans="1:6">
      <c r="A1354" t="str">
        <f t="shared" si="42"/>
        <v>117Persona_I_B</v>
      </c>
      <c r="B1354" s="390" t="s">
        <v>1228</v>
      </c>
      <c r="C1354" s="390">
        <v>117</v>
      </c>
      <c r="D1354" s="390">
        <v>7</v>
      </c>
      <c r="E1354" s="390" t="s">
        <v>1424</v>
      </c>
      <c r="F1354" t="str">
        <f t="shared" si="43"/>
        <v>ДА</v>
      </c>
    </row>
    <row r="1355" spans="1:6" ht="30">
      <c r="A1355" t="str">
        <f t="shared" si="42"/>
        <v>41Persona_I_B</v>
      </c>
      <c r="B1355" s="390" t="s">
        <v>1228</v>
      </c>
      <c r="C1355" s="390">
        <v>41</v>
      </c>
      <c r="D1355" s="390">
        <v>2</v>
      </c>
      <c r="E1355" s="390" t="s">
        <v>1425</v>
      </c>
      <c r="F1355" t="str">
        <f t="shared" si="43"/>
        <v>ДА</v>
      </c>
    </row>
    <row r="1356" spans="1:6" ht="30">
      <c r="A1356" t="str">
        <f t="shared" si="42"/>
        <v>154Persona_I_B</v>
      </c>
      <c r="B1356" s="390" t="s">
        <v>1228</v>
      </c>
      <c r="C1356" s="390">
        <v>154</v>
      </c>
      <c r="D1356" s="390">
        <v>5</v>
      </c>
      <c r="E1356" s="390" t="s">
        <v>1426</v>
      </c>
      <c r="F1356" t="str">
        <f t="shared" si="43"/>
        <v>ДА</v>
      </c>
    </row>
    <row r="1357" spans="1:6">
      <c r="A1357" t="str">
        <f t="shared" si="42"/>
        <v>113Persona_I_B</v>
      </c>
      <c r="B1357" s="390" t="s">
        <v>1228</v>
      </c>
      <c r="C1357" s="390">
        <v>113</v>
      </c>
      <c r="D1357" s="390">
        <v>5</v>
      </c>
      <c r="E1357" s="390" t="s">
        <v>1427</v>
      </c>
      <c r="F1357" t="str">
        <f t="shared" si="43"/>
        <v>ДА</v>
      </c>
    </row>
    <row r="1358" spans="1:6" ht="30">
      <c r="A1358" t="str">
        <f t="shared" si="42"/>
        <v>60Persona_I_B</v>
      </c>
      <c r="B1358" s="390" t="s">
        <v>1228</v>
      </c>
      <c r="C1358" s="390">
        <v>60</v>
      </c>
      <c r="D1358" s="390">
        <v>5</v>
      </c>
      <c r="E1358" s="390" t="s">
        <v>1428</v>
      </c>
      <c r="F1358" t="str">
        <f t="shared" si="43"/>
        <v>ДА</v>
      </c>
    </row>
    <row r="1359" spans="1:6">
      <c r="A1359" t="str">
        <f t="shared" si="42"/>
        <v>153Persona_I_B</v>
      </c>
      <c r="B1359" s="390" t="s">
        <v>1228</v>
      </c>
      <c r="C1359" s="390">
        <v>153</v>
      </c>
      <c r="D1359" s="390">
        <v>5</v>
      </c>
      <c r="E1359" s="390" t="s">
        <v>1429</v>
      </c>
      <c r="F1359" t="str">
        <f t="shared" si="43"/>
        <v>ДА</v>
      </c>
    </row>
    <row r="1360" spans="1:6">
      <c r="A1360" t="str">
        <f t="shared" si="42"/>
        <v>37Persona_I_B</v>
      </c>
      <c r="B1360" s="390" t="s">
        <v>1228</v>
      </c>
      <c r="C1360" s="390">
        <v>37</v>
      </c>
      <c r="D1360" s="390">
        <v>5</v>
      </c>
      <c r="E1360" s="390" t="s">
        <v>1430</v>
      </c>
      <c r="F1360" t="str">
        <f t="shared" si="43"/>
        <v>ДА</v>
      </c>
    </row>
    <row r="1361" spans="1:6">
      <c r="A1361" t="str">
        <f t="shared" si="42"/>
        <v>132Persona_I_B</v>
      </c>
      <c r="B1361" s="390" t="s">
        <v>1228</v>
      </c>
      <c r="C1361" s="390">
        <v>132</v>
      </c>
      <c r="D1361" s="390">
        <v>2</v>
      </c>
      <c r="E1361" s="390" t="s">
        <v>1431</v>
      </c>
      <c r="F1361" t="str">
        <f t="shared" si="43"/>
        <v>ДА</v>
      </c>
    </row>
    <row r="1362" spans="1:6">
      <c r="A1362" t="str">
        <f t="shared" si="42"/>
        <v>82Persona_I_B</v>
      </c>
      <c r="B1362" s="390" t="s">
        <v>1228</v>
      </c>
      <c r="C1362" s="390">
        <v>82</v>
      </c>
      <c r="D1362" s="390">
        <v>5</v>
      </c>
      <c r="E1362" s="390" t="s">
        <v>1432</v>
      </c>
      <c r="F1362" t="str">
        <f t="shared" si="43"/>
        <v>ДА</v>
      </c>
    </row>
    <row r="1363" spans="1:6">
      <c r="A1363" t="str">
        <f t="shared" si="42"/>
        <v>96Persona_I_B</v>
      </c>
      <c r="B1363" s="390" t="s">
        <v>1228</v>
      </c>
      <c r="C1363" s="390">
        <v>96</v>
      </c>
      <c r="D1363" s="390">
        <v>2</v>
      </c>
      <c r="E1363" s="390" t="s">
        <v>1433</v>
      </c>
      <c r="F1363" t="str">
        <f t="shared" si="43"/>
        <v>ДА</v>
      </c>
    </row>
    <row r="1364" spans="1:6">
      <c r="A1364" t="str">
        <f t="shared" si="42"/>
        <v>67Persona_I_B</v>
      </c>
      <c r="B1364" s="390" t="s">
        <v>1228</v>
      </c>
      <c r="C1364" s="390">
        <v>67</v>
      </c>
      <c r="D1364" s="390">
        <v>2</v>
      </c>
      <c r="E1364" s="390" t="s">
        <v>1434</v>
      </c>
      <c r="F1364" t="str">
        <f t="shared" si="43"/>
        <v>ДА</v>
      </c>
    </row>
    <row r="1365" spans="1:6">
      <c r="A1365" t="str">
        <f t="shared" si="42"/>
        <v>48Persona_I_B</v>
      </c>
      <c r="B1365" s="390" t="s">
        <v>1228</v>
      </c>
      <c r="C1365" s="390">
        <v>48</v>
      </c>
      <c r="D1365" s="390">
        <v>5</v>
      </c>
      <c r="E1365" s="390" t="s">
        <v>1435</v>
      </c>
      <c r="F1365" t="str">
        <f t="shared" si="43"/>
        <v>ДА</v>
      </c>
    </row>
    <row r="1366" spans="1:6">
      <c r="A1366" t="str">
        <f t="shared" si="42"/>
        <v>101Persona_I_B</v>
      </c>
      <c r="B1366" s="390" t="s">
        <v>1228</v>
      </c>
      <c r="C1366" s="390">
        <v>101</v>
      </c>
      <c r="D1366" s="390">
        <v>3</v>
      </c>
      <c r="E1366" s="390" t="s">
        <v>1436</v>
      </c>
      <c r="F1366" t="str">
        <f t="shared" si="43"/>
        <v>ДА</v>
      </c>
    </row>
    <row r="1367" spans="1:6">
      <c r="A1367" t="str">
        <f t="shared" si="42"/>
        <v>97Persona_I_B</v>
      </c>
      <c r="B1367" s="390" t="s">
        <v>1228</v>
      </c>
      <c r="C1367" s="390">
        <v>97</v>
      </c>
      <c r="D1367" s="390">
        <v>2</v>
      </c>
      <c r="E1367" s="390" t="s">
        <v>1437</v>
      </c>
      <c r="F1367" t="str">
        <f t="shared" si="43"/>
        <v>ДА</v>
      </c>
    </row>
    <row r="1368" spans="1:6">
      <c r="A1368" t="str">
        <f t="shared" si="42"/>
        <v>109Persona_I_B</v>
      </c>
      <c r="B1368" s="390" t="s">
        <v>1228</v>
      </c>
      <c r="C1368" s="390">
        <v>109</v>
      </c>
      <c r="D1368" s="390">
        <v>6</v>
      </c>
      <c r="E1368" s="390" t="s">
        <v>1438</v>
      </c>
      <c r="F1368" t="str">
        <f t="shared" si="43"/>
        <v>ДА</v>
      </c>
    </row>
    <row r="1369" spans="1:6">
      <c r="A1369" t="str">
        <f t="shared" si="42"/>
        <v>143Persona_I_B</v>
      </c>
      <c r="B1369" s="390" t="s">
        <v>1228</v>
      </c>
      <c r="C1369" s="390">
        <v>143</v>
      </c>
      <c r="D1369" s="390">
        <v>6</v>
      </c>
      <c r="E1369" s="390" t="s">
        <v>1439</v>
      </c>
      <c r="F1369" t="str">
        <f t="shared" si="43"/>
        <v>ДА</v>
      </c>
    </row>
    <row r="1370" spans="1:6">
      <c r="A1370" t="str">
        <f t="shared" si="42"/>
        <v>1Persona_I_B</v>
      </c>
      <c r="B1370" s="390" t="s">
        <v>1228</v>
      </c>
      <c r="C1370" s="390">
        <v>1</v>
      </c>
      <c r="D1370" s="390">
        <v>9</v>
      </c>
      <c r="E1370" s="390" t="s">
        <v>1440</v>
      </c>
      <c r="F1370" t="str">
        <f t="shared" si="43"/>
        <v>ДА</v>
      </c>
    </row>
    <row r="1371" spans="1:6">
      <c r="A1371" t="str">
        <f t="shared" si="42"/>
        <v>10Persona_I_B</v>
      </c>
      <c r="B1371" s="390" t="s">
        <v>1228</v>
      </c>
      <c r="C1371" s="390">
        <v>10</v>
      </c>
      <c r="D1371" s="390">
        <v>2</v>
      </c>
      <c r="E1371" s="390" t="s">
        <v>1441</v>
      </c>
      <c r="F1371" t="str">
        <f t="shared" si="43"/>
        <v>ДА</v>
      </c>
    </row>
    <row r="1372" spans="1:6">
      <c r="A1372" t="str">
        <f t="shared" si="42"/>
        <v>140Persona_I_B</v>
      </c>
      <c r="B1372" s="390" t="s">
        <v>1228</v>
      </c>
      <c r="C1372" s="390">
        <v>140</v>
      </c>
      <c r="D1372" s="390">
        <v>8</v>
      </c>
      <c r="E1372" s="390" t="s">
        <v>1442</v>
      </c>
      <c r="F1372" t="str">
        <f t="shared" si="43"/>
        <v>ДА</v>
      </c>
    </row>
    <row r="1373" spans="1:6">
      <c r="A1373" t="str">
        <f t="shared" si="42"/>
        <v>27Persona_I_B</v>
      </c>
      <c r="B1373" s="390" t="s">
        <v>1228</v>
      </c>
      <c r="C1373" s="390">
        <v>27</v>
      </c>
      <c r="D1373" s="390">
        <v>5</v>
      </c>
      <c r="E1373" s="390" t="s">
        <v>1443</v>
      </c>
      <c r="F1373" t="str">
        <f t="shared" si="43"/>
        <v>ДА</v>
      </c>
    </row>
    <row r="1374" spans="1:6">
      <c r="A1374" t="str">
        <f t="shared" si="42"/>
        <v>142Persona_I_B</v>
      </c>
      <c r="B1374" s="390" t="s">
        <v>1228</v>
      </c>
      <c r="C1374" s="390">
        <v>142</v>
      </c>
      <c r="D1374" s="390">
        <v>6</v>
      </c>
      <c r="E1374" s="390" t="s">
        <v>1444</v>
      </c>
      <c r="F1374" t="str">
        <f t="shared" si="43"/>
        <v>ДА</v>
      </c>
    </row>
    <row r="1375" spans="1:6">
      <c r="A1375" t="str">
        <f t="shared" si="42"/>
        <v>89Persona_I_B</v>
      </c>
      <c r="B1375" s="390" t="s">
        <v>1228</v>
      </c>
      <c r="C1375" s="390">
        <v>89</v>
      </c>
      <c r="D1375" s="390">
        <v>7</v>
      </c>
      <c r="E1375" s="390" t="s">
        <v>1445</v>
      </c>
      <c r="F1375" t="str">
        <f t="shared" si="43"/>
        <v>ДА</v>
      </c>
    </row>
    <row r="1376" spans="1:6">
      <c r="A1376" t="str">
        <f t="shared" si="42"/>
        <v>56Persona_I_B</v>
      </c>
      <c r="B1376" s="390" t="s">
        <v>1228</v>
      </c>
      <c r="C1376" s="390">
        <v>56</v>
      </c>
      <c r="D1376" s="390">
        <v>6</v>
      </c>
      <c r="E1376" s="390" t="s">
        <v>1446</v>
      </c>
      <c r="F1376" t="str">
        <f t="shared" si="43"/>
        <v>ДА</v>
      </c>
    </row>
    <row r="1377" spans="1:6">
      <c r="A1377" t="str">
        <f t="shared" si="42"/>
        <v>104Persona_I_B</v>
      </c>
      <c r="B1377" s="390" t="s">
        <v>1228</v>
      </c>
      <c r="C1377" s="390">
        <v>104</v>
      </c>
      <c r="D1377" s="390">
        <v>4</v>
      </c>
      <c r="E1377" s="390" t="s">
        <v>1447</v>
      </c>
      <c r="F1377" t="str">
        <f t="shared" si="43"/>
        <v>ДА</v>
      </c>
    </row>
    <row r="1378" spans="1:6">
      <c r="A1378" t="str">
        <f t="shared" si="42"/>
        <v>120Persona_I_B</v>
      </c>
      <c r="B1378" s="390" t="s">
        <v>1228</v>
      </c>
      <c r="C1378" s="390">
        <v>120</v>
      </c>
      <c r="D1378" s="390">
        <v>4</v>
      </c>
      <c r="E1378" s="390" t="s">
        <v>1448</v>
      </c>
      <c r="F1378" t="str">
        <f t="shared" si="43"/>
        <v>ДА</v>
      </c>
    </row>
    <row r="1379" spans="1:6">
      <c r="A1379" t="str">
        <f t="shared" si="42"/>
        <v>151Persona_I_B</v>
      </c>
      <c r="B1379" s="390" t="s">
        <v>1228</v>
      </c>
      <c r="C1379" s="390">
        <v>151</v>
      </c>
      <c r="D1379" s="390">
        <v>2</v>
      </c>
      <c r="E1379" s="390" t="s">
        <v>1449</v>
      </c>
      <c r="F1379" t="str">
        <f t="shared" si="43"/>
        <v>ДА</v>
      </c>
    </row>
    <row r="1380" spans="1:6">
      <c r="A1380" t="str">
        <f t="shared" si="42"/>
        <v>105Persona_I_B</v>
      </c>
      <c r="B1380" s="390" t="s">
        <v>1228</v>
      </c>
      <c r="C1380" s="390">
        <v>105</v>
      </c>
      <c r="D1380" s="390">
        <v>7</v>
      </c>
      <c r="E1380" s="390" t="s">
        <v>1450</v>
      </c>
      <c r="F1380" t="str">
        <f t="shared" si="43"/>
        <v>ДА</v>
      </c>
    </row>
    <row r="1381" spans="1:6">
      <c r="A1381" t="str">
        <f t="shared" si="42"/>
        <v>5Persona_I_B</v>
      </c>
      <c r="B1381" s="390" t="s">
        <v>1228</v>
      </c>
      <c r="C1381" s="390">
        <v>5</v>
      </c>
      <c r="D1381" s="390">
        <v>2</v>
      </c>
      <c r="E1381" s="390" t="s">
        <v>1451</v>
      </c>
      <c r="F1381" t="str">
        <f t="shared" si="43"/>
        <v>ДА</v>
      </c>
    </row>
    <row r="1382" spans="1:6">
      <c r="A1382" t="str">
        <f t="shared" si="42"/>
        <v>4Persona_I_B</v>
      </c>
      <c r="B1382" s="390" t="s">
        <v>1228</v>
      </c>
      <c r="C1382" s="390">
        <v>4</v>
      </c>
      <c r="D1382" s="390">
        <v>11</v>
      </c>
      <c r="E1382" s="390" t="s">
        <v>1452</v>
      </c>
      <c r="F1382" t="str">
        <f t="shared" si="43"/>
        <v>ДА</v>
      </c>
    </row>
    <row r="1383" spans="1:6">
      <c r="A1383" t="str">
        <f t="shared" si="42"/>
        <v>52Persona_I_B</v>
      </c>
      <c r="B1383" s="390" t="s">
        <v>1228</v>
      </c>
      <c r="C1383" s="390">
        <v>52</v>
      </c>
      <c r="D1383" s="390">
        <v>8</v>
      </c>
      <c r="E1383" s="390" t="s">
        <v>1453</v>
      </c>
      <c r="F1383" t="str">
        <f t="shared" si="43"/>
        <v>ДА</v>
      </c>
    </row>
    <row r="1384" spans="1:6">
      <c r="A1384" t="str">
        <f t="shared" si="42"/>
        <v>33Persona_I_B</v>
      </c>
      <c r="B1384" s="390" t="s">
        <v>1228</v>
      </c>
      <c r="C1384" s="390">
        <v>33</v>
      </c>
      <c r="D1384" s="390">
        <v>6</v>
      </c>
      <c r="E1384" s="390" t="s">
        <v>1454</v>
      </c>
      <c r="F1384" t="str">
        <f t="shared" si="43"/>
        <v>ДА</v>
      </c>
    </row>
    <row r="1385" spans="1:6">
      <c r="A1385" t="str">
        <f t="shared" si="42"/>
        <v>63Persona_I_B</v>
      </c>
      <c r="B1385" s="390" t="s">
        <v>1228</v>
      </c>
      <c r="C1385" s="390">
        <v>63</v>
      </c>
      <c r="D1385" s="390">
        <v>2</v>
      </c>
      <c r="E1385" s="390" t="s">
        <v>1455</v>
      </c>
      <c r="F1385" t="str">
        <f t="shared" si="43"/>
        <v>ДА</v>
      </c>
    </row>
    <row r="1386" spans="1:6">
      <c r="A1386" t="str">
        <f t="shared" si="42"/>
        <v>155Persona_I_B</v>
      </c>
      <c r="B1386" s="390" t="s">
        <v>1228</v>
      </c>
      <c r="C1386" s="390">
        <v>155</v>
      </c>
      <c r="D1386" s="390">
        <v>5</v>
      </c>
      <c r="E1386" s="390" t="s">
        <v>1456</v>
      </c>
      <c r="F1386" t="str">
        <f t="shared" si="43"/>
        <v>ДА</v>
      </c>
    </row>
    <row r="1387" spans="1:6">
      <c r="A1387" t="str">
        <f t="shared" si="42"/>
        <v>157Persona_I_B</v>
      </c>
      <c r="B1387" s="390" t="s">
        <v>1228</v>
      </c>
      <c r="C1387" s="390">
        <v>157</v>
      </c>
      <c r="D1387" s="390">
        <v>5</v>
      </c>
      <c r="E1387" s="390" t="s">
        <v>1457</v>
      </c>
      <c r="F1387" t="str">
        <f t="shared" si="43"/>
        <v>ДА</v>
      </c>
    </row>
    <row r="1388" spans="1:6" ht="30">
      <c r="A1388" t="str">
        <f t="shared" si="42"/>
        <v>152Persona_I_B</v>
      </c>
      <c r="B1388" s="390" t="s">
        <v>1228</v>
      </c>
      <c r="C1388" s="390">
        <v>152</v>
      </c>
      <c r="D1388" s="390">
        <v>3</v>
      </c>
      <c r="E1388" s="390" t="s">
        <v>1458</v>
      </c>
      <c r="F1388" t="str">
        <f t="shared" si="43"/>
        <v>ДА</v>
      </c>
    </row>
    <row r="1389" spans="1:6">
      <c r="A1389" t="str">
        <f t="shared" si="42"/>
        <v>76Persona_I_B</v>
      </c>
      <c r="B1389" s="390" t="s">
        <v>1228</v>
      </c>
      <c r="C1389" s="390">
        <v>76</v>
      </c>
      <c r="D1389" s="390">
        <v>3</v>
      </c>
      <c r="E1389" s="390" t="s">
        <v>1459</v>
      </c>
      <c r="F1389" t="str">
        <f t="shared" si="43"/>
        <v>ДА</v>
      </c>
    </row>
    <row r="1390" spans="1:6">
      <c r="A1390" t="str">
        <f t="shared" si="42"/>
        <v>36Persona_I_B</v>
      </c>
      <c r="B1390" s="390" t="s">
        <v>1228</v>
      </c>
      <c r="C1390" s="390">
        <v>36</v>
      </c>
      <c r="D1390" s="390">
        <v>4</v>
      </c>
      <c r="E1390" s="390" t="s">
        <v>1460</v>
      </c>
      <c r="F1390" t="str">
        <f t="shared" si="43"/>
        <v>ДА</v>
      </c>
    </row>
    <row r="1391" spans="1:6">
      <c r="A1391" t="str">
        <f t="shared" si="42"/>
        <v>55Persona_I_B</v>
      </c>
      <c r="B1391" s="390" t="s">
        <v>1228</v>
      </c>
      <c r="C1391" s="390">
        <v>55</v>
      </c>
      <c r="D1391" s="390">
        <v>4</v>
      </c>
      <c r="E1391" s="390" t="s">
        <v>1461</v>
      </c>
      <c r="F1391" t="str">
        <f t="shared" si="43"/>
        <v>ДА</v>
      </c>
    </row>
    <row r="1392" spans="1:6">
      <c r="A1392" t="str">
        <f t="shared" si="42"/>
        <v>24Persona_I_B</v>
      </c>
      <c r="B1392" s="390" t="s">
        <v>1228</v>
      </c>
      <c r="C1392" s="390">
        <v>24</v>
      </c>
      <c r="D1392" s="390">
        <v>8</v>
      </c>
      <c r="E1392" s="390" t="s">
        <v>1462</v>
      </c>
      <c r="F1392" t="str">
        <f t="shared" si="43"/>
        <v>ДА</v>
      </c>
    </row>
    <row r="1393" spans="1:6">
      <c r="A1393" t="str">
        <f t="shared" si="42"/>
        <v>91Persona_I_B</v>
      </c>
      <c r="B1393" s="390" t="s">
        <v>1228</v>
      </c>
      <c r="C1393" s="390">
        <v>91</v>
      </c>
      <c r="D1393" s="390">
        <v>5</v>
      </c>
      <c r="E1393" s="390" t="s">
        <v>1463</v>
      </c>
      <c r="F1393" t="str">
        <f t="shared" si="43"/>
        <v>ДА</v>
      </c>
    </row>
    <row r="1394" spans="1:6">
      <c r="A1394" t="str">
        <f t="shared" si="42"/>
        <v>126Persona_I_B</v>
      </c>
      <c r="B1394" s="390" t="s">
        <v>1228</v>
      </c>
      <c r="C1394" s="390">
        <v>126</v>
      </c>
      <c r="D1394" s="390">
        <v>5</v>
      </c>
      <c r="E1394" s="390" t="s">
        <v>1464</v>
      </c>
      <c r="F1394" t="str">
        <f t="shared" si="43"/>
        <v>ДА</v>
      </c>
    </row>
    <row r="1395" spans="1:6">
      <c r="A1395" t="str">
        <f t="shared" si="42"/>
        <v>102Persona_I_B</v>
      </c>
      <c r="B1395" s="390" t="s">
        <v>1228</v>
      </c>
      <c r="C1395" s="390">
        <v>102</v>
      </c>
      <c r="D1395" s="390">
        <v>5</v>
      </c>
      <c r="E1395" s="390" t="s">
        <v>1465</v>
      </c>
      <c r="F1395" t="str">
        <f t="shared" si="43"/>
        <v>ДА</v>
      </c>
    </row>
    <row r="1396" spans="1:6">
      <c r="A1396" t="str">
        <f t="shared" si="42"/>
        <v>26Persona_I_B</v>
      </c>
      <c r="B1396" s="390" t="s">
        <v>1228</v>
      </c>
      <c r="C1396" s="390">
        <v>26</v>
      </c>
      <c r="D1396" s="390">
        <v>6</v>
      </c>
      <c r="E1396" s="390" t="s">
        <v>1466</v>
      </c>
      <c r="F1396" t="str">
        <f t="shared" si="43"/>
        <v>ДА</v>
      </c>
    </row>
    <row r="1397" spans="1:6">
      <c r="A1397" t="str">
        <f t="shared" si="42"/>
        <v>80Persona_I_B</v>
      </c>
      <c r="B1397" s="390" t="s">
        <v>1228</v>
      </c>
      <c r="C1397" s="390">
        <v>80</v>
      </c>
      <c r="D1397" s="390">
        <v>2</v>
      </c>
      <c r="E1397" s="390" t="s">
        <v>1467</v>
      </c>
      <c r="F1397" t="str">
        <f t="shared" si="43"/>
        <v>ДА</v>
      </c>
    </row>
    <row r="1398" spans="1:6">
      <c r="A1398" t="str">
        <f t="shared" si="42"/>
        <v>39Persona_I_B</v>
      </c>
      <c r="B1398" s="390" t="s">
        <v>1228</v>
      </c>
      <c r="C1398" s="390">
        <v>39</v>
      </c>
      <c r="D1398" s="390">
        <v>4</v>
      </c>
      <c r="E1398" s="390" t="s">
        <v>485</v>
      </c>
      <c r="F1398" t="str">
        <f t="shared" si="43"/>
        <v>ДА</v>
      </c>
    </row>
    <row r="1399" spans="1:6">
      <c r="A1399" t="str">
        <f t="shared" si="42"/>
        <v>19Persona_I_B</v>
      </c>
      <c r="B1399" s="390" t="s">
        <v>1228</v>
      </c>
      <c r="C1399" s="390">
        <v>19</v>
      </c>
      <c r="D1399" s="390">
        <v>8</v>
      </c>
      <c r="E1399" s="390" t="s">
        <v>1468</v>
      </c>
      <c r="F1399" t="str">
        <f t="shared" si="43"/>
        <v>ДА</v>
      </c>
    </row>
    <row r="1400" spans="1:6" ht="30">
      <c r="A1400" t="str">
        <f t="shared" si="42"/>
        <v>69Persona_I_B</v>
      </c>
      <c r="B1400" s="390" t="s">
        <v>1228</v>
      </c>
      <c r="C1400" s="390">
        <v>69</v>
      </c>
      <c r="D1400" s="390">
        <v>7</v>
      </c>
      <c r="E1400" s="390" t="s">
        <v>1469</v>
      </c>
      <c r="F1400" t="str">
        <f t="shared" si="43"/>
        <v>ДА</v>
      </c>
    </row>
    <row r="1401" spans="1:6">
      <c r="A1401" t="str">
        <f t="shared" si="42"/>
        <v>90Persona_I_B</v>
      </c>
      <c r="B1401" s="390" t="s">
        <v>1228</v>
      </c>
      <c r="C1401" s="390">
        <v>90</v>
      </c>
      <c r="D1401" s="390">
        <v>6</v>
      </c>
      <c r="E1401" s="390" t="s">
        <v>1470</v>
      </c>
      <c r="F1401" t="str">
        <f t="shared" si="43"/>
        <v>ДА</v>
      </c>
    </row>
    <row r="1402" spans="1:6">
      <c r="A1402" t="str">
        <f t="shared" si="42"/>
        <v>133Persona_I_B</v>
      </c>
      <c r="B1402" s="390" t="s">
        <v>1228</v>
      </c>
      <c r="C1402" s="390">
        <v>133</v>
      </c>
      <c r="D1402" s="390">
        <v>3</v>
      </c>
      <c r="E1402" s="390" t="s">
        <v>1471</v>
      </c>
      <c r="F1402" t="str">
        <f t="shared" si="43"/>
        <v>ДА</v>
      </c>
    </row>
    <row r="1403" spans="1:6">
      <c r="A1403" t="str">
        <f t="shared" si="42"/>
        <v>40Persona_I_B</v>
      </c>
      <c r="B1403" s="390" t="s">
        <v>1228</v>
      </c>
      <c r="C1403" s="390">
        <v>40</v>
      </c>
      <c r="D1403" s="390">
        <v>3</v>
      </c>
      <c r="E1403" s="390" t="s">
        <v>1472</v>
      </c>
      <c r="F1403" t="str">
        <f t="shared" si="43"/>
        <v>ДА</v>
      </c>
    </row>
    <row r="1404" spans="1:6">
      <c r="A1404" t="str">
        <f t="shared" si="42"/>
        <v>15Persona_I_B</v>
      </c>
      <c r="B1404" s="390" t="s">
        <v>1228</v>
      </c>
      <c r="C1404" s="390">
        <v>15</v>
      </c>
      <c r="D1404" s="390">
        <v>6</v>
      </c>
      <c r="E1404" s="390" t="s">
        <v>1473</v>
      </c>
      <c r="F1404" t="str">
        <f t="shared" si="43"/>
        <v>ДА</v>
      </c>
    </row>
    <row r="1405" spans="1:6">
      <c r="A1405" t="str">
        <f t="shared" si="42"/>
        <v>44Persona_I_B</v>
      </c>
      <c r="B1405" s="390" t="s">
        <v>1228</v>
      </c>
      <c r="C1405" s="390">
        <v>44</v>
      </c>
      <c r="D1405" s="390">
        <v>2</v>
      </c>
      <c r="E1405" s="390" t="s">
        <v>1474</v>
      </c>
      <c r="F1405" t="str">
        <f t="shared" si="43"/>
        <v>ДА</v>
      </c>
    </row>
    <row r="1406" spans="1:6">
      <c r="A1406" t="str">
        <f t="shared" si="42"/>
        <v>110Persona_I_B</v>
      </c>
      <c r="B1406" s="390" t="s">
        <v>1228</v>
      </c>
      <c r="C1406" s="390">
        <v>110</v>
      </c>
      <c r="D1406" s="390">
        <v>8</v>
      </c>
      <c r="E1406" s="390" t="s">
        <v>1475</v>
      </c>
      <c r="F1406" t="str">
        <f t="shared" si="43"/>
        <v>ДА</v>
      </c>
    </row>
    <row r="1407" spans="1:6">
      <c r="A1407" t="str">
        <f t="shared" si="42"/>
        <v>124Persona_I_B</v>
      </c>
      <c r="B1407" s="390" t="s">
        <v>1228</v>
      </c>
      <c r="C1407" s="390">
        <v>124</v>
      </c>
      <c r="D1407" s="390">
        <v>1</v>
      </c>
      <c r="E1407" s="390" t="s">
        <v>1476</v>
      </c>
      <c r="F1407" t="str">
        <f t="shared" si="43"/>
        <v>ДА</v>
      </c>
    </row>
    <row r="1408" spans="1:6" ht="30">
      <c r="A1408" t="str">
        <f t="shared" si="42"/>
        <v>59Persona_I_B</v>
      </c>
      <c r="B1408" s="390" t="s">
        <v>1228</v>
      </c>
      <c r="C1408" s="390">
        <v>59</v>
      </c>
      <c r="D1408" s="390">
        <v>6</v>
      </c>
      <c r="E1408" s="390" t="s">
        <v>1477</v>
      </c>
      <c r="F1408" t="str">
        <f t="shared" si="43"/>
        <v>ДА</v>
      </c>
    </row>
    <row r="1409" spans="1:6">
      <c r="A1409" t="str">
        <f t="shared" si="42"/>
        <v>47Persona_I_B</v>
      </c>
      <c r="B1409" s="390" t="s">
        <v>1228</v>
      </c>
      <c r="C1409" s="390">
        <v>47</v>
      </c>
      <c r="D1409" s="390">
        <v>6</v>
      </c>
      <c r="E1409" s="390" t="s">
        <v>1478</v>
      </c>
      <c r="F1409" t="str">
        <f t="shared" si="43"/>
        <v>ДА</v>
      </c>
    </row>
    <row r="1410" spans="1:6" ht="30">
      <c r="A1410" t="str">
        <f t="shared" si="42"/>
        <v>128Persona_I_B</v>
      </c>
      <c r="B1410" s="390" t="s">
        <v>1228</v>
      </c>
      <c r="C1410" s="390">
        <v>128</v>
      </c>
      <c r="D1410" s="390">
        <v>5</v>
      </c>
      <c r="E1410" s="390" t="s">
        <v>1479</v>
      </c>
      <c r="F1410" t="str">
        <f t="shared" si="43"/>
        <v>ДА</v>
      </c>
    </row>
    <row r="1411" spans="1:6">
      <c r="A1411" t="str">
        <f t="shared" ref="A1411:A1474" si="44">CONCATENATE(C1411,B1411)</f>
        <v>29Persona_I_B</v>
      </c>
      <c r="B1411" s="390" t="s">
        <v>1228</v>
      </c>
      <c r="C1411" s="390">
        <v>29</v>
      </c>
      <c r="D1411" s="390">
        <v>7</v>
      </c>
      <c r="E1411" s="390" t="s">
        <v>1480</v>
      </c>
      <c r="F1411" t="str">
        <f t="shared" ref="F1411:F1474" si="45">IF(ISBLANK(E1411),"НЕТ","ДА")</f>
        <v>ДА</v>
      </c>
    </row>
    <row r="1412" spans="1:6">
      <c r="A1412" t="str">
        <f t="shared" si="44"/>
        <v>103Persona_I_B</v>
      </c>
      <c r="B1412" s="390" t="s">
        <v>1228</v>
      </c>
      <c r="C1412" s="390">
        <v>103</v>
      </c>
      <c r="D1412" s="390">
        <v>2</v>
      </c>
      <c r="E1412" s="390" t="s">
        <v>1481</v>
      </c>
      <c r="F1412" t="str">
        <f t="shared" si="45"/>
        <v>ДА</v>
      </c>
    </row>
    <row r="1413" spans="1:6">
      <c r="A1413" t="str">
        <f t="shared" si="44"/>
        <v>86Persona_I_B</v>
      </c>
      <c r="B1413" s="390" t="s">
        <v>1228</v>
      </c>
      <c r="C1413" s="390">
        <v>86</v>
      </c>
      <c r="D1413" s="390">
        <v>9</v>
      </c>
      <c r="E1413" s="390" t="s">
        <v>1482</v>
      </c>
      <c r="F1413" t="str">
        <f t="shared" si="45"/>
        <v>ДА</v>
      </c>
    </row>
    <row r="1414" spans="1:6">
      <c r="A1414" t="str">
        <f t="shared" si="44"/>
        <v>13Persona_I_B</v>
      </c>
      <c r="B1414" s="390" t="s">
        <v>1228</v>
      </c>
      <c r="C1414" s="390">
        <v>13</v>
      </c>
      <c r="D1414" s="390">
        <v>5</v>
      </c>
      <c r="E1414" s="390" t="s">
        <v>1483</v>
      </c>
      <c r="F1414" t="str">
        <f t="shared" si="45"/>
        <v>ДА</v>
      </c>
    </row>
    <row r="1415" spans="1:6">
      <c r="A1415" t="str">
        <f t="shared" si="44"/>
        <v>81Persona_I_B</v>
      </c>
      <c r="B1415" s="390" t="s">
        <v>1228</v>
      </c>
      <c r="C1415" s="390">
        <v>81</v>
      </c>
      <c r="D1415" s="390">
        <v>2</v>
      </c>
      <c r="E1415" s="390" t="s">
        <v>1484</v>
      </c>
      <c r="F1415" t="str">
        <f t="shared" si="45"/>
        <v>ДА</v>
      </c>
    </row>
    <row r="1416" spans="1:6">
      <c r="A1416" t="str">
        <f t="shared" si="44"/>
        <v>111Persona_I_B</v>
      </c>
      <c r="B1416" s="390" t="s">
        <v>1228</v>
      </c>
      <c r="C1416" s="390">
        <v>111</v>
      </c>
      <c r="D1416" s="390">
        <v>5</v>
      </c>
      <c r="E1416" s="390" t="s">
        <v>1485</v>
      </c>
      <c r="F1416" t="str">
        <f t="shared" si="45"/>
        <v>ДА</v>
      </c>
    </row>
    <row r="1417" spans="1:6">
      <c r="A1417" t="str">
        <f t="shared" si="44"/>
        <v>98Persona_I_B</v>
      </c>
      <c r="B1417" s="390" t="s">
        <v>1228</v>
      </c>
      <c r="C1417" s="390">
        <v>98</v>
      </c>
      <c r="D1417" s="390">
        <v>6</v>
      </c>
      <c r="E1417" s="390" t="s">
        <v>1486</v>
      </c>
      <c r="F1417" t="str">
        <f t="shared" si="45"/>
        <v>ДА</v>
      </c>
    </row>
    <row r="1418" spans="1:6">
      <c r="A1418" t="str">
        <f t="shared" si="44"/>
        <v>84Persona_I_B</v>
      </c>
      <c r="B1418" s="390" t="s">
        <v>1228</v>
      </c>
      <c r="C1418" s="390">
        <v>84</v>
      </c>
      <c r="D1418" s="390">
        <v>5</v>
      </c>
      <c r="E1418" s="390" t="s">
        <v>1487</v>
      </c>
      <c r="F1418" t="str">
        <f t="shared" si="45"/>
        <v>ДА</v>
      </c>
    </row>
    <row r="1419" spans="1:6">
      <c r="A1419" t="str">
        <f t="shared" si="44"/>
        <v>46Persona_I_B</v>
      </c>
      <c r="B1419" s="390" t="s">
        <v>1228</v>
      </c>
      <c r="C1419" s="390">
        <v>46</v>
      </c>
      <c r="D1419" s="390">
        <v>2</v>
      </c>
      <c r="E1419" s="390" t="s">
        <v>1488</v>
      </c>
      <c r="F1419" t="str">
        <f t="shared" si="45"/>
        <v>ДА</v>
      </c>
    </row>
    <row r="1420" spans="1:6">
      <c r="A1420" t="str">
        <f t="shared" si="44"/>
        <v>53Persona_I_B</v>
      </c>
      <c r="B1420" s="390" t="s">
        <v>1228</v>
      </c>
      <c r="C1420" s="390">
        <v>53</v>
      </c>
      <c r="D1420" s="390">
        <v>5</v>
      </c>
      <c r="E1420" s="390" t="s">
        <v>1489</v>
      </c>
      <c r="F1420" t="str">
        <f t="shared" si="45"/>
        <v>ДА</v>
      </c>
    </row>
    <row r="1421" spans="1:6">
      <c r="A1421" t="str">
        <f t="shared" si="44"/>
        <v>147Persona_I_B</v>
      </c>
      <c r="B1421" s="390" t="s">
        <v>1228</v>
      </c>
      <c r="C1421" s="390">
        <v>147</v>
      </c>
      <c r="D1421" s="390">
        <v>4</v>
      </c>
      <c r="E1421" s="390" t="s">
        <v>1490</v>
      </c>
      <c r="F1421" t="str">
        <f t="shared" si="45"/>
        <v>ДА</v>
      </c>
    </row>
    <row r="1422" spans="1:6">
      <c r="A1422" t="str">
        <f t="shared" si="44"/>
        <v>34Persona_I_B</v>
      </c>
      <c r="B1422" s="390" t="s">
        <v>1228</v>
      </c>
      <c r="C1422" s="390">
        <v>34</v>
      </c>
      <c r="D1422" s="390">
        <v>5</v>
      </c>
      <c r="E1422" s="390" t="s">
        <v>1491</v>
      </c>
      <c r="F1422" t="str">
        <f t="shared" si="45"/>
        <v>ДА</v>
      </c>
    </row>
    <row r="1423" spans="1:6" ht="30">
      <c r="A1423" t="str">
        <f t="shared" si="44"/>
        <v>57Persona_I_B</v>
      </c>
      <c r="B1423" s="390" t="s">
        <v>1228</v>
      </c>
      <c r="C1423" s="390">
        <v>57</v>
      </c>
      <c r="D1423" s="390">
        <v>4</v>
      </c>
      <c r="E1423" s="390" t="s">
        <v>1492</v>
      </c>
      <c r="F1423" t="str">
        <f t="shared" si="45"/>
        <v>ДА</v>
      </c>
    </row>
    <row r="1424" spans="1:6">
      <c r="A1424" t="str">
        <f t="shared" si="44"/>
        <v>134Persona_I_B</v>
      </c>
      <c r="B1424" s="390" t="s">
        <v>1228</v>
      </c>
      <c r="C1424" s="390">
        <v>134</v>
      </c>
      <c r="D1424" s="390">
        <v>4</v>
      </c>
      <c r="E1424" s="390" t="s">
        <v>1493</v>
      </c>
      <c r="F1424" t="str">
        <f t="shared" si="45"/>
        <v>ДА</v>
      </c>
    </row>
    <row r="1425" spans="1:6">
      <c r="A1425" t="str">
        <f t="shared" si="44"/>
        <v>51Persona_I_B</v>
      </c>
      <c r="B1425" s="390" t="s">
        <v>1228</v>
      </c>
      <c r="C1425" s="390">
        <v>51</v>
      </c>
      <c r="D1425" s="390">
        <v>4</v>
      </c>
      <c r="E1425" s="390" t="s">
        <v>1494</v>
      </c>
      <c r="F1425" t="str">
        <f t="shared" si="45"/>
        <v>ДА</v>
      </c>
    </row>
    <row r="1426" spans="1:6">
      <c r="A1426" t="str">
        <f t="shared" si="44"/>
        <v>49Persona_I_B</v>
      </c>
      <c r="B1426" s="390" t="s">
        <v>1228</v>
      </c>
      <c r="C1426" s="390">
        <v>49</v>
      </c>
      <c r="D1426" s="390">
        <v>5</v>
      </c>
      <c r="E1426" s="390" t="s">
        <v>1495</v>
      </c>
      <c r="F1426" t="str">
        <f t="shared" si="45"/>
        <v>ДА</v>
      </c>
    </row>
    <row r="1427" spans="1:6">
      <c r="A1427" t="str">
        <f t="shared" si="44"/>
        <v>68Persona_I_B</v>
      </c>
      <c r="B1427" s="390" t="s">
        <v>1228</v>
      </c>
      <c r="C1427" s="390">
        <v>68</v>
      </c>
      <c r="D1427" s="390">
        <v>5</v>
      </c>
      <c r="E1427" s="390" t="s">
        <v>1496</v>
      </c>
      <c r="F1427" t="str">
        <f t="shared" si="45"/>
        <v>ДА</v>
      </c>
    </row>
    <row r="1428" spans="1:6">
      <c r="A1428" t="str">
        <f t="shared" si="44"/>
        <v>64Persona_I_B</v>
      </c>
      <c r="B1428" s="390" t="s">
        <v>1228</v>
      </c>
      <c r="C1428" s="390">
        <v>64</v>
      </c>
      <c r="D1428" s="390">
        <v>3</v>
      </c>
      <c r="E1428" s="390" t="s">
        <v>1497</v>
      </c>
      <c r="F1428" t="str">
        <f t="shared" si="45"/>
        <v>ДА</v>
      </c>
    </row>
    <row r="1429" spans="1:6">
      <c r="A1429" t="str">
        <f t="shared" si="44"/>
        <v>122Persona_I_B</v>
      </c>
      <c r="B1429" s="390" t="s">
        <v>1228</v>
      </c>
      <c r="C1429" s="390">
        <v>122</v>
      </c>
      <c r="D1429" s="390">
        <v>5</v>
      </c>
      <c r="E1429" s="390" t="s">
        <v>1498</v>
      </c>
      <c r="F1429" t="str">
        <f t="shared" si="45"/>
        <v>ДА</v>
      </c>
    </row>
    <row r="1430" spans="1:6">
      <c r="A1430" t="str">
        <f t="shared" si="44"/>
        <v>131Persona_I_B</v>
      </c>
      <c r="B1430" s="390" t="s">
        <v>1228</v>
      </c>
      <c r="C1430" s="390">
        <v>131</v>
      </c>
      <c r="D1430" s="390">
        <v>8</v>
      </c>
      <c r="E1430" s="390" t="s">
        <v>98</v>
      </c>
      <c r="F1430" t="str">
        <f t="shared" si="45"/>
        <v>ДА</v>
      </c>
    </row>
    <row r="1431" spans="1:6">
      <c r="A1431" t="str">
        <f t="shared" si="44"/>
        <v>135Persona_I_B</v>
      </c>
      <c r="B1431" s="390" t="s">
        <v>1228</v>
      </c>
      <c r="C1431" s="390">
        <v>135</v>
      </c>
      <c r="D1431" s="390">
        <v>7</v>
      </c>
      <c r="E1431" s="390" t="s">
        <v>1499</v>
      </c>
      <c r="F1431" t="str">
        <f t="shared" si="45"/>
        <v>ДА</v>
      </c>
    </row>
    <row r="1432" spans="1:6">
      <c r="A1432" t="str">
        <f t="shared" si="44"/>
        <v>108Persona_I_B</v>
      </c>
      <c r="B1432" s="390" t="s">
        <v>1228</v>
      </c>
      <c r="C1432" s="390">
        <v>108</v>
      </c>
      <c r="D1432" s="390">
        <v>8</v>
      </c>
      <c r="E1432" s="390" t="s">
        <v>231</v>
      </c>
      <c r="F1432" t="str">
        <f t="shared" si="45"/>
        <v>ДА</v>
      </c>
    </row>
    <row r="1433" spans="1:6">
      <c r="A1433" t="str">
        <f t="shared" si="44"/>
        <v>70Persona_I_B</v>
      </c>
      <c r="B1433" s="390" t="s">
        <v>1228</v>
      </c>
      <c r="C1433" s="390">
        <v>70</v>
      </c>
      <c r="D1433" s="390">
        <v>9</v>
      </c>
      <c r="E1433" s="390" t="s">
        <v>1500</v>
      </c>
      <c r="F1433" t="str">
        <f t="shared" si="45"/>
        <v>ДА</v>
      </c>
    </row>
    <row r="1434" spans="1:6">
      <c r="A1434" t="str">
        <f t="shared" si="44"/>
        <v>73Persona_I_B</v>
      </c>
      <c r="B1434" s="390" t="s">
        <v>1228</v>
      </c>
      <c r="C1434" s="390">
        <v>73</v>
      </c>
      <c r="D1434" s="390">
        <v>4</v>
      </c>
      <c r="E1434" s="390" t="s">
        <v>1501</v>
      </c>
      <c r="F1434" t="str">
        <f t="shared" si="45"/>
        <v>ДА</v>
      </c>
    </row>
    <row r="1435" spans="1:6">
      <c r="A1435" t="str">
        <f t="shared" si="44"/>
        <v>25Persona_I_B</v>
      </c>
      <c r="B1435" s="390" t="s">
        <v>1228</v>
      </c>
      <c r="C1435" s="390">
        <v>25</v>
      </c>
      <c r="D1435" s="390">
        <v>7</v>
      </c>
      <c r="E1435" s="390" t="s">
        <v>1502</v>
      </c>
      <c r="F1435" t="str">
        <f t="shared" si="45"/>
        <v>ДА</v>
      </c>
    </row>
    <row r="1436" spans="1:6">
      <c r="A1436" t="str">
        <f t="shared" si="44"/>
        <v>115Persona_I_B</v>
      </c>
      <c r="B1436" s="390" t="s">
        <v>1228</v>
      </c>
      <c r="C1436" s="390">
        <v>115</v>
      </c>
      <c r="D1436" s="390">
        <v>5</v>
      </c>
      <c r="E1436" s="390" t="s">
        <v>1503</v>
      </c>
      <c r="F1436" t="str">
        <f t="shared" si="45"/>
        <v>ДА</v>
      </c>
    </row>
    <row r="1437" spans="1:6">
      <c r="A1437" t="str">
        <f t="shared" si="44"/>
        <v>18Persona_I_B</v>
      </c>
      <c r="B1437" s="390" t="s">
        <v>1228</v>
      </c>
      <c r="C1437" s="390">
        <v>18</v>
      </c>
      <c r="D1437" s="390">
        <v>6</v>
      </c>
      <c r="E1437" s="390" t="s">
        <v>1504</v>
      </c>
      <c r="F1437" t="str">
        <f t="shared" si="45"/>
        <v>ДА</v>
      </c>
    </row>
    <row r="1438" spans="1:6">
      <c r="A1438" t="str">
        <f t="shared" si="44"/>
        <v>112Persona_I_B</v>
      </c>
      <c r="B1438" s="390" t="s">
        <v>1228</v>
      </c>
      <c r="C1438" s="390">
        <v>112</v>
      </c>
      <c r="D1438" s="390">
        <v>6</v>
      </c>
      <c r="E1438" s="390" t="s">
        <v>1505</v>
      </c>
      <c r="F1438" t="str">
        <f t="shared" si="45"/>
        <v>ДА</v>
      </c>
    </row>
    <row r="1439" spans="1:6">
      <c r="A1439" t="str">
        <f t="shared" si="44"/>
        <v>85Persona_I_B</v>
      </c>
      <c r="B1439" s="390" t="s">
        <v>1228</v>
      </c>
      <c r="C1439" s="390">
        <v>85</v>
      </c>
      <c r="D1439" s="390">
        <v>8</v>
      </c>
      <c r="E1439" s="390" t="s">
        <v>1506</v>
      </c>
      <c r="F1439" t="str">
        <f t="shared" si="45"/>
        <v>ДА</v>
      </c>
    </row>
    <row r="1440" spans="1:6">
      <c r="A1440" t="str">
        <f t="shared" si="44"/>
        <v>71Persona_I_B</v>
      </c>
      <c r="B1440" s="390" t="s">
        <v>1228</v>
      </c>
      <c r="C1440" s="390">
        <v>71</v>
      </c>
      <c r="D1440" s="390">
        <v>4</v>
      </c>
      <c r="E1440" s="390" t="s">
        <v>1507</v>
      </c>
      <c r="F1440" t="str">
        <f t="shared" si="45"/>
        <v>ДА</v>
      </c>
    </row>
    <row r="1441" spans="1:6">
      <c r="A1441" t="str">
        <f t="shared" si="44"/>
        <v>114Persona_I_B</v>
      </c>
      <c r="B1441" s="390" t="s">
        <v>1228</v>
      </c>
      <c r="C1441" s="390">
        <v>114</v>
      </c>
      <c r="D1441" s="390">
        <v>7</v>
      </c>
      <c r="E1441" s="390" t="s">
        <v>1508</v>
      </c>
      <c r="F1441" t="str">
        <f t="shared" si="45"/>
        <v>ДА</v>
      </c>
    </row>
    <row r="1442" spans="1:6">
      <c r="A1442" t="str">
        <f t="shared" si="44"/>
        <v>6Persona_I_B</v>
      </c>
      <c r="B1442" s="390" t="s">
        <v>1228</v>
      </c>
      <c r="C1442" s="390">
        <v>6</v>
      </c>
      <c r="D1442" s="390">
        <v>7</v>
      </c>
      <c r="E1442" s="390" t="s">
        <v>1509</v>
      </c>
      <c r="F1442" t="str">
        <f t="shared" si="45"/>
        <v>ДА</v>
      </c>
    </row>
    <row r="1443" spans="1:6">
      <c r="A1443" t="str">
        <f t="shared" si="44"/>
        <v>22Persona_I_B</v>
      </c>
      <c r="B1443" s="390" t="s">
        <v>1228</v>
      </c>
      <c r="C1443" s="390">
        <v>22</v>
      </c>
      <c r="D1443" s="390">
        <v>5</v>
      </c>
      <c r="E1443" s="390" t="s">
        <v>1510</v>
      </c>
      <c r="F1443" t="str">
        <f t="shared" si="45"/>
        <v>ДА</v>
      </c>
    </row>
    <row r="1444" spans="1:6">
      <c r="A1444" t="str">
        <f t="shared" si="44"/>
        <v>31Persona_I_B</v>
      </c>
      <c r="B1444" s="390" t="s">
        <v>1228</v>
      </c>
      <c r="C1444" s="390">
        <v>31</v>
      </c>
      <c r="D1444" s="390">
        <v>7</v>
      </c>
      <c r="E1444" s="390" t="s">
        <v>1511</v>
      </c>
      <c r="F1444" t="str">
        <f t="shared" si="45"/>
        <v>ДА</v>
      </c>
    </row>
    <row r="1445" spans="1:6">
      <c r="A1445" t="str">
        <f t="shared" si="44"/>
        <v>45Persona_I_B</v>
      </c>
      <c r="B1445" s="390" t="s">
        <v>1228</v>
      </c>
      <c r="C1445" s="390">
        <v>45</v>
      </c>
      <c r="D1445" s="390">
        <v>2</v>
      </c>
      <c r="E1445" s="390" t="s">
        <v>1512</v>
      </c>
      <c r="F1445" t="str">
        <f t="shared" si="45"/>
        <v>ДА</v>
      </c>
    </row>
    <row r="1446" spans="1:6">
      <c r="A1446" t="str">
        <f t="shared" si="44"/>
        <v>32Persona_I_B</v>
      </c>
      <c r="B1446" s="390" t="s">
        <v>1228</v>
      </c>
      <c r="C1446" s="390">
        <v>32</v>
      </c>
      <c r="D1446" s="390">
        <v>5</v>
      </c>
      <c r="E1446" s="390" t="s">
        <v>1513</v>
      </c>
      <c r="F1446" t="str">
        <f t="shared" si="45"/>
        <v>ДА</v>
      </c>
    </row>
    <row r="1447" spans="1:6">
      <c r="A1447" t="str">
        <f t="shared" si="44"/>
        <v>127Persona_I_B</v>
      </c>
      <c r="B1447" s="390" t="s">
        <v>1228</v>
      </c>
      <c r="C1447" s="390">
        <v>127</v>
      </c>
      <c r="D1447" s="390">
        <v>2</v>
      </c>
      <c r="E1447" s="390" t="s">
        <v>1514</v>
      </c>
      <c r="F1447" t="str">
        <f t="shared" si="45"/>
        <v>ДА</v>
      </c>
    </row>
    <row r="1448" spans="1:6">
      <c r="A1448" t="str">
        <f t="shared" si="44"/>
        <v>11Persona_I_B</v>
      </c>
      <c r="B1448" s="390" t="s">
        <v>1228</v>
      </c>
      <c r="C1448" s="390">
        <v>11</v>
      </c>
      <c r="D1448" s="390">
        <v>4</v>
      </c>
      <c r="E1448" s="390" t="s">
        <v>1515</v>
      </c>
      <c r="F1448" t="str">
        <f t="shared" si="45"/>
        <v>ДА</v>
      </c>
    </row>
    <row r="1449" spans="1:6" ht="30">
      <c r="A1449" t="str">
        <f t="shared" si="44"/>
        <v>137Persona_I_B</v>
      </c>
      <c r="B1449" s="390" t="s">
        <v>1228</v>
      </c>
      <c r="C1449" s="390">
        <v>137</v>
      </c>
      <c r="D1449" s="390">
        <v>8</v>
      </c>
      <c r="E1449" s="390" t="s">
        <v>1516</v>
      </c>
      <c r="F1449" t="str">
        <f t="shared" si="45"/>
        <v>ДА</v>
      </c>
    </row>
    <row r="1450" spans="1:6" ht="30">
      <c r="A1450" t="str">
        <f t="shared" si="44"/>
        <v>99Persona_I_B</v>
      </c>
      <c r="B1450" s="390" t="s">
        <v>1228</v>
      </c>
      <c r="C1450" s="390">
        <v>99</v>
      </c>
      <c r="D1450" s="390">
        <v>6</v>
      </c>
      <c r="E1450" s="390" t="s">
        <v>1517</v>
      </c>
      <c r="F1450" t="str">
        <f t="shared" si="45"/>
        <v>ДА</v>
      </c>
    </row>
    <row r="1451" spans="1:6">
      <c r="A1451" t="str">
        <f t="shared" si="44"/>
        <v>100Persona_I_B</v>
      </c>
      <c r="B1451" s="390" t="s">
        <v>1228</v>
      </c>
      <c r="C1451" s="390">
        <v>100</v>
      </c>
      <c r="D1451" s="390">
        <v>7</v>
      </c>
      <c r="E1451" s="390" t="s">
        <v>1518</v>
      </c>
      <c r="F1451" t="str">
        <f t="shared" si="45"/>
        <v>ДА</v>
      </c>
    </row>
    <row r="1452" spans="1:6">
      <c r="A1452" t="str">
        <f t="shared" si="44"/>
        <v>107Persona_I_B</v>
      </c>
      <c r="B1452" s="390" t="s">
        <v>1228</v>
      </c>
      <c r="C1452" s="390">
        <v>107</v>
      </c>
      <c r="D1452" s="390">
        <v>8</v>
      </c>
      <c r="E1452" s="390" t="s">
        <v>1519</v>
      </c>
      <c r="F1452" t="str">
        <f t="shared" si="45"/>
        <v>ДА</v>
      </c>
    </row>
    <row r="1453" spans="1:6">
      <c r="A1453" t="str">
        <f t="shared" si="44"/>
        <v>8Persona_I_B</v>
      </c>
      <c r="B1453" s="390" t="s">
        <v>1228</v>
      </c>
      <c r="C1453" s="390">
        <v>8</v>
      </c>
      <c r="D1453" s="390">
        <v>2</v>
      </c>
      <c r="E1453" s="390" t="s">
        <v>1520</v>
      </c>
      <c r="F1453" t="str">
        <f t="shared" si="45"/>
        <v>ДА</v>
      </c>
    </row>
    <row r="1454" spans="1:6">
      <c r="A1454" t="str">
        <f t="shared" si="44"/>
        <v>7Persona_I_B</v>
      </c>
      <c r="B1454" s="390" t="s">
        <v>1228</v>
      </c>
      <c r="C1454" s="390">
        <v>7</v>
      </c>
      <c r="D1454" s="390">
        <v>3</v>
      </c>
      <c r="E1454" s="390" t="s">
        <v>1521</v>
      </c>
      <c r="F1454" t="str">
        <f t="shared" si="45"/>
        <v>ДА</v>
      </c>
    </row>
    <row r="1455" spans="1:6">
      <c r="A1455" t="str">
        <f t="shared" si="44"/>
        <v>43Persona_I_B</v>
      </c>
      <c r="B1455" s="390" t="s">
        <v>1228</v>
      </c>
      <c r="C1455" s="390">
        <v>43</v>
      </c>
      <c r="D1455" s="390">
        <v>3</v>
      </c>
      <c r="E1455" s="390" t="s">
        <v>1522</v>
      </c>
      <c r="F1455" t="str">
        <f t="shared" si="45"/>
        <v>ДА</v>
      </c>
    </row>
    <row r="1456" spans="1:6">
      <c r="A1456" t="str">
        <f t="shared" si="44"/>
        <v>139Persona_I_B</v>
      </c>
      <c r="B1456" s="390" t="s">
        <v>1228</v>
      </c>
      <c r="C1456" s="390">
        <v>139</v>
      </c>
      <c r="D1456" s="390">
        <v>7</v>
      </c>
      <c r="E1456" s="390" t="s">
        <v>1523</v>
      </c>
      <c r="F1456" t="str">
        <f t="shared" si="45"/>
        <v>ДА</v>
      </c>
    </row>
    <row r="1457" spans="1:6">
      <c r="A1457" t="str">
        <f t="shared" si="44"/>
        <v>123Persona_I_B</v>
      </c>
      <c r="B1457" s="390" t="s">
        <v>1228</v>
      </c>
      <c r="C1457" s="390">
        <v>123</v>
      </c>
      <c r="D1457" s="390">
        <v>5</v>
      </c>
      <c r="E1457" s="390" t="s">
        <v>1524</v>
      </c>
      <c r="F1457" t="str">
        <f t="shared" si="45"/>
        <v>ДА</v>
      </c>
    </row>
    <row r="1458" spans="1:6">
      <c r="A1458" t="str">
        <f t="shared" si="44"/>
        <v>77Persona_I_B</v>
      </c>
      <c r="B1458" s="390" t="s">
        <v>1228</v>
      </c>
      <c r="C1458" s="390">
        <v>77</v>
      </c>
      <c r="D1458" s="390">
        <v>5</v>
      </c>
      <c r="E1458" s="390" t="s">
        <v>1525</v>
      </c>
      <c r="F1458" t="str">
        <f t="shared" si="45"/>
        <v>ДА</v>
      </c>
    </row>
    <row r="1459" spans="1:6">
      <c r="A1459" t="str">
        <f t="shared" si="44"/>
        <v>88Persona_I_B</v>
      </c>
      <c r="B1459" s="390" t="s">
        <v>1228</v>
      </c>
      <c r="C1459" s="390">
        <v>88</v>
      </c>
      <c r="D1459" s="390">
        <v>9</v>
      </c>
      <c r="E1459" s="390" t="s">
        <v>1526</v>
      </c>
      <c r="F1459" t="str">
        <f t="shared" si="45"/>
        <v>ДА</v>
      </c>
    </row>
    <row r="1460" spans="1:6">
      <c r="A1460" t="str">
        <f t="shared" si="44"/>
        <v>118Persona_I_B</v>
      </c>
      <c r="B1460" s="390" t="s">
        <v>1228</v>
      </c>
      <c r="C1460" s="390">
        <v>118</v>
      </c>
      <c r="D1460" s="390">
        <v>5</v>
      </c>
      <c r="E1460" s="390" t="s">
        <v>1527</v>
      </c>
      <c r="F1460" t="str">
        <f t="shared" si="45"/>
        <v>ДА</v>
      </c>
    </row>
    <row r="1461" spans="1:6">
      <c r="A1461" t="str">
        <f t="shared" si="44"/>
        <v>146Persona_I_B</v>
      </c>
      <c r="B1461" s="390" t="s">
        <v>1228</v>
      </c>
      <c r="C1461" s="390">
        <v>146</v>
      </c>
      <c r="D1461" s="390">
        <v>4</v>
      </c>
      <c r="E1461" s="390" t="s">
        <v>1528</v>
      </c>
      <c r="F1461" t="str">
        <f t="shared" si="45"/>
        <v>ДА</v>
      </c>
    </row>
    <row r="1462" spans="1:6" ht="30">
      <c r="A1462" t="str">
        <f t="shared" si="44"/>
        <v>129Persona_I_B</v>
      </c>
      <c r="B1462" s="390" t="s">
        <v>1228</v>
      </c>
      <c r="C1462" s="390">
        <v>129</v>
      </c>
      <c r="D1462" s="390">
        <v>5</v>
      </c>
      <c r="E1462" s="390" t="s">
        <v>1529</v>
      </c>
      <c r="F1462" t="str">
        <f t="shared" si="45"/>
        <v>ДА</v>
      </c>
    </row>
    <row r="1463" spans="1:6" ht="30">
      <c r="A1463" t="str">
        <f t="shared" si="44"/>
        <v>65Persona_I_B</v>
      </c>
      <c r="B1463" s="390" t="s">
        <v>1228</v>
      </c>
      <c r="C1463" s="390">
        <v>65</v>
      </c>
      <c r="D1463" s="390">
        <v>6</v>
      </c>
      <c r="E1463" s="390" t="s">
        <v>1530</v>
      </c>
      <c r="F1463" t="str">
        <f t="shared" si="45"/>
        <v>ДА</v>
      </c>
    </row>
    <row r="1464" spans="1:6" ht="30">
      <c r="A1464" t="str">
        <f t="shared" si="44"/>
        <v>78Persona_I_B</v>
      </c>
      <c r="B1464" s="390" t="s">
        <v>1228</v>
      </c>
      <c r="C1464" s="390">
        <v>78</v>
      </c>
      <c r="D1464" s="390">
        <v>6</v>
      </c>
      <c r="E1464" s="390" t="s">
        <v>1531</v>
      </c>
      <c r="F1464" t="str">
        <f t="shared" si="45"/>
        <v>ДА</v>
      </c>
    </row>
    <row r="1465" spans="1:6">
      <c r="A1465" t="str">
        <f t="shared" si="44"/>
        <v>23Persona_I_B</v>
      </c>
      <c r="B1465" s="390" t="s">
        <v>1228</v>
      </c>
      <c r="C1465" s="390">
        <v>23</v>
      </c>
      <c r="D1465" s="390">
        <v>4</v>
      </c>
      <c r="E1465" s="390" t="s">
        <v>1532</v>
      </c>
      <c r="F1465" t="str">
        <f t="shared" si="45"/>
        <v>ДА</v>
      </c>
    </row>
    <row r="1466" spans="1:6">
      <c r="A1466" t="str">
        <f t="shared" si="44"/>
        <v>9Persona_I_B</v>
      </c>
      <c r="B1466" s="390" t="s">
        <v>1228</v>
      </c>
      <c r="C1466" s="390">
        <v>9</v>
      </c>
      <c r="D1466" s="390">
        <v>2</v>
      </c>
      <c r="E1466" s="390" t="s">
        <v>1533</v>
      </c>
      <c r="F1466" t="str">
        <f t="shared" si="45"/>
        <v>ДА</v>
      </c>
    </row>
    <row r="1467" spans="1:6">
      <c r="A1467" t="str">
        <f t="shared" si="44"/>
        <v>75Persona_I_B</v>
      </c>
      <c r="B1467" s="390" t="s">
        <v>1228</v>
      </c>
      <c r="C1467" s="390">
        <v>75</v>
      </c>
      <c r="D1467" s="390">
        <v>4</v>
      </c>
      <c r="E1467" s="390" t="s">
        <v>1534</v>
      </c>
      <c r="F1467" t="str">
        <f t="shared" si="45"/>
        <v>ДА</v>
      </c>
    </row>
    <row r="1468" spans="1:6">
      <c r="A1468" t="str">
        <f t="shared" si="44"/>
        <v>121Persona_I_B</v>
      </c>
      <c r="B1468" s="390" t="s">
        <v>1228</v>
      </c>
      <c r="C1468" s="390">
        <v>121</v>
      </c>
      <c r="D1468" s="390">
        <v>7</v>
      </c>
      <c r="E1468" s="390" t="s">
        <v>1535</v>
      </c>
      <c r="F1468" t="str">
        <f t="shared" si="45"/>
        <v>ДА</v>
      </c>
    </row>
    <row r="1469" spans="1:6">
      <c r="A1469" t="str">
        <f t="shared" si="44"/>
        <v>14Persona_I_B</v>
      </c>
      <c r="B1469" s="390" t="s">
        <v>1228</v>
      </c>
      <c r="C1469" s="390">
        <v>14</v>
      </c>
      <c r="D1469" s="390">
        <v>4</v>
      </c>
      <c r="E1469" s="390" t="s">
        <v>1536</v>
      </c>
      <c r="F1469" t="str">
        <f t="shared" si="45"/>
        <v>ДА</v>
      </c>
    </row>
    <row r="1470" spans="1:6">
      <c r="A1470" t="str">
        <f t="shared" si="44"/>
        <v>54Persona_I_B</v>
      </c>
      <c r="B1470" s="390" t="s">
        <v>1228</v>
      </c>
      <c r="C1470" s="390">
        <v>54</v>
      </c>
      <c r="D1470" s="390">
        <v>3</v>
      </c>
      <c r="E1470" s="390" t="s">
        <v>1537</v>
      </c>
      <c r="F1470" t="str">
        <f t="shared" si="45"/>
        <v>ДА</v>
      </c>
    </row>
    <row r="1471" spans="1:6" ht="30">
      <c r="A1471" t="str">
        <f t="shared" si="44"/>
        <v>83Persona_I_B</v>
      </c>
      <c r="B1471" s="390" t="s">
        <v>1228</v>
      </c>
      <c r="C1471" s="390">
        <v>83</v>
      </c>
      <c r="D1471" s="390">
        <v>7</v>
      </c>
      <c r="E1471" s="390" t="s">
        <v>1538</v>
      </c>
      <c r="F1471" t="str">
        <f t="shared" si="45"/>
        <v>ДА</v>
      </c>
    </row>
    <row r="1472" spans="1:6">
      <c r="A1472" t="str">
        <f t="shared" si="44"/>
        <v>145Persona_I_B</v>
      </c>
      <c r="B1472" s="390" t="s">
        <v>1228</v>
      </c>
      <c r="C1472" s="390">
        <v>145</v>
      </c>
      <c r="D1472" s="390">
        <v>5</v>
      </c>
      <c r="E1472" s="390" t="s">
        <v>1539</v>
      </c>
      <c r="F1472" t="str">
        <f t="shared" si="45"/>
        <v>ДА</v>
      </c>
    </row>
    <row r="1473" spans="1:6">
      <c r="A1473" t="str">
        <f t="shared" si="44"/>
        <v>58Persona_I_B</v>
      </c>
      <c r="B1473" s="390" t="s">
        <v>1228</v>
      </c>
      <c r="C1473" s="390">
        <v>58</v>
      </c>
      <c r="D1473" s="390">
        <v>3</v>
      </c>
      <c r="E1473" s="390" t="s">
        <v>1540</v>
      </c>
      <c r="F1473" t="str">
        <f t="shared" si="45"/>
        <v>ДА</v>
      </c>
    </row>
    <row r="1474" spans="1:6">
      <c r="A1474" t="str">
        <f t="shared" si="44"/>
        <v>158Persona_I_B</v>
      </c>
      <c r="B1474" s="390" t="s">
        <v>1228</v>
      </c>
      <c r="C1474" s="390">
        <v>158</v>
      </c>
      <c r="D1474" s="390">
        <v>8</v>
      </c>
      <c r="E1474" s="390" t="s">
        <v>1541</v>
      </c>
      <c r="F1474" t="str">
        <f t="shared" si="45"/>
        <v>ДА</v>
      </c>
    </row>
    <row r="1475" spans="1:6">
      <c r="A1475" t="str">
        <f t="shared" ref="A1475:A1538" si="46">CONCATENATE(C1475,B1475)</f>
        <v>156Persona_I_B</v>
      </c>
      <c r="B1475" s="390" t="s">
        <v>1228</v>
      </c>
      <c r="C1475" s="390">
        <v>156</v>
      </c>
      <c r="D1475" s="390">
        <v>5</v>
      </c>
      <c r="E1475" s="390" t="s">
        <v>1542</v>
      </c>
      <c r="F1475" t="str">
        <f t="shared" ref="F1475:F1538" si="47">IF(ISBLANK(E1475),"НЕТ","ДА")</f>
        <v>ДА</v>
      </c>
    </row>
    <row r="1476" spans="1:6">
      <c r="A1476" t="str">
        <f t="shared" si="46"/>
        <v>61Persona_I_B</v>
      </c>
      <c r="B1476" s="390" t="s">
        <v>1228</v>
      </c>
      <c r="C1476" s="390">
        <v>61</v>
      </c>
      <c r="D1476" s="390">
        <v>6</v>
      </c>
      <c r="E1476" s="390" t="s">
        <v>1543</v>
      </c>
      <c r="F1476" t="str">
        <f t="shared" si="47"/>
        <v>ДА</v>
      </c>
    </row>
    <row r="1477" spans="1:6">
      <c r="A1477" t="str">
        <f t="shared" si="46"/>
        <v>42Persona_I_B</v>
      </c>
      <c r="B1477" s="390" t="s">
        <v>1228</v>
      </c>
      <c r="C1477" s="390">
        <v>42</v>
      </c>
      <c r="D1477" s="390">
        <v>2</v>
      </c>
      <c r="E1477" s="390" t="s">
        <v>1544</v>
      </c>
      <c r="F1477" t="str">
        <f t="shared" si="47"/>
        <v>ДА</v>
      </c>
    </row>
    <row r="1478" spans="1:6">
      <c r="A1478" t="str">
        <f t="shared" si="46"/>
        <v>3Persona_I_B</v>
      </c>
      <c r="B1478" s="390" t="s">
        <v>1228</v>
      </c>
      <c r="C1478" s="390">
        <v>3</v>
      </c>
      <c r="D1478" s="390">
        <v>9</v>
      </c>
      <c r="E1478" s="390" t="s">
        <v>1338</v>
      </c>
      <c r="F1478" t="str">
        <f t="shared" si="47"/>
        <v>ДА</v>
      </c>
    </row>
    <row r="1479" spans="1:6">
      <c r="A1479" t="str">
        <f t="shared" si="46"/>
        <v>28Persona_I_B</v>
      </c>
      <c r="B1479" s="390" t="s">
        <v>1228</v>
      </c>
      <c r="C1479" s="390">
        <v>28</v>
      </c>
      <c r="D1479" s="390">
        <v>6</v>
      </c>
      <c r="E1479" s="390" t="s">
        <v>1545</v>
      </c>
      <c r="F1479" t="str">
        <f t="shared" si="47"/>
        <v>ДА</v>
      </c>
    </row>
    <row r="1480" spans="1:6">
      <c r="A1480" t="str">
        <f t="shared" si="46"/>
        <v>130Persona_I_B</v>
      </c>
      <c r="B1480" s="390" t="s">
        <v>1228</v>
      </c>
      <c r="C1480" s="390">
        <v>130</v>
      </c>
      <c r="D1480" s="390">
        <v>6</v>
      </c>
      <c r="E1480" s="390" t="s">
        <v>1519</v>
      </c>
      <c r="F1480" t="str">
        <f t="shared" si="47"/>
        <v>ДА</v>
      </c>
    </row>
    <row r="1481" spans="1:6">
      <c r="A1481" t="str">
        <f t="shared" si="46"/>
        <v>12Persona_I_B</v>
      </c>
      <c r="B1481" s="390" t="s">
        <v>1228</v>
      </c>
      <c r="C1481" s="390">
        <v>12</v>
      </c>
      <c r="D1481" s="390">
        <v>6</v>
      </c>
      <c r="E1481" s="390" t="s">
        <v>1546</v>
      </c>
      <c r="F1481" t="str">
        <f t="shared" si="47"/>
        <v>ДА</v>
      </c>
    </row>
    <row r="1482" spans="1:6">
      <c r="A1482" t="str">
        <f t="shared" si="46"/>
        <v>79Persona_I_B</v>
      </c>
      <c r="B1482" s="390" t="s">
        <v>1228</v>
      </c>
      <c r="C1482" s="390">
        <v>79</v>
      </c>
      <c r="D1482" s="390">
        <v>5</v>
      </c>
      <c r="E1482" s="390" t="s">
        <v>1547</v>
      </c>
      <c r="F1482" t="str">
        <f t="shared" si="47"/>
        <v>ДА</v>
      </c>
    </row>
    <row r="1483" spans="1:6">
      <c r="A1483" t="str">
        <f t="shared" si="46"/>
        <v>2Persona_I_B</v>
      </c>
      <c r="B1483" s="390" t="s">
        <v>1228</v>
      </c>
      <c r="C1483" s="390">
        <v>2</v>
      </c>
      <c r="D1483" s="390">
        <v>5</v>
      </c>
      <c r="E1483" s="390" t="s">
        <v>1548</v>
      </c>
      <c r="F1483" t="str">
        <f t="shared" si="47"/>
        <v>ДА</v>
      </c>
    </row>
    <row r="1484" spans="1:6">
      <c r="A1484" t="str">
        <f t="shared" si="46"/>
        <v>119Persona_I_B</v>
      </c>
      <c r="B1484" s="390" t="s">
        <v>1228</v>
      </c>
      <c r="C1484" s="390">
        <v>119</v>
      </c>
      <c r="D1484" s="390">
        <v>4</v>
      </c>
      <c r="E1484" s="390" t="s">
        <v>1549</v>
      </c>
      <c r="F1484" t="str">
        <f t="shared" si="47"/>
        <v>ДА</v>
      </c>
    </row>
    <row r="1485" spans="1:6">
      <c r="A1485" t="str">
        <f t="shared" si="46"/>
        <v>20Persona_I_B</v>
      </c>
      <c r="B1485" s="390" t="s">
        <v>1228</v>
      </c>
      <c r="C1485" s="390">
        <v>20</v>
      </c>
      <c r="D1485" s="390">
        <v>9</v>
      </c>
      <c r="E1485" s="390" t="s">
        <v>1550</v>
      </c>
      <c r="F1485" t="str">
        <f t="shared" si="47"/>
        <v>ДА</v>
      </c>
    </row>
    <row r="1486" spans="1:6">
      <c r="A1486" t="str">
        <f t="shared" si="46"/>
        <v>148Persona_I_B</v>
      </c>
      <c r="B1486" s="390" t="s">
        <v>1228</v>
      </c>
      <c r="C1486" s="390">
        <v>148</v>
      </c>
      <c r="D1486" s="390">
        <v>2</v>
      </c>
      <c r="E1486" s="390" t="s">
        <v>1551</v>
      </c>
      <c r="F1486" t="str">
        <f t="shared" si="47"/>
        <v>ДА</v>
      </c>
    </row>
    <row r="1487" spans="1:6">
      <c r="A1487" t="str">
        <f t="shared" si="46"/>
        <v>116Persona_I_B</v>
      </c>
      <c r="B1487" s="390" t="s">
        <v>1228</v>
      </c>
      <c r="C1487" s="390">
        <v>116</v>
      </c>
      <c r="D1487" s="390">
        <v>6</v>
      </c>
      <c r="E1487" s="390" t="s">
        <v>1447</v>
      </c>
      <c r="F1487" t="str">
        <f t="shared" si="47"/>
        <v>ДА</v>
      </c>
    </row>
    <row r="1488" spans="1:6">
      <c r="A1488" t="str">
        <f t="shared" si="46"/>
        <v>35Persona_I_B</v>
      </c>
      <c r="B1488" s="390" t="s">
        <v>1228</v>
      </c>
      <c r="C1488" s="390">
        <v>35</v>
      </c>
      <c r="D1488" s="390">
        <v>7</v>
      </c>
      <c r="E1488" s="390" t="s">
        <v>1518</v>
      </c>
      <c r="F1488" t="str">
        <f t="shared" si="47"/>
        <v>ДА</v>
      </c>
    </row>
    <row r="1489" spans="1:6">
      <c r="A1489" t="str">
        <f t="shared" si="46"/>
        <v>150Persona_I_B</v>
      </c>
      <c r="B1489" s="390" t="s">
        <v>1228</v>
      </c>
      <c r="C1489" s="390">
        <v>150</v>
      </c>
      <c r="D1489" s="390">
        <v>1</v>
      </c>
      <c r="E1489" s="390" t="s">
        <v>1552</v>
      </c>
      <c r="F1489" t="str">
        <f t="shared" si="47"/>
        <v>ДА</v>
      </c>
    </row>
    <row r="1490" spans="1:6">
      <c r="A1490" t="str">
        <f t="shared" si="46"/>
        <v>141Persona_I_B</v>
      </c>
      <c r="B1490" s="390" t="s">
        <v>1228</v>
      </c>
      <c r="C1490" s="390">
        <v>141</v>
      </c>
      <c r="D1490" s="390">
        <v>7</v>
      </c>
      <c r="E1490" s="390" t="s">
        <v>1553</v>
      </c>
      <c r="F1490" t="str">
        <f t="shared" si="47"/>
        <v>ДА</v>
      </c>
    </row>
    <row r="1491" spans="1:6">
      <c r="A1491" t="str">
        <f t="shared" si="46"/>
        <v>30Persona_I_B</v>
      </c>
      <c r="B1491" s="390" t="s">
        <v>1228</v>
      </c>
      <c r="C1491" s="390">
        <v>30</v>
      </c>
      <c r="D1491" s="390">
        <v>2</v>
      </c>
      <c r="E1491" s="390" t="s">
        <v>1554</v>
      </c>
      <c r="F1491" t="str">
        <f t="shared" si="47"/>
        <v>ДА</v>
      </c>
    </row>
    <row r="1492" spans="1:6">
      <c r="A1492" t="str">
        <f t="shared" si="46"/>
        <v>149Persona_I_B</v>
      </c>
      <c r="B1492" s="390" t="s">
        <v>1228</v>
      </c>
      <c r="C1492" s="390">
        <v>149</v>
      </c>
      <c r="D1492" s="390">
        <v>2</v>
      </c>
      <c r="E1492" s="390" t="s">
        <v>1555</v>
      </c>
      <c r="F1492" t="str">
        <f t="shared" si="47"/>
        <v>ДА</v>
      </c>
    </row>
    <row r="1493" spans="1:6">
      <c r="A1493" t="str">
        <f t="shared" si="46"/>
        <v>136Persona_I_B</v>
      </c>
      <c r="B1493" s="390" t="s">
        <v>1228</v>
      </c>
      <c r="C1493" s="390">
        <v>136</v>
      </c>
      <c r="D1493" s="390">
        <v>7</v>
      </c>
      <c r="E1493" s="390" t="s">
        <v>1556</v>
      </c>
      <c r="F1493" t="str">
        <f t="shared" si="47"/>
        <v>ДА</v>
      </c>
    </row>
    <row r="1494" spans="1:6">
      <c r="A1494" t="str">
        <f t="shared" si="46"/>
        <v>17Persona_I_B</v>
      </c>
      <c r="B1494" s="390" t="s">
        <v>1228</v>
      </c>
      <c r="C1494" s="390">
        <v>17</v>
      </c>
      <c r="D1494" s="390">
        <v>4</v>
      </c>
      <c r="E1494" s="390" t="s">
        <v>1557</v>
      </c>
      <c r="F1494" t="str">
        <f t="shared" si="47"/>
        <v>ДА</v>
      </c>
    </row>
    <row r="1495" spans="1:6">
      <c r="A1495" t="str">
        <f t="shared" si="46"/>
        <v>66Persona_I_B</v>
      </c>
      <c r="B1495" s="390" t="s">
        <v>1228</v>
      </c>
      <c r="C1495" s="390">
        <v>66</v>
      </c>
      <c r="D1495" s="390">
        <v>3</v>
      </c>
      <c r="E1495" s="390" t="s">
        <v>1558</v>
      </c>
      <c r="F1495" t="str">
        <f t="shared" si="47"/>
        <v>ДА</v>
      </c>
    </row>
    <row r="1496" spans="1:6">
      <c r="A1496" t="str">
        <f t="shared" si="46"/>
        <v>106Persona_I_B</v>
      </c>
      <c r="B1496" s="390" t="s">
        <v>1228</v>
      </c>
      <c r="C1496" s="390">
        <v>106</v>
      </c>
      <c r="D1496" s="390">
        <v>7</v>
      </c>
      <c r="E1496" s="390" t="s">
        <v>1559</v>
      </c>
      <c r="F1496" t="str">
        <f t="shared" si="47"/>
        <v>ДА</v>
      </c>
    </row>
    <row r="1497" spans="1:6">
      <c r="A1497" t="str">
        <f t="shared" si="46"/>
        <v>125Persona_I_B</v>
      </c>
      <c r="B1497" s="390" t="s">
        <v>1228</v>
      </c>
      <c r="C1497" s="390">
        <v>125</v>
      </c>
      <c r="D1497" s="390">
        <v>4</v>
      </c>
      <c r="E1497" s="390" t="s">
        <v>1560</v>
      </c>
      <c r="F1497" t="str">
        <f t="shared" si="47"/>
        <v>ДА</v>
      </c>
    </row>
    <row r="1498" spans="1:6">
      <c r="A1498" t="str">
        <f t="shared" si="46"/>
        <v>38Persona_I_B</v>
      </c>
      <c r="B1498" s="390" t="s">
        <v>1228</v>
      </c>
      <c r="C1498" s="390">
        <v>38</v>
      </c>
      <c r="D1498" s="390">
        <v>5</v>
      </c>
      <c r="E1498" s="390" t="s">
        <v>1561</v>
      </c>
      <c r="F1498" t="str">
        <f t="shared" si="47"/>
        <v>ДА</v>
      </c>
    </row>
    <row r="1499" spans="1:6">
      <c r="A1499" t="str">
        <f t="shared" si="46"/>
        <v>21Persona_I_B</v>
      </c>
      <c r="B1499" s="390" t="s">
        <v>1228</v>
      </c>
      <c r="C1499" s="390">
        <v>21</v>
      </c>
      <c r="D1499" s="390">
        <v>5</v>
      </c>
      <c r="E1499" s="390" t="s">
        <v>1562</v>
      </c>
      <c r="F1499" t="str">
        <f t="shared" si="47"/>
        <v>ДА</v>
      </c>
    </row>
    <row r="1500" spans="1:6">
      <c r="A1500" t="str">
        <f t="shared" si="46"/>
        <v>74Persona_I_B</v>
      </c>
      <c r="B1500" s="390" t="s">
        <v>1228</v>
      </c>
      <c r="C1500" s="390">
        <v>74</v>
      </c>
      <c r="D1500" s="390">
        <v>4</v>
      </c>
      <c r="E1500" s="390" t="s">
        <v>1563</v>
      </c>
      <c r="F1500" t="str">
        <f t="shared" si="47"/>
        <v>ДА</v>
      </c>
    </row>
    <row r="1501" spans="1:6">
      <c r="A1501" t="str">
        <f t="shared" si="46"/>
        <v>159Persona_I_B</v>
      </c>
      <c r="B1501" s="390" t="s">
        <v>1228</v>
      </c>
      <c r="C1501" s="390">
        <v>159</v>
      </c>
      <c r="D1501" s="390">
        <v>4</v>
      </c>
      <c r="E1501" s="390" t="s">
        <v>1564</v>
      </c>
      <c r="F1501" t="str">
        <f t="shared" si="47"/>
        <v>ДА</v>
      </c>
    </row>
    <row r="1502" spans="1:6">
      <c r="A1502" t="str">
        <f t="shared" si="46"/>
        <v>95Persona_I_B</v>
      </c>
      <c r="B1502" s="390" t="s">
        <v>1228</v>
      </c>
      <c r="C1502" s="390">
        <v>95</v>
      </c>
      <c r="D1502" s="390">
        <v>2</v>
      </c>
      <c r="E1502" s="390" t="s">
        <v>1565</v>
      </c>
      <c r="F1502" t="str">
        <f t="shared" si="47"/>
        <v>ДА</v>
      </c>
    </row>
    <row r="1503" spans="1:6">
      <c r="A1503" t="str">
        <f t="shared" si="46"/>
        <v>87Persona_I_B</v>
      </c>
      <c r="B1503" s="390" t="s">
        <v>1228</v>
      </c>
      <c r="C1503" s="390">
        <v>87</v>
      </c>
      <c r="D1503" s="390">
        <v>6</v>
      </c>
      <c r="E1503" s="390" t="s">
        <v>1566</v>
      </c>
      <c r="F1503" t="str">
        <f t="shared" si="47"/>
        <v>ДА</v>
      </c>
    </row>
    <row r="1504" spans="1:6">
      <c r="A1504" t="str">
        <f t="shared" si="46"/>
        <v>16Persona_I_B</v>
      </c>
      <c r="B1504" s="390" t="s">
        <v>1228</v>
      </c>
      <c r="C1504" s="390">
        <v>16</v>
      </c>
      <c r="D1504" s="390">
        <v>6</v>
      </c>
      <c r="E1504" s="390" t="s">
        <v>1567</v>
      </c>
      <c r="F1504" t="str">
        <f t="shared" si="47"/>
        <v>ДА</v>
      </c>
    </row>
    <row r="1505" spans="1:6">
      <c r="A1505" t="str">
        <f t="shared" si="46"/>
        <v>62Persona_I_B</v>
      </c>
      <c r="B1505" s="390" t="s">
        <v>1228</v>
      </c>
      <c r="C1505" s="390">
        <v>62</v>
      </c>
      <c r="D1505" s="390">
        <v>5</v>
      </c>
      <c r="E1505" s="390" t="s">
        <v>1568</v>
      </c>
      <c r="F1505" t="str">
        <f t="shared" si="47"/>
        <v>ДА</v>
      </c>
    </row>
    <row r="1506" spans="1:6">
      <c r="A1506" t="str">
        <f t="shared" si="46"/>
        <v>72Persona_I_B</v>
      </c>
      <c r="B1506" s="390" t="s">
        <v>1228</v>
      </c>
      <c r="C1506" s="390">
        <v>72</v>
      </c>
      <c r="D1506" s="390">
        <v>6</v>
      </c>
      <c r="E1506" s="390" t="s">
        <v>1569</v>
      </c>
      <c r="F1506" t="str">
        <f t="shared" si="47"/>
        <v>ДА</v>
      </c>
    </row>
    <row r="1507" spans="1:6">
      <c r="A1507" t="str">
        <f t="shared" si="46"/>
        <v>144Persona_I_B</v>
      </c>
      <c r="B1507" s="390" t="s">
        <v>1228</v>
      </c>
      <c r="C1507" s="390">
        <v>144</v>
      </c>
      <c r="D1507" s="390">
        <v>6</v>
      </c>
      <c r="E1507" s="390" t="s">
        <v>1570</v>
      </c>
      <c r="F1507" t="str">
        <f t="shared" si="47"/>
        <v>ДА</v>
      </c>
    </row>
    <row r="1508" spans="1:6" ht="30">
      <c r="A1508" t="str">
        <f t="shared" si="46"/>
        <v>138Persona_I_B</v>
      </c>
      <c r="B1508" s="390" t="s">
        <v>1228</v>
      </c>
      <c r="C1508" s="390">
        <v>138</v>
      </c>
      <c r="D1508" s="390">
        <v>7</v>
      </c>
      <c r="E1508" s="390" t="s">
        <v>1571</v>
      </c>
      <c r="F1508" t="str">
        <f t="shared" si="47"/>
        <v>ДА</v>
      </c>
    </row>
    <row r="1509" spans="1:6">
      <c r="A1509" t="str">
        <f t="shared" si="46"/>
        <v>34vitaliy</v>
      </c>
      <c r="B1509" s="390" t="s">
        <v>427</v>
      </c>
      <c r="C1509" s="390">
        <v>34</v>
      </c>
      <c r="D1509" s="390">
        <v>8</v>
      </c>
      <c r="E1509" s="390"/>
      <c r="F1509" t="str">
        <f t="shared" si="47"/>
        <v>НЕТ</v>
      </c>
    </row>
    <row r="1510" spans="1:6">
      <c r="A1510" t="str">
        <f t="shared" si="46"/>
        <v>23vitaliy</v>
      </c>
      <c r="B1510" s="390" t="s">
        <v>427</v>
      </c>
      <c r="C1510" s="390">
        <v>23</v>
      </c>
      <c r="D1510" s="390">
        <v>7</v>
      </c>
      <c r="E1510" s="390"/>
      <c r="F1510" t="str">
        <f t="shared" si="47"/>
        <v>НЕТ</v>
      </c>
    </row>
    <row r="1511" spans="1:6">
      <c r="A1511" t="str">
        <f t="shared" si="46"/>
        <v>29vitaliy</v>
      </c>
      <c r="B1511" s="390" t="s">
        <v>427</v>
      </c>
      <c r="C1511" s="390">
        <v>29</v>
      </c>
      <c r="D1511" s="390">
        <v>8</v>
      </c>
      <c r="E1511" s="390"/>
      <c r="F1511" t="str">
        <f t="shared" si="47"/>
        <v>НЕТ</v>
      </c>
    </row>
    <row r="1512" spans="1:6">
      <c r="A1512" t="str">
        <f t="shared" si="46"/>
        <v>33vitaliy</v>
      </c>
      <c r="B1512" s="390" t="s">
        <v>427</v>
      </c>
      <c r="C1512" s="390">
        <v>33</v>
      </c>
      <c r="D1512" s="390">
        <v>9</v>
      </c>
      <c r="E1512" s="390"/>
      <c r="F1512" t="str">
        <f t="shared" si="47"/>
        <v>НЕТ</v>
      </c>
    </row>
    <row r="1513" spans="1:6">
      <c r="A1513" t="str">
        <f t="shared" si="46"/>
        <v>16vitaliy</v>
      </c>
      <c r="B1513" s="390" t="s">
        <v>427</v>
      </c>
      <c r="C1513" s="390">
        <v>16</v>
      </c>
      <c r="D1513" s="390">
        <v>9</v>
      </c>
      <c r="E1513" s="390"/>
      <c r="F1513" t="str">
        <f t="shared" si="47"/>
        <v>НЕТ</v>
      </c>
    </row>
    <row r="1514" spans="1:6">
      <c r="A1514" t="str">
        <f t="shared" si="46"/>
        <v>93vitaliy</v>
      </c>
      <c r="B1514" s="390" t="s">
        <v>427</v>
      </c>
      <c r="C1514" s="390">
        <v>93</v>
      </c>
      <c r="D1514" s="390">
        <v>9</v>
      </c>
      <c r="E1514" s="390"/>
      <c r="F1514" t="str">
        <f t="shared" si="47"/>
        <v>НЕТ</v>
      </c>
    </row>
    <row r="1515" spans="1:6">
      <c r="A1515" t="str">
        <f t="shared" si="46"/>
        <v>86vitaliy</v>
      </c>
      <c r="B1515" s="390" t="s">
        <v>427</v>
      </c>
      <c r="C1515" s="390">
        <v>86</v>
      </c>
      <c r="D1515" s="390">
        <v>9</v>
      </c>
      <c r="E1515" s="390"/>
      <c r="F1515" t="str">
        <f t="shared" si="47"/>
        <v>НЕТ</v>
      </c>
    </row>
    <row r="1516" spans="1:6">
      <c r="A1516" t="str">
        <f t="shared" si="46"/>
        <v>151vitaliy</v>
      </c>
      <c r="B1516" s="390" t="s">
        <v>427</v>
      </c>
      <c r="C1516" s="390">
        <v>151</v>
      </c>
      <c r="D1516" s="390">
        <v>6</v>
      </c>
      <c r="E1516" s="390" t="s">
        <v>838</v>
      </c>
      <c r="F1516" t="str">
        <f t="shared" si="47"/>
        <v>ДА</v>
      </c>
    </row>
    <row r="1517" spans="1:6">
      <c r="A1517" t="str">
        <f t="shared" si="46"/>
        <v>81vitaliy</v>
      </c>
      <c r="B1517" s="390" t="s">
        <v>427</v>
      </c>
      <c r="C1517" s="390">
        <v>81</v>
      </c>
      <c r="D1517" s="390">
        <v>10</v>
      </c>
      <c r="E1517" s="390" t="s">
        <v>839</v>
      </c>
      <c r="F1517" t="str">
        <f t="shared" si="47"/>
        <v>ДА</v>
      </c>
    </row>
    <row r="1518" spans="1:6">
      <c r="A1518" t="str">
        <f t="shared" si="46"/>
        <v>40vitaliy</v>
      </c>
      <c r="B1518" s="390" t="s">
        <v>427</v>
      </c>
      <c r="C1518" s="390">
        <v>40</v>
      </c>
      <c r="D1518" s="390">
        <v>9</v>
      </c>
      <c r="E1518" s="390"/>
      <c r="F1518" t="str">
        <f t="shared" si="47"/>
        <v>НЕТ</v>
      </c>
    </row>
    <row r="1519" spans="1:6">
      <c r="A1519" t="str">
        <f t="shared" si="46"/>
        <v>82vitaliy</v>
      </c>
      <c r="B1519" s="390" t="s">
        <v>427</v>
      </c>
      <c r="C1519" s="390">
        <v>82</v>
      </c>
      <c r="D1519" s="390">
        <v>9</v>
      </c>
      <c r="E1519" s="390"/>
      <c r="F1519" t="str">
        <f t="shared" si="47"/>
        <v>НЕТ</v>
      </c>
    </row>
    <row r="1520" spans="1:6">
      <c r="A1520" t="str">
        <f t="shared" si="46"/>
        <v>109vitaliy</v>
      </c>
      <c r="B1520" s="390" t="s">
        <v>427</v>
      </c>
      <c r="C1520" s="390">
        <v>109</v>
      </c>
      <c r="D1520" s="390">
        <v>10</v>
      </c>
      <c r="E1520" s="390" t="s">
        <v>840</v>
      </c>
      <c r="F1520" t="str">
        <f t="shared" si="47"/>
        <v>ДА</v>
      </c>
    </row>
    <row r="1521" spans="1:6">
      <c r="A1521" t="str">
        <f t="shared" si="46"/>
        <v>143vitaliy</v>
      </c>
      <c r="B1521" s="390" t="s">
        <v>427</v>
      </c>
      <c r="C1521" s="390">
        <v>143</v>
      </c>
      <c r="D1521" s="390">
        <v>9</v>
      </c>
      <c r="E1521" s="390"/>
      <c r="F1521" t="str">
        <f t="shared" si="47"/>
        <v>НЕТ</v>
      </c>
    </row>
    <row r="1522" spans="1:6">
      <c r="A1522" t="str">
        <f t="shared" si="46"/>
        <v>75Евгений</v>
      </c>
      <c r="B1522" s="390" t="s">
        <v>450</v>
      </c>
      <c r="C1522" s="390">
        <v>75</v>
      </c>
      <c r="D1522" s="390">
        <v>6</v>
      </c>
      <c r="E1522" s="390"/>
      <c r="F1522" t="str">
        <f t="shared" si="47"/>
        <v>НЕТ</v>
      </c>
    </row>
    <row r="1523" spans="1:6">
      <c r="A1523" t="str">
        <f t="shared" si="46"/>
        <v>65Евгений</v>
      </c>
      <c r="B1523" s="390" t="s">
        <v>450</v>
      </c>
      <c r="C1523" s="390">
        <v>65</v>
      </c>
      <c r="D1523" s="390">
        <v>4</v>
      </c>
      <c r="E1523" s="390"/>
      <c r="F1523" t="str">
        <f t="shared" si="47"/>
        <v>НЕТ</v>
      </c>
    </row>
    <row r="1524" spans="1:6">
      <c r="A1524" t="str">
        <f t="shared" si="46"/>
        <v>47Евгений</v>
      </c>
      <c r="B1524" s="390" t="s">
        <v>450</v>
      </c>
      <c r="C1524" s="390">
        <v>47</v>
      </c>
      <c r="D1524" s="390">
        <v>4</v>
      </c>
      <c r="E1524" s="390"/>
      <c r="F1524" t="str">
        <f t="shared" si="47"/>
        <v>НЕТ</v>
      </c>
    </row>
    <row r="1525" spans="1:6">
      <c r="A1525" t="str">
        <f t="shared" si="46"/>
        <v>58Евгений</v>
      </c>
      <c r="B1525" s="390" t="s">
        <v>450</v>
      </c>
      <c r="C1525" s="390">
        <v>58</v>
      </c>
      <c r="D1525" s="390">
        <v>4</v>
      </c>
      <c r="E1525" s="390"/>
      <c r="F1525" t="str">
        <f t="shared" si="47"/>
        <v>НЕТ</v>
      </c>
    </row>
    <row r="1526" spans="1:6">
      <c r="A1526" t="str">
        <f t="shared" si="46"/>
        <v>35Евгений</v>
      </c>
      <c r="B1526" s="390" t="s">
        <v>450</v>
      </c>
      <c r="C1526" s="390">
        <v>35</v>
      </c>
      <c r="D1526" s="390">
        <v>10</v>
      </c>
      <c r="E1526" s="390" t="s">
        <v>841</v>
      </c>
      <c r="F1526" t="str">
        <f t="shared" si="47"/>
        <v>ДА</v>
      </c>
    </row>
    <row r="1527" spans="1:6">
      <c r="A1527" t="str">
        <f t="shared" si="46"/>
        <v>121Евгений</v>
      </c>
      <c r="B1527" s="390" t="s">
        <v>450</v>
      </c>
      <c r="C1527" s="390">
        <v>121</v>
      </c>
      <c r="D1527" s="390">
        <v>7</v>
      </c>
      <c r="E1527" s="390"/>
      <c r="F1527" t="str">
        <f t="shared" si="47"/>
        <v>НЕТ</v>
      </c>
    </row>
    <row r="1528" spans="1:6">
      <c r="A1528" t="str">
        <f t="shared" si="46"/>
        <v>156Евгений</v>
      </c>
      <c r="B1528" s="390" t="s">
        <v>450</v>
      </c>
      <c r="C1528" s="390">
        <v>156</v>
      </c>
      <c r="D1528" s="390">
        <v>7</v>
      </c>
      <c r="E1528" s="390"/>
      <c r="F1528" t="str">
        <f t="shared" si="47"/>
        <v>НЕТ</v>
      </c>
    </row>
    <row r="1529" spans="1:6">
      <c r="A1529" t="str">
        <f t="shared" si="46"/>
        <v>49Евгений</v>
      </c>
      <c r="B1529" s="390" t="s">
        <v>450</v>
      </c>
      <c r="C1529" s="390">
        <v>49</v>
      </c>
      <c r="D1529" s="390">
        <v>7</v>
      </c>
      <c r="E1529" s="390"/>
      <c r="F1529" t="str">
        <f t="shared" si="47"/>
        <v>НЕТ</v>
      </c>
    </row>
    <row r="1530" spans="1:6">
      <c r="A1530" t="str">
        <f t="shared" si="46"/>
        <v>157Евгений</v>
      </c>
      <c r="B1530" s="390" t="s">
        <v>450</v>
      </c>
      <c r="C1530" s="390">
        <v>157</v>
      </c>
      <c r="D1530" s="390">
        <v>8</v>
      </c>
      <c r="E1530" s="390"/>
      <c r="F1530" t="str">
        <f t="shared" si="47"/>
        <v>НЕТ</v>
      </c>
    </row>
    <row r="1531" spans="1:6">
      <c r="A1531" t="str">
        <f t="shared" si="46"/>
        <v>72Евгений</v>
      </c>
      <c r="B1531" s="390" t="s">
        <v>450</v>
      </c>
      <c r="C1531" s="390">
        <v>72</v>
      </c>
      <c r="D1531" s="390">
        <v>6</v>
      </c>
      <c r="E1531" s="390" t="s">
        <v>842</v>
      </c>
      <c r="F1531" t="str">
        <f t="shared" si="47"/>
        <v>ДА</v>
      </c>
    </row>
    <row r="1532" spans="1:6">
      <c r="A1532" t="str">
        <f t="shared" si="46"/>
        <v>21Евгений</v>
      </c>
      <c r="B1532" s="390" t="s">
        <v>450</v>
      </c>
      <c r="C1532" s="390">
        <v>21</v>
      </c>
      <c r="D1532" s="390">
        <v>9</v>
      </c>
      <c r="E1532" s="390" t="s">
        <v>843</v>
      </c>
      <c r="F1532" t="str">
        <f t="shared" si="47"/>
        <v>ДА</v>
      </c>
    </row>
    <row r="1533" spans="1:6">
      <c r="A1533" t="str">
        <f t="shared" si="46"/>
        <v>83Евгений</v>
      </c>
      <c r="B1533" s="390" t="s">
        <v>450</v>
      </c>
      <c r="C1533" s="390">
        <v>83</v>
      </c>
      <c r="D1533" s="390">
        <v>9</v>
      </c>
      <c r="E1533" s="390"/>
      <c r="F1533" t="str">
        <f t="shared" si="47"/>
        <v>НЕТ</v>
      </c>
    </row>
    <row r="1534" spans="1:6">
      <c r="A1534" t="str">
        <f t="shared" si="46"/>
        <v>53Евгений</v>
      </c>
      <c r="B1534" s="390" t="s">
        <v>450</v>
      </c>
      <c r="C1534" s="390">
        <v>53</v>
      </c>
      <c r="D1534" s="390">
        <v>6</v>
      </c>
      <c r="E1534" s="390"/>
      <c r="F1534" t="str">
        <f t="shared" si="47"/>
        <v>НЕТ</v>
      </c>
    </row>
    <row r="1535" spans="1:6">
      <c r="A1535" t="str">
        <f t="shared" si="46"/>
        <v>90Евгений</v>
      </c>
      <c r="B1535" s="390" t="s">
        <v>450</v>
      </c>
      <c r="C1535" s="390">
        <v>90</v>
      </c>
      <c r="D1535" s="390">
        <v>6</v>
      </c>
      <c r="E1535" s="390"/>
      <c r="F1535" t="str">
        <f t="shared" si="47"/>
        <v>НЕТ</v>
      </c>
    </row>
    <row r="1536" spans="1:6">
      <c r="A1536" t="str">
        <f t="shared" si="46"/>
        <v>104Евгений</v>
      </c>
      <c r="B1536" s="390" t="s">
        <v>450</v>
      </c>
      <c r="C1536" s="390">
        <v>104</v>
      </c>
      <c r="D1536" s="390">
        <v>7</v>
      </c>
      <c r="E1536" s="390" t="s">
        <v>844</v>
      </c>
      <c r="F1536" t="str">
        <f t="shared" si="47"/>
        <v>ДА</v>
      </c>
    </row>
    <row r="1537" spans="1:6">
      <c r="A1537" t="str">
        <f t="shared" si="46"/>
        <v>133Евгений</v>
      </c>
      <c r="B1537" s="390" t="s">
        <v>450</v>
      </c>
      <c r="C1537" s="390">
        <v>133</v>
      </c>
      <c r="D1537" s="390">
        <v>5</v>
      </c>
      <c r="E1537" s="390"/>
      <c r="F1537" t="str">
        <f t="shared" si="47"/>
        <v>НЕТ</v>
      </c>
    </row>
    <row r="1538" spans="1:6">
      <c r="A1538" t="str">
        <f t="shared" si="46"/>
        <v>62Евгений</v>
      </c>
      <c r="B1538" s="390" t="s">
        <v>450</v>
      </c>
      <c r="C1538" s="390">
        <v>62</v>
      </c>
      <c r="D1538" s="390">
        <v>5</v>
      </c>
      <c r="E1538" s="390"/>
      <c r="F1538" t="str">
        <f t="shared" si="47"/>
        <v>НЕТ</v>
      </c>
    </row>
    <row r="1539" spans="1:6">
      <c r="A1539" t="str">
        <f t="shared" ref="A1539:A1602" si="48">CONCATENATE(C1539,B1539)</f>
        <v>119Евгений</v>
      </c>
      <c r="B1539" s="390" t="s">
        <v>450</v>
      </c>
      <c r="C1539" s="390">
        <v>119</v>
      </c>
      <c r="D1539" s="390">
        <v>5</v>
      </c>
      <c r="E1539" s="390"/>
      <c r="F1539" t="str">
        <f t="shared" ref="F1539:F1602" si="49">IF(ISBLANK(E1539),"НЕТ","ДА")</f>
        <v>НЕТ</v>
      </c>
    </row>
    <row r="1540" spans="1:6">
      <c r="A1540" t="str">
        <f t="shared" si="48"/>
        <v>24Евгений</v>
      </c>
      <c r="B1540" s="390" t="s">
        <v>450</v>
      </c>
      <c r="C1540" s="390">
        <v>24</v>
      </c>
      <c r="D1540" s="390">
        <v>11</v>
      </c>
      <c r="E1540" s="390" t="s">
        <v>845</v>
      </c>
      <c r="F1540" t="str">
        <f t="shared" si="49"/>
        <v>ДА</v>
      </c>
    </row>
    <row r="1541" spans="1:6">
      <c r="A1541" t="str">
        <f t="shared" si="48"/>
        <v>103Евгений</v>
      </c>
      <c r="B1541" s="390" t="s">
        <v>450</v>
      </c>
      <c r="C1541" s="390">
        <v>103</v>
      </c>
      <c r="D1541" s="390">
        <v>4</v>
      </c>
      <c r="E1541" s="390"/>
      <c r="F1541" t="str">
        <f t="shared" si="49"/>
        <v>НЕТ</v>
      </c>
    </row>
    <row r="1542" spans="1:6">
      <c r="A1542" t="str">
        <f t="shared" si="48"/>
        <v>152Евгений</v>
      </c>
      <c r="B1542" s="390" t="s">
        <v>450</v>
      </c>
      <c r="C1542" s="390">
        <v>152</v>
      </c>
      <c r="D1542" s="390">
        <v>5</v>
      </c>
      <c r="E1542" s="390"/>
      <c r="F1542" t="str">
        <f t="shared" si="49"/>
        <v>НЕТ</v>
      </c>
    </row>
    <row r="1543" spans="1:6">
      <c r="A1543" t="str">
        <f t="shared" si="48"/>
        <v>78Евгений</v>
      </c>
      <c r="B1543" s="390" t="s">
        <v>450</v>
      </c>
      <c r="C1543" s="390">
        <v>78</v>
      </c>
      <c r="D1543" s="390">
        <v>9</v>
      </c>
      <c r="E1543" s="390"/>
      <c r="F1543" t="str">
        <f t="shared" si="49"/>
        <v>НЕТ</v>
      </c>
    </row>
    <row r="1544" spans="1:6">
      <c r="A1544" t="str">
        <f t="shared" si="48"/>
        <v>27Евгений</v>
      </c>
      <c r="B1544" s="390" t="s">
        <v>450</v>
      </c>
      <c r="C1544" s="390">
        <v>27</v>
      </c>
      <c r="D1544" s="390">
        <v>12</v>
      </c>
      <c r="E1544" s="390" t="s">
        <v>846</v>
      </c>
      <c r="F1544" t="str">
        <f t="shared" si="49"/>
        <v>ДА</v>
      </c>
    </row>
    <row r="1545" spans="1:6">
      <c r="A1545" t="str">
        <f t="shared" si="48"/>
        <v>14Евгений</v>
      </c>
      <c r="B1545" s="390" t="s">
        <v>450</v>
      </c>
      <c r="C1545" s="390">
        <v>14</v>
      </c>
      <c r="D1545" s="390">
        <v>7</v>
      </c>
      <c r="E1545" s="390"/>
      <c r="F1545" t="str">
        <f t="shared" si="49"/>
        <v>НЕТ</v>
      </c>
    </row>
    <row r="1546" spans="1:6">
      <c r="A1546" t="str">
        <f t="shared" si="48"/>
        <v>74Евгений</v>
      </c>
      <c r="B1546" s="390" t="s">
        <v>450</v>
      </c>
      <c r="C1546" s="390">
        <v>74</v>
      </c>
      <c r="D1546" s="390">
        <v>7</v>
      </c>
      <c r="E1546" s="390" t="s">
        <v>847</v>
      </c>
      <c r="F1546" t="str">
        <f t="shared" si="49"/>
        <v>ДА</v>
      </c>
    </row>
    <row r="1547" spans="1:6">
      <c r="A1547" t="str">
        <f t="shared" si="48"/>
        <v>125Евгений</v>
      </c>
      <c r="B1547" s="390" t="s">
        <v>450</v>
      </c>
      <c r="C1547" s="390">
        <v>125</v>
      </c>
      <c r="D1547" s="390">
        <v>8</v>
      </c>
      <c r="E1547" s="390" t="s">
        <v>848</v>
      </c>
      <c r="F1547" t="str">
        <f t="shared" si="49"/>
        <v>ДА</v>
      </c>
    </row>
    <row r="1548" spans="1:6">
      <c r="A1548" t="str">
        <f t="shared" si="48"/>
        <v>7Евгений</v>
      </c>
      <c r="B1548" s="390" t="s">
        <v>450</v>
      </c>
      <c r="C1548" s="390">
        <v>7</v>
      </c>
      <c r="D1548" s="390">
        <v>5</v>
      </c>
      <c r="E1548" s="390"/>
      <c r="F1548" t="str">
        <f t="shared" si="49"/>
        <v>НЕТ</v>
      </c>
    </row>
    <row r="1549" spans="1:6">
      <c r="A1549" t="str">
        <f t="shared" si="48"/>
        <v>82Евгений</v>
      </c>
      <c r="B1549" s="390" t="s">
        <v>450</v>
      </c>
      <c r="C1549" s="390">
        <v>82</v>
      </c>
      <c r="D1549" s="390">
        <v>7</v>
      </c>
      <c r="E1549" s="390"/>
      <c r="F1549" t="str">
        <f t="shared" si="49"/>
        <v>НЕТ</v>
      </c>
    </row>
    <row r="1550" spans="1:6">
      <c r="A1550" t="str">
        <f t="shared" si="48"/>
        <v>106Евгений</v>
      </c>
      <c r="B1550" s="390" t="s">
        <v>450</v>
      </c>
      <c r="C1550" s="390">
        <v>106</v>
      </c>
      <c r="D1550" s="390">
        <v>7</v>
      </c>
      <c r="E1550" s="390"/>
      <c r="F1550" t="str">
        <f t="shared" si="49"/>
        <v>НЕТ</v>
      </c>
    </row>
    <row r="1551" spans="1:6">
      <c r="A1551" t="str">
        <f t="shared" si="48"/>
        <v>1Евгений</v>
      </c>
      <c r="B1551" s="390" t="s">
        <v>450</v>
      </c>
      <c r="C1551" s="390">
        <v>1</v>
      </c>
      <c r="D1551" s="390">
        <v>7</v>
      </c>
      <c r="E1551" s="390"/>
      <c r="F1551" t="str">
        <f t="shared" si="49"/>
        <v>НЕТ</v>
      </c>
    </row>
    <row r="1552" spans="1:6">
      <c r="A1552" t="str">
        <f t="shared" si="48"/>
        <v>91Евгений</v>
      </c>
      <c r="B1552" s="390" t="s">
        <v>450</v>
      </c>
      <c r="C1552" s="390">
        <v>91</v>
      </c>
      <c r="D1552" s="390">
        <v>7</v>
      </c>
      <c r="E1552" s="390"/>
      <c r="F1552" t="str">
        <f t="shared" si="49"/>
        <v>НЕТ</v>
      </c>
    </row>
    <row r="1553" spans="1:6">
      <c r="A1553" t="str">
        <f t="shared" si="48"/>
        <v>48Евгений</v>
      </c>
      <c r="B1553" s="390" t="s">
        <v>450</v>
      </c>
      <c r="C1553" s="390">
        <v>48</v>
      </c>
      <c r="D1553" s="390">
        <v>9</v>
      </c>
      <c r="E1553" s="390"/>
      <c r="F1553" t="str">
        <f t="shared" si="49"/>
        <v>НЕТ</v>
      </c>
    </row>
    <row r="1554" spans="1:6">
      <c r="A1554" t="str">
        <f t="shared" si="48"/>
        <v>45Евгений</v>
      </c>
      <c r="B1554" s="390" t="s">
        <v>450</v>
      </c>
      <c r="C1554" s="390">
        <v>45</v>
      </c>
      <c r="D1554" s="390">
        <v>5</v>
      </c>
      <c r="E1554" s="390" t="s">
        <v>849</v>
      </c>
      <c r="F1554" t="str">
        <f t="shared" si="49"/>
        <v>ДА</v>
      </c>
    </row>
    <row r="1555" spans="1:6" ht="30">
      <c r="A1555" t="str">
        <f t="shared" si="48"/>
        <v>107Евгений</v>
      </c>
      <c r="B1555" s="390" t="s">
        <v>450</v>
      </c>
      <c r="C1555" s="390">
        <v>107</v>
      </c>
      <c r="D1555" s="390">
        <v>10</v>
      </c>
      <c r="E1555" s="390" t="s">
        <v>850</v>
      </c>
      <c r="F1555" t="str">
        <f t="shared" si="49"/>
        <v>ДА</v>
      </c>
    </row>
    <row r="1556" spans="1:6">
      <c r="A1556" t="str">
        <f t="shared" si="48"/>
        <v>5Евгений</v>
      </c>
      <c r="B1556" s="390" t="s">
        <v>450</v>
      </c>
      <c r="C1556" s="390">
        <v>5</v>
      </c>
      <c r="D1556" s="390">
        <v>6</v>
      </c>
      <c r="E1556" s="390" t="s">
        <v>851</v>
      </c>
      <c r="F1556" t="str">
        <f t="shared" si="49"/>
        <v>ДА</v>
      </c>
    </row>
    <row r="1557" spans="1:6">
      <c r="A1557" t="str">
        <f t="shared" si="48"/>
        <v>85Евгений</v>
      </c>
      <c r="B1557" s="390" t="s">
        <v>450</v>
      </c>
      <c r="C1557" s="390">
        <v>85</v>
      </c>
      <c r="D1557" s="390">
        <v>7</v>
      </c>
      <c r="E1557" s="390"/>
      <c r="F1557" t="str">
        <f t="shared" si="49"/>
        <v>НЕТ</v>
      </c>
    </row>
    <row r="1558" spans="1:6">
      <c r="A1558" t="str">
        <f t="shared" si="48"/>
        <v>23Евгений</v>
      </c>
      <c r="B1558" s="390" t="s">
        <v>450</v>
      </c>
      <c r="C1558" s="390">
        <v>23</v>
      </c>
      <c r="D1558" s="390">
        <v>5</v>
      </c>
      <c r="E1558" s="390"/>
      <c r="F1558" t="str">
        <f t="shared" si="49"/>
        <v>НЕТ</v>
      </c>
    </row>
    <row r="1559" spans="1:6">
      <c r="A1559" t="str">
        <f t="shared" si="48"/>
        <v>115Евгений</v>
      </c>
      <c r="B1559" s="390" t="s">
        <v>450</v>
      </c>
      <c r="C1559" s="390">
        <v>115</v>
      </c>
      <c r="D1559" s="390">
        <v>9</v>
      </c>
      <c r="E1559" s="390"/>
      <c r="F1559" t="str">
        <f t="shared" si="49"/>
        <v>НЕТ</v>
      </c>
    </row>
    <row r="1560" spans="1:6">
      <c r="A1560" t="str">
        <f t="shared" si="48"/>
        <v>128Евгений</v>
      </c>
      <c r="B1560" s="390" t="s">
        <v>450</v>
      </c>
      <c r="C1560" s="390">
        <v>128</v>
      </c>
      <c r="D1560" s="390">
        <v>6</v>
      </c>
      <c r="E1560" s="390"/>
      <c r="F1560" t="str">
        <f t="shared" si="49"/>
        <v>НЕТ</v>
      </c>
    </row>
    <row r="1561" spans="1:6">
      <c r="A1561" t="str">
        <f t="shared" si="48"/>
        <v>112Евгений</v>
      </c>
      <c r="B1561" s="390" t="s">
        <v>450</v>
      </c>
      <c r="C1561" s="390">
        <v>112</v>
      </c>
      <c r="D1561" s="390">
        <v>7</v>
      </c>
      <c r="E1561" s="390"/>
      <c r="F1561" t="str">
        <f t="shared" si="49"/>
        <v>НЕТ</v>
      </c>
    </row>
    <row r="1562" spans="1:6">
      <c r="A1562" t="str">
        <f t="shared" si="48"/>
        <v>13Евгений</v>
      </c>
      <c r="B1562" s="390" t="s">
        <v>450</v>
      </c>
      <c r="C1562" s="390">
        <v>13</v>
      </c>
      <c r="D1562" s="390">
        <v>9</v>
      </c>
      <c r="E1562" s="390"/>
      <c r="F1562" t="str">
        <f t="shared" si="49"/>
        <v>НЕТ</v>
      </c>
    </row>
    <row r="1563" spans="1:6" ht="30">
      <c r="A1563" t="str">
        <f t="shared" si="48"/>
        <v>3Евгений</v>
      </c>
      <c r="B1563" s="390" t="s">
        <v>450</v>
      </c>
      <c r="C1563" s="390">
        <v>3</v>
      </c>
      <c r="D1563" s="390">
        <v>11</v>
      </c>
      <c r="E1563" s="390" t="s">
        <v>852</v>
      </c>
      <c r="F1563" t="str">
        <f t="shared" si="49"/>
        <v>ДА</v>
      </c>
    </row>
    <row r="1564" spans="1:6">
      <c r="A1564" t="str">
        <f t="shared" si="48"/>
        <v>124Евгений</v>
      </c>
      <c r="B1564" s="390" t="s">
        <v>450</v>
      </c>
      <c r="C1564" s="390">
        <v>124</v>
      </c>
      <c r="D1564" s="390">
        <v>4</v>
      </c>
      <c r="E1564" s="390"/>
      <c r="F1564" t="str">
        <f t="shared" si="49"/>
        <v>НЕТ</v>
      </c>
    </row>
    <row r="1565" spans="1:6">
      <c r="A1565" t="str">
        <f t="shared" si="48"/>
        <v>71Евгений</v>
      </c>
      <c r="B1565" s="390" t="s">
        <v>450</v>
      </c>
      <c r="C1565" s="390">
        <v>71</v>
      </c>
      <c r="D1565" s="390">
        <v>6</v>
      </c>
      <c r="E1565" s="390"/>
      <c r="F1565" t="str">
        <f t="shared" si="49"/>
        <v>НЕТ</v>
      </c>
    </row>
    <row r="1566" spans="1:6">
      <c r="A1566" t="str">
        <f t="shared" si="48"/>
        <v>79Евгений</v>
      </c>
      <c r="B1566" s="390" t="s">
        <v>450</v>
      </c>
      <c r="C1566" s="390">
        <v>79</v>
      </c>
      <c r="D1566" s="390">
        <v>5</v>
      </c>
      <c r="E1566" s="390" t="s">
        <v>853</v>
      </c>
      <c r="F1566" t="str">
        <f t="shared" si="49"/>
        <v>ДА</v>
      </c>
    </row>
    <row r="1567" spans="1:6">
      <c r="A1567" t="str">
        <f t="shared" si="48"/>
        <v>16Евгений</v>
      </c>
      <c r="B1567" s="390" t="s">
        <v>450</v>
      </c>
      <c r="C1567" s="390">
        <v>16</v>
      </c>
      <c r="D1567" s="390">
        <v>6</v>
      </c>
      <c r="E1567" s="390"/>
      <c r="F1567" t="str">
        <f t="shared" si="49"/>
        <v>НЕТ</v>
      </c>
    </row>
    <row r="1568" spans="1:6">
      <c r="A1568" t="str">
        <f t="shared" si="48"/>
        <v>40Евгений</v>
      </c>
      <c r="B1568" s="390" t="s">
        <v>450</v>
      </c>
      <c r="C1568" s="390">
        <v>40</v>
      </c>
      <c r="D1568" s="390">
        <v>7</v>
      </c>
      <c r="E1568" s="390"/>
      <c r="F1568" t="str">
        <f t="shared" si="49"/>
        <v>НЕТ</v>
      </c>
    </row>
    <row r="1569" spans="1:6">
      <c r="A1569" t="str">
        <f t="shared" si="48"/>
        <v>148Евгений</v>
      </c>
      <c r="B1569" s="390" t="s">
        <v>450</v>
      </c>
      <c r="C1569" s="390">
        <v>148</v>
      </c>
      <c r="D1569" s="390">
        <v>8</v>
      </c>
      <c r="E1569" s="390" t="s">
        <v>854</v>
      </c>
      <c r="F1569" t="str">
        <f t="shared" si="49"/>
        <v>ДА</v>
      </c>
    </row>
    <row r="1570" spans="1:6">
      <c r="A1570" t="str">
        <f t="shared" si="48"/>
        <v>113Евгений</v>
      </c>
      <c r="B1570" s="390" t="s">
        <v>450</v>
      </c>
      <c r="C1570" s="390">
        <v>113</v>
      </c>
      <c r="D1570" s="390">
        <v>9</v>
      </c>
      <c r="E1570" s="390"/>
      <c r="F1570" t="str">
        <f t="shared" si="49"/>
        <v>НЕТ</v>
      </c>
    </row>
    <row r="1571" spans="1:6">
      <c r="A1571" t="str">
        <f t="shared" si="48"/>
        <v>50Евгений</v>
      </c>
      <c r="B1571" s="390" t="s">
        <v>450</v>
      </c>
      <c r="C1571" s="390">
        <v>50</v>
      </c>
      <c r="D1571" s="390">
        <v>12</v>
      </c>
      <c r="E1571" s="390" t="s">
        <v>855</v>
      </c>
      <c r="F1571" t="str">
        <f t="shared" si="49"/>
        <v>ДА</v>
      </c>
    </row>
    <row r="1572" spans="1:6">
      <c r="A1572" t="str">
        <f t="shared" si="48"/>
        <v>76Евгений</v>
      </c>
      <c r="B1572" s="390" t="s">
        <v>450</v>
      </c>
      <c r="C1572" s="390">
        <v>76</v>
      </c>
      <c r="D1572" s="390">
        <v>4</v>
      </c>
      <c r="E1572" s="390"/>
      <c r="F1572" t="str">
        <f t="shared" si="49"/>
        <v>НЕТ</v>
      </c>
    </row>
    <row r="1573" spans="1:6">
      <c r="A1573" t="str">
        <f t="shared" si="48"/>
        <v>36Евгений</v>
      </c>
      <c r="B1573" s="390" t="s">
        <v>450</v>
      </c>
      <c r="C1573" s="390">
        <v>36</v>
      </c>
      <c r="D1573" s="390">
        <v>6</v>
      </c>
      <c r="E1573" s="390"/>
      <c r="F1573" t="str">
        <f t="shared" si="49"/>
        <v>НЕТ</v>
      </c>
    </row>
    <row r="1574" spans="1:6">
      <c r="A1574" t="str">
        <f t="shared" si="48"/>
        <v>84Евгений</v>
      </c>
      <c r="B1574" s="390" t="s">
        <v>450</v>
      </c>
      <c r="C1574" s="390">
        <v>84</v>
      </c>
      <c r="D1574" s="390">
        <v>6</v>
      </c>
      <c r="E1574" s="390"/>
      <c r="F1574" t="str">
        <f t="shared" si="49"/>
        <v>НЕТ</v>
      </c>
    </row>
    <row r="1575" spans="1:6">
      <c r="A1575" t="str">
        <f t="shared" si="48"/>
        <v>93Евгений</v>
      </c>
      <c r="B1575" s="390" t="s">
        <v>450</v>
      </c>
      <c r="C1575" s="390">
        <v>93</v>
      </c>
      <c r="D1575" s="390">
        <v>6</v>
      </c>
      <c r="E1575" s="390"/>
      <c r="F1575" t="str">
        <f t="shared" si="49"/>
        <v>НЕТ</v>
      </c>
    </row>
    <row r="1576" spans="1:6">
      <c r="A1576" t="str">
        <f t="shared" si="48"/>
        <v>33Евгений</v>
      </c>
      <c r="B1576" s="390" t="s">
        <v>450</v>
      </c>
      <c r="C1576" s="390">
        <v>33</v>
      </c>
      <c r="D1576" s="390">
        <v>7</v>
      </c>
      <c r="E1576" s="390"/>
      <c r="F1576" t="str">
        <f t="shared" si="49"/>
        <v>НЕТ</v>
      </c>
    </row>
    <row r="1577" spans="1:6">
      <c r="A1577" t="str">
        <f t="shared" si="48"/>
        <v>28Евгений</v>
      </c>
      <c r="B1577" s="390" t="s">
        <v>450</v>
      </c>
      <c r="C1577" s="390">
        <v>28</v>
      </c>
      <c r="D1577" s="390">
        <v>8</v>
      </c>
      <c r="E1577" s="390"/>
      <c r="F1577" t="str">
        <f t="shared" si="49"/>
        <v>НЕТ</v>
      </c>
    </row>
    <row r="1578" spans="1:6">
      <c r="A1578" t="str">
        <f t="shared" si="48"/>
        <v>96Евгений</v>
      </c>
      <c r="B1578" s="390" t="s">
        <v>450</v>
      </c>
      <c r="C1578" s="390">
        <v>96</v>
      </c>
      <c r="D1578" s="390">
        <v>5</v>
      </c>
      <c r="E1578" s="390"/>
      <c r="F1578" t="str">
        <f t="shared" si="49"/>
        <v>НЕТ</v>
      </c>
    </row>
    <row r="1579" spans="1:6" ht="30">
      <c r="A1579" t="str">
        <f t="shared" si="48"/>
        <v>117Евгений</v>
      </c>
      <c r="B1579" s="390" t="s">
        <v>450</v>
      </c>
      <c r="C1579" s="390">
        <v>117</v>
      </c>
      <c r="D1579" s="390">
        <v>10</v>
      </c>
      <c r="E1579" s="390" t="s">
        <v>856</v>
      </c>
      <c r="F1579" t="str">
        <f t="shared" si="49"/>
        <v>ДА</v>
      </c>
    </row>
    <row r="1580" spans="1:6">
      <c r="A1580" t="str">
        <f t="shared" si="48"/>
        <v>56Евгений</v>
      </c>
      <c r="B1580" s="390" t="s">
        <v>450</v>
      </c>
      <c r="C1580" s="390">
        <v>56</v>
      </c>
      <c r="D1580" s="390">
        <v>7</v>
      </c>
      <c r="E1580" s="390"/>
      <c r="F1580" t="str">
        <f t="shared" si="49"/>
        <v>НЕТ</v>
      </c>
    </row>
    <row r="1581" spans="1:6">
      <c r="A1581" t="str">
        <f t="shared" si="48"/>
        <v>10Евгений</v>
      </c>
      <c r="B1581" s="390" t="s">
        <v>450</v>
      </c>
      <c r="C1581" s="390">
        <v>10</v>
      </c>
      <c r="D1581" s="390">
        <v>6</v>
      </c>
      <c r="E1581" s="390"/>
      <c r="F1581" t="str">
        <f t="shared" si="49"/>
        <v>НЕТ</v>
      </c>
    </row>
    <row r="1582" spans="1:6">
      <c r="A1582" t="str">
        <f t="shared" si="48"/>
        <v>145Евгений</v>
      </c>
      <c r="B1582" s="390" t="s">
        <v>450</v>
      </c>
      <c r="C1582" s="390">
        <v>145</v>
      </c>
      <c r="D1582" s="390">
        <v>6</v>
      </c>
      <c r="E1582" s="390"/>
      <c r="F1582" t="str">
        <f t="shared" si="49"/>
        <v>НЕТ</v>
      </c>
    </row>
    <row r="1583" spans="1:6">
      <c r="A1583" t="str">
        <f t="shared" si="48"/>
        <v>68Евгений</v>
      </c>
      <c r="B1583" s="390" t="s">
        <v>450</v>
      </c>
      <c r="C1583" s="390">
        <v>68</v>
      </c>
      <c r="D1583" s="390">
        <v>7</v>
      </c>
      <c r="E1583" s="390"/>
      <c r="F1583" t="str">
        <f t="shared" si="49"/>
        <v>НЕТ</v>
      </c>
    </row>
    <row r="1584" spans="1:6">
      <c r="A1584" t="str">
        <f t="shared" si="48"/>
        <v>54Евгений</v>
      </c>
      <c r="B1584" s="390" t="s">
        <v>450</v>
      </c>
      <c r="C1584" s="390">
        <v>54</v>
      </c>
      <c r="D1584" s="390">
        <v>7</v>
      </c>
      <c r="E1584" s="390"/>
      <c r="F1584" t="str">
        <f t="shared" si="49"/>
        <v>НЕТ</v>
      </c>
    </row>
    <row r="1585" spans="1:6">
      <c r="A1585" t="str">
        <f t="shared" si="48"/>
        <v>129Евгений</v>
      </c>
      <c r="B1585" s="390" t="s">
        <v>450</v>
      </c>
      <c r="C1585" s="390">
        <v>129</v>
      </c>
      <c r="D1585" s="390">
        <v>7</v>
      </c>
      <c r="E1585" s="390"/>
      <c r="F1585" t="str">
        <f t="shared" si="49"/>
        <v>НЕТ</v>
      </c>
    </row>
    <row r="1586" spans="1:6">
      <c r="A1586" t="str">
        <f t="shared" si="48"/>
        <v>140Евгений</v>
      </c>
      <c r="B1586" s="390" t="s">
        <v>450</v>
      </c>
      <c r="C1586" s="390">
        <v>140</v>
      </c>
      <c r="D1586" s="390">
        <v>7</v>
      </c>
      <c r="E1586" s="390"/>
      <c r="F1586" t="str">
        <f t="shared" si="49"/>
        <v>НЕТ</v>
      </c>
    </row>
    <row r="1587" spans="1:6">
      <c r="A1587" t="str">
        <f t="shared" si="48"/>
        <v>97Евгений</v>
      </c>
      <c r="B1587" s="390" t="s">
        <v>450</v>
      </c>
      <c r="C1587" s="390">
        <v>97</v>
      </c>
      <c r="D1587" s="390">
        <v>6</v>
      </c>
      <c r="E1587" s="390"/>
      <c r="F1587" t="str">
        <f t="shared" si="49"/>
        <v>НЕТ</v>
      </c>
    </row>
    <row r="1588" spans="1:6">
      <c r="A1588" t="str">
        <f t="shared" si="48"/>
        <v>134Евгений</v>
      </c>
      <c r="B1588" s="390" t="s">
        <v>450</v>
      </c>
      <c r="C1588" s="390">
        <v>134</v>
      </c>
      <c r="D1588" s="390">
        <v>6</v>
      </c>
      <c r="E1588" s="390"/>
      <c r="F1588" t="str">
        <f t="shared" si="49"/>
        <v>НЕТ</v>
      </c>
    </row>
    <row r="1589" spans="1:6">
      <c r="A1589" t="str">
        <f t="shared" si="48"/>
        <v>6Евгений</v>
      </c>
      <c r="B1589" s="390" t="s">
        <v>450</v>
      </c>
      <c r="C1589" s="390">
        <v>6</v>
      </c>
      <c r="D1589" s="390">
        <v>7</v>
      </c>
      <c r="E1589" s="390"/>
      <c r="F1589" t="str">
        <f t="shared" si="49"/>
        <v>НЕТ</v>
      </c>
    </row>
    <row r="1590" spans="1:6">
      <c r="A1590" t="str">
        <f t="shared" si="48"/>
        <v>32Евгений</v>
      </c>
      <c r="B1590" s="390" t="s">
        <v>450</v>
      </c>
      <c r="C1590" s="390">
        <v>32</v>
      </c>
      <c r="D1590" s="390">
        <v>5</v>
      </c>
      <c r="E1590" s="390"/>
      <c r="F1590" t="str">
        <f t="shared" si="49"/>
        <v>НЕТ</v>
      </c>
    </row>
    <row r="1591" spans="1:6">
      <c r="A1591" t="str">
        <f t="shared" si="48"/>
        <v>137Евгений</v>
      </c>
      <c r="B1591" s="390" t="s">
        <v>450</v>
      </c>
      <c r="C1591" s="390">
        <v>137</v>
      </c>
      <c r="D1591" s="390">
        <v>6</v>
      </c>
      <c r="E1591" s="390"/>
      <c r="F1591" t="str">
        <f t="shared" si="49"/>
        <v>НЕТ</v>
      </c>
    </row>
    <row r="1592" spans="1:6">
      <c r="A1592" t="str">
        <f t="shared" si="48"/>
        <v>127Евгений</v>
      </c>
      <c r="B1592" s="390" t="s">
        <v>450</v>
      </c>
      <c r="C1592" s="390">
        <v>127</v>
      </c>
      <c r="D1592" s="390">
        <v>6</v>
      </c>
      <c r="E1592" s="390"/>
      <c r="F1592" t="str">
        <f t="shared" si="49"/>
        <v>НЕТ</v>
      </c>
    </row>
    <row r="1593" spans="1:6" ht="30">
      <c r="A1593" t="str">
        <f t="shared" si="48"/>
        <v>66Евгений</v>
      </c>
      <c r="B1593" s="390" t="s">
        <v>450</v>
      </c>
      <c r="C1593" s="390">
        <v>66</v>
      </c>
      <c r="D1593" s="390">
        <v>9</v>
      </c>
      <c r="E1593" s="390" t="s">
        <v>857</v>
      </c>
      <c r="F1593" t="str">
        <f t="shared" si="49"/>
        <v>ДА</v>
      </c>
    </row>
    <row r="1594" spans="1:6">
      <c r="A1594" t="str">
        <f t="shared" si="48"/>
        <v>61Евгений</v>
      </c>
      <c r="B1594" s="390" t="s">
        <v>450</v>
      </c>
      <c r="C1594" s="390">
        <v>61</v>
      </c>
      <c r="D1594" s="390">
        <v>6</v>
      </c>
      <c r="E1594" s="390"/>
      <c r="F1594" t="str">
        <f t="shared" si="49"/>
        <v>НЕТ</v>
      </c>
    </row>
    <row r="1595" spans="1:6">
      <c r="A1595" t="str">
        <f t="shared" si="48"/>
        <v>159Евгений</v>
      </c>
      <c r="B1595" s="390" t="s">
        <v>450</v>
      </c>
      <c r="C1595" s="390">
        <v>159</v>
      </c>
      <c r="D1595" s="390">
        <v>8</v>
      </c>
      <c r="E1595" s="390"/>
      <c r="F1595" t="str">
        <f t="shared" si="49"/>
        <v>НЕТ</v>
      </c>
    </row>
    <row r="1596" spans="1:6">
      <c r="A1596" t="str">
        <f t="shared" si="48"/>
        <v>109Евгений</v>
      </c>
      <c r="B1596" s="390" t="s">
        <v>450</v>
      </c>
      <c r="C1596" s="390">
        <v>109</v>
      </c>
      <c r="D1596" s="390">
        <v>9</v>
      </c>
      <c r="E1596" s="390"/>
      <c r="F1596" t="str">
        <f t="shared" si="49"/>
        <v>НЕТ</v>
      </c>
    </row>
    <row r="1597" spans="1:6">
      <c r="A1597" t="str">
        <f t="shared" si="48"/>
        <v>154Евгений</v>
      </c>
      <c r="B1597" s="390" t="s">
        <v>450</v>
      </c>
      <c r="C1597" s="390">
        <v>154</v>
      </c>
      <c r="D1597" s="390">
        <v>7</v>
      </c>
      <c r="E1597" s="390"/>
      <c r="F1597" t="str">
        <f t="shared" si="49"/>
        <v>НЕТ</v>
      </c>
    </row>
    <row r="1598" spans="1:6">
      <c r="A1598" t="str">
        <f t="shared" si="48"/>
        <v>64Евгений</v>
      </c>
      <c r="B1598" s="390" t="s">
        <v>450</v>
      </c>
      <c r="C1598" s="390">
        <v>64</v>
      </c>
      <c r="D1598" s="390">
        <v>7</v>
      </c>
      <c r="E1598" s="390"/>
      <c r="F1598" t="str">
        <f t="shared" si="49"/>
        <v>НЕТ</v>
      </c>
    </row>
    <row r="1599" spans="1:6">
      <c r="A1599" t="str">
        <f t="shared" si="48"/>
        <v>135Евгений</v>
      </c>
      <c r="B1599" s="390" t="s">
        <v>450</v>
      </c>
      <c r="C1599" s="390">
        <v>135</v>
      </c>
      <c r="D1599" s="390">
        <v>7</v>
      </c>
      <c r="E1599" s="390"/>
      <c r="F1599" t="str">
        <f t="shared" si="49"/>
        <v>НЕТ</v>
      </c>
    </row>
    <row r="1600" spans="1:6">
      <c r="A1600" t="str">
        <f t="shared" si="48"/>
        <v>151Евгений</v>
      </c>
      <c r="B1600" s="390" t="s">
        <v>450</v>
      </c>
      <c r="C1600" s="390">
        <v>151</v>
      </c>
      <c r="D1600" s="390">
        <v>7</v>
      </c>
      <c r="E1600" s="390"/>
      <c r="F1600" t="str">
        <f t="shared" si="49"/>
        <v>НЕТ</v>
      </c>
    </row>
    <row r="1601" spans="1:6">
      <c r="A1601" t="str">
        <f t="shared" si="48"/>
        <v>31Евгений</v>
      </c>
      <c r="B1601" s="390" t="s">
        <v>450</v>
      </c>
      <c r="C1601" s="390">
        <v>31</v>
      </c>
      <c r="D1601" s="390">
        <v>10</v>
      </c>
      <c r="E1601" s="390" t="s">
        <v>858</v>
      </c>
      <c r="F1601" t="str">
        <f t="shared" si="49"/>
        <v>ДА</v>
      </c>
    </row>
    <row r="1602" spans="1:6">
      <c r="A1602" t="str">
        <f t="shared" si="48"/>
        <v>87Евгений</v>
      </c>
      <c r="B1602" s="390" t="s">
        <v>450</v>
      </c>
      <c r="C1602" s="390">
        <v>87</v>
      </c>
      <c r="D1602" s="390">
        <v>9</v>
      </c>
      <c r="E1602" s="390"/>
      <c r="F1602" t="str">
        <f t="shared" si="49"/>
        <v>НЕТ</v>
      </c>
    </row>
    <row r="1603" spans="1:6">
      <c r="A1603" t="str">
        <f t="shared" ref="A1603:A1666" si="50">CONCATENATE(C1603,B1603)</f>
        <v>39Евгений</v>
      </c>
      <c r="B1603" s="390" t="s">
        <v>450</v>
      </c>
      <c r="C1603" s="390">
        <v>39</v>
      </c>
      <c r="D1603" s="390">
        <v>6</v>
      </c>
      <c r="E1603" s="390" t="s">
        <v>859</v>
      </c>
      <c r="F1603" t="str">
        <f t="shared" ref="F1603:F1666" si="51">IF(ISBLANK(E1603),"НЕТ","ДА")</f>
        <v>ДА</v>
      </c>
    </row>
    <row r="1604" spans="1:6">
      <c r="A1604" t="str">
        <f t="shared" si="50"/>
        <v>101Евгений</v>
      </c>
      <c r="B1604" s="390" t="s">
        <v>450</v>
      </c>
      <c r="C1604" s="390">
        <v>101</v>
      </c>
      <c r="D1604" s="390">
        <v>5</v>
      </c>
      <c r="E1604" s="390"/>
      <c r="F1604" t="str">
        <f t="shared" si="51"/>
        <v>НЕТ</v>
      </c>
    </row>
    <row r="1605" spans="1:6">
      <c r="A1605" t="str">
        <f t="shared" si="50"/>
        <v>34Евгений</v>
      </c>
      <c r="B1605" s="390" t="s">
        <v>450</v>
      </c>
      <c r="C1605" s="390">
        <v>34</v>
      </c>
      <c r="D1605" s="390">
        <v>6</v>
      </c>
      <c r="E1605" s="390"/>
      <c r="F1605" t="str">
        <f t="shared" si="51"/>
        <v>НЕТ</v>
      </c>
    </row>
    <row r="1606" spans="1:6">
      <c r="A1606" t="str">
        <f t="shared" si="50"/>
        <v>81Евгений</v>
      </c>
      <c r="B1606" s="390" t="s">
        <v>450</v>
      </c>
      <c r="C1606" s="390">
        <v>81</v>
      </c>
      <c r="D1606" s="390">
        <v>4</v>
      </c>
      <c r="E1606" s="390"/>
      <c r="F1606" t="str">
        <f t="shared" si="51"/>
        <v>НЕТ</v>
      </c>
    </row>
    <row r="1607" spans="1:6">
      <c r="A1607" t="str">
        <f t="shared" si="50"/>
        <v>136Евгений</v>
      </c>
      <c r="B1607" s="390" t="s">
        <v>450</v>
      </c>
      <c r="C1607" s="390">
        <v>136</v>
      </c>
      <c r="D1607" s="390">
        <v>5</v>
      </c>
      <c r="E1607" s="390"/>
      <c r="F1607" t="str">
        <f t="shared" si="51"/>
        <v>НЕТ</v>
      </c>
    </row>
    <row r="1608" spans="1:6">
      <c r="A1608" t="str">
        <f t="shared" si="50"/>
        <v>120Евгений</v>
      </c>
      <c r="B1608" s="390" t="s">
        <v>450</v>
      </c>
      <c r="C1608" s="390">
        <v>120</v>
      </c>
      <c r="D1608" s="390">
        <v>7</v>
      </c>
      <c r="E1608" s="390"/>
      <c r="F1608" t="str">
        <f t="shared" si="51"/>
        <v>НЕТ</v>
      </c>
    </row>
    <row r="1609" spans="1:6">
      <c r="A1609" t="str">
        <f t="shared" si="50"/>
        <v>92Евгений</v>
      </c>
      <c r="B1609" s="390" t="s">
        <v>450</v>
      </c>
      <c r="C1609" s="390">
        <v>92</v>
      </c>
      <c r="D1609" s="390">
        <v>6</v>
      </c>
      <c r="E1609" s="390"/>
      <c r="F1609" t="str">
        <f t="shared" si="51"/>
        <v>НЕТ</v>
      </c>
    </row>
    <row r="1610" spans="1:6">
      <c r="A1610" t="str">
        <f t="shared" si="50"/>
        <v>150Евгений</v>
      </c>
      <c r="B1610" s="390" t="s">
        <v>450</v>
      </c>
      <c r="C1610" s="390">
        <v>150</v>
      </c>
      <c r="D1610" s="390">
        <v>4</v>
      </c>
      <c r="E1610" s="390"/>
      <c r="F1610" t="str">
        <f t="shared" si="51"/>
        <v>НЕТ</v>
      </c>
    </row>
    <row r="1611" spans="1:6">
      <c r="A1611" t="str">
        <f t="shared" si="50"/>
        <v>99Евгений</v>
      </c>
      <c r="B1611" s="390" t="s">
        <v>450</v>
      </c>
      <c r="C1611" s="390">
        <v>99</v>
      </c>
      <c r="D1611" s="390">
        <v>5</v>
      </c>
      <c r="E1611" s="390"/>
      <c r="F1611" t="str">
        <f t="shared" si="51"/>
        <v>НЕТ</v>
      </c>
    </row>
    <row r="1612" spans="1:6">
      <c r="A1612" t="str">
        <f t="shared" si="50"/>
        <v>25Евгений</v>
      </c>
      <c r="B1612" s="390" t="s">
        <v>450</v>
      </c>
      <c r="C1612" s="390">
        <v>25</v>
      </c>
      <c r="D1612" s="390">
        <v>6</v>
      </c>
      <c r="E1612" s="390"/>
      <c r="F1612" t="str">
        <f t="shared" si="51"/>
        <v>НЕТ</v>
      </c>
    </row>
    <row r="1613" spans="1:6">
      <c r="A1613" t="str">
        <f t="shared" si="50"/>
        <v>60Евгений</v>
      </c>
      <c r="B1613" s="390" t="s">
        <v>450</v>
      </c>
      <c r="C1613" s="390">
        <v>60</v>
      </c>
      <c r="D1613" s="390">
        <v>6</v>
      </c>
      <c r="E1613" s="390"/>
      <c r="F1613" t="str">
        <f t="shared" si="51"/>
        <v>НЕТ</v>
      </c>
    </row>
    <row r="1614" spans="1:6">
      <c r="A1614" t="str">
        <f t="shared" si="50"/>
        <v>123Евгений</v>
      </c>
      <c r="B1614" s="390" t="s">
        <v>450</v>
      </c>
      <c r="C1614" s="390">
        <v>123</v>
      </c>
      <c r="D1614" s="390">
        <v>6</v>
      </c>
      <c r="E1614" s="390"/>
      <c r="F1614" t="str">
        <f t="shared" si="51"/>
        <v>НЕТ</v>
      </c>
    </row>
    <row r="1615" spans="1:6">
      <c r="A1615" t="str">
        <f t="shared" si="50"/>
        <v>98Евгений</v>
      </c>
      <c r="B1615" s="390" t="s">
        <v>450</v>
      </c>
      <c r="C1615" s="390">
        <v>98</v>
      </c>
      <c r="D1615" s="390">
        <v>8</v>
      </c>
      <c r="E1615" s="390" t="s">
        <v>860</v>
      </c>
      <c r="F1615" t="str">
        <f t="shared" si="51"/>
        <v>ДА</v>
      </c>
    </row>
    <row r="1616" spans="1:6">
      <c r="A1616" t="str">
        <f t="shared" si="50"/>
        <v>44Евгений</v>
      </c>
      <c r="B1616" s="390" t="s">
        <v>450</v>
      </c>
      <c r="C1616" s="390">
        <v>44</v>
      </c>
      <c r="D1616" s="390">
        <v>5</v>
      </c>
      <c r="E1616" s="390"/>
      <c r="F1616" t="str">
        <f t="shared" si="51"/>
        <v>НЕТ</v>
      </c>
    </row>
    <row r="1617" spans="1:6">
      <c r="A1617" t="str">
        <f t="shared" si="50"/>
        <v>46Евгений</v>
      </c>
      <c r="B1617" s="390" t="s">
        <v>450</v>
      </c>
      <c r="C1617" s="390">
        <v>46</v>
      </c>
      <c r="D1617" s="390">
        <v>6</v>
      </c>
      <c r="E1617" s="390"/>
      <c r="F1617" t="str">
        <f t="shared" si="51"/>
        <v>НЕТ</v>
      </c>
    </row>
    <row r="1618" spans="1:6">
      <c r="A1618" t="str">
        <f t="shared" si="50"/>
        <v>88Евгений</v>
      </c>
      <c r="B1618" s="390" t="s">
        <v>450</v>
      </c>
      <c r="C1618" s="390">
        <v>88</v>
      </c>
      <c r="D1618" s="390">
        <v>7</v>
      </c>
      <c r="E1618" s="390"/>
      <c r="F1618" t="str">
        <f t="shared" si="51"/>
        <v>НЕТ</v>
      </c>
    </row>
    <row r="1619" spans="1:6">
      <c r="A1619" t="str">
        <f t="shared" si="50"/>
        <v>26Евгений</v>
      </c>
      <c r="B1619" s="390" t="s">
        <v>450</v>
      </c>
      <c r="C1619" s="390">
        <v>26</v>
      </c>
      <c r="D1619" s="390">
        <v>7</v>
      </c>
      <c r="E1619" s="390"/>
      <c r="F1619" t="str">
        <f t="shared" si="51"/>
        <v>НЕТ</v>
      </c>
    </row>
    <row r="1620" spans="1:6">
      <c r="A1620" t="str">
        <f t="shared" si="50"/>
        <v>55Евгений</v>
      </c>
      <c r="B1620" s="390" t="s">
        <v>450</v>
      </c>
      <c r="C1620" s="390">
        <v>55</v>
      </c>
      <c r="D1620" s="390">
        <v>5</v>
      </c>
      <c r="E1620" s="390"/>
      <c r="F1620" t="str">
        <f t="shared" si="51"/>
        <v>НЕТ</v>
      </c>
    </row>
    <row r="1621" spans="1:6">
      <c r="A1621" t="str">
        <f t="shared" si="50"/>
        <v>52Евгений</v>
      </c>
      <c r="B1621" s="390" t="s">
        <v>450</v>
      </c>
      <c r="C1621" s="390">
        <v>52</v>
      </c>
      <c r="D1621" s="390">
        <v>8</v>
      </c>
      <c r="E1621" s="390" t="s">
        <v>861</v>
      </c>
      <c r="F1621" t="str">
        <f t="shared" si="51"/>
        <v>ДА</v>
      </c>
    </row>
    <row r="1622" spans="1:6">
      <c r="A1622" t="str">
        <f t="shared" si="50"/>
        <v>8Евгений</v>
      </c>
      <c r="B1622" s="390" t="s">
        <v>450</v>
      </c>
      <c r="C1622" s="390">
        <v>8</v>
      </c>
      <c r="D1622" s="390">
        <v>7</v>
      </c>
      <c r="E1622" s="390"/>
      <c r="F1622" t="str">
        <f t="shared" si="51"/>
        <v>НЕТ</v>
      </c>
    </row>
    <row r="1623" spans="1:6">
      <c r="A1623" t="str">
        <f t="shared" si="50"/>
        <v>155Евгений</v>
      </c>
      <c r="B1623" s="390" t="s">
        <v>450</v>
      </c>
      <c r="C1623" s="390">
        <v>155</v>
      </c>
      <c r="D1623" s="390">
        <v>7</v>
      </c>
      <c r="E1623" s="390"/>
      <c r="F1623" t="str">
        <f t="shared" si="51"/>
        <v>НЕТ</v>
      </c>
    </row>
    <row r="1624" spans="1:6">
      <c r="A1624" t="str">
        <f t="shared" si="50"/>
        <v>94Евгений</v>
      </c>
      <c r="B1624" s="390" t="s">
        <v>450</v>
      </c>
      <c r="C1624" s="390">
        <v>94</v>
      </c>
      <c r="D1624" s="390">
        <v>5</v>
      </c>
      <c r="E1624" s="390"/>
      <c r="F1624" t="str">
        <f t="shared" si="51"/>
        <v>НЕТ</v>
      </c>
    </row>
    <row r="1625" spans="1:6">
      <c r="A1625" t="str">
        <f t="shared" si="50"/>
        <v>20Евгений</v>
      </c>
      <c r="B1625" s="390" t="s">
        <v>450</v>
      </c>
      <c r="C1625" s="390">
        <v>20</v>
      </c>
      <c r="D1625" s="390">
        <v>11</v>
      </c>
      <c r="E1625" s="390" t="s">
        <v>862</v>
      </c>
      <c r="F1625" t="str">
        <f t="shared" si="51"/>
        <v>ДА</v>
      </c>
    </row>
    <row r="1626" spans="1:6">
      <c r="A1626" t="str">
        <f t="shared" si="50"/>
        <v>15Евгений</v>
      </c>
      <c r="B1626" s="390" t="s">
        <v>450</v>
      </c>
      <c r="C1626" s="390">
        <v>15</v>
      </c>
      <c r="D1626" s="390">
        <v>6</v>
      </c>
      <c r="E1626" s="390"/>
      <c r="F1626" t="str">
        <f t="shared" si="51"/>
        <v>НЕТ</v>
      </c>
    </row>
    <row r="1627" spans="1:6">
      <c r="A1627" t="str">
        <f t="shared" si="50"/>
        <v>105Евгений</v>
      </c>
      <c r="B1627" s="390" t="s">
        <v>450</v>
      </c>
      <c r="C1627" s="390">
        <v>105</v>
      </c>
      <c r="D1627" s="390">
        <v>6</v>
      </c>
      <c r="E1627" s="390"/>
      <c r="F1627" t="str">
        <f t="shared" si="51"/>
        <v>НЕТ</v>
      </c>
    </row>
    <row r="1628" spans="1:6">
      <c r="A1628" t="str">
        <f t="shared" si="50"/>
        <v>73Евгений</v>
      </c>
      <c r="B1628" s="390" t="s">
        <v>450</v>
      </c>
      <c r="C1628" s="390">
        <v>73</v>
      </c>
      <c r="D1628" s="390">
        <v>6</v>
      </c>
      <c r="E1628" s="390"/>
      <c r="F1628" t="str">
        <f t="shared" si="51"/>
        <v>НЕТ</v>
      </c>
    </row>
    <row r="1629" spans="1:6">
      <c r="A1629" t="str">
        <f t="shared" si="50"/>
        <v>142Евгений</v>
      </c>
      <c r="B1629" s="390" t="s">
        <v>450</v>
      </c>
      <c r="C1629" s="390">
        <v>142</v>
      </c>
      <c r="D1629" s="390">
        <v>12</v>
      </c>
      <c r="E1629" s="390" t="s">
        <v>863</v>
      </c>
      <c r="F1629" t="str">
        <f t="shared" si="51"/>
        <v>ДА</v>
      </c>
    </row>
    <row r="1630" spans="1:6">
      <c r="A1630" t="str">
        <f t="shared" si="50"/>
        <v>143Евгений</v>
      </c>
      <c r="B1630" s="390" t="s">
        <v>450</v>
      </c>
      <c r="C1630" s="390">
        <v>143</v>
      </c>
      <c r="D1630" s="390">
        <v>12</v>
      </c>
      <c r="E1630" s="390"/>
      <c r="F1630" t="str">
        <f t="shared" si="51"/>
        <v>НЕТ</v>
      </c>
    </row>
    <row r="1631" spans="1:6">
      <c r="A1631" t="str">
        <f t="shared" si="50"/>
        <v>38Евгений</v>
      </c>
      <c r="B1631" s="390" t="s">
        <v>450</v>
      </c>
      <c r="C1631" s="390">
        <v>38</v>
      </c>
      <c r="D1631" s="390">
        <v>8</v>
      </c>
      <c r="E1631" s="390"/>
      <c r="F1631" t="str">
        <f t="shared" si="51"/>
        <v>НЕТ</v>
      </c>
    </row>
    <row r="1632" spans="1:6">
      <c r="A1632" t="str">
        <f t="shared" si="50"/>
        <v>116Евгений</v>
      </c>
      <c r="B1632" s="390" t="s">
        <v>450</v>
      </c>
      <c r="C1632" s="390">
        <v>116</v>
      </c>
      <c r="D1632" s="390">
        <v>6</v>
      </c>
      <c r="E1632" s="390"/>
      <c r="F1632" t="str">
        <f t="shared" si="51"/>
        <v>НЕТ</v>
      </c>
    </row>
    <row r="1633" spans="1:6">
      <c r="A1633" t="str">
        <f t="shared" si="50"/>
        <v>131Евгений</v>
      </c>
      <c r="B1633" s="390" t="s">
        <v>450</v>
      </c>
      <c r="C1633" s="390">
        <v>131</v>
      </c>
      <c r="D1633" s="390">
        <v>9</v>
      </c>
      <c r="E1633" s="390" t="s">
        <v>864</v>
      </c>
      <c r="F1633" t="str">
        <f t="shared" si="51"/>
        <v>ДА</v>
      </c>
    </row>
    <row r="1634" spans="1:6">
      <c r="A1634" t="str">
        <f t="shared" si="50"/>
        <v>111Евгений</v>
      </c>
      <c r="B1634" s="390" t="s">
        <v>450</v>
      </c>
      <c r="C1634" s="390">
        <v>111</v>
      </c>
      <c r="D1634" s="390">
        <v>8</v>
      </c>
      <c r="E1634" s="390"/>
      <c r="F1634" t="str">
        <f t="shared" si="51"/>
        <v>НЕТ</v>
      </c>
    </row>
    <row r="1635" spans="1:6">
      <c r="A1635" t="str">
        <f t="shared" si="50"/>
        <v>37Евгений</v>
      </c>
      <c r="B1635" s="390" t="s">
        <v>450</v>
      </c>
      <c r="C1635" s="390">
        <v>37</v>
      </c>
      <c r="D1635" s="390">
        <v>6</v>
      </c>
      <c r="E1635" s="390"/>
      <c r="F1635" t="str">
        <f t="shared" si="51"/>
        <v>НЕТ</v>
      </c>
    </row>
    <row r="1636" spans="1:6">
      <c r="A1636" t="str">
        <f t="shared" si="50"/>
        <v>43Евгений</v>
      </c>
      <c r="B1636" s="390" t="s">
        <v>450</v>
      </c>
      <c r="C1636" s="390">
        <v>43</v>
      </c>
      <c r="D1636" s="390">
        <v>6</v>
      </c>
      <c r="E1636" s="390"/>
      <c r="F1636" t="str">
        <f t="shared" si="51"/>
        <v>НЕТ</v>
      </c>
    </row>
    <row r="1637" spans="1:6">
      <c r="A1637" t="str">
        <f t="shared" si="50"/>
        <v>102Евгений</v>
      </c>
      <c r="B1637" s="390" t="s">
        <v>450</v>
      </c>
      <c r="C1637" s="390">
        <v>102</v>
      </c>
      <c r="D1637" s="390">
        <v>8</v>
      </c>
      <c r="E1637" s="390"/>
      <c r="F1637" t="str">
        <f t="shared" si="51"/>
        <v>НЕТ</v>
      </c>
    </row>
    <row r="1638" spans="1:6">
      <c r="A1638" t="str">
        <f t="shared" si="50"/>
        <v>110Евгений</v>
      </c>
      <c r="B1638" s="390" t="s">
        <v>450</v>
      </c>
      <c r="C1638" s="390">
        <v>110</v>
      </c>
      <c r="D1638" s="390">
        <v>9</v>
      </c>
      <c r="E1638" s="390" t="s">
        <v>865</v>
      </c>
      <c r="F1638" t="str">
        <f t="shared" si="51"/>
        <v>ДА</v>
      </c>
    </row>
    <row r="1639" spans="1:6">
      <c r="A1639" t="str">
        <f t="shared" si="50"/>
        <v>114Евгений</v>
      </c>
      <c r="B1639" s="390" t="s">
        <v>450</v>
      </c>
      <c r="C1639" s="390">
        <v>114</v>
      </c>
      <c r="D1639" s="390">
        <v>8</v>
      </c>
      <c r="E1639" s="390"/>
      <c r="F1639" t="str">
        <f t="shared" si="51"/>
        <v>НЕТ</v>
      </c>
    </row>
    <row r="1640" spans="1:6">
      <c r="A1640" t="str">
        <f t="shared" si="50"/>
        <v>29Евгений</v>
      </c>
      <c r="B1640" s="390" t="s">
        <v>450</v>
      </c>
      <c r="C1640" s="390">
        <v>29</v>
      </c>
      <c r="D1640" s="390">
        <v>7</v>
      </c>
      <c r="E1640" s="390"/>
      <c r="F1640" t="str">
        <f t="shared" si="51"/>
        <v>НЕТ</v>
      </c>
    </row>
    <row r="1641" spans="1:6">
      <c r="A1641" t="str">
        <f t="shared" si="50"/>
        <v>11Евгений</v>
      </c>
      <c r="B1641" s="390" t="s">
        <v>450</v>
      </c>
      <c r="C1641" s="390">
        <v>11</v>
      </c>
      <c r="D1641" s="390">
        <v>6</v>
      </c>
      <c r="E1641" s="390"/>
      <c r="F1641" t="str">
        <f t="shared" si="51"/>
        <v>НЕТ</v>
      </c>
    </row>
    <row r="1642" spans="1:6">
      <c r="A1642" t="str">
        <f t="shared" si="50"/>
        <v>122Евгений</v>
      </c>
      <c r="B1642" s="390" t="s">
        <v>450</v>
      </c>
      <c r="C1642" s="390">
        <v>122</v>
      </c>
      <c r="D1642" s="390">
        <v>6</v>
      </c>
      <c r="E1642" s="390"/>
      <c r="F1642" t="str">
        <f t="shared" si="51"/>
        <v>НЕТ</v>
      </c>
    </row>
    <row r="1643" spans="1:6">
      <c r="A1643" t="str">
        <f t="shared" si="50"/>
        <v>18Евгений</v>
      </c>
      <c r="B1643" s="390" t="s">
        <v>450</v>
      </c>
      <c r="C1643" s="390">
        <v>18</v>
      </c>
      <c r="D1643" s="390">
        <v>9</v>
      </c>
      <c r="E1643" s="390" t="s">
        <v>866</v>
      </c>
      <c r="F1643" t="str">
        <f t="shared" si="51"/>
        <v>ДА</v>
      </c>
    </row>
    <row r="1644" spans="1:6">
      <c r="A1644" t="str">
        <f t="shared" si="50"/>
        <v>147Евгений</v>
      </c>
      <c r="B1644" s="390" t="s">
        <v>450</v>
      </c>
      <c r="C1644" s="390">
        <v>147</v>
      </c>
      <c r="D1644" s="390">
        <v>6</v>
      </c>
      <c r="E1644" s="390"/>
      <c r="F1644" t="str">
        <f t="shared" si="51"/>
        <v>НЕТ</v>
      </c>
    </row>
    <row r="1645" spans="1:6">
      <c r="A1645" t="str">
        <f t="shared" si="50"/>
        <v>42Евгений</v>
      </c>
      <c r="B1645" s="390" t="s">
        <v>450</v>
      </c>
      <c r="C1645" s="390">
        <v>42</v>
      </c>
      <c r="D1645" s="390">
        <v>3</v>
      </c>
      <c r="E1645" s="390" t="s">
        <v>867</v>
      </c>
      <c r="F1645" t="str">
        <f t="shared" si="51"/>
        <v>ДА</v>
      </c>
    </row>
    <row r="1646" spans="1:6">
      <c r="A1646" t="str">
        <f t="shared" si="50"/>
        <v>70Евгений</v>
      </c>
      <c r="B1646" s="390" t="s">
        <v>450</v>
      </c>
      <c r="C1646" s="390">
        <v>70</v>
      </c>
      <c r="D1646" s="390">
        <v>9</v>
      </c>
      <c r="E1646" s="390" t="s">
        <v>868</v>
      </c>
      <c r="F1646" t="str">
        <f t="shared" si="51"/>
        <v>ДА</v>
      </c>
    </row>
    <row r="1647" spans="1:6">
      <c r="A1647" t="str">
        <f t="shared" si="50"/>
        <v>41Евгений</v>
      </c>
      <c r="B1647" s="390" t="s">
        <v>450</v>
      </c>
      <c r="C1647" s="390">
        <v>41</v>
      </c>
      <c r="D1647" s="390">
        <v>4</v>
      </c>
      <c r="E1647" s="390"/>
      <c r="F1647" t="str">
        <f t="shared" si="51"/>
        <v>НЕТ</v>
      </c>
    </row>
    <row r="1648" spans="1:6">
      <c r="A1648" t="str">
        <f t="shared" si="50"/>
        <v>69Евгений</v>
      </c>
      <c r="B1648" s="390" t="s">
        <v>450</v>
      </c>
      <c r="C1648" s="390">
        <v>69</v>
      </c>
      <c r="D1648" s="390">
        <v>9</v>
      </c>
      <c r="E1648" s="390" t="s">
        <v>869</v>
      </c>
      <c r="F1648" t="str">
        <f t="shared" si="51"/>
        <v>ДА</v>
      </c>
    </row>
    <row r="1649" spans="1:6">
      <c r="A1649" t="str">
        <f t="shared" si="50"/>
        <v>86Евгений</v>
      </c>
      <c r="B1649" s="390" t="s">
        <v>450</v>
      </c>
      <c r="C1649" s="390">
        <v>86</v>
      </c>
      <c r="D1649" s="390">
        <v>5</v>
      </c>
      <c r="E1649" s="390" t="s">
        <v>870</v>
      </c>
      <c r="F1649" t="str">
        <f t="shared" si="51"/>
        <v>ДА</v>
      </c>
    </row>
    <row r="1650" spans="1:6">
      <c r="A1650" t="str">
        <f t="shared" si="50"/>
        <v>9Евгений</v>
      </c>
      <c r="B1650" s="390" t="s">
        <v>450</v>
      </c>
      <c r="C1650" s="390">
        <v>9</v>
      </c>
      <c r="D1650" s="390">
        <v>4</v>
      </c>
      <c r="E1650" s="390"/>
      <c r="F1650" t="str">
        <f t="shared" si="51"/>
        <v>НЕТ</v>
      </c>
    </row>
    <row r="1651" spans="1:6">
      <c r="A1651" t="str">
        <f t="shared" si="50"/>
        <v>130Евгений</v>
      </c>
      <c r="B1651" s="390" t="s">
        <v>450</v>
      </c>
      <c r="C1651" s="390">
        <v>130</v>
      </c>
      <c r="D1651" s="390">
        <v>6</v>
      </c>
      <c r="E1651" s="390"/>
      <c r="F1651" t="str">
        <f t="shared" si="51"/>
        <v>НЕТ</v>
      </c>
    </row>
    <row r="1652" spans="1:6">
      <c r="A1652" t="str">
        <f t="shared" si="50"/>
        <v>89Евгений</v>
      </c>
      <c r="B1652" s="390" t="s">
        <v>450</v>
      </c>
      <c r="C1652" s="390">
        <v>89</v>
      </c>
      <c r="D1652" s="390">
        <v>7</v>
      </c>
      <c r="E1652" s="390"/>
      <c r="F1652" t="str">
        <f t="shared" si="51"/>
        <v>НЕТ</v>
      </c>
    </row>
    <row r="1653" spans="1:6">
      <c r="A1653" t="str">
        <f t="shared" si="50"/>
        <v>30Евгений</v>
      </c>
      <c r="B1653" s="390" t="s">
        <v>450</v>
      </c>
      <c r="C1653" s="390">
        <v>30</v>
      </c>
      <c r="D1653" s="390">
        <v>5</v>
      </c>
      <c r="E1653" s="390"/>
      <c r="F1653" t="str">
        <f t="shared" si="51"/>
        <v>НЕТ</v>
      </c>
    </row>
    <row r="1654" spans="1:6">
      <c r="A1654" t="str">
        <f t="shared" si="50"/>
        <v>95Евгений</v>
      </c>
      <c r="B1654" s="390" t="s">
        <v>450</v>
      </c>
      <c r="C1654" s="390">
        <v>95</v>
      </c>
      <c r="D1654" s="390">
        <v>5</v>
      </c>
      <c r="E1654" s="390"/>
      <c r="F1654" t="str">
        <f t="shared" si="51"/>
        <v>НЕТ</v>
      </c>
    </row>
    <row r="1655" spans="1:6">
      <c r="A1655" t="str">
        <f t="shared" si="50"/>
        <v>138Евгений</v>
      </c>
      <c r="B1655" s="390" t="s">
        <v>450</v>
      </c>
      <c r="C1655" s="390">
        <v>138</v>
      </c>
      <c r="D1655" s="390">
        <v>6</v>
      </c>
      <c r="E1655" s="390"/>
      <c r="F1655" t="str">
        <f t="shared" si="51"/>
        <v>НЕТ</v>
      </c>
    </row>
    <row r="1656" spans="1:6">
      <c r="A1656" t="str">
        <f t="shared" si="50"/>
        <v>51Евгений</v>
      </c>
      <c r="B1656" s="390" t="s">
        <v>450</v>
      </c>
      <c r="C1656" s="390">
        <v>51</v>
      </c>
      <c r="D1656" s="390">
        <v>4</v>
      </c>
      <c r="E1656" s="390"/>
      <c r="F1656" t="str">
        <f t="shared" si="51"/>
        <v>НЕТ</v>
      </c>
    </row>
    <row r="1657" spans="1:6">
      <c r="A1657" t="str">
        <f t="shared" si="50"/>
        <v>118Евгений</v>
      </c>
      <c r="B1657" s="390" t="s">
        <v>450</v>
      </c>
      <c r="C1657" s="390">
        <v>118</v>
      </c>
      <c r="D1657" s="390">
        <v>5</v>
      </c>
      <c r="E1657" s="390" t="s">
        <v>871</v>
      </c>
      <c r="F1657" t="str">
        <f t="shared" si="51"/>
        <v>ДА</v>
      </c>
    </row>
    <row r="1658" spans="1:6">
      <c r="A1658" t="str">
        <f t="shared" si="50"/>
        <v>158Евгений</v>
      </c>
      <c r="B1658" s="390" t="s">
        <v>450</v>
      </c>
      <c r="C1658" s="390">
        <v>158</v>
      </c>
      <c r="D1658" s="390">
        <v>8</v>
      </c>
      <c r="E1658" s="390"/>
      <c r="F1658" t="str">
        <f t="shared" si="51"/>
        <v>НЕТ</v>
      </c>
    </row>
    <row r="1659" spans="1:6">
      <c r="A1659" t="str">
        <f t="shared" si="50"/>
        <v>22Евгений</v>
      </c>
      <c r="B1659" s="390" t="s">
        <v>450</v>
      </c>
      <c r="C1659" s="390">
        <v>22</v>
      </c>
      <c r="D1659" s="390">
        <v>4</v>
      </c>
      <c r="E1659" s="390"/>
      <c r="F1659" t="str">
        <f t="shared" si="51"/>
        <v>НЕТ</v>
      </c>
    </row>
    <row r="1660" spans="1:6">
      <c r="A1660" t="str">
        <f t="shared" si="50"/>
        <v>4Евгений</v>
      </c>
      <c r="B1660" s="390" t="s">
        <v>450</v>
      </c>
      <c r="C1660" s="390">
        <v>4</v>
      </c>
      <c r="D1660" s="390">
        <v>11</v>
      </c>
      <c r="E1660" s="390" t="s">
        <v>872</v>
      </c>
      <c r="F1660" t="str">
        <f t="shared" si="51"/>
        <v>ДА</v>
      </c>
    </row>
    <row r="1661" spans="1:6">
      <c r="A1661" t="str">
        <f t="shared" si="50"/>
        <v>146Евгений</v>
      </c>
      <c r="B1661" s="390" t="s">
        <v>450</v>
      </c>
      <c r="C1661" s="390">
        <v>146</v>
      </c>
      <c r="D1661" s="390">
        <v>4</v>
      </c>
      <c r="E1661" s="390"/>
      <c r="F1661" t="str">
        <f t="shared" si="51"/>
        <v>НЕТ</v>
      </c>
    </row>
    <row r="1662" spans="1:6">
      <c r="A1662" t="str">
        <f t="shared" si="50"/>
        <v>59Евгений</v>
      </c>
      <c r="B1662" s="390" t="s">
        <v>450</v>
      </c>
      <c r="C1662" s="390">
        <v>59</v>
      </c>
      <c r="D1662" s="390">
        <v>11</v>
      </c>
      <c r="E1662" s="390" t="s">
        <v>873</v>
      </c>
      <c r="F1662" t="str">
        <f t="shared" si="51"/>
        <v>ДА</v>
      </c>
    </row>
    <row r="1663" spans="1:6">
      <c r="A1663" t="str">
        <f t="shared" si="50"/>
        <v>17Евгений</v>
      </c>
      <c r="B1663" s="390" t="s">
        <v>450</v>
      </c>
      <c r="C1663" s="390">
        <v>17</v>
      </c>
      <c r="D1663" s="390">
        <v>4</v>
      </c>
      <c r="E1663" s="390" t="s">
        <v>874</v>
      </c>
      <c r="F1663" t="str">
        <f t="shared" si="51"/>
        <v>ДА</v>
      </c>
    </row>
    <row r="1664" spans="1:6" ht="30">
      <c r="A1664" t="str">
        <f t="shared" si="50"/>
        <v>141Евгений</v>
      </c>
      <c r="B1664" s="390" t="s">
        <v>450</v>
      </c>
      <c r="C1664" s="390">
        <v>141</v>
      </c>
      <c r="D1664" s="390">
        <v>10</v>
      </c>
      <c r="E1664" s="390" t="s">
        <v>875</v>
      </c>
      <c r="F1664" t="str">
        <f t="shared" si="51"/>
        <v>ДА</v>
      </c>
    </row>
    <row r="1665" spans="1:6">
      <c r="A1665" t="str">
        <f t="shared" si="50"/>
        <v>67Евгений</v>
      </c>
      <c r="B1665" s="390" t="s">
        <v>450</v>
      </c>
      <c r="C1665" s="390">
        <v>67</v>
      </c>
      <c r="D1665" s="390">
        <v>4</v>
      </c>
      <c r="E1665" s="390" t="s">
        <v>876</v>
      </c>
      <c r="F1665" t="str">
        <f t="shared" si="51"/>
        <v>ДА</v>
      </c>
    </row>
    <row r="1666" spans="1:6">
      <c r="A1666" t="str">
        <f t="shared" si="50"/>
        <v>108Евгений</v>
      </c>
      <c r="B1666" s="390" t="s">
        <v>450</v>
      </c>
      <c r="C1666" s="390">
        <v>108</v>
      </c>
      <c r="D1666" s="390">
        <v>10</v>
      </c>
      <c r="E1666" s="390" t="s">
        <v>877</v>
      </c>
      <c r="F1666" t="str">
        <f t="shared" si="51"/>
        <v>ДА</v>
      </c>
    </row>
    <row r="1667" spans="1:6">
      <c r="A1667" t="str">
        <f t="shared" ref="A1667:A1730" si="52">CONCATENATE(C1667,B1667)</f>
        <v>149Евгений</v>
      </c>
      <c r="B1667" s="390" t="s">
        <v>450</v>
      </c>
      <c r="C1667" s="390">
        <v>149</v>
      </c>
      <c r="D1667" s="390">
        <v>3</v>
      </c>
      <c r="E1667" s="390" t="s">
        <v>878</v>
      </c>
      <c r="F1667" t="str">
        <f t="shared" ref="F1667:F1730" si="53">IF(ISBLANK(E1667),"НЕТ","ДА")</f>
        <v>ДА</v>
      </c>
    </row>
    <row r="1668" spans="1:6">
      <c r="A1668" t="str">
        <f t="shared" si="52"/>
        <v>126Евгений</v>
      </c>
      <c r="B1668" s="390" t="s">
        <v>450</v>
      </c>
      <c r="C1668" s="390">
        <v>126</v>
      </c>
      <c r="D1668" s="390">
        <v>6</v>
      </c>
      <c r="E1668" s="390" t="s">
        <v>879</v>
      </c>
      <c r="F1668" t="str">
        <f t="shared" si="53"/>
        <v>ДА</v>
      </c>
    </row>
    <row r="1669" spans="1:6">
      <c r="A1669" t="str">
        <f t="shared" si="52"/>
        <v>144Евгений</v>
      </c>
      <c r="B1669" s="390" t="s">
        <v>450</v>
      </c>
      <c r="C1669" s="390">
        <v>144</v>
      </c>
      <c r="D1669" s="390">
        <v>7</v>
      </c>
      <c r="E1669" s="390" t="s">
        <v>880</v>
      </c>
      <c r="F1669" t="str">
        <f t="shared" si="53"/>
        <v>ДА</v>
      </c>
    </row>
    <row r="1670" spans="1:6">
      <c r="A1670" t="str">
        <f t="shared" si="52"/>
        <v>77Евгений</v>
      </c>
      <c r="B1670" s="390" t="s">
        <v>450</v>
      </c>
      <c r="C1670" s="390">
        <v>77</v>
      </c>
      <c r="D1670" s="390">
        <v>6</v>
      </c>
      <c r="E1670" s="390"/>
      <c r="F1670" t="str">
        <f t="shared" si="53"/>
        <v>НЕТ</v>
      </c>
    </row>
    <row r="1671" spans="1:6">
      <c r="A1671" t="str">
        <f t="shared" si="52"/>
        <v>12Евгений</v>
      </c>
      <c r="B1671" s="390" t="s">
        <v>450</v>
      </c>
      <c r="C1671" s="390">
        <v>12</v>
      </c>
      <c r="D1671" s="390">
        <v>9</v>
      </c>
      <c r="E1671" s="390"/>
      <c r="F1671" t="str">
        <f t="shared" si="53"/>
        <v>НЕТ</v>
      </c>
    </row>
    <row r="1672" spans="1:6">
      <c r="A1672" t="str">
        <f t="shared" si="52"/>
        <v>63Евгений</v>
      </c>
      <c r="B1672" s="390" t="s">
        <v>450</v>
      </c>
      <c r="C1672" s="390">
        <v>63</v>
      </c>
      <c r="D1672" s="390">
        <v>4</v>
      </c>
      <c r="E1672" s="390"/>
      <c r="F1672" t="str">
        <f t="shared" si="53"/>
        <v>НЕТ</v>
      </c>
    </row>
    <row r="1673" spans="1:6">
      <c r="A1673" t="str">
        <f t="shared" si="52"/>
        <v>80Евгений</v>
      </c>
      <c r="B1673" s="390" t="s">
        <v>450</v>
      </c>
      <c r="C1673" s="390">
        <v>80</v>
      </c>
      <c r="D1673" s="390">
        <v>3</v>
      </c>
      <c r="E1673" s="390" t="s">
        <v>881</v>
      </c>
      <c r="F1673" t="str">
        <f t="shared" si="53"/>
        <v>ДА</v>
      </c>
    </row>
    <row r="1674" spans="1:6">
      <c r="A1674" t="str">
        <f t="shared" si="52"/>
        <v>2Евгений</v>
      </c>
      <c r="B1674" s="390" t="s">
        <v>450</v>
      </c>
      <c r="C1674" s="390">
        <v>2</v>
      </c>
      <c r="D1674" s="390">
        <v>6</v>
      </c>
      <c r="E1674" s="390"/>
      <c r="F1674" t="str">
        <f t="shared" si="53"/>
        <v>НЕТ</v>
      </c>
    </row>
    <row r="1675" spans="1:6">
      <c r="A1675" t="str">
        <f t="shared" si="52"/>
        <v>153Евгений</v>
      </c>
      <c r="B1675" s="390" t="s">
        <v>450</v>
      </c>
      <c r="C1675" s="390">
        <v>153</v>
      </c>
      <c r="D1675" s="390">
        <v>5</v>
      </c>
      <c r="E1675" s="390"/>
      <c r="F1675" t="str">
        <f t="shared" si="53"/>
        <v>НЕТ</v>
      </c>
    </row>
    <row r="1676" spans="1:6">
      <c r="A1676" t="str">
        <f t="shared" si="52"/>
        <v>100Евгений</v>
      </c>
      <c r="B1676" s="390" t="s">
        <v>450</v>
      </c>
      <c r="C1676" s="390">
        <v>100</v>
      </c>
      <c r="D1676" s="390">
        <v>10</v>
      </c>
      <c r="E1676" s="390" t="s">
        <v>882</v>
      </c>
      <c r="F1676" t="str">
        <f t="shared" si="53"/>
        <v>ДА</v>
      </c>
    </row>
    <row r="1677" spans="1:6">
      <c r="A1677" t="str">
        <f t="shared" si="52"/>
        <v>57Евгений</v>
      </c>
      <c r="B1677" s="390" t="s">
        <v>450</v>
      </c>
      <c r="C1677" s="390">
        <v>57</v>
      </c>
      <c r="D1677" s="390">
        <v>4</v>
      </c>
      <c r="E1677" s="390"/>
      <c r="F1677" t="str">
        <f t="shared" si="53"/>
        <v>НЕТ</v>
      </c>
    </row>
    <row r="1678" spans="1:6">
      <c r="A1678" t="str">
        <f t="shared" si="52"/>
        <v>19Евгений</v>
      </c>
      <c r="B1678" s="390" t="s">
        <v>450</v>
      </c>
      <c r="C1678" s="390">
        <v>19</v>
      </c>
      <c r="D1678" s="390">
        <v>9</v>
      </c>
      <c r="E1678" s="390"/>
      <c r="F1678" t="str">
        <f t="shared" si="53"/>
        <v>НЕТ</v>
      </c>
    </row>
    <row r="1679" spans="1:6">
      <c r="A1679" t="str">
        <f t="shared" si="52"/>
        <v>139Евгений</v>
      </c>
      <c r="B1679" s="390" t="s">
        <v>450</v>
      </c>
      <c r="C1679" s="390">
        <v>139</v>
      </c>
      <c r="D1679" s="390">
        <v>8</v>
      </c>
      <c r="E1679" s="390"/>
      <c r="F1679" t="str">
        <f t="shared" si="53"/>
        <v>НЕТ</v>
      </c>
    </row>
    <row r="1680" spans="1:6">
      <c r="A1680" t="str">
        <f t="shared" si="52"/>
        <v>132Евгений</v>
      </c>
      <c r="B1680" s="390" t="s">
        <v>450</v>
      </c>
      <c r="C1680" s="390">
        <v>132</v>
      </c>
      <c r="D1680" s="390">
        <v>4</v>
      </c>
      <c r="E1680" s="390"/>
      <c r="F1680" t="str">
        <f t="shared" si="53"/>
        <v>НЕТ</v>
      </c>
    </row>
    <row r="1681" spans="1:6">
      <c r="A1681" t="str">
        <f t="shared" si="52"/>
        <v>137Starvey</v>
      </c>
      <c r="B1681" s="390" t="s">
        <v>428</v>
      </c>
      <c r="C1681" s="390">
        <v>137</v>
      </c>
      <c r="D1681" s="390">
        <v>10</v>
      </c>
      <c r="E1681" s="390"/>
      <c r="F1681" t="str">
        <f t="shared" si="53"/>
        <v>НЕТ</v>
      </c>
    </row>
    <row r="1682" spans="1:6">
      <c r="A1682" t="str">
        <f t="shared" si="52"/>
        <v>59Starvey</v>
      </c>
      <c r="B1682" s="390" t="s">
        <v>428</v>
      </c>
      <c r="C1682" s="390">
        <v>59</v>
      </c>
      <c r="D1682" s="390">
        <v>11</v>
      </c>
      <c r="E1682" s="390"/>
      <c r="F1682" t="str">
        <f t="shared" si="53"/>
        <v>НЕТ</v>
      </c>
    </row>
    <row r="1683" spans="1:6">
      <c r="A1683" t="str">
        <f t="shared" si="52"/>
        <v>56Starvey</v>
      </c>
      <c r="B1683" s="390" t="s">
        <v>428</v>
      </c>
      <c r="C1683" s="390">
        <v>56</v>
      </c>
      <c r="D1683" s="390">
        <v>10</v>
      </c>
      <c r="E1683" s="390"/>
      <c r="F1683" t="str">
        <f t="shared" si="53"/>
        <v>НЕТ</v>
      </c>
    </row>
    <row r="1684" spans="1:6">
      <c r="A1684" t="str">
        <f t="shared" si="52"/>
        <v>29Starvey</v>
      </c>
      <c r="B1684" s="390" t="s">
        <v>428</v>
      </c>
      <c r="C1684" s="390">
        <v>29</v>
      </c>
      <c r="D1684" s="390">
        <v>12</v>
      </c>
      <c r="E1684" s="390"/>
      <c r="F1684" t="str">
        <f t="shared" si="53"/>
        <v>НЕТ</v>
      </c>
    </row>
    <row r="1685" spans="1:6">
      <c r="A1685" t="str">
        <f t="shared" si="52"/>
        <v>144Starvey</v>
      </c>
      <c r="B1685" s="390" t="s">
        <v>428</v>
      </c>
      <c r="C1685" s="390">
        <v>144</v>
      </c>
      <c r="D1685" s="390">
        <v>9</v>
      </c>
      <c r="E1685" s="390"/>
      <c r="F1685" t="str">
        <f t="shared" si="53"/>
        <v>НЕТ</v>
      </c>
    </row>
    <row r="1686" spans="1:6">
      <c r="A1686" t="str">
        <f t="shared" si="52"/>
        <v>148Starvey</v>
      </c>
      <c r="B1686" s="390" t="s">
        <v>428</v>
      </c>
      <c r="C1686" s="390">
        <v>148</v>
      </c>
      <c r="D1686" s="390">
        <v>3</v>
      </c>
      <c r="E1686" s="390"/>
      <c r="F1686" t="str">
        <f t="shared" si="53"/>
        <v>НЕТ</v>
      </c>
    </row>
    <row r="1687" spans="1:6">
      <c r="A1687" t="str">
        <f t="shared" si="52"/>
        <v>18Starvey</v>
      </c>
      <c r="B1687" s="390" t="s">
        <v>428</v>
      </c>
      <c r="C1687" s="390">
        <v>18</v>
      </c>
      <c r="D1687" s="390">
        <v>7</v>
      </c>
      <c r="E1687" s="390"/>
      <c r="F1687" t="str">
        <f t="shared" si="53"/>
        <v>НЕТ</v>
      </c>
    </row>
    <row r="1688" spans="1:6">
      <c r="A1688" t="str">
        <f t="shared" si="52"/>
        <v>70Starvey</v>
      </c>
      <c r="B1688" s="390" t="s">
        <v>428</v>
      </c>
      <c r="C1688" s="390">
        <v>70</v>
      </c>
      <c r="D1688" s="390">
        <v>11</v>
      </c>
      <c r="E1688" s="390"/>
      <c r="F1688" t="str">
        <f t="shared" si="53"/>
        <v>НЕТ</v>
      </c>
    </row>
    <row r="1689" spans="1:6">
      <c r="A1689" t="str">
        <f t="shared" si="52"/>
        <v>105Starvey</v>
      </c>
      <c r="B1689" s="390" t="s">
        <v>428</v>
      </c>
      <c r="C1689" s="390">
        <v>105</v>
      </c>
      <c r="D1689" s="390">
        <v>11</v>
      </c>
      <c r="E1689" s="390"/>
      <c r="F1689" t="str">
        <f t="shared" si="53"/>
        <v>НЕТ</v>
      </c>
    </row>
    <row r="1690" spans="1:6">
      <c r="A1690" t="str">
        <f t="shared" si="52"/>
        <v>88Starvey</v>
      </c>
      <c r="B1690" s="390" t="s">
        <v>428</v>
      </c>
      <c r="C1690" s="390">
        <v>88</v>
      </c>
      <c r="D1690" s="390">
        <v>9</v>
      </c>
      <c r="E1690" s="390"/>
      <c r="F1690" t="str">
        <f t="shared" si="53"/>
        <v>НЕТ</v>
      </c>
    </row>
    <row r="1691" spans="1:6">
      <c r="A1691" t="str">
        <f t="shared" si="52"/>
        <v>135Starvey</v>
      </c>
      <c r="B1691" s="390" t="s">
        <v>428</v>
      </c>
      <c r="C1691" s="390">
        <v>135</v>
      </c>
      <c r="D1691" s="390">
        <v>12</v>
      </c>
      <c r="E1691" s="390"/>
      <c r="F1691" t="str">
        <f t="shared" si="53"/>
        <v>НЕТ</v>
      </c>
    </row>
    <row r="1692" spans="1:6">
      <c r="A1692" t="str">
        <f t="shared" si="52"/>
        <v>85Starvey</v>
      </c>
      <c r="B1692" s="390" t="s">
        <v>428</v>
      </c>
      <c r="C1692" s="390">
        <v>85</v>
      </c>
      <c r="D1692" s="390">
        <v>9</v>
      </c>
      <c r="E1692" s="390"/>
      <c r="F1692" t="str">
        <f t="shared" si="53"/>
        <v>НЕТ</v>
      </c>
    </row>
    <row r="1693" spans="1:6">
      <c r="A1693" t="str">
        <f t="shared" si="52"/>
        <v>86Starvey</v>
      </c>
      <c r="B1693" s="390" t="s">
        <v>428</v>
      </c>
      <c r="C1693" s="390">
        <v>86</v>
      </c>
      <c r="D1693" s="390">
        <v>10</v>
      </c>
      <c r="E1693" s="390"/>
      <c r="F1693" t="str">
        <f t="shared" si="53"/>
        <v>НЕТ</v>
      </c>
    </row>
    <row r="1694" spans="1:6">
      <c r="A1694" t="str">
        <f t="shared" si="52"/>
        <v>9Starvey</v>
      </c>
      <c r="B1694" s="390" t="s">
        <v>428</v>
      </c>
      <c r="C1694" s="390">
        <v>9</v>
      </c>
      <c r="D1694" s="390">
        <v>3</v>
      </c>
      <c r="E1694" s="390"/>
      <c r="F1694" t="str">
        <f t="shared" si="53"/>
        <v>НЕТ</v>
      </c>
    </row>
    <row r="1695" spans="1:6">
      <c r="A1695" t="str">
        <f t="shared" si="52"/>
        <v>100Starvey</v>
      </c>
      <c r="B1695" s="390" t="s">
        <v>428</v>
      </c>
      <c r="C1695" s="390">
        <v>100</v>
      </c>
      <c r="D1695" s="390">
        <v>10</v>
      </c>
      <c r="E1695" s="390"/>
      <c r="F1695" t="str">
        <f t="shared" si="53"/>
        <v>НЕТ</v>
      </c>
    </row>
    <row r="1696" spans="1:6">
      <c r="A1696" t="str">
        <f t="shared" si="52"/>
        <v>39Starvey</v>
      </c>
      <c r="B1696" s="390" t="s">
        <v>428</v>
      </c>
      <c r="C1696" s="390">
        <v>39</v>
      </c>
      <c r="D1696" s="390">
        <v>12</v>
      </c>
      <c r="E1696" s="390"/>
      <c r="F1696" t="str">
        <f t="shared" si="53"/>
        <v>НЕТ</v>
      </c>
    </row>
    <row r="1697" spans="1:6">
      <c r="A1697" t="str">
        <f t="shared" si="52"/>
        <v>141Starvey</v>
      </c>
      <c r="B1697" s="390" t="s">
        <v>428</v>
      </c>
      <c r="C1697" s="390">
        <v>141</v>
      </c>
      <c r="D1697" s="390">
        <v>8</v>
      </c>
      <c r="E1697" s="390"/>
      <c r="F1697" t="str">
        <f t="shared" si="53"/>
        <v>НЕТ</v>
      </c>
    </row>
    <row r="1698" spans="1:6">
      <c r="A1698" t="str">
        <f t="shared" si="52"/>
        <v>2Starvey</v>
      </c>
      <c r="B1698" s="390" t="s">
        <v>428</v>
      </c>
      <c r="C1698" s="390">
        <v>2</v>
      </c>
      <c r="D1698" s="390">
        <v>9</v>
      </c>
      <c r="E1698" s="390"/>
      <c r="F1698" t="str">
        <f t="shared" si="53"/>
        <v>НЕТ</v>
      </c>
    </row>
    <row r="1699" spans="1:6">
      <c r="A1699" t="str">
        <f t="shared" si="52"/>
        <v>40Starvey</v>
      </c>
      <c r="B1699" s="390" t="s">
        <v>428</v>
      </c>
      <c r="C1699" s="390">
        <v>40</v>
      </c>
      <c r="D1699" s="390">
        <v>10</v>
      </c>
      <c r="E1699" s="390" t="s">
        <v>883</v>
      </c>
      <c r="F1699" t="str">
        <f t="shared" si="53"/>
        <v>ДА</v>
      </c>
    </row>
    <row r="1700" spans="1:6">
      <c r="A1700" t="str">
        <f t="shared" si="52"/>
        <v>95Starvey</v>
      </c>
      <c r="B1700" s="390" t="s">
        <v>428</v>
      </c>
      <c r="C1700" s="390">
        <v>95</v>
      </c>
      <c r="D1700" s="390">
        <v>2</v>
      </c>
      <c r="E1700" s="390"/>
      <c r="F1700" t="str">
        <f t="shared" si="53"/>
        <v>НЕТ</v>
      </c>
    </row>
    <row r="1701" spans="1:6">
      <c r="A1701" t="str">
        <f t="shared" si="52"/>
        <v>129Starvey</v>
      </c>
      <c r="B1701" s="390" t="s">
        <v>428</v>
      </c>
      <c r="C1701" s="390">
        <v>129</v>
      </c>
      <c r="D1701" s="390">
        <v>8</v>
      </c>
      <c r="E1701" s="390"/>
      <c r="F1701" t="str">
        <f t="shared" si="53"/>
        <v>НЕТ</v>
      </c>
    </row>
    <row r="1702" spans="1:6">
      <c r="A1702" t="str">
        <f t="shared" si="52"/>
        <v>79Starvey</v>
      </c>
      <c r="B1702" s="390" t="s">
        <v>428</v>
      </c>
      <c r="C1702" s="390">
        <v>79</v>
      </c>
      <c r="D1702" s="390">
        <v>10</v>
      </c>
      <c r="E1702" s="390"/>
      <c r="F1702" t="str">
        <f t="shared" si="53"/>
        <v>НЕТ</v>
      </c>
    </row>
    <row r="1703" spans="1:6">
      <c r="A1703" t="str">
        <f t="shared" si="52"/>
        <v>4Starvey</v>
      </c>
      <c r="B1703" s="390" t="s">
        <v>428</v>
      </c>
      <c r="C1703" s="390">
        <v>4</v>
      </c>
      <c r="D1703" s="390">
        <v>10</v>
      </c>
      <c r="E1703" s="390"/>
      <c r="F1703" t="str">
        <f t="shared" si="53"/>
        <v>НЕТ</v>
      </c>
    </row>
    <row r="1704" spans="1:6">
      <c r="A1704" t="str">
        <f t="shared" si="52"/>
        <v>60Starvey</v>
      </c>
      <c r="B1704" s="390" t="s">
        <v>428</v>
      </c>
      <c r="C1704" s="390">
        <v>60</v>
      </c>
      <c r="D1704" s="390">
        <v>9</v>
      </c>
      <c r="E1704" s="390"/>
      <c r="F1704" t="str">
        <f t="shared" si="53"/>
        <v>НЕТ</v>
      </c>
    </row>
    <row r="1705" spans="1:6">
      <c r="A1705" t="str">
        <f t="shared" si="52"/>
        <v>28Starvey</v>
      </c>
      <c r="B1705" s="390" t="s">
        <v>428</v>
      </c>
      <c r="C1705" s="390">
        <v>28</v>
      </c>
      <c r="D1705" s="390">
        <v>11</v>
      </c>
      <c r="E1705" s="390"/>
      <c r="F1705" t="str">
        <f t="shared" si="53"/>
        <v>НЕТ</v>
      </c>
    </row>
    <row r="1706" spans="1:6">
      <c r="A1706" t="str">
        <f t="shared" si="52"/>
        <v>112Starvey</v>
      </c>
      <c r="B1706" s="390" t="s">
        <v>428</v>
      </c>
      <c r="C1706" s="390">
        <v>112</v>
      </c>
      <c r="D1706" s="390">
        <v>10</v>
      </c>
      <c r="E1706" s="390"/>
      <c r="F1706" t="str">
        <f t="shared" si="53"/>
        <v>НЕТ</v>
      </c>
    </row>
    <row r="1707" spans="1:6">
      <c r="A1707" t="str">
        <f t="shared" si="52"/>
        <v>49Starvey</v>
      </c>
      <c r="B1707" s="390" t="s">
        <v>428</v>
      </c>
      <c r="C1707" s="390">
        <v>49</v>
      </c>
      <c r="D1707" s="390">
        <v>10</v>
      </c>
      <c r="E1707" s="390"/>
      <c r="F1707" t="str">
        <f t="shared" si="53"/>
        <v>НЕТ</v>
      </c>
    </row>
    <row r="1708" spans="1:6">
      <c r="A1708" t="str">
        <f t="shared" si="52"/>
        <v>114Starvey</v>
      </c>
      <c r="B1708" s="390" t="s">
        <v>428</v>
      </c>
      <c r="C1708" s="390">
        <v>114</v>
      </c>
      <c r="D1708" s="390">
        <v>8</v>
      </c>
      <c r="E1708" s="390"/>
      <c r="F1708" t="str">
        <f t="shared" si="53"/>
        <v>НЕТ</v>
      </c>
    </row>
    <row r="1709" spans="1:6">
      <c r="A1709" t="str">
        <f t="shared" si="52"/>
        <v>109Starvey</v>
      </c>
      <c r="B1709" s="390" t="s">
        <v>428</v>
      </c>
      <c r="C1709" s="390">
        <v>109</v>
      </c>
      <c r="D1709" s="390">
        <v>11</v>
      </c>
      <c r="E1709" s="390"/>
      <c r="F1709" t="str">
        <f t="shared" si="53"/>
        <v>НЕТ</v>
      </c>
    </row>
    <row r="1710" spans="1:6">
      <c r="A1710" t="str">
        <f t="shared" si="52"/>
        <v>1Starvey</v>
      </c>
      <c r="B1710" s="390" t="s">
        <v>428</v>
      </c>
      <c r="C1710" s="390">
        <v>1</v>
      </c>
      <c r="D1710" s="390">
        <v>9</v>
      </c>
      <c r="E1710" s="390"/>
      <c r="F1710" t="str">
        <f t="shared" si="53"/>
        <v>НЕТ</v>
      </c>
    </row>
    <row r="1711" spans="1:6">
      <c r="A1711" t="str">
        <f t="shared" si="52"/>
        <v>27Starvey</v>
      </c>
      <c r="B1711" s="390" t="s">
        <v>428</v>
      </c>
      <c r="C1711" s="390">
        <v>27</v>
      </c>
      <c r="D1711" s="390">
        <v>10</v>
      </c>
      <c r="E1711" s="390"/>
      <c r="F1711" t="str">
        <f t="shared" si="53"/>
        <v>НЕТ</v>
      </c>
    </row>
    <row r="1712" spans="1:6">
      <c r="A1712" t="str">
        <f t="shared" si="52"/>
        <v>98Starvey</v>
      </c>
      <c r="B1712" s="390" t="s">
        <v>428</v>
      </c>
      <c r="C1712" s="390">
        <v>98</v>
      </c>
      <c r="D1712" s="390">
        <v>9</v>
      </c>
      <c r="E1712" s="390"/>
      <c r="F1712" t="str">
        <f t="shared" si="53"/>
        <v>НЕТ</v>
      </c>
    </row>
    <row r="1713" spans="1:6">
      <c r="A1713" t="str">
        <f t="shared" si="52"/>
        <v>36Starvey</v>
      </c>
      <c r="B1713" s="390" t="s">
        <v>428</v>
      </c>
      <c r="C1713" s="390">
        <v>36</v>
      </c>
      <c r="D1713" s="390">
        <v>9</v>
      </c>
      <c r="E1713" s="390"/>
      <c r="F1713" t="str">
        <f t="shared" si="53"/>
        <v>НЕТ</v>
      </c>
    </row>
    <row r="1714" spans="1:6">
      <c r="A1714" t="str">
        <f t="shared" si="52"/>
        <v>107Starvey</v>
      </c>
      <c r="B1714" s="390" t="s">
        <v>428</v>
      </c>
      <c r="C1714" s="390">
        <v>107</v>
      </c>
      <c r="D1714" s="390">
        <v>12</v>
      </c>
      <c r="E1714" s="390"/>
      <c r="F1714" t="str">
        <f t="shared" si="53"/>
        <v>НЕТ</v>
      </c>
    </row>
    <row r="1715" spans="1:6">
      <c r="A1715" t="str">
        <f t="shared" si="52"/>
        <v>157Starvey</v>
      </c>
      <c r="B1715" s="390" t="s">
        <v>428</v>
      </c>
      <c r="C1715" s="390">
        <v>157</v>
      </c>
      <c r="D1715" s="390">
        <v>11</v>
      </c>
      <c r="E1715" s="390"/>
      <c r="F1715" t="str">
        <f t="shared" si="53"/>
        <v>НЕТ</v>
      </c>
    </row>
    <row r="1716" spans="1:6">
      <c r="A1716" t="str">
        <f t="shared" si="52"/>
        <v>6Starvey</v>
      </c>
      <c r="B1716" s="390" t="s">
        <v>428</v>
      </c>
      <c r="C1716" s="390">
        <v>6</v>
      </c>
      <c r="D1716" s="390">
        <v>10</v>
      </c>
      <c r="E1716" s="390"/>
      <c r="F1716" t="str">
        <f t="shared" si="53"/>
        <v>НЕТ</v>
      </c>
    </row>
    <row r="1717" spans="1:6">
      <c r="A1717" t="str">
        <f t="shared" si="52"/>
        <v>145Starvey</v>
      </c>
      <c r="B1717" s="390" t="s">
        <v>428</v>
      </c>
      <c r="C1717" s="390">
        <v>145</v>
      </c>
      <c r="D1717" s="390">
        <v>9</v>
      </c>
      <c r="E1717" s="390"/>
      <c r="F1717" t="str">
        <f t="shared" si="53"/>
        <v>НЕТ</v>
      </c>
    </row>
    <row r="1718" spans="1:6">
      <c r="A1718" t="str">
        <f t="shared" si="52"/>
        <v>69Vosdux</v>
      </c>
      <c r="B1718" s="390" t="s">
        <v>232</v>
      </c>
      <c r="C1718" s="390">
        <v>69</v>
      </c>
      <c r="D1718" s="390">
        <v>6</v>
      </c>
      <c r="E1718" s="390"/>
      <c r="F1718" t="str">
        <f t="shared" si="53"/>
        <v>НЕТ</v>
      </c>
    </row>
    <row r="1719" spans="1:6">
      <c r="A1719" t="str">
        <f t="shared" si="52"/>
        <v>79Vosdux</v>
      </c>
      <c r="B1719" s="390" t="s">
        <v>232</v>
      </c>
      <c r="C1719" s="390">
        <v>79</v>
      </c>
      <c r="D1719" s="390">
        <v>4</v>
      </c>
      <c r="E1719" s="390"/>
      <c r="F1719" t="str">
        <f t="shared" si="53"/>
        <v>НЕТ</v>
      </c>
    </row>
    <row r="1720" spans="1:6">
      <c r="A1720" t="str">
        <f t="shared" si="52"/>
        <v>159Vosdux</v>
      </c>
      <c r="B1720" s="390" t="s">
        <v>232</v>
      </c>
      <c r="C1720" s="390">
        <v>159</v>
      </c>
      <c r="D1720" s="390">
        <v>4</v>
      </c>
      <c r="E1720" s="390"/>
      <c r="F1720" t="str">
        <f t="shared" si="53"/>
        <v>НЕТ</v>
      </c>
    </row>
    <row r="1721" spans="1:6">
      <c r="A1721" t="str">
        <f t="shared" si="52"/>
        <v>87Vosdux</v>
      </c>
      <c r="B1721" s="390" t="s">
        <v>232</v>
      </c>
      <c r="C1721" s="390">
        <v>87</v>
      </c>
      <c r="D1721" s="390">
        <v>7</v>
      </c>
      <c r="E1721" s="390"/>
      <c r="F1721" t="str">
        <f t="shared" si="53"/>
        <v>НЕТ</v>
      </c>
    </row>
    <row r="1722" spans="1:6">
      <c r="A1722" t="str">
        <f t="shared" si="52"/>
        <v>91Vosdux</v>
      </c>
      <c r="B1722" s="390" t="s">
        <v>232</v>
      </c>
      <c r="C1722" s="390">
        <v>91</v>
      </c>
      <c r="D1722" s="390">
        <v>5</v>
      </c>
      <c r="E1722" s="390"/>
      <c r="F1722" t="str">
        <f t="shared" si="53"/>
        <v>НЕТ</v>
      </c>
    </row>
    <row r="1723" spans="1:6">
      <c r="A1723" t="str">
        <f t="shared" si="52"/>
        <v>142Vosdux</v>
      </c>
      <c r="B1723" s="390" t="s">
        <v>232</v>
      </c>
      <c r="C1723" s="390">
        <v>142</v>
      </c>
      <c r="D1723" s="390">
        <v>8</v>
      </c>
      <c r="E1723" s="390"/>
      <c r="F1723" t="str">
        <f t="shared" si="53"/>
        <v>НЕТ</v>
      </c>
    </row>
    <row r="1724" spans="1:6">
      <c r="A1724" t="str">
        <f t="shared" si="52"/>
        <v>38Vosdux</v>
      </c>
      <c r="B1724" s="390" t="s">
        <v>232</v>
      </c>
      <c r="C1724" s="390">
        <v>38</v>
      </c>
      <c r="D1724" s="390">
        <v>6</v>
      </c>
      <c r="E1724" s="390"/>
      <c r="F1724" t="str">
        <f t="shared" si="53"/>
        <v>НЕТ</v>
      </c>
    </row>
    <row r="1725" spans="1:6">
      <c r="A1725" t="str">
        <f t="shared" si="52"/>
        <v>106Vosdux</v>
      </c>
      <c r="B1725" s="390" t="s">
        <v>232</v>
      </c>
      <c r="C1725" s="390">
        <v>106</v>
      </c>
      <c r="D1725" s="390">
        <v>4</v>
      </c>
      <c r="E1725" s="390"/>
      <c r="F1725" t="str">
        <f t="shared" si="53"/>
        <v>НЕТ</v>
      </c>
    </row>
    <row r="1726" spans="1:6">
      <c r="A1726" t="str">
        <f t="shared" si="52"/>
        <v>128Vosdux</v>
      </c>
      <c r="B1726" s="390" t="s">
        <v>232</v>
      </c>
      <c r="C1726" s="390">
        <v>128</v>
      </c>
      <c r="D1726" s="390">
        <v>4</v>
      </c>
      <c r="E1726" s="390"/>
      <c r="F1726" t="str">
        <f t="shared" si="53"/>
        <v>НЕТ</v>
      </c>
    </row>
    <row r="1727" spans="1:6">
      <c r="A1727" t="str">
        <f t="shared" si="52"/>
        <v>8Vosdux</v>
      </c>
      <c r="B1727" s="390" t="s">
        <v>232</v>
      </c>
      <c r="C1727" s="390">
        <v>8</v>
      </c>
      <c r="D1727" s="390">
        <v>4</v>
      </c>
      <c r="E1727" s="390"/>
      <c r="F1727" t="str">
        <f t="shared" si="53"/>
        <v>НЕТ</v>
      </c>
    </row>
    <row r="1728" spans="1:6">
      <c r="A1728" t="str">
        <f t="shared" si="52"/>
        <v>135Vosdux</v>
      </c>
      <c r="B1728" s="390" t="s">
        <v>232</v>
      </c>
      <c r="C1728" s="390">
        <v>135</v>
      </c>
      <c r="D1728" s="390">
        <v>7</v>
      </c>
      <c r="E1728" s="390"/>
      <c r="F1728" t="str">
        <f t="shared" si="53"/>
        <v>НЕТ</v>
      </c>
    </row>
    <row r="1729" spans="1:6">
      <c r="A1729" t="str">
        <f t="shared" si="52"/>
        <v>136Vosdux</v>
      </c>
      <c r="B1729" s="390" t="s">
        <v>232</v>
      </c>
      <c r="C1729" s="390">
        <v>136</v>
      </c>
      <c r="D1729" s="390">
        <v>6</v>
      </c>
      <c r="E1729" s="390"/>
      <c r="F1729" t="str">
        <f t="shared" si="53"/>
        <v>НЕТ</v>
      </c>
    </row>
    <row r="1730" spans="1:6">
      <c r="A1730" t="str">
        <f t="shared" si="52"/>
        <v>28Vosdux</v>
      </c>
      <c r="B1730" s="390" t="s">
        <v>232</v>
      </c>
      <c r="C1730" s="390">
        <v>28</v>
      </c>
      <c r="D1730" s="390">
        <v>6</v>
      </c>
      <c r="E1730" s="390"/>
      <c r="F1730" t="str">
        <f t="shared" si="53"/>
        <v>НЕТ</v>
      </c>
    </row>
    <row r="1731" spans="1:6">
      <c r="A1731" t="str">
        <f t="shared" ref="A1731:A1794" si="54">CONCATENATE(C1731,B1731)</f>
        <v>47Vosdux</v>
      </c>
      <c r="B1731" s="390" t="s">
        <v>232</v>
      </c>
      <c r="C1731" s="390">
        <v>47</v>
      </c>
      <c r="D1731" s="390">
        <v>4</v>
      </c>
      <c r="E1731" s="390"/>
      <c r="F1731" t="str">
        <f t="shared" ref="F1731:F1794" si="55">IF(ISBLANK(E1731),"НЕТ","ДА")</f>
        <v>НЕТ</v>
      </c>
    </row>
    <row r="1732" spans="1:6">
      <c r="A1732" t="str">
        <f t="shared" si="54"/>
        <v>45Vosdux</v>
      </c>
      <c r="B1732" s="390" t="s">
        <v>232</v>
      </c>
      <c r="C1732" s="390">
        <v>45</v>
      </c>
      <c r="D1732" s="390">
        <v>4</v>
      </c>
      <c r="E1732" s="390"/>
      <c r="F1732" t="str">
        <f t="shared" si="55"/>
        <v>НЕТ</v>
      </c>
    </row>
    <row r="1733" spans="1:6">
      <c r="A1733" t="str">
        <f t="shared" si="54"/>
        <v>48Vosdux</v>
      </c>
      <c r="B1733" s="390" t="s">
        <v>232</v>
      </c>
      <c r="C1733" s="390">
        <v>48</v>
      </c>
      <c r="D1733" s="390">
        <v>4</v>
      </c>
      <c r="E1733" s="390"/>
      <c r="F1733" t="str">
        <f t="shared" si="55"/>
        <v>НЕТ</v>
      </c>
    </row>
    <row r="1734" spans="1:6">
      <c r="A1734" t="str">
        <f t="shared" si="54"/>
        <v>157Vosdux</v>
      </c>
      <c r="B1734" s="390" t="s">
        <v>232</v>
      </c>
      <c r="C1734" s="390">
        <v>157</v>
      </c>
      <c r="D1734" s="390">
        <v>6</v>
      </c>
      <c r="E1734" s="390"/>
      <c r="F1734" t="str">
        <f t="shared" si="55"/>
        <v>НЕТ</v>
      </c>
    </row>
    <row r="1735" spans="1:6">
      <c r="A1735" t="str">
        <f t="shared" si="54"/>
        <v>71Vosdux</v>
      </c>
      <c r="B1735" s="390" t="s">
        <v>232</v>
      </c>
      <c r="C1735" s="390">
        <v>71</v>
      </c>
      <c r="D1735" s="390">
        <v>4</v>
      </c>
      <c r="E1735" s="390"/>
      <c r="F1735" t="str">
        <f t="shared" si="55"/>
        <v>НЕТ</v>
      </c>
    </row>
    <row r="1736" spans="1:6">
      <c r="A1736" t="str">
        <f t="shared" si="54"/>
        <v>63Vosdux</v>
      </c>
      <c r="B1736" s="390" t="s">
        <v>232</v>
      </c>
      <c r="C1736" s="390">
        <v>63</v>
      </c>
      <c r="D1736" s="390">
        <v>4</v>
      </c>
      <c r="E1736" s="390"/>
      <c r="F1736" t="str">
        <f t="shared" si="55"/>
        <v>НЕТ</v>
      </c>
    </row>
    <row r="1737" spans="1:6">
      <c r="A1737" t="str">
        <f t="shared" si="54"/>
        <v>110Vosdux</v>
      </c>
      <c r="B1737" s="390" t="s">
        <v>232</v>
      </c>
      <c r="C1737" s="390">
        <v>110</v>
      </c>
      <c r="D1737" s="390">
        <v>8</v>
      </c>
      <c r="E1737" s="390"/>
      <c r="F1737" t="str">
        <f t="shared" si="55"/>
        <v>НЕТ</v>
      </c>
    </row>
    <row r="1738" spans="1:6">
      <c r="A1738" t="str">
        <f t="shared" si="54"/>
        <v>153Vosdux</v>
      </c>
      <c r="B1738" s="390" t="s">
        <v>232</v>
      </c>
      <c r="C1738" s="390">
        <v>153</v>
      </c>
      <c r="D1738" s="390">
        <v>4</v>
      </c>
      <c r="E1738" s="390"/>
      <c r="F1738" t="str">
        <f t="shared" si="55"/>
        <v>НЕТ</v>
      </c>
    </row>
    <row r="1739" spans="1:6">
      <c r="A1739" t="str">
        <f t="shared" si="54"/>
        <v>14Vosdux</v>
      </c>
      <c r="B1739" s="390" t="s">
        <v>232</v>
      </c>
      <c r="C1739" s="390">
        <v>14</v>
      </c>
      <c r="D1739" s="390">
        <v>4</v>
      </c>
      <c r="E1739" s="390"/>
      <c r="F1739" t="str">
        <f t="shared" si="55"/>
        <v>НЕТ</v>
      </c>
    </row>
    <row r="1740" spans="1:6">
      <c r="A1740" t="str">
        <f t="shared" si="54"/>
        <v>113Vosdux</v>
      </c>
      <c r="B1740" s="390" t="s">
        <v>232</v>
      </c>
      <c r="C1740" s="390">
        <v>113</v>
      </c>
      <c r="D1740" s="390">
        <v>7</v>
      </c>
      <c r="E1740" s="390"/>
      <c r="F1740" t="str">
        <f t="shared" si="55"/>
        <v>НЕТ</v>
      </c>
    </row>
    <row r="1741" spans="1:6">
      <c r="A1741" t="str">
        <f t="shared" si="54"/>
        <v>108Vosdux</v>
      </c>
      <c r="B1741" s="390" t="s">
        <v>232</v>
      </c>
      <c r="C1741" s="390">
        <v>108</v>
      </c>
      <c r="D1741" s="390">
        <v>8</v>
      </c>
      <c r="E1741" s="390"/>
      <c r="F1741" t="str">
        <f t="shared" si="55"/>
        <v>НЕТ</v>
      </c>
    </row>
    <row r="1742" spans="1:6">
      <c r="A1742" t="str">
        <f t="shared" si="54"/>
        <v>46Vosdux</v>
      </c>
      <c r="B1742" s="390" t="s">
        <v>232</v>
      </c>
      <c r="C1742" s="390">
        <v>46</v>
      </c>
      <c r="D1742" s="390">
        <v>4</v>
      </c>
      <c r="E1742" s="390"/>
      <c r="F1742" t="str">
        <f t="shared" si="55"/>
        <v>НЕТ</v>
      </c>
    </row>
    <row r="1743" spans="1:6">
      <c r="A1743" t="str">
        <f t="shared" si="54"/>
        <v>32Vosdux</v>
      </c>
      <c r="B1743" s="390" t="s">
        <v>232</v>
      </c>
      <c r="C1743" s="390">
        <v>32</v>
      </c>
      <c r="D1743" s="390">
        <v>4</v>
      </c>
      <c r="E1743" s="390"/>
      <c r="F1743" t="str">
        <f t="shared" si="55"/>
        <v>НЕТ</v>
      </c>
    </row>
    <row r="1744" spans="1:6">
      <c r="A1744" t="str">
        <f t="shared" si="54"/>
        <v>35Vosdux</v>
      </c>
      <c r="B1744" s="390" t="s">
        <v>232</v>
      </c>
      <c r="C1744" s="390">
        <v>35</v>
      </c>
      <c r="D1744" s="390">
        <v>5</v>
      </c>
      <c r="E1744" s="390"/>
      <c r="F1744" t="str">
        <f t="shared" si="55"/>
        <v>НЕТ</v>
      </c>
    </row>
    <row r="1745" spans="1:6">
      <c r="A1745" t="str">
        <f t="shared" si="54"/>
        <v>59Vosdux</v>
      </c>
      <c r="B1745" s="390" t="s">
        <v>232</v>
      </c>
      <c r="C1745" s="390">
        <v>59</v>
      </c>
      <c r="D1745" s="390">
        <v>5</v>
      </c>
      <c r="E1745" s="390"/>
      <c r="F1745" t="str">
        <f t="shared" si="55"/>
        <v>НЕТ</v>
      </c>
    </row>
    <row r="1746" spans="1:6">
      <c r="A1746" t="str">
        <f t="shared" si="54"/>
        <v>117Vosdux</v>
      </c>
      <c r="B1746" s="390" t="s">
        <v>232</v>
      </c>
      <c r="C1746" s="390">
        <v>117</v>
      </c>
      <c r="D1746" s="390">
        <v>6</v>
      </c>
      <c r="E1746" s="390"/>
      <c r="F1746" t="str">
        <f t="shared" si="55"/>
        <v>НЕТ</v>
      </c>
    </row>
    <row r="1747" spans="1:6">
      <c r="A1747" t="str">
        <f t="shared" si="54"/>
        <v>96Vosdux</v>
      </c>
      <c r="B1747" s="390" t="s">
        <v>232</v>
      </c>
      <c r="C1747" s="390">
        <v>96</v>
      </c>
      <c r="D1747" s="390">
        <v>4</v>
      </c>
      <c r="E1747" s="390"/>
      <c r="F1747" t="str">
        <f t="shared" si="55"/>
        <v>НЕТ</v>
      </c>
    </row>
    <row r="1748" spans="1:6">
      <c r="A1748" t="str">
        <f t="shared" si="54"/>
        <v>30Vosdux</v>
      </c>
      <c r="B1748" s="390" t="s">
        <v>232</v>
      </c>
      <c r="C1748" s="390">
        <v>30</v>
      </c>
      <c r="D1748" s="390">
        <v>4</v>
      </c>
      <c r="E1748" s="390"/>
      <c r="F1748" t="str">
        <f t="shared" si="55"/>
        <v>НЕТ</v>
      </c>
    </row>
    <row r="1749" spans="1:6">
      <c r="A1749" t="str">
        <f t="shared" si="54"/>
        <v>97Vosdux</v>
      </c>
      <c r="B1749" s="390" t="s">
        <v>232</v>
      </c>
      <c r="C1749" s="390">
        <v>97</v>
      </c>
      <c r="D1749" s="390">
        <v>4</v>
      </c>
      <c r="E1749" s="390"/>
      <c r="F1749" t="str">
        <f t="shared" si="55"/>
        <v>НЕТ</v>
      </c>
    </row>
    <row r="1750" spans="1:6">
      <c r="A1750" t="str">
        <f t="shared" si="54"/>
        <v>60Vosdux</v>
      </c>
      <c r="B1750" s="390" t="s">
        <v>232</v>
      </c>
      <c r="C1750" s="390">
        <v>60</v>
      </c>
      <c r="D1750" s="390">
        <v>4</v>
      </c>
      <c r="E1750" s="390"/>
      <c r="F1750" t="str">
        <f t="shared" si="55"/>
        <v>НЕТ</v>
      </c>
    </row>
    <row r="1751" spans="1:6">
      <c r="A1751" t="str">
        <f t="shared" si="54"/>
        <v>84Vosdux</v>
      </c>
      <c r="B1751" s="390" t="s">
        <v>232</v>
      </c>
      <c r="C1751" s="390">
        <v>84</v>
      </c>
      <c r="D1751" s="390">
        <v>4</v>
      </c>
      <c r="E1751" s="390"/>
      <c r="F1751" t="str">
        <f t="shared" si="55"/>
        <v>НЕТ</v>
      </c>
    </row>
    <row r="1752" spans="1:6">
      <c r="A1752" t="str">
        <f t="shared" si="54"/>
        <v>33Vosdux</v>
      </c>
      <c r="B1752" s="390" t="s">
        <v>232</v>
      </c>
      <c r="C1752" s="390">
        <v>33</v>
      </c>
      <c r="D1752" s="390">
        <v>7</v>
      </c>
      <c r="E1752" s="390"/>
      <c r="F1752" t="str">
        <f t="shared" si="55"/>
        <v>НЕТ</v>
      </c>
    </row>
    <row r="1753" spans="1:6">
      <c r="A1753" t="str">
        <f t="shared" si="54"/>
        <v>143Vosdux</v>
      </c>
      <c r="B1753" s="390" t="s">
        <v>232</v>
      </c>
      <c r="C1753" s="390">
        <v>143</v>
      </c>
      <c r="D1753" s="390">
        <v>7</v>
      </c>
      <c r="E1753" s="390"/>
      <c r="F1753" t="str">
        <f t="shared" si="55"/>
        <v>НЕТ</v>
      </c>
    </row>
    <row r="1754" spans="1:6">
      <c r="A1754" t="str">
        <f t="shared" si="54"/>
        <v>40Vosdux</v>
      </c>
      <c r="B1754" s="390" t="s">
        <v>232</v>
      </c>
      <c r="C1754" s="390">
        <v>40</v>
      </c>
      <c r="D1754" s="390">
        <v>5</v>
      </c>
      <c r="E1754" s="390"/>
      <c r="F1754" t="str">
        <f t="shared" si="55"/>
        <v>НЕТ</v>
      </c>
    </row>
    <row r="1755" spans="1:6">
      <c r="A1755" t="str">
        <f t="shared" si="54"/>
        <v>4Vosdux</v>
      </c>
      <c r="B1755" s="390" t="s">
        <v>232</v>
      </c>
      <c r="C1755" s="390">
        <v>4</v>
      </c>
      <c r="D1755" s="390">
        <v>8</v>
      </c>
      <c r="E1755" s="390"/>
      <c r="F1755" t="str">
        <f t="shared" si="55"/>
        <v>НЕТ</v>
      </c>
    </row>
    <row r="1756" spans="1:6">
      <c r="A1756" t="str">
        <f t="shared" si="54"/>
        <v>1Vosdux</v>
      </c>
      <c r="B1756" s="390" t="s">
        <v>232</v>
      </c>
      <c r="C1756" s="390">
        <v>1</v>
      </c>
      <c r="D1756" s="390">
        <v>7</v>
      </c>
      <c r="E1756" s="390"/>
      <c r="F1756" t="str">
        <f t="shared" si="55"/>
        <v>НЕТ</v>
      </c>
    </row>
    <row r="1757" spans="1:6">
      <c r="A1757" t="str">
        <f t="shared" si="54"/>
        <v>18Vosdux</v>
      </c>
      <c r="B1757" s="390" t="s">
        <v>232</v>
      </c>
      <c r="C1757" s="390">
        <v>18</v>
      </c>
      <c r="D1757" s="390">
        <v>6</v>
      </c>
      <c r="E1757" s="390"/>
      <c r="F1757" t="str">
        <f t="shared" si="55"/>
        <v>НЕТ</v>
      </c>
    </row>
    <row r="1758" spans="1:6">
      <c r="A1758" t="str">
        <f t="shared" si="54"/>
        <v>123Vosdux</v>
      </c>
      <c r="B1758" s="390" t="s">
        <v>232</v>
      </c>
      <c r="C1758" s="390">
        <v>123</v>
      </c>
      <c r="D1758" s="390">
        <v>5</v>
      </c>
      <c r="E1758" s="390"/>
      <c r="F1758" t="str">
        <f t="shared" si="55"/>
        <v>НЕТ</v>
      </c>
    </row>
    <row r="1759" spans="1:6">
      <c r="A1759" t="str">
        <f t="shared" si="54"/>
        <v>73Vosdux</v>
      </c>
      <c r="B1759" s="390" t="s">
        <v>232</v>
      </c>
      <c r="C1759" s="390">
        <v>73</v>
      </c>
      <c r="D1759" s="390">
        <v>4</v>
      </c>
      <c r="E1759" s="390"/>
      <c r="F1759" t="str">
        <f t="shared" si="55"/>
        <v>НЕТ</v>
      </c>
    </row>
    <row r="1760" spans="1:6">
      <c r="A1760" t="str">
        <f t="shared" si="54"/>
        <v>72Vosdux</v>
      </c>
      <c r="B1760" s="390" t="s">
        <v>232</v>
      </c>
      <c r="C1760" s="390">
        <v>72</v>
      </c>
      <c r="D1760" s="390">
        <v>4</v>
      </c>
      <c r="E1760" s="390"/>
      <c r="F1760" t="str">
        <f t="shared" si="55"/>
        <v>НЕТ</v>
      </c>
    </row>
    <row r="1761" spans="1:6">
      <c r="A1761" t="str">
        <f t="shared" si="54"/>
        <v>109Vosdux</v>
      </c>
      <c r="B1761" s="390" t="s">
        <v>232</v>
      </c>
      <c r="C1761" s="390">
        <v>109</v>
      </c>
      <c r="D1761" s="390">
        <v>8</v>
      </c>
      <c r="E1761" s="390"/>
      <c r="F1761" t="str">
        <f t="shared" si="55"/>
        <v>НЕТ</v>
      </c>
    </row>
    <row r="1762" spans="1:6">
      <c r="A1762" t="str">
        <f t="shared" si="54"/>
        <v>26Vosdux</v>
      </c>
      <c r="B1762" s="390" t="s">
        <v>232</v>
      </c>
      <c r="C1762" s="390">
        <v>26</v>
      </c>
      <c r="D1762" s="390">
        <v>6</v>
      </c>
      <c r="E1762" s="390"/>
      <c r="F1762" t="str">
        <f t="shared" si="55"/>
        <v>НЕТ</v>
      </c>
    </row>
    <row r="1763" spans="1:6">
      <c r="A1763" t="str">
        <f t="shared" si="54"/>
        <v>19Vosdux</v>
      </c>
      <c r="B1763" s="390" t="s">
        <v>232</v>
      </c>
      <c r="C1763" s="390">
        <v>19</v>
      </c>
      <c r="D1763" s="390">
        <v>9</v>
      </c>
      <c r="E1763" s="390"/>
      <c r="F1763" t="str">
        <f t="shared" si="55"/>
        <v>НЕТ</v>
      </c>
    </row>
    <row r="1764" spans="1:6">
      <c r="A1764" t="str">
        <f t="shared" si="54"/>
        <v>130Vosdux</v>
      </c>
      <c r="B1764" s="390" t="s">
        <v>232</v>
      </c>
      <c r="C1764" s="390">
        <v>130</v>
      </c>
      <c r="D1764" s="390">
        <v>5</v>
      </c>
      <c r="E1764" s="390"/>
      <c r="F1764" t="str">
        <f t="shared" si="55"/>
        <v>НЕТ</v>
      </c>
    </row>
    <row r="1765" spans="1:6">
      <c r="A1765" t="str">
        <f t="shared" si="54"/>
        <v>86Vosdux</v>
      </c>
      <c r="B1765" s="390" t="s">
        <v>232</v>
      </c>
      <c r="C1765" s="390">
        <v>86</v>
      </c>
      <c r="D1765" s="390">
        <v>5</v>
      </c>
      <c r="E1765" s="390"/>
      <c r="F1765" t="str">
        <f t="shared" si="55"/>
        <v>НЕТ</v>
      </c>
    </row>
    <row r="1766" spans="1:6">
      <c r="A1766" t="str">
        <f t="shared" si="54"/>
        <v>85Vosdux</v>
      </c>
      <c r="B1766" s="390" t="s">
        <v>232</v>
      </c>
      <c r="C1766" s="390">
        <v>85</v>
      </c>
      <c r="D1766" s="390">
        <v>6</v>
      </c>
      <c r="E1766" s="390"/>
      <c r="F1766" t="str">
        <f t="shared" si="55"/>
        <v>НЕТ</v>
      </c>
    </row>
    <row r="1767" spans="1:6">
      <c r="A1767" t="str">
        <f t="shared" si="54"/>
        <v>107Vosdux</v>
      </c>
      <c r="B1767" s="390" t="s">
        <v>232</v>
      </c>
      <c r="C1767" s="390">
        <v>107</v>
      </c>
      <c r="D1767" s="390">
        <v>5</v>
      </c>
      <c r="E1767" s="390"/>
      <c r="F1767" t="str">
        <f t="shared" si="55"/>
        <v>НЕТ</v>
      </c>
    </row>
    <row r="1768" spans="1:6">
      <c r="A1768" t="str">
        <f t="shared" si="54"/>
        <v>126Vosdux</v>
      </c>
      <c r="B1768" s="390" t="s">
        <v>232</v>
      </c>
      <c r="C1768" s="390">
        <v>126</v>
      </c>
      <c r="D1768" s="390">
        <v>6</v>
      </c>
      <c r="E1768" s="390"/>
      <c r="F1768" t="str">
        <f t="shared" si="55"/>
        <v>НЕТ</v>
      </c>
    </row>
    <row r="1769" spans="1:6">
      <c r="A1769" t="str">
        <f t="shared" si="54"/>
        <v>98Vosdux</v>
      </c>
      <c r="B1769" s="390" t="s">
        <v>232</v>
      </c>
      <c r="C1769" s="390">
        <v>98</v>
      </c>
      <c r="D1769" s="390">
        <v>7</v>
      </c>
      <c r="E1769" s="390"/>
      <c r="F1769" t="str">
        <f t="shared" si="55"/>
        <v>НЕТ</v>
      </c>
    </row>
    <row r="1770" spans="1:6">
      <c r="A1770" t="str">
        <f t="shared" si="54"/>
        <v>138Vosdux</v>
      </c>
      <c r="B1770" s="390" t="s">
        <v>232</v>
      </c>
      <c r="C1770" s="390">
        <v>138</v>
      </c>
      <c r="D1770" s="390">
        <v>5</v>
      </c>
      <c r="E1770" s="390"/>
      <c r="F1770" t="str">
        <f t="shared" si="55"/>
        <v>НЕТ</v>
      </c>
    </row>
    <row r="1771" spans="1:6">
      <c r="A1771" t="str">
        <f t="shared" si="54"/>
        <v>77Vosdux</v>
      </c>
      <c r="B1771" s="390" t="s">
        <v>232</v>
      </c>
      <c r="C1771" s="390">
        <v>77</v>
      </c>
      <c r="D1771" s="390">
        <v>4</v>
      </c>
      <c r="E1771" s="390"/>
      <c r="F1771" t="str">
        <f t="shared" si="55"/>
        <v>НЕТ</v>
      </c>
    </row>
    <row r="1772" spans="1:6">
      <c r="A1772" t="str">
        <f t="shared" si="54"/>
        <v>29Vosdux</v>
      </c>
      <c r="B1772" s="390" t="s">
        <v>232</v>
      </c>
      <c r="C1772" s="390">
        <v>29</v>
      </c>
      <c r="D1772" s="390">
        <v>6</v>
      </c>
      <c r="E1772" s="390"/>
      <c r="F1772" t="str">
        <f t="shared" si="55"/>
        <v>НЕТ</v>
      </c>
    </row>
    <row r="1773" spans="1:6">
      <c r="A1773" t="str">
        <f t="shared" si="54"/>
        <v>37Vosdux</v>
      </c>
      <c r="B1773" s="390" t="s">
        <v>232</v>
      </c>
      <c r="C1773" s="390">
        <v>37</v>
      </c>
      <c r="D1773" s="390">
        <v>6</v>
      </c>
      <c r="E1773" s="390"/>
      <c r="F1773" t="str">
        <f t="shared" si="55"/>
        <v>НЕТ</v>
      </c>
    </row>
    <row r="1774" spans="1:6">
      <c r="A1774" t="str">
        <f t="shared" si="54"/>
        <v>27Vosdux</v>
      </c>
      <c r="B1774" s="390" t="s">
        <v>232</v>
      </c>
      <c r="C1774" s="390">
        <v>27</v>
      </c>
      <c r="D1774" s="390">
        <v>7</v>
      </c>
      <c r="E1774" s="390"/>
      <c r="F1774" t="str">
        <f t="shared" si="55"/>
        <v>НЕТ</v>
      </c>
    </row>
    <row r="1775" spans="1:6">
      <c r="A1775" t="str">
        <f t="shared" si="54"/>
        <v>155Vosdux</v>
      </c>
      <c r="B1775" s="390" t="s">
        <v>232</v>
      </c>
      <c r="C1775" s="390">
        <v>155</v>
      </c>
      <c r="D1775" s="390">
        <v>9</v>
      </c>
      <c r="E1775" s="390"/>
      <c r="F1775" t="str">
        <f t="shared" si="55"/>
        <v>НЕТ</v>
      </c>
    </row>
    <row r="1776" spans="1:6">
      <c r="A1776" t="str">
        <f t="shared" si="54"/>
        <v>78Vosdux</v>
      </c>
      <c r="B1776" s="390" t="s">
        <v>232</v>
      </c>
      <c r="C1776" s="390">
        <v>78</v>
      </c>
      <c r="D1776" s="390">
        <v>4</v>
      </c>
      <c r="E1776" s="390"/>
      <c r="F1776" t="str">
        <f t="shared" si="55"/>
        <v>НЕТ</v>
      </c>
    </row>
    <row r="1777" spans="1:6">
      <c r="A1777" t="str">
        <f t="shared" si="54"/>
        <v>154Vosdux</v>
      </c>
      <c r="B1777" s="390" t="s">
        <v>232</v>
      </c>
      <c r="C1777" s="390">
        <v>154</v>
      </c>
      <c r="D1777" s="390">
        <v>9</v>
      </c>
      <c r="E1777" s="390"/>
      <c r="F1777" t="str">
        <f t="shared" si="55"/>
        <v>НЕТ</v>
      </c>
    </row>
    <row r="1778" spans="1:6">
      <c r="A1778" t="str">
        <f t="shared" si="54"/>
        <v>144Vosdux</v>
      </c>
      <c r="B1778" s="390" t="s">
        <v>232</v>
      </c>
      <c r="C1778" s="390">
        <v>144</v>
      </c>
      <c r="D1778" s="390">
        <v>6</v>
      </c>
      <c r="E1778" s="390"/>
      <c r="F1778" t="str">
        <f t="shared" si="55"/>
        <v>НЕТ</v>
      </c>
    </row>
    <row r="1779" spans="1:6">
      <c r="A1779" t="str">
        <f t="shared" si="54"/>
        <v>100Vosdux</v>
      </c>
      <c r="B1779" s="390" t="s">
        <v>232</v>
      </c>
      <c r="C1779" s="390">
        <v>100</v>
      </c>
      <c r="D1779" s="390">
        <v>7</v>
      </c>
      <c r="E1779" s="390"/>
      <c r="F1779" t="str">
        <f t="shared" si="55"/>
        <v>НЕТ</v>
      </c>
    </row>
    <row r="1780" spans="1:6">
      <c r="A1780" t="str">
        <f t="shared" si="54"/>
        <v>31Vosdux</v>
      </c>
      <c r="B1780" s="390" t="s">
        <v>232</v>
      </c>
      <c r="C1780" s="390">
        <v>31</v>
      </c>
      <c r="D1780" s="390">
        <v>6</v>
      </c>
      <c r="E1780" s="390"/>
      <c r="F1780" t="str">
        <f t="shared" si="55"/>
        <v>НЕТ</v>
      </c>
    </row>
    <row r="1781" spans="1:6">
      <c r="A1781" t="str">
        <f t="shared" si="54"/>
        <v>83Vosdux</v>
      </c>
      <c r="B1781" s="390" t="s">
        <v>232</v>
      </c>
      <c r="C1781" s="390">
        <v>83</v>
      </c>
      <c r="D1781" s="390">
        <v>5</v>
      </c>
      <c r="E1781" s="390"/>
      <c r="F1781" t="str">
        <f t="shared" si="55"/>
        <v>НЕТ</v>
      </c>
    </row>
    <row r="1782" spans="1:6">
      <c r="A1782" t="str">
        <f t="shared" si="54"/>
        <v>20Vosdux</v>
      </c>
      <c r="B1782" s="390" t="s">
        <v>232</v>
      </c>
      <c r="C1782" s="390">
        <v>20</v>
      </c>
      <c r="D1782" s="390">
        <v>9</v>
      </c>
      <c r="E1782" s="390"/>
      <c r="F1782" t="str">
        <f t="shared" si="55"/>
        <v>НЕТ</v>
      </c>
    </row>
    <row r="1783" spans="1:6">
      <c r="A1783" t="str">
        <f t="shared" si="54"/>
        <v>36Vosdux</v>
      </c>
      <c r="B1783" s="390" t="s">
        <v>232</v>
      </c>
      <c r="C1783" s="390">
        <v>36</v>
      </c>
      <c r="D1783" s="390">
        <v>6</v>
      </c>
      <c r="E1783" s="390"/>
      <c r="F1783" t="str">
        <f t="shared" si="55"/>
        <v>НЕТ</v>
      </c>
    </row>
    <row r="1784" spans="1:6">
      <c r="A1784" t="str">
        <f t="shared" si="54"/>
        <v>105Vosdux</v>
      </c>
      <c r="B1784" s="390" t="s">
        <v>232</v>
      </c>
      <c r="C1784" s="390">
        <v>105</v>
      </c>
      <c r="D1784" s="390">
        <v>4</v>
      </c>
      <c r="E1784" s="390"/>
      <c r="F1784" t="str">
        <f t="shared" si="55"/>
        <v>НЕТ</v>
      </c>
    </row>
    <row r="1785" spans="1:6">
      <c r="A1785" t="str">
        <f t="shared" si="54"/>
        <v>156Vosdux</v>
      </c>
      <c r="B1785" s="390" t="s">
        <v>232</v>
      </c>
      <c r="C1785" s="390">
        <v>156</v>
      </c>
      <c r="D1785" s="390">
        <v>9</v>
      </c>
      <c r="E1785" s="390"/>
      <c r="F1785" t="str">
        <f t="shared" si="55"/>
        <v>НЕТ</v>
      </c>
    </row>
    <row r="1786" spans="1:6">
      <c r="A1786" t="str">
        <f t="shared" si="54"/>
        <v>34Vosdux</v>
      </c>
      <c r="B1786" s="390" t="s">
        <v>232</v>
      </c>
      <c r="C1786" s="390">
        <v>34</v>
      </c>
      <c r="D1786" s="390">
        <v>6</v>
      </c>
      <c r="E1786" s="390"/>
      <c r="F1786" t="str">
        <f t="shared" si="55"/>
        <v>НЕТ</v>
      </c>
    </row>
    <row r="1787" spans="1:6">
      <c r="A1787" t="str">
        <f t="shared" si="54"/>
        <v>137Vosdux</v>
      </c>
      <c r="B1787" s="390" t="s">
        <v>232</v>
      </c>
      <c r="C1787" s="390">
        <v>137</v>
      </c>
      <c r="D1787" s="390">
        <v>7</v>
      </c>
      <c r="E1787" s="390"/>
      <c r="F1787" t="str">
        <f t="shared" si="55"/>
        <v>НЕТ</v>
      </c>
    </row>
    <row r="1788" spans="1:6">
      <c r="A1788" t="str">
        <f t="shared" si="54"/>
        <v>24Vosdux</v>
      </c>
      <c r="B1788" s="390" t="s">
        <v>232</v>
      </c>
      <c r="C1788" s="390">
        <v>24</v>
      </c>
      <c r="D1788" s="390">
        <v>6</v>
      </c>
      <c r="E1788" s="390"/>
      <c r="F1788" t="str">
        <f t="shared" si="55"/>
        <v>НЕТ</v>
      </c>
    </row>
    <row r="1789" spans="1:6">
      <c r="A1789" t="str">
        <f t="shared" si="54"/>
        <v>140Vosdux</v>
      </c>
      <c r="B1789" s="390" t="s">
        <v>232</v>
      </c>
      <c r="C1789" s="390">
        <v>140</v>
      </c>
      <c r="D1789" s="390">
        <v>7</v>
      </c>
      <c r="E1789" s="390"/>
      <c r="F1789" t="str">
        <f t="shared" si="55"/>
        <v>НЕТ</v>
      </c>
    </row>
    <row r="1790" spans="1:6">
      <c r="A1790" t="str">
        <f t="shared" si="54"/>
        <v>141Vosdux</v>
      </c>
      <c r="B1790" s="390" t="s">
        <v>232</v>
      </c>
      <c r="C1790" s="390">
        <v>141</v>
      </c>
      <c r="D1790" s="390">
        <v>7</v>
      </c>
      <c r="E1790" s="390"/>
      <c r="F1790" t="str">
        <f t="shared" si="55"/>
        <v>НЕТ</v>
      </c>
    </row>
    <row r="1791" spans="1:6">
      <c r="A1791" t="str">
        <f t="shared" si="54"/>
        <v>3Vosdux</v>
      </c>
      <c r="B1791" s="390" t="s">
        <v>232</v>
      </c>
      <c r="C1791" s="390">
        <v>3</v>
      </c>
      <c r="D1791" s="390">
        <v>7</v>
      </c>
      <c r="E1791" s="390"/>
      <c r="F1791" t="str">
        <f t="shared" si="55"/>
        <v>НЕТ</v>
      </c>
    </row>
    <row r="1792" spans="1:6">
      <c r="A1792" t="str">
        <f t="shared" si="54"/>
        <v>70Vosdux</v>
      </c>
      <c r="B1792" s="390" t="s">
        <v>232</v>
      </c>
      <c r="C1792" s="390">
        <v>70</v>
      </c>
      <c r="D1792" s="390">
        <v>8</v>
      </c>
      <c r="E1792" s="390"/>
      <c r="F1792" t="str">
        <f t="shared" si="55"/>
        <v>НЕТ</v>
      </c>
    </row>
    <row r="1793" spans="1:6">
      <c r="A1793" t="str">
        <f t="shared" si="54"/>
        <v>86Freeek</v>
      </c>
      <c r="B1793" s="390" t="s">
        <v>449</v>
      </c>
      <c r="C1793" s="390">
        <v>86</v>
      </c>
      <c r="D1793" s="390">
        <v>9</v>
      </c>
      <c r="E1793" s="390"/>
      <c r="F1793" t="str">
        <f t="shared" si="55"/>
        <v>НЕТ</v>
      </c>
    </row>
    <row r="1794" spans="1:6">
      <c r="A1794" t="str">
        <f t="shared" si="54"/>
        <v>58Freeek</v>
      </c>
      <c r="B1794" s="390" t="s">
        <v>449</v>
      </c>
      <c r="C1794" s="390">
        <v>58</v>
      </c>
      <c r="D1794" s="390">
        <v>5</v>
      </c>
      <c r="E1794" s="390"/>
      <c r="F1794" t="str">
        <f t="shared" si="55"/>
        <v>НЕТ</v>
      </c>
    </row>
    <row r="1795" spans="1:6">
      <c r="A1795" t="str">
        <f t="shared" ref="A1795:A1858" si="56">CONCATENATE(C1795,B1795)</f>
        <v>31Freeek</v>
      </c>
      <c r="B1795" s="390" t="s">
        <v>449</v>
      </c>
      <c r="C1795" s="390">
        <v>31</v>
      </c>
      <c r="D1795" s="390">
        <v>6</v>
      </c>
      <c r="E1795" s="390"/>
      <c r="F1795" t="str">
        <f t="shared" ref="F1795:F1858" si="57">IF(ISBLANK(E1795),"НЕТ","ДА")</f>
        <v>НЕТ</v>
      </c>
    </row>
    <row r="1796" spans="1:6">
      <c r="A1796" t="str">
        <f t="shared" si="56"/>
        <v>138Freeek</v>
      </c>
      <c r="B1796" s="390" t="s">
        <v>449</v>
      </c>
      <c r="C1796" s="390">
        <v>138</v>
      </c>
      <c r="D1796" s="390">
        <v>9</v>
      </c>
      <c r="E1796" s="390"/>
      <c r="F1796" t="str">
        <f t="shared" si="57"/>
        <v>НЕТ</v>
      </c>
    </row>
    <row r="1797" spans="1:6">
      <c r="A1797" t="str">
        <f t="shared" si="56"/>
        <v>18Freeek</v>
      </c>
      <c r="B1797" s="390" t="s">
        <v>449</v>
      </c>
      <c r="C1797" s="390">
        <v>18</v>
      </c>
      <c r="D1797" s="390">
        <v>9</v>
      </c>
      <c r="E1797" s="390"/>
      <c r="F1797" t="str">
        <f t="shared" si="57"/>
        <v>НЕТ</v>
      </c>
    </row>
    <row r="1798" spans="1:6">
      <c r="A1798" t="str">
        <f t="shared" si="56"/>
        <v>116Freeek</v>
      </c>
      <c r="B1798" s="390" t="s">
        <v>449</v>
      </c>
      <c r="C1798" s="390">
        <v>116</v>
      </c>
      <c r="D1798" s="390">
        <v>9</v>
      </c>
      <c r="E1798" s="390"/>
      <c r="F1798" t="str">
        <f t="shared" si="57"/>
        <v>НЕТ</v>
      </c>
    </row>
    <row r="1799" spans="1:6">
      <c r="A1799" t="str">
        <f t="shared" si="56"/>
        <v>100Freeek</v>
      </c>
      <c r="B1799" s="390" t="s">
        <v>449</v>
      </c>
      <c r="C1799" s="390">
        <v>100</v>
      </c>
      <c r="D1799" s="390">
        <v>9</v>
      </c>
      <c r="E1799" s="390"/>
      <c r="F1799" t="str">
        <f t="shared" si="57"/>
        <v>НЕТ</v>
      </c>
    </row>
    <row r="1800" spans="1:6">
      <c r="A1800" t="str">
        <f t="shared" si="56"/>
        <v>119Freeek</v>
      </c>
      <c r="B1800" s="390" t="s">
        <v>449</v>
      </c>
      <c r="C1800" s="390">
        <v>119</v>
      </c>
      <c r="D1800" s="390">
        <v>6</v>
      </c>
      <c r="E1800" s="390"/>
      <c r="F1800" t="str">
        <f t="shared" si="57"/>
        <v>НЕТ</v>
      </c>
    </row>
    <row r="1801" spans="1:6">
      <c r="A1801" t="str">
        <f t="shared" si="56"/>
        <v>48Freeek</v>
      </c>
      <c r="B1801" s="390" t="s">
        <v>449</v>
      </c>
      <c r="C1801" s="390">
        <v>48</v>
      </c>
      <c r="D1801" s="390">
        <v>6</v>
      </c>
      <c r="E1801" s="390"/>
      <c r="F1801" t="str">
        <f t="shared" si="57"/>
        <v>НЕТ</v>
      </c>
    </row>
    <row r="1802" spans="1:6">
      <c r="A1802" t="str">
        <f t="shared" si="56"/>
        <v>19Freeek</v>
      </c>
      <c r="B1802" s="390" t="s">
        <v>449</v>
      </c>
      <c r="C1802" s="390">
        <v>19</v>
      </c>
      <c r="D1802" s="390">
        <v>9</v>
      </c>
      <c r="E1802" s="390"/>
      <c r="F1802" t="str">
        <f t="shared" si="57"/>
        <v>НЕТ</v>
      </c>
    </row>
    <row r="1803" spans="1:6">
      <c r="A1803" t="str">
        <f t="shared" si="56"/>
        <v>7Freeek</v>
      </c>
      <c r="B1803" s="390" t="s">
        <v>449</v>
      </c>
      <c r="C1803" s="390">
        <v>7</v>
      </c>
      <c r="D1803" s="390">
        <v>6</v>
      </c>
      <c r="E1803" s="390"/>
      <c r="F1803" t="str">
        <f t="shared" si="57"/>
        <v>НЕТ</v>
      </c>
    </row>
    <row r="1804" spans="1:6">
      <c r="A1804" t="str">
        <f t="shared" si="56"/>
        <v>50Freeek</v>
      </c>
      <c r="B1804" s="390" t="s">
        <v>449</v>
      </c>
      <c r="C1804" s="390">
        <v>50</v>
      </c>
      <c r="D1804" s="390">
        <v>6</v>
      </c>
      <c r="E1804" s="390"/>
      <c r="F1804" t="str">
        <f t="shared" si="57"/>
        <v>НЕТ</v>
      </c>
    </row>
    <row r="1805" spans="1:6">
      <c r="A1805" t="str">
        <f t="shared" si="56"/>
        <v>75Freeek</v>
      </c>
      <c r="B1805" s="390" t="s">
        <v>449</v>
      </c>
      <c r="C1805" s="390">
        <v>75</v>
      </c>
      <c r="D1805" s="390">
        <v>7</v>
      </c>
      <c r="E1805" s="390"/>
      <c r="F1805" t="str">
        <f t="shared" si="57"/>
        <v>НЕТ</v>
      </c>
    </row>
    <row r="1806" spans="1:6">
      <c r="A1806" t="str">
        <f t="shared" si="56"/>
        <v>145Freeek</v>
      </c>
      <c r="B1806" s="390" t="s">
        <v>449</v>
      </c>
      <c r="C1806" s="390">
        <v>145</v>
      </c>
      <c r="D1806" s="390">
        <v>6</v>
      </c>
      <c r="E1806" s="390"/>
      <c r="F1806" t="str">
        <f t="shared" si="57"/>
        <v>НЕТ</v>
      </c>
    </row>
    <row r="1807" spans="1:6">
      <c r="A1807" t="str">
        <f t="shared" si="56"/>
        <v>150Freeek</v>
      </c>
      <c r="B1807" s="390" t="s">
        <v>449</v>
      </c>
      <c r="C1807" s="390">
        <v>150</v>
      </c>
      <c r="D1807" s="390">
        <v>4</v>
      </c>
      <c r="E1807" s="390"/>
      <c r="F1807" t="str">
        <f t="shared" si="57"/>
        <v>НЕТ</v>
      </c>
    </row>
    <row r="1808" spans="1:6">
      <c r="A1808" t="str">
        <f t="shared" si="56"/>
        <v>29Freeek</v>
      </c>
      <c r="B1808" s="390" t="s">
        <v>449</v>
      </c>
      <c r="C1808" s="390">
        <v>29</v>
      </c>
      <c r="D1808" s="390">
        <v>7</v>
      </c>
      <c r="E1808" s="390"/>
      <c r="F1808" t="str">
        <f t="shared" si="57"/>
        <v>НЕТ</v>
      </c>
    </row>
    <row r="1809" spans="1:6">
      <c r="A1809" t="str">
        <f t="shared" si="56"/>
        <v>105Freeek</v>
      </c>
      <c r="B1809" s="390" t="s">
        <v>449</v>
      </c>
      <c r="C1809" s="390">
        <v>105</v>
      </c>
      <c r="D1809" s="390">
        <v>6</v>
      </c>
      <c r="E1809" s="390"/>
      <c r="F1809" t="str">
        <f t="shared" si="57"/>
        <v>НЕТ</v>
      </c>
    </row>
    <row r="1810" spans="1:6">
      <c r="A1810" t="str">
        <f t="shared" si="56"/>
        <v>70Freeek</v>
      </c>
      <c r="B1810" s="390" t="s">
        <v>449</v>
      </c>
      <c r="C1810" s="390">
        <v>70</v>
      </c>
      <c r="D1810" s="390">
        <v>9</v>
      </c>
      <c r="E1810" s="390"/>
      <c r="F1810" t="str">
        <f t="shared" si="57"/>
        <v>НЕТ</v>
      </c>
    </row>
    <row r="1811" spans="1:6">
      <c r="A1811" t="str">
        <f t="shared" si="56"/>
        <v>94Freeek</v>
      </c>
      <c r="B1811" s="390" t="s">
        <v>449</v>
      </c>
      <c r="C1811" s="390">
        <v>94</v>
      </c>
      <c r="D1811" s="390">
        <v>4</v>
      </c>
      <c r="E1811" s="390"/>
      <c r="F1811" t="str">
        <f t="shared" si="57"/>
        <v>НЕТ</v>
      </c>
    </row>
    <row r="1812" spans="1:6">
      <c r="A1812" t="str">
        <f t="shared" si="56"/>
        <v>52Freeek</v>
      </c>
      <c r="B1812" s="390" t="s">
        <v>449</v>
      </c>
      <c r="C1812" s="390">
        <v>52</v>
      </c>
      <c r="D1812" s="390">
        <v>4</v>
      </c>
      <c r="E1812" s="390"/>
      <c r="F1812" t="str">
        <f t="shared" si="57"/>
        <v>НЕТ</v>
      </c>
    </row>
    <row r="1813" spans="1:6">
      <c r="A1813" t="str">
        <f t="shared" si="56"/>
        <v>27Freeek</v>
      </c>
      <c r="B1813" s="390" t="s">
        <v>449</v>
      </c>
      <c r="C1813" s="390">
        <v>27</v>
      </c>
      <c r="D1813" s="390">
        <v>9</v>
      </c>
      <c r="E1813" s="390"/>
      <c r="F1813" t="str">
        <f t="shared" si="57"/>
        <v>НЕТ</v>
      </c>
    </row>
    <row r="1814" spans="1:6">
      <c r="A1814" t="str">
        <f t="shared" si="56"/>
        <v>74Freeek</v>
      </c>
      <c r="B1814" s="390" t="s">
        <v>449</v>
      </c>
      <c r="C1814" s="390">
        <v>74</v>
      </c>
      <c r="D1814" s="390">
        <v>6</v>
      </c>
      <c r="E1814" s="390"/>
      <c r="F1814" t="str">
        <f t="shared" si="57"/>
        <v>НЕТ</v>
      </c>
    </row>
    <row r="1815" spans="1:6">
      <c r="A1815" t="str">
        <f t="shared" si="56"/>
        <v>111Freeek</v>
      </c>
      <c r="B1815" s="390" t="s">
        <v>449</v>
      </c>
      <c r="C1815" s="390">
        <v>111</v>
      </c>
      <c r="D1815" s="390">
        <v>6</v>
      </c>
      <c r="E1815" s="390"/>
      <c r="F1815" t="str">
        <f t="shared" si="57"/>
        <v>НЕТ</v>
      </c>
    </row>
    <row r="1816" spans="1:6">
      <c r="A1816" t="str">
        <f t="shared" si="56"/>
        <v>115Freeek</v>
      </c>
      <c r="B1816" s="390" t="s">
        <v>449</v>
      </c>
      <c r="C1816" s="390">
        <v>115</v>
      </c>
      <c r="D1816" s="390">
        <v>7</v>
      </c>
      <c r="E1816" s="390"/>
      <c r="F1816" t="str">
        <f t="shared" si="57"/>
        <v>НЕТ</v>
      </c>
    </row>
    <row r="1817" spans="1:6">
      <c r="A1817" t="str">
        <f t="shared" si="56"/>
        <v>61Freeek</v>
      </c>
      <c r="B1817" s="390" t="s">
        <v>449</v>
      </c>
      <c r="C1817" s="390">
        <v>61</v>
      </c>
      <c r="D1817" s="390">
        <v>9</v>
      </c>
      <c r="E1817" s="390"/>
      <c r="F1817" t="str">
        <f t="shared" si="57"/>
        <v>НЕТ</v>
      </c>
    </row>
    <row r="1818" spans="1:6">
      <c r="A1818" t="str">
        <f t="shared" si="56"/>
        <v>93Freeek</v>
      </c>
      <c r="B1818" s="390" t="s">
        <v>449</v>
      </c>
      <c r="C1818" s="390">
        <v>93</v>
      </c>
      <c r="D1818" s="390">
        <v>5</v>
      </c>
      <c r="E1818" s="390"/>
      <c r="F1818" t="str">
        <f t="shared" si="57"/>
        <v>НЕТ</v>
      </c>
    </row>
    <row r="1819" spans="1:6">
      <c r="A1819" t="str">
        <f t="shared" si="56"/>
        <v>12Freeek</v>
      </c>
      <c r="B1819" s="390" t="s">
        <v>449</v>
      </c>
      <c r="C1819" s="390">
        <v>12</v>
      </c>
      <c r="D1819" s="390">
        <v>9</v>
      </c>
      <c r="E1819" s="390"/>
      <c r="F1819" t="str">
        <f t="shared" si="57"/>
        <v>НЕТ</v>
      </c>
    </row>
    <row r="1820" spans="1:6">
      <c r="A1820" t="str">
        <f t="shared" si="56"/>
        <v>36Freeek</v>
      </c>
      <c r="B1820" s="390" t="s">
        <v>449</v>
      </c>
      <c r="C1820" s="390">
        <v>36</v>
      </c>
      <c r="D1820" s="390">
        <v>9</v>
      </c>
      <c r="E1820" s="390"/>
      <c r="F1820" t="str">
        <f t="shared" si="57"/>
        <v>НЕТ</v>
      </c>
    </row>
    <row r="1821" spans="1:6">
      <c r="A1821" t="str">
        <f t="shared" si="56"/>
        <v>53Freeek</v>
      </c>
      <c r="B1821" s="390" t="s">
        <v>449</v>
      </c>
      <c r="C1821" s="390">
        <v>53</v>
      </c>
      <c r="D1821" s="390">
        <v>9</v>
      </c>
      <c r="E1821" s="390"/>
      <c r="F1821" t="str">
        <f t="shared" si="57"/>
        <v>НЕТ</v>
      </c>
    </row>
    <row r="1822" spans="1:6">
      <c r="A1822" t="str">
        <f t="shared" si="56"/>
        <v>97Freeek</v>
      </c>
      <c r="B1822" s="390" t="s">
        <v>449</v>
      </c>
      <c r="C1822" s="390">
        <v>97</v>
      </c>
      <c r="D1822" s="390">
        <v>5</v>
      </c>
      <c r="E1822" s="390"/>
      <c r="F1822" t="str">
        <f t="shared" si="57"/>
        <v>НЕТ</v>
      </c>
    </row>
    <row r="1823" spans="1:6">
      <c r="A1823" t="str">
        <f t="shared" si="56"/>
        <v>32Freeek</v>
      </c>
      <c r="B1823" s="390" t="s">
        <v>449</v>
      </c>
      <c r="C1823" s="390">
        <v>32</v>
      </c>
      <c r="D1823" s="390">
        <v>5</v>
      </c>
      <c r="E1823" s="390"/>
      <c r="F1823" t="str">
        <f t="shared" si="57"/>
        <v>НЕТ</v>
      </c>
    </row>
    <row r="1824" spans="1:6">
      <c r="A1824" t="str">
        <f t="shared" si="56"/>
        <v>124Freeek</v>
      </c>
      <c r="B1824" s="390" t="s">
        <v>449</v>
      </c>
      <c r="C1824" s="390">
        <v>124</v>
      </c>
      <c r="D1824" s="390">
        <v>7</v>
      </c>
      <c r="E1824" s="390"/>
      <c r="F1824" t="str">
        <f t="shared" si="57"/>
        <v>НЕТ</v>
      </c>
    </row>
    <row r="1825" spans="1:6">
      <c r="A1825" t="str">
        <f t="shared" si="56"/>
        <v>144Freeek</v>
      </c>
      <c r="B1825" s="390" t="s">
        <v>449</v>
      </c>
      <c r="C1825" s="390">
        <v>144</v>
      </c>
      <c r="D1825" s="390">
        <v>9</v>
      </c>
      <c r="E1825" s="390"/>
      <c r="F1825" t="str">
        <f t="shared" si="57"/>
        <v>НЕТ</v>
      </c>
    </row>
    <row r="1826" spans="1:6">
      <c r="A1826" t="str">
        <f t="shared" si="56"/>
        <v>2Freeek</v>
      </c>
      <c r="B1826" s="390" t="s">
        <v>449</v>
      </c>
      <c r="C1826" s="390">
        <v>2</v>
      </c>
      <c r="D1826" s="390">
        <v>5</v>
      </c>
      <c r="E1826" s="390"/>
      <c r="F1826" t="str">
        <f t="shared" si="57"/>
        <v>НЕТ</v>
      </c>
    </row>
    <row r="1827" spans="1:6">
      <c r="A1827" t="str">
        <f t="shared" si="56"/>
        <v>108Freeek</v>
      </c>
      <c r="B1827" s="390" t="s">
        <v>449</v>
      </c>
      <c r="C1827" s="390">
        <v>108</v>
      </c>
      <c r="D1827" s="390">
        <v>9</v>
      </c>
      <c r="E1827" s="390"/>
      <c r="F1827" t="str">
        <f t="shared" si="57"/>
        <v>НЕТ</v>
      </c>
    </row>
    <row r="1828" spans="1:6">
      <c r="A1828" t="str">
        <f t="shared" si="56"/>
        <v>156Freeek</v>
      </c>
      <c r="B1828" s="390" t="s">
        <v>449</v>
      </c>
      <c r="C1828" s="390">
        <v>156</v>
      </c>
      <c r="D1828" s="390">
        <v>7</v>
      </c>
      <c r="E1828" s="390"/>
      <c r="F1828" t="str">
        <f t="shared" si="57"/>
        <v>НЕТ</v>
      </c>
    </row>
    <row r="1829" spans="1:6">
      <c r="A1829" t="str">
        <f t="shared" si="56"/>
        <v>148Freeek</v>
      </c>
      <c r="B1829" s="390" t="s">
        <v>449</v>
      </c>
      <c r="C1829" s="390">
        <v>148</v>
      </c>
      <c r="D1829" s="390">
        <v>6</v>
      </c>
      <c r="E1829" s="390"/>
      <c r="F1829" t="str">
        <f t="shared" si="57"/>
        <v>НЕТ</v>
      </c>
    </row>
    <row r="1830" spans="1:6">
      <c r="A1830" t="str">
        <f t="shared" si="56"/>
        <v>62Freeek</v>
      </c>
      <c r="B1830" s="390" t="s">
        <v>449</v>
      </c>
      <c r="C1830" s="390">
        <v>62</v>
      </c>
      <c r="D1830" s="390">
        <v>6</v>
      </c>
      <c r="E1830" s="390"/>
      <c r="F1830" t="str">
        <f t="shared" si="57"/>
        <v>НЕТ</v>
      </c>
    </row>
    <row r="1831" spans="1:6">
      <c r="A1831" t="str">
        <f t="shared" si="56"/>
        <v>3Freeek</v>
      </c>
      <c r="B1831" s="390" t="s">
        <v>449</v>
      </c>
      <c r="C1831" s="390">
        <v>3</v>
      </c>
      <c r="D1831" s="390">
        <v>6</v>
      </c>
      <c r="E1831" s="390"/>
      <c r="F1831" t="str">
        <f t="shared" si="57"/>
        <v>НЕТ</v>
      </c>
    </row>
    <row r="1832" spans="1:6">
      <c r="A1832" t="str">
        <f t="shared" si="56"/>
        <v>60Freeek</v>
      </c>
      <c r="B1832" s="390" t="s">
        <v>449</v>
      </c>
      <c r="C1832" s="390">
        <v>60</v>
      </c>
      <c r="D1832" s="390">
        <v>6</v>
      </c>
      <c r="E1832" s="390"/>
      <c r="F1832" t="str">
        <f t="shared" si="57"/>
        <v>НЕТ</v>
      </c>
    </row>
    <row r="1833" spans="1:6">
      <c r="A1833" t="str">
        <f t="shared" si="56"/>
        <v>71Freeek</v>
      </c>
      <c r="B1833" s="390" t="s">
        <v>449</v>
      </c>
      <c r="C1833" s="390">
        <v>71</v>
      </c>
      <c r="D1833" s="390">
        <v>12</v>
      </c>
      <c r="E1833" s="390" t="s">
        <v>886</v>
      </c>
      <c r="F1833" t="str">
        <f t="shared" si="57"/>
        <v>ДА</v>
      </c>
    </row>
    <row r="1834" spans="1:6">
      <c r="A1834" t="str">
        <f t="shared" si="56"/>
        <v>77Freeek</v>
      </c>
      <c r="B1834" s="390" t="s">
        <v>449</v>
      </c>
      <c r="C1834" s="390">
        <v>77</v>
      </c>
      <c r="D1834" s="390">
        <v>12</v>
      </c>
      <c r="E1834" s="390" t="s">
        <v>887</v>
      </c>
      <c r="F1834" t="str">
        <f t="shared" si="57"/>
        <v>ДА</v>
      </c>
    </row>
    <row r="1835" spans="1:6">
      <c r="A1835" t="str">
        <f t="shared" si="56"/>
        <v>26Freeek</v>
      </c>
      <c r="B1835" s="390" t="s">
        <v>449</v>
      </c>
      <c r="C1835" s="390">
        <v>26</v>
      </c>
      <c r="D1835" s="390">
        <v>9</v>
      </c>
      <c r="E1835" s="390"/>
      <c r="F1835" t="str">
        <f t="shared" si="57"/>
        <v>НЕТ</v>
      </c>
    </row>
    <row r="1836" spans="1:6">
      <c r="A1836" t="str">
        <f t="shared" si="56"/>
        <v>123Freeek</v>
      </c>
      <c r="B1836" s="390" t="s">
        <v>449</v>
      </c>
      <c r="C1836" s="390">
        <v>123</v>
      </c>
      <c r="D1836" s="390">
        <v>6</v>
      </c>
      <c r="E1836" s="390"/>
      <c r="F1836" t="str">
        <f t="shared" si="57"/>
        <v>НЕТ</v>
      </c>
    </row>
    <row r="1837" spans="1:6">
      <c r="A1837" t="str">
        <f t="shared" si="56"/>
        <v>68Freeek</v>
      </c>
      <c r="B1837" s="390" t="s">
        <v>449</v>
      </c>
      <c r="C1837" s="390">
        <v>68</v>
      </c>
      <c r="D1837" s="390">
        <v>10</v>
      </c>
      <c r="E1837" s="390" t="s">
        <v>888</v>
      </c>
      <c r="F1837" t="str">
        <f t="shared" si="57"/>
        <v>ДА</v>
      </c>
    </row>
    <row r="1838" spans="1:6">
      <c r="A1838" t="str">
        <f t="shared" si="56"/>
        <v>88Freeek</v>
      </c>
      <c r="B1838" s="390" t="s">
        <v>449</v>
      </c>
      <c r="C1838" s="390">
        <v>88</v>
      </c>
      <c r="D1838" s="390">
        <v>9</v>
      </c>
      <c r="E1838" s="390"/>
      <c r="F1838" t="str">
        <f t="shared" si="57"/>
        <v>НЕТ</v>
      </c>
    </row>
    <row r="1839" spans="1:6">
      <c r="A1839" t="str">
        <f t="shared" si="56"/>
        <v>134Freeek</v>
      </c>
      <c r="B1839" s="390" t="s">
        <v>449</v>
      </c>
      <c r="C1839" s="390">
        <v>134</v>
      </c>
      <c r="D1839" s="390">
        <v>9</v>
      </c>
      <c r="E1839" s="390"/>
      <c r="F1839" t="str">
        <f t="shared" si="57"/>
        <v>НЕТ</v>
      </c>
    </row>
    <row r="1840" spans="1:6">
      <c r="A1840" t="str">
        <f t="shared" si="56"/>
        <v>140Freeek</v>
      </c>
      <c r="B1840" s="390" t="s">
        <v>449</v>
      </c>
      <c r="C1840" s="390">
        <v>140</v>
      </c>
      <c r="D1840" s="390">
        <v>9</v>
      </c>
      <c r="E1840" s="390"/>
      <c r="F1840" t="str">
        <f t="shared" si="57"/>
        <v>НЕТ</v>
      </c>
    </row>
    <row r="1841" spans="1:6">
      <c r="A1841" t="str">
        <f t="shared" si="56"/>
        <v>130Freeek</v>
      </c>
      <c r="B1841" s="390" t="s">
        <v>449</v>
      </c>
      <c r="C1841" s="390">
        <v>130</v>
      </c>
      <c r="D1841" s="390">
        <v>9</v>
      </c>
      <c r="E1841" s="390"/>
      <c r="F1841" t="str">
        <f t="shared" si="57"/>
        <v>НЕТ</v>
      </c>
    </row>
    <row r="1842" spans="1:6">
      <c r="A1842" t="str">
        <f t="shared" si="56"/>
        <v>84Freeek</v>
      </c>
      <c r="B1842" s="390" t="s">
        <v>449</v>
      </c>
      <c r="C1842" s="390">
        <v>84</v>
      </c>
      <c r="D1842" s="390">
        <v>9</v>
      </c>
      <c r="E1842" s="390"/>
      <c r="F1842" t="str">
        <f t="shared" si="57"/>
        <v>НЕТ</v>
      </c>
    </row>
    <row r="1843" spans="1:6">
      <c r="A1843" t="str">
        <f t="shared" si="56"/>
        <v>57Freeek</v>
      </c>
      <c r="B1843" s="390" t="s">
        <v>449</v>
      </c>
      <c r="C1843" s="390">
        <v>57</v>
      </c>
      <c r="D1843" s="390">
        <v>9</v>
      </c>
      <c r="E1843" s="390"/>
      <c r="F1843" t="str">
        <f t="shared" si="57"/>
        <v>НЕТ</v>
      </c>
    </row>
    <row r="1844" spans="1:6">
      <c r="A1844" t="str">
        <f t="shared" si="56"/>
        <v>136Freeek</v>
      </c>
      <c r="B1844" s="390" t="s">
        <v>449</v>
      </c>
      <c r="C1844" s="390">
        <v>136</v>
      </c>
      <c r="D1844" s="390">
        <v>5</v>
      </c>
      <c r="E1844" s="390"/>
      <c r="F1844" t="str">
        <f t="shared" si="57"/>
        <v>НЕТ</v>
      </c>
    </row>
    <row r="1845" spans="1:6">
      <c r="A1845" t="str">
        <f t="shared" si="56"/>
        <v>126Freeek</v>
      </c>
      <c r="B1845" s="390" t="s">
        <v>449</v>
      </c>
      <c r="C1845" s="390">
        <v>126</v>
      </c>
      <c r="D1845" s="390">
        <v>5</v>
      </c>
      <c r="E1845" s="390"/>
      <c r="F1845" t="str">
        <f t="shared" si="57"/>
        <v>НЕТ</v>
      </c>
    </row>
    <row r="1846" spans="1:6">
      <c r="A1846" t="str">
        <f t="shared" si="56"/>
        <v>128Freeek</v>
      </c>
      <c r="B1846" s="390" t="s">
        <v>449</v>
      </c>
      <c r="C1846" s="390">
        <v>128</v>
      </c>
      <c r="D1846" s="390">
        <v>6</v>
      </c>
      <c r="E1846" s="390"/>
      <c r="F1846" t="str">
        <f t="shared" si="57"/>
        <v>НЕТ</v>
      </c>
    </row>
    <row r="1847" spans="1:6">
      <c r="A1847" t="str">
        <f t="shared" si="56"/>
        <v>102Freeek</v>
      </c>
      <c r="B1847" s="390" t="s">
        <v>449</v>
      </c>
      <c r="C1847" s="390">
        <v>102</v>
      </c>
      <c r="D1847" s="390">
        <v>6</v>
      </c>
      <c r="E1847" s="390"/>
      <c r="F1847" t="str">
        <f t="shared" si="57"/>
        <v>НЕТ</v>
      </c>
    </row>
    <row r="1848" spans="1:6">
      <c r="A1848" t="str">
        <f t="shared" si="56"/>
        <v>28Freeek</v>
      </c>
      <c r="B1848" s="390" t="s">
        <v>449</v>
      </c>
      <c r="C1848" s="390">
        <v>28</v>
      </c>
      <c r="D1848" s="390">
        <v>6</v>
      </c>
      <c r="E1848" s="390"/>
      <c r="F1848" t="str">
        <f t="shared" si="57"/>
        <v>НЕТ</v>
      </c>
    </row>
    <row r="1849" spans="1:6">
      <c r="A1849" t="str">
        <f t="shared" si="56"/>
        <v>78Freeek</v>
      </c>
      <c r="B1849" s="390" t="s">
        <v>449</v>
      </c>
      <c r="C1849" s="390">
        <v>78</v>
      </c>
      <c r="D1849" s="390">
        <v>12</v>
      </c>
      <c r="E1849" s="390" t="s">
        <v>889</v>
      </c>
      <c r="F1849" t="str">
        <f t="shared" si="57"/>
        <v>ДА</v>
      </c>
    </row>
    <row r="1850" spans="1:6">
      <c r="A1850" t="str">
        <f t="shared" si="56"/>
        <v>122Freeek</v>
      </c>
      <c r="B1850" s="390" t="s">
        <v>449</v>
      </c>
      <c r="C1850" s="390">
        <v>122</v>
      </c>
      <c r="D1850" s="390">
        <v>8</v>
      </c>
      <c r="E1850" s="390"/>
      <c r="F1850" t="str">
        <f t="shared" si="57"/>
        <v>НЕТ</v>
      </c>
    </row>
    <row r="1851" spans="1:6">
      <c r="A1851" t="str">
        <f t="shared" si="56"/>
        <v>25Freeek</v>
      </c>
      <c r="B1851" s="390" t="s">
        <v>449</v>
      </c>
      <c r="C1851" s="390">
        <v>25</v>
      </c>
      <c r="D1851" s="390">
        <v>9</v>
      </c>
      <c r="E1851" s="390"/>
      <c r="F1851" t="str">
        <f t="shared" si="57"/>
        <v>НЕТ</v>
      </c>
    </row>
    <row r="1852" spans="1:6">
      <c r="A1852" t="str">
        <f t="shared" si="56"/>
        <v>99Freeek</v>
      </c>
      <c r="B1852" s="390" t="s">
        <v>449</v>
      </c>
      <c r="C1852" s="390">
        <v>99</v>
      </c>
      <c r="D1852" s="390">
        <v>8</v>
      </c>
      <c r="E1852" s="390"/>
      <c r="F1852" t="str">
        <f t="shared" si="57"/>
        <v>НЕТ</v>
      </c>
    </row>
    <row r="1853" spans="1:6">
      <c r="A1853" t="str">
        <f t="shared" si="56"/>
        <v>76Freeek</v>
      </c>
      <c r="B1853" s="390" t="s">
        <v>449</v>
      </c>
      <c r="C1853" s="390">
        <v>76</v>
      </c>
      <c r="D1853" s="390">
        <v>4</v>
      </c>
      <c r="E1853" s="390"/>
      <c r="F1853" t="str">
        <f t="shared" si="57"/>
        <v>НЕТ</v>
      </c>
    </row>
    <row r="1854" spans="1:6">
      <c r="A1854" t="str">
        <f t="shared" si="56"/>
        <v>65Freeek</v>
      </c>
      <c r="B1854" s="390" t="s">
        <v>449</v>
      </c>
      <c r="C1854" s="390">
        <v>65</v>
      </c>
      <c r="D1854" s="390">
        <v>8</v>
      </c>
      <c r="E1854" s="390"/>
      <c r="F1854" t="str">
        <f t="shared" si="57"/>
        <v>НЕТ</v>
      </c>
    </row>
    <row r="1855" spans="1:6">
      <c r="A1855" t="str">
        <f t="shared" si="56"/>
        <v>22Freeek</v>
      </c>
      <c r="B1855" s="390" t="s">
        <v>449</v>
      </c>
      <c r="C1855" s="390">
        <v>22</v>
      </c>
      <c r="D1855" s="390">
        <v>4</v>
      </c>
      <c r="E1855" s="390"/>
      <c r="F1855" t="str">
        <f t="shared" si="57"/>
        <v>НЕТ</v>
      </c>
    </row>
    <row r="1856" spans="1:6">
      <c r="A1856" t="str">
        <f t="shared" si="56"/>
        <v>67Freeek</v>
      </c>
      <c r="B1856" s="390" t="s">
        <v>449</v>
      </c>
      <c r="C1856" s="390">
        <v>67</v>
      </c>
      <c r="D1856" s="390">
        <v>5</v>
      </c>
      <c r="E1856" s="390"/>
      <c r="F1856" t="str">
        <f t="shared" si="57"/>
        <v>НЕТ</v>
      </c>
    </row>
    <row r="1857" spans="1:6">
      <c r="A1857" t="str">
        <f t="shared" si="56"/>
        <v>1Freeek</v>
      </c>
      <c r="B1857" s="390" t="s">
        <v>449</v>
      </c>
      <c r="C1857" s="390">
        <v>1</v>
      </c>
      <c r="D1857" s="390">
        <v>7</v>
      </c>
      <c r="E1857" s="390"/>
      <c r="F1857" t="str">
        <f t="shared" si="57"/>
        <v>НЕТ</v>
      </c>
    </row>
    <row r="1858" spans="1:6">
      <c r="A1858" t="str">
        <f t="shared" si="56"/>
        <v>131Freeek</v>
      </c>
      <c r="B1858" s="390" t="s">
        <v>449</v>
      </c>
      <c r="C1858" s="390">
        <v>131</v>
      </c>
      <c r="D1858" s="390">
        <v>9</v>
      </c>
      <c r="E1858" s="390"/>
      <c r="F1858" t="str">
        <f t="shared" si="57"/>
        <v>НЕТ</v>
      </c>
    </row>
    <row r="1859" spans="1:6">
      <c r="A1859" t="str">
        <f t="shared" ref="A1859:A1922" si="58">CONCATENATE(C1859,B1859)</f>
        <v>64Freeek</v>
      </c>
      <c r="B1859" s="390" t="s">
        <v>449</v>
      </c>
      <c r="C1859" s="390">
        <v>64</v>
      </c>
      <c r="D1859" s="390">
        <v>4</v>
      </c>
      <c r="E1859" s="390"/>
      <c r="F1859" t="str">
        <f t="shared" ref="F1859:F1922" si="59">IF(ISBLANK(E1859),"НЕТ","ДА")</f>
        <v>НЕТ</v>
      </c>
    </row>
    <row r="1860" spans="1:6">
      <c r="A1860" t="str">
        <f t="shared" si="58"/>
        <v>80Freeek</v>
      </c>
      <c r="B1860" s="390" t="s">
        <v>449</v>
      </c>
      <c r="C1860" s="390">
        <v>80</v>
      </c>
      <c r="D1860" s="390">
        <v>4</v>
      </c>
      <c r="E1860" s="390"/>
      <c r="F1860" t="str">
        <f t="shared" si="59"/>
        <v>НЕТ</v>
      </c>
    </row>
    <row r="1861" spans="1:6">
      <c r="A1861" t="str">
        <f t="shared" si="58"/>
        <v>15Freeek</v>
      </c>
      <c r="B1861" s="390" t="s">
        <v>449</v>
      </c>
      <c r="C1861" s="390">
        <v>15</v>
      </c>
      <c r="D1861" s="390">
        <v>5</v>
      </c>
      <c r="E1861" s="390"/>
      <c r="F1861" t="str">
        <f t="shared" si="59"/>
        <v>НЕТ</v>
      </c>
    </row>
    <row r="1862" spans="1:6">
      <c r="A1862" t="str">
        <f t="shared" si="58"/>
        <v>133Freeek</v>
      </c>
      <c r="B1862" s="390" t="s">
        <v>449</v>
      </c>
      <c r="C1862" s="390">
        <v>133</v>
      </c>
      <c r="D1862" s="390">
        <v>6</v>
      </c>
      <c r="E1862" s="390"/>
      <c r="F1862" t="str">
        <f t="shared" si="59"/>
        <v>НЕТ</v>
      </c>
    </row>
    <row r="1863" spans="1:6">
      <c r="A1863" t="str">
        <f t="shared" si="58"/>
        <v>98Freeek</v>
      </c>
      <c r="B1863" s="390" t="s">
        <v>449</v>
      </c>
      <c r="C1863" s="390">
        <v>98</v>
      </c>
      <c r="D1863" s="390">
        <v>9</v>
      </c>
      <c r="E1863" s="390"/>
      <c r="F1863" t="str">
        <f t="shared" si="59"/>
        <v>НЕТ</v>
      </c>
    </row>
    <row r="1864" spans="1:6">
      <c r="A1864" t="str">
        <f t="shared" si="58"/>
        <v>85Freeek</v>
      </c>
      <c r="B1864" s="390" t="s">
        <v>449</v>
      </c>
      <c r="C1864" s="390">
        <v>85</v>
      </c>
      <c r="D1864" s="390">
        <v>9</v>
      </c>
      <c r="E1864" s="390"/>
      <c r="F1864" t="str">
        <f t="shared" si="59"/>
        <v>НЕТ</v>
      </c>
    </row>
    <row r="1865" spans="1:6">
      <c r="A1865" t="str">
        <f t="shared" si="58"/>
        <v>73Freeek</v>
      </c>
      <c r="B1865" s="390" t="s">
        <v>449</v>
      </c>
      <c r="C1865" s="390">
        <v>73</v>
      </c>
      <c r="D1865" s="390">
        <v>12</v>
      </c>
      <c r="E1865" s="390" t="s">
        <v>890</v>
      </c>
      <c r="F1865" t="str">
        <f t="shared" si="59"/>
        <v>ДА</v>
      </c>
    </row>
    <row r="1866" spans="1:6">
      <c r="A1866" t="str">
        <f t="shared" si="58"/>
        <v>137Freeek</v>
      </c>
      <c r="B1866" s="390" t="s">
        <v>449</v>
      </c>
      <c r="C1866" s="390">
        <v>137</v>
      </c>
      <c r="D1866" s="390">
        <v>9</v>
      </c>
      <c r="E1866" s="390"/>
      <c r="F1866" t="str">
        <f t="shared" si="59"/>
        <v>НЕТ</v>
      </c>
    </row>
    <row r="1867" spans="1:6">
      <c r="A1867" t="str">
        <f t="shared" si="58"/>
        <v>146Freeek</v>
      </c>
      <c r="B1867" s="390" t="s">
        <v>449</v>
      </c>
      <c r="C1867" s="390">
        <v>146</v>
      </c>
      <c r="D1867" s="390">
        <v>5</v>
      </c>
      <c r="E1867" s="390"/>
      <c r="F1867" t="str">
        <f t="shared" si="59"/>
        <v>НЕТ</v>
      </c>
    </row>
    <row r="1868" spans="1:6">
      <c r="A1868" t="str">
        <f t="shared" si="58"/>
        <v>43Freeek</v>
      </c>
      <c r="B1868" s="390" t="s">
        <v>449</v>
      </c>
      <c r="C1868" s="390">
        <v>43</v>
      </c>
      <c r="D1868" s="390">
        <v>6</v>
      </c>
      <c r="E1868" s="390"/>
      <c r="F1868" t="str">
        <f t="shared" si="59"/>
        <v>НЕТ</v>
      </c>
    </row>
    <row r="1869" spans="1:6">
      <c r="A1869" t="str">
        <f t="shared" si="58"/>
        <v>72Freeek</v>
      </c>
      <c r="B1869" s="390" t="s">
        <v>449</v>
      </c>
      <c r="C1869" s="390">
        <v>72</v>
      </c>
      <c r="D1869" s="390">
        <v>12</v>
      </c>
      <c r="E1869" s="390" t="s">
        <v>891</v>
      </c>
      <c r="F1869" t="str">
        <f t="shared" si="59"/>
        <v>ДА</v>
      </c>
    </row>
    <row r="1870" spans="1:6">
      <c r="A1870" t="str">
        <f t="shared" si="58"/>
        <v>54Freeek</v>
      </c>
      <c r="B1870" s="390" t="s">
        <v>449</v>
      </c>
      <c r="C1870" s="390">
        <v>54</v>
      </c>
      <c r="D1870" s="390">
        <v>9</v>
      </c>
      <c r="E1870" s="390"/>
      <c r="F1870" t="str">
        <f t="shared" si="59"/>
        <v>НЕТ</v>
      </c>
    </row>
    <row r="1871" spans="1:6">
      <c r="A1871" t="str">
        <f t="shared" si="58"/>
        <v>82Freeek</v>
      </c>
      <c r="B1871" s="390" t="s">
        <v>449</v>
      </c>
      <c r="C1871" s="390">
        <v>82</v>
      </c>
      <c r="D1871" s="390">
        <v>9</v>
      </c>
      <c r="E1871" s="390"/>
      <c r="F1871" t="str">
        <f t="shared" si="59"/>
        <v>НЕТ</v>
      </c>
    </row>
    <row r="1872" spans="1:6">
      <c r="A1872" t="str">
        <f t="shared" si="58"/>
        <v>147Freeek</v>
      </c>
      <c r="B1872" s="390" t="s">
        <v>449</v>
      </c>
      <c r="C1872" s="390">
        <v>147</v>
      </c>
      <c r="D1872" s="390">
        <v>7</v>
      </c>
      <c r="E1872" s="390"/>
      <c r="F1872" t="str">
        <f t="shared" si="59"/>
        <v>НЕТ</v>
      </c>
    </row>
    <row r="1873" spans="1:6">
      <c r="A1873" t="str">
        <f t="shared" si="58"/>
        <v>154Freeek</v>
      </c>
      <c r="B1873" s="390" t="s">
        <v>449</v>
      </c>
      <c r="C1873" s="390">
        <v>154</v>
      </c>
      <c r="D1873" s="390">
        <v>9</v>
      </c>
      <c r="E1873" s="390"/>
      <c r="F1873" t="str">
        <f t="shared" si="59"/>
        <v>НЕТ</v>
      </c>
    </row>
    <row r="1874" spans="1:6">
      <c r="A1874" t="str">
        <f t="shared" si="58"/>
        <v>89Freeek</v>
      </c>
      <c r="B1874" s="390" t="s">
        <v>449</v>
      </c>
      <c r="C1874" s="390">
        <v>89</v>
      </c>
      <c r="D1874" s="390">
        <v>6</v>
      </c>
      <c r="E1874" s="390"/>
      <c r="F1874" t="str">
        <f t="shared" si="59"/>
        <v>НЕТ</v>
      </c>
    </row>
    <row r="1875" spans="1:6">
      <c r="A1875" t="str">
        <f t="shared" si="58"/>
        <v>49Freeek</v>
      </c>
      <c r="B1875" s="390" t="s">
        <v>449</v>
      </c>
      <c r="C1875" s="390">
        <v>49</v>
      </c>
      <c r="D1875" s="390">
        <v>9</v>
      </c>
      <c r="E1875" s="390"/>
      <c r="F1875" t="str">
        <f t="shared" si="59"/>
        <v>НЕТ</v>
      </c>
    </row>
    <row r="1876" spans="1:6">
      <c r="A1876" t="str">
        <f t="shared" si="58"/>
        <v>83Freeek</v>
      </c>
      <c r="B1876" s="390" t="s">
        <v>449</v>
      </c>
      <c r="C1876" s="390">
        <v>83</v>
      </c>
      <c r="D1876" s="390">
        <v>8</v>
      </c>
      <c r="E1876" s="390"/>
      <c r="F1876" t="str">
        <f t="shared" si="59"/>
        <v>НЕТ</v>
      </c>
    </row>
    <row r="1877" spans="1:6">
      <c r="A1877" t="str">
        <f t="shared" si="58"/>
        <v>33Freeek</v>
      </c>
      <c r="B1877" s="390" t="s">
        <v>449</v>
      </c>
      <c r="C1877" s="390">
        <v>33</v>
      </c>
      <c r="D1877" s="390">
        <v>8</v>
      </c>
      <c r="E1877" s="390"/>
      <c r="F1877" t="str">
        <f t="shared" si="59"/>
        <v>НЕТ</v>
      </c>
    </row>
    <row r="1878" spans="1:6">
      <c r="A1878" t="str">
        <f t="shared" si="58"/>
        <v>91Freeek</v>
      </c>
      <c r="B1878" s="390" t="s">
        <v>449</v>
      </c>
      <c r="C1878" s="390">
        <v>91</v>
      </c>
      <c r="D1878" s="390">
        <v>9</v>
      </c>
      <c r="E1878" s="390"/>
      <c r="F1878" t="str">
        <f t="shared" si="59"/>
        <v>НЕТ</v>
      </c>
    </row>
    <row r="1879" spans="1:6">
      <c r="A1879" t="str">
        <f t="shared" si="58"/>
        <v>129Freeek</v>
      </c>
      <c r="B1879" s="390" t="s">
        <v>449</v>
      </c>
      <c r="C1879" s="390">
        <v>129</v>
      </c>
      <c r="D1879" s="390">
        <v>9</v>
      </c>
      <c r="E1879" s="390"/>
      <c r="F1879" t="str">
        <f t="shared" si="59"/>
        <v>НЕТ</v>
      </c>
    </row>
    <row r="1880" spans="1:6">
      <c r="A1880" t="str">
        <f t="shared" si="58"/>
        <v>46Freeek</v>
      </c>
      <c r="B1880" s="390" t="s">
        <v>449</v>
      </c>
      <c r="C1880" s="390">
        <v>46</v>
      </c>
      <c r="D1880" s="390">
        <v>9</v>
      </c>
      <c r="E1880" s="390"/>
      <c r="F1880" t="str">
        <f t="shared" si="59"/>
        <v>НЕТ</v>
      </c>
    </row>
    <row r="1881" spans="1:6">
      <c r="A1881" t="str">
        <f t="shared" si="58"/>
        <v>139Freeek</v>
      </c>
      <c r="B1881" s="390" t="s">
        <v>449</v>
      </c>
      <c r="C1881" s="390">
        <v>139</v>
      </c>
      <c r="D1881" s="390">
        <v>4</v>
      </c>
      <c r="E1881" s="390"/>
      <c r="F1881" t="str">
        <f t="shared" si="59"/>
        <v>НЕТ</v>
      </c>
    </row>
    <row r="1882" spans="1:6">
      <c r="A1882" t="str">
        <f t="shared" si="58"/>
        <v>132Freeek</v>
      </c>
      <c r="B1882" s="390" t="s">
        <v>449</v>
      </c>
      <c r="C1882" s="390">
        <v>132</v>
      </c>
      <c r="D1882" s="390">
        <v>4</v>
      </c>
      <c r="E1882" s="390"/>
      <c r="F1882" t="str">
        <f t="shared" si="59"/>
        <v>НЕТ</v>
      </c>
    </row>
    <row r="1883" spans="1:6">
      <c r="A1883" t="str">
        <f t="shared" si="58"/>
        <v>118Freeek</v>
      </c>
      <c r="B1883" s="390" t="s">
        <v>449</v>
      </c>
      <c r="C1883" s="390">
        <v>118</v>
      </c>
      <c r="D1883" s="390">
        <v>8</v>
      </c>
      <c r="E1883" s="390"/>
      <c r="F1883" t="str">
        <f t="shared" si="59"/>
        <v>НЕТ</v>
      </c>
    </row>
    <row r="1884" spans="1:6">
      <c r="A1884" t="str">
        <f t="shared" si="58"/>
        <v>69Freeek</v>
      </c>
      <c r="B1884" s="390" t="s">
        <v>449</v>
      </c>
      <c r="C1884" s="390">
        <v>69</v>
      </c>
      <c r="D1884" s="390">
        <v>9</v>
      </c>
      <c r="E1884" s="390"/>
      <c r="F1884" t="str">
        <f t="shared" si="59"/>
        <v>НЕТ</v>
      </c>
    </row>
    <row r="1885" spans="1:6">
      <c r="A1885" t="str">
        <f t="shared" si="58"/>
        <v>135Freeek</v>
      </c>
      <c r="B1885" s="390" t="s">
        <v>449</v>
      </c>
      <c r="C1885" s="390">
        <v>135</v>
      </c>
      <c r="D1885" s="390">
        <v>9</v>
      </c>
      <c r="E1885" s="390"/>
      <c r="F1885" t="str">
        <f t="shared" si="59"/>
        <v>НЕТ</v>
      </c>
    </row>
    <row r="1886" spans="1:6">
      <c r="A1886" t="str">
        <f t="shared" si="58"/>
        <v>153Freeek</v>
      </c>
      <c r="B1886" s="390" t="s">
        <v>449</v>
      </c>
      <c r="C1886" s="390">
        <v>153</v>
      </c>
      <c r="D1886" s="390">
        <v>9</v>
      </c>
      <c r="E1886" s="390"/>
      <c r="F1886" t="str">
        <f t="shared" si="59"/>
        <v>НЕТ</v>
      </c>
    </row>
    <row r="1887" spans="1:6">
      <c r="A1887" t="str">
        <f t="shared" si="58"/>
        <v>151Freeek</v>
      </c>
      <c r="B1887" s="390" t="s">
        <v>449</v>
      </c>
      <c r="C1887" s="390">
        <v>151</v>
      </c>
      <c r="D1887" s="390">
        <v>9</v>
      </c>
      <c r="E1887" s="390"/>
      <c r="F1887" t="str">
        <f t="shared" si="59"/>
        <v>НЕТ</v>
      </c>
    </row>
    <row r="1888" spans="1:6">
      <c r="A1888" t="str">
        <f t="shared" si="58"/>
        <v>110Freeek</v>
      </c>
      <c r="B1888" s="390" t="s">
        <v>449</v>
      </c>
      <c r="C1888" s="390">
        <v>110</v>
      </c>
      <c r="D1888" s="390">
        <v>9</v>
      </c>
      <c r="E1888" s="390"/>
      <c r="F1888" t="str">
        <f t="shared" si="59"/>
        <v>НЕТ</v>
      </c>
    </row>
    <row r="1889" spans="1:6">
      <c r="A1889" t="str">
        <f t="shared" si="58"/>
        <v>95Freeek</v>
      </c>
      <c r="B1889" s="390" t="s">
        <v>449</v>
      </c>
      <c r="C1889" s="390">
        <v>95</v>
      </c>
      <c r="D1889" s="390">
        <v>4</v>
      </c>
      <c r="E1889" s="390"/>
      <c r="F1889" t="str">
        <f t="shared" si="59"/>
        <v>НЕТ</v>
      </c>
    </row>
    <row r="1890" spans="1:6">
      <c r="A1890" t="str">
        <f t="shared" si="58"/>
        <v>159Freeek</v>
      </c>
      <c r="B1890" s="390" t="s">
        <v>449</v>
      </c>
      <c r="C1890" s="390">
        <v>159</v>
      </c>
      <c r="D1890" s="390">
        <v>5</v>
      </c>
      <c r="E1890" s="390"/>
      <c r="F1890" t="str">
        <f t="shared" si="59"/>
        <v>НЕТ</v>
      </c>
    </row>
    <row r="1891" spans="1:6">
      <c r="A1891" t="str">
        <f t="shared" si="58"/>
        <v>106Freeek</v>
      </c>
      <c r="B1891" s="390" t="s">
        <v>449</v>
      </c>
      <c r="C1891" s="390">
        <v>106</v>
      </c>
      <c r="D1891" s="390">
        <v>8</v>
      </c>
      <c r="E1891" s="390"/>
      <c r="F1891" t="str">
        <f t="shared" si="59"/>
        <v>НЕТ</v>
      </c>
    </row>
    <row r="1892" spans="1:6">
      <c r="A1892" t="str">
        <f t="shared" si="58"/>
        <v>20Freeek</v>
      </c>
      <c r="B1892" s="390" t="s">
        <v>449</v>
      </c>
      <c r="C1892" s="390">
        <v>20</v>
      </c>
      <c r="D1892" s="390">
        <v>7</v>
      </c>
      <c r="E1892" s="390"/>
      <c r="F1892" t="str">
        <f t="shared" si="59"/>
        <v>НЕТ</v>
      </c>
    </row>
    <row r="1893" spans="1:6">
      <c r="A1893" t="str">
        <f t="shared" si="58"/>
        <v>8Freeek</v>
      </c>
      <c r="B1893" s="390" t="s">
        <v>449</v>
      </c>
      <c r="C1893" s="390">
        <v>8</v>
      </c>
      <c r="D1893" s="390">
        <v>5</v>
      </c>
      <c r="E1893" s="390"/>
      <c r="F1893" t="str">
        <f t="shared" si="59"/>
        <v>НЕТ</v>
      </c>
    </row>
    <row r="1894" spans="1:6">
      <c r="A1894" t="str">
        <f t="shared" si="58"/>
        <v>38Freeek</v>
      </c>
      <c r="B1894" s="390" t="s">
        <v>449</v>
      </c>
      <c r="C1894" s="390">
        <v>38</v>
      </c>
      <c r="D1894" s="390">
        <v>6</v>
      </c>
      <c r="E1894" s="390"/>
      <c r="F1894" t="str">
        <f t="shared" si="59"/>
        <v>НЕТ</v>
      </c>
    </row>
    <row r="1895" spans="1:6">
      <c r="A1895" t="str">
        <f t="shared" si="58"/>
        <v>4Freeek</v>
      </c>
      <c r="B1895" s="390" t="s">
        <v>449</v>
      </c>
      <c r="C1895" s="390">
        <v>4</v>
      </c>
      <c r="D1895" s="390">
        <v>9</v>
      </c>
      <c r="E1895" s="390"/>
      <c r="F1895" t="str">
        <f t="shared" si="59"/>
        <v>НЕТ</v>
      </c>
    </row>
    <row r="1896" spans="1:6">
      <c r="A1896" t="str">
        <f t="shared" si="58"/>
        <v>107Freeek</v>
      </c>
      <c r="B1896" s="390" t="s">
        <v>449</v>
      </c>
      <c r="C1896" s="390">
        <v>107</v>
      </c>
      <c r="D1896" s="390">
        <v>9</v>
      </c>
      <c r="E1896" s="390"/>
      <c r="F1896" t="str">
        <f t="shared" si="59"/>
        <v>НЕТ</v>
      </c>
    </row>
    <row r="1897" spans="1:6">
      <c r="A1897" t="str">
        <f t="shared" si="58"/>
        <v>23Freeek</v>
      </c>
      <c r="B1897" s="390" t="s">
        <v>449</v>
      </c>
      <c r="C1897" s="390">
        <v>23</v>
      </c>
      <c r="D1897" s="390">
        <v>9</v>
      </c>
      <c r="E1897" s="390"/>
      <c r="F1897" t="str">
        <f t="shared" si="59"/>
        <v>НЕТ</v>
      </c>
    </row>
    <row r="1898" spans="1:6">
      <c r="A1898" t="str">
        <f t="shared" si="58"/>
        <v>92Freeek</v>
      </c>
      <c r="B1898" s="390" t="s">
        <v>449</v>
      </c>
      <c r="C1898" s="390">
        <v>92</v>
      </c>
      <c r="D1898" s="390">
        <v>6</v>
      </c>
      <c r="E1898" s="390"/>
      <c r="F1898" t="str">
        <f t="shared" si="59"/>
        <v>НЕТ</v>
      </c>
    </row>
    <row r="1899" spans="1:6">
      <c r="A1899" t="str">
        <f t="shared" si="58"/>
        <v>24Freeek</v>
      </c>
      <c r="B1899" s="390" t="s">
        <v>449</v>
      </c>
      <c r="C1899" s="390">
        <v>24</v>
      </c>
      <c r="D1899" s="390">
        <v>9</v>
      </c>
      <c r="E1899" s="390"/>
      <c r="F1899" t="str">
        <f t="shared" si="59"/>
        <v>НЕТ</v>
      </c>
    </row>
    <row r="1900" spans="1:6">
      <c r="A1900" t="str">
        <f t="shared" si="58"/>
        <v>14Freeek</v>
      </c>
      <c r="B1900" s="390" t="s">
        <v>449</v>
      </c>
      <c r="C1900" s="390">
        <v>14</v>
      </c>
      <c r="D1900" s="390">
        <v>9</v>
      </c>
      <c r="E1900" s="390"/>
      <c r="F1900" t="str">
        <f t="shared" si="59"/>
        <v>НЕТ</v>
      </c>
    </row>
    <row r="1901" spans="1:6">
      <c r="A1901" t="str">
        <f t="shared" si="58"/>
        <v>152Freeek</v>
      </c>
      <c r="B1901" s="390" t="s">
        <v>449</v>
      </c>
      <c r="C1901" s="390">
        <v>152</v>
      </c>
      <c r="D1901" s="390">
        <v>6</v>
      </c>
      <c r="E1901" s="390"/>
      <c r="F1901" t="str">
        <f t="shared" si="59"/>
        <v>НЕТ</v>
      </c>
    </row>
    <row r="1902" spans="1:6">
      <c r="A1902" t="str">
        <f t="shared" si="58"/>
        <v>40Freeek</v>
      </c>
      <c r="B1902" s="390" t="s">
        <v>449</v>
      </c>
      <c r="C1902" s="390">
        <v>40</v>
      </c>
      <c r="D1902" s="390">
        <v>5</v>
      </c>
      <c r="E1902" s="390"/>
      <c r="F1902" t="str">
        <f t="shared" si="59"/>
        <v>НЕТ</v>
      </c>
    </row>
    <row r="1903" spans="1:6">
      <c r="A1903" t="str">
        <f t="shared" si="58"/>
        <v>143Freeek</v>
      </c>
      <c r="B1903" s="390" t="s">
        <v>449</v>
      </c>
      <c r="C1903" s="390">
        <v>143</v>
      </c>
      <c r="D1903" s="390">
        <v>8</v>
      </c>
      <c r="E1903" s="390"/>
      <c r="F1903" t="str">
        <f t="shared" si="59"/>
        <v>НЕТ</v>
      </c>
    </row>
    <row r="1904" spans="1:6">
      <c r="A1904" t="str">
        <f t="shared" si="58"/>
        <v>157Freeek</v>
      </c>
      <c r="B1904" s="390" t="s">
        <v>449</v>
      </c>
      <c r="C1904" s="390">
        <v>157</v>
      </c>
      <c r="D1904" s="390">
        <v>9</v>
      </c>
      <c r="E1904" s="390"/>
      <c r="F1904" t="str">
        <f t="shared" si="59"/>
        <v>НЕТ</v>
      </c>
    </row>
    <row r="1905" spans="1:6">
      <c r="A1905" t="str">
        <f t="shared" si="58"/>
        <v>141Freeek</v>
      </c>
      <c r="B1905" s="390" t="s">
        <v>449</v>
      </c>
      <c r="C1905" s="390">
        <v>141</v>
      </c>
      <c r="D1905" s="390">
        <v>9</v>
      </c>
      <c r="E1905" s="390"/>
      <c r="F1905" t="str">
        <f t="shared" si="59"/>
        <v>НЕТ</v>
      </c>
    </row>
    <row r="1906" spans="1:6">
      <c r="A1906" t="str">
        <f t="shared" si="58"/>
        <v>16Freeek</v>
      </c>
      <c r="B1906" s="390" t="s">
        <v>449</v>
      </c>
      <c r="C1906" s="390">
        <v>16</v>
      </c>
      <c r="D1906" s="390">
        <v>7</v>
      </c>
      <c r="E1906" s="390"/>
      <c r="F1906" t="str">
        <f t="shared" si="59"/>
        <v>НЕТ</v>
      </c>
    </row>
    <row r="1907" spans="1:6">
      <c r="A1907" t="str">
        <f t="shared" si="58"/>
        <v>37Freeek</v>
      </c>
      <c r="B1907" s="390" t="s">
        <v>449</v>
      </c>
      <c r="C1907" s="390">
        <v>37</v>
      </c>
      <c r="D1907" s="390">
        <v>7</v>
      </c>
      <c r="E1907" s="390"/>
      <c r="F1907" t="str">
        <f t="shared" si="59"/>
        <v>НЕТ</v>
      </c>
    </row>
    <row r="1908" spans="1:6">
      <c r="A1908" t="str">
        <f t="shared" si="58"/>
        <v>13Freeek</v>
      </c>
      <c r="B1908" s="390" t="s">
        <v>449</v>
      </c>
      <c r="C1908" s="390">
        <v>13</v>
      </c>
      <c r="D1908" s="390">
        <v>6</v>
      </c>
      <c r="E1908" s="390"/>
      <c r="F1908" t="str">
        <f t="shared" si="59"/>
        <v>НЕТ</v>
      </c>
    </row>
    <row r="1909" spans="1:6">
      <c r="A1909" t="str">
        <f t="shared" si="58"/>
        <v>41Freeek</v>
      </c>
      <c r="B1909" s="390" t="s">
        <v>449</v>
      </c>
      <c r="C1909" s="390">
        <v>41</v>
      </c>
      <c r="D1909" s="390">
        <v>5</v>
      </c>
      <c r="E1909" s="390"/>
      <c r="F1909" t="str">
        <f t="shared" si="59"/>
        <v>НЕТ</v>
      </c>
    </row>
    <row r="1910" spans="1:6">
      <c r="A1910" t="str">
        <f t="shared" si="58"/>
        <v>149Freeek</v>
      </c>
      <c r="B1910" s="390" t="s">
        <v>449</v>
      </c>
      <c r="C1910" s="390">
        <v>149</v>
      </c>
      <c r="D1910" s="390">
        <v>5</v>
      </c>
      <c r="E1910" s="390"/>
      <c r="F1910" t="str">
        <f t="shared" si="59"/>
        <v>НЕТ</v>
      </c>
    </row>
    <row r="1911" spans="1:6">
      <c r="A1911" t="str">
        <f t="shared" si="58"/>
        <v>59Freeek</v>
      </c>
      <c r="B1911" s="390" t="s">
        <v>449</v>
      </c>
      <c r="C1911" s="390">
        <v>59</v>
      </c>
      <c r="D1911" s="390">
        <v>6</v>
      </c>
      <c r="E1911" s="390"/>
      <c r="F1911" t="str">
        <f t="shared" si="59"/>
        <v>НЕТ</v>
      </c>
    </row>
    <row r="1912" spans="1:6">
      <c r="A1912" t="str">
        <f t="shared" si="58"/>
        <v>104Freeek</v>
      </c>
      <c r="B1912" s="390" t="s">
        <v>449</v>
      </c>
      <c r="C1912" s="390">
        <v>104</v>
      </c>
      <c r="D1912" s="390">
        <v>4</v>
      </c>
      <c r="E1912" s="390"/>
      <c r="F1912" t="str">
        <f t="shared" si="59"/>
        <v>НЕТ</v>
      </c>
    </row>
    <row r="1913" spans="1:6">
      <c r="A1913" t="str">
        <f t="shared" si="58"/>
        <v>10Freeek</v>
      </c>
      <c r="B1913" s="390" t="s">
        <v>449</v>
      </c>
      <c r="C1913" s="390">
        <v>10</v>
      </c>
      <c r="D1913" s="390">
        <v>1</v>
      </c>
      <c r="E1913" s="390" t="s">
        <v>892</v>
      </c>
      <c r="F1913" t="str">
        <f t="shared" si="59"/>
        <v>ДА</v>
      </c>
    </row>
    <row r="1914" spans="1:6">
      <c r="A1914" t="str">
        <f t="shared" si="58"/>
        <v>66Freeek</v>
      </c>
      <c r="B1914" s="390" t="s">
        <v>449</v>
      </c>
      <c r="C1914" s="390">
        <v>66</v>
      </c>
      <c r="D1914" s="390">
        <v>5</v>
      </c>
      <c r="E1914" s="390"/>
      <c r="F1914" t="str">
        <f t="shared" si="59"/>
        <v>НЕТ</v>
      </c>
    </row>
    <row r="1915" spans="1:6">
      <c r="A1915" t="str">
        <f t="shared" si="58"/>
        <v>35Freeek</v>
      </c>
      <c r="B1915" s="390" t="s">
        <v>449</v>
      </c>
      <c r="C1915" s="390">
        <v>35</v>
      </c>
      <c r="D1915" s="390">
        <v>6</v>
      </c>
      <c r="E1915" s="390"/>
      <c r="F1915" t="str">
        <f t="shared" si="59"/>
        <v>НЕТ</v>
      </c>
    </row>
    <row r="1916" spans="1:6">
      <c r="A1916" t="str">
        <f t="shared" si="58"/>
        <v>45Freeek</v>
      </c>
      <c r="B1916" s="390" t="s">
        <v>449</v>
      </c>
      <c r="C1916" s="390">
        <v>45</v>
      </c>
      <c r="D1916" s="390">
        <v>4</v>
      </c>
      <c r="E1916" s="390"/>
      <c r="F1916" t="str">
        <f t="shared" si="59"/>
        <v>НЕТ</v>
      </c>
    </row>
    <row r="1917" spans="1:6">
      <c r="A1917" t="str">
        <f t="shared" si="58"/>
        <v>21Freeek</v>
      </c>
      <c r="B1917" s="390" t="s">
        <v>449</v>
      </c>
      <c r="C1917" s="390">
        <v>21</v>
      </c>
      <c r="D1917" s="390">
        <v>4</v>
      </c>
      <c r="E1917" s="390"/>
      <c r="F1917" t="str">
        <f t="shared" si="59"/>
        <v>НЕТ</v>
      </c>
    </row>
    <row r="1918" spans="1:6">
      <c r="A1918" t="str">
        <f t="shared" si="58"/>
        <v>158Freeek</v>
      </c>
      <c r="B1918" s="390" t="s">
        <v>449</v>
      </c>
      <c r="C1918" s="390">
        <v>158</v>
      </c>
      <c r="D1918" s="390">
        <v>12</v>
      </c>
      <c r="E1918" s="390" t="s">
        <v>893</v>
      </c>
      <c r="F1918" t="str">
        <f t="shared" si="59"/>
        <v>ДА</v>
      </c>
    </row>
    <row r="1919" spans="1:6">
      <c r="A1919" t="str">
        <f t="shared" si="58"/>
        <v>155Freeek</v>
      </c>
      <c r="B1919" s="390" t="s">
        <v>449</v>
      </c>
      <c r="C1919" s="390">
        <v>155</v>
      </c>
      <c r="D1919" s="390">
        <v>7</v>
      </c>
      <c r="E1919" s="390"/>
      <c r="F1919" t="str">
        <f t="shared" si="59"/>
        <v>НЕТ</v>
      </c>
    </row>
    <row r="1920" spans="1:6">
      <c r="A1920" t="str">
        <f t="shared" si="58"/>
        <v>87Freeek</v>
      </c>
      <c r="B1920" s="390" t="s">
        <v>449</v>
      </c>
      <c r="C1920" s="390">
        <v>87</v>
      </c>
      <c r="D1920" s="390">
        <v>7</v>
      </c>
      <c r="E1920" s="390"/>
      <c r="F1920" t="str">
        <f t="shared" si="59"/>
        <v>НЕТ</v>
      </c>
    </row>
    <row r="1921" spans="1:6">
      <c r="A1921" t="str">
        <f t="shared" si="58"/>
        <v>34Freeek</v>
      </c>
      <c r="B1921" s="390" t="s">
        <v>449</v>
      </c>
      <c r="C1921" s="390">
        <v>34</v>
      </c>
      <c r="D1921" s="390">
        <v>7</v>
      </c>
      <c r="E1921" s="390"/>
      <c r="F1921" t="str">
        <f t="shared" si="59"/>
        <v>НЕТ</v>
      </c>
    </row>
    <row r="1922" spans="1:6">
      <c r="A1922" t="str">
        <f t="shared" si="58"/>
        <v>11Freeek</v>
      </c>
      <c r="B1922" s="390" t="s">
        <v>449</v>
      </c>
      <c r="C1922" s="390">
        <v>11</v>
      </c>
      <c r="D1922" s="390">
        <v>4</v>
      </c>
      <c r="E1922" s="390"/>
      <c r="F1922" t="str">
        <f t="shared" si="59"/>
        <v>НЕТ</v>
      </c>
    </row>
    <row r="1923" spans="1:6">
      <c r="A1923" t="str">
        <f t="shared" ref="A1923:A1986" si="60">CONCATENATE(C1923,B1923)</f>
        <v>55Freeek</v>
      </c>
      <c r="B1923" s="390" t="s">
        <v>449</v>
      </c>
      <c r="C1923" s="390">
        <v>55</v>
      </c>
      <c r="D1923" s="390">
        <v>5</v>
      </c>
      <c r="E1923" s="390"/>
      <c r="F1923" t="str">
        <f t="shared" ref="F1923:F1986" si="61">IF(ISBLANK(E1923),"НЕТ","ДА")</f>
        <v>НЕТ</v>
      </c>
    </row>
    <row r="1924" spans="1:6">
      <c r="A1924" t="str">
        <f t="shared" si="60"/>
        <v>79Freeek</v>
      </c>
      <c r="B1924" s="390" t="s">
        <v>449</v>
      </c>
      <c r="C1924" s="390">
        <v>79</v>
      </c>
      <c r="D1924" s="390">
        <v>12</v>
      </c>
      <c r="E1924" s="390" t="s">
        <v>894</v>
      </c>
      <c r="F1924" t="str">
        <f t="shared" si="61"/>
        <v>ДА</v>
      </c>
    </row>
    <row r="1925" spans="1:6">
      <c r="A1925" t="str">
        <f t="shared" si="60"/>
        <v>9Freeek</v>
      </c>
      <c r="B1925" s="390" t="s">
        <v>449</v>
      </c>
      <c r="C1925" s="390">
        <v>9</v>
      </c>
      <c r="D1925" s="390">
        <v>4</v>
      </c>
      <c r="E1925" s="390"/>
      <c r="F1925" t="str">
        <f t="shared" si="61"/>
        <v>НЕТ</v>
      </c>
    </row>
    <row r="1926" spans="1:6">
      <c r="A1926" t="str">
        <f t="shared" si="60"/>
        <v>114Freeek</v>
      </c>
      <c r="B1926" s="390" t="s">
        <v>449</v>
      </c>
      <c r="C1926" s="390">
        <v>114</v>
      </c>
      <c r="D1926" s="390">
        <v>9</v>
      </c>
      <c r="E1926" s="390"/>
      <c r="F1926" t="str">
        <f t="shared" si="61"/>
        <v>НЕТ</v>
      </c>
    </row>
    <row r="1927" spans="1:6">
      <c r="A1927" t="str">
        <f t="shared" si="60"/>
        <v>142Freeek</v>
      </c>
      <c r="B1927" s="390" t="s">
        <v>449</v>
      </c>
      <c r="C1927" s="390">
        <v>142</v>
      </c>
      <c r="D1927" s="390">
        <v>9</v>
      </c>
      <c r="E1927" s="390"/>
      <c r="F1927" t="str">
        <f t="shared" si="61"/>
        <v>НЕТ</v>
      </c>
    </row>
    <row r="1928" spans="1:6">
      <c r="A1928" t="str">
        <f t="shared" si="60"/>
        <v>42Freeek</v>
      </c>
      <c r="B1928" s="390" t="s">
        <v>449</v>
      </c>
      <c r="C1928" s="390">
        <v>42</v>
      </c>
      <c r="D1928" s="390">
        <v>7</v>
      </c>
      <c r="E1928" s="390"/>
      <c r="F1928" t="str">
        <f t="shared" si="61"/>
        <v>НЕТ</v>
      </c>
    </row>
    <row r="1929" spans="1:6">
      <c r="A1929" t="str">
        <f t="shared" si="60"/>
        <v>5Freeek</v>
      </c>
      <c r="B1929" s="390" t="s">
        <v>449</v>
      </c>
      <c r="C1929" s="390">
        <v>5</v>
      </c>
      <c r="D1929" s="390">
        <v>5</v>
      </c>
      <c r="E1929" s="390"/>
      <c r="F1929" t="str">
        <f t="shared" si="61"/>
        <v>НЕТ</v>
      </c>
    </row>
    <row r="1930" spans="1:6">
      <c r="A1930" t="str">
        <f t="shared" si="60"/>
        <v>6Freeek</v>
      </c>
      <c r="B1930" s="390" t="s">
        <v>449</v>
      </c>
      <c r="C1930" s="390">
        <v>6</v>
      </c>
      <c r="D1930" s="390">
        <v>5</v>
      </c>
      <c r="E1930" s="390"/>
      <c r="F1930" t="str">
        <f t="shared" si="61"/>
        <v>НЕТ</v>
      </c>
    </row>
    <row r="1931" spans="1:6">
      <c r="A1931" t="str">
        <f t="shared" si="60"/>
        <v>120Freeek</v>
      </c>
      <c r="B1931" s="390" t="s">
        <v>449</v>
      </c>
      <c r="C1931" s="390">
        <v>120</v>
      </c>
      <c r="D1931" s="390">
        <v>6</v>
      </c>
      <c r="E1931" s="390"/>
      <c r="F1931" t="str">
        <f t="shared" si="61"/>
        <v>НЕТ</v>
      </c>
    </row>
    <row r="1932" spans="1:6">
      <c r="A1932" t="str">
        <f t="shared" si="60"/>
        <v>39Freeek</v>
      </c>
      <c r="B1932" s="390" t="s">
        <v>449</v>
      </c>
      <c r="C1932" s="390">
        <v>39</v>
      </c>
      <c r="D1932" s="390">
        <v>5</v>
      </c>
      <c r="E1932" s="390"/>
      <c r="F1932" t="str">
        <f t="shared" si="61"/>
        <v>НЕТ</v>
      </c>
    </row>
    <row r="1933" spans="1:6">
      <c r="A1933" t="str">
        <f t="shared" si="60"/>
        <v>90Freeek</v>
      </c>
      <c r="B1933" s="390" t="s">
        <v>449</v>
      </c>
      <c r="C1933" s="390">
        <v>90</v>
      </c>
      <c r="D1933" s="390">
        <v>5</v>
      </c>
      <c r="E1933" s="390"/>
      <c r="F1933" t="str">
        <f t="shared" si="61"/>
        <v>НЕТ</v>
      </c>
    </row>
    <row r="1934" spans="1:6">
      <c r="A1934" t="str">
        <f t="shared" si="60"/>
        <v>51Freeek</v>
      </c>
      <c r="B1934" s="390" t="s">
        <v>449</v>
      </c>
      <c r="C1934" s="390">
        <v>51</v>
      </c>
      <c r="D1934" s="390">
        <v>5</v>
      </c>
      <c r="E1934" s="390"/>
      <c r="F1934" t="str">
        <f t="shared" si="61"/>
        <v>НЕТ</v>
      </c>
    </row>
    <row r="1935" spans="1:6">
      <c r="A1935" t="str">
        <f t="shared" si="60"/>
        <v>47Freeek</v>
      </c>
      <c r="B1935" s="390" t="s">
        <v>449</v>
      </c>
      <c r="C1935" s="390">
        <v>47</v>
      </c>
      <c r="D1935" s="390">
        <v>6</v>
      </c>
      <c r="E1935" s="390"/>
      <c r="F1935" t="str">
        <f t="shared" si="61"/>
        <v>НЕТ</v>
      </c>
    </row>
    <row r="1936" spans="1:6">
      <c r="A1936" t="str">
        <f t="shared" si="60"/>
        <v>109Freeek</v>
      </c>
      <c r="B1936" s="390" t="s">
        <v>449</v>
      </c>
      <c r="C1936" s="390">
        <v>109</v>
      </c>
      <c r="D1936" s="390">
        <v>9</v>
      </c>
      <c r="E1936" s="390"/>
      <c r="F1936" t="str">
        <f t="shared" si="61"/>
        <v>НЕТ</v>
      </c>
    </row>
    <row r="1937" spans="1:6">
      <c r="A1937" t="str">
        <f t="shared" si="60"/>
        <v>44Freeek</v>
      </c>
      <c r="B1937" s="390" t="s">
        <v>449</v>
      </c>
      <c r="C1937" s="390">
        <v>44</v>
      </c>
      <c r="D1937" s="390">
        <v>9</v>
      </c>
      <c r="E1937" s="390"/>
      <c r="F1937" t="str">
        <f t="shared" si="61"/>
        <v>НЕТ</v>
      </c>
    </row>
    <row r="1938" spans="1:6">
      <c r="A1938" t="str">
        <f t="shared" si="60"/>
        <v>112Freeek</v>
      </c>
      <c r="B1938" s="390" t="s">
        <v>449</v>
      </c>
      <c r="C1938" s="390">
        <v>112</v>
      </c>
      <c r="D1938" s="390">
        <v>8</v>
      </c>
      <c r="E1938" s="390"/>
      <c r="F1938" t="str">
        <f t="shared" si="61"/>
        <v>НЕТ</v>
      </c>
    </row>
    <row r="1939" spans="1:6">
      <c r="A1939" t="str">
        <f t="shared" si="60"/>
        <v>56Freeek</v>
      </c>
      <c r="B1939" s="390" t="s">
        <v>449</v>
      </c>
      <c r="C1939" s="390">
        <v>56</v>
      </c>
      <c r="D1939" s="390">
        <v>7</v>
      </c>
      <c r="E1939" s="390"/>
      <c r="F1939" t="str">
        <f t="shared" si="61"/>
        <v>НЕТ</v>
      </c>
    </row>
    <row r="1940" spans="1:6">
      <c r="A1940" t="str">
        <f t="shared" si="60"/>
        <v>113Freeek</v>
      </c>
      <c r="B1940" s="390" t="s">
        <v>449</v>
      </c>
      <c r="C1940" s="390">
        <v>113</v>
      </c>
      <c r="D1940" s="390">
        <v>9</v>
      </c>
      <c r="E1940" s="390"/>
      <c r="F1940" t="str">
        <f t="shared" si="61"/>
        <v>НЕТ</v>
      </c>
    </row>
    <row r="1941" spans="1:6">
      <c r="A1941" t="str">
        <f t="shared" si="60"/>
        <v>103Freeek</v>
      </c>
      <c r="B1941" s="390" t="s">
        <v>449</v>
      </c>
      <c r="C1941" s="390">
        <v>103</v>
      </c>
      <c r="D1941" s="390">
        <v>5</v>
      </c>
      <c r="E1941" s="390"/>
      <c r="F1941" t="str">
        <f t="shared" si="61"/>
        <v>НЕТ</v>
      </c>
    </row>
    <row r="1942" spans="1:6">
      <c r="A1942" t="str">
        <f t="shared" si="60"/>
        <v>96Freeek</v>
      </c>
      <c r="B1942" s="390" t="s">
        <v>449</v>
      </c>
      <c r="C1942" s="390">
        <v>96</v>
      </c>
      <c r="D1942" s="390">
        <v>6</v>
      </c>
      <c r="E1942" s="390"/>
      <c r="F1942" t="str">
        <f t="shared" si="61"/>
        <v>НЕТ</v>
      </c>
    </row>
    <row r="1943" spans="1:6">
      <c r="A1943" t="str">
        <f t="shared" si="60"/>
        <v>81Freeek</v>
      </c>
      <c r="B1943" s="390" t="s">
        <v>449</v>
      </c>
      <c r="C1943" s="390">
        <v>81</v>
      </c>
      <c r="D1943" s="390">
        <v>6</v>
      </c>
      <c r="E1943" s="390"/>
      <c r="F1943" t="str">
        <f t="shared" si="61"/>
        <v>НЕТ</v>
      </c>
    </row>
    <row r="1944" spans="1:6">
      <c r="A1944" t="str">
        <f t="shared" si="60"/>
        <v>121Freeek</v>
      </c>
      <c r="B1944" s="390" t="s">
        <v>449</v>
      </c>
      <c r="C1944" s="390">
        <v>121</v>
      </c>
      <c r="D1944" s="390">
        <v>6</v>
      </c>
      <c r="E1944" s="390"/>
      <c r="F1944" t="str">
        <f t="shared" si="61"/>
        <v>НЕТ</v>
      </c>
    </row>
    <row r="1945" spans="1:6">
      <c r="A1945" t="str">
        <f t="shared" si="60"/>
        <v>125Freeek</v>
      </c>
      <c r="B1945" s="390" t="s">
        <v>449</v>
      </c>
      <c r="C1945" s="390">
        <v>125</v>
      </c>
      <c r="D1945" s="390">
        <v>6</v>
      </c>
      <c r="E1945" s="390"/>
      <c r="F1945" t="str">
        <f t="shared" si="61"/>
        <v>НЕТ</v>
      </c>
    </row>
    <row r="1946" spans="1:6">
      <c r="A1946" t="str">
        <f t="shared" si="60"/>
        <v>17Freeek</v>
      </c>
      <c r="B1946" s="390" t="s">
        <v>449</v>
      </c>
      <c r="C1946" s="390">
        <v>17</v>
      </c>
      <c r="D1946" s="390">
        <v>5</v>
      </c>
      <c r="E1946" s="390"/>
      <c r="F1946" t="str">
        <f t="shared" si="61"/>
        <v>НЕТ</v>
      </c>
    </row>
    <row r="1947" spans="1:6">
      <c r="A1947" t="str">
        <f t="shared" si="60"/>
        <v>30Freeek</v>
      </c>
      <c r="B1947" s="390" t="s">
        <v>449</v>
      </c>
      <c r="C1947" s="390">
        <v>30</v>
      </c>
      <c r="D1947" s="390">
        <v>5</v>
      </c>
      <c r="E1947" s="390"/>
      <c r="F1947" t="str">
        <f t="shared" si="61"/>
        <v>НЕТ</v>
      </c>
    </row>
    <row r="1948" spans="1:6">
      <c r="A1948" t="str">
        <f t="shared" si="60"/>
        <v>63Freeek</v>
      </c>
      <c r="B1948" s="390" t="s">
        <v>449</v>
      </c>
      <c r="C1948" s="390">
        <v>63</v>
      </c>
      <c r="D1948" s="390">
        <v>4</v>
      </c>
      <c r="E1948" s="390"/>
      <c r="F1948" t="str">
        <f t="shared" si="61"/>
        <v>НЕТ</v>
      </c>
    </row>
    <row r="1949" spans="1:6">
      <c r="A1949" t="str">
        <f t="shared" si="60"/>
        <v>101Freeek</v>
      </c>
      <c r="B1949" s="390" t="s">
        <v>449</v>
      </c>
      <c r="C1949" s="390">
        <v>101</v>
      </c>
      <c r="D1949" s="390">
        <v>4</v>
      </c>
      <c r="E1949" s="390"/>
      <c r="F1949" t="str">
        <f t="shared" si="61"/>
        <v>НЕТ</v>
      </c>
    </row>
    <row r="1950" spans="1:6">
      <c r="A1950" t="str">
        <f t="shared" si="60"/>
        <v>117Freeek</v>
      </c>
      <c r="B1950" s="390" t="s">
        <v>449</v>
      </c>
      <c r="C1950" s="390">
        <v>117</v>
      </c>
      <c r="D1950" s="390">
        <v>9</v>
      </c>
      <c r="E1950" s="390"/>
      <c r="F1950" t="str">
        <f t="shared" si="61"/>
        <v>НЕТ</v>
      </c>
    </row>
    <row r="1951" spans="1:6">
      <c r="A1951" t="str">
        <f t="shared" si="60"/>
        <v>116Balnazzar</v>
      </c>
      <c r="B1951" s="390" t="s">
        <v>426</v>
      </c>
      <c r="C1951" s="390">
        <v>116</v>
      </c>
      <c r="D1951" s="390">
        <v>6</v>
      </c>
      <c r="E1951" s="390"/>
      <c r="F1951" t="str">
        <f t="shared" si="61"/>
        <v>НЕТ</v>
      </c>
    </row>
    <row r="1952" spans="1:6">
      <c r="A1952" t="str">
        <f t="shared" si="60"/>
        <v>18Balnazzar</v>
      </c>
      <c r="B1952" s="390" t="s">
        <v>426</v>
      </c>
      <c r="C1952" s="390">
        <v>18</v>
      </c>
      <c r="D1952" s="390">
        <v>7</v>
      </c>
      <c r="E1952" s="390"/>
      <c r="F1952" t="str">
        <f t="shared" si="61"/>
        <v>НЕТ</v>
      </c>
    </row>
    <row r="1953" spans="1:6">
      <c r="A1953" t="str">
        <f t="shared" si="60"/>
        <v>113Balnazzar</v>
      </c>
      <c r="B1953" s="390" t="s">
        <v>426</v>
      </c>
      <c r="C1953" s="390">
        <v>113</v>
      </c>
      <c r="D1953" s="390">
        <v>9</v>
      </c>
      <c r="E1953" s="390" t="s">
        <v>924</v>
      </c>
      <c r="F1953" t="str">
        <f t="shared" si="61"/>
        <v>ДА</v>
      </c>
    </row>
    <row r="1954" spans="1:6">
      <c r="A1954" t="str">
        <f t="shared" si="60"/>
        <v>157Balnazzar</v>
      </c>
      <c r="B1954" s="390" t="s">
        <v>426</v>
      </c>
      <c r="C1954" s="390">
        <v>157</v>
      </c>
      <c r="D1954" s="390">
        <v>12</v>
      </c>
      <c r="E1954" s="390" t="s">
        <v>916</v>
      </c>
      <c r="F1954" t="str">
        <f t="shared" si="61"/>
        <v>ДА</v>
      </c>
    </row>
    <row r="1955" spans="1:6">
      <c r="A1955" t="str">
        <f t="shared" si="60"/>
        <v>140Balnazzar</v>
      </c>
      <c r="B1955" s="390" t="s">
        <v>426</v>
      </c>
      <c r="C1955" s="390">
        <v>140</v>
      </c>
      <c r="D1955" s="390">
        <v>8</v>
      </c>
      <c r="E1955" s="390"/>
      <c r="F1955" t="str">
        <f t="shared" si="61"/>
        <v>НЕТ</v>
      </c>
    </row>
    <row r="1956" spans="1:6">
      <c r="A1956" t="str">
        <f t="shared" si="60"/>
        <v>155Balnazzar</v>
      </c>
      <c r="B1956" s="390" t="s">
        <v>426</v>
      </c>
      <c r="C1956" s="390">
        <v>155</v>
      </c>
      <c r="D1956" s="390">
        <v>8</v>
      </c>
      <c r="E1956" s="390" t="s">
        <v>925</v>
      </c>
      <c r="F1956" t="str">
        <f t="shared" si="61"/>
        <v>ДА</v>
      </c>
    </row>
    <row r="1957" spans="1:6">
      <c r="A1957" t="str">
        <f t="shared" si="60"/>
        <v>20Balnazzar</v>
      </c>
      <c r="B1957" s="390" t="s">
        <v>426</v>
      </c>
      <c r="C1957" s="390">
        <v>20</v>
      </c>
      <c r="D1957" s="390">
        <v>9</v>
      </c>
      <c r="E1957" s="390" t="s">
        <v>932</v>
      </c>
      <c r="F1957" t="str">
        <f t="shared" si="61"/>
        <v>ДА</v>
      </c>
    </row>
    <row r="1958" spans="1:6">
      <c r="A1958" t="str">
        <f t="shared" si="60"/>
        <v>56Balnazzar</v>
      </c>
      <c r="B1958" s="390" t="s">
        <v>426</v>
      </c>
      <c r="C1958" s="390">
        <v>56</v>
      </c>
      <c r="D1958" s="390">
        <v>10</v>
      </c>
      <c r="E1958" s="390" t="s">
        <v>926</v>
      </c>
      <c r="F1958" t="str">
        <f t="shared" si="61"/>
        <v>ДА</v>
      </c>
    </row>
    <row r="1959" spans="1:6">
      <c r="A1959" t="str">
        <f t="shared" si="60"/>
        <v>34Balnazzar</v>
      </c>
      <c r="B1959" s="390" t="s">
        <v>426</v>
      </c>
      <c r="C1959" s="390">
        <v>34</v>
      </c>
      <c r="D1959" s="390">
        <v>10</v>
      </c>
      <c r="E1959" s="390" t="s">
        <v>927</v>
      </c>
      <c r="F1959" t="str">
        <f t="shared" si="61"/>
        <v>ДА</v>
      </c>
    </row>
    <row r="1960" spans="1:6">
      <c r="A1960" t="str">
        <f t="shared" si="60"/>
        <v>112Balnazzar</v>
      </c>
      <c r="B1960" s="390" t="s">
        <v>426</v>
      </c>
      <c r="C1960" s="390">
        <v>112</v>
      </c>
      <c r="D1960" s="390">
        <v>11</v>
      </c>
      <c r="E1960" s="390" t="s">
        <v>928</v>
      </c>
      <c r="F1960" t="str">
        <f t="shared" si="61"/>
        <v>ДА</v>
      </c>
    </row>
    <row r="1961" spans="1:6">
      <c r="A1961" t="str">
        <f t="shared" si="60"/>
        <v>2Balnazzar</v>
      </c>
      <c r="B1961" s="390" t="s">
        <v>426</v>
      </c>
      <c r="C1961" s="390">
        <v>2</v>
      </c>
      <c r="D1961" s="390">
        <v>5</v>
      </c>
      <c r="E1961" s="390"/>
      <c r="F1961" t="str">
        <f t="shared" si="61"/>
        <v>НЕТ</v>
      </c>
    </row>
    <row r="1962" spans="1:6">
      <c r="A1962" t="str">
        <f t="shared" si="60"/>
        <v>158Balnazzar</v>
      </c>
      <c r="B1962" s="390" t="s">
        <v>426</v>
      </c>
      <c r="C1962" s="390">
        <v>158</v>
      </c>
      <c r="D1962" s="390">
        <v>9</v>
      </c>
      <c r="E1962" s="390" t="s">
        <v>923</v>
      </c>
      <c r="F1962" t="str">
        <f t="shared" si="61"/>
        <v>ДА</v>
      </c>
    </row>
    <row r="1963" spans="1:6">
      <c r="A1963" t="str">
        <f t="shared" si="60"/>
        <v>118Balnazzar</v>
      </c>
      <c r="B1963" s="390" t="s">
        <v>426</v>
      </c>
      <c r="C1963" s="390">
        <v>118</v>
      </c>
      <c r="D1963" s="390">
        <v>7</v>
      </c>
      <c r="E1963" s="390"/>
      <c r="F1963" t="str">
        <f t="shared" si="61"/>
        <v>НЕТ</v>
      </c>
    </row>
    <row r="1964" spans="1:6">
      <c r="A1964" t="str">
        <f t="shared" si="60"/>
        <v>4Balnazzar</v>
      </c>
      <c r="B1964" s="390" t="s">
        <v>426</v>
      </c>
      <c r="C1964" s="390">
        <v>4</v>
      </c>
      <c r="D1964" s="390">
        <v>9</v>
      </c>
      <c r="E1964" s="390" t="s">
        <v>922</v>
      </c>
      <c r="F1964" t="str">
        <f t="shared" si="61"/>
        <v>ДА</v>
      </c>
    </row>
    <row r="1965" spans="1:6">
      <c r="A1965" t="str">
        <f t="shared" si="60"/>
        <v>135Balnazzar</v>
      </c>
      <c r="B1965" s="390" t="s">
        <v>426</v>
      </c>
      <c r="C1965" s="390">
        <v>135</v>
      </c>
      <c r="D1965" s="390">
        <v>9</v>
      </c>
      <c r="E1965" s="390"/>
      <c r="F1965" t="str">
        <f t="shared" si="61"/>
        <v>НЕТ</v>
      </c>
    </row>
    <row r="1966" spans="1:6">
      <c r="A1966" t="str">
        <f t="shared" si="60"/>
        <v>109Balnazzar</v>
      </c>
      <c r="B1966" s="390" t="s">
        <v>426</v>
      </c>
      <c r="C1966" s="390">
        <v>109</v>
      </c>
      <c r="D1966" s="390">
        <v>9</v>
      </c>
      <c r="E1966" s="390"/>
      <c r="F1966" t="str">
        <f t="shared" si="61"/>
        <v>НЕТ</v>
      </c>
    </row>
    <row r="1967" spans="1:6">
      <c r="A1967" t="str">
        <f t="shared" si="60"/>
        <v>3Balnazzar</v>
      </c>
      <c r="B1967" s="390" t="s">
        <v>426</v>
      </c>
      <c r="C1967" s="390">
        <v>3</v>
      </c>
      <c r="D1967" s="390">
        <v>9</v>
      </c>
      <c r="E1967" s="390"/>
      <c r="F1967" t="str">
        <f t="shared" si="61"/>
        <v>НЕТ</v>
      </c>
    </row>
    <row r="1968" spans="1:6">
      <c r="A1968" t="str">
        <f t="shared" si="60"/>
        <v>50seaangel</v>
      </c>
      <c r="B1968" s="390" t="s">
        <v>442</v>
      </c>
      <c r="C1968" s="390">
        <v>50</v>
      </c>
      <c r="D1968" s="390">
        <v>8</v>
      </c>
      <c r="E1968" s="390"/>
      <c r="F1968" t="str">
        <f t="shared" si="61"/>
        <v>НЕТ</v>
      </c>
    </row>
    <row r="1969" spans="1:6">
      <c r="A1969" t="str">
        <f t="shared" si="60"/>
        <v>135seaangel</v>
      </c>
      <c r="B1969" s="390" t="s">
        <v>442</v>
      </c>
      <c r="C1969" s="390">
        <v>135</v>
      </c>
      <c r="D1969" s="390">
        <v>9</v>
      </c>
      <c r="E1969" s="390"/>
      <c r="F1969" t="str">
        <f t="shared" si="61"/>
        <v>НЕТ</v>
      </c>
    </row>
    <row r="1970" spans="1:6">
      <c r="A1970" t="str">
        <f t="shared" si="60"/>
        <v>159seaangel</v>
      </c>
      <c r="B1970" s="390" t="s">
        <v>442</v>
      </c>
      <c r="C1970" s="390">
        <v>159</v>
      </c>
      <c r="D1970" s="390">
        <v>8</v>
      </c>
      <c r="E1970" s="390"/>
      <c r="F1970" t="str">
        <f t="shared" si="61"/>
        <v>НЕТ</v>
      </c>
    </row>
    <row r="1971" spans="1:6">
      <c r="A1971" t="str">
        <f t="shared" si="60"/>
        <v>106seaangel</v>
      </c>
      <c r="B1971" s="390" t="s">
        <v>442</v>
      </c>
      <c r="C1971" s="390">
        <v>106</v>
      </c>
      <c r="D1971" s="390">
        <v>10</v>
      </c>
      <c r="E1971" s="390" t="s">
        <v>933</v>
      </c>
      <c r="F1971" t="str">
        <f t="shared" si="61"/>
        <v>ДА</v>
      </c>
    </row>
    <row r="1972" spans="1:6">
      <c r="A1972" t="str">
        <f t="shared" si="60"/>
        <v>6seaangel</v>
      </c>
      <c r="B1972" s="390" t="s">
        <v>442</v>
      </c>
      <c r="C1972" s="390">
        <v>6</v>
      </c>
      <c r="D1972" s="390">
        <v>8</v>
      </c>
      <c r="E1972" s="390"/>
      <c r="F1972" t="str">
        <f t="shared" si="61"/>
        <v>НЕТ</v>
      </c>
    </row>
    <row r="1973" spans="1:6">
      <c r="A1973" t="str">
        <f t="shared" si="60"/>
        <v>8seaangel</v>
      </c>
      <c r="B1973" s="390" t="s">
        <v>442</v>
      </c>
      <c r="C1973" s="390">
        <v>8</v>
      </c>
      <c r="D1973" s="390">
        <v>6</v>
      </c>
      <c r="E1973" s="390"/>
      <c r="F1973" t="str">
        <f t="shared" si="61"/>
        <v>НЕТ</v>
      </c>
    </row>
    <row r="1974" spans="1:6">
      <c r="A1974" t="str">
        <f t="shared" si="60"/>
        <v>70seaangel</v>
      </c>
      <c r="B1974" s="390" t="s">
        <v>442</v>
      </c>
      <c r="C1974" s="390">
        <v>70</v>
      </c>
      <c r="D1974" s="390">
        <v>11</v>
      </c>
      <c r="E1974" s="390" t="s">
        <v>934</v>
      </c>
      <c r="F1974" t="str">
        <f t="shared" si="61"/>
        <v>ДА</v>
      </c>
    </row>
    <row r="1975" spans="1:6">
      <c r="A1975" t="str">
        <f t="shared" si="60"/>
        <v>78seaangel</v>
      </c>
      <c r="B1975" s="390" t="s">
        <v>442</v>
      </c>
      <c r="C1975" s="390">
        <v>78</v>
      </c>
      <c r="D1975" s="390">
        <v>8</v>
      </c>
      <c r="E1975" s="390"/>
      <c r="F1975" t="str">
        <f t="shared" si="61"/>
        <v>НЕТ</v>
      </c>
    </row>
    <row r="1976" spans="1:6">
      <c r="A1976" t="str">
        <f t="shared" si="60"/>
        <v>44seaangel</v>
      </c>
      <c r="B1976" s="390" t="s">
        <v>442</v>
      </c>
      <c r="C1976" s="390">
        <v>44</v>
      </c>
      <c r="D1976" s="390">
        <v>5</v>
      </c>
      <c r="E1976" s="390"/>
      <c r="F1976" t="str">
        <f t="shared" si="61"/>
        <v>НЕТ</v>
      </c>
    </row>
    <row r="1977" spans="1:6">
      <c r="A1977" t="str">
        <f t="shared" si="60"/>
        <v>158seaangel</v>
      </c>
      <c r="B1977" s="390" t="s">
        <v>442</v>
      </c>
      <c r="C1977" s="390">
        <v>158</v>
      </c>
      <c r="D1977" s="390">
        <v>12</v>
      </c>
      <c r="E1977" s="390" t="s">
        <v>935</v>
      </c>
      <c r="F1977" t="str">
        <f t="shared" si="61"/>
        <v>ДА</v>
      </c>
    </row>
    <row r="1978" spans="1:6">
      <c r="A1978" t="str">
        <f t="shared" si="60"/>
        <v>42seaangel</v>
      </c>
      <c r="B1978" s="390" t="s">
        <v>442</v>
      </c>
      <c r="C1978" s="390">
        <v>42</v>
      </c>
      <c r="D1978" s="390">
        <v>6</v>
      </c>
      <c r="E1978" s="390"/>
      <c r="F1978" t="str">
        <f t="shared" si="61"/>
        <v>НЕТ</v>
      </c>
    </row>
    <row r="1979" spans="1:6">
      <c r="A1979" t="str">
        <f t="shared" si="60"/>
        <v>39seaangel</v>
      </c>
      <c r="B1979" s="390" t="s">
        <v>442</v>
      </c>
      <c r="C1979" s="390">
        <v>39</v>
      </c>
      <c r="D1979" s="390">
        <v>8</v>
      </c>
      <c r="E1979" s="390"/>
      <c r="F1979" t="str">
        <f t="shared" si="61"/>
        <v>НЕТ</v>
      </c>
    </row>
    <row r="1980" spans="1:6">
      <c r="A1980" t="str">
        <f t="shared" si="60"/>
        <v>99seaangel</v>
      </c>
      <c r="B1980" s="390" t="s">
        <v>442</v>
      </c>
      <c r="C1980" s="390">
        <v>99</v>
      </c>
      <c r="D1980" s="390">
        <v>9</v>
      </c>
      <c r="E1980" s="390"/>
      <c r="F1980" t="str">
        <f t="shared" si="61"/>
        <v>НЕТ</v>
      </c>
    </row>
    <row r="1981" spans="1:6">
      <c r="A1981" t="str">
        <f t="shared" si="60"/>
        <v>4seaangel</v>
      </c>
      <c r="B1981" s="390" t="s">
        <v>442</v>
      </c>
      <c r="C1981" s="390">
        <v>4</v>
      </c>
      <c r="D1981" s="390">
        <v>12</v>
      </c>
      <c r="E1981" s="390" t="s">
        <v>936</v>
      </c>
      <c r="F1981" t="str">
        <f t="shared" si="61"/>
        <v>ДА</v>
      </c>
    </row>
    <row r="1982" spans="1:6">
      <c r="A1982" t="str">
        <f t="shared" si="60"/>
        <v>56seaangel</v>
      </c>
      <c r="B1982" s="390" t="s">
        <v>442</v>
      </c>
      <c r="C1982" s="390">
        <v>56</v>
      </c>
      <c r="D1982" s="390">
        <v>9</v>
      </c>
      <c r="E1982" s="390"/>
      <c r="F1982" t="str">
        <f t="shared" si="61"/>
        <v>НЕТ</v>
      </c>
    </row>
    <row r="1983" spans="1:6">
      <c r="A1983" t="str">
        <f t="shared" si="60"/>
        <v>142seaangel</v>
      </c>
      <c r="B1983" s="390" t="s">
        <v>442</v>
      </c>
      <c r="C1983" s="390">
        <v>142</v>
      </c>
      <c r="D1983" s="390">
        <v>12</v>
      </c>
      <c r="E1983" s="390" t="s">
        <v>937</v>
      </c>
      <c r="F1983" t="str">
        <f t="shared" si="61"/>
        <v>ДА</v>
      </c>
    </row>
    <row r="1984" spans="1:6">
      <c r="A1984" t="str">
        <f t="shared" si="60"/>
        <v>68seaangel</v>
      </c>
      <c r="B1984" s="390" t="s">
        <v>442</v>
      </c>
      <c r="C1984" s="390">
        <v>68</v>
      </c>
      <c r="D1984" s="390">
        <v>7</v>
      </c>
      <c r="E1984" s="390"/>
      <c r="F1984" t="str">
        <f t="shared" si="61"/>
        <v>НЕТ</v>
      </c>
    </row>
    <row r="1985" spans="1:6">
      <c r="A1985" t="str">
        <f t="shared" si="60"/>
        <v>80seaangel</v>
      </c>
      <c r="B1985" s="390" t="s">
        <v>442</v>
      </c>
      <c r="C1985" s="390">
        <v>80</v>
      </c>
      <c r="D1985" s="390">
        <v>5</v>
      </c>
      <c r="E1985" s="390"/>
      <c r="F1985" t="str">
        <f t="shared" si="61"/>
        <v>НЕТ</v>
      </c>
    </row>
    <row r="1986" spans="1:6">
      <c r="A1986" t="str">
        <f t="shared" si="60"/>
        <v>66seaangel</v>
      </c>
      <c r="B1986" s="390" t="s">
        <v>442</v>
      </c>
      <c r="C1986" s="390">
        <v>66</v>
      </c>
      <c r="D1986" s="390">
        <v>9</v>
      </c>
      <c r="E1986" s="390"/>
      <c r="F1986" t="str">
        <f t="shared" si="61"/>
        <v>НЕТ</v>
      </c>
    </row>
    <row r="1987" spans="1:6">
      <c r="A1987" t="str">
        <f t="shared" ref="A1987:A2050" si="62">CONCATENATE(C1987,B1987)</f>
        <v>131seaangel</v>
      </c>
      <c r="B1987" s="390" t="s">
        <v>442</v>
      </c>
      <c r="C1987" s="390">
        <v>131</v>
      </c>
      <c r="D1987" s="390">
        <v>10</v>
      </c>
      <c r="E1987" s="390" t="s">
        <v>938</v>
      </c>
      <c r="F1987" t="str">
        <f t="shared" ref="F1987:F2050" si="63">IF(ISBLANK(E1987),"НЕТ","ДА")</f>
        <v>ДА</v>
      </c>
    </row>
    <row r="1988" spans="1:6">
      <c r="A1988" t="str">
        <f t="shared" si="62"/>
        <v>101seaangel</v>
      </c>
      <c r="B1988" s="390" t="s">
        <v>442</v>
      </c>
      <c r="C1988" s="390">
        <v>101</v>
      </c>
      <c r="D1988" s="390">
        <v>9</v>
      </c>
      <c r="E1988" s="390"/>
      <c r="F1988" t="str">
        <f t="shared" si="63"/>
        <v>НЕТ</v>
      </c>
    </row>
    <row r="1989" spans="1:6">
      <c r="A1989" t="str">
        <f t="shared" si="62"/>
        <v>88seaangel</v>
      </c>
      <c r="B1989" s="390" t="s">
        <v>442</v>
      </c>
      <c r="C1989" s="390">
        <v>88</v>
      </c>
      <c r="D1989" s="390">
        <v>12</v>
      </c>
      <c r="E1989" s="390" t="s">
        <v>939</v>
      </c>
      <c r="F1989" t="str">
        <f t="shared" si="63"/>
        <v>ДА</v>
      </c>
    </row>
    <row r="1990" spans="1:6">
      <c r="A1990" t="str">
        <f t="shared" si="62"/>
        <v>157seaangel</v>
      </c>
      <c r="B1990" s="390" t="s">
        <v>442</v>
      </c>
      <c r="C1990" s="390">
        <v>157</v>
      </c>
      <c r="D1990" s="390">
        <v>12</v>
      </c>
      <c r="E1990" s="390" t="s">
        <v>940</v>
      </c>
      <c r="F1990" t="str">
        <f t="shared" si="63"/>
        <v>ДА</v>
      </c>
    </row>
    <row r="1991" spans="1:6">
      <c r="A1991" t="str">
        <f t="shared" si="62"/>
        <v>18seaangel</v>
      </c>
      <c r="B1991" s="390" t="s">
        <v>442</v>
      </c>
      <c r="C1991" s="390">
        <v>18</v>
      </c>
      <c r="D1991" s="390">
        <v>9</v>
      </c>
      <c r="E1991" s="390"/>
      <c r="F1991" t="str">
        <f t="shared" si="63"/>
        <v>НЕТ</v>
      </c>
    </row>
    <row r="1992" spans="1:6">
      <c r="A1992" t="str">
        <f t="shared" si="62"/>
        <v>13seaangel</v>
      </c>
      <c r="B1992" s="390" t="s">
        <v>442</v>
      </c>
      <c r="C1992" s="390">
        <v>13</v>
      </c>
      <c r="D1992" s="390">
        <v>9</v>
      </c>
      <c r="E1992" s="390"/>
      <c r="F1992" t="str">
        <f t="shared" si="63"/>
        <v>НЕТ</v>
      </c>
    </row>
    <row r="1993" spans="1:6">
      <c r="A1993" t="str">
        <f t="shared" si="62"/>
        <v>136seaangel</v>
      </c>
      <c r="B1993" s="390" t="s">
        <v>442</v>
      </c>
      <c r="C1993" s="390">
        <v>136</v>
      </c>
      <c r="D1993" s="390">
        <v>9</v>
      </c>
      <c r="E1993" s="390"/>
      <c r="F1993" t="str">
        <f t="shared" si="63"/>
        <v>НЕТ</v>
      </c>
    </row>
    <row r="1994" spans="1:6">
      <c r="A1994" t="str">
        <f t="shared" si="62"/>
        <v>140seaangel</v>
      </c>
      <c r="B1994" s="390" t="s">
        <v>442</v>
      </c>
      <c r="C1994" s="390">
        <v>140</v>
      </c>
      <c r="D1994" s="390">
        <v>9</v>
      </c>
      <c r="E1994" s="390"/>
      <c r="F1994" t="str">
        <f t="shared" si="63"/>
        <v>НЕТ</v>
      </c>
    </row>
    <row r="1995" spans="1:6">
      <c r="A1995" t="str">
        <f t="shared" si="62"/>
        <v>27seaangel</v>
      </c>
      <c r="B1995" s="390" t="s">
        <v>442</v>
      </c>
      <c r="C1995" s="390">
        <v>27</v>
      </c>
      <c r="D1995" s="390">
        <v>10</v>
      </c>
      <c r="E1995" s="390" t="s">
        <v>941</v>
      </c>
      <c r="F1995" t="str">
        <f t="shared" si="63"/>
        <v>ДА</v>
      </c>
    </row>
    <row r="1996" spans="1:6">
      <c r="A1996" t="str">
        <f t="shared" si="62"/>
        <v>72seaangel</v>
      </c>
      <c r="B1996" s="390" t="s">
        <v>442</v>
      </c>
      <c r="C1996" s="390">
        <v>72</v>
      </c>
      <c r="D1996" s="390">
        <v>9</v>
      </c>
      <c r="E1996" s="390"/>
      <c r="F1996" t="str">
        <f t="shared" si="63"/>
        <v>НЕТ</v>
      </c>
    </row>
    <row r="1997" spans="1:6">
      <c r="A1997" t="str">
        <f t="shared" si="62"/>
        <v>24seaangel</v>
      </c>
      <c r="B1997" s="390" t="s">
        <v>442</v>
      </c>
      <c r="C1997" s="390">
        <v>24</v>
      </c>
      <c r="D1997" s="390">
        <v>9</v>
      </c>
      <c r="E1997" s="390"/>
      <c r="F1997" t="str">
        <f t="shared" si="63"/>
        <v>НЕТ</v>
      </c>
    </row>
    <row r="1998" spans="1:6">
      <c r="A1998" t="str">
        <f t="shared" si="62"/>
        <v>144seaangel</v>
      </c>
      <c r="B1998" s="390" t="s">
        <v>442</v>
      </c>
      <c r="C1998" s="390">
        <v>144</v>
      </c>
      <c r="D1998" s="390">
        <v>12</v>
      </c>
      <c r="E1998" s="390" t="s">
        <v>942</v>
      </c>
      <c r="F1998" t="str">
        <f t="shared" si="63"/>
        <v>ДА</v>
      </c>
    </row>
    <row r="1999" spans="1:6">
      <c r="A1999" t="str">
        <f t="shared" si="62"/>
        <v>119seaangel</v>
      </c>
      <c r="B1999" s="390" t="s">
        <v>442</v>
      </c>
      <c r="C1999" s="390">
        <v>119</v>
      </c>
      <c r="D1999" s="390">
        <v>9</v>
      </c>
      <c r="E1999" s="390"/>
      <c r="F1999" t="str">
        <f t="shared" si="63"/>
        <v>НЕТ</v>
      </c>
    </row>
    <row r="2000" spans="1:6">
      <c r="A2000" t="str">
        <f t="shared" si="62"/>
        <v>128seaangel</v>
      </c>
      <c r="B2000" s="390" t="s">
        <v>442</v>
      </c>
      <c r="C2000" s="390">
        <v>128</v>
      </c>
      <c r="D2000" s="390">
        <v>9</v>
      </c>
      <c r="E2000" s="390"/>
      <c r="F2000" t="str">
        <f t="shared" si="63"/>
        <v>НЕТ</v>
      </c>
    </row>
    <row r="2001" spans="1:6">
      <c r="A2001" t="str">
        <f t="shared" si="62"/>
        <v>20seaangel</v>
      </c>
      <c r="B2001" s="390" t="s">
        <v>442</v>
      </c>
      <c r="C2001" s="390">
        <v>20</v>
      </c>
      <c r="D2001" s="390">
        <v>8</v>
      </c>
      <c r="E2001" s="390"/>
      <c r="F2001" t="str">
        <f t="shared" si="63"/>
        <v>НЕТ</v>
      </c>
    </row>
    <row r="2002" spans="1:6">
      <c r="A2002" t="str">
        <f t="shared" si="62"/>
        <v>65seaangel</v>
      </c>
      <c r="B2002" s="390" t="s">
        <v>442</v>
      </c>
      <c r="C2002" s="390">
        <v>65</v>
      </c>
      <c r="D2002" s="390">
        <v>9</v>
      </c>
      <c r="E2002" s="390"/>
      <c r="F2002" t="str">
        <f t="shared" si="63"/>
        <v>НЕТ</v>
      </c>
    </row>
    <row r="2003" spans="1:6">
      <c r="A2003" t="str">
        <f t="shared" si="62"/>
        <v>122seaangel</v>
      </c>
      <c r="B2003" s="390" t="s">
        <v>442</v>
      </c>
      <c r="C2003" s="390">
        <v>122</v>
      </c>
      <c r="D2003" s="390">
        <v>7</v>
      </c>
      <c r="E2003" s="390"/>
      <c r="F2003" t="str">
        <f t="shared" si="63"/>
        <v>НЕТ</v>
      </c>
    </row>
    <row r="2004" spans="1:6">
      <c r="A2004" t="str">
        <f t="shared" si="62"/>
        <v>47seaangel</v>
      </c>
      <c r="B2004" s="390" t="s">
        <v>442</v>
      </c>
      <c r="C2004" s="390">
        <v>47</v>
      </c>
      <c r="D2004" s="390">
        <v>9</v>
      </c>
      <c r="E2004" s="390"/>
      <c r="F2004" t="str">
        <f t="shared" si="63"/>
        <v>НЕТ</v>
      </c>
    </row>
    <row r="2005" spans="1:6">
      <c r="A2005" t="str">
        <f t="shared" si="62"/>
        <v>40seaangel</v>
      </c>
      <c r="B2005" s="390" t="s">
        <v>442</v>
      </c>
      <c r="C2005" s="390">
        <v>40</v>
      </c>
      <c r="D2005" s="390">
        <v>9</v>
      </c>
      <c r="E2005" s="390"/>
      <c r="F2005" t="str">
        <f t="shared" si="63"/>
        <v>НЕТ</v>
      </c>
    </row>
    <row r="2006" spans="1:6">
      <c r="A2006" t="str">
        <f t="shared" si="62"/>
        <v>36seaangel</v>
      </c>
      <c r="B2006" s="390" t="s">
        <v>442</v>
      </c>
      <c r="C2006" s="390">
        <v>36</v>
      </c>
      <c r="D2006" s="390">
        <v>11</v>
      </c>
      <c r="E2006" s="390" t="s">
        <v>943</v>
      </c>
      <c r="F2006" t="str">
        <f t="shared" si="63"/>
        <v>ДА</v>
      </c>
    </row>
    <row r="2007" spans="1:6">
      <c r="A2007" t="str">
        <f t="shared" si="62"/>
        <v>86seaangel</v>
      </c>
      <c r="B2007" s="390" t="s">
        <v>442</v>
      </c>
      <c r="C2007" s="390">
        <v>86</v>
      </c>
      <c r="D2007" s="390">
        <v>12</v>
      </c>
      <c r="E2007" s="390" t="s">
        <v>944</v>
      </c>
      <c r="F2007" t="str">
        <f t="shared" si="63"/>
        <v>ДА</v>
      </c>
    </row>
    <row r="2008" spans="1:6">
      <c r="A2008" t="str">
        <f t="shared" si="62"/>
        <v>114seaangel</v>
      </c>
      <c r="B2008" s="390" t="s">
        <v>442</v>
      </c>
      <c r="C2008" s="390">
        <v>114</v>
      </c>
      <c r="D2008" s="390">
        <v>8</v>
      </c>
      <c r="E2008" s="390"/>
      <c r="F2008" t="str">
        <f t="shared" si="63"/>
        <v>НЕТ</v>
      </c>
    </row>
    <row r="2009" spans="1:6">
      <c r="A2009" t="str">
        <f t="shared" si="62"/>
        <v>83seaangel</v>
      </c>
      <c r="B2009" s="390" t="s">
        <v>442</v>
      </c>
      <c r="C2009" s="390">
        <v>83</v>
      </c>
      <c r="D2009" s="390">
        <v>10</v>
      </c>
      <c r="E2009" s="390" t="s">
        <v>945</v>
      </c>
      <c r="F2009" t="str">
        <f t="shared" si="63"/>
        <v>ДА</v>
      </c>
    </row>
    <row r="2010" spans="1:6">
      <c r="A2010" t="str">
        <f t="shared" si="62"/>
        <v>35seaangel</v>
      </c>
      <c r="B2010" s="390" t="s">
        <v>442</v>
      </c>
      <c r="C2010" s="390">
        <v>35</v>
      </c>
      <c r="D2010" s="390">
        <v>10</v>
      </c>
      <c r="E2010" s="390" t="s">
        <v>946</v>
      </c>
      <c r="F2010" t="str">
        <f t="shared" si="63"/>
        <v>ДА</v>
      </c>
    </row>
    <row r="2011" spans="1:6">
      <c r="A2011" t="str">
        <f t="shared" si="62"/>
        <v>49seaangel</v>
      </c>
      <c r="B2011" s="390" t="s">
        <v>442</v>
      </c>
      <c r="C2011" s="390">
        <v>49</v>
      </c>
      <c r="D2011" s="390">
        <v>12</v>
      </c>
      <c r="E2011" s="390" t="s">
        <v>947</v>
      </c>
      <c r="F2011" t="str">
        <f t="shared" si="63"/>
        <v>ДА</v>
      </c>
    </row>
    <row r="2012" spans="1:6">
      <c r="A2012" t="str">
        <f t="shared" si="62"/>
        <v>117seaangel</v>
      </c>
      <c r="B2012" s="390" t="s">
        <v>442</v>
      </c>
      <c r="C2012" s="390">
        <v>117</v>
      </c>
      <c r="D2012" s="390">
        <v>10</v>
      </c>
      <c r="E2012" s="390" t="s">
        <v>948</v>
      </c>
      <c r="F2012" t="str">
        <f t="shared" si="63"/>
        <v>ДА</v>
      </c>
    </row>
    <row r="2013" spans="1:6">
      <c r="A2013" t="str">
        <f t="shared" si="62"/>
        <v>71seaangel</v>
      </c>
      <c r="B2013" s="390" t="s">
        <v>442</v>
      </c>
      <c r="C2013" s="390">
        <v>71</v>
      </c>
      <c r="D2013" s="390">
        <v>8</v>
      </c>
      <c r="E2013" s="390"/>
      <c r="F2013" t="str">
        <f t="shared" si="63"/>
        <v>НЕТ</v>
      </c>
    </row>
    <row r="2014" spans="1:6">
      <c r="A2014" t="str">
        <f t="shared" si="62"/>
        <v>1seaangel</v>
      </c>
      <c r="B2014" s="390" t="s">
        <v>442</v>
      </c>
      <c r="C2014" s="390">
        <v>1</v>
      </c>
      <c r="D2014" s="390">
        <v>11</v>
      </c>
      <c r="E2014" s="390" t="s">
        <v>949</v>
      </c>
      <c r="F2014" t="str">
        <f t="shared" si="63"/>
        <v>ДА</v>
      </c>
    </row>
    <row r="2015" spans="1:6">
      <c r="A2015" t="str">
        <f t="shared" si="62"/>
        <v>2seaangel</v>
      </c>
      <c r="B2015" s="390" t="s">
        <v>442</v>
      </c>
      <c r="C2015" s="390">
        <v>2</v>
      </c>
      <c r="D2015" s="390">
        <v>9</v>
      </c>
      <c r="E2015" s="390"/>
      <c r="F2015" t="str">
        <f t="shared" si="63"/>
        <v>НЕТ</v>
      </c>
    </row>
    <row r="2016" spans="1:6">
      <c r="A2016" t="str">
        <f t="shared" si="62"/>
        <v>17seaangel</v>
      </c>
      <c r="B2016" s="390" t="s">
        <v>442</v>
      </c>
      <c r="C2016" s="390">
        <v>17</v>
      </c>
      <c r="D2016" s="390">
        <v>7</v>
      </c>
      <c r="E2016" s="390"/>
      <c r="F2016" t="str">
        <f t="shared" si="63"/>
        <v>НЕТ</v>
      </c>
    </row>
    <row r="2017" spans="1:6">
      <c r="A2017" t="str">
        <f t="shared" si="62"/>
        <v>29seaangel</v>
      </c>
      <c r="B2017" s="390" t="s">
        <v>442</v>
      </c>
      <c r="C2017" s="390">
        <v>29</v>
      </c>
      <c r="D2017" s="390">
        <v>10</v>
      </c>
      <c r="E2017" s="390" t="s">
        <v>950</v>
      </c>
      <c r="F2017" t="str">
        <f t="shared" si="63"/>
        <v>ДА</v>
      </c>
    </row>
    <row r="2018" spans="1:6" ht="30">
      <c r="A2018" t="str">
        <f t="shared" si="62"/>
        <v>3seaangel</v>
      </c>
      <c r="B2018" s="390" t="s">
        <v>442</v>
      </c>
      <c r="C2018" s="390">
        <v>3</v>
      </c>
      <c r="D2018" s="390">
        <v>11</v>
      </c>
      <c r="E2018" s="390" t="s">
        <v>951</v>
      </c>
      <c r="F2018" t="str">
        <f t="shared" si="63"/>
        <v>ДА</v>
      </c>
    </row>
    <row r="2019" spans="1:6">
      <c r="A2019" t="str">
        <f t="shared" si="62"/>
        <v>19seaangel</v>
      </c>
      <c r="B2019" s="390" t="s">
        <v>442</v>
      </c>
      <c r="C2019" s="390">
        <v>19</v>
      </c>
      <c r="D2019" s="390">
        <v>10</v>
      </c>
      <c r="E2019" s="390" t="s">
        <v>952</v>
      </c>
      <c r="F2019" t="str">
        <f t="shared" si="63"/>
        <v>ДА</v>
      </c>
    </row>
    <row r="2020" spans="1:6">
      <c r="A2020" t="str">
        <f t="shared" si="62"/>
        <v>48seaangel</v>
      </c>
      <c r="B2020" s="390" t="s">
        <v>442</v>
      </c>
      <c r="C2020" s="390">
        <v>48</v>
      </c>
      <c r="D2020" s="390">
        <v>12</v>
      </c>
      <c r="E2020" s="390" t="s">
        <v>953</v>
      </c>
      <c r="F2020" t="str">
        <f t="shared" si="63"/>
        <v>ДА</v>
      </c>
    </row>
    <row r="2021" spans="1:6">
      <c r="A2021" t="str">
        <f t="shared" si="62"/>
        <v>129seaangel</v>
      </c>
      <c r="B2021" s="390" t="s">
        <v>442</v>
      </c>
      <c r="C2021" s="390">
        <v>129</v>
      </c>
      <c r="D2021" s="390">
        <v>9</v>
      </c>
      <c r="E2021" s="390"/>
      <c r="F2021" t="str">
        <f t="shared" si="63"/>
        <v>НЕТ</v>
      </c>
    </row>
    <row r="2022" spans="1:6">
      <c r="A2022" t="str">
        <f t="shared" si="62"/>
        <v>98seaangel</v>
      </c>
      <c r="B2022" s="390" t="s">
        <v>442</v>
      </c>
      <c r="C2022" s="390">
        <v>98</v>
      </c>
      <c r="D2022" s="390">
        <v>9</v>
      </c>
      <c r="E2022" s="390"/>
      <c r="F2022" t="str">
        <f t="shared" si="63"/>
        <v>НЕТ</v>
      </c>
    </row>
    <row r="2023" spans="1:6">
      <c r="A2023" t="str">
        <f t="shared" si="62"/>
        <v>123seaangel</v>
      </c>
      <c r="B2023" s="390" t="s">
        <v>442</v>
      </c>
      <c r="C2023" s="390">
        <v>123</v>
      </c>
      <c r="D2023" s="390">
        <v>7</v>
      </c>
      <c r="E2023" s="390"/>
      <c r="F2023" t="str">
        <f t="shared" si="63"/>
        <v>НЕТ</v>
      </c>
    </row>
    <row r="2024" spans="1:6">
      <c r="A2024" t="str">
        <f t="shared" si="62"/>
        <v>105seaangel</v>
      </c>
      <c r="B2024" s="390" t="s">
        <v>442</v>
      </c>
      <c r="C2024" s="390">
        <v>105</v>
      </c>
      <c r="D2024" s="390">
        <v>9</v>
      </c>
      <c r="E2024" s="390"/>
      <c r="F2024" t="str">
        <f t="shared" si="63"/>
        <v>НЕТ</v>
      </c>
    </row>
    <row r="2025" spans="1:6">
      <c r="A2025" t="str">
        <f t="shared" si="62"/>
        <v>130seaangel</v>
      </c>
      <c r="B2025" s="390" t="s">
        <v>442</v>
      </c>
      <c r="C2025" s="390">
        <v>130</v>
      </c>
      <c r="D2025" s="390">
        <v>10</v>
      </c>
      <c r="E2025" s="390" t="s">
        <v>954</v>
      </c>
      <c r="F2025" t="str">
        <f t="shared" si="63"/>
        <v>ДА</v>
      </c>
    </row>
    <row r="2026" spans="1:6">
      <c r="A2026" t="str">
        <f t="shared" si="62"/>
        <v>145seaangel</v>
      </c>
      <c r="B2026" s="390" t="s">
        <v>442</v>
      </c>
      <c r="C2026" s="390">
        <v>145</v>
      </c>
      <c r="D2026" s="390">
        <v>9</v>
      </c>
      <c r="E2026" s="390"/>
      <c r="F2026" t="str">
        <f t="shared" si="63"/>
        <v>НЕТ</v>
      </c>
    </row>
    <row r="2027" spans="1:6">
      <c r="A2027" t="str">
        <f t="shared" si="62"/>
        <v>109seaangel</v>
      </c>
      <c r="B2027" s="390" t="s">
        <v>442</v>
      </c>
      <c r="C2027" s="390">
        <v>109</v>
      </c>
      <c r="D2027" s="390">
        <v>10</v>
      </c>
      <c r="E2027" s="390" t="s">
        <v>955</v>
      </c>
      <c r="F2027" t="str">
        <f t="shared" si="63"/>
        <v>ДА</v>
      </c>
    </row>
    <row r="2028" spans="1:6">
      <c r="A2028" t="str">
        <f t="shared" si="62"/>
        <v>110seaangel</v>
      </c>
      <c r="B2028" s="390" t="s">
        <v>442</v>
      </c>
      <c r="C2028" s="390">
        <v>110</v>
      </c>
      <c r="D2028" s="390">
        <v>11</v>
      </c>
      <c r="E2028" s="390" t="s">
        <v>956</v>
      </c>
      <c r="F2028" t="str">
        <f t="shared" si="63"/>
        <v>ДА</v>
      </c>
    </row>
    <row r="2029" spans="1:6">
      <c r="A2029" t="str">
        <f t="shared" si="62"/>
        <v>9seaangel</v>
      </c>
      <c r="B2029" s="390" t="s">
        <v>442</v>
      </c>
      <c r="C2029" s="390">
        <v>9</v>
      </c>
      <c r="D2029" s="390">
        <v>4</v>
      </c>
      <c r="E2029" s="390"/>
      <c r="F2029" t="str">
        <f t="shared" si="63"/>
        <v>НЕТ</v>
      </c>
    </row>
    <row r="2030" spans="1:6">
      <c r="A2030" t="str">
        <f t="shared" si="62"/>
        <v>120seaangel</v>
      </c>
      <c r="B2030" s="390" t="s">
        <v>442</v>
      </c>
      <c r="C2030" s="390">
        <v>120</v>
      </c>
      <c r="D2030" s="390">
        <v>5</v>
      </c>
      <c r="E2030" s="390"/>
      <c r="F2030" t="str">
        <f t="shared" si="63"/>
        <v>НЕТ</v>
      </c>
    </row>
    <row r="2031" spans="1:6">
      <c r="A2031" t="str">
        <f t="shared" si="62"/>
        <v>78el.cherneckaya</v>
      </c>
      <c r="B2031" s="390" t="s">
        <v>423</v>
      </c>
      <c r="C2031" s="390">
        <v>78</v>
      </c>
      <c r="D2031" s="390">
        <v>12</v>
      </c>
      <c r="E2031" s="390" t="s">
        <v>965</v>
      </c>
      <c r="F2031" t="str">
        <f t="shared" si="63"/>
        <v>ДА</v>
      </c>
    </row>
    <row r="2032" spans="1:6">
      <c r="A2032" t="str">
        <f t="shared" si="62"/>
        <v>73el.cherneckaya</v>
      </c>
      <c r="B2032" s="390" t="s">
        <v>423</v>
      </c>
      <c r="C2032" s="390">
        <v>73</v>
      </c>
      <c r="D2032" s="390">
        <v>12</v>
      </c>
      <c r="E2032" s="390" t="s">
        <v>966</v>
      </c>
      <c r="F2032" t="str">
        <f t="shared" si="63"/>
        <v>ДА</v>
      </c>
    </row>
    <row r="2033" spans="1:6">
      <c r="A2033" t="str">
        <f t="shared" si="62"/>
        <v>71el.cherneckaya</v>
      </c>
      <c r="B2033" s="390" t="s">
        <v>423</v>
      </c>
      <c r="C2033" s="390">
        <v>71</v>
      </c>
      <c r="D2033" s="390">
        <v>12</v>
      </c>
      <c r="E2033" s="390" t="s">
        <v>967</v>
      </c>
      <c r="F2033" t="str">
        <f t="shared" si="63"/>
        <v>ДА</v>
      </c>
    </row>
    <row r="2034" spans="1:6">
      <c r="A2034" t="str">
        <f t="shared" si="62"/>
        <v>100el.cherneckaya</v>
      </c>
      <c r="B2034" s="390" t="s">
        <v>423</v>
      </c>
      <c r="C2034" s="390">
        <v>100</v>
      </c>
      <c r="D2034" s="390">
        <v>1</v>
      </c>
      <c r="E2034" s="390" t="s">
        <v>968</v>
      </c>
      <c r="F2034" t="str">
        <f t="shared" si="63"/>
        <v>ДА</v>
      </c>
    </row>
    <row r="2035" spans="1:6">
      <c r="A2035" t="str">
        <f t="shared" si="62"/>
        <v>110el.cherneckaya</v>
      </c>
      <c r="B2035" s="390" t="s">
        <v>423</v>
      </c>
      <c r="C2035" s="390">
        <v>110</v>
      </c>
      <c r="D2035" s="390">
        <v>1</v>
      </c>
      <c r="E2035" s="390" t="s">
        <v>969</v>
      </c>
      <c r="F2035" t="str">
        <f t="shared" si="63"/>
        <v>ДА</v>
      </c>
    </row>
    <row r="2036" spans="1:6">
      <c r="A2036" t="str">
        <f t="shared" si="62"/>
        <v>4el.cherneckaya</v>
      </c>
      <c r="B2036" s="390" t="s">
        <v>423</v>
      </c>
      <c r="C2036" s="390">
        <v>4</v>
      </c>
      <c r="D2036" s="390">
        <v>1</v>
      </c>
      <c r="E2036" s="390" t="s">
        <v>970</v>
      </c>
      <c r="F2036" t="str">
        <f t="shared" si="63"/>
        <v>ДА</v>
      </c>
    </row>
    <row r="2037" spans="1:6">
      <c r="A2037" t="str">
        <f t="shared" si="62"/>
        <v>79el.cherneckaya</v>
      </c>
      <c r="B2037" s="390" t="s">
        <v>423</v>
      </c>
      <c r="C2037" s="390">
        <v>79</v>
      </c>
      <c r="D2037" s="390">
        <v>12</v>
      </c>
      <c r="E2037" s="390" t="s">
        <v>971</v>
      </c>
      <c r="F2037" t="str">
        <f t="shared" si="63"/>
        <v>ДА</v>
      </c>
    </row>
    <row r="2038" spans="1:6">
      <c r="A2038" t="str">
        <f t="shared" si="62"/>
        <v>59el.cherneckaya</v>
      </c>
      <c r="B2038" s="390" t="s">
        <v>423</v>
      </c>
      <c r="C2038" s="390">
        <v>59</v>
      </c>
      <c r="D2038" s="390">
        <v>1</v>
      </c>
      <c r="E2038" s="390" t="s">
        <v>972</v>
      </c>
      <c r="F2038" t="str">
        <f t="shared" si="63"/>
        <v>ДА</v>
      </c>
    </row>
    <row r="2039" spans="1:6">
      <c r="A2039" t="str">
        <f t="shared" si="62"/>
        <v>36el.cherneckaya</v>
      </c>
      <c r="B2039" s="390" t="s">
        <v>423</v>
      </c>
      <c r="C2039" s="390">
        <v>36</v>
      </c>
      <c r="D2039" s="390">
        <v>1</v>
      </c>
      <c r="E2039" s="390" t="s">
        <v>973</v>
      </c>
      <c r="F2039" t="str">
        <f t="shared" si="63"/>
        <v>ДА</v>
      </c>
    </row>
    <row r="2040" spans="1:6">
      <c r="A2040" t="str">
        <f t="shared" si="62"/>
        <v>72el.cherneckaya</v>
      </c>
      <c r="B2040" s="390" t="s">
        <v>423</v>
      </c>
      <c r="C2040" s="390">
        <v>72</v>
      </c>
      <c r="D2040" s="390">
        <v>12</v>
      </c>
      <c r="E2040" s="390" t="s">
        <v>974</v>
      </c>
      <c r="F2040" t="str">
        <f t="shared" si="63"/>
        <v>ДА</v>
      </c>
    </row>
    <row r="2041" spans="1:6">
      <c r="A2041" t="str">
        <f t="shared" si="62"/>
        <v>77el.cherneckaya</v>
      </c>
      <c r="B2041" s="390" t="s">
        <v>423</v>
      </c>
      <c r="C2041" s="390">
        <v>77</v>
      </c>
      <c r="D2041" s="390">
        <v>12</v>
      </c>
      <c r="E2041" s="390" t="s">
        <v>975</v>
      </c>
      <c r="F2041" t="str">
        <f t="shared" si="63"/>
        <v>ДА</v>
      </c>
    </row>
    <row r="2042" spans="1:6">
      <c r="A2042" t="str">
        <f t="shared" si="62"/>
        <v>77Sabra</v>
      </c>
      <c r="B2042" s="390" t="s">
        <v>443</v>
      </c>
      <c r="C2042" s="390">
        <v>77</v>
      </c>
      <c r="D2042" s="390">
        <v>12</v>
      </c>
      <c r="E2042" s="390" t="s">
        <v>979</v>
      </c>
      <c r="F2042" t="str">
        <f t="shared" si="63"/>
        <v>ДА</v>
      </c>
    </row>
    <row r="2043" spans="1:6">
      <c r="A2043" t="str">
        <f t="shared" si="62"/>
        <v>80Sabra</v>
      </c>
      <c r="B2043" s="390" t="s">
        <v>443</v>
      </c>
      <c r="C2043" s="390">
        <v>80</v>
      </c>
      <c r="D2043" s="390">
        <v>4</v>
      </c>
      <c r="E2043" s="390"/>
      <c r="F2043" t="str">
        <f t="shared" si="63"/>
        <v>НЕТ</v>
      </c>
    </row>
    <row r="2044" spans="1:6">
      <c r="A2044" t="str">
        <f t="shared" si="62"/>
        <v>66Sabra</v>
      </c>
      <c r="B2044" s="390" t="s">
        <v>443</v>
      </c>
      <c r="C2044" s="390">
        <v>66</v>
      </c>
      <c r="D2044" s="390">
        <v>5</v>
      </c>
      <c r="E2044" s="390"/>
      <c r="F2044" t="str">
        <f t="shared" si="63"/>
        <v>НЕТ</v>
      </c>
    </row>
    <row r="2045" spans="1:6">
      <c r="A2045" t="str">
        <f t="shared" si="62"/>
        <v>106Sabra</v>
      </c>
      <c r="B2045" s="390" t="s">
        <v>443</v>
      </c>
      <c r="C2045" s="390">
        <v>106</v>
      </c>
      <c r="D2045" s="390">
        <v>8</v>
      </c>
      <c r="E2045" s="390"/>
      <c r="F2045" t="str">
        <f t="shared" si="63"/>
        <v>НЕТ</v>
      </c>
    </row>
    <row r="2046" spans="1:6">
      <c r="A2046" t="str">
        <f t="shared" si="62"/>
        <v>94Sabra</v>
      </c>
      <c r="B2046" s="390" t="s">
        <v>443</v>
      </c>
      <c r="C2046" s="390">
        <v>94</v>
      </c>
      <c r="D2046" s="390">
        <v>4</v>
      </c>
      <c r="E2046" s="390"/>
      <c r="F2046" t="str">
        <f t="shared" si="63"/>
        <v>НЕТ</v>
      </c>
    </row>
    <row r="2047" spans="1:6">
      <c r="A2047" t="str">
        <f t="shared" si="62"/>
        <v>133Sabra</v>
      </c>
      <c r="B2047" s="390" t="s">
        <v>443</v>
      </c>
      <c r="C2047" s="390">
        <v>133</v>
      </c>
      <c r="D2047" s="390">
        <v>5</v>
      </c>
      <c r="E2047" s="390"/>
      <c r="F2047" t="str">
        <f t="shared" si="63"/>
        <v>НЕТ</v>
      </c>
    </row>
    <row r="2048" spans="1:6">
      <c r="A2048" t="str">
        <f t="shared" si="62"/>
        <v>157Sabra</v>
      </c>
      <c r="B2048" s="390" t="s">
        <v>443</v>
      </c>
      <c r="C2048" s="390">
        <v>157</v>
      </c>
      <c r="D2048" s="390">
        <v>10</v>
      </c>
      <c r="E2048" s="390" t="s">
        <v>980</v>
      </c>
      <c r="F2048" t="str">
        <f t="shared" si="63"/>
        <v>ДА</v>
      </c>
    </row>
    <row r="2049" spans="1:6">
      <c r="A2049" t="str">
        <f t="shared" si="62"/>
        <v>25Sabra</v>
      </c>
      <c r="B2049" s="390" t="s">
        <v>443</v>
      </c>
      <c r="C2049" s="390">
        <v>25</v>
      </c>
      <c r="D2049" s="390">
        <v>9</v>
      </c>
      <c r="E2049" s="390"/>
      <c r="F2049" t="str">
        <f t="shared" si="63"/>
        <v>НЕТ</v>
      </c>
    </row>
    <row r="2050" spans="1:6">
      <c r="A2050" t="str">
        <f t="shared" si="62"/>
        <v>70Sabra</v>
      </c>
      <c r="B2050" s="390" t="s">
        <v>443</v>
      </c>
      <c r="C2050" s="390">
        <v>70</v>
      </c>
      <c r="D2050" s="390">
        <v>7</v>
      </c>
      <c r="E2050" s="390"/>
      <c r="F2050" t="str">
        <f t="shared" si="63"/>
        <v>НЕТ</v>
      </c>
    </row>
    <row r="2051" spans="1:6" ht="30">
      <c r="A2051" t="str">
        <f t="shared" ref="A2051:A2114" si="64">CONCATENATE(C2051,B2051)</f>
        <v>45Sabra</v>
      </c>
      <c r="B2051" s="390" t="s">
        <v>443</v>
      </c>
      <c r="C2051" s="390">
        <v>45</v>
      </c>
      <c r="D2051" s="390">
        <v>3</v>
      </c>
      <c r="E2051" s="390" t="s">
        <v>981</v>
      </c>
      <c r="F2051" t="str">
        <f t="shared" ref="F2051:F2114" si="65">IF(ISBLANK(E2051),"НЕТ","ДА")</f>
        <v>ДА</v>
      </c>
    </row>
    <row r="2052" spans="1:6" ht="45">
      <c r="A2052" t="str">
        <f t="shared" si="64"/>
        <v>150Sabra</v>
      </c>
      <c r="B2052" s="390" t="s">
        <v>443</v>
      </c>
      <c r="C2052" s="390">
        <v>150</v>
      </c>
      <c r="D2052" s="390">
        <v>1</v>
      </c>
      <c r="E2052" s="390" t="s">
        <v>982</v>
      </c>
      <c r="F2052" t="str">
        <f t="shared" si="65"/>
        <v>ДА</v>
      </c>
    </row>
    <row r="2053" spans="1:6">
      <c r="A2053" t="str">
        <f t="shared" si="64"/>
        <v>97Sabra</v>
      </c>
      <c r="B2053" s="390" t="s">
        <v>443</v>
      </c>
      <c r="C2053" s="390">
        <v>97</v>
      </c>
      <c r="D2053" s="390">
        <v>6</v>
      </c>
      <c r="E2053" s="390"/>
      <c r="F2053" t="str">
        <f t="shared" si="65"/>
        <v>НЕТ</v>
      </c>
    </row>
    <row r="2054" spans="1:6">
      <c r="A2054" t="str">
        <f t="shared" si="64"/>
        <v>36Sabra</v>
      </c>
      <c r="B2054" s="390" t="s">
        <v>443</v>
      </c>
      <c r="C2054" s="390">
        <v>36</v>
      </c>
      <c r="D2054" s="390">
        <v>7</v>
      </c>
      <c r="E2054" s="390"/>
      <c r="F2054" t="str">
        <f t="shared" si="65"/>
        <v>НЕТ</v>
      </c>
    </row>
    <row r="2055" spans="1:6">
      <c r="A2055" t="str">
        <f t="shared" si="64"/>
        <v>12Sabra</v>
      </c>
      <c r="B2055" s="390" t="s">
        <v>443</v>
      </c>
      <c r="C2055" s="390">
        <v>12</v>
      </c>
      <c r="D2055" s="390">
        <v>9</v>
      </c>
      <c r="E2055" s="390"/>
      <c r="F2055" t="str">
        <f t="shared" si="65"/>
        <v>НЕТ</v>
      </c>
    </row>
    <row r="2056" spans="1:6">
      <c r="A2056" t="str">
        <f t="shared" si="64"/>
        <v>130Sabra</v>
      </c>
      <c r="B2056" s="390" t="s">
        <v>443</v>
      </c>
      <c r="C2056" s="390">
        <v>130</v>
      </c>
      <c r="D2056" s="390">
        <v>8</v>
      </c>
      <c r="E2056" s="390"/>
      <c r="F2056" t="str">
        <f t="shared" si="65"/>
        <v>НЕТ</v>
      </c>
    </row>
    <row r="2057" spans="1:6">
      <c r="A2057" t="str">
        <f t="shared" si="64"/>
        <v>21Sabra</v>
      </c>
      <c r="B2057" s="390" t="s">
        <v>443</v>
      </c>
      <c r="C2057" s="390">
        <v>21</v>
      </c>
      <c r="D2057" s="390">
        <v>9</v>
      </c>
      <c r="E2057" s="390"/>
      <c r="F2057" t="str">
        <f t="shared" si="65"/>
        <v>НЕТ</v>
      </c>
    </row>
    <row r="2058" spans="1:6">
      <c r="A2058" t="str">
        <f t="shared" si="64"/>
        <v>135Sabra</v>
      </c>
      <c r="B2058" s="390" t="s">
        <v>443</v>
      </c>
      <c r="C2058" s="390">
        <v>135</v>
      </c>
      <c r="D2058" s="390">
        <v>8</v>
      </c>
      <c r="E2058" s="390"/>
      <c r="F2058" t="str">
        <f t="shared" si="65"/>
        <v>НЕТ</v>
      </c>
    </row>
    <row r="2059" spans="1:6">
      <c r="A2059" t="str">
        <f t="shared" si="64"/>
        <v>136Sabra</v>
      </c>
      <c r="B2059" s="390" t="s">
        <v>443</v>
      </c>
      <c r="C2059" s="390">
        <v>136</v>
      </c>
      <c r="D2059" s="390">
        <v>4</v>
      </c>
      <c r="E2059" s="390"/>
      <c r="F2059" t="str">
        <f t="shared" si="65"/>
        <v>НЕТ</v>
      </c>
    </row>
    <row r="2060" spans="1:6">
      <c r="A2060" t="str">
        <f t="shared" si="64"/>
        <v>96Sabra</v>
      </c>
      <c r="B2060" s="390" t="s">
        <v>443</v>
      </c>
      <c r="C2060" s="390">
        <v>96</v>
      </c>
      <c r="D2060" s="390">
        <v>7</v>
      </c>
      <c r="E2060" s="390"/>
      <c r="F2060" t="str">
        <f t="shared" si="65"/>
        <v>НЕТ</v>
      </c>
    </row>
    <row r="2061" spans="1:6">
      <c r="A2061" t="str">
        <f t="shared" si="64"/>
        <v>86Sabra</v>
      </c>
      <c r="B2061" s="390" t="s">
        <v>443</v>
      </c>
      <c r="C2061" s="390">
        <v>86</v>
      </c>
      <c r="D2061" s="390">
        <v>4</v>
      </c>
      <c r="E2061" s="390"/>
      <c r="F2061" t="str">
        <f t="shared" si="65"/>
        <v>НЕТ</v>
      </c>
    </row>
    <row r="2062" spans="1:6">
      <c r="A2062" t="str">
        <f t="shared" si="64"/>
        <v>52Sabra</v>
      </c>
      <c r="B2062" s="390" t="s">
        <v>443</v>
      </c>
      <c r="C2062" s="390">
        <v>52</v>
      </c>
      <c r="D2062" s="390">
        <v>4</v>
      </c>
      <c r="E2062" s="390"/>
      <c r="F2062" t="str">
        <f t="shared" si="65"/>
        <v>НЕТ</v>
      </c>
    </row>
    <row r="2063" spans="1:6">
      <c r="A2063" t="str">
        <f t="shared" si="64"/>
        <v>4Sabra</v>
      </c>
      <c r="B2063" s="390" t="s">
        <v>443</v>
      </c>
      <c r="C2063" s="390">
        <v>4</v>
      </c>
      <c r="D2063" s="390">
        <v>9</v>
      </c>
      <c r="E2063" s="390"/>
      <c r="F2063" t="str">
        <f t="shared" si="65"/>
        <v>НЕТ</v>
      </c>
    </row>
    <row r="2064" spans="1:6">
      <c r="A2064" t="str">
        <f t="shared" si="64"/>
        <v>15Sabra</v>
      </c>
      <c r="B2064" s="390" t="s">
        <v>443</v>
      </c>
      <c r="C2064" s="390">
        <v>15</v>
      </c>
      <c r="D2064" s="390">
        <v>4</v>
      </c>
      <c r="E2064" s="390"/>
      <c r="F2064" t="str">
        <f t="shared" si="65"/>
        <v>НЕТ</v>
      </c>
    </row>
    <row r="2065" spans="1:6">
      <c r="A2065" t="str">
        <f t="shared" si="64"/>
        <v>143Sabra</v>
      </c>
      <c r="B2065" s="390" t="s">
        <v>443</v>
      </c>
      <c r="C2065" s="390">
        <v>143</v>
      </c>
      <c r="D2065" s="390">
        <v>7</v>
      </c>
      <c r="E2065" s="390"/>
      <c r="F2065" t="str">
        <f t="shared" si="65"/>
        <v>НЕТ</v>
      </c>
    </row>
    <row r="2066" spans="1:6">
      <c r="A2066" t="str">
        <f t="shared" si="64"/>
        <v>7Sabra</v>
      </c>
      <c r="B2066" s="390" t="s">
        <v>443</v>
      </c>
      <c r="C2066" s="390">
        <v>7</v>
      </c>
      <c r="D2066" s="390">
        <v>9</v>
      </c>
      <c r="E2066" s="390"/>
      <c r="F2066" t="str">
        <f t="shared" si="65"/>
        <v>НЕТ</v>
      </c>
    </row>
    <row r="2067" spans="1:6">
      <c r="A2067" t="str">
        <f t="shared" si="64"/>
        <v>32Sabra</v>
      </c>
      <c r="B2067" s="390" t="s">
        <v>443</v>
      </c>
      <c r="C2067" s="390">
        <v>32</v>
      </c>
      <c r="D2067" s="390">
        <v>4</v>
      </c>
      <c r="E2067" s="390"/>
      <c r="F2067" t="str">
        <f t="shared" si="65"/>
        <v>НЕТ</v>
      </c>
    </row>
    <row r="2068" spans="1:6">
      <c r="A2068" t="str">
        <f t="shared" si="64"/>
        <v>125Sabra</v>
      </c>
      <c r="B2068" s="390" t="s">
        <v>443</v>
      </c>
      <c r="C2068" s="390">
        <v>125</v>
      </c>
      <c r="D2068" s="390">
        <v>4</v>
      </c>
      <c r="E2068" s="390"/>
      <c r="F2068" t="str">
        <f t="shared" si="65"/>
        <v>НЕТ</v>
      </c>
    </row>
    <row r="2069" spans="1:6">
      <c r="A2069" t="str">
        <f t="shared" si="64"/>
        <v>76Sabra</v>
      </c>
      <c r="B2069" s="390" t="s">
        <v>443</v>
      </c>
      <c r="C2069" s="390">
        <v>76</v>
      </c>
      <c r="D2069" s="390">
        <v>4</v>
      </c>
      <c r="E2069" s="390"/>
      <c r="F2069" t="str">
        <f t="shared" si="65"/>
        <v>НЕТ</v>
      </c>
    </row>
    <row r="2070" spans="1:6">
      <c r="A2070" t="str">
        <f t="shared" si="64"/>
        <v>90Sabra</v>
      </c>
      <c r="B2070" s="390" t="s">
        <v>443</v>
      </c>
      <c r="C2070" s="390">
        <v>90</v>
      </c>
      <c r="D2070" s="390">
        <v>4</v>
      </c>
      <c r="E2070" s="390"/>
      <c r="F2070" t="str">
        <f t="shared" si="65"/>
        <v>НЕТ</v>
      </c>
    </row>
    <row r="2071" spans="1:6">
      <c r="A2071" t="str">
        <f t="shared" si="64"/>
        <v>68Sabra</v>
      </c>
      <c r="B2071" s="390" t="s">
        <v>443</v>
      </c>
      <c r="C2071" s="390">
        <v>68</v>
      </c>
      <c r="D2071" s="390">
        <v>9</v>
      </c>
      <c r="E2071" s="390"/>
      <c r="F2071" t="str">
        <f t="shared" si="65"/>
        <v>НЕТ</v>
      </c>
    </row>
    <row r="2072" spans="1:6">
      <c r="A2072" t="str">
        <f t="shared" si="64"/>
        <v>44Sabra</v>
      </c>
      <c r="B2072" s="390" t="s">
        <v>443</v>
      </c>
      <c r="C2072" s="390">
        <v>44</v>
      </c>
      <c r="D2072" s="390">
        <v>5</v>
      </c>
      <c r="E2072" s="390"/>
      <c r="F2072" t="str">
        <f t="shared" si="65"/>
        <v>НЕТ</v>
      </c>
    </row>
    <row r="2073" spans="1:6">
      <c r="A2073" t="str">
        <f t="shared" si="64"/>
        <v>72Sabra</v>
      </c>
      <c r="B2073" s="390" t="s">
        <v>443</v>
      </c>
      <c r="C2073" s="390">
        <v>72</v>
      </c>
      <c r="D2073" s="390">
        <v>12</v>
      </c>
      <c r="E2073" s="390" t="s">
        <v>983</v>
      </c>
      <c r="F2073" t="str">
        <f t="shared" si="65"/>
        <v>ДА</v>
      </c>
    </row>
    <row r="2074" spans="1:6">
      <c r="A2074" t="str">
        <f t="shared" si="64"/>
        <v>81Sabra</v>
      </c>
      <c r="B2074" s="390" t="s">
        <v>443</v>
      </c>
      <c r="C2074" s="390">
        <v>81</v>
      </c>
      <c r="D2074" s="390">
        <v>10</v>
      </c>
      <c r="E2074" s="390" t="s">
        <v>984</v>
      </c>
      <c r="F2074" t="str">
        <f t="shared" si="65"/>
        <v>ДА</v>
      </c>
    </row>
    <row r="2075" spans="1:6">
      <c r="A2075" t="str">
        <f t="shared" si="64"/>
        <v>3Sabra</v>
      </c>
      <c r="B2075" s="390" t="s">
        <v>443</v>
      </c>
      <c r="C2075" s="390">
        <v>3</v>
      </c>
      <c r="D2075" s="390">
        <v>9</v>
      </c>
      <c r="E2075" s="390"/>
      <c r="F2075" t="str">
        <f t="shared" si="65"/>
        <v>НЕТ</v>
      </c>
    </row>
    <row r="2076" spans="1:6">
      <c r="A2076" t="str">
        <f t="shared" si="64"/>
        <v>92Sabra</v>
      </c>
      <c r="B2076" s="390" t="s">
        <v>443</v>
      </c>
      <c r="C2076" s="390">
        <v>92</v>
      </c>
      <c r="D2076" s="390">
        <v>4</v>
      </c>
      <c r="E2076" s="390"/>
      <c r="F2076" t="str">
        <f t="shared" si="65"/>
        <v>НЕТ</v>
      </c>
    </row>
    <row r="2077" spans="1:6">
      <c r="A2077" t="str">
        <f t="shared" si="64"/>
        <v>40Sabra</v>
      </c>
      <c r="B2077" s="390" t="s">
        <v>443</v>
      </c>
      <c r="C2077" s="390">
        <v>40</v>
      </c>
      <c r="D2077" s="390">
        <v>4</v>
      </c>
      <c r="E2077" s="390"/>
      <c r="F2077" t="str">
        <f t="shared" si="65"/>
        <v>НЕТ</v>
      </c>
    </row>
    <row r="2078" spans="1:6">
      <c r="A2078" t="str">
        <f t="shared" si="64"/>
        <v>55Sabra</v>
      </c>
      <c r="B2078" s="390" t="s">
        <v>443</v>
      </c>
      <c r="C2078" s="390">
        <v>55</v>
      </c>
      <c r="D2078" s="390">
        <v>4</v>
      </c>
      <c r="E2078" s="390"/>
      <c r="F2078" t="str">
        <f t="shared" si="65"/>
        <v>НЕТ</v>
      </c>
    </row>
    <row r="2079" spans="1:6">
      <c r="A2079" t="str">
        <f t="shared" si="64"/>
        <v>131Sabra</v>
      </c>
      <c r="B2079" s="390" t="s">
        <v>443</v>
      </c>
      <c r="C2079" s="390">
        <v>131</v>
      </c>
      <c r="D2079" s="390">
        <v>5</v>
      </c>
      <c r="E2079" s="390"/>
      <c r="F2079" t="str">
        <f t="shared" si="65"/>
        <v>НЕТ</v>
      </c>
    </row>
    <row r="2080" spans="1:6">
      <c r="A2080" t="str">
        <f t="shared" si="64"/>
        <v>51Sabra</v>
      </c>
      <c r="B2080" s="390" t="s">
        <v>443</v>
      </c>
      <c r="C2080" s="390">
        <v>51</v>
      </c>
      <c r="D2080" s="390">
        <v>3</v>
      </c>
      <c r="E2080" s="390" t="s">
        <v>985</v>
      </c>
      <c r="F2080" t="str">
        <f t="shared" si="65"/>
        <v>ДА</v>
      </c>
    </row>
    <row r="2081" spans="1:6">
      <c r="A2081" t="str">
        <f t="shared" si="64"/>
        <v>5Sabra</v>
      </c>
      <c r="B2081" s="390" t="s">
        <v>443</v>
      </c>
      <c r="C2081" s="390">
        <v>5</v>
      </c>
      <c r="D2081" s="390">
        <v>6</v>
      </c>
      <c r="E2081" s="390"/>
      <c r="F2081" t="str">
        <f t="shared" si="65"/>
        <v>НЕТ</v>
      </c>
    </row>
    <row r="2082" spans="1:6">
      <c r="A2082" t="str">
        <f t="shared" si="64"/>
        <v>74Sabra</v>
      </c>
      <c r="B2082" s="390" t="s">
        <v>443</v>
      </c>
      <c r="C2082" s="390">
        <v>74</v>
      </c>
      <c r="D2082" s="390">
        <v>7</v>
      </c>
      <c r="E2082" s="390"/>
      <c r="F2082" t="str">
        <f t="shared" si="65"/>
        <v>НЕТ</v>
      </c>
    </row>
    <row r="2083" spans="1:6">
      <c r="A2083" t="str">
        <f t="shared" si="64"/>
        <v>22Sabra</v>
      </c>
      <c r="B2083" s="390" t="s">
        <v>443</v>
      </c>
      <c r="C2083" s="390">
        <v>22</v>
      </c>
      <c r="D2083" s="390">
        <v>4</v>
      </c>
      <c r="E2083" s="390"/>
      <c r="F2083" t="str">
        <f t="shared" si="65"/>
        <v>НЕТ</v>
      </c>
    </row>
    <row r="2084" spans="1:6">
      <c r="A2084" t="str">
        <f t="shared" si="64"/>
        <v>43Sabra</v>
      </c>
      <c r="B2084" s="390" t="s">
        <v>443</v>
      </c>
      <c r="C2084" s="390">
        <v>43</v>
      </c>
      <c r="D2084" s="390">
        <v>4</v>
      </c>
      <c r="E2084" s="390"/>
      <c r="F2084" t="str">
        <f t="shared" si="65"/>
        <v>НЕТ</v>
      </c>
    </row>
    <row r="2085" spans="1:6">
      <c r="A2085" t="str">
        <f t="shared" si="64"/>
        <v>11Sabra</v>
      </c>
      <c r="B2085" s="390" t="s">
        <v>443</v>
      </c>
      <c r="C2085" s="390">
        <v>11</v>
      </c>
      <c r="D2085" s="390">
        <v>9</v>
      </c>
      <c r="E2085" s="390"/>
      <c r="F2085" t="str">
        <f t="shared" si="65"/>
        <v>НЕТ</v>
      </c>
    </row>
    <row r="2086" spans="1:6">
      <c r="A2086" t="str">
        <f t="shared" si="64"/>
        <v>61Sabra</v>
      </c>
      <c r="B2086" s="390" t="s">
        <v>443</v>
      </c>
      <c r="C2086" s="390">
        <v>61</v>
      </c>
      <c r="D2086" s="390">
        <v>1</v>
      </c>
      <c r="E2086" s="390" t="s">
        <v>986</v>
      </c>
      <c r="F2086" t="str">
        <f t="shared" si="65"/>
        <v>ДА</v>
      </c>
    </row>
    <row r="2087" spans="1:6">
      <c r="A2087" t="str">
        <f t="shared" si="64"/>
        <v>110Sabra</v>
      </c>
      <c r="B2087" s="390" t="s">
        <v>443</v>
      </c>
      <c r="C2087" s="390">
        <v>110</v>
      </c>
      <c r="D2087" s="390">
        <v>9</v>
      </c>
      <c r="E2087" s="390"/>
      <c r="F2087" t="str">
        <f t="shared" si="65"/>
        <v>НЕТ</v>
      </c>
    </row>
    <row r="2088" spans="1:6">
      <c r="A2088" t="str">
        <f t="shared" si="64"/>
        <v>62Sabra</v>
      </c>
      <c r="B2088" s="390" t="s">
        <v>443</v>
      </c>
      <c r="C2088" s="390">
        <v>62</v>
      </c>
      <c r="D2088" s="390">
        <v>6</v>
      </c>
      <c r="E2088" s="390"/>
      <c r="F2088" t="str">
        <f t="shared" si="65"/>
        <v>НЕТ</v>
      </c>
    </row>
    <row r="2089" spans="1:6">
      <c r="A2089" t="str">
        <f t="shared" si="64"/>
        <v>78Sabra</v>
      </c>
      <c r="B2089" s="390" t="s">
        <v>443</v>
      </c>
      <c r="C2089" s="390">
        <v>78</v>
      </c>
      <c r="D2089" s="390">
        <v>12</v>
      </c>
      <c r="E2089" s="390" t="s">
        <v>987</v>
      </c>
      <c r="F2089" t="str">
        <f t="shared" si="65"/>
        <v>ДА</v>
      </c>
    </row>
    <row r="2090" spans="1:6">
      <c r="A2090" t="str">
        <f t="shared" si="64"/>
        <v>53Sabra</v>
      </c>
      <c r="B2090" s="390" t="s">
        <v>443</v>
      </c>
      <c r="C2090" s="390">
        <v>53</v>
      </c>
      <c r="D2090" s="390">
        <v>4</v>
      </c>
      <c r="E2090" s="390"/>
      <c r="F2090" t="str">
        <f t="shared" si="65"/>
        <v>НЕТ</v>
      </c>
    </row>
    <row r="2091" spans="1:6">
      <c r="A2091" t="str">
        <f t="shared" si="64"/>
        <v>23Sabra</v>
      </c>
      <c r="B2091" s="390" t="s">
        <v>443</v>
      </c>
      <c r="C2091" s="390">
        <v>23</v>
      </c>
      <c r="D2091" s="390">
        <v>9</v>
      </c>
      <c r="E2091" s="390"/>
      <c r="F2091" t="str">
        <f t="shared" si="65"/>
        <v>НЕТ</v>
      </c>
    </row>
    <row r="2092" spans="1:6">
      <c r="A2092" t="str">
        <f t="shared" si="64"/>
        <v>71Sabra</v>
      </c>
      <c r="B2092" s="390" t="s">
        <v>443</v>
      </c>
      <c r="C2092" s="390">
        <v>71</v>
      </c>
      <c r="D2092" s="390">
        <v>12</v>
      </c>
      <c r="E2092" s="390" t="s">
        <v>988</v>
      </c>
      <c r="F2092" t="str">
        <f t="shared" si="65"/>
        <v>ДА</v>
      </c>
    </row>
    <row r="2093" spans="1:6">
      <c r="A2093" t="str">
        <f t="shared" si="64"/>
        <v>144Sabra</v>
      </c>
      <c r="B2093" s="390" t="s">
        <v>443</v>
      </c>
      <c r="C2093" s="390">
        <v>144</v>
      </c>
      <c r="D2093" s="390">
        <v>8</v>
      </c>
      <c r="E2093" s="390"/>
      <c r="F2093" t="str">
        <f t="shared" si="65"/>
        <v>НЕТ</v>
      </c>
    </row>
    <row r="2094" spans="1:6">
      <c r="A2094" t="str">
        <f t="shared" si="64"/>
        <v>87Sabra</v>
      </c>
      <c r="B2094" s="390" t="s">
        <v>443</v>
      </c>
      <c r="C2094" s="390">
        <v>87</v>
      </c>
      <c r="D2094" s="390">
        <v>10</v>
      </c>
      <c r="E2094" s="390" t="s">
        <v>989</v>
      </c>
      <c r="F2094" t="str">
        <f t="shared" si="65"/>
        <v>ДА</v>
      </c>
    </row>
    <row r="2095" spans="1:6">
      <c r="A2095" t="str">
        <f t="shared" si="64"/>
        <v>117Sabra</v>
      </c>
      <c r="B2095" s="390" t="s">
        <v>443</v>
      </c>
      <c r="C2095" s="390">
        <v>117</v>
      </c>
      <c r="D2095" s="390">
        <v>8</v>
      </c>
      <c r="E2095" s="390"/>
      <c r="F2095" t="str">
        <f t="shared" si="65"/>
        <v>НЕТ</v>
      </c>
    </row>
    <row r="2096" spans="1:6">
      <c r="A2096" t="str">
        <f t="shared" si="64"/>
        <v>18Sabra</v>
      </c>
      <c r="B2096" s="390" t="s">
        <v>443</v>
      </c>
      <c r="C2096" s="390">
        <v>18</v>
      </c>
      <c r="D2096" s="390">
        <v>12</v>
      </c>
      <c r="E2096" s="390" t="s">
        <v>990</v>
      </c>
      <c r="F2096" t="str">
        <f t="shared" si="65"/>
        <v>ДА</v>
      </c>
    </row>
    <row r="2097" spans="1:6">
      <c r="A2097" t="str">
        <f t="shared" si="64"/>
        <v>149Sabra</v>
      </c>
      <c r="B2097" s="390" t="s">
        <v>443</v>
      </c>
      <c r="C2097" s="390">
        <v>149</v>
      </c>
      <c r="D2097" s="390">
        <v>2</v>
      </c>
      <c r="E2097" s="390" t="s">
        <v>991</v>
      </c>
      <c r="F2097" t="str">
        <f t="shared" si="65"/>
        <v>ДА</v>
      </c>
    </row>
    <row r="2098" spans="1:6">
      <c r="A2098" t="str">
        <f t="shared" si="64"/>
        <v>113Sabra</v>
      </c>
      <c r="B2098" s="390" t="s">
        <v>443</v>
      </c>
      <c r="C2098" s="390">
        <v>113</v>
      </c>
      <c r="D2098" s="390">
        <v>7</v>
      </c>
      <c r="E2098" s="390"/>
      <c r="F2098" t="str">
        <f t="shared" si="65"/>
        <v>НЕТ</v>
      </c>
    </row>
    <row r="2099" spans="1:6">
      <c r="A2099" t="str">
        <f t="shared" si="64"/>
        <v>103Sabra</v>
      </c>
      <c r="B2099" s="390" t="s">
        <v>443</v>
      </c>
      <c r="C2099" s="390">
        <v>103</v>
      </c>
      <c r="D2099" s="390">
        <v>5</v>
      </c>
      <c r="E2099" s="390"/>
      <c r="F2099" t="str">
        <f t="shared" si="65"/>
        <v>НЕТ</v>
      </c>
    </row>
    <row r="2100" spans="1:6">
      <c r="A2100" t="str">
        <f t="shared" si="64"/>
        <v>14Sabra</v>
      </c>
      <c r="B2100" s="390" t="s">
        <v>443</v>
      </c>
      <c r="C2100" s="390">
        <v>14</v>
      </c>
      <c r="D2100" s="390">
        <v>9</v>
      </c>
      <c r="E2100" s="390"/>
      <c r="F2100" t="str">
        <f t="shared" si="65"/>
        <v>НЕТ</v>
      </c>
    </row>
    <row r="2101" spans="1:6">
      <c r="A2101" t="str">
        <f t="shared" si="64"/>
        <v>107Sabra</v>
      </c>
      <c r="B2101" s="390" t="s">
        <v>443</v>
      </c>
      <c r="C2101" s="390">
        <v>107</v>
      </c>
      <c r="D2101" s="390">
        <v>8</v>
      </c>
      <c r="E2101" s="390"/>
      <c r="F2101" t="str">
        <f t="shared" si="65"/>
        <v>НЕТ</v>
      </c>
    </row>
    <row r="2102" spans="1:6">
      <c r="A2102" t="str">
        <f t="shared" si="64"/>
        <v>6Sabra</v>
      </c>
      <c r="B2102" s="390" t="s">
        <v>443</v>
      </c>
      <c r="C2102" s="390">
        <v>6</v>
      </c>
      <c r="D2102" s="390">
        <v>8</v>
      </c>
      <c r="E2102" s="390"/>
      <c r="F2102" t="str">
        <f t="shared" si="65"/>
        <v>НЕТ</v>
      </c>
    </row>
    <row r="2103" spans="1:6">
      <c r="A2103" t="str">
        <f t="shared" si="64"/>
        <v>105Sabra</v>
      </c>
      <c r="B2103" s="390" t="s">
        <v>443</v>
      </c>
      <c r="C2103" s="390">
        <v>105</v>
      </c>
      <c r="D2103" s="390">
        <v>9</v>
      </c>
      <c r="E2103" s="390"/>
      <c r="F2103" t="str">
        <f t="shared" si="65"/>
        <v>НЕТ</v>
      </c>
    </row>
    <row r="2104" spans="1:6">
      <c r="A2104" t="str">
        <f t="shared" si="64"/>
        <v>124Sabra</v>
      </c>
      <c r="B2104" s="390" t="s">
        <v>443</v>
      </c>
      <c r="C2104" s="390">
        <v>124</v>
      </c>
      <c r="D2104" s="390">
        <v>8</v>
      </c>
      <c r="E2104" s="390"/>
      <c r="F2104" t="str">
        <f t="shared" si="65"/>
        <v>НЕТ</v>
      </c>
    </row>
    <row r="2105" spans="1:6">
      <c r="A2105" t="str">
        <f t="shared" si="64"/>
        <v>64Sabra</v>
      </c>
      <c r="B2105" s="390" t="s">
        <v>443</v>
      </c>
      <c r="C2105" s="390">
        <v>64</v>
      </c>
      <c r="D2105" s="390">
        <v>4</v>
      </c>
      <c r="E2105" s="390"/>
      <c r="F2105" t="str">
        <f t="shared" si="65"/>
        <v>НЕТ</v>
      </c>
    </row>
    <row r="2106" spans="1:6">
      <c r="A2106" t="str">
        <f t="shared" si="64"/>
        <v>99Sabra</v>
      </c>
      <c r="B2106" s="390" t="s">
        <v>443</v>
      </c>
      <c r="C2106" s="390">
        <v>99</v>
      </c>
      <c r="D2106" s="390">
        <v>9</v>
      </c>
      <c r="E2106" s="390"/>
      <c r="F2106" t="str">
        <f t="shared" si="65"/>
        <v>НЕТ</v>
      </c>
    </row>
    <row r="2107" spans="1:6">
      <c r="A2107" t="str">
        <f t="shared" si="64"/>
        <v>89Sabra</v>
      </c>
      <c r="B2107" s="390" t="s">
        <v>443</v>
      </c>
      <c r="C2107" s="390">
        <v>89</v>
      </c>
      <c r="D2107" s="390">
        <v>8</v>
      </c>
      <c r="E2107" s="390"/>
      <c r="F2107" t="str">
        <f t="shared" si="65"/>
        <v>НЕТ</v>
      </c>
    </row>
    <row r="2108" spans="1:6">
      <c r="A2108" t="str">
        <f t="shared" si="64"/>
        <v>83Sabra</v>
      </c>
      <c r="B2108" s="390" t="s">
        <v>443</v>
      </c>
      <c r="C2108" s="390">
        <v>83</v>
      </c>
      <c r="D2108" s="390">
        <v>9</v>
      </c>
      <c r="E2108" s="390"/>
      <c r="F2108" t="str">
        <f t="shared" si="65"/>
        <v>НЕТ</v>
      </c>
    </row>
    <row r="2109" spans="1:6">
      <c r="A2109" t="str">
        <f t="shared" si="64"/>
        <v>108Sabra</v>
      </c>
      <c r="B2109" s="390" t="s">
        <v>443</v>
      </c>
      <c r="C2109" s="390">
        <v>108</v>
      </c>
      <c r="D2109" s="390">
        <v>8</v>
      </c>
      <c r="E2109" s="390"/>
      <c r="F2109" t="str">
        <f t="shared" si="65"/>
        <v>НЕТ</v>
      </c>
    </row>
    <row r="2110" spans="1:6">
      <c r="A2110" t="str">
        <f t="shared" si="64"/>
        <v>28Sabra</v>
      </c>
      <c r="B2110" s="390" t="s">
        <v>443</v>
      </c>
      <c r="C2110" s="390">
        <v>28</v>
      </c>
      <c r="D2110" s="390">
        <v>6</v>
      </c>
      <c r="E2110" s="390"/>
      <c r="F2110" t="str">
        <f t="shared" si="65"/>
        <v>НЕТ</v>
      </c>
    </row>
    <row r="2111" spans="1:6">
      <c r="A2111" t="str">
        <f t="shared" si="64"/>
        <v>141Sabra</v>
      </c>
      <c r="B2111" s="390" t="s">
        <v>443</v>
      </c>
      <c r="C2111" s="390">
        <v>141</v>
      </c>
      <c r="D2111" s="390">
        <v>7</v>
      </c>
      <c r="E2111" s="390"/>
      <c r="F2111" t="str">
        <f t="shared" si="65"/>
        <v>НЕТ</v>
      </c>
    </row>
    <row r="2112" spans="1:6">
      <c r="A2112" t="str">
        <f t="shared" si="64"/>
        <v>79Sabra</v>
      </c>
      <c r="B2112" s="390" t="s">
        <v>443</v>
      </c>
      <c r="C2112" s="390">
        <v>79</v>
      </c>
      <c r="D2112" s="390">
        <v>12</v>
      </c>
      <c r="E2112" s="390" t="s">
        <v>992</v>
      </c>
      <c r="F2112" t="str">
        <f t="shared" si="65"/>
        <v>ДА</v>
      </c>
    </row>
    <row r="2113" spans="1:6">
      <c r="A2113" t="str">
        <f t="shared" si="64"/>
        <v>127Sabra</v>
      </c>
      <c r="B2113" s="390" t="s">
        <v>443</v>
      </c>
      <c r="C2113" s="390">
        <v>127</v>
      </c>
      <c r="D2113" s="390">
        <v>4</v>
      </c>
      <c r="E2113" s="390"/>
      <c r="F2113" t="str">
        <f t="shared" si="65"/>
        <v>НЕТ</v>
      </c>
    </row>
    <row r="2114" spans="1:6">
      <c r="A2114" t="str">
        <f t="shared" si="64"/>
        <v>1Sabra</v>
      </c>
      <c r="B2114" s="390" t="s">
        <v>443</v>
      </c>
      <c r="C2114" s="390">
        <v>1</v>
      </c>
      <c r="D2114" s="390">
        <v>9</v>
      </c>
      <c r="E2114" s="390"/>
      <c r="F2114" t="str">
        <f t="shared" si="65"/>
        <v>НЕТ</v>
      </c>
    </row>
    <row r="2115" spans="1:6" ht="30">
      <c r="A2115" t="str">
        <f t="shared" ref="A2115:A2178" si="66">CONCATENATE(C2115,B2115)</f>
        <v>73Sabra</v>
      </c>
      <c r="B2115" s="390" t="s">
        <v>443</v>
      </c>
      <c r="C2115" s="390">
        <v>73</v>
      </c>
      <c r="D2115" s="390">
        <v>12</v>
      </c>
      <c r="E2115" s="390" t="s">
        <v>993</v>
      </c>
      <c r="F2115" t="str">
        <f t="shared" ref="F2115:F2178" si="67">IF(ISBLANK(E2115),"НЕТ","ДА")</f>
        <v>ДА</v>
      </c>
    </row>
    <row r="2116" spans="1:6">
      <c r="A2116" t="str">
        <f t="shared" si="66"/>
        <v>69Sabra</v>
      </c>
      <c r="B2116" s="390" t="s">
        <v>443</v>
      </c>
      <c r="C2116" s="390">
        <v>69</v>
      </c>
      <c r="D2116" s="390">
        <v>7</v>
      </c>
      <c r="E2116" s="390"/>
      <c r="F2116" t="str">
        <f t="shared" si="67"/>
        <v>НЕТ</v>
      </c>
    </row>
    <row r="2117" spans="1:6">
      <c r="A2117" t="str">
        <f t="shared" si="66"/>
        <v>95Sabra</v>
      </c>
      <c r="B2117" s="390" t="s">
        <v>443</v>
      </c>
      <c r="C2117" s="390">
        <v>95</v>
      </c>
      <c r="D2117" s="390">
        <v>4</v>
      </c>
      <c r="E2117" s="390"/>
      <c r="F2117" t="str">
        <f t="shared" si="67"/>
        <v>НЕТ</v>
      </c>
    </row>
    <row r="2118" spans="1:6">
      <c r="A2118" t="str">
        <f t="shared" si="66"/>
        <v>75Sabra</v>
      </c>
      <c r="B2118" s="390" t="s">
        <v>443</v>
      </c>
      <c r="C2118" s="390">
        <v>75</v>
      </c>
      <c r="D2118" s="390">
        <v>4</v>
      </c>
      <c r="E2118" s="390"/>
      <c r="F2118" t="str">
        <f t="shared" si="67"/>
        <v>НЕТ</v>
      </c>
    </row>
    <row r="2119" spans="1:6">
      <c r="A2119" t="str">
        <f t="shared" si="66"/>
        <v>24Sabra</v>
      </c>
      <c r="B2119" s="390" t="s">
        <v>443</v>
      </c>
      <c r="C2119" s="390">
        <v>24</v>
      </c>
      <c r="D2119" s="390">
        <v>7</v>
      </c>
      <c r="E2119" s="390"/>
      <c r="F2119" t="str">
        <f t="shared" si="67"/>
        <v>НЕТ</v>
      </c>
    </row>
    <row r="2120" spans="1:6">
      <c r="A2120" t="str">
        <f t="shared" si="66"/>
        <v>111Sabra</v>
      </c>
      <c r="B2120" s="390" t="s">
        <v>443</v>
      </c>
      <c r="C2120" s="390">
        <v>111</v>
      </c>
      <c r="D2120" s="390">
        <v>9</v>
      </c>
      <c r="E2120" s="390"/>
      <c r="F2120" t="str">
        <f t="shared" si="67"/>
        <v>НЕТ</v>
      </c>
    </row>
    <row r="2121" spans="1:6">
      <c r="A2121" t="str">
        <f t="shared" si="66"/>
        <v>57Sabra</v>
      </c>
      <c r="B2121" s="390" t="s">
        <v>443</v>
      </c>
      <c r="C2121" s="390">
        <v>57</v>
      </c>
      <c r="D2121" s="390">
        <v>9</v>
      </c>
      <c r="E2121" s="390"/>
      <c r="F2121" t="str">
        <f t="shared" si="67"/>
        <v>НЕТ</v>
      </c>
    </row>
    <row r="2122" spans="1:6">
      <c r="A2122" t="str">
        <f t="shared" si="66"/>
        <v>27Sabra</v>
      </c>
      <c r="B2122" s="390" t="s">
        <v>443</v>
      </c>
      <c r="C2122" s="390">
        <v>27</v>
      </c>
      <c r="D2122" s="390">
        <v>7</v>
      </c>
      <c r="E2122" s="390"/>
      <c r="F2122" t="str">
        <f t="shared" si="67"/>
        <v>НЕТ</v>
      </c>
    </row>
    <row r="2123" spans="1:6">
      <c r="A2123" t="str">
        <f t="shared" si="66"/>
        <v>9Sabra</v>
      </c>
      <c r="B2123" s="390" t="s">
        <v>443</v>
      </c>
      <c r="C2123" s="390">
        <v>9</v>
      </c>
      <c r="D2123" s="390">
        <v>3</v>
      </c>
      <c r="E2123" s="390" t="s">
        <v>994</v>
      </c>
      <c r="F2123" t="str">
        <f t="shared" si="67"/>
        <v>ДА</v>
      </c>
    </row>
    <row r="2124" spans="1:6">
      <c r="A2124" t="str">
        <f t="shared" si="66"/>
        <v>10Sabra</v>
      </c>
      <c r="B2124" s="390" t="s">
        <v>443</v>
      </c>
      <c r="C2124" s="390">
        <v>10</v>
      </c>
      <c r="D2124" s="390">
        <v>4</v>
      </c>
      <c r="E2124" s="390"/>
      <c r="F2124" t="str">
        <f t="shared" si="67"/>
        <v>НЕТ</v>
      </c>
    </row>
    <row r="2125" spans="1:6">
      <c r="A2125" t="str">
        <f t="shared" si="66"/>
        <v>101Sabra</v>
      </c>
      <c r="B2125" s="390" t="s">
        <v>443</v>
      </c>
      <c r="C2125" s="390">
        <v>101</v>
      </c>
      <c r="D2125" s="390">
        <v>8</v>
      </c>
      <c r="E2125" s="390"/>
      <c r="F2125" t="str">
        <f t="shared" si="67"/>
        <v>НЕТ</v>
      </c>
    </row>
    <row r="2126" spans="1:6">
      <c r="A2126" t="str">
        <f t="shared" si="66"/>
        <v>29Sabra</v>
      </c>
      <c r="B2126" s="390" t="s">
        <v>443</v>
      </c>
      <c r="C2126" s="390">
        <v>29</v>
      </c>
      <c r="D2126" s="390">
        <v>8</v>
      </c>
      <c r="E2126" s="390"/>
      <c r="F2126" t="str">
        <f t="shared" si="67"/>
        <v>НЕТ</v>
      </c>
    </row>
    <row r="2127" spans="1:6">
      <c r="A2127" t="str">
        <f t="shared" si="66"/>
        <v>138Sabra</v>
      </c>
      <c r="B2127" s="390" t="s">
        <v>443</v>
      </c>
      <c r="C2127" s="390">
        <v>138</v>
      </c>
      <c r="D2127" s="390">
        <v>10</v>
      </c>
      <c r="E2127" s="390" t="s">
        <v>995</v>
      </c>
      <c r="F2127" t="str">
        <f t="shared" si="67"/>
        <v>ДА</v>
      </c>
    </row>
    <row r="2128" spans="1:6">
      <c r="A2128" t="str">
        <f t="shared" si="66"/>
        <v>88Sabra</v>
      </c>
      <c r="B2128" s="390" t="s">
        <v>443</v>
      </c>
      <c r="C2128" s="390">
        <v>88</v>
      </c>
      <c r="D2128" s="390">
        <v>10</v>
      </c>
      <c r="E2128" s="390" t="s">
        <v>996</v>
      </c>
      <c r="F2128" t="str">
        <f t="shared" si="67"/>
        <v>ДА</v>
      </c>
    </row>
    <row r="2129" spans="1:6">
      <c r="A2129" t="str">
        <f t="shared" si="66"/>
        <v>128Sabra</v>
      </c>
      <c r="B2129" s="390" t="s">
        <v>443</v>
      </c>
      <c r="C2129" s="390">
        <v>128</v>
      </c>
      <c r="D2129" s="390">
        <v>3</v>
      </c>
      <c r="E2129" s="390" t="s">
        <v>997</v>
      </c>
      <c r="F2129" t="str">
        <f t="shared" si="67"/>
        <v>ДА</v>
      </c>
    </row>
    <row r="2130" spans="1:6">
      <c r="A2130" t="str">
        <f t="shared" si="66"/>
        <v>39Sabra</v>
      </c>
      <c r="B2130" s="390" t="s">
        <v>443</v>
      </c>
      <c r="C2130" s="390">
        <v>39</v>
      </c>
      <c r="D2130" s="390">
        <v>3</v>
      </c>
      <c r="E2130" s="390" t="s">
        <v>998</v>
      </c>
      <c r="F2130" t="str">
        <f t="shared" si="67"/>
        <v>ДА</v>
      </c>
    </row>
    <row r="2131" spans="1:6">
      <c r="A2131" t="str">
        <f t="shared" si="66"/>
        <v>48Sabra</v>
      </c>
      <c r="B2131" s="390" t="s">
        <v>443</v>
      </c>
      <c r="C2131" s="390">
        <v>48</v>
      </c>
      <c r="D2131" s="390">
        <v>8</v>
      </c>
      <c r="E2131" s="390"/>
      <c r="F2131" t="str">
        <f t="shared" si="67"/>
        <v>НЕТ</v>
      </c>
    </row>
    <row r="2132" spans="1:6">
      <c r="A2132" t="str">
        <f t="shared" si="66"/>
        <v>112Sabra</v>
      </c>
      <c r="B2132" s="390" t="s">
        <v>443</v>
      </c>
      <c r="C2132" s="390">
        <v>112</v>
      </c>
      <c r="D2132" s="390">
        <v>9</v>
      </c>
      <c r="E2132" s="390"/>
      <c r="F2132" t="str">
        <f t="shared" si="67"/>
        <v>НЕТ</v>
      </c>
    </row>
    <row r="2133" spans="1:6">
      <c r="A2133" t="str">
        <f t="shared" si="66"/>
        <v>30Sabra</v>
      </c>
      <c r="B2133" s="390" t="s">
        <v>443</v>
      </c>
      <c r="C2133" s="390">
        <v>30</v>
      </c>
      <c r="D2133" s="390">
        <v>7</v>
      </c>
      <c r="E2133" s="390"/>
      <c r="F2133" t="str">
        <f t="shared" si="67"/>
        <v>НЕТ</v>
      </c>
    </row>
    <row r="2134" spans="1:6">
      <c r="A2134" t="str">
        <f t="shared" si="66"/>
        <v>139Sabra</v>
      </c>
      <c r="B2134" s="390" t="s">
        <v>443</v>
      </c>
      <c r="C2134" s="390">
        <v>139</v>
      </c>
      <c r="D2134" s="390">
        <v>9</v>
      </c>
      <c r="E2134" s="390"/>
      <c r="F2134" t="str">
        <f t="shared" si="67"/>
        <v>НЕТ</v>
      </c>
    </row>
    <row r="2135" spans="1:6">
      <c r="A2135" t="str">
        <f t="shared" si="66"/>
        <v>46Sabra</v>
      </c>
      <c r="B2135" s="390" t="s">
        <v>443</v>
      </c>
      <c r="C2135" s="390">
        <v>46</v>
      </c>
      <c r="D2135" s="390">
        <v>9</v>
      </c>
      <c r="E2135" s="390"/>
      <c r="F2135" t="str">
        <f t="shared" si="67"/>
        <v>НЕТ</v>
      </c>
    </row>
    <row r="2136" spans="1:6">
      <c r="A2136" t="str">
        <f t="shared" si="66"/>
        <v>38Sabra</v>
      </c>
      <c r="B2136" s="390" t="s">
        <v>443</v>
      </c>
      <c r="C2136" s="390">
        <v>38</v>
      </c>
      <c r="D2136" s="390">
        <v>11</v>
      </c>
      <c r="E2136" s="390" t="s">
        <v>999</v>
      </c>
      <c r="F2136" t="str">
        <f t="shared" si="67"/>
        <v>ДА</v>
      </c>
    </row>
    <row r="2137" spans="1:6">
      <c r="A2137" t="str">
        <f t="shared" si="66"/>
        <v>158Sabra</v>
      </c>
      <c r="B2137" s="390" t="s">
        <v>443</v>
      </c>
      <c r="C2137" s="390">
        <v>158</v>
      </c>
      <c r="D2137" s="390">
        <v>9</v>
      </c>
      <c r="E2137" s="390"/>
      <c r="F2137" t="str">
        <f t="shared" si="67"/>
        <v>НЕТ</v>
      </c>
    </row>
    <row r="2138" spans="1:6">
      <c r="A2138" t="str">
        <f t="shared" si="66"/>
        <v>158Katt.luen</v>
      </c>
      <c r="B2138" s="390" t="s">
        <v>420</v>
      </c>
      <c r="C2138" s="390">
        <v>158</v>
      </c>
      <c r="D2138" s="390">
        <v>12</v>
      </c>
      <c r="E2138" s="390" t="s">
        <v>1003</v>
      </c>
      <c r="F2138" t="str">
        <f t="shared" si="67"/>
        <v>ДА</v>
      </c>
    </row>
    <row r="2139" spans="1:6">
      <c r="A2139" t="str">
        <f t="shared" si="66"/>
        <v>67Katt.luen</v>
      </c>
      <c r="B2139" s="390" t="s">
        <v>420</v>
      </c>
      <c r="C2139" s="390">
        <v>67</v>
      </c>
      <c r="D2139" s="390">
        <v>10</v>
      </c>
      <c r="E2139" s="390"/>
      <c r="F2139" t="str">
        <f t="shared" si="67"/>
        <v>НЕТ</v>
      </c>
    </row>
    <row r="2140" spans="1:6">
      <c r="A2140" t="str">
        <f t="shared" si="66"/>
        <v>141Katt.luen</v>
      </c>
      <c r="B2140" s="390" t="s">
        <v>420</v>
      </c>
      <c r="C2140" s="390">
        <v>141</v>
      </c>
      <c r="D2140" s="390">
        <v>12</v>
      </c>
      <c r="E2140" s="390"/>
      <c r="F2140" t="str">
        <f t="shared" si="67"/>
        <v>НЕТ</v>
      </c>
    </row>
    <row r="2141" spans="1:6">
      <c r="A2141" t="str">
        <f t="shared" si="66"/>
        <v>59Katt.luen</v>
      </c>
      <c r="B2141" s="390" t="s">
        <v>420</v>
      </c>
      <c r="C2141" s="390">
        <v>59</v>
      </c>
      <c r="D2141" s="390">
        <v>12</v>
      </c>
      <c r="E2141" s="390"/>
      <c r="F2141" t="str">
        <f t="shared" si="67"/>
        <v>НЕТ</v>
      </c>
    </row>
    <row r="2142" spans="1:6">
      <c r="A2142" t="str">
        <f t="shared" si="66"/>
        <v>72Katt.luen</v>
      </c>
      <c r="B2142" s="390" t="s">
        <v>420</v>
      </c>
      <c r="C2142" s="390">
        <v>72</v>
      </c>
      <c r="D2142" s="390">
        <v>12</v>
      </c>
      <c r="E2142" s="390"/>
      <c r="F2142" t="str">
        <f t="shared" si="67"/>
        <v>НЕТ</v>
      </c>
    </row>
    <row r="2143" spans="1:6">
      <c r="A2143" t="str">
        <f t="shared" si="66"/>
        <v>79Katt.luen</v>
      </c>
      <c r="B2143" s="390" t="s">
        <v>420</v>
      </c>
      <c r="C2143" s="390">
        <v>79</v>
      </c>
      <c r="D2143" s="390">
        <v>12</v>
      </c>
      <c r="E2143" s="390"/>
      <c r="F2143" t="str">
        <f t="shared" si="67"/>
        <v>НЕТ</v>
      </c>
    </row>
    <row r="2144" spans="1:6">
      <c r="A2144" t="str">
        <f t="shared" si="66"/>
        <v>20Katt.luen</v>
      </c>
      <c r="B2144" s="390" t="s">
        <v>420</v>
      </c>
      <c r="C2144" s="390">
        <v>20</v>
      </c>
      <c r="D2144" s="390">
        <v>12</v>
      </c>
      <c r="E2144" s="390"/>
      <c r="F2144" t="str">
        <f t="shared" si="67"/>
        <v>НЕТ</v>
      </c>
    </row>
    <row r="2145" spans="1:6">
      <c r="A2145" t="str">
        <f t="shared" si="66"/>
        <v>78Katt.luen</v>
      </c>
      <c r="B2145" s="390" t="s">
        <v>420</v>
      </c>
      <c r="C2145" s="390">
        <v>78</v>
      </c>
      <c r="D2145" s="390">
        <v>12</v>
      </c>
      <c r="E2145" s="390"/>
      <c r="F2145" t="str">
        <f t="shared" si="67"/>
        <v>НЕТ</v>
      </c>
    </row>
    <row r="2146" spans="1:6" ht="30">
      <c r="A2146" t="str">
        <f t="shared" si="66"/>
        <v>36sunny.a</v>
      </c>
      <c r="B2146" s="390" t="s">
        <v>447</v>
      </c>
      <c r="C2146" s="390">
        <v>36</v>
      </c>
      <c r="D2146" s="390">
        <v>11</v>
      </c>
      <c r="E2146" s="390" t="s">
        <v>1010</v>
      </c>
      <c r="F2146" t="str">
        <f t="shared" si="67"/>
        <v>ДА</v>
      </c>
    </row>
    <row r="2147" spans="1:6">
      <c r="A2147" t="str">
        <f t="shared" si="66"/>
        <v>159sunny.a</v>
      </c>
      <c r="B2147" s="390" t="s">
        <v>447</v>
      </c>
      <c r="C2147" s="390">
        <v>159</v>
      </c>
      <c r="D2147" s="390">
        <v>8</v>
      </c>
      <c r="E2147" s="390"/>
      <c r="F2147" t="str">
        <f t="shared" si="67"/>
        <v>НЕТ</v>
      </c>
    </row>
    <row r="2148" spans="1:6">
      <c r="A2148" t="str">
        <f t="shared" si="66"/>
        <v>127sunny.a</v>
      </c>
      <c r="B2148" s="390" t="s">
        <v>447</v>
      </c>
      <c r="C2148" s="390">
        <v>127</v>
      </c>
      <c r="D2148" s="390">
        <v>5</v>
      </c>
      <c r="E2148" s="390"/>
      <c r="F2148" t="str">
        <f t="shared" si="67"/>
        <v>НЕТ</v>
      </c>
    </row>
    <row r="2149" spans="1:6">
      <c r="A2149" t="str">
        <f t="shared" si="66"/>
        <v>132sunny.a</v>
      </c>
      <c r="B2149" s="390" t="s">
        <v>447</v>
      </c>
      <c r="C2149" s="390">
        <v>132</v>
      </c>
      <c r="D2149" s="390">
        <v>3</v>
      </c>
      <c r="E2149" s="390" t="s">
        <v>1011</v>
      </c>
      <c r="F2149" t="str">
        <f t="shared" si="67"/>
        <v>ДА</v>
      </c>
    </row>
    <row r="2150" spans="1:6">
      <c r="A2150" t="str">
        <f t="shared" si="66"/>
        <v>97sunny.a</v>
      </c>
      <c r="B2150" s="390" t="s">
        <v>447</v>
      </c>
      <c r="C2150" s="390">
        <v>97</v>
      </c>
      <c r="D2150" s="390">
        <v>6</v>
      </c>
      <c r="E2150" s="390"/>
      <c r="F2150" t="str">
        <f t="shared" si="67"/>
        <v>НЕТ</v>
      </c>
    </row>
    <row r="2151" spans="1:6">
      <c r="A2151" t="str">
        <f t="shared" si="66"/>
        <v>67sunny.a</v>
      </c>
      <c r="B2151" s="390" t="s">
        <v>447</v>
      </c>
      <c r="C2151" s="390">
        <v>67</v>
      </c>
      <c r="D2151" s="390">
        <v>7</v>
      </c>
      <c r="E2151" s="390"/>
      <c r="F2151" t="str">
        <f t="shared" si="67"/>
        <v>НЕТ</v>
      </c>
    </row>
    <row r="2152" spans="1:6">
      <c r="A2152" t="str">
        <f t="shared" si="66"/>
        <v>152sunny.a</v>
      </c>
      <c r="B2152" s="390" t="s">
        <v>447</v>
      </c>
      <c r="C2152" s="390">
        <v>152</v>
      </c>
      <c r="D2152" s="390">
        <v>4</v>
      </c>
      <c r="E2152" s="390"/>
      <c r="F2152" t="str">
        <f t="shared" si="67"/>
        <v>НЕТ</v>
      </c>
    </row>
    <row r="2153" spans="1:6">
      <c r="A2153" t="str">
        <f t="shared" si="66"/>
        <v>141sunny.a</v>
      </c>
      <c r="B2153" s="390" t="s">
        <v>447</v>
      </c>
      <c r="C2153" s="390">
        <v>141</v>
      </c>
      <c r="D2153" s="390">
        <v>9</v>
      </c>
      <c r="E2153" s="390"/>
      <c r="F2153" t="str">
        <f t="shared" si="67"/>
        <v>НЕТ</v>
      </c>
    </row>
    <row r="2154" spans="1:6">
      <c r="A2154" t="str">
        <f t="shared" si="66"/>
        <v>142sunny.a</v>
      </c>
      <c r="B2154" s="390" t="s">
        <v>447</v>
      </c>
      <c r="C2154" s="390">
        <v>142</v>
      </c>
      <c r="D2154" s="390">
        <v>9</v>
      </c>
      <c r="E2154" s="390"/>
      <c r="F2154" t="str">
        <f t="shared" si="67"/>
        <v>НЕТ</v>
      </c>
    </row>
    <row r="2155" spans="1:6">
      <c r="A2155" t="str">
        <f t="shared" si="66"/>
        <v>16sunny.a</v>
      </c>
      <c r="B2155" s="390" t="s">
        <v>447</v>
      </c>
      <c r="C2155" s="390">
        <v>16</v>
      </c>
      <c r="D2155" s="390">
        <v>5</v>
      </c>
      <c r="E2155" s="390"/>
      <c r="F2155" t="str">
        <f t="shared" si="67"/>
        <v>НЕТ</v>
      </c>
    </row>
    <row r="2156" spans="1:6">
      <c r="A2156" t="str">
        <f t="shared" si="66"/>
        <v>58sunny.a</v>
      </c>
      <c r="B2156" s="390" t="s">
        <v>447</v>
      </c>
      <c r="C2156" s="390">
        <v>58</v>
      </c>
      <c r="D2156" s="390">
        <v>4</v>
      </c>
      <c r="E2156" s="390"/>
      <c r="F2156" t="str">
        <f t="shared" si="67"/>
        <v>НЕТ</v>
      </c>
    </row>
    <row r="2157" spans="1:6">
      <c r="A2157" t="str">
        <f t="shared" si="66"/>
        <v>81sunny.a</v>
      </c>
      <c r="B2157" s="390" t="s">
        <v>447</v>
      </c>
      <c r="C2157" s="390">
        <v>81</v>
      </c>
      <c r="D2157" s="390">
        <v>6</v>
      </c>
      <c r="E2157" s="390"/>
      <c r="F2157" t="str">
        <f t="shared" si="67"/>
        <v>НЕТ</v>
      </c>
    </row>
    <row r="2158" spans="1:6">
      <c r="A2158" t="str">
        <f t="shared" si="66"/>
        <v>14sunny.a</v>
      </c>
      <c r="B2158" s="390" t="s">
        <v>447</v>
      </c>
      <c r="C2158" s="390">
        <v>14</v>
      </c>
      <c r="D2158" s="390">
        <v>7</v>
      </c>
      <c r="E2158" s="390"/>
      <c r="F2158" t="str">
        <f t="shared" si="67"/>
        <v>НЕТ</v>
      </c>
    </row>
    <row r="2159" spans="1:6">
      <c r="A2159" t="str">
        <f t="shared" si="66"/>
        <v>49sunny.a</v>
      </c>
      <c r="B2159" s="390" t="s">
        <v>447</v>
      </c>
      <c r="C2159" s="390">
        <v>49</v>
      </c>
      <c r="D2159" s="390">
        <v>7</v>
      </c>
      <c r="E2159" s="390"/>
      <c r="F2159" t="str">
        <f t="shared" si="67"/>
        <v>НЕТ</v>
      </c>
    </row>
    <row r="2160" spans="1:6">
      <c r="A2160" t="str">
        <f t="shared" si="66"/>
        <v>33sunny.a</v>
      </c>
      <c r="B2160" s="390" t="s">
        <v>447</v>
      </c>
      <c r="C2160" s="390">
        <v>33</v>
      </c>
      <c r="D2160" s="390">
        <v>7</v>
      </c>
      <c r="E2160" s="390"/>
      <c r="F2160" t="str">
        <f t="shared" si="67"/>
        <v>НЕТ</v>
      </c>
    </row>
    <row r="2161" spans="1:6">
      <c r="A2161" t="str">
        <f t="shared" si="66"/>
        <v>90sunny.a</v>
      </c>
      <c r="B2161" s="390" t="s">
        <v>447</v>
      </c>
      <c r="C2161" s="390">
        <v>90</v>
      </c>
      <c r="D2161" s="390">
        <v>5</v>
      </c>
      <c r="E2161" s="390"/>
      <c r="F2161" t="str">
        <f t="shared" si="67"/>
        <v>НЕТ</v>
      </c>
    </row>
    <row r="2162" spans="1:6">
      <c r="A2162" t="str">
        <f t="shared" si="66"/>
        <v>72sunny.a</v>
      </c>
      <c r="B2162" s="390" t="s">
        <v>447</v>
      </c>
      <c r="C2162" s="390">
        <v>72</v>
      </c>
      <c r="D2162" s="390">
        <v>4</v>
      </c>
      <c r="E2162" s="390"/>
      <c r="F2162" t="str">
        <f t="shared" si="67"/>
        <v>НЕТ</v>
      </c>
    </row>
    <row r="2163" spans="1:6">
      <c r="A2163" t="str">
        <f t="shared" si="66"/>
        <v>117sunny.a</v>
      </c>
      <c r="B2163" s="390" t="s">
        <v>447</v>
      </c>
      <c r="C2163" s="390">
        <v>117</v>
      </c>
      <c r="D2163" s="390">
        <v>8</v>
      </c>
      <c r="E2163" s="390"/>
      <c r="F2163" t="str">
        <f t="shared" si="67"/>
        <v>НЕТ</v>
      </c>
    </row>
    <row r="2164" spans="1:6">
      <c r="A2164" t="str">
        <f t="shared" si="66"/>
        <v>38sunny.a</v>
      </c>
      <c r="B2164" s="390" t="s">
        <v>447</v>
      </c>
      <c r="C2164" s="390">
        <v>38</v>
      </c>
      <c r="D2164" s="390">
        <v>6</v>
      </c>
      <c r="E2164" s="390"/>
      <c r="F2164" t="str">
        <f t="shared" si="67"/>
        <v>НЕТ</v>
      </c>
    </row>
    <row r="2165" spans="1:6">
      <c r="A2165" t="str">
        <f t="shared" si="66"/>
        <v>6sunny.a</v>
      </c>
      <c r="B2165" s="390" t="s">
        <v>447</v>
      </c>
      <c r="C2165" s="390">
        <v>6</v>
      </c>
      <c r="D2165" s="390">
        <v>9</v>
      </c>
      <c r="E2165" s="390"/>
      <c r="F2165" t="str">
        <f t="shared" si="67"/>
        <v>НЕТ</v>
      </c>
    </row>
    <row r="2166" spans="1:6">
      <c r="A2166" t="str">
        <f t="shared" si="66"/>
        <v>41sunny.a</v>
      </c>
      <c r="B2166" s="390" t="s">
        <v>447</v>
      </c>
      <c r="C2166" s="390">
        <v>41</v>
      </c>
      <c r="D2166" s="390">
        <v>5</v>
      </c>
      <c r="E2166" s="390"/>
      <c r="F2166" t="str">
        <f t="shared" si="67"/>
        <v>НЕТ</v>
      </c>
    </row>
    <row r="2167" spans="1:6">
      <c r="A2167" t="str">
        <f t="shared" si="66"/>
        <v>91sunny.a</v>
      </c>
      <c r="B2167" s="390" t="s">
        <v>447</v>
      </c>
      <c r="C2167" s="390">
        <v>91</v>
      </c>
      <c r="D2167" s="390">
        <v>7</v>
      </c>
      <c r="E2167" s="390"/>
      <c r="F2167" t="str">
        <f t="shared" si="67"/>
        <v>НЕТ</v>
      </c>
    </row>
    <row r="2168" spans="1:6">
      <c r="A2168" t="str">
        <f t="shared" si="66"/>
        <v>68sunny.a</v>
      </c>
      <c r="B2168" s="390" t="s">
        <v>447</v>
      </c>
      <c r="C2168" s="390">
        <v>68</v>
      </c>
      <c r="D2168" s="390">
        <v>5</v>
      </c>
      <c r="E2168" s="390"/>
      <c r="F2168" t="str">
        <f t="shared" si="67"/>
        <v>НЕТ</v>
      </c>
    </row>
    <row r="2169" spans="1:6">
      <c r="A2169" t="str">
        <f t="shared" si="66"/>
        <v>42sunny.a</v>
      </c>
      <c r="B2169" s="390" t="s">
        <v>447</v>
      </c>
      <c r="C2169" s="390">
        <v>42</v>
      </c>
      <c r="D2169" s="390">
        <v>3</v>
      </c>
      <c r="E2169" s="390" t="s">
        <v>1012</v>
      </c>
      <c r="F2169" t="str">
        <f t="shared" si="67"/>
        <v>ДА</v>
      </c>
    </row>
    <row r="2170" spans="1:6">
      <c r="A2170" t="str">
        <f t="shared" si="66"/>
        <v>18sunny.a</v>
      </c>
      <c r="B2170" s="390" t="s">
        <v>447</v>
      </c>
      <c r="C2170" s="390">
        <v>18</v>
      </c>
      <c r="D2170" s="390">
        <v>8</v>
      </c>
      <c r="E2170" s="390"/>
      <c r="F2170" t="str">
        <f t="shared" si="67"/>
        <v>НЕТ</v>
      </c>
    </row>
    <row r="2171" spans="1:6" ht="30">
      <c r="A2171" t="str">
        <f t="shared" si="66"/>
        <v>158sunny.a</v>
      </c>
      <c r="B2171" s="390" t="s">
        <v>447</v>
      </c>
      <c r="C2171" s="390">
        <v>158</v>
      </c>
      <c r="D2171" s="390">
        <v>11</v>
      </c>
      <c r="E2171" s="390" t="s">
        <v>1013</v>
      </c>
      <c r="F2171" t="str">
        <f t="shared" si="67"/>
        <v>ДА</v>
      </c>
    </row>
    <row r="2172" spans="1:6" ht="30">
      <c r="A2172" t="str">
        <f t="shared" si="66"/>
        <v>73sunny.a</v>
      </c>
      <c r="B2172" s="390" t="s">
        <v>447</v>
      </c>
      <c r="C2172" s="390">
        <v>73</v>
      </c>
      <c r="D2172" s="390">
        <v>3</v>
      </c>
      <c r="E2172" s="390" t="s">
        <v>1014</v>
      </c>
      <c r="F2172" t="str">
        <f t="shared" si="67"/>
        <v>ДА</v>
      </c>
    </row>
    <row r="2173" spans="1:6">
      <c r="A2173" t="str">
        <f t="shared" si="66"/>
        <v>40sunny.a</v>
      </c>
      <c r="B2173" s="390" t="s">
        <v>447</v>
      </c>
      <c r="C2173" s="390">
        <v>40</v>
      </c>
      <c r="D2173" s="390">
        <v>6</v>
      </c>
      <c r="E2173" s="390"/>
      <c r="F2173" t="str">
        <f t="shared" si="67"/>
        <v>НЕТ</v>
      </c>
    </row>
    <row r="2174" spans="1:6">
      <c r="A2174" t="str">
        <f t="shared" si="66"/>
        <v>102sunny.a</v>
      </c>
      <c r="B2174" s="390" t="s">
        <v>447</v>
      </c>
      <c r="C2174" s="390">
        <v>102</v>
      </c>
      <c r="D2174" s="390">
        <v>6</v>
      </c>
      <c r="E2174" s="390"/>
      <c r="F2174" t="str">
        <f t="shared" si="67"/>
        <v>НЕТ</v>
      </c>
    </row>
    <row r="2175" spans="1:6">
      <c r="A2175" t="str">
        <f t="shared" si="66"/>
        <v>27sunny.a</v>
      </c>
      <c r="B2175" s="390" t="s">
        <v>447</v>
      </c>
      <c r="C2175" s="390">
        <v>27</v>
      </c>
      <c r="D2175" s="390">
        <v>10</v>
      </c>
      <c r="E2175" s="390" t="s">
        <v>1015</v>
      </c>
      <c r="F2175" t="str">
        <f t="shared" si="67"/>
        <v>ДА</v>
      </c>
    </row>
    <row r="2176" spans="1:6">
      <c r="A2176" t="str">
        <f t="shared" si="66"/>
        <v>31sunny.a</v>
      </c>
      <c r="B2176" s="390" t="s">
        <v>447</v>
      </c>
      <c r="C2176" s="390">
        <v>31</v>
      </c>
      <c r="D2176" s="390">
        <v>7</v>
      </c>
      <c r="E2176" s="390"/>
      <c r="F2176" t="str">
        <f t="shared" si="67"/>
        <v>НЕТ</v>
      </c>
    </row>
    <row r="2177" spans="1:6" ht="30">
      <c r="A2177" t="str">
        <f t="shared" si="66"/>
        <v>1sunny.a</v>
      </c>
      <c r="B2177" s="390" t="s">
        <v>447</v>
      </c>
      <c r="C2177" s="390">
        <v>1</v>
      </c>
      <c r="D2177" s="390">
        <v>12</v>
      </c>
      <c r="E2177" s="390" t="s">
        <v>1016</v>
      </c>
      <c r="F2177" t="str">
        <f t="shared" si="67"/>
        <v>ДА</v>
      </c>
    </row>
    <row r="2178" spans="1:6">
      <c r="A2178" t="str">
        <f t="shared" si="66"/>
        <v>80sunny.a</v>
      </c>
      <c r="B2178" s="390" t="s">
        <v>447</v>
      </c>
      <c r="C2178" s="390">
        <v>80</v>
      </c>
      <c r="D2178" s="390">
        <v>3</v>
      </c>
      <c r="E2178" s="390" t="s">
        <v>1017</v>
      </c>
      <c r="F2178" t="str">
        <f t="shared" si="67"/>
        <v>ДА</v>
      </c>
    </row>
    <row r="2179" spans="1:6">
      <c r="A2179" t="str">
        <f t="shared" ref="A2179:A2242" si="68">CONCATENATE(C2179,B2179)</f>
        <v>54sunny.a</v>
      </c>
      <c r="B2179" s="390" t="s">
        <v>447</v>
      </c>
      <c r="C2179" s="390">
        <v>54</v>
      </c>
      <c r="D2179" s="390">
        <v>4</v>
      </c>
      <c r="E2179" s="390"/>
      <c r="F2179" t="str">
        <f t="shared" ref="F2179:F2242" si="69">IF(ISBLANK(E2179),"НЕТ","ДА")</f>
        <v>НЕТ</v>
      </c>
    </row>
    <row r="2180" spans="1:6">
      <c r="A2180" t="str">
        <f t="shared" si="68"/>
        <v>44sunny.a</v>
      </c>
      <c r="B2180" s="390" t="s">
        <v>447</v>
      </c>
      <c r="C2180" s="390">
        <v>44</v>
      </c>
      <c r="D2180" s="390">
        <v>5</v>
      </c>
      <c r="E2180" s="390" t="s">
        <v>1018</v>
      </c>
      <c r="F2180" t="str">
        <f t="shared" si="69"/>
        <v>ДА</v>
      </c>
    </row>
    <row r="2181" spans="1:6">
      <c r="A2181" t="str">
        <f t="shared" si="68"/>
        <v>98sunny.a</v>
      </c>
      <c r="B2181" s="390" t="s">
        <v>447</v>
      </c>
      <c r="C2181" s="390">
        <v>98</v>
      </c>
      <c r="D2181" s="390">
        <v>9</v>
      </c>
      <c r="E2181" s="390" t="s">
        <v>1019</v>
      </c>
      <c r="F2181" t="str">
        <f t="shared" si="69"/>
        <v>ДА</v>
      </c>
    </row>
    <row r="2182" spans="1:6">
      <c r="A2182" t="str">
        <f t="shared" si="68"/>
        <v>12sunny.a</v>
      </c>
      <c r="B2182" s="390" t="s">
        <v>447</v>
      </c>
      <c r="C2182" s="390">
        <v>12</v>
      </c>
      <c r="D2182" s="390">
        <v>7</v>
      </c>
      <c r="E2182" s="390"/>
      <c r="F2182" t="str">
        <f t="shared" si="69"/>
        <v>НЕТ</v>
      </c>
    </row>
    <row r="2183" spans="1:6">
      <c r="A2183" t="str">
        <f t="shared" si="68"/>
        <v>34sunny.a</v>
      </c>
      <c r="B2183" s="390" t="s">
        <v>447</v>
      </c>
      <c r="C2183" s="390">
        <v>34</v>
      </c>
      <c r="D2183" s="390">
        <v>6</v>
      </c>
      <c r="E2183" s="390"/>
      <c r="F2183" t="str">
        <f t="shared" si="69"/>
        <v>НЕТ</v>
      </c>
    </row>
    <row r="2184" spans="1:6" ht="30">
      <c r="A2184" t="str">
        <f t="shared" si="68"/>
        <v>149sunny.a</v>
      </c>
      <c r="B2184" s="390" t="s">
        <v>447</v>
      </c>
      <c r="C2184" s="390">
        <v>149</v>
      </c>
      <c r="D2184" s="390">
        <v>3</v>
      </c>
      <c r="E2184" s="390" t="s">
        <v>1020</v>
      </c>
      <c r="F2184" t="str">
        <f t="shared" si="69"/>
        <v>ДА</v>
      </c>
    </row>
    <row r="2185" spans="1:6">
      <c r="A2185" t="str">
        <f t="shared" si="68"/>
        <v>148sunny.a</v>
      </c>
      <c r="B2185" s="390" t="s">
        <v>447</v>
      </c>
      <c r="C2185" s="390">
        <v>148</v>
      </c>
      <c r="D2185" s="390">
        <v>4</v>
      </c>
      <c r="E2185" s="390"/>
      <c r="F2185" t="str">
        <f t="shared" si="69"/>
        <v>НЕТ</v>
      </c>
    </row>
    <row r="2186" spans="1:6">
      <c r="A2186" t="str">
        <f t="shared" si="68"/>
        <v>104sunny.a</v>
      </c>
      <c r="B2186" s="390" t="s">
        <v>447</v>
      </c>
      <c r="C2186" s="390">
        <v>104</v>
      </c>
      <c r="D2186" s="390">
        <v>6</v>
      </c>
      <c r="E2186" s="390"/>
      <c r="F2186" t="str">
        <f t="shared" si="69"/>
        <v>НЕТ</v>
      </c>
    </row>
    <row r="2187" spans="1:6">
      <c r="A2187" t="str">
        <f t="shared" si="68"/>
        <v>109sunny.a</v>
      </c>
      <c r="B2187" s="390" t="s">
        <v>447</v>
      </c>
      <c r="C2187" s="390">
        <v>109</v>
      </c>
      <c r="D2187" s="390">
        <v>6</v>
      </c>
      <c r="E2187" s="390"/>
      <c r="F2187" t="str">
        <f t="shared" si="69"/>
        <v>НЕТ</v>
      </c>
    </row>
    <row r="2188" spans="1:6">
      <c r="A2188" t="str">
        <f t="shared" si="68"/>
        <v>66sunny.a</v>
      </c>
      <c r="B2188" s="390" t="s">
        <v>447</v>
      </c>
      <c r="C2188" s="390">
        <v>66</v>
      </c>
      <c r="D2188" s="390">
        <v>4</v>
      </c>
      <c r="E2188" s="390"/>
      <c r="F2188" t="str">
        <f t="shared" si="69"/>
        <v>НЕТ</v>
      </c>
    </row>
    <row r="2189" spans="1:6">
      <c r="A2189" t="str">
        <f t="shared" si="68"/>
        <v>130sunny.a</v>
      </c>
      <c r="B2189" s="390" t="s">
        <v>447</v>
      </c>
      <c r="C2189" s="390">
        <v>130</v>
      </c>
      <c r="D2189" s="390">
        <v>6</v>
      </c>
      <c r="E2189" s="390"/>
      <c r="F2189" t="str">
        <f t="shared" si="69"/>
        <v>НЕТ</v>
      </c>
    </row>
    <row r="2190" spans="1:6">
      <c r="A2190" t="str">
        <f t="shared" si="68"/>
        <v>119sunny.a</v>
      </c>
      <c r="B2190" s="390" t="s">
        <v>447</v>
      </c>
      <c r="C2190" s="390">
        <v>119</v>
      </c>
      <c r="D2190" s="390">
        <v>4</v>
      </c>
      <c r="E2190" s="390"/>
      <c r="F2190" t="str">
        <f t="shared" si="69"/>
        <v>НЕТ</v>
      </c>
    </row>
    <row r="2191" spans="1:6">
      <c r="A2191" t="str">
        <f t="shared" si="68"/>
        <v>89sunny.a</v>
      </c>
      <c r="B2191" s="390" t="s">
        <v>447</v>
      </c>
      <c r="C2191" s="390">
        <v>89</v>
      </c>
      <c r="D2191" s="390">
        <v>4</v>
      </c>
      <c r="E2191" s="390"/>
      <c r="F2191" t="str">
        <f t="shared" si="69"/>
        <v>НЕТ</v>
      </c>
    </row>
    <row r="2192" spans="1:6">
      <c r="A2192" t="str">
        <f t="shared" si="68"/>
        <v>30sunny.a</v>
      </c>
      <c r="B2192" s="390" t="s">
        <v>447</v>
      </c>
      <c r="C2192" s="390">
        <v>30</v>
      </c>
      <c r="D2192" s="390">
        <v>5</v>
      </c>
      <c r="E2192" s="390"/>
      <c r="F2192" t="str">
        <f t="shared" si="69"/>
        <v>НЕТ</v>
      </c>
    </row>
    <row r="2193" spans="1:6">
      <c r="A2193" t="str">
        <f t="shared" si="68"/>
        <v>126sunny.a</v>
      </c>
      <c r="B2193" s="390" t="s">
        <v>447</v>
      </c>
      <c r="C2193" s="390">
        <v>126</v>
      </c>
      <c r="D2193" s="390">
        <v>4</v>
      </c>
      <c r="E2193" s="390"/>
      <c r="F2193" t="str">
        <f t="shared" si="69"/>
        <v>НЕТ</v>
      </c>
    </row>
    <row r="2194" spans="1:6">
      <c r="A2194" t="str">
        <f t="shared" si="68"/>
        <v>71sunny.a</v>
      </c>
      <c r="B2194" s="390" t="s">
        <v>447</v>
      </c>
      <c r="C2194" s="390">
        <v>71</v>
      </c>
      <c r="D2194" s="390">
        <v>4</v>
      </c>
      <c r="E2194" s="390"/>
      <c r="F2194" t="str">
        <f t="shared" si="69"/>
        <v>НЕТ</v>
      </c>
    </row>
    <row r="2195" spans="1:6">
      <c r="A2195" t="str">
        <f t="shared" si="68"/>
        <v>8sunny.a</v>
      </c>
      <c r="B2195" s="390" t="s">
        <v>447</v>
      </c>
      <c r="C2195" s="390">
        <v>8</v>
      </c>
      <c r="D2195" s="390">
        <v>4</v>
      </c>
      <c r="E2195" s="390"/>
      <c r="F2195" t="str">
        <f t="shared" si="69"/>
        <v>НЕТ</v>
      </c>
    </row>
    <row r="2196" spans="1:6">
      <c r="A2196" t="str">
        <f t="shared" si="68"/>
        <v>51sunny.a</v>
      </c>
      <c r="B2196" s="390" t="s">
        <v>447</v>
      </c>
      <c r="C2196" s="390">
        <v>51</v>
      </c>
      <c r="D2196" s="390">
        <v>4</v>
      </c>
      <c r="E2196" s="390"/>
      <c r="F2196" t="str">
        <f t="shared" si="69"/>
        <v>НЕТ</v>
      </c>
    </row>
    <row r="2197" spans="1:6">
      <c r="A2197" t="str">
        <f t="shared" si="68"/>
        <v>133sunny.a</v>
      </c>
      <c r="B2197" s="390" t="s">
        <v>447</v>
      </c>
      <c r="C2197" s="390">
        <v>133</v>
      </c>
      <c r="D2197" s="390">
        <v>4</v>
      </c>
      <c r="E2197" s="390"/>
      <c r="F2197" t="str">
        <f t="shared" si="69"/>
        <v>НЕТ</v>
      </c>
    </row>
    <row r="2198" spans="1:6">
      <c r="A2198" t="str">
        <f t="shared" si="68"/>
        <v>43sunny.a</v>
      </c>
      <c r="B2198" s="390" t="s">
        <v>447</v>
      </c>
      <c r="C2198" s="390">
        <v>43</v>
      </c>
      <c r="D2198" s="390">
        <v>3</v>
      </c>
      <c r="E2198" s="390" t="s">
        <v>1021</v>
      </c>
      <c r="F2198" t="str">
        <f t="shared" si="69"/>
        <v>ДА</v>
      </c>
    </row>
    <row r="2199" spans="1:6">
      <c r="A2199" t="str">
        <f t="shared" si="68"/>
        <v>45sunny.a</v>
      </c>
      <c r="B2199" s="390" t="s">
        <v>447</v>
      </c>
      <c r="C2199" s="390">
        <v>45</v>
      </c>
      <c r="D2199" s="390">
        <v>4</v>
      </c>
      <c r="E2199" s="390"/>
      <c r="F2199" t="str">
        <f t="shared" si="69"/>
        <v>НЕТ</v>
      </c>
    </row>
    <row r="2200" spans="1:6">
      <c r="A2200" t="str">
        <f t="shared" si="68"/>
        <v>56sunny.a</v>
      </c>
      <c r="B2200" s="390" t="s">
        <v>447</v>
      </c>
      <c r="C2200" s="390">
        <v>56</v>
      </c>
      <c r="D2200" s="390">
        <v>6</v>
      </c>
      <c r="E2200" s="390"/>
      <c r="F2200" t="str">
        <f t="shared" si="69"/>
        <v>НЕТ</v>
      </c>
    </row>
    <row r="2201" spans="1:6">
      <c r="A2201" t="str">
        <f t="shared" si="68"/>
        <v>93sunny.a</v>
      </c>
      <c r="B2201" s="390" t="s">
        <v>447</v>
      </c>
      <c r="C2201" s="390">
        <v>93</v>
      </c>
      <c r="D2201" s="390">
        <v>4</v>
      </c>
      <c r="E2201" s="390"/>
      <c r="F2201" t="str">
        <f t="shared" si="69"/>
        <v>НЕТ</v>
      </c>
    </row>
    <row r="2202" spans="1:6" ht="30">
      <c r="A2202" t="str">
        <f t="shared" si="68"/>
        <v>46sunny.a</v>
      </c>
      <c r="B2202" s="390" t="s">
        <v>447</v>
      </c>
      <c r="C2202" s="390">
        <v>46</v>
      </c>
      <c r="D2202" s="390">
        <v>3</v>
      </c>
      <c r="E2202" s="390" t="s">
        <v>1022</v>
      </c>
      <c r="F2202" t="str">
        <f t="shared" si="69"/>
        <v>ДА</v>
      </c>
    </row>
    <row r="2203" spans="1:6">
      <c r="A2203" t="str">
        <f t="shared" si="68"/>
        <v>3sunny.a</v>
      </c>
      <c r="B2203" s="390" t="s">
        <v>447</v>
      </c>
      <c r="C2203" s="390">
        <v>3</v>
      </c>
      <c r="D2203" s="390">
        <v>10</v>
      </c>
      <c r="E2203" s="390" t="s">
        <v>1023</v>
      </c>
      <c r="F2203" t="str">
        <f t="shared" si="69"/>
        <v>ДА</v>
      </c>
    </row>
    <row r="2204" spans="1:6">
      <c r="A2204" t="str">
        <f t="shared" si="68"/>
        <v>134sunny.a</v>
      </c>
      <c r="B2204" s="390" t="s">
        <v>447</v>
      </c>
      <c r="C2204" s="390">
        <v>134</v>
      </c>
      <c r="D2204" s="390">
        <v>5</v>
      </c>
      <c r="E2204" s="390"/>
      <c r="F2204" t="str">
        <f t="shared" si="69"/>
        <v>НЕТ</v>
      </c>
    </row>
    <row r="2205" spans="1:6" ht="30">
      <c r="A2205" t="str">
        <f t="shared" si="68"/>
        <v>100sunny.a</v>
      </c>
      <c r="B2205" s="390" t="s">
        <v>447</v>
      </c>
      <c r="C2205" s="390">
        <v>100</v>
      </c>
      <c r="D2205" s="390">
        <v>11</v>
      </c>
      <c r="E2205" s="390" t="s">
        <v>1024</v>
      </c>
      <c r="F2205" t="str">
        <f t="shared" si="69"/>
        <v>ДА</v>
      </c>
    </row>
    <row r="2206" spans="1:6">
      <c r="A2206" t="str">
        <f t="shared" si="68"/>
        <v>135sunny.a</v>
      </c>
      <c r="B2206" s="390" t="s">
        <v>447</v>
      </c>
      <c r="C2206" s="390">
        <v>135</v>
      </c>
      <c r="D2206" s="390">
        <v>9</v>
      </c>
      <c r="E2206" s="390"/>
      <c r="F2206" t="str">
        <f t="shared" si="69"/>
        <v>НЕТ</v>
      </c>
    </row>
    <row r="2207" spans="1:6">
      <c r="A2207" t="str">
        <f t="shared" si="68"/>
        <v>129sunny.a</v>
      </c>
      <c r="B2207" s="390" t="s">
        <v>447</v>
      </c>
      <c r="C2207" s="390">
        <v>129</v>
      </c>
      <c r="D2207" s="390">
        <v>5</v>
      </c>
      <c r="E2207" s="390"/>
      <c r="F2207" t="str">
        <f t="shared" si="69"/>
        <v>НЕТ</v>
      </c>
    </row>
    <row r="2208" spans="1:6">
      <c r="A2208" t="str">
        <f t="shared" si="68"/>
        <v>144sunny.a</v>
      </c>
      <c r="B2208" s="390" t="s">
        <v>447</v>
      </c>
      <c r="C2208" s="390">
        <v>144</v>
      </c>
      <c r="D2208" s="390">
        <v>8</v>
      </c>
      <c r="E2208" s="390"/>
      <c r="F2208" t="str">
        <f t="shared" si="69"/>
        <v>НЕТ</v>
      </c>
    </row>
    <row r="2209" spans="1:6">
      <c r="A2209" t="str">
        <f t="shared" si="68"/>
        <v>94sunny.a</v>
      </c>
      <c r="B2209" s="390" t="s">
        <v>447</v>
      </c>
      <c r="C2209" s="390">
        <v>94</v>
      </c>
      <c r="D2209" s="390">
        <v>4</v>
      </c>
      <c r="E2209" s="390"/>
      <c r="F2209" t="str">
        <f t="shared" si="69"/>
        <v>НЕТ</v>
      </c>
    </row>
    <row r="2210" spans="1:6">
      <c r="A2210" t="str">
        <f t="shared" si="68"/>
        <v>53sunny.a</v>
      </c>
      <c r="B2210" s="390" t="s">
        <v>447</v>
      </c>
      <c r="C2210" s="390">
        <v>53</v>
      </c>
      <c r="D2210" s="390">
        <v>4</v>
      </c>
      <c r="E2210" s="390"/>
      <c r="F2210" t="str">
        <f t="shared" si="69"/>
        <v>НЕТ</v>
      </c>
    </row>
    <row r="2211" spans="1:6">
      <c r="A2211" t="str">
        <f t="shared" si="68"/>
        <v>63sunny.a</v>
      </c>
      <c r="B2211" s="390" t="s">
        <v>447</v>
      </c>
      <c r="C2211" s="390">
        <v>63</v>
      </c>
      <c r="D2211" s="390">
        <v>5</v>
      </c>
      <c r="E2211" s="390"/>
      <c r="F2211" t="str">
        <f t="shared" si="69"/>
        <v>НЕТ</v>
      </c>
    </row>
    <row r="2212" spans="1:6">
      <c r="A2212" t="str">
        <f t="shared" si="68"/>
        <v>111sunny.a</v>
      </c>
      <c r="B2212" s="390" t="s">
        <v>447</v>
      </c>
      <c r="C2212" s="390">
        <v>111</v>
      </c>
      <c r="D2212" s="390">
        <v>5</v>
      </c>
      <c r="E2212" s="390"/>
      <c r="F2212" t="str">
        <f t="shared" si="69"/>
        <v>НЕТ</v>
      </c>
    </row>
    <row r="2213" spans="1:6">
      <c r="A2213" t="str">
        <f t="shared" si="68"/>
        <v>19sunny.a</v>
      </c>
      <c r="B2213" s="390" t="s">
        <v>447</v>
      </c>
      <c r="C2213" s="390">
        <v>19</v>
      </c>
      <c r="D2213" s="390">
        <v>9</v>
      </c>
      <c r="E2213" s="390"/>
      <c r="F2213" t="str">
        <f t="shared" si="69"/>
        <v>НЕТ</v>
      </c>
    </row>
    <row r="2214" spans="1:6">
      <c r="A2214" t="str">
        <f t="shared" si="68"/>
        <v>60sunny.a</v>
      </c>
      <c r="B2214" s="390" t="s">
        <v>447</v>
      </c>
      <c r="C2214" s="390">
        <v>60</v>
      </c>
      <c r="D2214" s="390">
        <v>5</v>
      </c>
      <c r="E2214" s="390"/>
      <c r="F2214" t="str">
        <f t="shared" si="69"/>
        <v>НЕТ</v>
      </c>
    </row>
    <row r="2215" spans="1:6">
      <c r="A2215" t="str">
        <f t="shared" si="68"/>
        <v>79sunny.a</v>
      </c>
      <c r="B2215" s="390" t="s">
        <v>447</v>
      </c>
      <c r="C2215" s="390">
        <v>79</v>
      </c>
      <c r="D2215" s="390">
        <v>4</v>
      </c>
      <c r="E2215" s="390"/>
      <c r="F2215" t="str">
        <f t="shared" si="69"/>
        <v>НЕТ</v>
      </c>
    </row>
    <row r="2216" spans="1:6">
      <c r="A2216" t="str">
        <f t="shared" si="68"/>
        <v>57sunny.a</v>
      </c>
      <c r="B2216" s="390" t="s">
        <v>447</v>
      </c>
      <c r="C2216" s="390">
        <v>57</v>
      </c>
      <c r="D2216" s="390">
        <v>4</v>
      </c>
      <c r="E2216" s="390"/>
      <c r="F2216" t="str">
        <f t="shared" si="69"/>
        <v>НЕТ</v>
      </c>
    </row>
    <row r="2217" spans="1:6">
      <c r="A2217" t="str">
        <f t="shared" si="68"/>
        <v>74sunny.a</v>
      </c>
      <c r="B2217" s="390" t="s">
        <v>447</v>
      </c>
      <c r="C2217" s="390">
        <v>74</v>
      </c>
      <c r="D2217" s="390">
        <v>9</v>
      </c>
      <c r="E2217" s="390"/>
      <c r="F2217" t="str">
        <f t="shared" si="69"/>
        <v>НЕТ</v>
      </c>
    </row>
    <row r="2218" spans="1:6">
      <c r="A2218" t="str">
        <f t="shared" si="68"/>
        <v>150sunny.a</v>
      </c>
      <c r="B2218" s="390" t="s">
        <v>447</v>
      </c>
      <c r="C2218" s="390">
        <v>150</v>
      </c>
      <c r="D2218" s="390">
        <v>2</v>
      </c>
      <c r="E2218" s="390" t="s">
        <v>1025</v>
      </c>
      <c r="F2218" t="str">
        <f t="shared" si="69"/>
        <v>ДА</v>
      </c>
    </row>
    <row r="2219" spans="1:6">
      <c r="A2219" t="str">
        <f t="shared" si="68"/>
        <v>35sunny.a</v>
      </c>
      <c r="B2219" s="390" t="s">
        <v>447</v>
      </c>
      <c r="C2219" s="390">
        <v>35</v>
      </c>
      <c r="D2219" s="390">
        <v>7</v>
      </c>
      <c r="E2219" s="390"/>
      <c r="F2219" t="str">
        <f t="shared" si="69"/>
        <v>НЕТ</v>
      </c>
    </row>
    <row r="2220" spans="1:6">
      <c r="A2220" t="str">
        <f t="shared" si="68"/>
        <v>136sunny.a</v>
      </c>
      <c r="B2220" s="390" t="s">
        <v>447</v>
      </c>
      <c r="C2220" s="390">
        <v>136</v>
      </c>
      <c r="D2220" s="390">
        <v>7</v>
      </c>
      <c r="E2220" s="390"/>
      <c r="F2220" t="str">
        <f t="shared" si="69"/>
        <v>НЕТ</v>
      </c>
    </row>
    <row r="2221" spans="1:6">
      <c r="A2221" t="str">
        <f t="shared" si="68"/>
        <v>61sunny.a</v>
      </c>
      <c r="B2221" s="390" t="s">
        <v>447</v>
      </c>
      <c r="C2221" s="390">
        <v>61</v>
      </c>
      <c r="D2221" s="390">
        <v>5</v>
      </c>
      <c r="E2221" s="390"/>
      <c r="F2221" t="str">
        <f t="shared" si="69"/>
        <v>НЕТ</v>
      </c>
    </row>
    <row r="2222" spans="1:6">
      <c r="A2222" t="str">
        <f t="shared" si="68"/>
        <v>92sunny.a</v>
      </c>
      <c r="B2222" s="390" t="s">
        <v>447</v>
      </c>
      <c r="C2222" s="390">
        <v>92</v>
      </c>
      <c r="D2222" s="390">
        <v>4</v>
      </c>
      <c r="E2222" s="390"/>
      <c r="F2222" t="str">
        <f t="shared" si="69"/>
        <v>НЕТ</v>
      </c>
    </row>
    <row r="2223" spans="1:6">
      <c r="A2223" t="str">
        <f t="shared" si="68"/>
        <v>155sunny.a</v>
      </c>
      <c r="B2223" s="390" t="s">
        <v>447</v>
      </c>
      <c r="C2223" s="390">
        <v>155</v>
      </c>
      <c r="D2223" s="390">
        <v>5</v>
      </c>
      <c r="E2223" s="390"/>
      <c r="F2223" t="str">
        <f t="shared" si="69"/>
        <v>НЕТ</v>
      </c>
    </row>
    <row r="2224" spans="1:6">
      <c r="A2224" t="str">
        <f t="shared" si="68"/>
        <v>32sunny.a</v>
      </c>
      <c r="B2224" s="390" t="s">
        <v>447</v>
      </c>
      <c r="C2224" s="390">
        <v>32</v>
      </c>
      <c r="D2224" s="390">
        <v>5</v>
      </c>
      <c r="E2224" s="390"/>
      <c r="F2224" t="str">
        <f t="shared" si="69"/>
        <v>НЕТ</v>
      </c>
    </row>
    <row r="2225" spans="1:6">
      <c r="A2225" t="str">
        <f t="shared" si="68"/>
        <v>13sunny.a</v>
      </c>
      <c r="B2225" s="390" t="s">
        <v>447</v>
      </c>
      <c r="C2225" s="390">
        <v>13</v>
      </c>
      <c r="D2225" s="390">
        <v>6</v>
      </c>
      <c r="E2225" s="390"/>
      <c r="F2225" t="str">
        <f t="shared" si="69"/>
        <v>НЕТ</v>
      </c>
    </row>
    <row r="2226" spans="1:6">
      <c r="A2226" t="str">
        <f t="shared" si="68"/>
        <v>55sunny.a</v>
      </c>
      <c r="B2226" s="390" t="s">
        <v>447</v>
      </c>
      <c r="C2226" s="390">
        <v>55</v>
      </c>
      <c r="D2226" s="390">
        <v>4</v>
      </c>
      <c r="E2226" s="390"/>
      <c r="F2226" t="str">
        <f t="shared" si="69"/>
        <v>НЕТ</v>
      </c>
    </row>
    <row r="2227" spans="1:6">
      <c r="A2227" t="str">
        <f t="shared" si="68"/>
        <v>85sunny.a</v>
      </c>
      <c r="B2227" s="390" t="s">
        <v>447</v>
      </c>
      <c r="C2227" s="390">
        <v>85</v>
      </c>
      <c r="D2227" s="390">
        <v>6</v>
      </c>
      <c r="E2227" s="390" t="s">
        <v>1026</v>
      </c>
      <c r="F2227" t="str">
        <f t="shared" si="69"/>
        <v>ДА</v>
      </c>
    </row>
    <row r="2228" spans="1:6">
      <c r="A2228" t="str">
        <f t="shared" si="68"/>
        <v>105sunny.a</v>
      </c>
      <c r="B2228" s="390" t="s">
        <v>447</v>
      </c>
      <c r="C2228" s="390">
        <v>105</v>
      </c>
      <c r="D2228" s="390">
        <v>6</v>
      </c>
      <c r="E2228" s="390"/>
      <c r="F2228" t="str">
        <f t="shared" si="69"/>
        <v>НЕТ</v>
      </c>
    </row>
    <row r="2229" spans="1:6">
      <c r="A2229" t="str">
        <f t="shared" si="68"/>
        <v>69sunny.a</v>
      </c>
      <c r="B2229" s="390" t="s">
        <v>447</v>
      </c>
      <c r="C2229" s="390">
        <v>69</v>
      </c>
      <c r="D2229" s="390">
        <v>7</v>
      </c>
      <c r="E2229" s="390"/>
      <c r="F2229" t="str">
        <f t="shared" si="69"/>
        <v>НЕТ</v>
      </c>
    </row>
    <row r="2230" spans="1:6">
      <c r="A2230" t="str">
        <f t="shared" si="68"/>
        <v>107sunny.a</v>
      </c>
      <c r="B2230" s="390" t="s">
        <v>447</v>
      </c>
      <c r="C2230" s="390">
        <v>107</v>
      </c>
      <c r="D2230" s="390">
        <v>8</v>
      </c>
      <c r="E2230" s="390"/>
      <c r="F2230" t="str">
        <f t="shared" si="69"/>
        <v>НЕТ</v>
      </c>
    </row>
    <row r="2231" spans="1:6">
      <c r="A2231" t="str">
        <f t="shared" si="68"/>
        <v>62sunny.a</v>
      </c>
      <c r="B2231" s="390" t="s">
        <v>447</v>
      </c>
      <c r="C2231" s="390">
        <v>62</v>
      </c>
      <c r="D2231" s="390">
        <v>5</v>
      </c>
      <c r="E2231" s="390"/>
      <c r="F2231" t="str">
        <f t="shared" si="69"/>
        <v>НЕТ</v>
      </c>
    </row>
    <row r="2232" spans="1:6">
      <c r="A2232" t="str">
        <f t="shared" si="68"/>
        <v>153sunny.a</v>
      </c>
      <c r="B2232" s="390" t="s">
        <v>447</v>
      </c>
      <c r="C2232" s="390">
        <v>153</v>
      </c>
      <c r="D2232" s="390">
        <v>4</v>
      </c>
      <c r="E2232" s="390"/>
      <c r="F2232" t="str">
        <f t="shared" si="69"/>
        <v>НЕТ</v>
      </c>
    </row>
    <row r="2233" spans="1:6" ht="30">
      <c r="A2233" t="str">
        <f t="shared" si="68"/>
        <v>101sunny.a</v>
      </c>
      <c r="B2233" s="390" t="s">
        <v>447</v>
      </c>
      <c r="C2233" s="390">
        <v>101</v>
      </c>
      <c r="D2233" s="390">
        <v>3</v>
      </c>
      <c r="E2233" s="390" t="s">
        <v>1027</v>
      </c>
      <c r="F2233" t="str">
        <f t="shared" si="69"/>
        <v>ДА</v>
      </c>
    </row>
    <row r="2234" spans="1:6">
      <c r="A2234" t="str">
        <f t="shared" si="68"/>
        <v>140sunny.a</v>
      </c>
      <c r="B2234" s="390" t="s">
        <v>447</v>
      </c>
      <c r="C2234" s="390">
        <v>140</v>
      </c>
      <c r="D2234" s="390">
        <v>8</v>
      </c>
      <c r="E2234" s="390"/>
      <c r="F2234" t="str">
        <f t="shared" si="69"/>
        <v>НЕТ</v>
      </c>
    </row>
    <row r="2235" spans="1:6">
      <c r="A2235" t="str">
        <f t="shared" si="68"/>
        <v>106sunny.a</v>
      </c>
      <c r="B2235" s="390" t="s">
        <v>447</v>
      </c>
      <c r="C2235" s="390">
        <v>106</v>
      </c>
      <c r="D2235" s="390">
        <v>7</v>
      </c>
      <c r="E2235" s="390"/>
      <c r="F2235" t="str">
        <f t="shared" si="69"/>
        <v>НЕТ</v>
      </c>
    </row>
    <row r="2236" spans="1:6">
      <c r="A2236" t="str">
        <f t="shared" si="68"/>
        <v>139sunny.a</v>
      </c>
      <c r="B2236" s="390" t="s">
        <v>447</v>
      </c>
      <c r="C2236" s="390">
        <v>139</v>
      </c>
      <c r="D2236" s="390">
        <v>8</v>
      </c>
      <c r="E2236" s="390"/>
      <c r="F2236" t="str">
        <f t="shared" si="69"/>
        <v>НЕТ</v>
      </c>
    </row>
    <row r="2237" spans="1:6">
      <c r="A2237" t="str">
        <f t="shared" si="68"/>
        <v>52sunny.a</v>
      </c>
      <c r="B2237" s="390" t="s">
        <v>447</v>
      </c>
      <c r="C2237" s="390">
        <v>52</v>
      </c>
      <c r="D2237" s="390">
        <v>7</v>
      </c>
      <c r="E2237" s="390"/>
      <c r="F2237" t="str">
        <f t="shared" si="69"/>
        <v>НЕТ</v>
      </c>
    </row>
    <row r="2238" spans="1:6">
      <c r="A2238" t="str">
        <f t="shared" si="68"/>
        <v>26sunny.a</v>
      </c>
      <c r="B2238" s="390" t="s">
        <v>447</v>
      </c>
      <c r="C2238" s="390">
        <v>26</v>
      </c>
      <c r="D2238" s="390">
        <v>7</v>
      </c>
      <c r="E2238" s="390"/>
      <c r="F2238" t="str">
        <f t="shared" si="69"/>
        <v>НЕТ</v>
      </c>
    </row>
    <row r="2239" spans="1:6">
      <c r="A2239" t="str">
        <f t="shared" si="68"/>
        <v>39sunny.a</v>
      </c>
      <c r="B2239" s="390" t="s">
        <v>447</v>
      </c>
      <c r="C2239" s="390">
        <v>39</v>
      </c>
      <c r="D2239" s="390">
        <v>7</v>
      </c>
      <c r="E2239" s="390"/>
      <c r="F2239" t="str">
        <f t="shared" si="69"/>
        <v>НЕТ</v>
      </c>
    </row>
    <row r="2240" spans="1:6" ht="30">
      <c r="A2240" t="str">
        <f t="shared" si="68"/>
        <v>4sunny.a</v>
      </c>
      <c r="B2240" s="390" t="s">
        <v>447</v>
      </c>
      <c r="C2240" s="390">
        <v>4</v>
      </c>
      <c r="D2240" s="390">
        <v>10</v>
      </c>
      <c r="E2240" s="390" t="s">
        <v>1028</v>
      </c>
      <c r="F2240" t="str">
        <f t="shared" si="69"/>
        <v>ДА</v>
      </c>
    </row>
    <row r="2241" spans="1:6">
      <c r="A2241" t="str">
        <f t="shared" si="68"/>
        <v>138sunny.a</v>
      </c>
      <c r="B2241" s="390" t="s">
        <v>447</v>
      </c>
      <c r="C2241" s="390">
        <v>138</v>
      </c>
      <c r="D2241" s="390">
        <v>7</v>
      </c>
      <c r="E2241" s="390"/>
      <c r="F2241" t="str">
        <f t="shared" si="69"/>
        <v>НЕТ</v>
      </c>
    </row>
    <row r="2242" spans="1:6">
      <c r="A2242" t="str">
        <f t="shared" si="68"/>
        <v>47sunny.a</v>
      </c>
      <c r="B2242" s="390" t="s">
        <v>447</v>
      </c>
      <c r="C2242" s="390">
        <v>47</v>
      </c>
      <c r="D2242" s="390">
        <v>8</v>
      </c>
      <c r="E2242" s="390"/>
      <c r="F2242" t="str">
        <f t="shared" si="69"/>
        <v>НЕТ</v>
      </c>
    </row>
    <row r="2243" spans="1:6">
      <c r="A2243" t="str">
        <f t="shared" ref="A2243:A2306" si="70">CONCATENATE(C2243,B2243)</f>
        <v>59sunny.a</v>
      </c>
      <c r="B2243" s="390" t="s">
        <v>447</v>
      </c>
      <c r="C2243" s="390">
        <v>59</v>
      </c>
      <c r="D2243" s="390">
        <v>6</v>
      </c>
      <c r="E2243" s="390"/>
      <c r="F2243" t="str">
        <f t="shared" ref="F2243:F2306" si="71">IF(ISBLANK(E2243),"НЕТ","ДА")</f>
        <v>НЕТ</v>
      </c>
    </row>
    <row r="2244" spans="1:6">
      <c r="A2244" t="str">
        <f t="shared" si="70"/>
        <v>15sunny.a</v>
      </c>
      <c r="B2244" s="390" t="s">
        <v>447</v>
      </c>
      <c r="C2244" s="390">
        <v>15</v>
      </c>
      <c r="D2244" s="390">
        <v>7</v>
      </c>
      <c r="E2244" s="390"/>
      <c r="F2244" t="str">
        <f t="shared" si="71"/>
        <v>НЕТ</v>
      </c>
    </row>
    <row r="2245" spans="1:6">
      <c r="A2245" t="str">
        <f t="shared" si="70"/>
        <v>103sunny.a</v>
      </c>
      <c r="B2245" s="390" t="s">
        <v>447</v>
      </c>
      <c r="C2245" s="390">
        <v>103</v>
      </c>
      <c r="D2245" s="390">
        <v>4</v>
      </c>
      <c r="E2245" s="390"/>
      <c r="F2245" t="str">
        <f t="shared" si="71"/>
        <v>НЕТ</v>
      </c>
    </row>
    <row r="2246" spans="1:6">
      <c r="A2246" t="str">
        <f t="shared" si="70"/>
        <v>110sunny.a</v>
      </c>
      <c r="B2246" s="390" t="s">
        <v>447</v>
      </c>
      <c r="C2246" s="390">
        <v>110</v>
      </c>
      <c r="D2246" s="390">
        <v>9</v>
      </c>
      <c r="E2246" s="390"/>
      <c r="F2246" t="str">
        <f t="shared" si="71"/>
        <v>НЕТ</v>
      </c>
    </row>
    <row r="2247" spans="1:6">
      <c r="A2247" t="str">
        <f t="shared" si="70"/>
        <v>11sunny.a</v>
      </c>
      <c r="B2247" s="390" t="s">
        <v>447</v>
      </c>
      <c r="C2247" s="390">
        <v>11</v>
      </c>
      <c r="D2247" s="390">
        <v>5</v>
      </c>
      <c r="E2247" s="390"/>
      <c r="F2247" t="str">
        <f t="shared" si="71"/>
        <v>НЕТ</v>
      </c>
    </row>
    <row r="2248" spans="1:6">
      <c r="A2248" t="str">
        <f t="shared" si="70"/>
        <v>125sunny.a</v>
      </c>
      <c r="B2248" s="390" t="s">
        <v>447</v>
      </c>
      <c r="C2248" s="390">
        <v>125</v>
      </c>
      <c r="D2248" s="390">
        <v>6</v>
      </c>
      <c r="E2248" s="390"/>
      <c r="F2248" t="str">
        <f t="shared" si="71"/>
        <v>НЕТ</v>
      </c>
    </row>
    <row r="2249" spans="1:6">
      <c r="A2249" t="str">
        <f t="shared" si="70"/>
        <v>128sunny.a</v>
      </c>
      <c r="B2249" s="390" t="s">
        <v>447</v>
      </c>
      <c r="C2249" s="390">
        <v>128</v>
      </c>
      <c r="D2249" s="390">
        <v>6</v>
      </c>
      <c r="E2249" s="390"/>
      <c r="F2249" t="str">
        <f t="shared" si="71"/>
        <v>НЕТ</v>
      </c>
    </row>
    <row r="2250" spans="1:6">
      <c r="A2250" t="str">
        <f t="shared" si="70"/>
        <v>7sunny.a</v>
      </c>
      <c r="B2250" s="390" t="s">
        <v>447</v>
      </c>
      <c r="C2250" s="390">
        <v>7</v>
      </c>
      <c r="D2250" s="390">
        <v>3</v>
      </c>
      <c r="E2250" s="390" t="s">
        <v>1029</v>
      </c>
      <c r="F2250" t="str">
        <f t="shared" si="71"/>
        <v>ДА</v>
      </c>
    </row>
    <row r="2251" spans="1:6">
      <c r="A2251" t="str">
        <f t="shared" si="70"/>
        <v>20sunny.a</v>
      </c>
      <c r="B2251" s="390" t="s">
        <v>447</v>
      </c>
      <c r="C2251" s="390">
        <v>20</v>
      </c>
      <c r="D2251" s="390">
        <v>9</v>
      </c>
      <c r="E2251" s="390"/>
      <c r="F2251" t="str">
        <f t="shared" si="71"/>
        <v>НЕТ</v>
      </c>
    </row>
    <row r="2252" spans="1:6">
      <c r="A2252" t="str">
        <f t="shared" si="70"/>
        <v>77sunny.a</v>
      </c>
      <c r="B2252" s="390" t="s">
        <v>447</v>
      </c>
      <c r="C2252" s="390">
        <v>77</v>
      </c>
      <c r="D2252" s="390">
        <v>4</v>
      </c>
      <c r="E2252" s="390"/>
      <c r="F2252" t="str">
        <f t="shared" si="71"/>
        <v>НЕТ</v>
      </c>
    </row>
    <row r="2253" spans="1:6">
      <c r="A2253" t="str">
        <f t="shared" si="70"/>
        <v>78sunny.a</v>
      </c>
      <c r="B2253" s="390" t="s">
        <v>447</v>
      </c>
      <c r="C2253" s="390">
        <v>78</v>
      </c>
      <c r="D2253" s="390">
        <v>6</v>
      </c>
      <c r="E2253" s="390"/>
      <c r="F2253" t="str">
        <f t="shared" si="71"/>
        <v>НЕТ</v>
      </c>
    </row>
    <row r="2254" spans="1:6">
      <c r="A2254" t="str">
        <f t="shared" si="70"/>
        <v>64sunny.a</v>
      </c>
      <c r="B2254" s="390" t="s">
        <v>447</v>
      </c>
      <c r="C2254" s="390">
        <v>64</v>
      </c>
      <c r="D2254" s="390">
        <v>4</v>
      </c>
      <c r="E2254" s="390"/>
      <c r="F2254" t="str">
        <f t="shared" si="71"/>
        <v>НЕТ</v>
      </c>
    </row>
    <row r="2255" spans="1:6">
      <c r="A2255" t="str">
        <f t="shared" si="70"/>
        <v>95sunny.a</v>
      </c>
      <c r="B2255" s="390" t="s">
        <v>447</v>
      </c>
      <c r="C2255" s="390">
        <v>95</v>
      </c>
      <c r="D2255" s="390">
        <v>4</v>
      </c>
      <c r="E2255" s="390"/>
      <c r="F2255" t="str">
        <f t="shared" si="71"/>
        <v>НЕТ</v>
      </c>
    </row>
    <row r="2256" spans="1:6">
      <c r="A2256" t="str">
        <f t="shared" si="70"/>
        <v>2sunny.a</v>
      </c>
      <c r="B2256" s="390" t="s">
        <v>447</v>
      </c>
      <c r="C2256" s="390">
        <v>2</v>
      </c>
      <c r="D2256" s="390">
        <v>9</v>
      </c>
      <c r="E2256" s="390"/>
      <c r="F2256" t="str">
        <f t="shared" si="71"/>
        <v>НЕТ</v>
      </c>
    </row>
    <row r="2257" spans="1:6">
      <c r="A2257" t="str">
        <f t="shared" si="70"/>
        <v>37sunny.a</v>
      </c>
      <c r="B2257" s="390" t="s">
        <v>447</v>
      </c>
      <c r="C2257" s="390">
        <v>37</v>
      </c>
      <c r="D2257" s="390">
        <v>7</v>
      </c>
      <c r="E2257" s="390"/>
      <c r="F2257" t="str">
        <f t="shared" si="71"/>
        <v>НЕТ</v>
      </c>
    </row>
    <row r="2258" spans="1:6">
      <c r="A2258" t="str">
        <f t="shared" si="70"/>
        <v>157sunny.a</v>
      </c>
      <c r="B2258" s="390" t="s">
        <v>447</v>
      </c>
      <c r="C2258" s="390">
        <v>157</v>
      </c>
      <c r="D2258" s="390">
        <v>8</v>
      </c>
      <c r="E2258" s="390"/>
      <c r="F2258" t="str">
        <f t="shared" si="71"/>
        <v>НЕТ</v>
      </c>
    </row>
    <row r="2259" spans="1:6">
      <c r="A2259" t="str">
        <f t="shared" si="70"/>
        <v>84sunny.a</v>
      </c>
      <c r="B2259" s="390" t="s">
        <v>447</v>
      </c>
      <c r="C2259" s="390">
        <v>84</v>
      </c>
      <c r="D2259" s="390">
        <v>6</v>
      </c>
      <c r="E2259" s="390"/>
      <c r="F2259" t="str">
        <f t="shared" si="71"/>
        <v>НЕТ</v>
      </c>
    </row>
    <row r="2260" spans="1:6">
      <c r="A2260" t="str">
        <f t="shared" si="70"/>
        <v>86sunny.a</v>
      </c>
      <c r="B2260" s="390" t="s">
        <v>447</v>
      </c>
      <c r="C2260" s="390">
        <v>86</v>
      </c>
      <c r="D2260" s="390">
        <v>6</v>
      </c>
      <c r="E2260" s="390"/>
      <c r="F2260" t="str">
        <f t="shared" si="71"/>
        <v>НЕТ</v>
      </c>
    </row>
    <row r="2261" spans="1:6">
      <c r="A2261" t="str">
        <f t="shared" si="70"/>
        <v>154sunny.a</v>
      </c>
      <c r="B2261" s="390" t="s">
        <v>447</v>
      </c>
      <c r="C2261" s="390">
        <v>154</v>
      </c>
      <c r="D2261" s="390">
        <v>8</v>
      </c>
      <c r="E2261" s="390"/>
      <c r="F2261" t="str">
        <f t="shared" si="71"/>
        <v>НЕТ</v>
      </c>
    </row>
    <row r="2262" spans="1:6">
      <c r="A2262" t="str">
        <f t="shared" si="70"/>
        <v>24sunny.a</v>
      </c>
      <c r="B2262" s="390" t="s">
        <v>447</v>
      </c>
      <c r="C2262" s="390">
        <v>24</v>
      </c>
      <c r="D2262" s="390">
        <v>7</v>
      </c>
      <c r="E2262" s="390"/>
      <c r="F2262" t="str">
        <f t="shared" si="71"/>
        <v>НЕТ</v>
      </c>
    </row>
    <row r="2263" spans="1:6">
      <c r="A2263" t="str">
        <f t="shared" si="70"/>
        <v>22sunny.a</v>
      </c>
      <c r="B2263" s="390" t="s">
        <v>447</v>
      </c>
      <c r="C2263" s="390">
        <v>22</v>
      </c>
      <c r="D2263" s="390">
        <v>4</v>
      </c>
      <c r="E2263" s="390"/>
      <c r="F2263" t="str">
        <f t="shared" si="71"/>
        <v>НЕТ</v>
      </c>
    </row>
    <row r="2264" spans="1:6">
      <c r="A2264" t="str">
        <f t="shared" si="70"/>
        <v>17sunny.a</v>
      </c>
      <c r="B2264" s="390" t="s">
        <v>447</v>
      </c>
      <c r="C2264" s="390">
        <v>17</v>
      </c>
      <c r="D2264" s="390">
        <v>4</v>
      </c>
      <c r="E2264" s="390"/>
      <c r="F2264" t="str">
        <f t="shared" si="71"/>
        <v>НЕТ</v>
      </c>
    </row>
    <row r="2265" spans="1:6">
      <c r="A2265" t="str">
        <f t="shared" si="70"/>
        <v>50sunny.a</v>
      </c>
      <c r="B2265" s="390" t="s">
        <v>447</v>
      </c>
      <c r="C2265" s="390">
        <v>50</v>
      </c>
      <c r="D2265" s="390">
        <v>6</v>
      </c>
      <c r="E2265" s="390"/>
      <c r="F2265" t="str">
        <f t="shared" si="71"/>
        <v>НЕТ</v>
      </c>
    </row>
    <row r="2266" spans="1:6">
      <c r="A2266" t="str">
        <f t="shared" si="70"/>
        <v>29sunny.a</v>
      </c>
      <c r="B2266" s="390" t="s">
        <v>447</v>
      </c>
      <c r="C2266" s="390">
        <v>29</v>
      </c>
      <c r="D2266" s="390">
        <v>7</v>
      </c>
      <c r="E2266" s="390"/>
      <c r="F2266" t="str">
        <f t="shared" si="71"/>
        <v>НЕТ</v>
      </c>
    </row>
    <row r="2267" spans="1:6">
      <c r="A2267" t="str">
        <f t="shared" si="70"/>
        <v>118sunny.a</v>
      </c>
      <c r="B2267" s="390" t="s">
        <v>447</v>
      </c>
      <c r="C2267" s="390">
        <v>118</v>
      </c>
      <c r="D2267" s="390">
        <v>7</v>
      </c>
      <c r="E2267" s="390"/>
      <c r="F2267" t="str">
        <f t="shared" si="71"/>
        <v>НЕТ</v>
      </c>
    </row>
    <row r="2268" spans="1:6">
      <c r="A2268" t="str">
        <f t="shared" si="70"/>
        <v>113sunny.a</v>
      </c>
      <c r="B2268" s="390" t="s">
        <v>447</v>
      </c>
      <c r="C2268" s="390">
        <v>113</v>
      </c>
      <c r="D2268" s="390">
        <v>7</v>
      </c>
      <c r="E2268" s="390"/>
      <c r="F2268" t="str">
        <f t="shared" si="71"/>
        <v>НЕТ</v>
      </c>
    </row>
    <row r="2269" spans="1:6">
      <c r="A2269" t="str">
        <f t="shared" si="70"/>
        <v>9sunny.a</v>
      </c>
      <c r="B2269" s="390" t="s">
        <v>447</v>
      </c>
      <c r="C2269" s="390">
        <v>9</v>
      </c>
      <c r="D2269" s="390">
        <v>2</v>
      </c>
      <c r="E2269" s="390" t="s">
        <v>1030</v>
      </c>
      <c r="F2269" t="str">
        <f t="shared" si="71"/>
        <v>ДА</v>
      </c>
    </row>
    <row r="2270" spans="1:6">
      <c r="A2270" t="str">
        <f t="shared" si="70"/>
        <v>82sunny.a</v>
      </c>
      <c r="B2270" s="390" t="s">
        <v>447</v>
      </c>
      <c r="C2270" s="390">
        <v>82</v>
      </c>
      <c r="D2270" s="390">
        <v>7</v>
      </c>
      <c r="E2270" s="390"/>
      <c r="F2270" t="str">
        <f t="shared" si="71"/>
        <v>НЕТ</v>
      </c>
    </row>
    <row r="2271" spans="1:6">
      <c r="A2271" t="str">
        <f t="shared" si="70"/>
        <v>25sunny.a</v>
      </c>
      <c r="B2271" s="390" t="s">
        <v>447</v>
      </c>
      <c r="C2271" s="390">
        <v>25</v>
      </c>
      <c r="D2271" s="390">
        <v>6</v>
      </c>
      <c r="E2271" s="390"/>
      <c r="F2271" t="str">
        <f t="shared" si="71"/>
        <v>НЕТ</v>
      </c>
    </row>
    <row r="2272" spans="1:6">
      <c r="A2272" t="str">
        <f t="shared" si="70"/>
        <v>65sunny.a</v>
      </c>
      <c r="B2272" s="390" t="s">
        <v>447</v>
      </c>
      <c r="C2272" s="390">
        <v>65</v>
      </c>
      <c r="D2272" s="390">
        <v>8</v>
      </c>
      <c r="E2272" s="390"/>
      <c r="F2272" t="str">
        <f t="shared" si="71"/>
        <v>НЕТ</v>
      </c>
    </row>
    <row r="2273" spans="1:6">
      <c r="A2273" t="str">
        <f t="shared" si="70"/>
        <v>87sunny.a</v>
      </c>
      <c r="B2273" s="390" t="s">
        <v>447</v>
      </c>
      <c r="C2273" s="390">
        <v>87</v>
      </c>
      <c r="D2273" s="390">
        <v>6</v>
      </c>
      <c r="E2273" s="390"/>
      <c r="F2273" t="str">
        <f t="shared" si="71"/>
        <v>НЕТ</v>
      </c>
    </row>
    <row r="2274" spans="1:6">
      <c r="A2274" t="str">
        <f t="shared" si="70"/>
        <v>23sunny.a</v>
      </c>
      <c r="B2274" s="390" t="s">
        <v>447</v>
      </c>
      <c r="C2274" s="390">
        <v>23</v>
      </c>
      <c r="D2274" s="390">
        <v>6</v>
      </c>
      <c r="E2274" s="390"/>
      <c r="F2274" t="str">
        <f t="shared" si="71"/>
        <v>НЕТ</v>
      </c>
    </row>
    <row r="2275" spans="1:6">
      <c r="A2275" t="str">
        <f t="shared" si="70"/>
        <v>108sunny.a</v>
      </c>
      <c r="B2275" s="390" t="s">
        <v>447</v>
      </c>
      <c r="C2275" s="390">
        <v>108</v>
      </c>
      <c r="D2275" s="390">
        <v>8</v>
      </c>
      <c r="E2275" s="390"/>
      <c r="F2275" t="str">
        <f t="shared" si="71"/>
        <v>НЕТ</v>
      </c>
    </row>
    <row r="2276" spans="1:6">
      <c r="A2276" t="str">
        <f t="shared" si="70"/>
        <v>10sunny.a</v>
      </c>
      <c r="B2276" s="390" t="s">
        <v>447</v>
      </c>
      <c r="C2276" s="390">
        <v>10</v>
      </c>
      <c r="D2276" s="390">
        <v>6</v>
      </c>
      <c r="E2276" s="390"/>
      <c r="F2276" t="str">
        <f t="shared" si="71"/>
        <v>НЕТ</v>
      </c>
    </row>
    <row r="2277" spans="1:6">
      <c r="A2277" t="str">
        <f t="shared" si="70"/>
        <v>28sunny.a</v>
      </c>
      <c r="B2277" s="390" t="s">
        <v>447</v>
      </c>
      <c r="C2277" s="390">
        <v>28</v>
      </c>
      <c r="D2277" s="390">
        <v>7</v>
      </c>
      <c r="E2277" s="390"/>
      <c r="F2277" t="str">
        <f t="shared" si="71"/>
        <v>НЕТ</v>
      </c>
    </row>
    <row r="2278" spans="1:6">
      <c r="A2278" t="str">
        <f t="shared" si="70"/>
        <v>151sunny.a</v>
      </c>
      <c r="B2278" s="390" t="s">
        <v>447</v>
      </c>
      <c r="C2278" s="390">
        <v>151</v>
      </c>
      <c r="D2278" s="390">
        <v>4</v>
      </c>
      <c r="E2278" s="390"/>
      <c r="F2278" t="str">
        <f t="shared" si="71"/>
        <v>НЕТ</v>
      </c>
    </row>
    <row r="2279" spans="1:6">
      <c r="A2279" t="str">
        <f t="shared" si="70"/>
        <v>88sunny.a</v>
      </c>
      <c r="B2279" s="390" t="s">
        <v>447</v>
      </c>
      <c r="C2279" s="390">
        <v>88</v>
      </c>
      <c r="D2279" s="390">
        <v>7</v>
      </c>
      <c r="E2279" s="390"/>
      <c r="F2279" t="str">
        <f t="shared" si="71"/>
        <v>НЕТ</v>
      </c>
    </row>
    <row r="2280" spans="1:6">
      <c r="A2280" t="str">
        <f t="shared" si="70"/>
        <v>96sunny.a</v>
      </c>
      <c r="B2280" s="390" t="s">
        <v>447</v>
      </c>
      <c r="C2280" s="390">
        <v>96</v>
      </c>
      <c r="D2280" s="390">
        <v>4</v>
      </c>
      <c r="E2280" s="390"/>
      <c r="F2280" t="str">
        <f t="shared" si="71"/>
        <v>НЕТ</v>
      </c>
    </row>
    <row r="2281" spans="1:6">
      <c r="A2281" t="str">
        <f t="shared" si="70"/>
        <v>83sunny.a</v>
      </c>
      <c r="B2281" s="390" t="s">
        <v>447</v>
      </c>
      <c r="C2281" s="390">
        <v>83</v>
      </c>
      <c r="D2281" s="390">
        <v>6</v>
      </c>
      <c r="E2281" s="390"/>
      <c r="F2281" t="str">
        <f t="shared" si="71"/>
        <v>НЕТ</v>
      </c>
    </row>
    <row r="2282" spans="1:6">
      <c r="A2282" t="str">
        <f t="shared" si="70"/>
        <v>75sunny.a</v>
      </c>
      <c r="B2282" s="390" t="s">
        <v>447</v>
      </c>
      <c r="C2282" s="390">
        <v>75</v>
      </c>
      <c r="D2282" s="390">
        <v>4</v>
      </c>
      <c r="E2282" s="390"/>
      <c r="F2282" t="str">
        <f t="shared" si="71"/>
        <v>НЕТ</v>
      </c>
    </row>
    <row r="2283" spans="1:6">
      <c r="A2283" t="str">
        <f t="shared" si="70"/>
        <v>99sunny.a</v>
      </c>
      <c r="B2283" s="390" t="s">
        <v>447</v>
      </c>
      <c r="C2283" s="390">
        <v>99</v>
      </c>
      <c r="D2283" s="390">
        <v>6</v>
      </c>
      <c r="E2283" s="390"/>
      <c r="F2283" t="str">
        <f t="shared" si="71"/>
        <v>НЕТ</v>
      </c>
    </row>
    <row r="2284" spans="1:6">
      <c r="A2284" t="str">
        <f t="shared" si="70"/>
        <v>5sunny.a</v>
      </c>
      <c r="B2284" s="390" t="s">
        <v>447</v>
      </c>
      <c r="C2284" s="390">
        <v>5</v>
      </c>
      <c r="D2284" s="390">
        <v>6</v>
      </c>
      <c r="E2284" s="390"/>
      <c r="F2284" t="str">
        <f t="shared" si="71"/>
        <v>НЕТ</v>
      </c>
    </row>
    <row r="2285" spans="1:6">
      <c r="A2285" t="str">
        <f t="shared" si="70"/>
        <v>76sunny.a</v>
      </c>
      <c r="B2285" s="390" t="s">
        <v>447</v>
      </c>
      <c r="C2285" s="390">
        <v>76</v>
      </c>
      <c r="D2285" s="390">
        <v>5</v>
      </c>
      <c r="E2285" s="390"/>
      <c r="F2285" t="str">
        <f t="shared" si="71"/>
        <v>НЕТ</v>
      </c>
    </row>
    <row r="2286" spans="1:6">
      <c r="A2286" t="str">
        <f t="shared" si="70"/>
        <v>156sunny.a</v>
      </c>
      <c r="B2286" s="390" t="s">
        <v>447</v>
      </c>
      <c r="C2286" s="390">
        <v>156</v>
      </c>
      <c r="D2286" s="390">
        <v>6</v>
      </c>
      <c r="E2286" s="390"/>
      <c r="F2286" t="str">
        <f t="shared" si="71"/>
        <v>НЕТ</v>
      </c>
    </row>
    <row r="2287" spans="1:6">
      <c r="A2287" t="str">
        <f t="shared" si="70"/>
        <v>143sunny.a</v>
      </c>
      <c r="B2287" s="390" t="s">
        <v>447</v>
      </c>
      <c r="C2287" s="390">
        <v>143</v>
      </c>
      <c r="D2287" s="390">
        <v>7</v>
      </c>
      <c r="E2287" s="390"/>
      <c r="F2287" t="str">
        <f t="shared" si="71"/>
        <v>НЕТ</v>
      </c>
    </row>
    <row r="2288" spans="1:6" ht="30">
      <c r="A2288" t="str">
        <f t="shared" si="70"/>
        <v>48sunny.a</v>
      </c>
      <c r="B2288" s="390" t="s">
        <v>447</v>
      </c>
      <c r="C2288" s="390">
        <v>48</v>
      </c>
      <c r="D2288" s="390">
        <v>9</v>
      </c>
      <c r="E2288" s="390" t="s">
        <v>1031</v>
      </c>
      <c r="F2288" t="str">
        <f t="shared" si="71"/>
        <v>ДА</v>
      </c>
    </row>
    <row r="2289" spans="1:6">
      <c r="A2289" t="str">
        <f t="shared" si="70"/>
        <v>21sunny.a</v>
      </c>
      <c r="B2289" s="390" t="s">
        <v>447</v>
      </c>
      <c r="C2289" s="390">
        <v>21</v>
      </c>
      <c r="D2289" s="390">
        <v>4</v>
      </c>
      <c r="E2289" s="390"/>
      <c r="F2289" t="str">
        <f t="shared" si="71"/>
        <v>НЕТ</v>
      </c>
    </row>
    <row r="2290" spans="1:6">
      <c r="A2290" t="str">
        <f t="shared" si="70"/>
        <v>70sunny.a</v>
      </c>
      <c r="B2290" s="390" t="s">
        <v>447</v>
      </c>
      <c r="C2290" s="390">
        <v>70</v>
      </c>
      <c r="D2290" s="390">
        <v>6</v>
      </c>
      <c r="E2290" s="390"/>
      <c r="F2290" t="str">
        <f t="shared" si="71"/>
        <v>НЕТ</v>
      </c>
    </row>
    <row r="2291" spans="1:6">
      <c r="A2291" t="str">
        <f t="shared" si="70"/>
        <v>137sunny.a</v>
      </c>
      <c r="B2291" s="390" t="s">
        <v>447</v>
      </c>
      <c r="C2291" s="390">
        <v>137</v>
      </c>
      <c r="D2291" s="390">
        <v>6</v>
      </c>
      <c r="E2291" s="390"/>
      <c r="F2291" t="str">
        <f t="shared" si="71"/>
        <v>НЕТ</v>
      </c>
    </row>
    <row r="2292" spans="1:6">
      <c r="A2292" t="str">
        <f t="shared" si="70"/>
        <v>131sunny.a</v>
      </c>
      <c r="B2292" s="390" t="s">
        <v>447</v>
      </c>
      <c r="C2292" s="390">
        <v>131</v>
      </c>
      <c r="D2292" s="390">
        <v>5</v>
      </c>
      <c r="E2292" s="390"/>
      <c r="F2292" t="str">
        <f t="shared" si="71"/>
        <v>НЕТ</v>
      </c>
    </row>
    <row r="2293" spans="1:6">
      <c r="A2293" t="str">
        <f t="shared" si="70"/>
        <v>112sunny.a</v>
      </c>
      <c r="B2293" s="390" t="s">
        <v>447</v>
      </c>
      <c r="C2293" s="390">
        <v>112</v>
      </c>
      <c r="D2293" s="390">
        <v>7</v>
      </c>
      <c r="E2293" s="390"/>
      <c r="F2293" t="str">
        <f t="shared" si="71"/>
        <v>НЕТ</v>
      </c>
    </row>
    <row r="2294" spans="1:6">
      <c r="A2294" t="str">
        <f t="shared" si="70"/>
        <v>32ivandemidov1</v>
      </c>
      <c r="B2294" s="390" t="s">
        <v>1210</v>
      </c>
      <c r="C2294" s="390">
        <v>32</v>
      </c>
      <c r="D2294" s="390">
        <v>6</v>
      </c>
      <c r="E2294" s="390" t="s">
        <v>1572</v>
      </c>
      <c r="F2294" t="str">
        <f t="shared" si="71"/>
        <v>ДА</v>
      </c>
    </row>
    <row r="2295" spans="1:6" ht="30">
      <c r="A2295" t="str">
        <f t="shared" si="70"/>
        <v>17ivandemidov1</v>
      </c>
      <c r="B2295" s="390" t="s">
        <v>1210</v>
      </c>
      <c r="C2295" s="390">
        <v>17</v>
      </c>
      <c r="D2295" s="390">
        <v>2</v>
      </c>
      <c r="E2295" s="390" t="s">
        <v>1573</v>
      </c>
      <c r="F2295" t="str">
        <f t="shared" si="71"/>
        <v>ДА</v>
      </c>
    </row>
    <row r="2296" spans="1:6">
      <c r="A2296" t="str">
        <f t="shared" si="70"/>
        <v>129ivandemidov1</v>
      </c>
      <c r="B2296" s="390" t="s">
        <v>1210</v>
      </c>
      <c r="C2296" s="390">
        <v>129</v>
      </c>
      <c r="D2296" s="390">
        <v>12</v>
      </c>
      <c r="E2296" s="390" t="s">
        <v>1574</v>
      </c>
      <c r="F2296" t="str">
        <f t="shared" si="71"/>
        <v>ДА</v>
      </c>
    </row>
    <row r="2297" spans="1:6">
      <c r="A2297" t="str">
        <f t="shared" si="70"/>
        <v>13ivandemidov1</v>
      </c>
      <c r="B2297" s="390" t="s">
        <v>1210</v>
      </c>
      <c r="C2297" s="390">
        <v>13</v>
      </c>
      <c r="D2297" s="390">
        <v>12</v>
      </c>
      <c r="E2297" s="390"/>
      <c r="F2297" t="str">
        <f t="shared" si="71"/>
        <v>НЕТ</v>
      </c>
    </row>
    <row r="2298" spans="1:6">
      <c r="A2298" t="str">
        <f t="shared" si="70"/>
        <v>151ivandemidov1</v>
      </c>
      <c r="B2298" s="390" t="s">
        <v>1210</v>
      </c>
      <c r="C2298" s="390">
        <v>151</v>
      </c>
      <c r="D2298" s="390">
        <v>8</v>
      </c>
      <c r="E2298" s="390" t="s">
        <v>1575</v>
      </c>
      <c r="F2298" t="str">
        <f t="shared" si="71"/>
        <v>ДА</v>
      </c>
    </row>
    <row r="2299" spans="1:6" ht="30">
      <c r="A2299" t="str">
        <f t="shared" si="70"/>
        <v>123ivandemidov1</v>
      </c>
      <c r="B2299" s="390" t="s">
        <v>1210</v>
      </c>
      <c r="C2299" s="390">
        <v>123</v>
      </c>
      <c r="D2299" s="390">
        <v>6</v>
      </c>
      <c r="E2299" s="390" t="s">
        <v>1576</v>
      </c>
      <c r="F2299" t="str">
        <f t="shared" si="71"/>
        <v>ДА</v>
      </c>
    </row>
    <row r="2300" spans="1:6" ht="30">
      <c r="A2300" t="str">
        <f t="shared" si="70"/>
        <v>50ivandemidov1</v>
      </c>
      <c r="B2300" s="390" t="s">
        <v>1210</v>
      </c>
      <c r="C2300" s="390">
        <v>50</v>
      </c>
      <c r="D2300" s="390">
        <v>10</v>
      </c>
      <c r="E2300" s="390" t="s">
        <v>1577</v>
      </c>
      <c r="F2300" t="str">
        <f t="shared" si="71"/>
        <v>ДА</v>
      </c>
    </row>
    <row r="2301" spans="1:6">
      <c r="A2301" t="str">
        <f t="shared" si="70"/>
        <v>78ivandemidov1</v>
      </c>
      <c r="B2301" s="390" t="s">
        <v>1210</v>
      </c>
      <c r="C2301" s="390">
        <v>78</v>
      </c>
      <c r="D2301" s="390">
        <v>8</v>
      </c>
      <c r="E2301" s="390" t="s">
        <v>1578</v>
      </c>
      <c r="F2301" t="str">
        <f t="shared" si="71"/>
        <v>ДА</v>
      </c>
    </row>
    <row r="2302" spans="1:6">
      <c r="A2302" t="str">
        <f t="shared" si="70"/>
        <v>29ivandemidov1</v>
      </c>
      <c r="B2302" s="390" t="s">
        <v>1210</v>
      </c>
      <c r="C2302" s="390">
        <v>29</v>
      </c>
      <c r="D2302" s="390">
        <v>10</v>
      </c>
      <c r="E2302" s="390" t="s">
        <v>1579</v>
      </c>
      <c r="F2302" t="str">
        <f t="shared" si="71"/>
        <v>ДА</v>
      </c>
    </row>
    <row r="2303" spans="1:6">
      <c r="A2303" t="str">
        <f t="shared" si="70"/>
        <v>60ivandemidov1</v>
      </c>
      <c r="B2303" s="390" t="s">
        <v>1210</v>
      </c>
      <c r="C2303" s="390">
        <v>60</v>
      </c>
      <c r="D2303" s="390">
        <v>12</v>
      </c>
      <c r="E2303" s="390" t="s">
        <v>1580</v>
      </c>
      <c r="F2303" t="str">
        <f t="shared" si="71"/>
        <v>ДА</v>
      </c>
    </row>
    <row r="2304" spans="1:6">
      <c r="A2304" t="str">
        <f t="shared" si="70"/>
        <v>122ivandemidov1</v>
      </c>
      <c r="B2304" s="390" t="s">
        <v>1210</v>
      </c>
      <c r="C2304" s="390">
        <v>122</v>
      </c>
      <c r="D2304" s="390">
        <v>8</v>
      </c>
      <c r="E2304" s="390"/>
      <c r="F2304" t="str">
        <f t="shared" si="71"/>
        <v>НЕТ</v>
      </c>
    </row>
    <row r="2305" spans="1:6">
      <c r="A2305" t="str">
        <f t="shared" si="70"/>
        <v>16ivandemidov1</v>
      </c>
      <c r="B2305" s="390" t="s">
        <v>1210</v>
      </c>
      <c r="C2305" s="390">
        <v>16</v>
      </c>
      <c r="D2305" s="390">
        <v>2</v>
      </c>
      <c r="E2305" s="390" t="s">
        <v>1581</v>
      </c>
      <c r="F2305" t="str">
        <f t="shared" si="71"/>
        <v>ДА</v>
      </c>
    </row>
    <row r="2306" spans="1:6" ht="30">
      <c r="A2306" t="str">
        <f t="shared" si="70"/>
        <v>141ivandemidov1</v>
      </c>
      <c r="B2306" s="390" t="s">
        <v>1210</v>
      </c>
      <c r="C2306" s="390">
        <v>141</v>
      </c>
      <c r="D2306" s="390">
        <v>10</v>
      </c>
      <c r="E2306" s="390" t="s">
        <v>1582</v>
      </c>
      <c r="F2306" t="str">
        <f t="shared" si="71"/>
        <v>ДА</v>
      </c>
    </row>
    <row r="2307" spans="1:6">
      <c r="A2307" t="str">
        <f t="shared" ref="A2307:A2370" si="72">CONCATENATE(C2307,B2307)</f>
        <v>88ivandemidov1</v>
      </c>
      <c r="B2307" s="390" t="s">
        <v>1210</v>
      </c>
      <c r="C2307" s="390">
        <v>88</v>
      </c>
      <c r="D2307" s="390">
        <v>11</v>
      </c>
      <c r="E2307" s="390" t="s">
        <v>1583</v>
      </c>
      <c r="F2307" t="str">
        <f t="shared" ref="F2307:F2370" si="73">IF(ISBLANK(E2307),"НЕТ","ДА")</f>
        <v>ДА</v>
      </c>
    </row>
    <row r="2308" spans="1:6">
      <c r="A2308" t="str">
        <f t="shared" si="72"/>
        <v>79ivandemidov1</v>
      </c>
      <c r="B2308" s="390" t="s">
        <v>1210</v>
      </c>
      <c r="C2308" s="390">
        <v>79</v>
      </c>
      <c r="D2308" s="390">
        <v>9</v>
      </c>
      <c r="E2308" s="390"/>
      <c r="F2308" t="str">
        <f t="shared" si="73"/>
        <v>НЕТ</v>
      </c>
    </row>
    <row r="2309" spans="1:6">
      <c r="A2309" t="str">
        <f t="shared" si="72"/>
        <v>99ivandemidov1</v>
      </c>
      <c r="B2309" s="390" t="s">
        <v>1210</v>
      </c>
      <c r="C2309" s="390">
        <v>99</v>
      </c>
      <c r="D2309" s="390">
        <v>12</v>
      </c>
      <c r="E2309" s="390" t="s">
        <v>1584</v>
      </c>
      <c r="F2309" t="str">
        <f t="shared" si="73"/>
        <v>ДА</v>
      </c>
    </row>
    <row r="2310" spans="1:6">
      <c r="A2310" t="str">
        <f t="shared" si="72"/>
        <v>33ivandemidov1</v>
      </c>
      <c r="B2310" s="390" t="s">
        <v>1210</v>
      </c>
      <c r="C2310" s="390">
        <v>33</v>
      </c>
      <c r="D2310" s="390">
        <v>9</v>
      </c>
      <c r="E2310" s="390"/>
      <c r="F2310" t="str">
        <f t="shared" si="73"/>
        <v>НЕТ</v>
      </c>
    </row>
    <row r="2311" spans="1:6">
      <c r="A2311" t="str">
        <f t="shared" si="72"/>
        <v>65ivandemidov1</v>
      </c>
      <c r="B2311" s="390" t="s">
        <v>1210</v>
      </c>
      <c r="C2311" s="390">
        <v>65</v>
      </c>
      <c r="D2311" s="390">
        <v>6</v>
      </c>
      <c r="E2311" s="390" t="s">
        <v>1585</v>
      </c>
      <c r="F2311" t="str">
        <f t="shared" si="73"/>
        <v>ДА</v>
      </c>
    </row>
    <row r="2312" spans="1:6">
      <c r="A2312" t="str">
        <f t="shared" si="72"/>
        <v>70ivandemidov1</v>
      </c>
      <c r="B2312" s="390" t="s">
        <v>1210</v>
      </c>
      <c r="C2312" s="390">
        <v>70</v>
      </c>
      <c r="D2312" s="390">
        <v>12</v>
      </c>
      <c r="E2312" s="390" t="s">
        <v>1586</v>
      </c>
      <c r="F2312" t="str">
        <f t="shared" si="73"/>
        <v>ДА</v>
      </c>
    </row>
    <row r="2313" spans="1:6">
      <c r="A2313" t="str">
        <f t="shared" si="72"/>
        <v>5ivandemidov1</v>
      </c>
      <c r="B2313" s="390" t="s">
        <v>1210</v>
      </c>
      <c r="C2313" s="390">
        <v>5</v>
      </c>
      <c r="D2313" s="390">
        <v>4</v>
      </c>
      <c r="E2313" s="390"/>
      <c r="F2313" t="str">
        <f t="shared" si="73"/>
        <v>НЕТ</v>
      </c>
    </row>
    <row r="2314" spans="1:6">
      <c r="A2314" t="str">
        <f t="shared" si="72"/>
        <v>67ivandemidov1</v>
      </c>
      <c r="B2314" s="390" t="s">
        <v>1210</v>
      </c>
      <c r="C2314" s="390">
        <v>67</v>
      </c>
      <c r="D2314" s="390">
        <v>8</v>
      </c>
      <c r="E2314" s="390" t="s">
        <v>1587</v>
      </c>
      <c r="F2314" t="str">
        <f t="shared" si="73"/>
        <v>ДА</v>
      </c>
    </row>
    <row r="2315" spans="1:6">
      <c r="A2315" t="str">
        <f t="shared" si="72"/>
        <v>21ivandemidov1</v>
      </c>
      <c r="B2315" s="390" t="s">
        <v>1210</v>
      </c>
      <c r="C2315" s="390">
        <v>21</v>
      </c>
      <c r="D2315" s="390">
        <v>10</v>
      </c>
      <c r="E2315" s="390" t="s">
        <v>1588</v>
      </c>
      <c r="F2315" t="str">
        <f t="shared" si="73"/>
        <v>ДА</v>
      </c>
    </row>
    <row r="2316" spans="1:6">
      <c r="A2316" t="str">
        <f t="shared" si="72"/>
        <v>59ivandemidov1</v>
      </c>
      <c r="B2316" s="390" t="s">
        <v>1210</v>
      </c>
      <c r="C2316" s="390">
        <v>59</v>
      </c>
      <c r="D2316" s="390">
        <v>12</v>
      </c>
      <c r="E2316" s="390" t="s">
        <v>1589</v>
      </c>
      <c r="F2316" t="str">
        <f t="shared" si="73"/>
        <v>ДА</v>
      </c>
    </row>
    <row r="2317" spans="1:6">
      <c r="A2317" t="str">
        <f t="shared" si="72"/>
        <v>98ivandemidov1</v>
      </c>
      <c r="B2317" s="390" t="s">
        <v>1210</v>
      </c>
      <c r="C2317" s="390">
        <v>98</v>
      </c>
      <c r="D2317" s="390">
        <v>12</v>
      </c>
      <c r="E2317" s="390" t="s">
        <v>1590</v>
      </c>
      <c r="F2317" t="str">
        <f t="shared" si="73"/>
        <v>ДА</v>
      </c>
    </row>
    <row r="2318" spans="1:6">
      <c r="A2318" t="str">
        <f t="shared" si="72"/>
        <v>9ivandemidov1</v>
      </c>
      <c r="B2318" s="390" t="s">
        <v>1210</v>
      </c>
      <c r="C2318" s="390">
        <v>9</v>
      </c>
      <c r="D2318" s="390">
        <v>2</v>
      </c>
      <c r="E2318" s="390" t="s">
        <v>1591</v>
      </c>
      <c r="F2318" t="str">
        <f t="shared" si="73"/>
        <v>ДА</v>
      </c>
    </row>
    <row r="2319" spans="1:6">
      <c r="A2319" t="str">
        <f t="shared" si="72"/>
        <v>111ivandemidov1</v>
      </c>
      <c r="B2319" s="390" t="s">
        <v>1210</v>
      </c>
      <c r="C2319" s="390">
        <v>111</v>
      </c>
      <c r="D2319" s="390">
        <v>6</v>
      </c>
      <c r="E2319" s="390"/>
      <c r="F2319" t="str">
        <f t="shared" si="73"/>
        <v>НЕТ</v>
      </c>
    </row>
    <row r="2320" spans="1:6">
      <c r="A2320" t="str">
        <f t="shared" si="72"/>
        <v>121ivandemidov1</v>
      </c>
      <c r="B2320" s="390" t="s">
        <v>1210</v>
      </c>
      <c r="C2320" s="390">
        <v>121</v>
      </c>
      <c r="D2320" s="390">
        <v>10</v>
      </c>
      <c r="E2320" s="390" t="s">
        <v>1592</v>
      </c>
      <c r="F2320" t="str">
        <f t="shared" si="73"/>
        <v>ДА</v>
      </c>
    </row>
    <row r="2321" spans="1:6">
      <c r="A2321" t="str">
        <f t="shared" si="72"/>
        <v>36ivandemidov1</v>
      </c>
      <c r="B2321" s="390" t="s">
        <v>1210</v>
      </c>
      <c r="C2321" s="390">
        <v>36</v>
      </c>
      <c r="D2321" s="390">
        <v>8</v>
      </c>
      <c r="E2321" s="390"/>
      <c r="F2321" t="str">
        <f t="shared" si="73"/>
        <v>НЕТ</v>
      </c>
    </row>
    <row r="2322" spans="1:6">
      <c r="A2322" t="str">
        <f t="shared" si="72"/>
        <v>19ivandemidov1</v>
      </c>
      <c r="B2322" s="390" t="s">
        <v>1210</v>
      </c>
      <c r="C2322" s="390">
        <v>19</v>
      </c>
      <c r="D2322" s="390">
        <v>8</v>
      </c>
      <c r="E2322" s="390"/>
      <c r="F2322" t="str">
        <f t="shared" si="73"/>
        <v>НЕТ</v>
      </c>
    </row>
    <row r="2323" spans="1:6">
      <c r="A2323" t="str">
        <f t="shared" si="72"/>
        <v>40ivandemidov1</v>
      </c>
      <c r="B2323" s="390" t="s">
        <v>1210</v>
      </c>
      <c r="C2323" s="390">
        <v>40</v>
      </c>
      <c r="D2323" s="390">
        <v>12</v>
      </c>
      <c r="E2323" s="390" t="s">
        <v>1593</v>
      </c>
      <c r="F2323" t="str">
        <f t="shared" si="73"/>
        <v>ДА</v>
      </c>
    </row>
    <row r="2324" spans="1:6">
      <c r="A2324" t="str">
        <f t="shared" si="72"/>
        <v>112ivandemidov1</v>
      </c>
      <c r="B2324" s="390" t="s">
        <v>1210</v>
      </c>
      <c r="C2324" s="390">
        <v>112</v>
      </c>
      <c r="D2324" s="390">
        <v>10</v>
      </c>
      <c r="E2324" s="390" t="s">
        <v>1594</v>
      </c>
      <c r="F2324" t="str">
        <f t="shared" si="73"/>
        <v>ДА</v>
      </c>
    </row>
    <row r="2325" spans="1:6">
      <c r="A2325" t="str">
        <f t="shared" si="72"/>
        <v>75ivandemidov1</v>
      </c>
      <c r="B2325" s="390" t="s">
        <v>1210</v>
      </c>
      <c r="C2325" s="390">
        <v>75</v>
      </c>
      <c r="D2325" s="390">
        <v>4</v>
      </c>
      <c r="E2325" s="390" t="s">
        <v>1595</v>
      </c>
      <c r="F2325" t="str">
        <f t="shared" si="73"/>
        <v>ДА</v>
      </c>
    </row>
    <row r="2326" spans="1:6">
      <c r="A2326" t="str">
        <f t="shared" si="72"/>
        <v>113ivandemidov1</v>
      </c>
      <c r="B2326" s="390" t="s">
        <v>1210</v>
      </c>
      <c r="C2326" s="390">
        <v>113</v>
      </c>
      <c r="D2326" s="390">
        <v>10</v>
      </c>
      <c r="E2326" s="390" t="s">
        <v>1596</v>
      </c>
      <c r="F2326" t="str">
        <f t="shared" si="73"/>
        <v>ДА</v>
      </c>
    </row>
    <row r="2327" spans="1:6" ht="30">
      <c r="A2327" t="str">
        <f t="shared" si="72"/>
        <v>23ivandemidov1</v>
      </c>
      <c r="B2327" s="390" t="s">
        <v>1210</v>
      </c>
      <c r="C2327" s="390">
        <v>23</v>
      </c>
      <c r="D2327" s="390">
        <v>6</v>
      </c>
      <c r="E2327" s="390" t="s">
        <v>1597</v>
      </c>
      <c r="F2327" t="str">
        <f t="shared" si="73"/>
        <v>ДА</v>
      </c>
    </row>
    <row r="2328" spans="1:6">
      <c r="A2328" t="str">
        <f t="shared" si="72"/>
        <v>66ivandemidov1</v>
      </c>
      <c r="B2328" s="390" t="s">
        <v>1210</v>
      </c>
      <c r="C2328" s="390">
        <v>66</v>
      </c>
      <c r="D2328" s="390">
        <v>8</v>
      </c>
      <c r="E2328" s="390"/>
      <c r="F2328" t="str">
        <f t="shared" si="73"/>
        <v>НЕТ</v>
      </c>
    </row>
    <row r="2329" spans="1:6">
      <c r="A2329" t="str">
        <f t="shared" si="72"/>
        <v>81ivandemidov1</v>
      </c>
      <c r="B2329" s="390" t="s">
        <v>1210</v>
      </c>
      <c r="C2329" s="390">
        <v>81</v>
      </c>
      <c r="D2329" s="390">
        <v>4</v>
      </c>
      <c r="E2329" s="390"/>
      <c r="F2329" t="str">
        <f t="shared" si="73"/>
        <v>НЕТ</v>
      </c>
    </row>
    <row r="2330" spans="1:6" ht="30">
      <c r="A2330" t="str">
        <f t="shared" si="72"/>
        <v>56ivandemidov1</v>
      </c>
      <c r="B2330" s="390" t="s">
        <v>1210</v>
      </c>
      <c r="C2330" s="390">
        <v>56</v>
      </c>
      <c r="D2330" s="390">
        <v>12</v>
      </c>
      <c r="E2330" s="390" t="s">
        <v>1598</v>
      </c>
      <c r="F2330" t="str">
        <f t="shared" si="73"/>
        <v>ДА</v>
      </c>
    </row>
    <row r="2331" spans="1:6">
      <c r="A2331" t="str">
        <f t="shared" si="72"/>
        <v>54ivandemidov1</v>
      </c>
      <c r="B2331" s="390" t="s">
        <v>1210</v>
      </c>
      <c r="C2331" s="390">
        <v>54</v>
      </c>
      <c r="D2331" s="390">
        <v>6</v>
      </c>
      <c r="E2331" s="390"/>
      <c r="F2331" t="str">
        <f t="shared" si="73"/>
        <v>НЕТ</v>
      </c>
    </row>
    <row r="2332" spans="1:6">
      <c r="A2332" t="str">
        <f t="shared" si="72"/>
        <v>139ivandemidov1</v>
      </c>
      <c r="B2332" s="390" t="s">
        <v>1210</v>
      </c>
      <c r="C2332" s="390">
        <v>139</v>
      </c>
      <c r="D2332" s="390">
        <v>10</v>
      </c>
      <c r="E2332" s="390" t="s">
        <v>1599</v>
      </c>
      <c r="F2332" t="str">
        <f t="shared" si="73"/>
        <v>ДА</v>
      </c>
    </row>
    <row r="2333" spans="1:6" ht="30">
      <c r="A2333" t="str">
        <f t="shared" si="72"/>
        <v>49ivandemidov1</v>
      </c>
      <c r="B2333" s="390" t="s">
        <v>1210</v>
      </c>
      <c r="C2333" s="390">
        <v>49</v>
      </c>
      <c r="D2333" s="390">
        <v>12</v>
      </c>
      <c r="E2333" s="390" t="s">
        <v>1600</v>
      </c>
      <c r="F2333" t="str">
        <f t="shared" si="73"/>
        <v>ДА</v>
      </c>
    </row>
    <row r="2334" spans="1:6">
      <c r="A2334" t="str">
        <f t="shared" si="72"/>
        <v>22ivandemidov1</v>
      </c>
      <c r="B2334" s="390" t="s">
        <v>1210</v>
      </c>
      <c r="C2334" s="390">
        <v>22</v>
      </c>
      <c r="D2334" s="390">
        <v>2</v>
      </c>
      <c r="E2334" s="390" t="s">
        <v>1601</v>
      </c>
      <c r="F2334" t="str">
        <f t="shared" si="73"/>
        <v>ДА</v>
      </c>
    </row>
    <row r="2335" spans="1:6">
      <c r="A2335" t="str">
        <f t="shared" si="72"/>
        <v>7ivandemidov1</v>
      </c>
      <c r="B2335" s="390" t="s">
        <v>1210</v>
      </c>
      <c r="C2335" s="390">
        <v>7</v>
      </c>
      <c r="D2335" s="390">
        <v>12</v>
      </c>
      <c r="E2335" s="390" t="s">
        <v>1602</v>
      </c>
      <c r="F2335" t="str">
        <f t="shared" si="73"/>
        <v>ДА</v>
      </c>
    </row>
    <row r="2336" spans="1:6">
      <c r="A2336" t="str">
        <f t="shared" si="72"/>
        <v>25ivandemidov1</v>
      </c>
      <c r="B2336" s="390" t="s">
        <v>1210</v>
      </c>
      <c r="C2336" s="390">
        <v>25</v>
      </c>
      <c r="D2336" s="390">
        <v>6</v>
      </c>
      <c r="E2336" s="390"/>
      <c r="F2336" t="str">
        <f t="shared" si="73"/>
        <v>НЕТ</v>
      </c>
    </row>
    <row r="2337" spans="1:6">
      <c r="A2337" t="str">
        <f t="shared" si="72"/>
        <v>96ivandemidov1</v>
      </c>
      <c r="B2337" s="390" t="s">
        <v>1210</v>
      </c>
      <c r="C2337" s="390">
        <v>96</v>
      </c>
      <c r="D2337" s="390">
        <v>4</v>
      </c>
      <c r="E2337" s="390"/>
      <c r="F2337" t="str">
        <f t="shared" si="73"/>
        <v>НЕТ</v>
      </c>
    </row>
    <row r="2338" spans="1:6">
      <c r="A2338" t="str">
        <f t="shared" si="72"/>
        <v>76ivandemidov1</v>
      </c>
      <c r="B2338" s="390" t="s">
        <v>1210</v>
      </c>
      <c r="C2338" s="390">
        <v>76</v>
      </c>
      <c r="D2338" s="390">
        <v>2</v>
      </c>
      <c r="E2338" s="390" t="s">
        <v>1603</v>
      </c>
      <c r="F2338" t="str">
        <f t="shared" si="73"/>
        <v>ДА</v>
      </c>
    </row>
    <row r="2339" spans="1:6">
      <c r="A2339" t="str">
        <f t="shared" si="72"/>
        <v>128ivandemidov1</v>
      </c>
      <c r="B2339" s="390" t="s">
        <v>1210</v>
      </c>
      <c r="C2339" s="390">
        <v>128</v>
      </c>
      <c r="D2339" s="390">
        <v>8</v>
      </c>
      <c r="E2339" s="390" t="s">
        <v>1604</v>
      </c>
      <c r="F2339" t="str">
        <f t="shared" si="73"/>
        <v>ДА</v>
      </c>
    </row>
    <row r="2340" spans="1:6">
      <c r="A2340" t="str">
        <f t="shared" si="72"/>
        <v>106ivandemidov1</v>
      </c>
      <c r="B2340" s="390" t="s">
        <v>1210</v>
      </c>
      <c r="C2340" s="390">
        <v>106</v>
      </c>
      <c r="D2340" s="390">
        <v>10</v>
      </c>
      <c r="E2340" s="390" t="s">
        <v>1605</v>
      </c>
      <c r="F2340" t="str">
        <f t="shared" si="73"/>
        <v>ДА</v>
      </c>
    </row>
    <row r="2341" spans="1:6">
      <c r="A2341" t="str">
        <f t="shared" si="72"/>
        <v>108ivandemidov1</v>
      </c>
      <c r="B2341" s="390" t="s">
        <v>1210</v>
      </c>
      <c r="C2341" s="390">
        <v>108</v>
      </c>
      <c r="D2341" s="390">
        <v>10</v>
      </c>
      <c r="E2341" s="390" t="s">
        <v>1606</v>
      </c>
      <c r="F2341" t="str">
        <f t="shared" si="73"/>
        <v>ДА</v>
      </c>
    </row>
    <row r="2342" spans="1:6">
      <c r="A2342" t="str">
        <f t="shared" si="72"/>
        <v>28ivandemidov1</v>
      </c>
      <c r="B2342" s="390" t="s">
        <v>1210</v>
      </c>
      <c r="C2342" s="390">
        <v>28</v>
      </c>
      <c r="D2342" s="390">
        <v>8</v>
      </c>
      <c r="E2342" s="390" t="s">
        <v>1607</v>
      </c>
      <c r="F2342" t="str">
        <f t="shared" si="73"/>
        <v>ДА</v>
      </c>
    </row>
    <row r="2343" spans="1:6">
      <c r="A2343" t="str">
        <f t="shared" si="72"/>
        <v>45ivandemidov1</v>
      </c>
      <c r="B2343" s="390" t="s">
        <v>1210</v>
      </c>
      <c r="C2343" s="390">
        <v>45</v>
      </c>
      <c r="D2343" s="390">
        <v>2</v>
      </c>
      <c r="E2343" s="390" t="s">
        <v>1608</v>
      </c>
      <c r="F2343" t="str">
        <f t="shared" si="73"/>
        <v>ДА</v>
      </c>
    </row>
    <row r="2344" spans="1:6">
      <c r="A2344" t="str">
        <f t="shared" si="72"/>
        <v>14ivandemidov1</v>
      </c>
      <c r="B2344" s="390" t="s">
        <v>1210</v>
      </c>
      <c r="C2344" s="390">
        <v>14</v>
      </c>
      <c r="D2344" s="390">
        <v>4</v>
      </c>
      <c r="E2344" s="390"/>
      <c r="F2344" t="str">
        <f t="shared" si="73"/>
        <v>НЕТ</v>
      </c>
    </row>
    <row r="2345" spans="1:6">
      <c r="A2345" t="str">
        <f t="shared" si="72"/>
        <v>101ivandemidov1</v>
      </c>
      <c r="B2345" s="390" t="s">
        <v>1210</v>
      </c>
      <c r="C2345" s="390">
        <v>101</v>
      </c>
      <c r="D2345" s="390">
        <v>6</v>
      </c>
      <c r="E2345" s="390"/>
      <c r="F2345" t="str">
        <f t="shared" si="73"/>
        <v>НЕТ</v>
      </c>
    </row>
    <row r="2346" spans="1:6" ht="30">
      <c r="A2346" t="str">
        <f t="shared" si="72"/>
        <v>18ivandemidov1</v>
      </c>
      <c r="B2346" s="390" t="s">
        <v>1210</v>
      </c>
      <c r="C2346" s="390">
        <v>18</v>
      </c>
      <c r="D2346" s="390">
        <v>12</v>
      </c>
      <c r="E2346" s="390" t="s">
        <v>1609</v>
      </c>
      <c r="F2346" t="str">
        <f t="shared" si="73"/>
        <v>ДА</v>
      </c>
    </row>
    <row r="2347" spans="1:6">
      <c r="A2347" t="str">
        <f t="shared" si="72"/>
        <v>118ivandemidov1</v>
      </c>
      <c r="B2347" s="390" t="s">
        <v>1210</v>
      </c>
      <c r="C2347" s="390">
        <v>118</v>
      </c>
      <c r="D2347" s="390">
        <v>8</v>
      </c>
      <c r="E2347" s="390"/>
      <c r="F2347" t="str">
        <f t="shared" si="73"/>
        <v>НЕТ</v>
      </c>
    </row>
    <row r="2348" spans="1:6">
      <c r="A2348" t="str">
        <f t="shared" si="72"/>
        <v>48ivandemidov1</v>
      </c>
      <c r="B2348" s="390" t="s">
        <v>1210</v>
      </c>
      <c r="C2348" s="390">
        <v>48</v>
      </c>
      <c r="D2348" s="390">
        <v>12</v>
      </c>
      <c r="E2348" s="390" t="s">
        <v>1610</v>
      </c>
      <c r="F2348" t="str">
        <f t="shared" si="73"/>
        <v>ДА</v>
      </c>
    </row>
    <row r="2349" spans="1:6">
      <c r="A2349" t="str">
        <f t="shared" si="72"/>
        <v>97ivandemidov1</v>
      </c>
      <c r="B2349" s="390" t="s">
        <v>1210</v>
      </c>
      <c r="C2349" s="390">
        <v>97</v>
      </c>
      <c r="D2349" s="390">
        <v>7</v>
      </c>
      <c r="E2349" s="390" t="s">
        <v>1611</v>
      </c>
      <c r="F2349" t="str">
        <f t="shared" si="73"/>
        <v>ДА</v>
      </c>
    </row>
    <row r="2350" spans="1:6" ht="30">
      <c r="A2350" t="str">
        <f t="shared" si="72"/>
        <v>125ivandemidov1</v>
      </c>
      <c r="B2350" s="390" t="s">
        <v>1210</v>
      </c>
      <c r="C2350" s="390">
        <v>125</v>
      </c>
      <c r="D2350" s="390">
        <v>10</v>
      </c>
      <c r="E2350" s="390" t="s">
        <v>1612</v>
      </c>
      <c r="F2350" t="str">
        <f t="shared" si="73"/>
        <v>ДА</v>
      </c>
    </row>
    <row r="2351" spans="1:6">
      <c r="A2351" t="str">
        <f t="shared" si="72"/>
        <v>84ivandemidov1</v>
      </c>
      <c r="B2351" s="390" t="s">
        <v>1210</v>
      </c>
      <c r="C2351" s="390">
        <v>84</v>
      </c>
      <c r="D2351" s="390">
        <v>9</v>
      </c>
      <c r="E2351" s="390"/>
      <c r="F2351" t="str">
        <f t="shared" si="73"/>
        <v>НЕТ</v>
      </c>
    </row>
    <row r="2352" spans="1:6">
      <c r="A2352" t="str">
        <f t="shared" si="72"/>
        <v>68ivandemidov1</v>
      </c>
      <c r="B2352" s="390" t="s">
        <v>1210</v>
      </c>
      <c r="C2352" s="390">
        <v>68</v>
      </c>
      <c r="D2352" s="390">
        <v>11</v>
      </c>
      <c r="E2352" s="390" t="s">
        <v>1613</v>
      </c>
      <c r="F2352" t="str">
        <f t="shared" si="73"/>
        <v>ДА</v>
      </c>
    </row>
    <row r="2353" spans="1:6">
      <c r="A2353" t="str">
        <f t="shared" si="72"/>
        <v>127ivandemidov1</v>
      </c>
      <c r="B2353" s="390" t="s">
        <v>1210</v>
      </c>
      <c r="C2353" s="390">
        <v>127</v>
      </c>
      <c r="D2353" s="390">
        <v>4</v>
      </c>
      <c r="E2353" s="390" t="s">
        <v>1614</v>
      </c>
      <c r="F2353" t="str">
        <f t="shared" si="73"/>
        <v>ДА</v>
      </c>
    </row>
    <row r="2354" spans="1:6" ht="30">
      <c r="A2354" t="str">
        <f t="shared" si="72"/>
        <v>142ivandemidov1</v>
      </c>
      <c r="B2354" s="390" t="s">
        <v>1210</v>
      </c>
      <c r="C2354" s="390">
        <v>142</v>
      </c>
      <c r="D2354" s="390">
        <v>12</v>
      </c>
      <c r="E2354" s="390" t="s">
        <v>1615</v>
      </c>
      <c r="F2354" t="str">
        <f t="shared" si="73"/>
        <v>ДА</v>
      </c>
    </row>
    <row r="2355" spans="1:6">
      <c r="A2355" t="str">
        <f t="shared" si="72"/>
        <v>145ivandemidov1</v>
      </c>
      <c r="B2355" s="390" t="s">
        <v>1210</v>
      </c>
      <c r="C2355" s="390">
        <v>145</v>
      </c>
      <c r="D2355" s="390">
        <v>8</v>
      </c>
      <c r="E2355" s="390"/>
      <c r="F2355" t="str">
        <f t="shared" si="73"/>
        <v>НЕТ</v>
      </c>
    </row>
    <row r="2356" spans="1:6">
      <c r="A2356" t="str">
        <f t="shared" si="72"/>
        <v>92ivandemidov1</v>
      </c>
      <c r="B2356" s="390" t="s">
        <v>1210</v>
      </c>
      <c r="C2356" s="390">
        <v>92</v>
      </c>
      <c r="D2356" s="390">
        <v>6</v>
      </c>
      <c r="E2356" s="390"/>
      <c r="F2356" t="str">
        <f t="shared" si="73"/>
        <v>НЕТ</v>
      </c>
    </row>
    <row r="2357" spans="1:6">
      <c r="A2357" t="str">
        <f t="shared" si="72"/>
        <v>80ivandemidov1</v>
      </c>
      <c r="B2357" s="390" t="s">
        <v>1210</v>
      </c>
      <c r="C2357" s="390">
        <v>80</v>
      </c>
      <c r="D2357" s="390">
        <v>4</v>
      </c>
      <c r="E2357" s="390" t="s">
        <v>1616</v>
      </c>
      <c r="F2357" t="str">
        <f t="shared" si="73"/>
        <v>ДА</v>
      </c>
    </row>
    <row r="2358" spans="1:6">
      <c r="A2358" t="str">
        <f t="shared" si="72"/>
        <v>159ivandemidov1</v>
      </c>
      <c r="B2358" s="390" t="s">
        <v>1210</v>
      </c>
      <c r="C2358" s="390">
        <v>159</v>
      </c>
      <c r="D2358" s="390">
        <v>10</v>
      </c>
      <c r="E2358" s="390" t="s">
        <v>1617</v>
      </c>
      <c r="F2358" t="str">
        <f t="shared" si="73"/>
        <v>ДА</v>
      </c>
    </row>
    <row r="2359" spans="1:6">
      <c r="A2359" t="str">
        <f t="shared" si="72"/>
        <v>105ivandemidov1</v>
      </c>
      <c r="B2359" s="390" t="s">
        <v>1210</v>
      </c>
      <c r="C2359" s="390">
        <v>105</v>
      </c>
      <c r="D2359" s="390">
        <v>12</v>
      </c>
      <c r="E2359" s="390" t="s">
        <v>1618</v>
      </c>
      <c r="F2359" t="str">
        <f t="shared" si="73"/>
        <v>ДА</v>
      </c>
    </row>
    <row r="2360" spans="1:6">
      <c r="A2360" t="str">
        <f t="shared" si="72"/>
        <v>20ivandemidov1</v>
      </c>
      <c r="B2360" s="390" t="s">
        <v>1210</v>
      </c>
      <c r="C2360" s="390">
        <v>20</v>
      </c>
      <c r="D2360" s="390">
        <v>10</v>
      </c>
      <c r="E2360" s="390" t="s">
        <v>1619</v>
      </c>
      <c r="F2360" t="str">
        <f t="shared" si="73"/>
        <v>ДА</v>
      </c>
    </row>
    <row r="2361" spans="1:6">
      <c r="A2361" t="str">
        <f t="shared" si="72"/>
        <v>31ivandemidov1</v>
      </c>
      <c r="B2361" s="390" t="s">
        <v>1210</v>
      </c>
      <c r="C2361" s="390">
        <v>31</v>
      </c>
      <c r="D2361" s="390">
        <v>12</v>
      </c>
      <c r="E2361" s="390" t="s">
        <v>1620</v>
      </c>
      <c r="F2361" t="str">
        <f t="shared" si="73"/>
        <v>ДА</v>
      </c>
    </row>
    <row r="2362" spans="1:6">
      <c r="A2362" t="str">
        <f t="shared" si="72"/>
        <v>57ivandemidov1</v>
      </c>
      <c r="B2362" s="390" t="s">
        <v>1210</v>
      </c>
      <c r="C2362" s="390">
        <v>57</v>
      </c>
      <c r="D2362" s="390">
        <v>4</v>
      </c>
      <c r="E2362" s="390"/>
      <c r="F2362" t="str">
        <f t="shared" si="73"/>
        <v>НЕТ</v>
      </c>
    </row>
    <row r="2363" spans="1:6">
      <c r="A2363" t="str">
        <f t="shared" si="72"/>
        <v>138ivandemidov1</v>
      </c>
      <c r="B2363" s="390" t="s">
        <v>1210</v>
      </c>
      <c r="C2363" s="390">
        <v>138</v>
      </c>
      <c r="D2363" s="390">
        <v>6</v>
      </c>
      <c r="E2363" s="390" t="s">
        <v>1621</v>
      </c>
      <c r="F2363" t="str">
        <f t="shared" si="73"/>
        <v>ДА</v>
      </c>
    </row>
    <row r="2364" spans="1:6">
      <c r="A2364" t="str">
        <f t="shared" si="72"/>
        <v>12ivandemidov1</v>
      </c>
      <c r="B2364" s="390" t="s">
        <v>1210</v>
      </c>
      <c r="C2364" s="390">
        <v>12</v>
      </c>
      <c r="D2364" s="390">
        <v>4</v>
      </c>
      <c r="E2364" s="390"/>
      <c r="F2364" t="str">
        <f t="shared" si="73"/>
        <v>НЕТ</v>
      </c>
    </row>
    <row r="2365" spans="1:6">
      <c r="A2365" t="str">
        <f t="shared" si="72"/>
        <v>86ivandemidov1</v>
      </c>
      <c r="B2365" s="390" t="s">
        <v>1210</v>
      </c>
      <c r="C2365" s="390">
        <v>86</v>
      </c>
      <c r="D2365" s="390">
        <v>12</v>
      </c>
      <c r="E2365" s="390" t="s">
        <v>1622</v>
      </c>
      <c r="F2365" t="str">
        <f t="shared" si="73"/>
        <v>ДА</v>
      </c>
    </row>
    <row r="2366" spans="1:6">
      <c r="A2366" t="str">
        <f t="shared" si="72"/>
        <v>64ivandemidov1</v>
      </c>
      <c r="B2366" s="390" t="s">
        <v>1210</v>
      </c>
      <c r="C2366" s="390">
        <v>64</v>
      </c>
      <c r="D2366" s="390">
        <v>4</v>
      </c>
      <c r="E2366" s="390"/>
      <c r="F2366" t="str">
        <f t="shared" si="73"/>
        <v>НЕТ</v>
      </c>
    </row>
    <row r="2367" spans="1:6">
      <c r="A2367" t="str">
        <f t="shared" si="72"/>
        <v>15ivandemidov1</v>
      </c>
      <c r="B2367" s="390" t="s">
        <v>1210</v>
      </c>
      <c r="C2367" s="390">
        <v>15</v>
      </c>
      <c r="D2367" s="390">
        <v>2</v>
      </c>
      <c r="E2367" s="390" t="s">
        <v>1623</v>
      </c>
      <c r="F2367" t="str">
        <f t="shared" si="73"/>
        <v>ДА</v>
      </c>
    </row>
    <row r="2368" spans="1:6">
      <c r="A2368" t="str">
        <f t="shared" si="72"/>
        <v>114ivandemidov1</v>
      </c>
      <c r="B2368" s="390" t="s">
        <v>1210</v>
      </c>
      <c r="C2368" s="390">
        <v>114</v>
      </c>
      <c r="D2368" s="390">
        <v>9</v>
      </c>
      <c r="E2368" s="390"/>
      <c r="F2368" t="str">
        <f t="shared" si="73"/>
        <v>НЕТ</v>
      </c>
    </row>
    <row r="2369" spans="1:6">
      <c r="A2369" t="str">
        <f t="shared" si="72"/>
        <v>144ivandemidov1</v>
      </c>
      <c r="B2369" s="390" t="s">
        <v>1210</v>
      </c>
      <c r="C2369" s="390">
        <v>144</v>
      </c>
      <c r="D2369" s="390">
        <v>10</v>
      </c>
      <c r="E2369" s="390" t="s">
        <v>1624</v>
      </c>
      <c r="F2369" t="str">
        <f t="shared" si="73"/>
        <v>ДА</v>
      </c>
    </row>
    <row r="2370" spans="1:6">
      <c r="A2370" t="str">
        <f t="shared" si="72"/>
        <v>37ivandemidov1</v>
      </c>
      <c r="B2370" s="390" t="s">
        <v>1210</v>
      </c>
      <c r="C2370" s="390">
        <v>37</v>
      </c>
      <c r="D2370" s="390">
        <v>11</v>
      </c>
      <c r="E2370" s="390" t="s">
        <v>1625</v>
      </c>
      <c r="F2370" t="str">
        <f t="shared" si="73"/>
        <v>ДА</v>
      </c>
    </row>
    <row r="2371" spans="1:6">
      <c r="A2371" t="str">
        <f t="shared" ref="A2371:A2434" si="74">CONCATENATE(C2371,B2371)</f>
        <v>135ivandemidov1</v>
      </c>
      <c r="B2371" s="390" t="s">
        <v>1210</v>
      </c>
      <c r="C2371" s="390">
        <v>135</v>
      </c>
      <c r="D2371" s="390">
        <v>8</v>
      </c>
      <c r="E2371" s="390" t="s">
        <v>1626</v>
      </c>
      <c r="F2371" t="str">
        <f t="shared" ref="F2371:F2434" si="75">IF(ISBLANK(E2371),"НЕТ","ДА")</f>
        <v>ДА</v>
      </c>
    </row>
    <row r="2372" spans="1:6">
      <c r="A2372" t="str">
        <f t="shared" si="74"/>
        <v>26ivandemidov1</v>
      </c>
      <c r="B2372" s="390" t="s">
        <v>1210</v>
      </c>
      <c r="C2372" s="390">
        <v>26</v>
      </c>
      <c r="D2372" s="390">
        <v>6</v>
      </c>
      <c r="E2372" s="390"/>
      <c r="F2372" t="str">
        <f t="shared" si="75"/>
        <v>НЕТ</v>
      </c>
    </row>
    <row r="2373" spans="1:6">
      <c r="A2373" t="str">
        <f t="shared" si="74"/>
        <v>58ivandemidov1</v>
      </c>
      <c r="B2373" s="390" t="s">
        <v>1210</v>
      </c>
      <c r="C2373" s="390">
        <v>58</v>
      </c>
      <c r="D2373" s="390">
        <v>4</v>
      </c>
      <c r="E2373" s="390"/>
      <c r="F2373" t="str">
        <f t="shared" si="75"/>
        <v>НЕТ</v>
      </c>
    </row>
    <row r="2374" spans="1:6">
      <c r="A2374" t="str">
        <f t="shared" si="74"/>
        <v>43ivandemidov1</v>
      </c>
      <c r="B2374" s="390" t="s">
        <v>1210</v>
      </c>
      <c r="C2374" s="390">
        <v>43</v>
      </c>
      <c r="D2374" s="390">
        <v>2</v>
      </c>
      <c r="E2374" s="390" t="s">
        <v>1627</v>
      </c>
      <c r="F2374" t="str">
        <f t="shared" si="75"/>
        <v>ДА</v>
      </c>
    </row>
    <row r="2375" spans="1:6">
      <c r="A2375" t="str">
        <f t="shared" si="74"/>
        <v>110ivandemidov1</v>
      </c>
      <c r="B2375" s="390" t="s">
        <v>1210</v>
      </c>
      <c r="C2375" s="390">
        <v>110</v>
      </c>
      <c r="D2375" s="390">
        <v>10</v>
      </c>
      <c r="E2375" s="390" t="s">
        <v>1628</v>
      </c>
      <c r="F2375" t="str">
        <f t="shared" si="75"/>
        <v>ДА</v>
      </c>
    </row>
    <row r="2376" spans="1:6">
      <c r="A2376" t="str">
        <f t="shared" si="74"/>
        <v>120ivandemidov1</v>
      </c>
      <c r="B2376" s="390" t="s">
        <v>1210</v>
      </c>
      <c r="C2376" s="390">
        <v>120</v>
      </c>
      <c r="D2376" s="390">
        <v>6</v>
      </c>
      <c r="E2376" s="390"/>
      <c r="F2376" t="str">
        <f t="shared" si="75"/>
        <v>НЕТ</v>
      </c>
    </row>
    <row r="2377" spans="1:6" ht="45">
      <c r="A2377" t="str">
        <f t="shared" si="74"/>
        <v>154ivandemidov1</v>
      </c>
      <c r="B2377" s="390" t="s">
        <v>1210</v>
      </c>
      <c r="C2377" s="390">
        <v>154</v>
      </c>
      <c r="D2377" s="390">
        <v>12</v>
      </c>
      <c r="E2377" s="390" t="s">
        <v>1629</v>
      </c>
      <c r="F2377" t="str">
        <f t="shared" si="75"/>
        <v>ДА</v>
      </c>
    </row>
    <row r="2378" spans="1:6">
      <c r="A2378" t="str">
        <f t="shared" si="74"/>
        <v>44ivandemidov1</v>
      </c>
      <c r="B2378" s="390" t="s">
        <v>1210</v>
      </c>
      <c r="C2378" s="390">
        <v>44</v>
      </c>
      <c r="D2378" s="390">
        <v>4</v>
      </c>
      <c r="E2378" s="390"/>
      <c r="F2378" t="str">
        <f t="shared" si="75"/>
        <v>НЕТ</v>
      </c>
    </row>
    <row r="2379" spans="1:6">
      <c r="A2379" t="str">
        <f t="shared" si="74"/>
        <v>155ivandemidov1</v>
      </c>
      <c r="B2379" s="390" t="s">
        <v>1210</v>
      </c>
      <c r="C2379" s="390">
        <v>155</v>
      </c>
      <c r="D2379" s="390">
        <v>8</v>
      </c>
      <c r="E2379" s="390"/>
      <c r="F2379" t="str">
        <f t="shared" si="75"/>
        <v>НЕТ</v>
      </c>
    </row>
    <row r="2380" spans="1:6">
      <c r="A2380" t="str">
        <f t="shared" si="74"/>
        <v>62ivandemidov1</v>
      </c>
      <c r="B2380" s="390" t="s">
        <v>1210</v>
      </c>
      <c r="C2380" s="390">
        <v>62</v>
      </c>
      <c r="D2380" s="390">
        <v>4</v>
      </c>
      <c r="E2380" s="390"/>
      <c r="F2380" t="str">
        <f t="shared" si="75"/>
        <v>НЕТ</v>
      </c>
    </row>
    <row r="2381" spans="1:6" ht="45">
      <c r="A2381" t="str">
        <f t="shared" si="74"/>
        <v>147ivandemidov1</v>
      </c>
      <c r="B2381" s="390" t="s">
        <v>1210</v>
      </c>
      <c r="C2381" s="390">
        <v>147</v>
      </c>
      <c r="D2381" s="390">
        <v>10</v>
      </c>
      <c r="E2381" s="390" t="s">
        <v>1630</v>
      </c>
      <c r="F2381" t="str">
        <f t="shared" si="75"/>
        <v>ДА</v>
      </c>
    </row>
    <row r="2382" spans="1:6">
      <c r="A2382" t="str">
        <f t="shared" si="74"/>
        <v>103ivandemidov1</v>
      </c>
      <c r="B2382" s="390" t="s">
        <v>1210</v>
      </c>
      <c r="C2382" s="390">
        <v>103</v>
      </c>
      <c r="D2382" s="390">
        <v>8</v>
      </c>
      <c r="E2382" s="390"/>
      <c r="F2382" t="str">
        <f t="shared" si="75"/>
        <v>НЕТ</v>
      </c>
    </row>
    <row r="2383" spans="1:6">
      <c r="A2383" t="str">
        <f t="shared" si="74"/>
        <v>3ivandemidov1</v>
      </c>
      <c r="B2383" s="390" t="s">
        <v>1210</v>
      </c>
      <c r="C2383" s="390">
        <v>3</v>
      </c>
      <c r="D2383" s="390">
        <v>12</v>
      </c>
      <c r="E2383" s="390" t="s">
        <v>1631</v>
      </c>
      <c r="F2383" t="str">
        <f t="shared" si="75"/>
        <v>ДА</v>
      </c>
    </row>
    <row r="2384" spans="1:6">
      <c r="A2384" t="str">
        <f t="shared" si="74"/>
        <v>73ivandemidov1</v>
      </c>
      <c r="B2384" s="390" t="s">
        <v>1210</v>
      </c>
      <c r="C2384" s="390">
        <v>73</v>
      </c>
      <c r="D2384" s="390">
        <v>6</v>
      </c>
      <c r="E2384" s="390"/>
      <c r="F2384" t="str">
        <f t="shared" si="75"/>
        <v>НЕТ</v>
      </c>
    </row>
    <row r="2385" spans="1:6">
      <c r="A2385" t="str">
        <f t="shared" si="74"/>
        <v>24ivandemidov1</v>
      </c>
      <c r="B2385" s="390" t="s">
        <v>1210</v>
      </c>
      <c r="C2385" s="390">
        <v>24</v>
      </c>
      <c r="D2385" s="390">
        <v>12</v>
      </c>
      <c r="E2385" s="390" t="s">
        <v>1632</v>
      </c>
      <c r="F2385" t="str">
        <f t="shared" si="75"/>
        <v>ДА</v>
      </c>
    </row>
    <row r="2386" spans="1:6">
      <c r="A2386" t="str">
        <f t="shared" si="74"/>
        <v>41ivandemidov1</v>
      </c>
      <c r="B2386" s="390" t="s">
        <v>1210</v>
      </c>
      <c r="C2386" s="390">
        <v>41</v>
      </c>
      <c r="D2386" s="390">
        <v>2</v>
      </c>
      <c r="E2386" s="390" t="s">
        <v>1633</v>
      </c>
      <c r="F2386" t="str">
        <f t="shared" si="75"/>
        <v>ДА</v>
      </c>
    </row>
    <row r="2387" spans="1:6">
      <c r="A2387" t="str">
        <f t="shared" si="74"/>
        <v>35ivandemidov1</v>
      </c>
      <c r="B2387" s="390" t="s">
        <v>1210</v>
      </c>
      <c r="C2387" s="390">
        <v>35</v>
      </c>
      <c r="D2387" s="390">
        <v>10</v>
      </c>
      <c r="E2387" s="390" t="s">
        <v>1634</v>
      </c>
      <c r="F2387" t="str">
        <f t="shared" si="75"/>
        <v>ДА</v>
      </c>
    </row>
    <row r="2388" spans="1:6">
      <c r="A2388" t="str">
        <f t="shared" si="74"/>
        <v>63ivandemidov1</v>
      </c>
      <c r="B2388" s="390" t="s">
        <v>1210</v>
      </c>
      <c r="C2388" s="390">
        <v>63</v>
      </c>
      <c r="D2388" s="390">
        <v>4</v>
      </c>
      <c r="E2388" s="390"/>
      <c r="F2388" t="str">
        <f t="shared" si="75"/>
        <v>НЕТ</v>
      </c>
    </row>
    <row r="2389" spans="1:6">
      <c r="A2389" t="str">
        <f t="shared" si="74"/>
        <v>42ivandemidov1</v>
      </c>
      <c r="B2389" s="390" t="s">
        <v>1210</v>
      </c>
      <c r="C2389" s="390">
        <v>42</v>
      </c>
      <c r="D2389" s="390">
        <v>4</v>
      </c>
      <c r="E2389" s="390"/>
      <c r="F2389" t="str">
        <f t="shared" si="75"/>
        <v>НЕТ</v>
      </c>
    </row>
    <row r="2390" spans="1:6">
      <c r="A2390" t="str">
        <f t="shared" si="74"/>
        <v>46ivandemidov1</v>
      </c>
      <c r="B2390" s="390" t="s">
        <v>1210</v>
      </c>
      <c r="C2390" s="390">
        <v>46</v>
      </c>
      <c r="D2390" s="390">
        <v>6</v>
      </c>
      <c r="E2390" s="390"/>
      <c r="F2390" t="str">
        <f t="shared" si="75"/>
        <v>НЕТ</v>
      </c>
    </row>
    <row r="2391" spans="1:6">
      <c r="A2391" t="str">
        <f t="shared" si="74"/>
        <v>11ivandemidov1</v>
      </c>
      <c r="B2391" s="390" t="s">
        <v>1210</v>
      </c>
      <c r="C2391" s="390">
        <v>11</v>
      </c>
      <c r="D2391" s="390">
        <v>2</v>
      </c>
      <c r="E2391" s="390" t="s">
        <v>1635</v>
      </c>
      <c r="F2391" t="str">
        <f t="shared" si="75"/>
        <v>ДА</v>
      </c>
    </row>
    <row r="2392" spans="1:6">
      <c r="A2392" t="str">
        <f t="shared" si="74"/>
        <v>53ivandemidov1</v>
      </c>
      <c r="B2392" s="390" t="s">
        <v>1210</v>
      </c>
      <c r="C2392" s="390">
        <v>53</v>
      </c>
      <c r="D2392" s="390">
        <v>9</v>
      </c>
      <c r="E2392" s="390"/>
      <c r="F2392" t="str">
        <f t="shared" si="75"/>
        <v>НЕТ</v>
      </c>
    </row>
    <row r="2393" spans="1:6">
      <c r="A2393" t="str">
        <f t="shared" si="74"/>
        <v>8ivandemidov1</v>
      </c>
      <c r="B2393" s="390" t="s">
        <v>1210</v>
      </c>
      <c r="C2393" s="390">
        <v>8</v>
      </c>
      <c r="D2393" s="390">
        <v>8</v>
      </c>
      <c r="E2393" s="390"/>
      <c r="F2393" t="str">
        <f t="shared" si="75"/>
        <v>НЕТ</v>
      </c>
    </row>
    <row r="2394" spans="1:6" ht="30">
      <c r="A2394" t="str">
        <f t="shared" si="74"/>
        <v>107ivandemidov1</v>
      </c>
      <c r="B2394" s="390" t="s">
        <v>1210</v>
      </c>
      <c r="C2394" s="390">
        <v>107</v>
      </c>
      <c r="D2394" s="390">
        <v>12</v>
      </c>
      <c r="E2394" s="390" t="s">
        <v>1636</v>
      </c>
      <c r="F2394" t="str">
        <f t="shared" si="75"/>
        <v>ДА</v>
      </c>
    </row>
    <row r="2395" spans="1:6">
      <c r="A2395" t="str">
        <f t="shared" si="74"/>
        <v>6ivandemidov1</v>
      </c>
      <c r="B2395" s="390" t="s">
        <v>1210</v>
      </c>
      <c r="C2395" s="390">
        <v>6</v>
      </c>
      <c r="D2395" s="390">
        <v>8</v>
      </c>
      <c r="E2395" s="390"/>
      <c r="F2395" t="str">
        <f t="shared" si="75"/>
        <v>НЕТ</v>
      </c>
    </row>
    <row r="2396" spans="1:6">
      <c r="A2396" t="str">
        <f t="shared" si="74"/>
        <v>61ivandemidov1</v>
      </c>
      <c r="B2396" s="390" t="s">
        <v>1210</v>
      </c>
      <c r="C2396" s="390">
        <v>61</v>
      </c>
      <c r="D2396" s="390">
        <v>10</v>
      </c>
      <c r="E2396" s="390" t="s">
        <v>1637</v>
      </c>
      <c r="F2396" t="str">
        <f t="shared" si="75"/>
        <v>ДА</v>
      </c>
    </row>
    <row r="2397" spans="1:6">
      <c r="A2397" t="str">
        <f t="shared" si="74"/>
        <v>52ivandemidov1</v>
      </c>
      <c r="B2397" s="390" t="s">
        <v>1210</v>
      </c>
      <c r="C2397" s="390">
        <v>52</v>
      </c>
      <c r="D2397" s="390">
        <v>6</v>
      </c>
      <c r="E2397" s="390"/>
      <c r="F2397" t="str">
        <f t="shared" si="75"/>
        <v>НЕТ</v>
      </c>
    </row>
    <row r="2398" spans="1:6">
      <c r="A2398" t="str">
        <f t="shared" si="74"/>
        <v>158ivandemidov1</v>
      </c>
      <c r="B2398" s="390" t="s">
        <v>1210</v>
      </c>
      <c r="C2398" s="390">
        <v>158</v>
      </c>
      <c r="D2398" s="390">
        <v>12</v>
      </c>
      <c r="E2398" s="390" t="s">
        <v>1638</v>
      </c>
      <c r="F2398" t="str">
        <f t="shared" si="75"/>
        <v>ДА</v>
      </c>
    </row>
    <row r="2399" spans="1:6">
      <c r="A2399" t="str">
        <f t="shared" si="74"/>
        <v>119ivandemidov1</v>
      </c>
      <c r="B2399" s="390" t="s">
        <v>1210</v>
      </c>
      <c r="C2399" s="390">
        <v>119</v>
      </c>
      <c r="D2399" s="390">
        <v>2</v>
      </c>
      <c r="E2399" s="390" t="s">
        <v>1639</v>
      </c>
      <c r="F2399" t="str">
        <f t="shared" si="75"/>
        <v>ДА</v>
      </c>
    </row>
    <row r="2400" spans="1:6">
      <c r="A2400" t="str">
        <f t="shared" si="74"/>
        <v>93ivandemidov1</v>
      </c>
      <c r="B2400" s="390" t="s">
        <v>1210</v>
      </c>
      <c r="C2400" s="390">
        <v>93</v>
      </c>
      <c r="D2400" s="390">
        <v>4</v>
      </c>
      <c r="E2400" s="390"/>
      <c r="F2400" t="str">
        <f t="shared" si="75"/>
        <v>НЕТ</v>
      </c>
    </row>
    <row r="2401" spans="1:6">
      <c r="A2401" t="str">
        <f t="shared" si="74"/>
        <v>95ivandemidov1</v>
      </c>
      <c r="B2401" s="390" t="s">
        <v>1210</v>
      </c>
      <c r="C2401" s="390">
        <v>95</v>
      </c>
      <c r="D2401" s="390">
        <v>2</v>
      </c>
      <c r="E2401" s="390" t="s">
        <v>1640</v>
      </c>
      <c r="F2401" t="str">
        <f t="shared" si="75"/>
        <v>ДА</v>
      </c>
    </row>
    <row r="2402" spans="1:6">
      <c r="A2402" t="str">
        <f t="shared" si="74"/>
        <v>27ivandemidov1</v>
      </c>
      <c r="B2402" s="390" t="s">
        <v>1210</v>
      </c>
      <c r="C2402" s="390">
        <v>27</v>
      </c>
      <c r="D2402" s="390">
        <v>12</v>
      </c>
      <c r="E2402" s="390" t="s">
        <v>1641</v>
      </c>
      <c r="F2402" t="str">
        <f t="shared" si="75"/>
        <v>ДА</v>
      </c>
    </row>
    <row r="2403" spans="1:6">
      <c r="A2403" t="str">
        <f t="shared" si="74"/>
        <v>152ivandemidov1</v>
      </c>
      <c r="B2403" s="390" t="s">
        <v>1210</v>
      </c>
      <c r="C2403" s="390">
        <v>152</v>
      </c>
      <c r="D2403" s="390">
        <v>4</v>
      </c>
      <c r="E2403" s="390"/>
      <c r="F2403" t="str">
        <f t="shared" si="75"/>
        <v>НЕТ</v>
      </c>
    </row>
    <row r="2404" spans="1:6">
      <c r="A2404" t="str">
        <f t="shared" si="74"/>
        <v>136ivandemidov1</v>
      </c>
      <c r="B2404" s="390" t="s">
        <v>1210</v>
      </c>
      <c r="C2404" s="390">
        <v>136</v>
      </c>
      <c r="D2404" s="390">
        <v>6</v>
      </c>
      <c r="E2404" s="390"/>
      <c r="F2404" t="str">
        <f t="shared" si="75"/>
        <v>НЕТ</v>
      </c>
    </row>
    <row r="2405" spans="1:6">
      <c r="A2405" t="str">
        <f t="shared" si="74"/>
        <v>146ivandemidov1</v>
      </c>
      <c r="B2405" s="390" t="s">
        <v>1210</v>
      </c>
      <c r="C2405" s="390">
        <v>146</v>
      </c>
      <c r="D2405" s="390">
        <v>8</v>
      </c>
      <c r="E2405" s="390"/>
      <c r="F2405" t="str">
        <f t="shared" si="75"/>
        <v>НЕТ</v>
      </c>
    </row>
    <row r="2406" spans="1:6">
      <c r="A2406" t="str">
        <f t="shared" si="74"/>
        <v>69ivandemidov1</v>
      </c>
      <c r="B2406" s="390" t="s">
        <v>1210</v>
      </c>
      <c r="C2406" s="390">
        <v>69</v>
      </c>
      <c r="D2406" s="390">
        <v>10</v>
      </c>
      <c r="E2406" s="390" t="s">
        <v>1642</v>
      </c>
      <c r="F2406" t="str">
        <f t="shared" si="75"/>
        <v>ДА</v>
      </c>
    </row>
    <row r="2407" spans="1:6">
      <c r="A2407" t="str">
        <f t="shared" si="74"/>
        <v>74ivandemidov1</v>
      </c>
      <c r="B2407" s="390" t="s">
        <v>1210</v>
      </c>
      <c r="C2407" s="390">
        <v>74</v>
      </c>
      <c r="D2407" s="390">
        <v>10</v>
      </c>
      <c r="E2407" s="390" t="s">
        <v>1643</v>
      </c>
      <c r="F2407" t="str">
        <f t="shared" si="75"/>
        <v>ДА</v>
      </c>
    </row>
    <row r="2408" spans="1:6">
      <c r="A2408" t="str">
        <f t="shared" si="74"/>
        <v>115ivandemidov1</v>
      </c>
      <c r="B2408" s="390" t="s">
        <v>1210</v>
      </c>
      <c r="C2408" s="390">
        <v>115</v>
      </c>
      <c r="D2408" s="390">
        <v>11</v>
      </c>
      <c r="E2408" s="390" t="s">
        <v>1644</v>
      </c>
      <c r="F2408" t="str">
        <f t="shared" si="75"/>
        <v>ДА</v>
      </c>
    </row>
    <row r="2409" spans="1:6">
      <c r="A2409" t="str">
        <f t="shared" si="74"/>
        <v>102ivandemidov1</v>
      </c>
      <c r="B2409" s="390" t="s">
        <v>1210</v>
      </c>
      <c r="C2409" s="390">
        <v>102</v>
      </c>
      <c r="D2409" s="390">
        <v>7</v>
      </c>
      <c r="E2409" s="390"/>
      <c r="F2409" t="str">
        <f t="shared" si="75"/>
        <v>НЕТ</v>
      </c>
    </row>
    <row r="2410" spans="1:6">
      <c r="A2410" t="str">
        <f t="shared" si="74"/>
        <v>71ivandemidov1</v>
      </c>
      <c r="B2410" s="390" t="s">
        <v>1210</v>
      </c>
      <c r="C2410" s="390">
        <v>71</v>
      </c>
      <c r="D2410" s="390">
        <v>12</v>
      </c>
      <c r="E2410" s="390" t="s">
        <v>1645</v>
      </c>
      <c r="F2410" t="str">
        <f t="shared" si="75"/>
        <v>ДА</v>
      </c>
    </row>
    <row r="2411" spans="1:6">
      <c r="A2411" t="str">
        <f t="shared" si="74"/>
        <v>82ivandemidov1</v>
      </c>
      <c r="B2411" s="390" t="s">
        <v>1210</v>
      </c>
      <c r="C2411" s="390">
        <v>82</v>
      </c>
      <c r="D2411" s="390">
        <v>10</v>
      </c>
      <c r="E2411" s="390" t="s">
        <v>1646</v>
      </c>
      <c r="F2411" t="str">
        <f t="shared" si="75"/>
        <v>ДА</v>
      </c>
    </row>
    <row r="2412" spans="1:6">
      <c r="A2412" t="str">
        <f t="shared" si="74"/>
        <v>83ivandemidov1</v>
      </c>
      <c r="B2412" s="390" t="s">
        <v>1210</v>
      </c>
      <c r="C2412" s="390">
        <v>83</v>
      </c>
      <c r="D2412" s="390">
        <v>8</v>
      </c>
      <c r="E2412" s="390"/>
      <c r="F2412" t="str">
        <f t="shared" si="75"/>
        <v>НЕТ</v>
      </c>
    </row>
    <row r="2413" spans="1:6">
      <c r="A2413" t="str">
        <f t="shared" si="74"/>
        <v>143ivandemidov1</v>
      </c>
      <c r="B2413" s="390" t="s">
        <v>1210</v>
      </c>
      <c r="C2413" s="390">
        <v>143</v>
      </c>
      <c r="D2413" s="390">
        <v>9</v>
      </c>
      <c r="E2413" s="390"/>
      <c r="F2413" t="str">
        <f t="shared" si="75"/>
        <v>НЕТ</v>
      </c>
    </row>
    <row r="2414" spans="1:6" ht="30">
      <c r="A2414" t="str">
        <f t="shared" si="74"/>
        <v>100ivandemidov1</v>
      </c>
      <c r="B2414" s="390" t="s">
        <v>1210</v>
      </c>
      <c r="C2414" s="390">
        <v>100</v>
      </c>
      <c r="D2414" s="390">
        <v>12</v>
      </c>
      <c r="E2414" s="390" t="s">
        <v>1647</v>
      </c>
      <c r="F2414" t="str">
        <f t="shared" si="75"/>
        <v>ДА</v>
      </c>
    </row>
    <row r="2415" spans="1:6">
      <c r="A2415" t="str">
        <f t="shared" si="74"/>
        <v>30ivandemidov1</v>
      </c>
      <c r="B2415" s="390" t="s">
        <v>1210</v>
      </c>
      <c r="C2415" s="390">
        <v>30</v>
      </c>
      <c r="D2415" s="390">
        <v>2</v>
      </c>
      <c r="E2415" s="390" t="s">
        <v>1635</v>
      </c>
      <c r="F2415" t="str">
        <f t="shared" si="75"/>
        <v>ДА</v>
      </c>
    </row>
    <row r="2416" spans="1:6">
      <c r="A2416" t="str">
        <f t="shared" si="74"/>
        <v>85ivandemidov1</v>
      </c>
      <c r="B2416" s="390" t="s">
        <v>1210</v>
      </c>
      <c r="C2416" s="390">
        <v>85</v>
      </c>
      <c r="D2416" s="390">
        <v>6</v>
      </c>
      <c r="E2416" s="390"/>
      <c r="F2416" t="str">
        <f t="shared" si="75"/>
        <v>НЕТ</v>
      </c>
    </row>
    <row r="2417" spans="1:6">
      <c r="A2417" t="str">
        <f t="shared" si="74"/>
        <v>1ivandemidov1</v>
      </c>
      <c r="B2417" s="390" t="s">
        <v>1210</v>
      </c>
      <c r="C2417" s="390">
        <v>1</v>
      </c>
      <c r="D2417" s="390">
        <v>10</v>
      </c>
      <c r="E2417" s="390" t="s">
        <v>1648</v>
      </c>
      <c r="F2417" t="str">
        <f t="shared" si="75"/>
        <v>ДА</v>
      </c>
    </row>
    <row r="2418" spans="1:6">
      <c r="A2418" t="str">
        <f t="shared" si="74"/>
        <v>72ivandemidov1</v>
      </c>
      <c r="B2418" s="390" t="s">
        <v>1210</v>
      </c>
      <c r="C2418" s="390">
        <v>72</v>
      </c>
      <c r="D2418" s="390">
        <v>4</v>
      </c>
      <c r="E2418" s="390"/>
      <c r="F2418" t="str">
        <f t="shared" si="75"/>
        <v>НЕТ</v>
      </c>
    </row>
    <row r="2419" spans="1:6">
      <c r="A2419" t="str">
        <f t="shared" si="74"/>
        <v>137ivandemidov1</v>
      </c>
      <c r="B2419" s="390" t="s">
        <v>1210</v>
      </c>
      <c r="C2419" s="390">
        <v>137</v>
      </c>
      <c r="D2419" s="390">
        <v>8</v>
      </c>
      <c r="E2419" s="390" t="s">
        <v>1649</v>
      </c>
      <c r="F2419" t="str">
        <f t="shared" si="75"/>
        <v>ДА</v>
      </c>
    </row>
    <row r="2420" spans="1:6">
      <c r="A2420" t="str">
        <f t="shared" si="74"/>
        <v>2ivandemidov1</v>
      </c>
      <c r="B2420" s="390" t="s">
        <v>1210</v>
      </c>
      <c r="C2420" s="390">
        <v>2</v>
      </c>
      <c r="D2420" s="390">
        <v>8</v>
      </c>
      <c r="E2420" s="390" t="s">
        <v>1650</v>
      </c>
      <c r="F2420" t="str">
        <f t="shared" si="75"/>
        <v>ДА</v>
      </c>
    </row>
    <row r="2421" spans="1:6">
      <c r="A2421" t="str">
        <f t="shared" si="74"/>
        <v>4ivandemidov1</v>
      </c>
      <c r="B2421" s="390" t="s">
        <v>1210</v>
      </c>
      <c r="C2421" s="390">
        <v>4</v>
      </c>
      <c r="D2421" s="390">
        <v>12</v>
      </c>
      <c r="E2421" s="390" t="s">
        <v>1651</v>
      </c>
      <c r="F2421" t="str">
        <f t="shared" si="75"/>
        <v>ДА</v>
      </c>
    </row>
    <row r="2422" spans="1:6">
      <c r="A2422" t="str">
        <f t="shared" si="74"/>
        <v>104ivandemidov1</v>
      </c>
      <c r="B2422" s="390" t="s">
        <v>1210</v>
      </c>
      <c r="C2422" s="390">
        <v>104</v>
      </c>
      <c r="D2422" s="390">
        <v>10</v>
      </c>
      <c r="E2422" s="390" t="s">
        <v>1652</v>
      </c>
      <c r="F2422" t="str">
        <f t="shared" si="75"/>
        <v>ДА</v>
      </c>
    </row>
    <row r="2423" spans="1:6">
      <c r="A2423" t="str">
        <f t="shared" si="74"/>
        <v>87ivandemidov1</v>
      </c>
      <c r="B2423" s="390" t="s">
        <v>1210</v>
      </c>
      <c r="C2423" s="390">
        <v>87</v>
      </c>
      <c r="D2423" s="390">
        <v>9</v>
      </c>
      <c r="E2423" s="390"/>
      <c r="F2423" t="str">
        <f t="shared" si="75"/>
        <v>НЕТ</v>
      </c>
    </row>
    <row r="2424" spans="1:6">
      <c r="A2424" t="str">
        <f t="shared" si="74"/>
        <v>140ivandemidov1</v>
      </c>
      <c r="B2424" s="390" t="s">
        <v>1210</v>
      </c>
      <c r="C2424" s="390">
        <v>140</v>
      </c>
      <c r="D2424" s="390">
        <v>11</v>
      </c>
      <c r="E2424" s="390" t="s">
        <v>1653</v>
      </c>
      <c r="F2424" t="str">
        <f t="shared" si="75"/>
        <v>ДА</v>
      </c>
    </row>
    <row r="2425" spans="1:6">
      <c r="A2425" t="str">
        <f t="shared" si="74"/>
        <v>10ivandemidov1</v>
      </c>
      <c r="B2425" s="390" t="s">
        <v>1210</v>
      </c>
      <c r="C2425" s="390">
        <v>10</v>
      </c>
      <c r="D2425" s="390">
        <v>2</v>
      </c>
      <c r="E2425" s="390" t="s">
        <v>1654</v>
      </c>
      <c r="F2425" t="str">
        <f t="shared" si="75"/>
        <v>ДА</v>
      </c>
    </row>
    <row r="2426" spans="1:6">
      <c r="A2426" t="str">
        <f t="shared" si="74"/>
        <v>34ivandemidov1</v>
      </c>
      <c r="B2426" s="390" t="s">
        <v>1210</v>
      </c>
      <c r="C2426" s="390">
        <v>34</v>
      </c>
      <c r="D2426" s="390">
        <v>11</v>
      </c>
      <c r="E2426" s="390"/>
      <c r="F2426" t="str">
        <f t="shared" si="75"/>
        <v>НЕТ</v>
      </c>
    </row>
    <row r="2427" spans="1:6">
      <c r="A2427" t="str">
        <f t="shared" si="74"/>
        <v>91ivandemidov1</v>
      </c>
      <c r="B2427" s="390" t="s">
        <v>1210</v>
      </c>
      <c r="C2427" s="390">
        <v>91</v>
      </c>
      <c r="D2427" s="390">
        <v>10</v>
      </c>
      <c r="E2427" s="390" t="s">
        <v>1625</v>
      </c>
      <c r="F2427" t="str">
        <f t="shared" si="75"/>
        <v>ДА</v>
      </c>
    </row>
    <row r="2428" spans="1:6">
      <c r="A2428" t="str">
        <f t="shared" si="74"/>
        <v>157ivandemidov1</v>
      </c>
      <c r="B2428" s="390" t="s">
        <v>1210</v>
      </c>
      <c r="C2428" s="390">
        <v>157</v>
      </c>
      <c r="D2428" s="390">
        <v>11</v>
      </c>
      <c r="E2428" s="390" t="s">
        <v>1655</v>
      </c>
      <c r="F2428" t="str">
        <f t="shared" si="75"/>
        <v>ДА</v>
      </c>
    </row>
    <row r="2429" spans="1:6">
      <c r="A2429" t="str">
        <f t="shared" si="74"/>
        <v>77ivandemidov1</v>
      </c>
      <c r="B2429" s="390" t="s">
        <v>1210</v>
      </c>
      <c r="C2429" s="390">
        <v>77</v>
      </c>
      <c r="D2429" s="390">
        <v>6</v>
      </c>
      <c r="E2429" s="390"/>
      <c r="F2429" t="str">
        <f t="shared" si="75"/>
        <v>НЕТ</v>
      </c>
    </row>
    <row r="2430" spans="1:6">
      <c r="A2430" t="str">
        <f t="shared" si="74"/>
        <v>47ivandemidov1</v>
      </c>
      <c r="B2430" s="390" t="s">
        <v>1210</v>
      </c>
      <c r="C2430" s="390">
        <v>47</v>
      </c>
      <c r="D2430" s="390">
        <v>12</v>
      </c>
      <c r="E2430" s="390" t="s">
        <v>1656</v>
      </c>
      <c r="F2430" t="str">
        <f t="shared" si="75"/>
        <v>ДА</v>
      </c>
    </row>
    <row r="2431" spans="1:6">
      <c r="A2431" t="str">
        <f t="shared" si="74"/>
        <v>94ivandemidov1</v>
      </c>
      <c r="B2431" s="390" t="s">
        <v>1210</v>
      </c>
      <c r="C2431" s="390">
        <v>94</v>
      </c>
      <c r="D2431" s="390">
        <v>4</v>
      </c>
      <c r="E2431" s="390"/>
      <c r="F2431" t="str">
        <f t="shared" si="75"/>
        <v>НЕТ</v>
      </c>
    </row>
    <row r="2432" spans="1:6">
      <c r="A2432" t="str">
        <f t="shared" si="74"/>
        <v>90ivandemidov1</v>
      </c>
      <c r="B2432" s="390" t="s">
        <v>1210</v>
      </c>
      <c r="C2432" s="390">
        <v>90</v>
      </c>
      <c r="D2432" s="390">
        <v>2</v>
      </c>
      <c r="E2432" s="390" t="s">
        <v>1657</v>
      </c>
      <c r="F2432" t="str">
        <f t="shared" si="75"/>
        <v>ДА</v>
      </c>
    </row>
    <row r="2433" spans="1:6">
      <c r="A2433" t="str">
        <f t="shared" si="74"/>
        <v>116ivandemidov1</v>
      </c>
      <c r="B2433" s="390" t="s">
        <v>1210</v>
      </c>
      <c r="C2433" s="390">
        <v>116</v>
      </c>
      <c r="D2433" s="390">
        <v>4</v>
      </c>
      <c r="E2433" s="390"/>
      <c r="F2433" t="str">
        <f t="shared" si="75"/>
        <v>НЕТ</v>
      </c>
    </row>
    <row r="2434" spans="1:6">
      <c r="A2434" t="str">
        <f t="shared" si="74"/>
        <v>89ivandemidov1</v>
      </c>
      <c r="B2434" s="390" t="s">
        <v>1210</v>
      </c>
      <c r="C2434" s="390">
        <v>89</v>
      </c>
      <c r="D2434" s="390">
        <v>12</v>
      </c>
      <c r="E2434" s="390" t="s">
        <v>1658</v>
      </c>
      <c r="F2434" t="str">
        <f t="shared" si="75"/>
        <v>ДА</v>
      </c>
    </row>
    <row r="2435" spans="1:6">
      <c r="A2435" t="str">
        <f t="shared" ref="A2435:A2498" si="76">CONCATENATE(C2435,B2435)</f>
        <v>51ivandemidov1</v>
      </c>
      <c r="B2435" s="390" t="s">
        <v>1210</v>
      </c>
      <c r="C2435" s="390">
        <v>51</v>
      </c>
      <c r="D2435" s="390">
        <v>8</v>
      </c>
      <c r="E2435" s="390"/>
      <c r="F2435" t="str">
        <f t="shared" ref="F2435:F2498" si="77">IF(ISBLANK(E2435),"НЕТ","ДА")</f>
        <v>НЕТ</v>
      </c>
    </row>
    <row r="2436" spans="1:6" ht="30">
      <c r="A2436" t="str">
        <f t="shared" si="76"/>
        <v>126ivandemidov1</v>
      </c>
      <c r="B2436" s="390" t="s">
        <v>1210</v>
      </c>
      <c r="C2436" s="390">
        <v>126</v>
      </c>
      <c r="D2436" s="390">
        <v>6</v>
      </c>
      <c r="E2436" s="390" t="s">
        <v>1659</v>
      </c>
      <c r="F2436" t="str">
        <f t="shared" si="77"/>
        <v>ДА</v>
      </c>
    </row>
    <row r="2437" spans="1:6">
      <c r="A2437" t="str">
        <f t="shared" si="76"/>
        <v>130ivandemidov1</v>
      </c>
      <c r="B2437" s="390" t="s">
        <v>1210</v>
      </c>
      <c r="C2437" s="390">
        <v>130</v>
      </c>
      <c r="D2437" s="390">
        <v>8</v>
      </c>
      <c r="E2437" s="390" t="s">
        <v>1660</v>
      </c>
      <c r="F2437" t="str">
        <f t="shared" si="77"/>
        <v>ДА</v>
      </c>
    </row>
    <row r="2438" spans="1:6">
      <c r="A2438" t="str">
        <f t="shared" si="76"/>
        <v>153ivandemidov1</v>
      </c>
      <c r="B2438" s="390" t="s">
        <v>1210</v>
      </c>
      <c r="C2438" s="390">
        <v>153</v>
      </c>
      <c r="D2438" s="390">
        <v>12</v>
      </c>
      <c r="E2438" s="390" t="s">
        <v>1661</v>
      </c>
      <c r="F2438" t="str">
        <f t="shared" si="77"/>
        <v>ДА</v>
      </c>
    </row>
    <row r="2439" spans="1:6">
      <c r="A2439" t="str">
        <f t="shared" si="76"/>
        <v>124ivandemidov1</v>
      </c>
      <c r="B2439" s="390" t="s">
        <v>1210</v>
      </c>
      <c r="C2439" s="390">
        <v>124</v>
      </c>
      <c r="D2439" s="390">
        <v>2</v>
      </c>
      <c r="E2439" s="390" t="s">
        <v>1662</v>
      </c>
      <c r="F2439" t="str">
        <f t="shared" si="77"/>
        <v>ДА</v>
      </c>
    </row>
    <row r="2440" spans="1:6">
      <c r="A2440" t="str">
        <f t="shared" si="76"/>
        <v>156ivandemidov1</v>
      </c>
      <c r="B2440" s="390" t="s">
        <v>1210</v>
      </c>
      <c r="C2440" s="390">
        <v>156</v>
      </c>
      <c r="D2440" s="390">
        <v>4</v>
      </c>
      <c r="E2440" s="390" t="s">
        <v>1663</v>
      </c>
      <c r="F2440" t="str">
        <f t="shared" si="77"/>
        <v>ДА</v>
      </c>
    </row>
    <row r="2441" spans="1:6">
      <c r="A2441" t="str">
        <f t="shared" si="76"/>
        <v>55ivandemidov1</v>
      </c>
      <c r="B2441" s="390" t="s">
        <v>1210</v>
      </c>
      <c r="C2441" s="390">
        <v>55</v>
      </c>
      <c r="D2441" s="390">
        <v>8</v>
      </c>
      <c r="E2441" s="390"/>
      <c r="F2441" t="str">
        <f t="shared" si="77"/>
        <v>НЕТ</v>
      </c>
    </row>
    <row r="2442" spans="1:6">
      <c r="A2442" t="str">
        <f t="shared" si="76"/>
        <v>38ivandemidov1</v>
      </c>
      <c r="B2442" s="390" t="s">
        <v>1210</v>
      </c>
      <c r="C2442" s="390">
        <v>38</v>
      </c>
      <c r="D2442" s="390">
        <v>6</v>
      </c>
      <c r="E2442" s="390"/>
      <c r="F2442" t="str">
        <f t="shared" si="77"/>
        <v>НЕТ</v>
      </c>
    </row>
    <row r="2443" spans="1:6">
      <c r="A2443" t="str">
        <f t="shared" si="76"/>
        <v>131ivandemidov1</v>
      </c>
      <c r="B2443" s="390" t="s">
        <v>1210</v>
      </c>
      <c r="C2443" s="390">
        <v>131</v>
      </c>
      <c r="D2443" s="390">
        <v>10</v>
      </c>
      <c r="E2443" s="390" t="s">
        <v>1664</v>
      </c>
      <c r="F2443" t="str">
        <f t="shared" si="77"/>
        <v>ДА</v>
      </c>
    </row>
    <row r="2444" spans="1:6" ht="30">
      <c r="A2444" t="str">
        <f t="shared" si="76"/>
        <v>39ivandemidov1</v>
      </c>
      <c r="B2444" s="390" t="s">
        <v>1210</v>
      </c>
      <c r="C2444" s="390">
        <v>39</v>
      </c>
      <c r="D2444" s="390">
        <v>12</v>
      </c>
      <c r="E2444" s="390" t="s">
        <v>1665</v>
      </c>
      <c r="F2444" t="str">
        <f t="shared" si="77"/>
        <v>ДА</v>
      </c>
    </row>
    <row r="2445" spans="1:6">
      <c r="A2445" t="str">
        <f t="shared" si="76"/>
        <v>109ivandemidov1</v>
      </c>
      <c r="B2445" s="390" t="s">
        <v>1210</v>
      </c>
      <c r="C2445" s="390">
        <v>109</v>
      </c>
      <c r="D2445" s="390">
        <v>9</v>
      </c>
      <c r="E2445" s="390"/>
      <c r="F2445" t="str">
        <f t="shared" si="77"/>
        <v>НЕТ</v>
      </c>
    </row>
    <row r="2446" spans="1:6">
      <c r="A2446" t="str">
        <f t="shared" si="76"/>
        <v>117ivandemidov1</v>
      </c>
      <c r="B2446" s="390" t="s">
        <v>1210</v>
      </c>
      <c r="C2446" s="390">
        <v>117</v>
      </c>
      <c r="D2446" s="390">
        <v>11</v>
      </c>
      <c r="E2446" s="390" t="s">
        <v>1666</v>
      </c>
      <c r="F2446" t="str">
        <f t="shared" si="77"/>
        <v>ДА</v>
      </c>
    </row>
    <row r="2447" spans="1:6">
      <c r="A2447" t="str">
        <f t="shared" si="76"/>
        <v>24velobas3</v>
      </c>
      <c r="B2447" s="390" t="s">
        <v>401</v>
      </c>
      <c r="C2447" s="390">
        <v>24</v>
      </c>
      <c r="D2447" s="390">
        <v>11</v>
      </c>
      <c r="E2447" s="390" t="s">
        <v>1037</v>
      </c>
      <c r="F2447" t="str">
        <f t="shared" si="77"/>
        <v>ДА</v>
      </c>
    </row>
    <row r="2448" spans="1:6">
      <c r="A2448" t="str">
        <f t="shared" si="76"/>
        <v>117velobas3</v>
      </c>
      <c r="B2448" s="390" t="s">
        <v>401</v>
      </c>
      <c r="C2448" s="390">
        <v>117</v>
      </c>
      <c r="D2448" s="390">
        <v>9</v>
      </c>
      <c r="E2448" s="390" t="s">
        <v>1038</v>
      </c>
      <c r="F2448" t="str">
        <f t="shared" si="77"/>
        <v>ДА</v>
      </c>
    </row>
    <row r="2449" spans="1:6">
      <c r="A2449" t="str">
        <f t="shared" si="76"/>
        <v>108velobas3</v>
      </c>
      <c r="B2449" s="390" t="s">
        <v>401</v>
      </c>
      <c r="C2449" s="390">
        <v>108</v>
      </c>
      <c r="D2449" s="390">
        <v>11</v>
      </c>
      <c r="E2449" s="390" t="s">
        <v>1039</v>
      </c>
      <c r="F2449" t="str">
        <f t="shared" si="77"/>
        <v>ДА</v>
      </c>
    </row>
    <row r="2450" spans="1:6">
      <c r="A2450" t="str">
        <f t="shared" si="76"/>
        <v>59velobas3</v>
      </c>
      <c r="B2450" s="390" t="s">
        <v>401</v>
      </c>
      <c r="C2450" s="390">
        <v>59</v>
      </c>
      <c r="D2450" s="390">
        <v>12</v>
      </c>
      <c r="E2450" s="390" t="s">
        <v>1041</v>
      </c>
      <c r="F2450" t="str">
        <f t="shared" si="77"/>
        <v>ДА</v>
      </c>
    </row>
    <row r="2451" spans="1:6">
      <c r="A2451" t="str">
        <f t="shared" si="76"/>
        <v>130Sokol_</v>
      </c>
      <c r="B2451" s="390" t="s">
        <v>1250</v>
      </c>
      <c r="C2451" s="390">
        <v>130</v>
      </c>
      <c r="D2451" s="390">
        <v>7</v>
      </c>
      <c r="E2451" s="390" t="s">
        <v>1667</v>
      </c>
      <c r="F2451" t="str">
        <f t="shared" si="77"/>
        <v>ДА</v>
      </c>
    </row>
    <row r="2452" spans="1:6">
      <c r="A2452" t="str">
        <f t="shared" si="76"/>
        <v>87Sokol_</v>
      </c>
      <c r="B2452" s="390" t="s">
        <v>1250</v>
      </c>
      <c r="C2452" s="390">
        <v>87</v>
      </c>
      <c r="D2452" s="390">
        <v>6</v>
      </c>
      <c r="E2452" s="390" t="s">
        <v>1668</v>
      </c>
      <c r="F2452" t="str">
        <f t="shared" si="77"/>
        <v>ДА</v>
      </c>
    </row>
    <row r="2453" spans="1:6">
      <c r="A2453" t="str">
        <f t="shared" si="76"/>
        <v>82Sokol_</v>
      </c>
      <c r="B2453" s="390" t="s">
        <v>1250</v>
      </c>
      <c r="C2453" s="390">
        <v>82</v>
      </c>
      <c r="D2453" s="390">
        <v>7</v>
      </c>
      <c r="E2453" s="390" t="s">
        <v>1669</v>
      </c>
      <c r="F2453" t="str">
        <f t="shared" si="77"/>
        <v>ДА</v>
      </c>
    </row>
    <row r="2454" spans="1:6">
      <c r="A2454" t="str">
        <f t="shared" si="76"/>
        <v>152Sokol_</v>
      </c>
      <c r="B2454" s="390" t="s">
        <v>1250</v>
      </c>
      <c r="C2454" s="390">
        <v>152</v>
      </c>
      <c r="D2454" s="390">
        <v>8</v>
      </c>
      <c r="E2454" s="390" t="s">
        <v>1670</v>
      </c>
      <c r="F2454" t="str">
        <f t="shared" si="77"/>
        <v>ДА</v>
      </c>
    </row>
    <row r="2455" spans="1:6">
      <c r="A2455" t="str">
        <f t="shared" si="76"/>
        <v>112Sokol_</v>
      </c>
      <c r="B2455" s="390" t="s">
        <v>1250</v>
      </c>
      <c r="C2455" s="390">
        <v>112</v>
      </c>
      <c r="D2455" s="390">
        <v>9</v>
      </c>
      <c r="E2455" s="390" t="s">
        <v>1671</v>
      </c>
      <c r="F2455" t="str">
        <f t="shared" si="77"/>
        <v>ДА</v>
      </c>
    </row>
    <row r="2456" spans="1:6">
      <c r="A2456" t="str">
        <f t="shared" si="76"/>
        <v>150Sokol_</v>
      </c>
      <c r="B2456" s="390" t="s">
        <v>1250</v>
      </c>
      <c r="C2456" s="390">
        <v>150</v>
      </c>
      <c r="D2456" s="390">
        <v>1</v>
      </c>
      <c r="E2456" s="390" t="s">
        <v>1672</v>
      </c>
      <c r="F2456" t="str">
        <f t="shared" si="77"/>
        <v>ДА</v>
      </c>
    </row>
    <row r="2457" spans="1:6">
      <c r="A2457" t="str">
        <f t="shared" si="76"/>
        <v>83Sokol_</v>
      </c>
      <c r="B2457" s="390" t="s">
        <v>1250</v>
      </c>
      <c r="C2457" s="390">
        <v>83</v>
      </c>
      <c r="D2457" s="390">
        <v>9</v>
      </c>
      <c r="E2457" s="390" t="s">
        <v>1673</v>
      </c>
      <c r="F2457" t="str">
        <f t="shared" si="77"/>
        <v>ДА</v>
      </c>
    </row>
    <row r="2458" spans="1:6">
      <c r="A2458" t="str">
        <f t="shared" si="76"/>
        <v>42Sokol_</v>
      </c>
      <c r="B2458" s="390" t="s">
        <v>1250</v>
      </c>
      <c r="C2458" s="390">
        <v>42</v>
      </c>
      <c r="D2458" s="390">
        <v>9</v>
      </c>
      <c r="E2458" s="390" t="s">
        <v>1674</v>
      </c>
      <c r="F2458" t="str">
        <f t="shared" si="77"/>
        <v>ДА</v>
      </c>
    </row>
    <row r="2459" spans="1:6">
      <c r="A2459" t="str">
        <f t="shared" si="76"/>
        <v>116Sokol_</v>
      </c>
      <c r="B2459" s="390" t="s">
        <v>1250</v>
      </c>
      <c r="C2459" s="390">
        <v>116</v>
      </c>
      <c r="D2459" s="390">
        <v>5</v>
      </c>
      <c r="E2459" s="390" t="s">
        <v>1675</v>
      </c>
      <c r="F2459" t="str">
        <f t="shared" si="77"/>
        <v>ДА</v>
      </c>
    </row>
    <row r="2460" spans="1:6">
      <c r="A2460" t="str">
        <f t="shared" si="76"/>
        <v>54Sokol_</v>
      </c>
      <c r="B2460" s="390" t="s">
        <v>1250</v>
      </c>
      <c r="C2460" s="390">
        <v>54</v>
      </c>
      <c r="D2460" s="390">
        <v>6</v>
      </c>
      <c r="E2460" s="390" t="s">
        <v>1676</v>
      </c>
      <c r="F2460" t="str">
        <f t="shared" si="77"/>
        <v>ДА</v>
      </c>
    </row>
    <row r="2461" spans="1:6">
      <c r="A2461" t="str">
        <f t="shared" si="76"/>
        <v>14Sokol_</v>
      </c>
      <c r="B2461" s="390" t="s">
        <v>1250</v>
      </c>
      <c r="C2461" s="390">
        <v>14</v>
      </c>
      <c r="D2461" s="390">
        <v>5</v>
      </c>
      <c r="E2461" s="390" t="s">
        <v>1677</v>
      </c>
      <c r="F2461" t="str">
        <f t="shared" si="77"/>
        <v>ДА</v>
      </c>
    </row>
    <row r="2462" spans="1:6">
      <c r="A2462" t="str">
        <f t="shared" si="76"/>
        <v>70Sokol_</v>
      </c>
      <c r="B2462" s="390" t="s">
        <v>1250</v>
      </c>
      <c r="C2462" s="390">
        <v>70</v>
      </c>
      <c r="D2462" s="390">
        <v>7</v>
      </c>
      <c r="E2462" s="390" t="s">
        <v>1678</v>
      </c>
      <c r="F2462" t="str">
        <f t="shared" si="77"/>
        <v>ДА</v>
      </c>
    </row>
    <row r="2463" spans="1:6">
      <c r="A2463" t="str">
        <f t="shared" si="76"/>
        <v>26Sokol_</v>
      </c>
      <c r="B2463" s="390" t="s">
        <v>1250</v>
      </c>
      <c r="C2463" s="390">
        <v>26</v>
      </c>
      <c r="D2463" s="390">
        <v>7</v>
      </c>
      <c r="E2463" s="390" t="s">
        <v>1679</v>
      </c>
      <c r="F2463" t="str">
        <f t="shared" si="77"/>
        <v>ДА</v>
      </c>
    </row>
    <row r="2464" spans="1:6">
      <c r="A2464" t="str">
        <f t="shared" si="76"/>
        <v>41Sokol_</v>
      </c>
      <c r="B2464" s="390" t="s">
        <v>1250</v>
      </c>
      <c r="C2464" s="390">
        <v>41</v>
      </c>
      <c r="D2464" s="390">
        <v>6</v>
      </c>
      <c r="E2464" s="390" t="s">
        <v>1680</v>
      </c>
      <c r="F2464" t="str">
        <f t="shared" si="77"/>
        <v>ДА</v>
      </c>
    </row>
    <row r="2465" spans="1:6" ht="30">
      <c r="A2465" t="str">
        <f t="shared" si="76"/>
        <v>99Sokol_</v>
      </c>
      <c r="B2465" s="390" t="s">
        <v>1250</v>
      </c>
      <c r="C2465" s="390">
        <v>99</v>
      </c>
      <c r="D2465" s="390">
        <v>9</v>
      </c>
      <c r="E2465" s="390" t="s">
        <v>1681</v>
      </c>
      <c r="F2465" t="str">
        <f t="shared" si="77"/>
        <v>ДА</v>
      </c>
    </row>
    <row r="2466" spans="1:6">
      <c r="A2466" t="str">
        <f t="shared" si="76"/>
        <v>63Sokol_</v>
      </c>
      <c r="B2466" s="390" t="s">
        <v>1250</v>
      </c>
      <c r="C2466" s="390">
        <v>63</v>
      </c>
      <c r="D2466" s="390">
        <v>5</v>
      </c>
      <c r="E2466" s="390" t="s">
        <v>1676</v>
      </c>
      <c r="F2466" t="str">
        <f t="shared" si="77"/>
        <v>ДА</v>
      </c>
    </row>
    <row r="2467" spans="1:6">
      <c r="A2467" t="str">
        <f t="shared" si="76"/>
        <v>106Sokol_</v>
      </c>
      <c r="B2467" s="390" t="s">
        <v>1250</v>
      </c>
      <c r="C2467" s="390">
        <v>106</v>
      </c>
      <c r="D2467" s="390">
        <v>7</v>
      </c>
      <c r="E2467" s="390" t="s">
        <v>1682</v>
      </c>
      <c r="F2467" t="str">
        <f t="shared" si="77"/>
        <v>ДА</v>
      </c>
    </row>
    <row r="2468" spans="1:6">
      <c r="A2468" t="str">
        <f t="shared" si="76"/>
        <v>19Sokol_</v>
      </c>
      <c r="B2468" s="390" t="s">
        <v>1250</v>
      </c>
      <c r="C2468" s="390">
        <v>19</v>
      </c>
      <c r="D2468" s="390">
        <v>9</v>
      </c>
      <c r="E2468" s="390" t="s">
        <v>1683</v>
      </c>
      <c r="F2468" t="str">
        <f t="shared" si="77"/>
        <v>ДА</v>
      </c>
    </row>
    <row r="2469" spans="1:6">
      <c r="A2469" t="str">
        <f t="shared" si="76"/>
        <v>97Sokol_</v>
      </c>
      <c r="B2469" s="390" t="s">
        <v>1250</v>
      </c>
      <c r="C2469" s="390">
        <v>97</v>
      </c>
      <c r="D2469" s="390">
        <v>4</v>
      </c>
      <c r="E2469" s="390" t="s">
        <v>1676</v>
      </c>
      <c r="F2469" t="str">
        <f t="shared" si="77"/>
        <v>ДА</v>
      </c>
    </row>
    <row r="2470" spans="1:6" ht="30">
      <c r="A2470" t="str">
        <f t="shared" si="76"/>
        <v>141Sokol_</v>
      </c>
      <c r="B2470" s="390" t="s">
        <v>1250</v>
      </c>
      <c r="C2470" s="390">
        <v>141</v>
      </c>
      <c r="D2470" s="390">
        <v>8</v>
      </c>
      <c r="E2470" s="390" t="s">
        <v>1684</v>
      </c>
      <c r="F2470" t="str">
        <f t="shared" si="77"/>
        <v>ДА</v>
      </c>
    </row>
    <row r="2471" spans="1:6">
      <c r="A2471" t="str">
        <f t="shared" si="76"/>
        <v>124Sokol_</v>
      </c>
      <c r="B2471" s="390" t="s">
        <v>1250</v>
      </c>
      <c r="C2471" s="390">
        <v>124</v>
      </c>
      <c r="D2471" s="390">
        <v>5</v>
      </c>
      <c r="E2471" s="390" t="s">
        <v>1685</v>
      </c>
      <c r="F2471" t="str">
        <f t="shared" si="77"/>
        <v>ДА</v>
      </c>
    </row>
    <row r="2472" spans="1:6">
      <c r="A2472" t="str">
        <f t="shared" si="76"/>
        <v>62Sokol_</v>
      </c>
      <c r="B2472" s="390" t="s">
        <v>1250</v>
      </c>
      <c r="C2472" s="390">
        <v>62</v>
      </c>
      <c r="D2472" s="390">
        <v>6</v>
      </c>
      <c r="E2472" s="390" t="s">
        <v>1686</v>
      </c>
      <c r="F2472" t="str">
        <f t="shared" si="77"/>
        <v>ДА</v>
      </c>
    </row>
    <row r="2473" spans="1:6">
      <c r="A2473" t="str">
        <f t="shared" si="76"/>
        <v>103Sokol_</v>
      </c>
      <c r="B2473" s="390" t="s">
        <v>1250</v>
      </c>
      <c r="C2473" s="390">
        <v>103</v>
      </c>
      <c r="D2473" s="390">
        <v>7</v>
      </c>
      <c r="E2473" s="390" t="s">
        <v>1687</v>
      </c>
      <c r="F2473" t="str">
        <f t="shared" si="77"/>
        <v>ДА</v>
      </c>
    </row>
    <row r="2474" spans="1:6">
      <c r="A2474" t="str">
        <f t="shared" si="76"/>
        <v>27Sokol_</v>
      </c>
      <c r="B2474" s="390" t="s">
        <v>1250</v>
      </c>
      <c r="C2474" s="390">
        <v>27</v>
      </c>
      <c r="D2474" s="390">
        <v>6</v>
      </c>
      <c r="E2474" s="390" t="s">
        <v>1688</v>
      </c>
      <c r="F2474" t="str">
        <f t="shared" si="77"/>
        <v>ДА</v>
      </c>
    </row>
    <row r="2475" spans="1:6" ht="30">
      <c r="A2475" t="str">
        <f t="shared" si="76"/>
        <v>147Sokol_</v>
      </c>
      <c r="B2475" s="390" t="s">
        <v>1250</v>
      </c>
      <c r="C2475" s="390">
        <v>147</v>
      </c>
      <c r="D2475" s="390">
        <v>8</v>
      </c>
      <c r="E2475" s="390" t="s">
        <v>1689</v>
      </c>
      <c r="F2475" t="str">
        <f t="shared" si="77"/>
        <v>ДА</v>
      </c>
    </row>
    <row r="2476" spans="1:6">
      <c r="A2476" t="str">
        <f t="shared" si="76"/>
        <v>109Sokol_</v>
      </c>
      <c r="B2476" s="390" t="s">
        <v>1250</v>
      </c>
      <c r="C2476" s="390">
        <v>109</v>
      </c>
      <c r="D2476" s="390">
        <v>10</v>
      </c>
      <c r="E2476" s="390" t="s">
        <v>1690</v>
      </c>
      <c r="F2476" t="str">
        <f t="shared" si="77"/>
        <v>ДА</v>
      </c>
    </row>
    <row r="2477" spans="1:6">
      <c r="A2477" t="str">
        <f t="shared" si="76"/>
        <v>151Sokol_</v>
      </c>
      <c r="B2477" s="390" t="s">
        <v>1250</v>
      </c>
      <c r="C2477" s="390">
        <v>151</v>
      </c>
      <c r="D2477" s="390">
        <v>8</v>
      </c>
      <c r="E2477" s="390" t="s">
        <v>1691</v>
      </c>
      <c r="F2477" t="str">
        <f t="shared" si="77"/>
        <v>ДА</v>
      </c>
    </row>
    <row r="2478" spans="1:6">
      <c r="A2478" t="str">
        <f t="shared" si="76"/>
        <v>10Sokol_</v>
      </c>
      <c r="B2478" s="390" t="s">
        <v>1250</v>
      </c>
      <c r="C2478" s="390">
        <v>10</v>
      </c>
      <c r="D2478" s="390">
        <v>6</v>
      </c>
      <c r="E2478" s="390" t="s">
        <v>1692</v>
      </c>
      <c r="F2478" t="str">
        <f t="shared" si="77"/>
        <v>ДА</v>
      </c>
    </row>
    <row r="2479" spans="1:6">
      <c r="A2479" t="str">
        <f t="shared" si="76"/>
        <v>132Sokol_</v>
      </c>
      <c r="B2479" s="390" t="s">
        <v>1250</v>
      </c>
      <c r="C2479" s="390">
        <v>132</v>
      </c>
      <c r="D2479" s="390">
        <v>4</v>
      </c>
      <c r="E2479" s="390" t="s">
        <v>1693</v>
      </c>
      <c r="F2479" t="str">
        <f t="shared" si="77"/>
        <v>ДА</v>
      </c>
    </row>
    <row r="2480" spans="1:6">
      <c r="A2480" t="str">
        <f t="shared" si="76"/>
        <v>20Sokol_</v>
      </c>
      <c r="B2480" s="390" t="s">
        <v>1250</v>
      </c>
      <c r="C2480" s="390">
        <v>20</v>
      </c>
      <c r="D2480" s="390">
        <v>10</v>
      </c>
      <c r="E2480" s="390" t="s">
        <v>1694</v>
      </c>
      <c r="F2480" t="str">
        <f t="shared" si="77"/>
        <v>ДА</v>
      </c>
    </row>
    <row r="2481" spans="1:6">
      <c r="A2481" t="str">
        <f t="shared" si="76"/>
        <v>115Sokol_</v>
      </c>
      <c r="B2481" s="390" t="s">
        <v>1250</v>
      </c>
      <c r="C2481" s="390">
        <v>115</v>
      </c>
      <c r="D2481" s="390">
        <v>7</v>
      </c>
      <c r="E2481" s="390" t="s">
        <v>1695</v>
      </c>
      <c r="F2481" t="str">
        <f t="shared" si="77"/>
        <v>ДА</v>
      </c>
    </row>
    <row r="2482" spans="1:6">
      <c r="A2482" t="str">
        <f t="shared" si="76"/>
        <v>108Sokol_</v>
      </c>
      <c r="B2482" s="390" t="s">
        <v>1250</v>
      </c>
      <c r="C2482" s="390">
        <v>108</v>
      </c>
      <c r="D2482" s="390">
        <v>8</v>
      </c>
      <c r="E2482" s="390" t="s">
        <v>1683</v>
      </c>
      <c r="F2482" t="str">
        <f t="shared" si="77"/>
        <v>ДА</v>
      </c>
    </row>
    <row r="2483" spans="1:6">
      <c r="A2483" t="str">
        <f t="shared" si="76"/>
        <v>7Sokol_</v>
      </c>
      <c r="B2483" s="390" t="s">
        <v>1250</v>
      </c>
      <c r="C2483" s="390">
        <v>7</v>
      </c>
      <c r="D2483" s="390">
        <v>6</v>
      </c>
      <c r="E2483" s="390" t="s">
        <v>1669</v>
      </c>
      <c r="F2483" t="str">
        <f t="shared" si="77"/>
        <v>ДА</v>
      </c>
    </row>
    <row r="2484" spans="1:6">
      <c r="A2484" t="str">
        <f t="shared" si="76"/>
        <v>28Sokol_</v>
      </c>
      <c r="B2484" s="390" t="s">
        <v>1250</v>
      </c>
      <c r="C2484" s="390">
        <v>28</v>
      </c>
      <c r="D2484" s="390">
        <v>7</v>
      </c>
      <c r="E2484" s="390" t="s">
        <v>1283</v>
      </c>
      <c r="F2484" t="str">
        <f t="shared" si="77"/>
        <v>ДА</v>
      </c>
    </row>
    <row r="2485" spans="1:6" ht="30">
      <c r="A2485" t="str">
        <f t="shared" si="76"/>
        <v>104Sokol_</v>
      </c>
      <c r="B2485" s="390" t="s">
        <v>1250</v>
      </c>
      <c r="C2485" s="390">
        <v>104</v>
      </c>
      <c r="D2485" s="390">
        <v>7</v>
      </c>
      <c r="E2485" s="390" t="s">
        <v>1696</v>
      </c>
      <c r="F2485" t="str">
        <f t="shared" si="77"/>
        <v>ДА</v>
      </c>
    </row>
    <row r="2486" spans="1:6">
      <c r="A2486" t="str">
        <f t="shared" si="76"/>
        <v>47Sokol_</v>
      </c>
      <c r="B2486" s="390" t="s">
        <v>1250</v>
      </c>
      <c r="C2486" s="390">
        <v>47</v>
      </c>
      <c r="D2486" s="390">
        <v>6</v>
      </c>
      <c r="E2486" s="390" t="s">
        <v>1697</v>
      </c>
      <c r="F2486" t="str">
        <f t="shared" si="77"/>
        <v>ДА</v>
      </c>
    </row>
    <row r="2487" spans="1:6">
      <c r="A2487" t="str">
        <f t="shared" si="76"/>
        <v>49Sokol_</v>
      </c>
      <c r="B2487" s="390" t="s">
        <v>1250</v>
      </c>
      <c r="C2487" s="390">
        <v>49</v>
      </c>
      <c r="D2487" s="390">
        <v>7</v>
      </c>
      <c r="E2487" s="390" t="s">
        <v>1698</v>
      </c>
      <c r="F2487" t="str">
        <f t="shared" si="77"/>
        <v>ДА</v>
      </c>
    </row>
    <row r="2488" spans="1:6">
      <c r="A2488" t="str">
        <f t="shared" si="76"/>
        <v>45Sokol_</v>
      </c>
      <c r="B2488" s="390" t="s">
        <v>1250</v>
      </c>
      <c r="C2488" s="390">
        <v>45</v>
      </c>
      <c r="D2488" s="390">
        <v>6</v>
      </c>
      <c r="E2488" s="390" t="s">
        <v>1699</v>
      </c>
      <c r="F2488" t="str">
        <f t="shared" si="77"/>
        <v>ДА</v>
      </c>
    </row>
    <row r="2489" spans="1:6">
      <c r="A2489" t="str">
        <f t="shared" si="76"/>
        <v>77Sokol_</v>
      </c>
      <c r="B2489" s="390" t="s">
        <v>1250</v>
      </c>
      <c r="C2489" s="390">
        <v>77</v>
      </c>
      <c r="D2489" s="390">
        <v>7</v>
      </c>
      <c r="E2489" s="390" t="s">
        <v>1700</v>
      </c>
      <c r="F2489" t="str">
        <f t="shared" si="77"/>
        <v>ДА</v>
      </c>
    </row>
    <row r="2490" spans="1:6">
      <c r="A2490" t="str">
        <f t="shared" si="76"/>
        <v>137Sokol_</v>
      </c>
      <c r="B2490" s="390" t="s">
        <v>1250</v>
      </c>
      <c r="C2490" s="390">
        <v>137</v>
      </c>
      <c r="D2490" s="390">
        <v>4</v>
      </c>
      <c r="E2490" s="390" t="s">
        <v>1701</v>
      </c>
      <c r="F2490" t="str">
        <f t="shared" si="77"/>
        <v>ДА</v>
      </c>
    </row>
    <row r="2491" spans="1:6">
      <c r="A2491" t="str">
        <f t="shared" si="76"/>
        <v>33Sokol_</v>
      </c>
      <c r="B2491" s="390" t="s">
        <v>1250</v>
      </c>
      <c r="C2491" s="390">
        <v>33</v>
      </c>
      <c r="D2491" s="390">
        <v>7</v>
      </c>
      <c r="E2491" s="390" t="s">
        <v>1702</v>
      </c>
      <c r="F2491" t="str">
        <f t="shared" si="77"/>
        <v>ДА</v>
      </c>
    </row>
    <row r="2492" spans="1:6">
      <c r="A2492" t="str">
        <f t="shared" si="76"/>
        <v>3Sokol_</v>
      </c>
      <c r="B2492" s="390" t="s">
        <v>1250</v>
      </c>
      <c r="C2492" s="390">
        <v>3</v>
      </c>
      <c r="D2492" s="390">
        <v>6</v>
      </c>
      <c r="E2492" s="390" t="s">
        <v>1703</v>
      </c>
      <c r="F2492" t="str">
        <f t="shared" si="77"/>
        <v>ДА</v>
      </c>
    </row>
    <row r="2493" spans="1:6">
      <c r="A2493" t="str">
        <f t="shared" si="76"/>
        <v>67Sokol_</v>
      </c>
      <c r="B2493" s="390" t="s">
        <v>1250</v>
      </c>
      <c r="C2493" s="390">
        <v>67</v>
      </c>
      <c r="D2493" s="390">
        <v>8</v>
      </c>
      <c r="E2493" s="390" t="s">
        <v>1251</v>
      </c>
      <c r="F2493" t="str">
        <f t="shared" si="77"/>
        <v>ДА</v>
      </c>
    </row>
    <row r="2494" spans="1:6">
      <c r="A2494" t="str">
        <f t="shared" si="76"/>
        <v>95Sokol_</v>
      </c>
      <c r="B2494" s="390" t="s">
        <v>1250</v>
      </c>
      <c r="C2494" s="390">
        <v>95</v>
      </c>
      <c r="D2494" s="390">
        <v>6</v>
      </c>
      <c r="E2494" s="390" t="s">
        <v>1704</v>
      </c>
      <c r="F2494" t="str">
        <f t="shared" si="77"/>
        <v>ДА</v>
      </c>
    </row>
    <row r="2495" spans="1:6">
      <c r="A2495" t="str">
        <f t="shared" si="76"/>
        <v>17Sokol_</v>
      </c>
      <c r="B2495" s="390" t="s">
        <v>1250</v>
      </c>
      <c r="C2495" s="390">
        <v>17</v>
      </c>
      <c r="D2495" s="390">
        <v>2</v>
      </c>
      <c r="E2495" s="390" t="s">
        <v>1705</v>
      </c>
      <c r="F2495" t="str">
        <f t="shared" si="77"/>
        <v>ДА</v>
      </c>
    </row>
    <row r="2496" spans="1:6">
      <c r="A2496" t="str">
        <f t="shared" si="76"/>
        <v>135Sokol_</v>
      </c>
      <c r="B2496" s="390" t="s">
        <v>1250</v>
      </c>
      <c r="C2496" s="390">
        <v>135</v>
      </c>
      <c r="D2496" s="390">
        <v>6</v>
      </c>
      <c r="E2496" s="390" t="s">
        <v>1694</v>
      </c>
      <c r="F2496" t="str">
        <f t="shared" si="77"/>
        <v>ДА</v>
      </c>
    </row>
    <row r="2497" spans="1:6">
      <c r="A2497" t="str">
        <f t="shared" si="76"/>
        <v>134Sokol_</v>
      </c>
      <c r="B2497" s="390" t="s">
        <v>1250</v>
      </c>
      <c r="C2497" s="390">
        <v>134</v>
      </c>
      <c r="D2497" s="390">
        <v>6</v>
      </c>
      <c r="E2497" s="390" t="s">
        <v>1706</v>
      </c>
      <c r="F2497" t="str">
        <f t="shared" si="77"/>
        <v>ДА</v>
      </c>
    </row>
    <row r="2498" spans="1:6">
      <c r="A2498" t="str">
        <f t="shared" si="76"/>
        <v>65Sokol_</v>
      </c>
      <c r="B2498" s="390" t="s">
        <v>1250</v>
      </c>
      <c r="C2498" s="390">
        <v>65</v>
      </c>
      <c r="D2498" s="390">
        <v>6</v>
      </c>
      <c r="E2498" s="390" t="s">
        <v>1707</v>
      </c>
      <c r="F2498" t="str">
        <f t="shared" si="77"/>
        <v>ДА</v>
      </c>
    </row>
    <row r="2499" spans="1:6">
      <c r="A2499" t="str">
        <f t="shared" ref="A2499:A2562" si="78">CONCATENATE(C2499,B2499)</f>
        <v>40Sokol_</v>
      </c>
      <c r="B2499" s="390" t="s">
        <v>1250</v>
      </c>
      <c r="C2499" s="390">
        <v>40</v>
      </c>
      <c r="D2499" s="390">
        <v>5</v>
      </c>
      <c r="E2499" s="390" t="s">
        <v>1389</v>
      </c>
      <c r="F2499" t="str">
        <f t="shared" ref="F2499:F2562" si="79">IF(ISBLANK(E2499),"НЕТ","ДА")</f>
        <v>ДА</v>
      </c>
    </row>
    <row r="2500" spans="1:6">
      <c r="A2500" t="str">
        <f t="shared" si="78"/>
        <v>86Sokol_</v>
      </c>
      <c r="B2500" s="390" t="s">
        <v>1250</v>
      </c>
      <c r="C2500" s="390">
        <v>86</v>
      </c>
      <c r="D2500" s="390">
        <v>7</v>
      </c>
      <c r="E2500" s="390" t="s">
        <v>1708</v>
      </c>
      <c r="F2500" t="str">
        <f t="shared" si="79"/>
        <v>ДА</v>
      </c>
    </row>
    <row r="2501" spans="1:6">
      <c r="A2501" t="str">
        <f t="shared" si="78"/>
        <v>53Sokol_</v>
      </c>
      <c r="B2501" s="390" t="s">
        <v>1250</v>
      </c>
      <c r="C2501" s="390">
        <v>53</v>
      </c>
      <c r="D2501" s="390">
        <v>5</v>
      </c>
      <c r="E2501" s="390" t="s">
        <v>1709</v>
      </c>
      <c r="F2501" t="str">
        <f t="shared" si="79"/>
        <v>ДА</v>
      </c>
    </row>
    <row r="2502" spans="1:6">
      <c r="A2502" t="str">
        <f t="shared" si="78"/>
        <v>111Sokol_</v>
      </c>
      <c r="B2502" s="390" t="s">
        <v>1250</v>
      </c>
      <c r="C2502" s="390">
        <v>111</v>
      </c>
      <c r="D2502" s="390">
        <v>7</v>
      </c>
      <c r="E2502" s="390" t="s">
        <v>1710</v>
      </c>
      <c r="F2502" t="str">
        <f t="shared" si="79"/>
        <v>ДА</v>
      </c>
    </row>
    <row r="2503" spans="1:6">
      <c r="A2503" t="str">
        <f t="shared" si="78"/>
        <v>119Sokol_</v>
      </c>
      <c r="B2503" s="390" t="s">
        <v>1250</v>
      </c>
      <c r="C2503" s="390">
        <v>119</v>
      </c>
      <c r="D2503" s="390">
        <v>5</v>
      </c>
      <c r="E2503" s="390" t="s">
        <v>1711</v>
      </c>
      <c r="F2503" t="str">
        <f t="shared" si="79"/>
        <v>ДА</v>
      </c>
    </row>
    <row r="2504" spans="1:6">
      <c r="A2504" t="str">
        <f t="shared" si="78"/>
        <v>51Sokol_</v>
      </c>
      <c r="B2504" s="390" t="s">
        <v>1250</v>
      </c>
      <c r="C2504" s="390">
        <v>51</v>
      </c>
      <c r="D2504" s="390">
        <v>2</v>
      </c>
      <c r="E2504" s="390" t="s">
        <v>1712</v>
      </c>
      <c r="F2504" t="str">
        <f t="shared" si="79"/>
        <v>ДА</v>
      </c>
    </row>
    <row r="2505" spans="1:6">
      <c r="A2505" t="str">
        <f t="shared" si="78"/>
        <v>114Sokol_</v>
      </c>
      <c r="B2505" s="390" t="s">
        <v>1250</v>
      </c>
      <c r="C2505" s="390">
        <v>114</v>
      </c>
      <c r="D2505" s="390">
        <v>5</v>
      </c>
      <c r="E2505" s="390" t="s">
        <v>1713</v>
      </c>
      <c r="F2505" t="str">
        <f t="shared" si="79"/>
        <v>ДА</v>
      </c>
    </row>
    <row r="2506" spans="1:6">
      <c r="A2506" t="str">
        <f t="shared" si="78"/>
        <v>110Sokol_</v>
      </c>
      <c r="B2506" s="390" t="s">
        <v>1250</v>
      </c>
      <c r="C2506" s="390">
        <v>110</v>
      </c>
      <c r="D2506" s="390">
        <v>7</v>
      </c>
      <c r="E2506" s="390" t="s">
        <v>1714</v>
      </c>
      <c r="F2506" t="str">
        <f t="shared" si="79"/>
        <v>ДА</v>
      </c>
    </row>
    <row r="2507" spans="1:6">
      <c r="A2507" t="str">
        <f t="shared" si="78"/>
        <v>81Sokol_</v>
      </c>
      <c r="B2507" s="390" t="s">
        <v>1250</v>
      </c>
      <c r="C2507" s="390">
        <v>81</v>
      </c>
      <c r="D2507" s="390">
        <v>2</v>
      </c>
      <c r="E2507" s="390" t="s">
        <v>1715</v>
      </c>
      <c r="F2507" t="str">
        <f t="shared" si="79"/>
        <v>ДА</v>
      </c>
    </row>
    <row r="2508" spans="1:6">
      <c r="A2508" t="str">
        <f t="shared" si="78"/>
        <v>13Sokol_</v>
      </c>
      <c r="B2508" s="390" t="s">
        <v>1250</v>
      </c>
      <c r="C2508" s="390">
        <v>13</v>
      </c>
      <c r="D2508" s="390">
        <v>8</v>
      </c>
      <c r="E2508" s="390" t="s">
        <v>1716</v>
      </c>
      <c r="F2508" t="str">
        <f t="shared" si="79"/>
        <v>ДА</v>
      </c>
    </row>
    <row r="2509" spans="1:6" ht="30">
      <c r="A2509" t="str">
        <f t="shared" si="78"/>
        <v>29Sokol_</v>
      </c>
      <c r="B2509" s="390" t="s">
        <v>1250</v>
      </c>
      <c r="C2509" s="390">
        <v>29</v>
      </c>
      <c r="D2509" s="390">
        <v>6</v>
      </c>
      <c r="E2509" s="390" t="s">
        <v>1717</v>
      </c>
      <c r="F2509" t="str">
        <f t="shared" si="79"/>
        <v>ДА</v>
      </c>
    </row>
    <row r="2510" spans="1:6">
      <c r="A2510" t="str">
        <f t="shared" si="78"/>
        <v>22Sokol_</v>
      </c>
      <c r="B2510" s="390" t="s">
        <v>1250</v>
      </c>
      <c r="C2510" s="390">
        <v>22</v>
      </c>
      <c r="D2510" s="390">
        <v>6</v>
      </c>
      <c r="E2510" s="390" t="s">
        <v>1718</v>
      </c>
      <c r="F2510" t="str">
        <f t="shared" si="79"/>
        <v>ДА</v>
      </c>
    </row>
    <row r="2511" spans="1:6">
      <c r="A2511" t="str">
        <f t="shared" si="78"/>
        <v>18Sokol_</v>
      </c>
      <c r="B2511" s="390" t="s">
        <v>1250</v>
      </c>
      <c r="C2511" s="390">
        <v>18</v>
      </c>
      <c r="D2511" s="390">
        <v>8</v>
      </c>
      <c r="E2511" s="390" t="s">
        <v>1719</v>
      </c>
      <c r="F2511" t="str">
        <f t="shared" si="79"/>
        <v>ДА</v>
      </c>
    </row>
    <row r="2512" spans="1:6">
      <c r="A2512" t="str">
        <f t="shared" si="78"/>
        <v>15Sokol_</v>
      </c>
      <c r="B2512" s="390" t="s">
        <v>1250</v>
      </c>
      <c r="C2512" s="390">
        <v>15</v>
      </c>
      <c r="D2512" s="390">
        <v>7</v>
      </c>
      <c r="E2512" s="390" t="s">
        <v>1720</v>
      </c>
      <c r="F2512" t="str">
        <f t="shared" si="79"/>
        <v>ДА</v>
      </c>
    </row>
    <row r="2513" spans="1:6" ht="30">
      <c r="A2513" t="str">
        <f t="shared" si="78"/>
        <v>123Sokol_</v>
      </c>
      <c r="B2513" s="390" t="s">
        <v>1250</v>
      </c>
      <c r="C2513" s="390">
        <v>123</v>
      </c>
      <c r="D2513" s="390">
        <v>7</v>
      </c>
      <c r="E2513" s="390" t="s">
        <v>1721</v>
      </c>
      <c r="F2513" t="str">
        <f t="shared" si="79"/>
        <v>ДА</v>
      </c>
    </row>
    <row r="2514" spans="1:6" ht="30">
      <c r="A2514" t="str">
        <f t="shared" si="78"/>
        <v>37Sokol_</v>
      </c>
      <c r="B2514" s="390" t="s">
        <v>1250</v>
      </c>
      <c r="C2514" s="390">
        <v>37</v>
      </c>
      <c r="D2514" s="390">
        <v>7</v>
      </c>
      <c r="E2514" s="390" t="s">
        <v>1722</v>
      </c>
      <c r="F2514" t="str">
        <f t="shared" si="79"/>
        <v>ДА</v>
      </c>
    </row>
    <row r="2515" spans="1:6">
      <c r="A2515" t="str">
        <f t="shared" si="78"/>
        <v>9Sokol_</v>
      </c>
      <c r="B2515" s="390" t="s">
        <v>1250</v>
      </c>
      <c r="C2515" s="390">
        <v>9</v>
      </c>
      <c r="D2515" s="390">
        <v>6</v>
      </c>
      <c r="E2515" s="390" t="s">
        <v>1723</v>
      </c>
      <c r="F2515" t="str">
        <f t="shared" si="79"/>
        <v>ДА</v>
      </c>
    </row>
    <row r="2516" spans="1:6">
      <c r="A2516" t="str">
        <f t="shared" si="78"/>
        <v>8Sokol_</v>
      </c>
      <c r="B2516" s="390" t="s">
        <v>1250</v>
      </c>
      <c r="C2516" s="390">
        <v>8</v>
      </c>
      <c r="D2516" s="390">
        <v>8</v>
      </c>
      <c r="E2516" s="390" t="s">
        <v>1724</v>
      </c>
      <c r="F2516" t="str">
        <f t="shared" si="79"/>
        <v>ДА</v>
      </c>
    </row>
    <row r="2517" spans="1:6" ht="30">
      <c r="A2517" t="str">
        <f t="shared" si="78"/>
        <v>146Sokol_</v>
      </c>
      <c r="B2517" s="390" t="s">
        <v>1250</v>
      </c>
      <c r="C2517" s="390">
        <v>146</v>
      </c>
      <c r="D2517" s="390">
        <v>2</v>
      </c>
      <c r="E2517" s="390" t="s">
        <v>1725</v>
      </c>
      <c r="F2517" t="str">
        <f t="shared" si="79"/>
        <v>ДА</v>
      </c>
    </row>
    <row r="2518" spans="1:6">
      <c r="A2518" t="str">
        <f t="shared" si="78"/>
        <v>127Sokol_</v>
      </c>
      <c r="B2518" s="390" t="s">
        <v>1250</v>
      </c>
      <c r="C2518" s="390">
        <v>127</v>
      </c>
      <c r="D2518" s="390">
        <v>4</v>
      </c>
      <c r="E2518" s="390" t="s">
        <v>1726</v>
      </c>
      <c r="F2518" t="str">
        <f t="shared" si="79"/>
        <v>ДА</v>
      </c>
    </row>
    <row r="2519" spans="1:6">
      <c r="A2519" t="str">
        <f t="shared" si="78"/>
        <v>90Sokol_</v>
      </c>
      <c r="B2519" s="390" t="s">
        <v>1250</v>
      </c>
      <c r="C2519" s="390">
        <v>90</v>
      </c>
      <c r="D2519" s="390">
        <v>3</v>
      </c>
      <c r="E2519" s="390" t="s">
        <v>1727</v>
      </c>
      <c r="F2519" t="str">
        <f t="shared" si="79"/>
        <v>ДА</v>
      </c>
    </row>
    <row r="2520" spans="1:6">
      <c r="A2520" t="str">
        <f t="shared" si="78"/>
        <v>85Sokol_</v>
      </c>
      <c r="B2520" s="390" t="s">
        <v>1250</v>
      </c>
      <c r="C2520" s="390">
        <v>85</v>
      </c>
      <c r="D2520" s="390">
        <v>8</v>
      </c>
      <c r="E2520" s="390" t="s">
        <v>1728</v>
      </c>
      <c r="F2520" t="str">
        <f t="shared" si="79"/>
        <v>ДА</v>
      </c>
    </row>
    <row r="2521" spans="1:6">
      <c r="A2521" t="str">
        <f t="shared" si="78"/>
        <v>52Sokol_</v>
      </c>
      <c r="B2521" s="390" t="s">
        <v>1250</v>
      </c>
      <c r="C2521" s="390">
        <v>52</v>
      </c>
      <c r="D2521" s="390">
        <v>5</v>
      </c>
      <c r="E2521" s="390" t="s">
        <v>1729</v>
      </c>
      <c r="F2521" t="str">
        <f t="shared" si="79"/>
        <v>ДА</v>
      </c>
    </row>
    <row r="2522" spans="1:6" ht="45">
      <c r="A2522" t="str">
        <f t="shared" si="78"/>
        <v>21Sokol_</v>
      </c>
      <c r="B2522" s="390" t="s">
        <v>1250</v>
      </c>
      <c r="C2522" s="390">
        <v>21</v>
      </c>
      <c r="D2522" s="390">
        <v>8</v>
      </c>
      <c r="E2522" s="390" t="s">
        <v>1730</v>
      </c>
      <c r="F2522" t="str">
        <f t="shared" si="79"/>
        <v>ДА</v>
      </c>
    </row>
    <row r="2523" spans="1:6" ht="30">
      <c r="A2523" t="str">
        <f t="shared" si="78"/>
        <v>117Sokol_</v>
      </c>
      <c r="B2523" s="390" t="s">
        <v>1250</v>
      </c>
      <c r="C2523" s="390">
        <v>117</v>
      </c>
      <c r="D2523" s="390">
        <v>8</v>
      </c>
      <c r="E2523" s="390" t="s">
        <v>1731</v>
      </c>
      <c r="F2523" t="str">
        <f t="shared" si="79"/>
        <v>ДА</v>
      </c>
    </row>
    <row r="2524" spans="1:6">
      <c r="A2524" t="str">
        <f t="shared" si="78"/>
        <v>131Sokol_</v>
      </c>
      <c r="B2524" s="390" t="s">
        <v>1250</v>
      </c>
      <c r="C2524" s="390">
        <v>131</v>
      </c>
      <c r="D2524" s="390">
        <v>6</v>
      </c>
      <c r="E2524" s="390" t="s">
        <v>1732</v>
      </c>
      <c r="F2524" t="str">
        <f t="shared" si="79"/>
        <v>ДА</v>
      </c>
    </row>
    <row r="2525" spans="1:6">
      <c r="A2525" t="str">
        <f t="shared" si="78"/>
        <v>78Sokol_</v>
      </c>
      <c r="B2525" s="390" t="s">
        <v>1250</v>
      </c>
      <c r="C2525" s="390">
        <v>78</v>
      </c>
      <c r="D2525" s="390">
        <v>6</v>
      </c>
      <c r="E2525" s="390" t="s">
        <v>1733</v>
      </c>
      <c r="F2525" t="str">
        <f t="shared" si="79"/>
        <v>ДА</v>
      </c>
    </row>
    <row r="2526" spans="1:6">
      <c r="A2526" t="str">
        <f t="shared" si="78"/>
        <v>79Sokol_</v>
      </c>
      <c r="B2526" s="390" t="s">
        <v>1250</v>
      </c>
      <c r="C2526" s="390">
        <v>79</v>
      </c>
      <c r="D2526" s="390">
        <v>6</v>
      </c>
      <c r="E2526" s="390" t="s">
        <v>1734</v>
      </c>
      <c r="F2526" t="str">
        <f t="shared" si="79"/>
        <v>ДА</v>
      </c>
    </row>
    <row r="2527" spans="1:6">
      <c r="A2527" t="str">
        <f t="shared" si="78"/>
        <v>55Sokol_</v>
      </c>
      <c r="B2527" s="390" t="s">
        <v>1250</v>
      </c>
      <c r="C2527" s="390">
        <v>55</v>
      </c>
      <c r="D2527" s="390">
        <v>4</v>
      </c>
      <c r="E2527" s="390" t="s">
        <v>1735</v>
      </c>
      <c r="F2527" t="str">
        <f t="shared" si="79"/>
        <v>ДА</v>
      </c>
    </row>
    <row r="2528" spans="1:6">
      <c r="A2528" t="str">
        <f t="shared" si="78"/>
        <v>144Sokol_</v>
      </c>
      <c r="B2528" s="390" t="s">
        <v>1250</v>
      </c>
      <c r="C2528" s="390">
        <v>144</v>
      </c>
      <c r="D2528" s="390">
        <v>7</v>
      </c>
      <c r="E2528" s="390" t="s">
        <v>1736</v>
      </c>
      <c r="F2528" t="str">
        <f t="shared" si="79"/>
        <v>ДА</v>
      </c>
    </row>
    <row r="2529" spans="1:6">
      <c r="A2529" t="str">
        <f t="shared" si="78"/>
        <v>44Sokol_</v>
      </c>
      <c r="B2529" s="390" t="s">
        <v>1250</v>
      </c>
      <c r="C2529" s="390">
        <v>44</v>
      </c>
      <c r="D2529" s="390">
        <v>6</v>
      </c>
      <c r="E2529" s="390" t="s">
        <v>1737</v>
      </c>
      <c r="F2529" t="str">
        <f t="shared" si="79"/>
        <v>ДА</v>
      </c>
    </row>
    <row r="2530" spans="1:6">
      <c r="A2530" t="str">
        <f t="shared" si="78"/>
        <v>100Sokol_</v>
      </c>
      <c r="B2530" s="390" t="s">
        <v>1250</v>
      </c>
      <c r="C2530" s="390">
        <v>100</v>
      </c>
      <c r="D2530" s="390">
        <v>9</v>
      </c>
      <c r="E2530" s="390" t="s">
        <v>1738</v>
      </c>
      <c r="F2530" t="str">
        <f t="shared" si="79"/>
        <v>ДА</v>
      </c>
    </row>
    <row r="2531" spans="1:6">
      <c r="A2531" t="str">
        <f t="shared" si="78"/>
        <v>92Sokol_</v>
      </c>
      <c r="B2531" s="390" t="s">
        <v>1250</v>
      </c>
      <c r="C2531" s="390">
        <v>92</v>
      </c>
      <c r="D2531" s="390">
        <v>3</v>
      </c>
      <c r="E2531" s="390" t="s">
        <v>1739</v>
      </c>
      <c r="F2531" t="str">
        <f t="shared" si="79"/>
        <v>ДА</v>
      </c>
    </row>
    <row r="2532" spans="1:6">
      <c r="A2532" t="str">
        <f t="shared" si="78"/>
        <v>80Sokol_</v>
      </c>
      <c r="B2532" s="390" t="s">
        <v>1250</v>
      </c>
      <c r="C2532" s="390">
        <v>80</v>
      </c>
      <c r="D2532" s="390">
        <v>5</v>
      </c>
      <c r="E2532" s="390" t="s">
        <v>1740</v>
      </c>
      <c r="F2532" t="str">
        <f t="shared" si="79"/>
        <v>ДА</v>
      </c>
    </row>
    <row r="2533" spans="1:6">
      <c r="A2533" t="str">
        <f t="shared" si="78"/>
        <v>75Sokol_</v>
      </c>
      <c r="B2533" s="390" t="s">
        <v>1250</v>
      </c>
      <c r="C2533" s="390">
        <v>75</v>
      </c>
      <c r="D2533" s="390">
        <v>6</v>
      </c>
      <c r="E2533" s="390" t="s">
        <v>1741</v>
      </c>
      <c r="F2533" t="str">
        <f t="shared" si="79"/>
        <v>ДА</v>
      </c>
    </row>
    <row r="2534" spans="1:6">
      <c r="A2534" t="str">
        <f t="shared" si="78"/>
        <v>142Sokol_</v>
      </c>
      <c r="B2534" s="390" t="s">
        <v>1250</v>
      </c>
      <c r="C2534" s="390">
        <v>142</v>
      </c>
      <c r="D2534" s="390">
        <v>7</v>
      </c>
      <c r="E2534" s="390" t="s">
        <v>1742</v>
      </c>
      <c r="F2534" t="str">
        <f t="shared" si="79"/>
        <v>ДА</v>
      </c>
    </row>
    <row r="2535" spans="1:6">
      <c r="A2535" t="str">
        <f t="shared" si="78"/>
        <v>148Sokol_</v>
      </c>
      <c r="B2535" s="390" t="s">
        <v>1250</v>
      </c>
      <c r="C2535" s="390">
        <v>148</v>
      </c>
      <c r="D2535" s="390">
        <v>6</v>
      </c>
      <c r="E2535" s="390" t="s">
        <v>1743</v>
      </c>
      <c r="F2535" t="str">
        <f t="shared" si="79"/>
        <v>ДА</v>
      </c>
    </row>
    <row r="2536" spans="1:6">
      <c r="A2536" t="str">
        <f t="shared" si="78"/>
        <v>113Sokol_</v>
      </c>
      <c r="B2536" s="390" t="s">
        <v>1250</v>
      </c>
      <c r="C2536" s="390">
        <v>113</v>
      </c>
      <c r="D2536" s="390">
        <v>7</v>
      </c>
      <c r="E2536" s="390" t="s">
        <v>1744</v>
      </c>
      <c r="F2536" t="str">
        <f t="shared" si="79"/>
        <v>ДА</v>
      </c>
    </row>
    <row r="2537" spans="1:6">
      <c r="A2537" t="str">
        <f t="shared" si="78"/>
        <v>32Sokol_</v>
      </c>
      <c r="B2537" s="390" t="s">
        <v>1250</v>
      </c>
      <c r="C2537" s="390">
        <v>32</v>
      </c>
      <c r="D2537" s="390">
        <v>3</v>
      </c>
      <c r="E2537" s="390" t="s">
        <v>1745</v>
      </c>
      <c r="F2537" t="str">
        <f t="shared" si="79"/>
        <v>ДА</v>
      </c>
    </row>
    <row r="2538" spans="1:6">
      <c r="A2538" t="str">
        <f t="shared" si="78"/>
        <v>94Sokol_</v>
      </c>
      <c r="B2538" s="390" t="s">
        <v>1250</v>
      </c>
      <c r="C2538" s="390">
        <v>94</v>
      </c>
      <c r="D2538" s="390">
        <v>3</v>
      </c>
      <c r="E2538" s="390" t="s">
        <v>1746</v>
      </c>
      <c r="F2538" t="str">
        <f t="shared" si="79"/>
        <v>ДА</v>
      </c>
    </row>
    <row r="2539" spans="1:6">
      <c r="A2539" t="str">
        <f t="shared" si="78"/>
        <v>24Sokol_</v>
      </c>
      <c r="B2539" s="390" t="s">
        <v>1250</v>
      </c>
      <c r="C2539" s="390">
        <v>24</v>
      </c>
      <c r="D2539" s="390">
        <v>8</v>
      </c>
      <c r="E2539" s="390" t="s">
        <v>1747</v>
      </c>
      <c r="F2539" t="str">
        <f t="shared" si="79"/>
        <v>ДА</v>
      </c>
    </row>
    <row r="2540" spans="1:6">
      <c r="A2540" t="str">
        <f t="shared" si="78"/>
        <v>91Sokol_</v>
      </c>
      <c r="B2540" s="390" t="s">
        <v>1250</v>
      </c>
      <c r="C2540" s="390">
        <v>91</v>
      </c>
      <c r="D2540" s="390">
        <v>5</v>
      </c>
      <c r="E2540" s="390" t="s">
        <v>1748</v>
      </c>
      <c r="F2540" t="str">
        <f t="shared" si="79"/>
        <v>ДА</v>
      </c>
    </row>
    <row r="2541" spans="1:6">
      <c r="A2541" t="str">
        <f t="shared" si="78"/>
        <v>98Sokol_</v>
      </c>
      <c r="B2541" s="390" t="s">
        <v>1250</v>
      </c>
      <c r="C2541" s="390">
        <v>98</v>
      </c>
      <c r="D2541" s="390">
        <v>7</v>
      </c>
      <c r="E2541" s="390" t="s">
        <v>1749</v>
      </c>
      <c r="F2541" t="str">
        <f t="shared" si="79"/>
        <v>ДА</v>
      </c>
    </row>
    <row r="2542" spans="1:6">
      <c r="A2542" t="str">
        <f t="shared" si="78"/>
        <v>2Sokol_</v>
      </c>
      <c r="B2542" s="390" t="s">
        <v>1250</v>
      </c>
      <c r="C2542" s="390">
        <v>2</v>
      </c>
      <c r="D2542" s="390">
        <v>6</v>
      </c>
      <c r="E2542" s="390" t="s">
        <v>1750</v>
      </c>
      <c r="F2542" t="str">
        <f t="shared" si="79"/>
        <v>ДА</v>
      </c>
    </row>
    <row r="2543" spans="1:6">
      <c r="A2543" t="str">
        <f t="shared" si="78"/>
        <v>34Sokol_</v>
      </c>
      <c r="B2543" s="390" t="s">
        <v>1250</v>
      </c>
      <c r="C2543" s="390">
        <v>34</v>
      </c>
      <c r="D2543" s="390">
        <v>6</v>
      </c>
      <c r="E2543" s="390" t="s">
        <v>1751</v>
      </c>
      <c r="F2543" t="str">
        <f t="shared" si="79"/>
        <v>ДА</v>
      </c>
    </row>
    <row r="2544" spans="1:6">
      <c r="A2544" t="str">
        <f t="shared" si="78"/>
        <v>84Sokol_</v>
      </c>
      <c r="B2544" s="390" t="s">
        <v>1250</v>
      </c>
      <c r="C2544" s="390">
        <v>84</v>
      </c>
      <c r="D2544" s="390">
        <v>6</v>
      </c>
      <c r="E2544" s="390" t="s">
        <v>1752</v>
      </c>
      <c r="F2544" t="str">
        <f t="shared" si="79"/>
        <v>ДА</v>
      </c>
    </row>
    <row r="2545" spans="1:6">
      <c r="A2545" t="str">
        <f t="shared" si="78"/>
        <v>76Sokol_</v>
      </c>
      <c r="B2545" s="390" t="s">
        <v>1250</v>
      </c>
      <c r="C2545" s="390">
        <v>76</v>
      </c>
      <c r="D2545" s="390">
        <v>5</v>
      </c>
      <c r="E2545" s="390" t="s">
        <v>1753</v>
      </c>
      <c r="F2545" t="str">
        <f t="shared" si="79"/>
        <v>ДА</v>
      </c>
    </row>
    <row r="2546" spans="1:6">
      <c r="A2546" t="str">
        <f t="shared" si="78"/>
        <v>156Sokol_</v>
      </c>
      <c r="B2546" s="390" t="s">
        <v>1250</v>
      </c>
      <c r="C2546" s="390">
        <v>156</v>
      </c>
      <c r="D2546" s="390">
        <v>7</v>
      </c>
      <c r="E2546" s="390" t="s">
        <v>1754</v>
      </c>
      <c r="F2546" t="str">
        <f t="shared" si="79"/>
        <v>ДА</v>
      </c>
    </row>
    <row r="2547" spans="1:6">
      <c r="A2547" t="str">
        <f t="shared" si="78"/>
        <v>154Sokol_</v>
      </c>
      <c r="B2547" s="390" t="s">
        <v>1250</v>
      </c>
      <c r="C2547" s="390">
        <v>154</v>
      </c>
      <c r="D2547" s="390">
        <v>7</v>
      </c>
      <c r="E2547" s="390" t="s">
        <v>1755</v>
      </c>
      <c r="F2547" t="str">
        <f t="shared" si="79"/>
        <v>ДА</v>
      </c>
    </row>
    <row r="2548" spans="1:6">
      <c r="A2548" t="str">
        <f t="shared" si="78"/>
        <v>89Sokol_</v>
      </c>
      <c r="B2548" s="390" t="s">
        <v>1250</v>
      </c>
      <c r="C2548" s="390">
        <v>89</v>
      </c>
      <c r="D2548" s="390">
        <v>7</v>
      </c>
      <c r="E2548" s="390" t="s">
        <v>1756</v>
      </c>
      <c r="F2548" t="str">
        <f t="shared" si="79"/>
        <v>ДА</v>
      </c>
    </row>
    <row r="2549" spans="1:6">
      <c r="A2549" t="str">
        <f t="shared" si="78"/>
        <v>36Sokol_</v>
      </c>
      <c r="B2549" s="390" t="s">
        <v>1250</v>
      </c>
      <c r="C2549" s="390">
        <v>36</v>
      </c>
      <c r="D2549" s="390">
        <v>6</v>
      </c>
      <c r="E2549" s="390" t="s">
        <v>1757</v>
      </c>
      <c r="F2549" t="str">
        <f t="shared" si="79"/>
        <v>ДА</v>
      </c>
    </row>
    <row r="2550" spans="1:6">
      <c r="A2550" t="str">
        <f t="shared" si="78"/>
        <v>58Sokol_</v>
      </c>
      <c r="B2550" s="390" t="s">
        <v>1250</v>
      </c>
      <c r="C2550" s="390">
        <v>58</v>
      </c>
      <c r="D2550" s="390">
        <v>6</v>
      </c>
      <c r="E2550" s="390" t="s">
        <v>1758</v>
      </c>
      <c r="F2550" t="str">
        <f t="shared" si="79"/>
        <v>ДА</v>
      </c>
    </row>
    <row r="2551" spans="1:6">
      <c r="A2551" t="str">
        <f t="shared" si="78"/>
        <v>23Sokol_</v>
      </c>
      <c r="B2551" s="390" t="s">
        <v>1250</v>
      </c>
      <c r="C2551" s="390">
        <v>23</v>
      </c>
      <c r="D2551" s="390">
        <v>7</v>
      </c>
      <c r="E2551" s="390" t="s">
        <v>1759</v>
      </c>
      <c r="F2551" t="str">
        <f t="shared" si="79"/>
        <v>ДА</v>
      </c>
    </row>
    <row r="2552" spans="1:6">
      <c r="A2552" t="str">
        <f t="shared" si="78"/>
        <v>35Sokol_</v>
      </c>
      <c r="B2552" s="390" t="s">
        <v>1250</v>
      </c>
      <c r="C2552" s="390">
        <v>35</v>
      </c>
      <c r="D2552" s="390">
        <v>8</v>
      </c>
      <c r="E2552" s="390" t="s">
        <v>1760</v>
      </c>
      <c r="F2552" t="str">
        <f t="shared" si="79"/>
        <v>ДА</v>
      </c>
    </row>
    <row r="2553" spans="1:6">
      <c r="A2553" t="str">
        <f t="shared" si="78"/>
        <v>145Sokol_</v>
      </c>
      <c r="B2553" s="390" t="s">
        <v>1250</v>
      </c>
      <c r="C2553" s="390">
        <v>145</v>
      </c>
      <c r="D2553" s="390">
        <v>7</v>
      </c>
      <c r="E2553" s="390" t="s">
        <v>1761</v>
      </c>
      <c r="F2553" t="str">
        <f t="shared" si="79"/>
        <v>ДА</v>
      </c>
    </row>
    <row r="2554" spans="1:6">
      <c r="A2554" t="str">
        <f t="shared" si="78"/>
        <v>46Sokol_</v>
      </c>
      <c r="B2554" s="390" t="s">
        <v>1250</v>
      </c>
      <c r="C2554" s="390">
        <v>46</v>
      </c>
      <c r="D2554" s="390">
        <v>6</v>
      </c>
      <c r="E2554" s="390" t="s">
        <v>1251</v>
      </c>
      <c r="F2554" t="str">
        <f t="shared" si="79"/>
        <v>ДА</v>
      </c>
    </row>
    <row r="2555" spans="1:6">
      <c r="A2555" t="str">
        <f t="shared" si="78"/>
        <v>143Sokol_</v>
      </c>
      <c r="B2555" s="390" t="s">
        <v>1250</v>
      </c>
      <c r="C2555" s="390">
        <v>143</v>
      </c>
      <c r="D2555" s="390">
        <v>7</v>
      </c>
      <c r="E2555" s="390" t="s">
        <v>1762</v>
      </c>
      <c r="F2555" t="str">
        <f t="shared" si="79"/>
        <v>ДА</v>
      </c>
    </row>
    <row r="2556" spans="1:6">
      <c r="A2556" t="str">
        <f t="shared" si="78"/>
        <v>12Sokol_</v>
      </c>
      <c r="B2556" s="390" t="s">
        <v>1250</v>
      </c>
      <c r="C2556" s="390">
        <v>12</v>
      </c>
      <c r="D2556" s="390">
        <v>7</v>
      </c>
      <c r="E2556" s="390" t="s">
        <v>1763</v>
      </c>
      <c r="F2556" t="str">
        <f t="shared" si="79"/>
        <v>ДА</v>
      </c>
    </row>
    <row r="2557" spans="1:6">
      <c r="A2557" t="str">
        <f t="shared" si="78"/>
        <v>139Sokol_</v>
      </c>
      <c r="B2557" s="390" t="s">
        <v>1250</v>
      </c>
      <c r="C2557" s="390">
        <v>139</v>
      </c>
      <c r="D2557" s="390">
        <v>8</v>
      </c>
      <c r="E2557" s="390" t="s">
        <v>1764</v>
      </c>
      <c r="F2557" t="str">
        <f t="shared" si="79"/>
        <v>ДА</v>
      </c>
    </row>
    <row r="2558" spans="1:6">
      <c r="A2558" t="str">
        <f t="shared" si="78"/>
        <v>48Sokol_</v>
      </c>
      <c r="B2558" s="390" t="s">
        <v>1250</v>
      </c>
      <c r="C2558" s="390">
        <v>48</v>
      </c>
      <c r="D2558" s="390">
        <v>7</v>
      </c>
      <c r="E2558" s="390" t="s">
        <v>1765</v>
      </c>
      <c r="F2558" t="str">
        <f t="shared" si="79"/>
        <v>ДА</v>
      </c>
    </row>
    <row r="2559" spans="1:6">
      <c r="A2559" t="str">
        <f t="shared" si="78"/>
        <v>107Sokol_</v>
      </c>
      <c r="B2559" s="390" t="s">
        <v>1250</v>
      </c>
      <c r="C2559" s="390">
        <v>107</v>
      </c>
      <c r="D2559" s="390">
        <v>10</v>
      </c>
      <c r="E2559" s="390" t="s">
        <v>1766</v>
      </c>
      <c r="F2559" t="str">
        <f t="shared" si="79"/>
        <v>ДА</v>
      </c>
    </row>
    <row r="2560" spans="1:6" ht="30">
      <c r="A2560" t="str">
        <f t="shared" si="78"/>
        <v>6Sokol_</v>
      </c>
      <c r="B2560" s="390" t="s">
        <v>1250</v>
      </c>
      <c r="C2560" s="390">
        <v>6</v>
      </c>
      <c r="D2560" s="390">
        <v>9</v>
      </c>
      <c r="E2560" s="390" t="s">
        <v>1767</v>
      </c>
      <c r="F2560" t="str">
        <f t="shared" si="79"/>
        <v>ДА</v>
      </c>
    </row>
    <row r="2561" spans="1:6">
      <c r="A2561" t="str">
        <f t="shared" si="78"/>
        <v>74Sokol_</v>
      </c>
      <c r="B2561" s="390" t="s">
        <v>1250</v>
      </c>
      <c r="C2561" s="390">
        <v>74</v>
      </c>
      <c r="D2561" s="390">
        <v>7</v>
      </c>
      <c r="E2561" s="390" t="s">
        <v>1768</v>
      </c>
      <c r="F2561" t="str">
        <f t="shared" si="79"/>
        <v>ДА</v>
      </c>
    </row>
    <row r="2562" spans="1:6">
      <c r="A2562" t="str">
        <f t="shared" si="78"/>
        <v>25Sokol_</v>
      </c>
      <c r="B2562" s="390" t="s">
        <v>1250</v>
      </c>
      <c r="C2562" s="390">
        <v>25</v>
      </c>
      <c r="D2562" s="390">
        <v>4</v>
      </c>
      <c r="E2562" s="390" t="s">
        <v>1769</v>
      </c>
      <c r="F2562" t="str">
        <f t="shared" si="79"/>
        <v>ДА</v>
      </c>
    </row>
    <row r="2563" spans="1:6">
      <c r="A2563" t="str">
        <f t="shared" ref="A2563:A2626" si="80">CONCATENATE(C2563,B2563)</f>
        <v>31Sokol_</v>
      </c>
      <c r="B2563" s="390" t="s">
        <v>1250</v>
      </c>
      <c r="C2563" s="390">
        <v>31</v>
      </c>
      <c r="D2563" s="390">
        <v>4</v>
      </c>
      <c r="E2563" s="390" t="s">
        <v>1770</v>
      </c>
      <c r="F2563" t="str">
        <f t="shared" ref="F2563:F2626" si="81">IF(ISBLANK(E2563),"НЕТ","ДА")</f>
        <v>ДА</v>
      </c>
    </row>
    <row r="2564" spans="1:6">
      <c r="A2564" t="str">
        <f t="shared" si="80"/>
        <v>16Sokol_</v>
      </c>
      <c r="B2564" s="390" t="s">
        <v>1250</v>
      </c>
      <c r="C2564" s="390">
        <v>16</v>
      </c>
      <c r="D2564" s="390">
        <v>5</v>
      </c>
      <c r="E2564" s="390" t="s">
        <v>1771</v>
      </c>
      <c r="F2564" t="str">
        <f t="shared" si="81"/>
        <v>ДА</v>
      </c>
    </row>
    <row r="2565" spans="1:6">
      <c r="A2565" t="str">
        <f t="shared" si="80"/>
        <v>138Sokol_</v>
      </c>
      <c r="B2565" s="390" t="s">
        <v>1250</v>
      </c>
      <c r="C2565" s="390">
        <v>138</v>
      </c>
      <c r="D2565" s="390">
        <v>4</v>
      </c>
      <c r="E2565" s="390" t="s">
        <v>1772</v>
      </c>
      <c r="F2565" t="str">
        <f t="shared" si="81"/>
        <v>ДА</v>
      </c>
    </row>
    <row r="2566" spans="1:6">
      <c r="A2566" t="str">
        <f t="shared" si="80"/>
        <v>155Sokol_</v>
      </c>
      <c r="B2566" s="390" t="s">
        <v>1250</v>
      </c>
      <c r="C2566" s="390">
        <v>155</v>
      </c>
      <c r="D2566" s="390">
        <v>6</v>
      </c>
      <c r="E2566" s="390" t="s">
        <v>1773</v>
      </c>
      <c r="F2566" t="str">
        <f t="shared" si="81"/>
        <v>ДА</v>
      </c>
    </row>
    <row r="2567" spans="1:6">
      <c r="A2567" t="str">
        <f t="shared" si="80"/>
        <v>88Sokol_</v>
      </c>
      <c r="B2567" s="390" t="s">
        <v>1250</v>
      </c>
      <c r="C2567" s="390">
        <v>88</v>
      </c>
      <c r="D2567" s="390">
        <v>3</v>
      </c>
      <c r="E2567" s="390" t="s">
        <v>1774</v>
      </c>
      <c r="F2567" t="str">
        <f t="shared" si="81"/>
        <v>ДА</v>
      </c>
    </row>
    <row r="2568" spans="1:6">
      <c r="A2568" t="str">
        <f t="shared" si="80"/>
        <v>4Sokol_</v>
      </c>
      <c r="B2568" s="390" t="s">
        <v>1250</v>
      </c>
      <c r="C2568" s="390">
        <v>4</v>
      </c>
      <c r="D2568" s="390">
        <v>6</v>
      </c>
      <c r="E2568" s="390" t="s">
        <v>1775</v>
      </c>
      <c r="F2568" t="str">
        <f t="shared" si="81"/>
        <v>ДА</v>
      </c>
    </row>
    <row r="2569" spans="1:6">
      <c r="A2569" t="str">
        <f t="shared" si="80"/>
        <v>159Sokol_</v>
      </c>
      <c r="B2569" s="390" t="s">
        <v>1250</v>
      </c>
      <c r="C2569" s="390">
        <v>159</v>
      </c>
      <c r="D2569" s="390">
        <v>7</v>
      </c>
      <c r="E2569" s="390" t="s">
        <v>1776</v>
      </c>
      <c r="F2569" t="str">
        <f t="shared" si="81"/>
        <v>ДА</v>
      </c>
    </row>
    <row r="2570" spans="1:6">
      <c r="A2570" t="str">
        <f t="shared" si="80"/>
        <v>50Sokol_</v>
      </c>
      <c r="B2570" s="390" t="s">
        <v>1250</v>
      </c>
      <c r="C2570" s="390">
        <v>50</v>
      </c>
      <c r="D2570" s="390">
        <v>5</v>
      </c>
      <c r="E2570" s="390" t="s">
        <v>1389</v>
      </c>
      <c r="F2570" t="str">
        <f t="shared" si="81"/>
        <v>ДА</v>
      </c>
    </row>
    <row r="2571" spans="1:6">
      <c r="A2571" t="str">
        <f t="shared" si="80"/>
        <v>153Sokol_</v>
      </c>
      <c r="B2571" s="390" t="s">
        <v>1250</v>
      </c>
      <c r="C2571" s="390">
        <v>153</v>
      </c>
      <c r="D2571" s="390">
        <v>6</v>
      </c>
      <c r="E2571" s="390" t="s">
        <v>1777</v>
      </c>
      <c r="F2571" t="str">
        <f t="shared" si="81"/>
        <v>ДА</v>
      </c>
    </row>
    <row r="2572" spans="1:6">
      <c r="A2572" t="str">
        <f t="shared" si="80"/>
        <v>125Sokol_</v>
      </c>
      <c r="B2572" s="390" t="s">
        <v>1250</v>
      </c>
      <c r="C2572" s="390">
        <v>125</v>
      </c>
      <c r="D2572" s="390">
        <v>2</v>
      </c>
      <c r="E2572" s="390" t="s">
        <v>1778</v>
      </c>
      <c r="F2572" t="str">
        <f t="shared" si="81"/>
        <v>ДА</v>
      </c>
    </row>
    <row r="2573" spans="1:6">
      <c r="A2573" t="str">
        <f t="shared" si="80"/>
        <v>38Sokol_</v>
      </c>
      <c r="B2573" s="390" t="s">
        <v>1250</v>
      </c>
      <c r="C2573" s="390">
        <v>38</v>
      </c>
      <c r="D2573" s="390">
        <v>5</v>
      </c>
      <c r="E2573" s="390" t="s">
        <v>1779</v>
      </c>
      <c r="F2573" t="str">
        <f t="shared" si="81"/>
        <v>ДА</v>
      </c>
    </row>
    <row r="2574" spans="1:6">
      <c r="A2574" t="str">
        <f t="shared" si="80"/>
        <v>59Sokol_</v>
      </c>
      <c r="B2574" s="390" t="s">
        <v>1250</v>
      </c>
      <c r="C2574" s="390">
        <v>59</v>
      </c>
      <c r="D2574" s="390">
        <v>9</v>
      </c>
      <c r="E2574" s="390" t="s">
        <v>1780</v>
      </c>
      <c r="F2574" t="str">
        <f t="shared" si="81"/>
        <v>ДА</v>
      </c>
    </row>
    <row r="2575" spans="1:6">
      <c r="A2575" t="str">
        <f t="shared" si="80"/>
        <v>121Sokol_</v>
      </c>
      <c r="B2575" s="390" t="s">
        <v>1250</v>
      </c>
      <c r="C2575" s="390">
        <v>121</v>
      </c>
      <c r="D2575" s="390">
        <v>7</v>
      </c>
      <c r="E2575" s="390" t="s">
        <v>1781</v>
      </c>
      <c r="F2575" t="str">
        <f t="shared" si="81"/>
        <v>ДА</v>
      </c>
    </row>
    <row r="2576" spans="1:6">
      <c r="A2576" t="str">
        <f t="shared" si="80"/>
        <v>56Sokol_</v>
      </c>
      <c r="B2576" s="390" t="s">
        <v>1250</v>
      </c>
      <c r="C2576" s="390">
        <v>56</v>
      </c>
      <c r="D2576" s="390">
        <v>8</v>
      </c>
      <c r="E2576" s="390" t="s">
        <v>1782</v>
      </c>
      <c r="F2576" t="str">
        <f t="shared" si="81"/>
        <v>ДА</v>
      </c>
    </row>
    <row r="2577" spans="1:6">
      <c r="A2577" t="str">
        <f t="shared" si="80"/>
        <v>72Sokol_</v>
      </c>
      <c r="B2577" s="390" t="s">
        <v>1250</v>
      </c>
      <c r="C2577" s="390">
        <v>72</v>
      </c>
      <c r="D2577" s="390">
        <v>3</v>
      </c>
      <c r="E2577" s="390" t="s">
        <v>1783</v>
      </c>
      <c r="F2577" t="str">
        <f t="shared" si="81"/>
        <v>ДА</v>
      </c>
    </row>
    <row r="2578" spans="1:6">
      <c r="A2578" t="str">
        <f t="shared" si="80"/>
        <v>69Sokol_</v>
      </c>
      <c r="B2578" s="390" t="s">
        <v>1250</v>
      </c>
      <c r="C2578" s="390">
        <v>69</v>
      </c>
      <c r="D2578" s="390">
        <v>9</v>
      </c>
      <c r="E2578" s="390" t="s">
        <v>1784</v>
      </c>
      <c r="F2578" t="str">
        <f t="shared" si="81"/>
        <v>ДА</v>
      </c>
    </row>
    <row r="2579" spans="1:6">
      <c r="A2579" t="str">
        <f t="shared" si="80"/>
        <v>5Sokol_</v>
      </c>
      <c r="B2579" s="390" t="s">
        <v>1250</v>
      </c>
      <c r="C2579" s="390">
        <v>5</v>
      </c>
      <c r="D2579" s="390">
        <v>6</v>
      </c>
      <c r="E2579" s="390" t="s">
        <v>1251</v>
      </c>
      <c r="F2579" t="str">
        <f t="shared" si="81"/>
        <v>ДА</v>
      </c>
    </row>
    <row r="2580" spans="1:6">
      <c r="A2580" t="str">
        <f t="shared" si="80"/>
        <v>118Sokol_</v>
      </c>
      <c r="B2580" s="390" t="s">
        <v>1250</v>
      </c>
      <c r="C2580" s="390">
        <v>118</v>
      </c>
      <c r="D2580" s="390">
        <v>5</v>
      </c>
      <c r="E2580" s="390" t="s">
        <v>1785</v>
      </c>
      <c r="F2580" t="str">
        <f t="shared" si="81"/>
        <v>ДА</v>
      </c>
    </row>
    <row r="2581" spans="1:6">
      <c r="A2581" t="str">
        <f t="shared" si="80"/>
        <v>96Sokol_</v>
      </c>
      <c r="B2581" s="390" t="s">
        <v>1250</v>
      </c>
      <c r="C2581" s="390">
        <v>96</v>
      </c>
      <c r="D2581" s="390">
        <v>6</v>
      </c>
      <c r="E2581" s="390" t="s">
        <v>1786</v>
      </c>
      <c r="F2581" t="str">
        <f t="shared" si="81"/>
        <v>ДА</v>
      </c>
    </row>
    <row r="2582" spans="1:6">
      <c r="A2582" t="str">
        <f t="shared" si="80"/>
        <v>149Sokol_</v>
      </c>
      <c r="B2582" s="390" t="s">
        <v>1250</v>
      </c>
      <c r="C2582" s="390">
        <v>149</v>
      </c>
      <c r="D2582" s="390">
        <v>3</v>
      </c>
      <c r="E2582" s="390" t="s">
        <v>1746</v>
      </c>
      <c r="F2582" t="str">
        <f t="shared" si="81"/>
        <v>ДА</v>
      </c>
    </row>
    <row r="2583" spans="1:6">
      <c r="A2583" t="str">
        <f t="shared" si="80"/>
        <v>61Sokol_</v>
      </c>
      <c r="B2583" s="390" t="s">
        <v>1250</v>
      </c>
      <c r="C2583" s="390">
        <v>61</v>
      </c>
      <c r="D2583" s="390">
        <v>4</v>
      </c>
      <c r="E2583" s="390" t="s">
        <v>1787</v>
      </c>
      <c r="F2583" t="str">
        <f t="shared" si="81"/>
        <v>ДА</v>
      </c>
    </row>
    <row r="2584" spans="1:6">
      <c r="A2584" t="str">
        <f t="shared" si="80"/>
        <v>126Sokol_</v>
      </c>
      <c r="B2584" s="390" t="s">
        <v>1250</v>
      </c>
      <c r="C2584" s="390">
        <v>126</v>
      </c>
      <c r="D2584" s="390">
        <v>6</v>
      </c>
      <c r="E2584" s="390" t="s">
        <v>1788</v>
      </c>
      <c r="F2584" t="str">
        <f t="shared" si="81"/>
        <v>ДА</v>
      </c>
    </row>
    <row r="2585" spans="1:6">
      <c r="A2585" t="str">
        <f t="shared" si="80"/>
        <v>66Sokol_</v>
      </c>
      <c r="B2585" s="390" t="s">
        <v>1250</v>
      </c>
      <c r="C2585" s="390">
        <v>66</v>
      </c>
      <c r="D2585" s="390">
        <v>7</v>
      </c>
      <c r="E2585" s="390" t="s">
        <v>1789</v>
      </c>
      <c r="F2585" t="str">
        <f t="shared" si="81"/>
        <v>ДА</v>
      </c>
    </row>
    <row r="2586" spans="1:6">
      <c r="A2586" t="str">
        <f t="shared" si="80"/>
        <v>39Sokol_</v>
      </c>
      <c r="B2586" s="390" t="s">
        <v>1250</v>
      </c>
      <c r="C2586" s="390">
        <v>39</v>
      </c>
      <c r="D2586" s="390">
        <v>7</v>
      </c>
      <c r="E2586" s="390" t="s">
        <v>1790</v>
      </c>
      <c r="F2586" t="str">
        <f t="shared" si="81"/>
        <v>ДА</v>
      </c>
    </row>
    <row r="2587" spans="1:6">
      <c r="A2587" t="str">
        <f t="shared" si="80"/>
        <v>43Sokol_</v>
      </c>
      <c r="B2587" s="390" t="s">
        <v>1250</v>
      </c>
      <c r="C2587" s="390">
        <v>43</v>
      </c>
      <c r="D2587" s="390">
        <v>6</v>
      </c>
      <c r="E2587" s="390" t="s">
        <v>1791</v>
      </c>
      <c r="F2587" t="str">
        <f t="shared" si="81"/>
        <v>ДА</v>
      </c>
    </row>
    <row r="2588" spans="1:6">
      <c r="A2588" t="str">
        <f t="shared" si="80"/>
        <v>57Sokol_</v>
      </c>
      <c r="B2588" s="390" t="s">
        <v>1250</v>
      </c>
      <c r="C2588" s="390">
        <v>57</v>
      </c>
      <c r="D2588" s="390">
        <v>5</v>
      </c>
      <c r="E2588" s="390" t="s">
        <v>1688</v>
      </c>
      <c r="F2588" t="str">
        <f t="shared" si="81"/>
        <v>ДА</v>
      </c>
    </row>
    <row r="2589" spans="1:6">
      <c r="A2589" t="str">
        <f t="shared" si="80"/>
        <v>1Sokol_</v>
      </c>
      <c r="B2589" s="390" t="s">
        <v>1250</v>
      </c>
      <c r="C2589" s="390">
        <v>1</v>
      </c>
      <c r="D2589" s="390">
        <v>7</v>
      </c>
      <c r="E2589" s="390" t="s">
        <v>1792</v>
      </c>
      <c r="F2589" t="str">
        <f t="shared" si="81"/>
        <v>ДА</v>
      </c>
    </row>
    <row r="2590" spans="1:6">
      <c r="A2590" t="str">
        <f t="shared" si="80"/>
        <v>140Sokol_</v>
      </c>
      <c r="B2590" s="390" t="s">
        <v>1250</v>
      </c>
      <c r="C2590" s="390">
        <v>140</v>
      </c>
      <c r="D2590" s="390">
        <v>4</v>
      </c>
      <c r="E2590" s="390" t="s">
        <v>1793</v>
      </c>
      <c r="F2590" t="str">
        <f t="shared" si="81"/>
        <v>ДА</v>
      </c>
    </row>
    <row r="2591" spans="1:6">
      <c r="A2591" t="str">
        <f t="shared" si="80"/>
        <v>102Sokol_</v>
      </c>
      <c r="B2591" s="390" t="s">
        <v>1250</v>
      </c>
      <c r="C2591" s="390">
        <v>102</v>
      </c>
      <c r="D2591" s="390">
        <v>6</v>
      </c>
      <c r="E2591" s="390" t="s">
        <v>1794</v>
      </c>
      <c r="F2591" t="str">
        <f t="shared" si="81"/>
        <v>ДА</v>
      </c>
    </row>
    <row r="2592" spans="1:6">
      <c r="A2592" t="str">
        <f t="shared" si="80"/>
        <v>105Sokol_</v>
      </c>
      <c r="B2592" s="390" t="s">
        <v>1250</v>
      </c>
      <c r="C2592" s="390">
        <v>105</v>
      </c>
      <c r="D2592" s="390">
        <v>9</v>
      </c>
      <c r="E2592" s="390" t="s">
        <v>1795</v>
      </c>
      <c r="F2592" t="str">
        <f t="shared" si="81"/>
        <v>ДА</v>
      </c>
    </row>
    <row r="2593" spans="1:6">
      <c r="A2593" t="str">
        <f t="shared" si="80"/>
        <v>71Sokol_</v>
      </c>
      <c r="B2593" s="390" t="s">
        <v>1250</v>
      </c>
      <c r="C2593" s="390">
        <v>71</v>
      </c>
      <c r="D2593" s="390">
        <v>6</v>
      </c>
      <c r="E2593" s="390" t="s">
        <v>1796</v>
      </c>
      <c r="F2593" t="str">
        <f t="shared" si="81"/>
        <v>ДА</v>
      </c>
    </row>
    <row r="2594" spans="1:6">
      <c r="A2594" t="str">
        <f t="shared" si="80"/>
        <v>133Sokol_</v>
      </c>
      <c r="B2594" s="390" t="s">
        <v>1250</v>
      </c>
      <c r="C2594" s="390">
        <v>133</v>
      </c>
      <c r="D2594" s="390">
        <v>5</v>
      </c>
      <c r="E2594" s="390" t="s">
        <v>1797</v>
      </c>
      <c r="F2594" t="str">
        <f t="shared" si="81"/>
        <v>ДА</v>
      </c>
    </row>
    <row r="2595" spans="1:6">
      <c r="A2595" t="str">
        <f t="shared" si="80"/>
        <v>68Sokol_</v>
      </c>
      <c r="B2595" s="390" t="s">
        <v>1250</v>
      </c>
      <c r="C2595" s="390">
        <v>68</v>
      </c>
      <c r="D2595" s="390">
        <v>6</v>
      </c>
      <c r="E2595" s="390" t="s">
        <v>1798</v>
      </c>
      <c r="F2595" t="str">
        <f t="shared" si="81"/>
        <v>ДА</v>
      </c>
    </row>
    <row r="2596" spans="1:6">
      <c r="A2596" t="str">
        <f t="shared" si="80"/>
        <v>60Sokol_</v>
      </c>
      <c r="B2596" s="390" t="s">
        <v>1250</v>
      </c>
      <c r="C2596" s="390">
        <v>60</v>
      </c>
      <c r="D2596" s="390">
        <v>8</v>
      </c>
      <c r="E2596" s="390" t="s">
        <v>1799</v>
      </c>
      <c r="F2596" t="str">
        <f t="shared" si="81"/>
        <v>ДА</v>
      </c>
    </row>
    <row r="2597" spans="1:6">
      <c r="A2597" t="str">
        <f t="shared" si="80"/>
        <v>11Sokol_</v>
      </c>
      <c r="B2597" s="390" t="s">
        <v>1250</v>
      </c>
      <c r="C2597" s="390">
        <v>11</v>
      </c>
      <c r="D2597" s="390">
        <v>4</v>
      </c>
      <c r="E2597" s="390" t="s">
        <v>1769</v>
      </c>
      <c r="F2597" t="str">
        <f t="shared" si="81"/>
        <v>ДА</v>
      </c>
    </row>
    <row r="2598" spans="1:6">
      <c r="A2598" t="str">
        <f t="shared" si="80"/>
        <v>158Sokol_</v>
      </c>
      <c r="B2598" s="390" t="s">
        <v>1250</v>
      </c>
      <c r="C2598" s="390">
        <v>158</v>
      </c>
      <c r="D2598" s="390">
        <v>10</v>
      </c>
      <c r="E2598" s="390" t="s">
        <v>1800</v>
      </c>
      <c r="F2598" t="str">
        <f t="shared" si="81"/>
        <v>ДА</v>
      </c>
    </row>
    <row r="2599" spans="1:6">
      <c r="A2599" t="str">
        <f t="shared" si="80"/>
        <v>64Sokol_</v>
      </c>
      <c r="B2599" s="390" t="s">
        <v>1250</v>
      </c>
      <c r="C2599" s="390">
        <v>64</v>
      </c>
      <c r="D2599" s="390">
        <v>6</v>
      </c>
      <c r="E2599" s="390" t="s">
        <v>1801</v>
      </c>
      <c r="F2599" t="str">
        <f t="shared" si="81"/>
        <v>ДА</v>
      </c>
    </row>
    <row r="2600" spans="1:6">
      <c r="A2600" t="str">
        <f t="shared" si="80"/>
        <v>120Sokol_</v>
      </c>
      <c r="B2600" s="390" t="s">
        <v>1250</v>
      </c>
      <c r="C2600" s="390">
        <v>120</v>
      </c>
      <c r="D2600" s="390">
        <v>6</v>
      </c>
      <c r="E2600" s="390" t="s">
        <v>1802</v>
      </c>
      <c r="F2600" t="str">
        <f t="shared" si="81"/>
        <v>ДА</v>
      </c>
    </row>
    <row r="2601" spans="1:6">
      <c r="A2601" t="str">
        <f t="shared" si="80"/>
        <v>122Sokol_</v>
      </c>
      <c r="B2601" s="390" t="s">
        <v>1250</v>
      </c>
      <c r="C2601" s="390">
        <v>122</v>
      </c>
      <c r="D2601" s="390">
        <v>6</v>
      </c>
      <c r="E2601" s="390" t="s">
        <v>1803</v>
      </c>
      <c r="F2601" t="str">
        <f t="shared" si="81"/>
        <v>ДА</v>
      </c>
    </row>
    <row r="2602" spans="1:6">
      <c r="A2602" t="str">
        <f t="shared" si="80"/>
        <v>93Sokol_</v>
      </c>
      <c r="B2602" s="390" t="s">
        <v>1250</v>
      </c>
      <c r="C2602" s="390">
        <v>93</v>
      </c>
      <c r="D2602" s="390">
        <v>4</v>
      </c>
      <c r="E2602" s="390" t="s">
        <v>1804</v>
      </c>
      <c r="F2602" t="str">
        <f t="shared" si="81"/>
        <v>ДА</v>
      </c>
    </row>
    <row r="2603" spans="1:6">
      <c r="A2603" t="str">
        <f t="shared" si="80"/>
        <v>157Sokol_</v>
      </c>
      <c r="B2603" s="390" t="s">
        <v>1250</v>
      </c>
      <c r="C2603" s="390">
        <v>157</v>
      </c>
      <c r="D2603" s="390">
        <v>8</v>
      </c>
      <c r="E2603" s="390" t="s">
        <v>1805</v>
      </c>
      <c r="F2603" t="str">
        <f t="shared" si="81"/>
        <v>ДА</v>
      </c>
    </row>
    <row r="2604" spans="1:6">
      <c r="A2604" t="str">
        <f t="shared" si="80"/>
        <v>129Sokol_</v>
      </c>
      <c r="B2604" s="390" t="s">
        <v>1250</v>
      </c>
      <c r="C2604" s="390">
        <v>129</v>
      </c>
      <c r="D2604" s="390">
        <v>3</v>
      </c>
      <c r="E2604" s="390" t="s">
        <v>1806</v>
      </c>
      <c r="F2604" t="str">
        <f t="shared" si="81"/>
        <v>ДА</v>
      </c>
    </row>
    <row r="2605" spans="1:6">
      <c r="A2605" t="str">
        <f t="shared" si="80"/>
        <v>101Sokol_</v>
      </c>
      <c r="B2605" s="390" t="s">
        <v>1250</v>
      </c>
      <c r="C2605" s="390">
        <v>101</v>
      </c>
      <c r="D2605" s="390">
        <v>5</v>
      </c>
      <c r="E2605" s="390" t="s">
        <v>1807</v>
      </c>
      <c r="F2605" t="str">
        <f t="shared" si="81"/>
        <v>ДА</v>
      </c>
    </row>
    <row r="2606" spans="1:6">
      <c r="A2606" t="str">
        <f t="shared" si="80"/>
        <v>128Sokol_</v>
      </c>
      <c r="B2606" s="390" t="s">
        <v>1250</v>
      </c>
      <c r="C2606" s="390">
        <v>128</v>
      </c>
      <c r="D2606" s="390">
        <v>5</v>
      </c>
      <c r="E2606" s="390" t="s">
        <v>1808</v>
      </c>
      <c r="F2606" t="str">
        <f t="shared" si="81"/>
        <v>ДА</v>
      </c>
    </row>
    <row r="2607" spans="1:6">
      <c r="A2607" t="str">
        <f t="shared" si="80"/>
        <v>30Sokol_</v>
      </c>
      <c r="B2607" s="390" t="s">
        <v>1250</v>
      </c>
      <c r="C2607" s="390">
        <v>30</v>
      </c>
      <c r="D2607" s="390">
        <v>5</v>
      </c>
      <c r="E2607" s="390" t="s">
        <v>1809</v>
      </c>
      <c r="F2607" t="str">
        <f t="shared" si="81"/>
        <v>ДА</v>
      </c>
    </row>
    <row r="2608" spans="1:6">
      <c r="A2608" t="str">
        <f t="shared" si="80"/>
        <v>136Sokol_</v>
      </c>
      <c r="B2608" s="390" t="s">
        <v>1250</v>
      </c>
      <c r="C2608" s="390">
        <v>136</v>
      </c>
      <c r="D2608" s="390">
        <v>2</v>
      </c>
      <c r="E2608" s="390" t="s">
        <v>1172</v>
      </c>
      <c r="F2608" t="str">
        <f t="shared" si="81"/>
        <v>ДА</v>
      </c>
    </row>
    <row r="2609" spans="1:6">
      <c r="A2609" t="str">
        <f t="shared" si="80"/>
        <v>73Sokol_</v>
      </c>
      <c r="B2609" s="390" t="s">
        <v>1250</v>
      </c>
      <c r="C2609" s="390">
        <v>73</v>
      </c>
      <c r="D2609" s="390">
        <v>6</v>
      </c>
      <c r="E2609" s="390" t="s">
        <v>1253</v>
      </c>
      <c r="F2609" t="str">
        <f t="shared" si="81"/>
        <v>ДА</v>
      </c>
    </row>
    <row r="2610" spans="1:6">
      <c r="A2610" t="str">
        <f t="shared" si="80"/>
        <v>59zeus200x</v>
      </c>
      <c r="B2610" s="390" t="s">
        <v>441</v>
      </c>
      <c r="C2610" s="390">
        <v>59</v>
      </c>
      <c r="D2610" s="390">
        <v>6</v>
      </c>
      <c r="E2610" s="390" t="s">
        <v>1048</v>
      </c>
      <c r="F2610" t="str">
        <f t="shared" si="81"/>
        <v>ДА</v>
      </c>
    </row>
    <row r="2611" spans="1:6">
      <c r="A2611" t="str">
        <f t="shared" si="80"/>
        <v>19zeus200x</v>
      </c>
      <c r="B2611" s="390" t="s">
        <v>441</v>
      </c>
      <c r="C2611" s="390">
        <v>19</v>
      </c>
      <c r="D2611" s="390">
        <v>8</v>
      </c>
      <c r="E2611" s="390" t="s">
        <v>1049</v>
      </c>
      <c r="F2611" t="str">
        <f t="shared" si="81"/>
        <v>ДА</v>
      </c>
    </row>
    <row r="2612" spans="1:6">
      <c r="A2612" t="str">
        <f t="shared" si="80"/>
        <v>48zeus200x</v>
      </c>
      <c r="B2612" s="390" t="s">
        <v>441</v>
      </c>
      <c r="C2612" s="390">
        <v>48</v>
      </c>
      <c r="D2612" s="390">
        <v>5</v>
      </c>
      <c r="E2612" s="390" t="s">
        <v>1050</v>
      </c>
      <c r="F2612" t="str">
        <f t="shared" si="81"/>
        <v>ДА</v>
      </c>
    </row>
    <row r="2613" spans="1:6">
      <c r="A2613" t="str">
        <f t="shared" si="80"/>
        <v>109zeus200x</v>
      </c>
      <c r="B2613" s="390" t="s">
        <v>441</v>
      </c>
      <c r="C2613" s="390">
        <v>109</v>
      </c>
      <c r="D2613" s="390">
        <v>7</v>
      </c>
      <c r="E2613" s="390" t="s">
        <v>952</v>
      </c>
      <c r="F2613" t="str">
        <f t="shared" si="81"/>
        <v>ДА</v>
      </c>
    </row>
    <row r="2614" spans="1:6">
      <c r="A2614" t="str">
        <f t="shared" si="80"/>
        <v>70zeus200x</v>
      </c>
      <c r="B2614" s="390" t="s">
        <v>441</v>
      </c>
      <c r="C2614" s="390">
        <v>70</v>
      </c>
      <c r="D2614" s="390">
        <v>5</v>
      </c>
      <c r="E2614" s="390"/>
      <c r="F2614" t="str">
        <f t="shared" si="81"/>
        <v>НЕТ</v>
      </c>
    </row>
    <row r="2615" spans="1:6">
      <c r="A2615" t="str">
        <f t="shared" si="80"/>
        <v>150zeus200x</v>
      </c>
      <c r="B2615" s="390" t="s">
        <v>441</v>
      </c>
      <c r="C2615" s="390">
        <v>150</v>
      </c>
      <c r="D2615" s="390">
        <v>1</v>
      </c>
      <c r="E2615" s="390"/>
      <c r="F2615" t="str">
        <f t="shared" si="81"/>
        <v>НЕТ</v>
      </c>
    </row>
    <row r="2616" spans="1:6">
      <c r="A2616" t="str">
        <f t="shared" si="80"/>
        <v>98zeus200x</v>
      </c>
      <c r="B2616" s="390" t="s">
        <v>441</v>
      </c>
      <c r="C2616" s="390">
        <v>98</v>
      </c>
      <c r="D2616" s="390">
        <v>7</v>
      </c>
      <c r="E2616" s="390"/>
      <c r="F2616" t="str">
        <f t="shared" si="81"/>
        <v>НЕТ</v>
      </c>
    </row>
    <row r="2617" spans="1:6">
      <c r="A2617" t="str">
        <f t="shared" si="80"/>
        <v>92zeus200x</v>
      </c>
      <c r="B2617" s="390" t="s">
        <v>441</v>
      </c>
      <c r="C2617" s="390">
        <v>92</v>
      </c>
      <c r="D2617" s="390">
        <v>1</v>
      </c>
      <c r="E2617" s="390"/>
      <c r="F2617" t="str">
        <f t="shared" si="81"/>
        <v>НЕТ</v>
      </c>
    </row>
    <row r="2618" spans="1:6">
      <c r="A2618" t="str">
        <f t="shared" si="80"/>
        <v>100zeus200x</v>
      </c>
      <c r="B2618" s="390" t="s">
        <v>441</v>
      </c>
      <c r="C2618" s="390">
        <v>100</v>
      </c>
      <c r="D2618" s="390">
        <v>5</v>
      </c>
      <c r="E2618" s="390" t="s">
        <v>1051</v>
      </c>
      <c r="F2618" t="str">
        <f t="shared" si="81"/>
        <v>ДА</v>
      </c>
    </row>
    <row r="2619" spans="1:6">
      <c r="A2619" t="str">
        <f t="shared" si="80"/>
        <v>145zeus200x</v>
      </c>
      <c r="B2619" s="390" t="s">
        <v>441</v>
      </c>
      <c r="C2619" s="390">
        <v>145</v>
      </c>
      <c r="D2619" s="390">
        <v>4</v>
      </c>
      <c r="E2619" s="390" t="s">
        <v>1052</v>
      </c>
      <c r="F2619" t="str">
        <f t="shared" si="81"/>
        <v>ДА</v>
      </c>
    </row>
    <row r="2620" spans="1:6">
      <c r="A2620" t="str">
        <f t="shared" si="80"/>
        <v>8zeus200x</v>
      </c>
      <c r="B2620" s="390" t="s">
        <v>441</v>
      </c>
      <c r="C2620" s="390">
        <v>8</v>
      </c>
      <c r="D2620" s="390">
        <v>3</v>
      </c>
      <c r="E2620" s="390" t="s">
        <v>1053</v>
      </c>
      <c r="F2620" t="str">
        <f t="shared" si="81"/>
        <v>ДА</v>
      </c>
    </row>
    <row r="2621" spans="1:6">
      <c r="A2621" t="str">
        <f t="shared" si="80"/>
        <v>83zeus200x</v>
      </c>
      <c r="B2621" s="390" t="s">
        <v>441</v>
      </c>
      <c r="C2621" s="390">
        <v>83</v>
      </c>
      <c r="D2621" s="390">
        <v>8</v>
      </c>
      <c r="E2621" s="390" t="s">
        <v>1054</v>
      </c>
      <c r="F2621" t="str">
        <f t="shared" si="81"/>
        <v>ДА</v>
      </c>
    </row>
    <row r="2622" spans="1:6">
      <c r="A2622" t="str">
        <f t="shared" si="80"/>
        <v>158zeus200x</v>
      </c>
      <c r="B2622" s="390" t="s">
        <v>441</v>
      </c>
      <c r="C2622" s="390">
        <v>158</v>
      </c>
      <c r="D2622" s="390">
        <v>7</v>
      </c>
      <c r="E2622" s="390" t="s">
        <v>1055</v>
      </c>
      <c r="F2622" t="str">
        <f t="shared" si="81"/>
        <v>ДА</v>
      </c>
    </row>
    <row r="2623" spans="1:6">
      <c r="A2623" t="str">
        <f t="shared" si="80"/>
        <v>54zeus200x</v>
      </c>
      <c r="B2623" s="390" t="s">
        <v>441</v>
      </c>
      <c r="C2623" s="390">
        <v>54</v>
      </c>
      <c r="D2623" s="390">
        <v>1</v>
      </c>
      <c r="E2623" s="390"/>
      <c r="F2623" t="str">
        <f t="shared" si="81"/>
        <v>НЕТ</v>
      </c>
    </row>
    <row r="2624" spans="1:6" ht="30">
      <c r="A2624" t="str">
        <f t="shared" si="80"/>
        <v>104zeus200x</v>
      </c>
      <c r="B2624" s="390" t="s">
        <v>441</v>
      </c>
      <c r="C2624" s="390">
        <v>104</v>
      </c>
      <c r="D2624" s="390">
        <v>5</v>
      </c>
      <c r="E2624" s="390" t="s">
        <v>1056</v>
      </c>
      <c r="F2624" t="str">
        <f t="shared" si="81"/>
        <v>ДА</v>
      </c>
    </row>
    <row r="2625" spans="1:6">
      <c r="A2625" t="str">
        <f t="shared" si="80"/>
        <v>126zeus200x</v>
      </c>
      <c r="B2625" s="390" t="s">
        <v>441</v>
      </c>
      <c r="C2625" s="390">
        <v>126</v>
      </c>
      <c r="D2625" s="390">
        <v>1</v>
      </c>
      <c r="E2625" s="390"/>
      <c r="F2625" t="str">
        <f t="shared" si="81"/>
        <v>НЕТ</v>
      </c>
    </row>
    <row r="2626" spans="1:6">
      <c r="A2626" t="str">
        <f t="shared" si="80"/>
        <v>112zeus200x</v>
      </c>
      <c r="B2626" s="390" t="s">
        <v>441</v>
      </c>
      <c r="C2626" s="390">
        <v>112</v>
      </c>
      <c r="D2626" s="390">
        <v>2</v>
      </c>
      <c r="E2626" s="390"/>
      <c r="F2626" t="str">
        <f t="shared" si="81"/>
        <v>НЕТ</v>
      </c>
    </row>
    <row r="2627" spans="1:6">
      <c r="A2627" t="str">
        <f t="shared" ref="A2627:A2690" si="82">CONCATENATE(C2627,B2627)</f>
        <v>157zeus200x</v>
      </c>
      <c r="B2627" s="390" t="s">
        <v>441</v>
      </c>
      <c r="C2627" s="390">
        <v>157</v>
      </c>
      <c r="D2627" s="390">
        <v>6</v>
      </c>
      <c r="E2627" s="390" t="s">
        <v>1057</v>
      </c>
      <c r="F2627" t="str">
        <f t="shared" ref="F2627:F2690" si="83">IF(ISBLANK(E2627),"НЕТ","ДА")</f>
        <v>ДА</v>
      </c>
    </row>
    <row r="2628" spans="1:6">
      <c r="A2628" t="str">
        <f t="shared" si="82"/>
        <v>133zeus200x</v>
      </c>
      <c r="B2628" s="390" t="s">
        <v>441</v>
      </c>
      <c r="C2628" s="390">
        <v>133</v>
      </c>
      <c r="D2628" s="390">
        <v>1</v>
      </c>
      <c r="E2628" s="390" t="s">
        <v>1058</v>
      </c>
      <c r="F2628" t="str">
        <f t="shared" si="83"/>
        <v>ДА</v>
      </c>
    </row>
    <row r="2629" spans="1:6">
      <c r="A2629" t="str">
        <f t="shared" si="82"/>
        <v>45zeus200x</v>
      </c>
      <c r="B2629" s="390" t="s">
        <v>441</v>
      </c>
      <c r="C2629" s="390">
        <v>45</v>
      </c>
      <c r="D2629" s="390">
        <v>1</v>
      </c>
      <c r="E2629" s="390" t="s">
        <v>456</v>
      </c>
      <c r="F2629" t="str">
        <f t="shared" si="83"/>
        <v>ДА</v>
      </c>
    </row>
    <row r="2630" spans="1:6">
      <c r="A2630" t="str">
        <f t="shared" si="82"/>
        <v>76zeus200x</v>
      </c>
      <c r="B2630" s="390" t="s">
        <v>441</v>
      </c>
      <c r="C2630" s="390">
        <v>76</v>
      </c>
      <c r="D2630" s="390">
        <v>1</v>
      </c>
      <c r="E2630" s="390" t="s">
        <v>1059</v>
      </c>
      <c r="F2630" t="str">
        <f t="shared" si="83"/>
        <v>ДА</v>
      </c>
    </row>
    <row r="2631" spans="1:6">
      <c r="A2631" t="str">
        <f t="shared" si="82"/>
        <v>71zeus200x</v>
      </c>
      <c r="B2631" s="390" t="s">
        <v>441</v>
      </c>
      <c r="C2631" s="390">
        <v>71</v>
      </c>
      <c r="D2631" s="390">
        <v>1</v>
      </c>
      <c r="E2631" s="390" t="s">
        <v>1060</v>
      </c>
      <c r="F2631" t="str">
        <f t="shared" si="83"/>
        <v>ДА</v>
      </c>
    </row>
    <row r="2632" spans="1:6">
      <c r="A2632" t="str">
        <f t="shared" si="82"/>
        <v>73zeus200x</v>
      </c>
      <c r="B2632" s="390" t="s">
        <v>441</v>
      </c>
      <c r="C2632" s="390">
        <v>73</v>
      </c>
      <c r="D2632" s="390">
        <v>1</v>
      </c>
      <c r="E2632" s="390" t="s">
        <v>1061</v>
      </c>
      <c r="F2632" t="str">
        <f t="shared" si="83"/>
        <v>ДА</v>
      </c>
    </row>
    <row r="2633" spans="1:6">
      <c r="A2633" t="str">
        <f t="shared" si="82"/>
        <v>137zeus200x</v>
      </c>
      <c r="B2633" s="390" t="s">
        <v>441</v>
      </c>
      <c r="C2633" s="390">
        <v>137</v>
      </c>
      <c r="D2633" s="390">
        <v>6</v>
      </c>
      <c r="E2633" s="390" t="s">
        <v>1062</v>
      </c>
      <c r="F2633" t="str">
        <f t="shared" si="83"/>
        <v>ДА</v>
      </c>
    </row>
    <row r="2634" spans="1:6">
      <c r="A2634" t="str">
        <f t="shared" si="82"/>
        <v>69zeus200x</v>
      </c>
      <c r="B2634" s="390" t="s">
        <v>441</v>
      </c>
      <c r="C2634" s="390">
        <v>69</v>
      </c>
      <c r="D2634" s="390">
        <v>9</v>
      </c>
      <c r="E2634" s="390" t="s">
        <v>1063</v>
      </c>
      <c r="F2634" t="str">
        <f t="shared" si="83"/>
        <v>ДА</v>
      </c>
    </row>
    <row r="2635" spans="1:6" ht="45">
      <c r="A2635" t="str">
        <f t="shared" si="82"/>
        <v>141zeus200x</v>
      </c>
      <c r="B2635" s="390" t="s">
        <v>441</v>
      </c>
      <c r="C2635" s="390">
        <v>141</v>
      </c>
      <c r="D2635" s="390">
        <v>12</v>
      </c>
      <c r="E2635" s="390" t="s">
        <v>1064</v>
      </c>
      <c r="F2635" t="str">
        <f t="shared" si="83"/>
        <v>ДА</v>
      </c>
    </row>
    <row r="2636" spans="1:6">
      <c r="A2636" t="str">
        <f t="shared" si="82"/>
        <v>120zeus200x</v>
      </c>
      <c r="B2636" s="390" t="s">
        <v>441</v>
      </c>
      <c r="C2636" s="390">
        <v>120</v>
      </c>
      <c r="D2636" s="390">
        <v>4</v>
      </c>
      <c r="E2636" s="390"/>
      <c r="F2636" t="str">
        <f t="shared" si="83"/>
        <v>НЕТ</v>
      </c>
    </row>
    <row r="2637" spans="1:6">
      <c r="A2637" t="str">
        <f t="shared" si="82"/>
        <v>130zeus200x</v>
      </c>
      <c r="B2637" s="390" t="s">
        <v>441</v>
      </c>
      <c r="C2637" s="390">
        <v>130</v>
      </c>
      <c r="D2637" s="390">
        <v>5</v>
      </c>
      <c r="E2637" s="390"/>
      <c r="F2637" t="str">
        <f t="shared" si="83"/>
        <v>НЕТ</v>
      </c>
    </row>
    <row r="2638" spans="1:6" ht="30">
      <c r="A2638" t="str">
        <f t="shared" si="82"/>
        <v>140zeus200x</v>
      </c>
      <c r="B2638" s="390" t="s">
        <v>441</v>
      </c>
      <c r="C2638" s="390">
        <v>140</v>
      </c>
      <c r="D2638" s="390">
        <v>11</v>
      </c>
      <c r="E2638" s="390" t="s">
        <v>1065</v>
      </c>
      <c r="F2638" t="str">
        <f t="shared" si="83"/>
        <v>ДА</v>
      </c>
    </row>
    <row r="2639" spans="1:6">
      <c r="A2639" t="str">
        <f t="shared" si="82"/>
        <v>27zeus200x</v>
      </c>
      <c r="B2639" s="390" t="s">
        <v>441</v>
      </c>
      <c r="C2639" s="390">
        <v>27</v>
      </c>
      <c r="D2639" s="390">
        <v>6</v>
      </c>
      <c r="E2639" s="390" t="s">
        <v>1066</v>
      </c>
      <c r="F2639" t="str">
        <f t="shared" si="83"/>
        <v>ДА</v>
      </c>
    </row>
    <row r="2640" spans="1:6">
      <c r="A2640" t="str">
        <f t="shared" si="82"/>
        <v>25zeus200x</v>
      </c>
      <c r="B2640" s="390" t="s">
        <v>441</v>
      </c>
      <c r="C2640" s="390">
        <v>25</v>
      </c>
      <c r="D2640" s="390">
        <v>4</v>
      </c>
      <c r="E2640" s="390" t="s">
        <v>1067</v>
      </c>
      <c r="F2640" t="str">
        <f t="shared" si="83"/>
        <v>ДА</v>
      </c>
    </row>
    <row r="2641" spans="1:6">
      <c r="A2641" t="str">
        <f t="shared" si="82"/>
        <v>31zeus200x</v>
      </c>
      <c r="B2641" s="390" t="s">
        <v>441</v>
      </c>
      <c r="C2641" s="390">
        <v>31</v>
      </c>
      <c r="D2641" s="390">
        <v>7</v>
      </c>
      <c r="E2641" s="390" t="s">
        <v>1068</v>
      </c>
      <c r="F2641" t="str">
        <f t="shared" si="83"/>
        <v>ДА</v>
      </c>
    </row>
    <row r="2642" spans="1:6">
      <c r="A2642" t="str">
        <f t="shared" si="82"/>
        <v>116zeus200x</v>
      </c>
      <c r="B2642" s="390" t="s">
        <v>441</v>
      </c>
      <c r="C2642" s="390">
        <v>116</v>
      </c>
      <c r="D2642" s="390">
        <v>6</v>
      </c>
      <c r="E2642" s="390" t="s">
        <v>1069</v>
      </c>
      <c r="F2642" t="str">
        <f t="shared" si="83"/>
        <v>ДА</v>
      </c>
    </row>
    <row r="2643" spans="1:6">
      <c r="A2643" t="str">
        <f t="shared" si="82"/>
        <v>21zeus200x</v>
      </c>
      <c r="B2643" s="390" t="s">
        <v>441</v>
      </c>
      <c r="C2643" s="390">
        <v>21</v>
      </c>
      <c r="D2643" s="390">
        <v>5</v>
      </c>
      <c r="E2643" s="390" t="s">
        <v>1070</v>
      </c>
      <c r="F2643" t="str">
        <f t="shared" si="83"/>
        <v>ДА</v>
      </c>
    </row>
    <row r="2644" spans="1:6">
      <c r="A2644" t="str">
        <f t="shared" si="82"/>
        <v>5zeus200x</v>
      </c>
      <c r="B2644" s="390" t="s">
        <v>441</v>
      </c>
      <c r="C2644" s="390">
        <v>5</v>
      </c>
      <c r="D2644" s="390">
        <v>2</v>
      </c>
      <c r="E2644" s="390" t="s">
        <v>1071</v>
      </c>
      <c r="F2644" t="str">
        <f t="shared" si="83"/>
        <v>ДА</v>
      </c>
    </row>
    <row r="2645" spans="1:6">
      <c r="A2645" t="str">
        <f t="shared" si="82"/>
        <v>78zeus200x</v>
      </c>
      <c r="B2645" s="390" t="s">
        <v>441</v>
      </c>
      <c r="C2645" s="390">
        <v>78</v>
      </c>
      <c r="D2645" s="390">
        <v>5</v>
      </c>
      <c r="E2645" s="390" t="s">
        <v>1072</v>
      </c>
      <c r="F2645" t="str">
        <f t="shared" si="83"/>
        <v>ДА</v>
      </c>
    </row>
    <row r="2646" spans="1:6">
      <c r="A2646" t="str">
        <f t="shared" si="82"/>
        <v>77zeus200x</v>
      </c>
      <c r="B2646" s="390" t="s">
        <v>441</v>
      </c>
      <c r="C2646" s="390">
        <v>77</v>
      </c>
      <c r="D2646" s="390">
        <v>6</v>
      </c>
      <c r="E2646" s="390" t="s">
        <v>1069</v>
      </c>
      <c r="F2646" t="str">
        <f t="shared" si="83"/>
        <v>ДА</v>
      </c>
    </row>
    <row r="2647" spans="1:6">
      <c r="A2647" t="str">
        <f t="shared" si="82"/>
        <v>105zeus200x</v>
      </c>
      <c r="B2647" s="390" t="s">
        <v>441</v>
      </c>
      <c r="C2647" s="390">
        <v>105</v>
      </c>
      <c r="D2647" s="390">
        <v>3</v>
      </c>
      <c r="E2647" s="390" t="s">
        <v>1073</v>
      </c>
      <c r="F2647" t="str">
        <f t="shared" si="83"/>
        <v>ДА</v>
      </c>
    </row>
    <row r="2648" spans="1:6">
      <c r="A2648" t="str">
        <f t="shared" si="82"/>
        <v>111zeus200x</v>
      </c>
      <c r="B2648" s="390" t="s">
        <v>441</v>
      </c>
      <c r="C2648" s="390">
        <v>111</v>
      </c>
      <c r="D2648" s="390">
        <v>6</v>
      </c>
      <c r="E2648" s="390" t="s">
        <v>1074</v>
      </c>
      <c r="F2648" t="str">
        <f t="shared" si="83"/>
        <v>ДА</v>
      </c>
    </row>
    <row r="2649" spans="1:6">
      <c r="A2649" t="str">
        <f t="shared" si="82"/>
        <v>144zeus200x</v>
      </c>
      <c r="B2649" s="390" t="s">
        <v>441</v>
      </c>
      <c r="C2649" s="390">
        <v>144</v>
      </c>
      <c r="D2649" s="390">
        <v>5</v>
      </c>
      <c r="E2649" s="390" t="s">
        <v>1075</v>
      </c>
      <c r="F2649" t="str">
        <f t="shared" si="83"/>
        <v>ДА</v>
      </c>
    </row>
    <row r="2650" spans="1:6">
      <c r="A2650" t="str">
        <f t="shared" si="82"/>
        <v>42zeus200x</v>
      </c>
      <c r="B2650" s="390" t="s">
        <v>441</v>
      </c>
      <c r="C2650" s="390">
        <v>42</v>
      </c>
      <c r="D2650" s="390">
        <v>1</v>
      </c>
      <c r="E2650" s="390" t="s">
        <v>1076</v>
      </c>
      <c r="F2650" t="str">
        <f t="shared" si="83"/>
        <v>ДА</v>
      </c>
    </row>
    <row r="2651" spans="1:6">
      <c r="A2651" t="str">
        <f t="shared" si="82"/>
        <v>131zeus200x</v>
      </c>
      <c r="B2651" s="390" t="s">
        <v>441</v>
      </c>
      <c r="C2651" s="390">
        <v>131</v>
      </c>
      <c r="D2651" s="390">
        <v>4</v>
      </c>
      <c r="E2651" s="390" t="s">
        <v>1077</v>
      </c>
      <c r="F2651" t="str">
        <f t="shared" si="83"/>
        <v>ДА</v>
      </c>
    </row>
    <row r="2652" spans="1:6">
      <c r="A2652" t="str">
        <f t="shared" si="82"/>
        <v>127zeus200x</v>
      </c>
      <c r="B2652" s="390" t="s">
        <v>441</v>
      </c>
      <c r="C2652" s="390">
        <v>127</v>
      </c>
      <c r="D2652" s="390">
        <v>2</v>
      </c>
      <c r="E2652" s="390" t="s">
        <v>1078</v>
      </c>
      <c r="F2652" t="str">
        <f t="shared" si="83"/>
        <v>ДА</v>
      </c>
    </row>
    <row r="2653" spans="1:6">
      <c r="A2653" t="str">
        <f t="shared" si="82"/>
        <v>53zeus200x</v>
      </c>
      <c r="B2653" s="390" t="s">
        <v>441</v>
      </c>
      <c r="C2653" s="390">
        <v>53</v>
      </c>
      <c r="D2653" s="390">
        <v>1</v>
      </c>
      <c r="E2653" s="390" t="s">
        <v>1079</v>
      </c>
      <c r="F2653" t="str">
        <f t="shared" si="83"/>
        <v>ДА</v>
      </c>
    </row>
    <row r="2654" spans="1:6">
      <c r="A2654" t="str">
        <f t="shared" si="82"/>
        <v>23zeus200x</v>
      </c>
      <c r="B2654" s="390" t="s">
        <v>441</v>
      </c>
      <c r="C2654" s="390">
        <v>23</v>
      </c>
      <c r="D2654" s="390">
        <v>1</v>
      </c>
      <c r="E2654" s="390" t="s">
        <v>1080</v>
      </c>
      <c r="F2654" t="str">
        <f t="shared" si="83"/>
        <v>ДА</v>
      </c>
    </row>
    <row r="2655" spans="1:6">
      <c r="A2655" t="str">
        <f t="shared" si="82"/>
        <v>64zeus200x</v>
      </c>
      <c r="B2655" s="390" t="s">
        <v>441</v>
      </c>
      <c r="C2655" s="390">
        <v>64</v>
      </c>
      <c r="D2655" s="390">
        <v>1</v>
      </c>
      <c r="E2655" s="390" t="s">
        <v>1081</v>
      </c>
      <c r="F2655" t="str">
        <f t="shared" si="83"/>
        <v>ДА</v>
      </c>
    </row>
    <row r="2656" spans="1:6">
      <c r="A2656" t="str">
        <f t="shared" si="82"/>
        <v>103zeus200x</v>
      </c>
      <c r="B2656" s="390" t="s">
        <v>441</v>
      </c>
      <c r="C2656" s="390">
        <v>103</v>
      </c>
      <c r="D2656" s="390">
        <v>2</v>
      </c>
      <c r="E2656" s="390" t="s">
        <v>1082</v>
      </c>
      <c r="F2656" t="str">
        <f t="shared" si="83"/>
        <v>ДА</v>
      </c>
    </row>
    <row r="2657" spans="1:6">
      <c r="A2657" t="str">
        <f t="shared" si="82"/>
        <v>132zeus200x</v>
      </c>
      <c r="B2657" s="390" t="s">
        <v>441</v>
      </c>
      <c r="C2657" s="390">
        <v>132</v>
      </c>
      <c r="D2657" s="390">
        <v>1</v>
      </c>
      <c r="E2657" s="390" t="s">
        <v>1083</v>
      </c>
      <c r="F2657" t="str">
        <f t="shared" si="83"/>
        <v>ДА</v>
      </c>
    </row>
    <row r="2658" spans="1:6">
      <c r="A2658" t="str">
        <f t="shared" si="82"/>
        <v>24zeus200x</v>
      </c>
      <c r="B2658" s="390" t="s">
        <v>441</v>
      </c>
      <c r="C2658" s="390">
        <v>24</v>
      </c>
      <c r="D2658" s="390">
        <v>7</v>
      </c>
      <c r="E2658" s="390" t="s">
        <v>1084</v>
      </c>
      <c r="F2658" t="str">
        <f t="shared" si="83"/>
        <v>ДА</v>
      </c>
    </row>
    <row r="2659" spans="1:6">
      <c r="A2659" t="str">
        <f t="shared" si="82"/>
        <v>30zeus200x</v>
      </c>
      <c r="B2659" s="390" t="s">
        <v>441</v>
      </c>
      <c r="C2659" s="390">
        <v>30</v>
      </c>
      <c r="D2659" s="390">
        <v>1</v>
      </c>
      <c r="E2659" s="390" t="s">
        <v>1085</v>
      </c>
      <c r="F2659" t="str">
        <f t="shared" si="83"/>
        <v>ДА</v>
      </c>
    </row>
    <row r="2660" spans="1:6">
      <c r="A2660" t="str">
        <f t="shared" si="82"/>
        <v>84zeus200x</v>
      </c>
      <c r="B2660" s="390" t="s">
        <v>441</v>
      </c>
      <c r="C2660" s="390">
        <v>84</v>
      </c>
      <c r="D2660" s="390">
        <v>3</v>
      </c>
      <c r="E2660" s="390" t="s">
        <v>1086</v>
      </c>
      <c r="F2660" t="str">
        <f t="shared" si="83"/>
        <v>ДА</v>
      </c>
    </row>
    <row r="2661" spans="1:6">
      <c r="A2661" t="str">
        <f t="shared" si="82"/>
        <v>49zeus200x</v>
      </c>
      <c r="B2661" s="390" t="s">
        <v>441</v>
      </c>
      <c r="C2661" s="390">
        <v>49</v>
      </c>
      <c r="D2661" s="390">
        <v>2</v>
      </c>
      <c r="E2661" s="390" t="s">
        <v>1087</v>
      </c>
      <c r="F2661" t="str">
        <f t="shared" si="83"/>
        <v>ДА</v>
      </c>
    </row>
    <row r="2662" spans="1:6">
      <c r="A2662" t="str">
        <f t="shared" si="82"/>
        <v>94zeus200x</v>
      </c>
      <c r="B2662" s="390" t="s">
        <v>441</v>
      </c>
      <c r="C2662" s="390">
        <v>94</v>
      </c>
      <c r="D2662" s="390">
        <v>1</v>
      </c>
      <c r="E2662" s="390" t="s">
        <v>1088</v>
      </c>
      <c r="F2662" t="str">
        <f t="shared" si="83"/>
        <v>ДА</v>
      </c>
    </row>
    <row r="2663" spans="1:6">
      <c r="A2663" t="str">
        <f t="shared" si="82"/>
        <v>90zeus200x</v>
      </c>
      <c r="B2663" s="390" t="s">
        <v>441</v>
      </c>
      <c r="C2663" s="390">
        <v>90</v>
      </c>
      <c r="D2663" s="390">
        <v>1</v>
      </c>
      <c r="E2663" s="390" t="s">
        <v>1089</v>
      </c>
      <c r="F2663" t="str">
        <f t="shared" si="83"/>
        <v>ДА</v>
      </c>
    </row>
    <row r="2664" spans="1:6">
      <c r="A2664" t="str">
        <f t="shared" si="82"/>
        <v>66zeus200x</v>
      </c>
      <c r="B2664" s="390" t="s">
        <v>441</v>
      </c>
      <c r="C2664" s="390">
        <v>66</v>
      </c>
      <c r="D2664" s="390">
        <v>2</v>
      </c>
      <c r="E2664" s="390" t="s">
        <v>1090</v>
      </c>
      <c r="F2664" t="str">
        <f t="shared" si="83"/>
        <v>ДА</v>
      </c>
    </row>
    <row r="2665" spans="1:6">
      <c r="A2665" t="str">
        <f t="shared" si="82"/>
        <v>62zeus200x</v>
      </c>
      <c r="B2665" s="390" t="s">
        <v>441</v>
      </c>
      <c r="C2665" s="390">
        <v>62</v>
      </c>
      <c r="D2665" s="390">
        <v>1</v>
      </c>
      <c r="E2665" s="390"/>
      <c r="F2665" t="str">
        <f t="shared" si="83"/>
        <v>НЕТ</v>
      </c>
    </row>
    <row r="2666" spans="1:6">
      <c r="A2666" t="str">
        <f t="shared" si="82"/>
        <v>86zeus200x</v>
      </c>
      <c r="B2666" s="390" t="s">
        <v>441</v>
      </c>
      <c r="C2666" s="390">
        <v>86</v>
      </c>
      <c r="D2666" s="390">
        <v>4</v>
      </c>
      <c r="E2666" s="390" t="s">
        <v>1091</v>
      </c>
      <c r="F2666" t="str">
        <f t="shared" si="83"/>
        <v>ДА</v>
      </c>
    </row>
    <row r="2667" spans="1:6">
      <c r="A2667" t="str">
        <f t="shared" si="82"/>
        <v>10zeus200x</v>
      </c>
      <c r="B2667" s="390" t="s">
        <v>441</v>
      </c>
      <c r="C2667" s="390">
        <v>10</v>
      </c>
      <c r="D2667" s="390">
        <v>1</v>
      </c>
      <c r="E2667" s="390" t="s">
        <v>1092</v>
      </c>
      <c r="F2667" t="str">
        <f t="shared" si="83"/>
        <v>ДА</v>
      </c>
    </row>
    <row r="2668" spans="1:6">
      <c r="A2668" t="str">
        <f t="shared" si="82"/>
        <v>28zeus200x</v>
      </c>
      <c r="B2668" s="390" t="s">
        <v>441</v>
      </c>
      <c r="C2668" s="390">
        <v>28</v>
      </c>
      <c r="D2668" s="390">
        <v>1</v>
      </c>
      <c r="E2668" s="390"/>
      <c r="F2668" t="str">
        <f t="shared" si="83"/>
        <v>НЕТ</v>
      </c>
    </row>
    <row r="2669" spans="1:6">
      <c r="A2669" t="str">
        <f t="shared" si="82"/>
        <v>152zeus200x</v>
      </c>
      <c r="B2669" s="390" t="s">
        <v>441</v>
      </c>
      <c r="C2669" s="390">
        <v>152</v>
      </c>
      <c r="D2669" s="390">
        <v>1</v>
      </c>
      <c r="E2669" s="390"/>
      <c r="F2669" t="str">
        <f t="shared" si="83"/>
        <v>НЕТ</v>
      </c>
    </row>
    <row r="2670" spans="1:6">
      <c r="A2670" t="str">
        <f t="shared" si="82"/>
        <v>129zeus200x</v>
      </c>
      <c r="B2670" s="390" t="s">
        <v>441</v>
      </c>
      <c r="C2670" s="390">
        <v>129</v>
      </c>
      <c r="D2670" s="390">
        <v>6</v>
      </c>
      <c r="E2670" s="390" t="s">
        <v>1093</v>
      </c>
      <c r="F2670" t="str">
        <f t="shared" si="83"/>
        <v>ДА</v>
      </c>
    </row>
    <row r="2671" spans="1:6" ht="30">
      <c r="A2671" t="str">
        <f t="shared" si="82"/>
        <v>124zeus200x</v>
      </c>
      <c r="B2671" s="390" t="s">
        <v>441</v>
      </c>
      <c r="C2671" s="390">
        <v>124</v>
      </c>
      <c r="D2671" s="390">
        <v>1</v>
      </c>
      <c r="E2671" s="390" t="s">
        <v>1094</v>
      </c>
      <c r="F2671" t="str">
        <f t="shared" si="83"/>
        <v>ДА</v>
      </c>
    </row>
    <row r="2672" spans="1:6">
      <c r="A2672" t="str">
        <f t="shared" si="82"/>
        <v>101zeus200x</v>
      </c>
      <c r="B2672" s="390" t="s">
        <v>441</v>
      </c>
      <c r="C2672" s="390">
        <v>101</v>
      </c>
      <c r="D2672" s="390">
        <v>1</v>
      </c>
      <c r="E2672" s="390" t="s">
        <v>1095</v>
      </c>
      <c r="F2672" t="str">
        <f t="shared" si="83"/>
        <v>ДА</v>
      </c>
    </row>
    <row r="2673" spans="1:6">
      <c r="A2673" t="str">
        <f t="shared" si="82"/>
        <v>105Azazello</v>
      </c>
      <c r="B2673" s="390" t="s">
        <v>434</v>
      </c>
      <c r="C2673" s="390">
        <v>105</v>
      </c>
      <c r="D2673" s="390">
        <v>7</v>
      </c>
      <c r="E2673" s="390"/>
      <c r="F2673" t="str">
        <f t="shared" si="83"/>
        <v>НЕТ</v>
      </c>
    </row>
    <row r="2674" spans="1:6">
      <c r="A2674" t="str">
        <f t="shared" si="82"/>
        <v>58Azazello</v>
      </c>
      <c r="B2674" s="390" t="s">
        <v>434</v>
      </c>
      <c r="C2674" s="390">
        <v>58</v>
      </c>
      <c r="D2674" s="390">
        <v>8</v>
      </c>
      <c r="E2674" s="390"/>
      <c r="F2674" t="str">
        <f t="shared" si="83"/>
        <v>НЕТ</v>
      </c>
    </row>
    <row r="2675" spans="1:6">
      <c r="A2675" t="str">
        <f t="shared" si="82"/>
        <v>64Azazello</v>
      </c>
      <c r="B2675" s="390" t="s">
        <v>434</v>
      </c>
      <c r="C2675" s="390">
        <v>64</v>
      </c>
      <c r="D2675" s="390">
        <v>5</v>
      </c>
      <c r="E2675" s="390"/>
      <c r="F2675" t="str">
        <f t="shared" si="83"/>
        <v>НЕТ</v>
      </c>
    </row>
    <row r="2676" spans="1:6">
      <c r="A2676" t="str">
        <f t="shared" si="82"/>
        <v>91Azazello</v>
      </c>
      <c r="B2676" s="390" t="s">
        <v>434</v>
      </c>
      <c r="C2676" s="390">
        <v>91</v>
      </c>
      <c r="D2676" s="390">
        <v>5</v>
      </c>
      <c r="E2676" s="390"/>
      <c r="F2676" t="str">
        <f t="shared" si="83"/>
        <v>НЕТ</v>
      </c>
    </row>
    <row r="2677" spans="1:6">
      <c r="A2677" t="str">
        <f t="shared" si="82"/>
        <v>113Azazello</v>
      </c>
      <c r="B2677" s="390" t="s">
        <v>434</v>
      </c>
      <c r="C2677" s="390">
        <v>113</v>
      </c>
      <c r="D2677" s="390">
        <v>5</v>
      </c>
      <c r="E2677" s="390"/>
      <c r="F2677" t="str">
        <f t="shared" si="83"/>
        <v>НЕТ</v>
      </c>
    </row>
    <row r="2678" spans="1:6">
      <c r="A2678" t="str">
        <f t="shared" si="82"/>
        <v>104Azazello</v>
      </c>
      <c r="B2678" s="390" t="s">
        <v>434</v>
      </c>
      <c r="C2678" s="390">
        <v>104</v>
      </c>
      <c r="D2678" s="390">
        <v>5</v>
      </c>
      <c r="E2678" s="390"/>
      <c r="F2678" t="str">
        <f t="shared" si="83"/>
        <v>НЕТ</v>
      </c>
    </row>
    <row r="2679" spans="1:6">
      <c r="A2679" t="str">
        <f t="shared" si="82"/>
        <v>36Azazello</v>
      </c>
      <c r="B2679" s="390" t="s">
        <v>434</v>
      </c>
      <c r="C2679" s="390">
        <v>36</v>
      </c>
      <c r="D2679" s="390">
        <v>6</v>
      </c>
      <c r="E2679" s="390"/>
      <c r="F2679" t="str">
        <f t="shared" si="83"/>
        <v>НЕТ</v>
      </c>
    </row>
    <row r="2680" spans="1:6">
      <c r="A2680" t="str">
        <f t="shared" si="82"/>
        <v>74Azazello</v>
      </c>
      <c r="B2680" s="390" t="s">
        <v>434</v>
      </c>
      <c r="C2680" s="390">
        <v>74</v>
      </c>
      <c r="D2680" s="390">
        <v>7</v>
      </c>
      <c r="E2680" s="390"/>
      <c r="F2680" t="str">
        <f t="shared" si="83"/>
        <v>НЕТ</v>
      </c>
    </row>
    <row r="2681" spans="1:6">
      <c r="A2681" t="str">
        <f t="shared" si="82"/>
        <v>30Azazello</v>
      </c>
      <c r="B2681" s="390" t="s">
        <v>434</v>
      </c>
      <c r="C2681" s="390">
        <v>30</v>
      </c>
      <c r="D2681" s="390">
        <v>6</v>
      </c>
      <c r="E2681" s="390"/>
      <c r="F2681" t="str">
        <f t="shared" si="83"/>
        <v>НЕТ</v>
      </c>
    </row>
    <row r="2682" spans="1:6">
      <c r="A2682" t="str">
        <f t="shared" si="82"/>
        <v>4Azazello</v>
      </c>
      <c r="B2682" s="390" t="s">
        <v>434</v>
      </c>
      <c r="C2682" s="390">
        <v>4</v>
      </c>
      <c r="D2682" s="390">
        <v>8</v>
      </c>
      <c r="E2682" s="390"/>
      <c r="F2682" t="str">
        <f t="shared" si="83"/>
        <v>НЕТ</v>
      </c>
    </row>
    <row r="2683" spans="1:6">
      <c r="A2683" t="str">
        <f t="shared" si="82"/>
        <v>99Azazello</v>
      </c>
      <c r="B2683" s="390" t="s">
        <v>434</v>
      </c>
      <c r="C2683" s="390">
        <v>99</v>
      </c>
      <c r="D2683" s="390">
        <v>6</v>
      </c>
      <c r="E2683" s="390"/>
      <c r="F2683" t="str">
        <f t="shared" si="83"/>
        <v>НЕТ</v>
      </c>
    </row>
    <row r="2684" spans="1:6">
      <c r="A2684" t="str">
        <f t="shared" si="82"/>
        <v>146Azazello</v>
      </c>
      <c r="B2684" s="390" t="s">
        <v>434</v>
      </c>
      <c r="C2684" s="390">
        <v>146</v>
      </c>
      <c r="D2684" s="390">
        <v>5</v>
      </c>
      <c r="E2684" s="390"/>
      <c r="F2684" t="str">
        <f t="shared" si="83"/>
        <v>НЕТ</v>
      </c>
    </row>
    <row r="2685" spans="1:6">
      <c r="A2685" t="str">
        <f t="shared" si="82"/>
        <v>144Azazello</v>
      </c>
      <c r="B2685" s="390" t="s">
        <v>434</v>
      </c>
      <c r="C2685" s="390">
        <v>144</v>
      </c>
      <c r="D2685" s="390">
        <v>7</v>
      </c>
      <c r="E2685" s="390"/>
      <c r="F2685" t="str">
        <f t="shared" si="83"/>
        <v>НЕТ</v>
      </c>
    </row>
    <row r="2686" spans="1:6">
      <c r="A2686" t="str">
        <f t="shared" si="82"/>
        <v>122Azazello</v>
      </c>
      <c r="B2686" s="390" t="s">
        <v>434</v>
      </c>
      <c r="C2686" s="390">
        <v>122</v>
      </c>
      <c r="D2686" s="390">
        <v>8</v>
      </c>
      <c r="E2686" s="390"/>
      <c r="F2686" t="str">
        <f t="shared" si="83"/>
        <v>НЕТ</v>
      </c>
    </row>
    <row r="2687" spans="1:6">
      <c r="A2687" t="str">
        <f t="shared" si="82"/>
        <v>92Azazello</v>
      </c>
      <c r="B2687" s="390" t="s">
        <v>434</v>
      </c>
      <c r="C2687" s="390">
        <v>92</v>
      </c>
      <c r="D2687" s="390">
        <v>5</v>
      </c>
      <c r="E2687" s="390"/>
      <c r="F2687" t="str">
        <f t="shared" si="83"/>
        <v>НЕТ</v>
      </c>
    </row>
    <row r="2688" spans="1:6">
      <c r="A2688" t="str">
        <f t="shared" si="82"/>
        <v>73Azazello</v>
      </c>
      <c r="B2688" s="390" t="s">
        <v>434</v>
      </c>
      <c r="C2688" s="390">
        <v>73</v>
      </c>
      <c r="D2688" s="390">
        <v>12</v>
      </c>
      <c r="E2688" s="390" t="s">
        <v>1096</v>
      </c>
      <c r="F2688" t="str">
        <f t="shared" si="83"/>
        <v>ДА</v>
      </c>
    </row>
    <row r="2689" spans="1:6">
      <c r="A2689" t="str">
        <f t="shared" si="82"/>
        <v>78Azazello</v>
      </c>
      <c r="B2689" s="390" t="s">
        <v>434</v>
      </c>
      <c r="C2689" s="390">
        <v>78</v>
      </c>
      <c r="D2689" s="390">
        <v>12</v>
      </c>
      <c r="E2689" s="390" t="s">
        <v>1097</v>
      </c>
      <c r="F2689" t="str">
        <f t="shared" si="83"/>
        <v>ДА</v>
      </c>
    </row>
    <row r="2690" spans="1:6">
      <c r="A2690" t="str">
        <f t="shared" si="82"/>
        <v>69Azazello</v>
      </c>
      <c r="B2690" s="390" t="s">
        <v>434</v>
      </c>
      <c r="C2690" s="390">
        <v>69</v>
      </c>
      <c r="D2690" s="390">
        <v>9</v>
      </c>
      <c r="E2690" s="390"/>
      <c r="F2690" t="str">
        <f t="shared" si="83"/>
        <v>НЕТ</v>
      </c>
    </row>
    <row r="2691" spans="1:6">
      <c r="A2691" t="str">
        <f t="shared" ref="A2691:A2754" si="84">CONCATENATE(C2691,B2691)</f>
        <v>42Azazello</v>
      </c>
      <c r="B2691" s="390" t="s">
        <v>434</v>
      </c>
      <c r="C2691" s="390">
        <v>42</v>
      </c>
      <c r="D2691" s="390">
        <v>6</v>
      </c>
      <c r="E2691" s="390"/>
      <c r="F2691" t="str">
        <f t="shared" ref="F2691:F2754" si="85">IF(ISBLANK(E2691),"НЕТ","ДА")</f>
        <v>НЕТ</v>
      </c>
    </row>
    <row r="2692" spans="1:6">
      <c r="A2692" t="str">
        <f t="shared" si="84"/>
        <v>79Azazello</v>
      </c>
      <c r="B2692" s="390" t="s">
        <v>434</v>
      </c>
      <c r="C2692" s="390">
        <v>79</v>
      </c>
      <c r="D2692" s="390">
        <v>12</v>
      </c>
      <c r="E2692" s="390" t="s">
        <v>1098</v>
      </c>
      <c r="F2692" t="str">
        <f t="shared" si="85"/>
        <v>ДА</v>
      </c>
    </row>
    <row r="2693" spans="1:6">
      <c r="A2693" t="str">
        <f t="shared" si="84"/>
        <v>59Azazello</v>
      </c>
      <c r="B2693" s="390" t="s">
        <v>434</v>
      </c>
      <c r="C2693" s="390">
        <v>59</v>
      </c>
      <c r="D2693" s="390">
        <v>6</v>
      </c>
      <c r="E2693" s="390"/>
      <c r="F2693" t="str">
        <f t="shared" si="85"/>
        <v>НЕТ</v>
      </c>
    </row>
    <row r="2694" spans="1:6">
      <c r="A2694" t="str">
        <f t="shared" si="84"/>
        <v>15Azazello</v>
      </c>
      <c r="B2694" s="390" t="s">
        <v>434</v>
      </c>
      <c r="C2694" s="390">
        <v>15</v>
      </c>
      <c r="D2694" s="390">
        <v>4</v>
      </c>
      <c r="E2694" s="390"/>
      <c r="F2694" t="str">
        <f t="shared" si="85"/>
        <v>НЕТ</v>
      </c>
    </row>
    <row r="2695" spans="1:6">
      <c r="A2695" t="str">
        <f t="shared" si="84"/>
        <v>49Azazello</v>
      </c>
      <c r="B2695" s="390" t="s">
        <v>434</v>
      </c>
      <c r="C2695" s="390">
        <v>49</v>
      </c>
      <c r="D2695" s="390">
        <v>7</v>
      </c>
      <c r="E2695" s="390"/>
      <c r="F2695" t="str">
        <f t="shared" si="85"/>
        <v>НЕТ</v>
      </c>
    </row>
    <row r="2696" spans="1:6">
      <c r="A2696" t="str">
        <f t="shared" si="84"/>
        <v>33Azazello</v>
      </c>
      <c r="B2696" s="390" t="s">
        <v>434</v>
      </c>
      <c r="C2696" s="390">
        <v>33</v>
      </c>
      <c r="D2696" s="390">
        <v>8</v>
      </c>
      <c r="E2696" s="390"/>
      <c r="F2696" t="str">
        <f t="shared" si="85"/>
        <v>НЕТ</v>
      </c>
    </row>
    <row r="2697" spans="1:6">
      <c r="A2697" t="str">
        <f t="shared" si="84"/>
        <v>60Azazello</v>
      </c>
      <c r="B2697" s="390" t="s">
        <v>434</v>
      </c>
      <c r="C2697" s="390">
        <v>60</v>
      </c>
      <c r="D2697" s="390">
        <v>7</v>
      </c>
      <c r="E2697" s="390"/>
      <c r="F2697" t="str">
        <f t="shared" si="85"/>
        <v>НЕТ</v>
      </c>
    </row>
    <row r="2698" spans="1:6">
      <c r="A2698" t="str">
        <f t="shared" si="84"/>
        <v>37Azazello</v>
      </c>
      <c r="B2698" s="390" t="s">
        <v>434</v>
      </c>
      <c r="C2698" s="390">
        <v>37</v>
      </c>
      <c r="D2698" s="390">
        <v>8</v>
      </c>
      <c r="E2698" s="390"/>
      <c r="F2698" t="str">
        <f t="shared" si="85"/>
        <v>НЕТ</v>
      </c>
    </row>
    <row r="2699" spans="1:6">
      <c r="A2699" t="str">
        <f t="shared" si="84"/>
        <v>156Azazello</v>
      </c>
      <c r="B2699" s="390" t="s">
        <v>434</v>
      </c>
      <c r="C2699" s="390">
        <v>156</v>
      </c>
      <c r="D2699" s="390">
        <v>8</v>
      </c>
      <c r="E2699" s="390"/>
      <c r="F2699" t="str">
        <f t="shared" si="85"/>
        <v>НЕТ</v>
      </c>
    </row>
    <row r="2700" spans="1:6">
      <c r="A2700" t="str">
        <f t="shared" si="84"/>
        <v>35Azazello</v>
      </c>
      <c r="B2700" s="390" t="s">
        <v>434</v>
      </c>
      <c r="C2700" s="390">
        <v>35</v>
      </c>
      <c r="D2700" s="390">
        <v>7</v>
      </c>
      <c r="E2700" s="390"/>
      <c r="F2700" t="str">
        <f t="shared" si="85"/>
        <v>НЕТ</v>
      </c>
    </row>
    <row r="2701" spans="1:6">
      <c r="A2701" t="str">
        <f t="shared" si="84"/>
        <v>12Azazello</v>
      </c>
      <c r="B2701" s="390" t="s">
        <v>434</v>
      </c>
      <c r="C2701" s="390">
        <v>12</v>
      </c>
      <c r="D2701" s="390">
        <v>8</v>
      </c>
      <c r="E2701" s="390"/>
      <c r="F2701" t="str">
        <f t="shared" si="85"/>
        <v>НЕТ</v>
      </c>
    </row>
    <row r="2702" spans="1:6">
      <c r="A2702" t="str">
        <f t="shared" si="84"/>
        <v>149Azazello</v>
      </c>
      <c r="B2702" s="390" t="s">
        <v>434</v>
      </c>
      <c r="C2702" s="390">
        <v>149</v>
      </c>
      <c r="D2702" s="390">
        <v>3</v>
      </c>
      <c r="E2702" s="390"/>
      <c r="F2702" t="str">
        <f t="shared" si="85"/>
        <v>НЕТ</v>
      </c>
    </row>
    <row r="2703" spans="1:6">
      <c r="A2703" t="str">
        <f t="shared" si="84"/>
        <v>77Azazello</v>
      </c>
      <c r="B2703" s="390" t="s">
        <v>434</v>
      </c>
      <c r="C2703" s="390">
        <v>77</v>
      </c>
      <c r="D2703" s="390">
        <v>12</v>
      </c>
      <c r="E2703" s="390" t="s">
        <v>1099</v>
      </c>
      <c r="F2703" t="str">
        <f t="shared" si="85"/>
        <v>ДА</v>
      </c>
    </row>
    <row r="2704" spans="1:6">
      <c r="A2704" t="str">
        <f t="shared" si="84"/>
        <v>112Azazello</v>
      </c>
      <c r="B2704" s="390" t="s">
        <v>434</v>
      </c>
      <c r="C2704" s="390">
        <v>112</v>
      </c>
      <c r="D2704" s="390">
        <v>8</v>
      </c>
      <c r="E2704" s="390"/>
      <c r="F2704" t="str">
        <f t="shared" si="85"/>
        <v>НЕТ</v>
      </c>
    </row>
    <row r="2705" spans="1:6">
      <c r="A2705" t="str">
        <f t="shared" si="84"/>
        <v>57Azazello</v>
      </c>
      <c r="B2705" s="390" t="s">
        <v>434</v>
      </c>
      <c r="C2705" s="390">
        <v>57</v>
      </c>
      <c r="D2705" s="390">
        <v>8</v>
      </c>
      <c r="E2705" s="390"/>
      <c r="F2705" t="str">
        <f t="shared" si="85"/>
        <v>НЕТ</v>
      </c>
    </row>
    <row r="2706" spans="1:6">
      <c r="A2706" t="str">
        <f t="shared" si="84"/>
        <v>136Azazello</v>
      </c>
      <c r="B2706" s="390" t="s">
        <v>434</v>
      </c>
      <c r="C2706" s="390">
        <v>136</v>
      </c>
      <c r="D2706" s="390">
        <v>5</v>
      </c>
      <c r="E2706" s="390"/>
      <c r="F2706" t="str">
        <f t="shared" si="85"/>
        <v>НЕТ</v>
      </c>
    </row>
    <row r="2707" spans="1:6">
      <c r="A2707" t="str">
        <f t="shared" si="84"/>
        <v>158Azazello</v>
      </c>
      <c r="B2707" s="390" t="s">
        <v>434</v>
      </c>
      <c r="C2707" s="390">
        <v>158</v>
      </c>
      <c r="D2707" s="390">
        <v>8</v>
      </c>
      <c r="E2707" s="390"/>
      <c r="F2707" t="str">
        <f t="shared" si="85"/>
        <v>НЕТ</v>
      </c>
    </row>
    <row r="2708" spans="1:6">
      <c r="A2708" t="str">
        <f t="shared" si="84"/>
        <v>148Azazello</v>
      </c>
      <c r="B2708" s="390" t="s">
        <v>434</v>
      </c>
      <c r="C2708" s="390">
        <v>148</v>
      </c>
      <c r="D2708" s="390">
        <v>8</v>
      </c>
      <c r="E2708" s="390"/>
      <c r="F2708" t="str">
        <f t="shared" si="85"/>
        <v>НЕТ</v>
      </c>
    </row>
    <row r="2709" spans="1:6">
      <c r="A2709" t="str">
        <f t="shared" si="84"/>
        <v>75Azazello</v>
      </c>
      <c r="B2709" s="390" t="s">
        <v>434</v>
      </c>
      <c r="C2709" s="390">
        <v>75</v>
      </c>
      <c r="D2709" s="390">
        <v>7</v>
      </c>
      <c r="E2709" s="390"/>
      <c r="F2709" t="str">
        <f t="shared" si="85"/>
        <v>НЕТ</v>
      </c>
    </row>
    <row r="2710" spans="1:6">
      <c r="A2710" t="str">
        <f t="shared" si="84"/>
        <v>157Azazello</v>
      </c>
      <c r="B2710" s="390" t="s">
        <v>434</v>
      </c>
      <c r="C2710" s="390">
        <v>157</v>
      </c>
      <c r="D2710" s="390">
        <v>8</v>
      </c>
      <c r="E2710" s="390"/>
      <c r="F2710" t="str">
        <f t="shared" si="85"/>
        <v>НЕТ</v>
      </c>
    </row>
    <row r="2711" spans="1:6">
      <c r="A2711" t="str">
        <f t="shared" si="84"/>
        <v>13Azazello</v>
      </c>
      <c r="B2711" s="390" t="s">
        <v>434</v>
      </c>
      <c r="C2711" s="390">
        <v>13</v>
      </c>
      <c r="D2711" s="390">
        <v>9</v>
      </c>
      <c r="E2711" s="390"/>
      <c r="F2711" t="str">
        <f t="shared" si="85"/>
        <v>НЕТ</v>
      </c>
    </row>
    <row r="2712" spans="1:6">
      <c r="A2712" t="str">
        <f t="shared" si="84"/>
        <v>71Azazello</v>
      </c>
      <c r="B2712" s="390" t="s">
        <v>434</v>
      </c>
      <c r="C2712" s="390">
        <v>71</v>
      </c>
      <c r="D2712" s="390">
        <v>12</v>
      </c>
      <c r="E2712" s="390" t="s">
        <v>1100</v>
      </c>
      <c r="F2712" t="str">
        <f t="shared" si="85"/>
        <v>ДА</v>
      </c>
    </row>
    <row r="2713" spans="1:6">
      <c r="A2713" t="str">
        <f t="shared" si="84"/>
        <v>89Azazello</v>
      </c>
      <c r="B2713" s="390" t="s">
        <v>434</v>
      </c>
      <c r="C2713" s="390">
        <v>89</v>
      </c>
      <c r="D2713" s="390">
        <v>7</v>
      </c>
      <c r="E2713" s="390"/>
      <c r="F2713" t="str">
        <f t="shared" si="85"/>
        <v>НЕТ</v>
      </c>
    </row>
    <row r="2714" spans="1:6">
      <c r="A2714" t="str">
        <f t="shared" si="84"/>
        <v>18Azazello</v>
      </c>
      <c r="B2714" s="390" t="s">
        <v>434</v>
      </c>
      <c r="C2714" s="390">
        <v>18</v>
      </c>
      <c r="D2714" s="390">
        <v>9</v>
      </c>
      <c r="E2714" s="390"/>
      <c r="F2714" t="str">
        <f t="shared" si="85"/>
        <v>НЕТ</v>
      </c>
    </row>
    <row r="2715" spans="1:6">
      <c r="A2715" t="str">
        <f t="shared" si="84"/>
        <v>95Azazello</v>
      </c>
      <c r="B2715" s="390" t="s">
        <v>434</v>
      </c>
      <c r="C2715" s="390">
        <v>95</v>
      </c>
      <c r="D2715" s="390">
        <v>5</v>
      </c>
      <c r="E2715" s="390"/>
      <c r="F2715" t="str">
        <f t="shared" si="85"/>
        <v>НЕТ</v>
      </c>
    </row>
    <row r="2716" spans="1:6">
      <c r="A2716" t="str">
        <f t="shared" si="84"/>
        <v>53Azazello</v>
      </c>
      <c r="B2716" s="390" t="s">
        <v>434</v>
      </c>
      <c r="C2716" s="390">
        <v>53</v>
      </c>
      <c r="D2716" s="390">
        <v>9</v>
      </c>
      <c r="E2716" s="390"/>
      <c r="F2716" t="str">
        <f t="shared" si="85"/>
        <v>НЕТ</v>
      </c>
    </row>
    <row r="2717" spans="1:6">
      <c r="A2717" t="str">
        <f t="shared" si="84"/>
        <v>72Azazello</v>
      </c>
      <c r="B2717" s="390" t="s">
        <v>434</v>
      </c>
      <c r="C2717" s="390">
        <v>72</v>
      </c>
      <c r="D2717" s="390">
        <v>12</v>
      </c>
      <c r="E2717" s="390" t="s">
        <v>1101</v>
      </c>
      <c r="F2717" t="str">
        <f t="shared" si="85"/>
        <v>ДА</v>
      </c>
    </row>
    <row r="2718" spans="1:6">
      <c r="A2718" t="str">
        <f t="shared" si="84"/>
        <v>72fateforever@mail.ru</v>
      </c>
      <c r="B2718" s="390" t="s">
        <v>416</v>
      </c>
      <c r="C2718" s="390">
        <v>72</v>
      </c>
      <c r="D2718" s="390">
        <v>12</v>
      </c>
      <c r="E2718" s="390"/>
      <c r="F2718" t="str">
        <f t="shared" si="85"/>
        <v>НЕТ</v>
      </c>
    </row>
    <row r="2719" spans="1:6">
      <c r="A2719" t="str">
        <f t="shared" si="84"/>
        <v>77fateforever@mail.ru</v>
      </c>
      <c r="B2719" s="390" t="s">
        <v>416</v>
      </c>
      <c r="C2719" s="390">
        <v>77</v>
      </c>
      <c r="D2719" s="390">
        <v>12</v>
      </c>
      <c r="E2719" s="390"/>
      <c r="F2719" t="str">
        <f t="shared" si="85"/>
        <v>НЕТ</v>
      </c>
    </row>
    <row r="2720" spans="1:6">
      <c r="A2720" t="str">
        <f t="shared" si="84"/>
        <v>71fateforever@mail.ru</v>
      </c>
      <c r="B2720" s="390" t="s">
        <v>416</v>
      </c>
      <c r="C2720" s="390">
        <v>71</v>
      </c>
      <c r="D2720" s="390">
        <v>12</v>
      </c>
      <c r="E2720" s="390"/>
      <c r="F2720" t="str">
        <f t="shared" si="85"/>
        <v>НЕТ</v>
      </c>
    </row>
    <row r="2721" spans="1:6">
      <c r="A2721" t="str">
        <f t="shared" si="84"/>
        <v>73fateforever@mail.ru</v>
      </c>
      <c r="B2721" s="390" t="s">
        <v>416</v>
      </c>
      <c r="C2721" s="390">
        <v>73</v>
      </c>
      <c r="D2721" s="390">
        <v>12</v>
      </c>
      <c r="E2721" s="390"/>
      <c r="F2721" t="str">
        <f t="shared" si="85"/>
        <v>НЕТ</v>
      </c>
    </row>
    <row r="2722" spans="1:6">
      <c r="A2722" t="str">
        <f t="shared" si="84"/>
        <v>19fateforever@mail.ru</v>
      </c>
      <c r="B2722" s="390" t="s">
        <v>416</v>
      </c>
      <c r="C2722" s="390">
        <v>19</v>
      </c>
      <c r="D2722" s="390">
        <v>12</v>
      </c>
      <c r="E2722" s="390"/>
      <c r="F2722" t="str">
        <f t="shared" si="85"/>
        <v>НЕТ</v>
      </c>
    </row>
    <row r="2723" spans="1:6">
      <c r="A2723" t="str">
        <f t="shared" si="84"/>
        <v>78fateforever@mail.ru</v>
      </c>
      <c r="B2723" s="390" t="s">
        <v>416</v>
      </c>
      <c r="C2723" s="390">
        <v>78</v>
      </c>
      <c r="D2723" s="390">
        <v>12</v>
      </c>
      <c r="E2723" s="390"/>
      <c r="F2723" t="str">
        <f t="shared" si="85"/>
        <v>НЕТ</v>
      </c>
    </row>
    <row r="2724" spans="1:6">
      <c r="A2724" t="str">
        <f t="shared" si="84"/>
        <v>79fateforever@mail.ru</v>
      </c>
      <c r="B2724" s="390" t="s">
        <v>416</v>
      </c>
      <c r="C2724" s="390">
        <v>79</v>
      </c>
      <c r="D2724" s="390">
        <v>12</v>
      </c>
      <c r="E2724" s="390" t="s">
        <v>1105</v>
      </c>
      <c r="F2724" t="str">
        <f t="shared" si="85"/>
        <v>ДА</v>
      </c>
    </row>
    <row r="2725" spans="1:6">
      <c r="A2725" t="str">
        <f t="shared" si="84"/>
        <v>3Helena_b</v>
      </c>
      <c r="B2725" s="390" t="s">
        <v>430</v>
      </c>
      <c r="C2725" s="390">
        <v>3</v>
      </c>
      <c r="D2725" s="390">
        <v>9</v>
      </c>
      <c r="E2725" s="390"/>
      <c r="F2725" t="str">
        <f t="shared" si="85"/>
        <v>НЕТ</v>
      </c>
    </row>
    <row r="2726" spans="1:6">
      <c r="A2726" t="str">
        <f t="shared" si="84"/>
        <v>143Helena_b</v>
      </c>
      <c r="B2726" s="390" t="s">
        <v>430</v>
      </c>
      <c r="C2726" s="390">
        <v>143</v>
      </c>
      <c r="D2726" s="390">
        <v>6</v>
      </c>
      <c r="E2726" s="390"/>
      <c r="F2726" t="str">
        <f t="shared" si="85"/>
        <v>НЕТ</v>
      </c>
    </row>
    <row r="2727" spans="1:6">
      <c r="A2727" t="str">
        <f t="shared" si="84"/>
        <v>100Helena_b</v>
      </c>
      <c r="B2727" s="390" t="s">
        <v>430</v>
      </c>
      <c r="C2727" s="390">
        <v>100</v>
      </c>
      <c r="D2727" s="390">
        <v>4</v>
      </c>
      <c r="E2727" s="390"/>
      <c r="F2727" t="str">
        <f t="shared" si="85"/>
        <v>НЕТ</v>
      </c>
    </row>
    <row r="2728" spans="1:6">
      <c r="A2728" t="str">
        <f t="shared" si="84"/>
        <v>65Helena_b</v>
      </c>
      <c r="B2728" s="390" t="s">
        <v>430</v>
      </c>
      <c r="C2728" s="390">
        <v>65</v>
      </c>
      <c r="D2728" s="390">
        <v>9</v>
      </c>
      <c r="E2728" s="390" t="s">
        <v>1108</v>
      </c>
      <c r="F2728" t="str">
        <f t="shared" si="85"/>
        <v>ДА</v>
      </c>
    </row>
    <row r="2729" spans="1:6">
      <c r="A2729" t="str">
        <f t="shared" si="84"/>
        <v>113Helena_b</v>
      </c>
      <c r="B2729" s="390" t="s">
        <v>430</v>
      </c>
      <c r="C2729" s="390">
        <v>113</v>
      </c>
      <c r="D2729" s="390">
        <v>6</v>
      </c>
      <c r="E2729" s="390"/>
      <c r="F2729" t="str">
        <f t="shared" si="85"/>
        <v>НЕТ</v>
      </c>
    </row>
    <row r="2730" spans="1:6">
      <c r="A2730" t="str">
        <f t="shared" si="84"/>
        <v>112Helena_b</v>
      </c>
      <c r="B2730" s="390" t="s">
        <v>430</v>
      </c>
      <c r="C2730" s="390">
        <v>112</v>
      </c>
      <c r="D2730" s="390">
        <v>6</v>
      </c>
      <c r="E2730" s="390"/>
      <c r="F2730" t="str">
        <f t="shared" si="85"/>
        <v>НЕТ</v>
      </c>
    </row>
    <row r="2731" spans="1:6">
      <c r="A2731" t="str">
        <f t="shared" si="84"/>
        <v>108Helena_b</v>
      </c>
      <c r="B2731" s="390" t="s">
        <v>430</v>
      </c>
      <c r="C2731" s="390">
        <v>108</v>
      </c>
      <c r="D2731" s="390">
        <v>11</v>
      </c>
      <c r="E2731" s="390" t="s">
        <v>1109</v>
      </c>
      <c r="F2731" t="str">
        <f t="shared" si="85"/>
        <v>ДА</v>
      </c>
    </row>
    <row r="2732" spans="1:6">
      <c r="A2732" t="str">
        <f t="shared" si="84"/>
        <v>24Helena_b</v>
      </c>
      <c r="B2732" s="390" t="s">
        <v>430</v>
      </c>
      <c r="C2732" s="390">
        <v>24</v>
      </c>
      <c r="D2732" s="390">
        <v>9</v>
      </c>
      <c r="E2732" s="390"/>
      <c r="F2732" t="str">
        <f t="shared" si="85"/>
        <v>НЕТ</v>
      </c>
    </row>
    <row r="2733" spans="1:6">
      <c r="A2733" t="str">
        <f t="shared" si="84"/>
        <v>110Helena_b</v>
      </c>
      <c r="B2733" s="390" t="s">
        <v>430</v>
      </c>
      <c r="C2733" s="390">
        <v>110</v>
      </c>
      <c r="D2733" s="390">
        <v>11</v>
      </c>
      <c r="E2733" s="390" t="s">
        <v>1110</v>
      </c>
      <c r="F2733" t="str">
        <f t="shared" si="85"/>
        <v>ДА</v>
      </c>
    </row>
    <row r="2734" spans="1:6">
      <c r="A2734" t="str">
        <f t="shared" si="84"/>
        <v>69Helena_b</v>
      </c>
      <c r="B2734" s="390" t="s">
        <v>430</v>
      </c>
      <c r="C2734" s="390">
        <v>69</v>
      </c>
      <c r="D2734" s="390">
        <v>9</v>
      </c>
      <c r="E2734" s="390"/>
      <c r="F2734" t="str">
        <f t="shared" si="85"/>
        <v>НЕТ</v>
      </c>
    </row>
    <row r="2735" spans="1:6">
      <c r="A2735" t="str">
        <f t="shared" si="84"/>
        <v>117Helena_b</v>
      </c>
      <c r="B2735" s="390" t="s">
        <v>430</v>
      </c>
      <c r="C2735" s="390">
        <v>117</v>
      </c>
      <c r="D2735" s="390">
        <v>6</v>
      </c>
      <c r="E2735" s="390"/>
      <c r="F2735" t="str">
        <f t="shared" si="85"/>
        <v>НЕТ</v>
      </c>
    </row>
    <row r="2736" spans="1:6">
      <c r="A2736" t="str">
        <f t="shared" si="84"/>
        <v>86Helena_b</v>
      </c>
      <c r="B2736" s="390" t="s">
        <v>430</v>
      </c>
      <c r="C2736" s="390">
        <v>86</v>
      </c>
      <c r="D2736" s="390">
        <v>8</v>
      </c>
      <c r="E2736" s="390"/>
      <c r="F2736" t="str">
        <f t="shared" si="85"/>
        <v>НЕТ</v>
      </c>
    </row>
    <row r="2737" spans="1:6">
      <c r="A2737" t="str">
        <f t="shared" si="84"/>
        <v>135Helena_b</v>
      </c>
      <c r="B2737" s="390" t="s">
        <v>430</v>
      </c>
      <c r="C2737" s="390">
        <v>135</v>
      </c>
      <c r="D2737" s="390">
        <v>9</v>
      </c>
      <c r="E2737" s="390"/>
      <c r="F2737" t="str">
        <f t="shared" si="85"/>
        <v>НЕТ</v>
      </c>
    </row>
    <row r="2738" spans="1:6">
      <c r="A2738" t="str">
        <f t="shared" si="84"/>
        <v>85Helena_b</v>
      </c>
      <c r="B2738" s="390" t="s">
        <v>430</v>
      </c>
      <c r="C2738" s="390">
        <v>85</v>
      </c>
      <c r="D2738" s="390">
        <v>8</v>
      </c>
      <c r="E2738" s="390"/>
      <c r="F2738" t="str">
        <f t="shared" si="85"/>
        <v>НЕТ</v>
      </c>
    </row>
    <row r="2739" spans="1:6">
      <c r="A2739" t="str">
        <f t="shared" si="84"/>
        <v>83Helena_b</v>
      </c>
      <c r="B2739" s="390" t="s">
        <v>430</v>
      </c>
      <c r="C2739" s="390">
        <v>83</v>
      </c>
      <c r="D2739" s="390">
        <v>8</v>
      </c>
      <c r="E2739" s="390"/>
      <c r="F2739" t="str">
        <f t="shared" si="85"/>
        <v>НЕТ</v>
      </c>
    </row>
    <row r="2740" spans="1:6">
      <c r="A2740" t="str">
        <f t="shared" si="84"/>
        <v>98Helena_b</v>
      </c>
      <c r="B2740" s="390" t="s">
        <v>430</v>
      </c>
      <c r="C2740" s="390">
        <v>98</v>
      </c>
      <c r="D2740" s="390">
        <v>6</v>
      </c>
      <c r="E2740" s="390"/>
      <c r="F2740" t="str">
        <f t="shared" si="85"/>
        <v>НЕТ</v>
      </c>
    </row>
    <row r="2741" spans="1:6">
      <c r="A2741" t="str">
        <f t="shared" si="84"/>
        <v>134Helena_b</v>
      </c>
      <c r="B2741" s="390" t="s">
        <v>430</v>
      </c>
      <c r="C2741" s="390">
        <v>134</v>
      </c>
      <c r="D2741" s="390">
        <v>6</v>
      </c>
      <c r="E2741" s="390"/>
      <c r="F2741" t="str">
        <f t="shared" si="85"/>
        <v>НЕТ</v>
      </c>
    </row>
    <row r="2742" spans="1:6">
      <c r="A2742" t="str">
        <f t="shared" si="84"/>
        <v>56Helena_b</v>
      </c>
      <c r="B2742" s="390" t="s">
        <v>430</v>
      </c>
      <c r="C2742" s="390">
        <v>56</v>
      </c>
      <c r="D2742" s="390">
        <v>6</v>
      </c>
      <c r="E2742" s="390"/>
      <c r="F2742" t="str">
        <f t="shared" si="85"/>
        <v>НЕТ</v>
      </c>
    </row>
    <row r="2743" spans="1:6">
      <c r="A2743" t="str">
        <f t="shared" si="84"/>
        <v>141Helena_b</v>
      </c>
      <c r="B2743" s="390" t="s">
        <v>430</v>
      </c>
      <c r="C2743" s="390">
        <v>141</v>
      </c>
      <c r="D2743" s="390">
        <v>11</v>
      </c>
      <c r="E2743" s="390" t="s">
        <v>1111</v>
      </c>
      <c r="F2743" t="str">
        <f t="shared" si="85"/>
        <v>ДА</v>
      </c>
    </row>
    <row r="2744" spans="1:6">
      <c r="A2744" t="str">
        <f t="shared" si="84"/>
        <v>88Helena_b</v>
      </c>
      <c r="B2744" s="390" t="s">
        <v>430</v>
      </c>
      <c r="C2744" s="390">
        <v>88</v>
      </c>
      <c r="D2744" s="390">
        <v>9</v>
      </c>
      <c r="E2744" s="390"/>
      <c r="F2744" t="str">
        <f t="shared" si="85"/>
        <v>НЕТ</v>
      </c>
    </row>
    <row r="2745" spans="1:6">
      <c r="A2745" t="str">
        <f t="shared" si="84"/>
        <v>19Helena_b</v>
      </c>
      <c r="B2745" s="390" t="s">
        <v>430</v>
      </c>
      <c r="C2745" s="390">
        <v>19</v>
      </c>
      <c r="D2745" s="390">
        <v>9</v>
      </c>
      <c r="E2745" s="390"/>
      <c r="F2745" t="str">
        <f t="shared" si="85"/>
        <v>НЕТ</v>
      </c>
    </row>
    <row r="2746" spans="1:6">
      <c r="A2746" t="str">
        <f t="shared" si="84"/>
        <v>18Helena_b</v>
      </c>
      <c r="B2746" s="390" t="s">
        <v>430</v>
      </c>
      <c r="C2746" s="390">
        <v>18</v>
      </c>
      <c r="D2746" s="390">
        <v>9</v>
      </c>
      <c r="E2746" s="390"/>
      <c r="F2746" t="str">
        <f t="shared" si="85"/>
        <v>НЕТ</v>
      </c>
    </row>
    <row r="2747" spans="1:6">
      <c r="A2747" t="str">
        <f t="shared" si="84"/>
        <v>105Helena_b</v>
      </c>
      <c r="B2747" s="390" t="s">
        <v>430</v>
      </c>
      <c r="C2747" s="390">
        <v>105</v>
      </c>
      <c r="D2747" s="390">
        <v>9</v>
      </c>
      <c r="E2747" s="390"/>
      <c r="F2747" t="str">
        <f t="shared" si="85"/>
        <v>НЕТ</v>
      </c>
    </row>
    <row r="2748" spans="1:6">
      <c r="A2748" t="str">
        <f t="shared" si="84"/>
        <v>20Helena_b</v>
      </c>
      <c r="B2748" s="390" t="s">
        <v>430</v>
      </c>
      <c r="C2748" s="390">
        <v>20</v>
      </c>
      <c r="D2748" s="390">
        <v>10</v>
      </c>
      <c r="E2748" s="390" t="s">
        <v>1112</v>
      </c>
      <c r="F2748" t="str">
        <f t="shared" si="85"/>
        <v>ДА</v>
      </c>
    </row>
    <row r="2749" spans="1:6">
      <c r="A2749" t="str">
        <f t="shared" si="84"/>
        <v>60Helena_b</v>
      </c>
      <c r="B2749" s="390" t="s">
        <v>430</v>
      </c>
      <c r="C2749" s="390">
        <v>60</v>
      </c>
      <c r="D2749" s="390">
        <v>9</v>
      </c>
      <c r="E2749" s="390"/>
      <c r="F2749" t="str">
        <f t="shared" si="85"/>
        <v>НЕТ</v>
      </c>
    </row>
    <row r="2750" spans="1:6">
      <c r="A2750" t="str">
        <f t="shared" si="84"/>
        <v>36Helena_b</v>
      </c>
      <c r="B2750" s="390" t="s">
        <v>430</v>
      </c>
      <c r="C2750" s="390">
        <v>36</v>
      </c>
      <c r="D2750" s="390">
        <v>9</v>
      </c>
      <c r="E2750" s="390"/>
      <c r="F2750" t="str">
        <f t="shared" si="85"/>
        <v>НЕТ</v>
      </c>
    </row>
    <row r="2751" spans="1:6">
      <c r="A2751" t="str">
        <f t="shared" si="84"/>
        <v>48Helena_b</v>
      </c>
      <c r="B2751" s="390" t="s">
        <v>430</v>
      </c>
      <c r="C2751" s="390">
        <v>48</v>
      </c>
      <c r="D2751" s="390">
        <v>6</v>
      </c>
      <c r="E2751" s="390"/>
      <c r="F2751" t="str">
        <f t="shared" si="85"/>
        <v>НЕТ</v>
      </c>
    </row>
    <row r="2752" spans="1:6">
      <c r="A2752" t="str">
        <f t="shared" si="84"/>
        <v>109Helena_b</v>
      </c>
      <c r="B2752" s="390" t="s">
        <v>430</v>
      </c>
      <c r="C2752" s="390">
        <v>109</v>
      </c>
      <c r="D2752" s="390">
        <v>9</v>
      </c>
      <c r="E2752" s="390"/>
      <c r="F2752" t="str">
        <f t="shared" si="85"/>
        <v>НЕТ</v>
      </c>
    </row>
    <row r="2753" spans="1:6">
      <c r="A2753" t="str">
        <f t="shared" si="84"/>
        <v>107Helena_b</v>
      </c>
      <c r="B2753" s="390" t="s">
        <v>430</v>
      </c>
      <c r="C2753" s="390">
        <v>107</v>
      </c>
      <c r="D2753" s="390">
        <v>9</v>
      </c>
      <c r="E2753" s="390"/>
      <c r="F2753" t="str">
        <f t="shared" si="85"/>
        <v>НЕТ</v>
      </c>
    </row>
    <row r="2754" spans="1:6">
      <c r="A2754" t="str">
        <f t="shared" si="84"/>
        <v>59Helena_b</v>
      </c>
      <c r="B2754" s="390" t="s">
        <v>430</v>
      </c>
      <c r="C2754" s="390">
        <v>59</v>
      </c>
      <c r="D2754" s="390">
        <v>8</v>
      </c>
      <c r="E2754" s="390"/>
      <c r="F2754" t="str">
        <f t="shared" si="85"/>
        <v>НЕТ</v>
      </c>
    </row>
    <row r="2755" spans="1:6">
      <c r="A2755" t="str">
        <f t="shared" ref="A2755:A2818" si="86">CONCATENATE(C2755,B2755)</f>
        <v>33Helena_b</v>
      </c>
      <c r="B2755" s="390" t="s">
        <v>430</v>
      </c>
      <c r="C2755" s="390">
        <v>33</v>
      </c>
      <c r="D2755" s="390">
        <v>8</v>
      </c>
      <c r="E2755" s="390"/>
      <c r="F2755" t="str">
        <f t="shared" ref="F2755:F2818" si="87">IF(ISBLANK(E2755),"НЕТ","ДА")</f>
        <v>НЕТ</v>
      </c>
    </row>
    <row r="2756" spans="1:6">
      <c r="A2756" t="str">
        <f t="shared" si="86"/>
        <v>158Helena_b</v>
      </c>
      <c r="B2756" s="390" t="s">
        <v>430</v>
      </c>
      <c r="C2756" s="390">
        <v>158</v>
      </c>
      <c r="D2756" s="390">
        <v>11</v>
      </c>
      <c r="E2756" s="390" t="s">
        <v>1113</v>
      </c>
      <c r="F2756" t="str">
        <f t="shared" si="87"/>
        <v>ДА</v>
      </c>
    </row>
    <row r="2757" spans="1:6">
      <c r="A2757" t="str">
        <f t="shared" si="86"/>
        <v>28Helena_b</v>
      </c>
      <c r="B2757" s="390" t="s">
        <v>430</v>
      </c>
      <c r="C2757" s="390">
        <v>28</v>
      </c>
      <c r="D2757" s="390">
        <v>6</v>
      </c>
      <c r="E2757" s="390"/>
      <c r="F2757" t="str">
        <f t="shared" si="87"/>
        <v>НЕТ</v>
      </c>
    </row>
    <row r="2758" spans="1:6">
      <c r="A2758" t="str">
        <f t="shared" si="86"/>
        <v>101Helena_b</v>
      </c>
      <c r="B2758" s="390" t="s">
        <v>430</v>
      </c>
      <c r="C2758" s="390">
        <v>101</v>
      </c>
      <c r="D2758" s="390">
        <v>6</v>
      </c>
      <c r="E2758" s="390"/>
      <c r="F2758" t="str">
        <f t="shared" si="87"/>
        <v>НЕТ</v>
      </c>
    </row>
    <row r="2759" spans="1:6">
      <c r="A2759" t="str">
        <f t="shared" si="86"/>
        <v>144Helena_b</v>
      </c>
      <c r="B2759" s="390" t="s">
        <v>430</v>
      </c>
      <c r="C2759" s="390">
        <v>144</v>
      </c>
      <c r="D2759" s="390">
        <v>9</v>
      </c>
      <c r="E2759" s="390"/>
      <c r="F2759" t="str">
        <f t="shared" si="87"/>
        <v>НЕТ</v>
      </c>
    </row>
    <row r="2760" spans="1:6">
      <c r="A2760" t="str">
        <f t="shared" si="86"/>
        <v>89Helena_b</v>
      </c>
      <c r="B2760" s="390" t="s">
        <v>430</v>
      </c>
      <c r="C2760" s="390">
        <v>89</v>
      </c>
      <c r="D2760" s="390">
        <v>9</v>
      </c>
      <c r="E2760" s="390" t="s">
        <v>1111</v>
      </c>
      <c r="F2760" t="str">
        <f t="shared" si="87"/>
        <v>ДА</v>
      </c>
    </row>
    <row r="2761" spans="1:6">
      <c r="A2761" t="str">
        <f t="shared" si="86"/>
        <v>23Helena_b</v>
      </c>
      <c r="B2761" s="390" t="s">
        <v>430</v>
      </c>
      <c r="C2761" s="390">
        <v>23</v>
      </c>
      <c r="D2761" s="390">
        <v>6</v>
      </c>
      <c r="E2761" s="390"/>
      <c r="F2761" t="str">
        <f t="shared" si="87"/>
        <v>НЕТ</v>
      </c>
    </row>
    <row r="2762" spans="1:6">
      <c r="A2762" t="str">
        <f t="shared" si="86"/>
        <v>142Helena_b</v>
      </c>
      <c r="B2762" s="390" t="s">
        <v>430</v>
      </c>
      <c r="C2762" s="390">
        <v>142</v>
      </c>
      <c r="D2762" s="390">
        <v>10</v>
      </c>
      <c r="E2762" s="390" t="s">
        <v>1114</v>
      </c>
      <c r="F2762" t="str">
        <f t="shared" si="87"/>
        <v>ДА</v>
      </c>
    </row>
    <row r="2763" spans="1:6">
      <c r="A2763" t="str">
        <f t="shared" si="86"/>
        <v>1Helena_b</v>
      </c>
      <c r="B2763" s="390" t="s">
        <v>430</v>
      </c>
      <c r="C2763" s="390">
        <v>1</v>
      </c>
      <c r="D2763" s="390">
        <v>10</v>
      </c>
      <c r="E2763" s="390" t="s">
        <v>1115</v>
      </c>
      <c r="F2763" t="str">
        <f t="shared" si="87"/>
        <v>ДА</v>
      </c>
    </row>
    <row r="2764" spans="1:6">
      <c r="A2764" t="str">
        <f t="shared" si="86"/>
        <v>71Katikofff</v>
      </c>
      <c r="B2764" s="390" t="s">
        <v>413</v>
      </c>
      <c r="C2764" s="390">
        <v>71</v>
      </c>
      <c r="D2764" s="390">
        <v>12</v>
      </c>
      <c r="E2764" s="390" t="s">
        <v>1116</v>
      </c>
      <c r="F2764" t="str">
        <f t="shared" si="87"/>
        <v>ДА</v>
      </c>
    </row>
    <row r="2765" spans="1:6">
      <c r="A2765" t="str">
        <f t="shared" si="86"/>
        <v>73Katikofff</v>
      </c>
      <c r="B2765" s="390" t="s">
        <v>413</v>
      </c>
      <c r="C2765" s="390">
        <v>73</v>
      </c>
      <c r="D2765" s="390">
        <v>12</v>
      </c>
      <c r="E2765" s="390" t="s">
        <v>1117</v>
      </c>
      <c r="F2765" t="str">
        <f t="shared" si="87"/>
        <v>ДА</v>
      </c>
    </row>
    <row r="2766" spans="1:6">
      <c r="A2766" t="str">
        <f t="shared" si="86"/>
        <v>77Katikofff</v>
      </c>
      <c r="B2766" s="390" t="s">
        <v>413</v>
      </c>
      <c r="C2766" s="390">
        <v>77</v>
      </c>
      <c r="D2766" s="390">
        <v>12</v>
      </c>
      <c r="E2766" s="390" t="s">
        <v>1118</v>
      </c>
      <c r="F2766" t="str">
        <f t="shared" si="87"/>
        <v>ДА</v>
      </c>
    </row>
    <row r="2767" spans="1:6">
      <c r="A2767" t="str">
        <f t="shared" si="86"/>
        <v>79Katikofff</v>
      </c>
      <c r="B2767" s="390" t="s">
        <v>413</v>
      </c>
      <c r="C2767" s="390">
        <v>79</v>
      </c>
      <c r="D2767" s="390">
        <v>12</v>
      </c>
      <c r="E2767" s="390" t="s">
        <v>1119</v>
      </c>
      <c r="F2767" t="str">
        <f t="shared" si="87"/>
        <v>ДА</v>
      </c>
    </row>
    <row r="2768" spans="1:6">
      <c r="A2768" t="str">
        <f t="shared" si="86"/>
        <v>72Katikofff</v>
      </c>
      <c r="B2768" s="390" t="s">
        <v>413</v>
      </c>
      <c r="C2768" s="390">
        <v>72</v>
      </c>
      <c r="D2768" s="390">
        <v>12</v>
      </c>
      <c r="E2768" s="390" t="s">
        <v>1120</v>
      </c>
      <c r="F2768" t="str">
        <f t="shared" si="87"/>
        <v>ДА</v>
      </c>
    </row>
    <row r="2769" spans="1:6">
      <c r="A2769" t="str">
        <f t="shared" si="86"/>
        <v>78Katikofff</v>
      </c>
      <c r="B2769" s="390" t="s">
        <v>413</v>
      </c>
      <c r="C2769" s="390">
        <v>78</v>
      </c>
      <c r="D2769" s="390">
        <v>12</v>
      </c>
      <c r="E2769" s="390" t="s">
        <v>1121</v>
      </c>
      <c r="F2769" t="str">
        <f t="shared" si="87"/>
        <v>ДА</v>
      </c>
    </row>
    <row r="2770" spans="1:6">
      <c r="A2770" t="str">
        <f t="shared" si="86"/>
        <v>77FoxTail</v>
      </c>
      <c r="B2770" s="390" t="s">
        <v>418</v>
      </c>
      <c r="C2770" s="390">
        <v>77</v>
      </c>
      <c r="D2770" s="390">
        <v>12</v>
      </c>
      <c r="E2770" s="390" t="s">
        <v>1123</v>
      </c>
      <c r="F2770" t="str">
        <f t="shared" si="87"/>
        <v>ДА</v>
      </c>
    </row>
    <row r="2771" spans="1:6">
      <c r="A2771" t="str">
        <f t="shared" si="86"/>
        <v>72FoxTail</v>
      </c>
      <c r="B2771" s="390" t="s">
        <v>418</v>
      </c>
      <c r="C2771" s="390">
        <v>72</v>
      </c>
      <c r="D2771" s="390">
        <v>12</v>
      </c>
      <c r="E2771" s="390" t="s">
        <v>1124</v>
      </c>
      <c r="F2771" t="str">
        <f t="shared" si="87"/>
        <v>ДА</v>
      </c>
    </row>
    <row r="2772" spans="1:6">
      <c r="A2772" t="str">
        <f t="shared" si="86"/>
        <v>78FoxTail</v>
      </c>
      <c r="B2772" s="390" t="s">
        <v>418</v>
      </c>
      <c r="C2772" s="390">
        <v>78</v>
      </c>
      <c r="D2772" s="390">
        <v>12</v>
      </c>
      <c r="E2772" s="390" t="s">
        <v>1125</v>
      </c>
      <c r="F2772" t="str">
        <f t="shared" si="87"/>
        <v>ДА</v>
      </c>
    </row>
    <row r="2773" spans="1:6">
      <c r="A2773" t="str">
        <f t="shared" si="86"/>
        <v>73FoxTail</v>
      </c>
      <c r="B2773" s="390" t="s">
        <v>418</v>
      </c>
      <c r="C2773" s="390">
        <v>73</v>
      </c>
      <c r="D2773" s="390">
        <v>12</v>
      </c>
      <c r="E2773" s="390" t="s">
        <v>1126</v>
      </c>
      <c r="F2773" t="str">
        <f t="shared" si="87"/>
        <v>ДА</v>
      </c>
    </row>
    <row r="2774" spans="1:6">
      <c r="A2774" t="str">
        <f t="shared" si="86"/>
        <v>79FoxTail</v>
      </c>
      <c r="B2774" s="390" t="s">
        <v>418</v>
      </c>
      <c r="C2774" s="390">
        <v>79</v>
      </c>
      <c r="D2774" s="390">
        <v>12</v>
      </c>
      <c r="E2774" s="390" t="s">
        <v>1127</v>
      </c>
      <c r="F2774" t="str">
        <f t="shared" si="87"/>
        <v>ДА</v>
      </c>
    </row>
    <row r="2775" spans="1:6">
      <c r="A2775" t="str">
        <f t="shared" si="86"/>
        <v>142FoxTail</v>
      </c>
      <c r="B2775" s="390" t="s">
        <v>418</v>
      </c>
      <c r="C2775" s="390">
        <v>142</v>
      </c>
      <c r="D2775" s="390">
        <v>12</v>
      </c>
      <c r="E2775" s="390" t="s">
        <v>1128</v>
      </c>
      <c r="F2775" t="str">
        <f t="shared" si="87"/>
        <v>ДА</v>
      </c>
    </row>
    <row r="2776" spans="1:6">
      <c r="A2776" t="str">
        <f t="shared" si="86"/>
        <v>71FoxTail</v>
      </c>
      <c r="B2776" s="390" t="s">
        <v>418</v>
      </c>
      <c r="C2776" s="390">
        <v>71</v>
      </c>
      <c r="D2776" s="390">
        <v>12</v>
      </c>
      <c r="E2776" s="390" t="s">
        <v>1129</v>
      </c>
      <c r="F2776" t="str">
        <f t="shared" si="87"/>
        <v>ДА</v>
      </c>
    </row>
    <row r="2777" spans="1:6">
      <c r="A2777" t="str">
        <f t="shared" si="86"/>
        <v>27FoxTail</v>
      </c>
      <c r="B2777" s="390" t="s">
        <v>418</v>
      </c>
      <c r="C2777" s="390">
        <v>27</v>
      </c>
      <c r="D2777" s="390">
        <v>12</v>
      </c>
      <c r="E2777" s="390" t="s">
        <v>1130</v>
      </c>
      <c r="F2777" t="str">
        <f t="shared" si="87"/>
        <v>ДА</v>
      </c>
    </row>
    <row r="2778" spans="1:6">
      <c r="A2778" t="str">
        <f t="shared" si="86"/>
        <v>18Алена</v>
      </c>
      <c r="B2778" s="390" t="s">
        <v>445</v>
      </c>
      <c r="C2778" s="390">
        <v>18</v>
      </c>
      <c r="D2778" s="390">
        <v>8</v>
      </c>
      <c r="E2778" s="390" t="s">
        <v>1131</v>
      </c>
      <c r="F2778" t="str">
        <f t="shared" si="87"/>
        <v>ДА</v>
      </c>
    </row>
    <row r="2779" spans="1:6">
      <c r="A2779" t="str">
        <f t="shared" si="86"/>
        <v>159Алена</v>
      </c>
      <c r="B2779" s="390" t="s">
        <v>445</v>
      </c>
      <c r="C2779" s="390">
        <v>159</v>
      </c>
      <c r="D2779" s="390">
        <v>5</v>
      </c>
      <c r="E2779" s="390"/>
      <c r="F2779" t="str">
        <f t="shared" si="87"/>
        <v>НЕТ</v>
      </c>
    </row>
    <row r="2780" spans="1:6">
      <c r="A2780" t="str">
        <f t="shared" si="86"/>
        <v>102Алена</v>
      </c>
      <c r="B2780" s="390" t="s">
        <v>445</v>
      </c>
      <c r="C2780" s="390">
        <v>102</v>
      </c>
      <c r="D2780" s="390">
        <v>7</v>
      </c>
      <c r="E2780" s="390"/>
      <c r="F2780" t="str">
        <f t="shared" si="87"/>
        <v>НЕТ</v>
      </c>
    </row>
    <row r="2781" spans="1:6">
      <c r="A2781" t="str">
        <f t="shared" si="86"/>
        <v>49Алена</v>
      </c>
      <c r="B2781" s="390" t="s">
        <v>445</v>
      </c>
      <c r="C2781" s="390">
        <v>49</v>
      </c>
      <c r="D2781" s="390">
        <v>6</v>
      </c>
      <c r="E2781" s="390"/>
      <c r="F2781" t="str">
        <f t="shared" si="87"/>
        <v>НЕТ</v>
      </c>
    </row>
    <row r="2782" spans="1:6">
      <c r="A2782" t="str">
        <f t="shared" si="86"/>
        <v>66Алена</v>
      </c>
      <c r="B2782" s="390" t="s">
        <v>445</v>
      </c>
      <c r="C2782" s="390">
        <v>66</v>
      </c>
      <c r="D2782" s="390">
        <v>4</v>
      </c>
      <c r="E2782" s="390"/>
      <c r="F2782" t="str">
        <f t="shared" si="87"/>
        <v>НЕТ</v>
      </c>
    </row>
    <row r="2783" spans="1:6">
      <c r="A2783" t="str">
        <f t="shared" si="86"/>
        <v>19Алена</v>
      </c>
      <c r="B2783" s="390" t="s">
        <v>445</v>
      </c>
      <c r="C2783" s="390">
        <v>19</v>
      </c>
      <c r="D2783" s="390">
        <v>10</v>
      </c>
      <c r="E2783" s="390"/>
      <c r="F2783" t="str">
        <f t="shared" si="87"/>
        <v>НЕТ</v>
      </c>
    </row>
    <row r="2784" spans="1:6">
      <c r="A2784" t="str">
        <f t="shared" si="86"/>
        <v>57Алена</v>
      </c>
      <c r="B2784" s="390" t="s">
        <v>445</v>
      </c>
      <c r="C2784" s="390">
        <v>57</v>
      </c>
      <c r="D2784" s="390">
        <v>5</v>
      </c>
      <c r="E2784" s="390"/>
      <c r="F2784" t="str">
        <f t="shared" si="87"/>
        <v>НЕТ</v>
      </c>
    </row>
    <row r="2785" spans="1:6">
      <c r="A2785" t="str">
        <f t="shared" si="86"/>
        <v>123Алена</v>
      </c>
      <c r="B2785" s="390" t="s">
        <v>445</v>
      </c>
      <c r="C2785" s="390">
        <v>123</v>
      </c>
      <c r="D2785" s="390">
        <v>7</v>
      </c>
      <c r="E2785" s="390"/>
      <c r="F2785" t="str">
        <f t="shared" si="87"/>
        <v>НЕТ</v>
      </c>
    </row>
    <row r="2786" spans="1:6">
      <c r="A2786" t="str">
        <f t="shared" si="86"/>
        <v>140Алена</v>
      </c>
      <c r="B2786" s="390" t="s">
        <v>445</v>
      </c>
      <c r="C2786" s="390">
        <v>140</v>
      </c>
      <c r="D2786" s="390">
        <v>5</v>
      </c>
      <c r="E2786" s="390"/>
      <c r="F2786" t="str">
        <f t="shared" si="87"/>
        <v>НЕТ</v>
      </c>
    </row>
    <row r="2787" spans="1:6">
      <c r="A2787" t="str">
        <f t="shared" si="86"/>
        <v>56Алена</v>
      </c>
      <c r="B2787" s="390" t="s">
        <v>445</v>
      </c>
      <c r="C2787" s="390">
        <v>56</v>
      </c>
      <c r="D2787" s="390">
        <v>10</v>
      </c>
      <c r="E2787" s="390"/>
      <c r="F2787" t="str">
        <f t="shared" si="87"/>
        <v>НЕТ</v>
      </c>
    </row>
    <row r="2788" spans="1:6">
      <c r="A2788" t="str">
        <f t="shared" si="86"/>
        <v>30Алена</v>
      </c>
      <c r="B2788" s="390" t="s">
        <v>445</v>
      </c>
      <c r="C2788" s="390">
        <v>30</v>
      </c>
      <c r="D2788" s="390">
        <v>7</v>
      </c>
      <c r="E2788" s="390"/>
      <c r="F2788" t="str">
        <f t="shared" si="87"/>
        <v>НЕТ</v>
      </c>
    </row>
    <row r="2789" spans="1:6">
      <c r="A2789" t="str">
        <f t="shared" si="86"/>
        <v>135Алена</v>
      </c>
      <c r="B2789" s="390" t="s">
        <v>445</v>
      </c>
      <c r="C2789" s="390">
        <v>135</v>
      </c>
      <c r="D2789" s="390">
        <v>10</v>
      </c>
      <c r="E2789" s="390"/>
      <c r="F2789" t="str">
        <f t="shared" si="87"/>
        <v>НЕТ</v>
      </c>
    </row>
    <row r="2790" spans="1:6">
      <c r="A2790" t="str">
        <f t="shared" si="86"/>
        <v>145Алена</v>
      </c>
      <c r="B2790" s="390" t="s">
        <v>445</v>
      </c>
      <c r="C2790" s="390">
        <v>145</v>
      </c>
      <c r="D2790" s="390">
        <v>8</v>
      </c>
      <c r="E2790" s="390"/>
      <c r="F2790" t="str">
        <f t="shared" si="87"/>
        <v>НЕТ</v>
      </c>
    </row>
    <row r="2791" spans="1:6">
      <c r="A2791" t="str">
        <f t="shared" si="86"/>
        <v>58Алена</v>
      </c>
      <c r="B2791" s="390" t="s">
        <v>445</v>
      </c>
      <c r="C2791" s="390">
        <v>58</v>
      </c>
      <c r="D2791" s="390">
        <v>7</v>
      </c>
      <c r="E2791" s="390"/>
      <c r="F2791" t="str">
        <f t="shared" si="87"/>
        <v>НЕТ</v>
      </c>
    </row>
    <row r="2792" spans="1:6">
      <c r="A2792" t="str">
        <f t="shared" si="86"/>
        <v>156Алена</v>
      </c>
      <c r="B2792" s="390" t="s">
        <v>445</v>
      </c>
      <c r="C2792" s="390">
        <v>156</v>
      </c>
      <c r="D2792" s="390">
        <v>7</v>
      </c>
      <c r="E2792" s="390"/>
      <c r="F2792" t="str">
        <f t="shared" si="87"/>
        <v>НЕТ</v>
      </c>
    </row>
    <row r="2793" spans="1:6">
      <c r="A2793" t="str">
        <f t="shared" si="86"/>
        <v>136Алена</v>
      </c>
      <c r="B2793" s="390" t="s">
        <v>445</v>
      </c>
      <c r="C2793" s="390">
        <v>136</v>
      </c>
      <c r="D2793" s="390">
        <v>6</v>
      </c>
      <c r="E2793" s="390"/>
      <c r="F2793" t="str">
        <f t="shared" si="87"/>
        <v>НЕТ</v>
      </c>
    </row>
    <row r="2794" spans="1:6">
      <c r="A2794" t="str">
        <f t="shared" si="86"/>
        <v>59Алена</v>
      </c>
      <c r="B2794" s="390" t="s">
        <v>445</v>
      </c>
      <c r="C2794" s="390">
        <v>59</v>
      </c>
      <c r="D2794" s="390">
        <v>9</v>
      </c>
      <c r="E2794" s="390"/>
      <c r="F2794" t="str">
        <f t="shared" si="87"/>
        <v>НЕТ</v>
      </c>
    </row>
    <row r="2795" spans="1:6">
      <c r="A2795" t="str">
        <f t="shared" si="86"/>
        <v>114Алена</v>
      </c>
      <c r="B2795" s="390" t="s">
        <v>445</v>
      </c>
      <c r="C2795" s="390">
        <v>114</v>
      </c>
      <c r="D2795" s="390">
        <v>9</v>
      </c>
      <c r="E2795" s="390"/>
      <c r="F2795" t="str">
        <f t="shared" si="87"/>
        <v>НЕТ</v>
      </c>
    </row>
    <row r="2796" spans="1:6">
      <c r="A2796" t="str">
        <f t="shared" si="86"/>
        <v>70Алена</v>
      </c>
      <c r="B2796" s="390" t="s">
        <v>445</v>
      </c>
      <c r="C2796" s="390">
        <v>70</v>
      </c>
      <c r="D2796" s="390">
        <v>9</v>
      </c>
      <c r="E2796" s="390"/>
      <c r="F2796" t="str">
        <f t="shared" si="87"/>
        <v>НЕТ</v>
      </c>
    </row>
    <row r="2797" spans="1:6">
      <c r="A2797" t="str">
        <f t="shared" si="86"/>
        <v>132Алена</v>
      </c>
      <c r="B2797" s="390" t="s">
        <v>445</v>
      </c>
      <c r="C2797" s="390">
        <v>132</v>
      </c>
      <c r="D2797" s="390">
        <v>7</v>
      </c>
      <c r="E2797" s="390"/>
      <c r="F2797" t="str">
        <f t="shared" si="87"/>
        <v>НЕТ</v>
      </c>
    </row>
    <row r="2798" spans="1:6">
      <c r="A2798" t="str">
        <f t="shared" si="86"/>
        <v>105Алена</v>
      </c>
      <c r="B2798" s="390" t="s">
        <v>445</v>
      </c>
      <c r="C2798" s="390">
        <v>105</v>
      </c>
      <c r="D2798" s="390">
        <v>9</v>
      </c>
      <c r="E2798" s="390"/>
      <c r="F2798" t="str">
        <f t="shared" si="87"/>
        <v>НЕТ</v>
      </c>
    </row>
    <row r="2799" spans="1:6">
      <c r="A2799" t="str">
        <f t="shared" si="86"/>
        <v>150Алена</v>
      </c>
      <c r="B2799" s="390" t="s">
        <v>445</v>
      </c>
      <c r="C2799" s="390">
        <v>150</v>
      </c>
      <c r="D2799" s="390">
        <v>10</v>
      </c>
      <c r="E2799" s="390"/>
      <c r="F2799" t="str">
        <f t="shared" si="87"/>
        <v>НЕТ</v>
      </c>
    </row>
    <row r="2800" spans="1:6">
      <c r="A2800" t="str">
        <f t="shared" si="86"/>
        <v>93Алена</v>
      </c>
      <c r="B2800" s="390" t="s">
        <v>445</v>
      </c>
      <c r="C2800" s="390">
        <v>93</v>
      </c>
      <c r="D2800" s="390">
        <v>10</v>
      </c>
      <c r="E2800" s="390"/>
      <c r="F2800" t="str">
        <f t="shared" si="87"/>
        <v>НЕТ</v>
      </c>
    </row>
    <row r="2801" spans="1:6">
      <c r="A2801" t="str">
        <f t="shared" si="86"/>
        <v>155Алена</v>
      </c>
      <c r="B2801" s="390" t="s">
        <v>445</v>
      </c>
      <c r="C2801" s="390">
        <v>155</v>
      </c>
      <c r="D2801" s="390">
        <v>8</v>
      </c>
      <c r="E2801" s="390"/>
      <c r="F2801" t="str">
        <f t="shared" si="87"/>
        <v>НЕТ</v>
      </c>
    </row>
    <row r="2802" spans="1:6">
      <c r="A2802" t="str">
        <f t="shared" si="86"/>
        <v>44Алена</v>
      </c>
      <c r="B2802" s="390" t="s">
        <v>445</v>
      </c>
      <c r="C2802" s="390">
        <v>44</v>
      </c>
      <c r="D2802" s="390">
        <v>7</v>
      </c>
      <c r="E2802" s="390"/>
      <c r="F2802" t="str">
        <f t="shared" si="87"/>
        <v>НЕТ</v>
      </c>
    </row>
    <row r="2803" spans="1:6">
      <c r="A2803" t="str">
        <f t="shared" si="86"/>
        <v>141Алена</v>
      </c>
      <c r="B2803" s="390" t="s">
        <v>445</v>
      </c>
      <c r="C2803" s="390">
        <v>141</v>
      </c>
      <c r="D2803" s="390">
        <v>7</v>
      </c>
      <c r="E2803" s="390"/>
      <c r="F2803" t="str">
        <f t="shared" si="87"/>
        <v>НЕТ</v>
      </c>
    </row>
    <row r="2804" spans="1:6">
      <c r="A2804" t="str">
        <f t="shared" si="86"/>
        <v>152Алена</v>
      </c>
      <c r="B2804" s="390" t="s">
        <v>445</v>
      </c>
      <c r="C2804" s="390">
        <v>152</v>
      </c>
      <c r="D2804" s="390">
        <v>8</v>
      </c>
      <c r="E2804" s="390"/>
      <c r="F2804" t="str">
        <f t="shared" si="87"/>
        <v>НЕТ</v>
      </c>
    </row>
    <row r="2805" spans="1:6">
      <c r="A2805" t="str">
        <f t="shared" si="86"/>
        <v>97Алена</v>
      </c>
      <c r="B2805" s="390" t="s">
        <v>445</v>
      </c>
      <c r="C2805" s="390">
        <v>97</v>
      </c>
      <c r="D2805" s="390">
        <v>12</v>
      </c>
      <c r="E2805" s="390"/>
      <c r="F2805" t="str">
        <f t="shared" si="87"/>
        <v>НЕТ</v>
      </c>
    </row>
    <row r="2806" spans="1:6">
      <c r="A2806" t="str">
        <f t="shared" si="86"/>
        <v>79Алена</v>
      </c>
      <c r="B2806" s="390" t="s">
        <v>445</v>
      </c>
      <c r="C2806" s="390">
        <v>79</v>
      </c>
      <c r="D2806" s="390">
        <v>12</v>
      </c>
      <c r="E2806" s="390" t="s">
        <v>1132</v>
      </c>
      <c r="F2806" t="str">
        <f t="shared" si="87"/>
        <v>ДА</v>
      </c>
    </row>
    <row r="2807" spans="1:6">
      <c r="A2807" t="str">
        <f t="shared" si="86"/>
        <v>109Алена</v>
      </c>
      <c r="B2807" s="390" t="s">
        <v>445</v>
      </c>
      <c r="C2807" s="390">
        <v>109</v>
      </c>
      <c r="D2807" s="390">
        <v>9</v>
      </c>
      <c r="E2807" s="390"/>
      <c r="F2807" t="str">
        <f t="shared" si="87"/>
        <v>НЕТ</v>
      </c>
    </row>
    <row r="2808" spans="1:6">
      <c r="A2808" t="str">
        <f t="shared" si="86"/>
        <v>99Алена</v>
      </c>
      <c r="B2808" s="390" t="s">
        <v>445</v>
      </c>
      <c r="C2808" s="390">
        <v>99</v>
      </c>
      <c r="D2808" s="390">
        <v>7</v>
      </c>
      <c r="E2808" s="390"/>
      <c r="F2808" t="str">
        <f t="shared" si="87"/>
        <v>НЕТ</v>
      </c>
    </row>
    <row r="2809" spans="1:6">
      <c r="A2809" t="str">
        <f t="shared" si="86"/>
        <v>95Алена</v>
      </c>
      <c r="B2809" s="390" t="s">
        <v>445</v>
      </c>
      <c r="C2809" s="390">
        <v>95</v>
      </c>
      <c r="D2809" s="390">
        <v>9</v>
      </c>
      <c r="E2809" s="390"/>
      <c r="F2809" t="str">
        <f t="shared" si="87"/>
        <v>НЕТ</v>
      </c>
    </row>
    <row r="2810" spans="1:6">
      <c r="A2810" t="str">
        <f t="shared" si="86"/>
        <v>110Алена</v>
      </c>
      <c r="B2810" s="390" t="s">
        <v>445</v>
      </c>
      <c r="C2810" s="390">
        <v>110</v>
      </c>
      <c r="D2810" s="390">
        <v>9</v>
      </c>
      <c r="E2810" s="390"/>
      <c r="F2810" t="str">
        <f t="shared" si="87"/>
        <v>НЕТ</v>
      </c>
    </row>
    <row r="2811" spans="1:6">
      <c r="A2811" t="str">
        <f t="shared" si="86"/>
        <v>54Алена</v>
      </c>
      <c r="B2811" s="390" t="s">
        <v>445</v>
      </c>
      <c r="C2811" s="390">
        <v>54</v>
      </c>
      <c r="D2811" s="390">
        <v>2</v>
      </c>
      <c r="E2811" s="390"/>
      <c r="F2811" t="str">
        <f t="shared" si="87"/>
        <v>НЕТ</v>
      </c>
    </row>
    <row r="2812" spans="1:6">
      <c r="A2812" t="str">
        <f t="shared" si="86"/>
        <v>20Алена</v>
      </c>
      <c r="B2812" s="390" t="s">
        <v>445</v>
      </c>
      <c r="C2812" s="390">
        <v>20</v>
      </c>
      <c r="D2812" s="390">
        <v>8</v>
      </c>
      <c r="E2812" s="390"/>
      <c r="F2812" t="str">
        <f t="shared" si="87"/>
        <v>НЕТ</v>
      </c>
    </row>
    <row r="2813" spans="1:6">
      <c r="A2813" t="str">
        <f t="shared" si="86"/>
        <v>36Алена</v>
      </c>
      <c r="B2813" s="390" t="s">
        <v>445</v>
      </c>
      <c r="C2813" s="390">
        <v>36</v>
      </c>
      <c r="D2813" s="390">
        <v>9</v>
      </c>
      <c r="E2813" s="390"/>
      <c r="F2813" t="str">
        <f t="shared" si="87"/>
        <v>НЕТ</v>
      </c>
    </row>
    <row r="2814" spans="1:6">
      <c r="A2814" t="str">
        <f t="shared" si="86"/>
        <v>67Алена</v>
      </c>
      <c r="B2814" s="390" t="s">
        <v>445</v>
      </c>
      <c r="C2814" s="390">
        <v>67</v>
      </c>
      <c r="D2814" s="390">
        <v>10</v>
      </c>
      <c r="E2814" s="390"/>
      <c r="F2814" t="str">
        <f t="shared" si="87"/>
        <v>НЕТ</v>
      </c>
    </row>
    <row r="2815" spans="1:6">
      <c r="A2815" t="str">
        <f t="shared" si="86"/>
        <v>51Алена</v>
      </c>
      <c r="B2815" s="390" t="s">
        <v>445</v>
      </c>
      <c r="C2815" s="390">
        <v>51</v>
      </c>
      <c r="D2815" s="390">
        <v>9</v>
      </c>
      <c r="E2815" s="390"/>
      <c r="F2815" t="str">
        <f t="shared" si="87"/>
        <v>НЕТ</v>
      </c>
    </row>
    <row r="2816" spans="1:6">
      <c r="A2816" t="str">
        <f t="shared" si="86"/>
        <v>131Алена</v>
      </c>
      <c r="B2816" s="390" t="s">
        <v>445</v>
      </c>
      <c r="C2816" s="390">
        <v>131</v>
      </c>
      <c r="D2816" s="390">
        <v>9</v>
      </c>
      <c r="E2816" s="390"/>
      <c r="F2816" t="str">
        <f t="shared" si="87"/>
        <v>НЕТ</v>
      </c>
    </row>
    <row r="2817" spans="1:6">
      <c r="A2817" t="str">
        <f t="shared" si="86"/>
        <v>34Алена</v>
      </c>
      <c r="B2817" s="390" t="s">
        <v>445</v>
      </c>
      <c r="C2817" s="390">
        <v>34</v>
      </c>
      <c r="D2817" s="390">
        <v>9</v>
      </c>
      <c r="E2817" s="390"/>
      <c r="F2817" t="str">
        <f t="shared" si="87"/>
        <v>НЕТ</v>
      </c>
    </row>
    <row r="2818" spans="1:6">
      <c r="A2818" t="str">
        <f t="shared" si="86"/>
        <v>91Алена</v>
      </c>
      <c r="B2818" s="390" t="s">
        <v>445</v>
      </c>
      <c r="C2818" s="390">
        <v>91</v>
      </c>
      <c r="D2818" s="390">
        <v>9</v>
      </c>
      <c r="E2818" s="390"/>
      <c r="F2818" t="str">
        <f t="shared" si="87"/>
        <v>НЕТ</v>
      </c>
    </row>
    <row r="2819" spans="1:6">
      <c r="A2819" t="str">
        <f t="shared" ref="A2819:A2882" si="88">CONCATENATE(C2819,B2819)</f>
        <v>148Алена</v>
      </c>
      <c r="B2819" s="390" t="s">
        <v>445</v>
      </c>
      <c r="C2819" s="390">
        <v>148</v>
      </c>
      <c r="D2819" s="390">
        <v>9</v>
      </c>
      <c r="E2819" s="390"/>
      <c r="F2819" t="str">
        <f t="shared" ref="F2819:F2882" si="89">IF(ISBLANK(E2819),"НЕТ","ДА")</f>
        <v>НЕТ</v>
      </c>
    </row>
    <row r="2820" spans="1:6">
      <c r="A2820" t="str">
        <f t="shared" si="88"/>
        <v>154Алена</v>
      </c>
      <c r="B2820" s="390" t="s">
        <v>445</v>
      </c>
      <c r="C2820" s="390">
        <v>154</v>
      </c>
      <c r="D2820" s="390">
        <v>9</v>
      </c>
      <c r="E2820" s="390"/>
      <c r="F2820" t="str">
        <f t="shared" si="89"/>
        <v>НЕТ</v>
      </c>
    </row>
    <row r="2821" spans="1:6">
      <c r="A2821" t="str">
        <f t="shared" si="88"/>
        <v>81Алена</v>
      </c>
      <c r="B2821" s="390" t="s">
        <v>445</v>
      </c>
      <c r="C2821" s="390">
        <v>81</v>
      </c>
      <c r="D2821" s="390">
        <v>7</v>
      </c>
      <c r="E2821" s="390"/>
      <c r="F2821" t="str">
        <f t="shared" si="89"/>
        <v>НЕТ</v>
      </c>
    </row>
    <row r="2822" spans="1:6">
      <c r="A2822" t="str">
        <f t="shared" si="88"/>
        <v>68Алена</v>
      </c>
      <c r="B2822" s="390" t="s">
        <v>445</v>
      </c>
      <c r="C2822" s="390">
        <v>68</v>
      </c>
      <c r="D2822" s="390">
        <v>9</v>
      </c>
      <c r="E2822" s="390"/>
      <c r="F2822" t="str">
        <f t="shared" si="89"/>
        <v>НЕТ</v>
      </c>
    </row>
    <row r="2823" spans="1:6">
      <c r="A2823" t="str">
        <f t="shared" si="88"/>
        <v>151Алена</v>
      </c>
      <c r="B2823" s="390" t="s">
        <v>445</v>
      </c>
      <c r="C2823" s="390">
        <v>151</v>
      </c>
      <c r="D2823" s="390">
        <v>8</v>
      </c>
      <c r="E2823" s="390"/>
      <c r="F2823" t="str">
        <f t="shared" si="89"/>
        <v>НЕТ</v>
      </c>
    </row>
    <row r="2824" spans="1:6">
      <c r="A2824" t="str">
        <f t="shared" si="88"/>
        <v>64Алена</v>
      </c>
      <c r="B2824" s="390" t="s">
        <v>445</v>
      </c>
      <c r="C2824" s="390">
        <v>64</v>
      </c>
      <c r="D2824" s="390">
        <v>9</v>
      </c>
      <c r="E2824" s="390"/>
      <c r="F2824" t="str">
        <f t="shared" si="89"/>
        <v>НЕТ</v>
      </c>
    </row>
    <row r="2825" spans="1:6">
      <c r="A2825" t="str">
        <f t="shared" si="88"/>
        <v>104Алена</v>
      </c>
      <c r="B2825" s="390" t="s">
        <v>445</v>
      </c>
      <c r="C2825" s="390">
        <v>104</v>
      </c>
      <c r="D2825" s="390">
        <v>11</v>
      </c>
      <c r="E2825" s="390"/>
      <c r="F2825" t="str">
        <f t="shared" si="89"/>
        <v>НЕТ</v>
      </c>
    </row>
    <row r="2826" spans="1:6">
      <c r="A2826" t="str">
        <f t="shared" si="88"/>
        <v>116Алена</v>
      </c>
      <c r="B2826" s="390" t="s">
        <v>445</v>
      </c>
      <c r="C2826" s="390">
        <v>116</v>
      </c>
      <c r="D2826" s="390">
        <v>7</v>
      </c>
      <c r="E2826" s="390"/>
      <c r="F2826" t="str">
        <f t="shared" si="89"/>
        <v>НЕТ</v>
      </c>
    </row>
    <row r="2827" spans="1:6">
      <c r="A2827" t="str">
        <f t="shared" si="88"/>
        <v>107Алена</v>
      </c>
      <c r="B2827" s="390" t="s">
        <v>445</v>
      </c>
      <c r="C2827" s="390">
        <v>107</v>
      </c>
      <c r="D2827" s="390">
        <v>9</v>
      </c>
      <c r="E2827" s="390"/>
      <c r="F2827" t="str">
        <f t="shared" si="89"/>
        <v>НЕТ</v>
      </c>
    </row>
    <row r="2828" spans="1:6">
      <c r="A2828" t="str">
        <f t="shared" si="88"/>
        <v>84Алена</v>
      </c>
      <c r="B2828" s="390" t="s">
        <v>445</v>
      </c>
      <c r="C2828" s="390">
        <v>84</v>
      </c>
      <c r="D2828" s="390">
        <v>9</v>
      </c>
      <c r="E2828" s="390"/>
      <c r="F2828" t="str">
        <f t="shared" si="89"/>
        <v>НЕТ</v>
      </c>
    </row>
    <row r="2829" spans="1:6">
      <c r="A2829" t="str">
        <f t="shared" si="88"/>
        <v>74Алена</v>
      </c>
      <c r="B2829" s="390" t="s">
        <v>445</v>
      </c>
      <c r="C2829" s="390">
        <v>74</v>
      </c>
      <c r="D2829" s="390">
        <v>9</v>
      </c>
      <c r="E2829" s="390"/>
      <c r="F2829" t="str">
        <f t="shared" si="89"/>
        <v>НЕТ</v>
      </c>
    </row>
    <row r="2830" spans="1:6">
      <c r="A2830" t="str">
        <f t="shared" si="88"/>
        <v>100Алена</v>
      </c>
      <c r="B2830" s="390" t="s">
        <v>445</v>
      </c>
      <c r="C2830" s="390">
        <v>100</v>
      </c>
      <c r="D2830" s="390">
        <v>8</v>
      </c>
      <c r="E2830" s="390"/>
      <c r="F2830" t="str">
        <f t="shared" si="89"/>
        <v>НЕТ</v>
      </c>
    </row>
    <row r="2831" spans="1:6">
      <c r="A2831" t="str">
        <f t="shared" si="88"/>
        <v>26Алена</v>
      </c>
      <c r="B2831" s="390" t="s">
        <v>445</v>
      </c>
      <c r="C2831" s="390">
        <v>26</v>
      </c>
      <c r="D2831" s="390">
        <v>9</v>
      </c>
      <c r="E2831" s="390"/>
      <c r="F2831" t="str">
        <f t="shared" si="89"/>
        <v>НЕТ</v>
      </c>
    </row>
    <row r="2832" spans="1:6">
      <c r="A2832" t="str">
        <f t="shared" si="88"/>
        <v>73Алена</v>
      </c>
      <c r="B2832" s="390" t="s">
        <v>445</v>
      </c>
      <c r="C2832" s="390">
        <v>73</v>
      </c>
      <c r="D2832" s="390">
        <v>12</v>
      </c>
      <c r="E2832" s="390" t="s">
        <v>1133</v>
      </c>
      <c r="F2832" t="str">
        <f t="shared" si="89"/>
        <v>ДА</v>
      </c>
    </row>
    <row r="2833" spans="1:6">
      <c r="A2833" t="str">
        <f t="shared" si="88"/>
        <v>117Алена</v>
      </c>
      <c r="B2833" s="390" t="s">
        <v>445</v>
      </c>
      <c r="C2833" s="390">
        <v>117</v>
      </c>
      <c r="D2833" s="390">
        <v>9</v>
      </c>
      <c r="E2833" s="390"/>
      <c r="F2833" t="str">
        <f t="shared" si="89"/>
        <v>НЕТ</v>
      </c>
    </row>
    <row r="2834" spans="1:6">
      <c r="A2834" t="str">
        <f t="shared" si="88"/>
        <v>127Алена</v>
      </c>
      <c r="B2834" s="390" t="s">
        <v>445</v>
      </c>
      <c r="C2834" s="390">
        <v>127</v>
      </c>
      <c r="D2834" s="390">
        <v>5</v>
      </c>
      <c r="E2834" s="390"/>
      <c r="F2834" t="str">
        <f t="shared" si="89"/>
        <v>НЕТ</v>
      </c>
    </row>
    <row r="2835" spans="1:6">
      <c r="A2835" t="str">
        <f t="shared" si="88"/>
        <v>6Алена</v>
      </c>
      <c r="B2835" s="390" t="s">
        <v>445</v>
      </c>
      <c r="C2835" s="390">
        <v>6</v>
      </c>
      <c r="D2835" s="390">
        <v>10</v>
      </c>
      <c r="E2835" s="390"/>
      <c r="F2835" t="str">
        <f t="shared" si="89"/>
        <v>НЕТ</v>
      </c>
    </row>
    <row r="2836" spans="1:6">
      <c r="A2836" t="str">
        <f t="shared" si="88"/>
        <v>71Алена</v>
      </c>
      <c r="B2836" s="390" t="s">
        <v>445</v>
      </c>
      <c r="C2836" s="390">
        <v>71</v>
      </c>
      <c r="D2836" s="390">
        <v>12</v>
      </c>
      <c r="E2836" s="390" t="s">
        <v>1134</v>
      </c>
      <c r="F2836" t="str">
        <f t="shared" si="89"/>
        <v>ДА</v>
      </c>
    </row>
    <row r="2837" spans="1:6">
      <c r="A2837" t="str">
        <f t="shared" si="88"/>
        <v>5Алена</v>
      </c>
      <c r="B2837" s="390" t="s">
        <v>445</v>
      </c>
      <c r="C2837" s="390">
        <v>5</v>
      </c>
      <c r="D2837" s="390">
        <v>5</v>
      </c>
      <c r="E2837" s="390"/>
      <c r="F2837" t="str">
        <f t="shared" si="89"/>
        <v>НЕТ</v>
      </c>
    </row>
    <row r="2838" spans="1:6">
      <c r="A2838" t="str">
        <f t="shared" si="88"/>
        <v>134Алена</v>
      </c>
      <c r="B2838" s="390" t="s">
        <v>445</v>
      </c>
      <c r="C2838" s="390">
        <v>134</v>
      </c>
      <c r="D2838" s="390">
        <v>9</v>
      </c>
      <c r="E2838" s="390"/>
      <c r="F2838" t="str">
        <f t="shared" si="89"/>
        <v>НЕТ</v>
      </c>
    </row>
    <row r="2839" spans="1:6">
      <c r="A2839" t="str">
        <f t="shared" si="88"/>
        <v>125Алена</v>
      </c>
      <c r="B2839" s="390" t="s">
        <v>445</v>
      </c>
      <c r="C2839" s="390">
        <v>125</v>
      </c>
      <c r="D2839" s="390">
        <v>9</v>
      </c>
      <c r="E2839" s="390"/>
      <c r="F2839" t="str">
        <f t="shared" si="89"/>
        <v>НЕТ</v>
      </c>
    </row>
    <row r="2840" spans="1:6">
      <c r="A2840" t="str">
        <f t="shared" si="88"/>
        <v>10Алена</v>
      </c>
      <c r="B2840" s="390" t="s">
        <v>445</v>
      </c>
      <c r="C2840" s="390">
        <v>10</v>
      </c>
      <c r="D2840" s="390">
        <v>9</v>
      </c>
      <c r="E2840" s="390"/>
      <c r="F2840" t="str">
        <f t="shared" si="89"/>
        <v>НЕТ</v>
      </c>
    </row>
    <row r="2841" spans="1:6">
      <c r="A2841" t="str">
        <f t="shared" si="88"/>
        <v>28Алена</v>
      </c>
      <c r="B2841" s="390" t="s">
        <v>445</v>
      </c>
      <c r="C2841" s="390">
        <v>28</v>
      </c>
      <c r="D2841" s="390">
        <v>9</v>
      </c>
      <c r="E2841" s="390"/>
      <c r="F2841" t="str">
        <f t="shared" si="89"/>
        <v>НЕТ</v>
      </c>
    </row>
    <row r="2842" spans="1:6">
      <c r="A2842" t="str">
        <f t="shared" si="88"/>
        <v>142Алена</v>
      </c>
      <c r="B2842" s="390" t="s">
        <v>445</v>
      </c>
      <c r="C2842" s="390">
        <v>142</v>
      </c>
      <c r="D2842" s="390">
        <v>9</v>
      </c>
      <c r="E2842" s="390"/>
      <c r="F2842" t="str">
        <f t="shared" si="89"/>
        <v>НЕТ</v>
      </c>
    </row>
    <row r="2843" spans="1:6">
      <c r="A2843" t="str">
        <f t="shared" si="88"/>
        <v>98Алена</v>
      </c>
      <c r="B2843" s="390" t="s">
        <v>445</v>
      </c>
      <c r="C2843" s="390">
        <v>98</v>
      </c>
      <c r="D2843" s="390">
        <v>9</v>
      </c>
      <c r="E2843" s="390"/>
      <c r="F2843" t="str">
        <f t="shared" si="89"/>
        <v>НЕТ</v>
      </c>
    </row>
    <row r="2844" spans="1:6">
      <c r="A2844" t="str">
        <f t="shared" si="88"/>
        <v>31Алена</v>
      </c>
      <c r="B2844" s="390" t="s">
        <v>445</v>
      </c>
      <c r="C2844" s="390">
        <v>31</v>
      </c>
      <c r="D2844" s="390">
        <v>9</v>
      </c>
      <c r="E2844" s="390"/>
      <c r="F2844" t="str">
        <f t="shared" si="89"/>
        <v>НЕТ</v>
      </c>
    </row>
    <row r="2845" spans="1:6">
      <c r="A2845" t="str">
        <f t="shared" si="88"/>
        <v>52Алена</v>
      </c>
      <c r="B2845" s="390" t="s">
        <v>445</v>
      </c>
      <c r="C2845" s="390">
        <v>52</v>
      </c>
      <c r="D2845" s="390">
        <v>10</v>
      </c>
      <c r="E2845" s="390"/>
      <c r="F2845" t="str">
        <f t="shared" si="89"/>
        <v>НЕТ</v>
      </c>
    </row>
    <row r="2846" spans="1:6">
      <c r="A2846" t="str">
        <f t="shared" si="88"/>
        <v>33Алена</v>
      </c>
      <c r="B2846" s="390" t="s">
        <v>445</v>
      </c>
      <c r="C2846" s="390">
        <v>33</v>
      </c>
      <c r="D2846" s="390">
        <v>9</v>
      </c>
      <c r="E2846" s="390"/>
      <c r="F2846" t="str">
        <f t="shared" si="89"/>
        <v>НЕТ</v>
      </c>
    </row>
    <row r="2847" spans="1:6">
      <c r="A2847" t="str">
        <f t="shared" si="88"/>
        <v>80Алена</v>
      </c>
      <c r="B2847" s="390" t="s">
        <v>445</v>
      </c>
      <c r="C2847" s="390">
        <v>80</v>
      </c>
      <c r="D2847" s="390">
        <v>7</v>
      </c>
      <c r="E2847" s="390"/>
      <c r="F2847" t="str">
        <f t="shared" si="89"/>
        <v>НЕТ</v>
      </c>
    </row>
    <row r="2848" spans="1:6">
      <c r="A2848" t="str">
        <f t="shared" si="88"/>
        <v>87Алена</v>
      </c>
      <c r="B2848" s="390" t="s">
        <v>445</v>
      </c>
      <c r="C2848" s="390">
        <v>87</v>
      </c>
      <c r="D2848" s="390">
        <v>5</v>
      </c>
      <c r="E2848" s="390"/>
      <c r="F2848" t="str">
        <f t="shared" si="89"/>
        <v>НЕТ</v>
      </c>
    </row>
    <row r="2849" spans="1:6">
      <c r="A2849" t="str">
        <f t="shared" si="88"/>
        <v>149Алена</v>
      </c>
      <c r="B2849" s="390" t="s">
        <v>445</v>
      </c>
      <c r="C2849" s="390">
        <v>149</v>
      </c>
      <c r="D2849" s="390">
        <v>9</v>
      </c>
      <c r="E2849" s="390"/>
      <c r="F2849" t="str">
        <f t="shared" si="89"/>
        <v>НЕТ</v>
      </c>
    </row>
    <row r="2850" spans="1:6">
      <c r="A2850" t="str">
        <f t="shared" si="88"/>
        <v>45Алена</v>
      </c>
      <c r="B2850" s="390" t="s">
        <v>445</v>
      </c>
      <c r="C2850" s="390">
        <v>45</v>
      </c>
      <c r="D2850" s="390">
        <v>5</v>
      </c>
      <c r="E2850" s="390"/>
      <c r="F2850" t="str">
        <f t="shared" si="89"/>
        <v>НЕТ</v>
      </c>
    </row>
    <row r="2851" spans="1:6">
      <c r="A2851" t="str">
        <f t="shared" si="88"/>
        <v>86Алена</v>
      </c>
      <c r="B2851" s="390" t="s">
        <v>445</v>
      </c>
      <c r="C2851" s="390">
        <v>86</v>
      </c>
      <c r="D2851" s="390">
        <v>9</v>
      </c>
      <c r="E2851" s="390"/>
      <c r="F2851" t="str">
        <f t="shared" si="89"/>
        <v>НЕТ</v>
      </c>
    </row>
    <row r="2852" spans="1:6">
      <c r="A2852" t="str">
        <f t="shared" si="88"/>
        <v>41Алена</v>
      </c>
      <c r="B2852" s="390" t="s">
        <v>445</v>
      </c>
      <c r="C2852" s="390">
        <v>41</v>
      </c>
      <c r="D2852" s="390">
        <v>5</v>
      </c>
      <c r="E2852" s="390"/>
      <c r="F2852" t="str">
        <f t="shared" si="89"/>
        <v>НЕТ</v>
      </c>
    </row>
    <row r="2853" spans="1:6">
      <c r="A2853" t="str">
        <f t="shared" si="88"/>
        <v>94Алена</v>
      </c>
      <c r="B2853" s="390" t="s">
        <v>445</v>
      </c>
      <c r="C2853" s="390">
        <v>94</v>
      </c>
      <c r="D2853" s="390">
        <v>8</v>
      </c>
      <c r="E2853" s="390"/>
      <c r="F2853" t="str">
        <f t="shared" si="89"/>
        <v>НЕТ</v>
      </c>
    </row>
    <row r="2854" spans="1:6">
      <c r="A2854" t="str">
        <f t="shared" si="88"/>
        <v>82Алена</v>
      </c>
      <c r="B2854" s="390" t="s">
        <v>445</v>
      </c>
      <c r="C2854" s="390">
        <v>82</v>
      </c>
      <c r="D2854" s="390">
        <v>7</v>
      </c>
      <c r="E2854" s="390"/>
      <c r="F2854" t="str">
        <f t="shared" si="89"/>
        <v>НЕТ</v>
      </c>
    </row>
    <row r="2855" spans="1:6">
      <c r="A2855" t="str">
        <f t="shared" si="88"/>
        <v>106Алена</v>
      </c>
      <c r="B2855" s="390" t="s">
        <v>445</v>
      </c>
      <c r="C2855" s="390">
        <v>106</v>
      </c>
      <c r="D2855" s="390">
        <v>9</v>
      </c>
      <c r="E2855" s="390"/>
      <c r="F2855" t="str">
        <f t="shared" si="89"/>
        <v>НЕТ</v>
      </c>
    </row>
    <row r="2856" spans="1:6">
      <c r="A2856" t="str">
        <f t="shared" si="88"/>
        <v>138Алена</v>
      </c>
      <c r="B2856" s="390" t="s">
        <v>445</v>
      </c>
      <c r="C2856" s="390">
        <v>138</v>
      </c>
      <c r="D2856" s="390">
        <v>6</v>
      </c>
      <c r="E2856" s="390"/>
      <c r="F2856" t="str">
        <f t="shared" si="89"/>
        <v>НЕТ</v>
      </c>
    </row>
    <row r="2857" spans="1:6">
      <c r="A2857" t="str">
        <f t="shared" si="88"/>
        <v>72Алена</v>
      </c>
      <c r="B2857" s="390" t="s">
        <v>445</v>
      </c>
      <c r="C2857" s="390">
        <v>72</v>
      </c>
      <c r="D2857" s="390">
        <v>12</v>
      </c>
      <c r="E2857" s="390" t="s">
        <v>1135</v>
      </c>
      <c r="F2857" t="str">
        <f t="shared" si="89"/>
        <v>ДА</v>
      </c>
    </row>
    <row r="2858" spans="1:6">
      <c r="A2858" t="str">
        <f t="shared" si="88"/>
        <v>85Алена</v>
      </c>
      <c r="B2858" s="390" t="s">
        <v>445</v>
      </c>
      <c r="C2858" s="390">
        <v>85</v>
      </c>
      <c r="D2858" s="390">
        <v>9</v>
      </c>
      <c r="E2858" s="390"/>
      <c r="F2858" t="str">
        <f t="shared" si="89"/>
        <v>НЕТ</v>
      </c>
    </row>
    <row r="2859" spans="1:6">
      <c r="A2859" t="str">
        <f t="shared" si="88"/>
        <v>46Алена</v>
      </c>
      <c r="B2859" s="390" t="s">
        <v>445</v>
      </c>
      <c r="C2859" s="390">
        <v>46</v>
      </c>
      <c r="D2859" s="390">
        <v>9</v>
      </c>
      <c r="E2859" s="390"/>
      <c r="F2859" t="str">
        <f t="shared" si="89"/>
        <v>НЕТ</v>
      </c>
    </row>
    <row r="2860" spans="1:6">
      <c r="A2860" t="str">
        <f t="shared" si="88"/>
        <v>108Алена</v>
      </c>
      <c r="B2860" s="390" t="s">
        <v>445</v>
      </c>
      <c r="C2860" s="390">
        <v>108</v>
      </c>
      <c r="D2860" s="390">
        <v>9</v>
      </c>
      <c r="E2860" s="390"/>
      <c r="F2860" t="str">
        <f t="shared" si="89"/>
        <v>НЕТ</v>
      </c>
    </row>
    <row r="2861" spans="1:6">
      <c r="A2861" t="str">
        <f t="shared" si="88"/>
        <v>25Алена</v>
      </c>
      <c r="B2861" s="390" t="s">
        <v>445</v>
      </c>
      <c r="C2861" s="390">
        <v>25</v>
      </c>
      <c r="D2861" s="390">
        <v>9</v>
      </c>
      <c r="E2861" s="390"/>
      <c r="F2861" t="str">
        <f t="shared" si="89"/>
        <v>НЕТ</v>
      </c>
    </row>
    <row r="2862" spans="1:6">
      <c r="A2862" t="str">
        <f t="shared" si="88"/>
        <v>75Алена</v>
      </c>
      <c r="B2862" s="390" t="s">
        <v>445</v>
      </c>
      <c r="C2862" s="390">
        <v>75</v>
      </c>
      <c r="D2862" s="390">
        <v>8</v>
      </c>
      <c r="E2862" s="390"/>
      <c r="F2862" t="str">
        <f t="shared" si="89"/>
        <v>НЕТ</v>
      </c>
    </row>
    <row r="2863" spans="1:6">
      <c r="A2863" t="str">
        <f t="shared" si="88"/>
        <v>153Алена</v>
      </c>
      <c r="B2863" s="390" t="s">
        <v>445</v>
      </c>
      <c r="C2863" s="390">
        <v>153</v>
      </c>
      <c r="D2863" s="390">
        <v>9</v>
      </c>
      <c r="E2863" s="390"/>
      <c r="F2863" t="str">
        <f t="shared" si="89"/>
        <v>НЕТ</v>
      </c>
    </row>
    <row r="2864" spans="1:6">
      <c r="A2864" t="str">
        <f t="shared" si="88"/>
        <v>7Алена</v>
      </c>
      <c r="B2864" s="390" t="s">
        <v>445</v>
      </c>
      <c r="C2864" s="390">
        <v>7</v>
      </c>
      <c r="D2864" s="390">
        <v>8</v>
      </c>
      <c r="E2864" s="390"/>
      <c r="F2864" t="str">
        <f t="shared" si="89"/>
        <v>НЕТ</v>
      </c>
    </row>
    <row r="2865" spans="1:6">
      <c r="A2865" t="str">
        <f t="shared" si="88"/>
        <v>3Алена</v>
      </c>
      <c r="B2865" s="390" t="s">
        <v>445</v>
      </c>
      <c r="C2865" s="390">
        <v>3</v>
      </c>
      <c r="D2865" s="390">
        <v>10</v>
      </c>
      <c r="E2865" s="390"/>
      <c r="F2865" t="str">
        <f t="shared" si="89"/>
        <v>НЕТ</v>
      </c>
    </row>
    <row r="2866" spans="1:6">
      <c r="A2866" t="str">
        <f t="shared" si="88"/>
        <v>92Алена</v>
      </c>
      <c r="B2866" s="390" t="s">
        <v>445</v>
      </c>
      <c r="C2866" s="390">
        <v>92</v>
      </c>
      <c r="D2866" s="390">
        <v>10</v>
      </c>
      <c r="E2866" s="390"/>
      <c r="F2866" t="str">
        <f t="shared" si="89"/>
        <v>НЕТ</v>
      </c>
    </row>
    <row r="2867" spans="1:6">
      <c r="A2867" t="str">
        <f t="shared" si="88"/>
        <v>133Алена</v>
      </c>
      <c r="B2867" s="390" t="s">
        <v>445</v>
      </c>
      <c r="C2867" s="390">
        <v>133</v>
      </c>
      <c r="D2867" s="390">
        <v>9</v>
      </c>
      <c r="E2867" s="390"/>
      <c r="F2867" t="str">
        <f t="shared" si="89"/>
        <v>НЕТ</v>
      </c>
    </row>
    <row r="2868" spans="1:6">
      <c r="A2868" t="str">
        <f t="shared" si="88"/>
        <v>24Алена</v>
      </c>
      <c r="B2868" s="390" t="s">
        <v>445</v>
      </c>
      <c r="C2868" s="390">
        <v>24</v>
      </c>
      <c r="D2868" s="390">
        <v>9</v>
      </c>
      <c r="E2868" s="390" t="s">
        <v>1136</v>
      </c>
      <c r="F2868" t="str">
        <f t="shared" si="89"/>
        <v>ДА</v>
      </c>
    </row>
    <row r="2869" spans="1:6">
      <c r="A2869" t="str">
        <f t="shared" si="88"/>
        <v>139Алена</v>
      </c>
      <c r="B2869" s="390" t="s">
        <v>445</v>
      </c>
      <c r="C2869" s="390">
        <v>139</v>
      </c>
      <c r="D2869" s="390">
        <v>9</v>
      </c>
      <c r="E2869" s="390"/>
      <c r="F2869" t="str">
        <f t="shared" si="89"/>
        <v>НЕТ</v>
      </c>
    </row>
    <row r="2870" spans="1:6">
      <c r="A2870" t="str">
        <f t="shared" si="88"/>
        <v>21Алена</v>
      </c>
      <c r="B2870" s="390" t="s">
        <v>445</v>
      </c>
      <c r="C2870" s="390">
        <v>21</v>
      </c>
      <c r="D2870" s="390">
        <v>12</v>
      </c>
      <c r="E2870" s="390"/>
      <c r="F2870" t="str">
        <f t="shared" si="89"/>
        <v>НЕТ</v>
      </c>
    </row>
    <row r="2871" spans="1:6">
      <c r="A2871" t="str">
        <f t="shared" si="88"/>
        <v>112Алена</v>
      </c>
      <c r="B2871" s="390" t="s">
        <v>445</v>
      </c>
      <c r="C2871" s="390">
        <v>112</v>
      </c>
      <c r="D2871" s="390">
        <v>9</v>
      </c>
      <c r="E2871" s="390"/>
      <c r="F2871" t="str">
        <f t="shared" si="89"/>
        <v>НЕТ</v>
      </c>
    </row>
    <row r="2872" spans="1:6">
      <c r="A2872" t="str">
        <f t="shared" si="88"/>
        <v>128Алена</v>
      </c>
      <c r="B2872" s="390" t="s">
        <v>445</v>
      </c>
      <c r="C2872" s="390">
        <v>128</v>
      </c>
      <c r="D2872" s="390">
        <v>9</v>
      </c>
      <c r="E2872" s="390"/>
      <c r="F2872" t="str">
        <f t="shared" si="89"/>
        <v>НЕТ</v>
      </c>
    </row>
    <row r="2873" spans="1:6">
      <c r="A2873" t="str">
        <f t="shared" si="88"/>
        <v>129Алена</v>
      </c>
      <c r="B2873" s="390" t="s">
        <v>445</v>
      </c>
      <c r="C2873" s="390">
        <v>129</v>
      </c>
      <c r="D2873" s="390">
        <v>11</v>
      </c>
      <c r="E2873" s="390"/>
      <c r="F2873" t="str">
        <f t="shared" si="89"/>
        <v>НЕТ</v>
      </c>
    </row>
    <row r="2874" spans="1:6">
      <c r="A2874" t="str">
        <f t="shared" si="88"/>
        <v>16Алена</v>
      </c>
      <c r="B2874" s="390" t="s">
        <v>445</v>
      </c>
      <c r="C2874" s="390">
        <v>16</v>
      </c>
      <c r="D2874" s="390">
        <v>9</v>
      </c>
      <c r="E2874" s="390"/>
      <c r="F2874" t="str">
        <f t="shared" si="89"/>
        <v>НЕТ</v>
      </c>
    </row>
    <row r="2875" spans="1:6">
      <c r="A2875" t="str">
        <f t="shared" si="88"/>
        <v>14Алена</v>
      </c>
      <c r="B2875" s="390" t="s">
        <v>445</v>
      </c>
      <c r="C2875" s="390">
        <v>14</v>
      </c>
      <c r="D2875" s="390">
        <v>8</v>
      </c>
      <c r="E2875" s="390"/>
      <c r="F2875" t="str">
        <f t="shared" si="89"/>
        <v>НЕТ</v>
      </c>
    </row>
    <row r="2876" spans="1:6">
      <c r="A2876" t="str">
        <f t="shared" si="88"/>
        <v>158Алена</v>
      </c>
      <c r="B2876" s="390" t="s">
        <v>445</v>
      </c>
      <c r="C2876" s="390">
        <v>158</v>
      </c>
      <c r="D2876" s="390">
        <v>9</v>
      </c>
      <c r="E2876" s="390"/>
      <c r="F2876" t="str">
        <f t="shared" si="89"/>
        <v>НЕТ</v>
      </c>
    </row>
    <row r="2877" spans="1:6">
      <c r="A2877" t="str">
        <f t="shared" si="88"/>
        <v>13Алена</v>
      </c>
      <c r="B2877" s="390" t="s">
        <v>445</v>
      </c>
      <c r="C2877" s="390">
        <v>13</v>
      </c>
      <c r="D2877" s="390">
        <v>9</v>
      </c>
      <c r="E2877" s="390"/>
      <c r="F2877" t="str">
        <f t="shared" si="89"/>
        <v>НЕТ</v>
      </c>
    </row>
    <row r="2878" spans="1:6">
      <c r="A2878" t="str">
        <f t="shared" si="88"/>
        <v>146Алена</v>
      </c>
      <c r="B2878" s="390" t="s">
        <v>445</v>
      </c>
      <c r="C2878" s="390">
        <v>146</v>
      </c>
      <c r="D2878" s="390">
        <v>9</v>
      </c>
      <c r="E2878" s="390"/>
      <c r="F2878" t="str">
        <f t="shared" si="89"/>
        <v>НЕТ</v>
      </c>
    </row>
    <row r="2879" spans="1:6">
      <c r="A2879" t="str">
        <f t="shared" si="88"/>
        <v>83Алена</v>
      </c>
      <c r="B2879" s="390" t="s">
        <v>445</v>
      </c>
      <c r="C2879" s="390">
        <v>83</v>
      </c>
      <c r="D2879" s="390">
        <v>9</v>
      </c>
      <c r="E2879" s="390"/>
      <c r="F2879" t="str">
        <f t="shared" si="89"/>
        <v>НЕТ</v>
      </c>
    </row>
    <row r="2880" spans="1:6">
      <c r="A2880" t="str">
        <f t="shared" si="88"/>
        <v>89Алена</v>
      </c>
      <c r="B2880" s="390" t="s">
        <v>445</v>
      </c>
      <c r="C2880" s="390">
        <v>89</v>
      </c>
      <c r="D2880" s="390">
        <v>10</v>
      </c>
      <c r="E2880" s="390"/>
      <c r="F2880" t="str">
        <f t="shared" si="89"/>
        <v>НЕТ</v>
      </c>
    </row>
    <row r="2881" spans="1:6">
      <c r="A2881" t="str">
        <f t="shared" si="88"/>
        <v>77Алена</v>
      </c>
      <c r="B2881" s="390" t="s">
        <v>445</v>
      </c>
      <c r="C2881" s="390">
        <v>77</v>
      </c>
      <c r="D2881" s="390">
        <v>12</v>
      </c>
      <c r="E2881" s="390" t="s">
        <v>1137</v>
      </c>
      <c r="F2881" t="str">
        <f t="shared" si="89"/>
        <v>ДА</v>
      </c>
    </row>
    <row r="2882" spans="1:6">
      <c r="A2882" t="str">
        <f t="shared" si="88"/>
        <v>71mikhail.ivanov.87</v>
      </c>
      <c r="B2882" s="390" t="s">
        <v>407</v>
      </c>
      <c r="C2882" s="390">
        <v>71</v>
      </c>
      <c r="D2882" s="390">
        <v>9</v>
      </c>
      <c r="E2882" s="390"/>
      <c r="F2882" t="str">
        <f t="shared" si="89"/>
        <v>НЕТ</v>
      </c>
    </row>
    <row r="2883" spans="1:6">
      <c r="A2883" t="str">
        <f t="shared" ref="A2883:A2946" si="90">CONCATENATE(C2883,B2883)</f>
        <v>78mikhail.ivanov.87</v>
      </c>
      <c r="B2883" s="390" t="s">
        <v>407</v>
      </c>
      <c r="C2883" s="390">
        <v>78</v>
      </c>
      <c r="D2883" s="390">
        <v>9</v>
      </c>
      <c r="E2883" s="390"/>
      <c r="F2883" t="str">
        <f t="shared" ref="F2883:F2946" si="91">IF(ISBLANK(E2883),"НЕТ","ДА")</f>
        <v>НЕТ</v>
      </c>
    </row>
    <row r="2884" spans="1:6">
      <c r="A2884" t="str">
        <f t="shared" si="90"/>
        <v>73mikhail.ivanov.87</v>
      </c>
      <c r="B2884" s="390" t="s">
        <v>407</v>
      </c>
      <c r="C2884" s="390">
        <v>73</v>
      </c>
      <c r="D2884" s="390">
        <v>9</v>
      </c>
      <c r="E2884" s="390"/>
      <c r="F2884" t="str">
        <f t="shared" si="91"/>
        <v>НЕТ</v>
      </c>
    </row>
    <row r="2885" spans="1:6">
      <c r="A2885" t="str">
        <f t="shared" si="90"/>
        <v>79mikhail.ivanov.87</v>
      </c>
      <c r="B2885" s="390" t="s">
        <v>407</v>
      </c>
      <c r="C2885" s="390">
        <v>79</v>
      </c>
      <c r="D2885" s="390">
        <v>9</v>
      </c>
      <c r="E2885" s="390"/>
      <c r="F2885" t="str">
        <f t="shared" si="91"/>
        <v>НЕТ</v>
      </c>
    </row>
    <row r="2886" spans="1:6">
      <c r="A2886" t="str">
        <f t="shared" si="90"/>
        <v>72mikhail.ivanov.87</v>
      </c>
      <c r="B2886" s="390" t="s">
        <v>407</v>
      </c>
      <c r="C2886" s="390">
        <v>72</v>
      </c>
      <c r="D2886" s="390">
        <v>9</v>
      </c>
      <c r="E2886" s="390"/>
      <c r="F2886" t="str">
        <f t="shared" si="91"/>
        <v>НЕТ</v>
      </c>
    </row>
    <row r="2887" spans="1:6">
      <c r="A2887" t="str">
        <f t="shared" si="90"/>
        <v>77mikhail.ivanov.87</v>
      </c>
      <c r="B2887" s="390" t="s">
        <v>407</v>
      </c>
      <c r="C2887" s="390">
        <v>77</v>
      </c>
      <c r="D2887" s="390">
        <v>9</v>
      </c>
      <c r="E2887" s="390"/>
      <c r="F2887" t="str">
        <f t="shared" si="91"/>
        <v>НЕТ</v>
      </c>
    </row>
    <row r="2888" spans="1:6">
      <c r="A2888" t="str">
        <f t="shared" si="90"/>
        <v>77Zumasik</v>
      </c>
      <c r="B2888" s="390" t="s">
        <v>404</v>
      </c>
      <c r="C2888" s="390">
        <v>77</v>
      </c>
      <c r="D2888" s="390">
        <v>12</v>
      </c>
      <c r="E2888" s="390" t="s">
        <v>1139</v>
      </c>
      <c r="F2888" t="str">
        <f t="shared" si="91"/>
        <v>ДА</v>
      </c>
    </row>
    <row r="2889" spans="1:6">
      <c r="A2889" t="str">
        <f t="shared" si="90"/>
        <v>72Zumasik</v>
      </c>
      <c r="B2889" s="390" t="s">
        <v>404</v>
      </c>
      <c r="C2889" s="390">
        <v>72</v>
      </c>
      <c r="D2889" s="390">
        <v>12</v>
      </c>
      <c r="E2889" s="390" t="s">
        <v>1140</v>
      </c>
      <c r="F2889" t="str">
        <f t="shared" si="91"/>
        <v>ДА</v>
      </c>
    </row>
    <row r="2890" spans="1:6">
      <c r="A2890" t="str">
        <f t="shared" si="90"/>
        <v>78Zumasik</v>
      </c>
      <c r="B2890" s="390" t="s">
        <v>404</v>
      </c>
      <c r="C2890" s="390">
        <v>78</v>
      </c>
      <c r="D2890" s="390">
        <v>12</v>
      </c>
      <c r="E2890" s="390" t="s">
        <v>1141</v>
      </c>
      <c r="F2890" t="str">
        <f t="shared" si="91"/>
        <v>ДА</v>
      </c>
    </row>
    <row r="2891" spans="1:6">
      <c r="A2891" t="str">
        <f t="shared" si="90"/>
        <v>71Zumasik</v>
      </c>
      <c r="B2891" s="390" t="s">
        <v>404</v>
      </c>
      <c r="C2891" s="390">
        <v>71</v>
      </c>
      <c r="D2891" s="390">
        <v>12</v>
      </c>
      <c r="E2891" s="390" t="s">
        <v>1142</v>
      </c>
      <c r="F2891" t="str">
        <f t="shared" si="91"/>
        <v>ДА</v>
      </c>
    </row>
    <row r="2892" spans="1:6">
      <c r="A2892" t="str">
        <f t="shared" si="90"/>
        <v>79Zumasik</v>
      </c>
      <c r="B2892" s="390" t="s">
        <v>404</v>
      </c>
      <c r="C2892" s="390">
        <v>79</v>
      </c>
      <c r="D2892" s="390">
        <v>12</v>
      </c>
      <c r="E2892" s="390" t="s">
        <v>1143</v>
      </c>
      <c r="F2892" t="str">
        <f t="shared" si="91"/>
        <v>ДА</v>
      </c>
    </row>
    <row r="2893" spans="1:6">
      <c r="A2893" t="str">
        <f t="shared" si="90"/>
        <v>73Zumasik</v>
      </c>
      <c r="B2893" s="390" t="s">
        <v>404</v>
      </c>
      <c r="C2893" s="390">
        <v>73</v>
      </c>
      <c r="D2893" s="390">
        <v>12</v>
      </c>
      <c r="E2893" s="390" t="s">
        <v>1144</v>
      </c>
      <c r="F2893" t="str">
        <f t="shared" si="91"/>
        <v>ДА</v>
      </c>
    </row>
    <row r="2894" spans="1:6">
      <c r="A2894" t="str">
        <f t="shared" si="90"/>
        <v>20Люба</v>
      </c>
      <c r="B2894" s="390" t="s">
        <v>437</v>
      </c>
      <c r="C2894" s="390">
        <v>20</v>
      </c>
      <c r="D2894" s="390">
        <v>5</v>
      </c>
      <c r="E2894" s="390"/>
      <c r="F2894" t="str">
        <f t="shared" si="91"/>
        <v>НЕТ</v>
      </c>
    </row>
    <row r="2895" spans="1:6">
      <c r="A2895" t="str">
        <f t="shared" si="90"/>
        <v>73Люба</v>
      </c>
      <c r="B2895" s="390" t="s">
        <v>437</v>
      </c>
      <c r="C2895" s="390">
        <v>73</v>
      </c>
      <c r="D2895" s="390">
        <v>12</v>
      </c>
      <c r="E2895" s="390" t="s">
        <v>1145</v>
      </c>
      <c r="F2895" t="str">
        <f t="shared" si="91"/>
        <v>ДА</v>
      </c>
    </row>
    <row r="2896" spans="1:6">
      <c r="A2896" t="str">
        <f t="shared" si="90"/>
        <v>104Люба</v>
      </c>
      <c r="B2896" s="390" t="s">
        <v>437</v>
      </c>
      <c r="C2896" s="390">
        <v>104</v>
      </c>
      <c r="D2896" s="390">
        <v>5</v>
      </c>
      <c r="E2896" s="390"/>
      <c r="F2896" t="str">
        <f t="shared" si="91"/>
        <v>НЕТ</v>
      </c>
    </row>
    <row r="2897" spans="1:6">
      <c r="A2897" t="str">
        <f t="shared" si="90"/>
        <v>12Люба</v>
      </c>
      <c r="B2897" s="390" t="s">
        <v>437</v>
      </c>
      <c r="C2897" s="390">
        <v>12</v>
      </c>
      <c r="D2897" s="390">
        <v>7</v>
      </c>
      <c r="E2897" s="390"/>
      <c r="F2897" t="str">
        <f t="shared" si="91"/>
        <v>НЕТ</v>
      </c>
    </row>
    <row r="2898" spans="1:6">
      <c r="A2898" t="str">
        <f t="shared" si="90"/>
        <v>71Люба</v>
      </c>
      <c r="B2898" s="390" t="s">
        <v>437</v>
      </c>
      <c r="C2898" s="390">
        <v>71</v>
      </c>
      <c r="D2898" s="390">
        <v>12</v>
      </c>
      <c r="E2898" s="390" t="s">
        <v>1146</v>
      </c>
      <c r="F2898" t="str">
        <f t="shared" si="91"/>
        <v>ДА</v>
      </c>
    </row>
    <row r="2899" spans="1:6">
      <c r="A2899" t="str">
        <f t="shared" si="90"/>
        <v>119Люба</v>
      </c>
      <c r="B2899" s="390" t="s">
        <v>437</v>
      </c>
      <c r="C2899" s="390">
        <v>119</v>
      </c>
      <c r="D2899" s="390">
        <v>6</v>
      </c>
      <c r="E2899" s="390"/>
      <c r="F2899" t="str">
        <f t="shared" si="91"/>
        <v>НЕТ</v>
      </c>
    </row>
    <row r="2900" spans="1:6">
      <c r="A2900" t="str">
        <f t="shared" si="90"/>
        <v>39Люба</v>
      </c>
      <c r="B2900" s="390" t="s">
        <v>437</v>
      </c>
      <c r="C2900" s="390">
        <v>39</v>
      </c>
      <c r="D2900" s="390">
        <v>4</v>
      </c>
      <c r="E2900" s="390"/>
      <c r="F2900" t="str">
        <f t="shared" si="91"/>
        <v>НЕТ</v>
      </c>
    </row>
    <row r="2901" spans="1:6">
      <c r="A2901" t="str">
        <f t="shared" si="90"/>
        <v>125Люба</v>
      </c>
      <c r="B2901" s="390" t="s">
        <v>437</v>
      </c>
      <c r="C2901" s="390">
        <v>125</v>
      </c>
      <c r="D2901" s="390">
        <v>4</v>
      </c>
      <c r="E2901" s="390"/>
      <c r="F2901" t="str">
        <f t="shared" si="91"/>
        <v>НЕТ</v>
      </c>
    </row>
    <row r="2902" spans="1:6">
      <c r="A2902" t="str">
        <f t="shared" si="90"/>
        <v>27Люба</v>
      </c>
      <c r="B2902" s="390" t="s">
        <v>437</v>
      </c>
      <c r="C2902" s="390">
        <v>27</v>
      </c>
      <c r="D2902" s="390">
        <v>7</v>
      </c>
      <c r="E2902" s="390"/>
      <c r="F2902" t="str">
        <f t="shared" si="91"/>
        <v>НЕТ</v>
      </c>
    </row>
    <row r="2903" spans="1:6">
      <c r="A2903" t="str">
        <f t="shared" si="90"/>
        <v>36Люба</v>
      </c>
      <c r="B2903" s="390" t="s">
        <v>437</v>
      </c>
      <c r="C2903" s="390">
        <v>36</v>
      </c>
      <c r="D2903" s="390">
        <v>6</v>
      </c>
      <c r="E2903" s="390"/>
      <c r="F2903" t="str">
        <f t="shared" si="91"/>
        <v>НЕТ</v>
      </c>
    </row>
    <row r="2904" spans="1:6">
      <c r="A2904" t="str">
        <f t="shared" si="90"/>
        <v>7Люба</v>
      </c>
      <c r="B2904" s="390" t="s">
        <v>437</v>
      </c>
      <c r="C2904" s="390">
        <v>7</v>
      </c>
      <c r="D2904" s="390">
        <v>7</v>
      </c>
      <c r="E2904" s="390"/>
      <c r="F2904" t="str">
        <f t="shared" si="91"/>
        <v>НЕТ</v>
      </c>
    </row>
    <row r="2905" spans="1:6">
      <c r="A2905" t="str">
        <f t="shared" si="90"/>
        <v>48Люба</v>
      </c>
      <c r="B2905" s="390" t="s">
        <v>437</v>
      </c>
      <c r="C2905" s="390">
        <v>48</v>
      </c>
      <c r="D2905" s="390">
        <v>7</v>
      </c>
      <c r="E2905" s="390"/>
      <c r="F2905" t="str">
        <f t="shared" si="91"/>
        <v>НЕТ</v>
      </c>
    </row>
    <row r="2906" spans="1:6">
      <c r="A2906" t="str">
        <f t="shared" si="90"/>
        <v>21Люба</v>
      </c>
      <c r="B2906" s="390" t="s">
        <v>437</v>
      </c>
      <c r="C2906" s="390">
        <v>21</v>
      </c>
      <c r="D2906" s="390">
        <v>7</v>
      </c>
      <c r="E2906" s="390"/>
      <c r="F2906" t="str">
        <f t="shared" si="91"/>
        <v>НЕТ</v>
      </c>
    </row>
    <row r="2907" spans="1:6">
      <c r="A2907" t="str">
        <f t="shared" si="90"/>
        <v>76Люба</v>
      </c>
      <c r="B2907" s="390" t="s">
        <v>437</v>
      </c>
      <c r="C2907" s="390">
        <v>76</v>
      </c>
      <c r="D2907" s="390">
        <v>8</v>
      </c>
      <c r="E2907" s="390"/>
      <c r="F2907" t="str">
        <f t="shared" si="91"/>
        <v>НЕТ</v>
      </c>
    </row>
    <row r="2908" spans="1:6">
      <c r="A2908" t="str">
        <f t="shared" si="90"/>
        <v>152Люба</v>
      </c>
      <c r="B2908" s="390" t="s">
        <v>437</v>
      </c>
      <c r="C2908" s="390">
        <v>152</v>
      </c>
      <c r="D2908" s="390">
        <v>6</v>
      </c>
      <c r="E2908" s="390"/>
      <c r="F2908" t="str">
        <f t="shared" si="91"/>
        <v>НЕТ</v>
      </c>
    </row>
    <row r="2909" spans="1:6">
      <c r="A2909" t="str">
        <f t="shared" si="90"/>
        <v>77Люба</v>
      </c>
      <c r="B2909" s="390" t="s">
        <v>437</v>
      </c>
      <c r="C2909" s="390">
        <v>77</v>
      </c>
      <c r="D2909" s="390">
        <v>12</v>
      </c>
      <c r="E2909" s="390" t="s">
        <v>234</v>
      </c>
      <c r="F2909" t="str">
        <f t="shared" si="91"/>
        <v>ДА</v>
      </c>
    </row>
    <row r="2910" spans="1:6">
      <c r="A2910" t="str">
        <f t="shared" si="90"/>
        <v>40Люба</v>
      </c>
      <c r="B2910" s="390" t="s">
        <v>437</v>
      </c>
      <c r="C2910" s="390">
        <v>40</v>
      </c>
      <c r="D2910" s="390">
        <v>5</v>
      </c>
      <c r="E2910" s="390"/>
      <c r="F2910" t="str">
        <f t="shared" si="91"/>
        <v>НЕТ</v>
      </c>
    </row>
    <row r="2911" spans="1:6">
      <c r="A2911" t="str">
        <f t="shared" si="90"/>
        <v>98Люба</v>
      </c>
      <c r="B2911" s="390" t="s">
        <v>437</v>
      </c>
      <c r="C2911" s="390">
        <v>98</v>
      </c>
      <c r="D2911" s="390">
        <v>4</v>
      </c>
      <c r="E2911" s="390"/>
      <c r="F2911" t="str">
        <f t="shared" si="91"/>
        <v>НЕТ</v>
      </c>
    </row>
    <row r="2912" spans="1:6">
      <c r="A2912" t="str">
        <f t="shared" si="90"/>
        <v>45Люба</v>
      </c>
      <c r="B2912" s="390" t="s">
        <v>437</v>
      </c>
      <c r="C2912" s="390">
        <v>45</v>
      </c>
      <c r="D2912" s="390">
        <v>4</v>
      </c>
      <c r="E2912" s="390"/>
      <c r="F2912" t="str">
        <f t="shared" si="91"/>
        <v>НЕТ</v>
      </c>
    </row>
    <row r="2913" spans="1:6">
      <c r="A2913" t="str">
        <f t="shared" si="90"/>
        <v>87Люба</v>
      </c>
      <c r="B2913" s="390" t="s">
        <v>437</v>
      </c>
      <c r="C2913" s="390">
        <v>87</v>
      </c>
      <c r="D2913" s="390">
        <v>9</v>
      </c>
      <c r="E2913" s="390"/>
      <c r="F2913" t="str">
        <f t="shared" si="91"/>
        <v>НЕТ</v>
      </c>
    </row>
    <row r="2914" spans="1:6">
      <c r="A2914" t="str">
        <f t="shared" si="90"/>
        <v>138Люба</v>
      </c>
      <c r="B2914" s="390" t="s">
        <v>437</v>
      </c>
      <c r="C2914" s="390">
        <v>138</v>
      </c>
      <c r="D2914" s="390">
        <v>9</v>
      </c>
      <c r="E2914" s="390"/>
      <c r="F2914" t="str">
        <f t="shared" si="91"/>
        <v>НЕТ</v>
      </c>
    </row>
    <row r="2915" spans="1:6">
      <c r="A2915" t="str">
        <f t="shared" si="90"/>
        <v>30Люба</v>
      </c>
      <c r="B2915" s="390" t="s">
        <v>437</v>
      </c>
      <c r="C2915" s="390">
        <v>30</v>
      </c>
      <c r="D2915" s="390">
        <v>6</v>
      </c>
      <c r="E2915" s="390"/>
      <c r="F2915" t="str">
        <f t="shared" si="91"/>
        <v>НЕТ</v>
      </c>
    </row>
    <row r="2916" spans="1:6">
      <c r="A2916" t="str">
        <f t="shared" si="90"/>
        <v>110Люба</v>
      </c>
      <c r="B2916" s="390" t="s">
        <v>437</v>
      </c>
      <c r="C2916" s="390">
        <v>110</v>
      </c>
      <c r="D2916" s="390">
        <v>8</v>
      </c>
      <c r="E2916" s="390"/>
      <c r="F2916" t="str">
        <f t="shared" si="91"/>
        <v>НЕТ</v>
      </c>
    </row>
    <row r="2917" spans="1:6">
      <c r="A2917" t="str">
        <f t="shared" si="90"/>
        <v>129Люба</v>
      </c>
      <c r="B2917" s="390" t="s">
        <v>437</v>
      </c>
      <c r="C2917" s="390">
        <v>129</v>
      </c>
      <c r="D2917" s="390">
        <v>8</v>
      </c>
      <c r="E2917" s="390"/>
      <c r="F2917" t="str">
        <f t="shared" si="91"/>
        <v>НЕТ</v>
      </c>
    </row>
    <row r="2918" spans="1:6">
      <c r="A2918" t="str">
        <f t="shared" si="90"/>
        <v>18Люба</v>
      </c>
      <c r="B2918" s="390" t="s">
        <v>437</v>
      </c>
      <c r="C2918" s="390">
        <v>18</v>
      </c>
      <c r="D2918" s="390">
        <v>6</v>
      </c>
      <c r="E2918" s="390"/>
      <c r="F2918" t="str">
        <f t="shared" si="91"/>
        <v>НЕТ</v>
      </c>
    </row>
    <row r="2919" spans="1:6">
      <c r="A2919" t="str">
        <f t="shared" si="90"/>
        <v>158Люба</v>
      </c>
      <c r="B2919" s="390" t="s">
        <v>437</v>
      </c>
      <c r="C2919" s="390">
        <v>158</v>
      </c>
      <c r="D2919" s="390">
        <v>6</v>
      </c>
      <c r="E2919" s="390"/>
      <c r="F2919" t="str">
        <f t="shared" si="91"/>
        <v>НЕТ</v>
      </c>
    </row>
    <row r="2920" spans="1:6">
      <c r="A2920" t="str">
        <f t="shared" si="90"/>
        <v>5Люба</v>
      </c>
      <c r="B2920" s="390" t="s">
        <v>437</v>
      </c>
      <c r="C2920" s="390">
        <v>5</v>
      </c>
      <c r="D2920" s="390">
        <v>6</v>
      </c>
      <c r="E2920" s="390"/>
      <c r="F2920" t="str">
        <f t="shared" si="91"/>
        <v>НЕТ</v>
      </c>
    </row>
    <row r="2921" spans="1:6">
      <c r="A2921" t="str">
        <f t="shared" si="90"/>
        <v>22Люба</v>
      </c>
      <c r="B2921" s="390" t="s">
        <v>437</v>
      </c>
      <c r="C2921" s="390">
        <v>22</v>
      </c>
      <c r="D2921" s="390">
        <v>4</v>
      </c>
      <c r="E2921" s="390"/>
      <c r="F2921" t="str">
        <f t="shared" si="91"/>
        <v>НЕТ</v>
      </c>
    </row>
    <row r="2922" spans="1:6">
      <c r="A2922" t="str">
        <f t="shared" si="90"/>
        <v>88Люба</v>
      </c>
      <c r="B2922" s="390" t="s">
        <v>437</v>
      </c>
      <c r="C2922" s="390">
        <v>88</v>
      </c>
      <c r="D2922" s="390">
        <v>7</v>
      </c>
      <c r="E2922" s="390"/>
      <c r="F2922" t="str">
        <f t="shared" si="91"/>
        <v>НЕТ</v>
      </c>
    </row>
    <row r="2923" spans="1:6">
      <c r="A2923" t="str">
        <f t="shared" si="90"/>
        <v>86Люба</v>
      </c>
      <c r="B2923" s="390" t="s">
        <v>437</v>
      </c>
      <c r="C2923" s="390">
        <v>86</v>
      </c>
      <c r="D2923" s="390">
        <v>7</v>
      </c>
      <c r="E2923" s="390"/>
      <c r="F2923" t="str">
        <f t="shared" si="91"/>
        <v>НЕТ</v>
      </c>
    </row>
    <row r="2924" spans="1:6">
      <c r="A2924" t="str">
        <f t="shared" si="90"/>
        <v>78Люба</v>
      </c>
      <c r="B2924" s="390" t="s">
        <v>437</v>
      </c>
      <c r="C2924" s="390">
        <v>78</v>
      </c>
      <c r="D2924" s="390">
        <v>12</v>
      </c>
      <c r="E2924" s="390" t="s">
        <v>1147</v>
      </c>
      <c r="F2924" t="str">
        <f t="shared" si="91"/>
        <v>ДА</v>
      </c>
    </row>
    <row r="2925" spans="1:6">
      <c r="A2925" t="str">
        <f t="shared" si="90"/>
        <v>60Люба</v>
      </c>
      <c r="B2925" s="390" t="s">
        <v>437</v>
      </c>
      <c r="C2925" s="390">
        <v>60</v>
      </c>
      <c r="D2925" s="390">
        <v>7</v>
      </c>
      <c r="E2925" s="390"/>
      <c r="F2925" t="str">
        <f t="shared" si="91"/>
        <v>НЕТ</v>
      </c>
    </row>
    <row r="2926" spans="1:6">
      <c r="A2926" t="str">
        <f t="shared" si="90"/>
        <v>79Люба</v>
      </c>
      <c r="B2926" s="390" t="s">
        <v>437</v>
      </c>
      <c r="C2926" s="390">
        <v>79</v>
      </c>
      <c r="D2926" s="390">
        <v>12</v>
      </c>
      <c r="E2926" s="390" t="s">
        <v>1148</v>
      </c>
      <c r="F2926" t="str">
        <f t="shared" si="91"/>
        <v>ДА</v>
      </c>
    </row>
    <row r="2927" spans="1:6">
      <c r="A2927" t="str">
        <f t="shared" si="90"/>
        <v>140Люба</v>
      </c>
      <c r="B2927" s="390" t="s">
        <v>437</v>
      </c>
      <c r="C2927" s="390">
        <v>140</v>
      </c>
      <c r="D2927" s="390">
        <v>4</v>
      </c>
      <c r="E2927" s="390"/>
      <c r="F2927" t="str">
        <f t="shared" si="91"/>
        <v>НЕТ</v>
      </c>
    </row>
    <row r="2928" spans="1:6">
      <c r="A2928" t="str">
        <f t="shared" si="90"/>
        <v>72Люба</v>
      </c>
      <c r="B2928" s="390" t="s">
        <v>437</v>
      </c>
      <c r="C2928" s="390">
        <v>72</v>
      </c>
      <c r="D2928" s="390">
        <v>12</v>
      </c>
      <c r="E2928" s="390" t="s">
        <v>1149</v>
      </c>
      <c r="F2928" t="str">
        <f t="shared" si="91"/>
        <v>ДА</v>
      </c>
    </row>
    <row r="2929" spans="1:6">
      <c r="A2929" t="str">
        <f t="shared" si="90"/>
        <v>153Люба</v>
      </c>
      <c r="B2929" s="390" t="s">
        <v>437</v>
      </c>
      <c r="C2929" s="390">
        <v>153</v>
      </c>
      <c r="D2929" s="390">
        <v>8</v>
      </c>
      <c r="E2929" s="390"/>
      <c r="F2929" t="str">
        <f t="shared" si="91"/>
        <v>НЕТ</v>
      </c>
    </row>
    <row r="2930" spans="1:6">
      <c r="A2930" t="str">
        <f t="shared" si="90"/>
        <v>47Люба</v>
      </c>
      <c r="B2930" s="390" t="s">
        <v>437</v>
      </c>
      <c r="C2930" s="390">
        <v>47</v>
      </c>
      <c r="D2930" s="390">
        <v>7</v>
      </c>
      <c r="E2930" s="390"/>
      <c r="F2930" t="str">
        <f t="shared" si="91"/>
        <v>НЕТ</v>
      </c>
    </row>
    <row r="2931" spans="1:6">
      <c r="A2931" t="str">
        <f t="shared" si="90"/>
        <v>32Люба</v>
      </c>
      <c r="B2931" s="390" t="s">
        <v>437</v>
      </c>
      <c r="C2931" s="390">
        <v>32</v>
      </c>
      <c r="D2931" s="390">
        <v>4</v>
      </c>
      <c r="E2931" s="390"/>
      <c r="F2931" t="str">
        <f t="shared" si="91"/>
        <v>НЕТ</v>
      </c>
    </row>
    <row r="2932" spans="1:6">
      <c r="A2932" t="str">
        <f t="shared" si="90"/>
        <v>51Люба</v>
      </c>
      <c r="B2932" s="390" t="s">
        <v>437</v>
      </c>
      <c r="C2932" s="390">
        <v>51</v>
      </c>
      <c r="D2932" s="390">
        <v>4</v>
      </c>
      <c r="E2932" s="390"/>
      <c r="F2932" t="str">
        <f t="shared" si="91"/>
        <v>НЕТ</v>
      </c>
    </row>
    <row r="2933" spans="1:6">
      <c r="A2933" t="str">
        <f t="shared" si="90"/>
        <v>38Люба</v>
      </c>
      <c r="B2933" s="390" t="s">
        <v>437</v>
      </c>
      <c r="C2933" s="390">
        <v>38</v>
      </c>
      <c r="D2933" s="390">
        <v>9</v>
      </c>
      <c r="E2933" s="390"/>
      <c r="F2933" t="str">
        <f t="shared" si="91"/>
        <v>НЕТ</v>
      </c>
    </row>
    <row r="2934" spans="1:6">
      <c r="A2934" t="str">
        <f t="shared" si="90"/>
        <v>68Люба</v>
      </c>
      <c r="B2934" s="390" t="s">
        <v>437</v>
      </c>
      <c r="C2934" s="390">
        <v>68</v>
      </c>
      <c r="D2934" s="390">
        <v>4</v>
      </c>
      <c r="E2934" s="390"/>
      <c r="F2934" t="str">
        <f t="shared" si="91"/>
        <v>НЕТ</v>
      </c>
    </row>
    <row r="2935" spans="1:6">
      <c r="A2935" t="str">
        <f t="shared" si="90"/>
        <v>59Люба</v>
      </c>
      <c r="B2935" s="390" t="s">
        <v>437</v>
      </c>
      <c r="C2935" s="390">
        <v>59</v>
      </c>
      <c r="D2935" s="390">
        <v>6</v>
      </c>
      <c r="E2935" s="390"/>
      <c r="F2935" t="str">
        <f t="shared" si="91"/>
        <v>НЕТ</v>
      </c>
    </row>
    <row r="2936" spans="1:6">
      <c r="A2936" t="str">
        <f t="shared" si="90"/>
        <v>14Люба</v>
      </c>
      <c r="B2936" s="390" t="s">
        <v>437</v>
      </c>
      <c r="C2936" s="390">
        <v>14</v>
      </c>
      <c r="D2936" s="390">
        <v>5</v>
      </c>
      <c r="E2936" s="390"/>
      <c r="F2936" t="str">
        <f t="shared" si="91"/>
        <v>НЕТ</v>
      </c>
    </row>
    <row r="2937" spans="1:6">
      <c r="A2937" t="str">
        <f t="shared" si="90"/>
        <v>3Люба</v>
      </c>
      <c r="B2937" s="390" t="s">
        <v>437</v>
      </c>
      <c r="C2937" s="390">
        <v>3</v>
      </c>
      <c r="D2937" s="390">
        <v>5</v>
      </c>
      <c r="E2937" s="390"/>
      <c r="F2937" t="str">
        <f t="shared" si="91"/>
        <v>НЕТ</v>
      </c>
    </row>
    <row r="2938" spans="1:6">
      <c r="A2938" t="str">
        <f t="shared" si="90"/>
        <v>108Люба</v>
      </c>
      <c r="B2938" s="390" t="s">
        <v>437</v>
      </c>
      <c r="C2938" s="390">
        <v>108</v>
      </c>
      <c r="D2938" s="390">
        <v>6</v>
      </c>
      <c r="E2938" s="390"/>
      <c r="F2938" t="str">
        <f t="shared" si="91"/>
        <v>НЕТ</v>
      </c>
    </row>
    <row r="2939" spans="1:6">
      <c r="A2939" t="str">
        <f t="shared" si="90"/>
        <v>117Люба</v>
      </c>
      <c r="B2939" s="390" t="s">
        <v>437</v>
      </c>
      <c r="C2939" s="390">
        <v>117</v>
      </c>
      <c r="D2939" s="390">
        <v>5</v>
      </c>
      <c r="E2939" s="390"/>
      <c r="F2939" t="str">
        <f t="shared" si="91"/>
        <v>НЕТ</v>
      </c>
    </row>
    <row r="2940" spans="1:6">
      <c r="A2940" t="str">
        <f t="shared" si="90"/>
        <v>96Люба</v>
      </c>
      <c r="B2940" s="390" t="s">
        <v>437</v>
      </c>
      <c r="C2940" s="390">
        <v>96</v>
      </c>
      <c r="D2940" s="390">
        <v>6</v>
      </c>
      <c r="E2940" s="390"/>
      <c r="F2940" t="str">
        <f t="shared" si="91"/>
        <v>НЕТ</v>
      </c>
    </row>
    <row r="2941" spans="1:6">
      <c r="A2941" t="str">
        <f t="shared" si="90"/>
        <v>150Люба</v>
      </c>
      <c r="B2941" s="390" t="s">
        <v>437</v>
      </c>
      <c r="C2941" s="390">
        <v>150</v>
      </c>
      <c r="D2941" s="390">
        <v>4</v>
      </c>
      <c r="E2941" s="390"/>
      <c r="F2941" t="str">
        <f t="shared" si="91"/>
        <v>НЕТ</v>
      </c>
    </row>
    <row r="2942" spans="1:6">
      <c r="A2942" t="str">
        <f t="shared" si="90"/>
        <v>59Нюська</v>
      </c>
      <c r="B2942" s="390" t="s">
        <v>432</v>
      </c>
      <c r="C2942" s="390">
        <v>59</v>
      </c>
      <c r="D2942" s="390">
        <v>8</v>
      </c>
      <c r="E2942" s="390"/>
      <c r="F2942" t="str">
        <f t="shared" si="91"/>
        <v>НЕТ</v>
      </c>
    </row>
    <row r="2943" spans="1:6">
      <c r="A2943" t="str">
        <f t="shared" si="90"/>
        <v>27Нюська</v>
      </c>
      <c r="B2943" s="390" t="s">
        <v>432</v>
      </c>
      <c r="C2943" s="390">
        <v>27</v>
      </c>
      <c r="D2943" s="390">
        <v>9</v>
      </c>
      <c r="E2943" s="390"/>
      <c r="F2943" t="str">
        <f t="shared" si="91"/>
        <v>НЕТ</v>
      </c>
    </row>
    <row r="2944" spans="1:6">
      <c r="A2944" t="str">
        <f t="shared" si="90"/>
        <v>52Нюська</v>
      </c>
      <c r="B2944" s="390" t="s">
        <v>432</v>
      </c>
      <c r="C2944" s="390">
        <v>52</v>
      </c>
      <c r="D2944" s="390">
        <v>4</v>
      </c>
      <c r="E2944" s="390"/>
      <c r="F2944" t="str">
        <f t="shared" si="91"/>
        <v>НЕТ</v>
      </c>
    </row>
    <row r="2945" spans="1:6">
      <c r="A2945" t="str">
        <f t="shared" si="90"/>
        <v>45Нюська</v>
      </c>
      <c r="B2945" s="390" t="s">
        <v>432</v>
      </c>
      <c r="C2945" s="390">
        <v>45</v>
      </c>
      <c r="D2945" s="390">
        <v>4</v>
      </c>
      <c r="E2945" s="390"/>
      <c r="F2945" t="str">
        <f t="shared" si="91"/>
        <v>НЕТ</v>
      </c>
    </row>
    <row r="2946" spans="1:6">
      <c r="A2946" t="str">
        <f t="shared" si="90"/>
        <v>60Нюська</v>
      </c>
      <c r="B2946" s="390" t="s">
        <v>432</v>
      </c>
      <c r="C2946" s="390">
        <v>60</v>
      </c>
      <c r="D2946" s="390">
        <v>7</v>
      </c>
      <c r="E2946" s="390"/>
      <c r="F2946" t="str">
        <f t="shared" si="91"/>
        <v>НЕТ</v>
      </c>
    </row>
    <row r="2947" spans="1:6">
      <c r="A2947" t="str">
        <f t="shared" ref="A2947:A3010" si="92">CONCATENATE(C2947,B2947)</f>
        <v>11Нюська</v>
      </c>
      <c r="B2947" s="390" t="s">
        <v>432</v>
      </c>
      <c r="C2947" s="390">
        <v>11</v>
      </c>
      <c r="D2947" s="390">
        <v>9</v>
      </c>
      <c r="E2947" s="390"/>
      <c r="F2947" t="str">
        <f t="shared" ref="F2947:F3010" si="93">IF(ISBLANK(E2947),"НЕТ","ДА")</f>
        <v>НЕТ</v>
      </c>
    </row>
    <row r="2948" spans="1:6">
      <c r="A2948" t="str">
        <f t="shared" si="92"/>
        <v>146Нюська</v>
      </c>
      <c r="B2948" s="390" t="s">
        <v>432</v>
      </c>
      <c r="C2948" s="390">
        <v>146</v>
      </c>
      <c r="D2948" s="390">
        <v>4</v>
      </c>
      <c r="E2948" s="390"/>
      <c r="F2948" t="str">
        <f t="shared" si="93"/>
        <v>НЕТ</v>
      </c>
    </row>
    <row r="2949" spans="1:6">
      <c r="A2949" t="str">
        <f t="shared" si="92"/>
        <v>4Нюська</v>
      </c>
      <c r="B2949" s="390" t="s">
        <v>432</v>
      </c>
      <c r="C2949" s="390">
        <v>4</v>
      </c>
      <c r="D2949" s="390">
        <v>7</v>
      </c>
      <c r="E2949" s="390"/>
      <c r="F2949" t="str">
        <f t="shared" si="93"/>
        <v>НЕТ</v>
      </c>
    </row>
    <row r="2950" spans="1:6">
      <c r="A2950" t="str">
        <f t="shared" si="92"/>
        <v>72Нюська</v>
      </c>
      <c r="B2950" s="390" t="s">
        <v>432</v>
      </c>
      <c r="C2950" s="390">
        <v>72</v>
      </c>
      <c r="D2950" s="390">
        <v>12</v>
      </c>
      <c r="E2950" s="390" t="s">
        <v>1150</v>
      </c>
      <c r="F2950" t="str">
        <f t="shared" si="93"/>
        <v>ДА</v>
      </c>
    </row>
    <row r="2951" spans="1:6">
      <c r="A2951" t="str">
        <f t="shared" si="92"/>
        <v>128Нюська</v>
      </c>
      <c r="B2951" s="390" t="s">
        <v>432</v>
      </c>
      <c r="C2951" s="390">
        <v>128</v>
      </c>
      <c r="D2951" s="390">
        <v>4</v>
      </c>
      <c r="E2951" s="390"/>
      <c r="F2951" t="str">
        <f t="shared" si="93"/>
        <v>НЕТ</v>
      </c>
    </row>
    <row r="2952" spans="1:6">
      <c r="A2952" t="str">
        <f t="shared" si="92"/>
        <v>149Нюська</v>
      </c>
      <c r="B2952" s="390" t="s">
        <v>432</v>
      </c>
      <c r="C2952" s="390">
        <v>149</v>
      </c>
      <c r="D2952" s="390">
        <v>4</v>
      </c>
      <c r="E2952" s="390"/>
      <c r="F2952" t="str">
        <f t="shared" si="93"/>
        <v>НЕТ</v>
      </c>
    </row>
    <row r="2953" spans="1:6">
      <c r="A2953" t="str">
        <f t="shared" si="92"/>
        <v>40Нюська</v>
      </c>
      <c r="B2953" s="390" t="s">
        <v>432</v>
      </c>
      <c r="C2953" s="390">
        <v>40</v>
      </c>
      <c r="D2953" s="390">
        <v>4</v>
      </c>
      <c r="E2953" s="390"/>
      <c r="F2953" t="str">
        <f t="shared" si="93"/>
        <v>НЕТ</v>
      </c>
    </row>
    <row r="2954" spans="1:6">
      <c r="A2954" t="str">
        <f t="shared" si="92"/>
        <v>26Нюська</v>
      </c>
      <c r="B2954" s="390" t="s">
        <v>432</v>
      </c>
      <c r="C2954" s="390">
        <v>26</v>
      </c>
      <c r="D2954" s="390">
        <v>7</v>
      </c>
      <c r="E2954" s="390"/>
      <c r="F2954" t="str">
        <f t="shared" si="93"/>
        <v>НЕТ</v>
      </c>
    </row>
    <row r="2955" spans="1:6">
      <c r="A2955" t="str">
        <f t="shared" si="92"/>
        <v>82Нюська</v>
      </c>
      <c r="B2955" s="390" t="s">
        <v>432</v>
      </c>
      <c r="C2955" s="390">
        <v>82</v>
      </c>
      <c r="D2955" s="390">
        <v>6</v>
      </c>
      <c r="E2955" s="390"/>
      <c r="F2955" t="str">
        <f t="shared" si="93"/>
        <v>НЕТ</v>
      </c>
    </row>
    <row r="2956" spans="1:6">
      <c r="A2956" t="str">
        <f t="shared" si="92"/>
        <v>154Нюська</v>
      </c>
      <c r="B2956" s="390" t="s">
        <v>432</v>
      </c>
      <c r="C2956" s="390">
        <v>154</v>
      </c>
      <c r="D2956" s="390">
        <v>5</v>
      </c>
      <c r="E2956" s="390"/>
      <c r="F2956" t="str">
        <f t="shared" si="93"/>
        <v>НЕТ</v>
      </c>
    </row>
    <row r="2957" spans="1:6">
      <c r="A2957" t="str">
        <f t="shared" si="92"/>
        <v>10Нюська</v>
      </c>
      <c r="B2957" s="390" t="s">
        <v>432</v>
      </c>
      <c r="C2957" s="390">
        <v>10</v>
      </c>
      <c r="D2957" s="390">
        <v>5</v>
      </c>
      <c r="E2957" s="390"/>
      <c r="F2957" t="str">
        <f t="shared" si="93"/>
        <v>НЕТ</v>
      </c>
    </row>
    <row r="2958" spans="1:6">
      <c r="A2958" t="str">
        <f t="shared" si="92"/>
        <v>18Нюська</v>
      </c>
      <c r="B2958" s="390" t="s">
        <v>432</v>
      </c>
      <c r="C2958" s="390">
        <v>18</v>
      </c>
      <c r="D2958" s="390">
        <v>5</v>
      </c>
      <c r="E2958" s="390"/>
      <c r="F2958" t="str">
        <f t="shared" si="93"/>
        <v>НЕТ</v>
      </c>
    </row>
    <row r="2959" spans="1:6">
      <c r="A2959" t="str">
        <f t="shared" si="92"/>
        <v>14Нюська</v>
      </c>
      <c r="B2959" s="390" t="s">
        <v>432</v>
      </c>
      <c r="C2959" s="390">
        <v>14</v>
      </c>
      <c r="D2959" s="390">
        <v>6</v>
      </c>
      <c r="E2959" s="390"/>
      <c r="F2959" t="str">
        <f t="shared" si="93"/>
        <v>НЕТ</v>
      </c>
    </row>
    <row r="2960" spans="1:6">
      <c r="A2960" t="str">
        <f t="shared" si="92"/>
        <v>79Нюська</v>
      </c>
      <c r="B2960" s="390" t="s">
        <v>432</v>
      </c>
      <c r="C2960" s="390">
        <v>79</v>
      </c>
      <c r="D2960" s="390">
        <v>12</v>
      </c>
      <c r="E2960" s="390" t="s">
        <v>1151</v>
      </c>
      <c r="F2960" t="str">
        <f t="shared" si="93"/>
        <v>ДА</v>
      </c>
    </row>
    <row r="2961" spans="1:6">
      <c r="A2961" t="str">
        <f t="shared" si="92"/>
        <v>75Нюська</v>
      </c>
      <c r="B2961" s="390" t="s">
        <v>432</v>
      </c>
      <c r="C2961" s="390">
        <v>75</v>
      </c>
      <c r="D2961" s="390">
        <v>9</v>
      </c>
      <c r="E2961" s="390"/>
      <c r="F2961" t="str">
        <f t="shared" si="93"/>
        <v>НЕТ</v>
      </c>
    </row>
    <row r="2962" spans="1:6">
      <c r="A2962" t="str">
        <f t="shared" si="92"/>
        <v>71Нюська</v>
      </c>
      <c r="B2962" s="390" t="s">
        <v>432</v>
      </c>
      <c r="C2962" s="390">
        <v>71</v>
      </c>
      <c r="D2962" s="390">
        <v>11</v>
      </c>
      <c r="E2962" s="390" t="s">
        <v>98</v>
      </c>
      <c r="F2962" t="str">
        <f t="shared" si="93"/>
        <v>ДА</v>
      </c>
    </row>
    <row r="2963" spans="1:6">
      <c r="A2963" t="str">
        <f t="shared" si="92"/>
        <v>105Нюська</v>
      </c>
      <c r="B2963" s="390" t="s">
        <v>432</v>
      </c>
      <c r="C2963" s="390">
        <v>105</v>
      </c>
      <c r="D2963" s="390">
        <v>7</v>
      </c>
      <c r="E2963" s="390"/>
      <c r="F2963" t="str">
        <f t="shared" si="93"/>
        <v>НЕТ</v>
      </c>
    </row>
    <row r="2964" spans="1:6">
      <c r="A2964" t="str">
        <f t="shared" si="92"/>
        <v>127Нюська</v>
      </c>
      <c r="B2964" s="390" t="s">
        <v>432</v>
      </c>
      <c r="C2964" s="390">
        <v>127</v>
      </c>
      <c r="D2964" s="390">
        <v>4</v>
      </c>
      <c r="E2964" s="390"/>
      <c r="F2964" t="str">
        <f t="shared" si="93"/>
        <v>НЕТ</v>
      </c>
    </row>
    <row r="2965" spans="1:6">
      <c r="A2965" t="str">
        <f t="shared" si="92"/>
        <v>22Нюська</v>
      </c>
      <c r="B2965" s="390" t="s">
        <v>432</v>
      </c>
      <c r="C2965" s="390">
        <v>22</v>
      </c>
      <c r="D2965" s="390">
        <v>6</v>
      </c>
      <c r="E2965" s="390"/>
      <c r="F2965" t="str">
        <f t="shared" si="93"/>
        <v>НЕТ</v>
      </c>
    </row>
    <row r="2966" spans="1:6">
      <c r="A2966" t="str">
        <f t="shared" si="92"/>
        <v>38Нюська</v>
      </c>
      <c r="B2966" s="390" t="s">
        <v>432</v>
      </c>
      <c r="C2966" s="390">
        <v>38</v>
      </c>
      <c r="D2966" s="390">
        <v>9</v>
      </c>
      <c r="E2966" s="390"/>
      <c r="F2966" t="str">
        <f t="shared" si="93"/>
        <v>НЕТ</v>
      </c>
    </row>
    <row r="2967" spans="1:6">
      <c r="A2967" t="str">
        <f t="shared" si="92"/>
        <v>24Нюська</v>
      </c>
      <c r="B2967" s="390" t="s">
        <v>432</v>
      </c>
      <c r="C2967" s="390">
        <v>24</v>
      </c>
      <c r="D2967" s="390">
        <v>9</v>
      </c>
      <c r="E2967" s="390"/>
      <c r="F2967" t="str">
        <f t="shared" si="93"/>
        <v>НЕТ</v>
      </c>
    </row>
    <row r="2968" spans="1:6">
      <c r="A2968" t="str">
        <f t="shared" si="92"/>
        <v>87Нюська</v>
      </c>
      <c r="B2968" s="390" t="s">
        <v>432</v>
      </c>
      <c r="C2968" s="390">
        <v>87</v>
      </c>
      <c r="D2968" s="390">
        <v>5</v>
      </c>
      <c r="E2968" s="390"/>
      <c r="F2968" t="str">
        <f t="shared" si="93"/>
        <v>НЕТ</v>
      </c>
    </row>
    <row r="2969" spans="1:6">
      <c r="A2969" t="str">
        <f t="shared" si="92"/>
        <v>91Нюська</v>
      </c>
      <c r="B2969" s="390" t="s">
        <v>432</v>
      </c>
      <c r="C2969" s="390">
        <v>91</v>
      </c>
      <c r="D2969" s="390">
        <v>6</v>
      </c>
      <c r="E2969" s="390"/>
      <c r="F2969" t="str">
        <f t="shared" si="93"/>
        <v>НЕТ</v>
      </c>
    </row>
    <row r="2970" spans="1:6">
      <c r="A2970" t="str">
        <f t="shared" si="92"/>
        <v>37Нюська</v>
      </c>
      <c r="B2970" s="390" t="s">
        <v>432</v>
      </c>
      <c r="C2970" s="390">
        <v>37</v>
      </c>
      <c r="D2970" s="390">
        <v>7</v>
      </c>
      <c r="E2970" s="390"/>
      <c r="F2970" t="str">
        <f t="shared" si="93"/>
        <v>НЕТ</v>
      </c>
    </row>
    <row r="2971" spans="1:6">
      <c r="A2971" t="str">
        <f t="shared" si="92"/>
        <v>32Нюська</v>
      </c>
      <c r="B2971" s="390" t="s">
        <v>432</v>
      </c>
      <c r="C2971" s="390">
        <v>32</v>
      </c>
      <c r="D2971" s="390">
        <v>4</v>
      </c>
      <c r="E2971" s="390"/>
      <c r="F2971" t="str">
        <f t="shared" si="93"/>
        <v>НЕТ</v>
      </c>
    </row>
    <row r="2972" spans="1:6">
      <c r="A2972" t="str">
        <f t="shared" si="92"/>
        <v>77Нюська</v>
      </c>
      <c r="B2972" s="390" t="s">
        <v>432</v>
      </c>
      <c r="C2972" s="390">
        <v>77</v>
      </c>
      <c r="D2972" s="390">
        <v>12</v>
      </c>
      <c r="E2972" s="390" t="s">
        <v>1152</v>
      </c>
      <c r="F2972" t="str">
        <f t="shared" si="93"/>
        <v>ДА</v>
      </c>
    </row>
    <row r="2973" spans="1:6">
      <c r="A2973" t="str">
        <f t="shared" si="92"/>
        <v>73Нюська</v>
      </c>
      <c r="B2973" s="390" t="s">
        <v>432</v>
      </c>
      <c r="C2973" s="390">
        <v>73</v>
      </c>
      <c r="D2973" s="390">
        <v>12</v>
      </c>
      <c r="E2973" s="390" t="s">
        <v>1153</v>
      </c>
      <c r="F2973" t="str">
        <f t="shared" si="93"/>
        <v>ДА</v>
      </c>
    </row>
    <row r="2974" spans="1:6">
      <c r="A2974" t="str">
        <f t="shared" si="92"/>
        <v>39Нюська</v>
      </c>
      <c r="B2974" s="390" t="s">
        <v>432</v>
      </c>
      <c r="C2974" s="390">
        <v>39</v>
      </c>
      <c r="D2974" s="390">
        <v>4</v>
      </c>
      <c r="E2974" s="390"/>
      <c r="F2974" t="str">
        <f t="shared" si="93"/>
        <v>НЕТ</v>
      </c>
    </row>
    <row r="2975" spans="1:6">
      <c r="A2975" t="str">
        <f t="shared" si="92"/>
        <v>138Нюська</v>
      </c>
      <c r="B2975" s="390" t="s">
        <v>432</v>
      </c>
      <c r="C2975" s="390">
        <v>138</v>
      </c>
      <c r="D2975" s="390">
        <v>8</v>
      </c>
      <c r="E2975" s="390"/>
      <c r="F2975" t="str">
        <f t="shared" si="93"/>
        <v>НЕТ</v>
      </c>
    </row>
    <row r="2976" spans="1:6">
      <c r="A2976" t="str">
        <f t="shared" si="92"/>
        <v>153Нюська</v>
      </c>
      <c r="B2976" s="390" t="s">
        <v>432</v>
      </c>
      <c r="C2976" s="390">
        <v>153</v>
      </c>
      <c r="D2976" s="390">
        <v>5</v>
      </c>
      <c r="E2976" s="390"/>
      <c r="F2976" t="str">
        <f t="shared" si="93"/>
        <v>НЕТ</v>
      </c>
    </row>
    <row r="2977" spans="1:6">
      <c r="A2977" t="str">
        <f t="shared" si="92"/>
        <v>152Нюська</v>
      </c>
      <c r="B2977" s="390" t="s">
        <v>432</v>
      </c>
      <c r="C2977" s="390">
        <v>152</v>
      </c>
      <c r="D2977" s="390">
        <v>5</v>
      </c>
      <c r="E2977" s="390"/>
      <c r="F2977" t="str">
        <f t="shared" si="93"/>
        <v>НЕТ</v>
      </c>
    </row>
    <row r="2978" spans="1:6">
      <c r="A2978" t="str">
        <f t="shared" si="92"/>
        <v>112Нюська</v>
      </c>
      <c r="B2978" s="390" t="s">
        <v>432</v>
      </c>
      <c r="C2978" s="390">
        <v>112</v>
      </c>
      <c r="D2978" s="390">
        <v>4</v>
      </c>
      <c r="E2978" s="390"/>
      <c r="F2978" t="str">
        <f t="shared" si="93"/>
        <v>НЕТ</v>
      </c>
    </row>
    <row r="2979" spans="1:6">
      <c r="A2979" t="str">
        <f t="shared" si="92"/>
        <v>19Нюська</v>
      </c>
      <c r="B2979" s="390" t="s">
        <v>432</v>
      </c>
      <c r="C2979" s="390">
        <v>19</v>
      </c>
      <c r="D2979" s="390">
        <v>7</v>
      </c>
      <c r="E2979" s="390"/>
      <c r="F2979" t="str">
        <f t="shared" si="93"/>
        <v>НЕТ</v>
      </c>
    </row>
    <row r="2980" spans="1:6">
      <c r="A2980" t="str">
        <f t="shared" si="92"/>
        <v>96Нюська</v>
      </c>
      <c r="B2980" s="390" t="s">
        <v>432</v>
      </c>
      <c r="C2980" s="390">
        <v>96</v>
      </c>
      <c r="D2980" s="390">
        <v>6</v>
      </c>
      <c r="E2980" s="390"/>
      <c r="F2980" t="str">
        <f t="shared" si="93"/>
        <v>НЕТ</v>
      </c>
    </row>
    <row r="2981" spans="1:6">
      <c r="A2981" t="str">
        <f t="shared" si="92"/>
        <v>78Нюська</v>
      </c>
      <c r="B2981" s="390" t="s">
        <v>432</v>
      </c>
      <c r="C2981" s="390">
        <v>78</v>
      </c>
      <c r="D2981" s="390">
        <v>11</v>
      </c>
      <c r="E2981" s="390" t="s">
        <v>1154</v>
      </c>
      <c r="F2981" t="str">
        <f t="shared" si="93"/>
        <v>ДА</v>
      </c>
    </row>
    <row r="2982" spans="1:6">
      <c r="A2982" t="str">
        <f t="shared" si="92"/>
        <v>107Нюська</v>
      </c>
      <c r="B2982" s="390" t="s">
        <v>432</v>
      </c>
      <c r="C2982" s="390">
        <v>107</v>
      </c>
      <c r="D2982" s="390">
        <v>8</v>
      </c>
      <c r="E2982" s="390"/>
      <c r="F2982" t="str">
        <f t="shared" si="93"/>
        <v>НЕТ</v>
      </c>
    </row>
    <row r="2983" spans="1:6">
      <c r="A2983" t="str">
        <f t="shared" si="92"/>
        <v>51Нюська</v>
      </c>
      <c r="B2983" s="390" t="s">
        <v>432</v>
      </c>
      <c r="C2983" s="390">
        <v>51</v>
      </c>
      <c r="D2983" s="390">
        <v>5</v>
      </c>
      <c r="E2983" s="390"/>
      <c r="F2983" t="str">
        <f t="shared" si="93"/>
        <v>НЕТ</v>
      </c>
    </row>
    <row r="2984" spans="1:6">
      <c r="A2984" t="str">
        <f t="shared" si="92"/>
        <v>142Нюська</v>
      </c>
      <c r="B2984" s="390" t="s">
        <v>432</v>
      </c>
      <c r="C2984" s="390">
        <v>142</v>
      </c>
      <c r="D2984" s="390">
        <v>9</v>
      </c>
      <c r="E2984" s="390"/>
      <c r="F2984" t="str">
        <f t="shared" si="93"/>
        <v>НЕТ</v>
      </c>
    </row>
    <row r="2985" spans="1:6">
      <c r="A2985" t="str">
        <f t="shared" si="92"/>
        <v>157Нюська</v>
      </c>
      <c r="B2985" s="390" t="s">
        <v>432</v>
      </c>
      <c r="C2985" s="390">
        <v>157</v>
      </c>
      <c r="D2985" s="390">
        <v>9</v>
      </c>
      <c r="E2985" s="390"/>
      <c r="F2985" t="str">
        <f t="shared" si="93"/>
        <v>НЕТ</v>
      </c>
    </row>
    <row r="2986" spans="1:6">
      <c r="A2986" t="str">
        <f t="shared" si="92"/>
        <v>78Диман</v>
      </c>
      <c r="B2986" s="390" t="s">
        <v>402</v>
      </c>
      <c r="C2986" s="390">
        <v>78</v>
      </c>
      <c r="D2986" s="390">
        <v>12</v>
      </c>
      <c r="E2986" s="390" t="s">
        <v>1155</v>
      </c>
      <c r="F2986" t="str">
        <f t="shared" si="93"/>
        <v>ДА</v>
      </c>
    </row>
    <row r="2987" spans="1:6">
      <c r="A2987" t="str">
        <f t="shared" si="92"/>
        <v>77Диман</v>
      </c>
      <c r="B2987" s="390" t="s">
        <v>402</v>
      </c>
      <c r="C2987" s="390">
        <v>77</v>
      </c>
      <c r="D2987" s="390">
        <v>12</v>
      </c>
      <c r="E2987" s="390" t="s">
        <v>1156</v>
      </c>
      <c r="F2987" t="str">
        <f t="shared" si="93"/>
        <v>ДА</v>
      </c>
    </row>
    <row r="2988" spans="1:6">
      <c r="A2988" t="str">
        <f t="shared" si="92"/>
        <v>71Диман</v>
      </c>
      <c r="B2988" s="390" t="s">
        <v>402</v>
      </c>
      <c r="C2988" s="390">
        <v>71</v>
      </c>
      <c r="D2988" s="390">
        <v>12</v>
      </c>
      <c r="E2988" s="390" t="s">
        <v>1157</v>
      </c>
      <c r="F2988" t="str">
        <f t="shared" si="93"/>
        <v>ДА</v>
      </c>
    </row>
    <row r="2989" spans="1:6">
      <c r="A2989" t="str">
        <f t="shared" si="92"/>
        <v>72Диман</v>
      </c>
      <c r="B2989" s="390" t="s">
        <v>402</v>
      </c>
      <c r="C2989" s="390">
        <v>72</v>
      </c>
      <c r="D2989" s="390">
        <v>12</v>
      </c>
      <c r="E2989" s="390" t="s">
        <v>1049</v>
      </c>
      <c r="F2989" t="str">
        <f t="shared" si="93"/>
        <v>ДА</v>
      </c>
    </row>
    <row r="2990" spans="1:6">
      <c r="A2990" t="str">
        <f t="shared" si="92"/>
        <v>79Диман</v>
      </c>
      <c r="B2990" s="390" t="s">
        <v>402</v>
      </c>
      <c r="C2990" s="390">
        <v>79</v>
      </c>
      <c r="D2990" s="390">
        <v>12</v>
      </c>
      <c r="E2990" s="390" t="s">
        <v>1158</v>
      </c>
      <c r="F2990" t="str">
        <f t="shared" si="93"/>
        <v>ДА</v>
      </c>
    </row>
    <row r="2991" spans="1:6">
      <c r="A2991" t="str">
        <f t="shared" si="92"/>
        <v>79AlenaStar1993</v>
      </c>
      <c r="B2991" s="390" t="s">
        <v>409</v>
      </c>
      <c r="C2991" s="390">
        <v>79</v>
      </c>
      <c r="D2991" s="390">
        <v>12</v>
      </c>
      <c r="E2991" s="390" t="s">
        <v>1159</v>
      </c>
      <c r="F2991" t="str">
        <f t="shared" si="93"/>
        <v>ДА</v>
      </c>
    </row>
    <row r="2992" spans="1:6">
      <c r="A2992" t="str">
        <f t="shared" si="92"/>
        <v>70AlenaStar1993</v>
      </c>
      <c r="B2992" s="390" t="s">
        <v>409</v>
      </c>
      <c r="C2992" s="390">
        <v>70</v>
      </c>
      <c r="D2992" s="390">
        <v>12</v>
      </c>
      <c r="E2992" s="390" t="s">
        <v>1160</v>
      </c>
      <c r="F2992" t="str">
        <f t="shared" si="93"/>
        <v>ДА</v>
      </c>
    </row>
    <row r="2993" spans="1:6">
      <c r="A2993" t="str">
        <f t="shared" si="92"/>
        <v>78AlenaStar1993</v>
      </c>
      <c r="B2993" s="390" t="s">
        <v>409</v>
      </c>
      <c r="C2993" s="390">
        <v>78</v>
      </c>
      <c r="D2993" s="390">
        <v>12</v>
      </c>
      <c r="E2993" s="390" t="s">
        <v>1161</v>
      </c>
      <c r="F2993" t="str">
        <f t="shared" si="93"/>
        <v>ДА</v>
      </c>
    </row>
    <row r="2994" spans="1:6">
      <c r="A2994" t="str">
        <f t="shared" si="92"/>
        <v>73AlenaStar1993</v>
      </c>
      <c r="B2994" s="390" t="s">
        <v>409</v>
      </c>
      <c r="C2994" s="390">
        <v>73</v>
      </c>
      <c r="D2994" s="390">
        <v>12</v>
      </c>
      <c r="E2994" s="390" t="s">
        <v>1162</v>
      </c>
      <c r="F2994" t="str">
        <f t="shared" si="93"/>
        <v>ДА</v>
      </c>
    </row>
    <row r="2995" spans="1:6">
      <c r="A2995" t="str">
        <f t="shared" si="92"/>
        <v>72AlenaStar1993</v>
      </c>
      <c r="B2995" s="390" t="s">
        <v>409</v>
      </c>
      <c r="C2995" s="390">
        <v>72</v>
      </c>
      <c r="D2995" s="390">
        <v>12</v>
      </c>
      <c r="E2995" s="390" t="s">
        <v>1163</v>
      </c>
      <c r="F2995" t="str">
        <f t="shared" si="93"/>
        <v>ДА</v>
      </c>
    </row>
    <row r="2996" spans="1:6">
      <c r="A2996" t="str">
        <f t="shared" si="92"/>
        <v>77AlenaStar1993</v>
      </c>
      <c r="B2996" s="390" t="s">
        <v>409</v>
      </c>
      <c r="C2996" s="390">
        <v>77</v>
      </c>
      <c r="D2996" s="390">
        <v>12</v>
      </c>
      <c r="E2996" s="390" t="s">
        <v>1164</v>
      </c>
      <c r="F2996" t="str">
        <f t="shared" si="93"/>
        <v>ДА</v>
      </c>
    </row>
    <row r="2997" spans="1:6">
      <c r="A2997" t="str">
        <f t="shared" si="92"/>
        <v>71kameneva@inbox.ru</v>
      </c>
      <c r="B2997" s="390" t="s">
        <v>406</v>
      </c>
      <c r="C2997" s="390">
        <v>71</v>
      </c>
      <c r="D2997" s="390">
        <v>12</v>
      </c>
      <c r="E2997" s="390" t="s">
        <v>1165</v>
      </c>
      <c r="F2997" t="str">
        <f t="shared" si="93"/>
        <v>ДА</v>
      </c>
    </row>
    <row r="2998" spans="1:6">
      <c r="A2998" t="str">
        <f t="shared" si="92"/>
        <v>72kameneva@inbox.ru</v>
      </c>
      <c r="B2998" s="390" t="s">
        <v>406</v>
      </c>
      <c r="C2998" s="390">
        <v>72</v>
      </c>
      <c r="D2998" s="390">
        <v>12</v>
      </c>
      <c r="E2998" s="390" t="s">
        <v>1166</v>
      </c>
      <c r="F2998" t="str">
        <f t="shared" si="93"/>
        <v>ДА</v>
      </c>
    </row>
    <row r="2999" spans="1:6" ht="30">
      <c r="A2999" t="str">
        <f t="shared" si="92"/>
        <v>79kameneva@inbox.ru</v>
      </c>
      <c r="B2999" s="390" t="s">
        <v>406</v>
      </c>
      <c r="C2999" s="390">
        <v>79</v>
      </c>
      <c r="D2999" s="390">
        <v>12</v>
      </c>
      <c r="E2999" s="390" t="s">
        <v>1167</v>
      </c>
      <c r="F2999" t="str">
        <f t="shared" si="93"/>
        <v>ДА</v>
      </c>
    </row>
    <row r="3000" spans="1:6">
      <c r="A3000" t="str">
        <f t="shared" si="92"/>
        <v>78kameneva@inbox.ru</v>
      </c>
      <c r="B3000" s="390" t="s">
        <v>406</v>
      </c>
      <c r="C3000" s="390">
        <v>78</v>
      </c>
      <c r="D3000" s="390">
        <v>12</v>
      </c>
      <c r="E3000" s="390" t="s">
        <v>1168</v>
      </c>
      <c r="F3000" t="str">
        <f t="shared" si="93"/>
        <v>ДА</v>
      </c>
    </row>
    <row r="3001" spans="1:6">
      <c r="A3001" t="str">
        <f t="shared" si="92"/>
        <v>73kameneva@inbox.ru</v>
      </c>
      <c r="B3001" s="390" t="s">
        <v>406</v>
      </c>
      <c r="C3001" s="390">
        <v>73</v>
      </c>
      <c r="D3001" s="390">
        <v>12</v>
      </c>
      <c r="E3001" s="390" t="s">
        <v>1169</v>
      </c>
      <c r="F3001" t="str">
        <f t="shared" si="93"/>
        <v>ДА</v>
      </c>
    </row>
    <row r="3002" spans="1:6">
      <c r="A3002" t="str">
        <f t="shared" si="92"/>
        <v>77kameneva@inbox.ru</v>
      </c>
      <c r="B3002" s="390" t="s">
        <v>406</v>
      </c>
      <c r="C3002" s="390">
        <v>77</v>
      </c>
      <c r="D3002" s="390">
        <v>12</v>
      </c>
      <c r="E3002" s="390" t="s">
        <v>235</v>
      </c>
      <c r="F3002" t="str">
        <f t="shared" si="93"/>
        <v>ДА</v>
      </c>
    </row>
    <row r="3003" spans="1:6">
      <c r="A3003" t="str">
        <f t="shared" si="92"/>
        <v>79YYUUYY</v>
      </c>
      <c r="B3003" s="390" t="s">
        <v>415</v>
      </c>
      <c r="C3003" s="390">
        <v>79</v>
      </c>
      <c r="D3003" s="390">
        <v>12</v>
      </c>
      <c r="E3003" s="390" t="s">
        <v>1170</v>
      </c>
      <c r="F3003" t="str">
        <f t="shared" si="93"/>
        <v>ДА</v>
      </c>
    </row>
    <row r="3004" spans="1:6">
      <c r="A3004" t="str">
        <f t="shared" si="92"/>
        <v>73YYUUYY</v>
      </c>
      <c r="B3004" s="390" t="s">
        <v>415</v>
      </c>
      <c r="C3004" s="390">
        <v>73</v>
      </c>
      <c r="D3004" s="390">
        <v>12</v>
      </c>
      <c r="E3004" s="390" t="s">
        <v>1171</v>
      </c>
      <c r="F3004" t="str">
        <f t="shared" si="93"/>
        <v>ДА</v>
      </c>
    </row>
    <row r="3005" spans="1:6">
      <c r="A3005" t="str">
        <f t="shared" si="92"/>
        <v>77YYUUYY</v>
      </c>
      <c r="B3005" s="390" t="s">
        <v>415</v>
      </c>
      <c r="C3005" s="390">
        <v>77</v>
      </c>
      <c r="D3005" s="390">
        <v>12</v>
      </c>
      <c r="E3005" s="390" t="s">
        <v>1049</v>
      </c>
      <c r="F3005" t="str">
        <f t="shared" si="93"/>
        <v>ДА</v>
      </c>
    </row>
    <row r="3006" spans="1:6">
      <c r="A3006" t="str">
        <f t="shared" si="92"/>
        <v>78YYUUYY</v>
      </c>
      <c r="B3006" s="390" t="s">
        <v>415</v>
      </c>
      <c r="C3006" s="390">
        <v>78</v>
      </c>
      <c r="D3006" s="390">
        <v>12</v>
      </c>
      <c r="E3006" s="390" t="s">
        <v>1172</v>
      </c>
      <c r="F3006" t="str">
        <f t="shared" si="93"/>
        <v>ДА</v>
      </c>
    </row>
    <row r="3007" spans="1:6">
      <c r="A3007" t="str">
        <f t="shared" si="92"/>
        <v>71YYUUYY</v>
      </c>
      <c r="B3007" s="390" t="s">
        <v>415</v>
      </c>
      <c r="C3007" s="390">
        <v>71</v>
      </c>
      <c r="D3007" s="390">
        <v>12</v>
      </c>
      <c r="E3007" s="390" t="s">
        <v>1173</v>
      </c>
      <c r="F3007" t="str">
        <f t="shared" si="93"/>
        <v>ДА</v>
      </c>
    </row>
    <row r="3008" spans="1:6">
      <c r="A3008" t="str">
        <f t="shared" si="92"/>
        <v>72YYUUYY</v>
      </c>
      <c r="B3008" s="390" t="s">
        <v>415</v>
      </c>
      <c r="C3008" s="390">
        <v>72</v>
      </c>
      <c r="D3008" s="390">
        <v>12</v>
      </c>
      <c r="E3008" s="390" t="s">
        <v>1174</v>
      </c>
      <c r="F3008" t="str">
        <f t="shared" si="93"/>
        <v>ДА</v>
      </c>
    </row>
    <row r="3009" spans="1:6">
      <c r="A3009" t="str">
        <f t="shared" si="92"/>
        <v>79gri-gri</v>
      </c>
      <c r="B3009" s="390" t="s">
        <v>425</v>
      </c>
      <c r="C3009" s="390">
        <v>79</v>
      </c>
      <c r="D3009" s="390">
        <v>12</v>
      </c>
      <c r="E3009" s="390" t="s">
        <v>1175</v>
      </c>
      <c r="F3009" t="str">
        <f t="shared" si="93"/>
        <v>ДА</v>
      </c>
    </row>
    <row r="3010" spans="1:6">
      <c r="A3010" t="str">
        <f t="shared" si="92"/>
        <v>73gri-gri</v>
      </c>
      <c r="B3010" s="390" t="s">
        <v>425</v>
      </c>
      <c r="C3010" s="390">
        <v>73</v>
      </c>
      <c r="D3010" s="390">
        <v>12</v>
      </c>
      <c r="E3010" s="390" t="s">
        <v>1176</v>
      </c>
      <c r="F3010" t="str">
        <f t="shared" si="93"/>
        <v>ДА</v>
      </c>
    </row>
    <row r="3011" spans="1:6">
      <c r="A3011" t="str">
        <f t="shared" ref="A3011:A3074" si="94">CONCATENATE(C3011,B3011)</f>
        <v>72gri-gri</v>
      </c>
      <c r="B3011" s="390" t="s">
        <v>425</v>
      </c>
      <c r="C3011" s="390">
        <v>72</v>
      </c>
      <c r="D3011" s="390">
        <v>12</v>
      </c>
      <c r="E3011" s="390" t="s">
        <v>1177</v>
      </c>
      <c r="F3011" t="str">
        <f t="shared" ref="F3011:F3074" si="95">IF(ISBLANK(E3011),"НЕТ","ДА")</f>
        <v>ДА</v>
      </c>
    </row>
    <row r="3012" spans="1:6">
      <c r="A3012" t="str">
        <f t="shared" si="94"/>
        <v>87gri-gri</v>
      </c>
      <c r="B3012" s="390" t="s">
        <v>425</v>
      </c>
      <c r="C3012" s="390">
        <v>87</v>
      </c>
      <c r="D3012" s="390">
        <v>12</v>
      </c>
      <c r="E3012" s="390" t="s">
        <v>1178</v>
      </c>
      <c r="F3012" t="str">
        <f t="shared" si="95"/>
        <v>ДА</v>
      </c>
    </row>
    <row r="3013" spans="1:6">
      <c r="A3013" t="str">
        <f t="shared" si="94"/>
        <v>27gri-gri</v>
      </c>
      <c r="B3013" s="390" t="s">
        <v>425</v>
      </c>
      <c r="C3013" s="390">
        <v>27</v>
      </c>
      <c r="D3013" s="390">
        <v>12</v>
      </c>
      <c r="E3013" s="390" t="s">
        <v>1179</v>
      </c>
      <c r="F3013" t="str">
        <f t="shared" si="95"/>
        <v>ДА</v>
      </c>
    </row>
    <row r="3014" spans="1:6">
      <c r="A3014" t="str">
        <f t="shared" si="94"/>
        <v>77gri-gri</v>
      </c>
      <c r="B3014" s="390" t="s">
        <v>425</v>
      </c>
      <c r="C3014" s="390">
        <v>77</v>
      </c>
      <c r="D3014" s="390">
        <v>12</v>
      </c>
      <c r="E3014" s="390" t="s">
        <v>1180</v>
      </c>
      <c r="F3014" t="str">
        <f t="shared" si="95"/>
        <v>ДА</v>
      </c>
    </row>
    <row r="3015" spans="1:6">
      <c r="A3015" t="str">
        <f t="shared" si="94"/>
        <v>18gri-gri</v>
      </c>
      <c r="B3015" s="390" t="s">
        <v>425</v>
      </c>
      <c r="C3015" s="390">
        <v>18</v>
      </c>
      <c r="D3015" s="390">
        <v>12</v>
      </c>
      <c r="E3015" s="390" t="s">
        <v>1181</v>
      </c>
      <c r="F3015" t="str">
        <f t="shared" si="95"/>
        <v>ДА</v>
      </c>
    </row>
    <row r="3016" spans="1:6">
      <c r="A3016" t="str">
        <f t="shared" si="94"/>
        <v>52gri-gri</v>
      </c>
      <c r="B3016" s="390" t="s">
        <v>425</v>
      </c>
      <c r="C3016" s="390">
        <v>52</v>
      </c>
      <c r="D3016" s="390">
        <v>12</v>
      </c>
      <c r="E3016" s="390" t="s">
        <v>2</v>
      </c>
      <c r="F3016" t="str">
        <f t="shared" si="95"/>
        <v>ДА</v>
      </c>
    </row>
    <row r="3017" spans="1:6">
      <c r="A3017" t="str">
        <f t="shared" si="94"/>
        <v>71gri-gri</v>
      </c>
      <c r="B3017" s="390" t="s">
        <v>425</v>
      </c>
      <c r="C3017" s="390">
        <v>71</v>
      </c>
      <c r="D3017" s="390">
        <v>12</v>
      </c>
      <c r="E3017" s="390" t="s">
        <v>1182</v>
      </c>
      <c r="F3017" t="str">
        <f t="shared" si="95"/>
        <v>ДА</v>
      </c>
    </row>
    <row r="3018" spans="1:6">
      <c r="A3018" t="str">
        <f t="shared" si="94"/>
        <v>78gri-gri</v>
      </c>
      <c r="B3018" s="390" t="s">
        <v>425</v>
      </c>
      <c r="C3018" s="390">
        <v>78</v>
      </c>
      <c r="D3018" s="390">
        <v>12</v>
      </c>
      <c r="E3018" s="390" t="s">
        <v>1183</v>
      </c>
      <c r="F3018" t="str">
        <f t="shared" si="95"/>
        <v>ДА</v>
      </c>
    </row>
    <row r="3019" spans="1:6">
      <c r="A3019" t="str">
        <f t="shared" si="94"/>
        <v>86gri-gri</v>
      </c>
      <c r="B3019" s="390" t="s">
        <v>425</v>
      </c>
      <c r="C3019" s="390">
        <v>86</v>
      </c>
      <c r="D3019" s="390">
        <v>12</v>
      </c>
      <c r="E3019" s="390" t="s">
        <v>1184</v>
      </c>
      <c r="F3019" t="str">
        <f t="shared" si="95"/>
        <v>ДА</v>
      </c>
    </row>
    <row r="3020" spans="1:6">
      <c r="A3020" t="str">
        <f t="shared" si="94"/>
        <v>73lenathebest2</v>
      </c>
      <c r="B3020" s="390" t="s">
        <v>422</v>
      </c>
      <c r="C3020" s="390">
        <v>73</v>
      </c>
      <c r="D3020" s="390">
        <v>12</v>
      </c>
      <c r="E3020" s="390" t="s">
        <v>1185</v>
      </c>
      <c r="F3020" t="str">
        <f t="shared" si="95"/>
        <v>ДА</v>
      </c>
    </row>
    <row r="3021" spans="1:6">
      <c r="A3021" t="str">
        <f t="shared" si="94"/>
        <v>79lenathebest2</v>
      </c>
      <c r="B3021" s="390" t="s">
        <v>422</v>
      </c>
      <c r="C3021" s="390">
        <v>79</v>
      </c>
      <c r="D3021" s="390">
        <v>12</v>
      </c>
      <c r="E3021" s="390" t="s">
        <v>1186</v>
      </c>
      <c r="F3021" t="str">
        <f t="shared" si="95"/>
        <v>ДА</v>
      </c>
    </row>
    <row r="3022" spans="1:6">
      <c r="A3022" t="str">
        <f t="shared" si="94"/>
        <v>72lenathebest2</v>
      </c>
      <c r="B3022" s="390" t="s">
        <v>422</v>
      </c>
      <c r="C3022" s="390">
        <v>72</v>
      </c>
      <c r="D3022" s="390">
        <v>12</v>
      </c>
      <c r="E3022" s="390" t="s">
        <v>1187</v>
      </c>
      <c r="F3022" t="str">
        <f t="shared" si="95"/>
        <v>ДА</v>
      </c>
    </row>
    <row r="3023" spans="1:6">
      <c r="A3023" t="str">
        <f t="shared" si="94"/>
        <v>75lenathebest2</v>
      </c>
      <c r="B3023" s="390" t="s">
        <v>422</v>
      </c>
      <c r="C3023" s="390">
        <v>75</v>
      </c>
      <c r="D3023" s="390">
        <v>12</v>
      </c>
      <c r="E3023" s="390" t="s">
        <v>1188</v>
      </c>
      <c r="F3023" t="str">
        <f t="shared" si="95"/>
        <v>ДА</v>
      </c>
    </row>
    <row r="3024" spans="1:6">
      <c r="A3024" t="str">
        <f t="shared" si="94"/>
        <v>77lenathebest2</v>
      </c>
      <c r="B3024" s="390" t="s">
        <v>422</v>
      </c>
      <c r="C3024" s="390">
        <v>77</v>
      </c>
      <c r="D3024" s="390">
        <v>12</v>
      </c>
      <c r="E3024" s="390" t="s">
        <v>1189</v>
      </c>
      <c r="F3024" t="str">
        <f t="shared" si="95"/>
        <v>ДА</v>
      </c>
    </row>
    <row r="3025" spans="1:6">
      <c r="A3025" t="str">
        <f t="shared" si="94"/>
        <v>78lenathebest2</v>
      </c>
      <c r="B3025" s="390" t="s">
        <v>422</v>
      </c>
      <c r="C3025" s="390">
        <v>78</v>
      </c>
      <c r="D3025" s="390">
        <v>12</v>
      </c>
      <c r="E3025" s="390" t="s">
        <v>1190</v>
      </c>
      <c r="F3025" t="str">
        <f t="shared" si="95"/>
        <v>ДА</v>
      </c>
    </row>
    <row r="3026" spans="1:6">
      <c r="A3026" t="str">
        <f t="shared" si="94"/>
        <v>71lenathebest2</v>
      </c>
      <c r="B3026" s="390" t="s">
        <v>422</v>
      </c>
      <c r="C3026" s="390">
        <v>71</v>
      </c>
      <c r="D3026" s="390">
        <v>12</v>
      </c>
      <c r="E3026" s="390" t="s">
        <v>1191</v>
      </c>
      <c r="F3026" t="str">
        <f t="shared" si="95"/>
        <v>ДА</v>
      </c>
    </row>
    <row r="3027" spans="1:6">
      <c r="A3027" t="str">
        <f t="shared" si="94"/>
        <v>147lenathebest2</v>
      </c>
      <c r="B3027" s="390" t="s">
        <v>422</v>
      </c>
      <c r="C3027" s="390">
        <v>147</v>
      </c>
      <c r="D3027" s="390">
        <v>12</v>
      </c>
      <c r="E3027" s="390" t="s">
        <v>1192</v>
      </c>
      <c r="F3027" t="str">
        <f t="shared" si="95"/>
        <v>ДА</v>
      </c>
    </row>
    <row r="3028" spans="1:6">
      <c r="A3028" t="str">
        <f t="shared" si="94"/>
        <v>34lenathebest2</v>
      </c>
      <c r="B3028" s="390" t="s">
        <v>422</v>
      </c>
      <c r="C3028" s="390">
        <v>34</v>
      </c>
      <c r="D3028" s="390">
        <v>12</v>
      </c>
      <c r="E3028" s="390" t="s">
        <v>1193</v>
      </c>
      <c r="F3028" t="str">
        <f t="shared" si="95"/>
        <v>ДА</v>
      </c>
    </row>
    <row r="3029" spans="1:6">
      <c r="A3029" t="str">
        <f t="shared" si="94"/>
        <v>71yantsen73@gmail.com</v>
      </c>
      <c r="B3029" s="390" t="s">
        <v>411</v>
      </c>
      <c r="C3029" s="390">
        <v>71</v>
      </c>
      <c r="D3029" s="390">
        <v>12</v>
      </c>
      <c r="E3029" s="390" t="s">
        <v>1194</v>
      </c>
      <c r="F3029" t="str">
        <f t="shared" si="95"/>
        <v>ДА</v>
      </c>
    </row>
    <row r="3030" spans="1:6" ht="30">
      <c r="A3030" t="str">
        <f t="shared" si="94"/>
        <v>73yantsen73@gmail.com</v>
      </c>
      <c r="B3030" s="390" t="s">
        <v>411</v>
      </c>
      <c r="C3030" s="390">
        <v>73</v>
      </c>
      <c r="D3030" s="390">
        <v>12</v>
      </c>
      <c r="E3030" s="390" t="s">
        <v>1195</v>
      </c>
      <c r="F3030" t="str">
        <f t="shared" si="95"/>
        <v>ДА</v>
      </c>
    </row>
    <row r="3031" spans="1:6">
      <c r="A3031" t="str">
        <f t="shared" si="94"/>
        <v>79yantsen73@gmail.com</v>
      </c>
      <c r="B3031" s="390" t="s">
        <v>411</v>
      </c>
      <c r="C3031" s="390">
        <v>79</v>
      </c>
      <c r="D3031" s="390">
        <v>12</v>
      </c>
      <c r="E3031" s="390" t="s">
        <v>1196</v>
      </c>
      <c r="F3031" t="str">
        <f t="shared" si="95"/>
        <v>ДА</v>
      </c>
    </row>
    <row r="3032" spans="1:6">
      <c r="A3032" t="str">
        <f t="shared" si="94"/>
        <v>72yantsen73@gmail.com</v>
      </c>
      <c r="B3032" s="390" t="s">
        <v>411</v>
      </c>
      <c r="C3032" s="390">
        <v>72</v>
      </c>
      <c r="D3032" s="390">
        <v>12</v>
      </c>
      <c r="E3032" s="390" t="s">
        <v>1197</v>
      </c>
      <c r="F3032" t="str">
        <f t="shared" si="95"/>
        <v>ДА</v>
      </c>
    </row>
    <row r="3033" spans="1:6">
      <c r="A3033" t="str">
        <f t="shared" si="94"/>
        <v>77yantsen73@gmail.com</v>
      </c>
      <c r="B3033" s="390" t="s">
        <v>411</v>
      </c>
      <c r="C3033" s="390">
        <v>77</v>
      </c>
      <c r="D3033" s="390">
        <v>12</v>
      </c>
      <c r="E3033" s="390" t="s">
        <v>1198</v>
      </c>
      <c r="F3033" t="str">
        <f t="shared" si="95"/>
        <v>ДА</v>
      </c>
    </row>
    <row r="3034" spans="1:6">
      <c r="A3034" t="str">
        <f t="shared" si="94"/>
        <v>78yantsen73@gmail.com</v>
      </c>
      <c r="B3034" s="390" t="s">
        <v>411</v>
      </c>
      <c r="C3034" s="390">
        <v>78</v>
      </c>
      <c r="D3034" s="390">
        <v>12</v>
      </c>
      <c r="E3034" s="390" t="s">
        <v>1199</v>
      </c>
      <c r="F3034" t="str">
        <f t="shared" si="95"/>
        <v>ДА</v>
      </c>
    </row>
    <row r="3035" spans="1:6">
      <c r="A3035" t="str">
        <f t="shared" si="94"/>
        <v>79Angelika.d</v>
      </c>
      <c r="B3035" s="390" t="s">
        <v>1810</v>
      </c>
      <c r="C3035" s="390">
        <v>79</v>
      </c>
      <c r="D3035" s="390">
        <v>12</v>
      </c>
      <c r="E3035" s="390" t="s">
        <v>1811</v>
      </c>
      <c r="F3035" t="str">
        <f t="shared" si="95"/>
        <v>ДА</v>
      </c>
    </row>
    <row r="3036" spans="1:6">
      <c r="A3036" t="str">
        <f t="shared" si="94"/>
        <v>138Angelika.d</v>
      </c>
      <c r="B3036" s="390" t="s">
        <v>1810</v>
      </c>
      <c r="C3036" s="390">
        <v>138</v>
      </c>
      <c r="D3036" s="390">
        <v>9</v>
      </c>
      <c r="E3036" s="390" t="s">
        <v>1188</v>
      </c>
      <c r="F3036" t="str">
        <f t="shared" si="95"/>
        <v>ДА</v>
      </c>
    </row>
    <row r="3037" spans="1:6">
      <c r="A3037" t="str">
        <f t="shared" si="94"/>
        <v>71Angelika.d</v>
      </c>
      <c r="B3037" s="390" t="s">
        <v>1810</v>
      </c>
      <c r="C3037" s="390">
        <v>71</v>
      </c>
      <c r="D3037" s="390">
        <v>12</v>
      </c>
      <c r="E3037" s="390" t="s">
        <v>1812</v>
      </c>
      <c r="F3037" t="str">
        <f t="shared" si="95"/>
        <v>ДА</v>
      </c>
    </row>
    <row r="3038" spans="1:6">
      <c r="A3038" t="str">
        <f t="shared" si="94"/>
        <v>73Angelika.d</v>
      </c>
      <c r="B3038" s="390" t="s">
        <v>1810</v>
      </c>
      <c r="C3038" s="390">
        <v>73</v>
      </c>
      <c r="D3038" s="390">
        <v>12</v>
      </c>
      <c r="E3038" s="390" t="s">
        <v>1813</v>
      </c>
      <c r="F3038" t="str">
        <f t="shared" si="95"/>
        <v>ДА</v>
      </c>
    </row>
    <row r="3039" spans="1:6">
      <c r="A3039" t="str">
        <f t="shared" si="94"/>
        <v>72Angelika.d</v>
      </c>
      <c r="B3039" s="390" t="s">
        <v>1810</v>
      </c>
      <c r="C3039" s="390">
        <v>72</v>
      </c>
      <c r="D3039" s="390">
        <v>12</v>
      </c>
      <c r="E3039" s="390" t="s">
        <v>1814</v>
      </c>
      <c r="F3039" t="str">
        <f t="shared" si="95"/>
        <v>ДА</v>
      </c>
    </row>
    <row r="3040" spans="1:6">
      <c r="A3040" t="str">
        <f t="shared" si="94"/>
        <v>77Angelika.d</v>
      </c>
      <c r="B3040" s="390" t="s">
        <v>1810</v>
      </c>
      <c r="C3040" s="390">
        <v>77</v>
      </c>
      <c r="D3040" s="390">
        <v>12</v>
      </c>
      <c r="E3040" s="390" t="s">
        <v>1815</v>
      </c>
      <c r="F3040" t="str">
        <f t="shared" si="95"/>
        <v>ДА</v>
      </c>
    </row>
    <row r="3041" spans="1:6">
      <c r="A3041" t="str">
        <f t="shared" si="94"/>
        <v>78Angelika.d</v>
      </c>
      <c r="B3041" s="390" t="s">
        <v>1810</v>
      </c>
      <c r="C3041" s="390">
        <v>78</v>
      </c>
      <c r="D3041" s="390">
        <v>12</v>
      </c>
      <c r="E3041" s="390" t="s">
        <v>1816</v>
      </c>
      <c r="F3041" t="str">
        <f t="shared" si="95"/>
        <v>ДА</v>
      </c>
    </row>
    <row r="3042" spans="1:6">
      <c r="A3042" t="str">
        <f t="shared" si="94"/>
        <v>79Katya.kazakova</v>
      </c>
      <c r="B3042" s="390" t="s">
        <v>1817</v>
      </c>
      <c r="C3042" s="390">
        <v>79</v>
      </c>
      <c r="D3042" s="390">
        <v>8</v>
      </c>
      <c r="E3042" s="390"/>
      <c r="F3042" t="str">
        <f t="shared" si="95"/>
        <v>НЕТ</v>
      </c>
    </row>
    <row r="3043" spans="1:6">
      <c r="A3043" t="str">
        <f t="shared" si="94"/>
        <v>17Katya.kazakova</v>
      </c>
      <c r="B3043" s="390" t="s">
        <v>1817</v>
      </c>
      <c r="C3043" s="390">
        <v>17</v>
      </c>
      <c r="D3043" s="390">
        <v>10</v>
      </c>
      <c r="E3043" s="390"/>
      <c r="F3043" t="str">
        <f t="shared" si="95"/>
        <v>НЕТ</v>
      </c>
    </row>
    <row r="3044" spans="1:6" ht="45">
      <c r="A3044" t="str">
        <f t="shared" si="94"/>
        <v>20Katya.kazakova</v>
      </c>
      <c r="B3044" s="390" t="s">
        <v>1817</v>
      </c>
      <c r="C3044" s="390">
        <v>20</v>
      </c>
      <c r="D3044" s="390">
        <v>12</v>
      </c>
      <c r="E3044" s="390" t="s">
        <v>1818</v>
      </c>
      <c r="F3044" t="str">
        <f t="shared" si="95"/>
        <v>ДА</v>
      </c>
    </row>
    <row r="3045" spans="1:6">
      <c r="A3045" t="str">
        <f t="shared" si="94"/>
        <v>156Katya.kazakova</v>
      </c>
      <c r="B3045" s="390" t="s">
        <v>1817</v>
      </c>
      <c r="C3045" s="390">
        <v>156</v>
      </c>
      <c r="D3045" s="390">
        <v>12</v>
      </c>
      <c r="E3045" s="390"/>
      <c r="F3045" t="str">
        <f t="shared" si="95"/>
        <v>НЕТ</v>
      </c>
    </row>
    <row r="3046" spans="1:6">
      <c r="A3046" t="str">
        <f t="shared" si="94"/>
        <v>18Katya.kazakova</v>
      </c>
      <c r="B3046" s="390" t="s">
        <v>1817</v>
      </c>
      <c r="C3046" s="390">
        <v>18</v>
      </c>
      <c r="D3046" s="390">
        <v>12</v>
      </c>
      <c r="E3046" s="390"/>
      <c r="F3046" t="str">
        <f t="shared" si="95"/>
        <v>НЕТ</v>
      </c>
    </row>
    <row r="3047" spans="1:6">
      <c r="A3047" t="str">
        <f t="shared" si="94"/>
        <v>86Katya.kazakova</v>
      </c>
      <c r="B3047" s="390" t="s">
        <v>1817</v>
      </c>
      <c r="C3047" s="390">
        <v>86</v>
      </c>
      <c r="D3047" s="390">
        <v>10</v>
      </c>
      <c r="E3047" s="390"/>
      <c r="F3047" t="str">
        <f t="shared" si="95"/>
        <v>НЕТ</v>
      </c>
    </row>
    <row r="3048" spans="1:6" ht="30">
      <c r="A3048" t="str">
        <f t="shared" si="94"/>
        <v>19Katya.kazakova</v>
      </c>
      <c r="B3048" s="390" t="s">
        <v>1817</v>
      </c>
      <c r="C3048" s="390">
        <v>19</v>
      </c>
      <c r="D3048" s="390">
        <v>12</v>
      </c>
      <c r="E3048" s="390" t="s">
        <v>1819</v>
      </c>
      <c r="F3048" t="str">
        <f t="shared" si="95"/>
        <v>ДА</v>
      </c>
    </row>
    <row r="3049" spans="1:6">
      <c r="A3049" t="str">
        <f t="shared" si="94"/>
        <v>142lubsan81</v>
      </c>
      <c r="B3049" s="390" t="s">
        <v>1820</v>
      </c>
      <c r="C3049" s="390">
        <v>142</v>
      </c>
      <c r="D3049" s="390">
        <v>12</v>
      </c>
      <c r="E3049" s="390"/>
      <c r="F3049" t="str">
        <f t="shared" si="95"/>
        <v>НЕТ</v>
      </c>
    </row>
    <row r="3050" spans="1:6">
      <c r="A3050" t="str">
        <f t="shared" si="94"/>
        <v>59lubsan81</v>
      </c>
      <c r="B3050" s="390" t="s">
        <v>1820</v>
      </c>
      <c r="C3050" s="390">
        <v>59</v>
      </c>
      <c r="D3050" s="390">
        <v>10</v>
      </c>
      <c r="E3050" s="390"/>
      <c r="F3050" t="str">
        <f t="shared" si="95"/>
        <v>НЕТ</v>
      </c>
    </row>
    <row r="3051" spans="1:6">
      <c r="A3051" t="str">
        <f t="shared" si="94"/>
        <v>136lubsan81</v>
      </c>
      <c r="B3051" s="390" t="s">
        <v>1820</v>
      </c>
      <c r="C3051" s="390">
        <v>136</v>
      </c>
      <c r="D3051" s="390">
        <v>10</v>
      </c>
      <c r="E3051" s="390"/>
      <c r="F3051" t="str">
        <f t="shared" si="95"/>
        <v>НЕТ</v>
      </c>
    </row>
    <row r="3052" spans="1:6">
      <c r="A3052" t="str">
        <f t="shared" si="94"/>
        <v>141lubsan81</v>
      </c>
      <c r="B3052" s="390" t="s">
        <v>1820</v>
      </c>
      <c r="C3052" s="390">
        <v>141</v>
      </c>
      <c r="D3052" s="390">
        <v>10</v>
      </c>
      <c r="E3052" s="390"/>
      <c r="F3052" t="str">
        <f t="shared" si="95"/>
        <v>НЕТ</v>
      </c>
    </row>
    <row r="3053" spans="1:6">
      <c r="A3053" t="str">
        <f t="shared" si="94"/>
        <v>20lubsan81</v>
      </c>
      <c r="B3053" s="390" t="s">
        <v>1820</v>
      </c>
      <c r="C3053" s="390">
        <v>20</v>
      </c>
      <c r="D3053" s="390">
        <v>10</v>
      </c>
      <c r="E3053" s="390"/>
      <c r="F3053" t="str">
        <f t="shared" si="95"/>
        <v>НЕТ</v>
      </c>
    </row>
    <row r="3054" spans="1:6">
      <c r="A3054" t="str">
        <f t="shared" si="94"/>
        <v>138lubsan81</v>
      </c>
      <c r="B3054" s="390" t="s">
        <v>1820</v>
      </c>
      <c r="C3054" s="390">
        <v>138</v>
      </c>
      <c r="D3054" s="390">
        <v>10</v>
      </c>
      <c r="E3054" s="390"/>
      <c r="F3054" t="str">
        <f t="shared" si="95"/>
        <v>НЕТ</v>
      </c>
    </row>
    <row r="3055" spans="1:6">
      <c r="A3055" t="str">
        <f t="shared" si="94"/>
        <v>143lubsan81</v>
      </c>
      <c r="B3055" s="390" t="s">
        <v>1820</v>
      </c>
      <c r="C3055" s="390">
        <v>143</v>
      </c>
      <c r="D3055" s="390">
        <v>10</v>
      </c>
      <c r="E3055" s="390"/>
      <c r="F3055" t="str">
        <f t="shared" si="95"/>
        <v>НЕТ</v>
      </c>
    </row>
    <row r="3056" spans="1:6">
      <c r="A3056" t="str">
        <f t="shared" si="94"/>
        <v>19lubsan81</v>
      </c>
      <c r="B3056" s="390" t="s">
        <v>1820</v>
      </c>
      <c r="C3056" s="390">
        <v>19</v>
      </c>
      <c r="D3056" s="390">
        <v>12</v>
      </c>
      <c r="E3056" s="390"/>
      <c r="F3056" t="str">
        <f t="shared" si="95"/>
        <v>НЕТ</v>
      </c>
    </row>
    <row r="3057" spans="1:6">
      <c r="A3057" t="str">
        <f t="shared" si="94"/>
        <v>108lubsan81</v>
      </c>
      <c r="B3057" s="390" t="s">
        <v>1820</v>
      </c>
      <c r="C3057" s="390">
        <v>108</v>
      </c>
      <c r="D3057" s="390">
        <v>12</v>
      </c>
      <c r="E3057" s="390"/>
      <c r="F3057" t="str">
        <f t="shared" si="95"/>
        <v>НЕТ</v>
      </c>
    </row>
    <row r="3058" spans="1:6">
      <c r="A3058" t="str">
        <f t="shared" si="94"/>
        <v>49lubsan81</v>
      </c>
      <c r="B3058" s="390" t="s">
        <v>1820</v>
      </c>
      <c r="C3058" s="390">
        <v>49</v>
      </c>
      <c r="D3058" s="390">
        <v>10</v>
      </c>
      <c r="E3058" s="390"/>
      <c r="F3058" t="str">
        <f t="shared" si="95"/>
        <v>НЕТ</v>
      </c>
    </row>
    <row r="3059" spans="1:6">
      <c r="A3059" t="str">
        <f t="shared" si="94"/>
        <v>137lubsan81</v>
      </c>
      <c r="B3059" s="390" t="s">
        <v>1820</v>
      </c>
      <c r="C3059" s="390">
        <v>137</v>
      </c>
      <c r="D3059" s="390">
        <v>10</v>
      </c>
      <c r="E3059" s="390"/>
      <c r="F3059" t="str">
        <f t="shared" si="95"/>
        <v>НЕТ</v>
      </c>
    </row>
    <row r="3060" spans="1:6">
      <c r="A3060" t="str">
        <f t="shared" si="94"/>
        <v>13lubsan81</v>
      </c>
      <c r="B3060" s="390" t="s">
        <v>1820</v>
      </c>
      <c r="C3060" s="390">
        <v>13</v>
      </c>
      <c r="D3060" s="390">
        <v>10</v>
      </c>
      <c r="E3060" s="390"/>
      <c r="F3060" t="str">
        <f t="shared" si="95"/>
        <v>НЕТ</v>
      </c>
    </row>
    <row r="3061" spans="1:6">
      <c r="A3061" t="str">
        <f t="shared" si="94"/>
        <v>24lubsan81</v>
      </c>
      <c r="B3061" s="390" t="s">
        <v>1820</v>
      </c>
      <c r="C3061" s="390">
        <v>24</v>
      </c>
      <c r="D3061" s="390">
        <v>12</v>
      </c>
      <c r="E3061" s="390"/>
      <c r="F3061" t="str">
        <f t="shared" si="95"/>
        <v>НЕТ</v>
      </c>
    </row>
    <row r="3062" spans="1:6">
      <c r="A3062" t="str">
        <f t="shared" si="94"/>
        <v>31lubsan81</v>
      </c>
      <c r="B3062" s="390" t="s">
        <v>1820</v>
      </c>
      <c r="C3062" s="390">
        <v>31</v>
      </c>
      <c r="D3062" s="390">
        <v>12</v>
      </c>
      <c r="E3062" s="390"/>
      <c r="F3062" t="str">
        <f t="shared" si="95"/>
        <v>НЕТ</v>
      </c>
    </row>
    <row r="3063" spans="1:6">
      <c r="A3063" t="str">
        <f t="shared" si="94"/>
        <v>29lubsan81</v>
      </c>
      <c r="B3063" s="390" t="s">
        <v>1820</v>
      </c>
      <c r="C3063" s="390">
        <v>29</v>
      </c>
      <c r="D3063" s="390">
        <v>10</v>
      </c>
      <c r="E3063" s="390"/>
      <c r="F3063" t="str">
        <f t="shared" si="95"/>
        <v>НЕТ</v>
      </c>
    </row>
    <row r="3064" spans="1:6">
      <c r="A3064" t="str">
        <f t="shared" si="94"/>
        <v>105lubsan81</v>
      </c>
      <c r="B3064" s="390" t="s">
        <v>1820</v>
      </c>
      <c r="C3064" s="390">
        <v>105</v>
      </c>
      <c r="D3064" s="390">
        <v>10</v>
      </c>
      <c r="E3064" s="390"/>
      <c r="F3064" t="str">
        <f t="shared" si="95"/>
        <v>НЕТ</v>
      </c>
    </row>
    <row r="3065" spans="1:6">
      <c r="A3065" t="str">
        <f t="shared" si="94"/>
        <v>112lubsan81</v>
      </c>
      <c r="B3065" s="390" t="s">
        <v>1820</v>
      </c>
      <c r="C3065" s="390">
        <v>112</v>
      </c>
      <c r="D3065" s="390">
        <v>10</v>
      </c>
      <c r="E3065" s="390"/>
      <c r="F3065" t="str">
        <f t="shared" si="95"/>
        <v>НЕТ</v>
      </c>
    </row>
    <row r="3066" spans="1:6">
      <c r="A3066" t="str">
        <f t="shared" si="94"/>
        <v>4lubsan81</v>
      </c>
      <c r="B3066" s="390" t="s">
        <v>1820</v>
      </c>
      <c r="C3066" s="390">
        <v>4</v>
      </c>
      <c r="D3066" s="390">
        <v>12</v>
      </c>
      <c r="E3066" s="390"/>
      <c r="F3066" t="str">
        <f t="shared" si="95"/>
        <v>НЕТ</v>
      </c>
    </row>
    <row r="3067" spans="1:6">
      <c r="A3067" t="str">
        <f t="shared" si="94"/>
        <v>85lubsan81</v>
      </c>
      <c r="B3067" s="390" t="s">
        <v>1820</v>
      </c>
      <c r="C3067" s="390">
        <v>85</v>
      </c>
      <c r="D3067" s="390">
        <v>10</v>
      </c>
      <c r="E3067" s="390"/>
      <c r="F3067" t="str">
        <f t="shared" si="95"/>
        <v>НЕТ</v>
      </c>
    </row>
    <row r="3068" spans="1:6">
      <c r="A3068" t="str">
        <f t="shared" si="94"/>
        <v>144lubsan81</v>
      </c>
      <c r="B3068" s="390" t="s">
        <v>1820</v>
      </c>
      <c r="C3068" s="390">
        <v>144</v>
      </c>
      <c r="D3068" s="390">
        <v>10</v>
      </c>
      <c r="E3068" s="390"/>
      <c r="F3068" t="str">
        <f t="shared" si="95"/>
        <v>НЕТ</v>
      </c>
    </row>
    <row r="3069" spans="1:6">
      <c r="A3069" t="str">
        <f t="shared" si="94"/>
        <v>100lubsan81</v>
      </c>
      <c r="B3069" s="390" t="s">
        <v>1820</v>
      </c>
      <c r="C3069" s="390">
        <v>100</v>
      </c>
      <c r="D3069" s="390">
        <v>12</v>
      </c>
      <c r="E3069" s="390"/>
      <c r="F3069" t="str">
        <f t="shared" si="95"/>
        <v>НЕТ</v>
      </c>
    </row>
    <row r="3070" spans="1:6">
      <c r="A3070" t="str">
        <f t="shared" si="94"/>
        <v>27lubsan81</v>
      </c>
      <c r="B3070" s="390" t="s">
        <v>1820</v>
      </c>
      <c r="C3070" s="390">
        <v>27</v>
      </c>
      <c r="D3070" s="390">
        <v>12</v>
      </c>
      <c r="E3070" s="390"/>
      <c r="F3070" t="str">
        <f t="shared" si="95"/>
        <v>НЕТ</v>
      </c>
    </row>
    <row r="3071" spans="1:6">
      <c r="A3071" t="str">
        <f t="shared" si="94"/>
        <v>158lubsan81</v>
      </c>
      <c r="B3071" s="390" t="s">
        <v>1820</v>
      </c>
      <c r="C3071" s="390">
        <v>158</v>
      </c>
      <c r="D3071" s="390">
        <v>10</v>
      </c>
      <c r="E3071" s="390"/>
      <c r="F3071" t="str">
        <f t="shared" si="95"/>
        <v>НЕТ</v>
      </c>
    </row>
    <row r="3072" spans="1:6">
      <c r="A3072" t="str">
        <f t="shared" si="94"/>
        <v>18lubsan81</v>
      </c>
      <c r="B3072" s="390" t="s">
        <v>1820</v>
      </c>
      <c r="C3072" s="390">
        <v>18</v>
      </c>
      <c r="D3072" s="390">
        <v>10</v>
      </c>
      <c r="E3072" s="390"/>
      <c r="F3072" t="str">
        <f t="shared" si="95"/>
        <v>НЕТ</v>
      </c>
    </row>
    <row r="3073" spans="1:6">
      <c r="A3073" t="str">
        <f t="shared" si="94"/>
        <v>159lubsan81</v>
      </c>
      <c r="B3073" s="390" t="s">
        <v>1820</v>
      </c>
      <c r="C3073" s="390">
        <v>159</v>
      </c>
      <c r="D3073" s="390">
        <v>12</v>
      </c>
      <c r="E3073" s="390"/>
      <c r="F3073" t="str">
        <f t="shared" si="95"/>
        <v>НЕТ</v>
      </c>
    </row>
    <row r="3074" spans="1:6">
      <c r="A3074" t="str">
        <f t="shared" si="94"/>
        <v>98lubsan81</v>
      </c>
      <c r="B3074" s="390" t="s">
        <v>1820</v>
      </c>
      <c r="C3074" s="390">
        <v>98</v>
      </c>
      <c r="D3074" s="390">
        <v>10</v>
      </c>
      <c r="E3074" s="390"/>
      <c r="F3074" t="str">
        <f t="shared" si="95"/>
        <v>НЕТ</v>
      </c>
    </row>
    <row r="3075" spans="1:6">
      <c r="A3075" t="str">
        <f t="shared" ref="A3075:A3110" si="96">CONCATENATE(C3075,B3075)</f>
        <v>52lubsan81</v>
      </c>
      <c r="B3075" s="390" t="s">
        <v>1820</v>
      </c>
      <c r="C3075" s="390">
        <v>52</v>
      </c>
      <c r="D3075" s="390">
        <v>10</v>
      </c>
      <c r="E3075" s="390"/>
      <c r="F3075" t="str">
        <f t="shared" ref="F3075:F3106" si="97">IF(ISBLANK(E3075),"НЕТ","ДА")</f>
        <v>НЕТ</v>
      </c>
    </row>
    <row r="3076" spans="1:6">
      <c r="A3076" t="str">
        <f t="shared" si="96"/>
        <v>109lubsan81</v>
      </c>
      <c r="B3076" s="390" t="s">
        <v>1820</v>
      </c>
      <c r="C3076" s="390">
        <v>109</v>
      </c>
      <c r="D3076" s="390">
        <v>10</v>
      </c>
      <c r="E3076" s="390"/>
      <c r="F3076" t="str">
        <f t="shared" si="97"/>
        <v>НЕТ</v>
      </c>
    </row>
    <row r="3077" spans="1:6">
      <c r="A3077" t="str">
        <f t="shared" si="96"/>
        <v>3lubsan81</v>
      </c>
      <c r="B3077" s="390" t="s">
        <v>1820</v>
      </c>
      <c r="C3077" s="390">
        <v>3</v>
      </c>
      <c r="D3077" s="390">
        <v>12</v>
      </c>
      <c r="E3077" s="390"/>
      <c r="F3077" t="str">
        <f t="shared" si="97"/>
        <v>НЕТ</v>
      </c>
    </row>
    <row r="3078" spans="1:6">
      <c r="A3078" t="str">
        <f t="shared" si="96"/>
        <v>70lubsan81</v>
      </c>
      <c r="B3078" s="390" t="s">
        <v>1820</v>
      </c>
      <c r="C3078" s="390">
        <v>70</v>
      </c>
      <c r="D3078" s="390">
        <v>12</v>
      </c>
      <c r="E3078" s="390" t="s">
        <v>1821</v>
      </c>
      <c r="F3078" t="str">
        <f t="shared" si="97"/>
        <v>ДА</v>
      </c>
    </row>
    <row r="3079" spans="1:6">
      <c r="A3079" t="str">
        <f t="shared" si="96"/>
        <v>79lubsan81</v>
      </c>
      <c r="B3079" s="390" t="s">
        <v>1820</v>
      </c>
      <c r="C3079" s="390">
        <v>79</v>
      </c>
      <c r="D3079" s="390">
        <v>10</v>
      </c>
      <c r="E3079" s="390"/>
      <c r="F3079" t="str">
        <f t="shared" si="97"/>
        <v>НЕТ</v>
      </c>
    </row>
    <row r="3080" spans="1:6">
      <c r="A3080" t="str">
        <f t="shared" si="96"/>
        <v>36lubsan81</v>
      </c>
      <c r="B3080" s="390" t="s">
        <v>1820</v>
      </c>
      <c r="C3080" s="390">
        <v>36</v>
      </c>
      <c r="D3080" s="390">
        <v>12</v>
      </c>
      <c r="E3080" s="390" t="s">
        <v>1822</v>
      </c>
      <c r="F3080" t="str">
        <f t="shared" si="97"/>
        <v>ДА</v>
      </c>
    </row>
    <row r="3081" spans="1:6">
      <c r="A3081" t="str">
        <f t="shared" si="96"/>
        <v>91lubsan81</v>
      </c>
      <c r="B3081" s="390" t="s">
        <v>1820</v>
      </c>
      <c r="C3081" s="390">
        <v>91</v>
      </c>
      <c r="D3081" s="390">
        <v>10</v>
      </c>
      <c r="E3081" s="390"/>
      <c r="F3081" t="str">
        <f t="shared" si="97"/>
        <v>НЕТ</v>
      </c>
    </row>
    <row r="3082" spans="1:6">
      <c r="A3082" t="str">
        <f t="shared" si="96"/>
        <v>157lubsan81</v>
      </c>
      <c r="B3082" s="390" t="s">
        <v>1820</v>
      </c>
      <c r="C3082" s="390">
        <v>157</v>
      </c>
      <c r="D3082" s="390">
        <v>12</v>
      </c>
      <c r="E3082" s="390"/>
      <c r="F3082" t="str">
        <f t="shared" si="97"/>
        <v>НЕТ</v>
      </c>
    </row>
    <row r="3083" spans="1:6">
      <c r="A3083" t="str">
        <f t="shared" si="96"/>
        <v>92lubsan81</v>
      </c>
      <c r="B3083" s="390" t="s">
        <v>1820</v>
      </c>
      <c r="C3083" s="390">
        <v>92</v>
      </c>
      <c r="D3083" s="390">
        <v>10</v>
      </c>
      <c r="E3083" s="390"/>
      <c r="F3083" t="str">
        <f t="shared" si="97"/>
        <v>НЕТ</v>
      </c>
    </row>
    <row r="3084" spans="1:6">
      <c r="A3084" t="str">
        <f t="shared" si="96"/>
        <v>107lubsan81</v>
      </c>
      <c r="B3084" s="390" t="s">
        <v>1820</v>
      </c>
      <c r="C3084" s="390">
        <v>107</v>
      </c>
      <c r="D3084" s="390">
        <v>10</v>
      </c>
      <c r="E3084" s="390"/>
      <c r="F3084" t="str">
        <f t="shared" si="97"/>
        <v>НЕТ</v>
      </c>
    </row>
    <row r="3085" spans="1:6">
      <c r="A3085" t="str">
        <f t="shared" si="96"/>
        <v>61lubsan81</v>
      </c>
      <c r="B3085" s="390" t="s">
        <v>1820</v>
      </c>
      <c r="C3085" s="390">
        <v>61</v>
      </c>
      <c r="D3085" s="390">
        <v>10</v>
      </c>
      <c r="E3085" s="390"/>
      <c r="F3085" t="str">
        <f t="shared" si="97"/>
        <v>НЕТ</v>
      </c>
    </row>
    <row r="3086" spans="1:6">
      <c r="A3086" t="str">
        <f t="shared" si="96"/>
        <v>86lubsan81</v>
      </c>
      <c r="B3086" s="390" t="s">
        <v>1820</v>
      </c>
      <c r="C3086" s="390">
        <v>86</v>
      </c>
      <c r="D3086" s="390">
        <v>12</v>
      </c>
      <c r="E3086" s="390"/>
      <c r="F3086" t="str">
        <f t="shared" si="97"/>
        <v>НЕТ</v>
      </c>
    </row>
    <row r="3087" spans="1:6">
      <c r="A3087" t="str">
        <f t="shared" si="96"/>
        <v>113lubsan81</v>
      </c>
      <c r="B3087" s="390" t="s">
        <v>1820</v>
      </c>
      <c r="C3087" s="390">
        <v>113</v>
      </c>
      <c r="D3087" s="390">
        <v>10</v>
      </c>
      <c r="E3087" s="390"/>
      <c r="F3087" t="str">
        <f t="shared" si="97"/>
        <v>НЕТ</v>
      </c>
    </row>
    <row r="3088" spans="1:6">
      <c r="A3088" t="str">
        <f t="shared" si="96"/>
        <v>117lubsan81</v>
      </c>
      <c r="B3088" s="390" t="s">
        <v>1820</v>
      </c>
      <c r="C3088" s="390">
        <v>117</v>
      </c>
      <c r="D3088" s="390">
        <v>10</v>
      </c>
      <c r="E3088" s="390"/>
      <c r="F3088" t="str">
        <f t="shared" si="97"/>
        <v>НЕТ</v>
      </c>
    </row>
    <row r="3089" spans="1:6">
      <c r="A3089" t="str">
        <f t="shared" si="96"/>
        <v>102lubsan81</v>
      </c>
      <c r="B3089" s="390" t="s">
        <v>1820</v>
      </c>
      <c r="C3089" s="390">
        <v>102</v>
      </c>
      <c r="D3089" s="390">
        <v>10</v>
      </c>
      <c r="E3089" s="390"/>
      <c r="F3089" t="str">
        <f t="shared" si="97"/>
        <v>НЕТ</v>
      </c>
    </row>
    <row r="3090" spans="1:6">
      <c r="A3090" t="str">
        <f t="shared" si="96"/>
        <v>1lubsan81</v>
      </c>
      <c r="B3090" s="390" t="s">
        <v>1820</v>
      </c>
      <c r="C3090" s="390">
        <v>1</v>
      </c>
      <c r="D3090" s="390">
        <v>12</v>
      </c>
      <c r="E3090" s="390"/>
      <c r="F3090" t="str">
        <f t="shared" si="97"/>
        <v>НЕТ</v>
      </c>
    </row>
    <row r="3091" spans="1:6">
      <c r="A3091" t="str">
        <f t="shared" si="96"/>
        <v>69lubsan81</v>
      </c>
      <c r="B3091" s="392" t="s">
        <v>1820</v>
      </c>
      <c r="C3091" s="392">
        <v>69</v>
      </c>
      <c r="D3091" s="392">
        <v>10</v>
      </c>
      <c r="E3091" s="361"/>
      <c r="F3091" t="str">
        <f t="shared" si="97"/>
        <v>НЕТ</v>
      </c>
    </row>
    <row r="3092" spans="1:6">
      <c r="A3092" t="str">
        <f t="shared" si="96"/>
        <v/>
      </c>
      <c r="F3092" t="str">
        <f t="shared" si="97"/>
        <v>НЕТ</v>
      </c>
    </row>
    <row r="3093" spans="1:6">
      <c r="A3093" t="str">
        <f t="shared" si="96"/>
        <v/>
      </c>
      <c r="F3093" t="str">
        <f t="shared" si="97"/>
        <v>НЕТ</v>
      </c>
    </row>
    <row r="3094" spans="1:6">
      <c r="A3094" t="str">
        <f t="shared" si="96"/>
        <v/>
      </c>
      <c r="F3094" t="str">
        <f t="shared" si="97"/>
        <v>НЕТ</v>
      </c>
    </row>
    <row r="3095" spans="1:6">
      <c r="A3095" t="str">
        <f t="shared" si="96"/>
        <v/>
      </c>
      <c r="F3095" t="str">
        <f t="shared" si="97"/>
        <v>НЕТ</v>
      </c>
    </row>
    <row r="3096" spans="1:6">
      <c r="A3096" t="str">
        <f t="shared" si="96"/>
        <v/>
      </c>
      <c r="F3096" t="str">
        <f t="shared" si="97"/>
        <v>НЕТ</v>
      </c>
    </row>
    <row r="3097" spans="1:6">
      <c r="A3097" t="str">
        <f t="shared" si="96"/>
        <v/>
      </c>
      <c r="F3097" t="str">
        <f t="shared" si="97"/>
        <v>НЕТ</v>
      </c>
    </row>
    <row r="3098" spans="1:6">
      <c r="A3098" t="str">
        <f t="shared" si="96"/>
        <v/>
      </c>
      <c r="F3098" t="str">
        <f t="shared" si="97"/>
        <v>НЕТ</v>
      </c>
    </row>
    <row r="3099" spans="1:6">
      <c r="A3099" t="str">
        <f t="shared" si="96"/>
        <v/>
      </c>
      <c r="F3099" t="str">
        <f t="shared" si="97"/>
        <v>НЕТ</v>
      </c>
    </row>
    <row r="3100" spans="1:6">
      <c r="A3100" t="str">
        <f t="shared" si="96"/>
        <v/>
      </c>
      <c r="F3100" t="str">
        <f t="shared" si="97"/>
        <v>НЕТ</v>
      </c>
    </row>
    <row r="3101" spans="1:6">
      <c r="A3101" t="str">
        <f t="shared" si="96"/>
        <v/>
      </c>
      <c r="F3101" t="str">
        <f t="shared" si="97"/>
        <v>НЕТ</v>
      </c>
    </row>
    <row r="3102" spans="1:6">
      <c r="A3102" t="str">
        <f t="shared" si="96"/>
        <v/>
      </c>
      <c r="F3102" t="str">
        <f t="shared" si="97"/>
        <v>НЕТ</v>
      </c>
    </row>
    <row r="3103" spans="1:6">
      <c r="A3103" t="str">
        <f t="shared" si="96"/>
        <v/>
      </c>
      <c r="F3103" t="str">
        <f t="shared" si="97"/>
        <v>НЕТ</v>
      </c>
    </row>
    <row r="3104" spans="1:6">
      <c r="A3104" t="str">
        <f t="shared" si="96"/>
        <v/>
      </c>
      <c r="F3104" t="str">
        <f t="shared" si="97"/>
        <v>НЕТ</v>
      </c>
    </row>
    <row r="3105" spans="1:6">
      <c r="A3105" t="str">
        <f t="shared" si="96"/>
        <v/>
      </c>
      <c r="F3105" t="str">
        <f t="shared" si="97"/>
        <v>НЕТ</v>
      </c>
    </row>
    <row r="3106" spans="1:6">
      <c r="A3106" t="str">
        <f t="shared" si="96"/>
        <v/>
      </c>
      <c r="F3106" t="str">
        <f t="shared" si="97"/>
        <v>НЕТ</v>
      </c>
    </row>
    <row r="3107" spans="1:6">
      <c r="A3107" t="str">
        <f t="shared" si="96"/>
        <v/>
      </c>
    </row>
    <row r="3108" spans="1:6">
      <c r="A3108" t="str">
        <f t="shared" si="96"/>
        <v/>
      </c>
    </row>
    <row r="3109" spans="1:6">
      <c r="A3109" t="str">
        <f t="shared" si="96"/>
        <v/>
      </c>
    </row>
    <row r="3110" spans="1:6">
      <c r="A3110" t="str">
        <f t="shared" si="96"/>
        <v/>
      </c>
    </row>
  </sheetData>
  <sortState ref="B2:E1582">
    <sortCondition ref="B2"/>
  </sortState>
  <pageMargins left="0.7" right="0.7" top="0.75" bottom="0.75" header="0.3" footer="0.3"/>
</worksheet>
</file>

<file path=xl/worksheets/sheet40.xml><?xml version="1.0" encoding="utf-8"?>
<worksheet xmlns="http://schemas.openxmlformats.org/spreadsheetml/2006/main" xmlns:r="http://schemas.openxmlformats.org/officeDocument/2006/relationships">
  <dimension ref="A1:V33"/>
  <sheetViews>
    <sheetView workbookViewId="0">
      <pane ySplit="2" topLeftCell="A3" activePane="bottomLeft" state="frozen"/>
      <selection pane="bottomLeft" activeCell="D29" sqref="D29"/>
    </sheetView>
  </sheetViews>
  <sheetFormatPr defaultRowHeight="15"/>
  <cols>
    <col min="1" max="1" width="3.85546875" customWidth="1"/>
    <col min="2" max="2" width="5.5703125" customWidth="1"/>
    <col min="3" max="3" width="33.85546875" customWidth="1"/>
    <col min="4" max="4" width="23.42578125" customWidth="1"/>
    <col min="5" max="5" width="56" customWidth="1"/>
    <col min="6" max="22" width="5.28515625" customWidth="1"/>
  </cols>
  <sheetData>
    <row r="1" spans="1:22" ht="18.75">
      <c r="A1" s="413" t="s">
        <v>1932</v>
      </c>
      <c r="B1" s="203"/>
      <c r="C1" s="203"/>
      <c r="D1" s="203"/>
      <c r="E1" s="203"/>
      <c r="F1" s="203"/>
      <c r="G1" s="203"/>
      <c r="H1" s="203"/>
      <c r="I1" s="203"/>
      <c r="J1" s="203"/>
      <c r="K1" s="203"/>
      <c r="L1" s="203"/>
      <c r="M1" s="203"/>
      <c r="N1" s="203"/>
      <c r="O1" s="203"/>
      <c r="P1" s="203"/>
      <c r="Q1" s="203"/>
      <c r="R1" s="203"/>
      <c r="S1" s="203"/>
      <c r="T1" s="203"/>
      <c r="U1" s="203"/>
      <c r="V1" s="203"/>
    </row>
    <row r="2" spans="1:22" ht="141.75">
      <c r="A2" s="288" t="s">
        <v>190</v>
      </c>
      <c r="B2" s="288" t="s">
        <v>151</v>
      </c>
      <c r="C2" s="329" t="s">
        <v>196</v>
      </c>
      <c r="D2" s="412" t="s">
        <v>276</v>
      </c>
      <c r="E2" s="288" t="s">
        <v>277</v>
      </c>
      <c r="F2" s="288" t="s">
        <v>271</v>
      </c>
      <c r="G2" s="302" t="s">
        <v>278</v>
      </c>
      <c r="H2" s="302" t="s">
        <v>279</v>
      </c>
      <c r="I2" s="302" t="s">
        <v>280</v>
      </c>
      <c r="J2" s="302" t="s">
        <v>281</v>
      </c>
      <c r="K2" s="303" t="str">
        <f>Итог!F2</f>
        <v>фото лучш.</v>
      </c>
      <c r="L2" s="303" t="str">
        <f>Итог!G2</f>
        <v>видео</v>
      </c>
      <c r="M2" s="303" t="str">
        <f>Итог!H2</f>
        <v>увл. Отчёт</v>
      </c>
      <c r="N2" s="303" t="str">
        <f>Итог!I2</f>
        <v>ПЗС</v>
      </c>
      <c r="O2" s="303" t="str">
        <f>Итог!J2</f>
        <v>сложность</v>
      </c>
      <c r="P2" s="303" t="str">
        <f>Итог!K2</f>
        <v>маршрут</v>
      </c>
      <c r="Q2" s="303" t="str">
        <f>Итог!L2</f>
        <v>лучший отчёт</v>
      </c>
      <c r="R2" s="303" t="str">
        <f>Итог!M2</f>
        <v>познавательность</v>
      </c>
      <c r="S2" s="303" t="str">
        <f>Итог!N2</f>
        <v>автономность</v>
      </c>
      <c r="T2" s="303" t="str">
        <f>Итог!O2</f>
        <v>необычность</v>
      </c>
      <c r="U2" s="303" t="str">
        <f>Итог!P2</f>
        <v>дети</v>
      </c>
      <c r="V2" s="303" t="str">
        <f>Итог!Q2</f>
        <v>приключения</v>
      </c>
    </row>
    <row r="3" spans="1:22">
      <c r="A3" s="304">
        <f>ROW(A1)</f>
        <v>1</v>
      </c>
      <c r="B3" s="100">
        <f>VLOOKUP(A3,Итог!$X$3:$AS$88,4,FALSE)</f>
        <v>66</v>
      </c>
      <c r="C3" s="304" t="str">
        <f>VLOOKUP(B3,классы!$B$3:$C$88,2,FALSE)</f>
        <v>Юрасова Галина</v>
      </c>
      <c r="D3" s="304" t="str">
        <f>VLOOKUP(B3,классы!$B$3:$I$88,5,FALSE)</f>
        <v>Севастополь</v>
      </c>
      <c r="E3" s="304" t="str">
        <f>VLOOKUP(B3,классы!$B$3:$I$88,8,FALSE)</f>
        <v>Аргентина, Боливия, Колумбия, Перу, Чили, Эквадор</v>
      </c>
      <c r="F3" s="100">
        <f>VLOOKUP(A3,Итог!$X$3:$AR$88,6,FALSE)</f>
        <v>9</v>
      </c>
      <c r="G3" s="305">
        <f>VLOOKUP(A3,Итог!$X$3:$AS$88,22,FALSE)</f>
        <v>8.6884726194893087</v>
      </c>
      <c r="H3" s="306">
        <f>VLOOKUP(A3,Итог!$X$3:$AR$88,19,FALSE)</f>
        <v>7.2857156859601711</v>
      </c>
      <c r="I3" s="306">
        <f>VLOOKUP(A3,Итог!$X$3:$AR$88,20,FALSE)</f>
        <v>8.2000015001452056</v>
      </c>
      <c r="J3" s="306">
        <f>VLOOKUP(A3,Итог!$X$3:$AR$88,21,FALSE)</f>
        <v>8.6250016003772156</v>
      </c>
      <c r="K3" s="80">
        <f>VLOOKUP(A3,Итог!$X$3:$AR$88,7,FALSE)</f>
        <v>8.6250016003772156</v>
      </c>
      <c r="L3" s="80" t="str">
        <f>VLOOKUP(A3,Итог!$X$3:$AR$88,8,FALSE)</f>
        <v>-</v>
      </c>
      <c r="M3" s="80">
        <f>VLOOKUP(A3,Итог!$X$3:$AR$88,9,FALSE)</f>
        <v>7.2500004002347422</v>
      </c>
      <c r="N3" s="80">
        <f>VLOOKUP(A3,Итог!$X$3:$AR$88,10,FALSE)</f>
        <v>1.4545459030046453</v>
      </c>
      <c r="O3" s="80">
        <f>VLOOKUP(A3,Итог!$X$3:$AR$88,11,FALSE)</f>
        <v>10.000007000388738</v>
      </c>
      <c r="P3" s="80">
        <f>VLOOKUP(A3,Итог!$X$3:$AR$88,12,FALSE)</f>
        <v>9.3333413338515836</v>
      </c>
      <c r="Q3" s="80">
        <f>VLOOKUP(A3,Итог!$X$3:$AR$88,13,FALSE)</f>
        <v>9.8333413339765965</v>
      </c>
      <c r="R3" s="80">
        <f>VLOOKUP(A3,Итог!$X$3:$AR$88,14,FALSE)</f>
        <v>11.500006003322261</v>
      </c>
      <c r="S3" s="80" t="str">
        <f>VLOOKUP(A3,Итог!$X$3:$AR$88,15,FALSE)</f>
        <v>-</v>
      </c>
      <c r="T3" s="80">
        <f>VLOOKUP(A3,Итог!$X$3:$AR$88,16,FALSE)</f>
        <v>10.400005000158705</v>
      </c>
      <c r="U3" s="80" t="str">
        <f>VLOOKUP(A3,Итог!$X$3:$AR$88,17,FALSE)</f>
        <v>-</v>
      </c>
      <c r="V3" s="80">
        <f>VLOOKUP(A3,Итог!$X$3:$AR$88,18,FALSE)</f>
        <v>9.8000050000892784</v>
      </c>
    </row>
    <row r="4" spans="1:22">
      <c r="A4" s="157">
        <f t="shared" ref="A4:A25" si="0">ROW(A2)</f>
        <v>2</v>
      </c>
      <c r="B4" s="174">
        <f>VLOOKUP(A4,Итог!$X$3:$AS$88,4,FALSE)</f>
        <v>43</v>
      </c>
      <c r="C4" s="157" t="str">
        <f>VLOOKUP(B4,классы!$B$3:$C$88,2,FALSE)</f>
        <v>Голованова Кcения Александровна (участник похода)</v>
      </c>
      <c r="D4" s="157" t="str">
        <f>VLOOKUP(B4,классы!$B$3:$I$88,5,FALSE)</f>
        <v>Снегири</v>
      </c>
      <c r="E4" s="157" t="str">
        <f>VLOOKUP(B4,классы!$B$3:$I$88,8,FALSE)</f>
        <v>Европейская часть России</v>
      </c>
      <c r="F4" s="174">
        <f>VLOOKUP(A4,Итог!$X$3:$AR$88,6,FALSE)</f>
        <v>7</v>
      </c>
      <c r="G4" s="262">
        <f>VLOOKUP(A4,Итог!$X$3:$AS$88,22,FALSE)</f>
        <v>7.8081683511735767</v>
      </c>
      <c r="H4" s="341" t="str">
        <f>VLOOKUP(A4,Итог!$X$3:$AR$88,19,FALSE)</f>
        <v>-</v>
      </c>
      <c r="I4" s="341" t="str">
        <f>VLOOKUP(A4,Итог!$X$3:$AR$88,20,FALSE)</f>
        <v>-</v>
      </c>
      <c r="J4" s="341" t="str">
        <f>VLOOKUP(A4,Итог!$X$3:$AR$88,21,FALSE)</f>
        <v>-</v>
      </c>
      <c r="K4" s="342" t="str">
        <f>VLOOKUP(A4,Итог!$X$3:$AR$88,7,FALSE)</f>
        <v>-</v>
      </c>
      <c r="L4" s="342" t="str">
        <f>VLOOKUP(A4,Итог!$X$3:$AR$88,8,FALSE)</f>
        <v>-</v>
      </c>
      <c r="M4" s="342">
        <f>VLOOKUP(A4,Итог!$X$3:$AR$88,9,FALSE)</f>
        <v>9.5000006001148112</v>
      </c>
      <c r="N4" s="342">
        <f>VLOOKUP(A4,Итог!$X$3:$AR$88,10,FALSE)</f>
        <v>12</v>
      </c>
      <c r="O4" s="342">
        <f>VLOOKUP(A4,Итог!$X$3:$AR$88,11,FALSE)</f>
        <v>6.5000080003998404</v>
      </c>
      <c r="P4" s="342">
        <f>VLOOKUP(A4,Итог!$X$3:$AR$88,12,FALSE)</f>
        <v>7.0000080001950842</v>
      </c>
      <c r="Q4" s="342">
        <f>VLOOKUP(A4,Итог!$X$3:$AR$88,13,FALSE)</f>
        <v>5.8571518573678061</v>
      </c>
      <c r="R4" s="342">
        <f>VLOOKUP(A4,Итог!$X$3:$AR$88,14,FALSE)</f>
        <v>7.0000050000645118</v>
      </c>
      <c r="S4" s="342" t="str">
        <f>VLOOKUP(A4,Итог!$X$3:$AR$88,15,FALSE)</f>
        <v>-</v>
      </c>
      <c r="T4" s="342" t="str">
        <f>VLOOKUP(A4,Итог!$X$3:$AR$88,16,FALSE)</f>
        <v>-</v>
      </c>
      <c r="U4" s="342" t="str">
        <f>VLOOKUP(A4,Итог!$X$3:$AR$88,17,FALSE)</f>
        <v>-</v>
      </c>
      <c r="V4" s="342">
        <f>VLOOKUP(A4,Итог!$X$3:$AR$88,18,FALSE)</f>
        <v>6.8000050000729866</v>
      </c>
    </row>
    <row r="5" spans="1:22">
      <c r="A5" s="304">
        <f t="shared" si="0"/>
        <v>3</v>
      </c>
      <c r="B5" s="100">
        <f>VLOOKUP(A5,Итог!$X$3:$AS$88,4,FALSE)</f>
        <v>36</v>
      </c>
      <c r="C5" s="304" t="str">
        <f>VLOOKUP(B5,классы!$B$3:$C$88,2,FALSE)</f>
        <v>Толубаев Сергей Иванович</v>
      </c>
      <c r="D5" s="304" t="str">
        <f>VLOOKUP(B5,классы!$B$3:$I$88,5,FALSE)</f>
        <v>Москва</v>
      </c>
      <c r="E5" s="304" t="str">
        <f>VLOOKUP(B5,классы!$B$3:$I$88,8,FALSE)</f>
        <v>Россия, Европейская часть России, Калининградская область</v>
      </c>
      <c r="F5" s="100">
        <f>VLOOKUP(A5,Итог!$X$3:$AR$88,6,FALSE)</f>
        <v>5</v>
      </c>
      <c r="G5" s="305">
        <f>VLOOKUP(A5,Итог!$X$3:$AS$88,22,FALSE)</f>
        <v>7.5715762353098484</v>
      </c>
      <c r="H5" s="306">
        <f>VLOOKUP(A5,Итог!$X$3:$AR$88,19,FALSE)</f>
        <v>7.062501600083821</v>
      </c>
      <c r="I5" s="306">
        <f>VLOOKUP(A5,Итог!$X$3:$AR$88,20,FALSE)</f>
        <v>7.3888906889821442</v>
      </c>
      <c r="J5" s="306">
        <f>VLOOKUP(A5,Итог!$X$3:$AR$88,21,FALSE)</f>
        <v>7.1875016000668293</v>
      </c>
      <c r="K5" s="80">
        <f>VLOOKUP(A5,Итог!$X$3:$AR$88,7,FALSE)</f>
        <v>7.3888906889821442</v>
      </c>
      <c r="L5" s="80" t="str">
        <f>VLOOKUP(A5,Итог!$X$3:$AR$88,8,FALSE)</f>
        <v>-</v>
      </c>
      <c r="M5" s="80">
        <f>VLOOKUP(A5,Итог!$X$3:$AR$88,9,FALSE)</f>
        <v>9.4285721287222799</v>
      </c>
      <c r="N5" s="80">
        <f>VLOOKUP(A5,Итог!$X$3:$AR$88,10,FALSE)</f>
        <v>9.8181821363742898</v>
      </c>
      <c r="O5" s="80" t="str">
        <f>VLOOKUP(A5,Итог!$X$3:$AR$88,11,FALSE)</f>
        <v>-</v>
      </c>
      <c r="P5" s="80" t="str">
        <f>VLOOKUP(A5,Итог!$X$3:$AR$88,12,FALSE)</f>
        <v>-</v>
      </c>
      <c r="Q5" s="80">
        <f>VLOOKUP(A5,Итог!$X$3:$AR$88,13,FALSE)</f>
        <v>5.8888998890674289</v>
      </c>
      <c r="R5" s="80">
        <f>VLOOKUP(A5,Итог!$X$3:$AR$88,14,FALSE)</f>
        <v>5.3333363334030963</v>
      </c>
      <c r="S5" s="80" t="str">
        <f>VLOOKUP(A5,Итог!$X$3:$AR$88,15,FALSE)</f>
        <v>-</v>
      </c>
      <c r="T5" s="80" t="str">
        <f>VLOOKUP(A5,Итог!$X$3:$AR$88,16,FALSE)</f>
        <v>-</v>
      </c>
      <c r="U5" s="80" t="str">
        <f>VLOOKUP(A5,Итог!$X$3:$AR$88,17,FALSE)</f>
        <v>-</v>
      </c>
      <c r="V5" s="80" t="str">
        <f>VLOOKUP(A5,Итог!$X$3:$AR$88,18,FALSE)</f>
        <v>-</v>
      </c>
    </row>
    <row r="6" spans="1:22">
      <c r="A6" s="157">
        <f t="shared" si="0"/>
        <v>4</v>
      </c>
      <c r="B6" s="174">
        <f>VLOOKUP(A6,Итог!$X$3:$AS$88,4,FALSE)</f>
        <v>12</v>
      </c>
      <c r="C6" s="157" t="str">
        <f>VLOOKUP(B6,классы!$B$3:$C$88,2,FALSE)</f>
        <v>Лисовский Павел</v>
      </c>
      <c r="D6" s="157" t="str">
        <f>VLOOKUP(B6,классы!$B$3:$I$88,5,FALSE)</f>
        <v>Беларусь, Минск</v>
      </c>
      <c r="E6" s="157" t="str">
        <f>VLOOKUP(B6,классы!$B$3:$I$88,8,FALSE)</f>
        <v>Центральный Кавказ, Грузия</v>
      </c>
      <c r="F6" s="174">
        <f>VLOOKUP(A6,Итог!$X$3:$AR$88,6,FALSE)</f>
        <v>6</v>
      </c>
      <c r="G6" s="262">
        <f>VLOOKUP(A6,Итог!$X$3:$AS$88,22,FALSE)</f>
        <v>7.3523372359427155</v>
      </c>
      <c r="H6" s="341">
        <f>VLOOKUP(A6,Итог!$X$3:$AR$88,19,FALSE)</f>
        <v>8.3888906890550761</v>
      </c>
      <c r="I6" s="341">
        <f>VLOOKUP(A6,Итог!$X$3:$AR$88,20,FALSE)</f>
        <v>6.714287114736007</v>
      </c>
      <c r="J6" s="341">
        <f>VLOOKUP(A6,Итог!$X$3:$AR$88,21,FALSE)</f>
        <v>7.333334833885659</v>
      </c>
      <c r="K6" s="342">
        <f>VLOOKUP(A6,Итог!$X$3:$AR$88,7,FALSE)</f>
        <v>8.3888906890550761</v>
      </c>
      <c r="L6" s="342" t="str">
        <f>VLOOKUP(A6,Итог!$X$3:$AR$88,8,FALSE)</f>
        <v>-</v>
      </c>
      <c r="M6" s="342">
        <f>VLOOKUP(A6,Итог!$X$3:$AR$88,9,FALSE)</f>
        <v>8.7142864153788935</v>
      </c>
      <c r="N6" s="342">
        <f>VLOOKUP(A6,Итог!$X$3:$AR$88,10,FALSE)</f>
        <v>3.2727300723939345</v>
      </c>
      <c r="O6" s="342" t="str">
        <f>VLOOKUP(A6,Итог!$X$3:$AR$88,11,FALSE)</f>
        <v>-</v>
      </c>
      <c r="P6" s="342" t="str">
        <f>VLOOKUP(A6,Итог!$X$3:$AR$88,12,FALSE)</f>
        <v>-</v>
      </c>
      <c r="Q6" s="342">
        <f>VLOOKUP(A6,Итог!$X$3:$AR$88,13,FALSE)</f>
        <v>7.5714375716307778</v>
      </c>
      <c r="R6" s="342" t="str">
        <f>VLOOKUP(A6,Итог!$X$3:$AR$88,14,FALSE)</f>
        <v>-</v>
      </c>
      <c r="S6" s="342" t="str">
        <f>VLOOKUP(A6,Итог!$X$3:$AR$88,15,FALSE)</f>
        <v>-</v>
      </c>
      <c r="T6" s="342">
        <f>VLOOKUP(A6,Итог!$X$3:$AR$88,16,FALSE)</f>
        <v>6.3333393334748225</v>
      </c>
      <c r="U6" s="342">
        <f>VLOOKUP(A6,Итог!$X$3:$AR$88,17,FALSE)</f>
        <v>9.8333393337227939</v>
      </c>
      <c r="V6" s="342" t="str">
        <f>VLOOKUP(A6,Итог!$X$3:$AR$88,18,FALSE)</f>
        <v>-</v>
      </c>
    </row>
    <row r="7" spans="1:22">
      <c r="A7" s="304">
        <f t="shared" si="0"/>
        <v>5</v>
      </c>
      <c r="B7" s="100">
        <f>VLOOKUP(A7,Итог!$X$3:$AS$88,4,FALSE)</f>
        <v>38</v>
      </c>
      <c r="C7" s="304" t="str">
        <f>VLOOKUP(B7,классы!$B$3:$C$88,2,FALSE)</f>
        <v>Чернецкая Елена Николаевна</v>
      </c>
      <c r="D7" s="304" t="str">
        <f>VLOOKUP(B7,классы!$B$3:$I$88,5,FALSE)</f>
        <v>Москва</v>
      </c>
      <c r="E7" s="304" t="str">
        <f>VLOOKUP(B7,классы!$B$3:$I$88,8,FALSE)</f>
        <v>Восточный Кавказ, Азербайджан</v>
      </c>
      <c r="F7" s="100">
        <f>VLOOKUP(A7,Итог!$X$3:$AR$88,6,FALSE)</f>
        <v>7</v>
      </c>
      <c r="G7" s="305">
        <f>VLOOKUP(A7,Итог!$X$3:$AS$88,22,FALSE)</f>
        <v>7.2480570930520809</v>
      </c>
      <c r="H7" s="306">
        <f>VLOOKUP(A7,Итог!$X$3:$AR$88,19,FALSE)</f>
        <v>8.0000020001021408</v>
      </c>
      <c r="I7" s="306">
        <f>VLOOKUP(A7,Итог!$X$3:$AR$88,20,FALSE)</f>
        <v>7.7647075824522744</v>
      </c>
      <c r="J7" s="306">
        <f>VLOOKUP(A7,Итог!$X$3:$AR$88,21,FALSE)</f>
        <v>7.5000020001085597</v>
      </c>
      <c r="K7" s="80">
        <f>VLOOKUP(A7,Итог!$X$3:$AR$88,7,FALSE)</f>
        <v>8.0000020001021408</v>
      </c>
      <c r="L7" s="80" t="str">
        <f>VLOOKUP(A7,Итог!$X$3:$AR$88,8,FALSE)</f>
        <v>-</v>
      </c>
      <c r="M7" s="80">
        <f>VLOOKUP(A7,Итог!$X$3:$AR$88,9,FALSE)</f>
        <v>9.0000008001294631</v>
      </c>
      <c r="N7" s="80">
        <f>VLOOKUP(A7,Итог!$X$3:$AR$88,10,FALSE)</f>
        <v>10.545454759231331</v>
      </c>
      <c r="O7" s="80" t="str">
        <f>VLOOKUP(A7,Итог!$X$3:$AR$88,11,FALSE)</f>
        <v>-</v>
      </c>
      <c r="P7" s="80">
        <f>VLOOKUP(A7,Итог!$X$3:$AR$88,12,FALSE)</f>
        <v>6.1000120004283875</v>
      </c>
      <c r="Q7" s="80">
        <f>VLOOKUP(A7,Итог!$X$3:$AR$88,13,FALSE)</f>
        <v>6.0909220911968314</v>
      </c>
      <c r="R7" s="80">
        <f>VLOOKUP(A7,Итог!$X$3:$AR$88,14,FALSE)</f>
        <v>6.7500040001318506</v>
      </c>
      <c r="S7" s="80" t="str">
        <f>VLOOKUP(A7,Итог!$X$3:$AR$88,15,FALSE)</f>
        <v>-</v>
      </c>
      <c r="T7" s="80" t="str">
        <f>VLOOKUP(A7,Итог!$X$3:$AR$88,16,FALSE)</f>
        <v>-</v>
      </c>
      <c r="U7" s="80" t="str">
        <f>VLOOKUP(A7,Итог!$X$3:$AR$88,17,FALSE)</f>
        <v>-</v>
      </c>
      <c r="V7" s="80">
        <f>VLOOKUP(A7,Итог!$X$3:$AR$88,18,FALSE)</f>
        <v>4.2500040001445569</v>
      </c>
    </row>
    <row r="8" spans="1:22">
      <c r="A8" s="157">
        <f t="shared" si="0"/>
        <v>6</v>
      </c>
      <c r="B8" s="174">
        <f>VLOOKUP(A8,Итог!$X$3:$AS$88,4,FALSE)</f>
        <v>26</v>
      </c>
      <c r="C8" s="157" t="str">
        <f>VLOOKUP(B8,классы!$B$3:$C$88,2,FALSE)</f>
        <v>Ванягин Александр Александрович</v>
      </c>
      <c r="D8" s="157" t="str">
        <f>VLOOKUP(B8,классы!$B$3:$I$88,5,FALSE)</f>
        <v>Реутов</v>
      </c>
      <c r="E8" s="157" t="str">
        <f>VLOOKUP(B8,классы!$B$3:$I$88,8,FALSE)</f>
        <v>Кения</v>
      </c>
      <c r="F8" s="174">
        <f>VLOOKUP(A8,Итог!$X$3:$AR$88,6,FALSE)</f>
        <v>8</v>
      </c>
      <c r="G8" s="262">
        <f>VLOOKUP(A8,Итог!$X$3:$AS$88,22,FALSE)</f>
        <v>6.9183752090536368</v>
      </c>
      <c r="H8" s="341">
        <f>VLOOKUP(A8,Итог!$X$3:$AR$88,19,FALSE)</f>
        <v>6.3333345334425921</v>
      </c>
      <c r="I8" s="341">
        <f>VLOOKUP(A8,Итог!$X$3:$AR$88,20,FALSE)</f>
        <v>4.0000015006995104</v>
      </c>
      <c r="J8" s="341">
        <f>VLOOKUP(A8,Итог!$X$3:$AR$88,21,FALSE)</f>
        <v>5.7857156860717218</v>
      </c>
      <c r="K8" s="342">
        <f>VLOOKUP(A8,Итог!$X$3:$AR$88,7,FALSE)</f>
        <v>6.3333345334425921</v>
      </c>
      <c r="L8" s="342" t="str">
        <f>VLOOKUP(A8,Итог!$X$3:$AR$88,8,FALSE)</f>
        <v>-</v>
      </c>
      <c r="M8" s="342">
        <f>VLOOKUP(A8,Итог!$X$3:$AR$88,9,FALSE)</f>
        <v>7.7500004006276155</v>
      </c>
      <c r="N8" s="342">
        <f>VLOOKUP(A8,Итог!$X$3:$AR$88,10,FALSE)</f>
        <v>0.36363773661142418</v>
      </c>
      <c r="O8" s="342">
        <f>VLOOKUP(A8,Итог!$X$3:$AR$88,11,FALSE)</f>
        <v>7.0000060010334133</v>
      </c>
      <c r="P8" s="342">
        <f>VLOOKUP(A8,Итог!$X$3:$AR$88,12,FALSE)</f>
        <v>8.5000060002343201</v>
      </c>
      <c r="Q8" s="342">
        <f>VLOOKUP(A8,Итог!$X$3:$AR$88,13,FALSE)</f>
        <v>8.8000070001543893</v>
      </c>
      <c r="R8" s="342">
        <f>VLOOKUP(A8,Итог!$X$3:$AR$88,14,FALSE)</f>
        <v>8.6000050001587045</v>
      </c>
      <c r="S8" s="342" t="str">
        <f>VLOOKUP(A8,Итог!$X$3:$AR$88,15,FALSE)</f>
        <v>-</v>
      </c>
      <c r="T8" s="342" t="str">
        <f>VLOOKUP(A8,Итог!$X$3:$AR$88,16,FALSE)</f>
        <v>-</v>
      </c>
      <c r="U8" s="342" t="str">
        <f>VLOOKUP(A8,Итог!$X$3:$AR$88,17,FALSE)</f>
        <v>-</v>
      </c>
      <c r="V8" s="342">
        <f>VLOOKUP(A8,Итог!$X$3:$AR$88,18,FALSE)</f>
        <v>8.0000050001666381</v>
      </c>
    </row>
    <row r="9" spans="1:22">
      <c r="A9" s="304">
        <f>ROW(A7)</f>
        <v>7</v>
      </c>
      <c r="B9" s="100">
        <f>VLOOKUP(A9,Итог!$X$3:$AS$88,4,FALSE)</f>
        <v>28</v>
      </c>
      <c r="C9" s="304" t="str">
        <f>VLOOKUP(B9,классы!$B$3:$C$88,2,FALSE)</f>
        <v>Лехан Сергей Антонович</v>
      </c>
      <c r="D9" s="304" t="str">
        <f>VLOOKUP(B9,классы!$B$3:$I$88,5,FALSE)</f>
        <v>Белгород-Днестровский</v>
      </c>
      <c r="E9" s="304" t="str">
        <f>VLOOKUP(B9,классы!$B$3:$I$88,8,FALSE)</f>
        <v>Болгария</v>
      </c>
      <c r="F9" s="100">
        <f>VLOOKUP(A9,Итог!$X$3:$AR$88,6,FALSE)</f>
        <v>7</v>
      </c>
      <c r="G9" s="305">
        <f>VLOOKUP(A9,Итог!$X$3:$AS$88,22,FALSE)</f>
        <v>6.793108925318128</v>
      </c>
      <c r="H9" s="306">
        <f>VLOOKUP(A9,Итог!$X$3:$AR$88,19,FALSE)</f>
        <v>7.071429971656876</v>
      </c>
      <c r="I9" s="306">
        <f>VLOOKUP(A9,Итог!$X$3:$AR$88,20,FALSE)</f>
        <v>5.4285728287977459</v>
      </c>
      <c r="J9" s="306">
        <f>VLOOKUP(A9,Итог!$X$3:$AR$88,21,FALSE)</f>
        <v>4.3076936079113608</v>
      </c>
      <c r="K9" s="80">
        <f>VLOOKUP(A9,Итог!$X$3:$AR$88,7,FALSE)</f>
        <v>7.071429971656876</v>
      </c>
      <c r="L9" s="80">
        <f>VLOOKUP(A9,Итог!$X$3:$AR$88,8,FALSE)</f>
        <v>7.5833345339114686</v>
      </c>
      <c r="M9" s="80" t="str">
        <f>VLOOKUP(A9,Итог!$X$3:$AR$88,9,FALSE)</f>
        <v>-</v>
      </c>
      <c r="N9" s="80">
        <f>VLOOKUP(A9,Итог!$X$3:$AR$88,10,FALSE)</f>
        <v>0.36363763671133126</v>
      </c>
      <c r="O9" s="80">
        <f>VLOOKUP(A9,Итог!$X$3:$AR$88,11,FALSE)</f>
        <v>9.0000070008742359</v>
      </c>
      <c r="P9" s="80">
        <f>VLOOKUP(A9,Итог!$X$3:$AR$88,12,FALSE)</f>
        <v>8.2000070005523256</v>
      </c>
      <c r="Q9" s="80">
        <f>VLOOKUP(A9,Итог!$X$3:$AR$88,13,FALSE)</f>
        <v>8.3333413334254303</v>
      </c>
      <c r="R9" s="80" t="str">
        <f>VLOOKUP(A9,Итог!$X$3:$AR$88,14,FALSE)</f>
        <v>-</v>
      </c>
      <c r="S9" s="80" t="str">
        <f>VLOOKUP(A9,Итог!$X$3:$AR$88,15,FALSE)</f>
        <v>-</v>
      </c>
      <c r="T9" s="80" t="str">
        <f>VLOOKUP(A9,Итог!$X$3:$AR$88,16,FALSE)</f>
        <v>-</v>
      </c>
      <c r="U9" s="80" t="str">
        <f>VLOOKUP(A9,Итог!$X$3:$AR$88,17,FALSE)</f>
        <v>-</v>
      </c>
      <c r="V9" s="80">
        <f>VLOOKUP(A9,Итог!$X$3:$AR$88,18,FALSE)</f>
        <v>7.0000050000952285</v>
      </c>
    </row>
    <row r="10" spans="1:22">
      <c r="A10" s="157">
        <f t="shared" si="0"/>
        <v>8</v>
      </c>
      <c r="B10" s="174">
        <f>VLOOKUP(A10,Итог!$X$3:$AS$88,4,FALSE)</f>
        <v>29</v>
      </c>
      <c r="C10" s="157" t="str">
        <f>VLOOKUP(B10,классы!$B$3:$C$88,2,FALSE)</f>
        <v>Данилина Татьяна Игоревна</v>
      </c>
      <c r="D10" s="157" t="str">
        <f>VLOOKUP(B10,классы!$B$3:$I$88,5,FALSE)</f>
        <v>Сергиев Посад</v>
      </c>
      <c r="E10" s="157" t="str">
        <f>VLOOKUP(B10,классы!$B$3:$I$88,8,FALSE)</f>
        <v>Прибайкалье</v>
      </c>
      <c r="F10" s="174">
        <f>VLOOKUP(A10,Итог!$X$3:$AR$88,6,FALSE)</f>
        <v>5</v>
      </c>
      <c r="G10" s="262">
        <f>VLOOKUP(A10,Итог!$X$3:$AS$88,22,FALSE)</f>
        <v>6.3361065533404739</v>
      </c>
      <c r="H10" s="341">
        <f>VLOOKUP(A10,Итог!$X$3:$AR$88,19,FALSE)</f>
        <v>7.3157913739938971</v>
      </c>
      <c r="I10" s="341">
        <f>VLOOKUP(A10,Итог!$X$3:$AR$88,20,FALSE)</f>
        <v>6.2352958181032268</v>
      </c>
      <c r="J10" s="341">
        <f>VLOOKUP(A10,Итог!$X$3:$AR$88,21,FALSE)</f>
        <v>5.4615397617924692</v>
      </c>
      <c r="K10" s="342">
        <f>VLOOKUP(A10,Итог!$X$3:$AR$88,7,FALSE)</f>
        <v>7.3157913739938971</v>
      </c>
      <c r="L10" s="342" t="str">
        <f>VLOOKUP(A10,Итог!$X$3:$AR$88,8,FALSE)</f>
        <v>-</v>
      </c>
      <c r="M10" s="342">
        <f>VLOOKUP(A10,Итог!$X$3:$AR$88,9,FALSE)</f>
        <v>8.000000600497513</v>
      </c>
      <c r="N10" s="342">
        <f>VLOOKUP(A10,Итог!$X$3:$AR$88,10,FALSE)</f>
        <v>1.0909102679487792</v>
      </c>
      <c r="O10" s="342" t="str">
        <f>VLOOKUP(A10,Итог!$X$3:$AR$88,11,FALSE)</f>
        <v>-</v>
      </c>
      <c r="P10" s="342" t="str">
        <f>VLOOKUP(A10,Итог!$X$3:$AR$88,12,FALSE)</f>
        <v>-</v>
      </c>
      <c r="Q10" s="342">
        <f>VLOOKUP(A10,Итог!$X$3:$AR$88,13,FALSE)</f>
        <v>7.4166806668780048</v>
      </c>
      <c r="R10" s="342" t="str">
        <f>VLOOKUP(A10,Итог!$X$3:$AR$88,14,FALSE)</f>
        <v>-</v>
      </c>
      <c r="S10" s="342" t="str">
        <f>VLOOKUP(A10,Итог!$X$3:$AR$88,15,FALSE)</f>
        <v>-</v>
      </c>
      <c r="T10" s="342" t="str">
        <f>VLOOKUP(A10,Итог!$X$3:$AR$88,16,FALSE)</f>
        <v>-</v>
      </c>
      <c r="U10" s="342" t="str">
        <f>VLOOKUP(A10,Итог!$X$3:$AR$88,17,FALSE)</f>
        <v>-</v>
      </c>
      <c r="V10" s="342">
        <f>VLOOKUP(A10,Итог!$X$3:$AR$88,18,FALSE)</f>
        <v>7.8571498573841776</v>
      </c>
    </row>
    <row r="11" spans="1:22">
      <c r="A11" s="304">
        <f t="shared" si="0"/>
        <v>9</v>
      </c>
      <c r="B11" s="100">
        <f>VLOOKUP(A11,Итог!$X$3:$AS$88,4,FALSE)</f>
        <v>55</v>
      </c>
      <c r="C11" s="304" t="str">
        <f>VLOOKUP(B11,классы!$B$3:$C$88,2,FALSE)</f>
        <v>Аверина Александра Викторовна</v>
      </c>
      <c r="D11" s="304" t="str">
        <f>VLOOKUP(B11,классы!$B$3:$I$88,5,FALSE)</f>
        <v>Москва</v>
      </c>
      <c r="E11" s="304" t="str">
        <f>VLOOKUP(B11,классы!$B$3:$I$88,8,FALSE)</f>
        <v>Европейская часть России</v>
      </c>
      <c r="F11" s="100">
        <f>VLOOKUP(A11,Итог!$X$3:$AR$88,6,FALSE)</f>
        <v>6</v>
      </c>
      <c r="G11" s="305">
        <f>VLOOKUP(A11,Итог!$X$3:$AS$88,22,FALSE)</f>
        <v>6.1526057989613632</v>
      </c>
      <c r="H11" s="306">
        <f>VLOOKUP(A11,Итог!$X$3:$AR$88,19,FALSE)</f>
        <v>6.8461551463483215</v>
      </c>
      <c r="I11" s="306">
        <f>VLOOKUP(A11,Итог!$X$3:$AR$88,20,FALSE)</f>
        <v>6.2500012003210648</v>
      </c>
      <c r="J11" s="306">
        <f>VLOOKUP(A11,Итог!$X$3:$AR$88,21,FALSE)</f>
        <v>5.9090920094367023</v>
      </c>
      <c r="K11" s="80">
        <f>VLOOKUP(A11,Итог!$X$3:$AR$88,7,FALSE)</f>
        <v>6.8461551463483215</v>
      </c>
      <c r="L11" s="80" t="str">
        <f>VLOOKUP(A11,Итог!$X$3:$AR$88,8,FALSE)</f>
        <v>-</v>
      </c>
      <c r="M11" s="80">
        <f>VLOOKUP(A11,Итог!$X$3:$AR$88,9,FALSE)</f>
        <v>6.0000002004975119</v>
      </c>
      <c r="N11" s="80" t="str">
        <f>VLOOKUP(A11,Итог!$X$3:$AR$88,10,FALSE)</f>
        <v>-</v>
      </c>
      <c r="O11" s="80">
        <f>VLOOKUP(A11,Итог!$X$3:$AR$88,11,FALSE)</f>
        <v>4.6250100004862498</v>
      </c>
      <c r="P11" s="80">
        <f>VLOOKUP(A11,Итог!$X$3:$AR$88,12,FALSE)</f>
        <v>6.25001000057659</v>
      </c>
      <c r="Q11" s="80">
        <f>VLOOKUP(A11,Итог!$X$3:$AR$88,13,FALSE)</f>
        <v>6.4444554447697824</v>
      </c>
      <c r="R11" s="80">
        <f>VLOOKUP(A11,Итог!$X$3:$AR$88,14,FALSE)</f>
        <v>6.75000400108972</v>
      </c>
      <c r="S11" s="80" t="str">
        <f>VLOOKUP(A11,Итог!$X$3:$AR$88,15,FALSE)</f>
        <v>-</v>
      </c>
      <c r="T11" s="80" t="str">
        <f>VLOOKUP(A11,Итог!$X$3:$AR$88,16,FALSE)</f>
        <v>-</v>
      </c>
      <c r="U11" s="80" t="str">
        <f>VLOOKUP(A11,Итог!$X$3:$AR$88,17,FALSE)</f>
        <v>-</v>
      </c>
      <c r="V11" s="80" t="str">
        <f>VLOOKUP(A11,Итог!$X$3:$AR$88,18,FALSE)</f>
        <v>-</v>
      </c>
    </row>
    <row r="12" spans="1:22">
      <c r="A12" s="157">
        <f t="shared" si="0"/>
        <v>10</v>
      </c>
      <c r="B12" s="174">
        <f>VLOOKUP(A12,Итог!$X$3:$AS$88,4,FALSE)</f>
        <v>69</v>
      </c>
      <c r="C12" s="157" t="str">
        <f>VLOOKUP(B12,классы!$B$3:$C$88,2,FALSE)</f>
        <v>Мораш Анастасия Юрьевна</v>
      </c>
      <c r="D12" s="157" t="str">
        <f>VLOOKUP(B12,классы!$B$3:$I$88,5,FALSE)</f>
        <v>Челябинск</v>
      </c>
      <c r="E12" s="157" t="str">
        <f>VLOOKUP(B12,классы!$B$3:$I$88,8,FALSE)</f>
        <v>Урал</v>
      </c>
      <c r="F12" s="174">
        <f>VLOOKUP(A12,Итог!$X$3:$AR$88,6,FALSE)</f>
        <v>9</v>
      </c>
      <c r="G12" s="262">
        <f>VLOOKUP(A12,Итог!$X$3:$AS$88,22,FALSE)</f>
        <v>6.1242462974473924</v>
      </c>
      <c r="H12" s="341">
        <f>VLOOKUP(A12,Итог!$X$3:$AR$88,19,FALSE)</f>
        <v>6.090910191254884</v>
      </c>
      <c r="I12" s="341">
        <f>VLOOKUP(A12,Итог!$X$3:$AR$88,20,FALSE)</f>
        <v>4.8461551465869919</v>
      </c>
      <c r="J12" s="341">
        <f>VLOOKUP(A12,Итог!$X$3:$AR$88,21,FALSE)</f>
        <v>6.0000010003748594</v>
      </c>
      <c r="K12" s="342">
        <f>VLOOKUP(A12,Итог!$X$3:$AR$88,7,FALSE)</f>
        <v>6.090910191254884</v>
      </c>
      <c r="L12" s="342">
        <f>VLOOKUP(A12,Итог!$X$3:$AR$88,8,FALSE)</f>
        <v>6.636364736609667</v>
      </c>
      <c r="M12" s="342">
        <f>VLOOKUP(A12,Итог!$X$3:$AR$88,9,FALSE)</f>
        <v>8.5000002019607841</v>
      </c>
      <c r="N12" s="342">
        <f>VLOOKUP(A12,Итог!$X$3:$AR$88,10,FALSE)</f>
        <v>1.090909541039558</v>
      </c>
      <c r="O12" s="342">
        <f>VLOOKUP(A12,Итог!$X$3:$AR$88,11,FALSE)</f>
        <v>6.8000070041824339</v>
      </c>
      <c r="P12" s="342">
        <f>VLOOKUP(A12,Итог!$X$3:$AR$88,12,FALSE)</f>
        <v>7.4000070010488992</v>
      </c>
      <c r="Q12" s="342">
        <f>VLOOKUP(A12,Итог!$X$3:$AR$88,13,FALSE)</f>
        <v>7.0000080002128824</v>
      </c>
      <c r="R12" s="342">
        <f>VLOOKUP(A12,Итог!$X$3:$AR$88,14,FALSE)</f>
        <v>5.4000050002630884</v>
      </c>
      <c r="S12" s="342" t="str">
        <f>VLOOKUP(A12,Итог!$X$3:$AR$88,15,FALSE)</f>
        <v>-</v>
      </c>
      <c r="T12" s="342" t="str">
        <f>VLOOKUP(A12,Итог!$X$3:$AR$88,16,FALSE)</f>
        <v>-</v>
      </c>
      <c r="U12" s="342" t="str">
        <f>VLOOKUP(A12,Итог!$X$3:$AR$88,17,FALSE)</f>
        <v>-</v>
      </c>
      <c r="V12" s="342">
        <f>VLOOKUP(A12,Итог!$X$3:$AR$88,18,FALSE)</f>
        <v>6.2000050004543388</v>
      </c>
    </row>
    <row r="13" spans="1:22">
      <c r="A13" s="304">
        <f t="shared" si="0"/>
        <v>11</v>
      </c>
      <c r="B13" s="100">
        <f>VLOOKUP(A13,Итог!$X$3:$AS$88,4,FALSE)</f>
        <v>52</v>
      </c>
      <c r="C13" s="304" t="str">
        <f>VLOOKUP(B13,классы!$B$3:$C$88,2,FALSE)</f>
        <v>Ишина Ольга Владимировна</v>
      </c>
      <c r="D13" s="304" t="str">
        <f>VLOOKUP(B13,классы!$B$3:$I$88,5,FALSE)</f>
        <v>Минск</v>
      </c>
      <c r="E13" s="304" t="str">
        <f>VLOOKUP(B13,классы!$B$3:$I$88,8,FALSE)</f>
        <v>Индия</v>
      </c>
      <c r="F13" s="100">
        <f>VLOOKUP(A13,Итог!$X$3:$AR$88,6,FALSE)</f>
        <v>5</v>
      </c>
      <c r="G13" s="305">
        <f>VLOOKUP(A13,Итог!$X$3:$AS$88,22,FALSE)</f>
        <v>6.0892142641289038</v>
      </c>
      <c r="H13" s="306">
        <f>VLOOKUP(A13,Итог!$X$3:$AR$88,19,FALSE)</f>
        <v>8.0555573561046252</v>
      </c>
      <c r="I13" s="306">
        <f>VLOOKUP(A13,Итог!$X$3:$AR$88,20,FALSE)</f>
        <v>8.1538474540875807</v>
      </c>
      <c r="J13" s="306">
        <f>VLOOKUP(A13,Итог!$X$3:$AR$88,21,FALSE)</f>
        <v>8.0000017005711026</v>
      </c>
      <c r="K13" s="80">
        <f>VLOOKUP(A13,Итог!$X$3:$AR$88,7,FALSE)</f>
        <v>8.1538474540875807</v>
      </c>
      <c r="L13" s="80" t="str">
        <f>VLOOKUP(A13,Итог!$X$3:$AR$88,8,FALSE)</f>
        <v>-</v>
      </c>
      <c r="M13" s="80">
        <f>VLOOKUP(A13,Итог!$X$3:$AR$88,9,FALSE)</f>
        <v>6.5000004002719853</v>
      </c>
      <c r="N13" s="80">
        <f>VLOOKUP(A13,Итог!$X$3:$AR$88,10,FALSE)</f>
        <v>0.36363703731077412</v>
      </c>
      <c r="O13" s="80" t="str">
        <f>VLOOKUP(A13,Итог!$X$3:$AR$88,11,FALSE)</f>
        <v>-</v>
      </c>
      <c r="P13" s="80" t="str">
        <f>VLOOKUP(A13,Итог!$X$3:$AR$88,12,FALSE)</f>
        <v>-</v>
      </c>
      <c r="Q13" s="80">
        <f>VLOOKUP(A13,Итог!$X$3:$AR$88,13,FALSE)</f>
        <v>8.4285804287819115</v>
      </c>
      <c r="R13" s="80" t="str">
        <f>VLOOKUP(A13,Итог!$X$3:$AR$88,14,FALSE)</f>
        <v>-</v>
      </c>
      <c r="S13" s="80" t="str">
        <f>VLOOKUP(A13,Итог!$X$3:$AR$88,15,FALSE)</f>
        <v>-</v>
      </c>
      <c r="T13" s="80" t="str">
        <f>VLOOKUP(A13,Итог!$X$3:$AR$88,16,FALSE)</f>
        <v>-</v>
      </c>
      <c r="U13" s="80" t="str">
        <f>VLOOKUP(A13,Итог!$X$3:$AR$88,17,FALSE)</f>
        <v>-</v>
      </c>
      <c r="V13" s="80">
        <f>VLOOKUP(A13,Итог!$X$3:$AR$88,18,FALSE)</f>
        <v>7.000006000192271</v>
      </c>
    </row>
    <row r="14" spans="1:22">
      <c r="A14" s="157">
        <f t="shared" si="0"/>
        <v>12</v>
      </c>
      <c r="B14" s="174">
        <f>VLOOKUP(A14,Итог!$X$3:$AS$88,4,FALSE)</f>
        <v>34</v>
      </c>
      <c r="C14" s="157" t="str">
        <f>VLOOKUP(B14,классы!$B$3:$C$88,2,FALSE)</f>
        <v>Саликова Александра Владимировна</v>
      </c>
      <c r="D14" s="157" t="str">
        <f>VLOOKUP(B14,классы!$B$3:$I$88,5,FALSE)</f>
        <v>Саратов</v>
      </c>
      <c r="E14" s="157" t="str">
        <f>VLOOKUP(B14,классы!$B$3:$I$88,8,FALSE)</f>
        <v>Норвегия</v>
      </c>
      <c r="F14" s="174">
        <f>VLOOKUP(A14,Итог!$X$3:$AR$88,6,FALSE)</f>
        <v>7</v>
      </c>
      <c r="G14" s="262">
        <f>VLOOKUP(A14,Итог!$X$3:$AS$88,22,FALSE)</f>
        <v>6.0597449382274755</v>
      </c>
      <c r="H14" s="341">
        <f>VLOOKUP(A14,Итог!$X$3:$AR$88,19,FALSE)</f>
        <v>6.2727283731778893</v>
      </c>
      <c r="I14" s="341">
        <f>VLOOKUP(A14,Итог!$X$3:$AR$88,20,FALSE)</f>
        <v>5.5384628387390418</v>
      </c>
      <c r="J14" s="341">
        <f>VLOOKUP(A14,Итог!$X$3:$AR$88,21,FALSE)</f>
        <v>5.2857156859278556</v>
      </c>
      <c r="K14" s="342">
        <f>VLOOKUP(A14,Итог!$X$3:$AR$88,7,FALSE)</f>
        <v>6.2727283731778893</v>
      </c>
      <c r="L14" s="342">
        <f>VLOOKUP(A14,Итог!$X$3:$AR$88,8,FALSE)</f>
        <v>7.0000012003913197</v>
      </c>
      <c r="M14" s="342">
        <f>VLOOKUP(A14,Итог!$X$3:$AR$88,9,FALSE)</f>
        <v>6.7500004038461539</v>
      </c>
      <c r="N14" s="342">
        <f>VLOOKUP(A14,Итог!$X$3:$AR$88,10,FALSE)</f>
        <v>0.36363740752876533</v>
      </c>
      <c r="O14" s="342" t="str">
        <f>VLOOKUP(A14,Итог!$X$3:$AR$88,11,FALSE)</f>
        <v>-</v>
      </c>
      <c r="P14" s="342">
        <f>VLOOKUP(A14,Итог!$X$3:$AR$88,12,FALSE)</f>
        <v>7.10001200052562</v>
      </c>
      <c r="Q14" s="342">
        <f>VLOOKUP(A14,Итог!$X$3:$AR$88,13,FALSE)</f>
        <v>8.181831182025034</v>
      </c>
      <c r="R14" s="342">
        <f>VLOOKUP(A14,Итог!$X$3:$AR$88,14,FALSE)</f>
        <v>6.750004000097551</v>
      </c>
      <c r="S14" s="342" t="str">
        <f>VLOOKUP(A14,Итог!$X$3:$AR$88,15,FALSE)</f>
        <v>-</v>
      </c>
      <c r="T14" s="342" t="str">
        <f>VLOOKUP(A14,Итог!$X$3:$AR$88,16,FALSE)</f>
        <v>-</v>
      </c>
      <c r="U14" s="342" t="str">
        <f>VLOOKUP(A14,Итог!$X$3:$AR$88,17,FALSE)</f>
        <v>-</v>
      </c>
      <c r="V14" s="342" t="str">
        <f>VLOOKUP(A14,Итог!$X$3:$AR$88,18,FALSE)</f>
        <v>-</v>
      </c>
    </row>
    <row r="15" spans="1:22">
      <c r="A15" s="304">
        <f t="shared" si="0"/>
        <v>13</v>
      </c>
      <c r="B15" s="100">
        <f>VLOOKUP(A15,Итог!$X$3:$AS$88,4,FALSE)</f>
        <v>57</v>
      </c>
      <c r="C15" s="304" t="str">
        <f>VLOOKUP(B15,классы!$B$3:$C$88,2,FALSE)</f>
        <v>Аверина Александра Викторовна</v>
      </c>
      <c r="D15" s="304" t="str">
        <f>VLOOKUP(B15,классы!$B$3:$I$88,5,FALSE)</f>
        <v>Москва</v>
      </c>
      <c r="E15" s="304" t="str">
        <f>VLOOKUP(B15,классы!$B$3:$I$88,8,FALSE)</f>
        <v>Европейская часть России</v>
      </c>
      <c r="F15" s="100">
        <f>VLOOKUP(A15,Итог!$X$3:$AR$88,6,FALSE)</f>
        <v>5</v>
      </c>
      <c r="G15" s="305">
        <f>VLOOKUP(A15,Итог!$X$3:$AS$88,22,FALSE)</f>
        <v>5.9963740417750744</v>
      </c>
      <c r="H15" s="306">
        <f>VLOOKUP(A15,Итог!$X$3:$AR$88,19,FALSE)</f>
        <v>6.1818192821153914</v>
      </c>
      <c r="I15" s="306">
        <f>VLOOKUP(A15,Итог!$X$3:$AR$88,20,FALSE)</f>
        <v>6.3846166850936834</v>
      </c>
      <c r="J15" s="306">
        <f>VLOOKUP(A15,Итог!$X$3:$AR$88,21,FALSE)</f>
        <v>6.0769243772874297</v>
      </c>
      <c r="K15" s="80">
        <f>VLOOKUP(A15,Итог!$X$3:$AR$88,7,FALSE)</f>
        <v>6.3846166850936834</v>
      </c>
      <c r="L15" s="80" t="str">
        <f>VLOOKUP(A15,Итог!$X$3:$AR$88,8,FALSE)</f>
        <v>-</v>
      </c>
      <c r="M15" s="80">
        <f>VLOOKUP(A15,Итог!$X$3:$AR$88,9,FALSE)</f>
        <v>6.0000003</v>
      </c>
      <c r="N15" s="80" t="str">
        <f>VLOOKUP(A15,Итог!$X$3:$AR$88,10,FALSE)</f>
        <v>-</v>
      </c>
      <c r="O15" s="80">
        <f>VLOOKUP(A15,Итог!$X$3:$AR$88,11,FALSE)</f>
        <v>5.125010000532261</v>
      </c>
      <c r="P15" s="80">
        <f>VLOOKUP(A15,Итог!$X$3:$AR$88,12,FALSE)</f>
        <v>6.25001000057659</v>
      </c>
      <c r="Q15" s="80">
        <f>VLOOKUP(A15,Итог!$X$3:$AR$88,13,FALSE)</f>
        <v>6.2222332226728385</v>
      </c>
      <c r="R15" s="80" t="str">
        <f>VLOOKUP(A15,Итог!$X$3:$AR$88,14,FALSE)</f>
        <v>-</v>
      </c>
      <c r="S15" s="80" t="str">
        <f>VLOOKUP(A15,Итог!$X$3:$AR$88,15,FALSE)</f>
        <v>-</v>
      </c>
      <c r="T15" s="80" t="str">
        <f>VLOOKUP(A15,Итог!$X$3:$AR$88,16,FALSE)</f>
        <v>-</v>
      </c>
      <c r="U15" s="80" t="str">
        <f>VLOOKUP(A15,Итог!$X$3:$AR$88,17,FALSE)</f>
        <v>-</v>
      </c>
      <c r="V15" s="80" t="str">
        <f>VLOOKUP(A15,Итог!$X$3:$AR$88,18,FALSE)</f>
        <v>-</v>
      </c>
    </row>
    <row r="16" spans="1:22">
      <c r="A16" s="157">
        <f t="shared" si="0"/>
        <v>14</v>
      </c>
      <c r="B16" s="174">
        <f>VLOOKUP(A16,Итог!$X$3:$AS$88,4,FALSE)</f>
        <v>13</v>
      </c>
      <c r="C16" s="157" t="str">
        <f>VLOOKUP(B16,классы!$B$3:$C$88,2,FALSE)</f>
        <v>Сазонов Антон Анатольевич</v>
      </c>
      <c r="D16" s="157" t="str">
        <f>VLOOKUP(B16,классы!$B$3:$I$88,5,FALSE)</f>
        <v>Уфа</v>
      </c>
      <c r="E16" s="157" t="str">
        <f>VLOOKUP(B16,классы!$B$3:$I$88,8,FALSE)</f>
        <v>Россия, Бангладеш, Индия, Индонезия, Казахстан, Китай, Малайзия, Мьянма, Непал, Пакистан, Сингапур, Таджикистан, Таиланд, Узбекистан</v>
      </c>
      <c r="F16" s="174">
        <f>VLOOKUP(A16,Итог!$X$3:$AR$88,6,FALSE)</f>
        <v>8</v>
      </c>
      <c r="G16" s="262">
        <f>VLOOKUP(A16,Итог!$X$3:$AS$88,22,FALSE)</f>
        <v>5.8142524420662864</v>
      </c>
      <c r="H16" s="341">
        <f>VLOOKUP(A16,Итог!$X$3:$AR$88,19,FALSE)</f>
        <v>4.53333483397709</v>
      </c>
      <c r="I16" s="341">
        <f>VLOOKUP(A16,Итог!$X$3:$AR$88,20,FALSE)</f>
        <v>6.9230782234204176</v>
      </c>
      <c r="J16" s="341">
        <f>VLOOKUP(A16,Итог!$X$3:$AR$88,21,FALSE)</f>
        <v>5.2000015002107984</v>
      </c>
      <c r="K16" s="342">
        <f>VLOOKUP(A16,Итог!$X$3:$AR$88,7,FALSE)</f>
        <v>6.9230782234204176</v>
      </c>
      <c r="L16" s="342" t="str">
        <f>VLOOKUP(A16,Итог!$X$3:$AR$88,8,FALSE)</f>
        <v>-</v>
      </c>
      <c r="M16" s="342">
        <f>VLOOKUP(A16,Итог!$X$3:$AR$88,9,FALSE)</f>
        <v>6.0000005003984063</v>
      </c>
      <c r="N16" s="342">
        <f>VLOOKUP(A16,Итог!$X$3:$AR$88,10,FALSE)</f>
        <v>1.0909118112329725</v>
      </c>
      <c r="O16" s="342" t="str">
        <f>VLOOKUP(A16,Итог!$X$3:$AR$88,11,FALSE)</f>
        <v>-</v>
      </c>
      <c r="P16" s="342">
        <f>VLOOKUP(A16,Итог!$X$3:$AR$88,12,FALSE)</f>
        <v>8.0000070002359003</v>
      </c>
      <c r="Q16" s="342">
        <f>VLOOKUP(A16,Итог!$X$3:$AR$88,13,FALSE)</f>
        <v>6.000008000149311</v>
      </c>
      <c r="R16" s="342">
        <f>VLOOKUP(A16,Итог!$X$3:$AR$88,14,FALSE)</f>
        <v>6.5000040001034369</v>
      </c>
      <c r="S16" s="342" t="str">
        <f>VLOOKUP(A16,Итог!$X$3:$AR$88,15,FALSE)</f>
        <v>-</v>
      </c>
      <c r="T16" s="342">
        <f>VLOOKUP(A16,Итог!$X$3:$AR$88,16,FALSE)</f>
        <v>6.6000050005552469</v>
      </c>
      <c r="U16" s="342" t="str">
        <f>VLOOKUP(A16,Итог!$X$3:$AR$88,17,FALSE)</f>
        <v>-</v>
      </c>
      <c r="V16" s="342">
        <f>VLOOKUP(A16,Итог!$X$3:$AR$88,18,FALSE)</f>
        <v>5.4000050004345939</v>
      </c>
    </row>
    <row r="17" spans="1:22">
      <c r="A17" s="304">
        <f t="shared" si="0"/>
        <v>15</v>
      </c>
      <c r="B17" s="100">
        <f>VLOOKUP(A17,Итог!$X$3:$AS$88,4,FALSE)</f>
        <v>33</v>
      </c>
      <c r="C17" s="304" t="str">
        <f>VLOOKUP(B17,классы!$B$3:$C$88,2,FALSE)</f>
        <v>Батищев Сергей Николаевич</v>
      </c>
      <c r="D17" s="304" t="str">
        <f>VLOOKUP(B17,классы!$B$3:$I$88,5,FALSE)</f>
        <v>Мытищи</v>
      </c>
      <c r="E17" s="304" t="str">
        <f>VLOOKUP(B17,классы!$B$3:$I$88,8,FALSE)</f>
        <v>Польша</v>
      </c>
      <c r="F17" s="100">
        <f>VLOOKUP(A17,Итог!$X$3:$AR$88,6,FALSE)</f>
        <v>5</v>
      </c>
      <c r="G17" s="305">
        <f>VLOOKUP(A17,Итог!$X$3:$AS$88,22,FALSE)</f>
        <v>5.7721644924881419</v>
      </c>
      <c r="H17" s="306">
        <f>VLOOKUP(A17,Итог!$X$3:$AR$88,19,FALSE)</f>
        <v>5.3846166856975461</v>
      </c>
      <c r="I17" s="306">
        <f>VLOOKUP(A17,Итог!$X$3:$AR$88,20,FALSE)</f>
        <v>4.6428585433724585</v>
      </c>
      <c r="J17" s="306">
        <f>VLOOKUP(A17,Итог!$X$3:$AR$88,21,FALSE)</f>
        <v>4.4615397620138451</v>
      </c>
      <c r="K17" s="80">
        <f>VLOOKUP(A17,Итог!$X$3:$AR$88,7,FALSE)</f>
        <v>5.3846166856975461</v>
      </c>
      <c r="L17" s="80" t="str">
        <f>VLOOKUP(A17,Итог!$X$3:$AR$88,8,FALSE)</f>
        <v>-</v>
      </c>
      <c r="M17" s="80">
        <f>VLOOKUP(A17,Итог!$X$3:$AR$88,9,FALSE)</f>
        <v>6.0000003</v>
      </c>
      <c r="N17" s="80" t="str">
        <f>VLOOKUP(A17,Итог!$X$3:$AR$88,10,FALSE)</f>
        <v>-</v>
      </c>
      <c r="O17" s="80" t="str">
        <f>VLOOKUP(A17,Итог!$X$3:$AR$88,11,FALSE)</f>
        <v>-</v>
      </c>
      <c r="P17" s="80" t="str">
        <f>VLOOKUP(A17,Итог!$X$3:$AR$88,12,FALSE)</f>
        <v>-</v>
      </c>
      <c r="Q17" s="80">
        <f>VLOOKUP(A17,Итог!$X$3:$AR$88,13,FALSE)</f>
        <v>7.1428661430527578</v>
      </c>
      <c r="R17" s="80">
        <f>VLOOKUP(A17,Итог!$X$3:$AR$88,14,FALSE)</f>
        <v>4.3333363334404646</v>
      </c>
      <c r="S17" s="80" t="str">
        <f>VLOOKUP(A17,Итог!$X$3:$AR$88,15,FALSE)</f>
        <v>-</v>
      </c>
      <c r="T17" s="80" t="str">
        <f>VLOOKUP(A17,Итог!$X$3:$AR$88,16,FALSE)</f>
        <v>-</v>
      </c>
      <c r="U17" s="80">
        <f>VLOOKUP(A17,Итог!$X$3:$AR$88,17,FALSE)</f>
        <v>6.0000030002499383</v>
      </c>
      <c r="V17" s="80" t="str">
        <f>VLOOKUP(A17,Итог!$X$3:$AR$88,18,FALSE)</f>
        <v>-</v>
      </c>
    </row>
    <row r="18" spans="1:22">
      <c r="A18" s="157">
        <f t="shared" si="0"/>
        <v>16</v>
      </c>
      <c r="B18" s="174">
        <f>VLOOKUP(A18,Итог!$X$3:$AS$88,4,FALSE)</f>
        <v>37</v>
      </c>
      <c r="C18" s="157" t="str">
        <f>VLOOKUP(B18,классы!$B$3:$C$88,2,FALSE)</f>
        <v>Сизов Дмитрий Генндьевич</v>
      </c>
      <c r="D18" s="157" t="str">
        <f>VLOOKUP(B18,классы!$B$3:$I$88,5,FALSE)</f>
        <v>Москва</v>
      </c>
      <c r="E18" s="157" t="str">
        <f>VLOOKUP(B18,классы!$B$3:$I$88,8,FALSE)</f>
        <v>Латвия, Литва</v>
      </c>
      <c r="F18" s="174">
        <f>VLOOKUP(A18,Итог!$X$3:$AR$88,6,FALSE)</f>
        <v>6</v>
      </c>
      <c r="G18" s="262">
        <f>VLOOKUP(A18,Итог!$X$3:$AS$88,22,FALSE)</f>
        <v>5.7115369629948702</v>
      </c>
      <c r="H18" s="341">
        <f>VLOOKUP(A18,Итог!$X$3:$AR$88,19,FALSE)</f>
        <v>6.250001600306029</v>
      </c>
      <c r="I18" s="341">
        <f>VLOOKUP(A18,Итог!$X$3:$AR$88,20,FALSE)</f>
        <v>5.6000015003722012</v>
      </c>
      <c r="J18" s="341">
        <f>VLOOKUP(A18,Итог!$X$3:$AR$88,21,FALSE)</f>
        <v>4.0000015003498772</v>
      </c>
      <c r="K18" s="342">
        <f>VLOOKUP(A18,Итог!$X$3:$AR$88,7,FALSE)</f>
        <v>6.250001600306029</v>
      </c>
      <c r="L18" s="342" t="str">
        <f>VLOOKUP(A18,Итог!$X$3:$AR$88,8,FALSE)</f>
        <v>-</v>
      </c>
      <c r="M18" s="342">
        <f>VLOOKUP(A18,Итог!$X$3:$AR$88,9,FALSE)</f>
        <v>7.0000003003322258</v>
      </c>
      <c r="N18" s="342">
        <f>VLOOKUP(A18,Итог!$X$3:$AR$88,10,FALSE)</f>
        <v>0.36363732081103772</v>
      </c>
      <c r="O18" s="342" t="str">
        <f>VLOOKUP(A18,Итог!$X$3:$AR$88,11,FALSE)</f>
        <v>-</v>
      </c>
      <c r="P18" s="342">
        <f>VLOOKUP(A18,Итог!$X$3:$AR$88,12,FALSE)</f>
        <v>6.5555665560892509</v>
      </c>
      <c r="Q18" s="342">
        <f>VLOOKUP(A18,Итог!$X$3:$AR$88,13,FALSE)</f>
        <v>6.6000120001999596</v>
      </c>
      <c r="R18" s="342" t="str">
        <f>VLOOKUP(A18,Итог!$X$3:$AR$88,14,FALSE)</f>
        <v>-</v>
      </c>
      <c r="S18" s="342" t="str">
        <f>VLOOKUP(A18,Итог!$X$3:$AR$88,15,FALSE)</f>
        <v>-</v>
      </c>
      <c r="T18" s="342" t="str">
        <f>VLOOKUP(A18,Итог!$X$3:$AR$88,16,FALSE)</f>
        <v>-</v>
      </c>
      <c r="U18" s="342">
        <f>VLOOKUP(A18,Итог!$X$3:$AR$88,17,FALSE)</f>
        <v>7.5000040002307156</v>
      </c>
      <c r="V18" s="342" t="str">
        <f>VLOOKUP(A18,Итог!$X$3:$AR$88,18,FALSE)</f>
        <v>-</v>
      </c>
    </row>
    <row r="19" spans="1:22">
      <c r="A19" s="304">
        <f t="shared" si="0"/>
        <v>17</v>
      </c>
      <c r="B19" s="100">
        <f>VLOOKUP(A19,Итог!$X$3:$AS$88,4,FALSE)</f>
        <v>63</v>
      </c>
      <c r="C19" s="304" t="str">
        <f>VLOOKUP(B19,классы!$B$3:$C$88,2,FALSE)</f>
        <v>Демидов Иван Владимирович</v>
      </c>
      <c r="D19" s="304" t="str">
        <f>VLOOKUP(B19,классы!$B$3:$I$88,5,FALSE)</f>
        <v>Химки</v>
      </c>
      <c r="E19" s="304" t="str">
        <f>VLOOKUP(B19,классы!$B$3:$I$88,8,FALSE)</f>
        <v>Европейская часть России</v>
      </c>
      <c r="F19" s="100">
        <f>VLOOKUP(A19,Итог!$X$3:$AR$88,6,FALSE)</f>
        <v>4</v>
      </c>
      <c r="G19" s="305">
        <f>VLOOKUP(A19,Итог!$X$3:$AS$88,22,FALSE)</f>
        <v>5.6145869845157854</v>
      </c>
      <c r="H19" s="306">
        <f>VLOOKUP(A19,Итог!$X$3:$AR$88,19,FALSE)</f>
        <v>3.6363647369025611</v>
      </c>
      <c r="I19" s="306">
        <f>VLOOKUP(A19,Итог!$X$3:$AR$88,20,FALSE)</f>
        <v>4.7692320699660771</v>
      </c>
      <c r="J19" s="306">
        <f>VLOOKUP(A19,Итог!$X$3:$AR$88,21,FALSE)</f>
        <v>5.9166678669816033</v>
      </c>
      <c r="K19" s="80">
        <f>VLOOKUP(A19,Итог!$X$3:$AR$88,7,FALSE)</f>
        <v>5.9166678669816033</v>
      </c>
      <c r="L19" s="80" t="str">
        <f>VLOOKUP(A19,Итог!$X$3:$AR$88,8,FALSE)</f>
        <v>-</v>
      </c>
      <c r="M19" s="80">
        <f>VLOOKUP(A19,Итог!$X$3:$AR$88,9,FALSE)</f>
        <v>6.250000401079137</v>
      </c>
      <c r="N19" s="80" t="str">
        <f>VLOOKUP(A19,Итог!$X$3:$AR$88,10,FALSE)</f>
        <v>-</v>
      </c>
      <c r="O19" s="80" t="str">
        <f>VLOOKUP(A19,Итог!$X$3:$AR$88,11,FALSE)</f>
        <v>-</v>
      </c>
      <c r="P19" s="80" t="str">
        <f>VLOOKUP(A19,Итог!$X$3:$AR$88,12,FALSE)</f>
        <v>-</v>
      </c>
      <c r="Q19" s="80">
        <f>VLOOKUP(A19,Итог!$X$3:$AR$88,13,FALSE)</f>
        <v>5.6250100003447088</v>
      </c>
      <c r="R19" s="80">
        <f>VLOOKUP(A19,Итог!$X$3:$AR$88,14,FALSE)</f>
        <v>4.6666696696576944</v>
      </c>
      <c r="S19" s="80" t="str">
        <f>VLOOKUP(A19,Итог!$X$3:$AR$88,15,FALSE)</f>
        <v>-</v>
      </c>
      <c r="T19" s="80" t="str">
        <f>VLOOKUP(A19,Итог!$X$3:$AR$88,16,FALSE)</f>
        <v>-</v>
      </c>
      <c r="U19" s="80" t="str">
        <f>VLOOKUP(A19,Итог!$X$3:$AR$88,17,FALSE)</f>
        <v>-</v>
      </c>
      <c r="V19" s="80" t="str">
        <f>VLOOKUP(A19,Итог!$X$3:$AR$88,18,FALSE)</f>
        <v>-</v>
      </c>
    </row>
    <row r="20" spans="1:22">
      <c r="A20" s="157">
        <f t="shared" si="0"/>
        <v>18</v>
      </c>
      <c r="B20" s="174">
        <f>VLOOKUP(A20,Итог!$X$3:$AS$88,4,FALSE)</f>
        <v>47</v>
      </c>
      <c r="C20" s="157" t="str">
        <f>VLOOKUP(B20,классы!$B$3:$C$88,2,FALSE)</f>
        <v>Иванов Никита Станиславович</v>
      </c>
      <c r="D20" s="157" t="str">
        <f>VLOOKUP(B20,классы!$B$3:$I$88,5,FALSE)</f>
        <v>Сыктывкар</v>
      </c>
      <c r="E20" s="157" t="str">
        <f>VLOOKUP(B20,классы!$B$3:$I$88,8,FALSE)</f>
        <v>Белоруссия, Германия, Дания, Польша, Финляндия, Чехия, Швеция</v>
      </c>
      <c r="F20" s="174">
        <f>VLOOKUP(A20,Итог!$X$3:$AR$88,6,FALSE)</f>
        <v>8</v>
      </c>
      <c r="G20" s="262">
        <f>VLOOKUP(A20,Итог!$X$3:$AS$88,22,FALSE)</f>
        <v>5.1656297003124525</v>
      </c>
      <c r="H20" s="341">
        <f>VLOOKUP(A20,Итог!$X$3:$AR$88,19,FALSE)</f>
        <v>4.3125016003618599</v>
      </c>
      <c r="I20" s="341">
        <f>VLOOKUP(A20,Итог!$X$3:$AR$88,20,FALSE)</f>
        <v>5.3750016003772165</v>
      </c>
      <c r="J20" s="341">
        <f>VLOOKUP(A20,Итог!$X$3:$AR$88,21,FALSE)</f>
        <v>4.8461551465578276</v>
      </c>
      <c r="K20" s="342">
        <f>VLOOKUP(A20,Итог!$X$3:$AR$88,7,FALSE)</f>
        <v>5.3750016003772165</v>
      </c>
      <c r="L20" s="342" t="str">
        <f>VLOOKUP(A20,Итог!$X$3:$AR$88,8,FALSE)</f>
        <v>-</v>
      </c>
      <c r="M20" s="342" t="str">
        <f>VLOOKUP(A20,Итог!$X$3:$AR$88,9,FALSE)</f>
        <v>-</v>
      </c>
      <c r="N20" s="342" t="str">
        <f>VLOOKUP(A20,Итог!$X$3:$AR$88,10,FALSE)</f>
        <v>-</v>
      </c>
      <c r="O20" s="342">
        <f>VLOOKUP(A20,Итог!$X$3:$AR$88,11,FALSE)</f>
        <v>5.2000070008070409</v>
      </c>
      <c r="P20" s="342">
        <f>VLOOKUP(A20,Итог!$X$3:$AR$88,12,FALSE)</f>
        <v>6.0000070005996404</v>
      </c>
      <c r="Q20" s="342">
        <f>VLOOKUP(A20,Итог!$X$3:$AR$88,13,FALSE)</f>
        <v>5.1666746669644512</v>
      </c>
      <c r="R20" s="342">
        <f>VLOOKUP(A20,Итог!$X$3:$AR$88,14,FALSE)</f>
        <v>7.3333363334404646</v>
      </c>
      <c r="S20" s="342">
        <f>VLOOKUP(A20,Итог!$X$3:$AR$88,15,FALSE)</f>
        <v>4.0000030000769176</v>
      </c>
      <c r="T20" s="342">
        <f>VLOOKUP(A20,Итог!$X$3:$AR$88,16,FALSE)</f>
        <v>4.0000040001363448</v>
      </c>
      <c r="U20" s="342" t="str">
        <f>VLOOKUP(A20,Итог!$X$3:$AR$88,17,FALSE)</f>
        <v>-</v>
      </c>
      <c r="V20" s="342">
        <f>VLOOKUP(A20,Итог!$X$3:$AR$88,18,FALSE)</f>
        <v>4.250004000097551</v>
      </c>
    </row>
    <row r="21" spans="1:22">
      <c r="A21" s="304">
        <f t="shared" si="0"/>
        <v>19</v>
      </c>
      <c r="B21" s="100">
        <f>VLOOKUP(A21,Итог!$X$3:$AS$88,4,FALSE)</f>
        <v>23</v>
      </c>
      <c r="C21" s="304" t="str">
        <f>VLOOKUP(B21,классы!$B$3:$C$88,2,FALSE)</f>
        <v>Попов Александр Андреевич и КоВыль</v>
      </c>
      <c r="D21" s="304" t="str">
        <f>VLOOKUP(B21,классы!$B$3:$I$88,5,FALSE)</f>
        <v>село Выльгорт</v>
      </c>
      <c r="E21" s="304" t="str">
        <f>VLOOKUP(B21,классы!$B$3:$I$88,8,FALSE)</f>
        <v>Армения</v>
      </c>
      <c r="F21" s="100">
        <f>VLOOKUP(A21,Итог!$X$3:$AR$88,6,FALSE)</f>
        <v>7</v>
      </c>
      <c r="G21" s="305">
        <f>VLOOKUP(A21,Итог!$X$3:$AS$88,22,FALSE)</f>
        <v>4.611416691112181</v>
      </c>
      <c r="H21" s="306">
        <f>VLOOKUP(A21,Итог!$X$3:$AR$88,19,FALSE)</f>
        <v>4.3636374643233911</v>
      </c>
      <c r="I21" s="306">
        <f>VLOOKUP(A21,Итог!$X$3:$AR$88,20,FALSE)</f>
        <v>4.1538474540287904</v>
      </c>
      <c r="J21" s="306">
        <f>VLOOKUP(A21,Итог!$X$3:$AR$88,21,FALSE)</f>
        <v>4.5384628389369217</v>
      </c>
      <c r="K21" s="80">
        <f>VLOOKUP(A21,Итог!$X$3:$AR$88,7,FALSE)</f>
        <v>4.5384628389369217</v>
      </c>
      <c r="L21" s="80" t="str">
        <f>VLOOKUP(A21,Итог!$X$3:$AR$88,8,FALSE)</f>
        <v>-</v>
      </c>
      <c r="M21" s="80">
        <f>VLOOKUP(A21,Итог!$X$3:$AR$88,9,FALSE)</f>
        <v>6.33333363407775</v>
      </c>
      <c r="N21" s="80">
        <f>VLOOKUP(A21,Итог!$X$3:$AR$88,10,FALSE)</f>
        <v>0.36363791903768067</v>
      </c>
      <c r="O21" s="80">
        <f>VLOOKUP(A21,Итог!$X$3:$AR$88,11,FALSE)</f>
        <v>5.5555665557318061</v>
      </c>
      <c r="P21" s="80">
        <f>VLOOKUP(A21,Итог!$X$3:$AR$88,12,FALSE)</f>
        <v>5.8888998892436017</v>
      </c>
      <c r="Q21" s="80">
        <f>VLOOKUP(A21,Итог!$X$3:$AR$88,13,FALSE)</f>
        <v>5.1000120001578697</v>
      </c>
      <c r="R21" s="80">
        <f>VLOOKUP(A21,Итог!$X$3:$AR$88,14,FALSE)</f>
        <v>4.50000400059964</v>
      </c>
      <c r="S21" s="80" t="str">
        <f>VLOOKUP(A21,Итог!$X$3:$AR$88,15,FALSE)</f>
        <v>-</v>
      </c>
      <c r="T21" s="80" t="str">
        <f>VLOOKUP(A21,Итог!$X$3:$AR$88,16,FALSE)</f>
        <v>-</v>
      </c>
      <c r="U21" s="80" t="str">
        <f>VLOOKUP(A21,Итог!$X$3:$AR$88,17,FALSE)</f>
        <v>-</v>
      </c>
      <c r="V21" s="80" t="str">
        <f>VLOOKUP(A21,Итог!$X$3:$AR$88,18,FALSE)</f>
        <v>-</v>
      </c>
    </row>
    <row r="22" spans="1:22">
      <c r="A22" s="157">
        <f t="shared" si="0"/>
        <v>20</v>
      </c>
      <c r="B22" s="174">
        <f>VLOOKUP(A22,Итог!$X$3:$AS$88,4,FALSE)</f>
        <v>5</v>
      </c>
      <c r="C22" s="157" t="str">
        <f>VLOOKUP(B22,классы!$B$3:$C$88,2,FALSE)</f>
        <v>Андрейченко Вадим Александрович, Андрейченко Елена и Леонид</v>
      </c>
      <c r="D22" s="157" t="str">
        <f>VLOOKUP(B22,классы!$B$3:$I$88,5,FALSE)</f>
        <v>Санкт-Петербург</v>
      </c>
      <c r="E22" s="157" t="str">
        <f>VLOOKUP(B22,классы!$B$3:$I$88,8,FALSE)</f>
        <v>Финляндия</v>
      </c>
      <c r="F22" s="174">
        <f>VLOOKUP(A22,Итог!$X$3:$AR$88,6,FALSE)</f>
        <v>11</v>
      </c>
      <c r="G22" s="262">
        <f>VLOOKUP(A22,Итог!$X$3:$AS$88,22,FALSE)</f>
        <v>4.3336153699057736</v>
      </c>
      <c r="H22" s="341">
        <f>VLOOKUP(A22,Итог!$X$3:$AR$88,19,FALSE)</f>
        <v>4.1428585432017222</v>
      </c>
      <c r="I22" s="341">
        <f>VLOOKUP(A22,Итог!$X$3:$AR$88,20,FALSE)</f>
        <v>4.8666681669271439</v>
      </c>
      <c r="J22" s="341" t="str">
        <f>VLOOKUP(A22,Итог!$X$3:$AR$88,21,FALSE)</f>
        <v>-</v>
      </c>
      <c r="K22" s="342">
        <f>VLOOKUP(A22,Итог!$X$3:$AR$88,7,FALSE)</f>
        <v>4.8666681669271439</v>
      </c>
      <c r="L22" s="342" t="str">
        <f>VLOOKUP(A22,Итог!$X$3:$AR$88,8,FALSE)</f>
        <v>-</v>
      </c>
      <c r="M22" s="342">
        <f>VLOOKUP(A22,Итог!$X$3:$AR$88,9,FALSE)</f>
        <v>6.0000004000000002</v>
      </c>
      <c r="N22" s="342">
        <f>VLOOKUP(A22,Итог!$X$3:$AR$88,10,FALSE)</f>
        <v>1.0909162867571327</v>
      </c>
      <c r="O22" s="342">
        <f>VLOOKUP(A22,Итог!$X$3:$AR$88,11,FALSE)</f>
        <v>4.0000120003927027</v>
      </c>
      <c r="P22" s="342">
        <f>VLOOKUP(A22,Итог!$X$3:$AR$88,12,FALSE)</f>
        <v>5.2000120006023769</v>
      </c>
      <c r="Q22" s="342">
        <f>VLOOKUP(A22,Итог!$X$3:$AR$88,13,FALSE)</f>
        <v>4.5454675456908538</v>
      </c>
      <c r="R22" s="342">
        <f>VLOOKUP(A22,Итог!$X$3:$AR$88,14,FALSE)</f>
        <v>4.5000040001428365</v>
      </c>
      <c r="S22" s="342">
        <f>VLOOKUP(A22,Итог!$X$3:$AR$88,15,FALSE)</f>
        <v>3.8000050003124022</v>
      </c>
      <c r="T22" s="342">
        <f>VLOOKUP(A22,Итог!$X$3:$AR$88,16,FALSE)</f>
        <v>4.0000060003570157</v>
      </c>
      <c r="U22" s="342">
        <f>VLOOKUP(A22,Итог!$X$3:$AR$88,17,FALSE)</f>
        <v>5.0000050009990007</v>
      </c>
      <c r="V22" s="342">
        <f>VLOOKUP(A22,Итог!$X$3:$AR$88,18,FALSE)</f>
        <v>4.6666726667820386</v>
      </c>
    </row>
    <row r="23" spans="1:22">
      <c r="A23" s="304">
        <f t="shared" si="0"/>
        <v>21</v>
      </c>
      <c r="B23" s="100">
        <f>VLOOKUP(A23,Итог!$X$3:$AS$88,4,FALSE)</f>
        <v>4</v>
      </c>
      <c r="C23" s="304" t="str">
        <f>VLOOKUP(B23,классы!$B$3:$C$88,2,FALSE)</f>
        <v>Вербицкий Илья Анатольевич</v>
      </c>
      <c r="D23" s="304" t="str">
        <f>VLOOKUP(B23,классы!$B$3:$I$88,5,FALSE)</f>
        <v>Санкт-Петербург</v>
      </c>
      <c r="E23" s="304" t="str">
        <f>VLOOKUP(B23,классы!$B$3:$I$88,8,FALSE)</f>
        <v>Прибайкалье</v>
      </c>
      <c r="F23" s="100">
        <f>VLOOKUP(A23,Итог!$X$3:$AR$88,6,FALSE)</f>
        <v>3</v>
      </c>
      <c r="G23" s="305">
        <f>VLOOKUP(A23,Итог!$X$3:$AS$88,22,FALSE)</f>
        <v>4.2999258133696765</v>
      </c>
      <c r="H23" s="306">
        <f>VLOOKUP(A23,Итог!$X$3:$AR$88,19,FALSE)</f>
        <v>5.3846166848938788</v>
      </c>
      <c r="I23" s="306">
        <f>VLOOKUP(A23,Итог!$X$3:$AR$88,20,FALSE)</f>
        <v>5.2307705311188846</v>
      </c>
      <c r="J23" s="306">
        <f>VLOOKUP(A23,Итог!$X$3:$AR$88,21,FALSE)</f>
        <v>3.3333345337169069</v>
      </c>
      <c r="K23" s="80">
        <f>VLOOKUP(A23,Итог!$X$3:$AR$88,7,FALSE)</f>
        <v>5.3846166848938788</v>
      </c>
      <c r="L23" s="80" t="str">
        <f>VLOOKUP(A23,Итог!$X$3:$AR$88,8,FALSE)</f>
        <v>-</v>
      </c>
      <c r="M23" s="80">
        <f>VLOOKUP(A23,Итог!$X$3:$AR$88,9,FALSE)</f>
        <v>5.3333336362459542</v>
      </c>
      <c r="N23" s="80">
        <f>VLOOKUP(A23,Итог!$X$3:$AR$88,10,FALSE)</f>
        <v>2.1818271189691951</v>
      </c>
      <c r="O23" s="80" t="str">
        <f>VLOOKUP(A23,Итог!$X$3:$AR$88,11,FALSE)</f>
        <v>-</v>
      </c>
      <c r="P23" s="80" t="str">
        <f>VLOOKUP(A23,Итог!$X$3:$AR$88,12,FALSE)</f>
        <v>-</v>
      </c>
      <c r="Q23" s="80" t="str">
        <f>VLOOKUP(A23,Итог!$X$3:$AR$88,13,FALSE)</f>
        <v>-</v>
      </c>
      <c r="R23" s="80" t="str">
        <f>VLOOKUP(A23,Итог!$X$3:$AR$88,14,FALSE)</f>
        <v>-</v>
      </c>
      <c r="S23" s="80" t="str">
        <f>VLOOKUP(A23,Итог!$X$3:$AR$88,15,FALSE)</f>
        <v>-</v>
      </c>
      <c r="T23" s="80" t="str">
        <f>VLOOKUP(A23,Итог!$X$3:$AR$88,16,FALSE)</f>
        <v>-</v>
      </c>
      <c r="U23" s="80" t="str">
        <f>VLOOKUP(A23,Итог!$X$3:$AR$88,17,FALSE)</f>
        <v>-</v>
      </c>
      <c r="V23" s="80" t="str">
        <f>VLOOKUP(A23,Итог!$X$3:$AR$88,18,FALSE)</f>
        <v>-</v>
      </c>
    </row>
    <row r="24" spans="1:22">
      <c r="A24" s="157">
        <f t="shared" si="0"/>
        <v>22</v>
      </c>
      <c r="B24" s="174">
        <f>VLOOKUP(A24,Итог!$X$3:$AS$88,4,FALSE)</f>
        <v>14</v>
      </c>
      <c r="C24" s="157" t="str">
        <f>VLOOKUP(B24,классы!$B$3:$C$88,2,FALSE)</f>
        <v>Мацкевич Екатерина Сергеевна</v>
      </c>
      <c r="D24" s="157" t="str">
        <f>VLOOKUP(B24,классы!$B$3:$I$88,5,FALSE)</f>
        <v>Санкт-Петербург</v>
      </c>
      <c r="E24" s="157" t="str">
        <f>VLOOKUP(B24,классы!$B$3:$I$88,8,FALSE)</f>
        <v>Россия, Европейская часть России</v>
      </c>
      <c r="F24" s="174">
        <f>VLOOKUP(A24,Итог!$X$3:$AR$88,6,FALSE)</f>
        <v>3</v>
      </c>
      <c r="G24" s="262">
        <f>VLOOKUP(A24,Итог!$X$3:$AS$88,22,FALSE)</f>
        <v>3.9878846455698067</v>
      </c>
      <c r="H24" s="341" t="str">
        <f>VLOOKUP(A24,Итог!$X$3:$AR$88,19,FALSE)</f>
        <v>-</v>
      </c>
      <c r="I24" s="341" t="str">
        <f>VLOOKUP(A24,Итог!$X$3:$AR$88,20,FALSE)</f>
        <v>-</v>
      </c>
      <c r="J24" s="341" t="str">
        <f>VLOOKUP(A24,Итог!$X$3:$AR$88,21,FALSE)</f>
        <v>-</v>
      </c>
      <c r="K24" s="342" t="str">
        <f>VLOOKUP(A24,Итог!$X$3:$AR$88,7,FALSE)</f>
        <v>-</v>
      </c>
      <c r="L24" s="342" t="str">
        <f>VLOOKUP(A24,Итог!$X$3:$AR$88,8,FALSE)</f>
        <v>-</v>
      </c>
      <c r="M24" s="342" t="str">
        <f>VLOOKUP(A24,Итог!$X$3:$AR$88,9,FALSE)</f>
        <v>-</v>
      </c>
      <c r="N24" s="342">
        <f>VLOOKUP(A24,Итог!$X$3:$AR$88,10,FALSE)</f>
        <v>0.3636389354125385</v>
      </c>
      <c r="O24" s="342" t="str">
        <f>VLOOKUP(A24,Итог!$X$3:$AR$88,11,FALSE)</f>
        <v>-</v>
      </c>
      <c r="P24" s="342" t="str">
        <f>VLOOKUP(A24,Итог!$X$3:$AR$88,12,FALSE)</f>
        <v>-</v>
      </c>
      <c r="Q24" s="342">
        <f>VLOOKUP(A24,Итог!$X$3:$AR$88,13,FALSE)</f>
        <v>5.6000120002978795</v>
      </c>
      <c r="R24" s="342" t="str">
        <f>VLOOKUP(A24,Итог!$X$3:$AR$88,14,FALSE)</f>
        <v>-</v>
      </c>
      <c r="S24" s="342" t="str">
        <f>VLOOKUP(A24,Итог!$X$3:$AR$88,15,FALSE)</f>
        <v>-</v>
      </c>
      <c r="T24" s="342" t="str">
        <f>VLOOKUP(A24,Итог!$X$3:$AR$88,16,FALSE)</f>
        <v>-</v>
      </c>
      <c r="U24" s="342">
        <f>VLOOKUP(A24,Итог!$X$3:$AR$88,17,FALSE)</f>
        <v>6.0000030009990013</v>
      </c>
      <c r="V24" s="342" t="str">
        <f>VLOOKUP(A24,Итог!$X$3:$AR$88,18,FALSE)</f>
        <v>-</v>
      </c>
    </row>
    <row r="25" spans="1:22">
      <c r="A25" s="304">
        <f t="shared" si="0"/>
        <v>23</v>
      </c>
      <c r="B25" s="100">
        <f>VLOOKUP(A25,Итог!$X$3:$AS$88,4,FALSE)</f>
        <v>32</v>
      </c>
      <c r="C25" s="304" t="str">
        <f>VLOOKUP(B25,классы!$B$3:$C$88,2,FALSE)</f>
        <v>Карначёв Александр Евгеньевич</v>
      </c>
      <c r="D25" s="304" t="str">
        <f>VLOOKUP(B25,классы!$B$3:$I$88,5,FALSE)</f>
        <v>Санкт-Петербург</v>
      </c>
      <c r="E25" s="304" t="str">
        <f>VLOOKUP(B25,классы!$B$3:$I$88,8,FALSE)</f>
        <v>Марокко</v>
      </c>
      <c r="F25" s="100">
        <f>VLOOKUP(A25,Итог!$X$3:$AR$88,6,FALSE)</f>
        <v>3</v>
      </c>
      <c r="G25" s="305">
        <f>VLOOKUP(A25,Итог!$X$3:$AS$88,22,FALSE)</f>
        <v>3.8434383804793995</v>
      </c>
      <c r="H25" s="306" t="str">
        <f>VLOOKUP(A25,Итог!$X$3:$AR$88,19,FALSE)</f>
        <v>-</v>
      </c>
      <c r="I25" s="306" t="str">
        <f>VLOOKUP(A25,Итог!$X$3:$AR$88,20,FALSE)</f>
        <v>-</v>
      </c>
      <c r="J25" s="306" t="str">
        <f>VLOOKUP(A25,Итог!$X$3:$AR$88,21,FALSE)</f>
        <v>-</v>
      </c>
      <c r="K25" s="80" t="str">
        <f>VLOOKUP(A25,Итог!$X$3:$AR$88,7,FALSE)</f>
        <v>-</v>
      </c>
      <c r="L25" s="80" t="str">
        <f>VLOOKUP(A25,Итог!$X$3:$AR$88,8,FALSE)</f>
        <v>-</v>
      </c>
      <c r="M25" s="80" t="str">
        <f>VLOOKUP(A25,Итог!$X$3:$AR$88,9,FALSE)</f>
        <v>-</v>
      </c>
      <c r="N25" s="80">
        <f>VLOOKUP(A25,Итог!$X$3:$AR$88,10,FALSE)</f>
        <v>0.36363747437368044</v>
      </c>
      <c r="O25" s="80" t="str">
        <f>VLOOKUP(A25,Итог!$X$3:$AR$88,11,FALSE)</f>
        <v>-</v>
      </c>
      <c r="P25" s="80" t="str">
        <f>VLOOKUP(A25,Итог!$X$3:$AR$88,12,FALSE)</f>
        <v>-</v>
      </c>
      <c r="Q25" s="80">
        <f>VLOOKUP(A25,Итог!$X$3:$AR$88,13,FALSE)</f>
        <v>3.8333413335004694</v>
      </c>
      <c r="R25" s="80">
        <f>VLOOKUP(A25,Итог!$X$3:$AR$88,14,FALSE)</f>
        <v>7.3333363335640493</v>
      </c>
      <c r="S25" s="80" t="str">
        <f>VLOOKUP(A25,Итог!$X$3:$AR$88,15,FALSE)</f>
        <v>-</v>
      </c>
      <c r="T25" s="80" t="str">
        <f>VLOOKUP(A25,Итог!$X$3:$AR$88,16,FALSE)</f>
        <v>-</v>
      </c>
      <c r="U25" s="80" t="str">
        <f>VLOOKUP(A25,Итог!$X$3:$AR$88,17,FALSE)</f>
        <v>-</v>
      </c>
      <c r="V25" s="80" t="str">
        <f>VLOOKUP(A25,Итог!$X$3:$AR$88,18,FALSE)</f>
        <v>-</v>
      </c>
    </row>
    <row r="26" spans="1:22">
      <c r="A26" s="157"/>
      <c r="B26" s="174"/>
      <c r="C26" s="157"/>
      <c r="D26" s="157"/>
      <c r="E26" s="157"/>
      <c r="F26" s="174"/>
      <c r="G26" s="262"/>
      <c r="H26" s="341"/>
      <c r="I26" s="341"/>
      <c r="J26" s="341"/>
      <c r="K26" s="342"/>
      <c r="L26" s="342"/>
      <c r="M26" s="342"/>
      <c r="N26" s="342"/>
      <c r="O26" s="342"/>
      <c r="P26" s="342"/>
      <c r="Q26" s="342"/>
      <c r="R26" s="342"/>
      <c r="S26" s="342"/>
      <c r="T26" s="342"/>
      <c r="U26" s="342"/>
      <c r="V26" s="342"/>
    </row>
    <row r="27" spans="1:22">
      <c r="A27" s="304"/>
      <c r="B27" s="100"/>
      <c r="C27" s="304"/>
      <c r="D27" s="304"/>
      <c r="E27" s="304"/>
      <c r="F27" s="100"/>
      <c r="G27" s="305"/>
      <c r="H27" s="306"/>
      <c r="I27" s="306"/>
      <c r="J27" s="306"/>
      <c r="K27" s="80"/>
      <c r="L27" s="80"/>
      <c r="M27" s="80"/>
      <c r="N27" s="80"/>
      <c r="O27" s="80"/>
      <c r="P27" s="80"/>
      <c r="Q27" s="80"/>
      <c r="R27" s="80"/>
      <c r="S27" s="80"/>
      <c r="T27" s="80"/>
      <c r="U27" s="80"/>
      <c r="V27" s="80"/>
    </row>
    <row r="28" spans="1:22">
      <c r="A28" s="157"/>
      <c r="B28" s="174"/>
      <c r="C28" s="157"/>
      <c r="D28" s="157"/>
      <c r="E28" s="157"/>
      <c r="F28" s="174"/>
      <c r="G28" s="262"/>
      <c r="H28" s="341"/>
      <c r="I28" s="341"/>
      <c r="J28" s="341"/>
      <c r="K28" s="342"/>
      <c r="L28" s="342"/>
      <c r="M28" s="342"/>
      <c r="N28" s="342"/>
      <c r="O28" s="342"/>
      <c r="P28" s="342"/>
      <c r="Q28" s="342"/>
      <c r="R28" s="342"/>
      <c r="S28" s="342"/>
      <c r="T28" s="342"/>
      <c r="U28" s="342"/>
      <c r="V28" s="342"/>
    </row>
    <row r="29" spans="1:22">
      <c r="A29" s="304"/>
      <c r="B29" s="100"/>
      <c r="C29" s="304"/>
      <c r="D29" s="304"/>
      <c r="E29" s="304"/>
      <c r="F29" s="100"/>
      <c r="G29" s="305"/>
      <c r="H29" s="306"/>
      <c r="I29" s="306"/>
      <c r="J29" s="306"/>
      <c r="K29" s="80"/>
      <c r="L29" s="80"/>
      <c r="M29" s="80"/>
      <c r="N29" s="80"/>
      <c r="O29" s="80"/>
      <c r="P29" s="80"/>
      <c r="Q29" s="80"/>
      <c r="R29" s="80"/>
      <c r="S29" s="80"/>
      <c r="T29" s="80"/>
      <c r="U29" s="80"/>
      <c r="V29" s="80"/>
    </row>
    <row r="30" spans="1:22">
      <c r="A30" s="157"/>
      <c r="B30" s="174"/>
      <c r="C30" s="157"/>
      <c r="D30" s="157"/>
      <c r="E30" s="157"/>
      <c r="F30" s="174"/>
      <c r="G30" s="262"/>
      <c r="H30" s="341"/>
      <c r="I30" s="341"/>
      <c r="J30" s="341"/>
      <c r="K30" s="342"/>
      <c r="L30" s="342"/>
      <c r="M30" s="342"/>
      <c r="N30" s="342"/>
      <c r="O30" s="342"/>
      <c r="P30" s="342"/>
      <c r="Q30" s="342"/>
      <c r="R30" s="342"/>
      <c r="S30" s="342"/>
      <c r="T30" s="342"/>
      <c r="U30" s="342"/>
      <c r="V30" s="342"/>
    </row>
    <row r="31" spans="1:22">
      <c r="A31" s="304"/>
      <c r="B31" s="100"/>
      <c r="C31" s="304"/>
      <c r="D31" s="304"/>
      <c r="E31" s="304"/>
      <c r="F31" s="100"/>
      <c r="G31" s="305"/>
      <c r="H31" s="306"/>
      <c r="I31" s="306"/>
      <c r="J31" s="306"/>
      <c r="K31" s="80"/>
      <c r="L31" s="80"/>
      <c r="M31" s="80"/>
      <c r="N31" s="80"/>
      <c r="O31" s="80"/>
      <c r="P31" s="80"/>
      <c r="Q31" s="80"/>
      <c r="R31" s="80"/>
      <c r="S31" s="80"/>
      <c r="T31" s="80"/>
      <c r="U31" s="80"/>
      <c r="V31" s="80"/>
    </row>
    <row r="32" spans="1:22">
      <c r="A32" s="157"/>
      <c r="B32" s="174"/>
      <c r="C32" s="157"/>
      <c r="D32" s="157"/>
      <c r="E32" s="157"/>
      <c r="F32" s="174"/>
      <c r="G32" s="262"/>
      <c r="H32" s="341"/>
      <c r="I32" s="341"/>
      <c r="J32" s="341"/>
      <c r="K32" s="342"/>
      <c r="L32" s="342"/>
      <c r="M32" s="342"/>
      <c r="N32" s="342"/>
      <c r="O32" s="342"/>
      <c r="P32" s="342"/>
      <c r="Q32" s="342"/>
      <c r="R32" s="342"/>
      <c r="S32" s="342"/>
      <c r="T32" s="342"/>
      <c r="U32" s="342"/>
      <c r="V32" s="342"/>
    </row>
    <row r="33" spans="1:22">
      <c r="A33" s="304"/>
      <c r="B33" s="100"/>
      <c r="C33" s="304"/>
      <c r="D33" s="304"/>
      <c r="E33" s="304"/>
      <c r="F33" s="100"/>
      <c r="G33" s="305"/>
      <c r="H33" s="306"/>
      <c r="I33" s="306"/>
      <c r="J33" s="306"/>
      <c r="K33" s="80"/>
      <c r="L33" s="80"/>
      <c r="M33" s="80"/>
      <c r="N33" s="80"/>
      <c r="O33" s="80"/>
      <c r="P33" s="80"/>
      <c r="Q33" s="80"/>
      <c r="R33" s="80"/>
      <c r="S33" s="80"/>
      <c r="T33" s="80"/>
      <c r="U33" s="80"/>
      <c r="V33" s="80"/>
    </row>
  </sheetData>
  <pageMargins left="0.70866141732283472" right="0.70866141732283472" top="0.74803149606299213" bottom="0.74803149606299213" header="0.31496062992125984" footer="0.31496062992125984"/>
  <pageSetup paperSize="9" orientation="landscape" horizontalDpi="4294967293" verticalDpi="0" r:id="rId1"/>
</worksheet>
</file>

<file path=xl/worksheets/sheet5.xml><?xml version="1.0" encoding="utf-8"?>
<worksheet xmlns="http://schemas.openxmlformats.org/spreadsheetml/2006/main" xmlns:r="http://schemas.openxmlformats.org/officeDocument/2006/relationships">
  <dimension ref="A1:F2022"/>
  <sheetViews>
    <sheetView topLeftCell="A192" workbookViewId="0">
      <selection activeCell="A42" sqref="A42"/>
    </sheetView>
  </sheetViews>
  <sheetFormatPr defaultColWidth="20.85546875" defaultRowHeight="15"/>
  <cols>
    <col min="1" max="1" width="21" customWidth="1"/>
    <col min="3" max="3" width="11.5703125" customWidth="1"/>
    <col min="4" max="4" width="8.28515625" customWidth="1"/>
    <col min="5" max="5" width="86" customWidth="1"/>
  </cols>
  <sheetData>
    <row r="1" spans="1:6">
      <c r="B1" t="s">
        <v>90</v>
      </c>
      <c r="C1" t="s">
        <v>91</v>
      </c>
      <c r="D1" t="s">
        <v>92</v>
      </c>
      <c r="E1" t="s">
        <v>93</v>
      </c>
    </row>
    <row r="2" spans="1:6" ht="135">
      <c r="A2" t="str">
        <f>CONCATENATE(C2,B2)</f>
        <v>1крамар</v>
      </c>
      <c r="B2" s="194" t="s">
        <v>101</v>
      </c>
      <c r="C2" s="194">
        <v>1</v>
      </c>
      <c r="D2" s="194">
        <v>12</v>
      </c>
      <c r="E2" s="194" t="s">
        <v>452</v>
      </c>
      <c r="F2" t="str">
        <f>IF(ISBLANK(E2),"НЕТ","ДА")</f>
        <v>ДА</v>
      </c>
    </row>
    <row r="3" spans="1:6">
      <c r="A3" t="str">
        <f t="shared" ref="A3:A66" si="0">CONCATENATE(C3,B3)</f>
        <v>8крамар</v>
      </c>
      <c r="B3" s="194" t="s">
        <v>101</v>
      </c>
      <c r="C3" s="194">
        <v>8</v>
      </c>
      <c r="D3" s="194">
        <v>10</v>
      </c>
      <c r="E3" s="194" t="s">
        <v>453</v>
      </c>
      <c r="F3" t="str">
        <f t="shared" ref="F3:F66" si="1">IF(ISBLANK(E3),"НЕТ","ДА")</f>
        <v>ДА</v>
      </c>
    </row>
    <row r="4" spans="1:6">
      <c r="A4" t="str">
        <f t="shared" si="0"/>
        <v>10крамар</v>
      </c>
      <c r="B4" s="194" t="s">
        <v>101</v>
      </c>
      <c r="C4" s="194">
        <v>10</v>
      </c>
      <c r="D4" s="194">
        <v>6</v>
      </c>
      <c r="E4" s="194"/>
      <c r="F4" t="str">
        <f t="shared" si="1"/>
        <v>НЕТ</v>
      </c>
    </row>
    <row r="5" spans="1:6">
      <c r="A5" t="str">
        <f t="shared" si="0"/>
        <v>11крамар</v>
      </c>
      <c r="B5" s="194" t="s">
        <v>101</v>
      </c>
      <c r="C5" s="194">
        <v>11</v>
      </c>
      <c r="D5" s="194">
        <v>9</v>
      </c>
      <c r="E5" s="194"/>
      <c r="F5" t="str">
        <f t="shared" si="1"/>
        <v>НЕТ</v>
      </c>
    </row>
    <row r="6" spans="1:6" ht="30">
      <c r="A6" t="str">
        <f t="shared" si="0"/>
        <v>15крамар</v>
      </c>
      <c r="B6" s="194" t="s">
        <v>101</v>
      </c>
      <c r="C6" s="194">
        <v>15</v>
      </c>
      <c r="D6" s="194">
        <v>11</v>
      </c>
      <c r="E6" s="194" t="s">
        <v>454</v>
      </c>
      <c r="F6" t="str">
        <f t="shared" si="1"/>
        <v>ДА</v>
      </c>
    </row>
    <row r="7" spans="1:6">
      <c r="A7" t="str">
        <f t="shared" si="0"/>
        <v>16крамар</v>
      </c>
      <c r="B7" s="194" t="s">
        <v>101</v>
      </c>
      <c r="C7" s="194">
        <v>16</v>
      </c>
      <c r="D7" s="194">
        <v>6</v>
      </c>
      <c r="E7" s="194" t="s">
        <v>455</v>
      </c>
      <c r="F7" t="str">
        <f t="shared" si="1"/>
        <v>ДА</v>
      </c>
    </row>
    <row r="8" spans="1:6">
      <c r="A8" t="str">
        <f t="shared" si="0"/>
        <v>41крамар</v>
      </c>
      <c r="B8" s="194" t="s">
        <v>101</v>
      </c>
      <c r="C8" s="194">
        <v>41</v>
      </c>
      <c r="D8" s="194">
        <v>7</v>
      </c>
      <c r="E8" s="194"/>
      <c r="F8" t="str">
        <f t="shared" si="1"/>
        <v>НЕТ</v>
      </c>
    </row>
    <row r="9" spans="1:6">
      <c r="A9" t="str">
        <f t="shared" si="0"/>
        <v>28крамар</v>
      </c>
      <c r="B9" s="194" t="s">
        <v>101</v>
      </c>
      <c r="C9" s="194">
        <v>28</v>
      </c>
      <c r="D9" s="194">
        <v>7</v>
      </c>
      <c r="E9" s="194"/>
      <c r="F9" t="str">
        <f t="shared" si="1"/>
        <v>НЕТ</v>
      </c>
    </row>
    <row r="10" spans="1:6">
      <c r="A10" t="str">
        <f t="shared" si="0"/>
        <v>34крамар</v>
      </c>
      <c r="B10" s="194" t="s">
        <v>101</v>
      </c>
      <c r="C10" s="194">
        <v>34</v>
      </c>
      <c r="D10" s="194">
        <v>10</v>
      </c>
      <c r="E10" s="194" t="s">
        <v>456</v>
      </c>
      <c r="F10" t="str">
        <f t="shared" si="1"/>
        <v>ДА</v>
      </c>
    </row>
    <row r="11" spans="1:6">
      <c r="A11" t="str">
        <f t="shared" si="0"/>
        <v>25крамар</v>
      </c>
      <c r="B11" s="194" t="s">
        <v>101</v>
      </c>
      <c r="C11" s="194">
        <v>25</v>
      </c>
      <c r="D11" s="194">
        <v>10</v>
      </c>
      <c r="E11" s="194" t="s">
        <v>457</v>
      </c>
      <c r="F11" t="str">
        <f t="shared" si="1"/>
        <v>ДА</v>
      </c>
    </row>
    <row r="12" spans="1:6">
      <c r="A12" t="str">
        <f t="shared" si="0"/>
        <v>54крамар</v>
      </c>
      <c r="B12" s="194" t="s">
        <v>101</v>
      </c>
      <c r="C12" s="194">
        <v>54</v>
      </c>
      <c r="D12" s="194">
        <v>9</v>
      </c>
      <c r="E12" s="194" t="s">
        <v>458</v>
      </c>
      <c r="F12" t="str">
        <f t="shared" si="1"/>
        <v>ДА</v>
      </c>
    </row>
    <row r="13" spans="1:6">
      <c r="A13" t="str">
        <f t="shared" si="0"/>
        <v>46крамар</v>
      </c>
      <c r="B13" s="194" t="s">
        <v>101</v>
      </c>
      <c r="C13" s="194">
        <v>46</v>
      </c>
      <c r="D13" s="194">
        <v>7</v>
      </c>
      <c r="E13" s="194"/>
      <c r="F13" t="str">
        <f t="shared" si="1"/>
        <v>НЕТ</v>
      </c>
    </row>
    <row r="14" spans="1:6">
      <c r="A14" t="str">
        <f t="shared" si="0"/>
        <v>48крамар</v>
      </c>
      <c r="B14" s="194" t="s">
        <v>101</v>
      </c>
      <c r="C14" s="194">
        <v>48</v>
      </c>
      <c r="D14" s="194">
        <v>8</v>
      </c>
      <c r="E14" s="194"/>
      <c r="F14" t="str">
        <f t="shared" si="1"/>
        <v>НЕТ</v>
      </c>
    </row>
    <row r="15" spans="1:6">
      <c r="A15" t="str">
        <f t="shared" si="0"/>
        <v>49крамар</v>
      </c>
      <c r="B15" s="194" t="s">
        <v>101</v>
      </c>
      <c r="C15" s="194">
        <v>49</v>
      </c>
      <c r="D15" s="194">
        <v>10</v>
      </c>
      <c r="E15" s="194" t="s">
        <v>459</v>
      </c>
      <c r="F15" t="str">
        <f t="shared" si="1"/>
        <v>ДА</v>
      </c>
    </row>
    <row r="16" spans="1:6">
      <c r="A16" t="str">
        <f t="shared" si="0"/>
        <v>50крамар</v>
      </c>
      <c r="B16" s="194" t="s">
        <v>101</v>
      </c>
      <c r="C16" s="194">
        <v>50</v>
      </c>
      <c r="D16" s="194">
        <v>9</v>
      </c>
      <c r="E16" s="194" t="s">
        <v>460</v>
      </c>
      <c r="F16" t="str">
        <f t="shared" si="1"/>
        <v>ДА</v>
      </c>
    </row>
    <row r="17" spans="1:6">
      <c r="A17" t="str">
        <f t="shared" si="0"/>
        <v>51крамар</v>
      </c>
      <c r="B17" s="194" t="s">
        <v>101</v>
      </c>
      <c r="C17" s="194">
        <v>51</v>
      </c>
      <c r="D17" s="194">
        <v>8</v>
      </c>
      <c r="E17" s="194" t="s">
        <v>461</v>
      </c>
      <c r="F17" t="str">
        <f t="shared" si="1"/>
        <v>ДА</v>
      </c>
    </row>
    <row r="18" spans="1:6">
      <c r="A18" t="str">
        <f t="shared" si="0"/>
        <v>58крамар</v>
      </c>
      <c r="B18" s="194" t="s">
        <v>101</v>
      </c>
      <c r="C18" s="194">
        <v>58</v>
      </c>
      <c r="D18" s="194">
        <v>8</v>
      </c>
      <c r="E18" s="194"/>
      <c r="F18" t="str">
        <f t="shared" si="1"/>
        <v>НЕТ</v>
      </c>
    </row>
    <row r="19" spans="1:6">
      <c r="A19" t="str">
        <f t="shared" si="0"/>
        <v>61крамар</v>
      </c>
      <c r="B19" s="194" t="s">
        <v>101</v>
      </c>
      <c r="C19" s="194">
        <v>61</v>
      </c>
      <c r="D19" s="194">
        <v>7</v>
      </c>
      <c r="E19" s="194"/>
      <c r="F19" t="str">
        <f t="shared" si="1"/>
        <v>НЕТ</v>
      </c>
    </row>
    <row r="20" spans="1:6">
      <c r="A20" t="str">
        <f t="shared" si="0"/>
        <v>64крамар</v>
      </c>
      <c r="B20" s="194" t="s">
        <v>101</v>
      </c>
      <c r="C20" s="194">
        <v>64</v>
      </c>
      <c r="D20" s="194">
        <v>10</v>
      </c>
      <c r="E20" s="194" t="s">
        <v>462</v>
      </c>
      <c r="F20" t="str">
        <f t="shared" si="1"/>
        <v>ДА</v>
      </c>
    </row>
    <row r="21" spans="1:6">
      <c r="A21" t="str">
        <f t="shared" si="0"/>
        <v>65крамар</v>
      </c>
      <c r="B21" s="194" t="s">
        <v>101</v>
      </c>
      <c r="C21" s="194">
        <v>65</v>
      </c>
      <c r="D21" s="194">
        <v>12</v>
      </c>
      <c r="E21" s="194" t="s">
        <v>463</v>
      </c>
      <c r="F21" t="str">
        <f t="shared" si="1"/>
        <v>ДА</v>
      </c>
    </row>
    <row r="22" spans="1:6">
      <c r="A22" t="str">
        <f t="shared" si="0"/>
        <v>69крамар</v>
      </c>
      <c r="B22" s="194" t="s">
        <v>101</v>
      </c>
      <c r="C22" s="194">
        <v>69</v>
      </c>
      <c r="D22" s="194">
        <v>10</v>
      </c>
      <c r="E22" s="194" t="s">
        <v>464</v>
      </c>
      <c r="F22" t="str">
        <f t="shared" si="1"/>
        <v>ДА</v>
      </c>
    </row>
    <row r="23" spans="1:6">
      <c r="A23" t="str">
        <f t="shared" si="0"/>
        <v>72крамар</v>
      </c>
      <c r="B23" s="194" t="s">
        <v>101</v>
      </c>
      <c r="C23" s="194">
        <v>72</v>
      </c>
      <c r="D23" s="194">
        <v>7</v>
      </c>
      <c r="E23" s="194"/>
      <c r="F23" t="str">
        <f t="shared" si="1"/>
        <v>НЕТ</v>
      </c>
    </row>
    <row r="24" spans="1:6">
      <c r="A24" t="str">
        <f t="shared" si="0"/>
        <v>54Lion</v>
      </c>
      <c r="B24" s="194" t="s">
        <v>94</v>
      </c>
      <c r="C24" s="194">
        <v>54</v>
      </c>
      <c r="D24" s="194">
        <v>8</v>
      </c>
      <c r="E24" s="194"/>
      <c r="F24" t="str">
        <f t="shared" si="1"/>
        <v>НЕТ</v>
      </c>
    </row>
    <row r="25" spans="1:6">
      <c r="A25" t="str">
        <f t="shared" si="0"/>
        <v>50Lion</v>
      </c>
      <c r="B25" s="194" t="s">
        <v>94</v>
      </c>
      <c r="C25" s="194">
        <v>50</v>
      </c>
      <c r="D25" s="194">
        <v>8</v>
      </c>
      <c r="E25" s="194"/>
      <c r="F25" t="str">
        <f t="shared" si="1"/>
        <v>НЕТ</v>
      </c>
    </row>
    <row r="26" spans="1:6" ht="60">
      <c r="A26" t="str">
        <f t="shared" si="0"/>
        <v>51Lion</v>
      </c>
      <c r="B26" s="194" t="s">
        <v>94</v>
      </c>
      <c r="C26" s="194">
        <v>51</v>
      </c>
      <c r="D26" s="194">
        <v>7</v>
      </c>
      <c r="E26" s="194" t="s">
        <v>1823</v>
      </c>
      <c r="F26" t="str">
        <f t="shared" si="1"/>
        <v>ДА</v>
      </c>
    </row>
    <row r="27" spans="1:6" ht="60">
      <c r="A27" t="str">
        <f t="shared" si="0"/>
        <v>58Lion</v>
      </c>
      <c r="B27" s="194" t="s">
        <v>94</v>
      </c>
      <c r="C27" s="194">
        <v>58</v>
      </c>
      <c r="D27" s="194">
        <v>7</v>
      </c>
      <c r="E27" s="194" t="s">
        <v>577</v>
      </c>
      <c r="F27" t="str">
        <f t="shared" si="1"/>
        <v>ДА</v>
      </c>
    </row>
    <row r="28" spans="1:6" ht="75">
      <c r="A28" t="str">
        <f t="shared" si="0"/>
        <v>72Lion</v>
      </c>
      <c r="B28" s="194" t="s">
        <v>94</v>
      </c>
      <c r="C28" s="194">
        <v>72</v>
      </c>
      <c r="D28" s="194">
        <v>10</v>
      </c>
      <c r="E28" s="194" t="s">
        <v>578</v>
      </c>
      <c r="F28" t="str">
        <f t="shared" si="1"/>
        <v>ДА</v>
      </c>
    </row>
    <row r="29" spans="1:6">
      <c r="A29" t="str">
        <f t="shared" si="0"/>
        <v>61Lion</v>
      </c>
      <c r="B29" s="194" t="s">
        <v>94</v>
      </c>
      <c r="C29" s="194">
        <v>61</v>
      </c>
      <c r="D29" s="194">
        <v>9</v>
      </c>
      <c r="E29" s="194"/>
      <c r="F29" t="str">
        <f t="shared" si="1"/>
        <v>НЕТ</v>
      </c>
    </row>
    <row r="30" spans="1:6">
      <c r="A30" t="str">
        <f t="shared" si="0"/>
        <v>62Lion</v>
      </c>
      <c r="B30" s="194" t="s">
        <v>94</v>
      </c>
      <c r="C30" s="194">
        <v>62</v>
      </c>
      <c r="D30" s="194">
        <v>9</v>
      </c>
      <c r="E30" s="194"/>
      <c r="F30" t="str">
        <f t="shared" si="1"/>
        <v>НЕТ</v>
      </c>
    </row>
    <row r="31" spans="1:6">
      <c r="A31" t="str">
        <f t="shared" si="0"/>
        <v>64Lion</v>
      </c>
      <c r="B31" s="194" t="s">
        <v>94</v>
      </c>
      <c r="C31" s="194">
        <v>64</v>
      </c>
      <c r="D31" s="194">
        <v>9</v>
      </c>
      <c r="E31" s="194"/>
      <c r="F31" t="str">
        <f t="shared" si="1"/>
        <v>НЕТ</v>
      </c>
    </row>
    <row r="32" spans="1:6" ht="45">
      <c r="A32" t="str">
        <f t="shared" si="0"/>
        <v>65Lion</v>
      </c>
      <c r="B32" s="194" t="s">
        <v>94</v>
      </c>
      <c r="C32" s="194">
        <v>65</v>
      </c>
      <c r="D32" s="194">
        <v>10</v>
      </c>
      <c r="E32" s="194" t="s">
        <v>1824</v>
      </c>
      <c r="F32" t="str">
        <f t="shared" si="1"/>
        <v>ДА</v>
      </c>
    </row>
    <row r="33" spans="1:6" ht="45">
      <c r="A33" t="str">
        <f t="shared" si="0"/>
        <v>28Lion</v>
      </c>
      <c r="B33" s="194" t="s">
        <v>94</v>
      </c>
      <c r="C33" s="194">
        <v>28</v>
      </c>
      <c r="D33" s="194">
        <v>10</v>
      </c>
      <c r="E33" s="194" t="s">
        <v>572</v>
      </c>
      <c r="F33" t="str">
        <f t="shared" si="1"/>
        <v>ДА</v>
      </c>
    </row>
    <row r="34" spans="1:6" ht="30">
      <c r="A34" t="str">
        <f t="shared" si="0"/>
        <v>34Lion</v>
      </c>
      <c r="B34" s="194" t="s">
        <v>94</v>
      </c>
      <c r="C34" s="194">
        <v>34</v>
      </c>
      <c r="D34" s="194">
        <v>8</v>
      </c>
      <c r="E34" s="194" t="s">
        <v>1825</v>
      </c>
      <c r="F34" t="str">
        <f t="shared" si="1"/>
        <v>ДА</v>
      </c>
    </row>
    <row r="35" spans="1:6">
      <c r="A35" t="str">
        <f t="shared" si="0"/>
        <v>41Lion</v>
      </c>
      <c r="B35" s="194" t="s">
        <v>94</v>
      </c>
      <c r="C35" s="194">
        <v>41</v>
      </c>
      <c r="D35" s="194">
        <v>8</v>
      </c>
      <c r="E35" s="194"/>
      <c r="F35" t="str">
        <f t="shared" si="1"/>
        <v>НЕТ</v>
      </c>
    </row>
    <row r="36" spans="1:6">
      <c r="A36" t="str">
        <f t="shared" si="0"/>
        <v>48Lion</v>
      </c>
      <c r="B36" s="194" t="s">
        <v>94</v>
      </c>
      <c r="C36" s="194">
        <v>48</v>
      </c>
      <c r="D36" s="194">
        <v>9</v>
      </c>
      <c r="E36" s="194"/>
      <c r="F36" t="str">
        <f t="shared" si="1"/>
        <v>НЕТ</v>
      </c>
    </row>
    <row r="37" spans="1:6">
      <c r="A37" t="str">
        <f t="shared" si="0"/>
        <v>49Lion</v>
      </c>
      <c r="B37" s="194" t="s">
        <v>94</v>
      </c>
      <c r="C37" s="194">
        <v>49</v>
      </c>
      <c r="D37" s="194">
        <v>8</v>
      </c>
      <c r="E37" s="194"/>
      <c r="F37" t="str">
        <f t="shared" si="1"/>
        <v>НЕТ</v>
      </c>
    </row>
    <row r="38" spans="1:6">
      <c r="A38" t="str">
        <f t="shared" si="0"/>
        <v>25Lion</v>
      </c>
      <c r="B38" s="194" t="s">
        <v>94</v>
      </c>
      <c r="C38" s="194">
        <v>25</v>
      </c>
      <c r="D38" s="194">
        <v>9</v>
      </c>
      <c r="E38" s="194"/>
      <c r="F38" t="str">
        <f t="shared" si="1"/>
        <v>НЕТ</v>
      </c>
    </row>
    <row r="39" spans="1:6">
      <c r="A39" t="str">
        <f t="shared" si="0"/>
        <v>16Lion</v>
      </c>
      <c r="B39" s="194" t="s">
        <v>94</v>
      </c>
      <c r="C39" s="194">
        <v>16</v>
      </c>
      <c r="D39" s="194">
        <v>6</v>
      </c>
      <c r="E39" s="194"/>
      <c r="F39" t="str">
        <f t="shared" si="1"/>
        <v>НЕТ</v>
      </c>
    </row>
    <row r="40" spans="1:6">
      <c r="A40" t="str">
        <f t="shared" si="0"/>
        <v>11Lion</v>
      </c>
      <c r="B40" s="194" t="s">
        <v>94</v>
      </c>
      <c r="C40" s="194">
        <v>11</v>
      </c>
      <c r="D40" s="194">
        <v>8</v>
      </c>
      <c r="E40" s="194"/>
      <c r="F40" t="str">
        <f t="shared" si="1"/>
        <v>НЕТ</v>
      </c>
    </row>
    <row r="41" spans="1:6">
      <c r="A41" t="str">
        <f t="shared" si="0"/>
        <v>15Lion</v>
      </c>
      <c r="B41" s="194" t="s">
        <v>94</v>
      </c>
      <c r="C41" s="194">
        <v>15</v>
      </c>
      <c r="D41" s="194">
        <v>8</v>
      </c>
      <c r="E41" s="194"/>
      <c r="F41" t="str">
        <f t="shared" si="1"/>
        <v>НЕТ</v>
      </c>
    </row>
    <row r="42" spans="1:6" ht="30">
      <c r="A42" t="str">
        <f t="shared" si="0"/>
        <v>8Lion</v>
      </c>
      <c r="B42" s="194" t="s">
        <v>94</v>
      </c>
      <c r="C42" s="194">
        <v>8</v>
      </c>
      <c r="D42" s="194">
        <v>11</v>
      </c>
      <c r="E42" s="194" t="s">
        <v>575</v>
      </c>
      <c r="F42" t="str">
        <f t="shared" si="1"/>
        <v>ДА</v>
      </c>
    </row>
    <row r="43" spans="1:6" ht="45">
      <c r="A43" t="str">
        <f t="shared" si="0"/>
        <v>10Lion</v>
      </c>
      <c r="B43" s="194" t="s">
        <v>94</v>
      </c>
      <c r="C43" s="194">
        <v>10</v>
      </c>
      <c r="D43" s="194">
        <v>8</v>
      </c>
      <c r="E43" s="194" t="s">
        <v>576</v>
      </c>
      <c r="F43" t="str">
        <f t="shared" si="1"/>
        <v>ДА</v>
      </c>
    </row>
    <row r="44" spans="1:6" ht="75">
      <c r="A44" t="str">
        <f t="shared" si="0"/>
        <v>1Lion</v>
      </c>
      <c r="B44" s="194" t="s">
        <v>94</v>
      </c>
      <c r="C44" s="194">
        <v>1</v>
      </c>
      <c r="D44" s="194">
        <v>10</v>
      </c>
      <c r="E44" s="194" t="s">
        <v>592</v>
      </c>
      <c r="F44" t="str">
        <f t="shared" si="1"/>
        <v>ДА</v>
      </c>
    </row>
    <row r="45" spans="1:6">
      <c r="A45" t="str">
        <f t="shared" si="0"/>
        <v>1Андреев</v>
      </c>
      <c r="B45" s="194" t="s">
        <v>451</v>
      </c>
      <c r="C45" s="194">
        <v>1</v>
      </c>
      <c r="D45" s="194">
        <v>5</v>
      </c>
      <c r="E45" s="194"/>
      <c r="F45" t="str">
        <f t="shared" si="1"/>
        <v>НЕТ</v>
      </c>
    </row>
    <row r="46" spans="1:6">
      <c r="A46" t="str">
        <f t="shared" si="0"/>
        <v>8Андреев</v>
      </c>
      <c r="B46" s="194" t="s">
        <v>451</v>
      </c>
      <c r="C46" s="194">
        <v>8</v>
      </c>
      <c r="D46" s="194">
        <v>9</v>
      </c>
      <c r="E46" s="194"/>
      <c r="F46" t="str">
        <f t="shared" si="1"/>
        <v>НЕТ</v>
      </c>
    </row>
    <row r="47" spans="1:6">
      <c r="A47" t="str">
        <f t="shared" si="0"/>
        <v>10Андреев</v>
      </c>
      <c r="B47" s="194" t="s">
        <v>451</v>
      </c>
      <c r="C47" s="194">
        <v>10</v>
      </c>
      <c r="D47" s="194">
        <v>7</v>
      </c>
      <c r="E47" s="194"/>
      <c r="F47" t="str">
        <f t="shared" si="1"/>
        <v>НЕТ</v>
      </c>
    </row>
    <row r="48" spans="1:6">
      <c r="A48" t="str">
        <f t="shared" si="0"/>
        <v>11Андреев</v>
      </c>
      <c r="B48" s="194" t="s">
        <v>451</v>
      </c>
      <c r="C48" s="194">
        <v>11</v>
      </c>
      <c r="D48" s="194">
        <v>7</v>
      </c>
      <c r="E48" s="194"/>
      <c r="F48" t="str">
        <f t="shared" si="1"/>
        <v>НЕТ</v>
      </c>
    </row>
    <row r="49" spans="1:6">
      <c r="A49" t="str">
        <f t="shared" si="0"/>
        <v>15Андреев</v>
      </c>
      <c r="B49" s="194" t="s">
        <v>451</v>
      </c>
      <c r="C49" s="194">
        <v>15</v>
      </c>
      <c r="D49" s="194">
        <v>9</v>
      </c>
      <c r="E49" s="194"/>
      <c r="F49" t="str">
        <f t="shared" si="1"/>
        <v>НЕТ</v>
      </c>
    </row>
    <row r="50" spans="1:6">
      <c r="A50" t="str">
        <f t="shared" si="0"/>
        <v>16Андреев</v>
      </c>
      <c r="B50" s="194" t="s">
        <v>451</v>
      </c>
      <c r="C50" s="194">
        <v>16</v>
      </c>
      <c r="D50" s="194">
        <v>6</v>
      </c>
      <c r="E50" s="194"/>
      <c r="F50" t="str">
        <f t="shared" si="1"/>
        <v>НЕТ</v>
      </c>
    </row>
    <row r="51" spans="1:6">
      <c r="A51" t="str">
        <f t="shared" si="0"/>
        <v>25Андреев</v>
      </c>
      <c r="B51" s="194" t="s">
        <v>451</v>
      </c>
      <c r="C51" s="194">
        <v>25</v>
      </c>
      <c r="D51" s="194">
        <v>6</v>
      </c>
      <c r="E51" s="194"/>
      <c r="F51" t="str">
        <f t="shared" si="1"/>
        <v>НЕТ</v>
      </c>
    </row>
    <row r="52" spans="1:6">
      <c r="A52" t="str">
        <f t="shared" si="0"/>
        <v>28Андреев</v>
      </c>
      <c r="B52" s="194" t="s">
        <v>451</v>
      </c>
      <c r="C52" s="194">
        <v>28</v>
      </c>
      <c r="D52" s="194">
        <v>8</v>
      </c>
      <c r="E52" s="194"/>
      <c r="F52" t="str">
        <f t="shared" si="1"/>
        <v>НЕТ</v>
      </c>
    </row>
    <row r="53" spans="1:6">
      <c r="A53" t="str">
        <f t="shared" si="0"/>
        <v>34Андреев</v>
      </c>
      <c r="B53" s="194" t="s">
        <v>451</v>
      </c>
      <c r="C53" s="194">
        <v>34</v>
      </c>
      <c r="D53" s="194">
        <v>5</v>
      </c>
      <c r="E53" s="194"/>
      <c r="F53" t="str">
        <f t="shared" si="1"/>
        <v>НЕТ</v>
      </c>
    </row>
    <row r="54" spans="1:6">
      <c r="A54" t="str">
        <f t="shared" si="0"/>
        <v>41Андреев</v>
      </c>
      <c r="B54" s="194" t="s">
        <v>451</v>
      </c>
      <c r="C54" s="194">
        <v>41</v>
      </c>
      <c r="D54" s="194">
        <v>7</v>
      </c>
      <c r="E54" s="194"/>
      <c r="F54" t="str">
        <f t="shared" si="1"/>
        <v>НЕТ</v>
      </c>
    </row>
    <row r="55" spans="1:6">
      <c r="A55" t="str">
        <f t="shared" si="0"/>
        <v>46Андреев</v>
      </c>
      <c r="B55" s="194" t="s">
        <v>451</v>
      </c>
      <c r="C55" s="194">
        <v>46</v>
      </c>
      <c r="D55" s="194">
        <v>7</v>
      </c>
      <c r="E55" s="194"/>
      <c r="F55" t="str">
        <f t="shared" si="1"/>
        <v>НЕТ</v>
      </c>
    </row>
    <row r="56" spans="1:6">
      <c r="A56" t="str">
        <f t="shared" si="0"/>
        <v>48Андреев</v>
      </c>
      <c r="B56" s="194" t="s">
        <v>451</v>
      </c>
      <c r="C56" s="194">
        <v>48</v>
      </c>
      <c r="D56" s="194">
        <v>5</v>
      </c>
      <c r="E56" s="194"/>
      <c r="F56" t="str">
        <f t="shared" si="1"/>
        <v>НЕТ</v>
      </c>
    </row>
    <row r="57" spans="1:6">
      <c r="A57" t="str">
        <f t="shared" si="0"/>
        <v>49Андреев</v>
      </c>
      <c r="B57" s="194" t="s">
        <v>451</v>
      </c>
      <c r="C57" s="194">
        <v>49</v>
      </c>
      <c r="D57" s="194">
        <v>6</v>
      </c>
      <c r="E57" s="194"/>
      <c r="F57" t="str">
        <f t="shared" si="1"/>
        <v>НЕТ</v>
      </c>
    </row>
    <row r="58" spans="1:6">
      <c r="A58" t="str">
        <f t="shared" si="0"/>
        <v>50Андреев</v>
      </c>
      <c r="B58" s="194" t="s">
        <v>451</v>
      </c>
      <c r="C58" s="194">
        <v>50</v>
      </c>
      <c r="D58" s="194">
        <v>8</v>
      </c>
      <c r="E58" s="194"/>
      <c r="F58" t="str">
        <f t="shared" si="1"/>
        <v>НЕТ</v>
      </c>
    </row>
    <row r="59" spans="1:6">
      <c r="A59" t="str">
        <f t="shared" si="0"/>
        <v>51Андреев</v>
      </c>
      <c r="B59" s="194" t="s">
        <v>451</v>
      </c>
      <c r="C59" s="194">
        <v>51</v>
      </c>
      <c r="D59" s="194">
        <v>7</v>
      </c>
      <c r="E59" s="194"/>
      <c r="F59" t="str">
        <f t="shared" si="1"/>
        <v>НЕТ</v>
      </c>
    </row>
    <row r="60" spans="1:6">
      <c r="A60" t="str">
        <f t="shared" si="0"/>
        <v>54Андреев</v>
      </c>
      <c r="B60" s="194" t="s">
        <v>451</v>
      </c>
      <c r="C60" s="194">
        <v>54</v>
      </c>
      <c r="D60" s="194">
        <v>5</v>
      </c>
      <c r="E60" s="194"/>
      <c r="F60" t="str">
        <f t="shared" si="1"/>
        <v>НЕТ</v>
      </c>
    </row>
    <row r="61" spans="1:6">
      <c r="A61" t="str">
        <f t="shared" si="0"/>
        <v>58Андреев</v>
      </c>
      <c r="B61" s="194" t="s">
        <v>451</v>
      </c>
      <c r="C61" s="194">
        <v>58</v>
      </c>
      <c r="D61" s="194">
        <v>6</v>
      </c>
      <c r="E61" s="194"/>
      <c r="F61" t="str">
        <f t="shared" si="1"/>
        <v>НЕТ</v>
      </c>
    </row>
    <row r="62" spans="1:6">
      <c r="A62" t="str">
        <f t="shared" si="0"/>
        <v>61Андреев</v>
      </c>
      <c r="B62" s="194" t="s">
        <v>451</v>
      </c>
      <c r="C62" s="194">
        <v>61</v>
      </c>
      <c r="D62" s="194">
        <v>7</v>
      </c>
      <c r="E62" s="194"/>
      <c r="F62" t="str">
        <f t="shared" si="1"/>
        <v>НЕТ</v>
      </c>
    </row>
    <row r="63" spans="1:6">
      <c r="A63" t="str">
        <f t="shared" si="0"/>
        <v>62Андреев</v>
      </c>
      <c r="B63" s="194" t="s">
        <v>451</v>
      </c>
      <c r="C63" s="194">
        <v>62</v>
      </c>
      <c r="D63" s="194">
        <v>6</v>
      </c>
      <c r="E63" s="194"/>
      <c r="F63" t="str">
        <f t="shared" si="1"/>
        <v>НЕТ</v>
      </c>
    </row>
    <row r="64" spans="1:6">
      <c r="A64" t="str">
        <f t="shared" si="0"/>
        <v>64Андреев</v>
      </c>
      <c r="B64" s="194" t="s">
        <v>451</v>
      </c>
      <c r="C64" s="194">
        <v>64</v>
      </c>
      <c r="D64" s="194">
        <v>8</v>
      </c>
      <c r="E64" s="194"/>
      <c r="F64" t="str">
        <f t="shared" si="1"/>
        <v>НЕТ</v>
      </c>
    </row>
    <row r="65" spans="1:6">
      <c r="A65" t="str">
        <f t="shared" si="0"/>
        <v>65Андреев</v>
      </c>
      <c r="B65" s="194" t="s">
        <v>451</v>
      </c>
      <c r="C65" s="194">
        <v>65</v>
      </c>
      <c r="D65" s="194">
        <v>9</v>
      </c>
      <c r="E65" s="194"/>
      <c r="F65" t="str">
        <f t="shared" si="1"/>
        <v>НЕТ</v>
      </c>
    </row>
    <row r="66" spans="1:6">
      <c r="A66" t="str">
        <f t="shared" si="0"/>
        <v>69Андреев</v>
      </c>
      <c r="B66" s="194" t="s">
        <v>451</v>
      </c>
      <c r="C66" s="194">
        <v>69</v>
      </c>
      <c r="D66" s="194">
        <v>7</v>
      </c>
      <c r="E66" s="194"/>
      <c r="F66" t="str">
        <f t="shared" si="1"/>
        <v>НЕТ</v>
      </c>
    </row>
    <row r="67" spans="1:6">
      <c r="A67" t="str">
        <f t="shared" ref="A67:A130" si="2">CONCATENATE(C67,B67)</f>
        <v>72Андреев</v>
      </c>
      <c r="B67" s="194" t="s">
        <v>451</v>
      </c>
      <c r="C67" s="194">
        <v>72</v>
      </c>
      <c r="D67" s="194">
        <v>6</v>
      </c>
      <c r="E67" s="194"/>
      <c r="F67" t="str">
        <f t="shared" ref="F67:F130" si="3">IF(ISBLANK(E67),"НЕТ","ДА")</f>
        <v>НЕТ</v>
      </c>
    </row>
    <row r="68" spans="1:6">
      <c r="A68" t="str">
        <f t="shared" si="2"/>
        <v>10serfris</v>
      </c>
      <c r="B68" s="194" t="s">
        <v>96</v>
      </c>
      <c r="C68" s="194">
        <v>10</v>
      </c>
      <c r="D68" s="194">
        <v>4</v>
      </c>
      <c r="E68" s="194"/>
      <c r="F68" t="str">
        <f t="shared" si="3"/>
        <v>НЕТ</v>
      </c>
    </row>
    <row r="69" spans="1:6">
      <c r="A69" t="str">
        <f t="shared" si="2"/>
        <v>11serfris</v>
      </c>
      <c r="B69" s="194" t="s">
        <v>96</v>
      </c>
      <c r="C69" s="194">
        <v>11</v>
      </c>
      <c r="D69" s="194">
        <v>6</v>
      </c>
      <c r="E69" s="194"/>
      <c r="F69" t="str">
        <f t="shared" si="3"/>
        <v>НЕТ</v>
      </c>
    </row>
    <row r="70" spans="1:6">
      <c r="A70" t="str">
        <f t="shared" si="2"/>
        <v>15serfris</v>
      </c>
      <c r="B70" s="194" t="s">
        <v>96</v>
      </c>
      <c r="C70" s="194">
        <v>15</v>
      </c>
      <c r="D70" s="194">
        <v>6</v>
      </c>
      <c r="E70" s="194"/>
      <c r="F70" t="str">
        <f t="shared" si="3"/>
        <v>НЕТ</v>
      </c>
    </row>
    <row r="71" spans="1:6">
      <c r="A71" t="str">
        <f t="shared" si="2"/>
        <v>16serfris</v>
      </c>
      <c r="B71" s="194" t="s">
        <v>96</v>
      </c>
      <c r="C71" s="194">
        <v>16</v>
      </c>
      <c r="D71" s="194">
        <v>4</v>
      </c>
      <c r="E71" s="194"/>
      <c r="F71" t="str">
        <f t="shared" si="3"/>
        <v>НЕТ</v>
      </c>
    </row>
    <row r="72" spans="1:6">
      <c r="A72" t="str">
        <f t="shared" si="2"/>
        <v>28serfris</v>
      </c>
      <c r="B72" s="194" t="s">
        <v>96</v>
      </c>
      <c r="C72" s="194">
        <v>28</v>
      </c>
      <c r="D72" s="194">
        <v>10</v>
      </c>
      <c r="E72" s="194"/>
      <c r="F72" t="str">
        <f t="shared" si="3"/>
        <v>НЕТ</v>
      </c>
    </row>
    <row r="73" spans="1:6">
      <c r="A73" t="str">
        <f t="shared" si="2"/>
        <v>34serfris</v>
      </c>
      <c r="B73" s="194" t="s">
        <v>96</v>
      </c>
      <c r="C73" s="194">
        <v>34</v>
      </c>
      <c r="D73" s="194">
        <v>5</v>
      </c>
      <c r="E73" s="194"/>
      <c r="F73" t="str">
        <f t="shared" si="3"/>
        <v>НЕТ</v>
      </c>
    </row>
    <row r="74" spans="1:6">
      <c r="A74" t="str">
        <f t="shared" si="2"/>
        <v>41serfris</v>
      </c>
      <c r="B74" s="194" t="s">
        <v>96</v>
      </c>
      <c r="C74" s="194">
        <v>41</v>
      </c>
      <c r="D74" s="194">
        <v>6</v>
      </c>
      <c r="E74" s="194"/>
      <c r="F74" t="str">
        <f t="shared" si="3"/>
        <v>НЕТ</v>
      </c>
    </row>
    <row r="75" spans="1:6">
      <c r="A75" t="str">
        <f t="shared" si="2"/>
        <v>46serfris</v>
      </c>
      <c r="B75" s="194" t="s">
        <v>96</v>
      </c>
      <c r="C75" s="194">
        <v>46</v>
      </c>
      <c r="D75" s="194">
        <v>5</v>
      </c>
      <c r="E75" s="194"/>
      <c r="F75" t="str">
        <f t="shared" si="3"/>
        <v>НЕТ</v>
      </c>
    </row>
    <row r="76" spans="1:6">
      <c r="A76" t="str">
        <f t="shared" si="2"/>
        <v>48serfris</v>
      </c>
      <c r="B76" s="194" t="s">
        <v>96</v>
      </c>
      <c r="C76" s="194">
        <v>48</v>
      </c>
      <c r="D76" s="194">
        <v>7</v>
      </c>
      <c r="E76" s="194"/>
      <c r="F76" t="str">
        <f t="shared" si="3"/>
        <v>НЕТ</v>
      </c>
    </row>
    <row r="77" spans="1:6">
      <c r="A77" t="str">
        <f t="shared" si="2"/>
        <v>49serfris</v>
      </c>
      <c r="B77" s="194" t="s">
        <v>96</v>
      </c>
      <c r="C77" s="194">
        <v>49</v>
      </c>
      <c r="D77" s="194">
        <v>3</v>
      </c>
      <c r="E77" s="194"/>
      <c r="F77" t="str">
        <f t="shared" si="3"/>
        <v>НЕТ</v>
      </c>
    </row>
    <row r="78" spans="1:6">
      <c r="A78" t="str">
        <f t="shared" si="2"/>
        <v>8serfris</v>
      </c>
      <c r="B78" s="194" t="s">
        <v>96</v>
      </c>
      <c r="C78" s="194">
        <v>8</v>
      </c>
      <c r="D78" s="194">
        <v>6</v>
      </c>
      <c r="E78" s="194"/>
      <c r="F78" t="str">
        <f t="shared" si="3"/>
        <v>НЕТ</v>
      </c>
    </row>
    <row r="79" spans="1:6">
      <c r="A79" t="str">
        <f t="shared" si="2"/>
        <v>50serfris</v>
      </c>
      <c r="B79" s="194" t="s">
        <v>96</v>
      </c>
      <c r="C79" s="194">
        <v>50</v>
      </c>
      <c r="D79" s="194">
        <v>3</v>
      </c>
      <c r="E79" s="194"/>
      <c r="F79" t="str">
        <f t="shared" si="3"/>
        <v>НЕТ</v>
      </c>
    </row>
    <row r="80" spans="1:6">
      <c r="A80" t="str">
        <f t="shared" si="2"/>
        <v>51serfris</v>
      </c>
      <c r="B80" s="194" t="s">
        <v>96</v>
      </c>
      <c r="C80" s="194">
        <v>51</v>
      </c>
      <c r="D80" s="194">
        <v>11</v>
      </c>
      <c r="E80" s="194"/>
      <c r="F80" t="str">
        <f t="shared" si="3"/>
        <v>НЕТ</v>
      </c>
    </row>
    <row r="81" spans="1:6">
      <c r="A81" t="str">
        <f t="shared" si="2"/>
        <v>58serfris</v>
      </c>
      <c r="B81" s="194" t="s">
        <v>96</v>
      </c>
      <c r="C81" s="194">
        <v>58</v>
      </c>
      <c r="D81" s="194">
        <v>3</v>
      </c>
      <c r="E81" s="194"/>
      <c r="F81" t="str">
        <f t="shared" si="3"/>
        <v>НЕТ</v>
      </c>
    </row>
    <row r="82" spans="1:6">
      <c r="A82" t="str">
        <f t="shared" si="2"/>
        <v>61serfris</v>
      </c>
      <c r="B82" s="194" t="s">
        <v>96</v>
      </c>
      <c r="C82" s="194">
        <v>61</v>
      </c>
      <c r="D82" s="194">
        <v>7</v>
      </c>
      <c r="E82" s="194"/>
      <c r="F82" t="str">
        <f t="shared" si="3"/>
        <v>НЕТ</v>
      </c>
    </row>
    <row r="83" spans="1:6">
      <c r="A83" t="str">
        <f t="shared" si="2"/>
        <v>65serfris</v>
      </c>
      <c r="B83" s="194" t="s">
        <v>96</v>
      </c>
      <c r="C83" s="194">
        <v>65</v>
      </c>
      <c r="D83" s="194">
        <v>5</v>
      </c>
      <c r="E83" s="194"/>
      <c r="F83" t="str">
        <f t="shared" si="3"/>
        <v>НЕТ</v>
      </c>
    </row>
    <row r="84" spans="1:6">
      <c r="A84" t="str">
        <f t="shared" si="2"/>
        <v>68serfris</v>
      </c>
      <c r="B84" s="194" t="s">
        <v>96</v>
      </c>
      <c r="C84" s="194">
        <v>68</v>
      </c>
      <c r="D84" s="194">
        <v>6</v>
      </c>
      <c r="E84" s="194"/>
      <c r="F84" t="str">
        <f t="shared" si="3"/>
        <v>НЕТ</v>
      </c>
    </row>
    <row r="85" spans="1:6">
      <c r="A85" t="str">
        <f t="shared" si="2"/>
        <v>69serfris</v>
      </c>
      <c r="B85" s="194" t="s">
        <v>96</v>
      </c>
      <c r="C85" s="194">
        <v>69</v>
      </c>
      <c r="D85" s="194">
        <v>4</v>
      </c>
      <c r="E85" s="194"/>
      <c r="F85" t="str">
        <f t="shared" si="3"/>
        <v>НЕТ</v>
      </c>
    </row>
    <row r="86" spans="1:6">
      <c r="A86" t="str">
        <f t="shared" si="2"/>
        <v>72serfris</v>
      </c>
      <c r="B86" s="194" t="s">
        <v>96</v>
      </c>
      <c r="C86" s="194">
        <v>72</v>
      </c>
      <c r="D86" s="194">
        <v>5</v>
      </c>
      <c r="E86" s="194"/>
      <c r="F86" t="str">
        <f t="shared" si="3"/>
        <v>НЕТ</v>
      </c>
    </row>
    <row r="87" spans="1:6">
      <c r="A87" t="str">
        <f t="shared" si="2"/>
        <v>15Alyona</v>
      </c>
      <c r="B87" s="194" t="s">
        <v>605</v>
      </c>
      <c r="C87" s="194">
        <v>15</v>
      </c>
      <c r="D87" s="194">
        <v>9</v>
      </c>
      <c r="E87" s="194"/>
      <c r="F87" t="str">
        <f t="shared" si="3"/>
        <v>НЕТ</v>
      </c>
    </row>
    <row r="88" spans="1:6">
      <c r="A88" t="str">
        <f t="shared" si="2"/>
        <v>16Alyona</v>
      </c>
      <c r="B88" s="194" t="s">
        <v>605</v>
      </c>
      <c r="C88" s="194">
        <v>16</v>
      </c>
      <c r="D88" s="194">
        <v>4</v>
      </c>
      <c r="E88" s="194"/>
      <c r="F88" t="str">
        <f t="shared" si="3"/>
        <v>НЕТ</v>
      </c>
    </row>
    <row r="89" spans="1:6">
      <c r="A89" t="str">
        <f t="shared" si="2"/>
        <v>25Alyona</v>
      </c>
      <c r="B89" s="194" t="s">
        <v>605</v>
      </c>
      <c r="C89" s="194">
        <v>25</v>
      </c>
      <c r="D89" s="194">
        <v>9</v>
      </c>
      <c r="E89" s="194" t="s">
        <v>606</v>
      </c>
      <c r="F89" t="str">
        <f t="shared" si="3"/>
        <v>ДА</v>
      </c>
    </row>
    <row r="90" spans="1:6">
      <c r="A90" t="str">
        <f t="shared" si="2"/>
        <v>28Alyona</v>
      </c>
      <c r="B90" s="194" t="s">
        <v>605</v>
      </c>
      <c r="C90" s="194">
        <v>28</v>
      </c>
      <c r="D90" s="194">
        <v>7</v>
      </c>
      <c r="E90" s="194"/>
      <c r="F90" t="str">
        <f t="shared" si="3"/>
        <v>НЕТ</v>
      </c>
    </row>
    <row r="91" spans="1:6">
      <c r="A91" t="str">
        <f t="shared" si="2"/>
        <v>34Alyona</v>
      </c>
      <c r="B91" s="194" t="s">
        <v>605</v>
      </c>
      <c r="C91" s="194">
        <v>34</v>
      </c>
      <c r="D91" s="194">
        <v>8</v>
      </c>
      <c r="E91" s="194"/>
      <c r="F91" t="str">
        <f t="shared" si="3"/>
        <v>НЕТ</v>
      </c>
    </row>
    <row r="92" spans="1:6">
      <c r="A92" t="str">
        <f t="shared" si="2"/>
        <v>10Alyona</v>
      </c>
      <c r="B92" s="194" t="s">
        <v>605</v>
      </c>
      <c r="C92" s="194">
        <v>10</v>
      </c>
      <c r="D92" s="194">
        <v>4</v>
      </c>
      <c r="E92" s="194"/>
      <c r="F92" t="str">
        <f t="shared" si="3"/>
        <v>НЕТ</v>
      </c>
    </row>
    <row r="93" spans="1:6">
      <c r="A93" t="str">
        <f t="shared" si="2"/>
        <v>11Alyona</v>
      </c>
      <c r="B93" s="194" t="s">
        <v>605</v>
      </c>
      <c r="C93" s="194">
        <v>11</v>
      </c>
      <c r="D93" s="194">
        <v>8</v>
      </c>
      <c r="E93" s="194" t="s">
        <v>607</v>
      </c>
      <c r="F93" t="str">
        <f t="shared" si="3"/>
        <v>ДА</v>
      </c>
    </row>
    <row r="94" spans="1:6" ht="30">
      <c r="A94" t="str">
        <f t="shared" si="2"/>
        <v>8Alyona</v>
      </c>
      <c r="B94" s="194" t="s">
        <v>605</v>
      </c>
      <c r="C94" s="194">
        <v>8</v>
      </c>
      <c r="D94" s="194">
        <v>9</v>
      </c>
      <c r="E94" s="194" t="s">
        <v>608</v>
      </c>
      <c r="F94" t="str">
        <f t="shared" si="3"/>
        <v>ДА</v>
      </c>
    </row>
    <row r="95" spans="1:6" ht="30">
      <c r="A95" t="str">
        <f t="shared" si="2"/>
        <v>1Alyona</v>
      </c>
      <c r="B95" s="194" t="s">
        <v>605</v>
      </c>
      <c r="C95" s="194">
        <v>1</v>
      </c>
      <c r="D95" s="194">
        <v>10</v>
      </c>
      <c r="E95" s="194" t="s">
        <v>609</v>
      </c>
      <c r="F95" t="str">
        <f t="shared" si="3"/>
        <v>ДА</v>
      </c>
    </row>
    <row r="96" spans="1:6">
      <c r="A96" t="str">
        <f t="shared" si="2"/>
        <v>46Alyona</v>
      </c>
      <c r="B96" s="194" t="s">
        <v>605</v>
      </c>
      <c r="C96" s="194">
        <v>46</v>
      </c>
      <c r="D96" s="194">
        <v>7</v>
      </c>
      <c r="E96" s="194"/>
      <c r="F96" t="str">
        <f t="shared" si="3"/>
        <v>НЕТ</v>
      </c>
    </row>
    <row r="97" spans="1:6">
      <c r="A97" t="str">
        <f t="shared" si="2"/>
        <v>48Alyona</v>
      </c>
      <c r="B97" s="194" t="s">
        <v>605</v>
      </c>
      <c r="C97" s="194">
        <v>48</v>
      </c>
      <c r="D97" s="194">
        <v>9</v>
      </c>
      <c r="E97" s="194"/>
      <c r="F97" t="str">
        <f t="shared" si="3"/>
        <v>НЕТ</v>
      </c>
    </row>
    <row r="98" spans="1:6">
      <c r="A98" t="str">
        <f t="shared" si="2"/>
        <v>49Alyona</v>
      </c>
      <c r="B98" s="194" t="s">
        <v>605</v>
      </c>
      <c r="C98" s="194">
        <v>49</v>
      </c>
      <c r="D98" s="194">
        <v>5</v>
      </c>
      <c r="E98" s="194"/>
      <c r="F98" t="str">
        <f t="shared" si="3"/>
        <v>НЕТ</v>
      </c>
    </row>
    <row r="99" spans="1:6">
      <c r="A99" t="str">
        <f t="shared" si="2"/>
        <v>50Alyona</v>
      </c>
      <c r="B99" s="194" t="s">
        <v>605</v>
      </c>
      <c r="C99" s="194">
        <v>50</v>
      </c>
      <c r="D99" s="194">
        <v>8</v>
      </c>
      <c r="E99" s="194"/>
      <c r="F99" t="str">
        <f t="shared" si="3"/>
        <v>НЕТ</v>
      </c>
    </row>
    <row r="100" spans="1:6">
      <c r="A100" t="str">
        <f t="shared" si="2"/>
        <v>51Alyona</v>
      </c>
      <c r="B100" s="194" t="s">
        <v>605</v>
      </c>
      <c r="C100" s="194">
        <v>51</v>
      </c>
      <c r="D100" s="194">
        <v>7</v>
      </c>
      <c r="E100" s="194"/>
      <c r="F100" t="str">
        <f t="shared" si="3"/>
        <v>НЕТ</v>
      </c>
    </row>
    <row r="101" spans="1:6">
      <c r="A101" t="str">
        <f t="shared" si="2"/>
        <v>54Alyona</v>
      </c>
      <c r="B101" s="194" t="s">
        <v>605</v>
      </c>
      <c r="C101" s="194">
        <v>54</v>
      </c>
      <c r="D101" s="194">
        <v>6</v>
      </c>
      <c r="E101" s="194"/>
      <c r="F101" t="str">
        <f t="shared" si="3"/>
        <v>НЕТ</v>
      </c>
    </row>
    <row r="102" spans="1:6" ht="30">
      <c r="A102" t="str">
        <f t="shared" si="2"/>
        <v>64Alyona</v>
      </c>
      <c r="B102" s="194" t="s">
        <v>605</v>
      </c>
      <c r="C102" s="194">
        <v>64</v>
      </c>
      <c r="D102" s="194">
        <v>11</v>
      </c>
      <c r="E102" s="194" t="s">
        <v>610</v>
      </c>
      <c r="F102" t="str">
        <f t="shared" si="3"/>
        <v>ДА</v>
      </c>
    </row>
    <row r="103" spans="1:6">
      <c r="A103" t="str">
        <f t="shared" si="2"/>
        <v>69Alyona</v>
      </c>
      <c r="B103" s="194" t="s">
        <v>605</v>
      </c>
      <c r="C103" s="194">
        <v>69</v>
      </c>
      <c r="D103" s="194">
        <v>5</v>
      </c>
      <c r="E103" s="194"/>
      <c r="F103" t="str">
        <f t="shared" si="3"/>
        <v>НЕТ</v>
      </c>
    </row>
    <row r="104" spans="1:6">
      <c r="A104" t="str">
        <f t="shared" si="2"/>
        <v>72Alyona</v>
      </c>
      <c r="B104" s="194" t="s">
        <v>605</v>
      </c>
      <c r="C104" s="194">
        <v>72</v>
      </c>
      <c r="D104" s="194">
        <v>7</v>
      </c>
      <c r="E104" s="194"/>
      <c r="F104" t="str">
        <f t="shared" si="3"/>
        <v>НЕТ</v>
      </c>
    </row>
    <row r="105" spans="1:6">
      <c r="A105" t="str">
        <f t="shared" si="2"/>
        <v>50Alleghany</v>
      </c>
      <c r="B105" s="194" t="s">
        <v>240</v>
      </c>
      <c r="C105" s="194">
        <v>50</v>
      </c>
      <c r="D105" s="194">
        <v>4</v>
      </c>
      <c r="E105" s="194"/>
      <c r="F105" t="str">
        <f t="shared" si="3"/>
        <v>НЕТ</v>
      </c>
    </row>
    <row r="106" spans="1:6">
      <c r="A106" t="str">
        <f t="shared" si="2"/>
        <v>51Alleghany</v>
      </c>
      <c r="B106" s="194" t="s">
        <v>240</v>
      </c>
      <c r="C106" s="194">
        <v>51</v>
      </c>
      <c r="D106" s="194">
        <v>4</v>
      </c>
      <c r="E106" s="194"/>
      <c r="F106" t="str">
        <f t="shared" si="3"/>
        <v>НЕТ</v>
      </c>
    </row>
    <row r="107" spans="1:6">
      <c r="A107" t="str">
        <f t="shared" si="2"/>
        <v>54Alleghany</v>
      </c>
      <c r="B107" s="194" t="s">
        <v>240</v>
      </c>
      <c r="C107" s="194">
        <v>54</v>
      </c>
      <c r="D107" s="194">
        <v>4</v>
      </c>
      <c r="E107" s="194"/>
      <c r="F107" t="str">
        <f t="shared" si="3"/>
        <v>НЕТ</v>
      </c>
    </row>
    <row r="108" spans="1:6" ht="30">
      <c r="A108" t="str">
        <f t="shared" si="2"/>
        <v>58Alleghany</v>
      </c>
      <c r="B108" s="194" t="s">
        <v>240</v>
      </c>
      <c r="C108" s="194">
        <v>58</v>
      </c>
      <c r="D108" s="194">
        <v>5</v>
      </c>
      <c r="E108" s="194" t="s">
        <v>1826</v>
      </c>
      <c r="F108" t="str">
        <f t="shared" si="3"/>
        <v>ДА</v>
      </c>
    </row>
    <row r="109" spans="1:6">
      <c r="A109" t="str">
        <f t="shared" si="2"/>
        <v>49Alleghany</v>
      </c>
      <c r="B109" s="194" t="s">
        <v>240</v>
      </c>
      <c r="C109" s="194">
        <v>49</v>
      </c>
      <c r="D109" s="194">
        <v>9</v>
      </c>
      <c r="E109" s="194" t="s">
        <v>1827</v>
      </c>
      <c r="F109" t="str">
        <f t="shared" si="3"/>
        <v>ДА</v>
      </c>
    </row>
    <row r="110" spans="1:6">
      <c r="A110" t="str">
        <f t="shared" si="2"/>
        <v>41Alleghany</v>
      </c>
      <c r="B110" s="194" t="s">
        <v>240</v>
      </c>
      <c r="C110" s="194">
        <v>41</v>
      </c>
      <c r="D110" s="194">
        <v>5</v>
      </c>
      <c r="E110" s="194"/>
      <c r="F110" t="str">
        <f t="shared" si="3"/>
        <v>НЕТ</v>
      </c>
    </row>
    <row r="111" spans="1:6" ht="30">
      <c r="A111" t="str">
        <f t="shared" si="2"/>
        <v>48Alleghany</v>
      </c>
      <c r="B111" s="194" t="s">
        <v>240</v>
      </c>
      <c r="C111" s="194">
        <v>48</v>
      </c>
      <c r="D111" s="194">
        <v>5</v>
      </c>
      <c r="E111" s="194" t="s">
        <v>1828</v>
      </c>
      <c r="F111" t="str">
        <f t="shared" si="3"/>
        <v>ДА</v>
      </c>
    </row>
    <row r="112" spans="1:6">
      <c r="A112" t="str">
        <f t="shared" si="2"/>
        <v>28Alleghany</v>
      </c>
      <c r="B112" s="194" t="s">
        <v>240</v>
      </c>
      <c r="C112" s="194">
        <v>28</v>
      </c>
      <c r="D112" s="194">
        <v>4</v>
      </c>
      <c r="E112" s="194"/>
      <c r="F112" t="str">
        <f t="shared" si="3"/>
        <v>НЕТ</v>
      </c>
    </row>
    <row r="113" spans="1:6" ht="30">
      <c r="A113" t="str">
        <f t="shared" si="2"/>
        <v>34Alleghany</v>
      </c>
      <c r="B113" s="194" t="s">
        <v>240</v>
      </c>
      <c r="C113" s="194">
        <v>34</v>
      </c>
      <c r="D113" s="194">
        <v>5</v>
      </c>
      <c r="E113" s="194" t="s">
        <v>1829</v>
      </c>
      <c r="F113" t="str">
        <f t="shared" si="3"/>
        <v>ДА</v>
      </c>
    </row>
    <row r="114" spans="1:6" ht="60">
      <c r="A114" t="str">
        <f t="shared" si="2"/>
        <v>25Alleghany</v>
      </c>
      <c r="B114" s="194" t="s">
        <v>240</v>
      </c>
      <c r="C114" s="194">
        <v>25</v>
      </c>
      <c r="D114" s="194">
        <v>10</v>
      </c>
      <c r="E114" s="194" t="s">
        <v>1830</v>
      </c>
      <c r="F114" t="str">
        <f t="shared" si="3"/>
        <v>ДА</v>
      </c>
    </row>
    <row r="115" spans="1:6">
      <c r="A115" t="str">
        <f t="shared" si="2"/>
        <v>15Alleghany</v>
      </c>
      <c r="B115" s="194" t="s">
        <v>240</v>
      </c>
      <c r="C115" s="194">
        <v>15</v>
      </c>
      <c r="D115" s="194">
        <v>6</v>
      </c>
      <c r="E115" s="194"/>
      <c r="F115" t="str">
        <f t="shared" si="3"/>
        <v>НЕТ</v>
      </c>
    </row>
    <row r="116" spans="1:6">
      <c r="A116" t="str">
        <f t="shared" si="2"/>
        <v>16Alleghany</v>
      </c>
      <c r="B116" s="194" t="s">
        <v>240</v>
      </c>
      <c r="C116" s="194">
        <v>16</v>
      </c>
      <c r="D116" s="194">
        <v>3</v>
      </c>
      <c r="E116" s="194" t="s">
        <v>1831</v>
      </c>
      <c r="F116" t="str">
        <f t="shared" si="3"/>
        <v>ДА</v>
      </c>
    </row>
    <row r="117" spans="1:6">
      <c r="A117" t="str">
        <f t="shared" si="2"/>
        <v>10Alleghany</v>
      </c>
      <c r="B117" s="194" t="s">
        <v>240</v>
      </c>
      <c r="C117" s="194">
        <v>10</v>
      </c>
      <c r="D117" s="194">
        <v>4</v>
      </c>
      <c r="E117" s="194"/>
      <c r="F117" t="str">
        <f t="shared" si="3"/>
        <v>НЕТ</v>
      </c>
    </row>
    <row r="118" spans="1:6">
      <c r="A118" t="str">
        <f t="shared" si="2"/>
        <v>11Alleghany</v>
      </c>
      <c r="B118" s="194" t="s">
        <v>240</v>
      </c>
      <c r="C118" s="194">
        <v>11</v>
      </c>
      <c r="D118" s="194">
        <v>4</v>
      </c>
      <c r="E118" s="194" t="s">
        <v>1832</v>
      </c>
      <c r="F118" t="str">
        <f t="shared" si="3"/>
        <v>ДА</v>
      </c>
    </row>
    <row r="119" spans="1:6" ht="30">
      <c r="A119" t="str">
        <f t="shared" si="2"/>
        <v>8Alleghany</v>
      </c>
      <c r="B119" s="194" t="s">
        <v>240</v>
      </c>
      <c r="C119" s="194">
        <v>8</v>
      </c>
      <c r="D119" s="194">
        <v>10</v>
      </c>
      <c r="E119" s="194" t="s">
        <v>1833</v>
      </c>
      <c r="F119" t="str">
        <f t="shared" si="3"/>
        <v>ДА</v>
      </c>
    </row>
    <row r="120" spans="1:6" ht="30">
      <c r="A120" t="str">
        <f t="shared" si="2"/>
        <v>1Alleghany</v>
      </c>
      <c r="B120" s="194" t="s">
        <v>240</v>
      </c>
      <c r="C120" s="194">
        <v>1</v>
      </c>
      <c r="D120" s="194">
        <v>3</v>
      </c>
      <c r="E120" s="194" t="s">
        <v>1834</v>
      </c>
      <c r="F120" t="str">
        <f t="shared" si="3"/>
        <v>ДА</v>
      </c>
    </row>
    <row r="121" spans="1:6">
      <c r="A121" t="str">
        <f t="shared" si="2"/>
        <v>61Alleghany</v>
      </c>
      <c r="B121" s="194" t="s">
        <v>240</v>
      </c>
      <c r="C121" s="194">
        <v>61</v>
      </c>
      <c r="D121" s="194">
        <v>4</v>
      </c>
      <c r="E121" s="194"/>
      <c r="F121" t="str">
        <f t="shared" si="3"/>
        <v>НЕТ</v>
      </c>
    </row>
    <row r="122" spans="1:6" ht="30">
      <c r="A122" t="str">
        <f t="shared" si="2"/>
        <v>64Alleghany</v>
      </c>
      <c r="B122" s="194" t="s">
        <v>240</v>
      </c>
      <c r="C122" s="194">
        <v>64</v>
      </c>
      <c r="D122" s="194">
        <v>12</v>
      </c>
      <c r="E122" s="194" t="s">
        <v>1835</v>
      </c>
      <c r="F122" t="str">
        <f t="shared" si="3"/>
        <v>ДА</v>
      </c>
    </row>
    <row r="123" spans="1:6">
      <c r="A123" t="str">
        <f t="shared" si="2"/>
        <v>72Alleghany</v>
      </c>
      <c r="B123" s="194" t="s">
        <v>240</v>
      </c>
      <c r="C123" s="194">
        <v>72</v>
      </c>
      <c r="D123" s="194">
        <v>4</v>
      </c>
      <c r="E123" s="194"/>
      <c r="F123" t="str">
        <f t="shared" si="3"/>
        <v>НЕТ</v>
      </c>
    </row>
    <row r="124" spans="1:6">
      <c r="A124" t="str">
        <f t="shared" si="2"/>
        <v>15kobza</v>
      </c>
      <c r="B124" s="194" t="s">
        <v>1343</v>
      </c>
      <c r="C124" s="194">
        <v>15</v>
      </c>
      <c r="D124" s="194">
        <v>6</v>
      </c>
      <c r="E124" s="194" t="s">
        <v>1836</v>
      </c>
      <c r="F124" t="str">
        <f t="shared" si="3"/>
        <v>ДА</v>
      </c>
    </row>
    <row r="125" spans="1:6">
      <c r="A125" t="str">
        <f t="shared" si="2"/>
        <v>16kobza</v>
      </c>
      <c r="B125" s="194" t="s">
        <v>1343</v>
      </c>
      <c r="C125" s="194">
        <v>16</v>
      </c>
      <c r="D125" s="194">
        <v>6</v>
      </c>
      <c r="E125" s="194"/>
      <c r="F125" t="str">
        <f t="shared" si="3"/>
        <v>НЕТ</v>
      </c>
    </row>
    <row r="126" spans="1:6" ht="30">
      <c r="A126" t="str">
        <f t="shared" si="2"/>
        <v>25kobza</v>
      </c>
      <c r="B126" s="194" t="s">
        <v>1343</v>
      </c>
      <c r="C126" s="194">
        <v>25</v>
      </c>
      <c r="D126" s="194">
        <v>9</v>
      </c>
      <c r="E126" s="194" t="s">
        <v>1837</v>
      </c>
      <c r="F126" t="str">
        <f t="shared" si="3"/>
        <v>ДА</v>
      </c>
    </row>
    <row r="127" spans="1:6">
      <c r="A127" t="str">
        <f t="shared" si="2"/>
        <v>28kobza</v>
      </c>
      <c r="B127" s="194" t="s">
        <v>1343</v>
      </c>
      <c r="C127" s="194">
        <v>28</v>
      </c>
      <c r="D127" s="194">
        <v>8</v>
      </c>
      <c r="E127" s="194"/>
      <c r="F127" t="str">
        <f t="shared" si="3"/>
        <v>НЕТ</v>
      </c>
    </row>
    <row r="128" spans="1:6">
      <c r="A128" t="str">
        <f t="shared" si="2"/>
        <v>34kobza</v>
      </c>
      <c r="B128" s="194" t="s">
        <v>1343</v>
      </c>
      <c r="C128" s="194">
        <v>34</v>
      </c>
      <c r="D128" s="194">
        <v>8</v>
      </c>
      <c r="E128" s="194"/>
      <c r="F128" t="str">
        <f t="shared" si="3"/>
        <v>НЕТ</v>
      </c>
    </row>
    <row r="129" spans="1:6">
      <c r="A129" t="str">
        <f t="shared" si="2"/>
        <v>48kobza</v>
      </c>
      <c r="B129" s="194" t="s">
        <v>1343</v>
      </c>
      <c r="C129" s="194">
        <v>48</v>
      </c>
      <c r="D129" s="194">
        <v>8</v>
      </c>
      <c r="E129" s="194"/>
      <c r="F129" t="str">
        <f t="shared" si="3"/>
        <v>НЕТ</v>
      </c>
    </row>
    <row r="130" spans="1:6">
      <c r="A130" t="str">
        <f t="shared" si="2"/>
        <v>10kobza</v>
      </c>
      <c r="B130" s="194" t="s">
        <v>1343</v>
      </c>
      <c r="C130" s="194">
        <v>10</v>
      </c>
      <c r="D130" s="194">
        <v>7</v>
      </c>
      <c r="E130" s="194" t="s">
        <v>1838</v>
      </c>
      <c r="F130" t="str">
        <f t="shared" si="3"/>
        <v>ДА</v>
      </c>
    </row>
    <row r="131" spans="1:6">
      <c r="A131" t="str">
        <f t="shared" ref="A131:A194" si="4">CONCATENATE(C131,B131)</f>
        <v>11kobza</v>
      </c>
      <c r="B131" s="194" t="s">
        <v>1343</v>
      </c>
      <c r="C131" s="194">
        <v>11</v>
      </c>
      <c r="D131" s="194">
        <v>7</v>
      </c>
      <c r="E131" s="194"/>
      <c r="F131" t="str">
        <f t="shared" ref="F131:F194" si="5">IF(ISBLANK(E131),"НЕТ","ДА")</f>
        <v>НЕТ</v>
      </c>
    </row>
    <row r="132" spans="1:6" ht="45">
      <c r="A132" t="str">
        <f t="shared" si="4"/>
        <v>8kobza</v>
      </c>
      <c r="B132" s="194" t="s">
        <v>1343</v>
      </c>
      <c r="C132" s="194">
        <v>8</v>
      </c>
      <c r="D132" s="194">
        <v>11</v>
      </c>
      <c r="E132" s="194" t="s">
        <v>1839</v>
      </c>
      <c r="F132" t="str">
        <f t="shared" si="5"/>
        <v>ДА</v>
      </c>
    </row>
    <row r="133" spans="1:6" ht="60">
      <c r="A133" t="str">
        <f t="shared" si="4"/>
        <v>1kobza</v>
      </c>
      <c r="B133" s="194" t="s">
        <v>1343</v>
      </c>
      <c r="C133" s="194">
        <v>1</v>
      </c>
      <c r="D133" s="194">
        <v>11</v>
      </c>
      <c r="E133" s="194" t="s">
        <v>1840</v>
      </c>
      <c r="F133" t="str">
        <f t="shared" si="5"/>
        <v>ДА</v>
      </c>
    </row>
    <row r="134" spans="1:6">
      <c r="A134" t="str">
        <f t="shared" si="4"/>
        <v>49kobza</v>
      </c>
      <c r="B134" s="194" t="s">
        <v>1343</v>
      </c>
      <c r="C134" s="194">
        <v>49</v>
      </c>
      <c r="D134" s="194">
        <v>9</v>
      </c>
      <c r="E134" s="194" t="s">
        <v>1841</v>
      </c>
      <c r="F134" t="str">
        <f t="shared" si="5"/>
        <v>ДА</v>
      </c>
    </row>
    <row r="135" spans="1:6">
      <c r="A135" t="str">
        <f t="shared" si="4"/>
        <v>50kobza</v>
      </c>
      <c r="B135" s="194" t="s">
        <v>1343</v>
      </c>
      <c r="C135" s="194">
        <v>50</v>
      </c>
      <c r="D135" s="194">
        <v>9</v>
      </c>
      <c r="E135" s="194" t="s">
        <v>1842</v>
      </c>
      <c r="F135" t="str">
        <f t="shared" si="5"/>
        <v>ДА</v>
      </c>
    </row>
    <row r="136" spans="1:6">
      <c r="A136" t="str">
        <f t="shared" si="4"/>
        <v>58kobza</v>
      </c>
      <c r="B136" s="194" t="s">
        <v>1343</v>
      </c>
      <c r="C136" s="194">
        <v>58</v>
      </c>
      <c r="D136" s="194">
        <v>8</v>
      </c>
      <c r="E136" s="194" t="s">
        <v>1843</v>
      </c>
      <c r="F136" t="str">
        <f t="shared" si="5"/>
        <v>ДА</v>
      </c>
    </row>
    <row r="137" spans="1:6">
      <c r="A137" t="str">
        <f t="shared" si="4"/>
        <v>64kobza</v>
      </c>
      <c r="B137" s="194" t="s">
        <v>1343</v>
      </c>
      <c r="C137" s="194">
        <v>64</v>
      </c>
      <c r="D137" s="194">
        <v>9</v>
      </c>
      <c r="E137" s="194"/>
      <c r="F137" t="str">
        <f t="shared" si="5"/>
        <v>НЕТ</v>
      </c>
    </row>
    <row r="138" spans="1:6">
      <c r="A138" t="str">
        <f t="shared" si="4"/>
        <v>69kobza</v>
      </c>
      <c r="B138" s="194" t="s">
        <v>1343</v>
      </c>
      <c r="C138" s="194">
        <v>69</v>
      </c>
      <c r="D138" s="194">
        <v>8</v>
      </c>
      <c r="E138" s="194"/>
      <c r="F138" t="str">
        <f t="shared" si="5"/>
        <v>НЕТ</v>
      </c>
    </row>
    <row r="139" spans="1:6">
      <c r="A139" t="str">
        <f t="shared" si="4"/>
        <v>72SSV_1983j</v>
      </c>
      <c r="B139" s="194" t="s">
        <v>97</v>
      </c>
      <c r="C139" s="194">
        <v>72</v>
      </c>
      <c r="D139" s="194">
        <v>3</v>
      </c>
      <c r="E139" s="194" t="s">
        <v>670</v>
      </c>
      <c r="F139" t="str">
        <f t="shared" si="5"/>
        <v>ДА</v>
      </c>
    </row>
    <row r="140" spans="1:6">
      <c r="A140" t="str">
        <f t="shared" si="4"/>
        <v>74SSV_1983j</v>
      </c>
      <c r="B140" s="194" t="s">
        <v>97</v>
      </c>
      <c r="C140" s="194">
        <v>74</v>
      </c>
      <c r="D140" s="194">
        <v>1</v>
      </c>
      <c r="E140" s="194" t="s">
        <v>671</v>
      </c>
      <c r="F140" t="str">
        <f t="shared" si="5"/>
        <v>ДА</v>
      </c>
    </row>
    <row r="141" spans="1:6">
      <c r="A141" t="str">
        <f t="shared" si="4"/>
        <v>64SSV_1983j</v>
      </c>
      <c r="B141" s="194" t="s">
        <v>97</v>
      </c>
      <c r="C141" s="194">
        <v>64</v>
      </c>
      <c r="D141" s="194">
        <v>7</v>
      </c>
      <c r="E141" s="194" t="s">
        <v>672</v>
      </c>
      <c r="F141" t="str">
        <f t="shared" si="5"/>
        <v>ДА</v>
      </c>
    </row>
    <row r="142" spans="1:6">
      <c r="A142" t="str">
        <f t="shared" si="4"/>
        <v>69SSV_1983j</v>
      </c>
      <c r="B142" s="194" t="s">
        <v>97</v>
      </c>
      <c r="C142" s="194">
        <v>69</v>
      </c>
      <c r="D142" s="194">
        <v>4</v>
      </c>
      <c r="E142" s="194" t="s">
        <v>673</v>
      </c>
      <c r="F142" t="str">
        <f t="shared" si="5"/>
        <v>ДА</v>
      </c>
    </row>
    <row r="143" spans="1:6">
      <c r="A143" t="str">
        <f t="shared" si="4"/>
        <v>54SSV_1983j</v>
      </c>
      <c r="B143" s="194" t="s">
        <v>97</v>
      </c>
      <c r="C143" s="194">
        <v>54</v>
      </c>
      <c r="D143" s="194">
        <v>4</v>
      </c>
      <c r="E143" s="194" t="s">
        <v>674</v>
      </c>
      <c r="F143" t="str">
        <f t="shared" si="5"/>
        <v>ДА</v>
      </c>
    </row>
    <row r="144" spans="1:6">
      <c r="A144" t="str">
        <f t="shared" si="4"/>
        <v>58SSV_1983j</v>
      </c>
      <c r="B144" s="194" t="s">
        <v>97</v>
      </c>
      <c r="C144" s="194">
        <v>58</v>
      </c>
      <c r="D144" s="194">
        <v>5</v>
      </c>
      <c r="E144" s="194" t="s">
        <v>675</v>
      </c>
      <c r="F144" t="str">
        <f t="shared" si="5"/>
        <v>ДА</v>
      </c>
    </row>
    <row r="145" spans="1:6" ht="30">
      <c r="A145" t="str">
        <f t="shared" si="4"/>
        <v>48SSV_1983j</v>
      </c>
      <c r="B145" s="194" t="s">
        <v>97</v>
      </c>
      <c r="C145" s="194">
        <v>48</v>
      </c>
      <c r="D145" s="194">
        <v>4</v>
      </c>
      <c r="E145" s="194" t="s">
        <v>676</v>
      </c>
      <c r="F145" t="str">
        <f t="shared" si="5"/>
        <v>ДА</v>
      </c>
    </row>
    <row r="146" spans="1:6">
      <c r="A146" t="str">
        <f t="shared" si="4"/>
        <v>61SSV_1983j</v>
      </c>
      <c r="B146" s="194" t="s">
        <v>97</v>
      </c>
      <c r="C146" s="194">
        <v>61</v>
      </c>
      <c r="D146" s="194">
        <v>6</v>
      </c>
      <c r="E146" s="194" t="s">
        <v>677</v>
      </c>
      <c r="F146" t="str">
        <f t="shared" si="5"/>
        <v>ДА</v>
      </c>
    </row>
    <row r="147" spans="1:6">
      <c r="A147" t="str">
        <f t="shared" si="4"/>
        <v>50SSV_1983j</v>
      </c>
      <c r="B147" s="194" t="s">
        <v>97</v>
      </c>
      <c r="C147" s="194">
        <v>50</v>
      </c>
      <c r="D147" s="194">
        <v>6</v>
      </c>
      <c r="E147" s="194" t="s">
        <v>678</v>
      </c>
      <c r="F147" t="str">
        <f t="shared" si="5"/>
        <v>ДА</v>
      </c>
    </row>
    <row r="148" spans="1:6" ht="30">
      <c r="A148" t="str">
        <f t="shared" si="4"/>
        <v>51SSV_1983j</v>
      </c>
      <c r="B148" s="194" t="s">
        <v>97</v>
      </c>
      <c r="C148" s="194">
        <v>51</v>
      </c>
      <c r="D148" s="194">
        <v>6</v>
      </c>
      <c r="E148" s="194" t="s">
        <v>679</v>
      </c>
      <c r="F148" t="str">
        <f t="shared" si="5"/>
        <v>ДА</v>
      </c>
    </row>
    <row r="149" spans="1:6">
      <c r="A149" t="str">
        <f t="shared" si="4"/>
        <v>49SSV_1983j</v>
      </c>
      <c r="B149" s="194" t="s">
        <v>97</v>
      </c>
      <c r="C149" s="194">
        <v>49</v>
      </c>
      <c r="D149" s="194">
        <v>5</v>
      </c>
      <c r="E149" s="194" t="s">
        <v>680</v>
      </c>
      <c r="F149" t="str">
        <f t="shared" si="5"/>
        <v>ДА</v>
      </c>
    </row>
    <row r="150" spans="1:6">
      <c r="A150" t="str">
        <f t="shared" si="4"/>
        <v>41SSV_1983j</v>
      </c>
      <c r="B150" s="194" t="s">
        <v>97</v>
      </c>
      <c r="C150" s="194">
        <v>41</v>
      </c>
      <c r="D150" s="194">
        <v>6</v>
      </c>
      <c r="E150" s="194" t="s">
        <v>681</v>
      </c>
      <c r="F150" t="str">
        <f t="shared" si="5"/>
        <v>ДА</v>
      </c>
    </row>
    <row r="151" spans="1:6">
      <c r="A151" t="str">
        <f t="shared" si="4"/>
        <v>46SSV_1983j</v>
      </c>
      <c r="B151" s="194" t="s">
        <v>97</v>
      </c>
      <c r="C151" s="194">
        <v>46</v>
      </c>
      <c r="D151" s="194">
        <v>4</v>
      </c>
      <c r="E151" s="194" t="s">
        <v>682</v>
      </c>
      <c r="F151" t="str">
        <f t="shared" si="5"/>
        <v>ДА</v>
      </c>
    </row>
    <row r="152" spans="1:6">
      <c r="A152" t="str">
        <f t="shared" si="4"/>
        <v>25SSV_1983j</v>
      </c>
      <c r="B152" s="194" t="s">
        <v>97</v>
      </c>
      <c r="C152" s="194">
        <v>25</v>
      </c>
      <c r="D152" s="194">
        <v>6</v>
      </c>
      <c r="E152" s="194" t="s">
        <v>683</v>
      </c>
      <c r="F152" t="str">
        <f t="shared" si="5"/>
        <v>ДА</v>
      </c>
    </row>
    <row r="153" spans="1:6" ht="30">
      <c r="A153" t="str">
        <f t="shared" si="4"/>
        <v>28SSV_1983j</v>
      </c>
      <c r="B153" s="194" t="s">
        <v>97</v>
      </c>
      <c r="C153" s="194">
        <v>28</v>
      </c>
      <c r="D153" s="194">
        <v>5</v>
      </c>
      <c r="E153" s="194" t="s">
        <v>684</v>
      </c>
      <c r="F153" t="str">
        <f t="shared" si="5"/>
        <v>ДА</v>
      </c>
    </row>
    <row r="154" spans="1:6">
      <c r="A154" t="str">
        <f t="shared" si="4"/>
        <v>34SSV_1983j</v>
      </c>
      <c r="B154" s="194" t="s">
        <v>97</v>
      </c>
      <c r="C154" s="194">
        <v>34</v>
      </c>
      <c r="D154" s="194">
        <v>6</v>
      </c>
      <c r="E154" s="194" t="s">
        <v>685</v>
      </c>
      <c r="F154" t="str">
        <f t="shared" si="5"/>
        <v>ДА</v>
      </c>
    </row>
    <row r="155" spans="1:6">
      <c r="A155" t="str">
        <f t="shared" si="4"/>
        <v>15SSV_1983j</v>
      </c>
      <c r="B155" s="194" t="s">
        <v>97</v>
      </c>
      <c r="C155" s="194">
        <v>15</v>
      </c>
      <c r="D155" s="194">
        <v>5</v>
      </c>
      <c r="E155" s="194" t="s">
        <v>686</v>
      </c>
      <c r="F155" t="str">
        <f t="shared" si="5"/>
        <v>ДА</v>
      </c>
    </row>
    <row r="156" spans="1:6">
      <c r="A156" t="str">
        <f t="shared" si="4"/>
        <v>16SSV_1983j</v>
      </c>
      <c r="B156" s="194" t="s">
        <v>97</v>
      </c>
      <c r="C156" s="194">
        <v>16</v>
      </c>
      <c r="D156" s="194">
        <v>5</v>
      </c>
      <c r="E156" s="194" t="s">
        <v>687</v>
      </c>
      <c r="F156" t="str">
        <f t="shared" si="5"/>
        <v>ДА</v>
      </c>
    </row>
    <row r="157" spans="1:6" ht="30">
      <c r="A157" t="str">
        <f t="shared" si="4"/>
        <v>10SSV_1983j</v>
      </c>
      <c r="B157" s="194" t="s">
        <v>97</v>
      </c>
      <c r="C157" s="194">
        <v>10</v>
      </c>
      <c r="D157" s="194">
        <v>3</v>
      </c>
      <c r="E157" s="194" t="s">
        <v>688</v>
      </c>
      <c r="F157" t="str">
        <f t="shared" si="5"/>
        <v>ДА</v>
      </c>
    </row>
    <row r="158" spans="1:6" ht="45">
      <c r="A158" t="str">
        <f t="shared" si="4"/>
        <v>11SSV_1983j</v>
      </c>
      <c r="B158" s="194" t="s">
        <v>97</v>
      </c>
      <c r="C158" s="194">
        <v>11</v>
      </c>
      <c r="D158" s="194">
        <v>6</v>
      </c>
      <c r="E158" s="194" t="s">
        <v>689</v>
      </c>
      <c r="F158" t="str">
        <f t="shared" si="5"/>
        <v>ДА</v>
      </c>
    </row>
    <row r="159" spans="1:6" ht="120">
      <c r="A159" t="str">
        <f t="shared" si="4"/>
        <v>1SSV_1983j</v>
      </c>
      <c r="B159" s="194" t="s">
        <v>97</v>
      </c>
      <c r="C159" s="194">
        <v>1</v>
      </c>
      <c r="D159" s="194">
        <v>4</v>
      </c>
      <c r="E159" s="194" t="s">
        <v>690</v>
      </c>
      <c r="F159" t="str">
        <f t="shared" si="5"/>
        <v>ДА</v>
      </c>
    </row>
    <row r="160" spans="1:6">
      <c r="A160" t="str">
        <f t="shared" si="4"/>
        <v>65Persona_I_B</v>
      </c>
      <c r="B160" s="194" t="s">
        <v>1228</v>
      </c>
      <c r="C160" s="194">
        <v>65</v>
      </c>
      <c r="D160" s="194">
        <v>9</v>
      </c>
      <c r="E160" s="194" t="s">
        <v>1844</v>
      </c>
      <c r="F160" t="str">
        <f t="shared" si="5"/>
        <v>ДА</v>
      </c>
    </row>
    <row r="161" spans="1:6" ht="45">
      <c r="A161" t="str">
        <f t="shared" si="4"/>
        <v>69Persona_I_B</v>
      </c>
      <c r="B161" s="194" t="s">
        <v>1228</v>
      </c>
      <c r="C161" s="194">
        <v>69</v>
      </c>
      <c r="D161" s="194">
        <v>5</v>
      </c>
      <c r="E161" s="194" t="s">
        <v>1845</v>
      </c>
      <c r="F161" t="str">
        <f t="shared" si="5"/>
        <v>ДА</v>
      </c>
    </row>
    <row r="162" spans="1:6" ht="60">
      <c r="A162" t="str">
        <f t="shared" si="4"/>
        <v>64Persona_I_B</v>
      </c>
      <c r="B162" s="194" t="s">
        <v>1228</v>
      </c>
      <c r="C162" s="194">
        <v>64</v>
      </c>
      <c r="D162" s="194">
        <v>8</v>
      </c>
      <c r="E162" s="194" t="s">
        <v>1846</v>
      </c>
      <c r="F162" t="str">
        <f t="shared" si="5"/>
        <v>ДА</v>
      </c>
    </row>
    <row r="163" spans="1:6" ht="60">
      <c r="A163" t="str">
        <f t="shared" si="4"/>
        <v>62Persona_I_B</v>
      </c>
      <c r="B163" s="194" t="s">
        <v>1228</v>
      </c>
      <c r="C163" s="194">
        <v>62</v>
      </c>
      <c r="D163" s="194">
        <v>8</v>
      </c>
      <c r="E163" s="194" t="s">
        <v>1847</v>
      </c>
      <c r="F163" t="str">
        <f t="shared" si="5"/>
        <v>ДА</v>
      </c>
    </row>
    <row r="164" spans="1:6" ht="45">
      <c r="A164" t="str">
        <f t="shared" si="4"/>
        <v>61Persona_I_B</v>
      </c>
      <c r="B164" s="194" t="s">
        <v>1228</v>
      </c>
      <c r="C164" s="194">
        <v>61</v>
      </c>
      <c r="D164" s="194">
        <v>6</v>
      </c>
      <c r="E164" s="194" t="s">
        <v>1848</v>
      </c>
      <c r="F164" t="str">
        <f t="shared" si="5"/>
        <v>ДА</v>
      </c>
    </row>
    <row r="165" spans="1:6" ht="45">
      <c r="A165" t="str">
        <f t="shared" si="4"/>
        <v>51Persona_I_B</v>
      </c>
      <c r="B165" s="194" t="s">
        <v>1228</v>
      </c>
      <c r="C165" s="194">
        <v>51</v>
      </c>
      <c r="D165" s="194">
        <v>6</v>
      </c>
      <c r="E165" s="194" t="s">
        <v>1849</v>
      </c>
      <c r="F165" t="str">
        <f t="shared" si="5"/>
        <v>ДА</v>
      </c>
    </row>
    <row r="166" spans="1:6">
      <c r="A166" t="str">
        <f t="shared" si="4"/>
        <v>54Persona_I_B</v>
      </c>
      <c r="B166" s="194" t="s">
        <v>1228</v>
      </c>
      <c r="C166" s="194">
        <v>54</v>
      </c>
      <c r="D166" s="194">
        <v>4</v>
      </c>
      <c r="E166" s="194" t="s">
        <v>1850</v>
      </c>
      <c r="F166" t="str">
        <f t="shared" si="5"/>
        <v>ДА</v>
      </c>
    </row>
    <row r="167" spans="1:6" ht="60">
      <c r="A167" t="str">
        <f t="shared" si="4"/>
        <v>58Persona_I_B</v>
      </c>
      <c r="B167" s="194" t="s">
        <v>1228</v>
      </c>
      <c r="C167" s="194">
        <v>58</v>
      </c>
      <c r="D167" s="194">
        <v>5</v>
      </c>
      <c r="E167" s="194" t="s">
        <v>1851</v>
      </c>
      <c r="F167" t="str">
        <f t="shared" si="5"/>
        <v>ДА</v>
      </c>
    </row>
    <row r="168" spans="1:6">
      <c r="A168" t="str">
        <f t="shared" si="4"/>
        <v>49Persona_I_B</v>
      </c>
      <c r="B168" s="194" t="s">
        <v>1228</v>
      </c>
      <c r="C168" s="194">
        <v>49</v>
      </c>
      <c r="D168" s="194">
        <v>7</v>
      </c>
      <c r="E168" s="194" t="s">
        <v>1852</v>
      </c>
      <c r="F168" t="str">
        <f t="shared" si="5"/>
        <v>ДА</v>
      </c>
    </row>
    <row r="169" spans="1:6" ht="30">
      <c r="A169" t="str">
        <f t="shared" si="4"/>
        <v>50Persona_I_B</v>
      </c>
      <c r="B169" s="194" t="s">
        <v>1228</v>
      </c>
      <c r="C169" s="194">
        <v>50</v>
      </c>
      <c r="D169" s="194">
        <v>8</v>
      </c>
      <c r="E169" s="194" t="s">
        <v>1853</v>
      </c>
      <c r="F169" t="str">
        <f t="shared" si="5"/>
        <v>ДА</v>
      </c>
    </row>
    <row r="170" spans="1:6">
      <c r="A170" t="str">
        <f t="shared" si="4"/>
        <v>41Persona_I_B</v>
      </c>
      <c r="B170" s="194" t="s">
        <v>1228</v>
      </c>
      <c r="C170" s="194">
        <v>41</v>
      </c>
      <c r="D170" s="194">
        <v>6</v>
      </c>
      <c r="E170" s="194" t="s">
        <v>1854</v>
      </c>
      <c r="F170" t="str">
        <f t="shared" si="5"/>
        <v>ДА</v>
      </c>
    </row>
    <row r="171" spans="1:6" ht="45">
      <c r="A171" t="str">
        <f t="shared" si="4"/>
        <v>48Persona_I_B</v>
      </c>
      <c r="B171" s="194" t="s">
        <v>1228</v>
      </c>
      <c r="C171" s="194">
        <v>48</v>
      </c>
      <c r="D171" s="194">
        <v>5</v>
      </c>
      <c r="E171" s="194" t="s">
        <v>1855</v>
      </c>
      <c r="F171" t="str">
        <f t="shared" si="5"/>
        <v>ДА</v>
      </c>
    </row>
    <row r="172" spans="1:6">
      <c r="A172" t="str">
        <f t="shared" si="4"/>
        <v>34Persona_I_B</v>
      </c>
      <c r="B172" s="194" t="s">
        <v>1228</v>
      </c>
      <c r="C172" s="194">
        <v>34</v>
      </c>
      <c r="D172" s="194">
        <v>6</v>
      </c>
      <c r="E172" s="194" t="s">
        <v>1856</v>
      </c>
      <c r="F172" t="str">
        <f t="shared" si="5"/>
        <v>ДА</v>
      </c>
    </row>
    <row r="173" spans="1:6" ht="45">
      <c r="A173" t="str">
        <f t="shared" si="4"/>
        <v>28Persona_I_B</v>
      </c>
      <c r="B173" s="194" t="s">
        <v>1228</v>
      </c>
      <c r="C173" s="194">
        <v>28</v>
      </c>
      <c r="D173" s="194">
        <v>6</v>
      </c>
      <c r="E173" s="194" t="s">
        <v>1857</v>
      </c>
      <c r="F173" t="str">
        <f t="shared" si="5"/>
        <v>ДА</v>
      </c>
    </row>
    <row r="174" spans="1:6" ht="30">
      <c r="A174" t="str">
        <f t="shared" si="4"/>
        <v>16Persona_I_B</v>
      </c>
      <c r="B174" s="194" t="s">
        <v>1228</v>
      </c>
      <c r="C174" s="194">
        <v>16</v>
      </c>
      <c r="D174" s="194">
        <v>4</v>
      </c>
      <c r="E174" s="194" t="s">
        <v>1858</v>
      </c>
      <c r="F174" t="str">
        <f t="shared" si="5"/>
        <v>ДА</v>
      </c>
    </row>
    <row r="175" spans="1:6" ht="75">
      <c r="A175" t="str">
        <f t="shared" si="4"/>
        <v>25Persona_I_B</v>
      </c>
      <c r="B175" s="194" t="s">
        <v>1228</v>
      </c>
      <c r="C175" s="194">
        <v>25</v>
      </c>
      <c r="D175" s="194">
        <v>8</v>
      </c>
      <c r="E175" s="194" t="s">
        <v>1859</v>
      </c>
      <c r="F175" t="str">
        <f t="shared" si="5"/>
        <v>ДА</v>
      </c>
    </row>
    <row r="176" spans="1:6" ht="30">
      <c r="A176" t="str">
        <f t="shared" si="4"/>
        <v>11Persona_I_B</v>
      </c>
      <c r="B176" s="194" t="s">
        <v>1228</v>
      </c>
      <c r="C176" s="194">
        <v>11</v>
      </c>
      <c r="D176" s="194">
        <v>6</v>
      </c>
      <c r="E176" s="194" t="s">
        <v>1860</v>
      </c>
      <c r="F176" t="str">
        <f t="shared" si="5"/>
        <v>ДА</v>
      </c>
    </row>
    <row r="177" spans="1:6" ht="30">
      <c r="A177" t="str">
        <f t="shared" si="4"/>
        <v>15Persona_I_B</v>
      </c>
      <c r="B177" s="194" t="s">
        <v>1228</v>
      </c>
      <c r="C177" s="194">
        <v>15</v>
      </c>
      <c r="D177" s="194">
        <v>7</v>
      </c>
      <c r="E177" s="194" t="s">
        <v>1861</v>
      </c>
      <c r="F177" t="str">
        <f t="shared" si="5"/>
        <v>ДА</v>
      </c>
    </row>
    <row r="178" spans="1:6" ht="45">
      <c r="A178" t="str">
        <f t="shared" si="4"/>
        <v>10Persona_I_B</v>
      </c>
      <c r="B178" s="194" t="s">
        <v>1228</v>
      </c>
      <c r="C178" s="194">
        <v>10</v>
      </c>
      <c r="D178" s="194">
        <v>3</v>
      </c>
      <c r="E178" s="194" t="s">
        <v>1862</v>
      </c>
      <c r="F178" t="str">
        <f t="shared" si="5"/>
        <v>ДА</v>
      </c>
    </row>
    <row r="179" spans="1:6" ht="45">
      <c r="A179" t="str">
        <f t="shared" si="4"/>
        <v>8Persona_I_B</v>
      </c>
      <c r="B179" s="194" t="s">
        <v>1228</v>
      </c>
      <c r="C179" s="194">
        <v>8</v>
      </c>
      <c r="D179" s="194">
        <v>10</v>
      </c>
      <c r="E179" s="194" t="s">
        <v>1863</v>
      </c>
      <c r="F179" t="str">
        <f t="shared" si="5"/>
        <v>ДА</v>
      </c>
    </row>
    <row r="180" spans="1:6" ht="60">
      <c r="A180" t="str">
        <f t="shared" si="4"/>
        <v>1Persona_I_B</v>
      </c>
      <c r="B180" s="194" t="s">
        <v>1228</v>
      </c>
      <c r="C180" s="194">
        <v>1</v>
      </c>
      <c r="D180" s="194">
        <v>6</v>
      </c>
      <c r="E180" s="194" t="s">
        <v>1864</v>
      </c>
      <c r="F180" t="str">
        <f t="shared" si="5"/>
        <v>ДА</v>
      </c>
    </row>
    <row r="181" spans="1:6" ht="30">
      <c r="A181" t="str">
        <f t="shared" si="4"/>
        <v>72Persona_I_B</v>
      </c>
      <c r="B181" s="194" t="s">
        <v>1228</v>
      </c>
      <c r="C181" s="194">
        <v>72</v>
      </c>
      <c r="D181" s="194">
        <v>6</v>
      </c>
      <c r="E181" s="194" t="s">
        <v>1865</v>
      </c>
      <c r="F181" t="str">
        <f t="shared" si="5"/>
        <v>ДА</v>
      </c>
    </row>
    <row r="182" spans="1:6">
      <c r="A182" t="str">
        <f t="shared" si="4"/>
        <v>16mesier</v>
      </c>
      <c r="B182" s="194" t="s">
        <v>95</v>
      </c>
      <c r="C182" s="194">
        <v>16</v>
      </c>
      <c r="D182" s="194">
        <v>8</v>
      </c>
      <c r="E182" s="194"/>
      <c r="F182" t="str">
        <f t="shared" si="5"/>
        <v>НЕТ</v>
      </c>
    </row>
    <row r="183" spans="1:6">
      <c r="A183" t="str">
        <f t="shared" si="4"/>
        <v>15mesier</v>
      </c>
      <c r="B183" s="194" t="s">
        <v>95</v>
      </c>
      <c r="C183" s="194">
        <v>15</v>
      </c>
      <c r="D183" s="194">
        <v>7</v>
      </c>
      <c r="E183" s="194"/>
      <c r="F183" t="str">
        <f t="shared" si="5"/>
        <v>НЕТ</v>
      </c>
    </row>
    <row r="184" spans="1:6">
      <c r="A184" t="str">
        <f t="shared" si="4"/>
        <v>11mesier</v>
      </c>
      <c r="B184" s="194" t="s">
        <v>95</v>
      </c>
      <c r="C184" s="194">
        <v>11</v>
      </c>
      <c r="D184" s="194">
        <v>8</v>
      </c>
      <c r="E184" s="194"/>
      <c r="F184" t="str">
        <f t="shared" si="5"/>
        <v>НЕТ</v>
      </c>
    </row>
    <row r="185" spans="1:6">
      <c r="A185" t="str">
        <f t="shared" si="4"/>
        <v>10mesier</v>
      </c>
      <c r="B185" s="194" t="s">
        <v>95</v>
      </c>
      <c r="C185" s="194">
        <v>10</v>
      </c>
      <c r="D185" s="194">
        <v>4</v>
      </c>
      <c r="E185" s="194"/>
      <c r="F185" t="str">
        <f t="shared" si="5"/>
        <v>НЕТ</v>
      </c>
    </row>
    <row r="186" spans="1:6">
      <c r="A186" t="str">
        <f t="shared" si="4"/>
        <v>8mesier</v>
      </c>
      <c r="B186" s="194" t="s">
        <v>95</v>
      </c>
      <c r="C186" s="194">
        <v>8</v>
      </c>
      <c r="D186" s="194">
        <v>5</v>
      </c>
      <c r="E186" s="194"/>
      <c r="F186" t="str">
        <f t="shared" si="5"/>
        <v>НЕТ</v>
      </c>
    </row>
    <row r="187" spans="1:6">
      <c r="A187" t="str">
        <f t="shared" si="4"/>
        <v>1mesier</v>
      </c>
      <c r="B187" s="194" t="s">
        <v>95</v>
      </c>
      <c r="C187" s="194">
        <v>1</v>
      </c>
      <c r="D187" s="194">
        <v>4</v>
      </c>
      <c r="E187" s="194"/>
      <c r="F187" t="str">
        <f t="shared" si="5"/>
        <v>НЕТ</v>
      </c>
    </row>
    <row r="188" spans="1:6">
      <c r="A188" t="str">
        <f t="shared" si="4"/>
        <v>72Евгений</v>
      </c>
      <c r="B188" s="194" t="s">
        <v>450</v>
      </c>
      <c r="C188" s="194">
        <v>72</v>
      </c>
      <c r="D188" s="194">
        <v>7</v>
      </c>
      <c r="E188" s="194"/>
      <c r="F188" t="str">
        <f t="shared" si="5"/>
        <v>НЕТ</v>
      </c>
    </row>
    <row r="189" spans="1:6">
      <c r="A189" t="str">
        <f t="shared" si="4"/>
        <v>69Евгений</v>
      </c>
      <c r="B189" s="194" t="s">
        <v>450</v>
      </c>
      <c r="C189" s="194">
        <v>69</v>
      </c>
      <c r="D189" s="194">
        <v>7</v>
      </c>
      <c r="E189" s="194"/>
      <c r="F189" t="str">
        <f t="shared" si="5"/>
        <v>НЕТ</v>
      </c>
    </row>
    <row r="190" spans="1:6">
      <c r="A190" t="str">
        <f t="shared" si="4"/>
        <v>65Евгений</v>
      </c>
      <c r="B190" s="194" t="s">
        <v>450</v>
      </c>
      <c r="C190" s="194">
        <v>65</v>
      </c>
      <c r="D190" s="194">
        <v>11</v>
      </c>
      <c r="E190" s="194"/>
      <c r="F190" t="str">
        <f t="shared" si="5"/>
        <v>НЕТ</v>
      </c>
    </row>
    <row r="191" spans="1:6">
      <c r="A191" t="str">
        <f t="shared" si="4"/>
        <v>64Евгений</v>
      </c>
      <c r="B191" s="194" t="s">
        <v>450</v>
      </c>
      <c r="C191" s="194">
        <v>64</v>
      </c>
      <c r="D191" s="194">
        <v>12</v>
      </c>
      <c r="E191" s="194"/>
      <c r="F191" t="str">
        <f t="shared" si="5"/>
        <v>НЕТ</v>
      </c>
    </row>
    <row r="192" spans="1:6">
      <c r="A192" t="str">
        <f t="shared" si="4"/>
        <v>61Евгений</v>
      </c>
      <c r="B192" s="194" t="s">
        <v>450</v>
      </c>
      <c r="C192" s="194">
        <v>61</v>
      </c>
      <c r="D192" s="194">
        <v>8</v>
      </c>
      <c r="E192" s="194"/>
      <c r="F192" t="str">
        <f t="shared" si="5"/>
        <v>НЕТ</v>
      </c>
    </row>
    <row r="193" spans="1:6">
      <c r="A193" t="str">
        <f t="shared" si="4"/>
        <v>58Евгений</v>
      </c>
      <c r="B193" s="194" t="s">
        <v>450</v>
      </c>
      <c r="C193" s="194">
        <v>58</v>
      </c>
      <c r="D193" s="194">
        <v>7</v>
      </c>
      <c r="E193" s="194"/>
      <c r="F193" t="str">
        <f t="shared" si="5"/>
        <v>НЕТ</v>
      </c>
    </row>
    <row r="194" spans="1:6">
      <c r="A194" t="str">
        <f t="shared" si="4"/>
        <v>54Евгений</v>
      </c>
      <c r="B194" s="194" t="s">
        <v>450</v>
      </c>
      <c r="C194" s="194">
        <v>54</v>
      </c>
      <c r="D194" s="194">
        <v>4</v>
      </c>
      <c r="E194" s="194"/>
      <c r="F194" t="str">
        <f t="shared" si="5"/>
        <v>НЕТ</v>
      </c>
    </row>
    <row r="195" spans="1:6">
      <c r="A195" t="str">
        <f t="shared" ref="A195:A258" si="6">CONCATENATE(C195,B195)</f>
        <v>51Евгений</v>
      </c>
      <c r="B195" s="194" t="s">
        <v>450</v>
      </c>
      <c r="C195" s="194">
        <v>51</v>
      </c>
      <c r="D195" s="194">
        <v>8</v>
      </c>
      <c r="E195" s="194"/>
      <c r="F195" t="str">
        <f t="shared" ref="F195:F258" si="7">IF(ISBLANK(E195),"НЕТ","ДА")</f>
        <v>НЕТ</v>
      </c>
    </row>
    <row r="196" spans="1:6">
      <c r="A196" t="str">
        <f t="shared" si="6"/>
        <v>50Евгений</v>
      </c>
      <c r="B196" s="194" t="s">
        <v>450</v>
      </c>
      <c r="C196" s="194">
        <v>50</v>
      </c>
      <c r="D196" s="194">
        <v>11</v>
      </c>
      <c r="E196" s="194"/>
      <c r="F196" t="str">
        <f t="shared" si="7"/>
        <v>НЕТ</v>
      </c>
    </row>
    <row r="197" spans="1:6">
      <c r="A197" t="str">
        <f t="shared" si="6"/>
        <v>49Евгений</v>
      </c>
      <c r="B197" s="194" t="s">
        <v>450</v>
      </c>
      <c r="C197" s="194">
        <v>49</v>
      </c>
      <c r="D197" s="194">
        <v>10</v>
      </c>
      <c r="E197" s="194"/>
      <c r="F197" t="str">
        <f t="shared" si="7"/>
        <v>НЕТ</v>
      </c>
    </row>
    <row r="198" spans="1:6">
      <c r="A198" t="str">
        <f t="shared" si="6"/>
        <v>48Евгений</v>
      </c>
      <c r="B198" s="194" t="s">
        <v>450</v>
      </c>
      <c r="C198" s="194">
        <v>48</v>
      </c>
      <c r="D198" s="194">
        <v>7</v>
      </c>
      <c r="E198" s="194"/>
      <c r="F198" t="str">
        <f t="shared" si="7"/>
        <v>НЕТ</v>
      </c>
    </row>
    <row r="199" spans="1:6">
      <c r="A199" t="str">
        <f t="shared" si="6"/>
        <v>46Евгений</v>
      </c>
      <c r="B199" s="194" t="s">
        <v>450</v>
      </c>
      <c r="C199" s="194">
        <v>46</v>
      </c>
      <c r="D199" s="194">
        <v>9</v>
      </c>
      <c r="E199" s="194"/>
      <c r="F199" t="str">
        <f t="shared" si="7"/>
        <v>НЕТ</v>
      </c>
    </row>
    <row r="200" spans="1:6">
      <c r="A200" t="str">
        <f t="shared" si="6"/>
        <v>41Евгений</v>
      </c>
      <c r="B200" s="194" t="s">
        <v>450</v>
      </c>
      <c r="C200" s="194">
        <v>41</v>
      </c>
      <c r="D200" s="194">
        <v>8</v>
      </c>
      <c r="E200" s="194"/>
      <c r="F200" t="str">
        <f t="shared" si="7"/>
        <v>НЕТ</v>
      </c>
    </row>
    <row r="201" spans="1:6">
      <c r="A201" t="str">
        <f t="shared" si="6"/>
        <v>34Евгений</v>
      </c>
      <c r="B201" s="194" t="s">
        <v>450</v>
      </c>
      <c r="C201" s="194">
        <v>34</v>
      </c>
      <c r="D201" s="194">
        <v>10</v>
      </c>
      <c r="E201" s="194"/>
      <c r="F201" t="str">
        <f t="shared" si="7"/>
        <v>НЕТ</v>
      </c>
    </row>
    <row r="202" spans="1:6">
      <c r="A202" t="str">
        <f t="shared" si="6"/>
        <v>28Евгений</v>
      </c>
      <c r="B202" s="194" t="s">
        <v>450</v>
      </c>
      <c r="C202" s="194">
        <v>28</v>
      </c>
      <c r="D202" s="194">
        <v>9</v>
      </c>
      <c r="E202" s="194"/>
      <c r="F202" t="str">
        <f t="shared" si="7"/>
        <v>НЕТ</v>
      </c>
    </row>
    <row r="203" spans="1:6">
      <c r="A203" t="str">
        <f t="shared" si="6"/>
        <v>25Евгений</v>
      </c>
      <c r="B203" s="194" t="s">
        <v>450</v>
      </c>
      <c r="C203" s="194">
        <v>25</v>
      </c>
      <c r="D203" s="194">
        <v>9</v>
      </c>
      <c r="E203" s="194"/>
      <c r="F203" t="str">
        <f t="shared" si="7"/>
        <v>НЕТ</v>
      </c>
    </row>
    <row r="204" spans="1:6">
      <c r="A204" t="str">
        <f t="shared" si="6"/>
        <v>16Евгений</v>
      </c>
      <c r="B204" s="194" t="s">
        <v>450</v>
      </c>
      <c r="C204" s="194">
        <v>16</v>
      </c>
      <c r="D204" s="194">
        <v>5</v>
      </c>
      <c r="E204" s="194"/>
      <c r="F204" t="str">
        <f t="shared" si="7"/>
        <v>НЕТ</v>
      </c>
    </row>
    <row r="205" spans="1:6">
      <c r="A205" t="str">
        <f t="shared" si="6"/>
        <v>15Евгений</v>
      </c>
      <c r="B205" s="194" t="s">
        <v>450</v>
      </c>
      <c r="C205" s="194">
        <v>15</v>
      </c>
      <c r="D205" s="194">
        <v>10</v>
      </c>
      <c r="E205" s="194"/>
      <c r="F205" t="str">
        <f t="shared" si="7"/>
        <v>НЕТ</v>
      </c>
    </row>
    <row r="206" spans="1:6">
      <c r="A206" t="str">
        <f t="shared" si="6"/>
        <v>11Евгений</v>
      </c>
      <c r="B206" s="194" t="s">
        <v>450</v>
      </c>
      <c r="C206" s="194">
        <v>11</v>
      </c>
      <c r="D206" s="194">
        <v>9</v>
      </c>
      <c r="E206" s="194"/>
      <c r="F206" t="str">
        <f t="shared" si="7"/>
        <v>НЕТ</v>
      </c>
    </row>
    <row r="207" spans="1:6">
      <c r="A207" t="str">
        <f t="shared" si="6"/>
        <v>10Евгений</v>
      </c>
      <c r="B207" s="194" t="s">
        <v>450</v>
      </c>
      <c r="C207" s="194">
        <v>10</v>
      </c>
      <c r="D207" s="194">
        <v>5</v>
      </c>
      <c r="E207" s="194"/>
      <c r="F207" t="str">
        <f t="shared" si="7"/>
        <v>НЕТ</v>
      </c>
    </row>
    <row r="208" spans="1:6">
      <c r="A208" t="str">
        <f t="shared" si="6"/>
        <v>8Евгений</v>
      </c>
      <c r="B208" s="194" t="s">
        <v>450</v>
      </c>
      <c r="C208" s="194">
        <v>8</v>
      </c>
      <c r="D208" s="194">
        <v>11</v>
      </c>
      <c r="E208" s="194"/>
      <c r="F208" t="str">
        <f t="shared" si="7"/>
        <v>НЕТ</v>
      </c>
    </row>
    <row r="209" spans="1:6">
      <c r="A209" t="str">
        <f t="shared" si="6"/>
        <v>1Евгений</v>
      </c>
      <c r="B209" s="194" t="s">
        <v>450</v>
      </c>
      <c r="C209" s="194">
        <v>1</v>
      </c>
      <c r="D209" s="194">
        <v>8</v>
      </c>
      <c r="E209" s="194"/>
      <c r="F209" t="str">
        <f t="shared" si="7"/>
        <v>НЕТ</v>
      </c>
    </row>
    <row r="210" spans="1:6" ht="30">
      <c r="A210" t="str">
        <f t="shared" si="6"/>
        <v>1umnov</v>
      </c>
      <c r="B210" s="194" t="s">
        <v>884</v>
      </c>
      <c r="C210" s="194">
        <v>1</v>
      </c>
      <c r="D210" s="194">
        <v>2</v>
      </c>
      <c r="E210" s="194" t="s">
        <v>885</v>
      </c>
      <c r="F210" t="str">
        <f t="shared" si="7"/>
        <v>ДА</v>
      </c>
    </row>
    <row r="211" spans="1:6">
      <c r="A211" t="str">
        <f t="shared" si="6"/>
        <v>72Balnazzar</v>
      </c>
      <c r="B211" s="194" t="s">
        <v>426</v>
      </c>
      <c r="C211" s="194">
        <v>72</v>
      </c>
      <c r="D211" s="194">
        <v>8</v>
      </c>
      <c r="E211" s="194" t="s">
        <v>900</v>
      </c>
      <c r="F211" t="str">
        <f t="shared" si="7"/>
        <v>ДА</v>
      </c>
    </row>
    <row r="212" spans="1:6">
      <c r="A212" t="str">
        <f t="shared" si="6"/>
        <v>65Balnazzar</v>
      </c>
      <c r="B212" s="194" t="s">
        <v>426</v>
      </c>
      <c r="C212" s="194">
        <v>65</v>
      </c>
      <c r="D212" s="194">
        <v>12</v>
      </c>
      <c r="E212" s="194" t="s">
        <v>901</v>
      </c>
      <c r="F212" t="str">
        <f t="shared" si="7"/>
        <v>ДА</v>
      </c>
    </row>
    <row r="213" spans="1:6">
      <c r="A213" t="str">
        <f t="shared" si="6"/>
        <v>64Balnazzar</v>
      </c>
      <c r="B213" s="194" t="s">
        <v>426</v>
      </c>
      <c r="C213" s="194">
        <v>64</v>
      </c>
      <c r="D213" s="194">
        <v>3</v>
      </c>
      <c r="E213" s="194" t="s">
        <v>902</v>
      </c>
      <c r="F213" t="str">
        <f t="shared" si="7"/>
        <v>ДА</v>
      </c>
    </row>
    <row r="214" spans="1:6">
      <c r="A214" t="str">
        <f t="shared" si="6"/>
        <v>61Balnazzar</v>
      </c>
      <c r="B214" s="194" t="s">
        <v>426</v>
      </c>
      <c r="C214" s="194">
        <v>61</v>
      </c>
      <c r="D214" s="194">
        <v>7</v>
      </c>
      <c r="E214" s="194" t="s">
        <v>903</v>
      </c>
      <c r="F214" t="str">
        <f t="shared" si="7"/>
        <v>ДА</v>
      </c>
    </row>
    <row r="215" spans="1:6">
      <c r="A215" t="str">
        <f t="shared" si="6"/>
        <v>58Balnazzar</v>
      </c>
      <c r="B215" s="194" t="s">
        <v>426</v>
      </c>
      <c r="C215" s="194">
        <v>58</v>
      </c>
      <c r="D215" s="194">
        <v>7</v>
      </c>
      <c r="E215" s="194" t="s">
        <v>904</v>
      </c>
      <c r="F215" t="str">
        <f t="shared" si="7"/>
        <v>ДА</v>
      </c>
    </row>
    <row r="216" spans="1:6">
      <c r="A216" t="str">
        <f t="shared" si="6"/>
        <v>54Balnazzar</v>
      </c>
      <c r="B216" s="194" t="s">
        <v>426</v>
      </c>
      <c r="C216" s="194">
        <v>54</v>
      </c>
      <c r="D216" s="194">
        <v>3</v>
      </c>
      <c r="E216" s="194" t="s">
        <v>905</v>
      </c>
      <c r="F216" t="str">
        <f t="shared" si="7"/>
        <v>ДА</v>
      </c>
    </row>
    <row r="217" spans="1:6" ht="30">
      <c r="A217" t="str">
        <f t="shared" si="6"/>
        <v>51Balnazzar</v>
      </c>
      <c r="B217" s="194" t="s">
        <v>426</v>
      </c>
      <c r="C217" s="194">
        <v>51</v>
      </c>
      <c r="D217" s="194">
        <v>5</v>
      </c>
      <c r="E217" s="194" t="s">
        <v>906</v>
      </c>
      <c r="F217" t="str">
        <f t="shared" si="7"/>
        <v>ДА</v>
      </c>
    </row>
    <row r="218" spans="1:6">
      <c r="A218" t="str">
        <f t="shared" si="6"/>
        <v>50Balnazzar</v>
      </c>
      <c r="B218" s="194" t="s">
        <v>426</v>
      </c>
      <c r="C218" s="194">
        <v>50</v>
      </c>
      <c r="D218" s="194">
        <v>8</v>
      </c>
      <c r="E218" s="194" t="s">
        <v>907</v>
      </c>
      <c r="F218" t="str">
        <f t="shared" si="7"/>
        <v>ДА</v>
      </c>
    </row>
    <row r="219" spans="1:6" ht="30">
      <c r="A219" t="str">
        <f t="shared" si="6"/>
        <v>49Balnazzar</v>
      </c>
      <c r="B219" s="194" t="s">
        <v>426</v>
      </c>
      <c r="C219" s="194">
        <v>49</v>
      </c>
      <c r="D219" s="194">
        <v>7</v>
      </c>
      <c r="E219" s="194" t="s">
        <v>908</v>
      </c>
      <c r="F219" t="str">
        <f t="shared" si="7"/>
        <v>ДА</v>
      </c>
    </row>
    <row r="220" spans="1:6" ht="30">
      <c r="A220" t="str">
        <f t="shared" si="6"/>
        <v>48Balnazzar</v>
      </c>
      <c r="B220" s="194" t="s">
        <v>426</v>
      </c>
      <c r="C220" s="194">
        <v>48</v>
      </c>
      <c r="D220" s="194">
        <v>8</v>
      </c>
      <c r="E220" s="194" t="s">
        <v>909</v>
      </c>
      <c r="F220" t="str">
        <f t="shared" si="7"/>
        <v>ДА</v>
      </c>
    </row>
    <row r="221" spans="1:6" ht="60">
      <c r="A221" t="str">
        <f t="shared" si="6"/>
        <v>46Balnazzar</v>
      </c>
      <c r="B221" s="194" t="s">
        <v>426</v>
      </c>
      <c r="C221" s="194">
        <v>46</v>
      </c>
      <c r="D221" s="194">
        <v>9</v>
      </c>
      <c r="E221" s="194" t="s">
        <v>910</v>
      </c>
      <c r="F221" t="str">
        <f t="shared" si="7"/>
        <v>ДА</v>
      </c>
    </row>
    <row r="222" spans="1:6">
      <c r="A222" t="str">
        <f t="shared" si="6"/>
        <v>41Balnazzar</v>
      </c>
      <c r="B222" s="194" t="s">
        <v>426</v>
      </c>
      <c r="C222" s="194">
        <v>41</v>
      </c>
      <c r="D222" s="194">
        <v>7</v>
      </c>
      <c r="E222" s="194" t="s">
        <v>911</v>
      </c>
      <c r="F222" t="str">
        <f t="shared" si="7"/>
        <v>ДА</v>
      </c>
    </row>
    <row r="223" spans="1:6" ht="30">
      <c r="A223" t="str">
        <f t="shared" si="6"/>
        <v>34Balnazzar</v>
      </c>
      <c r="B223" s="194" t="s">
        <v>426</v>
      </c>
      <c r="C223" s="194">
        <v>34</v>
      </c>
      <c r="D223" s="194">
        <v>6</v>
      </c>
      <c r="E223" s="194" t="s">
        <v>912</v>
      </c>
      <c r="F223" t="str">
        <f t="shared" si="7"/>
        <v>ДА</v>
      </c>
    </row>
    <row r="224" spans="1:6" ht="30">
      <c r="A224" t="str">
        <f t="shared" si="6"/>
        <v>28Balnazzar</v>
      </c>
      <c r="B224" s="194" t="s">
        <v>426</v>
      </c>
      <c r="C224" s="194">
        <v>28</v>
      </c>
      <c r="D224" s="194">
        <v>8</v>
      </c>
      <c r="E224" s="194" t="s">
        <v>913</v>
      </c>
      <c r="F224" t="str">
        <f t="shared" si="7"/>
        <v>ДА</v>
      </c>
    </row>
    <row r="225" spans="1:6">
      <c r="A225" t="str">
        <f t="shared" si="6"/>
        <v>16Balnazzar</v>
      </c>
      <c r="B225" s="194" t="s">
        <v>426</v>
      </c>
      <c r="C225" s="194">
        <v>16</v>
      </c>
      <c r="D225" s="194">
        <v>6</v>
      </c>
      <c r="E225" s="194" t="s">
        <v>914</v>
      </c>
      <c r="F225" t="str">
        <f t="shared" si="7"/>
        <v>ДА</v>
      </c>
    </row>
    <row r="226" spans="1:6">
      <c r="A226" t="str">
        <f t="shared" si="6"/>
        <v>15Balnazzar</v>
      </c>
      <c r="B226" s="194" t="s">
        <v>426</v>
      </c>
      <c r="C226" s="194">
        <v>15</v>
      </c>
      <c r="D226" s="194">
        <v>8</v>
      </c>
      <c r="E226" s="194" t="s">
        <v>915</v>
      </c>
      <c r="F226" t="str">
        <f t="shared" si="7"/>
        <v>ДА</v>
      </c>
    </row>
    <row r="227" spans="1:6" ht="30">
      <c r="A227" t="str">
        <f t="shared" si="6"/>
        <v>11Balnazzar</v>
      </c>
      <c r="B227" s="194" t="s">
        <v>426</v>
      </c>
      <c r="C227" s="194">
        <v>11</v>
      </c>
      <c r="D227" s="194">
        <v>7</v>
      </c>
      <c r="E227" s="194" t="s">
        <v>917</v>
      </c>
      <c r="F227" t="str">
        <f t="shared" si="7"/>
        <v>ДА</v>
      </c>
    </row>
    <row r="228" spans="1:6">
      <c r="A228" t="str">
        <f t="shared" si="6"/>
        <v>10Balnazzar</v>
      </c>
      <c r="B228" s="194" t="s">
        <v>426</v>
      </c>
      <c r="C228" s="194">
        <v>10</v>
      </c>
      <c r="D228" s="194">
        <v>6</v>
      </c>
      <c r="E228" s="194" t="s">
        <v>918</v>
      </c>
      <c r="F228" t="str">
        <f t="shared" si="7"/>
        <v>ДА</v>
      </c>
    </row>
    <row r="229" spans="1:6">
      <c r="A229" t="str">
        <f t="shared" si="6"/>
        <v>8Balnazzar</v>
      </c>
      <c r="B229" s="194" t="s">
        <v>426</v>
      </c>
      <c r="C229" s="194">
        <v>8</v>
      </c>
      <c r="D229" s="194">
        <v>9</v>
      </c>
      <c r="E229" s="194" t="s">
        <v>919</v>
      </c>
      <c r="F229" t="str">
        <f t="shared" si="7"/>
        <v>ДА</v>
      </c>
    </row>
    <row r="230" spans="1:6" ht="30">
      <c r="A230" t="str">
        <f t="shared" si="6"/>
        <v>1Balnazzar</v>
      </c>
      <c r="B230" s="194" t="s">
        <v>426</v>
      </c>
      <c r="C230" s="194">
        <v>1</v>
      </c>
      <c r="D230" s="194">
        <v>4</v>
      </c>
      <c r="E230" s="194" t="s">
        <v>920</v>
      </c>
      <c r="F230" t="str">
        <f t="shared" si="7"/>
        <v>ДА</v>
      </c>
    </row>
    <row r="231" spans="1:6" ht="45">
      <c r="A231" t="str">
        <f t="shared" si="6"/>
        <v>72sunny.a</v>
      </c>
      <c r="B231" s="194" t="s">
        <v>447</v>
      </c>
      <c r="C231" s="194">
        <v>72</v>
      </c>
      <c r="D231" s="194">
        <v>10</v>
      </c>
      <c r="E231" s="194" t="s">
        <v>1004</v>
      </c>
      <c r="F231" t="str">
        <f t="shared" si="7"/>
        <v>ДА</v>
      </c>
    </row>
    <row r="232" spans="1:6" ht="45">
      <c r="A232" t="str">
        <f t="shared" si="6"/>
        <v>65sunny.a</v>
      </c>
      <c r="B232" s="194" t="s">
        <v>447</v>
      </c>
      <c r="C232" s="194">
        <v>65</v>
      </c>
      <c r="D232" s="194">
        <v>12</v>
      </c>
      <c r="E232" s="194" t="s">
        <v>1005</v>
      </c>
      <c r="F232" t="str">
        <f t="shared" si="7"/>
        <v>ДА</v>
      </c>
    </row>
    <row r="233" spans="1:6">
      <c r="A233" t="str">
        <f t="shared" si="6"/>
        <v>69sunny.a</v>
      </c>
      <c r="B233" s="194" t="s">
        <v>447</v>
      </c>
      <c r="C233" s="194">
        <v>69</v>
      </c>
      <c r="D233" s="194">
        <v>8</v>
      </c>
      <c r="E233" s="194"/>
      <c r="F233" t="str">
        <f t="shared" si="7"/>
        <v>НЕТ</v>
      </c>
    </row>
    <row r="234" spans="1:6">
      <c r="A234" t="str">
        <f t="shared" si="6"/>
        <v>49sunny.a</v>
      </c>
      <c r="B234" s="194" t="s">
        <v>447</v>
      </c>
      <c r="C234" s="194">
        <v>49</v>
      </c>
      <c r="D234" s="194">
        <v>7</v>
      </c>
      <c r="E234" s="194"/>
      <c r="F234" t="str">
        <f t="shared" si="7"/>
        <v>НЕТ</v>
      </c>
    </row>
    <row r="235" spans="1:6">
      <c r="A235" t="str">
        <f t="shared" si="6"/>
        <v>50sunny.a</v>
      </c>
      <c r="B235" s="194" t="s">
        <v>447</v>
      </c>
      <c r="C235" s="194">
        <v>50</v>
      </c>
      <c r="D235" s="194">
        <v>8</v>
      </c>
      <c r="E235" s="194"/>
      <c r="F235" t="str">
        <f t="shared" si="7"/>
        <v>НЕТ</v>
      </c>
    </row>
    <row r="236" spans="1:6">
      <c r="A236" t="str">
        <f t="shared" si="6"/>
        <v>51sunny.a</v>
      </c>
      <c r="B236" s="194" t="s">
        <v>447</v>
      </c>
      <c r="C236" s="194">
        <v>51</v>
      </c>
      <c r="D236" s="194">
        <v>7</v>
      </c>
      <c r="E236" s="194"/>
      <c r="F236" t="str">
        <f t="shared" si="7"/>
        <v>НЕТ</v>
      </c>
    </row>
    <row r="237" spans="1:6">
      <c r="A237" t="str">
        <f t="shared" si="6"/>
        <v>54sunny.a</v>
      </c>
      <c r="B237" s="194" t="s">
        <v>447</v>
      </c>
      <c r="C237" s="194">
        <v>54</v>
      </c>
      <c r="D237" s="194">
        <v>6</v>
      </c>
      <c r="E237" s="194"/>
      <c r="F237" t="str">
        <f t="shared" si="7"/>
        <v>НЕТ</v>
      </c>
    </row>
    <row r="238" spans="1:6" ht="60">
      <c r="A238" t="str">
        <f t="shared" si="6"/>
        <v>61sunny.a</v>
      </c>
      <c r="B238" s="194" t="s">
        <v>447</v>
      </c>
      <c r="C238" s="194">
        <v>61</v>
      </c>
      <c r="D238" s="194">
        <v>11</v>
      </c>
      <c r="E238" s="194" t="s">
        <v>1006</v>
      </c>
      <c r="F238" t="str">
        <f t="shared" si="7"/>
        <v>ДА</v>
      </c>
    </row>
    <row r="239" spans="1:6" ht="60">
      <c r="A239" t="str">
        <f t="shared" si="6"/>
        <v>64sunny.a</v>
      </c>
      <c r="B239" s="194" t="s">
        <v>447</v>
      </c>
      <c r="C239" s="194">
        <v>64</v>
      </c>
      <c r="D239" s="194">
        <v>12</v>
      </c>
      <c r="E239" s="194" t="s">
        <v>1007</v>
      </c>
      <c r="F239" t="str">
        <f t="shared" si="7"/>
        <v>ДА</v>
      </c>
    </row>
    <row r="240" spans="1:6">
      <c r="A240" t="str">
        <f t="shared" si="6"/>
        <v>46sunny.a</v>
      </c>
      <c r="B240" s="194" t="s">
        <v>447</v>
      </c>
      <c r="C240" s="194">
        <v>46</v>
      </c>
      <c r="D240" s="194">
        <v>6</v>
      </c>
      <c r="E240" s="194"/>
      <c r="F240" t="str">
        <f t="shared" si="7"/>
        <v>НЕТ</v>
      </c>
    </row>
    <row r="241" spans="1:6">
      <c r="A241" t="str">
        <f t="shared" si="6"/>
        <v>48sunny.a</v>
      </c>
      <c r="B241" s="194" t="s">
        <v>447</v>
      </c>
      <c r="C241" s="194">
        <v>48</v>
      </c>
      <c r="D241" s="194">
        <v>8</v>
      </c>
      <c r="E241" s="194" t="s">
        <v>1008</v>
      </c>
      <c r="F241" t="str">
        <f t="shared" si="7"/>
        <v>ДА</v>
      </c>
    </row>
    <row r="242" spans="1:6">
      <c r="A242" t="str">
        <f t="shared" si="6"/>
        <v>41sunny.a</v>
      </c>
      <c r="B242" s="194" t="s">
        <v>447</v>
      </c>
      <c r="C242" s="194">
        <v>41</v>
      </c>
      <c r="D242" s="194">
        <v>7</v>
      </c>
      <c r="E242" s="194"/>
      <c r="F242" t="str">
        <f t="shared" si="7"/>
        <v>НЕТ</v>
      </c>
    </row>
    <row r="243" spans="1:6">
      <c r="A243" t="str">
        <f t="shared" si="6"/>
        <v>34sunny.a</v>
      </c>
      <c r="B243" s="194" t="s">
        <v>447</v>
      </c>
      <c r="C243" s="194">
        <v>34</v>
      </c>
      <c r="D243" s="194">
        <v>6</v>
      </c>
      <c r="E243" s="194"/>
      <c r="F243" t="str">
        <f t="shared" si="7"/>
        <v>НЕТ</v>
      </c>
    </row>
    <row r="244" spans="1:6">
      <c r="A244" t="str">
        <f t="shared" si="6"/>
        <v>28sunny.a</v>
      </c>
      <c r="B244" s="194" t="s">
        <v>447</v>
      </c>
      <c r="C244" s="194">
        <v>28</v>
      </c>
      <c r="D244" s="194">
        <v>8</v>
      </c>
      <c r="E244" s="194"/>
      <c r="F244" t="str">
        <f t="shared" si="7"/>
        <v>НЕТ</v>
      </c>
    </row>
    <row r="245" spans="1:6" ht="45">
      <c r="A245" t="str">
        <f t="shared" si="6"/>
        <v>8sunny.a</v>
      </c>
      <c r="B245" s="194" t="s">
        <v>447</v>
      </c>
      <c r="C245" s="194">
        <v>8</v>
      </c>
      <c r="D245" s="194">
        <v>11</v>
      </c>
      <c r="E245" s="194" t="s">
        <v>1009</v>
      </c>
      <c r="F245" t="str">
        <f t="shared" si="7"/>
        <v>ДА</v>
      </c>
    </row>
    <row r="246" spans="1:6">
      <c r="A246" t="str">
        <f t="shared" si="6"/>
        <v>25sunny.a</v>
      </c>
      <c r="B246" s="194" t="s">
        <v>447</v>
      </c>
      <c r="C246" s="194">
        <v>25</v>
      </c>
      <c r="D246" s="194">
        <v>9</v>
      </c>
      <c r="E246" s="194"/>
      <c r="F246" t="str">
        <f t="shared" si="7"/>
        <v>НЕТ</v>
      </c>
    </row>
    <row r="247" spans="1:6">
      <c r="A247" t="str">
        <f t="shared" si="6"/>
        <v>16sunny.a</v>
      </c>
      <c r="B247" s="194" t="s">
        <v>447</v>
      </c>
      <c r="C247" s="194">
        <v>16</v>
      </c>
      <c r="D247" s="194">
        <v>5</v>
      </c>
      <c r="E247" s="194"/>
      <c r="F247" t="str">
        <f t="shared" si="7"/>
        <v>НЕТ</v>
      </c>
    </row>
    <row r="248" spans="1:6">
      <c r="A248" t="str">
        <f t="shared" si="6"/>
        <v>15sunny.a</v>
      </c>
      <c r="B248" s="194" t="s">
        <v>447</v>
      </c>
      <c r="C248" s="194">
        <v>15</v>
      </c>
      <c r="D248" s="194">
        <v>8</v>
      </c>
      <c r="E248" s="194"/>
      <c r="F248" t="str">
        <f t="shared" si="7"/>
        <v>НЕТ</v>
      </c>
    </row>
    <row r="249" spans="1:6">
      <c r="A249" t="str">
        <f t="shared" si="6"/>
        <v>10sunny.a</v>
      </c>
      <c r="B249" s="194" t="s">
        <v>447</v>
      </c>
      <c r="C249" s="194">
        <v>10</v>
      </c>
      <c r="D249" s="194">
        <v>4</v>
      </c>
      <c r="E249" s="194"/>
      <c r="F249" t="str">
        <f t="shared" si="7"/>
        <v>НЕТ</v>
      </c>
    </row>
    <row r="250" spans="1:6">
      <c r="A250" t="str">
        <f t="shared" si="6"/>
        <v>11sunny.a</v>
      </c>
      <c r="B250" s="194" t="s">
        <v>447</v>
      </c>
      <c r="C250" s="194">
        <v>11</v>
      </c>
      <c r="D250" s="194">
        <v>9</v>
      </c>
      <c r="E250" s="194"/>
      <c r="F250" t="str">
        <f t="shared" si="7"/>
        <v>НЕТ</v>
      </c>
    </row>
    <row r="251" spans="1:6" ht="45">
      <c r="A251" t="str">
        <f t="shared" si="6"/>
        <v>58ivandemidov1</v>
      </c>
      <c r="B251" s="194" t="s">
        <v>1210</v>
      </c>
      <c r="C251" s="194">
        <v>58</v>
      </c>
      <c r="D251" s="194">
        <v>9</v>
      </c>
      <c r="E251" s="194" t="s">
        <v>1866</v>
      </c>
      <c r="F251" t="str">
        <f t="shared" si="7"/>
        <v>ДА</v>
      </c>
    </row>
    <row r="252" spans="1:6">
      <c r="A252" t="str">
        <f t="shared" si="6"/>
        <v>61ivandemidov1</v>
      </c>
      <c r="B252" s="194" t="s">
        <v>1210</v>
      </c>
      <c r="C252" s="194">
        <v>61</v>
      </c>
      <c r="D252" s="194">
        <v>8</v>
      </c>
      <c r="E252" s="194" t="s">
        <v>1867</v>
      </c>
      <c r="F252" t="str">
        <f t="shared" si="7"/>
        <v>ДА</v>
      </c>
    </row>
    <row r="253" spans="1:6" ht="30">
      <c r="A253" t="str">
        <f t="shared" si="6"/>
        <v>62ivandemidov1</v>
      </c>
      <c r="B253" s="194" t="s">
        <v>1210</v>
      </c>
      <c r="C253" s="194">
        <v>62</v>
      </c>
      <c r="D253" s="194">
        <v>9</v>
      </c>
      <c r="E253" s="194" t="s">
        <v>1868</v>
      </c>
      <c r="F253" t="str">
        <f t="shared" si="7"/>
        <v>ДА</v>
      </c>
    </row>
    <row r="254" spans="1:6" ht="75">
      <c r="A254" t="str">
        <f t="shared" si="6"/>
        <v>64ivandemidov1</v>
      </c>
      <c r="B254" s="194" t="s">
        <v>1210</v>
      </c>
      <c r="C254" s="194">
        <v>64</v>
      </c>
      <c r="D254" s="194">
        <v>12</v>
      </c>
      <c r="E254" s="194" t="s">
        <v>1869</v>
      </c>
      <c r="F254" t="str">
        <f t="shared" si="7"/>
        <v>ДА</v>
      </c>
    </row>
    <row r="255" spans="1:6">
      <c r="A255" t="str">
        <f t="shared" si="6"/>
        <v>41ivandemidov1</v>
      </c>
      <c r="B255" s="194" t="s">
        <v>1210</v>
      </c>
      <c r="C255" s="194">
        <v>41</v>
      </c>
      <c r="D255" s="194">
        <v>7</v>
      </c>
      <c r="E255" s="194" t="s">
        <v>1870</v>
      </c>
      <c r="F255" t="str">
        <f t="shared" si="7"/>
        <v>ДА</v>
      </c>
    </row>
    <row r="256" spans="1:6" ht="30">
      <c r="A256" t="str">
        <f t="shared" si="6"/>
        <v>46ivandemidov1</v>
      </c>
      <c r="B256" s="194" t="s">
        <v>1210</v>
      </c>
      <c r="C256" s="194">
        <v>46</v>
      </c>
      <c r="D256" s="194">
        <v>10</v>
      </c>
      <c r="E256" s="194" t="s">
        <v>1871</v>
      </c>
      <c r="F256" t="str">
        <f t="shared" si="7"/>
        <v>ДА</v>
      </c>
    </row>
    <row r="257" spans="1:6" ht="30">
      <c r="A257" t="str">
        <f t="shared" si="6"/>
        <v>48ivandemidov1</v>
      </c>
      <c r="B257" s="194" t="s">
        <v>1210</v>
      </c>
      <c r="C257" s="194">
        <v>48</v>
      </c>
      <c r="D257" s="194">
        <v>9</v>
      </c>
      <c r="E257" s="194" t="s">
        <v>1872</v>
      </c>
      <c r="F257" t="str">
        <f t="shared" si="7"/>
        <v>ДА</v>
      </c>
    </row>
    <row r="258" spans="1:6" ht="30">
      <c r="A258" t="str">
        <f t="shared" si="6"/>
        <v>54ivandemidov1</v>
      </c>
      <c r="B258" s="194" t="s">
        <v>1210</v>
      </c>
      <c r="C258" s="194">
        <v>54</v>
      </c>
      <c r="D258" s="194">
        <v>7</v>
      </c>
      <c r="E258" s="194" t="s">
        <v>1873</v>
      </c>
      <c r="F258" t="str">
        <f t="shared" si="7"/>
        <v>ДА</v>
      </c>
    </row>
    <row r="259" spans="1:6" ht="30">
      <c r="A259" t="str">
        <f t="shared" ref="A259:A322" si="8">CONCATENATE(C259,B259)</f>
        <v>50ivandemidov1</v>
      </c>
      <c r="B259" s="194" t="s">
        <v>1210</v>
      </c>
      <c r="C259" s="194">
        <v>50</v>
      </c>
      <c r="D259" s="194">
        <v>10</v>
      </c>
      <c r="E259" s="194" t="s">
        <v>1874</v>
      </c>
      <c r="F259" t="str">
        <f t="shared" ref="F259:F322" si="9">IF(ISBLANK(E259),"НЕТ","ДА")</f>
        <v>ДА</v>
      </c>
    </row>
    <row r="260" spans="1:6" ht="30">
      <c r="A260" t="str">
        <f t="shared" si="8"/>
        <v>51ivandemidov1</v>
      </c>
      <c r="B260" s="194" t="s">
        <v>1210</v>
      </c>
      <c r="C260" s="194">
        <v>51</v>
      </c>
      <c r="D260" s="194">
        <v>7</v>
      </c>
      <c r="E260" s="194" t="s">
        <v>1875</v>
      </c>
      <c r="F260" t="str">
        <f t="shared" si="9"/>
        <v>ДА</v>
      </c>
    </row>
    <row r="261" spans="1:6" ht="30">
      <c r="A261" t="str">
        <f t="shared" si="8"/>
        <v>49ivandemidov1</v>
      </c>
      <c r="B261" s="194" t="s">
        <v>1210</v>
      </c>
      <c r="C261" s="194">
        <v>49</v>
      </c>
      <c r="D261" s="194">
        <v>9</v>
      </c>
      <c r="E261" s="194" t="s">
        <v>1876</v>
      </c>
      <c r="F261" t="str">
        <f t="shared" si="9"/>
        <v>ДА</v>
      </c>
    </row>
    <row r="262" spans="1:6">
      <c r="A262" t="str">
        <f t="shared" si="8"/>
        <v>34ivandemidov1</v>
      </c>
      <c r="B262" s="194" t="s">
        <v>1210</v>
      </c>
      <c r="C262" s="194">
        <v>34</v>
      </c>
      <c r="D262" s="194">
        <v>9</v>
      </c>
      <c r="E262" s="194" t="s">
        <v>1877</v>
      </c>
      <c r="F262" t="str">
        <f t="shared" si="9"/>
        <v>ДА</v>
      </c>
    </row>
    <row r="263" spans="1:6">
      <c r="A263" t="str">
        <f t="shared" si="8"/>
        <v>28ivandemidov1</v>
      </c>
      <c r="B263" s="194" t="s">
        <v>1210</v>
      </c>
      <c r="C263" s="194">
        <v>28</v>
      </c>
      <c r="D263" s="194">
        <v>8</v>
      </c>
      <c r="E263" s="194" t="s">
        <v>1878</v>
      </c>
      <c r="F263" t="str">
        <f t="shared" si="9"/>
        <v>ДА</v>
      </c>
    </row>
    <row r="264" spans="1:6">
      <c r="A264" t="str">
        <f t="shared" si="8"/>
        <v>11ivandemidov1</v>
      </c>
      <c r="B264" s="194" t="s">
        <v>1210</v>
      </c>
      <c r="C264" s="194">
        <v>11</v>
      </c>
      <c r="D264" s="194">
        <v>8</v>
      </c>
      <c r="E264" s="194" t="s">
        <v>1879</v>
      </c>
      <c r="F264" t="str">
        <f t="shared" si="9"/>
        <v>ДА</v>
      </c>
    </row>
    <row r="265" spans="1:6" ht="30">
      <c r="A265" t="str">
        <f t="shared" si="8"/>
        <v>15ivandemidov1</v>
      </c>
      <c r="B265" s="194" t="s">
        <v>1210</v>
      </c>
      <c r="C265" s="194">
        <v>15</v>
      </c>
      <c r="D265" s="194">
        <v>10</v>
      </c>
      <c r="E265" s="194" t="s">
        <v>1880</v>
      </c>
      <c r="F265" t="str">
        <f t="shared" si="9"/>
        <v>ДА</v>
      </c>
    </row>
    <row r="266" spans="1:6">
      <c r="A266" t="str">
        <f t="shared" si="8"/>
        <v>16ivandemidov1</v>
      </c>
      <c r="B266" s="194" t="s">
        <v>1210</v>
      </c>
      <c r="C266" s="194">
        <v>16</v>
      </c>
      <c r="D266" s="194">
        <v>6</v>
      </c>
      <c r="E266" s="194" t="s">
        <v>1881</v>
      </c>
      <c r="F266" t="str">
        <f t="shared" si="9"/>
        <v>ДА</v>
      </c>
    </row>
    <row r="267" spans="1:6" ht="45">
      <c r="A267" t="str">
        <f t="shared" si="8"/>
        <v>25ivandemidov1</v>
      </c>
      <c r="B267" s="194" t="s">
        <v>1210</v>
      </c>
      <c r="C267" s="194">
        <v>25</v>
      </c>
      <c r="D267" s="194">
        <v>12</v>
      </c>
      <c r="E267" s="194" t="s">
        <v>1882</v>
      </c>
      <c r="F267" t="str">
        <f t="shared" si="9"/>
        <v>ДА</v>
      </c>
    </row>
    <row r="268" spans="1:6">
      <c r="A268" t="str">
        <f t="shared" si="8"/>
        <v>8ivandemidov1</v>
      </c>
      <c r="B268" s="194" t="s">
        <v>1210</v>
      </c>
      <c r="C268" s="194">
        <v>8</v>
      </c>
      <c r="D268" s="194">
        <v>11</v>
      </c>
      <c r="E268" s="194" t="s">
        <v>1883</v>
      </c>
      <c r="F268" t="str">
        <f t="shared" si="9"/>
        <v>ДА</v>
      </c>
    </row>
    <row r="269" spans="1:6">
      <c r="A269" t="str">
        <f t="shared" si="8"/>
        <v>10ivandemidov1</v>
      </c>
      <c r="B269" s="194" t="s">
        <v>1210</v>
      </c>
      <c r="C269" s="194">
        <v>10</v>
      </c>
      <c r="D269" s="194">
        <v>6</v>
      </c>
      <c r="E269" s="194" t="s">
        <v>1884</v>
      </c>
      <c r="F269" t="str">
        <f t="shared" si="9"/>
        <v>ДА</v>
      </c>
    </row>
    <row r="270" spans="1:6" ht="45">
      <c r="A270" t="str">
        <f t="shared" si="8"/>
        <v>1ivandemidov1</v>
      </c>
      <c r="B270" s="194" t="s">
        <v>1210</v>
      </c>
      <c r="C270" s="194">
        <v>1</v>
      </c>
      <c r="D270" s="194">
        <v>7</v>
      </c>
      <c r="E270" s="194" t="s">
        <v>1885</v>
      </c>
      <c r="F270" t="str">
        <f t="shared" si="9"/>
        <v>ДА</v>
      </c>
    </row>
    <row r="271" spans="1:6" ht="30">
      <c r="A271" t="str">
        <f t="shared" si="8"/>
        <v>65ivandemidov1</v>
      </c>
      <c r="B271" s="194" t="s">
        <v>1210</v>
      </c>
      <c r="C271" s="194">
        <v>65</v>
      </c>
      <c r="D271" s="194">
        <v>11</v>
      </c>
      <c r="E271" s="194" t="s">
        <v>1886</v>
      </c>
      <c r="F271" t="str">
        <f t="shared" si="9"/>
        <v>ДА</v>
      </c>
    </row>
    <row r="272" spans="1:6">
      <c r="A272" t="str">
        <f t="shared" si="8"/>
        <v>69ivandemidov1</v>
      </c>
      <c r="B272" s="194" t="s">
        <v>1210</v>
      </c>
      <c r="C272" s="194">
        <v>69</v>
      </c>
      <c r="D272" s="194">
        <v>9</v>
      </c>
      <c r="E272" s="194" t="s">
        <v>1887</v>
      </c>
      <c r="F272" t="str">
        <f t="shared" si="9"/>
        <v>ДА</v>
      </c>
    </row>
    <row r="273" spans="1:6" ht="45">
      <c r="A273" t="str">
        <f t="shared" si="8"/>
        <v>72ivandemidov1</v>
      </c>
      <c r="B273" s="194" t="s">
        <v>1210</v>
      </c>
      <c r="C273" s="194">
        <v>72</v>
      </c>
      <c r="D273" s="194">
        <v>8</v>
      </c>
      <c r="E273" s="194" t="s">
        <v>1888</v>
      </c>
      <c r="F273" t="str">
        <f t="shared" si="9"/>
        <v>ДА</v>
      </c>
    </row>
    <row r="274" spans="1:6" ht="30">
      <c r="A274" t="str">
        <f t="shared" si="8"/>
        <v>25velobas3</v>
      </c>
      <c r="B274" s="194" t="s">
        <v>401</v>
      </c>
      <c r="C274" s="194">
        <v>25</v>
      </c>
      <c r="D274" s="194">
        <v>10</v>
      </c>
      <c r="E274" s="194" t="s">
        <v>1034</v>
      </c>
      <c r="F274" t="str">
        <f t="shared" si="9"/>
        <v>ДА</v>
      </c>
    </row>
    <row r="275" spans="1:6">
      <c r="A275" t="str">
        <f t="shared" si="8"/>
        <v>11velobas3</v>
      </c>
      <c r="B275" s="194" t="s">
        <v>401</v>
      </c>
      <c r="C275" s="194">
        <v>11</v>
      </c>
      <c r="D275" s="194">
        <v>10</v>
      </c>
      <c r="E275" s="194" t="s">
        <v>1035</v>
      </c>
      <c r="F275" t="str">
        <f t="shared" si="9"/>
        <v>ДА</v>
      </c>
    </row>
    <row r="276" spans="1:6" ht="30">
      <c r="A276" t="str">
        <f t="shared" si="8"/>
        <v>8velobas3</v>
      </c>
      <c r="B276" s="194" t="s">
        <v>401</v>
      </c>
      <c r="C276" s="194">
        <v>8</v>
      </c>
      <c r="D276" s="194">
        <v>11</v>
      </c>
      <c r="E276" s="194" t="s">
        <v>1036</v>
      </c>
      <c r="F276" t="str">
        <f t="shared" si="9"/>
        <v>ДА</v>
      </c>
    </row>
    <row r="277" spans="1:6">
      <c r="A277" t="str">
        <f t="shared" si="8"/>
        <v>1velobas3</v>
      </c>
      <c r="B277" s="194" t="s">
        <v>401</v>
      </c>
      <c r="C277" s="194">
        <v>1</v>
      </c>
      <c r="D277" s="194">
        <v>7</v>
      </c>
      <c r="E277" s="194" t="s">
        <v>1042</v>
      </c>
      <c r="F277" t="str">
        <f t="shared" si="9"/>
        <v>ДА</v>
      </c>
    </row>
    <row r="278" spans="1:6">
      <c r="A278" t="str">
        <f t="shared" si="8"/>
        <v>50velobas3</v>
      </c>
      <c r="B278" s="194" t="s">
        <v>401</v>
      </c>
      <c r="C278" s="194">
        <v>50</v>
      </c>
      <c r="D278" s="194">
        <v>9</v>
      </c>
      <c r="E278" s="194" t="s">
        <v>1043</v>
      </c>
      <c r="F278" t="str">
        <f t="shared" si="9"/>
        <v>ДА</v>
      </c>
    </row>
    <row r="279" spans="1:6">
      <c r="A279" t="str">
        <f t="shared" si="8"/>
        <v>64velobas3</v>
      </c>
      <c r="B279" s="194" t="s">
        <v>401</v>
      </c>
      <c r="C279" s="194">
        <v>64</v>
      </c>
      <c r="D279" s="194">
        <v>7</v>
      </c>
      <c r="E279" s="194"/>
      <c r="F279" t="str">
        <f t="shared" si="9"/>
        <v>НЕТ</v>
      </c>
    </row>
    <row r="280" spans="1:6">
      <c r="A280" t="str">
        <f t="shared" si="8"/>
        <v>65velobas3</v>
      </c>
      <c r="B280" s="194" t="s">
        <v>401</v>
      </c>
      <c r="C280" s="194">
        <v>65</v>
      </c>
      <c r="D280" s="194">
        <v>11</v>
      </c>
      <c r="E280" s="194" t="s">
        <v>1044</v>
      </c>
      <c r="F280" t="str">
        <f t="shared" si="9"/>
        <v>ДА</v>
      </c>
    </row>
    <row r="281" spans="1:6">
      <c r="A281" t="str">
        <f t="shared" si="8"/>
        <v>41denisneo</v>
      </c>
      <c r="B281" s="194" t="s">
        <v>1045</v>
      </c>
      <c r="C281" s="194">
        <v>41</v>
      </c>
      <c r="D281" s="194">
        <v>7</v>
      </c>
      <c r="E281" s="194"/>
      <c r="F281" t="str">
        <f t="shared" si="9"/>
        <v>НЕТ</v>
      </c>
    </row>
    <row r="282" spans="1:6">
      <c r="A282" t="str">
        <f t="shared" si="8"/>
        <v>48denisneo</v>
      </c>
      <c r="B282" s="194" t="s">
        <v>1045</v>
      </c>
      <c r="C282" s="194">
        <v>48</v>
      </c>
      <c r="D282" s="194">
        <v>7</v>
      </c>
      <c r="E282" s="194"/>
      <c r="F282" t="str">
        <f t="shared" si="9"/>
        <v>НЕТ</v>
      </c>
    </row>
    <row r="283" spans="1:6">
      <c r="A283" t="str">
        <f t="shared" si="8"/>
        <v>50denisneo</v>
      </c>
      <c r="B283" s="194" t="s">
        <v>1045</v>
      </c>
      <c r="C283" s="194">
        <v>50</v>
      </c>
      <c r="D283" s="194">
        <v>7</v>
      </c>
      <c r="E283" s="194"/>
      <c r="F283" t="str">
        <f t="shared" si="9"/>
        <v>НЕТ</v>
      </c>
    </row>
    <row r="284" spans="1:6">
      <c r="A284" t="str">
        <f t="shared" si="8"/>
        <v>51denisneo</v>
      </c>
      <c r="B284" s="194" t="s">
        <v>1045</v>
      </c>
      <c r="C284" s="194">
        <v>51</v>
      </c>
      <c r="D284" s="194">
        <v>9</v>
      </c>
      <c r="E284" s="194"/>
      <c r="F284" t="str">
        <f t="shared" si="9"/>
        <v>НЕТ</v>
      </c>
    </row>
    <row r="285" spans="1:6">
      <c r="A285" t="str">
        <f t="shared" si="8"/>
        <v>1Sokol_</v>
      </c>
      <c r="B285" s="194" t="s">
        <v>1250</v>
      </c>
      <c r="C285" s="194">
        <v>1</v>
      </c>
      <c r="D285" s="194">
        <v>7</v>
      </c>
      <c r="E285" s="194" t="s">
        <v>1889</v>
      </c>
      <c r="F285" t="str">
        <f t="shared" si="9"/>
        <v>ДА</v>
      </c>
    </row>
    <row r="286" spans="1:6">
      <c r="A286" t="str">
        <f t="shared" si="8"/>
        <v>8Sokol_</v>
      </c>
      <c r="B286" s="194" t="s">
        <v>1250</v>
      </c>
      <c r="C286" s="194">
        <v>8</v>
      </c>
      <c r="D286" s="194">
        <v>7</v>
      </c>
      <c r="E286" s="194" t="s">
        <v>1890</v>
      </c>
      <c r="F286" t="str">
        <f t="shared" si="9"/>
        <v>ДА</v>
      </c>
    </row>
    <row r="287" spans="1:6">
      <c r="A287" t="str">
        <f t="shared" si="8"/>
        <v>10Sokol_</v>
      </c>
      <c r="B287" s="194" t="s">
        <v>1250</v>
      </c>
      <c r="C287" s="194">
        <v>10</v>
      </c>
      <c r="D287" s="194">
        <v>6</v>
      </c>
      <c r="E287" s="194" t="s">
        <v>1891</v>
      </c>
      <c r="F287" t="str">
        <f t="shared" si="9"/>
        <v>ДА</v>
      </c>
    </row>
    <row r="288" spans="1:6">
      <c r="A288" t="str">
        <f t="shared" si="8"/>
        <v>11Sokol_</v>
      </c>
      <c r="B288" s="194" t="s">
        <v>1250</v>
      </c>
      <c r="C288" s="194">
        <v>11</v>
      </c>
      <c r="D288" s="194">
        <v>5</v>
      </c>
      <c r="E288" s="194" t="s">
        <v>1892</v>
      </c>
      <c r="F288" t="str">
        <f t="shared" si="9"/>
        <v>ДА</v>
      </c>
    </row>
    <row r="289" spans="1:6">
      <c r="A289" t="str">
        <f t="shared" si="8"/>
        <v>15Sokol_</v>
      </c>
      <c r="B289" s="194" t="s">
        <v>1250</v>
      </c>
      <c r="C289" s="194">
        <v>15</v>
      </c>
      <c r="D289" s="194">
        <v>6</v>
      </c>
      <c r="E289" s="194" t="s">
        <v>1893</v>
      </c>
      <c r="F289" t="str">
        <f t="shared" si="9"/>
        <v>ДА</v>
      </c>
    </row>
    <row r="290" spans="1:6">
      <c r="A290" t="str">
        <f t="shared" si="8"/>
        <v>16Sokol_</v>
      </c>
      <c r="B290" s="194" t="s">
        <v>1250</v>
      </c>
      <c r="C290" s="194">
        <v>16</v>
      </c>
      <c r="D290" s="194">
        <v>5</v>
      </c>
      <c r="E290" s="194" t="s">
        <v>1677</v>
      </c>
      <c r="F290" t="str">
        <f t="shared" si="9"/>
        <v>ДА</v>
      </c>
    </row>
    <row r="291" spans="1:6">
      <c r="A291" t="str">
        <f t="shared" si="8"/>
        <v>25Sokol_</v>
      </c>
      <c r="B291" s="194" t="s">
        <v>1250</v>
      </c>
      <c r="C291" s="194">
        <v>25</v>
      </c>
      <c r="D291" s="194">
        <v>7</v>
      </c>
      <c r="E291" s="194" t="s">
        <v>1894</v>
      </c>
      <c r="F291" t="str">
        <f t="shared" si="9"/>
        <v>ДА</v>
      </c>
    </row>
    <row r="292" spans="1:6">
      <c r="A292" t="str">
        <f t="shared" si="8"/>
        <v>28Sokol_</v>
      </c>
      <c r="B292" s="194" t="s">
        <v>1250</v>
      </c>
      <c r="C292" s="194">
        <v>28</v>
      </c>
      <c r="D292" s="194">
        <v>7</v>
      </c>
      <c r="E292" s="194" t="s">
        <v>1895</v>
      </c>
      <c r="F292" t="str">
        <f t="shared" si="9"/>
        <v>ДА</v>
      </c>
    </row>
    <row r="293" spans="1:6">
      <c r="A293" t="str">
        <f t="shared" si="8"/>
        <v>34Sokol_</v>
      </c>
      <c r="B293" s="194" t="s">
        <v>1250</v>
      </c>
      <c r="C293" s="194">
        <v>34</v>
      </c>
      <c r="D293" s="194">
        <v>7</v>
      </c>
      <c r="E293" s="194" t="s">
        <v>1896</v>
      </c>
      <c r="F293" t="str">
        <f t="shared" si="9"/>
        <v>ДА</v>
      </c>
    </row>
    <row r="294" spans="1:6">
      <c r="A294" t="str">
        <f t="shared" si="8"/>
        <v>41Sokol_</v>
      </c>
      <c r="B294" s="194" t="s">
        <v>1250</v>
      </c>
      <c r="C294" s="194">
        <v>41</v>
      </c>
      <c r="D294" s="194">
        <v>7</v>
      </c>
      <c r="E294" s="194" t="s">
        <v>1897</v>
      </c>
      <c r="F294" t="str">
        <f t="shared" si="9"/>
        <v>ДА</v>
      </c>
    </row>
    <row r="295" spans="1:6">
      <c r="A295" t="str">
        <f t="shared" si="8"/>
        <v>46Sokol_</v>
      </c>
      <c r="B295" s="194" t="s">
        <v>1250</v>
      </c>
      <c r="C295" s="194">
        <v>46</v>
      </c>
      <c r="D295" s="194">
        <v>6</v>
      </c>
      <c r="E295" s="194" t="s">
        <v>1898</v>
      </c>
      <c r="F295" t="str">
        <f t="shared" si="9"/>
        <v>ДА</v>
      </c>
    </row>
    <row r="296" spans="1:6">
      <c r="A296" t="str">
        <f t="shared" si="8"/>
        <v>48Sokol_</v>
      </c>
      <c r="B296" s="194" t="s">
        <v>1250</v>
      </c>
      <c r="C296" s="194">
        <v>48</v>
      </c>
      <c r="D296" s="194">
        <v>7</v>
      </c>
      <c r="E296" s="194" t="s">
        <v>1899</v>
      </c>
      <c r="F296" t="str">
        <f t="shared" si="9"/>
        <v>ДА</v>
      </c>
    </row>
    <row r="297" spans="1:6">
      <c r="A297" t="str">
        <f t="shared" si="8"/>
        <v>49Sokol_</v>
      </c>
      <c r="B297" s="194" t="s">
        <v>1250</v>
      </c>
      <c r="C297" s="194">
        <v>49</v>
      </c>
      <c r="D297" s="194">
        <v>6</v>
      </c>
      <c r="E297" s="194" t="s">
        <v>1900</v>
      </c>
      <c r="F297" t="str">
        <f t="shared" si="9"/>
        <v>ДА</v>
      </c>
    </row>
    <row r="298" spans="1:6">
      <c r="A298" t="str">
        <f t="shared" si="8"/>
        <v>50Sokol_</v>
      </c>
      <c r="B298" s="194" t="s">
        <v>1250</v>
      </c>
      <c r="C298" s="194">
        <v>50</v>
      </c>
      <c r="D298" s="194">
        <v>6</v>
      </c>
      <c r="E298" s="194" t="s">
        <v>1901</v>
      </c>
      <c r="F298" t="str">
        <f t="shared" si="9"/>
        <v>ДА</v>
      </c>
    </row>
    <row r="299" spans="1:6">
      <c r="A299" t="str">
        <f t="shared" si="8"/>
        <v>51Sokol_</v>
      </c>
      <c r="B299" s="194" t="s">
        <v>1250</v>
      </c>
      <c r="C299" s="194">
        <v>51</v>
      </c>
      <c r="D299" s="194">
        <v>6</v>
      </c>
      <c r="E299" s="194" t="s">
        <v>1902</v>
      </c>
      <c r="F299" t="str">
        <f t="shared" si="9"/>
        <v>ДА</v>
      </c>
    </row>
    <row r="300" spans="1:6" ht="30">
      <c r="A300" t="str">
        <f t="shared" si="8"/>
        <v>54Sokol_</v>
      </c>
      <c r="B300" s="194" t="s">
        <v>1250</v>
      </c>
      <c r="C300" s="194">
        <v>54</v>
      </c>
      <c r="D300" s="194">
        <v>7</v>
      </c>
      <c r="E300" s="194" t="s">
        <v>1903</v>
      </c>
      <c r="F300" t="str">
        <f t="shared" si="9"/>
        <v>ДА</v>
      </c>
    </row>
    <row r="301" spans="1:6">
      <c r="A301" t="str">
        <f t="shared" si="8"/>
        <v>58Sokol_</v>
      </c>
      <c r="B301" s="194" t="s">
        <v>1250</v>
      </c>
      <c r="C301" s="194">
        <v>58</v>
      </c>
      <c r="D301" s="194">
        <v>6</v>
      </c>
      <c r="E301" s="194" t="s">
        <v>1904</v>
      </c>
      <c r="F301" t="str">
        <f t="shared" si="9"/>
        <v>ДА</v>
      </c>
    </row>
    <row r="302" spans="1:6">
      <c r="A302" t="str">
        <f t="shared" si="8"/>
        <v>61Sokol_</v>
      </c>
      <c r="B302" s="194" t="s">
        <v>1250</v>
      </c>
      <c r="C302" s="194">
        <v>61</v>
      </c>
      <c r="D302" s="194">
        <v>7</v>
      </c>
      <c r="E302" s="194" t="s">
        <v>1905</v>
      </c>
      <c r="F302" t="str">
        <f t="shared" si="9"/>
        <v>ДА</v>
      </c>
    </row>
    <row r="303" spans="1:6">
      <c r="A303" t="str">
        <f t="shared" si="8"/>
        <v>62Sokol_</v>
      </c>
      <c r="B303" s="194" t="s">
        <v>1250</v>
      </c>
      <c r="C303" s="194">
        <v>62</v>
      </c>
      <c r="D303" s="194">
        <v>7</v>
      </c>
      <c r="E303" s="194" t="s">
        <v>1901</v>
      </c>
      <c r="F303" t="str">
        <f t="shared" si="9"/>
        <v>ДА</v>
      </c>
    </row>
    <row r="304" spans="1:6">
      <c r="A304" t="str">
        <f t="shared" si="8"/>
        <v>64Sokol_</v>
      </c>
      <c r="B304" s="194" t="s">
        <v>1250</v>
      </c>
      <c r="C304" s="194">
        <v>64</v>
      </c>
      <c r="D304" s="194">
        <v>6</v>
      </c>
      <c r="E304" s="194" t="s">
        <v>1906</v>
      </c>
      <c r="F304" t="str">
        <f t="shared" si="9"/>
        <v>ДА</v>
      </c>
    </row>
    <row r="305" spans="1:6">
      <c r="A305" t="str">
        <f t="shared" si="8"/>
        <v>65Sokol_</v>
      </c>
      <c r="B305" s="194" t="s">
        <v>1250</v>
      </c>
      <c r="C305" s="194">
        <v>65</v>
      </c>
      <c r="D305" s="194">
        <v>6</v>
      </c>
      <c r="E305" s="194" t="s">
        <v>1251</v>
      </c>
      <c r="F305" t="str">
        <f t="shared" si="9"/>
        <v>ДА</v>
      </c>
    </row>
    <row r="306" spans="1:6">
      <c r="A306" t="str">
        <f t="shared" si="8"/>
        <v>69Sokol_</v>
      </c>
      <c r="B306" s="194" t="s">
        <v>1250</v>
      </c>
      <c r="C306" s="194">
        <v>69</v>
      </c>
      <c r="D306" s="194">
        <v>6</v>
      </c>
      <c r="E306" s="194" t="s">
        <v>1907</v>
      </c>
      <c r="F306" t="str">
        <f t="shared" si="9"/>
        <v>ДА</v>
      </c>
    </row>
    <row r="307" spans="1:6">
      <c r="A307" t="str">
        <f t="shared" si="8"/>
        <v>72Sokol_</v>
      </c>
      <c r="B307" s="194" t="s">
        <v>1250</v>
      </c>
      <c r="C307" s="194">
        <v>72</v>
      </c>
      <c r="D307" s="194">
        <v>6</v>
      </c>
      <c r="E307" s="194" t="s">
        <v>1251</v>
      </c>
      <c r="F307" t="str">
        <f t="shared" si="9"/>
        <v>ДА</v>
      </c>
    </row>
    <row r="308" spans="1:6" ht="75">
      <c r="A308" t="str">
        <f t="shared" si="8"/>
        <v>8Katya.kazakova</v>
      </c>
      <c r="B308" s="194" t="s">
        <v>1817</v>
      </c>
      <c r="C308" s="194">
        <v>8</v>
      </c>
      <c r="D308" s="194">
        <v>12</v>
      </c>
      <c r="E308" s="194" t="s">
        <v>1908</v>
      </c>
      <c r="F308" t="str">
        <f t="shared" si="9"/>
        <v>ДА</v>
      </c>
    </row>
    <row r="309" spans="1:6">
      <c r="A309" t="str">
        <f t="shared" si="8"/>
        <v/>
      </c>
      <c r="B309" s="241"/>
      <c r="C309" s="241"/>
      <c r="D309" s="241"/>
      <c r="E309" s="241"/>
      <c r="F309" t="str">
        <f t="shared" si="9"/>
        <v>НЕТ</v>
      </c>
    </row>
    <row r="310" spans="1:6">
      <c r="A310" t="str">
        <f t="shared" si="8"/>
        <v/>
      </c>
      <c r="B310" s="241"/>
      <c r="C310" s="241"/>
      <c r="D310" s="241"/>
      <c r="E310" s="241"/>
      <c r="F310" t="str">
        <f t="shared" si="9"/>
        <v>НЕТ</v>
      </c>
    </row>
    <row r="311" spans="1:6">
      <c r="A311" t="str">
        <f t="shared" si="8"/>
        <v/>
      </c>
      <c r="B311" s="241"/>
      <c r="C311" s="241"/>
      <c r="D311" s="241"/>
      <c r="E311" s="241"/>
      <c r="F311" t="str">
        <f t="shared" si="9"/>
        <v>НЕТ</v>
      </c>
    </row>
    <row r="312" spans="1:6">
      <c r="A312" t="str">
        <f t="shared" si="8"/>
        <v/>
      </c>
      <c r="B312" s="241"/>
      <c r="C312" s="241"/>
      <c r="D312" s="241"/>
      <c r="E312" s="241"/>
      <c r="F312" t="str">
        <f t="shared" si="9"/>
        <v>НЕТ</v>
      </c>
    </row>
    <row r="313" spans="1:6">
      <c r="A313" t="str">
        <f t="shared" si="8"/>
        <v/>
      </c>
      <c r="B313" s="241"/>
      <c r="C313" s="241"/>
      <c r="D313" s="241"/>
      <c r="E313" s="241"/>
      <c r="F313" t="str">
        <f t="shared" si="9"/>
        <v>НЕТ</v>
      </c>
    </row>
    <row r="314" spans="1:6">
      <c r="A314" t="str">
        <f t="shared" si="8"/>
        <v/>
      </c>
      <c r="B314" s="241"/>
      <c r="C314" s="241"/>
      <c r="D314" s="241"/>
      <c r="E314" s="241"/>
      <c r="F314" t="str">
        <f t="shared" si="9"/>
        <v>НЕТ</v>
      </c>
    </row>
    <row r="315" spans="1:6">
      <c r="A315" t="str">
        <f t="shared" si="8"/>
        <v/>
      </c>
      <c r="B315" s="241"/>
      <c r="C315" s="241"/>
      <c r="D315" s="241"/>
      <c r="E315" s="241"/>
      <c r="F315" t="str">
        <f t="shared" si="9"/>
        <v>НЕТ</v>
      </c>
    </row>
    <row r="316" spans="1:6">
      <c r="A316" t="str">
        <f t="shared" si="8"/>
        <v/>
      </c>
      <c r="B316" s="241"/>
      <c r="C316" s="241"/>
      <c r="D316" s="241"/>
      <c r="E316" s="242"/>
      <c r="F316" t="str">
        <f t="shared" si="9"/>
        <v>НЕТ</v>
      </c>
    </row>
    <row r="317" spans="1:6">
      <c r="A317" t="str">
        <f t="shared" si="8"/>
        <v/>
      </c>
      <c r="B317" s="241"/>
      <c r="C317" s="241"/>
      <c r="D317" s="241"/>
      <c r="E317" s="241"/>
      <c r="F317" t="str">
        <f t="shared" si="9"/>
        <v>НЕТ</v>
      </c>
    </row>
    <row r="318" spans="1:6">
      <c r="A318" t="str">
        <f t="shared" si="8"/>
        <v/>
      </c>
      <c r="B318" s="241"/>
      <c r="C318" s="241"/>
      <c r="D318" s="241"/>
      <c r="E318" s="241"/>
      <c r="F318" t="str">
        <f t="shared" si="9"/>
        <v>НЕТ</v>
      </c>
    </row>
    <row r="319" spans="1:6">
      <c r="A319" t="str">
        <f t="shared" si="8"/>
        <v/>
      </c>
      <c r="B319" s="241"/>
      <c r="C319" s="241"/>
      <c r="D319" s="241"/>
      <c r="E319" s="241"/>
      <c r="F319" t="str">
        <f t="shared" si="9"/>
        <v>НЕТ</v>
      </c>
    </row>
    <row r="320" spans="1:6">
      <c r="A320" t="str">
        <f t="shared" si="8"/>
        <v/>
      </c>
      <c r="B320" s="241"/>
      <c r="C320" s="241"/>
      <c r="D320" s="241"/>
      <c r="E320" s="241"/>
      <c r="F320" t="str">
        <f t="shared" si="9"/>
        <v>НЕТ</v>
      </c>
    </row>
    <row r="321" spans="1:6">
      <c r="A321" t="str">
        <f t="shared" si="8"/>
        <v/>
      </c>
      <c r="B321" s="241"/>
      <c r="C321" s="241"/>
      <c r="D321" s="241"/>
      <c r="E321" s="241"/>
      <c r="F321" t="str">
        <f t="shared" si="9"/>
        <v>НЕТ</v>
      </c>
    </row>
    <row r="322" spans="1:6">
      <c r="A322" t="str">
        <f t="shared" si="8"/>
        <v/>
      </c>
      <c r="B322" s="241"/>
      <c r="C322" s="241"/>
      <c r="D322" s="241"/>
      <c r="E322" s="241"/>
      <c r="F322" t="str">
        <f t="shared" si="9"/>
        <v>НЕТ</v>
      </c>
    </row>
    <row r="323" spans="1:6">
      <c r="A323" t="str">
        <f t="shared" ref="A323:A386" si="10">CONCATENATE(C323,B323)</f>
        <v/>
      </c>
      <c r="B323" s="241"/>
      <c r="C323" s="241"/>
      <c r="D323" s="241"/>
      <c r="E323" s="241"/>
      <c r="F323" t="str">
        <f t="shared" ref="F323:F386" si="11">IF(ISBLANK(E323),"НЕТ","ДА")</f>
        <v>НЕТ</v>
      </c>
    </row>
    <row r="324" spans="1:6">
      <c r="A324" t="str">
        <f t="shared" si="10"/>
        <v/>
      </c>
      <c r="B324" s="241"/>
      <c r="C324" s="241"/>
      <c r="D324" s="241"/>
      <c r="E324" s="241"/>
      <c r="F324" t="str">
        <f t="shared" si="11"/>
        <v>НЕТ</v>
      </c>
    </row>
    <row r="325" spans="1:6">
      <c r="A325" t="str">
        <f t="shared" si="10"/>
        <v/>
      </c>
      <c r="B325" s="241"/>
      <c r="C325" s="241"/>
      <c r="D325" s="241"/>
      <c r="E325" s="241"/>
      <c r="F325" t="str">
        <f t="shared" si="11"/>
        <v>НЕТ</v>
      </c>
    </row>
    <row r="326" spans="1:6">
      <c r="A326" t="str">
        <f t="shared" si="10"/>
        <v/>
      </c>
      <c r="B326" s="241"/>
      <c r="C326" s="241"/>
      <c r="D326" s="241"/>
      <c r="E326" s="241"/>
      <c r="F326" t="str">
        <f t="shared" si="11"/>
        <v>НЕТ</v>
      </c>
    </row>
    <row r="327" spans="1:6">
      <c r="A327" t="str">
        <f t="shared" si="10"/>
        <v/>
      </c>
      <c r="B327" s="241"/>
      <c r="C327" s="241"/>
      <c r="D327" s="241"/>
      <c r="E327" s="241"/>
      <c r="F327" t="str">
        <f t="shared" si="11"/>
        <v>НЕТ</v>
      </c>
    </row>
    <row r="328" spans="1:6">
      <c r="A328" t="str">
        <f t="shared" si="10"/>
        <v/>
      </c>
      <c r="B328" s="241"/>
      <c r="C328" s="241"/>
      <c r="D328" s="241"/>
      <c r="E328" s="241"/>
      <c r="F328" t="str">
        <f t="shared" si="11"/>
        <v>НЕТ</v>
      </c>
    </row>
    <row r="329" spans="1:6">
      <c r="A329" t="str">
        <f t="shared" si="10"/>
        <v/>
      </c>
      <c r="B329" s="241"/>
      <c r="C329" s="241"/>
      <c r="D329" s="241"/>
      <c r="E329" s="241"/>
      <c r="F329" t="str">
        <f t="shared" si="11"/>
        <v>НЕТ</v>
      </c>
    </row>
    <row r="330" spans="1:6">
      <c r="A330" t="str">
        <f t="shared" si="10"/>
        <v/>
      </c>
      <c r="B330" s="241"/>
      <c r="C330" s="241"/>
      <c r="D330" s="241"/>
      <c r="E330" s="241"/>
      <c r="F330" t="str">
        <f t="shared" si="11"/>
        <v>НЕТ</v>
      </c>
    </row>
    <row r="331" spans="1:6">
      <c r="A331" t="str">
        <f t="shared" si="10"/>
        <v/>
      </c>
      <c r="B331" s="241"/>
      <c r="C331" s="241"/>
      <c r="D331" s="241"/>
      <c r="E331" s="241"/>
      <c r="F331" t="str">
        <f t="shared" si="11"/>
        <v>НЕТ</v>
      </c>
    </row>
    <row r="332" spans="1:6">
      <c r="A332" t="str">
        <f t="shared" si="10"/>
        <v/>
      </c>
      <c r="B332" s="241"/>
      <c r="C332" s="241"/>
      <c r="D332" s="241"/>
      <c r="E332" s="241"/>
      <c r="F332" t="str">
        <f t="shared" si="11"/>
        <v>НЕТ</v>
      </c>
    </row>
    <row r="333" spans="1:6">
      <c r="A333" t="str">
        <f t="shared" si="10"/>
        <v/>
      </c>
      <c r="B333" s="241"/>
      <c r="C333" s="241"/>
      <c r="D333" s="241"/>
      <c r="E333" s="241"/>
      <c r="F333" t="str">
        <f t="shared" si="11"/>
        <v>НЕТ</v>
      </c>
    </row>
    <row r="334" spans="1:6">
      <c r="A334" t="str">
        <f t="shared" si="10"/>
        <v/>
      </c>
      <c r="B334" s="241"/>
      <c r="C334" s="241"/>
      <c r="D334" s="241"/>
      <c r="E334" s="241"/>
      <c r="F334" t="str">
        <f t="shared" si="11"/>
        <v>НЕТ</v>
      </c>
    </row>
    <row r="335" spans="1:6">
      <c r="A335" t="str">
        <f t="shared" si="10"/>
        <v/>
      </c>
      <c r="B335" s="241"/>
      <c r="C335" s="241"/>
      <c r="D335" s="241"/>
      <c r="E335" s="241"/>
      <c r="F335" t="str">
        <f t="shared" si="11"/>
        <v>НЕТ</v>
      </c>
    </row>
    <row r="336" spans="1:6">
      <c r="A336" t="str">
        <f t="shared" si="10"/>
        <v/>
      </c>
      <c r="B336" s="241"/>
      <c r="C336" s="241"/>
      <c r="D336" s="241"/>
      <c r="E336" s="241"/>
      <c r="F336" t="str">
        <f t="shared" si="11"/>
        <v>НЕТ</v>
      </c>
    </row>
    <row r="337" spans="1:6">
      <c r="A337" t="str">
        <f t="shared" si="10"/>
        <v/>
      </c>
      <c r="B337" s="241"/>
      <c r="C337" s="241"/>
      <c r="D337" s="241"/>
      <c r="E337" s="241"/>
      <c r="F337" t="str">
        <f t="shared" si="11"/>
        <v>НЕТ</v>
      </c>
    </row>
    <row r="338" spans="1:6">
      <c r="A338" t="str">
        <f t="shared" si="10"/>
        <v/>
      </c>
      <c r="B338" s="242"/>
      <c r="C338" s="242"/>
      <c r="D338" s="242"/>
      <c r="E338" s="242"/>
      <c r="F338" t="str">
        <f t="shared" si="11"/>
        <v>НЕТ</v>
      </c>
    </row>
    <row r="339" spans="1:6">
      <c r="A339" t="str">
        <f t="shared" si="10"/>
        <v/>
      </c>
      <c r="B339" s="242"/>
      <c r="C339" s="242"/>
      <c r="D339" s="242"/>
      <c r="E339" s="242"/>
      <c r="F339" t="str">
        <f t="shared" si="11"/>
        <v>НЕТ</v>
      </c>
    </row>
    <row r="340" spans="1:6">
      <c r="A340" t="str">
        <f t="shared" si="10"/>
        <v/>
      </c>
      <c r="B340" s="242"/>
      <c r="C340" s="242"/>
      <c r="D340" s="242"/>
      <c r="E340" s="242"/>
      <c r="F340" t="str">
        <f t="shared" si="11"/>
        <v>НЕТ</v>
      </c>
    </row>
    <row r="341" spans="1:6">
      <c r="A341" t="str">
        <f t="shared" si="10"/>
        <v/>
      </c>
      <c r="B341" s="242"/>
      <c r="C341" s="242"/>
      <c r="D341" s="242"/>
      <c r="E341" s="242"/>
      <c r="F341" t="str">
        <f t="shared" si="11"/>
        <v>НЕТ</v>
      </c>
    </row>
    <row r="342" spans="1:6">
      <c r="A342" t="str">
        <f t="shared" si="10"/>
        <v/>
      </c>
      <c r="B342" s="242"/>
      <c r="C342" s="242"/>
      <c r="D342" s="242"/>
      <c r="E342" s="242"/>
      <c r="F342" t="str">
        <f t="shared" si="11"/>
        <v>НЕТ</v>
      </c>
    </row>
    <row r="343" spans="1:6">
      <c r="A343" t="str">
        <f t="shared" si="10"/>
        <v/>
      </c>
      <c r="B343" s="242"/>
      <c r="C343" s="242"/>
      <c r="D343" s="242"/>
      <c r="E343" s="242"/>
      <c r="F343" t="str">
        <f t="shared" si="11"/>
        <v>НЕТ</v>
      </c>
    </row>
    <row r="344" spans="1:6">
      <c r="A344" t="str">
        <f t="shared" si="10"/>
        <v/>
      </c>
      <c r="B344" s="242"/>
      <c r="C344" s="242"/>
      <c r="D344" s="242"/>
      <c r="E344" s="242"/>
      <c r="F344" t="str">
        <f t="shared" si="11"/>
        <v>НЕТ</v>
      </c>
    </row>
    <row r="345" spans="1:6">
      <c r="A345" t="str">
        <f t="shared" si="10"/>
        <v/>
      </c>
      <c r="B345" s="242"/>
      <c r="C345" s="242"/>
      <c r="D345" s="242"/>
      <c r="E345" s="242"/>
      <c r="F345" t="str">
        <f t="shared" si="11"/>
        <v>НЕТ</v>
      </c>
    </row>
    <row r="346" spans="1:6">
      <c r="A346" t="str">
        <f t="shared" si="10"/>
        <v/>
      </c>
      <c r="B346" s="242"/>
      <c r="C346" s="242"/>
      <c r="D346" s="242"/>
      <c r="E346" s="242"/>
      <c r="F346" t="str">
        <f t="shared" si="11"/>
        <v>НЕТ</v>
      </c>
    </row>
    <row r="347" spans="1:6">
      <c r="A347" t="str">
        <f t="shared" si="10"/>
        <v/>
      </c>
      <c r="B347" s="242"/>
      <c r="C347" s="242"/>
      <c r="D347" s="242"/>
      <c r="E347" s="242"/>
      <c r="F347" t="str">
        <f t="shared" si="11"/>
        <v>НЕТ</v>
      </c>
    </row>
    <row r="348" spans="1:6">
      <c r="A348" t="str">
        <f t="shared" si="10"/>
        <v/>
      </c>
      <c r="B348" s="242"/>
      <c r="C348" s="242"/>
      <c r="D348" s="242"/>
      <c r="E348" s="242"/>
      <c r="F348" t="str">
        <f t="shared" si="11"/>
        <v>НЕТ</v>
      </c>
    </row>
    <row r="349" spans="1:6">
      <c r="A349" t="str">
        <f t="shared" si="10"/>
        <v/>
      </c>
      <c r="B349" s="242"/>
      <c r="C349" s="242"/>
      <c r="D349" s="242"/>
      <c r="E349" s="242"/>
      <c r="F349" t="str">
        <f t="shared" si="11"/>
        <v>НЕТ</v>
      </c>
    </row>
    <row r="350" spans="1:6">
      <c r="A350" t="str">
        <f t="shared" si="10"/>
        <v/>
      </c>
      <c r="B350" s="242"/>
      <c r="C350" s="242"/>
      <c r="D350" s="242"/>
      <c r="E350" s="242"/>
      <c r="F350" t="str">
        <f t="shared" si="11"/>
        <v>НЕТ</v>
      </c>
    </row>
    <row r="351" spans="1:6">
      <c r="A351" t="str">
        <f t="shared" si="10"/>
        <v/>
      </c>
      <c r="B351" s="242"/>
      <c r="C351" s="242"/>
      <c r="D351" s="242"/>
      <c r="E351" s="242"/>
      <c r="F351" t="str">
        <f t="shared" si="11"/>
        <v>НЕТ</v>
      </c>
    </row>
    <row r="352" spans="1:6">
      <c r="A352" t="str">
        <f t="shared" si="10"/>
        <v/>
      </c>
      <c r="B352" s="242"/>
      <c r="C352" s="242"/>
      <c r="D352" s="242"/>
      <c r="E352" s="242"/>
      <c r="F352" t="str">
        <f t="shared" si="11"/>
        <v>НЕТ</v>
      </c>
    </row>
    <row r="353" spans="1:6">
      <c r="A353" t="str">
        <f t="shared" si="10"/>
        <v/>
      </c>
      <c r="B353" s="242"/>
      <c r="C353" s="242"/>
      <c r="D353" s="242"/>
      <c r="E353" s="242"/>
      <c r="F353" t="str">
        <f t="shared" si="11"/>
        <v>НЕТ</v>
      </c>
    </row>
    <row r="354" spans="1:6">
      <c r="A354" t="str">
        <f t="shared" si="10"/>
        <v/>
      </c>
      <c r="B354" s="242"/>
      <c r="C354" s="242"/>
      <c r="D354" s="242"/>
      <c r="E354" s="242"/>
      <c r="F354" t="str">
        <f t="shared" si="11"/>
        <v>НЕТ</v>
      </c>
    </row>
    <row r="355" spans="1:6">
      <c r="A355" t="str">
        <f t="shared" si="10"/>
        <v/>
      </c>
      <c r="B355" s="242"/>
      <c r="C355" s="242"/>
      <c r="D355" s="242"/>
      <c r="E355" s="242"/>
      <c r="F355" t="str">
        <f t="shared" si="11"/>
        <v>НЕТ</v>
      </c>
    </row>
    <row r="356" spans="1:6">
      <c r="A356" t="str">
        <f t="shared" si="10"/>
        <v/>
      </c>
      <c r="B356" s="242"/>
      <c r="C356" s="242"/>
      <c r="D356" s="242"/>
      <c r="E356" s="242"/>
      <c r="F356" t="str">
        <f t="shared" si="11"/>
        <v>НЕТ</v>
      </c>
    </row>
    <row r="357" spans="1:6">
      <c r="A357" t="str">
        <f t="shared" si="10"/>
        <v/>
      </c>
      <c r="B357" s="242"/>
      <c r="C357" s="242"/>
      <c r="D357" s="242"/>
      <c r="E357" s="242"/>
      <c r="F357" t="str">
        <f t="shared" si="11"/>
        <v>НЕТ</v>
      </c>
    </row>
    <row r="358" spans="1:6">
      <c r="A358" t="str">
        <f t="shared" si="10"/>
        <v/>
      </c>
      <c r="B358" s="242"/>
      <c r="C358" s="242"/>
      <c r="D358" s="242"/>
      <c r="E358" s="242"/>
      <c r="F358" t="str">
        <f t="shared" si="11"/>
        <v>НЕТ</v>
      </c>
    </row>
    <row r="359" spans="1:6">
      <c r="A359" t="str">
        <f t="shared" si="10"/>
        <v/>
      </c>
      <c r="B359" s="242"/>
      <c r="C359" s="242"/>
      <c r="D359" s="242"/>
      <c r="E359" s="242"/>
      <c r="F359" t="str">
        <f t="shared" si="11"/>
        <v>НЕТ</v>
      </c>
    </row>
    <row r="360" spans="1:6">
      <c r="A360" t="str">
        <f t="shared" si="10"/>
        <v/>
      </c>
      <c r="B360" s="242"/>
      <c r="C360" s="242"/>
      <c r="D360" s="242"/>
      <c r="E360" s="242"/>
      <c r="F360" t="str">
        <f t="shared" si="11"/>
        <v>НЕТ</v>
      </c>
    </row>
    <row r="361" spans="1:6">
      <c r="A361" t="str">
        <f t="shared" si="10"/>
        <v/>
      </c>
      <c r="B361" s="242"/>
      <c r="C361" s="242"/>
      <c r="D361" s="242"/>
      <c r="E361" s="242"/>
      <c r="F361" t="str">
        <f t="shared" si="11"/>
        <v>НЕТ</v>
      </c>
    </row>
    <row r="362" spans="1:6">
      <c r="A362" t="str">
        <f t="shared" si="10"/>
        <v/>
      </c>
      <c r="B362" s="242"/>
      <c r="C362" s="242"/>
      <c r="D362" s="242"/>
      <c r="E362" s="242"/>
      <c r="F362" t="str">
        <f t="shared" si="11"/>
        <v>НЕТ</v>
      </c>
    </row>
    <row r="363" spans="1:6">
      <c r="A363" t="str">
        <f t="shared" si="10"/>
        <v/>
      </c>
      <c r="B363" s="242"/>
      <c r="C363" s="242"/>
      <c r="D363" s="242"/>
      <c r="E363" s="242"/>
      <c r="F363" t="str">
        <f t="shared" si="11"/>
        <v>НЕТ</v>
      </c>
    </row>
    <row r="364" spans="1:6">
      <c r="A364" t="str">
        <f t="shared" si="10"/>
        <v/>
      </c>
      <c r="B364" s="242"/>
      <c r="C364" s="242"/>
      <c r="D364" s="242"/>
      <c r="E364" s="242"/>
      <c r="F364" t="str">
        <f t="shared" si="11"/>
        <v>НЕТ</v>
      </c>
    </row>
    <row r="365" spans="1:6">
      <c r="A365" t="str">
        <f t="shared" si="10"/>
        <v/>
      </c>
      <c r="B365" s="242"/>
      <c r="C365" s="242"/>
      <c r="D365" s="242"/>
      <c r="E365" s="242"/>
      <c r="F365" t="str">
        <f t="shared" si="11"/>
        <v>НЕТ</v>
      </c>
    </row>
    <row r="366" spans="1:6">
      <c r="A366" t="str">
        <f t="shared" si="10"/>
        <v/>
      </c>
      <c r="B366" s="242"/>
      <c r="C366" s="242"/>
      <c r="D366" s="242"/>
      <c r="E366" s="242"/>
      <c r="F366" t="str">
        <f t="shared" si="11"/>
        <v>НЕТ</v>
      </c>
    </row>
    <row r="367" spans="1:6">
      <c r="A367" t="str">
        <f t="shared" si="10"/>
        <v/>
      </c>
      <c r="B367" s="242"/>
      <c r="C367" s="242"/>
      <c r="D367" s="242"/>
      <c r="E367" s="242"/>
      <c r="F367" t="str">
        <f t="shared" si="11"/>
        <v>НЕТ</v>
      </c>
    </row>
    <row r="368" spans="1:6">
      <c r="A368" t="str">
        <f t="shared" si="10"/>
        <v/>
      </c>
      <c r="B368" s="242"/>
      <c r="C368" s="242"/>
      <c r="D368" s="242"/>
      <c r="E368" s="242"/>
      <c r="F368" t="str">
        <f t="shared" si="11"/>
        <v>НЕТ</v>
      </c>
    </row>
    <row r="369" spans="1:6">
      <c r="A369" t="str">
        <f t="shared" si="10"/>
        <v/>
      </c>
      <c r="B369" s="242"/>
      <c r="C369" s="242"/>
      <c r="D369" s="242"/>
      <c r="E369" s="242"/>
      <c r="F369" t="str">
        <f t="shared" si="11"/>
        <v>НЕТ</v>
      </c>
    </row>
    <row r="370" spans="1:6">
      <c r="A370" t="str">
        <f t="shared" si="10"/>
        <v/>
      </c>
      <c r="B370" s="242"/>
      <c r="C370" s="242"/>
      <c r="D370" s="242"/>
      <c r="E370" s="242"/>
      <c r="F370" t="str">
        <f t="shared" si="11"/>
        <v>НЕТ</v>
      </c>
    </row>
    <row r="371" spans="1:6">
      <c r="A371" t="str">
        <f t="shared" si="10"/>
        <v/>
      </c>
      <c r="B371" s="242"/>
      <c r="C371" s="242"/>
      <c r="D371" s="242"/>
      <c r="E371" s="243"/>
      <c r="F371" t="str">
        <f t="shared" si="11"/>
        <v>НЕТ</v>
      </c>
    </row>
    <row r="372" spans="1:6">
      <c r="A372" t="str">
        <f t="shared" si="10"/>
        <v/>
      </c>
      <c r="B372" s="242"/>
      <c r="C372" s="242"/>
      <c r="D372" s="242"/>
      <c r="E372" s="242"/>
      <c r="F372" t="str">
        <f t="shared" si="11"/>
        <v>НЕТ</v>
      </c>
    </row>
    <row r="373" spans="1:6">
      <c r="A373" t="str">
        <f t="shared" si="10"/>
        <v/>
      </c>
      <c r="B373" s="242"/>
      <c r="C373" s="242"/>
      <c r="D373" s="242"/>
      <c r="E373" s="242"/>
      <c r="F373" t="str">
        <f t="shared" si="11"/>
        <v>НЕТ</v>
      </c>
    </row>
    <row r="374" spans="1:6">
      <c r="A374" t="str">
        <f t="shared" si="10"/>
        <v/>
      </c>
      <c r="B374" s="242"/>
      <c r="C374" s="242"/>
      <c r="D374" s="242"/>
      <c r="E374" s="242"/>
      <c r="F374" t="str">
        <f t="shared" si="11"/>
        <v>НЕТ</v>
      </c>
    </row>
    <row r="375" spans="1:6">
      <c r="A375" t="str">
        <f t="shared" si="10"/>
        <v/>
      </c>
      <c r="B375" s="242"/>
      <c r="C375" s="242"/>
      <c r="D375" s="242"/>
      <c r="E375" s="242"/>
      <c r="F375" t="str">
        <f t="shared" si="11"/>
        <v>НЕТ</v>
      </c>
    </row>
    <row r="376" spans="1:6">
      <c r="A376" t="str">
        <f t="shared" si="10"/>
        <v/>
      </c>
      <c r="B376" s="242"/>
      <c r="C376" s="242"/>
      <c r="D376" s="242"/>
      <c r="E376" s="242"/>
      <c r="F376" t="str">
        <f t="shared" si="11"/>
        <v>НЕТ</v>
      </c>
    </row>
    <row r="377" spans="1:6">
      <c r="A377" t="str">
        <f t="shared" si="10"/>
        <v/>
      </c>
      <c r="B377" s="242"/>
      <c r="C377" s="242"/>
      <c r="D377" s="242"/>
      <c r="E377" s="242"/>
      <c r="F377" t="str">
        <f t="shared" si="11"/>
        <v>НЕТ</v>
      </c>
    </row>
    <row r="378" spans="1:6">
      <c r="A378" t="str">
        <f t="shared" si="10"/>
        <v/>
      </c>
      <c r="B378" s="242"/>
      <c r="C378" s="242"/>
      <c r="D378" s="242"/>
      <c r="E378" s="242"/>
      <c r="F378" t="str">
        <f t="shared" si="11"/>
        <v>НЕТ</v>
      </c>
    </row>
    <row r="379" spans="1:6">
      <c r="A379" t="str">
        <f t="shared" si="10"/>
        <v/>
      </c>
      <c r="B379" s="242"/>
      <c r="C379" s="242"/>
      <c r="D379" s="242"/>
      <c r="E379" s="242"/>
      <c r="F379" t="str">
        <f t="shared" si="11"/>
        <v>НЕТ</v>
      </c>
    </row>
    <row r="380" spans="1:6">
      <c r="A380" t="str">
        <f t="shared" si="10"/>
        <v/>
      </c>
      <c r="B380" s="242"/>
      <c r="C380" s="242"/>
      <c r="D380" s="242"/>
      <c r="E380" s="242"/>
      <c r="F380" t="str">
        <f t="shared" si="11"/>
        <v>НЕТ</v>
      </c>
    </row>
    <row r="381" spans="1:6">
      <c r="A381" t="str">
        <f t="shared" si="10"/>
        <v/>
      </c>
      <c r="B381" s="242"/>
      <c r="C381" s="242"/>
      <c r="D381" s="242"/>
      <c r="E381" s="242"/>
      <c r="F381" t="str">
        <f t="shared" si="11"/>
        <v>НЕТ</v>
      </c>
    </row>
    <row r="382" spans="1:6">
      <c r="A382" t="str">
        <f t="shared" si="10"/>
        <v/>
      </c>
      <c r="B382" s="242"/>
      <c r="C382" s="242"/>
      <c r="D382" s="242"/>
      <c r="E382" s="242"/>
      <c r="F382" t="str">
        <f t="shared" si="11"/>
        <v>НЕТ</v>
      </c>
    </row>
    <row r="383" spans="1:6">
      <c r="A383" t="str">
        <f t="shared" si="10"/>
        <v/>
      </c>
      <c r="B383" s="242"/>
      <c r="C383" s="242"/>
      <c r="D383" s="242"/>
      <c r="E383" s="242"/>
      <c r="F383" t="str">
        <f t="shared" si="11"/>
        <v>НЕТ</v>
      </c>
    </row>
    <row r="384" spans="1:6">
      <c r="A384" t="str">
        <f t="shared" si="10"/>
        <v/>
      </c>
      <c r="B384" s="242"/>
      <c r="C384" s="242"/>
      <c r="D384" s="242"/>
      <c r="E384" s="242"/>
      <c r="F384" t="str">
        <f t="shared" si="11"/>
        <v>НЕТ</v>
      </c>
    </row>
    <row r="385" spans="1:6">
      <c r="A385" t="str">
        <f t="shared" si="10"/>
        <v/>
      </c>
      <c r="B385" s="242"/>
      <c r="C385" s="242"/>
      <c r="D385" s="242"/>
      <c r="E385" s="242"/>
      <c r="F385" t="str">
        <f t="shared" si="11"/>
        <v>НЕТ</v>
      </c>
    </row>
    <row r="386" spans="1:6">
      <c r="A386" t="str">
        <f t="shared" si="10"/>
        <v/>
      </c>
      <c r="B386" s="242"/>
      <c r="C386" s="242"/>
      <c r="D386" s="242"/>
      <c r="E386" s="242"/>
      <c r="F386" t="str">
        <f t="shared" si="11"/>
        <v>НЕТ</v>
      </c>
    </row>
    <row r="387" spans="1:6">
      <c r="A387" t="str">
        <f t="shared" ref="A387:A450" si="12">CONCATENATE(C387,B387)</f>
        <v/>
      </c>
      <c r="B387" s="242"/>
      <c r="C387" s="242"/>
      <c r="D387" s="242"/>
      <c r="E387" s="242"/>
      <c r="F387" t="str">
        <f t="shared" ref="F387:F450" si="13">IF(ISBLANK(E387),"НЕТ","ДА")</f>
        <v>НЕТ</v>
      </c>
    </row>
    <row r="388" spans="1:6">
      <c r="A388" t="str">
        <f t="shared" si="12"/>
        <v/>
      </c>
      <c r="B388" s="242"/>
      <c r="C388" s="242"/>
      <c r="D388" s="242"/>
      <c r="E388" s="242"/>
      <c r="F388" t="str">
        <f t="shared" si="13"/>
        <v>НЕТ</v>
      </c>
    </row>
    <row r="389" spans="1:6">
      <c r="A389" t="str">
        <f t="shared" si="12"/>
        <v/>
      </c>
      <c r="B389" s="242"/>
      <c r="C389" s="242"/>
      <c r="D389" s="242"/>
      <c r="E389" s="242"/>
      <c r="F389" t="str">
        <f t="shared" si="13"/>
        <v>НЕТ</v>
      </c>
    </row>
    <row r="390" spans="1:6">
      <c r="A390" t="str">
        <f t="shared" si="12"/>
        <v/>
      </c>
      <c r="B390" s="242"/>
      <c r="C390" s="242"/>
      <c r="D390" s="242"/>
      <c r="E390" s="242"/>
      <c r="F390" t="str">
        <f t="shared" si="13"/>
        <v>НЕТ</v>
      </c>
    </row>
    <row r="391" spans="1:6">
      <c r="A391" t="str">
        <f t="shared" si="12"/>
        <v/>
      </c>
      <c r="B391" s="242"/>
      <c r="C391" s="242"/>
      <c r="D391" s="242"/>
      <c r="E391" s="242"/>
      <c r="F391" t="str">
        <f t="shared" si="13"/>
        <v>НЕТ</v>
      </c>
    </row>
    <row r="392" spans="1:6">
      <c r="A392" t="str">
        <f t="shared" si="12"/>
        <v/>
      </c>
      <c r="B392" s="242"/>
      <c r="C392" s="242"/>
      <c r="D392" s="242"/>
      <c r="E392" s="242"/>
      <c r="F392" t="str">
        <f t="shared" si="13"/>
        <v>НЕТ</v>
      </c>
    </row>
    <row r="393" spans="1:6">
      <c r="A393" t="str">
        <f t="shared" si="12"/>
        <v/>
      </c>
      <c r="B393" s="242"/>
      <c r="C393" s="242"/>
      <c r="D393" s="242"/>
      <c r="E393" s="242"/>
      <c r="F393" t="str">
        <f t="shared" si="13"/>
        <v>НЕТ</v>
      </c>
    </row>
    <row r="394" spans="1:6">
      <c r="A394" t="str">
        <f t="shared" si="12"/>
        <v/>
      </c>
      <c r="B394" s="242"/>
      <c r="C394" s="242"/>
      <c r="D394" s="242"/>
      <c r="E394" s="243"/>
      <c r="F394" t="str">
        <f t="shared" si="13"/>
        <v>НЕТ</v>
      </c>
    </row>
    <row r="395" spans="1:6">
      <c r="A395" t="str">
        <f t="shared" si="12"/>
        <v/>
      </c>
      <c r="B395" s="242"/>
      <c r="C395" s="242"/>
      <c r="D395" s="242"/>
      <c r="E395" s="242"/>
      <c r="F395" t="str">
        <f t="shared" si="13"/>
        <v>НЕТ</v>
      </c>
    </row>
    <row r="396" spans="1:6">
      <c r="A396" t="str">
        <f t="shared" si="12"/>
        <v/>
      </c>
      <c r="B396" s="242"/>
      <c r="C396" s="242"/>
      <c r="D396" s="242"/>
      <c r="E396" s="242"/>
      <c r="F396" t="str">
        <f t="shared" si="13"/>
        <v>НЕТ</v>
      </c>
    </row>
    <row r="397" spans="1:6">
      <c r="A397" t="str">
        <f t="shared" si="12"/>
        <v/>
      </c>
      <c r="B397" s="242"/>
      <c r="C397" s="242"/>
      <c r="D397" s="242"/>
      <c r="E397" s="242"/>
      <c r="F397" t="str">
        <f t="shared" si="13"/>
        <v>НЕТ</v>
      </c>
    </row>
    <row r="398" spans="1:6">
      <c r="A398" t="str">
        <f t="shared" si="12"/>
        <v/>
      </c>
      <c r="B398" s="242"/>
      <c r="C398" s="242"/>
      <c r="D398" s="242"/>
      <c r="E398" s="242"/>
      <c r="F398" t="str">
        <f t="shared" si="13"/>
        <v>НЕТ</v>
      </c>
    </row>
    <row r="399" spans="1:6">
      <c r="A399" t="str">
        <f t="shared" si="12"/>
        <v/>
      </c>
      <c r="B399" s="242"/>
      <c r="C399" s="242"/>
      <c r="D399" s="242"/>
      <c r="E399" s="242"/>
      <c r="F399" t="str">
        <f t="shared" si="13"/>
        <v>НЕТ</v>
      </c>
    </row>
    <row r="400" spans="1:6">
      <c r="A400" t="str">
        <f t="shared" si="12"/>
        <v/>
      </c>
      <c r="B400" s="242"/>
      <c r="C400" s="242"/>
      <c r="D400" s="242"/>
      <c r="E400" s="242"/>
      <c r="F400" t="str">
        <f t="shared" si="13"/>
        <v>НЕТ</v>
      </c>
    </row>
    <row r="401" spans="1:6">
      <c r="A401" t="str">
        <f t="shared" si="12"/>
        <v/>
      </c>
      <c r="B401" s="242"/>
      <c r="C401" s="242"/>
      <c r="D401" s="242"/>
      <c r="E401" s="242"/>
      <c r="F401" t="str">
        <f t="shared" si="13"/>
        <v>НЕТ</v>
      </c>
    </row>
    <row r="402" spans="1:6">
      <c r="A402" t="str">
        <f t="shared" si="12"/>
        <v/>
      </c>
      <c r="B402" s="242"/>
      <c r="C402" s="242"/>
      <c r="D402" s="242"/>
      <c r="E402" s="242"/>
      <c r="F402" t="str">
        <f t="shared" si="13"/>
        <v>НЕТ</v>
      </c>
    </row>
    <row r="403" spans="1:6">
      <c r="A403" t="str">
        <f t="shared" si="12"/>
        <v/>
      </c>
      <c r="B403" s="242"/>
      <c r="C403" s="242"/>
      <c r="D403" s="242"/>
      <c r="E403" s="242"/>
      <c r="F403" t="str">
        <f t="shared" si="13"/>
        <v>НЕТ</v>
      </c>
    </row>
    <row r="404" spans="1:6">
      <c r="A404" t="str">
        <f t="shared" si="12"/>
        <v/>
      </c>
      <c r="B404" s="242"/>
      <c r="C404" s="242"/>
      <c r="D404" s="242"/>
      <c r="E404" s="242"/>
      <c r="F404" t="str">
        <f t="shared" si="13"/>
        <v>НЕТ</v>
      </c>
    </row>
    <row r="405" spans="1:6">
      <c r="A405" t="str">
        <f t="shared" si="12"/>
        <v/>
      </c>
      <c r="B405" s="242"/>
      <c r="C405" s="242"/>
      <c r="D405" s="242"/>
      <c r="E405" s="242"/>
      <c r="F405" t="str">
        <f t="shared" si="13"/>
        <v>НЕТ</v>
      </c>
    </row>
    <row r="406" spans="1:6">
      <c r="A406" t="str">
        <f t="shared" si="12"/>
        <v/>
      </c>
      <c r="B406" s="242"/>
      <c r="C406" s="242"/>
      <c r="D406" s="242"/>
      <c r="E406" s="242"/>
      <c r="F406" t="str">
        <f t="shared" si="13"/>
        <v>НЕТ</v>
      </c>
    </row>
    <row r="407" spans="1:6">
      <c r="A407" t="str">
        <f t="shared" si="12"/>
        <v/>
      </c>
      <c r="B407" s="242"/>
      <c r="C407" s="242"/>
      <c r="D407" s="242"/>
      <c r="E407" s="242"/>
      <c r="F407" t="str">
        <f t="shared" si="13"/>
        <v>НЕТ</v>
      </c>
    </row>
    <row r="408" spans="1:6">
      <c r="A408" t="str">
        <f t="shared" si="12"/>
        <v/>
      </c>
      <c r="B408" s="242"/>
      <c r="C408" s="242"/>
      <c r="D408" s="242"/>
      <c r="E408" s="242"/>
      <c r="F408" t="str">
        <f t="shared" si="13"/>
        <v>НЕТ</v>
      </c>
    </row>
    <row r="409" spans="1:6">
      <c r="A409" t="str">
        <f t="shared" si="12"/>
        <v/>
      </c>
      <c r="B409" s="242"/>
      <c r="C409" s="242"/>
      <c r="D409" s="242"/>
      <c r="E409" s="242"/>
      <c r="F409" t="str">
        <f t="shared" si="13"/>
        <v>НЕТ</v>
      </c>
    </row>
    <row r="410" spans="1:6">
      <c r="A410" t="str">
        <f t="shared" si="12"/>
        <v/>
      </c>
      <c r="B410" s="242"/>
      <c r="C410" s="242"/>
      <c r="D410" s="242"/>
      <c r="E410" s="242"/>
      <c r="F410" t="str">
        <f t="shared" si="13"/>
        <v>НЕТ</v>
      </c>
    </row>
    <row r="411" spans="1:6">
      <c r="A411" t="str">
        <f t="shared" si="12"/>
        <v/>
      </c>
      <c r="B411" s="242"/>
      <c r="C411" s="242"/>
      <c r="D411" s="242"/>
      <c r="E411" s="242"/>
      <c r="F411" t="str">
        <f t="shared" si="13"/>
        <v>НЕТ</v>
      </c>
    </row>
    <row r="412" spans="1:6">
      <c r="A412" t="str">
        <f t="shared" si="12"/>
        <v/>
      </c>
      <c r="B412" s="242"/>
      <c r="C412" s="242"/>
      <c r="D412" s="242"/>
      <c r="E412" s="242"/>
      <c r="F412" t="str">
        <f t="shared" si="13"/>
        <v>НЕТ</v>
      </c>
    </row>
    <row r="413" spans="1:6">
      <c r="A413" t="str">
        <f t="shared" si="12"/>
        <v/>
      </c>
      <c r="B413" s="242"/>
      <c r="C413" s="242"/>
      <c r="D413" s="242"/>
      <c r="E413" s="242"/>
      <c r="F413" t="str">
        <f t="shared" si="13"/>
        <v>НЕТ</v>
      </c>
    </row>
    <row r="414" spans="1:6">
      <c r="A414" t="str">
        <f t="shared" si="12"/>
        <v/>
      </c>
      <c r="B414" s="242"/>
      <c r="C414" s="242"/>
      <c r="D414" s="242"/>
      <c r="E414" s="242"/>
      <c r="F414" t="str">
        <f t="shared" si="13"/>
        <v>НЕТ</v>
      </c>
    </row>
    <row r="415" spans="1:6">
      <c r="A415" t="str">
        <f t="shared" si="12"/>
        <v/>
      </c>
      <c r="B415" s="242"/>
      <c r="C415" s="242"/>
      <c r="D415" s="242"/>
      <c r="E415" s="242"/>
      <c r="F415" t="str">
        <f t="shared" si="13"/>
        <v>НЕТ</v>
      </c>
    </row>
    <row r="416" spans="1:6">
      <c r="A416" t="str">
        <f t="shared" si="12"/>
        <v/>
      </c>
      <c r="B416" s="242"/>
      <c r="C416" s="242"/>
      <c r="D416" s="242"/>
      <c r="E416" s="242"/>
      <c r="F416" t="str">
        <f t="shared" si="13"/>
        <v>НЕТ</v>
      </c>
    </row>
    <row r="417" spans="1:6">
      <c r="A417" t="str">
        <f t="shared" si="12"/>
        <v/>
      </c>
      <c r="B417" s="242"/>
      <c r="C417" s="242"/>
      <c r="D417" s="242"/>
      <c r="E417" s="242"/>
      <c r="F417" t="str">
        <f t="shared" si="13"/>
        <v>НЕТ</v>
      </c>
    </row>
    <row r="418" spans="1:6">
      <c r="A418" t="str">
        <f t="shared" si="12"/>
        <v/>
      </c>
      <c r="B418" s="242"/>
      <c r="C418" s="242"/>
      <c r="D418" s="242"/>
      <c r="E418" s="242"/>
      <c r="F418" t="str">
        <f t="shared" si="13"/>
        <v>НЕТ</v>
      </c>
    </row>
    <row r="419" spans="1:6">
      <c r="A419" t="str">
        <f t="shared" si="12"/>
        <v/>
      </c>
      <c r="B419" s="242"/>
      <c r="C419" s="242"/>
      <c r="D419" s="242"/>
      <c r="E419" s="242"/>
      <c r="F419" t="str">
        <f t="shared" si="13"/>
        <v>НЕТ</v>
      </c>
    </row>
    <row r="420" spans="1:6">
      <c r="A420" t="str">
        <f t="shared" si="12"/>
        <v/>
      </c>
      <c r="B420" s="242"/>
      <c r="C420" s="242"/>
      <c r="D420" s="242"/>
      <c r="E420" s="242"/>
      <c r="F420" t="str">
        <f t="shared" si="13"/>
        <v>НЕТ</v>
      </c>
    </row>
    <row r="421" spans="1:6">
      <c r="A421" t="str">
        <f t="shared" si="12"/>
        <v/>
      </c>
      <c r="B421" s="242"/>
      <c r="C421" s="242"/>
      <c r="D421" s="242"/>
      <c r="E421" s="242"/>
      <c r="F421" t="str">
        <f t="shared" si="13"/>
        <v>НЕТ</v>
      </c>
    </row>
    <row r="422" spans="1:6">
      <c r="A422" t="str">
        <f t="shared" si="12"/>
        <v/>
      </c>
      <c r="B422" s="242"/>
      <c r="C422" s="242"/>
      <c r="D422" s="242"/>
      <c r="E422" s="242"/>
      <c r="F422" t="str">
        <f t="shared" si="13"/>
        <v>НЕТ</v>
      </c>
    </row>
    <row r="423" spans="1:6">
      <c r="A423" t="str">
        <f t="shared" si="12"/>
        <v/>
      </c>
      <c r="B423" s="242"/>
      <c r="C423" s="242"/>
      <c r="D423" s="242"/>
      <c r="E423" s="242"/>
      <c r="F423" t="str">
        <f t="shared" si="13"/>
        <v>НЕТ</v>
      </c>
    </row>
    <row r="424" spans="1:6">
      <c r="A424" t="str">
        <f t="shared" si="12"/>
        <v/>
      </c>
      <c r="B424" s="242"/>
      <c r="C424" s="242"/>
      <c r="D424" s="242"/>
      <c r="E424" s="242"/>
      <c r="F424" t="str">
        <f t="shared" si="13"/>
        <v>НЕТ</v>
      </c>
    </row>
    <row r="425" spans="1:6">
      <c r="A425" t="str">
        <f t="shared" si="12"/>
        <v/>
      </c>
      <c r="B425" s="242"/>
      <c r="C425" s="242"/>
      <c r="D425" s="242"/>
      <c r="E425" s="242"/>
      <c r="F425" t="str">
        <f t="shared" si="13"/>
        <v>НЕТ</v>
      </c>
    </row>
    <row r="426" spans="1:6">
      <c r="A426" t="str">
        <f t="shared" si="12"/>
        <v/>
      </c>
      <c r="B426" s="242"/>
      <c r="C426" s="242"/>
      <c r="D426" s="242"/>
      <c r="E426" s="242"/>
      <c r="F426" t="str">
        <f t="shared" si="13"/>
        <v>НЕТ</v>
      </c>
    </row>
    <row r="427" spans="1:6">
      <c r="A427" t="str">
        <f t="shared" si="12"/>
        <v/>
      </c>
      <c r="B427" s="242"/>
      <c r="C427" s="242"/>
      <c r="D427" s="242"/>
      <c r="E427" s="242"/>
      <c r="F427" t="str">
        <f t="shared" si="13"/>
        <v>НЕТ</v>
      </c>
    </row>
    <row r="428" spans="1:6">
      <c r="A428" t="str">
        <f t="shared" si="12"/>
        <v/>
      </c>
      <c r="B428" s="242"/>
      <c r="C428" s="242"/>
      <c r="D428" s="242"/>
      <c r="E428" s="242"/>
      <c r="F428" t="str">
        <f t="shared" si="13"/>
        <v>НЕТ</v>
      </c>
    </row>
    <row r="429" spans="1:6">
      <c r="A429" t="str">
        <f t="shared" si="12"/>
        <v/>
      </c>
      <c r="B429" s="242"/>
      <c r="C429" s="242"/>
      <c r="D429" s="242"/>
      <c r="E429" s="242"/>
      <c r="F429" t="str">
        <f t="shared" si="13"/>
        <v>НЕТ</v>
      </c>
    </row>
    <row r="430" spans="1:6">
      <c r="A430" t="str">
        <f t="shared" si="12"/>
        <v/>
      </c>
      <c r="B430" s="242"/>
      <c r="C430" s="242"/>
      <c r="D430" s="242"/>
      <c r="E430" s="242"/>
      <c r="F430" t="str">
        <f t="shared" si="13"/>
        <v>НЕТ</v>
      </c>
    </row>
    <row r="431" spans="1:6">
      <c r="A431" t="str">
        <f t="shared" si="12"/>
        <v/>
      </c>
      <c r="B431" s="242"/>
      <c r="C431" s="242"/>
      <c r="D431" s="242"/>
      <c r="E431" s="242"/>
      <c r="F431" t="str">
        <f t="shared" si="13"/>
        <v>НЕТ</v>
      </c>
    </row>
    <row r="432" spans="1:6">
      <c r="A432" t="str">
        <f t="shared" si="12"/>
        <v/>
      </c>
      <c r="B432" s="242"/>
      <c r="C432" s="242"/>
      <c r="D432" s="242"/>
      <c r="E432" s="242"/>
      <c r="F432" t="str">
        <f t="shared" si="13"/>
        <v>НЕТ</v>
      </c>
    </row>
    <row r="433" spans="1:6">
      <c r="A433" t="str">
        <f t="shared" si="12"/>
        <v/>
      </c>
      <c r="B433" s="242"/>
      <c r="C433" s="242"/>
      <c r="D433" s="242"/>
      <c r="E433" s="242"/>
      <c r="F433" t="str">
        <f t="shared" si="13"/>
        <v>НЕТ</v>
      </c>
    </row>
    <row r="434" spans="1:6">
      <c r="A434" t="str">
        <f t="shared" si="12"/>
        <v/>
      </c>
      <c r="B434" s="242"/>
      <c r="C434" s="242"/>
      <c r="D434" s="242"/>
      <c r="E434" s="242"/>
      <c r="F434" t="str">
        <f t="shared" si="13"/>
        <v>НЕТ</v>
      </c>
    </row>
    <row r="435" spans="1:6">
      <c r="A435" t="str">
        <f t="shared" si="12"/>
        <v/>
      </c>
      <c r="B435" s="242"/>
      <c r="C435" s="242"/>
      <c r="D435" s="242"/>
      <c r="E435" s="242"/>
      <c r="F435" t="str">
        <f t="shared" si="13"/>
        <v>НЕТ</v>
      </c>
    </row>
    <row r="436" spans="1:6">
      <c r="A436" t="str">
        <f t="shared" si="12"/>
        <v/>
      </c>
      <c r="B436" s="242"/>
      <c r="C436" s="242"/>
      <c r="D436" s="242"/>
      <c r="E436" s="242"/>
      <c r="F436" t="str">
        <f t="shared" si="13"/>
        <v>НЕТ</v>
      </c>
    </row>
    <row r="437" spans="1:6">
      <c r="A437" t="str">
        <f t="shared" si="12"/>
        <v/>
      </c>
      <c r="B437" s="242"/>
      <c r="C437" s="242"/>
      <c r="D437" s="242"/>
      <c r="E437" s="242"/>
      <c r="F437" t="str">
        <f t="shared" si="13"/>
        <v>НЕТ</v>
      </c>
    </row>
    <row r="438" spans="1:6">
      <c r="A438" t="str">
        <f t="shared" si="12"/>
        <v/>
      </c>
      <c r="B438" s="242"/>
      <c r="C438" s="242"/>
      <c r="D438" s="242"/>
      <c r="E438" s="242"/>
      <c r="F438" t="str">
        <f t="shared" si="13"/>
        <v>НЕТ</v>
      </c>
    </row>
    <row r="439" spans="1:6">
      <c r="A439" t="str">
        <f t="shared" si="12"/>
        <v/>
      </c>
      <c r="B439" s="242"/>
      <c r="C439" s="242"/>
      <c r="D439" s="242"/>
      <c r="E439" s="242"/>
      <c r="F439" t="str">
        <f t="shared" si="13"/>
        <v>НЕТ</v>
      </c>
    </row>
    <row r="440" spans="1:6">
      <c r="A440" t="str">
        <f t="shared" si="12"/>
        <v/>
      </c>
      <c r="B440" s="242"/>
      <c r="C440" s="242"/>
      <c r="D440" s="242"/>
      <c r="E440" s="242"/>
      <c r="F440" t="str">
        <f t="shared" si="13"/>
        <v>НЕТ</v>
      </c>
    </row>
    <row r="441" spans="1:6">
      <c r="A441" t="str">
        <f t="shared" si="12"/>
        <v/>
      </c>
      <c r="B441" s="242"/>
      <c r="C441" s="242"/>
      <c r="D441" s="242"/>
      <c r="E441" s="242"/>
      <c r="F441" t="str">
        <f t="shared" si="13"/>
        <v>НЕТ</v>
      </c>
    </row>
    <row r="442" spans="1:6">
      <c r="A442" t="str">
        <f t="shared" si="12"/>
        <v/>
      </c>
      <c r="B442" s="242"/>
      <c r="C442" s="242"/>
      <c r="D442" s="242"/>
      <c r="E442" s="242"/>
      <c r="F442" t="str">
        <f t="shared" si="13"/>
        <v>НЕТ</v>
      </c>
    </row>
    <row r="443" spans="1:6">
      <c r="A443" t="str">
        <f t="shared" si="12"/>
        <v/>
      </c>
      <c r="B443" s="242"/>
      <c r="C443" s="242"/>
      <c r="D443" s="242"/>
      <c r="E443" s="242"/>
      <c r="F443" t="str">
        <f t="shared" si="13"/>
        <v>НЕТ</v>
      </c>
    </row>
    <row r="444" spans="1:6">
      <c r="A444" t="str">
        <f t="shared" si="12"/>
        <v/>
      </c>
      <c r="B444" s="242"/>
      <c r="C444" s="242"/>
      <c r="D444" s="242"/>
      <c r="E444" s="242"/>
      <c r="F444" t="str">
        <f t="shared" si="13"/>
        <v>НЕТ</v>
      </c>
    </row>
    <row r="445" spans="1:6">
      <c r="A445" t="str">
        <f t="shared" si="12"/>
        <v/>
      </c>
      <c r="B445" s="242"/>
      <c r="C445" s="242"/>
      <c r="D445" s="242"/>
      <c r="E445" s="242"/>
      <c r="F445" t="str">
        <f t="shared" si="13"/>
        <v>НЕТ</v>
      </c>
    </row>
    <row r="446" spans="1:6">
      <c r="A446" t="str">
        <f t="shared" si="12"/>
        <v/>
      </c>
      <c r="B446" s="242"/>
      <c r="C446" s="242"/>
      <c r="D446" s="242"/>
      <c r="E446" s="242"/>
      <c r="F446" t="str">
        <f t="shared" si="13"/>
        <v>НЕТ</v>
      </c>
    </row>
    <row r="447" spans="1:6">
      <c r="A447" t="str">
        <f t="shared" si="12"/>
        <v/>
      </c>
      <c r="B447" s="242"/>
      <c r="C447" s="242"/>
      <c r="D447" s="242"/>
      <c r="E447" s="242"/>
      <c r="F447" t="str">
        <f t="shared" si="13"/>
        <v>НЕТ</v>
      </c>
    </row>
    <row r="448" spans="1:6">
      <c r="A448" t="str">
        <f t="shared" si="12"/>
        <v/>
      </c>
      <c r="B448" s="242"/>
      <c r="C448" s="242"/>
      <c r="D448" s="242"/>
      <c r="E448" s="242"/>
      <c r="F448" t="str">
        <f t="shared" si="13"/>
        <v>НЕТ</v>
      </c>
    </row>
    <row r="449" spans="1:6">
      <c r="A449" t="str">
        <f t="shared" si="12"/>
        <v/>
      </c>
      <c r="B449" s="242"/>
      <c r="C449" s="242"/>
      <c r="D449" s="242"/>
      <c r="E449" s="242"/>
      <c r="F449" t="str">
        <f t="shared" si="13"/>
        <v>НЕТ</v>
      </c>
    </row>
    <row r="450" spans="1:6">
      <c r="A450" t="str">
        <f t="shared" si="12"/>
        <v/>
      </c>
      <c r="B450" s="242"/>
      <c r="C450" s="242"/>
      <c r="D450" s="242"/>
      <c r="E450" s="242"/>
      <c r="F450" t="str">
        <f t="shared" si="13"/>
        <v>НЕТ</v>
      </c>
    </row>
    <row r="451" spans="1:6">
      <c r="A451" t="str">
        <f t="shared" ref="A451:A514" si="14">CONCATENATE(C451,B451)</f>
        <v/>
      </c>
      <c r="B451" s="242"/>
      <c r="C451" s="242"/>
      <c r="D451" s="242"/>
      <c r="E451" s="242"/>
      <c r="F451" t="str">
        <f t="shared" ref="F451:F514" si="15">IF(ISBLANK(E451),"НЕТ","ДА")</f>
        <v>НЕТ</v>
      </c>
    </row>
    <row r="452" spans="1:6">
      <c r="A452" t="str">
        <f t="shared" si="14"/>
        <v/>
      </c>
      <c r="B452" s="242"/>
      <c r="C452" s="242"/>
      <c r="D452" s="242"/>
      <c r="E452" s="242"/>
      <c r="F452" t="str">
        <f t="shared" si="15"/>
        <v>НЕТ</v>
      </c>
    </row>
    <row r="453" spans="1:6">
      <c r="A453" t="str">
        <f t="shared" si="14"/>
        <v/>
      </c>
      <c r="B453" s="242"/>
      <c r="C453" s="242"/>
      <c r="D453" s="242"/>
      <c r="E453" s="242"/>
      <c r="F453" t="str">
        <f t="shared" si="15"/>
        <v>НЕТ</v>
      </c>
    </row>
    <row r="454" spans="1:6">
      <c r="A454" t="str">
        <f t="shared" si="14"/>
        <v/>
      </c>
      <c r="B454" s="242"/>
      <c r="C454" s="242"/>
      <c r="D454" s="242"/>
      <c r="E454" s="242"/>
      <c r="F454" t="str">
        <f t="shared" si="15"/>
        <v>НЕТ</v>
      </c>
    </row>
    <row r="455" spans="1:6">
      <c r="A455" t="str">
        <f t="shared" si="14"/>
        <v/>
      </c>
      <c r="B455" s="242"/>
      <c r="C455" s="242"/>
      <c r="D455" s="242"/>
      <c r="E455" s="242"/>
      <c r="F455" t="str">
        <f t="shared" si="15"/>
        <v>НЕТ</v>
      </c>
    </row>
    <row r="456" spans="1:6">
      <c r="A456" t="str">
        <f t="shared" si="14"/>
        <v/>
      </c>
      <c r="B456" s="242"/>
      <c r="C456" s="242"/>
      <c r="D456" s="242"/>
      <c r="E456" s="242"/>
      <c r="F456" t="str">
        <f t="shared" si="15"/>
        <v>НЕТ</v>
      </c>
    </row>
    <row r="457" spans="1:6">
      <c r="A457" t="str">
        <f t="shared" si="14"/>
        <v/>
      </c>
      <c r="B457" s="242"/>
      <c r="C457" s="242"/>
      <c r="D457" s="242"/>
      <c r="E457" s="242"/>
      <c r="F457" t="str">
        <f t="shared" si="15"/>
        <v>НЕТ</v>
      </c>
    </row>
    <row r="458" spans="1:6">
      <c r="A458" t="str">
        <f t="shared" si="14"/>
        <v/>
      </c>
      <c r="B458" s="242"/>
      <c r="C458" s="242"/>
      <c r="D458" s="242"/>
      <c r="E458" s="242"/>
      <c r="F458" t="str">
        <f t="shared" si="15"/>
        <v>НЕТ</v>
      </c>
    </row>
    <row r="459" spans="1:6">
      <c r="A459" t="str">
        <f t="shared" si="14"/>
        <v/>
      </c>
      <c r="B459" s="242"/>
      <c r="C459" s="242"/>
      <c r="D459" s="242"/>
      <c r="E459" s="242"/>
      <c r="F459" t="str">
        <f t="shared" si="15"/>
        <v>НЕТ</v>
      </c>
    </row>
    <row r="460" spans="1:6">
      <c r="A460" t="str">
        <f t="shared" si="14"/>
        <v/>
      </c>
      <c r="B460" s="242"/>
      <c r="C460" s="242"/>
      <c r="D460" s="242"/>
      <c r="E460" s="242"/>
      <c r="F460" t="str">
        <f t="shared" si="15"/>
        <v>НЕТ</v>
      </c>
    </row>
    <row r="461" spans="1:6">
      <c r="A461" t="str">
        <f t="shared" si="14"/>
        <v/>
      </c>
      <c r="B461" s="242"/>
      <c r="C461" s="242"/>
      <c r="D461" s="242"/>
      <c r="E461" s="242"/>
      <c r="F461" t="str">
        <f t="shared" si="15"/>
        <v>НЕТ</v>
      </c>
    </row>
    <row r="462" spans="1:6">
      <c r="A462" t="str">
        <f t="shared" si="14"/>
        <v/>
      </c>
      <c r="B462" s="242"/>
      <c r="C462" s="242"/>
      <c r="D462" s="242"/>
      <c r="E462" s="242"/>
      <c r="F462" t="str">
        <f t="shared" si="15"/>
        <v>НЕТ</v>
      </c>
    </row>
    <row r="463" spans="1:6">
      <c r="A463" t="str">
        <f t="shared" si="14"/>
        <v/>
      </c>
      <c r="B463" s="242"/>
      <c r="C463" s="242"/>
      <c r="D463" s="242"/>
      <c r="E463" s="242"/>
      <c r="F463" t="str">
        <f t="shared" si="15"/>
        <v>НЕТ</v>
      </c>
    </row>
    <row r="464" spans="1:6">
      <c r="A464" t="str">
        <f t="shared" si="14"/>
        <v/>
      </c>
      <c r="B464" s="242"/>
      <c r="C464" s="242"/>
      <c r="D464" s="242"/>
      <c r="E464" s="242"/>
      <c r="F464" t="str">
        <f t="shared" si="15"/>
        <v>НЕТ</v>
      </c>
    </row>
    <row r="465" spans="1:6">
      <c r="A465" t="str">
        <f t="shared" si="14"/>
        <v/>
      </c>
      <c r="B465" s="242"/>
      <c r="C465" s="242"/>
      <c r="D465" s="242"/>
      <c r="E465" s="242"/>
      <c r="F465" t="str">
        <f t="shared" si="15"/>
        <v>НЕТ</v>
      </c>
    </row>
    <row r="466" spans="1:6">
      <c r="A466" t="str">
        <f t="shared" si="14"/>
        <v/>
      </c>
      <c r="B466" s="242"/>
      <c r="C466" s="242"/>
      <c r="D466" s="242"/>
      <c r="E466" s="242"/>
      <c r="F466" t="str">
        <f t="shared" si="15"/>
        <v>НЕТ</v>
      </c>
    </row>
    <row r="467" spans="1:6">
      <c r="A467" t="str">
        <f t="shared" si="14"/>
        <v/>
      </c>
      <c r="B467" s="242"/>
      <c r="C467" s="242"/>
      <c r="D467" s="242"/>
      <c r="E467" s="242"/>
      <c r="F467" t="str">
        <f t="shared" si="15"/>
        <v>НЕТ</v>
      </c>
    </row>
    <row r="468" spans="1:6">
      <c r="A468" t="str">
        <f t="shared" si="14"/>
        <v/>
      </c>
      <c r="B468" s="242"/>
      <c r="C468" s="242"/>
      <c r="D468" s="242"/>
      <c r="E468" s="242"/>
      <c r="F468" t="str">
        <f t="shared" si="15"/>
        <v>НЕТ</v>
      </c>
    </row>
    <row r="469" spans="1:6">
      <c r="A469" t="str">
        <f t="shared" si="14"/>
        <v/>
      </c>
      <c r="B469" s="242"/>
      <c r="C469" s="242"/>
      <c r="D469" s="242"/>
      <c r="E469" s="242"/>
      <c r="F469" t="str">
        <f t="shared" si="15"/>
        <v>НЕТ</v>
      </c>
    </row>
    <row r="470" spans="1:6">
      <c r="A470" t="str">
        <f t="shared" si="14"/>
        <v/>
      </c>
      <c r="B470" s="242"/>
      <c r="C470" s="242"/>
      <c r="D470" s="242"/>
      <c r="E470" s="242"/>
      <c r="F470" t="str">
        <f t="shared" si="15"/>
        <v>НЕТ</v>
      </c>
    </row>
    <row r="471" spans="1:6">
      <c r="A471" t="str">
        <f t="shared" si="14"/>
        <v/>
      </c>
      <c r="B471" s="242"/>
      <c r="C471" s="242"/>
      <c r="D471" s="242"/>
      <c r="E471" s="242"/>
      <c r="F471" t="str">
        <f t="shared" si="15"/>
        <v>НЕТ</v>
      </c>
    </row>
    <row r="472" spans="1:6">
      <c r="A472" t="str">
        <f t="shared" si="14"/>
        <v/>
      </c>
      <c r="B472" s="242"/>
      <c r="C472" s="242"/>
      <c r="D472" s="242"/>
      <c r="E472" s="242"/>
      <c r="F472" t="str">
        <f t="shared" si="15"/>
        <v>НЕТ</v>
      </c>
    </row>
    <row r="473" spans="1:6">
      <c r="A473" t="str">
        <f t="shared" si="14"/>
        <v/>
      </c>
      <c r="B473" s="242"/>
      <c r="C473" s="242"/>
      <c r="D473" s="242"/>
      <c r="E473" s="242"/>
      <c r="F473" t="str">
        <f t="shared" si="15"/>
        <v>НЕТ</v>
      </c>
    </row>
    <row r="474" spans="1:6">
      <c r="A474" t="str">
        <f t="shared" si="14"/>
        <v/>
      </c>
      <c r="B474" s="242"/>
      <c r="C474" s="242"/>
      <c r="D474" s="242"/>
      <c r="E474" s="242"/>
      <c r="F474" t="str">
        <f t="shared" si="15"/>
        <v>НЕТ</v>
      </c>
    </row>
    <row r="475" spans="1:6">
      <c r="A475" t="str">
        <f t="shared" si="14"/>
        <v/>
      </c>
      <c r="B475" s="242"/>
      <c r="C475" s="242"/>
      <c r="D475" s="242"/>
      <c r="E475" s="242"/>
      <c r="F475" t="str">
        <f t="shared" si="15"/>
        <v>НЕТ</v>
      </c>
    </row>
    <row r="476" spans="1:6">
      <c r="A476" t="str">
        <f t="shared" si="14"/>
        <v/>
      </c>
      <c r="B476" s="242"/>
      <c r="C476" s="242"/>
      <c r="D476" s="242"/>
      <c r="E476" s="242"/>
      <c r="F476" t="str">
        <f t="shared" si="15"/>
        <v>НЕТ</v>
      </c>
    </row>
    <row r="477" spans="1:6">
      <c r="A477" t="str">
        <f t="shared" si="14"/>
        <v/>
      </c>
      <c r="B477" s="242"/>
      <c r="C477" s="242"/>
      <c r="D477" s="242"/>
      <c r="E477" s="242"/>
      <c r="F477" t="str">
        <f t="shared" si="15"/>
        <v>НЕТ</v>
      </c>
    </row>
    <row r="478" spans="1:6">
      <c r="A478" t="str">
        <f t="shared" si="14"/>
        <v/>
      </c>
      <c r="B478" s="242"/>
      <c r="C478" s="242"/>
      <c r="D478" s="242"/>
      <c r="E478" s="242"/>
      <c r="F478" t="str">
        <f t="shared" si="15"/>
        <v>НЕТ</v>
      </c>
    </row>
    <row r="479" spans="1:6">
      <c r="A479" t="str">
        <f t="shared" si="14"/>
        <v/>
      </c>
      <c r="B479" s="242"/>
      <c r="C479" s="242"/>
      <c r="D479" s="242"/>
      <c r="E479" s="242"/>
      <c r="F479" t="str">
        <f t="shared" si="15"/>
        <v>НЕТ</v>
      </c>
    </row>
    <row r="480" spans="1:6">
      <c r="A480" t="str">
        <f t="shared" si="14"/>
        <v/>
      </c>
      <c r="B480" s="242"/>
      <c r="C480" s="242"/>
      <c r="D480" s="242"/>
      <c r="E480" s="242"/>
      <c r="F480" t="str">
        <f t="shared" si="15"/>
        <v>НЕТ</v>
      </c>
    </row>
    <row r="481" spans="1:6">
      <c r="A481" t="str">
        <f t="shared" si="14"/>
        <v/>
      </c>
      <c r="B481" s="242"/>
      <c r="C481" s="242"/>
      <c r="D481" s="242"/>
      <c r="E481" s="242"/>
      <c r="F481" t="str">
        <f t="shared" si="15"/>
        <v>НЕТ</v>
      </c>
    </row>
    <row r="482" spans="1:6">
      <c r="A482" t="str">
        <f t="shared" si="14"/>
        <v/>
      </c>
      <c r="B482" s="242"/>
      <c r="C482" s="242"/>
      <c r="D482" s="242"/>
      <c r="E482" s="242"/>
      <c r="F482" t="str">
        <f t="shared" si="15"/>
        <v>НЕТ</v>
      </c>
    </row>
    <row r="483" spans="1:6">
      <c r="A483" t="str">
        <f t="shared" si="14"/>
        <v/>
      </c>
      <c r="B483" s="242"/>
      <c r="C483" s="242"/>
      <c r="D483" s="242"/>
      <c r="E483" s="242"/>
      <c r="F483" t="str">
        <f t="shared" si="15"/>
        <v>НЕТ</v>
      </c>
    </row>
    <row r="484" spans="1:6">
      <c r="A484" t="str">
        <f t="shared" si="14"/>
        <v/>
      </c>
      <c r="B484" s="242"/>
      <c r="C484" s="242"/>
      <c r="D484" s="242"/>
      <c r="E484" s="242"/>
      <c r="F484" t="str">
        <f t="shared" si="15"/>
        <v>НЕТ</v>
      </c>
    </row>
    <row r="485" spans="1:6">
      <c r="A485" t="str">
        <f t="shared" si="14"/>
        <v/>
      </c>
      <c r="B485" s="242"/>
      <c r="C485" s="242"/>
      <c r="D485" s="242"/>
      <c r="E485" s="242"/>
      <c r="F485" t="str">
        <f t="shared" si="15"/>
        <v>НЕТ</v>
      </c>
    </row>
    <row r="486" spans="1:6">
      <c r="A486" t="str">
        <f t="shared" si="14"/>
        <v/>
      </c>
      <c r="B486" s="242"/>
      <c r="C486" s="242"/>
      <c r="D486" s="242"/>
      <c r="E486" s="242"/>
      <c r="F486" t="str">
        <f t="shared" si="15"/>
        <v>НЕТ</v>
      </c>
    </row>
    <row r="487" spans="1:6">
      <c r="A487" t="str">
        <f t="shared" si="14"/>
        <v/>
      </c>
      <c r="B487" s="242"/>
      <c r="C487" s="242"/>
      <c r="D487" s="242"/>
      <c r="E487" s="242"/>
      <c r="F487" t="str">
        <f t="shared" si="15"/>
        <v>НЕТ</v>
      </c>
    </row>
    <row r="488" spans="1:6">
      <c r="A488" t="str">
        <f t="shared" si="14"/>
        <v/>
      </c>
      <c r="B488" s="242"/>
      <c r="C488" s="242"/>
      <c r="D488" s="242"/>
      <c r="E488" s="242"/>
      <c r="F488" t="str">
        <f t="shared" si="15"/>
        <v>НЕТ</v>
      </c>
    </row>
    <row r="489" spans="1:6">
      <c r="A489" t="str">
        <f t="shared" si="14"/>
        <v/>
      </c>
      <c r="B489" s="242"/>
      <c r="C489" s="242"/>
      <c r="D489" s="242"/>
      <c r="E489" s="242"/>
      <c r="F489" t="str">
        <f t="shared" si="15"/>
        <v>НЕТ</v>
      </c>
    </row>
    <row r="490" spans="1:6">
      <c r="A490" t="str">
        <f t="shared" si="14"/>
        <v/>
      </c>
      <c r="B490" s="242"/>
      <c r="C490" s="242"/>
      <c r="D490" s="242"/>
      <c r="E490" s="242"/>
      <c r="F490" t="str">
        <f t="shared" si="15"/>
        <v>НЕТ</v>
      </c>
    </row>
    <row r="491" spans="1:6">
      <c r="A491" t="str">
        <f t="shared" si="14"/>
        <v/>
      </c>
      <c r="B491" s="242"/>
      <c r="C491" s="242"/>
      <c r="D491" s="242"/>
      <c r="E491" s="242"/>
      <c r="F491" t="str">
        <f t="shared" si="15"/>
        <v>НЕТ</v>
      </c>
    </row>
    <row r="492" spans="1:6">
      <c r="A492" t="str">
        <f t="shared" si="14"/>
        <v/>
      </c>
      <c r="B492" s="242"/>
      <c r="C492" s="242"/>
      <c r="D492" s="242"/>
      <c r="E492" s="242"/>
      <c r="F492" t="str">
        <f t="shared" si="15"/>
        <v>НЕТ</v>
      </c>
    </row>
    <row r="493" spans="1:6">
      <c r="A493" t="str">
        <f t="shared" si="14"/>
        <v/>
      </c>
      <c r="B493" s="242"/>
      <c r="C493" s="242"/>
      <c r="D493" s="242"/>
      <c r="E493" s="242"/>
      <c r="F493" t="str">
        <f t="shared" si="15"/>
        <v>НЕТ</v>
      </c>
    </row>
    <row r="494" spans="1:6">
      <c r="A494" t="str">
        <f t="shared" si="14"/>
        <v/>
      </c>
      <c r="B494" s="242"/>
      <c r="C494" s="242"/>
      <c r="D494" s="242"/>
      <c r="E494" s="242"/>
      <c r="F494" t="str">
        <f t="shared" si="15"/>
        <v>НЕТ</v>
      </c>
    </row>
    <row r="495" spans="1:6">
      <c r="A495" t="str">
        <f t="shared" si="14"/>
        <v/>
      </c>
      <c r="B495" s="242"/>
      <c r="C495" s="242"/>
      <c r="D495" s="242"/>
      <c r="E495" s="242"/>
      <c r="F495" t="str">
        <f t="shared" si="15"/>
        <v>НЕТ</v>
      </c>
    </row>
    <row r="496" spans="1:6">
      <c r="A496" t="str">
        <f t="shared" si="14"/>
        <v/>
      </c>
      <c r="B496" s="242"/>
      <c r="C496" s="242"/>
      <c r="D496" s="242"/>
      <c r="E496" s="242"/>
      <c r="F496" t="str">
        <f t="shared" si="15"/>
        <v>НЕТ</v>
      </c>
    </row>
    <row r="497" spans="1:6">
      <c r="A497" t="str">
        <f t="shared" si="14"/>
        <v/>
      </c>
      <c r="B497" s="242"/>
      <c r="C497" s="242"/>
      <c r="D497" s="242"/>
      <c r="E497" s="242"/>
      <c r="F497" t="str">
        <f t="shared" si="15"/>
        <v>НЕТ</v>
      </c>
    </row>
    <row r="498" spans="1:6">
      <c r="A498" t="str">
        <f t="shared" si="14"/>
        <v/>
      </c>
      <c r="B498" s="242"/>
      <c r="C498" s="242"/>
      <c r="D498" s="242"/>
      <c r="E498" s="242"/>
      <c r="F498" t="str">
        <f t="shared" si="15"/>
        <v>НЕТ</v>
      </c>
    </row>
    <row r="499" spans="1:6">
      <c r="A499" t="str">
        <f t="shared" si="14"/>
        <v/>
      </c>
      <c r="B499" s="242"/>
      <c r="C499" s="242"/>
      <c r="D499" s="242"/>
      <c r="E499" s="242"/>
      <c r="F499" t="str">
        <f t="shared" si="15"/>
        <v>НЕТ</v>
      </c>
    </row>
    <row r="500" spans="1:6">
      <c r="A500" t="str">
        <f t="shared" si="14"/>
        <v/>
      </c>
      <c r="B500" s="242"/>
      <c r="C500" s="242"/>
      <c r="D500" s="242"/>
      <c r="E500" s="242"/>
      <c r="F500" t="str">
        <f t="shared" si="15"/>
        <v>НЕТ</v>
      </c>
    </row>
    <row r="501" spans="1:6">
      <c r="A501" t="str">
        <f t="shared" si="14"/>
        <v/>
      </c>
      <c r="B501" s="242"/>
      <c r="C501" s="242"/>
      <c r="D501" s="242"/>
      <c r="E501" s="242"/>
      <c r="F501" t="str">
        <f t="shared" si="15"/>
        <v>НЕТ</v>
      </c>
    </row>
    <row r="502" spans="1:6">
      <c r="A502" t="str">
        <f t="shared" si="14"/>
        <v/>
      </c>
      <c r="B502" s="242"/>
      <c r="C502" s="242"/>
      <c r="D502" s="242"/>
      <c r="E502" s="242"/>
      <c r="F502" t="str">
        <f t="shared" si="15"/>
        <v>НЕТ</v>
      </c>
    </row>
    <row r="503" spans="1:6">
      <c r="A503" t="str">
        <f t="shared" si="14"/>
        <v/>
      </c>
      <c r="B503" s="242"/>
      <c r="C503" s="242"/>
      <c r="D503" s="242"/>
      <c r="E503" s="242"/>
      <c r="F503" t="str">
        <f t="shared" si="15"/>
        <v>НЕТ</v>
      </c>
    </row>
    <row r="504" spans="1:6">
      <c r="A504" t="str">
        <f t="shared" si="14"/>
        <v/>
      </c>
      <c r="B504" s="242"/>
      <c r="C504" s="242"/>
      <c r="D504" s="242"/>
      <c r="E504" s="242"/>
      <c r="F504" t="str">
        <f t="shared" si="15"/>
        <v>НЕТ</v>
      </c>
    </row>
    <row r="505" spans="1:6">
      <c r="A505" t="str">
        <f t="shared" si="14"/>
        <v/>
      </c>
      <c r="B505" s="242"/>
      <c r="C505" s="242"/>
      <c r="D505" s="242"/>
      <c r="E505" s="242"/>
      <c r="F505" t="str">
        <f t="shared" si="15"/>
        <v>НЕТ</v>
      </c>
    </row>
    <row r="506" spans="1:6">
      <c r="A506" t="str">
        <f t="shared" si="14"/>
        <v/>
      </c>
      <c r="B506" s="242"/>
      <c r="C506" s="242"/>
      <c r="D506" s="242"/>
      <c r="E506" s="242"/>
      <c r="F506" t="str">
        <f t="shared" si="15"/>
        <v>НЕТ</v>
      </c>
    </row>
    <row r="507" spans="1:6">
      <c r="A507" t="str">
        <f t="shared" si="14"/>
        <v/>
      </c>
      <c r="B507" s="242"/>
      <c r="C507" s="242"/>
      <c r="D507" s="242"/>
      <c r="E507" s="242"/>
      <c r="F507" t="str">
        <f t="shared" si="15"/>
        <v>НЕТ</v>
      </c>
    </row>
    <row r="508" spans="1:6">
      <c r="A508" t="str">
        <f t="shared" si="14"/>
        <v/>
      </c>
      <c r="B508" s="242"/>
      <c r="C508" s="242"/>
      <c r="D508" s="242"/>
      <c r="E508" s="242"/>
      <c r="F508" t="str">
        <f t="shared" si="15"/>
        <v>НЕТ</v>
      </c>
    </row>
    <row r="509" spans="1:6">
      <c r="A509" t="str">
        <f t="shared" si="14"/>
        <v/>
      </c>
      <c r="B509" s="242"/>
      <c r="C509" s="242"/>
      <c r="D509" s="242"/>
      <c r="E509" s="242"/>
      <c r="F509" t="str">
        <f t="shared" si="15"/>
        <v>НЕТ</v>
      </c>
    </row>
    <row r="510" spans="1:6">
      <c r="A510" t="str">
        <f t="shared" si="14"/>
        <v/>
      </c>
      <c r="B510" s="242"/>
      <c r="C510" s="242"/>
      <c r="D510" s="242"/>
      <c r="E510" s="242"/>
      <c r="F510" t="str">
        <f t="shared" si="15"/>
        <v>НЕТ</v>
      </c>
    </row>
    <row r="511" spans="1:6">
      <c r="A511" t="str">
        <f t="shared" si="14"/>
        <v/>
      </c>
      <c r="B511" s="242"/>
      <c r="C511" s="242"/>
      <c r="D511" s="242"/>
      <c r="E511" s="242"/>
      <c r="F511" t="str">
        <f t="shared" si="15"/>
        <v>НЕТ</v>
      </c>
    </row>
    <row r="512" spans="1:6">
      <c r="A512" t="str">
        <f t="shared" si="14"/>
        <v/>
      </c>
      <c r="B512" s="242"/>
      <c r="C512" s="242"/>
      <c r="D512" s="242"/>
      <c r="E512" s="242"/>
      <c r="F512" t="str">
        <f t="shared" si="15"/>
        <v>НЕТ</v>
      </c>
    </row>
    <row r="513" spans="1:6">
      <c r="A513" t="str">
        <f t="shared" si="14"/>
        <v/>
      </c>
      <c r="B513" s="242"/>
      <c r="C513" s="242"/>
      <c r="D513" s="242"/>
      <c r="E513" s="242"/>
      <c r="F513" t="str">
        <f t="shared" si="15"/>
        <v>НЕТ</v>
      </c>
    </row>
    <row r="514" spans="1:6">
      <c r="A514" t="str">
        <f t="shared" si="14"/>
        <v/>
      </c>
      <c r="B514" s="242"/>
      <c r="C514" s="242"/>
      <c r="D514" s="242"/>
      <c r="E514" s="242"/>
      <c r="F514" t="str">
        <f t="shared" si="15"/>
        <v>НЕТ</v>
      </c>
    </row>
    <row r="515" spans="1:6">
      <c r="A515" t="str">
        <f t="shared" ref="A515:A578" si="16">CONCATENATE(C515,B515)</f>
        <v/>
      </c>
      <c r="B515" s="242"/>
      <c r="C515" s="242"/>
      <c r="D515" s="242"/>
      <c r="E515" s="242"/>
      <c r="F515" t="str">
        <f t="shared" ref="F515:F578" si="17">IF(ISBLANK(E515),"НЕТ","ДА")</f>
        <v>НЕТ</v>
      </c>
    </row>
    <row r="516" spans="1:6">
      <c r="A516" t="str">
        <f t="shared" si="16"/>
        <v/>
      </c>
      <c r="B516" s="242"/>
      <c r="C516" s="242"/>
      <c r="D516" s="242"/>
      <c r="E516" s="242"/>
      <c r="F516" t="str">
        <f t="shared" si="17"/>
        <v>НЕТ</v>
      </c>
    </row>
    <row r="517" spans="1:6">
      <c r="A517" t="str">
        <f t="shared" si="16"/>
        <v/>
      </c>
      <c r="B517" s="242"/>
      <c r="C517" s="242"/>
      <c r="D517" s="242"/>
      <c r="E517" s="242"/>
      <c r="F517" t="str">
        <f t="shared" si="17"/>
        <v>НЕТ</v>
      </c>
    </row>
    <row r="518" spans="1:6">
      <c r="A518" t="str">
        <f t="shared" si="16"/>
        <v/>
      </c>
      <c r="B518" s="242"/>
      <c r="C518" s="242"/>
      <c r="D518" s="242"/>
      <c r="E518" s="242"/>
      <c r="F518" t="str">
        <f t="shared" si="17"/>
        <v>НЕТ</v>
      </c>
    </row>
    <row r="519" spans="1:6">
      <c r="A519" t="str">
        <f t="shared" si="16"/>
        <v/>
      </c>
      <c r="B519" s="242"/>
      <c r="C519" s="242"/>
      <c r="D519" s="242"/>
      <c r="E519" s="242"/>
      <c r="F519" t="str">
        <f t="shared" si="17"/>
        <v>НЕТ</v>
      </c>
    </row>
    <row r="520" spans="1:6">
      <c r="A520" t="str">
        <f t="shared" si="16"/>
        <v/>
      </c>
      <c r="B520" s="242"/>
      <c r="C520" s="242"/>
      <c r="D520" s="242"/>
      <c r="E520" s="242"/>
      <c r="F520" t="str">
        <f t="shared" si="17"/>
        <v>НЕТ</v>
      </c>
    </row>
    <row r="521" spans="1:6">
      <c r="A521" t="str">
        <f t="shared" si="16"/>
        <v/>
      </c>
      <c r="B521" s="242"/>
      <c r="C521" s="242"/>
      <c r="D521" s="242"/>
      <c r="E521" s="242"/>
      <c r="F521" t="str">
        <f t="shared" si="17"/>
        <v>НЕТ</v>
      </c>
    </row>
    <row r="522" spans="1:6">
      <c r="A522" t="str">
        <f t="shared" si="16"/>
        <v/>
      </c>
      <c r="B522" s="242"/>
      <c r="C522" s="242"/>
      <c r="D522" s="242"/>
      <c r="E522" s="242"/>
      <c r="F522" t="str">
        <f t="shared" si="17"/>
        <v>НЕТ</v>
      </c>
    </row>
    <row r="523" spans="1:6">
      <c r="A523" t="str">
        <f t="shared" si="16"/>
        <v/>
      </c>
      <c r="B523" s="242"/>
      <c r="C523" s="242"/>
      <c r="D523" s="242"/>
      <c r="E523" s="242"/>
      <c r="F523" t="str">
        <f t="shared" si="17"/>
        <v>НЕТ</v>
      </c>
    </row>
    <row r="524" spans="1:6">
      <c r="A524" t="str">
        <f t="shared" si="16"/>
        <v/>
      </c>
      <c r="B524" s="242"/>
      <c r="C524" s="242"/>
      <c r="D524" s="242"/>
      <c r="E524" s="242"/>
      <c r="F524" t="str">
        <f t="shared" si="17"/>
        <v>НЕТ</v>
      </c>
    </row>
    <row r="525" spans="1:6">
      <c r="A525" t="str">
        <f t="shared" si="16"/>
        <v/>
      </c>
      <c r="B525" s="242"/>
      <c r="C525" s="242"/>
      <c r="D525" s="242"/>
      <c r="E525" s="242"/>
      <c r="F525" t="str">
        <f t="shared" si="17"/>
        <v>НЕТ</v>
      </c>
    </row>
    <row r="526" spans="1:6">
      <c r="A526" t="str">
        <f t="shared" si="16"/>
        <v/>
      </c>
      <c r="B526" s="242"/>
      <c r="C526" s="242"/>
      <c r="D526" s="242"/>
      <c r="E526" s="242"/>
      <c r="F526" t="str">
        <f t="shared" si="17"/>
        <v>НЕТ</v>
      </c>
    </row>
    <row r="527" spans="1:6">
      <c r="A527" t="str">
        <f t="shared" si="16"/>
        <v/>
      </c>
      <c r="B527" s="242"/>
      <c r="C527" s="242"/>
      <c r="D527" s="242"/>
      <c r="E527" s="242"/>
      <c r="F527" t="str">
        <f t="shared" si="17"/>
        <v>НЕТ</v>
      </c>
    </row>
    <row r="528" spans="1:6">
      <c r="A528" t="str">
        <f t="shared" si="16"/>
        <v/>
      </c>
      <c r="B528" s="242"/>
      <c r="C528" s="242"/>
      <c r="D528" s="242"/>
      <c r="E528" s="242"/>
      <c r="F528" t="str">
        <f t="shared" si="17"/>
        <v>НЕТ</v>
      </c>
    </row>
    <row r="529" spans="1:6">
      <c r="A529" t="str">
        <f t="shared" si="16"/>
        <v/>
      </c>
      <c r="B529" s="242"/>
      <c r="C529" s="242"/>
      <c r="D529" s="242"/>
      <c r="E529" s="242"/>
      <c r="F529" t="str">
        <f t="shared" si="17"/>
        <v>НЕТ</v>
      </c>
    </row>
    <row r="530" spans="1:6">
      <c r="A530" t="str">
        <f t="shared" si="16"/>
        <v/>
      </c>
      <c r="B530" s="242"/>
      <c r="C530" s="242"/>
      <c r="D530" s="242"/>
      <c r="E530" s="242"/>
      <c r="F530" t="str">
        <f t="shared" si="17"/>
        <v>НЕТ</v>
      </c>
    </row>
    <row r="531" spans="1:6">
      <c r="A531" t="str">
        <f t="shared" si="16"/>
        <v/>
      </c>
      <c r="B531" s="242"/>
      <c r="C531" s="242"/>
      <c r="D531" s="242"/>
      <c r="E531" s="242"/>
      <c r="F531" t="str">
        <f t="shared" si="17"/>
        <v>НЕТ</v>
      </c>
    </row>
    <row r="532" spans="1:6">
      <c r="A532" t="str">
        <f t="shared" si="16"/>
        <v/>
      </c>
      <c r="B532" s="242"/>
      <c r="C532" s="242"/>
      <c r="D532" s="242"/>
      <c r="E532" s="242"/>
      <c r="F532" t="str">
        <f t="shared" si="17"/>
        <v>НЕТ</v>
      </c>
    </row>
    <row r="533" spans="1:6">
      <c r="A533" t="str">
        <f t="shared" si="16"/>
        <v/>
      </c>
      <c r="B533" s="242"/>
      <c r="C533" s="242"/>
      <c r="D533" s="242"/>
      <c r="E533" s="242"/>
      <c r="F533" t="str">
        <f t="shared" si="17"/>
        <v>НЕТ</v>
      </c>
    </row>
    <row r="534" spans="1:6">
      <c r="A534" t="str">
        <f t="shared" si="16"/>
        <v/>
      </c>
      <c r="B534" s="242"/>
      <c r="C534" s="242"/>
      <c r="D534" s="242"/>
      <c r="E534" s="242"/>
      <c r="F534" t="str">
        <f t="shared" si="17"/>
        <v>НЕТ</v>
      </c>
    </row>
    <row r="535" spans="1:6">
      <c r="A535" t="str">
        <f t="shared" si="16"/>
        <v/>
      </c>
      <c r="B535" s="242"/>
      <c r="C535" s="242"/>
      <c r="D535" s="242"/>
      <c r="E535" s="242"/>
      <c r="F535" t="str">
        <f t="shared" si="17"/>
        <v>НЕТ</v>
      </c>
    </row>
    <row r="536" spans="1:6">
      <c r="A536" t="str">
        <f t="shared" si="16"/>
        <v/>
      </c>
      <c r="B536" s="242"/>
      <c r="C536" s="242"/>
      <c r="D536" s="242"/>
      <c r="E536" s="242"/>
      <c r="F536" t="str">
        <f t="shared" si="17"/>
        <v>НЕТ</v>
      </c>
    </row>
    <row r="537" spans="1:6">
      <c r="A537" t="str">
        <f t="shared" si="16"/>
        <v/>
      </c>
      <c r="B537" s="242"/>
      <c r="C537" s="242"/>
      <c r="D537" s="242"/>
      <c r="E537" s="242"/>
      <c r="F537" t="str">
        <f t="shared" si="17"/>
        <v>НЕТ</v>
      </c>
    </row>
    <row r="538" spans="1:6">
      <c r="A538" t="str">
        <f t="shared" si="16"/>
        <v/>
      </c>
      <c r="B538" s="242"/>
      <c r="C538" s="242"/>
      <c r="D538" s="242"/>
      <c r="E538" s="242"/>
      <c r="F538" t="str">
        <f t="shared" si="17"/>
        <v>НЕТ</v>
      </c>
    </row>
    <row r="539" spans="1:6">
      <c r="A539" t="str">
        <f t="shared" si="16"/>
        <v/>
      </c>
      <c r="B539" s="242"/>
      <c r="C539" s="242"/>
      <c r="D539" s="242"/>
      <c r="E539" s="242"/>
      <c r="F539" t="str">
        <f t="shared" si="17"/>
        <v>НЕТ</v>
      </c>
    </row>
    <row r="540" spans="1:6">
      <c r="A540" t="str">
        <f t="shared" si="16"/>
        <v/>
      </c>
      <c r="B540" s="242"/>
      <c r="C540" s="242"/>
      <c r="D540" s="242"/>
      <c r="E540" s="242"/>
      <c r="F540" t="str">
        <f t="shared" si="17"/>
        <v>НЕТ</v>
      </c>
    </row>
    <row r="541" spans="1:6">
      <c r="A541" t="str">
        <f t="shared" si="16"/>
        <v/>
      </c>
      <c r="B541" s="242"/>
      <c r="C541" s="242"/>
      <c r="D541" s="242"/>
      <c r="E541" s="242"/>
      <c r="F541" t="str">
        <f t="shared" si="17"/>
        <v>НЕТ</v>
      </c>
    </row>
    <row r="542" spans="1:6">
      <c r="A542" t="str">
        <f t="shared" si="16"/>
        <v/>
      </c>
      <c r="B542" s="242"/>
      <c r="C542" s="242"/>
      <c r="D542" s="242"/>
      <c r="E542" s="242"/>
      <c r="F542" t="str">
        <f t="shared" si="17"/>
        <v>НЕТ</v>
      </c>
    </row>
    <row r="543" spans="1:6">
      <c r="A543" t="str">
        <f t="shared" si="16"/>
        <v/>
      </c>
      <c r="B543" s="242"/>
      <c r="C543" s="242"/>
      <c r="D543" s="242"/>
      <c r="E543" s="242"/>
      <c r="F543" t="str">
        <f t="shared" si="17"/>
        <v>НЕТ</v>
      </c>
    </row>
    <row r="544" spans="1:6">
      <c r="A544" t="str">
        <f t="shared" si="16"/>
        <v/>
      </c>
      <c r="B544" s="242"/>
      <c r="C544" s="242"/>
      <c r="D544" s="242"/>
      <c r="E544" s="242"/>
      <c r="F544" t="str">
        <f t="shared" si="17"/>
        <v>НЕТ</v>
      </c>
    </row>
    <row r="545" spans="1:6">
      <c r="A545" t="str">
        <f t="shared" si="16"/>
        <v/>
      </c>
      <c r="B545" s="242"/>
      <c r="C545" s="242"/>
      <c r="D545" s="242"/>
      <c r="E545" s="242"/>
      <c r="F545" t="str">
        <f t="shared" si="17"/>
        <v>НЕТ</v>
      </c>
    </row>
    <row r="546" spans="1:6">
      <c r="A546" t="str">
        <f t="shared" si="16"/>
        <v/>
      </c>
      <c r="B546" s="242"/>
      <c r="C546" s="242"/>
      <c r="D546" s="242"/>
      <c r="E546" s="242"/>
      <c r="F546" t="str">
        <f t="shared" si="17"/>
        <v>НЕТ</v>
      </c>
    </row>
    <row r="547" spans="1:6">
      <c r="A547" t="str">
        <f t="shared" si="16"/>
        <v/>
      </c>
      <c r="B547" s="242"/>
      <c r="C547" s="242"/>
      <c r="D547" s="242"/>
      <c r="E547" s="242"/>
      <c r="F547" t="str">
        <f t="shared" si="17"/>
        <v>НЕТ</v>
      </c>
    </row>
    <row r="548" spans="1:6">
      <c r="A548" t="str">
        <f t="shared" si="16"/>
        <v/>
      </c>
      <c r="B548" s="242"/>
      <c r="C548" s="242"/>
      <c r="D548" s="242"/>
      <c r="E548" s="242"/>
      <c r="F548" t="str">
        <f t="shared" si="17"/>
        <v>НЕТ</v>
      </c>
    </row>
    <row r="549" spans="1:6">
      <c r="A549" t="str">
        <f t="shared" si="16"/>
        <v/>
      </c>
      <c r="B549" s="242"/>
      <c r="C549" s="242"/>
      <c r="D549" s="242"/>
      <c r="E549" s="242"/>
      <c r="F549" t="str">
        <f t="shared" si="17"/>
        <v>НЕТ</v>
      </c>
    </row>
    <row r="550" spans="1:6">
      <c r="A550" t="str">
        <f t="shared" si="16"/>
        <v/>
      </c>
      <c r="B550" s="242"/>
      <c r="C550" s="242"/>
      <c r="D550" s="242"/>
      <c r="E550" s="242"/>
      <c r="F550" t="str">
        <f t="shared" si="17"/>
        <v>НЕТ</v>
      </c>
    </row>
    <row r="551" spans="1:6">
      <c r="A551" t="str">
        <f t="shared" si="16"/>
        <v/>
      </c>
      <c r="B551" s="242"/>
      <c r="C551" s="242"/>
      <c r="D551" s="242"/>
      <c r="E551" s="242"/>
      <c r="F551" t="str">
        <f t="shared" si="17"/>
        <v>НЕТ</v>
      </c>
    </row>
    <row r="552" spans="1:6">
      <c r="A552" t="str">
        <f t="shared" si="16"/>
        <v/>
      </c>
      <c r="B552" s="242"/>
      <c r="C552" s="242"/>
      <c r="D552" s="242"/>
      <c r="E552" s="242"/>
      <c r="F552" t="str">
        <f t="shared" si="17"/>
        <v>НЕТ</v>
      </c>
    </row>
    <row r="553" spans="1:6">
      <c r="A553" t="str">
        <f t="shared" si="16"/>
        <v/>
      </c>
      <c r="B553" s="242"/>
      <c r="C553" s="242"/>
      <c r="D553" s="242"/>
      <c r="E553" s="242"/>
      <c r="F553" t="str">
        <f t="shared" si="17"/>
        <v>НЕТ</v>
      </c>
    </row>
    <row r="554" spans="1:6">
      <c r="A554" t="str">
        <f t="shared" si="16"/>
        <v/>
      </c>
      <c r="B554" s="242"/>
      <c r="C554" s="242"/>
      <c r="D554" s="242"/>
      <c r="E554" s="242"/>
      <c r="F554" t="str">
        <f t="shared" si="17"/>
        <v>НЕТ</v>
      </c>
    </row>
    <row r="555" spans="1:6">
      <c r="A555" t="str">
        <f t="shared" si="16"/>
        <v/>
      </c>
      <c r="B555" s="242"/>
      <c r="C555" s="242"/>
      <c r="D555" s="242"/>
      <c r="E555" s="242"/>
      <c r="F555" t="str">
        <f t="shared" si="17"/>
        <v>НЕТ</v>
      </c>
    </row>
    <row r="556" spans="1:6">
      <c r="A556" t="str">
        <f t="shared" si="16"/>
        <v/>
      </c>
      <c r="B556" s="242"/>
      <c r="C556" s="242"/>
      <c r="D556" s="242"/>
      <c r="E556" s="242"/>
      <c r="F556" t="str">
        <f t="shared" si="17"/>
        <v>НЕТ</v>
      </c>
    </row>
    <row r="557" spans="1:6">
      <c r="A557" t="str">
        <f t="shared" si="16"/>
        <v/>
      </c>
      <c r="B557" s="242"/>
      <c r="C557" s="242"/>
      <c r="D557" s="242"/>
      <c r="E557" s="242"/>
      <c r="F557" t="str">
        <f t="shared" si="17"/>
        <v>НЕТ</v>
      </c>
    </row>
    <row r="558" spans="1:6">
      <c r="A558" t="str">
        <f t="shared" si="16"/>
        <v/>
      </c>
      <c r="B558" s="242"/>
      <c r="C558" s="242"/>
      <c r="D558" s="242"/>
      <c r="E558" s="242"/>
      <c r="F558" t="str">
        <f t="shared" si="17"/>
        <v>НЕТ</v>
      </c>
    </row>
    <row r="559" spans="1:6">
      <c r="A559" t="str">
        <f t="shared" si="16"/>
        <v/>
      </c>
      <c r="B559" s="242"/>
      <c r="C559" s="242"/>
      <c r="D559" s="242"/>
      <c r="E559" s="242"/>
      <c r="F559" t="str">
        <f t="shared" si="17"/>
        <v>НЕТ</v>
      </c>
    </row>
    <row r="560" spans="1:6">
      <c r="A560" t="str">
        <f t="shared" si="16"/>
        <v/>
      </c>
      <c r="B560" s="242"/>
      <c r="C560" s="242"/>
      <c r="D560" s="242"/>
      <c r="E560" s="242"/>
      <c r="F560" t="str">
        <f t="shared" si="17"/>
        <v>НЕТ</v>
      </c>
    </row>
    <row r="561" spans="1:6">
      <c r="A561" t="str">
        <f t="shared" si="16"/>
        <v/>
      </c>
      <c r="B561" s="242"/>
      <c r="C561" s="242"/>
      <c r="D561" s="242"/>
      <c r="E561" s="242"/>
      <c r="F561" t="str">
        <f t="shared" si="17"/>
        <v>НЕТ</v>
      </c>
    </row>
    <row r="562" spans="1:6">
      <c r="A562" t="str">
        <f t="shared" si="16"/>
        <v/>
      </c>
      <c r="B562" s="242"/>
      <c r="C562" s="242"/>
      <c r="D562" s="242"/>
      <c r="E562" s="242"/>
      <c r="F562" t="str">
        <f t="shared" si="17"/>
        <v>НЕТ</v>
      </c>
    </row>
    <row r="563" spans="1:6">
      <c r="A563" t="str">
        <f t="shared" si="16"/>
        <v/>
      </c>
      <c r="B563" s="242"/>
      <c r="C563" s="242"/>
      <c r="D563" s="242"/>
      <c r="E563" s="242"/>
      <c r="F563" t="str">
        <f t="shared" si="17"/>
        <v>НЕТ</v>
      </c>
    </row>
    <row r="564" spans="1:6">
      <c r="A564" t="str">
        <f t="shared" si="16"/>
        <v/>
      </c>
      <c r="B564" s="242"/>
      <c r="C564" s="242"/>
      <c r="D564" s="242"/>
      <c r="E564" s="242"/>
      <c r="F564" t="str">
        <f t="shared" si="17"/>
        <v>НЕТ</v>
      </c>
    </row>
    <row r="565" spans="1:6">
      <c r="A565" t="str">
        <f t="shared" si="16"/>
        <v/>
      </c>
      <c r="B565" s="242"/>
      <c r="C565" s="242"/>
      <c r="D565" s="242"/>
      <c r="E565" s="242"/>
      <c r="F565" t="str">
        <f t="shared" si="17"/>
        <v>НЕТ</v>
      </c>
    </row>
    <row r="566" spans="1:6">
      <c r="A566" t="str">
        <f t="shared" si="16"/>
        <v/>
      </c>
      <c r="B566" s="242"/>
      <c r="C566" s="242"/>
      <c r="D566" s="242"/>
      <c r="E566" s="242"/>
      <c r="F566" t="str">
        <f t="shared" si="17"/>
        <v>НЕТ</v>
      </c>
    </row>
    <row r="567" spans="1:6">
      <c r="A567" t="str">
        <f t="shared" si="16"/>
        <v/>
      </c>
      <c r="B567" s="242"/>
      <c r="C567" s="242"/>
      <c r="D567" s="242"/>
      <c r="E567" s="242"/>
      <c r="F567" t="str">
        <f t="shared" si="17"/>
        <v>НЕТ</v>
      </c>
    </row>
    <row r="568" spans="1:6">
      <c r="A568" t="str">
        <f t="shared" si="16"/>
        <v/>
      </c>
      <c r="B568" s="242"/>
      <c r="C568" s="242"/>
      <c r="D568" s="242"/>
      <c r="E568" s="242"/>
      <c r="F568" t="str">
        <f t="shared" si="17"/>
        <v>НЕТ</v>
      </c>
    </row>
    <row r="569" spans="1:6">
      <c r="A569" t="str">
        <f t="shared" si="16"/>
        <v/>
      </c>
      <c r="B569" s="242"/>
      <c r="C569" s="242"/>
      <c r="D569" s="242"/>
      <c r="E569" s="242"/>
      <c r="F569" t="str">
        <f t="shared" si="17"/>
        <v>НЕТ</v>
      </c>
    </row>
    <row r="570" spans="1:6">
      <c r="A570" t="str">
        <f t="shared" si="16"/>
        <v/>
      </c>
      <c r="B570" s="242"/>
      <c r="C570" s="242"/>
      <c r="D570" s="242"/>
      <c r="E570" s="242"/>
      <c r="F570" t="str">
        <f t="shared" si="17"/>
        <v>НЕТ</v>
      </c>
    </row>
    <row r="571" spans="1:6">
      <c r="A571" t="str">
        <f t="shared" si="16"/>
        <v/>
      </c>
      <c r="B571" s="242"/>
      <c r="C571" s="242"/>
      <c r="D571" s="242"/>
      <c r="E571" s="242"/>
      <c r="F571" t="str">
        <f t="shared" si="17"/>
        <v>НЕТ</v>
      </c>
    </row>
    <row r="572" spans="1:6">
      <c r="A572" t="str">
        <f t="shared" si="16"/>
        <v/>
      </c>
      <c r="B572" s="242"/>
      <c r="C572" s="242"/>
      <c r="D572" s="242"/>
      <c r="E572" s="242"/>
      <c r="F572" t="str">
        <f t="shared" si="17"/>
        <v>НЕТ</v>
      </c>
    </row>
    <row r="573" spans="1:6">
      <c r="A573" t="str">
        <f t="shared" si="16"/>
        <v/>
      </c>
      <c r="B573" s="242"/>
      <c r="C573" s="242"/>
      <c r="D573" s="242"/>
      <c r="E573" s="242"/>
      <c r="F573" t="str">
        <f t="shared" si="17"/>
        <v>НЕТ</v>
      </c>
    </row>
    <row r="574" spans="1:6">
      <c r="A574" t="str">
        <f t="shared" si="16"/>
        <v/>
      </c>
      <c r="B574" s="242"/>
      <c r="C574" s="242"/>
      <c r="D574" s="242"/>
      <c r="E574" s="242"/>
      <c r="F574" t="str">
        <f t="shared" si="17"/>
        <v>НЕТ</v>
      </c>
    </row>
    <row r="575" spans="1:6">
      <c r="A575" t="str">
        <f t="shared" si="16"/>
        <v/>
      </c>
      <c r="B575" s="242"/>
      <c r="C575" s="242"/>
      <c r="D575" s="242"/>
      <c r="E575" s="242"/>
      <c r="F575" t="str">
        <f t="shared" si="17"/>
        <v>НЕТ</v>
      </c>
    </row>
    <row r="576" spans="1:6">
      <c r="A576" t="str">
        <f t="shared" si="16"/>
        <v/>
      </c>
      <c r="B576" s="242"/>
      <c r="C576" s="242"/>
      <c r="D576" s="242"/>
      <c r="E576" s="242"/>
      <c r="F576" t="str">
        <f t="shared" si="17"/>
        <v>НЕТ</v>
      </c>
    </row>
    <row r="577" spans="1:6">
      <c r="A577" t="str">
        <f t="shared" si="16"/>
        <v/>
      </c>
      <c r="B577" s="242"/>
      <c r="C577" s="242"/>
      <c r="D577" s="242"/>
      <c r="E577" s="242"/>
      <c r="F577" t="str">
        <f t="shared" si="17"/>
        <v>НЕТ</v>
      </c>
    </row>
    <row r="578" spans="1:6">
      <c r="A578" t="str">
        <f t="shared" si="16"/>
        <v/>
      </c>
      <c r="B578" s="242"/>
      <c r="C578" s="242"/>
      <c r="D578" s="242"/>
      <c r="E578" s="242"/>
      <c r="F578" t="str">
        <f t="shared" si="17"/>
        <v>НЕТ</v>
      </c>
    </row>
    <row r="579" spans="1:6">
      <c r="A579" t="str">
        <f t="shared" ref="A579:A642" si="18">CONCATENATE(C579,B579)</f>
        <v/>
      </c>
      <c r="B579" s="242"/>
      <c r="C579" s="242"/>
      <c r="D579" s="242"/>
      <c r="E579" s="242"/>
      <c r="F579" t="str">
        <f t="shared" ref="F579:F642" si="19">IF(ISBLANK(E579),"НЕТ","ДА")</f>
        <v>НЕТ</v>
      </c>
    </row>
    <row r="580" spans="1:6">
      <c r="A580" t="str">
        <f t="shared" si="18"/>
        <v/>
      </c>
      <c r="B580" s="242"/>
      <c r="C580" s="242"/>
      <c r="D580" s="242"/>
      <c r="E580" s="242"/>
      <c r="F580" t="str">
        <f t="shared" si="19"/>
        <v>НЕТ</v>
      </c>
    </row>
    <row r="581" spans="1:6">
      <c r="A581" t="str">
        <f t="shared" si="18"/>
        <v/>
      </c>
      <c r="B581" s="242"/>
      <c r="C581" s="242"/>
      <c r="D581" s="242"/>
      <c r="E581" s="242"/>
      <c r="F581" t="str">
        <f t="shared" si="19"/>
        <v>НЕТ</v>
      </c>
    </row>
    <row r="582" spans="1:6">
      <c r="A582" t="str">
        <f t="shared" si="18"/>
        <v/>
      </c>
      <c r="B582" s="242"/>
      <c r="C582" s="242"/>
      <c r="D582" s="242"/>
      <c r="E582" s="242"/>
      <c r="F582" t="str">
        <f t="shared" si="19"/>
        <v>НЕТ</v>
      </c>
    </row>
    <row r="583" spans="1:6">
      <c r="A583" t="str">
        <f t="shared" si="18"/>
        <v/>
      </c>
      <c r="B583" s="242"/>
      <c r="C583" s="242"/>
      <c r="D583" s="242"/>
      <c r="E583" s="242"/>
      <c r="F583" t="str">
        <f t="shared" si="19"/>
        <v>НЕТ</v>
      </c>
    </row>
    <row r="584" spans="1:6">
      <c r="A584" t="str">
        <f t="shared" si="18"/>
        <v/>
      </c>
      <c r="B584" s="242"/>
      <c r="C584" s="242"/>
      <c r="D584" s="242"/>
      <c r="E584" s="242"/>
      <c r="F584" t="str">
        <f t="shared" si="19"/>
        <v>НЕТ</v>
      </c>
    </row>
    <row r="585" spans="1:6">
      <c r="A585" t="str">
        <f t="shared" si="18"/>
        <v/>
      </c>
      <c r="B585" s="242"/>
      <c r="C585" s="242"/>
      <c r="D585" s="242"/>
      <c r="E585" s="242"/>
      <c r="F585" t="str">
        <f t="shared" si="19"/>
        <v>НЕТ</v>
      </c>
    </row>
    <row r="586" spans="1:6">
      <c r="A586" t="str">
        <f t="shared" si="18"/>
        <v/>
      </c>
      <c r="B586" s="242"/>
      <c r="C586" s="242"/>
      <c r="D586" s="242"/>
      <c r="E586" s="242"/>
      <c r="F586" t="str">
        <f t="shared" si="19"/>
        <v>НЕТ</v>
      </c>
    </row>
    <row r="587" spans="1:6">
      <c r="A587" t="str">
        <f t="shared" si="18"/>
        <v/>
      </c>
      <c r="B587" s="242"/>
      <c r="C587" s="242"/>
      <c r="D587" s="242"/>
      <c r="E587" s="242"/>
      <c r="F587" t="str">
        <f t="shared" si="19"/>
        <v>НЕТ</v>
      </c>
    </row>
    <row r="588" spans="1:6">
      <c r="A588" t="str">
        <f t="shared" si="18"/>
        <v/>
      </c>
      <c r="B588" s="242"/>
      <c r="C588" s="242"/>
      <c r="D588" s="242"/>
      <c r="E588" s="242"/>
      <c r="F588" t="str">
        <f t="shared" si="19"/>
        <v>НЕТ</v>
      </c>
    </row>
    <row r="589" spans="1:6">
      <c r="A589" t="str">
        <f t="shared" si="18"/>
        <v/>
      </c>
      <c r="B589" s="242"/>
      <c r="C589" s="242"/>
      <c r="D589" s="242"/>
      <c r="E589" s="242"/>
      <c r="F589" t="str">
        <f t="shared" si="19"/>
        <v>НЕТ</v>
      </c>
    </row>
    <row r="590" spans="1:6">
      <c r="A590" t="str">
        <f t="shared" si="18"/>
        <v/>
      </c>
      <c r="B590" s="242"/>
      <c r="C590" s="242"/>
      <c r="D590" s="242"/>
      <c r="E590" s="242"/>
      <c r="F590" t="str">
        <f t="shared" si="19"/>
        <v>НЕТ</v>
      </c>
    </row>
    <row r="591" spans="1:6">
      <c r="A591" t="str">
        <f t="shared" si="18"/>
        <v/>
      </c>
      <c r="B591" s="242"/>
      <c r="C591" s="242"/>
      <c r="D591" s="242"/>
      <c r="E591" s="242"/>
      <c r="F591" t="str">
        <f t="shared" si="19"/>
        <v>НЕТ</v>
      </c>
    </row>
    <row r="592" spans="1:6">
      <c r="A592" t="str">
        <f t="shared" si="18"/>
        <v/>
      </c>
      <c r="B592" s="242"/>
      <c r="C592" s="242"/>
      <c r="D592" s="242"/>
      <c r="E592" s="242"/>
      <c r="F592" t="str">
        <f t="shared" si="19"/>
        <v>НЕТ</v>
      </c>
    </row>
    <row r="593" spans="1:6">
      <c r="A593" t="str">
        <f t="shared" si="18"/>
        <v/>
      </c>
      <c r="B593" s="242"/>
      <c r="C593" s="242"/>
      <c r="D593" s="242"/>
      <c r="E593" s="242"/>
      <c r="F593" t="str">
        <f t="shared" si="19"/>
        <v>НЕТ</v>
      </c>
    </row>
    <row r="594" spans="1:6">
      <c r="A594" t="str">
        <f t="shared" si="18"/>
        <v/>
      </c>
      <c r="B594" s="242"/>
      <c r="C594" s="242"/>
      <c r="D594" s="242"/>
      <c r="E594" s="242"/>
      <c r="F594" t="str">
        <f t="shared" si="19"/>
        <v>НЕТ</v>
      </c>
    </row>
    <row r="595" spans="1:6">
      <c r="A595" t="str">
        <f t="shared" si="18"/>
        <v/>
      </c>
      <c r="B595" s="242"/>
      <c r="C595" s="242"/>
      <c r="D595" s="242"/>
      <c r="E595" s="242"/>
      <c r="F595" t="str">
        <f t="shared" si="19"/>
        <v>НЕТ</v>
      </c>
    </row>
    <row r="596" spans="1:6">
      <c r="A596" t="str">
        <f t="shared" si="18"/>
        <v/>
      </c>
      <c r="B596" s="242"/>
      <c r="C596" s="242"/>
      <c r="D596" s="242"/>
      <c r="E596" s="242"/>
      <c r="F596" t="str">
        <f t="shared" si="19"/>
        <v>НЕТ</v>
      </c>
    </row>
    <row r="597" spans="1:6">
      <c r="A597" t="str">
        <f t="shared" si="18"/>
        <v/>
      </c>
      <c r="B597" s="242"/>
      <c r="C597" s="242"/>
      <c r="D597" s="242"/>
      <c r="E597" s="242"/>
      <c r="F597" t="str">
        <f t="shared" si="19"/>
        <v>НЕТ</v>
      </c>
    </row>
    <row r="598" spans="1:6">
      <c r="A598" t="str">
        <f t="shared" si="18"/>
        <v/>
      </c>
      <c r="B598" s="242"/>
      <c r="C598" s="242"/>
      <c r="D598" s="242"/>
      <c r="E598" s="242"/>
      <c r="F598" t="str">
        <f t="shared" si="19"/>
        <v>НЕТ</v>
      </c>
    </row>
    <row r="599" spans="1:6">
      <c r="A599" t="str">
        <f t="shared" si="18"/>
        <v/>
      </c>
      <c r="B599" s="242"/>
      <c r="C599" s="242"/>
      <c r="D599" s="242"/>
      <c r="E599" s="242"/>
      <c r="F599" t="str">
        <f t="shared" si="19"/>
        <v>НЕТ</v>
      </c>
    </row>
    <row r="600" spans="1:6">
      <c r="A600" t="str">
        <f t="shared" si="18"/>
        <v/>
      </c>
      <c r="B600" s="242"/>
      <c r="C600" s="242"/>
      <c r="D600" s="242"/>
      <c r="E600" s="242"/>
      <c r="F600" t="str">
        <f t="shared" si="19"/>
        <v>НЕТ</v>
      </c>
    </row>
    <row r="601" spans="1:6">
      <c r="A601" t="str">
        <f t="shared" si="18"/>
        <v/>
      </c>
      <c r="B601" s="242"/>
      <c r="C601" s="242"/>
      <c r="D601" s="242"/>
      <c r="E601" s="242"/>
      <c r="F601" t="str">
        <f t="shared" si="19"/>
        <v>НЕТ</v>
      </c>
    </row>
    <row r="602" spans="1:6">
      <c r="A602" t="str">
        <f t="shared" si="18"/>
        <v/>
      </c>
      <c r="B602" s="242"/>
      <c r="C602" s="242"/>
      <c r="D602" s="242"/>
      <c r="E602" s="242"/>
      <c r="F602" t="str">
        <f t="shared" si="19"/>
        <v>НЕТ</v>
      </c>
    </row>
    <row r="603" spans="1:6">
      <c r="A603" t="str">
        <f t="shared" si="18"/>
        <v/>
      </c>
      <c r="B603" s="242"/>
      <c r="C603" s="242"/>
      <c r="D603" s="242"/>
      <c r="E603" s="242"/>
      <c r="F603" t="str">
        <f t="shared" si="19"/>
        <v>НЕТ</v>
      </c>
    </row>
    <row r="604" spans="1:6">
      <c r="A604" t="str">
        <f t="shared" si="18"/>
        <v/>
      </c>
      <c r="B604" s="242"/>
      <c r="C604" s="242"/>
      <c r="D604" s="242"/>
      <c r="E604" s="242"/>
      <c r="F604" t="str">
        <f t="shared" si="19"/>
        <v>НЕТ</v>
      </c>
    </row>
    <row r="605" spans="1:6">
      <c r="A605" t="str">
        <f t="shared" si="18"/>
        <v/>
      </c>
      <c r="B605" s="242"/>
      <c r="C605" s="242"/>
      <c r="D605" s="242"/>
      <c r="E605" s="242"/>
      <c r="F605" t="str">
        <f t="shared" si="19"/>
        <v>НЕТ</v>
      </c>
    </row>
    <row r="606" spans="1:6">
      <c r="A606" t="str">
        <f t="shared" si="18"/>
        <v/>
      </c>
      <c r="B606" s="242"/>
      <c r="C606" s="242"/>
      <c r="D606" s="242"/>
      <c r="E606" s="242"/>
      <c r="F606" t="str">
        <f t="shared" si="19"/>
        <v>НЕТ</v>
      </c>
    </row>
    <row r="607" spans="1:6">
      <c r="A607" t="str">
        <f t="shared" si="18"/>
        <v/>
      </c>
      <c r="B607" s="242"/>
      <c r="C607" s="242"/>
      <c r="D607" s="242"/>
      <c r="E607" s="242"/>
      <c r="F607" t="str">
        <f t="shared" si="19"/>
        <v>НЕТ</v>
      </c>
    </row>
    <row r="608" spans="1:6">
      <c r="A608" t="str">
        <f t="shared" si="18"/>
        <v/>
      </c>
      <c r="B608" s="242"/>
      <c r="C608" s="242"/>
      <c r="D608" s="242"/>
      <c r="E608" s="242"/>
      <c r="F608" t="str">
        <f t="shared" si="19"/>
        <v>НЕТ</v>
      </c>
    </row>
    <row r="609" spans="1:6">
      <c r="A609" t="str">
        <f t="shared" si="18"/>
        <v/>
      </c>
      <c r="B609" s="242"/>
      <c r="C609" s="242"/>
      <c r="D609" s="242"/>
      <c r="E609" s="242"/>
      <c r="F609" t="str">
        <f t="shared" si="19"/>
        <v>НЕТ</v>
      </c>
    </row>
    <row r="610" spans="1:6">
      <c r="A610" t="str">
        <f t="shared" si="18"/>
        <v/>
      </c>
      <c r="B610" s="242"/>
      <c r="C610" s="242"/>
      <c r="D610" s="242"/>
      <c r="E610" s="242"/>
      <c r="F610" t="str">
        <f t="shared" si="19"/>
        <v>НЕТ</v>
      </c>
    </row>
    <row r="611" spans="1:6">
      <c r="A611" t="str">
        <f t="shared" si="18"/>
        <v/>
      </c>
      <c r="B611" s="242"/>
      <c r="C611" s="242"/>
      <c r="D611" s="242"/>
      <c r="E611" s="242"/>
      <c r="F611" t="str">
        <f t="shared" si="19"/>
        <v>НЕТ</v>
      </c>
    </row>
    <row r="612" spans="1:6">
      <c r="A612" t="str">
        <f t="shared" si="18"/>
        <v/>
      </c>
      <c r="B612" s="242"/>
      <c r="C612" s="242"/>
      <c r="D612" s="242"/>
      <c r="E612" s="242"/>
      <c r="F612" t="str">
        <f t="shared" si="19"/>
        <v>НЕТ</v>
      </c>
    </row>
    <row r="613" spans="1:6">
      <c r="A613" t="str">
        <f t="shared" si="18"/>
        <v/>
      </c>
      <c r="B613" s="242"/>
      <c r="C613" s="242"/>
      <c r="D613" s="242"/>
      <c r="E613" s="242"/>
      <c r="F613" t="str">
        <f t="shared" si="19"/>
        <v>НЕТ</v>
      </c>
    </row>
    <row r="614" spans="1:6">
      <c r="A614" t="str">
        <f t="shared" si="18"/>
        <v/>
      </c>
      <c r="B614" s="242"/>
      <c r="C614" s="242"/>
      <c r="D614" s="242"/>
      <c r="E614" s="242"/>
      <c r="F614" t="str">
        <f t="shared" si="19"/>
        <v>НЕТ</v>
      </c>
    </row>
    <row r="615" spans="1:6">
      <c r="A615" t="str">
        <f t="shared" si="18"/>
        <v/>
      </c>
      <c r="B615" s="242"/>
      <c r="C615" s="242"/>
      <c r="D615" s="242"/>
      <c r="E615" s="242"/>
      <c r="F615" t="str">
        <f t="shared" si="19"/>
        <v>НЕТ</v>
      </c>
    </row>
    <row r="616" spans="1:6">
      <c r="A616" t="str">
        <f t="shared" si="18"/>
        <v/>
      </c>
      <c r="B616" s="242"/>
      <c r="C616" s="242"/>
      <c r="D616" s="242"/>
      <c r="E616" s="242"/>
      <c r="F616" t="str">
        <f t="shared" si="19"/>
        <v>НЕТ</v>
      </c>
    </row>
    <row r="617" spans="1:6">
      <c r="A617" t="str">
        <f t="shared" si="18"/>
        <v/>
      </c>
      <c r="B617" s="242"/>
      <c r="C617" s="242"/>
      <c r="D617" s="242"/>
      <c r="E617" s="242"/>
      <c r="F617" t="str">
        <f t="shared" si="19"/>
        <v>НЕТ</v>
      </c>
    </row>
    <row r="618" spans="1:6">
      <c r="A618" t="str">
        <f t="shared" si="18"/>
        <v/>
      </c>
      <c r="B618" s="242"/>
      <c r="C618" s="242"/>
      <c r="D618" s="242"/>
      <c r="E618" s="242"/>
      <c r="F618" t="str">
        <f t="shared" si="19"/>
        <v>НЕТ</v>
      </c>
    </row>
    <row r="619" spans="1:6">
      <c r="A619" t="str">
        <f t="shared" si="18"/>
        <v/>
      </c>
      <c r="B619" s="242"/>
      <c r="C619" s="242"/>
      <c r="D619" s="242"/>
      <c r="E619" s="242"/>
      <c r="F619" t="str">
        <f t="shared" si="19"/>
        <v>НЕТ</v>
      </c>
    </row>
    <row r="620" spans="1:6">
      <c r="A620" t="str">
        <f t="shared" si="18"/>
        <v/>
      </c>
      <c r="B620" s="242"/>
      <c r="C620" s="242"/>
      <c r="D620" s="242"/>
      <c r="E620" s="242"/>
      <c r="F620" t="str">
        <f t="shared" si="19"/>
        <v>НЕТ</v>
      </c>
    </row>
    <row r="621" spans="1:6">
      <c r="A621" t="str">
        <f t="shared" si="18"/>
        <v/>
      </c>
      <c r="B621" s="242"/>
      <c r="C621" s="242"/>
      <c r="D621" s="242"/>
      <c r="E621" s="242"/>
      <c r="F621" t="str">
        <f t="shared" si="19"/>
        <v>НЕТ</v>
      </c>
    </row>
    <row r="622" spans="1:6">
      <c r="A622" t="str">
        <f t="shared" si="18"/>
        <v/>
      </c>
      <c r="B622" s="242"/>
      <c r="C622" s="242"/>
      <c r="D622" s="242"/>
      <c r="E622" s="242"/>
      <c r="F622" t="str">
        <f t="shared" si="19"/>
        <v>НЕТ</v>
      </c>
    </row>
    <row r="623" spans="1:6">
      <c r="A623" t="str">
        <f t="shared" si="18"/>
        <v/>
      </c>
      <c r="B623" s="242"/>
      <c r="C623" s="242"/>
      <c r="D623" s="242"/>
      <c r="E623" s="242"/>
      <c r="F623" t="str">
        <f t="shared" si="19"/>
        <v>НЕТ</v>
      </c>
    </row>
    <row r="624" spans="1:6">
      <c r="A624" t="str">
        <f t="shared" si="18"/>
        <v/>
      </c>
      <c r="B624" s="242"/>
      <c r="C624" s="242"/>
      <c r="D624" s="242"/>
      <c r="E624" s="242"/>
      <c r="F624" t="str">
        <f t="shared" si="19"/>
        <v>НЕТ</v>
      </c>
    </row>
    <row r="625" spans="1:6">
      <c r="A625" t="str">
        <f t="shared" si="18"/>
        <v/>
      </c>
      <c r="B625" s="242"/>
      <c r="C625" s="242"/>
      <c r="D625" s="242"/>
      <c r="E625" s="242"/>
      <c r="F625" t="str">
        <f t="shared" si="19"/>
        <v>НЕТ</v>
      </c>
    </row>
    <row r="626" spans="1:6">
      <c r="A626" t="str">
        <f t="shared" si="18"/>
        <v/>
      </c>
      <c r="B626" s="242"/>
      <c r="C626" s="242"/>
      <c r="D626" s="242"/>
      <c r="E626" s="242"/>
      <c r="F626" t="str">
        <f t="shared" si="19"/>
        <v>НЕТ</v>
      </c>
    </row>
    <row r="627" spans="1:6">
      <c r="A627" t="str">
        <f t="shared" si="18"/>
        <v/>
      </c>
      <c r="B627" s="242"/>
      <c r="C627" s="242"/>
      <c r="D627" s="242"/>
      <c r="E627" s="242"/>
      <c r="F627" t="str">
        <f t="shared" si="19"/>
        <v>НЕТ</v>
      </c>
    </row>
    <row r="628" spans="1:6">
      <c r="A628" t="str">
        <f t="shared" si="18"/>
        <v/>
      </c>
      <c r="B628" s="242"/>
      <c r="C628" s="242"/>
      <c r="D628" s="242"/>
      <c r="E628" s="242"/>
      <c r="F628" t="str">
        <f t="shared" si="19"/>
        <v>НЕТ</v>
      </c>
    </row>
    <row r="629" spans="1:6">
      <c r="A629" t="str">
        <f t="shared" si="18"/>
        <v/>
      </c>
      <c r="B629" s="242"/>
      <c r="C629" s="242"/>
      <c r="D629" s="242"/>
      <c r="E629" s="242"/>
      <c r="F629" t="str">
        <f t="shared" si="19"/>
        <v>НЕТ</v>
      </c>
    </row>
    <row r="630" spans="1:6">
      <c r="A630" t="str">
        <f t="shared" si="18"/>
        <v/>
      </c>
      <c r="B630" s="242"/>
      <c r="C630" s="242"/>
      <c r="D630" s="242"/>
      <c r="E630" s="242"/>
      <c r="F630" t="str">
        <f t="shared" si="19"/>
        <v>НЕТ</v>
      </c>
    </row>
    <row r="631" spans="1:6">
      <c r="A631" t="str">
        <f t="shared" si="18"/>
        <v/>
      </c>
      <c r="B631" s="242"/>
      <c r="C631" s="242"/>
      <c r="D631" s="242"/>
      <c r="E631" s="242"/>
      <c r="F631" t="str">
        <f t="shared" si="19"/>
        <v>НЕТ</v>
      </c>
    </row>
    <row r="632" spans="1:6">
      <c r="A632" t="str">
        <f t="shared" si="18"/>
        <v/>
      </c>
      <c r="B632" s="242"/>
      <c r="C632" s="242"/>
      <c r="D632" s="242"/>
      <c r="E632" s="242"/>
      <c r="F632" t="str">
        <f t="shared" si="19"/>
        <v>НЕТ</v>
      </c>
    </row>
    <row r="633" spans="1:6">
      <c r="A633" t="str">
        <f t="shared" si="18"/>
        <v/>
      </c>
      <c r="B633" s="242"/>
      <c r="C633" s="242"/>
      <c r="D633" s="242"/>
      <c r="E633" s="242"/>
      <c r="F633" t="str">
        <f t="shared" si="19"/>
        <v>НЕТ</v>
      </c>
    </row>
    <row r="634" spans="1:6">
      <c r="A634" t="str">
        <f t="shared" si="18"/>
        <v/>
      </c>
      <c r="B634" s="242"/>
      <c r="C634" s="242"/>
      <c r="D634" s="242"/>
      <c r="E634" s="242"/>
      <c r="F634" t="str">
        <f t="shared" si="19"/>
        <v>НЕТ</v>
      </c>
    </row>
    <row r="635" spans="1:6">
      <c r="A635" t="str">
        <f t="shared" si="18"/>
        <v/>
      </c>
      <c r="B635" s="242"/>
      <c r="C635" s="242"/>
      <c r="D635" s="242"/>
      <c r="E635" s="242"/>
      <c r="F635" t="str">
        <f t="shared" si="19"/>
        <v>НЕТ</v>
      </c>
    </row>
    <row r="636" spans="1:6">
      <c r="A636" t="str">
        <f t="shared" si="18"/>
        <v/>
      </c>
      <c r="B636" s="242"/>
      <c r="C636" s="242"/>
      <c r="D636" s="242"/>
      <c r="E636" s="242"/>
      <c r="F636" t="str">
        <f t="shared" si="19"/>
        <v>НЕТ</v>
      </c>
    </row>
    <row r="637" spans="1:6">
      <c r="A637" t="str">
        <f t="shared" si="18"/>
        <v/>
      </c>
      <c r="B637" s="242"/>
      <c r="C637" s="242"/>
      <c r="D637" s="242"/>
      <c r="E637" s="242"/>
      <c r="F637" t="str">
        <f t="shared" si="19"/>
        <v>НЕТ</v>
      </c>
    </row>
    <row r="638" spans="1:6">
      <c r="A638" t="str">
        <f t="shared" si="18"/>
        <v/>
      </c>
      <c r="B638" s="242"/>
      <c r="C638" s="242"/>
      <c r="D638" s="242"/>
      <c r="E638" s="242"/>
      <c r="F638" t="str">
        <f t="shared" si="19"/>
        <v>НЕТ</v>
      </c>
    </row>
    <row r="639" spans="1:6">
      <c r="A639" t="str">
        <f t="shared" si="18"/>
        <v/>
      </c>
      <c r="B639" s="242"/>
      <c r="C639" s="242"/>
      <c r="D639" s="242"/>
      <c r="E639" s="242"/>
      <c r="F639" t="str">
        <f t="shared" si="19"/>
        <v>НЕТ</v>
      </c>
    </row>
    <row r="640" spans="1:6">
      <c r="A640" t="str">
        <f t="shared" si="18"/>
        <v/>
      </c>
      <c r="B640" s="242"/>
      <c r="C640" s="242"/>
      <c r="D640" s="242"/>
      <c r="E640" s="242"/>
      <c r="F640" t="str">
        <f t="shared" si="19"/>
        <v>НЕТ</v>
      </c>
    </row>
    <row r="641" spans="1:6">
      <c r="A641" t="str">
        <f t="shared" si="18"/>
        <v/>
      </c>
      <c r="B641" s="242"/>
      <c r="C641" s="242"/>
      <c r="D641" s="242"/>
      <c r="E641" s="242"/>
      <c r="F641" t="str">
        <f t="shared" si="19"/>
        <v>НЕТ</v>
      </c>
    </row>
    <row r="642" spans="1:6">
      <c r="A642" t="str">
        <f t="shared" si="18"/>
        <v/>
      </c>
      <c r="B642" s="242"/>
      <c r="C642" s="242"/>
      <c r="D642" s="242"/>
      <c r="E642" s="242"/>
      <c r="F642" t="str">
        <f t="shared" si="19"/>
        <v>НЕТ</v>
      </c>
    </row>
    <row r="643" spans="1:6">
      <c r="A643" t="str">
        <f t="shared" ref="A643:A706" si="20">CONCATENATE(C643,B643)</f>
        <v/>
      </c>
      <c r="B643" s="242"/>
      <c r="C643" s="242"/>
      <c r="D643" s="242"/>
      <c r="E643" s="242"/>
      <c r="F643" t="str">
        <f t="shared" ref="F643:F706" si="21">IF(ISBLANK(E643),"НЕТ","ДА")</f>
        <v>НЕТ</v>
      </c>
    </row>
    <row r="644" spans="1:6">
      <c r="A644" t="str">
        <f t="shared" si="20"/>
        <v/>
      </c>
      <c r="B644" s="242"/>
      <c r="C644" s="242"/>
      <c r="D644" s="242"/>
      <c r="E644" s="242"/>
      <c r="F644" t="str">
        <f t="shared" si="21"/>
        <v>НЕТ</v>
      </c>
    </row>
    <row r="645" spans="1:6">
      <c r="A645" t="str">
        <f t="shared" si="20"/>
        <v/>
      </c>
      <c r="B645" s="242"/>
      <c r="C645" s="242"/>
      <c r="D645" s="242"/>
      <c r="E645" s="242"/>
      <c r="F645" t="str">
        <f t="shared" si="21"/>
        <v>НЕТ</v>
      </c>
    </row>
    <row r="646" spans="1:6">
      <c r="A646" t="str">
        <f t="shared" si="20"/>
        <v/>
      </c>
      <c r="B646" s="242"/>
      <c r="C646" s="242"/>
      <c r="D646" s="242"/>
      <c r="E646" s="242"/>
      <c r="F646" t="str">
        <f t="shared" si="21"/>
        <v>НЕТ</v>
      </c>
    </row>
    <row r="647" spans="1:6">
      <c r="A647" t="str">
        <f t="shared" si="20"/>
        <v/>
      </c>
      <c r="B647" s="242"/>
      <c r="C647" s="242"/>
      <c r="D647" s="242"/>
      <c r="E647" s="242"/>
      <c r="F647" t="str">
        <f t="shared" si="21"/>
        <v>НЕТ</v>
      </c>
    </row>
    <row r="648" spans="1:6">
      <c r="A648" t="str">
        <f t="shared" si="20"/>
        <v/>
      </c>
      <c r="B648" s="242"/>
      <c r="C648" s="242"/>
      <c r="D648" s="242"/>
      <c r="E648" s="242"/>
      <c r="F648" t="str">
        <f t="shared" si="21"/>
        <v>НЕТ</v>
      </c>
    </row>
    <row r="649" spans="1:6">
      <c r="A649" t="str">
        <f t="shared" si="20"/>
        <v/>
      </c>
      <c r="B649" s="242"/>
      <c r="C649" s="242"/>
      <c r="D649" s="242"/>
      <c r="E649" s="242"/>
      <c r="F649" t="str">
        <f t="shared" si="21"/>
        <v>НЕТ</v>
      </c>
    </row>
    <row r="650" spans="1:6">
      <c r="A650" t="str">
        <f t="shared" si="20"/>
        <v/>
      </c>
      <c r="B650" s="242"/>
      <c r="C650" s="242"/>
      <c r="D650" s="242"/>
      <c r="E650" s="242"/>
      <c r="F650" t="str">
        <f t="shared" si="21"/>
        <v>НЕТ</v>
      </c>
    </row>
    <row r="651" spans="1:6">
      <c r="A651" t="str">
        <f t="shared" si="20"/>
        <v/>
      </c>
      <c r="B651" s="242"/>
      <c r="C651" s="242"/>
      <c r="D651" s="242"/>
      <c r="E651" s="242"/>
      <c r="F651" t="str">
        <f t="shared" si="21"/>
        <v>НЕТ</v>
      </c>
    </row>
    <row r="652" spans="1:6">
      <c r="A652" t="str">
        <f t="shared" si="20"/>
        <v/>
      </c>
      <c r="B652" s="242"/>
      <c r="C652" s="242"/>
      <c r="D652" s="242"/>
      <c r="E652" s="242"/>
      <c r="F652" t="str">
        <f t="shared" si="21"/>
        <v>НЕТ</v>
      </c>
    </row>
    <row r="653" spans="1:6">
      <c r="A653" t="str">
        <f t="shared" si="20"/>
        <v/>
      </c>
      <c r="B653" s="242"/>
      <c r="C653" s="242"/>
      <c r="D653" s="242"/>
      <c r="E653" s="242"/>
      <c r="F653" t="str">
        <f t="shared" si="21"/>
        <v>НЕТ</v>
      </c>
    </row>
    <row r="654" spans="1:6">
      <c r="A654" t="str">
        <f t="shared" si="20"/>
        <v/>
      </c>
      <c r="B654" s="242"/>
      <c r="C654" s="242"/>
      <c r="D654" s="242"/>
      <c r="E654" s="242"/>
      <c r="F654" t="str">
        <f t="shared" si="21"/>
        <v>НЕТ</v>
      </c>
    </row>
    <row r="655" spans="1:6">
      <c r="A655" t="str">
        <f t="shared" si="20"/>
        <v/>
      </c>
      <c r="B655" s="242"/>
      <c r="C655" s="242"/>
      <c r="D655" s="242"/>
      <c r="E655" s="242"/>
      <c r="F655" t="str">
        <f t="shared" si="21"/>
        <v>НЕТ</v>
      </c>
    </row>
    <row r="656" spans="1:6">
      <c r="A656" t="str">
        <f t="shared" si="20"/>
        <v/>
      </c>
      <c r="B656" s="242"/>
      <c r="C656" s="242"/>
      <c r="D656" s="242"/>
      <c r="E656" s="242"/>
      <c r="F656" t="str">
        <f t="shared" si="21"/>
        <v>НЕТ</v>
      </c>
    </row>
    <row r="657" spans="1:6">
      <c r="A657" t="str">
        <f t="shared" si="20"/>
        <v/>
      </c>
      <c r="B657" s="242"/>
      <c r="C657" s="242"/>
      <c r="D657" s="242"/>
      <c r="E657" s="242"/>
      <c r="F657" t="str">
        <f t="shared" si="21"/>
        <v>НЕТ</v>
      </c>
    </row>
    <row r="658" spans="1:6">
      <c r="A658" t="str">
        <f t="shared" si="20"/>
        <v/>
      </c>
      <c r="B658" s="242"/>
      <c r="C658" s="242"/>
      <c r="D658" s="242"/>
      <c r="E658" s="242"/>
      <c r="F658" t="str">
        <f t="shared" si="21"/>
        <v>НЕТ</v>
      </c>
    </row>
    <row r="659" spans="1:6">
      <c r="A659" t="str">
        <f t="shared" si="20"/>
        <v/>
      </c>
      <c r="B659" s="242"/>
      <c r="C659" s="242"/>
      <c r="D659" s="242"/>
      <c r="E659" s="242"/>
      <c r="F659" t="str">
        <f t="shared" si="21"/>
        <v>НЕТ</v>
      </c>
    </row>
    <row r="660" spans="1:6">
      <c r="A660" t="str">
        <f t="shared" si="20"/>
        <v/>
      </c>
      <c r="B660" s="242"/>
      <c r="C660" s="242"/>
      <c r="D660" s="242"/>
      <c r="E660" s="242"/>
      <c r="F660" t="str">
        <f t="shared" si="21"/>
        <v>НЕТ</v>
      </c>
    </row>
    <row r="661" spans="1:6">
      <c r="A661" t="str">
        <f t="shared" si="20"/>
        <v/>
      </c>
      <c r="B661" s="242"/>
      <c r="C661" s="242"/>
      <c r="D661" s="242"/>
      <c r="E661" s="242"/>
      <c r="F661" t="str">
        <f t="shared" si="21"/>
        <v>НЕТ</v>
      </c>
    </row>
    <row r="662" spans="1:6">
      <c r="A662" t="str">
        <f t="shared" si="20"/>
        <v/>
      </c>
      <c r="B662" s="242"/>
      <c r="C662" s="242"/>
      <c r="D662" s="242"/>
      <c r="E662" s="242"/>
      <c r="F662" t="str">
        <f t="shared" si="21"/>
        <v>НЕТ</v>
      </c>
    </row>
    <row r="663" spans="1:6">
      <c r="A663" t="str">
        <f t="shared" si="20"/>
        <v/>
      </c>
      <c r="B663" s="242"/>
      <c r="C663" s="242"/>
      <c r="D663" s="242"/>
      <c r="E663" s="242"/>
      <c r="F663" t="str">
        <f t="shared" si="21"/>
        <v>НЕТ</v>
      </c>
    </row>
    <row r="664" spans="1:6">
      <c r="A664" t="str">
        <f t="shared" si="20"/>
        <v/>
      </c>
      <c r="B664" s="242"/>
      <c r="C664" s="242"/>
      <c r="D664" s="242"/>
      <c r="E664" s="242"/>
      <c r="F664" t="str">
        <f t="shared" si="21"/>
        <v>НЕТ</v>
      </c>
    </row>
    <row r="665" spans="1:6">
      <c r="A665" t="str">
        <f t="shared" si="20"/>
        <v/>
      </c>
      <c r="B665" s="242"/>
      <c r="C665" s="242"/>
      <c r="D665" s="242"/>
      <c r="E665" s="242"/>
      <c r="F665" t="str">
        <f t="shared" si="21"/>
        <v>НЕТ</v>
      </c>
    </row>
    <row r="666" spans="1:6">
      <c r="A666" t="str">
        <f t="shared" si="20"/>
        <v/>
      </c>
      <c r="B666" s="242"/>
      <c r="C666" s="242"/>
      <c r="D666" s="242"/>
      <c r="E666" s="242"/>
      <c r="F666" t="str">
        <f t="shared" si="21"/>
        <v>НЕТ</v>
      </c>
    </row>
    <row r="667" spans="1:6">
      <c r="A667" t="str">
        <f t="shared" si="20"/>
        <v/>
      </c>
      <c r="B667" s="242"/>
      <c r="C667" s="242"/>
      <c r="D667" s="242"/>
      <c r="E667" s="242"/>
      <c r="F667" t="str">
        <f t="shared" si="21"/>
        <v>НЕТ</v>
      </c>
    </row>
    <row r="668" spans="1:6">
      <c r="A668" t="str">
        <f t="shared" si="20"/>
        <v/>
      </c>
      <c r="B668" s="242"/>
      <c r="C668" s="242"/>
      <c r="D668" s="242"/>
      <c r="E668" s="242"/>
      <c r="F668" t="str">
        <f t="shared" si="21"/>
        <v>НЕТ</v>
      </c>
    </row>
    <row r="669" spans="1:6">
      <c r="A669" t="str">
        <f t="shared" si="20"/>
        <v/>
      </c>
      <c r="B669" s="242"/>
      <c r="C669" s="242"/>
      <c r="D669" s="242"/>
      <c r="E669" s="242"/>
      <c r="F669" t="str">
        <f t="shared" si="21"/>
        <v>НЕТ</v>
      </c>
    </row>
    <row r="670" spans="1:6">
      <c r="A670" t="str">
        <f t="shared" si="20"/>
        <v/>
      </c>
      <c r="B670" s="242"/>
      <c r="C670" s="242"/>
      <c r="D670" s="242"/>
      <c r="E670" s="242"/>
      <c r="F670" t="str">
        <f t="shared" si="21"/>
        <v>НЕТ</v>
      </c>
    </row>
    <row r="671" spans="1:6">
      <c r="A671" t="str">
        <f t="shared" si="20"/>
        <v/>
      </c>
      <c r="B671" s="242"/>
      <c r="C671" s="242"/>
      <c r="D671" s="242"/>
      <c r="E671" s="242"/>
      <c r="F671" t="str">
        <f t="shared" si="21"/>
        <v>НЕТ</v>
      </c>
    </row>
    <row r="672" spans="1:6">
      <c r="A672" t="str">
        <f t="shared" si="20"/>
        <v/>
      </c>
      <c r="B672" s="242"/>
      <c r="C672" s="242"/>
      <c r="D672" s="242"/>
      <c r="E672" s="242"/>
      <c r="F672" t="str">
        <f t="shared" si="21"/>
        <v>НЕТ</v>
      </c>
    </row>
    <row r="673" spans="1:6">
      <c r="A673" t="str">
        <f t="shared" si="20"/>
        <v/>
      </c>
      <c r="B673" s="242"/>
      <c r="C673" s="242"/>
      <c r="D673" s="242"/>
      <c r="E673" s="242"/>
      <c r="F673" t="str">
        <f t="shared" si="21"/>
        <v>НЕТ</v>
      </c>
    </row>
    <row r="674" spans="1:6">
      <c r="A674" t="str">
        <f t="shared" si="20"/>
        <v/>
      </c>
      <c r="B674" s="242"/>
      <c r="C674" s="242"/>
      <c r="D674" s="242"/>
      <c r="E674" s="242"/>
      <c r="F674" t="str">
        <f t="shared" si="21"/>
        <v>НЕТ</v>
      </c>
    </row>
    <row r="675" spans="1:6">
      <c r="A675" t="str">
        <f t="shared" si="20"/>
        <v/>
      </c>
      <c r="B675" s="242"/>
      <c r="C675" s="242"/>
      <c r="D675" s="242"/>
      <c r="E675" s="242"/>
      <c r="F675" t="str">
        <f t="shared" si="21"/>
        <v>НЕТ</v>
      </c>
    </row>
    <row r="676" spans="1:6">
      <c r="A676" t="str">
        <f t="shared" si="20"/>
        <v/>
      </c>
      <c r="B676" s="242"/>
      <c r="C676" s="242"/>
      <c r="D676" s="242"/>
      <c r="E676" s="242"/>
      <c r="F676" t="str">
        <f t="shared" si="21"/>
        <v>НЕТ</v>
      </c>
    </row>
    <row r="677" spans="1:6">
      <c r="A677" t="str">
        <f t="shared" si="20"/>
        <v/>
      </c>
      <c r="B677" s="242"/>
      <c r="C677" s="242"/>
      <c r="D677" s="242"/>
      <c r="E677" s="242"/>
      <c r="F677" t="str">
        <f t="shared" si="21"/>
        <v>НЕТ</v>
      </c>
    </row>
    <row r="678" spans="1:6">
      <c r="A678" t="str">
        <f t="shared" si="20"/>
        <v/>
      </c>
      <c r="B678" s="242"/>
      <c r="C678" s="242"/>
      <c r="D678" s="242"/>
      <c r="E678" s="242"/>
      <c r="F678" t="str">
        <f t="shared" si="21"/>
        <v>НЕТ</v>
      </c>
    </row>
    <row r="679" spans="1:6">
      <c r="A679" t="str">
        <f t="shared" si="20"/>
        <v/>
      </c>
      <c r="B679" s="9"/>
      <c r="C679" s="9"/>
      <c r="D679" s="9"/>
      <c r="E679" s="9"/>
      <c r="F679" t="str">
        <f t="shared" si="21"/>
        <v>НЕТ</v>
      </c>
    </row>
    <row r="680" spans="1:6">
      <c r="A680" t="str">
        <f t="shared" si="20"/>
        <v/>
      </c>
      <c r="B680" s="9"/>
      <c r="C680" s="9"/>
      <c r="D680" s="9"/>
      <c r="E680" s="9"/>
      <c r="F680" t="str">
        <f t="shared" si="21"/>
        <v>НЕТ</v>
      </c>
    </row>
    <row r="681" spans="1:6">
      <c r="A681" t="str">
        <f t="shared" si="20"/>
        <v/>
      </c>
      <c r="B681" s="9"/>
      <c r="C681" s="9"/>
      <c r="D681" s="9"/>
      <c r="E681" s="9"/>
      <c r="F681" t="str">
        <f t="shared" si="21"/>
        <v>НЕТ</v>
      </c>
    </row>
    <row r="682" spans="1:6">
      <c r="A682" t="str">
        <f t="shared" si="20"/>
        <v/>
      </c>
      <c r="B682" s="9"/>
      <c r="C682" s="9"/>
      <c r="D682" s="9"/>
      <c r="E682" s="9"/>
      <c r="F682" t="str">
        <f t="shared" si="21"/>
        <v>НЕТ</v>
      </c>
    </row>
    <row r="683" spans="1:6">
      <c r="A683" t="str">
        <f t="shared" si="20"/>
        <v/>
      </c>
      <c r="B683" s="9"/>
      <c r="C683" s="9"/>
      <c r="D683" s="9"/>
      <c r="E683" s="9"/>
      <c r="F683" t="str">
        <f t="shared" si="21"/>
        <v>НЕТ</v>
      </c>
    </row>
    <row r="684" spans="1:6">
      <c r="A684" t="str">
        <f t="shared" si="20"/>
        <v/>
      </c>
      <c r="B684" s="9"/>
      <c r="C684" s="9"/>
      <c r="D684" s="9"/>
      <c r="E684" s="9"/>
      <c r="F684" t="str">
        <f t="shared" si="21"/>
        <v>НЕТ</v>
      </c>
    </row>
    <row r="685" spans="1:6">
      <c r="A685" t="str">
        <f t="shared" si="20"/>
        <v/>
      </c>
      <c r="B685" s="9"/>
      <c r="C685" s="9"/>
      <c r="D685" s="9"/>
      <c r="E685" s="9"/>
      <c r="F685" t="str">
        <f t="shared" si="21"/>
        <v>НЕТ</v>
      </c>
    </row>
    <row r="686" spans="1:6">
      <c r="A686" t="str">
        <f t="shared" si="20"/>
        <v/>
      </c>
      <c r="B686" s="9"/>
      <c r="C686" s="9"/>
      <c r="D686" s="9"/>
      <c r="E686" s="9"/>
      <c r="F686" t="str">
        <f t="shared" si="21"/>
        <v>НЕТ</v>
      </c>
    </row>
    <row r="687" spans="1:6">
      <c r="A687" t="str">
        <f t="shared" si="20"/>
        <v/>
      </c>
      <c r="B687" s="9"/>
      <c r="C687" s="9"/>
      <c r="D687" s="9"/>
      <c r="E687" s="9"/>
      <c r="F687" t="str">
        <f t="shared" si="21"/>
        <v>НЕТ</v>
      </c>
    </row>
    <row r="688" spans="1:6">
      <c r="A688" t="str">
        <f t="shared" si="20"/>
        <v/>
      </c>
      <c r="B688" s="9"/>
      <c r="C688" s="9"/>
      <c r="D688" s="9"/>
      <c r="E688" s="9"/>
      <c r="F688" t="str">
        <f t="shared" si="21"/>
        <v>НЕТ</v>
      </c>
    </row>
    <row r="689" spans="1:6">
      <c r="A689" t="str">
        <f t="shared" si="20"/>
        <v/>
      </c>
      <c r="B689" s="9"/>
      <c r="C689" s="9"/>
      <c r="D689" s="9"/>
      <c r="E689" s="9"/>
      <c r="F689" t="str">
        <f t="shared" si="21"/>
        <v>НЕТ</v>
      </c>
    </row>
    <row r="690" spans="1:6">
      <c r="A690" t="str">
        <f t="shared" si="20"/>
        <v/>
      </c>
      <c r="B690" s="9"/>
      <c r="C690" s="9"/>
      <c r="D690" s="9"/>
      <c r="E690" s="9"/>
      <c r="F690" t="str">
        <f t="shared" si="21"/>
        <v>НЕТ</v>
      </c>
    </row>
    <row r="691" spans="1:6">
      <c r="A691" t="str">
        <f t="shared" si="20"/>
        <v/>
      </c>
      <c r="B691" s="9"/>
      <c r="C691" s="9"/>
      <c r="D691" s="9"/>
      <c r="E691" s="9"/>
      <c r="F691" t="str">
        <f t="shared" si="21"/>
        <v>НЕТ</v>
      </c>
    </row>
    <row r="692" spans="1:6">
      <c r="A692" t="str">
        <f t="shared" si="20"/>
        <v/>
      </c>
      <c r="B692" s="9"/>
      <c r="C692" s="9"/>
      <c r="D692" s="9"/>
      <c r="E692" s="9"/>
      <c r="F692" t="str">
        <f t="shared" si="21"/>
        <v>НЕТ</v>
      </c>
    </row>
    <row r="693" spans="1:6">
      <c r="A693" t="str">
        <f t="shared" si="20"/>
        <v/>
      </c>
      <c r="B693" s="9"/>
      <c r="C693" s="9"/>
      <c r="D693" s="9"/>
      <c r="E693" s="9"/>
      <c r="F693" t="str">
        <f t="shared" si="21"/>
        <v>НЕТ</v>
      </c>
    </row>
    <row r="694" spans="1:6">
      <c r="A694" t="str">
        <f t="shared" si="20"/>
        <v/>
      </c>
      <c r="B694" s="9"/>
      <c r="C694" s="9"/>
      <c r="D694" s="9"/>
      <c r="E694" s="9"/>
      <c r="F694" t="str">
        <f t="shared" si="21"/>
        <v>НЕТ</v>
      </c>
    </row>
    <row r="695" spans="1:6">
      <c r="A695" t="str">
        <f t="shared" si="20"/>
        <v/>
      </c>
      <c r="B695" s="9"/>
      <c r="C695" s="9"/>
      <c r="D695" s="9"/>
      <c r="E695" s="9"/>
      <c r="F695" t="str">
        <f t="shared" si="21"/>
        <v>НЕТ</v>
      </c>
    </row>
    <row r="696" spans="1:6">
      <c r="A696" t="str">
        <f t="shared" si="20"/>
        <v/>
      </c>
      <c r="B696" s="9"/>
      <c r="C696" s="9"/>
      <c r="D696" s="9"/>
      <c r="E696" s="9"/>
      <c r="F696" t="str">
        <f t="shared" si="21"/>
        <v>НЕТ</v>
      </c>
    </row>
    <row r="697" spans="1:6">
      <c r="A697" t="str">
        <f t="shared" si="20"/>
        <v/>
      </c>
      <c r="B697" s="9"/>
      <c r="C697" s="9"/>
      <c r="D697" s="9"/>
      <c r="E697" s="9"/>
      <c r="F697" t="str">
        <f t="shared" si="21"/>
        <v>НЕТ</v>
      </c>
    </row>
    <row r="698" spans="1:6">
      <c r="A698" t="str">
        <f t="shared" si="20"/>
        <v/>
      </c>
      <c r="B698" s="9"/>
      <c r="C698" s="9"/>
      <c r="D698" s="9"/>
      <c r="E698" s="9"/>
      <c r="F698" t="str">
        <f t="shared" si="21"/>
        <v>НЕТ</v>
      </c>
    </row>
    <row r="699" spans="1:6">
      <c r="A699" t="str">
        <f t="shared" si="20"/>
        <v/>
      </c>
      <c r="B699" s="9"/>
      <c r="C699" s="9"/>
      <c r="D699" s="9"/>
      <c r="E699" s="9"/>
      <c r="F699" t="str">
        <f t="shared" si="21"/>
        <v>НЕТ</v>
      </c>
    </row>
    <row r="700" spans="1:6">
      <c r="A700" t="str">
        <f t="shared" si="20"/>
        <v/>
      </c>
      <c r="B700" s="9"/>
      <c r="C700" s="9"/>
      <c r="D700" s="9"/>
      <c r="E700" s="9"/>
      <c r="F700" t="str">
        <f t="shared" si="21"/>
        <v>НЕТ</v>
      </c>
    </row>
    <row r="701" spans="1:6">
      <c r="A701" t="str">
        <f t="shared" si="20"/>
        <v/>
      </c>
      <c r="B701" s="9"/>
      <c r="C701" s="9"/>
      <c r="D701" s="9"/>
      <c r="E701" s="9"/>
      <c r="F701" t="str">
        <f t="shared" si="21"/>
        <v>НЕТ</v>
      </c>
    </row>
    <row r="702" spans="1:6">
      <c r="A702" t="str">
        <f t="shared" si="20"/>
        <v/>
      </c>
      <c r="B702" s="9"/>
      <c r="C702" s="9"/>
      <c r="D702" s="9"/>
      <c r="E702" s="9"/>
      <c r="F702" t="str">
        <f t="shared" si="21"/>
        <v>НЕТ</v>
      </c>
    </row>
    <row r="703" spans="1:6">
      <c r="A703" t="str">
        <f t="shared" si="20"/>
        <v/>
      </c>
      <c r="B703" s="9"/>
      <c r="C703" s="9"/>
      <c r="D703" s="9"/>
      <c r="E703" s="9"/>
      <c r="F703" t="str">
        <f t="shared" si="21"/>
        <v>НЕТ</v>
      </c>
    </row>
    <row r="704" spans="1:6">
      <c r="A704" t="str">
        <f t="shared" si="20"/>
        <v/>
      </c>
      <c r="B704" s="9"/>
      <c r="C704" s="9"/>
      <c r="D704" s="9"/>
      <c r="E704" s="9"/>
      <c r="F704" t="str">
        <f t="shared" si="21"/>
        <v>НЕТ</v>
      </c>
    </row>
    <row r="705" spans="1:6">
      <c r="A705" t="str">
        <f t="shared" si="20"/>
        <v/>
      </c>
      <c r="B705" s="9"/>
      <c r="C705" s="9"/>
      <c r="D705" s="9"/>
      <c r="E705" s="9"/>
      <c r="F705" t="str">
        <f t="shared" si="21"/>
        <v>НЕТ</v>
      </c>
    </row>
    <row r="706" spans="1:6">
      <c r="A706" t="str">
        <f t="shared" si="20"/>
        <v/>
      </c>
      <c r="B706" s="9"/>
      <c r="C706" s="9"/>
      <c r="D706" s="9"/>
      <c r="E706" s="9"/>
      <c r="F706" t="str">
        <f t="shared" si="21"/>
        <v>НЕТ</v>
      </c>
    </row>
    <row r="707" spans="1:6">
      <c r="A707" t="str">
        <f t="shared" ref="A707:A770" si="22">CONCATENATE(C707,B707)</f>
        <v/>
      </c>
      <c r="B707" s="9"/>
      <c r="C707" s="9"/>
      <c r="D707" s="9"/>
      <c r="E707" s="9"/>
      <c r="F707" t="str">
        <f t="shared" ref="F707:F770" si="23">IF(ISBLANK(E707),"НЕТ","ДА")</f>
        <v>НЕТ</v>
      </c>
    </row>
    <row r="708" spans="1:6">
      <c r="A708" t="str">
        <f t="shared" si="22"/>
        <v/>
      </c>
      <c r="B708" s="9"/>
      <c r="C708" s="9"/>
      <c r="D708" s="9"/>
      <c r="E708" s="9"/>
      <c r="F708" t="str">
        <f t="shared" si="23"/>
        <v>НЕТ</v>
      </c>
    </row>
    <row r="709" spans="1:6">
      <c r="A709" t="str">
        <f t="shared" si="22"/>
        <v/>
      </c>
      <c r="B709" s="9"/>
      <c r="C709" s="9"/>
      <c r="D709" s="9"/>
      <c r="E709" s="9"/>
      <c r="F709" t="str">
        <f t="shared" si="23"/>
        <v>НЕТ</v>
      </c>
    </row>
    <row r="710" spans="1:6">
      <c r="A710" t="str">
        <f t="shared" si="22"/>
        <v/>
      </c>
      <c r="B710" s="9"/>
      <c r="C710" s="9"/>
      <c r="D710" s="9"/>
      <c r="E710" s="9"/>
      <c r="F710" t="str">
        <f t="shared" si="23"/>
        <v>НЕТ</v>
      </c>
    </row>
    <row r="711" spans="1:6">
      <c r="A711" t="str">
        <f t="shared" si="22"/>
        <v/>
      </c>
      <c r="B711" s="9"/>
      <c r="C711" s="9"/>
      <c r="D711" s="9"/>
      <c r="E711" s="9"/>
      <c r="F711" t="str">
        <f t="shared" si="23"/>
        <v>НЕТ</v>
      </c>
    </row>
    <row r="712" spans="1:6">
      <c r="A712" t="str">
        <f t="shared" si="22"/>
        <v/>
      </c>
      <c r="B712" s="9"/>
      <c r="C712" s="9"/>
      <c r="D712" s="9"/>
      <c r="E712" s="9"/>
      <c r="F712" t="str">
        <f t="shared" si="23"/>
        <v>НЕТ</v>
      </c>
    </row>
    <row r="713" spans="1:6">
      <c r="A713" t="str">
        <f t="shared" si="22"/>
        <v/>
      </c>
      <c r="B713" s="9"/>
      <c r="C713" s="9"/>
      <c r="D713" s="9"/>
      <c r="E713" s="9"/>
      <c r="F713" t="str">
        <f t="shared" si="23"/>
        <v>НЕТ</v>
      </c>
    </row>
    <row r="714" spans="1:6">
      <c r="A714" t="str">
        <f t="shared" si="22"/>
        <v/>
      </c>
      <c r="B714" s="9"/>
      <c r="C714" s="9"/>
      <c r="D714" s="9"/>
      <c r="E714" s="9"/>
      <c r="F714" t="str">
        <f t="shared" si="23"/>
        <v>НЕТ</v>
      </c>
    </row>
    <row r="715" spans="1:6">
      <c r="A715" t="str">
        <f t="shared" si="22"/>
        <v/>
      </c>
      <c r="B715" s="9"/>
      <c r="C715" s="9"/>
      <c r="D715" s="9"/>
      <c r="E715" s="9"/>
      <c r="F715" t="str">
        <f t="shared" si="23"/>
        <v>НЕТ</v>
      </c>
    </row>
    <row r="716" spans="1:6">
      <c r="A716" t="str">
        <f t="shared" si="22"/>
        <v/>
      </c>
      <c r="B716" s="9"/>
      <c r="C716" s="9"/>
      <c r="D716" s="9"/>
      <c r="E716" s="9"/>
      <c r="F716" t="str">
        <f t="shared" si="23"/>
        <v>НЕТ</v>
      </c>
    </row>
    <row r="717" spans="1:6">
      <c r="A717" t="str">
        <f t="shared" si="22"/>
        <v/>
      </c>
      <c r="B717" s="9"/>
      <c r="C717" s="9"/>
      <c r="D717" s="9"/>
      <c r="E717" s="9"/>
      <c r="F717" t="str">
        <f t="shared" si="23"/>
        <v>НЕТ</v>
      </c>
    </row>
    <row r="718" spans="1:6">
      <c r="A718" t="str">
        <f t="shared" si="22"/>
        <v/>
      </c>
      <c r="B718" s="9"/>
      <c r="C718" s="9"/>
      <c r="D718" s="9"/>
      <c r="E718" s="9"/>
      <c r="F718" t="str">
        <f t="shared" si="23"/>
        <v>НЕТ</v>
      </c>
    </row>
    <row r="719" spans="1:6">
      <c r="A719" t="str">
        <f t="shared" si="22"/>
        <v/>
      </c>
      <c r="B719" s="9"/>
      <c r="C719" s="9"/>
      <c r="D719" s="9"/>
      <c r="E719" s="9"/>
      <c r="F719" t="str">
        <f t="shared" si="23"/>
        <v>НЕТ</v>
      </c>
    </row>
    <row r="720" spans="1:6">
      <c r="A720" t="str">
        <f t="shared" si="22"/>
        <v/>
      </c>
      <c r="B720" s="9"/>
      <c r="C720" s="9"/>
      <c r="D720" s="9"/>
      <c r="E720" s="9"/>
      <c r="F720" t="str">
        <f t="shared" si="23"/>
        <v>НЕТ</v>
      </c>
    </row>
    <row r="721" spans="1:6">
      <c r="A721" t="str">
        <f t="shared" si="22"/>
        <v/>
      </c>
      <c r="B721" s="9"/>
      <c r="C721" s="9"/>
      <c r="D721" s="9"/>
      <c r="E721" s="9"/>
      <c r="F721" t="str">
        <f t="shared" si="23"/>
        <v>НЕТ</v>
      </c>
    </row>
    <row r="722" spans="1:6">
      <c r="A722" t="str">
        <f t="shared" si="22"/>
        <v/>
      </c>
      <c r="B722" s="9"/>
      <c r="C722" s="9"/>
      <c r="D722" s="9"/>
      <c r="E722" s="9"/>
      <c r="F722" t="str">
        <f t="shared" si="23"/>
        <v>НЕТ</v>
      </c>
    </row>
    <row r="723" spans="1:6">
      <c r="A723" t="str">
        <f t="shared" si="22"/>
        <v/>
      </c>
      <c r="B723" s="9"/>
      <c r="C723" s="9"/>
      <c r="D723" s="9"/>
      <c r="E723" s="9"/>
      <c r="F723" t="str">
        <f t="shared" si="23"/>
        <v>НЕТ</v>
      </c>
    </row>
    <row r="724" spans="1:6">
      <c r="A724" t="str">
        <f t="shared" si="22"/>
        <v/>
      </c>
      <c r="B724" s="9"/>
      <c r="C724" s="9"/>
      <c r="D724" s="9"/>
      <c r="E724" s="9"/>
      <c r="F724" t="str">
        <f t="shared" si="23"/>
        <v>НЕТ</v>
      </c>
    </row>
    <row r="725" spans="1:6">
      <c r="A725" t="str">
        <f t="shared" si="22"/>
        <v/>
      </c>
      <c r="B725" s="9"/>
      <c r="C725" s="9"/>
      <c r="D725" s="9"/>
      <c r="E725" s="9"/>
      <c r="F725" t="str">
        <f t="shared" si="23"/>
        <v>НЕТ</v>
      </c>
    </row>
    <row r="726" spans="1:6">
      <c r="A726" t="str">
        <f t="shared" si="22"/>
        <v/>
      </c>
      <c r="B726" s="9"/>
      <c r="C726" s="9"/>
      <c r="D726" s="9"/>
      <c r="E726" s="9"/>
      <c r="F726" t="str">
        <f t="shared" si="23"/>
        <v>НЕТ</v>
      </c>
    </row>
    <row r="727" spans="1:6">
      <c r="A727" t="str">
        <f t="shared" si="22"/>
        <v/>
      </c>
      <c r="B727" s="9"/>
      <c r="C727" s="9"/>
      <c r="D727" s="9"/>
      <c r="E727" s="9"/>
      <c r="F727" t="str">
        <f t="shared" si="23"/>
        <v>НЕТ</v>
      </c>
    </row>
    <row r="728" spans="1:6">
      <c r="A728" t="str">
        <f t="shared" si="22"/>
        <v/>
      </c>
      <c r="B728" s="9"/>
      <c r="C728" s="9"/>
      <c r="D728" s="9"/>
      <c r="E728" s="9"/>
      <c r="F728" t="str">
        <f t="shared" si="23"/>
        <v>НЕТ</v>
      </c>
    </row>
    <row r="729" spans="1:6">
      <c r="A729" t="str">
        <f t="shared" si="22"/>
        <v/>
      </c>
      <c r="B729" s="9"/>
      <c r="C729" s="9"/>
      <c r="D729" s="9"/>
      <c r="E729" s="9"/>
      <c r="F729" t="str">
        <f t="shared" si="23"/>
        <v>НЕТ</v>
      </c>
    </row>
    <row r="730" spans="1:6">
      <c r="A730" t="str">
        <f t="shared" si="22"/>
        <v/>
      </c>
      <c r="B730" s="9"/>
      <c r="C730" s="9"/>
      <c r="D730" s="9"/>
      <c r="E730" s="9"/>
      <c r="F730" t="str">
        <f t="shared" si="23"/>
        <v>НЕТ</v>
      </c>
    </row>
    <row r="731" spans="1:6">
      <c r="A731" t="str">
        <f t="shared" si="22"/>
        <v/>
      </c>
      <c r="B731" s="9"/>
      <c r="C731" s="9"/>
      <c r="D731" s="9"/>
      <c r="E731" s="9"/>
      <c r="F731" t="str">
        <f t="shared" si="23"/>
        <v>НЕТ</v>
      </c>
    </row>
    <row r="732" spans="1:6">
      <c r="A732" t="str">
        <f t="shared" si="22"/>
        <v/>
      </c>
      <c r="B732" s="9"/>
      <c r="C732" s="9"/>
      <c r="D732" s="9"/>
      <c r="E732" s="9"/>
      <c r="F732" t="str">
        <f t="shared" si="23"/>
        <v>НЕТ</v>
      </c>
    </row>
    <row r="733" spans="1:6">
      <c r="A733" t="str">
        <f t="shared" si="22"/>
        <v/>
      </c>
      <c r="B733" s="9"/>
      <c r="C733" s="9"/>
      <c r="D733" s="9"/>
      <c r="E733" s="9"/>
      <c r="F733" t="str">
        <f t="shared" si="23"/>
        <v>НЕТ</v>
      </c>
    </row>
    <row r="734" spans="1:6">
      <c r="A734" t="str">
        <f t="shared" si="22"/>
        <v/>
      </c>
      <c r="B734" s="9"/>
      <c r="C734" s="9"/>
      <c r="D734" s="9"/>
      <c r="E734" s="9"/>
      <c r="F734" t="str">
        <f t="shared" si="23"/>
        <v>НЕТ</v>
      </c>
    </row>
    <row r="735" spans="1:6">
      <c r="A735" t="str">
        <f t="shared" si="22"/>
        <v/>
      </c>
      <c r="B735" s="9"/>
      <c r="C735" s="9"/>
      <c r="D735" s="9"/>
      <c r="E735" s="9"/>
      <c r="F735" t="str">
        <f t="shared" si="23"/>
        <v>НЕТ</v>
      </c>
    </row>
    <row r="736" spans="1:6">
      <c r="A736" t="str">
        <f t="shared" si="22"/>
        <v/>
      </c>
      <c r="B736" s="9"/>
      <c r="C736" s="9"/>
      <c r="D736" s="9"/>
      <c r="E736" s="9"/>
      <c r="F736" t="str">
        <f t="shared" si="23"/>
        <v>НЕТ</v>
      </c>
    </row>
    <row r="737" spans="1:6">
      <c r="A737" t="str">
        <f t="shared" si="22"/>
        <v/>
      </c>
      <c r="B737" s="9"/>
      <c r="C737" s="9"/>
      <c r="D737" s="9"/>
      <c r="E737" s="9"/>
      <c r="F737" t="str">
        <f t="shared" si="23"/>
        <v>НЕТ</v>
      </c>
    </row>
    <row r="738" spans="1:6">
      <c r="A738" t="str">
        <f t="shared" si="22"/>
        <v/>
      </c>
      <c r="B738" s="9"/>
      <c r="C738" s="9"/>
      <c r="D738" s="9"/>
      <c r="E738" s="9"/>
      <c r="F738" t="str">
        <f t="shared" si="23"/>
        <v>НЕТ</v>
      </c>
    </row>
    <row r="739" spans="1:6">
      <c r="A739" t="str">
        <f t="shared" si="22"/>
        <v/>
      </c>
      <c r="B739" s="9"/>
      <c r="C739" s="9"/>
      <c r="D739" s="9"/>
      <c r="E739" s="9"/>
      <c r="F739" t="str">
        <f t="shared" si="23"/>
        <v>НЕТ</v>
      </c>
    </row>
    <row r="740" spans="1:6">
      <c r="A740" t="str">
        <f t="shared" si="22"/>
        <v/>
      </c>
      <c r="B740" s="9"/>
      <c r="C740" s="9"/>
      <c r="D740" s="9"/>
      <c r="E740" s="9"/>
      <c r="F740" t="str">
        <f t="shared" si="23"/>
        <v>НЕТ</v>
      </c>
    </row>
    <row r="741" spans="1:6">
      <c r="A741" t="str">
        <f t="shared" si="22"/>
        <v/>
      </c>
      <c r="B741" s="9"/>
      <c r="C741" s="9"/>
      <c r="D741" s="9"/>
      <c r="E741" s="9"/>
      <c r="F741" t="str">
        <f t="shared" si="23"/>
        <v>НЕТ</v>
      </c>
    </row>
    <row r="742" spans="1:6">
      <c r="A742" t="str">
        <f t="shared" si="22"/>
        <v/>
      </c>
      <c r="B742" s="9"/>
      <c r="C742" s="9"/>
      <c r="D742" s="9"/>
      <c r="E742" s="9"/>
      <c r="F742" t="str">
        <f t="shared" si="23"/>
        <v>НЕТ</v>
      </c>
    </row>
    <row r="743" spans="1:6">
      <c r="A743" t="str">
        <f t="shared" si="22"/>
        <v/>
      </c>
      <c r="B743" s="9"/>
      <c r="C743" s="9"/>
      <c r="D743" s="9"/>
      <c r="E743" s="9"/>
      <c r="F743" t="str">
        <f t="shared" si="23"/>
        <v>НЕТ</v>
      </c>
    </row>
    <row r="744" spans="1:6">
      <c r="A744" t="str">
        <f t="shared" si="22"/>
        <v/>
      </c>
      <c r="B744" s="9"/>
      <c r="C744" s="9"/>
      <c r="D744" s="9"/>
      <c r="E744" s="9"/>
      <c r="F744" t="str">
        <f t="shared" si="23"/>
        <v>НЕТ</v>
      </c>
    </row>
    <row r="745" spans="1:6">
      <c r="A745" t="str">
        <f t="shared" si="22"/>
        <v/>
      </c>
      <c r="B745" s="9"/>
      <c r="C745" s="9"/>
      <c r="D745" s="9"/>
      <c r="E745" s="9"/>
      <c r="F745" t="str">
        <f t="shared" si="23"/>
        <v>НЕТ</v>
      </c>
    </row>
    <row r="746" spans="1:6">
      <c r="A746" t="str">
        <f t="shared" si="22"/>
        <v/>
      </c>
      <c r="B746" s="9"/>
      <c r="C746" s="9"/>
      <c r="D746" s="9"/>
      <c r="E746" s="9"/>
      <c r="F746" t="str">
        <f t="shared" si="23"/>
        <v>НЕТ</v>
      </c>
    </row>
    <row r="747" spans="1:6">
      <c r="A747" t="str">
        <f t="shared" si="22"/>
        <v/>
      </c>
      <c r="B747" s="9"/>
      <c r="C747" s="9"/>
      <c r="D747" s="9"/>
      <c r="E747" s="9"/>
      <c r="F747" t="str">
        <f t="shared" si="23"/>
        <v>НЕТ</v>
      </c>
    </row>
    <row r="748" spans="1:6">
      <c r="A748" t="str">
        <f t="shared" si="22"/>
        <v/>
      </c>
      <c r="B748" s="9"/>
      <c r="C748" s="9"/>
      <c r="D748" s="9"/>
      <c r="E748" s="9"/>
      <c r="F748" t="str">
        <f t="shared" si="23"/>
        <v>НЕТ</v>
      </c>
    </row>
    <row r="749" spans="1:6">
      <c r="A749" t="str">
        <f t="shared" si="22"/>
        <v/>
      </c>
      <c r="B749" s="9"/>
      <c r="C749" s="9"/>
      <c r="D749" s="9"/>
      <c r="E749" s="9"/>
      <c r="F749" t="str">
        <f t="shared" si="23"/>
        <v>НЕТ</v>
      </c>
    </row>
    <row r="750" spans="1:6">
      <c r="A750" t="str">
        <f t="shared" si="22"/>
        <v/>
      </c>
      <c r="B750" s="9"/>
      <c r="C750" s="9"/>
      <c r="D750" s="9"/>
      <c r="E750" s="9"/>
      <c r="F750" t="str">
        <f t="shared" si="23"/>
        <v>НЕТ</v>
      </c>
    </row>
    <row r="751" spans="1:6">
      <c r="A751" t="str">
        <f t="shared" si="22"/>
        <v/>
      </c>
      <c r="B751" s="9"/>
      <c r="C751" s="9"/>
      <c r="D751" s="9"/>
      <c r="E751" s="9"/>
      <c r="F751" t="str">
        <f t="shared" si="23"/>
        <v>НЕТ</v>
      </c>
    </row>
    <row r="752" spans="1:6">
      <c r="A752" t="str">
        <f t="shared" si="22"/>
        <v/>
      </c>
      <c r="B752" s="9"/>
      <c r="C752" s="9"/>
      <c r="D752" s="9"/>
      <c r="E752" s="9"/>
      <c r="F752" t="str">
        <f t="shared" si="23"/>
        <v>НЕТ</v>
      </c>
    </row>
    <row r="753" spans="1:6">
      <c r="A753" t="str">
        <f t="shared" si="22"/>
        <v/>
      </c>
      <c r="B753" s="9"/>
      <c r="C753" s="9"/>
      <c r="D753" s="9"/>
      <c r="E753" s="9"/>
      <c r="F753" t="str">
        <f t="shared" si="23"/>
        <v>НЕТ</v>
      </c>
    </row>
    <row r="754" spans="1:6">
      <c r="A754" t="str">
        <f t="shared" si="22"/>
        <v/>
      </c>
      <c r="B754" s="9"/>
      <c r="C754" s="9"/>
      <c r="D754" s="9"/>
      <c r="E754" s="9"/>
      <c r="F754" t="str">
        <f t="shared" si="23"/>
        <v>НЕТ</v>
      </c>
    </row>
    <row r="755" spans="1:6">
      <c r="A755" t="str">
        <f t="shared" si="22"/>
        <v/>
      </c>
      <c r="B755" s="9"/>
      <c r="C755" s="9"/>
      <c r="D755" s="9"/>
      <c r="E755" s="9"/>
      <c r="F755" t="str">
        <f t="shared" si="23"/>
        <v>НЕТ</v>
      </c>
    </row>
    <row r="756" spans="1:6">
      <c r="A756" t="str">
        <f t="shared" si="22"/>
        <v/>
      </c>
      <c r="B756" s="9"/>
      <c r="C756" s="9"/>
      <c r="D756" s="9"/>
      <c r="E756" s="9"/>
      <c r="F756" t="str">
        <f t="shared" si="23"/>
        <v>НЕТ</v>
      </c>
    </row>
    <row r="757" spans="1:6">
      <c r="A757" t="str">
        <f t="shared" si="22"/>
        <v/>
      </c>
      <c r="B757" s="9"/>
      <c r="C757" s="9"/>
      <c r="D757" s="9"/>
      <c r="E757" s="9"/>
      <c r="F757" t="str">
        <f t="shared" si="23"/>
        <v>НЕТ</v>
      </c>
    </row>
    <row r="758" spans="1:6">
      <c r="A758" t="str">
        <f t="shared" si="22"/>
        <v/>
      </c>
      <c r="B758" s="9"/>
      <c r="C758" s="9"/>
      <c r="D758" s="9"/>
      <c r="E758" s="9"/>
      <c r="F758" t="str">
        <f t="shared" si="23"/>
        <v>НЕТ</v>
      </c>
    </row>
    <row r="759" spans="1:6">
      <c r="A759" t="str">
        <f t="shared" si="22"/>
        <v/>
      </c>
      <c r="B759" s="9"/>
      <c r="C759" s="9"/>
      <c r="D759" s="9"/>
      <c r="E759" s="9"/>
      <c r="F759" t="str">
        <f t="shared" si="23"/>
        <v>НЕТ</v>
      </c>
    </row>
    <row r="760" spans="1:6">
      <c r="A760" t="str">
        <f t="shared" si="22"/>
        <v/>
      </c>
      <c r="B760" s="9"/>
      <c r="C760" s="9"/>
      <c r="D760" s="9"/>
      <c r="E760" s="9"/>
      <c r="F760" t="str">
        <f t="shared" si="23"/>
        <v>НЕТ</v>
      </c>
    </row>
    <row r="761" spans="1:6">
      <c r="A761" t="str">
        <f t="shared" si="22"/>
        <v/>
      </c>
      <c r="B761" s="9"/>
      <c r="C761" s="9"/>
      <c r="D761" s="9"/>
      <c r="E761" s="9"/>
      <c r="F761" t="str">
        <f t="shared" si="23"/>
        <v>НЕТ</v>
      </c>
    </row>
    <row r="762" spans="1:6">
      <c r="A762" t="str">
        <f t="shared" si="22"/>
        <v/>
      </c>
      <c r="B762" s="9"/>
      <c r="C762" s="9"/>
      <c r="D762" s="9"/>
      <c r="E762" s="9"/>
      <c r="F762" t="str">
        <f t="shared" si="23"/>
        <v>НЕТ</v>
      </c>
    </row>
    <row r="763" spans="1:6">
      <c r="A763" t="str">
        <f t="shared" si="22"/>
        <v/>
      </c>
      <c r="B763" s="9"/>
      <c r="C763" s="9"/>
      <c r="D763" s="9"/>
      <c r="E763" s="9"/>
      <c r="F763" t="str">
        <f t="shared" si="23"/>
        <v>НЕТ</v>
      </c>
    </row>
    <row r="764" spans="1:6">
      <c r="A764" t="str">
        <f t="shared" si="22"/>
        <v/>
      </c>
      <c r="B764" s="9"/>
      <c r="C764" s="9"/>
      <c r="D764" s="9"/>
      <c r="E764" s="9"/>
      <c r="F764" t="str">
        <f t="shared" si="23"/>
        <v>НЕТ</v>
      </c>
    </row>
    <row r="765" spans="1:6">
      <c r="A765" t="str">
        <f t="shared" si="22"/>
        <v/>
      </c>
      <c r="B765" s="9"/>
      <c r="C765" s="9"/>
      <c r="D765" s="9"/>
      <c r="E765" s="9"/>
      <c r="F765" t="str">
        <f t="shared" si="23"/>
        <v>НЕТ</v>
      </c>
    </row>
    <row r="766" spans="1:6">
      <c r="A766" t="str">
        <f t="shared" si="22"/>
        <v/>
      </c>
      <c r="B766" s="9"/>
      <c r="C766" s="9"/>
      <c r="D766" s="9"/>
      <c r="E766" s="9"/>
      <c r="F766" t="str">
        <f t="shared" si="23"/>
        <v>НЕТ</v>
      </c>
    </row>
    <row r="767" spans="1:6">
      <c r="A767" t="str">
        <f t="shared" si="22"/>
        <v/>
      </c>
      <c r="B767" s="9"/>
      <c r="C767" s="9"/>
      <c r="D767" s="9"/>
      <c r="E767" s="9"/>
      <c r="F767" t="str">
        <f t="shared" si="23"/>
        <v>НЕТ</v>
      </c>
    </row>
    <row r="768" spans="1:6">
      <c r="A768" t="str">
        <f t="shared" si="22"/>
        <v/>
      </c>
      <c r="B768" s="9"/>
      <c r="C768" s="9"/>
      <c r="D768" s="9"/>
      <c r="E768" s="9"/>
      <c r="F768" t="str">
        <f t="shared" si="23"/>
        <v>НЕТ</v>
      </c>
    </row>
    <row r="769" spans="1:6">
      <c r="A769" t="str">
        <f t="shared" si="22"/>
        <v/>
      </c>
      <c r="B769" s="9"/>
      <c r="C769" s="9"/>
      <c r="D769" s="9"/>
      <c r="E769" s="9"/>
      <c r="F769" t="str">
        <f t="shared" si="23"/>
        <v>НЕТ</v>
      </c>
    </row>
    <row r="770" spans="1:6">
      <c r="A770" t="str">
        <f t="shared" si="22"/>
        <v/>
      </c>
      <c r="B770" s="9"/>
      <c r="C770" s="9"/>
      <c r="D770" s="9"/>
      <c r="E770" s="9"/>
      <c r="F770" t="str">
        <f t="shared" si="23"/>
        <v>НЕТ</v>
      </c>
    </row>
    <row r="771" spans="1:6">
      <c r="A771" t="str">
        <f t="shared" ref="A771:A834" si="24">CONCATENATE(C771,B771)</f>
        <v/>
      </c>
      <c r="B771" s="9"/>
      <c r="C771" s="9"/>
      <c r="D771" s="9"/>
      <c r="E771" s="9"/>
      <c r="F771" t="str">
        <f t="shared" ref="F771:F834" si="25">IF(ISBLANK(E771),"НЕТ","ДА")</f>
        <v>НЕТ</v>
      </c>
    </row>
    <row r="772" spans="1:6">
      <c r="A772" t="str">
        <f t="shared" si="24"/>
        <v/>
      </c>
      <c r="B772" s="9"/>
      <c r="C772" s="9"/>
      <c r="D772" s="9"/>
      <c r="E772" s="9"/>
      <c r="F772" t="str">
        <f t="shared" si="25"/>
        <v>НЕТ</v>
      </c>
    </row>
    <row r="773" spans="1:6">
      <c r="A773" t="str">
        <f t="shared" si="24"/>
        <v/>
      </c>
      <c r="B773" s="9"/>
      <c r="C773" s="9"/>
      <c r="D773" s="9"/>
      <c r="E773" s="9"/>
      <c r="F773" t="str">
        <f t="shared" si="25"/>
        <v>НЕТ</v>
      </c>
    </row>
    <row r="774" spans="1:6">
      <c r="A774" t="str">
        <f t="shared" si="24"/>
        <v/>
      </c>
      <c r="B774" s="9"/>
      <c r="C774" s="9"/>
      <c r="D774" s="9"/>
      <c r="E774" s="9"/>
      <c r="F774" t="str">
        <f t="shared" si="25"/>
        <v>НЕТ</v>
      </c>
    </row>
    <row r="775" spans="1:6">
      <c r="A775" t="str">
        <f t="shared" si="24"/>
        <v/>
      </c>
      <c r="B775" s="9"/>
      <c r="C775" s="9"/>
      <c r="D775" s="9"/>
      <c r="E775" s="9"/>
      <c r="F775" t="str">
        <f t="shared" si="25"/>
        <v>НЕТ</v>
      </c>
    </row>
    <row r="776" spans="1:6">
      <c r="A776" t="str">
        <f t="shared" si="24"/>
        <v/>
      </c>
      <c r="B776" s="9"/>
      <c r="C776" s="9"/>
      <c r="D776" s="9"/>
      <c r="E776" s="9"/>
      <c r="F776" t="str">
        <f t="shared" si="25"/>
        <v>НЕТ</v>
      </c>
    </row>
    <row r="777" spans="1:6">
      <c r="A777" t="str">
        <f t="shared" si="24"/>
        <v/>
      </c>
      <c r="B777" s="9"/>
      <c r="C777" s="9"/>
      <c r="D777" s="9"/>
      <c r="E777" s="9"/>
      <c r="F777" t="str">
        <f t="shared" si="25"/>
        <v>НЕТ</v>
      </c>
    </row>
    <row r="778" spans="1:6">
      <c r="A778" t="str">
        <f t="shared" si="24"/>
        <v/>
      </c>
      <c r="B778" s="9"/>
      <c r="C778" s="9"/>
      <c r="D778" s="9"/>
      <c r="E778" s="9"/>
      <c r="F778" t="str">
        <f t="shared" si="25"/>
        <v>НЕТ</v>
      </c>
    </row>
    <row r="779" spans="1:6">
      <c r="A779" t="str">
        <f t="shared" si="24"/>
        <v/>
      </c>
      <c r="B779" s="9"/>
      <c r="C779" s="9"/>
      <c r="D779" s="9"/>
      <c r="E779" s="9"/>
      <c r="F779" t="str">
        <f t="shared" si="25"/>
        <v>НЕТ</v>
      </c>
    </row>
    <row r="780" spans="1:6">
      <c r="A780" t="str">
        <f t="shared" si="24"/>
        <v/>
      </c>
      <c r="B780" s="9"/>
      <c r="C780" s="9"/>
      <c r="D780" s="9"/>
      <c r="E780" s="9"/>
      <c r="F780" t="str">
        <f t="shared" si="25"/>
        <v>НЕТ</v>
      </c>
    </row>
    <row r="781" spans="1:6">
      <c r="A781" t="str">
        <f t="shared" si="24"/>
        <v/>
      </c>
      <c r="B781" s="9"/>
      <c r="C781" s="9"/>
      <c r="D781" s="9"/>
      <c r="E781" s="9"/>
      <c r="F781" t="str">
        <f t="shared" si="25"/>
        <v>НЕТ</v>
      </c>
    </row>
    <row r="782" spans="1:6">
      <c r="A782" t="str">
        <f t="shared" si="24"/>
        <v/>
      </c>
      <c r="B782" s="9"/>
      <c r="C782" s="9"/>
      <c r="D782" s="9"/>
      <c r="E782" s="9"/>
      <c r="F782" t="str">
        <f t="shared" si="25"/>
        <v>НЕТ</v>
      </c>
    </row>
    <row r="783" spans="1:6">
      <c r="A783" t="str">
        <f t="shared" si="24"/>
        <v/>
      </c>
      <c r="B783" s="9"/>
      <c r="C783" s="9"/>
      <c r="D783" s="9"/>
      <c r="E783" s="9"/>
      <c r="F783" t="str">
        <f t="shared" si="25"/>
        <v>НЕТ</v>
      </c>
    </row>
    <row r="784" spans="1:6">
      <c r="A784" t="str">
        <f t="shared" si="24"/>
        <v/>
      </c>
      <c r="B784" s="9"/>
      <c r="C784" s="9"/>
      <c r="D784" s="9"/>
      <c r="E784" s="9"/>
      <c r="F784" t="str">
        <f t="shared" si="25"/>
        <v>НЕТ</v>
      </c>
    </row>
    <row r="785" spans="1:6">
      <c r="A785" t="str">
        <f t="shared" si="24"/>
        <v/>
      </c>
      <c r="B785" s="9"/>
      <c r="C785" s="9"/>
      <c r="D785" s="9"/>
      <c r="E785" s="9"/>
      <c r="F785" t="str">
        <f t="shared" si="25"/>
        <v>НЕТ</v>
      </c>
    </row>
    <row r="786" spans="1:6">
      <c r="A786" t="str">
        <f t="shared" si="24"/>
        <v/>
      </c>
      <c r="B786" s="9"/>
      <c r="C786" s="9"/>
      <c r="D786" s="9"/>
      <c r="E786" s="9"/>
      <c r="F786" t="str">
        <f t="shared" si="25"/>
        <v>НЕТ</v>
      </c>
    </row>
    <row r="787" spans="1:6">
      <c r="A787" t="str">
        <f t="shared" si="24"/>
        <v/>
      </c>
      <c r="B787" s="9"/>
      <c r="C787" s="9"/>
      <c r="D787" s="9"/>
      <c r="E787" s="9"/>
      <c r="F787" t="str">
        <f t="shared" si="25"/>
        <v>НЕТ</v>
      </c>
    </row>
    <row r="788" spans="1:6">
      <c r="A788" t="str">
        <f t="shared" si="24"/>
        <v/>
      </c>
      <c r="B788" s="9"/>
      <c r="C788" s="9"/>
      <c r="D788" s="9"/>
      <c r="E788" s="9"/>
      <c r="F788" t="str">
        <f t="shared" si="25"/>
        <v>НЕТ</v>
      </c>
    </row>
    <row r="789" spans="1:6">
      <c r="A789" t="str">
        <f t="shared" si="24"/>
        <v/>
      </c>
      <c r="B789" s="9"/>
      <c r="C789" s="9"/>
      <c r="D789" s="9"/>
      <c r="E789" s="9"/>
      <c r="F789" t="str">
        <f t="shared" si="25"/>
        <v>НЕТ</v>
      </c>
    </row>
    <row r="790" spans="1:6">
      <c r="A790" t="str">
        <f t="shared" si="24"/>
        <v/>
      </c>
      <c r="B790" s="9"/>
      <c r="C790" s="9"/>
      <c r="D790" s="9"/>
      <c r="E790" s="9"/>
      <c r="F790" t="str">
        <f t="shared" si="25"/>
        <v>НЕТ</v>
      </c>
    </row>
    <row r="791" spans="1:6">
      <c r="A791" t="str">
        <f t="shared" si="24"/>
        <v/>
      </c>
      <c r="B791" s="9"/>
      <c r="C791" s="9"/>
      <c r="D791" s="9"/>
      <c r="E791" s="9"/>
      <c r="F791" t="str">
        <f t="shared" si="25"/>
        <v>НЕТ</v>
      </c>
    </row>
    <row r="792" spans="1:6">
      <c r="A792" t="str">
        <f t="shared" si="24"/>
        <v/>
      </c>
      <c r="B792" s="9"/>
      <c r="C792" s="9"/>
      <c r="D792" s="9"/>
      <c r="E792" s="9"/>
      <c r="F792" t="str">
        <f t="shared" si="25"/>
        <v>НЕТ</v>
      </c>
    </row>
    <row r="793" spans="1:6">
      <c r="A793" t="str">
        <f t="shared" si="24"/>
        <v/>
      </c>
      <c r="B793" s="9"/>
      <c r="C793" s="9"/>
      <c r="D793" s="9"/>
      <c r="E793" s="9"/>
      <c r="F793" t="str">
        <f t="shared" si="25"/>
        <v>НЕТ</v>
      </c>
    </row>
    <row r="794" spans="1:6">
      <c r="A794" t="str">
        <f t="shared" si="24"/>
        <v/>
      </c>
      <c r="B794" s="9"/>
      <c r="C794" s="9"/>
      <c r="D794" s="9"/>
      <c r="E794" s="9"/>
      <c r="F794" t="str">
        <f t="shared" si="25"/>
        <v>НЕТ</v>
      </c>
    </row>
    <row r="795" spans="1:6">
      <c r="A795" t="str">
        <f t="shared" si="24"/>
        <v/>
      </c>
      <c r="B795" s="9"/>
      <c r="C795" s="9"/>
      <c r="D795" s="9"/>
      <c r="E795" s="9"/>
      <c r="F795" t="str">
        <f t="shared" si="25"/>
        <v>НЕТ</v>
      </c>
    </row>
    <row r="796" spans="1:6">
      <c r="A796" t="str">
        <f t="shared" si="24"/>
        <v/>
      </c>
      <c r="B796" s="9"/>
      <c r="C796" s="9"/>
      <c r="D796" s="9"/>
      <c r="E796" s="9"/>
      <c r="F796" t="str">
        <f t="shared" si="25"/>
        <v>НЕТ</v>
      </c>
    </row>
    <row r="797" spans="1:6">
      <c r="A797" t="str">
        <f t="shared" si="24"/>
        <v/>
      </c>
      <c r="B797" s="9"/>
      <c r="C797" s="9"/>
      <c r="D797" s="9"/>
      <c r="E797" s="9"/>
      <c r="F797" t="str">
        <f t="shared" si="25"/>
        <v>НЕТ</v>
      </c>
    </row>
    <row r="798" spans="1:6">
      <c r="A798" t="str">
        <f t="shared" si="24"/>
        <v/>
      </c>
      <c r="B798" s="9"/>
      <c r="C798" s="9"/>
      <c r="D798" s="9"/>
      <c r="E798" s="9"/>
      <c r="F798" t="str">
        <f t="shared" si="25"/>
        <v>НЕТ</v>
      </c>
    </row>
    <row r="799" spans="1:6">
      <c r="A799" t="str">
        <f t="shared" si="24"/>
        <v/>
      </c>
      <c r="B799" s="9"/>
      <c r="C799" s="9"/>
      <c r="D799" s="9"/>
      <c r="E799" s="9"/>
      <c r="F799" t="str">
        <f t="shared" si="25"/>
        <v>НЕТ</v>
      </c>
    </row>
    <row r="800" spans="1:6">
      <c r="A800" t="str">
        <f t="shared" si="24"/>
        <v/>
      </c>
      <c r="B800" s="9"/>
      <c r="C800" s="9"/>
      <c r="D800" s="9"/>
      <c r="E800" s="9"/>
      <c r="F800" t="str">
        <f t="shared" si="25"/>
        <v>НЕТ</v>
      </c>
    </row>
    <row r="801" spans="1:6">
      <c r="A801" t="str">
        <f t="shared" si="24"/>
        <v/>
      </c>
      <c r="B801" s="9"/>
      <c r="C801" s="9"/>
      <c r="D801" s="9"/>
      <c r="E801" s="9"/>
      <c r="F801" t="str">
        <f t="shared" si="25"/>
        <v>НЕТ</v>
      </c>
    </row>
    <row r="802" spans="1:6">
      <c r="A802" t="str">
        <f t="shared" si="24"/>
        <v/>
      </c>
      <c r="B802" s="9"/>
      <c r="C802" s="9"/>
      <c r="D802" s="9"/>
      <c r="E802" s="9"/>
      <c r="F802" t="str">
        <f t="shared" si="25"/>
        <v>НЕТ</v>
      </c>
    </row>
    <row r="803" spans="1:6">
      <c r="A803" t="str">
        <f t="shared" si="24"/>
        <v/>
      </c>
      <c r="B803" s="9"/>
      <c r="C803" s="9"/>
      <c r="D803" s="9"/>
      <c r="E803" s="9"/>
      <c r="F803" t="str">
        <f t="shared" si="25"/>
        <v>НЕТ</v>
      </c>
    </row>
    <row r="804" spans="1:6">
      <c r="A804" t="str">
        <f t="shared" si="24"/>
        <v/>
      </c>
      <c r="B804" s="9"/>
      <c r="C804" s="9"/>
      <c r="D804" s="9"/>
      <c r="E804" s="9"/>
      <c r="F804" t="str">
        <f t="shared" si="25"/>
        <v>НЕТ</v>
      </c>
    </row>
    <row r="805" spans="1:6">
      <c r="A805" t="str">
        <f t="shared" si="24"/>
        <v/>
      </c>
      <c r="B805" s="9"/>
      <c r="C805" s="9"/>
      <c r="D805" s="9"/>
      <c r="E805" s="9"/>
      <c r="F805" t="str">
        <f t="shared" si="25"/>
        <v>НЕТ</v>
      </c>
    </row>
    <row r="806" spans="1:6">
      <c r="A806" t="str">
        <f t="shared" si="24"/>
        <v/>
      </c>
      <c r="B806" s="9"/>
      <c r="C806" s="9"/>
      <c r="D806" s="9"/>
      <c r="E806" s="9"/>
      <c r="F806" t="str">
        <f t="shared" si="25"/>
        <v>НЕТ</v>
      </c>
    </row>
    <row r="807" spans="1:6">
      <c r="A807" t="str">
        <f t="shared" si="24"/>
        <v/>
      </c>
      <c r="B807" s="9"/>
      <c r="C807" s="9"/>
      <c r="D807" s="9"/>
      <c r="E807" s="9"/>
      <c r="F807" t="str">
        <f t="shared" si="25"/>
        <v>НЕТ</v>
      </c>
    </row>
    <row r="808" spans="1:6">
      <c r="A808" t="str">
        <f t="shared" si="24"/>
        <v/>
      </c>
      <c r="B808" s="9"/>
      <c r="C808" s="9"/>
      <c r="D808" s="9"/>
      <c r="E808" s="9"/>
      <c r="F808" t="str">
        <f t="shared" si="25"/>
        <v>НЕТ</v>
      </c>
    </row>
    <row r="809" spans="1:6">
      <c r="A809" t="str">
        <f t="shared" si="24"/>
        <v/>
      </c>
      <c r="B809" s="9"/>
      <c r="C809" s="9"/>
      <c r="D809" s="9"/>
      <c r="E809" s="9"/>
      <c r="F809" t="str">
        <f t="shared" si="25"/>
        <v>НЕТ</v>
      </c>
    </row>
    <row r="810" spans="1:6">
      <c r="A810" t="str">
        <f t="shared" si="24"/>
        <v/>
      </c>
      <c r="B810" s="9"/>
      <c r="C810" s="9"/>
      <c r="D810" s="9"/>
      <c r="E810" s="9"/>
      <c r="F810" t="str">
        <f t="shared" si="25"/>
        <v>НЕТ</v>
      </c>
    </row>
    <row r="811" spans="1:6">
      <c r="A811" t="str">
        <f t="shared" si="24"/>
        <v/>
      </c>
      <c r="B811" s="9"/>
      <c r="C811" s="9"/>
      <c r="D811" s="9"/>
      <c r="E811" s="9"/>
      <c r="F811" t="str">
        <f t="shared" si="25"/>
        <v>НЕТ</v>
      </c>
    </row>
    <row r="812" spans="1:6">
      <c r="A812" t="str">
        <f t="shared" si="24"/>
        <v/>
      </c>
      <c r="B812" s="9"/>
      <c r="C812" s="9"/>
      <c r="D812" s="9"/>
      <c r="E812" s="9"/>
      <c r="F812" t="str">
        <f t="shared" si="25"/>
        <v>НЕТ</v>
      </c>
    </row>
    <row r="813" spans="1:6">
      <c r="A813" t="str">
        <f t="shared" si="24"/>
        <v/>
      </c>
      <c r="B813" s="9"/>
      <c r="C813" s="9"/>
      <c r="D813" s="9"/>
      <c r="E813" s="9"/>
      <c r="F813" t="str">
        <f t="shared" si="25"/>
        <v>НЕТ</v>
      </c>
    </row>
    <row r="814" spans="1:6">
      <c r="A814" t="str">
        <f t="shared" si="24"/>
        <v/>
      </c>
      <c r="B814" s="9"/>
      <c r="C814" s="9"/>
      <c r="D814" s="9"/>
      <c r="E814" s="9"/>
      <c r="F814" t="str">
        <f t="shared" si="25"/>
        <v>НЕТ</v>
      </c>
    </row>
    <row r="815" spans="1:6">
      <c r="A815" t="str">
        <f t="shared" si="24"/>
        <v/>
      </c>
      <c r="B815" s="9"/>
      <c r="C815" s="9"/>
      <c r="D815" s="9"/>
      <c r="E815" s="9"/>
      <c r="F815" t="str">
        <f t="shared" si="25"/>
        <v>НЕТ</v>
      </c>
    </row>
    <row r="816" spans="1:6">
      <c r="A816" t="str">
        <f t="shared" si="24"/>
        <v/>
      </c>
      <c r="B816" s="9"/>
      <c r="C816" s="9"/>
      <c r="D816" s="9"/>
      <c r="E816" s="9"/>
      <c r="F816" t="str">
        <f t="shared" si="25"/>
        <v>НЕТ</v>
      </c>
    </row>
    <row r="817" spans="1:6">
      <c r="A817" t="str">
        <f t="shared" si="24"/>
        <v/>
      </c>
      <c r="B817" s="9"/>
      <c r="C817" s="9"/>
      <c r="D817" s="9"/>
      <c r="E817" s="9"/>
      <c r="F817" t="str">
        <f t="shared" si="25"/>
        <v>НЕТ</v>
      </c>
    </row>
    <row r="818" spans="1:6">
      <c r="A818" t="str">
        <f t="shared" si="24"/>
        <v/>
      </c>
      <c r="B818" s="9"/>
      <c r="C818" s="9"/>
      <c r="D818" s="9"/>
      <c r="E818" s="9"/>
      <c r="F818" t="str">
        <f t="shared" si="25"/>
        <v>НЕТ</v>
      </c>
    </row>
    <row r="819" spans="1:6">
      <c r="A819" t="str">
        <f t="shared" si="24"/>
        <v/>
      </c>
      <c r="B819" s="9"/>
      <c r="C819" s="9"/>
      <c r="D819" s="9"/>
      <c r="E819" s="9"/>
      <c r="F819" t="str">
        <f t="shared" si="25"/>
        <v>НЕТ</v>
      </c>
    </row>
    <row r="820" spans="1:6">
      <c r="A820" t="str">
        <f t="shared" si="24"/>
        <v/>
      </c>
      <c r="B820" s="9"/>
      <c r="C820" s="9"/>
      <c r="D820" s="9"/>
      <c r="E820" s="9"/>
      <c r="F820" t="str">
        <f t="shared" si="25"/>
        <v>НЕТ</v>
      </c>
    </row>
    <row r="821" spans="1:6">
      <c r="A821" t="str">
        <f t="shared" si="24"/>
        <v/>
      </c>
      <c r="B821" s="9"/>
      <c r="C821" s="9"/>
      <c r="D821" s="9"/>
      <c r="E821" s="9"/>
      <c r="F821" t="str">
        <f t="shared" si="25"/>
        <v>НЕТ</v>
      </c>
    </row>
    <row r="822" spans="1:6">
      <c r="A822" t="str">
        <f t="shared" si="24"/>
        <v/>
      </c>
      <c r="B822" s="9"/>
      <c r="C822" s="9"/>
      <c r="D822" s="9"/>
      <c r="E822" s="9"/>
      <c r="F822" t="str">
        <f t="shared" si="25"/>
        <v>НЕТ</v>
      </c>
    </row>
    <row r="823" spans="1:6">
      <c r="A823" t="str">
        <f t="shared" si="24"/>
        <v/>
      </c>
      <c r="B823" s="9"/>
      <c r="C823" s="9"/>
      <c r="D823" s="9"/>
      <c r="E823" s="9"/>
      <c r="F823" t="str">
        <f t="shared" si="25"/>
        <v>НЕТ</v>
      </c>
    </row>
    <row r="824" spans="1:6">
      <c r="A824" t="str">
        <f t="shared" si="24"/>
        <v/>
      </c>
      <c r="B824" s="9"/>
      <c r="C824" s="9"/>
      <c r="D824" s="9"/>
      <c r="E824" s="9"/>
      <c r="F824" t="str">
        <f t="shared" si="25"/>
        <v>НЕТ</v>
      </c>
    </row>
    <row r="825" spans="1:6">
      <c r="A825" t="str">
        <f t="shared" si="24"/>
        <v/>
      </c>
      <c r="B825" s="9"/>
      <c r="C825" s="9"/>
      <c r="D825" s="9"/>
      <c r="E825" s="9"/>
      <c r="F825" t="str">
        <f t="shared" si="25"/>
        <v>НЕТ</v>
      </c>
    </row>
    <row r="826" spans="1:6">
      <c r="A826" t="str">
        <f t="shared" si="24"/>
        <v/>
      </c>
      <c r="B826" s="9"/>
      <c r="C826" s="9"/>
      <c r="D826" s="9"/>
      <c r="E826" s="9"/>
      <c r="F826" t="str">
        <f t="shared" si="25"/>
        <v>НЕТ</v>
      </c>
    </row>
    <row r="827" spans="1:6">
      <c r="A827" t="str">
        <f t="shared" si="24"/>
        <v/>
      </c>
      <c r="B827" s="9"/>
      <c r="C827" s="9"/>
      <c r="D827" s="9"/>
      <c r="E827" s="9"/>
      <c r="F827" t="str">
        <f t="shared" si="25"/>
        <v>НЕТ</v>
      </c>
    </row>
    <row r="828" spans="1:6">
      <c r="A828" t="str">
        <f t="shared" si="24"/>
        <v/>
      </c>
      <c r="B828" s="9"/>
      <c r="C828" s="9"/>
      <c r="D828" s="9"/>
      <c r="E828" s="9"/>
      <c r="F828" t="str">
        <f t="shared" si="25"/>
        <v>НЕТ</v>
      </c>
    </row>
    <row r="829" spans="1:6">
      <c r="A829" t="str">
        <f t="shared" si="24"/>
        <v/>
      </c>
      <c r="B829" s="9"/>
      <c r="C829" s="9"/>
      <c r="D829" s="9"/>
      <c r="E829" s="9"/>
      <c r="F829" t="str">
        <f t="shared" si="25"/>
        <v>НЕТ</v>
      </c>
    </row>
    <row r="830" spans="1:6">
      <c r="A830" t="str">
        <f t="shared" si="24"/>
        <v/>
      </c>
      <c r="B830" s="9"/>
      <c r="C830" s="9"/>
      <c r="D830" s="9"/>
      <c r="E830" s="9"/>
      <c r="F830" t="str">
        <f t="shared" si="25"/>
        <v>НЕТ</v>
      </c>
    </row>
    <row r="831" spans="1:6">
      <c r="A831" t="str">
        <f t="shared" si="24"/>
        <v/>
      </c>
      <c r="B831" s="9"/>
      <c r="C831" s="9"/>
      <c r="D831" s="9"/>
      <c r="E831" s="9"/>
      <c r="F831" t="str">
        <f t="shared" si="25"/>
        <v>НЕТ</v>
      </c>
    </row>
    <row r="832" spans="1:6">
      <c r="A832" t="str">
        <f t="shared" si="24"/>
        <v/>
      </c>
      <c r="B832" s="9"/>
      <c r="C832" s="9"/>
      <c r="D832" s="9"/>
      <c r="E832" s="9"/>
      <c r="F832" t="str">
        <f t="shared" si="25"/>
        <v>НЕТ</v>
      </c>
    </row>
    <row r="833" spans="1:6">
      <c r="A833" t="str">
        <f t="shared" si="24"/>
        <v/>
      </c>
      <c r="B833" s="9"/>
      <c r="C833" s="9"/>
      <c r="D833" s="9"/>
      <c r="E833" s="9"/>
      <c r="F833" t="str">
        <f t="shared" si="25"/>
        <v>НЕТ</v>
      </c>
    </row>
    <row r="834" spans="1:6">
      <c r="A834" t="str">
        <f t="shared" si="24"/>
        <v/>
      </c>
      <c r="B834" s="9"/>
      <c r="C834" s="9"/>
      <c r="D834" s="9"/>
      <c r="E834" s="9"/>
      <c r="F834" t="str">
        <f t="shared" si="25"/>
        <v>НЕТ</v>
      </c>
    </row>
    <row r="835" spans="1:6">
      <c r="A835" t="str">
        <f t="shared" ref="A835:A898" si="26">CONCATENATE(C835,B835)</f>
        <v/>
      </c>
      <c r="B835" s="9"/>
      <c r="C835" s="9"/>
      <c r="D835" s="9"/>
      <c r="E835" s="9"/>
      <c r="F835" t="str">
        <f t="shared" ref="F835:F898" si="27">IF(ISBLANK(E835),"НЕТ","ДА")</f>
        <v>НЕТ</v>
      </c>
    </row>
    <row r="836" spans="1:6">
      <c r="A836" t="str">
        <f t="shared" si="26"/>
        <v/>
      </c>
      <c r="B836" s="9"/>
      <c r="C836" s="9"/>
      <c r="D836" s="9"/>
      <c r="E836" s="9"/>
      <c r="F836" t="str">
        <f t="shared" si="27"/>
        <v>НЕТ</v>
      </c>
    </row>
    <row r="837" spans="1:6">
      <c r="A837" t="str">
        <f t="shared" si="26"/>
        <v/>
      </c>
      <c r="B837" s="9"/>
      <c r="C837" s="9"/>
      <c r="D837" s="9"/>
      <c r="E837" s="9"/>
      <c r="F837" t="str">
        <f t="shared" si="27"/>
        <v>НЕТ</v>
      </c>
    </row>
    <row r="838" spans="1:6">
      <c r="A838" t="str">
        <f t="shared" si="26"/>
        <v/>
      </c>
      <c r="B838" s="9"/>
      <c r="C838" s="9"/>
      <c r="D838" s="9"/>
      <c r="E838" s="9"/>
      <c r="F838" t="str">
        <f t="shared" si="27"/>
        <v>НЕТ</v>
      </c>
    </row>
    <row r="839" spans="1:6">
      <c r="A839" t="str">
        <f t="shared" si="26"/>
        <v/>
      </c>
      <c r="B839" s="9"/>
      <c r="C839" s="9"/>
      <c r="D839" s="9"/>
      <c r="E839" s="9"/>
      <c r="F839" t="str">
        <f t="shared" si="27"/>
        <v>НЕТ</v>
      </c>
    </row>
    <row r="840" spans="1:6">
      <c r="A840" t="str">
        <f t="shared" si="26"/>
        <v/>
      </c>
      <c r="B840" s="9"/>
      <c r="C840" s="9"/>
      <c r="D840" s="9"/>
      <c r="E840" s="9"/>
      <c r="F840" t="str">
        <f t="shared" si="27"/>
        <v>НЕТ</v>
      </c>
    </row>
    <row r="841" spans="1:6">
      <c r="A841" t="str">
        <f t="shared" si="26"/>
        <v/>
      </c>
      <c r="B841" s="9"/>
      <c r="C841" s="9"/>
      <c r="D841" s="9"/>
      <c r="E841" s="9"/>
      <c r="F841" t="str">
        <f t="shared" si="27"/>
        <v>НЕТ</v>
      </c>
    </row>
    <row r="842" spans="1:6">
      <c r="A842" t="str">
        <f t="shared" si="26"/>
        <v/>
      </c>
      <c r="B842" s="9"/>
      <c r="C842" s="9"/>
      <c r="D842" s="9"/>
      <c r="E842" s="9"/>
      <c r="F842" t="str">
        <f t="shared" si="27"/>
        <v>НЕТ</v>
      </c>
    </row>
    <row r="843" spans="1:6">
      <c r="A843" t="str">
        <f t="shared" si="26"/>
        <v/>
      </c>
      <c r="B843" s="9"/>
      <c r="C843" s="9"/>
      <c r="D843" s="9"/>
      <c r="E843" s="9"/>
      <c r="F843" t="str">
        <f t="shared" si="27"/>
        <v>НЕТ</v>
      </c>
    </row>
    <row r="844" spans="1:6">
      <c r="A844" t="str">
        <f t="shared" si="26"/>
        <v/>
      </c>
      <c r="B844" s="9"/>
      <c r="C844" s="9"/>
      <c r="D844" s="9"/>
      <c r="E844" s="9"/>
      <c r="F844" t="str">
        <f t="shared" si="27"/>
        <v>НЕТ</v>
      </c>
    </row>
    <row r="845" spans="1:6">
      <c r="A845" t="str">
        <f t="shared" si="26"/>
        <v/>
      </c>
      <c r="B845" s="9"/>
      <c r="C845" s="9"/>
      <c r="D845" s="9"/>
      <c r="E845" s="9"/>
      <c r="F845" t="str">
        <f t="shared" si="27"/>
        <v>НЕТ</v>
      </c>
    </row>
    <row r="846" spans="1:6">
      <c r="A846" t="str">
        <f t="shared" si="26"/>
        <v/>
      </c>
      <c r="B846" s="9"/>
      <c r="C846" s="9"/>
      <c r="D846" s="9"/>
      <c r="E846" s="9"/>
      <c r="F846" t="str">
        <f t="shared" si="27"/>
        <v>НЕТ</v>
      </c>
    </row>
    <row r="847" spans="1:6">
      <c r="A847" t="str">
        <f t="shared" si="26"/>
        <v/>
      </c>
      <c r="B847" s="9"/>
      <c r="C847" s="9"/>
      <c r="D847" s="9"/>
      <c r="E847" s="9"/>
      <c r="F847" t="str">
        <f t="shared" si="27"/>
        <v>НЕТ</v>
      </c>
    </row>
    <row r="848" spans="1:6">
      <c r="A848" t="str">
        <f t="shared" si="26"/>
        <v/>
      </c>
      <c r="B848" s="9"/>
      <c r="C848" s="9"/>
      <c r="D848" s="9"/>
      <c r="E848" s="9"/>
      <c r="F848" t="str">
        <f t="shared" si="27"/>
        <v>НЕТ</v>
      </c>
    </row>
    <row r="849" spans="1:6">
      <c r="A849" t="str">
        <f t="shared" si="26"/>
        <v/>
      </c>
      <c r="B849" s="9"/>
      <c r="C849" s="9"/>
      <c r="D849" s="9"/>
      <c r="E849" s="9"/>
      <c r="F849" t="str">
        <f t="shared" si="27"/>
        <v>НЕТ</v>
      </c>
    </row>
    <row r="850" spans="1:6">
      <c r="A850" t="str">
        <f t="shared" si="26"/>
        <v/>
      </c>
      <c r="B850" s="9"/>
      <c r="C850" s="9"/>
      <c r="D850" s="9"/>
      <c r="E850" s="9"/>
      <c r="F850" t="str">
        <f t="shared" si="27"/>
        <v>НЕТ</v>
      </c>
    </row>
    <row r="851" spans="1:6">
      <c r="A851" t="str">
        <f t="shared" si="26"/>
        <v/>
      </c>
      <c r="B851" s="9"/>
      <c r="C851" s="9"/>
      <c r="D851" s="9"/>
      <c r="E851" s="9"/>
      <c r="F851" t="str">
        <f t="shared" si="27"/>
        <v>НЕТ</v>
      </c>
    </row>
    <row r="852" spans="1:6">
      <c r="A852" t="str">
        <f t="shared" si="26"/>
        <v/>
      </c>
      <c r="B852" s="9"/>
      <c r="C852" s="9"/>
      <c r="D852" s="9"/>
      <c r="E852" s="9"/>
      <c r="F852" t="str">
        <f t="shared" si="27"/>
        <v>НЕТ</v>
      </c>
    </row>
    <row r="853" spans="1:6">
      <c r="A853" t="str">
        <f t="shared" si="26"/>
        <v/>
      </c>
      <c r="B853" s="9"/>
      <c r="C853" s="9"/>
      <c r="D853" s="9"/>
      <c r="E853" s="9"/>
      <c r="F853" t="str">
        <f t="shared" si="27"/>
        <v>НЕТ</v>
      </c>
    </row>
    <row r="854" spans="1:6">
      <c r="A854" t="str">
        <f t="shared" si="26"/>
        <v/>
      </c>
      <c r="B854" s="9"/>
      <c r="C854" s="9"/>
      <c r="D854" s="9"/>
      <c r="E854" s="9"/>
      <c r="F854" t="str">
        <f t="shared" si="27"/>
        <v>НЕТ</v>
      </c>
    </row>
    <row r="855" spans="1:6">
      <c r="A855" t="str">
        <f t="shared" si="26"/>
        <v/>
      </c>
      <c r="B855" s="9"/>
      <c r="C855" s="9"/>
      <c r="D855" s="9"/>
      <c r="E855" s="9"/>
      <c r="F855" t="str">
        <f t="shared" si="27"/>
        <v>НЕТ</v>
      </c>
    </row>
    <row r="856" spans="1:6">
      <c r="A856" t="str">
        <f t="shared" si="26"/>
        <v/>
      </c>
      <c r="B856" s="9"/>
      <c r="C856" s="9"/>
      <c r="D856" s="9"/>
      <c r="E856" s="9"/>
      <c r="F856" t="str">
        <f t="shared" si="27"/>
        <v>НЕТ</v>
      </c>
    </row>
    <row r="857" spans="1:6">
      <c r="A857" t="str">
        <f t="shared" si="26"/>
        <v/>
      </c>
      <c r="B857" s="9"/>
      <c r="C857" s="9"/>
      <c r="D857" s="9"/>
      <c r="E857" s="9"/>
      <c r="F857" t="str">
        <f t="shared" si="27"/>
        <v>НЕТ</v>
      </c>
    </row>
    <row r="858" spans="1:6">
      <c r="A858" t="str">
        <f t="shared" si="26"/>
        <v/>
      </c>
      <c r="B858" s="9"/>
      <c r="C858" s="9"/>
      <c r="D858" s="9"/>
      <c r="E858" s="9"/>
      <c r="F858" t="str">
        <f t="shared" si="27"/>
        <v>НЕТ</v>
      </c>
    </row>
    <row r="859" spans="1:6">
      <c r="A859" t="str">
        <f t="shared" si="26"/>
        <v/>
      </c>
      <c r="B859" s="9"/>
      <c r="C859" s="9"/>
      <c r="D859" s="9"/>
      <c r="E859" s="9"/>
      <c r="F859" t="str">
        <f t="shared" si="27"/>
        <v>НЕТ</v>
      </c>
    </row>
    <row r="860" spans="1:6">
      <c r="A860" t="str">
        <f t="shared" si="26"/>
        <v/>
      </c>
      <c r="B860" s="9"/>
      <c r="C860" s="9"/>
      <c r="D860" s="9"/>
      <c r="E860" s="9"/>
      <c r="F860" t="str">
        <f t="shared" si="27"/>
        <v>НЕТ</v>
      </c>
    </row>
    <row r="861" spans="1:6">
      <c r="A861" t="str">
        <f t="shared" si="26"/>
        <v/>
      </c>
      <c r="B861" s="9"/>
      <c r="C861" s="9"/>
      <c r="D861" s="9"/>
      <c r="E861" s="9"/>
      <c r="F861" t="str">
        <f t="shared" si="27"/>
        <v>НЕТ</v>
      </c>
    </row>
    <row r="862" spans="1:6">
      <c r="A862" t="str">
        <f t="shared" si="26"/>
        <v/>
      </c>
      <c r="B862" s="9"/>
      <c r="C862" s="9"/>
      <c r="D862" s="9"/>
      <c r="E862" s="9"/>
      <c r="F862" t="str">
        <f t="shared" si="27"/>
        <v>НЕТ</v>
      </c>
    </row>
    <row r="863" spans="1:6">
      <c r="A863" t="str">
        <f t="shared" si="26"/>
        <v/>
      </c>
      <c r="B863" s="9"/>
      <c r="C863" s="9"/>
      <c r="D863" s="9"/>
      <c r="E863" s="9"/>
      <c r="F863" t="str">
        <f t="shared" si="27"/>
        <v>НЕТ</v>
      </c>
    </row>
    <row r="864" spans="1:6">
      <c r="A864" t="str">
        <f t="shared" si="26"/>
        <v/>
      </c>
      <c r="B864" s="9"/>
      <c r="C864" s="9"/>
      <c r="D864" s="9"/>
      <c r="E864" s="9"/>
      <c r="F864" t="str">
        <f t="shared" si="27"/>
        <v>НЕТ</v>
      </c>
    </row>
    <row r="865" spans="1:6">
      <c r="A865" t="str">
        <f t="shared" si="26"/>
        <v/>
      </c>
      <c r="B865" s="9"/>
      <c r="C865" s="9"/>
      <c r="D865" s="9"/>
      <c r="E865" s="9"/>
      <c r="F865" t="str">
        <f t="shared" si="27"/>
        <v>НЕТ</v>
      </c>
    </row>
    <row r="866" spans="1:6">
      <c r="A866" t="str">
        <f t="shared" si="26"/>
        <v/>
      </c>
      <c r="B866" s="9"/>
      <c r="C866" s="9"/>
      <c r="D866" s="9"/>
      <c r="E866" s="9"/>
      <c r="F866" t="str">
        <f t="shared" si="27"/>
        <v>НЕТ</v>
      </c>
    </row>
    <row r="867" spans="1:6">
      <c r="A867" t="str">
        <f t="shared" si="26"/>
        <v/>
      </c>
      <c r="B867" s="9"/>
      <c r="C867" s="9"/>
      <c r="D867" s="9"/>
      <c r="E867" s="9"/>
      <c r="F867" t="str">
        <f t="shared" si="27"/>
        <v>НЕТ</v>
      </c>
    </row>
    <row r="868" spans="1:6">
      <c r="A868" t="str">
        <f t="shared" si="26"/>
        <v/>
      </c>
      <c r="B868" s="9"/>
      <c r="C868" s="9"/>
      <c r="D868" s="9"/>
      <c r="E868" s="9"/>
      <c r="F868" t="str">
        <f t="shared" si="27"/>
        <v>НЕТ</v>
      </c>
    </row>
    <row r="869" spans="1:6">
      <c r="A869" t="str">
        <f t="shared" si="26"/>
        <v/>
      </c>
      <c r="B869" s="9"/>
      <c r="C869" s="9"/>
      <c r="D869" s="9"/>
      <c r="E869" s="9"/>
      <c r="F869" t="str">
        <f t="shared" si="27"/>
        <v>НЕТ</v>
      </c>
    </row>
    <row r="870" spans="1:6">
      <c r="A870" t="str">
        <f t="shared" si="26"/>
        <v/>
      </c>
      <c r="B870" s="9"/>
      <c r="C870" s="9"/>
      <c r="D870" s="9"/>
      <c r="E870" s="9"/>
      <c r="F870" t="str">
        <f t="shared" si="27"/>
        <v>НЕТ</v>
      </c>
    </row>
    <row r="871" spans="1:6">
      <c r="A871" t="str">
        <f t="shared" si="26"/>
        <v/>
      </c>
      <c r="B871" s="9"/>
      <c r="C871" s="9"/>
      <c r="D871" s="9"/>
      <c r="E871" s="9"/>
      <c r="F871" t="str">
        <f t="shared" si="27"/>
        <v>НЕТ</v>
      </c>
    </row>
    <row r="872" spans="1:6">
      <c r="A872" t="str">
        <f t="shared" si="26"/>
        <v/>
      </c>
      <c r="B872" s="9"/>
      <c r="C872" s="9"/>
      <c r="D872" s="9"/>
      <c r="E872" s="9"/>
      <c r="F872" t="str">
        <f t="shared" si="27"/>
        <v>НЕТ</v>
      </c>
    </row>
    <row r="873" spans="1:6">
      <c r="A873" t="str">
        <f t="shared" si="26"/>
        <v/>
      </c>
      <c r="B873" s="9"/>
      <c r="C873" s="9"/>
      <c r="D873" s="9"/>
      <c r="E873" s="9"/>
      <c r="F873" t="str">
        <f t="shared" si="27"/>
        <v>НЕТ</v>
      </c>
    </row>
    <row r="874" spans="1:6">
      <c r="A874" t="str">
        <f t="shared" si="26"/>
        <v/>
      </c>
      <c r="B874" s="9"/>
      <c r="C874" s="9"/>
      <c r="D874" s="9"/>
      <c r="E874" s="9"/>
      <c r="F874" t="str">
        <f t="shared" si="27"/>
        <v>НЕТ</v>
      </c>
    </row>
    <row r="875" spans="1:6">
      <c r="A875" t="str">
        <f t="shared" si="26"/>
        <v/>
      </c>
      <c r="B875" s="9"/>
      <c r="C875" s="9"/>
      <c r="D875" s="9"/>
      <c r="E875" s="9"/>
      <c r="F875" t="str">
        <f t="shared" si="27"/>
        <v>НЕТ</v>
      </c>
    </row>
    <row r="876" spans="1:6">
      <c r="A876" t="str">
        <f t="shared" si="26"/>
        <v/>
      </c>
      <c r="B876" s="9"/>
      <c r="C876" s="9"/>
      <c r="D876" s="9"/>
      <c r="E876" s="9"/>
      <c r="F876" t="str">
        <f t="shared" si="27"/>
        <v>НЕТ</v>
      </c>
    </row>
    <row r="877" spans="1:6">
      <c r="A877" t="str">
        <f t="shared" si="26"/>
        <v/>
      </c>
      <c r="B877" s="9"/>
      <c r="C877" s="9"/>
      <c r="D877" s="9"/>
      <c r="E877" s="9"/>
      <c r="F877" t="str">
        <f t="shared" si="27"/>
        <v>НЕТ</v>
      </c>
    </row>
    <row r="878" spans="1:6">
      <c r="A878" t="str">
        <f t="shared" si="26"/>
        <v/>
      </c>
      <c r="B878" s="9"/>
      <c r="C878" s="9"/>
      <c r="D878" s="9"/>
      <c r="E878" s="9"/>
      <c r="F878" t="str">
        <f t="shared" si="27"/>
        <v>НЕТ</v>
      </c>
    </row>
    <row r="879" spans="1:6">
      <c r="A879" t="str">
        <f t="shared" si="26"/>
        <v/>
      </c>
      <c r="B879" s="9"/>
      <c r="C879" s="9"/>
      <c r="D879" s="9"/>
      <c r="E879" s="9"/>
      <c r="F879" t="str">
        <f t="shared" si="27"/>
        <v>НЕТ</v>
      </c>
    </row>
    <row r="880" spans="1:6">
      <c r="A880" t="str">
        <f t="shared" si="26"/>
        <v/>
      </c>
      <c r="B880" s="9"/>
      <c r="C880" s="9"/>
      <c r="D880" s="9"/>
      <c r="E880" s="9"/>
      <c r="F880" t="str">
        <f t="shared" si="27"/>
        <v>НЕТ</v>
      </c>
    </row>
    <row r="881" spans="1:6">
      <c r="A881" t="str">
        <f t="shared" si="26"/>
        <v/>
      </c>
      <c r="B881" s="9"/>
      <c r="C881" s="9"/>
      <c r="D881" s="9"/>
      <c r="E881" s="9"/>
      <c r="F881" t="str">
        <f t="shared" si="27"/>
        <v>НЕТ</v>
      </c>
    </row>
    <row r="882" spans="1:6">
      <c r="A882" t="str">
        <f t="shared" si="26"/>
        <v/>
      </c>
      <c r="B882" s="9"/>
      <c r="C882" s="9"/>
      <c r="D882" s="9"/>
      <c r="E882" s="9"/>
      <c r="F882" t="str">
        <f t="shared" si="27"/>
        <v>НЕТ</v>
      </c>
    </row>
    <row r="883" spans="1:6">
      <c r="A883" t="str">
        <f t="shared" si="26"/>
        <v/>
      </c>
      <c r="B883" s="9"/>
      <c r="C883" s="9"/>
      <c r="D883" s="9"/>
      <c r="E883" s="9"/>
      <c r="F883" t="str">
        <f t="shared" si="27"/>
        <v>НЕТ</v>
      </c>
    </row>
    <row r="884" spans="1:6">
      <c r="A884" t="str">
        <f t="shared" si="26"/>
        <v/>
      </c>
      <c r="B884" s="9"/>
      <c r="C884" s="9"/>
      <c r="D884" s="9"/>
      <c r="E884" s="9"/>
      <c r="F884" t="str">
        <f t="shared" si="27"/>
        <v>НЕТ</v>
      </c>
    </row>
    <row r="885" spans="1:6">
      <c r="A885" t="str">
        <f t="shared" si="26"/>
        <v/>
      </c>
      <c r="B885" s="9"/>
      <c r="C885" s="9"/>
      <c r="D885" s="9"/>
      <c r="E885" s="9"/>
      <c r="F885" t="str">
        <f t="shared" si="27"/>
        <v>НЕТ</v>
      </c>
    </row>
    <row r="886" spans="1:6">
      <c r="A886" t="str">
        <f t="shared" si="26"/>
        <v/>
      </c>
      <c r="B886" s="9"/>
      <c r="C886" s="9"/>
      <c r="D886" s="9"/>
      <c r="E886" s="9"/>
      <c r="F886" t="str">
        <f t="shared" si="27"/>
        <v>НЕТ</v>
      </c>
    </row>
    <row r="887" spans="1:6">
      <c r="A887" t="str">
        <f t="shared" si="26"/>
        <v/>
      </c>
      <c r="B887" s="9"/>
      <c r="C887" s="9"/>
      <c r="D887" s="9"/>
      <c r="E887" s="9"/>
      <c r="F887" t="str">
        <f t="shared" si="27"/>
        <v>НЕТ</v>
      </c>
    </row>
    <row r="888" spans="1:6">
      <c r="A888" t="str">
        <f t="shared" si="26"/>
        <v/>
      </c>
      <c r="B888" s="9"/>
      <c r="C888" s="9"/>
      <c r="D888" s="9"/>
      <c r="E888" s="9"/>
      <c r="F888" t="str">
        <f t="shared" si="27"/>
        <v>НЕТ</v>
      </c>
    </row>
    <row r="889" spans="1:6">
      <c r="A889" t="str">
        <f t="shared" si="26"/>
        <v/>
      </c>
      <c r="B889" s="9"/>
      <c r="C889" s="9"/>
      <c r="D889" s="9"/>
      <c r="E889" s="9"/>
      <c r="F889" t="str">
        <f t="shared" si="27"/>
        <v>НЕТ</v>
      </c>
    </row>
    <row r="890" spans="1:6">
      <c r="A890" t="str">
        <f t="shared" si="26"/>
        <v/>
      </c>
      <c r="B890" s="9"/>
      <c r="C890" s="9"/>
      <c r="D890" s="9"/>
      <c r="E890" s="9"/>
      <c r="F890" t="str">
        <f t="shared" si="27"/>
        <v>НЕТ</v>
      </c>
    </row>
    <row r="891" spans="1:6">
      <c r="A891" t="str">
        <f t="shared" si="26"/>
        <v/>
      </c>
      <c r="B891" s="9"/>
      <c r="C891" s="9"/>
      <c r="D891" s="9"/>
      <c r="E891" s="9"/>
      <c r="F891" t="str">
        <f t="shared" si="27"/>
        <v>НЕТ</v>
      </c>
    </row>
    <row r="892" spans="1:6">
      <c r="A892" t="str">
        <f t="shared" si="26"/>
        <v/>
      </c>
      <c r="B892" s="9"/>
      <c r="C892" s="9"/>
      <c r="D892" s="9"/>
      <c r="E892" s="9"/>
      <c r="F892" t="str">
        <f t="shared" si="27"/>
        <v>НЕТ</v>
      </c>
    </row>
    <row r="893" spans="1:6">
      <c r="A893" t="str">
        <f t="shared" si="26"/>
        <v/>
      </c>
      <c r="B893" s="9"/>
      <c r="C893" s="9"/>
      <c r="D893" s="9"/>
      <c r="E893" s="9"/>
      <c r="F893" t="str">
        <f t="shared" si="27"/>
        <v>НЕТ</v>
      </c>
    </row>
    <row r="894" spans="1:6">
      <c r="A894" t="str">
        <f t="shared" si="26"/>
        <v/>
      </c>
      <c r="B894" s="9"/>
      <c r="C894" s="9"/>
      <c r="D894" s="9"/>
      <c r="E894" s="9"/>
      <c r="F894" t="str">
        <f t="shared" si="27"/>
        <v>НЕТ</v>
      </c>
    </row>
    <row r="895" spans="1:6">
      <c r="A895" t="str">
        <f t="shared" si="26"/>
        <v/>
      </c>
      <c r="B895" s="9"/>
      <c r="C895" s="9"/>
      <c r="D895" s="9"/>
      <c r="E895" s="9"/>
      <c r="F895" t="str">
        <f t="shared" si="27"/>
        <v>НЕТ</v>
      </c>
    </row>
    <row r="896" spans="1:6">
      <c r="A896" t="str">
        <f t="shared" si="26"/>
        <v/>
      </c>
      <c r="B896" s="9"/>
      <c r="C896" s="9"/>
      <c r="D896" s="9"/>
      <c r="E896" s="9"/>
      <c r="F896" t="str">
        <f t="shared" si="27"/>
        <v>НЕТ</v>
      </c>
    </row>
    <row r="897" spans="1:6">
      <c r="A897" t="str">
        <f t="shared" si="26"/>
        <v/>
      </c>
      <c r="B897" s="9"/>
      <c r="C897" s="9"/>
      <c r="D897" s="9"/>
      <c r="E897" s="9"/>
      <c r="F897" t="str">
        <f t="shared" si="27"/>
        <v>НЕТ</v>
      </c>
    </row>
    <row r="898" spans="1:6">
      <c r="A898" t="str">
        <f t="shared" si="26"/>
        <v/>
      </c>
      <c r="B898" s="9"/>
      <c r="C898" s="9"/>
      <c r="D898" s="9"/>
      <c r="E898" s="9"/>
      <c r="F898" t="str">
        <f t="shared" si="27"/>
        <v>НЕТ</v>
      </c>
    </row>
    <row r="899" spans="1:6">
      <c r="A899" t="str">
        <f t="shared" ref="A899:A962" si="28">CONCATENATE(C899,B899)</f>
        <v/>
      </c>
      <c r="B899" s="9"/>
      <c r="C899" s="9"/>
      <c r="D899" s="9"/>
      <c r="E899" s="9"/>
      <c r="F899" t="str">
        <f t="shared" ref="F899:F962" si="29">IF(ISBLANK(E899),"НЕТ","ДА")</f>
        <v>НЕТ</v>
      </c>
    </row>
    <row r="900" spans="1:6">
      <c r="A900" t="str">
        <f t="shared" si="28"/>
        <v/>
      </c>
      <c r="B900" s="9"/>
      <c r="C900" s="9"/>
      <c r="D900" s="9"/>
      <c r="E900" s="9"/>
      <c r="F900" t="str">
        <f t="shared" si="29"/>
        <v>НЕТ</v>
      </c>
    </row>
    <row r="901" spans="1:6">
      <c r="A901" t="str">
        <f t="shared" si="28"/>
        <v/>
      </c>
      <c r="B901" s="9"/>
      <c r="C901" s="9"/>
      <c r="D901" s="9"/>
      <c r="E901" s="9"/>
      <c r="F901" t="str">
        <f t="shared" si="29"/>
        <v>НЕТ</v>
      </c>
    </row>
    <row r="902" spans="1:6">
      <c r="A902" t="str">
        <f t="shared" si="28"/>
        <v/>
      </c>
      <c r="B902" s="9"/>
      <c r="C902" s="9"/>
      <c r="D902" s="9"/>
      <c r="E902" s="9"/>
      <c r="F902" t="str">
        <f t="shared" si="29"/>
        <v>НЕТ</v>
      </c>
    </row>
    <row r="903" spans="1:6">
      <c r="A903" t="str">
        <f t="shared" si="28"/>
        <v/>
      </c>
      <c r="B903" s="9"/>
      <c r="C903" s="9"/>
      <c r="D903" s="9"/>
      <c r="E903" s="9"/>
      <c r="F903" t="str">
        <f t="shared" si="29"/>
        <v>НЕТ</v>
      </c>
    </row>
    <row r="904" spans="1:6">
      <c r="A904" t="str">
        <f t="shared" si="28"/>
        <v/>
      </c>
      <c r="B904" s="9"/>
      <c r="C904" s="9"/>
      <c r="D904" s="9"/>
      <c r="E904" s="9"/>
      <c r="F904" t="str">
        <f t="shared" si="29"/>
        <v>НЕТ</v>
      </c>
    </row>
    <row r="905" spans="1:6">
      <c r="A905" t="str">
        <f t="shared" si="28"/>
        <v/>
      </c>
      <c r="B905" s="9"/>
      <c r="C905" s="9"/>
      <c r="D905" s="9"/>
      <c r="E905" s="9"/>
      <c r="F905" t="str">
        <f t="shared" si="29"/>
        <v>НЕТ</v>
      </c>
    </row>
    <row r="906" spans="1:6">
      <c r="A906" t="str">
        <f t="shared" si="28"/>
        <v/>
      </c>
      <c r="B906" s="9"/>
      <c r="C906" s="9"/>
      <c r="D906" s="9"/>
      <c r="E906" s="9"/>
      <c r="F906" t="str">
        <f t="shared" si="29"/>
        <v>НЕТ</v>
      </c>
    </row>
    <row r="907" spans="1:6">
      <c r="A907" t="str">
        <f t="shared" si="28"/>
        <v/>
      </c>
      <c r="B907" s="9"/>
      <c r="C907" s="9"/>
      <c r="D907" s="9"/>
      <c r="E907" s="9"/>
      <c r="F907" t="str">
        <f t="shared" si="29"/>
        <v>НЕТ</v>
      </c>
    </row>
    <row r="908" spans="1:6">
      <c r="A908" t="str">
        <f t="shared" si="28"/>
        <v/>
      </c>
      <c r="B908" s="9"/>
      <c r="C908" s="9"/>
      <c r="D908" s="9"/>
      <c r="E908" s="9"/>
      <c r="F908" t="str">
        <f t="shared" si="29"/>
        <v>НЕТ</v>
      </c>
    </row>
    <row r="909" spans="1:6">
      <c r="A909" t="str">
        <f t="shared" si="28"/>
        <v/>
      </c>
      <c r="B909" s="9"/>
      <c r="C909" s="9"/>
      <c r="D909" s="9"/>
      <c r="E909" s="9"/>
      <c r="F909" t="str">
        <f t="shared" si="29"/>
        <v>НЕТ</v>
      </c>
    </row>
    <row r="910" spans="1:6">
      <c r="A910" t="str">
        <f t="shared" si="28"/>
        <v/>
      </c>
      <c r="B910" s="9"/>
      <c r="C910" s="9"/>
      <c r="D910" s="9"/>
      <c r="E910" s="9"/>
      <c r="F910" t="str">
        <f t="shared" si="29"/>
        <v>НЕТ</v>
      </c>
    </row>
    <row r="911" spans="1:6">
      <c r="A911" t="str">
        <f t="shared" si="28"/>
        <v/>
      </c>
      <c r="B911" s="9"/>
      <c r="C911" s="9"/>
      <c r="D911" s="9"/>
      <c r="E911" s="9"/>
      <c r="F911" t="str">
        <f t="shared" si="29"/>
        <v>НЕТ</v>
      </c>
    </row>
    <row r="912" spans="1:6">
      <c r="A912" t="str">
        <f t="shared" si="28"/>
        <v/>
      </c>
      <c r="B912" s="9"/>
      <c r="C912" s="9"/>
      <c r="D912" s="9"/>
      <c r="E912" s="9"/>
      <c r="F912" t="str">
        <f t="shared" si="29"/>
        <v>НЕТ</v>
      </c>
    </row>
    <row r="913" spans="1:6">
      <c r="A913" t="str">
        <f t="shared" si="28"/>
        <v/>
      </c>
      <c r="B913" s="9"/>
      <c r="C913" s="9"/>
      <c r="D913" s="9"/>
      <c r="E913" s="9"/>
      <c r="F913" t="str">
        <f t="shared" si="29"/>
        <v>НЕТ</v>
      </c>
    </row>
    <row r="914" spans="1:6">
      <c r="A914" t="str">
        <f t="shared" si="28"/>
        <v/>
      </c>
      <c r="B914" s="9"/>
      <c r="C914" s="9"/>
      <c r="D914" s="9"/>
      <c r="E914" s="9"/>
      <c r="F914" t="str">
        <f t="shared" si="29"/>
        <v>НЕТ</v>
      </c>
    </row>
    <row r="915" spans="1:6">
      <c r="A915" t="str">
        <f t="shared" si="28"/>
        <v/>
      </c>
      <c r="B915" s="9"/>
      <c r="C915" s="9"/>
      <c r="D915" s="9"/>
      <c r="E915" s="9"/>
      <c r="F915" t="str">
        <f t="shared" si="29"/>
        <v>НЕТ</v>
      </c>
    </row>
    <row r="916" spans="1:6">
      <c r="A916" t="str">
        <f t="shared" si="28"/>
        <v/>
      </c>
      <c r="B916" s="9"/>
      <c r="C916" s="9"/>
      <c r="D916" s="9"/>
      <c r="E916" s="9"/>
      <c r="F916" t="str">
        <f t="shared" si="29"/>
        <v>НЕТ</v>
      </c>
    </row>
    <row r="917" spans="1:6">
      <c r="A917" t="str">
        <f t="shared" si="28"/>
        <v/>
      </c>
      <c r="B917" s="9"/>
      <c r="C917" s="9"/>
      <c r="D917" s="9"/>
      <c r="E917" s="9"/>
      <c r="F917" t="str">
        <f t="shared" si="29"/>
        <v>НЕТ</v>
      </c>
    </row>
    <row r="918" spans="1:6">
      <c r="A918" t="str">
        <f t="shared" si="28"/>
        <v/>
      </c>
      <c r="B918" s="9"/>
      <c r="C918" s="9"/>
      <c r="D918" s="9"/>
      <c r="E918" s="9"/>
      <c r="F918" t="str">
        <f t="shared" si="29"/>
        <v>НЕТ</v>
      </c>
    </row>
    <row r="919" spans="1:6">
      <c r="A919" t="str">
        <f t="shared" si="28"/>
        <v/>
      </c>
      <c r="B919" s="9"/>
      <c r="C919" s="9"/>
      <c r="D919" s="9"/>
      <c r="E919" s="9"/>
      <c r="F919" t="str">
        <f t="shared" si="29"/>
        <v>НЕТ</v>
      </c>
    </row>
    <row r="920" spans="1:6">
      <c r="A920" t="str">
        <f t="shared" si="28"/>
        <v/>
      </c>
      <c r="B920" s="9"/>
      <c r="C920" s="9"/>
      <c r="D920" s="9"/>
      <c r="E920" s="9"/>
      <c r="F920" t="str">
        <f t="shared" si="29"/>
        <v>НЕТ</v>
      </c>
    </row>
    <row r="921" spans="1:6">
      <c r="A921" t="str">
        <f t="shared" si="28"/>
        <v/>
      </c>
      <c r="B921" s="9"/>
      <c r="C921" s="9"/>
      <c r="D921" s="9"/>
      <c r="E921" s="9"/>
      <c r="F921" t="str">
        <f t="shared" si="29"/>
        <v>НЕТ</v>
      </c>
    </row>
    <row r="922" spans="1:6">
      <c r="A922" t="str">
        <f t="shared" si="28"/>
        <v/>
      </c>
      <c r="B922" s="9"/>
      <c r="C922" s="9"/>
      <c r="D922" s="9"/>
      <c r="E922" s="9"/>
      <c r="F922" t="str">
        <f t="shared" si="29"/>
        <v>НЕТ</v>
      </c>
    </row>
    <row r="923" spans="1:6">
      <c r="A923" t="str">
        <f t="shared" si="28"/>
        <v/>
      </c>
      <c r="B923" s="9"/>
      <c r="C923" s="9"/>
      <c r="D923" s="9"/>
      <c r="E923" s="9"/>
      <c r="F923" t="str">
        <f t="shared" si="29"/>
        <v>НЕТ</v>
      </c>
    </row>
    <row r="924" spans="1:6">
      <c r="A924" t="str">
        <f t="shared" si="28"/>
        <v/>
      </c>
      <c r="B924" s="9"/>
      <c r="C924" s="9"/>
      <c r="D924" s="9"/>
      <c r="E924" s="9"/>
      <c r="F924" t="str">
        <f t="shared" si="29"/>
        <v>НЕТ</v>
      </c>
    </row>
    <row r="925" spans="1:6">
      <c r="A925" t="str">
        <f t="shared" si="28"/>
        <v/>
      </c>
      <c r="B925" s="9"/>
      <c r="C925" s="9"/>
      <c r="D925" s="9"/>
      <c r="E925" s="9"/>
      <c r="F925" t="str">
        <f t="shared" si="29"/>
        <v>НЕТ</v>
      </c>
    </row>
    <row r="926" spans="1:6">
      <c r="A926" t="str">
        <f t="shared" si="28"/>
        <v/>
      </c>
      <c r="B926" s="9"/>
      <c r="C926" s="9"/>
      <c r="D926" s="9"/>
      <c r="E926" s="9"/>
      <c r="F926" t="str">
        <f t="shared" si="29"/>
        <v>НЕТ</v>
      </c>
    </row>
    <row r="927" spans="1:6">
      <c r="A927" t="str">
        <f t="shared" si="28"/>
        <v/>
      </c>
      <c r="B927" s="9"/>
      <c r="C927" s="9"/>
      <c r="D927" s="9"/>
      <c r="E927" s="9"/>
      <c r="F927" t="str">
        <f t="shared" si="29"/>
        <v>НЕТ</v>
      </c>
    </row>
    <row r="928" spans="1:6">
      <c r="A928" t="str">
        <f t="shared" si="28"/>
        <v/>
      </c>
      <c r="B928" s="9"/>
      <c r="C928" s="9"/>
      <c r="D928" s="9"/>
      <c r="E928" s="9"/>
      <c r="F928" t="str">
        <f t="shared" si="29"/>
        <v>НЕТ</v>
      </c>
    </row>
    <row r="929" spans="1:6">
      <c r="A929" t="str">
        <f t="shared" si="28"/>
        <v/>
      </c>
      <c r="B929" s="9"/>
      <c r="C929" s="9"/>
      <c r="D929" s="9"/>
      <c r="E929" s="9"/>
      <c r="F929" t="str">
        <f t="shared" si="29"/>
        <v>НЕТ</v>
      </c>
    </row>
    <row r="930" spans="1:6">
      <c r="A930" t="str">
        <f t="shared" si="28"/>
        <v/>
      </c>
      <c r="B930" s="9"/>
      <c r="C930" s="9"/>
      <c r="D930" s="9"/>
      <c r="E930" s="9"/>
      <c r="F930" t="str">
        <f t="shared" si="29"/>
        <v>НЕТ</v>
      </c>
    </row>
    <row r="931" spans="1:6">
      <c r="A931" t="str">
        <f t="shared" si="28"/>
        <v/>
      </c>
      <c r="B931" s="9"/>
      <c r="C931" s="9"/>
      <c r="D931" s="9"/>
      <c r="E931" s="9"/>
      <c r="F931" t="str">
        <f t="shared" si="29"/>
        <v>НЕТ</v>
      </c>
    </row>
    <row r="932" spans="1:6">
      <c r="A932" t="str">
        <f t="shared" si="28"/>
        <v/>
      </c>
      <c r="B932" s="9"/>
      <c r="C932" s="9"/>
      <c r="D932" s="9"/>
      <c r="E932" s="9"/>
      <c r="F932" t="str">
        <f t="shared" si="29"/>
        <v>НЕТ</v>
      </c>
    </row>
    <row r="933" spans="1:6">
      <c r="A933" t="str">
        <f t="shared" si="28"/>
        <v/>
      </c>
      <c r="B933" s="9"/>
      <c r="C933" s="9"/>
      <c r="D933" s="9"/>
      <c r="E933" s="9"/>
      <c r="F933" t="str">
        <f t="shared" si="29"/>
        <v>НЕТ</v>
      </c>
    </row>
    <row r="934" spans="1:6">
      <c r="A934" t="str">
        <f t="shared" si="28"/>
        <v/>
      </c>
      <c r="B934" s="9"/>
      <c r="C934" s="9"/>
      <c r="D934" s="9"/>
      <c r="E934" s="9"/>
      <c r="F934" t="str">
        <f t="shared" si="29"/>
        <v>НЕТ</v>
      </c>
    </row>
    <row r="935" spans="1:6">
      <c r="A935" t="str">
        <f t="shared" si="28"/>
        <v/>
      </c>
      <c r="B935" s="9"/>
      <c r="C935" s="9"/>
      <c r="D935" s="9"/>
      <c r="E935" s="9"/>
      <c r="F935" t="str">
        <f t="shared" si="29"/>
        <v>НЕТ</v>
      </c>
    </row>
    <row r="936" spans="1:6">
      <c r="A936" t="str">
        <f t="shared" si="28"/>
        <v/>
      </c>
      <c r="B936" s="9"/>
      <c r="C936" s="9"/>
      <c r="D936" s="9"/>
      <c r="E936" s="9"/>
      <c r="F936" t="str">
        <f t="shared" si="29"/>
        <v>НЕТ</v>
      </c>
    </row>
    <row r="937" spans="1:6">
      <c r="A937" t="str">
        <f t="shared" si="28"/>
        <v/>
      </c>
      <c r="B937" s="9"/>
      <c r="C937" s="9"/>
      <c r="D937" s="9"/>
      <c r="E937" s="9"/>
      <c r="F937" t="str">
        <f t="shared" si="29"/>
        <v>НЕТ</v>
      </c>
    </row>
    <row r="938" spans="1:6">
      <c r="A938" t="str">
        <f t="shared" si="28"/>
        <v/>
      </c>
      <c r="B938" s="9"/>
      <c r="C938" s="9"/>
      <c r="D938" s="9"/>
      <c r="E938" s="9"/>
      <c r="F938" t="str">
        <f t="shared" si="29"/>
        <v>НЕТ</v>
      </c>
    </row>
    <row r="939" spans="1:6">
      <c r="A939" t="str">
        <f t="shared" si="28"/>
        <v/>
      </c>
      <c r="B939" s="9"/>
      <c r="C939" s="9"/>
      <c r="D939" s="9"/>
      <c r="E939" s="9"/>
      <c r="F939" t="str">
        <f t="shared" si="29"/>
        <v>НЕТ</v>
      </c>
    </row>
    <row r="940" spans="1:6">
      <c r="A940" t="str">
        <f t="shared" si="28"/>
        <v/>
      </c>
      <c r="B940" s="9"/>
      <c r="C940" s="9"/>
      <c r="D940" s="9"/>
      <c r="E940" s="9"/>
      <c r="F940" t="str">
        <f t="shared" si="29"/>
        <v>НЕТ</v>
      </c>
    </row>
    <row r="941" spans="1:6">
      <c r="A941" t="str">
        <f t="shared" si="28"/>
        <v/>
      </c>
      <c r="B941" s="9"/>
      <c r="C941" s="9"/>
      <c r="D941" s="9"/>
      <c r="E941" s="9"/>
      <c r="F941" t="str">
        <f t="shared" si="29"/>
        <v>НЕТ</v>
      </c>
    </row>
    <row r="942" spans="1:6">
      <c r="A942" t="str">
        <f t="shared" si="28"/>
        <v/>
      </c>
      <c r="B942" s="9"/>
      <c r="C942" s="9"/>
      <c r="D942" s="9"/>
      <c r="E942" s="9"/>
      <c r="F942" t="str">
        <f t="shared" si="29"/>
        <v>НЕТ</v>
      </c>
    </row>
    <row r="943" spans="1:6">
      <c r="A943" t="str">
        <f t="shared" si="28"/>
        <v/>
      </c>
      <c r="B943" s="9"/>
      <c r="C943" s="9"/>
      <c r="D943" s="9"/>
      <c r="E943" s="9"/>
      <c r="F943" t="str">
        <f t="shared" si="29"/>
        <v>НЕТ</v>
      </c>
    </row>
    <row r="944" spans="1:6">
      <c r="A944" t="str">
        <f t="shared" si="28"/>
        <v/>
      </c>
      <c r="B944" s="9"/>
      <c r="C944" s="9"/>
      <c r="D944" s="9"/>
      <c r="E944" s="9"/>
      <c r="F944" t="str">
        <f t="shared" si="29"/>
        <v>НЕТ</v>
      </c>
    </row>
    <row r="945" spans="1:6">
      <c r="A945" t="str">
        <f t="shared" si="28"/>
        <v/>
      </c>
      <c r="B945" s="9"/>
      <c r="C945" s="9"/>
      <c r="D945" s="9"/>
      <c r="E945" s="9"/>
      <c r="F945" t="str">
        <f t="shared" si="29"/>
        <v>НЕТ</v>
      </c>
    </row>
    <row r="946" spans="1:6">
      <c r="A946" t="str">
        <f t="shared" si="28"/>
        <v/>
      </c>
      <c r="B946" s="9"/>
      <c r="C946" s="9"/>
      <c r="D946" s="9"/>
      <c r="E946" s="9"/>
      <c r="F946" t="str">
        <f t="shared" si="29"/>
        <v>НЕТ</v>
      </c>
    </row>
    <row r="947" spans="1:6">
      <c r="A947" t="str">
        <f t="shared" si="28"/>
        <v/>
      </c>
      <c r="B947" s="9"/>
      <c r="C947" s="9"/>
      <c r="D947" s="9"/>
      <c r="E947" s="9"/>
      <c r="F947" t="str">
        <f t="shared" si="29"/>
        <v>НЕТ</v>
      </c>
    </row>
    <row r="948" spans="1:6">
      <c r="A948" t="str">
        <f t="shared" si="28"/>
        <v/>
      </c>
      <c r="B948" s="9"/>
      <c r="C948" s="9"/>
      <c r="D948" s="9"/>
      <c r="E948" s="9"/>
      <c r="F948" t="str">
        <f t="shared" si="29"/>
        <v>НЕТ</v>
      </c>
    </row>
    <row r="949" spans="1:6">
      <c r="A949" t="str">
        <f t="shared" si="28"/>
        <v/>
      </c>
      <c r="B949" s="9"/>
      <c r="C949" s="9"/>
      <c r="D949" s="9"/>
      <c r="E949" s="9"/>
      <c r="F949" t="str">
        <f t="shared" si="29"/>
        <v>НЕТ</v>
      </c>
    </row>
    <row r="950" spans="1:6">
      <c r="A950" t="str">
        <f t="shared" si="28"/>
        <v/>
      </c>
      <c r="B950" s="9"/>
      <c r="C950" s="9"/>
      <c r="D950" s="9"/>
      <c r="E950" s="9"/>
      <c r="F950" t="str">
        <f t="shared" si="29"/>
        <v>НЕТ</v>
      </c>
    </row>
    <row r="951" spans="1:6">
      <c r="A951" t="str">
        <f t="shared" si="28"/>
        <v/>
      </c>
      <c r="B951" s="9"/>
      <c r="C951" s="9"/>
      <c r="D951" s="9"/>
      <c r="E951" s="9"/>
      <c r="F951" t="str">
        <f t="shared" si="29"/>
        <v>НЕТ</v>
      </c>
    </row>
    <row r="952" spans="1:6">
      <c r="A952" t="str">
        <f t="shared" si="28"/>
        <v/>
      </c>
      <c r="B952" s="9"/>
      <c r="C952" s="9"/>
      <c r="D952" s="9"/>
      <c r="E952" s="9"/>
      <c r="F952" t="str">
        <f t="shared" si="29"/>
        <v>НЕТ</v>
      </c>
    </row>
    <row r="953" spans="1:6">
      <c r="A953" t="str">
        <f t="shared" si="28"/>
        <v/>
      </c>
      <c r="B953" s="9"/>
      <c r="C953" s="9"/>
      <c r="D953" s="9"/>
      <c r="E953" s="9"/>
      <c r="F953" t="str">
        <f t="shared" si="29"/>
        <v>НЕТ</v>
      </c>
    </row>
    <row r="954" spans="1:6">
      <c r="A954" t="str">
        <f t="shared" si="28"/>
        <v/>
      </c>
      <c r="B954" s="9"/>
      <c r="C954" s="9"/>
      <c r="D954" s="9"/>
      <c r="E954" s="9"/>
      <c r="F954" t="str">
        <f t="shared" si="29"/>
        <v>НЕТ</v>
      </c>
    </row>
    <row r="955" spans="1:6">
      <c r="A955" t="str">
        <f t="shared" si="28"/>
        <v/>
      </c>
      <c r="B955" s="9"/>
      <c r="C955" s="9"/>
      <c r="D955" s="9"/>
      <c r="E955" s="9"/>
      <c r="F955" t="str">
        <f t="shared" si="29"/>
        <v>НЕТ</v>
      </c>
    </row>
    <row r="956" spans="1:6">
      <c r="A956" t="str">
        <f t="shared" si="28"/>
        <v/>
      </c>
      <c r="B956" s="9"/>
      <c r="C956" s="9"/>
      <c r="D956" s="9"/>
      <c r="E956" s="9"/>
      <c r="F956" t="str">
        <f t="shared" si="29"/>
        <v>НЕТ</v>
      </c>
    </row>
    <row r="957" spans="1:6">
      <c r="A957" t="str">
        <f t="shared" si="28"/>
        <v/>
      </c>
      <c r="B957" s="9"/>
      <c r="C957" s="9"/>
      <c r="D957" s="9"/>
      <c r="E957" s="9"/>
      <c r="F957" t="str">
        <f t="shared" si="29"/>
        <v>НЕТ</v>
      </c>
    </row>
    <row r="958" spans="1:6">
      <c r="A958" t="str">
        <f t="shared" si="28"/>
        <v/>
      </c>
      <c r="B958" s="9"/>
      <c r="C958" s="9"/>
      <c r="D958" s="9"/>
      <c r="E958" s="9"/>
      <c r="F958" t="str">
        <f t="shared" si="29"/>
        <v>НЕТ</v>
      </c>
    </row>
    <row r="959" spans="1:6">
      <c r="A959" t="str">
        <f t="shared" si="28"/>
        <v/>
      </c>
      <c r="B959" s="9"/>
      <c r="C959" s="9"/>
      <c r="D959" s="9"/>
      <c r="E959" s="9"/>
      <c r="F959" t="str">
        <f t="shared" si="29"/>
        <v>НЕТ</v>
      </c>
    </row>
    <row r="960" spans="1:6">
      <c r="A960" t="str">
        <f t="shared" si="28"/>
        <v/>
      </c>
      <c r="B960" s="9"/>
      <c r="C960" s="9"/>
      <c r="D960" s="9"/>
      <c r="E960" s="9"/>
      <c r="F960" t="str">
        <f t="shared" si="29"/>
        <v>НЕТ</v>
      </c>
    </row>
    <row r="961" spans="1:6">
      <c r="A961" t="str">
        <f t="shared" si="28"/>
        <v/>
      </c>
      <c r="B961" s="9"/>
      <c r="C961" s="9"/>
      <c r="D961" s="9"/>
      <c r="E961" s="9"/>
      <c r="F961" t="str">
        <f t="shared" si="29"/>
        <v>НЕТ</v>
      </c>
    </row>
    <row r="962" spans="1:6">
      <c r="A962" t="str">
        <f t="shared" si="28"/>
        <v/>
      </c>
      <c r="B962" s="9"/>
      <c r="C962" s="9"/>
      <c r="D962" s="9"/>
      <c r="E962" s="9"/>
      <c r="F962" t="str">
        <f t="shared" si="29"/>
        <v>НЕТ</v>
      </c>
    </row>
    <row r="963" spans="1:6">
      <c r="A963" t="str">
        <f t="shared" ref="A963:A1026" si="30">CONCATENATE(C963,B963)</f>
        <v/>
      </c>
      <c r="B963" s="9"/>
      <c r="C963" s="9"/>
      <c r="D963" s="9"/>
      <c r="E963" s="9"/>
      <c r="F963" t="str">
        <f t="shared" ref="F963:F1026" si="31">IF(ISBLANK(E963),"НЕТ","ДА")</f>
        <v>НЕТ</v>
      </c>
    </row>
    <row r="964" spans="1:6">
      <c r="A964" t="str">
        <f t="shared" si="30"/>
        <v/>
      </c>
      <c r="B964" s="9"/>
      <c r="C964" s="9"/>
      <c r="D964" s="9"/>
      <c r="E964" s="9"/>
      <c r="F964" t="str">
        <f t="shared" si="31"/>
        <v>НЕТ</v>
      </c>
    </row>
    <row r="965" spans="1:6">
      <c r="A965" t="str">
        <f t="shared" si="30"/>
        <v/>
      </c>
      <c r="B965" s="9"/>
      <c r="C965" s="9"/>
      <c r="D965" s="9"/>
      <c r="E965" s="9"/>
      <c r="F965" t="str">
        <f t="shared" si="31"/>
        <v>НЕТ</v>
      </c>
    </row>
    <row r="966" spans="1:6">
      <c r="A966" t="str">
        <f t="shared" si="30"/>
        <v/>
      </c>
      <c r="B966" s="9"/>
      <c r="C966" s="9"/>
      <c r="D966" s="9"/>
      <c r="E966" s="9"/>
      <c r="F966" t="str">
        <f t="shared" si="31"/>
        <v>НЕТ</v>
      </c>
    </row>
    <row r="967" spans="1:6">
      <c r="A967" t="str">
        <f t="shared" si="30"/>
        <v/>
      </c>
      <c r="B967" s="9"/>
      <c r="C967" s="9"/>
      <c r="D967" s="9"/>
      <c r="E967" s="9"/>
      <c r="F967" t="str">
        <f t="shared" si="31"/>
        <v>НЕТ</v>
      </c>
    </row>
    <row r="968" spans="1:6">
      <c r="A968" t="str">
        <f t="shared" si="30"/>
        <v/>
      </c>
      <c r="B968" s="9"/>
      <c r="C968" s="9"/>
      <c r="D968" s="9"/>
      <c r="E968" s="9"/>
      <c r="F968" t="str">
        <f t="shared" si="31"/>
        <v>НЕТ</v>
      </c>
    </row>
    <row r="969" spans="1:6">
      <c r="A969" t="str">
        <f t="shared" si="30"/>
        <v/>
      </c>
      <c r="B969" s="9"/>
      <c r="C969" s="9"/>
      <c r="D969" s="9"/>
      <c r="E969" s="9"/>
      <c r="F969" t="str">
        <f t="shared" si="31"/>
        <v>НЕТ</v>
      </c>
    </row>
    <row r="970" spans="1:6">
      <c r="A970" t="str">
        <f t="shared" si="30"/>
        <v/>
      </c>
      <c r="B970" s="9"/>
      <c r="C970" s="9"/>
      <c r="D970" s="9"/>
      <c r="E970" s="9"/>
      <c r="F970" t="str">
        <f t="shared" si="31"/>
        <v>НЕТ</v>
      </c>
    </row>
    <row r="971" spans="1:6">
      <c r="A971" t="str">
        <f t="shared" si="30"/>
        <v/>
      </c>
      <c r="B971" s="9"/>
      <c r="C971" s="9"/>
      <c r="D971" s="9"/>
      <c r="E971" s="9"/>
      <c r="F971" t="str">
        <f t="shared" si="31"/>
        <v>НЕТ</v>
      </c>
    </row>
    <row r="972" spans="1:6">
      <c r="A972" t="str">
        <f t="shared" si="30"/>
        <v/>
      </c>
      <c r="B972" s="9"/>
      <c r="C972" s="9"/>
      <c r="D972" s="9"/>
      <c r="E972" s="9"/>
      <c r="F972" t="str">
        <f t="shared" si="31"/>
        <v>НЕТ</v>
      </c>
    </row>
    <row r="973" spans="1:6">
      <c r="A973" t="str">
        <f t="shared" si="30"/>
        <v/>
      </c>
      <c r="B973" s="9"/>
      <c r="C973" s="9"/>
      <c r="D973" s="9"/>
      <c r="E973" s="9"/>
      <c r="F973" t="str">
        <f t="shared" si="31"/>
        <v>НЕТ</v>
      </c>
    </row>
    <row r="974" spans="1:6">
      <c r="A974" t="str">
        <f t="shared" si="30"/>
        <v/>
      </c>
      <c r="B974" s="9"/>
      <c r="C974" s="9"/>
      <c r="D974" s="9"/>
      <c r="E974" s="9"/>
      <c r="F974" t="str">
        <f t="shared" si="31"/>
        <v>НЕТ</v>
      </c>
    </row>
    <row r="975" spans="1:6">
      <c r="A975" t="str">
        <f t="shared" si="30"/>
        <v/>
      </c>
      <c r="B975" s="9"/>
      <c r="C975" s="9"/>
      <c r="D975" s="9"/>
      <c r="E975" s="9"/>
      <c r="F975" t="str">
        <f t="shared" si="31"/>
        <v>НЕТ</v>
      </c>
    </row>
    <row r="976" spans="1:6">
      <c r="A976" t="str">
        <f t="shared" si="30"/>
        <v/>
      </c>
      <c r="B976" s="9"/>
      <c r="C976" s="9"/>
      <c r="D976" s="9"/>
      <c r="E976" s="9"/>
      <c r="F976" t="str">
        <f t="shared" si="31"/>
        <v>НЕТ</v>
      </c>
    </row>
    <row r="977" spans="1:6">
      <c r="A977" t="str">
        <f t="shared" si="30"/>
        <v/>
      </c>
      <c r="B977" s="9"/>
      <c r="C977" s="9"/>
      <c r="D977" s="9"/>
      <c r="E977" s="9"/>
      <c r="F977" t="str">
        <f t="shared" si="31"/>
        <v>НЕТ</v>
      </c>
    </row>
    <row r="978" spans="1:6">
      <c r="A978" t="str">
        <f t="shared" si="30"/>
        <v/>
      </c>
      <c r="B978" s="9"/>
      <c r="C978" s="9"/>
      <c r="D978" s="9"/>
      <c r="E978" s="9"/>
      <c r="F978" t="str">
        <f t="shared" si="31"/>
        <v>НЕТ</v>
      </c>
    </row>
    <row r="979" spans="1:6">
      <c r="A979" t="str">
        <f t="shared" si="30"/>
        <v/>
      </c>
      <c r="B979" s="9"/>
      <c r="C979" s="9"/>
      <c r="D979" s="9"/>
      <c r="E979" s="9"/>
      <c r="F979" t="str">
        <f t="shared" si="31"/>
        <v>НЕТ</v>
      </c>
    </row>
    <row r="980" spans="1:6">
      <c r="A980" t="str">
        <f t="shared" si="30"/>
        <v/>
      </c>
      <c r="B980" s="9"/>
      <c r="C980" s="9"/>
      <c r="D980" s="9"/>
      <c r="E980" s="9"/>
      <c r="F980" t="str">
        <f t="shared" si="31"/>
        <v>НЕТ</v>
      </c>
    </row>
    <row r="981" spans="1:6">
      <c r="A981" t="str">
        <f t="shared" si="30"/>
        <v/>
      </c>
      <c r="B981" s="9"/>
      <c r="C981" s="9"/>
      <c r="D981" s="9"/>
      <c r="E981" s="9"/>
      <c r="F981" t="str">
        <f t="shared" si="31"/>
        <v>НЕТ</v>
      </c>
    </row>
    <row r="982" spans="1:6">
      <c r="A982" t="str">
        <f t="shared" si="30"/>
        <v/>
      </c>
      <c r="B982" s="9"/>
      <c r="C982" s="9"/>
      <c r="D982" s="9"/>
      <c r="E982" s="9"/>
      <c r="F982" t="str">
        <f t="shared" si="31"/>
        <v>НЕТ</v>
      </c>
    </row>
    <row r="983" spans="1:6">
      <c r="A983" t="str">
        <f t="shared" si="30"/>
        <v/>
      </c>
      <c r="B983" s="9"/>
      <c r="C983" s="9"/>
      <c r="D983" s="9"/>
      <c r="E983" s="9"/>
      <c r="F983" t="str">
        <f t="shared" si="31"/>
        <v>НЕТ</v>
      </c>
    </row>
    <row r="984" spans="1:6">
      <c r="A984" t="str">
        <f t="shared" si="30"/>
        <v/>
      </c>
      <c r="B984" s="9"/>
      <c r="C984" s="9"/>
      <c r="D984" s="9"/>
      <c r="E984" s="9"/>
      <c r="F984" t="str">
        <f t="shared" si="31"/>
        <v>НЕТ</v>
      </c>
    </row>
    <row r="985" spans="1:6">
      <c r="A985" t="str">
        <f t="shared" si="30"/>
        <v/>
      </c>
      <c r="B985" s="9"/>
      <c r="C985" s="9"/>
      <c r="D985" s="9"/>
      <c r="E985" s="9"/>
      <c r="F985" t="str">
        <f t="shared" si="31"/>
        <v>НЕТ</v>
      </c>
    </row>
    <row r="986" spans="1:6">
      <c r="A986" t="str">
        <f t="shared" si="30"/>
        <v/>
      </c>
      <c r="B986" s="9"/>
      <c r="C986" s="9"/>
      <c r="D986" s="9"/>
      <c r="E986" s="9"/>
      <c r="F986" t="str">
        <f t="shared" si="31"/>
        <v>НЕТ</v>
      </c>
    </row>
    <row r="987" spans="1:6">
      <c r="A987" t="str">
        <f t="shared" si="30"/>
        <v/>
      </c>
      <c r="B987" s="9"/>
      <c r="C987" s="9"/>
      <c r="D987" s="9"/>
      <c r="E987" s="9"/>
      <c r="F987" t="str">
        <f t="shared" si="31"/>
        <v>НЕТ</v>
      </c>
    </row>
    <row r="988" spans="1:6">
      <c r="A988" t="str">
        <f t="shared" si="30"/>
        <v/>
      </c>
      <c r="B988" s="9"/>
      <c r="C988" s="9"/>
      <c r="D988" s="9"/>
      <c r="E988" s="9"/>
      <c r="F988" t="str">
        <f t="shared" si="31"/>
        <v>НЕТ</v>
      </c>
    </row>
    <row r="989" spans="1:6">
      <c r="A989" t="str">
        <f t="shared" si="30"/>
        <v/>
      </c>
      <c r="B989" s="9"/>
      <c r="C989" s="9"/>
      <c r="D989" s="9"/>
      <c r="E989" s="9"/>
      <c r="F989" t="str">
        <f t="shared" si="31"/>
        <v>НЕТ</v>
      </c>
    </row>
    <row r="990" spans="1:6">
      <c r="A990" t="str">
        <f t="shared" si="30"/>
        <v/>
      </c>
      <c r="B990" s="9"/>
      <c r="C990" s="9"/>
      <c r="D990" s="9"/>
      <c r="E990" s="9"/>
      <c r="F990" t="str">
        <f t="shared" si="31"/>
        <v>НЕТ</v>
      </c>
    </row>
    <row r="991" spans="1:6">
      <c r="A991" t="str">
        <f t="shared" si="30"/>
        <v/>
      </c>
      <c r="B991" s="9"/>
      <c r="C991" s="9"/>
      <c r="D991" s="9"/>
      <c r="E991" s="9"/>
      <c r="F991" t="str">
        <f t="shared" si="31"/>
        <v>НЕТ</v>
      </c>
    </row>
    <row r="992" spans="1:6">
      <c r="A992" t="str">
        <f t="shared" si="30"/>
        <v/>
      </c>
      <c r="B992" s="9"/>
      <c r="C992" s="9"/>
      <c r="D992" s="9"/>
      <c r="E992" s="9"/>
      <c r="F992" t="str">
        <f t="shared" si="31"/>
        <v>НЕТ</v>
      </c>
    </row>
    <row r="993" spans="1:6">
      <c r="A993" t="str">
        <f t="shared" si="30"/>
        <v/>
      </c>
      <c r="B993" s="9"/>
      <c r="C993" s="9"/>
      <c r="D993" s="9"/>
      <c r="E993" s="9"/>
      <c r="F993" t="str">
        <f t="shared" si="31"/>
        <v>НЕТ</v>
      </c>
    </row>
    <row r="994" spans="1:6">
      <c r="A994" t="str">
        <f t="shared" si="30"/>
        <v/>
      </c>
      <c r="B994" s="9"/>
      <c r="C994" s="9"/>
      <c r="D994" s="9"/>
      <c r="E994" s="9"/>
      <c r="F994" t="str">
        <f t="shared" si="31"/>
        <v>НЕТ</v>
      </c>
    </row>
    <row r="995" spans="1:6">
      <c r="A995" t="str">
        <f t="shared" si="30"/>
        <v/>
      </c>
      <c r="B995" s="9"/>
      <c r="C995" s="9"/>
      <c r="D995" s="9"/>
      <c r="E995" s="9"/>
      <c r="F995" t="str">
        <f t="shared" si="31"/>
        <v>НЕТ</v>
      </c>
    </row>
    <row r="996" spans="1:6">
      <c r="A996" t="str">
        <f t="shared" si="30"/>
        <v/>
      </c>
      <c r="B996" s="9"/>
      <c r="C996" s="9"/>
      <c r="D996" s="9"/>
      <c r="E996" s="9"/>
      <c r="F996" t="str">
        <f t="shared" si="31"/>
        <v>НЕТ</v>
      </c>
    </row>
    <row r="997" spans="1:6">
      <c r="A997" t="str">
        <f t="shared" si="30"/>
        <v/>
      </c>
      <c r="B997" s="9"/>
      <c r="C997" s="9"/>
      <c r="D997" s="9"/>
      <c r="E997" s="9"/>
      <c r="F997" t="str">
        <f t="shared" si="31"/>
        <v>НЕТ</v>
      </c>
    </row>
    <row r="998" spans="1:6">
      <c r="A998" t="str">
        <f t="shared" si="30"/>
        <v/>
      </c>
      <c r="B998" s="9"/>
      <c r="C998" s="9"/>
      <c r="D998" s="9"/>
      <c r="E998" s="9"/>
      <c r="F998" t="str">
        <f t="shared" si="31"/>
        <v>НЕТ</v>
      </c>
    </row>
    <row r="999" spans="1:6">
      <c r="A999" t="str">
        <f t="shared" si="30"/>
        <v/>
      </c>
      <c r="B999" s="9"/>
      <c r="C999" s="9"/>
      <c r="D999" s="9"/>
      <c r="E999" s="9"/>
      <c r="F999" t="str">
        <f t="shared" si="31"/>
        <v>НЕТ</v>
      </c>
    </row>
    <row r="1000" spans="1:6">
      <c r="A1000" t="str">
        <f t="shared" si="30"/>
        <v/>
      </c>
      <c r="B1000" s="9"/>
      <c r="C1000" s="9"/>
      <c r="D1000" s="9"/>
      <c r="E1000" s="9"/>
      <c r="F1000" t="str">
        <f t="shared" si="31"/>
        <v>НЕТ</v>
      </c>
    </row>
    <row r="1001" spans="1:6">
      <c r="A1001" t="str">
        <f t="shared" si="30"/>
        <v/>
      </c>
      <c r="B1001" s="9"/>
      <c r="C1001" s="9"/>
      <c r="D1001" s="9"/>
      <c r="E1001" s="9"/>
      <c r="F1001" t="str">
        <f t="shared" si="31"/>
        <v>НЕТ</v>
      </c>
    </row>
    <row r="1002" spans="1:6">
      <c r="A1002" t="str">
        <f t="shared" si="30"/>
        <v/>
      </c>
      <c r="B1002" s="9"/>
      <c r="C1002" s="9"/>
      <c r="D1002" s="9"/>
      <c r="E1002" s="9"/>
      <c r="F1002" t="str">
        <f t="shared" si="31"/>
        <v>НЕТ</v>
      </c>
    </row>
    <row r="1003" spans="1:6">
      <c r="A1003" t="str">
        <f t="shared" si="30"/>
        <v/>
      </c>
      <c r="B1003" s="9"/>
      <c r="C1003" s="9"/>
      <c r="D1003" s="9"/>
      <c r="E1003" s="9"/>
      <c r="F1003" t="str">
        <f t="shared" si="31"/>
        <v>НЕТ</v>
      </c>
    </row>
    <row r="1004" spans="1:6">
      <c r="A1004" t="str">
        <f t="shared" si="30"/>
        <v/>
      </c>
      <c r="B1004" s="9"/>
      <c r="C1004" s="9"/>
      <c r="D1004" s="9"/>
      <c r="E1004" s="9"/>
      <c r="F1004" t="str">
        <f t="shared" si="31"/>
        <v>НЕТ</v>
      </c>
    </row>
    <row r="1005" spans="1:6">
      <c r="A1005" t="str">
        <f t="shared" si="30"/>
        <v/>
      </c>
      <c r="B1005" s="9"/>
      <c r="C1005" s="9"/>
      <c r="D1005" s="9"/>
      <c r="E1005" s="9"/>
      <c r="F1005" t="str">
        <f t="shared" si="31"/>
        <v>НЕТ</v>
      </c>
    </row>
    <row r="1006" spans="1:6">
      <c r="A1006" t="str">
        <f t="shared" si="30"/>
        <v/>
      </c>
      <c r="B1006" s="9"/>
      <c r="C1006" s="9"/>
      <c r="D1006" s="9"/>
      <c r="E1006" s="9"/>
      <c r="F1006" t="str">
        <f t="shared" si="31"/>
        <v>НЕТ</v>
      </c>
    </row>
    <row r="1007" spans="1:6">
      <c r="A1007" t="str">
        <f t="shared" si="30"/>
        <v/>
      </c>
      <c r="B1007" s="9"/>
      <c r="C1007" s="9"/>
      <c r="D1007" s="9"/>
      <c r="E1007" s="9"/>
      <c r="F1007" t="str">
        <f t="shared" si="31"/>
        <v>НЕТ</v>
      </c>
    </row>
    <row r="1008" spans="1:6">
      <c r="A1008" t="str">
        <f t="shared" si="30"/>
        <v/>
      </c>
      <c r="B1008" s="9"/>
      <c r="C1008" s="9"/>
      <c r="D1008" s="9"/>
      <c r="E1008" s="9"/>
      <c r="F1008" t="str">
        <f t="shared" si="31"/>
        <v>НЕТ</v>
      </c>
    </row>
    <row r="1009" spans="1:6">
      <c r="A1009" t="str">
        <f t="shared" si="30"/>
        <v/>
      </c>
      <c r="B1009" s="9"/>
      <c r="C1009" s="9"/>
      <c r="D1009" s="9"/>
      <c r="E1009" s="9"/>
      <c r="F1009" t="str">
        <f t="shared" si="31"/>
        <v>НЕТ</v>
      </c>
    </row>
    <row r="1010" spans="1:6">
      <c r="A1010" t="str">
        <f t="shared" si="30"/>
        <v/>
      </c>
      <c r="B1010" s="9"/>
      <c r="C1010" s="9"/>
      <c r="D1010" s="9"/>
      <c r="E1010" s="9"/>
      <c r="F1010" t="str">
        <f t="shared" si="31"/>
        <v>НЕТ</v>
      </c>
    </row>
    <row r="1011" spans="1:6">
      <c r="A1011" t="str">
        <f t="shared" si="30"/>
        <v/>
      </c>
      <c r="B1011" s="9"/>
      <c r="C1011" s="9"/>
      <c r="D1011" s="9"/>
      <c r="E1011" s="9"/>
      <c r="F1011" t="str">
        <f t="shared" si="31"/>
        <v>НЕТ</v>
      </c>
    </row>
    <row r="1012" spans="1:6">
      <c r="A1012" t="str">
        <f t="shared" si="30"/>
        <v/>
      </c>
      <c r="B1012" s="9"/>
      <c r="C1012" s="9"/>
      <c r="D1012" s="9"/>
      <c r="E1012" s="9"/>
      <c r="F1012" t="str">
        <f t="shared" si="31"/>
        <v>НЕТ</v>
      </c>
    </row>
    <row r="1013" spans="1:6">
      <c r="A1013" t="str">
        <f t="shared" si="30"/>
        <v/>
      </c>
      <c r="B1013" s="9"/>
      <c r="C1013" s="9"/>
      <c r="D1013" s="9"/>
      <c r="E1013" s="9"/>
      <c r="F1013" t="str">
        <f t="shared" si="31"/>
        <v>НЕТ</v>
      </c>
    </row>
    <row r="1014" spans="1:6">
      <c r="A1014" t="str">
        <f t="shared" si="30"/>
        <v/>
      </c>
      <c r="B1014" s="9"/>
      <c r="C1014" s="9"/>
      <c r="D1014" s="9"/>
      <c r="E1014" s="9"/>
      <c r="F1014" t="str">
        <f t="shared" si="31"/>
        <v>НЕТ</v>
      </c>
    </row>
    <row r="1015" spans="1:6">
      <c r="A1015" t="str">
        <f t="shared" si="30"/>
        <v/>
      </c>
      <c r="B1015" s="9"/>
      <c r="C1015" s="9"/>
      <c r="D1015" s="9"/>
      <c r="E1015" s="9"/>
      <c r="F1015" t="str">
        <f t="shared" si="31"/>
        <v>НЕТ</v>
      </c>
    </row>
    <row r="1016" spans="1:6">
      <c r="A1016" t="str">
        <f t="shared" si="30"/>
        <v/>
      </c>
      <c r="B1016" s="9"/>
      <c r="C1016" s="9"/>
      <c r="D1016" s="9"/>
      <c r="E1016" s="9"/>
      <c r="F1016" t="str">
        <f t="shared" si="31"/>
        <v>НЕТ</v>
      </c>
    </row>
    <row r="1017" spans="1:6">
      <c r="A1017" t="str">
        <f t="shared" si="30"/>
        <v/>
      </c>
      <c r="B1017" s="9"/>
      <c r="C1017" s="9"/>
      <c r="D1017" s="9"/>
      <c r="E1017" s="9"/>
      <c r="F1017" t="str">
        <f t="shared" si="31"/>
        <v>НЕТ</v>
      </c>
    </row>
    <row r="1018" spans="1:6">
      <c r="A1018" t="str">
        <f t="shared" si="30"/>
        <v/>
      </c>
      <c r="B1018" s="9"/>
      <c r="C1018" s="9"/>
      <c r="D1018" s="9"/>
      <c r="E1018" s="9"/>
      <c r="F1018" t="str">
        <f t="shared" si="31"/>
        <v>НЕТ</v>
      </c>
    </row>
    <row r="1019" spans="1:6">
      <c r="A1019" t="str">
        <f t="shared" si="30"/>
        <v/>
      </c>
      <c r="B1019" s="9"/>
      <c r="C1019" s="9"/>
      <c r="D1019" s="9"/>
      <c r="E1019" s="9"/>
      <c r="F1019" t="str">
        <f t="shared" si="31"/>
        <v>НЕТ</v>
      </c>
    </row>
    <row r="1020" spans="1:6">
      <c r="A1020" t="str">
        <f t="shared" si="30"/>
        <v/>
      </c>
      <c r="B1020" s="9"/>
      <c r="C1020" s="9"/>
      <c r="D1020" s="9"/>
      <c r="E1020" s="9"/>
      <c r="F1020" t="str">
        <f t="shared" si="31"/>
        <v>НЕТ</v>
      </c>
    </row>
    <row r="1021" spans="1:6">
      <c r="A1021" t="str">
        <f t="shared" si="30"/>
        <v/>
      </c>
      <c r="B1021" s="9"/>
      <c r="C1021" s="9"/>
      <c r="D1021" s="9"/>
      <c r="E1021" s="9"/>
      <c r="F1021" t="str">
        <f t="shared" si="31"/>
        <v>НЕТ</v>
      </c>
    </row>
    <row r="1022" spans="1:6">
      <c r="A1022" t="str">
        <f t="shared" si="30"/>
        <v/>
      </c>
      <c r="F1022" t="str">
        <f t="shared" si="31"/>
        <v>НЕТ</v>
      </c>
    </row>
    <row r="1023" spans="1:6">
      <c r="A1023" t="str">
        <f t="shared" si="30"/>
        <v/>
      </c>
      <c r="F1023" t="str">
        <f t="shared" si="31"/>
        <v>НЕТ</v>
      </c>
    </row>
    <row r="1024" spans="1:6">
      <c r="A1024" t="str">
        <f t="shared" si="30"/>
        <v/>
      </c>
      <c r="F1024" t="str">
        <f t="shared" si="31"/>
        <v>НЕТ</v>
      </c>
    </row>
    <row r="1025" spans="1:6">
      <c r="A1025" t="str">
        <f t="shared" si="30"/>
        <v/>
      </c>
      <c r="F1025" t="str">
        <f t="shared" si="31"/>
        <v>НЕТ</v>
      </c>
    </row>
    <row r="1026" spans="1:6">
      <c r="A1026" t="str">
        <f t="shared" si="30"/>
        <v/>
      </c>
      <c r="F1026" t="str">
        <f t="shared" si="31"/>
        <v>НЕТ</v>
      </c>
    </row>
    <row r="1027" spans="1:6">
      <c r="A1027" t="str">
        <f t="shared" ref="A1027:A1090" si="32">CONCATENATE(C1027,B1027)</f>
        <v/>
      </c>
      <c r="F1027" t="str">
        <f t="shared" ref="F1027:F1090" si="33">IF(ISBLANK(E1027),"НЕТ","ДА")</f>
        <v>НЕТ</v>
      </c>
    </row>
    <row r="1028" spans="1:6">
      <c r="A1028" t="str">
        <f t="shared" si="32"/>
        <v/>
      </c>
      <c r="F1028" t="str">
        <f t="shared" si="33"/>
        <v>НЕТ</v>
      </c>
    </row>
    <row r="1029" spans="1:6">
      <c r="A1029" t="str">
        <f t="shared" si="32"/>
        <v/>
      </c>
      <c r="F1029" t="str">
        <f t="shared" si="33"/>
        <v>НЕТ</v>
      </c>
    </row>
    <row r="1030" spans="1:6">
      <c r="A1030" t="str">
        <f t="shared" si="32"/>
        <v/>
      </c>
      <c r="F1030" t="str">
        <f t="shared" si="33"/>
        <v>НЕТ</v>
      </c>
    </row>
    <row r="1031" spans="1:6">
      <c r="A1031" t="str">
        <f t="shared" si="32"/>
        <v/>
      </c>
      <c r="F1031" t="str">
        <f t="shared" si="33"/>
        <v>НЕТ</v>
      </c>
    </row>
    <row r="1032" spans="1:6">
      <c r="A1032" t="str">
        <f t="shared" si="32"/>
        <v/>
      </c>
      <c r="F1032" t="str">
        <f t="shared" si="33"/>
        <v>НЕТ</v>
      </c>
    </row>
    <row r="1033" spans="1:6">
      <c r="A1033" t="str">
        <f t="shared" si="32"/>
        <v/>
      </c>
      <c r="F1033" t="str">
        <f t="shared" si="33"/>
        <v>НЕТ</v>
      </c>
    </row>
    <row r="1034" spans="1:6">
      <c r="A1034" t="str">
        <f t="shared" si="32"/>
        <v/>
      </c>
      <c r="F1034" t="str">
        <f t="shared" si="33"/>
        <v>НЕТ</v>
      </c>
    </row>
    <row r="1035" spans="1:6">
      <c r="A1035" t="str">
        <f t="shared" si="32"/>
        <v/>
      </c>
      <c r="F1035" t="str">
        <f t="shared" si="33"/>
        <v>НЕТ</v>
      </c>
    </row>
    <row r="1036" spans="1:6">
      <c r="A1036" t="str">
        <f t="shared" si="32"/>
        <v/>
      </c>
      <c r="F1036" t="str">
        <f t="shared" si="33"/>
        <v>НЕТ</v>
      </c>
    </row>
    <row r="1037" spans="1:6">
      <c r="A1037" t="str">
        <f t="shared" si="32"/>
        <v/>
      </c>
      <c r="F1037" t="str">
        <f t="shared" si="33"/>
        <v>НЕТ</v>
      </c>
    </row>
    <row r="1038" spans="1:6">
      <c r="A1038" t="str">
        <f t="shared" si="32"/>
        <v/>
      </c>
      <c r="F1038" t="str">
        <f t="shared" si="33"/>
        <v>НЕТ</v>
      </c>
    </row>
    <row r="1039" spans="1:6">
      <c r="A1039" t="str">
        <f t="shared" si="32"/>
        <v/>
      </c>
      <c r="F1039" t="str">
        <f t="shared" si="33"/>
        <v>НЕТ</v>
      </c>
    </row>
    <row r="1040" spans="1:6">
      <c r="A1040" t="str">
        <f t="shared" si="32"/>
        <v/>
      </c>
      <c r="F1040" t="str">
        <f t="shared" si="33"/>
        <v>НЕТ</v>
      </c>
    </row>
    <row r="1041" spans="1:6">
      <c r="A1041" t="str">
        <f t="shared" si="32"/>
        <v/>
      </c>
      <c r="F1041" t="str">
        <f t="shared" si="33"/>
        <v>НЕТ</v>
      </c>
    </row>
    <row r="1042" spans="1:6">
      <c r="A1042" t="str">
        <f t="shared" si="32"/>
        <v/>
      </c>
      <c r="F1042" t="str">
        <f t="shared" si="33"/>
        <v>НЕТ</v>
      </c>
    </row>
    <row r="1043" spans="1:6">
      <c r="A1043" t="str">
        <f t="shared" si="32"/>
        <v/>
      </c>
      <c r="F1043" t="str">
        <f t="shared" si="33"/>
        <v>НЕТ</v>
      </c>
    </row>
    <row r="1044" spans="1:6">
      <c r="A1044" t="str">
        <f t="shared" si="32"/>
        <v/>
      </c>
      <c r="F1044" t="str">
        <f t="shared" si="33"/>
        <v>НЕТ</v>
      </c>
    </row>
    <row r="1045" spans="1:6">
      <c r="A1045" t="str">
        <f t="shared" si="32"/>
        <v/>
      </c>
      <c r="F1045" t="str">
        <f t="shared" si="33"/>
        <v>НЕТ</v>
      </c>
    </row>
    <row r="1046" spans="1:6">
      <c r="A1046" t="str">
        <f t="shared" si="32"/>
        <v/>
      </c>
      <c r="F1046" t="str">
        <f t="shared" si="33"/>
        <v>НЕТ</v>
      </c>
    </row>
    <row r="1047" spans="1:6">
      <c r="A1047" t="str">
        <f t="shared" si="32"/>
        <v/>
      </c>
      <c r="F1047" t="str">
        <f t="shared" si="33"/>
        <v>НЕТ</v>
      </c>
    </row>
    <row r="1048" spans="1:6">
      <c r="A1048" t="str">
        <f t="shared" si="32"/>
        <v/>
      </c>
      <c r="F1048" t="str">
        <f t="shared" si="33"/>
        <v>НЕТ</v>
      </c>
    </row>
    <row r="1049" spans="1:6">
      <c r="A1049" t="str">
        <f t="shared" si="32"/>
        <v/>
      </c>
      <c r="F1049" t="str">
        <f t="shared" si="33"/>
        <v>НЕТ</v>
      </c>
    </row>
    <row r="1050" spans="1:6">
      <c r="A1050" t="str">
        <f t="shared" si="32"/>
        <v/>
      </c>
      <c r="F1050" t="str">
        <f t="shared" si="33"/>
        <v>НЕТ</v>
      </c>
    </row>
    <row r="1051" spans="1:6">
      <c r="A1051" t="str">
        <f t="shared" si="32"/>
        <v/>
      </c>
      <c r="F1051" t="str">
        <f t="shared" si="33"/>
        <v>НЕТ</v>
      </c>
    </row>
    <row r="1052" spans="1:6">
      <c r="A1052" t="str">
        <f t="shared" si="32"/>
        <v/>
      </c>
      <c r="F1052" t="str">
        <f t="shared" si="33"/>
        <v>НЕТ</v>
      </c>
    </row>
    <row r="1053" spans="1:6">
      <c r="A1053" t="str">
        <f t="shared" si="32"/>
        <v/>
      </c>
      <c r="F1053" t="str">
        <f t="shared" si="33"/>
        <v>НЕТ</v>
      </c>
    </row>
    <row r="1054" spans="1:6">
      <c r="A1054" t="str">
        <f t="shared" si="32"/>
        <v/>
      </c>
      <c r="F1054" t="str">
        <f t="shared" si="33"/>
        <v>НЕТ</v>
      </c>
    </row>
    <row r="1055" spans="1:6">
      <c r="A1055" t="str">
        <f t="shared" si="32"/>
        <v/>
      </c>
      <c r="F1055" t="str">
        <f t="shared" si="33"/>
        <v>НЕТ</v>
      </c>
    </row>
    <row r="1056" spans="1:6">
      <c r="A1056" t="str">
        <f t="shared" si="32"/>
        <v/>
      </c>
      <c r="F1056" t="str">
        <f t="shared" si="33"/>
        <v>НЕТ</v>
      </c>
    </row>
    <row r="1057" spans="1:6">
      <c r="A1057" t="str">
        <f t="shared" si="32"/>
        <v/>
      </c>
      <c r="F1057" t="str">
        <f t="shared" si="33"/>
        <v>НЕТ</v>
      </c>
    </row>
    <row r="1058" spans="1:6">
      <c r="A1058" t="str">
        <f t="shared" si="32"/>
        <v/>
      </c>
      <c r="F1058" t="str">
        <f t="shared" si="33"/>
        <v>НЕТ</v>
      </c>
    </row>
    <row r="1059" spans="1:6">
      <c r="A1059" t="str">
        <f t="shared" si="32"/>
        <v/>
      </c>
      <c r="F1059" t="str">
        <f t="shared" si="33"/>
        <v>НЕТ</v>
      </c>
    </row>
    <row r="1060" spans="1:6">
      <c r="A1060" t="str">
        <f t="shared" si="32"/>
        <v/>
      </c>
      <c r="F1060" t="str">
        <f t="shared" si="33"/>
        <v>НЕТ</v>
      </c>
    </row>
    <row r="1061" spans="1:6">
      <c r="A1061" t="str">
        <f t="shared" si="32"/>
        <v/>
      </c>
      <c r="F1061" t="str">
        <f t="shared" si="33"/>
        <v>НЕТ</v>
      </c>
    </row>
    <row r="1062" spans="1:6">
      <c r="A1062" t="str">
        <f t="shared" si="32"/>
        <v/>
      </c>
      <c r="F1062" t="str">
        <f t="shared" si="33"/>
        <v>НЕТ</v>
      </c>
    </row>
    <row r="1063" spans="1:6">
      <c r="A1063" t="str">
        <f t="shared" si="32"/>
        <v/>
      </c>
      <c r="F1063" t="str">
        <f t="shared" si="33"/>
        <v>НЕТ</v>
      </c>
    </row>
    <row r="1064" spans="1:6">
      <c r="A1064" t="str">
        <f t="shared" si="32"/>
        <v/>
      </c>
      <c r="F1064" t="str">
        <f t="shared" si="33"/>
        <v>НЕТ</v>
      </c>
    </row>
    <row r="1065" spans="1:6">
      <c r="A1065" t="str">
        <f t="shared" si="32"/>
        <v/>
      </c>
      <c r="F1065" t="str">
        <f t="shared" si="33"/>
        <v>НЕТ</v>
      </c>
    </row>
    <row r="1066" spans="1:6">
      <c r="A1066" t="str">
        <f t="shared" si="32"/>
        <v/>
      </c>
      <c r="F1066" t="str">
        <f t="shared" si="33"/>
        <v>НЕТ</v>
      </c>
    </row>
    <row r="1067" spans="1:6">
      <c r="A1067" t="str">
        <f t="shared" si="32"/>
        <v/>
      </c>
      <c r="F1067" t="str">
        <f t="shared" si="33"/>
        <v>НЕТ</v>
      </c>
    </row>
    <row r="1068" spans="1:6">
      <c r="A1068" t="str">
        <f t="shared" si="32"/>
        <v/>
      </c>
      <c r="F1068" t="str">
        <f t="shared" si="33"/>
        <v>НЕТ</v>
      </c>
    </row>
    <row r="1069" spans="1:6">
      <c r="A1069" t="str">
        <f t="shared" si="32"/>
        <v/>
      </c>
      <c r="F1069" t="str">
        <f t="shared" si="33"/>
        <v>НЕТ</v>
      </c>
    </row>
    <row r="1070" spans="1:6">
      <c r="A1070" t="str">
        <f t="shared" si="32"/>
        <v/>
      </c>
      <c r="F1070" t="str">
        <f t="shared" si="33"/>
        <v>НЕТ</v>
      </c>
    </row>
    <row r="1071" spans="1:6">
      <c r="A1071" t="str">
        <f t="shared" si="32"/>
        <v/>
      </c>
      <c r="F1071" t="str">
        <f t="shared" si="33"/>
        <v>НЕТ</v>
      </c>
    </row>
    <row r="1072" spans="1:6">
      <c r="A1072" t="str">
        <f t="shared" si="32"/>
        <v/>
      </c>
      <c r="F1072" t="str">
        <f t="shared" si="33"/>
        <v>НЕТ</v>
      </c>
    </row>
    <row r="1073" spans="1:6">
      <c r="A1073" t="str">
        <f t="shared" si="32"/>
        <v/>
      </c>
      <c r="F1073" t="str">
        <f t="shared" si="33"/>
        <v>НЕТ</v>
      </c>
    </row>
    <row r="1074" spans="1:6">
      <c r="A1074" t="str">
        <f t="shared" si="32"/>
        <v/>
      </c>
      <c r="F1074" t="str">
        <f t="shared" si="33"/>
        <v>НЕТ</v>
      </c>
    </row>
    <row r="1075" spans="1:6">
      <c r="A1075" t="str">
        <f t="shared" si="32"/>
        <v/>
      </c>
      <c r="F1075" t="str">
        <f t="shared" si="33"/>
        <v>НЕТ</v>
      </c>
    </row>
    <row r="1076" spans="1:6">
      <c r="A1076" t="str">
        <f t="shared" si="32"/>
        <v/>
      </c>
      <c r="F1076" t="str">
        <f t="shared" si="33"/>
        <v>НЕТ</v>
      </c>
    </row>
    <row r="1077" spans="1:6">
      <c r="A1077" t="str">
        <f t="shared" si="32"/>
        <v/>
      </c>
      <c r="F1077" t="str">
        <f t="shared" si="33"/>
        <v>НЕТ</v>
      </c>
    </row>
    <row r="1078" spans="1:6">
      <c r="A1078" t="str">
        <f t="shared" si="32"/>
        <v/>
      </c>
      <c r="F1078" t="str">
        <f t="shared" si="33"/>
        <v>НЕТ</v>
      </c>
    </row>
    <row r="1079" spans="1:6">
      <c r="A1079" t="str">
        <f t="shared" si="32"/>
        <v/>
      </c>
      <c r="F1079" t="str">
        <f t="shared" si="33"/>
        <v>НЕТ</v>
      </c>
    </row>
    <row r="1080" spans="1:6">
      <c r="A1080" t="str">
        <f t="shared" si="32"/>
        <v/>
      </c>
      <c r="F1080" t="str">
        <f t="shared" si="33"/>
        <v>НЕТ</v>
      </c>
    </row>
    <row r="1081" spans="1:6">
      <c r="A1081" t="str">
        <f t="shared" si="32"/>
        <v/>
      </c>
      <c r="F1081" t="str">
        <f t="shared" si="33"/>
        <v>НЕТ</v>
      </c>
    </row>
    <row r="1082" spans="1:6">
      <c r="A1082" t="str">
        <f t="shared" si="32"/>
        <v/>
      </c>
      <c r="F1082" t="str">
        <f t="shared" si="33"/>
        <v>НЕТ</v>
      </c>
    </row>
    <row r="1083" spans="1:6">
      <c r="A1083" t="str">
        <f t="shared" si="32"/>
        <v/>
      </c>
      <c r="F1083" t="str">
        <f t="shared" si="33"/>
        <v>НЕТ</v>
      </c>
    </row>
    <row r="1084" spans="1:6">
      <c r="A1084" t="str">
        <f t="shared" si="32"/>
        <v/>
      </c>
      <c r="F1084" t="str">
        <f t="shared" si="33"/>
        <v>НЕТ</v>
      </c>
    </row>
    <row r="1085" spans="1:6">
      <c r="A1085" t="str">
        <f t="shared" si="32"/>
        <v/>
      </c>
      <c r="F1085" t="str">
        <f t="shared" si="33"/>
        <v>НЕТ</v>
      </c>
    </row>
    <row r="1086" spans="1:6">
      <c r="A1086" t="str">
        <f t="shared" si="32"/>
        <v/>
      </c>
      <c r="F1086" t="str">
        <f t="shared" si="33"/>
        <v>НЕТ</v>
      </c>
    </row>
    <row r="1087" spans="1:6">
      <c r="A1087" t="str">
        <f t="shared" si="32"/>
        <v/>
      </c>
      <c r="F1087" t="str">
        <f t="shared" si="33"/>
        <v>НЕТ</v>
      </c>
    </row>
    <row r="1088" spans="1:6">
      <c r="A1088" t="str">
        <f t="shared" si="32"/>
        <v/>
      </c>
      <c r="F1088" t="str">
        <f t="shared" si="33"/>
        <v>НЕТ</v>
      </c>
    </row>
    <row r="1089" spans="1:6">
      <c r="A1089" t="str">
        <f t="shared" si="32"/>
        <v/>
      </c>
      <c r="F1089" t="str">
        <f t="shared" si="33"/>
        <v>НЕТ</v>
      </c>
    </row>
    <row r="1090" spans="1:6">
      <c r="A1090" t="str">
        <f t="shared" si="32"/>
        <v/>
      </c>
      <c r="F1090" t="str">
        <f t="shared" si="33"/>
        <v>НЕТ</v>
      </c>
    </row>
    <row r="1091" spans="1:6">
      <c r="A1091" t="str">
        <f t="shared" ref="A1091:A1154" si="34">CONCATENATE(C1091,B1091)</f>
        <v/>
      </c>
      <c r="F1091" t="str">
        <f t="shared" ref="F1091:F1154" si="35">IF(ISBLANK(E1091),"НЕТ","ДА")</f>
        <v>НЕТ</v>
      </c>
    </row>
    <row r="1092" spans="1:6">
      <c r="A1092" t="str">
        <f t="shared" si="34"/>
        <v/>
      </c>
      <c r="F1092" t="str">
        <f t="shared" si="35"/>
        <v>НЕТ</v>
      </c>
    </row>
    <row r="1093" spans="1:6">
      <c r="A1093" t="str">
        <f t="shared" si="34"/>
        <v/>
      </c>
      <c r="F1093" t="str">
        <f t="shared" si="35"/>
        <v>НЕТ</v>
      </c>
    </row>
    <row r="1094" spans="1:6">
      <c r="A1094" t="str">
        <f t="shared" si="34"/>
        <v/>
      </c>
      <c r="F1094" t="str">
        <f t="shared" si="35"/>
        <v>НЕТ</v>
      </c>
    </row>
    <row r="1095" spans="1:6">
      <c r="A1095" t="str">
        <f t="shared" si="34"/>
        <v/>
      </c>
      <c r="F1095" t="str">
        <f t="shared" si="35"/>
        <v>НЕТ</v>
      </c>
    </row>
    <row r="1096" spans="1:6">
      <c r="A1096" t="str">
        <f t="shared" si="34"/>
        <v/>
      </c>
      <c r="F1096" t="str">
        <f t="shared" si="35"/>
        <v>НЕТ</v>
      </c>
    </row>
    <row r="1097" spans="1:6">
      <c r="A1097" t="str">
        <f t="shared" si="34"/>
        <v/>
      </c>
      <c r="F1097" t="str">
        <f t="shared" si="35"/>
        <v>НЕТ</v>
      </c>
    </row>
    <row r="1098" spans="1:6">
      <c r="A1098" t="str">
        <f t="shared" si="34"/>
        <v/>
      </c>
      <c r="F1098" t="str">
        <f t="shared" si="35"/>
        <v>НЕТ</v>
      </c>
    </row>
    <row r="1099" spans="1:6">
      <c r="A1099" t="str">
        <f t="shared" si="34"/>
        <v/>
      </c>
      <c r="F1099" t="str">
        <f t="shared" si="35"/>
        <v>НЕТ</v>
      </c>
    </row>
    <row r="1100" spans="1:6">
      <c r="A1100" t="str">
        <f t="shared" si="34"/>
        <v/>
      </c>
      <c r="F1100" t="str">
        <f t="shared" si="35"/>
        <v>НЕТ</v>
      </c>
    </row>
    <row r="1101" spans="1:6">
      <c r="A1101" t="str">
        <f t="shared" si="34"/>
        <v/>
      </c>
      <c r="F1101" t="str">
        <f t="shared" si="35"/>
        <v>НЕТ</v>
      </c>
    </row>
    <row r="1102" spans="1:6">
      <c r="A1102" t="str">
        <f t="shared" si="34"/>
        <v/>
      </c>
      <c r="F1102" t="str">
        <f t="shared" si="35"/>
        <v>НЕТ</v>
      </c>
    </row>
    <row r="1103" spans="1:6">
      <c r="A1103" t="str">
        <f t="shared" si="34"/>
        <v/>
      </c>
      <c r="F1103" t="str">
        <f t="shared" si="35"/>
        <v>НЕТ</v>
      </c>
    </row>
    <row r="1104" spans="1:6">
      <c r="A1104" t="str">
        <f t="shared" si="34"/>
        <v/>
      </c>
      <c r="F1104" t="str">
        <f t="shared" si="35"/>
        <v>НЕТ</v>
      </c>
    </row>
    <row r="1105" spans="1:6">
      <c r="A1105" t="str">
        <f t="shared" si="34"/>
        <v/>
      </c>
      <c r="F1105" t="str">
        <f t="shared" si="35"/>
        <v>НЕТ</v>
      </c>
    </row>
    <row r="1106" spans="1:6">
      <c r="A1106" t="str">
        <f t="shared" si="34"/>
        <v/>
      </c>
      <c r="F1106" t="str">
        <f t="shared" si="35"/>
        <v>НЕТ</v>
      </c>
    </row>
    <row r="1107" spans="1:6">
      <c r="A1107" t="str">
        <f t="shared" si="34"/>
        <v/>
      </c>
      <c r="F1107" t="str">
        <f t="shared" si="35"/>
        <v>НЕТ</v>
      </c>
    </row>
    <row r="1108" spans="1:6">
      <c r="A1108" t="str">
        <f t="shared" si="34"/>
        <v/>
      </c>
      <c r="F1108" t="str">
        <f t="shared" si="35"/>
        <v>НЕТ</v>
      </c>
    </row>
    <row r="1109" spans="1:6">
      <c r="A1109" t="str">
        <f t="shared" si="34"/>
        <v/>
      </c>
      <c r="F1109" t="str">
        <f t="shared" si="35"/>
        <v>НЕТ</v>
      </c>
    </row>
    <row r="1110" spans="1:6">
      <c r="A1110" t="str">
        <f t="shared" si="34"/>
        <v/>
      </c>
      <c r="F1110" t="str">
        <f t="shared" si="35"/>
        <v>НЕТ</v>
      </c>
    </row>
    <row r="1111" spans="1:6">
      <c r="A1111" t="str">
        <f t="shared" si="34"/>
        <v/>
      </c>
      <c r="F1111" t="str">
        <f t="shared" si="35"/>
        <v>НЕТ</v>
      </c>
    </row>
    <row r="1112" spans="1:6">
      <c r="A1112" t="str">
        <f t="shared" si="34"/>
        <v/>
      </c>
      <c r="F1112" t="str">
        <f t="shared" si="35"/>
        <v>НЕТ</v>
      </c>
    </row>
    <row r="1113" spans="1:6">
      <c r="A1113" t="str">
        <f t="shared" si="34"/>
        <v/>
      </c>
      <c r="F1113" t="str">
        <f t="shared" si="35"/>
        <v>НЕТ</v>
      </c>
    </row>
    <row r="1114" spans="1:6">
      <c r="A1114" t="str">
        <f t="shared" si="34"/>
        <v/>
      </c>
      <c r="F1114" t="str">
        <f t="shared" si="35"/>
        <v>НЕТ</v>
      </c>
    </row>
    <row r="1115" spans="1:6">
      <c r="A1115" t="str">
        <f t="shared" si="34"/>
        <v/>
      </c>
      <c r="F1115" t="str">
        <f t="shared" si="35"/>
        <v>НЕТ</v>
      </c>
    </row>
    <row r="1116" spans="1:6">
      <c r="A1116" t="str">
        <f t="shared" si="34"/>
        <v/>
      </c>
      <c r="F1116" t="str">
        <f t="shared" si="35"/>
        <v>НЕТ</v>
      </c>
    </row>
    <row r="1117" spans="1:6">
      <c r="A1117" t="str">
        <f t="shared" si="34"/>
        <v/>
      </c>
      <c r="F1117" t="str">
        <f t="shared" si="35"/>
        <v>НЕТ</v>
      </c>
    </row>
    <row r="1118" spans="1:6">
      <c r="A1118" t="str">
        <f t="shared" si="34"/>
        <v/>
      </c>
      <c r="F1118" t="str">
        <f t="shared" si="35"/>
        <v>НЕТ</v>
      </c>
    </row>
    <row r="1119" spans="1:6">
      <c r="A1119" t="str">
        <f t="shared" si="34"/>
        <v/>
      </c>
      <c r="F1119" t="str">
        <f t="shared" si="35"/>
        <v>НЕТ</v>
      </c>
    </row>
    <row r="1120" spans="1:6">
      <c r="A1120" t="str">
        <f t="shared" si="34"/>
        <v/>
      </c>
      <c r="F1120" t="str">
        <f t="shared" si="35"/>
        <v>НЕТ</v>
      </c>
    </row>
    <row r="1121" spans="1:6">
      <c r="A1121" t="str">
        <f t="shared" si="34"/>
        <v/>
      </c>
      <c r="F1121" t="str">
        <f t="shared" si="35"/>
        <v>НЕТ</v>
      </c>
    </row>
    <row r="1122" spans="1:6">
      <c r="A1122" t="str">
        <f t="shared" si="34"/>
        <v/>
      </c>
      <c r="F1122" t="str">
        <f t="shared" si="35"/>
        <v>НЕТ</v>
      </c>
    </row>
    <row r="1123" spans="1:6">
      <c r="A1123" t="str">
        <f t="shared" si="34"/>
        <v/>
      </c>
      <c r="F1123" t="str">
        <f t="shared" si="35"/>
        <v>НЕТ</v>
      </c>
    </row>
    <row r="1124" spans="1:6">
      <c r="A1124" t="str">
        <f t="shared" si="34"/>
        <v/>
      </c>
      <c r="F1124" t="str">
        <f t="shared" si="35"/>
        <v>НЕТ</v>
      </c>
    </row>
    <row r="1125" spans="1:6">
      <c r="A1125" t="str">
        <f t="shared" si="34"/>
        <v/>
      </c>
      <c r="F1125" t="str">
        <f t="shared" si="35"/>
        <v>НЕТ</v>
      </c>
    </row>
    <row r="1126" spans="1:6">
      <c r="A1126" t="str">
        <f t="shared" si="34"/>
        <v/>
      </c>
      <c r="F1126" t="str">
        <f t="shared" si="35"/>
        <v>НЕТ</v>
      </c>
    </row>
    <row r="1127" spans="1:6">
      <c r="A1127" t="str">
        <f t="shared" si="34"/>
        <v/>
      </c>
      <c r="F1127" t="str">
        <f t="shared" si="35"/>
        <v>НЕТ</v>
      </c>
    </row>
    <row r="1128" spans="1:6">
      <c r="A1128" t="str">
        <f t="shared" si="34"/>
        <v/>
      </c>
      <c r="F1128" t="str">
        <f t="shared" si="35"/>
        <v>НЕТ</v>
      </c>
    </row>
    <row r="1129" spans="1:6">
      <c r="A1129" t="str">
        <f t="shared" si="34"/>
        <v/>
      </c>
      <c r="F1129" t="str">
        <f t="shared" si="35"/>
        <v>НЕТ</v>
      </c>
    </row>
    <row r="1130" spans="1:6">
      <c r="A1130" t="str">
        <f t="shared" si="34"/>
        <v/>
      </c>
      <c r="F1130" t="str">
        <f t="shared" si="35"/>
        <v>НЕТ</v>
      </c>
    </row>
    <row r="1131" spans="1:6">
      <c r="A1131" t="str">
        <f t="shared" si="34"/>
        <v/>
      </c>
      <c r="F1131" t="str">
        <f t="shared" si="35"/>
        <v>НЕТ</v>
      </c>
    </row>
    <row r="1132" spans="1:6">
      <c r="A1132" t="str">
        <f t="shared" si="34"/>
        <v/>
      </c>
      <c r="F1132" t="str">
        <f t="shared" si="35"/>
        <v>НЕТ</v>
      </c>
    </row>
    <row r="1133" spans="1:6">
      <c r="A1133" t="str">
        <f t="shared" si="34"/>
        <v/>
      </c>
      <c r="F1133" t="str">
        <f t="shared" si="35"/>
        <v>НЕТ</v>
      </c>
    </row>
    <row r="1134" spans="1:6">
      <c r="A1134" t="str">
        <f t="shared" si="34"/>
        <v/>
      </c>
      <c r="F1134" t="str">
        <f t="shared" si="35"/>
        <v>НЕТ</v>
      </c>
    </row>
    <row r="1135" spans="1:6">
      <c r="A1135" t="str">
        <f t="shared" si="34"/>
        <v/>
      </c>
      <c r="F1135" t="str">
        <f t="shared" si="35"/>
        <v>НЕТ</v>
      </c>
    </row>
    <row r="1136" spans="1:6">
      <c r="A1136" t="str">
        <f t="shared" si="34"/>
        <v/>
      </c>
      <c r="F1136" t="str">
        <f t="shared" si="35"/>
        <v>НЕТ</v>
      </c>
    </row>
    <row r="1137" spans="1:6">
      <c r="A1137" t="str">
        <f t="shared" si="34"/>
        <v/>
      </c>
      <c r="F1137" t="str">
        <f t="shared" si="35"/>
        <v>НЕТ</v>
      </c>
    </row>
    <row r="1138" spans="1:6">
      <c r="A1138" t="str">
        <f t="shared" si="34"/>
        <v/>
      </c>
      <c r="F1138" t="str">
        <f t="shared" si="35"/>
        <v>НЕТ</v>
      </c>
    </row>
    <row r="1139" spans="1:6">
      <c r="A1139" t="str">
        <f t="shared" si="34"/>
        <v/>
      </c>
      <c r="F1139" t="str">
        <f t="shared" si="35"/>
        <v>НЕТ</v>
      </c>
    </row>
    <row r="1140" spans="1:6">
      <c r="A1140" t="str">
        <f t="shared" si="34"/>
        <v/>
      </c>
      <c r="F1140" t="str">
        <f t="shared" si="35"/>
        <v>НЕТ</v>
      </c>
    </row>
    <row r="1141" spans="1:6">
      <c r="A1141" t="str">
        <f t="shared" si="34"/>
        <v/>
      </c>
      <c r="F1141" t="str">
        <f t="shared" si="35"/>
        <v>НЕТ</v>
      </c>
    </row>
    <row r="1142" spans="1:6">
      <c r="A1142" t="str">
        <f t="shared" si="34"/>
        <v/>
      </c>
      <c r="F1142" t="str">
        <f t="shared" si="35"/>
        <v>НЕТ</v>
      </c>
    </row>
    <row r="1143" spans="1:6">
      <c r="A1143" t="str">
        <f t="shared" si="34"/>
        <v/>
      </c>
      <c r="F1143" t="str">
        <f t="shared" si="35"/>
        <v>НЕТ</v>
      </c>
    </row>
    <row r="1144" spans="1:6">
      <c r="A1144" t="str">
        <f t="shared" si="34"/>
        <v/>
      </c>
      <c r="F1144" t="str">
        <f t="shared" si="35"/>
        <v>НЕТ</v>
      </c>
    </row>
    <row r="1145" spans="1:6">
      <c r="A1145" t="str">
        <f t="shared" si="34"/>
        <v/>
      </c>
      <c r="F1145" t="str">
        <f t="shared" si="35"/>
        <v>НЕТ</v>
      </c>
    </row>
    <row r="1146" spans="1:6">
      <c r="A1146" t="str">
        <f t="shared" si="34"/>
        <v/>
      </c>
      <c r="F1146" t="str">
        <f t="shared" si="35"/>
        <v>НЕТ</v>
      </c>
    </row>
    <row r="1147" spans="1:6">
      <c r="A1147" t="str">
        <f t="shared" si="34"/>
        <v/>
      </c>
      <c r="F1147" t="str">
        <f t="shared" si="35"/>
        <v>НЕТ</v>
      </c>
    </row>
    <row r="1148" spans="1:6">
      <c r="A1148" t="str">
        <f t="shared" si="34"/>
        <v/>
      </c>
      <c r="F1148" t="str">
        <f t="shared" si="35"/>
        <v>НЕТ</v>
      </c>
    </row>
    <row r="1149" spans="1:6">
      <c r="A1149" t="str">
        <f t="shared" si="34"/>
        <v/>
      </c>
      <c r="F1149" t="str">
        <f t="shared" si="35"/>
        <v>НЕТ</v>
      </c>
    </row>
    <row r="1150" spans="1:6">
      <c r="A1150" t="str">
        <f t="shared" si="34"/>
        <v/>
      </c>
      <c r="F1150" t="str">
        <f t="shared" si="35"/>
        <v>НЕТ</v>
      </c>
    </row>
    <row r="1151" spans="1:6">
      <c r="A1151" t="str">
        <f t="shared" si="34"/>
        <v/>
      </c>
      <c r="F1151" t="str">
        <f t="shared" si="35"/>
        <v>НЕТ</v>
      </c>
    </row>
    <row r="1152" spans="1:6">
      <c r="A1152" t="str">
        <f t="shared" si="34"/>
        <v/>
      </c>
      <c r="F1152" t="str">
        <f t="shared" si="35"/>
        <v>НЕТ</v>
      </c>
    </row>
    <row r="1153" spans="1:6">
      <c r="A1153" t="str">
        <f t="shared" si="34"/>
        <v/>
      </c>
      <c r="F1153" t="str">
        <f t="shared" si="35"/>
        <v>НЕТ</v>
      </c>
    </row>
    <row r="1154" spans="1:6">
      <c r="A1154" t="str">
        <f t="shared" si="34"/>
        <v/>
      </c>
      <c r="F1154" t="str">
        <f t="shared" si="35"/>
        <v>НЕТ</v>
      </c>
    </row>
    <row r="1155" spans="1:6">
      <c r="A1155" t="str">
        <f t="shared" ref="A1155:A1218" si="36">CONCATENATE(C1155,B1155)</f>
        <v/>
      </c>
      <c r="F1155" t="str">
        <f t="shared" ref="F1155:F1218" si="37">IF(ISBLANK(E1155),"НЕТ","ДА")</f>
        <v>НЕТ</v>
      </c>
    </row>
    <row r="1156" spans="1:6">
      <c r="A1156" t="str">
        <f t="shared" si="36"/>
        <v/>
      </c>
      <c r="F1156" t="str">
        <f t="shared" si="37"/>
        <v>НЕТ</v>
      </c>
    </row>
    <row r="1157" spans="1:6">
      <c r="A1157" t="str">
        <f t="shared" si="36"/>
        <v/>
      </c>
      <c r="F1157" t="str">
        <f t="shared" si="37"/>
        <v>НЕТ</v>
      </c>
    </row>
    <row r="1158" spans="1:6">
      <c r="A1158" t="str">
        <f t="shared" si="36"/>
        <v/>
      </c>
      <c r="F1158" t="str">
        <f t="shared" si="37"/>
        <v>НЕТ</v>
      </c>
    </row>
    <row r="1159" spans="1:6">
      <c r="A1159" t="str">
        <f t="shared" si="36"/>
        <v/>
      </c>
      <c r="F1159" t="str">
        <f t="shared" si="37"/>
        <v>НЕТ</v>
      </c>
    </row>
    <row r="1160" spans="1:6">
      <c r="A1160" t="str">
        <f t="shared" si="36"/>
        <v/>
      </c>
      <c r="F1160" t="str">
        <f t="shared" si="37"/>
        <v>НЕТ</v>
      </c>
    </row>
    <row r="1161" spans="1:6">
      <c r="A1161" t="str">
        <f t="shared" si="36"/>
        <v/>
      </c>
      <c r="F1161" t="str">
        <f t="shared" si="37"/>
        <v>НЕТ</v>
      </c>
    </row>
    <row r="1162" spans="1:6">
      <c r="A1162" t="str">
        <f t="shared" si="36"/>
        <v/>
      </c>
      <c r="F1162" t="str">
        <f t="shared" si="37"/>
        <v>НЕТ</v>
      </c>
    </row>
    <row r="1163" spans="1:6">
      <c r="A1163" t="str">
        <f t="shared" si="36"/>
        <v/>
      </c>
      <c r="F1163" t="str">
        <f t="shared" si="37"/>
        <v>НЕТ</v>
      </c>
    </row>
    <row r="1164" spans="1:6">
      <c r="A1164" t="str">
        <f t="shared" si="36"/>
        <v/>
      </c>
      <c r="F1164" t="str">
        <f t="shared" si="37"/>
        <v>НЕТ</v>
      </c>
    </row>
    <row r="1165" spans="1:6">
      <c r="A1165" t="str">
        <f t="shared" si="36"/>
        <v/>
      </c>
      <c r="F1165" t="str">
        <f t="shared" si="37"/>
        <v>НЕТ</v>
      </c>
    </row>
    <row r="1166" spans="1:6">
      <c r="A1166" t="str">
        <f t="shared" si="36"/>
        <v/>
      </c>
      <c r="F1166" t="str">
        <f t="shared" si="37"/>
        <v>НЕТ</v>
      </c>
    </row>
    <row r="1167" spans="1:6">
      <c r="A1167" t="str">
        <f t="shared" si="36"/>
        <v/>
      </c>
      <c r="F1167" t="str">
        <f t="shared" si="37"/>
        <v>НЕТ</v>
      </c>
    </row>
    <row r="1168" spans="1:6">
      <c r="A1168" t="str">
        <f t="shared" si="36"/>
        <v/>
      </c>
      <c r="F1168" t="str">
        <f t="shared" si="37"/>
        <v>НЕТ</v>
      </c>
    </row>
    <row r="1169" spans="1:6">
      <c r="A1169" t="str">
        <f t="shared" si="36"/>
        <v/>
      </c>
      <c r="F1169" t="str">
        <f t="shared" si="37"/>
        <v>НЕТ</v>
      </c>
    </row>
    <row r="1170" spans="1:6">
      <c r="A1170" t="str">
        <f t="shared" si="36"/>
        <v/>
      </c>
      <c r="F1170" t="str">
        <f t="shared" si="37"/>
        <v>НЕТ</v>
      </c>
    </row>
    <row r="1171" spans="1:6">
      <c r="A1171" t="str">
        <f t="shared" si="36"/>
        <v/>
      </c>
      <c r="F1171" t="str">
        <f t="shared" si="37"/>
        <v>НЕТ</v>
      </c>
    </row>
    <row r="1172" spans="1:6">
      <c r="A1172" t="str">
        <f t="shared" si="36"/>
        <v/>
      </c>
      <c r="F1172" t="str">
        <f t="shared" si="37"/>
        <v>НЕТ</v>
      </c>
    </row>
    <row r="1173" spans="1:6">
      <c r="A1173" t="str">
        <f t="shared" si="36"/>
        <v/>
      </c>
      <c r="F1173" t="str">
        <f t="shared" si="37"/>
        <v>НЕТ</v>
      </c>
    </row>
    <row r="1174" spans="1:6">
      <c r="A1174" t="str">
        <f t="shared" si="36"/>
        <v/>
      </c>
      <c r="F1174" t="str">
        <f t="shared" si="37"/>
        <v>НЕТ</v>
      </c>
    </row>
    <row r="1175" spans="1:6">
      <c r="A1175" t="str">
        <f t="shared" si="36"/>
        <v/>
      </c>
      <c r="F1175" t="str">
        <f t="shared" si="37"/>
        <v>НЕТ</v>
      </c>
    </row>
    <row r="1176" spans="1:6">
      <c r="A1176" t="str">
        <f t="shared" si="36"/>
        <v/>
      </c>
      <c r="F1176" t="str">
        <f t="shared" si="37"/>
        <v>НЕТ</v>
      </c>
    </row>
    <row r="1177" spans="1:6">
      <c r="A1177" t="str">
        <f t="shared" si="36"/>
        <v/>
      </c>
      <c r="F1177" t="str">
        <f t="shared" si="37"/>
        <v>НЕТ</v>
      </c>
    </row>
    <row r="1178" spans="1:6">
      <c r="A1178" t="str">
        <f t="shared" si="36"/>
        <v/>
      </c>
      <c r="F1178" t="str">
        <f t="shared" si="37"/>
        <v>НЕТ</v>
      </c>
    </row>
    <row r="1179" spans="1:6">
      <c r="A1179" t="str">
        <f t="shared" si="36"/>
        <v/>
      </c>
      <c r="F1179" t="str">
        <f t="shared" si="37"/>
        <v>НЕТ</v>
      </c>
    </row>
    <row r="1180" spans="1:6">
      <c r="A1180" t="str">
        <f t="shared" si="36"/>
        <v/>
      </c>
      <c r="F1180" t="str">
        <f t="shared" si="37"/>
        <v>НЕТ</v>
      </c>
    </row>
    <row r="1181" spans="1:6">
      <c r="A1181" t="str">
        <f t="shared" si="36"/>
        <v/>
      </c>
      <c r="F1181" t="str">
        <f t="shared" si="37"/>
        <v>НЕТ</v>
      </c>
    </row>
    <row r="1182" spans="1:6">
      <c r="A1182" t="str">
        <f t="shared" si="36"/>
        <v/>
      </c>
      <c r="F1182" t="str">
        <f t="shared" si="37"/>
        <v>НЕТ</v>
      </c>
    </row>
    <row r="1183" spans="1:6">
      <c r="A1183" t="str">
        <f t="shared" si="36"/>
        <v/>
      </c>
      <c r="F1183" t="str">
        <f t="shared" si="37"/>
        <v>НЕТ</v>
      </c>
    </row>
    <row r="1184" spans="1:6">
      <c r="A1184" t="str">
        <f t="shared" si="36"/>
        <v/>
      </c>
      <c r="F1184" t="str">
        <f t="shared" si="37"/>
        <v>НЕТ</v>
      </c>
    </row>
    <row r="1185" spans="1:6">
      <c r="A1185" t="str">
        <f t="shared" si="36"/>
        <v/>
      </c>
      <c r="F1185" t="str">
        <f t="shared" si="37"/>
        <v>НЕТ</v>
      </c>
    </row>
    <row r="1186" spans="1:6">
      <c r="A1186" t="str">
        <f t="shared" si="36"/>
        <v/>
      </c>
      <c r="F1186" t="str">
        <f t="shared" si="37"/>
        <v>НЕТ</v>
      </c>
    </row>
    <row r="1187" spans="1:6">
      <c r="A1187" t="str">
        <f t="shared" si="36"/>
        <v/>
      </c>
      <c r="F1187" t="str">
        <f t="shared" si="37"/>
        <v>НЕТ</v>
      </c>
    </row>
    <row r="1188" spans="1:6">
      <c r="A1188" t="str">
        <f t="shared" si="36"/>
        <v/>
      </c>
      <c r="F1188" t="str">
        <f t="shared" si="37"/>
        <v>НЕТ</v>
      </c>
    </row>
    <row r="1189" spans="1:6">
      <c r="A1189" t="str">
        <f t="shared" si="36"/>
        <v/>
      </c>
      <c r="F1189" t="str">
        <f t="shared" si="37"/>
        <v>НЕТ</v>
      </c>
    </row>
    <row r="1190" spans="1:6">
      <c r="A1190" t="str">
        <f t="shared" si="36"/>
        <v/>
      </c>
      <c r="F1190" t="str">
        <f t="shared" si="37"/>
        <v>НЕТ</v>
      </c>
    </row>
    <row r="1191" spans="1:6">
      <c r="A1191" t="str">
        <f t="shared" si="36"/>
        <v/>
      </c>
      <c r="F1191" t="str">
        <f t="shared" si="37"/>
        <v>НЕТ</v>
      </c>
    </row>
    <row r="1192" spans="1:6">
      <c r="A1192" t="str">
        <f t="shared" si="36"/>
        <v/>
      </c>
      <c r="F1192" t="str">
        <f t="shared" si="37"/>
        <v>НЕТ</v>
      </c>
    </row>
    <row r="1193" spans="1:6">
      <c r="A1193" t="str">
        <f t="shared" si="36"/>
        <v/>
      </c>
      <c r="F1193" t="str">
        <f t="shared" si="37"/>
        <v>НЕТ</v>
      </c>
    </row>
    <row r="1194" spans="1:6">
      <c r="A1194" t="str">
        <f t="shared" si="36"/>
        <v/>
      </c>
      <c r="F1194" t="str">
        <f t="shared" si="37"/>
        <v>НЕТ</v>
      </c>
    </row>
    <row r="1195" spans="1:6">
      <c r="A1195" t="str">
        <f t="shared" si="36"/>
        <v/>
      </c>
      <c r="F1195" t="str">
        <f t="shared" si="37"/>
        <v>НЕТ</v>
      </c>
    </row>
    <row r="1196" spans="1:6">
      <c r="A1196" t="str">
        <f t="shared" si="36"/>
        <v/>
      </c>
      <c r="F1196" t="str">
        <f t="shared" si="37"/>
        <v>НЕТ</v>
      </c>
    </row>
    <row r="1197" spans="1:6">
      <c r="A1197" t="str">
        <f t="shared" si="36"/>
        <v/>
      </c>
      <c r="F1197" t="str">
        <f t="shared" si="37"/>
        <v>НЕТ</v>
      </c>
    </row>
    <row r="1198" spans="1:6">
      <c r="A1198" t="str">
        <f t="shared" si="36"/>
        <v/>
      </c>
      <c r="F1198" t="str">
        <f t="shared" si="37"/>
        <v>НЕТ</v>
      </c>
    </row>
    <row r="1199" spans="1:6">
      <c r="A1199" t="str">
        <f t="shared" si="36"/>
        <v/>
      </c>
      <c r="F1199" t="str">
        <f t="shared" si="37"/>
        <v>НЕТ</v>
      </c>
    </row>
    <row r="1200" spans="1:6">
      <c r="A1200" t="str">
        <f t="shared" si="36"/>
        <v/>
      </c>
      <c r="F1200" t="str">
        <f t="shared" si="37"/>
        <v>НЕТ</v>
      </c>
    </row>
    <row r="1201" spans="1:6">
      <c r="A1201" t="str">
        <f t="shared" si="36"/>
        <v/>
      </c>
      <c r="F1201" t="str">
        <f t="shared" si="37"/>
        <v>НЕТ</v>
      </c>
    </row>
    <row r="1202" spans="1:6">
      <c r="A1202" t="str">
        <f t="shared" si="36"/>
        <v/>
      </c>
      <c r="F1202" t="str">
        <f t="shared" si="37"/>
        <v>НЕТ</v>
      </c>
    </row>
    <row r="1203" spans="1:6">
      <c r="A1203" t="str">
        <f t="shared" si="36"/>
        <v/>
      </c>
      <c r="F1203" t="str">
        <f t="shared" si="37"/>
        <v>НЕТ</v>
      </c>
    </row>
    <row r="1204" spans="1:6">
      <c r="A1204" t="str">
        <f t="shared" si="36"/>
        <v/>
      </c>
      <c r="F1204" t="str">
        <f t="shared" si="37"/>
        <v>НЕТ</v>
      </c>
    </row>
    <row r="1205" spans="1:6">
      <c r="A1205" t="str">
        <f t="shared" si="36"/>
        <v/>
      </c>
      <c r="F1205" t="str">
        <f t="shared" si="37"/>
        <v>НЕТ</v>
      </c>
    </row>
    <row r="1206" spans="1:6">
      <c r="A1206" t="str">
        <f t="shared" si="36"/>
        <v/>
      </c>
      <c r="F1206" t="str">
        <f t="shared" si="37"/>
        <v>НЕТ</v>
      </c>
    </row>
    <row r="1207" spans="1:6">
      <c r="A1207" t="str">
        <f t="shared" si="36"/>
        <v/>
      </c>
      <c r="F1207" t="str">
        <f t="shared" si="37"/>
        <v>НЕТ</v>
      </c>
    </row>
    <row r="1208" spans="1:6">
      <c r="A1208" t="str">
        <f t="shared" si="36"/>
        <v/>
      </c>
      <c r="F1208" t="str">
        <f t="shared" si="37"/>
        <v>НЕТ</v>
      </c>
    </row>
    <row r="1209" spans="1:6">
      <c r="A1209" t="str">
        <f t="shared" si="36"/>
        <v/>
      </c>
      <c r="F1209" t="str">
        <f t="shared" si="37"/>
        <v>НЕТ</v>
      </c>
    </row>
    <row r="1210" spans="1:6">
      <c r="A1210" t="str">
        <f t="shared" si="36"/>
        <v/>
      </c>
      <c r="F1210" t="str">
        <f t="shared" si="37"/>
        <v>НЕТ</v>
      </c>
    </row>
    <row r="1211" spans="1:6">
      <c r="A1211" t="str">
        <f t="shared" si="36"/>
        <v/>
      </c>
      <c r="F1211" t="str">
        <f t="shared" si="37"/>
        <v>НЕТ</v>
      </c>
    </row>
    <row r="1212" spans="1:6">
      <c r="A1212" t="str">
        <f t="shared" si="36"/>
        <v/>
      </c>
      <c r="F1212" t="str">
        <f t="shared" si="37"/>
        <v>НЕТ</v>
      </c>
    </row>
    <row r="1213" spans="1:6">
      <c r="A1213" t="str">
        <f t="shared" si="36"/>
        <v/>
      </c>
      <c r="F1213" t="str">
        <f t="shared" si="37"/>
        <v>НЕТ</v>
      </c>
    </row>
    <row r="1214" spans="1:6">
      <c r="A1214" t="str">
        <f t="shared" si="36"/>
        <v/>
      </c>
      <c r="F1214" t="str">
        <f t="shared" si="37"/>
        <v>НЕТ</v>
      </c>
    </row>
    <row r="1215" spans="1:6">
      <c r="A1215" t="str">
        <f t="shared" si="36"/>
        <v/>
      </c>
      <c r="F1215" t="str">
        <f t="shared" si="37"/>
        <v>НЕТ</v>
      </c>
    </row>
    <row r="1216" spans="1:6">
      <c r="A1216" t="str">
        <f t="shared" si="36"/>
        <v/>
      </c>
      <c r="F1216" t="str">
        <f t="shared" si="37"/>
        <v>НЕТ</v>
      </c>
    </row>
    <row r="1217" spans="1:6">
      <c r="A1217" t="str">
        <f t="shared" si="36"/>
        <v/>
      </c>
      <c r="F1217" t="str">
        <f t="shared" si="37"/>
        <v>НЕТ</v>
      </c>
    </row>
    <row r="1218" spans="1:6">
      <c r="A1218" t="str">
        <f t="shared" si="36"/>
        <v/>
      </c>
      <c r="F1218" t="str">
        <f t="shared" si="37"/>
        <v>НЕТ</v>
      </c>
    </row>
    <row r="1219" spans="1:6">
      <c r="A1219" t="str">
        <f t="shared" ref="A1219:A1282" si="38">CONCATENATE(C1219,B1219)</f>
        <v/>
      </c>
      <c r="F1219" t="str">
        <f t="shared" ref="F1219:F1282" si="39">IF(ISBLANK(E1219),"НЕТ","ДА")</f>
        <v>НЕТ</v>
      </c>
    </row>
    <row r="1220" spans="1:6">
      <c r="A1220" t="str">
        <f t="shared" si="38"/>
        <v/>
      </c>
      <c r="F1220" t="str">
        <f t="shared" si="39"/>
        <v>НЕТ</v>
      </c>
    </row>
    <row r="1221" spans="1:6">
      <c r="A1221" t="str">
        <f t="shared" si="38"/>
        <v/>
      </c>
      <c r="F1221" t="str">
        <f t="shared" si="39"/>
        <v>НЕТ</v>
      </c>
    </row>
    <row r="1222" spans="1:6">
      <c r="A1222" t="str">
        <f t="shared" si="38"/>
        <v/>
      </c>
      <c r="F1222" t="str">
        <f t="shared" si="39"/>
        <v>НЕТ</v>
      </c>
    </row>
    <row r="1223" spans="1:6">
      <c r="A1223" t="str">
        <f t="shared" si="38"/>
        <v/>
      </c>
      <c r="F1223" t="str">
        <f t="shared" si="39"/>
        <v>НЕТ</v>
      </c>
    </row>
    <row r="1224" spans="1:6">
      <c r="A1224" t="str">
        <f t="shared" si="38"/>
        <v/>
      </c>
      <c r="F1224" t="str">
        <f t="shared" si="39"/>
        <v>НЕТ</v>
      </c>
    </row>
    <row r="1225" spans="1:6">
      <c r="A1225" t="str">
        <f t="shared" si="38"/>
        <v/>
      </c>
      <c r="F1225" t="str">
        <f t="shared" si="39"/>
        <v>НЕТ</v>
      </c>
    </row>
    <row r="1226" spans="1:6">
      <c r="A1226" t="str">
        <f t="shared" si="38"/>
        <v/>
      </c>
      <c r="F1226" t="str">
        <f t="shared" si="39"/>
        <v>НЕТ</v>
      </c>
    </row>
    <row r="1227" spans="1:6">
      <c r="A1227" t="str">
        <f t="shared" si="38"/>
        <v/>
      </c>
      <c r="F1227" t="str">
        <f t="shared" si="39"/>
        <v>НЕТ</v>
      </c>
    </row>
    <row r="1228" spans="1:6">
      <c r="A1228" t="str">
        <f t="shared" si="38"/>
        <v/>
      </c>
      <c r="F1228" t="str">
        <f t="shared" si="39"/>
        <v>НЕТ</v>
      </c>
    </row>
    <row r="1229" spans="1:6">
      <c r="A1229" t="str">
        <f t="shared" si="38"/>
        <v/>
      </c>
      <c r="F1229" t="str">
        <f t="shared" si="39"/>
        <v>НЕТ</v>
      </c>
    </row>
    <row r="1230" spans="1:6">
      <c r="A1230" t="str">
        <f t="shared" si="38"/>
        <v/>
      </c>
      <c r="F1230" t="str">
        <f t="shared" si="39"/>
        <v>НЕТ</v>
      </c>
    </row>
    <row r="1231" spans="1:6">
      <c r="A1231" t="str">
        <f t="shared" si="38"/>
        <v/>
      </c>
      <c r="F1231" t="str">
        <f t="shared" si="39"/>
        <v>НЕТ</v>
      </c>
    </row>
    <row r="1232" spans="1:6">
      <c r="A1232" t="str">
        <f t="shared" si="38"/>
        <v/>
      </c>
      <c r="F1232" t="str">
        <f t="shared" si="39"/>
        <v>НЕТ</v>
      </c>
    </row>
    <row r="1233" spans="1:6">
      <c r="A1233" t="str">
        <f t="shared" si="38"/>
        <v/>
      </c>
      <c r="F1233" t="str">
        <f t="shared" si="39"/>
        <v>НЕТ</v>
      </c>
    </row>
    <row r="1234" spans="1:6">
      <c r="A1234" t="str">
        <f t="shared" si="38"/>
        <v/>
      </c>
      <c r="F1234" t="str">
        <f t="shared" si="39"/>
        <v>НЕТ</v>
      </c>
    </row>
    <row r="1235" spans="1:6">
      <c r="A1235" t="str">
        <f t="shared" si="38"/>
        <v/>
      </c>
      <c r="F1235" t="str">
        <f t="shared" si="39"/>
        <v>НЕТ</v>
      </c>
    </row>
    <row r="1236" spans="1:6">
      <c r="A1236" t="str">
        <f t="shared" si="38"/>
        <v/>
      </c>
      <c r="F1236" t="str">
        <f t="shared" si="39"/>
        <v>НЕТ</v>
      </c>
    </row>
    <row r="1237" spans="1:6">
      <c r="A1237" t="str">
        <f t="shared" si="38"/>
        <v/>
      </c>
      <c r="F1237" t="str">
        <f t="shared" si="39"/>
        <v>НЕТ</v>
      </c>
    </row>
    <row r="1238" spans="1:6">
      <c r="A1238" t="str">
        <f t="shared" si="38"/>
        <v/>
      </c>
      <c r="F1238" t="str">
        <f t="shared" si="39"/>
        <v>НЕТ</v>
      </c>
    </row>
    <row r="1239" spans="1:6">
      <c r="A1239" t="str">
        <f t="shared" si="38"/>
        <v/>
      </c>
      <c r="F1239" t="str">
        <f t="shared" si="39"/>
        <v>НЕТ</v>
      </c>
    </row>
    <row r="1240" spans="1:6">
      <c r="A1240" t="str">
        <f t="shared" si="38"/>
        <v/>
      </c>
      <c r="F1240" t="str">
        <f t="shared" si="39"/>
        <v>НЕТ</v>
      </c>
    </row>
    <row r="1241" spans="1:6">
      <c r="A1241" t="str">
        <f t="shared" si="38"/>
        <v/>
      </c>
      <c r="F1241" t="str">
        <f t="shared" si="39"/>
        <v>НЕТ</v>
      </c>
    </row>
    <row r="1242" spans="1:6">
      <c r="A1242" t="str">
        <f t="shared" si="38"/>
        <v/>
      </c>
      <c r="F1242" t="str">
        <f t="shared" si="39"/>
        <v>НЕТ</v>
      </c>
    </row>
    <row r="1243" spans="1:6">
      <c r="A1243" t="str">
        <f t="shared" si="38"/>
        <v/>
      </c>
      <c r="F1243" t="str">
        <f t="shared" si="39"/>
        <v>НЕТ</v>
      </c>
    </row>
    <row r="1244" spans="1:6">
      <c r="A1244" t="str">
        <f t="shared" si="38"/>
        <v/>
      </c>
      <c r="F1244" t="str">
        <f t="shared" si="39"/>
        <v>НЕТ</v>
      </c>
    </row>
    <row r="1245" spans="1:6">
      <c r="A1245" t="str">
        <f t="shared" si="38"/>
        <v/>
      </c>
      <c r="F1245" t="str">
        <f t="shared" si="39"/>
        <v>НЕТ</v>
      </c>
    </row>
    <row r="1246" spans="1:6">
      <c r="A1246" t="str">
        <f t="shared" si="38"/>
        <v/>
      </c>
      <c r="F1246" t="str">
        <f t="shared" si="39"/>
        <v>НЕТ</v>
      </c>
    </row>
    <row r="1247" spans="1:6">
      <c r="A1247" t="str">
        <f t="shared" si="38"/>
        <v/>
      </c>
      <c r="F1247" t="str">
        <f t="shared" si="39"/>
        <v>НЕТ</v>
      </c>
    </row>
    <row r="1248" spans="1:6">
      <c r="A1248" t="str">
        <f t="shared" si="38"/>
        <v/>
      </c>
      <c r="F1248" t="str">
        <f t="shared" si="39"/>
        <v>НЕТ</v>
      </c>
    </row>
    <row r="1249" spans="1:6">
      <c r="A1249" t="str">
        <f t="shared" si="38"/>
        <v/>
      </c>
      <c r="F1249" t="str">
        <f t="shared" si="39"/>
        <v>НЕТ</v>
      </c>
    </row>
    <row r="1250" spans="1:6">
      <c r="A1250" t="str">
        <f t="shared" si="38"/>
        <v/>
      </c>
      <c r="F1250" t="str">
        <f t="shared" si="39"/>
        <v>НЕТ</v>
      </c>
    </row>
    <row r="1251" spans="1:6">
      <c r="A1251" t="str">
        <f t="shared" si="38"/>
        <v/>
      </c>
      <c r="F1251" t="str">
        <f t="shared" si="39"/>
        <v>НЕТ</v>
      </c>
    </row>
    <row r="1252" spans="1:6">
      <c r="A1252" t="str">
        <f t="shared" si="38"/>
        <v/>
      </c>
      <c r="F1252" t="str">
        <f t="shared" si="39"/>
        <v>НЕТ</v>
      </c>
    </row>
    <row r="1253" spans="1:6">
      <c r="A1253" t="str">
        <f t="shared" si="38"/>
        <v/>
      </c>
      <c r="F1253" t="str">
        <f t="shared" si="39"/>
        <v>НЕТ</v>
      </c>
    </row>
    <row r="1254" spans="1:6">
      <c r="A1254" t="str">
        <f t="shared" si="38"/>
        <v/>
      </c>
      <c r="F1254" t="str">
        <f t="shared" si="39"/>
        <v>НЕТ</v>
      </c>
    </row>
    <row r="1255" spans="1:6">
      <c r="A1255" t="str">
        <f t="shared" si="38"/>
        <v/>
      </c>
      <c r="F1255" t="str">
        <f t="shared" si="39"/>
        <v>НЕТ</v>
      </c>
    </row>
    <row r="1256" spans="1:6">
      <c r="A1256" t="str">
        <f t="shared" si="38"/>
        <v/>
      </c>
      <c r="F1256" t="str">
        <f t="shared" si="39"/>
        <v>НЕТ</v>
      </c>
    </row>
    <row r="1257" spans="1:6">
      <c r="A1257" t="str">
        <f t="shared" si="38"/>
        <v/>
      </c>
      <c r="F1257" t="str">
        <f t="shared" si="39"/>
        <v>НЕТ</v>
      </c>
    </row>
    <row r="1258" spans="1:6">
      <c r="A1258" t="str">
        <f t="shared" si="38"/>
        <v/>
      </c>
      <c r="F1258" t="str">
        <f t="shared" si="39"/>
        <v>НЕТ</v>
      </c>
    </row>
    <row r="1259" spans="1:6">
      <c r="A1259" t="str">
        <f t="shared" si="38"/>
        <v/>
      </c>
      <c r="F1259" t="str">
        <f t="shared" si="39"/>
        <v>НЕТ</v>
      </c>
    </row>
    <row r="1260" spans="1:6">
      <c r="A1260" t="str">
        <f t="shared" si="38"/>
        <v/>
      </c>
      <c r="F1260" t="str">
        <f t="shared" si="39"/>
        <v>НЕТ</v>
      </c>
    </row>
    <row r="1261" spans="1:6">
      <c r="A1261" t="str">
        <f t="shared" si="38"/>
        <v/>
      </c>
      <c r="F1261" t="str">
        <f t="shared" si="39"/>
        <v>НЕТ</v>
      </c>
    </row>
    <row r="1262" spans="1:6">
      <c r="A1262" t="str">
        <f t="shared" si="38"/>
        <v/>
      </c>
      <c r="F1262" t="str">
        <f t="shared" si="39"/>
        <v>НЕТ</v>
      </c>
    </row>
    <row r="1263" spans="1:6">
      <c r="A1263" t="str">
        <f t="shared" si="38"/>
        <v/>
      </c>
      <c r="F1263" t="str">
        <f t="shared" si="39"/>
        <v>НЕТ</v>
      </c>
    </row>
    <row r="1264" spans="1:6">
      <c r="A1264" t="str">
        <f t="shared" si="38"/>
        <v/>
      </c>
      <c r="F1264" t="str">
        <f t="shared" si="39"/>
        <v>НЕТ</v>
      </c>
    </row>
    <row r="1265" spans="1:6">
      <c r="A1265" t="str">
        <f t="shared" si="38"/>
        <v/>
      </c>
      <c r="F1265" t="str">
        <f t="shared" si="39"/>
        <v>НЕТ</v>
      </c>
    </row>
    <row r="1266" spans="1:6">
      <c r="A1266" t="str">
        <f t="shared" si="38"/>
        <v/>
      </c>
      <c r="F1266" t="str">
        <f t="shared" si="39"/>
        <v>НЕТ</v>
      </c>
    </row>
    <row r="1267" spans="1:6">
      <c r="A1267" t="str">
        <f t="shared" si="38"/>
        <v/>
      </c>
      <c r="F1267" t="str">
        <f t="shared" si="39"/>
        <v>НЕТ</v>
      </c>
    </row>
    <row r="1268" spans="1:6">
      <c r="A1268" t="str">
        <f t="shared" si="38"/>
        <v/>
      </c>
      <c r="F1268" t="str">
        <f t="shared" si="39"/>
        <v>НЕТ</v>
      </c>
    </row>
    <row r="1269" spans="1:6">
      <c r="A1269" t="str">
        <f t="shared" si="38"/>
        <v/>
      </c>
      <c r="F1269" t="str">
        <f t="shared" si="39"/>
        <v>НЕТ</v>
      </c>
    </row>
    <row r="1270" spans="1:6">
      <c r="A1270" t="str">
        <f t="shared" si="38"/>
        <v/>
      </c>
      <c r="F1270" t="str">
        <f t="shared" si="39"/>
        <v>НЕТ</v>
      </c>
    </row>
    <row r="1271" spans="1:6">
      <c r="A1271" t="str">
        <f t="shared" si="38"/>
        <v/>
      </c>
      <c r="F1271" t="str">
        <f t="shared" si="39"/>
        <v>НЕТ</v>
      </c>
    </row>
    <row r="1272" spans="1:6">
      <c r="A1272" t="str">
        <f t="shared" si="38"/>
        <v/>
      </c>
      <c r="F1272" t="str">
        <f t="shared" si="39"/>
        <v>НЕТ</v>
      </c>
    </row>
    <row r="1273" spans="1:6">
      <c r="A1273" t="str">
        <f t="shared" si="38"/>
        <v/>
      </c>
      <c r="F1273" t="str">
        <f t="shared" si="39"/>
        <v>НЕТ</v>
      </c>
    </row>
    <row r="1274" spans="1:6">
      <c r="A1274" t="str">
        <f t="shared" si="38"/>
        <v/>
      </c>
      <c r="F1274" t="str">
        <f t="shared" si="39"/>
        <v>НЕТ</v>
      </c>
    </row>
    <row r="1275" spans="1:6">
      <c r="A1275" t="str">
        <f t="shared" si="38"/>
        <v/>
      </c>
      <c r="F1275" t="str">
        <f t="shared" si="39"/>
        <v>НЕТ</v>
      </c>
    </row>
    <row r="1276" spans="1:6">
      <c r="A1276" t="str">
        <f t="shared" si="38"/>
        <v/>
      </c>
      <c r="F1276" t="str">
        <f t="shared" si="39"/>
        <v>НЕТ</v>
      </c>
    </row>
    <row r="1277" spans="1:6">
      <c r="A1277" t="str">
        <f t="shared" si="38"/>
        <v/>
      </c>
      <c r="F1277" t="str">
        <f t="shared" si="39"/>
        <v>НЕТ</v>
      </c>
    </row>
    <row r="1278" spans="1:6">
      <c r="A1278" t="str">
        <f t="shared" si="38"/>
        <v/>
      </c>
      <c r="F1278" t="str">
        <f t="shared" si="39"/>
        <v>НЕТ</v>
      </c>
    </row>
    <row r="1279" spans="1:6">
      <c r="A1279" t="str">
        <f t="shared" si="38"/>
        <v/>
      </c>
      <c r="F1279" t="str">
        <f t="shared" si="39"/>
        <v>НЕТ</v>
      </c>
    </row>
    <row r="1280" spans="1:6">
      <c r="A1280" t="str">
        <f t="shared" si="38"/>
        <v/>
      </c>
      <c r="F1280" t="str">
        <f t="shared" si="39"/>
        <v>НЕТ</v>
      </c>
    </row>
    <row r="1281" spans="1:6">
      <c r="A1281" t="str">
        <f t="shared" si="38"/>
        <v/>
      </c>
      <c r="F1281" t="str">
        <f t="shared" si="39"/>
        <v>НЕТ</v>
      </c>
    </row>
    <row r="1282" spans="1:6">
      <c r="A1282" t="str">
        <f t="shared" si="38"/>
        <v/>
      </c>
      <c r="F1282" t="str">
        <f t="shared" si="39"/>
        <v>НЕТ</v>
      </c>
    </row>
    <row r="1283" spans="1:6">
      <c r="A1283" t="str">
        <f t="shared" ref="A1283:A1346" si="40">CONCATENATE(C1283,B1283)</f>
        <v/>
      </c>
      <c r="F1283" t="str">
        <f t="shared" ref="F1283:F1346" si="41">IF(ISBLANK(E1283),"НЕТ","ДА")</f>
        <v>НЕТ</v>
      </c>
    </row>
    <row r="1284" spans="1:6">
      <c r="A1284" t="str">
        <f t="shared" si="40"/>
        <v/>
      </c>
      <c r="F1284" t="str">
        <f t="shared" si="41"/>
        <v>НЕТ</v>
      </c>
    </row>
    <row r="1285" spans="1:6">
      <c r="A1285" t="str">
        <f t="shared" si="40"/>
        <v/>
      </c>
      <c r="F1285" t="str">
        <f t="shared" si="41"/>
        <v>НЕТ</v>
      </c>
    </row>
    <row r="1286" spans="1:6">
      <c r="A1286" t="str">
        <f t="shared" si="40"/>
        <v/>
      </c>
      <c r="F1286" t="str">
        <f t="shared" si="41"/>
        <v>НЕТ</v>
      </c>
    </row>
    <row r="1287" spans="1:6">
      <c r="A1287" t="str">
        <f t="shared" si="40"/>
        <v/>
      </c>
      <c r="F1287" t="str">
        <f t="shared" si="41"/>
        <v>НЕТ</v>
      </c>
    </row>
    <row r="1288" spans="1:6">
      <c r="A1288" t="str">
        <f t="shared" si="40"/>
        <v/>
      </c>
      <c r="F1288" t="str">
        <f t="shared" si="41"/>
        <v>НЕТ</v>
      </c>
    </row>
    <row r="1289" spans="1:6">
      <c r="A1289" t="str">
        <f t="shared" si="40"/>
        <v/>
      </c>
      <c r="F1289" t="str">
        <f t="shared" si="41"/>
        <v>НЕТ</v>
      </c>
    </row>
    <row r="1290" spans="1:6">
      <c r="A1290" t="str">
        <f t="shared" si="40"/>
        <v/>
      </c>
      <c r="F1290" t="str">
        <f t="shared" si="41"/>
        <v>НЕТ</v>
      </c>
    </row>
    <row r="1291" spans="1:6">
      <c r="A1291" t="str">
        <f t="shared" si="40"/>
        <v/>
      </c>
      <c r="F1291" t="str">
        <f t="shared" si="41"/>
        <v>НЕТ</v>
      </c>
    </row>
    <row r="1292" spans="1:6">
      <c r="A1292" t="str">
        <f t="shared" si="40"/>
        <v/>
      </c>
      <c r="F1292" t="str">
        <f t="shared" si="41"/>
        <v>НЕТ</v>
      </c>
    </row>
    <row r="1293" spans="1:6">
      <c r="A1293" t="str">
        <f t="shared" si="40"/>
        <v/>
      </c>
      <c r="F1293" t="str">
        <f t="shared" si="41"/>
        <v>НЕТ</v>
      </c>
    </row>
    <row r="1294" spans="1:6">
      <c r="A1294" t="str">
        <f t="shared" si="40"/>
        <v/>
      </c>
      <c r="F1294" t="str">
        <f t="shared" si="41"/>
        <v>НЕТ</v>
      </c>
    </row>
    <row r="1295" spans="1:6">
      <c r="A1295" t="str">
        <f t="shared" si="40"/>
        <v/>
      </c>
      <c r="F1295" t="str">
        <f t="shared" si="41"/>
        <v>НЕТ</v>
      </c>
    </row>
    <row r="1296" spans="1:6">
      <c r="A1296" t="str">
        <f t="shared" si="40"/>
        <v/>
      </c>
      <c r="F1296" t="str">
        <f t="shared" si="41"/>
        <v>НЕТ</v>
      </c>
    </row>
    <row r="1297" spans="1:6">
      <c r="A1297" t="str">
        <f t="shared" si="40"/>
        <v/>
      </c>
      <c r="F1297" t="str">
        <f t="shared" si="41"/>
        <v>НЕТ</v>
      </c>
    </row>
    <row r="1298" spans="1:6">
      <c r="A1298" t="str">
        <f t="shared" si="40"/>
        <v/>
      </c>
      <c r="F1298" t="str">
        <f t="shared" si="41"/>
        <v>НЕТ</v>
      </c>
    </row>
    <row r="1299" spans="1:6">
      <c r="A1299" t="str">
        <f t="shared" si="40"/>
        <v/>
      </c>
      <c r="F1299" t="str">
        <f t="shared" si="41"/>
        <v>НЕТ</v>
      </c>
    </row>
    <row r="1300" spans="1:6">
      <c r="A1300" t="str">
        <f t="shared" si="40"/>
        <v/>
      </c>
      <c r="F1300" t="str">
        <f t="shared" si="41"/>
        <v>НЕТ</v>
      </c>
    </row>
    <row r="1301" spans="1:6">
      <c r="A1301" t="str">
        <f t="shared" si="40"/>
        <v/>
      </c>
      <c r="F1301" t="str">
        <f t="shared" si="41"/>
        <v>НЕТ</v>
      </c>
    </row>
    <row r="1302" spans="1:6">
      <c r="A1302" t="str">
        <f t="shared" si="40"/>
        <v/>
      </c>
      <c r="F1302" t="str">
        <f t="shared" si="41"/>
        <v>НЕТ</v>
      </c>
    </row>
    <row r="1303" spans="1:6">
      <c r="A1303" t="str">
        <f t="shared" si="40"/>
        <v/>
      </c>
      <c r="F1303" t="str">
        <f t="shared" si="41"/>
        <v>НЕТ</v>
      </c>
    </row>
    <row r="1304" spans="1:6">
      <c r="A1304" t="str">
        <f t="shared" si="40"/>
        <v/>
      </c>
      <c r="F1304" t="str">
        <f t="shared" si="41"/>
        <v>НЕТ</v>
      </c>
    </row>
    <row r="1305" spans="1:6">
      <c r="A1305" t="str">
        <f t="shared" si="40"/>
        <v/>
      </c>
      <c r="F1305" t="str">
        <f t="shared" si="41"/>
        <v>НЕТ</v>
      </c>
    </row>
    <row r="1306" spans="1:6">
      <c r="A1306" t="str">
        <f t="shared" si="40"/>
        <v/>
      </c>
      <c r="F1306" t="str">
        <f t="shared" si="41"/>
        <v>НЕТ</v>
      </c>
    </row>
    <row r="1307" spans="1:6">
      <c r="A1307" t="str">
        <f t="shared" si="40"/>
        <v/>
      </c>
      <c r="F1307" t="str">
        <f t="shared" si="41"/>
        <v>НЕТ</v>
      </c>
    </row>
    <row r="1308" spans="1:6">
      <c r="A1308" t="str">
        <f t="shared" si="40"/>
        <v/>
      </c>
      <c r="F1308" t="str">
        <f t="shared" si="41"/>
        <v>НЕТ</v>
      </c>
    </row>
    <row r="1309" spans="1:6">
      <c r="A1309" t="str">
        <f t="shared" si="40"/>
        <v/>
      </c>
      <c r="F1309" t="str">
        <f t="shared" si="41"/>
        <v>НЕТ</v>
      </c>
    </row>
    <row r="1310" spans="1:6">
      <c r="A1310" t="str">
        <f t="shared" si="40"/>
        <v/>
      </c>
      <c r="F1310" t="str">
        <f t="shared" si="41"/>
        <v>НЕТ</v>
      </c>
    </row>
    <row r="1311" spans="1:6">
      <c r="A1311" t="str">
        <f t="shared" si="40"/>
        <v/>
      </c>
      <c r="F1311" t="str">
        <f t="shared" si="41"/>
        <v>НЕТ</v>
      </c>
    </row>
    <row r="1312" spans="1:6">
      <c r="A1312" t="str">
        <f t="shared" si="40"/>
        <v/>
      </c>
      <c r="F1312" t="str">
        <f t="shared" si="41"/>
        <v>НЕТ</v>
      </c>
    </row>
    <row r="1313" spans="1:6">
      <c r="A1313" t="str">
        <f t="shared" si="40"/>
        <v/>
      </c>
      <c r="F1313" t="str">
        <f t="shared" si="41"/>
        <v>НЕТ</v>
      </c>
    </row>
    <row r="1314" spans="1:6">
      <c r="A1314" t="str">
        <f t="shared" si="40"/>
        <v/>
      </c>
      <c r="F1314" t="str">
        <f t="shared" si="41"/>
        <v>НЕТ</v>
      </c>
    </row>
    <row r="1315" spans="1:6">
      <c r="A1315" t="str">
        <f t="shared" si="40"/>
        <v/>
      </c>
      <c r="F1315" t="str">
        <f t="shared" si="41"/>
        <v>НЕТ</v>
      </c>
    </row>
    <row r="1316" spans="1:6">
      <c r="A1316" t="str">
        <f t="shared" si="40"/>
        <v/>
      </c>
      <c r="F1316" t="str">
        <f t="shared" si="41"/>
        <v>НЕТ</v>
      </c>
    </row>
    <row r="1317" spans="1:6">
      <c r="A1317" t="str">
        <f t="shared" si="40"/>
        <v/>
      </c>
      <c r="F1317" t="str">
        <f t="shared" si="41"/>
        <v>НЕТ</v>
      </c>
    </row>
    <row r="1318" spans="1:6">
      <c r="A1318" t="str">
        <f t="shared" si="40"/>
        <v/>
      </c>
      <c r="F1318" t="str">
        <f t="shared" si="41"/>
        <v>НЕТ</v>
      </c>
    </row>
    <row r="1319" spans="1:6">
      <c r="A1319" t="str">
        <f t="shared" si="40"/>
        <v/>
      </c>
      <c r="F1319" t="str">
        <f t="shared" si="41"/>
        <v>НЕТ</v>
      </c>
    </row>
    <row r="1320" spans="1:6">
      <c r="A1320" t="str">
        <f t="shared" si="40"/>
        <v/>
      </c>
      <c r="F1320" t="str">
        <f t="shared" si="41"/>
        <v>НЕТ</v>
      </c>
    </row>
    <row r="1321" spans="1:6">
      <c r="A1321" t="str">
        <f t="shared" si="40"/>
        <v/>
      </c>
      <c r="F1321" t="str">
        <f t="shared" si="41"/>
        <v>НЕТ</v>
      </c>
    </row>
    <row r="1322" spans="1:6">
      <c r="A1322" t="str">
        <f t="shared" si="40"/>
        <v/>
      </c>
      <c r="F1322" t="str">
        <f t="shared" si="41"/>
        <v>НЕТ</v>
      </c>
    </row>
    <row r="1323" spans="1:6">
      <c r="A1323" t="str">
        <f t="shared" si="40"/>
        <v/>
      </c>
      <c r="F1323" t="str">
        <f t="shared" si="41"/>
        <v>НЕТ</v>
      </c>
    </row>
    <row r="1324" spans="1:6">
      <c r="A1324" t="str">
        <f t="shared" si="40"/>
        <v/>
      </c>
      <c r="F1324" t="str">
        <f t="shared" si="41"/>
        <v>НЕТ</v>
      </c>
    </row>
    <row r="1325" spans="1:6">
      <c r="A1325" t="str">
        <f t="shared" si="40"/>
        <v/>
      </c>
      <c r="F1325" t="str">
        <f t="shared" si="41"/>
        <v>НЕТ</v>
      </c>
    </row>
    <row r="1326" spans="1:6">
      <c r="A1326" t="str">
        <f t="shared" si="40"/>
        <v/>
      </c>
      <c r="F1326" t="str">
        <f t="shared" si="41"/>
        <v>НЕТ</v>
      </c>
    </row>
    <row r="1327" spans="1:6">
      <c r="A1327" t="str">
        <f t="shared" si="40"/>
        <v/>
      </c>
      <c r="F1327" t="str">
        <f t="shared" si="41"/>
        <v>НЕТ</v>
      </c>
    </row>
    <row r="1328" spans="1:6">
      <c r="A1328" t="str">
        <f t="shared" si="40"/>
        <v/>
      </c>
      <c r="F1328" t="str">
        <f t="shared" si="41"/>
        <v>НЕТ</v>
      </c>
    </row>
    <row r="1329" spans="1:6">
      <c r="A1329" t="str">
        <f t="shared" si="40"/>
        <v/>
      </c>
      <c r="F1329" t="str">
        <f t="shared" si="41"/>
        <v>НЕТ</v>
      </c>
    </row>
    <row r="1330" spans="1:6">
      <c r="A1330" t="str">
        <f t="shared" si="40"/>
        <v/>
      </c>
      <c r="F1330" t="str">
        <f t="shared" si="41"/>
        <v>НЕТ</v>
      </c>
    </row>
    <row r="1331" spans="1:6">
      <c r="A1331" t="str">
        <f t="shared" si="40"/>
        <v/>
      </c>
      <c r="F1331" t="str">
        <f t="shared" si="41"/>
        <v>НЕТ</v>
      </c>
    </row>
    <row r="1332" spans="1:6">
      <c r="A1332" t="str">
        <f t="shared" si="40"/>
        <v/>
      </c>
      <c r="F1332" t="str">
        <f t="shared" si="41"/>
        <v>НЕТ</v>
      </c>
    </row>
    <row r="1333" spans="1:6">
      <c r="A1333" t="str">
        <f t="shared" si="40"/>
        <v/>
      </c>
      <c r="F1333" t="str">
        <f t="shared" si="41"/>
        <v>НЕТ</v>
      </c>
    </row>
    <row r="1334" spans="1:6">
      <c r="A1334" t="str">
        <f t="shared" si="40"/>
        <v/>
      </c>
      <c r="F1334" t="str">
        <f t="shared" si="41"/>
        <v>НЕТ</v>
      </c>
    </row>
    <row r="1335" spans="1:6">
      <c r="A1335" t="str">
        <f t="shared" si="40"/>
        <v/>
      </c>
      <c r="F1335" t="str">
        <f t="shared" si="41"/>
        <v>НЕТ</v>
      </c>
    </row>
    <row r="1336" spans="1:6">
      <c r="A1336" t="str">
        <f t="shared" si="40"/>
        <v/>
      </c>
      <c r="F1336" t="str">
        <f t="shared" si="41"/>
        <v>НЕТ</v>
      </c>
    </row>
    <row r="1337" spans="1:6">
      <c r="A1337" t="str">
        <f t="shared" si="40"/>
        <v/>
      </c>
      <c r="F1337" t="str">
        <f t="shared" si="41"/>
        <v>НЕТ</v>
      </c>
    </row>
    <row r="1338" spans="1:6">
      <c r="A1338" t="str">
        <f t="shared" si="40"/>
        <v/>
      </c>
      <c r="F1338" t="str">
        <f t="shared" si="41"/>
        <v>НЕТ</v>
      </c>
    </row>
    <row r="1339" spans="1:6">
      <c r="A1339" t="str">
        <f t="shared" si="40"/>
        <v/>
      </c>
      <c r="F1339" t="str">
        <f t="shared" si="41"/>
        <v>НЕТ</v>
      </c>
    </row>
    <row r="1340" spans="1:6">
      <c r="A1340" t="str">
        <f t="shared" si="40"/>
        <v/>
      </c>
      <c r="F1340" t="str">
        <f t="shared" si="41"/>
        <v>НЕТ</v>
      </c>
    </row>
    <row r="1341" spans="1:6">
      <c r="A1341" t="str">
        <f t="shared" si="40"/>
        <v/>
      </c>
      <c r="F1341" t="str">
        <f t="shared" si="41"/>
        <v>НЕТ</v>
      </c>
    </row>
    <row r="1342" spans="1:6">
      <c r="A1342" t="str">
        <f t="shared" si="40"/>
        <v/>
      </c>
      <c r="F1342" t="str">
        <f t="shared" si="41"/>
        <v>НЕТ</v>
      </c>
    </row>
    <row r="1343" spans="1:6">
      <c r="A1343" t="str">
        <f t="shared" si="40"/>
        <v/>
      </c>
      <c r="F1343" t="str">
        <f t="shared" si="41"/>
        <v>НЕТ</v>
      </c>
    </row>
    <row r="1344" spans="1:6">
      <c r="A1344" t="str">
        <f t="shared" si="40"/>
        <v/>
      </c>
      <c r="F1344" t="str">
        <f t="shared" si="41"/>
        <v>НЕТ</v>
      </c>
    </row>
    <row r="1345" spans="1:6">
      <c r="A1345" t="str">
        <f t="shared" si="40"/>
        <v/>
      </c>
      <c r="F1345" t="str">
        <f t="shared" si="41"/>
        <v>НЕТ</v>
      </c>
    </row>
    <row r="1346" spans="1:6">
      <c r="A1346" t="str">
        <f t="shared" si="40"/>
        <v/>
      </c>
      <c r="F1346" t="str">
        <f t="shared" si="41"/>
        <v>НЕТ</v>
      </c>
    </row>
    <row r="1347" spans="1:6">
      <c r="A1347" t="str">
        <f t="shared" ref="A1347:A1410" si="42">CONCATENATE(C1347,B1347)</f>
        <v/>
      </c>
      <c r="F1347" t="str">
        <f t="shared" ref="F1347:F1410" si="43">IF(ISBLANK(E1347),"НЕТ","ДА")</f>
        <v>НЕТ</v>
      </c>
    </row>
    <row r="1348" spans="1:6">
      <c r="A1348" t="str">
        <f t="shared" si="42"/>
        <v/>
      </c>
      <c r="F1348" t="str">
        <f t="shared" si="43"/>
        <v>НЕТ</v>
      </c>
    </row>
    <row r="1349" spans="1:6">
      <c r="A1349" t="str">
        <f t="shared" si="42"/>
        <v/>
      </c>
      <c r="F1349" t="str">
        <f t="shared" si="43"/>
        <v>НЕТ</v>
      </c>
    </row>
    <row r="1350" spans="1:6">
      <c r="A1350" t="str">
        <f t="shared" si="42"/>
        <v/>
      </c>
      <c r="F1350" t="str">
        <f t="shared" si="43"/>
        <v>НЕТ</v>
      </c>
    </row>
    <row r="1351" spans="1:6">
      <c r="A1351" t="str">
        <f t="shared" si="42"/>
        <v/>
      </c>
      <c r="F1351" t="str">
        <f t="shared" si="43"/>
        <v>НЕТ</v>
      </c>
    </row>
    <row r="1352" spans="1:6">
      <c r="A1352" t="str">
        <f t="shared" si="42"/>
        <v/>
      </c>
      <c r="F1352" t="str">
        <f t="shared" si="43"/>
        <v>НЕТ</v>
      </c>
    </row>
    <row r="1353" spans="1:6">
      <c r="A1353" t="str">
        <f t="shared" si="42"/>
        <v/>
      </c>
      <c r="F1353" t="str">
        <f t="shared" si="43"/>
        <v>НЕТ</v>
      </c>
    </row>
    <row r="1354" spans="1:6">
      <c r="A1354" t="str">
        <f t="shared" si="42"/>
        <v/>
      </c>
      <c r="F1354" t="str">
        <f t="shared" si="43"/>
        <v>НЕТ</v>
      </c>
    </row>
    <row r="1355" spans="1:6">
      <c r="A1355" t="str">
        <f t="shared" si="42"/>
        <v/>
      </c>
      <c r="F1355" t="str">
        <f t="shared" si="43"/>
        <v>НЕТ</v>
      </c>
    </row>
    <row r="1356" spans="1:6">
      <c r="A1356" t="str">
        <f t="shared" si="42"/>
        <v/>
      </c>
      <c r="F1356" t="str">
        <f t="shared" si="43"/>
        <v>НЕТ</v>
      </c>
    </row>
    <row r="1357" spans="1:6">
      <c r="A1357" t="str">
        <f t="shared" si="42"/>
        <v/>
      </c>
      <c r="F1357" t="str">
        <f t="shared" si="43"/>
        <v>НЕТ</v>
      </c>
    </row>
    <row r="1358" spans="1:6">
      <c r="A1358" t="str">
        <f t="shared" si="42"/>
        <v/>
      </c>
      <c r="F1358" t="str">
        <f t="shared" si="43"/>
        <v>НЕТ</v>
      </c>
    </row>
    <row r="1359" spans="1:6">
      <c r="A1359" t="str">
        <f t="shared" si="42"/>
        <v/>
      </c>
      <c r="F1359" t="str">
        <f t="shared" si="43"/>
        <v>НЕТ</v>
      </c>
    </row>
    <row r="1360" spans="1:6">
      <c r="A1360" t="str">
        <f t="shared" si="42"/>
        <v/>
      </c>
      <c r="F1360" t="str">
        <f t="shared" si="43"/>
        <v>НЕТ</v>
      </c>
    </row>
    <row r="1361" spans="1:6">
      <c r="A1361" t="str">
        <f t="shared" si="42"/>
        <v/>
      </c>
      <c r="F1361" t="str">
        <f t="shared" si="43"/>
        <v>НЕТ</v>
      </c>
    </row>
    <row r="1362" spans="1:6">
      <c r="A1362" t="str">
        <f t="shared" si="42"/>
        <v/>
      </c>
      <c r="F1362" t="str">
        <f t="shared" si="43"/>
        <v>НЕТ</v>
      </c>
    </row>
    <row r="1363" spans="1:6">
      <c r="A1363" t="str">
        <f t="shared" si="42"/>
        <v/>
      </c>
      <c r="F1363" t="str">
        <f t="shared" si="43"/>
        <v>НЕТ</v>
      </c>
    </row>
    <row r="1364" spans="1:6">
      <c r="A1364" t="str">
        <f t="shared" si="42"/>
        <v/>
      </c>
      <c r="F1364" t="str">
        <f t="shared" si="43"/>
        <v>НЕТ</v>
      </c>
    </row>
    <row r="1365" spans="1:6">
      <c r="A1365" t="str">
        <f t="shared" si="42"/>
        <v/>
      </c>
      <c r="F1365" t="str">
        <f t="shared" si="43"/>
        <v>НЕТ</v>
      </c>
    </row>
    <row r="1366" spans="1:6">
      <c r="A1366" t="str">
        <f t="shared" si="42"/>
        <v/>
      </c>
      <c r="F1366" t="str">
        <f t="shared" si="43"/>
        <v>НЕТ</v>
      </c>
    </row>
    <row r="1367" spans="1:6">
      <c r="A1367" t="str">
        <f t="shared" si="42"/>
        <v/>
      </c>
      <c r="F1367" t="str">
        <f t="shared" si="43"/>
        <v>НЕТ</v>
      </c>
    </row>
    <row r="1368" spans="1:6">
      <c r="A1368" t="str">
        <f t="shared" si="42"/>
        <v/>
      </c>
      <c r="F1368" t="str">
        <f t="shared" si="43"/>
        <v>НЕТ</v>
      </c>
    </row>
    <row r="1369" spans="1:6">
      <c r="A1369" t="str">
        <f t="shared" si="42"/>
        <v/>
      </c>
      <c r="F1369" t="str">
        <f t="shared" si="43"/>
        <v>НЕТ</v>
      </c>
    </row>
    <row r="1370" spans="1:6">
      <c r="A1370" t="str">
        <f t="shared" si="42"/>
        <v/>
      </c>
      <c r="F1370" t="str">
        <f t="shared" si="43"/>
        <v>НЕТ</v>
      </c>
    </row>
    <row r="1371" spans="1:6">
      <c r="A1371" t="str">
        <f t="shared" si="42"/>
        <v/>
      </c>
      <c r="F1371" t="str">
        <f t="shared" si="43"/>
        <v>НЕТ</v>
      </c>
    </row>
    <row r="1372" spans="1:6">
      <c r="A1372" t="str">
        <f t="shared" si="42"/>
        <v/>
      </c>
      <c r="F1372" t="str">
        <f t="shared" si="43"/>
        <v>НЕТ</v>
      </c>
    </row>
    <row r="1373" spans="1:6">
      <c r="A1373" t="str">
        <f t="shared" si="42"/>
        <v/>
      </c>
      <c r="F1373" t="str">
        <f t="shared" si="43"/>
        <v>НЕТ</v>
      </c>
    </row>
    <row r="1374" spans="1:6">
      <c r="A1374" t="str">
        <f t="shared" si="42"/>
        <v/>
      </c>
      <c r="F1374" t="str">
        <f t="shared" si="43"/>
        <v>НЕТ</v>
      </c>
    </row>
    <row r="1375" spans="1:6">
      <c r="A1375" t="str">
        <f t="shared" si="42"/>
        <v/>
      </c>
      <c r="F1375" t="str">
        <f t="shared" si="43"/>
        <v>НЕТ</v>
      </c>
    </row>
    <row r="1376" spans="1:6">
      <c r="A1376" t="str">
        <f t="shared" si="42"/>
        <v/>
      </c>
      <c r="F1376" t="str">
        <f t="shared" si="43"/>
        <v>НЕТ</v>
      </c>
    </row>
    <row r="1377" spans="1:6">
      <c r="A1377" t="str">
        <f t="shared" si="42"/>
        <v/>
      </c>
      <c r="F1377" t="str">
        <f t="shared" si="43"/>
        <v>НЕТ</v>
      </c>
    </row>
    <row r="1378" spans="1:6">
      <c r="A1378" t="str">
        <f t="shared" si="42"/>
        <v/>
      </c>
      <c r="F1378" t="str">
        <f t="shared" si="43"/>
        <v>НЕТ</v>
      </c>
    </row>
    <row r="1379" spans="1:6">
      <c r="A1379" t="str">
        <f t="shared" si="42"/>
        <v/>
      </c>
      <c r="F1379" t="str">
        <f t="shared" si="43"/>
        <v>НЕТ</v>
      </c>
    </row>
    <row r="1380" spans="1:6">
      <c r="A1380" t="str">
        <f t="shared" si="42"/>
        <v/>
      </c>
      <c r="F1380" t="str">
        <f t="shared" si="43"/>
        <v>НЕТ</v>
      </c>
    </row>
    <row r="1381" spans="1:6">
      <c r="A1381" t="str">
        <f t="shared" si="42"/>
        <v/>
      </c>
      <c r="F1381" t="str">
        <f t="shared" si="43"/>
        <v>НЕТ</v>
      </c>
    </row>
    <row r="1382" spans="1:6">
      <c r="A1382" t="str">
        <f t="shared" si="42"/>
        <v/>
      </c>
      <c r="F1382" t="str">
        <f t="shared" si="43"/>
        <v>НЕТ</v>
      </c>
    </row>
    <row r="1383" spans="1:6">
      <c r="A1383" t="str">
        <f t="shared" si="42"/>
        <v/>
      </c>
      <c r="F1383" t="str">
        <f t="shared" si="43"/>
        <v>НЕТ</v>
      </c>
    </row>
    <row r="1384" spans="1:6">
      <c r="A1384" t="str">
        <f t="shared" si="42"/>
        <v/>
      </c>
      <c r="F1384" t="str">
        <f t="shared" si="43"/>
        <v>НЕТ</v>
      </c>
    </row>
    <row r="1385" spans="1:6">
      <c r="A1385" t="str">
        <f t="shared" si="42"/>
        <v/>
      </c>
      <c r="F1385" t="str">
        <f t="shared" si="43"/>
        <v>НЕТ</v>
      </c>
    </row>
    <row r="1386" spans="1:6">
      <c r="A1386" t="str">
        <f t="shared" si="42"/>
        <v/>
      </c>
      <c r="F1386" t="str">
        <f t="shared" si="43"/>
        <v>НЕТ</v>
      </c>
    </row>
    <row r="1387" spans="1:6">
      <c r="A1387" t="str">
        <f t="shared" si="42"/>
        <v/>
      </c>
      <c r="F1387" t="str">
        <f t="shared" si="43"/>
        <v>НЕТ</v>
      </c>
    </row>
    <row r="1388" spans="1:6">
      <c r="A1388" t="str">
        <f t="shared" si="42"/>
        <v/>
      </c>
      <c r="F1388" t="str">
        <f t="shared" si="43"/>
        <v>НЕТ</v>
      </c>
    </row>
    <row r="1389" spans="1:6">
      <c r="A1389" t="str">
        <f t="shared" si="42"/>
        <v/>
      </c>
      <c r="F1389" t="str">
        <f t="shared" si="43"/>
        <v>НЕТ</v>
      </c>
    </row>
    <row r="1390" spans="1:6">
      <c r="A1390" t="str">
        <f t="shared" si="42"/>
        <v/>
      </c>
      <c r="F1390" t="str">
        <f t="shared" si="43"/>
        <v>НЕТ</v>
      </c>
    </row>
    <row r="1391" spans="1:6">
      <c r="A1391" t="str">
        <f t="shared" si="42"/>
        <v/>
      </c>
      <c r="F1391" t="str">
        <f t="shared" si="43"/>
        <v>НЕТ</v>
      </c>
    </row>
    <row r="1392" spans="1:6">
      <c r="A1392" t="str">
        <f t="shared" si="42"/>
        <v/>
      </c>
      <c r="F1392" t="str">
        <f t="shared" si="43"/>
        <v>НЕТ</v>
      </c>
    </row>
    <row r="1393" spans="1:6">
      <c r="A1393" t="str">
        <f t="shared" si="42"/>
        <v/>
      </c>
      <c r="F1393" t="str">
        <f t="shared" si="43"/>
        <v>НЕТ</v>
      </c>
    </row>
    <row r="1394" spans="1:6">
      <c r="A1394" t="str">
        <f t="shared" si="42"/>
        <v/>
      </c>
      <c r="F1394" t="str">
        <f t="shared" si="43"/>
        <v>НЕТ</v>
      </c>
    </row>
    <row r="1395" spans="1:6">
      <c r="A1395" t="str">
        <f t="shared" si="42"/>
        <v/>
      </c>
      <c r="F1395" t="str">
        <f t="shared" si="43"/>
        <v>НЕТ</v>
      </c>
    </row>
    <row r="1396" spans="1:6">
      <c r="A1396" t="str">
        <f t="shared" si="42"/>
        <v/>
      </c>
      <c r="F1396" t="str">
        <f t="shared" si="43"/>
        <v>НЕТ</v>
      </c>
    </row>
    <row r="1397" spans="1:6">
      <c r="A1397" t="str">
        <f t="shared" si="42"/>
        <v/>
      </c>
      <c r="F1397" t="str">
        <f t="shared" si="43"/>
        <v>НЕТ</v>
      </c>
    </row>
    <row r="1398" spans="1:6">
      <c r="A1398" t="str">
        <f t="shared" si="42"/>
        <v/>
      </c>
      <c r="F1398" t="str">
        <f t="shared" si="43"/>
        <v>НЕТ</v>
      </c>
    </row>
    <row r="1399" spans="1:6">
      <c r="A1399" t="str">
        <f t="shared" si="42"/>
        <v/>
      </c>
      <c r="F1399" t="str">
        <f t="shared" si="43"/>
        <v>НЕТ</v>
      </c>
    </row>
    <row r="1400" spans="1:6">
      <c r="A1400" t="str">
        <f t="shared" si="42"/>
        <v/>
      </c>
      <c r="F1400" t="str">
        <f t="shared" si="43"/>
        <v>НЕТ</v>
      </c>
    </row>
    <row r="1401" spans="1:6">
      <c r="A1401" t="str">
        <f t="shared" si="42"/>
        <v/>
      </c>
      <c r="F1401" t="str">
        <f t="shared" si="43"/>
        <v>НЕТ</v>
      </c>
    </row>
    <row r="1402" spans="1:6">
      <c r="A1402" t="str">
        <f t="shared" si="42"/>
        <v/>
      </c>
      <c r="F1402" t="str">
        <f t="shared" si="43"/>
        <v>НЕТ</v>
      </c>
    </row>
    <row r="1403" spans="1:6">
      <c r="A1403" t="str">
        <f t="shared" si="42"/>
        <v/>
      </c>
      <c r="F1403" t="str">
        <f t="shared" si="43"/>
        <v>НЕТ</v>
      </c>
    </row>
    <row r="1404" spans="1:6">
      <c r="A1404" t="str">
        <f t="shared" si="42"/>
        <v/>
      </c>
      <c r="F1404" t="str">
        <f t="shared" si="43"/>
        <v>НЕТ</v>
      </c>
    </row>
    <row r="1405" spans="1:6">
      <c r="A1405" t="str">
        <f t="shared" si="42"/>
        <v/>
      </c>
      <c r="F1405" t="str">
        <f t="shared" si="43"/>
        <v>НЕТ</v>
      </c>
    </row>
    <row r="1406" spans="1:6">
      <c r="A1406" t="str">
        <f t="shared" si="42"/>
        <v/>
      </c>
      <c r="F1406" t="str">
        <f t="shared" si="43"/>
        <v>НЕТ</v>
      </c>
    </row>
    <row r="1407" spans="1:6">
      <c r="A1407" t="str">
        <f t="shared" si="42"/>
        <v/>
      </c>
      <c r="F1407" t="str">
        <f t="shared" si="43"/>
        <v>НЕТ</v>
      </c>
    </row>
    <row r="1408" spans="1:6">
      <c r="A1408" t="str">
        <f t="shared" si="42"/>
        <v/>
      </c>
      <c r="F1408" t="str">
        <f t="shared" si="43"/>
        <v>НЕТ</v>
      </c>
    </row>
    <row r="1409" spans="1:6">
      <c r="A1409" t="str">
        <f t="shared" si="42"/>
        <v/>
      </c>
      <c r="F1409" t="str">
        <f t="shared" si="43"/>
        <v>НЕТ</v>
      </c>
    </row>
    <row r="1410" spans="1:6">
      <c r="A1410" t="str">
        <f t="shared" si="42"/>
        <v/>
      </c>
      <c r="F1410" t="str">
        <f t="shared" si="43"/>
        <v>НЕТ</v>
      </c>
    </row>
    <row r="1411" spans="1:6">
      <c r="A1411" t="str">
        <f t="shared" ref="A1411:A1474" si="44">CONCATENATE(C1411,B1411)</f>
        <v/>
      </c>
      <c r="F1411" t="str">
        <f t="shared" ref="F1411:F1474" si="45">IF(ISBLANK(E1411),"НЕТ","ДА")</f>
        <v>НЕТ</v>
      </c>
    </row>
    <row r="1412" spans="1:6">
      <c r="A1412" t="str">
        <f t="shared" si="44"/>
        <v/>
      </c>
      <c r="F1412" t="str">
        <f t="shared" si="45"/>
        <v>НЕТ</v>
      </c>
    </row>
    <row r="1413" spans="1:6">
      <c r="A1413" t="str">
        <f t="shared" si="44"/>
        <v/>
      </c>
      <c r="F1413" t="str">
        <f t="shared" si="45"/>
        <v>НЕТ</v>
      </c>
    </row>
    <row r="1414" spans="1:6">
      <c r="A1414" t="str">
        <f t="shared" si="44"/>
        <v/>
      </c>
      <c r="F1414" t="str">
        <f t="shared" si="45"/>
        <v>НЕТ</v>
      </c>
    </row>
    <row r="1415" spans="1:6">
      <c r="A1415" t="str">
        <f t="shared" si="44"/>
        <v/>
      </c>
      <c r="F1415" t="str">
        <f t="shared" si="45"/>
        <v>НЕТ</v>
      </c>
    </row>
    <row r="1416" spans="1:6">
      <c r="A1416" t="str">
        <f t="shared" si="44"/>
        <v/>
      </c>
      <c r="F1416" t="str">
        <f t="shared" si="45"/>
        <v>НЕТ</v>
      </c>
    </row>
    <row r="1417" spans="1:6">
      <c r="A1417" t="str">
        <f t="shared" si="44"/>
        <v/>
      </c>
      <c r="F1417" t="str">
        <f t="shared" si="45"/>
        <v>НЕТ</v>
      </c>
    </row>
    <row r="1418" spans="1:6">
      <c r="A1418" t="str">
        <f t="shared" si="44"/>
        <v/>
      </c>
      <c r="F1418" t="str">
        <f t="shared" si="45"/>
        <v>НЕТ</v>
      </c>
    </row>
    <row r="1419" spans="1:6">
      <c r="A1419" t="str">
        <f t="shared" si="44"/>
        <v/>
      </c>
      <c r="F1419" t="str">
        <f t="shared" si="45"/>
        <v>НЕТ</v>
      </c>
    </row>
    <row r="1420" spans="1:6">
      <c r="A1420" t="str">
        <f t="shared" si="44"/>
        <v/>
      </c>
      <c r="F1420" t="str">
        <f t="shared" si="45"/>
        <v>НЕТ</v>
      </c>
    </row>
    <row r="1421" spans="1:6">
      <c r="A1421" t="str">
        <f t="shared" si="44"/>
        <v/>
      </c>
      <c r="F1421" t="str">
        <f t="shared" si="45"/>
        <v>НЕТ</v>
      </c>
    </row>
    <row r="1422" spans="1:6">
      <c r="A1422" t="str">
        <f t="shared" si="44"/>
        <v/>
      </c>
      <c r="F1422" t="str">
        <f t="shared" si="45"/>
        <v>НЕТ</v>
      </c>
    </row>
    <row r="1423" spans="1:6">
      <c r="A1423" t="str">
        <f t="shared" si="44"/>
        <v/>
      </c>
      <c r="F1423" t="str">
        <f t="shared" si="45"/>
        <v>НЕТ</v>
      </c>
    </row>
    <row r="1424" spans="1:6">
      <c r="A1424" t="str">
        <f t="shared" si="44"/>
        <v/>
      </c>
      <c r="F1424" t="str">
        <f t="shared" si="45"/>
        <v>НЕТ</v>
      </c>
    </row>
    <row r="1425" spans="1:6">
      <c r="A1425" t="str">
        <f t="shared" si="44"/>
        <v/>
      </c>
      <c r="F1425" t="str">
        <f t="shared" si="45"/>
        <v>НЕТ</v>
      </c>
    </row>
    <row r="1426" spans="1:6">
      <c r="A1426" t="str">
        <f t="shared" si="44"/>
        <v/>
      </c>
      <c r="F1426" t="str">
        <f t="shared" si="45"/>
        <v>НЕТ</v>
      </c>
    </row>
    <row r="1427" spans="1:6">
      <c r="A1427" t="str">
        <f t="shared" si="44"/>
        <v/>
      </c>
      <c r="F1427" t="str">
        <f t="shared" si="45"/>
        <v>НЕТ</v>
      </c>
    </row>
    <row r="1428" spans="1:6">
      <c r="A1428" t="str">
        <f t="shared" si="44"/>
        <v/>
      </c>
      <c r="F1428" t="str">
        <f t="shared" si="45"/>
        <v>НЕТ</v>
      </c>
    </row>
    <row r="1429" spans="1:6">
      <c r="A1429" t="str">
        <f t="shared" si="44"/>
        <v/>
      </c>
      <c r="F1429" t="str">
        <f t="shared" si="45"/>
        <v>НЕТ</v>
      </c>
    </row>
    <row r="1430" spans="1:6">
      <c r="A1430" t="str">
        <f t="shared" si="44"/>
        <v/>
      </c>
      <c r="F1430" t="str">
        <f t="shared" si="45"/>
        <v>НЕТ</v>
      </c>
    </row>
    <row r="1431" spans="1:6">
      <c r="A1431" t="str">
        <f t="shared" si="44"/>
        <v/>
      </c>
      <c r="F1431" t="str">
        <f t="shared" si="45"/>
        <v>НЕТ</v>
      </c>
    </row>
    <row r="1432" spans="1:6">
      <c r="A1432" t="str">
        <f t="shared" si="44"/>
        <v/>
      </c>
      <c r="F1432" t="str">
        <f t="shared" si="45"/>
        <v>НЕТ</v>
      </c>
    </row>
    <row r="1433" spans="1:6">
      <c r="A1433" t="str">
        <f t="shared" si="44"/>
        <v/>
      </c>
      <c r="F1433" t="str">
        <f t="shared" si="45"/>
        <v>НЕТ</v>
      </c>
    </row>
    <row r="1434" spans="1:6">
      <c r="A1434" t="str">
        <f t="shared" si="44"/>
        <v/>
      </c>
      <c r="F1434" t="str">
        <f t="shared" si="45"/>
        <v>НЕТ</v>
      </c>
    </row>
    <row r="1435" spans="1:6">
      <c r="A1435" t="str">
        <f t="shared" si="44"/>
        <v/>
      </c>
      <c r="F1435" t="str">
        <f t="shared" si="45"/>
        <v>НЕТ</v>
      </c>
    </row>
    <row r="1436" spans="1:6">
      <c r="A1436" t="str">
        <f t="shared" si="44"/>
        <v/>
      </c>
      <c r="F1436" t="str">
        <f t="shared" si="45"/>
        <v>НЕТ</v>
      </c>
    </row>
    <row r="1437" spans="1:6">
      <c r="A1437" t="str">
        <f t="shared" si="44"/>
        <v/>
      </c>
      <c r="F1437" t="str">
        <f t="shared" si="45"/>
        <v>НЕТ</v>
      </c>
    </row>
    <row r="1438" spans="1:6">
      <c r="A1438" t="str">
        <f t="shared" si="44"/>
        <v/>
      </c>
      <c r="F1438" t="str">
        <f t="shared" si="45"/>
        <v>НЕТ</v>
      </c>
    </row>
    <row r="1439" spans="1:6">
      <c r="A1439" t="str">
        <f t="shared" si="44"/>
        <v/>
      </c>
      <c r="F1439" t="str">
        <f t="shared" si="45"/>
        <v>НЕТ</v>
      </c>
    </row>
    <row r="1440" spans="1:6">
      <c r="A1440" t="str">
        <f t="shared" si="44"/>
        <v/>
      </c>
      <c r="F1440" t="str">
        <f t="shared" si="45"/>
        <v>НЕТ</v>
      </c>
    </row>
    <row r="1441" spans="1:6">
      <c r="A1441" t="str">
        <f t="shared" si="44"/>
        <v/>
      </c>
      <c r="F1441" t="str">
        <f t="shared" si="45"/>
        <v>НЕТ</v>
      </c>
    </row>
    <row r="1442" spans="1:6">
      <c r="A1442" t="str">
        <f t="shared" si="44"/>
        <v/>
      </c>
      <c r="F1442" t="str">
        <f t="shared" si="45"/>
        <v>НЕТ</v>
      </c>
    </row>
    <row r="1443" spans="1:6">
      <c r="A1443" t="str">
        <f t="shared" si="44"/>
        <v/>
      </c>
      <c r="F1443" t="str">
        <f t="shared" si="45"/>
        <v>НЕТ</v>
      </c>
    </row>
    <row r="1444" spans="1:6">
      <c r="A1444" t="str">
        <f t="shared" si="44"/>
        <v/>
      </c>
      <c r="F1444" t="str">
        <f t="shared" si="45"/>
        <v>НЕТ</v>
      </c>
    </row>
    <row r="1445" spans="1:6">
      <c r="A1445" t="str">
        <f t="shared" si="44"/>
        <v/>
      </c>
      <c r="F1445" t="str">
        <f t="shared" si="45"/>
        <v>НЕТ</v>
      </c>
    </row>
    <row r="1446" spans="1:6">
      <c r="A1446" t="str">
        <f t="shared" si="44"/>
        <v/>
      </c>
      <c r="F1446" t="str">
        <f t="shared" si="45"/>
        <v>НЕТ</v>
      </c>
    </row>
    <row r="1447" spans="1:6">
      <c r="A1447" t="str">
        <f t="shared" si="44"/>
        <v/>
      </c>
      <c r="F1447" t="str">
        <f t="shared" si="45"/>
        <v>НЕТ</v>
      </c>
    </row>
    <row r="1448" spans="1:6">
      <c r="A1448" t="str">
        <f t="shared" si="44"/>
        <v/>
      </c>
      <c r="F1448" t="str">
        <f t="shared" si="45"/>
        <v>НЕТ</v>
      </c>
    </row>
    <row r="1449" spans="1:6">
      <c r="A1449" t="str">
        <f t="shared" si="44"/>
        <v/>
      </c>
      <c r="F1449" t="str">
        <f t="shared" si="45"/>
        <v>НЕТ</v>
      </c>
    </row>
    <row r="1450" spans="1:6">
      <c r="A1450" t="str">
        <f t="shared" si="44"/>
        <v/>
      </c>
      <c r="F1450" t="str">
        <f t="shared" si="45"/>
        <v>НЕТ</v>
      </c>
    </row>
    <row r="1451" spans="1:6">
      <c r="A1451" t="str">
        <f t="shared" si="44"/>
        <v/>
      </c>
      <c r="F1451" t="str">
        <f t="shared" si="45"/>
        <v>НЕТ</v>
      </c>
    </row>
    <row r="1452" spans="1:6">
      <c r="A1452" t="str">
        <f t="shared" si="44"/>
        <v/>
      </c>
      <c r="F1452" t="str">
        <f t="shared" si="45"/>
        <v>НЕТ</v>
      </c>
    </row>
    <row r="1453" spans="1:6">
      <c r="A1453" t="str">
        <f t="shared" si="44"/>
        <v/>
      </c>
      <c r="F1453" t="str">
        <f t="shared" si="45"/>
        <v>НЕТ</v>
      </c>
    </row>
    <row r="1454" spans="1:6">
      <c r="A1454" t="str">
        <f t="shared" si="44"/>
        <v/>
      </c>
      <c r="F1454" t="str">
        <f t="shared" si="45"/>
        <v>НЕТ</v>
      </c>
    </row>
    <row r="1455" spans="1:6">
      <c r="A1455" t="str">
        <f t="shared" si="44"/>
        <v/>
      </c>
      <c r="F1455" t="str">
        <f t="shared" si="45"/>
        <v>НЕТ</v>
      </c>
    </row>
    <row r="1456" spans="1:6">
      <c r="A1456" t="str">
        <f t="shared" si="44"/>
        <v/>
      </c>
      <c r="F1456" t="str">
        <f t="shared" si="45"/>
        <v>НЕТ</v>
      </c>
    </row>
    <row r="1457" spans="1:6">
      <c r="A1457" t="str">
        <f t="shared" si="44"/>
        <v/>
      </c>
      <c r="F1457" t="str">
        <f t="shared" si="45"/>
        <v>НЕТ</v>
      </c>
    </row>
    <row r="1458" spans="1:6">
      <c r="A1458" t="str">
        <f t="shared" si="44"/>
        <v/>
      </c>
      <c r="F1458" t="str">
        <f t="shared" si="45"/>
        <v>НЕТ</v>
      </c>
    </row>
    <row r="1459" spans="1:6">
      <c r="A1459" t="str">
        <f t="shared" si="44"/>
        <v/>
      </c>
      <c r="F1459" t="str">
        <f t="shared" si="45"/>
        <v>НЕТ</v>
      </c>
    </row>
    <row r="1460" spans="1:6">
      <c r="A1460" t="str">
        <f t="shared" si="44"/>
        <v/>
      </c>
      <c r="F1460" t="str">
        <f t="shared" si="45"/>
        <v>НЕТ</v>
      </c>
    </row>
    <row r="1461" spans="1:6">
      <c r="A1461" t="str">
        <f t="shared" si="44"/>
        <v/>
      </c>
      <c r="F1461" t="str">
        <f t="shared" si="45"/>
        <v>НЕТ</v>
      </c>
    </row>
    <row r="1462" spans="1:6">
      <c r="A1462" t="str">
        <f t="shared" si="44"/>
        <v/>
      </c>
      <c r="F1462" t="str">
        <f t="shared" si="45"/>
        <v>НЕТ</v>
      </c>
    </row>
    <row r="1463" spans="1:6">
      <c r="A1463" t="str">
        <f t="shared" si="44"/>
        <v/>
      </c>
      <c r="F1463" t="str">
        <f t="shared" si="45"/>
        <v>НЕТ</v>
      </c>
    </row>
    <row r="1464" spans="1:6">
      <c r="A1464" t="str">
        <f t="shared" si="44"/>
        <v/>
      </c>
      <c r="F1464" t="str">
        <f t="shared" si="45"/>
        <v>НЕТ</v>
      </c>
    </row>
    <row r="1465" spans="1:6">
      <c r="A1465" t="str">
        <f t="shared" si="44"/>
        <v/>
      </c>
      <c r="F1465" t="str">
        <f t="shared" si="45"/>
        <v>НЕТ</v>
      </c>
    </row>
    <row r="1466" spans="1:6">
      <c r="A1466" t="str">
        <f t="shared" si="44"/>
        <v/>
      </c>
      <c r="F1466" t="str">
        <f t="shared" si="45"/>
        <v>НЕТ</v>
      </c>
    </row>
    <row r="1467" spans="1:6">
      <c r="A1467" t="str">
        <f t="shared" si="44"/>
        <v/>
      </c>
      <c r="F1467" t="str">
        <f t="shared" si="45"/>
        <v>НЕТ</v>
      </c>
    </row>
    <row r="1468" spans="1:6">
      <c r="A1468" t="str">
        <f t="shared" si="44"/>
        <v/>
      </c>
      <c r="F1468" t="str">
        <f t="shared" si="45"/>
        <v>НЕТ</v>
      </c>
    </row>
    <row r="1469" spans="1:6">
      <c r="A1469" t="str">
        <f t="shared" si="44"/>
        <v/>
      </c>
      <c r="F1469" t="str">
        <f t="shared" si="45"/>
        <v>НЕТ</v>
      </c>
    </row>
    <row r="1470" spans="1:6">
      <c r="A1470" t="str">
        <f t="shared" si="44"/>
        <v/>
      </c>
      <c r="F1470" t="str">
        <f t="shared" si="45"/>
        <v>НЕТ</v>
      </c>
    </row>
    <row r="1471" spans="1:6">
      <c r="A1471" t="str">
        <f t="shared" si="44"/>
        <v/>
      </c>
      <c r="F1471" t="str">
        <f t="shared" si="45"/>
        <v>НЕТ</v>
      </c>
    </row>
    <row r="1472" spans="1:6">
      <c r="A1472" t="str">
        <f t="shared" si="44"/>
        <v/>
      </c>
      <c r="F1472" t="str">
        <f t="shared" si="45"/>
        <v>НЕТ</v>
      </c>
    </row>
    <row r="1473" spans="1:6">
      <c r="A1473" t="str">
        <f t="shared" si="44"/>
        <v/>
      </c>
      <c r="F1473" t="str">
        <f t="shared" si="45"/>
        <v>НЕТ</v>
      </c>
    </row>
    <row r="1474" spans="1:6">
      <c r="A1474" t="str">
        <f t="shared" si="44"/>
        <v/>
      </c>
      <c r="F1474" t="str">
        <f t="shared" si="45"/>
        <v>НЕТ</v>
      </c>
    </row>
    <row r="1475" spans="1:6">
      <c r="A1475" t="str">
        <f t="shared" ref="A1475:A1538" si="46">CONCATENATE(C1475,B1475)</f>
        <v/>
      </c>
      <c r="F1475" t="str">
        <f t="shared" ref="F1475:F1538" si="47">IF(ISBLANK(E1475),"НЕТ","ДА")</f>
        <v>НЕТ</v>
      </c>
    </row>
    <row r="1476" spans="1:6">
      <c r="A1476" t="str">
        <f t="shared" si="46"/>
        <v/>
      </c>
      <c r="F1476" t="str">
        <f t="shared" si="47"/>
        <v>НЕТ</v>
      </c>
    </row>
    <row r="1477" spans="1:6">
      <c r="A1477" t="str">
        <f t="shared" si="46"/>
        <v/>
      </c>
      <c r="F1477" t="str">
        <f t="shared" si="47"/>
        <v>НЕТ</v>
      </c>
    </row>
    <row r="1478" spans="1:6">
      <c r="A1478" t="str">
        <f t="shared" si="46"/>
        <v/>
      </c>
      <c r="F1478" t="str">
        <f t="shared" si="47"/>
        <v>НЕТ</v>
      </c>
    </row>
    <row r="1479" spans="1:6">
      <c r="A1479" t="str">
        <f t="shared" si="46"/>
        <v/>
      </c>
      <c r="F1479" t="str">
        <f t="shared" si="47"/>
        <v>НЕТ</v>
      </c>
    </row>
    <row r="1480" spans="1:6">
      <c r="A1480" t="str">
        <f t="shared" si="46"/>
        <v/>
      </c>
      <c r="F1480" t="str">
        <f t="shared" si="47"/>
        <v>НЕТ</v>
      </c>
    </row>
    <row r="1481" spans="1:6">
      <c r="A1481" t="str">
        <f t="shared" si="46"/>
        <v/>
      </c>
      <c r="F1481" t="str">
        <f t="shared" si="47"/>
        <v>НЕТ</v>
      </c>
    </row>
    <row r="1482" spans="1:6">
      <c r="A1482" t="str">
        <f t="shared" si="46"/>
        <v/>
      </c>
      <c r="F1482" t="str">
        <f t="shared" si="47"/>
        <v>НЕТ</v>
      </c>
    </row>
    <row r="1483" spans="1:6">
      <c r="A1483" t="str">
        <f t="shared" si="46"/>
        <v/>
      </c>
      <c r="F1483" t="str">
        <f t="shared" si="47"/>
        <v>НЕТ</v>
      </c>
    </row>
    <row r="1484" spans="1:6">
      <c r="A1484" t="str">
        <f t="shared" si="46"/>
        <v/>
      </c>
      <c r="F1484" t="str">
        <f t="shared" si="47"/>
        <v>НЕТ</v>
      </c>
    </row>
    <row r="1485" spans="1:6">
      <c r="A1485" t="str">
        <f t="shared" si="46"/>
        <v/>
      </c>
      <c r="F1485" t="str">
        <f t="shared" si="47"/>
        <v>НЕТ</v>
      </c>
    </row>
    <row r="1486" spans="1:6">
      <c r="A1486" t="str">
        <f t="shared" si="46"/>
        <v/>
      </c>
      <c r="F1486" t="str">
        <f t="shared" si="47"/>
        <v>НЕТ</v>
      </c>
    </row>
    <row r="1487" spans="1:6">
      <c r="A1487" t="str">
        <f t="shared" si="46"/>
        <v/>
      </c>
      <c r="F1487" t="str">
        <f t="shared" si="47"/>
        <v>НЕТ</v>
      </c>
    </row>
    <row r="1488" spans="1:6">
      <c r="A1488" t="str">
        <f t="shared" si="46"/>
        <v/>
      </c>
      <c r="F1488" t="str">
        <f t="shared" si="47"/>
        <v>НЕТ</v>
      </c>
    </row>
    <row r="1489" spans="1:6">
      <c r="A1489" t="str">
        <f t="shared" si="46"/>
        <v/>
      </c>
      <c r="F1489" t="str">
        <f t="shared" si="47"/>
        <v>НЕТ</v>
      </c>
    </row>
    <row r="1490" spans="1:6">
      <c r="A1490" t="str">
        <f t="shared" si="46"/>
        <v/>
      </c>
      <c r="F1490" t="str">
        <f t="shared" si="47"/>
        <v>НЕТ</v>
      </c>
    </row>
    <row r="1491" spans="1:6">
      <c r="A1491" t="str">
        <f t="shared" si="46"/>
        <v/>
      </c>
      <c r="F1491" t="str">
        <f t="shared" si="47"/>
        <v>НЕТ</v>
      </c>
    </row>
    <row r="1492" spans="1:6">
      <c r="A1492" t="str">
        <f t="shared" si="46"/>
        <v/>
      </c>
      <c r="F1492" t="str">
        <f t="shared" si="47"/>
        <v>НЕТ</v>
      </c>
    </row>
    <row r="1493" spans="1:6">
      <c r="A1493" t="str">
        <f t="shared" si="46"/>
        <v/>
      </c>
      <c r="F1493" t="str">
        <f t="shared" si="47"/>
        <v>НЕТ</v>
      </c>
    </row>
    <row r="1494" spans="1:6">
      <c r="A1494" t="str">
        <f t="shared" si="46"/>
        <v/>
      </c>
      <c r="F1494" t="str">
        <f t="shared" si="47"/>
        <v>НЕТ</v>
      </c>
    </row>
    <row r="1495" spans="1:6">
      <c r="A1495" t="str">
        <f t="shared" si="46"/>
        <v/>
      </c>
      <c r="F1495" t="str">
        <f t="shared" si="47"/>
        <v>НЕТ</v>
      </c>
    </row>
    <row r="1496" spans="1:6">
      <c r="A1496" t="str">
        <f t="shared" si="46"/>
        <v/>
      </c>
      <c r="F1496" t="str">
        <f t="shared" si="47"/>
        <v>НЕТ</v>
      </c>
    </row>
    <row r="1497" spans="1:6">
      <c r="A1497" t="str">
        <f t="shared" si="46"/>
        <v/>
      </c>
      <c r="F1497" t="str">
        <f t="shared" si="47"/>
        <v>НЕТ</v>
      </c>
    </row>
    <row r="1498" spans="1:6">
      <c r="A1498" t="str">
        <f t="shared" si="46"/>
        <v/>
      </c>
      <c r="F1498" t="str">
        <f t="shared" si="47"/>
        <v>НЕТ</v>
      </c>
    </row>
    <row r="1499" spans="1:6">
      <c r="A1499" t="str">
        <f t="shared" si="46"/>
        <v/>
      </c>
      <c r="F1499" t="str">
        <f t="shared" si="47"/>
        <v>НЕТ</v>
      </c>
    </row>
    <row r="1500" spans="1:6">
      <c r="A1500" t="str">
        <f t="shared" si="46"/>
        <v/>
      </c>
      <c r="F1500" t="str">
        <f t="shared" si="47"/>
        <v>НЕТ</v>
      </c>
    </row>
    <row r="1501" spans="1:6">
      <c r="A1501" t="str">
        <f t="shared" si="46"/>
        <v/>
      </c>
      <c r="F1501" t="str">
        <f t="shared" si="47"/>
        <v>НЕТ</v>
      </c>
    </row>
    <row r="1502" spans="1:6">
      <c r="A1502" t="str">
        <f t="shared" si="46"/>
        <v/>
      </c>
      <c r="F1502" t="str">
        <f t="shared" si="47"/>
        <v>НЕТ</v>
      </c>
    </row>
    <row r="1503" spans="1:6">
      <c r="A1503" t="str">
        <f t="shared" si="46"/>
        <v/>
      </c>
      <c r="F1503" t="str">
        <f t="shared" si="47"/>
        <v>НЕТ</v>
      </c>
    </row>
    <row r="1504" spans="1:6">
      <c r="A1504" t="str">
        <f t="shared" si="46"/>
        <v/>
      </c>
      <c r="F1504" t="str">
        <f t="shared" si="47"/>
        <v>НЕТ</v>
      </c>
    </row>
    <row r="1505" spans="1:6">
      <c r="A1505" t="str">
        <f t="shared" si="46"/>
        <v/>
      </c>
      <c r="F1505" t="str">
        <f t="shared" si="47"/>
        <v>НЕТ</v>
      </c>
    </row>
    <row r="1506" spans="1:6">
      <c r="A1506" t="str">
        <f t="shared" si="46"/>
        <v/>
      </c>
      <c r="F1506" t="str">
        <f t="shared" si="47"/>
        <v>НЕТ</v>
      </c>
    </row>
    <row r="1507" spans="1:6">
      <c r="A1507" t="str">
        <f t="shared" si="46"/>
        <v/>
      </c>
      <c r="F1507" t="str">
        <f t="shared" si="47"/>
        <v>НЕТ</v>
      </c>
    </row>
    <row r="1508" spans="1:6">
      <c r="A1508" t="str">
        <f t="shared" si="46"/>
        <v/>
      </c>
      <c r="F1508" t="str">
        <f t="shared" si="47"/>
        <v>НЕТ</v>
      </c>
    </row>
    <row r="1509" spans="1:6">
      <c r="A1509" t="str">
        <f t="shared" si="46"/>
        <v/>
      </c>
      <c r="F1509" t="str">
        <f t="shared" si="47"/>
        <v>НЕТ</v>
      </c>
    </row>
    <row r="1510" spans="1:6">
      <c r="A1510" t="str">
        <f t="shared" si="46"/>
        <v/>
      </c>
      <c r="F1510" t="str">
        <f t="shared" si="47"/>
        <v>НЕТ</v>
      </c>
    </row>
    <row r="1511" spans="1:6">
      <c r="A1511" t="str">
        <f t="shared" si="46"/>
        <v/>
      </c>
      <c r="F1511" t="str">
        <f t="shared" si="47"/>
        <v>НЕТ</v>
      </c>
    </row>
    <row r="1512" spans="1:6">
      <c r="A1512" t="str">
        <f t="shared" si="46"/>
        <v/>
      </c>
      <c r="F1512" t="str">
        <f t="shared" si="47"/>
        <v>НЕТ</v>
      </c>
    </row>
    <row r="1513" spans="1:6">
      <c r="A1513" t="str">
        <f t="shared" si="46"/>
        <v/>
      </c>
      <c r="F1513" t="str">
        <f t="shared" si="47"/>
        <v>НЕТ</v>
      </c>
    </row>
    <row r="1514" spans="1:6">
      <c r="A1514" t="str">
        <f t="shared" si="46"/>
        <v/>
      </c>
      <c r="F1514" t="str">
        <f t="shared" si="47"/>
        <v>НЕТ</v>
      </c>
    </row>
    <row r="1515" spans="1:6">
      <c r="A1515" t="str">
        <f t="shared" si="46"/>
        <v/>
      </c>
      <c r="F1515" t="str">
        <f t="shared" si="47"/>
        <v>НЕТ</v>
      </c>
    </row>
    <row r="1516" spans="1:6">
      <c r="A1516" t="str">
        <f t="shared" si="46"/>
        <v/>
      </c>
      <c r="F1516" t="str">
        <f t="shared" si="47"/>
        <v>НЕТ</v>
      </c>
    </row>
    <row r="1517" spans="1:6">
      <c r="A1517" t="str">
        <f t="shared" si="46"/>
        <v/>
      </c>
      <c r="F1517" t="str">
        <f t="shared" si="47"/>
        <v>НЕТ</v>
      </c>
    </row>
    <row r="1518" spans="1:6">
      <c r="A1518" t="str">
        <f t="shared" si="46"/>
        <v/>
      </c>
      <c r="F1518" t="str">
        <f t="shared" si="47"/>
        <v>НЕТ</v>
      </c>
    </row>
    <row r="1519" spans="1:6">
      <c r="A1519" t="str">
        <f t="shared" si="46"/>
        <v/>
      </c>
      <c r="F1519" t="str">
        <f t="shared" si="47"/>
        <v>НЕТ</v>
      </c>
    </row>
    <row r="1520" spans="1:6">
      <c r="A1520" t="str">
        <f t="shared" si="46"/>
        <v/>
      </c>
      <c r="F1520" t="str">
        <f t="shared" si="47"/>
        <v>НЕТ</v>
      </c>
    </row>
    <row r="1521" spans="1:6">
      <c r="A1521" t="str">
        <f t="shared" si="46"/>
        <v/>
      </c>
      <c r="F1521" t="str">
        <f t="shared" si="47"/>
        <v>НЕТ</v>
      </c>
    </row>
    <row r="1522" spans="1:6">
      <c r="A1522" t="str">
        <f t="shared" si="46"/>
        <v/>
      </c>
      <c r="F1522" t="str">
        <f t="shared" si="47"/>
        <v>НЕТ</v>
      </c>
    </row>
    <row r="1523" spans="1:6">
      <c r="A1523" t="str">
        <f t="shared" si="46"/>
        <v/>
      </c>
      <c r="F1523" t="str">
        <f t="shared" si="47"/>
        <v>НЕТ</v>
      </c>
    </row>
    <row r="1524" spans="1:6">
      <c r="A1524" t="str">
        <f t="shared" si="46"/>
        <v/>
      </c>
      <c r="F1524" t="str">
        <f t="shared" si="47"/>
        <v>НЕТ</v>
      </c>
    </row>
    <row r="1525" spans="1:6">
      <c r="A1525" t="str">
        <f t="shared" si="46"/>
        <v/>
      </c>
      <c r="F1525" t="str">
        <f t="shared" si="47"/>
        <v>НЕТ</v>
      </c>
    </row>
    <row r="1526" spans="1:6">
      <c r="A1526" t="str">
        <f t="shared" si="46"/>
        <v/>
      </c>
      <c r="F1526" t="str">
        <f t="shared" si="47"/>
        <v>НЕТ</v>
      </c>
    </row>
    <row r="1527" spans="1:6">
      <c r="A1527" t="str">
        <f t="shared" si="46"/>
        <v/>
      </c>
      <c r="F1527" t="str">
        <f t="shared" si="47"/>
        <v>НЕТ</v>
      </c>
    </row>
    <row r="1528" spans="1:6">
      <c r="A1528" t="str">
        <f t="shared" si="46"/>
        <v/>
      </c>
      <c r="F1528" t="str">
        <f t="shared" si="47"/>
        <v>НЕТ</v>
      </c>
    </row>
    <row r="1529" spans="1:6">
      <c r="A1529" t="str">
        <f t="shared" si="46"/>
        <v/>
      </c>
      <c r="F1529" t="str">
        <f t="shared" si="47"/>
        <v>НЕТ</v>
      </c>
    </row>
    <row r="1530" spans="1:6">
      <c r="A1530" t="str">
        <f t="shared" si="46"/>
        <v/>
      </c>
      <c r="F1530" t="str">
        <f t="shared" si="47"/>
        <v>НЕТ</v>
      </c>
    </row>
    <row r="1531" spans="1:6">
      <c r="A1531" t="str">
        <f t="shared" si="46"/>
        <v/>
      </c>
      <c r="F1531" t="str">
        <f t="shared" si="47"/>
        <v>НЕТ</v>
      </c>
    </row>
    <row r="1532" spans="1:6">
      <c r="A1532" t="str">
        <f t="shared" si="46"/>
        <v/>
      </c>
      <c r="F1532" t="str">
        <f t="shared" si="47"/>
        <v>НЕТ</v>
      </c>
    </row>
    <row r="1533" spans="1:6">
      <c r="A1533" t="str">
        <f t="shared" si="46"/>
        <v/>
      </c>
      <c r="F1533" t="str">
        <f t="shared" si="47"/>
        <v>НЕТ</v>
      </c>
    </row>
    <row r="1534" spans="1:6">
      <c r="A1534" t="str">
        <f t="shared" si="46"/>
        <v/>
      </c>
      <c r="F1534" t="str">
        <f t="shared" si="47"/>
        <v>НЕТ</v>
      </c>
    </row>
    <row r="1535" spans="1:6">
      <c r="A1535" t="str">
        <f t="shared" si="46"/>
        <v/>
      </c>
      <c r="F1535" t="str">
        <f t="shared" si="47"/>
        <v>НЕТ</v>
      </c>
    </row>
    <row r="1536" spans="1:6">
      <c r="A1536" t="str">
        <f t="shared" si="46"/>
        <v/>
      </c>
      <c r="F1536" t="str">
        <f t="shared" si="47"/>
        <v>НЕТ</v>
      </c>
    </row>
    <row r="1537" spans="1:6">
      <c r="A1537" t="str">
        <f t="shared" si="46"/>
        <v/>
      </c>
      <c r="F1537" t="str">
        <f t="shared" si="47"/>
        <v>НЕТ</v>
      </c>
    </row>
    <row r="1538" spans="1:6">
      <c r="A1538" t="str">
        <f t="shared" si="46"/>
        <v/>
      </c>
      <c r="F1538" t="str">
        <f t="shared" si="47"/>
        <v>НЕТ</v>
      </c>
    </row>
    <row r="1539" spans="1:6">
      <c r="A1539" t="str">
        <f t="shared" ref="A1539:A1602" si="48">CONCATENATE(C1539,B1539)</f>
        <v/>
      </c>
      <c r="F1539" t="str">
        <f t="shared" ref="F1539:F1602" si="49">IF(ISBLANK(E1539),"НЕТ","ДА")</f>
        <v>НЕТ</v>
      </c>
    </row>
    <row r="1540" spans="1:6">
      <c r="A1540" t="str">
        <f t="shared" si="48"/>
        <v/>
      </c>
      <c r="F1540" t="str">
        <f t="shared" si="49"/>
        <v>НЕТ</v>
      </c>
    </row>
    <row r="1541" spans="1:6">
      <c r="A1541" t="str">
        <f t="shared" si="48"/>
        <v/>
      </c>
      <c r="F1541" t="str">
        <f t="shared" si="49"/>
        <v>НЕТ</v>
      </c>
    </row>
    <row r="1542" spans="1:6">
      <c r="A1542" t="str">
        <f t="shared" si="48"/>
        <v/>
      </c>
      <c r="F1542" t="str">
        <f t="shared" si="49"/>
        <v>НЕТ</v>
      </c>
    </row>
    <row r="1543" spans="1:6">
      <c r="A1543" t="str">
        <f t="shared" si="48"/>
        <v/>
      </c>
      <c r="F1543" t="str">
        <f t="shared" si="49"/>
        <v>НЕТ</v>
      </c>
    </row>
    <row r="1544" spans="1:6">
      <c r="A1544" t="str">
        <f t="shared" si="48"/>
        <v/>
      </c>
      <c r="F1544" t="str">
        <f t="shared" si="49"/>
        <v>НЕТ</v>
      </c>
    </row>
    <row r="1545" spans="1:6">
      <c r="A1545" t="str">
        <f t="shared" si="48"/>
        <v/>
      </c>
      <c r="F1545" t="str">
        <f t="shared" si="49"/>
        <v>НЕТ</v>
      </c>
    </row>
    <row r="1546" spans="1:6">
      <c r="A1546" t="str">
        <f t="shared" si="48"/>
        <v/>
      </c>
      <c r="F1546" t="str">
        <f t="shared" si="49"/>
        <v>НЕТ</v>
      </c>
    </row>
    <row r="1547" spans="1:6">
      <c r="A1547" t="str">
        <f t="shared" si="48"/>
        <v/>
      </c>
      <c r="F1547" t="str">
        <f t="shared" si="49"/>
        <v>НЕТ</v>
      </c>
    </row>
    <row r="1548" spans="1:6">
      <c r="A1548" t="str">
        <f t="shared" si="48"/>
        <v/>
      </c>
      <c r="F1548" t="str">
        <f t="shared" si="49"/>
        <v>НЕТ</v>
      </c>
    </row>
    <row r="1549" spans="1:6">
      <c r="A1549" t="str">
        <f t="shared" si="48"/>
        <v/>
      </c>
      <c r="F1549" t="str">
        <f t="shared" si="49"/>
        <v>НЕТ</v>
      </c>
    </row>
    <row r="1550" spans="1:6">
      <c r="A1550" t="str">
        <f t="shared" si="48"/>
        <v/>
      </c>
      <c r="F1550" t="str">
        <f t="shared" si="49"/>
        <v>НЕТ</v>
      </c>
    </row>
    <row r="1551" spans="1:6">
      <c r="A1551" t="str">
        <f t="shared" si="48"/>
        <v/>
      </c>
      <c r="F1551" t="str">
        <f t="shared" si="49"/>
        <v>НЕТ</v>
      </c>
    </row>
    <row r="1552" spans="1:6">
      <c r="A1552" t="str">
        <f t="shared" si="48"/>
        <v/>
      </c>
      <c r="F1552" t="str">
        <f t="shared" si="49"/>
        <v>НЕТ</v>
      </c>
    </row>
    <row r="1553" spans="1:6">
      <c r="A1553" t="str">
        <f t="shared" si="48"/>
        <v/>
      </c>
      <c r="F1553" t="str">
        <f t="shared" si="49"/>
        <v>НЕТ</v>
      </c>
    </row>
    <row r="1554" spans="1:6">
      <c r="A1554" t="str">
        <f t="shared" si="48"/>
        <v/>
      </c>
      <c r="F1554" t="str">
        <f t="shared" si="49"/>
        <v>НЕТ</v>
      </c>
    </row>
    <row r="1555" spans="1:6">
      <c r="A1555" t="str">
        <f t="shared" si="48"/>
        <v/>
      </c>
      <c r="F1555" t="str">
        <f t="shared" si="49"/>
        <v>НЕТ</v>
      </c>
    </row>
    <row r="1556" spans="1:6">
      <c r="A1556" t="str">
        <f t="shared" si="48"/>
        <v/>
      </c>
      <c r="F1556" t="str">
        <f t="shared" si="49"/>
        <v>НЕТ</v>
      </c>
    </row>
    <row r="1557" spans="1:6">
      <c r="A1557" t="str">
        <f t="shared" si="48"/>
        <v/>
      </c>
      <c r="F1557" t="str">
        <f t="shared" si="49"/>
        <v>НЕТ</v>
      </c>
    </row>
    <row r="1558" spans="1:6">
      <c r="A1558" t="str">
        <f t="shared" si="48"/>
        <v/>
      </c>
      <c r="F1558" t="str">
        <f t="shared" si="49"/>
        <v>НЕТ</v>
      </c>
    </row>
    <row r="1559" spans="1:6">
      <c r="A1559" t="str">
        <f t="shared" si="48"/>
        <v/>
      </c>
      <c r="F1559" t="str">
        <f t="shared" si="49"/>
        <v>НЕТ</v>
      </c>
    </row>
    <row r="1560" spans="1:6">
      <c r="A1560" t="str">
        <f t="shared" si="48"/>
        <v/>
      </c>
      <c r="F1560" t="str">
        <f t="shared" si="49"/>
        <v>НЕТ</v>
      </c>
    </row>
    <row r="1561" spans="1:6">
      <c r="A1561" t="str">
        <f t="shared" si="48"/>
        <v/>
      </c>
      <c r="F1561" t="str">
        <f t="shared" si="49"/>
        <v>НЕТ</v>
      </c>
    </row>
    <row r="1562" spans="1:6">
      <c r="A1562" t="str">
        <f t="shared" si="48"/>
        <v/>
      </c>
      <c r="F1562" t="str">
        <f t="shared" si="49"/>
        <v>НЕТ</v>
      </c>
    </row>
    <row r="1563" spans="1:6">
      <c r="A1563" t="str">
        <f t="shared" si="48"/>
        <v/>
      </c>
      <c r="F1563" t="str">
        <f t="shared" si="49"/>
        <v>НЕТ</v>
      </c>
    </row>
    <row r="1564" spans="1:6">
      <c r="A1564" t="str">
        <f t="shared" si="48"/>
        <v/>
      </c>
      <c r="F1564" t="str">
        <f t="shared" si="49"/>
        <v>НЕТ</v>
      </c>
    </row>
    <row r="1565" spans="1:6">
      <c r="A1565" t="str">
        <f t="shared" si="48"/>
        <v/>
      </c>
      <c r="F1565" t="str">
        <f t="shared" si="49"/>
        <v>НЕТ</v>
      </c>
    </row>
    <row r="1566" spans="1:6">
      <c r="A1566" t="str">
        <f t="shared" si="48"/>
        <v/>
      </c>
      <c r="F1566" t="str">
        <f t="shared" si="49"/>
        <v>НЕТ</v>
      </c>
    </row>
    <row r="1567" spans="1:6">
      <c r="A1567" t="str">
        <f t="shared" si="48"/>
        <v/>
      </c>
      <c r="F1567" t="str">
        <f t="shared" si="49"/>
        <v>НЕТ</v>
      </c>
    </row>
    <row r="1568" spans="1:6">
      <c r="A1568" t="str">
        <f t="shared" si="48"/>
        <v/>
      </c>
      <c r="F1568" t="str">
        <f t="shared" si="49"/>
        <v>НЕТ</v>
      </c>
    </row>
    <row r="1569" spans="1:6">
      <c r="A1569" t="str">
        <f t="shared" si="48"/>
        <v/>
      </c>
      <c r="F1569" t="str">
        <f t="shared" si="49"/>
        <v>НЕТ</v>
      </c>
    </row>
    <row r="1570" spans="1:6">
      <c r="A1570" t="str">
        <f t="shared" si="48"/>
        <v/>
      </c>
      <c r="F1570" t="str">
        <f t="shared" si="49"/>
        <v>НЕТ</v>
      </c>
    </row>
    <row r="1571" spans="1:6">
      <c r="A1571" t="str">
        <f t="shared" si="48"/>
        <v/>
      </c>
      <c r="F1571" t="str">
        <f t="shared" si="49"/>
        <v>НЕТ</v>
      </c>
    </row>
    <row r="1572" spans="1:6">
      <c r="A1572" t="str">
        <f t="shared" si="48"/>
        <v/>
      </c>
      <c r="F1572" t="str">
        <f t="shared" si="49"/>
        <v>НЕТ</v>
      </c>
    </row>
    <row r="1573" spans="1:6">
      <c r="A1573" t="str">
        <f t="shared" si="48"/>
        <v/>
      </c>
      <c r="F1573" t="str">
        <f t="shared" si="49"/>
        <v>НЕТ</v>
      </c>
    </row>
    <row r="1574" spans="1:6">
      <c r="A1574" t="str">
        <f t="shared" si="48"/>
        <v/>
      </c>
      <c r="F1574" t="str">
        <f t="shared" si="49"/>
        <v>НЕТ</v>
      </c>
    </row>
    <row r="1575" spans="1:6">
      <c r="A1575" t="str">
        <f t="shared" si="48"/>
        <v/>
      </c>
      <c r="F1575" t="str">
        <f t="shared" si="49"/>
        <v>НЕТ</v>
      </c>
    </row>
    <row r="1576" spans="1:6">
      <c r="A1576" t="str">
        <f t="shared" si="48"/>
        <v/>
      </c>
      <c r="F1576" t="str">
        <f t="shared" si="49"/>
        <v>НЕТ</v>
      </c>
    </row>
    <row r="1577" spans="1:6">
      <c r="A1577" t="str">
        <f t="shared" si="48"/>
        <v/>
      </c>
      <c r="F1577" t="str">
        <f t="shared" si="49"/>
        <v>НЕТ</v>
      </c>
    </row>
    <row r="1578" spans="1:6">
      <c r="A1578" t="str">
        <f t="shared" si="48"/>
        <v/>
      </c>
      <c r="F1578" t="str">
        <f t="shared" si="49"/>
        <v>НЕТ</v>
      </c>
    </row>
    <row r="1579" spans="1:6">
      <c r="A1579" t="str">
        <f t="shared" si="48"/>
        <v/>
      </c>
      <c r="F1579" t="str">
        <f t="shared" si="49"/>
        <v>НЕТ</v>
      </c>
    </row>
    <row r="1580" spans="1:6">
      <c r="A1580" t="str">
        <f t="shared" si="48"/>
        <v/>
      </c>
      <c r="F1580" t="str">
        <f t="shared" si="49"/>
        <v>НЕТ</v>
      </c>
    </row>
    <row r="1581" spans="1:6">
      <c r="A1581" t="str">
        <f t="shared" si="48"/>
        <v/>
      </c>
      <c r="F1581" t="str">
        <f t="shared" si="49"/>
        <v>НЕТ</v>
      </c>
    </row>
    <row r="1582" spans="1:6">
      <c r="A1582" t="str">
        <f t="shared" si="48"/>
        <v/>
      </c>
      <c r="F1582" t="str">
        <f t="shared" si="49"/>
        <v>НЕТ</v>
      </c>
    </row>
    <row r="1583" spans="1:6">
      <c r="A1583" t="str">
        <f t="shared" si="48"/>
        <v/>
      </c>
      <c r="F1583" t="str">
        <f t="shared" si="49"/>
        <v>НЕТ</v>
      </c>
    </row>
    <row r="1584" spans="1:6">
      <c r="A1584" t="str">
        <f t="shared" si="48"/>
        <v/>
      </c>
      <c r="F1584" t="str">
        <f t="shared" si="49"/>
        <v>НЕТ</v>
      </c>
    </row>
    <row r="1585" spans="1:6">
      <c r="A1585" t="str">
        <f t="shared" si="48"/>
        <v/>
      </c>
      <c r="F1585" t="str">
        <f t="shared" si="49"/>
        <v>НЕТ</v>
      </c>
    </row>
    <row r="1586" spans="1:6">
      <c r="A1586" t="str">
        <f t="shared" si="48"/>
        <v/>
      </c>
      <c r="F1586" t="str">
        <f t="shared" si="49"/>
        <v>НЕТ</v>
      </c>
    </row>
    <row r="1587" spans="1:6">
      <c r="A1587" t="str">
        <f t="shared" si="48"/>
        <v/>
      </c>
      <c r="F1587" t="str">
        <f t="shared" si="49"/>
        <v>НЕТ</v>
      </c>
    </row>
    <row r="1588" spans="1:6">
      <c r="A1588" t="str">
        <f t="shared" si="48"/>
        <v/>
      </c>
      <c r="F1588" t="str">
        <f t="shared" si="49"/>
        <v>НЕТ</v>
      </c>
    </row>
    <row r="1589" spans="1:6">
      <c r="A1589" t="str">
        <f t="shared" si="48"/>
        <v/>
      </c>
      <c r="F1589" t="str">
        <f t="shared" si="49"/>
        <v>НЕТ</v>
      </c>
    </row>
    <row r="1590" spans="1:6">
      <c r="A1590" t="str">
        <f t="shared" si="48"/>
        <v/>
      </c>
      <c r="F1590" t="str">
        <f t="shared" si="49"/>
        <v>НЕТ</v>
      </c>
    </row>
    <row r="1591" spans="1:6">
      <c r="A1591" t="str">
        <f t="shared" si="48"/>
        <v/>
      </c>
      <c r="F1591" t="str">
        <f t="shared" si="49"/>
        <v>НЕТ</v>
      </c>
    </row>
    <row r="1592" spans="1:6">
      <c r="A1592" t="str">
        <f t="shared" si="48"/>
        <v/>
      </c>
      <c r="F1592" t="str">
        <f t="shared" si="49"/>
        <v>НЕТ</v>
      </c>
    </row>
    <row r="1593" spans="1:6">
      <c r="A1593" t="str">
        <f t="shared" si="48"/>
        <v/>
      </c>
      <c r="F1593" t="str">
        <f t="shared" si="49"/>
        <v>НЕТ</v>
      </c>
    </row>
    <row r="1594" spans="1:6">
      <c r="A1594" t="str">
        <f t="shared" si="48"/>
        <v/>
      </c>
      <c r="F1594" t="str">
        <f t="shared" si="49"/>
        <v>НЕТ</v>
      </c>
    </row>
    <row r="1595" spans="1:6">
      <c r="A1595" t="str">
        <f t="shared" si="48"/>
        <v/>
      </c>
      <c r="F1595" t="str">
        <f t="shared" si="49"/>
        <v>НЕТ</v>
      </c>
    </row>
    <row r="1596" spans="1:6">
      <c r="A1596" t="str">
        <f t="shared" si="48"/>
        <v/>
      </c>
      <c r="F1596" t="str">
        <f t="shared" si="49"/>
        <v>НЕТ</v>
      </c>
    </row>
    <row r="1597" spans="1:6">
      <c r="A1597" t="str">
        <f t="shared" si="48"/>
        <v/>
      </c>
      <c r="F1597" t="str">
        <f t="shared" si="49"/>
        <v>НЕТ</v>
      </c>
    </row>
    <row r="1598" spans="1:6">
      <c r="A1598" t="str">
        <f t="shared" si="48"/>
        <v/>
      </c>
      <c r="F1598" t="str">
        <f t="shared" si="49"/>
        <v>НЕТ</v>
      </c>
    </row>
    <row r="1599" spans="1:6">
      <c r="A1599" t="str">
        <f t="shared" si="48"/>
        <v/>
      </c>
      <c r="F1599" t="str">
        <f t="shared" si="49"/>
        <v>НЕТ</v>
      </c>
    </row>
    <row r="1600" spans="1:6">
      <c r="A1600" t="str">
        <f t="shared" si="48"/>
        <v/>
      </c>
      <c r="F1600" t="str">
        <f t="shared" si="49"/>
        <v>НЕТ</v>
      </c>
    </row>
    <row r="1601" spans="1:6">
      <c r="A1601" t="str">
        <f t="shared" si="48"/>
        <v/>
      </c>
      <c r="F1601" t="str">
        <f t="shared" si="49"/>
        <v>НЕТ</v>
      </c>
    </row>
    <row r="1602" spans="1:6">
      <c r="A1602" t="str">
        <f t="shared" si="48"/>
        <v/>
      </c>
      <c r="F1602" t="str">
        <f t="shared" si="49"/>
        <v>НЕТ</v>
      </c>
    </row>
    <row r="1603" spans="1:6">
      <c r="A1603" t="str">
        <f t="shared" ref="A1603:A1609" si="50">CONCATENATE(C1603,B1603)</f>
        <v/>
      </c>
      <c r="F1603" t="str">
        <f t="shared" ref="F1603:F1666" si="51">IF(ISBLANK(E1603),"НЕТ","ДА")</f>
        <v>НЕТ</v>
      </c>
    </row>
    <row r="1604" spans="1:6">
      <c r="A1604" t="str">
        <f t="shared" si="50"/>
        <v/>
      </c>
      <c r="F1604" t="str">
        <f t="shared" si="51"/>
        <v>НЕТ</v>
      </c>
    </row>
    <row r="1605" spans="1:6">
      <c r="A1605" t="str">
        <f t="shared" si="50"/>
        <v/>
      </c>
      <c r="F1605" t="str">
        <f t="shared" si="51"/>
        <v>НЕТ</v>
      </c>
    </row>
    <row r="1606" spans="1:6">
      <c r="A1606" t="str">
        <f t="shared" si="50"/>
        <v/>
      </c>
      <c r="F1606" t="str">
        <f t="shared" si="51"/>
        <v>НЕТ</v>
      </c>
    </row>
    <row r="1607" spans="1:6">
      <c r="A1607" t="str">
        <f t="shared" si="50"/>
        <v/>
      </c>
      <c r="F1607" t="str">
        <f t="shared" si="51"/>
        <v>НЕТ</v>
      </c>
    </row>
    <row r="1608" spans="1:6">
      <c r="A1608" t="str">
        <f t="shared" si="50"/>
        <v/>
      </c>
      <c r="F1608" t="str">
        <f t="shared" si="51"/>
        <v>НЕТ</v>
      </c>
    </row>
    <row r="1609" spans="1:6">
      <c r="A1609" t="str">
        <f t="shared" si="50"/>
        <v/>
      </c>
      <c r="F1609" t="str">
        <f t="shared" si="51"/>
        <v>НЕТ</v>
      </c>
    </row>
    <row r="1610" spans="1:6">
      <c r="F1610" t="str">
        <f t="shared" si="51"/>
        <v>НЕТ</v>
      </c>
    </row>
    <row r="1611" spans="1:6">
      <c r="F1611" t="str">
        <f t="shared" si="51"/>
        <v>НЕТ</v>
      </c>
    </row>
    <row r="1612" spans="1:6">
      <c r="F1612" t="str">
        <f t="shared" si="51"/>
        <v>НЕТ</v>
      </c>
    </row>
    <row r="1613" spans="1:6">
      <c r="F1613" t="str">
        <f t="shared" si="51"/>
        <v>НЕТ</v>
      </c>
    </row>
    <row r="1614" spans="1:6">
      <c r="F1614" t="str">
        <f t="shared" si="51"/>
        <v>НЕТ</v>
      </c>
    </row>
    <row r="1615" spans="1:6">
      <c r="F1615" t="str">
        <f t="shared" si="51"/>
        <v>НЕТ</v>
      </c>
    </row>
    <row r="1616" spans="1:6">
      <c r="F1616" t="str">
        <f t="shared" si="51"/>
        <v>НЕТ</v>
      </c>
    </row>
    <row r="1617" spans="6:6">
      <c r="F1617" t="str">
        <f t="shared" si="51"/>
        <v>НЕТ</v>
      </c>
    </row>
    <row r="1618" spans="6:6">
      <c r="F1618" t="str">
        <f t="shared" si="51"/>
        <v>НЕТ</v>
      </c>
    </row>
    <row r="1619" spans="6:6">
      <c r="F1619" t="str">
        <f t="shared" si="51"/>
        <v>НЕТ</v>
      </c>
    </row>
    <row r="1620" spans="6:6">
      <c r="F1620" t="str">
        <f t="shared" si="51"/>
        <v>НЕТ</v>
      </c>
    </row>
    <row r="1621" spans="6:6">
      <c r="F1621" t="str">
        <f t="shared" si="51"/>
        <v>НЕТ</v>
      </c>
    </row>
    <row r="1622" spans="6:6">
      <c r="F1622" t="str">
        <f t="shared" si="51"/>
        <v>НЕТ</v>
      </c>
    </row>
    <row r="1623" spans="6:6">
      <c r="F1623" t="str">
        <f t="shared" si="51"/>
        <v>НЕТ</v>
      </c>
    </row>
    <row r="1624" spans="6:6">
      <c r="F1624" t="str">
        <f t="shared" si="51"/>
        <v>НЕТ</v>
      </c>
    </row>
    <row r="1625" spans="6:6">
      <c r="F1625" t="str">
        <f t="shared" si="51"/>
        <v>НЕТ</v>
      </c>
    </row>
    <row r="1626" spans="6:6">
      <c r="F1626" t="str">
        <f t="shared" si="51"/>
        <v>НЕТ</v>
      </c>
    </row>
    <row r="1627" spans="6:6">
      <c r="F1627" t="str">
        <f t="shared" si="51"/>
        <v>НЕТ</v>
      </c>
    </row>
    <row r="1628" spans="6:6">
      <c r="F1628" t="str">
        <f t="shared" si="51"/>
        <v>НЕТ</v>
      </c>
    </row>
    <row r="1629" spans="6:6">
      <c r="F1629" t="str">
        <f t="shared" si="51"/>
        <v>НЕТ</v>
      </c>
    </row>
    <row r="1630" spans="6:6">
      <c r="F1630" t="str">
        <f t="shared" si="51"/>
        <v>НЕТ</v>
      </c>
    </row>
    <row r="1631" spans="6:6">
      <c r="F1631" t="str">
        <f t="shared" si="51"/>
        <v>НЕТ</v>
      </c>
    </row>
    <row r="1632" spans="6:6">
      <c r="F1632" t="str">
        <f t="shared" si="51"/>
        <v>НЕТ</v>
      </c>
    </row>
    <row r="1633" spans="6:6">
      <c r="F1633" t="str">
        <f t="shared" si="51"/>
        <v>НЕТ</v>
      </c>
    </row>
    <row r="1634" spans="6:6">
      <c r="F1634" t="str">
        <f t="shared" si="51"/>
        <v>НЕТ</v>
      </c>
    </row>
    <row r="1635" spans="6:6">
      <c r="F1635" t="str">
        <f t="shared" si="51"/>
        <v>НЕТ</v>
      </c>
    </row>
    <row r="1636" spans="6:6">
      <c r="F1636" t="str">
        <f t="shared" si="51"/>
        <v>НЕТ</v>
      </c>
    </row>
    <row r="1637" spans="6:6">
      <c r="F1637" t="str">
        <f t="shared" si="51"/>
        <v>НЕТ</v>
      </c>
    </row>
    <row r="1638" spans="6:6">
      <c r="F1638" t="str">
        <f t="shared" si="51"/>
        <v>НЕТ</v>
      </c>
    </row>
    <row r="1639" spans="6:6">
      <c r="F1639" t="str">
        <f t="shared" si="51"/>
        <v>НЕТ</v>
      </c>
    </row>
    <row r="1640" spans="6:6">
      <c r="F1640" t="str">
        <f t="shared" si="51"/>
        <v>НЕТ</v>
      </c>
    </row>
    <row r="1641" spans="6:6">
      <c r="F1641" t="str">
        <f t="shared" si="51"/>
        <v>НЕТ</v>
      </c>
    </row>
    <row r="1642" spans="6:6">
      <c r="F1642" t="str">
        <f t="shared" si="51"/>
        <v>НЕТ</v>
      </c>
    </row>
    <row r="1643" spans="6:6">
      <c r="F1643" t="str">
        <f t="shared" si="51"/>
        <v>НЕТ</v>
      </c>
    </row>
    <row r="1644" spans="6:6">
      <c r="F1644" t="str">
        <f t="shared" si="51"/>
        <v>НЕТ</v>
      </c>
    </row>
    <row r="1645" spans="6:6">
      <c r="F1645" t="str">
        <f t="shared" si="51"/>
        <v>НЕТ</v>
      </c>
    </row>
    <row r="1646" spans="6:6">
      <c r="F1646" t="str">
        <f t="shared" si="51"/>
        <v>НЕТ</v>
      </c>
    </row>
    <row r="1647" spans="6:6">
      <c r="F1647" t="str">
        <f t="shared" si="51"/>
        <v>НЕТ</v>
      </c>
    </row>
    <row r="1648" spans="6:6">
      <c r="F1648" t="str">
        <f t="shared" si="51"/>
        <v>НЕТ</v>
      </c>
    </row>
    <row r="1649" spans="6:6">
      <c r="F1649" t="str">
        <f t="shared" si="51"/>
        <v>НЕТ</v>
      </c>
    </row>
    <row r="1650" spans="6:6">
      <c r="F1650" t="str">
        <f t="shared" si="51"/>
        <v>НЕТ</v>
      </c>
    </row>
    <row r="1651" spans="6:6">
      <c r="F1651" t="str">
        <f t="shared" si="51"/>
        <v>НЕТ</v>
      </c>
    </row>
    <row r="1652" spans="6:6">
      <c r="F1652" t="str">
        <f t="shared" si="51"/>
        <v>НЕТ</v>
      </c>
    </row>
    <row r="1653" spans="6:6">
      <c r="F1653" t="str">
        <f t="shared" si="51"/>
        <v>НЕТ</v>
      </c>
    </row>
    <row r="1654" spans="6:6">
      <c r="F1654" t="str">
        <f t="shared" si="51"/>
        <v>НЕТ</v>
      </c>
    </row>
    <row r="1655" spans="6:6">
      <c r="F1655" t="str">
        <f t="shared" si="51"/>
        <v>НЕТ</v>
      </c>
    </row>
    <row r="1656" spans="6:6">
      <c r="F1656" t="str">
        <f t="shared" si="51"/>
        <v>НЕТ</v>
      </c>
    </row>
    <row r="1657" spans="6:6">
      <c r="F1657" t="str">
        <f t="shared" si="51"/>
        <v>НЕТ</v>
      </c>
    </row>
    <row r="1658" spans="6:6">
      <c r="F1658" t="str">
        <f t="shared" si="51"/>
        <v>НЕТ</v>
      </c>
    </row>
    <row r="1659" spans="6:6">
      <c r="F1659" t="str">
        <f t="shared" si="51"/>
        <v>НЕТ</v>
      </c>
    </row>
    <row r="1660" spans="6:6">
      <c r="F1660" t="str">
        <f t="shared" si="51"/>
        <v>НЕТ</v>
      </c>
    </row>
    <row r="1661" spans="6:6">
      <c r="F1661" t="str">
        <f t="shared" si="51"/>
        <v>НЕТ</v>
      </c>
    </row>
    <row r="1662" spans="6:6">
      <c r="F1662" t="str">
        <f t="shared" si="51"/>
        <v>НЕТ</v>
      </c>
    </row>
    <row r="1663" spans="6:6">
      <c r="F1663" t="str">
        <f t="shared" si="51"/>
        <v>НЕТ</v>
      </c>
    </row>
    <row r="1664" spans="6:6">
      <c r="F1664" t="str">
        <f t="shared" si="51"/>
        <v>НЕТ</v>
      </c>
    </row>
    <row r="1665" spans="6:6">
      <c r="F1665" t="str">
        <f t="shared" si="51"/>
        <v>НЕТ</v>
      </c>
    </row>
    <row r="1666" spans="6:6">
      <c r="F1666" t="str">
        <f t="shared" si="51"/>
        <v>НЕТ</v>
      </c>
    </row>
    <row r="1667" spans="6:6">
      <c r="F1667" t="str">
        <f t="shared" ref="F1667:F1730" si="52">IF(ISBLANK(E1667),"НЕТ","ДА")</f>
        <v>НЕТ</v>
      </c>
    </row>
    <row r="1668" spans="6:6">
      <c r="F1668" t="str">
        <f t="shared" si="52"/>
        <v>НЕТ</v>
      </c>
    </row>
    <row r="1669" spans="6:6">
      <c r="F1669" t="str">
        <f t="shared" si="52"/>
        <v>НЕТ</v>
      </c>
    </row>
    <row r="1670" spans="6:6">
      <c r="F1670" t="str">
        <f t="shared" si="52"/>
        <v>НЕТ</v>
      </c>
    </row>
    <row r="1671" spans="6:6">
      <c r="F1671" t="str">
        <f t="shared" si="52"/>
        <v>НЕТ</v>
      </c>
    </row>
    <row r="1672" spans="6:6">
      <c r="F1672" t="str">
        <f t="shared" si="52"/>
        <v>НЕТ</v>
      </c>
    </row>
    <row r="1673" spans="6:6">
      <c r="F1673" t="str">
        <f t="shared" si="52"/>
        <v>НЕТ</v>
      </c>
    </row>
    <row r="1674" spans="6:6">
      <c r="F1674" t="str">
        <f t="shared" si="52"/>
        <v>НЕТ</v>
      </c>
    </row>
    <row r="1675" spans="6:6">
      <c r="F1675" t="str">
        <f t="shared" si="52"/>
        <v>НЕТ</v>
      </c>
    </row>
    <row r="1676" spans="6:6">
      <c r="F1676" t="str">
        <f t="shared" si="52"/>
        <v>НЕТ</v>
      </c>
    </row>
    <row r="1677" spans="6:6">
      <c r="F1677" t="str">
        <f t="shared" si="52"/>
        <v>НЕТ</v>
      </c>
    </row>
    <row r="1678" spans="6:6">
      <c r="F1678" t="str">
        <f t="shared" si="52"/>
        <v>НЕТ</v>
      </c>
    </row>
    <row r="1679" spans="6:6">
      <c r="F1679" t="str">
        <f t="shared" si="52"/>
        <v>НЕТ</v>
      </c>
    </row>
    <row r="1680" spans="6:6">
      <c r="F1680" t="str">
        <f t="shared" si="52"/>
        <v>НЕТ</v>
      </c>
    </row>
    <row r="1681" spans="6:6">
      <c r="F1681" t="str">
        <f t="shared" si="52"/>
        <v>НЕТ</v>
      </c>
    </row>
    <row r="1682" spans="6:6">
      <c r="F1682" t="str">
        <f t="shared" si="52"/>
        <v>НЕТ</v>
      </c>
    </row>
    <row r="1683" spans="6:6">
      <c r="F1683" t="str">
        <f t="shared" si="52"/>
        <v>НЕТ</v>
      </c>
    </row>
    <row r="1684" spans="6:6">
      <c r="F1684" t="str">
        <f t="shared" si="52"/>
        <v>НЕТ</v>
      </c>
    </row>
    <row r="1685" spans="6:6">
      <c r="F1685" t="str">
        <f t="shared" si="52"/>
        <v>НЕТ</v>
      </c>
    </row>
    <row r="1686" spans="6:6">
      <c r="F1686" t="str">
        <f t="shared" si="52"/>
        <v>НЕТ</v>
      </c>
    </row>
    <row r="1687" spans="6:6">
      <c r="F1687" t="str">
        <f t="shared" si="52"/>
        <v>НЕТ</v>
      </c>
    </row>
    <row r="1688" spans="6:6">
      <c r="F1688" t="str">
        <f t="shared" si="52"/>
        <v>НЕТ</v>
      </c>
    </row>
    <row r="1689" spans="6:6">
      <c r="F1689" t="str">
        <f t="shared" si="52"/>
        <v>НЕТ</v>
      </c>
    </row>
    <row r="1690" spans="6:6">
      <c r="F1690" t="str">
        <f t="shared" si="52"/>
        <v>НЕТ</v>
      </c>
    </row>
    <row r="1691" spans="6:6">
      <c r="F1691" t="str">
        <f t="shared" si="52"/>
        <v>НЕТ</v>
      </c>
    </row>
    <row r="1692" spans="6:6">
      <c r="F1692" t="str">
        <f t="shared" si="52"/>
        <v>НЕТ</v>
      </c>
    </row>
    <row r="1693" spans="6:6">
      <c r="F1693" t="str">
        <f t="shared" si="52"/>
        <v>НЕТ</v>
      </c>
    </row>
    <row r="1694" spans="6:6">
      <c r="F1694" t="str">
        <f t="shared" si="52"/>
        <v>НЕТ</v>
      </c>
    </row>
    <row r="1695" spans="6:6">
      <c r="F1695" t="str">
        <f t="shared" si="52"/>
        <v>НЕТ</v>
      </c>
    </row>
    <row r="1696" spans="6:6">
      <c r="F1696" t="str">
        <f t="shared" si="52"/>
        <v>НЕТ</v>
      </c>
    </row>
    <row r="1697" spans="6:6">
      <c r="F1697" t="str">
        <f t="shared" si="52"/>
        <v>НЕТ</v>
      </c>
    </row>
    <row r="1698" spans="6:6">
      <c r="F1698" t="str">
        <f t="shared" si="52"/>
        <v>НЕТ</v>
      </c>
    </row>
    <row r="1699" spans="6:6">
      <c r="F1699" t="str">
        <f t="shared" si="52"/>
        <v>НЕТ</v>
      </c>
    </row>
    <row r="1700" spans="6:6">
      <c r="F1700" t="str">
        <f t="shared" si="52"/>
        <v>НЕТ</v>
      </c>
    </row>
    <row r="1701" spans="6:6">
      <c r="F1701" t="str">
        <f t="shared" si="52"/>
        <v>НЕТ</v>
      </c>
    </row>
    <row r="1702" spans="6:6">
      <c r="F1702" t="str">
        <f t="shared" si="52"/>
        <v>НЕТ</v>
      </c>
    </row>
    <row r="1703" spans="6:6">
      <c r="F1703" t="str">
        <f t="shared" si="52"/>
        <v>НЕТ</v>
      </c>
    </row>
    <row r="1704" spans="6:6">
      <c r="F1704" t="str">
        <f t="shared" si="52"/>
        <v>НЕТ</v>
      </c>
    </row>
    <row r="1705" spans="6:6">
      <c r="F1705" t="str">
        <f t="shared" si="52"/>
        <v>НЕТ</v>
      </c>
    </row>
    <row r="1706" spans="6:6">
      <c r="F1706" t="str">
        <f t="shared" si="52"/>
        <v>НЕТ</v>
      </c>
    </row>
    <row r="1707" spans="6:6">
      <c r="F1707" t="str">
        <f t="shared" si="52"/>
        <v>НЕТ</v>
      </c>
    </row>
    <row r="1708" spans="6:6">
      <c r="F1708" t="str">
        <f t="shared" si="52"/>
        <v>НЕТ</v>
      </c>
    </row>
    <row r="1709" spans="6:6">
      <c r="F1709" t="str">
        <f t="shared" si="52"/>
        <v>НЕТ</v>
      </c>
    </row>
    <row r="1710" spans="6:6">
      <c r="F1710" t="str">
        <f t="shared" si="52"/>
        <v>НЕТ</v>
      </c>
    </row>
    <row r="1711" spans="6:6">
      <c r="F1711" t="str">
        <f t="shared" si="52"/>
        <v>НЕТ</v>
      </c>
    </row>
    <row r="1712" spans="6:6">
      <c r="F1712" t="str">
        <f t="shared" si="52"/>
        <v>НЕТ</v>
      </c>
    </row>
    <row r="1713" spans="6:6">
      <c r="F1713" t="str">
        <f t="shared" si="52"/>
        <v>НЕТ</v>
      </c>
    </row>
    <row r="1714" spans="6:6">
      <c r="F1714" t="str">
        <f t="shared" si="52"/>
        <v>НЕТ</v>
      </c>
    </row>
    <row r="1715" spans="6:6">
      <c r="F1715" t="str">
        <f t="shared" si="52"/>
        <v>НЕТ</v>
      </c>
    </row>
    <row r="1716" spans="6:6">
      <c r="F1716" t="str">
        <f t="shared" si="52"/>
        <v>НЕТ</v>
      </c>
    </row>
    <row r="1717" spans="6:6">
      <c r="F1717" t="str">
        <f t="shared" si="52"/>
        <v>НЕТ</v>
      </c>
    </row>
    <row r="1718" spans="6:6">
      <c r="F1718" t="str">
        <f t="shared" si="52"/>
        <v>НЕТ</v>
      </c>
    </row>
    <row r="1719" spans="6:6">
      <c r="F1719" t="str">
        <f t="shared" si="52"/>
        <v>НЕТ</v>
      </c>
    </row>
    <row r="1720" spans="6:6">
      <c r="F1720" t="str">
        <f t="shared" si="52"/>
        <v>НЕТ</v>
      </c>
    </row>
    <row r="1721" spans="6:6">
      <c r="F1721" t="str">
        <f t="shared" si="52"/>
        <v>НЕТ</v>
      </c>
    </row>
    <row r="1722" spans="6:6">
      <c r="F1722" t="str">
        <f t="shared" si="52"/>
        <v>НЕТ</v>
      </c>
    </row>
    <row r="1723" spans="6:6">
      <c r="F1723" t="str">
        <f t="shared" si="52"/>
        <v>НЕТ</v>
      </c>
    </row>
    <row r="1724" spans="6:6">
      <c r="F1724" t="str">
        <f t="shared" si="52"/>
        <v>НЕТ</v>
      </c>
    </row>
    <row r="1725" spans="6:6">
      <c r="F1725" t="str">
        <f t="shared" si="52"/>
        <v>НЕТ</v>
      </c>
    </row>
    <row r="1726" spans="6:6">
      <c r="F1726" t="str">
        <f t="shared" si="52"/>
        <v>НЕТ</v>
      </c>
    </row>
    <row r="1727" spans="6:6">
      <c r="F1727" t="str">
        <f t="shared" si="52"/>
        <v>НЕТ</v>
      </c>
    </row>
    <row r="1728" spans="6:6">
      <c r="F1728" t="str">
        <f t="shared" si="52"/>
        <v>НЕТ</v>
      </c>
    </row>
    <row r="1729" spans="6:6">
      <c r="F1729" t="str">
        <f t="shared" si="52"/>
        <v>НЕТ</v>
      </c>
    </row>
    <row r="1730" spans="6:6">
      <c r="F1730" t="str">
        <f t="shared" si="52"/>
        <v>НЕТ</v>
      </c>
    </row>
    <row r="1731" spans="6:6">
      <c r="F1731" t="str">
        <f t="shared" ref="F1731:F1794" si="53">IF(ISBLANK(E1731),"НЕТ","ДА")</f>
        <v>НЕТ</v>
      </c>
    </row>
    <row r="1732" spans="6:6">
      <c r="F1732" t="str">
        <f t="shared" si="53"/>
        <v>НЕТ</v>
      </c>
    </row>
    <row r="1733" spans="6:6">
      <c r="F1733" t="str">
        <f t="shared" si="53"/>
        <v>НЕТ</v>
      </c>
    </row>
    <row r="1734" spans="6:6">
      <c r="F1734" t="str">
        <f t="shared" si="53"/>
        <v>НЕТ</v>
      </c>
    </row>
    <row r="1735" spans="6:6">
      <c r="F1735" t="str">
        <f t="shared" si="53"/>
        <v>НЕТ</v>
      </c>
    </row>
    <row r="1736" spans="6:6">
      <c r="F1736" t="str">
        <f t="shared" si="53"/>
        <v>НЕТ</v>
      </c>
    </row>
    <row r="1737" spans="6:6">
      <c r="F1737" t="str">
        <f t="shared" si="53"/>
        <v>НЕТ</v>
      </c>
    </row>
    <row r="1738" spans="6:6">
      <c r="F1738" t="str">
        <f t="shared" si="53"/>
        <v>НЕТ</v>
      </c>
    </row>
    <row r="1739" spans="6:6">
      <c r="F1739" t="str">
        <f t="shared" si="53"/>
        <v>НЕТ</v>
      </c>
    </row>
    <row r="1740" spans="6:6">
      <c r="F1740" t="str">
        <f t="shared" si="53"/>
        <v>НЕТ</v>
      </c>
    </row>
    <row r="1741" spans="6:6">
      <c r="F1741" t="str">
        <f t="shared" si="53"/>
        <v>НЕТ</v>
      </c>
    </row>
    <row r="1742" spans="6:6">
      <c r="F1742" t="str">
        <f t="shared" si="53"/>
        <v>НЕТ</v>
      </c>
    </row>
    <row r="1743" spans="6:6">
      <c r="F1743" t="str">
        <f t="shared" si="53"/>
        <v>НЕТ</v>
      </c>
    </row>
    <row r="1744" spans="6:6">
      <c r="F1744" t="str">
        <f t="shared" si="53"/>
        <v>НЕТ</v>
      </c>
    </row>
    <row r="1745" spans="6:6">
      <c r="F1745" t="str">
        <f t="shared" si="53"/>
        <v>НЕТ</v>
      </c>
    </row>
    <row r="1746" spans="6:6">
      <c r="F1746" t="str">
        <f t="shared" si="53"/>
        <v>НЕТ</v>
      </c>
    </row>
    <row r="1747" spans="6:6">
      <c r="F1747" t="str">
        <f t="shared" si="53"/>
        <v>НЕТ</v>
      </c>
    </row>
    <row r="1748" spans="6:6">
      <c r="F1748" t="str">
        <f t="shared" si="53"/>
        <v>НЕТ</v>
      </c>
    </row>
    <row r="1749" spans="6:6">
      <c r="F1749" t="str">
        <f t="shared" si="53"/>
        <v>НЕТ</v>
      </c>
    </row>
    <row r="1750" spans="6:6">
      <c r="F1750" t="str">
        <f t="shared" si="53"/>
        <v>НЕТ</v>
      </c>
    </row>
    <row r="1751" spans="6:6">
      <c r="F1751" t="str">
        <f t="shared" si="53"/>
        <v>НЕТ</v>
      </c>
    </row>
    <row r="1752" spans="6:6">
      <c r="F1752" t="str">
        <f t="shared" si="53"/>
        <v>НЕТ</v>
      </c>
    </row>
    <row r="1753" spans="6:6">
      <c r="F1753" t="str">
        <f t="shared" si="53"/>
        <v>НЕТ</v>
      </c>
    </row>
    <row r="1754" spans="6:6">
      <c r="F1754" t="str">
        <f t="shared" si="53"/>
        <v>НЕТ</v>
      </c>
    </row>
    <row r="1755" spans="6:6">
      <c r="F1755" t="str">
        <f t="shared" si="53"/>
        <v>НЕТ</v>
      </c>
    </row>
    <row r="1756" spans="6:6">
      <c r="F1756" t="str">
        <f t="shared" si="53"/>
        <v>НЕТ</v>
      </c>
    </row>
    <row r="1757" spans="6:6">
      <c r="F1757" t="str">
        <f t="shared" si="53"/>
        <v>НЕТ</v>
      </c>
    </row>
    <row r="1758" spans="6:6">
      <c r="F1758" t="str">
        <f t="shared" si="53"/>
        <v>НЕТ</v>
      </c>
    </row>
    <row r="1759" spans="6:6">
      <c r="F1759" t="str">
        <f t="shared" si="53"/>
        <v>НЕТ</v>
      </c>
    </row>
    <row r="1760" spans="6:6">
      <c r="F1760" t="str">
        <f t="shared" si="53"/>
        <v>НЕТ</v>
      </c>
    </row>
    <row r="1761" spans="6:6">
      <c r="F1761" t="str">
        <f t="shared" si="53"/>
        <v>НЕТ</v>
      </c>
    </row>
    <row r="1762" spans="6:6">
      <c r="F1762" t="str">
        <f t="shared" si="53"/>
        <v>НЕТ</v>
      </c>
    </row>
    <row r="1763" spans="6:6">
      <c r="F1763" t="str">
        <f t="shared" si="53"/>
        <v>НЕТ</v>
      </c>
    </row>
    <row r="1764" spans="6:6">
      <c r="F1764" t="str">
        <f t="shared" si="53"/>
        <v>НЕТ</v>
      </c>
    </row>
    <row r="1765" spans="6:6">
      <c r="F1765" t="str">
        <f t="shared" si="53"/>
        <v>НЕТ</v>
      </c>
    </row>
    <row r="1766" spans="6:6">
      <c r="F1766" t="str">
        <f t="shared" si="53"/>
        <v>НЕТ</v>
      </c>
    </row>
    <row r="1767" spans="6:6">
      <c r="F1767" t="str">
        <f t="shared" si="53"/>
        <v>НЕТ</v>
      </c>
    </row>
    <row r="1768" spans="6:6">
      <c r="F1768" t="str">
        <f t="shared" si="53"/>
        <v>НЕТ</v>
      </c>
    </row>
    <row r="1769" spans="6:6">
      <c r="F1769" t="str">
        <f t="shared" si="53"/>
        <v>НЕТ</v>
      </c>
    </row>
    <row r="1770" spans="6:6">
      <c r="F1770" t="str">
        <f t="shared" si="53"/>
        <v>НЕТ</v>
      </c>
    </row>
    <row r="1771" spans="6:6">
      <c r="F1771" t="str">
        <f t="shared" si="53"/>
        <v>НЕТ</v>
      </c>
    </row>
    <row r="1772" spans="6:6">
      <c r="F1772" t="str">
        <f t="shared" si="53"/>
        <v>НЕТ</v>
      </c>
    </row>
    <row r="1773" spans="6:6">
      <c r="F1773" t="str">
        <f t="shared" si="53"/>
        <v>НЕТ</v>
      </c>
    </row>
    <row r="1774" spans="6:6">
      <c r="F1774" t="str">
        <f t="shared" si="53"/>
        <v>НЕТ</v>
      </c>
    </row>
    <row r="1775" spans="6:6">
      <c r="F1775" t="str">
        <f t="shared" si="53"/>
        <v>НЕТ</v>
      </c>
    </row>
    <row r="1776" spans="6:6">
      <c r="F1776" t="str">
        <f t="shared" si="53"/>
        <v>НЕТ</v>
      </c>
    </row>
    <row r="1777" spans="6:6">
      <c r="F1777" t="str">
        <f t="shared" si="53"/>
        <v>НЕТ</v>
      </c>
    </row>
    <row r="1778" spans="6:6">
      <c r="F1778" t="str">
        <f t="shared" si="53"/>
        <v>НЕТ</v>
      </c>
    </row>
    <row r="1779" spans="6:6">
      <c r="F1779" t="str">
        <f t="shared" si="53"/>
        <v>НЕТ</v>
      </c>
    </row>
    <row r="1780" spans="6:6">
      <c r="F1780" t="str">
        <f t="shared" si="53"/>
        <v>НЕТ</v>
      </c>
    </row>
    <row r="1781" spans="6:6">
      <c r="F1781" t="str">
        <f t="shared" si="53"/>
        <v>НЕТ</v>
      </c>
    </row>
    <row r="1782" spans="6:6">
      <c r="F1782" t="str">
        <f t="shared" si="53"/>
        <v>НЕТ</v>
      </c>
    </row>
    <row r="1783" spans="6:6">
      <c r="F1783" t="str">
        <f t="shared" si="53"/>
        <v>НЕТ</v>
      </c>
    </row>
    <row r="1784" spans="6:6">
      <c r="F1784" t="str">
        <f t="shared" si="53"/>
        <v>НЕТ</v>
      </c>
    </row>
    <row r="1785" spans="6:6">
      <c r="F1785" t="str">
        <f t="shared" si="53"/>
        <v>НЕТ</v>
      </c>
    </row>
    <row r="1786" spans="6:6">
      <c r="F1786" t="str">
        <f t="shared" si="53"/>
        <v>НЕТ</v>
      </c>
    </row>
    <row r="1787" spans="6:6">
      <c r="F1787" t="str">
        <f t="shared" si="53"/>
        <v>НЕТ</v>
      </c>
    </row>
    <row r="1788" spans="6:6">
      <c r="F1788" t="str">
        <f t="shared" si="53"/>
        <v>НЕТ</v>
      </c>
    </row>
    <row r="1789" spans="6:6">
      <c r="F1789" t="str">
        <f t="shared" si="53"/>
        <v>НЕТ</v>
      </c>
    </row>
    <row r="1790" spans="6:6">
      <c r="F1790" t="str">
        <f t="shared" si="53"/>
        <v>НЕТ</v>
      </c>
    </row>
    <row r="1791" spans="6:6">
      <c r="F1791" t="str">
        <f t="shared" si="53"/>
        <v>НЕТ</v>
      </c>
    </row>
    <row r="1792" spans="6:6">
      <c r="F1792" t="str">
        <f t="shared" si="53"/>
        <v>НЕТ</v>
      </c>
    </row>
    <row r="1793" spans="6:6">
      <c r="F1793" t="str">
        <f t="shared" si="53"/>
        <v>НЕТ</v>
      </c>
    </row>
    <row r="1794" spans="6:6">
      <c r="F1794" t="str">
        <f t="shared" si="53"/>
        <v>НЕТ</v>
      </c>
    </row>
    <row r="1795" spans="6:6">
      <c r="F1795" t="str">
        <f t="shared" ref="F1795:F1858" si="54">IF(ISBLANK(E1795),"НЕТ","ДА")</f>
        <v>НЕТ</v>
      </c>
    </row>
    <row r="1796" spans="6:6">
      <c r="F1796" t="str">
        <f t="shared" si="54"/>
        <v>НЕТ</v>
      </c>
    </row>
    <row r="1797" spans="6:6">
      <c r="F1797" t="str">
        <f t="shared" si="54"/>
        <v>НЕТ</v>
      </c>
    </row>
    <row r="1798" spans="6:6">
      <c r="F1798" t="str">
        <f t="shared" si="54"/>
        <v>НЕТ</v>
      </c>
    </row>
    <row r="1799" spans="6:6">
      <c r="F1799" t="str">
        <f t="shared" si="54"/>
        <v>НЕТ</v>
      </c>
    </row>
    <row r="1800" spans="6:6">
      <c r="F1800" t="str">
        <f t="shared" si="54"/>
        <v>НЕТ</v>
      </c>
    </row>
    <row r="1801" spans="6:6">
      <c r="F1801" t="str">
        <f t="shared" si="54"/>
        <v>НЕТ</v>
      </c>
    </row>
    <row r="1802" spans="6:6">
      <c r="F1802" t="str">
        <f t="shared" si="54"/>
        <v>НЕТ</v>
      </c>
    </row>
    <row r="1803" spans="6:6">
      <c r="F1803" t="str">
        <f t="shared" si="54"/>
        <v>НЕТ</v>
      </c>
    </row>
    <row r="1804" spans="6:6">
      <c r="F1804" t="str">
        <f t="shared" si="54"/>
        <v>НЕТ</v>
      </c>
    </row>
    <row r="1805" spans="6:6">
      <c r="F1805" t="str">
        <f t="shared" si="54"/>
        <v>НЕТ</v>
      </c>
    </row>
    <row r="1806" spans="6:6">
      <c r="F1806" t="str">
        <f t="shared" si="54"/>
        <v>НЕТ</v>
      </c>
    </row>
    <row r="1807" spans="6:6">
      <c r="F1807" t="str">
        <f t="shared" si="54"/>
        <v>НЕТ</v>
      </c>
    </row>
    <row r="1808" spans="6:6">
      <c r="F1808" t="str">
        <f t="shared" si="54"/>
        <v>НЕТ</v>
      </c>
    </row>
    <row r="1809" spans="6:6">
      <c r="F1809" t="str">
        <f t="shared" si="54"/>
        <v>НЕТ</v>
      </c>
    </row>
    <row r="1810" spans="6:6">
      <c r="F1810" t="str">
        <f t="shared" si="54"/>
        <v>НЕТ</v>
      </c>
    </row>
    <row r="1811" spans="6:6">
      <c r="F1811" t="str">
        <f t="shared" si="54"/>
        <v>НЕТ</v>
      </c>
    </row>
    <row r="1812" spans="6:6">
      <c r="F1812" t="str">
        <f t="shared" si="54"/>
        <v>НЕТ</v>
      </c>
    </row>
    <row r="1813" spans="6:6">
      <c r="F1813" t="str">
        <f t="shared" si="54"/>
        <v>НЕТ</v>
      </c>
    </row>
    <row r="1814" spans="6:6">
      <c r="F1814" t="str">
        <f t="shared" si="54"/>
        <v>НЕТ</v>
      </c>
    </row>
    <row r="1815" spans="6:6">
      <c r="F1815" t="str">
        <f t="shared" si="54"/>
        <v>НЕТ</v>
      </c>
    </row>
    <row r="1816" spans="6:6">
      <c r="F1816" t="str">
        <f t="shared" si="54"/>
        <v>НЕТ</v>
      </c>
    </row>
    <row r="1817" spans="6:6">
      <c r="F1817" t="str">
        <f t="shared" si="54"/>
        <v>НЕТ</v>
      </c>
    </row>
    <row r="1818" spans="6:6">
      <c r="F1818" t="str">
        <f t="shared" si="54"/>
        <v>НЕТ</v>
      </c>
    </row>
    <row r="1819" spans="6:6">
      <c r="F1819" t="str">
        <f t="shared" si="54"/>
        <v>НЕТ</v>
      </c>
    </row>
    <row r="1820" spans="6:6">
      <c r="F1820" t="str">
        <f t="shared" si="54"/>
        <v>НЕТ</v>
      </c>
    </row>
    <row r="1821" spans="6:6">
      <c r="F1821" t="str">
        <f t="shared" si="54"/>
        <v>НЕТ</v>
      </c>
    </row>
    <row r="1822" spans="6:6">
      <c r="F1822" t="str">
        <f t="shared" si="54"/>
        <v>НЕТ</v>
      </c>
    </row>
    <row r="1823" spans="6:6">
      <c r="F1823" t="str">
        <f t="shared" si="54"/>
        <v>НЕТ</v>
      </c>
    </row>
    <row r="1824" spans="6:6">
      <c r="F1824" t="str">
        <f t="shared" si="54"/>
        <v>НЕТ</v>
      </c>
    </row>
    <row r="1825" spans="6:6">
      <c r="F1825" t="str">
        <f t="shared" si="54"/>
        <v>НЕТ</v>
      </c>
    </row>
    <row r="1826" spans="6:6">
      <c r="F1826" t="str">
        <f t="shared" si="54"/>
        <v>НЕТ</v>
      </c>
    </row>
    <row r="1827" spans="6:6">
      <c r="F1827" t="str">
        <f t="shared" si="54"/>
        <v>НЕТ</v>
      </c>
    </row>
    <row r="1828" spans="6:6">
      <c r="F1828" t="str">
        <f t="shared" si="54"/>
        <v>НЕТ</v>
      </c>
    </row>
    <row r="1829" spans="6:6">
      <c r="F1829" t="str">
        <f t="shared" si="54"/>
        <v>НЕТ</v>
      </c>
    </row>
    <row r="1830" spans="6:6">
      <c r="F1830" t="str">
        <f t="shared" si="54"/>
        <v>НЕТ</v>
      </c>
    </row>
    <row r="1831" spans="6:6">
      <c r="F1831" t="str">
        <f t="shared" si="54"/>
        <v>НЕТ</v>
      </c>
    </row>
    <row r="1832" spans="6:6">
      <c r="F1832" t="str">
        <f t="shared" si="54"/>
        <v>НЕТ</v>
      </c>
    </row>
    <row r="1833" spans="6:6">
      <c r="F1833" t="str">
        <f t="shared" si="54"/>
        <v>НЕТ</v>
      </c>
    </row>
    <row r="1834" spans="6:6">
      <c r="F1834" t="str">
        <f t="shared" si="54"/>
        <v>НЕТ</v>
      </c>
    </row>
    <row r="1835" spans="6:6">
      <c r="F1835" t="str">
        <f t="shared" si="54"/>
        <v>НЕТ</v>
      </c>
    </row>
    <row r="1836" spans="6:6">
      <c r="F1836" t="str">
        <f t="shared" si="54"/>
        <v>НЕТ</v>
      </c>
    </row>
    <row r="1837" spans="6:6">
      <c r="F1837" t="str">
        <f t="shared" si="54"/>
        <v>НЕТ</v>
      </c>
    </row>
    <row r="1838" spans="6:6">
      <c r="F1838" t="str">
        <f t="shared" si="54"/>
        <v>НЕТ</v>
      </c>
    </row>
    <row r="1839" spans="6:6">
      <c r="F1839" t="str">
        <f t="shared" si="54"/>
        <v>НЕТ</v>
      </c>
    </row>
    <row r="1840" spans="6:6">
      <c r="F1840" t="str">
        <f t="shared" si="54"/>
        <v>НЕТ</v>
      </c>
    </row>
    <row r="1841" spans="6:6">
      <c r="F1841" t="str">
        <f t="shared" si="54"/>
        <v>НЕТ</v>
      </c>
    </row>
    <row r="1842" spans="6:6">
      <c r="F1842" t="str">
        <f t="shared" si="54"/>
        <v>НЕТ</v>
      </c>
    </row>
    <row r="1843" spans="6:6">
      <c r="F1843" t="str">
        <f t="shared" si="54"/>
        <v>НЕТ</v>
      </c>
    </row>
    <row r="1844" spans="6:6">
      <c r="F1844" t="str">
        <f t="shared" si="54"/>
        <v>НЕТ</v>
      </c>
    </row>
    <row r="1845" spans="6:6">
      <c r="F1845" t="str">
        <f t="shared" si="54"/>
        <v>НЕТ</v>
      </c>
    </row>
    <row r="1846" spans="6:6">
      <c r="F1846" t="str">
        <f t="shared" si="54"/>
        <v>НЕТ</v>
      </c>
    </row>
    <row r="1847" spans="6:6">
      <c r="F1847" t="str">
        <f t="shared" si="54"/>
        <v>НЕТ</v>
      </c>
    </row>
    <row r="1848" spans="6:6">
      <c r="F1848" t="str">
        <f t="shared" si="54"/>
        <v>НЕТ</v>
      </c>
    </row>
    <row r="1849" spans="6:6">
      <c r="F1849" t="str">
        <f t="shared" si="54"/>
        <v>НЕТ</v>
      </c>
    </row>
    <row r="1850" spans="6:6">
      <c r="F1850" t="str">
        <f t="shared" si="54"/>
        <v>НЕТ</v>
      </c>
    </row>
    <row r="1851" spans="6:6">
      <c r="F1851" t="str">
        <f t="shared" si="54"/>
        <v>НЕТ</v>
      </c>
    </row>
    <row r="1852" spans="6:6">
      <c r="F1852" t="str">
        <f t="shared" si="54"/>
        <v>НЕТ</v>
      </c>
    </row>
    <row r="1853" spans="6:6">
      <c r="F1853" t="str">
        <f t="shared" si="54"/>
        <v>НЕТ</v>
      </c>
    </row>
    <row r="1854" spans="6:6">
      <c r="F1854" t="str">
        <f t="shared" si="54"/>
        <v>НЕТ</v>
      </c>
    </row>
    <row r="1855" spans="6:6">
      <c r="F1855" t="str">
        <f t="shared" si="54"/>
        <v>НЕТ</v>
      </c>
    </row>
    <row r="1856" spans="6:6">
      <c r="F1856" t="str">
        <f t="shared" si="54"/>
        <v>НЕТ</v>
      </c>
    </row>
    <row r="1857" spans="6:6">
      <c r="F1857" t="str">
        <f t="shared" si="54"/>
        <v>НЕТ</v>
      </c>
    </row>
    <row r="1858" spans="6:6">
      <c r="F1858" t="str">
        <f t="shared" si="54"/>
        <v>НЕТ</v>
      </c>
    </row>
    <row r="1859" spans="6:6">
      <c r="F1859" t="str">
        <f t="shared" ref="F1859:F1922" si="55">IF(ISBLANK(E1859),"НЕТ","ДА")</f>
        <v>НЕТ</v>
      </c>
    </row>
    <row r="1860" spans="6:6">
      <c r="F1860" t="str">
        <f t="shared" si="55"/>
        <v>НЕТ</v>
      </c>
    </row>
    <row r="1861" spans="6:6">
      <c r="F1861" t="str">
        <f t="shared" si="55"/>
        <v>НЕТ</v>
      </c>
    </row>
    <row r="1862" spans="6:6">
      <c r="F1862" t="str">
        <f t="shared" si="55"/>
        <v>НЕТ</v>
      </c>
    </row>
    <row r="1863" spans="6:6">
      <c r="F1863" t="str">
        <f t="shared" si="55"/>
        <v>НЕТ</v>
      </c>
    </row>
    <row r="1864" spans="6:6">
      <c r="F1864" t="str">
        <f t="shared" si="55"/>
        <v>НЕТ</v>
      </c>
    </row>
    <row r="1865" spans="6:6">
      <c r="F1865" t="str">
        <f t="shared" si="55"/>
        <v>НЕТ</v>
      </c>
    </row>
    <row r="1866" spans="6:6">
      <c r="F1866" t="str">
        <f t="shared" si="55"/>
        <v>НЕТ</v>
      </c>
    </row>
    <row r="1867" spans="6:6">
      <c r="F1867" t="str">
        <f t="shared" si="55"/>
        <v>НЕТ</v>
      </c>
    </row>
    <row r="1868" spans="6:6">
      <c r="F1868" t="str">
        <f t="shared" si="55"/>
        <v>НЕТ</v>
      </c>
    </row>
    <row r="1869" spans="6:6">
      <c r="F1869" t="str">
        <f t="shared" si="55"/>
        <v>НЕТ</v>
      </c>
    </row>
    <row r="1870" spans="6:6">
      <c r="F1870" t="str">
        <f t="shared" si="55"/>
        <v>НЕТ</v>
      </c>
    </row>
    <row r="1871" spans="6:6">
      <c r="F1871" t="str">
        <f t="shared" si="55"/>
        <v>НЕТ</v>
      </c>
    </row>
    <row r="1872" spans="6:6">
      <c r="F1872" t="str">
        <f t="shared" si="55"/>
        <v>НЕТ</v>
      </c>
    </row>
    <row r="1873" spans="6:6">
      <c r="F1873" t="str">
        <f t="shared" si="55"/>
        <v>НЕТ</v>
      </c>
    </row>
    <row r="1874" spans="6:6">
      <c r="F1874" t="str">
        <f t="shared" si="55"/>
        <v>НЕТ</v>
      </c>
    </row>
    <row r="1875" spans="6:6">
      <c r="F1875" t="str">
        <f t="shared" si="55"/>
        <v>НЕТ</v>
      </c>
    </row>
    <row r="1876" spans="6:6">
      <c r="F1876" t="str">
        <f t="shared" si="55"/>
        <v>НЕТ</v>
      </c>
    </row>
    <row r="1877" spans="6:6">
      <c r="F1877" t="str">
        <f t="shared" si="55"/>
        <v>НЕТ</v>
      </c>
    </row>
    <row r="1878" spans="6:6">
      <c r="F1878" t="str">
        <f t="shared" si="55"/>
        <v>НЕТ</v>
      </c>
    </row>
    <row r="1879" spans="6:6">
      <c r="F1879" t="str">
        <f t="shared" si="55"/>
        <v>НЕТ</v>
      </c>
    </row>
    <row r="1880" spans="6:6">
      <c r="F1880" t="str">
        <f t="shared" si="55"/>
        <v>НЕТ</v>
      </c>
    </row>
    <row r="1881" spans="6:6">
      <c r="F1881" t="str">
        <f t="shared" si="55"/>
        <v>НЕТ</v>
      </c>
    </row>
    <row r="1882" spans="6:6">
      <c r="F1882" t="str">
        <f t="shared" si="55"/>
        <v>НЕТ</v>
      </c>
    </row>
    <row r="1883" spans="6:6">
      <c r="F1883" t="str">
        <f t="shared" si="55"/>
        <v>НЕТ</v>
      </c>
    </row>
    <row r="1884" spans="6:6">
      <c r="F1884" t="str">
        <f t="shared" si="55"/>
        <v>НЕТ</v>
      </c>
    </row>
    <row r="1885" spans="6:6">
      <c r="F1885" t="str">
        <f t="shared" si="55"/>
        <v>НЕТ</v>
      </c>
    </row>
    <row r="1886" spans="6:6">
      <c r="F1886" t="str">
        <f t="shared" si="55"/>
        <v>НЕТ</v>
      </c>
    </row>
    <row r="1887" spans="6:6">
      <c r="F1887" t="str">
        <f t="shared" si="55"/>
        <v>НЕТ</v>
      </c>
    </row>
    <row r="1888" spans="6:6">
      <c r="F1888" t="str">
        <f t="shared" si="55"/>
        <v>НЕТ</v>
      </c>
    </row>
    <row r="1889" spans="6:6">
      <c r="F1889" t="str">
        <f t="shared" si="55"/>
        <v>НЕТ</v>
      </c>
    </row>
    <row r="1890" spans="6:6">
      <c r="F1890" t="str">
        <f t="shared" si="55"/>
        <v>НЕТ</v>
      </c>
    </row>
    <row r="1891" spans="6:6">
      <c r="F1891" t="str">
        <f t="shared" si="55"/>
        <v>НЕТ</v>
      </c>
    </row>
    <row r="1892" spans="6:6">
      <c r="F1892" t="str">
        <f t="shared" si="55"/>
        <v>НЕТ</v>
      </c>
    </row>
    <row r="1893" spans="6:6">
      <c r="F1893" t="str">
        <f t="shared" si="55"/>
        <v>НЕТ</v>
      </c>
    </row>
    <row r="1894" spans="6:6">
      <c r="F1894" t="str">
        <f t="shared" si="55"/>
        <v>НЕТ</v>
      </c>
    </row>
    <row r="1895" spans="6:6">
      <c r="F1895" t="str">
        <f t="shared" si="55"/>
        <v>НЕТ</v>
      </c>
    </row>
    <row r="1896" spans="6:6">
      <c r="F1896" t="str">
        <f t="shared" si="55"/>
        <v>НЕТ</v>
      </c>
    </row>
    <row r="1897" spans="6:6">
      <c r="F1897" t="str">
        <f t="shared" si="55"/>
        <v>НЕТ</v>
      </c>
    </row>
    <row r="1898" spans="6:6">
      <c r="F1898" t="str">
        <f t="shared" si="55"/>
        <v>НЕТ</v>
      </c>
    </row>
    <row r="1899" spans="6:6">
      <c r="F1899" t="str">
        <f t="shared" si="55"/>
        <v>НЕТ</v>
      </c>
    </row>
    <row r="1900" spans="6:6">
      <c r="F1900" t="str">
        <f t="shared" si="55"/>
        <v>НЕТ</v>
      </c>
    </row>
    <row r="1901" spans="6:6">
      <c r="F1901" t="str">
        <f t="shared" si="55"/>
        <v>НЕТ</v>
      </c>
    </row>
    <row r="1902" spans="6:6">
      <c r="F1902" t="str">
        <f t="shared" si="55"/>
        <v>НЕТ</v>
      </c>
    </row>
    <row r="1903" spans="6:6">
      <c r="F1903" t="str">
        <f t="shared" si="55"/>
        <v>НЕТ</v>
      </c>
    </row>
    <row r="1904" spans="6:6">
      <c r="F1904" t="str">
        <f t="shared" si="55"/>
        <v>НЕТ</v>
      </c>
    </row>
    <row r="1905" spans="6:6">
      <c r="F1905" t="str">
        <f t="shared" si="55"/>
        <v>НЕТ</v>
      </c>
    </row>
    <row r="1906" spans="6:6">
      <c r="F1906" t="str">
        <f t="shared" si="55"/>
        <v>НЕТ</v>
      </c>
    </row>
    <row r="1907" spans="6:6">
      <c r="F1907" t="str">
        <f t="shared" si="55"/>
        <v>НЕТ</v>
      </c>
    </row>
    <row r="1908" spans="6:6">
      <c r="F1908" t="str">
        <f t="shared" si="55"/>
        <v>НЕТ</v>
      </c>
    </row>
    <row r="1909" spans="6:6">
      <c r="F1909" t="str">
        <f t="shared" si="55"/>
        <v>НЕТ</v>
      </c>
    </row>
    <row r="1910" spans="6:6">
      <c r="F1910" t="str">
        <f t="shared" si="55"/>
        <v>НЕТ</v>
      </c>
    </row>
    <row r="1911" spans="6:6">
      <c r="F1911" t="str">
        <f t="shared" si="55"/>
        <v>НЕТ</v>
      </c>
    </row>
    <row r="1912" spans="6:6">
      <c r="F1912" t="str">
        <f t="shared" si="55"/>
        <v>НЕТ</v>
      </c>
    </row>
    <row r="1913" spans="6:6">
      <c r="F1913" t="str">
        <f t="shared" si="55"/>
        <v>НЕТ</v>
      </c>
    </row>
    <row r="1914" spans="6:6">
      <c r="F1914" t="str">
        <f t="shared" si="55"/>
        <v>НЕТ</v>
      </c>
    </row>
    <row r="1915" spans="6:6">
      <c r="F1915" t="str">
        <f t="shared" si="55"/>
        <v>НЕТ</v>
      </c>
    </row>
    <row r="1916" spans="6:6">
      <c r="F1916" t="str">
        <f t="shared" si="55"/>
        <v>НЕТ</v>
      </c>
    </row>
    <row r="1917" spans="6:6">
      <c r="F1917" t="str">
        <f t="shared" si="55"/>
        <v>НЕТ</v>
      </c>
    </row>
    <row r="1918" spans="6:6">
      <c r="F1918" t="str">
        <f t="shared" si="55"/>
        <v>НЕТ</v>
      </c>
    </row>
    <row r="1919" spans="6:6">
      <c r="F1919" t="str">
        <f t="shared" si="55"/>
        <v>НЕТ</v>
      </c>
    </row>
    <row r="1920" spans="6:6">
      <c r="F1920" t="str">
        <f t="shared" si="55"/>
        <v>НЕТ</v>
      </c>
    </row>
    <row r="1921" spans="6:6">
      <c r="F1921" t="str">
        <f t="shared" si="55"/>
        <v>НЕТ</v>
      </c>
    </row>
    <row r="1922" spans="6:6">
      <c r="F1922" t="str">
        <f t="shared" si="55"/>
        <v>НЕТ</v>
      </c>
    </row>
    <row r="1923" spans="6:6">
      <c r="F1923" t="str">
        <f t="shared" ref="F1923:F1986" si="56">IF(ISBLANK(E1923),"НЕТ","ДА")</f>
        <v>НЕТ</v>
      </c>
    </row>
    <row r="1924" spans="6:6">
      <c r="F1924" t="str">
        <f t="shared" si="56"/>
        <v>НЕТ</v>
      </c>
    </row>
    <row r="1925" spans="6:6">
      <c r="F1925" t="str">
        <f t="shared" si="56"/>
        <v>НЕТ</v>
      </c>
    </row>
    <row r="1926" spans="6:6">
      <c r="F1926" t="str">
        <f t="shared" si="56"/>
        <v>НЕТ</v>
      </c>
    </row>
    <row r="1927" spans="6:6">
      <c r="F1927" t="str">
        <f t="shared" si="56"/>
        <v>НЕТ</v>
      </c>
    </row>
    <row r="1928" spans="6:6">
      <c r="F1928" t="str">
        <f t="shared" si="56"/>
        <v>НЕТ</v>
      </c>
    </row>
    <row r="1929" spans="6:6">
      <c r="F1929" t="str">
        <f t="shared" si="56"/>
        <v>НЕТ</v>
      </c>
    </row>
    <row r="1930" spans="6:6">
      <c r="F1930" t="str">
        <f t="shared" si="56"/>
        <v>НЕТ</v>
      </c>
    </row>
    <row r="1931" spans="6:6">
      <c r="F1931" t="str">
        <f t="shared" si="56"/>
        <v>НЕТ</v>
      </c>
    </row>
    <row r="1932" spans="6:6">
      <c r="F1932" t="str">
        <f t="shared" si="56"/>
        <v>НЕТ</v>
      </c>
    </row>
    <row r="1933" spans="6:6">
      <c r="F1933" t="str">
        <f t="shared" si="56"/>
        <v>НЕТ</v>
      </c>
    </row>
    <row r="1934" spans="6:6">
      <c r="F1934" t="str">
        <f t="shared" si="56"/>
        <v>НЕТ</v>
      </c>
    </row>
    <row r="1935" spans="6:6">
      <c r="F1935" t="str">
        <f t="shared" si="56"/>
        <v>НЕТ</v>
      </c>
    </row>
    <row r="1936" spans="6:6">
      <c r="F1936" t="str">
        <f t="shared" si="56"/>
        <v>НЕТ</v>
      </c>
    </row>
    <row r="1937" spans="6:6">
      <c r="F1937" t="str">
        <f t="shared" si="56"/>
        <v>НЕТ</v>
      </c>
    </row>
    <row r="1938" spans="6:6">
      <c r="F1938" t="str">
        <f t="shared" si="56"/>
        <v>НЕТ</v>
      </c>
    </row>
    <row r="1939" spans="6:6">
      <c r="F1939" t="str">
        <f t="shared" si="56"/>
        <v>НЕТ</v>
      </c>
    </row>
    <row r="1940" spans="6:6">
      <c r="F1940" t="str">
        <f t="shared" si="56"/>
        <v>НЕТ</v>
      </c>
    </row>
    <row r="1941" spans="6:6">
      <c r="F1941" t="str">
        <f t="shared" si="56"/>
        <v>НЕТ</v>
      </c>
    </row>
    <row r="1942" spans="6:6">
      <c r="F1942" t="str">
        <f t="shared" si="56"/>
        <v>НЕТ</v>
      </c>
    </row>
    <row r="1943" spans="6:6">
      <c r="F1943" t="str">
        <f t="shared" si="56"/>
        <v>НЕТ</v>
      </c>
    </row>
    <row r="1944" spans="6:6">
      <c r="F1944" t="str">
        <f t="shared" si="56"/>
        <v>НЕТ</v>
      </c>
    </row>
    <row r="1945" spans="6:6">
      <c r="F1945" t="str">
        <f t="shared" si="56"/>
        <v>НЕТ</v>
      </c>
    </row>
    <row r="1946" spans="6:6">
      <c r="F1946" t="str">
        <f t="shared" si="56"/>
        <v>НЕТ</v>
      </c>
    </row>
    <row r="1947" spans="6:6">
      <c r="F1947" t="str">
        <f t="shared" si="56"/>
        <v>НЕТ</v>
      </c>
    </row>
    <row r="1948" spans="6:6">
      <c r="F1948" t="str">
        <f t="shared" si="56"/>
        <v>НЕТ</v>
      </c>
    </row>
    <row r="1949" spans="6:6">
      <c r="F1949" t="str">
        <f t="shared" si="56"/>
        <v>НЕТ</v>
      </c>
    </row>
    <row r="1950" spans="6:6">
      <c r="F1950" t="str">
        <f t="shared" si="56"/>
        <v>НЕТ</v>
      </c>
    </row>
    <row r="1951" spans="6:6">
      <c r="F1951" t="str">
        <f t="shared" si="56"/>
        <v>НЕТ</v>
      </c>
    </row>
    <row r="1952" spans="6:6">
      <c r="F1952" t="str">
        <f t="shared" si="56"/>
        <v>НЕТ</v>
      </c>
    </row>
    <row r="1953" spans="6:6">
      <c r="F1953" t="str">
        <f t="shared" si="56"/>
        <v>НЕТ</v>
      </c>
    </row>
    <row r="1954" spans="6:6">
      <c r="F1954" t="str">
        <f t="shared" si="56"/>
        <v>НЕТ</v>
      </c>
    </row>
    <row r="1955" spans="6:6">
      <c r="F1955" t="str">
        <f t="shared" si="56"/>
        <v>НЕТ</v>
      </c>
    </row>
    <row r="1956" spans="6:6">
      <c r="F1956" t="str">
        <f t="shared" si="56"/>
        <v>НЕТ</v>
      </c>
    </row>
    <row r="1957" spans="6:6">
      <c r="F1957" t="str">
        <f t="shared" si="56"/>
        <v>НЕТ</v>
      </c>
    </row>
    <row r="1958" spans="6:6">
      <c r="F1958" t="str">
        <f t="shared" si="56"/>
        <v>НЕТ</v>
      </c>
    </row>
    <row r="1959" spans="6:6">
      <c r="F1959" t="str">
        <f t="shared" si="56"/>
        <v>НЕТ</v>
      </c>
    </row>
    <row r="1960" spans="6:6">
      <c r="F1960" t="str">
        <f t="shared" si="56"/>
        <v>НЕТ</v>
      </c>
    </row>
    <row r="1961" spans="6:6">
      <c r="F1961" t="str">
        <f t="shared" si="56"/>
        <v>НЕТ</v>
      </c>
    </row>
    <row r="1962" spans="6:6">
      <c r="F1962" t="str">
        <f t="shared" si="56"/>
        <v>НЕТ</v>
      </c>
    </row>
    <row r="1963" spans="6:6">
      <c r="F1963" t="str">
        <f t="shared" si="56"/>
        <v>НЕТ</v>
      </c>
    </row>
    <row r="1964" spans="6:6">
      <c r="F1964" t="str">
        <f t="shared" si="56"/>
        <v>НЕТ</v>
      </c>
    </row>
    <row r="1965" spans="6:6">
      <c r="F1965" t="str">
        <f t="shared" si="56"/>
        <v>НЕТ</v>
      </c>
    </row>
    <row r="1966" spans="6:6">
      <c r="F1966" t="str">
        <f t="shared" si="56"/>
        <v>НЕТ</v>
      </c>
    </row>
    <row r="1967" spans="6:6">
      <c r="F1967" t="str">
        <f t="shared" si="56"/>
        <v>НЕТ</v>
      </c>
    </row>
    <row r="1968" spans="6:6">
      <c r="F1968" t="str">
        <f t="shared" si="56"/>
        <v>НЕТ</v>
      </c>
    </row>
    <row r="1969" spans="6:6">
      <c r="F1969" t="str">
        <f t="shared" si="56"/>
        <v>НЕТ</v>
      </c>
    </row>
    <row r="1970" spans="6:6">
      <c r="F1970" t="str">
        <f t="shared" si="56"/>
        <v>НЕТ</v>
      </c>
    </row>
    <row r="1971" spans="6:6">
      <c r="F1971" t="str">
        <f t="shared" si="56"/>
        <v>НЕТ</v>
      </c>
    </row>
    <row r="1972" spans="6:6">
      <c r="F1972" t="str">
        <f t="shared" si="56"/>
        <v>НЕТ</v>
      </c>
    </row>
    <row r="1973" spans="6:6">
      <c r="F1973" t="str">
        <f t="shared" si="56"/>
        <v>НЕТ</v>
      </c>
    </row>
    <row r="1974" spans="6:6">
      <c r="F1974" t="str">
        <f t="shared" si="56"/>
        <v>НЕТ</v>
      </c>
    </row>
    <row r="1975" spans="6:6">
      <c r="F1975" t="str">
        <f t="shared" si="56"/>
        <v>НЕТ</v>
      </c>
    </row>
    <row r="1976" spans="6:6">
      <c r="F1976" t="str">
        <f t="shared" si="56"/>
        <v>НЕТ</v>
      </c>
    </row>
    <row r="1977" spans="6:6">
      <c r="F1977" t="str">
        <f t="shared" si="56"/>
        <v>НЕТ</v>
      </c>
    </row>
    <row r="1978" spans="6:6">
      <c r="F1978" t="str">
        <f t="shared" si="56"/>
        <v>НЕТ</v>
      </c>
    </row>
    <row r="1979" spans="6:6">
      <c r="F1979" t="str">
        <f t="shared" si="56"/>
        <v>НЕТ</v>
      </c>
    </row>
    <row r="1980" spans="6:6">
      <c r="F1980" t="str">
        <f t="shared" si="56"/>
        <v>НЕТ</v>
      </c>
    </row>
    <row r="1981" spans="6:6">
      <c r="F1981" t="str">
        <f t="shared" si="56"/>
        <v>НЕТ</v>
      </c>
    </row>
    <row r="1982" spans="6:6">
      <c r="F1982" t="str">
        <f t="shared" si="56"/>
        <v>НЕТ</v>
      </c>
    </row>
    <row r="1983" spans="6:6">
      <c r="F1983" t="str">
        <f t="shared" si="56"/>
        <v>НЕТ</v>
      </c>
    </row>
    <row r="1984" spans="6:6">
      <c r="F1984" t="str">
        <f t="shared" si="56"/>
        <v>НЕТ</v>
      </c>
    </row>
    <row r="1985" spans="6:6">
      <c r="F1985" t="str">
        <f t="shared" si="56"/>
        <v>НЕТ</v>
      </c>
    </row>
    <row r="1986" spans="6:6">
      <c r="F1986" t="str">
        <f t="shared" si="56"/>
        <v>НЕТ</v>
      </c>
    </row>
    <row r="1987" spans="6:6">
      <c r="F1987" t="str">
        <f t="shared" ref="F1987:F2020" si="57">IF(ISBLANK(E1987),"НЕТ","ДА")</f>
        <v>НЕТ</v>
      </c>
    </row>
    <row r="1988" spans="6:6">
      <c r="F1988" t="str">
        <f t="shared" si="57"/>
        <v>НЕТ</v>
      </c>
    </row>
    <row r="1989" spans="6:6">
      <c r="F1989" t="str">
        <f t="shared" si="57"/>
        <v>НЕТ</v>
      </c>
    </row>
    <row r="1990" spans="6:6">
      <c r="F1990" t="str">
        <f t="shared" si="57"/>
        <v>НЕТ</v>
      </c>
    </row>
    <row r="1991" spans="6:6">
      <c r="F1991" t="str">
        <f t="shared" si="57"/>
        <v>НЕТ</v>
      </c>
    </row>
    <row r="1992" spans="6:6">
      <c r="F1992" t="str">
        <f t="shared" si="57"/>
        <v>НЕТ</v>
      </c>
    </row>
    <row r="1993" spans="6:6">
      <c r="F1993" t="str">
        <f t="shared" si="57"/>
        <v>НЕТ</v>
      </c>
    </row>
    <row r="1994" spans="6:6">
      <c r="F1994" t="str">
        <f t="shared" si="57"/>
        <v>НЕТ</v>
      </c>
    </row>
    <row r="1995" spans="6:6">
      <c r="F1995" t="str">
        <f t="shared" si="57"/>
        <v>НЕТ</v>
      </c>
    </row>
    <row r="1996" spans="6:6">
      <c r="F1996" t="str">
        <f t="shared" si="57"/>
        <v>НЕТ</v>
      </c>
    </row>
    <row r="1997" spans="6:6">
      <c r="F1997" t="str">
        <f t="shared" si="57"/>
        <v>НЕТ</v>
      </c>
    </row>
    <row r="1998" spans="6:6">
      <c r="F1998" t="str">
        <f t="shared" si="57"/>
        <v>НЕТ</v>
      </c>
    </row>
    <row r="1999" spans="6:6">
      <c r="F1999" t="str">
        <f t="shared" si="57"/>
        <v>НЕТ</v>
      </c>
    </row>
    <row r="2000" spans="6:6">
      <c r="F2000" t="str">
        <f t="shared" si="57"/>
        <v>НЕТ</v>
      </c>
    </row>
    <row r="2001" spans="6:6">
      <c r="F2001" t="str">
        <f t="shared" si="57"/>
        <v>НЕТ</v>
      </c>
    </row>
    <row r="2002" spans="6:6">
      <c r="F2002" t="str">
        <f t="shared" si="57"/>
        <v>НЕТ</v>
      </c>
    </row>
    <row r="2003" spans="6:6">
      <c r="F2003" t="str">
        <f t="shared" si="57"/>
        <v>НЕТ</v>
      </c>
    </row>
    <row r="2004" spans="6:6">
      <c r="F2004" t="str">
        <f t="shared" si="57"/>
        <v>НЕТ</v>
      </c>
    </row>
    <row r="2005" spans="6:6">
      <c r="F2005" t="str">
        <f t="shared" si="57"/>
        <v>НЕТ</v>
      </c>
    </row>
    <row r="2006" spans="6:6">
      <c r="F2006" t="str">
        <f t="shared" si="57"/>
        <v>НЕТ</v>
      </c>
    </row>
    <row r="2007" spans="6:6">
      <c r="F2007" t="str">
        <f t="shared" si="57"/>
        <v>НЕТ</v>
      </c>
    </row>
    <row r="2008" spans="6:6">
      <c r="F2008" t="str">
        <f t="shared" si="57"/>
        <v>НЕТ</v>
      </c>
    </row>
    <row r="2009" spans="6:6">
      <c r="F2009" t="str">
        <f t="shared" si="57"/>
        <v>НЕТ</v>
      </c>
    </row>
    <row r="2010" spans="6:6">
      <c r="F2010" t="str">
        <f t="shared" si="57"/>
        <v>НЕТ</v>
      </c>
    </row>
    <row r="2011" spans="6:6">
      <c r="F2011" t="str">
        <f t="shared" si="57"/>
        <v>НЕТ</v>
      </c>
    </row>
    <row r="2012" spans="6:6">
      <c r="F2012" t="str">
        <f t="shared" si="57"/>
        <v>НЕТ</v>
      </c>
    </row>
    <row r="2013" spans="6:6">
      <c r="F2013" t="str">
        <f t="shared" si="57"/>
        <v>НЕТ</v>
      </c>
    </row>
    <row r="2014" spans="6:6">
      <c r="F2014" t="str">
        <f t="shared" si="57"/>
        <v>НЕТ</v>
      </c>
    </row>
    <row r="2015" spans="6:6">
      <c r="F2015" t="str">
        <f t="shared" si="57"/>
        <v>НЕТ</v>
      </c>
    </row>
    <row r="2016" spans="6:6">
      <c r="F2016" t="str">
        <f t="shared" si="57"/>
        <v>НЕТ</v>
      </c>
    </row>
    <row r="2017" spans="6:6">
      <c r="F2017" t="str">
        <f t="shared" si="57"/>
        <v>НЕТ</v>
      </c>
    </row>
    <row r="2018" spans="6:6">
      <c r="F2018" t="str">
        <f t="shared" si="57"/>
        <v>НЕТ</v>
      </c>
    </row>
    <row r="2019" spans="6:6">
      <c r="F2019" t="str">
        <f t="shared" si="57"/>
        <v>НЕТ</v>
      </c>
    </row>
    <row r="2020" spans="6:6">
      <c r="F2020" t="str">
        <f t="shared" si="57"/>
        <v>НЕТ</v>
      </c>
    </row>
    <row r="2021" spans="6:6">
      <c r="F2021" t="b">
        <f>ISBLANK(E2021)</f>
        <v>1</v>
      </c>
    </row>
    <row r="2022" spans="6:6">
      <c r="F2022" t="b">
        <f>ISBLANK(E2022)</f>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F2022"/>
  <sheetViews>
    <sheetView topLeftCell="A285" workbookViewId="0">
      <selection activeCell="G4" sqref="G4"/>
    </sheetView>
  </sheetViews>
  <sheetFormatPr defaultRowHeight="15"/>
  <cols>
    <col min="1" max="1" width="23" customWidth="1"/>
    <col min="2" max="2" width="22.7109375" customWidth="1"/>
    <col min="5" max="5" width="82.85546875" customWidth="1"/>
  </cols>
  <sheetData>
    <row r="1" spans="1:6">
      <c r="B1" t="s">
        <v>90</v>
      </c>
      <c r="C1" t="s">
        <v>91</v>
      </c>
      <c r="D1" t="s">
        <v>92</v>
      </c>
      <c r="E1" t="s">
        <v>93</v>
      </c>
    </row>
    <row r="2" spans="1:6">
      <c r="A2" t="str">
        <f t="shared" ref="A2:A65" si="0">CONCATENATE(C2,B2)</f>
        <v/>
      </c>
      <c r="F2" t="str">
        <f t="shared" ref="F2:F65" si="1">IF(ISBLANK(E2),"НЕТ","ДА")</f>
        <v>НЕТ</v>
      </c>
    </row>
    <row r="3" spans="1:6">
      <c r="A3" t="str">
        <f t="shared" si="0"/>
        <v>44Lion</v>
      </c>
      <c r="B3" s="194" t="s">
        <v>94</v>
      </c>
      <c r="C3" s="194">
        <v>44</v>
      </c>
      <c r="D3" s="194">
        <v>7</v>
      </c>
      <c r="E3" s="194"/>
      <c r="F3" t="str">
        <f t="shared" si="1"/>
        <v>НЕТ</v>
      </c>
    </row>
    <row r="4" spans="1:6" ht="60">
      <c r="A4" t="str">
        <f t="shared" si="0"/>
        <v>68Lion</v>
      </c>
      <c r="B4" s="194" t="s">
        <v>94</v>
      </c>
      <c r="C4" s="194">
        <v>68</v>
      </c>
      <c r="D4" s="194">
        <v>11</v>
      </c>
      <c r="E4" s="194" t="s">
        <v>573</v>
      </c>
      <c r="F4" t="str">
        <f t="shared" si="1"/>
        <v>ДА</v>
      </c>
    </row>
    <row r="5" spans="1:6" ht="45">
      <c r="A5" t="str">
        <f t="shared" si="0"/>
        <v>64Lion</v>
      </c>
      <c r="B5" s="194" t="s">
        <v>94</v>
      </c>
      <c r="C5" s="194">
        <v>64</v>
      </c>
      <c r="D5" s="194">
        <v>10</v>
      </c>
      <c r="E5" s="194" t="s">
        <v>1230</v>
      </c>
      <c r="F5" t="str">
        <f t="shared" si="1"/>
        <v>ДА</v>
      </c>
    </row>
    <row r="6" spans="1:6">
      <c r="A6" t="str">
        <f t="shared" si="0"/>
        <v>65Lion</v>
      </c>
      <c r="B6" s="194" t="s">
        <v>94</v>
      </c>
      <c r="C6" s="194">
        <v>65</v>
      </c>
      <c r="D6" s="194">
        <v>9</v>
      </c>
      <c r="E6" s="194"/>
      <c r="F6" t="str">
        <f t="shared" si="1"/>
        <v>НЕТ</v>
      </c>
    </row>
    <row r="7" spans="1:6" ht="30">
      <c r="A7" t="str">
        <f t="shared" si="0"/>
        <v>66Lion</v>
      </c>
      <c r="B7" s="194" t="s">
        <v>94</v>
      </c>
      <c r="C7" s="194">
        <v>66</v>
      </c>
      <c r="D7" s="194">
        <v>10</v>
      </c>
      <c r="E7" s="194" t="s">
        <v>1231</v>
      </c>
      <c r="F7" t="str">
        <f t="shared" si="1"/>
        <v>ДА</v>
      </c>
    </row>
    <row r="8" spans="1:6" ht="90">
      <c r="A8" t="str">
        <f t="shared" si="0"/>
        <v>63Lion</v>
      </c>
      <c r="B8" s="194" t="s">
        <v>94</v>
      </c>
      <c r="C8" s="194">
        <v>63</v>
      </c>
      <c r="D8" s="194">
        <v>5</v>
      </c>
      <c r="E8" s="194" t="s">
        <v>1232</v>
      </c>
      <c r="F8" t="str">
        <f t="shared" si="1"/>
        <v>ДА</v>
      </c>
    </row>
    <row r="9" spans="1:6">
      <c r="A9" t="str">
        <f t="shared" si="0"/>
        <v>54Lion</v>
      </c>
      <c r="B9" s="194" t="s">
        <v>94</v>
      </c>
      <c r="C9" s="194">
        <v>54</v>
      </c>
      <c r="D9" s="194">
        <v>7</v>
      </c>
      <c r="E9" s="194"/>
      <c r="F9" t="str">
        <f t="shared" si="1"/>
        <v>НЕТ</v>
      </c>
    </row>
    <row r="10" spans="1:6">
      <c r="A10" t="str">
        <f t="shared" si="0"/>
        <v>59Lion</v>
      </c>
      <c r="B10" s="194" t="s">
        <v>94</v>
      </c>
      <c r="C10" s="194">
        <v>59</v>
      </c>
      <c r="D10" s="194">
        <v>7</v>
      </c>
      <c r="E10" s="194"/>
      <c r="F10" t="str">
        <f t="shared" si="1"/>
        <v>НЕТ</v>
      </c>
    </row>
    <row r="11" spans="1:6">
      <c r="A11" t="str">
        <f t="shared" si="0"/>
        <v>45Lion</v>
      </c>
      <c r="B11" s="194" t="s">
        <v>94</v>
      </c>
      <c r="C11" s="194">
        <v>45</v>
      </c>
      <c r="D11" s="194">
        <v>7</v>
      </c>
      <c r="E11" s="194"/>
      <c r="F11" t="str">
        <f t="shared" si="1"/>
        <v>НЕТ</v>
      </c>
    </row>
    <row r="12" spans="1:6">
      <c r="A12" t="str">
        <f t="shared" si="0"/>
        <v>49Lion</v>
      </c>
      <c r="B12" s="194" t="s">
        <v>94</v>
      </c>
      <c r="C12" s="194">
        <v>49</v>
      </c>
      <c r="D12" s="194">
        <v>8</v>
      </c>
      <c r="E12" s="194"/>
      <c r="F12" t="str">
        <f t="shared" si="1"/>
        <v>НЕТ</v>
      </c>
    </row>
    <row r="13" spans="1:6">
      <c r="A13" t="str">
        <f t="shared" si="0"/>
        <v>36Lion</v>
      </c>
      <c r="B13" s="194" t="s">
        <v>94</v>
      </c>
      <c r="C13" s="194">
        <v>36</v>
      </c>
      <c r="D13" s="194">
        <v>7</v>
      </c>
      <c r="E13" s="194"/>
      <c r="F13" t="str">
        <f t="shared" si="1"/>
        <v>НЕТ</v>
      </c>
    </row>
    <row r="14" spans="1:6">
      <c r="A14" t="str">
        <f t="shared" si="0"/>
        <v>38Lion</v>
      </c>
      <c r="B14" s="194" t="s">
        <v>94</v>
      </c>
      <c r="C14" s="194">
        <v>38</v>
      </c>
      <c r="D14" s="194">
        <v>8</v>
      </c>
      <c r="E14" s="194"/>
      <c r="F14" t="str">
        <f t="shared" si="1"/>
        <v>НЕТ</v>
      </c>
    </row>
    <row r="15" spans="1:6" ht="120">
      <c r="A15" t="str">
        <f t="shared" si="0"/>
        <v>43Lion</v>
      </c>
      <c r="B15" s="194" t="s">
        <v>94</v>
      </c>
      <c r="C15" s="194">
        <v>43</v>
      </c>
      <c r="D15" s="194">
        <v>8</v>
      </c>
      <c r="E15" s="194" t="s">
        <v>1233</v>
      </c>
      <c r="F15" t="str">
        <f t="shared" si="1"/>
        <v>ДА</v>
      </c>
    </row>
    <row r="16" spans="1:6">
      <c r="A16" t="str">
        <f t="shared" si="0"/>
        <v>13Lion</v>
      </c>
      <c r="B16" s="194" t="s">
        <v>94</v>
      </c>
      <c r="C16" s="194">
        <v>13</v>
      </c>
      <c r="D16" s="194">
        <v>8</v>
      </c>
      <c r="E16" s="194"/>
      <c r="F16" t="str">
        <f t="shared" si="1"/>
        <v>НЕТ</v>
      </c>
    </row>
    <row r="17" spans="1:6">
      <c r="A17" t="str">
        <f t="shared" si="0"/>
        <v>1Lion</v>
      </c>
      <c r="B17" s="194" t="s">
        <v>94</v>
      </c>
      <c r="C17" s="194">
        <v>1</v>
      </c>
      <c r="D17" s="194">
        <v>7</v>
      </c>
      <c r="E17" s="194"/>
      <c r="F17" t="str">
        <f t="shared" si="1"/>
        <v>НЕТ</v>
      </c>
    </row>
    <row r="18" spans="1:6">
      <c r="A18" t="str">
        <f t="shared" si="0"/>
        <v>4Lion</v>
      </c>
      <c r="B18" s="194" t="s">
        <v>94</v>
      </c>
      <c r="C18" s="194">
        <v>4</v>
      </c>
      <c r="D18" s="194">
        <v>5</v>
      </c>
      <c r="E18" s="194"/>
      <c r="F18" t="str">
        <f t="shared" si="1"/>
        <v>НЕТ</v>
      </c>
    </row>
    <row r="19" spans="1:6">
      <c r="A19" t="str">
        <f t="shared" si="0"/>
        <v>5Lion</v>
      </c>
      <c r="B19" s="194" t="s">
        <v>94</v>
      </c>
      <c r="C19" s="194">
        <v>5</v>
      </c>
      <c r="D19" s="194">
        <v>6</v>
      </c>
      <c r="E19" s="194"/>
      <c r="F19" t="str">
        <f t="shared" si="1"/>
        <v>НЕТ</v>
      </c>
    </row>
    <row r="20" spans="1:6">
      <c r="A20" t="str">
        <f t="shared" si="0"/>
        <v>7Lion</v>
      </c>
      <c r="B20" s="194" t="s">
        <v>94</v>
      </c>
      <c r="C20" s="194">
        <v>7</v>
      </c>
      <c r="D20" s="194">
        <v>6</v>
      </c>
      <c r="E20" s="194"/>
      <c r="F20" t="str">
        <f t="shared" si="1"/>
        <v>НЕТ</v>
      </c>
    </row>
    <row r="21" spans="1:6">
      <c r="A21" t="str">
        <f t="shared" si="0"/>
        <v>8Lion</v>
      </c>
      <c r="B21" s="194" t="s">
        <v>94</v>
      </c>
      <c r="C21" s="194">
        <v>8</v>
      </c>
      <c r="D21" s="194">
        <v>9</v>
      </c>
      <c r="E21" s="194"/>
      <c r="F21" t="str">
        <f t="shared" si="1"/>
        <v>НЕТ</v>
      </c>
    </row>
    <row r="22" spans="1:6">
      <c r="A22" t="str">
        <f t="shared" si="0"/>
        <v>9Lion</v>
      </c>
      <c r="B22" s="194" t="s">
        <v>94</v>
      </c>
      <c r="C22" s="194">
        <v>9</v>
      </c>
      <c r="D22" s="194">
        <v>7</v>
      </c>
      <c r="E22" s="194"/>
      <c r="F22" t="str">
        <f t="shared" si="1"/>
        <v>НЕТ</v>
      </c>
    </row>
    <row r="23" spans="1:6" ht="135">
      <c r="A23" t="str">
        <f t="shared" si="0"/>
        <v>12Lion</v>
      </c>
      <c r="B23" s="194" t="s">
        <v>94</v>
      </c>
      <c r="C23" s="194">
        <v>12</v>
      </c>
      <c r="D23" s="194">
        <v>10</v>
      </c>
      <c r="E23" s="194" t="s">
        <v>574</v>
      </c>
      <c r="F23" t="str">
        <f t="shared" si="1"/>
        <v>ДА</v>
      </c>
    </row>
    <row r="24" spans="1:6">
      <c r="A24" t="str">
        <f t="shared" si="0"/>
        <v>15Lion</v>
      </c>
      <c r="B24" s="194" t="s">
        <v>94</v>
      </c>
      <c r="C24" s="194">
        <v>15</v>
      </c>
      <c r="D24" s="194">
        <v>9</v>
      </c>
      <c r="E24" s="194"/>
      <c r="F24" t="str">
        <f t="shared" si="1"/>
        <v>НЕТ</v>
      </c>
    </row>
    <row r="25" spans="1:6">
      <c r="A25" t="str">
        <f t="shared" si="0"/>
        <v>16Lion</v>
      </c>
      <c r="B25" s="194" t="s">
        <v>94</v>
      </c>
      <c r="C25" s="194">
        <v>16</v>
      </c>
      <c r="D25" s="194">
        <v>8</v>
      </c>
      <c r="E25" s="194"/>
      <c r="F25" t="str">
        <f t="shared" si="1"/>
        <v>НЕТ</v>
      </c>
    </row>
    <row r="26" spans="1:6">
      <c r="A26" t="str">
        <f t="shared" si="0"/>
        <v>18Lion</v>
      </c>
      <c r="B26" s="194" t="s">
        <v>94</v>
      </c>
      <c r="C26" s="194">
        <v>18</v>
      </c>
      <c r="D26" s="194">
        <v>8</v>
      </c>
      <c r="E26" s="194"/>
      <c r="F26" t="str">
        <f t="shared" si="1"/>
        <v>НЕТ</v>
      </c>
    </row>
    <row r="27" spans="1:6">
      <c r="A27" t="str">
        <f t="shared" si="0"/>
        <v>20Lion</v>
      </c>
      <c r="B27" s="194" t="s">
        <v>94</v>
      </c>
      <c r="C27" s="194">
        <v>20</v>
      </c>
      <c r="D27" s="194">
        <v>8</v>
      </c>
      <c r="E27" s="194"/>
      <c r="F27" t="str">
        <f t="shared" si="1"/>
        <v>НЕТ</v>
      </c>
    </row>
    <row r="28" spans="1:6">
      <c r="A28" t="str">
        <f t="shared" si="0"/>
        <v>23Lion</v>
      </c>
      <c r="B28" s="194" t="s">
        <v>94</v>
      </c>
      <c r="C28" s="194">
        <v>23</v>
      </c>
      <c r="D28" s="194">
        <v>7</v>
      </c>
      <c r="E28" s="194"/>
      <c r="F28" t="str">
        <f t="shared" si="1"/>
        <v>НЕТ</v>
      </c>
    </row>
    <row r="29" spans="1:6">
      <c r="A29" t="str">
        <f t="shared" si="0"/>
        <v>24Lion</v>
      </c>
      <c r="B29" s="194" t="s">
        <v>94</v>
      </c>
      <c r="C29" s="194">
        <v>24</v>
      </c>
      <c r="D29" s="194">
        <v>6</v>
      </c>
      <c r="E29" s="194"/>
      <c r="F29" t="str">
        <f t="shared" si="1"/>
        <v>НЕТ</v>
      </c>
    </row>
    <row r="30" spans="1:6">
      <c r="A30" t="str">
        <f t="shared" si="0"/>
        <v>26Lion</v>
      </c>
      <c r="B30" s="194" t="s">
        <v>94</v>
      </c>
      <c r="C30" s="194">
        <v>26</v>
      </c>
      <c r="D30" s="194">
        <v>8</v>
      </c>
      <c r="E30" s="194"/>
      <c r="F30" t="str">
        <f t="shared" si="1"/>
        <v>НЕТ</v>
      </c>
    </row>
    <row r="31" spans="1:6" ht="45">
      <c r="A31" t="str">
        <f t="shared" si="0"/>
        <v>29Lion</v>
      </c>
      <c r="B31" s="194" t="s">
        <v>94</v>
      </c>
      <c r="C31" s="194">
        <v>29</v>
      </c>
      <c r="D31" s="194">
        <v>10</v>
      </c>
      <c r="E31" s="194" t="s">
        <v>1234</v>
      </c>
      <c r="F31" t="str">
        <f t="shared" si="1"/>
        <v>ДА</v>
      </c>
    </row>
    <row r="32" spans="1:6" ht="45">
      <c r="A32" t="str">
        <f t="shared" si="0"/>
        <v>35Lion</v>
      </c>
      <c r="B32" s="194" t="s">
        <v>94</v>
      </c>
      <c r="C32" s="194">
        <v>35</v>
      </c>
      <c r="D32" s="194">
        <v>10</v>
      </c>
      <c r="E32" s="194" t="s">
        <v>571</v>
      </c>
      <c r="F32" t="str">
        <f t="shared" si="1"/>
        <v>ДА</v>
      </c>
    </row>
    <row r="33" spans="1:6" ht="75">
      <c r="A33" t="str">
        <f t="shared" si="0"/>
        <v>71Lion</v>
      </c>
      <c r="B33" s="194" t="s">
        <v>94</v>
      </c>
      <c r="C33" s="194">
        <v>71</v>
      </c>
      <c r="D33" s="194">
        <v>6</v>
      </c>
      <c r="E33" s="194" t="s">
        <v>1235</v>
      </c>
      <c r="F33" t="str">
        <f t="shared" si="1"/>
        <v>ДА</v>
      </c>
    </row>
    <row r="34" spans="1:6">
      <c r="A34" t="str">
        <f t="shared" si="0"/>
        <v>66Костяныч</v>
      </c>
      <c r="B34" s="194" t="s">
        <v>440</v>
      </c>
      <c r="C34" s="194">
        <v>66</v>
      </c>
      <c r="D34" s="194">
        <v>11</v>
      </c>
      <c r="E34" s="194" t="s">
        <v>594</v>
      </c>
      <c r="F34" t="str">
        <f t="shared" si="1"/>
        <v>ДА</v>
      </c>
    </row>
    <row r="35" spans="1:6">
      <c r="A35" t="str">
        <f t="shared" si="0"/>
        <v>65Костяныч</v>
      </c>
      <c r="B35" s="194" t="s">
        <v>440</v>
      </c>
      <c r="C35" s="194">
        <v>65</v>
      </c>
      <c r="D35" s="194">
        <v>9</v>
      </c>
      <c r="E35" s="194"/>
      <c r="F35" t="str">
        <f t="shared" si="1"/>
        <v>НЕТ</v>
      </c>
    </row>
    <row r="36" spans="1:6" ht="45">
      <c r="A36" t="str">
        <f t="shared" si="0"/>
        <v>7Костяныч</v>
      </c>
      <c r="B36" s="194" t="s">
        <v>440</v>
      </c>
      <c r="C36" s="194">
        <v>7</v>
      </c>
      <c r="D36" s="194">
        <v>10</v>
      </c>
      <c r="E36" s="194" t="s">
        <v>595</v>
      </c>
      <c r="F36" t="str">
        <f t="shared" si="1"/>
        <v>ДА</v>
      </c>
    </row>
    <row r="37" spans="1:6">
      <c r="A37" t="str">
        <f t="shared" si="0"/>
        <v>66SSV_1983j</v>
      </c>
      <c r="B37" s="194" t="s">
        <v>97</v>
      </c>
      <c r="C37" s="194">
        <v>66</v>
      </c>
      <c r="D37" s="194">
        <v>11</v>
      </c>
      <c r="E37" s="194" t="s">
        <v>1236</v>
      </c>
      <c r="F37" t="str">
        <f t="shared" si="1"/>
        <v>ДА</v>
      </c>
    </row>
    <row r="38" spans="1:6">
      <c r="A38" t="str">
        <f t="shared" si="0"/>
        <v>68SSV_1983j</v>
      </c>
      <c r="B38" s="194" t="s">
        <v>97</v>
      </c>
      <c r="C38" s="194">
        <v>68</v>
      </c>
      <c r="D38" s="194">
        <v>11</v>
      </c>
      <c r="E38" s="194" t="s">
        <v>1237</v>
      </c>
      <c r="F38" t="str">
        <f t="shared" si="1"/>
        <v>ДА</v>
      </c>
    </row>
    <row r="39" spans="1:6">
      <c r="A39" t="str">
        <f t="shared" si="0"/>
        <v>65SSV_1983j</v>
      </c>
      <c r="B39" s="194" t="s">
        <v>97</v>
      </c>
      <c r="C39" s="194">
        <v>65</v>
      </c>
      <c r="D39" s="194">
        <v>10</v>
      </c>
      <c r="E39" s="194" t="s">
        <v>1238</v>
      </c>
      <c r="F39" t="str">
        <f t="shared" si="1"/>
        <v>ДА</v>
      </c>
    </row>
    <row r="40" spans="1:6" ht="30">
      <c r="A40" t="str">
        <f t="shared" si="0"/>
        <v>43SSV_1983j</v>
      </c>
      <c r="B40" s="194" t="s">
        <v>97</v>
      </c>
      <c r="C40" s="194">
        <v>43</v>
      </c>
      <c r="D40" s="194">
        <v>5</v>
      </c>
      <c r="E40" s="194" t="s">
        <v>1239</v>
      </c>
      <c r="F40" t="str">
        <f t="shared" si="1"/>
        <v>ДА</v>
      </c>
    </row>
    <row r="41" spans="1:6" ht="30">
      <c r="A41" t="str">
        <f t="shared" si="0"/>
        <v>36SSV_1983j</v>
      </c>
      <c r="B41" s="194" t="s">
        <v>97</v>
      </c>
      <c r="C41" s="194">
        <v>36</v>
      </c>
      <c r="D41" s="194">
        <v>5</v>
      </c>
      <c r="E41" s="194" t="s">
        <v>1240</v>
      </c>
      <c r="F41" t="str">
        <f t="shared" si="1"/>
        <v>ДА</v>
      </c>
    </row>
    <row r="42" spans="1:6" ht="30">
      <c r="A42" t="str">
        <f t="shared" si="0"/>
        <v>38SSV_1983j</v>
      </c>
      <c r="B42" s="194" t="s">
        <v>97</v>
      </c>
      <c r="C42" s="194">
        <v>38</v>
      </c>
      <c r="D42" s="194">
        <v>5</v>
      </c>
      <c r="E42" s="194" t="s">
        <v>1241</v>
      </c>
      <c r="F42" t="str">
        <f t="shared" si="1"/>
        <v>ДА</v>
      </c>
    </row>
    <row r="43" spans="1:6">
      <c r="A43" t="str">
        <f t="shared" si="0"/>
        <v>34SSV_1983j</v>
      </c>
      <c r="B43" s="194" t="s">
        <v>97</v>
      </c>
      <c r="C43" s="194">
        <v>34</v>
      </c>
      <c r="D43" s="194">
        <v>8</v>
      </c>
      <c r="E43" s="194" t="s">
        <v>1242</v>
      </c>
      <c r="F43" t="str">
        <f t="shared" si="1"/>
        <v>ДА</v>
      </c>
    </row>
    <row r="44" spans="1:6" ht="30">
      <c r="A44" t="str">
        <f t="shared" si="0"/>
        <v>26SSV_1983j</v>
      </c>
      <c r="B44" s="194" t="s">
        <v>97</v>
      </c>
      <c r="C44" s="194">
        <v>26</v>
      </c>
      <c r="D44" s="194">
        <v>8</v>
      </c>
      <c r="E44" s="194" t="s">
        <v>1243</v>
      </c>
      <c r="F44" t="str">
        <f t="shared" si="1"/>
        <v>ДА</v>
      </c>
    </row>
    <row r="45" spans="1:6" ht="45">
      <c r="A45" t="str">
        <f t="shared" si="0"/>
        <v>71SSV_1983j</v>
      </c>
      <c r="B45" s="194" t="s">
        <v>97</v>
      </c>
      <c r="C45" s="194">
        <v>71</v>
      </c>
      <c r="D45" s="194">
        <v>6</v>
      </c>
      <c r="E45" s="194" t="s">
        <v>1244</v>
      </c>
      <c r="F45" t="str">
        <f t="shared" si="1"/>
        <v>ДА</v>
      </c>
    </row>
    <row r="46" spans="1:6">
      <c r="A46" t="str">
        <f t="shared" si="0"/>
        <v>18SSV_1983j</v>
      </c>
      <c r="B46" s="194" t="s">
        <v>97</v>
      </c>
      <c r="C46" s="194">
        <v>18</v>
      </c>
      <c r="D46" s="194">
        <v>7</v>
      </c>
      <c r="E46" s="194" t="s">
        <v>1245</v>
      </c>
      <c r="F46" t="str">
        <f t="shared" si="1"/>
        <v>ДА</v>
      </c>
    </row>
    <row r="47" spans="1:6">
      <c r="A47" t="str">
        <f t="shared" si="0"/>
        <v>9SSV_1983j</v>
      </c>
      <c r="B47" s="194" t="s">
        <v>97</v>
      </c>
      <c r="C47" s="194">
        <v>9</v>
      </c>
      <c r="D47" s="194">
        <v>6</v>
      </c>
      <c r="E47" s="194"/>
      <c r="F47" t="str">
        <f t="shared" si="1"/>
        <v>НЕТ</v>
      </c>
    </row>
    <row r="48" spans="1:6">
      <c r="A48" t="str">
        <f t="shared" si="0"/>
        <v>11SSV_1983j</v>
      </c>
      <c r="B48" s="194" t="s">
        <v>97</v>
      </c>
      <c r="C48" s="194">
        <v>11</v>
      </c>
      <c r="D48" s="194">
        <v>9</v>
      </c>
      <c r="E48" s="194" t="s">
        <v>1246</v>
      </c>
      <c r="F48" t="str">
        <f t="shared" si="1"/>
        <v>ДА</v>
      </c>
    </row>
    <row r="49" spans="1:6">
      <c r="A49" t="str">
        <f t="shared" si="0"/>
        <v>16SSV_1983j</v>
      </c>
      <c r="B49" s="194" t="s">
        <v>97</v>
      </c>
      <c r="C49" s="194">
        <v>16</v>
      </c>
      <c r="D49" s="194">
        <v>7</v>
      </c>
      <c r="E49" s="194" t="s">
        <v>1247</v>
      </c>
      <c r="F49" t="str">
        <f t="shared" si="1"/>
        <v>ДА</v>
      </c>
    </row>
    <row r="50" spans="1:6">
      <c r="A50" t="str">
        <f t="shared" si="0"/>
        <v>1SSV_1983j</v>
      </c>
      <c r="B50" s="194" t="s">
        <v>97</v>
      </c>
      <c r="C50" s="194">
        <v>1</v>
      </c>
      <c r="D50" s="194">
        <v>8</v>
      </c>
      <c r="E50" s="194" t="s">
        <v>1248</v>
      </c>
      <c r="F50" t="str">
        <f t="shared" si="1"/>
        <v>ДА</v>
      </c>
    </row>
    <row r="51" spans="1:6">
      <c r="A51" t="str">
        <f t="shared" si="0"/>
        <v>77SSV_1983j</v>
      </c>
      <c r="B51" s="194" t="s">
        <v>97</v>
      </c>
      <c r="C51" s="194">
        <v>77</v>
      </c>
      <c r="D51" s="194">
        <v>1</v>
      </c>
      <c r="E51" s="194" t="s">
        <v>1249</v>
      </c>
      <c r="F51" t="str">
        <f t="shared" si="1"/>
        <v>ДА</v>
      </c>
    </row>
    <row r="52" spans="1:6">
      <c r="A52" t="str">
        <f t="shared" si="0"/>
        <v>35timka3115</v>
      </c>
      <c r="B52" s="194" t="s">
        <v>837</v>
      </c>
      <c r="C52" s="194">
        <v>35</v>
      </c>
      <c r="D52" s="194">
        <v>12</v>
      </c>
      <c r="E52" s="194"/>
      <c r="F52" t="str">
        <f t="shared" si="1"/>
        <v>НЕТ</v>
      </c>
    </row>
    <row r="53" spans="1:6">
      <c r="A53" t="str">
        <f t="shared" si="0"/>
        <v>8Евгений</v>
      </c>
      <c r="B53" s="194" t="s">
        <v>450</v>
      </c>
      <c r="C53" s="194">
        <v>8</v>
      </c>
      <c r="D53" s="194">
        <v>8</v>
      </c>
      <c r="E53" s="194"/>
      <c r="F53" t="str">
        <f t="shared" si="1"/>
        <v>НЕТ</v>
      </c>
    </row>
    <row r="54" spans="1:6">
      <c r="A54" t="str">
        <f t="shared" si="0"/>
        <v>9Евгений</v>
      </c>
      <c r="B54" s="194" t="s">
        <v>450</v>
      </c>
      <c r="C54" s="194">
        <v>9</v>
      </c>
      <c r="D54" s="194">
        <v>7</v>
      </c>
      <c r="E54" s="194"/>
      <c r="F54" t="str">
        <f t="shared" si="1"/>
        <v>НЕТ</v>
      </c>
    </row>
    <row r="55" spans="1:6">
      <c r="A55" t="str">
        <f t="shared" si="0"/>
        <v>10Евгений</v>
      </c>
      <c r="B55" s="194" t="s">
        <v>450</v>
      </c>
      <c r="C55" s="194">
        <v>10</v>
      </c>
      <c r="D55" s="194">
        <v>8</v>
      </c>
      <c r="E55" s="194"/>
      <c r="F55" t="str">
        <f t="shared" si="1"/>
        <v>НЕТ</v>
      </c>
    </row>
    <row r="56" spans="1:6">
      <c r="A56" t="str">
        <f t="shared" si="0"/>
        <v>11Евгений</v>
      </c>
      <c r="B56" s="194" t="s">
        <v>450</v>
      </c>
      <c r="C56" s="194">
        <v>11</v>
      </c>
      <c r="D56" s="194">
        <v>8</v>
      </c>
      <c r="E56" s="194"/>
      <c r="F56" t="str">
        <f t="shared" si="1"/>
        <v>НЕТ</v>
      </c>
    </row>
    <row r="57" spans="1:6">
      <c r="A57" t="str">
        <f t="shared" si="0"/>
        <v>12Евгений</v>
      </c>
      <c r="B57" s="194" t="s">
        <v>450</v>
      </c>
      <c r="C57" s="194">
        <v>12</v>
      </c>
      <c r="D57" s="194">
        <v>8</v>
      </c>
      <c r="E57" s="194"/>
      <c r="F57" t="str">
        <f t="shared" si="1"/>
        <v>НЕТ</v>
      </c>
    </row>
    <row r="58" spans="1:6">
      <c r="A58" t="str">
        <f t="shared" si="0"/>
        <v>13Евгений</v>
      </c>
      <c r="B58" s="194" t="s">
        <v>450</v>
      </c>
      <c r="C58" s="194">
        <v>13</v>
      </c>
      <c r="D58" s="194">
        <v>7</v>
      </c>
      <c r="E58" s="194"/>
      <c r="F58" t="str">
        <f t="shared" si="1"/>
        <v>НЕТ</v>
      </c>
    </row>
    <row r="59" spans="1:6">
      <c r="A59" t="str">
        <f t="shared" si="0"/>
        <v>15Евгений</v>
      </c>
      <c r="B59" s="194" t="s">
        <v>450</v>
      </c>
      <c r="C59" s="194">
        <v>15</v>
      </c>
      <c r="D59" s="194">
        <v>8</v>
      </c>
      <c r="E59" s="194"/>
      <c r="F59" t="str">
        <f t="shared" si="1"/>
        <v>НЕТ</v>
      </c>
    </row>
    <row r="60" spans="1:6">
      <c r="A60" t="str">
        <f t="shared" si="0"/>
        <v>16Евгений</v>
      </c>
      <c r="B60" s="194" t="s">
        <v>450</v>
      </c>
      <c r="C60" s="194">
        <v>16</v>
      </c>
      <c r="D60" s="194">
        <v>6</v>
      </c>
      <c r="E60" s="194"/>
      <c r="F60" t="str">
        <f t="shared" si="1"/>
        <v>НЕТ</v>
      </c>
    </row>
    <row r="61" spans="1:6">
      <c r="A61" t="str">
        <f t="shared" si="0"/>
        <v>17Евгений</v>
      </c>
      <c r="B61" s="194" t="s">
        <v>450</v>
      </c>
      <c r="C61" s="194">
        <v>17</v>
      </c>
      <c r="D61" s="194">
        <v>6</v>
      </c>
      <c r="E61" s="194"/>
      <c r="F61" t="str">
        <f t="shared" si="1"/>
        <v>НЕТ</v>
      </c>
    </row>
    <row r="62" spans="1:6">
      <c r="A62" t="str">
        <f t="shared" si="0"/>
        <v>18Евгений</v>
      </c>
      <c r="B62" s="194" t="s">
        <v>450</v>
      </c>
      <c r="C62" s="194">
        <v>18</v>
      </c>
      <c r="D62" s="194">
        <v>9</v>
      </c>
      <c r="E62" s="194"/>
      <c r="F62" t="str">
        <f t="shared" si="1"/>
        <v>НЕТ</v>
      </c>
    </row>
    <row r="63" spans="1:6">
      <c r="A63" t="str">
        <f t="shared" si="0"/>
        <v>19Евгений</v>
      </c>
      <c r="B63" s="194" t="s">
        <v>450</v>
      </c>
      <c r="C63" s="194">
        <v>19</v>
      </c>
      <c r="D63" s="194">
        <v>5</v>
      </c>
      <c r="E63" s="194"/>
      <c r="F63" t="str">
        <f t="shared" si="1"/>
        <v>НЕТ</v>
      </c>
    </row>
    <row r="64" spans="1:6">
      <c r="A64" t="str">
        <f t="shared" si="0"/>
        <v>7Евгений</v>
      </c>
      <c r="B64" s="194" t="s">
        <v>450</v>
      </c>
      <c r="C64" s="194">
        <v>7</v>
      </c>
      <c r="D64" s="194">
        <v>5</v>
      </c>
      <c r="E64" s="194"/>
      <c r="F64" t="str">
        <f t="shared" si="1"/>
        <v>НЕТ</v>
      </c>
    </row>
    <row r="65" spans="1:6">
      <c r="A65" t="str">
        <f t="shared" si="0"/>
        <v>5Евгений</v>
      </c>
      <c r="B65" s="194" t="s">
        <v>450</v>
      </c>
      <c r="C65" s="194">
        <v>5</v>
      </c>
      <c r="D65" s="194">
        <v>3</v>
      </c>
      <c r="E65" s="194"/>
      <c r="F65" t="str">
        <f t="shared" si="1"/>
        <v>НЕТ</v>
      </c>
    </row>
    <row r="66" spans="1:6">
      <c r="A66" t="str">
        <f t="shared" ref="A66:A129" si="2">CONCATENATE(C66,B66)</f>
        <v>1Евгений</v>
      </c>
      <c r="B66" s="194" t="s">
        <v>450</v>
      </c>
      <c r="C66" s="194">
        <v>1</v>
      </c>
      <c r="D66" s="194">
        <v>9</v>
      </c>
      <c r="E66" s="194"/>
      <c r="F66" t="str">
        <f t="shared" ref="F66:F129" si="3">IF(ISBLANK(E66),"НЕТ","ДА")</f>
        <v>НЕТ</v>
      </c>
    </row>
    <row r="67" spans="1:6">
      <c r="A67" t="str">
        <f t="shared" si="2"/>
        <v>20Евгений</v>
      </c>
      <c r="B67" s="194" t="s">
        <v>450</v>
      </c>
      <c r="C67" s="194">
        <v>20</v>
      </c>
      <c r="D67" s="194">
        <v>5</v>
      </c>
      <c r="E67" s="194"/>
      <c r="F67" t="str">
        <f t="shared" si="3"/>
        <v>НЕТ</v>
      </c>
    </row>
    <row r="68" spans="1:6">
      <c r="A68" t="str">
        <f t="shared" si="2"/>
        <v>23Евгений</v>
      </c>
      <c r="B68" s="194" t="s">
        <v>450</v>
      </c>
      <c r="C68" s="194">
        <v>23</v>
      </c>
      <c r="D68" s="194">
        <v>5</v>
      </c>
      <c r="E68" s="194"/>
      <c r="F68" t="str">
        <f t="shared" si="3"/>
        <v>НЕТ</v>
      </c>
    </row>
    <row r="69" spans="1:6">
      <c r="A69" t="str">
        <f t="shared" si="2"/>
        <v>24Евгений</v>
      </c>
      <c r="B69" s="194" t="s">
        <v>450</v>
      </c>
      <c r="C69" s="194">
        <v>24</v>
      </c>
      <c r="D69" s="194">
        <v>6</v>
      </c>
      <c r="E69" s="194"/>
      <c r="F69" t="str">
        <f t="shared" si="3"/>
        <v>НЕТ</v>
      </c>
    </row>
    <row r="70" spans="1:6">
      <c r="A70" t="str">
        <f t="shared" si="2"/>
        <v>26Евгений</v>
      </c>
      <c r="B70" s="194" t="s">
        <v>450</v>
      </c>
      <c r="C70" s="194">
        <v>26</v>
      </c>
      <c r="D70" s="194">
        <v>9</v>
      </c>
      <c r="E70" s="194"/>
      <c r="F70" t="str">
        <f t="shared" si="3"/>
        <v>НЕТ</v>
      </c>
    </row>
    <row r="71" spans="1:6">
      <c r="A71" t="str">
        <f t="shared" si="2"/>
        <v>29Евгений</v>
      </c>
      <c r="B71" s="194" t="s">
        <v>450</v>
      </c>
      <c r="C71" s="194">
        <v>29</v>
      </c>
      <c r="D71" s="194">
        <v>7</v>
      </c>
      <c r="E71" s="194"/>
      <c r="F71" t="str">
        <f t="shared" si="3"/>
        <v>НЕТ</v>
      </c>
    </row>
    <row r="72" spans="1:6">
      <c r="A72" t="str">
        <f t="shared" si="2"/>
        <v>33Евгений</v>
      </c>
      <c r="B72" s="194" t="s">
        <v>450</v>
      </c>
      <c r="C72" s="194">
        <v>33</v>
      </c>
      <c r="D72" s="194">
        <v>6</v>
      </c>
      <c r="E72" s="194"/>
      <c r="F72" t="str">
        <f t="shared" si="3"/>
        <v>НЕТ</v>
      </c>
    </row>
    <row r="73" spans="1:6">
      <c r="A73" t="str">
        <f t="shared" si="2"/>
        <v>34Евгений</v>
      </c>
      <c r="B73" s="194" t="s">
        <v>450</v>
      </c>
      <c r="C73" s="194">
        <v>34</v>
      </c>
      <c r="D73" s="194">
        <v>7</v>
      </c>
      <c r="E73" s="194"/>
      <c r="F73" t="str">
        <f t="shared" si="3"/>
        <v>НЕТ</v>
      </c>
    </row>
    <row r="74" spans="1:6">
      <c r="A74" t="str">
        <f t="shared" si="2"/>
        <v>35Евгений</v>
      </c>
      <c r="B74" s="194" t="s">
        <v>450</v>
      </c>
      <c r="C74" s="194">
        <v>35</v>
      </c>
      <c r="D74" s="194">
        <v>9</v>
      </c>
      <c r="E74" s="194"/>
      <c r="F74" t="str">
        <f t="shared" si="3"/>
        <v>НЕТ</v>
      </c>
    </row>
    <row r="75" spans="1:6">
      <c r="A75" t="str">
        <f t="shared" si="2"/>
        <v>36Евгений</v>
      </c>
      <c r="B75" s="194" t="s">
        <v>450</v>
      </c>
      <c r="C75" s="194">
        <v>36</v>
      </c>
      <c r="D75" s="194">
        <v>6</v>
      </c>
      <c r="E75" s="194"/>
      <c r="F75" t="str">
        <f t="shared" si="3"/>
        <v>НЕТ</v>
      </c>
    </row>
    <row r="76" spans="1:6">
      <c r="A76" t="str">
        <f t="shared" si="2"/>
        <v>37Евгений</v>
      </c>
      <c r="B76" s="194" t="s">
        <v>450</v>
      </c>
      <c r="C76" s="194">
        <v>37</v>
      </c>
      <c r="D76" s="194">
        <v>6</v>
      </c>
      <c r="E76" s="194"/>
      <c r="F76" t="str">
        <f t="shared" si="3"/>
        <v>НЕТ</v>
      </c>
    </row>
    <row r="77" spans="1:6">
      <c r="A77" t="str">
        <f t="shared" si="2"/>
        <v>38Евгений</v>
      </c>
      <c r="B77" s="194" t="s">
        <v>450</v>
      </c>
      <c r="C77" s="194">
        <v>38</v>
      </c>
      <c r="D77" s="194">
        <v>5</v>
      </c>
      <c r="E77" s="194"/>
      <c r="F77" t="str">
        <f t="shared" si="3"/>
        <v>НЕТ</v>
      </c>
    </row>
    <row r="78" spans="1:6">
      <c r="A78" t="str">
        <f t="shared" si="2"/>
        <v>41Евгений</v>
      </c>
      <c r="B78" s="194" t="s">
        <v>450</v>
      </c>
      <c r="C78" s="194">
        <v>41</v>
      </c>
      <c r="D78" s="194">
        <v>6</v>
      </c>
      <c r="E78" s="194"/>
      <c r="F78" t="str">
        <f t="shared" si="3"/>
        <v>НЕТ</v>
      </c>
    </row>
    <row r="79" spans="1:6">
      <c r="A79" t="str">
        <f t="shared" si="2"/>
        <v>43Евгений</v>
      </c>
      <c r="B79" s="194" t="s">
        <v>450</v>
      </c>
      <c r="C79" s="194">
        <v>43</v>
      </c>
      <c r="D79" s="194">
        <v>5</v>
      </c>
      <c r="E79" s="194"/>
      <c r="F79" t="str">
        <f t="shared" si="3"/>
        <v>НЕТ</v>
      </c>
    </row>
    <row r="80" spans="1:6">
      <c r="A80" t="str">
        <f t="shared" si="2"/>
        <v>44Евгений</v>
      </c>
      <c r="B80" s="194" t="s">
        <v>450</v>
      </c>
      <c r="C80" s="194">
        <v>44</v>
      </c>
      <c r="D80" s="194">
        <v>6</v>
      </c>
      <c r="E80" s="194"/>
      <c r="F80" t="str">
        <f t="shared" si="3"/>
        <v>НЕТ</v>
      </c>
    </row>
    <row r="81" spans="1:6">
      <c r="A81" t="str">
        <f t="shared" si="2"/>
        <v>45Евгений</v>
      </c>
      <c r="B81" s="194" t="s">
        <v>450</v>
      </c>
      <c r="C81" s="194">
        <v>45</v>
      </c>
      <c r="D81" s="194">
        <v>6</v>
      </c>
      <c r="E81" s="194"/>
      <c r="F81" t="str">
        <f t="shared" si="3"/>
        <v>НЕТ</v>
      </c>
    </row>
    <row r="82" spans="1:6">
      <c r="A82" t="str">
        <f t="shared" si="2"/>
        <v>46Евгений</v>
      </c>
      <c r="B82" s="194" t="s">
        <v>450</v>
      </c>
      <c r="C82" s="194">
        <v>46</v>
      </c>
      <c r="D82" s="194">
        <v>4</v>
      </c>
      <c r="E82" s="194"/>
      <c r="F82" t="str">
        <f t="shared" si="3"/>
        <v>НЕТ</v>
      </c>
    </row>
    <row r="83" spans="1:6">
      <c r="A83" t="str">
        <f t="shared" si="2"/>
        <v>47Евгений</v>
      </c>
      <c r="B83" s="194" t="s">
        <v>450</v>
      </c>
      <c r="C83" s="194">
        <v>47</v>
      </c>
      <c r="D83" s="194">
        <v>5</v>
      </c>
      <c r="E83" s="194"/>
      <c r="F83" t="str">
        <f t="shared" si="3"/>
        <v>НЕТ</v>
      </c>
    </row>
    <row r="84" spans="1:6">
      <c r="A84" t="str">
        <f t="shared" si="2"/>
        <v>50Евгений</v>
      </c>
      <c r="B84" s="194" t="s">
        <v>450</v>
      </c>
      <c r="C84" s="194">
        <v>50</v>
      </c>
      <c r="D84" s="194">
        <v>9</v>
      </c>
      <c r="E84" s="194"/>
      <c r="F84" t="str">
        <f t="shared" si="3"/>
        <v>НЕТ</v>
      </c>
    </row>
    <row r="85" spans="1:6">
      <c r="A85" t="str">
        <f t="shared" si="2"/>
        <v>51Евгений</v>
      </c>
      <c r="B85" s="194" t="s">
        <v>450</v>
      </c>
      <c r="C85" s="194">
        <v>51</v>
      </c>
      <c r="D85" s="194">
        <v>8</v>
      </c>
      <c r="E85" s="194"/>
      <c r="F85" t="str">
        <f t="shared" si="3"/>
        <v>НЕТ</v>
      </c>
    </row>
    <row r="86" spans="1:6">
      <c r="A86" t="str">
        <f t="shared" si="2"/>
        <v>53Евгений</v>
      </c>
      <c r="B86" s="194" t="s">
        <v>450</v>
      </c>
      <c r="C86" s="194">
        <v>53</v>
      </c>
      <c r="D86" s="194">
        <v>6</v>
      </c>
      <c r="E86" s="194"/>
      <c r="F86" t="str">
        <f t="shared" si="3"/>
        <v>НЕТ</v>
      </c>
    </row>
    <row r="87" spans="1:6">
      <c r="A87" t="str">
        <f t="shared" si="2"/>
        <v>54Евгений</v>
      </c>
      <c r="B87" s="194" t="s">
        <v>450</v>
      </c>
      <c r="C87" s="194">
        <v>54</v>
      </c>
      <c r="D87" s="194">
        <v>8</v>
      </c>
      <c r="E87" s="194"/>
      <c r="F87" t="str">
        <f t="shared" si="3"/>
        <v>НЕТ</v>
      </c>
    </row>
    <row r="88" spans="1:6">
      <c r="A88" t="str">
        <f t="shared" si="2"/>
        <v>59Евгений</v>
      </c>
      <c r="B88" s="194" t="s">
        <v>450</v>
      </c>
      <c r="C88" s="194">
        <v>59</v>
      </c>
      <c r="D88" s="194">
        <v>5</v>
      </c>
      <c r="E88" s="194"/>
      <c r="F88" t="str">
        <f t="shared" si="3"/>
        <v>НЕТ</v>
      </c>
    </row>
    <row r="89" spans="1:6">
      <c r="A89" t="str">
        <f t="shared" si="2"/>
        <v>61Евгений</v>
      </c>
      <c r="B89" s="194" t="s">
        <v>450</v>
      </c>
      <c r="C89" s="194">
        <v>61</v>
      </c>
      <c r="D89" s="194">
        <v>8</v>
      </c>
      <c r="E89" s="194"/>
      <c r="F89" t="str">
        <f t="shared" si="3"/>
        <v>НЕТ</v>
      </c>
    </row>
    <row r="90" spans="1:6">
      <c r="A90" t="str">
        <f t="shared" si="2"/>
        <v>64Евгений</v>
      </c>
      <c r="B90" s="194" t="s">
        <v>450</v>
      </c>
      <c r="C90" s="194">
        <v>64</v>
      </c>
      <c r="D90" s="194">
        <v>7</v>
      </c>
      <c r="E90" s="194"/>
      <c r="F90" t="str">
        <f t="shared" si="3"/>
        <v>НЕТ</v>
      </c>
    </row>
    <row r="91" spans="1:6">
      <c r="A91" t="str">
        <f t="shared" si="2"/>
        <v>65Евгений</v>
      </c>
      <c r="B91" s="194" t="s">
        <v>450</v>
      </c>
      <c r="C91" s="194">
        <v>65</v>
      </c>
      <c r="D91" s="194">
        <v>10</v>
      </c>
      <c r="E91" s="194"/>
      <c r="F91" t="str">
        <f t="shared" si="3"/>
        <v>НЕТ</v>
      </c>
    </row>
    <row r="92" spans="1:6">
      <c r="A92" t="str">
        <f t="shared" si="2"/>
        <v>66Евгений</v>
      </c>
      <c r="B92" s="194" t="s">
        <v>450</v>
      </c>
      <c r="C92" s="194">
        <v>66</v>
      </c>
      <c r="D92" s="194">
        <v>11</v>
      </c>
      <c r="E92" s="194"/>
      <c r="F92" t="str">
        <f t="shared" si="3"/>
        <v>НЕТ</v>
      </c>
    </row>
    <row r="93" spans="1:6">
      <c r="A93" t="str">
        <f t="shared" si="2"/>
        <v>68Евгений</v>
      </c>
      <c r="B93" s="194" t="s">
        <v>450</v>
      </c>
      <c r="C93" s="194">
        <v>68</v>
      </c>
      <c r="D93" s="194">
        <v>8</v>
      </c>
      <c r="E93" s="194"/>
      <c r="F93" t="str">
        <f t="shared" si="3"/>
        <v>НЕТ</v>
      </c>
    </row>
    <row r="94" spans="1:6" ht="30">
      <c r="A94" t="str">
        <f t="shared" si="2"/>
        <v>43Freeek</v>
      </c>
      <c r="B94" s="194" t="s">
        <v>449</v>
      </c>
      <c r="C94" s="194">
        <v>43</v>
      </c>
      <c r="D94" s="194">
        <v>12</v>
      </c>
      <c r="E94" s="194" t="s">
        <v>895</v>
      </c>
      <c r="F94" t="str">
        <f t="shared" si="3"/>
        <v>ДА</v>
      </c>
    </row>
    <row r="95" spans="1:6">
      <c r="A95" t="str">
        <f t="shared" si="2"/>
        <v>41Freeek</v>
      </c>
      <c r="B95" s="194" t="s">
        <v>449</v>
      </c>
      <c r="C95" s="194">
        <v>41</v>
      </c>
      <c r="D95" s="194">
        <v>6</v>
      </c>
      <c r="E95" s="194"/>
      <c r="F95" t="str">
        <f t="shared" si="3"/>
        <v>НЕТ</v>
      </c>
    </row>
    <row r="96" spans="1:6">
      <c r="A96" t="str">
        <f t="shared" si="2"/>
        <v>37Freeek</v>
      </c>
      <c r="B96" s="194" t="s">
        <v>449</v>
      </c>
      <c r="C96" s="194">
        <v>37</v>
      </c>
      <c r="D96" s="194">
        <v>3</v>
      </c>
      <c r="E96" s="194"/>
      <c r="F96" t="str">
        <f t="shared" si="3"/>
        <v>НЕТ</v>
      </c>
    </row>
    <row r="97" spans="1:6">
      <c r="A97" t="str">
        <f t="shared" si="2"/>
        <v>38Freeek</v>
      </c>
      <c r="B97" s="194" t="s">
        <v>449</v>
      </c>
      <c r="C97" s="194">
        <v>38</v>
      </c>
      <c r="D97" s="194">
        <v>12</v>
      </c>
      <c r="E97" s="194" t="s">
        <v>896</v>
      </c>
      <c r="F97" t="str">
        <f t="shared" si="3"/>
        <v>ДА</v>
      </c>
    </row>
    <row r="98" spans="1:6">
      <c r="A98" t="str">
        <f t="shared" si="2"/>
        <v>36Freeek</v>
      </c>
      <c r="B98" s="194" t="s">
        <v>449</v>
      </c>
      <c r="C98" s="194">
        <v>36</v>
      </c>
      <c r="D98" s="194">
        <v>12</v>
      </c>
      <c r="E98" s="194" t="s">
        <v>897</v>
      </c>
      <c r="F98" t="str">
        <f t="shared" si="3"/>
        <v>ДА</v>
      </c>
    </row>
    <row r="99" spans="1:6">
      <c r="A99" t="str">
        <f t="shared" si="2"/>
        <v>34Freeek</v>
      </c>
      <c r="B99" s="194" t="s">
        <v>449</v>
      </c>
      <c r="C99" s="194">
        <v>34</v>
      </c>
      <c r="D99" s="194">
        <v>7</v>
      </c>
      <c r="E99" s="194"/>
      <c r="F99" t="str">
        <f t="shared" si="3"/>
        <v>НЕТ</v>
      </c>
    </row>
    <row r="100" spans="1:6">
      <c r="A100" t="str">
        <f t="shared" si="2"/>
        <v>35Freeek</v>
      </c>
      <c r="B100" s="194" t="s">
        <v>449</v>
      </c>
      <c r="C100" s="194">
        <v>35</v>
      </c>
      <c r="D100" s="194">
        <v>8</v>
      </c>
      <c r="E100" s="194" t="s">
        <v>898</v>
      </c>
      <c r="F100" t="str">
        <f t="shared" si="3"/>
        <v>ДА</v>
      </c>
    </row>
    <row r="101" spans="1:6">
      <c r="A101" t="str">
        <f t="shared" si="2"/>
        <v>29Freeek</v>
      </c>
      <c r="B101" s="194" t="s">
        <v>449</v>
      </c>
      <c r="C101" s="194">
        <v>29</v>
      </c>
      <c r="D101" s="194">
        <v>8</v>
      </c>
      <c r="E101" s="194"/>
      <c r="F101" t="str">
        <f t="shared" si="3"/>
        <v>НЕТ</v>
      </c>
    </row>
    <row r="102" spans="1:6">
      <c r="A102" t="str">
        <f t="shared" si="2"/>
        <v>27Freeek</v>
      </c>
      <c r="B102" s="194" t="s">
        <v>449</v>
      </c>
      <c r="C102" s="194">
        <v>27</v>
      </c>
      <c r="D102" s="194">
        <v>8</v>
      </c>
      <c r="E102" s="194"/>
      <c r="F102" t="str">
        <f t="shared" si="3"/>
        <v>НЕТ</v>
      </c>
    </row>
    <row r="103" spans="1:6">
      <c r="A103" t="str">
        <f t="shared" si="2"/>
        <v>24Freeek</v>
      </c>
      <c r="B103" s="194" t="s">
        <v>449</v>
      </c>
      <c r="C103" s="194">
        <v>24</v>
      </c>
      <c r="D103" s="194">
        <v>9</v>
      </c>
      <c r="E103" s="194"/>
      <c r="F103" t="str">
        <f t="shared" si="3"/>
        <v>НЕТ</v>
      </c>
    </row>
    <row r="104" spans="1:6">
      <c r="A104" t="str">
        <f t="shared" si="2"/>
        <v>26Freeek</v>
      </c>
      <c r="B104" s="194" t="s">
        <v>449</v>
      </c>
      <c r="C104" s="194">
        <v>26</v>
      </c>
      <c r="D104" s="194">
        <v>6</v>
      </c>
      <c r="E104" s="194"/>
      <c r="F104" t="str">
        <f t="shared" si="3"/>
        <v>НЕТ</v>
      </c>
    </row>
    <row r="105" spans="1:6">
      <c r="A105" t="str">
        <f t="shared" si="2"/>
        <v>15Freeek</v>
      </c>
      <c r="B105" s="194" t="s">
        <v>449</v>
      </c>
      <c r="C105" s="194">
        <v>15</v>
      </c>
      <c r="D105" s="194">
        <v>7</v>
      </c>
      <c r="E105" s="194"/>
      <c r="F105" t="str">
        <f t="shared" si="3"/>
        <v>НЕТ</v>
      </c>
    </row>
    <row r="106" spans="1:6">
      <c r="A106" t="str">
        <f t="shared" si="2"/>
        <v>12Freeek</v>
      </c>
      <c r="B106" s="194" t="s">
        <v>449</v>
      </c>
      <c r="C106" s="194">
        <v>12</v>
      </c>
      <c r="D106" s="194">
        <v>9</v>
      </c>
      <c r="E106" s="194" t="s">
        <v>899</v>
      </c>
      <c r="F106" t="str">
        <f t="shared" si="3"/>
        <v>ДА</v>
      </c>
    </row>
    <row r="107" spans="1:6">
      <c r="A107" t="str">
        <f t="shared" si="2"/>
        <v>13Freeek</v>
      </c>
      <c r="B107" s="194" t="s">
        <v>449</v>
      </c>
      <c r="C107" s="194">
        <v>13</v>
      </c>
      <c r="D107" s="194">
        <v>5</v>
      </c>
      <c r="E107" s="194"/>
      <c r="F107" t="str">
        <f t="shared" si="3"/>
        <v>НЕТ</v>
      </c>
    </row>
    <row r="108" spans="1:6">
      <c r="A108" t="str">
        <f t="shared" si="2"/>
        <v>9Freeek</v>
      </c>
      <c r="B108" s="194" t="s">
        <v>449</v>
      </c>
      <c r="C108" s="194">
        <v>9</v>
      </c>
      <c r="D108" s="194">
        <v>6</v>
      </c>
      <c r="E108" s="194"/>
      <c r="F108" t="str">
        <f t="shared" si="3"/>
        <v>НЕТ</v>
      </c>
    </row>
    <row r="109" spans="1:6">
      <c r="A109" t="str">
        <f t="shared" si="2"/>
        <v>8Freeek</v>
      </c>
      <c r="B109" s="194" t="s">
        <v>449</v>
      </c>
      <c r="C109" s="194">
        <v>8</v>
      </c>
      <c r="D109" s="194">
        <v>6</v>
      </c>
      <c r="E109" s="194"/>
      <c r="F109" t="str">
        <f t="shared" si="3"/>
        <v>НЕТ</v>
      </c>
    </row>
    <row r="110" spans="1:6">
      <c r="A110" t="str">
        <f t="shared" si="2"/>
        <v>7Freeek</v>
      </c>
      <c r="B110" s="194" t="s">
        <v>449</v>
      </c>
      <c r="C110" s="194">
        <v>7</v>
      </c>
      <c r="D110" s="194">
        <v>6</v>
      </c>
      <c r="E110" s="194"/>
      <c r="F110" t="str">
        <f t="shared" si="3"/>
        <v>НЕТ</v>
      </c>
    </row>
    <row r="111" spans="1:6">
      <c r="A111" t="str">
        <f t="shared" si="2"/>
        <v>5Freeek</v>
      </c>
      <c r="B111" s="194" t="s">
        <v>449</v>
      </c>
      <c r="C111" s="194">
        <v>5</v>
      </c>
      <c r="D111" s="194">
        <v>6</v>
      </c>
      <c r="E111" s="194"/>
      <c r="F111" t="str">
        <f t="shared" si="3"/>
        <v>НЕТ</v>
      </c>
    </row>
    <row r="112" spans="1:6">
      <c r="A112" t="str">
        <f t="shared" si="2"/>
        <v>4Freeek</v>
      </c>
      <c r="B112" s="194" t="s">
        <v>449</v>
      </c>
      <c r="C112" s="194">
        <v>4</v>
      </c>
      <c r="D112" s="194">
        <v>6</v>
      </c>
      <c r="E112" s="194"/>
      <c r="F112" t="str">
        <f t="shared" si="3"/>
        <v>НЕТ</v>
      </c>
    </row>
    <row r="113" spans="1:6">
      <c r="A113" t="str">
        <f t="shared" si="2"/>
        <v>1Freeek</v>
      </c>
      <c r="B113" s="194" t="s">
        <v>449</v>
      </c>
      <c r="C113" s="194">
        <v>1</v>
      </c>
      <c r="D113" s="194">
        <v>6</v>
      </c>
      <c r="E113" s="194"/>
      <c r="F113" t="str">
        <f t="shared" si="3"/>
        <v>НЕТ</v>
      </c>
    </row>
    <row r="114" spans="1:6">
      <c r="A114" t="str">
        <f t="shared" si="2"/>
        <v>45Freeek</v>
      </c>
      <c r="B114" s="194" t="s">
        <v>449</v>
      </c>
      <c r="C114" s="194">
        <v>45</v>
      </c>
      <c r="D114" s="194">
        <v>6</v>
      </c>
      <c r="E114" s="194"/>
      <c r="F114" t="str">
        <f t="shared" si="3"/>
        <v>НЕТ</v>
      </c>
    </row>
    <row r="115" spans="1:6">
      <c r="A115" t="str">
        <f t="shared" si="2"/>
        <v>46Freeek</v>
      </c>
      <c r="B115" s="194" t="s">
        <v>449</v>
      </c>
      <c r="C115" s="194">
        <v>46</v>
      </c>
      <c r="D115" s="194">
        <v>5</v>
      </c>
      <c r="E115" s="194"/>
      <c r="F115" t="str">
        <f t="shared" si="3"/>
        <v>НЕТ</v>
      </c>
    </row>
    <row r="116" spans="1:6">
      <c r="A116" t="str">
        <f t="shared" si="2"/>
        <v>52Freeek</v>
      </c>
      <c r="B116" s="194" t="s">
        <v>449</v>
      </c>
      <c r="C116" s="194">
        <v>52</v>
      </c>
      <c r="D116" s="194">
        <v>5</v>
      </c>
      <c r="E116" s="194"/>
      <c r="F116" t="str">
        <f t="shared" si="3"/>
        <v>НЕТ</v>
      </c>
    </row>
    <row r="117" spans="1:6">
      <c r="A117" t="str">
        <f t="shared" si="2"/>
        <v>68Freeek</v>
      </c>
      <c r="B117" s="194" t="s">
        <v>449</v>
      </c>
      <c r="C117" s="194">
        <v>68</v>
      </c>
      <c r="D117" s="194">
        <v>6</v>
      </c>
      <c r="E117" s="194"/>
      <c r="F117" t="str">
        <f t="shared" si="3"/>
        <v>НЕТ</v>
      </c>
    </row>
    <row r="118" spans="1:6">
      <c r="A118" t="str">
        <f t="shared" si="2"/>
        <v>71Freeek</v>
      </c>
      <c r="B118" s="194" t="s">
        <v>449</v>
      </c>
      <c r="C118" s="194">
        <v>71</v>
      </c>
      <c r="D118" s="194">
        <v>9</v>
      </c>
      <c r="E118" s="194"/>
      <c r="F118" t="str">
        <f t="shared" si="3"/>
        <v>НЕТ</v>
      </c>
    </row>
    <row r="119" spans="1:6">
      <c r="A119" t="str">
        <f t="shared" si="2"/>
        <v>77Freeek</v>
      </c>
      <c r="B119" s="194" t="s">
        <v>449</v>
      </c>
      <c r="C119" s="194">
        <v>77</v>
      </c>
      <c r="D119" s="194">
        <v>9</v>
      </c>
      <c r="E119" s="194"/>
      <c r="F119" t="str">
        <f t="shared" si="3"/>
        <v>НЕТ</v>
      </c>
    </row>
    <row r="120" spans="1:6" ht="30">
      <c r="A120" t="str">
        <f t="shared" si="2"/>
        <v>68Balnazzar</v>
      </c>
      <c r="B120" s="194" t="s">
        <v>426</v>
      </c>
      <c r="C120" s="194">
        <v>68</v>
      </c>
      <c r="D120" s="194">
        <v>10</v>
      </c>
      <c r="E120" s="194" t="s">
        <v>921</v>
      </c>
      <c r="F120" t="str">
        <f t="shared" si="3"/>
        <v>ДА</v>
      </c>
    </row>
    <row r="121" spans="1:6">
      <c r="A121" t="str">
        <f t="shared" si="2"/>
        <v>57Balnazzar</v>
      </c>
      <c r="B121" s="194" t="s">
        <v>426</v>
      </c>
      <c r="C121" s="194">
        <v>57</v>
      </c>
      <c r="D121" s="194">
        <v>6</v>
      </c>
      <c r="E121" s="194"/>
      <c r="F121" t="str">
        <f t="shared" si="3"/>
        <v>НЕТ</v>
      </c>
    </row>
    <row r="122" spans="1:6" ht="30">
      <c r="A122" t="str">
        <f t="shared" si="2"/>
        <v>35Balnazzar</v>
      </c>
      <c r="B122" s="194" t="s">
        <v>426</v>
      </c>
      <c r="C122" s="194">
        <v>35</v>
      </c>
      <c r="D122" s="194">
        <v>12</v>
      </c>
      <c r="E122" s="194" t="s">
        <v>929</v>
      </c>
      <c r="F122" t="str">
        <f t="shared" si="3"/>
        <v>ДА</v>
      </c>
    </row>
    <row r="123" spans="1:6">
      <c r="A123" t="str">
        <f t="shared" si="2"/>
        <v>29Balnazzar</v>
      </c>
      <c r="B123" s="194" t="s">
        <v>426</v>
      </c>
      <c r="C123" s="194">
        <v>29</v>
      </c>
      <c r="D123" s="194">
        <v>5</v>
      </c>
      <c r="E123" s="194" t="s">
        <v>930</v>
      </c>
      <c r="F123" t="str">
        <f t="shared" si="3"/>
        <v>ДА</v>
      </c>
    </row>
    <row r="124" spans="1:6">
      <c r="A124" t="str">
        <f t="shared" si="2"/>
        <v>18Balnazzar</v>
      </c>
      <c r="B124" s="194" t="s">
        <v>426</v>
      </c>
      <c r="C124" s="194">
        <v>18</v>
      </c>
      <c r="D124" s="194">
        <v>8</v>
      </c>
      <c r="E124" s="194"/>
      <c r="F124" t="str">
        <f t="shared" si="3"/>
        <v>НЕТ</v>
      </c>
    </row>
    <row r="125" spans="1:6" ht="30">
      <c r="A125" t="str">
        <f t="shared" si="2"/>
        <v>10Balnazzar</v>
      </c>
      <c r="B125" s="194" t="s">
        <v>426</v>
      </c>
      <c r="C125" s="194">
        <v>10</v>
      </c>
      <c r="D125" s="194">
        <v>7</v>
      </c>
      <c r="E125" s="194" t="s">
        <v>931</v>
      </c>
      <c r="F125" t="str">
        <f t="shared" si="3"/>
        <v>ДА</v>
      </c>
    </row>
    <row r="126" spans="1:6" ht="30">
      <c r="A126" t="str">
        <f t="shared" si="2"/>
        <v>65seaangel</v>
      </c>
      <c r="B126" s="194" t="s">
        <v>442</v>
      </c>
      <c r="C126" s="194">
        <v>65</v>
      </c>
      <c r="D126" s="194">
        <v>12</v>
      </c>
      <c r="E126" s="194" t="s">
        <v>957</v>
      </c>
      <c r="F126" t="str">
        <f t="shared" si="3"/>
        <v>ДА</v>
      </c>
    </row>
    <row r="127" spans="1:6" ht="30">
      <c r="A127" t="str">
        <f t="shared" si="2"/>
        <v>66seaangel</v>
      </c>
      <c r="B127" s="194" t="s">
        <v>442</v>
      </c>
      <c r="C127" s="194">
        <v>66</v>
      </c>
      <c r="D127" s="194">
        <v>11</v>
      </c>
      <c r="E127" s="194" t="s">
        <v>958</v>
      </c>
      <c r="F127" t="str">
        <f t="shared" si="3"/>
        <v>ДА</v>
      </c>
    </row>
    <row r="128" spans="1:6" ht="60">
      <c r="A128" t="str">
        <f t="shared" si="2"/>
        <v>71seaangel</v>
      </c>
      <c r="B128" s="194" t="s">
        <v>442</v>
      </c>
      <c r="C128" s="194">
        <v>71</v>
      </c>
      <c r="D128" s="194">
        <v>10</v>
      </c>
      <c r="E128" s="194" t="s">
        <v>959</v>
      </c>
      <c r="F128" t="str">
        <f t="shared" si="3"/>
        <v>ДА</v>
      </c>
    </row>
    <row r="129" spans="1:6" ht="45">
      <c r="A129" t="str">
        <f t="shared" si="2"/>
        <v>64seaangel</v>
      </c>
      <c r="B129" s="194" t="s">
        <v>442</v>
      </c>
      <c r="C129" s="194">
        <v>64</v>
      </c>
      <c r="D129" s="194">
        <v>12</v>
      </c>
      <c r="E129" s="194" t="s">
        <v>960</v>
      </c>
      <c r="F129" t="str">
        <f t="shared" si="3"/>
        <v>ДА</v>
      </c>
    </row>
    <row r="130" spans="1:6">
      <c r="A130" t="str">
        <f t="shared" ref="A130:A193" si="4">CONCATENATE(C130,B130)</f>
        <v>10seaangel</v>
      </c>
      <c r="B130" s="194" t="s">
        <v>442</v>
      </c>
      <c r="C130" s="194">
        <v>10</v>
      </c>
      <c r="D130" s="194">
        <v>9</v>
      </c>
      <c r="E130" s="194"/>
      <c r="F130" t="str">
        <f t="shared" ref="F130:F193" si="5">IF(ISBLANK(E130),"НЕТ","ДА")</f>
        <v>НЕТ</v>
      </c>
    </row>
    <row r="131" spans="1:6" ht="30">
      <c r="A131" t="str">
        <f t="shared" si="4"/>
        <v>12seaangel</v>
      </c>
      <c r="B131" s="194" t="s">
        <v>442</v>
      </c>
      <c r="C131" s="194">
        <v>12</v>
      </c>
      <c r="D131" s="194">
        <v>11</v>
      </c>
      <c r="E131" s="194" t="s">
        <v>961</v>
      </c>
      <c r="F131" t="str">
        <f t="shared" si="5"/>
        <v>ДА</v>
      </c>
    </row>
    <row r="132" spans="1:6" ht="30">
      <c r="A132" t="str">
        <f t="shared" si="4"/>
        <v>18seaangel</v>
      </c>
      <c r="B132" s="194" t="s">
        <v>442</v>
      </c>
      <c r="C132" s="194">
        <v>18</v>
      </c>
      <c r="D132" s="194">
        <v>11</v>
      </c>
      <c r="E132" s="194" t="s">
        <v>962</v>
      </c>
      <c r="F132" t="str">
        <f t="shared" si="5"/>
        <v>ДА</v>
      </c>
    </row>
    <row r="133" spans="1:6">
      <c r="A133" t="str">
        <f t="shared" si="4"/>
        <v>26seaangel</v>
      </c>
      <c r="B133" s="194" t="s">
        <v>442</v>
      </c>
      <c r="C133" s="194">
        <v>26</v>
      </c>
      <c r="D133" s="194">
        <v>9</v>
      </c>
      <c r="E133" s="194"/>
      <c r="F133" t="str">
        <f t="shared" si="5"/>
        <v>НЕТ</v>
      </c>
    </row>
    <row r="134" spans="1:6" ht="30">
      <c r="A134" t="str">
        <f t="shared" si="4"/>
        <v>35seaangel</v>
      </c>
      <c r="B134" s="194" t="s">
        <v>442</v>
      </c>
      <c r="C134" s="194">
        <v>35</v>
      </c>
      <c r="D134" s="194">
        <v>12</v>
      </c>
      <c r="E134" s="194" t="s">
        <v>963</v>
      </c>
      <c r="F134" t="str">
        <f t="shared" si="5"/>
        <v>ДА</v>
      </c>
    </row>
    <row r="135" spans="1:6">
      <c r="A135" t="str">
        <f t="shared" si="4"/>
        <v>1seaangel</v>
      </c>
      <c r="B135" s="194" t="s">
        <v>442</v>
      </c>
      <c r="C135" s="194">
        <v>1</v>
      </c>
      <c r="D135" s="194">
        <v>12</v>
      </c>
      <c r="E135" s="194" t="s">
        <v>964</v>
      </c>
      <c r="F135" t="str">
        <f t="shared" si="5"/>
        <v>ДА</v>
      </c>
    </row>
    <row r="136" spans="1:6">
      <c r="A136" t="str">
        <f t="shared" si="4"/>
        <v>4seaangel</v>
      </c>
      <c r="B136" s="194" t="s">
        <v>442</v>
      </c>
      <c r="C136" s="194">
        <v>4</v>
      </c>
      <c r="D136" s="194">
        <v>7</v>
      </c>
      <c r="E136" s="194"/>
      <c r="F136" t="str">
        <f t="shared" si="5"/>
        <v>НЕТ</v>
      </c>
    </row>
    <row r="137" spans="1:6">
      <c r="A137" t="str">
        <f t="shared" si="4"/>
        <v>5seaangel</v>
      </c>
      <c r="B137" s="194" t="s">
        <v>442</v>
      </c>
      <c r="C137" s="194">
        <v>5</v>
      </c>
      <c r="D137" s="194">
        <v>9</v>
      </c>
      <c r="E137" s="194"/>
      <c r="F137" t="str">
        <f t="shared" si="5"/>
        <v>НЕТ</v>
      </c>
    </row>
    <row r="138" spans="1:6">
      <c r="A138" t="str">
        <f t="shared" si="4"/>
        <v>7seaangel</v>
      </c>
      <c r="B138" s="194" t="s">
        <v>442</v>
      </c>
      <c r="C138" s="194">
        <v>7</v>
      </c>
      <c r="D138" s="194">
        <v>9</v>
      </c>
      <c r="E138" s="194"/>
      <c r="F138" t="str">
        <f t="shared" si="5"/>
        <v>НЕТ</v>
      </c>
    </row>
    <row r="139" spans="1:6">
      <c r="A139" t="str">
        <f t="shared" si="4"/>
        <v>9seaangel</v>
      </c>
      <c r="B139" s="194" t="s">
        <v>442</v>
      </c>
      <c r="C139" s="194">
        <v>9</v>
      </c>
      <c r="D139" s="194">
        <v>9</v>
      </c>
      <c r="E139" s="194"/>
      <c r="F139" t="str">
        <f t="shared" si="5"/>
        <v>НЕТ</v>
      </c>
    </row>
    <row r="140" spans="1:6">
      <c r="A140" t="str">
        <f t="shared" si="4"/>
        <v>7el.cherneckaya</v>
      </c>
      <c r="B140" s="194" t="s">
        <v>423</v>
      </c>
      <c r="C140" s="194">
        <v>7</v>
      </c>
      <c r="D140" s="194">
        <v>4</v>
      </c>
      <c r="E140" s="194"/>
      <c r="F140" t="str">
        <f t="shared" si="5"/>
        <v>НЕТ</v>
      </c>
    </row>
    <row r="141" spans="1:6">
      <c r="A141" t="str">
        <f t="shared" si="4"/>
        <v>8el.cherneckaya</v>
      </c>
      <c r="B141" s="194" t="s">
        <v>423</v>
      </c>
      <c r="C141" s="194">
        <v>8</v>
      </c>
      <c r="D141" s="194">
        <v>6</v>
      </c>
      <c r="E141" s="194"/>
      <c r="F141" t="str">
        <f t="shared" si="5"/>
        <v>НЕТ</v>
      </c>
    </row>
    <row r="142" spans="1:6">
      <c r="A142" t="str">
        <f t="shared" si="4"/>
        <v>9el.cherneckaya</v>
      </c>
      <c r="B142" s="194" t="s">
        <v>423</v>
      </c>
      <c r="C142" s="194">
        <v>9</v>
      </c>
      <c r="D142" s="194">
        <v>6</v>
      </c>
      <c r="E142" s="194"/>
      <c r="F142" t="str">
        <f t="shared" si="5"/>
        <v>НЕТ</v>
      </c>
    </row>
    <row r="143" spans="1:6">
      <c r="A143" t="str">
        <f t="shared" si="4"/>
        <v>10el.cherneckaya</v>
      </c>
      <c r="B143" s="194" t="s">
        <v>423</v>
      </c>
      <c r="C143" s="194">
        <v>10</v>
      </c>
      <c r="D143" s="194">
        <v>7</v>
      </c>
      <c r="E143" s="194"/>
      <c r="F143" t="str">
        <f t="shared" si="5"/>
        <v>НЕТ</v>
      </c>
    </row>
    <row r="144" spans="1:6">
      <c r="A144" t="str">
        <f t="shared" si="4"/>
        <v>11el.cherneckaya</v>
      </c>
      <c r="B144" s="194" t="s">
        <v>423</v>
      </c>
      <c r="C144" s="194">
        <v>11</v>
      </c>
      <c r="D144" s="194">
        <v>6</v>
      </c>
      <c r="E144" s="194"/>
      <c r="F144" t="str">
        <f t="shared" si="5"/>
        <v>НЕТ</v>
      </c>
    </row>
    <row r="145" spans="1:6">
      <c r="A145" t="str">
        <f t="shared" si="4"/>
        <v>12el.cherneckaya</v>
      </c>
      <c r="B145" s="194" t="s">
        <v>423</v>
      </c>
      <c r="C145" s="194">
        <v>12</v>
      </c>
      <c r="D145" s="194">
        <v>9</v>
      </c>
      <c r="E145" s="194"/>
      <c r="F145" t="str">
        <f t="shared" si="5"/>
        <v>НЕТ</v>
      </c>
    </row>
    <row r="146" spans="1:6">
      <c r="A146" t="str">
        <f t="shared" si="4"/>
        <v>36el.cherneckaya</v>
      </c>
      <c r="B146" s="194" t="s">
        <v>423</v>
      </c>
      <c r="C146" s="194">
        <v>36</v>
      </c>
      <c r="D146" s="194">
        <v>12</v>
      </c>
      <c r="E146" s="194" t="s">
        <v>976</v>
      </c>
      <c r="F146" t="str">
        <f t="shared" si="5"/>
        <v>ДА</v>
      </c>
    </row>
    <row r="147" spans="1:6">
      <c r="A147" t="str">
        <f t="shared" si="4"/>
        <v>38el.cherneckaya</v>
      </c>
      <c r="B147" s="194" t="s">
        <v>423</v>
      </c>
      <c r="C147" s="194">
        <v>38</v>
      </c>
      <c r="D147" s="194">
        <v>12</v>
      </c>
      <c r="E147" s="194" t="s">
        <v>977</v>
      </c>
      <c r="F147" t="str">
        <f t="shared" si="5"/>
        <v>ДА</v>
      </c>
    </row>
    <row r="148" spans="1:6">
      <c r="A148" t="str">
        <f t="shared" si="4"/>
        <v>43el.cherneckaya</v>
      </c>
      <c r="B148" s="194" t="s">
        <v>423</v>
      </c>
      <c r="C148" s="194">
        <v>43</v>
      </c>
      <c r="D148" s="194">
        <v>12</v>
      </c>
      <c r="E148" s="194" t="s">
        <v>978</v>
      </c>
      <c r="F148" t="str">
        <f t="shared" si="5"/>
        <v>ДА</v>
      </c>
    </row>
    <row r="149" spans="1:6">
      <c r="A149" t="str">
        <f t="shared" si="4"/>
        <v>53el.cherneckaya</v>
      </c>
      <c r="B149" s="194" t="s">
        <v>423</v>
      </c>
      <c r="C149" s="194">
        <v>53</v>
      </c>
      <c r="D149" s="194">
        <v>6</v>
      </c>
      <c r="E149" s="194"/>
      <c r="F149" t="str">
        <f t="shared" si="5"/>
        <v>НЕТ</v>
      </c>
    </row>
    <row r="150" spans="1:6">
      <c r="A150" t="str">
        <f t="shared" si="4"/>
        <v>54el.cherneckaya</v>
      </c>
      <c r="B150" s="194" t="s">
        <v>423</v>
      </c>
      <c r="C150" s="194">
        <v>54</v>
      </c>
      <c r="D150" s="194">
        <v>7</v>
      </c>
      <c r="E150" s="194"/>
      <c r="F150" t="str">
        <f t="shared" si="5"/>
        <v>НЕТ</v>
      </c>
    </row>
    <row r="151" spans="1:6">
      <c r="A151" t="str">
        <f t="shared" si="4"/>
        <v>55el.cherneckaya</v>
      </c>
      <c r="B151" s="194" t="s">
        <v>423</v>
      </c>
      <c r="C151" s="194">
        <v>55</v>
      </c>
      <c r="D151" s="194">
        <v>7</v>
      </c>
      <c r="E151" s="194"/>
      <c r="F151" t="str">
        <f t="shared" si="5"/>
        <v>НЕТ</v>
      </c>
    </row>
    <row r="152" spans="1:6">
      <c r="A152" t="str">
        <f t="shared" si="4"/>
        <v>57el.cherneckaya</v>
      </c>
      <c r="B152" s="194" t="s">
        <v>423</v>
      </c>
      <c r="C152" s="194">
        <v>57</v>
      </c>
      <c r="D152" s="194">
        <v>6</v>
      </c>
      <c r="E152" s="194"/>
      <c r="F152" t="str">
        <f t="shared" si="5"/>
        <v>НЕТ</v>
      </c>
    </row>
    <row r="153" spans="1:6">
      <c r="A153" t="str">
        <f t="shared" si="4"/>
        <v>59el.cherneckaya</v>
      </c>
      <c r="B153" s="194" t="s">
        <v>423</v>
      </c>
      <c r="C153" s="194">
        <v>59</v>
      </c>
      <c r="D153" s="194">
        <v>5</v>
      </c>
      <c r="E153" s="194"/>
      <c r="F153" t="str">
        <f t="shared" si="5"/>
        <v>НЕТ</v>
      </c>
    </row>
    <row r="154" spans="1:6">
      <c r="A154" t="str">
        <f t="shared" si="4"/>
        <v>61el.cherneckaya</v>
      </c>
      <c r="B154" s="194" t="s">
        <v>423</v>
      </c>
      <c r="C154" s="194">
        <v>61</v>
      </c>
      <c r="D154" s="194">
        <v>6</v>
      </c>
      <c r="E154" s="194"/>
      <c r="F154" t="str">
        <f t="shared" si="5"/>
        <v>НЕТ</v>
      </c>
    </row>
    <row r="155" spans="1:6">
      <c r="A155" t="str">
        <f t="shared" si="4"/>
        <v>63el.cherneckaya</v>
      </c>
      <c r="B155" s="194" t="s">
        <v>423</v>
      </c>
      <c r="C155" s="194">
        <v>63</v>
      </c>
      <c r="D155" s="194">
        <v>6</v>
      </c>
      <c r="E155" s="194"/>
      <c r="F155" t="str">
        <f t="shared" si="5"/>
        <v>НЕТ</v>
      </c>
    </row>
    <row r="156" spans="1:6">
      <c r="A156" t="str">
        <f t="shared" si="4"/>
        <v>64el.cherneckaya</v>
      </c>
      <c r="B156" s="194" t="s">
        <v>423</v>
      </c>
      <c r="C156" s="194">
        <v>64</v>
      </c>
      <c r="D156" s="194">
        <v>7</v>
      </c>
      <c r="E156" s="194"/>
      <c r="F156" t="str">
        <f t="shared" si="5"/>
        <v>НЕТ</v>
      </c>
    </row>
    <row r="157" spans="1:6">
      <c r="A157" t="str">
        <f t="shared" si="4"/>
        <v>65el.cherneckaya</v>
      </c>
      <c r="B157" s="194" t="s">
        <v>423</v>
      </c>
      <c r="C157" s="194">
        <v>65</v>
      </c>
      <c r="D157" s="194">
        <v>7</v>
      </c>
      <c r="E157" s="194"/>
      <c r="F157" t="str">
        <f t="shared" si="5"/>
        <v>НЕТ</v>
      </c>
    </row>
    <row r="158" spans="1:6">
      <c r="A158" t="str">
        <f t="shared" si="4"/>
        <v>66el.cherneckaya</v>
      </c>
      <c r="B158" s="194" t="s">
        <v>423</v>
      </c>
      <c r="C158" s="194">
        <v>66</v>
      </c>
      <c r="D158" s="194">
        <v>7</v>
      </c>
      <c r="E158" s="194"/>
      <c r="F158" t="str">
        <f t="shared" si="5"/>
        <v>НЕТ</v>
      </c>
    </row>
    <row r="159" spans="1:6">
      <c r="A159" t="str">
        <f t="shared" si="4"/>
        <v>68el.cherneckaya</v>
      </c>
      <c r="B159" s="194" t="s">
        <v>423</v>
      </c>
      <c r="C159" s="194">
        <v>68</v>
      </c>
      <c r="D159" s="194">
        <v>9</v>
      </c>
      <c r="E159" s="194"/>
      <c r="F159" t="str">
        <f t="shared" si="5"/>
        <v>НЕТ</v>
      </c>
    </row>
    <row r="160" spans="1:6">
      <c r="A160" t="str">
        <f t="shared" si="4"/>
        <v>71el.cherneckaya</v>
      </c>
      <c r="B160" s="194" t="s">
        <v>423</v>
      </c>
      <c r="C160" s="194">
        <v>71</v>
      </c>
      <c r="D160" s="194">
        <v>9</v>
      </c>
      <c r="E160" s="194"/>
      <c r="F160" t="str">
        <f t="shared" si="5"/>
        <v>НЕТ</v>
      </c>
    </row>
    <row r="161" spans="1:6">
      <c r="A161" t="str">
        <f t="shared" si="4"/>
        <v>77el.cherneckaya</v>
      </c>
      <c r="B161" s="194" t="s">
        <v>423</v>
      </c>
      <c r="C161" s="194">
        <v>77</v>
      </c>
      <c r="D161" s="194">
        <v>9</v>
      </c>
      <c r="E161" s="194"/>
      <c r="F161" t="str">
        <f t="shared" si="5"/>
        <v>НЕТ</v>
      </c>
    </row>
    <row r="162" spans="1:6">
      <c r="A162" t="str">
        <f t="shared" si="4"/>
        <v>37Sabra</v>
      </c>
      <c r="B162" s="194" t="s">
        <v>443</v>
      </c>
      <c r="C162" s="194">
        <v>37</v>
      </c>
      <c r="D162" s="194">
        <v>9</v>
      </c>
      <c r="E162" s="194"/>
      <c r="F162" t="str">
        <f t="shared" si="5"/>
        <v>НЕТ</v>
      </c>
    </row>
    <row r="163" spans="1:6">
      <c r="A163" t="str">
        <f t="shared" si="4"/>
        <v>36Sabra</v>
      </c>
      <c r="B163" s="194" t="s">
        <v>443</v>
      </c>
      <c r="C163" s="194">
        <v>36</v>
      </c>
      <c r="D163" s="194">
        <v>12</v>
      </c>
      <c r="E163" s="194" t="s">
        <v>1000</v>
      </c>
      <c r="F163" t="str">
        <f t="shared" si="5"/>
        <v>ДА</v>
      </c>
    </row>
    <row r="164" spans="1:6">
      <c r="A164" t="str">
        <f t="shared" si="4"/>
        <v>29Sabra</v>
      </c>
      <c r="B164" s="194" t="s">
        <v>443</v>
      </c>
      <c r="C164" s="194">
        <v>29</v>
      </c>
      <c r="D164" s="194">
        <v>9</v>
      </c>
      <c r="E164" s="194"/>
      <c r="F164" t="str">
        <f t="shared" si="5"/>
        <v>НЕТ</v>
      </c>
    </row>
    <row r="165" spans="1:6">
      <c r="A165" t="str">
        <f t="shared" si="4"/>
        <v>35Sabra</v>
      </c>
      <c r="B165" s="194" t="s">
        <v>443</v>
      </c>
      <c r="C165" s="194">
        <v>35</v>
      </c>
      <c r="D165" s="194">
        <v>9</v>
      </c>
      <c r="E165" s="194"/>
      <c r="F165" t="str">
        <f t="shared" si="5"/>
        <v>НЕТ</v>
      </c>
    </row>
    <row r="166" spans="1:6">
      <c r="A166" t="str">
        <f t="shared" si="4"/>
        <v>20Sabra</v>
      </c>
      <c r="B166" s="194" t="s">
        <v>443</v>
      </c>
      <c r="C166" s="194">
        <v>20</v>
      </c>
      <c r="D166" s="194">
        <v>9</v>
      </c>
      <c r="E166" s="194"/>
      <c r="F166" t="str">
        <f t="shared" si="5"/>
        <v>НЕТ</v>
      </c>
    </row>
    <row r="167" spans="1:6">
      <c r="A167" t="str">
        <f t="shared" si="4"/>
        <v>27Sabra</v>
      </c>
      <c r="B167" s="194" t="s">
        <v>443</v>
      </c>
      <c r="C167" s="194">
        <v>27</v>
      </c>
      <c r="D167" s="194">
        <v>7</v>
      </c>
      <c r="E167" s="194"/>
      <c r="F167" t="str">
        <f t="shared" si="5"/>
        <v>НЕТ</v>
      </c>
    </row>
    <row r="168" spans="1:6">
      <c r="A168" t="str">
        <f t="shared" si="4"/>
        <v>19Sabra</v>
      </c>
      <c r="B168" s="194" t="s">
        <v>443</v>
      </c>
      <c r="C168" s="194">
        <v>19</v>
      </c>
      <c r="D168" s="194">
        <v>8</v>
      </c>
      <c r="E168" s="194"/>
      <c r="F168" t="str">
        <f t="shared" si="5"/>
        <v>НЕТ</v>
      </c>
    </row>
    <row r="169" spans="1:6">
      <c r="A169" t="str">
        <f t="shared" si="4"/>
        <v>15Sabra</v>
      </c>
      <c r="B169" s="194" t="s">
        <v>443</v>
      </c>
      <c r="C169" s="194">
        <v>15</v>
      </c>
      <c r="D169" s="194">
        <v>9</v>
      </c>
      <c r="E169" s="194"/>
      <c r="F169" t="str">
        <f t="shared" si="5"/>
        <v>НЕТ</v>
      </c>
    </row>
    <row r="170" spans="1:6">
      <c r="A170" t="str">
        <f t="shared" si="4"/>
        <v>12Sabra</v>
      </c>
      <c r="B170" s="194" t="s">
        <v>443</v>
      </c>
      <c r="C170" s="194">
        <v>12</v>
      </c>
      <c r="D170" s="194">
        <v>9</v>
      </c>
      <c r="E170" s="194"/>
      <c r="F170" t="str">
        <f t="shared" si="5"/>
        <v>НЕТ</v>
      </c>
    </row>
    <row r="171" spans="1:6">
      <c r="A171" t="str">
        <f t="shared" si="4"/>
        <v>8Sabra</v>
      </c>
      <c r="B171" s="194" t="s">
        <v>443</v>
      </c>
      <c r="C171" s="194">
        <v>8</v>
      </c>
      <c r="D171" s="194">
        <v>9</v>
      </c>
      <c r="E171" s="194"/>
      <c r="F171" t="str">
        <f t="shared" si="5"/>
        <v>НЕТ</v>
      </c>
    </row>
    <row r="172" spans="1:6">
      <c r="A172" t="str">
        <f t="shared" si="4"/>
        <v>7Sabra</v>
      </c>
      <c r="B172" s="194" t="s">
        <v>443</v>
      </c>
      <c r="C172" s="194">
        <v>7</v>
      </c>
      <c r="D172" s="194">
        <v>9</v>
      </c>
      <c r="E172" s="194"/>
      <c r="F172" t="str">
        <f t="shared" si="5"/>
        <v>НЕТ</v>
      </c>
    </row>
    <row r="173" spans="1:6">
      <c r="A173" t="str">
        <f t="shared" si="4"/>
        <v>38Sabra</v>
      </c>
      <c r="B173" s="194" t="s">
        <v>443</v>
      </c>
      <c r="C173" s="194">
        <v>38</v>
      </c>
      <c r="D173" s="194">
        <v>12</v>
      </c>
      <c r="E173" s="194" t="s">
        <v>1001</v>
      </c>
      <c r="F173" t="str">
        <f t="shared" si="5"/>
        <v>ДА</v>
      </c>
    </row>
    <row r="174" spans="1:6">
      <c r="A174" t="str">
        <f t="shared" si="4"/>
        <v>43Sabra</v>
      </c>
      <c r="B174" s="194" t="s">
        <v>443</v>
      </c>
      <c r="C174" s="194">
        <v>43</v>
      </c>
      <c r="D174" s="194">
        <v>12</v>
      </c>
      <c r="E174" s="194" t="s">
        <v>1002</v>
      </c>
      <c r="F174" t="str">
        <f t="shared" si="5"/>
        <v>ДА</v>
      </c>
    </row>
    <row r="175" spans="1:6">
      <c r="A175" t="str">
        <f t="shared" si="4"/>
        <v>44Sabra</v>
      </c>
      <c r="B175" s="194" t="s">
        <v>443</v>
      </c>
      <c r="C175" s="194">
        <v>44</v>
      </c>
      <c r="D175" s="194">
        <v>7</v>
      </c>
      <c r="E175" s="194"/>
      <c r="F175" t="str">
        <f t="shared" si="5"/>
        <v>НЕТ</v>
      </c>
    </row>
    <row r="176" spans="1:6">
      <c r="A176" t="str">
        <f t="shared" si="4"/>
        <v>45Sabra</v>
      </c>
      <c r="B176" s="194" t="s">
        <v>443</v>
      </c>
      <c r="C176" s="194">
        <v>45</v>
      </c>
      <c r="D176" s="194">
        <v>9</v>
      </c>
      <c r="E176" s="194"/>
      <c r="F176" t="str">
        <f t="shared" si="5"/>
        <v>НЕТ</v>
      </c>
    </row>
    <row r="177" spans="1:6">
      <c r="A177" t="str">
        <f t="shared" si="4"/>
        <v>46Sabra</v>
      </c>
      <c r="B177" s="194" t="s">
        <v>443</v>
      </c>
      <c r="C177" s="194">
        <v>46</v>
      </c>
      <c r="D177" s="194">
        <v>7</v>
      </c>
      <c r="E177" s="194"/>
      <c r="F177" t="str">
        <f t="shared" si="5"/>
        <v>НЕТ</v>
      </c>
    </row>
    <row r="178" spans="1:6">
      <c r="A178" t="str">
        <f t="shared" si="4"/>
        <v>54Sabra</v>
      </c>
      <c r="B178" s="194" t="s">
        <v>443</v>
      </c>
      <c r="C178" s="194">
        <v>54</v>
      </c>
      <c r="D178" s="194">
        <v>9</v>
      </c>
      <c r="E178" s="194"/>
      <c r="F178" t="str">
        <f t="shared" si="5"/>
        <v>НЕТ</v>
      </c>
    </row>
    <row r="179" spans="1:6">
      <c r="A179" t="str">
        <f t="shared" si="4"/>
        <v>59Sabra</v>
      </c>
      <c r="B179" s="194" t="s">
        <v>443</v>
      </c>
      <c r="C179" s="194">
        <v>59</v>
      </c>
      <c r="D179" s="194">
        <v>9</v>
      </c>
      <c r="E179" s="194"/>
      <c r="F179" t="str">
        <f t="shared" si="5"/>
        <v>НЕТ</v>
      </c>
    </row>
    <row r="180" spans="1:6">
      <c r="A180" t="str">
        <f t="shared" si="4"/>
        <v>63Sabra</v>
      </c>
      <c r="B180" s="194" t="s">
        <v>443</v>
      </c>
      <c r="C180" s="194">
        <v>63</v>
      </c>
      <c r="D180" s="194">
        <v>7</v>
      </c>
      <c r="E180" s="194"/>
      <c r="F180" t="str">
        <f t="shared" si="5"/>
        <v>НЕТ</v>
      </c>
    </row>
    <row r="181" spans="1:6">
      <c r="A181" t="str">
        <f t="shared" si="4"/>
        <v>68Sabra</v>
      </c>
      <c r="B181" s="194" t="s">
        <v>443</v>
      </c>
      <c r="C181" s="194">
        <v>68</v>
      </c>
      <c r="D181" s="194">
        <v>5</v>
      </c>
      <c r="E181" s="194"/>
      <c r="F181" t="str">
        <f t="shared" si="5"/>
        <v>НЕТ</v>
      </c>
    </row>
    <row r="182" spans="1:6">
      <c r="A182" t="str">
        <f t="shared" si="4"/>
        <v>69Sabra</v>
      </c>
      <c r="B182" s="194" t="s">
        <v>443</v>
      </c>
      <c r="C182" s="194">
        <v>69</v>
      </c>
      <c r="D182" s="194">
        <v>9</v>
      </c>
      <c r="E182" s="194"/>
      <c r="F182" t="str">
        <f t="shared" si="5"/>
        <v>НЕТ</v>
      </c>
    </row>
    <row r="183" spans="1:6">
      <c r="A183" t="str">
        <f t="shared" si="4"/>
        <v>71Sabra</v>
      </c>
      <c r="B183" s="194" t="s">
        <v>443</v>
      </c>
      <c r="C183" s="194">
        <v>71</v>
      </c>
      <c r="D183" s="194">
        <v>9</v>
      </c>
      <c r="E183" s="194"/>
      <c r="F183" t="str">
        <f t="shared" si="5"/>
        <v>НЕТ</v>
      </c>
    </row>
    <row r="184" spans="1:6">
      <c r="A184" t="str">
        <f t="shared" si="4"/>
        <v>49Katt.luen</v>
      </c>
      <c r="B184" s="194" t="s">
        <v>420</v>
      </c>
      <c r="C184" s="194">
        <v>49</v>
      </c>
      <c r="D184" s="194">
        <v>7</v>
      </c>
      <c r="E184" s="194"/>
      <c r="F184" t="str">
        <f t="shared" si="5"/>
        <v>НЕТ</v>
      </c>
    </row>
    <row r="185" spans="1:6">
      <c r="A185" t="str">
        <f t="shared" si="4"/>
        <v>38Katt.luen</v>
      </c>
      <c r="B185" s="194" t="s">
        <v>420</v>
      </c>
      <c r="C185" s="194">
        <v>38</v>
      </c>
      <c r="D185" s="194">
        <v>9</v>
      </c>
      <c r="E185" s="194"/>
      <c r="F185" t="str">
        <f t="shared" si="5"/>
        <v>НЕТ</v>
      </c>
    </row>
    <row r="186" spans="1:6">
      <c r="A186" t="str">
        <f t="shared" si="4"/>
        <v>36Katt.luen</v>
      </c>
      <c r="B186" s="194" t="s">
        <v>420</v>
      </c>
      <c r="C186" s="194">
        <v>36</v>
      </c>
      <c r="D186" s="194">
        <v>9</v>
      </c>
      <c r="E186" s="194"/>
      <c r="F186" t="str">
        <f t="shared" si="5"/>
        <v>НЕТ</v>
      </c>
    </row>
    <row r="187" spans="1:6">
      <c r="A187" t="str">
        <f t="shared" si="4"/>
        <v>35Katt.luen</v>
      </c>
      <c r="B187" s="194" t="s">
        <v>420</v>
      </c>
      <c r="C187" s="194">
        <v>35</v>
      </c>
      <c r="D187" s="194">
        <v>4</v>
      </c>
      <c r="E187" s="194"/>
      <c r="F187" t="str">
        <f t="shared" si="5"/>
        <v>НЕТ</v>
      </c>
    </row>
    <row r="188" spans="1:6">
      <c r="A188" t="str">
        <f t="shared" si="4"/>
        <v>34Katt.luen</v>
      </c>
      <c r="B188" s="194" t="s">
        <v>420</v>
      </c>
      <c r="C188" s="194">
        <v>34</v>
      </c>
      <c r="D188" s="194">
        <v>7</v>
      </c>
      <c r="E188" s="194"/>
      <c r="F188" t="str">
        <f t="shared" si="5"/>
        <v>НЕТ</v>
      </c>
    </row>
    <row r="189" spans="1:6">
      <c r="A189" t="str">
        <f t="shared" si="4"/>
        <v>24Katt.luen</v>
      </c>
      <c r="B189" s="194" t="s">
        <v>420</v>
      </c>
      <c r="C189" s="194">
        <v>24</v>
      </c>
      <c r="D189" s="194">
        <v>7</v>
      </c>
      <c r="E189" s="194"/>
      <c r="F189" t="str">
        <f t="shared" si="5"/>
        <v>НЕТ</v>
      </c>
    </row>
    <row r="190" spans="1:6">
      <c r="A190" t="str">
        <f t="shared" si="4"/>
        <v>19Katt.luen</v>
      </c>
      <c r="B190" s="194" t="s">
        <v>420</v>
      </c>
      <c r="C190" s="194">
        <v>19</v>
      </c>
      <c r="D190" s="194">
        <v>4</v>
      </c>
      <c r="E190" s="194"/>
      <c r="F190" t="str">
        <f t="shared" si="5"/>
        <v>НЕТ</v>
      </c>
    </row>
    <row r="191" spans="1:6">
      <c r="A191" t="str">
        <f t="shared" si="4"/>
        <v>17Katt.luen</v>
      </c>
      <c r="B191" s="194" t="s">
        <v>420</v>
      </c>
      <c r="C191" s="194">
        <v>17</v>
      </c>
      <c r="D191" s="194">
        <v>4</v>
      </c>
      <c r="E191" s="194"/>
      <c r="F191" t="str">
        <f t="shared" si="5"/>
        <v>НЕТ</v>
      </c>
    </row>
    <row r="192" spans="1:6">
      <c r="A192" t="str">
        <f t="shared" si="4"/>
        <v>13Katt.luen</v>
      </c>
      <c r="B192" s="194" t="s">
        <v>420</v>
      </c>
      <c r="C192" s="194">
        <v>13</v>
      </c>
      <c r="D192" s="194">
        <v>4</v>
      </c>
      <c r="E192" s="194"/>
      <c r="F192" t="str">
        <f t="shared" si="5"/>
        <v>НЕТ</v>
      </c>
    </row>
    <row r="193" spans="1:6">
      <c r="A193" t="str">
        <f t="shared" si="4"/>
        <v>9Katt.luen</v>
      </c>
      <c r="B193" s="194" t="s">
        <v>420</v>
      </c>
      <c r="C193" s="194">
        <v>9</v>
      </c>
      <c r="D193" s="194">
        <v>4</v>
      </c>
      <c r="E193" s="194"/>
      <c r="F193" t="str">
        <f t="shared" si="5"/>
        <v>НЕТ</v>
      </c>
    </row>
    <row r="194" spans="1:6">
      <c r="A194" t="str">
        <f t="shared" ref="A194:A257" si="6">CONCATENATE(C194,B194)</f>
        <v>51Katt.luen</v>
      </c>
      <c r="B194" s="194" t="s">
        <v>420</v>
      </c>
      <c r="C194" s="194">
        <v>51</v>
      </c>
      <c r="D194" s="194">
        <v>4</v>
      </c>
      <c r="E194" s="194"/>
      <c r="F194" t="str">
        <f t="shared" ref="F194:F257" si="7">IF(ISBLANK(E194),"НЕТ","ДА")</f>
        <v>НЕТ</v>
      </c>
    </row>
    <row r="195" spans="1:6">
      <c r="A195" t="str">
        <f t="shared" si="6"/>
        <v>52Katt.luen</v>
      </c>
      <c r="B195" s="194" t="s">
        <v>420</v>
      </c>
      <c r="C195" s="194">
        <v>52</v>
      </c>
      <c r="D195" s="194">
        <v>5</v>
      </c>
      <c r="E195" s="194"/>
      <c r="F195" t="str">
        <f t="shared" si="7"/>
        <v>НЕТ</v>
      </c>
    </row>
    <row r="196" spans="1:6">
      <c r="A196" t="str">
        <f t="shared" si="6"/>
        <v>66Katt.luen</v>
      </c>
      <c r="B196" s="194" t="s">
        <v>420</v>
      </c>
      <c r="C196" s="194">
        <v>66</v>
      </c>
      <c r="D196" s="194">
        <v>5</v>
      </c>
      <c r="E196" s="194"/>
      <c r="F196" t="str">
        <f t="shared" si="7"/>
        <v>НЕТ</v>
      </c>
    </row>
    <row r="197" spans="1:6">
      <c r="A197" t="str">
        <f t="shared" si="6"/>
        <v>77Katt.luen</v>
      </c>
      <c r="B197" s="194" t="s">
        <v>420</v>
      </c>
      <c r="C197" s="194">
        <v>77</v>
      </c>
      <c r="D197" s="194">
        <v>5</v>
      </c>
      <c r="E197" s="194"/>
      <c r="F197" t="str">
        <f t="shared" si="7"/>
        <v>НЕТ</v>
      </c>
    </row>
    <row r="198" spans="1:6" ht="45">
      <c r="A198" t="str">
        <f t="shared" si="6"/>
        <v>65sunny.a</v>
      </c>
      <c r="B198" s="194" t="s">
        <v>447</v>
      </c>
      <c r="C198" s="194">
        <v>65</v>
      </c>
      <c r="D198" s="194">
        <v>11</v>
      </c>
      <c r="E198" s="194" t="s">
        <v>1032</v>
      </c>
      <c r="F198" t="str">
        <f t="shared" si="7"/>
        <v>ДА</v>
      </c>
    </row>
    <row r="199" spans="1:6">
      <c r="A199" t="str">
        <f t="shared" si="6"/>
        <v>61sunny.a</v>
      </c>
      <c r="B199" s="194" t="s">
        <v>447</v>
      </c>
      <c r="C199" s="194">
        <v>61</v>
      </c>
      <c r="D199" s="194">
        <v>6</v>
      </c>
      <c r="E199" s="194"/>
      <c r="F199" t="str">
        <f t="shared" si="7"/>
        <v>НЕТ</v>
      </c>
    </row>
    <row r="200" spans="1:6">
      <c r="A200" t="str">
        <f t="shared" si="6"/>
        <v>59sunny.a</v>
      </c>
      <c r="B200" s="194" t="s">
        <v>447</v>
      </c>
      <c r="C200" s="194">
        <v>59</v>
      </c>
      <c r="D200" s="194">
        <v>8</v>
      </c>
      <c r="E200" s="194"/>
      <c r="F200" t="str">
        <f t="shared" si="7"/>
        <v>НЕТ</v>
      </c>
    </row>
    <row r="201" spans="1:6">
      <c r="A201" t="str">
        <f t="shared" si="6"/>
        <v>52sunny.a</v>
      </c>
      <c r="B201" s="194" t="s">
        <v>447</v>
      </c>
      <c r="C201" s="194">
        <v>52</v>
      </c>
      <c r="D201" s="194">
        <v>9</v>
      </c>
      <c r="E201" s="194"/>
      <c r="F201" t="str">
        <f t="shared" si="7"/>
        <v>НЕТ</v>
      </c>
    </row>
    <row r="202" spans="1:6">
      <c r="A202" t="str">
        <f t="shared" si="6"/>
        <v>45sunny.a</v>
      </c>
      <c r="B202" s="194" t="s">
        <v>447</v>
      </c>
      <c r="C202" s="194">
        <v>45</v>
      </c>
      <c r="D202" s="194">
        <v>9</v>
      </c>
      <c r="E202" s="194"/>
      <c r="F202" t="str">
        <f t="shared" si="7"/>
        <v>НЕТ</v>
      </c>
    </row>
    <row r="203" spans="1:6">
      <c r="A203" t="str">
        <f t="shared" si="6"/>
        <v>50sunny.a</v>
      </c>
      <c r="B203" s="194" t="s">
        <v>447</v>
      </c>
      <c r="C203" s="194">
        <v>50</v>
      </c>
      <c r="D203" s="194">
        <v>9</v>
      </c>
      <c r="E203" s="194"/>
      <c r="F203" t="str">
        <f t="shared" si="7"/>
        <v>НЕТ</v>
      </c>
    </row>
    <row r="204" spans="1:6">
      <c r="A204" t="str">
        <f t="shared" si="6"/>
        <v>51sunny.a</v>
      </c>
      <c r="B204" s="194" t="s">
        <v>447</v>
      </c>
      <c r="C204" s="194">
        <v>51</v>
      </c>
      <c r="D204" s="194">
        <v>7</v>
      </c>
      <c r="E204" s="194"/>
      <c r="F204" t="str">
        <f t="shared" si="7"/>
        <v>НЕТ</v>
      </c>
    </row>
    <row r="205" spans="1:6">
      <c r="A205" t="str">
        <f t="shared" si="6"/>
        <v>1sunny.a</v>
      </c>
      <c r="B205" s="194" t="s">
        <v>447</v>
      </c>
      <c r="C205" s="194">
        <v>1</v>
      </c>
      <c r="D205" s="194">
        <v>7</v>
      </c>
      <c r="E205" s="194"/>
      <c r="F205" t="str">
        <f t="shared" si="7"/>
        <v>НЕТ</v>
      </c>
    </row>
    <row r="206" spans="1:6">
      <c r="A206" t="str">
        <f t="shared" si="6"/>
        <v>9sunny.a</v>
      </c>
      <c r="B206" s="194" t="s">
        <v>447</v>
      </c>
      <c r="C206" s="194">
        <v>9</v>
      </c>
      <c r="D206" s="194">
        <v>9</v>
      </c>
      <c r="E206" s="194"/>
      <c r="F206" t="str">
        <f t="shared" si="7"/>
        <v>НЕТ</v>
      </c>
    </row>
    <row r="207" spans="1:6">
      <c r="A207" t="str">
        <f t="shared" si="6"/>
        <v>10sunny.a</v>
      </c>
      <c r="B207" s="194" t="s">
        <v>447</v>
      </c>
      <c r="C207" s="194">
        <v>10</v>
      </c>
      <c r="D207" s="194">
        <v>6</v>
      </c>
      <c r="E207" s="194"/>
      <c r="F207" t="str">
        <f t="shared" si="7"/>
        <v>НЕТ</v>
      </c>
    </row>
    <row r="208" spans="1:6">
      <c r="A208" t="str">
        <f t="shared" si="6"/>
        <v>11sunny.a</v>
      </c>
      <c r="B208" s="194" t="s">
        <v>447</v>
      </c>
      <c r="C208" s="194">
        <v>11</v>
      </c>
      <c r="D208" s="194">
        <v>9</v>
      </c>
      <c r="E208" s="194"/>
      <c r="F208" t="str">
        <f t="shared" si="7"/>
        <v>НЕТ</v>
      </c>
    </row>
    <row r="209" spans="1:6">
      <c r="A209" t="str">
        <f t="shared" si="6"/>
        <v>12sunny.a</v>
      </c>
      <c r="B209" s="194" t="s">
        <v>447</v>
      </c>
      <c r="C209" s="194">
        <v>12</v>
      </c>
      <c r="D209" s="194">
        <v>9</v>
      </c>
      <c r="E209" s="194"/>
      <c r="F209" t="str">
        <f t="shared" si="7"/>
        <v>НЕТ</v>
      </c>
    </row>
    <row r="210" spans="1:6">
      <c r="A210" t="str">
        <f t="shared" si="6"/>
        <v>15sunny.a</v>
      </c>
      <c r="B210" s="194" t="s">
        <v>447</v>
      </c>
      <c r="C210" s="194">
        <v>15</v>
      </c>
      <c r="D210" s="194">
        <v>9</v>
      </c>
      <c r="E210" s="194"/>
      <c r="F210" t="str">
        <f t="shared" si="7"/>
        <v>НЕТ</v>
      </c>
    </row>
    <row r="211" spans="1:6">
      <c r="A211" t="str">
        <f t="shared" si="6"/>
        <v>29sunny.a</v>
      </c>
      <c r="B211" s="194" t="s">
        <v>447</v>
      </c>
      <c r="C211" s="194">
        <v>29</v>
      </c>
      <c r="D211" s="194">
        <v>8</v>
      </c>
      <c r="E211" s="194"/>
      <c r="F211" t="str">
        <f t="shared" si="7"/>
        <v>НЕТ</v>
      </c>
    </row>
    <row r="212" spans="1:6">
      <c r="A212" t="str">
        <f t="shared" si="6"/>
        <v>38sunny.a</v>
      </c>
      <c r="B212" s="194" t="s">
        <v>447</v>
      </c>
      <c r="C212" s="194">
        <v>38</v>
      </c>
      <c r="D212" s="194">
        <v>6</v>
      </c>
      <c r="E212" s="194"/>
      <c r="F212" t="str">
        <f t="shared" si="7"/>
        <v>НЕТ</v>
      </c>
    </row>
    <row r="213" spans="1:6">
      <c r="A213" t="str">
        <f t="shared" si="6"/>
        <v>41sunny.a</v>
      </c>
      <c r="B213" s="194" t="s">
        <v>447</v>
      </c>
      <c r="C213" s="194">
        <v>41</v>
      </c>
      <c r="D213" s="194">
        <v>8</v>
      </c>
      <c r="E213" s="194"/>
      <c r="F213" t="str">
        <f t="shared" si="7"/>
        <v>НЕТ</v>
      </c>
    </row>
    <row r="214" spans="1:6" ht="30">
      <c r="A214" t="str">
        <f t="shared" si="6"/>
        <v>44sunny.a</v>
      </c>
      <c r="B214" s="194" t="s">
        <v>447</v>
      </c>
      <c r="C214" s="194">
        <v>44</v>
      </c>
      <c r="D214" s="194">
        <v>10</v>
      </c>
      <c r="E214" s="194" t="s">
        <v>1033</v>
      </c>
      <c r="F214" t="str">
        <f t="shared" si="7"/>
        <v>ДА</v>
      </c>
    </row>
    <row r="215" spans="1:6">
      <c r="A215" t="str">
        <f t="shared" si="6"/>
        <v>9ivandemidov1</v>
      </c>
      <c r="B215" s="194" t="s">
        <v>1210</v>
      </c>
      <c r="C215" s="194">
        <v>9</v>
      </c>
      <c r="D215" s="194">
        <v>11</v>
      </c>
      <c r="E215" s="194"/>
      <c r="F215" t="str">
        <f t="shared" si="7"/>
        <v>НЕТ</v>
      </c>
    </row>
    <row r="216" spans="1:6">
      <c r="A216" t="str">
        <f t="shared" si="6"/>
        <v>8ivandemidov1</v>
      </c>
      <c r="B216" s="194" t="s">
        <v>1210</v>
      </c>
      <c r="C216" s="194">
        <v>8</v>
      </c>
      <c r="D216" s="194">
        <v>11</v>
      </c>
      <c r="E216" s="194"/>
      <c r="F216" t="str">
        <f t="shared" si="7"/>
        <v>НЕТ</v>
      </c>
    </row>
    <row r="217" spans="1:6">
      <c r="A217" t="str">
        <f t="shared" si="6"/>
        <v>7ivandemidov1</v>
      </c>
      <c r="B217" s="194" t="s">
        <v>1210</v>
      </c>
      <c r="C217" s="194">
        <v>7</v>
      </c>
      <c r="D217" s="194">
        <v>9</v>
      </c>
      <c r="E217" s="194"/>
      <c r="F217" t="str">
        <f t="shared" si="7"/>
        <v>НЕТ</v>
      </c>
    </row>
    <row r="218" spans="1:6">
      <c r="A218" t="str">
        <f t="shared" si="6"/>
        <v>5ivandemidov1</v>
      </c>
      <c r="B218" s="194" t="s">
        <v>1210</v>
      </c>
      <c r="C218" s="194">
        <v>5</v>
      </c>
      <c r="D218" s="194">
        <v>6</v>
      </c>
      <c r="E218" s="194"/>
      <c r="F218" t="str">
        <f t="shared" si="7"/>
        <v>НЕТ</v>
      </c>
    </row>
    <row r="219" spans="1:6">
      <c r="A219" t="str">
        <f t="shared" si="6"/>
        <v>16ivandemidov1</v>
      </c>
      <c r="B219" s="194" t="s">
        <v>1210</v>
      </c>
      <c r="C219" s="194">
        <v>16</v>
      </c>
      <c r="D219" s="194">
        <v>8</v>
      </c>
      <c r="E219" s="194"/>
      <c r="F219" t="str">
        <f t="shared" si="7"/>
        <v>НЕТ</v>
      </c>
    </row>
    <row r="220" spans="1:6">
      <c r="A220" t="str">
        <f t="shared" si="6"/>
        <v>29ivandemidov1</v>
      </c>
      <c r="B220" s="194" t="s">
        <v>1210</v>
      </c>
      <c r="C220" s="194">
        <v>29</v>
      </c>
      <c r="D220" s="194">
        <v>12</v>
      </c>
      <c r="E220" s="194"/>
      <c r="F220" t="str">
        <f t="shared" si="7"/>
        <v>НЕТ</v>
      </c>
    </row>
    <row r="221" spans="1:6">
      <c r="A221" t="str">
        <f t="shared" si="6"/>
        <v>52velobas3</v>
      </c>
      <c r="B221" s="194" t="s">
        <v>401</v>
      </c>
      <c r="C221" s="194">
        <v>52</v>
      </c>
      <c r="D221" s="194">
        <v>9</v>
      </c>
      <c r="E221" s="194" t="s">
        <v>1040</v>
      </c>
      <c r="F221" t="str">
        <f t="shared" si="7"/>
        <v>ДА</v>
      </c>
    </row>
    <row r="222" spans="1:6">
      <c r="A222" t="str">
        <f t="shared" si="6"/>
        <v>44denisneo</v>
      </c>
      <c r="B222" s="194" t="s">
        <v>1045</v>
      </c>
      <c r="C222" s="194">
        <v>44</v>
      </c>
      <c r="D222" s="194">
        <v>7</v>
      </c>
      <c r="E222" s="194"/>
      <c r="F222" t="str">
        <f t="shared" si="7"/>
        <v>НЕТ</v>
      </c>
    </row>
    <row r="223" spans="1:6">
      <c r="A223" t="str">
        <f t="shared" si="6"/>
        <v>51denisneo</v>
      </c>
      <c r="B223" s="194" t="s">
        <v>1045</v>
      </c>
      <c r="C223" s="194">
        <v>51</v>
      </c>
      <c r="D223" s="194">
        <v>9</v>
      </c>
      <c r="E223" s="194"/>
      <c r="F223" t="str">
        <f t="shared" si="7"/>
        <v>НЕТ</v>
      </c>
    </row>
    <row r="224" spans="1:6">
      <c r="A224" t="str">
        <f t="shared" si="6"/>
        <v>52denisneo</v>
      </c>
      <c r="B224" s="194" t="s">
        <v>1045</v>
      </c>
      <c r="C224" s="194">
        <v>52</v>
      </c>
      <c r="D224" s="194">
        <v>6</v>
      </c>
      <c r="E224" s="194"/>
      <c r="F224" t="str">
        <f t="shared" si="7"/>
        <v>НЕТ</v>
      </c>
    </row>
    <row r="225" spans="1:6">
      <c r="A225" t="str">
        <f t="shared" si="6"/>
        <v>53denisneo</v>
      </c>
      <c r="B225" s="194" t="s">
        <v>1045</v>
      </c>
      <c r="C225" s="194">
        <v>53</v>
      </c>
      <c r="D225" s="194">
        <v>6</v>
      </c>
      <c r="E225" s="194"/>
      <c r="F225" t="str">
        <f t="shared" si="7"/>
        <v>НЕТ</v>
      </c>
    </row>
    <row r="226" spans="1:6">
      <c r="A226" t="str">
        <f t="shared" si="6"/>
        <v>54denisneo</v>
      </c>
      <c r="B226" s="194" t="s">
        <v>1045</v>
      </c>
      <c r="C226" s="194">
        <v>54</v>
      </c>
      <c r="D226" s="194">
        <v>6</v>
      </c>
      <c r="E226" s="194"/>
      <c r="F226" t="str">
        <f t="shared" si="7"/>
        <v>НЕТ</v>
      </c>
    </row>
    <row r="227" spans="1:6">
      <c r="A227" t="str">
        <f t="shared" si="6"/>
        <v>57denisneo</v>
      </c>
      <c r="B227" s="194" t="s">
        <v>1045</v>
      </c>
      <c r="C227" s="194">
        <v>57</v>
      </c>
      <c r="D227" s="194">
        <v>8</v>
      </c>
      <c r="E227" s="194"/>
      <c r="F227" t="str">
        <f t="shared" si="7"/>
        <v>НЕТ</v>
      </c>
    </row>
    <row r="228" spans="1:6">
      <c r="A228" t="str">
        <f t="shared" si="6"/>
        <v>51nazimov</v>
      </c>
      <c r="B228" s="194" t="s">
        <v>1046</v>
      </c>
      <c r="C228" s="194">
        <v>51</v>
      </c>
      <c r="D228" s="194">
        <v>12</v>
      </c>
      <c r="E228" s="194"/>
      <c r="F228" t="str">
        <f t="shared" si="7"/>
        <v>НЕТ</v>
      </c>
    </row>
    <row r="229" spans="1:6">
      <c r="A229" t="str">
        <f t="shared" si="6"/>
        <v>49Rom H</v>
      </c>
      <c r="B229" s="194" t="s">
        <v>1047</v>
      </c>
      <c r="C229" s="194">
        <v>49</v>
      </c>
      <c r="D229" s="194">
        <v>12</v>
      </c>
      <c r="E229" s="194"/>
      <c r="F229" t="str">
        <f t="shared" si="7"/>
        <v>НЕТ</v>
      </c>
    </row>
    <row r="230" spans="1:6">
      <c r="A230" t="str">
        <f t="shared" si="6"/>
        <v>1Sokol_</v>
      </c>
      <c r="B230" s="194" t="s">
        <v>1250</v>
      </c>
      <c r="C230" s="194">
        <v>1</v>
      </c>
      <c r="D230" s="194">
        <v>7</v>
      </c>
      <c r="E230" s="194" t="s">
        <v>1251</v>
      </c>
      <c r="F230" t="str">
        <f t="shared" si="7"/>
        <v>ДА</v>
      </c>
    </row>
    <row r="231" spans="1:6">
      <c r="A231" t="str">
        <f t="shared" si="6"/>
        <v>4Sokol_</v>
      </c>
      <c r="B231" s="194" t="s">
        <v>1250</v>
      </c>
      <c r="C231" s="194">
        <v>4</v>
      </c>
      <c r="D231" s="194">
        <v>5</v>
      </c>
      <c r="E231" s="194" t="s">
        <v>1252</v>
      </c>
      <c r="F231" t="str">
        <f t="shared" si="7"/>
        <v>ДА</v>
      </c>
    </row>
    <row r="232" spans="1:6">
      <c r="A232" t="str">
        <f t="shared" si="6"/>
        <v>5Sokol_</v>
      </c>
      <c r="B232" s="194" t="s">
        <v>1250</v>
      </c>
      <c r="C232" s="194">
        <v>5</v>
      </c>
      <c r="D232" s="194">
        <v>6</v>
      </c>
      <c r="E232" s="194" t="s">
        <v>1253</v>
      </c>
      <c r="F232" t="str">
        <f t="shared" si="7"/>
        <v>ДА</v>
      </c>
    </row>
    <row r="233" spans="1:6">
      <c r="A233" t="str">
        <f t="shared" si="6"/>
        <v>7Sokol_</v>
      </c>
      <c r="B233" s="194" t="s">
        <v>1250</v>
      </c>
      <c r="C233" s="194">
        <v>7</v>
      </c>
      <c r="D233" s="194">
        <v>6</v>
      </c>
      <c r="E233" s="194" t="s">
        <v>1254</v>
      </c>
      <c r="F233" t="str">
        <f t="shared" si="7"/>
        <v>ДА</v>
      </c>
    </row>
    <row r="234" spans="1:6">
      <c r="A234" t="str">
        <f t="shared" si="6"/>
        <v>8Sokol_</v>
      </c>
      <c r="B234" s="194" t="s">
        <v>1250</v>
      </c>
      <c r="C234" s="194">
        <v>8</v>
      </c>
      <c r="D234" s="194">
        <v>7</v>
      </c>
      <c r="E234" s="194" t="s">
        <v>1255</v>
      </c>
      <c r="F234" t="str">
        <f t="shared" si="7"/>
        <v>ДА</v>
      </c>
    </row>
    <row r="235" spans="1:6">
      <c r="A235" t="str">
        <f t="shared" si="6"/>
        <v>9Sokol_</v>
      </c>
      <c r="B235" s="194" t="s">
        <v>1250</v>
      </c>
      <c r="C235" s="194">
        <v>9</v>
      </c>
      <c r="D235" s="194">
        <v>8</v>
      </c>
      <c r="E235" s="194" t="s">
        <v>1256</v>
      </c>
      <c r="F235" t="str">
        <f t="shared" si="7"/>
        <v>ДА</v>
      </c>
    </row>
    <row r="236" spans="1:6">
      <c r="A236" t="str">
        <f t="shared" si="6"/>
        <v>10Sokol_</v>
      </c>
      <c r="B236" s="194" t="s">
        <v>1250</v>
      </c>
      <c r="C236" s="194">
        <v>10</v>
      </c>
      <c r="D236" s="194">
        <v>6</v>
      </c>
      <c r="E236" s="194" t="s">
        <v>1257</v>
      </c>
      <c r="F236" t="str">
        <f t="shared" si="7"/>
        <v>ДА</v>
      </c>
    </row>
    <row r="237" spans="1:6">
      <c r="A237" t="str">
        <f t="shared" si="6"/>
        <v>11Sokol_</v>
      </c>
      <c r="B237" s="194" t="s">
        <v>1250</v>
      </c>
      <c r="C237" s="194">
        <v>11</v>
      </c>
      <c r="D237" s="194">
        <v>6</v>
      </c>
      <c r="E237" s="194" t="s">
        <v>1258</v>
      </c>
      <c r="F237" t="str">
        <f t="shared" si="7"/>
        <v>ДА</v>
      </c>
    </row>
    <row r="238" spans="1:6">
      <c r="A238" t="str">
        <f t="shared" si="6"/>
        <v>12Sokol_</v>
      </c>
      <c r="B238" s="194" t="s">
        <v>1250</v>
      </c>
      <c r="C238" s="194">
        <v>12</v>
      </c>
      <c r="D238" s="194">
        <v>7</v>
      </c>
      <c r="E238" s="194" t="s">
        <v>1259</v>
      </c>
      <c r="F238" t="str">
        <f t="shared" si="7"/>
        <v>ДА</v>
      </c>
    </row>
    <row r="239" spans="1:6">
      <c r="A239" t="str">
        <f t="shared" si="6"/>
        <v>13Sokol_</v>
      </c>
      <c r="B239" s="194" t="s">
        <v>1250</v>
      </c>
      <c r="C239" s="194">
        <v>13</v>
      </c>
      <c r="D239" s="194">
        <v>6</v>
      </c>
      <c r="E239" s="194" t="s">
        <v>1260</v>
      </c>
      <c r="F239" t="str">
        <f t="shared" si="7"/>
        <v>ДА</v>
      </c>
    </row>
    <row r="240" spans="1:6">
      <c r="A240" t="str">
        <f t="shared" si="6"/>
        <v>15Sokol_</v>
      </c>
      <c r="B240" s="194" t="s">
        <v>1250</v>
      </c>
      <c r="C240" s="194">
        <v>15</v>
      </c>
      <c r="D240" s="194">
        <v>7</v>
      </c>
      <c r="E240" s="194" t="s">
        <v>1261</v>
      </c>
      <c r="F240" t="str">
        <f t="shared" si="7"/>
        <v>ДА</v>
      </c>
    </row>
    <row r="241" spans="1:6">
      <c r="A241" t="str">
        <f t="shared" si="6"/>
        <v>16Sokol_</v>
      </c>
      <c r="B241" s="194" t="s">
        <v>1250</v>
      </c>
      <c r="C241" s="194">
        <v>16</v>
      </c>
      <c r="D241" s="194">
        <v>6</v>
      </c>
      <c r="E241" s="194" t="s">
        <v>1262</v>
      </c>
      <c r="F241" t="str">
        <f t="shared" si="7"/>
        <v>ДА</v>
      </c>
    </row>
    <row r="242" spans="1:6">
      <c r="A242" t="str">
        <f t="shared" si="6"/>
        <v>17Sokol_</v>
      </c>
      <c r="B242" s="194" t="s">
        <v>1250</v>
      </c>
      <c r="C242" s="194">
        <v>17</v>
      </c>
      <c r="D242" s="194">
        <v>6</v>
      </c>
      <c r="E242" s="194" t="s">
        <v>1263</v>
      </c>
      <c r="F242" t="str">
        <f t="shared" si="7"/>
        <v>ДА</v>
      </c>
    </row>
    <row r="243" spans="1:6">
      <c r="A243" t="str">
        <f t="shared" si="6"/>
        <v>18Sokol_</v>
      </c>
      <c r="B243" s="194" t="s">
        <v>1250</v>
      </c>
      <c r="C243" s="194">
        <v>18</v>
      </c>
      <c r="D243" s="194">
        <v>7</v>
      </c>
      <c r="E243" s="194" t="s">
        <v>1264</v>
      </c>
      <c r="F243" t="str">
        <f t="shared" si="7"/>
        <v>ДА</v>
      </c>
    </row>
    <row r="244" spans="1:6">
      <c r="A244" t="str">
        <f t="shared" si="6"/>
        <v>19Sokol_</v>
      </c>
      <c r="B244" s="194" t="s">
        <v>1250</v>
      </c>
      <c r="C244" s="194">
        <v>19</v>
      </c>
      <c r="D244" s="194">
        <v>6</v>
      </c>
      <c r="E244" s="194" t="s">
        <v>1265</v>
      </c>
      <c r="F244" t="str">
        <f t="shared" si="7"/>
        <v>ДА</v>
      </c>
    </row>
    <row r="245" spans="1:6">
      <c r="A245" t="str">
        <f t="shared" si="6"/>
        <v>20Sokol_</v>
      </c>
      <c r="B245" s="194" t="s">
        <v>1250</v>
      </c>
      <c r="C245" s="194">
        <v>20</v>
      </c>
      <c r="D245" s="194">
        <v>6</v>
      </c>
      <c r="E245" s="194" t="s">
        <v>1266</v>
      </c>
      <c r="F245" t="str">
        <f t="shared" si="7"/>
        <v>ДА</v>
      </c>
    </row>
    <row r="246" spans="1:6">
      <c r="A246" t="str">
        <f t="shared" si="6"/>
        <v>23Sokol_</v>
      </c>
      <c r="B246" s="194" t="s">
        <v>1250</v>
      </c>
      <c r="C246" s="194">
        <v>23</v>
      </c>
      <c r="D246" s="194">
        <v>7</v>
      </c>
      <c r="E246" s="194" t="s">
        <v>1267</v>
      </c>
      <c r="F246" t="str">
        <f t="shared" si="7"/>
        <v>ДА</v>
      </c>
    </row>
    <row r="247" spans="1:6">
      <c r="A247" t="str">
        <f t="shared" si="6"/>
        <v>24Sokol_</v>
      </c>
      <c r="B247" s="194" t="s">
        <v>1250</v>
      </c>
      <c r="C247" s="194">
        <v>24</v>
      </c>
      <c r="D247" s="194">
        <v>6</v>
      </c>
      <c r="E247" s="194" t="s">
        <v>1268</v>
      </c>
      <c r="F247" t="str">
        <f t="shared" si="7"/>
        <v>ДА</v>
      </c>
    </row>
    <row r="248" spans="1:6">
      <c r="A248" t="str">
        <f t="shared" si="6"/>
        <v>26Sokol_</v>
      </c>
      <c r="B248" s="194" t="s">
        <v>1250</v>
      </c>
      <c r="C248" s="194">
        <v>26</v>
      </c>
      <c r="D248" s="194">
        <v>8</v>
      </c>
      <c r="E248" s="194" t="s">
        <v>1269</v>
      </c>
      <c r="F248" t="str">
        <f t="shared" si="7"/>
        <v>ДА</v>
      </c>
    </row>
    <row r="249" spans="1:6">
      <c r="A249" t="str">
        <f t="shared" si="6"/>
        <v>27Sokol_</v>
      </c>
      <c r="B249" s="194" t="s">
        <v>1250</v>
      </c>
      <c r="C249" s="194">
        <v>27</v>
      </c>
      <c r="D249" s="194">
        <v>6</v>
      </c>
      <c r="E249" s="194" t="s">
        <v>1270</v>
      </c>
      <c r="F249" t="str">
        <f t="shared" si="7"/>
        <v>ДА</v>
      </c>
    </row>
    <row r="250" spans="1:6">
      <c r="A250" t="str">
        <f t="shared" si="6"/>
        <v>29Sokol_</v>
      </c>
      <c r="B250" s="194" t="s">
        <v>1250</v>
      </c>
      <c r="C250" s="194">
        <v>29</v>
      </c>
      <c r="D250" s="194">
        <v>6</v>
      </c>
      <c r="E250" s="194" t="s">
        <v>1271</v>
      </c>
      <c r="F250" t="str">
        <f t="shared" si="7"/>
        <v>ДА</v>
      </c>
    </row>
    <row r="251" spans="1:6">
      <c r="A251" t="str">
        <f t="shared" si="6"/>
        <v>33Sokol_</v>
      </c>
      <c r="B251" s="194" t="s">
        <v>1250</v>
      </c>
      <c r="C251" s="194">
        <v>33</v>
      </c>
      <c r="D251" s="194">
        <v>6</v>
      </c>
      <c r="E251" s="194" t="s">
        <v>1272</v>
      </c>
      <c r="F251" t="str">
        <f t="shared" si="7"/>
        <v>ДА</v>
      </c>
    </row>
    <row r="252" spans="1:6">
      <c r="A252" t="str">
        <f t="shared" si="6"/>
        <v>34Sokol_</v>
      </c>
      <c r="B252" s="194" t="s">
        <v>1250</v>
      </c>
      <c r="C252" s="194">
        <v>34</v>
      </c>
      <c r="D252" s="194">
        <v>6</v>
      </c>
      <c r="E252" s="194" t="s">
        <v>1273</v>
      </c>
      <c r="F252" t="str">
        <f t="shared" si="7"/>
        <v>ДА</v>
      </c>
    </row>
    <row r="253" spans="1:6">
      <c r="A253" t="str">
        <f t="shared" si="6"/>
        <v>35Sokol_</v>
      </c>
      <c r="B253" s="194" t="s">
        <v>1250</v>
      </c>
      <c r="C253" s="194">
        <v>35</v>
      </c>
      <c r="D253" s="194">
        <v>8</v>
      </c>
      <c r="E253" s="194" t="s">
        <v>1274</v>
      </c>
      <c r="F253" t="str">
        <f t="shared" si="7"/>
        <v>ДА</v>
      </c>
    </row>
    <row r="254" spans="1:6" ht="30">
      <c r="A254" t="str">
        <f t="shared" si="6"/>
        <v>36Sokol_</v>
      </c>
      <c r="B254" s="194" t="s">
        <v>1250</v>
      </c>
      <c r="C254" s="194">
        <v>36</v>
      </c>
      <c r="D254" s="194">
        <v>8</v>
      </c>
      <c r="E254" s="194" t="s">
        <v>1275</v>
      </c>
      <c r="F254" t="str">
        <f t="shared" si="7"/>
        <v>ДА</v>
      </c>
    </row>
    <row r="255" spans="1:6">
      <c r="A255" t="str">
        <f t="shared" si="6"/>
        <v>37Sokol_</v>
      </c>
      <c r="B255" s="194" t="s">
        <v>1250</v>
      </c>
      <c r="C255" s="194">
        <v>37</v>
      </c>
      <c r="D255" s="194">
        <v>6</v>
      </c>
      <c r="E255" s="194" t="s">
        <v>1276</v>
      </c>
      <c r="F255" t="str">
        <f t="shared" si="7"/>
        <v>ДА</v>
      </c>
    </row>
    <row r="256" spans="1:6">
      <c r="A256" t="str">
        <f t="shared" si="6"/>
        <v>38Sokol_</v>
      </c>
      <c r="B256" s="194" t="s">
        <v>1250</v>
      </c>
      <c r="C256" s="194">
        <v>38</v>
      </c>
      <c r="D256" s="194">
        <v>8</v>
      </c>
      <c r="E256" s="194" t="s">
        <v>1277</v>
      </c>
      <c r="F256" t="str">
        <f t="shared" si="7"/>
        <v>ДА</v>
      </c>
    </row>
    <row r="257" spans="1:6">
      <c r="A257" t="str">
        <f t="shared" si="6"/>
        <v>41Sokol_</v>
      </c>
      <c r="B257" s="194" t="s">
        <v>1250</v>
      </c>
      <c r="C257" s="194">
        <v>41</v>
      </c>
      <c r="D257" s="194">
        <v>8</v>
      </c>
      <c r="E257" s="194" t="s">
        <v>1278</v>
      </c>
      <c r="F257" t="str">
        <f t="shared" si="7"/>
        <v>ДА</v>
      </c>
    </row>
    <row r="258" spans="1:6">
      <c r="A258" t="str">
        <f t="shared" ref="A258:A321" si="8">CONCATENATE(C258,B258)</f>
        <v>43Sokol_</v>
      </c>
      <c r="B258" s="194" t="s">
        <v>1250</v>
      </c>
      <c r="C258" s="194">
        <v>43</v>
      </c>
      <c r="D258" s="194">
        <v>8</v>
      </c>
      <c r="E258" s="194" t="s">
        <v>1279</v>
      </c>
      <c r="F258" t="str">
        <f t="shared" ref="F258:F321" si="9">IF(ISBLANK(E258),"НЕТ","ДА")</f>
        <v>ДА</v>
      </c>
    </row>
    <row r="259" spans="1:6">
      <c r="A259" t="str">
        <f t="shared" si="8"/>
        <v>44Sokol_</v>
      </c>
      <c r="B259" s="194" t="s">
        <v>1250</v>
      </c>
      <c r="C259" s="194">
        <v>44</v>
      </c>
      <c r="D259" s="194">
        <v>5</v>
      </c>
      <c r="E259" s="194" t="s">
        <v>1280</v>
      </c>
      <c r="F259" t="str">
        <f t="shared" si="9"/>
        <v>ДА</v>
      </c>
    </row>
    <row r="260" spans="1:6">
      <c r="A260" t="str">
        <f t="shared" si="8"/>
        <v>45Sokol_</v>
      </c>
      <c r="B260" s="194" t="s">
        <v>1250</v>
      </c>
      <c r="C260" s="194">
        <v>45</v>
      </c>
      <c r="D260" s="194">
        <v>6</v>
      </c>
      <c r="E260" s="194" t="s">
        <v>1281</v>
      </c>
      <c r="F260" t="str">
        <f t="shared" si="9"/>
        <v>ДА</v>
      </c>
    </row>
    <row r="261" spans="1:6">
      <c r="A261" t="str">
        <f t="shared" si="8"/>
        <v>46Sokol_</v>
      </c>
      <c r="B261" s="194" t="s">
        <v>1250</v>
      </c>
      <c r="C261" s="194">
        <v>46</v>
      </c>
      <c r="D261" s="194">
        <v>7</v>
      </c>
      <c r="E261" s="194" t="s">
        <v>1282</v>
      </c>
      <c r="F261" t="str">
        <f t="shared" si="9"/>
        <v>ДА</v>
      </c>
    </row>
    <row r="262" spans="1:6">
      <c r="A262" t="str">
        <f t="shared" si="8"/>
        <v>49Sokol_</v>
      </c>
      <c r="B262" s="194" t="s">
        <v>1250</v>
      </c>
      <c r="C262" s="194">
        <v>49</v>
      </c>
      <c r="D262" s="194">
        <v>5</v>
      </c>
      <c r="E262" s="194" t="s">
        <v>1283</v>
      </c>
      <c r="F262" t="str">
        <f t="shared" si="9"/>
        <v>ДА</v>
      </c>
    </row>
    <row r="263" spans="1:6">
      <c r="A263" t="str">
        <f t="shared" si="8"/>
        <v>50Sokol_</v>
      </c>
      <c r="B263" s="194" t="s">
        <v>1250</v>
      </c>
      <c r="C263" s="194">
        <v>50</v>
      </c>
      <c r="D263" s="194">
        <v>6</v>
      </c>
      <c r="E263" s="194" t="s">
        <v>1284</v>
      </c>
      <c r="F263" t="str">
        <f t="shared" si="9"/>
        <v>ДА</v>
      </c>
    </row>
    <row r="264" spans="1:6">
      <c r="A264" t="str">
        <f t="shared" si="8"/>
        <v>51Sokol_</v>
      </c>
      <c r="B264" s="194" t="s">
        <v>1250</v>
      </c>
      <c r="C264" s="194">
        <v>51</v>
      </c>
      <c r="D264" s="194">
        <v>7</v>
      </c>
      <c r="E264" s="194" t="s">
        <v>1285</v>
      </c>
      <c r="F264" t="str">
        <f t="shared" si="9"/>
        <v>ДА</v>
      </c>
    </row>
    <row r="265" spans="1:6">
      <c r="A265" t="str">
        <f t="shared" si="8"/>
        <v>52Sokol_</v>
      </c>
      <c r="B265" s="194" t="s">
        <v>1250</v>
      </c>
      <c r="C265" s="194">
        <v>52</v>
      </c>
      <c r="D265" s="194">
        <v>7</v>
      </c>
      <c r="E265" s="194" t="s">
        <v>1286</v>
      </c>
      <c r="F265" t="str">
        <f t="shared" si="9"/>
        <v>ДА</v>
      </c>
    </row>
    <row r="266" spans="1:6">
      <c r="A266" t="str">
        <f t="shared" si="8"/>
        <v>53Sokol_</v>
      </c>
      <c r="B266" s="194" t="s">
        <v>1250</v>
      </c>
      <c r="C266" s="194">
        <v>53</v>
      </c>
      <c r="D266" s="194">
        <v>6</v>
      </c>
      <c r="E266" s="194" t="s">
        <v>1287</v>
      </c>
      <c r="F266" t="str">
        <f t="shared" si="9"/>
        <v>ДА</v>
      </c>
    </row>
    <row r="267" spans="1:6">
      <c r="A267" t="str">
        <f t="shared" si="8"/>
        <v>54Sokol_</v>
      </c>
      <c r="B267" s="194" t="s">
        <v>1250</v>
      </c>
      <c r="C267" s="194">
        <v>54</v>
      </c>
      <c r="D267" s="194">
        <v>6</v>
      </c>
      <c r="E267" s="194" t="s">
        <v>1288</v>
      </c>
      <c r="F267" t="str">
        <f t="shared" si="9"/>
        <v>ДА</v>
      </c>
    </row>
    <row r="268" spans="1:6">
      <c r="A268" t="str">
        <f t="shared" si="8"/>
        <v>55Sokol_</v>
      </c>
      <c r="B268" s="194" t="s">
        <v>1250</v>
      </c>
      <c r="C268" s="194">
        <v>55</v>
      </c>
      <c r="D268" s="194">
        <v>5</v>
      </c>
      <c r="E268" s="194" t="s">
        <v>1289</v>
      </c>
      <c r="F268" t="str">
        <f t="shared" si="9"/>
        <v>ДА</v>
      </c>
    </row>
    <row r="269" spans="1:6">
      <c r="A269" t="str">
        <f t="shared" si="8"/>
        <v>57Sokol_</v>
      </c>
      <c r="B269" s="194" t="s">
        <v>1250</v>
      </c>
      <c r="C269" s="194">
        <v>57</v>
      </c>
      <c r="D269" s="194">
        <v>6</v>
      </c>
      <c r="E269" s="194" t="s">
        <v>1288</v>
      </c>
      <c r="F269" t="str">
        <f t="shared" si="9"/>
        <v>ДА</v>
      </c>
    </row>
    <row r="270" spans="1:6">
      <c r="A270" t="str">
        <f t="shared" si="8"/>
        <v>59Sokol_</v>
      </c>
      <c r="B270" s="194" t="s">
        <v>1250</v>
      </c>
      <c r="C270" s="194">
        <v>59</v>
      </c>
      <c r="D270" s="194">
        <v>5</v>
      </c>
      <c r="E270" s="194" t="s">
        <v>1290</v>
      </c>
      <c r="F270" t="str">
        <f t="shared" si="9"/>
        <v>ДА</v>
      </c>
    </row>
    <row r="271" spans="1:6">
      <c r="A271" t="str">
        <f t="shared" si="8"/>
        <v>61Sokol_</v>
      </c>
      <c r="B271" s="194" t="s">
        <v>1250</v>
      </c>
      <c r="C271" s="194">
        <v>61</v>
      </c>
      <c r="D271" s="194">
        <v>6</v>
      </c>
      <c r="E271" s="194" t="s">
        <v>1291</v>
      </c>
      <c r="F271" t="str">
        <f t="shared" si="9"/>
        <v>ДА</v>
      </c>
    </row>
    <row r="272" spans="1:6">
      <c r="A272" t="str">
        <f t="shared" si="8"/>
        <v>63Sokol_</v>
      </c>
      <c r="B272" s="194" t="s">
        <v>1250</v>
      </c>
      <c r="C272" s="194">
        <v>63</v>
      </c>
      <c r="D272" s="194">
        <v>7</v>
      </c>
      <c r="E272" s="194" t="s">
        <v>1292</v>
      </c>
      <c r="F272" t="str">
        <f t="shared" si="9"/>
        <v>ДА</v>
      </c>
    </row>
    <row r="273" spans="1:6">
      <c r="A273" t="str">
        <f t="shared" si="8"/>
        <v>64Sokol_</v>
      </c>
      <c r="B273" s="194" t="s">
        <v>1250</v>
      </c>
      <c r="C273" s="194">
        <v>64</v>
      </c>
      <c r="D273" s="194">
        <v>6</v>
      </c>
      <c r="E273" s="194" t="s">
        <v>1293</v>
      </c>
      <c r="F273" t="str">
        <f t="shared" si="9"/>
        <v>ДА</v>
      </c>
    </row>
    <row r="274" spans="1:6">
      <c r="A274" t="str">
        <f t="shared" si="8"/>
        <v>65Sokol_</v>
      </c>
      <c r="B274" s="194" t="s">
        <v>1250</v>
      </c>
      <c r="C274" s="194">
        <v>65</v>
      </c>
      <c r="D274" s="194">
        <v>7</v>
      </c>
      <c r="E274" s="194" t="s">
        <v>1294</v>
      </c>
      <c r="F274" t="str">
        <f t="shared" si="9"/>
        <v>ДА</v>
      </c>
    </row>
    <row r="275" spans="1:6">
      <c r="A275" t="str">
        <f t="shared" si="8"/>
        <v>66Sokol_</v>
      </c>
      <c r="B275" s="194" t="s">
        <v>1250</v>
      </c>
      <c r="C275" s="194">
        <v>66</v>
      </c>
      <c r="D275" s="194">
        <v>7</v>
      </c>
      <c r="E275" s="194" t="s">
        <v>1295</v>
      </c>
      <c r="F275" t="str">
        <f t="shared" si="9"/>
        <v>ДА</v>
      </c>
    </row>
    <row r="276" spans="1:6">
      <c r="A276" t="str">
        <f t="shared" si="8"/>
        <v>68Sokol_</v>
      </c>
      <c r="B276" s="194" t="s">
        <v>1250</v>
      </c>
      <c r="C276" s="194">
        <v>68</v>
      </c>
      <c r="D276" s="194">
        <v>5</v>
      </c>
      <c r="E276" s="194" t="s">
        <v>1296</v>
      </c>
      <c r="F276" t="str">
        <f t="shared" si="9"/>
        <v>ДА</v>
      </c>
    </row>
    <row r="277" spans="1:6">
      <c r="A277" t="str">
        <f t="shared" si="8"/>
        <v>69Sokol_</v>
      </c>
      <c r="B277" s="194" t="s">
        <v>1250</v>
      </c>
      <c r="C277" s="194">
        <v>69</v>
      </c>
      <c r="D277" s="194">
        <v>8</v>
      </c>
      <c r="E277" s="194" t="s">
        <v>1297</v>
      </c>
      <c r="F277" t="str">
        <f t="shared" si="9"/>
        <v>ДА</v>
      </c>
    </row>
    <row r="278" spans="1:6">
      <c r="A278" t="str">
        <f t="shared" si="8"/>
        <v>71Sokol_</v>
      </c>
      <c r="B278" s="194" t="s">
        <v>1250</v>
      </c>
      <c r="C278" s="194">
        <v>71</v>
      </c>
      <c r="D278" s="194">
        <v>9</v>
      </c>
      <c r="E278" s="194" t="s">
        <v>1298</v>
      </c>
      <c r="F278" t="str">
        <f t="shared" si="9"/>
        <v>ДА</v>
      </c>
    </row>
    <row r="279" spans="1:6">
      <c r="A279" t="str">
        <f t="shared" si="8"/>
        <v>77Sokol_</v>
      </c>
      <c r="B279" s="194" t="s">
        <v>1250</v>
      </c>
      <c r="C279" s="194">
        <v>77</v>
      </c>
      <c r="D279" s="194">
        <v>2</v>
      </c>
      <c r="E279" s="194" t="s">
        <v>1299</v>
      </c>
      <c r="F279" t="str">
        <f t="shared" si="9"/>
        <v>ДА</v>
      </c>
    </row>
    <row r="280" spans="1:6" ht="30">
      <c r="A280" t="str">
        <f t="shared" si="8"/>
        <v>36Azazello</v>
      </c>
      <c r="B280" s="194" t="s">
        <v>434</v>
      </c>
      <c r="C280" s="194">
        <v>36</v>
      </c>
      <c r="D280" s="194">
        <v>12</v>
      </c>
      <c r="E280" s="194" t="s">
        <v>1102</v>
      </c>
      <c r="F280" t="str">
        <f t="shared" si="9"/>
        <v>ДА</v>
      </c>
    </row>
    <row r="281" spans="1:6">
      <c r="A281" t="str">
        <f t="shared" si="8"/>
        <v>38Azazello</v>
      </c>
      <c r="B281" s="194" t="s">
        <v>434</v>
      </c>
      <c r="C281" s="194">
        <v>38</v>
      </c>
      <c r="D281" s="194">
        <v>12</v>
      </c>
      <c r="E281" s="194" t="s">
        <v>1103</v>
      </c>
      <c r="F281" t="str">
        <f t="shared" si="9"/>
        <v>ДА</v>
      </c>
    </row>
    <row r="282" spans="1:6">
      <c r="A282" t="str">
        <f t="shared" si="8"/>
        <v>43Azazello</v>
      </c>
      <c r="B282" s="194" t="s">
        <v>434</v>
      </c>
      <c r="C282" s="194">
        <v>43</v>
      </c>
      <c r="D282" s="194">
        <v>12</v>
      </c>
      <c r="E282" s="194" t="s">
        <v>1104</v>
      </c>
      <c r="F282" t="str">
        <f t="shared" si="9"/>
        <v>ДА</v>
      </c>
    </row>
    <row r="283" spans="1:6">
      <c r="A283" t="str">
        <f t="shared" si="8"/>
        <v>5fateforever@mail.ru</v>
      </c>
      <c r="B283" s="194" t="s">
        <v>416</v>
      </c>
      <c r="C283" s="194">
        <v>5</v>
      </c>
      <c r="D283" s="194">
        <v>8</v>
      </c>
      <c r="E283" s="194"/>
      <c r="F283" t="str">
        <f t="shared" si="9"/>
        <v>НЕТ</v>
      </c>
    </row>
    <row r="284" spans="1:6">
      <c r="A284" t="str">
        <f t="shared" si="8"/>
        <v>9fateforever@mail.ru</v>
      </c>
      <c r="B284" s="194" t="s">
        <v>416</v>
      </c>
      <c r="C284" s="194">
        <v>9</v>
      </c>
      <c r="D284" s="194">
        <v>8</v>
      </c>
      <c r="E284" s="194"/>
      <c r="F284" t="str">
        <f t="shared" si="9"/>
        <v>НЕТ</v>
      </c>
    </row>
    <row r="285" spans="1:6">
      <c r="A285" t="str">
        <f t="shared" si="8"/>
        <v>12fateforever@mail.ru</v>
      </c>
      <c r="B285" s="194" t="s">
        <v>416</v>
      </c>
      <c r="C285" s="194">
        <v>12</v>
      </c>
      <c r="D285" s="194">
        <v>9</v>
      </c>
      <c r="E285" s="194"/>
      <c r="F285" t="str">
        <f t="shared" si="9"/>
        <v>НЕТ</v>
      </c>
    </row>
    <row r="286" spans="1:6">
      <c r="A286" t="str">
        <f t="shared" si="8"/>
        <v>23fateforever@mail.ru</v>
      </c>
      <c r="B286" s="194" t="s">
        <v>416</v>
      </c>
      <c r="C286" s="194">
        <v>23</v>
      </c>
      <c r="D286" s="194">
        <v>9</v>
      </c>
      <c r="E286" s="194"/>
      <c r="F286" t="str">
        <f t="shared" si="9"/>
        <v>НЕТ</v>
      </c>
    </row>
    <row r="287" spans="1:6">
      <c r="A287" t="str">
        <f t="shared" si="8"/>
        <v>24fateforever@mail.ru</v>
      </c>
      <c r="B287" s="194" t="s">
        <v>416</v>
      </c>
      <c r="C287" s="194">
        <v>24</v>
      </c>
      <c r="D287" s="194">
        <v>9</v>
      </c>
      <c r="E287" s="194"/>
      <c r="F287" t="str">
        <f t="shared" si="9"/>
        <v>НЕТ</v>
      </c>
    </row>
    <row r="288" spans="1:6">
      <c r="A288" t="str">
        <f t="shared" si="8"/>
        <v>36fateforever@mail.ru</v>
      </c>
      <c r="B288" s="194" t="s">
        <v>416</v>
      </c>
      <c r="C288" s="194">
        <v>36</v>
      </c>
      <c r="D288" s="194">
        <v>12</v>
      </c>
      <c r="E288" s="194" t="s">
        <v>1106</v>
      </c>
      <c r="F288" t="str">
        <f t="shared" si="9"/>
        <v>ДА</v>
      </c>
    </row>
    <row r="289" spans="1:6">
      <c r="A289" t="str">
        <f t="shared" si="8"/>
        <v>38fateforever@mail.ru</v>
      </c>
      <c r="B289" s="194" t="s">
        <v>416</v>
      </c>
      <c r="C289" s="194">
        <v>38</v>
      </c>
      <c r="D289" s="194">
        <v>12</v>
      </c>
      <c r="E289" s="194" t="s">
        <v>655</v>
      </c>
      <c r="F289" t="str">
        <f t="shared" si="9"/>
        <v>ДА</v>
      </c>
    </row>
    <row r="290" spans="1:6">
      <c r="A290" t="str">
        <f t="shared" si="8"/>
        <v>43fateforever@mail.ru</v>
      </c>
      <c r="B290" s="194" t="s">
        <v>416</v>
      </c>
      <c r="C290" s="194">
        <v>43</v>
      </c>
      <c r="D290" s="194">
        <v>12</v>
      </c>
      <c r="E290" s="194" t="s">
        <v>1107</v>
      </c>
      <c r="F290" t="str">
        <f t="shared" si="9"/>
        <v>ДА</v>
      </c>
    </row>
    <row r="291" spans="1:6">
      <c r="A291" t="str">
        <f t="shared" si="8"/>
        <v>44fateforever@mail.ru</v>
      </c>
      <c r="B291" s="194" t="s">
        <v>416</v>
      </c>
      <c r="C291" s="194">
        <v>44</v>
      </c>
      <c r="D291" s="194">
        <v>9</v>
      </c>
      <c r="E291" s="194"/>
      <c r="F291" t="str">
        <f t="shared" si="9"/>
        <v>НЕТ</v>
      </c>
    </row>
    <row r="292" spans="1:6">
      <c r="A292" t="str">
        <f t="shared" si="8"/>
        <v>1Katikofff</v>
      </c>
      <c r="B292" s="194" t="s">
        <v>413</v>
      </c>
      <c r="C292" s="194">
        <v>1</v>
      </c>
      <c r="D292" s="194">
        <v>4</v>
      </c>
      <c r="E292" s="194"/>
      <c r="F292" t="str">
        <f t="shared" si="9"/>
        <v>НЕТ</v>
      </c>
    </row>
    <row r="293" spans="1:6">
      <c r="A293" t="str">
        <f t="shared" si="8"/>
        <v>5Katikofff</v>
      </c>
      <c r="B293" s="194" t="s">
        <v>413</v>
      </c>
      <c r="C293" s="194">
        <v>5</v>
      </c>
      <c r="D293" s="194">
        <v>4</v>
      </c>
      <c r="E293" s="194"/>
      <c r="F293" t="str">
        <f t="shared" si="9"/>
        <v>НЕТ</v>
      </c>
    </row>
    <row r="294" spans="1:6">
      <c r="A294" t="str">
        <f t="shared" si="8"/>
        <v>9Katikofff</v>
      </c>
      <c r="B294" s="194" t="s">
        <v>413</v>
      </c>
      <c r="C294" s="194">
        <v>9</v>
      </c>
      <c r="D294" s="194">
        <v>5</v>
      </c>
      <c r="E294" s="194"/>
      <c r="F294" t="str">
        <f t="shared" si="9"/>
        <v>НЕТ</v>
      </c>
    </row>
    <row r="295" spans="1:6">
      <c r="A295" t="str">
        <f t="shared" si="8"/>
        <v>13Katikofff</v>
      </c>
      <c r="B295" s="194" t="s">
        <v>413</v>
      </c>
      <c r="C295" s="194">
        <v>13</v>
      </c>
      <c r="D295" s="194">
        <v>4</v>
      </c>
      <c r="E295" s="194"/>
      <c r="F295" t="str">
        <f t="shared" si="9"/>
        <v>НЕТ</v>
      </c>
    </row>
    <row r="296" spans="1:6">
      <c r="A296" t="str">
        <f t="shared" si="8"/>
        <v>17Katikofff</v>
      </c>
      <c r="B296" s="194" t="s">
        <v>413</v>
      </c>
      <c r="C296" s="194">
        <v>17</v>
      </c>
      <c r="D296" s="194">
        <v>5</v>
      </c>
      <c r="E296" s="194"/>
      <c r="F296" t="str">
        <f t="shared" si="9"/>
        <v>НЕТ</v>
      </c>
    </row>
    <row r="297" spans="1:6">
      <c r="A297" t="str">
        <f t="shared" si="8"/>
        <v>24Katikofff</v>
      </c>
      <c r="B297" s="194" t="s">
        <v>413</v>
      </c>
      <c r="C297" s="194">
        <v>24</v>
      </c>
      <c r="D297" s="194">
        <v>5</v>
      </c>
      <c r="E297" s="194"/>
      <c r="F297" t="str">
        <f t="shared" si="9"/>
        <v>НЕТ</v>
      </c>
    </row>
    <row r="298" spans="1:6">
      <c r="A298" t="str">
        <f t="shared" si="8"/>
        <v>26Katikofff</v>
      </c>
      <c r="B298" s="194" t="s">
        <v>413</v>
      </c>
      <c r="C298" s="194">
        <v>26</v>
      </c>
      <c r="D298" s="194">
        <v>5</v>
      </c>
      <c r="E298" s="194"/>
      <c r="F298" t="str">
        <f t="shared" si="9"/>
        <v>НЕТ</v>
      </c>
    </row>
    <row r="299" spans="1:6">
      <c r="A299" t="str">
        <f t="shared" si="8"/>
        <v>34Katikofff</v>
      </c>
      <c r="B299" s="194" t="s">
        <v>413</v>
      </c>
      <c r="C299" s="194">
        <v>34</v>
      </c>
      <c r="D299" s="194">
        <v>5</v>
      </c>
      <c r="E299" s="194"/>
      <c r="F299" t="str">
        <f t="shared" si="9"/>
        <v>НЕТ</v>
      </c>
    </row>
    <row r="300" spans="1:6" ht="30">
      <c r="A300" t="str">
        <f t="shared" si="8"/>
        <v>36Katikofff</v>
      </c>
      <c r="B300" s="194" t="s">
        <v>413</v>
      </c>
      <c r="C300" s="194">
        <v>36</v>
      </c>
      <c r="D300" s="194">
        <v>12</v>
      </c>
      <c r="E300" s="194" t="s">
        <v>1122</v>
      </c>
      <c r="F300" t="str">
        <f t="shared" si="9"/>
        <v>ДА</v>
      </c>
    </row>
    <row r="301" spans="1:6">
      <c r="A301" t="str">
        <f t="shared" si="8"/>
        <v>50Katikofff</v>
      </c>
      <c r="B301" s="194" t="s">
        <v>413</v>
      </c>
      <c r="C301" s="194">
        <v>50</v>
      </c>
      <c r="D301" s="194">
        <v>5</v>
      </c>
      <c r="E301" s="194"/>
      <c r="F301" t="str">
        <f t="shared" si="9"/>
        <v>НЕТ</v>
      </c>
    </row>
    <row r="302" spans="1:6">
      <c r="A302" t="str">
        <f t="shared" si="8"/>
        <v>53Katikofff</v>
      </c>
      <c r="B302" s="194" t="s">
        <v>413</v>
      </c>
      <c r="C302" s="194">
        <v>53</v>
      </c>
      <c r="D302" s="194">
        <v>4</v>
      </c>
      <c r="E302" s="194"/>
      <c r="F302" t="str">
        <f t="shared" si="9"/>
        <v>НЕТ</v>
      </c>
    </row>
    <row r="303" spans="1:6">
      <c r="A303" t="str">
        <f t="shared" si="8"/>
        <v>54Katikofff</v>
      </c>
      <c r="B303" s="194" t="s">
        <v>413</v>
      </c>
      <c r="C303" s="194">
        <v>54</v>
      </c>
      <c r="D303" s="194">
        <v>4</v>
      </c>
      <c r="E303" s="194"/>
      <c r="F303" t="str">
        <f t="shared" si="9"/>
        <v>НЕТ</v>
      </c>
    </row>
    <row r="304" spans="1:6">
      <c r="A304" t="str">
        <f t="shared" si="8"/>
        <v>63Katikofff</v>
      </c>
      <c r="B304" s="194" t="s">
        <v>413</v>
      </c>
      <c r="C304" s="194">
        <v>63</v>
      </c>
      <c r="D304" s="194">
        <v>4</v>
      </c>
      <c r="E304" s="194"/>
      <c r="F304" t="str">
        <f t="shared" si="9"/>
        <v>НЕТ</v>
      </c>
    </row>
    <row r="305" spans="1:6">
      <c r="A305" t="str">
        <f t="shared" si="8"/>
        <v>65Katikofff</v>
      </c>
      <c r="B305" s="194" t="s">
        <v>413</v>
      </c>
      <c r="C305" s="194">
        <v>65</v>
      </c>
      <c r="D305" s="194">
        <v>5</v>
      </c>
      <c r="E305" s="194"/>
      <c r="F305" t="str">
        <f t="shared" si="9"/>
        <v>НЕТ</v>
      </c>
    </row>
    <row r="306" spans="1:6">
      <c r="A306" t="str">
        <f t="shared" si="8"/>
        <v>77Katikofff</v>
      </c>
      <c r="B306" s="194" t="s">
        <v>413</v>
      </c>
      <c r="C306" s="194">
        <v>77</v>
      </c>
      <c r="D306" s="194">
        <v>5</v>
      </c>
      <c r="E306" s="194"/>
      <c r="F306" t="str">
        <f t="shared" si="9"/>
        <v>НЕТ</v>
      </c>
    </row>
    <row r="307" spans="1:6">
      <c r="A307" t="str">
        <f t="shared" si="8"/>
        <v>36tikvn</v>
      </c>
      <c r="B307" s="194" t="s">
        <v>1138</v>
      </c>
      <c r="C307" s="194">
        <v>36</v>
      </c>
      <c r="D307" s="194">
        <v>12</v>
      </c>
      <c r="E307" s="194"/>
      <c r="F307" t="str">
        <f t="shared" si="9"/>
        <v>НЕТ</v>
      </c>
    </row>
    <row r="308" spans="1:6">
      <c r="A308" t="str">
        <f t="shared" si="8"/>
        <v>38tikvn</v>
      </c>
      <c r="B308" s="194" t="s">
        <v>1138</v>
      </c>
      <c r="C308" s="194">
        <v>38</v>
      </c>
      <c r="D308" s="194">
        <v>12</v>
      </c>
      <c r="E308" s="194"/>
      <c r="F308" t="str">
        <f t="shared" si="9"/>
        <v>НЕТ</v>
      </c>
    </row>
    <row r="309" spans="1:6">
      <c r="A309" t="str">
        <f t="shared" si="8"/>
        <v>43tikvn</v>
      </c>
      <c r="B309" s="194" t="s">
        <v>1138</v>
      </c>
      <c r="C309" s="194">
        <v>43</v>
      </c>
      <c r="D309" s="194">
        <v>12</v>
      </c>
      <c r="F309" t="str">
        <f t="shared" si="9"/>
        <v>НЕТ</v>
      </c>
    </row>
    <row r="310" spans="1:6">
      <c r="A310" t="str">
        <f t="shared" si="8"/>
        <v/>
      </c>
      <c r="F310" t="str">
        <f t="shared" si="9"/>
        <v>НЕТ</v>
      </c>
    </row>
    <row r="311" spans="1:6">
      <c r="A311" t="str">
        <f t="shared" si="8"/>
        <v/>
      </c>
      <c r="F311" t="str">
        <f t="shared" si="9"/>
        <v>НЕТ</v>
      </c>
    </row>
    <row r="312" spans="1:6">
      <c r="A312" t="str">
        <f t="shared" si="8"/>
        <v/>
      </c>
      <c r="F312" t="str">
        <f t="shared" si="9"/>
        <v>НЕТ</v>
      </c>
    </row>
    <row r="313" spans="1:6">
      <c r="A313" t="str">
        <f t="shared" si="8"/>
        <v/>
      </c>
      <c r="F313" t="str">
        <f t="shared" si="9"/>
        <v>НЕТ</v>
      </c>
    </row>
    <row r="314" spans="1:6">
      <c r="A314" t="str">
        <f t="shared" si="8"/>
        <v/>
      </c>
      <c r="F314" t="str">
        <f t="shared" si="9"/>
        <v>НЕТ</v>
      </c>
    </row>
    <row r="315" spans="1:6">
      <c r="A315" t="str">
        <f t="shared" si="8"/>
        <v/>
      </c>
      <c r="F315" t="str">
        <f t="shared" si="9"/>
        <v>НЕТ</v>
      </c>
    </row>
    <row r="316" spans="1:6">
      <c r="A316" t="str">
        <f t="shared" si="8"/>
        <v/>
      </c>
      <c r="F316" t="str">
        <f t="shared" si="9"/>
        <v>НЕТ</v>
      </c>
    </row>
    <row r="317" spans="1:6">
      <c r="A317" t="str">
        <f t="shared" si="8"/>
        <v/>
      </c>
      <c r="F317" t="str">
        <f t="shared" si="9"/>
        <v>НЕТ</v>
      </c>
    </row>
    <row r="318" spans="1:6">
      <c r="A318" t="str">
        <f t="shared" si="8"/>
        <v/>
      </c>
      <c r="F318" t="str">
        <f t="shared" si="9"/>
        <v>НЕТ</v>
      </c>
    </row>
    <row r="319" spans="1:6">
      <c r="A319" t="str">
        <f t="shared" si="8"/>
        <v/>
      </c>
      <c r="F319" t="str">
        <f t="shared" si="9"/>
        <v>НЕТ</v>
      </c>
    </row>
    <row r="320" spans="1:6">
      <c r="A320" t="str">
        <f t="shared" si="8"/>
        <v/>
      </c>
      <c r="F320" t="str">
        <f t="shared" si="9"/>
        <v>НЕТ</v>
      </c>
    </row>
    <row r="321" spans="1:6">
      <c r="A321" t="str">
        <f t="shared" si="8"/>
        <v/>
      </c>
      <c r="F321" t="str">
        <f t="shared" si="9"/>
        <v>НЕТ</v>
      </c>
    </row>
    <row r="322" spans="1:6">
      <c r="A322" t="str">
        <f t="shared" ref="A322:A385" si="10">CONCATENATE(C322,B322)</f>
        <v/>
      </c>
      <c r="F322" t="str">
        <f t="shared" ref="F322:F385" si="11">IF(ISBLANK(E322),"НЕТ","ДА")</f>
        <v>НЕТ</v>
      </c>
    </row>
    <row r="323" spans="1:6">
      <c r="A323" t="str">
        <f t="shared" si="10"/>
        <v/>
      </c>
      <c r="F323" t="str">
        <f t="shared" si="11"/>
        <v>НЕТ</v>
      </c>
    </row>
    <row r="324" spans="1:6">
      <c r="A324" t="str">
        <f t="shared" si="10"/>
        <v/>
      </c>
      <c r="F324" t="str">
        <f t="shared" si="11"/>
        <v>НЕТ</v>
      </c>
    </row>
    <row r="325" spans="1:6">
      <c r="A325" t="str">
        <f t="shared" si="10"/>
        <v/>
      </c>
      <c r="F325" t="str">
        <f t="shared" si="11"/>
        <v>НЕТ</v>
      </c>
    </row>
    <row r="326" spans="1:6">
      <c r="A326" t="str">
        <f t="shared" si="10"/>
        <v/>
      </c>
      <c r="F326" t="str">
        <f t="shared" si="11"/>
        <v>НЕТ</v>
      </c>
    </row>
    <row r="327" spans="1:6">
      <c r="A327" t="str">
        <f t="shared" si="10"/>
        <v/>
      </c>
      <c r="F327" t="str">
        <f t="shared" si="11"/>
        <v>НЕТ</v>
      </c>
    </row>
    <row r="328" spans="1:6">
      <c r="A328" t="str">
        <f t="shared" si="10"/>
        <v/>
      </c>
      <c r="F328" t="str">
        <f t="shared" si="11"/>
        <v>НЕТ</v>
      </c>
    </row>
    <row r="329" spans="1:6">
      <c r="A329" t="str">
        <f t="shared" si="10"/>
        <v/>
      </c>
      <c r="F329" t="str">
        <f t="shared" si="11"/>
        <v>НЕТ</v>
      </c>
    </row>
    <row r="330" spans="1:6">
      <c r="A330" t="str">
        <f t="shared" si="10"/>
        <v/>
      </c>
      <c r="F330" t="str">
        <f t="shared" si="11"/>
        <v>НЕТ</v>
      </c>
    </row>
    <row r="331" spans="1:6">
      <c r="A331" t="str">
        <f t="shared" si="10"/>
        <v/>
      </c>
      <c r="F331" t="str">
        <f t="shared" si="11"/>
        <v>НЕТ</v>
      </c>
    </row>
    <row r="332" spans="1:6">
      <c r="A332" t="str">
        <f t="shared" si="10"/>
        <v/>
      </c>
      <c r="F332" t="str">
        <f t="shared" si="11"/>
        <v>НЕТ</v>
      </c>
    </row>
    <row r="333" spans="1:6">
      <c r="A333" t="str">
        <f t="shared" si="10"/>
        <v/>
      </c>
      <c r="F333" t="str">
        <f t="shared" si="11"/>
        <v>НЕТ</v>
      </c>
    </row>
    <row r="334" spans="1:6">
      <c r="A334" t="str">
        <f t="shared" si="10"/>
        <v/>
      </c>
      <c r="F334" t="str">
        <f t="shared" si="11"/>
        <v>НЕТ</v>
      </c>
    </row>
    <row r="335" spans="1:6">
      <c r="A335" t="str">
        <f t="shared" si="10"/>
        <v/>
      </c>
      <c r="F335" t="str">
        <f t="shared" si="11"/>
        <v>НЕТ</v>
      </c>
    </row>
    <row r="336" spans="1:6">
      <c r="A336" t="str">
        <f t="shared" si="10"/>
        <v/>
      </c>
      <c r="F336" t="str">
        <f t="shared" si="11"/>
        <v>НЕТ</v>
      </c>
    </row>
    <row r="337" spans="1:6">
      <c r="A337" t="str">
        <f t="shared" si="10"/>
        <v/>
      </c>
      <c r="F337" t="str">
        <f t="shared" si="11"/>
        <v>НЕТ</v>
      </c>
    </row>
    <row r="338" spans="1:6">
      <c r="A338" t="str">
        <f t="shared" si="10"/>
        <v/>
      </c>
      <c r="F338" t="str">
        <f t="shared" si="11"/>
        <v>НЕТ</v>
      </c>
    </row>
    <row r="339" spans="1:6">
      <c r="A339" t="str">
        <f t="shared" si="10"/>
        <v/>
      </c>
      <c r="F339" t="str">
        <f t="shared" si="11"/>
        <v>НЕТ</v>
      </c>
    </row>
    <row r="340" spans="1:6">
      <c r="A340" t="str">
        <f t="shared" si="10"/>
        <v/>
      </c>
      <c r="F340" t="str">
        <f t="shared" si="11"/>
        <v>НЕТ</v>
      </c>
    </row>
    <row r="341" spans="1:6">
      <c r="A341" t="str">
        <f t="shared" si="10"/>
        <v/>
      </c>
      <c r="F341" t="str">
        <f t="shared" si="11"/>
        <v>НЕТ</v>
      </c>
    </row>
    <row r="342" spans="1:6">
      <c r="A342" t="str">
        <f t="shared" si="10"/>
        <v/>
      </c>
      <c r="F342" t="str">
        <f t="shared" si="11"/>
        <v>НЕТ</v>
      </c>
    </row>
    <row r="343" spans="1:6">
      <c r="A343" t="str">
        <f t="shared" si="10"/>
        <v/>
      </c>
      <c r="F343" t="str">
        <f t="shared" si="11"/>
        <v>НЕТ</v>
      </c>
    </row>
    <row r="344" spans="1:6">
      <c r="A344" t="str">
        <f t="shared" si="10"/>
        <v/>
      </c>
      <c r="F344" t="str">
        <f t="shared" si="11"/>
        <v>НЕТ</v>
      </c>
    </row>
    <row r="345" spans="1:6">
      <c r="A345" t="str">
        <f t="shared" si="10"/>
        <v/>
      </c>
      <c r="F345" t="str">
        <f t="shared" si="11"/>
        <v>НЕТ</v>
      </c>
    </row>
    <row r="346" spans="1:6">
      <c r="A346" t="str">
        <f t="shared" si="10"/>
        <v/>
      </c>
      <c r="F346" t="str">
        <f t="shared" si="11"/>
        <v>НЕТ</v>
      </c>
    </row>
    <row r="347" spans="1:6">
      <c r="A347" t="str">
        <f t="shared" si="10"/>
        <v/>
      </c>
      <c r="F347" t="str">
        <f t="shared" si="11"/>
        <v>НЕТ</v>
      </c>
    </row>
    <row r="348" spans="1:6">
      <c r="A348" t="str">
        <f t="shared" si="10"/>
        <v/>
      </c>
      <c r="F348" t="str">
        <f t="shared" si="11"/>
        <v>НЕТ</v>
      </c>
    </row>
    <row r="349" spans="1:6">
      <c r="A349" t="str">
        <f t="shared" si="10"/>
        <v/>
      </c>
      <c r="F349" t="str">
        <f t="shared" si="11"/>
        <v>НЕТ</v>
      </c>
    </row>
    <row r="350" spans="1:6">
      <c r="A350" t="str">
        <f t="shared" si="10"/>
        <v/>
      </c>
      <c r="F350" t="str">
        <f t="shared" si="11"/>
        <v>НЕТ</v>
      </c>
    </row>
    <row r="351" spans="1:6">
      <c r="A351" t="str">
        <f t="shared" si="10"/>
        <v/>
      </c>
      <c r="F351" t="str">
        <f t="shared" si="11"/>
        <v>НЕТ</v>
      </c>
    </row>
    <row r="352" spans="1:6">
      <c r="A352" t="str">
        <f t="shared" si="10"/>
        <v/>
      </c>
      <c r="F352" t="str">
        <f t="shared" si="11"/>
        <v>НЕТ</v>
      </c>
    </row>
    <row r="353" spans="1:6">
      <c r="A353" t="str">
        <f t="shared" si="10"/>
        <v/>
      </c>
      <c r="F353" t="str">
        <f t="shared" si="11"/>
        <v>НЕТ</v>
      </c>
    </row>
    <row r="354" spans="1:6">
      <c r="A354" t="str">
        <f t="shared" si="10"/>
        <v/>
      </c>
      <c r="F354" t="str">
        <f t="shared" si="11"/>
        <v>НЕТ</v>
      </c>
    </row>
    <row r="355" spans="1:6">
      <c r="A355" t="str">
        <f t="shared" si="10"/>
        <v/>
      </c>
      <c r="F355" t="str">
        <f t="shared" si="11"/>
        <v>НЕТ</v>
      </c>
    </row>
    <row r="356" spans="1:6">
      <c r="A356" t="str">
        <f t="shared" si="10"/>
        <v/>
      </c>
      <c r="F356" t="str">
        <f t="shared" si="11"/>
        <v>НЕТ</v>
      </c>
    </row>
    <row r="357" spans="1:6">
      <c r="A357" t="str">
        <f t="shared" si="10"/>
        <v/>
      </c>
      <c r="F357" t="str">
        <f t="shared" si="11"/>
        <v>НЕТ</v>
      </c>
    </row>
    <row r="358" spans="1:6">
      <c r="A358" t="str">
        <f t="shared" si="10"/>
        <v/>
      </c>
      <c r="F358" t="str">
        <f t="shared" si="11"/>
        <v>НЕТ</v>
      </c>
    </row>
    <row r="359" spans="1:6">
      <c r="A359" t="str">
        <f t="shared" si="10"/>
        <v/>
      </c>
      <c r="F359" t="str">
        <f t="shared" si="11"/>
        <v>НЕТ</v>
      </c>
    </row>
    <row r="360" spans="1:6">
      <c r="A360" t="str">
        <f t="shared" si="10"/>
        <v/>
      </c>
      <c r="F360" t="str">
        <f t="shared" si="11"/>
        <v>НЕТ</v>
      </c>
    </row>
    <row r="361" spans="1:6">
      <c r="A361" t="str">
        <f t="shared" si="10"/>
        <v/>
      </c>
      <c r="F361" t="str">
        <f t="shared" si="11"/>
        <v>НЕТ</v>
      </c>
    </row>
    <row r="362" spans="1:6">
      <c r="A362" t="str">
        <f t="shared" si="10"/>
        <v/>
      </c>
      <c r="F362" t="str">
        <f t="shared" si="11"/>
        <v>НЕТ</v>
      </c>
    </row>
    <row r="363" spans="1:6">
      <c r="A363" t="str">
        <f t="shared" si="10"/>
        <v/>
      </c>
      <c r="F363" t="str">
        <f t="shared" si="11"/>
        <v>НЕТ</v>
      </c>
    </row>
    <row r="364" spans="1:6">
      <c r="A364" t="str">
        <f t="shared" si="10"/>
        <v/>
      </c>
      <c r="F364" t="str">
        <f t="shared" si="11"/>
        <v>НЕТ</v>
      </c>
    </row>
    <row r="365" spans="1:6">
      <c r="A365" t="str">
        <f t="shared" si="10"/>
        <v/>
      </c>
      <c r="F365" t="str">
        <f t="shared" si="11"/>
        <v>НЕТ</v>
      </c>
    </row>
    <row r="366" spans="1:6">
      <c r="A366" t="str">
        <f t="shared" si="10"/>
        <v/>
      </c>
      <c r="F366" t="str">
        <f t="shared" si="11"/>
        <v>НЕТ</v>
      </c>
    </row>
    <row r="367" spans="1:6">
      <c r="A367" t="str">
        <f t="shared" si="10"/>
        <v/>
      </c>
      <c r="F367" t="str">
        <f t="shared" si="11"/>
        <v>НЕТ</v>
      </c>
    </row>
    <row r="368" spans="1:6">
      <c r="A368" t="str">
        <f t="shared" si="10"/>
        <v/>
      </c>
      <c r="F368" t="str">
        <f t="shared" si="11"/>
        <v>НЕТ</v>
      </c>
    </row>
    <row r="369" spans="1:6">
      <c r="A369" t="str">
        <f t="shared" si="10"/>
        <v/>
      </c>
      <c r="F369" t="str">
        <f t="shared" si="11"/>
        <v>НЕТ</v>
      </c>
    </row>
    <row r="370" spans="1:6">
      <c r="A370" t="str">
        <f t="shared" si="10"/>
        <v/>
      </c>
      <c r="F370" t="str">
        <f t="shared" si="11"/>
        <v>НЕТ</v>
      </c>
    </row>
    <row r="371" spans="1:6">
      <c r="A371" t="str">
        <f t="shared" si="10"/>
        <v/>
      </c>
      <c r="E371" s="25"/>
      <c r="F371" t="str">
        <f t="shared" si="11"/>
        <v>НЕТ</v>
      </c>
    </row>
    <row r="372" spans="1:6">
      <c r="A372" t="str">
        <f t="shared" si="10"/>
        <v/>
      </c>
      <c r="F372" t="str">
        <f t="shared" si="11"/>
        <v>НЕТ</v>
      </c>
    </row>
    <row r="373" spans="1:6">
      <c r="A373" t="str">
        <f t="shared" si="10"/>
        <v/>
      </c>
      <c r="F373" t="str">
        <f t="shared" si="11"/>
        <v>НЕТ</v>
      </c>
    </row>
    <row r="374" spans="1:6">
      <c r="A374" t="str">
        <f t="shared" si="10"/>
        <v/>
      </c>
      <c r="F374" t="str">
        <f t="shared" si="11"/>
        <v>НЕТ</v>
      </c>
    </row>
    <row r="375" spans="1:6">
      <c r="A375" t="str">
        <f t="shared" si="10"/>
        <v/>
      </c>
      <c r="F375" t="str">
        <f t="shared" si="11"/>
        <v>НЕТ</v>
      </c>
    </row>
    <row r="376" spans="1:6">
      <c r="A376" t="str">
        <f t="shared" si="10"/>
        <v/>
      </c>
      <c r="F376" t="str">
        <f t="shared" si="11"/>
        <v>НЕТ</v>
      </c>
    </row>
    <row r="377" spans="1:6">
      <c r="A377" t="str">
        <f t="shared" si="10"/>
        <v/>
      </c>
      <c r="F377" t="str">
        <f t="shared" si="11"/>
        <v>НЕТ</v>
      </c>
    </row>
    <row r="378" spans="1:6">
      <c r="A378" t="str">
        <f t="shared" si="10"/>
        <v/>
      </c>
      <c r="F378" t="str">
        <f t="shared" si="11"/>
        <v>НЕТ</v>
      </c>
    </row>
    <row r="379" spans="1:6">
      <c r="A379" t="str">
        <f t="shared" si="10"/>
        <v/>
      </c>
      <c r="F379" t="str">
        <f t="shared" si="11"/>
        <v>НЕТ</v>
      </c>
    </row>
    <row r="380" spans="1:6">
      <c r="A380" t="str">
        <f t="shared" si="10"/>
        <v/>
      </c>
      <c r="F380" t="str">
        <f t="shared" si="11"/>
        <v>НЕТ</v>
      </c>
    </row>
    <row r="381" spans="1:6">
      <c r="A381" t="str">
        <f t="shared" si="10"/>
        <v/>
      </c>
      <c r="F381" t="str">
        <f t="shared" si="11"/>
        <v>НЕТ</v>
      </c>
    </row>
    <row r="382" spans="1:6">
      <c r="A382" t="str">
        <f t="shared" si="10"/>
        <v/>
      </c>
      <c r="F382" t="str">
        <f t="shared" si="11"/>
        <v>НЕТ</v>
      </c>
    </row>
    <row r="383" spans="1:6">
      <c r="A383" t="str">
        <f t="shared" si="10"/>
        <v/>
      </c>
      <c r="F383" t="str">
        <f t="shared" si="11"/>
        <v>НЕТ</v>
      </c>
    </row>
    <row r="384" spans="1:6">
      <c r="A384" t="str">
        <f t="shared" si="10"/>
        <v/>
      </c>
      <c r="F384" t="str">
        <f t="shared" si="11"/>
        <v>НЕТ</v>
      </c>
    </row>
    <row r="385" spans="1:6">
      <c r="A385" t="str">
        <f t="shared" si="10"/>
        <v/>
      </c>
      <c r="F385" t="str">
        <f t="shared" si="11"/>
        <v>НЕТ</v>
      </c>
    </row>
    <row r="386" spans="1:6">
      <c r="A386" t="str">
        <f t="shared" ref="A386:A449" si="12">CONCATENATE(C386,B386)</f>
        <v/>
      </c>
      <c r="F386" t="str">
        <f t="shared" ref="F386:F449" si="13">IF(ISBLANK(E386),"НЕТ","ДА")</f>
        <v>НЕТ</v>
      </c>
    </row>
    <row r="387" spans="1:6">
      <c r="A387" t="str">
        <f t="shared" si="12"/>
        <v/>
      </c>
      <c r="F387" t="str">
        <f t="shared" si="13"/>
        <v>НЕТ</v>
      </c>
    </row>
    <row r="388" spans="1:6">
      <c r="A388" t="str">
        <f t="shared" si="12"/>
        <v/>
      </c>
      <c r="F388" t="str">
        <f t="shared" si="13"/>
        <v>НЕТ</v>
      </c>
    </row>
    <row r="389" spans="1:6">
      <c r="A389" t="str">
        <f t="shared" si="12"/>
        <v/>
      </c>
      <c r="F389" t="str">
        <f t="shared" si="13"/>
        <v>НЕТ</v>
      </c>
    </row>
    <row r="390" spans="1:6">
      <c r="A390" t="str">
        <f t="shared" si="12"/>
        <v/>
      </c>
      <c r="F390" t="str">
        <f t="shared" si="13"/>
        <v>НЕТ</v>
      </c>
    </row>
    <row r="391" spans="1:6">
      <c r="A391" t="str">
        <f t="shared" si="12"/>
        <v/>
      </c>
      <c r="F391" t="str">
        <f t="shared" si="13"/>
        <v>НЕТ</v>
      </c>
    </row>
    <row r="392" spans="1:6">
      <c r="A392" t="str">
        <f t="shared" si="12"/>
        <v/>
      </c>
      <c r="F392" t="str">
        <f t="shared" si="13"/>
        <v>НЕТ</v>
      </c>
    </row>
    <row r="393" spans="1:6">
      <c r="A393" t="str">
        <f t="shared" si="12"/>
        <v/>
      </c>
      <c r="F393" t="str">
        <f t="shared" si="13"/>
        <v>НЕТ</v>
      </c>
    </row>
    <row r="394" spans="1:6">
      <c r="A394" t="str">
        <f t="shared" si="12"/>
        <v/>
      </c>
      <c r="E394" s="25"/>
      <c r="F394" t="str">
        <f t="shared" si="13"/>
        <v>НЕТ</v>
      </c>
    </row>
    <row r="395" spans="1:6">
      <c r="A395" t="str">
        <f t="shared" si="12"/>
        <v/>
      </c>
      <c r="F395" t="str">
        <f t="shared" si="13"/>
        <v>НЕТ</v>
      </c>
    </row>
    <row r="396" spans="1:6">
      <c r="A396" t="str">
        <f t="shared" si="12"/>
        <v/>
      </c>
      <c r="F396" t="str">
        <f t="shared" si="13"/>
        <v>НЕТ</v>
      </c>
    </row>
    <row r="397" spans="1:6">
      <c r="A397" t="str">
        <f t="shared" si="12"/>
        <v/>
      </c>
      <c r="F397" t="str">
        <f t="shared" si="13"/>
        <v>НЕТ</v>
      </c>
    </row>
    <row r="398" spans="1:6">
      <c r="A398" t="str">
        <f t="shared" si="12"/>
        <v/>
      </c>
      <c r="F398" t="str">
        <f t="shared" si="13"/>
        <v>НЕТ</v>
      </c>
    </row>
    <row r="399" spans="1:6">
      <c r="A399" t="str">
        <f t="shared" si="12"/>
        <v/>
      </c>
      <c r="F399" t="str">
        <f t="shared" si="13"/>
        <v>НЕТ</v>
      </c>
    </row>
    <row r="400" spans="1:6">
      <c r="A400" t="str">
        <f t="shared" si="12"/>
        <v/>
      </c>
      <c r="F400" t="str">
        <f t="shared" si="13"/>
        <v>НЕТ</v>
      </c>
    </row>
    <row r="401" spans="1:6">
      <c r="A401" t="str">
        <f t="shared" si="12"/>
        <v/>
      </c>
      <c r="F401" t="str">
        <f t="shared" si="13"/>
        <v>НЕТ</v>
      </c>
    </row>
    <row r="402" spans="1:6">
      <c r="A402" t="str">
        <f t="shared" si="12"/>
        <v/>
      </c>
      <c r="F402" t="str">
        <f t="shared" si="13"/>
        <v>НЕТ</v>
      </c>
    </row>
    <row r="403" spans="1:6">
      <c r="A403" t="str">
        <f t="shared" si="12"/>
        <v/>
      </c>
      <c r="F403" t="str">
        <f t="shared" si="13"/>
        <v>НЕТ</v>
      </c>
    </row>
    <row r="404" spans="1:6">
      <c r="A404" t="str">
        <f t="shared" si="12"/>
        <v/>
      </c>
      <c r="F404" t="str">
        <f t="shared" si="13"/>
        <v>НЕТ</v>
      </c>
    </row>
    <row r="405" spans="1:6">
      <c r="A405" t="str">
        <f t="shared" si="12"/>
        <v/>
      </c>
      <c r="F405" t="str">
        <f t="shared" si="13"/>
        <v>НЕТ</v>
      </c>
    </row>
    <row r="406" spans="1:6">
      <c r="A406" t="str">
        <f t="shared" si="12"/>
        <v/>
      </c>
      <c r="F406" t="str">
        <f t="shared" si="13"/>
        <v>НЕТ</v>
      </c>
    </row>
    <row r="407" spans="1:6">
      <c r="A407" t="str">
        <f t="shared" si="12"/>
        <v/>
      </c>
      <c r="F407" t="str">
        <f t="shared" si="13"/>
        <v>НЕТ</v>
      </c>
    </row>
    <row r="408" spans="1:6">
      <c r="A408" t="str">
        <f t="shared" si="12"/>
        <v/>
      </c>
      <c r="F408" t="str">
        <f t="shared" si="13"/>
        <v>НЕТ</v>
      </c>
    </row>
    <row r="409" spans="1:6">
      <c r="A409" t="str">
        <f t="shared" si="12"/>
        <v/>
      </c>
      <c r="F409" t="str">
        <f t="shared" si="13"/>
        <v>НЕТ</v>
      </c>
    </row>
    <row r="410" spans="1:6">
      <c r="A410" t="str">
        <f t="shared" si="12"/>
        <v/>
      </c>
      <c r="F410" t="str">
        <f t="shared" si="13"/>
        <v>НЕТ</v>
      </c>
    </row>
    <row r="411" spans="1:6">
      <c r="A411" t="str">
        <f t="shared" si="12"/>
        <v/>
      </c>
      <c r="F411" t="str">
        <f t="shared" si="13"/>
        <v>НЕТ</v>
      </c>
    </row>
    <row r="412" spans="1:6">
      <c r="A412" t="str">
        <f t="shared" si="12"/>
        <v/>
      </c>
      <c r="F412" t="str">
        <f t="shared" si="13"/>
        <v>НЕТ</v>
      </c>
    </row>
    <row r="413" spans="1:6">
      <c r="A413" t="str">
        <f t="shared" si="12"/>
        <v/>
      </c>
      <c r="F413" t="str">
        <f t="shared" si="13"/>
        <v>НЕТ</v>
      </c>
    </row>
    <row r="414" spans="1:6">
      <c r="A414" t="str">
        <f t="shared" si="12"/>
        <v/>
      </c>
      <c r="F414" t="str">
        <f t="shared" si="13"/>
        <v>НЕТ</v>
      </c>
    </row>
    <row r="415" spans="1:6">
      <c r="A415" t="str">
        <f t="shared" si="12"/>
        <v/>
      </c>
      <c r="F415" t="str">
        <f t="shared" si="13"/>
        <v>НЕТ</v>
      </c>
    </row>
    <row r="416" spans="1:6">
      <c r="A416" t="str">
        <f t="shared" si="12"/>
        <v/>
      </c>
      <c r="F416" t="str">
        <f t="shared" si="13"/>
        <v>НЕТ</v>
      </c>
    </row>
    <row r="417" spans="1:6">
      <c r="A417" t="str">
        <f t="shared" si="12"/>
        <v/>
      </c>
      <c r="F417" t="str">
        <f t="shared" si="13"/>
        <v>НЕТ</v>
      </c>
    </row>
    <row r="418" spans="1:6">
      <c r="A418" t="str">
        <f t="shared" si="12"/>
        <v/>
      </c>
      <c r="F418" t="str">
        <f t="shared" si="13"/>
        <v>НЕТ</v>
      </c>
    </row>
    <row r="419" spans="1:6">
      <c r="A419" t="str">
        <f t="shared" si="12"/>
        <v/>
      </c>
      <c r="F419" t="str">
        <f t="shared" si="13"/>
        <v>НЕТ</v>
      </c>
    </row>
    <row r="420" spans="1:6">
      <c r="A420" t="str">
        <f t="shared" si="12"/>
        <v/>
      </c>
      <c r="F420" t="str">
        <f t="shared" si="13"/>
        <v>НЕТ</v>
      </c>
    </row>
    <row r="421" spans="1:6">
      <c r="A421" t="str">
        <f t="shared" si="12"/>
        <v/>
      </c>
      <c r="F421" t="str">
        <f t="shared" si="13"/>
        <v>НЕТ</v>
      </c>
    </row>
    <row r="422" spans="1:6">
      <c r="A422" t="str">
        <f t="shared" si="12"/>
        <v/>
      </c>
      <c r="F422" t="str">
        <f t="shared" si="13"/>
        <v>НЕТ</v>
      </c>
    </row>
    <row r="423" spans="1:6">
      <c r="A423" t="str">
        <f t="shared" si="12"/>
        <v/>
      </c>
      <c r="F423" t="str">
        <f t="shared" si="13"/>
        <v>НЕТ</v>
      </c>
    </row>
    <row r="424" spans="1:6">
      <c r="A424" t="str">
        <f t="shared" si="12"/>
        <v/>
      </c>
      <c r="F424" t="str">
        <f t="shared" si="13"/>
        <v>НЕТ</v>
      </c>
    </row>
    <row r="425" spans="1:6">
      <c r="A425" t="str">
        <f t="shared" si="12"/>
        <v/>
      </c>
      <c r="F425" t="str">
        <f t="shared" si="13"/>
        <v>НЕТ</v>
      </c>
    </row>
    <row r="426" spans="1:6">
      <c r="A426" t="str">
        <f t="shared" si="12"/>
        <v/>
      </c>
      <c r="F426" t="str">
        <f t="shared" si="13"/>
        <v>НЕТ</v>
      </c>
    </row>
    <row r="427" spans="1:6">
      <c r="A427" t="str">
        <f t="shared" si="12"/>
        <v/>
      </c>
      <c r="F427" t="str">
        <f t="shared" si="13"/>
        <v>НЕТ</v>
      </c>
    </row>
    <row r="428" spans="1:6">
      <c r="A428" t="str">
        <f t="shared" si="12"/>
        <v/>
      </c>
      <c r="F428" t="str">
        <f t="shared" si="13"/>
        <v>НЕТ</v>
      </c>
    </row>
    <row r="429" spans="1:6">
      <c r="A429" t="str">
        <f t="shared" si="12"/>
        <v/>
      </c>
      <c r="F429" t="str">
        <f t="shared" si="13"/>
        <v>НЕТ</v>
      </c>
    </row>
    <row r="430" spans="1:6">
      <c r="A430" t="str">
        <f t="shared" si="12"/>
        <v/>
      </c>
      <c r="F430" t="str">
        <f t="shared" si="13"/>
        <v>НЕТ</v>
      </c>
    </row>
    <row r="431" spans="1:6">
      <c r="A431" t="str">
        <f t="shared" si="12"/>
        <v/>
      </c>
      <c r="F431" t="str">
        <f t="shared" si="13"/>
        <v>НЕТ</v>
      </c>
    </row>
    <row r="432" spans="1:6">
      <c r="A432" t="str">
        <f t="shared" si="12"/>
        <v/>
      </c>
      <c r="F432" t="str">
        <f t="shared" si="13"/>
        <v>НЕТ</v>
      </c>
    </row>
    <row r="433" spans="1:6">
      <c r="A433" t="str">
        <f t="shared" si="12"/>
        <v/>
      </c>
      <c r="F433" t="str">
        <f t="shared" si="13"/>
        <v>НЕТ</v>
      </c>
    </row>
    <row r="434" spans="1:6">
      <c r="A434" t="str">
        <f t="shared" si="12"/>
        <v/>
      </c>
      <c r="F434" t="str">
        <f t="shared" si="13"/>
        <v>НЕТ</v>
      </c>
    </row>
    <row r="435" spans="1:6">
      <c r="A435" t="str">
        <f t="shared" si="12"/>
        <v/>
      </c>
      <c r="F435" t="str">
        <f t="shared" si="13"/>
        <v>НЕТ</v>
      </c>
    </row>
    <row r="436" spans="1:6">
      <c r="A436" t="str">
        <f t="shared" si="12"/>
        <v/>
      </c>
      <c r="F436" t="str">
        <f t="shared" si="13"/>
        <v>НЕТ</v>
      </c>
    </row>
    <row r="437" spans="1:6">
      <c r="A437" t="str">
        <f t="shared" si="12"/>
        <v/>
      </c>
      <c r="F437" t="str">
        <f t="shared" si="13"/>
        <v>НЕТ</v>
      </c>
    </row>
    <row r="438" spans="1:6">
      <c r="A438" t="str">
        <f t="shared" si="12"/>
        <v/>
      </c>
      <c r="F438" t="str">
        <f t="shared" si="13"/>
        <v>НЕТ</v>
      </c>
    </row>
    <row r="439" spans="1:6">
      <c r="A439" t="str">
        <f t="shared" si="12"/>
        <v/>
      </c>
      <c r="F439" t="str">
        <f t="shared" si="13"/>
        <v>НЕТ</v>
      </c>
    </row>
    <row r="440" spans="1:6">
      <c r="A440" t="str">
        <f t="shared" si="12"/>
        <v/>
      </c>
      <c r="F440" t="str">
        <f t="shared" si="13"/>
        <v>НЕТ</v>
      </c>
    </row>
    <row r="441" spans="1:6">
      <c r="A441" t="str">
        <f t="shared" si="12"/>
        <v/>
      </c>
      <c r="F441" t="str">
        <f t="shared" si="13"/>
        <v>НЕТ</v>
      </c>
    </row>
    <row r="442" spans="1:6">
      <c r="A442" t="str">
        <f t="shared" si="12"/>
        <v/>
      </c>
      <c r="F442" t="str">
        <f t="shared" si="13"/>
        <v>НЕТ</v>
      </c>
    </row>
    <row r="443" spans="1:6">
      <c r="A443" t="str">
        <f t="shared" si="12"/>
        <v/>
      </c>
      <c r="F443" t="str">
        <f t="shared" si="13"/>
        <v>НЕТ</v>
      </c>
    </row>
    <row r="444" spans="1:6">
      <c r="A444" t="str">
        <f t="shared" si="12"/>
        <v/>
      </c>
      <c r="F444" t="str">
        <f t="shared" si="13"/>
        <v>НЕТ</v>
      </c>
    </row>
    <row r="445" spans="1:6">
      <c r="A445" t="str">
        <f t="shared" si="12"/>
        <v/>
      </c>
      <c r="F445" t="str">
        <f t="shared" si="13"/>
        <v>НЕТ</v>
      </c>
    </row>
    <row r="446" spans="1:6">
      <c r="A446" t="str">
        <f t="shared" si="12"/>
        <v/>
      </c>
      <c r="F446" t="str">
        <f t="shared" si="13"/>
        <v>НЕТ</v>
      </c>
    </row>
    <row r="447" spans="1:6">
      <c r="A447" t="str">
        <f t="shared" si="12"/>
        <v/>
      </c>
      <c r="F447" t="str">
        <f t="shared" si="13"/>
        <v>НЕТ</v>
      </c>
    </row>
    <row r="448" spans="1:6">
      <c r="A448" t="str">
        <f t="shared" si="12"/>
        <v/>
      </c>
      <c r="F448" t="str">
        <f t="shared" si="13"/>
        <v>НЕТ</v>
      </c>
    </row>
    <row r="449" spans="1:6">
      <c r="A449" t="str">
        <f t="shared" si="12"/>
        <v/>
      </c>
      <c r="F449" t="str">
        <f t="shared" si="13"/>
        <v>НЕТ</v>
      </c>
    </row>
    <row r="450" spans="1:6">
      <c r="A450" t="str">
        <f t="shared" ref="A450:A513" si="14">CONCATENATE(C450,B450)</f>
        <v/>
      </c>
      <c r="F450" t="str">
        <f t="shared" ref="F450:F513" si="15">IF(ISBLANK(E450),"НЕТ","ДА")</f>
        <v>НЕТ</v>
      </c>
    </row>
    <row r="451" spans="1:6">
      <c r="A451" t="str">
        <f t="shared" si="14"/>
        <v/>
      </c>
      <c r="F451" t="str">
        <f t="shared" si="15"/>
        <v>НЕТ</v>
      </c>
    </row>
    <row r="452" spans="1:6">
      <c r="A452" t="str">
        <f t="shared" si="14"/>
        <v/>
      </c>
      <c r="F452" t="str">
        <f t="shared" si="15"/>
        <v>НЕТ</v>
      </c>
    </row>
    <row r="453" spans="1:6">
      <c r="A453" t="str">
        <f t="shared" si="14"/>
        <v/>
      </c>
      <c r="F453" t="str">
        <f t="shared" si="15"/>
        <v>НЕТ</v>
      </c>
    </row>
    <row r="454" spans="1:6">
      <c r="A454" t="str">
        <f t="shared" si="14"/>
        <v/>
      </c>
      <c r="F454" t="str">
        <f t="shared" si="15"/>
        <v>НЕТ</v>
      </c>
    </row>
    <row r="455" spans="1:6">
      <c r="A455" t="str">
        <f t="shared" si="14"/>
        <v/>
      </c>
      <c r="F455" t="str">
        <f t="shared" si="15"/>
        <v>НЕТ</v>
      </c>
    </row>
    <row r="456" spans="1:6">
      <c r="A456" t="str">
        <f t="shared" si="14"/>
        <v/>
      </c>
      <c r="F456" t="str">
        <f t="shared" si="15"/>
        <v>НЕТ</v>
      </c>
    </row>
    <row r="457" spans="1:6">
      <c r="A457" t="str">
        <f t="shared" si="14"/>
        <v/>
      </c>
      <c r="F457" t="str">
        <f t="shared" si="15"/>
        <v>НЕТ</v>
      </c>
    </row>
    <row r="458" spans="1:6">
      <c r="A458" t="str">
        <f t="shared" si="14"/>
        <v/>
      </c>
      <c r="F458" t="str">
        <f t="shared" si="15"/>
        <v>НЕТ</v>
      </c>
    </row>
    <row r="459" spans="1:6">
      <c r="A459" t="str">
        <f t="shared" si="14"/>
        <v/>
      </c>
      <c r="F459" t="str">
        <f t="shared" si="15"/>
        <v>НЕТ</v>
      </c>
    </row>
    <row r="460" spans="1:6">
      <c r="A460" t="str">
        <f t="shared" si="14"/>
        <v/>
      </c>
      <c r="F460" t="str">
        <f t="shared" si="15"/>
        <v>НЕТ</v>
      </c>
    </row>
    <row r="461" spans="1:6">
      <c r="A461" t="str">
        <f t="shared" si="14"/>
        <v/>
      </c>
      <c r="F461" t="str">
        <f t="shared" si="15"/>
        <v>НЕТ</v>
      </c>
    </row>
    <row r="462" spans="1:6">
      <c r="A462" t="str">
        <f t="shared" si="14"/>
        <v/>
      </c>
      <c r="F462" t="str">
        <f t="shared" si="15"/>
        <v>НЕТ</v>
      </c>
    </row>
    <row r="463" spans="1:6">
      <c r="A463" t="str">
        <f t="shared" si="14"/>
        <v/>
      </c>
      <c r="F463" t="str">
        <f t="shared" si="15"/>
        <v>НЕТ</v>
      </c>
    </row>
    <row r="464" spans="1:6">
      <c r="A464" t="str">
        <f t="shared" si="14"/>
        <v/>
      </c>
      <c r="F464" t="str">
        <f t="shared" si="15"/>
        <v>НЕТ</v>
      </c>
    </row>
    <row r="465" spans="1:6">
      <c r="A465" t="str">
        <f t="shared" si="14"/>
        <v/>
      </c>
      <c r="F465" t="str">
        <f t="shared" si="15"/>
        <v>НЕТ</v>
      </c>
    </row>
    <row r="466" spans="1:6">
      <c r="A466" t="str">
        <f t="shared" si="14"/>
        <v/>
      </c>
      <c r="F466" t="str">
        <f t="shared" si="15"/>
        <v>НЕТ</v>
      </c>
    </row>
    <row r="467" spans="1:6">
      <c r="A467" t="str">
        <f t="shared" si="14"/>
        <v/>
      </c>
      <c r="F467" t="str">
        <f t="shared" si="15"/>
        <v>НЕТ</v>
      </c>
    </row>
    <row r="468" spans="1:6">
      <c r="A468" t="str">
        <f t="shared" si="14"/>
        <v/>
      </c>
      <c r="F468" t="str">
        <f t="shared" si="15"/>
        <v>НЕТ</v>
      </c>
    </row>
    <row r="469" spans="1:6">
      <c r="A469" t="str">
        <f t="shared" si="14"/>
        <v/>
      </c>
      <c r="F469" t="str">
        <f t="shared" si="15"/>
        <v>НЕТ</v>
      </c>
    </row>
    <row r="470" spans="1:6">
      <c r="A470" t="str">
        <f t="shared" si="14"/>
        <v/>
      </c>
      <c r="F470" t="str">
        <f t="shared" si="15"/>
        <v>НЕТ</v>
      </c>
    </row>
    <row r="471" spans="1:6">
      <c r="A471" t="str">
        <f t="shared" si="14"/>
        <v/>
      </c>
      <c r="F471" t="str">
        <f t="shared" si="15"/>
        <v>НЕТ</v>
      </c>
    </row>
    <row r="472" spans="1:6">
      <c r="A472" t="str">
        <f t="shared" si="14"/>
        <v/>
      </c>
      <c r="F472" t="str">
        <f t="shared" si="15"/>
        <v>НЕТ</v>
      </c>
    </row>
    <row r="473" spans="1:6">
      <c r="A473" t="str">
        <f t="shared" si="14"/>
        <v/>
      </c>
      <c r="F473" t="str">
        <f t="shared" si="15"/>
        <v>НЕТ</v>
      </c>
    </row>
    <row r="474" spans="1:6">
      <c r="A474" t="str">
        <f t="shared" si="14"/>
        <v/>
      </c>
      <c r="F474" t="str">
        <f t="shared" si="15"/>
        <v>НЕТ</v>
      </c>
    </row>
    <row r="475" spans="1:6">
      <c r="A475" t="str">
        <f t="shared" si="14"/>
        <v/>
      </c>
      <c r="F475" t="str">
        <f t="shared" si="15"/>
        <v>НЕТ</v>
      </c>
    </row>
    <row r="476" spans="1:6">
      <c r="A476" t="str">
        <f t="shared" si="14"/>
        <v/>
      </c>
      <c r="F476" t="str">
        <f t="shared" si="15"/>
        <v>НЕТ</v>
      </c>
    </row>
    <row r="477" spans="1:6">
      <c r="A477" t="str">
        <f t="shared" si="14"/>
        <v/>
      </c>
      <c r="F477" t="str">
        <f t="shared" si="15"/>
        <v>НЕТ</v>
      </c>
    </row>
    <row r="478" spans="1:6">
      <c r="A478" t="str">
        <f t="shared" si="14"/>
        <v/>
      </c>
      <c r="F478" t="str">
        <f t="shared" si="15"/>
        <v>НЕТ</v>
      </c>
    </row>
    <row r="479" spans="1:6">
      <c r="A479" t="str">
        <f t="shared" si="14"/>
        <v/>
      </c>
      <c r="F479" t="str">
        <f t="shared" si="15"/>
        <v>НЕТ</v>
      </c>
    </row>
    <row r="480" spans="1:6">
      <c r="A480" t="str">
        <f t="shared" si="14"/>
        <v/>
      </c>
      <c r="F480" t="str">
        <f t="shared" si="15"/>
        <v>НЕТ</v>
      </c>
    </row>
    <row r="481" spans="1:6">
      <c r="A481" t="str">
        <f t="shared" si="14"/>
        <v/>
      </c>
      <c r="F481" t="str">
        <f t="shared" si="15"/>
        <v>НЕТ</v>
      </c>
    </row>
    <row r="482" spans="1:6">
      <c r="A482" t="str">
        <f t="shared" si="14"/>
        <v/>
      </c>
      <c r="F482" t="str">
        <f t="shared" si="15"/>
        <v>НЕТ</v>
      </c>
    </row>
    <row r="483" spans="1:6">
      <c r="A483" t="str">
        <f t="shared" si="14"/>
        <v/>
      </c>
      <c r="F483" t="str">
        <f t="shared" si="15"/>
        <v>НЕТ</v>
      </c>
    </row>
    <row r="484" spans="1:6">
      <c r="A484" t="str">
        <f t="shared" si="14"/>
        <v/>
      </c>
      <c r="F484" t="str">
        <f t="shared" si="15"/>
        <v>НЕТ</v>
      </c>
    </row>
    <row r="485" spans="1:6">
      <c r="A485" t="str">
        <f t="shared" si="14"/>
        <v/>
      </c>
      <c r="F485" t="str">
        <f t="shared" si="15"/>
        <v>НЕТ</v>
      </c>
    </row>
    <row r="486" spans="1:6">
      <c r="A486" t="str">
        <f t="shared" si="14"/>
        <v/>
      </c>
      <c r="F486" t="str">
        <f t="shared" si="15"/>
        <v>НЕТ</v>
      </c>
    </row>
    <row r="487" spans="1:6">
      <c r="A487" t="str">
        <f t="shared" si="14"/>
        <v/>
      </c>
      <c r="F487" t="str">
        <f t="shared" si="15"/>
        <v>НЕТ</v>
      </c>
    </row>
    <row r="488" spans="1:6">
      <c r="A488" t="str">
        <f t="shared" si="14"/>
        <v/>
      </c>
      <c r="F488" t="str">
        <f t="shared" si="15"/>
        <v>НЕТ</v>
      </c>
    </row>
    <row r="489" spans="1:6">
      <c r="A489" t="str">
        <f t="shared" si="14"/>
        <v/>
      </c>
      <c r="F489" t="str">
        <f t="shared" si="15"/>
        <v>НЕТ</v>
      </c>
    </row>
    <row r="490" spans="1:6">
      <c r="A490" t="str">
        <f t="shared" si="14"/>
        <v/>
      </c>
      <c r="F490" t="str">
        <f t="shared" si="15"/>
        <v>НЕТ</v>
      </c>
    </row>
    <row r="491" spans="1:6">
      <c r="A491" t="str">
        <f t="shared" si="14"/>
        <v/>
      </c>
      <c r="F491" t="str">
        <f t="shared" si="15"/>
        <v>НЕТ</v>
      </c>
    </row>
    <row r="492" spans="1:6">
      <c r="A492" t="str">
        <f t="shared" si="14"/>
        <v/>
      </c>
      <c r="F492" t="str">
        <f t="shared" si="15"/>
        <v>НЕТ</v>
      </c>
    </row>
    <row r="493" spans="1:6">
      <c r="A493" t="str">
        <f t="shared" si="14"/>
        <v/>
      </c>
      <c r="F493" t="str">
        <f t="shared" si="15"/>
        <v>НЕТ</v>
      </c>
    </row>
    <row r="494" spans="1:6">
      <c r="A494" t="str">
        <f t="shared" si="14"/>
        <v/>
      </c>
      <c r="F494" t="str">
        <f t="shared" si="15"/>
        <v>НЕТ</v>
      </c>
    </row>
    <row r="495" spans="1:6">
      <c r="A495" t="str">
        <f t="shared" si="14"/>
        <v/>
      </c>
      <c r="F495" t="str">
        <f t="shared" si="15"/>
        <v>НЕТ</v>
      </c>
    </row>
    <row r="496" spans="1:6">
      <c r="A496" t="str">
        <f t="shared" si="14"/>
        <v/>
      </c>
      <c r="F496" t="str">
        <f t="shared" si="15"/>
        <v>НЕТ</v>
      </c>
    </row>
    <row r="497" spans="1:6">
      <c r="A497" t="str">
        <f t="shared" si="14"/>
        <v/>
      </c>
      <c r="F497" t="str">
        <f t="shared" si="15"/>
        <v>НЕТ</v>
      </c>
    </row>
    <row r="498" spans="1:6">
      <c r="A498" t="str">
        <f t="shared" si="14"/>
        <v/>
      </c>
      <c r="F498" t="str">
        <f t="shared" si="15"/>
        <v>НЕТ</v>
      </c>
    </row>
    <row r="499" spans="1:6">
      <c r="A499" t="str">
        <f t="shared" si="14"/>
        <v/>
      </c>
      <c r="F499" t="str">
        <f t="shared" si="15"/>
        <v>НЕТ</v>
      </c>
    </row>
    <row r="500" spans="1:6">
      <c r="A500" t="str">
        <f t="shared" si="14"/>
        <v/>
      </c>
      <c r="F500" t="str">
        <f t="shared" si="15"/>
        <v>НЕТ</v>
      </c>
    </row>
    <row r="501" spans="1:6">
      <c r="A501" t="str">
        <f t="shared" si="14"/>
        <v/>
      </c>
      <c r="F501" t="str">
        <f t="shared" si="15"/>
        <v>НЕТ</v>
      </c>
    </row>
    <row r="502" spans="1:6">
      <c r="A502" t="str">
        <f t="shared" si="14"/>
        <v/>
      </c>
      <c r="F502" t="str">
        <f t="shared" si="15"/>
        <v>НЕТ</v>
      </c>
    </row>
    <row r="503" spans="1:6">
      <c r="A503" t="str">
        <f t="shared" si="14"/>
        <v/>
      </c>
      <c r="F503" t="str">
        <f t="shared" si="15"/>
        <v>НЕТ</v>
      </c>
    </row>
    <row r="504" spans="1:6">
      <c r="A504" t="str">
        <f t="shared" si="14"/>
        <v/>
      </c>
      <c r="F504" t="str">
        <f t="shared" si="15"/>
        <v>НЕТ</v>
      </c>
    </row>
    <row r="505" spans="1:6">
      <c r="A505" t="str">
        <f t="shared" si="14"/>
        <v/>
      </c>
      <c r="F505" t="str">
        <f t="shared" si="15"/>
        <v>НЕТ</v>
      </c>
    </row>
    <row r="506" spans="1:6">
      <c r="A506" t="str">
        <f t="shared" si="14"/>
        <v/>
      </c>
      <c r="F506" t="str">
        <f t="shared" si="15"/>
        <v>НЕТ</v>
      </c>
    </row>
    <row r="507" spans="1:6">
      <c r="A507" t="str">
        <f t="shared" si="14"/>
        <v/>
      </c>
      <c r="F507" t="str">
        <f t="shared" si="15"/>
        <v>НЕТ</v>
      </c>
    </row>
    <row r="508" spans="1:6">
      <c r="A508" t="str">
        <f t="shared" si="14"/>
        <v/>
      </c>
      <c r="F508" t="str">
        <f t="shared" si="15"/>
        <v>НЕТ</v>
      </c>
    </row>
    <row r="509" spans="1:6">
      <c r="A509" t="str">
        <f t="shared" si="14"/>
        <v/>
      </c>
      <c r="F509" t="str">
        <f t="shared" si="15"/>
        <v>НЕТ</v>
      </c>
    </row>
    <row r="510" spans="1:6">
      <c r="A510" t="str">
        <f t="shared" si="14"/>
        <v/>
      </c>
      <c r="F510" t="str">
        <f t="shared" si="15"/>
        <v>НЕТ</v>
      </c>
    </row>
    <row r="511" spans="1:6">
      <c r="A511" t="str">
        <f t="shared" si="14"/>
        <v/>
      </c>
      <c r="F511" t="str">
        <f t="shared" si="15"/>
        <v>НЕТ</v>
      </c>
    </row>
    <row r="512" spans="1:6">
      <c r="A512" t="str">
        <f t="shared" si="14"/>
        <v/>
      </c>
      <c r="F512" t="str">
        <f t="shared" si="15"/>
        <v>НЕТ</v>
      </c>
    </row>
    <row r="513" spans="1:6">
      <c r="A513" t="str">
        <f t="shared" si="14"/>
        <v/>
      </c>
      <c r="F513" t="str">
        <f t="shared" si="15"/>
        <v>НЕТ</v>
      </c>
    </row>
    <row r="514" spans="1:6">
      <c r="A514" t="str">
        <f t="shared" ref="A514:A577" si="16">CONCATENATE(C514,B514)</f>
        <v/>
      </c>
      <c r="F514" t="str">
        <f t="shared" ref="F514:F577" si="17">IF(ISBLANK(E514),"НЕТ","ДА")</f>
        <v>НЕТ</v>
      </c>
    </row>
    <row r="515" spans="1:6">
      <c r="A515" t="str">
        <f t="shared" si="16"/>
        <v/>
      </c>
      <c r="F515" t="str">
        <f t="shared" si="17"/>
        <v>НЕТ</v>
      </c>
    </row>
    <row r="516" spans="1:6">
      <c r="A516" t="str">
        <f t="shared" si="16"/>
        <v/>
      </c>
      <c r="F516" t="str">
        <f t="shared" si="17"/>
        <v>НЕТ</v>
      </c>
    </row>
    <row r="517" spans="1:6">
      <c r="A517" t="str">
        <f t="shared" si="16"/>
        <v/>
      </c>
      <c r="F517" t="str">
        <f t="shared" si="17"/>
        <v>НЕТ</v>
      </c>
    </row>
    <row r="518" spans="1:6">
      <c r="A518" t="str">
        <f t="shared" si="16"/>
        <v/>
      </c>
      <c r="F518" t="str">
        <f t="shared" si="17"/>
        <v>НЕТ</v>
      </c>
    </row>
    <row r="519" spans="1:6">
      <c r="A519" t="str">
        <f t="shared" si="16"/>
        <v/>
      </c>
      <c r="F519" t="str">
        <f t="shared" si="17"/>
        <v>НЕТ</v>
      </c>
    </row>
    <row r="520" spans="1:6">
      <c r="A520" t="str">
        <f t="shared" si="16"/>
        <v/>
      </c>
      <c r="F520" t="str">
        <f t="shared" si="17"/>
        <v>НЕТ</v>
      </c>
    </row>
    <row r="521" spans="1:6">
      <c r="A521" t="str">
        <f t="shared" si="16"/>
        <v/>
      </c>
      <c r="F521" t="str">
        <f t="shared" si="17"/>
        <v>НЕТ</v>
      </c>
    </row>
    <row r="522" spans="1:6">
      <c r="A522" t="str">
        <f t="shared" si="16"/>
        <v/>
      </c>
      <c r="F522" t="str">
        <f t="shared" si="17"/>
        <v>НЕТ</v>
      </c>
    </row>
    <row r="523" spans="1:6">
      <c r="A523" t="str">
        <f t="shared" si="16"/>
        <v/>
      </c>
      <c r="F523" t="str">
        <f t="shared" si="17"/>
        <v>НЕТ</v>
      </c>
    </row>
    <row r="524" spans="1:6">
      <c r="A524" t="str">
        <f t="shared" si="16"/>
        <v/>
      </c>
      <c r="F524" t="str">
        <f t="shared" si="17"/>
        <v>НЕТ</v>
      </c>
    </row>
    <row r="525" spans="1:6">
      <c r="A525" t="str">
        <f t="shared" si="16"/>
        <v/>
      </c>
      <c r="F525" t="str">
        <f t="shared" si="17"/>
        <v>НЕТ</v>
      </c>
    </row>
    <row r="526" spans="1:6">
      <c r="A526" t="str">
        <f t="shared" si="16"/>
        <v/>
      </c>
      <c r="F526" t="str">
        <f t="shared" si="17"/>
        <v>НЕТ</v>
      </c>
    </row>
    <row r="527" spans="1:6">
      <c r="A527" t="str">
        <f t="shared" si="16"/>
        <v/>
      </c>
      <c r="F527" t="str">
        <f t="shared" si="17"/>
        <v>НЕТ</v>
      </c>
    </row>
    <row r="528" spans="1:6">
      <c r="A528" t="str">
        <f t="shared" si="16"/>
        <v/>
      </c>
      <c r="F528" t="str">
        <f t="shared" si="17"/>
        <v>НЕТ</v>
      </c>
    </row>
    <row r="529" spans="1:6">
      <c r="A529" t="str">
        <f t="shared" si="16"/>
        <v/>
      </c>
      <c r="F529" t="str">
        <f t="shared" si="17"/>
        <v>НЕТ</v>
      </c>
    </row>
    <row r="530" spans="1:6">
      <c r="A530" t="str">
        <f t="shared" si="16"/>
        <v/>
      </c>
      <c r="F530" t="str">
        <f t="shared" si="17"/>
        <v>НЕТ</v>
      </c>
    </row>
    <row r="531" spans="1:6">
      <c r="A531" t="str">
        <f t="shared" si="16"/>
        <v/>
      </c>
      <c r="F531" t="str">
        <f t="shared" si="17"/>
        <v>НЕТ</v>
      </c>
    </row>
    <row r="532" spans="1:6">
      <c r="A532" t="str">
        <f t="shared" si="16"/>
        <v/>
      </c>
      <c r="F532" t="str">
        <f t="shared" si="17"/>
        <v>НЕТ</v>
      </c>
    </row>
    <row r="533" spans="1:6">
      <c r="A533" t="str">
        <f t="shared" si="16"/>
        <v/>
      </c>
      <c r="F533" t="str">
        <f t="shared" si="17"/>
        <v>НЕТ</v>
      </c>
    </row>
    <row r="534" spans="1:6">
      <c r="A534" t="str">
        <f t="shared" si="16"/>
        <v/>
      </c>
      <c r="F534" t="str">
        <f t="shared" si="17"/>
        <v>НЕТ</v>
      </c>
    </row>
    <row r="535" spans="1:6">
      <c r="A535" t="str">
        <f t="shared" si="16"/>
        <v/>
      </c>
      <c r="F535" t="str">
        <f t="shared" si="17"/>
        <v>НЕТ</v>
      </c>
    </row>
    <row r="536" spans="1:6">
      <c r="A536" t="str">
        <f t="shared" si="16"/>
        <v/>
      </c>
      <c r="F536" t="str">
        <f t="shared" si="17"/>
        <v>НЕТ</v>
      </c>
    </row>
    <row r="537" spans="1:6">
      <c r="A537" t="str">
        <f t="shared" si="16"/>
        <v/>
      </c>
      <c r="F537" t="str">
        <f t="shared" si="17"/>
        <v>НЕТ</v>
      </c>
    </row>
    <row r="538" spans="1:6">
      <c r="A538" t="str">
        <f t="shared" si="16"/>
        <v/>
      </c>
      <c r="F538" t="str">
        <f t="shared" si="17"/>
        <v>НЕТ</v>
      </c>
    </row>
    <row r="539" spans="1:6">
      <c r="A539" t="str">
        <f t="shared" si="16"/>
        <v/>
      </c>
      <c r="F539" t="str">
        <f t="shared" si="17"/>
        <v>НЕТ</v>
      </c>
    </row>
    <row r="540" spans="1:6">
      <c r="A540" t="str">
        <f t="shared" si="16"/>
        <v/>
      </c>
      <c r="F540" t="str">
        <f t="shared" si="17"/>
        <v>НЕТ</v>
      </c>
    </row>
    <row r="541" spans="1:6">
      <c r="A541" t="str">
        <f t="shared" si="16"/>
        <v/>
      </c>
      <c r="F541" t="str">
        <f t="shared" si="17"/>
        <v>НЕТ</v>
      </c>
    </row>
    <row r="542" spans="1:6">
      <c r="A542" t="str">
        <f t="shared" si="16"/>
        <v/>
      </c>
      <c r="F542" t="str">
        <f t="shared" si="17"/>
        <v>НЕТ</v>
      </c>
    </row>
    <row r="543" spans="1:6">
      <c r="A543" t="str">
        <f t="shared" si="16"/>
        <v/>
      </c>
      <c r="F543" t="str">
        <f t="shared" si="17"/>
        <v>НЕТ</v>
      </c>
    </row>
    <row r="544" spans="1:6">
      <c r="A544" t="str">
        <f t="shared" si="16"/>
        <v/>
      </c>
      <c r="F544" t="str">
        <f t="shared" si="17"/>
        <v>НЕТ</v>
      </c>
    </row>
    <row r="545" spans="1:6">
      <c r="A545" t="str">
        <f t="shared" si="16"/>
        <v/>
      </c>
      <c r="F545" t="str">
        <f t="shared" si="17"/>
        <v>НЕТ</v>
      </c>
    </row>
    <row r="546" spans="1:6">
      <c r="A546" t="str">
        <f t="shared" si="16"/>
        <v/>
      </c>
      <c r="F546" t="str">
        <f t="shared" si="17"/>
        <v>НЕТ</v>
      </c>
    </row>
    <row r="547" spans="1:6">
      <c r="A547" t="str">
        <f t="shared" si="16"/>
        <v/>
      </c>
      <c r="F547" t="str">
        <f t="shared" si="17"/>
        <v>НЕТ</v>
      </c>
    </row>
    <row r="548" spans="1:6">
      <c r="A548" t="str">
        <f t="shared" si="16"/>
        <v/>
      </c>
      <c r="F548" t="str">
        <f t="shared" si="17"/>
        <v>НЕТ</v>
      </c>
    </row>
    <row r="549" spans="1:6">
      <c r="A549" t="str">
        <f t="shared" si="16"/>
        <v/>
      </c>
      <c r="F549" t="str">
        <f t="shared" si="17"/>
        <v>НЕТ</v>
      </c>
    </row>
    <row r="550" spans="1:6">
      <c r="A550" t="str">
        <f t="shared" si="16"/>
        <v/>
      </c>
      <c r="F550" t="str">
        <f t="shared" si="17"/>
        <v>НЕТ</v>
      </c>
    </row>
    <row r="551" spans="1:6">
      <c r="A551" t="str">
        <f t="shared" si="16"/>
        <v/>
      </c>
      <c r="F551" t="str">
        <f t="shared" si="17"/>
        <v>НЕТ</v>
      </c>
    </row>
    <row r="552" spans="1:6">
      <c r="A552" t="str">
        <f t="shared" si="16"/>
        <v/>
      </c>
      <c r="F552" t="str">
        <f t="shared" si="17"/>
        <v>НЕТ</v>
      </c>
    </row>
    <row r="553" spans="1:6">
      <c r="A553" t="str">
        <f t="shared" si="16"/>
        <v/>
      </c>
      <c r="F553" t="str">
        <f t="shared" si="17"/>
        <v>НЕТ</v>
      </c>
    </row>
    <row r="554" spans="1:6">
      <c r="A554" t="str">
        <f t="shared" si="16"/>
        <v/>
      </c>
      <c r="F554" t="str">
        <f t="shared" si="17"/>
        <v>НЕТ</v>
      </c>
    </row>
    <row r="555" spans="1:6">
      <c r="A555" t="str">
        <f t="shared" si="16"/>
        <v/>
      </c>
      <c r="F555" t="str">
        <f t="shared" si="17"/>
        <v>НЕТ</v>
      </c>
    </row>
    <row r="556" spans="1:6">
      <c r="A556" t="str">
        <f t="shared" si="16"/>
        <v/>
      </c>
      <c r="F556" t="str">
        <f t="shared" si="17"/>
        <v>НЕТ</v>
      </c>
    </row>
    <row r="557" spans="1:6">
      <c r="A557" t="str">
        <f t="shared" si="16"/>
        <v/>
      </c>
      <c r="F557" t="str">
        <f t="shared" si="17"/>
        <v>НЕТ</v>
      </c>
    </row>
    <row r="558" spans="1:6">
      <c r="A558" t="str">
        <f t="shared" si="16"/>
        <v/>
      </c>
      <c r="F558" t="str">
        <f t="shared" si="17"/>
        <v>НЕТ</v>
      </c>
    </row>
    <row r="559" spans="1:6">
      <c r="A559" t="str">
        <f t="shared" si="16"/>
        <v/>
      </c>
      <c r="F559" t="str">
        <f t="shared" si="17"/>
        <v>НЕТ</v>
      </c>
    </row>
    <row r="560" spans="1:6">
      <c r="A560" t="str">
        <f t="shared" si="16"/>
        <v/>
      </c>
      <c r="F560" t="str">
        <f t="shared" si="17"/>
        <v>НЕТ</v>
      </c>
    </row>
    <row r="561" spans="1:6">
      <c r="A561" t="str">
        <f t="shared" si="16"/>
        <v/>
      </c>
      <c r="F561" t="str">
        <f t="shared" si="17"/>
        <v>НЕТ</v>
      </c>
    </row>
    <row r="562" spans="1:6">
      <c r="A562" t="str">
        <f t="shared" si="16"/>
        <v/>
      </c>
      <c r="F562" t="str">
        <f t="shared" si="17"/>
        <v>НЕТ</v>
      </c>
    </row>
    <row r="563" spans="1:6">
      <c r="A563" t="str">
        <f t="shared" si="16"/>
        <v/>
      </c>
      <c r="F563" t="str">
        <f t="shared" si="17"/>
        <v>НЕТ</v>
      </c>
    </row>
    <row r="564" spans="1:6">
      <c r="A564" t="str">
        <f t="shared" si="16"/>
        <v/>
      </c>
      <c r="F564" t="str">
        <f t="shared" si="17"/>
        <v>НЕТ</v>
      </c>
    </row>
    <row r="565" spans="1:6">
      <c r="A565" t="str">
        <f t="shared" si="16"/>
        <v/>
      </c>
      <c r="F565" t="str">
        <f t="shared" si="17"/>
        <v>НЕТ</v>
      </c>
    </row>
    <row r="566" spans="1:6">
      <c r="A566" t="str">
        <f t="shared" si="16"/>
        <v/>
      </c>
      <c r="F566" t="str">
        <f t="shared" si="17"/>
        <v>НЕТ</v>
      </c>
    </row>
    <row r="567" spans="1:6">
      <c r="A567" t="str">
        <f t="shared" si="16"/>
        <v/>
      </c>
      <c r="F567" t="str">
        <f t="shared" si="17"/>
        <v>НЕТ</v>
      </c>
    </row>
    <row r="568" spans="1:6">
      <c r="A568" t="str">
        <f t="shared" si="16"/>
        <v/>
      </c>
      <c r="F568" t="str">
        <f t="shared" si="17"/>
        <v>НЕТ</v>
      </c>
    </row>
    <row r="569" spans="1:6">
      <c r="A569" t="str">
        <f t="shared" si="16"/>
        <v/>
      </c>
      <c r="F569" t="str">
        <f t="shared" si="17"/>
        <v>НЕТ</v>
      </c>
    </row>
    <row r="570" spans="1:6">
      <c r="A570" t="str">
        <f t="shared" si="16"/>
        <v/>
      </c>
      <c r="F570" t="str">
        <f t="shared" si="17"/>
        <v>НЕТ</v>
      </c>
    </row>
    <row r="571" spans="1:6">
      <c r="A571" t="str">
        <f t="shared" si="16"/>
        <v/>
      </c>
      <c r="F571" t="str">
        <f t="shared" si="17"/>
        <v>НЕТ</v>
      </c>
    </row>
    <row r="572" spans="1:6">
      <c r="A572" t="str">
        <f t="shared" si="16"/>
        <v/>
      </c>
      <c r="F572" t="str">
        <f t="shared" si="17"/>
        <v>НЕТ</v>
      </c>
    </row>
    <row r="573" spans="1:6">
      <c r="A573" t="str">
        <f t="shared" si="16"/>
        <v/>
      </c>
      <c r="F573" t="str">
        <f t="shared" si="17"/>
        <v>НЕТ</v>
      </c>
    </row>
    <row r="574" spans="1:6">
      <c r="A574" t="str">
        <f t="shared" si="16"/>
        <v/>
      </c>
      <c r="F574" t="str">
        <f t="shared" si="17"/>
        <v>НЕТ</v>
      </c>
    </row>
    <row r="575" spans="1:6">
      <c r="A575" t="str">
        <f t="shared" si="16"/>
        <v/>
      </c>
      <c r="F575" t="str">
        <f t="shared" si="17"/>
        <v>НЕТ</v>
      </c>
    </row>
    <row r="576" spans="1:6">
      <c r="A576" t="str">
        <f t="shared" si="16"/>
        <v/>
      </c>
      <c r="F576" t="str">
        <f t="shared" si="17"/>
        <v>НЕТ</v>
      </c>
    </row>
    <row r="577" spans="1:6">
      <c r="A577" t="str">
        <f t="shared" si="16"/>
        <v/>
      </c>
      <c r="F577" t="str">
        <f t="shared" si="17"/>
        <v>НЕТ</v>
      </c>
    </row>
    <row r="578" spans="1:6">
      <c r="A578" t="str">
        <f t="shared" ref="A578:A641" si="18">CONCATENATE(C578,B578)</f>
        <v/>
      </c>
      <c r="F578" t="str">
        <f t="shared" ref="F578:F641" si="19">IF(ISBLANK(E578),"НЕТ","ДА")</f>
        <v>НЕТ</v>
      </c>
    </row>
    <row r="579" spans="1:6">
      <c r="A579" t="str">
        <f t="shared" si="18"/>
        <v/>
      </c>
      <c r="F579" t="str">
        <f t="shared" si="19"/>
        <v>НЕТ</v>
      </c>
    </row>
    <row r="580" spans="1:6">
      <c r="A580" t="str">
        <f t="shared" si="18"/>
        <v/>
      </c>
      <c r="F580" t="str">
        <f t="shared" si="19"/>
        <v>НЕТ</v>
      </c>
    </row>
    <row r="581" spans="1:6">
      <c r="A581" t="str">
        <f t="shared" si="18"/>
        <v/>
      </c>
      <c r="F581" t="str">
        <f t="shared" si="19"/>
        <v>НЕТ</v>
      </c>
    </row>
    <row r="582" spans="1:6">
      <c r="A582" t="str">
        <f t="shared" si="18"/>
        <v/>
      </c>
      <c r="F582" t="str">
        <f t="shared" si="19"/>
        <v>НЕТ</v>
      </c>
    </row>
    <row r="583" spans="1:6">
      <c r="A583" t="str">
        <f t="shared" si="18"/>
        <v/>
      </c>
      <c r="F583" t="str">
        <f t="shared" si="19"/>
        <v>НЕТ</v>
      </c>
    </row>
    <row r="584" spans="1:6">
      <c r="A584" t="str">
        <f t="shared" si="18"/>
        <v/>
      </c>
      <c r="F584" t="str">
        <f t="shared" si="19"/>
        <v>НЕТ</v>
      </c>
    </row>
    <row r="585" spans="1:6">
      <c r="A585" t="str">
        <f t="shared" si="18"/>
        <v/>
      </c>
      <c r="F585" t="str">
        <f t="shared" si="19"/>
        <v>НЕТ</v>
      </c>
    </row>
    <row r="586" spans="1:6">
      <c r="A586" t="str">
        <f t="shared" si="18"/>
        <v/>
      </c>
      <c r="F586" t="str">
        <f t="shared" si="19"/>
        <v>НЕТ</v>
      </c>
    </row>
    <row r="587" spans="1:6">
      <c r="A587" t="str">
        <f t="shared" si="18"/>
        <v/>
      </c>
      <c r="F587" t="str">
        <f t="shared" si="19"/>
        <v>НЕТ</v>
      </c>
    </row>
    <row r="588" spans="1:6">
      <c r="A588" t="str">
        <f t="shared" si="18"/>
        <v/>
      </c>
      <c r="F588" t="str">
        <f t="shared" si="19"/>
        <v>НЕТ</v>
      </c>
    </row>
    <row r="589" spans="1:6">
      <c r="A589" t="str">
        <f t="shared" si="18"/>
        <v/>
      </c>
      <c r="F589" t="str">
        <f t="shared" si="19"/>
        <v>НЕТ</v>
      </c>
    </row>
    <row r="590" spans="1:6">
      <c r="A590" t="str">
        <f t="shared" si="18"/>
        <v/>
      </c>
      <c r="F590" t="str">
        <f t="shared" si="19"/>
        <v>НЕТ</v>
      </c>
    </row>
    <row r="591" spans="1:6">
      <c r="A591" t="str">
        <f t="shared" si="18"/>
        <v/>
      </c>
      <c r="F591" t="str">
        <f t="shared" si="19"/>
        <v>НЕТ</v>
      </c>
    </row>
    <row r="592" spans="1:6">
      <c r="A592" t="str">
        <f t="shared" si="18"/>
        <v/>
      </c>
      <c r="F592" t="str">
        <f t="shared" si="19"/>
        <v>НЕТ</v>
      </c>
    </row>
    <row r="593" spans="1:6">
      <c r="A593" t="str">
        <f t="shared" si="18"/>
        <v/>
      </c>
      <c r="F593" t="str">
        <f t="shared" si="19"/>
        <v>НЕТ</v>
      </c>
    </row>
    <row r="594" spans="1:6">
      <c r="A594" t="str">
        <f t="shared" si="18"/>
        <v/>
      </c>
      <c r="F594" t="str">
        <f t="shared" si="19"/>
        <v>НЕТ</v>
      </c>
    </row>
    <row r="595" spans="1:6">
      <c r="A595" t="str">
        <f t="shared" si="18"/>
        <v/>
      </c>
      <c r="F595" t="str">
        <f t="shared" si="19"/>
        <v>НЕТ</v>
      </c>
    </row>
    <row r="596" spans="1:6">
      <c r="A596" t="str">
        <f t="shared" si="18"/>
        <v/>
      </c>
      <c r="F596" t="str">
        <f t="shared" si="19"/>
        <v>НЕТ</v>
      </c>
    </row>
    <row r="597" spans="1:6">
      <c r="A597" t="str">
        <f t="shared" si="18"/>
        <v/>
      </c>
      <c r="F597" t="str">
        <f t="shared" si="19"/>
        <v>НЕТ</v>
      </c>
    </row>
    <row r="598" spans="1:6">
      <c r="A598" t="str">
        <f t="shared" si="18"/>
        <v/>
      </c>
      <c r="F598" t="str">
        <f t="shared" si="19"/>
        <v>НЕТ</v>
      </c>
    </row>
    <row r="599" spans="1:6">
      <c r="A599" t="str">
        <f t="shared" si="18"/>
        <v/>
      </c>
      <c r="F599" t="str">
        <f t="shared" si="19"/>
        <v>НЕТ</v>
      </c>
    </row>
    <row r="600" spans="1:6">
      <c r="A600" t="str">
        <f t="shared" si="18"/>
        <v/>
      </c>
      <c r="F600" t="str">
        <f t="shared" si="19"/>
        <v>НЕТ</v>
      </c>
    </row>
    <row r="601" spans="1:6">
      <c r="A601" t="str">
        <f t="shared" si="18"/>
        <v/>
      </c>
      <c r="F601" t="str">
        <f t="shared" si="19"/>
        <v>НЕТ</v>
      </c>
    </row>
    <row r="602" spans="1:6">
      <c r="A602" t="str">
        <f t="shared" si="18"/>
        <v/>
      </c>
      <c r="F602" t="str">
        <f t="shared" si="19"/>
        <v>НЕТ</v>
      </c>
    </row>
    <row r="603" spans="1:6">
      <c r="A603" t="str">
        <f t="shared" si="18"/>
        <v/>
      </c>
      <c r="F603" t="str">
        <f t="shared" si="19"/>
        <v>НЕТ</v>
      </c>
    </row>
    <row r="604" spans="1:6">
      <c r="A604" t="str">
        <f t="shared" si="18"/>
        <v/>
      </c>
      <c r="F604" t="str">
        <f t="shared" si="19"/>
        <v>НЕТ</v>
      </c>
    </row>
    <row r="605" spans="1:6">
      <c r="A605" t="str">
        <f t="shared" si="18"/>
        <v/>
      </c>
      <c r="F605" t="str">
        <f t="shared" si="19"/>
        <v>НЕТ</v>
      </c>
    </row>
    <row r="606" spans="1:6">
      <c r="A606" t="str">
        <f t="shared" si="18"/>
        <v/>
      </c>
      <c r="F606" t="str">
        <f t="shared" si="19"/>
        <v>НЕТ</v>
      </c>
    </row>
    <row r="607" spans="1:6">
      <c r="A607" t="str">
        <f t="shared" si="18"/>
        <v/>
      </c>
      <c r="F607" t="str">
        <f t="shared" si="19"/>
        <v>НЕТ</v>
      </c>
    </row>
    <row r="608" spans="1:6">
      <c r="A608" t="str">
        <f t="shared" si="18"/>
        <v/>
      </c>
      <c r="F608" t="str">
        <f t="shared" si="19"/>
        <v>НЕТ</v>
      </c>
    </row>
    <row r="609" spans="1:6">
      <c r="A609" t="str">
        <f t="shared" si="18"/>
        <v/>
      </c>
      <c r="F609" t="str">
        <f t="shared" si="19"/>
        <v>НЕТ</v>
      </c>
    </row>
    <row r="610" spans="1:6">
      <c r="A610" t="str">
        <f t="shared" si="18"/>
        <v/>
      </c>
      <c r="F610" t="str">
        <f t="shared" si="19"/>
        <v>НЕТ</v>
      </c>
    </row>
    <row r="611" spans="1:6">
      <c r="A611" t="str">
        <f t="shared" si="18"/>
        <v/>
      </c>
      <c r="F611" t="str">
        <f t="shared" si="19"/>
        <v>НЕТ</v>
      </c>
    </row>
    <row r="612" spans="1:6">
      <c r="A612" t="str">
        <f t="shared" si="18"/>
        <v/>
      </c>
      <c r="F612" t="str">
        <f t="shared" si="19"/>
        <v>НЕТ</v>
      </c>
    </row>
    <row r="613" spans="1:6">
      <c r="A613" t="str">
        <f t="shared" si="18"/>
        <v/>
      </c>
      <c r="F613" t="str">
        <f t="shared" si="19"/>
        <v>НЕТ</v>
      </c>
    </row>
    <row r="614" spans="1:6">
      <c r="A614" t="str">
        <f t="shared" si="18"/>
        <v/>
      </c>
      <c r="F614" t="str">
        <f t="shared" si="19"/>
        <v>НЕТ</v>
      </c>
    </row>
    <row r="615" spans="1:6">
      <c r="A615" t="str">
        <f t="shared" si="18"/>
        <v/>
      </c>
      <c r="F615" t="str">
        <f t="shared" si="19"/>
        <v>НЕТ</v>
      </c>
    </row>
    <row r="616" spans="1:6">
      <c r="A616" t="str">
        <f t="shared" si="18"/>
        <v/>
      </c>
      <c r="F616" t="str">
        <f t="shared" si="19"/>
        <v>НЕТ</v>
      </c>
    </row>
    <row r="617" spans="1:6">
      <c r="A617" t="str">
        <f t="shared" si="18"/>
        <v/>
      </c>
      <c r="F617" t="str">
        <f t="shared" si="19"/>
        <v>НЕТ</v>
      </c>
    </row>
    <row r="618" spans="1:6">
      <c r="A618" t="str">
        <f t="shared" si="18"/>
        <v/>
      </c>
      <c r="F618" t="str">
        <f t="shared" si="19"/>
        <v>НЕТ</v>
      </c>
    </row>
    <row r="619" spans="1:6">
      <c r="A619" t="str">
        <f t="shared" si="18"/>
        <v/>
      </c>
      <c r="F619" t="str">
        <f t="shared" si="19"/>
        <v>НЕТ</v>
      </c>
    </row>
    <row r="620" spans="1:6">
      <c r="A620" t="str">
        <f t="shared" si="18"/>
        <v/>
      </c>
      <c r="F620" t="str">
        <f t="shared" si="19"/>
        <v>НЕТ</v>
      </c>
    </row>
    <row r="621" spans="1:6">
      <c r="A621" t="str">
        <f t="shared" si="18"/>
        <v/>
      </c>
      <c r="F621" t="str">
        <f t="shared" si="19"/>
        <v>НЕТ</v>
      </c>
    </row>
    <row r="622" spans="1:6">
      <c r="A622" t="str">
        <f t="shared" si="18"/>
        <v/>
      </c>
      <c r="F622" t="str">
        <f t="shared" si="19"/>
        <v>НЕТ</v>
      </c>
    </row>
    <row r="623" spans="1:6">
      <c r="A623" t="str">
        <f t="shared" si="18"/>
        <v/>
      </c>
      <c r="F623" t="str">
        <f t="shared" si="19"/>
        <v>НЕТ</v>
      </c>
    </row>
    <row r="624" spans="1:6">
      <c r="A624" t="str">
        <f t="shared" si="18"/>
        <v/>
      </c>
      <c r="F624" t="str">
        <f t="shared" si="19"/>
        <v>НЕТ</v>
      </c>
    </row>
    <row r="625" spans="1:6">
      <c r="A625" t="str">
        <f t="shared" si="18"/>
        <v/>
      </c>
      <c r="F625" t="str">
        <f t="shared" si="19"/>
        <v>НЕТ</v>
      </c>
    </row>
    <row r="626" spans="1:6">
      <c r="A626" t="str">
        <f t="shared" si="18"/>
        <v/>
      </c>
      <c r="F626" t="str">
        <f t="shared" si="19"/>
        <v>НЕТ</v>
      </c>
    </row>
    <row r="627" spans="1:6">
      <c r="A627" t="str">
        <f t="shared" si="18"/>
        <v/>
      </c>
      <c r="F627" t="str">
        <f t="shared" si="19"/>
        <v>НЕТ</v>
      </c>
    </row>
    <row r="628" spans="1:6">
      <c r="A628" t="str">
        <f t="shared" si="18"/>
        <v/>
      </c>
      <c r="F628" t="str">
        <f t="shared" si="19"/>
        <v>НЕТ</v>
      </c>
    </row>
    <row r="629" spans="1:6">
      <c r="A629" t="str">
        <f t="shared" si="18"/>
        <v/>
      </c>
      <c r="F629" t="str">
        <f t="shared" si="19"/>
        <v>НЕТ</v>
      </c>
    </row>
    <row r="630" spans="1:6">
      <c r="A630" t="str">
        <f t="shared" si="18"/>
        <v/>
      </c>
      <c r="F630" t="str">
        <f t="shared" si="19"/>
        <v>НЕТ</v>
      </c>
    </row>
    <row r="631" spans="1:6">
      <c r="A631" t="str">
        <f t="shared" si="18"/>
        <v/>
      </c>
      <c r="F631" t="str">
        <f t="shared" si="19"/>
        <v>НЕТ</v>
      </c>
    </row>
    <row r="632" spans="1:6">
      <c r="A632" t="str">
        <f t="shared" si="18"/>
        <v/>
      </c>
      <c r="F632" t="str">
        <f t="shared" si="19"/>
        <v>НЕТ</v>
      </c>
    </row>
    <row r="633" spans="1:6">
      <c r="A633" t="str">
        <f t="shared" si="18"/>
        <v/>
      </c>
      <c r="F633" t="str">
        <f t="shared" si="19"/>
        <v>НЕТ</v>
      </c>
    </row>
    <row r="634" spans="1:6">
      <c r="A634" t="str">
        <f t="shared" si="18"/>
        <v/>
      </c>
      <c r="F634" t="str">
        <f t="shared" si="19"/>
        <v>НЕТ</v>
      </c>
    </row>
    <row r="635" spans="1:6">
      <c r="A635" t="str">
        <f t="shared" si="18"/>
        <v/>
      </c>
      <c r="F635" t="str">
        <f t="shared" si="19"/>
        <v>НЕТ</v>
      </c>
    </row>
    <row r="636" spans="1:6">
      <c r="A636" t="str">
        <f t="shared" si="18"/>
        <v/>
      </c>
      <c r="F636" t="str">
        <f t="shared" si="19"/>
        <v>НЕТ</v>
      </c>
    </row>
    <row r="637" spans="1:6">
      <c r="A637" t="str">
        <f t="shared" si="18"/>
        <v/>
      </c>
      <c r="F637" t="str">
        <f t="shared" si="19"/>
        <v>НЕТ</v>
      </c>
    </row>
    <row r="638" spans="1:6">
      <c r="A638" t="str">
        <f t="shared" si="18"/>
        <v/>
      </c>
      <c r="F638" t="str">
        <f t="shared" si="19"/>
        <v>НЕТ</v>
      </c>
    </row>
    <row r="639" spans="1:6">
      <c r="A639" t="str">
        <f t="shared" si="18"/>
        <v/>
      </c>
      <c r="F639" t="str">
        <f t="shared" si="19"/>
        <v>НЕТ</v>
      </c>
    </row>
    <row r="640" spans="1:6">
      <c r="A640" t="str">
        <f t="shared" si="18"/>
        <v/>
      </c>
      <c r="F640" t="str">
        <f t="shared" si="19"/>
        <v>НЕТ</v>
      </c>
    </row>
    <row r="641" spans="1:6">
      <c r="A641" t="str">
        <f t="shared" si="18"/>
        <v/>
      </c>
      <c r="F641" t="str">
        <f t="shared" si="19"/>
        <v>НЕТ</v>
      </c>
    </row>
    <row r="642" spans="1:6">
      <c r="A642" t="str">
        <f t="shared" ref="A642:A705" si="20">CONCATENATE(C642,B642)</f>
        <v/>
      </c>
      <c r="F642" t="str">
        <f t="shared" ref="F642:F705" si="21">IF(ISBLANK(E642),"НЕТ","ДА")</f>
        <v>НЕТ</v>
      </c>
    </row>
    <row r="643" spans="1:6">
      <c r="A643" t="str">
        <f t="shared" si="20"/>
        <v/>
      </c>
      <c r="F643" t="str">
        <f t="shared" si="21"/>
        <v>НЕТ</v>
      </c>
    </row>
    <row r="644" spans="1:6">
      <c r="A644" t="str">
        <f t="shared" si="20"/>
        <v/>
      </c>
      <c r="F644" t="str">
        <f t="shared" si="21"/>
        <v>НЕТ</v>
      </c>
    </row>
    <row r="645" spans="1:6">
      <c r="A645" t="str">
        <f t="shared" si="20"/>
        <v/>
      </c>
      <c r="F645" t="str">
        <f t="shared" si="21"/>
        <v>НЕТ</v>
      </c>
    </row>
    <row r="646" spans="1:6">
      <c r="A646" t="str">
        <f t="shared" si="20"/>
        <v/>
      </c>
      <c r="F646" t="str">
        <f t="shared" si="21"/>
        <v>НЕТ</v>
      </c>
    </row>
    <row r="647" spans="1:6">
      <c r="A647" t="str">
        <f t="shared" si="20"/>
        <v/>
      </c>
      <c r="F647" t="str">
        <f t="shared" si="21"/>
        <v>НЕТ</v>
      </c>
    </row>
    <row r="648" spans="1:6">
      <c r="A648" t="str">
        <f t="shared" si="20"/>
        <v/>
      </c>
      <c r="F648" t="str">
        <f t="shared" si="21"/>
        <v>НЕТ</v>
      </c>
    </row>
    <row r="649" spans="1:6">
      <c r="A649" t="str">
        <f t="shared" si="20"/>
        <v/>
      </c>
      <c r="F649" t="str">
        <f t="shared" si="21"/>
        <v>НЕТ</v>
      </c>
    </row>
    <row r="650" spans="1:6">
      <c r="A650" t="str">
        <f t="shared" si="20"/>
        <v/>
      </c>
      <c r="F650" t="str">
        <f t="shared" si="21"/>
        <v>НЕТ</v>
      </c>
    </row>
    <row r="651" spans="1:6">
      <c r="A651" t="str">
        <f t="shared" si="20"/>
        <v/>
      </c>
      <c r="F651" t="str">
        <f t="shared" si="21"/>
        <v>НЕТ</v>
      </c>
    </row>
    <row r="652" spans="1:6">
      <c r="A652" t="str">
        <f t="shared" si="20"/>
        <v/>
      </c>
      <c r="F652" t="str">
        <f t="shared" si="21"/>
        <v>НЕТ</v>
      </c>
    </row>
    <row r="653" spans="1:6">
      <c r="A653" t="str">
        <f t="shared" si="20"/>
        <v/>
      </c>
      <c r="F653" t="str">
        <f t="shared" si="21"/>
        <v>НЕТ</v>
      </c>
    </row>
    <row r="654" spans="1:6">
      <c r="A654" t="str">
        <f t="shared" si="20"/>
        <v/>
      </c>
      <c r="F654" t="str">
        <f t="shared" si="21"/>
        <v>НЕТ</v>
      </c>
    </row>
    <row r="655" spans="1:6">
      <c r="A655" t="str">
        <f t="shared" si="20"/>
        <v/>
      </c>
      <c r="F655" t="str">
        <f t="shared" si="21"/>
        <v>НЕТ</v>
      </c>
    </row>
    <row r="656" spans="1:6">
      <c r="A656" t="str">
        <f t="shared" si="20"/>
        <v/>
      </c>
      <c r="F656" t="str">
        <f t="shared" si="21"/>
        <v>НЕТ</v>
      </c>
    </row>
    <row r="657" spans="1:6">
      <c r="A657" t="str">
        <f t="shared" si="20"/>
        <v/>
      </c>
      <c r="F657" t="str">
        <f t="shared" si="21"/>
        <v>НЕТ</v>
      </c>
    </row>
    <row r="658" spans="1:6">
      <c r="A658" t="str">
        <f t="shared" si="20"/>
        <v/>
      </c>
      <c r="F658" t="str">
        <f t="shared" si="21"/>
        <v>НЕТ</v>
      </c>
    </row>
    <row r="659" spans="1:6">
      <c r="A659" t="str">
        <f t="shared" si="20"/>
        <v/>
      </c>
      <c r="F659" t="str">
        <f t="shared" si="21"/>
        <v>НЕТ</v>
      </c>
    </row>
    <row r="660" spans="1:6">
      <c r="A660" t="str">
        <f t="shared" si="20"/>
        <v/>
      </c>
      <c r="F660" t="str">
        <f t="shared" si="21"/>
        <v>НЕТ</v>
      </c>
    </row>
    <row r="661" spans="1:6">
      <c r="A661" t="str">
        <f t="shared" si="20"/>
        <v/>
      </c>
      <c r="F661" t="str">
        <f t="shared" si="21"/>
        <v>НЕТ</v>
      </c>
    </row>
    <row r="662" spans="1:6">
      <c r="A662" t="str">
        <f t="shared" si="20"/>
        <v/>
      </c>
      <c r="F662" t="str">
        <f t="shared" si="21"/>
        <v>НЕТ</v>
      </c>
    </row>
    <row r="663" spans="1:6">
      <c r="A663" t="str">
        <f t="shared" si="20"/>
        <v/>
      </c>
      <c r="F663" t="str">
        <f t="shared" si="21"/>
        <v>НЕТ</v>
      </c>
    </row>
    <row r="664" spans="1:6">
      <c r="A664" t="str">
        <f t="shared" si="20"/>
        <v/>
      </c>
      <c r="F664" t="str">
        <f t="shared" si="21"/>
        <v>НЕТ</v>
      </c>
    </row>
    <row r="665" spans="1:6">
      <c r="A665" t="str">
        <f t="shared" si="20"/>
        <v/>
      </c>
      <c r="F665" t="str">
        <f t="shared" si="21"/>
        <v>НЕТ</v>
      </c>
    </row>
    <row r="666" spans="1:6">
      <c r="A666" t="str">
        <f t="shared" si="20"/>
        <v/>
      </c>
      <c r="F666" t="str">
        <f t="shared" si="21"/>
        <v>НЕТ</v>
      </c>
    </row>
    <row r="667" spans="1:6">
      <c r="A667" t="str">
        <f t="shared" si="20"/>
        <v/>
      </c>
      <c r="F667" t="str">
        <f t="shared" si="21"/>
        <v>НЕТ</v>
      </c>
    </row>
    <row r="668" spans="1:6">
      <c r="A668" t="str">
        <f t="shared" si="20"/>
        <v/>
      </c>
      <c r="F668" t="str">
        <f t="shared" si="21"/>
        <v>НЕТ</v>
      </c>
    </row>
    <row r="669" spans="1:6">
      <c r="A669" t="str">
        <f t="shared" si="20"/>
        <v/>
      </c>
      <c r="F669" t="str">
        <f t="shared" si="21"/>
        <v>НЕТ</v>
      </c>
    </row>
    <row r="670" spans="1:6">
      <c r="A670" t="str">
        <f t="shared" si="20"/>
        <v/>
      </c>
      <c r="F670" t="str">
        <f t="shared" si="21"/>
        <v>НЕТ</v>
      </c>
    </row>
    <row r="671" spans="1:6">
      <c r="A671" t="str">
        <f t="shared" si="20"/>
        <v/>
      </c>
      <c r="F671" t="str">
        <f t="shared" si="21"/>
        <v>НЕТ</v>
      </c>
    </row>
    <row r="672" spans="1:6">
      <c r="A672" t="str">
        <f t="shared" si="20"/>
        <v/>
      </c>
      <c r="F672" t="str">
        <f t="shared" si="21"/>
        <v>НЕТ</v>
      </c>
    </row>
    <row r="673" spans="1:6">
      <c r="A673" t="str">
        <f t="shared" si="20"/>
        <v/>
      </c>
      <c r="F673" t="str">
        <f t="shared" si="21"/>
        <v>НЕТ</v>
      </c>
    </row>
    <row r="674" spans="1:6">
      <c r="A674" t="str">
        <f t="shared" si="20"/>
        <v/>
      </c>
      <c r="F674" t="str">
        <f t="shared" si="21"/>
        <v>НЕТ</v>
      </c>
    </row>
    <row r="675" spans="1:6">
      <c r="A675" t="str">
        <f t="shared" si="20"/>
        <v/>
      </c>
      <c r="F675" t="str">
        <f t="shared" si="21"/>
        <v>НЕТ</v>
      </c>
    </row>
    <row r="676" spans="1:6">
      <c r="A676" t="str">
        <f t="shared" si="20"/>
        <v/>
      </c>
      <c r="F676" t="str">
        <f t="shared" si="21"/>
        <v>НЕТ</v>
      </c>
    </row>
    <row r="677" spans="1:6">
      <c r="A677" t="str">
        <f t="shared" si="20"/>
        <v/>
      </c>
      <c r="F677" t="str">
        <f t="shared" si="21"/>
        <v>НЕТ</v>
      </c>
    </row>
    <row r="678" spans="1:6">
      <c r="A678" t="str">
        <f t="shared" si="20"/>
        <v/>
      </c>
      <c r="F678" t="str">
        <f t="shared" si="21"/>
        <v>НЕТ</v>
      </c>
    </row>
    <row r="679" spans="1:6">
      <c r="A679" t="str">
        <f t="shared" si="20"/>
        <v/>
      </c>
      <c r="F679" t="str">
        <f t="shared" si="21"/>
        <v>НЕТ</v>
      </c>
    </row>
    <row r="680" spans="1:6">
      <c r="A680" t="str">
        <f t="shared" si="20"/>
        <v/>
      </c>
      <c r="F680" t="str">
        <f t="shared" si="21"/>
        <v>НЕТ</v>
      </c>
    </row>
    <row r="681" spans="1:6">
      <c r="A681" t="str">
        <f t="shared" si="20"/>
        <v/>
      </c>
      <c r="F681" t="str">
        <f t="shared" si="21"/>
        <v>НЕТ</v>
      </c>
    </row>
    <row r="682" spans="1:6">
      <c r="A682" t="str">
        <f t="shared" si="20"/>
        <v/>
      </c>
      <c r="F682" t="str">
        <f t="shared" si="21"/>
        <v>НЕТ</v>
      </c>
    </row>
    <row r="683" spans="1:6">
      <c r="A683" t="str">
        <f t="shared" si="20"/>
        <v/>
      </c>
      <c r="F683" t="str">
        <f t="shared" si="21"/>
        <v>НЕТ</v>
      </c>
    </row>
    <row r="684" spans="1:6">
      <c r="A684" t="str">
        <f t="shared" si="20"/>
        <v/>
      </c>
      <c r="F684" t="str">
        <f t="shared" si="21"/>
        <v>НЕТ</v>
      </c>
    </row>
    <row r="685" spans="1:6">
      <c r="A685" t="str">
        <f t="shared" si="20"/>
        <v/>
      </c>
      <c r="F685" t="str">
        <f t="shared" si="21"/>
        <v>НЕТ</v>
      </c>
    </row>
    <row r="686" spans="1:6">
      <c r="A686" t="str">
        <f t="shared" si="20"/>
        <v/>
      </c>
      <c r="F686" t="str">
        <f t="shared" si="21"/>
        <v>НЕТ</v>
      </c>
    </row>
    <row r="687" spans="1:6">
      <c r="A687" t="str">
        <f t="shared" si="20"/>
        <v/>
      </c>
      <c r="F687" t="str">
        <f t="shared" si="21"/>
        <v>НЕТ</v>
      </c>
    </row>
    <row r="688" spans="1:6">
      <c r="A688" t="str">
        <f t="shared" si="20"/>
        <v/>
      </c>
      <c r="F688" t="str">
        <f t="shared" si="21"/>
        <v>НЕТ</v>
      </c>
    </row>
    <row r="689" spans="1:6">
      <c r="A689" t="str">
        <f t="shared" si="20"/>
        <v/>
      </c>
      <c r="F689" t="str">
        <f t="shared" si="21"/>
        <v>НЕТ</v>
      </c>
    </row>
    <row r="690" spans="1:6">
      <c r="A690" t="str">
        <f t="shared" si="20"/>
        <v/>
      </c>
      <c r="F690" t="str">
        <f t="shared" si="21"/>
        <v>НЕТ</v>
      </c>
    </row>
    <row r="691" spans="1:6">
      <c r="A691" t="str">
        <f t="shared" si="20"/>
        <v/>
      </c>
      <c r="F691" t="str">
        <f t="shared" si="21"/>
        <v>НЕТ</v>
      </c>
    </row>
    <row r="692" spans="1:6">
      <c r="A692" t="str">
        <f t="shared" si="20"/>
        <v/>
      </c>
      <c r="F692" t="str">
        <f t="shared" si="21"/>
        <v>НЕТ</v>
      </c>
    </row>
    <row r="693" spans="1:6">
      <c r="A693" t="str">
        <f t="shared" si="20"/>
        <v/>
      </c>
      <c r="F693" t="str">
        <f t="shared" si="21"/>
        <v>НЕТ</v>
      </c>
    </row>
    <row r="694" spans="1:6">
      <c r="A694" t="str">
        <f t="shared" si="20"/>
        <v/>
      </c>
      <c r="F694" t="str">
        <f t="shared" si="21"/>
        <v>НЕТ</v>
      </c>
    </row>
    <row r="695" spans="1:6">
      <c r="A695" t="str">
        <f t="shared" si="20"/>
        <v/>
      </c>
      <c r="F695" t="str">
        <f t="shared" si="21"/>
        <v>НЕТ</v>
      </c>
    </row>
    <row r="696" spans="1:6">
      <c r="A696" t="str">
        <f t="shared" si="20"/>
        <v/>
      </c>
      <c r="F696" t="str">
        <f t="shared" si="21"/>
        <v>НЕТ</v>
      </c>
    </row>
    <row r="697" spans="1:6">
      <c r="A697" t="str">
        <f t="shared" si="20"/>
        <v/>
      </c>
      <c r="F697" t="str">
        <f t="shared" si="21"/>
        <v>НЕТ</v>
      </c>
    </row>
    <row r="698" spans="1:6">
      <c r="A698" t="str">
        <f t="shared" si="20"/>
        <v/>
      </c>
      <c r="F698" t="str">
        <f t="shared" si="21"/>
        <v>НЕТ</v>
      </c>
    </row>
    <row r="699" spans="1:6">
      <c r="A699" t="str">
        <f t="shared" si="20"/>
        <v/>
      </c>
      <c r="F699" t="str">
        <f t="shared" si="21"/>
        <v>НЕТ</v>
      </c>
    </row>
    <row r="700" spans="1:6">
      <c r="A700" t="str">
        <f t="shared" si="20"/>
        <v/>
      </c>
      <c r="F700" t="str">
        <f t="shared" si="21"/>
        <v>НЕТ</v>
      </c>
    </row>
    <row r="701" spans="1:6">
      <c r="A701" t="str">
        <f t="shared" si="20"/>
        <v/>
      </c>
      <c r="F701" t="str">
        <f t="shared" si="21"/>
        <v>НЕТ</v>
      </c>
    </row>
    <row r="702" spans="1:6">
      <c r="A702" t="str">
        <f t="shared" si="20"/>
        <v/>
      </c>
      <c r="F702" t="str">
        <f t="shared" si="21"/>
        <v>НЕТ</v>
      </c>
    </row>
    <row r="703" spans="1:6">
      <c r="A703" t="str">
        <f t="shared" si="20"/>
        <v/>
      </c>
      <c r="F703" t="str">
        <f t="shared" si="21"/>
        <v>НЕТ</v>
      </c>
    </row>
    <row r="704" spans="1:6">
      <c r="A704" t="str">
        <f t="shared" si="20"/>
        <v/>
      </c>
      <c r="F704" t="str">
        <f t="shared" si="21"/>
        <v>НЕТ</v>
      </c>
    </row>
    <row r="705" spans="1:6">
      <c r="A705" t="str">
        <f t="shared" si="20"/>
        <v/>
      </c>
      <c r="F705" t="str">
        <f t="shared" si="21"/>
        <v>НЕТ</v>
      </c>
    </row>
    <row r="706" spans="1:6">
      <c r="A706" t="str">
        <f t="shared" ref="A706:A769" si="22">CONCATENATE(C706,B706)</f>
        <v/>
      </c>
      <c r="F706" t="str">
        <f t="shared" ref="F706:F769" si="23">IF(ISBLANK(E706),"НЕТ","ДА")</f>
        <v>НЕТ</v>
      </c>
    </row>
    <row r="707" spans="1:6">
      <c r="A707" t="str">
        <f t="shared" si="22"/>
        <v/>
      </c>
      <c r="F707" t="str">
        <f t="shared" si="23"/>
        <v>НЕТ</v>
      </c>
    </row>
    <row r="708" spans="1:6">
      <c r="A708" t="str">
        <f t="shared" si="22"/>
        <v/>
      </c>
      <c r="F708" t="str">
        <f t="shared" si="23"/>
        <v>НЕТ</v>
      </c>
    </row>
    <row r="709" spans="1:6">
      <c r="A709" t="str">
        <f t="shared" si="22"/>
        <v/>
      </c>
      <c r="F709" t="str">
        <f t="shared" si="23"/>
        <v>НЕТ</v>
      </c>
    </row>
    <row r="710" spans="1:6">
      <c r="A710" t="str">
        <f t="shared" si="22"/>
        <v/>
      </c>
      <c r="F710" t="str">
        <f t="shared" si="23"/>
        <v>НЕТ</v>
      </c>
    </row>
    <row r="711" spans="1:6">
      <c r="A711" t="str">
        <f t="shared" si="22"/>
        <v/>
      </c>
      <c r="F711" t="str">
        <f t="shared" si="23"/>
        <v>НЕТ</v>
      </c>
    </row>
    <row r="712" spans="1:6">
      <c r="A712" t="str">
        <f t="shared" si="22"/>
        <v/>
      </c>
      <c r="F712" t="str">
        <f t="shared" si="23"/>
        <v>НЕТ</v>
      </c>
    </row>
    <row r="713" spans="1:6">
      <c r="A713" t="str">
        <f t="shared" si="22"/>
        <v/>
      </c>
      <c r="F713" t="str">
        <f t="shared" si="23"/>
        <v>НЕТ</v>
      </c>
    </row>
    <row r="714" spans="1:6">
      <c r="A714" t="str">
        <f t="shared" si="22"/>
        <v/>
      </c>
      <c r="F714" t="str">
        <f t="shared" si="23"/>
        <v>НЕТ</v>
      </c>
    </row>
    <row r="715" spans="1:6">
      <c r="A715" t="str">
        <f t="shared" si="22"/>
        <v/>
      </c>
      <c r="F715" t="str">
        <f t="shared" si="23"/>
        <v>НЕТ</v>
      </c>
    </row>
    <row r="716" spans="1:6">
      <c r="A716" t="str">
        <f t="shared" si="22"/>
        <v/>
      </c>
      <c r="F716" t="str">
        <f t="shared" si="23"/>
        <v>НЕТ</v>
      </c>
    </row>
    <row r="717" spans="1:6">
      <c r="A717" t="str">
        <f t="shared" si="22"/>
        <v/>
      </c>
      <c r="F717" t="str">
        <f t="shared" si="23"/>
        <v>НЕТ</v>
      </c>
    </row>
    <row r="718" spans="1:6">
      <c r="A718" t="str">
        <f t="shared" si="22"/>
        <v/>
      </c>
      <c r="F718" t="str">
        <f t="shared" si="23"/>
        <v>НЕТ</v>
      </c>
    </row>
    <row r="719" spans="1:6">
      <c r="A719" t="str">
        <f t="shared" si="22"/>
        <v/>
      </c>
      <c r="F719" t="str">
        <f t="shared" si="23"/>
        <v>НЕТ</v>
      </c>
    </row>
    <row r="720" spans="1:6">
      <c r="A720" t="str">
        <f t="shared" si="22"/>
        <v/>
      </c>
      <c r="F720" t="str">
        <f t="shared" si="23"/>
        <v>НЕТ</v>
      </c>
    </row>
    <row r="721" spans="1:6">
      <c r="A721" t="str">
        <f t="shared" si="22"/>
        <v/>
      </c>
      <c r="F721" t="str">
        <f t="shared" si="23"/>
        <v>НЕТ</v>
      </c>
    </row>
    <row r="722" spans="1:6">
      <c r="A722" t="str">
        <f t="shared" si="22"/>
        <v/>
      </c>
      <c r="F722" t="str">
        <f t="shared" si="23"/>
        <v>НЕТ</v>
      </c>
    </row>
    <row r="723" spans="1:6">
      <c r="A723" t="str">
        <f t="shared" si="22"/>
        <v/>
      </c>
      <c r="F723" t="str">
        <f t="shared" si="23"/>
        <v>НЕТ</v>
      </c>
    </row>
    <row r="724" spans="1:6">
      <c r="A724" t="str">
        <f t="shared" si="22"/>
        <v/>
      </c>
      <c r="F724" t="str">
        <f t="shared" si="23"/>
        <v>НЕТ</v>
      </c>
    </row>
    <row r="725" spans="1:6">
      <c r="A725" t="str">
        <f t="shared" si="22"/>
        <v/>
      </c>
      <c r="F725" t="str">
        <f t="shared" si="23"/>
        <v>НЕТ</v>
      </c>
    </row>
    <row r="726" spans="1:6">
      <c r="A726" t="str">
        <f t="shared" si="22"/>
        <v/>
      </c>
      <c r="F726" t="str">
        <f t="shared" si="23"/>
        <v>НЕТ</v>
      </c>
    </row>
    <row r="727" spans="1:6">
      <c r="A727" t="str">
        <f t="shared" si="22"/>
        <v/>
      </c>
      <c r="F727" t="str">
        <f t="shared" si="23"/>
        <v>НЕТ</v>
      </c>
    </row>
    <row r="728" spans="1:6">
      <c r="A728" t="str">
        <f t="shared" si="22"/>
        <v/>
      </c>
      <c r="F728" t="str">
        <f t="shared" si="23"/>
        <v>НЕТ</v>
      </c>
    </row>
    <row r="729" spans="1:6">
      <c r="A729" t="str">
        <f t="shared" si="22"/>
        <v/>
      </c>
      <c r="F729" t="str">
        <f t="shared" si="23"/>
        <v>НЕТ</v>
      </c>
    </row>
    <row r="730" spans="1:6">
      <c r="A730" t="str">
        <f t="shared" si="22"/>
        <v/>
      </c>
      <c r="F730" t="str">
        <f t="shared" si="23"/>
        <v>НЕТ</v>
      </c>
    </row>
    <row r="731" spans="1:6">
      <c r="A731" t="str">
        <f t="shared" si="22"/>
        <v/>
      </c>
      <c r="F731" t="str">
        <f t="shared" si="23"/>
        <v>НЕТ</v>
      </c>
    </row>
    <row r="732" spans="1:6">
      <c r="A732" t="str">
        <f t="shared" si="22"/>
        <v/>
      </c>
      <c r="F732" t="str">
        <f t="shared" si="23"/>
        <v>НЕТ</v>
      </c>
    </row>
    <row r="733" spans="1:6">
      <c r="A733" t="str">
        <f t="shared" si="22"/>
        <v/>
      </c>
      <c r="F733" t="str">
        <f t="shared" si="23"/>
        <v>НЕТ</v>
      </c>
    </row>
    <row r="734" spans="1:6">
      <c r="A734" t="str">
        <f t="shared" si="22"/>
        <v/>
      </c>
      <c r="F734" t="str">
        <f t="shared" si="23"/>
        <v>НЕТ</v>
      </c>
    </row>
    <row r="735" spans="1:6">
      <c r="A735" t="str">
        <f t="shared" si="22"/>
        <v/>
      </c>
      <c r="F735" t="str">
        <f t="shared" si="23"/>
        <v>НЕТ</v>
      </c>
    </row>
    <row r="736" spans="1:6">
      <c r="A736" t="str">
        <f t="shared" si="22"/>
        <v/>
      </c>
      <c r="F736" t="str">
        <f t="shared" si="23"/>
        <v>НЕТ</v>
      </c>
    </row>
    <row r="737" spans="1:6">
      <c r="A737" t="str">
        <f t="shared" si="22"/>
        <v/>
      </c>
      <c r="F737" t="str">
        <f t="shared" si="23"/>
        <v>НЕТ</v>
      </c>
    </row>
    <row r="738" spans="1:6">
      <c r="A738" t="str">
        <f t="shared" si="22"/>
        <v/>
      </c>
      <c r="F738" t="str">
        <f t="shared" si="23"/>
        <v>НЕТ</v>
      </c>
    </row>
    <row r="739" spans="1:6">
      <c r="A739" t="str">
        <f t="shared" si="22"/>
        <v/>
      </c>
      <c r="F739" t="str">
        <f t="shared" si="23"/>
        <v>НЕТ</v>
      </c>
    </row>
    <row r="740" spans="1:6">
      <c r="A740" t="str">
        <f t="shared" si="22"/>
        <v/>
      </c>
      <c r="F740" t="str">
        <f t="shared" si="23"/>
        <v>НЕТ</v>
      </c>
    </row>
    <row r="741" spans="1:6">
      <c r="A741" t="str">
        <f t="shared" si="22"/>
        <v/>
      </c>
      <c r="F741" t="str">
        <f t="shared" si="23"/>
        <v>НЕТ</v>
      </c>
    </row>
    <row r="742" spans="1:6">
      <c r="A742" t="str">
        <f t="shared" si="22"/>
        <v/>
      </c>
      <c r="F742" t="str">
        <f t="shared" si="23"/>
        <v>НЕТ</v>
      </c>
    </row>
    <row r="743" spans="1:6">
      <c r="A743" t="str">
        <f t="shared" si="22"/>
        <v/>
      </c>
      <c r="F743" t="str">
        <f t="shared" si="23"/>
        <v>НЕТ</v>
      </c>
    </row>
    <row r="744" spans="1:6">
      <c r="A744" t="str">
        <f t="shared" si="22"/>
        <v/>
      </c>
      <c r="F744" t="str">
        <f t="shared" si="23"/>
        <v>НЕТ</v>
      </c>
    </row>
    <row r="745" spans="1:6">
      <c r="A745" t="str">
        <f t="shared" si="22"/>
        <v/>
      </c>
      <c r="F745" t="str">
        <f t="shared" si="23"/>
        <v>НЕТ</v>
      </c>
    </row>
    <row r="746" spans="1:6">
      <c r="A746" t="str">
        <f t="shared" si="22"/>
        <v/>
      </c>
      <c r="F746" t="str">
        <f t="shared" si="23"/>
        <v>НЕТ</v>
      </c>
    </row>
    <row r="747" spans="1:6">
      <c r="A747" t="str">
        <f t="shared" si="22"/>
        <v/>
      </c>
      <c r="F747" t="str">
        <f t="shared" si="23"/>
        <v>НЕТ</v>
      </c>
    </row>
    <row r="748" spans="1:6">
      <c r="A748" t="str">
        <f t="shared" si="22"/>
        <v/>
      </c>
      <c r="F748" t="str">
        <f t="shared" si="23"/>
        <v>НЕТ</v>
      </c>
    </row>
    <row r="749" spans="1:6">
      <c r="A749" t="str">
        <f t="shared" si="22"/>
        <v/>
      </c>
      <c r="F749" t="str">
        <f t="shared" si="23"/>
        <v>НЕТ</v>
      </c>
    </row>
    <row r="750" spans="1:6">
      <c r="A750" t="str">
        <f t="shared" si="22"/>
        <v/>
      </c>
      <c r="F750" t="str">
        <f t="shared" si="23"/>
        <v>НЕТ</v>
      </c>
    </row>
    <row r="751" spans="1:6">
      <c r="A751" t="str">
        <f t="shared" si="22"/>
        <v/>
      </c>
      <c r="F751" t="str">
        <f t="shared" si="23"/>
        <v>НЕТ</v>
      </c>
    </row>
    <row r="752" spans="1:6">
      <c r="A752" t="str">
        <f t="shared" si="22"/>
        <v/>
      </c>
      <c r="F752" t="str">
        <f t="shared" si="23"/>
        <v>НЕТ</v>
      </c>
    </row>
    <row r="753" spans="1:6">
      <c r="A753" t="str">
        <f t="shared" si="22"/>
        <v/>
      </c>
      <c r="F753" t="str">
        <f t="shared" si="23"/>
        <v>НЕТ</v>
      </c>
    </row>
    <row r="754" spans="1:6">
      <c r="A754" t="str">
        <f t="shared" si="22"/>
        <v/>
      </c>
      <c r="F754" t="str">
        <f t="shared" si="23"/>
        <v>НЕТ</v>
      </c>
    </row>
    <row r="755" spans="1:6">
      <c r="A755" t="str">
        <f t="shared" si="22"/>
        <v/>
      </c>
      <c r="F755" t="str">
        <f t="shared" si="23"/>
        <v>НЕТ</v>
      </c>
    </row>
    <row r="756" spans="1:6">
      <c r="A756" t="str">
        <f t="shared" si="22"/>
        <v/>
      </c>
      <c r="F756" t="str">
        <f t="shared" si="23"/>
        <v>НЕТ</v>
      </c>
    </row>
    <row r="757" spans="1:6">
      <c r="A757" t="str">
        <f t="shared" si="22"/>
        <v/>
      </c>
      <c r="F757" t="str">
        <f t="shared" si="23"/>
        <v>НЕТ</v>
      </c>
    </row>
    <row r="758" spans="1:6">
      <c r="A758" t="str">
        <f t="shared" si="22"/>
        <v/>
      </c>
      <c r="F758" t="str">
        <f t="shared" si="23"/>
        <v>НЕТ</v>
      </c>
    </row>
    <row r="759" spans="1:6">
      <c r="A759" t="str">
        <f t="shared" si="22"/>
        <v/>
      </c>
      <c r="F759" t="str">
        <f t="shared" si="23"/>
        <v>НЕТ</v>
      </c>
    </row>
    <row r="760" spans="1:6">
      <c r="A760" t="str">
        <f t="shared" si="22"/>
        <v/>
      </c>
      <c r="F760" t="str">
        <f t="shared" si="23"/>
        <v>НЕТ</v>
      </c>
    </row>
    <row r="761" spans="1:6">
      <c r="A761" t="str">
        <f t="shared" si="22"/>
        <v/>
      </c>
      <c r="F761" t="str">
        <f t="shared" si="23"/>
        <v>НЕТ</v>
      </c>
    </row>
    <row r="762" spans="1:6">
      <c r="A762" t="str">
        <f t="shared" si="22"/>
        <v/>
      </c>
      <c r="F762" t="str">
        <f t="shared" si="23"/>
        <v>НЕТ</v>
      </c>
    </row>
    <row r="763" spans="1:6">
      <c r="A763" t="str">
        <f t="shared" si="22"/>
        <v/>
      </c>
      <c r="F763" t="str">
        <f t="shared" si="23"/>
        <v>НЕТ</v>
      </c>
    </row>
    <row r="764" spans="1:6">
      <c r="A764" t="str">
        <f t="shared" si="22"/>
        <v/>
      </c>
      <c r="F764" t="str">
        <f t="shared" si="23"/>
        <v>НЕТ</v>
      </c>
    </row>
    <row r="765" spans="1:6">
      <c r="A765" t="str">
        <f t="shared" si="22"/>
        <v/>
      </c>
      <c r="F765" t="str">
        <f t="shared" si="23"/>
        <v>НЕТ</v>
      </c>
    </row>
    <row r="766" spans="1:6">
      <c r="A766" t="str">
        <f t="shared" si="22"/>
        <v/>
      </c>
      <c r="F766" t="str">
        <f t="shared" si="23"/>
        <v>НЕТ</v>
      </c>
    </row>
    <row r="767" spans="1:6">
      <c r="A767" t="str">
        <f t="shared" si="22"/>
        <v/>
      </c>
      <c r="F767" t="str">
        <f t="shared" si="23"/>
        <v>НЕТ</v>
      </c>
    </row>
    <row r="768" spans="1:6">
      <c r="A768" t="str">
        <f t="shared" si="22"/>
        <v/>
      </c>
      <c r="F768" t="str">
        <f t="shared" si="23"/>
        <v>НЕТ</v>
      </c>
    </row>
    <row r="769" spans="1:6">
      <c r="A769" t="str">
        <f t="shared" si="22"/>
        <v/>
      </c>
      <c r="F769" t="str">
        <f t="shared" si="23"/>
        <v>НЕТ</v>
      </c>
    </row>
    <row r="770" spans="1:6">
      <c r="A770" t="str">
        <f t="shared" ref="A770:A833" si="24">CONCATENATE(C770,B770)</f>
        <v/>
      </c>
      <c r="F770" t="str">
        <f t="shared" ref="F770:F833" si="25">IF(ISBLANK(E770),"НЕТ","ДА")</f>
        <v>НЕТ</v>
      </c>
    </row>
    <row r="771" spans="1:6">
      <c r="A771" t="str">
        <f t="shared" si="24"/>
        <v/>
      </c>
      <c r="F771" t="str">
        <f t="shared" si="25"/>
        <v>НЕТ</v>
      </c>
    </row>
    <row r="772" spans="1:6">
      <c r="A772" t="str">
        <f t="shared" si="24"/>
        <v/>
      </c>
      <c r="F772" t="str">
        <f t="shared" si="25"/>
        <v>НЕТ</v>
      </c>
    </row>
    <row r="773" spans="1:6">
      <c r="A773" t="str">
        <f t="shared" si="24"/>
        <v/>
      </c>
      <c r="F773" t="str">
        <f t="shared" si="25"/>
        <v>НЕТ</v>
      </c>
    </row>
    <row r="774" spans="1:6">
      <c r="A774" t="str">
        <f t="shared" si="24"/>
        <v/>
      </c>
      <c r="F774" t="str">
        <f t="shared" si="25"/>
        <v>НЕТ</v>
      </c>
    </row>
    <row r="775" spans="1:6">
      <c r="A775" t="str">
        <f t="shared" si="24"/>
        <v/>
      </c>
      <c r="F775" t="str">
        <f t="shared" si="25"/>
        <v>НЕТ</v>
      </c>
    </row>
    <row r="776" spans="1:6">
      <c r="A776" t="str">
        <f t="shared" si="24"/>
        <v/>
      </c>
      <c r="F776" t="str">
        <f t="shared" si="25"/>
        <v>НЕТ</v>
      </c>
    </row>
    <row r="777" spans="1:6">
      <c r="A777" t="str">
        <f t="shared" si="24"/>
        <v/>
      </c>
      <c r="F777" t="str">
        <f t="shared" si="25"/>
        <v>НЕТ</v>
      </c>
    </row>
    <row r="778" spans="1:6">
      <c r="A778" t="str">
        <f t="shared" si="24"/>
        <v/>
      </c>
      <c r="F778" t="str">
        <f t="shared" si="25"/>
        <v>НЕТ</v>
      </c>
    </row>
    <row r="779" spans="1:6">
      <c r="A779" t="str">
        <f t="shared" si="24"/>
        <v/>
      </c>
      <c r="F779" t="str">
        <f t="shared" si="25"/>
        <v>НЕТ</v>
      </c>
    </row>
    <row r="780" spans="1:6">
      <c r="A780" t="str">
        <f t="shared" si="24"/>
        <v/>
      </c>
      <c r="F780" t="str">
        <f t="shared" si="25"/>
        <v>НЕТ</v>
      </c>
    </row>
    <row r="781" spans="1:6">
      <c r="A781" t="str">
        <f t="shared" si="24"/>
        <v/>
      </c>
      <c r="F781" t="str">
        <f t="shared" si="25"/>
        <v>НЕТ</v>
      </c>
    </row>
    <row r="782" spans="1:6">
      <c r="A782" t="str">
        <f t="shared" si="24"/>
        <v/>
      </c>
      <c r="F782" t="str">
        <f t="shared" si="25"/>
        <v>НЕТ</v>
      </c>
    </row>
    <row r="783" spans="1:6">
      <c r="A783" t="str">
        <f t="shared" si="24"/>
        <v/>
      </c>
      <c r="F783" t="str">
        <f t="shared" si="25"/>
        <v>НЕТ</v>
      </c>
    </row>
    <row r="784" spans="1:6">
      <c r="A784" t="str">
        <f t="shared" si="24"/>
        <v/>
      </c>
      <c r="F784" t="str">
        <f t="shared" si="25"/>
        <v>НЕТ</v>
      </c>
    </row>
    <row r="785" spans="1:6">
      <c r="A785" t="str">
        <f t="shared" si="24"/>
        <v/>
      </c>
      <c r="F785" t="str">
        <f t="shared" si="25"/>
        <v>НЕТ</v>
      </c>
    </row>
    <row r="786" spans="1:6">
      <c r="A786" t="str">
        <f t="shared" si="24"/>
        <v/>
      </c>
      <c r="F786" t="str">
        <f t="shared" si="25"/>
        <v>НЕТ</v>
      </c>
    </row>
    <row r="787" spans="1:6">
      <c r="A787" t="str">
        <f t="shared" si="24"/>
        <v/>
      </c>
      <c r="F787" t="str">
        <f t="shared" si="25"/>
        <v>НЕТ</v>
      </c>
    </row>
    <row r="788" spans="1:6">
      <c r="A788" t="str">
        <f t="shared" si="24"/>
        <v/>
      </c>
      <c r="F788" t="str">
        <f t="shared" si="25"/>
        <v>НЕТ</v>
      </c>
    </row>
    <row r="789" spans="1:6">
      <c r="A789" t="str">
        <f t="shared" si="24"/>
        <v/>
      </c>
      <c r="F789" t="str">
        <f t="shared" si="25"/>
        <v>НЕТ</v>
      </c>
    </row>
    <row r="790" spans="1:6">
      <c r="A790" t="str">
        <f t="shared" si="24"/>
        <v/>
      </c>
      <c r="F790" t="str">
        <f t="shared" si="25"/>
        <v>НЕТ</v>
      </c>
    </row>
    <row r="791" spans="1:6">
      <c r="A791" t="str">
        <f t="shared" si="24"/>
        <v/>
      </c>
      <c r="F791" t="str">
        <f t="shared" si="25"/>
        <v>НЕТ</v>
      </c>
    </row>
    <row r="792" spans="1:6">
      <c r="A792" t="str">
        <f t="shared" si="24"/>
        <v/>
      </c>
      <c r="F792" t="str">
        <f t="shared" si="25"/>
        <v>НЕТ</v>
      </c>
    </row>
    <row r="793" spans="1:6">
      <c r="A793" t="str">
        <f t="shared" si="24"/>
        <v/>
      </c>
      <c r="F793" t="str">
        <f t="shared" si="25"/>
        <v>НЕТ</v>
      </c>
    </row>
    <row r="794" spans="1:6">
      <c r="A794" t="str">
        <f t="shared" si="24"/>
        <v/>
      </c>
      <c r="F794" t="str">
        <f t="shared" si="25"/>
        <v>НЕТ</v>
      </c>
    </row>
    <row r="795" spans="1:6">
      <c r="A795" t="str">
        <f t="shared" si="24"/>
        <v/>
      </c>
      <c r="F795" t="str">
        <f t="shared" si="25"/>
        <v>НЕТ</v>
      </c>
    </row>
    <row r="796" spans="1:6">
      <c r="A796" t="str">
        <f t="shared" si="24"/>
        <v/>
      </c>
      <c r="F796" t="str">
        <f t="shared" si="25"/>
        <v>НЕТ</v>
      </c>
    </row>
    <row r="797" spans="1:6">
      <c r="A797" t="str">
        <f t="shared" si="24"/>
        <v/>
      </c>
      <c r="F797" t="str">
        <f t="shared" si="25"/>
        <v>НЕТ</v>
      </c>
    </row>
    <row r="798" spans="1:6">
      <c r="A798" t="str">
        <f t="shared" si="24"/>
        <v/>
      </c>
      <c r="F798" t="str">
        <f t="shared" si="25"/>
        <v>НЕТ</v>
      </c>
    </row>
    <row r="799" spans="1:6">
      <c r="A799" t="str">
        <f t="shared" si="24"/>
        <v/>
      </c>
      <c r="F799" t="str">
        <f t="shared" si="25"/>
        <v>НЕТ</v>
      </c>
    </row>
    <row r="800" spans="1:6">
      <c r="A800" t="str">
        <f t="shared" si="24"/>
        <v/>
      </c>
      <c r="F800" t="str">
        <f t="shared" si="25"/>
        <v>НЕТ</v>
      </c>
    </row>
    <row r="801" spans="1:6">
      <c r="A801" t="str">
        <f t="shared" si="24"/>
        <v/>
      </c>
      <c r="F801" t="str">
        <f t="shared" si="25"/>
        <v>НЕТ</v>
      </c>
    </row>
    <row r="802" spans="1:6">
      <c r="A802" t="str">
        <f t="shared" si="24"/>
        <v/>
      </c>
      <c r="F802" t="str">
        <f t="shared" si="25"/>
        <v>НЕТ</v>
      </c>
    </row>
    <row r="803" spans="1:6">
      <c r="A803" t="str">
        <f t="shared" si="24"/>
        <v/>
      </c>
      <c r="F803" t="str">
        <f t="shared" si="25"/>
        <v>НЕТ</v>
      </c>
    </row>
    <row r="804" spans="1:6">
      <c r="A804" t="str">
        <f t="shared" si="24"/>
        <v/>
      </c>
      <c r="F804" t="str">
        <f t="shared" si="25"/>
        <v>НЕТ</v>
      </c>
    </row>
    <row r="805" spans="1:6">
      <c r="A805" t="str">
        <f t="shared" si="24"/>
        <v/>
      </c>
      <c r="F805" t="str">
        <f t="shared" si="25"/>
        <v>НЕТ</v>
      </c>
    </row>
    <row r="806" spans="1:6">
      <c r="A806" t="str">
        <f t="shared" si="24"/>
        <v/>
      </c>
      <c r="F806" t="str">
        <f t="shared" si="25"/>
        <v>НЕТ</v>
      </c>
    </row>
    <row r="807" spans="1:6">
      <c r="A807" t="str">
        <f t="shared" si="24"/>
        <v/>
      </c>
      <c r="F807" t="str">
        <f t="shared" si="25"/>
        <v>НЕТ</v>
      </c>
    </row>
    <row r="808" spans="1:6">
      <c r="A808" t="str">
        <f t="shared" si="24"/>
        <v/>
      </c>
      <c r="F808" t="str">
        <f t="shared" si="25"/>
        <v>НЕТ</v>
      </c>
    </row>
    <row r="809" spans="1:6">
      <c r="A809" t="str">
        <f t="shared" si="24"/>
        <v/>
      </c>
      <c r="F809" t="str">
        <f t="shared" si="25"/>
        <v>НЕТ</v>
      </c>
    </row>
    <row r="810" spans="1:6">
      <c r="A810" t="str">
        <f t="shared" si="24"/>
        <v/>
      </c>
      <c r="F810" t="str">
        <f t="shared" si="25"/>
        <v>НЕТ</v>
      </c>
    </row>
    <row r="811" spans="1:6">
      <c r="A811" t="str">
        <f t="shared" si="24"/>
        <v/>
      </c>
      <c r="F811" t="str">
        <f t="shared" si="25"/>
        <v>НЕТ</v>
      </c>
    </row>
    <row r="812" spans="1:6">
      <c r="A812" t="str">
        <f t="shared" si="24"/>
        <v/>
      </c>
      <c r="F812" t="str">
        <f t="shared" si="25"/>
        <v>НЕТ</v>
      </c>
    </row>
    <row r="813" spans="1:6">
      <c r="A813" t="str">
        <f t="shared" si="24"/>
        <v/>
      </c>
      <c r="F813" t="str">
        <f t="shared" si="25"/>
        <v>НЕТ</v>
      </c>
    </row>
    <row r="814" spans="1:6">
      <c r="A814" t="str">
        <f t="shared" si="24"/>
        <v/>
      </c>
      <c r="F814" t="str">
        <f t="shared" si="25"/>
        <v>НЕТ</v>
      </c>
    </row>
    <row r="815" spans="1:6">
      <c r="A815" t="str">
        <f t="shared" si="24"/>
        <v/>
      </c>
      <c r="F815" t="str">
        <f t="shared" si="25"/>
        <v>НЕТ</v>
      </c>
    </row>
    <row r="816" spans="1:6">
      <c r="A816" t="str">
        <f t="shared" si="24"/>
        <v/>
      </c>
      <c r="F816" t="str">
        <f t="shared" si="25"/>
        <v>НЕТ</v>
      </c>
    </row>
    <row r="817" spans="1:6">
      <c r="A817" t="str">
        <f t="shared" si="24"/>
        <v/>
      </c>
      <c r="F817" t="str">
        <f t="shared" si="25"/>
        <v>НЕТ</v>
      </c>
    </row>
    <row r="818" spans="1:6">
      <c r="A818" t="str">
        <f t="shared" si="24"/>
        <v/>
      </c>
      <c r="F818" t="str">
        <f t="shared" si="25"/>
        <v>НЕТ</v>
      </c>
    </row>
    <row r="819" spans="1:6">
      <c r="A819" t="str">
        <f t="shared" si="24"/>
        <v/>
      </c>
      <c r="F819" t="str">
        <f t="shared" si="25"/>
        <v>НЕТ</v>
      </c>
    </row>
    <row r="820" spans="1:6">
      <c r="A820" t="str">
        <f t="shared" si="24"/>
        <v/>
      </c>
      <c r="F820" t="str">
        <f t="shared" si="25"/>
        <v>НЕТ</v>
      </c>
    </row>
    <row r="821" spans="1:6">
      <c r="A821" t="str">
        <f t="shared" si="24"/>
        <v/>
      </c>
      <c r="F821" t="str">
        <f t="shared" si="25"/>
        <v>НЕТ</v>
      </c>
    </row>
    <row r="822" spans="1:6">
      <c r="A822" t="str">
        <f t="shared" si="24"/>
        <v/>
      </c>
      <c r="F822" t="str">
        <f t="shared" si="25"/>
        <v>НЕТ</v>
      </c>
    </row>
    <row r="823" spans="1:6">
      <c r="A823" t="str">
        <f t="shared" si="24"/>
        <v/>
      </c>
      <c r="F823" t="str">
        <f t="shared" si="25"/>
        <v>НЕТ</v>
      </c>
    </row>
    <row r="824" spans="1:6">
      <c r="A824" t="str">
        <f t="shared" si="24"/>
        <v/>
      </c>
      <c r="F824" t="str">
        <f t="shared" si="25"/>
        <v>НЕТ</v>
      </c>
    </row>
    <row r="825" spans="1:6">
      <c r="A825" t="str">
        <f t="shared" si="24"/>
        <v/>
      </c>
      <c r="F825" t="str">
        <f t="shared" si="25"/>
        <v>НЕТ</v>
      </c>
    </row>
    <row r="826" spans="1:6">
      <c r="A826" t="str">
        <f t="shared" si="24"/>
        <v/>
      </c>
      <c r="F826" t="str">
        <f t="shared" si="25"/>
        <v>НЕТ</v>
      </c>
    </row>
    <row r="827" spans="1:6">
      <c r="A827" t="str">
        <f t="shared" si="24"/>
        <v/>
      </c>
      <c r="F827" t="str">
        <f t="shared" si="25"/>
        <v>НЕТ</v>
      </c>
    </row>
    <row r="828" spans="1:6">
      <c r="A828" t="str">
        <f t="shared" si="24"/>
        <v/>
      </c>
      <c r="F828" t="str">
        <f t="shared" si="25"/>
        <v>НЕТ</v>
      </c>
    </row>
    <row r="829" spans="1:6">
      <c r="A829" t="str">
        <f t="shared" si="24"/>
        <v/>
      </c>
      <c r="F829" t="str">
        <f t="shared" si="25"/>
        <v>НЕТ</v>
      </c>
    </row>
    <row r="830" spans="1:6">
      <c r="A830" t="str">
        <f t="shared" si="24"/>
        <v/>
      </c>
      <c r="F830" t="str">
        <f t="shared" si="25"/>
        <v>НЕТ</v>
      </c>
    </row>
    <row r="831" spans="1:6">
      <c r="A831" t="str">
        <f t="shared" si="24"/>
        <v/>
      </c>
      <c r="F831" t="str">
        <f t="shared" si="25"/>
        <v>НЕТ</v>
      </c>
    </row>
    <row r="832" spans="1:6">
      <c r="A832" t="str">
        <f t="shared" si="24"/>
        <v/>
      </c>
      <c r="F832" t="str">
        <f t="shared" si="25"/>
        <v>НЕТ</v>
      </c>
    </row>
    <row r="833" spans="1:6">
      <c r="A833" t="str">
        <f t="shared" si="24"/>
        <v/>
      </c>
      <c r="F833" t="str">
        <f t="shared" si="25"/>
        <v>НЕТ</v>
      </c>
    </row>
    <row r="834" spans="1:6">
      <c r="A834" t="str">
        <f t="shared" ref="A834:A897" si="26">CONCATENATE(C834,B834)</f>
        <v/>
      </c>
      <c r="F834" t="str">
        <f t="shared" ref="F834:F897" si="27">IF(ISBLANK(E834),"НЕТ","ДА")</f>
        <v>НЕТ</v>
      </c>
    </row>
    <row r="835" spans="1:6">
      <c r="A835" t="str">
        <f t="shared" si="26"/>
        <v/>
      </c>
      <c r="F835" t="str">
        <f t="shared" si="27"/>
        <v>НЕТ</v>
      </c>
    </row>
    <row r="836" spans="1:6">
      <c r="A836" t="str">
        <f t="shared" si="26"/>
        <v/>
      </c>
      <c r="F836" t="str">
        <f t="shared" si="27"/>
        <v>НЕТ</v>
      </c>
    </row>
    <row r="837" spans="1:6">
      <c r="A837" t="str">
        <f t="shared" si="26"/>
        <v/>
      </c>
      <c r="F837" t="str">
        <f t="shared" si="27"/>
        <v>НЕТ</v>
      </c>
    </row>
    <row r="838" spans="1:6">
      <c r="A838" t="str">
        <f t="shared" si="26"/>
        <v/>
      </c>
      <c r="F838" t="str">
        <f t="shared" si="27"/>
        <v>НЕТ</v>
      </c>
    </row>
    <row r="839" spans="1:6">
      <c r="A839" t="str">
        <f t="shared" si="26"/>
        <v/>
      </c>
      <c r="F839" t="str">
        <f t="shared" si="27"/>
        <v>НЕТ</v>
      </c>
    </row>
    <row r="840" spans="1:6">
      <c r="A840" t="str">
        <f t="shared" si="26"/>
        <v/>
      </c>
      <c r="F840" t="str">
        <f t="shared" si="27"/>
        <v>НЕТ</v>
      </c>
    </row>
    <row r="841" spans="1:6">
      <c r="A841" t="str">
        <f t="shared" si="26"/>
        <v/>
      </c>
      <c r="F841" t="str">
        <f t="shared" si="27"/>
        <v>НЕТ</v>
      </c>
    </row>
    <row r="842" spans="1:6">
      <c r="A842" t="str">
        <f t="shared" si="26"/>
        <v/>
      </c>
      <c r="F842" t="str">
        <f t="shared" si="27"/>
        <v>НЕТ</v>
      </c>
    </row>
    <row r="843" spans="1:6">
      <c r="A843" t="str">
        <f t="shared" si="26"/>
        <v/>
      </c>
      <c r="F843" t="str">
        <f t="shared" si="27"/>
        <v>НЕТ</v>
      </c>
    </row>
    <row r="844" spans="1:6">
      <c r="A844" t="str">
        <f t="shared" si="26"/>
        <v/>
      </c>
      <c r="F844" t="str">
        <f t="shared" si="27"/>
        <v>НЕТ</v>
      </c>
    </row>
    <row r="845" spans="1:6">
      <c r="A845" t="str">
        <f t="shared" si="26"/>
        <v/>
      </c>
      <c r="F845" t="str">
        <f t="shared" si="27"/>
        <v>НЕТ</v>
      </c>
    </row>
    <row r="846" spans="1:6">
      <c r="A846" t="str">
        <f t="shared" si="26"/>
        <v/>
      </c>
      <c r="F846" t="str">
        <f t="shared" si="27"/>
        <v>НЕТ</v>
      </c>
    </row>
    <row r="847" spans="1:6">
      <c r="A847" t="str">
        <f t="shared" si="26"/>
        <v/>
      </c>
      <c r="F847" t="str">
        <f t="shared" si="27"/>
        <v>НЕТ</v>
      </c>
    </row>
    <row r="848" spans="1:6">
      <c r="A848" t="str">
        <f t="shared" si="26"/>
        <v/>
      </c>
      <c r="F848" t="str">
        <f t="shared" si="27"/>
        <v>НЕТ</v>
      </c>
    </row>
    <row r="849" spans="1:6">
      <c r="A849" t="str">
        <f t="shared" si="26"/>
        <v/>
      </c>
      <c r="F849" t="str">
        <f t="shared" si="27"/>
        <v>НЕТ</v>
      </c>
    </row>
    <row r="850" spans="1:6">
      <c r="A850" t="str">
        <f t="shared" si="26"/>
        <v/>
      </c>
      <c r="F850" t="str">
        <f t="shared" si="27"/>
        <v>НЕТ</v>
      </c>
    </row>
    <row r="851" spans="1:6">
      <c r="A851" t="str">
        <f t="shared" si="26"/>
        <v/>
      </c>
      <c r="F851" t="str">
        <f t="shared" si="27"/>
        <v>НЕТ</v>
      </c>
    </row>
    <row r="852" spans="1:6">
      <c r="A852" t="str">
        <f t="shared" si="26"/>
        <v/>
      </c>
      <c r="F852" t="str">
        <f t="shared" si="27"/>
        <v>НЕТ</v>
      </c>
    </row>
    <row r="853" spans="1:6">
      <c r="A853" t="str">
        <f t="shared" si="26"/>
        <v/>
      </c>
      <c r="F853" t="str">
        <f t="shared" si="27"/>
        <v>НЕТ</v>
      </c>
    </row>
    <row r="854" spans="1:6">
      <c r="A854" t="str">
        <f t="shared" si="26"/>
        <v/>
      </c>
      <c r="F854" t="str">
        <f t="shared" si="27"/>
        <v>НЕТ</v>
      </c>
    </row>
    <row r="855" spans="1:6">
      <c r="A855" t="str">
        <f t="shared" si="26"/>
        <v/>
      </c>
      <c r="F855" t="str">
        <f t="shared" si="27"/>
        <v>НЕТ</v>
      </c>
    </row>
    <row r="856" spans="1:6">
      <c r="A856" t="str">
        <f t="shared" si="26"/>
        <v/>
      </c>
      <c r="F856" t="str">
        <f t="shared" si="27"/>
        <v>НЕТ</v>
      </c>
    </row>
    <row r="857" spans="1:6">
      <c r="A857" t="str">
        <f t="shared" si="26"/>
        <v/>
      </c>
      <c r="F857" t="str">
        <f t="shared" si="27"/>
        <v>НЕТ</v>
      </c>
    </row>
    <row r="858" spans="1:6">
      <c r="A858" t="str">
        <f t="shared" si="26"/>
        <v/>
      </c>
      <c r="F858" t="str">
        <f t="shared" si="27"/>
        <v>НЕТ</v>
      </c>
    </row>
    <row r="859" spans="1:6">
      <c r="A859" t="str">
        <f t="shared" si="26"/>
        <v/>
      </c>
      <c r="F859" t="str">
        <f t="shared" si="27"/>
        <v>НЕТ</v>
      </c>
    </row>
    <row r="860" spans="1:6">
      <c r="A860" t="str">
        <f t="shared" si="26"/>
        <v/>
      </c>
      <c r="F860" t="str">
        <f t="shared" si="27"/>
        <v>НЕТ</v>
      </c>
    </row>
    <row r="861" spans="1:6">
      <c r="A861" t="str">
        <f t="shared" si="26"/>
        <v/>
      </c>
      <c r="F861" t="str">
        <f t="shared" si="27"/>
        <v>НЕТ</v>
      </c>
    </row>
    <row r="862" spans="1:6">
      <c r="A862" t="str">
        <f t="shared" si="26"/>
        <v/>
      </c>
      <c r="F862" t="str">
        <f t="shared" si="27"/>
        <v>НЕТ</v>
      </c>
    </row>
    <row r="863" spans="1:6">
      <c r="A863" t="str">
        <f t="shared" si="26"/>
        <v/>
      </c>
      <c r="F863" t="str">
        <f t="shared" si="27"/>
        <v>НЕТ</v>
      </c>
    </row>
    <row r="864" spans="1:6">
      <c r="A864" t="str">
        <f t="shared" si="26"/>
        <v/>
      </c>
      <c r="F864" t="str">
        <f t="shared" si="27"/>
        <v>НЕТ</v>
      </c>
    </row>
    <row r="865" spans="1:6">
      <c r="A865" t="str">
        <f t="shared" si="26"/>
        <v/>
      </c>
      <c r="F865" t="str">
        <f t="shared" si="27"/>
        <v>НЕТ</v>
      </c>
    </row>
    <row r="866" spans="1:6">
      <c r="A866" t="str">
        <f t="shared" si="26"/>
        <v/>
      </c>
      <c r="F866" t="str">
        <f t="shared" si="27"/>
        <v>НЕТ</v>
      </c>
    </row>
    <row r="867" spans="1:6">
      <c r="A867" t="str">
        <f t="shared" si="26"/>
        <v/>
      </c>
      <c r="F867" t="str">
        <f t="shared" si="27"/>
        <v>НЕТ</v>
      </c>
    </row>
    <row r="868" spans="1:6">
      <c r="A868" t="str">
        <f t="shared" si="26"/>
        <v/>
      </c>
      <c r="F868" t="str">
        <f t="shared" si="27"/>
        <v>НЕТ</v>
      </c>
    </row>
    <row r="869" spans="1:6">
      <c r="A869" t="str">
        <f t="shared" si="26"/>
        <v/>
      </c>
      <c r="F869" t="str">
        <f t="shared" si="27"/>
        <v>НЕТ</v>
      </c>
    </row>
    <row r="870" spans="1:6">
      <c r="A870" t="str">
        <f t="shared" si="26"/>
        <v/>
      </c>
      <c r="F870" t="str">
        <f t="shared" si="27"/>
        <v>НЕТ</v>
      </c>
    </row>
    <row r="871" spans="1:6">
      <c r="A871" t="str">
        <f t="shared" si="26"/>
        <v/>
      </c>
      <c r="F871" t="str">
        <f t="shared" si="27"/>
        <v>НЕТ</v>
      </c>
    </row>
    <row r="872" spans="1:6">
      <c r="A872" t="str">
        <f t="shared" si="26"/>
        <v/>
      </c>
      <c r="F872" t="str">
        <f t="shared" si="27"/>
        <v>НЕТ</v>
      </c>
    </row>
    <row r="873" spans="1:6">
      <c r="A873" t="str">
        <f t="shared" si="26"/>
        <v/>
      </c>
      <c r="F873" t="str">
        <f t="shared" si="27"/>
        <v>НЕТ</v>
      </c>
    </row>
    <row r="874" spans="1:6">
      <c r="A874" t="str">
        <f t="shared" si="26"/>
        <v/>
      </c>
      <c r="F874" t="str">
        <f t="shared" si="27"/>
        <v>НЕТ</v>
      </c>
    </row>
    <row r="875" spans="1:6">
      <c r="A875" t="str">
        <f t="shared" si="26"/>
        <v/>
      </c>
      <c r="F875" t="str">
        <f t="shared" si="27"/>
        <v>НЕТ</v>
      </c>
    </row>
    <row r="876" spans="1:6">
      <c r="A876" t="str">
        <f t="shared" si="26"/>
        <v/>
      </c>
      <c r="F876" t="str">
        <f t="shared" si="27"/>
        <v>НЕТ</v>
      </c>
    </row>
    <row r="877" spans="1:6">
      <c r="A877" t="str">
        <f t="shared" si="26"/>
        <v/>
      </c>
      <c r="F877" t="str">
        <f t="shared" si="27"/>
        <v>НЕТ</v>
      </c>
    </row>
    <row r="878" spans="1:6">
      <c r="A878" t="str">
        <f t="shared" si="26"/>
        <v/>
      </c>
      <c r="F878" t="str">
        <f t="shared" si="27"/>
        <v>НЕТ</v>
      </c>
    </row>
    <row r="879" spans="1:6">
      <c r="A879" t="str">
        <f t="shared" si="26"/>
        <v/>
      </c>
      <c r="F879" t="str">
        <f t="shared" si="27"/>
        <v>НЕТ</v>
      </c>
    </row>
    <row r="880" spans="1:6">
      <c r="A880" t="str">
        <f t="shared" si="26"/>
        <v/>
      </c>
      <c r="F880" t="str">
        <f t="shared" si="27"/>
        <v>НЕТ</v>
      </c>
    </row>
    <row r="881" spans="1:6">
      <c r="A881" t="str">
        <f t="shared" si="26"/>
        <v/>
      </c>
      <c r="F881" t="str">
        <f t="shared" si="27"/>
        <v>НЕТ</v>
      </c>
    </row>
    <row r="882" spans="1:6">
      <c r="A882" t="str">
        <f t="shared" si="26"/>
        <v/>
      </c>
      <c r="F882" t="str">
        <f t="shared" si="27"/>
        <v>НЕТ</v>
      </c>
    </row>
    <row r="883" spans="1:6">
      <c r="A883" t="str">
        <f t="shared" si="26"/>
        <v/>
      </c>
      <c r="F883" t="str">
        <f t="shared" si="27"/>
        <v>НЕТ</v>
      </c>
    </row>
    <row r="884" spans="1:6">
      <c r="A884" t="str">
        <f t="shared" si="26"/>
        <v/>
      </c>
      <c r="F884" t="str">
        <f t="shared" si="27"/>
        <v>НЕТ</v>
      </c>
    </row>
    <row r="885" spans="1:6">
      <c r="A885" t="str">
        <f t="shared" si="26"/>
        <v/>
      </c>
      <c r="F885" t="str">
        <f t="shared" si="27"/>
        <v>НЕТ</v>
      </c>
    </row>
    <row r="886" spans="1:6">
      <c r="A886" t="str">
        <f t="shared" si="26"/>
        <v/>
      </c>
      <c r="F886" t="str">
        <f t="shared" si="27"/>
        <v>НЕТ</v>
      </c>
    </row>
    <row r="887" spans="1:6">
      <c r="A887" t="str">
        <f t="shared" si="26"/>
        <v/>
      </c>
      <c r="F887" t="str">
        <f t="shared" si="27"/>
        <v>НЕТ</v>
      </c>
    </row>
    <row r="888" spans="1:6">
      <c r="A888" t="str">
        <f t="shared" si="26"/>
        <v/>
      </c>
      <c r="F888" t="str">
        <f t="shared" si="27"/>
        <v>НЕТ</v>
      </c>
    </row>
    <row r="889" spans="1:6">
      <c r="A889" t="str">
        <f t="shared" si="26"/>
        <v/>
      </c>
      <c r="F889" t="str">
        <f t="shared" si="27"/>
        <v>НЕТ</v>
      </c>
    </row>
    <row r="890" spans="1:6">
      <c r="A890" t="str">
        <f t="shared" si="26"/>
        <v/>
      </c>
      <c r="F890" t="str">
        <f t="shared" si="27"/>
        <v>НЕТ</v>
      </c>
    </row>
    <row r="891" spans="1:6">
      <c r="A891" t="str">
        <f t="shared" si="26"/>
        <v/>
      </c>
      <c r="F891" t="str">
        <f t="shared" si="27"/>
        <v>НЕТ</v>
      </c>
    </row>
    <row r="892" spans="1:6">
      <c r="A892" t="str">
        <f t="shared" si="26"/>
        <v/>
      </c>
      <c r="F892" t="str">
        <f t="shared" si="27"/>
        <v>НЕТ</v>
      </c>
    </row>
    <row r="893" spans="1:6">
      <c r="A893" t="str">
        <f t="shared" si="26"/>
        <v/>
      </c>
      <c r="F893" t="str">
        <f t="shared" si="27"/>
        <v>НЕТ</v>
      </c>
    </row>
    <row r="894" spans="1:6">
      <c r="A894" t="str">
        <f t="shared" si="26"/>
        <v/>
      </c>
      <c r="F894" t="str">
        <f t="shared" si="27"/>
        <v>НЕТ</v>
      </c>
    </row>
    <row r="895" spans="1:6">
      <c r="A895" t="str">
        <f t="shared" si="26"/>
        <v/>
      </c>
      <c r="F895" t="str">
        <f t="shared" si="27"/>
        <v>НЕТ</v>
      </c>
    </row>
    <row r="896" spans="1:6">
      <c r="A896" t="str">
        <f t="shared" si="26"/>
        <v/>
      </c>
      <c r="F896" t="str">
        <f t="shared" si="27"/>
        <v>НЕТ</v>
      </c>
    </row>
    <row r="897" spans="1:6">
      <c r="A897" t="str">
        <f t="shared" si="26"/>
        <v/>
      </c>
      <c r="F897" t="str">
        <f t="shared" si="27"/>
        <v>НЕТ</v>
      </c>
    </row>
    <row r="898" spans="1:6">
      <c r="A898" t="str">
        <f t="shared" ref="A898:A961" si="28">CONCATENATE(C898,B898)</f>
        <v/>
      </c>
      <c r="F898" t="str">
        <f t="shared" ref="F898:F961" si="29">IF(ISBLANK(E898),"НЕТ","ДА")</f>
        <v>НЕТ</v>
      </c>
    </row>
    <row r="899" spans="1:6">
      <c r="A899" t="str">
        <f t="shared" si="28"/>
        <v/>
      </c>
      <c r="F899" t="str">
        <f t="shared" si="29"/>
        <v>НЕТ</v>
      </c>
    </row>
    <row r="900" spans="1:6">
      <c r="A900" t="str">
        <f t="shared" si="28"/>
        <v/>
      </c>
      <c r="F900" t="str">
        <f t="shared" si="29"/>
        <v>НЕТ</v>
      </c>
    </row>
    <row r="901" spans="1:6">
      <c r="A901" t="str">
        <f t="shared" si="28"/>
        <v/>
      </c>
      <c r="F901" t="str">
        <f t="shared" si="29"/>
        <v>НЕТ</v>
      </c>
    </row>
    <row r="902" spans="1:6">
      <c r="A902" t="str">
        <f t="shared" si="28"/>
        <v/>
      </c>
      <c r="F902" t="str">
        <f t="shared" si="29"/>
        <v>НЕТ</v>
      </c>
    </row>
    <row r="903" spans="1:6">
      <c r="A903" t="str">
        <f t="shared" si="28"/>
        <v/>
      </c>
      <c r="F903" t="str">
        <f t="shared" si="29"/>
        <v>НЕТ</v>
      </c>
    </row>
    <row r="904" spans="1:6">
      <c r="A904" t="str">
        <f t="shared" si="28"/>
        <v/>
      </c>
      <c r="F904" t="str">
        <f t="shared" si="29"/>
        <v>НЕТ</v>
      </c>
    </row>
    <row r="905" spans="1:6">
      <c r="A905" t="str">
        <f t="shared" si="28"/>
        <v/>
      </c>
      <c r="F905" t="str">
        <f t="shared" si="29"/>
        <v>НЕТ</v>
      </c>
    </row>
    <row r="906" spans="1:6">
      <c r="A906" t="str">
        <f t="shared" si="28"/>
        <v/>
      </c>
      <c r="F906" t="str">
        <f t="shared" si="29"/>
        <v>НЕТ</v>
      </c>
    </row>
    <row r="907" spans="1:6">
      <c r="A907" t="str">
        <f t="shared" si="28"/>
        <v/>
      </c>
      <c r="F907" t="str">
        <f t="shared" si="29"/>
        <v>НЕТ</v>
      </c>
    </row>
    <row r="908" spans="1:6">
      <c r="A908" t="str">
        <f t="shared" si="28"/>
        <v/>
      </c>
      <c r="F908" t="str">
        <f t="shared" si="29"/>
        <v>НЕТ</v>
      </c>
    </row>
    <row r="909" spans="1:6">
      <c r="A909" t="str">
        <f t="shared" si="28"/>
        <v/>
      </c>
      <c r="F909" t="str">
        <f t="shared" si="29"/>
        <v>НЕТ</v>
      </c>
    </row>
    <row r="910" spans="1:6">
      <c r="A910" t="str">
        <f t="shared" si="28"/>
        <v/>
      </c>
      <c r="F910" t="str">
        <f t="shared" si="29"/>
        <v>НЕТ</v>
      </c>
    </row>
    <row r="911" spans="1:6">
      <c r="A911" t="str">
        <f t="shared" si="28"/>
        <v/>
      </c>
      <c r="F911" t="str">
        <f t="shared" si="29"/>
        <v>НЕТ</v>
      </c>
    </row>
    <row r="912" spans="1:6">
      <c r="A912" t="str">
        <f t="shared" si="28"/>
        <v/>
      </c>
      <c r="F912" t="str">
        <f t="shared" si="29"/>
        <v>НЕТ</v>
      </c>
    </row>
    <row r="913" spans="1:6">
      <c r="A913" t="str">
        <f t="shared" si="28"/>
        <v/>
      </c>
      <c r="F913" t="str">
        <f t="shared" si="29"/>
        <v>НЕТ</v>
      </c>
    </row>
    <row r="914" spans="1:6">
      <c r="A914" t="str">
        <f t="shared" si="28"/>
        <v/>
      </c>
      <c r="F914" t="str">
        <f t="shared" si="29"/>
        <v>НЕТ</v>
      </c>
    </row>
    <row r="915" spans="1:6">
      <c r="A915" t="str">
        <f t="shared" si="28"/>
        <v/>
      </c>
      <c r="F915" t="str">
        <f t="shared" si="29"/>
        <v>НЕТ</v>
      </c>
    </row>
    <row r="916" spans="1:6">
      <c r="A916" t="str">
        <f t="shared" si="28"/>
        <v/>
      </c>
      <c r="F916" t="str">
        <f t="shared" si="29"/>
        <v>НЕТ</v>
      </c>
    </row>
    <row r="917" spans="1:6">
      <c r="A917" t="str">
        <f t="shared" si="28"/>
        <v/>
      </c>
      <c r="F917" t="str">
        <f t="shared" si="29"/>
        <v>НЕТ</v>
      </c>
    </row>
    <row r="918" spans="1:6">
      <c r="A918" t="str">
        <f t="shared" si="28"/>
        <v/>
      </c>
      <c r="F918" t="str">
        <f t="shared" si="29"/>
        <v>НЕТ</v>
      </c>
    </row>
    <row r="919" spans="1:6">
      <c r="A919" t="str">
        <f t="shared" si="28"/>
        <v/>
      </c>
      <c r="F919" t="str">
        <f t="shared" si="29"/>
        <v>НЕТ</v>
      </c>
    </row>
    <row r="920" spans="1:6">
      <c r="A920" t="str">
        <f t="shared" si="28"/>
        <v/>
      </c>
      <c r="F920" t="str">
        <f t="shared" si="29"/>
        <v>НЕТ</v>
      </c>
    </row>
    <row r="921" spans="1:6">
      <c r="A921" t="str">
        <f t="shared" si="28"/>
        <v/>
      </c>
      <c r="F921" t="str">
        <f t="shared" si="29"/>
        <v>НЕТ</v>
      </c>
    </row>
    <row r="922" spans="1:6">
      <c r="A922" t="str">
        <f t="shared" si="28"/>
        <v/>
      </c>
      <c r="F922" t="str">
        <f t="shared" si="29"/>
        <v>НЕТ</v>
      </c>
    </row>
    <row r="923" spans="1:6">
      <c r="A923" t="str">
        <f t="shared" si="28"/>
        <v/>
      </c>
      <c r="F923" t="str">
        <f t="shared" si="29"/>
        <v>НЕТ</v>
      </c>
    </row>
    <row r="924" spans="1:6">
      <c r="A924" t="str">
        <f t="shared" si="28"/>
        <v/>
      </c>
      <c r="F924" t="str">
        <f t="shared" si="29"/>
        <v>НЕТ</v>
      </c>
    </row>
    <row r="925" spans="1:6">
      <c r="A925" t="str">
        <f t="shared" si="28"/>
        <v/>
      </c>
      <c r="F925" t="str">
        <f t="shared" si="29"/>
        <v>НЕТ</v>
      </c>
    </row>
    <row r="926" spans="1:6">
      <c r="A926" t="str">
        <f t="shared" si="28"/>
        <v/>
      </c>
      <c r="F926" t="str">
        <f t="shared" si="29"/>
        <v>НЕТ</v>
      </c>
    </row>
    <row r="927" spans="1:6">
      <c r="A927" t="str">
        <f t="shared" si="28"/>
        <v/>
      </c>
      <c r="F927" t="str">
        <f t="shared" si="29"/>
        <v>НЕТ</v>
      </c>
    </row>
    <row r="928" spans="1:6">
      <c r="A928" t="str">
        <f t="shared" si="28"/>
        <v/>
      </c>
      <c r="F928" t="str">
        <f t="shared" si="29"/>
        <v>НЕТ</v>
      </c>
    </row>
    <row r="929" spans="1:6">
      <c r="A929" t="str">
        <f t="shared" si="28"/>
        <v/>
      </c>
      <c r="F929" t="str">
        <f t="shared" si="29"/>
        <v>НЕТ</v>
      </c>
    </row>
    <row r="930" spans="1:6">
      <c r="A930" t="str">
        <f t="shared" si="28"/>
        <v/>
      </c>
      <c r="F930" t="str">
        <f t="shared" si="29"/>
        <v>НЕТ</v>
      </c>
    </row>
    <row r="931" spans="1:6">
      <c r="A931" t="str">
        <f t="shared" si="28"/>
        <v/>
      </c>
      <c r="F931" t="str">
        <f t="shared" si="29"/>
        <v>НЕТ</v>
      </c>
    </row>
    <row r="932" spans="1:6">
      <c r="A932" t="str">
        <f t="shared" si="28"/>
        <v/>
      </c>
      <c r="F932" t="str">
        <f t="shared" si="29"/>
        <v>НЕТ</v>
      </c>
    </row>
    <row r="933" spans="1:6">
      <c r="A933" t="str">
        <f t="shared" si="28"/>
        <v/>
      </c>
      <c r="F933" t="str">
        <f t="shared" si="29"/>
        <v>НЕТ</v>
      </c>
    </row>
    <row r="934" spans="1:6">
      <c r="A934" t="str">
        <f t="shared" si="28"/>
        <v/>
      </c>
      <c r="F934" t="str">
        <f t="shared" si="29"/>
        <v>НЕТ</v>
      </c>
    </row>
    <row r="935" spans="1:6">
      <c r="A935" t="str">
        <f t="shared" si="28"/>
        <v/>
      </c>
      <c r="F935" t="str">
        <f t="shared" si="29"/>
        <v>НЕТ</v>
      </c>
    </row>
    <row r="936" spans="1:6">
      <c r="A936" t="str">
        <f t="shared" si="28"/>
        <v/>
      </c>
      <c r="F936" t="str">
        <f t="shared" si="29"/>
        <v>НЕТ</v>
      </c>
    </row>
    <row r="937" spans="1:6">
      <c r="A937" t="str">
        <f t="shared" si="28"/>
        <v/>
      </c>
      <c r="F937" t="str">
        <f t="shared" si="29"/>
        <v>НЕТ</v>
      </c>
    </row>
    <row r="938" spans="1:6">
      <c r="A938" t="str">
        <f t="shared" si="28"/>
        <v/>
      </c>
      <c r="F938" t="str">
        <f t="shared" si="29"/>
        <v>НЕТ</v>
      </c>
    </row>
    <row r="939" spans="1:6">
      <c r="A939" t="str">
        <f t="shared" si="28"/>
        <v/>
      </c>
      <c r="F939" t="str">
        <f t="shared" si="29"/>
        <v>НЕТ</v>
      </c>
    </row>
    <row r="940" spans="1:6">
      <c r="A940" t="str">
        <f t="shared" si="28"/>
        <v/>
      </c>
      <c r="F940" t="str">
        <f t="shared" si="29"/>
        <v>НЕТ</v>
      </c>
    </row>
    <row r="941" spans="1:6">
      <c r="A941" t="str">
        <f t="shared" si="28"/>
        <v/>
      </c>
      <c r="F941" t="str">
        <f t="shared" si="29"/>
        <v>НЕТ</v>
      </c>
    </row>
    <row r="942" spans="1:6">
      <c r="A942" t="str">
        <f t="shared" si="28"/>
        <v/>
      </c>
      <c r="F942" t="str">
        <f t="shared" si="29"/>
        <v>НЕТ</v>
      </c>
    </row>
    <row r="943" spans="1:6">
      <c r="A943" t="str">
        <f t="shared" si="28"/>
        <v/>
      </c>
      <c r="F943" t="str">
        <f t="shared" si="29"/>
        <v>НЕТ</v>
      </c>
    </row>
    <row r="944" spans="1:6">
      <c r="A944" t="str">
        <f t="shared" si="28"/>
        <v/>
      </c>
      <c r="F944" t="str">
        <f t="shared" si="29"/>
        <v>НЕТ</v>
      </c>
    </row>
    <row r="945" spans="1:6">
      <c r="A945" t="str">
        <f t="shared" si="28"/>
        <v/>
      </c>
      <c r="F945" t="str">
        <f t="shared" si="29"/>
        <v>НЕТ</v>
      </c>
    </row>
    <row r="946" spans="1:6">
      <c r="A946" t="str">
        <f t="shared" si="28"/>
        <v/>
      </c>
      <c r="F946" t="str">
        <f t="shared" si="29"/>
        <v>НЕТ</v>
      </c>
    </row>
    <row r="947" spans="1:6">
      <c r="A947" t="str">
        <f t="shared" si="28"/>
        <v/>
      </c>
      <c r="F947" t="str">
        <f t="shared" si="29"/>
        <v>НЕТ</v>
      </c>
    </row>
    <row r="948" spans="1:6">
      <c r="A948" t="str">
        <f t="shared" si="28"/>
        <v/>
      </c>
      <c r="F948" t="str">
        <f t="shared" si="29"/>
        <v>НЕТ</v>
      </c>
    </row>
    <row r="949" spans="1:6">
      <c r="A949" t="str">
        <f t="shared" si="28"/>
        <v/>
      </c>
      <c r="F949" t="str">
        <f t="shared" si="29"/>
        <v>НЕТ</v>
      </c>
    </row>
    <row r="950" spans="1:6">
      <c r="A950" t="str">
        <f t="shared" si="28"/>
        <v/>
      </c>
      <c r="F950" t="str">
        <f t="shared" si="29"/>
        <v>НЕТ</v>
      </c>
    </row>
    <row r="951" spans="1:6">
      <c r="A951" t="str">
        <f t="shared" si="28"/>
        <v/>
      </c>
      <c r="F951" t="str">
        <f t="shared" si="29"/>
        <v>НЕТ</v>
      </c>
    </row>
    <row r="952" spans="1:6">
      <c r="A952" t="str">
        <f t="shared" si="28"/>
        <v/>
      </c>
      <c r="F952" t="str">
        <f t="shared" si="29"/>
        <v>НЕТ</v>
      </c>
    </row>
    <row r="953" spans="1:6">
      <c r="A953" t="str">
        <f t="shared" si="28"/>
        <v/>
      </c>
      <c r="F953" t="str">
        <f t="shared" si="29"/>
        <v>НЕТ</v>
      </c>
    </row>
    <row r="954" spans="1:6">
      <c r="A954" t="str">
        <f t="shared" si="28"/>
        <v/>
      </c>
      <c r="F954" t="str">
        <f t="shared" si="29"/>
        <v>НЕТ</v>
      </c>
    </row>
    <row r="955" spans="1:6">
      <c r="A955" t="str">
        <f t="shared" si="28"/>
        <v/>
      </c>
      <c r="F955" t="str">
        <f t="shared" si="29"/>
        <v>НЕТ</v>
      </c>
    </row>
    <row r="956" spans="1:6">
      <c r="A956" t="str">
        <f t="shared" si="28"/>
        <v/>
      </c>
      <c r="F956" t="str">
        <f t="shared" si="29"/>
        <v>НЕТ</v>
      </c>
    </row>
    <row r="957" spans="1:6">
      <c r="A957" t="str">
        <f t="shared" si="28"/>
        <v/>
      </c>
      <c r="F957" t="str">
        <f t="shared" si="29"/>
        <v>НЕТ</v>
      </c>
    </row>
    <row r="958" spans="1:6">
      <c r="A958" t="str">
        <f t="shared" si="28"/>
        <v/>
      </c>
      <c r="F958" t="str">
        <f t="shared" si="29"/>
        <v>НЕТ</v>
      </c>
    </row>
    <row r="959" spans="1:6">
      <c r="A959" t="str">
        <f t="shared" si="28"/>
        <v/>
      </c>
      <c r="F959" t="str">
        <f t="shared" si="29"/>
        <v>НЕТ</v>
      </c>
    </row>
    <row r="960" spans="1:6">
      <c r="A960" t="str">
        <f t="shared" si="28"/>
        <v/>
      </c>
      <c r="F960" t="str">
        <f t="shared" si="29"/>
        <v>НЕТ</v>
      </c>
    </row>
    <row r="961" spans="1:6">
      <c r="A961" t="str">
        <f t="shared" si="28"/>
        <v/>
      </c>
      <c r="F961" t="str">
        <f t="shared" si="29"/>
        <v>НЕТ</v>
      </c>
    </row>
    <row r="962" spans="1:6">
      <c r="A962" t="str">
        <f t="shared" ref="A962:A1025" si="30">CONCATENATE(C962,B962)</f>
        <v/>
      </c>
      <c r="F962" t="str">
        <f t="shared" ref="F962:F1025" si="31">IF(ISBLANK(E962),"НЕТ","ДА")</f>
        <v>НЕТ</v>
      </c>
    </row>
    <row r="963" spans="1:6">
      <c r="A963" t="str">
        <f t="shared" si="30"/>
        <v/>
      </c>
      <c r="F963" t="str">
        <f t="shared" si="31"/>
        <v>НЕТ</v>
      </c>
    </row>
    <row r="964" spans="1:6">
      <c r="A964" t="str">
        <f t="shared" si="30"/>
        <v/>
      </c>
      <c r="F964" t="str">
        <f t="shared" si="31"/>
        <v>НЕТ</v>
      </c>
    </row>
    <row r="965" spans="1:6">
      <c r="A965" t="str">
        <f t="shared" si="30"/>
        <v/>
      </c>
      <c r="F965" t="str">
        <f t="shared" si="31"/>
        <v>НЕТ</v>
      </c>
    </row>
    <row r="966" spans="1:6">
      <c r="A966" t="str">
        <f t="shared" si="30"/>
        <v/>
      </c>
      <c r="F966" t="str">
        <f t="shared" si="31"/>
        <v>НЕТ</v>
      </c>
    </row>
    <row r="967" spans="1:6">
      <c r="A967" t="str">
        <f t="shared" si="30"/>
        <v/>
      </c>
      <c r="F967" t="str">
        <f t="shared" si="31"/>
        <v>НЕТ</v>
      </c>
    </row>
    <row r="968" spans="1:6">
      <c r="A968" t="str">
        <f t="shared" si="30"/>
        <v/>
      </c>
      <c r="F968" t="str">
        <f t="shared" si="31"/>
        <v>НЕТ</v>
      </c>
    </row>
    <row r="969" spans="1:6">
      <c r="A969" t="str">
        <f t="shared" si="30"/>
        <v/>
      </c>
      <c r="F969" t="str">
        <f t="shared" si="31"/>
        <v>НЕТ</v>
      </c>
    </row>
    <row r="970" spans="1:6">
      <c r="A970" t="str">
        <f t="shared" si="30"/>
        <v/>
      </c>
      <c r="F970" t="str">
        <f t="shared" si="31"/>
        <v>НЕТ</v>
      </c>
    </row>
    <row r="971" spans="1:6">
      <c r="A971" t="str">
        <f t="shared" si="30"/>
        <v/>
      </c>
      <c r="F971" t="str">
        <f t="shared" si="31"/>
        <v>НЕТ</v>
      </c>
    </row>
    <row r="972" spans="1:6">
      <c r="A972" t="str">
        <f t="shared" si="30"/>
        <v/>
      </c>
      <c r="F972" t="str">
        <f t="shared" si="31"/>
        <v>НЕТ</v>
      </c>
    </row>
    <row r="973" spans="1:6">
      <c r="A973" t="str">
        <f t="shared" si="30"/>
        <v/>
      </c>
      <c r="F973" t="str">
        <f t="shared" si="31"/>
        <v>НЕТ</v>
      </c>
    </row>
    <row r="974" spans="1:6">
      <c r="A974" t="str">
        <f t="shared" si="30"/>
        <v/>
      </c>
      <c r="F974" t="str">
        <f t="shared" si="31"/>
        <v>НЕТ</v>
      </c>
    </row>
    <row r="975" spans="1:6">
      <c r="A975" t="str">
        <f t="shared" si="30"/>
        <v/>
      </c>
      <c r="F975" t="str">
        <f t="shared" si="31"/>
        <v>НЕТ</v>
      </c>
    </row>
    <row r="976" spans="1:6">
      <c r="A976" t="str">
        <f t="shared" si="30"/>
        <v/>
      </c>
      <c r="F976" t="str">
        <f t="shared" si="31"/>
        <v>НЕТ</v>
      </c>
    </row>
    <row r="977" spans="1:6">
      <c r="A977" t="str">
        <f t="shared" si="30"/>
        <v/>
      </c>
      <c r="F977" t="str">
        <f t="shared" si="31"/>
        <v>НЕТ</v>
      </c>
    </row>
    <row r="978" spans="1:6">
      <c r="A978" t="str">
        <f t="shared" si="30"/>
        <v/>
      </c>
      <c r="F978" t="str">
        <f t="shared" si="31"/>
        <v>НЕТ</v>
      </c>
    </row>
    <row r="979" spans="1:6">
      <c r="A979" t="str">
        <f t="shared" si="30"/>
        <v/>
      </c>
      <c r="F979" t="str">
        <f t="shared" si="31"/>
        <v>НЕТ</v>
      </c>
    </row>
    <row r="980" spans="1:6">
      <c r="A980" t="str">
        <f t="shared" si="30"/>
        <v/>
      </c>
      <c r="F980" t="str">
        <f t="shared" si="31"/>
        <v>НЕТ</v>
      </c>
    </row>
    <row r="981" spans="1:6">
      <c r="A981" t="str">
        <f t="shared" si="30"/>
        <v/>
      </c>
      <c r="F981" t="str">
        <f t="shared" si="31"/>
        <v>НЕТ</v>
      </c>
    </row>
    <row r="982" spans="1:6">
      <c r="A982" t="str">
        <f t="shared" si="30"/>
        <v/>
      </c>
      <c r="F982" t="str">
        <f t="shared" si="31"/>
        <v>НЕТ</v>
      </c>
    </row>
    <row r="983" spans="1:6">
      <c r="A983" t="str">
        <f t="shared" si="30"/>
        <v/>
      </c>
      <c r="F983" t="str">
        <f t="shared" si="31"/>
        <v>НЕТ</v>
      </c>
    </row>
    <row r="984" spans="1:6">
      <c r="A984" t="str">
        <f t="shared" si="30"/>
        <v/>
      </c>
      <c r="F984" t="str">
        <f t="shared" si="31"/>
        <v>НЕТ</v>
      </c>
    </row>
    <row r="985" spans="1:6">
      <c r="A985" t="str">
        <f t="shared" si="30"/>
        <v/>
      </c>
      <c r="F985" t="str">
        <f t="shared" si="31"/>
        <v>НЕТ</v>
      </c>
    </row>
    <row r="986" spans="1:6">
      <c r="A986" t="str">
        <f t="shared" si="30"/>
        <v/>
      </c>
      <c r="F986" t="str">
        <f t="shared" si="31"/>
        <v>НЕТ</v>
      </c>
    </row>
    <row r="987" spans="1:6">
      <c r="A987" t="str">
        <f t="shared" si="30"/>
        <v/>
      </c>
      <c r="F987" t="str">
        <f t="shared" si="31"/>
        <v>НЕТ</v>
      </c>
    </row>
    <row r="988" spans="1:6">
      <c r="A988" t="str">
        <f t="shared" si="30"/>
        <v/>
      </c>
      <c r="F988" t="str">
        <f t="shared" si="31"/>
        <v>НЕТ</v>
      </c>
    </row>
    <row r="989" spans="1:6">
      <c r="A989" t="str">
        <f t="shared" si="30"/>
        <v/>
      </c>
      <c r="F989" t="str">
        <f t="shared" si="31"/>
        <v>НЕТ</v>
      </c>
    </row>
    <row r="990" spans="1:6">
      <c r="A990" t="str">
        <f t="shared" si="30"/>
        <v/>
      </c>
      <c r="F990" t="str">
        <f t="shared" si="31"/>
        <v>НЕТ</v>
      </c>
    </row>
    <row r="991" spans="1:6">
      <c r="A991" t="str">
        <f t="shared" si="30"/>
        <v/>
      </c>
      <c r="F991" t="str">
        <f t="shared" si="31"/>
        <v>НЕТ</v>
      </c>
    </row>
    <row r="992" spans="1:6">
      <c r="A992" t="str">
        <f t="shared" si="30"/>
        <v/>
      </c>
      <c r="F992" t="str">
        <f t="shared" si="31"/>
        <v>НЕТ</v>
      </c>
    </row>
    <row r="993" spans="1:6">
      <c r="A993" t="str">
        <f t="shared" si="30"/>
        <v/>
      </c>
      <c r="F993" t="str">
        <f t="shared" si="31"/>
        <v>НЕТ</v>
      </c>
    </row>
    <row r="994" spans="1:6">
      <c r="A994" t="str">
        <f t="shared" si="30"/>
        <v/>
      </c>
      <c r="F994" t="str">
        <f t="shared" si="31"/>
        <v>НЕТ</v>
      </c>
    </row>
    <row r="995" spans="1:6">
      <c r="A995" t="str">
        <f t="shared" si="30"/>
        <v/>
      </c>
      <c r="F995" t="str">
        <f t="shared" si="31"/>
        <v>НЕТ</v>
      </c>
    </row>
    <row r="996" spans="1:6">
      <c r="A996" t="str">
        <f t="shared" si="30"/>
        <v/>
      </c>
      <c r="F996" t="str">
        <f t="shared" si="31"/>
        <v>НЕТ</v>
      </c>
    </row>
    <row r="997" spans="1:6">
      <c r="A997" t="str">
        <f t="shared" si="30"/>
        <v/>
      </c>
      <c r="F997" t="str">
        <f t="shared" si="31"/>
        <v>НЕТ</v>
      </c>
    </row>
    <row r="998" spans="1:6">
      <c r="A998" t="str">
        <f t="shared" si="30"/>
        <v/>
      </c>
      <c r="F998" t="str">
        <f t="shared" si="31"/>
        <v>НЕТ</v>
      </c>
    </row>
    <row r="999" spans="1:6">
      <c r="A999" t="str">
        <f t="shared" si="30"/>
        <v/>
      </c>
      <c r="F999" t="str">
        <f t="shared" si="31"/>
        <v>НЕТ</v>
      </c>
    </row>
    <row r="1000" spans="1:6">
      <c r="A1000" t="str">
        <f t="shared" si="30"/>
        <v/>
      </c>
      <c r="F1000" t="str">
        <f t="shared" si="31"/>
        <v>НЕТ</v>
      </c>
    </row>
    <row r="1001" spans="1:6">
      <c r="A1001" t="str">
        <f t="shared" si="30"/>
        <v/>
      </c>
      <c r="F1001" t="str">
        <f t="shared" si="31"/>
        <v>НЕТ</v>
      </c>
    </row>
    <row r="1002" spans="1:6">
      <c r="A1002" t="str">
        <f t="shared" si="30"/>
        <v/>
      </c>
      <c r="F1002" t="str">
        <f t="shared" si="31"/>
        <v>НЕТ</v>
      </c>
    </row>
    <row r="1003" spans="1:6">
      <c r="A1003" t="str">
        <f t="shared" si="30"/>
        <v/>
      </c>
      <c r="F1003" t="str">
        <f t="shared" si="31"/>
        <v>НЕТ</v>
      </c>
    </row>
    <row r="1004" spans="1:6">
      <c r="A1004" t="str">
        <f t="shared" si="30"/>
        <v/>
      </c>
      <c r="F1004" t="str">
        <f t="shared" si="31"/>
        <v>НЕТ</v>
      </c>
    </row>
    <row r="1005" spans="1:6">
      <c r="A1005" t="str">
        <f t="shared" si="30"/>
        <v/>
      </c>
      <c r="F1005" t="str">
        <f t="shared" si="31"/>
        <v>НЕТ</v>
      </c>
    </row>
    <row r="1006" spans="1:6">
      <c r="A1006" t="str">
        <f t="shared" si="30"/>
        <v/>
      </c>
      <c r="F1006" t="str">
        <f t="shared" si="31"/>
        <v>НЕТ</v>
      </c>
    </row>
    <row r="1007" spans="1:6">
      <c r="A1007" t="str">
        <f t="shared" si="30"/>
        <v/>
      </c>
      <c r="F1007" t="str">
        <f t="shared" si="31"/>
        <v>НЕТ</v>
      </c>
    </row>
    <row r="1008" spans="1:6">
      <c r="A1008" t="str">
        <f t="shared" si="30"/>
        <v/>
      </c>
      <c r="F1008" t="str">
        <f t="shared" si="31"/>
        <v>НЕТ</v>
      </c>
    </row>
    <row r="1009" spans="1:6">
      <c r="A1009" t="str">
        <f t="shared" si="30"/>
        <v/>
      </c>
      <c r="F1009" t="str">
        <f t="shared" si="31"/>
        <v>НЕТ</v>
      </c>
    </row>
    <row r="1010" spans="1:6">
      <c r="A1010" t="str">
        <f t="shared" si="30"/>
        <v/>
      </c>
      <c r="F1010" t="str">
        <f t="shared" si="31"/>
        <v>НЕТ</v>
      </c>
    </row>
    <row r="1011" spans="1:6">
      <c r="A1011" t="str">
        <f t="shared" si="30"/>
        <v/>
      </c>
      <c r="F1011" t="str">
        <f t="shared" si="31"/>
        <v>НЕТ</v>
      </c>
    </row>
    <row r="1012" spans="1:6">
      <c r="A1012" t="str">
        <f t="shared" si="30"/>
        <v/>
      </c>
      <c r="F1012" t="str">
        <f t="shared" si="31"/>
        <v>НЕТ</v>
      </c>
    </row>
    <row r="1013" spans="1:6">
      <c r="A1013" t="str">
        <f t="shared" si="30"/>
        <v/>
      </c>
      <c r="F1013" t="str">
        <f t="shared" si="31"/>
        <v>НЕТ</v>
      </c>
    </row>
    <row r="1014" spans="1:6">
      <c r="A1014" t="str">
        <f t="shared" si="30"/>
        <v/>
      </c>
      <c r="F1014" t="str">
        <f t="shared" si="31"/>
        <v>НЕТ</v>
      </c>
    </row>
    <row r="1015" spans="1:6">
      <c r="A1015" t="str">
        <f t="shared" si="30"/>
        <v/>
      </c>
      <c r="F1015" t="str">
        <f t="shared" si="31"/>
        <v>НЕТ</v>
      </c>
    </row>
    <row r="1016" spans="1:6">
      <c r="A1016" t="str">
        <f t="shared" si="30"/>
        <v/>
      </c>
      <c r="F1016" t="str">
        <f t="shared" si="31"/>
        <v>НЕТ</v>
      </c>
    </row>
    <row r="1017" spans="1:6">
      <c r="A1017" t="str">
        <f t="shared" si="30"/>
        <v/>
      </c>
      <c r="F1017" t="str">
        <f t="shared" si="31"/>
        <v>НЕТ</v>
      </c>
    </row>
    <row r="1018" spans="1:6">
      <c r="A1018" t="str">
        <f t="shared" si="30"/>
        <v/>
      </c>
      <c r="F1018" t="str">
        <f t="shared" si="31"/>
        <v>НЕТ</v>
      </c>
    </row>
    <row r="1019" spans="1:6">
      <c r="A1019" t="str">
        <f t="shared" si="30"/>
        <v/>
      </c>
      <c r="F1019" t="str">
        <f t="shared" si="31"/>
        <v>НЕТ</v>
      </c>
    </row>
    <row r="1020" spans="1:6">
      <c r="A1020" t="str">
        <f t="shared" si="30"/>
        <v/>
      </c>
      <c r="F1020" t="str">
        <f t="shared" si="31"/>
        <v>НЕТ</v>
      </c>
    </row>
    <row r="1021" spans="1:6">
      <c r="A1021" t="str">
        <f t="shared" si="30"/>
        <v/>
      </c>
      <c r="F1021" t="str">
        <f t="shared" si="31"/>
        <v>НЕТ</v>
      </c>
    </row>
    <row r="1022" spans="1:6">
      <c r="A1022" t="str">
        <f t="shared" si="30"/>
        <v/>
      </c>
      <c r="F1022" t="str">
        <f t="shared" si="31"/>
        <v>НЕТ</v>
      </c>
    </row>
    <row r="1023" spans="1:6">
      <c r="A1023" t="str">
        <f t="shared" si="30"/>
        <v/>
      </c>
      <c r="F1023" t="str">
        <f t="shared" si="31"/>
        <v>НЕТ</v>
      </c>
    </row>
    <row r="1024" spans="1:6">
      <c r="A1024" t="str">
        <f t="shared" si="30"/>
        <v/>
      </c>
      <c r="F1024" t="str">
        <f t="shared" si="31"/>
        <v>НЕТ</v>
      </c>
    </row>
    <row r="1025" spans="1:6">
      <c r="A1025" t="str">
        <f t="shared" si="30"/>
        <v/>
      </c>
      <c r="F1025" t="str">
        <f t="shared" si="31"/>
        <v>НЕТ</v>
      </c>
    </row>
    <row r="1026" spans="1:6">
      <c r="A1026" t="str">
        <f t="shared" ref="A1026:A1089" si="32">CONCATENATE(C1026,B1026)</f>
        <v/>
      </c>
      <c r="F1026" t="str">
        <f t="shared" ref="F1026:F1089" si="33">IF(ISBLANK(E1026),"НЕТ","ДА")</f>
        <v>НЕТ</v>
      </c>
    </row>
    <row r="1027" spans="1:6">
      <c r="A1027" t="str">
        <f t="shared" si="32"/>
        <v/>
      </c>
      <c r="F1027" t="str">
        <f t="shared" si="33"/>
        <v>НЕТ</v>
      </c>
    </row>
    <row r="1028" spans="1:6">
      <c r="A1028" t="str">
        <f t="shared" si="32"/>
        <v/>
      </c>
      <c r="F1028" t="str">
        <f t="shared" si="33"/>
        <v>НЕТ</v>
      </c>
    </row>
    <row r="1029" spans="1:6">
      <c r="A1029" t="str">
        <f t="shared" si="32"/>
        <v/>
      </c>
      <c r="F1029" t="str">
        <f t="shared" si="33"/>
        <v>НЕТ</v>
      </c>
    </row>
    <row r="1030" spans="1:6">
      <c r="A1030" t="str">
        <f t="shared" si="32"/>
        <v/>
      </c>
      <c r="F1030" t="str">
        <f t="shared" si="33"/>
        <v>НЕТ</v>
      </c>
    </row>
    <row r="1031" spans="1:6">
      <c r="A1031" t="str">
        <f t="shared" si="32"/>
        <v/>
      </c>
      <c r="F1031" t="str">
        <f t="shared" si="33"/>
        <v>НЕТ</v>
      </c>
    </row>
    <row r="1032" spans="1:6">
      <c r="A1032" t="str">
        <f t="shared" si="32"/>
        <v/>
      </c>
      <c r="F1032" t="str">
        <f t="shared" si="33"/>
        <v>НЕТ</v>
      </c>
    </row>
    <row r="1033" spans="1:6">
      <c r="A1033" t="str">
        <f t="shared" si="32"/>
        <v/>
      </c>
      <c r="F1033" t="str">
        <f t="shared" si="33"/>
        <v>НЕТ</v>
      </c>
    </row>
    <row r="1034" spans="1:6">
      <c r="A1034" t="str">
        <f t="shared" si="32"/>
        <v/>
      </c>
      <c r="F1034" t="str">
        <f t="shared" si="33"/>
        <v>НЕТ</v>
      </c>
    </row>
    <row r="1035" spans="1:6">
      <c r="A1035" t="str">
        <f t="shared" si="32"/>
        <v/>
      </c>
      <c r="F1035" t="str">
        <f t="shared" si="33"/>
        <v>НЕТ</v>
      </c>
    </row>
    <row r="1036" spans="1:6">
      <c r="A1036" t="str">
        <f t="shared" si="32"/>
        <v/>
      </c>
      <c r="F1036" t="str">
        <f t="shared" si="33"/>
        <v>НЕТ</v>
      </c>
    </row>
    <row r="1037" spans="1:6">
      <c r="A1037" t="str">
        <f t="shared" si="32"/>
        <v/>
      </c>
      <c r="F1037" t="str">
        <f t="shared" si="33"/>
        <v>НЕТ</v>
      </c>
    </row>
    <row r="1038" spans="1:6">
      <c r="A1038" t="str">
        <f t="shared" si="32"/>
        <v/>
      </c>
      <c r="F1038" t="str">
        <f t="shared" si="33"/>
        <v>НЕТ</v>
      </c>
    </row>
    <row r="1039" spans="1:6">
      <c r="A1039" t="str">
        <f t="shared" si="32"/>
        <v/>
      </c>
      <c r="F1039" t="str">
        <f t="shared" si="33"/>
        <v>НЕТ</v>
      </c>
    </row>
    <row r="1040" spans="1:6">
      <c r="A1040" t="str">
        <f t="shared" si="32"/>
        <v/>
      </c>
      <c r="F1040" t="str">
        <f t="shared" si="33"/>
        <v>НЕТ</v>
      </c>
    </row>
    <row r="1041" spans="1:6">
      <c r="A1041" t="str">
        <f t="shared" si="32"/>
        <v/>
      </c>
      <c r="F1041" t="str">
        <f t="shared" si="33"/>
        <v>НЕТ</v>
      </c>
    </row>
    <row r="1042" spans="1:6">
      <c r="A1042" t="str">
        <f t="shared" si="32"/>
        <v/>
      </c>
      <c r="F1042" t="str">
        <f t="shared" si="33"/>
        <v>НЕТ</v>
      </c>
    </row>
    <row r="1043" spans="1:6">
      <c r="A1043" t="str">
        <f t="shared" si="32"/>
        <v/>
      </c>
      <c r="F1043" t="str">
        <f t="shared" si="33"/>
        <v>НЕТ</v>
      </c>
    </row>
    <row r="1044" spans="1:6">
      <c r="A1044" t="str">
        <f t="shared" si="32"/>
        <v/>
      </c>
      <c r="F1044" t="str">
        <f t="shared" si="33"/>
        <v>НЕТ</v>
      </c>
    </row>
    <row r="1045" spans="1:6">
      <c r="A1045" t="str">
        <f t="shared" si="32"/>
        <v/>
      </c>
      <c r="F1045" t="str">
        <f t="shared" si="33"/>
        <v>НЕТ</v>
      </c>
    </row>
    <row r="1046" spans="1:6">
      <c r="A1046" t="str">
        <f t="shared" si="32"/>
        <v/>
      </c>
      <c r="F1046" t="str">
        <f t="shared" si="33"/>
        <v>НЕТ</v>
      </c>
    </row>
    <row r="1047" spans="1:6">
      <c r="A1047" t="str">
        <f t="shared" si="32"/>
        <v/>
      </c>
      <c r="F1047" t="str">
        <f t="shared" si="33"/>
        <v>НЕТ</v>
      </c>
    </row>
    <row r="1048" spans="1:6">
      <c r="A1048" t="str">
        <f t="shared" si="32"/>
        <v/>
      </c>
      <c r="F1048" t="str">
        <f t="shared" si="33"/>
        <v>НЕТ</v>
      </c>
    </row>
    <row r="1049" spans="1:6">
      <c r="A1049" t="str">
        <f t="shared" si="32"/>
        <v/>
      </c>
      <c r="F1049" t="str">
        <f t="shared" si="33"/>
        <v>НЕТ</v>
      </c>
    </row>
    <row r="1050" spans="1:6">
      <c r="A1050" t="str">
        <f t="shared" si="32"/>
        <v/>
      </c>
      <c r="F1050" t="str">
        <f t="shared" si="33"/>
        <v>НЕТ</v>
      </c>
    </row>
    <row r="1051" spans="1:6">
      <c r="A1051" t="str">
        <f t="shared" si="32"/>
        <v/>
      </c>
      <c r="F1051" t="str">
        <f t="shared" si="33"/>
        <v>НЕТ</v>
      </c>
    </row>
    <row r="1052" spans="1:6">
      <c r="A1052" t="str">
        <f t="shared" si="32"/>
        <v/>
      </c>
      <c r="F1052" t="str">
        <f t="shared" si="33"/>
        <v>НЕТ</v>
      </c>
    </row>
    <row r="1053" spans="1:6">
      <c r="A1053" t="str">
        <f t="shared" si="32"/>
        <v/>
      </c>
      <c r="F1053" t="str">
        <f t="shared" si="33"/>
        <v>НЕТ</v>
      </c>
    </row>
    <row r="1054" spans="1:6">
      <c r="A1054" t="str">
        <f t="shared" si="32"/>
        <v/>
      </c>
      <c r="F1054" t="str">
        <f t="shared" si="33"/>
        <v>НЕТ</v>
      </c>
    </row>
    <row r="1055" spans="1:6">
      <c r="A1055" t="str">
        <f t="shared" si="32"/>
        <v/>
      </c>
      <c r="F1055" t="str">
        <f t="shared" si="33"/>
        <v>НЕТ</v>
      </c>
    </row>
    <row r="1056" spans="1:6">
      <c r="A1056" t="str">
        <f t="shared" si="32"/>
        <v/>
      </c>
      <c r="F1056" t="str">
        <f t="shared" si="33"/>
        <v>НЕТ</v>
      </c>
    </row>
    <row r="1057" spans="1:6">
      <c r="A1057" t="str">
        <f t="shared" si="32"/>
        <v/>
      </c>
      <c r="F1057" t="str">
        <f t="shared" si="33"/>
        <v>НЕТ</v>
      </c>
    </row>
    <row r="1058" spans="1:6">
      <c r="A1058" t="str">
        <f t="shared" si="32"/>
        <v/>
      </c>
      <c r="F1058" t="str">
        <f t="shared" si="33"/>
        <v>НЕТ</v>
      </c>
    </row>
    <row r="1059" spans="1:6">
      <c r="A1059" t="str">
        <f t="shared" si="32"/>
        <v/>
      </c>
      <c r="F1059" t="str">
        <f t="shared" si="33"/>
        <v>НЕТ</v>
      </c>
    </row>
    <row r="1060" spans="1:6">
      <c r="A1060" t="str">
        <f t="shared" si="32"/>
        <v/>
      </c>
      <c r="F1060" t="str">
        <f t="shared" si="33"/>
        <v>НЕТ</v>
      </c>
    </row>
    <row r="1061" spans="1:6">
      <c r="A1061" t="str">
        <f t="shared" si="32"/>
        <v/>
      </c>
      <c r="F1061" t="str">
        <f t="shared" si="33"/>
        <v>НЕТ</v>
      </c>
    </row>
    <row r="1062" spans="1:6">
      <c r="A1062" t="str">
        <f t="shared" si="32"/>
        <v/>
      </c>
      <c r="F1062" t="str">
        <f t="shared" si="33"/>
        <v>НЕТ</v>
      </c>
    </row>
    <row r="1063" spans="1:6">
      <c r="A1063" t="str">
        <f t="shared" si="32"/>
        <v/>
      </c>
      <c r="F1063" t="str">
        <f t="shared" si="33"/>
        <v>НЕТ</v>
      </c>
    </row>
    <row r="1064" spans="1:6">
      <c r="A1064" t="str">
        <f t="shared" si="32"/>
        <v/>
      </c>
      <c r="F1064" t="str">
        <f t="shared" si="33"/>
        <v>НЕТ</v>
      </c>
    </row>
    <row r="1065" spans="1:6">
      <c r="A1065" t="str">
        <f t="shared" si="32"/>
        <v/>
      </c>
      <c r="F1065" t="str">
        <f t="shared" si="33"/>
        <v>НЕТ</v>
      </c>
    </row>
    <row r="1066" spans="1:6">
      <c r="A1066" t="str">
        <f t="shared" si="32"/>
        <v/>
      </c>
      <c r="F1066" t="str">
        <f t="shared" si="33"/>
        <v>НЕТ</v>
      </c>
    </row>
    <row r="1067" spans="1:6">
      <c r="A1067" t="str">
        <f t="shared" si="32"/>
        <v/>
      </c>
      <c r="F1067" t="str">
        <f t="shared" si="33"/>
        <v>НЕТ</v>
      </c>
    </row>
    <row r="1068" spans="1:6">
      <c r="A1068" t="str">
        <f t="shared" si="32"/>
        <v/>
      </c>
      <c r="F1068" t="str">
        <f t="shared" si="33"/>
        <v>НЕТ</v>
      </c>
    </row>
    <row r="1069" spans="1:6">
      <c r="A1069" t="str">
        <f t="shared" si="32"/>
        <v/>
      </c>
      <c r="F1069" t="str">
        <f t="shared" si="33"/>
        <v>НЕТ</v>
      </c>
    </row>
    <row r="1070" spans="1:6">
      <c r="A1070" t="str">
        <f t="shared" si="32"/>
        <v/>
      </c>
      <c r="F1070" t="str">
        <f t="shared" si="33"/>
        <v>НЕТ</v>
      </c>
    </row>
    <row r="1071" spans="1:6">
      <c r="A1071" t="str">
        <f t="shared" si="32"/>
        <v/>
      </c>
      <c r="F1071" t="str">
        <f t="shared" si="33"/>
        <v>НЕТ</v>
      </c>
    </row>
    <row r="1072" spans="1:6">
      <c r="A1072" t="str">
        <f t="shared" si="32"/>
        <v/>
      </c>
      <c r="F1072" t="str">
        <f t="shared" si="33"/>
        <v>НЕТ</v>
      </c>
    </row>
    <row r="1073" spans="1:6">
      <c r="A1073" t="str">
        <f t="shared" si="32"/>
        <v/>
      </c>
      <c r="F1073" t="str">
        <f t="shared" si="33"/>
        <v>НЕТ</v>
      </c>
    </row>
    <row r="1074" spans="1:6">
      <c r="A1074" t="str">
        <f t="shared" si="32"/>
        <v/>
      </c>
      <c r="F1074" t="str">
        <f t="shared" si="33"/>
        <v>НЕТ</v>
      </c>
    </row>
    <row r="1075" spans="1:6">
      <c r="A1075" t="str">
        <f t="shared" si="32"/>
        <v/>
      </c>
      <c r="F1075" t="str">
        <f t="shared" si="33"/>
        <v>НЕТ</v>
      </c>
    </row>
    <row r="1076" spans="1:6">
      <c r="A1076" t="str">
        <f t="shared" si="32"/>
        <v/>
      </c>
      <c r="F1076" t="str">
        <f t="shared" si="33"/>
        <v>НЕТ</v>
      </c>
    </row>
    <row r="1077" spans="1:6">
      <c r="A1077" t="str">
        <f t="shared" si="32"/>
        <v/>
      </c>
      <c r="F1077" t="str">
        <f t="shared" si="33"/>
        <v>НЕТ</v>
      </c>
    </row>
    <row r="1078" spans="1:6">
      <c r="A1078" t="str">
        <f t="shared" si="32"/>
        <v/>
      </c>
      <c r="F1078" t="str">
        <f t="shared" si="33"/>
        <v>НЕТ</v>
      </c>
    </row>
    <row r="1079" spans="1:6">
      <c r="A1079" t="str">
        <f t="shared" si="32"/>
        <v/>
      </c>
      <c r="F1079" t="str">
        <f t="shared" si="33"/>
        <v>НЕТ</v>
      </c>
    </row>
    <row r="1080" spans="1:6">
      <c r="A1080" t="str">
        <f t="shared" si="32"/>
        <v/>
      </c>
      <c r="F1080" t="str">
        <f t="shared" si="33"/>
        <v>НЕТ</v>
      </c>
    </row>
    <row r="1081" spans="1:6">
      <c r="A1081" t="str">
        <f t="shared" si="32"/>
        <v/>
      </c>
      <c r="F1081" t="str">
        <f t="shared" si="33"/>
        <v>НЕТ</v>
      </c>
    </row>
    <row r="1082" spans="1:6">
      <c r="A1082" t="str">
        <f t="shared" si="32"/>
        <v/>
      </c>
      <c r="F1082" t="str">
        <f t="shared" si="33"/>
        <v>НЕТ</v>
      </c>
    </row>
    <row r="1083" spans="1:6">
      <c r="A1083" t="str">
        <f t="shared" si="32"/>
        <v/>
      </c>
      <c r="F1083" t="str">
        <f t="shared" si="33"/>
        <v>НЕТ</v>
      </c>
    </row>
    <row r="1084" spans="1:6">
      <c r="A1084" t="str">
        <f t="shared" si="32"/>
        <v/>
      </c>
      <c r="F1084" t="str">
        <f t="shared" si="33"/>
        <v>НЕТ</v>
      </c>
    </row>
    <row r="1085" spans="1:6">
      <c r="A1085" t="str">
        <f t="shared" si="32"/>
        <v/>
      </c>
      <c r="F1085" t="str">
        <f t="shared" si="33"/>
        <v>НЕТ</v>
      </c>
    </row>
    <row r="1086" spans="1:6">
      <c r="A1086" t="str">
        <f t="shared" si="32"/>
        <v/>
      </c>
      <c r="F1086" t="str">
        <f t="shared" si="33"/>
        <v>НЕТ</v>
      </c>
    </row>
    <row r="1087" spans="1:6">
      <c r="A1087" t="str">
        <f t="shared" si="32"/>
        <v/>
      </c>
      <c r="F1087" t="str">
        <f t="shared" si="33"/>
        <v>НЕТ</v>
      </c>
    </row>
    <row r="1088" spans="1:6">
      <c r="A1088" t="str">
        <f t="shared" si="32"/>
        <v/>
      </c>
      <c r="F1088" t="str">
        <f t="shared" si="33"/>
        <v>НЕТ</v>
      </c>
    </row>
    <row r="1089" spans="1:6">
      <c r="A1089" t="str">
        <f t="shared" si="32"/>
        <v/>
      </c>
      <c r="F1089" t="str">
        <f t="shared" si="33"/>
        <v>НЕТ</v>
      </c>
    </row>
    <row r="1090" spans="1:6">
      <c r="A1090" t="str">
        <f t="shared" ref="A1090:A1153" si="34">CONCATENATE(C1090,B1090)</f>
        <v/>
      </c>
      <c r="F1090" t="str">
        <f t="shared" ref="F1090:F1153" si="35">IF(ISBLANK(E1090),"НЕТ","ДА")</f>
        <v>НЕТ</v>
      </c>
    </row>
    <row r="1091" spans="1:6">
      <c r="A1091" t="str">
        <f t="shared" si="34"/>
        <v/>
      </c>
      <c r="F1091" t="str">
        <f t="shared" si="35"/>
        <v>НЕТ</v>
      </c>
    </row>
    <row r="1092" spans="1:6">
      <c r="A1092" t="str">
        <f t="shared" si="34"/>
        <v/>
      </c>
      <c r="F1092" t="str">
        <f t="shared" si="35"/>
        <v>НЕТ</v>
      </c>
    </row>
    <row r="1093" spans="1:6">
      <c r="A1093" t="str">
        <f t="shared" si="34"/>
        <v/>
      </c>
      <c r="F1093" t="str">
        <f t="shared" si="35"/>
        <v>НЕТ</v>
      </c>
    </row>
    <row r="1094" spans="1:6">
      <c r="A1094" t="str">
        <f t="shared" si="34"/>
        <v/>
      </c>
      <c r="F1094" t="str">
        <f t="shared" si="35"/>
        <v>НЕТ</v>
      </c>
    </row>
    <row r="1095" spans="1:6">
      <c r="A1095" t="str">
        <f t="shared" si="34"/>
        <v/>
      </c>
      <c r="F1095" t="str">
        <f t="shared" si="35"/>
        <v>НЕТ</v>
      </c>
    </row>
    <row r="1096" spans="1:6">
      <c r="A1096" t="str">
        <f t="shared" si="34"/>
        <v/>
      </c>
      <c r="F1096" t="str">
        <f t="shared" si="35"/>
        <v>НЕТ</v>
      </c>
    </row>
    <row r="1097" spans="1:6">
      <c r="A1097" t="str">
        <f t="shared" si="34"/>
        <v/>
      </c>
      <c r="F1097" t="str">
        <f t="shared" si="35"/>
        <v>НЕТ</v>
      </c>
    </row>
    <row r="1098" spans="1:6">
      <c r="A1098" t="str">
        <f t="shared" si="34"/>
        <v/>
      </c>
      <c r="F1098" t="str">
        <f t="shared" si="35"/>
        <v>НЕТ</v>
      </c>
    </row>
    <row r="1099" spans="1:6">
      <c r="A1099" t="str">
        <f t="shared" si="34"/>
        <v/>
      </c>
      <c r="F1099" t="str">
        <f t="shared" si="35"/>
        <v>НЕТ</v>
      </c>
    </row>
    <row r="1100" spans="1:6">
      <c r="A1100" t="str">
        <f t="shared" si="34"/>
        <v/>
      </c>
      <c r="F1100" t="str">
        <f t="shared" si="35"/>
        <v>НЕТ</v>
      </c>
    </row>
    <row r="1101" spans="1:6">
      <c r="A1101" t="str">
        <f t="shared" si="34"/>
        <v/>
      </c>
      <c r="F1101" t="str">
        <f t="shared" si="35"/>
        <v>НЕТ</v>
      </c>
    </row>
    <row r="1102" spans="1:6">
      <c r="A1102" t="str">
        <f t="shared" si="34"/>
        <v/>
      </c>
      <c r="F1102" t="str">
        <f t="shared" si="35"/>
        <v>НЕТ</v>
      </c>
    </row>
    <row r="1103" spans="1:6">
      <c r="A1103" t="str">
        <f t="shared" si="34"/>
        <v/>
      </c>
      <c r="F1103" t="str">
        <f t="shared" si="35"/>
        <v>НЕТ</v>
      </c>
    </row>
    <row r="1104" spans="1:6">
      <c r="A1104" t="str">
        <f t="shared" si="34"/>
        <v/>
      </c>
      <c r="F1104" t="str">
        <f t="shared" si="35"/>
        <v>НЕТ</v>
      </c>
    </row>
    <row r="1105" spans="1:6">
      <c r="A1105" t="str">
        <f t="shared" si="34"/>
        <v/>
      </c>
      <c r="F1105" t="str">
        <f t="shared" si="35"/>
        <v>НЕТ</v>
      </c>
    </row>
    <row r="1106" spans="1:6">
      <c r="A1106" t="str">
        <f t="shared" si="34"/>
        <v/>
      </c>
      <c r="F1106" t="str">
        <f t="shared" si="35"/>
        <v>НЕТ</v>
      </c>
    </row>
    <row r="1107" spans="1:6">
      <c r="A1107" t="str">
        <f t="shared" si="34"/>
        <v/>
      </c>
      <c r="F1107" t="str">
        <f t="shared" si="35"/>
        <v>НЕТ</v>
      </c>
    </row>
    <row r="1108" spans="1:6">
      <c r="A1108" t="str">
        <f t="shared" si="34"/>
        <v/>
      </c>
      <c r="F1108" t="str">
        <f t="shared" si="35"/>
        <v>НЕТ</v>
      </c>
    </row>
    <row r="1109" spans="1:6">
      <c r="A1109" t="str">
        <f t="shared" si="34"/>
        <v/>
      </c>
      <c r="F1109" t="str">
        <f t="shared" si="35"/>
        <v>НЕТ</v>
      </c>
    </row>
    <row r="1110" spans="1:6">
      <c r="A1110" t="str">
        <f t="shared" si="34"/>
        <v/>
      </c>
      <c r="F1110" t="str">
        <f t="shared" si="35"/>
        <v>НЕТ</v>
      </c>
    </row>
    <row r="1111" spans="1:6">
      <c r="A1111" t="str">
        <f t="shared" si="34"/>
        <v/>
      </c>
      <c r="F1111" t="str">
        <f t="shared" si="35"/>
        <v>НЕТ</v>
      </c>
    </row>
    <row r="1112" spans="1:6">
      <c r="A1112" t="str">
        <f t="shared" si="34"/>
        <v/>
      </c>
      <c r="F1112" t="str">
        <f t="shared" si="35"/>
        <v>НЕТ</v>
      </c>
    </row>
    <row r="1113" spans="1:6">
      <c r="A1113" t="str">
        <f t="shared" si="34"/>
        <v/>
      </c>
      <c r="F1113" t="str">
        <f t="shared" si="35"/>
        <v>НЕТ</v>
      </c>
    </row>
    <row r="1114" spans="1:6">
      <c r="A1114" t="str">
        <f t="shared" si="34"/>
        <v/>
      </c>
      <c r="F1114" t="str">
        <f t="shared" si="35"/>
        <v>НЕТ</v>
      </c>
    </row>
    <row r="1115" spans="1:6">
      <c r="A1115" t="str">
        <f t="shared" si="34"/>
        <v/>
      </c>
      <c r="F1115" t="str">
        <f t="shared" si="35"/>
        <v>НЕТ</v>
      </c>
    </row>
    <row r="1116" spans="1:6">
      <c r="A1116" t="str">
        <f t="shared" si="34"/>
        <v/>
      </c>
      <c r="F1116" t="str">
        <f t="shared" si="35"/>
        <v>НЕТ</v>
      </c>
    </row>
    <row r="1117" spans="1:6">
      <c r="A1117" t="str">
        <f t="shared" si="34"/>
        <v/>
      </c>
      <c r="F1117" t="str">
        <f t="shared" si="35"/>
        <v>НЕТ</v>
      </c>
    </row>
    <row r="1118" spans="1:6">
      <c r="A1118" t="str">
        <f t="shared" si="34"/>
        <v/>
      </c>
      <c r="F1118" t="str">
        <f t="shared" si="35"/>
        <v>НЕТ</v>
      </c>
    </row>
    <row r="1119" spans="1:6">
      <c r="A1119" t="str">
        <f t="shared" si="34"/>
        <v/>
      </c>
      <c r="F1119" t="str">
        <f t="shared" si="35"/>
        <v>НЕТ</v>
      </c>
    </row>
    <row r="1120" spans="1:6">
      <c r="A1120" t="str">
        <f t="shared" si="34"/>
        <v/>
      </c>
      <c r="F1120" t="str">
        <f t="shared" si="35"/>
        <v>НЕТ</v>
      </c>
    </row>
    <row r="1121" spans="1:6">
      <c r="A1121" t="str">
        <f t="shared" si="34"/>
        <v/>
      </c>
      <c r="F1121" t="str">
        <f t="shared" si="35"/>
        <v>НЕТ</v>
      </c>
    </row>
    <row r="1122" spans="1:6">
      <c r="A1122" t="str">
        <f t="shared" si="34"/>
        <v/>
      </c>
      <c r="F1122" t="str">
        <f t="shared" si="35"/>
        <v>НЕТ</v>
      </c>
    </row>
    <row r="1123" spans="1:6">
      <c r="A1123" t="str">
        <f t="shared" si="34"/>
        <v/>
      </c>
      <c r="F1123" t="str">
        <f t="shared" si="35"/>
        <v>НЕТ</v>
      </c>
    </row>
    <row r="1124" spans="1:6">
      <c r="A1124" t="str">
        <f t="shared" si="34"/>
        <v/>
      </c>
      <c r="F1124" t="str">
        <f t="shared" si="35"/>
        <v>НЕТ</v>
      </c>
    </row>
    <row r="1125" spans="1:6">
      <c r="A1125" t="str">
        <f t="shared" si="34"/>
        <v/>
      </c>
      <c r="F1125" t="str">
        <f t="shared" si="35"/>
        <v>НЕТ</v>
      </c>
    </row>
    <row r="1126" spans="1:6">
      <c r="A1126" t="str">
        <f t="shared" si="34"/>
        <v/>
      </c>
      <c r="F1126" t="str">
        <f t="shared" si="35"/>
        <v>НЕТ</v>
      </c>
    </row>
    <row r="1127" spans="1:6">
      <c r="A1127" t="str">
        <f t="shared" si="34"/>
        <v/>
      </c>
      <c r="F1127" t="str">
        <f t="shared" si="35"/>
        <v>НЕТ</v>
      </c>
    </row>
    <row r="1128" spans="1:6">
      <c r="A1128" t="str">
        <f t="shared" si="34"/>
        <v/>
      </c>
      <c r="F1128" t="str">
        <f t="shared" si="35"/>
        <v>НЕТ</v>
      </c>
    </row>
    <row r="1129" spans="1:6">
      <c r="A1129" t="str">
        <f t="shared" si="34"/>
        <v/>
      </c>
      <c r="F1129" t="str">
        <f t="shared" si="35"/>
        <v>НЕТ</v>
      </c>
    </row>
    <row r="1130" spans="1:6">
      <c r="A1130" t="str">
        <f t="shared" si="34"/>
        <v/>
      </c>
      <c r="F1130" t="str">
        <f t="shared" si="35"/>
        <v>НЕТ</v>
      </c>
    </row>
    <row r="1131" spans="1:6">
      <c r="A1131" t="str">
        <f t="shared" si="34"/>
        <v/>
      </c>
      <c r="F1131" t="str">
        <f t="shared" si="35"/>
        <v>НЕТ</v>
      </c>
    </row>
    <row r="1132" spans="1:6">
      <c r="A1132" t="str">
        <f t="shared" si="34"/>
        <v/>
      </c>
      <c r="F1132" t="str">
        <f t="shared" si="35"/>
        <v>НЕТ</v>
      </c>
    </row>
    <row r="1133" spans="1:6">
      <c r="A1133" t="str">
        <f t="shared" si="34"/>
        <v/>
      </c>
      <c r="F1133" t="str">
        <f t="shared" si="35"/>
        <v>НЕТ</v>
      </c>
    </row>
    <row r="1134" spans="1:6">
      <c r="A1134" t="str">
        <f t="shared" si="34"/>
        <v/>
      </c>
      <c r="F1134" t="str">
        <f t="shared" si="35"/>
        <v>НЕТ</v>
      </c>
    </row>
    <row r="1135" spans="1:6">
      <c r="A1135" t="str">
        <f t="shared" si="34"/>
        <v/>
      </c>
      <c r="F1135" t="str">
        <f t="shared" si="35"/>
        <v>НЕТ</v>
      </c>
    </row>
    <row r="1136" spans="1:6">
      <c r="A1136" t="str">
        <f t="shared" si="34"/>
        <v/>
      </c>
      <c r="F1136" t="str">
        <f t="shared" si="35"/>
        <v>НЕТ</v>
      </c>
    </row>
    <row r="1137" spans="1:6">
      <c r="A1137" t="str">
        <f t="shared" si="34"/>
        <v/>
      </c>
      <c r="F1137" t="str">
        <f t="shared" si="35"/>
        <v>НЕТ</v>
      </c>
    </row>
    <row r="1138" spans="1:6">
      <c r="A1138" t="str">
        <f t="shared" si="34"/>
        <v/>
      </c>
      <c r="F1138" t="str">
        <f t="shared" si="35"/>
        <v>НЕТ</v>
      </c>
    </row>
    <row r="1139" spans="1:6">
      <c r="A1139" t="str">
        <f t="shared" si="34"/>
        <v/>
      </c>
      <c r="F1139" t="str">
        <f t="shared" si="35"/>
        <v>НЕТ</v>
      </c>
    </row>
    <row r="1140" spans="1:6">
      <c r="A1140" t="str">
        <f t="shared" si="34"/>
        <v/>
      </c>
      <c r="F1140" t="str">
        <f t="shared" si="35"/>
        <v>НЕТ</v>
      </c>
    </row>
    <row r="1141" spans="1:6">
      <c r="A1141" t="str">
        <f t="shared" si="34"/>
        <v/>
      </c>
      <c r="F1141" t="str">
        <f t="shared" si="35"/>
        <v>НЕТ</v>
      </c>
    </row>
    <row r="1142" spans="1:6">
      <c r="A1142" t="str">
        <f t="shared" si="34"/>
        <v/>
      </c>
      <c r="F1142" t="str">
        <f t="shared" si="35"/>
        <v>НЕТ</v>
      </c>
    </row>
    <row r="1143" spans="1:6">
      <c r="A1143" t="str">
        <f t="shared" si="34"/>
        <v/>
      </c>
      <c r="F1143" t="str">
        <f t="shared" si="35"/>
        <v>НЕТ</v>
      </c>
    </row>
    <row r="1144" spans="1:6">
      <c r="A1144" t="str">
        <f t="shared" si="34"/>
        <v/>
      </c>
      <c r="F1144" t="str">
        <f t="shared" si="35"/>
        <v>НЕТ</v>
      </c>
    </row>
    <row r="1145" spans="1:6">
      <c r="A1145" t="str">
        <f t="shared" si="34"/>
        <v/>
      </c>
      <c r="F1145" t="str">
        <f t="shared" si="35"/>
        <v>НЕТ</v>
      </c>
    </row>
    <row r="1146" spans="1:6">
      <c r="A1146" t="str">
        <f t="shared" si="34"/>
        <v/>
      </c>
      <c r="F1146" t="str">
        <f t="shared" si="35"/>
        <v>НЕТ</v>
      </c>
    </row>
    <row r="1147" spans="1:6">
      <c r="A1147" t="str">
        <f t="shared" si="34"/>
        <v/>
      </c>
      <c r="F1147" t="str">
        <f t="shared" si="35"/>
        <v>НЕТ</v>
      </c>
    </row>
    <row r="1148" spans="1:6">
      <c r="A1148" t="str">
        <f t="shared" si="34"/>
        <v/>
      </c>
      <c r="F1148" t="str">
        <f t="shared" si="35"/>
        <v>НЕТ</v>
      </c>
    </row>
    <row r="1149" spans="1:6">
      <c r="A1149" t="str">
        <f t="shared" si="34"/>
        <v/>
      </c>
      <c r="F1149" t="str">
        <f t="shared" si="35"/>
        <v>НЕТ</v>
      </c>
    </row>
    <row r="1150" spans="1:6">
      <c r="A1150" t="str">
        <f t="shared" si="34"/>
        <v/>
      </c>
      <c r="F1150" t="str">
        <f t="shared" si="35"/>
        <v>НЕТ</v>
      </c>
    </row>
    <row r="1151" spans="1:6">
      <c r="A1151" t="str">
        <f t="shared" si="34"/>
        <v/>
      </c>
      <c r="F1151" t="str">
        <f t="shared" si="35"/>
        <v>НЕТ</v>
      </c>
    </row>
    <row r="1152" spans="1:6">
      <c r="A1152" t="str">
        <f t="shared" si="34"/>
        <v/>
      </c>
      <c r="F1152" t="str">
        <f t="shared" si="35"/>
        <v>НЕТ</v>
      </c>
    </row>
    <row r="1153" spans="1:6">
      <c r="A1153" t="str">
        <f t="shared" si="34"/>
        <v/>
      </c>
      <c r="F1153" t="str">
        <f t="shared" si="35"/>
        <v>НЕТ</v>
      </c>
    </row>
    <row r="1154" spans="1:6">
      <c r="A1154" t="str">
        <f t="shared" ref="A1154:A1217" si="36">CONCATENATE(C1154,B1154)</f>
        <v/>
      </c>
      <c r="F1154" t="str">
        <f t="shared" ref="F1154:F1217" si="37">IF(ISBLANK(E1154),"НЕТ","ДА")</f>
        <v>НЕТ</v>
      </c>
    </row>
    <row r="1155" spans="1:6">
      <c r="A1155" t="str">
        <f t="shared" si="36"/>
        <v/>
      </c>
      <c r="F1155" t="str">
        <f t="shared" si="37"/>
        <v>НЕТ</v>
      </c>
    </row>
    <row r="1156" spans="1:6">
      <c r="A1156" t="str">
        <f t="shared" si="36"/>
        <v/>
      </c>
      <c r="F1156" t="str">
        <f t="shared" si="37"/>
        <v>НЕТ</v>
      </c>
    </row>
    <row r="1157" spans="1:6">
      <c r="A1157" t="str">
        <f t="shared" si="36"/>
        <v/>
      </c>
      <c r="F1157" t="str">
        <f t="shared" si="37"/>
        <v>НЕТ</v>
      </c>
    </row>
    <row r="1158" spans="1:6">
      <c r="A1158" t="str">
        <f t="shared" si="36"/>
        <v/>
      </c>
      <c r="F1158" t="str">
        <f t="shared" si="37"/>
        <v>НЕТ</v>
      </c>
    </row>
    <row r="1159" spans="1:6">
      <c r="A1159" t="str">
        <f t="shared" si="36"/>
        <v/>
      </c>
      <c r="F1159" t="str">
        <f t="shared" si="37"/>
        <v>НЕТ</v>
      </c>
    </row>
    <row r="1160" spans="1:6">
      <c r="A1160" t="str">
        <f t="shared" si="36"/>
        <v/>
      </c>
      <c r="F1160" t="str">
        <f t="shared" si="37"/>
        <v>НЕТ</v>
      </c>
    </row>
    <row r="1161" spans="1:6">
      <c r="A1161" t="str">
        <f t="shared" si="36"/>
        <v/>
      </c>
      <c r="F1161" t="str">
        <f t="shared" si="37"/>
        <v>НЕТ</v>
      </c>
    </row>
    <row r="1162" spans="1:6">
      <c r="A1162" t="str">
        <f t="shared" si="36"/>
        <v/>
      </c>
      <c r="F1162" t="str">
        <f t="shared" si="37"/>
        <v>НЕТ</v>
      </c>
    </row>
    <row r="1163" spans="1:6">
      <c r="A1163" t="str">
        <f t="shared" si="36"/>
        <v/>
      </c>
      <c r="F1163" t="str">
        <f t="shared" si="37"/>
        <v>НЕТ</v>
      </c>
    </row>
    <row r="1164" spans="1:6">
      <c r="A1164" t="str">
        <f t="shared" si="36"/>
        <v/>
      </c>
      <c r="F1164" t="str">
        <f t="shared" si="37"/>
        <v>НЕТ</v>
      </c>
    </row>
    <row r="1165" spans="1:6">
      <c r="A1165" t="str">
        <f t="shared" si="36"/>
        <v/>
      </c>
      <c r="F1165" t="str">
        <f t="shared" si="37"/>
        <v>НЕТ</v>
      </c>
    </row>
    <row r="1166" spans="1:6">
      <c r="A1166" t="str">
        <f t="shared" si="36"/>
        <v/>
      </c>
      <c r="F1166" t="str">
        <f t="shared" si="37"/>
        <v>НЕТ</v>
      </c>
    </row>
    <row r="1167" spans="1:6">
      <c r="A1167" t="str">
        <f t="shared" si="36"/>
        <v/>
      </c>
      <c r="F1167" t="str">
        <f t="shared" si="37"/>
        <v>НЕТ</v>
      </c>
    </row>
    <row r="1168" spans="1:6">
      <c r="A1168" t="str">
        <f t="shared" si="36"/>
        <v/>
      </c>
      <c r="F1168" t="str">
        <f t="shared" si="37"/>
        <v>НЕТ</v>
      </c>
    </row>
    <row r="1169" spans="1:6">
      <c r="A1169" t="str">
        <f t="shared" si="36"/>
        <v/>
      </c>
      <c r="F1169" t="str">
        <f t="shared" si="37"/>
        <v>НЕТ</v>
      </c>
    </row>
    <row r="1170" spans="1:6">
      <c r="A1170" t="str">
        <f t="shared" si="36"/>
        <v/>
      </c>
      <c r="F1170" t="str">
        <f t="shared" si="37"/>
        <v>НЕТ</v>
      </c>
    </row>
    <row r="1171" spans="1:6">
      <c r="A1171" t="str">
        <f t="shared" si="36"/>
        <v/>
      </c>
      <c r="F1171" t="str">
        <f t="shared" si="37"/>
        <v>НЕТ</v>
      </c>
    </row>
    <row r="1172" spans="1:6">
      <c r="A1172" t="str">
        <f t="shared" si="36"/>
        <v/>
      </c>
      <c r="F1172" t="str">
        <f t="shared" si="37"/>
        <v>НЕТ</v>
      </c>
    </row>
    <row r="1173" spans="1:6">
      <c r="A1173" t="str">
        <f t="shared" si="36"/>
        <v/>
      </c>
      <c r="F1173" t="str">
        <f t="shared" si="37"/>
        <v>НЕТ</v>
      </c>
    </row>
    <row r="1174" spans="1:6">
      <c r="A1174" t="str">
        <f t="shared" si="36"/>
        <v/>
      </c>
      <c r="F1174" t="str">
        <f t="shared" si="37"/>
        <v>НЕТ</v>
      </c>
    </row>
    <row r="1175" spans="1:6">
      <c r="A1175" t="str">
        <f t="shared" si="36"/>
        <v/>
      </c>
      <c r="F1175" t="str">
        <f t="shared" si="37"/>
        <v>НЕТ</v>
      </c>
    </row>
    <row r="1176" spans="1:6">
      <c r="A1176" t="str">
        <f t="shared" si="36"/>
        <v/>
      </c>
      <c r="F1176" t="str">
        <f t="shared" si="37"/>
        <v>НЕТ</v>
      </c>
    </row>
    <row r="1177" spans="1:6">
      <c r="A1177" t="str">
        <f t="shared" si="36"/>
        <v/>
      </c>
      <c r="F1177" t="str">
        <f t="shared" si="37"/>
        <v>НЕТ</v>
      </c>
    </row>
    <row r="1178" spans="1:6">
      <c r="A1178" t="str">
        <f t="shared" si="36"/>
        <v/>
      </c>
      <c r="F1178" t="str">
        <f t="shared" si="37"/>
        <v>НЕТ</v>
      </c>
    </row>
    <row r="1179" spans="1:6">
      <c r="A1179" t="str">
        <f t="shared" si="36"/>
        <v/>
      </c>
      <c r="F1179" t="str">
        <f t="shared" si="37"/>
        <v>НЕТ</v>
      </c>
    </row>
    <row r="1180" spans="1:6">
      <c r="A1180" t="str">
        <f t="shared" si="36"/>
        <v/>
      </c>
      <c r="F1180" t="str">
        <f t="shared" si="37"/>
        <v>НЕТ</v>
      </c>
    </row>
    <row r="1181" spans="1:6">
      <c r="A1181" t="str">
        <f t="shared" si="36"/>
        <v/>
      </c>
      <c r="F1181" t="str">
        <f t="shared" si="37"/>
        <v>НЕТ</v>
      </c>
    </row>
    <row r="1182" spans="1:6">
      <c r="A1182" t="str">
        <f t="shared" si="36"/>
        <v/>
      </c>
      <c r="F1182" t="str">
        <f t="shared" si="37"/>
        <v>НЕТ</v>
      </c>
    </row>
    <row r="1183" spans="1:6">
      <c r="A1183" t="str">
        <f t="shared" si="36"/>
        <v/>
      </c>
      <c r="F1183" t="str">
        <f t="shared" si="37"/>
        <v>НЕТ</v>
      </c>
    </row>
    <row r="1184" spans="1:6">
      <c r="A1184" t="str">
        <f t="shared" si="36"/>
        <v/>
      </c>
      <c r="F1184" t="str">
        <f t="shared" si="37"/>
        <v>НЕТ</v>
      </c>
    </row>
    <row r="1185" spans="1:6">
      <c r="A1185" t="str">
        <f t="shared" si="36"/>
        <v/>
      </c>
      <c r="F1185" t="str">
        <f t="shared" si="37"/>
        <v>НЕТ</v>
      </c>
    </row>
    <row r="1186" spans="1:6">
      <c r="A1186" t="str">
        <f t="shared" si="36"/>
        <v/>
      </c>
      <c r="F1186" t="str">
        <f t="shared" si="37"/>
        <v>НЕТ</v>
      </c>
    </row>
    <row r="1187" spans="1:6">
      <c r="A1187" t="str">
        <f t="shared" si="36"/>
        <v/>
      </c>
      <c r="F1187" t="str">
        <f t="shared" si="37"/>
        <v>НЕТ</v>
      </c>
    </row>
    <row r="1188" spans="1:6">
      <c r="A1188" t="str">
        <f t="shared" si="36"/>
        <v/>
      </c>
      <c r="F1188" t="str">
        <f t="shared" si="37"/>
        <v>НЕТ</v>
      </c>
    </row>
    <row r="1189" spans="1:6">
      <c r="A1189" t="str">
        <f t="shared" si="36"/>
        <v/>
      </c>
      <c r="F1189" t="str">
        <f t="shared" si="37"/>
        <v>НЕТ</v>
      </c>
    </row>
    <row r="1190" spans="1:6">
      <c r="A1190" t="str">
        <f t="shared" si="36"/>
        <v/>
      </c>
      <c r="F1190" t="str">
        <f t="shared" si="37"/>
        <v>НЕТ</v>
      </c>
    </row>
    <row r="1191" spans="1:6">
      <c r="A1191" t="str">
        <f t="shared" si="36"/>
        <v/>
      </c>
      <c r="F1191" t="str">
        <f t="shared" si="37"/>
        <v>НЕТ</v>
      </c>
    </row>
    <row r="1192" spans="1:6">
      <c r="A1192" t="str">
        <f t="shared" si="36"/>
        <v/>
      </c>
      <c r="F1192" t="str">
        <f t="shared" si="37"/>
        <v>НЕТ</v>
      </c>
    </row>
    <row r="1193" spans="1:6">
      <c r="A1193" t="str">
        <f t="shared" si="36"/>
        <v/>
      </c>
      <c r="F1193" t="str">
        <f t="shared" si="37"/>
        <v>НЕТ</v>
      </c>
    </row>
    <row r="1194" spans="1:6">
      <c r="A1194" t="str">
        <f t="shared" si="36"/>
        <v/>
      </c>
      <c r="F1194" t="str">
        <f t="shared" si="37"/>
        <v>НЕТ</v>
      </c>
    </row>
    <row r="1195" spans="1:6">
      <c r="A1195" t="str">
        <f t="shared" si="36"/>
        <v/>
      </c>
      <c r="F1195" t="str">
        <f t="shared" si="37"/>
        <v>НЕТ</v>
      </c>
    </row>
    <row r="1196" spans="1:6">
      <c r="A1196" t="str">
        <f t="shared" si="36"/>
        <v/>
      </c>
      <c r="F1196" t="str">
        <f t="shared" si="37"/>
        <v>НЕТ</v>
      </c>
    </row>
    <row r="1197" spans="1:6">
      <c r="A1197" t="str">
        <f t="shared" si="36"/>
        <v/>
      </c>
      <c r="F1197" t="str">
        <f t="shared" si="37"/>
        <v>НЕТ</v>
      </c>
    </row>
    <row r="1198" spans="1:6">
      <c r="A1198" t="str">
        <f t="shared" si="36"/>
        <v/>
      </c>
      <c r="F1198" t="str">
        <f t="shared" si="37"/>
        <v>НЕТ</v>
      </c>
    </row>
    <row r="1199" spans="1:6">
      <c r="A1199" t="str">
        <f t="shared" si="36"/>
        <v/>
      </c>
      <c r="F1199" t="str">
        <f t="shared" si="37"/>
        <v>НЕТ</v>
      </c>
    </row>
    <row r="1200" spans="1:6">
      <c r="A1200" t="str">
        <f t="shared" si="36"/>
        <v/>
      </c>
      <c r="F1200" t="str">
        <f t="shared" si="37"/>
        <v>НЕТ</v>
      </c>
    </row>
    <row r="1201" spans="1:6">
      <c r="A1201" t="str">
        <f t="shared" si="36"/>
        <v/>
      </c>
      <c r="F1201" t="str">
        <f t="shared" si="37"/>
        <v>НЕТ</v>
      </c>
    </row>
    <row r="1202" spans="1:6">
      <c r="A1202" t="str">
        <f t="shared" si="36"/>
        <v/>
      </c>
      <c r="F1202" t="str">
        <f t="shared" si="37"/>
        <v>НЕТ</v>
      </c>
    </row>
    <row r="1203" spans="1:6">
      <c r="A1203" t="str">
        <f t="shared" si="36"/>
        <v/>
      </c>
      <c r="F1203" t="str">
        <f t="shared" si="37"/>
        <v>НЕТ</v>
      </c>
    </row>
    <row r="1204" spans="1:6">
      <c r="A1204" t="str">
        <f t="shared" si="36"/>
        <v/>
      </c>
      <c r="F1204" t="str">
        <f t="shared" si="37"/>
        <v>НЕТ</v>
      </c>
    </row>
    <row r="1205" spans="1:6">
      <c r="A1205" t="str">
        <f t="shared" si="36"/>
        <v/>
      </c>
      <c r="F1205" t="str">
        <f t="shared" si="37"/>
        <v>НЕТ</v>
      </c>
    </row>
    <row r="1206" spans="1:6">
      <c r="A1206" t="str">
        <f t="shared" si="36"/>
        <v/>
      </c>
      <c r="F1206" t="str">
        <f t="shared" si="37"/>
        <v>НЕТ</v>
      </c>
    </row>
    <row r="1207" spans="1:6">
      <c r="A1207" t="str">
        <f t="shared" si="36"/>
        <v/>
      </c>
      <c r="F1207" t="str">
        <f t="shared" si="37"/>
        <v>НЕТ</v>
      </c>
    </row>
    <row r="1208" spans="1:6">
      <c r="A1208" t="str">
        <f t="shared" si="36"/>
        <v/>
      </c>
      <c r="F1208" t="str">
        <f t="shared" si="37"/>
        <v>НЕТ</v>
      </c>
    </row>
    <row r="1209" spans="1:6">
      <c r="A1209" t="str">
        <f t="shared" si="36"/>
        <v/>
      </c>
      <c r="F1209" t="str">
        <f t="shared" si="37"/>
        <v>НЕТ</v>
      </c>
    </row>
    <row r="1210" spans="1:6">
      <c r="A1210" t="str">
        <f t="shared" si="36"/>
        <v/>
      </c>
      <c r="F1210" t="str">
        <f t="shared" si="37"/>
        <v>НЕТ</v>
      </c>
    </row>
    <row r="1211" spans="1:6">
      <c r="A1211" t="str">
        <f t="shared" si="36"/>
        <v/>
      </c>
      <c r="F1211" t="str">
        <f t="shared" si="37"/>
        <v>НЕТ</v>
      </c>
    </row>
    <row r="1212" spans="1:6">
      <c r="A1212" t="str">
        <f t="shared" si="36"/>
        <v/>
      </c>
      <c r="F1212" t="str">
        <f t="shared" si="37"/>
        <v>НЕТ</v>
      </c>
    </row>
    <row r="1213" spans="1:6">
      <c r="A1213" t="str">
        <f t="shared" si="36"/>
        <v/>
      </c>
      <c r="F1213" t="str">
        <f t="shared" si="37"/>
        <v>НЕТ</v>
      </c>
    </row>
    <row r="1214" spans="1:6">
      <c r="A1214" t="str">
        <f t="shared" si="36"/>
        <v/>
      </c>
      <c r="F1214" t="str">
        <f t="shared" si="37"/>
        <v>НЕТ</v>
      </c>
    </row>
    <row r="1215" spans="1:6">
      <c r="A1215" t="str">
        <f t="shared" si="36"/>
        <v/>
      </c>
      <c r="F1215" t="str">
        <f t="shared" si="37"/>
        <v>НЕТ</v>
      </c>
    </row>
    <row r="1216" spans="1:6">
      <c r="A1216" t="str">
        <f t="shared" si="36"/>
        <v/>
      </c>
      <c r="F1216" t="str">
        <f t="shared" si="37"/>
        <v>НЕТ</v>
      </c>
    </row>
    <row r="1217" spans="1:6">
      <c r="A1217" t="str">
        <f t="shared" si="36"/>
        <v/>
      </c>
      <c r="F1217" t="str">
        <f t="shared" si="37"/>
        <v>НЕТ</v>
      </c>
    </row>
    <row r="1218" spans="1:6">
      <c r="A1218" t="str">
        <f t="shared" ref="A1218:A1281" si="38">CONCATENATE(C1218,B1218)</f>
        <v/>
      </c>
      <c r="F1218" t="str">
        <f t="shared" ref="F1218:F1281" si="39">IF(ISBLANK(E1218),"НЕТ","ДА")</f>
        <v>НЕТ</v>
      </c>
    </row>
    <row r="1219" spans="1:6">
      <c r="A1219" t="str">
        <f t="shared" si="38"/>
        <v/>
      </c>
      <c r="F1219" t="str">
        <f t="shared" si="39"/>
        <v>НЕТ</v>
      </c>
    </row>
    <row r="1220" spans="1:6">
      <c r="A1220" t="str">
        <f t="shared" si="38"/>
        <v/>
      </c>
      <c r="F1220" t="str">
        <f t="shared" si="39"/>
        <v>НЕТ</v>
      </c>
    </row>
    <row r="1221" spans="1:6">
      <c r="A1221" t="str">
        <f t="shared" si="38"/>
        <v/>
      </c>
      <c r="F1221" t="str">
        <f t="shared" si="39"/>
        <v>НЕТ</v>
      </c>
    </row>
    <row r="1222" spans="1:6">
      <c r="A1222" t="str">
        <f t="shared" si="38"/>
        <v/>
      </c>
      <c r="F1222" t="str">
        <f t="shared" si="39"/>
        <v>НЕТ</v>
      </c>
    </row>
    <row r="1223" spans="1:6">
      <c r="A1223" t="str">
        <f t="shared" si="38"/>
        <v/>
      </c>
      <c r="F1223" t="str">
        <f t="shared" si="39"/>
        <v>НЕТ</v>
      </c>
    </row>
    <row r="1224" spans="1:6">
      <c r="A1224" t="str">
        <f t="shared" si="38"/>
        <v/>
      </c>
      <c r="F1224" t="str">
        <f t="shared" si="39"/>
        <v>НЕТ</v>
      </c>
    </row>
    <row r="1225" spans="1:6">
      <c r="A1225" t="str">
        <f t="shared" si="38"/>
        <v/>
      </c>
      <c r="F1225" t="str">
        <f t="shared" si="39"/>
        <v>НЕТ</v>
      </c>
    </row>
    <row r="1226" spans="1:6">
      <c r="A1226" t="str">
        <f t="shared" si="38"/>
        <v/>
      </c>
      <c r="F1226" t="str">
        <f t="shared" si="39"/>
        <v>НЕТ</v>
      </c>
    </row>
    <row r="1227" spans="1:6">
      <c r="A1227" t="str">
        <f t="shared" si="38"/>
        <v/>
      </c>
      <c r="F1227" t="str">
        <f t="shared" si="39"/>
        <v>НЕТ</v>
      </c>
    </row>
    <row r="1228" spans="1:6">
      <c r="A1228" t="str">
        <f t="shared" si="38"/>
        <v/>
      </c>
      <c r="F1228" t="str">
        <f t="shared" si="39"/>
        <v>НЕТ</v>
      </c>
    </row>
    <row r="1229" spans="1:6">
      <c r="A1229" t="str">
        <f t="shared" si="38"/>
        <v/>
      </c>
      <c r="F1229" t="str">
        <f t="shared" si="39"/>
        <v>НЕТ</v>
      </c>
    </row>
    <row r="1230" spans="1:6">
      <c r="A1230" t="str">
        <f t="shared" si="38"/>
        <v/>
      </c>
      <c r="F1230" t="str">
        <f t="shared" si="39"/>
        <v>НЕТ</v>
      </c>
    </row>
    <row r="1231" spans="1:6">
      <c r="A1231" t="str">
        <f t="shared" si="38"/>
        <v/>
      </c>
      <c r="F1231" t="str">
        <f t="shared" si="39"/>
        <v>НЕТ</v>
      </c>
    </row>
    <row r="1232" spans="1:6">
      <c r="A1232" t="str">
        <f t="shared" si="38"/>
        <v/>
      </c>
      <c r="F1232" t="str">
        <f t="shared" si="39"/>
        <v>НЕТ</v>
      </c>
    </row>
    <row r="1233" spans="1:6">
      <c r="A1233" t="str">
        <f t="shared" si="38"/>
        <v/>
      </c>
      <c r="F1233" t="str">
        <f t="shared" si="39"/>
        <v>НЕТ</v>
      </c>
    </row>
    <row r="1234" spans="1:6">
      <c r="A1234" t="str">
        <f t="shared" si="38"/>
        <v/>
      </c>
      <c r="F1234" t="str">
        <f t="shared" si="39"/>
        <v>НЕТ</v>
      </c>
    </row>
    <row r="1235" spans="1:6">
      <c r="A1235" t="str">
        <f t="shared" si="38"/>
        <v/>
      </c>
      <c r="F1235" t="str">
        <f t="shared" si="39"/>
        <v>НЕТ</v>
      </c>
    </row>
    <row r="1236" spans="1:6">
      <c r="A1236" t="str">
        <f t="shared" si="38"/>
        <v/>
      </c>
      <c r="F1236" t="str">
        <f t="shared" si="39"/>
        <v>НЕТ</v>
      </c>
    </row>
    <row r="1237" spans="1:6">
      <c r="A1237" t="str">
        <f t="shared" si="38"/>
        <v/>
      </c>
      <c r="F1237" t="str">
        <f t="shared" si="39"/>
        <v>НЕТ</v>
      </c>
    </row>
    <row r="1238" spans="1:6">
      <c r="A1238" t="str">
        <f t="shared" si="38"/>
        <v/>
      </c>
      <c r="F1238" t="str">
        <f t="shared" si="39"/>
        <v>НЕТ</v>
      </c>
    </row>
    <row r="1239" spans="1:6">
      <c r="A1239" t="str">
        <f t="shared" si="38"/>
        <v/>
      </c>
      <c r="F1239" t="str">
        <f t="shared" si="39"/>
        <v>НЕТ</v>
      </c>
    </row>
    <row r="1240" spans="1:6">
      <c r="A1240" t="str">
        <f t="shared" si="38"/>
        <v/>
      </c>
      <c r="F1240" t="str">
        <f t="shared" si="39"/>
        <v>НЕТ</v>
      </c>
    </row>
    <row r="1241" spans="1:6">
      <c r="A1241" t="str">
        <f t="shared" si="38"/>
        <v/>
      </c>
      <c r="F1241" t="str">
        <f t="shared" si="39"/>
        <v>НЕТ</v>
      </c>
    </row>
    <row r="1242" spans="1:6">
      <c r="A1242" t="str">
        <f t="shared" si="38"/>
        <v/>
      </c>
      <c r="F1242" t="str">
        <f t="shared" si="39"/>
        <v>НЕТ</v>
      </c>
    </row>
    <row r="1243" spans="1:6">
      <c r="A1243" t="str">
        <f t="shared" si="38"/>
        <v/>
      </c>
      <c r="F1243" t="str">
        <f t="shared" si="39"/>
        <v>НЕТ</v>
      </c>
    </row>
    <row r="1244" spans="1:6">
      <c r="A1244" t="str">
        <f t="shared" si="38"/>
        <v/>
      </c>
      <c r="F1244" t="str">
        <f t="shared" si="39"/>
        <v>НЕТ</v>
      </c>
    </row>
    <row r="1245" spans="1:6">
      <c r="A1245" t="str">
        <f t="shared" si="38"/>
        <v/>
      </c>
      <c r="F1245" t="str">
        <f t="shared" si="39"/>
        <v>НЕТ</v>
      </c>
    </row>
    <row r="1246" spans="1:6">
      <c r="A1246" t="str">
        <f t="shared" si="38"/>
        <v/>
      </c>
      <c r="F1246" t="str">
        <f t="shared" si="39"/>
        <v>НЕТ</v>
      </c>
    </row>
    <row r="1247" spans="1:6">
      <c r="A1247" t="str">
        <f t="shared" si="38"/>
        <v/>
      </c>
      <c r="F1247" t="str">
        <f t="shared" si="39"/>
        <v>НЕТ</v>
      </c>
    </row>
    <row r="1248" spans="1:6">
      <c r="A1248" t="str">
        <f t="shared" si="38"/>
        <v/>
      </c>
      <c r="F1248" t="str">
        <f t="shared" si="39"/>
        <v>НЕТ</v>
      </c>
    </row>
    <row r="1249" spans="1:6">
      <c r="A1249" t="str">
        <f t="shared" si="38"/>
        <v/>
      </c>
      <c r="F1249" t="str">
        <f t="shared" si="39"/>
        <v>НЕТ</v>
      </c>
    </row>
    <row r="1250" spans="1:6">
      <c r="A1250" t="str">
        <f t="shared" si="38"/>
        <v/>
      </c>
      <c r="F1250" t="str">
        <f t="shared" si="39"/>
        <v>НЕТ</v>
      </c>
    </row>
    <row r="1251" spans="1:6">
      <c r="A1251" t="str">
        <f t="shared" si="38"/>
        <v/>
      </c>
      <c r="F1251" t="str">
        <f t="shared" si="39"/>
        <v>НЕТ</v>
      </c>
    </row>
    <row r="1252" spans="1:6">
      <c r="A1252" t="str">
        <f t="shared" si="38"/>
        <v/>
      </c>
      <c r="F1252" t="str">
        <f t="shared" si="39"/>
        <v>НЕТ</v>
      </c>
    </row>
    <row r="1253" spans="1:6">
      <c r="A1253" t="str">
        <f t="shared" si="38"/>
        <v/>
      </c>
      <c r="F1253" t="str">
        <f t="shared" si="39"/>
        <v>НЕТ</v>
      </c>
    </row>
    <row r="1254" spans="1:6">
      <c r="A1254" t="str">
        <f t="shared" si="38"/>
        <v/>
      </c>
      <c r="F1254" t="str">
        <f t="shared" si="39"/>
        <v>НЕТ</v>
      </c>
    </row>
    <row r="1255" spans="1:6">
      <c r="A1255" t="str">
        <f t="shared" si="38"/>
        <v/>
      </c>
      <c r="F1255" t="str">
        <f t="shared" si="39"/>
        <v>НЕТ</v>
      </c>
    </row>
    <row r="1256" spans="1:6">
      <c r="A1256" t="str">
        <f t="shared" si="38"/>
        <v/>
      </c>
      <c r="F1256" t="str">
        <f t="shared" si="39"/>
        <v>НЕТ</v>
      </c>
    </row>
    <row r="1257" spans="1:6">
      <c r="A1257" t="str">
        <f t="shared" si="38"/>
        <v/>
      </c>
      <c r="F1257" t="str">
        <f t="shared" si="39"/>
        <v>НЕТ</v>
      </c>
    </row>
    <row r="1258" spans="1:6">
      <c r="A1258" t="str">
        <f t="shared" si="38"/>
        <v/>
      </c>
      <c r="F1258" t="str">
        <f t="shared" si="39"/>
        <v>НЕТ</v>
      </c>
    </row>
    <row r="1259" spans="1:6">
      <c r="A1259" t="str">
        <f t="shared" si="38"/>
        <v/>
      </c>
      <c r="F1259" t="str">
        <f t="shared" si="39"/>
        <v>НЕТ</v>
      </c>
    </row>
    <row r="1260" spans="1:6">
      <c r="A1260" t="str">
        <f t="shared" si="38"/>
        <v/>
      </c>
      <c r="F1260" t="str">
        <f t="shared" si="39"/>
        <v>НЕТ</v>
      </c>
    </row>
    <row r="1261" spans="1:6">
      <c r="A1261" t="str">
        <f t="shared" si="38"/>
        <v/>
      </c>
      <c r="F1261" t="str">
        <f t="shared" si="39"/>
        <v>НЕТ</v>
      </c>
    </row>
    <row r="1262" spans="1:6">
      <c r="A1262" t="str">
        <f t="shared" si="38"/>
        <v/>
      </c>
      <c r="F1262" t="str">
        <f t="shared" si="39"/>
        <v>НЕТ</v>
      </c>
    </row>
    <row r="1263" spans="1:6">
      <c r="A1263" t="str">
        <f t="shared" si="38"/>
        <v/>
      </c>
      <c r="F1263" t="str">
        <f t="shared" si="39"/>
        <v>НЕТ</v>
      </c>
    </row>
    <row r="1264" spans="1:6">
      <c r="A1264" t="str">
        <f t="shared" si="38"/>
        <v/>
      </c>
      <c r="F1264" t="str">
        <f t="shared" si="39"/>
        <v>НЕТ</v>
      </c>
    </row>
    <row r="1265" spans="1:6">
      <c r="A1265" t="str">
        <f t="shared" si="38"/>
        <v/>
      </c>
      <c r="F1265" t="str">
        <f t="shared" si="39"/>
        <v>НЕТ</v>
      </c>
    </row>
    <row r="1266" spans="1:6">
      <c r="A1266" t="str">
        <f t="shared" si="38"/>
        <v/>
      </c>
      <c r="F1266" t="str">
        <f t="shared" si="39"/>
        <v>НЕТ</v>
      </c>
    </row>
    <row r="1267" spans="1:6">
      <c r="A1267" t="str">
        <f t="shared" si="38"/>
        <v/>
      </c>
      <c r="F1267" t="str">
        <f t="shared" si="39"/>
        <v>НЕТ</v>
      </c>
    </row>
    <row r="1268" spans="1:6">
      <c r="A1268" t="str">
        <f t="shared" si="38"/>
        <v/>
      </c>
      <c r="F1268" t="str">
        <f t="shared" si="39"/>
        <v>НЕТ</v>
      </c>
    </row>
    <row r="1269" spans="1:6">
      <c r="A1269" t="str">
        <f t="shared" si="38"/>
        <v/>
      </c>
      <c r="F1269" t="str">
        <f t="shared" si="39"/>
        <v>НЕТ</v>
      </c>
    </row>
    <row r="1270" spans="1:6">
      <c r="A1270" t="str">
        <f t="shared" si="38"/>
        <v/>
      </c>
      <c r="F1270" t="str">
        <f t="shared" si="39"/>
        <v>НЕТ</v>
      </c>
    </row>
    <row r="1271" spans="1:6">
      <c r="A1271" t="str">
        <f t="shared" si="38"/>
        <v/>
      </c>
      <c r="F1271" t="str">
        <f t="shared" si="39"/>
        <v>НЕТ</v>
      </c>
    </row>
    <row r="1272" spans="1:6">
      <c r="A1272" t="str">
        <f t="shared" si="38"/>
        <v/>
      </c>
      <c r="F1272" t="str">
        <f t="shared" si="39"/>
        <v>НЕТ</v>
      </c>
    </row>
    <row r="1273" spans="1:6">
      <c r="A1273" t="str">
        <f t="shared" si="38"/>
        <v/>
      </c>
      <c r="F1273" t="str">
        <f t="shared" si="39"/>
        <v>НЕТ</v>
      </c>
    </row>
    <row r="1274" spans="1:6">
      <c r="A1274" t="str">
        <f t="shared" si="38"/>
        <v/>
      </c>
      <c r="F1274" t="str">
        <f t="shared" si="39"/>
        <v>НЕТ</v>
      </c>
    </row>
    <row r="1275" spans="1:6">
      <c r="A1275" t="str">
        <f t="shared" si="38"/>
        <v/>
      </c>
      <c r="F1275" t="str">
        <f t="shared" si="39"/>
        <v>НЕТ</v>
      </c>
    </row>
    <row r="1276" spans="1:6">
      <c r="A1276" t="str">
        <f t="shared" si="38"/>
        <v/>
      </c>
      <c r="F1276" t="str">
        <f t="shared" si="39"/>
        <v>НЕТ</v>
      </c>
    </row>
    <row r="1277" spans="1:6">
      <c r="A1277" t="str">
        <f t="shared" si="38"/>
        <v/>
      </c>
      <c r="F1277" t="str">
        <f t="shared" si="39"/>
        <v>НЕТ</v>
      </c>
    </row>
    <row r="1278" spans="1:6">
      <c r="A1278" t="str">
        <f t="shared" si="38"/>
        <v/>
      </c>
      <c r="F1278" t="str">
        <f t="shared" si="39"/>
        <v>НЕТ</v>
      </c>
    </row>
    <row r="1279" spans="1:6">
      <c r="A1279" t="str">
        <f t="shared" si="38"/>
        <v/>
      </c>
      <c r="F1279" t="str">
        <f t="shared" si="39"/>
        <v>НЕТ</v>
      </c>
    </row>
    <row r="1280" spans="1:6">
      <c r="A1280" t="str">
        <f t="shared" si="38"/>
        <v/>
      </c>
      <c r="F1280" t="str">
        <f t="shared" si="39"/>
        <v>НЕТ</v>
      </c>
    </row>
    <row r="1281" spans="1:6">
      <c r="A1281" t="str">
        <f t="shared" si="38"/>
        <v/>
      </c>
      <c r="F1281" t="str">
        <f t="shared" si="39"/>
        <v>НЕТ</v>
      </c>
    </row>
    <row r="1282" spans="1:6">
      <c r="A1282" t="str">
        <f t="shared" ref="A1282:A1345" si="40">CONCATENATE(C1282,B1282)</f>
        <v/>
      </c>
      <c r="F1282" t="str">
        <f t="shared" ref="F1282:F1345" si="41">IF(ISBLANK(E1282),"НЕТ","ДА")</f>
        <v>НЕТ</v>
      </c>
    </row>
    <row r="1283" spans="1:6">
      <c r="A1283" t="str">
        <f t="shared" si="40"/>
        <v/>
      </c>
      <c r="F1283" t="str">
        <f t="shared" si="41"/>
        <v>НЕТ</v>
      </c>
    </row>
    <row r="1284" spans="1:6">
      <c r="A1284" t="str">
        <f t="shared" si="40"/>
        <v/>
      </c>
      <c r="F1284" t="str">
        <f t="shared" si="41"/>
        <v>НЕТ</v>
      </c>
    </row>
    <row r="1285" spans="1:6">
      <c r="A1285" t="str">
        <f t="shared" si="40"/>
        <v/>
      </c>
      <c r="F1285" t="str">
        <f t="shared" si="41"/>
        <v>НЕТ</v>
      </c>
    </row>
    <row r="1286" spans="1:6">
      <c r="A1286" t="str">
        <f t="shared" si="40"/>
        <v/>
      </c>
      <c r="F1286" t="str">
        <f t="shared" si="41"/>
        <v>НЕТ</v>
      </c>
    </row>
    <row r="1287" spans="1:6">
      <c r="A1287" t="str">
        <f t="shared" si="40"/>
        <v/>
      </c>
      <c r="F1287" t="str">
        <f t="shared" si="41"/>
        <v>НЕТ</v>
      </c>
    </row>
    <row r="1288" spans="1:6">
      <c r="A1288" t="str">
        <f t="shared" si="40"/>
        <v/>
      </c>
      <c r="F1288" t="str">
        <f t="shared" si="41"/>
        <v>НЕТ</v>
      </c>
    </row>
    <row r="1289" spans="1:6">
      <c r="A1289" t="str">
        <f t="shared" si="40"/>
        <v/>
      </c>
      <c r="F1289" t="str">
        <f t="shared" si="41"/>
        <v>НЕТ</v>
      </c>
    </row>
    <row r="1290" spans="1:6">
      <c r="A1290" t="str">
        <f t="shared" si="40"/>
        <v/>
      </c>
      <c r="F1290" t="str">
        <f t="shared" si="41"/>
        <v>НЕТ</v>
      </c>
    </row>
    <row r="1291" spans="1:6">
      <c r="A1291" t="str">
        <f t="shared" si="40"/>
        <v/>
      </c>
      <c r="F1291" t="str">
        <f t="shared" si="41"/>
        <v>НЕТ</v>
      </c>
    </row>
    <row r="1292" spans="1:6">
      <c r="A1292" t="str">
        <f t="shared" si="40"/>
        <v/>
      </c>
      <c r="F1292" t="str">
        <f t="shared" si="41"/>
        <v>НЕТ</v>
      </c>
    </row>
    <row r="1293" spans="1:6">
      <c r="A1293" t="str">
        <f t="shared" si="40"/>
        <v/>
      </c>
      <c r="F1293" t="str">
        <f t="shared" si="41"/>
        <v>НЕТ</v>
      </c>
    </row>
    <row r="1294" spans="1:6">
      <c r="A1294" t="str">
        <f t="shared" si="40"/>
        <v/>
      </c>
      <c r="F1294" t="str">
        <f t="shared" si="41"/>
        <v>НЕТ</v>
      </c>
    </row>
    <row r="1295" spans="1:6">
      <c r="A1295" t="str">
        <f t="shared" si="40"/>
        <v/>
      </c>
      <c r="F1295" t="str">
        <f t="shared" si="41"/>
        <v>НЕТ</v>
      </c>
    </row>
    <row r="1296" spans="1:6">
      <c r="A1296" t="str">
        <f t="shared" si="40"/>
        <v/>
      </c>
      <c r="F1296" t="str">
        <f t="shared" si="41"/>
        <v>НЕТ</v>
      </c>
    </row>
    <row r="1297" spans="1:6">
      <c r="A1297" t="str">
        <f t="shared" si="40"/>
        <v/>
      </c>
      <c r="F1297" t="str">
        <f t="shared" si="41"/>
        <v>НЕТ</v>
      </c>
    </row>
    <row r="1298" spans="1:6">
      <c r="A1298" t="str">
        <f t="shared" si="40"/>
        <v/>
      </c>
      <c r="F1298" t="str">
        <f t="shared" si="41"/>
        <v>НЕТ</v>
      </c>
    </row>
    <row r="1299" spans="1:6">
      <c r="A1299" t="str">
        <f t="shared" si="40"/>
        <v/>
      </c>
      <c r="F1299" t="str">
        <f t="shared" si="41"/>
        <v>НЕТ</v>
      </c>
    </row>
    <row r="1300" spans="1:6">
      <c r="A1300" t="str">
        <f t="shared" si="40"/>
        <v/>
      </c>
      <c r="F1300" t="str">
        <f t="shared" si="41"/>
        <v>НЕТ</v>
      </c>
    </row>
    <row r="1301" spans="1:6">
      <c r="A1301" t="str">
        <f t="shared" si="40"/>
        <v/>
      </c>
      <c r="F1301" t="str">
        <f t="shared" si="41"/>
        <v>НЕТ</v>
      </c>
    </row>
    <row r="1302" spans="1:6">
      <c r="A1302" t="str">
        <f t="shared" si="40"/>
        <v/>
      </c>
      <c r="F1302" t="str">
        <f t="shared" si="41"/>
        <v>НЕТ</v>
      </c>
    </row>
    <row r="1303" spans="1:6">
      <c r="A1303" t="str">
        <f t="shared" si="40"/>
        <v/>
      </c>
      <c r="F1303" t="str">
        <f t="shared" si="41"/>
        <v>НЕТ</v>
      </c>
    </row>
    <row r="1304" spans="1:6">
      <c r="A1304" t="str">
        <f t="shared" si="40"/>
        <v/>
      </c>
      <c r="F1304" t="str">
        <f t="shared" si="41"/>
        <v>НЕТ</v>
      </c>
    </row>
    <row r="1305" spans="1:6">
      <c r="A1305" t="str">
        <f t="shared" si="40"/>
        <v/>
      </c>
      <c r="F1305" t="str">
        <f t="shared" si="41"/>
        <v>НЕТ</v>
      </c>
    </row>
    <row r="1306" spans="1:6">
      <c r="A1306" t="str">
        <f t="shared" si="40"/>
        <v/>
      </c>
      <c r="F1306" t="str">
        <f t="shared" si="41"/>
        <v>НЕТ</v>
      </c>
    </row>
    <row r="1307" spans="1:6">
      <c r="A1307" t="str">
        <f t="shared" si="40"/>
        <v/>
      </c>
      <c r="F1307" t="str">
        <f t="shared" si="41"/>
        <v>НЕТ</v>
      </c>
    </row>
    <row r="1308" spans="1:6">
      <c r="A1308" t="str">
        <f t="shared" si="40"/>
        <v/>
      </c>
      <c r="F1308" t="str">
        <f t="shared" si="41"/>
        <v>НЕТ</v>
      </c>
    </row>
    <row r="1309" spans="1:6">
      <c r="A1309" t="str">
        <f t="shared" si="40"/>
        <v/>
      </c>
      <c r="F1309" t="str">
        <f t="shared" si="41"/>
        <v>НЕТ</v>
      </c>
    </row>
    <row r="1310" spans="1:6">
      <c r="A1310" t="str">
        <f t="shared" si="40"/>
        <v/>
      </c>
      <c r="F1310" t="str">
        <f t="shared" si="41"/>
        <v>НЕТ</v>
      </c>
    </row>
    <row r="1311" spans="1:6">
      <c r="A1311" t="str">
        <f t="shared" si="40"/>
        <v/>
      </c>
      <c r="F1311" t="str">
        <f t="shared" si="41"/>
        <v>НЕТ</v>
      </c>
    </row>
    <row r="1312" spans="1:6">
      <c r="A1312" t="str">
        <f t="shared" si="40"/>
        <v/>
      </c>
      <c r="F1312" t="str">
        <f t="shared" si="41"/>
        <v>НЕТ</v>
      </c>
    </row>
    <row r="1313" spans="1:6">
      <c r="A1313" t="str">
        <f t="shared" si="40"/>
        <v/>
      </c>
      <c r="F1313" t="str">
        <f t="shared" si="41"/>
        <v>НЕТ</v>
      </c>
    </row>
    <row r="1314" spans="1:6">
      <c r="A1314" t="str">
        <f t="shared" si="40"/>
        <v/>
      </c>
      <c r="F1314" t="str">
        <f t="shared" si="41"/>
        <v>НЕТ</v>
      </c>
    </row>
    <row r="1315" spans="1:6">
      <c r="A1315" t="str">
        <f t="shared" si="40"/>
        <v/>
      </c>
      <c r="F1315" t="str">
        <f t="shared" si="41"/>
        <v>НЕТ</v>
      </c>
    </row>
    <row r="1316" spans="1:6">
      <c r="A1316" t="str">
        <f t="shared" si="40"/>
        <v/>
      </c>
      <c r="F1316" t="str">
        <f t="shared" si="41"/>
        <v>НЕТ</v>
      </c>
    </row>
    <row r="1317" spans="1:6">
      <c r="A1317" t="str">
        <f t="shared" si="40"/>
        <v/>
      </c>
      <c r="F1317" t="str">
        <f t="shared" si="41"/>
        <v>НЕТ</v>
      </c>
    </row>
    <row r="1318" spans="1:6">
      <c r="A1318" t="str">
        <f t="shared" si="40"/>
        <v/>
      </c>
      <c r="F1318" t="str">
        <f t="shared" si="41"/>
        <v>НЕТ</v>
      </c>
    </row>
    <row r="1319" spans="1:6">
      <c r="A1319" t="str">
        <f t="shared" si="40"/>
        <v/>
      </c>
      <c r="F1319" t="str">
        <f t="shared" si="41"/>
        <v>НЕТ</v>
      </c>
    </row>
    <row r="1320" spans="1:6">
      <c r="A1320" t="str">
        <f t="shared" si="40"/>
        <v/>
      </c>
      <c r="F1320" t="str">
        <f t="shared" si="41"/>
        <v>НЕТ</v>
      </c>
    </row>
    <row r="1321" spans="1:6">
      <c r="A1321" t="str">
        <f t="shared" si="40"/>
        <v/>
      </c>
      <c r="F1321" t="str">
        <f t="shared" si="41"/>
        <v>НЕТ</v>
      </c>
    </row>
    <row r="1322" spans="1:6">
      <c r="A1322" t="str">
        <f t="shared" si="40"/>
        <v/>
      </c>
      <c r="F1322" t="str">
        <f t="shared" si="41"/>
        <v>НЕТ</v>
      </c>
    </row>
    <row r="1323" spans="1:6">
      <c r="A1323" t="str">
        <f t="shared" si="40"/>
        <v/>
      </c>
      <c r="F1323" t="str">
        <f t="shared" si="41"/>
        <v>НЕТ</v>
      </c>
    </row>
    <row r="1324" spans="1:6">
      <c r="A1324" t="str">
        <f t="shared" si="40"/>
        <v/>
      </c>
      <c r="F1324" t="str">
        <f t="shared" si="41"/>
        <v>НЕТ</v>
      </c>
    </row>
    <row r="1325" spans="1:6">
      <c r="A1325" t="str">
        <f t="shared" si="40"/>
        <v/>
      </c>
      <c r="F1325" t="str">
        <f t="shared" si="41"/>
        <v>НЕТ</v>
      </c>
    </row>
    <row r="1326" spans="1:6">
      <c r="A1326" t="str">
        <f t="shared" si="40"/>
        <v/>
      </c>
      <c r="F1326" t="str">
        <f t="shared" si="41"/>
        <v>НЕТ</v>
      </c>
    </row>
    <row r="1327" spans="1:6">
      <c r="A1327" t="str">
        <f t="shared" si="40"/>
        <v/>
      </c>
      <c r="F1327" t="str">
        <f t="shared" si="41"/>
        <v>НЕТ</v>
      </c>
    </row>
    <row r="1328" spans="1:6">
      <c r="A1328" t="str">
        <f t="shared" si="40"/>
        <v/>
      </c>
      <c r="F1328" t="str">
        <f t="shared" si="41"/>
        <v>НЕТ</v>
      </c>
    </row>
    <row r="1329" spans="1:6">
      <c r="A1329" t="str">
        <f t="shared" si="40"/>
        <v/>
      </c>
      <c r="F1329" t="str">
        <f t="shared" si="41"/>
        <v>НЕТ</v>
      </c>
    </row>
    <row r="1330" spans="1:6">
      <c r="A1330" t="str">
        <f t="shared" si="40"/>
        <v/>
      </c>
      <c r="F1330" t="str">
        <f t="shared" si="41"/>
        <v>НЕТ</v>
      </c>
    </row>
    <row r="1331" spans="1:6">
      <c r="A1331" t="str">
        <f t="shared" si="40"/>
        <v/>
      </c>
      <c r="F1331" t="str">
        <f t="shared" si="41"/>
        <v>НЕТ</v>
      </c>
    </row>
    <row r="1332" spans="1:6">
      <c r="A1332" t="str">
        <f t="shared" si="40"/>
        <v/>
      </c>
      <c r="F1332" t="str">
        <f t="shared" si="41"/>
        <v>НЕТ</v>
      </c>
    </row>
    <row r="1333" spans="1:6">
      <c r="A1333" t="str">
        <f t="shared" si="40"/>
        <v/>
      </c>
      <c r="F1333" t="str">
        <f t="shared" si="41"/>
        <v>НЕТ</v>
      </c>
    </row>
    <row r="1334" spans="1:6">
      <c r="A1334" t="str">
        <f t="shared" si="40"/>
        <v/>
      </c>
      <c r="F1334" t="str">
        <f t="shared" si="41"/>
        <v>НЕТ</v>
      </c>
    </row>
    <row r="1335" spans="1:6">
      <c r="A1335" t="str">
        <f t="shared" si="40"/>
        <v/>
      </c>
      <c r="F1335" t="str">
        <f t="shared" si="41"/>
        <v>НЕТ</v>
      </c>
    </row>
    <row r="1336" spans="1:6">
      <c r="A1336" t="str">
        <f t="shared" si="40"/>
        <v/>
      </c>
      <c r="F1336" t="str">
        <f t="shared" si="41"/>
        <v>НЕТ</v>
      </c>
    </row>
    <row r="1337" spans="1:6">
      <c r="A1337" t="str">
        <f t="shared" si="40"/>
        <v/>
      </c>
      <c r="F1337" t="str">
        <f t="shared" si="41"/>
        <v>НЕТ</v>
      </c>
    </row>
    <row r="1338" spans="1:6">
      <c r="A1338" t="str">
        <f t="shared" si="40"/>
        <v/>
      </c>
      <c r="F1338" t="str">
        <f t="shared" si="41"/>
        <v>НЕТ</v>
      </c>
    </row>
    <row r="1339" spans="1:6">
      <c r="A1339" t="str">
        <f t="shared" si="40"/>
        <v/>
      </c>
      <c r="F1339" t="str">
        <f t="shared" si="41"/>
        <v>НЕТ</v>
      </c>
    </row>
    <row r="1340" spans="1:6">
      <c r="A1340" t="str">
        <f t="shared" si="40"/>
        <v/>
      </c>
      <c r="F1340" t="str">
        <f t="shared" si="41"/>
        <v>НЕТ</v>
      </c>
    </row>
    <row r="1341" spans="1:6">
      <c r="A1341" t="str">
        <f t="shared" si="40"/>
        <v/>
      </c>
      <c r="F1341" t="str">
        <f t="shared" si="41"/>
        <v>НЕТ</v>
      </c>
    </row>
    <row r="1342" spans="1:6">
      <c r="A1342" t="str">
        <f t="shared" si="40"/>
        <v/>
      </c>
      <c r="F1342" t="str">
        <f t="shared" si="41"/>
        <v>НЕТ</v>
      </c>
    </row>
    <row r="1343" spans="1:6">
      <c r="A1343" t="str">
        <f t="shared" si="40"/>
        <v/>
      </c>
      <c r="F1343" t="str">
        <f t="shared" si="41"/>
        <v>НЕТ</v>
      </c>
    </row>
    <row r="1344" spans="1:6">
      <c r="A1344" t="str">
        <f t="shared" si="40"/>
        <v/>
      </c>
      <c r="F1344" t="str">
        <f t="shared" si="41"/>
        <v>НЕТ</v>
      </c>
    </row>
    <row r="1345" spans="1:6">
      <c r="A1345" t="str">
        <f t="shared" si="40"/>
        <v/>
      </c>
      <c r="F1345" t="str">
        <f t="shared" si="41"/>
        <v>НЕТ</v>
      </c>
    </row>
    <row r="1346" spans="1:6">
      <c r="A1346" t="str">
        <f t="shared" ref="A1346:A1409" si="42">CONCATENATE(C1346,B1346)</f>
        <v/>
      </c>
      <c r="F1346" t="str">
        <f t="shared" ref="F1346:F1409" si="43">IF(ISBLANK(E1346),"НЕТ","ДА")</f>
        <v>НЕТ</v>
      </c>
    </row>
    <row r="1347" spans="1:6">
      <c r="A1347" t="str">
        <f t="shared" si="42"/>
        <v/>
      </c>
      <c r="F1347" t="str">
        <f t="shared" si="43"/>
        <v>НЕТ</v>
      </c>
    </row>
    <row r="1348" spans="1:6">
      <c r="A1348" t="str">
        <f t="shared" si="42"/>
        <v/>
      </c>
      <c r="F1348" t="str">
        <f t="shared" si="43"/>
        <v>НЕТ</v>
      </c>
    </row>
    <row r="1349" spans="1:6">
      <c r="A1349" t="str">
        <f t="shared" si="42"/>
        <v/>
      </c>
      <c r="F1349" t="str">
        <f t="shared" si="43"/>
        <v>НЕТ</v>
      </c>
    </row>
    <row r="1350" spans="1:6">
      <c r="A1350" t="str">
        <f t="shared" si="42"/>
        <v/>
      </c>
      <c r="F1350" t="str">
        <f t="shared" si="43"/>
        <v>НЕТ</v>
      </c>
    </row>
    <row r="1351" spans="1:6">
      <c r="A1351" t="str">
        <f t="shared" si="42"/>
        <v/>
      </c>
      <c r="F1351" t="str">
        <f t="shared" si="43"/>
        <v>НЕТ</v>
      </c>
    </row>
    <row r="1352" spans="1:6">
      <c r="A1352" t="str">
        <f t="shared" si="42"/>
        <v/>
      </c>
      <c r="F1352" t="str">
        <f t="shared" si="43"/>
        <v>НЕТ</v>
      </c>
    </row>
    <row r="1353" spans="1:6">
      <c r="A1353" t="str">
        <f t="shared" si="42"/>
        <v/>
      </c>
      <c r="F1353" t="str">
        <f t="shared" si="43"/>
        <v>НЕТ</v>
      </c>
    </row>
    <row r="1354" spans="1:6">
      <c r="A1354" t="str">
        <f t="shared" si="42"/>
        <v/>
      </c>
      <c r="F1354" t="str">
        <f t="shared" si="43"/>
        <v>НЕТ</v>
      </c>
    </row>
    <row r="1355" spans="1:6">
      <c r="A1355" t="str">
        <f t="shared" si="42"/>
        <v/>
      </c>
      <c r="F1355" t="str">
        <f t="shared" si="43"/>
        <v>НЕТ</v>
      </c>
    </row>
    <row r="1356" spans="1:6">
      <c r="A1356" t="str">
        <f t="shared" si="42"/>
        <v/>
      </c>
      <c r="F1356" t="str">
        <f t="shared" si="43"/>
        <v>НЕТ</v>
      </c>
    </row>
    <row r="1357" spans="1:6">
      <c r="A1357" t="str">
        <f t="shared" si="42"/>
        <v/>
      </c>
      <c r="F1357" t="str">
        <f t="shared" si="43"/>
        <v>НЕТ</v>
      </c>
    </row>
    <row r="1358" spans="1:6">
      <c r="A1358" t="str">
        <f t="shared" si="42"/>
        <v/>
      </c>
      <c r="F1358" t="str">
        <f t="shared" si="43"/>
        <v>НЕТ</v>
      </c>
    </row>
    <row r="1359" spans="1:6">
      <c r="A1359" t="str">
        <f t="shared" si="42"/>
        <v/>
      </c>
      <c r="F1359" t="str">
        <f t="shared" si="43"/>
        <v>НЕТ</v>
      </c>
    </row>
    <row r="1360" spans="1:6">
      <c r="A1360" t="str">
        <f t="shared" si="42"/>
        <v/>
      </c>
      <c r="F1360" t="str">
        <f t="shared" si="43"/>
        <v>НЕТ</v>
      </c>
    </row>
    <row r="1361" spans="1:6">
      <c r="A1361" t="str">
        <f t="shared" si="42"/>
        <v/>
      </c>
      <c r="F1361" t="str">
        <f t="shared" si="43"/>
        <v>НЕТ</v>
      </c>
    </row>
    <row r="1362" spans="1:6">
      <c r="A1362" t="str">
        <f t="shared" si="42"/>
        <v/>
      </c>
      <c r="F1362" t="str">
        <f t="shared" si="43"/>
        <v>НЕТ</v>
      </c>
    </row>
    <row r="1363" spans="1:6">
      <c r="A1363" t="str">
        <f t="shared" si="42"/>
        <v/>
      </c>
      <c r="F1363" t="str">
        <f t="shared" si="43"/>
        <v>НЕТ</v>
      </c>
    </row>
    <row r="1364" spans="1:6">
      <c r="A1364" t="str">
        <f t="shared" si="42"/>
        <v/>
      </c>
      <c r="F1364" t="str">
        <f t="shared" si="43"/>
        <v>НЕТ</v>
      </c>
    </row>
    <row r="1365" spans="1:6">
      <c r="A1365" t="str">
        <f t="shared" si="42"/>
        <v/>
      </c>
      <c r="F1365" t="str">
        <f t="shared" si="43"/>
        <v>НЕТ</v>
      </c>
    </row>
    <row r="1366" spans="1:6">
      <c r="A1366" t="str">
        <f t="shared" si="42"/>
        <v/>
      </c>
      <c r="F1366" t="str">
        <f t="shared" si="43"/>
        <v>НЕТ</v>
      </c>
    </row>
    <row r="1367" spans="1:6">
      <c r="A1367" t="str">
        <f t="shared" si="42"/>
        <v/>
      </c>
      <c r="F1367" t="str">
        <f t="shared" si="43"/>
        <v>НЕТ</v>
      </c>
    </row>
    <row r="1368" spans="1:6">
      <c r="A1368" t="str">
        <f t="shared" si="42"/>
        <v/>
      </c>
      <c r="F1368" t="str">
        <f t="shared" si="43"/>
        <v>НЕТ</v>
      </c>
    </row>
    <row r="1369" spans="1:6">
      <c r="A1369" t="str">
        <f t="shared" si="42"/>
        <v/>
      </c>
      <c r="F1369" t="str">
        <f t="shared" si="43"/>
        <v>НЕТ</v>
      </c>
    </row>
    <row r="1370" spans="1:6">
      <c r="A1370" t="str">
        <f t="shared" si="42"/>
        <v/>
      </c>
      <c r="F1370" t="str">
        <f t="shared" si="43"/>
        <v>НЕТ</v>
      </c>
    </row>
    <row r="1371" spans="1:6">
      <c r="A1371" t="str">
        <f t="shared" si="42"/>
        <v/>
      </c>
      <c r="F1371" t="str">
        <f t="shared" si="43"/>
        <v>НЕТ</v>
      </c>
    </row>
    <row r="1372" spans="1:6">
      <c r="A1372" t="str">
        <f t="shared" si="42"/>
        <v/>
      </c>
      <c r="F1372" t="str">
        <f t="shared" si="43"/>
        <v>НЕТ</v>
      </c>
    </row>
    <row r="1373" spans="1:6">
      <c r="A1373" t="str">
        <f t="shared" si="42"/>
        <v/>
      </c>
      <c r="F1373" t="str">
        <f t="shared" si="43"/>
        <v>НЕТ</v>
      </c>
    </row>
    <row r="1374" spans="1:6">
      <c r="A1374" t="str">
        <f t="shared" si="42"/>
        <v/>
      </c>
      <c r="F1374" t="str">
        <f t="shared" si="43"/>
        <v>НЕТ</v>
      </c>
    </row>
    <row r="1375" spans="1:6">
      <c r="A1375" t="str">
        <f t="shared" si="42"/>
        <v/>
      </c>
      <c r="F1375" t="str">
        <f t="shared" si="43"/>
        <v>НЕТ</v>
      </c>
    </row>
    <row r="1376" spans="1:6">
      <c r="A1376" t="str">
        <f t="shared" si="42"/>
        <v/>
      </c>
      <c r="F1376" t="str">
        <f t="shared" si="43"/>
        <v>НЕТ</v>
      </c>
    </row>
    <row r="1377" spans="1:6">
      <c r="A1377" t="str">
        <f t="shared" si="42"/>
        <v/>
      </c>
      <c r="F1377" t="str">
        <f t="shared" si="43"/>
        <v>НЕТ</v>
      </c>
    </row>
    <row r="1378" spans="1:6">
      <c r="A1378" t="str">
        <f t="shared" si="42"/>
        <v/>
      </c>
      <c r="F1378" t="str">
        <f t="shared" si="43"/>
        <v>НЕТ</v>
      </c>
    </row>
    <row r="1379" spans="1:6">
      <c r="A1379" t="str">
        <f t="shared" si="42"/>
        <v/>
      </c>
      <c r="F1379" t="str">
        <f t="shared" si="43"/>
        <v>НЕТ</v>
      </c>
    </row>
    <row r="1380" spans="1:6">
      <c r="A1380" t="str">
        <f t="shared" si="42"/>
        <v/>
      </c>
      <c r="F1380" t="str">
        <f t="shared" si="43"/>
        <v>НЕТ</v>
      </c>
    </row>
    <row r="1381" spans="1:6">
      <c r="A1381" t="str">
        <f t="shared" si="42"/>
        <v/>
      </c>
      <c r="F1381" t="str">
        <f t="shared" si="43"/>
        <v>НЕТ</v>
      </c>
    </row>
    <row r="1382" spans="1:6">
      <c r="A1382" t="str">
        <f t="shared" si="42"/>
        <v/>
      </c>
      <c r="F1382" t="str">
        <f t="shared" si="43"/>
        <v>НЕТ</v>
      </c>
    </row>
    <row r="1383" spans="1:6">
      <c r="A1383" t="str">
        <f t="shared" si="42"/>
        <v/>
      </c>
      <c r="F1383" t="str">
        <f t="shared" si="43"/>
        <v>НЕТ</v>
      </c>
    </row>
    <row r="1384" spans="1:6">
      <c r="A1384" t="str">
        <f t="shared" si="42"/>
        <v/>
      </c>
      <c r="F1384" t="str">
        <f t="shared" si="43"/>
        <v>НЕТ</v>
      </c>
    </row>
    <row r="1385" spans="1:6">
      <c r="A1385" t="str">
        <f t="shared" si="42"/>
        <v/>
      </c>
      <c r="F1385" t="str">
        <f t="shared" si="43"/>
        <v>НЕТ</v>
      </c>
    </row>
    <row r="1386" spans="1:6">
      <c r="A1386" t="str">
        <f t="shared" si="42"/>
        <v/>
      </c>
      <c r="F1386" t="str">
        <f t="shared" si="43"/>
        <v>НЕТ</v>
      </c>
    </row>
    <row r="1387" spans="1:6">
      <c r="A1387" t="str">
        <f t="shared" si="42"/>
        <v/>
      </c>
      <c r="F1387" t="str">
        <f t="shared" si="43"/>
        <v>НЕТ</v>
      </c>
    </row>
    <row r="1388" spans="1:6">
      <c r="A1388" t="str">
        <f t="shared" si="42"/>
        <v/>
      </c>
      <c r="F1388" t="str">
        <f t="shared" si="43"/>
        <v>НЕТ</v>
      </c>
    </row>
    <row r="1389" spans="1:6">
      <c r="A1389" t="str">
        <f t="shared" si="42"/>
        <v/>
      </c>
      <c r="F1389" t="str">
        <f t="shared" si="43"/>
        <v>НЕТ</v>
      </c>
    </row>
    <row r="1390" spans="1:6">
      <c r="A1390" t="str">
        <f t="shared" si="42"/>
        <v/>
      </c>
      <c r="F1390" t="str">
        <f t="shared" si="43"/>
        <v>НЕТ</v>
      </c>
    </row>
    <row r="1391" spans="1:6">
      <c r="A1391" t="str">
        <f t="shared" si="42"/>
        <v/>
      </c>
      <c r="F1391" t="str">
        <f t="shared" si="43"/>
        <v>НЕТ</v>
      </c>
    </row>
    <row r="1392" spans="1:6">
      <c r="A1392" t="str">
        <f t="shared" si="42"/>
        <v/>
      </c>
      <c r="F1392" t="str">
        <f t="shared" si="43"/>
        <v>НЕТ</v>
      </c>
    </row>
    <row r="1393" spans="1:6">
      <c r="A1393" t="str">
        <f t="shared" si="42"/>
        <v/>
      </c>
      <c r="F1393" t="str">
        <f t="shared" si="43"/>
        <v>НЕТ</v>
      </c>
    </row>
    <row r="1394" spans="1:6">
      <c r="A1394" t="str">
        <f t="shared" si="42"/>
        <v/>
      </c>
      <c r="F1394" t="str">
        <f t="shared" si="43"/>
        <v>НЕТ</v>
      </c>
    </row>
    <row r="1395" spans="1:6">
      <c r="A1395" t="str">
        <f t="shared" si="42"/>
        <v/>
      </c>
      <c r="F1395" t="str">
        <f t="shared" si="43"/>
        <v>НЕТ</v>
      </c>
    </row>
    <row r="1396" spans="1:6">
      <c r="A1396" t="str">
        <f t="shared" si="42"/>
        <v/>
      </c>
      <c r="F1396" t="str">
        <f t="shared" si="43"/>
        <v>НЕТ</v>
      </c>
    </row>
    <row r="1397" spans="1:6">
      <c r="A1397" t="str">
        <f t="shared" si="42"/>
        <v/>
      </c>
      <c r="F1397" t="str">
        <f t="shared" si="43"/>
        <v>НЕТ</v>
      </c>
    </row>
    <row r="1398" spans="1:6">
      <c r="A1398" t="str">
        <f t="shared" si="42"/>
        <v/>
      </c>
      <c r="F1398" t="str">
        <f t="shared" si="43"/>
        <v>НЕТ</v>
      </c>
    </row>
    <row r="1399" spans="1:6">
      <c r="A1399" t="str">
        <f t="shared" si="42"/>
        <v/>
      </c>
      <c r="F1399" t="str">
        <f t="shared" si="43"/>
        <v>НЕТ</v>
      </c>
    </row>
    <row r="1400" spans="1:6">
      <c r="A1400" t="str">
        <f t="shared" si="42"/>
        <v/>
      </c>
      <c r="F1400" t="str">
        <f t="shared" si="43"/>
        <v>НЕТ</v>
      </c>
    </row>
    <row r="1401" spans="1:6">
      <c r="A1401" t="str">
        <f t="shared" si="42"/>
        <v/>
      </c>
      <c r="F1401" t="str">
        <f t="shared" si="43"/>
        <v>НЕТ</v>
      </c>
    </row>
    <row r="1402" spans="1:6">
      <c r="A1402" t="str">
        <f t="shared" si="42"/>
        <v/>
      </c>
      <c r="F1402" t="str">
        <f t="shared" si="43"/>
        <v>НЕТ</v>
      </c>
    </row>
    <row r="1403" spans="1:6">
      <c r="A1403" t="str">
        <f t="shared" si="42"/>
        <v/>
      </c>
      <c r="F1403" t="str">
        <f t="shared" si="43"/>
        <v>НЕТ</v>
      </c>
    </row>
    <row r="1404" spans="1:6">
      <c r="A1404" t="str">
        <f t="shared" si="42"/>
        <v/>
      </c>
      <c r="F1404" t="str">
        <f t="shared" si="43"/>
        <v>НЕТ</v>
      </c>
    </row>
    <row r="1405" spans="1:6">
      <c r="A1405" t="str">
        <f t="shared" si="42"/>
        <v/>
      </c>
      <c r="F1405" t="str">
        <f t="shared" si="43"/>
        <v>НЕТ</v>
      </c>
    </row>
    <row r="1406" spans="1:6">
      <c r="A1406" t="str">
        <f t="shared" si="42"/>
        <v/>
      </c>
      <c r="F1406" t="str">
        <f t="shared" si="43"/>
        <v>НЕТ</v>
      </c>
    </row>
    <row r="1407" spans="1:6">
      <c r="A1407" t="str">
        <f t="shared" si="42"/>
        <v/>
      </c>
      <c r="F1407" t="str">
        <f t="shared" si="43"/>
        <v>НЕТ</v>
      </c>
    </row>
    <row r="1408" spans="1:6">
      <c r="A1408" t="str">
        <f t="shared" si="42"/>
        <v/>
      </c>
      <c r="F1408" t="str">
        <f t="shared" si="43"/>
        <v>НЕТ</v>
      </c>
    </row>
    <row r="1409" spans="1:6">
      <c r="A1409" t="str">
        <f t="shared" si="42"/>
        <v/>
      </c>
      <c r="F1409" t="str">
        <f t="shared" si="43"/>
        <v>НЕТ</v>
      </c>
    </row>
    <row r="1410" spans="1:6">
      <c r="A1410" t="str">
        <f t="shared" ref="A1410:A1473" si="44">CONCATENATE(C1410,B1410)</f>
        <v/>
      </c>
      <c r="F1410" t="str">
        <f t="shared" ref="F1410:F1473" si="45">IF(ISBLANK(E1410),"НЕТ","ДА")</f>
        <v>НЕТ</v>
      </c>
    </row>
    <row r="1411" spans="1:6">
      <c r="A1411" t="str">
        <f t="shared" si="44"/>
        <v/>
      </c>
      <c r="F1411" t="str">
        <f t="shared" si="45"/>
        <v>НЕТ</v>
      </c>
    </row>
    <row r="1412" spans="1:6">
      <c r="A1412" t="str">
        <f t="shared" si="44"/>
        <v/>
      </c>
      <c r="F1412" t="str">
        <f t="shared" si="45"/>
        <v>НЕТ</v>
      </c>
    </row>
    <row r="1413" spans="1:6">
      <c r="A1413" t="str">
        <f t="shared" si="44"/>
        <v/>
      </c>
      <c r="F1413" t="str">
        <f t="shared" si="45"/>
        <v>НЕТ</v>
      </c>
    </row>
    <row r="1414" spans="1:6">
      <c r="A1414" t="str">
        <f t="shared" si="44"/>
        <v/>
      </c>
      <c r="F1414" t="str">
        <f t="shared" si="45"/>
        <v>НЕТ</v>
      </c>
    </row>
    <row r="1415" spans="1:6">
      <c r="A1415" t="str">
        <f t="shared" si="44"/>
        <v/>
      </c>
      <c r="F1415" t="str">
        <f t="shared" si="45"/>
        <v>НЕТ</v>
      </c>
    </row>
    <row r="1416" spans="1:6">
      <c r="A1416" t="str">
        <f t="shared" si="44"/>
        <v/>
      </c>
      <c r="F1416" t="str">
        <f t="shared" si="45"/>
        <v>НЕТ</v>
      </c>
    </row>
    <row r="1417" spans="1:6">
      <c r="A1417" t="str">
        <f t="shared" si="44"/>
        <v/>
      </c>
      <c r="F1417" t="str">
        <f t="shared" si="45"/>
        <v>НЕТ</v>
      </c>
    </row>
    <row r="1418" spans="1:6">
      <c r="A1418" t="str">
        <f t="shared" si="44"/>
        <v/>
      </c>
      <c r="F1418" t="str">
        <f t="shared" si="45"/>
        <v>НЕТ</v>
      </c>
    </row>
    <row r="1419" spans="1:6">
      <c r="A1419" t="str">
        <f t="shared" si="44"/>
        <v/>
      </c>
      <c r="F1419" t="str">
        <f t="shared" si="45"/>
        <v>НЕТ</v>
      </c>
    </row>
    <row r="1420" spans="1:6">
      <c r="A1420" t="str">
        <f t="shared" si="44"/>
        <v/>
      </c>
      <c r="F1420" t="str">
        <f t="shared" si="45"/>
        <v>НЕТ</v>
      </c>
    </row>
    <row r="1421" spans="1:6">
      <c r="A1421" t="str">
        <f t="shared" si="44"/>
        <v/>
      </c>
      <c r="F1421" t="str">
        <f t="shared" si="45"/>
        <v>НЕТ</v>
      </c>
    </row>
    <row r="1422" spans="1:6">
      <c r="A1422" t="str">
        <f t="shared" si="44"/>
        <v/>
      </c>
      <c r="F1422" t="str">
        <f t="shared" si="45"/>
        <v>НЕТ</v>
      </c>
    </row>
    <row r="1423" spans="1:6">
      <c r="A1423" t="str">
        <f t="shared" si="44"/>
        <v/>
      </c>
      <c r="F1423" t="str">
        <f t="shared" si="45"/>
        <v>НЕТ</v>
      </c>
    </row>
    <row r="1424" spans="1:6">
      <c r="A1424" t="str">
        <f t="shared" si="44"/>
        <v/>
      </c>
      <c r="F1424" t="str">
        <f t="shared" si="45"/>
        <v>НЕТ</v>
      </c>
    </row>
    <row r="1425" spans="1:6">
      <c r="A1425" t="str">
        <f t="shared" si="44"/>
        <v/>
      </c>
      <c r="F1425" t="str">
        <f t="shared" si="45"/>
        <v>НЕТ</v>
      </c>
    </row>
    <row r="1426" spans="1:6">
      <c r="A1426" t="str">
        <f t="shared" si="44"/>
        <v/>
      </c>
      <c r="F1426" t="str">
        <f t="shared" si="45"/>
        <v>НЕТ</v>
      </c>
    </row>
    <row r="1427" spans="1:6">
      <c r="A1427" t="str">
        <f t="shared" si="44"/>
        <v/>
      </c>
      <c r="F1427" t="str">
        <f t="shared" si="45"/>
        <v>НЕТ</v>
      </c>
    </row>
    <row r="1428" spans="1:6">
      <c r="A1428" t="str">
        <f t="shared" si="44"/>
        <v/>
      </c>
      <c r="F1428" t="str">
        <f t="shared" si="45"/>
        <v>НЕТ</v>
      </c>
    </row>
    <row r="1429" spans="1:6">
      <c r="A1429" t="str">
        <f t="shared" si="44"/>
        <v/>
      </c>
      <c r="F1429" t="str">
        <f t="shared" si="45"/>
        <v>НЕТ</v>
      </c>
    </row>
    <row r="1430" spans="1:6">
      <c r="A1430" t="str">
        <f t="shared" si="44"/>
        <v/>
      </c>
      <c r="F1430" t="str">
        <f t="shared" si="45"/>
        <v>НЕТ</v>
      </c>
    </row>
    <row r="1431" spans="1:6">
      <c r="A1431" t="str">
        <f t="shared" si="44"/>
        <v/>
      </c>
      <c r="F1431" t="str">
        <f t="shared" si="45"/>
        <v>НЕТ</v>
      </c>
    </row>
    <row r="1432" spans="1:6">
      <c r="A1432" t="str">
        <f t="shared" si="44"/>
        <v/>
      </c>
      <c r="F1432" t="str">
        <f t="shared" si="45"/>
        <v>НЕТ</v>
      </c>
    </row>
    <row r="1433" spans="1:6">
      <c r="A1433" t="str">
        <f t="shared" si="44"/>
        <v/>
      </c>
      <c r="F1433" t="str">
        <f t="shared" si="45"/>
        <v>НЕТ</v>
      </c>
    </row>
    <row r="1434" spans="1:6">
      <c r="A1434" t="str">
        <f t="shared" si="44"/>
        <v/>
      </c>
      <c r="F1434" t="str">
        <f t="shared" si="45"/>
        <v>НЕТ</v>
      </c>
    </row>
    <row r="1435" spans="1:6">
      <c r="A1435" t="str">
        <f t="shared" si="44"/>
        <v/>
      </c>
      <c r="F1435" t="str">
        <f t="shared" si="45"/>
        <v>НЕТ</v>
      </c>
    </row>
    <row r="1436" spans="1:6">
      <c r="A1436" t="str">
        <f t="shared" si="44"/>
        <v/>
      </c>
      <c r="F1436" t="str">
        <f t="shared" si="45"/>
        <v>НЕТ</v>
      </c>
    </row>
    <row r="1437" spans="1:6">
      <c r="A1437" t="str">
        <f t="shared" si="44"/>
        <v/>
      </c>
      <c r="F1437" t="str">
        <f t="shared" si="45"/>
        <v>НЕТ</v>
      </c>
    </row>
    <row r="1438" spans="1:6">
      <c r="A1438" t="str">
        <f t="shared" si="44"/>
        <v/>
      </c>
      <c r="F1438" t="str">
        <f t="shared" si="45"/>
        <v>НЕТ</v>
      </c>
    </row>
    <row r="1439" spans="1:6">
      <c r="A1439" t="str">
        <f t="shared" si="44"/>
        <v/>
      </c>
      <c r="F1439" t="str">
        <f t="shared" si="45"/>
        <v>НЕТ</v>
      </c>
    </row>
    <row r="1440" spans="1:6">
      <c r="A1440" t="str">
        <f t="shared" si="44"/>
        <v/>
      </c>
      <c r="F1440" t="str">
        <f t="shared" si="45"/>
        <v>НЕТ</v>
      </c>
    </row>
    <row r="1441" spans="1:6">
      <c r="A1441" t="str">
        <f t="shared" si="44"/>
        <v/>
      </c>
      <c r="F1441" t="str">
        <f t="shared" si="45"/>
        <v>НЕТ</v>
      </c>
    </row>
    <row r="1442" spans="1:6">
      <c r="A1442" t="str">
        <f t="shared" si="44"/>
        <v/>
      </c>
      <c r="F1442" t="str">
        <f t="shared" si="45"/>
        <v>НЕТ</v>
      </c>
    </row>
    <row r="1443" spans="1:6">
      <c r="A1443" t="str">
        <f t="shared" si="44"/>
        <v/>
      </c>
      <c r="F1443" t="str">
        <f t="shared" si="45"/>
        <v>НЕТ</v>
      </c>
    </row>
    <row r="1444" spans="1:6">
      <c r="A1444" t="str">
        <f t="shared" si="44"/>
        <v/>
      </c>
      <c r="F1444" t="str">
        <f t="shared" si="45"/>
        <v>НЕТ</v>
      </c>
    </row>
    <row r="1445" spans="1:6">
      <c r="A1445" t="str">
        <f t="shared" si="44"/>
        <v/>
      </c>
      <c r="F1445" t="str">
        <f t="shared" si="45"/>
        <v>НЕТ</v>
      </c>
    </row>
    <row r="1446" spans="1:6">
      <c r="A1446" t="str">
        <f t="shared" si="44"/>
        <v/>
      </c>
      <c r="F1446" t="str">
        <f t="shared" si="45"/>
        <v>НЕТ</v>
      </c>
    </row>
    <row r="1447" spans="1:6">
      <c r="A1447" t="str">
        <f t="shared" si="44"/>
        <v/>
      </c>
      <c r="F1447" t="str">
        <f t="shared" si="45"/>
        <v>НЕТ</v>
      </c>
    </row>
    <row r="1448" spans="1:6">
      <c r="A1448" t="str">
        <f t="shared" si="44"/>
        <v/>
      </c>
      <c r="F1448" t="str">
        <f t="shared" si="45"/>
        <v>НЕТ</v>
      </c>
    </row>
    <row r="1449" spans="1:6">
      <c r="A1449" t="str">
        <f t="shared" si="44"/>
        <v/>
      </c>
      <c r="F1449" t="str">
        <f t="shared" si="45"/>
        <v>НЕТ</v>
      </c>
    </row>
    <row r="1450" spans="1:6">
      <c r="A1450" t="str">
        <f t="shared" si="44"/>
        <v/>
      </c>
      <c r="F1450" t="str">
        <f t="shared" si="45"/>
        <v>НЕТ</v>
      </c>
    </row>
    <row r="1451" spans="1:6">
      <c r="A1451" t="str">
        <f t="shared" si="44"/>
        <v/>
      </c>
      <c r="F1451" t="str">
        <f t="shared" si="45"/>
        <v>НЕТ</v>
      </c>
    </row>
    <row r="1452" spans="1:6">
      <c r="A1452" t="str">
        <f t="shared" si="44"/>
        <v/>
      </c>
      <c r="F1452" t="str">
        <f t="shared" si="45"/>
        <v>НЕТ</v>
      </c>
    </row>
    <row r="1453" spans="1:6">
      <c r="A1453" t="str">
        <f t="shared" si="44"/>
        <v/>
      </c>
      <c r="F1453" t="str">
        <f t="shared" si="45"/>
        <v>НЕТ</v>
      </c>
    </row>
    <row r="1454" spans="1:6">
      <c r="A1454" t="str">
        <f t="shared" si="44"/>
        <v/>
      </c>
      <c r="F1454" t="str">
        <f t="shared" si="45"/>
        <v>НЕТ</v>
      </c>
    </row>
    <row r="1455" spans="1:6">
      <c r="A1455" t="str">
        <f t="shared" si="44"/>
        <v/>
      </c>
      <c r="F1455" t="str">
        <f t="shared" si="45"/>
        <v>НЕТ</v>
      </c>
    </row>
    <row r="1456" spans="1:6">
      <c r="A1456" t="str">
        <f t="shared" si="44"/>
        <v/>
      </c>
      <c r="F1456" t="str">
        <f t="shared" si="45"/>
        <v>НЕТ</v>
      </c>
    </row>
    <row r="1457" spans="1:6">
      <c r="A1457" t="str">
        <f t="shared" si="44"/>
        <v/>
      </c>
      <c r="F1457" t="str">
        <f t="shared" si="45"/>
        <v>НЕТ</v>
      </c>
    </row>
    <row r="1458" spans="1:6">
      <c r="A1458" t="str">
        <f t="shared" si="44"/>
        <v/>
      </c>
      <c r="F1458" t="str">
        <f t="shared" si="45"/>
        <v>НЕТ</v>
      </c>
    </row>
    <row r="1459" spans="1:6">
      <c r="A1459" t="str">
        <f t="shared" si="44"/>
        <v/>
      </c>
      <c r="F1459" t="str">
        <f t="shared" si="45"/>
        <v>НЕТ</v>
      </c>
    </row>
    <row r="1460" spans="1:6">
      <c r="A1460" t="str">
        <f t="shared" si="44"/>
        <v/>
      </c>
      <c r="F1460" t="str">
        <f t="shared" si="45"/>
        <v>НЕТ</v>
      </c>
    </row>
    <row r="1461" spans="1:6">
      <c r="A1461" t="str">
        <f t="shared" si="44"/>
        <v/>
      </c>
      <c r="F1461" t="str">
        <f t="shared" si="45"/>
        <v>НЕТ</v>
      </c>
    </row>
    <row r="1462" spans="1:6">
      <c r="A1462" t="str">
        <f t="shared" si="44"/>
        <v/>
      </c>
      <c r="F1462" t="str">
        <f t="shared" si="45"/>
        <v>НЕТ</v>
      </c>
    </row>
    <row r="1463" spans="1:6">
      <c r="A1463" t="str">
        <f t="shared" si="44"/>
        <v/>
      </c>
      <c r="F1463" t="str">
        <f t="shared" si="45"/>
        <v>НЕТ</v>
      </c>
    </row>
    <row r="1464" spans="1:6">
      <c r="A1464" t="str">
        <f t="shared" si="44"/>
        <v/>
      </c>
      <c r="F1464" t="str">
        <f t="shared" si="45"/>
        <v>НЕТ</v>
      </c>
    </row>
    <row r="1465" spans="1:6">
      <c r="A1465" t="str">
        <f t="shared" si="44"/>
        <v/>
      </c>
      <c r="F1465" t="str">
        <f t="shared" si="45"/>
        <v>НЕТ</v>
      </c>
    </row>
    <row r="1466" spans="1:6">
      <c r="A1466" t="str">
        <f t="shared" si="44"/>
        <v/>
      </c>
      <c r="F1466" t="str">
        <f t="shared" si="45"/>
        <v>НЕТ</v>
      </c>
    </row>
    <row r="1467" spans="1:6">
      <c r="A1467" t="str">
        <f t="shared" si="44"/>
        <v/>
      </c>
      <c r="F1467" t="str">
        <f t="shared" si="45"/>
        <v>НЕТ</v>
      </c>
    </row>
    <row r="1468" spans="1:6">
      <c r="A1468" t="str">
        <f t="shared" si="44"/>
        <v/>
      </c>
      <c r="F1468" t="str">
        <f t="shared" si="45"/>
        <v>НЕТ</v>
      </c>
    </row>
    <row r="1469" spans="1:6">
      <c r="A1469" t="str">
        <f t="shared" si="44"/>
        <v/>
      </c>
      <c r="F1469" t="str">
        <f t="shared" si="45"/>
        <v>НЕТ</v>
      </c>
    </row>
    <row r="1470" spans="1:6">
      <c r="A1470" t="str">
        <f t="shared" si="44"/>
        <v/>
      </c>
      <c r="F1470" t="str">
        <f t="shared" si="45"/>
        <v>НЕТ</v>
      </c>
    </row>
    <row r="1471" spans="1:6">
      <c r="A1471" t="str">
        <f t="shared" si="44"/>
        <v/>
      </c>
      <c r="F1471" t="str">
        <f t="shared" si="45"/>
        <v>НЕТ</v>
      </c>
    </row>
    <row r="1472" spans="1:6">
      <c r="A1472" t="str">
        <f t="shared" si="44"/>
        <v/>
      </c>
      <c r="F1472" t="str">
        <f t="shared" si="45"/>
        <v>НЕТ</v>
      </c>
    </row>
    <row r="1473" spans="1:6">
      <c r="A1473" t="str">
        <f t="shared" si="44"/>
        <v/>
      </c>
      <c r="F1473" t="str">
        <f t="shared" si="45"/>
        <v>НЕТ</v>
      </c>
    </row>
    <row r="1474" spans="1:6">
      <c r="A1474" t="str">
        <f t="shared" ref="A1474:A1537" si="46">CONCATENATE(C1474,B1474)</f>
        <v/>
      </c>
      <c r="F1474" t="str">
        <f t="shared" ref="F1474:F1537" si="47">IF(ISBLANK(E1474),"НЕТ","ДА")</f>
        <v>НЕТ</v>
      </c>
    </row>
    <row r="1475" spans="1:6">
      <c r="A1475" t="str">
        <f t="shared" si="46"/>
        <v/>
      </c>
      <c r="F1475" t="str">
        <f t="shared" si="47"/>
        <v>НЕТ</v>
      </c>
    </row>
    <row r="1476" spans="1:6">
      <c r="A1476" t="str">
        <f t="shared" si="46"/>
        <v/>
      </c>
      <c r="F1476" t="str">
        <f t="shared" si="47"/>
        <v>НЕТ</v>
      </c>
    </row>
    <row r="1477" spans="1:6">
      <c r="A1477" t="str">
        <f t="shared" si="46"/>
        <v/>
      </c>
      <c r="F1477" t="str">
        <f t="shared" si="47"/>
        <v>НЕТ</v>
      </c>
    </row>
    <row r="1478" spans="1:6">
      <c r="A1478" t="str">
        <f t="shared" si="46"/>
        <v/>
      </c>
      <c r="F1478" t="str">
        <f t="shared" si="47"/>
        <v>НЕТ</v>
      </c>
    </row>
    <row r="1479" spans="1:6">
      <c r="A1479" t="str">
        <f t="shared" si="46"/>
        <v/>
      </c>
      <c r="F1479" t="str">
        <f t="shared" si="47"/>
        <v>НЕТ</v>
      </c>
    </row>
    <row r="1480" spans="1:6">
      <c r="A1480" t="str">
        <f t="shared" si="46"/>
        <v/>
      </c>
      <c r="F1480" t="str">
        <f t="shared" si="47"/>
        <v>НЕТ</v>
      </c>
    </row>
    <row r="1481" spans="1:6">
      <c r="A1481" t="str">
        <f t="shared" si="46"/>
        <v/>
      </c>
      <c r="F1481" t="str">
        <f t="shared" si="47"/>
        <v>НЕТ</v>
      </c>
    </row>
    <row r="1482" spans="1:6">
      <c r="A1482" t="str">
        <f t="shared" si="46"/>
        <v/>
      </c>
      <c r="F1482" t="str">
        <f t="shared" si="47"/>
        <v>НЕТ</v>
      </c>
    </row>
    <row r="1483" spans="1:6">
      <c r="A1483" t="str">
        <f t="shared" si="46"/>
        <v/>
      </c>
      <c r="F1483" t="str">
        <f t="shared" si="47"/>
        <v>НЕТ</v>
      </c>
    </row>
    <row r="1484" spans="1:6">
      <c r="A1484" t="str">
        <f t="shared" si="46"/>
        <v/>
      </c>
      <c r="F1484" t="str">
        <f t="shared" si="47"/>
        <v>НЕТ</v>
      </c>
    </row>
    <row r="1485" spans="1:6">
      <c r="A1485" t="str">
        <f t="shared" si="46"/>
        <v/>
      </c>
      <c r="F1485" t="str">
        <f t="shared" si="47"/>
        <v>НЕТ</v>
      </c>
    </row>
    <row r="1486" spans="1:6">
      <c r="A1486" t="str">
        <f t="shared" si="46"/>
        <v/>
      </c>
      <c r="F1486" t="str">
        <f t="shared" si="47"/>
        <v>НЕТ</v>
      </c>
    </row>
    <row r="1487" spans="1:6">
      <c r="A1487" t="str">
        <f t="shared" si="46"/>
        <v/>
      </c>
      <c r="F1487" t="str">
        <f t="shared" si="47"/>
        <v>НЕТ</v>
      </c>
    </row>
    <row r="1488" spans="1:6">
      <c r="A1488" t="str">
        <f t="shared" si="46"/>
        <v/>
      </c>
      <c r="F1488" t="str">
        <f t="shared" si="47"/>
        <v>НЕТ</v>
      </c>
    </row>
    <row r="1489" spans="1:6">
      <c r="A1489" t="str">
        <f t="shared" si="46"/>
        <v/>
      </c>
      <c r="F1489" t="str">
        <f t="shared" si="47"/>
        <v>НЕТ</v>
      </c>
    </row>
    <row r="1490" spans="1:6">
      <c r="A1490" t="str">
        <f t="shared" si="46"/>
        <v/>
      </c>
      <c r="F1490" t="str">
        <f t="shared" si="47"/>
        <v>НЕТ</v>
      </c>
    </row>
    <row r="1491" spans="1:6">
      <c r="A1491" t="str">
        <f t="shared" si="46"/>
        <v/>
      </c>
      <c r="F1491" t="str">
        <f t="shared" si="47"/>
        <v>НЕТ</v>
      </c>
    </row>
    <row r="1492" spans="1:6">
      <c r="A1492" t="str">
        <f t="shared" si="46"/>
        <v/>
      </c>
      <c r="F1492" t="str">
        <f t="shared" si="47"/>
        <v>НЕТ</v>
      </c>
    </row>
    <row r="1493" spans="1:6">
      <c r="A1493" t="str">
        <f t="shared" si="46"/>
        <v/>
      </c>
      <c r="F1493" t="str">
        <f t="shared" si="47"/>
        <v>НЕТ</v>
      </c>
    </row>
    <row r="1494" spans="1:6">
      <c r="A1494" t="str">
        <f t="shared" si="46"/>
        <v/>
      </c>
      <c r="F1494" t="str">
        <f t="shared" si="47"/>
        <v>НЕТ</v>
      </c>
    </row>
    <row r="1495" spans="1:6">
      <c r="A1495" t="str">
        <f t="shared" si="46"/>
        <v/>
      </c>
      <c r="F1495" t="str">
        <f t="shared" si="47"/>
        <v>НЕТ</v>
      </c>
    </row>
    <row r="1496" spans="1:6">
      <c r="A1496" t="str">
        <f t="shared" si="46"/>
        <v/>
      </c>
      <c r="F1496" t="str">
        <f t="shared" si="47"/>
        <v>НЕТ</v>
      </c>
    </row>
    <row r="1497" spans="1:6">
      <c r="A1497" t="str">
        <f t="shared" si="46"/>
        <v/>
      </c>
      <c r="F1497" t="str">
        <f t="shared" si="47"/>
        <v>НЕТ</v>
      </c>
    </row>
    <row r="1498" spans="1:6">
      <c r="A1498" t="str">
        <f t="shared" si="46"/>
        <v/>
      </c>
      <c r="F1498" t="str">
        <f t="shared" si="47"/>
        <v>НЕТ</v>
      </c>
    </row>
    <row r="1499" spans="1:6">
      <c r="A1499" t="str">
        <f t="shared" si="46"/>
        <v/>
      </c>
      <c r="F1499" t="str">
        <f t="shared" si="47"/>
        <v>НЕТ</v>
      </c>
    </row>
    <row r="1500" spans="1:6">
      <c r="A1500" t="str">
        <f t="shared" si="46"/>
        <v/>
      </c>
      <c r="F1500" t="str">
        <f t="shared" si="47"/>
        <v>НЕТ</v>
      </c>
    </row>
    <row r="1501" spans="1:6">
      <c r="A1501" t="str">
        <f t="shared" si="46"/>
        <v/>
      </c>
      <c r="F1501" t="str">
        <f t="shared" si="47"/>
        <v>НЕТ</v>
      </c>
    </row>
    <row r="1502" spans="1:6">
      <c r="A1502" t="str">
        <f t="shared" si="46"/>
        <v/>
      </c>
      <c r="F1502" t="str">
        <f t="shared" si="47"/>
        <v>НЕТ</v>
      </c>
    </row>
    <row r="1503" spans="1:6">
      <c r="A1503" t="str">
        <f t="shared" si="46"/>
        <v/>
      </c>
      <c r="F1503" t="str">
        <f t="shared" si="47"/>
        <v>НЕТ</v>
      </c>
    </row>
    <row r="1504" spans="1:6">
      <c r="A1504" t="str">
        <f t="shared" si="46"/>
        <v/>
      </c>
      <c r="F1504" t="str">
        <f t="shared" si="47"/>
        <v>НЕТ</v>
      </c>
    </row>
    <row r="1505" spans="1:6">
      <c r="A1505" t="str">
        <f t="shared" si="46"/>
        <v/>
      </c>
      <c r="F1505" t="str">
        <f t="shared" si="47"/>
        <v>НЕТ</v>
      </c>
    </row>
    <row r="1506" spans="1:6">
      <c r="A1506" t="str">
        <f t="shared" si="46"/>
        <v/>
      </c>
      <c r="F1506" t="str">
        <f t="shared" si="47"/>
        <v>НЕТ</v>
      </c>
    </row>
    <row r="1507" spans="1:6">
      <c r="A1507" t="str">
        <f t="shared" si="46"/>
        <v/>
      </c>
      <c r="F1507" t="str">
        <f t="shared" si="47"/>
        <v>НЕТ</v>
      </c>
    </row>
    <row r="1508" spans="1:6">
      <c r="A1508" t="str">
        <f t="shared" si="46"/>
        <v/>
      </c>
      <c r="F1508" t="str">
        <f t="shared" si="47"/>
        <v>НЕТ</v>
      </c>
    </row>
    <row r="1509" spans="1:6">
      <c r="A1509" t="str">
        <f t="shared" si="46"/>
        <v/>
      </c>
      <c r="F1509" t="str">
        <f t="shared" si="47"/>
        <v>НЕТ</v>
      </c>
    </row>
    <row r="1510" spans="1:6">
      <c r="A1510" t="str">
        <f t="shared" si="46"/>
        <v/>
      </c>
      <c r="F1510" t="str">
        <f t="shared" si="47"/>
        <v>НЕТ</v>
      </c>
    </row>
    <row r="1511" spans="1:6">
      <c r="A1511" t="str">
        <f t="shared" si="46"/>
        <v/>
      </c>
      <c r="F1511" t="str">
        <f t="shared" si="47"/>
        <v>НЕТ</v>
      </c>
    </row>
    <row r="1512" spans="1:6">
      <c r="A1512" t="str">
        <f t="shared" si="46"/>
        <v/>
      </c>
      <c r="F1512" t="str">
        <f t="shared" si="47"/>
        <v>НЕТ</v>
      </c>
    </row>
    <row r="1513" spans="1:6">
      <c r="A1513" t="str">
        <f t="shared" si="46"/>
        <v/>
      </c>
      <c r="F1513" t="str">
        <f t="shared" si="47"/>
        <v>НЕТ</v>
      </c>
    </row>
    <row r="1514" spans="1:6">
      <c r="A1514" t="str">
        <f t="shared" si="46"/>
        <v/>
      </c>
      <c r="F1514" t="str">
        <f t="shared" si="47"/>
        <v>НЕТ</v>
      </c>
    </row>
    <row r="1515" spans="1:6">
      <c r="A1515" t="str">
        <f t="shared" si="46"/>
        <v/>
      </c>
      <c r="F1515" t="str">
        <f t="shared" si="47"/>
        <v>НЕТ</v>
      </c>
    </row>
    <row r="1516" spans="1:6">
      <c r="A1516" t="str">
        <f t="shared" si="46"/>
        <v/>
      </c>
      <c r="F1516" t="str">
        <f t="shared" si="47"/>
        <v>НЕТ</v>
      </c>
    </row>
    <row r="1517" spans="1:6">
      <c r="A1517" t="str">
        <f t="shared" si="46"/>
        <v/>
      </c>
      <c r="F1517" t="str">
        <f t="shared" si="47"/>
        <v>НЕТ</v>
      </c>
    </row>
    <row r="1518" spans="1:6">
      <c r="A1518" t="str">
        <f t="shared" si="46"/>
        <v/>
      </c>
      <c r="F1518" t="str">
        <f t="shared" si="47"/>
        <v>НЕТ</v>
      </c>
    </row>
    <row r="1519" spans="1:6">
      <c r="A1519" t="str">
        <f t="shared" si="46"/>
        <v/>
      </c>
      <c r="F1519" t="str">
        <f t="shared" si="47"/>
        <v>НЕТ</v>
      </c>
    </row>
    <row r="1520" spans="1:6">
      <c r="A1520" t="str">
        <f t="shared" si="46"/>
        <v/>
      </c>
      <c r="F1520" t="str">
        <f t="shared" si="47"/>
        <v>НЕТ</v>
      </c>
    </row>
    <row r="1521" spans="1:6">
      <c r="A1521" t="str">
        <f t="shared" si="46"/>
        <v/>
      </c>
      <c r="F1521" t="str">
        <f t="shared" si="47"/>
        <v>НЕТ</v>
      </c>
    </row>
    <row r="1522" spans="1:6">
      <c r="A1522" t="str">
        <f t="shared" si="46"/>
        <v/>
      </c>
      <c r="F1522" t="str">
        <f t="shared" si="47"/>
        <v>НЕТ</v>
      </c>
    </row>
    <row r="1523" spans="1:6">
      <c r="A1523" t="str">
        <f t="shared" si="46"/>
        <v/>
      </c>
      <c r="F1523" t="str">
        <f t="shared" si="47"/>
        <v>НЕТ</v>
      </c>
    </row>
    <row r="1524" spans="1:6">
      <c r="A1524" t="str">
        <f t="shared" si="46"/>
        <v/>
      </c>
      <c r="F1524" t="str">
        <f t="shared" si="47"/>
        <v>НЕТ</v>
      </c>
    </row>
    <row r="1525" spans="1:6">
      <c r="A1525" t="str">
        <f t="shared" si="46"/>
        <v/>
      </c>
      <c r="F1525" t="str">
        <f t="shared" si="47"/>
        <v>НЕТ</v>
      </c>
    </row>
    <row r="1526" spans="1:6">
      <c r="A1526" t="str">
        <f t="shared" si="46"/>
        <v/>
      </c>
      <c r="F1526" t="str">
        <f t="shared" si="47"/>
        <v>НЕТ</v>
      </c>
    </row>
    <row r="1527" spans="1:6">
      <c r="A1527" t="str">
        <f t="shared" si="46"/>
        <v/>
      </c>
      <c r="F1527" t="str">
        <f t="shared" si="47"/>
        <v>НЕТ</v>
      </c>
    </row>
    <row r="1528" spans="1:6">
      <c r="A1528" t="str">
        <f t="shared" si="46"/>
        <v/>
      </c>
      <c r="F1528" t="str">
        <f t="shared" si="47"/>
        <v>НЕТ</v>
      </c>
    </row>
    <row r="1529" spans="1:6">
      <c r="A1529" t="str">
        <f t="shared" si="46"/>
        <v/>
      </c>
      <c r="F1529" t="str">
        <f t="shared" si="47"/>
        <v>НЕТ</v>
      </c>
    </row>
    <row r="1530" spans="1:6">
      <c r="A1530" t="str">
        <f t="shared" si="46"/>
        <v/>
      </c>
      <c r="F1530" t="str">
        <f t="shared" si="47"/>
        <v>НЕТ</v>
      </c>
    </row>
    <row r="1531" spans="1:6">
      <c r="A1531" t="str">
        <f t="shared" si="46"/>
        <v/>
      </c>
      <c r="F1531" t="str">
        <f t="shared" si="47"/>
        <v>НЕТ</v>
      </c>
    </row>
    <row r="1532" spans="1:6">
      <c r="A1532" t="str">
        <f t="shared" si="46"/>
        <v/>
      </c>
      <c r="F1532" t="str">
        <f t="shared" si="47"/>
        <v>НЕТ</v>
      </c>
    </row>
    <row r="1533" spans="1:6">
      <c r="A1533" t="str">
        <f t="shared" si="46"/>
        <v/>
      </c>
      <c r="F1533" t="str">
        <f t="shared" si="47"/>
        <v>НЕТ</v>
      </c>
    </row>
    <row r="1534" spans="1:6">
      <c r="A1534" t="str">
        <f t="shared" si="46"/>
        <v/>
      </c>
      <c r="F1534" t="str">
        <f t="shared" si="47"/>
        <v>НЕТ</v>
      </c>
    </row>
    <row r="1535" spans="1:6">
      <c r="A1535" t="str">
        <f t="shared" si="46"/>
        <v/>
      </c>
      <c r="F1535" t="str">
        <f t="shared" si="47"/>
        <v>НЕТ</v>
      </c>
    </row>
    <row r="1536" spans="1:6">
      <c r="A1536" t="str">
        <f t="shared" si="46"/>
        <v/>
      </c>
      <c r="F1536" t="str">
        <f t="shared" si="47"/>
        <v>НЕТ</v>
      </c>
    </row>
    <row r="1537" spans="1:6">
      <c r="A1537" t="str">
        <f t="shared" si="46"/>
        <v/>
      </c>
      <c r="F1537" t="str">
        <f t="shared" si="47"/>
        <v>НЕТ</v>
      </c>
    </row>
    <row r="1538" spans="1:6">
      <c r="A1538" t="str">
        <f t="shared" ref="A1538:A1601" si="48">CONCATENATE(C1538,B1538)</f>
        <v/>
      </c>
      <c r="F1538" t="str">
        <f t="shared" ref="F1538:F1601" si="49">IF(ISBLANK(E1538),"НЕТ","ДА")</f>
        <v>НЕТ</v>
      </c>
    </row>
    <row r="1539" spans="1:6">
      <c r="A1539" t="str">
        <f t="shared" si="48"/>
        <v/>
      </c>
      <c r="F1539" t="str">
        <f t="shared" si="49"/>
        <v>НЕТ</v>
      </c>
    </row>
    <row r="1540" spans="1:6">
      <c r="A1540" t="str">
        <f t="shared" si="48"/>
        <v/>
      </c>
      <c r="F1540" t="str">
        <f t="shared" si="49"/>
        <v>НЕТ</v>
      </c>
    </row>
    <row r="1541" spans="1:6">
      <c r="A1541" t="str">
        <f t="shared" si="48"/>
        <v/>
      </c>
      <c r="F1541" t="str">
        <f t="shared" si="49"/>
        <v>НЕТ</v>
      </c>
    </row>
    <row r="1542" spans="1:6">
      <c r="A1542" t="str">
        <f t="shared" si="48"/>
        <v/>
      </c>
      <c r="F1542" t="str">
        <f t="shared" si="49"/>
        <v>НЕТ</v>
      </c>
    </row>
    <row r="1543" spans="1:6">
      <c r="A1543" t="str">
        <f t="shared" si="48"/>
        <v/>
      </c>
      <c r="F1543" t="str">
        <f t="shared" si="49"/>
        <v>НЕТ</v>
      </c>
    </row>
    <row r="1544" spans="1:6">
      <c r="A1544" t="str">
        <f t="shared" si="48"/>
        <v/>
      </c>
      <c r="F1544" t="str">
        <f t="shared" si="49"/>
        <v>НЕТ</v>
      </c>
    </row>
    <row r="1545" spans="1:6">
      <c r="A1545" t="str">
        <f t="shared" si="48"/>
        <v/>
      </c>
      <c r="F1545" t="str">
        <f t="shared" si="49"/>
        <v>НЕТ</v>
      </c>
    </row>
    <row r="1546" spans="1:6">
      <c r="A1546" t="str">
        <f t="shared" si="48"/>
        <v/>
      </c>
      <c r="F1546" t="str">
        <f t="shared" si="49"/>
        <v>НЕТ</v>
      </c>
    </row>
    <row r="1547" spans="1:6">
      <c r="A1547" t="str">
        <f t="shared" si="48"/>
        <v/>
      </c>
      <c r="F1547" t="str">
        <f t="shared" si="49"/>
        <v>НЕТ</v>
      </c>
    </row>
    <row r="1548" spans="1:6">
      <c r="A1548" t="str">
        <f t="shared" si="48"/>
        <v/>
      </c>
      <c r="F1548" t="str">
        <f t="shared" si="49"/>
        <v>НЕТ</v>
      </c>
    </row>
    <row r="1549" spans="1:6">
      <c r="A1549" t="str">
        <f t="shared" si="48"/>
        <v/>
      </c>
      <c r="F1549" t="str">
        <f t="shared" si="49"/>
        <v>НЕТ</v>
      </c>
    </row>
    <row r="1550" spans="1:6">
      <c r="A1550" t="str">
        <f t="shared" si="48"/>
        <v/>
      </c>
      <c r="F1550" t="str">
        <f t="shared" si="49"/>
        <v>НЕТ</v>
      </c>
    </row>
    <row r="1551" spans="1:6">
      <c r="A1551" t="str">
        <f t="shared" si="48"/>
        <v/>
      </c>
      <c r="F1551" t="str">
        <f t="shared" si="49"/>
        <v>НЕТ</v>
      </c>
    </row>
    <row r="1552" spans="1:6">
      <c r="A1552" t="str">
        <f t="shared" si="48"/>
        <v/>
      </c>
      <c r="F1552" t="str">
        <f t="shared" si="49"/>
        <v>НЕТ</v>
      </c>
    </row>
    <row r="1553" spans="1:6">
      <c r="A1553" t="str">
        <f t="shared" si="48"/>
        <v/>
      </c>
      <c r="F1553" t="str">
        <f t="shared" si="49"/>
        <v>НЕТ</v>
      </c>
    </row>
    <row r="1554" spans="1:6">
      <c r="A1554" t="str">
        <f t="shared" si="48"/>
        <v/>
      </c>
      <c r="F1554" t="str">
        <f t="shared" si="49"/>
        <v>НЕТ</v>
      </c>
    </row>
    <row r="1555" spans="1:6">
      <c r="A1555" t="str">
        <f t="shared" si="48"/>
        <v/>
      </c>
      <c r="F1555" t="str">
        <f t="shared" si="49"/>
        <v>НЕТ</v>
      </c>
    </row>
    <row r="1556" spans="1:6">
      <c r="A1556" t="str">
        <f t="shared" si="48"/>
        <v/>
      </c>
      <c r="F1556" t="str">
        <f t="shared" si="49"/>
        <v>НЕТ</v>
      </c>
    </row>
    <row r="1557" spans="1:6">
      <c r="A1557" t="str">
        <f t="shared" si="48"/>
        <v/>
      </c>
      <c r="F1557" t="str">
        <f t="shared" si="49"/>
        <v>НЕТ</v>
      </c>
    </row>
    <row r="1558" spans="1:6">
      <c r="A1558" t="str">
        <f t="shared" si="48"/>
        <v/>
      </c>
      <c r="F1558" t="str">
        <f t="shared" si="49"/>
        <v>НЕТ</v>
      </c>
    </row>
    <row r="1559" spans="1:6">
      <c r="A1559" t="str">
        <f t="shared" si="48"/>
        <v/>
      </c>
      <c r="F1559" t="str">
        <f t="shared" si="49"/>
        <v>НЕТ</v>
      </c>
    </row>
    <row r="1560" spans="1:6">
      <c r="A1560" t="str">
        <f t="shared" si="48"/>
        <v/>
      </c>
      <c r="F1560" t="str">
        <f t="shared" si="49"/>
        <v>НЕТ</v>
      </c>
    </row>
    <row r="1561" spans="1:6">
      <c r="A1561" t="str">
        <f t="shared" si="48"/>
        <v/>
      </c>
      <c r="F1561" t="str">
        <f t="shared" si="49"/>
        <v>НЕТ</v>
      </c>
    </row>
    <row r="1562" spans="1:6">
      <c r="A1562" t="str">
        <f t="shared" si="48"/>
        <v/>
      </c>
      <c r="F1562" t="str">
        <f t="shared" si="49"/>
        <v>НЕТ</v>
      </c>
    </row>
    <row r="1563" spans="1:6">
      <c r="A1563" t="str">
        <f t="shared" si="48"/>
        <v/>
      </c>
      <c r="F1563" t="str">
        <f t="shared" si="49"/>
        <v>НЕТ</v>
      </c>
    </row>
    <row r="1564" spans="1:6">
      <c r="A1564" t="str">
        <f t="shared" si="48"/>
        <v/>
      </c>
      <c r="F1564" t="str">
        <f t="shared" si="49"/>
        <v>НЕТ</v>
      </c>
    </row>
    <row r="1565" spans="1:6">
      <c r="A1565" t="str">
        <f t="shared" si="48"/>
        <v/>
      </c>
      <c r="F1565" t="str">
        <f t="shared" si="49"/>
        <v>НЕТ</v>
      </c>
    </row>
    <row r="1566" spans="1:6">
      <c r="A1566" t="str">
        <f t="shared" si="48"/>
        <v/>
      </c>
      <c r="F1566" t="str">
        <f t="shared" si="49"/>
        <v>НЕТ</v>
      </c>
    </row>
    <row r="1567" spans="1:6">
      <c r="A1567" t="str">
        <f t="shared" si="48"/>
        <v/>
      </c>
      <c r="F1567" t="str">
        <f t="shared" si="49"/>
        <v>НЕТ</v>
      </c>
    </row>
    <row r="1568" spans="1:6">
      <c r="A1568" t="str">
        <f t="shared" si="48"/>
        <v/>
      </c>
      <c r="F1568" t="str">
        <f t="shared" si="49"/>
        <v>НЕТ</v>
      </c>
    </row>
    <row r="1569" spans="1:6">
      <c r="A1569" t="str">
        <f t="shared" si="48"/>
        <v/>
      </c>
      <c r="F1569" t="str">
        <f t="shared" si="49"/>
        <v>НЕТ</v>
      </c>
    </row>
    <row r="1570" spans="1:6">
      <c r="A1570" t="str">
        <f t="shared" si="48"/>
        <v/>
      </c>
      <c r="F1570" t="str">
        <f t="shared" si="49"/>
        <v>НЕТ</v>
      </c>
    </row>
    <row r="1571" spans="1:6">
      <c r="A1571" t="str">
        <f t="shared" si="48"/>
        <v/>
      </c>
      <c r="F1571" t="str">
        <f t="shared" si="49"/>
        <v>НЕТ</v>
      </c>
    </row>
    <row r="1572" spans="1:6">
      <c r="A1572" t="str">
        <f t="shared" si="48"/>
        <v/>
      </c>
      <c r="F1572" t="str">
        <f t="shared" si="49"/>
        <v>НЕТ</v>
      </c>
    </row>
    <row r="1573" spans="1:6">
      <c r="A1573" t="str">
        <f t="shared" si="48"/>
        <v/>
      </c>
      <c r="F1573" t="str">
        <f t="shared" si="49"/>
        <v>НЕТ</v>
      </c>
    </row>
    <row r="1574" spans="1:6">
      <c r="A1574" t="str">
        <f t="shared" si="48"/>
        <v/>
      </c>
      <c r="F1574" t="str">
        <f t="shared" si="49"/>
        <v>НЕТ</v>
      </c>
    </row>
    <row r="1575" spans="1:6">
      <c r="A1575" t="str">
        <f t="shared" si="48"/>
        <v/>
      </c>
      <c r="F1575" t="str">
        <f t="shared" si="49"/>
        <v>НЕТ</v>
      </c>
    </row>
    <row r="1576" spans="1:6">
      <c r="A1576" t="str">
        <f t="shared" si="48"/>
        <v/>
      </c>
      <c r="F1576" t="str">
        <f t="shared" si="49"/>
        <v>НЕТ</v>
      </c>
    </row>
    <row r="1577" spans="1:6">
      <c r="A1577" t="str">
        <f t="shared" si="48"/>
        <v/>
      </c>
      <c r="F1577" t="str">
        <f t="shared" si="49"/>
        <v>НЕТ</v>
      </c>
    </row>
    <row r="1578" spans="1:6">
      <c r="A1578" t="str">
        <f t="shared" si="48"/>
        <v/>
      </c>
      <c r="F1578" t="str">
        <f t="shared" si="49"/>
        <v>НЕТ</v>
      </c>
    </row>
    <row r="1579" spans="1:6">
      <c r="A1579" t="str">
        <f t="shared" si="48"/>
        <v/>
      </c>
      <c r="F1579" t="str">
        <f t="shared" si="49"/>
        <v>НЕТ</v>
      </c>
    </row>
    <row r="1580" spans="1:6">
      <c r="A1580" t="str">
        <f t="shared" si="48"/>
        <v/>
      </c>
      <c r="F1580" t="str">
        <f t="shared" si="49"/>
        <v>НЕТ</v>
      </c>
    </row>
    <row r="1581" spans="1:6">
      <c r="A1581" t="str">
        <f t="shared" si="48"/>
        <v/>
      </c>
      <c r="F1581" t="str">
        <f t="shared" si="49"/>
        <v>НЕТ</v>
      </c>
    </row>
    <row r="1582" spans="1:6">
      <c r="A1582" t="str">
        <f t="shared" si="48"/>
        <v/>
      </c>
      <c r="F1582" t="str">
        <f t="shared" si="49"/>
        <v>НЕТ</v>
      </c>
    </row>
    <row r="1583" spans="1:6">
      <c r="A1583" t="str">
        <f t="shared" si="48"/>
        <v/>
      </c>
      <c r="F1583" t="str">
        <f t="shared" si="49"/>
        <v>НЕТ</v>
      </c>
    </row>
    <row r="1584" spans="1:6">
      <c r="A1584" t="str">
        <f t="shared" si="48"/>
        <v/>
      </c>
      <c r="F1584" t="str">
        <f t="shared" si="49"/>
        <v>НЕТ</v>
      </c>
    </row>
    <row r="1585" spans="1:6">
      <c r="A1585" t="str">
        <f t="shared" si="48"/>
        <v/>
      </c>
      <c r="F1585" t="str">
        <f t="shared" si="49"/>
        <v>НЕТ</v>
      </c>
    </row>
    <row r="1586" spans="1:6">
      <c r="A1586" t="str">
        <f t="shared" si="48"/>
        <v/>
      </c>
      <c r="F1586" t="str">
        <f t="shared" si="49"/>
        <v>НЕТ</v>
      </c>
    </row>
    <row r="1587" spans="1:6">
      <c r="A1587" t="str">
        <f t="shared" si="48"/>
        <v/>
      </c>
      <c r="F1587" t="str">
        <f t="shared" si="49"/>
        <v>НЕТ</v>
      </c>
    </row>
    <row r="1588" spans="1:6">
      <c r="A1588" t="str">
        <f t="shared" si="48"/>
        <v/>
      </c>
      <c r="F1588" t="str">
        <f t="shared" si="49"/>
        <v>НЕТ</v>
      </c>
    </row>
    <row r="1589" spans="1:6">
      <c r="A1589" t="str">
        <f t="shared" si="48"/>
        <v/>
      </c>
      <c r="F1589" t="str">
        <f t="shared" si="49"/>
        <v>НЕТ</v>
      </c>
    </row>
    <row r="1590" spans="1:6">
      <c r="A1590" t="str">
        <f t="shared" si="48"/>
        <v/>
      </c>
      <c r="F1590" t="str">
        <f t="shared" si="49"/>
        <v>НЕТ</v>
      </c>
    </row>
    <row r="1591" spans="1:6">
      <c r="A1591" t="str">
        <f t="shared" si="48"/>
        <v/>
      </c>
      <c r="F1591" t="str">
        <f t="shared" si="49"/>
        <v>НЕТ</v>
      </c>
    </row>
    <row r="1592" spans="1:6">
      <c r="A1592" t="str">
        <f t="shared" si="48"/>
        <v/>
      </c>
      <c r="F1592" t="str">
        <f t="shared" si="49"/>
        <v>НЕТ</v>
      </c>
    </row>
    <row r="1593" spans="1:6">
      <c r="A1593" t="str">
        <f t="shared" si="48"/>
        <v/>
      </c>
      <c r="F1593" t="str">
        <f t="shared" si="49"/>
        <v>НЕТ</v>
      </c>
    </row>
    <row r="1594" spans="1:6">
      <c r="A1594" t="str">
        <f t="shared" si="48"/>
        <v/>
      </c>
      <c r="F1594" t="str">
        <f t="shared" si="49"/>
        <v>НЕТ</v>
      </c>
    </row>
    <row r="1595" spans="1:6">
      <c r="A1595" t="str">
        <f t="shared" si="48"/>
        <v/>
      </c>
      <c r="F1595" t="str">
        <f t="shared" si="49"/>
        <v>НЕТ</v>
      </c>
    </row>
    <row r="1596" spans="1:6">
      <c r="A1596" t="str">
        <f t="shared" si="48"/>
        <v/>
      </c>
      <c r="F1596" t="str">
        <f t="shared" si="49"/>
        <v>НЕТ</v>
      </c>
    </row>
    <row r="1597" spans="1:6">
      <c r="A1597" t="str">
        <f t="shared" si="48"/>
        <v/>
      </c>
      <c r="F1597" t="str">
        <f t="shared" si="49"/>
        <v>НЕТ</v>
      </c>
    </row>
    <row r="1598" spans="1:6">
      <c r="A1598" t="str">
        <f t="shared" si="48"/>
        <v/>
      </c>
      <c r="F1598" t="str">
        <f t="shared" si="49"/>
        <v>НЕТ</v>
      </c>
    </row>
    <row r="1599" spans="1:6">
      <c r="A1599" t="str">
        <f t="shared" si="48"/>
        <v/>
      </c>
      <c r="F1599" t="str">
        <f t="shared" si="49"/>
        <v>НЕТ</v>
      </c>
    </row>
    <row r="1600" spans="1:6">
      <c r="A1600" t="str">
        <f t="shared" si="48"/>
        <v/>
      </c>
      <c r="F1600" t="str">
        <f t="shared" si="49"/>
        <v>НЕТ</v>
      </c>
    </row>
    <row r="1601" spans="1:6">
      <c r="A1601" t="str">
        <f t="shared" si="48"/>
        <v/>
      </c>
      <c r="F1601" t="str">
        <f t="shared" si="49"/>
        <v>НЕТ</v>
      </c>
    </row>
    <row r="1602" spans="1:6">
      <c r="A1602" t="str">
        <f t="shared" ref="A1602:A1609" si="50">CONCATENATE(C1602,B1602)</f>
        <v/>
      </c>
      <c r="F1602" t="str">
        <f t="shared" ref="F1602:F1665" si="51">IF(ISBLANK(E1602),"НЕТ","ДА")</f>
        <v>НЕТ</v>
      </c>
    </row>
    <row r="1603" spans="1:6">
      <c r="A1603" t="str">
        <f t="shared" si="50"/>
        <v/>
      </c>
      <c r="F1603" t="str">
        <f t="shared" si="51"/>
        <v>НЕТ</v>
      </c>
    </row>
    <row r="1604" spans="1:6">
      <c r="A1604" t="str">
        <f t="shared" si="50"/>
        <v/>
      </c>
      <c r="F1604" t="str">
        <f t="shared" si="51"/>
        <v>НЕТ</v>
      </c>
    </row>
    <row r="1605" spans="1:6">
      <c r="A1605" t="str">
        <f t="shared" si="50"/>
        <v/>
      </c>
      <c r="F1605" t="str">
        <f t="shared" si="51"/>
        <v>НЕТ</v>
      </c>
    </row>
    <row r="1606" spans="1:6">
      <c r="A1606" t="str">
        <f t="shared" si="50"/>
        <v/>
      </c>
      <c r="F1606" t="str">
        <f t="shared" si="51"/>
        <v>НЕТ</v>
      </c>
    </row>
    <row r="1607" spans="1:6">
      <c r="A1607" t="str">
        <f t="shared" si="50"/>
        <v/>
      </c>
      <c r="F1607" t="str">
        <f t="shared" si="51"/>
        <v>НЕТ</v>
      </c>
    </row>
    <row r="1608" spans="1:6">
      <c r="A1608" t="str">
        <f t="shared" si="50"/>
        <v/>
      </c>
      <c r="F1608" t="str">
        <f t="shared" si="51"/>
        <v>НЕТ</v>
      </c>
    </row>
    <row r="1609" spans="1:6">
      <c r="A1609" t="str">
        <f t="shared" si="50"/>
        <v/>
      </c>
      <c r="F1609" t="str">
        <f t="shared" si="51"/>
        <v>НЕТ</v>
      </c>
    </row>
    <row r="1610" spans="1:6">
      <c r="F1610" t="str">
        <f t="shared" si="51"/>
        <v>НЕТ</v>
      </c>
    </row>
    <row r="1611" spans="1:6">
      <c r="F1611" t="str">
        <f t="shared" si="51"/>
        <v>НЕТ</v>
      </c>
    </row>
    <row r="1612" spans="1:6">
      <c r="F1612" t="str">
        <f t="shared" si="51"/>
        <v>НЕТ</v>
      </c>
    </row>
    <row r="1613" spans="1:6">
      <c r="F1613" t="str">
        <f t="shared" si="51"/>
        <v>НЕТ</v>
      </c>
    </row>
    <row r="1614" spans="1:6">
      <c r="F1614" t="str">
        <f t="shared" si="51"/>
        <v>НЕТ</v>
      </c>
    </row>
    <row r="1615" spans="1:6">
      <c r="F1615" t="str">
        <f t="shared" si="51"/>
        <v>НЕТ</v>
      </c>
    </row>
    <row r="1616" spans="1:6">
      <c r="F1616" t="str">
        <f t="shared" si="51"/>
        <v>НЕТ</v>
      </c>
    </row>
    <row r="1617" spans="6:6">
      <c r="F1617" t="str">
        <f t="shared" si="51"/>
        <v>НЕТ</v>
      </c>
    </row>
    <row r="1618" spans="6:6">
      <c r="F1618" t="str">
        <f t="shared" si="51"/>
        <v>НЕТ</v>
      </c>
    </row>
    <row r="1619" spans="6:6">
      <c r="F1619" t="str">
        <f t="shared" si="51"/>
        <v>НЕТ</v>
      </c>
    </row>
    <row r="1620" spans="6:6">
      <c r="F1620" t="str">
        <f t="shared" si="51"/>
        <v>НЕТ</v>
      </c>
    </row>
    <row r="1621" spans="6:6">
      <c r="F1621" t="str">
        <f t="shared" si="51"/>
        <v>НЕТ</v>
      </c>
    </row>
    <row r="1622" spans="6:6">
      <c r="F1622" t="str">
        <f t="shared" si="51"/>
        <v>НЕТ</v>
      </c>
    </row>
    <row r="1623" spans="6:6">
      <c r="F1623" t="str">
        <f t="shared" si="51"/>
        <v>НЕТ</v>
      </c>
    </row>
    <row r="1624" spans="6:6">
      <c r="F1624" t="str">
        <f t="shared" si="51"/>
        <v>НЕТ</v>
      </c>
    </row>
    <row r="1625" spans="6:6">
      <c r="F1625" t="str">
        <f t="shared" si="51"/>
        <v>НЕТ</v>
      </c>
    </row>
    <row r="1626" spans="6:6">
      <c r="F1626" t="str">
        <f t="shared" si="51"/>
        <v>НЕТ</v>
      </c>
    </row>
    <row r="1627" spans="6:6">
      <c r="F1627" t="str">
        <f t="shared" si="51"/>
        <v>НЕТ</v>
      </c>
    </row>
    <row r="1628" spans="6:6">
      <c r="F1628" t="str">
        <f t="shared" si="51"/>
        <v>НЕТ</v>
      </c>
    </row>
    <row r="1629" spans="6:6">
      <c r="F1629" t="str">
        <f t="shared" si="51"/>
        <v>НЕТ</v>
      </c>
    </row>
    <row r="1630" spans="6:6">
      <c r="F1630" t="str">
        <f t="shared" si="51"/>
        <v>НЕТ</v>
      </c>
    </row>
    <row r="1631" spans="6:6">
      <c r="F1631" t="str">
        <f t="shared" si="51"/>
        <v>НЕТ</v>
      </c>
    </row>
    <row r="1632" spans="6:6">
      <c r="F1632" t="str">
        <f t="shared" si="51"/>
        <v>НЕТ</v>
      </c>
    </row>
    <row r="1633" spans="6:6">
      <c r="F1633" t="str">
        <f t="shared" si="51"/>
        <v>НЕТ</v>
      </c>
    </row>
    <row r="1634" spans="6:6">
      <c r="F1634" t="str">
        <f t="shared" si="51"/>
        <v>НЕТ</v>
      </c>
    </row>
    <row r="1635" spans="6:6">
      <c r="F1635" t="str">
        <f t="shared" si="51"/>
        <v>НЕТ</v>
      </c>
    </row>
    <row r="1636" spans="6:6">
      <c r="F1636" t="str">
        <f t="shared" si="51"/>
        <v>НЕТ</v>
      </c>
    </row>
    <row r="1637" spans="6:6">
      <c r="F1637" t="str">
        <f t="shared" si="51"/>
        <v>НЕТ</v>
      </c>
    </row>
    <row r="1638" spans="6:6">
      <c r="F1638" t="str">
        <f t="shared" si="51"/>
        <v>НЕТ</v>
      </c>
    </row>
    <row r="1639" spans="6:6">
      <c r="F1639" t="str">
        <f t="shared" si="51"/>
        <v>НЕТ</v>
      </c>
    </row>
    <row r="1640" spans="6:6">
      <c r="F1640" t="str">
        <f t="shared" si="51"/>
        <v>НЕТ</v>
      </c>
    </row>
    <row r="1641" spans="6:6">
      <c r="F1641" t="str">
        <f t="shared" si="51"/>
        <v>НЕТ</v>
      </c>
    </row>
    <row r="1642" spans="6:6">
      <c r="F1642" t="str">
        <f t="shared" si="51"/>
        <v>НЕТ</v>
      </c>
    </row>
    <row r="1643" spans="6:6">
      <c r="F1643" t="str">
        <f t="shared" si="51"/>
        <v>НЕТ</v>
      </c>
    </row>
    <row r="1644" spans="6:6">
      <c r="F1644" t="str">
        <f t="shared" si="51"/>
        <v>НЕТ</v>
      </c>
    </row>
    <row r="1645" spans="6:6">
      <c r="F1645" t="str">
        <f t="shared" si="51"/>
        <v>НЕТ</v>
      </c>
    </row>
    <row r="1646" spans="6:6">
      <c r="F1646" t="str">
        <f t="shared" si="51"/>
        <v>НЕТ</v>
      </c>
    </row>
    <row r="1647" spans="6:6">
      <c r="F1647" t="str">
        <f t="shared" si="51"/>
        <v>НЕТ</v>
      </c>
    </row>
    <row r="1648" spans="6:6">
      <c r="F1648" t="str">
        <f t="shared" si="51"/>
        <v>НЕТ</v>
      </c>
    </row>
    <row r="1649" spans="6:6">
      <c r="F1649" t="str">
        <f t="shared" si="51"/>
        <v>НЕТ</v>
      </c>
    </row>
    <row r="1650" spans="6:6">
      <c r="F1650" t="str">
        <f t="shared" si="51"/>
        <v>НЕТ</v>
      </c>
    </row>
    <row r="1651" spans="6:6">
      <c r="F1651" t="str">
        <f t="shared" si="51"/>
        <v>НЕТ</v>
      </c>
    </row>
    <row r="1652" spans="6:6">
      <c r="F1652" t="str">
        <f t="shared" si="51"/>
        <v>НЕТ</v>
      </c>
    </row>
    <row r="1653" spans="6:6">
      <c r="F1653" t="str">
        <f t="shared" si="51"/>
        <v>НЕТ</v>
      </c>
    </row>
    <row r="1654" spans="6:6">
      <c r="F1654" t="str">
        <f t="shared" si="51"/>
        <v>НЕТ</v>
      </c>
    </row>
    <row r="1655" spans="6:6">
      <c r="F1655" t="str">
        <f t="shared" si="51"/>
        <v>НЕТ</v>
      </c>
    </row>
    <row r="1656" spans="6:6">
      <c r="F1656" t="str">
        <f t="shared" si="51"/>
        <v>НЕТ</v>
      </c>
    </row>
    <row r="1657" spans="6:6">
      <c r="F1657" t="str">
        <f t="shared" si="51"/>
        <v>НЕТ</v>
      </c>
    </row>
    <row r="1658" spans="6:6">
      <c r="F1658" t="str">
        <f t="shared" si="51"/>
        <v>НЕТ</v>
      </c>
    </row>
    <row r="1659" spans="6:6">
      <c r="F1659" t="str">
        <f t="shared" si="51"/>
        <v>НЕТ</v>
      </c>
    </row>
    <row r="1660" spans="6:6">
      <c r="F1660" t="str">
        <f t="shared" si="51"/>
        <v>НЕТ</v>
      </c>
    </row>
    <row r="1661" spans="6:6">
      <c r="F1661" t="str">
        <f t="shared" si="51"/>
        <v>НЕТ</v>
      </c>
    </row>
    <row r="1662" spans="6:6">
      <c r="F1662" t="str">
        <f t="shared" si="51"/>
        <v>НЕТ</v>
      </c>
    </row>
    <row r="1663" spans="6:6">
      <c r="F1663" t="str">
        <f t="shared" si="51"/>
        <v>НЕТ</v>
      </c>
    </row>
    <row r="1664" spans="6:6">
      <c r="F1664" t="str">
        <f t="shared" si="51"/>
        <v>НЕТ</v>
      </c>
    </row>
    <row r="1665" spans="6:6">
      <c r="F1665" t="str">
        <f t="shared" si="51"/>
        <v>НЕТ</v>
      </c>
    </row>
    <row r="1666" spans="6:6">
      <c r="F1666" t="str">
        <f t="shared" ref="F1666:F1729" si="52">IF(ISBLANK(E1666),"НЕТ","ДА")</f>
        <v>НЕТ</v>
      </c>
    </row>
    <row r="1667" spans="6:6">
      <c r="F1667" t="str">
        <f t="shared" si="52"/>
        <v>НЕТ</v>
      </c>
    </row>
    <row r="1668" spans="6:6">
      <c r="F1668" t="str">
        <f t="shared" si="52"/>
        <v>НЕТ</v>
      </c>
    </row>
    <row r="1669" spans="6:6">
      <c r="F1669" t="str">
        <f t="shared" si="52"/>
        <v>НЕТ</v>
      </c>
    </row>
    <row r="1670" spans="6:6">
      <c r="F1670" t="str">
        <f t="shared" si="52"/>
        <v>НЕТ</v>
      </c>
    </row>
    <row r="1671" spans="6:6">
      <c r="F1671" t="str">
        <f t="shared" si="52"/>
        <v>НЕТ</v>
      </c>
    </row>
    <row r="1672" spans="6:6">
      <c r="F1672" t="str">
        <f t="shared" si="52"/>
        <v>НЕТ</v>
      </c>
    </row>
    <row r="1673" spans="6:6">
      <c r="F1673" t="str">
        <f t="shared" si="52"/>
        <v>НЕТ</v>
      </c>
    </row>
    <row r="1674" spans="6:6">
      <c r="F1674" t="str">
        <f t="shared" si="52"/>
        <v>НЕТ</v>
      </c>
    </row>
    <row r="1675" spans="6:6">
      <c r="F1675" t="str">
        <f t="shared" si="52"/>
        <v>НЕТ</v>
      </c>
    </row>
    <row r="1676" spans="6:6">
      <c r="F1676" t="str">
        <f t="shared" si="52"/>
        <v>НЕТ</v>
      </c>
    </row>
    <row r="1677" spans="6:6">
      <c r="F1677" t="str">
        <f t="shared" si="52"/>
        <v>НЕТ</v>
      </c>
    </row>
    <row r="1678" spans="6:6">
      <c r="F1678" t="str">
        <f t="shared" si="52"/>
        <v>НЕТ</v>
      </c>
    </row>
    <row r="1679" spans="6:6">
      <c r="F1679" t="str">
        <f t="shared" si="52"/>
        <v>НЕТ</v>
      </c>
    </row>
    <row r="1680" spans="6:6">
      <c r="F1680" t="str">
        <f t="shared" si="52"/>
        <v>НЕТ</v>
      </c>
    </row>
    <row r="1681" spans="6:6">
      <c r="F1681" t="str">
        <f t="shared" si="52"/>
        <v>НЕТ</v>
      </c>
    </row>
    <row r="1682" spans="6:6">
      <c r="F1682" t="str">
        <f t="shared" si="52"/>
        <v>НЕТ</v>
      </c>
    </row>
    <row r="1683" spans="6:6">
      <c r="F1683" t="str">
        <f t="shared" si="52"/>
        <v>НЕТ</v>
      </c>
    </row>
    <row r="1684" spans="6:6">
      <c r="F1684" t="str">
        <f t="shared" si="52"/>
        <v>НЕТ</v>
      </c>
    </row>
    <row r="1685" spans="6:6">
      <c r="F1685" t="str">
        <f t="shared" si="52"/>
        <v>НЕТ</v>
      </c>
    </row>
    <row r="1686" spans="6:6">
      <c r="F1686" t="str">
        <f t="shared" si="52"/>
        <v>НЕТ</v>
      </c>
    </row>
    <row r="1687" spans="6:6">
      <c r="F1687" t="str">
        <f t="shared" si="52"/>
        <v>НЕТ</v>
      </c>
    </row>
    <row r="1688" spans="6:6">
      <c r="F1688" t="str">
        <f t="shared" si="52"/>
        <v>НЕТ</v>
      </c>
    </row>
    <row r="1689" spans="6:6">
      <c r="F1689" t="str">
        <f t="shared" si="52"/>
        <v>НЕТ</v>
      </c>
    </row>
    <row r="1690" spans="6:6">
      <c r="F1690" t="str">
        <f t="shared" si="52"/>
        <v>НЕТ</v>
      </c>
    </row>
    <row r="1691" spans="6:6">
      <c r="F1691" t="str">
        <f t="shared" si="52"/>
        <v>НЕТ</v>
      </c>
    </row>
    <row r="1692" spans="6:6">
      <c r="F1692" t="str">
        <f t="shared" si="52"/>
        <v>НЕТ</v>
      </c>
    </row>
    <row r="1693" spans="6:6">
      <c r="F1693" t="str">
        <f t="shared" si="52"/>
        <v>НЕТ</v>
      </c>
    </row>
    <row r="1694" spans="6:6">
      <c r="F1694" t="str">
        <f t="shared" si="52"/>
        <v>НЕТ</v>
      </c>
    </row>
    <row r="1695" spans="6:6">
      <c r="F1695" t="str">
        <f t="shared" si="52"/>
        <v>НЕТ</v>
      </c>
    </row>
    <row r="1696" spans="6:6">
      <c r="F1696" t="str">
        <f t="shared" si="52"/>
        <v>НЕТ</v>
      </c>
    </row>
    <row r="1697" spans="6:6">
      <c r="F1697" t="str">
        <f t="shared" si="52"/>
        <v>НЕТ</v>
      </c>
    </row>
    <row r="1698" spans="6:6">
      <c r="F1698" t="str">
        <f t="shared" si="52"/>
        <v>НЕТ</v>
      </c>
    </row>
    <row r="1699" spans="6:6">
      <c r="F1699" t="str">
        <f t="shared" si="52"/>
        <v>НЕТ</v>
      </c>
    </row>
    <row r="1700" spans="6:6">
      <c r="F1700" t="str">
        <f t="shared" si="52"/>
        <v>НЕТ</v>
      </c>
    </row>
    <row r="1701" spans="6:6">
      <c r="F1701" t="str">
        <f t="shared" si="52"/>
        <v>НЕТ</v>
      </c>
    </row>
    <row r="1702" spans="6:6">
      <c r="F1702" t="str">
        <f t="shared" si="52"/>
        <v>НЕТ</v>
      </c>
    </row>
    <row r="1703" spans="6:6">
      <c r="F1703" t="str">
        <f t="shared" si="52"/>
        <v>НЕТ</v>
      </c>
    </row>
    <row r="1704" spans="6:6">
      <c r="F1704" t="str">
        <f t="shared" si="52"/>
        <v>НЕТ</v>
      </c>
    </row>
    <row r="1705" spans="6:6">
      <c r="F1705" t="str">
        <f t="shared" si="52"/>
        <v>НЕТ</v>
      </c>
    </row>
    <row r="1706" spans="6:6">
      <c r="F1706" t="str">
        <f t="shared" si="52"/>
        <v>НЕТ</v>
      </c>
    </row>
    <row r="1707" spans="6:6">
      <c r="F1707" t="str">
        <f t="shared" si="52"/>
        <v>НЕТ</v>
      </c>
    </row>
    <row r="1708" spans="6:6">
      <c r="F1708" t="str">
        <f t="shared" si="52"/>
        <v>НЕТ</v>
      </c>
    </row>
    <row r="1709" spans="6:6">
      <c r="F1709" t="str">
        <f t="shared" si="52"/>
        <v>НЕТ</v>
      </c>
    </row>
    <row r="1710" spans="6:6">
      <c r="F1710" t="str">
        <f t="shared" si="52"/>
        <v>НЕТ</v>
      </c>
    </row>
    <row r="1711" spans="6:6">
      <c r="F1711" t="str">
        <f t="shared" si="52"/>
        <v>НЕТ</v>
      </c>
    </row>
    <row r="1712" spans="6:6">
      <c r="F1712" t="str">
        <f t="shared" si="52"/>
        <v>НЕТ</v>
      </c>
    </row>
    <row r="1713" spans="6:6">
      <c r="F1713" t="str">
        <f t="shared" si="52"/>
        <v>НЕТ</v>
      </c>
    </row>
    <row r="1714" spans="6:6">
      <c r="F1714" t="str">
        <f t="shared" si="52"/>
        <v>НЕТ</v>
      </c>
    </row>
    <row r="1715" spans="6:6">
      <c r="F1715" t="str">
        <f t="shared" si="52"/>
        <v>НЕТ</v>
      </c>
    </row>
    <row r="1716" spans="6:6">
      <c r="F1716" t="str">
        <f t="shared" si="52"/>
        <v>НЕТ</v>
      </c>
    </row>
    <row r="1717" spans="6:6">
      <c r="F1717" t="str">
        <f t="shared" si="52"/>
        <v>НЕТ</v>
      </c>
    </row>
    <row r="1718" spans="6:6">
      <c r="F1718" t="str">
        <f t="shared" si="52"/>
        <v>НЕТ</v>
      </c>
    </row>
    <row r="1719" spans="6:6">
      <c r="F1719" t="str">
        <f t="shared" si="52"/>
        <v>НЕТ</v>
      </c>
    </row>
    <row r="1720" spans="6:6">
      <c r="F1720" t="str">
        <f t="shared" si="52"/>
        <v>НЕТ</v>
      </c>
    </row>
    <row r="1721" spans="6:6">
      <c r="F1721" t="str">
        <f t="shared" si="52"/>
        <v>НЕТ</v>
      </c>
    </row>
    <row r="1722" spans="6:6">
      <c r="F1722" t="str">
        <f t="shared" si="52"/>
        <v>НЕТ</v>
      </c>
    </row>
    <row r="1723" spans="6:6">
      <c r="F1723" t="str">
        <f t="shared" si="52"/>
        <v>НЕТ</v>
      </c>
    </row>
    <row r="1724" spans="6:6">
      <c r="F1724" t="str">
        <f t="shared" si="52"/>
        <v>НЕТ</v>
      </c>
    </row>
    <row r="1725" spans="6:6">
      <c r="F1725" t="str">
        <f t="shared" si="52"/>
        <v>НЕТ</v>
      </c>
    </row>
    <row r="1726" spans="6:6">
      <c r="F1726" t="str">
        <f t="shared" si="52"/>
        <v>НЕТ</v>
      </c>
    </row>
    <row r="1727" spans="6:6">
      <c r="F1727" t="str">
        <f t="shared" si="52"/>
        <v>НЕТ</v>
      </c>
    </row>
    <row r="1728" spans="6:6">
      <c r="F1728" t="str">
        <f t="shared" si="52"/>
        <v>НЕТ</v>
      </c>
    </row>
    <row r="1729" spans="6:6">
      <c r="F1729" t="str">
        <f t="shared" si="52"/>
        <v>НЕТ</v>
      </c>
    </row>
    <row r="1730" spans="6:6">
      <c r="F1730" t="str">
        <f t="shared" ref="F1730:F1793" si="53">IF(ISBLANK(E1730),"НЕТ","ДА")</f>
        <v>НЕТ</v>
      </c>
    </row>
    <row r="1731" spans="6:6">
      <c r="F1731" t="str">
        <f t="shared" si="53"/>
        <v>НЕТ</v>
      </c>
    </row>
    <row r="1732" spans="6:6">
      <c r="F1732" t="str">
        <f t="shared" si="53"/>
        <v>НЕТ</v>
      </c>
    </row>
    <row r="1733" spans="6:6">
      <c r="F1733" t="str">
        <f t="shared" si="53"/>
        <v>НЕТ</v>
      </c>
    </row>
    <row r="1734" spans="6:6">
      <c r="F1734" t="str">
        <f t="shared" si="53"/>
        <v>НЕТ</v>
      </c>
    </row>
    <row r="1735" spans="6:6">
      <c r="F1735" t="str">
        <f t="shared" si="53"/>
        <v>НЕТ</v>
      </c>
    </row>
    <row r="1736" spans="6:6">
      <c r="F1736" t="str">
        <f t="shared" si="53"/>
        <v>НЕТ</v>
      </c>
    </row>
    <row r="1737" spans="6:6">
      <c r="F1737" t="str">
        <f t="shared" si="53"/>
        <v>НЕТ</v>
      </c>
    </row>
    <row r="1738" spans="6:6">
      <c r="F1738" t="str">
        <f t="shared" si="53"/>
        <v>НЕТ</v>
      </c>
    </row>
    <row r="1739" spans="6:6">
      <c r="F1739" t="str">
        <f t="shared" si="53"/>
        <v>НЕТ</v>
      </c>
    </row>
    <row r="1740" spans="6:6">
      <c r="F1740" t="str">
        <f t="shared" si="53"/>
        <v>НЕТ</v>
      </c>
    </row>
    <row r="1741" spans="6:6">
      <c r="F1741" t="str">
        <f t="shared" si="53"/>
        <v>НЕТ</v>
      </c>
    </row>
    <row r="1742" spans="6:6">
      <c r="F1742" t="str">
        <f t="shared" si="53"/>
        <v>НЕТ</v>
      </c>
    </row>
    <row r="1743" spans="6:6">
      <c r="F1743" t="str">
        <f t="shared" si="53"/>
        <v>НЕТ</v>
      </c>
    </row>
    <row r="1744" spans="6:6">
      <c r="F1744" t="str">
        <f t="shared" si="53"/>
        <v>НЕТ</v>
      </c>
    </row>
    <row r="1745" spans="6:6">
      <c r="F1745" t="str">
        <f t="shared" si="53"/>
        <v>НЕТ</v>
      </c>
    </row>
    <row r="1746" spans="6:6">
      <c r="F1746" t="str">
        <f t="shared" si="53"/>
        <v>НЕТ</v>
      </c>
    </row>
    <row r="1747" spans="6:6">
      <c r="F1747" t="str">
        <f t="shared" si="53"/>
        <v>НЕТ</v>
      </c>
    </row>
    <row r="1748" spans="6:6">
      <c r="F1748" t="str">
        <f t="shared" si="53"/>
        <v>НЕТ</v>
      </c>
    </row>
    <row r="1749" spans="6:6">
      <c r="F1749" t="str">
        <f t="shared" si="53"/>
        <v>НЕТ</v>
      </c>
    </row>
    <row r="1750" spans="6:6">
      <c r="F1750" t="str">
        <f t="shared" si="53"/>
        <v>НЕТ</v>
      </c>
    </row>
    <row r="1751" spans="6:6">
      <c r="F1751" t="str">
        <f t="shared" si="53"/>
        <v>НЕТ</v>
      </c>
    </row>
    <row r="1752" spans="6:6">
      <c r="F1752" t="str">
        <f t="shared" si="53"/>
        <v>НЕТ</v>
      </c>
    </row>
    <row r="1753" spans="6:6">
      <c r="F1753" t="str">
        <f t="shared" si="53"/>
        <v>НЕТ</v>
      </c>
    </row>
    <row r="1754" spans="6:6">
      <c r="F1754" t="str">
        <f t="shared" si="53"/>
        <v>НЕТ</v>
      </c>
    </row>
    <row r="1755" spans="6:6">
      <c r="F1755" t="str">
        <f t="shared" si="53"/>
        <v>НЕТ</v>
      </c>
    </row>
    <row r="1756" spans="6:6">
      <c r="F1756" t="str">
        <f t="shared" si="53"/>
        <v>НЕТ</v>
      </c>
    </row>
    <row r="1757" spans="6:6">
      <c r="F1757" t="str">
        <f t="shared" si="53"/>
        <v>НЕТ</v>
      </c>
    </row>
    <row r="1758" spans="6:6">
      <c r="F1758" t="str">
        <f t="shared" si="53"/>
        <v>НЕТ</v>
      </c>
    </row>
    <row r="1759" spans="6:6">
      <c r="F1759" t="str">
        <f t="shared" si="53"/>
        <v>НЕТ</v>
      </c>
    </row>
    <row r="1760" spans="6:6">
      <c r="F1760" t="str">
        <f t="shared" si="53"/>
        <v>НЕТ</v>
      </c>
    </row>
    <row r="1761" spans="6:6">
      <c r="F1761" t="str">
        <f t="shared" si="53"/>
        <v>НЕТ</v>
      </c>
    </row>
    <row r="1762" spans="6:6">
      <c r="F1762" t="str">
        <f t="shared" si="53"/>
        <v>НЕТ</v>
      </c>
    </row>
    <row r="1763" spans="6:6">
      <c r="F1763" t="str">
        <f t="shared" si="53"/>
        <v>НЕТ</v>
      </c>
    </row>
    <row r="1764" spans="6:6">
      <c r="F1764" t="str">
        <f t="shared" si="53"/>
        <v>НЕТ</v>
      </c>
    </row>
    <row r="1765" spans="6:6">
      <c r="F1765" t="str">
        <f t="shared" si="53"/>
        <v>НЕТ</v>
      </c>
    </row>
    <row r="1766" spans="6:6">
      <c r="F1766" t="str">
        <f t="shared" si="53"/>
        <v>НЕТ</v>
      </c>
    </row>
    <row r="1767" spans="6:6">
      <c r="F1767" t="str">
        <f t="shared" si="53"/>
        <v>НЕТ</v>
      </c>
    </row>
    <row r="1768" spans="6:6">
      <c r="F1768" t="str">
        <f t="shared" si="53"/>
        <v>НЕТ</v>
      </c>
    </row>
    <row r="1769" spans="6:6">
      <c r="F1769" t="str">
        <f t="shared" si="53"/>
        <v>НЕТ</v>
      </c>
    </row>
    <row r="1770" spans="6:6">
      <c r="F1770" t="str">
        <f t="shared" si="53"/>
        <v>НЕТ</v>
      </c>
    </row>
    <row r="1771" spans="6:6">
      <c r="F1771" t="str">
        <f t="shared" si="53"/>
        <v>НЕТ</v>
      </c>
    </row>
    <row r="1772" spans="6:6">
      <c r="F1772" t="str">
        <f t="shared" si="53"/>
        <v>НЕТ</v>
      </c>
    </row>
    <row r="1773" spans="6:6">
      <c r="F1773" t="str">
        <f t="shared" si="53"/>
        <v>НЕТ</v>
      </c>
    </row>
    <row r="1774" spans="6:6">
      <c r="F1774" t="str">
        <f t="shared" si="53"/>
        <v>НЕТ</v>
      </c>
    </row>
    <row r="1775" spans="6:6">
      <c r="F1775" t="str">
        <f t="shared" si="53"/>
        <v>НЕТ</v>
      </c>
    </row>
    <row r="1776" spans="6:6">
      <c r="F1776" t="str">
        <f t="shared" si="53"/>
        <v>НЕТ</v>
      </c>
    </row>
    <row r="1777" spans="6:6">
      <c r="F1777" t="str">
        <f t="shared" si="53"/>
        <v>НЕТ</v>
      </c>
    </row>
    <row r="1778" spans="6:6">
      <c r="F1778" t="str">
        <f t="shared" si="53"/>
        <v>НЕТ</v>
      </c>
    </row>
    <row r="1779" spans="6:6">
      <c r="F1779" t="str">
        <f t="shared" si="53"/>
        <v>НЕТ</v>
      </c>
    </row>
    <row r="1780" spans="6:6">
      <c r="F1780" t="str">
        <f t="shared" si="53"/>
        <v>НЕТ</v>
      </c>
    </row>
    <row r="1781" spans="6:6">
      <c r="F1781" t="str">
        <f t="shared" si="53"/>
        <v>НЕТ</v>
      </c>
    </row>
    <row r="1782" spans="6:6">
      <c r="F1782" t="str">
        <f t="shared" si="53"/>
        <v>НЕТ</v>
      </c>
    </row>
    <row r="1783" spans="6:6">
      <c r="F1783" t="str">
        <f t="shared" si="53"/>
        <v>НЕТ</v>
      </c>
    </row>
    <row r="1784" spans="6:6">
      <c r="F1784" t="str">
        <f t="shared" si="53"/>
        <v>НЕТ</v>
      </c>
    </row>
    <row r="1785" spans="6:6">
      <c r="F1785" t="str">
        <f t="shared" si="53"/>
        <v>НЕТ</v>
      </c>
    </row>
    <row r="1786" spans="6:6">
      <c r="F1786" t="str">
        <f t="shared" si="53"/>
        <v>НЕТ</v>
      </c>
    </row>
    <row r="1787" spans="6:6">
      <c r="F1787" t="str">
        <f t="shared" si="53"/>
        <v>НЕТ</v>
      </c>
    </row>
    <row r="1788" spans="6:6">
      <c r="F1788" t="str">
        <f t="shared" si="53"/>
        <v>НЕТ</v>
      </c>
    </row>
    <row r="1789" spans="6:6">
      <c r="F1789" t="str">
        <f t="shared" si="53"/>
        <v>НЕТ</v>
      </c>
    </row>
    <row r="1790" spans="6:6">
      <c r="F1790" t="str">
        <f t="shared" si="53"/>
        <v>НЕТ</v>
      </c>
    </row>
    <row r="1791" spans="6:6">
      <c r="F1791" t="str">
        <f t="shared" si="53"/>
        <v>НЕТ</v>
      </c>
    </row>
    <row r="1792" spans="6:6">
      <c r="F1792" t="str">
        <f t="shared" si="53"/>
        <v>НЕТ</v>
      </c>
    </row>
    <row r="1793" spans="6:6">
      <c r="F1793" t="str">
        <f t="shared" si="53"/>
        <v>НЕТ</v>
      </c>
    </row>
    <row r="1794" spans="6:6">
      <c r="F1794" t="str">
        <f t="shared" ref="F1794:F1857" si="54">IF(ISBLANK(E1794),"НЕТ","ДА")</f>
        <v>НЕТ</v>
      </c>
    </row>
    <row r="1795" spans="6:6">
      <c r="F1795" t="str">
        <f t="shared" si="54"/>
        <v>НЕТ</v>
      </c>
    </row>
    <row r="1796" spans="6:6">
      <c r="F1796" t="str">
        <f t="shared" si="54"/>
        <v>НЕТ</v>
      </c>
    </row>
    <row r="1797" spans="6:6">
      <c r="F1797" t="str">
        <f t="shared" si="54"/>
        <v>НЕТ</v>
      </c>
    </row>
    <row r="1798" spans="6:6">
      <c r="F1798" t="str">
        <f t="shared" si="54"/>
        <v>НЕТ</v>
      </c>
    </row>
    <row r="1799" spans="6:6">
      <c r="F1799" t="str">
        <f t="shared" si="54"/>
        <v>НЕТ</v>
      </c>
    </row>
    <row r="1800" spans="6:6">
      <c r="F1800" t="str">
        <f t="shared" si="54"/>
        <v>НЕТ</v>
      </c>
    </row>
    <row r="1801" spans="6:6">
      <c r="F1801" t="str">
        <f t="shared" si="54"/>
        <v>НЕТ</v>
      </c>
    </row>
    <row r="1802" spans="6:6">
      <c r="F1802" t="str">
        <f t="shared" si="54"/>
        <v>НЕТ</v>
      </c>
    </row>
    <row r="1803" spans="6:6">
      <c r="F1803" t="str">
        <f t="shared" si="54"/>
        <v>НЕТ</v>
      </c>
    </row>
    <row r="1804" spans="6:6">
      <c r="F1804" t="str">
        <f t="shared" si="54"/>
        <v>НЕТ</v>
      </c>
    </row>
    <row r="1805" spans="6:6">
      <c r="F1805" t="str">
        <f t="shared" si="54"/>
        <v>НЕТ</v>
      </c>
    </row>
    <row r="1806" spans="6:6">
      <c r="F1806" t="str">
        <f t="shared" si="54"/>
        <v>НЕТ</v>
      </c>
    </row>
    <row r="1807" spans="6:6">
      <c r="F1807" t="str">
        <f t="shared" si="54"/>
        <v>НЕТ</v>
      </c>
    </row>
    <row r="1808" spans="6:6">
      <c r="F1808" t="str">
        <f t="shared" si="54"/>
        <v>НЕТ</v>
      </c>
    </row>
    <row r="1809" spans="6:6">
      <c r="F1809" t="str">
        <f t="shared" si="54"/>
        <v>НЕТ</v>
      </c>
    </row>
    <row r="1810" spans="6:6">
      <c r="F1810" t="str">
        <f t="shared" si="54"/>
        <v>НЕТ</v>
      </c>
    </row>
    <row r="1811" spans="6:6">
      <c r="F1811" t="str">
        <f t="shared" si="54"/>
        <v>НЕТ</v>
      </c>
    </row>
    <row r="1812" spans="6:6">
      <c r="F1812" t="str">
        <f t="shared" si="54"/>
        <v>НЕТ</v>
      </c>
    </row>
    <row r="1813" spans="6:6">
      <c r="F1813" t="str">
        <f t="shared" si="54"/>
        <v>НЕТ</v>
      </c>
    </row>
    <row r="1814" spans="6:6">
      <c r="F1814" t="str">
        <f t="shared" si="54"/>
        <v>НЕТ</v>
      </c>
    </row>
    <row r="1815" spans="6:6">
      <c r="F1815" t="str">
        <f t="shared" si="54"/>
        <v>НЕТ</v>
      </c>
    </row>
    <row r="1816" spans="6:6">
      <c r="F1816" t="str">
        <f t="shared" si="54"/>
        <v>НЕТ</v>
      </c>
    </row>
    <row r="1817" spans="6:6">
      <c r="F1817" t="str">
        <f t="shared" si="54"/>
        <v>НЕТ</v>
      </c>
    </row>
    <row r="1818" spans="6:6">
      <c r="F1818" t="str">
        <f t="shared" si="54"/>
        <v>НЕТ</v>
      </c>
    </row>
    <row r="1819" spans="6:6">
      <c r="F1819" t="str">
        <f t="shared" si="54"/>
        <v>НЕТ</v>
      </c>
    </row>
    <row r="1820" spans="6:6">
      <c r="F1820" t="str">
        <f t="shared" si="54"/>
        <v>НЕТ</v>
      </c>
    </row>
    <row r="1821" spans="6:6">
      <c r="F1821" t="str">
        <f t="shared" si="54"/>
        <v>НЕТ</v>
      </c>
    </row>
    <row r="1822" spans="6:6">
      <c r="F1822" t="str">
        <f t="shared" si="54"/>
        <v>НЕТ</v>
      </c>
    </row>
    <row r="1823" spans="6:6">
      <c r="F1823" t="str">
        <f t="shared" si="54"/>
        <v>НЕТ</v>
      </c>
    </row>
    <row r="1824" spans="6:6">
      <c r="F1824" t="str">
        <f t="shared" si="54"/>
        <v>НЕТ</v>
      </c>
    </row>
    <row r="1825" spans="6:6">
      <c r="F1825" t="str">
        <f t="shared" si="54"/>
        <v>НЕТ</v>
      </c>
    </row>
    <row r="1826" spans="6:6">
      <c r="F1826" t="str">
        <f t="shared" si="54"/>
        <v>НЕТ</v>
      </c>
    </row>
    <row r="1827" spans="6:6">
      <c r="F1827" t="str">
        <f t="shared" si="54"/>
        <v>НЕТ</v>
      </c>
    </row>
    <row r="1828" spans="6:6">
      <c r="F1828" t="str">
        <f t="shared" si="54"/>
        <v>НЕТ</v>
      </c>
    </row>
    <row r="1829" spans="6:6">
      <c r="F1829" t="str">
        <f t="shared" si="54"/>
        <v>НЕТ</v>
      </c>
    </row>
    <row r="1830" spans="6:6">
      <c r="F1830" t="str">
        <f t="shared" si="54"/>
        <v>НЕТ</v>
      </c>
    </row>
    <row r="1831" spans="6:6">
      <c r="F1831" t="str">
        <f t="shared" si="54"/>
        <v>НЕТ</v>
      </c>
    </row>
    <row r="1832" spans="6:6">
      <c r="F1832" t="str">
        <f t="shared" si="54"/>
        <v>НЕТ</v>
      </c>
    </row>
    <row r="1833" spans="6:6">
      <c r="F1833" t="str">
        <f t="shared" si="54"/>
        <v>НЕТ</v>
      </c>
    </row>
    <row r="1834" spans="6:6">
      <c r="F1834" t="str">
        <f t="shared" si="54"/>
        <v>НЕТ</v>
      </c>
    </row>
    <row r="1835" spans="6:6">
      <c r="F1835" t="str">
        <f t="shared" si="54"/>
        <v>НЕТ</v>
      </c>
    </row>
    <row r="1836" spans="6:6">
      <c r="F1836" t="str">
        <f t="shared" si="54"/>
        <v>НЕТ</v>
      </c>
    </row>
    <row r="1837" spans="6:6">
      <c r="F1837" t="str">
        <f t="shared" si="54"/>
        <v>НЕТ</v>
      </c>
    </row>
    <row r="1838" spans="6:6">
      <c r="F1838" t="str">
        <f t="shared" si="54"/>
        <v>НЕТ</v>
      </c>
    </row>
    <row r="1839" spans="6:6">
      <c r="F1839" t="str">
        <f t="shared" si="54"/>
        <v>НЕТ</v>
      </c>
    </row>
    <row r="1840" spans="6:6">
      <c r="F1840" t="str">
        <f t="shared" si="54"/>
        <v>НЕТ</v>
      </c>
    </row>
    <row r="1841" spans="6:6">
      <c r="F1841" t="str">
        <f t="shared" si="54"/>
        <v>НЕТ</v>
      </c>
    </row>
    <row r="1842" spans="6:6">
      <c r="F1842" t="str">
        <f t="shared" si="54"/>
        <v>НЕТ</v>
      </c>
    </row>
    <row r="1843" spans="6:6">
      <c r="F1843" t="str">
        <f t="shared" si="54"/>
        <v>НЕТ</v>
      </c>
    </row>
    <row r="1844" spans="6:6">
      <c r="F1844" t="str">
        <f t="shared" si="54"/>
        <v>НЕТ</v>
      </c>
    </row>
    <row r="1845" spans="6:6">
      <c r="F1845" t="str">
        <f t="shared" si="54"/>
        <v>НЕТ</v>
      </c>
    </row>
    <row r="1846" spans="6:6">
      <c r="F1846" t="str">
        <f t="shared" si="54"/>
        <v>НЕТ</v>
      </c>
    </row>
    <row r="1847" spans="6:6">
      <c r="F1847" t="str">
        <f t="shared" si="54"/>
        <v>НЕТ</v>
      </c>
    </row>
    <row r="1848" spans="6:6">
      <c r="F1848" t="str">
        <f t="shared" si="54"/>
        <v>НЕТ</v>
      </c>
    </row>
    <row r="1849" spans="6:6">
      <c r="F1849" t="str">
        <f t="shared" si="54"/>
        <v>НЕТ</v>
      </c>
    </row>
    <row r="1850" spans="6:6">
      <c r="F1850" t="str">
        <f t="shared" si="54"/>
        <v>НЕТ</v>
      </c>
    </row>
    <row r="1851" spans="6:6">
      <c r="F1851" t="str">
        <f t="shared" si="54"/>
        <v>НЕТ</v>
      </c>
    </row>
    <row r="1852" spans="6:6">
      <c r="F1852" t="str">
        <f t="shared" si="54"/>
        <v>НЕТ</v>
      </c>
    </row>
    <row r="1853" spans="6:6">
      <c r="F1853" t="str">
        <f t="shared" si="54"/>
        <v>НЕТ</v>
      </c>
    </row>
    <row r="1854" spans="6:6">
      <c r="F1854" t="str">
        <f t="shared" si="54"/>
        <v>НЕТ</v>
      </c>
    </row>
    <row r="1855" spans="6:6">
      <c r="F1855" t="str">
        <f t="shared" si="54"/>
        <v>НЕТ</v>
      </c>
    </row>
    <row r="1856" spans="6:6">
      <c r="F1856" t="str">
        <f t="shared" si="54"/>
        <v>НЕТ</v>
      </c>
    </row>
    <row r="1857" spans="6:6">
      <c r="F1857" t="str">
        <f t="shared" si="54"/>
        <v>НЕТ</v>
      </c>
    </row>
    <row r="1858" spans="6:6">
      <c r="F1858" t="str">
        <f t="shared" ref="F1858:F1921" si="55">IF(ISBLANK(E1858),"НЕТ","ДА")</f>
        <v>НЕТ</v>
      </c>
    </row>
    <row r="1859" spans="6:6">
      <c r="F1859" t="str">
        <f t="shared" si="55"/>
        <v>НЕТ</v>
      </c>
    </row>
    <row r="1860" spans="6:6">
      <c r="F1860" t="str">
        <f t="shared" si="55"/>
        <v>НЕТ</v>
      </c>
    </row>
    <row r="1861" spans="6:6">
      <c r="F1861" t="str">
        <f t="shared" si="55"/>
        <v>НЕТ</v>
      </c>
    </row>
    <row r="1862" spans="6:6">
      <c r="F1862" t="str">
        <f t="shared" si="55"/>
        <v>НЕТ</v>
      </c>
    </row>
    <row r="1863" spans="6:6">
      <c r="F1863" t="str">
        <f t="shared" si="55"/>
        <v>НЕТ</v>
      </c>
    </row>
    <row r="1864" spans="6:6">
      <c r="F1864" t="str">
        <f t="shared" si="55"/>
        <v>НЕТ</v>
      </c>
    </row>
    <row r="1865" spans="6:6">
      <c r="F1865" t="str">
        <f t="shared" si="55"/>
        <v>НЕТ</v>
      </c>
    </row>
    <row r="1866" spans="6:6">
      <c r="F1866" t="str">
        <f t="shared" si="55"/>
        <v>НЕТ</v>
      </c>
    </row>
    <row r="1867" spans="6:6">
      <c r="F1867" t="str">
        <f t="shared" si="55"/>
        <v>НЕТ</v>
      </c>
    </row>
    <row r="1868" spans="6:6">
      <c r="F1868" t="str">
        <f t="shared" si="55"/>
        <v>НЕТ</v>
      </c>
    </row>
    <row r="1869" spans="6:6">
      <c r="F1869" t="str">
        <f t="shared" si="55"/>
        <v>НЕТ</v>
      </c>
    </row>
    <row r="1870" spans="6:6">
      <c r="F1870" t="str">
        <f t="shared" si="55"/>
        <v>НЕТ</v>
      </c>
    </row>
    <row r="1871" spans="6:6">
      <c r="F1871" t="str">
        <f t="shared" si="55"/>
        <v>НЕТ</v>
      </c>
    </row>
    <row r="1872" spans="6:6">
      <c r="F1872" t="str">
        <f t="shared" si="55"/>
        <v>НЕТ</v>
      </c>
    </row>
    <row r="1873" spans="6:6">
      <c r="F1873" t="str">
        <f t="shared" si="55"/>
        <v>НЕТ</v>
      </c>
    </row>
    <row r="1874" spans="6:6">
      <c r="F1874" t="str">
        <f t="shared" si="55"/>
        <v>НЕТ</v>
      </c>
    </row>
    <row r="1875" spans="6:6">
      <c r="F1875" t="str">
        <f t="shared" si="55"/>
        <v>НЕТ</v>
      </c>
    </row>
    <row r="1876" spans="6:6">
      <c r="F1876" t="str">
        <f t="shared" si="55"/>
        <v>НЕТ</v>
      </c>
    </row>
    <row r="1877" spans="6:6">
      <c r="F1877" t="str">
        <f t="shared" si="55"/>
        <v>НЕТ</v>
      </c>
    </row>
    <row r="1878" spans="6:6">
      <c r="F1878" t="str">
        <f t="shared" si="55"/>
        <v>НЕТ</v>
      </c>
    </row>
    <row r="1879" spans="6:6">
      <c r="F1879" t="str">
        <f t="shared" si="55"/>
        <v>НЕТ</v>
      </c>
    </row>
    <row r="1880" spans="6:6">
      <c r="F1880" t="str">
        <f t="shared" si="55"/>
        <v>НЕТ</v>
      </c>
    </row>
    <row r="1881" spans="6:6">
      <c r="F1881" t="str">
        <f t="shared" si="55"/>
        <v>НЕТ</v>
      </c>
    </row>
    <row r="1882" spans="6:6">
      <c r="F1882" t="str">
        <f t="shared" si="55"/>
        <v>НЕТ</v>
      </c>
    </row>
    <row r="1883" spans="6:6">
      <c r="F1883" t="str">
        <f t="shared" si="55"/>
        <v>НЕТ</v>
      </c>
    </row>
    <row r="1884" spans="6:6">
      <c r="F1884" t="str">
        <f t="shared" si="55"/>
        <v>НЕТ</v>
      </c>
    </row>
    <row r="1885" spans="6:6">
      <c r="F1885" t="str">
        <f t="shared" si="55"/>
        <v>НЕТ</v>
      </c>
    </row>
    <row r="1886" spans="6:6">
      <c r="F1886" t="str">
        <f t="shared" si="55"/>
        <v>НЕТ</v>
      </c>
    </row>
    <row r="1887" spans="6:6">
      <c r="F1887" t="str">
        <f t="shared" si="55"/>
        <v>НЕТ</v>
      </c>
    </row>
    <row r="1888" spans="6:6">
      <c r="F1888" t="str">
        <f t="shared" si="55"/>
        <v>НЕТ</v>
      </c>
    </row>
    <row r="1889" spans="6:6">
      <c r="F1889" t="str">
        <f t="shared" si="55"/>
        <v>НЕТ</v>
      </c>
    </row>
    <row r="1890" spans="6:6">
      <c r="F1890" t="str">
        <f t="shared" si="55"/>
        <v>НЕТ</v>
      </c>
    </row>
    <row r="1891" spans="6:6">
      <c r="F1891" t="str">
        <f t="shared" si="55"/>
        <v>НЕТ</v>
      </c>
    </row>
    <row r="1892" spans="6:6">
      <c r="F1892" t="str">
        <f t="shared" si="55"/>
        <v>НЕТ</v>
      </c>
    </row>
    <row r="1893" spans="6:6">
      <c r="F1893" t="str">
        <f t="shared" si="55"/>
        <v>НЕТ</v>
      </c>
    </row>
    <row r="1894" spans="6:6">
      <c r="F1894" t="str">
        <f t="shared" si="55"/>
        <v>НЕТ</v>
      </c>
    </row>
    <row r="1895" spans="6:6">
      <c r="F1895" t="str">
        <f t="shared" si="55"/>
        <v>НЕТ</v>
      </c>
    </row>
    <row r="1896" spans="6:6">
      <c r="F1896" t="str">
        <f t="shared" si="55"/>
        <v>НЕТ</v>
      </c>
    </row>
    <row r="1897" spans="6:6">
      <c r="F1897" t="str">
        <f t="shared" si="55"/>
        <v>НЕТ</v>
      </c>
    </row>
    <row r="1898" spans="6:6">
      <c r="F1898" t="str">
        <f t="shared" si="55"/>
        <v>НЕТ</v>
      </c>
    </row>
    <row r="1899" spans="6:6">
      <c r="F1899" t="str">
        <f t="shared" si="55"/>
        <v>НЕТ</v>
      </c>
    </row>
    <row r="1900" spans="6:6">
      <c r="F1900" t="str">
        <f t="shared" si="55"/>
        <v>НЕТ</v>
      </c>
    </row>
    <row r="1901" spans="6:6">
      <c r="F1901" t="str">
        <f t="shared" si="55"/>
        <v>НЕТ</v>
      </c>
    </row>
    <row r="1902" spans="6:6">
      <c r="F1902" t="str">
        <f t="shared" si="55"/>
        <v>НЕТ</v>
      </c>
    </row>
    <row r="1903" spans="6:6">
      <c r="F1903" t="str">
        <f t="shared" si="55"/>
        <v>НЕТ</v>
      </c>
    </row>
    <row r="1904" spans="6:6">
      <c r="F1904" t="str">
        <f t="shared" si="55"/>
        <v>НЕТ</v>
      </c>
    </row>
    <row r="1905" spans="6:6">
      <c r="F1905" t="str">
        <f t="shared" si="55"/>
        <v>НЕТ</v>
      </c>
    </row>
    <row r="1906" spans="6:6">
      <c r="F1906" t="str">
        <f t="shared" si="55"/>
        <v>НЕТ</v>
      </c>
    </row>
    <row r="1907" spans="6:6">
      <c r="F1907" t="str">
        <f t="shared" si="55"/>
        <v>НЕТ</v>
      </c>
    </row>
    <row r="1908" spans="6:6">
      <c r="F1908" t="str">
        <f t="shared" si="55"/>
        <v>НЕТ</v>
      </c>
    </row>
    <row r="1909" spans="6:6">
      <c r="F1909" t="str">
        <f t="shared" si="55"/>
        <v>НЕТ</v>
      </c>
    </row>
    <row r="1910" spans="6:6">
      <c r="F1910" t="str">
        <f t="shared" si="55"/>
        <v>НЕТ</v>
      </c>
    </row>
    <row r="1911" spans="6:6">
      <c r="F1911" t="str">
        <f t="shared" si="55"/>
        <v>НЕТ</v>
      </c>
    </row>
    <row r="1912" spans="6:6">
      <c r="F1912" t="str">
        <f t="shared" si="55"/>
        <v>НЕТ</v>
      </c>
    </row>
    <row r="1913" spans="6:6">
      <c r="F1913" t="str">
        <f t="shared" si="55"/>
        <v>НЕТ</v>
      </c>
    </row>
    <row r="1914" spans="6:6">
      <c r="F1914" t="str">
        <f t="shared" si="55"/>
        <v>НЕТ</v>
      </c>
    </row>
    <row r="1915" spans="6:6">
      <c r="F1915" t="str">
        <f t="shared" si="55"/>
        <v>НЕТ</v>
      </c>
    </row>
    <row r="1916" spans="6:6">
      <c r="F1916" t="str">
        <f t="shared" si="55"/>
        <v>НЕТ</v>
      </c>
    </row>
    <row r="1917" spans="6:6">
      <c r="F1917" t="str">
        <f t="shared" si="55"/>
        <v>НЕТ</v>
      </c>
    </row>
    <row r="1918" spans="6:6">
      <c r="F1918" t="str">
        <f t="shared" si="55"/>
        <v>НЕТ</v>
      </c>
    </row>
    <row r="1919" spans="6:6">
      <c r="F1919" t="str">
        <f t="shared" si="55"/>
        <v>НЕТ</v>
      </c>
    </row>
    <row r="1920" spans="6:6">
      <c r="F1920" t="str">
        <f t="shared" si="55"/>
        <v>НЕТ</v>
      </c>
    </row>
    <row r="1921" spans="6:6">
      <c r="F1921" t="str">
        <f t="shared" si="55"/>
        <v>НЕТ</v>
      </c>
    </row>
    <row r="1922" spans="6:6">
      <c r="F1922" t="str">
        <f t="shared" ref="F1922:F1985" si="56">IF(ISBLANK(E1922),"НЕТ","ДА")</f>
        <v>НЕТ</v>
      </c>
    </row>
    <row r="1923" spans="6:6">
      <c r="F1923" t="str">
        <f t="shared" si="56"/>
        <v>НЕТ</v>
      </c>
    </row>
    <row r="1924" spans="6:6">
      <c r="F1924" t="str">
        <f t="shared" si="56"/>
        <v>НЕТ</v>
      </c>
    </row>
    <row r="1925" spans="6:6">
      <c r="F1925" t="str">
        <f t="shared" si="56"/>
        <v>НЕТ</v>
      </c>
    </row>
    <row r="1926" spans="6:6">
      <c r="F1926" t="str">
        <f t="shared" si="56"/>
        <v>НЕТ</v>
      </c>
    </row>
    <row r="1927" spans="6:6">
      <c r="F1927" t="str">
        <f t="shared" si="56"/>
        <v>НЕТ</v>
      </c>
    </row>
    <row r="1928" spans="6:6">
      <c r="F1928" t="str">
        <f t="shared" si="56"/>
        <v>НЕТ</v>
      </c>
    </row>
    <row r="1929" spans="6:6">
      <c r="F1929" t="str">
        <f t="shared" si="56"/>
        <v>НЕТ</v>
      </c>
    </row>
    <row r="1930" spans="6:6">
      <c r="F1930" t="str">
        <f t="shared" si="56"/>
        <v>НЕТ</v>
      </c>
    </row>
    <row r="1931" spans="6:6">
      <c r="F1931" t="str">
        <f t="shared" si="56"/>
        <v>НЕТ</v>
      </c>
    </row>
    <row r="1932" spans="6:6">
      <c r="F1932" t="str">
        <f t="shared" si="56"/>
        <v>НЕТ</v>
      </c>
    </row>
    <row r="1933" spans="6:6">
      <c r="F1933" t="str">
        <f t="shared" si="56"/>
        <v>НЕТ</v>
      </c>
    </row>
    <row r="1934" spans="6:6">
      <c r="F1934" t="str">
        <f t="shared" si="56"/>
        <v>НЕТ</v>
      </c>
    </row>
    <row r="1935" spans="6:6">
      <c r="F1935" t="str">
        <f t="shared" si="56"/>
        <v>НЕТ</v>
      </c>
    </row>
    <row r="1936" spans="6:6">
      <c r="F1936" t="str">
        <f t="shared" si="56"/>
        <v>НЕТ</v>
      </c>
    </row>
    <row r="1937" spans="6:6">
      <c r="F1937" t="str">
        <f t="shared" si="56"/>
        <v>НЕТ</v>
      </c>
    </row>
    <row r="1938" spans="6:6">
      <c r="F1938" t="str">
        <f t="shared" si="56"/>
        <v>НЕТ</v>
      </c>
    </row>
    <row r="1939" spans="6:6">
      <c r="F1939" t="str">
        <f t="shared" si="56"/>
        <v>НЕТ</v>
      </c>
    </row>
    <row r="1940" spans="6:6">
      <c r="F1940" t="str">
        <f t="shared" si="56"/>
        <v>НЕТ</v>
      </c>
    </row>
    <row r="1941" spans="6:6">
      <c r="F1941" t="str">
        <f t="shared" si="56"/>
        <v>НЕТ</v>
      </c>
    </row>
    <row r="1942" spans="6:6">
      <c r="F1942" t="str">
        <f t="shared" si="56"/>
        <v>НЕТ</v>
      </c>
    </row>
    <row r="1943" spans="6:6">
      <c r="F1943" t="str">
        <f t="shared" si="56"/>
        <v>НЕТ</v>
      </c>
    </row>
    <row r="1944" spans="6:6">
      <c r="F1944" t="str">
        <f t="shared" si="56"/>
        <v>НЕТ</v>
      </c>
    </row>
    <row r="1945" spans="6:6">
      <c r="F1945" t="str">
        <f t="shared" si="56"/>
        <v>НЕТ</v>
      </c>
    </row>
    <row r="1946" spans="6:6">
      <c r="F1946" t="str">
        <f t="shared" si="56"/>
        <v>НЕТ</v>
      </c>
    </row>
    <row r="1947" spans="6:6">
      <c r="F1947" t="str">
        <f t="shared" si="56"/>
        <v>НЕТ</v>
      </c>
    </row>
    <row r="1948" spans="6:6">
      <c r="F1948" t="str">
        <f t="shared" si="56"/>
        <v>НЕТ</v>
      </c>
    </row>
    <row r="1949" spans="6:6">
      <c r="F1949" t="str">
        <f t="shared" si="56"/>
        <v>НЕТ</v>
      </c>
    </row>
    <row r="1950" spans="6:6">
      <c r="F1950" t="str">
        <f t="shared" si="56"/>
        <v>НЕТ</v>
      </c>
    </row>
    <row r="1951" spans="6:6">
      <c r="F1951" t="str">
        <f t="shared" si="56"/>
        <v>НЕТ</v>
      </c>
    </row>
    <row r="1952" spans="6:6">
      <c r="F1952" t="str">
        <f t="shared" si="56"/>
        <v>НЕТ</v>
      </c>
    </row>
    <row r="1953" spans="6:6">
      <c r="F1953" t="str">
        <f t="shared" si="56"/>
        <v>НЕТ</v>
      </c>
    </row>
    <row r="1954" spans="6:6">
      <c r="F1954" t="str">
        <f t="shared" si="56"/>
        <v>НЕТ</v>
      </c>
    </row>
    <row r="1955" spans="6:6">
      <c r="F1955" t="str">
        <f t="shared" si="56"/>
        <v>НЕТ</v>
      </c>
    </row>
    <row r="1956" spans="6:6">
      <c r="F1956" t="str">
        <f t="shared" si="56"/>
        <v>НЕТ</v>
      </c>
    </row>
    <row r="1957" spans="6:6">
      <c r="F1957" t="str">
        <f t="shared" si="56"/>
        <v>НЕТ</v>
      </c>
    </row>
    <row r="1958" spans="6:6">
      <c r="F1958" t="str">
        <f t="shared" si="56"/>
        <v>НЕТ</v>
      </c>
    </row>
    <row r="1959" spans="6:6">
      <c r="F1959" t="str">
        <f t="shared" si="56"/>
        <v>НЕТ</v>
      </c>
    </row>
    <row r="1960" spans="6:6">
      <c r="F1960" t="str">
        <f t="shared" si="56"/>
        <v>НЕТ</v>
      </c>
    </row>
    <row r="1961" spans="6:6">
      <c r="F1961" t="str">
        <f t="shared" si="56"/>
        <v>НЕТ</v>
      </c>
    </row>
    <row r="1962" spans="6:6">
      <c r="F1962" t="str">
        <f t="shared" si="56"/>
        <v>НЕТ</v>
      </c>
    </row>
    <row r="1963" spans="6:6">
      <c r="F1963" t="str">
        <f t="shared" si="56"/>
        <v>НЕТ</v>
      </c>
    </row>
    <row r="1964" spans="6:6">
      <c r="F1964" t="str">
        <f t="shared" si="56"/>
        <v>НЕТ</v>
      </c>
    </row>
    <row r="1965" spans="6:6">
      <c r="F1965" t="str">
        <f t="shared" si="56"/>
        <v>НЕТ</v>
      </c>
    </row>
    <row r="1966" spans="6:6">
      <c r="F1966" t="str">
        <f t="shared" si="56"/>
        <v>НЕТ</v>
      </c>
    </row>
    <row r="1967" spans="6:6">
      <c r="F1967" t="str">
        <f t="shared" si="56"/>
        <v>НЕТ</v>
      </c>
    </row>
    <row r="1968" spans="6:6">
      <c r="F1968" t="str">
        <f t="shared" si="56"/>
        <v>НЕТ</v>
      </c>
    </row>
    <row r="1969" spans="6:6">
      <c r="F1969" t="str">
        <f t="shared" si="56"/>
        <v>НЕТ</v>
      </c>
    </row>
    <row r="1970" spans="6:6">
      <c r="F1970" t="str">
        <f t="shared" si="56"/>
        <v>НЕТ</v>
      </c>
    </row>
    <row r="1971" spans="6:6">
      <c r="F1971" t="str">
        <f t="shared" si="56"/>
        <v>НЕТ</v>
      </c>
    </row>
    <row r="1972" spans="6:6">
      <c r="F1972" t="str">
        <f t="shared" si="56"/>
        <v>НЕТ</v>
      </c>
    </row>
    <row r="1973" spans="6:6">
      <c r="F1973" t="str">
        <f t="shared" si="56"/>
        <v>НЕТ</v>
      </c>
    </row>
    <row r="1974" spans="6:6">
      <c r="F1974" t="str">
        <f t="shared" si="56"/>
        <v>НЕТ</v>
      </c>
    </row>
    <row r="1975" spans="6:6">
      <c r="F1975" t="str">
        <f t="shared" si="56"/>
        <v>НЕТ</v>
      </c>
    </row>
    <row r="1976" spans="6:6">
      <c r="F1976" t="str">
        <f t="shared" si="56"/>
        <v>НЕТ</v>
      </c>
    </row>
    <row r="1977" spans="6:6">
      <c r="F1977" t="str">
        <f t="shared" si="56"/>
        <v>НЕТ</v>
      </c>
    </row>
    <row r="1978" spans="6:6">
      <c r="F1978" t="str">
        <f t="shared" si="56"/>
        <v>НЕТ</v>
      </c>
    </row>
    <row r="1979" spans="6:6">
      <c r="F1979" t="str">
        <f t="shared" si="56"/>
        <v>НЕТ</v>
      </c>
    </row>
    <row r="1980" spans="6:6">
      <c r="F1980" t="str">
        <f t="shared" si="56"/>
        <v>НЕТ</v>
      </c>
    </row>
    <row r="1981" spans="6:6">
      <c r="F1981" t="str">
        <f t="shared" si="56"/>
        <v>НЕТ</v>
      </c>
    </row>
    <row r="1982" spans="6:6">
      <c r="F1982" t="str">
        <f t="shared" si="56"/>
        <v>НЕТ</v>
      </c>
    </row>
    <row r="1983" spans="6:6">
      <c r="F1983" t="str">
        <f t="shared" si="56"/>
        <v>НЕТ</v>
      </c>
    </row>
    <row r="1984" spans="6:6">
      <c r="F1984" t="str">
        <f t="shared" si="56"/>
        <v>НЕТ</v>
      </c>
    </row>
    <row r="1985" spans="6:6">
      <c r="F1985" t="str">
        <f t="shared" si="56"/>
        <v>НЕТ</v>
      </c>
    </row>
    <row r="1986" spans="6:6">
      <c r="F1986" t="str">
        <f t="shared" ref="F1986:F2020" si="57">IF(ISBLANK(E1986),"НЕТ","ДА")</f>
        <v>НЕТ</v>
      </c>
    </row>
    <row r="1987" spans="6:6">
      <c r="F1987" t="str">
        <f t="shared" si="57"/>
        <v>НЕТ</v>
      </c>
    </row>
    <row r="1988" spans="6:6">
      <c r="F1988" t="str">
        <f t="shared" si="57"/>
        <v>НЕТ</v>
      </c>
    </row>
    <row r="1989" spans="6:6">
      <c r="F1989" t="str">
        <f t="shared" si="57"/>
        <v>НЕТ</v>
      </c>
    </row>
    <row r="1990" spans="6:6">
      <c r="F1990" t="str">
        <f t="shared" si="57"/>
        <v>НЕТ</v>
      </c>
    </row>
    <row r="1991" spans="6:6">
      <c r="F1991" t="str">
        <f t="shared" si="57"/>
        <v>НЕТ</v>
      </c>
    </row>
    <row r="1992" spans="6:6">
      <c r="F1992" t="str">
        <f t="shared" si="57"/>
        <v>НЕТ</v>
      </c>
    </row>
    <row r="1993" spans="6:6">
      <c r="F1993" t="str">
        <f t="shared" si="57"/>
        <v>НЕТ</v>
      </c>
    </row>
    <row r="1994" spans="6:6">
      <c r="F1994" t="str">
        <f t="shared" si="57"/>
        <v>НЕТ</v>
      </c>
    </row>
    <row r="1995" spans="6:6">
      <c r="F1995" t="str">
        <f t="shared" si="57"/>
        <v>НЕТ</v>
      </c>
    </row>
    <row r="1996" spans="6:6">
      <c r="F1996" t="str">
        <f t="shared" si="57"/>
        <v>НЕТ</v>
      </c>
    </row>
    <row r="1997" spans="6:6">
      <c r="F1997" t="str">
        <f t="shared" si="57"/>
        <v>НЕТ</v>
      </c>
    </row>
    <row r="1998" spans="6:6">
      <c r="F1998" t="str">
        <f t="shared" si="57"/>
        <v>НЕТ</v>
      </c>
    </row>
    <row r="1999" spans="6:6">
      <c r="F1999" t="str">
        <f t="shared" si="57"/>
        <v>НЕТ</v>
      </c>
    </row>
    <row r="2000" spans="6:6">
      <c r="F2000" t="str">
        <f t="shared" si="57"/>
        <v>НЕТ</v>
      </c>
    </row>
    <row r="2001" spans="6:6">
      <c r="F2001" t="str">
        <f t="shared" si="57"/>
        <v>НЕТ</v>
      </c>
    </row>
    <row r="2002" spans="6:6">
      <c r="F2002" t="str">
        <f t="shared" si="57"/>
        <v>НЕТ</v>
      </c>
    </row>
    <row r="2003" spans="6:6">
      <c r="F2003" t="str">
        <f t="shared" si="57"/>
        <v>НЕТ</v>
      </c>
    </row>
    <row r="2004" spans="6:6">
      <c r="F2004" t="str">
        <f t="shared" si="57"/>
        <v>НЕТ</v>
      </c>
    </row>
    <row r="2005" spans="6:6">
      <c r="F2005" t="str">
        <f t="shared" si="57"/>
        <v>НЕТ</v>
      </c>
    </row>
    <row r="2006" spans="6:6">
      <c r="F2006" t="str">
        <f t="shared" si="57"/>
        <v>НЕТ</v>
      </c>
    </row>
    <row r="2007" spans="6:6">
      <c r="F2007" t="str">
        <f t="shared" si="57"/>
        <v>НЕТ</v>
      </c>
    </row>
    <row r="2008" spans="6:6">
      <c r="F2008" t="str">
        <f t="shared" si="57"/>
        <v>НЕТ</v>
      </c>
    </row>
    <row r="2009" spans="6:6">
      <c r="F2009" t="str">
        <f t="shared" si="57"/>
        <v>НЕТ</v>
      </c>
    </row>
    <row r="2010" spans="6:6">
      <c r="F2010" t="str">
        <f t="shared" si="57"/>
        <v>НЕТ</v>
      </c>
    </row>
    <row r="2011" spans="6:6">
      <c r="F2011" t="str">
        <f t="shared" si="57"/>
        <v>НЕТ</v>
      </c>
    </row>
    <row r="2012" spans="6:6">
      <c r="F2012" t="str">
        <f t="shared" si="57"/>
        <v>НЕТ</v>
      </c>
    </row>
    <row r="2013" spans="6:6">
      <c r="F2013" t="str">
        <f t="shared" si="57"/>
        <v>НЕТ</v>
      </c>
    </row>
    <row r="2014" spans="6:6">
      <c r="F2014" t="str">
        <f t="shared" si="57"/>
        <v>НЕТ</v>
      </c>
    </row>
    <row r="2015" spans="6:6">
      <c r="F2015" t="str">
        <f t="shared" si="57"/>
        <v>НЕТ</v>
      </c>
    </row>
    <row r="2016" spans="6:6">
      <c r="F2016" t="str">
        <f t="shared" si="57"/>
        <v>НЕТ</v>
      </c>
    </row>
    <row r="2017" spans="6:6">
      <c r="F2017" t="str">
        <f t="shared" si="57"/>
        <v>НЕТ</v>
      </c>
    </row>
    <row r="2018" spans="6:6">
      <c r="F2018" t="str">
        <f t="shared" si="57"/>
        <v>НЕТ</v>
      </c>
    </row>
    <row r="2019" spans="6:6">
      <c r="F2019" t="str">
        <f t="shared" si="57"/>
        <v>НЕТ</v>
      </c>
    </row>
    <row r="2020" spans="6:6">
      <c r="F2020" t="str">
        <f t="shared" si="57"/>
        <v>НЕТ</v>
      </c>
    </row>
    <row r="2021" spans="6:6">
      <c r="F2021" t="b">
        <f>ISBLANK(E2021)</f>
        <v>1</v>
      </c>
    </row>
    <row r="2022" spans="6:6">
      <c r="F2022" t="b">
        <f>ISBLANK(E2022)</f>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F160"/>
  <sheetViews>
    <sheetView topLeftCell="A137" workbookViewId="0">
      <selection activeCell="H11" sqref="H11"/>
    </sheetView>
  </sheetViews>
  <sheetFormatPr defaultRowHeight="15"/>
  <sheetData>
    <row r="1" spans="1:6" ht="48" thickBot="1">
      <c r="A1" s="39" t="str">
        <f t="shared" ref="A1:A32" si="0">D1</f>
        <v>№ в общем списке</v>
      </c>
      <c r="B1" s="238" t="s">
        <v>226</v>
      </c>
      <c r="C1" s="239" t="s">
        <v>227</v>
      </c>
      <c r="D1" s="239" t="s">
        <v>228</v>
      </c>
    </row>
    <row r="2" spans="1:6" ht="15.75">
      <c r="A2" s="39">
        <f t="shared" si="0"/>
        <v>1</v>
      </c>
      <c r="B2" s="346">
        <v>1</v>
      </c>
      <c r="C2" s="347">
        <v>1</v>
      </c>
      <c r="D2" s="347">
        <v>1</v>
      </c>
    </row>
    <row r="3" spans="1:6" ht="15.75">
      <c r="A3" s="39">
        <f t="shared" si="0"/>
        <v>2</v>
      </c>
      <c r="B3" s="346">
        <v>1</v>
      </c>
      <c r="C3" s="347">
        <v>2</v>
      </c>
      <c r="D3" s="347">
        <v>2</v>
      </c>
    </row>
    <row r="4" spans="1:6" ht="15.75">
      <c r="A4" s="39">
        <f t="shared" si="0"/>
        <v>3</v>
      </c>
      <c r="B4" s="346">
        <v>1</v>
      </c>
      <c r="C4" s="347">
        <v>3</v>
      </c>
      <c r="D4" s="347">
        <v>3</v>
      </c>
    </row>
    <row r="5" spans="1:6" ht="15.75">
      <c r="A5" s="39">
        <f t="shared" si="0"/>
        <v>4</v>
      </c>
      <c r="B5" s="346">
        <v>2</v>
      </c>
      <c r="C5" s="347">
        <v>1</v>
      </c>
      <c r="D5" s="347">
        <v>4</v>
      </c>
    </row>
    <row r="6" spans="1:6" ht="15.75">
      <c r="A6" s="39">
        <f t="shared" si="0"/>
        <v>5</v>
      </c>
      <c r="B6" s="346">
        <v>2</v>
      </c>
      <c r="C6" s="347">
        <v>2</v>
      </c>
      <c r="D6" s="347">
        <v>5</v>
      </c>
    </row>
    <row r="7" spans="1:6" ht="15.75">
      <c r="A7" s="39">
        <f t="shared" si="0"/>
        <v>6</v>
      </c>
      <c r="B7" s="346">
        <v>2</v>
      </c>
      <c r="C7" s="347">
        <v>3</v>
      </c>
      <c r="D7" s="347">
        <v>6</v>
      </c>
    </row>
    <row r="8" spans="1:6" ht="15.75">
      <c r="A8" s="39">
        <f t="shared" si="0"/>
        <v>7</v>
      </c>
      <c r="B8" s="346">
        <v>4</v>
      </c>
      <c r="C8" s="347">
        <v>1</v>
      </c>
      <c r="D8" s="347">
        <v>7</v>
      </c>
    </row>
    <row r="9" spans="1:6" ht="15.75">
      <c r="A9" s="39">
        <f t="shared" si="0"/>
        <v>8</v>
      </c>
      <c r="B9" s="346">
        <v>4</v>
      </c>
      <c r="C9" s="347">
        <v>2</v>
      </c>
      <c r="D9" s="347">
        <v>8</v>
      </c>
    </row>
    <row r="10" spans="1:6" ht="15.75">
      <c r="A10" s="39">
        <f t="shared" si="0"/>
        <v>9</v>
      </c>
      <c r="B10" s="346">
        <v>4</v>
      </c>
      <c r="C10" s="347">
        <v>3</v>
      </c>
      <c r="D10" s="347">
        <v>9</v>
      </c>
    </row>
    <row r="11" spans="1:6" ht="15.75">
      <c r="A11" s="39">
        <f t="shared" si="0"/>
        <v>10</v>
      </c>
      <c r="B11" s="346">
        <v>5</v>
      </c>
      <c r="C11" s="347">
        <v>1</v>
      </c>
      <c r="D11" s="347">
        <v>10</v>
      </c>
    </row>
    <row r="12" spans="1:6" ht="15.75">
      <c r="A12" s="39">
        <f t="shared" si="0"/>
        <v>11</v>
      </c>
      <c r="B12" s="346">
        <v>5</v>
      </c>
      <c r="C12" s="347">
        <v>2</v>
      </c>
      <c r="D12" s="347">
        <v>11</v>
      </c>
      <c r="F12" t="s">
        <v>229</v>
      </c>
    </row>
    <row r="13" spans="1:6" ht="15.75">
      <c r="A13" s="39">
        <f t="shared" si="0"/>
        <v>12</v>
      </c>
      <c r="B13" s="346">
        <v>6</v>
      </c>
      <c r="C13" s="347">
        <v>1</v>
      </c>
      <c r="D13" s="347">
        <v>12</v>
      </c>
    </row>
    <row r="14" spans="1:6" ht="15.75">
      <c r="A14" s="39">
        <f t="shared" si="0"/>
        <v>13</v>
      </c>
      <c r="B14" s="346">
        <v>6</v>
      </c>
      <c r="C14" s="347">
        <v>2</v>
      </c>
      <c r="D14" s="347">
        <v>13</v>
      </c>
    </row>
    <row r="15" spans="1:6" ht="15.75">
      <c r="A15" s="39">
        <f t="shared" si="0"/>
        <v>14</v>
      </c>
      <c r="B15" s="346">
        <v>6</v>
      </c>
      <c r="C15" s="347">
        <v>3</v>
      </c>
      <c r="D15" s="347">
        <v>14</v>
      </c>
    </row>
    <row r="16" spans="1:6" ht="15.75">
      <c r="A16" s="39">
        <f t="shared" si="0"/>
        <v>15</v>
      </c>
      <c r="B16" s="346">
        <v>7</v>
      </c>
      <c r="C16" s="347">
        <v>1</v>
      </c>
      <c r="D16" s="347">
        <v>15</v>
      </c>
    </row>
    <row r="17" spans="1:4" ht="15.75">
      <c r="A17" s="39">
        <f t="shared" si="0"/>
        <v>16</v>
      </c>
      <c r="B17" s="346">
        <v>7</v>
      </c>
      <c r="C17" s="347">
        <v>2</v>
      </c>
      <c r="D17" s="347">
        <v>16</v>
      </c>
    </row>
    <row r="18" spans="1:4" ht="15.75">
      <c r="A18" s="39">
        <f t="shared" si="0"/>
        <v>17</v>
      </c>
      <c r="B18" s="346">
        <v>7</v>
      </c>
      <c r="C18" s="347">
        <v>3</v>
      </c>
      <c r="D18" s="347">
        <v>17</v>
      </c>
    </row>
    <row r="19" spans="1:4" ht="15.75">
      <c r="A19" s="39">
        <f t="shared" si="0"/>
        <v>18</v>
      </c>
      <c r="B19" s="346">
        <v>8</v>
      </c>
      <c r="C19" s="347">
        <v>1</v>
      </c>
      <c r="D19" s="347">
        <v>18</v>
      </c>
    </row>
    <row r="20" spans="1:4" ht="15.75">
      <c r="A20" s="39">
        <f t="shared" si="0"/>
        <v>19</v>
      </c>
      <c r="B20" s="346">
        <v>8</v>
      </c>
      <c r="C20" s="347">
        <v>2</v>
      </c>
      <c r="D20" s="347">
        <v>19</v>
      </c>
    </row>
    <row r="21" spans="1:4" ht="15.75">
      <c r="A21" s="39">
        <f t="shared" si="0"/>
        <v>20</v>
      </c>
      <c r="B21" s="346">
        <v>8</v>
      </c>
      <c r="C21" s="347">
        <v>3</v>
      </c>
      <c r="D21" s="347">
        <v>20</v>
      </c>
    </row>
    <row r="22" spans="1:4" ht="15.75">
      <c r="A22" s="39">
        <f t="shared" si="0"/>
        <v>21</v>
      </c>
      <c r="B22" s="346">
        <v>9</v>
      </c>
      <c r="C22" s="347">
        <v>1</v>
      </c>
      <c r="D22" s="347">
        <v>21</v>
      </c>
    </row>
    <row r="23" spans="1:4" ht="15.75">
      <c r="A23" s="39">
        <f t="shared" si="0"/>
        <v>22</v>
      </c>
      <c r="B23" s="346">
        <v>9</v>
      </c>
      <c r="C23" s="347">
        <v>2</v>
      </c>
      <c r="D23" s="347">
        <v>22</v>
      </c>
    </row>
    <row r="24" spans="1:4" ht="15.75">
      <c r="A24" s="39">
        <f t="shared" si="0"/>
        <v>23</v>
      </c>
      <c r="B24" s="346">
        <v>9</v>
      </c>
      <c r="C24" s="347">
        <v>3</v>
      </c>
      <c r="D24" s="347">
        <v>23</v>
      </c>
    </row>
    <row r="25" spans="1:4" ht="15.75">
      <c r="A25" s="39">
        <f t="shared" si="0"/>
        <v>24</v>
      </c>
      <c r="B25" s="346">
        <v>11</v>
      </c>
      <c r="C25" s="347">
        <v>1</v>
      </c>
      <c r="D25" s="347">
        <v>24</v>
      </c>
    </row>
    <row r="26" spans="1:4" ht="15.75">
      <c r="A26" s="39">
        <f t="shared" si="0"/>
        <v>25</v>
      </c>
      <c r="B26" s="346">
        <v>11</v>
      </c>
      <c r="C26" s="347">
        <v>2</v>
      </c>
      <c r="D26" s="347">
        <v>25</v>
      </c>
    </row>
    <row r="27" spans="1:4" ht="15.75">
      <c r="A27" s="39">
        <f t="shared" si="0"/>
        <v>26</v>
      </c>
      <c r="B27" s="346">
        <v>11</v>
      </c>
      <c r="C27" s="347">
        <v>3</v>
      </c>
      <c r="D27" s="347">
        <v>26</v>
      </c>
    </row>
    <row r="28" spans="1:4" ht="15.75">
      <c r="A28" s="39">
        <f t="shared" si="0"/>
        <v>27</v>
      </c>
      <c r="B28" s="346">
        <v>12</v>
      </c>
      <c r="C28" s="347">
        <v>1</v>
      </c>
      <c r="D28" s="347">
        <v>27</v>
      </c>
    </row>
    <row r="29" spans="1:4" ht="15.75">
      <c r="A29" s="39">
        <f t="shared" si="0"/>
        <v>28</v>
      </c>
      <c r="B29" s="346">
        <v>12</v>
      </c>
      <c r="C29" s="347">
        <v>2</v>
      </c>
      <c r="D29" s="347">
        <v>28</v>
      </c>
    </row>
    <row r="30" spans="1:4" ht="15.75">
      <c r="A30" s="39">
        <f t="shared" si="0"/>
        <v>29</v>
      </c>
      <c r="B30" s="346">
        <v>12</v>
      </c>
      <c r="C30" s="347">
        <v>3</v>
      </c>
      <c r="D30" s="347">
        <v>29</v>
      </c>
    </row>
    <row r="31" spans="1:4" ht="15.75">
      <c r="A31" s="39">
        <f t="shared" si="0"/>
        <v>30</v>
      </c>
      <c r="B31" s="346">
        <v>13</v>
      </c>
      <c r="C31" s="347">
        <v>1</v>
      </c>
      <c r="D31" s="347">
        <v>30</v>
      </c>
    </row>
    <row r="32" spans="1:4" ht="15.75">
      <c r="A32" s="39">
        <f t="shared" si="0"/>
        <v>31</v>
      </c>
      <c r="B32" s="346">
        <v>13</v>
      </c>
      <c r="C32" s="347">
        <v>2</v>
      </c>
      <c r="D32" s="347">
        <v>31</v>
      </c>
    </row>
    <row r="33" spans="1:4" ht="15.75">
      <c r="A33" s="39">
        <f t="shared" ref="A33:A64" si="1">D33</f>
        <v>32</v>
      </c>
      <c r="B33" s="346">
        <v>13</v>
      </c>
      <c r="C33" s="347">
        <v>3</v>
      </c>
      <c r="D33" s="347">
        <v>32</v>
      </c>
    </row>
    <row r="34" spans="1:4" ht="15.75">
      <c r="A34" s="39">
        <f t="shared" si="1"/>
        <v>33</v>
      </c>
      <c r="B34" s="346">
        <v>18</v>
      </c>
      <c r="C34" s="347">
        <v>1</v>
      </c>
      <c r="D34" s="347">
        <v>33</v>
      </c>
    </row>
    <row r="35" spans="1:4" ht="15.75">
      <c r="A35" s="39">
        <f t="shared" si="1"/>
        <v>34</v>
      </c>
      <c r="B35" s="346">
        <v>18</v>
      </c>
      <c r="C35" s="347">
        <v>2</v>
      </c>
      <c r="D35" s="347">
        <v>34</v>
      </c>
    </row>
    <row r="36" spans="1:4" ht="15.75">
      <c r="A36" s="39">
        <f t="shared" si="1"/>
        <v>35</v>
      </c>
      <c r="B36" s="346">
        <v>18</v>
      </c>
      <c r="C36" s="347">
        <v>3</v>
      </c>
      <c r="D36" s="347">
        <v>35</v>
      </c>
    </row>
    <row r="37" spans="1:4" ht="15.75">
      <c r="A37" s="39">
        <f t="shared" si="1"/>
        <v>36</v>
      </c>
      <c r="B37" s="346">
        <v>19</v>
      </c>
      <c r="C37" s="347">
        <v>1</v>
      </c>
      <c r="D37" s="347">
        <v>36</v>
      </c>
    </row>
    <row r="38" spans="1:4" ht="15.75">
      <c r="A38" s="39">
        <f t="shared" si="1"/>
        <v>37</v>
      </c>
      <c r="B38" s="346">
        <v>19</v>
      </c>
      <c r="C38" s="347">
        <v>2</v>
      </c>
      <c r="D38" s="347">
        <v>37</v>
      </c>
    </row>
    <row r="39" spans="1:4" ht="15.75">
      <c r="A39" s="39">
        <f t="shared" si="1"/>
        <v>38</v>
      </c>
      <c r="B39" s="346">
        <v>19</v>
      </c>
      <c r="C39" s="347">
        <v>3</v>
      </c>
      <c r="D39" s="347">
        <v>38</v>
      </c>
    </row>
    <row r="40" spans="1:4" ht="15.75">
      <c r="A40" s="39">
        <f t="shared" si="1"/>
        <v>39</v>
      </c>
      <c r="B40" s="346">
        <v>21</v>
      </c>
      <c r="C40" s="347">
        <v>1</v>
      </c>
      <c r="D40" s="347">
        <v>39</v>
      </c>
    </row>
    <row r="41" spans="1:4" ht="15.75">
      <c r="A41" s="39">
        <f t="shared" si="1"/>
        <v>40</v>
      </c>
      <c r="B41" s="346">
        <v>21</v>
      </c>
      <c r="C41" s="347">
        <v>2</v>
      </c>
      <c r="D41" s="347">
        <v>40</v>
      </c>
    </row>
    <row r="42" spans="1:4" ht="15.75">
      <c r="A42" s="39">
        <f t="shared" si="1"/>
        <v>41</v>
      </c>
      <c r="B42" s="346">
        <v>23</v>
      </c>
      <c r="C42" s="347">
        <v>1</v>
      </c>
      <c r="D42" s="347">
        <v>41</v>
      </c>
    </row>
    <row r="43" spans="1:4" ht="15.75">
      <c r="A43" s="39">
        <f t="shared" si="1"/>
        <v>42</v>
      </c>
      <c r="B43" s="346">
        <v>23</v>
      </c>
      <c r="C43" s="347">
        <v>2</v>
      </c>
      <c r="D43" s="347">
        <v>42</v>
      </c>
    </row>
    <row r="44" spans="1:4" ht="15.75">
      <c r="A44" s="39">
        <f t="shared" si="1"/>
        <v>43</v>
      </c>
      <c r="B44" s="346">
        <v>23</v>
      </c>
      <c r="C44" s="347">
        <v>3</v>
      </c>
      <c r="D44" s="347">
        <v>43</v>
      </c>
    </row>
    <row r="45" spans="1:4" ht="15.75">
      <c r="A45" s="39">
        <f t="shared" si="1"/>
        <v>44</v>
      </c>
      <c r="B45" s="346">
        <v>24</v>
      </c>
      <c r="C45" s="347">
        <v>1</v>
      </c>
      <c r="D45" s="347">
        <v>44</v>
      </c>
    </row>
    <row r="46" spans="1:4" ht="15.75">
      <c r="A46" s="39">
        <f t="shared" si="1"/>
        <v>45</v>
      </c>
      <c r="B46" s="346">
        <v>24</v>
      </c>
      <c r="C46" s="347">
        <v>2</v>
      </c>
      <c r="D46" s="347">
        <v>45</v>
      </c>
    </row>
    <row r="47" spans="1:4" ht="15.75">
      <c r="A47" s="39">
        <f t="shared" si="1"/>
        <v>46</v>
      </c>
      <c r="B47" s="346">
        <v>24</v>
      </c>
      <c r="C47" s="347">
        <v>3</v>
      </c>
      <c r="D47" s="347">
        <v>46</v>
      </c>
    </row>
    <row r="48" spans="1:4" ht="15.75">
      <c r="A48" s="39">
        <f t="shared" si="1"/>
        <v>47</v>
      </c>
      <c r="B48" s="346">
        <v>25</v>
      </c>
      <c r="C48" s="347">
        <v>1</v>
      </c>
      <c r="D48" s="347">
        <v>47</v>
      </c>
    </row>
    <row r="49" spans="1:4" ht="15.75">
      <c r="A49" s="39">
        <f t="shared" si="1"/>
        <v>48</v>
      </c>
      <c r="B49" s="346">
        <v>25</v>
      </c>
      <c r="C49" s="347">
        <v>2</v>
      </c>
      <c r="D49" s="347">
        <v>48</v>
      </c>
    </row>
    <row r="50" spans="1:4" ht="15.75">
      <c r="A50" s="39">
        <f t="shared" si="1"/>
        <v>49</v>
      </c>
      <c r="B50" s="346">
        <v>25</v>
      </c>
      <c r="C50" s="347">
        <v>3</v>
      </c>
      <c r="D50" s="347">
        <v>49</v>
      </c>
    </row>
    <row r="51" spans="1:4" ht="15.75">
      <c r="A51" s="39">
        <f t="shared" si="1"/>
        <v>50</v>
      </c>
      <c r="B51" s="346">
        <v>26</v>
      </c>
      <c r="C51" s="347">
        <v>1</v>
      </c>
      <c r="D51" s="347">
        <v>50</v>
      </c>
    </row>
    <row r="52" spans="1:4" ht="15.75">
      <c r="A52" s="39">
        <f t="shared" si="1"/>
        <v>51</v>
      </c>
      <c r="B52" s="346">
        <v>26</v>
      </c>
      <c r="C52" s="347">
        <v>2</v>
      </c>
      <c r="D52" s="347">
        <v>51</v>
      </c>
    </row>
    <row r="53" spans="1:4" ht="15.75">
      <c r="A53" s="39">
        <f t="shared" si="1"/>
        <v>52</v>
      </c>
      <c r="B53" s="346">
        <v>26</v>
      </c>
      <c r="C53" s="347">
        <v>3</v>
      </c>
      <c r="D53" s="347">
        <v>52</v>
      </c>
    </row>
    <row r="54" spans="1:4" ht="15.75">
      <c r="A54" s="39">
        <f t="shared" si="1"/>
        <v>53</v>
      </c>
      <c r="B54" s="346">
        <v>27</v>
      </c>
      <c r="C54" s="347">
        <v>1</v>
      </c>
      <c r="D54" s="347">
        <v>53</v>
      </c>
    </row>
    <row r="55" spans="1:4" ht="15.75">
      <c r="A55" s="39">
        <f t="shared" si="1"/>
        <v>54</v>
      </c>
      <c r="B55" s="346">
        <v>27</v>
      </c>
      <c r="C55" s="347">
        <v>2</v>
      </c>
      <c r="D55" s="347">
        <v>54</v>
      </c>
    </row>
    <row r="56" spans="1:4" ht="15.75">
      <c r="A56" s="39">
        <f t="shared" si="1"/>
        <v>55</v>
      </c>
      <c r="B56" s="346">
        <v>27</v>
      </c>
      <c r="C56" s="347">
        <v>3</v>
      </c>
      <c r="D56" s="347">
        <v>55</v>
      </c>
    </row>
    <row r="57" spans="1:4" ht="15.75">
      <c r="A57" s="39">
        <f t="shared" si="1"/>
        <v>56</v>
      </c>
      <c r="B57" s="346">
        <v>28</v>
      </c>
      <c r="C57" s="347">
        <v>1</v>
      </c>
      <c r="D57" s="347">
        <v>56</v>
      </c>
    </row>
    <row r="58" spans="1:4" ht="15.75">
      <c r="A58" s="39">
        <f t="shared" si="1"/>
        <v>57</v>
      </c>
      <c r="B58" s="346">
        <v>28</v>
      </c>
      <c r="C58" s="347">
        <v>2</v>
      </c>
      <c r="D58" s="347">
        <v>57</v>
      </c>
    </row>
    <row r="59" spans="1:4" ht="15.75">
      <c r="A59" s="39">
        <f t="shared" si="1"/>
        <v>58</v>
      </c>
      <c r="B59" s="346">
        <v>28</v>
      </c>
      <c r="C59" s="347">
        <v>3</v>
      </c>
      <c r="D59" s="347">
        <v>58</v>
      </c>
    </row>
    <row r="60" spans="1:4" ht="15.75">
      <c r="A60" s="39">
        <f t="shared" si="1"/>
        <v>59</v>
      </c>
      <c r="B60" s="346">
        <v>29</v>
      </c>
      <c r="C60" s="347">
        <v>1</v>
      </c>
      <c r="D60" s="347">
        <v>59</v>
      </c>
    </row>
    <row r="61" spans="1:4" ht="15.75">
      <c r="A61" s="39">
        <f t="shared" si="1"/>
        <v>60</v>
      </c>
      <c r="B61" s="346">
        <v>29</v>
      </c>
      <c r="C61" s="347">
        <v>2</v>
      </c>
      <c r="D61" s="347">
        <v>60</v>
      </c>
    </row>
    <row r="62" spans="1:4" ht="15.75">
      <c r="A62" s="39">
        <f t="shared" si="1"/>
        <v>61</v>
      </c>
      <c r="B62" s="346">
        <v>29</v>
      </c>
      <c r="C62" s="347">
        <v>3</v>
      </c>
      <c r="D62" s="347">
        <v>61</v>
      </c>
    </row>
    <row r="63" spans="1:4" ht="15.75">
      <c r="A63" s="39">
        <f t="shared" si="1"/>
        <v>62</v>
      </c>
      <c r="B63" s="346">
        <v>33</v>
      </c>
      <c r="C63" s="347">
        <v>1</v>
      </c>
      <c r="D63" s="347">
        <v>62</v>
      </c>
    </row>
    <row r="64" spans="1:4" ht="15.75">
      <c r="A64" s="39">
        <f t="shared" si="1"/>
        <v>63</v>
      </c>
      <c r="B64" s="346">
        <v>33</v>
      </c>
      <c r="C64" s="347">
        <v>2</v>
      </c>
      <c r="D64" s="347">
        <v>63</v>
      </c>
    </row>
    <row r="65" spans="1:4" ht="15.75">
      <c r="A65" s="39">
        <f t="shared" ref="A65:A96" si="2">D65</f>
        <v>64</v>
      </c>
      <c r="B65" s="346">
        <v>33</v>
      </c>
      <c r="C65" s="347">
        <v>3</v>
      </c>
      <c r="D65" s="347">
        <v>64</v>
      </c>
    </row>
    <row r="66" spans="1:4" ht="15.75">
      <c r="A66" s="39">
        <f t="shared" si="2"/>
        <v>65</v>
      </c>
      <c r="B66" s="346">
        <v>34</v>
      </c>
      <c r="C66" s="347">
        <v>1</v>
      </c>
      <c r="D66" s="347">
        <v>65</v>
      </c>
    </row>
    <row r="67" spans="1:4" ht="15.75">
      <c r="A67" s="39">
        <f t="shared" si="2"/>
        <v>66</v>
      </c>
      <c r="B67" s="346">
        <v>34</v>
      </c>
      <c r="C67" s="347">
        <v>2</v>
      </c>
      <c r="D67" s="347">
        <v>66</v>
      </c>
    </row>
    <row r="68" spans="1:4" ht="15.75">
      <c r="A68" s="39">
        <f t="shared" si="2"/>
        <v>67</v>
      </c>
      <c r="B68" s="346">
        <v>34</v>
      </c>
      <c r="C68" s="347">
        <v>3</v>
      </c>
      <c r="D68" s="347">
        <v>67</v>
      </c>
    </row>
    <row r="69" spans="1:4" ht="15.75">
      <c r="A69" s="39">
        <f t="shared" si="2"/>
        <v>68</v>
      </c>
      <c r="B69" s="346">
        <v>35</v>
      </c>
      <c r="C69" s="347">
        <v>1</v>
      </c>
      <c r="D69" s="347">
        <v>68</v>
      </c>
    </row>
    <row r="70" spans="1:4" ht="15.75">
      <c r="A70" s="39">
        <f t="shared" si="2"/>
        <v>69</v>
      </c>
      <c r="B70" s="346">
        <v>35</v>
      </c>
      <c r="C70" s="347">
        <v>2</v>
      </c>
      <c r="D70" s="347">
        <v>69</v>
      </c>
    </row>
    <row r="71" spans="1:4" ht="15.75">
      <c r="A71" s="39">
        <f t="shared" si="2"/>
        <v>70</v>
      </c>
      <c r="B71" s="346">
        <v>35</v>
      </c>
      <c r="C71" s="347">
        <v>3</v>
      </c>
      <c r="D71" s="347">
        <v>70</v>
      </c>
    </row>
    <row r="72" spans="1:4" ht="15.75">
      <c r="A72" s="39">
        <f t="shared" si="2"/>
        <v>71</v>
      </c>
      <c r="B72" s="346">
        <v>36</v>
      </c>
      <c r="C72" s="347">
        <v>1</v>
      </c>
      <c r="D72" s="347">
        <v>71</v>
      </c>
    </row>
    <row r="73" spans="1:4" ht="15.75">
      <c r="A73" s="39">
        <f t="shared" si="2"/>
        <v>72</v>
      </c>
      <c r="B73" s="346">
        <v>36</v>
      </c>
      <c r="C73" s="347">
        <v>2</v>
      </c>
      <c r="D73" s="347">
        <v>72</v>
      </c>
    </row>
    <row r="74" spans="1:4" ht="15.75">
      <c r="A74" s="39">
        <f t="shared" si="2"/>
        <v>73</v>
      </c>
      <c r="B74" s="346">
        <v>36</v>
      </c>
      <c r="C74" s="347">
        <v>3</v>
      </c>
      <c r="D74" s="347">
        <v>73</v>
      </c>
    </row>
    <row r="75" spans="1:4" ht="15.75">
      <c r="A75" s="39">
        <f t="shared" si="2"/>
        <v>74</v>
      </c>
      <c r="B75" s="346">
        <v>37</v>
      </c>
      <c r="C75" s="347">
        <v>1</v>
      </c>
      <c r="D75" s="347">
        <v>74</v>
      </c>
    </row>
    <row r="76" spans="1:4" ht="15.75">
      <c r="A76" s="39">
        <f t="shared" si="2"/>
        <v>75</v>
      </c>
      <c r="B76" s="346">
        <v>37</v>
      </c>
      <c r="C76" s="347">
        <v>2</v>
      </c>
      <c r="D76" s="347">
        <v>75</v>
      </c>
    </row>
    <row r="77" spans="1:4" ht="15.75">
      <c r="A77" s="39">
        <f t="shared" si="2"/>
        <v>76</v>
      </c>
      <c r="B77" s="346">
        <v>37</v>
      </c>
      <c r="C77" s="347">
        <v>3</v>
      </c>
      <c r="D77" s="347">
        <v>76</v>
      </c>
    </row>
    <row r="78" spans="1:4" ht="15.75">
      <c r="A78" s="39">
        <f t="shared" si="2"/>
        <v>77</v>
      </c>
      <c r="B78" s="346">
        <v>38</v>
      </c>
      <c r="C78" s="347">
        <v>1</v>
      </c>
      <c r="D78" s="347">
        <v>77</v>
      </c>
    </row>
    <row r="79" spans="1:4" ht="15.75">
      <c r="A79" s="39">
        <f t="shared" si="2"/>
        <v>78</v>
      </c>
      <c r="B79" s="346">
        <v>38</v>
      </c>
      <c r="C79" s="347">
        <v>2</v>
      </c>
      <c r="D79" s="347">
        <v>78</v>
      </c>
    </row>
    <row r="80" spans="1:4" ht="15.75">
      <c r="A80" s="39">
        <f t="shared" si="2"/>
        <v>79</v>
      </c>
      <c r="B80" s="346">
        <v>38</v>
      </c>
      <c r="C80" s="347">
        <v>3</v>
      </c>
      <c r="D80" s="347">
        <v>79</v>
      </c>
    </row>
    <row r="81" spans="1:4" ht="15.75">
      <c r="A81" s="39">
        <f t="shared" si="2"/>
        <v>80</v>
      </c>
      <c r="B81" s="346">
        <v>41</v>
      </c>
      <c r="C81" s="347">
        <v>1</v>
      </c>
      <c r="D81" s="347">
        <v>80</v>
      </c>
    </row>
    <row r="82" spans="1:4" ht="15.75">
      <c r="A82" s="39">
        <f t="shared" si="2"/>
        <v>81</v>
      </c>
      <c r="B82" s="346">
        <v>41</v>
      </c>
      <c r="C82" s="347">
        <v>2</v>
      </c>
      <c r="D82" s="347">
        <v>81</v>
      </c>
    </row>
    <row r="83" spans="1:4" ht="15.75">
      <c r="A83" s="39">
        <f t="shared" si="2"/>
        <v>82</v>
      </c>
      <c r="B83" s="346">
        <v>41</v>
      </c>
      <c r="C83" s="347">
        <v>3</v>
      </c>
      <c r="D83" s="347">
        <v>82</v>
      </c>
    </row>
    <row r="84" spans="1:4" ht="15.75">
      <c r="A84" s="39">
        <f t="shared" si="2"/>
        <v>83</v>
      </c>
      <c r="B84" s="346">
        <v>42</v>
      </c>
      <c r="C84" s="347">
        <v>1</v>
      </c>
      <c r="D84" s="347">
        <v>83</v>
      </c>
    </row>
    <row r="85" spans="1:4" ht="15.75">
      <c r="A85" s="39">
        <f t="shared" si="2"/>
        <v>84</v>
      </c>
      <c r="B85" s="346">
        <v>42</v>
      </c>
      <c r="C85" s="347">
        <v>2</v>
      </c>
      <c r="D85" s="347">
        <v>84</v>
      </c>
    </row>
    <row r="86" spans="1:4" ht="15.75">
      <c r="A86" s="39">
        <f t="shared" si="2"/>
        <v>85</v>
      </c>
      <c r="B86" s="346">
        <v>42</v>
      </c>
      <c r="C86" s="347">
        <v>3</v>
      </c>
      <c r="D86" s="347">
        <v>85</v>
      </c>
    </row>
    <row r="87" spans="1:4" ht="15.75">
      <c r="A87" s="39">
        <f t="shared" si="2"/>
        <v>86</v>
      </c>
      <c r="B87" s="346">
        <v>44</v>
      </c>
      <c r="C87" s="347">
        <v>1</v>
      </c>
      <c r="D87" s="347">
        <v>86</v>
      </c>
    </row>
    <row r="88" spans="1:4" ht="15.75">
      <c r="A88" s="39">
        <f t="shared" si="2"/>
        <v>87</v>
      </c>
      <c r="B88" s="346">
        <v>44</v>
      </c>
      <c r="C88" s="347">
        <v>2</v>
      </c>
      <c r="D88" s="347">
        <v>87</v>
      </c>
    </row>
    <row r="89" spans="1:4" ht="15.75">
      <c r="A89" s="39">
        <f t="shared" si="2"/>
        <v>88</v>
      </c>
      <c r="B89" s="346">
        <v>44</v>
      </c>
      <c r="C89" s="347">
        <v>3</v>
      </c>
      <c r="D89" s="347">
        <v>88</v>
      </c>
    </row>
    <row r="90" spans="1:4" ht="15.75">
      <c r="A90" s="39">
        <f t="shared" si="2"/>
        <v>89</v>
      </c>
      <c r="B90" s="346">
        <v>45</v>
      </c>
      <c r="C90" s="347">
        <v>1</v>
      </c>
      <c r="D90" s="347">
        <v>89</v>
      </c>
    </row>
    <row r="91" spans="1:4" ht="15.75">
      <c r="A91" s="39">
        <f t="shared" si="2"/>
        <v>90</v>
      </c>
      <c r="B91" s="346">
        <v>45</v>
      </c>
      <c r="C91" s="347">
        <v>2</v>
      </c>
      <c r="D91" s="347">
        <v>90</v>
      </c>
    </row>
    <row r="92" spans="1:4" ht="15.75">
      <c r="A92" s="39">
        <f t="shared" si="2"/>
        <v>91</v>
      </c>
      <c r="B92" s="346">
        <v>45</v>
      </c>
      <c r="C92" s="347">
        <v>3</v>
      </c>
      <c r="D92" s="347">
        <v>91</v>
      </c>
    </row>
    <row r="93" spans="1:4" ht="15.75">
      <c r="A93" s="39">
        <f t="shared" si="2"/>
        <v>92</v>
      </c>
      <c r="B93" s="346">
        <v>46</v>
      </c>
      <c r="C93" s="347">
        <v>1</v>
      </c>
      <c r="D93" s="347">
        <v>92</v>
      </c>
    </row>
    <row r="94" spans="1:4" ht="15.75">
      <c r="A94" s="39">
        <f t="shared" si="2"/>
        <v>93</v>
      </c>
      <c r="B94" s="346">
        <v>46</v>
      </c>
      <c r="C94" s="347">
        <v>2</v>
      </c>
      <c r="D94" s="347">
        <v>93</v>
      </c>
    </row>
    <row r="95" spans="1:4" ht="15.75">
      <c r="A95" s="39">
        <f t="shared" si="2"/>
        <v>94</v>
      </c>
      <c r="B95" s="346">
        <v>46</v>
      </c>
      <c r="C95" s="347">
        <v>3</v>
      </c>
      <c r="D95" s="347">
        <v>94</v>
      </c>
    </row>
    <row r="96" spans="1:4" ht="15.75">
      <c r="A96" s="39">
        <f t="shared" si="2"/>
        <v>95</v>
      </c>
      <c r="B96" s="346">
        <v>47</v>
      </c>
      <c r="C96" s="347">
        <v>1</v>
      </c>
      <c r="D96" s="347">
        <v>95</v>
      </c>
    </row>
    <row r="97" spans="1:4" ht="15.75">
      <c r="A97" s="39">
        <f t="shared" ref="A97:A128" si="3">D97</f>
        <v>96</v>
      </c>
      <c r="B97" s="346">
        <v>47</v>
      </c>
      <c r="C97" s="347">
        <v>2</v>
      </c>
      <c r="D97" s="347">
        <v>96</v>
      </c>
    </row>
    <row r="98" spans="1:4" ht="15.75">
      <c r="A98" s="39">
        <f t="shared" si="3"/>
        <v>97</v>
      </c>
      <c r="B98" s="346">
        <v>47</v>
      </c>
      <c r="C98" s="347">
        <v>3</v>
      </c>
      <c r="D98" s="347">
        <v>97</v>
      </c>
    </row>
    <row r="99" spans="1:4" ht="15.75">
      <c r="A99" s="39">
        <f t="shared" si="3"/>
        <v>98</v>
      </c>
      <c r="B99" s="346">
        <v>48</v>
      </c>
      <c r="C99" s="347">
        <v>1</v>
      </c>
      <c r="D99" s="347">
        <v>98</v>
      </c>
    </row>
    <row r="100" spans="1:4" ht="15.75">
      <c r="A100" s="39">
        <f t="shared" si="3"/>
        <v>99</v>
      </c>
      <c r="B100" s="346">
        <v>48</v>
      </c>
      <c r="C100" s="347">
        <v>2</v>
      </c>
      <c r="D100" s="347">
        <v>99</v>
      </c>
    </row>
    <row r="101" spans="1:4" ht="15.75">
      <c r="A101" s="39">
        <f t="shared" si="3"/>
        <v>100</v>
      </c>
      <c r="B101" s="346">
        <v>48</v>
      </c>
      <c r="C101" s="347">
        <v>3</v>
      </c>
      <c r="D101" s="347">
        <v>100</v>
      </c>
    </row>
    <row r="102" spans="1:4" ht="15.75">
      <c r="A102" s="39">
        <f t="shared" si="3"/>
        <v>101</v>
      </c>
      <c r="B102" s="346">
        <v>49</v>
      </c>
      <c r="C102" s="347">
        <v>1</v>
      </c>
      <c r="D102" s="347">
        <v>101</v>
      </c>
    </row>
    <row r="103" spans="1:4" ht="15.75">
      <c r="A103" s="39">
        <f t="shared" si="3"/>
        <v>102</v>
      </c>
      <c r="B103" s="346">
        <v>50</v>
      </c>
      <c r="C103" s="347">
        <v>1</v>
      </c>
      <c r="D103" s="347">
        <v>102</v>
      </c>
    </row>
    <row r="104" spans="1:4" ht="15.75">
      <c r="A104" s="39">
        <f t="shared" si="3"/>
        <v>103</v>
      </c>
      <c r="B104" s="346">
        <v>50</v>
      </c>
      <c r="C104" s="347">
        <v>2</v>
      </c>
      <c r="D104" s="347">
        <v>103</v>
      </c>
    </row>
    <row r="105" spans="1:4" ht="15.75">
      <c r="A105" s="39">
        <f t="shared" si="3"/>
        <v>104</v>
      </c>
      <c r="B105" s="346">
        <v>50</v>
      </c>
      <c r="C105" s="347">
        <v>3</v>
      </c>
      <c r="D105" s="347">
        <v>104</v>
      </c>
    </row>
    <row r="106" spans="1:4" ht="15.75">
      <c r="A106" s="39">
        <f t="shared" si="3"/>
        <v>105</v>
      </c>
      <c r="B106" s="346">
        <v>51</v>
      </c>
      <c r="C106" s="347">
        <v>1</v>
      </c>
      <c r="D106" s="347">
        <v>105</v>
      </c>
    </row>
    <row r="107" spans="1:4" ht="15.75">
      <c r="A107" s="39">
        <f t="shared" si="3"/>
        <v>106</v>
      </c>
      <c r="B107" s="346">
        <v>51</v>
      </c>
      <c r="C107" s="347">
        <v>2</v>
      </c>
      <c r="D107" s="347">
        <v>106</v>
      </c>
    </row>
    <row r="108" spans="1:4" ht="15.75">
      <c r="A108" s="39">
        <f t="shared" si="3"/>
        <v>107</v>
      </c>
      <c r="B108" s="346">
        <v>51</v>
      </c>
      <c r="C108" s="347">
        <v>3</v>
      </c>
      <c r="D108" s="347">
        <v>107</v>
      </c>
    </row>
    <row r="109" spans="1:4" ht="15.75">
      <c r="A109" s="39">
        <f t="shared" si="3"/>
        <v>108</v>
      </c>
      <c r="B109" s="346">
        <v>52</v>
      </c>
      <c r="C109" s="347">
        <v>1</v>
      </c>
      <c r="D109" s="347">
        <v>108</v>
      </c>
    </row>
    <row r="110" spans="1:4" ht="15.75">
      <c r="A110" s="39">
        <f t="shared" si="3"/>
        <v>109</v>
      </c>
      <c r="B110" s="346">
        <v>52</v>
      </c>
      <c r="C110" s="347">
        <v>2</v>
      </c>
      <c r="D110" s="347">
        <v>109</v>
      </c>
    </row>
    <row r="111" spans="1:4" ht="15.75">
      <c r="A111" s="39">
        <f t="shared" si="3"/>
        <v>110</v>
      </c>
      <c r="B111" s="346">
        <v>52</v>
      </c>
      <c r="C111" s="347">
        <v>3</v>
      </c>
      <c r="D111" s="347">
        <v>110</v>
      </c>
    </row>
    <row r="112" spans="1:4" ht="15.75">
      <c r="A112" s="39">
        <f t="shared" si="3"/>
        <v>111</v>
      </c>
      <c r="B112" s="346">
        <v>53</v>
      </c>
      <c r="C112" s="347">
        <v>1</v>
      </c>
      <c r="D112" s="347">
        <v>111</v>
      </c>
    </row>
    <row r="113" spans="1:4" ht="15.75">
      <c r="A113" s="39">
        <f t="shared" si="3"/>
        <v>112</v>
      </c>
      <c r="B113" s="346">
        <v>53</v>
      </c>
      <c r="C113" s="347">
        <v>2</v>
      </c>
      <c r="D113" s="347">
        <v>112</v>
      </c>
    </row>
    <row r="114" spans="1:4" ht="15.75">
      <c r="A114" s="39">
        <f t="shared" si="3"/>
        <v>113</v>
      </c>
      <c r="B114" s="346">
        <v>53</v>
      </c>
      <c r="C114" s="347">
        <v>3</v>
      </c>
      <c r="D114" s="347">
        <v>113</v>
      </c>
    </row>
    <row r="115" spans="1:4" ht="15.75">
      <c r="A115" s="39">
        <f t="shared" si="3"/>
        <v>114</v>
      </c>
      <c r="B115" s="346">
        <v>55</v>
      </c>
      <c r="C115" s="347">
        <v>1</v>
      </c>
      <c r="D115" s="347">
        <v>114</v>
      </c>
    </row>
    <row r="116" spans="1:4" ht="15.75">
      <c r="A116" s="39">
        <f t="shared" si="3"/>
        <v>115</v>
      </c>
      <c r="B116" s="346">
        <v>55</v>
      </c>
      <c r="C116" s="347">
        <v>2</v>
      </c>
      <c r="D116" s="347">
        <v>115</v>
      </c>
    </row>
    <row r="117" spans="1:4" ht="15.75">
      <c r="A117" s="39">
        <f t="shared" si="3"/>
        <v>116</v>
      </c>
      <c r="B117" s="346">
        <v>55</v>
      </c>
      <c r="C117" s="347">
        <v>3</v>
      </c>
      <c r="D117" s="347">
        <v>116</v>
      </c>
    </row>
    <row r="118" spans="1:4" ht="15.75">
      <c r="A118" s="39">
        <f t="shared" si="3"/>
        <v>117</v>
      </c>
      <c r="B118" s="346">
        <v>56</v>
      </c>
      <c r="C118" s="347">
        <v>1</v>
      </c>
      <c r="D118" s="347">
        <v>117</v>
      </c>
    </row>
    <row r="119" spans="1:4" ht="15.75">
      <c r="A119" s="39">
        <f t="shared" si="3"/>
        <v>118</v>
      </c>
      <c r="B119" s="346">
        <v>56</v>
      </c>
      <c r="C119" s="347">
        <v>2</v>
      </c>
      <c r="D119" s="347">
        <v>118</v>
      </c>
    </row>
    <row r="120" spans="1:4" ht="15.75">
      <c r="A120" s="39">
        <f t="shared" si="3"/>
        <v>119</v>
      </c>
      <c r="B120" s="346">
        <v>56</v>
      </c>
      <c r="C120" s="347">
        <v>3</v>
      </c>
      <c r="D120" s="347">
        <v>119</v>
      </c>
    </row>
    <row r="121" spans="1:4" ht="15.75">
      <c r="A121" s="39">
        <f t="shared" si="3"/>
        <v>120</v>
      </c>
      <c r="B121" s="346">
        <v>57</v>
      </c>
      <c r="C121" s="347">
        <v>1</v>
      </c>
      <c r="D121" s="347">
        <v>120</v>
      </c>
    </row>
    <row r="122" spans="1:4" ht="15.75">
      <c r="A122" s="39">
        <f t="shared" si="3"/>
        <v>121</v>
      </c>
      <c r="B122" s="346">
        <v>57</v>
      </c>
      <c r="C122" s="347">
        <v>2</v>
      </c>
      <c r="D122" s="347">
        <v>121</v>
      </c>
    </row>
    <row r="123" spans="1:4" ht="15.75">
      <c r="A123" s="39">
        <f t="shared" si="3"/>
        <v>122</v>
      </c>
      <c r="B123" s="346">
        <v>57</v>
      </c>
      <c r="C123" s="347">
        <v>3</v>
      </c>
      <c r="D123" s="347">
        <v>122</v>
      </c>
    </row>
    <row r="124" spans="1:4" ht="15.75">
      <c r="A124" s="39">
        <f t="shared" si="3"/>
        <v>123</v>
      </c>
      <c r="B124" s="346">
        <v>58</v>
      </c>
      <c r="C124" s="347">
        <v>1</v>
      </c>
      <c r="D124" s="347">
        <v>123</v>
      </c>
    </row>
    <row r="125" spans="1:4" ht="15.75">
      <c r="A125" s="39">
        <f t="shared" si="3"/>
        <v>124</v>
      </c>
      <c r="B125" s="346">
        <v>58</v>
      </c>
      <c r="C125" s="347">
        <v>2</v>
      </c>
      <c r="D125" s="347">
        <v>124</v>
      </c>
    </row>
    <row r="126" spans="1:4" ht="15.75">
      <c r="A126" s="39">
        <f t="shared" si="3"/>
        <v>125</v>
      </c>
      <c r="B126" s="346">
        <v>59</v>
      </c>
      <c r="C126" s="347">
        <v>1</v>
      </c>
      <c r="D126" s="347">
        <v>125</v>
      </c>
    </row>
    <row r="127" spans="1:4" ht="15.75">
      <c r="A127" s="39">
        <f t="shared" si="3"/>
        <v>126</v>
      </c>
      <c r="B127" s="346">
        <v>61</v>
      </c>
      <c r="C127" s="347">
        <v>1</v>
      </c>
      <c r="D127" s="347">
        <v>126</v>
      </c>
    </row>
    <row r="128" spans="1:4" ht="15.75">
      <c r="A128" s="39">
        <f t="shared" si="3"/>
        <v>127</v>
      </c>
      <c r="B128" s="346">
        <v>61</v>
      </c>
      <c r="C128" s="347">
        <v>2</v>
      </c>
      <c r="D128" s="347">
        <v>127</v>
      </c>
    </row>
    <row r="129" spans="1:4" ht="15.75">
      <c r="A129" s="39">
        <f t="shared" ref="A129:A160" si="4">D129</f>
        <v>128</v>
      </c>
      <c r="B129" s="346">
        <v>61</v>
      </c>
      <c r="C129" s="347">
        <v>3</v>
      </c>
      <c r="D129" s="347">
        <v>128</v>
      </c>
    </row>
    <row r="130" spans="1:4" ht="15.75">
      <c r="A130" s="39">
        <f t="shared" si="4"/>
        <v>129</v>
      </c>
      <c r="B130" s="346">
        <v>62</v>
      </c>
      <c r="C130" s="347">
        <v>1</v>
      </c>
      <c r="D130" s="347">
        <v>129</v>
      </c>
    </row>
    <row r="131" spans="1:4" ht="15.75">
      <c r="A131" s="39">
        <f t="shared" si="4"/>
        <v>130</v>
      </c>
      <c r="B131" s="346">
        <v>62</v>
      </c>
      <c r="C131" s="347">
        <v>2</v>
      </c>
      <c r="D131" s="347">
        <v>130</v>
      </c>
    </row>
    <row r="132" spans="1:4" ht="15.75">
      <c r="A132" s="39">
        <f t="shared" si="4"/>
        <v>131</v>
      </c>
      <c r="B132" s="346">
        <v>62</v>
      </c>
      <c r="C132" s="347">
        <v>3</v>
      </c>
      <c r="D132" s="347">
        <v>131</v>
      </c>
    </row>
    <row r="133" spans="1:4" ht="15.75">
      <c r="A133" s="39">
        <f t="shared" si="4"/>
        <v>132</v>
      </c>
      <c r="B133" s="346">
        <v>63</v>
      </c>
      <c r="C133" s="347">
        <v>1</v>
      </c>
      <c r="D133" s="347">
        <v>132</v>
      </c>
    </row>
    <row r="134" spans="1:4" ht="15.75">
      <c r="A134" s="39">
        <f t="shared" si="4"/>
        <v>133</v>
      </c>
      <c r="B134" s="346">
        <v>63</v>
      </c>
      <c r="C134" s="347">
        <v>2</v>
      </c>
      <c r="D134" s="347">
        <v>133</v>
      </c>
    </row>
    <row r="135" spans="1:4" ht="15.75">
      <c r="A135" s="39">
        <f t="shared" si="4"/>
        <v>134</v>
      </c>
      <c r="B135" s="346">
        <v>63</v>
      </c>
      <c r="C135" s="347">
        <v>3</v>
      </c>
      <c r="D135" s="347">
        <v>134</v>
      </c>
    </row>
    <row r="136" spans="1:4" ht="15.75">
      <c r="A136" s="39">
        <f t="shared" si="4"/>
        <v>135</v>
      </c>
      <c r="B136" s="346">
        <v>64</v>
      </c>
      <c r="C136" s="347">
        <v>1</v>
      </c>
      <c r="D136" s="347">
        <v>135</v>
      </c>
    </row>
    <row r="137" spans="1:4" ht="15.75">
      <c r="A137" s="39">
        <f t="shared" si="4"/>
        <v>136</v>
      </c>
      <c r="B137" s="346">
        <v>65</v>
      </c>
      <c r="C137" s="347">
        <v>1</v>
      </c>
      <c r="D137" s="347">
        <v>136</v>
      </c>
    </row>
    <row r="138" spans="1:4" ht="15.75">
      <c r="A138" s="39">
        <f t="shared" si="4"/>
        <v>137</v>
      </c>
      <c r="B138" s="346">
        <v>65</v>
      </c>
      <c r="C138" s="347">
        <v>2</v>
      </c>
      <c r="D138" s="347">
        <v>137</v>
      </c>
    </row>
    <row r="139" spans="1:4" ht="15.75">
      <c r="A139" s="39">
        <f t="shared" si="4"/>
        <v>138</v>
      </c>
      <c r="B139" s="346">
        <v>65</v>
      </c>
      <c r="C139" s="347">
        <v>3</v>
      </c>
      <c r="D139" s="347">
        <v>138</v>
      </c>
    </row>
    <row r="140" spans="1:4" ht="15.75">
      <c r="A140" s="39">
        <f t="shared" si="4"/>
        <v>139</v>
      </c>
      <c r="B140" s="346">
        <v>66</v>
      </c>
      <c r="C140" s="347">
        <v>1</v>
      </c>
      <c r="D140" s="347">
        <v>139</v>
      </c>
    </row>
    <row r="141" spans="1:4" ht="15.75">
      <c r="A141" s="39">
        <f t="shared" si="4"/>
        <v>140</v>
      </c>
      <c r="B141" s="346">
        <v>66</v>
      </c>
      <c r="C141" s="347">
        <v>2</v>
      </c>
      <c r="D141" s="347">
        <v>140</v>
      </c>
    </row>
    <row r="142" spans="1:4" ht="15.75">
      <c r="A142" s="39">
        <f t="shared" si="4"/>
        <v>141</v>
      </c>
      <c r="B142" s="346">
        <v>66</v>
      </c>
      <c r="C142" s="347">
        <v>3</v>
      </c>
      <c r="D142" s="347">
        <v>141</v>
      </c>
    </row>
    <row r="143" spans="1:4" ht="15.75">
      <c r="A143" s="39">
        <f t="shared" si="4"/>
        <v>142</v>
      </c>
      <c r="B143" s="346">
        <v>68</v>
      </c>
      <c r="C143" s="347">
        <v>1</v>
      </c>
      <c r="D143" s="347">
        <v>142</v>
      </c>
    </row>
    <row r="144" spans="1:4" ht="15.75">
      <c r="A144" s="39">
        <f t="shared" si="4"/>
        <v>143</v>
      </c>
      <c r="B144" s="346">
        <v>68</v>
      </c>
      <c r="C144" s="347">
        <v>2</v>
      </c>
      <c r="D144" s="347">
        <v>143</v>
      </c>
    </row>
    <row r="145" spans="1:4" ht="15.75">
      <c r="A145" s="39">
        <f t="shared" si="4"/>
        <v>144</v>
      </c>
      <c r="B145" s="346">
        <v>68</v>
      </c>
      <c r="C145" s="347">
        <v>3</v>
      </c>
      <c r="D145" s="347">
        <v>144</v>
      </c>
    </row>
    <row r="146" spans="1:4" ht="15.75">
      <c r="A146" s="39">
        <f t="shared" si="4"/>
        <v>145</v>
      </c>
      <c r="B146" s="346">
        <v>69</v>
      </c>
      <c r="C146" s="347">
        <v>1</v>
      </c>
      <c r="D146" s="347">
        <v>145</v>
      </c>
    </row>
    <row r="147" spans="1:4" ht="15.75">
      <c r="A147" s="39">
        <f t="shared" si="4"/>
        <v>146</v>
      </c>
      <c r="B147" s="346">
        <v>69</v>
      </c>
      <c r="C147" s="347">
        <v>2</v>
      </c>
      <c r="D147" s="347">
        <v>146</v>
      </c>
    </row>
    <row r="148" spans="1:4" ht="15.75">
      <c r="A148" s="39">
        <f t="shared" si="4"/>
        <v>147</v>
      </c>
      <c r="B148" s="346">
        <v>69</v>
      </c>
      <c r="C148" s="347">
        <v>3</v>
      </c>
      <c r="D148" s="347">
        <v>147</v>
      </c>
    </row>
    <row r="149" spans="1:4" ht="15.75">
      <c r="A149" s="39">
        <f t="shared" si="4"/>
        <v>148</v>
      </c>
      <c r="B149" s="346">
        <v>71</v>
      </c>
      <c r="C149" s="347">
        <v>1</v>
      </c>
      <c r="D149" s="347">
        <v>148</v>
      </c>
    </row>
    <row r="150" spans="1:4" ht="15.75">
      <c r="A150" s="39">
        <f t="shared" si="4"/>
        <v>149</v>
      </c>
      <c r="B150" s="346">
        <v>71</v>
      </c>
      <c r="C150" s="347">
        <v>2</v>
      </c>
      <c r="D150" s="347">
        <v>149</v>
      </c>
    </row>
    <row r="151" spans="1:4" ht="15.75">
      <c r="A151" s="39">
        <f t="shared" si="4"/>
        <v>150</v>
      </c>
      <c r="B151" s="346">
        <v>71</v>
      </c>
      <c r="C151" s="347">
        <v>3</v>
      </c>
      <c r="D151" s="347">
        <v>150</v>
      </c>
    </row>
    <row r="152" spans="1:4" ht="15.75">
      <c r="A152" s="39">
        <f t="shared" si="4"/>
        <v>151</v>
      </c>
      <c r="B152" s="346">
        <v>72</v>
      </c>
      <c r="C152" s="347">
        <v>1</v>
      </c>
      <c r="D152" s="347">
        <v>151</v>
      </c>
    </row>
    <row r="153" spans="1:4" ht="15.75">
      <c r="A153" s="39">
        <f t="shared" si="4"/>
        <v>152</v>
      </c>
      <c r="B153" s="346">
        <v>72</v>
      </c>
      <c r="C153" s="347">
        <v>2</v>
      </c>
      <c r="D153" s="347">
        <v>152</v>
      </c>
    </row>
    <row r="154" spans="1:4" ht="15.75">
      <c r="A154" s="39">
        <f t="shared" si="4"/>
        <v>153</v>
      </c>
      <c r="B154" s="346">
        <v>72</v>
      </c>
      <c r="C154" s="347">
        <v>3</v>
      </c>
      <c r="D154" s="347">
        <v>153</v>
      </c>
    </row>
    <row r="155" spans="1:4" ht="15.75">
      <c r="A155" s="39">
        <f t="shared" si="4"/>
        <v>154</v>
      </c>
      <c r="B155" s="346">
        <v>73</v>
      </c>
      <c r="C155" s="347">
        <v>1</v>
      </c>
      <c r="D155" s="347">
        <v>154</v>
      </c>
    </row>
    <row r="156" spans="1:4" ht="15.75">
      <c r="A156" s="39">
        <f t="shared" si="4"/>
        <v>155</v>
      </c>
      <c r="B156" s="346">
        <v>73</v>
      </c>
      <c r="C156" s="347">
        <v>2</v>
      </c>
      <c r="D156" s="347">
        <v>155</v>
      </c>
    </row>
    <row r="157" spans="1:4" ht="15.75">
      <c r="A157" s="39">
        <f t="shared" si="4"/>
        <v>156</v>
      </c>
      <c r="B157" s="346">
        <v>73</v>
      </c>
      <c r="C157" s="347">
        <v>3</v>
      </c>
      <c r="D157" s="347">
        <v>156</v>
      </c>
    </row>
    <row r="158" spans="1:4" ht="15.75">
      <c r="A158" s="39">
        <f t="shared" si="4"/>
        <v>157</v>
      </c>
      <c r="B158" s="346">
        <v>77</v>
      </c>
      <c r="C158" s="347">
        <v>1</v>
      </c>
      <c r="D158" s="347">
        <v>157</v>
      </c>
    </row>
    <row r="159" spans="1:4" ht="15.75">
      <c r="A159" s="39">
        <f t="shared" si="4"/>
        <v>158</v>
      </c>
      <c r="B159" s="346">
        <v>77</v>
      </c>
      <c r="C159" s="347">
        <v>2</v>
      </c>
      <c r="D159" s="347">
        <v>158</v>
      </c>
    </row>
    <row r="160" spans="1:4" ht="15.75">
      <c r="A160" s="39">
        <f t="shared" si="4"/>
        <v>159</v>
      </c>
      <c r="B160" s="346">
        <v>77</v>
      </c>
      <c r="C160" s="347">
        <v>3</v>
      </c>
      <c r="D160" s="347">
        <v>159</v>
      </c>
    </row>
  </sheetData>
  <sortState ref="A2:D160">
    <sortCondition ref="A2"/>
  </sortState>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dimension ref="A1:BY1177"/>
  <sheetViews>
    <sheetView workbookViewId="0">
      <pane ySplit="1" topLeftCell="A1025" activePane="bottomLeft" state="frozen"/>
      <selection pane="bottomLeft" activeCell="F1" sqref="F1"/>
    </sheetView>
  </sheetViews>
  <sheetFormatPr defaultRowHeight="15"/>
  <sheetData>
    <row r="1" spans="1:72" ht="98.25" customHeight="1">
      <c r="A1" s="26" t="s">
        <v>102</v>
      </c>
      <c r="B1" s="27" t="s">
        <v>103</v>
      </c>
      <c r="C1" s="27" t="s">
        <v>91</v>
      </c>
      <c r="D1" s="28" t="s">
        <v>1213</v>
      </c>
      <c r="E1" s="28" t="s">
        <v>409</v>
      </c>
      <c r="F1" s="28" t="s">
        <v>100</v>
      </c>
      <c r="G1" s="28" t="s">
        <v>240</v>
      </c>
      <c r="H1" s="28" t="s">
        <v>605</v>
      </c>
      <c r="I1" s="28" t="s">
        <v>1810</v>
      </c>
      <c r="J1" s="28" t="s">
        <v>434</v>
      </c>
      <c r="K1" s="28" t="s">
        <v>426</v>
      </c>
      <c r="L1" s="28" t="s">
        <v>1045</v>
      </c>
      <c r="M1" s="28" t="s">
        <v>435</v>
      </c>
      <c r="N1" s="28" t="s">
        <v>423</v>
      </c>
      <c r="O1" s="28" t="s">
        <v>416</v>
      </c>
      <c r="P1" s="28" t="s">
        <v>418</v>
      </c>
      <c r="Q1" s="28" t="s">
        <v>449</v>
      </c>
      <c r="R1" s="28" t="s">
        <v>425</v>
      </c>
      <c r="S1" s="28" t="s">
        <v>430</v>
      </c>
      <c r="T1" s="28" t="s">
        <v>448</v>
      </c>
      <c r="U1" s="28" t="s">
        <v>1210</v>
      </c>
      <c r="V1" s="28" t="s">
        <v>406</v>
      </c>
      <c r="W1" s="28" t="s">
        <v>413</v>
      </c>
      <c r="X1" s="28" t="s">
        <v>420</v>
      </c>
      <c r="Y1" s="28" t="s">
        <v>1817</v>
      </c>
      <c r="Z1" s="28" t="s">
        <v>1343</v>
      </c>
      <c r="AA1" s="28" t="s">
        <v>422</v>
      </c>
      <c r="AB1" s="28" t="s">
        <v>94</v>
      </c>
      <c r="AC1" s="28" t="s">
        <v>1820</v>
      </c>
      <c r="AD1" s="28" t="s">
        <v>95</v>
      </c>
      <c r="AE1" s="28" t="s">
        <v>407</v>
      </c>
      <c r="AF1" s="28" t="s">
        <v>1046</v>
      </c>
      <c r="AG1" s="28" t="s">
        <v>1228</v>
      </c>
      <c r="AH1" s="28" t="s">
        <v>1047</v>
      </c>
      <c r="AI1" s="28" t="s">
        <v>443</v>
      </c>
      <c r="AJ1" s="28" t="s">
        <v>1206</v>
      </c>
      <c r="AK1" s="28" t="s">
        <v>442</v>
      </c>
      <c r="AL1" s="28" t="s">
        <v>96</v>
      </c>
      <c r="AM1" s="28" t="s">
        <v>1250</v>
      </c>
      <c r="AN1" s="28" t="s">
        <v>97</v>
      </c>
      <c r="AO1" s="28" t="s">
        <v>428</v>
      </c>
      <c r="AP1" s="28" t="s">
        <v>447</v>
      </c>
      <c r="AQ1" s="28" t="s">
        <v>1138</v>
      </c>
      <c r="AR1" s="28" t="s">
        <v>837</v>
      </c>
      <c r="AS1" s="28" t="s">
        <v>99</v>
      </c>
      <c r="AT1" s="28" t="s">
        <v>884</v>
      </c>
      <c r="AU1" s="28" t="s">
        <v>401</v>
      </c>
      <c r="AV1" s="28" t="s">
        <v>427</v>
      </c>
      <c r="AW1" s="28" t="s">
        <v>232</v>
      </c>
      <c r="AX1" s="28" t="s">
        <v>411</v>
      </c>
      <c r="AY1" s="28" t="s">
        <v>415</v>
      </c>
      <c r="AZ1" s="28" t="s">
        <v>441</v>
      </c>
      <c r="BA1" s="28" t="s">
        <v>404</v>
      </c>
      <c r="BB1" s="28" t="s">
        <v>445</v>
      </c>
      <c r="BC1" s="28" t="s">
        <v>451</v>
      </c>
      <c r="BD1" s="28" t="s">
        <v>402</v>
      </c>
      <c r="BE1" s="28" t="s">
        <v>450</v>
      </c>
      <c r="BF1" s="28" t="s">
        <v>440</v>
      </c>
      <c r="BG1" s="28" t="s">
        <v>101</v>
      </c>
      <c r="BH1" s="28" t="s">
        <v>437</v>
      </c>
      <c r="BI1" s="28" t="s">
        <v>432</v>
      </c>
      <c r="BJ1" s="29" t="s">
        <v>104</v>
      </c>
      <c r="BK1" s="30" t="s">
        <v>105</v>
      </c>
      <c r="BL1" s="31" t="s">
        <v>106</v>
      </c>
      <c r="BN1" t="s">
        <v>289</v>
      </c>
      <c r="BO1" t="s">
        <v>197</v>
      </c>
      <c r="BP1" t="s">
        <v>80</v>
      </c>
      <c r="BQ1" t="s">
        <v>121</v>
      </c>
      <c r="BR1" t="s">
        <v>103</v>
      </c>
      <c r="BS1" t="s">
        <v>290</v>
      </c>
      <c r="BT1" t="s">
        <v>1200</v>
      </c>
    </row>
    <row r="2" spans="1:72">
      <c r="A2" s="26" t="s">
        <v>107</v>
      </c>
      <c r="B2" s="32"/>
      <c r="C2" s="32"/>
      <c r="D2" s="33"/>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29"/>
      <c r="BK2" s="34"/>
      <c r="BL2" s="9"/>
    </row>
    <row r="3" spans="1:72">
      <c r="A3" s="35">
        <v>1</v>
      </c>
      <c r="B3" s="36">
        <f>№!B2</f>
        <v>1</v>
      </c>
      <c r="C3" s="36">
        <f>№!C2</f>
        <v>1</v>
      </c>
      <c r="D3" s="9">
        <f>IFERROR(VLOOKUP(CONCATENATE($A3,D$1),'Исх-фото'!$A$2:$D$4000,4,FALSE),"-")</f>
        <v>12</v>
      </c>
      <c r="E3" s="9" t="str">
        <f>IFERROR(VLOOKUP(CONCATENATE($A3,E$1),'Исх-фото'!$A$2:$D$4000,4,FALSE),"-")</f>
        <v>-</v>
      </c>
      <c r="F3" s="9" t="str">
        <f>IFERROR(VLOOKUP(CONCATENATE($A3,F$1),'Исх-фото'!$A$2:$D$4000,4,FALSE),"-")</f>
        <v>-</v>
      </c>
      <c r="G3" s="9" t="str">
        <f>IFERROR(VLOOKUP(CONCATENATE($A3,G$1),'Исх-фото'!$A$2:$D$4000,4,FALSE),"-")</f>
        <v>-</v>
      </c>
      <c r="H3" s="9" t="str">
        <f>IFERROR(VLOOKUP(CONCATENATE($A3,H$1),'Исх-фото'!$A$2:$D$4000,4,FALSE),"-")</f>
        <v>-</v>
      </c>
      <c r="I3" s="9" t="str">
        <f>IFERROR(VLOOKUP(CONCATENATE($A3,I$1),'Исх-фото'!$A$2:$D$4000,4,FALSE),"-")</f>
        <v>-</v>
      </c>
      <c r="J3" s="9" t="str">
        <f>IFERROR(VLOOKUP(CONCATENATE($A3,J$1),'Исх-фото'!$A$2:$D$4000,4,FALSE),"-")</f>
        <v>-</v>
      </c>
      <c r="K3" s="9" t="str">
        <f>IFERROR(VLOOKUP(CONCATENATE($A3,K$1),'Исх-фото'!$A$2:$D$4000,4,FALSE),"-")</f>
        <v>-</v>
      </c>
      <c r="L3" s="9" t="str">
        <f>IFERROR(VLOOKUP(CONCATENATE($A3,L$1),'Исх-фото'!$A$2:$D$4000,4,FALSE),"-")</f>
        <v>-</v>
      </c>
      <c r="M3" s="9">
        <f>IFERROR(VLOOKUP(CONCATENATE($A3,M$1),'Исх-фото'!$A$2:$D$4000,4,FALSE),"-")</f>
        <v>10</v>
      </c>
      <c r="N3" s="9" t="str">
        <f>IFERROR(VLOOKUP(CONCATENATE($A3,N$1),'Исх-фото'!$A$2:$D$4000,4,FALSE),"-")</f>
        <v>-</v>
      </c>
      <c r="O3" s="9" t="str">
        <f>IFERROR(VLOOKUP(CONCATENATE($A3,O$1),'Исх-фото'!$A$2:$D$4000,4,FALSE),"-")</f>
        <v>-</v>
      </c>
      <c r="P3" s="9" t="str">
        <f>IFERROR(VLOOKUP(CONCATENATE($A3,P$1),'Исх-фото'!$A$2:$D$4000,4,FALSE),"-")</f>
        <v>-</v>
      </c>
      <c r="Q3" s="9">
        <f>IFERROR(VLOOKUP(CONCATENATE($A3,Q$1),'Исх-фото'!$A$2:$D$4000,4,FALSE),"-")</f>
        <v>7</v>
      </c>
      <c r="R3" s="9" t="str">
        <f>IFERROR(VLOOKUP(CONCATENATE($A3,R$1),'Исх-фото'!$A$2:$D$4000,4,FALSE),"-")</f>
        <v>-</v>
      </c>
      <c r="S3" s="9">
        <f>IFERROR(VLOOKUP(CONCATENATE($A3,S$1),'Исх-фото'!$A$2:$D$4000,4,FALSE),"-")</f>
        <v>10</v>
      </c>
      <c r="T3" s="9">
        <f>IFERROR(VLOOKUP(CONCATENATE($A3,T$1),'Исх-фото'!$A$2:$D$4000,4,FALSE),"-")</f>
        <v>7</v>
      </c>
      <c r="U3" s="9">
        <f>IFERROR(VLOOKUP(CONCATENATE($A3,U$1),'Исх-фото'!$A$2:$D$4000,4,FALSE),"-")</f>
        <v>10</v>
      </c>
      <c r="V3" s="9" t="str">
        <f>IFERROR(VLOOKUP(CONCATENATE($A3,V$1),'Исх-фото'!$A$2:$D$4000,4,FALSE),"-")</f>
        <v>-</v>
      </c>
      <c r="W3" s="9" t="str">
        <f>IFERROR(VLOOKUP(CONCATENATE($A3,W$1),'Исх-фото'!$A$2:$D$4000,4,FALSE),"-")</f>
        <v>-</v>
      </c>
      <c r="X3" s="9" t="str">
        <f>IFERROR(VLOOKUP(CONCATENATE($A3,X$1),'Исх-фото'!$A$2:$D$4000,4,FALSE),"-")</f>
        <v>-</v>
      </c>
      <c r="Y3" s="9" t="str">
        <f>IFERROR(VLOOKUP(CONCATENATE($A3,Y$1),'Исх-фото'!$A$2:$D$4000,4,FALSE),"-")</f>
        <v>-</v>
      </c>
      <c r="Z3" s="9">
        <f>IFERROR(VLOOKUP(CONCATENATE($A3,Z$1),'Исх-фото'!$A$2:$D$4000,4,FALSE),"-")</f>
        <v>8</v>
      </c>
      <c r="AA3" s="9" t="str">
        <f>IFERROR(VLOOKUP(CONCATENATE($A3,AA$1),'Исх-фото'!$A$2:$D$4000,4,FALSE),"-")</f>
        <v>-</v>
      </c>
      <c r="AB3" s="9" t="str">
        <f>IFERROR(VLOOKUP(CONCATENATE($A3,AB$1),'Исх-фото'!$A$2:$D$4000,4,FALSE),"-")</f>
        <v>-</v>
      </c>
      <c r="AC3" s="9">
        <f>IFERROR(VLOOKUP(CONCATENATE($A3,AC$1),'Исх-фото'!$A$2:$D$4000,4,FALSE),"-")</f>
        <v>12</v>
      </c>
      <c r="AD3" s="9" t="str">
        <f>IFERROR(VLOOKUP(CONCATENATE($A3,AD$1),'Исх-фото'!$A$2:$D$4000,4,FALSE),"-")</f>
        <v>-</v>
      </c>
      <c r="AE3" s="9" t="str">
        <f>IFERROR(VLOOKUP(CONCATENATE($A3,AE$1),'Исх-фото'!$A$2:$D$4000,4,FALSE),"-")</f>
        <v>-</v>
      </c>
      <c r="AF3" s="9" t="str">
        <f>IFERROR(VLOOKUP(CONCATENATE($A3,AF$1),'Исх-фото'!$A$2:$D$4000,4,FALSE),"-")</f>
        <v>-</v>
      </c>
      <c r="AG3" s="9">
        <f>IFERROR(VLOOKUP(CONCATENATE($A3,AG$1),'Исх-фото'!$A$2:$D$4000,4,FALSE),"-")</f>
        <v>9</v>
      </c>
      <c r="AH3" s="9" t="str">
        <f>IFERROR(VLOOKUP(CONCATENATE($A3,AH$1),'Исх-фото'!$A$2:$D$4000,4,FALSE),"-")</f>
        <v>-</v>
      </c>
      <c r="AI3" s="9">
        <f>IFERROR(VLOOKUP(CONCATENATE($A3,AI$1),'Исх-фото'!$A$2:$D$4000,4,FALSE),"-")</f>
        <v>9</v>
      </c>
      <c r="AJ3" s="9">
        <f>IFERROR(VLOOKUP(CONCATENATE($A3,AJ$1),'Исх-фото'!$A$2:$D$4000,4,FALSE),"-")</f>
        <v>6</v>
      </c>
      <c r="AK3" s="9">
        <f>IFERROR(VLOOKUP(CONCATENATE($A3,AK$1),'Исх-фото'!$A$2:$D$4000,4,FALSE),"-")</f>
        <v>11</v>
      </c>
      <c r="AL3" s="9">
        <f>IFERROR(VLOOKUP(CONCATENATE($A3,AL$1),'Исх-фото'!$A$2:$D$4000,4,FALSE),"-")</f>
        <v>5</v>
      </c>
      <c r="AM3" s="9">
        <f>IFERROR(VLOOKUP(CONCATENATE($A3,AM$1),'Исх-фото'!$A$2:$D$4000,4,FALSE),"-")</f>
        <v>7</v>
      </c>
      <c r="AN3" s="9">
        <f>IFERROR(VLOOKUP(CONCATENATE($A3,AN$1),'Исх-фото'!$A$2:$D$4000,4,FALSE),"-")</f>
        <v>7</v>
      </c>
      <c r="AO3" s="9">
        <f>IFERROR(VLOOKUP(CONCATENATE($A3,AO$1),'Исх-фото'!$A$2:$D$4000,4,FALSE),"-")</f>
        <v>9</v>
      </c>
      <c r="AP3" s="9">
        <f>IFERROR(VLOOKUP(CONCATENATE($A3,AP$1),'Исх-фото'!$A$2:$D$4000,4,FALSE),"-")</f>
        <v>12</v>
      </c>
      <c r="AQ3" s="9" t="str">
        <f>IFERROR(VLOOKUP(CONCATENATE($A3,AQ$1),'Исх-фото'!$A$2:$D$4000,4,FALSE),"-")</f>
        <v>-</v>
      </c>
      <c r="AR3" s="9" t="str">
        <f>IFERROR(VLOOKUP(CONCATENATE($A3,AR$1),'Исх-фото'!$A$2:$D$4000,4,FALSE),"-")</f>
        <v>-</v>
      </c>
      <c r="AS3" s="9">
        <f>IFERROR(VLOOKUP(CONCATENATE($A3,AS$1),'Исх-фото'!$A$2:$D$4000,4,FALSE),"-")</f>
        <v>6</v>
      </c>
      <c r="AT3" s="9" t="str">
        <f>IFERROR(VLOOKUP(CONCATENATE($A3,AT$1),'Исх-фото'!$A$2:$D$4000,4,FALSE),"-")</f>
        <v>-</v>
      </c>
      <c r="AU3" s="9" t="str">
        <f>IFERROR(VLOOKUP(CONCATENATE($A3,AU$1),'Исх-фото'!$A$2:$D$4000,4,FALSE),"-")</f>
        <v>-</v>
      </c>
      <c r="AV3" s="9" t="str">
        <f>IFERROR(VLOOKUP(CONCATENATE($A3,AV$1),'Исх-фото'!$A$2:$D$4000,4,FALSE),"-")</f>
        <v>-</v>
      </c>
      <c r="AW3" s="9">
        <f>IFERROR(VLOOKUP(CONCATENATE($A3,AW$1),'Исх-фото'!$A$2:$D$4000,4,FALSE),"-")</f>
        <v>7</v>
      </c>
      <c r="AX3" s="9" t="str">
        <f>IFERROR(VLOOKUP(CONCATENATE($A3,AX$1),'Исх-фото'!$A$2:$D$4000,4,FALSE),"-")</f>
        <v>-</v>
      </c>
      <c r="AY3" s="9" t="str">
        <f>IFERROR(VLOOKUP(CONCATENATE($A3,AY$1),'Исх-фото'!$A$2:$D$4000,4,FALSE),"-")</f>
        <v>-</v>
      </c>
      <c r="AZ3" s="9" t="str">
        <f>IFERROR(VLOOKUP(CONCATENATE($A3,AZ$1),'Исх-фото'!$A$2:$D$4000,4,FALSE),"-")</f>
        <v>-</v>
      </c>
      <c r="BA3" s="9" t="str">
        <f>IFERROR(VLOOKUP(CONCATENATE($A3,BA$1),'Исх-фото'!$A$2:$D$4000,4,FALSE),"-")</f>
        <v>-</v>
      </c>
      <c r="BB3" s="9" t="str">
        <f>IFERROR(VLOOKUP(CONCATENATE($A3,BB$1),'Исх-фото'!$A$2:$D$4000,4,FALSE),"-")</f>
        <v>-</v>
      </c>
      <c r="BC3" s="9">
        <f>IFERROR(VLOOKUP(CONCATENATE($A3,BC$1),'Исх-фото'!$A$2:$D$4000,4,FALSE),"-")</f>
        <v>6</v>
      </c>
      <c r="BD3" s="9" t="str">
        <f>IFERROR(VLOOKUP(CONCATENATE($A3,BD$1),'Исх-фото'!$A$2:$D$4000,4,FALSE),"-")</f>
        <v>-</v>
      </c>
      <c r="BE3" s="9">
        <f>IFERROR(VLOOKUP(CONCATENATE($A3,BE$1),'Исх-фото'!$A$2:$D$4000,4,FALSE),"-")</f>
        <v>7</v>
      </c>
      <c r="BF3" s="9">
        <f>IFERROR(VLOOKUP(CONCATENATE($A3,BF$1),'Исх-фото'!$A$2:$D$4000,4,FALSE),"-")</f>
        <v>8</v>
      </c>
      <c r="BG3" s="9" t="str">
        <f>IFERROR(VLOOKUP(CONCATENATE($A3,BG$1),'Исх-фото'!$A$2:$D$4000,4,FALSE),"-")</f>
        <v>-</v>
      </c>
      <c r="BH3" s="9" t="str">
        <f>IFERROR(VLOOKUP(CONCATENATE($A3,BH$1),'Исх-фото'!$A$2:$D$4000,4,FALSE),"-")</f>
        <v>-</v>
      </c>
      <c r="BI3" s="9" t="str">
        <f>IFERROR(VLOOKUP(CONCATENATE($A3,BI$1),'Исх-фото'!$A$2:$D$4000,4,FALSE),"-")</f>
        <v>-</v>
      </c>
      <c r="BJ3" s="37">
        <f t="shared" ref="BJ3:BJ34" si="0">COUNTIF(D3:BI3,"&gt;0")</f>
        <v>22</v>
      </c>
      <c r="BK3" s="34">
        <f t="shared" ref="BK3:BK34" si="1">IFERROR(AVERAGE(D3:BI3),"-")</f>
        <v>8.4090909090909083</v>
      </c>
      <c r="BL3" s="9">
        <f>RANK(BK3,$BK$3:$BK$194,0)</f>
        <v>21</v>
      </c>
    </row>
    <row r="4" spans="1:72">
      <c r="A4" s="38">
        <f>A3+1</f>
        <v>2</v>
      </c>
      <c r="B4" s="36">
        <f>№!B3</f>
        <v>1</v>
      </c>
      <c r="C4" s="36">
        <f>№!C3</f>
        <v>2</v>
      </c>
      <c r="D4" s="9">
        <f>IFERROR(VLOOKUP(CONCATENATE($A4,D$1),'Исх-фото'!$A$2:$D$4000,4,FALSE),"-")</f>
        <v>7</v>
      </c>
      <c r="E4" s="9" t="str">
        <f>IFERROR(VLOOKUP(CONCATENATE($A4,E$1),'Исх-фото'!$A$2:$D$4000,4,FALSE),"-")</f>
        <v>-</v>
      </c>
      <c r="F4" s="9">
        <f>IFERROR(VLOOKUP(CONCATENATE($A4,F$1),'Исх-фото'!$A$2:$D$4000,4,FALSE),"-")</f>
        <v>5</v>
      </c>
      <c r="G4" s="9" t="str">
        <f>IFERROR(VLOOKUP(CONCATENATE($A4,G$1),'Исх-фото'!$A$2:$D$4000,4,FALSE),"-")</f>
        <v>-</v>
      </c>
      <c r="H4" s="9" t="str">
        <f>IFERROR(VLOOKUP(CONCATENATE($A4,H$1),'Исх-фото'!$A$2:$D$4000,4,FALSE),"-")</f>
        <v>-</v>
      </c>
      <c r="I4" s="9" t="str">
        <f>IFERROR(VLOOKUP(CONCATENATE($A4,I$1),'Исх-фото'!$A$2:$D$4000,4,FALSE),"-")</f>
        <v>-</v>
      </c>
      <c r="J4" s="9" t="str">
        <f>IFERROR(VLOOKUP(CONCATENATE($A4,J$1),'Исх-фото'!$A$2:$D$4000,4,FALSE),"-")</f>
        <v>-</v>
      </c>
      <c r="K4" s="9">
        <f>IFERROR(VLOOKUP(CONCATENATE($A4,K$1),'Исх-фото'!$A$2:$D$4000,4,FALSE),"-")</f>
        <v>5</v>
      </c>
      <c r="L4" s="9" t="str">
        <f>IFERROR(VLOOKUP(CONCATENATE($A4,L$1),'Исх-фото'!$A$2:$D$4000,4,FALSE),"-")</f>
        <v>-</v>
      </c>
      <c r="M4" s="9" t="str">
        <f>IFERROR(VLOOKUP(CONCATENATE($A4,M$1),'Исх-фото'!$A$2:$D$4000,4,FALSE),"-")</f>
        <v>-</v>
      </c>
      <c r="N4" s="9" t="str">
        <f>IFERROR(VLOOKUP(CONCATENATE($A4,N$1),'Исх-фото'!$A$2:$D$4000,4,FALSE),"-")</f>
        <v>-</v>
      </c>
      <c r="O4" s="9" t="str">
        <f>IFERROR(VLOOKUP(CONCATENATE($A4,O$1),'Исх-фото'!$A$2:$D$4000,4,FALSE),"-")</f>
        <v>-</v>
      </c>
      <c r="P4" s="9" t="str">
        <f>IFERROR(VLOOKUP(CONCATENATE($A4,P$1),'Исх-фото'!$A$2:$D$4000,4,FALSE),"-")</f>
        <v>-</v>
      </c>
      <c r="Q4" s="9">
        <f>IFERROR(VLOOKUP(CONCATENATE($A4,Q$1),'Исх-фото'!$A$2:$D$4000,4,FALSE),"-")</f>
        <v>5</v>
      </c>
      <c r="R4" s="9" t="str">
        <f>IFERROR(VLOOKUP(CONCATENATE($A4,R$1),'Исх-фото'!$A$2:$D$4000,4,FALSE),"-")</f>
        <v>-</v>
      </c>
      <c r="S4" s="9" t="str">
        <f>IFERROR(VLOOKUP(CONCATENATE($A4,S$1),'Исх-фото'!$A$2:$D$4000,4,FALSE),"-")</f>
        <v>-</v>
      </c>
      <c r="T4" s="9">
        <f>IFERROR(VLOOKUP(CONCATENATE($A4,T$1),'Исх-фото'!$A$2:$D$4000,4,FALSE),"-")</f>
        <v>4</v>
      </c>
      <c r="U4" s="9">
        <f>IFERROR(VLOOKUP(CONCATENATE($A4,U$1),'Исх-фото'!$A$2:$D$4000,4,FALSE),"-")</f>
        <v>8</v>
      </c>
      <c r="V4" s="9" t="str">
        <f>IFERROR(VLOOKUP(CONCATENATE($A4,V$1),'Исх-фото'!$A$2:$D$4000,4,FALSE),"-")</f>
        <v>-</v>
      </c>
      <c r="W4" s="9" t="str">
        <f>IFERROR(VLOOKUP(CONCATENATE($A4,W$1),'Исх-фото'!$A$2:$D$4000,4,FALSE),"-")</f>
        <v>-</v>
      </c>
      <c r="X4" s="9" t="str">
        <f>IFERROR(VLOOKUP(CONCATENATE($A4,X$1),'Исх-фото'!$A$2:$D$4000,4,FALSE),"-")</f>
        <v>-</v>
      </c>
      <c r="Y4" s="9" t="str">
        <f>IFERROR(VLOOKUP(CONCATENATE($A4,Y$1),'Исх-фото'!$A$2:$D$4000,4,FALSE),"-")</f>
        <v>-</v>
      </c>
      <c r="Z4" s="9">
        <f>IFERROR(VLOOKUP(CONCATENATE($A4,Z$1),'Исх-фото'!$A$2:$D$4000,4,FALSE),"-")</f>
        <v>7</v>
      </c>
      <c r="AA4" s="9" t="str">
        <f>IFERROR(VLOOKUP(CONCATENATE($A4,AA$1),'Исх-фото'!$A$2:$D$4000,4,FALSE),"-")</f>
        <v>-</v>
      </c>
      <c r="AB4" s="9" t="str">
        <f>IFERROR(VLOOKUP(CONCATENATE($A4,AB$1),'Исх-фото'!$A$2:$D$4000,4,FALSE),"-")</f>
        <v>-</v>
      </c>
      <c r="AC4" s="9" t="str">
        <f>IFERROR(VLOOKUP(CONCATENATE($A4,AC$1),'Исх-фото'!$A$2:$D$4000,4,FALSE),"-")</f>
        <v>-</v>
      </c>
      <c r="AD4" s="9" t="str">
        <f>IFERROR(VLOOKUP(CONCATENATE($A4,AD$1),'Исх-фото'!$A$2:$D$4000,4,FALSE),"-")</f>
        <v>-</v>
      </c>
      <c r="AE4" s="9" t="str">
        <f>IFERROR(VLOOKUP(CONCATENATE($A4,AE$1),'Исх-фото'!$A$2:$D$4000,4,FALSE),"-")</f>
        <v>-</v>
      </c>
      <c r="AF4" s="9" t="str">
        <f>IFERROR(VLOOKUP(CONCATENATE($A4,AF$1),'Исх-фото'!$A$2:$D$4000,4,FALSE),"-")</f>
        <v>-</v>
      </c>
      <c r="AG4" s="9">
        <f>IFERROR(VLOOKUP(CONCATENATE($A4,AG$1),'Исх-фото'!$A$2:$D$4000,4,FALSE),"-")</f>
        <v>5</v>
      </c>
      <c r="AH4" s="9" t="str">
        <f>IFERROR(VLOOKUP(CONCATENATE($A4,AH$1),'Исх-фото'!$A$2:$D$4000,4,FALSE),"-")</f>
        <v>-</v>
      </c>
      <c r="AI4" s="9" t="str">
        <f>IFERROR(VLOOKUP(CONCATENATE($A4,AI$1),'Исх-фото'!$A$2:$D$4000,4,FALSE),"-")</f>
        <v>-</v>
      </c>
      <c r="AJ4" s="9">
        <f>IFERROR(VLOOKUP(CONCATENATE($A4,AJ$1),'Исх-фото'!$A$2:$D$4000,4,FALSE),"-")</f>
        <v>6</v>
      </c>
      <c r="AK4" s="9">
        <f>IFERROR(VLOOKUP(CONCATENATE($A4,AK$1),'Исх-фото'!$A$2:$D$4000,4,FALSE),"-")</f>
        <v>9</v>
      </c>
      <c r="AL4" s="9" t="str">
        <f>IFERROR(VLOOKUP(CONCATENATE($A4,AL$1),'Исх-фото'!$A$2:$D$4000,4,FALSE),"-")</f>
        <v>-</v>
      </c>
      <c r="AM4" s="9">
        <f>IFERROR(VLOOKUP(CONCATENATE($A4,AM$1),'Исх-фото'!$A$2:$D$4000,4,FALSE),"-")</f>
        <v>6</v>
      </c>
      <c r="AN4" s="9">
        <f>IFERROR(VLOOKUP(CONCATENATE($A4,AN$1),'Исх-фото'!$A$2:$D$4000,4,FALSE),"-")</f>
        <v>4</v>
      </c>
      <c r="AO4" s="9">
        <f>IFERROR(VLOOKUP(CONCATENATE($A4,AO$1),'Исх-фото'!$A$2:$D$4000,4,FALSE),"-")</f>
        <v>9</v>
      </c>
      <c r="AP4" s="9">
        <f>IFERROR(VLOOKUP(CONCATENATE($A4,AP$1),'Исх-фото'!$A$2:$D$4000,4,FALSE),"-")</f>
        <v>9</v>
      </c>
      <c r="AQ4" s="9" t="str">
        <f>IFERROR(VLOOKUP(CONCATENATE($A4,AQ$1),'Исх-фото'!$A$2:$D$4000,4,FALSE),"-")</f>
        <v>-</v>
      </c>
      <c r="AR4" s="9" t="str">
        <f>IFERROR(VLOOKUP(CONCATENATE($A4,AR$1),'Исх-фото'!$A$2:$D$4000,4,FALSE),"-")</f>
        <v>-</v>
      </c>
      <c r="AS4" s="9">
        <f>IFERROR(VLOOKUP(CONCATENATE($A4,AS$1),'Исх-фото'!$A$2:$D$4000,4,FALSE),"-")</f>
        <v>4</v>
      </c>
      <c r="AT4" s="9" t="str">
        <f>IFERROR(VLOOKUP(CONCATENATE($A4,AT$1),'Исх-фото'!$A$2:$D$4000,4,FALSE),"-")</f>
        <v>-</v>
      </c>
      <c r="AU4" s="9" t="str">
        <f>IFERROR(VLOOKUP(CONCATENATE($A4,AU$1),'Исх-фото'!$A$2:$D$4000,4,FALSE),"-")</f>
        <v>-</v>
      </c>
      <c r="AV4" s="9" t="str">
        <f>IFERROR(VLOOKUP(CONCATENATE($A4,AV$1),'Исх-фото'!$A$2:$D$4000,4,FALSE),"-")</f>
        <v>-</v>
      </c>
      <c r="AW4" s="9" t="str">
        <f>IFERROR(VLOOKUP(CONCATENATE($A4,AW$1),'Исх-фото'!$A$2:$D$4000,4,FALSE),"-")</f>
        <v>-</v>
      </c>
      <c r="AX4" s="9" t="str">
        <f>IFERROR(VLOOKUP(CONCATENATE($A4,AX$1),'Исх-фото'!$A$2:$D$4000,4,FALSE),"-")</f>
        <v>-</v>
      </c>
      <c r="AY4" s="9" t="str">
        <f>IFERROR(VLOOKUP(CONCATENATE($A4,AY$1),'Исх-фото'!$A$2:$D$4000,4,FALSE),"-")</f>
        <v>-</v>
      </c>
      <c r="AZ4" s="9" t="str">
        <f>IFERROR(VLOOKUP(CONCATENATE($A4,AZ$1),'Исх-фото'!$A$2:$D$4000,4,FALSE),"-")</f>
        <v>-</v>
      </c>
      <c r="BA4" s="9" t="str">
        <f>IFERROR(VLOOKUP(CONCATENATE($A4,BA$1),'Исх-фото'!$A$2:$D$4000,4,FALSE),"-")</f>
        <v>-</v>
      </c>
      <c r="BB4" s="9" t="str">
        <f>IFERROR(VLOOKUP(CONCATENATE($A4,BB$1),'Исх-фото'!$A$2:$D$4000,4,FALSE),"-")</f>
        <v>-</v>
      </c>
      <c r="BC4" s="9">
        <f>IFERROR(VLOOKUP(CONCATENATE($A4,BC$1),'Исх-фото'!$A$2:$D$4000,4,FALSE),"-")</f>
        <v>6</v>
      </c>
      <c r="BD4" s="9" t="str">
        <f>IFERROR(VLOOKUP(CONCATENATE($A4,BD$1),'Исх-фото'!$A$2:$D$4000,4,FALSE),"-")</f>
        <v>-</v>
      </c>
      <c r="BE4" s="9">
        <f>IFERROR(VLOOKUP(CONCATENATE($A4,BE$1),'Исх-фото'!$A$2:$D$4000,4,FALSE),"-")</f>
        <v>6</v>
      </c>
      <c r="BF4" s="9" t="str">
        <f>IFERROR(VLOOKUP(CONCATENATE($A4,BF$1),'Исх-фото'!$A$2:$D$4000,4,FALSE),"-")</f>
        <v>-</v>
      </c>
      <c r="BG4" s="9" t="str">
        <f>IFERROR(VLOOKUP(CONCATENATE($A4,BG$1),'Исх-фото'!$A$2:$D$4000,4,FALSE),"-")</f>
        <v>-</v>
      </c>
      <c r="BH4" s="9" t="str">
        <f>IFERROR(VLOOKUP(CONCATENATE($A4,BH$1),'Исх-фото'!$A$2:$D$4000,4,FALSE),"-")</f>
        <v>-</v>
      </c>
      <c r="BI4" s="9" t="str">
        <f>IFERROR(VLOOKUP(CONCATENATE($A4,BI$1),'Исх-фото'!$A$2:$D$4000,4,FALSE),"-")</f>
        <v>-</v>
      </c>
      <c r="BJ4" s="37">
        <f t="shared" si="0"/>
        <v>17</v>
      </c>
      <c r="BK4" s="34">
        <f t="shared" si="1"/>
        <v>6.1764705882352944</v>
      </c>
      <c r="BL4" s="9">
        <f t="shared" ref="BL4:BL67" si="2">RANK(BK4,$BK$3:$BK$194,0)</f>
        <v>87</v>
      </c>
    </row>
    <row r="5" spans="1:72">
      <c r="A5" s="38">
        <f t="shared" ref="A5:A68" si="3">A4+1</f>
        <v>3</v>
      </c>
      <c r="B5" s="36">
        <f>№!B4</f>
        <v>1</v>
      </c>
      <c r="C5" s="36">
        <f>№!C4</f>
        <v>3</v>
      </c>
      <c r="D5" s="9">
        <f>IFERROR(VLOOKUP(CONCATENATE($A5,D$1),'Исх-фото'!$A$2:$D$4000,4,FALSE),"-")</f>
        <v>11</v>
      </c>
      <c r="E5" s="9" t="str">
        <f>IFERROR(VLOOKUP(CONCATENATE($A5,E$1),'Исх-фото'!$A$2:$D$4000,4,FALSE),"-")</f>
        <v>-</v>
      </c>
      <c r="F5" s="9" t="str">
        <f>IFERROR(VLOOKUP(CONCATENATE($A5,F$1),'Исх-фото'!$A$2:$D$4000,4,FALSE),"-")</f>
        <v>-</v>
      </c>
      <c r="G5" s="9">
        <f>IFERROR(VLOOKUP(CONCATENATE($A5,G$1),'Исх-фото'!$A$2:$D$4000,4,FALSE),"-")</f>
        <v>10</v>
      </c>
      <c r="H5" s="9" t="str">
        <f>IFERROR(VLOOKUP(CONCATENATE($A5,H$1),'Исх-фото'!$A$2:$D$4000,4,FALSE),"-")</f>
        <v>-</v>
      </c>
      <c r="I5" s="9" t="str">
        <f>IFERROR(VLOOKUP(CONCATENATE($A5,I$1),'Исх-фото'!$A$2:$D$4000,4,FALSE),"-")</f>
        <v>-</v>
      </c>
      <c r="J5" s="9" t="str">
        <f>IFERROR(VLOOKUP(CONCATENATE($A5,J$1),'Исх-фото'!$A$2:$D$4000,4,FALSE),"-")</f>
        <v>-</v>
      </c>
      <c r="K5" s="9">
        <f>IFERROR(VLOOKUP(CONCATENATE($A5,K$1),'Исх-фото'!$A$2:$D$4000,4,FALSE),"-")</f>
        <v>9</v>
      </c>
      <c r="L5" s="9" t="str">
        <f>IFERROR(VLOOKUP(CONCATENATE($A5,L$1),'Исх-фото'!$A$2:$D$4000,4,FALSE),"-")</f>
        <v>-</v>
      </c>
      <c r="M5" s="9">
        <f>IFERROR(VLOOKUP(CONCATENATE($A5,M$1),'Исх-фото'!$A$2:$D$4000,4,FALSE),"-")</f>
        <v>10</v>
      </c>
      <c r="N5" s="9" t="str">
        <f>IFERROR(VLOOKUP(CONCATENATE($A5,N$1),'Исх-фото'!$A$2:$D$4000,4,FALSE),"-")</f>
        <v>-</v>
      </c>
      <c r="O5" s="9" t="str">
        <f>IFERROR(VLOOKUP(CONCATENATE($A5,O$1),'Исх-фото'!$A$2:$D$4000,4,FALSE),"-")</f>
        <v>-</v>
      </c>
      <c r="P5" s="9" t="str">
        <f>IFERROR(VLOOKUP(CONCATENATE($A5,P$1),'Исх-фото'!$A$2:$D$4000,4,FALSE),"-")</f>
        <v>-</v>
      </c>
      <c r="Q5" s="9">
        <f>IFERROR(VLOOKUP(CONCATENATE($A5,Q$1),'Исх-фото'!$A$2:$D$4000,4,FALSE),"-")</f>
        <v>6</v>
      </c>
      <c r="R5" s="9" t="str">
        <f>IFERROR(VLOOKUP(CONCATENATE($A5,R$1),'Исх-фото'!$A$2:$D$4000,4,FALSE),"-")</f>
        <v>-</v>
      </c>
      <c r="S5" s="9">
        <f>IFERROR(VLOOKUP(CONCATENATE($A5,S$1),'Исх-фото'!$A$2:$D$4000,4,FALSE),"-")</f>
        <v>9</v>
      </c>
      <c r="T5" s="9">
        <f>IFERROR(VLOOKUP(CONCATENATE($A5,T$1),'Исх-фото'!$A$2:$D$4000,4,FALSE),"-")</f>
        <v>9</v>
      </c>
      <c r="U5" s="9">
        <f>IFERROR(VLOOKUP(CONCATENATE($A5,U$1),'Исх-фото'!$A$2:$D$4000,4,FALSE),"-")</f>
        <v>12</v>
      </c>
      <c r="V5" s="9" t="str">
        <f>IFERROR(VLOOKUP(CONCATENATE($A5,V$1),'Исх-фото'!$A$2:$D$4000,4,FALSE),"-")</f>
        <v>-</v>
      </c>
      <c r="W5" s="9" t="str">
        <f>IFERROR(VLOOKUP(CONCATENATE($A5,W$1),'Исх-фото'!$A$2:$D$4000,4,FALSE),"-")</f>
        <v>-</v>
      </c>
      <c r="X5" s="9" t="str">
        <f>IFERROR(VLOOKUP(CONCATENATE($A5,X$1),'Исх-фото'!$A$2:$D$4000,4,FALSE),"-")</f>
        <v>-</v>
      </c>
      <c r="Y5" s="9" t="str">
        <f>IFERROR(VLOOKUP(CONCATENATE($A5,Y$1),'Исх-фото'!$A$2:$D$4000,4,FALSE),"-")</f>
        <v>-</v>
      </c>
      <c r="Z5" s="9">
        <f>IFERROR(VLOOKUP(CONCATENATE($A5,Z$1),'Исх-фото'!$A$2:$D$4000,4,FALSE),"-")</f>
        <v>10</v>
      </c>
      <c r="AA5" s="9" t="str">
        <f>IFERROR(VLOOKUP(CONCATENATE($A5,AA$1),'Исх-фото'!$A$2:$D$4000,4,FALSE),"-")</f>
        <v>-</v>
      </c>
      <c r="AB5" s="9">
        <f>IFERROR(VLOOKUP(CONCATENATE($A5,AB$1),'Исх-фото'!$A$2:$D$4000,4,FALSE),"-")</f>
        <v>10</v>
      </c>
      <c r="AC5" s="9">
        <f>IFERROR(VLOOKUP(CONCATENATE($A5,AC$1),'Исх-фото'!$A$2:$D$4000,4,FALSE),"-")</f>
        <v>12</v>
      </c>
      <c r="AD5" s="9" t="str">
        <f>IFERROR(VLOOKUP(CONCATENATE($A5,AD$1),'Исх-фото'!$A$2:$D$4000,4,FALSE),"-")</f>
        <v>-</v>
      </c>
      <c r="AE5" s="9" t="str">
        <f>IFERROR(VLOOKUP(CONCATENATE($A5,AE$1),'Исх-фото'!$A$2:$D$4000,4,FALSE),"-")</f>
        <v>-</v>
      </c>
      <c r="AF5" s="9" t="str">
        <f>IFERROR(VLOOKUP(CONCATENATE($A5,AF$1),'Исх-фото'!$A$2:$D$4000,4,FALSE),"-")</f>
        <v>-</v>
      </c>
      <c r="AG5" s="9">
        <f>IFERROR(VLOOKUP(CONCATENATE($A5,AG$1),'Исх-фото'!$A$2:$D$4000,4,FALSE),"-")</f>
        <v>9</v>
      </c>
      <c r="AH5" s="9" t="str">
        <f>IFERROR(VLOOKUP(CONCATENATE($A5,AH$1),'Исх-фото'!$A$2:$D$4000,4,FALSE),"-")</f>
        <v>-</v>
      </c>
      <c r="AI5" s="9">
        <f>IFERROR(VLOOKUP(CONCATENATE($A5,AI$1),'Исх-фото'!$A$2:$D$4000,4,FALSE),"-")</f>
        <v>9</v>
      </c>
      <c r="AJ5" s="9">
        <f>IFERROR(VLOOKUP(CONCATENATE($A5,AJ$1),'Исх-фото'!$A$2:$D$4000,4,FALSE),"-")</f>
        <v>7</v>
      </c>
      <c r="AK5" s="9">
        <f>IFERROR(VLOOKUP(CONCATENATE($A5,AK$1),'Исх-фото'!$A$2:$D$4000,4,FALSE),"-")</f>
        <v>11</v>
      </c>
      <c r="AL5" s="9">
        <f>IFERROR(VLOOKUP(CONCATENATE($A5,AL$1),'Исх-фото'!$A$2:$D$4000,4,FALSE),"-")</f>
        <v>4</v>
      </c>
      <c r="AM5" s="9">
        <f>IFERROR(VLOOKUP(CONCATENATE($A5,AM$1),'Исх-фото'!$A$2:$D$4000,4,FALSE),"-")</f>
        <v>6</v>
      </c>
      <c r="AN5" s="9" t="str">
        <f>IFERROR(VLOOKUP(CONCATENATE($A5,AN$1),'Исх-фото'!$A$2:$D$4000,4,FALSE),"-")</f>
        <v>-</v>
      </c>
      <c r="AO5" s="9" t="str">
        <f>IFERROR(VLOOKUP(CONCATENATE($A5,AO$1),'Исх-фото'!$A$2:$D$4000,4,FALSE),"-")</f>
        <v>-</v>
      </c>
      <c r="AP5" s="9">
        <f>IFERROR(VLOOKUP(CONCATENATE($A5,AP$1),'Исх-фото'!$A$2:$D$4000,4,FALSE),"-")</f>
        <v>10</v>
      </c>
      <c r="AQ5" s="9" t="str">
        <f>IFERROR(VLOOKUP(CONCATENATE($A5,AQ$1),'Исх-фото'!$A$2:$D$4000,4,FALSE),"-")</f>
        <v>-</v>
      </c>
      <c r="AR5" s="9" t="str">
        <f>IFERROR(VLOOKUP(CONCATENATE($A5,AR$1),'Исх-фото'!$A$2:$D$4000,4,FALSE),"-")</f>
        <v>-</v>
      </c>
      <c r="AS5" s="9">
        <f>IFERROR(VLOOKUP(CONCATENATE($A5,AS$1),'Исх-фото'!$A$2:$D$4000,4,FALSE),"-")</f>
        <v>10</v>
      </c>
      <c r="AT5" s="9" t="str">
        <f>IFERROR(VLOOKUP(CONCATENATE($A5,AT$1),'Исх-фото'!$A$2:$D$4000,4,FALSE),"-")</f>
        <v>-</v>
      </c>
      <c r="AU5" s="9" t="str">
        <f>IFERROR(VLOOKUP(CONCATENATE($A5,AU$1),'Исх-фото'!$A$2:$D$4000,4,FALSE),"-")</f>
        <v>-</v>
      </c>
      <c r="AV5" s="9" t="str">
        <f>IFERROR(VLOOKUP(CONCATENATE($A5,AV$1),'Исх-фото'!$A$2:$D$4000,4,FALSE),"-")</f>
        <v>-</v>
      </c>
      <c r="AW5" s="9">
        <f>IFERROR(VLOOKUP(CONCATENATE($A5,AW$1),'Исх-фото'!$A$2:$D$4000,4,FALSE),"-")</f>
        <v>7</v>
      </c>
      <c r="AX5" s="9" t="str">
        <f>IFERROR(VLOOKUP(CONCATENATE($A5,AX$1),'Исх-фото'!$A$2:$D$4000,4,FALSE),"-")</f>
        <v>-</v>
      </c>
      <c r="AY5" s="9" t="str">
        <f>IFERROR(VLOOKUP(CONCATENATE($A5,AY$1),'Исх-фото'!$A$2:$D$4000,4,FALSE),"-")</f>
        <v>-</v>
      </c>
      <c r="AZ5" s="9" t="str">
        <f>IFERROR(VLOOKUP(CONCATENATE($A5,AZ$1),'Исх-фото'!$A$2:$D$4000,4,FALSE),"-")</f>
        <v>-</v>
      </c>
      <c r="BA5" s="9" t="str">
        <f>IFERROR(VLOOKUP(CONCATENATE($A5,BA$1),'Исх-фото'!$A$2:$D$4000,4,FALSE),"-")</f>
        <v>-</v>
      </c>
      <c r="BB5" s="9">
        <f>IFERROR(VLOOKUP(CONCATENATE($A5,BB$1),'Исх-фото'!$A$2:$D$4000,4,FALSE),"-")</f>
        <v>10</v>
      </c>
      <c r="BC5" s="9">
        <f>IFERROR(VLOOKUP(CONCATENATE($A5,BC$1),'Исх-фото'!$A$2:$D$4000,4,FALSE),"-")</f>
        <v>6</v>
      </c>
      <c r="BD5" s="9" t="str">
        <f>IFERROR(VLOOKUP(CONCATENATE($A5,BD$1),'Исх-фото'!$A$2:$D$4000,4,FALSE),"-")</f>
        <v>-</v>
      </c>
      <c r="BE5" s="9">
        <f>IFERROR(VLOOKUP(CONCATENATE($A5,BE$1),'Исх-фото'!$A$2:$D$4000,4,FALSE),"-")</f>
        <v>11</v>
      </c>
      <c r="BF5" s="9">
        <f>IFERROR(VLOOKUP(CONCATENATE($A5,BF$1),'Исх-фото'!$A$2:$D$4000,4,FALSE),"-")</f>
        <v>6</v>
      </c>
      <c r="BG5" s="9" t="str">
        <f>IFERROR(VLOOKUP(CONCATENATE($A5,BG$1),'Исх-фото'!$A$2:$D$4000,4,FALSE),"-")</f>
        <v>-</v>
      </c>
      <c r="BH5" s="9">
        <f>IFERROR(VLOOKUP(CONCATENATE($A5,BH$1),'Исх-фото'!$A$2:$D$4000,4,FALSE),"-")</f>
        <v>5</v>
      </c>
      <c r="BI5" s="9" t="str">
        <f>IFERROR(VLOOKUP(CONCATENATE($A5,BI$1),'Исх-фото'!$A$2:$D$4000,4,FALSE),"-")</f>
        <v>-</v>
      </c>
      <c r="BJ5" s="37">
        <f t="shared" si="0"/>
        <v>25</v>
      </c>
      <c r="BK5" s="34">
        <f t="shared" si="1"/>
        <v>8.76</v>
      </c>
      <c r="BL5" s="9">
        <f t="shared" si="2"/>
        <v>12</v>
      </c>
    </row>
    <row r="6" spans="1:72">
      <c r="A6" s="38">
        <f t="shared" si="3"/>
        <v>4</v>
      </c>
      <c r="B6" s="36">
        <f>№!B5</f>
        <v>2</v>
      </c>
      <c r="C6" s="36">
        <f>№!C5</f>
        <v>1</v>
      </c>
      <c r="D6" s="9">
        <f>IFERROR(VLOOKUP(CONCATENATE($A6,D$1),'Исх-фото'!$A$2:$D$4000,4,FALSE),"-")</f>
        <v>12</v>
      </c>
      <c r="E6" s="9" t="str">
        <f>IFERROR(VLOOKUP(CONCATENATE($A6,E$1),'Исх-фото'!$A$2:$D$4000,4,FALSE),"-")</f>
        <v>-</v>
      </c>
      <c r="F6" s="9" t="str">
        <f>IFERROR(VLOOKUP(CONCATENATE($A6,F$1),'Исх-фото'!$A$2:$D$4000,4,FALSE),"-")</f>
        <v>-</v>
      </c>
      <c r="G6" s="9">
        <f>IFERROR(VLOOKUP(CONCATENATE($A6,G$1),'Исх-фото'!$A$2:$D$4000,4,FALSE),"-")</f>
        <v>12</v>
      </c>
      <c r="H6" s="9" t="str">
        <f>IFERROR(VLOOKUP(CONCATENATE($A6,H$1),'Исх-фото'!$A$2:$D$4000,4,FALSE),"-")</f>
        <v>-</v>
      </c>
      <c r="I6" s="9" t="str">
        <f>IFERROR(VLOOKUP(CONCATENATE($A6,I$1),'Исх-фото'!$A$2:$D$4000,4,FALSE),"-")</f>
        <v>-</v>
      </c>
      <c r="J6" s="9">
        <f>IFERROR(VLOOKUP(CONCATENATE($A6,J$1),'Исх-фото'!$A$2:$D$4000,4,FALSE),"-")</f>
        <v>8</v>
      </c>
      <c r="K6" s="9">
        <f>IFERROR(VLOOKUP(CONCATENATE($A6,K$1),'Исх-фото'!$A$2:$D$4000,4,FALSE),"-")</f>
        <v>9</v>
      </c>
      <c r="L6" s="9" t="str">
        <f>IFERROR(VLOOKUP(CONCATENATE($A6,L$1),'Исх-фото'!$A$2:$D$4000,4,FALSE),"-")</f>
        <v>-</v>
      </c>
      <c r="M6" s="9">
        <f>IFERROR(VLOOKUP(CONCATENATE($A6,M$1),'Исх-фото'!$A$2:$D$4000,4,FALSE),"-")</f>
        <v>11</v>
      </c>
      <c r="N6" s="9">
        <f>IFERROR(VLOOKUP(CONCATENATE($A6,N$1),'Исх-фото'!$A$2:$D$4000,4,FALSE),"-")</f>
        <v>1</v>
      </c>
      <c r="O6" s="9" t="str">
        <f>IFERROR(VLOOKUP(CONCATENATE($A6,O$1),'Исх-фото'!$A$2:$D$4000,4,FALSE),"-")</f>
        <v>-</v>
      </c>
      <c r="P6" s="9" t="str">
        <f>IFERROR(VLOOKUP(CONCATENATE($A6,P$1),'Исх-фото'!$A$2:$D$4000,4,FALSE),"-")</f>
        <v>-</v>
      </c>
      <c r="Q6" s="9">
        <f>IFERROR(VLOOKUP(CONCATENATE($A6,Q$1),'Исх-фото'!$A$2:$D$4000,4,FALSE),"-")</f>
        <v>9</v>
      </c>
      <c r="R6" s="9" t="str">
        <f>IFERROR(VLOOKUP(CONCATENATE($A6,R$1),'Исх-фото'!$A$2:$D$4000,4,FALSE),"-")</f>
        <v>-</v>
      </c>
      <c r="S6" s="9" t="str">
        <f>IFERROR(VLOOKUP(CONCATENATE($A6,S$1),'Исх-фото'!$A$2:$D$4000,4,FALSE),"-")</f>
        <v>-</v>
      </c>
      <c r="T6" s="9">
        <f>IFERROR(VLOOKUP(CONCATENATE($A6,T$1),'Исх-фото'!$A$2:$D$4000,4,FALSE),"-")</f>
        <v>11</v>
      </c>
      <c r="U6" s="9">
        <f>IFERROR(VLOOKUP(CONCATENATE($A6,U$1),'Исх-фото'!$A$2:$D$4000,4,FALSE),"-")</f>
        <v>12</v>
      </c>
      <c r="V6" s="9" t="str">
        <f>IFERROR(VLOOKUP(CONCATENATE($A6,V$1),'Исх-фото'!$A$2:$D$4000,4,FALSE),"-")</f>
        <v>-</v>
      </c>
      <c r="W6" s="9" t="str">
        <f>IFERROR(VLOOKUP(CONCATENATE($A6,W$1),'Исх-фото'!$A$2:$D$4000,4,FALSE),"-")</f>
        <v>-</v>
      </c>
      <c r="X6" s="9" t="str">
        <f>IFERROR(VLOOKUP(CONCATENATE($A6,X$1),'Исх-фото'!$A$2:$D$4000,4,FALSE),"-")</f>
        <v>-</v>
      </c>
      <c r="Y6" s="9" t="str">
        <f>IFERROR(VLOOKUP(CONCATENATE($A6,Y$1),'Исх-фото'!$A$2:$D$4000,4,FALSE),"-")</f>
        <v>-</v>
      </c>
      <c r="Z6" s="9">
        <f>IFERROR(VLOOKUP(CONCATENATE($A6,Z$1),'Исх-фото'!$A$2:$D$4000,4,FALSE),"-")</f>
        <v>11</v>
      </c>
      <c r="AA6" s="9" t="str">
        <f>IFERROR(VLOOKUP(CONCATENATE($A6,AA$1),'Исх-фото'!$A$2:$D$4000,4,FALSE),"-")</f>
        <v>-</v>
      </c>
      <c r="AB6" s="9" t="str">
        <f>IFERROR(VLOOKUP(CONCATENATE($A6,AB$1),'Исх-фото'!$A$2:$D$4000,4,FALSE),"-")</f>
        <v>-</v>
      </c>
      <c r="AC6" s="9">
        <f>IFERROR(VLOOKUP(CONCATENATE($A6,AC$1),'Исх-фото'!$A$2:$D$4000,4,FALSE),"-")</f>
        <v>12</v>
      </c>
      <c r="AD6" s="9" t="str">
        <f>IFERROR(VLOOKUP(CONCATENATE($A6,AD$1),'Исх-фото'!$A$2:$D$4000,4,FALSE),"-")</f>
        <v>-</v>
      </c>
      <c r="AE6" s="9" t="str">
        <f>IFERROR(VLOOKUP(CONCATENATE($A6,AE$1),'Исх-фото'!$A$2:$D$4000,4,FALSE),"-")</f>
        <v>-</v>
      </c>
      <c r="AF6" s="9" t="str">
        <f>IFERROR(VLOOKUP(CONCATENATE($A6,AF$1),'Исх-фото'!$A$2:$D$4000,4,FALSE),"-")</f>
        <v>-</v>
      </c>
      <c r="AG6" s="9">
        <f>IFERROR(VLOOKUP(CONCATENATE($A6,AG$1),'Исх-фото'!$A$2:$D$4000,4,FALSE),"-")</f>
        <v>11</v>
      </c>
      <c r="AH6" s="9" t="str">
        <f>IFERROR(VLOOKUP(CONCATENATE($A6,AH$1),'Исх-фото'!$A$2:$D$4000,4,FALSE),"-")</f>
        <v>-</v>
      </c>
      <c r="AI6" s="9">
        <f>IFERROR(VLOOKUP(CONCATENATE($A6,AI$1),'Исх-фото'!$A$2:$D$4000,4,FALSE),"-")</f>
        <v>9</v>
      </c>
      <c r="AJ6" s="9" t="str">
        <f>IFERROR(VLOOKUP(CONCATENATE($A6,AJ$1),'Исх-фото'!$A$2:$D$4000,4,FALSE),"-")</f>
        <v>-</v>
      </c>
      <c r="AK6" s="9">
        <f>IFERROR(VLOOKUP(CONCATENATE($A6,AK$1),'Исх-фото'!$A$2:$D$4000,4,FALSE),"-")</f>
        <v>12</v>
      </c>
      <c r="AL6" s="9">
        <f>IFERROR(VLOOKUP(CONCATENATE($A6,AL$1),'Исх-фото'!$A$2:$D$4000,4,FALSE),"-")</f>
        <v>6</v>
      </c>
      <c r="AM6" s="9">
        <f>IFERROR(VLOOKUP(CONCATENATE($A6,AM$1),'Исх-фото'!$A$2:$D$4000,4,FALSE),"-")</f>
        <v>6</v>
      </c>
      <c r="AN6" s="9" t="str">
        <f>IFERROR(VLOOKUP(CONCATENATE($A6,AN$1),'Исх-фото'!$A$2:$D$4000,4,FALSE),"-")</f>
        <v>-</v>
      </c>
      <c r="AO6" s="9">
        <f>IFERROR(VLOOKUP(CONCATENATE($A6,AO$1),'Исх-фото'!$A$2:$D$4000,4,FALSE),"-")</f>
        <v>10</v>
      </c>
      <c r="AP6" s="9">
        <f>IFERROR(VLOOKUP(CONCATENATE($A6,AP$1),'Исх-фото'!$A$2:$D$4000,4,FALSE),"-")</f>
        <v>10</v>
      </c>
      <c r="AQ6" s="9" t="str">
        <f>IFERROR(VLOOKUP(CONCATENATE($A6,AQ$1),'Исх-фото'!$A$2:$D$4000,4,FALSE),"-")</f>
        <v>-</v>
      </c>
      <c r="AR6" s="9" t="str">
        <f>IFERROR(VLOOKUP(CONCATENATE($A6,AR$1),'Исх-фото'!$A$2:$D$4000,4,FALSE),"-")</f>
        <v>-</v>
      </c>
      <c r="AS6" s="9">
        <f>IFERROR(VLOOKUP(CONCATENATE($A6,AS$1),'Исх-фото'!$A$2:$D$4000,4,FALSE),"-")</f>
        <v>10</v>
      </c>
      <c r="AT6" s="9" t="str">
        <f>IFERROR(VLOOKUP(CONCATENATE($A6,AT$1),'Исх-фото'!$A$2:$D$4000,4,FALSE),"-")</f>
        <v>-</v>
      </c>
      <c r="AU6" s="9" t="str">
        <f>IFERROR(VLOOKUP(CONCATENATE($A6,AU$1),'Исх-фото'!$A$2:$D$4000,4,FALSE),"-")</f>
        <v>-</v>
      </c>
      <c r="AV6" s="9" t="str">
        <f>IFERROR(VLOOKUP(CONCATENATE($A6,AV$1),'Исх-фото'!$A$2:$D$4000,4,FALSE),"-")</f>
        <v>-</v>
      </c>
      <c r="AW6" s="9">
        <f>IFERROR(VLOOKUP(CONCATENATE($A6,AW$1),'Исх-фото'!$A$2:$D$4000,4,FALSE),"-")</f>
        <v>8</v>
      </c>
      <c r="AX6" s="9" t="str">
        <f>IFERROR(VLOOKUP(CONCATENATE($A6,AX$1),'Исх-фото'!$A$2:$D$4000,4,FALSE),"-")</f>
        <v>-</v>
      </c>
      <c r="AY6" s="9" t="str">
        <f>IFERROR(VLOOKUP(CONCATENATE($A6,AY$1),'Исх-фото'!$A$2:$D$4000,4,FALSE),"-")</f>
        <v>-</v>
      </c>
      <c r="AZ6" s="9" t="str">
        <f>IFERROR(VLOOKUP(CONCATENATE($A6,AZ$1),'Исх-фото'!$A$2:$D$4000,4,FALSE),"-")</f>
        <v>-</v>
      </c>
      <c r="BA6" s="9" t="str">
        <f>IFERROR(VLOOKUP(CONCATENATE($A6,BA$1),'Исх-фото'!$A$2:$D$4000,4,FALSE),"-")</f>
        <v>-</v>
      </c>
      <c r="BB6" s="9" t="str">
        <f>IFERROR(VLOOKUP(CONCATENATE($A6,BB$1),'Исх-фото'!$A$2:$D$4000,4,FALSE),"-")</f>
        <v>-</v>
      </c>
      <c r="BC6" s="9">
        <f>IFERROR(VLOOKUP(CONCATENATE($A6,BC$1),'Исх-фото'!$A$2:$D$4000,4,FALSE),"-")</f>
        <v>9</v>
      </c>
      <c r="BD6" s="9" t="str">
        <f>IFERROR(VLOOKUP(CONCATENATE($A6,BD$1),'Исх-фото'!$A$2:$D$4000,4,FALSE),"-")</f>
        <v>-</v>
      </c>
      <c r="BE6" s="9">
        <f>IFERROR(VLOOKUP(CONCATENATE($A6,BE$1),'Исх-фото'!$A$2:$D$4000,4,FALSE),"-")</f>
        <v>11</v>
      </c>
      <c r="BF6" s="9">
        <f>IFERROR(VLOOKUP(CONCATENATE($A6,BF$1),'Исх-фото'!$A$2:$D$4000,4,FALSE),"-")</f>
        <v>9</v>
      </c>
      <c r="BG6" s="9" t="str">
        <f>IFERROR(VLOOKUP(CONCATENATE($A6,BG$1),'Исх-фото'!$A$2:$D$4000,4,FALSE),"-")</f>
        <v>-</v>
      </c>
      <c r="BH6" s="9" t="str">
        <f>IFERROR(VLOOKUP(CONCATENATE($A6,BH$1),'Исх-фото'!$A$2:$D$4000,4,FALSE),"-")</f>
        <v>-</v>
      </c>
      <c r="BI6" s="9">
        <f>IFERROR(VLOOKUP(CONCATENATE($A6,BI$1),'Исх-фото'!$A$2:$D$4000,4,FALSE),"-")</f>
        <v>7</v>
      </c>
      <c r="BJ6" s="37">
        <f t="shared" si="0"/>
        <v>24</v>
      </c>
      <c r="BK6" s="34">
        <f t="shared" si="1"/>
        <v>9.4166666666666661</v>
      </c>
      <c r="BL6" s="9">
        <f t="shared" si="2"/>
        <v>3</v>
      </c>
    </row>
    <row r="7" spans="1:72">
      <c r="A7" s="38">
        <f t="shared" si="3"/>
        <v>5</v>
      </c>
      <c r="B7" s="36">
        <f>№!B6</f>
        <v>2</v>
      </c>
      <c r="C7" s="36">
        <f>№!C6</f>
        <v>2</v>
      </c>
      <c r="D7" s="9">
        <f>IFERROR(VLOOKUP(CONCATENATE($A7,D$1),'Исх-фото'!$A$2:$D$4000,4,FALSE),"-")</f>
        <v>4</v>
      </c>
      <c r="E7" s="9" t="str">
        <f>IFERROR(VLOOKUP(CONCATENATE($A7,E$1),'Исх-фото'!$A$2:$D$4000,4,FALSE),"-")</f>
        <v>-</v>
      </c>
      <c r="F7" s="9" t="str">
        <f>IFERROR(VLOOKUP(CONCATENATE($A7,F$1),'Исх-фото'!$A$2:$D$4000,4,FALSE),"-")</f>
        <v>-</v>
      </c>
      <c r="G7" s="9" t="str">
        <f>IFERROR(VLOOKUP(CONCATENATE($A7,G$1),'Исх-фото'!$A$2:$D$4000,4,FALSE),"-")</f>
        <v>-</v>
      </c>
      <c r="H7" s="9" t="str">
        <f>IFERROR(VLOOKUP(CONCATENATE($A7,H$1),'Исх-фото'!$A$2:$D$4000,4,FALSE),"-")</f>
        <v>-</v>
      </c>
      <c r="I7" s="9" t="str">
        <f>IFERROR(VLOOKUP(CONCATENATE($A7,I$1),'Исх-фото'!$A$2:$D$4000,4,FALSE),"-")</f>
        <v>-</v>
      </c>
      <c r="J7" s="9" t="str">
        <f>IFERROR(VLOOKUP(CONCATENATE($A7,J$1),'Исх-фото'!$A$2:$D$4000,4,FALSE),"-")</f>
        <v>-</v>
      </c>
      <c r="K7" s="9" t="str">
        <f>IFERROR(VLOOKUP(CONCATENATE($A7,K$1),'Исх-фото'!$A$2:$D$4000,4,FALSE),"-")</f>
        <v>-</v>
      </c>
      <c r="L7" s="9" t="str">
        <f>IFERROR(VLOOKUP(CONCATENATE($A7,L$1),'Исх-фото'!$A$2:$D$4000,4,FALSE),"-")</f>
        <v>-</v>
      </c>
      <c r="M7" s="9" t="str">
        <f>IFERROR(VLOOKUP(CONCATENATE($A7,M$1),'Исх-фото'!$A$2:$D$4000,4,FALSE),"-")</f>
        <v>-</v>
      </c>
      <c r="N7" s="9" t="str">
        <f>IFERROR(VLOOKUP(CONCATENATE($A7,N$1),'Исх-фото'!$A$2:$D$4000,4,FALSE),"-")</f>
        <v>-</v>
      </c>
      <c r="O7" s="9" t="str">
        <f>IFERROR(VLOOKUP(CONCATENATE($A7,O$1),'Исх-фото'!$A$2:$D$4000,4,FALSE),"-")</f>
        <v>-</v>
      </c>
      <c r="P7" s="9" t="str">
        <f>IFERROR(VLOOKUP(CONCATENATE($A7,P$1),'Исх-фото'!$A$2:$D$4000,4,FALSE),"-")</f>
        <v>-</v>
      </c>
      <c r="Q7" s="9">
        <f>IFERROR(VLOOKUP(CONCATENATE($A7,Q$1),'Исх-фото'!$A$2:$D$4000,4,FALSE),"-")</f>
        <v>5</v>
      </c>
      <c r="R7" s="9" t="str">
        <f>IFERROR(VLOOKUP(CONCATENATE($A7,R$1),'Исх-фото'!$A$2:$D$4000,4,FALSE),"-")</f>
        <v>-</v>
      </c>
      <c r="S7" s="9" t="str">
        <f>IFERROR(VLOOKUP(CONCATENATE($A7,S$1),'Исх-фото'!$A$2:$D$4000,4,FALSE),"-")</f>
        <v>-</v>
      </c>
      <c r="T7" s="9">
        <f>IFERROR(VLOOKUP(CONCATENATE($A7,T$1),'Исх-фото'!$A$2:$D$4000,4,FALSE),"-")</f>
        <v>4</v>
      </c>
      <c r="U7" s="9">
        <f>IFERROR(VLOOKUP(CONCATENATE($A7,U$1),'Исх-фото'!$A$2:$D$4000,4,FALSE),"-")</f>
        <v>4</v>
      </c>
      <c r="V7" s="9" t="str">
        <f>IFERROR(VLOOKUP(CONCATENATE($A7,V$1),'Исх-фото'!$A$2:$D$4000,4,FALSE),"-")</f>
        <v>-</v>
      </c>
      <c r="W7" s="9" t="str">
        <f>IFERROR(VLOOKUP(CONCATENATE($A7,W$1),'Исх-фото'!$A$2:$D$4000,4,FALSE),"-")</f>
        <v>-</v>
      </c>
      <c r="X7" s="9" t="str">
        <f>IFERROR(VLOOKUP(CONCATENATE($A7,X$1),'Исх-фото'!$A$2:$D$4000,4,FALSE),"-")</f>
        <v>-</v>
      </c>
      <c r="Y7" s="9" t="str">
        <f>IFERROR(VLOOKUP(CONCATENATE($A7,Y$1),'Исх-фото'!$A$2:$D$4000,4,FALSE),"-")</f>
        <v>-</v>
      </c>
      <c r="Z7" s="9">
        <f>IFERROR(VLOOKUP(CONCATENATE($A7,Z$1),'Исх-фото'!$A$2:$D$4000,4,FALSE),"-")</f>
        <v>9</v>
      </c>
      <c r="AA7" s="9" t="str">
        <f>IFERROR(VLOOKUP(CONCATENATE($A7,AA$1),'Исх-фото'!$A$2:$D$4000,4,FALSE),"-")</f>
        <v>-</v>
      </c>
      <c r="AB7" s="9" t="str">
        <f>IFERROR(VLOOKUP(CONCATENATE($A7,AB$1),'Исх-фото'!$A$2:$D$4000,4,FALSE),"-")</f>
        <v>-</v>
      </c>
      <c r="AC7" s="9" t="str">
        <f>IFERROR(VLOOKUP(CONCATENATE($A7,AC$1),'Исх-фото'!$A$2:$D$4000,4,FALSE),"-")</f>
        <v>-</v>
      </c>
      <c r="AD7" s="9" t="str">
        <f>IFERROR(VLOOKUP(CONCATENATE($A7,AD$1),'Исх-фото'!$A$2:$D$4000,4,FALSE),"-")</f>
        <v>-</v>
      </c>
      <c r="AE7" s="9" t="str">
        <f>IFERROR(VLOOKUP(CONCATENATE($A7,AE$1),'Исх-фото'!$A$2:$D$4000,4,FALSE),"-")</f>
        <v>-</v>
      </c>
      <c r="AF7" s="9" t="str">
        <f>IFERROR(VLOOKUP(CONCATENATE($A7,AF$1),'Исх-фото'!$A$2:$D$4000,4,FALSE),"-")</f>
        <v>-</v>
      </c>
      <c r="AG7" s="9">
        <f>IFERROR(VLOOKUP(CONCATENATE($A7,AG$1),'Исх-фото'!$A$2:$D$4000,4,FALSE),"-")</f>
        <v>2</v>
      </c>
      <c r="AH7" s="9" t="str">
        <f>IFERROR(VLOOKUP(CONCATENATE($A7,AH$1),'Исх-фото'!$A$2:$D$4000,4,FALSE),"-")</f>
        <v>-</v>
      </c>
      <c r="AI7" s="9">
        <f>IFERROR(VLOOKUP(CONCATENATE($A7,AI$1),'Исх-фото'!$A$2:$D$4000,4,FALSE),"-")</f>
        <v>6</v>
      </c>
      <c r="AJ7" s="9" t="str">
        <f>IFERROR(VLOOKUP(CONCATENATE($A7,AJ$1),'Исх-фото'!$A$2:$D$4000,4,FALSE),"-")</f>
        <v>-</v>
      </c>
      <c r="AK7" s="9" t="str">
        <f>IFERROR(VLOOKUP(CONCATENATE($A7,AK$1),'Исх-фото'!$A$2:$D$4000,4,FALSE),"-")</f>
        <v>-</v>
      </c>
      <c r="AL7" s="9" t="str">
        <f>IFERROR(VLOOKUP(CONCATENATE($A7,AL$1),'Исх-фото'!$A$2:$D$4000,4,FALSE),"-")</f>
        <v>-</v>
      </c>
      <c r="AM7" s="9">
        <f>IFERROR(VLOOKUP(CONCATENATE($A7,AM$1),'Исх-фото'!$A$2:$D$4000,4,FALSE),"-")</f>
        <v>6</v>
      </c>
      <c r="AN7" s="9">
        <f>IFERROR(VLOOKUP(CONCATENATE($A7,AN$1),'Исх-фото'!$A$2:$D$4000,4,FALSE),"-")</f>
        <v>6</v>
      </c>
      <c r="AO7" s="9" t="str">
        <f>IFERROR(VLOOKUP(CONCATENATE($A7,AO$1),'Исх-фото'!$A$2:$D$4000,4,FALSE),"-")</f>
        <v>-</v>
      </c>
      <c r="AP7" s="9">
        <f>IFERROR(VLOOKUP(CONCATENATE($A7,AP$1),'Исх-фото'!$A$2:$D$4000,4,FALSE),"-")</f>
        <v>6</v>
      </c>
      <c r="AQ7" s="9" t="str">
        <f>IFERROR(VLOOKUP(CONCATENATE($A7,AQ$1),'Исх-фото'!$A$2:$D$4000,4,FALSE),"-")</f>
        <v>-</v>
      </c>
      <c r="AR7" s="9" t="str">
        <f>IFERROR(VLOOKUP(CONCATENATE($A7,AR$1),'Исх-фото'!$A$2:$D$4000,4,FALSE),"-")</f>
        <v>-</v>
      </c>
      <c r="AS7" s="9" t="str">
        <f>IFERROR(VLOOKUP(CONCATENATE($A7,AS$1),'Исх-фото'!$A$2:$D$4000,4,FALSE),"-")</f>
        <v>-</v>
      </c>
      <c r="AT7" s="9" t="str">
        <f>IFERROR(VLOOKUP(CONCATENATE($A7,AT$1),'Исх-фото'!$A$2:$D$4000,4,FALSE),"-")</f>
        <v>-</v>
      </c>
      <c r="AU7" s="9" t="str">
        <f>IFERROR(VLOOKUP(CONCATENATE($A7,AU$1),'Исх-фото'!$A$2:$D$4000,4,FALSE),"-")</f>
        <v>-</v>
      </c>
      <c r="AV7" s="9" t="str">
        <f>IFERROR(VLOOKUP(CONCATENATE($A7,AV$1),'Исх-фото'!$A$2:$D$4000,4,FALSE),"-")</f>
        <v>-</v>
      </c>
      <c r="AW7" s="9" t="str">
        <f>IFERROR(VLOOKUP(CONCATENATE($A7,AW$1),'Исх-фото'!$A$2:$D$4000,4,FALSE),"-")</f>
        <v>-</v>
      </c>
      <c r="AX7" s="9" t="str">
        <f>IFERROR(VLOOKUP(CONCATENATE($A7,AX$1),'Исх-фото'!$A$2:$D$4000,4,FALSE),"-")</f>
        <v>-</v>
      </c>
      <c r="AY7" s="9" t="str">
        <f>IFERROR(VLOOKUP(CONCATENATE($A7,AY$1),'Исх-фото'!$A$2:$D$4000,4,FALSE),"-")</f>
        <v>-</v>
      </c>
      <c r="AZ7" s="9">
        <f>IFERROR(VLOOKUP(CONCATENATE($A7,AZ$1),'Исх-фото'!$A$2:$D$4000,4,FALSE),"-")</f>
        <v>2</v>
      </c>
      <c r="BA7" s="9" t="str">
        <f>IFERROR(VLOOKUP(CONCATENATE($A7,BA$1),'Исх-фото'!$A$2:$D$4000,4,FALSE),"-")</f>
        <v>-</v>
      </c>
      <c r="BB7" s="9">
        <f>IFERROR(VLOOKUP(CONCATENATE($A7,BB$1),'Исх-фото'!$A$2:$D$4000,4,FALSE),"-")</f>
        <v>5</v>
      </c>
      <c r="BC7" s="9">
        <f>IFERROR(VLOOKUP(CONCATENATE($A7,BC$1),'Исх-фото'!$A$2:$D$4000,4,FALSE),"-")</f>
        <v>5</v>
      </c>
      <c r="BD7" s="9" t="str">
        <f>IFERROR(VLOOKUP(CONCATENATE($A7,BD$1),'Исх-фото'!$A$2:$D$4000,4,FALSE),"-")</f>
        <v>-</v>
      </c>
      <c r="BE7" s="9">
        <f>IFERROR(VLOOKUP(CONCATENATE($A7,BE$1),'Исх-фото'!$A$2:$D$4000,4,FALSE),"-")</f>
        <v>6</v>
      </c>
      <c r="BF7" s="9" t="str">
        <f>IFERROR(VLOOKUP(CONCATENATE($A7,BF$1),'Исх-фото'!$A$2:$D$4000,4,FALSE),"-")</f>
        <v>-</v>
      </c>
      <c r="BG7" s="9" t="str">
        <f>IFERROR(VLOOKUP(CONCATENATE($A7,BG$1),'Исх-фото'!$A$2:$D$4000,4,FALSE),"-")</f>
        <v>-</v>
      </c>
      <c r="BH7" s="9">
        <f>IFERROR(VLOOKUP(CONCATENATE($A7,BH$1),'Исх-фото'!$A$2:$D$4000,4,FALSE),"-")</f>
        <v>6</v>
      </c>
      <c r="BI7" s="9" t="str">
        <f>IFERROR(VLOOKUP(CONCATENATE($A7,BI$1),'Исх-фото'!$A$2:$D$4000,4,FALSE),"-")</f>
        <v>-</v>
      </c>
      <c r="BJ7" s="37">
        <f t="shared" si="0"/>
        <v>15</v>
      </c>
      <c r="BK7" s="34">
        <f t="shared" si="1"/>
        <v>5.0666666666666664</v>
      </c>
      <c r="BL7" s="9">
        <f t="shared" si="2"/>
        <v>124</v>
      </c>
    </row>
    <row r="8" spans="1:72">
      <c r="A8" s="38">
        <f t="shared" si="3"/>
        <v>6</v>
      </c>
      <c r="B8" s="36">
        <f>№!B7</f>
        <v>2</v>
      </c>
      <c r="C8" s="36">
        <f>№!C7</f>
        <v>3</v>
      </c>
      <c r="D8" s="9">
        <f>IFERROR(VLOOKUP(CONCATENATE($A8,D$1),'Исх-фото'!$A$2:$D$4000,4,FALSE),"-")</f>
        <v>8</v>
      </c>
      <c r="E8" s="9" t="str">
        <f>IFERROR(VLOOKUP(CONCATENATE($A8,E$1),'Исх-фото'!$A$2:$D$4000,4,FALSE),"-")</f>
        <v>-</v>
      </c>
      <c r="F8" s="9" t="str">
        <f>IFERROR(VLOOKUP(CONCATENATE($A8,F$1),'Исх-фото'!$A$2:$D$4000,4,FALSE),"-")</f>
        <v>-</v>
      </c>
      <c r="G8" s="9" t="str">
        <f>IFERROR(VLOOKUP(CONCATENATE($A8,G$1),'Исх-фото'!$A$2:$D$4000,4,FALSE),"-")</f>
        <v>-</v>
      </c>
      <c r="H8" s="9" t="str">
        <f>IFERROR(VLOOKUP(CONCATENATE($A8,H$1),'Исх-фото'!$A$2:$D$4000,4,FALSE),"-")</f>
        <v>-</v>
      </c>
      <c r="I8" s="9" t="str">
        <f>IFERROR(VLOOKUP(CONCATENATE($A8,I$1),'Исх-фото'!$A$2:$D$4000,4,FALSE),"-")</f>
        <v>-</v>
      </c>
      <c r="J8" s="9" t="str">
        <f>IFERROR(VLOOKUP(CONCATENATE($A8,J$1),'Исх-фото'!$A$2:$D$4000,4,FALSE),"-")</f>
        <v>-</v>
      </c>
      <c r="K8" s="9" t="str">
        <f>IFERROR(VLOOKUP(CONCATENATE($A8,K$1),'Исх-фото'!$A$2:$D$4000,4,FALSE),"-")</f>
        <v>-</v>
      </c>
      <c r="L8" s="9" t="str">
        <f>IFERROR(VLOOKUP(CONCATENATE($A8,L$1),'Исх-фото'!$A$2:$D$4000,4,FALSE),"-")</f>
        <v>-</v>
      </c>
      <c r="M8" s="9" t="str">
        <f>IFERROR(VLOOKUP(CONCATENATE($A8,M$1),'Исх-фото'!$A$2:$D$4000,4,FALSE),"-")</f>
        <v>-</v>
      </c>
      <c r="N8" s="9" t="str">
        <f>IFERROR(VLOOKUP(CONCATENATE($A8,N$1),'Исх-фото'!$A$2:$D$4000,4,FALSE),"-")</f>
        <v>-</v>
      </c>
      <c r="O8" s="9" t="str">
        <f>IFERROR(VLOOKUP(CONCATENATE($A8,O$1),'Исх-фото'!$A$2:$D$4000,4,FALSE),"-")</f>
        <v>-</v>
      </c>
      <c r="P8" s="9" t="str">
        <f>IFERROR(VLOOKUP(CONCATENATE($A8,P$1),'Исх-фото'!$A$2:$D$4000,4,FALSE),"-")</f>
        <v>-</v>
      </c>
      <c r="Q8" s="9">
        <f>IFERROR(VLOOKUP(CONCATENATE($A8,Q$1),'Исх-фото'!$A$2:$D$4000,4,FALSE),"-")</f>
        <v>5</v>
      </c>
      <c r="R8" s="9" t="str">
        <f>IFERROR(VLOOKUP(CONCATENATE($A8,R$1),'Исх-фото'!$A$2:$D$4000,4,FALSE),"-")</f>
        <v>-</v>
      </c>
      <c r="S8" s="9" t="str">
        <f>IFERROR(VLOOKUP(CONCATENATE($A8,S$1),'Исх-фото'!$A$2:$D$4000,4,FALSE),"-")</f>
        <v>-</v>
      </c>
      <c r="T8" s="9">
        <f>IFERROR(VLOOKUP(CONCATENATE($A8,T$1),'Исх-фото'!$A$2:$D$4000,4,FALSE),"-")</f>
        <v>7</v>
      </c>
      <c r="U8" s="9">
        <f>IFERROR(VLOOKUP(CONCATENATE($A8,U$1),'Исх-фото'!$A$2:$D$4000,4,FALSE),"-")</f>
        <v>8</v>
      </c>
      <c r="V8" s="9" t="str">
        <f>IFERROR(VLOOKUP(CONCATENATE($A8,V$1),'Исх-фото'!$A$2:$D$4000,4,FALSE),"-")</f>
        <v>-</v>
      </c>
      <c r="W8" s="9" t="str">
        <f>IFERROR(VLOOKUP(CONCATENATE($A8,W$1),'Исх-фото'!$A$2:$D$4000,4,FALSE),"-")</f>
        <v>-</v>
      </c>
      <c r="X8" s="9" t="str">
        <f>IFERROR(VLOOKUP(CONCATENATE($A8,X$1),'Исх-фото'!$A$2:$D$4000,4,FALSE),"-")</f>
        <v>-</v>
      </c>
      <c r="Y8" s="9" t="str">
        <f>IFERROR(VLOOKUP(CONCATENATE($A8,Y$1),'Исх-фото'!$A$2:$D$4000,4,FALSE),"-")</f>
        <v>-</v>
      </c>
      <c r="Z8" s="9">
        <f>IFERROR(VLOOKUP(CONCATENATE($A8,Z$1),'Исх-фото'!$A$2:$D$4000,4,FALSE),"-")</f>
        <v>11</v>
      </c>
      <c r="AA8" s="9" t="str">
        <f>IFERROR(VLOOKUP(CONCATENATE($A8,AA$1),'Исх-фото'!$A$2:$D$4000,4,FALSE),"-")</f>
        <v>-</v>
      </c>
      <c r="AB8" s="9">
        <f>IFERROR(VLOOKUP(CONCATENATE($A8,AB$1),'Исх-фото'!$A$2:$D$4000,4,FALSE),"-")</f>
        <v>10</v>
      </c>
      <c r="AC8" s="9" t="str">
        <f>IFERROR(VLOOKUP(CONCATENATE($A8,AC$1),'Исх-фото'!$A$2:$D$4000,4,FALSE),"-")</f>
        <v>-</v>
      </c>
      <c r="AD8" s="9" t="str">
        <f>IFERROR(VLOOKUP(CONCATENATE($A8,AD$1),'Исх-фото'!$A$2:$D$4000,4,FALSE),"-")</f>
        <v>-</v>
      </c>
      <c r="AE8" s="9" t="str">
        <f>IFERROR(VLOOKUP(CONCATENATE($A8,AE$1),'Исх-фото'!$A$2:$D$4000,4,FALSE),"-")</f>
        <v>-</v>
      </c>
      <c r="AF8" s="9" t="str">
        <f>IFERROR(VLOOKUP(CONCATENATE($A8,AF$1),'Исх-фото'!$A$2:$D$4000,4,FALSE),"-")</f>
        <v>-</v>
      </c>
      <c r="AG8" s="9">
        <f>IFERROR(VLOOKUP(CONCATENATE($A8,AG$1),'Исх-фото'!$A$2:$D$4000,4,FALSE),"-")</f>
        <v>7</v>
      </c>
      <c r="AH8" s="9" t="str">
        <f>IFERROR(VLOOKUP(CONCATENATE($A8,AH$1),'Исх-фото'!$A$2:$D$4000,4,FALSE),"-")</f>
        <v>-</v>
      </c>
      <c r="AI8" s="9">
        <f>IFERROR(VLOOKUP(CONCATENATE($A8,AI$1),'Исх-фото'!$A$2:$D$4000,4,FALSE),"-")</f>
        <v>8</v>
      </c>
      <c r="AJ8" s="9" t="str">
        <f>IFERROR(VLOOKUP(CONCATENATE($A8,AJ$1),'Исх-фото'!$A$2:$D$4000,4,FALSE),"-")</f>
        <v>-</v>
      </c>
      <c r="AK8" s="9">
        <f>IFERROR(VLOOKUP(CONCATENATE($A8,AK$1),'Исх-фото'!$A$2:$D$4000,4,FALSE),"-")</f>
        <v>8</v>
      </c>
      <c r="AL8" s="9">
        <f>IFERROR(VLOOKUP(CONCATENATE($A8,AL$1),'Исх-фото'!$A$2:$D$4000,4,FALSE),"-")</f>
        <v>5</v>
      </c>
      <c r="AM8" s="9">
        <f>IFERROR(VLOOKUP(CONCATENATE($A8,AM$1),'Исх-фото'!$A$2:$D$4000,4,FALSE),"-")</f>
        <v>9</v>
      </c>
      <c r="AN8" s="9">
        <f>IFERROR(VLOOKUP(CONCATENATE($A8,AN$1),'Исх-фото'!$A$2:$D$4000,4,FALSE),"-")</f>
        <v>6</v>
      </c>
      <c r="AO8" s="9">
        <f>IFERROR(VLOOKUP(CONCATENATE($A8,AO$1),'Исх-фото'!$A$2:$D$4000,4,FALSE),"-")</f>
        <v>10</v>
      </c>
      <c r="AP8" s="9">
        <f>IFERROR(VLOOKUP(CONCATENATE($A8,AP$1),'Исх-фото'!$A$2:$D$4000,4,FALSE),"-")</f>
        <v>9</v>
      </c>
      <c r="AQ8" s="9" t="str">
        <f>IFERROR(VLOOKUP(CONCATENATE($A8,AQ$1),'Исх-фото'!$A$2:$D$4000,4,FALSE),"-")</f>
        <v>-</v>
      </c>
      <c r="AR8" s="9" t="str">
        <f>IFERROR(VLOOKUP(CONCATENATE($A8,AR$1),'Исх-фото'!$A$2:$D$4000,4,FALSE),"-")</f>
        <v>-</v>
      </c>
      <c r="AS8" s="9" t="str">
        <f>IFERROR(VLOOKUP(CONCATENATE($A8,AS$1),'Исх-фото'!$A$2:$D$4000,4,FALSE),"-")</f>
        <v>-</v>
      </c>
      <c r="AT8" s="9" t="str">
        <f>IFERROR(VLOOKUP(CONCATENATE($A8,AT$1),'Исх-фото'!$A$2:$D$4000,4,FALSE),"-")</f>
        <v>-</v>
      </c>
      <c r="AU8" s="9" t="str">
        <f>IFERROR(VLOOKUP(CONCATENATE($A8,AU$1),'Исх-фото'!$A$2:$D$4000,4,FALSE),"-")</f>
        <v>-</v>
      </c>
      <c r="AV8" s="9" t="str">
        <f>IFERROR(VLOOKUP(CONCATENATE($A8,AV$1),'Исх-фото'!$A$2:$D$4000,4,FALSE),"-")</f>
        <v>-</v>
      </c>
      <c r="AW8" s="9" t="str">
        <f>IFERROR(VLOOKUP(CONCATENATE($A8,AW$1),'Исх-фото'!$A$2:$D$4000,4,FALSE),"-")</f>
        <v>-</v>
      </c>
      <c r="AX8" s="9" t="str">
        <f>IFERROR(VLOOKUP(CONCATENATE($A8,AX$1),'Исх-фото'!$A$2:$D$4000,4,FALSE),"-")</f>
        <v>-</v>
      </c>
      <c r="AY8" s="9" t="str">
        <f>IFERROR(VLOOKUP(CONCATENATE($A8,AY$1),'Исх-фото'!$A$2:$D$4000,4,FALSE),"-")</f>
        <v>-</v>
      </c>
      <c r="AZ8" s="9" t="str">
        <f>IFERROR(VLOOKUP(CONCATENATE($A8,AZ$1),'Исх-фото'!$A$2:$D$4000,4,FALSE),"-")</f>
        <v>-</v>
      </c>
      <c r="BA8" s="9" t="str">
        <f>IFERROR(VLOOKUP(CONCATENATE($A8,BA$1),'Исх-фото'!$A$2:$D$4000,4,FALSE),"-")</f>
        <v>-</v>
      </c>
      <c r="BB8" s="9">
        <f>IFERROR(VLOOKUP(CONCATENATE($A8,BB$1),'Исх-фото'!$A$2:$D$4000,4,FALSE),"-")</f>
        <v>10</v>
      </c>
      <c r="BC8" s="9">
        <f>IFERROR(VLOOKUP(CONCATENATE($A8,BC$1),'Исх-фото'!$A$2:$D$4000,4,FALSE),"-")</f>
        <v>8</v>
      </c>
      <c r="BD8" s="9" t="str">
        <f>IFERROR(VLOOKUP(CONCATENATE($A8,BD$1),'Исх-фото'!$A$2:$D$4000,4,FALSE),"-")</f>
        <v>-</v>
      </c>
      <c r="BE8" s="9">
        <f>IFERROR(VLOOKUP(CONCATENATE($A8,BE$1),'Исх-фото'!$A$2:$D$4000,4,FALSE),"-")</f>
        <v>7</v>
      </c>
      <c r="BF8" s="9">
        <f>IFERROR(VLOOKUP(CONCATENATE($A8,BF$1),'Исх-фото'!$A$2:$D$4000,4,FALSE),"-")</f>
        <v>6</v>
      </c>
      <c r="BG8" s="9" t="str">
        <f>IFERROR(VLOOKUP(CONCATENATE($A8,BG$1),'Исх-фото'!$A$2:$D$4000,4,FALSE),"-")</f>
        <v>-</v>
      </c>
      <c r="BH8" s="9" t="str">
        <f>IFERROR(VLOOKUP(CONCATENATE($A8,BH$1),'Исх-фото'!$A$2:$D$4000,4,FALSE),"-")</f>
        <v>-</v>
      </c>
      <c r="BI8" s="9" t="str">
        <f>IFERROR(VLOOKUP(CONCATENATE($A8,BI$1),'Исх-фото'!$A$2:$D$4000,4,FALSE),"-")</f>
        <v>-</v>
      </c>
      <c r="BJ8" s="37">
        <f t="shared" si="0"/>
        <v>18</v>
      </c>
      <c r="BK8" s="34">
        <f t="shared" si="1"/>
        <v>7.8888888888888893</v>
      </c>
      <c r="BL8" s="9">
        <f t="shared" si="2"/>
        <v>31</v>
      </c>
    </row>
    <row r="9" spans="1:72">
      <c r="A9" s="38">
        <f t="shared" si="3"/>
        <v>7</v>
      </c>
      <c r="B9" s="36">
        <f>№!B8</f>
        <v>4</v>
      </c>
      <c r="C9" s="36">
        <f>№!C8</f>
        <v>1</v>
      </c>
      <c r="D9" s="9">
        <f>IFERROR(VLOOKUP(CONCATENATE($A9,D$1),'Исх-фото'!$A$2:$D$4000,4,FALSE),"-")</f>
        <v>6</v>
      </c>
      <c r="E9" s="9" t="str">
        <f>IFERROR(VLOOKUP(CONCATENATE($A9,E$1),'Исх-фото'!$A$2:$D$4000,4,FALSE),"-")</f>
        <v>-</v>
      </c>
      <c r="F9" s="9" t="str">
        <f>IFERROR(VLOOKUP(CONCATENATE($A9,F$1),'Исх-фото'!$A$2:$D$4000,4,FALSE),"-")</f>
        <v>-</v>
      </c>
      <c r="G9" s="9" t="str">
        <f>IFERROR(VLOOKUP(CONCATENATE($A9,G$1),'Исх-фото'!$A$2:$D$4000,4,FALSE),"-")</f>
        <v>-</v>
      </c>
      <c r="H9" s="9" t="str">
        <f>IFERROR(VLOOKUP(CONCATENATE($A9,H$1),'Исх-фото'!$A$2:$D$4000,4,FALSE),"-")</f>
        <v>-</v>
      </c>
      <c r="I9" s="9" t="str">
        <f>IFERROR(VLOOKUP(CONCATENATE($A9,I$1),'Исх-фото'!$A$2:$D$4000,4,FALSE),"-")</f>
        <v>-</v>
      </c>
      <c r="J9" s="9" t="str">
        <f>IFERROR(VLOOKUP(CONCATENATE($A9,J$1),'Исх-фото'!$A$2:$D$4000,4,FALSE),"-")</f>
        <v>-</v>
      </c>
      <c r="K9" s="9" t="str">
        <f>IFERROR(VLOOKUP(CONCATENATE($A9,K$1),'Исх-фото'!$A$2:$D$4000,4,FALSE),"-")</f>
        <v>-</v>
      </c>
      <c r="L9" s="9" t="str">
        <f>IFERROR(VLOOKUP(CONCATENATE($A9,L$1),'Исх-фото'!$A$2:$D$4000,4,FALSE),"-")</f>
        <v>-</v>
      </c>
      <c r="M9" s="9" t="str">
        <f>IFERROR(VLOOKUP(CONCATENATE($A9,M$1),'Исх-фото'!$A$2:$D$4000,4,FALSE),"-")</f>
        <v>-</v>
      </c>
      <c r="N9" s="9" t="str">
        <f>IFERROR(VLOOKUP(CONCATENATE($A9,N$1),'Исх-фото'!$A$2:$D$4000,4,FALSE),"-")</f>
        <v>-</v>
      </c>
      <c r="O9" s="9" t="str">
        <f>IFERROR(VLOOKUP(CONCATENATE($A9,O$1),'Исх-фото'!$A$2:$D$4000,4,FALSE),"-")</f>
        <v>-</v>
      </c>
      <c r="P9" s="9" t="str">
        <f>IFERROR(VLOOKUP(CONCATENATE($A9,P$1),'Исх-фото'!$A$2:$D$4000,4,FALSE),"-")</f>
        <v>-</v>
      </c>
      <c r="Q9" s="9">
        <f>IFERROR(VLOOKUP(CONCATENATE($A9,Q$1),'Исх-фото'!$A$2:$D$4000,4,FALSE),"-")</f>
        <v>6</v>
      </c>
      <c r="R9" s="9" t="str">
        <f>IFERROR(VLOOKUP(CONCATENATE($A9,R$1),'Исх-фото'!$A$2:$D$4000,4,FALSE),"-")</f>
        <v>-</v>
      </c>
      <c r="S9" s="9" t="str">
        <f>IFERROR(VLOOKUP(CONCATENATE($A9,S$1),'Исх-фото'!$A$2:$D$4000,4,FALSE),"-")</f>
        <v>-</v>
      </c>
      <c r="T9" s="9">
        <f>IFERROR(VLOOKUP(CONCATENATE($A9,T$1),'Исх-фото'!$A$2:$D$4000,4,FALSE),"-")</f>
        <v>4</v>
      </c>
      <c r="U9" s="9">
        <f>IFERROR(VLOOKUP(CONCATENATE($A9,U$1),'Исх-фото'!$A$2:$D$4000,4,FALSE),"-")</f>
        <v>12</v>
      </c>
      <c r="V9" s="9" t="str">
        <f>IFERROR(VLOOKUP(CONCATENATE($A9,V$1),'Исх-фото'!$A$2:$D$4000,4,FALSE),"-")</f>
        <v>-</v>
      </c>
      <c r="W9" s="9" t="str">
        <f>IFERROR(VLOOKUP(CONCATENATE($A9,W$1),'Исх-фото'!$A$2:$D$4000,4,FALSE),"-")</f>
        <v>-</v>
      </c>
      <c r="X9" s="9" t="str">
        <f>IFERROR(VLOOKUP(CONCATENATE($A9,X$1),'Исх-фото'!$A$2:$D$4000,4,FALSE),"-")</f>
        <v>-</v>
      </c>
      <c r="Y9" s="9" t="str">
        <f>IFERROR(VLOOKUP(CONCATENATE($A9,Y$1),'Исх-фото'!$A$2:$D$4000,4,FALSE),"-")</f>
        <v>-</v>
      </c>
      <c r="Z9" s="9">
        <f>IFERROR(VLOOKUP(CONCATENATE($A9,Z$1),'Исх-фото'!$A$2:$D$4000,4,FALSE),"-")</f>
        <v>7</v>
      </c>
      <c r="AA9" s="9" t="str">
        <f>IFERROR(VLOOKUP(CONCATENATE($A9,AA$1),'Исх-фото'!$A$2:$D$4000,4,FALSE),"-")</f>
        <v>-</v>
      </c>
      <c r="AB9" s="9" t="str">
        <f>IFERROR(VLOOKUP(CONCATENATE($A9,AB$1),'Исх-фото'!$A$2:$D$4000,4,FALSE),"-")</f>
        <v>-</v>
      </c>
      <c r="AC9" s="9" t="str">
        <f>IFERROR(VLOOKUP(CONCATENATE($A9,AC$1),'Исх-фото'!$A$2:$D$4000,4,FALSE),"-")</f>
        <v>-</v>
      </c>
      <c r="AD9" s="9" t="str">
        <f>IFERROR(VLOOKUP(CONCATENATE($A9,AD$1),'Исх-фото'!$A$2:$D$4000,4,FALSE),"-")</f>
        <v>-</v>
      </c>
      <c r="AE9" s="9" t="str">
        <f>IFERROR(VLOOKUP(CONCATENATE($A9,AE$1),'Исх-фото'!$A$2:$D$4000,4,FALSE),"-")</f>
        <v>-</v>
      </c>
      <c r="AF9" s="9" t="str">
        <f>IFERROR(VLOOKUP(CONCATENATE($A9,AF$1),'Исх-фото'!$A$2:$D$4000,4,FALSE),"-")</f>
        <v>-</v>
      </c>
      <c r="AG9" s="9">
        <f>IFERROR(VLOOKUP(CONCATENATE($A9,AG$1),'Исх-фото'!$A$2:$D$4000,4,FALSE),"-")</f>
        <v>3</v>
      </c>
      <c r="AH9" s="9" t="str">
        <f>IFERROR(VLOOKUP(CONCATENATE($A9,AH$1),'Исх-фото'!$A$2:$D$4000,4,FALSE),"-")</f>
        <v>-</v>
      </c>
      <c r="AI9" s="9">
        <f>IFERROR(VLOOKUP(CONCATENATE($A9,AI$1),'Исх-фото'!$A$2:$D$4000,4,FALSE),"-")</f>
        <v>9</v>
      </c>
      <c r="AJ9" s="9">
        <f>IFERROR(VLOOKUP(CONCATENATE($A9,AJ$1),'Исх-фото'!$A$2:$D$4000,4,FALSE),"-")</f>
        <v>7</v>
      </c>
      <c r="AK9" s="9" t="str">
        <f>IFERROR(VLOOKUP(CONCATENATE($A9,AK$1),'Исх-фото'!$A$2:$D$4000,4,FALSE),"-")</f>
        <v>-</v>
      </c>
      <c r="AL9" s="9" t="str">
        <f>IFERROR(VLOOKUP(CONCATENATE($A9,AL$1),'Исх-фото'!$A$2:$D$4000,4,FALSE),"-")</f>
        <v>-</v>
      </c>
      <c r="AM9" s="9">
        <f>IFERROR(VLOOKUP(CONCATENATE($A9,AM$1),'Исх-фото'!$A$2:$D$4000,4,FALSE),"-")</f>
        <v>6</v>
      </c>
      <c r="AN9" s="9">
        <f>IFERROR(VLOOKUP(CONCATENATE($A9,AN$1),'Исх-фото'!$A$2:$D$4000,4,FALSE),"-")</f>
        <v>3</v>
      </c>
      <c r="AO9" s="9" t="str">
        <f>IFERROR(VLOOKUP(CONCATENATE($A9,AO$1),'Исх-фото'!$A$2:$D$4000,4,FALSE),"-")</f>
        <v>-</v>
      </c>
      <c r="AP9" s="9">
        <f>IFERROR(VLOOKUP(CONCATENATE($A9,AP$1),'Исх-фото'!$A$2:$D$4000,4,FALSE),"-")</f>
        <v>3</v>
      </c>
      <c r="AQ9" s="9" t="str">
        <f>IFERROR(VLOOKUP(CONCATENATE($A9,AQ$1),'Исх-фото'!$A$2:$D$4000,4,FALSE),"-")</f>
        <v>-</v>
      </c>
      <c r="AR9" s="9" t="str">
        <f>IFERROR(VLOOKUP(CONCATENATE($A9,AR$1),'Исх-фото'!$A$2:$D$4000,4,FALSE),"-")</f>
        <v>-</v>
      </c>
      <c r="AS9" s="9" t="str">
        <f>IFERROR(VLOOKUP(CONCATENATE($A9,AS$1),'Исх-фото'!$A$2:$D$4000,4,FALSE),"-")</f>
        <v>-</v>
      </c>
      <c r="AT9" s="9" t="str">
        <f>IFERROR(VLOOKUP(CONCATENATE($A9,AT$1),'Исх-фото'!$A$2:$D$4000,4,FALSE),"-")</f>
        <v>-</v>
      </c>
      <c r="AU9" s="9" t="str">
        <f>IFERROR(VLOOKUP(CONCATENATE($A9,AU$1),'Исх-фото'!$A$2:$D$4000,4,FALSE),"-")</f>
        <v>-</v>
      </c>
      <c r="AV9" s="9" t="str">
        <f>IFERROR(VLOOKUP(CONCATENATE($A9,AV$1),'Исх-фото'!$A$2:$D$4000,4,FALSE),"-")</f>
        <v>-</v>
      </c>
      <c r="AW9" s="9" t="str">
        <f>IFERROR(VLOOKUP(CONCATENATE($A9,AW$1),'Исх-фото'!$A$2:$D$4000,4,FALSE),"-")</f>
        <v>-</v>
      </c>
      <c r="AX9" s="9" t="str">
        <f>IFERROR(VLOOKUP(CONCATENATE($A9,AX$1),'Исх-фото'!$A$2:$D$4000,4,FALSE),"-")</f>
        <v>-</v>
      </c>
      <c r="AY9" s="9" t="str">
        <f>IFERROR(VLOOKUP(CONCATENATE($A9,AY$1),'Исх-фото'!$A$2:$D$4000,4,FALSE),"-")</f>
        <v>-</v>
      </c>
      <c r="AZ9" s="9" t="str">
        <f>IFERROR(VLOOKUP(CONCATENATE($A9,AZ$1),'Исх-фото'!$A$2:$D$4000,4,FALSE),"-")</f>
        <v>-</v>
      </c>
      <c r="BA9" s="9" t="str">
        <f>IFERROR(VLOOKUP(CONCATENATE($A9,BA$1),'Исх-фото'!$A$2:$D$4000,4,FALSE),"-")</f>
        <v>-</v>
      </c>
      <c r="BB9" s="9">
        <f>IFERROR(VLOOKUP(CONCATENATE($A9,BB$1),'Исх-фото'!$A$2:$D$4000,4,FALSE),"-")</f>
        <v>8</v>
      </c>
      <c r="BC9" s="9">
        <f>IFERROR(VLOOKUP(CONCATENATE($A9,BC$1),'Исх-фото'!$A$2:$D$4000,4,FALSE),"-")</f>
        <v>4</v>
      </c>
      <c r="BD9" s="9" t="str">
        <f>IFERROR(VLOOKUP(CONCATENATE($A9,BD$1),'Исх-фото'!$A$2:$D$4000,4,FALSE),"-")</f>
        <v>-</v>
      </c>
      <c r="BE9" s="9">
        <f>IFERROR(VLOOKUP(CONCATENATE($A9,BE$1),'Исх-фото'!$A$2:$D$4000,4,FALSE),"-")</f>
        <v>5</v>
      </c>
      <c r="BF9" s="9" t="str">
        <f>IFERROR(VLOOKUP(CONCATENATE($A9,BF$1),'Исх-фото'!$A$2:$D$4000,4,FALSE),"-")</f>
        <v>-</v>
      </c>
      <c r="BG9" s="9" t="str">
        <f>IFERROR(VLOOKUP(CONCATENATE($A9,BG$1),'Исх-фото'!$A$2:$D$4000,4,FALSE),"-")</f>
        <v>-</v>
      </c>
      <c r="BH9" s="9">
        <f>IFERROR(VLOOKUP(CONCATENATE($A9,BH$1),'Исх-фото'!$A$2:$D$4000,4,FALSE),"-")</f>
        <v>7</v>
      </c>
      <c r="BI9" s="9" t="str">
        <f>IFERROR(VLOOKUP(CONCATENATE($A9,BI$1),'Исх-фото'!$A$2:$D$4000,4,FALSE),"-")</f>
        <v>-</v>
      </c>
      <c r="BJ9" s="37">
        <f t="shared" si="0"/>
        <v>15</v>
      </c>
      <c r="BK9" s="34">
        <f t="shared" si="1"/>
        <v>6</v>
      </c>
      <c r="BL9" s="9">
        <f t="shared" si="2"/>
        <v>95</v>
      </c>
    </row>
    <row r="10" spans="1:72">
      <c r="A10" s="38">
        <f t="shared" si="3"/>
        <v>8</v>
      </c>
      <c r="B10" s="36">
        <f>№!B9</f>
        <v>4</v>
      </c>
      <c r="C10" s="36">
        <f>№!C9</f>
        <v>2</v>
      </c>
      <c r="D10" s="9">
        <f>IFERROR(VLOOKUP(CONCATENATE($A10,D$1),'Исх-фото'!$A$2:$D$4000,4,FALSE),"-")</f>
        <v>7</v>
      </c>
      <c r="E10" s="9" t="str">
        <f>IFERROR(VLOOKUP(CONCATENATE($A10,E$1),'Исх-фото'!$A$2:$D$4000,4,FALSE),"-")</f>
        <v>-</v>
      </c>
      <c r="F10" s="9" t="str">
        <f>IFERROR(VLOOKUP(CONCATENATE($A10,F$1),'Исх-фото'!$A$2:$D$4000,4,FALSE),"-")</f>
        <v>-</v>
      </c>
      <c r="G10" s="9" t="str">
        <f>IFERROR(VLOOKUP(CONCATENATE($A10,G$1),'Исх-фото'!$A$2:$D$4000,4,FALSE),"-")</f>
        <v>-</v>
      </c>
      <c r="H10" s="9" t="str">
        <f>IFERROR(VLOOKUP(CONCATENATE($A10,H$1),'Исх-фото'!$A$2:$D$4000,4,FALSE),"-")</f>
        <v>-</v>
      </c>
      <c r="I10" s="9" t="str">
        <f>IFERROR(VLOOKUP(CONCATENATE($A10,I$1),'Исх-фото'!$A$2:$D$4000,4,FALSE),"-")</f>
        <v>-</v>
      </c>
      <c r="J10" s="9" t="str">
        <f>IFERROR(VLOOKUP(CONCATENATE($A10,J$1),'Исх-фото'!$A$2:$D$4000,4,FALSE),"-")</f>
        <v>-</v>
      </c>
      <c r="K10" s="9" t="str">
        <f>IFERROR(VLOOKUP(CONCATENATE($A10,K$1),'Исх-фото'!$A$2:$D$4000,4,FALSE),"-")</f>
        <v>-</v>
      </c>
      <c r="L10" s="9" t="str">
        <f>IFERROR(VLOOKUP(CONCATENATE($A10,L$1),'Исх-фото'!$A$2:$D$4000,4,FALSE),"-")</f>
        <v>-</v>
      </c>
      <c r="M10" s="9">
        <f>IFERROR(VLOOKUP(CONCATENATE($A10,M$1),'Исх-фото'!$A$2:$D$4000,4,FALSE),"-")</f>
        <v>5</v>
      </c>
      <c r="N10" s="9" t="str">
        <f>IFERROR(VLOOKUP(CONCATENATE($A10,N$1),'Исх-фото'!$A$2:$D$4000,4,FALSE),"-")</f>
        <v>-</v>
      </c>
      <c r="O10" s="9" t="str">
        <f>IFERROR(VLOOKUP(CONCATENATE($A10,O$1),'Исх-фото'!$A$2:$D$4000,4,FALSE),"-")</f>
        <v>-</v>
      </c>
      <c r="P10" s="9" t="str">
        <f>IFERROR(VLOOKUP(CONCATENATE($A10,P$1),'Исх-фото'!$A$2:$D$4000,4,FALSE),"-")</f>
        <v>-</v>
      </c>
      <c r="Q10" s="9">
        <f>IFERROR(VLOOKUP(CONCATENATE($A10,Q$1),'Исх-фото'!$A$2:$D$4000,4,FALSE),"-")</f>
        <v>5</v>
      </c>
      <c r="R10" s="9" t="str">
        <f>IFERROR(VLOOKUP(CONCATENATE($A10,R$1),'Исх-фото'!$A$2:$D$4000,4,FALSE),"-")</f>
        <v>-</v>
      </c>
      <c r="S10" s="9" t="str">
        <f>IFERROR(VLOOKUP(CONCATENATE($A10,S$1),'Исх-фото'!$A$2:$D$4000,4,FALSE),"-")</f>
        <v>-</v>
      </c>
      <c r="T10" s="9">
        <f>IFERROR(VLOOKUP(CONCATENATE($A10,T$1),'Исх-фото'!$A$2:$D$4000,4,FALSE),"-")</f>
        <v>4</v>
      </c>
      <c r="U10" s="9">
        <f>IFERROR(VLOOKUP(CONCATENATE($A10,U$1),'Исх-фото'!$A$2:$D$4000,4,FALSE),"-")</f>
        <v>8</v>
      </c>
      <c r="V10" s="9" t="str">
        <f>IFERROR(VLOOKUP(CONCATENATE($A10,V$1),'Исх-фото'!$A$2:$D$4000,4,FALSE),"-")</f>
        <v>-</v>
      </c>
      <c r="W10" s="9" t="str">
        <f>IFERROR(VLOOKUP(CONCATENATE($A10,W$1),'Исх-фото'!$A$2:$D$4000,4,FALSE),"-")</f>
        <v>-</v>
      </c>
      <c r="X10" s="9" t="str">
        <f>IFERROR(VLOOKUP(CONCATENATE($A10,X$1),'Исх-фото'!$A$2:$D$4000,4,FALSE),"-")</f>
        <v>-</v>
      </c>
      <c r="Y10" s="9" t="str">
        <f>IFERROR(VLOOKUP(CONCATENATE($A10,Y$1),'Исх-фото'!$A$2:$D$4000,4,FALSE),"-")</f>
        <v>-</v>
      </c>
      <c r="Z10" s="9">
        <f>IFERROR(VLOOKUP(CONCATENATE($A10,Z$1),'Исх-фото'!$A$2:$D$4000,4,FALSE),"-")</f>
        <v>7</v>
      </c>
      <c r="AA10" s="9" t="str">
        <f>IFERROR(VLOOKUP(CONCATENATE($A10,AA$1),'Исх-фото'!$A$2:$D$4000,4,FALSE),"-")</f>
        <v>-</v>
      </c>
      <c r="AB10" s="9" t="str">
        <f>IFERROR(VLOOKUP(CONCATENATE($A10,AB$1),'Исх-фото'!$A$2:$D$4000,4,FALSE),"-")</f>
        <v>-</v>
      </c>
      <c r="AC10" s="9" t="str">
        <f>IFERROR(VLOOKUP(CONCATENATE($A10,AC$1),'Исх-фото'!$A$2:$D$4000,4,FALSE),"-")</f>
        <v>-</v>
      </c>
      <c r="AD10" s="9" t="str">
        <f>IFERROR(VLOOKUP(CONCATENATE($A10,AD$1),'Исх-фото'!$A$2:$D$4000,4,FALSE),"-")</f>
        <v>-</v>
      </c>
      <c r="AE10" s="9" t="str">
        <f>IFERROR(VLOOKUP(CONCATENATE($A10,AE$1),'Исх-фото'!$A$2:$D$4000,4,FALSE),"-")</f>
        <v>-</v>
      </c>
      <c r="AF10" s="9" t="str">
        <f>IFERROR(VLOOKUP(CONCATENATE($A10,AF$1),'Исх-фото'!$A$2:$D$4000,4,FALSE),"-")</f>
        <v>-</v>
      </c>
      <c r="AG10" s="9">
        <f>IFERROR(VLOOKUP(CONCATENATE($A10,AG$1),'Исх-фото'!$A$2:$D$4000,4,FALSE),"-")</f>
        <v>2</v>
      </c>
      <c r="AH10" s="9" t="str">
        <f>IFERROR(VLOOKUP(CONCATENATE($A10,AH$1),'Исх-фото'!$A$2:$D$4000,4,FALSE),"-")</f>
        <v>-</v>
      </c>
      <c r="AI10" s="9" t="str">
        <f>IFERROR(VLOOKUP(CONCATENATE($A10,AI$1),'Исх-фото'!$A$2:$D$4000,4,FALSE),"-")</f>
        <v>-</v>
      </c>
      <c r="AJ10" s="9">
        <f>IFERROR(VLOOKUP(CONCATENATE($A10,AJ$1),'Исх-фото'!$A$2:$D$4000,4,FALSE),"-")</f>
        <v>5</v>
      </c>
      <c r="AK10" s="9">
        <f>IFERROR(VLOOKUP(CONCATENATE($A10,AK$1),'Исх-фото'!$A$2:$D$4000,4,FALSE),"-")</f>
        <v>6</v>
      </c>
      <c r="AL10" s="9" t="str">
        <f>IFERROR(VLOOKUP(CONCATENATE($A10,AL$1),'Исх-фото'!$A$2:$D$4000,4,FALSE),"-")</f>
        <v>-</v>
      </c>
      <c r="AM10" s="9">
        <f>IFERROR(VLOOKUP(CONCATENATE($A10,AM$1),'Исх-фото'!$A$2:$D$4000,4,FALSE),"-")</f>
        <v>8</v>
      </c>
      <c r="AN10" s="9">
        <f>IFERROR(VLOOKUP(CONCATENATE($A10,AN$1),'Исх-фото'!$A$2:$D$4000,4,FALSE),"-")</f>
        <v>4</v>
      </c>
      <c r="AO10" s="9" t="str">
        <f>IFERROR(VLOOKUP(CONCATENATE($A10,AO$1),'Исх-фото'!$A$2:$D$4000,4,FALSE),"-")</f>
        <v>-</v>
      </c>
      <c r="AP10" s="9">
        <f>IFERROR(VLOOKUP(CONCATENATE($A10,AP$1),'Исх-фото'!$A$2:$D$4000,4,FALSE),"-")</f>
        <v>4</v>
      </c>
      <c r="AQ10" s="9" t="str">
        <f>IFERROR(VLOOKUP(CONCATENATE($A10,AQ$1),'Исх-фото'!$A$2:$D$4000,4,FALSE),"-")</f>
        <v>-</v>
      </c>
      <c r="AR10" s="9" t="str">
        <f>IFERROR(VLOOKUP(CONCATENATE($A10,AR$1),'Исх-фото'!$A$2:$D$4000,4,FALSE),"-")</f>
        <v>-</v>
      </c>
      <c r="AS10" s="9">
        <f>IFERROR(VLOOKUP(CONCATENATE($A10,AS$1),'Исх-фото'!$A$2:$D$4000,4,FALSE),"-")</f>
        <v>3</v>
      </c>
      <c r="AT10" s="9" t="str">
        <f>IFERROR(VLOOKUP(CONCATENATE($A10,AT$1),'Исх-фото'!$A$2:$D$4000,4,FALSE),"-")</f>
        <v>-</v>
      </c>
      <c r="AU10" s="9" t="str">
        <f>IFERROR(VLOOKUP(CONCATENATE($A10,AU$1),'Исх-фото'!$A$2:$D$4000,4,FALSE),"-")</f>
        <v>-</v>
      </c>
      <c r="AV10" s="9" t="str">
        <f>IFERROR(VLOOKUP(CONCATENATE($A10,AV$1),'Исх-фото'!$A$2:$D$4000,4,FALSE),"-")</f>
        <v>-</v>
      </c>
      <c r="AW10" s="9">
        <f>IFERROR(VLOOKUP(CONCATENATE($A10,AW$1),'Исх-фото'!$A$2:$D$4000,4,FALSE),"-")</f>
        <v>4</v>
      </c>
      <c r="AX10" s="9" t="str">
        <f>IFERROR(VLOOKUP(CONCATENATE($A10,AX$1),'Исх-фото'!$A$2:$D$4000,4,FALSE),"-")</f>
        <v>-</v>
      </c>
      <c r="AY10" s="9" t="str">
        <f>IFERROR(VLOOKUP(CONCATENATE($A10,AY$1),'Исх-фото'!$A$2:$D$4000,4,FALSE),"-")</f>
        <v>-</v>
      </c>
      <c r="AZ10" s="9">
        <f>IFERROR(VLOOKUP(CONCATENATE($A10,AZ$1),'Исх-фото'!$A$2:$D$4000,4,FALSE),"-")</f>
        <v>3</v>
      </c>
      <c r="BA10" s="9" t="str">
        <f>IFERROR(VLOOKUP(CONCATENATE($A10,BA$1),'Исх-фото'!$A$2:$D$4000,4,FALSE),"-")</f>
        <v>-</v>
      </c>
      <c r="BB10" s="9" t="str">
        <f>IFERROR(VLOOKUP(CONCATENATE($A10,BB$1),'Исх-фото'!$A$2:$D$4000,4,FALSE),"-")</f>
        <v>-</v>
      </c>
      <c r="BC10" s="9">
        <f>IFERROR(VLOOKUP(CONCATENATE($A10,BC$1),'Исх-фото'!$A$2:$D$4000,4,FALSE),"-")</f>
        <v>6</v>
      </c>
      <c r="BD10" s="9" t="str">
        <f>IFERROR(VLOOKUP(CONCATENATE($A10,BD$1),'Исх-фото'!$A$2:$D$4000,4,FALSE),"-")</f>
        <v>-</v>
      </c>
      <c r="BE10" s="9">
        <f>IFERROR(VLOOKUP(CONCATENATE($A10,BE$1),'Исх-фото'!$A$2:$D$4000,4,FALSE),"-")</f>
        <v>7</v>
      </c>
      <c r="BF10" s="9" t="str">
        <f>IFERROR(VLOOKUP(CONCATENATE($A10,BF$1),'Исх-фото'!$A$2:$D$4000,4,FALSE),"-")</f>
        <v>-</v>
      </c>
      <c r="BG10" s="9" t="str">
        <f>IFERROR(VLOOKUP(CONCATENATE($A10,BG$1),'Исх-фото'!$A$2:$D$4000,4,FALSE),"-")</f>
        <v>-</v>
      </c>
      <c r="BH10" s="9" t="str">
        <f>IFERROR(VLOOKUP(CONCATENATE($A10,BH$1),'Исх-фото'!$A$2:$D$4000,4,FALSE),"-")</f>
        <v>-</v>
      </c>
      <c r="BI10" s="9" t="str">
        <f>IFERROR(VLOOKUP(CONCATENATE($A10,BI$1),'Исх-фото'!$A$2:$D$4000,4,FALSE),"-")</f>
        <v>-</v>
      </c>
      <c r="BJ10" s="37">
        <f t="shared" si="0"/>
        <v>17</v>
      </c>
      <c r="BK10" s="34">
        <f t="shared" si="1"/>
        <v>5.1764705882352944</v>
      </c>
      <c r="BL10" s="9">
        <f t="shared" si="2"/>
        <v>121</v>
      </c>
    </row>
    <row r="11" spans="1:72">
      <c r="A11" s="38">
        <f t="shared" si="3"/>
        <v>9</v>
      </c>
      <c r="B11" s="36">
        <f>№!B10</f>
        <v>4</v>
      </c>
      <c r="C11" s="36">
        <f>№!C10</f>
        <v>3</v>
      </c>
      <c r="D11" s="9">
        <f>IFERROR(VLOOKUP(CONCATENATE($A11,D$1),'Исх-фото'!$A$2:$D$4000,4,FALSE),"-")</f>
        <v>4</v>
      </c>
      <c r="E11" s="9" t="str">
        <f>IFERROR(VLOOKUP(CONCATENATE($A11,E$1),'Исх-фото'!$A$2:$D$4000,4,FALSE),"-")</f>
        <v>-</v>
      </c>
      <c r="F11" s="9" t="str">
        <f>IFERROR(VLOOKUP(CONCATENATE($A11,F$1),'Исх-фото'!$A$2:$D$4000,4,FALSE),"-")</f>
        <v>-</v>
      </c>
      <c r="G11" s="9" t="str">
        <f>IFERROR(VLOOKUP(CONCATENATE($A11,G$1),'Исх-фото'!$A$2:$D$4000,4,FALSE),"-")</f>
        <v>-</v>
      </c>
      <c r="H11" s="9" t="str">
        <f>IFERROR(VLOOKUP(CONCATENATE($A11,H$1),'Исх-фото'!$A$2:$D$4000,4,FALSE),"-")</f>
        <v>-</v>
      </c>
      <c r="I11" s="9" t="str">
        <f>IFERROR(VLOOKUP(CONCATENATE($A11,I$1),'Исх-фото'!$A$2:$D$4000,4,FALSE),"-")</f>
        <v>-</v>
      </c>
      <c r="J11" s="9" t="str">
        <f>IFERROR(VLOOKUP(CONCATENATE($A11,J$1),'Исх-фото'!$A$2:$D$4000,4,FALSE),"-")</f>
        <v>-</v>
      </c>
      <c r="K11" s="9" t="str">
        <f>IFERROR(VLOOKUP(CONCATENATE($A11,K$1),'Исх-фото'!$A$2:$D$4000,4,FALSE),"-")</f>
        <v>-</v>
      </c>
      <c r="L11" s="9" t="str">
        <f>IFERROR(VLOOKUP(CONCATENATE($A11,L$1),'Исх-фото'!$A$2:$D$4000,4,FALSE),"-")</f>
        <v>-</v>
      </c>
      <c r="M11" s="9" t="str">
        <f>IFERROR(VLOOKUP(CONCATENATE($A11,M$1),'Исх-фото'!$A$2:$D$4000,4,FALSE),"-")</f>
        <v>-</v>
      </c>
      <c r="N11" s="9" t="str">
        <f>IFERROR(VLOOKUP(CONCATENATE($A11,N$1),'Исх-фото'!$A$2:$D$4000,4,FALSE),"-")</f>
        <v>-</v>
      </c>
      <c r="O11" s="9" t="str">
        <f>IFERROR(VLOOKUP(CONCATENATE($A11,O$1),'Исх-фото'!$A$2:$D$4000,4,FALSE),"-")</f>
        <v>-</v>
      </c>
      <c r="P11" s="9" t="str">
        <f>IFERROR(VLOOKUP(CONCATENATE($A11,P$1),'Исх-фото'!$A$2:$D$4000,4,FALSE),"-")</f>
        <v>-</v>
      </c>
      <c r="Q11" s="9">
        <f>IFERROR(VLOOKUP(CONCATENATE($A11,Q$1),'Исх-фото'!$A$2:$D$4000,4,FALSE),"-")</f>
        <v>4</v>
      </c>
      <c r="R11" s="9" t="str">
        <f>IFERROR(VLOOKUP(CONCATENATE($A11,R$1),'Исх-фото'!$A$2:$D$4000,4,FALSE),"-")</f>
        <v>-</v>
      </c>
      <c r="S11" s="9" t="str">
        <f>IFERROR(VLOOKUP(CONCATENATE($A11,S$1),'Исх-фото'!$A$2:$D$4000,4,FALSE),"-")</f>
        <v>-</v>
      </c>
      <c r="T11" s="9">
        <f>IFERROR(VLOOKUP(CONCATENATE($A11,T$1),'Исх-фото'!$A$2:$D$4000,4,FALSE),"-")</f>
        <v>3</v>
      </c>
      <c r="U11" s="9">
        <f>IFERROR(VLOOKUP(CONCATENATE($A11,U$1),'Исх-фото'!$A$2:$D$4000,4,FALSE),"-")</f>
        <v>2</v>
      </c>
      <c r="V11" s="9" t="str">
        <f>IFERROR(VLOOKUP(CONCATENATE($A11,V$1),'Исх-фото'!$A$2:$D$4000,4,FALSE),"-")</f>
        <v>-</v>
      </c>
      <c r="W11" s="9" t="str">
        <f>IFERROR(VLOOKUP(CONCATENATE($A11,W$1),'Исх-фото'!$A$2:$D$4000,4,FALSE),"-")</f>
        <v>-</v>
      </c>
      <c r="X11" s="9" t="str">
        <f>IFERROR(VLOOKUP(CONCATENATE($A11,X$1),'Исх-фото'!$A$2:$D$4000,4,FALSE),"-")</f>
        <v>-</v>
      </c>
      <c r="Y11" s="9" t="str">
        <f>IFERROR(VLOOKUP(CONCATENATE($A11,Y$1),'Исх-фото'!$A$2:$D$4000,4,FALSE),"-")</f>
        <v>-</v>
      </c>
      <c r="Z11" s="9">
        <f>IFERROR(VLOOKUP(CONCATENATE($A11,Z$1),'Исх-фото'!$A$2:$D$4000,4,FALSE),"-")</f>
        <v>2</v>
      </c>
      <c r="AA11" s="9" t="str">
        <f>IFERROR(VLOOKUP(CONCATENATE($A11,AA$1),'Исх-фото'!$A$2:$D$4000,4,FALSE),"-")</f>
        <v>-</v>
      </c>
      <c r="AB11" s="9">
        <f>IFERROR(VLOOKUP(CONCATENATE($A11,AB$1),'Исх-фото'!$A$2:$D$4000,4,FALSE),"-")</f>
        <v>6</v>
      </c>
      <c r="AC11" s="9" t="str">
        <f>IFERROR(VLOOKUP(CONCATENATE($A11,AC$1),'Исх-фото'!$A$2:$D$4000,4,FALSE),"-")</f>
        <v>-</v>
      </c>
      <c r="AD11" s="9" t="str">
        <f>IFERROR(VLOOKUP(CONCATENATE($A11,AD$1),'Исх-фото'!$A$2:$D$4000,4,FALSE),"-")</f>
        <v>-</v>
      </c>
      <c r="AE11" s="9" t="str">
        <f>IFERROR(VLOOKUP(CONCATENATE($A11,AE$1),'Исх-фото'!$A$2:$D$4000,4,FALSE),"-")</f>
        <v>-</v>
      </c>
      <c r="AF11" s="9" t="str">
        <f>IFERROR(VLOOKUP(CONCATENATE($A11,AF$1),'Исх-фото'!$A$2:$D$4000,4,FALSE),"-")</f>
        <v>-</v>
      </c>
      <c r="AG11" s="9">
        <f>IFERROR(VLOOKUP(CONCATENATE($A11,AG$1),'Исх-фото'!$A$2:$D$4000,4,FALSE),"-")</f>
        <v>2</v>
      </c>
      <c r="AH11" s="9" t="str">
        <f>IFERROR(VLOOKUP(CONCATENATE($A11,AH$1),'Исх-фото'!$A$2:$D$4000,4,FALSE),"-")</f>
        <v>-</v>
      </c>
      <c r="AI11" s="9">
        <f>IFERROR(VLOOKUP(CONCATENATE($A11,AI$1),'Исх-фото'!$A$2:$D$4000,4,FALSE),"-")</f>
        <v>3</v>
      </c>
      <c r="AJ11" s="9">
        <f>IFERROR(VLOOKUP(CONCATENATE($A11,AJ$1),'Исх-фото'!$A$2:$D$4000,4,FALSE),"-")</f>
        <v>2</v>
      </c>
      <c r="AK11" s="9">
        <f>IFERROR(VLOOKUP(CONCATENATE($A11,AK$1),'Исх-фото'!$A$2:$D$4000,4,FALSE),"-")</f>
        <v>4</v>
      </c>
      <c r="AL11" s="9" t="str">
        <f>IFERROR(VLOOKUP(CONCATENATE($A11,AL$1),'Исх-фото'!$A$2:$D$4000,4,FALSE),"-")</f>
        <v>-</v>
      </c>
      <c r="AM11" s="9">
        <f>IFERROR(VLOOKUP(CONCATENATE($A11,AM$1),'Исх-фото'!$A$2:$D$4000,4,FALSE),"-")</f>
        <v>6</v>
      </c>
      <c r="AN11" s="9">
        <f>IFERROR(VLOOKUP(CONCATENATE($A11,AN$1),'Исх-фото'!$A$2:$D$4000,4,FALSE),"-")</f>
        <v>1</v>
      </c>
      <c r="AO11" s="9">
        <f>IFERROR(VLOOKUP(CONCATENATE($A11,AO$1),'Исх-фото'!$A$2:$D$4000,4,FALSE),"-")</f>
        <v>3</v>
      </c>
      <c r="AP11" s="9">
        <f>IFERROR(VLOOKUP(CONCATENATE($A11,AP$1),'Исх-фото'!$A$2:$D$4000,4,FALSE),"-")</f>
        <v>2</v>
      </c>
      <c r="AQ11" s="9" t="str">
        <f>IFERROR(VLOOKUP(CONCATENATE($A11,AQ$1),'Исх-фото'!$A$2:$D$4000,4,FALSE),"-")</f>
        <v>-</v>
      </c>
      <c r="AR11" s="9" t="str">
        <f>IFERROR(VLOOKUP(CONCATENATE($A11,AR$1),'Исх-фото'!$A$2:$D$4000,4,FALSE),"-")</f>
        <v>-</v>
      </c>
      <c r="AS11" s="9">
        <f>IFERROR(VLOOKUP(CONCATENATE($A11,AS$1),'Исх-фото'!$A$2:$D$4000,4,FALSE),"-")</f>
        <v>1</v>
      </c>
      <c r="AT11" s="9" t="str">
        <f>IFERROR(VLOOKUP(CONCATENATE($A11,AT$1),'Исх-фото'!$A$2:$D$4000,4,FALSE),"-")</f>
        <v>-</v>
      </c>
      <c r="AU11" s="9" t="str">
        <f>IFERROR(VLOOKUP(CONCATENATE($A11,AU$1),'Исх-фото'!$A$2:$D$4000,4,FALSE),"-")</f>
        <v>-</v>
      </c>
      <c r="AV11" s="9" t="str">
        <f>IFERROR(VLOOKUP(CONCATENATE($A11,AV$1),'Исх-фото'!$A$2:$D$4000,4,FALSE),"-")</f>
        <v>-</v>
      </c>
      <c r="AW11" s="9" t="str">
        <f>IFERROR(VLOOKUP(CONCATENATE($A11,AW$1),'Исх-фото'!$A$2:$D$4000,4,FALSE),"-")</f>
        <v>-</v>
      </c>
      <c r="AX11" s="9" t="str">
        <f>IFERROR(VLOOKUP(CONCATENATE($A11,AX$1),'Исх-фото'!$A$2:$D$4000,4,FALSE),"-")</f>
        <v>-</v>
      </c>
      <c r="AY11" s="9" t="str">
        <f>IFERROR(VLOOKUP(CONCATENATE($A11,AY$1),'Исх-фото'!$A$2:$D$4000,4,FALSE),"-")</f>
        <v>-</v>
      </c>
      <c r="AZ11" s="9" t="str">
        <f>IFERROR(VLOOKUP(CONCATENATE($A11,AZ$1),'Исх-фото'!$A$2:$D$4000,4,FALSE),"-")</f>
        <v>-</v>
      </c>
      <c r="BA11" s="9" t="str">
        <f>IFERROR(VLOOKUP(CONCATENATE($A11,BA$1),'Исх-фото'!$A$2:$D$4000,4,FALSE),"-")</f>
        <v>-</v>
      </c>
      <c r="BB11" s="9" t="str">
        <f>IFERROR(VLOOKUP(CONCATENATE($A11,BB$1),'Исх-фото'!$A$2:$D$4000,4,FALSE),"-")</f>
        <v>-</v>
      </c>
      <c r="BC11" s="9">
        <f>IFERROR(VLOOKUP(CONCATENATE($A11,BC$1),'Исх-фото'!$A$2:$D$4000,4,FALSE),"-")</f>
        <v>4</v>
      </c>
      <c r="BD11" s="9" t="str">
        <f>IFERROR(VLOOKUP(CONCATENATE($A11,BD$1),'Исх-фото'!$A$2:$D$4000,4,FALSE),"-")</f>
        <v>-</v>
      </c>
      <c r="BE11" s="9">
        <f>IFERROR(VLOOKUP(CONCATENATE($A11,BE$1),'Исх-фото'!$A$2:$D$4000,4,FALSE),"-")</f>
        <v>4</v>
      </c>
      <c r="BF11" s="9" t="str">
        <f>IFERROR(VLOOKUP(CONCATENATE($A11,BF$1),'Исх-фото'!$A$2:$D$4000,4,FALSE),"-")</f>
        <v>-</v>
      </c>
      <c r="BG11" s="9" t="str">
        <f>IFERROR(VLOOKUP(CONCATENATE($A11,BG$1),'Исх-фото'!$A$2:$D$4000,4,FALSE),"-")</f>
        <v>-</v>
      </c>
      <c r="BH11" s="9" t="str">
        <f>IFERROR(VLOOKUP(CONCATENATE($A11,BH$1),'Исх-фото'!$A$2:$D$4000,4,FALSE),"-")</f>
        <v>-</v>
      </c>
      <c r="BI11" s="9" t="str">
        <f>IFERROR(VLOOKUP(CONCATENATE($A11,BI$1),'Исх-фото'!$A$2:$D$4000,4,FALSE),"-")</f>
        <v>-</v>
      </c>
      <c r="BJ11" s="37">
        <f t="shared" si="0"/>
        <v>17</v>
      </c>
      <c r="BK11" s="34">
        <f t="shared" si="1"/>
        <v>3.1176470588235294</v>
      </c>
      <c r="BL11" s="9">
        <f t="shared" si="2"/>
        <v>158</v>
      </c>
    </row>
    <row r="12" spans="1:72">
      <c r="A12" s="38">
        <f t="shared" si="3"/>
        <v>10</v>
      </c>
      <c r="B12" s="36">
        <f>№!B11</f>
        <v>5</v>
      </c>
      <c r="C12" s="36">
        <f>№!C11</f>
        <v>1</v>
      </c>
      <c r="D12" s="9">
        <f>IFERROR(VLOOKUP(CONCATENATE($A12,D$1),'Исх-фото'!$A$2:$D$4000,4,FALSE),"-")</f>
        <v>4</v>
      </c>
      <c r="E12" s="9" t="str">
        <f>IFERROR(VLOOKUP(CONCATENATE($A12,E$1),'Исх-фото'!$A$2:$D$4000,4,FALSE),"-")</f>
        <v>-</v>
      </c>
      <c r="F12" s="9">
        <f>IFERROR(VLOOKUP(CONCATENATE($A12,F$1),'Исх-фото'!$A$2:$D$4000,4,FALSE),"-")</f>
        <v>1</v>
      </c>
      <c r="G12" s="9">
        <f>IFERROR(VLOOKUP(CONCATENATE($A12,G$1),'Исх-фото'!$A$2:$D$4000,4,FALSE),"-")</f>
        <v>2</v>
      </c>
      <c r="H12" s="9" t="str">
        <f>IFERROR(VLOOKUP(CONCATENATE($A12,H$1),'Исх-фото'!$A$2:$D$4000,4,FALSE),"-")</f>
        <v>-</v>
      </c>
      <c r="I12" s="9" t="str">
        <f>IFERROR(VLOOKUP(CONCATENATE($A12,I$1),'Исх-фото'!$A$2:$D$4000,4,FALSE),"-")</f>
        <v>-</v>
      </c>
      <c r="J12" s="9" t="str">
        <f>IFERROR(VLOOKUP(CONCATENATE($A12,J$1),'Исх-фото'!$A$2:$D$4000,4,FALSE),"-")</f>
        <v>-</v>
      </c>
      <c r="K12" s="9" t="str">
        <f>IFERROR(VLOOKUP(CONCATENATE($A12,K$1),'Исх-фото'!$A$2:$D$4000,4,FALSE),"-")</f>
        <v>-</v>
      </c>
      <c r="L12" s="9" t="str">
        <f>IFERROR(VLOOKUP(CONCATENATE($A12,L$1),'Исх-фото'!$A$2:$D$4000,4,FALSE),"-")</f>
        <v>-</v>
      </c>
      <c r="M12" s="9" t="str">
        <f>IFERROR(VLOOKUP(CONCATENATE($A12,M$1),'Исх-фото'!$A$2:$D$4000,4,FALSE),"-")</f>
        <v>-</v>
      </c>
      <c r="N12" s="9" t="str">
        <f>IFERROR(VLOOKUP(CONCATENATE($A12,N$1),'Исх-фото'!$A$2:$D$4000,4,FALSE),"-")</f>
        <v>-</v>
      </c>
      <c r="O12" s="9" t="str">
        <f>IFERROR(VLOOKUP(CONCATENATE($A12,O$1),'Исх-фото'!$A$2:$D$4000,4,FALSE),"-")</f>
        <v>-</v>
      </c>
      <c r="P12" s="9" t="str">
        <f>IFERROR(VLOOKUP(CONCATENATE($A12,P$1),'Исх-фото'!$A$2:$D$4000,4,FALSE),"-")</f>
        <v>-</v>
      </c>
      <c r="Q12" s="9">
        <f>IFERROR(VLOOKUP(CONCATENATE($A12,Q$1),'Исх-фото'!$A$2:$D$4000,4,FALSE),"-")</f>
        <v>1</v>
      </c>
      <c r="R12" s="9" t="str">
        <f>IFERROR(VLOOKUP(CONCATENATE($A12,R$1),'Исх-фото'!$A$2:$D$4000,4,FALSE),"-")</f>
        <v>-</v>
      </c>
      <c r="S12" s="9" t="str">
        <f>IFERROR(VLOOKUP(CONCATENATE($A12,S$1),'Исх-фото'!$A$2:$D$4000,4,FALSE),"-")</f>
        <v>-</v>
      </c>
      <c r="T12" s="9">
        <f>IFERROR(VLOOKUP(CONCATENATE($A12,T$1),'Исх-фото'!$A$2:$D$4000,4,FALSE),"-")</f>
        <v>4</v>
      </c>
      <c r="U12" s="9">
        <f>IFERROR(VLOOKUP(CONCATENATE($A12,U$1),'Исх-фото'!$A$2:$D$4000,4,FALSE),"-")</f>
        <v>2</v>
      </c>
      <c r="V12" s="9" t="str">
        <f>IFERROR(VLOOKUP(CONCATENATE($A12,V$1),'Исх-фото'!$A$2:$D$4000,4,FALSE),"-")</f>
        <v>-</v>
      </c>
      <c r="W12" s="9" t="str">
        <f>IFERROR(VLOOKUP(CONCATENATE($A12,W$1),'Исх-фото'!$A$2:$D$4000,4,FALSE),"-")</f>
        <v>-</v>
      </c>
      <c r="X12" s="9" t="str">
        <f>IFERROR(VLOOKUP(CONCATENATE($A12,X$1),'Исх-фото'!$A$2:$D$4000,4,FALSE),"-")</f>
        <v>-</v>
      </c>
      <c r="Y12" s="9" t="str">
        <f>IFERROR(VLOOKUP(CONCATENATE($A12,Y$1),'Исх-фото'!$A$2:$D$4000,4,FALSE),"-")</f>
        <v>-</v>
      </c>
      <c r="Z12" s="9">
        <f>IFERROR(VLOOKUP(CONCATENATE($A12,Z$1),'Исх-фото'!$A$2:$D$4000,4,FALSE),"-")</f>
        <v>5</v>
      </c>
      <c r="AA12" s="9" t="str">
        <f>IFERROR(VLOOKUP(CONCATENATE($A12,AA$1),'Исх-фото'!$A$2:$D$4000,4,FALSE),"-")</f>
        <v>-</v>
      </c>
      <c r="AB12" s="9" t="str">
        <f>IFERROR(VLOOKUP(CONCATENATE($A12,AB$1),'Исх-фото'!$A$2:$D$4000,4,FALSE),"-")</f>
        <v>-</v>
      </c>
      <c r="AC12" s="9" t="str">
        <f>IFERROR(VLOOKUP(CONCATENATE($A12,AC$1),'Исх-фото'!$A$2:$D$4000,4,FALSE),"-")</f>
        <v>-</v>
      </c>
      <c r="AD12" s="9" t="str">
        <f>IFERROR(VLOOKUP(CONCATENATE($A12,AD$1),'Исх-фото'!$A$2:$D$4000,4,FALSE),"-")</f>
        <v>-</v>
      </c>
      <c r="AE12" s="9" t="str">
        <f>IFERROR(VLOOKUP(CONCATENATE($A12,AE$1),'Исх-фото'!$A$2:$D$4000,4,FALSE),"-")</f>
        <v>-</v>
      </c>
      <c r="AF12" s="9" t="str">
        <f>IFERROR(VLOOKUP(CONCATENATE($A12,AF$1),'Исх-фото'!$A$2:$D$4000,4,FALSE),"-")</f>
        <v>-</v>
      </c>
      <c r="AG12" s="9">
        <f>IFERROR(VLOOKUP(CONCATENATE($A12,AG$1),'Исх-фото'!$A$2:$D$4000,4,FALSE),"-")</f>
        <v>2</v>
      </c>
      <c r="AH12" s="9" t="str">
        <f>IFERROR(VLOOKUP(CONCATENATE($A12,AH$1),'Исх-фото'!$A$2:$D$4000,4,FALSE),"-")</f>
        <v>-</v>
      </c>
      <c r="AI12" s="9">
        <f>IFERROR(VLOOKUP(CONCATENATE($A12,AI$1),'Исх-фото'!$A$2:$D$4000,4,FALSE),"-")</f>
        <v>4</v>
      </c>
      <c r="AJ12" s="9">
        <f>IFERROR(VLOOKUP(CONCATENATE($A12,AJ$1),'Исх-фото'!$A$2:$D$4000,4,FALSE),"-")</f>
        <v>4</v>
      </c>
      <c r="AK12" s="9" t="str">
        <f>IFERROR(VLOOKUP(CONCATENATE($A12,AK$1),'Исх-фото'!$A$2:$D$4000,4,FALSE),"-")</f>
        <v>-</v>
      </c>
      <c r="AL12" s="9" t="str">
        <f>IFERROR(VLOOKUP(CONCATENATE($A12,AL$1),'Исх-фото'!$A$2:$D$4000,4,FALSE),"-")</f>
        <v>-</v>
      </c>
      <c r="AM12" s="9">
        <f>IFERROR(VLOOKUP(CONCATENATE($A12,AM$1),'Исх-фото'!$A$2:$D$4000,4,FALSE),"-")</f>
        <v>6</v>
      </c>
      <c r="AN12" s="9">
        <f>IFERROR(VLOOKUP(CONCATENATE($A12,AN$1),'Исх-фото'!$A$2:$D$4000,4,FALSE),"-")</f>
        <v>5</v>
      </c>
      <c r="AO12" s="9" t="str">
        <f>IFERROR(VLOOKUP(CONCATENATE($A12,AO$1),'Исх-фото'!$A$2:$D$4000,4,FALSE),"-")</f>
        <v>-</v>
      </c>
      <c r="AP12" s="9">
        <f>IFERROR(VLOOKUP(CONCATENATE($A12,AP$1),'Исх-фото'!$A$2:$D$4000,4,FALSE),"-")</f>
        <v>6</v>
      </c>
      <c r="AQ12" s="9" t="str">
        <f>IFERROR(VLOOKUP(CONCATENATE($A12,AQ$1),'Исх-фото'!$A$2:$D$4000,4,FALSE),"-")</f>
        <v>-</v>
      </c>
      <c r="AR12" s="9" t="str">
        <f>IFERROR(VLOOKUP(CONCATENATE($A12,AR$1),'Исх-фото'!$A$2:$D$4000,4,FALSE),"-")</f>
        <v>-</v>
      </c>
      <c r="AS12" s="9">
        <f>IFERROR(VLOOKUP(CONCATENATE($A12,AS$1),'Исх-фото'!$A$2:$D$4000,4,FALSE),"-")</f>
        <v>1</v>
      </c>
      <c r="AT12" s="9" t="str">
        <f>IFERROR(VLOOKUP(CONCATENATE($A12,AT$1),'Исх-фото'!$A$2:$D$4000,4,FALSE),"-")</f>
        <v>-</v>
      </c>
      <c r="AU12" s="9" t="str">
        <f>IFERROR(VLOOKUP(CONCATENATE($A12,AU$1),'Исх-фото'!$A$2:$D$4000,4,FALSE),"-")</f>
        <v>-</v>
      </c>
      <c r="AV12" s="9" t="str">
        <f>IFERROR(VLOOKUP(CONCATENATE($A12,AV$1),'Исх-фото'!$A$2:$D$4000,4,FALSE),"-")</f>
        <v>-</v>
      </c>
      <c r="AW12" s="9" t="str">
        <f>IFERROR(VLOOKUP(CONCATENATE($A12,AW$1),'Исх-фото'!$A$2:$D$4000,4,FALSE),"-")</f>
        <v>-</v>
      </c>
      <c r="AX12" s="9" t="str">
        <f>IFERROR(VLOOKUP(CONCATENATE($A12,AX$1),'Исх-фото'!$A$2:$D$4000,4,FALSE),"-")</f>
        <v>-</v>
      </c>
      <c r="AY12" s="9" t="str">
        <f>IFERROR(VLOOKUP(CONCATENATE($A12,AY$1),'Исх-фото'!$A$2:$D$4000,4,FALSE),"-")</f>
        <v>-</v>
      </c>
      <c r="AZ12" s="9">
        <f>IFERROR(VLOOKUP(CONCATENATE($A12,AZ$1),'Исх-фото'!$A$2:$D$4000,4,FALSE),"-")</f>
        <v>1</v>
      </c>
      <c r="BA12" s="9" t="str">
        <f>IFERROR(VLOOKUP(CONCATENATE($A12,BA$1),'Исх-фото'!$A$2:$D$4000,4,FALSE),"-")</f>
        <v>-</v>
      </c>
      <c r="BB12" s="9">
        <f>IFERROR(VLOOKUP(CONCATENATE($A12,BB$1),'Исх-фото'!$A$2:$D$4000,4,FALSE),"-")</f>
        <v>9</v>
      </c>
      <c r="BC12" s="9">
        <f>IFERROR(VLOOKUP(CONCATENATE($A12,BC$1),'Исх-фото'!$A$2:$D$4000,4,FALSE),"-")</f>
        <v>5</v>
      </c>
      <c r="BD12" s="9" t="str">
        <f>IFERROR(VLOOKUP(CONCATENATE($A12,BD$1),'Исх-фото'!$A$2:$D$4000,4,FALSE),"-")</f>
        <v>-</v>
      </c>
      <c r="BE12" s="9">
        <f>IFERROR(VLOOKUP(CONCATENATE($A12,BE$1),'Исх-фото'!$A$2:$D$4000,4,FALSE),"-")</f>
        <v>6</v>
      </c>
      <c r="BF12" s="9" t="str">
        <f>IFERROR(VLOOKUP(CONCATENATE($A12,BF$1),'Исх-фото'!$A$2:$D$4000,4,FALSE),"-")</f>
        <v>-</v>
      </c>
      <c r="BG12" s="9" t="str">
        <f>IFERROR(VLOOKUP(CONCATENATE($A12,BG$1),'Исх-фото'!$A$2:$D$4000,4,FALSE),"-")</f>
        <v>-</v>
      </c>
      <c r="BH12" s="9" t="str">
        <f>IFERROR(VLOOKUP(CONCATENATE($A12,BH$1),'Исх-фото'!$A$2:$D$4000,4,FALSE),"-")</f>
        <v>-</v>
      </c>
      <c r="BI12" s="9">
        <f>IFERROR(VLOOKUP(CONCATENATE($A12,BI$1),'Исх-фото'!$A$2:$D$4000,4,FALSE),"-")</f>
        <v>5</v>
      </c>
      <c r="BJ12" s="37">
        <f t="shared" si="0"/>
        <v>19</v>
      </c>
      <c r="BK12" s="34">
        <f t="shared" si="1"/>
        <v>3.8421052631578947</v>
      </c>
      <c r="BL12" s="9">
        <f t="shared" si="2"/>
        <v>154</v>
      </c>
    </row>
    <row r="13" spans="1:72">
      <c r="A13" s="38">
        <f t="shared" si="3"/>
        <v>11</v>
      </c>
      <c r="B13" s="36">
        <f>№!B12</f>
        <v>5</v>
      </c>
      <c r="C13" s="36">
        <f>№!C12</f>
        <v>2</v>
      </c>
      <c r="D13" s="9">
        <f>IFERROR(VLOOKUP(CONCATENATE($A13,D$1),'Исх-фото'!$A$2:$D$4000,4,FALSE),"-")</f>
        <v>4</v>
      </c>
      <c r="E13" s="9" t="str">
        <f>IFERROR(VLOOKUP(CONCATENATE($A13,E$1),'Исх-фото'!$A$2:$D$4000,4,FALSE),"-")</f>
        <v>-</v>
      </c>
      <c r="F13" s="9" t="str">
        <f>IFERROR(VLOOKUP(CONCATENATE($A13,F$1),'Исх-фото'!$A$2:$D$4000,4,FALSE),"-")</f>
        <v>-</v>
      </c>
      <c r="G13" s="9" t="str">
        <f>IFERROR(VLOOKUP(CONCATENATE($A13,G$1),'Исх-фото'!$A$2:$D$4000,4,FALSE),"-")</f>
        <v>-</v>
      </c>
      <c r="H13" s="9" t="str">
        <f>IFERROR(VLOOKUP(CONCATENATE($A13,H$1),'Исх-фото'!$A$2:$D$4000,4,FALSE),"-")</f>
        <v>-</v>
      </c>
      <c r="I13" s="9" t="str">
        <f>IFERROR(VLOOKUP(CONCATENATE($A13,I$1),'Исх-фото'!$A$2:$D$4000,4,FALSE),"-")</f>
        <v>-</v>
      </c>
      <c r="J13" s="9" t="str">
        <f>IFERROR(VLOOKUP(CONCATENATE($A13,J$1),'Исх-фото'!$A$2:$D$4000,4,FALSE),"-")</f>
        <v>-</v>
      </c>
      <c r="K13" s="9" t="str">
        <f>IFERROR(VLOOKUP(CONCATENATE($A13,K$1),'Исх-фото'!$A$2:$D$4000,4,FALSE),"-")</f>
        <v>-</v>
      </c>
      <c r="L13" s="9" t="str">
        <f>IFERROR(VLOOKUP(CONCATENATE($A13,L$1),'Исх-фото'!$A$2:$D$4000,4,FALSE),"-")</f>
        <v>-</v>
      </c>
      <c r="M13" s="9" t="str">
        <f>IFERROR(VLOOKUP(CONCATENATE($A13,M$1),'Исх-фото'!$A$2:$D$4000,4,FALSE),"-")</f>
        <v>-</v>
      </c>
      <c r="N13" s="9" t="str">
        <f>IFERROR(VLOOKUP(CONCATENATE($A13,N$1),'Исх-фото'!$A$2:$D$4000,4,FALSE),"-")</f>
        <v>-</v>
      </c>
      <c r="O13" s="9" t="str">
        <f>IFERROR(VLOOKUP(CONCATENATE($A13,O$1),'Исх-фото'!$A$2:$D$4000,4,FALSE),"-")</f>
        <v>-</v>
      </c>
      <c r="P13" s="9" t="str">
        <f>IFERROR(VLOOKUP(CONCATENATE($A13,P$1),'Исх-фото'!$A$2:$D$4000,4,FALSE),"-")</f>
        <v>-</v>
      </c>
      <c r="Q13" s="9">
        <f>IFERROR(VLOOKUP(CONCATENATE($A13,Q$1),'Исх-фото'!$A$2:$D$4000,4,FALSE),"-")</f>
        <v>4</v>
      </c>
      <c r="R13" s="9" t="str">
        <f>IFERROR(VLOOKUP(CONCATENATE($A13,R$1),'Исх-фото'!$A$2:$D$4000,4,FALSE),"-")</f>
        <v>-</v>
      </c>
      <c r="S13" s="9" t="str">
        <f>IFERROR(VLOOKUP(CONCATENATE($A13,S$1),'Исх-фото'!$A$2:$D$4000,4,FALSE),"-")</f>
        <v>-</v>
      </c>
      <c r="T13" s="9">
        <f>IFERROR(VLOOKUP(CONCATENATE($A13,T$1),'Исх-фото'!$A$2:$D$4000,4,FALSE),"-")</f>
        <v>4</v>
      </c>
      <c r="U13" s="9">
        <f>IFERROR(VLOOKUP(CONCATENATE($A13,U$1),'Исх-фото'!$A$2:$D$4000,4,FALSE),"-")</f>
        <v>2</v>
      </c>
      <c r="V13" s="9" t="str">
        <f>IFERROR(VLOOKUP(CONCATENATE($A13,V$1),'Исх-фото'!$A$2:$D$4000,4,FALSE),"-")</f>
        <v>-</v>
      </c>
      <c r="W13" s="9" t="str">
        <f>IFERROR(VLOOKUP(CONCATENATE($A13,W$1),'Исх-фото'!$A$2:$D$4000,4,FALSE),"-")</f>
        <v>-</v>
      </c>
      <c r="X13" s="9" t="str">
        <f>IFERROR(VLOOKUP(CONCATENATE($A13,X$1),'Исх-фото'!$A$2:$D$4000,4,FALSE),"-")</f>
        <v>-</v>
      </c>
      <c r="Y13" s="9" t="str">
        <f>IFERROR(VLOOKUP(CONCATENATE($A13,Y$1),'Исх-фото'!$A$2:$D$4000,4,FALSE),"-")</f>
        <v>-</v>
      </c>
      <c r="Z13" s="9">
        <f>IFERROR(VLOOKUP(CONCATENATE($A13,Z$1),'Исх-фото'!$A$2:$D$4000,4,FALSE),"-")</f>
        <v>4</v>
      </c>
      <c r="AA13" s="9" t="str">
        <f>IFERROR(VLOOKUP(CONCATENATE($A13,AA$1),'Исх-фото'!$A$2:$D$4000,4,FALSE),"-")</f>
        <v>-</v>
      </c>
      <c r="AB13" s="9">
        <f>IFERROR(VLOOKUP(CONCATENATE($A13,AB$1),'Исх-фото'!$A$2:$D$4000,4,FALSE),"-")</f>
        <v>6</v>
      </c>
      <c r="AC13" s="9" t="str">
        <f>IFERROR(VLOOKUP(CONCATENATE($A13,AC$1),'Исх-фото'!$A$2:$D$4000,4,FALSE),"-")</f>
        <v>-</v>
      </c>
      <c r="AD13" s="9" t="str">
        <f>IFERROR(VLOOKUP(CONCATENATE($A13,AD$1),'Исх-фото'!$A$2:$D$4000,4,FALSE),"-")</f>
        <v>-</v>
      </c>
      <c r="AE13" s="9" t="str">
        <f>IFERROR(VLOOKUP(CONCATENATE($A13,AE$1),'Исх-фото'!$A$2:$D$4000,4,FALSE),"-")</f>
        <v>-</v>
      </c>
      <c r="AF13" s="9" t="str">
        <f>IFERROR(VLOOKUP(CONCATENATE($A13,AF$1),'Исх-фото'!$A$2:$D$4000,4,FALSE),"-")</f>
        <v>-</v>
      </c>
      <c r="AG13" s="9">
        <f>IFERROR(VLOOKUP(CONCATENATE($A13,AG$1),'Исх-фото'!$A$2:$D$4000,4,FALSE),"-")</f>
        <v>4</v>
      </c>
      <c r="AH13" s="9" t="str">
        <f>IFERROR(VLOOKUP(CONCATENATE($A13,AH$1),'Исх-фото'!$A$2:$D$4000,4,FALSE),"-")</f>
        <v>-</v>
      </c>
      <c r="AI13" s="9">
        <f>IFERROR(VLOOKUP(CONCATENATE($A13,AI$1),'Исх-фото'!$A$2:$D$4000,4,FALSE),"-")</f>
        <v>9</v>
      </c>
      <c r="AJ13" s="9">
        <f>IFERROR(VLOOKUP(CONCATENATE($A13,AJ$1),'Исх-фото'!$A$2:$D$4000,4,FALSE),"-")</f>
        <v>2</v>
      </c>
      <c r="AK13" s="9" t="str">
        <f>IFERROR(VLOOKUP(CONCATENATE($A13,AK$1),'Исх-фото'!$A$2:$D$4000,4,FALSE),"-")</f>
        <v>-</v>
      </c>
      <c r="AL13" s="9" t="str">
        <f>IFERROR(VLOOKUP(CONCATENATE($A13,AL$1),'Исх-фото'!$A$2:$D$4000,4,FALSE),"-")</f>
        <v>-</v>
      </c>
      <c r="AM13" s="9">
        <f>IFERROR(VLOOKUP(CONCATENATE($A13,AM$1),'Исх-фото'!$A$2:$D$4000,4,FALSE),"-")</f>
        <v>4</v>
      </c>
      <c r="AN13" s="9">
        <f>IFERROR(VLOOKUP(CONCATENATE($A13,AN$1),'Исх-фото'!$A$2:$D$4000,4,FALSE),"-")</f>
        <v>3</v>
      </c>
      <c r="AO13" s="9" t="str">
        <f>IFERROR(VLOOKUP(CONCATENATE($A13,AO$1),'Исх-фото'!$A$2:$D$4000,4,FALSE),"-")</f>
        <v>-</v>
      </c>
      <c r="AP13" s="9">
        <f>IFERROR(VLOOKUP(CONCATENATE($A13,AP$1),'Исх-фото'!$A$2:$D$4000,4,FALSE),"-")</f>
        <v>5</v>
      </c>
      <c r="AQ13" s="9" t="str">
        <f>IFERROR(VLOOKUP(CONCATENATE($A13,AQ$1),'Исх-фото'!$A$2:$D$4000,4,FALSE),"-")</f>
        <v>-</v>
      </c>
      <c r="AR13" s="9" t="str">
        <f>IFERROR(VLOOKUP(CONCATENATE($A13,AR$1),'Исх-фото'!$A$2:$D$4000,4,FALSE),"-")</f>
        <v>-</v>
      </c>
      <c r="AS13" s="9">
        <f>IFERROR(VLOOKUP(CONCATENATE($A13,AS$1),'Исх-фото'!$A$2:$D$4000,4,FALSE),"-")</f>
        <v>1</v>
      </c>
      <c r="AT13" s="9" t="str">
        <f>IFERROR(VLOOKUP(CONCATENATE($A13,AT$1),'Исх-фото'!$A$2:$D$4000,4,FALSE),"-")</f>
        <v>-</v>
      </c>
      <c r="AU13" s="9" t="str">
        <f>IFERROR(VLOOKUP(CONCATENATE($A13,AU$1),'Исх-фото'!$A$2:$D$4000,4,FALSE),"-")</f>
        <v>-</v>
      </c>
      <c r="AV13" s="9" t="str">
        <f>IFERROR(VLOOKUP(CONCATENATE($A13,AV$1),'Исх-фото'!$A$2:$D$4000,4,FALSE),"-")</f>
        <v>-</v>
      </c>
      <c r="AW13" s="9" t="str">
        <f>IFERROR(VLOOKUP(CONCATENATE($A13,AW$1),'Исх-фото'!$A$2:$D$4000,4,FALSE),"-")</f>
        <v>-</v>
      </c>
      <c r="AX13" s="9" t="str">
        <f>IFERROR(VLOOKUP(CONCATENATE($A13,AX$1),'Исх-фото'!$A$2:$D$4000,4,FALSE),"-")</f>
        <v>-</v>
      </c>
      <c r="AY13" s="9" t="str">
        <f>IFERROR(VLOOKUP(CONCATENATE($A13,AY$1),'Исх-фото'!$A$2:$D$4000,4,FALSE),"-")</f>
        <v>-</v>
      </c>
      <c r="AZ13" s="9" t="str">
        <f>IFERROR(VLOOKUP(CONCATENATE($A13,AZ$1),'Исх-фото'!$A$2:$D$4000,4,FALSE),"-")</f>
        <v>-</v>
      </c>
      <c r="BA13" s="9" t="str">
        <f>IFERROR(VLOOKUP(CONCATENATE($A13,BA$1),'Исх-фото'!$A$2:$D$4000,4,FALSE),"-")</f>
        <v>-</v>
      </c>
      <c r="BB13" s="9" t="str">
        <f>IFERROR(VLOOKUP(CONCATENATE($A13,BB$1),'Исх-фото'!$A$2:$D$4000,4,FALSE),"-")</f>
        <v>-</v>
      </c>
      <c r="BC13" s="9">
        <f>IFERROR(VLOOKUP(CONCATENATE($A13,BC$1),'Исх-фото'!$A$2:$D$4000,4,FALSE),"-")</f>
        <v>5</v>
      </c>
      <c r="BD13" s="9" t="str">
        <f>IFERROR(VLOOKUP(CONCATENATE($A13,BD$1),'Исх-фото'!$A$2:$D$4000,4,FALSE),"-")</f>
        <v>-</v>
      </c>
      <c r="BE13" s="9">
        <f>IFERROR(VLOOKUP(CONCATENATE($A13,BE$1),'Исх-фото'!$A$2:$D$4000,4,FALSE),"-")</f>
        <v>6</v>
      </c>
      <c r="BF13" s="9">
        <f>IFERROR(VLOOKUP(CONCATENATE($A13,BF$1),'Исх-фото'!$A$2:$D$4000,4,FALSE),"-")</f>
        <v>4</v>
      </c>
      <c r="BG13" s="9" t="str">
        <f>IFERROR(VLOOKUP(CONCATENATE($A13,BG$1),'Исх-фото'!$A$2:$D$4000,4,FALSE),"-")</f>
        <v>-</v>
      </c>
      <c r="BH13" s="9" t="str">
        <f>IFERROR(VLOOKUP(CONCATENATE($A13,BH$1),'Исх-фото'!$A$2:$D$4000,4,FALSE),"-")</f>
        <v>-</v>
      </c>
      <c r="BI13" s="9">
        <f>IFERROR(VLOOKUP(CONCATENATE($A13,BI$1),'Исх-фото'!$A$2:$D$4000,4,FALSE),"-")</f>
        <v>9</v>
      </c>
      <c r="BJ13" s="37">
        <f t="shared" si="0"/>
        <v>17</v>
      </c>
      <c r="BK13" s="34">
        <f t="shared" si="1"/>
        <v>4.4705882352941178</v>
      </c>
      <c r="BL13" s="9">
        <f t="shared" si="2"/>
        <v>137</v>
      </c>
    </row>
    <row r="14" spans="1:72">
      <c r="A14" s="38">
        <f t="shared" si="3"/>
        <v>12</v>
      </c>
      <c r="B14" s="36">
        <f>№!B13</f>
        <v>6</v>
      </c>
      <c r="C14" s="36">
        <f>№!C13</f>
        <v>1</v>
      </c>
      <c r="D14" s="9">
        <f>IFERROR(VLOOKUP(CONCATENATE($A14,D$1),'Исх-фото'!$A$2:$D$4000,4,FALSE),"-")</f>
        <v>7</v>
      </c>
      <c r="E14" s="9" t="str">
        <f>IFERROR(VLOOKUP(CONCATENATE($A14,E$1),'Исх-фото'!$A$2:$D$4000,4,FALSE),"-")</f>
        <v>-</v>
      </c>
      <c r="F14" s="9" t="str">
        <f>IFERROR(VLOOKUP(CONCATENATE($A14,F$1),'Исх-фото'!$A$2:$D$4000,4,FALSE),"-")</f>
        <v>-</v>
      </c>
      <c r="G14" s="9" t="str">
        <f>IFERROR(VLOOKUP(CONCATENATE($A14,G$1),'Исх-фото'!$A$2:$D$4000,4,FALSE),"-")</f>
        <v>-</v>
      </c>
      <c r="H14" s="9" t="str">
        <f>IFERROR(VLOOKUP(CONCATENATE($A14,H$1),'Исх-фото'!$A$2:$D$4000,4,FALSE),"-")</f>
        <v>-</v>
      </c>
      <c r="I14" s="9" t="str">
        <f>IFERROR(VLOOKUP(CONCATENATE($A14,I$1),'Исх-фото'!$A$2:$D$4000,4,FALSE),"-")</f>
        <v>-</v>
      </c>
      <c r="J14" s="9">
        <f>IFERROR(VLOOKUP(CONCATENATE($A14,J$1),'Исх-фото'!$A$2:$D$4000,4,FALSE),"-")</f>
        <v>8</v>
      </c>
      <c r="K14" s="9" t="str">
        <f>IFERROR(VLOOKUP(CONCATENATE($A14,K$1),'Исх-фото'!$A$2:$D$4000,4,FALSE),"-")</f>
        <v>-</v>
      </c>
      <c r="L14" s="9" t="str">
        <f>IFERROR(VLOOKUP(CONCATENATE($A14,L$1),'Исх-фото'!$A$2:$D$4000,4,FALSE),"-")</f>
        <v>-</v>
      </c>
      <c r="M14" s="9" t="str">
        <f>IFERROR(VLOOKUP(CONCATENATE($A14,M$1),'Исх-фото'!$A$2:$D$4000,4,FALSE),"-")</f>
        <v>-</v>
      </c>
      <c r="N14" s="9" t="str">
        <f>IFERROR(VLOOKUP(CONCATENATE($A14,N$1),'Исх-фото'!$A$2:$D$4000,4,FALSE),"-")</f>
        <v>-</v>
      </c>
      <c r="O14" s="9" t="str">
        <f>IFERROR(VLOOKUP(CONCATENATE($A14,O$1),'Исх-фото'!$A$2:$D$4000,4,FALSE),"-")</f>
        <v>-</v>
      </c>
      <c r="P14" s="9" t="str">
        <f>IFERROR(VLOOKUP(CONCATENATE($A14,P$1),'Исх-фото'!$A$2:$D$4000,4,FALSE),"-")</f>
        <v>-</v>
      </c>
      <c r="Q14" s="9">
        <f>IFERROR(VLOOKUP(CONCATENATE($A14,Q$1),'Исх-фото'!$A$2:$D$4000,4,FALSE),"-")</f>
        <v>9</v>
      </c>
      <c r="R14" s="9" t="str">
        <f>IFERROR(VLOOKUP(CONCATENATE($A14,R$1),'Исх-фото'!$A$2:$D$4000,4,FALSE),"-")</f>
        <v>-</v>
      </c>
      <c r="S14" s="9" t="str">
        <f>IFERROR(VLOOKUP(CONCATENATE($A14,S$1),'Исх-фото'!$A$2:$D$4000,4,FALSE),"-")</f>
        <v>-</v>
      </c>
      <c r="T14" s="9">
        <f>IFERROR(VLOOKUP(CONCATENATE($A14,T$1),'Исх-фото'!$A$2:$D$4000,4,FALSE),"-")</f>
        <v>4</v>
      </c>
      <c r="U14" s="9">
        <f>IFERROR(VLOOKUP(CONCATENATE($A14,U$1),'Исх-фото'!$A$2:$D$4000,4,FALSE),"-")</f>
        <v>4</v>
      </c>
      <c r="V14" s="9" t="str">
        <f>IFERROR(VLOOKUP(CONCATENATE($A14,V$1),'Исх-фото'!$A$2:$D$4000,4,FALSE),"-")</f>
        <v>-</v>
      </c>
      <c r="W14" s="9" t="str">
        <f>IFERROR(VLOOKUP(CONCATENATE($A14,W$1),'Исх-фото'!$A$2:$D$4000,4,FALSE),"-")</f>
        <v>-</v>
      </c>
      <c r="X14" s="9" t="str">
        <f>IFERROR(VLOOKUP(CONCATENATE($A14,X$1),'Исх-фото'!$A$2:$D$4000,4,FALSE),"-")</f>
        <v>-</v>
      </c>
      <c r="Y14" s="9" t="str">
        <f>IFERROR(VLOOKUP(CONCATENATE($A14,Y$1),'Исх-фото'!$A$2:$D$4000,4,FALSE),"-")</f>
        <v>-</v>
      </c>
      <c r="Z14" s="9">
        <f>IFERROR(VLOOKUP(CONCATENATE($A14,Z$1),'Исх-фото'!$A$2:$D$4000,4,FALSE),"-")</f>
        <v>8</v>
      </c>
      <c r="AA14" s="9" t="str">
        <f>IFERROR(VLOOKUP(CONCATENATE($A14,AA$1),'Исх-фото'!$A$2:$D$4000,4,FALSE),"-")</f>
        <v>-</v>
      </c>
      <c r="AB14" s="9" t="str">
        <f>IFERROR(VLOOKUP(CONCATENATE($A14,AB$1),'Исх-фото'!$A$2:$D$4000,4,FALSE),"-")</f>
        <v>-</v>
      </c>
      <c r="AC14" s="9" t="str">
        <f>IFERROR(VLOOKUP(CONCATENATE($A14,AC$1),'Исх-фото'!$A$2:$D$4000,4,FALSE),"-")</f>
        <v>-</v>
      </c>
      <c r="AD14" s="9" t="str">
        <f>IFERROR(VLOOKUP(CONCATENATE($A14,AD$1),'Исх-фото'!$A$2:$D$4000,4,FALSE),"-")</f>
        <v>-</v>
      </c>
      <c r="AE14" s="9" t="str">
        <f>IFERROR(VLOOKUP(CONCATENATE($A14,AE$1),'Исх-фото'!$A$2:$D$4000,4,FALSE),"-")</f>
        <v>-</v>
      </c>
      <c r="AF14" s="9" t="str">
        <f>IFERROR(VLOOKUP(CONCATENATE($A14,AF$1),'Исх-фото'!$A$2:$D$4000,4,FALSE),"-")</f>
        <v>-</v>
      </c>
      <c r="AG14" s="9">
        <f>IFERROR(VLOOKUP(CONCATENATE($A14,AG$1),'Исх-фото'!$A$2:$D$4000,4,FALSE),"-")</f>
        <v>6</v>
      </c>
      <c r="AH14" s="9" t="str">
        <f>IFERROR(VLOOKUP(CONCATENATE($A14,AH$1),'Исх-фото'!$A$2:$D$4000,4,FALSE),"-")</f>
        <v>-</v>
      </c>
      <c r="AI14" s="9">
        <f>IFERROR(VLOOKUP(CONCATENATE($A14,AI$1),'Исх-фото'!$A$2:$D$4000,4,FALSE),"-")</f>
        <v>9</v>
      </c>
      <c r="AJ14" s="9" t="str">
        <f>IFERROR(VLOOKUP(CONCATENATE($A14,AJ$1),'Исх-фото'!$A$2:$D$4000,4,FALSE),"-")</f>
        <v>-</v>
      </c>
      <c r="AK14" s="9" t="str">
        <f>IFERROR(VLOOKUP(CONCATENATE($A14,AK$1),'Исх-фото'!$A$2:$D$4000,4,FALSE),"-")</f>
        <v>-</v>
      </c>
      <c r="AL14" s="9">
        <f>IFERROR(VLOOKUP(CONCATENATE($A14,AL$1),'Исх-фото'!$A$2:$D$4000,4,FALSE),"-")</f>
        <v>5</v>
      </c>
      <c r="AM14" s="9">
        <f>IFERROR(VLOOKUP(CONCATENATE($A14,AM$1),'Исх-фото'!$A$2:$D$4000,4,FALSE),"-")</f>
        <v>7</v>
      </c>
      <c r="AN14" s="9">
        <f>IFERROR(VLOOKUP(CONCATENATE($A14,AN$1),'Исх-фото'!$A$2:$D$4000,4,FALSE),"-")</f>
        <v>6</v>
      </c>
      <c r="AO14" s="9" t="str">
        <f>IFERROR(VLOOKUP(CONCATENATE($A14,AO$1),'Исх-фото'!$A$2:$D$4000,4,FALSE),"-")</f>
        <v>-</v>
      </c>
      <c r="AP14" s="9">
        <f>IFERROR(VLOOKUP(CONCATENATE($A14,AP$1),'Исх-фото'!$A$2:$D$4000,4,FALSE),"-")</f>
        <v>7</v>
      </c>
      <c r="AQ14" s="9" t="str">
        <f>IFERROR(VLOOKUP(CONCATENATE($A14,AQ$1),'Исх-фото'!$A$2:$D$4000,4,FALSE),"-")</f>
        <v>-</v>
      </c>
      <c r="AR14" s="9" t="str">
        <f>IFERROR(VLOOKUP(CONCATENATE($A14,AR$1),'Исх-фото'!$A$2:$D$4000,4,FALSE),"-")</f>
        <v>-</v>
      </c>
      <c r="AS14" s="9">
        <f>IFERROR(VLOOKUP(CONCATENATE($A14,AS$1),'Исх-фото'!$A$2:$D$4000,4,FALSE),"-")</f>
        <v>3</v>
      </c>
      <c r="AT14" s="9" t="str">
        <f>IFERROR(VLOOKUP(CONCATENATE($A14,AT$1),'Исх-фото'!$A$2:$D$4000,4,FALSE),"-")</f>
        <v>-</v>
      </c>
      <c r="AU14" s="9" t="str">
        <f>IFERROR(VLOOKUP(CONCATENATE($A14,AU$1),'Исх-фото'!$A$2:$D$4000,4,FALSE),"-")</f>
        <v>-</v>
      </c>
      <c r="AV14" s="9" t="str">
        <f>IFERROR(VLOOKUP(CONCATENATE($A14,AV$1),'Исх-фото'!$A$2:$D$4000,4,FALSE),"-")</f>
        <v>-</v>
      </c>
      <c r="AW14" s="9" t="str">
        <f>IFERROR(VLOOKUP(CONCATENATE($A14,AW$1),'Исх-фото'!$A$2:$D$4000,4,FALSE),"-")</f>
        <v>-</v>
      </c>
      <c r="AX14" s="9" t="str">
        <f>IFERROR(VLOOKUP(CONCATENATE($A14,AX$1),'Исх-фото'!$A$2:$D$4000,4,FALSE),"-")</f>
        <v>-</v>
      </c>
      <c r="AY14" s="9" t="str">
        <f>IFERROR(VLOOKUP(CONCATENATE($A14,AY$1),'Исх-фото'!$A$2:$D$4000,4,FALSE),"-")</f>
        <v>-</v>
      </c>
      <c r="AZ14" s="9" t="str">
        <f>IFERROR(VLOOKUP(CONCATENATE($A14,AZ$1),'Исх-фото'!$A$2:$D$4000,4,FALSE),"-")</f>
        <v>-</v>
      </c>
      <c r="BA14" s="9" t="str">
        <f>IFERROR(VLOOKUP(CONCATENATE($A14,BA$1),'Исх-фото'!$A$2:$D$4000,4,FALSE),"-")</f>
        <v>-</v>
      </c>
      <c r="BB14" s="9" t="str">
        <f>IFERROR(VLOOKUP(CONCATENATE($A14,BB$1),'Исх-фото'!$A$2:$D$4000,4,FALSE),"-")</f>
        <v>-</v>
      </c>
      <c r="BC14" s="9">
        <f>IFERROR(VLOOKUP(CONCATENATE($A14,BC$1),'Исх-фото'!$A$2:$D$4000,4,FALSE),"-")</f>
        <v>7</v>
      </c>
      <c r="BD14" s="9" t="str">
        <f>IFERROR(VLOOKUP(CONCATENATE($A14,BD$1),'Исх-фото'!$A$2:$D$4000,4,FALSE),"-")</f>
        <v>-</v>
      </c>
      <c r="BE14" s="9">
        <f>IFERROR(VLOOKUP(CONCATENATE($A14,BE$1),'Исх-фото'!$A$2:$D$4000,4,FALSE),"-")</f>
        <v>9</v>
      </c>
      <c r="BF14" s="9">
        <f>IFERROR(VLOOKUP(CONCATENATE($A14,BF$1),'Исх-фото'!$A$2:$D$4000,4,FALSE),"-")</f>
        <v>5</v>
      </c>
      <c r="BG14" s="9" t="str">
        <f>IFERROR(VLOOKUP(CONCATENATE($A14,BG$1),'Исх-фото'!$A$2:$D$4000,4,FALSE),"-")</f>
        <v>-</v>
      </c>
      <c r="BH14" s="9">
        <f>IFERROR(VLOOKUP(CONCATENATE($A14,BH$1),'Исх-фото'!$A$2:$D$4000,4,FALSE),"-")</f>
        <v>7</v>
      </c>
      <c r="BI14" s="9" t="str">
        <f>IFERROR(VLOOKUP(CONCATENATE($A14,BI$1),'Исх-фото'!$A$2:$D$4000,4,FALSE),"-")</f>
        <v>-</v>
      </c>
      <c r="BJ14" s="37">
        <f t="shared" si="0"/>
        <v>17</v>
      </c>
      <c r="BK14" s="34">
        <f t="shared" si="1"/>
        <v>6.5294117647058822</v>
      </c>
      <c r="BL14" s="9">
        <f t="shared" si="2"/>
        <v>73</v>
      </c>
    </row>
    <row r="15" spans="1:72">
      <c r="A15" s="38">
        <f t="shared" si="3"/>
        <v>13</v>
      </c>
      <c r="B15" s="36">
        <f>№!B14</f>
        <v>6</v>
      </c>
      <c r="C15" s="36">
        <f>№!C14</f>
        <v>2</v>
      </c>
      <c r="D15" s="9">
        <f>IFERROR(VLOOKUP(CONCATENATE($A15,D$1),'Исх-фото'!$A$2:$D$4000,4,FALSE),"-")</f>
        <v>9</v>
      </c>
      <c r="E15" s="9" t="str">
        <f>IFERROR(VLOOKUP(CONCATENATE($A15,E$1),'Исх-фото'!$A$2:$D$4000,4,FALSE),"-")</f>
        <v>-</v>
      </c>
      <c r="F15" s="9" t="str">
        <f>IFERROR(VLOOKUP(CONCATENATE($A15,F$1),'Исх-фото'!$A$2:$D$4000,4,FALSE),"-")</f>
        <v>-</v>
      </c>
      <c r="G15" s="9" t="str">
        <f>IFERROR(VLOOKUP(CONCATENATE($A15,G$1),'Исх-фото'!$A$2:$D$4000,4,FALSE),"-")</f>
        <v>-</v>
      </c>
      <c r="H15" s="9" t="str">
        <f>IFERROR(VLOOKUP(CONCATENATE($A15,H$1),'Исх-фото'!$A$2:$D$4000,4,FALSE),"-")</f>
        <v>-</v>
      </c>
      <c r="I15" s="9" t="str">
        <f>IFERROR(VLOOKUP(CONCATENATE($A15,I$1),'Исх-фото'!$A$2:$D$4000,4,FALSE),"-")</f>
        <v>-</v>
      </c>
      <c r="J15" s="9">
        <f>IFERROR(VLOOKUP(CONCATENATE($A15,J$1),'Исх-фото'!$A$2:$D$4000,4,FALSE),"-")</f>
        <v>9</v>
      </c>
      <c r="K15" s="9" t="str">
        <f>IFERROR(VLOOKUP(CONCATENATE($A15,K$1),'Исх-фото'!$A$2:$D$4000,4,FALSE),"-")</f>
        <v>-</v>
      </c>
      <c r="L15" s="9" t="str">
        <f>IFERROR(VLOOKUP(CONCATENATE($A15,L$1),'Исх-фото'!$A$2:$D$4000,4,FALSE),"-")</f>
        <v>-</v>
      </c>
      <c r="M15" s="9" t="str">
        <f>IFERROR(VLOOKUP(CONCATENATE($A15,M$1),'Исх-фото'!$A$2:$D$4000,4,FALSE),"-")</f>
        <v>-</v>
      </c>
      <c r="N15" s="9" t="str">
        <f>IFERROR(VLOOKUP(CONCATENATE($A15,N$1),'Исх-фото'!$A$2:$D$4000,4,FALSE),"-")</f>
        <v>-</v>
      </c>
      <c r="O15" s="9" t="str">
        <f>IFERROR(VLOOKUP(CONCATENATE($A15,O$1),'Исх-фото'!$A$2:$D$4000,4,FALSE),"-")</f>
        <v>-</v>
      </c>
      <c r="P15" s="9" t="str">
        <f>IFERROR(VLOOKUP(CONCATENATE($A15,P$1),'Исх-фото'!$A$2:$D$4000,4,FALSE),"-")</f>
        <v>-</v>
      </c>
      <c r="Q15" s="9">
        <f>IFERROR(VLOOKUP(CONCATENATE($A15,Q$1),'Исх-фото'!$A$2:$D$4000,4,FALSE),"-")</f>
        <v>6</v>
      </c>
      <c r="R15" s="9" t="str">
        <f>IFERROR(VLOOKUP(CONCATENATE($A15,R$1),'Исх-фото'!$A$2:$D$4000,4,FALSE),"-")</f>
        <v>-</v>
      </c>
      <c r="S15" s="9" t="str">
        <f>IFERROR(VLOOKUP(CONCATENATE($A15,S$1),'Исх-фото'!$A$2:$D$4000,4,FALSE),"-")</f>
        <v>-</v>
      </c>
      <c r="T15" s="9">
        <f>IFERROR(VLOOKUP(CONCATENATE($A15,T$1),'Исх-фото'!$A$2:$D$4000,4,FALSE),"-")</f>
        <v>4</v>
      </c>
      <c r="U15" s="9">
        <f>IFERROR(VLOOKUP(CONCATENATE($A15,U$1),'Исх-фото'!$A$2:$D$4000,4,FALSE),"-")</f>
        <v>12</v>
      </c>
      <c r="V15" s="9" t="str">
        <f>IFERROR(VLOOKUP(CONCATENATE($A15,V$1),'Исх-фото'!$A$2:$D$4000,4,FALSE),"-")</f>
        <v>-</v>
      </c>
      <c r="W15" s="9" t="str">
        <f>IFERROR(VLOOKUP(CONCATENATE($A15,W$1),'Исх-фото'!$A$2:$D$4000,4,FALSE),"-")</f>
        <v>-</v>
      </c>
      <c r="X15" s="9" t="str">
        <f>IFERROR(VLOOKUP(CONCATENATE($A15,X$1),'Исх-фото'!$A$2:$D$4000,4,FALSE),"-")</f>
        <v>-</v>
      </c>
      <c r="Y15" s="9" t="str">
        <f>IFERROR(VLOOKUP(CONCATENATE($A15,Y$1),'Исх-фото'!$A$2:$D$4000,4,FALSE),"-")</f>
        <v>-</v>
      </c>
      <c r="Z15" s="9">
        <f>IFERROR(VLOOKUP(CONCATENATE($A15,Z$1),'Исх-фото'!$A$2:$D$4000,4,FALSE),"-")</f>
        <v>8</v>
      </c>
      <c r="AA15" s="9" t="str">
        <f>IFERROR(VLOOKUP(CONCATENATE($A15,AA$1),'Исх-фото'!$A$2:$D$4000,4,FALSE),"-")</f>
        <v>-</v>
      </c>
      <c r="AB15" s="9">
        <f>IFERROR(VLOOKUP(CONCATENATE($A15,AB$1),'Исх-фото'!$A$2:$D$4000,4,FALSE),"-")</f>
        <v>9</v>
      </c>
      <c r="AC15" s="9">
        <f>IFERROR(VLOOKUP(CONCATENATE($A15,AC$1),'Исх-фото'!$A$2:$D$4000,4,FALSE),"-")</f>
        <v>10</v>
      </c>
      <c r="AD15" s="9" t="str">
        <f>IFERROR(VLOOKUP(CONCATENATE($A15,AD$1),'Исх-фото'!$A$2:$D$4000,4,FALSE),"-")</f>
        <v>-</v>
      </c>
      <c r="AE15" s="9" t="str">
        <f>IFERROR(VLOOKUP(CONCATENATE($A15,AE$1),'Исх-фото'!$A$2:$D$4000,4,FALSE),"-")</f>
        <v>-</v>
      </c>
      <c r="AF15" s="9" t="str">
        <f>IFERROR(VLOOKUP(CONCATENATE($A15,AF$1),'Исх-фото'!$A$2:$D$4000,4,FALSE),"-")</f>
        <v>-</v>
      </c>
      <c r="AG15" s="9">
        <f>IFERROR(VLOOKUP(CONCATENATE($A15,AG$1),'Исх-фото'!$A$2:$D$4000,4,FALSE),"-")</f>
        <v>5</v>
      </c>
      <c r="AH15" s="9" t="str">
        <f>IFERROR(VLOOKUP(CONCATENATE($A15,AH$1),'Исх-фото'!$A$2:$D$4000,4,FALSE),"-")</f>
        <v>-</v>
      </c>
      <c r="AI15" s="9" t="str">
        <f>IFERROR(VLOOKUP(CONCATENATE($A15,AI$1),'Исх-фото'!$A$2:$D$4000,4,FALSE),"-")</f>
        <v>-</v>
      </c>
      <c r="AJ15" s="9" t="str">
        <f>IFERROR(VLOOKUP(CONCATENATE($A15,AJ$1),'Исх-фото'!$A$2:$D$4000,4,FALSE),"-")</f>
        <v>-</v>
      </c>
      <c r="AK15" s="9">
        <f>IFERROR(VLOOKUP(CONCATENATE($A15,AK$1),'Исх-фото'!$A$2:$D$4000,4,FALSE),"-")</f>
        <v>9</v>
      </c>
      <c r="AL15" s="9">
        <f>IFERROR(VLOOKUP(CONCATENATE($A15,AL$1),'Исх-фото'!$A$2:$D$4000,4,FALSE),"-")</f>
        <v>4</v>
      </c>
      <c r="AM15" s="9">
        <f>IFERROR(VLOOKUP(CONCATENATE($A15,AM$1),'Исх-фото'!$A$2:$D$4000,4,FALSE),"-")</f>
        <v>8</v>
      </c>
      <c r="AN15" s="9">
        <f>IFERROR(VLOOKUP(CONCATENATE($A15,AN$1),'Исх-фото'!$A$2:$D$4000,4,FALSE),"-")</f>
        <v>5</v>
      </c>
      <c r="AO15" s="9" t="str">
        <f>IFERROR(VLOOKUP(CONCATENATE($A15,AO$1),'Исх-фото'!$A$2:$D$4000,4,FALSE),"-")</f>
        <v>-</v>
      </c>
      <c r="AP15" s="9">
        <f>IFERROR(VLOOKUP(CONCATENATE($A15,AP$1),'Исх-фото'!$A$2:$D$4000,4,FALSE),"-")</f>
        <v>6</v>
      </c>
      <c r="AQ15" s="9" t="str">
        <f>IFERROR(VLOOKUP(CONCATENATE($A15,AQ$1),'Исх-фото'!$A$2:$D$4000,4,FALSE),"-")</f>
        <v>-</v>
      </c>
      <c r="AR15" s="9" t="str">
        <f>IFERROR(VLOOKUP(CONCATENATE($A15,AR$1),'Исх-фото'!$A$2:$D$4000,4,FALSE),"-")</f>
        <v>-</v>
      </c>
      <c r="AS15" s="9">
        <f>IFERROR(VLOOKUP(CONCATENATE($A15,AS$1),'Исх-фото'!$A$2:$D$4000,4,FALSE),"-")</f>
        <v>4</v>
      </c>
      <c r="AT15" s="9" t="str">
        <f>IFERROR(VLOOKUP(CONCATENATE($A15,AT$1),'Исх-фото'!$A$2:$D$4000,4,FALSE),"-")</f>
        <v>-</v>
      </c>
      <c r="AU15" s="9" t="str">
        <f>IFERROR(VLOOKUP(CONCATENATE($A15,AU$1),'Исх-фото'!$A$2:$D$4000,4,FALSE),"-")</f>
        <v>-</v>
      </c>
      <c r="AV15" s="9" t="str">
        <f>IFERROR(VLOOKUP(CONCATENATE($A15,AV$1),'Исх-фото'!$A$2:$D$4000,4,FALSE),"-")</f>
        <v>-</v>
      </c>
      <c r="AW15" s="9" t="str">
        <f>IFERROR(VLOOKUP(CONCATENATE($A15,AW$1),'Исх-фото'!$A$2:$D$4000,4,FALSE),"-")</f>
        <v>-</v>
      </c>
      <c r="AX15" s="9" t="str">
        <f>IFERROR(VLOOKUP(CONCATENATE($A15,AX$1),'Исх-фото'!$A$2:$D$4000,4,FALSE),"-")</f>
        <v>-</v>
      </c>
      <c r="AY15" s="9" t="str">
        <f>IFERROR(VLOOKUP(CONCATENATE($A15,AY$1),'Исх-фото'!$A$2:$D$4000,4,FALSE),"-")</f>
        <v>-</v>
      </c>
      <c r="AZ15" s="9" t="str">
        <f>IFERROR(VLOOKUP(CONCATENATE($A15,AZ$1),'Исх-фото'!$A$2:$D$4000,4,FALSE),"-")</f>
        <v>-</v>
      </c>
      <c r="BA15" s="9" t="str">
        <f>IFERROR(VLOOKUP(CONCATENATE($A15,BA$1),'Исх-фото'!$A$2:$D$4000,4,FALSE),"-")</f>
        <v>-</v>
      </c>
      <c r="BB15" s="9">
        <f>IFERROR(VLOOKUP(CONCATENATE($A15,BB$1),'Исх-фото'!$A$2:$D$4000,4,FALSE),"-")</f>
        <v>9</v>
      </c>
      <c r="BC15" s="9">
        <f>IFERROR(VLOOKUP(CONCATENATE($A15,BC$1),'Исх-фото'!$A$2:$D$4000,4,FALSE),"-")</f>
        <v>7</v>
      </c>
      <c r="BD15" s="9" t="str">
        <f>IFERROR(VLOOKUP(CONCATENATE($A15,BD$1),'Исх-фото'!$A$2:$D$4000,4,FALSE),"-")</f>
        <v>-</v>
      </c>
      <c r="BE15" s="9">
        <f>IFERROR(VLOOKUP(CONCATENATE($A15,BE$1),'Исх-фото'!$A$2:$D$4000,4,FALSE),"-")</f>
        <v>9</v>
      </c>
      <c r="BF15" s="9">
        <f>IFERROR(VLOOKUP(CONCATENATE($A15,BF$1),'Исх-фото'!$A$2:$D$4000,4,FALSE),"-")</f>
        <v>4</v>
      </c>
      <c r="BG15" s="9" t="str">
        <f>IFERROR(VLOOKUP(CONCATENATE($A15,BG$1),'Исх-фото'!$A$2:$D$4000,4,FALSE),"-")</f>
        <v>-</v>
      </c>
      <c r="BH15" s="9" t="str">
        <f>IFERROR(VLOOKUP(CONCATENATE($A15,BH$1),'Исх-фото'!$A$2:$D$4000,4,FALSE),"-")</f>
        <v>-</v>
      </c>
      <c r="BI15" s="9" t="str">
        <f>IFERROR(VLOOKUP(CONCATENATE($A15,BI$1),'Исх-фото'!$A$2:$D$4000,4,FALSE),"-")</f>
        <v>-</v>
      </c>
      <c r="BJ15" s="37">
        <f t="shared" si="0"/>
        <v>19</v>
      </c>
      <c r="BK15" s="34">
        <f t="shared" si="1"/>
        <v>7.2105263157894735</v>
      </c>
      <c r="BL15" s="9">
        <f t="shared" si="2"/>
        <v>49</v>
      </c>
    </row>
    <row r="16" spans="1:72">
      <c r="A16" s="38">
        <f t="shared" si="3"/>
        <v>14</v>
      </c>
      <c r="B16" s="36">
        <f>№!B15</f>
        <v>6</v>
      </c>
      <c r="C16" s="36">
        <f>№!C15</f>
        <v>3</v>
      </c>
      <c r="D16" s="9">
        <f>IFERROR(VLOOKUP(CONCATENATE($A16,D$1),'Исх-фото'!$A$2:$D$4000,4,FALSE),"-")</f>
        <v>10</v>
      </c>
      <c r="E16" s="9" t="str">
        <f>IFERROR(VLOOKUP(CONCATENATE($A16,E$1),'Исх-фото'!$A$2:$D$4000,4,FALSE),"-")</f>
        <v>-</v>
      </c>
      <c r="F16" s="9" t="str">
        <f>IFERROR(VLOOKUP(CONCATENATE($A16,F$1),'Исх-фото'!$A$2:$D$4000,4,FALSE),"-")</f>
        <v>-</v>
      </c>
      <c r="G16" s="9">
        <f>IFERROR(VLOOKUP(CONCATENATE($A16,G$1),'Исх-фото'!$A$2:$D$4000,4,FALSE),"-")</f>
        <v>5</v>
      </c>
      <c r="H16" s="9" t="str">
        <f>IFERROR(VLOOKUP(CONCATENATE($A16,H$1),'Исх-фото'!$A$2:$D$4000,4,FALSE),"-")</f>
        <v>-</v>
      </c>
      <c r="I16" s="9" t="str">
        <f>IFERROR(VLOOKUP(CONCATENATE($A16,I$1),'Исх-фото'!$A$2:$D$4000,4,FALSE),"-")</f>
        <v>-</v>
      </c>
      <c r="J16" s="9" t="str">
        <f>IFERROR(VLOOKUP(CONCATENATE($A16,J$1),'Исх-фото'!$A$2:$D$4000,4,FALSE),"-")</f>
        <v>-</v>
      </c>
      <c r="K16" s="9" t="str">
        <f>IFERROR(VLOOKUP(CONCATENATE($A16,K$1),'Исх-фото'!$A$2:$D$4000,4,FALSE),"-")</f>
        <v>-</v>
      </c>
      <c r="L16" s="9" t="str">
        <f>IFERROR(VLOOKUP(CONCATENATE($A16,L$1),'Исх-фото'!$A$2:$D$4000,4,FALSE),"-")</f>
        <v>-</v>
      </c>
      <c r="M16" s="9">
        <f>IFERROR(VLOOKUP(CONCATENATE($A16,M$1),'Исх-фото'!$A$2:$D$4000,4,FALSE),"-")</f>
        <v>8</v>
      </c>
      <c r="N16" s="9" t="str">
        <f>IFERROR(VLOOKUP(CONCATENATE($A16,N$1),'Исх-фото'!$A$2:$D$4000,4,FALSE),"-")</f>
        <v>-</v>
      </c>
      <c r="O16" s="9" t="str">
        <f>IFERROR(VLOOKUP(CONCATENATE($A16,O$1),'Исх-фото'!$A$2:$D$4000,4,FALSE),"-")</f>
        <v>-</v>
      </c>
      <c r="P16" s="9" t="str">
        <f>IFERROR(VLOOKUP(CONCATENATE($A16,P$1),'Исх-фото'!$A$2:$D$4000,4,FALSE),"-")</f>
        <v>-</v>
      </c>
      <c r="Q16" s="9">
        <f>IFERROR(VLOOKUP(CONCATENATE($A16,Q$1),'Исх-фото'!$A$2:$D$4000,4,FALSE),"-")</f>
        <v>9</v>
      </c>
      <c r="R16" s="9" t="str">
        <f>IFERROR(VLOOKUP(CONCATENATE($A16,R$1),'Исх-фото'!$A$2:$D$4000,4,FALSE),"-")</f>
        <v>-</v>
      </c>
      <c r="S16" s="9" t="str">
        <f>IFERROR(VLOOKUP(CONCATENATE($A16,S$1),'Исх-фото'!$A$2:$D$4000,4,FALSE),"-")</f>
        <v>-</v>
      </c>
      <c r="T16" s="9">
        <f>IFERROR(VLOOKUP(CONCATENATE($A16,T$1),'Исх-фото'!$A$2:$D$4000,4,FALSE),"-")</f>
        <v>4</v>
      </c>
      <c r="U16" s="9">
        <f>IFERROR(VLOOKUP(CONCATENATE($A16,U$1),'Исх-фото'!$A$2:$D$4000,4,FALSE),"-")</f>
        <v>4</v>
      </c>
      <c r="V16" s="9" t="str">
        <f>IFERROR(VLOOKUP(CONCATENATE($A16,V$1),'Исх-фото'!$A$2:$D$4000,4,FALSE),"-")</f>
        <v>-</v>
      </c>
      <c r="W16" s="9" t="str">
        <f>IFERROR(VLOOKUP(CONCATENATE($A16,W$1),'Исх-фото'!$A$2:$D$4000,4,FALSE),"-")</f>
        <v>-</v>
      </c>
      <c r="X16" s="9" t="str">
        <f>IFERROR(VLOOKUP(CONCATENATE($A16,X$1),'Исх-фото'!$A$2:$D$4000,4,FALSE),"-")</f>
        <v>-</v>
      </c>
      <c r="Y16" s="9" t="str">
        <f>IFERROR(VLOOKUP(CONCATENATE($A16,Y$1),'Исх-фото'!$A$2:$D$4000,4,FALSE),"-")</f>
        <v>-</v>
      </c>
      <c r="Z16" s="9">
        <f>IFERROR(VLOOKUP(CONCATENATE($A16,Z$1),'Исх-фото'!$A$2:$D$4000,4,FALSE),"-")</f>
        <v>7</v>
      </c>
      <c r="AA16" s="9" t="str">
        <f>IFERROR(VLOOKUP(CONCATENATE($A16,AA$1),'Исх-фото'!$A$2:$D$4000,4,FALSE),"-")</f>
        <v>-</v>
      </c>
      <c r="AB16" s="9">
        <f>IFERROR(VLOOKUP(CONCATENATE($A16,AB$1),'Исх-фото'!$A$2:$D$4000,4,FALSE),"-")</f>
        <v>8</v>
      </c>
      <c r="AC16" s="9" t="str">
        <f>IFERROR(VLOOKUP(CONCATENATE($A16,AC$1),'Исх-фото'!$A$2:$D$4000,4,FALSE),"-")</f>
        <v>-</v>
      </c>
      <c r="AD16" s="9" t="str">
        <f>IFERROR(VLOOKUP(CONCATENATE($A16,AD$1),'Исх-фото'!$A$2:$D$4000,4,FALSE),"-")</f>
        <v>-</v>
      </c>
      <c r="AE16" s="9" t="str">
        <f>IFERROR(VLOOKUP(CONCATENATE($A16,AE$1),'Исх-фото'!$A$2:$D$4000,4,FALSE),"-")</f>
        <v>-</v>
      </c>
      <c r="AF16" s="9" t="str">
        <f>IFERROR(VLOOKUP(CONCATENATE($A16,AF$1),'Исх-фото'!$A$2:$D$4000,4,FALSE),"-")</f>
        <v>-</v>
      </c>
      <c r="AG16" s="9">
        <f>IFERROR(VLOOKUP(CONCATENATE($A16,AG$1),'Исх-фото'!$A$2:$D$4000,4,FALSE),"-")</f>
        <v>4</v>
      </c>
      <c r="AH16" s="9" t="str">
        <f>IFERROR(VLOOKUP(CONCATENATE($A16,AH$1),'Исх-фото'!$A$2:$D$4000,4,FALSE),"-")</f>
        <v>-</v>
      </c>
      <c r="AI16" s="9">
        <f>IFERROR(VLOOKUP(CONCATENATE($A16,AI$1),'Исх-фото'!$A$2:$D$4000,4,FALSE),"-")</f>
        <v>9</v>
      </c>
      <c r="AJ16" s="9" t="str">
        <f>IFERROR(VLOOKUP(CONCATENATE($A16,AJ$1),'Исх-фото'!$A$2:$D$4000,4,FALSE),"-")</f>
        <v>-</v>
      </c>
      <c r="AK16" s="9" t="str">
        <f>IFERROR(VLOOKUP(CONCATENATE($A16,AK$1),'Исх-фото'!$A$2:$D$4000,4,FALSE),"-")</f>
        <v>-</v>
      </c>
      <c r="AL16" s="9">
        <f>IFERROR(VLOOKUP(CONCATENATE($A16,AL$1),'Исх-фото'!$A$2:$D$4000,4,FALSE),"-")</f>
        <v>4</v>
      </c>
      <c r="AM16" s="9">
        <f>IFERROR(VLOOKUP(CONCATENATE($A16,AM$1),'Исх-фото'!$A$2:$D$4000,4,FALSE),"-")</f>
        <v>5</v>
      </c>
      <c r="AN16" s="9">
        <f>IFERROR(VLOOKUP(CONCATENATE($A16,AN$1),'Исх-фото'!$A$2:$D$4000,4,FALSE),"-")</f>
        <v>4</v>
      </c>
      <c r="AO16" s="9" t="str">
        <f>IFERROR(VLOOKUP(CONCATENATE($A16,AO$1),'Исх-фото'!$A$2:$D$4000,4,FALSE),"-")</f>
        <v>-</v>
      </c>
      <c r="AP16" s="9">
        <f>IFERROR(VLOOKUP(CONCATENATE($A16,AP$1),'Исх-фото'!$A$2:$D$4000,4,FALSE),"-")</f>
        <v>7</v>
      </c>
      <c r="AQ16" s="9" t="str">
        <f>IFERROR(VLOOKUP(CONCATENATE($A16,AQ$1),'Исх-фото'!$A$2:$D$4000,4,FALSE),"-")</f>
        <v>-</v>
      </c>
      <c r="AR16" s="9" t="str">
        <f>IFERROR(VLOOKUP(CONCATENATE($A16,AR$1),'Исх-фото'!$A$2:$D$4000,4,FALSE),"-")</f>
        <v>-</v>
      </c>
      <c r="AS16" s="9">
        <f>IFERROR(VLOOKUP(CONCATENATE($A16,AS$1),'Исх-фото'!$A$2:$D$4000,4,FALSE),"-")</f>
        <v>1</v>
      </c>
      <c r="AT16" s="9" t="str">
        <f>IFERROR(VLOOKUP(CONCATENATE($A16,AT$1),'Исх-фото'!$A$2:$D$4000,4,FALSE),"-")</f>
        <v>-</v>
      </c>
      <c r="AU16" s="9" t="str">
        <f>IFERROR(VLOOKUP(CONCATENATE($A16,AU$1),'Исх-фото'!$A$2:$D$4000,4,FALSE),"-")</f>
        <v>-</v>
      </c>
      <c r="AV16" s="9" t="str">
        <f>IFERROR(VLOOKUP(CONCATENATE($A16,AV$1),'Исх-фото'!$A$2:$D$4000,4,FALSE),"-")</f>
        <v>-</v>
      </c>
      <c r="AW16" s="9">
        <f>IFERROR(VLOOKUP(CONCATENATE($A16,AW$1),'Исх-фото'!$A$2:$D$4000,4,FALSE),"-")</f>
        <v>4</v>
      </c>
      <c r="AX16" s="9" t="str">
        <f>IFERROR(VLOOKUP(CONCATENATE($A16,AX$1),'Исх-фото'!$A$2:$D$4000,4,FALSE),"-")</f>
        <v>-</v>
      </c>
      <c r="AY16" s="9" t="str">
        <f>IFERROR(VLOOKUP(CONCATENATE($A16,AY$1),'Исх-фото'!$A$2:$D$4000,4,FALSE),"-")</f>
        <v>-</v>
      </c>
      <c r="AZ16" s="9" t="str">
        <f>IFERROR(VLOOKUP(CONCATENATE($A16,AZ$1),'Исх-фото'!$A$2:$D$4000,4,FALSE),"-")</f>
        <v>-</v>
      </c>
      <c r="BA16" s="9" t="str">
        <f>IFERROR(VLOOKUP(CONCATENATE($A16,BA$1),'Исх-фото'!$A$2:$D$4000,4,FALSE),"-")</f>
        <v>-</v>
      </c>
      <c r="BB16" s="9">
        <f>IFERROR(VLOOKUP(CONCATENATE($A16,BB$1),'Исх-фото'!$A$2:$D$4000,4,FALSE),"-")</f>
        <v>8</v>
      </c>
      <c r="BC16" s="9">
        <f>IFERROR(VLOOKUP(CONCATENATE($A16,BC$1),'Исх-фото'!$A$2:$D$4000,4,FALSE),"-")</f>
        <v>5</v>
      </c>
      <c r="BD16" s="9" t="str">
        <f>IFERROR(VLOOKUP(CONCATENATE($A16,BD$1),'Исх-фото'!$A$2:$D$4000,4,FALSE),"-")</f>
        <v>-</v>
      </c>
      <c r="BE16" s="9">
        <f>IFERROR(VLOOKUP(CONCATENATE($A16,BE$1),'Исх-фото'!$A$2:$D$4000,4,FALSE),"-")</f>
        <v>7</v>
      </c>
      <c r="BF16" s="9" t="str">
        <f>IFERROR(VLOOKUP(CONCATENATE($A16,BF$1),'Исх-фото'!$A$2:$D$4000,4,FALSE),"-")</f>
        <v>-</v>
      </c>
      <c r="BG16" s="9" t="str">
        <f>IFERROR(VLOOKUP(CONCATENATE($A16,BG$1),'Исх-фото'!$A$2:$D$4000,4,FALSE),"-")</f>
        <v>-</v>
      </c>
      <c r="BH16" s="9">
        <f>IFERROR(VLOOKUP(CONCATENATE($A16,BH$1),'Исх-фото'!$A$2:$D$4000,4,FALSE),"-")</f>
        <v>5</v>
      </c>
      <c r="BI16" s="9">
        <f>IFERROR(VLOOKUP(CONCATENATE($A16,BI$1),'Исх-фото'!$A$2:$D$4000,4,FALSE),"-")</f>
        <v>6</v>
      </c>
      <c r="BJ16" s="37">
        <f t="shared" si="0"/>
        <v>21</v>
      </c>
      <c r="BK16" s="34">
        <f t="shared" si="1"/>
        <v>5.9047619047619051</v>
      </c>
      <c r="BL16" s="9">
        <f t="shared" si="2"/>
        <v>98</v>
      </c>
    </row>
    <row r="17" spans="1:64">
      <c r="A17" s="38">
        <f t="shared" si="3"/>
        <v>15</v>
      </c>
      <c r="B17" s="36">
        <f>№!B16</f>
        <v>7</v>
      </c>
      <c r="C17" s="36">
        <f>№!C16</f>
        <v>1</v>
      </c>
      <c r="D17" s="9">
        <f>IFERROR(VLOOKUP(CONCATENATE($A17,D$1),'Исх-фото'!$A$2:$D$4000,4,FALSE),"-")</f>
        <v>6</v>
      </c>
      <c r="E17" s="9" t="str">
        <f>IFERROR(VLOOKUP(CONCATENATE($A17,E$1),'Исх-фото'!$A$2:$D$4000,4,FALSE),"-")</f>
        <v>-</v>
      </c>
      <c r="F17" s="9" t="str">
        <f>IFERROR(VLOOKUP(CONCATENATE($A17,F$1),'Исх-фото'!$A$2:$D$4000,4,FALSE),"-")</f>
        <v>-</v>
      </c>
      <c r="G17" s="9" t="str">
        <f>IFERROR(VLOOKUP(CONCATENATE($A17,G$1),'Исх-фото'!$A$2:$D$4000,4,FALSE),"-")</f>
        <v>-</v>
      </c>
      <c r="H17" s="9" t="str">
        <f>IFERROR(VLOOKUP(CONCATENATE($A17,H$1),'Исх-фото'!$A$2:$D$4000,4,FALSE),"-")</f>
        <v>-</v>
      </c>
      <c r="I17" s="9" t="str">
        <f>IFERROR(VLOOKUP(CONCATENATE($A17,I$1),'Исх-фото'!$A$2:$D$4000,4,FALSE),"-")</f>
        <v>-</v>
      </c>
      <c r="J17" s="9">
        <f>IFERROR(VLOOKUP(CONCATENATE($A17,J$1),'Исх-фото'!$A$2:$D$4000,4,FALSE),"-")</f>
        <v>4</v>
      </c>
      <c r="K17" s="9" t="str">
        <f>IFERROR(VLOOKUP(CONCATENATE($A17,K$1),'Исх-фото'!$A$2:$D$4000,4,FALSE),"-")</f>
        <v>-</v>
      </c>
      <c r="L17" s="9" t="str">
        <f>IFERROR(VLOOKUP(CONCATENATE($A17,L$1),'Исх-фото'!$A$2:$D$4000,4,FALSE),"-")</f>
        <v>-</v>
      </c>
      <c r="M17" s="9">
        <f>IFERROR(VLOOKUP(CONCATENATE($A17,M$1),'Исх-фото'!$A$2:$D$4000,4,FALSE),"-")</f>
        <v>3</v>
      </c>
      <c r="N17" s="9" t="str">
        <f>IFERROR(VLOOKUP(CONCATENATE($A17,N$1),'Исх-фото'!$A$2:$D$4000,4,FALSE),"-")</f>
        <v>-</v>
      </c>
      <c r="O17" s="9" t="str">
        <f>IFERROR(VLOOKUP(CONCATENATE($A17,O$1),'Исх-фото'!$A$2:$D$4000,4,FALSE),"-")</f>
        <v>-</v>
      </c>
      <c r="P17" s="9" t="str">
        <f>IFERROR(VLOOKUP(CONCATENATE($A17,P$1),'Исх-фото'!$A$2:$D$4000,4,FALSE),"-")</f>
        <v>-</v>
      </c>
      <c r="Q17" s="9">
        <f>IFERROR(VLOOKUP(CONCATENATE($A17,Q$1),'Исх-фото'!$A$2:$D$4000,4,FALSE),"-")</f>
        <v>5</v>
      </c>
      <c r="R17" s="9" t="str">
        <f>IFERROR(VLOOKUP(CONCATENATE($A17,R$1),'Исх-фото'!$A$2:$D$4000,4,FALSE),"-")</f>
        <v>-</v>
      </c>
      <c r="S17" s="9" t="str">
        <f>IFERROR(VLOOKUP(CONCATENATE($A17,S$1),'Исх-фото'!$A$2:$D$4000,4,FALSE),"-")</f>
        <v>-</v>
      </c>
      <c r="T17" s="9">
        <f>IFERROR(VLOOKUP(CONCATENATE($A17,T$1),'Исх-фото'!$A$2:$D$4000,4,FALSE),"-")</f>
        <v>4</v>
      </c>
      <c r="U17" s="9">
        <f>IFERROR(VLOOKUP(CONCATENATE($A17,U$1),'Исх-фото'!$A$2:$D$4000,4,FALSE),"-")</f>
        <v>2</v>
      </c>
      <c r="V17" s="9" t="str">
        <f>IFERROR(VLOOKUP(CONCATENATE($A17,V$1),'Исх-фото'!$A$2:$D$4000,4,FALSE),"-")</f>
        <v>-</v>
      </c>
      <c r="W17" s="9" t="str">
        <f>IFERROR(VLOOKUP(CONCATENATE($A17,W$1),'Исх-фото'!$A$2:$D$4000,4,FALSE),"-")</f>
        <v>-</v>
      </c>
      <c r="X17" s="9" t="str">
        <f>IFERROR(VLOOKUP(CONCATENATE($A17,X$1),'Исх-фото'!$A$2:$D$4000,4,FALSE),"-")</f>
        <v>-</v>
      </c>
      <c r="Y17" s="9" t="str">
        <f>IFERROR(VLOOKUP(CONCATENATE($A17,Y$1),'Исх-фото'!$A$2:$D$4000,4,FALSE),"-")</f>
        <v>-</v>
      </c>
      <c r="Z17" s="9">
        <f>IFERROR(VLOOKUP(CONCATENATE($A17,Z$1),'Исх-фото'!$A$2:$D$4000,4,FALSE),"-")</f>
        <v>9</v>
      </c>
      <c r="AA17" s="9" t="str">
        <f>IFERROR(VLOOKUP(CONCATENATE($A17,AA$1),'Исх-фото'!$A$2:$D$4000,4,FALSE),"-")</f>
        <v>-</v>
      </c>
      <c r="AB17" s="9" t="str">
        <f>IFERROR(VLOOKUP(CONCATENATE($A17,AB$1),'Исх-фото'!$A$2:$D$4000,4,FALSE),"-")</f>
        <v>-</v>
      </c>
      <c r="AC17" s="9" t="str">
        <f>IFERROR(VLOOKUP(CONCATENATE($A17,AC$1),'Исх-фото'!$A$2:$D$4000,4,FALSE),"-")</f>
        <v>-</v>
      </c>
      <c r="AD17" s="9" t="str">
        <f>IFERROR(VLOOKUP(CONCATENATE($A17,AD$1),'Исх-фото'!$A$2:$D$4000,4,FALSE),"-")</f>
        <v>-</v>
      </c>
      <c r="AE17" s="9" t="str">
        <f>IFERROR(VLOOKUP(CONCATENATE($A17,AE$1),'Исх-фото'!$A$2:$D$4000,4,FALSE),"-")</f>
        <v>-</v>
      </c>
      <c r="AF17" s="9" t="str">
        <f>IFERROR(VLOOKUP(CONCATENATE($A17,AF$1),'Исх-фото'!$A$2:$D$4000,4,FALSE),"-")</f>
        <v>-</v>
      </c>
      <c r="AG17" s="9">
        <f>IFERROR(VLOOKUP(CONCATENATE($A17,AG$1),'Исх-фото'!$A$2:$D$4000,4,FALSE),"-")</f>
        <v>6</v>
      </c>
      <c r="AH17" s="9" t="str">
        <f>IFERROR(VLOOKUP(CONCATENATE($A17,AH$1),'Исх-фото'!$A$2:$D$4000,4,FALSE),"-")</f>
        <v>-</v>
      </c>
      <c r="AI17" s="9">
        <f>IFERROR(VLOOKUP(CONCATENATE($A17,AI$1),'Исх-фото'!$A$2:$D$4000,4,FALSE),"-")</f>
        <v>4</v>
      </c>
      <c r="AJ17" s="9">
        <f>IFERROR(VLOOKUP(CONCATENATE($A17,AJ$1),'Исх-фото'!$A$2:$D$4000,4,FALSE),"-")</f>
        <v>5</v>
      </c>
      <c r="AK17" s="9" t="str">
        <f>IFERROR(VLOOKUP(CONCATENATE($A17,AK$1),'Исх-фото'!$A$2:$D$4000,4,FALSE),"-")</f>
        <v>-</v>
      </c>
      <c r="AL17" s="9">
        <f>IFERROR(VLOOKUP(CONCATENATE($A17,AL$1),'Исх-фото'!$A$2:$D$4000,4,FALSE),"-")</f>
        <v>5</v>
      </c>
      <c r="AM17" s="9">
        <f>IFERROR(VLOOKUP(CONCATENATE($A17,AM$1),'Исх-фото'!$A$2:$D$4000,4,FALSE),"-")</f>
        <v>7</v>
      </c>
      <c r="AN17" s="9">
        <f>IFERROR(VLOOKUP(CONCATENATE($A17,AN$1),'Исх-фото'!$A$2:$D$4000,4,FALSE),"-")</f>
        <v>5</v>
      </c>
      <c r="AO17" s="9" t="str">
        <f>IFERROR(VLOOKUP(CONCATENATE($A17,AO$1),'Исх-фото'!$A$2:$D$4000,4,FALSE),"-")</f>
        <v>-</v>
      </c>
      <c r="AP17" s="9">
        <f>IFERROR(VLOOKUP(CONCATENATE($A17,AP$1),'Исх-фото'!$A$2:$D$4000,4,FALSE),"-")</f>
        <v>7</v>
      </c>
      <c r="AQ17" s="9" t="str">
        <f>IFERROR(VLOOKUP(CONCATENATE($A17,AQ$1),'Исх-фото'!$A$2:$D$4000,4,FALSE),"-")</f>
        <v>-</v>
      </c>
      <c r="AR17" s="9" t="str">
        <f>IFERROR(VLOOKUP(CONCATENATE($A17,AR$1),'Исх-фото'!$A$2:$D$4000,4,FALSE),"-")</f>
        <v>-</v>
      </c>
      <c r="AS17" s="9">
        <f>IFERROR(VLOOKUP(CONCATENATE($A17,AS$1),'Исх-фото'!$A$2:$D$4000,4,FALSE),"-")</f>
        <v>10</v>
      </c>
      <c r="AT17" s="9" t="str">
        <f>IFERROR(VLOOKUP(CONCATENATE($A17,AT$1),'Исх-фото'!$A$2:$D$4000,4,FALSE),"-")</f>
        <v>-</v>
      </c>
      <c r="AU17" s="9" t="str">
        <f>IFERROR(VLOOKUP(CONCATENATE($A17,AU$1),'Исх-фото'!$A$2:$D$4000,4,FALSE),"-")</f>
        <v>-</v>
      </c>
      <c r="AV17" s="9" t="str">
        <f>IFERROR(VLOOKUP(CONCATENATE($A17,AV$1),'Исх-фото'!$A$2:$D$4000,4,FALSE),"-")</f>
        <v>-</v>
      </c>
      <c r="AW17" s="9" t="str">
        <f>IFERROR(VLOOKUP(CONCATENATE($A17,AW$1),'Исх-фото'!$A$2:$D$4000,4,FALSE),"-")</f>
        <v>-</v>
      </c>
      <c r="AX17" s="9" t="str">
        <f>IFERROR(VLOOKUP(CONCATENATE($A17,AX$1),'Исх-фото'!$A$2:$D$4000,4,FALSE),"-")</f>
        <v>-</v>
      </c>
      <c r="AY17" s="9" t="str">
        <f>IFERROR(VLOOKUP(CONCATENATE($A17,AY$1),'Исх-фото'!$A$2:$D$4000,4,FALSE),"-")</f>
        <v>-</v>
      </c>
      <c r="AZ17" s="9" t="str">
        <f>IFERROR(VLOOKUP(CONCATENATE($A17,AZ$1),'Исх-фото'!$A$2:$D$4000,4,FALSE),"-")</f>
        <v>-</v>
      </c>
      <c r="BA17" s="9" t="str">
        <f>IFERROR(VLOOKUP(CONCATENATE($A17,BA$1),'Исх-фото'!$A$2:$D$4000,4,FALSE),"-")</f>
        <v>-</v>
      </c>
      <c r="BB17" s="9" t="str">
        <f>IFERROR(VLOOKUP(CONCATENATE($A17,BB$1),'Исх-фото'!$A$2:$D$4000,4,FALSE),"-")</f>
        <v>-</v>
      </c>
      <c r="BC17" s="9">
        <f>IFERROR(VLOOKUP(CONCATENATE($A17,BC$1),'Исх-фото'!$A$2:$D$4000,4,FALSE),"-")</f>
        <v>5</v>
      </c>
      <c r="BD17" s="9" t="str">
        <f>IFERROR(VLOOKUP(CONCATENATE($A17,BD$1),'Исх-фото'!$A$2:$D$4000,4,FALSE),"-")</f>
        <v>-</v>
      </c>
      <c r="BE17" s="9">
        <f>IFERROR(VLOOKUP(CONCATENATE($A17,BE$1),'Исх-фото'!$A$2:$D$4000,4,FALSE),"-")</f>
        <v>6</v>
      </c>
      <c r="BF17" s="9" t="str">
        <f>IFERROR(VLOOKUP(CONCATENATE($A17,BF$1),'Исх-фото'!$A$2:$D$4000,4,FALSE),"-")</f>
        <v>-</v>
      </c>
      <c r="BG17" s="9" t="str">
        <f>IFERROR(VLOOKUP(CONCATENATE($A17,BG$1),'Исх-фото'!$A$2:$D$4000,4,FALSE),"-")</f>
        <v>-</v>
      </c>
      <c r="BH17" s="9" t="str">
        <f>IFERROR(VLOOKUP(CONCATENATE($A17,BH$1),'Исх-фото'!$A$2:$D$4000,4,FALSE),"-")</f>
        <v>-</v>
      </c>
      <c r="BI17" s="9" t="str">
        <f>IFERROR(VLOOKUP(CONCATENATE($A17,BI$1),'Исх-фото'!$A$2:$D$4000,4,FALSE),"-")</f>
        <v>-</v>
      </c>
      <c r="BJ17" s="37">
        <f t="shared" si="0"/>
        <v>17</v>
      </c>
      <c r="BK17" s="34">
        <f t="shared" si="1"/>
        <v>5.4705882352941178</v>
      </c>
      <c r="BL17" s="9">
        <f t="shared" si="2"/>
        <v>111</v>
      </c>
    </row>
    <row r="18" spans="1:64">
      <c r="A18" s="38">
        <f t="shared" si="3"/>
        <v>16</v>
      </c>
      <c r="B18" s="36">
        <f>№!B17</f>
        <v>7</v>
      </c>
      <c r="C18" s="36">
        <f>№!C17</f>
        <v>2</v>
      </c>
      <c r="D18" s="9">
        <f>IFERROR(VLOOKUP(CONCATENATE($A18,D$1),'Исх-фото'!$A$2:$D$4000,4,FALSE),"-")</f>
        <v>4</v>
      </c>
      <c r="E18" s="9" t="str">
        <f>IFERROR(VLOOKUP(CONCATENATE($A18,E$1),'Исх-фото'!$A$2:$D$4000,4,FALSE),"-")</f>
        <v>-</v>
      </c>
      <c r="F18" s="9" t="str">
        <f>IFERROR(VLOOKUP(CONCATENATE($A18,F$1),'Исх-фото'!$A$2:$D$4000,4,FALSE),"-")</f>
        <v>-</v>
      </c>
      <c r="G18" s="9" t="str">
        <f>IFERROR(VLOOKUP(CONCATENATE($A18,G$1),'Исх-фото'!$A$2:$D$4000,4,FALSE),"-")</f>
        <v>-</v>
      </c>
      <c r="H18" s="9" t="str">
        <f>IFERROR(VLOOKUP(CONCATENATE($A18,H$1),'Исх-фото'!$A$2:$D$4000,4,FALSE),"-")</f>
        <v>-</v>
      </c>
      <c r="I18" s="9" t="str">
        <f>IFERROR(VLOOKUP(CONCATENATE($A18,I$1),'Исх-фото'!$A$2:$D$4000,4,FALSE),"-")</f>
        <v>-</v>
      </c>
      <c r="J18" s="9" t="str">
        <f>IFERROR(VLOOKUP(CONCATENATE($A18,J$1),'Исх-фото'!$A$2:$D$4000,4,FALSE),"-")</f>
        <v>-</v>
      </c>
      <c r="K18" s="9" t="str">
        <f>IFERROR(VLOOKUP(CONCATENATE($A18,K$1),'Исх-фото'!$A$2:$D$4000,4,FALSE),"-")</f>
        <v>-</v>
      </c>
      <c r="L18" s="9" t="str">
        <f>IFERROR(VLOOKUP(CONCATENATE($A18,L$1),'Исх-фото'!$A$2:$D$4000,4,FALSE),"-")</f>
        <v>-</v>
      </c>
      <c r="M18" s="9" t="str">
        <f>IFERROR(VLOOKUP(CONCATENATE($A18,M$1),'Исх-фото'!$A$2:$D$4000,4,FALSE),"-")</f>
        <v>-</v>
      </c>
      <c r="N18" s="9" t="str">
        <f>IFERROR(VLOOKUP(CONCATENATE($A18,N$1),'Исх-фото'!$A$2:$D$4000,4,FALSE),"-")</f>
        <v>-</v>
      </c>
      <c r="O18" s="9" t="str">
        <f>IFERROR(VLOOKUP(CONCATENATE($A18,O$1),'Исх-фото'!$A$2:$D$4000,4,FALSE),"-")</f>
        <v>-</v>
      </c>
      <c r="P18" s="9" t="str">
        <f>IFERROR(VLOOKUP(CONCATENATE($A18,P$1),'Исх-фото'!$A$2:$D$4000,4,FALSE),"-")</f>
        <v>-</v>
      </c>
      <c r="Q18" s="9">
        <f>IFERROR(VLOOKUP(CONCATENATE($A18,Q$1),'Исх-фото'!$A$2:$D$4000,4,FALSE),"-")</f>
        <v>7</v>
      </c>
      <c r="R18" s="9" t="str">
        <f>IFERROR(VLOOKUP(CONCATENATE($A18,R$1),'Исх-фото'!$A$2:$D$4000,4,FALSE),"-")</f>
        <v>-</v>
      </c>
      <c r="S18" s="9" t="str">
        <f>IFERROR(VLOOKUP(CONCATENATE($A18,S$1),'Исх-фото'!$A$2:$D$4000,4,FALSE),"-")</f>
        <v>-</v>
      </c>
      <c r="T18" s="9">
        <f>IFERROR(VLOOKUP(CONCATENATE($A18,T$1),'Исх-фото'!$A$2:$D$4000,4,FALSE),"-")</f>
        <v>5</v>
      </c>
      <c r="U18" s="9">
        <f>IFERROR(VLOOKUP(CONCATENATE($A18,U$1),'Исх-фото'!$A$2:$D$4000,4,FALSE),"-")</f>
        <v>2</v>
      </c>
      <c r="V18" s="9" t="str">
        <f>IFERROR(VLOOKUP(CONCATENATE($A18,V$1),'Исх-фото'!$A$2:$D$4000,4,FALSE),"-")</f>
        <v>-</v>
      </c>
      <c r="W18" s="9" t="str">
        <f>IFERROR(VLOOKUP(CONCATENATE($A18,W$1),'Исх-фото'!$A$2:$D$4000,4,FALSE),"-")</f>
        <v>-</v>
      </c>
      <c r="X18" s="9" t="str">
        <f>IFERROR(VLOOKUP(CONCATENATE($A18,X$1),'Исх-фото'!$A$2:$D$4000,4,FALSE),"-")</f>
        <v>-</v>
      </c>
      <c r="Y18" s="9" t="str">
        <f>IFERROR(VLOOKUP(CONCATENATE($A18,Y$1),'Исх-фото'!$A$2:$D$4000,4,FALSE),"-")</f>
        <v>-</v>
      </c>
      <c r="Z18" s="9">
        <f>IFERROR(VLOOKUP(CONCATENATE($A18,Z$1),'Исх-фото'!$A$2:$D$4000,4,FALSE),"-")</f>
        <v>9</v>
      </c>
      <c r="AA18" s="9" t="str">
        <f>IFERROR(VLOOKUP(CONCATENATE($A18,AA$1),'Исх-фото'!$A$2:$D$4000,4,FALSE),"-")</f>
        <v>-</v>
      </c>
      <c r="AB18" s="9" t="str">
        <f>IFERROR(VLOOKUP(CONCATENATE($A18,AB$1),'Исх-фото'!$A$2:$D$4000,4,FALSE),"-")</f>
        <v>-</v>
      </c>
      <c r="AC18" s="9" t="str">
        <f>IFERROR(VLOOKUP(CONCATENATE($A18,AC$1),'Исх-фото'!$A$2:$D$4000,4,FALSE),"-")</f>
        <v>-</v>
      </c>
      <c r="AD18" s="9" t="str">
        <f>IFERROR(VLOOKUP(CONCATENATE($A18,AD$1),'Исх-фото'!$A$2:$D$4000,4,FALSE),"-")</f>
        <v>-</v>
      </c>
      <c r="AE18" s="9" t="str">
        <f>IFERROR(VLOOKUP(CONCATENATE($A18,AE$1),'Исх-фото'!$A$2:$D$4000,4,FALSE),"-")</f>
        <v>-</v>
      </c>
      <c r="AF18" s="9" t="str">
        <f>IFERROR(VLOOKUP(CONCATENATE($A18,AF$1),'Исх-фото'!$A$2:$D$4000,4,FALSE),"-")</f>
        <v>-</v>
      </c>
      <c r="AG18" s="9">
        <f>IFERROR(VLOOKUP(CONCATENATE($A18,AG$1),'Исх-фото'!$A$2:$D$4000,4,FALSE),"-")</f>
        <v>6</v>
      </c>
      <c r="AH18" s="9" t="str">
        <f>IFERROR(VLOOKUP(CONCATENATE($A18,AH$1),'Исх-фото'!$A$2:$D$4000,4,FALSE),"-")</f>
        <v>-</v>
      </c>
      <c r="AI18" s="9" t="str">
        <f>IFERROR(VLOOKUP(CONCATENATE($A18,AI$1),'Исх-фото'!$A$2:$D$4000,4,FALSE),"-")</f>
        <v>-</v>
      </c>
      <c r="AJ18" s="9">
        <f>IFERROR(VLOOKUP(CONCATENATE($A18,AJ$1),'Исх-фото'!$A$2:$D$4000,4,FALSE),"-")</f>
        <v>3</v>
      </c>
      <c r="AK18" s="9" t="str">
        <f>IFERROR(VLOOKUP(CONCATENATE($A18,AK$1),'Исх-фото'!$A$2:$D$4000,4,FALSE),"-")</f>
        <v>-</v>
      </c>
      <c r="AL18" s="9" t="str">
        <f>IFERROR(VLOOKUP(CONCATENATE($A18,AL$1),'Исх-фото'!$A$2:$D$4000,4,FALSE),"-")</f>
        <v>-</v>
      </c>
      <c r="AM18" s="9">
        <f>IFERROR(VLOOKUP(CONCATENATE($A18,AM$1),'Исх-фото'!$A$2:$D$4000,4,FALSE),"-")</f>
        <v>5</v>
      </c>
      <c r="AN18" s="9">
        <f>IFERROR(VLOOKUP(CONCATENATE($A18,AN$1),'Исх-фото'!$A$2:$D$4000,4,FALSE),"-")</f>
        <v>4</v>
      </c>
      <c r="AO18" s="9" t="str">
        <f>IFERROR(VLOOKUP(CONCATENATE($A18,AO$1),'Исх-фото'!$A$2:$D$4000,4,FALSE),"-")</f>
        <v>-</v>
      </c>
      <c r="AP18" s="9">
        <f>IFERROR(VLOOKUP(CONCATENATE($A18,AP$1),'Исх-фото'!$A$2:$D$4000,4,FALSE),"-")</f>
        <v>5</v>
      </c>
      <c r="AQ18" s="9" t="str">
        <f>IFERROR(VLOOKUP(CONCATENATE($A18,AQ$1),'Исх-фото'!$A$2:$D$4000,4,FALSE),"-")</f>
        <v>-</v>
      </c>
      <c r="AR18" s="9" t="str">
        <f>IFERROR(VLOOKUP(CONCATENATE($A18,AR$1),'Исх-фото'!$A$2:$D$4000,4,FALSE),"-")</f>
        <v>-</v>
      </c>
      <c r="AS18" s="9">
        <f>IFERROR(VLOOKUP(CONCATENATE($A18,AS$1),'Исх-фото'!$A$2:$D$4000,4,FALSE),"-")</f>
        <v>7</v>
      </c>
      <c r="AT18" s="9" t="str">
        <f>IFERROR(VLOOKUP(CONCATENATE($A18,AT$1),'Исх-фото'!$A$2:$D$4000,4,FALSE),"-")</f>
        <v>-</v>
      </c>
      <c r="AU18" s="9" t="str">
        <f>IFERROR(VLOOKUP(CONCATENATE($A18,AU$1),'Исх-фото'!$A$2:$D$4000,4,FALSE),"-")</f>
        <v>-</v>
      </c>
      <c r="AV18" s="9">
        <f>IFERROR(VLOOKUP(CONCATENATE($A18,AV$1),'Исх-фото'!$A$2:$D$4000,4,FALSE),"-")</f>
        <v>9</v>
      </c>
      <c r="AW18" s="9" t="str">
        <f>IFERROR(VLOOKUP(CONCATENATE($A18,AW$1),'Исх-фото'!$A$2:$D$4000,4,FALSE),"-")</f>
        <v>-</v>
      </c>
      <c r="AX18" s="9" t="str">
        <f>IFERROR(VLOOKUP(CONCATENATE($A18,AX$1),'Исх-фото'!$A$2:$D$4000,4,FALSE),"-")</f>
        <v>-</v>
      </c>
      <c r="AY18" s="9" t="str">
        <f>IFERROR(VLOOKUP(CONCATENATE($A18,AY$1),'Исх-фото'!$A$2:$D$4000,4,FALSE),"-")</f>
        <v>-</v>
      </c>
      <c r="AZ18" s="9" t="str">
        <f>IFERROR(VLOOKUP(CONCATENATE($A18,AZ$1),'Исх-фото'!$A$2:$D$4000,4,FALSE),"-")</f>
        <v>-</v>
      </c>
      <c r="BA18" s="9" t="str">
        <f>IFERROR(VLOOKUP(CONCATENATE($A18,BA$1),'Исх-фото'!$A$2:$D$4000,4,FALSE),"-")</f>
        <v>-</v>
      </c>
      <c r="BB18" s="9">
        <f>IFERROR(VLOOKUP(CONCATENATE($A18,BB$1),'Исх-фото'!$A$2:$D$4000,4,FALSE),"-")</f>
        <v>9</v>
      </c>
      <c r="BC18" s="9">
        <f>IFERROR(VLOOKUP(CONCATENATE($A18,BC$1),'Исх-фото'!$A$2:$D$4000,4,FALSE),"-")</f>
        <v>5</v>
      </c>
      <c r="BD18" s="9" t="str">
        <f>IFERROR(VLOOKUP(CONCATENATE($A18,BD$1),'Исх-фото'!$A$2:$D$4000,4,FALSE),"-")</f>
        <v>-</v>
      </c>
      <c r="BE18" s="9">
        <f>IFERROR(VLOOKUP(CONCATENATE($A18,BE$1),'Исх-фото'!$A$2:$D$4000,4,FALSE),"-")</f>
        <v>6</v>
      </c>
      <c r="BF18" s="9" t="str">
        <f>IFERROR(VLOOKUP(CONCATENATE($A18,BF$1),'Исх-фото'!$A$2:$D$4000,4,FALSE),"-")</f>
        <v>-</v>
      </c>
      <c r="BG18" s="9" t="str">
        <f>IFERROR(VLOOKUP(CONCATENATE($A18,BG$1),'Исх-фото'!$A$2:$D$4000,4,FALSE),"-")</f>
        <v>-</v>
      </c>
      <c r="BH18" s="9" t="str">
        <f>IFERROR(VLOOKUP(CONCATENATE($A18,BH$1),'Исх-фото'!$A$2:$D$4000,4,FALSE),"-")</f>
        <v>-</v>
      </c>
      <c r="BI18" s="9" t="str">
        <f>IFERROR(VLOOKUP(CONCATENATE($A18,BI$1),'Исх-фото'!$A$2:$D$4000,4,FALSE),"-")</f>
        <v>-</v>
      </c>
      <c r="BJ18" s="37">
        <f t="shared" si="0"/>
        <v>15</v>
      </c>
      <c r="BK18" s="34">
        <f t="shared" si="1"/>
        <v>5.7333333333333334</v>
      </c>
      <c r="BL18" s="9">
        <f t="shared" si="2"/>
        <v>103</v>
      </c>
    </row>
    <row r="19" spans="1:64">
      <c r="A19" s="38">
        <f t="shared" si="3"/>
        <v>17</v>
      </c>
      <c r="B19" s="36">
        <f>№!B18</f>
        <v>7</v>
      </c>
      <c r="C19" s="36">
        <f>№!C18</f>
        <v>3</v>
      </c>
      <c r="D19" s="9">
        <f>IFERROR(VLOOKUP(CONCATENATE($A19,D$1),'Исх-фото'!$A$2:$D$4000,4,FALSE),"-")</f>
        <v>4</v>
      </c>
      <c r="E19" s="9" t="str">
        <f>IFERROR(VLOOKUP(CONCATENATE($A19,E$1),'Исх-фото'!$A$2:$D$4000,4,FALSE),"-")</f>
        <v>-</v>
      </c>
      <c r="F19" s="9" t="str">
        <f>IFERROR(VLOOKUP(CONCATENATE($A19,F$1),'Исх-фото'!$A$2:$D$4000,4,FALSE),"-")</f>
        <v>-</v>
      </c>
      <c r="G19" s="9" t="str">
        <f>IFERROR(VLOOKUP(CONCATENATE($A19,G$1),'Исх-фото'!$A$2:$D$4000,4,FALSE),"-")</f>
        <v>-</v>
      </c>
      <c r="H19" s="9" t="str">
        <f>IFERROR(VLOOKUP(CONCATENATE($A19,H$1),'Исх-фото'!$A$2:$D$4000,4,FALSE),"-")</f>
        <v>-</v>
      </c>
      <c r="I19" s="9" t="str">
        <f>IFERROR(VLOOKUP(CONCATENATE($A19,I$1),'Исх-фото'!$A$2:$D$4000,4,FALSE),"-")</f>
        <v>-</v>
      </c>
      <c r="J19" s="9" t="str">
        <f>IFERROR(VLOOKUP(CONCATENATE($A19,J$1),'Исх-фото'!$A$2:$D$4000,4,FALSE),"-")</f>
        <v>-</v>
      </c>
      <c r="K19" s="9" t="str">
        <f>IFERROR(VLOOKUP(CONCATENATE($A19,K$1),'Исх-фото'!$A$2:$D$4000,4,FALSE),"-")</f>
        <v>-</v>
      </c>
      <c r="L19" s="9" t="str">
        <f>IFERROR(VLOOKUP(CONCATENATE($A19,L$1),'Исх-фото'!$A$2:$D$4000,4,FALSE),"-")</f>
        <v>-</v>
      </c>
      <c r="M19" s="9" t="str">
        <f>IFERROR(VLOOKUP(CONCATENATE($A19,M$1),'Исх-фото'!$A$2:$D$4000,4,FALSE),"-")</f>
        <v>-</v>
      </c>
      <c r="N19" s="9" t="str">
        <f>IFERROR(VLOOKUP(CONCATENATE($A19,N$1),'Исх-фото'!$A$2:$D$4000,4,FALSE),"-")</f>
        <v>-</v>
      </c>
      <c r="O19" s="9" t="str">
        <f>IFERROR(VLOOKUP(CONCATENATE($A19,O$1),'Исх-фото'!$A$2:$D$4000,4,FALSE),"-")</f>
        <v>-</v>
      </c>
      <c r="P19" s="9" t="str">
        <f>IFERROR(VLOOKUP(CONCATENATE($A19,P$1),'Исх-фото'!$A$2:$D$4000,4,FALSE),"-")</f>
        <v>-</v>
      </c>
      <c r="Q19" s="9">
        <f>IFERROR(VLOOKUP(CONCATENATE($A19,Q$1),'Исх-фото'!$A$2:$D$4000,4,FALSE),"-")</f>
        <v>5</v>
      </c>
      <c r="R19" s="9" t="str">
        <f>IFERROR(VLOOKUP(CONCATENATE($A19,R$1),'Исх-фото'!$A$2:$D$4000,4,FALSE),"-")</f>
        <v>-</v>
      </c>
      <c r="S19" s="9" t="str">
        <f>IFERROR(VLOOKUP(CONCATENATE($A19,S$1),'Исх-фото'!$A$2:$D$4000,4,FALSE),"-")</f>
        <v>-</v>
      </c>
      <c r="T19" s="9">
        <f>IFERROR(VLOOKUP(CONCATENATE($A19,T$1),'Исх-фото'!$A$2:$D$4000,4,FALSE),"-")</f>
        <v>4</v>
      </c>
      <c r="U19" s="9">
        <f>IFERROR(VLOOKUP(CONCATENATE($A19,U$1),'Исх-фото'!$A$2:$D$4000,4,FALSE),"-")</f>
        <v>2</v>
      </c>
      <c r="V19" s="9" t="str">
        <f>IFERROR(VLOOKUP(CONCATENATE($A19,V$1),'Исх-фото'!$A$2:$D$4000,4,FALSE),"-")</f>
        <v>-</v>
      </c>
      <c r="W19" s="9" t="str">
        <f>IFERROR(VLOOKUP(CONCATENATE($A19,W$1),'Исх-фото'!$A$2:$D$4000,4,FALSE),"-")</f>
        <v>-</v>
      </c>
      <c r="X19" s="9" t="str">
        <f>IFERROR(VLOOKUP(CONCATENATE($A19,X$1),'Исх-фото'!$A$2:$D$4000,4,FALSE),"-")</f>
        <v>-</v>
      </c>
      <c r="Y19" s="9">
        <f>IFERROR(VLOOKUP(CONCATENATE($A19,Y$1),'Исх-фото'!$A$2:$D$4000,4,FALSE),"-")</f>
        <v>10</v>
      </c>
      <c r="Z19" s="9">
        <f>IFERROR(VLOOKUP(CONCATENATE($A19,Z$1),'Исх-фото'!$A$2:$D$4000,4,FALSE),"-")</f>
        <v>7</v>
      </c>
      <c r="AA19" s="9" t="str">
        <f>IFERROR(VLOOKUP(CONCATENATE($A19,AA$1),'Исх-фото'!$A$2:$D$4000,4,FALSE),"-")</f>
        <v>-</v>
      </c>
      <c r="AB19" s="9">
        <f>IFERROR(VLOOKUP(CONCATENATE($A19,AB$1),'Исх-фото'!$A$2:$D$4000,4,FALSE),"-")</f>
        <v>5</v>
      </c>
      <c r="AC19" s="9" t="str">
        <f>IFERROR(VLOOKUP(CONCATENATE($A19,AC$1),'Исх-фото'!$A$2:$D$4000,4,FALSE),"-")</f>
        <v>-</v>
      </c>
      <c r="AD19" s="9" t="str">
        <f>IFERROR(VLOOKUP(CONCATENATE($A19,AD$1),'Исх-фото'!$A$2:$D$4000,4,FALSE),"-")</f>
        <v>-</v>
      </c>
      <c r="AE19" s="9" t="str">
        <f>IFERROR(VLOOKUP(CONCATENATE($A19,AE$1),'Исх-фото'!$A$2:$D$4000,4,FALSE),"-")</f>
        <v>-</v>
      </c>
      <c r="AF19" s="9" t="str">
        <f>IFERROR(VLOOKUP(CONCATENATE($A19,AF$1),'Исх-фото'!$A$2:$D$4000,4,FALSE),"-")</f>
        <v>-</v>
      </c>
      <c r="AG19" s="9">
        <f>IFERROR(VLOOKUP(CONCATENATE($A19,AG$1),'Исх-фото'!$A$2:$D$4000,4,FALSE),"-")</f>
        <v>4</v>
      </c>
      <c r="AH19" s="9" t="str">
        <f>IFERROR(VLOOKUP(CONCATENATE($A19,AH$1),'Исх-фото'!$A$2:$D$4000,4,FALSE),"-")</f>
        <v>-</v>
      </c>
      <c r="AI19" s="9" t="str">
        <f>IFERROR(VLOOKUP(CONCATENATE($A19,AI$1),'Исх-фото'!$A$2:$D$4000,4,FALSE),"-")</f>
        <v>-</v>
      </c>
      <c r="AJ19" s="9">
        <f>IFERROR(VLOOKUP(CONCATENATE($A19,AJ$1),'Исх-фото'!$A$2:$D$4000,4,FALSE),"-")</f>
        <v>3</v>
      </c>
      <c r="AK19" s="9">
        <f>IFERROR(VLOOKUP(CONCATENATE($A19,AK$1),'Исх-фото'!$A$2:$D$4000,4,FALSE),"-")</f>
        <v>7</v>
      </c>
      <c r="AL19" s="9" t="str">
        <f>IFERROR(VLOOKUP(CONCATENATE($A19,AL$1),'Исх-фото'!$A$2:$D$4000,4,FALSE),"-")</f>
        <v>-</v>
      </c>
      <c r="AM19" s="9">
        <f>IFERROR(VLOOKUP(CONCATENATE($A19,AM$1),'Исх-фото'!$A$2:$D$4000,4,FALSE),"-")</f>
        <v>2</v>
      </c>
      <c r="AN19" s="9">
        <f>IFERROR(VLOOKUP(CONCATENATE($A19,AN$1),'Исх-фото'!$A$2:$D$4000,4,FALSE),"-")</f>
        <v>3</v>
      </c>
      <c r="AO19" s="9" t="str">
        <f>IFERROR(VLOOKUP(CONCATENATE($A19,AO$1),'Исх-фото'!$A$2:$D$4000,4,FALSE),"-")</f>
        <v>-</v>
      </c>
      <c r="AP19" s="9">
        <f>IFERROR(VLOOKUP(CONCATENATE($A19,AP$1),'Исх-фото'!$A$2:$D$4000,4,FALSE),"-")</f>
        <v>4</v>
      </c>
      <c r="AQ19" s="9" t="str">
        <f>IFERROR(VLOOKUP(CONCATENATE($A19,AQ$1),'Исх-фото'!$A$2:$D$4000,4,FALSE),"-")</f>
        <v>-</v>
      </c>
      <c r="AR19" s="9" t="str">
        <f>IFERROR(VLOOKUP(CONCATENATE($A19,AR$1),'Исх-фото'!$A$2:$D$4000,4,FALSE),"-")</f>
        <v>-</v>
      </c>
      <c r="AS19" s="9">
        <f>IFERROR(VLOOKUP(CONCATENATE($A19,AS$1),'Исх-фото'!$A$2:$D$4000,4,FALSE),"-")</f>
        <v>2</v>
      </c>
      <c r="AT19" s="9" t="str">
        <f>IFERROR(VLOOKUP(CONCATENATE($A19,AT$1),'Исх-фото'!$A$2:$D$4000,4,FALSE),"-")</f>
        <v>-</v>
      </c>
      <c r="AU19" s="9" t="str">
        <f>IFERROR(VLOOKUP(CONCATENATE($A19,AU$1),'Исх-фото'!$A$2:$D$4000,4,FALSE),"-")</f>
        <v>-</v>
      </c>
      <c r="AV19" s="9" t="str">
        <f>IFERROR(VLOOKUP(CONCATENATE($A19,AV$1),'Исх-фото'!$A$2:$D$4000,4,FALSE),"-")</f>
        <v>-</v>
      </c>
      <c r="AW19" s="9" t="str">
        <f>IFERROR(VLOOKUP(CONCATENATE($A19,AW$1),'Исх-фото'!$A$2:$D$4000,4,FALSE),"-")</f>
        <v>-</v>
      </c>
      <c r="AX19" s="9" t="str">
        <f>IFERROR(VLOOKUP(CONCATENATE($A19,AX$1),'Исх-фото'!$A$2:$D$4000,4,FALSE),"-")</f>
        <v>-</v>
      </c>
      <c r="AY19" s="9" t="str">
        <f>IFERROR(VLOOKUP(CONCATENATE($A19,AY$1),'Исх-фото'!$A$2:$D$4000,4,FALSE),"-")</f>
        <v>-</v>
      </c>
      <c r="AZ19" s="9" t="str">
        <f>IFERROR(VLOOKUP(CONCATENATE($A19,AZ$1),'Исх-фото'!$A$2:$D$4000,4,FALSE),"-")</f>
        <v>-</v>
      </c>
      <c r="BA19" s="9" t="str">
        <f>IFERROR(VLOOKUP(CONCATENATE($A19,BA$1),'Исх-фото'!$A$2:$D$4000,4,FALSE),"-")</f>
        <v>-</v>
      </c>
      <c r="BB19" s="9" t="str">
        <f>IFERROR(VLOOKUP(CONCATENATE($A19,BB$1),'Исх-фото'!$A$2:$D$4000,4,FALSE),"-")</f>
        <v>-</v>
      </c>
      <c r="BC19" s="9">
        <f>IFERROR(VLOOKUP(CONCATENATE($A19,BC$1),'Исх-фото'!$A$2:$D$4000,4,FALSE),"-")</f>
        <v>4</v>
      </c>
      <c r="BD19" s="9" t="str">
        <f>IFERROR(VLOOKUP(CONCATENATE($A19,BD$1),'Исх-фото'!$A$2:$D$4000,4,FALSE),"-")</f>
        <v>-</v>
      </c>
      <c r="BE19" s="9">
        <f>IFERROR(VLOOKUP(CONCATENATE($A19,BE$1),'Исх-фото'!$A$2:$D$4000,4,FALSE),"-")</f>
        <v>4</v>
      </c>
      <c r="BF19" s="9" t="str">
        <f>IFERROR(VLOOKUP(CONCATENATE($A19,BF$1),'Исх-фото'!$A$2:$D$4000,4,FALSE),"-")</f>
        <v>-</v>
      </c>
      <c r="BG19" s="9" t="str">
        <f>IFERROR(VLOOKUP(CONCATENATE($A19,BG$1),'Исх-фото'!$A$2:$D$4000,4,FALSE),"-")</f>
        <v>-</v>
      </c>
      <c r="BH19" s="9" t="str">
        <f>IFERROR(VLOOKUP(CONCATENATE($A19,BH$1),'Исх-фото'!$A$2:$D$4000,4,FALSE),"-")</f>
        <v>-</v>
      </c>
      <c r="BI19" s="9" t="str">
        <f>IFERROR(VLOOKUP(CONCATENATE($A19,BI$1),'Исх-фото'!$A$2:$D$4000,4,FALSE),"-")</f>
        <v>-</v>
      </c>
      <c r="BJ19" s="37">
        <f t="shared" si="0"/>
        <v>16</v>
      </c>
      <c r="BK19" s="34">
        <f t="shared" si="1"/>
        <v>4.375</v>
      </c>
      <c r="BL19" s="9">
        <f t="shared" si="2"/>
        <v>140</v>
      </c>
    </row>
    <row r="20" spans="1:64">
      <c r="A20" s="38">
        <f t="shared" si="3"/>
        <v>18</v>
      </c>
      <c r="B20" s="36">
        <f>№!B19</f>
        <v>8</v>
      </c>
      <c r="C20" s="36">
        <f>№!C19</f>
        <v>1</v>
      </c>
      <c r="D20" s="9">
        <f>IFERROR(VLOOKUP(CONCATENATE($A20,D$1),'Исх-фото'!$A$2:$D$4000,4,FALSE),"-")</f>
        <v>10</v>
      </c>
      <c r="E20" s="9" t="str">
        <f>IFERROR(VLOOKUP(CONCATENATE($A20,E$1),'Исх-фото'!$A$2:$D$4000,4,FALSE),"-")</f>
        <v>-</v>
      </c>
      <c r="F20" s="9">
        <f>IFERROR(VLOOKUP(CONCATENATE($A20,F$1),'Исх-фото'!$A$2:$D$4000,4,FALSE),"-")</f>
        <v>5</v>
      </c>
      <c r="G20" s="9">
        <f>IFERROR(VLOOKUP(CONCATENATE($A20,G$1),'Исх-фото'!$A$2:$D$4000,4,FALSE),"-")</f>
        <v>11</v>
      </c>
      <c r="H20" s="9" t="str">
        <f>IFERROR(VLOOKUP(CONCATENATE($A20,H$1),'Исх-фото'!$A$2:$D$4000,4,FALSE),"-")</f>
        <v>-</v>
      </c>
      <c r="I20" s="9" t="str">
        <f>IFERROR(VLOOKUP(CONCATENATE($A20,I$1),'Исх-фото'!$A$2:$D$4000,4,FALSE),"-")</f>
        <v>-</v>
      </c>
      <c r="J20" s="9">
        <f>IFERROR(VLOOKUP(CONCATENATE($A20,J$1),'Исх-фото'!$A$2:$D$4000,4,FALSE),"-")</f>
        <v>9</v>
      </c>
      <c r="K20" s="9">
        <f>IFERROR(VLOOKUP(CONCATENATE($A20,K$1),'Исх-фото'!$A$2:$D$4000,4,FALSE),"-")</f>
        <v>7</v>
      </c>
      <c r="L20" s="9" t="str">
        <f>IFERROR(VLOOKUP(CONCATENATE($A20,L$1),'Исх-фото'!$A$2:$D$4000,4,FALSE),"-")</f>
        <v>-</v>
      </c>
      <c r="M20" s="9">
        <f>IFERROR(VLOOKUP(CONCATENATE($A20,M$1),'Исх-фото'!$A$2:$D$4000,4,FALSE),"-")</f>
        <v>7</v>
      </c>
      <c r="N20" s="9" t="str">
        <f>IFERROR(VLOOKUP(CONCATENATE($A20,N$1),'Исх-фото'!$A$2:$D$4000,4,FALSE),"-")</f>
        <v>-</v>
      </c>
      <c r="O20" s="9" t="str">
        <f>IFERROR(VLOOKUP(CONCATENATE($A20,O$1),'Исх-фото'!$A$2:$D$4000,4,FALSE),"-")</f>
        <v>-</v>
      </c>
      <c r="P20" s="9" t="str">
        <f>IFERROR(VLOOKUP(CONCATENATE($A20,P$1),'Исх-фото'!$A$2:$D$4000,4,FALSE),"-")</f>
        <v>-</v>
      </c>
      <c r="Q20" s="9">
        <f>IFERROR(VLOOKUP(CONCATENATE($A20,Q$1),'Исх-фото'!$A$2:$D$4000,4,FALSE),"-")</f>
        <v>9</v>
      </c>
      <c r="R20" s="9">
        <f>IFERROR(VLOOKUP(CONCATENATE($A20,R$1),'Исх-фото'!$A$2:$D$4000,4,FALSE),"-")</f>
        <v>12</v>
      </c>
      <c r="S20" s="9">
        <f>IFERROR(VLOOKUP(CONCATENATE($A20,S$1),'Исх-фото'!$A$2:$D$4000,4,FALSE),"-")</f>
        <v>9</v>
      </c>
      <c r="T20" s="9">
        <f>IFERROR(VLOOKUP(CONCATENATE($A20,T$1),'Исх-фото'!$A$2:$D$4000,4,FALSE),"-")</f>
        <v>8</v>
      </c>
      <c r="U20" s="9">
        <f>IFERROR(VLOOKUP(CONCATENATE($A20,U$1),'Исх-фото'!$A$2:$D$4000,4,FALSE),"-")</f>
        <v>12</v>
      </c>
      <c r="V20" s="9" t="str">
        <f>IFERROR(VLOOKUP(CONCATENATE($A20,V$1),'Исх-фото'!$A$2:$D$4000,4,FALSE),"-")</f>
        <v>-</v>
      </c>
      <c r="W20" s="9" t="str">
        <f>IFERROR(VLOOKUP(CONCATENATE($A20,W$1),'Исх-фото'!$A$2:$D$4000,4,FALSE),"-")</f>
        <v>-</v>
      </c>
      <c r="X20" s="9" t="str">
        <f>IFERROR(VLOOKUP(CONCATENATE($A20,X$1),'Исх-фото'!$A$2:$D$4000,4,FALSE),"-")</f>
        <v>-</v>
      </c>
      <c r="Y20" s="9">
        <f>IFERROR(VLOOKUP(CONCATENATE($A20,Y$1),'Исх-фото'!$A$2:$D$4000,4,FALSE),"-")</f>
        <v>12</v>
      </c>
      <c r="Z20" s="9">
        <f>IFERROR(VLOOKUP(CONCATENATE($A20,Z$1),'Исх-фото'!$A$2:$D$4000,4,FALSE),"-")</f>
        <v>9</v>
      </c>
      <c r="AA20" s="9" t="str">
        <f>IFERROR(VLOOKUP(CONCATENATE($A20,AA$1),'Исх-фото'!$A$2:$D$4000,4,FALSE),"-")</f>
        <v>-</v>
      </c>
      <c r="AB20" s="9">
        <f>IFERROR(VLOOKUP(CONCATENATE($A20,AB$1),'Исх-фото'!$A$2:$D$4000,4,FALSE),"-")</f>
        <v>9</v>
      </c>
      <c r="AC20" s="9">
        <f>IFERROR(VLOOKUP(CONCATENATE($A20,AC$1),'Исх-фото'!$A$2:$D$4000,4,FALSE),"-")</f>
        <v>10</v>
      </c>
      <c r="AD20" s="9" t="str">
        <f>IFERROR(VLOOKUP(CONCATENATE($A20,AD$1),'Исх-фото'!$A$2:$D$4000,4,FALSE),"-")</f>
        <v>-</v>
      </c>
      <c r="AE20" s="9" t="str">
        <f>IFERROR(VLOOKUP(CONCATENATE($A20,AE$1),'Исх-фото'!$A$2:$D$4000,4,FALSE),"-")</f>
        <v>-</v>
      </c>
      <c r="AF20" s="9" t="str">
        <f>IFERROR(VLOOKUP(CONCATENATE($A20,AF$1),'Исх-фото'!$A$2:$D$4000,4,FALSE),"-")</f>
        <v>-</v>
      </c>
      <c r="AG20" s="9">
        <f>IFERROR(VLOOKUP(CONCATENATE($A20,AG$1),'Исх-фото'!$A$2:$D$4000,4,FALSE),"-")</f>
        <v>6</v>
      </c>
      <c r="AH20" s="9" t="str">
        <f>IFERROR(VLOOKUP(CONCATENATE($A20,AH$1),'Исх-фото'!$A$2:$D$4000,4,FALSE),"-")</f>
        <v>-</v>
      </c>
      <c r="AI20" s="9">
        <f>IFERROR(VLOOKUP(CONCATENATE($A20,AI$1),'Исх-фото'!$A$2:$D$4000,4,FALSE),"-")</f>
        <v>12</v>
      </c>
      <c r="AJ20" s="9">
        <f>IFERROR(VLOOKUP(CONCATENATE($A20,AJ$1),'Исх-фото'!$A$2:$D$4000,4,FALSE),"-")</f>
        <v>8</v>
      </c>
      <c r="AK20" s="9">
        <f>IFERROR(VLOOKUP(CONCATENATE($A20,AK$1),'Исх-фото'!$A$2:$D$4000,4,FALSE),"-")</f>
        <v>9</v>
      </c>
      <c r="AL20" s="9" t="str">
        <f>IFERROR(VLOOKUP(CONCATENATE($A20,AL$1),'Исх-фото'!$A$2:$D$4000,4,FALSE),"-")</f>
        <v>-</v>
      </c>
      <c r="AM20" s="9">
        <f>IFERROR(VLOOKUP(CONCATENATE($A20,AM$1),'Исх-фото'!$A$2:$D$4000,4,FALSE),"-")</f>
        <v>8</v>
      </c>
      <c r="AN20" s="9" t="str">
        <f>IFERROR(VLOOKUP(CONCATENATE($A20,AN$1),'Исх-фото'!$A$2:$D$4000,4,FALSE),"-")</f>
        <v>-</v>
      </c>
      <c r="AO20" s="9">
        <f>IFERROR(VLOOKUP(CONCATENATE($A20,AO$1),'Исх-фото'!$A$2:$D$4000,4,FALSE),"-")</f>
        <v>7</v>
      </c>
      <c r="AP20" s="9">
        <f>IFERROR(VLOOKUP(CONCATENATE($A20,AP$1),'Исх-фото'!$A$2:$D$4000,4,FALSE),"-")</f>
        <v>8</v>
      </c>
      <c r="AQ20" s="9" t="str">
        <f>IFERROR(VLOOKUP(CONCATENATE($A20,AQ$1),'Исх-фото'!$A$2:$D$4000,4,FALSE),"-")</f>
        <v>-</v>
      </c>
      <c r="AR20" s="9" t="str">
        <f>IFERROR(VLOOKUP(CONCATENATE($A20,AR$1),'Исх-фото'!$A$2:$D$4000,4,FALSE),"-")</f>
        <v>-</v>
      </c>
      <c r="AS20" s="9" t="str">
        <f>IFERROR(VLOOKUP(CONCATENATE($A20,AS$1),'Исх-фото'!$A$2:$D$4000,4,FALSE),"-")</f>
        <v>-</v>
      </c>
      <c r="AT20" s="9" t="str">
        <f>IFERROR(VLOOKUP(CONCATENATE($A20,AT$1),'Исх-фото'!$A$2:$D$4000,4,FALSE),"-")</f>
        <v>-</v>
      </c>
      <c r="AU20" s="9" t="str">
        <f>IFERROR(VLOOKUP(CONCATENATE($A20,AU$1),'Исх-фото'!$A$2:$D$4000,4,FALSE),"-")</f>
        <v>-</v>
      </c>
      <c r="AV20" s="9" t="str">
        <f>IFERROR(VLOOKUP(CONCATENATE($A20,AV$1),'Исх-фото'!$A$2:$D$4000,4,FALSE),"-")</f>
        <v>-</v>
      </c>
      <c r="AW20" s="9">
        <f>IFERROR(VLOOKUP(CONCATENATE($A20,AW$1),'Исх-фото'!$A$2:$D$4000,4,FALSE),"-")</f>
        <v>6</v>
      </c>
      <c r="AX20" s="9" t="str">
        <f>IFERROR(VLOOKUP(CONCATENATE($A20,AX$1),'Исх-фото'!$A$2:$D$4000,4,FALSE),"-")</f>
        <v>-</v>
      </c>
      <c r="AY20" s="9" t="str">
        <f>IFERROR(VLOOKUP(CONCATENATE($A20,AY$1),'Исх-фото'!$A$2:$D$4000,4,FALSE),"-")</f>
        <v>-</v>
      </c>
      <c r="AZ20" s="9" t="str">
        <f>IFERROR(VLOOKUP(CONCATENATE($A20,AZ$1),'Исх-фото'!$A$2:$D$4000,4,FALSE),"-")</f>
        <v>-</v>
      </c>
      <c r="BA20" s="9" t="str">
        <f>IFERROR(VLOOKUP(CONCATENATE($A20,BA$1),'Исх-фото'!$A$2:$D$4000,4,FALSE),"-")</f>
        <v>-</v>
      </c>
      <c r="BB20" s="9">
        <f>IFERROR(VLOOKUP(CONCATENATE($A20,BB$1),'Исх-фото'!$A$2:$D$4000,4,FALSE),"-")</f>
        <v>8</v>
      </c>
      <c r="BC20" s="9">
        <f>IFERROR(VLOOKUP(CONCATENATE($A20,BC$1),'Исх-фото'!$A$2:$D$4000,4,FALSE),"-")</f>
        <v>9</v>
      </c>
      <c r="BD20" s="9" t="str">
        <f>IFERROR(VLOOKUP(CONCATENATE($A20,BD$1),'Исх-фото'!$A$2:$D$4000,4,FALSE),"-")</f>
        <v>-</v>
      </c>
      <c r="BE20" s="9">
        <f>IFERROR(VLOOKUP(CONCATENATE($A20,BE$1),'Исх-фото'!$A$2:$D$4000,4,FALSE),"-")</f>
        <v>9</v>
      </c>
      <c r="BF20" s="9" t="str">
        <f>IFERROR(VLOOKUP(CONCATENATE($A20,BF$1),'Исх-фото'!$A$2:$D$4000,4,FALSE),"-")</f>
        <v>-</v>
      </c>
      <c r="BG20" s="9" t="str">
        <f>IFERROR(VLOOKUP(CONCATENATE($A20,BG$1),'Исх-фото'!$A$2:$D$4000,4,FALSE),"-")</f>
        <v>-</v>
      </c>
      <c r="BH20" s="9">
        <f>IFERROR(VLOOKUP(CONCATENATE($A20,BH$1),'Исх-фото'!$A$2:$D$4000,4,FALSE),"-")</f>
        <v>6</v>
      </c>
      <c r="BI20" s="9">
        <f>IFERROR(VLOOKUP(CONCATENATE($A20,BI$1),'Исх-фото'!$A$2:$D$4000,4,FALSE),"-")</f>
        <v>5</v>
      </c>
      <c r="BJ20" s="37">
        <f t="shared" si="0"/>
        <v>28</v>
      </c>
      <c r="BK20" s="34">
        <f t="shared" si="1"/>
        <v>8.5714285714285712</v>
      </c>
      <c r="BL20" s="9">
        <f t="shared" si="2"/>
        <v>19</v>
      </c>
    </row>
    <row r="21" spans="1:64">
      <c r="A21" s="38">
        <f t="shared" si="3"/>
        <v>19</v>
      </c>
      <c r="B21" s="36">
        <f>№!B20</f>
        <v>8</v>
      </c>
      <c r="C21" s="36">
        <f>№!C20</f>
        <v>2</v>
      </c>
      <c r="D21" s="9">
        <f>IFERROR(VLOOKUP(CONCATENATE($A21,D$1),'Исх-фото'!$A$2:$D$4000,4,FALSE),"-")</f>
        <v>6</v>
      </c>
      <c r="E21" s="9" t="str">
        <f>IFERROR(VLOOKUP(CONCATENATE($A21,E$1),'Исх-фото'!$A$2:$D$4000,4,FALSE),"-")</f>
        <v>-</v>
      </c>
      <c r="F21" s="9" t="str">
        <f>IFERROR(VLOOKUP(CONCATENATE($A21,F$1),'Исх-фото'!$A$2:$D$4000,4,FALSE),"-")</f>
        <v>-</v>
      </c>
      <c r="G21" s="9" t="str">
        <f>IFERROR(VLOOKUP(CONCATENATE($A21,G$1),'Исх-фото'!$A$2:$D$4000,4,FALSE),"-")</f>
        <v>-</v>
      </c>
      <c r="H21" s="9" t="str">
        <f>IFERROR(VLOOKUP(CONCATENATE($A21,H$1),'Исх-фото'!$A$2:$D$4000,4,FALSE),"-")</f>
        <v>-</v>
      </c>
      <c r="I21" s="9" t="str">
        <f>IFERROR(VLOOKUP(CONCATENATE($A21,I$1),'Исх-фото'!$A$2:$D$4000,4,FALSE),"-")</f>
        <v>-</v>
      </c>
      <c r="J21" s="9" t="str">
        <f>IFERROR(VLOOKUP(CONCATENATE($A21,J$1),'Исх-фото'!$A$2:$D$4000,4,FALSE),"-")</f>
        <v>-</v>
      </c>
      <c r="K21" s="9" t="str">
        <f>IFERROR(VLOOKUP(CONCATENATE($A21,K$1),'Исх-фото'!$A$2:$D$4000,4,FALSE),"-")</f>
        <v>-</v>
      </c>
      <c r="L21" s="9" t="str">
        <f>IFERROR(VLOOKUP(CONCATENATE($A21,L$1),'Исх-фото'!$A$2:$D$4000,4,FALSE),"-")</f>
        <v>-</v>
      </c>
      <c r="M21" s="9">
        <f>IFERROR(VLOOKUP(CONCATENATE($A21,M$1),'Исх-фото'!$A$2:$D$4000,4,FALSE),"-")</f>
        <v>11</v>
      </c>
      <c r="N21" s="9" t="str">
        <f>IFERROR(VLOOKUP(CONCATENATE($A21,N$1),'Исх-фото'!$A$2:$D$4000,4,FALSE),"-")</f>
        <v>-</v>
      </c>
      <c r="O21" s="9">
        <f>IFERROR(VLOOKUP(CONCATENATE($A21,O$1),'Исх-фото'!$A$2:$D$4000,4,FALSE),"-")</f>
        <v>12</v>
      </c>
      <c r="P21" s="9" t="str">
        <f>IFERROR(VLOOKUP(CONCATENATE($A21,P$1),'Исх-фото'!$A$2:$D$4000,4,FALSE),"-")</f>
        <v>-</v>
      </c>
      <c r="Q21" s="9">
        <f>IFERROR(VLOOKUP(CONCATENATE($A21,Q$1),'Исх-фото'!$A$2:$D$4000,4,FALSE),"-")</f>
        <v>9</v>
      </c>
      <c r="R21" s="9" t="str">
        <f>IFERROR(VLOOKUP(CONCATENATE($A21,R$1),'Исх-фото'!$A$2:$D$4000,4,FALSE),"-")</f>
        <v>-</v>
      </c>
      <c r="S21" s="9">
        <f>IFERROR(VLOOKUP(CONCATENATE($A21,S$1),'Исх-фото'!$A$2:$D$4000,4,FALSE),"-")</f>
        <v>9</v>
      </c>
      <c r="T21" s="9">
        <f>IFERROR(VLOOKUP(CONCATENATE($A21,T$1),'Исх-фото'!$A$2:$D$4000,4,FALSE),"-")</f>
        <v>9</v>
      </c>
      <c r="U21" s="9">
        <f>IFERROR(VLOOKUP(CONCATENATE($A21,U$1),'Исх-фото'!$A$2:$D$4000,4,FALSE),"-")</f>
        <v>8</v>
      </c>
      <c r="V21" s="9" t="str">
        <f>IFERROR(VLOOKUP(CONCATENATE($A21,V$1),'Исх-фото'!$A$2:$D$4000,4,FALSE),"-")</f>
        <v>-</v>
      </c>
      <c r="W21" s="9" t="str">
        <f>IFERROR(VLOOKUP(CONCATENATE($A21,W$1),'Исх-фото'!$A$2:$D$4000,4,FALSE),"-")</f>
        <v>-</v>
      </c>
      <c r="X21" s="9" t="str">
        <f>IFERROR(VLOOKUP(CONCATENATE($A21,X$1),'Исх-фото'!$A$2:$D$4000,4,FALSE),"-")</f>
        <v>-</v>
      </c>
      <c r="Y21" s="9">
        <f>IFERROR(VLOOKUP(CONCATENATE($A21,Y$1),'Исх-фото'!$A$2:$D$4000,4,FALSE),"-")</f>
        <v>12</v>
      </c>
      <c r="Z21" s="9">
        <f>IFERROR(VLOOKUP(CONCATENATE($A21,Z$1),'Исх-фото'!$A$2:$D$4000,4,FALSE),"-")</f>
        <v>10</v>
      </c>
      <c r="AA21" s="9" t="str">
        <f>IFERROR(VLOOKUP(CONCATENATE($A21,AA$1),'Исх-фото'!$A$2:$D$4000,4,FALSE),"-")</f>
        <v>-</v>
      </c>
      <c r="AB21" s="9" t="str">
        <f>IFERROR(VLOOKUP(CONCATENATE($A21,AB$1),'Исх-фото'!$A$2:$D$4000,4,FALSE),"-")</f>
        <v>-</v>
      </c>
      <c r="AC21" s="9">
        <f>IFERROR(VLOOKUP(CONCATENATE($A21,AC$1),'Исх-фото'!$A$2:$D$4000,4,FALSE),"-")</f>
        <v>12</v>
      </c>
      <c r="AD21" s="9" t="str">
        <f>IFERROR(VLOOKUP(CONCATENATE($A21,AD$1),'Исх-фото'!$A$2:$D$4000,4,FALSE),"-")</f>
        <v>-</v>
      </c>
      <c r="AE21" s="9" t="str">
        <f>IFERROR(VLOOKUP(CONCATENATE($A21,AE$1),'Исх-фото'!$A$2:$D$4000,4,FALSE),"-")</f>
        <v>-</v>
      </c>
      <c r="AF21" s="9" t="str">
        <f>IFERROR(VLOOKUP(CONCATENATE($A21,AF$1),'Исх-фото'!$A$2:$D$4000,4,FALSE),"-")</f>
        <v>-</v>
      </c>
      <c r="AG21" s="9">
        <f>IFERROR(VLOOKUP(CONCATENATE($A21,AG$1),'Исх-фото'!$A$2:$D$4000,4,FALSE),"-")</f>
        <v>8</v>
      </c>
      <c r="AH21" s="9" t="str">
        <f>IFERROR(VLOOKUP(CONCATENATE($A21,AH$1),'Исх-фото'!$A$2:$D$4000,4,FALSE),"-")</f>
        <v>-</v>
      </c>
      <c r="AI21" s="9" t="str">
        <f>IFERROR(VLOOKUP(CONCATENATE($A21,AI$1),'Исх-фото'!$A$2:$D$4000,4,FALSE),"-")</f>
        <v>-</v>
      </c>
      <c r="AJ21" s="9">
        <f>IFERROR(VLOOKUP(CONCATENATE($A21,AJ$1),'Исх-фото'!$A$2:$D$4000,4,FALSE),"-")</f>
        <v>10</v>
      </c>
      <c r="AK21" s="9">
        <f>IFERROR(VLOOKUP(CONCATENATE($A21,AK$1),'Исх-фото'!$A$2:$D$4000,4,FALSE),"-")</f>
        <v>10</v>
      </c>
      <c r="AL21" s="9">
        <f>IFERROR(VLOOKUP(CONCATENATE($A21,AL$1),'Исх-фото'!$A$2:$D$4000,4,FALSE),"-")</f>
        <v>8</v>
      </c>
      <c r="AM21" s="9">
        <f>IFERROR(VLOOKUP(CONCATENATE($A21,AM$1),'Исх-фото'!$A$2:$D$4000,4,FALSE),"-")</f>
        <v>9</v>
      </c>
      <c r="AN21" s="9" t="str">
        <f>IFERROR(VLOOKUP(CONCATENATE($A21,AN$1),'Исх-фото'!$A$2:$D$4000,4,FALSE),"-")</f>
        <v>-</v>
      </c>
      <c r="AO21" s="9" t="str">
        <f>IFERROR(VLOOKUP(CONCATENATE($A21,AO$1),'Исх-фото'!$A$2:$D$4000,4,FALSE),"-")</f>
        <v>-</v>
      </c>
      <c r="AP21" s="9">
        <f>IFERROR(VLOOKUP(CONCATENATE($A21,AP$1),'Исх-фото'!$A$2:$D$4000,4,FALSE),"-")</f>
        <v>9</v>
      </c>
      <c r="AQ21" s="9" t="str">
        <f>IFERROR(VLOOKUP(CONCATENATE($A21,AQ$1),'Исх-фото'!$A$2:$D$4000,4,FALSE),"-")</f>
        <v>-</v>
      </c>
      <c r="AR21" s="9" t="str">
        <f>IFERROR(VLOOKUP(CONCATENATE($A21,AR$1),'Исх-фото'!$A$2:$D$4000,4,FALSE),"-")</f>
        <v>-</v>
      </c>
      <c r="AS21" s="9">
        <f>IFERROR(VLOOKUP(CONCATENATE($A21,AS$1),'Исх-фото'!$A$2:$D$4000,4,FALSE),"-")</f>
        <v>2</v>
      </c>
      <c r="AT21" s="9" t="str">
        <f>IFERROR(VLOOKUP(CONCATENATE($A21,AT$1),'Исх-фото'!$A$2:$D$4000,4,FALSE),"-")</f>
        <v>-</v>
      </c>
      <c r="AU21" s="9" t="str">
        <f>IFERROR(VLOOKUP(CONCATENATE($A21,AU$1),'Исх-фото'!$A$2:$D$4000,4,FALSE),"-")</f>
        <v>-</v>
      </c>
      <c r="AV21" s="9" t="str">
        <f>IFERROR(VLOOKUP(CONCATENATE($A21,AV$1),'Исх-фото'!$A$2:$D$4000,4,FALSE),"-")</f>
        <v>-</v>
      </c>
      <c r="AW21" s="9">
        <f>IFERROR(VLOOKUP(CONCATENATE($A21,AW$1),'Исх-фото'!$A$2:$D$4000,4,FALSE),"-")</f>
        <v>9</v>
      </c>
      <c r="AX21" s="9" t="str">
        <f>IFERROR(VLOOKUP(CONCATENATE($A21,AX$1),'Исх-фото'!$A$2:$D$4000,4,FALSE),"-")</f>
        <v>-</v>
      </c>
      <c r="AY21" s="9" t="str">
        <f>IFERROR(VLOOKUP(CONCATENATE($A21,AY$1),'Исх-фото'!$A$2:$D$4000,4,FALSE),"-")</f>
        <v>-</v>
      </c>
      <c r="AZ21" s="9">
        <f>IFERROR(VLOOKUP(CONCATENATE($A21,AZ$1),'Исх-фото'!$A$2:$D$4000,4,FALSE),"-")</f>
        <v>8</v>
      </c>
      <c r="BA21" s="9" t="str">
        <f>IFERROR(VLOOKUP(CONCATENATE($A21,BA$1),'Исх-фото'!$A$2:$D$4000,4,FALSE),"-")</f>
        <v>-</v>
      </c>
      <c r="BB21" s="9">
        <f>IFERROR(VLOOKUP(CONCATENATE($A21,BB$1),'Исх-фото'!$A$2:$D$4000,4,FALSE),"-")</f>
        <v>10</v>
      </c>
      <c r="BC21" s="9">
        <f>IFERROR(VLOOKUP(CONCATENATE($A21,BC$1),'Исх-фото'!$A$2:$D$4000,4,FALSE),"-")</f>
        <v>8</v>
      </c>
      <c r="BD21" s="9" t="str">
        <f>IFERROR(VLOOKUP(CONCATENATE($A21,BD$1),'Исх-фото'!$A$2:$D$4000,4,FALSE),"-")</f>
        <v>-</v>
      </c>
      <c r="BE21" s="9">
        <f>IFERROR(VLOOKUP(CONCATENATE($A21,BE$1),'Исх-фото'!$A$2:$D$4000,4,FALSE),"-")</f>
        <v>9</v>
      </c>
      <c r="BF21" s="9">
        <f>IFERROR(VLOOKUP(CONCATENATE($A21,BF$1),'Исх-фото'!$A$2:$D$4000,4,FALSE),"-")</f>
        <v>9</v>
      </c>
      <c r="BG21" s="9" t="str">
        <f>IFERROR(VLOOKUP(CONCATENATE($A21,BG$1),'Исх-фото'!$A$2:$D$4000,4,FALSE),"-")</f>
        <v>-</v>
      </c>
      <c r="BH21" s="9" t="str">
        <f>IFERROR(VLOOKUP(CONCATENATE($A21,BH$1),'Исх-фото'!$A$2:$D$4000,4,FALSE),"-")</f>
        <v>-</v>
      </c>
      <c r="BI21" s="9">
        <f>IFERROR(VLOOKUP(CONCATENATE($A21,BI$1),'Исх-фото'!$A$2:$D$4000,4,FALSE),"-")</f>
        <v>7</v>
      </c>
      <c r="BJ21" s="37">
        <f t="shared" si="0"/>
        <v>24</v>
      </c>
      <c r="BK21" s="34">
        <f t="shared" si="1"/>
        <v>8.9166666666666661</v>
      </c>
      <c r="BL21" s="9">
        <f t="shared" si="2"/>
        <v>9</v>
      </c>
    </row>
    <row r="22" spans="1:64">
      <c r="A22" s="38">
        <f t="shared" si="3"/>
        <v>20</v>
      </c>
      <c r="B22" s="36">
        <f>№!B21</f>
        <v>8</v>
      </c>
      <c r="C22" s="36">
        <f>№!C21</f>
        <v>3</v>
      </c>
      <c r="D22" s="9">
        <f>IFERROR(VLOOKUP(CONCATENATE($A22,D$1),'Исх-фото'!$A$2:$D$4000,4,FALSE),"-")</f>
        <v>12</v>
      </c>
      <c r="E22" s="9" t="str">
        <f>IFERROR(VLOOKUP(CONCATENATE($A22,E$1),'Исх-фото'!$A$2:$D$4000,4,FALSE),"-")</f>
        <v>-</v>
      </c>
      <c r="F22" s="9">
        <f>IFERROR(VLOOKUP(CONCATENATE($A22,F$1),'Исх-фото'!$A$2:$D$4000,4,FALSE),"-")</f>
        <v>11</v>
      </c>
      <c r="G22" s="9">
        <f>IFERROR(VLOOKUP(CONCATENATE($A22,G$1),'Исх-фото'!$A$2:$D$4000,4,FALSE),"-")</f>
        <v>11</v>
      </c>
      <c r="H22" s="9" t="str">
        <f>IFERROR(VLOOKUP(CONCATENATE($A22,H$1),'Исх-фото'!$A$2:$D$4000,4,FALSE),"-")</f>
        <v>-</v>
      </c>
      <c r="I22" s="9" t="str">
        <f>IFERROR(VLOOKUP(CONCATENATE($A22,I$1),'Исх-фото'!$A$2:$D$4000,4,FALSE),"-")</f>
        <v>-</v>
      </c>
      <c r="J22" s="9" t="str">
        <f>IFERROR(VLOOKUP(CONCATENATE($A22,J$1),'Исх-фото'!$A$2:$D$4000,4,FALSE),"-")</f>
        <v>-</v>
      </c>
      <c r="K22" s="9">
        <f>IFERROR(VLOOKUP(CONCATENATE($A22,K$1),'Исх-фото'!$A$2:$D$4000,4,FALSE),"-")</f>
        <v>9</v>
      </c>
      <c r="L22" s="9" t="str">
        <f>IFERROR(VLOOKUP(CONCATENATE($A22,L$1),'Исх-фото'!$A$2:$D$4000,4,FALSE),"-")</f>
        <v>-</v>
      </c>
      <c r="M22" s="9">
        <f>IFERROR(VLOOKUP(CONCATENATE($A22,M$1),'Исх-фото'!$A$2:$D$4000,4,FALSE),"-")</f>
        <v>11</v>
      </c>
      <c r="N22" s="9" t="str">
        <f>IFERROR(VLOOKUP(CONCATENATE($A22,N$1),'Исх-фото'!$A$2:$D$4000,4,FALSE),"-")</f>
        <v>-</v>
      </c>
      <c r="O22" s="9" t="str">
        <f>IFERROR(VLOOKUP(CONCATENATE($A22,O$1),'Исх-фото'!$A$2:$D$4000,4,FALSE),"-")</f>
        <v>-</v>
      </c>
      <c r="P22" s="9" t="str">
        <f>IFERROR(VLOOKUP(CONCATENATE($A22,P$1),'Исх-фото'!$A$2:$D$4000,4,FALSE),"-")</f>
        <v>-</v>
      </c>
      <c r="Q22" s="9">
        <f>IFERROR(VLOOKUP(CONCATENATE($A22,Q$1),'Исх-фото'!$A$2:$D$4000,4,FALSE),"-")</f>
        <v>7</v>
      </c>
      <c r="R22" s="9" t="str">
        <f>IFERROR(VLOOKUP(CONCATENATE($A22,R$1),'Исх-фото'!$A$2:$D$4000,4,FALSE),"-")</f>
        <v>-</v>
      </c>
      <c r="S22" s="9">
        <f>IFERROR(VLOOKUP(CONCATENATE($A22,S$1),'Исх-фото'!$A$2:$D$4000,4,FALSE),"-")</f>
        <v>10</v>
      </c>
      <c r="T22" s="9">
        <f>IFERROR(VLOOKUP(CONCATENATE($A22,T$1),'Исх-фото'!$A$2:$D$4000,4,FALSE),"-")</f>
        <v>11</v>
      </c>
      <c r="U22" s="9">
        <f>IFERROR(VLOOKUP(CONCATENATE($A22,U$1),'Исх-фото'!$A$2:$D$4000,4,FALSE),"-")</f>
        <v>10</v>
      </c>
      <c r="V22" s="9" t="str">
        <f>IFERROR(VLOOKUP(CONCATENATE($A22,V$1),'Исх-фото'!$A$2:$D$4000,4,FALSE),"-")</f>
        <v>-</v>
      </c>
      <c r="W22" s="9" t="str">
        <f>IFERROR(VLOOKUP(CONCATENATE($A22,W$1),'Исх-фото'!$A$2:$D$4000,4,FALSE),"-")</f>
        <v>-</v>
      </c>
      <c r="X22" s="9">
        <f>IFERROR(VLOOKUP(CONCATENATE($A22,X$1),'Исх-фото'!$A$2:$D$4000,4,FALSE),"-")</f>
        <v>12</v>
      </c>
      <c r="Y22" s="9">
        <f>IFERROR(VLOOKUP(CONCATENATE($A22,Y$1),'Исх-фото'!$A$2:$D$4000,4,FALSE),"-")</f>
        <v>12</v>
      </c>
      <c r="Z22" s="9">
        <f>IFERROR(VLOOKUP(CONCATENATE($A22,Z$1),'Исх-фото'!$A$2:$D$4000,4,FALSE),"-")</f>
        <v>11</v>
      </c>
      <c r="AA22" s="9" t="str">
        <f>IFERROR(VLOOKUP(CONCATENATE($A22,AA$1),'Исх-фото'!$A$2:$D$4000,4,FALSE),"-")</f>
        <v>-</v>
      </c>
      <c r="AB22" s="9">
        <f>IFERROR(VLOOKUP(CONCATENATE($A22,AB$1),'Исх-фото'!$A$2:$D$4000,4,FALSE),"-")</f>
        <v>11</v>
      </c>
      <c r="AC22" s="9">
        <f>IFERROR(VLOOKUP(CONCATENATE($A22,AC$1),'Исх-фото'!$A$2:$D$4000,4,FALSE),"-")</f>
        <v>10</v>
      </c>
      <c r="AD22" s="9" t="str">
        <f>IFERROR(VLOOKUP(CONCATENATE($A22,AD$1),'Исх-фото'!$A$2:$D$4000,4,FALSE),"-")</f>
        <v>-</v>
      </c>
      <c r="AE22" s="9" t="str">
        <f>IFERROR(VLOOKUP(CONCATENATE($A22,AE$1),'Исх-фото'!$A$2:$D$4000,4,FALSE),"-")</f>
        <v>-</v>
      </c>
      <c r="AF22" s="9" t="str">
        <f>IFERROR(VLOOKUP(CONCATENATE($A22,AF$1),'Исх-фото'!$A$2:$D$4000,4,FALSE),"-")</f>
        <v>-</v>
      </c>
      <c r="AG22" s="9">
        <f>IFERROR(VLOOKUP(CONCATENATE($A22,AG$1),'Исх-фото'!$A$2:$D$4000,4,FALSE),"-")</f>
        <v>9</v>
      </c>
      <c r="AH22" s="9" t="str">
        <f>IFERROR(VLOOKUP(CONCATENATE($A22,AH$1),'Исх-фото'!$A$2:$D$4000,4,FALSE),"-")</f>
        <v>-</v>
      </c>
      <c r="AI22" s="9" t="str">
        <f>IFERROR(VLOOKUP(CONCATENATE($A22,AI$1),'Исх-фото'!$A$2:$D$4000,4,FALSE),"-")</f>
        <v>-</v>
      </c>
      <c r="AJ22" s="9">
        <f>IFERROR(VLOOKUP(CONCATENATE($A22,AJ$1),'Исх-фото'!$A$2:$D$4000,4,FALSE),"-")</f>
        <v>8</v>
      </c>
      <c r="AK22" s="9">
        <f>IFERROR(VLOOKUP(CONCATENATE($A22,AK$1),'Исх-фото'!$A$2:$D$4000,4,FALSE),"-")</f>
        <v>8</v>
      </c>
      <c r="AL22" s="9">
        <f>IFERROR(VLOOKUP(CONCATENATE($A22,AL$1),'Исх-фото'!$A$2:$D$4000,4,FALSE),"-")</f>
        <v>9</v>
      </c>
      <c r="AM22" s="9">
        <f>IFERROR(VLOOKUP(CONCATENATE($A22,AM$1),'Исх-фото'!$A$2:$D$4000,4,FALSE),"-")</f>
        <v>10</v>
      </c>
      <c r="AN22" s="9" t="str">
        <f>IFERROR(VLOOKUP(CONCATENATE($A22,AN$1),'Исх-фото'!$A$2:$D$4000,4,FALSE),"-")</f>
        <v>-</v>
      </c>
      <c r="AO22" s="9" t="str">
        <f>IFERROR(VLOOKUP(CONCATENATE($A22,AO$1),'Исх-фото'!$A$2:$D$4000,4,FALSE),"-")</f>
        <v>-</v>
      </c>
      <c r="AP22" s="9">
        <f>IFERROR(VLOOKUP(CONCATENATE($A22,AP$1),'Исх-фото'!$A$2:$D$4000,4,FALSE),"-")</f>
        <v>9</v>
      </c>
      <c r="AQ22" s="9" t="str">
        <f>IFERROR(VLOOKUP(CONCATENATE($A22,AQ$1),'Исх-фото'!$A$2:$D$4000,4,FALSE),"-")</f>
        <v>-</v>
      </c>
      <c r="AR22" s="9" t="str">
        <f>IFERROR(VLOOKUP(CONCATENATE($A22,AR$1),'Исх-фото'!$A$2:$D$4000,4,FALSE),"-")</f>
        <v>-</v>
      </c>
      <c r="AS22" s="9">
        <f>IFERROR(VLOOKUP(CONCATENATE($A22,AS$1),'Исх-фото'!$A$2:$D$4000,4,FALSE),"-")</f>
        <v>5</v>
      </c>
      <c r="AT22" s="9" t="str">
        <f>IFERROR(VLOOKUP(CONCATENATE($A22,AT$1),'Исх-фото'!$A$2:$D$4000,4,FALSE),"-")</f>
        <v>-</v>
      </c>
      <c r="AU22" s="9" t="str">
        <f>IFERROR(VLOOKUP(CONCATENATE($A22,AU$1),'Исх-фото'!$A$2:$D$4000,4,FALSE),"-")</f>
        <v>-</v>
      </c>
      <c r="AV22" s="9" t="str">
        <f>IFERROR(VLOOKUP(CONCATENATE($A22,AV$1),'Исх-фото'!$A$2:$D$4000,4,FALSE),"-")</f>
        <v>-</v>
      </c>
      <c r="AW22" s="9">
        <f>IFERROR(VLOOKUP(CONCATENATE($A22,AW$1),'Исх-фото'!$A$2:$D$4000,4,FALSE),"-")</f>
        <v>9</v>
      </c>
      <c r="AX22" s="9" t="str">
        <f>IFERROR(VLOOKUP(CONCATENATE($A22,AX$1),'Исх-фото'!$A$2:$D$4000,4,FALSE),"-")</f>
        <v>-</v>
      </c>
      <c r="AY22" s="9" t="str">
        <f>IFERROR(VLOOKUP(CONCATENATE($A22,AY$1),'Исх-фото'!$A$2:$D$4000,4,FALSE),"-")</f>
        <v>-</v>
      </c>
      <c r="AZ22" s="9" t="str">
        <f>IFERROR(VLOOKUP(CONCATENATE($A22,AZ$1),'Исх-фото'!$A$2:$D$4000,4,FALSE),"-")</f>
        <v>-</v>
      </c>
      <c r="BA22" s="9" t="str">
        <f>IFERROR(VLOOKUP(CONCATENATE($A22,BA$1),'Исх-фото'!$A$2:$D$4000,4,FALSE),"-")</f>
        <v>-</v>
      </c>
      <c r="BB22" s="9">
        <f>IFERROR(VLOOKUP(CONCATENATE($A22,BB$1),'Исх-фото'!$A$2:$D$4000,4,FALSE),"-")</f>
        <v>8</v>
      </c>
      <c r="BC22" s="9">
        <f>IFERROR(VLOOKUP(CONCATENATE($A22,BC$1),'Исх-фото'!$A$2:$D$4000,4,FALSE),"-")</f>
        <v>8</v>
      </c>
      <c r="BD22" s="9" t="str">
        <f>IFERROR(VLOOKUP(CONCATENATE($A22,BD$1),'Исх-фото'!$A$2:$D$4000,4,FALSE),"-")</f>
        <v>-</v>
      </c>
      <c r="BE22" s="9">
        <f>IFERROR(VLOOKUP(CONCATENATE($A22,BE$1),'Исх-фото'!$A$2:$D$4000,4,FALSE),"-")</f>
        <v>11</v>
      </c>
      <c r="BF22" s="9">
        <f>IFERROR(VLOOKUP(CONCATENATE($A22,BF$1),'Исх-фото'!$A$2:$D$4000,4,FALSE),"-")</f>
        <v>8</v>
      </c>
      <c r="BG22" s="9" t="str">
        <f>IFERROR(VLOOKUP(CONCATENATE($A22,BG$1),'Исх-фото'!$A$2:$D$4000,4,FALSE),"-")</f>
        <v>-</v>
      </c>
      <c r="BH22" s="9">
        <f>IFERROR(VLOOKUP(CONCATENATE($A22,BH$1),'Исх-фото'!$A$2:$D$4000,4,FALSE),"-")</f>
        <v>5</v>
      </c>
      <c r="BI22" s="9" t="str">
        <f>IFERROR(VLOOKUP(CONCATENATE($A22,BI$1),'Исх-фото'!$A$2:$D$4000,4,FALSE),"-")</f>
        <v>-</v>
      </c>
      <c r="BJ22" s="37">
        <f t="shared" si="0"/>
        <v>27</v>
      </c>
      <c r="BK22" s="34">
        <f t="shared" si="1"/>
        <v>9.4444444444444446</v>
      </c>
      <c r="BL22" s="9">
        <f t="shared" si="2"/>
        <v>2</v>
      </c>
    </row>
    <row r="23" spans="1:64">
      <c r="A23" s="38">
        <f t="shared" si="3"/>
        <v>21</v>
      </c>
      <c r="B23" s="36">
        <f>№!B22</f>
        <v>9</v>
      </c>
      <c r="C23" s="36">
        <f>№!C22</f>
        <v>1</v>
      </c>
      <c r="D23" s="9">
        <f>IFERROR(VLOOKUP(CONCATENATE($A23,D$1),'Исх-фото'!$A$2:$D$4000,4,FALSE),"-")</f>
        <v>7</v>
      </c>
      <c r="E23" s="9" t="str">
        <f>IFERROR(VLOOKUP(CONCATENATE($A23,E$1),'Исх-фото'!$A$2:$D$4000,4,FALSE),"-")</f>
        <v>-</v>
      </c>
      <c r="F23" s="9">
        <f>IFERROR(VLOOKUP(CONCATENATE($A23,F$1),'Исх-фото'!$A$2:$D$4000,4,FALSE),"-")</f>
        <v>4</v>
      </c>
      <c r="G23" s="9" t="str">
        <f>IFERROR(VLOOKUP(CONCATENATE($A23,G$1),'Исх-фото'!$A$2:$D$4000,4,FALSE),"-")</f>
        <v>-</v>
      </c>
      <c r="H23" s="9" t="str">
        <f>IFERROR(VLOOKUP(CONCATENATE($A23,H$1),'Исх-фото'!$A$2:$D$4000,4,FALSE),"-")</f>
        <v>-</v>
      </c>
      <c r="I23" s="9" t="str">
        <f>IFERROR(VLOOKUP(CONCATENATE($A23,I$1),'Исх-фото'!$A$2:$D$4000,4,FALSE),"-")</f>
        <v>-</v>
      </c>
      <c r="J23" s="9" t="str">
        <f>IFERROR(VLOOKUP(CONCATENATE($A23,J$1),'Исх-фото'!$A$2:$D$4000,4,FALSE),"-")</f>
        <v>-</v>
      </c>
      <c r="K23" s="9" t="str">
        <f>IFERROR(VLOOKUP(CONCATENATE($A23,K$1),'Исх-фото'!$A$2:$D$4000,4,FALSE),"-")</f>
        <v>-</v>
      </c>
      <c r="L23" s="9" t="str">
        <f>IFERROR(VLOOKUP(CONCATENATE($A23,L$1),'Исх-фото'!$A$2:$D$4000,4,FALSE),"-")</f>
        <v>-</v>
      </c>
      <c r="M23" s="9" t="str">
        <f>IFERROR(VLOOKUP(CONCATENATE($A23,M$1),'Исх-фото'!$A$2:$D$4000,4,FALSE),"-")</f>
        <v>-</v>
      </c>
      <c r="N23" s="9" t="str">
        <f>IFERROR(VLOOKUP(CONCATENATE($A23,N$1),'Исх-фото'!$A$2:$D$4000,4,FALSE),"-")</f>
        <v>-</v>
      </c>
      <c r="O23" s="9" t="str">
        <f>IFERROR(VLOOKUP(CONCATENATE($A23,O$1),'Исх-фото'!$A$2:$D$4000,4,FALSE),"-")</f>
        <v>-</v>
      </c>
      <c r="P23" s="9" t="str">
        <f>IFERROR(VLOOKUP(CONCATENATE($A23,P$1),'Исх-фото'!$A$2:$D$4000,4,FALSE),"-")</f>
        <v>-</v>
      </c>
      <c r="Q23" s="9">
        <f>IFERROR(VLOOKUP(CONCATENATE($A23,Q$1),'Исх-фото'!$A$2:$D$4000,4,FALSE),"-")</f>
        <v>4</v>
      </c>
      <c r="R23" s="9" t="str">
        <f>IFERROR(VLOOKUP(CONCATENATE($A23,R$1),'Исх-фото'!$A$2:$D$4000,4,FALSE),"-")</f>
        <v>-</v>
      </c>
      <c r="S23" s="9" t="str">
        <f>IFERROR(VLOOKUP(CONCATENATE($A23,S$1),'Исх-фото'!$A$2:$D$4000,4,FALSE),"-")</f>
        <v>-</v>
      </c>
      <c r="T23" s="9">
        <f>IFERROR(VLOOKUP(CONCATENATE($A23,T$1),'Исх-фото'!$A$2:$D$4000,4,FALSE),"-")</f>
        <v>4</v>
      </c>
      <c r="U23" s="9">
        <f>IFERROR(VLOOKUP(CONCATENATE($A23,U$1),'Исх-фото'!$A$2:$D$4000,4,FALSE),"-")</f>
        <v>10</v>
      </c>
      <c r="V23" s="9" t="str">
        <f>IFERROR(VLOOKUP(CONCATENATE($A23,V$1),'Исх-фото'!$A$2:$D$4000,4,FALSE),"-")</f>
        <v>-</v>
      </c>
      <c r="W23" s="9" t="str">
        <f>IFERROR(VLOOKUP(CONCATENATE($A23,W$1),'Исх-фото'!$A$2:$D$4000,4,FALSE),"-")</f>
        <v>-</v>
      </c>
      <c r="X23" s="9" t="str">
        <f>IFERROR(VLOOKUP(CONCATENATE($A23,X$1),'Исх-фото'!$A$2:$D$4000,4,FALSE),"-")</f>
        <v>-</v>
      </c>
      <c r="Y23" s="9" t="str">
        <f>IFERROR(VLOOKUP(CONCATENATE($A23,Y$1),'Исх-фото'!$A$2:$D$4000,4,FALSE),"-")</f>
        <v>-</v>
      </c>
      <c r="Z23" s="9">
        <f>IFERROR(VLOOKUP(CONCATENATE($A23,Z$1),'Исх-фото'!$A$2:$D$4000,4,FALSE),"-")</f>
        <v>7</v>
      </c>
      <c r="AA23" s="9" t="str">
        <f>IFERROR(VLOOKUP(CONCATENATE($A23,AA$1),'Исх-фото'!$A$2:$D$4000,4,FALSE),"-")</f>
        <v>-</v>
      </c>
      <c r="AB23" s="9" t="str">
        <f>IFERROR(VLOOKUP(CONCATENATE($A23,AB$1),'Исх-фото'!$A$2:$D$4000,4,FALSE),"-")</f>
        <v>-</v>
      </c>
      <c r="AC23" s="9" t="str">
        <f>IFERROR(VLOOKUP(CONCATENATE($A23,AC$1),'Исх-фото'!$A$2:$D$4000,4,FALSE),"-")</f>
        <v>-</v>
      </c>
      <c r="AD23" s="9" t="str">
        <f>IFERROR(VLOOKUP(CONCATENATE($A23,AD$1),'Исх-фото'!$A$2:$D$4000,4,FALSE),"-")</f>
        <v>-</v>
      </c>
      <c r="AE23" s="9" t="str">
        <f>IFERROR(VLOOKUP(CONCATENATE($A23,AE$1),'Исх-фото'!$A$2:$D$4000,4,FALSE),"-")</f>
        <v>-</v>
      </c>
      <c r="AF23" s="9" t="str">
        <f>IFERROR(VLOOKUP(CONCATENATE($A23,AF$1),'Исх-фото'!$A$2:$D$4000,4,FALSE),"-")</f>
        <v>-</v>
      </c>
      <c r="AG23" s="9">
        <f>IFERROR(VLOOKUP(CONCATENATE($A23,AG$1),'Исх-фото'!$A$2:$D$4000,4,FALSE),"-")</f>
        <v>5</v>
      </c>
      <c r="AH23" s="9" t="str">
        <f>IFERROR(VLOOKUP(CONCATENATE($A23,AH$1),'Исх-фото'!$A$2:$D$4000,4,FALSE),"-")</f>
        <v>-</v>
      </c>
      <c r="AI23" s="9">
        <f>IFERROR(VLOOKUP(CONCATENATE($A23,AI$1),'Исх-фото'!$A$2:$D$4000,4,FALSE),"-")</f>
        <v>9</v>
      </c>
      <c r="AJ23" s="9">
        <f>IFERROR(VLOOKUP(CONCATENATE($A23,AJ$1),'Исх-фото'!$A$2:$D$4000,4,FALSE),"-")</f>
        <v>4</v>
      </c>
      <c r="AK23" s="9" t="str">
        <f>IFERROR(VLOOKUP(CONCATENATE($A23,AK$1),'Исх-фото'!$A$2:$D$4000,4,FALSE),"-")</f>
        <v>-</v>
      </c>
      <c r="AL23" s="9" t="str">
        <f>IFERROR(VLOOKUP(CONCATENATE($A23,AL$1),'Исх-фото'!$A$2:$D$4000,4,FALSE),"-")</f>
        <v>-</v>
      </c>
      <c r="AM23" s="9">
        <f>IFERROR(VLOOKUP(CONCATENATE($A23,AM$1),'Исх-фото'!$A$2:$D$4000,4,FALSE),"-")</f>
        <v>8</v>
      </c>
      <c r="AN23" s="9">
        <f>IFERROR(VLOOKUP(CONCATENATE($A23,AN$1),'Исх-фото'!$A$2:$D$4000,4,FALSE),"-")</f>
        <v>4</v>
      </c>
      <c r="AO23" s="9" t="str">
        <f>IFERROR(VLOOKUP(CONCATENATE($A23,AO$1),'Исх-фото'!$A$2:$D$4000,4,FALSE),"-")</f>
        <v>-</v>
      </c>
      <c r="AP23" s="9">
        <f>IFERROR(VLOOKUP(CONCATENATE($A23,AP$1),'Исх-фото'!$A$2:$D$4000,4,FALSE),"-")</f>
        <v>4</v>
      </c>
      <c r="AQ23" s="9" t="str">
        <f>IFERROR(VLOOKUP(CONCATENATE($A23,AQ$1),'Исх-фото'!$A$2:$D$4000,4,FALSE),"-")</f>
        <v>-</v>
      </c>
      <c r="AR23" s="9" t="str">
        <f>IFERROR(VLOOKUP(CONCATENATE($A23,AR$1),'Исх-фото'!$A$2:$D$4000,4,FALSE),"-")</f>
        <v>-</v>
      </c>
      <c r="AS23" s="9">
        <f>IFERROR(VLOOKUP(CONCATENATE($A23,AS$1),'Исх-фото'!$A$2:$D$4000,4,FALSE),"-")</f>
        <v>2</v>
      </c>
      <c r="AT23" s="9" t="str">
        <f>IFERROR(VLOOKUP(CONCATENATE($A23,AT$1),'Исх-фото'!$A$2:$D$4000,4,FALSE),"-")</f>
        <v>-</v>
      </c>
      <c r="AU23" s="9" t="str">
        <f>IFERROR(VLOOKUP(CONCATENATE($A23,AU$1),'Исх-фото'!$A$2:$D$4000,4,FALSE),"-")</f>
        <v>-</v>
      </c>
      <c r="AV23" s="9" t="str">
        <f>IFERROR(VLOOKUP(CONCATENATE($A23,AV$1),'Исх-фото'!$A$2:$D$4000,4,FALSE),"-")</f>
        <v>-</v>
      </c>
      <c r="AW23" s="9" t="str">
        <f>IFERROR(VLOOKUP(CONCATENATE($A23,AW$1),'Исх-фото'!$A$2:$D$4000,4,FALSE),"-")</f>
        <v>-</v>
      </c>
      <c r="AX23" s="9" t="str">
        <f>IFERROR(VLOOKUP(CONCATENATE($A23,AX$1),'Исх-фото'!$A$2:$D$4000,4,FALSE),"-")</f>
        <v>-</v>
      </c>
      <c r="AY23" s="9" t="str">
        <f>IFERROR(VLOOKUP(CONCATENATE($A23,AY$1),'Исх-фото'!$A$2:$D$4000,4,FALSE),"-")</f>
        <v>-</v>
      </c>
      <c r="AZ23" s="9">
        <f>IFERROR(VLOOKUP(CONCATENATE($A23,AZ$1),'Исх-фото'!$A$2:$D$4000,4,FALSE),"-")</f>
        <v>5</v>
      </c>
      <c r="BA23" s="9" t="str">
        <f>IFERROR(VLOOKUP(CONCATENATE($A23,BA$1),'Исх-фото'!$A$2:$D$4000,4,FALSE),"-")</f>
        <v>-</v>
      </c>
      <c r="BB23" s="9">
        <f>IFERROR(VLOOKUP(CONCATENATE($A23,BB$1),'Исх-фото'!$A$2:$D$4000,4,FALSE),"-")</f>
        <v>12</v>
      </c>
      <c r="BC23" s="9">
        <f>IFERROR(VLOOKUP(CONCATENATE($A23,BC$1),'Исх-фото'!$A$2:$D$4000,4,FALSE),"-")</f>
        <v>6</v>
      </c>
      <c r="BD23" s="9" t="str">
        <f>IFERROR(VLOOKUP(CONCATENATE($A23,BD$1),'Исх-фото'!$A$2:$D$4000,4,FALSE),"-")</f>
        <v>-</v>
      </c>
      <c r="BE23" s="9">
        <f>IFERROR(VLOOKUP(CONCATENATE($A23,BE$1),'Исх-фото'!$A$2:$D$4000,4,FALSE),"-")</f>
        <v>9</v>
      </c>
      <c r="BF23" s="9" t="str">
        <f>IFERROR(VLOOKUP(CONCATENATE($A23,BF$1),'Исх-фото'!$A$2:$D$4000,4,FALSE),"-")</f>
        <v>-</v>
      </c>
      <c r="BG23" s="9" t="str">
        <f>IFERROR(VLOOKUP(CONCATENATE($A23,BG$1),'Исх-фото'!$A$2:$D$4000,4,FALSE),"-")</f>
        <v>-</v>
      </c>
      <c r="BH23" s="9">
        <f>IFERROR(VLOOKUP(CONCATENATE($A23,BH$1),'Исх-фото'!$A$2:$D$4000,4,FALSE),"-")</f>
        <v>7</v>
      </c>
      <c r="BI23" s="9" t="str">
        <f>IFERROR(VLOOKUP(CONCATENATE($A23,BI$1),'Исх-фото'!$A$2:$D$4000,4,FALSE),"-")</f>
        <v>-</v>
      </c>
      <c r="BJ23" s="37">
        <f t="shared" si="0"/>
        <v>18</v>
      </c>
      <c r="BK23" s="34">
        <f t="shared" si="1"/>
        <v>6.166666666666667</v>
      </c>
      <c r="BL23" s="9">
        <f t="shared" si="2"/>
        <v>88</v>
      </c>
    </row>
    <row r="24" spans="1:64">
      <c r="A24" s="38">
        <f t="shared" si="3"/>
        <v>22</v>
      </c>
      <c r="B24" s="36">
        <f>№!B23</f>
        <v>9</v>
      </c>
      <c r="C24" s="36">
        <f>№!C23</f>
        <v>2</v>
      </c>
      <c r="D24" s="9">
        <f>IFERROR(VLOOKUP(CONCATENATE($A24,D$1),'Исх-фото'!$A$2:$D$4000,4,FALSE),"-")</f>
        <v>4</v>
      </c>
      <c r="E24" s="9" t="str">
        <f>IFERROR(VLOOKUP(CONCATENATE($A24,E$1),'Исх-фото'!$A$2:$D$4000,4,FALSE),"-")</f>
        <v>-</v>
      </c>
      <c r="F24" s="9">
        <f>IFERROR(VLOOKUP(CONCATENATE($A24,F$1),'Исх-фото'!$A$2:$D$4000,4,FALSE),"-")</f>
        <v>4</v>
      </c>
      <c r="G24" s="9" t="str">
        <f>IFERROR(VLOOKUP(CONCATENATE($A24,G$1),'Исх-фото'!$A$2:$D$4000,4,FALSE),"-")</f>
        <v>-</v>
      </c>
      <c r="H24" s="9" t="str">
        <f>IFERROR(VLOOKUP(CONCATENATE($A24,H$1),'Исх-фото'!$A$2:$D$4000,4,FALSE),"-")</f>
        <v>-</v>
      </c>
      <c r="I24" s="9" t="str">
        <f>IFERROR(VLOOKUP(CONCATENATE($A24,I$1),'Исх-фото'!$A$2:$D$4000,4,FALSE),"-")</f>
        <v>-</v>
      </c>
      <c r="J24" s="9" t="str">
        <f>IFERROR(VLOOKUP(CONCATENATE($A24,J$1),'Исх-фото'!$A$2:$D$4000,4,FALSE),"-")</f>
        <v>-</v>
      </c>
      <c r="K24" s="9" t="str">
        <f>IFERROR(VLOOKUP(CONCATENATE($A24,K$1),'Исх-фото'!$A$2:$D$4000,4,FALSE),"-")</f>
        <v>-</v>
      </c>
      <c r="L24" s="9" t="str">
        <f>IFERROR(VLOOKUP(CONCATENATE($A24,L$1),'Исх-фото'!$A$2:$D$4000,4,FALSE),"-")</f>
        <v>-</v>
      </c>
      <c r="M24" s="9" t="str">
        <f>IFERROR(VLOOKUP(CONCATENATE($A24,M$1),'Исх-фото'!$A$2:$D$4000,4,FALSE),"-")</f>
        <v>-</v>
      </c>
      <c r="N24" s="9" t="str">
        <f>IFERROR(VLOOKUP(CONCATENATE($A24,N$1),'Исх-фото'!$A$2:$D$4000,4,FALSE),"-")</f>
        <v>-</v>
      </c>
      <c r="O24" s="9" t="str">
        <f>IFERROR(VLOOKUP(CONCATENATE($A24,O$1),'Исх-фото'!$A$2:$D$4000,4,FALSE),"-")</f>
        <v>-</v>
      </c>
      <c r="P24" s="9" t="str">
        <f>IFERROR(VLOOKUP(CONCATENATE($A24,P$1),'Исх-фото'!$A$2:$D$4000,4,FALSE),"-")</f>
        <v>-</v>
      </c>
      <c r="Q24" s="9">
        <f>IFERROR(VLOOKUP(CONCATENATE($A24,Q$1),'Исх-фото'!$A$2:$D$4000,4,FALSE),"-")</f>
        <v>4</v>
      </c>
      <c r="R24" s="9" t="str">
        <f>IFERROR(VLOOKUP(CONCATENATE($A24,R$1),'Исх-фото'!$A$2:$D$4000,4,FALSE),"-")</f>
        <v>-</v>
      </c>
      <c r="S24" s="9" t="str">
        <f>IFERROR(VLOOKUP(CONCATENATE($A24,S$1),'Исх-фото'!$A$2:$D$4000,4,FALSE),"-")</f>
        <v>-</v>
      </c>
      <c r="T24" s="9">
        <f>IFERROR(VLOOKUP(CONCATENATE($A24,T$1),'Исх-фото'!$A$2:$D$4000,4,FALSE),"-")</f>
        <v>4</v>
      </c>
      <c r="U24" s="9">
        <f>IFERROR(VLOOKUP(CONCATENATE($A24,U$1),'Исх-фото'!$A$2:$D$4000,4,FALSE),"-")</f>
        <v>2</v>
      </c>
      <c r="V24" s="9" t="str">
        <f>IFERROR(VLOOKUP(CONCATENATE($A24,V$1),'Исх-фото'!$A$2:$D$4000,4,FALSE),"-")</f>
        <v>-</v>
      </c>
      <c r="W24" s="9" t="str">
        <f>IFERROR(VLOOKUP(CONCATENATE($A24,W$1),'Исх-фото'!$A$2:$D$4000,4,FALSE),"-")</f>
        <v>-</v>
      </c>
      <c r="X24" s="9" t="str">
        <f>IFERROR(VLOOKUP(CONCATENATE($A24,X$1),'Исх-фото'!$A$2:$D$4000,4,FALSE),"-")</f>
        <v>-</v>
      </c>
      <c r="Y24" s="9" t="str">
        <f>IFERROR(VLOOKUP(CONCATENATE($A24,Y$1),'Исх-фото'!$A$2:$D$4000,4,FALSE),"-")</f>
        <v>-</v>
      </c>
      <c r="Z24" s="9">
        <f>IFERROR(VLOOKUP(CONCATENATE($A24,Z$1),'Исх-фото'!$A$2:$D$4000,4,FALSE),"-")</f>
        <v>6</v>
      </c>
      <c r="AA24" s="9" t="str">
        <f>IFERROR(VLOOKUP(CONCATENATE($A24,AA$1),'Исх-фото'!$A$2:$D$4000,4,FALSE),"-")</f>
        <v>-</v>
      </c>
      <c r="AB24" s="9" t="str">
        <f>IFERROR(VLOOKUP(CONCATENATE($A24,AB$1),'Исх-фото'!$A$2:$D$4000,4,FALSE),"-")</f>
        <v>-</v>
      </c>
      <c r="AC24" s="9" t="str">
        <f>IFERROR(VLOOKUP(CONCATENATE($A24,AC$1),'Исх-фото'!$A$2:$D$4000,4,FALSE),"-")</f>
        <v>-</v>
      </c>
      <c r="AD24" s="9" t="str">
        <f>IFERROR(VLOOKUP(CONCATENATE($A24,AD$1),'Исх-фото'!$A$2:$D$4000,4,FALSE),"-")</f>
        <v>-</v>
      </c>
      <c r="AE24" s="9" t="str">
        <f>IFERROR(VLOOKUP(CONCATENATE($A24,AE$1),'Исх-фото'!$A$2:$D$4000,4,FALSE),"-")</f>
        <v>-</v>
      </c>
      <c r="AF24" s="9" t="str">
        <f>IFERROR(VLOOKUP(CONCATENATE($A24,AF$1),'Исх-фото'!$A$2:$D$4000,4,FALSE),"-")</f>
        <v>-</v>
      </c>
      <c r="AG24" s="9">
        <f>IFERROR(VLOOKUP(CONCATENATE($A24,AG$1),'Исх-фото'!$A$2:$D$4000,4,FALSE),"-")</f>
        <v>5</v>
      </c>
      <c r="AH24" s="9" t="str">
        <f>IFERROR(VLOOKUP(CONCATENATE($A24,AH$1),'Исх-фото'!$A$2:$D$4000,4,FALSE),"-")</f>
        <v>-</v>
      </c>
      <c r="AI24" s="9">
        <f>IFERROR(VLOOKUP(CONCATENATE($A24,AI$1),'Исх-фото'!$A$2:$D$4000,4,FALSE),"-")</f>
        <v>4</v>
      </c>
      <c r="AJ24" s="9">
        <f>IFERROR(VLOOKUP(CONCATENATE($A24,AJ$1),'Исх-фото'!$A$2:$D$4000,4,FALSE),"-")</f>
        <v>4</v>
      </c>
      <c r="AK24" s="9" t="str">
        <f>IFERROR(VLOOKUP(CONCATENATE($A24,AK$1),'Исх-фото'!$A$2:$D$4000,4,FALSE),"-")</f>
        <v>-</v>
      </c>
      <c r="AL24" s="9" t="str">
        <f>IFERROR(VLOOKUP(CONCATENATE($A24,AL$1),'Исх-фото'!$A$2:$D$4000,4,FALSE),"-")</f>
        <v>-</v>
      </c>
      <c r="AM24" s="9">
        <f>IFERROR(VLOOKUP(CONCATENATE($A24,AM$1),'Исх-фото'!$A$2:$D$4000,4,FALSE),"-")</f>
        <v>6</v>
      </c>
      <c r="AN24" s="9">
        <f>IFERROR(VLOOKUP(CONCATENATE($A24,AN$1),'Исх-фото'!$A$2:$D$4000,4,FALSE),"-")</f>
        <v>4</v>
      </c>
      <c r="AO24" s="9" t="str">
        <f>IFERROR(VLOOKUP(CONCATENATE($A24,AO$1),'Исх-фото'!$A$2:$D$4000,4,FALSE),"-")</f>
        <v>-</v>
      </c>
      <c r="AP24" s="9">
        <f>IFERROR(VLOOKUP(CONCATENATE($A24,AP$1),'Исх-фото'!$A$2:$D$4000,4,FALSE),"-")</f>
        <v>4</v>
      </c>
      <c r="AQ24" s="9" t="str">
        <f>IFERROR(VLOOKUP(CONCATENATE($A24,AQ$1),'Исх-фото'!$A$2:$D$4000,4,FALSE),"-")</f>
        <v>-</v>
      </c>
      <c r="AR24" s="9" t="str">
        <f>IFERROR(VLOOKUP(CONCATENATE($A24,AR$1),'Исх-фото'!$A$2:$D$4000,4,FALSE),"-")</f>
        <v>-</v>
      </c>
      <c r="AS24" s="9">
        <f>IFERROR(VLOOKUP(CONCATENATE($A24,AS$1),'Исх-фото'!$A$2:$D$4000,4,FALSE),"-")</f>
        <v>2</v>
      </c>
      <c r="AT24" s="9" t="str">
        <f>IFERROR(VLOOKUP(CONCATENATE($A24,AT$1),'Исх-фото'!$A$2:$D$4000,4,FALSE),"-")</f>
        <v>-</v>
      </c>
      <c r="AU24" s="9" t="str">
        <f>IFERROR(VLOOKUP(CONCATENATE($A24,AU$1),'Исх-фото'!$A$2:$D$4000,4,FALSE),"-")</f>
        <v>-</v>
      </c>
      <c r="AV24" s="9" t="str">
        <f>IFERROR(VLOOKUP(CONCATENATE($A24,AV$1),'Исх-фото'!$A$2:$D$4000,4,FALSE),"-")</f>
        <v>-</v>
      </c>
      <c r="AW24" s="9" t="str">
        <f>IFERROR(VLOOKUP(CONCATENATE($A24,AW$1),'Исх-фото'!$A$2:$D$4000,4,FALSE),"-")</f>
        <v>-</v>
      </c>
      <c r="AX24" s="9" t="str">
        <f>IFERROR(VLOOKUP(CONCATENATE($A24,AX$1),'Исх-фото'!$A$2:$D$4000,4,FALSE),"-")</f>
        <v>-</v>
      </c>
      <c r="AY24" s="9" t="str">
        <f>IFERROR(VLOOKUP(CONCATENATE($A24,AY$1),'Исх-фото'!$A$2:$D$4000,4,FALSE),"-")</f>
        <v>-</v>
      </c>
      <c r="AZ24" s="9" t="str">
        <f>IFERROR(VLOOKUP(CONCATENATE($A24,AZ$1),'Исх-фото'!$A$2:$D$4000,4,FALSE),"-")</f>
        <v>-</v>
      </c>
      <c r="BA24" s="9" t="str">
        <f>IFERROR(VLOOKUP(CONCATENATE($A24,BA$1),'Исх-фото'!$A$2:$D$4000,4,FALSE),"-")</f>
        <v>-</v>
      </c>
      <c r="BB24" s="9" t="str">
        <f>IFERROR(VLOOKUP(CONCATENATE($A24,BB$1),'Исх-фото'!$A$2:$D$4000,4,FALSE),"-")</f>
        <v>-</v>
      </c>
      <c r="BC24" s="9">
        <f>IFERROR(VLOOKUP(CONCATENATE($A24,BC$1),'Исх-фото'!$A$2:$D$4000,4,FALSE),"-")</f>
        <v>8</v>
      </c>
      <c r="BD24" s="9" t="str">
        <f>IFERROR(VLOOKUP(CONCATENATE($A24,BD$1),'Исх-фото'!$A$2:$D$4000,4,FALSE),"-")</f>
        <v>-</v>
      </c>
      <c r="BE24" s="9">
        <f>IFERROR(VLOOKUP(CONCATENATE($A24,BE$1),'Исх-фото'!$A$2:$D$4000,4,FALSE),"-")</f>
        <v>4</v>
      </c>
      <c r="BF24" s="9" t="str">
        <f>IFERROR(VLOOKUP(CONCATENATE($A24,BF$1),'Исх-фото'!$A$2:$D$4000,4,FALSE),"-")</f>
        <v>-</v>
      </c>
      <c r="BG24" s="9" t="str">
        <f>IFERROR(VLOOKUP(CONCATENATE($A24,BG$1),'Исх-фото'!$A$2:$D$4000,4,FALSE),"-")</f>
        <v>-</v>
      </c>
      <c r="BH24" s="9">
        <f>IFERROR(VLOOKUP(CONCATENATE($A24,BH$1),'Исх-фото'!$A$2:$D$4000,4,FALSE),"-")</f>
        <v>4</v>
      </c>
      <c r="BI24" s="9">
        <f>IFERROR(VLOOKUP(CONCATENATE($A24,BI$1),'Исх-фото'!$A$2:$D$4000,4,FALSE),"-")</f>
        <v>6</v>
      </c>
      <c r="BJ24" s="37">
        <f t="shared" si="0"/>
        <v>17</v>
      </c>
      <c r="BK24" s="34">
        <f t="shared" si="1"/>
        <v>4.4117647058823533</v>
      </c>
      <c r="BL24" s="9">
        <f t="shared" si="2"/>
        <v>138</v>
      </c>
    </row>
    <row r="25" spans="1:64">
      <c r="A25" s="38">
        <f t="shared" si="3"/>
        <v>23</v>
      </c>
      <c r="B25" s="36">
        <f>№!B24</f>
        <v>9</v>
      </c>
      <c r="C25" s="36">
        <f>№!C24</f>
        <v>3</v>
      </c>
      <c r="D25" s="9">
        <f>IFERROR(VLOOKUP(CONCATENATE($A25,D$1),'Исх-фото'!$A$2:$D$4000,4,FALSE),"-")</f>
        <v>7</v>
      </c>
      <c r="E25" s="9" t="str">
        <f>IFERROR(VLOOKUP(CONCATENATE($A25,E$1),'Исх-фото'!$A$2:$D$4000,4,FALSE),"-")</f>
        <v>-</v>
      </c>
      <c r="F25" s="9" t="str">
        <f>IFERROR(VLOOKUP(CONCATENATE($A25,F$1),'Исх-фото'!$A$2:$D$4000,4,FALSE),"-")</f>
        <v>-</v>
      </c>
      <c r="G25" s="9" t="str">
        <f>IFERROR(VLOOKUP(CONCATENATE($A25,G$1),'Исх-фото'!$A$2:$D$4000,4,FALSE),"-")</f>
        <v>-</v>
      </c>
      <c r="H25" s="9" t="str">
        <f>IFERROR(VLOOKUP(CONCATENATE($A25,H$1),'Исх-фото'!$A$2:$D$4000,4,FALSE),"-")</f>
        <v>-</v>
      </c>
      <c r="I25" s="9" t="str">
        <f>IFERROR(VLOOKUP(CONCATENATE($A25,I$1),'Исх-фото'!$A$2:$D$4000,4,FALSE),"-")</f>
        <v>-</v>
      </c>
      <c r="J25" s="9" t="str">
        <f>IFERROR(VLOOKUP(CONCATENATE($A25,J$1),'Исх-фото'!$A$2:$D$4000,4,FALSE),"-")</f>
        <v>-</v>
      </c>
      <c r="K25" s="9" t="str">
        <f>IFERROR(VLOOKUP(CONCATENATE($A25,K$1),'Исх-фото'!$A$2:$D$4000,4,FALSE),"-")</f>
        <v>-</v>
      </c>
      <c r="L25" s="9" t="str">
        <f>IFERROR(VLOOKUP(CONCATENATE($A25,L$1),'Исх-фото'!$A$2:$D$4000,4,FALSE),"-")</f>
        <v>-</v>
      </c>
      <c r="M25" s="9" t="str">
        <f>IFERROR(VLOOKUP(CONCATENATE($A25,M$1),'Исх-фото'!$A$2:$D$4000,4,FALSE),"-")</f>
        <v>-</v>
      </c>
      <c r="N25" s="9" t="str">
        <f>IFERROR(VLOOKUP(CONCATENATE($A25,N$1),'Исх-фото'!$A$2:$D$4000,4,FALSE),"-")</f>
        <v>-</v>
      </c>
      <c r="O25" s="9" t="str">
        <f>IFERROR(VLOOKUP(CONCATENATE($A25,O$1),'Исх-фото'!$A$2:$D$4000,4,FALSE),"-")</f>
        <v>-</v>
      </c>
      <c r="P25" s="9" t="str">
        <f>IFERROR(VLOOKUP(CONCATENATE($A25,P$1),'Исх-фото'!$A$2:$D$4000,4,FALSE),"-")</f>
        <v>-</v>
      </c>
      <c r="Q25" s="9">
        <f>IFERROR(VLOOKUP(CONCATENATE($A25,Q$1),'Исх-фото'!$A$2:$D$4000,4,FALSE),"-")</f>
        <v>9</v>
      </c>
      <c r="R25" s="9" t="str">
        <f>IFERROR(VLOOKUP(CONCATENATE($A25,R$1),'Исх-фото'!$A$2:$D$4000,4,FALSE),"-")</f>
        <v>-</v>
      </c>
      <c r="S25" s="9">
        <f>IFERROR(VLOOKUP(CONCATENATE($A25,S$1),'Исх-фото'!$A$2:$D$4000,4,FALSE),"-")</f>
        <v>6</v>
      </c>
      <c r="T25" s="9">
        <f>IFERROR(VLOOKUP(CONCATENATE($A25,T$1),'Исх-фото'!$A$2:$D$4000,4,FALSE),"-")</f>
        <v>4</v>
      </c>
      <c r="U25" s="9">
        <f>IFERROR(VLOOKUP(CONCATENATE($A25,U$1),'Исх-фото'!$A$2:$D$4000,4,FALSE),"-")</f>
        <v>6</v>
      </c>
      <c r="V25" s="9" t="str">
        <f>IFERROR(VLOOKUP(CONCATENATE($A25,V$1),'Исх-фото'!$A$2:$D$4000,4,FALSE),"-")</f>
        <v>-</v>
      </c>
      <c r="W25" s="9" t="str">
        <f>IFERROR(VLOOKUP(CONCATENATE($A25,W$1),'Исх-фото'!$A$2:$D$4000,4,FALSE),"-")</f>
        <v>-</v>
      </c>
      <c r="X25" s="9" t="str">
        <f>IFERROR(VLOOKUP(CONCATENATE($A25,X$1),'Исх-фото'!$A$2:$D$4000,4,FALSE),"-")</f>
        <v>-</v>
      </c>
      <c r="Y25" s="9" t="str">
        <f>IFERROR(VLOOKUP(CONCATENATE($A25,Y$1),'Исх-фото'!$A$2:$D$4000,4,FALSE),"-")</f>
        <v>-</v>
      </c>
      <c r="Z25" s="9">
        <f>IFERROR(VLOOKUP(CONCATENATE($A25,Z$1),'Исх-фото'!$A$2:$D$4000,4,FALSE),"-")</f>
        <v>7</v>
      </c>
      <c r="AA25" s="9" t="str">
        <f>IFERROR(VLOOKUP(CONCATENATE($A25,AA$1),'Исх-фото'!$A$2:$D$4000,4,FALSE),"-")</f>
        <v>-</v>
      </c>
      <c r="AB25" s="9" t="str">
        <f>IFERROR(VLOOKUP(CONCATENATE($A25,AB$1),'Исх-фото'!$A$2:$D$4000,4,FALSE),"-")</f>
        <v>-</v>
      </c>
      <c r="AC25" s="9" t="str">
        <f>IFERROR(VLOOKUP(CONCATENATE($A25,AC$1),'Исх-фото'!$A$2:$D$4000,4,FALSE),"-")</f>
        <v>-</v>
      </c>
      <c r="AD25" s="9" t="str">
        <f>IFERROR(VLOOKUP(CONCATENATE($A25,AD$1),'Исх-фото'!$A$2:$D$4000,4,FALSE),"-")</f>
        <v>-</v>
      </c>
      <c r="AE25" s="9" t="str">
        <f>IFERROR(VLOOKUP(CONCATENATE($A25,AE$1),'Исх-фото'!$A$2:$D$4000,4,FALSE),"-")</f>
        <v>-</v>
      </c>
      <c r="AF25" s="9" t="str">
        <f>IFERROR(VLOOKUP(CONCATENATE($A25,AF$1),'Исх-фото'!$A$2:$D$4000,4,FALSE),"-")</f>
        <v>-</v>
      </c>
      <c r="AG25" s="9">
        <f>IFERROR(VLOOKUP(CONCATENATE($A25,AG$1),'Исх-фото'!$A$2:$D$4000,4,FALSE),"-")</f>
        <v>4</v>
      </c>
      <c r="AH25" s="9" t="str">
        <f>IFERROR(VLOOKUP(CONCATENATE($A25,AH$1),'Исх-фото'!$A$2:$D$4000,4,FALSE),"-")</f>
        <v>-</v>
      </c>
      <c r="AI25" s="9">
        <f>IFERROR(VLOOKUP(CONCATENATE($A25,AI$1),'Исх-фото'!$A$2:$D$4000,4,FALSE),"-")</f>
        <v>9</v>
      </c>
      <c r="AJ25" s="9">
        <f>IFERROR(VLOOKUP(CONCATENATE($A25,AJ$1),'Исх-фото'!$A$2:$D$4000,4,FALSE),"-")</f>
        <v>4</v>
      </c>
      <c r="AK25" s="9" t="str">
        <f>IFERROR(VLOOKUP(CONCATENATE($A25,AK$1),'Исх-фото'!$A$2:$D$4000,4,FALSE),"-")</f>
        <v>-</v>
      </c>
      <c r="AL25" s="9">
        <f>IFERROR(VLOOKUP(CONCATENATE($A25,AL$1),'Исх-фото'!$A$2:$D$4000,4,FALSE),"-")</f>
        <v>5</v>
      </c>
      <c r="AM25" s="9">
        <f>IFERROR(VLOOKUP(CONCATENATE($A25,AM$1),'Исх-фото'!$A$2:$D$4000,4,FALSE),"-")</f>
        <v>7</v>
      </c>
      <c r="AN25" s="9">
        <f>IFERROR(VLOOKUP(CONCATENATE($A25,AN$1),'Исх-фото'!$A$2:$D$4000,4,FALSE),"-")</f>
        <v>3</v>
      </c>
      <c r="AO25" s="9" t="str">
        <f>IFERROR(VLOOKUP(CONCATENATE($A25,AO$1),'Исх-фото'!$A$2:$D$4000,4,FALSE),"-")</f>
        <v>-</v>
      </c>
      <c r="AP25" s="9">
        <f>IFERROR(VLOOKUP(CONCATENATE($A25,AP$1),'Исх-фото'!$A$2:$D$4000,4,FALSE),"-")</f>
        <v>6</v>
      </c>
      <c r="AQ25" s="9" t="str">
        <f>IFERROR(VLOOKUP(CONCATENATE($A25,AQ$1),'Исх-фото'!$A$2:$D$4000,4,FALSE),"-")</f>
        <v>-</v>
      </c>
      <c r="AR25" s="9" t="str">
        <f>IFERROR(VLOOKUP(CONCATENATE($A25,AR$1),'Исх-фото'!$A$2:$D$4000,4,FALSE),"-")</f>
        <v>-</v>
      </c>
      <c r="AS25" s="9">
        <f>IFERROR(VLOOKUP(CONCATENATE($A25,AS$1),'Исх-фото'!$A$2:$D$4000,4,FALSE),"-")</f>
        <v>3</v>
      </c>
      <c r="AT25" s="9" t="str">
        <f>IFERROR(VLOOKUP(CONCATENATE($A25,AT$1),'Исх-фото'!$A$2:$D$4000,4,FALSE),"-")</f>
        <v>-</v>
      </c>
      <c r="AU25" s="9" t="str">
        <f>IFERROR(VLOOKUP(CONCATENATE($A25,AU$1),'Исх-фото'!$A$2:$D$4000,4,FALSE),"-")</f>
        <v>-</v>
      </c>
      <c r="AV25" s="9">
        <f>IFERROR(VLOOKUP(CONCATENATE($A25,AV$1),'Исх-фото'!$A$2:$D$4000,4,FALSE),"-")</f>
        <v>7</v>
      </c>
      <c r="AW25" s="9" t="str">
        <f>IFERROR(VLOOKUP(CONCATENATE($A25,AW$1),'Исх-фото'!$A$2:$D$4000,4,FALSE),"-")</f>
        <v>-</v>
      </c>
      <c r="AX25" s="9" t="str">
        <f>IFERROR(VLOOKUP(CONCATENATE($A25,AX$1),'Исх-фото'!$A$2:$D$4000,4,FALSE),"-")</f>
        <v>-</v>
      </c>
      <c r="AY25" s="9" t="str">
        <f>IFERROR(VLOOKUP(CONCATENATE($A25,AY$1),'Исх-фото'!$A$2:$D$4000,4,FALSE),"-")</f>
        <v>-</v>
      </c>
      <c r="AZ25" s="9">
        <f>IFERROR(VLOOKUP(CONCATENATE($A25,AZ$1),'Исх-фото'!$A$2:$D$4000,4,FALSE),"-")</f>
        <v>1</v>
      </c>
      <c r="BA25" s="9" t="str">
        <f>IFERROR(VLOOKUP(CONCATENATE($A25,BA$1),'Исх-фото'!$A$2:$D$4000,4,FALSE),"-")</f>
        <v>-</v>
      </c>
      <c r="BB25" s="9" t="str">
        <f>IFERROR(VLOOKUP(CONCATENATE($A25,BB$1),'Исх-фото'!$A$2:$D$4000,4,FALSE),"-")</f>
        <v>-</v>
      </c>
      <c r="BC25" s="9">
        <f>IFERROR(VLOOKUP(CONCATENATE($A25,BC$1),'Исх-фото'!$A$2:$D$4000,4,FALSE),"-")</f>
        <v>5</v>
      </c>
      <c r="BD25" s="9" t="str">
        <f>IFERROR(VLOOKUP(CONCATENATE($A25,BD$1),'Исх-фото'!$A$2:$D$4000,4,FALSE),"-")</f>
        <v>-</v>
      </c>
      <c r="BE25" s="9">
        <f>IFERROR(VLOOKUP(CONCATENATE($A25,BE$1),'Исх-фото'!$A$2:$D$4000,4,FALSE),"-")</f>
        <v>5</v>
      </c>
      <c r="BF25" s="9" t="str">
        <f>IFERROR(VLOOKUP(CONCATENATE($A25,BF$1),'Исх-фото'!$A$2:$D$4000,4,FALSE),"-")</f>
        <v>-</v>
      </c>
      <c r="BG25" s="9" t="str">
        <f>IFERROR(VLOOKUP(CONCATENATE($A25,BG$1),'Исх-фото'!$A$2:$D$4000,4,FALSE),"-")</f>
        <v>-</v>
      </c>
      <c r="BH25" s="9" t="str">
        <f>IFERROR(VLOOKUP(CONCATENATE($A25,BH$1),'Исх-фото'!$A$2:$D$4000,4,FALSE),"-")</f>
        <v>-</v>
      </c>
      <c r="BI25" s="9" t="str">
        <f>IFERROR(VLOOKUP(CONCATENATE($A25,BI$1),'Исх-фото'!$A$2:$D$4000,4,FALSE),"-")</f>
        <v>-</v>
      </c>
      <c r="BJ25" s="37">
        <f t="shared" si="0"/>
        <v>18</v>
      </c>
      <c r="BK25" s="34">
        <f t="shared" si="1"/>
        <v>5.4444444444444446</v>
      </c>
      <c r="BL25" s="9">
        <f t="shared" si="2"/>
        <v>112</v>
      </c>
    </row>
    <row r="26" spans="1:64">
      <c r="A26" s="38">
        <f t="shared" si="3"/>
        <v>24</v>
      </c>
      <c r="B26" s="36">
        <f>№!B25</f>
        <v>11</v>
      </c>
      <c r="C26" s="36">
        <f>№!C25</f>
        <v>1</v>
      </c>
      <c r="D26" s="9">
        <f>IFERROR(VLOOKUP(CONCATENATE($A26,D$1),'Исх-фото'!$A$2:$D$4000,4,FALSE),"-")</f>
        <v>9</v>
      </c>
      <c r="E26" s="9" t="str">
        <f>IFERROR(VLOOKUP(CONCATENATE($A26,E$1),'Исх-фото'!$A$2:$D$4000,4,FALSE),"-")</f>
        <v>-</v>
      </c>
      <c r="F26" s="9" t="str">
        <f>IFERROR(VLOOKUP(CONCATENATE($A26,F$1),'Исх-фото'!$A$2:$D$4000,4,FALSE),"-")</f>
        <v>-</v>
      </c>
      <c r="G26" s="9">
        <f>IFERROR(VLOOKUP(CONCATENATE($A26,G$1),'Исх-фото'!$A$2:$D$4000,4,FALSE),"-")</f>
        <v>8</v>
      </c>
      <c r="H26" s="9" t="str">
        <f>IFERROR(VLOOKUP(CONCATENATE($A26,H$1),'Исх-фото'!$A$2:$D$4000,4,FALSE),"-")</f>
        <v>-</v>
      </c>
      <c r="I26" s="9" t="str">
        <f>IFERROR(VLOOKUP(CONCATENATE($A26,I$1),'Исх-фото'!$A$2:$D$4000,4,FALSE),"-")</f>
        <v>-</v>
      </c>
      <c r="J26" s="9" t="str">
        <f>IFERROR(VLOOKUP(CONCATENATE($A26,J$1),'Исх-фото'!$A$2:$D$4000,4,FALSE),"-")</f>
        <v>-</v>
      </c>
      <c r="K26" s="9" t="str">
        <f>IFERROR(VLOOKUP(CONCATENATE($A26,K$1),'Исх-фото'!$A$2:$D$4000,4,FALSE),"-")</f>
        <v>-</v>
      </c>
      <c r="L26" s="9" t="str">
        <f>IFERROR(VLOOKUP(CONCATENATE($A26,L$1),'Исх-фото'!$A$2:$D$4000,4,FALSE),"-")</f>
        <v>-</v>
      </c>
      <c r="M26" s="9" t="str">
        <f>IFERROR(VLOOKUP(CONCATENATE($A26,M$1),'Исх-фото'!$A$2:$D$4000,4,FALSE),"-")</f>
        <v>-</v>
      </c>
      <c r="N26" s="9" t="str">
        <f>IFERROR(VLOOKUP(CONCATENATE($A26,N$1),'Исх-фото'!$A$2:$D$4000,4,FALSE),"-")</f>
        <v>-</v>
      </c>
      <c r="O26" s="9" t="str">
        <f>IFERROR(VLOOKUP(CONCATENATE($A26,O$1),'Исх-фото'!$A$2:$D$4000,4,FALSE),"-")</f>
        <v>-</v>
      </c>
      <c r="P26" s="9" t="str">
        <f>IFERROR(VLOOKUP(CONCATENATE($A26,P$1),'Исх-фото'!$A$2:$D$4000,4,FALSE),"-")</f>
        <v>-</v>
      </c>
      <c r="Q26" s="9">
        <f>IFERROR(VLOOKUP(CONCATENATE($A26,Q$1),'Исх-фото'!$A$2:$D$4000,4,FALSE),"-")</f>
        <v>9</v>
      </c>
      <c r="R26" s="9" t="str">
        <f>IFERROR(VLOOKUP(CONCATENATE($A26,R$1),'Исх-фото'!$A$2:$D$4000,4,FALSE),"-")</f>
        <v>-</v>
      </c>
      <c r="S26" s="9">
        <f>IFERROR(VLOOKUP(CONCATENATE($A26,S$1),'Исх-фото'!$A$2:$D$4000,4,FALSE),"-")</f>
        <v>9</v>
      </c>
      <c r="T26" s="9">
        <f>IFERROR(VLOOKUP(CONCATENATE($A26,T$1),'Исх-фото'!$A$2:$D$4000,4,FALSE),"-")</f>
        <v>8</v>
      </c>
      <c r="U26" s="9">
        <f>IFERROR(VLOOKUP(CONCATENATE($A26,U$1),'Исх-фото'!$A$2:$D$4000,4,FALSE),"-")</f>
        <v>12</v>
      </c>
      <c r="V26" s="9" t="str">
        <f>IFERROR(VLOOKUP(CONCATENATE($A26,V$1),'Исх-фото'!$A$2:$D$4000,4,FALSE),"-")</f>
        <v>-</v>
      </c>
      <c r="W26" s="9" t="str">
        <f>IFERROR(VLOOKUP(CONCATENATE($A26,W$1),'Исх-фото'!$A$2:$D$4000,4,FALSE),"-")</f>
        <v>-</v>
      </c>
      <c r="X26" s="9" t="str">
        <f>IFERROR(VLOOKUP(CONCATENATE($A26,X$1),'Исх-фото'!$A$2:$D$4000,4,FALSE),"-")</f>
        <v>-</v>
      </c>
      <c r="Y26" s="9" t="str">
        <f>IFERROR(VLOOKUP(CONCATENATE($A26,Y$1),'Исх-фото'!$A$2:$D$4000,4,FALSE),"-")</f>
        <v>-</v>
      </c>
      <c r="Z26" s="9">
        <f>IFERROR(VLOOKUP(CONCATENATE($A26,Z$1),'Исх-фото'!$A$2:$D$4000,4,FALSE),"-")</f>
        <v>10</v>
      </c>
      <c r="AA26" s="9" t="str">
        <f>IFERROR(VLOOKUP(CONCATENATE($A26,AA$1),'Исх-фото'!$A$2:$D$4000,4,FALSE),"-")</f>
        <v>-</v>
      </c>
      <c r="AB26" s="9">
        <f>IFERROR(VLOOKUP(CONCATENATE($A26,AB$1),'Исх-фото'!$A$2:$D$4000,4,FALSE),"-")</f>
        <v>9</v>
      </c>
      <c r="AC26" s="9">
        <f>IFERROR(VLOOKUP(CONCATENATE($A26,AC$1),'Исх-фото'!$A$2:$D$4000,4,FALSE),"-")</f>
        <v>12</v>
      </c>
      <c r="AD26" s="9" t="str">
        <f>IFERROR(VLOOKUP(CONCATENATE($A26,AD$1),'Исх-фото'!$A$2:$D$4000,4,FALSE),"-")</f>
        <v>-</v>
      </c>
      <c r="AE26" s="9" t="str">
        <f>IFERROR(VLOOKUP(CONCATENATE($A26,AE$1),'Исх-фото'!$A$2:$D$4000,4,FALSE),"-")</f>
        <v>-</v>
      </c>
      <c r="AF26" s="9" t="str">
        <f>IFERROR(VLOOKUP(CONCATENATE($A26,AF$1),'Исх-фото'!$A$2:$D$4000,4,FALSE),"-")</f>
        <v>-</v>
      </c>
      <c r="AG26" s="9">
        <f>IFERROR(VLOOKUP(CONCATENATE($A26,AG$1),'Исх-фото'!$A$2:$D$4000,4,FALSE),"-")</f>
        <v>8</v>
      </c>
      <c r="AH26" s="9" t="str">
        <f>IFERROR(VLOOKUP(CONCATENATE($A26,AH$1),'Исх-фото'!$A$2:$D$4000,4,FALSE),"-")</f>
        <v>-</v>
      </c>
      <c r="AI26" s="9">
        <f>IFERROR(VLOOKUP(CONCATENATE($A26,AI$1),'Исх-фото'!$A$2:$D$4000,4,FALSE),"-")</f>
        <v>7</v>
      </c>
      <c r="AJ26" s="9">
        <f>IFERROR(VLOOKUP(CONCATENATE($A26,AJ$1),'Исх-фото'!$A$2:$D$4000,4,FALSE),"-")</f>
        <v>9</v>
      </c>
      <c r="AK26" s="9">
        <f>IFERROR(VLOOKUP(CONCATENATE($A26,AK$1),'Исх-фото'!$A$2:$D$4000,4,FALSE),"-")</f>
        <v>9</v>
      </c>
      <c r="AL26" s="9">
        <f>IFERROR(VLOOKUP(CONCATENATE($A26,AL$1),'Исх-фото'!$A$2:$D$4000,4,FALSE),"-")</f>
        <v>8</v>
      </c>
      <c r="AM26" s="9">
        <f>IFERROR(VLOOKUP(CONCATENATE($A26,AM$1),'Исх-фото'!$A$2:$D$4000,4,FALSE),"-")</f>
        <v>8</v>
      </c>
      <c r="AN26" s="9">
        <f>IFERROR(VLOOKUP(CONCATENATE($A26,AN$1),'Исх-фото'!$A$2:$D$4000,4,FALSE),"-")</f>
        <v>6</v>
      </c>
      <c r="AO26" s="9" t="str">
        <f>IFERROR(VLOOKUP(CONCATENATE($A26,AO$1),'Исх-фото'!$A$2:$D$4000,4,FALSE),"-")</f>
        <v>-</v>
      </c>
      <c r="AP26" s="9">
        <f>IFERROR(VLOOKUP(CONCATENATE($A26,AP$1),'Исх-фото'!$A$2:$D$4000,4,FALSE),"-")</f>
        <v>7</v>
      </c>
      <c r="AQ26" s="9" t="str">
        <f>IFERROR(VLOOKUP(CONCATENATE($A26,AQ$1),'Исх-фото'!$A$2:$D$4000,4,FALSE),"-")</f>
        <v>-</v>
      </c>
      <c r="AR26" s="9" t="str">
        <f>IFERROR(VLOOKUP(CONCATENATE($A26,AR$1),'Исх-фото'!$A$2:$D$4000,4,FALSE),"-")</f>
        <v>-</v>
      </c>
      <c r="AS26" s="9" t="str">
        <f>IFERROR(VLOOKUP(CONCATENATE($A26,AS$1),'Исх-фото'!$A$2:$D$4000,4,FALSE),"-")</f>
        <v>-</v>
      </c>
      <c r="AT26" s="9" t="str">
        <f>IFERROR(VLOOKUP(CONCATENATE($A26,AT$1),'Исх-фото'!$A$2:$D$4000,4,FALSE),"-")</f>
        <v>-</v>
      </c>
      <c r="AU26" s="9">
        <f>IFERROR(VLOOKUP(CONCATENATE($A26,AU$1),'Исх-фото'!$A$2:$D$4000,4,FALSE),"-")</f>
        <v>11</v>
      </c>
      <c r="AV26" s="9" t="str">
        <f>IFERROR(VLOOKUP(CONCATENATE($A26,AV$1),'Исх-фото'!$A$2:$D$4000,4,FALSE),"-")</f>
        <v>-</v>
      </c>
      <c r="AW26" s="9">
        <f>IFERROR(VLOOKUP(CONCATENATE($A26,AW$1),'Исх-фото'!$A$2:$D$4000,4,FALSE),"-")</f>
        <v>6</v>
      </c>
      <c r="AX26" s="9" t="str">
        <f>IFERROR(VLOOKUP(CONCATENATE($A26,AX$1),'Исх-фото'!$A$2:$D$4000,4,FALSE),"-")</f>
        <v>-</v>
      </c>
      <c r="AY26" s="9" t="str">
        <f>IFERROR(VLOOKUP(CONCATENATE($A26,AY$1),'Исх-фото'!$A$2:$D$4000,4,FALSE),"-")</f>
        <v>-</v>
      </c>
      <c r="AZ26" s="9">
        <f>IFERROR(VLOOKUP(CONCATENATE($A26,AZ$1),'Исх-фото'!$A$2:$D$4000,4,FALSE),"-")</f>
        <v>7</v>
      </c>
      <c r="BA26" s="9" t="str">
        <f>IFERROR(VLOOKUP(CONCATENATE($A26,BA$1),'Исх-фото'!$A$2:$D$4000,4,FALSE),"-")</f>
        <v>-</v>
      </c>
      <c r="BB26" s="9">
        <f>IFERROR(VLOOKUP(CONCATENATE($A26,BB$1),'Исх-фото'!$A$2:$D$4000,4,FALSE),"-")</f>
        <v>9</v>
      </c>
      <c r="BC26" s="9">
        <f>IFERROR(VLOOKUP(CONCATENATE($A26,BC$1),'Исх-фото'!$A$2:$D$4000,4,FALSE),"-")</f>
        <v>6</v>
      </c>
      <c r="BD26" s="9" t="str">
        <f>IFERROR(VLOOKUP(CONCATENATE($A26,BD$1),'Исх-фото'!$A$2:$D$4000,4,FALSE),"-")</f>
        <v>-</v>
      </c>
      <c r="BE26" s="9">
        <f>IFERROR(VLOOKUP(CONCATENATE($A26,BE$1),'Исх-фото'!$A$2:$D$4000,4,FALSE),"-")</f>
        <v>11</v>
      </c>
      <c r="BF26" s="9" t="str">
        <f>IFERROR(VLOOKUP(CONCATENATE($A26,BF$1),'Исх-фото'!$A$2:$D$4000,4,FALSE),"-")</f>
        <v>-</v>
      </c>
      <c r="BG26" s="9" t="str">
        <f>IFERROR(VLOOKUP(CONCATENATE($A26,BG$1),'Исх-фото'!$A$2:$D$4000,4,FALSE),"-")</f>
        <v>-</v>
      </c>
      <c r="BH26" s="9" t="str">
        <f>IFERROR(VLOOKUP(CONCATENATE($A26,BH$1),'Исх-фото'!$A$2:$D$4000,4,FALSE),"-")</f>
        <v>-</v>
      </c>
      <c r="BI26" s="9">
        <f>IFERROR(VLOOKUP(CONCATENATE($A26,BI$1),'Исх-фото'!$A$2:$D$4000,4,FALSE),"-")</f>
        <v>9</v>
      </c>
      <c r="BJ26" s="37">
        <f t="shared" si="0"/>
        <v>24</v>
      </c>
      <c r="BK26" s="34">
        <f t="shared" si="1"/>
        <v>8.625</v>
      </c>
      <c r="BL26" s="9">
        <f t="shared" si="2"/>
        <v>16</v>
      </c>
    </row>
    <row r="27" spans="1:64">
      <c r="A27" s="38">
        <f t="shared" si="3"/>
        <v>25</v>
      </c>
      <c r="B27" s="36">
        <f>№!B26</f>
        <v>11</v>
      </c>
      <c r="C27" s="36">
        <f>№!C26</f>
        <v>2</v>
      </c>
      <c r="D27" s="9">
        <f>IFERROR(VLOOKUP(CONCATENATE($A27,D$1),'Исх-фото'!$A$2:$D$4000,4,FALSE),"-")</f>
        <v>5</v>
      </c>
      <c r="E27" s="9" t="str">
        <f>IFERROR(VLOOKUP(CONCATENATE($A27,E$1),'Исх-фото'!$A$2:$D$4000,4,FALSE),"-")</f>
        <v>-</v>
      </c>
      <c r="F27" s="9" t="str">
        <f>IFERROR(VLOOKUP(CONCATENATE($A27,F$1),'Исх-фото'!$A$2:$D$4000,4,FALSE),"-")</f>
        <v>-</v>
      </c>
      <c r="G27" s="9" t="str">
        <f>IFERROR(VLOOKUP(CONCATENATE($A27,G$1),'Исх-фото'!$A$2:$D$4000,4,FALSE),"-")</f>
        <v>-</v>
      </c>
      <c r="H27" s="9" t="str">
        <f>IFERROR(VLOOKUP(CONCATENATE($A27,H$1),'Исх-фото'!$A$2:$D$4000,4,FALSE),"-")</f>
        <v>-</v>
      </c>
      <c r="I27" s="9" t="str">
        <f>IFERROR(VLOOKUP(CONCATENATE($A27,I$1),'Исх-фото'!$A$2:$D$4000,4,FALSE),"-")</f>
        <v>-</v>
      </c>
      <c r="J27" s="9" t="str">
        <f>IFERROR(VLOOKUP(CONCATENATE($A27,J$1),'Исх-фото'!$A$2:$D$4000,4,FALSE),"-")</f>
        <v>-</v>
      </c>
      <c r="K27" s="9" t="str">
        <f>IFERROR(VLOOKUP(CONCATENATE($A27,K$1),'Исх-фото'!$A$2:$D$4000,4,FALSE),"-")</f>
        <v>-</v>
      </c>
      <c r="L27" s="9" t="str">
        <f>IFERROR(VLOOKUP(CONCATENATE($A27,L$1),'Исх-фото'!$A$2:$D$4000,4,FALSE),"-")</f>
        <v>-</v>
      </c>
      <c r="M27" s="9" t="str">
        <f>IFERROR(VLOOKUP(CONCATENATE($A27,M$1),'Исх-фото'!$A$2:$D$4000,4,FALSE),"-")</f>
        <v>-</v>
      </c>
      <c r="N27" s="9" t="str">
        <f>IFERROR(VLOOKUP(CONCATENATE($A27,N$1),'Исх-фото'!$A$2:$D$4000,4,FALSE),"-")</f>
        <v>-</v>
      </c>
      <c r="O27" s="9" t="str">
        <f>IFERROR(VLOOKUP(CONCATENATE($A27,O$1),'Исх-фото'!$A$2:$D$4000,4,FALSE),"-")</f>
        <v>-</v>
      </c>
      <c r="P27" s="9" t="str">
        <f>IFERROR(VLOOKUP(CONCATENATE($A27,P$1),'Исх-фото'!$A$2:$D$4000,4,FALSE),"-")</f>
        <v>-</v>
      </c>
      <c r="Q27" s="9">
        <f>IFERROR(VLOOKUP(CONCATENATE($A27,Q$1),'Исх-фото'!$A$2:$D$4000,4,FALSE),"-")</f>
        <v>9</v>
      </c>
      <c r="R27" s="9" t="str">
        <f>IFERROR(VLOOKUP(CONCATENATE($A27,R$1),'Исх-фото'!$A$2:$D$4000,4,FALSE),"-")</f>
        <v>-</v>
      </c>
      <c r="S27" s="9" t="str">
        <f>IFERROR(VLOOKUP(CONCATENATE($A27,S$1),'Исх-фото'!$A$2:$D$4000,4,FALSE),"-")</f>
        <v>-</v>
      </c>
      <c r="T27" s="9">
        <f>IFERROR(VLOOKUP(CONCATENATE($A27,T$1),'Исх-фото'!$A$2:$D$4000,4,FALSE),"-")</f>
        <v>4</v>
      </c>
      <c r="U27" s="9">
        <f>IFERROR(VLOOKUP(CONCATENATE($A27,U$1),'Исх-фото'!$A$2:$D$4000,4,FALSE),"-")</f>
        <v>6</v>
      </c>
      <c r="V27" s="9" t="str">
        <f>IFERROR(VLOOKUP(CONCATENATE($A27,V$1),'Исх-фото'!$A$2:$D$4000,4,FALSE),"-")</f>
        <v>-</v>
      </c>
      <c r="W27" s="9" t="str">
        <f>IFERROR(VLOOKUP(CONCATENATE($A27,W$1),'Исх-фото'!$A$2:$D$4000,4,FALSE),"-")</f>
        <v>-</v>
      </c>
      <c r="X27" s="9" t="str">
        <f>IFERROR(VLOOKUP(CONCATENATE($A27,X$1),'Исх-фото'!$A$2:$D$4000,4,FALSE),"-")</f>
        <v>-</v>
      </c>
      <c r="Y27" s="9" t="str">
        <f>IFERROR(VLOOKUP(CONCATENATE($A27,Y$1),'Исх-фото'!$A$2:$D$4000,4,FALSE),"-")</f>
        <v>-</v>
      </c>
      <c r="Z27" s="9">
        <f>IFERROR(VLOOKUP(CONCATENATE($A27,Z$1),'Исх-фото'!$A$2:$D$4000,4,FALSE),"-")</f>
        <v>8</v>
      </c>
      <c r="AA27" s="9" t="str">
        <f>IFERROR(VLOOKUP(CONCATENATE($A27,AA$1),'Исх-фото'!$A$2:$D$4000,4,FALSE),"-")</f>
        <v>-</v>
      </c>
      <c r="AB27" s="9" t="str">
        <f>IFERROR(VLOOKUP(CONCATENATE($A27,AB$1),'Исх-фото'!$A$2:$D$4000,4,FALSE),"-")</f>
        <v>-</v>
      </c>
      <c r="AC27" s="9" t="str">
        <f>IFERROR(VLOOKUP(CONCATENATE($A27,AC$1),'Исх-фото'!$A$2:$D$4000,4,FALSE),"-")</f>
        <v>-</v>
      </c>
      <c r="AD27" s="9" t="str">
        <f>IFERROR(VLOOKUP(CONCATENATE($A27,AD$1),'Исх-фото'!$A$2:$D$4000,4,FALSE),"-")</f>
        <v>-</v>
      </c>
      <c r="AE27" s="9" t="str">
        <f>IFERROR(VLOOKUP(CONCATENATE($A27,AE$1),'Исх-фото'!$A$2:$D$4000,4,FALSE),"-")</f>
        <v>-</v>
      </c>
      <c r="AF27" s="9" t="str">
        <f>IFERROR(VLOOKUP(CONCATENATE($A27,AF$1),'Исх-фото'!$A$2:$D$4000,4,FALSE),"-")</f>
        <v>-</v>
      </c>
      <c r="AG27" s="9">
        <f>IFERROR(VLOOKUP(CONCATENATE($A27,AG$1),'Исх-фото'!$A$2:$D$4000,4,FALSE),"-")</f>
        <v>7</v>
      </c>
      <c r="AH27" s="9" t="str">
        <f>IFERROR(VLOOKUP(CONCATENATE($A27,AH$1),'Исх-фото'!$A$2:$D$4000,4,FALSE),"-")</f>
        <v>-</v>
      </c>
      <c r="AI27" s="9">
        <f>IFERROR(VLOOKUP(CONCATENATE($A27,AI$1),'Исх-фото'!$A$2:$D$4000,4,FALSE),"-")</f>
        <v>9</v>
      </c>
      <c r="AJ27" s="9">
        <f>IFERROR(VLOOKUP(CONCATENATE($A27,AJ$1),'Исх-фото'!$A$2:$D$4000,4,FALSE),"-")</f>
        <v>4</v>
      </c>
      <c r="AK27" s="9" t="str">
        <f>IFERROR(VLOOKUP(CONCATENATE($A27,AK$1),'Исх-фото'!$A$2:$D$4000,4,FALSE),"-")</f>
        <v>-</v>
      </c>
      <c r="AL27" s="9" t="str">
        <f>IFERROR(VLOOKUP(CONCATENATE($A27,AL$1),'Исх-фото'!$A$2:$D$4000,4,FALSE),"-")</f>
        <v>-</v>
      </c>
      <c r="AM27" s="9">
        <f>IFERROR(VLOOKUP(CONCATENATE($A27,AM$1),'Исх-фото'!$A$2:$D$4000,4,FALSE),"-")</f>
        <v>4</v>
      </c>
      <c r="AN27" s="9">
        <f>IFERROR(VLOOKUP(CONCATENATE($A27,AN$1),'Исх-фото'!$A$2:$D$4000,4,FALSE),"-")</f>
        <v>3</v>
      </c>
      <c r="AO27" s="9" t="str">
        <f>IFERROR(VLOOKUP(CONCATENATE($A27,AO$1),'Исх-фото'!$A$2:$D$4000,4,FALSE),"-")</f>
        <v>-</v>
      </c>
      <c r="AP27" s="9">
        <f>IFERROR(VLOOKUP(CONCATENATE($A27,AP$1),'Исх-фото'!$A$2:$D$4000,4,FALSE),"-")</f>
        <v>6</v>
      </c>
      <c r="AQ27" s="9" t="str">
        <f>IFERROR(VLOOKUP(CONCATENATE($A27,AQ$1),'Исх-фото'!$A$2:$D$4000,4,FALSE),"-")</f>
        <v>-</v>
      </c>
      <c r="AR27" s="9" t="str">
        <f>IFERROR(VLOOKUP(CONCATENATE($A27,AR$1),'Исх-фото'!$A$2:$D$4000,4,FALSE),"-")</f>
        <v>-</v>
      </c>
      <c r="AS27" s="9">
        <f>IFERROR(VLOOKUP(CONCATENATE($A27,AS$1),'Исх-фото'!$A$2:$D$4000,4,FALSE),"-")</f>
        <v>5</v>
      </c>
      <c r="AT27" s="9" t="str">
        <f>IFERROR(VLOOKUP(CONCATENATE($A27,AT$1),'Исх-фото'!$A$2:$D$4000,4,FALSE),"-")</f>
        <v>-</v>
      </c>
      <c r="AU27" s="9" t="str">
        <f>IFERROR(VLOOKUP(CONCATENATE($A27,AU$1),'Исх-фото'!$A$2:$D$4000,4,FALSE),"-")</f>
        <v>-</v>
      </c>
      <c r="AV27" s="9" t="str">
        <f>IFERROR(VLOOKUP(CONCATENATE($A27,AV$1),'Исх-фото'!$A$2:$D$4000,4,FALSE),"-")</f>
        <v>-</v>
      </c>
      <c r="AW27" s="9" t="str">
        <f>IFERROR(VLOOKUP(CONCATENATE($A27,AW$1),'Исх-фото'!$A$2:$D$4000,4,FALSE),"-")</f>
        <v>-</v>
      </c>
      <c r="AX27" s="9" t="str">
        <f>IFERROR(VLOOKUP(CONCATENATE($A27,AX$1),'Исх-фото'!$A$2:$D$4000,4,FALSE),"-")</f>
        <v>-</v>
      </c>
      <c r="AY27" s="9" t="str">
        <f>IFERROR(VLOOKUP(CONCATENATE($A27,AY$1),'Исх-фото'!$A$2:$D$4000,4,FALSE),"-")</f>
        <v>-</v>
      </c>
      <c r="AZ27" s="9">
        <f>IFERROR(VLOOKUP(CONCATENATE($A27,AZ$1),'Исх-фото'!$A$2:$D$4000,4,FALSE),"-")</f>
        <v>4</v>
      </c>
      <c r="BA27" s="9" t="str">
        <f>IFERROR(VLOOKUP(CONCATENATE($A27,BA$1),'Исх-фото'!$A$2:$D$4000,4,FALSE),"-")</f>
        <v>-</v>
      </c>
      <c r="BB27" s="9">
        <f>IFERROR(VLOOKUP(CONCATENATE($A27,BB$1),'Исх-фото'!$A$2:$D$4000,4,FALSE),"-")</f>
        <v>9</v>
      </c>
      <c r="BC27" s="9">
        <f>IFERROR(VLOOKUP(CONCATENATE($A27,BC$1),'Исх-фото'!$A$2:$D$4000,4,FALSE),"-")</f>
        <v>4</v>
      </c>
      <c r="BD27" s="9" t="str">
        <f>IFERROR(VLOOKUP(CONCATENATE($A27,BD$1),'Исх-фото'!$A$2:$D$4000,4,FALSE),"-")</f>
        <v>-</v>
      </c>
      <c r="BE27" s="9">
        <f>IFERROR(VLOOKUP(CONCATENATE($A27,BE$1),'Исх-фото'!$A$2:$D$4000,4,FALSE),"-")</f>
        <v>6</v>
      </c>
      <c r="BF27" s="9">
        <f>IFERROR(VLOOKUP(CONCATENATE($A27,BF$1),'Исх-фото'!$A$2:$D$4000,4,FALSE),"-")</f>
        <v>6</v>
      </c>
      <c r="BG27" s="9" t="str">
        <f>IFERROR(VLOOKUP(CONCATENATE($A27,BG$1),'Исх-фото'!$A$2:$D$4000,4,FALSE),"-")</f>
        <v>-</v>
      </c>
      <c r="BH27" s="9" t="str">
        <f>IFERROR(VLOOKUP(CONCATENATE($A27,BH$1),'Исх-фото'!$A$2:$D$4000,4,FALSE),"-")</f>
        <v>-</v>
      </c>
      <c r="BI27" s="9" t="str">
        <f>IFERROR(VLOOKUP(CONCATENATE($A27,BI$1),'Исх-фото'!$A$2:$D$4000,4,FALSE),"-")</f>
        <v>-</v>
      </c>
      <c r="BJ27" s="37">
        <f t="shared" si="0"/>
        <v>17</v>
      </c>
      <c r="BK27" s="34">
        <f t="shared" si="1"/>
        <v>5.8235294117647056</v>
      </c>
      <c r="BL27" s="9">
        <f t="shared" si="2"/>
        <v>100</v>
      </c>
    </row>
    <row r="28" spans="1:64">
      <c r="A28" s="38">
        <f t="shared" si="3"/>
        <v>26</v>
      </c>
      <c r="B28" s="36">
        <f>№!B27</f>
        <v>11</v>
      </c>
      <c r="C28" s="36">
        <f>№!C27</f>
        <v>3</v>
      </c>
      <c r="D28" s="9">
        <f>IFERROR(VLOOKUP(CONCATENATE($A28,D$1),'Исх-фото'!$A$2:$D$4000,4,FALSE),"-")</f>
        <v>6</v>
      </c>
      <c r="E28" s="9" t="str">
        <f>IFERROR(VLOOKUP(CONCATENATE($A28,E$1),'Исх-фото'!$A$2:$D$4000,4,FALSE),"-")</f>
        <v>-</v>
      </c>
      <c r="F28" s="9">
        <f>IFERROR(VLOOKUP(CONCATENATE($A28,F$1),'Исх-фото'!$A$2:$D$4000,4,FALSE),"-")</f>
        <v>7</v>
      </c>
      <c r="G28" s="9" t="str">
        <f>IFERROR(VLOOKUP(CONCATENATE($A28,G$1),'Исх-фото'!$A$2:$D$4000,4,FALSE),"-")</f>
        <v>-</v>
      </c>
      <c r="H28" s="9" t="str">
        <f>IFERROR(VLOOKUP(CONCATENATE($A28,H$1),'Исх-фото'!$A$2:$D$4000,4,FALSE),"-")</f>
        <v>-</v>
      </c>
      <c r="I28" s="9" t="str">
        <f>IFERROR(VLOOKUP(CONCATENATE($A28,I$1),'Исх-фото'!$A$2:$D$4000,4,FALSE),"-")</f>
        <v>-</v>
      </c>
      <c r="J28" s="9" t="str">
        <f>IFERROR(VLOOKUP(CONCATENATE($A28,J$1),'Исх-фото'!$A$2:$D$4000,4,FALSE),"-")</f>
        <v>-</v>
      </c>
      <c r="K28" s="9" t="str">
        <f>IFERROR(VLOOKUP(CONCATENATE($A28,K$1),'Исх-фото'!$A$2:$D$4000,4,FALSE),"-")</f>
        <v>-</v>
      </c>
      <c r="L28" s="9" t="str">
        <f>IFERROR(VLOOKUP(CONCATENATE($A28,L$1),'Исх-фото'!$A$2:$D$4000,4,FALSE),"-")</f>
        <v>-</v>
      </c>
      <c r="M28" s="9" t="str">
        <f>IFERROR(VLOOKUP(CONCATENATE($A28,M$1),'Исх-фото'!$A$2:$D$4000,4,FALSE),"-")</f>
        <v>-</v>
      </c>
      <c r="N28" s="9" t="str">
        <f>IFERROR(VLOOKUP(CONCATENATE($A28,N$1),'Исх-фото'!$A$2:$D$4000,4,FALSE),"-")</f>
        <v>-</v>
      </c>
      <c r="O28" s="9" t="str">
        <f>IFERROR(VLOOKUP(CONCATENATE($A28,O$1),'Исх-фото'!$A$2:$D$4000,4,FALSE),"-")</f>
        <v>-</v>
      </c>
      <c r="P28" s="9" t="str">
        <f>IFERROR(VLOOKUP(CONCATENATE($A28,P$1),'Исх-фото'!$A$2:$D$4000,4,FALSE),"-")</f>
        <v>-</v>
      </c>
      <c r="Q28" s="9">
        <f>IFERROR(VLOOKUP(CONCATENATE($A28,Q$1),'Исх-фото'!$A$2:$D$4000,4,FALSE),"-")</f>
        <v>9</v>
      </c>
      <c r="R28" s="9" t="str">
        <f>IFERROR(VLOOKUP(CONCATENATE($A28,R$1),'Исх-фото'!$A$2:$D$4000,4,FALSE),"-")</f>
        <v>-</v>
      </c>
      <c r="S28" s="9" t="str">
        <f>IFERROR(VLOOKUP(CONCATENATE($A28,S$1),'Исх-фото'!$A$2:$D$4000,4,FALSE),"-")</f>
        <v>-</v>
      </c>
      <c r="T28" s="9">
        <f>IFERROR(VLOOKUP(CONCATENATE($A28,T$1),'Исх-фото'!$A$2:$D$4000,4,FALSE),"-")</f>
        <v>7</v>
      </c>
      <c r="U28" s="9">
        <f>IFERROR(VLOOKUP(CONCATENATE($A28,U$1),'Исх-фото'!$A$2:$D$4000,4,FALSE),"-")</f>
        <v>6</v>
      </c>
      <c r="V28" s="9" t="str">
        <f>IFERROR(VLOOKUP(CONCATENATE($A28,V$1),'Исх-фото'!$A$2:$D$4000,4,FALSE),"-")</f>
        <v>-</v>
      </c>
      <c r="W28" s="9" t="str">
        <f>IFERROR(VLOOKUP(CONCATENATE($A28,W$1),'Исх-фото'!$A$2:$D$4000,4,FALSE),"-")</f>
        <v>-</v>
      </c>
      <c r="X28" s="9" t="str">
        <f>IFERROR(VLOOKUP(CONCATENATE($A28,X$1),'Исх-фото'!$A$2:$D$4000,4,FALSE),"-")</f>
        <v>-</v>
      </c>
      <c r="Y28" s="9" t="str">
        <f>IFERROR(VLOOKUP(CONCATENATE($A28,Y$1),'Исх-фото'!$A$2:$D$4000,4,FALSE),"-")</f>
        <v>-</v>
      </c>
      <c r="Z28" s="9">
        <f>IFERROR(VLOOKUP(CONCATENATE($A28,Z$1),'Исх-фото'!$A$2:$D$4000,4,FALSE),"-")</f>
        <v>10</v>
      </c>
      <c r="AA28" s="9" t="str">
        <f>IFERROR(VLOOKUP(CONCATENATE($A28,AA$1),'Исх-фото'!$A$2:$D$4000,4,FALSE),"-")</f>
        <v>-</v>
      </c>
      <c r="AB28" s="9">
        <f>IFERROR(VLOOKUP(CONCATENATE($A28,AB$1),'Исх-фото'!$A$2:$D$4000,4,FALSE),"-")</f>
        <v>7</v>
      </c>
      <c r="AC28" s="9" t="str">
        <f>IFERROR(VLOOKUP(CONCATENATE($A28,AC$1),'Исх-фото'!$A$2:$D$4000,4,FALSE),"-")</f>
        <v>-</v>
      </c>
      <c r="AD28" s="9" t="str">
        <f>IFERROR(VLOOKUP(CONCATENATE($A28,AD$1),'Исх-фото'!$A$2:$D$4000,4,FALSE),"-")</f>
        <v>-</v>
      </c>
      <c r="AE28" s="9" t="str">
        <f>IFERROR(VLOOKUP(CONCATENATE($A28,AE$1),'Исх-фото'!$A$2:$D$4000,4,FALSE),"-")</f>
        <v>-</v>
      </c>
      <c r="AF28" s="9" t="str">
        <f>IFERROR(VLOOKUP(CONCATENATE($A28,AF$1),'Исх-фото'!$A$2:$D$4000,4,FALSE),"-")</f>
        <v>-</v>
      </c>
      <c r="AG28" s="9">
        <f>IFERROR(VLOOKUP(CONCATENATE($A28,AG$1),'Исх-фото'!$A$2:$D$4000,4,FALSE),"-")</f>
        <v>6</v>
      </c>
      <c r="AH28" s="9" t="str">
        <f>IFERROR(VLOOKUP(CONCATENATE($A28,AH$1),'Исх-фото'!$A$2:$D$4000,4,FALSE),"-")</f>
        <v>-</v>
      </c>
      <c r="AI28" s="9" t="str">
        <f>IFERROR(VLOOKUP(CONCATENATE($A28,AI$1),'Исх-фото'!$A$2:$D$4000,4,FALSE),"-")</f>
        <v>-</v>
      </c>
      <c r="AJ28" s="9">
        <f>IFERROR(VLOOKUP(CONCATENATE($A28,AJ$1),'Исх-фото'!$A$2:$D$4000,4,FALSE),"-")</f>
        <v>6</v>
      </c>
      <c r="AK28" s="9" t="str">
        <f>IFERROR(VLOOKUP(CONCATENATE($A28,AK$1),'Исх-фото'!$A$2:$D$4000,4,FALSE),"-")</f>
        <v>-</v>
      </c>
      <c r="AL28" s="9">
        <f>IFERROR(VLOOKUP(CONCATENATE($A28,AL$1),'Исх-фото'!$A$2:$D$4000,4,FALSE),"-")</f>
        <v>6</v>
      </c>
      <c r="AM28" s="9">
        <f>IFERROR(VLOOKUP(CONCATENATE($A28,AM$1),'Исх-фото'!$A$2:$D$4000,4,FALSE),"-")</f>
        <v>7</v>
      </c>
      <c r="AN28" s="9">
        <f>IFERROR(VLOOKUP(CONCATENATE($A28,AN$1),'Исх-фото'!$A$2:$D$4000,4,FALSE),"-")</f>
        <v>5</v>
      </c>
      <c r="AO28" s="9" t="str">
        <f>IFERROR(VLOOKUP(CONCATENATE($A28,AO$1),'Исх-фото'!$A$2:$D$4000,4,FALSE),"-")</f>
        <v>-</v>
      </c>
      <c r="AP28" s="9">
        <f>IFERROR(VLOOKUP(CONCATENATE($A28,AP$1),'Исх-фото'!$A$2:$D$4000,4,FALSE),"-")</f>
        <v>7</v>
      </c>
      <c r="AQ28" s="9" t="str">
        <f>IFERROR(VLOOKUP(CONCATENATE($A28,AQ$1),'Исх-фото'!$A$2:$D$4000,4,FALSE),"-")</f>
        <v>-</v>
      </c>
      <c r="AR28" s="9" t="str">
        <f>IFERROR(VLOOKUP(CONCATENATE($A28,AR$1),'Исх-фото'!$A$2:$D$4000,4,FALSE),"-")</f>
        <v>-</v>
      </c>
      <c r="AS28" s="9">
        <f>IFERROR(VLOOKUP(CONCATENATE($A28,AS$1),'Исх-фото'!$A$2:$D$4000,4,FALSE),"-")</f>
        <v>4</v>
      </c>
      <c r="AT28" s="9" t="str">
        <f>IFERROR(VLOOKUP(CONCATENATE($A28,AT$1),'Исх-фото'!$A$2:$D$4000,4,FALSE),"-")</f>
        <v>-</v>
      </c>
      <c r="AU28" s="9" t="str">
        <f>IFERROR(VLOOKUP(CONCATENATE($A28,AU$1),'Исх-фото'!$A$2:$D$4000,4,FALSE),"-")</f>
        <v>-</v>
      </c>
      <c r="AV28" s="9" t="str">
        <f>IFERROR(VLOOKUP(CONCATENATE($A28,AV$1),'Исх-фото'!$A$2:$D$4000,4,FALSE),"-")</f>
        <v>-</v>
      </c>
      <c r="AW28" s="9">
        <f>IFERROR(VLOOKUP(CONCATENATE($A28,AW$1),'Исх-фото'!$A$2:$D$4000,4,FALSE),"-")</f>
        <v>6</v>
      </c>
      <c r="AX28" s="9" t="str">
        <f>IFERROR(VLOOKUP(CONCATENATE($A28,AX$1),'Исх-фото'!$A$2:$D$4000,4,FALSE),"-")</f>
        <v>-</v>
      </c>
      <c r="AY28" s="9" t="str">
        <f>IFERROR(VLOOKUP(CONCATENATE($A28,AY$1),'Исх-фото'!$A$2:$D$4000,4,FALSE),"-")</f>
        <v>-</v>
      </c>
      <c r="AZ28" s="9" t="str">
        <f>IFERROR(VLOOKUP(CONCATENATE($A28,AZ$1),'Исх-фото'!$A$2:$D$4000,4,FALSE),"-")</f>
        <v>-</v>
      </c>
      <c r="BA28" s="9" t="str">
        <f>IFERROR(VLOOKUP(CONCATENATE($A28,BA$1),'Исх-фото'!$A$2:$D$4000,4,FALSE),"-")</f>
        <v>-</v>
      </c>
      <c r="BB28" s="9">
        <f>IFERROR(VLOOKUP(CONCATENATE($A28,BB$1),'Исх-фото'!$A$2:$D$4000,4,FALSE),"-")</f>
        <v>9</v>
      </c>
      <c r="BC28" s="9">
        <f>IFERROR(VLOOKUP(CONCATENATE($A28,BC$1),'Исх-фото'!$A$2:$D$4000,4,FALSE),"-")</f>
        <v>4</v>
      </c>
      <c r="BD28" s="9" t="str">
        <f>IFERROR(VLOOKUP(CONCATENATE($A28,BD$1),'Исх-фото'!$A$2:$D$4000,4,FALSE),"-")</f>
        <v>-</v>
      </c>
      <c r="BE28" s="9">
        <f>IFERROR(VLOOKUP(CONCATENATE($A28,BE$1),'Исх-фото'!$A$2:$D$4000,4,FALSE),"-")</f>
        <v>7</v>
      </c>
      <c r="BF28" s="9" t="str">
        <f>IFERROR(VLOOKUP(CONCATENATE($A28,BF$1),'Исх-фото'!$A$2:$D$4000,4,FALSE),"-")</f>
        <v>-</v>
      </c>
      <c r="BG28" s="9" t="str">
        <f>IFERROR(VLOOKUP(CONCATENATE($A28,BG$1),'Исх-фото'!$A$2:$D$4000,4,FALSE),"-")</f>
        <v>-</v>
      </c>
      <c r="BH28" s="9" t="str">
        <f>IFERROR(VLOOKUP(CONCATENATE($A28,BH$1),'Исх-фото'!$A$2:$D$4000,4,FALSE),"-")</f>
        <v>-</v>
      </c>
      <c r="BI28" s="9">
        <f>IFERROR(VLOOKUP(CONCATENATE($A28,BI$1),'Исх-фото'!$A$2:$D$4000,4,FALSE),"-")</f>
        <v>7</v>
      </c>
      <c r="BJ28" s="37">
        <f t="shared" si="0"/>
        <v>19</v>
      </c>
      <c r="BK28" s="34">
        <f t="shared" si="1"/>
        <v>6.6315789473684212</v>
      </c>
      <c r="BL28" s="9">
        <f t="shared" si="2"/>
        <v>68</v>
      </c>
    </row>
    <row r="29" spans="1:64">
      <c r="A29" s="38">
        <f t="shared" si="3"/>
        <v>27</v>
      </c>
      <c r="B29" s="36">
        <f>№!B28</f>
        <v>12</v>
      </c>
      <c r="C29" s="36">
        <f>№!C28</f>
        <v>1</v>
      </c>
      <c r="D29" s="9">
        <f>IFERROR(VLOOKUP(CONCATENATE($A29,D$1),'Исх-фото'!$A$2:$D$4000,4,FALSE),"-")</f>
        <v>11</v>
      </c>
      <c r="E29" s="9" t="str">
        <f>IFERROR(VLOOKUP(CONCATENATE($A29,E$1),'Исх-фото'!$A$2:$D$4000,4,FALSE),"-")</f>
        <v>-</v>
      </c>
      <c r="F29" s="9" t="str">
        <f>IFERROR(VLOOKUP(CONCATENATE($A29,F$1),'Исх-фото'!$A$2:$D$4000,4,FALSE),"-")</f>
        <v>-</v>
      </c>
      <c r="G29" s="9">
        <f>IFERROR(VLOOKUP(CONCATENATE($A29,G$1),'Исх-фото'!$A$2:$D$4000,4,FALSE),"-")</f>
        <v>12</v>
      </c>
      <c r="H29" s="9" t="str">
        <f>IFERROR(VLOOKUP(CONCATENATE($A29,H$1),'Исх-фото'!$A$2:$D$4000,4,FALSE),"-")</f>
        <v>-</v>
      </c>
      <c r="I29" s="9" t="str">
        <f>IFERROR(VLOOKUP(CONCATENATE($A29,I$1),'Исх-фото'!$A$2:$D$4000,4,FALSE),"-")</f>
        <v>-</v>
      </c>
      <c r="J29" s="9" t="str">
        <f>IFERROR(VLOOKUP(CONCATENATE($A29,J$1),'Исх-фото'!$A$2:$D$4000,4,FALSE),"-")</f>
        <v>-</v>
      </c>
      <c r="K29" s="9" t="str">
        <f>IFERROR(VLOOKUP(CONCATENATE($A29,K$1),'Исх-фото'!$A$2:$D$4000,4,FALSE),"-")</f>
        <v>-</v>
      </c>
      <c r="L29" s="9" t="str">
        <f>IFERROR(VLOOKUP(CONCATENATE($A29,L$1),'Исх-фото'!$A$2:$D$4000,4,FALSE),"-")</f>
        <v>-</v>
      </c>
      <c r="M29" s="9" t="str">
        <f>IFERROR(VLOOKUP(CONCATENATE($A29,M$1),'Исх-фото'!$A$2:$D$4000,4,FALSE),"-")</f>
        <v>-</v>
      </c>
      <c r="N29" s="9" t="str">
        <f>IFERROR(VLOOKUP(CONCATENATE($A29,N$1),'Исх-фото'!$A$2:$D$4000,4,FALSE),"-")</f>
        <v>-</v>
      </c>
      <c r="O29" s="9" t="str">
        <f>IFERROR(VLOOKUP(CONCATENATE($A29,O$1),'Исх-фото'!$A$2:$D$4000,4,FALSE),"-")</f>
        <v>-</v>
      </c>
      <c r="P29" s="9">
        <f>IFERROR(VLOOKUP(CONCATENATE($A29,P$1),'Исх-фото'!$A$2:$D$4000,4,FALSE),"-")</f>
        <v>12</v>
      </c>
      <c r="Q29" s="9">
        <f>IFERROR(VLOOKUP(CONCATENATE($A29,Q$1),'Исх-фото'!$A$2:$D$4000,4,FALSE),"-")</f>
        <v>9</v>
      </c>
      <c r="R29" s="9">
        <f>IFERROR(VLOOKUP(CONCATENATE($A29,R$1),'Исх-фото'!$A$2:$D$4000,4,FALSE),"-")</f>
        <v>12</v>
      </c>
      <c r="S29" s="9" t="str">
        <f>IFERROR(VLOOKUP(CONCATENATE($A29,S$1),'Исх-фото'!$A$2:$D$4000,4,FALSE),"-")</f>
        <v>-</v>
      </c>
      <c r="T29" s="9">
        <f>IFERROR(VLOOKUP(CONCATENATE($A29,T$1),'Исх-фото'!$A$2:$D$4000,4,FALSE),"-")</f>
        <v>12</v>
      </c>
      <c r="U29" s="9">
        <f>IFERROR(VLOOKUP(CONCATENATE($A29,U$1),'Исх-фото'!$A$2:$D$4000,4,FALSE),"-")</f>
        <v>12</v>
      </c>
      <c r="V29" s="9" t="str">
        <f>IFERROR(VLOOKUP(CONCATENATE($A29,V$1),'Исх-фото'!$A$2:$D$4000,4,FALSE),"-")</f>
        <v>-</v>
      </c>
      <c r="W29" s="9" t="str">
        <f>IFERROR(VLOOKUP(CONCATENATE($A29,W$1),'Исх-фото'!$A$2:$D$4000,4,FALSE),"-")</f>
        <v>-</v>
      </c>
      <c r="X29" s="9" t="str">
        <f>IFERROR(VLOOKUP(CONCATENATE($A29,X$1),'Исх-фото'!$A$2:$D$4000,4,FALSE),"-")</f>
        <v>-</v>
      </c>
      <c r="Y29" s="9" t="str">
        <f>IFERROR(VLOOKUP(CONCATENATE($A29,Y$1),'Исх-фото'!$A$2:$D$4000,4,FALSE),"-")</f>
        <v>-</v>
      </c>
      <c r="Z29" s="9">
        <f>IFERROR(VLOOKUP(CONCATENATE($A29,Z$1),'Исх-фото'!$A$2:$D$4000,4,FALSE),"-")</f>
        <v>11</v>
      </c>
      <c r="AA29" s="9" t="str">
        <f>IFERROR(VLOOKUP(CONCATENATE($A29,AA$1),'Исх-фото'!$A$2:$D$4000,4,FALSE),"-")</f>
        <v>-</v>
      </c>
      <c r="AB29" s="9">
        <f>IFERROR(VLOOKUP(CONCATENATE($A29,AB$1),'Исх-фото'!$A$2:$D$4000,4,FALSE),"-")</f>
        <v>9</v>
      </c>
      <c r="AC29" s="9">
        <f>IFERROR(VLOOKUP(CONCATENATE($A29,AC$1),'Исх-фото'!$A$2:$D$4000,4,FALSE),"-")</f>
        <v>12</v>
      </c>
      <c r="AD29" s="9" t="str">
        <f>IFERROR(VLOOKUP(CONCATENATE($A29,AD$1),'Исх-фото'!$A$2:$D$4000,4,FALSE),"-")</f>
        <v>-</v>
      </c>
      <c r="AE29" s="9" t="str">
        <f>IFERROR(VLOOKUP(CONCATENATE($A29,AE$1),'Исх-фото'!$A$2:$D$4000,4,FALSE),"-")</f>
        <v>-</v>
      </c>
      <c r="AF29" s="9" t="str">
        <f>IFERROR(VLOOKUP(CONCATENATE($A29,AF$1),'Исх-фото'!$A$2:$D$4000,4,FALSE),"-")</f>
        <v>-</v>
      </c>
      <c r="AG29" s="9">
        <f>IFERROR(VLOOKUP(CONCATENATE($A29,AG$1),'Исх-фото'!$A$2:$D$4000,4,FALSE),"-")</f>
        <v>5</v>
      </c>
      <c r="AH29" s="9" t="str">
        <f>IFERROR(VLOOKUP(CONCATENATE($A29,AH$1),'Исх-фото'!$A$2:$D$4000,4,FALSE),"-")</f>
        <v>-</v>
      </c>
      <c r="AI29" s="9">
        <f>IFERROR(VLOOKUP(CONCATENATE($A29,AI$1),'Исх-фото'!$A$2:$D$4000,4,FALSE),"-")</f>
        <v>7</v>
      </c>
      <c r="AJ29" s="9">
        <f>IFERROR(VLOOKUP(CONCATENATE($A29,AJ$1),'Исх-фото'!$A$2:$D$4000,4,FALSE),"-")</f>
        <v>11</v>
      </c>
      <c r="AK29" s="9">
        <f>IFERROR(VLOOKUP(CONCATENATE($A29,AK$1),'Исх-фото'!$A$2:$D$4000,4,FALSE),"-")</f>
        <v>10</v>
      </c>
      <c r="AL29" s="9">
        <f>IFERROR(VLOOKUP(CONCATENATE($A29,AL$1),'Исх-фото'!$A$2:$D$4000,4,FALSE),"-")</f>
        <v>5</v>
      </c>
      <c r="AM29" s="9">
        <f>IFERROR(VLOOKUP(CONCATENATE($A29,AM$1),'Исх-фото'!$A$2:$D$4000,4,FALSE),"-")</f>
        <v>6</v>
      </c>
      <c r="AN29" s="9">
        <f>IFERROR(VLOOKUP(CONCATENATE($A29,AN$1),'Исх-фото'!$A$2:$D$4000,4,FALSE),"-")</f>
        <v>6</v>
      </c>
      <c r="AO29" s="9">
        <f>IFERROR(VLOOKUP(CONCATENATE($A29,AO$1),'Исх-фото'!$A$2:$D$4000,4,FALSE),"-")</f>
        <v>10</v>
      </c>
      <c r="AP29" s="9">
        <f>IFERROR(VLOOKUP(CONCATENATE($A29,AP$1),'Исх-фото'!$A$2:$D$4000,4,FALSE),"-")</f>
        <v>10</v>
      </c>
      <c r="AQ29" s="9" t="str">
        <f>IFERROR(VLOOKUP(CONCATENATE($A29,AQ$1),'Исх-фото'!$A$2:$D$4000,4,FALSE),"-")</f>
        <v>-</v>
      </c>
      <c r="AR29" s="9" t="str">
        <f>IFERROR(VLOOKUP(CONCATENATE($A29,AR$1),'Исх-фото'!$A$2:$D$4000,4,FALSE),"-")</f>
        <v>-</v>
      </c>
      <c r="AS29" s="9" t="str">
        <f>IFERROR(VLOOKUP(CONCATENATE($A29,AS$1),'Исх-фото'!$A$2:$D$4000,4,FALSE),"-")</f>
        <v>-</v>
      </c>
      <c r="AT29" s="9" t="str">
        <f>IFERROR(VLOOKUP(CONCATENATE($A29,AT$1),'Исх-фото'!$A$2:$D$4000,4,FALSE),"-")</f>
        <v>-</v>
      </c>
      <c r="AU29" s="9" t="str">
        <f>IFERROR(VLOOKUP(CONCATENATE($A29,AU$1),'Исх-фото'!$A$2:$D$4000,4,FALSE),"-")</f>
        <v>-</v>
      </c>
      <c r="AV29" s="9" t="str">
        <f>IFERROR(VLOOKUP(CONCATENATE($A29,AV$1),'Исх-фото'!$A$2:$D$4000,4,FALSE),"-")</f>
        <v>-</v>
      </c>
      <c r="AW29" s="9">
        <f>IFERROR(VLOOKUP(CONCATENATE($A29,AW$1),'Исх-фото'!$A$2:$D$4000,4,FALSE),"-")</f>
        <v>7</v>
      </c>
      <c r="AX29" s="9" t="str">
        <f>IFERROR(VLOOKUP(CONCATENATE($A29,AX$1),'Исх-фото'!$A$2:$D$4000,4,FALSE),"-")</f>
        <v>-</v>
      </c>
      <c r="AY29" s="9" t="str">
        <f>IFERROR(VLOOKUP(CONCATENATE($A29,AY$1),'Исх-фото'!$A$2:$D$4000,4,FALSE),"-")</f>
        <v>-</v>
      </c>
      <c r="AZ29" s="9">
        <f>IFERROR(VLOOKUP(CONCATENATE($A29,AZ$1),'Исх-фото'!$A$2:$D$4000,4,FALSE),"-")</f>
        <v>6</v>
      </c>
      <c r="BA29" s="9" t="str">
        <f>IFERROR(VLOOKUP(CONCATENATE($A29,BA$1),'Исх-фото'!$A$2:$D$4000,4,FALSE),"-")</f>
        <v>-</v>
      </c>
      <c r="BB29" s="9" t="str">
        <f>IFERROR(VLOOKUP(CONCATENATE($A29,BB$1),'Исх-фото'!$A$2:$D$4000,4,FALSE),"-")</f>
        <v>-</v>
      </c>
      <c r="BC29" s="9">
        <f>IFERROR(VLOOKUP(CONCATENATE($A29,BC$1),'Исх-фото'!$A$2:$D$4000,4,FALSE),"-")</f>
        <v>5</v>
      </c>
      <c r="BD29" s="9" t="str">
        <f>IFERROR(VLOOKUP(CONCATENATE($A29,BD$1),'Исх-фото'!$A$2:$D$4000,4,FALSE),"-")</f>
        <v>-</v>
      </c>
      <c r="BE29" s="9">
        <f>IFERROR(VLOOKUP(CONCATENATE($A29,BE$1),'Исх-фото'!$A$2:$D$4000,4,FALSE),"-")</f>
        <v>12</v>
      </c>
      <c r="BF29" s="9">
        <f>IFERROR(VLOOKUP(CONCATENATE($A29,BF$1),'Исх-фото'!$A$2:$D$4000,4,FALSE),"-")</f>
        <v>9</v>
      </c>
      <c r="BG29" s="9" t="str">
        <f>IFERROR(VLOOKUP(CONCATENATE($A29,BG$1),'Исх-фото'!$A$2:$D$4000,4,FALSE),"-")</f>
        <v>-</v>
      </c>
      <c r="BH29" s="9">
        <f>IFERROR(VLOOKUP(CONCATENATE($A29,BH$1),'Исх-фото'!$A$2:$D$4000,4,FALSE),"-")</f>
        <v>7</v>
      </c>
      <c r="BI29" s="9">
        <f>IFERROR(VLOOKUP(CONCATENATE($A29,BI$1),'Исх-фото'!$A$2:$D$4000,4,FALSE),"-")</f>
        <v>9</v>
      </c>
      <c r="BJ29" s="37">
        <f t="shared" si="0"/>
        <v>26</v>
      </c>
      <c r="BK29" s="34">
        <f t="shared" si="1"/>
        <v>9.115384615384615</v>
      </c>
      <c r="BL29" s="9">
        <f t="shared" si="2"/>
        <v>4</v>
      </c>
    </row>
    <row r="30" spans="1:64">
      <c r="A30" s="38">
        <f t="shared" si="3"/>
        <v>28</v>
      </c>
      <c r="B30" s="36">
        <f>№!B29</f>
        <v>12</v>
      </c>
      <c r="C30" s="36">
        <f>№!C29</f>
        <v>2</v>
      </c>
      <c r="D30" s="9">
        <f>IFERROR(VLOOKUP(CONCATENATE($A30,D$1),'Исх-фото'!$A$2:$D$4000,4,FALSE),"-")</f>
        <v>4</v>
      </c>
      <c r="E30" s="9" t="str">
        <f>IFERROR(VLOOKUP(CONCATENATE($A30,E$1),'Исх-фото'!$A$2:$D$4000,4,FALSE),"-")</f>
        <v>-</v>
      </c>
      <c r="F30" s="9" t="str">
        <f>IFERROR(VLOOKUP(CONCATENATE($A30,F$1),'Исх-фото'!$A$2:$D$4000,4,FALSE),"-")</f>
        <v>-</v>
      </c>
      <c r="G30" s="9" t="str">
        <f>IFERROR(VLOOKUP(CONCATENATE($A30,G$1),'Исх-фото'!$A$2:$D$4000,4,FALSE),"-")</f>
        <v>-</v>
      </c>
      <c r="H30" s="9" t="str">
        <f>IFERROR(VLOOKUP(CONCATENATE($A30,H$1),'Исх-фото'!$A$2:$D$4000,4,FALSE),"-")</f>
        <v>-</v>
      </c>
      <c r="I30" s="9" t="str">
        <f>IFERROR(VLOOKUP(CONCATENATE($A30,I$1),'Исх-фото'!$A$2:$D$4000,4,FALSE),"-")</f>
        <v>-</v>
      </c>
      <c r="J30" s="9" t="str">
        <f>IFERROR(VLOOKUP(CONCATENATE($A30,J$1),'Исх-фото'!$A$2:$D$4000,4,FALSE),"-")</f>
        <v>-</v>
      </c>
      <c r="K30" s="9" t="str">
        <f>IFERROR(VLOOKUP(CONCATENATE($A30,K$1),'Исх-фото'!$A$2:$D$4000,4,FALSE),"-")</f>
        <v>-</v>
      </c>
      <c r="L30" s="9" t="str">
        <f>IFERROR(VLOOKUP(CONCATENATE($A30,L$1),'Исх-фото'!$A$2:$D$4000,4,FALSE),"-")</f>
        <v>-</v>
      </c>
      <c r="M30" s="9" t="str">
        <f>IFERROR(VLOOKUP(CONCATENATE($A30,M$1),'Исх-фото'!$A$2:$D$4000,4,FALSE),"-")</f>
        <v>-</v>
      </c>
      <c r="N30" s="9" t="str">
        <f>IFERROR(VLOOKUP(CONCATENATE($A30,N$1),'Исх-фото'!$A$2:$D$4000,4,FALSE),"-")</f>
        <v>-</v>
      </c>
      <c r="O30" s="9" t="str">
        <f>IFERROR(VLOOKUP(CONCATENATE($A30,O$1),'Исх-фото'!$A$2:$D$4000,4,FALSE),"-")</f>
        <v>-</v>
      </c>
      <c r="P30" s="9" t="str">
        <f>IFERROR(VLOOKUP(CONCATENATE($A30,P$1),'Исх-фото'!$A$2:$D$4000,4,FALSE),"-")</f>
        <v>-</v>
      </c>
      <c r="Q30" s="9">
        <f>IFERROR(VLOOKUP(CONCATENATE($A30,Q$1),'Исх-фото'!$A$2:$D$4000,4,FALSE),"-")</f>
        <v>6</v>
      </c>
      <c r="R30" s="9" t="str">
        <f>IFERROR(VLOOKUP(CONCATENATE($A30,R$1),'Исх-фото'!$A$2:$D$4000,4,FALSE),"-")</f>
        <v>-</v>
      </c>
      <c r="S30" s="9">
        <f>IFERROR(VLOOKUP(CONCATENATE($A30,S$1),'Исх-фото'!$A$2:$D$4000,4,FALSE),"-")</f>
        <v>6</v>
      </c>
      <c r="T30" s="9">
        <f>IFERROR(VLOOKUP(CONCATENATE($A30,T$1),'Исх-фото'!$A$2:$D$4000,4,FALSE),"-")</f>
        <v>8</v>
      </c>
      <c r="U30" s="9">
        <f>IFERROR(VLOOKUP(CONCATENATE($A30,U$1),'Исх-фото'!$A$2:$D$4000,4,FALSE),"-")</f>
        <v>8</v>
      </c>
      <c r="V30" s="9" t="str">
        <f>IFERROR(VLOOKUP(CONCATENATE($A30,V$1),'Исх-фото'!$A$2:$D$4000,4,FALSE),"-")</f>
        <v>-</v>
      </c>
      <c r="W30" s="9" t="str">
        <f>IFERROR(VLOOKUP(CONCATENATE($A30,W$1),'Исх-фото'!$A$2:$D$4000,4,FALSE),"-")</f>
        <v>-</v>
      </c>
      <c r="X30" s="9" t="str">
        <f>IFERROR(VLOOKUP(CONCATENATE($A30,X$1),'Исх-фото'!$A$2:$D$4000,4,FALSE),"-")</f>
        <v>-</v>
      </c>
      <c r="Y30" s="9" t="str">
        <f>IFERROR(VLOOKUP(CONCATENATE($A30,Y$1),'Исх-фото'!$A$2:$D$4000,4,FALSE),"-")</f>
        <v>-</v>
      </c>
      <c r="Z30" s="9">
        <f>IFERROR(VLOOKUP(CONCATENATE($A30,Z$1),'Исх-фото'!$A$2:$D$4000,4,FALSE),"-")</f>
        <v>8</v>
      </c>
      <c r="AA30" s="9" t="str">
        <f>IFERROR(VLOOKUP(CONCATENATE($A30,AA$1),'Исх-фото'!$A$2:$D$4000,4,FALSE),"-")</f>
        <v>-</v>
      </c>
      <c r="AB30" s="9">
        <f>IFERROR(VLOOKUP(CONCATENATE($A30,AB$1),'Исх-фото'!$A$2:$D$4000,4,FALSE),"-")</f>
        <v>10</v>
      </c>
      <c r="AC30" s="9" t="str">
        <f>IFERROR(VLOOKUP(CONCATENATE($A30,AC$1),'Исх-фото'!$A$2:$D$4000,4,FALSE),"-")</f>
        <v>-</v>
      </c>
      <c r="AD30" s="9" t="str">
        <f>IFERROR(VLOOKUP(CONCATENATE($A30,AD$1),'Исх-фото'!$A$2:$D$4000,4,FALSE),"-")</f>
        <v>-</v>
      </c>
      <c r="AE30" s="9" t="str">
        <f>IFERROR(VLOOKUP(CONCATENATE($A30,AE$1),'Исх-фото'!$A$2:$D$4000,4,FALSE),"-")</f>
        <v>-</v>
      </c>
      <c r="AF30" s="9" t="str">
        <f>IFERROR(VLOOKUP(CONCATENATE($A30,AF$1),'Исх-фото'!$A$2:$D$4000,4,FALSE),"-")</f>
        <v>-</v>
      </c>
      <c r="AG30" s="9">
        <f>IFERROR(VLOOKUP(CONCATENATE($A30,AG$1),'Исх-фото'!$A$2:$D$4000,4,FALSE),"-")</f>
        <v>6</v>
      </c>
      <c r="AH30" s="9" t="str">
        <f>IFERROR(VLOOKUP(CONCATENATE($A30,AH$1),'Исх-фото'!$A$2:$D$4000,4,FALSE),"-")</f>
        <v>-</v>
      </c>
      <c r="AI30" s="9">
        <f>IFERROR(VLOOKUP(CONCATENATE($A30,AI$1),'Исх-фото'!$A$2:$D$4000,4,FALSE),"-")</f>
        <v>6</v>
      </c>
      <c r="AJ30" s="9">
        <f>IFERROR(VLOOKUP(CONCATENATE($A30,AJ$1),'Исх-фото'!$A$2:$D$4000,4,FALSE),"-")</f>
        <v>6</v>
      </c>
      <c r="AK30" s="9" t="str">
        <f>IFERROR(VLOOKUP(CONCATENATE($A30,AK$1),'Исх-фото'!$A$2:$D$4000,4,FALSE),"-")</f>
        <v>-</v>
      </c>
      <c r="AL30" s="9" t="str">
        <f>IFERROR(VLOOKUP(CONCATENATE($A30,AL$1),'Исх-фото'!$A$2:$D$4000,4,FALSE),"-")</f>
        <v>-</v>
      </c>
      <c r="AM30" s="9">
        <f>IFERROR(VLOOKUP(CONCATENATE($A30,AM$1),'Исх-фото'!$A$2:$D$4000,4,FALSE),"-")</f>
        <v>7</v>
      </c>
      <c r="AN30" s="9">
        <f>IFERROR(VLOOKUP(CONCATENATE($A30,AN$1),'Исх-фото'!$A$2:$D$4000,4,FALSE),"-")</f>
        <v>5</v>
      </c>
      <c r="AO30" s="9">
        <f>IFERROR(VLOOKUP(CONCATENATE($A30,AO$1),'Исх-фото'!$A$2:$D$4000,4,FALSE),"-")</f>
        <v>11</v>
      </c>
      <c r="AP30" s="9">
        <f>IFERROR(VLOOKUP(CONCATENATE($A30,AP$1),'Исх-фото'!$A$2:$D$4000,4,FALSE),"-")</f>
        <v>7</v>
      </c>
      <c r="AQ30" s="9" t="str">
        <f>IFERROR(VLOOKUP(CONCATENATE($A30,AQ$1),'Исх-фото'!$A$2:$D$4000,4,FALSE),"-")</f>
        <v>-</v>
      </c>
      <c r="AR30" s="9" t="str">
        <f>IFERROR(VLOOKUP(CONCATENATE($A30,AR$1),'Исх-фото'!$A$2:$D$4000,4,FALSE),"-")</f>
        <v>-</v>
      </c>
      <c r="AS30" s="9">
        <f>IFERROR(VLOOKUP(CONCATENATE($A30,AS$1),'Исх-фото'!$A$2:$D$4000,4,FALSE),"-")</f>
        <v>2</v>
      </c>
      <c r="AT30" s="9" t="str">
        <f>IFERROR(VLOOKUP(CONCATENATE($A30,AT$1),'Исх-фото'!$A$2:$D$4000,4,FALSE),"-")</f>
        <v>-</v>
      </c>
      <c r="AU30" s="9" t="str">
        <f>IFERROR(VLOOKUP(CONCATENATE($A30,AU$1),'Исх-фото'!$A$2:$D$4000,4,FALSE),"-")</f>
        <v>-</v>
      </c>
      <c r="AV30" s="9" t="str">
        <f>IFERROR(VLOOKUP(CONCATENATE($A30,AV$1),'Исх-фото'!$A$2:$D$4000,4,FALSE),"-")</f>
        <v>-</v>
      </c>
      <c r="AW30" s="9">
        <f>IFERROR(VLOOKUP(CONCATENATE($A30,AW$1),'Исх-фото'!$A$2:$D$4000,4,FALSE),"-")</f>
        <v>6</v>
      </c>
      <c r="AX30" s="9" t="str">
        <f>IFERROR(VLOOKUP(CONCATENATE($A30,AX$1),'Исх-фото'!$A$2:$D$4000,4,FALSE),"-")</f>
        <v>-</v>
      </c>
      <c r="AY30" s="9" t="str">
        <f>IFERROR(VLOOKUP(CONCATENATE($A30,AY$1),'Исх-фото'!$A$2:$D$4000,4,FALSE),"-")</f>
        <v>-</v>
      </c>
      <c r="AZ30" s="9">
        <f>IFERROR(VLOOKUP(CONCATENATE($A30,AZ$1),'Исх-фото'!$A$2:$D$4000,4,FALSE),"-")</f>
        <v>1</v>
      </c>
      <c r="BA30" s="9" t="str">
        <f>IFERROR(VLOOKUP(CONCATENATE($A30,BA$1),'Исх-фото'!$A$2:$D$4000,4,FALSE),"-")</f>
        <v>-</v>
      </c>
      <c r="BB30" s="9">
        <f>IFERROR(VLOOKUP(CONCATENATE($A30,BB$1),'Исх-фото'!$A$2:$D$4000,4,FALSE),"-")</f>
        <v>9</v>
      </c>
      <c r="BC30" s="9">
        <f>IFERROR(VLOOKUP(CONCATENATE($A30,BC$1),'Исх-фото'!$A$2:$D$4000,4,FALSE),"-")</f>
        <v>7</v>
      </c>
      <c r="BD30" s="9" t="str">
        <f>IFERROR(VLOOKUP(CONCATENATE($A30,BD$1),'Исх-фото'!$A$2:$D$4000,4,FALSE),"-")</f>
        <v>-</v>
      </c>
      <c r="BE30" s="9">
        <f>IFERROR(VLOOKUP(CONCATENATE($A30,BE$1),'Исх-фото'!$A$2:$D$4000,4,FALSE),"-")</f>
        <v>8</v>
      </c>
      <c r="BF30" s="9" t="str">
        <f>IFERROR(VLOOKUP(CONCATENATE($A30,BF$1),'Исх-фото'!$A$2:$D$4000,4,FALSE),"-")</f>
        <v>-</v>
      </c>
      <c r="BG30" s="9" t="str">
        <f>IFERROR(VLOOKUP(CONCATENATE($A30,BG$1),'Исх-фото'!$A$2:$D$4000,4,FALSE),"-")</f>
        <v>-</v>
      </c>
      <c r="BH30" s="9" t="str">
        <f>IFERROR(VLOOKUP(CONCATENATE($A30,BH$1),'Исх-фото'!$A$2:$D$4000,4,FALSE),"-")</f>
        <v>-</v>
      </c>
      <c r="BI30" s="9" t="str">
        <f>IFERROR(VLOOKUP(CONCATENATE($A30,BI$1),'Исх-фото'!$A$2:$D$4000,4,FALSE),"-")</f>
        <v>-</v>
      </c>
      <c r="BJ30" s="37">
        <f t="shared" si="0"/>
        <v>20</v>
      </c>
      <c r="BK30" s="34">
        <f t="shared" si="1"/>
        <v>6.55</v>
      </c>
      <c r="BL30" s="9">
        <f t="shared" si="2"/>
        <v>72</v>
      </c>
    </row>
    <row r="31" spans="1:64">
      <c r="A31" s="38">
        <f t="shared" si="3"/>
        <v>29</v>
      </c>
      <c r="B31" s="36">
        <f>№!B30</f>
        <v>12</v>
      </c>
      <c r="C31" s="36">
        <f>№!C30</f>
        <v>3</v>
      </c>
      <c r="D31" s="9">
        <f>IFERROR(VLOOKUP(CONCATENATE($A31,D$1),'Исх-фото'!$A$2:$D$4000,4,FALSE),"-")</f>
        <v>9</v>
      </c>
      <c r="E31" s="9" t="str">
        <f>IFERROR(VLOOKUP(CONCATENATE($A31,E$1),'Исх-фото'!$A$2:$D$4000,4,FALSE),"-")</f>
        <v>-</v>
      </c>
      <c r="F31" s="9" t="str">
        <f>IFERROR(VLOOKUP(CONCATENATE($A31,F$1),'Исх-фото'!$A$2:$D$4000,4,FALSE),"-")</f>
        <v>-</v>
      </c>
      <c r="G31" s="9">
        <f>IFERROR(VLOOKUP(CONCATENATE($A31,G$1),'Исх-фото'!$A$2:$D$4000,4,FALSE),"-")</f>
        <v>10</v>
      </c>
      <c r="H31" s="9" t="str">
        <f>IFERROR(VLOOKUP(CONCATENATE($A31,H$1),'Исх-фото'!$A$2:$D$4000,4,FALSE),"-")</f>
        <v>-</v>
      </c>
      <c r="I31" s="9" t="str">
        <f>IFERROR(VLOOKUP(CONCATENATE($A31,I$1),'Исх-фото'!$A$2:$D$4000,4,FALSE),"-")</f>
        <v>-</v>
      </c>
      <c r="J31" s="9" t="str">
        <f>IFERROR(VLOOKUP(CONCATENATE($A31,J$1),'Исх-фото'!$A$2:$D$4000,4,FALSE),"-")</f>
        <v>-</v>
      </c>
      <c r="K31" s="9" t="str">
        <f>IFERROR(VLOOKUP(CONCATENATE($A31,K$1),'Исх-фото'!$A$2:$D$4000,4,FALSE),"-")</f>
        <v>-</v>
      </c>
      <c r="L31" s="9" t="str">
        <f>IFERROR(VLOOKUP(CONCATENATE($A31,L$1),'Исх-фото'!$A$2:$D$4000,4,FALSE),"-")</f>
        <v>-</v>
      </c>
      <c r="M31" s="9" t="str">
        <f>IFERROR(VLOOKUP(CONCATENATE($A31,M$1),'Исх-фото'!$A$2:$D$4000,4,FALSE),"-")</f>
        <v>-</v>
      </c>
      <c r="N31" s="9" t="str">
        <f>IFERROR(VLOOKUP(CONCATENATE($A31,N$1),'Исх-фото'!$A$2:$D$4000,4,FALSE),"-")</f>
        <v>-</v>
      </c>
      <c r="O31" s="9" t="str">
        <f>IFERROR(VLOOKUP(CONCATENATE($A31,O$1),'Исх-фото'!$A$2:$D$4000,4,FALSE),"-")</f>
        <v>-</v>
      </c>
      <c r="P31" s="9" t="str">
        <f>IFERROR(VLOOKUP(CONCATENATE($A31,P$1),'Исх-фото'!$A$2:$D$4000,4,FALSE),"-")</f>
        <v>-</v>
      </c>
      <c r="Q31" s="9">
        <f>IFERROR(VLOOKUP(CONCATENATE($A31,Q$1),'Исх-фото'!$A$2:$D$4000,4,FALSE),"-")</f>
        <v>7</v>
      </c>
      <c r="R31" s="9" t="str">
        <f>IFERROR(VLOOKUP(CONCATENATE($A31,R$1),'Исх-фото'!$A$2:$D$4000,4,FALSE),"-")</f>
        <v>-</v>
      </c>
      <c r="S31" s="9" t="str">
        <f>IFERROR(VLOOKUP(CONCATENATE($A31,S$1),'Исх-фото'!$A$2:$D$4000,4,FALSE),"-")</f>
        <v>-</v>
      </c>
      <c r="T31" s="9">
        <f>IFERROR(VLOOKUP(CONCATENATE($A31,T$1),'Исх-фото'!$A$2:$D$4000,4,FALSE),"-")</f>
        <v>5</v>
      </c>
      <c r="U31" s="9">
        <f>IFERROR(VLOOKUP(CONCATENATE($A31,U$1),'Исх-фото'!$A$2:$D$4000,4,FALSE),"-")</f>
        <v>10</v>
      </c>
      <c r="V31" s="9" t="str">
        <f>IFERROR(VLOOKUP(CONCATENATE($A31,V$1),'Исх-фото'!$A$2:$D$4000,4,FALSE),"-")</f>
        <v>-</v>
      </c>
      <c r="W31" s="9" t="str">
        <f>IFERROR(VLOOKUP(CONCATENATE($A31,W$1),'Исх-фото'!$A$2:$D$4000,4,FALSE),"-")</f>
        <v>-</v>
      </c>
      <c r="X31" s="9" t="str">
        <f>IFERROR(VLOOKUP(CONCATENATE($A31,X$1),'Исх-фото'!$A$2:$D$4000,4,FALSE),"-")</f>
        <v>-</v>
      </c>
      <c r="Y31" s="9" t="str">
        <f>IFERROR(VLOOKUP(CONCATENATE($A31,Y$1),'Исх-фото'!$A$2:$D$4000,4,FALSE),"-")</f>
        <v>-</v>
      </c>
      <c r="Z31" s="9">
        <f>IFERROR(VLOOKUP(CONCATENATE($A31,Z$1),'Исх-фото'!$A$2:$D$4000,4,FALSE),"-")</f>
        <v>9</v>
      </c>
      <c r="AA31" s="9" t="str">
        <f>IFERROR(VLOOKUP(CONCATENATE($A31,AA$1),'Исх-фото'!$A$2:$D$4000,4,FALSE),"-")</f>
        <v>-</v>
      </c>
      <c r="AB31" s="9">
        <f>IFERROR(VLOOKUP(CONCATENATE($A31,AB$1),'Исх-фото'!$A$2:$D$4000,4,FALSE),"-")</f>
        <v>10</v>
      </c>
      <c r="AC31" s="9">
        <f>IFERROR(VLOOKUP(CONCATENATE($A31,AC$1),'Исх-фото'!$A$2:$D$4000,4,FALSE),"-")</f>
        <v>10</v>
      </c>
      <c r="AD31" s="9" t="str">
        <f>IFERROR(VLOOKUP(CONCATENATE($A31,AD$1),'Исх-фото'!$A$2:$D$4000,4,FALSE),"-")</f>
        <v>-</v>
      </c>
      <c r="AE31" s="9" t="str">
        <f>IFERROR(VLOOKUP(CONCATENATE($A31,AE$1),'Исх-фото'!$A$2:$D$4000,4,FALSE),"-")</f>
        <v>-</v>
      </c>
      <c r="AF31" s="9" t="str">
        <f>IFERROR(VLOOKUP(CONCATENATE($A31,AF$1),'Исх-фото'!$A$2:$D$4000,4,FALSE),"-")</f>
        <v>-</v>
      </c>
      <c r="AG31" s="9">
        <f>IFERROR(VLOOKUP(CONCATENATE($A31,AG$1),'Исх-фото'!$A$2:$D$4000,4,FALSE),"-")</f>
        <v>7</v>
      </c>
      <c r="AH31" s="9" t="str">
        <f>IFERROR(VLOOKUP(CONCATENATE($A31,AH$1),'Исх-фото'!$A$2:$D$4000,4,FALSE),"-")</f>
        <v>-</v>
      </c>
      <c r="AI31" s="9">
        <f>IFERROR(VLOOKUP(CONCATENATE($A31,AI$1),'Исх-фото'!$A$2:$D$4000,4,FALSE),"-")</f>
        <v>8</v>
      </c>
      <c r="AJ31" s="9">
        <f>IFERROR(VLOOKUP(CONCATENATE($A31,AJ$1),'Исх-фото'!$A$2:$D$4000,4,FALSE),"-")</f>
        <v>7</v>
      </c>
      <c r="AK31" s="9">
        <f>IFERROR(VLOOKUP(CONCATENATE($A31,AK$1),'Исх-фото'!$A$2:$D$4000,4,FALSE),"-")</f>
        <v>10</v>
      </c>
      <c r="AL31" s="9">
        <f>IFERROR(VLOOKUP(CONCATENATE($A31,AL$1),'Исх-фото'!$A$2:$D$4000,4,FALSE),"-")</f>
        <v>6</v>
      </c>
      <c r="AM31" s="9">
        <f>IFERROR(VLOOKUP(CONCATENATE($A31,AM$1),'Исх-фото'!$A$2:$D$4000,4,FALSE),"-")</f>
        <v>6</v>
      </c>
      <c r="AN31" s="9">
        <f>IFERROR(VLOOKUP(CONCATENATE($A31,AN$1),'Исх-фото'!$A$2:$D$4000,4,FALSE),"-")</f>
        <v>8</v>
      </c>
      <c r="AO31" s="9">
        <f>IFERROR(VLOOKUP(CONCATENATE($A31,AO$1),'Исх-фото'!$A$2:$D$4000,4,FALSE),"-")</f>
        <v>12</v>
      </c>
      <c r="AP31" s="9">
        <f>IFERROR(VLOOKUP(CONCATENATE($A31,AP$1),'Исх-фото'!$A$2:$D$4000,4,FALSE),"-")</f>
        <v>7</v>
      </c>
      <c r="AQ31" s="9" t="str">
        <f>IFERROR(VLOOKUP(CONCATENATE($A31,AQ$1),'Исх-фото'!$A$2:$D$4000,4,FALSE),"-")</f>
        <v>-</v>
      </c>
      <c r="AR31" s="9" t="str">
        <f>IFERROR(VLOOKUP(CONCATENATE($A31,AR$1),'Исх-фото'!$A$2:$D$4000,4,FALSE),"-")</f>
        <v>-</v>
      </c>
      <c r="AS31" s="9" t="str">
        <f>IFERROR(VLOOKUP(CONCATENATE($A31,AS$1),'Исх-фото'!$A$2:$D$4000,4,FALSE),"-")</f>
        <v>-</v>
      </c>
      <c r="AT31" s="9" t="str">
        <f>IFERROR(VLOOKUP(CONCATENATE($A31,AT$1),'Исх-фото'!$A$2:$D$4000,4,FALSE),"-")</f>
        <v>-</v>
      </c>
      <c r="AU31" s="9" t="str">
        <f>IFERROR(VLOOKUP(CONCATENATE($A31,AU$1),'Исх-фото'!$A$2:$D$4000,4,FALSE),"-")</f>
        <v>-</v>
      </c>
      <c r="AV31" s="9">
        <f>IFERROR(VLOOKUP(CONCATENATE($A31,AV$1),'Исх-фото'!$A$2:$D$4000,4,FALSE),"-")</f>
        <v>8</v>
      </c>
      <c r="AW31" s="9">
        <f>IFERROR(VLOOKUP(CONCATENATE($A31,AW$1),'Исх-фото'!$A$2:$D$4000,4,FALSE),"-")</f>
        <v>6</v>
      </c>
      <c r="AX31" s="9" t="str">
        <f>IFERROR(VLOOKUP(CONCATENATE($A31,AX$1),'Исх-фото'!$A$2:$D$4000,4,FALSE),"-")</f>
        <v>-</v>
      </c>
      <c r="AY31" s="9" t="str">
        <f>IFERROR(VLOOKUP(CONCATENATE($A31,AY$1),'Исх-фото'!$A$2:$D$4000,4,FALSE),"-")</f>
        <v>-</v>
      </c>
      <c r="AZ31" s="9" t="str">
        <f>IFERROR(VLOOKUP(CONCATENATE($A31,AZ$1),'Исх-фото'!$A$2:$D$4000,4,FALSE),"-")</f>
        <v>-</v>
      </c>
      <c r="BA31" s="9" t="str">
        <f>IFERROR(VLOOKUP(CONCATENATE($A31,BA$1),'Исх-фото'!$A$2:$D$4000,4,FALSE),"-")</f>
        <v>-</v>
      </c>
      <c r="BB31" s="9" t="str">
        <f>IFERROR(VLOOKUP(CONCATENATE($A31,BB$1),'Исх-фото'!$A$2:$D$4000,4,FALSE),"-")</f>
        <v>-</v>
      </c>
      <c r="BC31" s="9">
        <f>IFERROR(VLOOKUP(CONCATENATE($A31,BC$1),'Исх-фото'!$A$2:$D$4000,4,FALSE),"-")</f>
        <v>8</v>
      </c>
      <c r="BD31" s="9" t="str">
        <f>IFERROR(VLOOKUP(CONCATENATE($A31,BD$1),'Исх-фото'!$A$2:$D$4000,4,FALSE),"-")</f>
        <v>-</v>
      </c>
      <c r="BE31" s="9">
        <f>IFERROR(VLOOKUP(CONCATENATE($A31,BE$1),'Исх-фото'!$A$2:$D$4000,4,FALSE),"-")</f>
        <v>7</v>
      </c>
      <c r="BF31" s="9" t="str">
        <f>IFERROR(VLOOKUP(CONCATENATE($A31,BF$1),'Исх-фото'!$A$2:$D$4000,4,FALSE),"-")</f>
        <v>-</v>
      </c>
      <c r="BG31" s="9" t="str">
        <f>IFERROR(VLOOKUP(CONCATENATE($A31,BG$1),'Исх-фото'!$A$2:$D$4000,4,FALSE),"-")</f>
        <v>-</v>
      </c>
      <c r="BH31" s="9" t="str">
        <f>IFERROR(VLOOKUP(CONCATENATE($A31,BH$1),'Исх-фото'!$A$2:$D$4000,4,FALSE),"-")</f>
        <v>-</v>
      </c>
      <c r="BI31" s="9" t="str">
        <f>IFERROR(VLOOKUP(CONCATENATE($A31,BI$1),'Исх-фото'!$A$2:$D$4000,4,FALSE),"-")</f>
        <v>-</v>
      </c>
      <c r="BJ31" s="37">
        <f t="shared" si="0"/>
        <v>21</v>
      </c>
      <c r="BK31" s="34">
        <f t="shared" si="1"/>
        <v>8.0952380952380949</v>
      </c>
      <c r="BL31" s="9">
        <f t="shared" si="2"/>
        <v>28</v>
      </c>
    </row>
    <row r="32" spans="1:64">
      <c r="A32" s="38">
        <f t="shared" si="3"/>
        <v>30</v>
      </c>
      <c r="B32" s="36">
        <f>№!B31</f>
        <v>13</v>
      </c>
      <c r="C32" s="36">
        <f>№!C31</f>
        <v>1</v>
      </c>
      <c r="D32" s="9">
        <f>IFERROR(VLOOKUP(CONCATENATE($A32,D$1),'Исх-фото'!$A$2:$D$4000,4,FALSE),"-")</f>
        <v>4</v>
      </c>
      <c r="E32" s="9" t="str">
        <f>IFERROR(VLOOKUP(CONCATENATE($A32,E$1),'Исх-фото'!$A$2:$D$4000,4,FALSE),"-")</f>
        <v>-</v>
      </c>
      <c r="F32" s="9" t="str">
        <f>IFERROR(VLOOKUP(CONCATENATE($A32,F$1),'Исх-фото'!$A$2:$D$4000,4,FALSE),"-")</f>
        <v>-</v>
      </c>
      <c r="G32" s="9" t="str">
        <f>IFERROR(VLOOKUP(CONCATENATE($A32,G$1),'Исх-фото'!$A$2:$D$4000,4,FALSE),"-")</f>
        <v>-</v>
      </c>
      <c r="H32" s="9" t="str">
        <f>IFERROR(VLOOKUP(CONCATENATE($A32,H$1),'Исх-фото'!$A$2:$D$4000,4,FALSE),"-")</f>
        <v>-</v>
      </c>
      <c r="I32" s="9" t="str">
        <f>IFERROR(VLOOKUP(CONCATENATE($A32,I$1),'Исх-фото'!$A$2:$D$4000,4,FALSE),"-")</f>
        <v>-</v>
      </c>
      <c r="J32" s="9">
        <f>IFERROR(VLOOKUP(CONCATENATE($A32,J$1),'Исх-фото'!$A$2:$D$4000,4,FALSE),"-")</f>
        <v>6</v>
      </c>
      <c r="K32" s="9" t="str">
        <f>IFERROR(VLOOKUP(CONCATENATE($A32,K$1),'Исх-фото'!$A$2:$D$4000,4,FALSE),"-")</f>
        <v>-</v>
      </c>
      <c r="L32" s="9" t="str">
        <f>IFERROR(VLOOKUP(CONCATENATE($A32,L$1),'Исх-фото'!$A$2:$D$4000,4,FALSE),"-")</f>
        <v>-</v>
      </c>
      <c r="M32" s="9" t="str">
        <f>IFERROR(VLOOKUP(CONCATENATE($A32,M$1),'Исх-фото'!$A$2:$D$4000,4,FALSE),"-")</f>
        <v>-</v>
      </c>
      <c r="N32" s="9" t="str">
        <f>IFERROR(VLOOKUP(CONCATENATE($A32,N$1),'Исх-фото'!$A$2:$D$4000,4,FALSE),"-")</f>
        <v>-</v>
      </c>
      <c r="O32" s="9" t="str">
        <f>IFERROR(VLOOKUP(CONCATENATE($A32,O$1),'Исх-фото'!$A$2:$D$4000,4,FALSE),"-")</f>
        <v>-</v>
      </c>
      <c r="P32" s="9" t="str">
        <f>IFERROR(VLOOKUP(CONCATENATE($A32,P$1),'Исх-фото'!$A$2:$D$4000,4,FALSE),"-")</f>
        <v>-</v>
      </c>
      <c r="Q32" s="9">
        <f>IFERROR(VLOOKUP(CONCATENATE($A32,Q$1),'Исх-фото'!$A$2:$D$4000,4,FALSE),"-")</f>
        <v>5</v>
      </c>
      <c r="R32" s="9" t="str">
        <f>IFERROR(VLOOKUP(CONCATENATE($A32,R$1),'Исх-фото'!$A$2:$D$4000,4,FALSE),"-")</f>
        <v>-</v>
      </c>
      <c r="S32" s="9" t="str">
        <f>IFERROR(VLOOKUP(CONCATENATE($A32,S$1),'Исх-фото'!$A$2:$D$4000,4,FALSE),"-")</f>
        <v>-</v>
      </c>
      <c r="T32" s="9">
        <f>IFERROR(VLOOKUP(CONCATENATE($A32,T$1),'Исх-фото'!$A$2:$D$4000,4,FALSE),"-")</f>
        <v>4</v>
      </c>
      <c r="U32" s="9">
        <f>IFERROR(VLOOKUP(CONCATENATE($A32,U$1),'Исх-фото'!$A$2:$D$4000,4,FALSE),"-")</f>
        <v>2</v>
      </c>
      <c r="V32" s="9" t="str">
        <f>IFERROR(VLOOKUP(CONCATENATE($A32,V$1),'Исх-фото'!$A$2:$D$4000,4,FALSE),"-")</f>
        <v>-</v>
      </c>
      <c r="W32" s="9" t="str">
        <f>IFERROR(VLOOKUP(CONCATENATE($A32,W$1),'Исх-фото'!$A$2:$D$4000,4,FALSE),"-")</f>
        <v>-</v>
      </c>
      <c r="X32" s="9" t="str">
        <f>IFERROR(VLOOKUP(CONCATENATE($A32,X$1),'Исх-фото'!$A$2:$D$4000,4,FALSE),"-")</f>
        <v>-</v>
      </c>
      <c r="Y32" s="9" t="str">
        <f>IFERROR(VLOOKUP(CONCATENATE($A32,Y$1),'Исх-фото'!$A$2:$D$4000,4,FALSE),"-")</f>
        <v>-</v>
      </c>
      <c r="Z32" s="9">
        <f>IFERROR(VLOOKUP(CONCATENATE($A32,Z$1),'Исх-фото'!$A$2:$D$4000,4,FALSE),"-")</f>
        <v>4</v>
      </c>
      <c r="AA32" s="9" t="str">
        <f>IFERROR(VLOOKUP(CONCATENATE($A32,AA$1),'Исх-фото'!$A$2:$D$4000,4,FALSE),"-")</f>
        <v>-</v>
      </c>
      <c r="AB32" s="9" t="str">
        <f>IFERROR(VLOOKUP(CONCATENATE($A32,AB$1),'Исх-фото'!$A$2:$D$4000,4,FALSE),"-")</f>
        <v>-</v>
      </c>
      <c r="AC32" s="9" t="str">
        <f>IFERROR(VLOOKUP(CONCATENATE($A32,AC$1),'Исх-фото'!$A$2:$D$4000,4,FALSE),"-")</f>
        <v>-</v>
      </c>
      <c r="AD32" s="9" t="str">
        <f>IFERROR(VLOOKUP(CONCATENATE($A32,AD$1),'Исх-фото'!$A$2:$D$4000,4,FALSE),"-")</f>
        <v>-</v>
      </c>
      <c r="AE32" s="9" t="str">
        <f>IFERROR(VLOOKUP(CONCATENATE($A32,AE$1),'Исх-фото'!$A$2:$D$4000,4,FALSE),"-")</f>
        <v>-</v>
      </c>
      <c r="AF32" s="9" t="str">
        <f>IFERROR(VLOOKUP(CONCATENATE($A32,AF$1),'Исх-фото'!$A$2:$D$4000,4,FALSE),"-")</f>
        <v>-</v>
      </c>
      <c r="AG32" s="9">
        <f>IFERROR(VLOOKUP(CONCATENATE($A32,AG$1),'Исх-фото'!$A$2:$D$4000,4,FALSE),"-")</f>
        <v>2</v>
      </c>
      <c r="AH32" s="9" t="str">
        <f>IFERROR(VLOOKUP(CONCATENATE($A32,AH$1),'Исх-фото'!$A$2:$D$4000,4,FALSE),"-")</f>
        <v>-</v>
      </c>
      <c r="AI32" s="9">
        <f>IFERROR(VLOOKUP(CONCATENATE($A32,AI$1),'Исх-фото'!$A$2:$D$4000,4,FALSE),"-")</f>
        <v>7</v>
      </c>
      <c r="AJ32" s="9">
        <f>IFERROR(VLOOKUP(CONCATENATE($A32,AJ$1),'Исх-фото'!$A$2:$D$4000,4,FALSE),"-")</f>
        <v>4</v>
      </c>
      <c r="AK32" s="9" t="str">
        <f>IFERROR(VLOOKUP(CONCATENATE($A32,AK$1),'Исх-фото'!$A$2:$D$4000,4,FALSE),"-")</f>
        <v>-</v>
      </c>
      <c r="AL32" s="9" t="str">
        <f>IFERROR(VLOOKUP(CONCATENATE($A32,AL$1),'Исх-фото'!$A$2:$D$4000,4,FALSE),"-")</f>
        <v>-</v>
      </c>
      <c r="AM32" s="9">
        <f>IFERROR(VLOOKUP(CONCATENATE($A32,AM$1),'Исх-фото'!$A$2:$D$4000,4,FALSE),"-")</f>
        <v>5</v>
      </c>
      <c r="AN32" s="9">
        <f>IFERROR(VLOOKUP(CONCATENATE($A32,AN$1),'Исх-фото'!$A$2:$D$4000,4,FALSE),"-")</f>
        <v>3</v>
      </c>
      <c r="AO32" s="9" t="str">
        <f>IFERROR(VLOOKUP(CONCATENATE($A32,AO$1),'Исх-фото'!$A$2:$D$4000,4,FALSE),"-")</f>
        <v>-</v>
      </c>
      <c r="AP32" s="9">
        <f>IFERROR(VLOOKUP(CONCATENATE($A32,AP$1),'Исх-фото'!$A$2:$D$4000,4,FALSE),"-")</f>
        <v>5</v>
      </c>
      <c r="AQ32" s="9" t="str">
        <f>IFERROR(VLOOKUP(CONCATENATE($A32,AQ$1),'Исх-фото'!$A$2:$D$4000,4,FALSE),"-")</f>
        <v>-</v>
      </c>
      <c r="AR32" s="9" t="str">
        <f>IFERROR(VLOOKUP(CONCATENATE($A32,AR$1),'Исх-фото'!$A$2:$D$4000,4,FALSE),"-")</f>
        <v>-</v>
      </c>
      <c r="AS32" s="9">
        <f>IFERROR(VLOOKUP(CONCATENATE($A32,AS$1),'Исх-фото'!$A$2:$D$4000,4,FALSE),"-")</f>
        <v>1</v>
      </c>
      <c r="AT32" s="9" t="str">
        <f>IFERROR(VLOOKUP(CONCATENATE($A32,AT$1),'Исх-фото'!$A$2:$D$4000,4,FALSE),"-")</f>
        <v>-</v>
      </c>
      <c r="AU32" s="9" t="str">
        <f>IFERROR(VLOOKUP(CONCATENATE($A32,AU$1),'Исх-фото'!$A$2:$D$4000,4,FALSE),"-")</f>
        <v>-</v>
      </c>
      <c r="AV32" s="9" t="str">
        <f>IFERROR(VLOOKUP(CONCATENATE($A32,AV$1),'Исх-фото'!$A$2:$D$4000,4,FALSE),"-")</f>
        <v>-</v>
      </c>
      <c r="AW32" s="9">
        <f>IFERROR(VLOOKUP(CONCATENATE($A32,AW$1),'Исх-фото'!$A$2:$D$4000,4,FALSE),"-")</f>
        <v>4</v>
      </c>
      <c r="AX32" s="9" t="str">
        <f>IFERROR(VLOOKUP(CONCATENATE($A32,AX$1),'Исх-фото'!$A$2:$D$4000,4,FALSE),"-")</f>
        <v>-</v>
      </c>
      <c r="AY32" s="9" t="str">
        <f>IFERROR(VLOOKUP(CONCATENATE($A32,AY$1),'Исх-фото'!$A$2:$D$4000,4,FALSE),"-")</f>
        <v>-</v>
      </c>
      <c r="AZ32" s="9">
        <f>IFERROR(VLOOKUP(CONCATENATE($A32,AZ$1),'Исх-фото'!$A$2:$D$4000,4,FALSE),"-")</f>
        <v>1</v>
      </c>
      <c r="BA32" s="9" t="str">
        <f>IFERROR(VLOOKUP(CONCATENATE($A32,BA$1),'Исх-фото'!$A$2:$D$4000,4,FALSE),"-")</f>
        <v>-</v>
      </c>
      <c r="BB32" s="9">
        <f>IFERROR(VLOOKUP(CONCATENATE($A32,BB$1),'Исх-фото'!$A$2:$D$4000,4,FALSE),"-")</f>
        <v>7</v>
      </c>
      <c r="BC32" s="9">
        <f>IFERROR(VLOOKUP(CONCATENATE($A32,BC$1),'Исх-фото'!$A$2:$D$4000,4,FALSE),"-")</f>
        <v>4</v>
      </c>
      <c r="BD32" s="9" t="str">
        <f>IFERROR(VLOOKUP(CONCATENATE($A32,BD$1),'Исх-фото'!$A$2:$D$4000,4,FALSE),"-")</f>
        <v>-</v>
      </c>
      <c r="BE32" s="9">
        <f>IFERROR(VLOOKUP(CONCATENATE($A32,BE$1),'Исх-фото'!$A$2:$D$4000,4,FALSE),"-")</f>
        <v>5</v>
      </c>
      <c r="BF32" s="9" t="str">
        <f>IFERROR(VLOOKUP(CONCATENATE($A32,BF$1),'Исх-фото'!$A$2:$D$4000,4,FALSE),"-")</f>
        <v>-</v>
      </c>
      <c r="BG32" s="9" t="str">
        <f>IFERROR(VLOOKUP(CONCATENATE($A32,BG$1),'Исх-фото'!$A$2:$D$4000,4,FALSE),"-")</f>
        <v>-</v>
      </c>
      <c r="BH32" s="9">
        <f>IFERROR(VLOOKUP(CONCATENATE($A32,BH$1),'Исх-фото'!$A$2:$D$4000,4,FALSE),"-")</f>
        <v>6</v>
      </c>
      <c r="BI32" s="9" t="str">
        <f>IFERROR(VLOOKUP(CONCATENATE($A32,BI$1),'Исх-фото'!$A$2:$D$4000,4,FALSE),"-")</f>
        <v>-</v>
      </c>
      <c r="BJ32" s="37">
        <f t="shared" si="0"/>
        <v>19</v>
      </c>
      <c r="BK32" s="34">
        <f t="shared" si="1"/>
        <v>4.1578947368421053</v>
      </c>
      <c r="BL32" s="9">
        <f t="shared" si="2"/>
        <v>146</v>
      </c>
    </row>
    <row r="33" spans="1:64">
      <c r="A33" s="38">
        <f t="shared" si="3"/>
        <v>31</v>
      </c>
      <c r="B33" s="36">
        <f>№!B32</f>
        <v>13</v>
      </c>
      <c r="C33" s="36">
        <f>№!C32</f>
        <v>2</v>
      </c>
      <c r="D33" s="9">
        <f>IFERROR(VLOOKUP(CONCATENATE($A33,D$1),'Исх-фото'!$A$2:$D$4000,4,FALSE),"-")</f>
        <v>9</v>
      </c>
      <c r="E33" s="9" t="str">
        <f>IFERROR(VLOOKUP(CONCATENATE($A33,E$1),'Исх-фото'!$A$2:$D$4000,4,FALSE),"-")</f>
        <v>-</v>
      </c>
      <c r="F33" s="9" t="str">
        <f>IFERROR(VLOOKUP(CONCATENATE($A33,F$1),'Исх-фото'!$A$2:$D$4000,4,FALSE),"-")</f>
        <v>-</v>
      </c>
      <c r="G33" s="9" t="str">
        <f>IFERROR(VLOOKUP(CONCATENATE($A33,G$1),'Исх-фото'!$A$2:$D$4000,4,FALSE),"-")</f>
        <v>-</v>
      </c>
      <c r="H33" s="9" t="str">
        <f>IFERROR(VLOOKUP(CONCATENATE($A33,H$1),'Исх-фото'!$A$2:$D$4000,4,FALSE),"-")</f>
        <v>-</v>
      </c>
      <c r="I33" s="9" t="str">
        <f>IFERROR(VLOOKUP(CONCATENATE($A33,I$1),'Исх-фото'!$A$2:$D$4000,4,FALSE),"-")</f>
        <v>-</v>
      </c>
      <c r="J33" s="9" t="str">
        <f>IFERROR(VLOOKUP(CONCATENATE($A33,J$1),'Исх-фото'!$A$2:$D$4000,4,FALSE),"-")</f>
        <v>-</v>
      </c>
      <c r="K33" s="9" t="str">
        <f>IFERROR(VLOOKUP(CONCATENATE($A33,K$1),'Исх-фото'!$A$2:$D$4000,4,FALSE),"-")</f>
        <v>-</v>
      </c>
      <c r="L33" s="9" t="str">
        <f>IFERROR(VLOOKUP(CONCATENATE($A33,L$1),'Исх-фото'!$A$2:$D$4000,4,FALSE),"-")</f>
        <v>-</v>
      </c>
      <c r="M33" s="9" t="str">
        <f>IFERROR(VLOOKUP(CONCATENATE($A33,M$1),'Исх-фото'!$A$2:$D$4000,4,FALSE),"-")</f>
        <v>-</v>
      </c>
      <c r="N33" s="9" t="str">
        <f>IFERROR(VLOOKUP(CONCATENATE($A33,N$1),'Исх-фото'!$A$2:$D$4000,4,FALSE),"-")</f>
        <v>-</v>
      </c>
      <c r="O33" s="9" t="str">
        <f>IFERROR(VLOOKUP(CONCATENATE($A33,O$1),'Исх-фото'!$A$2:$D$4000,4,FALSE),"-")</f>
        <v>-</v>
      </c>
      <c r="P33" s="9" t="str">
        <f>IFERROR(VLOOKUP(CONCATENATE($A33,P$1),'Исх-фото'!$A$2:$D$4000,4,FALSE),"-")</f>
        <v>-</v>
      </c>
      <c r="Q33" s="9">
        <f>IFERROR(VLOOKUP(CONCATENATE($A33,Q$1),'Исх-фото'!$A$2:$D$4000,4,FALSE),"-")</f>
        <v>6</v>
      </c>
      <c r="R33" s="9" t="str">
        <f>IFERROR(VLOOKUP(CONCATENATE($A33,R$1),'Исх-фото'!$A$2:$D$4000,4,FALSE),"-")</f>
        <v>-</v>
      </c>
      <c r="S33" s="9" t="str">
        <f>IFERROR(VLOOKUP(CONCATENATE($A33,S$1),'Исх-фото'!$A$2:$D$4000,4,FALSE),"-")</f>
        <v>-</v>
      </c>
      <c r="T33" s="9">
        <f>IFERROR(VLOOKUP(CONCATENATE($A33,T$1),'Исх-фото'!$A$2:$D$4000,4,FALSE),"-")</f>
        <v>9</v>
      </c>
      <c r="U33" s="9">
        <f>IFERROR(VLOOKUP(CONCATENATE($A33,U$1),'Исх-фото'!$A$2:$D$4000,4,FALSE),"-")</f>
        <v>12</v>
      </c>
      <c r="V33" s="9" t="str">
        <f>IFERROR(VLOOKUP(CONCATENATE($A33,V$1),'Исх-фото'!$A$2:$D$4000,4,FALSE),"-")</f>
        <v>-</v>
      </c>
      <c r="W33" s="9" t="str">
        <f>IFERROR(VLOOKUP(CONCATENATE($A33,W$1),'Исх-фото'!$A$2:$D$4000,4,FALSE),"-")</f>
        <v>-</v>
      </c>
      <c r="X33" s="9" t="str">
        <f>IFERROR(VLOOKUP(CONCATENATE($A33,X$1),'Исх-фото'!$A$2:$D$4000,4,FALSE),"-")</f>
        <v>-</v>
      </c>
      <c r="Y33" s="9" t="str">
        <f>IFERROR(VLOOKUP(CONCATENATE($A33,Y$1),'Исх-фото'!$A$2:$D$4000,4,FALSE),"-")</f>
        <v>-</v>
      </c>
      <c r="Z33" s="9">
        <f>IFERROR(VLOOKUP(CONCATENATE($A33,Z$1),'Исх-фото'!$A$2:$D$4000,4,FALSE),"-")</f>
        <v>8</v>
      </c>
      <c r="AA33" s="9" t="str">
        <f>IFERROR(VLOOKUP(CONCATENATE($A33,AA$1),'Исх-фото'!$A$2:$D$4000,4,FALSE),"-")</f>
        <v>-</v>
      </c>
      <c r="AB33" s="9" t="str">
        <f>IFERROR(VLOOKUP(CONCATENATE($A33,AB$1),'Исх-фото'!$A$2:$D$4000,4,FALSE),"-")</f>
        <v>-</v>
      </c>
      <c r="AC33" s="9">
        <f>IFERROR(VLOOKUP(CONCATENATE($A33,AC$1),'Исх-фото'!$A$2:$D$4000,4,FALSE),"-")</f>
        <v>12</v>
      </c>
      <c r="AD33" s="9" t="str">
        <f>IFERROR(VLOOKUP(CONCATENATE($A33,AD$1),'Исх-фото'!$A$2:$D$4000,4,FALSE),"-")</f>
        <v>-</v>
      </c>
      <c r="AE33" s="9" t="str">
        <f>IFERROR(VLOOKUP(CONCATENATE($A33,AE$1),'Исх-фото'!$A$2:$D$4000,4,FALSE),"-")</f>
        <v>-</v>
      </c>
      <c r="AF33" s="9" t="str">
        <f>IFERROR(VLOOKUP(CONCATENATE($A33,AF$1),'Исх-фото'!$A$2:$D$4000,4,FALSE),"-")</f>
        <v>-</v>
      </c>
      <c r="AG33" s="9">
        <f>IFERROR(VLOOKUP(CONCATENATE($A33,AG$1),'Исх-фото'!$A$2:$D$4000,4,FALSE),"-")</f>
        <v>7</v>
      </c>
      <c r="AH33" s="9" t="str">
        <f>IFERROR(VLOOKUP(CONCATENATE($A33,AH$1),'Исх-фото'!$A$2:$D$4000,4,FALSE),"-")</f>
        <v>-</v>
      </c>
      <c r="AI33" s="9" t="str">
        <f>IFERROR(VLOOKUP(CONCATENATE($A33,AI$1),'Исх-фото'!$A$2:$D$4000,4,FALSE),"-")</f>
        <v>-</v>
      </c>
      <c r="AJ33" s="9">
        <f>IFERROR(VLOOKUP(CONCATENATE($A33,AJ$1),'Исх-фото'!$A$2:$D$4000,4,FALSE),"-")</f>
        <v>7</v>
      </c>
      <c r="AK33" s="9" t="str">
        <f>IFERROR(VLOOKUP(CONCATENATE($A33,AK$1),'Исх-фото'!$A$2:$D$4000,4,FALSE),"-")</f>
        <v>-</v>
      </c>
      <c r="AL33" s="9" t="str">
        <f>IFERROR(VLOOKUP(CONCATENATE($A33,AL$1),'Исх-фото'!$A$2:$D$4000,4,FALSE),"-")</f>
        <v>-</v>
      </c>
      <c r="AM33" s="9">
        <f>IFERROR(VLOOKUP(CONCATENATE($A33,AM$1),'Исх-фото'!$A$2:$D$4000,4,FALSE),"-")</f>
        <v>4</v>
      </c>
      <c r="AN33" s="9">
        <f>IFERROR(VLOOKUP(CONCATENATE($A33,AN$1),'Исх-фото'!$A$2:$D$4000,4,FALSE),"-")</f>
        <v>6</v>
      </c>
      <c r="AO33" s="9" t="str">
        <f>IFERROR(VLOOKUP(CONCATENATE($A33,AO$1),'Исх-фото'!$A$2:$D$4000,4,FALSE),"-")</f>
        <v>-</v>
      </c>
      <c r="AP33" s="9">
        <f>IFERROR(VLOOKUP(CONCATENATE($A33,AP$1),'Исх-фото'!$A$2:$D$4000,4,FALSE),"-")</f>
        <v>7</v>
      </c>
      <c r="AQ33" s="9" t="str">
        <f>IFERROR(VLOOKUP(CONCATENATE($A33,AQ$1),'Исх-фото'!$A$2:$D$4000,4,FALSE),"-")</f>
        <v>-</v>
      </c>
      <c r="AR33" s="9" t="str">
        <f>IFERROR(VLOOKUP(CONCATENATE($A33,AR$1),'Исх-фото'!$A$2:$D$4000,4,FALSE),"-")</f>
        <v>-</v>
      </c>
      <c r="AS33" s="9" t="str">
        <f>IFERROR(VLOOKUP(CONCATENATE($A33,AS$1),'Исх-фото'!$A$2:$D$4000,4,FALSE),"-")</f>
        <v>-</v>
      </c>
      <c r="AT33" s="9" t="str">
        <f>IFERROR(VLOOKUP(CONCATENATE($A33,AT$1),'Исх-фото'!$A$2:$D$4000,4,FALSE),"-")</f>
        <v>-</v>
      </c>
      <c r="AU33" s="9" t="str">
        <f>IFERROR(VLOOKUP(CONCATENATE($A33,AU$1),'Исх-фото'!$A$2:$D$4000,4,FALSE),"-")</f>
        <v>-</v>
      </c>
      <c r="AV33" s="9" t="str">
        <f>IFERROR(VLOOKUP(CONCATENATE($A33,AV$1),'Исх-фото'!$A$2:$D$4000,4,FALSE),"-")</f>
        <v>-</v>
      </c>
      <c r="AW33" s="9">
        <f>IFERROR(VLOOKUP(CONCATENATE($A33,AW$1),'Исх-фото'!$A$2:$D$4000,4,FALSE),"-")</f>
        <v>6</v>
      </c>
      <c r="AX33" s="9" t="str">
        <f>IFERROR(VLOOKUP(CONCATENATE($A33,AX$1),'Исх-фото'!$A$2:$D$4000,4,FALSE),"-")</f>
        <v>-</v>
      </c>
      <c r="AY33" s="9" t="str">
        <f>IFERROR(VLOOKUP(CONCATENATE($A33,AY$1),'Исх-фото'!$A$2:$D$4000,4,FALSE),"-")</f>
        <v>-</v>
      </c>
      <c r="AZ33" s="9">
        <f>IFERROR(VLOOKUP(CONCATENATE($A33,AZ$1),'Исх-фото'!$A$2:$D$4000,4,FALSE),"-")</f>
        <v>7</v>
      </c>
      <c r="BA33" s="9" t="str">
        <f>IFERROR(VLOOKUP(CONCATENATE($A33,BA$1),'Исх-фото'!$A$2:$D$4000,4,FALSE),"-")</f>
        <v>-</v>
      </c>
      <c r="BB33" s="9">
        <f>IFERROR(VLOOKUP(CONCATENATE($A33,BB$1),'Исх-фото'!$A$2:$D$4000,4,FALSE),"-")</f>
        <v>9</v>
      </c>
      <c r="BC33" s="9">
        <f>IFERROR(VLOOKUP(CONCATENATE($A33,BC$1),'Исх-фото'!$A$2:$D$4000,4,FALSE),"-")</f>
        <v>5</v>
      </c>
      <c r="BD33" s="9" t="str">
        <f>IFERROR(VLOOKUP(CONCATENATE($A33,BD$1),'Исх-фото'!$A$2:$D$4000,4,FALSE),"-")</f>
        <v>-</v>
      </c>
      <c r="BE33" s="9">
        <f>IFERROR(VLOOKUP(CONCATENATE($A33,BE$1),'Исх-фото'!$A$2:$D$4000,4,FALSE),"-")</f>
        <v>10</v>
      </c>
      <c r="BF33" s="9">
        <f>IFERROR(VLOOKUP(CONCATENATE($A33,BF$1),'Исх-фото'!$A$2:$D$4000,4,FALSE),"-")</f>
        <v>6</v>
      </c>
      <c r="BG33" s="9" t="str">
        <f>IFERROR(VLOOKUP(CONCATENATE($A33,BG$1),'Исх-фото'!$A$2:$D$4000,4,FALSE),"-")</f>
        <v>-</v>
      </c>
      <c r="BH33" s="9" t="str">
        <f>IFERROR(VLOOKUP(CONCATENATE($A33,BH$1),'Исх-фото'!$A$2:$D$4000,4,FALSE),"-")</f>
        <v>-</v>
      </c>
      <c r="BI33" s="9" t="str">
        <f>IFERROR(VLOOKUP(CONCATENATE($A33,BI$1),'Исх-фото'!$A$2:$D$4000,4,FALSE),"-")</f>
        <v>-</v>
      </c>
      <c r="BJ33" s="37">
        <f t="shared" si="0"/>
        <v>17</v>
      </c>
      <c r="BK33" s="34">
        <f t="shared" si="1"/>
        <v>7.6470588235294121</v>
      </c>
      <c r="BL33" s="9">
        <f t="shared" si="2"/>
        <v>37</v>
      </c>
    </row>
    <row r="34" spans="1:64">
      <c r="A34" s="38">
        <f t="shared" si="3"/>
        <v>32</v>
      </c>
      <c r="B34" s="36">
        <f>№!B33</f>
        <v>13</v>
      </c>
      <c r="C34" s="36">
        <f>№!C33</f>
        <v>3</v>
      </c>
      <c r="D34" s="9">
        <f>IFERROR(VLOOKUP(CONCATENATE($A34,D$1),'Исх-фото'!$A$2:$D$4000,4,FALSE),"-")</f>
        <v>5</v>
      </c>
      <c r="E34" s="9" t="str">
        <f>IFERROR(VLOOKUP(CONCATENATE($A34,E$1),'Исх-фото'!$A$2:$D$4000,4,FALSE),"-")</f>
        <v>-</v>
      </c>
      <c r="F34" s="9" t="str">
        <f>IFERROR(VLOOKUP(CONCATENATE($A34,F$1),'Исх-фото'!$A$2:$D$4000,4,FALSE),"-")</f>
        <v>-</v>
      </c>
      <c r="G34" s="9" t="str">
        <f>IFERROR(VLOOKUP(CONCATENATE($A34,G$1),'Исх-фото'!$A$2:$D$4000,4,FALSE),"-")</f>
        <v>-</v>
      </c>
      <c r="H34" s="9" t="str">
        <f>IFERROR(VLOOKUP(CONCATENATE($A34,H$1),'Исх-фото'!$A$2:$D$4000,4,FALSE),"-")</f>
        <v>-</v>
      </c>
      <c r="I34" s="9" t="str">
        <f>IFERROR(VLOOKUP(CONCATENATE($A34,I$1),'Исх-фото'!$A$2:$D$4000,4,FALSE),"-")</f>
        <v>-</v>
      </c>
      <c r="J34" s="9" t="str">
        <f>IFERROR(VLOOKUP(CONCATENATE($A34,J$1),'Исх-фото'!$A$2:$D$4000,4,FALSE),"-")</f>
        <v>-</v>
      </c>
      <c r="K34" s="9" t="str">
        <f>IFERROR(VLOOKUP(CONCATENATE($A34,K$1),'Исх-фото'!$A$2:$D$4000,4,FALSE),"-")</f>
        <v>-</v>
      </c>
      <c r="L34" s="9" t="str">
        <f>IFERROR(VLOOKUP(CONCATENATE($A34,L$1),'Исх-фото'!$A$2:$D$4000,4,FALSE),"-")</f>
        <v>-</v>
      </c>
      <c r="M34" s="9" t="str">
        <f>IFERROR(VLOOKUP(CONCATENATE($A34,M$1),'Исх-фото'!$A$2:$D$4000,4,FALSE),"-")</f>
        <v>-</v>
      </c>
      <c r="N34" s="9" t="str">
        <f>IFERROR(VLOOKUP(CONCATENATE($A34,N$1),'Исх-фото'!$A$2:$D$4000,4,FALSE),"-")</f>
        <v>-</v>
      </c>
      <c r="O34" s="9" t="str">
        <f>IFERROR(VLOOKUP(CONCATENATE($A34,O$1),'Исх-фото'!$A$2:$D$4000,4,FALSE),"-")</f>
        <v>-</v>
      </c>
      <c r="P34" s="9" t="str">
        <f>IFERROR(VLOOKUP(CONCATENATE($A34,P$1),'Исх-фото'!$A$2:$D$4000,4,FALSE),"-")</f>
        <v>-</v>
      </c>
      <c r="Q34" s="9">
        <f>IFERROR(VLOOKUP(CONCATENATE($A34,Q$1),'Исх-фото'!$A$2:$D$4000,4,FALSE),"-")</f>
        <v>5</v>
      </c>
      <c r="R34" s="9" t="str">
        <f>IFERROR(VLOOKUP(CONCATENATE($A34,R$1),'Исх-фото'!$A$2:$D$4000,4,FALSE),"-")</f>
        <v>-</v>
      </c>
      <c r="S34" s="9" t="str">
        <f>IFERROR(VLOOKUP(CONCATENATE($A34,S$1),'Исх-фото'!$A$2:$D$4000,4,FALSE),"-")</f>
        <v>-</v>
      </c>
      <c r="T34" s="9">
        <f>IFERROR(VLOOKUP(CONCATENATE($A34,T$1),'Исх-фото'!$A$2:$D$4000,4,FALSE),"-")</f>
        <v>12</v>
      </c>
      <c r="U34" s="9">
        <f>IFERROR(VLOOKUP(CONCATENATE($A34,U$1),'Исх-фото'!$A$2:$D$4000,4,FALSE),"-")</f>
        <v>6</v>
      </c>
      <c r="V34" s="9" t="str">
        <f>IFERROR(VLOOKUP(CONCATENATE($A34,V$1),'Исх-фото'!$A$2:$D$4000,4,FALSE),"-")</f>
        <v>-</v>
      </c>
      <c r="W34" s="9" t="str">
        <f>IFERROR(VLOOKUP(CONCATENATE($A34,W$1),'Исх-фото'!$A$2:$D$4000,4,FALSE),"-")</f>
        <v>-</v>
      </c>
      <c r="X34" s="9" t="str">
        <f>IFERROR(VLOOKUP(CONCATENATE($A34,X$1),'Исх-фото'!$A$2:$D$4000,4,FALSE),"-")</f>
        <v>-</v>
      </c>
      <c r="Y34" s="9" t="str">
        <f>IFERROR(VLOOKUP(CONCATENATE($A34,Y$1),'Исх-фото'!$A$2:$D$4000,4,FALSE),"-")</f>
        <v>-</v>
      </c>
      <c r="Z34" s="9">
        <f>IFERROR(VLOOKUP(CONCATENATE($A34,Z$1),'Исх-фото'!$A$2:$D$4000,4,FALSE),"-")</f>
        <v>8</v>
      </c>
      <c r="AA34" s="9" t="str">
        <f>IFERROR(VLOOKUP(CONCATENATE($A34,AA$1),'Исх-фото'!$A$2:$D$4000,4,FALSE),"-")</f>
        <v>-</v>
      </c>
      <c r="AB34" s="9" t="str">
        <f>IFERROR(VLOOKUP(CONCATENATE($A34,AB$1),'Исх-фото'!$A$2:$D$4000,4,FALSE),"-")</f>
        <v>-</v>
      </c>
      <c r="AC34" s="9" t="str">
        <f>IFERROR(VLOOKUP(CONCATENATE($A34,AC$1),'Исх-фото'!$A$2:$D$4000,4,FALSE),"-")</f>
        <v>-</v>
      </c>
      <c r="AD34" s="9" t="str">
        <f>IFERROR(VLOOKUP(CONCATENATE($A34,AD$1),'Исх-фото'!$A$2:$D$4000,4,FALSE),"-")</f>
        <v>-</v>
      </c>
      <c r="AE34" s="9" t="str">
        <f>IFERROR(VLOOKUP(CONCATENATE($A34,AE$1),'Исх-фото'!$A$2:$D$4000,4,FALSE),"-")</f>
        <v>-</v>
      </c>
      <c r="AF34" s="9" t="str">
        <f>IFERROR(VLOOKUP(CONCATENATE($A34,AF$1),'Исх-фото'!$A$2:$D$4000,4,FALSE),"-")</f>
        <v>-</v>
      </c>
      <c r="AG34" s="9">
        <f>IFERROR(VLOOKUP(CONCATENATE($A34,AG$1),'Исх-фото'!$A$2:$D$4000,4,FALSE),"-")</f>
        <v>5</v>
      </c>
      <c r="AH34" s="9" t="str">
        <f>IFERROR(VLOOKUP(CONCATENATE($A34,AH$1),'Исх-фото'!$A$2:$D$4000,4,FALSE),"-")</f>
        <v>-</v>
      </c>
      <c r="AI34" s="9">
        <f>IFERROR(VLOOKUP(CONCATENATE($A34,AI$1),'Исх-фото'!$A$2:$D$4000,4,FALSE),"-")</f>
        <v>4</v>
      </c>
      <c r="AJ34" s="9">
        <f>IFERROR(VLOOKUP(CONCATENATE($A34,AJ$1),'Исх-фото'!$A$2:$D$4000,4,FALSE),"-")</f>
        <v>5</v>
      </c>
      <c r="AK34" s="9" t="str">
        <f>IFERROR(VLOOKUP(CONCATENATE($A34,AK$1),'Исх-фото'!$A$2:$D$4000,4,FALSE),"-")</f>
        <v>-</v>
      </c>
      <c r="AL34" s="9" t="str">
        <f>IFERROR(VLOOKUP(CONCATENATE($A34,AL$1),'Исх-фото'!$A$2:$D$4000,4,FALSE),"-")</f>
        <v>-</v>
      </c>
      <c r="AM34" s="9">
        <f>IFERROR(VLOOKUP(CONCATENATE($A34,AM$1),'Исх-фото'!$A$2:$D$4000,4,FALSE),"-")</f>
        <v>3</v>
      </c>
      <c r="AN34" s="9">
        <f>IFERROR(VLOOKUP(CONCATENATE($A34,AN$1),'Исх-фото'!$A$2:$D$4000,4,FALSE),"-")</f>
        <v>5</v>
      </c>
      <c r="AO34" s="9" t="str">
        <f>IFERROR(VLOOKUP(CONCATENATE($A34,AO$1),'Исх-фото'!$A$2:$D$4000,4,FALSE),"-")</f>
        <v>-</v>
      </c>
      <c r="AP34" s="9">
        <f>IFERROR(VLOOKUP(CONCATENATE($A34,AP$1),'Исх-фото'!$A$2:$D$4000,4,FALSE),"-")</f>
        <v>5</v>
      </c>
      <c r="AQ34" s="9" t="str">
        <f>IFERROR(VLOOKUP(CONCATENATE($A34,AQ$1),'Исх-фото'!$A$2:$D$4000,4,FALSE),"-")</f>
        <v>-</v>
      </c>
      <c r="AR34" s="9" t="str">
        <f>IFERROR(VLOOKUP(CONCATENATE($A34,AR$1),'Исх-фото'!$A$2:$D$4000,4,FALSE),"-")</f>
        <v>-</v>
      </c>
      <c r="AS34" s="9" t="str">
        <f>IFERROR(VLOOKUP(CONCATENATE($A34,AS$1),'Исх-фото'!$A$2:$D$4000,4,FALSE),"-")</f>
        <v>-</v>
      </c>
      <c r="AT34" s="9" t="str">
        <f>IFERROR(VLOOKUP(CONCATENATE($A34,AT$1),'Исх-фото'!$A$2:$D$4000,4,FALSE),"-")</f>
        <v>-</v>
      </c>
      <c r="AU34" s="9" t="str">
        <f>IFERROR(VLOOKUP(CONCATENATE($A34,AU$1),'Исх-фото'!$A$2:$D$4000,4,FALSE),"-")</f>
        <v>-</v>
      </c>
      <c r="AV34" s="9" t="str">
        <f>IFERROR(VLOOKUP(CONCATENATE($A34,AV$1),'Исх-фото'!$A$2:$D$4000,4,FALSE),"-")</f>
        <v>-</v>
      </c>
      <c r="AW34" s="9">
        <f>IFERROR(VLOOKUP(CONCATENATE($A34,AW$1),'Исх-фото'!$A$2:$D$4000,4,FALSE),"-")</f>
        <v>4</v>
      </c>
      <c r="AX34" s="9" t="str">
        <f>IFERROR(VLOOKUP(CONCATENATE($A34,AX$1),'Исх-фото'!$A$2:$D$4000,4,FALSE),"-")</f>
        <v>-</v>
      </c>
      <c r="AY34" s="9" t="str">
        <f>IFERROR(VLOOKUP(CONCATENATE($A34,AY$1),'Исх-фото'!$A$2:$D$4000,4,FALSE),"-")</f>
        <v>-</v>
      </c>
      <c r="AZ34" s="9" t="str">
        <f>IFERROR(VLOOKUP(CONCATENATE($A34,AZ$1),'Исх-фото'!$A$2:$D$4000,4,FALSE),"-")</f>
        <v>-</v>
      </c>
      <c r="BA34" s="9" t="str">
        <f>IFERROR(VLOOKUP(CONCATENATE($A34,BA$1),'Исх-фото'!$A$2:$D$4000,4,FALSE),"-")</f>
        <v>-</v>
      </c>
      <c r="BB34" s="9" t="str">
        <f>IFERROR(VLOOKUP(CONCATENATE($A34,BB$1),'Исх-фото'!$A$2:$D$4000,4,FALSE),"-")</f>
        <v>-</v>
      </c>
      <c r="BC34" s="9">
        <f>IFERROR(VLOOKUP(CONCATENATE($A34,BC$1),'Исх-фото'!$A$2:$D$4000,4,FALSE),"-")</f>
        <v>4</v>
      </c>
      <c r="BD34" s="9" t="str">
        <f>IFERROR(VLOOKUP(CONCATENATE($A34,BD$1),'Исх-фото'!$A$2:$D$4000,4,FALSE),"-")</f>
        <v>-</v>
      </c>
      <c r="BE34" s="9">
        <f>IFERROR(VLOOKUP(CONCATENATE($A34,BE$1),'Исх-фото'!$A$2:$D$4000,4,FALSE),"-")</f>
        <v>5</v>
      </c>
      <c r="BF34" s="9" t="str">
        <f>IFERROR(VLOOKUP(CONCATENATE($A34,BF$1),'Исх-фото'!$A$2:$D$4000,4,FALSE),"-")</f>
        <v>-</v>
      </c>
      <c r="BG34" s="9" t="str">
        <f>IFERROR(VLOOKUP(CONCATENATE($A34,BG$1),'Исх-фото'!$A$2:$D$4000,4,FALSE),"-")</f>
        <v>-</v>
      </c>
      <c r="BH34" s="9">
        <f>IFERROR(VLOOKUP(CONCATENATE($A34,BH$1),'Исх-фото'!$A$2:$D$4000,4,FALSE),"-")</f>
        <v>4</v>
      </c>
      <c r="BI34" s="9">
        <f>IFERROR(VLOOKUP(CONCATENATE($A34,BI$1),'Исх-фото'!$A$2:$D$4000,4,FALSE),"-")</f>
        <v>4</v>
      </c>
      <c r="BJ34" s="37">
        <f t="shared" si="0"/>
        <v>16</v>
      </c>
      <c r="BK34" s="34">
        <f t="shared" si="1"/>
        <v>5.25</v>
      </c>
      <c r="BL34" s="9">
        <f t="shared" si="2"/>
        <v>117</v>
      </c>
    </row>
    <row r="35" spans="1:64">
      <c r="A35" s="38">
        <f t="shared" si="3"/>
        <v>33</v>
      </c>
      <c r="B35" s="36">
        <f>№!B34</f>
        <v>18</v>
      </c>
      <c r="C35" s="36">
        <f>№!C34</f>
        <v>1</v>
      </c>
      <c r="D35" s="9">
        <f>IFERROR(VLOOKUP(CONCATENATE($A35,D$1),'Исх-фото'!$A$2:$D$4000,4,FALSE),"-")</f>
        <v>6</v>
      </c>
      <c r="E35" s="9" t="str">
        <f>IFERROR(VLOOKUP(CONCATENATE($A35,E$1),'Исх-фото'!$A$2:$D$4000,4,FALSE),"-")</f>
        <v>-</v>
      </c>
      <c r="F35" s="9" t="str">
        <f>IFERROR(VLOOKUP(CONCATENATE($A35,F$1),'Исх-фото'!$A$2:$D$4000,4,FALSE),"-")</f>
        <v>-</v>
      </c>
      <c r="G35" s="9" t="str">
        <f>IFERROR(VLOOKUP(CONCATENATE($A35,G$1),'Исх-фото'!$A$2:$D$4000,4,FALSE),"-")</f>
        <v>-</v>
      </c>
      <c r="H35" s="9" t="str">
        <f>IFERROR(VLOOKUP(CONCATENATE($A35,H$1),'Исх-фото'!$A$2:$D$4000,4,FALSE),"-")</f>
        <v>-</v>
      </c>
      <c r="I35" s="9" t="str">
        <f>IFERROR(VLOOKUP(CONCATENATE($A35,I$1),'Исх-фото'!$A$2:$D$4000,4,FALSE),"-")</f>
        <v>-</v>
      </c>
      <c r="J35" s="9">
        <f>IFERROR(VLOOKUP(CONCATENATE($A35,J$1),'Исх-фото'!$A$2:$D$4000,4,FALSE),"-")</f>
        <v>8</v>
      </c>
      <c r="K35" s="9" t="str">
        <f>IFERROR(VLOOKUP(CONCATENATE($A35,K$1),'Исх-фото'!$A$2:$D$4000,4,FALSE),"-")</f>
        <v>-</v>
      </c>
      <c r="L35" s="9" t="str">
        <f>IFERROR(VLOOKUP(CONCATENATE($A35,L$1),'Исх-фото'!$A$2:$D$4000,4,FALSE),"-")</f>
        <v>-</v>
      </c>
      <c r="M35" s="9">
        <f>IFERROR(VLOOKUP(CONCATENATE($A35,M$1),'Исх-фото'!$A$2:$D$4000,4,FALSE),"-")</f>
        <v>8</v>
      </c>
      <c r="N35" s="9" t="str">
        <f>IFERROR(VLOOKUP(CONCATENATE($A35,N$1),'Исх-фото'!$A$2:$D$4000,4,FALSE),"-")</f>
        <v>-</v>
      </c>
      <c r="O35" s="9" t="str">
        <f>IFERROR(VLOOKUP(CONCATENATE($A35,O$1),'Исх-фото'!$A$2:$D$4000,4,FALSE),"-")</f>
        <v>-</v>
      </c>
      <c r="P35" s="9" t="str">
        <f>IFERROR(VLOOKUP(CONCATENATE($A35,P$1),'Исх-фото'!$A$2:$D$4000,4,FALSE),"-")</f>
        <v>-</v>
      </c>
      <c r="Q35" s="9">
        <f>IFERROR(VLOOKUP(CONCATENATE($A35,Q$1),'Исх-фото'!$A$2:$D$4000,4,FALSE),"-")</f>
        <v>8</v>
      </c>
      <c r="R35" s="9" t="str">
        <f>IFERROR(VLOOKUP(CONCATENATE($A35,R$1),'Исх-фото'!$A$2:$D$4000,4,FALSE),"-")</f>
        <v>-</v>
      </c>
      <c r="S35" s="9">
        <f>IFERROR(VLOOKUP(CONCATENATE($A35,S$1),'Исх-фото'!$A$2:$D$4000,4,FALSE),"-")</f>
        <v>8</v>
      </c>
      <c r="T35" s="9">
        <f>IFERROR(VLOOKUP(CONCATENATE($A35,T$1),'Исх-фото'!$A$2:$D$4000,4,FALSE),"-")</f>
        <v>3</v>
      </c>
      <c r="U35" s="9">
        <f>IFERROR(VLOOKUP(CONCATENATE($A35,U$1),'Исх-фото'!$A$2:$D$4000,4,FALSE),"-")</f>
        <v>9</v>
      </c>
      <c r="V35" s="9" t="str">
        <f>IFERROR(VLOOKUP(CONCATENATE($A35,V$1),'Исх-фото'!$A$2:$D$4000,4,FALSE),"-")</f>
        <v>-</v>
      </c>
      <c r="W35" s="9" t="str">
        <f>IFERROR(VLOOKUP(CONCATENATE($A35,W$1),'Исх-фото'!$A$2:$D$4000,4,FALSE),"-")</f>
        <v>-</v>
      </c>
      <c r="X35" s="9" t="str">
        <f>IFERROR(VLOOKUP(CONCATENATE($A35,X$1),'Исх-фото'!$A$2:$D$4000,4,FALSE),"-")</f>
        <v>-</v>
      </c>
      <c r="Y35" s="9" t="str">
        <f>IFERROR(VLOOKUP(CONCATENATE($A35,Y$1),'Исх-фото'!$A$2:$D$4000,4,FALSE),"-")</f>
        <v>-</v>
      </c>
      <c r="Z35" s="9">
        <f>IFERROR(VLOOKUP(CONCATENATE($A35,Z$1),'Исх-фото'!$A$2:$D$4000,4,FALSE),"-")</f>
        <v>8</v>
      </c>
      <c r="AA35" s="9" t="str">
        <f>IFERROR(VLOOKUP(CONCATENATE($A35,AA$1),'Исх-фото'!$A$2:$D$4000,4,FALSE),"-")</f>
        <v>-</v>
      </c>
      <c r="AB35" s="9" t="str">
        <f>IFERROR(VLOOKUP(CONCATENATE($A35,AB$1),'Исх-фото'!$A$2:$D$4000,4,FALSE),"-")</f>
        <v>-</v>
      </c>
      <c r="AC35" s="9" t="str">
        <f>IFERROR(VLOOKUP(CONCATENATE($A35,AC$1),'Исх-фото'!$A$2:$D$4000,4,FALSE),"-")</f>
        <v>-</v>
      </c>
      <c r="AD35" s="9" t="str">
        <f>IFERROR(VLOOKUP(CONCATENATE($A35,AD$1),'Исх-фото'!$A$2:$D$4000,4,FALSE),"-")</f>
        <v>-</v>
      </c>
      <c r="AE35" s="9" t="str">
        <f>IFERROR(VLOOKUP(CONCATENATE($A35,AE$1),'Исх-фото'!$A$2:$D$4000,4,FALSE),"-")</f>
        <v>-</v>
      </c>
      <c r="AF35" s="9" t="str">
        <f>IFERROR(VLOOKUP(CONCATENATE($A35,AF$1),'Исх-фото'!$A$2:$D$4000,4,FALSE),"-")</f>
        <v>-</v>
      </c>
      <c r="AG35" s="9">
        <f>IFERROR(VLOOKUP(CONCATENATE($A35,AG$1),'Исх-фото'!$A$2:$D$4000,4,FALSE),"-")</f>
        <v>6</v>
      </c>
      <c r="AH35" s="9" t="str">
        <f>IFERROR(VLOOKUP(CONCATENATE($A35,AH$1),'Исх-фото'!$A$2:$D$4000,4,FALSE),"-")</f>
        <v>-</v>
      </c>
      <c r="AI35" s="9" t="str">
        <f>IFERROR(VLOOKUP(CONCATENATE($A35,AI$1),'Исх-фото'!$A$2:$D$4000,4,FALSE),"-")</f>
        <v>-</v>
      </c>
      <c r="AJ35" s="9">
        <f>IFERROR(VLOOKUP(CONCATENATE($A35,AJ$1),'Исх-фото'!$A$2:$D$4000,4,FALSE),"-")</f>
        <v>5</v>
      </c>
      <c r="AK35" s="9" t="str">
        <f>IFERROR(VLOOKUP(CONCATENATE($A35,AK$1),'Исх-фото'!$A$2:$D$4000,4,FALSE),"-")</f>
        <v>-</v>
      </c>
      <c r="AL35" s="9">
        <f>IFERROR(VLOOKUP(CONCATENATE($A35,AL$1),'Исх-фото'!$A$2:$D$4000,4,FALSE),"-")</f>
        <v>6</v>
      </c>
      <c r="AM35" s="9">
        <f>IFERROR(VLOOKUP(CONCATENATE($A35,AM$1),'Исх-фото'!$A$2:$D$4000,4,FALSE),"-")</f>
        <v>7</v>
      </c>
      <c r="AN35" s="9">
        <f>IFERROR(VLOOKUP(CONCATENATE($A35,AN$1),'Исх-фото'!$A$2:$D$4000,4,FALSE),"-")</f>
        <v>6</v>
      </c>
      <c r="AO35" s="9" t="str">
        <f>IFERROR(VLOOKUP(CONCATENATE($A35,AO$1),'Исх-фото'!$A$2:$D$4000,4,FALSE),"-")</f>
        <v>-</v>
      </c>
      <c r="AP35" s="9">
        <f>IFERROR(VLOOKUP(CONCATENATE($A35,AP$1),'Исх-фото'!$A$2:$D$4000,4,FALSE),"-")</f>
        <v>7</v>
      </c>
      <c r="AQ35" s="9" t="str">
        <f>IFERROR(VLOOKUP(CONCATENATE($A35,AQ$1),'Исх-фото'!$A$2:$D$4000,4,FALSE),"-")</f>
        <v>-</v>
      </c>
      <c r="AR35" s="9" t="str">
        <f>IFERROR(VLOOKUP(CONCATENATE($A35,AR$1),'Исх-фото'!$A$2:$D$4000,4,FALSE),"-")</f>
        <v>-</v>
      </c>
      <c r="AS35" s="9">
        <f>IFERROR(VLOOKUP(CONCATENATE($A35,AS$1),'Исх-фото'!$A$2:$D$4000,4,FALSE),"-")</f>
        <v>1</v>
      </c>
      <c r="AT35" s="9" t="str">
        <f>IFERROR(VLOOKUP(CONCATENATE($A35,AT$1),'Исх-фото'!$A$2:$D$4000,4,FALSE),"-")</f>
        <v>-</v>
      </c>
      <c r="AU35" s="9" t="str">
        <f>IFERROR(VLOOKUP(CONCATENATE($A35,AU$1),'Исх-фото'!$A$2:$D$4000,4,FALSE),"-")</f>
        <v>-</v>
      </c>
      <c r="AV35" s="9">
        <f>IFERROR(VLOOKUP(CONCATENATE($A35,AV$1),'Исх-фото'!$A$2:$D$4000,4,FALSE),"-")</f>
        <v>9</v>
      </c>
      <c r="AW35" s="9">
        <f>IFERROR(VLOOKUP(CONCATENATE($A35,AW$1),'Исх-фото'!$A$2:$D$4000,4,FALSE),"-")</f>
        <v>7</v>
      </c>
      <c r="AX35" s="9" t="str">
        <f>IFERROR(VLOOKUP(CONCATENATE($A35,AX$1),'Исх-фото'!$A$2:$D$4000,4,FALSE),"-")</f>
        <v>-</v>
      </c>
      <c r="AY35" s="9" t="str">
        <f>IFERROR(VLOOKUP(CONCATENATE($A35,AY$1),'Исх-фото'!$A$2:$D$4000,4,FALSE),"-")</f>
        <v>-</v>
      </c>
      <c r="AZ35" s="9" t="str">
        <f>IFERROR(VLOOKUP(CONCATENATE($A35,AZ$1),'Исх-фото'!$A$2:$D$4000,4,FALSE),"-")</f>
        <v>-</v>
      </c>
      <c r="BA35" s="9" t="str">
        <f>IFERROR(VLOOKUP(CONCATENATE($A35,BA$1),'Исх-фото'!$A$2:$D$4000,4,FALSE),"-")</f>
        <v>-</v>
      </c>
      <c r="BB35" s="9">
        <f>IFERROR(VLOOKUP(CONCATENATE($A35,BB$1),'Исх-фото'!$A$2:$D$4000,4,FALSE),"-")</f>
        <v>9</v>
      </c>
      <c r="BC35" s="9">
        <f>IFERROR(VLOOKUP(CONCATENATE($A35,BC$1),'Исх-фото'!$A$2:$D$4000,4,FALSE),"-")</f>
        <v>7</v>
      </c>
      <c r="BD35" s="9" t="str">
        <f>IFERROR(VLOOKUP(CONCATENATE($A35,BD$1),'Исх-фото'!$A$2:$D$4000,4,FALSE),"-")</f>
        <v>-</v>
      </c>
      <c r="BE35" s="9">
        <f>IFERROR(VLOOKUP(CONCATENATE($A35,BE$1),'Исх-фото'!$A$2:$D$4000,4,FALSE),"-")</f>
        <v>7</v>
      </c>
      <c r="BF35" s="9">
        <f>IFERROR(VLOOKUP(CONCATENATE($A35,BF$1),'Исх-фото'!$A$2:$D$4000,4,FALSE),"-")</f>
        <v>9</v>
      </c>
      <c r="BG35" s="9" t="str">
        <f>IFERROR(VLOOKUP(CONCATENATE($A35,BG$1),'Исх-фото'!$A$2:$D$4000,4,FALSE),"-")</f>
        <v>-</v>
      </c>
      <c r="BH35" s="9" t="str">
        <f>IFERROR(VLOOKUP(CONCATENATE($A35,BH$1),'Исх-фото'!$A$2:$D$4000,4,FALSE),"-")</f>
        <v>-</v>
      </c>
      <c r="BI35" s="9" t="str">
        <f>IFERROR(VLOOKUP(CONCATENATE($A35,BI$1),'Исх-фото'!$A$2:$D$4000,4,FALSE),"-")</f>
        <v>-</v>
      </c>
      <c r="BJ35" s="37">
        <f t="shared" ref="BJ35:BJ66" si="4">COUNTIF(D35:BI35,"&gt;0")</f>
        <v>21</v>
      </c>
      <c r="BK35" s="34">
        <f t="shared" ref="BK35:BK66" si="5">IFERROR(AVERAGE(D35:BI35),"-")</f>
        <v>6.8571428571428568</v>
      </c>
      <c r="BL35" s="9">
        <f t="shared" si="2"/>
        <v>61</v>
      </c>
    </row>
    <row r="36" spans="1:64">
      <c r="A36" s="38">
        <f t="shared" si="3"/>
        <v>34</v>
      </c>
      <c r="B36" s="36">
        <f>№!B35</f>
        <v>18</v>
      </c>
      <c r="C36" s="36">
        <f>№!C35</f>
        <v>2</v>
      </c>
      <c r="D36" s="9">
        <f>IFERROR(VLOOKUP(CONCATENATE($A36,D$1),'Исх-фото'!$A$2:$D$4000,4,FALSE),"-")</f>
        <v>7</v>
      </c>
      <c r="E36" s="9" t="str">
        <f>IFERROR(VLOOKUP(CONCATENATE($A36,E$1),'Исх-фото'!$A$2:$D$4000,4,FALSE),"-")</f>
        <v>-</v>
      </c>
      <c r="F36" s="9" t="str">
        <f>IFERROR(VLOOKUP(CONCATENATE($A36,F$1),'Исх-фото'!$A$2:$D$4000,4,FALSE),"-")</f>
        <v>-</v>
      </c>
      <c r="G36" s="9" t="str">
        <f>IFERROR(VLOOKUP(CONCATENATE($A36,G$1),'Исх-фото'!$A$2:$D$4000,4,FALSE),"-")</f>
        <v>-</v>
      </c>
      <c r="H36" s="9" t="str">
        <f>IFERROR(VLOOKUP(CONCATENATE($A36,H$1),'Исх-фото'!$A$2:$D$4000,4,FALSE),"-")</f>
        <v>-</v>
      </c>
      <c r="I36" s="9" t="str">
        <f>IFERROR(VLOOKUP(CONCATENATE($A36,I$1),'Исх-фото'!$A$2:$D$4000,4,FALSE),"-")</f>
        <v>-</v>
      </c>
      <c r="J36" s="9" t="str">
        <f>IFERROR(VLOOKUP(CONCATENATE($A36,J$1),'Исх-фото'!$A$2:$D$4000,4,FALSE),"-")</f>
        <v>-</v>
      </c>
      <c r="K36" s="9">
        <f>IFERROR(VLOOKUP(CONCATENATE($A36,K$1),'Исх-фото'!$A$2:$D$4000,4,FALSE),"-")</f>
        <v>10</v>
      </c>
      <c r="L36" s="9" t="str">
        <f>IFERROR(VLOOKUP(CONCATENATE($A36,L$1),'Исх-фото'!$A$2:$D$4000,4,FALSE),"-")</f>
        <v>-</v>
      </c>
      <c r="M36" s="9">
        <f>IFERROR(VLOOKUP(CONCATENATE($A36,M$1),'Исх-фото'!$A$2:$D$4000,4,FALSE),"-")</f>
        <v>7</v>
      </c>
      <c r="N36" s="9" t="str">
        <f>IFERROR(VLOOKUP(CONCATENATE($A36,N$1),'Исх-фото'!$A$2:$D$4000,4,FALSE),"-")</f>
        <v>-</v>
      </c>
      <c r="O36" s="9" t="str">
        <f>IFERROR(VLOOKUP(CONCATENATE($A36,O$1),'Исх-фото'!$A$2:$D$4000,4,FALSE),"-")</f>
        <v>-</v>
      </c>
      <c r="P36" s="9" t="str">
        <f>IFERROR(VLOOKUP(CONCATENATE($A36,P$1),'Исх-фото'!$A$2:$D$4000,4,FALSE),"-")</f>
        <v>-</v>
      </c>
      <c r="Q36" s="9">
        <f>IFERROR(VLOOKUP(CONCATENATE($A36,Q$1),'Исх-фото'!$A$2:$D$4000,4,FALSE),"-")</f>
        <v>7</v>
      </c>
      <c r="R36" s="9" t="str">
        <f>IFERROR(VLOOKUP(CONCATENATE($A36,R$1),'Исх-фото'!$A$2:$D$4000,4,FALSE),"-")</f>
        <v>-</v>
      </c>
      <c r="S36" s="9" t="str">
        <f>IFERROR(VLOOKUP(CONCATENATE($A36,S$1),'Исх-фото'!$A$2:$D$4000,4,FALSE),"-")</f>
        <v>-</v>
      </c>
      <c r="T36" s="9">
        <f>IFERROR(VLOOKUP(CONCATENATE($A36,T$1),'Исх-фото'!$A$2:$D$4000,4,FALSE),"-")</f>
        <v>4</v>
      </c>
      <c r="U36" s="9">
        <f>IFERROR(VLOOKUP(CONCATENATE($A36,U$1),'Исх-фото'!$A$2:$D$4000,4,FALSE),"-")</f>
        <v>11</v>
      </c>
      <c r="V36" s="9" t="str">
        <f>IFERROR(VLOOKUP(CONCATENATE($A36,V$1),'Исх-фото'!$A$2:$D$4000,4,FALSE),"-")</f>
        <v>-</v>
      </c>
      <c r="W36" s="9" t="str">
        <f>IFERROR(VLOOKUP(CONCATENATE($A36,W$1),'Исх-фото'!$A$2:$D$4000,4,FALSE),"-")</f>
        <v>-</v>
      </c>
      <c r="X36" s="9" t="str">
        <f>IFERROR(VLOOKUP(CONCATENATE($A36,X$1),'Исх-фото'!$A$2:$D$4000,4,FALSE),"-")</f>
        <v>-</v>
      </c>
      <c r="Y36" s="9" t="str">
        <f>IFERROR(VLOOKUP(CONCATENATE($A36,Y$1),'Исх-фото'!$A$2:$D$4000,4,FALSE),"-")</f>
        <v>-</v>
      </c>
      <c r="Z36" s="9">
        <f>IFERROR(VLOOKUP(CONCATENATE($A36,Z$1),'Исх-фото'!$A$2:$D$4000,4,FALSE),"-")</f>
        <v>9</v>
      </c>
      <c r="AA36" s="9">
        <f>IFERROR(VLOOKUP(CONCATENATE($A36,AA$1),'Исх-фото'!$A$2:$D$4000,4,FALSE),"-")</f>
        <v>12</v>
      </c>
      <c r="AB36" s="9" t="str">
        <f>IFERROR(VLOOKUP(CONCATENATE($A36,AB$1),'Исх-фото'!$A$2:$D$4000,4,FALSE),"-")</f>
        <v>-</v>
      </c>
      <c r="AC36" s="9" t="str">
        <f>IFERROR(VLOOKUP(CONCATENATE($A36,AC$1),'Исх-фото'!$A$2:$D$4000,4,FALSE),"-")</f>
        <v>-</v>
      </c>
      <c r="AD36" s="9" t="str">
        <f>IFERROR(VLOOKUP(CONCATENATE($A36,AD$1),'Исх-фото'!$A$2:$D$4000,4,FALSE),"-")</f>
        <v>-</v>
      </c>
      <c r="AE36" s="9" t="str">
        <f>IFERROR(VLOOKUP(CONCATENATE($A36,AE$1),'Исх-фото'!$A$2:$D$4000,4,FALSE),"-")</f>
        <v>-</v>
      </c>
      <c r="AF36" s="9" t="str">
        <f>IFERROR(VLOOKUP(CONCATENATE($A36,AF$1),'Исх-фото'!$A$2:$D$4000,4,FALSE),"-")</f>
        <v>-</v>
      </c>
      <c r="AG36" s="9">
        <f>IFERROR(VLOOKUP(CONCATENATE($A36,AG$1),'Исх-фото'!$A$2:$D$4000,4,FALSE),"-")</f>
        <v>5</v>
      </c>
      <c r="AH36" s="9" t="str">
        <f>IFERROR(VLOOKUP(CONCATENATE($A36,AH$1),'Исх-фото'!$A$2:$D$4000,4,FALSE),"-")</f>
        <v>-</v>
      </c>
      <c r="AI36" s="9" t="str">
        <f>IFERROR(VLOOKUP(CONCATENATE($A36,AI$1),'Исх-фото'!$A$2:$D$4000,4,FALSE),"-")</f>
        <v>-</v>
      </c>
      <c r="AJ36" s="9">
        <f>IFERROR(VLOOKUP(CONCATENATE($A36,AJ$1),'Исх-фото'!$A$2:$D$4000,4,FALSE),"-")</f>
        <v>5</v>
      </c>
      <c r="AK36" s="9" t="str">
        <f>IFERROR(VLOOKUP(CONCATENATE($A36,AK$1),'Исх-фото'!$A$2:$D$4000,4,FALSE),"-")</f>
        <v>-</v>
      </c>
      <c r="AL36" s="9">
        <f>IFERROR(VLOOKUP(CONCATENATE($A36,AL$1),'Исх-фото'!$A$2:$D$4000,4,FALSE),"-")</f>
        <v>6</v>
      </c>
      <c r="AM36" s="9">
        <f>IFERROR(VLOOKUP(CONCATENATE($A36,AM$1),'Исх-фото'!$A$2:$D$4000,4,FALSE),"-")</f>
        <v>6</v>
      </c>
      <c r="AN36" s="9">
        <f>IFERROR(VLOOKUP(CONCATENATE($A36,AN$1),'Исх-фото'!$A$2:$D$4000,4,FALSE),"-")</f>
        <v>7</v>
      </c>
      <c r="AO36" s="9" t="str">
        <f>IFERROR(VLOOKUP(CONCATENATE($A36,AO$1),'Исх-фото'!$A$2:$D$4000,4,FALSE),"-")</f>
        <v>-</v>
      </c>
      <c r="AP36" s="9">
        <f>IFERROR(VLOOKUP(CONCATENATE($A36,AP$1),'Исх-фото'!$A$2:$D$4000,4,FALSE),"-")</f>
        <v>6</v>
      </c>
      <c r="AQ36" s="9" t="str">
        <f>IFERROR(VLOOKUP(CONCATENATE($A36,AQ$1),'Исх-фото'!$A$2:$D$4000,4,FALSE),"-")</f>
        <v>-</v>
      </c>
      <c r="AR36" s="9" t="str">
        <f>IFERROR(VLOOKUP(CONCATENATE($A36,AR$1),'Исх-фото'!$A$2:$D$4000,4,FALSE),"-")</f>
        <v>-</v>
      </c>
      <c r="AS36" s="9">
        <f>IFERROR(VLOOKUP(CONCATENATE($A36,AS$1),'Исх-фото'!$A$2:$D$4000,4,FALSE),"-")</f>
        <v>3</v>
      </c>
      <c r="AT36" s="9" t="str">
        <f>IFERROR(VLOOKUP(CONCATENATE($A36,AT$1),'Исх-фото'!$A$2:$D$4000,4,FALSE),"-")</f>
        <v>-</v>
      </c>
      <c r="AU36" s="9" t="str">
        <f>IFERROR(VLOOKUP(CONCATENATE($A36,AU$1),'Исх-фото'!$A$2:$D$4000,4,FALSE),"-")</f>
        <v>-</v>
      </c>
      <c r="AV36" s="9">
        <f>IFERROR(VLOOKUP(CONCATENATE($A36,AV$1),'Исх-фото'!$A$2:$D$4000,4,FALSE),"-")</f>
        <v>8</v>
      </c>
      <c r="AW36" s="9">
        <f>IFERROR(VLOOKUP(CONCATENATE($A36,AW$1),'Исх-фото'!$A$2:$D$4000,4,FALSE),"-")</f>
        <v>6</v>
      </c>
      <c r="AX36" s="9" t="str">
        <f>IFERROR(VLOOKUP(CONCATENATE($A36,AX$1),'Исх-фото'!$A$2:$D$4000,4,FALSE),"-")</f>
        <v>-</v>
      </c>
      <c r="AY36" s="9" t="str">
        <f>IFERROR(VLOOKUP(CONCATENATE($A36,AY$1),'Исх-фото'!$A$2:$D$4000,4,FALSE),"-")</f>
        <v>-</v>
      </c>
      <c r="AZ36" s="9" t="str">
        <f>IFERROR(VLOOKUP(CONCATENATE($A36,AZ$1),'Исх-фото'!$A$2:$D$4000,4,FALSE),"-")</f>
        <v>-</v>
      </c>
      <c r="BA36" s="9" t="str">
        <f>IFERROR(VLOOKUP(CONCATENATE($A36,BA$1),'Исх-фото'!$A$2:$D$4000,4,FALSE),"-")</f>
        <v>-</v>
      </c>
      <c r="BB36" s="9">
        <f>IFERROR(VLOOKUP(CONCATENATE($A36,BB$1),'Исх-фото'!$A$2:$D$4000,4,FALSE),"-")</f>
        <v>9</v>
      </c>
      <c r="BC36" s="9">
        <f>IFERROR(VLOOKUP(CONCATENATE($A36,BC$1),'Исх-фото'!$A$2:$D$4000,4,FALSE),"-")</f>
        <v>7</v>
      </c>
      <c r="BD36" s="9" t="str">
        <f>IFERROR(VLOOKUP(CONCATENATE($A36,BD$1),'Исх-фото'!$A$2:$D$4000,4,FALSE),"-")</f>
        <v>-</v>
      </c>
      <c r="BE36" s="9">
        <f>IFERROR(VLOOKUP(CONCATENATE($A36,BE$1),'Исх-фото'!$A$2:$D$4000,4,FALSE),"-")</f>
        <v>6</v>
      </c>
      <c r="BF36" s="9" t="str">
        <f>IFERROR(VLOOKUP(CONCATENATE($A36,BF$1),'Исх-фото'!$A$2:$D$4000,4,FALSE),"-")</f>
        <v>-</v>
      </c>
      <c r="BG36" s="9" t="str">
        <f>IFERROR(VLOOKUP(CONCATENATE($A36,BG$1),'Исх-фото'!$A$2:$D$4000,4,FALSE),"-")</f>
        <v>-</v>
      </c>
      <c r="BH36" s="9" t="str">
        <f>IFERROR(VLOOKUP(CONCATENATE($A36,BH$1),'Исх-фото'!$A$2:$D$4000,4,FALSE),"-")</f>
        <v>-</v>
      </c>
      <c r="BI36" s="9" t="str">
        <f>IFERROR(VLOOKUP(CONCATENATE($A36,BI$1),'Исх-фото'!$A$2:$D$4000,4,FALSE),"-")</f>
        <v>-</v>
      </c>
      <c r="BJ36" s="37">
        <f t="shared" si="4"/>
        <v>20</v>
      </c>
      <c r="BK36" s="34">
        <f t="shared" si="5"/>
        <v>7.05</v>
      </c>
      <c r="BL36" s="9">
        <f t="shared" si="2"/>
        <v>56</v>
      </c>
    </row>
    <row r="37" spans="1:64">
      <c r="A37" s="38">
        <f t="shared" si="3"/>
        <v>35</v>
      </c>
      <c r="B37" s="36">
        <f>№!B36</f>
        <v>18</v>
      </c>
      <c r="C37" s="36">
        <f>№!C36</f>
        <v>3</v>
      </c>
      <c r="D37" s="9">
        <f>IFERROR(VLOOKUP(CONCATENATE($A37,D$1),'Исх-фото'!$A$2:$D$4000,4,FALSE),"-")</f>
        <v>5</v>
      </c>
      <c r="E37" s="9" t="str">
        <f>IFERROR(VLOOKUP(CONCATENATE($A37,E$1),'Исх-фото'!$A$2:$D$4000,4,FALSE),"-")</f>
        <v>-</v>
      </c>
      <c r="F37" s="9">
        <f>IFERROR(VLOOKUP(CONCATENATE($A37,F$1),'Исх-фото'!$A$2:$D$4000,4,FALSE),"-")</f>
        <v>9</v>
      </c>
      <c r="G37" s="9" t="str">
        <f>IFERROR(VLOOKUP(CONCATENATE($A37,G$1),'Исх-фото'!$A$2:$D$4000,4,FALSE),"-")</f>
        <v>-</v>
      </c>
      <c r="H37" s="9" t="str">
        <f>IFERROR(VLOOKUP(CONCATENATE($A37,H$1),'Исх-фото'!$A$2:$D$4000,4,FALSE),"-")</f>
        <v>-</v>
      </c>
      <c r="I37" s="9" t="str">
        <f>IFERROR(VLOOKUP(CONCATENATE($A37,I$1),'Исх-фото'!$A$2:$D$4000,4,FALSE),"-")</f>
        <v>-</v>
      </c>
      <c r="J37" s="9">
        <f>IFERROR(VLOOKUP(CONCATENATE($A37,J$1),'Исх-фото'!$A$2:$D$4000,4,FALSE),"-")</f>
        <v>7</v>
      </c>
      <c r="K37" s="9" t="str">
        <f>IFERROR(VLOOKUP(CONCATENATE($A37,K$1),'Исх-фото'!$A$2:$D$4000,4,FALSE),"-")</f>
        <v>-</v>
      </c>
      <c r="L37" s="9" t="str">
        <f>IFERROR(VLOOKUP(CONCATENATE($A37,L$1),'Исх-фото'!$A$2:$D$4000,4,FALSE),"-")</f>
        <v>-</v>
      </c>
      <c r="M37" s="9">
        <f>IFERROR(VLOOKUP(CONCATENATE($A37,M$1),'Исх-фото'!$A$2:$D$4000,4,FALSE),"-")</f>
        <v>9</v>
      </c>
      <c r="N37" s="9" t="str">
        <f>IFERROR(VLOOKUP(CONCATENATE($A37,N$1),'Исх-фото'!$A$2:$D$4000,4,FALSE),"-")</f>
        <v>-</v>
      </c>
      <c r="O37" s="9" t="str">
        <f>IFERROR(VLOOKUP(CONCATENATE($A37,O$1),'Исх-фото'!$A$2:$D$4000,4,FALSE),"-")</f>
        <v>-</v>
      </c>
      <c r="P37" s="9" t="str">
        <f>IFERROR(VLOOKUP(CONCATENATE($A37,P$1),'Исх-фото'!$A$2:$D$4000,4,FALSE),"-")</f>
        <v>-</v>
      </c>
      <c r="Q37" s="9">
        <f>IFERROR(VLOOKUP(CONCATENATE($A37,Q$1),'Исх-фото'!$A$2:$D$4000,4,FALSE),"-")</f>
        <v>6</v>
      </c>
      <c r="R37" s="9" t="str">
        <f>IFERROR(VLOOKUP(CONCATENATE($A37,R$1),'Исх-фото'!$A$2:$D$4000,4,FALSE),"-")</f>
        <v>-</v>
      </c>
      <c r="S37" s="9" t="str">
        <f>IFERROR(VLOOKUP(CONCATENATE($A37,S$1),'Исх-фото'!$A$2:$D$4000,4,FALSE),"-")</f>
        <v>-</v>
      </c>
      <c r="T37" s="9">
        <f>IFERROR(VLOOKUP(CONCATENATE($A37,T$1),'Исх-фото'!$A$2:$D$4000,4,FALSE),"-")</f>
        <v>6</v>
      </c>
      <c r="U37" s="9">
        <f>IFERROR(VLOOKUP(CONCATENATE($A37,U$1),'Исх-фото'!$A$2:$D$4000,4,FALSE),"-")</f>
        <v>10</v>
      </c>
      <c r="V37" s="9" t="str">
        <f>IFERROR(VLOOKUP(CONCATENATE($A37,V$1),'Исх-фото'!$A$2:$D$4000,4,FALSE),"-")</f>
        <v>-</v>
      </c>
      <c r="W37" s="9" t="str">
        <f>IFERROR(VLOOKUP(CONCATENATE($A37,W$1),'Исх-фото'!$A$2:$D$4000,4,FALSE),"-")</f>
        <v>-</v>
      </c>
      <c r="X37" s="9" t="str">
        <f>IFERROR(VLOOKUP(CONCATENATE($A37,X$1),'Исх-фото'!$A$2:$D$4000,4,FALSE),"-")</f>
        <v>-</v>
      </c>
      <c r="Y37" s="9" t="str">
        <f>IFERROR(VLOOKUP(CONCATENATE($A37,Y$1),'Исх-фото'!$A$2:$D$4000,4,FALSE),"-")</f>
        <v>-</v>
      </c>
      <c r="Z37" s="9">
        <f>IFERROR(VLOOKUP(CONCATENATE($A37,Z$1),'Исх-фото'!$A$2:$D$4000,4,FALSE),"-")</f>
        <v>8</v>
      </c>
      <c r="AA37" s="9" t="str">
        <f>IFERROR(VLOOKUP(CONCATENATE($A37,AA$1),'Исх-фото'!$A$2:$D$4000,4,FALSE),"-")</f>
        <v>-</v>
      </c>
      <c r="AB37" s="9" t="str">
        <f>IFERROR(VLOOKUP(CONCATENATE($A37,AB$1),'Исх-фото'!$A$2:$D$4000,4,FALSE),"-")</f>
        <v>-</v>
      </c>
      <c r="AC37" s="9" t="str">
        <f>IFERROR(VLOOKUP(CONCATENATE($A37,AC$1),'Исх-фото'!$A$2:$D$4000,4,FALSE),"-")</f>
        <v>-</v>
      </c>
      <c r="AD37" s="9" t="str">
        <f>IFERROR(VLOOKUP(CONCATENATE($A37,AD$1),'Исх-фото'!$A$2:$D$4000,4,FALSE),"-")</f>
        <v>-</v>
      </c>
      <c r="AE37" s="9" t="str">
        <f>IFERROR(VLOOKUP(CONCATENATE($A37,AE$1),'Исх-фото'!$A$2:$D$4000,4,FALSE),"-")</f>
        <v>-</v>
      </c>
      <c r="AF37" s="9" t="str">
        <f>IFERROR(VLOOKUP(CONCATENATE($A37,AF$1),'Исх-фото'!$A$2:$D$4000,4,FALSE),"-")</f>
        <v>-</v>
      </c>
      <c r="AG37" s="9">
        <f>IFERROR(VLOOKUP(CONCATENATE($A37,AG$1),'Исх-фото'!$A$2:$D$4000,4,FALSE),"-")</f>
        <v>7</v>
      </c>
      <c r="AH37" s="9" t="str">
        <f>IFERROR(VLOOKUP(CONCATENATE($A37,AH$1),'Исх-фото'!$A$2:$D$4000,4,FALSE),"-")</f>
        <v>-</v>
      </c>
      <c r="AI37" s="9" t="str">
        <f>IFERROR(VLOOKUP(CONCATENATE($A37,AI$1),'Исх-фото'!$A$2:$D$4000,4,FALSE),"-")</f>
        <v>-</v>
      </c>
      <c r="AJ37" s="9">
        <f>IFERROR(VLOOKUP(CONCATENATE($A37,AJ$1),'Исх-фото'!$A$2:$D$4000,4,FALSE),"-")</f>
        <v>5</v>
      </c>
      <c r="AK37" s="9">
        <f>IFERROR(VLOOKUP(CONCATENATE($A37,AK$1),'Исх-фото'!$A$2:$D$4000,4,FALSE),"-")</f>
        <v>10</v>
      </c>
      <c r="AL37" s="9">
        <f>IFERROR(VLOOKUP(CONCATENATE($A37,AL$1),'Исх-фото'!$A$2:$D$4000,4,FALSE),"-")</f>
        <v>4</v>
      </c>
      <c r="AM37" s="9">
        <f>IFERROR(VLOOKUP(CONCATENATE($A37,AM$1),'Исх-фото'!$A$2:$D$4000,4,FALSE),"-")</f>
        <v>8</v>
      </c>
      <c r="AN37" s="9">
        <f>IFERROR(VLOOKUP(CONCATENATE($A37,AN$1),'Исх-фото'!$A$2:$D$4000,4,FALSE),"-")</f>
        <v>4</v>
      </c>
      <c r="AO37" s="9" t="str">
        <f>IFERROR(VLOOKUP(CONCATENATE($A37,AO$1),'Исх-фото'!$A$2:$D$4000,4,FALSE),"-")</f>
        <v>-</v>
      </c>
      <c r="AP37" s="9">
        <f>IFERROR(VLOOKUP(CONCATENATE($A37,AP$1),'Исх-фото'!$A$2:$D$4000,4,FALSE),"-")</f>
        <v>7</v>
      </c>
      <c r="AQ37" s="9" t="str">
        <f>IFERROR(VLOOKUP(CONCATENATE($A37,AQ$1),'Исх-фото'!$A$2:$D$4000,4,FALSE),"-")</f>
        <v>-</v>
      </c>
      <c r="AR37" s="9" t="str">
        <f>IFERROR(VLOOKUP(CONCATENATE($A37,AR$1),'Исх-фото'!$A$2:$D$4000,4,FALSE),"-")</f>
        <v>-</v>
      </c>
      <c r="AS37" s="9">
        <f>IFERROR(VLOOKUP(CONCATENATE($A37,AS$1),'Исх-фото'!$A$2:$D$4000,4,FALSE),"-")</f>
        <v>3</v>
      </c>
      <c r="AT37" s="9" t="str">
        <f>IFERROR(VLOOKUP(CONCATENATE($A37,AT$1),'Исх-фото'!$A$2:$D$4000,4,FALSE),"-")</f>
        <v>-</v>
      </c>
      <c r="AU37" s="9" t="str">
        <f>IFERROR(VLOOKUP(CONCATENATE($A37,AU$1),'Исх-фото'!$A$2:$D$4000,4,FALSE),"-")</f>
        <v>-</v>
      </c>
      <c r="AV37" s="9" t="str">
        <f>IFERROR(VLOOKUP(CONCATENATE($A37,AV$1),'Исх-фото'!$A$2:$D$4000,4,FALSE),"-")</f>
        <v>-</v>
      </c>
      <c r="AW37" s="9">
        <f>IFERROR(VLOOKUP(CONCATENATE($A37,AW$1),'Исх-фото'!$A$2:$D$4000,4,FALSE),"-")</f>
        <v>5</v>
      </c>
      <c r="AX37" s="9" t="str">
        <f>IFERROR(VLOOKUP(CONCATENATE($A37,AX$1),'Исх-фото'!$A$2:$D$4000,4,FALSE),"-")</f>
        <v>-</v>
      </c>
      <c r="AY37" s="9" t="str">
        <f>IFERROR(VLOOKUP(CONCATENATE($A37,AY$1),'Исх-фото'!$A$2:$D$4000,4,FALSE),"-")</f>
        <v>-</v>
      </c>
      <c r="AZ37" s="9" t="str">
        <f>IFERROR(VLOOKUP(CONCATENATE($A37,AZ$1),'Исх-фото'!$A$2:$D$4000,4,FALSE),"-")</f>
        <v>-</v>
      </c>
      <c r="BA37" s="9" t="str">
        <f>IFERROR(VLOOKUP(CONCATENATE($A37,BA$1),'Исх-фото'!$A$2:$D$4000,4,FALSE),"-")</f>
        <v>-</v>
      </c>
      <c r="BB37" s="9" t="str">
        <f>IFERROR(VLOOKUP(CONCATENATE($A37,BB$1),'Исх-фото'!$A$2:$D$4000,4,FALSE),"-")</f>
        <v>-</v>
      </c>
      <c r="BC37" s="9">
        <f>IFERROR(VLOOKUP(CONCATENATE($A37,BC$1),'Исх-фото'!$A$2:$D$4000,4,FALSE),"-")</f>
        <v>7</v>
      </c>
      <c r="BD37" s="9" t="str">
        <f>IFERROR(VLOOKUP(CONCATENATE($A37,BD$1),'Исх-фото'!$A$2:$D$4000,4,FALSE),"-")</f>
        <v>-</v>
      </c>
      <c r="BE37" s="9">
        <f>IFERROR(VLOOKUP(CONCATENATE($A37,BE$1),'Исх-фото'!$A$2:$D$4000,4,FALSE),"-")</f>
        <v>10</v>
      </c>
      <c r="BF37" s="9" t="str">
        <f>IFERROR(VLOOKUP(CONCATENATE($A37,BF$1),'Исх-фото'!$A$2:$D$4000,4,FALSE),"-")</f>
        <v>-</v>
      </c>
      <c r="BG37" s="9" t="str">
        <f>IFERROR(VLOOKUP(CONCATENATE($A37,BG$1),'Исх-фото'!$A$2:$D$4000,4,FALSE),"-")</f>
        <v>-</v>
      </c>
      <c r="BH37" s="9" t="str">
        <f>IFERROR(VLOOKUP(CONCATENATE($A37,BH$1),'Исх-фото'!$A$2:$D$4000,4,FALSE),"-")</f>
        <v>-</v>
      </c>
      <c r="BI37" s="9" t="str">
        <f>IFERROR(VLOOKUP(CONCATENATE($A37,BI$1),'Исх-фото'!$A$2:$D$4000,4,FALSE),"-")</f>
        <v>-</v>
      </c>
      <c r="BJ37" s="37">
        <f t="shared" si="4"/>
        <v>19</v>
      </c>
      <c r="BK37" s="34">
        <f t="shared" si="5"/>
        <v>6.8421052631578947</v>
      </c>
      <c r="BL37" s="9">
        <f t="shared" si="2"/>
        <v>63</v>
      </c>
    </row>
    <row r="38" spans="1:64">
      <c r="A38" s="38">
        <f t="shared" si="3"/>
        <v>36</v>
      </c>
      <c r="B38" s="36">
        <f>№!B37</f>
        <v>19</v>
      </c>
      <c r="C38" s="36">
        <f>№!C37</f>
        <v>1</v>
      </c>
      <c r="D38" s="9">
        <f>IFERROR(VLOOKUP(CONCATENATE($A38,D$1),'Исх-фото'!$A$2:$D$4000,4,FALSE),"-")</f>
        <v>11</v>
      </c>
      <c r="E38" s="9" t="str">
        <f>IFERROR(VLOOKUP(CONCATENATE($A38,E$1),'Исх-фото'!$A$2:$D$4000,4,FALSE),"-")</f>
        <v>-</v>
      </c>
      <c r="F38" s="9" t="str">
        <f>IFERROR(VLOOKUP(CONCATENATE($A38,F$1),'Исх-фото'!$A$2:$D$4000,4,FALSE),"-")</f>
        <v>-</v>
      </c>
      <c r="G38" s="9">
        <f>IFERROR(VLOOKUP(CONCATENATE($A38,G$1),'Исх-фото'!$A$2:$D$4000,4,FALSE),"-")</f>
        <v>10</v>
      </c>
      <c r="H38" s="9" t="str">
        <f>IFERROR(VLOOKUP(CONCATENATE($A38,H$1),'Исх-фото'!$A$2:$D$4000,4,FALSE),"-")</f>
        <v>-</v>
      </c>
      <c r="I38" s="9" t="str">
        <f>IFERROR(VLOOKUP(CONCATENATE($A38,I$1),'Исх-фото'!$A$2:$D$4000,4,FALSE),"-")</f>
        <v>-</v>
      </c>
      <c r="J38" s="9">
        <f>IFERROR(VLOOKUP(CONCATENATE($A38,J$1),'Исх-фото'!$A$2:$D$4000,4,FALSE),"-")</f>
        <v>6</v>
      </c>
      <c r="K38" s="9" t="str">
        <f>IFERROR(VLOOKUP(CONCATENATE($A38,K$1),'Исх-фото'!$A$2:$D$4000,4,FALSE),"-")</f>
        <v>-</v>
      </c>
      <c r="L38" s="9" t="str">
        <f>IFERROR(VLOOKUP(CONCATENATE($A38,L$1),'Исх-фото'!$A$2:$D$4000,4,FALSE),"-")</f>
        <v>-</v>
      </c>
      <c r="M38" s="9">
        <f>IFERROR(VLOOKUP(CONCATENATE($A38,M$1),'Исх-фото'!$A$2:$D$4000,4,FALSE),"-")</f>
        <v>9</v>
      </c>
      <c r="N38" s="9">
        <f>IFERROR(VLOOKUP(CONCATENATE($A38,N$1),'Исх-фото'!$A$2:$D$4000,4,FALSE),"-")</f>
        <v>1</v>
      </c>
      <c r="O38" s="9" t="str">
        <f>IFERROR(VLOOKUP(CONCATENATE($A38,O$1),'Исх-фото'!$A$2:$D$4000,4,FALSE),"-")</f>
        <v>-</v>
      </c>
      <c r="P38" s="9" t="str">
        <f>IFERROR(VLOOKUP(CONCATENATE($A38,P$1),'Исх-фото'!$A$2:$D$4000,4,FALSE),"-")</f>
        <v>-</v>
      </c>
      <c r="Q38" s="9">
        <f>IFERROR(VLOOKUP(CONCATENATE($A38,Q$1),'Исх-фото'!$A$2:$D$4000,4,FALSE),"-")</f>
        <v>9</v>
      </c>
      <c r="R38" s="9" t="str">
        <f>IFERROR(VLOOKUP(CONCATENATE($A38,R$1),'Исх-фото'!$A$2:$D$4000,4,FALSE),"-")</f>
        <v>-</v>
      </c>
      <c r="S38" s="9">
        <f>IFERROR(VLOOKUP(CONCATENATE($A38,S$1),'Исх-фото'!$A$2:$D$4000,4,FALSE),"-")</f>
        <v>9</v>
      </c>
      <c r="T38" s="9">
        <f>IFERROR(VLOOKUP(CONCATENATE($A38,T$1),'Исх-фото'!$A$2:$D$4000,4,FALSE),"-")</f>
        <v>4</v>
      </c>
      <c r="U38" s="9">
        <f>IFERROR(VLOOKUP(CONCATENATE($A38,U$1),'Исх-фото'!$A$2:$D$4000,4,FALSE),"-")</f>
        <v>8</v>
      </c>
      <c r="V38" s="9" t="str">
        <f>IFERROR(VLOOKUP(CONCATENATE($A38,V$1),'Исх-фото'!$A$2:$D$4000,4,FALSE),"-")</f>
        <v>-</v>
      </c>
      <c r="W38" s="9" t="str">
        <f>IFERROR(VLOOKUP(CONCATENATE($A38,W$1),'Исх-фото'!$A$2:$D$4000,4,FALSE),"-")</f>
        <v>-</v>
      </c>
      <c r="X38" s="9" t="str">
        <f>IFERROR(VLOOKUP(CONCATENATE($A38,X$1),'Исх-фото'!$A$2:$D$4000,4,FALSE),"-")</f>
        <v>-</v>
      </c>
      <c r="Y38" s="9" t="str">
        <f>IFERROR(VLOOKUP(CONCATENATE($A38,Y$1),'Исх-фото'!$A$2:$D$4000,4,FALSE),"-")</f>
        <v>-</v>
      </c>
      <c r="Z38" s="9">
        <f>IFERROR(VLOOKUP(CONCATENATE($A38,Z$1),'Исх-фото'!$A$2:$D$4000,4,FALSE),"-")</f>
        <v>8</v>
      </c>
      <c r="AA38" s="9" t="str">
        <f>IFERROR(VLOOKUP(CONCATENATE($A38,AA$1),'Исх-фото'!$A$2:$D$4000,4,FALSE),"-")</f>
        <v>-</v>
      </c>
      <c r="AB38" s="9" t="str">
        <f>IFERROR(VLOOKUP(CONCATENATE($A38,AB$1),'Исх-фото'!$A$2:$D$4000,4,FALSE),"-")</f>
        <v>-</v>
      </c>
      <c r="AC38" s="9">
        <f>IFERROR(VLOOKUP(CONCATENATE($A38,AC$1),'Исх-фото'!$A$2:$D$4000,4,FALSE),"-")</f>
        <v>12</v>
      </c>
      <c r="AD38" s="9" t="str">
        <f>IFERROR(VLOOKUP(CONCATENATE($A38,AD$1),'Исх-фото'!$A$2:$D$4000,4,FALSE),"-")</f>
        <v>-</v>
      </c>
      <c r="AE38" s="9" t="str">
        <f>IFERROR(VLOOKUP(CONCATENATE($A38,AE$1),'Исх-фото'!$A$2:$D$4000,4,FALSE),"-")</f>
        <v>-</v>
      </c>
      <c r="AF38" s="9" t="str">
        <f>IFERROR(VLOOKUP(CONCATENATE($A38,AF$1),'Исх-фото'!$A$2:$D$4000,4,FALSE),"-")</f>
        <v>-</v>
      </c>
      <c r="AG38" s="9">
        <f>IFERROR(VLOOKUP(CONCATENATE($A38,AG$1),'Исх-фото'!$A$2:$D$4000,4,FALSE),"-")</f>
        <v>4</v>
      </c>
      <c r="AH38" s="9" t="str">
        <f>IFERROR(VLOOKUP(CONCATENATE($A38,AH$1),'Исх-фото'!$A$2:$D$4000,4,FALSE),"-")</f>
        <v>-</v>
      </c>
      <c r="AI38" s="9">
        <f>IFERROR(VLOOKUP(CONCATENATE($A38,AI$1),'Исх-фото'!$A$2:$D$4000,4,FALSE),"-")</f>
        <v>7</v>
      </c>
      <c r="AJ38" s="9">
        <f>IFERROR(VLOOKUP(CONCATENATE($A38,AJ$1),'Исх-фото'!$A$2:$D$4000,4,FALSE),"-")</f>
        <v>5</v>
      </c>
      <c r="AK38" s="9">
        <f>IFERROR(VLOOKUP(CONCATENATE($A38,AK$1),'Исх-фото'!$A$2:$D$4000,4,FALSE),"-")</f>
        <v>11</v>
      </c>
      <c r="AL38" s="9">
        <f>IFERROR(VLOOKUP(CONCATENATE($A38,AL$1),'Исх-фото'!$A$2:$D$4000,4,FALSE),"-")</f>
        <v>4</v>
      </c>
      <c r="AM38" s="9">
        <f>IFERROR(VLOOKUP(CONCATENATE($A38,AM$1),'Исх-фото'!$A$2:$D$4000,4,FALSE),"-")</f>
        <v>6</v>
      </c>
      <c r="AN38" s="9">
        <f>IFERROR(VLOOKUP(CONCATENATE($A38,AN$1),'Исх-фото'!$A$2:$D$4000,4,FALSE),"-")</f>
        <v>7</v>
      </c>
      <c r="AO38" s="9">
        <f>IFERROR(VLOOKUP(CONCATENATE($A38,AO$1),'Исх-фото'!$A$2:$D$4000,4,FALSE),"-")</f>
        <v>9</v>
      </c>
      <c r="AP38" s="9">
        <f>IFERROR(VLOOKUP(CONCATENATE($A38,AP$1),'Исх-фото'!$A$2:$D$4000,4,FALSE),"-")</f>
        <v>11</v>
      </c>
      <c r="AQ38" s="9" t="str">
        <f>IFERROR(VLOOKUP(CONCATENATE($A38,AQ$1),'Исх-фото'!$A$2:$D$4000,4,FALSE),"-")</f>
        <v>-</v>
      </c>
      <c r="AR38" s="9" t="str">
        <f>IFERROR(VLOOKUP(CONCATENATE($A38,AR$1),'Исх-фото'!$A$2:$D$4000,4,FALSE),"-")</f>
        <v>-</v>
      </c>
      <c r="AS38" s="9">
        <f>IFERROR(VLOOKUP(CONCATENATE($A38,AS$1),'Исх-фото'!$A$2:$D$4000,4,FALSE),"-")</f>
        <v>4</v>
      </c>
      <c r="AT38" s="9" t="str">
        <f>IFERROR(VLOOKUP(CONCATENATE($A38,AT$1),'Исх-фото'!$A$2:$D$4000,4,FALSE),"-")</f>
        <v>-</v>
      </c>
      <c r="AU38" s="9" t="str">
        <f>IFERROR(VLOOKUP(CONCATENATE($A38,AU$1),'Исх-фото'!$A$2:$D$4000,4,FALSE),"-")</f>
        <v>-</v>
      </c>
      <c r="AV38" s="9" t="str">
        <f>IFERROR(VLOOKUP(CONCATENATE($A38,AV$1),'Исх-фото'!$A$2:$D$4000,4,FALSE),"-")</f>
        <v>-</v>
      </c>
      <c r="AW38" s="9">
        <f>IFERROR(VLOOKUP(CONCATENATE($A38,AW$1),'Исх-фото'!$A$2:$D$4000,4,FALSE),"-")</f>
        <v>6</v>
      </c>
      <c r="AX38" s="9" t="str">
        <f>IFERROR(VLOOKUP(CONCATENATE($A38,AX$1),'Исх-фото'!$A$2:$D$4000,4,FALSE),"-")</f>
        <v>-</v>
      </c>
      <c r="AY38" s="9" t="str">
        <f>IFERROR(VLOOKUP(CONCATENATE($A38,AY$1),'Исх-фото'!$A$2:$D$4000,4,FALSE),"-")</f>
        <v>-</v>
      </c>
      <c r="AZ38" s="9" t="str">
        <f>IFERROR(VLOOKUP(CONCATENATE($A38,AZ$1),'Исх-фото'!$A$2:$D$4000,4,FALSE),"-")</f>
        <v>-</v>
      </c>
      <c r="BA38" s="9" t="str">
        <f>IFERROR(VLOOKUP(CONCATENATE($A38,BA$1),'Исх-фото'!$A$2:$D$4000,4,FALSE),"-")</f>
        <v>-</v>
      </c>
      <c r="BB38" s="9">
        <f>IFERROR(VLOOKUP(CONCATENATE($A38,BB$1),'Исх-фото'!$A$2:$D$4000,4,FALSE),"-")</f>
        <v>9</v>
      </c>
      <c r="BC38" s="9">
        <f>IFERROR(VLOOKUP(CONCATENATE($A38,BC$1),'Исх-фото'!$A$2:$D$4000,4,FALSE),"-")</f>
        <v>8</v>
      </c>
      <c r="BD38" s="9" t="str">
        <f>IFERROR(VLOOKUP(CONCATENATE($A38,BD$1),'Исх-фото'!$A$2:$D$4000,4,FALSE),"-")</f>
        <v>-</v>
      </c>
      <c r="BE38" s="9">
        <f>IFERROR(VLOOKUP(CONCATENATE($A38,BE$1),'Исх-фото'!$A$2:$D$4000,4,FALSE),"-")</f>
        <v>6</v>
      </c>
      <c r="BF38" s="9" t="str">
        <f>IFERROR(VLOOKUP(CONCATENATE($A38,BF$1),'Исх-фото'!$A$2:$D$4000,4,FALSE),"-")</f>
        <v>-</v>
      </c>
      <c r="BG38" s="9" t="str">
        <f>IFERROR(VLOOKUP(CONCATENATE($A38,BG$1),'Исх-фото'!$A$2:$D$4000,4,FALSE),"-")</f>
        <v>-</v>
      </c>
      <c r="BH38" s="9">
        <f>IFERROR(VLOOKUP(CONCATENATE($A38,BH$1),'Исх-фото'!$A$2:$D$4000,4,FALSE),"-")</f>
        <v>6</v>
      </c>
      <c r="BI38" s="9" t="str">
        <f>IFERROR(VLOOKUP(CONCATENATE($A38,BI$1),'Исх-фото'!$A$2:$D$4000,4,FALSE),"-")</f>
        <v>-</v>
      </c>
      <c r="BJ38" s="37">
        <f t="shared" si="4"/>
        <v>26</v>
      </c>
      <c r="BK38" s="34">
        <f t="shared" si="5"/>
        <v>7.3076923076923075</v>
      </c>
      <c r="BL38" s="9">
        <f t="shared" si="2"/>
        <v>44</v>
      </c>
    </row>
    <row r="39" spans="1:64">
      <c r="A39" s="38">
        <f t="shared" si="3"/>
        <v>37</v>
      </c>
      <c r="B39" s="36">
        <f>№!B38</f>
        <v>19</v>
      </c>
      <c r="C39" s="36">
        <f>№!C38</f>
        <v>2</v>
      </c>
      <c r="D39" s="9">
        <f>IFERROR(VLOOKUP(CONCATENATE($A39,D$1),'Исх-фото'!$A$2:$D$4000,4,FALSE),"-")</f>
        <v>9</v>
      </c>
      <c r="E39" s="9" t="str">
        <f>IFERROR(VLOOKUP(CONCATENATE($A39,E$1),'Исх-фото'!$A$2:$D$4000,4,FALSE),"-")</f>
        <v>-</v>
      </c>
      <c r="F39" s="9">
        <f>IFERROR(VLOOKUP(CONCATENATE($A39,F$1),'Исх-фото'!$A$2:$D$4000,4,FALSE),"-")</f>
        <v>10</v>
      </c>
      <c r="G39" s="9" t="str">
        <f>IFERROR(VLOOKUP(CONCATENATE($A39,G$1),'Исх-фото'!$A$2:$D$4000,4,FALSE),"-")</f>
        <v>-</v>
      </c>
      <c r="H39" s="9" t="str">
        <f>IFERROR(VLOOKUP(CONCATENATE($A39,H$1),'Исх-фото'!$A$2:$D$4000,4,FALSE),"-")</f>
        <v>-</v>
      </c>
      <c r="I39" s="9" t="str">
        <f>IFERROR(VLOOKUP(CONCATENATE($A39,I$1),'Исх-фото'!$A$2:$D$4000,4,FALSE),"-")</f>
        <v>-</v>
      </c>
      <c r="J39" s="9">
        <f>IFERROR(VLOOKUP(CONCATENATE($A39,J$1),'Исх-фото'!$A$2:$D$4000,4,FALSE),"-")</f>
        <v>8</v>
      </c>
      <c r="K39" s="9" t="str">
        <f>IFERROR(VLOOKUP(CONCATENATE($A39,K$1),'Исх-фото'!$A$2:$D$4000,4,FALSE),"-")</f>
        <v>-</v>
      </c>
      <c r="L39" s="9" t="str">
        <f>IFERROR(VLOOKUP(CONCATENATE($A39,L$1),'Исх-фото'!$A$2:$D$4000,4,FALSE),"-")</f>
        <v>-</v>
      </c>
      <c r="M39" s="9" t="str">
        <f>IFERROR(VLOOKUP(CONCATENATE($A39,M$1),'Исх-фото'!$A$2:$D$4000,4,FALSE),"-")</f>
        <v>-</v>
      </c>
      <c r="N39" s="9" t="str">
        <f>IFERROR(VLOOKUP(CONCATENATE($A39,N$1),'Исх-фото'!$A$2:$D$4000,4,FALSE),"-")</f>
        <v>-</v>
      </c>
      <c r="O39" s="9" t="str">
        <f>IFERROR(VLOOKUP(CONCATENATE($A39,O$1),'Исх-фото'!$A$2:$D$4000,4,FALSE),"-")</f>
        <v>-</v>
      </c>
      <c r="P39" s="9" t="str">
        <f>IFERROR(VLOOKUP(CONCATENATE($A39,P$1),'Исх-фото'!$A$2:$D$4000,4,FALSE),"-")</f>
        <v>-</v>
      </c>
      <c r="Q39" s="9">
        <f>IFERROR(VLOOKUP(CONCATENATE($A39,Q$1),'Исх-фото'!$A$2:$D$4000,4,FALSE),"-")</f>
        <v>7</v>
      </c>
      <c r="R39" s="9" t="str">
        <f>IFERROR(VLOOKUP(CONCATENATE($A39,R$1),'Исх-фото'!$A$2:$D$4000,4,FALSE),"-")</f>
        <v>-</v>
      </c>
      <c r="S39" s="9" t="str">
        <f>IFERROR(VLOOKUP(CONCATENATE($A39,S$1),'Исх-фото'!$A$2:$D$4000,4,FALSE),"-")</f>
        <v>-</v>
      </c>
      <c r="T39" s="9">
        <f>IFERROR(VLOOKUP(CONCATENATE($A39,T$1),'Исх-фото'!$A$2:$D$4000,4,FALSE),"-")</f>
        <v>4</v>
      </c>
      <c r="U39" s="9">
        <f>IFERROR(VLOOKUP(CONCATENATE($A39,U$1),'Исх-фото'!$A$2:$D$4000,4,FALSE),"-")</f>
        <v>11</v>
      </c>
      <c r="V39" s="9" t="str">
        <f>IFERROR(VLOOKUP(CONCATENATE($A39,V$1),'Исх-фото'!$A$2:$D$4000,4,FALSE),"-")</f>
        <v>-</v>
      </c>
      <c r="W39" s="9" t="str">
        <f>IFERROR(VLOOKUP(CONCATENATE($A39,W$1),'Исх-фото'!$A$2:$D$4000,4,FALSE),"-")</f>
        <v>-</v>
      </c>
      <c r="X39" s="9" t="str">
        <f>IFERROR(VLOOKUP(CONCATENATE($A39,X$1),'Исх-фото'!$A$2:$D$4000,4,FALSE),"-")</f>
        <v>-</v>
      </c>
      <c r="Y39" s="9" t="str">
        <f>IFERROR(VLOOKUP(CONCATENATE($A39,Y$1),'Исх-фото'!$A$2:$D$4000,4,FALSE),"-")</f>
        <v>-</v>
      </c>
      <c r="Z39" s="9">
        <f>IFERROR(VLOOKUP(CONCATENATE($A39,Z$1),'Исх-фото'!$A$2:$D$4000,4,FALSE),"-")</f>
        <v>6</v>
      </c>
      <c r="AA39" s="9" t="str">
        <f>IFERROR(VLOOKUP(CONCATENATE($A39,AA$1),'Исх-фото'!$A$2:$D$4000,4,FALSE),"-")</f>
        <v>-</v>
      </c>
      <c r="AB39" s="9">
        <f>IFERROR(VLOOKUP(CONCATENATE($A39,AB$1),'Исх-фото'!$A$2:$D$4000,4,FALSE),"-")</f>
        <v>7</v>
      </c>
      <c r="AC39" s="9" t="str">
        <f>IFERROR(VLOOKUP(CONCATENATE($A39,AC$1),'Исх-фото'!$A$2:$D$4000,4,FALSE),"-")</f>
        <v>-</v>
      </c>
      <c r="AD39" s="9" t="str">
        <f>IFERROR(VLOOKUP(CONCATENATE($A39,AD$1),'Исх-фото'!$A$2:$D$4000,4,FALSE),"-")</f>
        <v>-</v>
      </c>
      <c r="AE39" s="9" t="str">
        <f>IFERROR(VLOOKUP(CONCATENATE($A39,AE$1),'Исх-фото'!$A$2:$D$4000,4,FALSE),"-")</f>
        <v>-</v>
      </c>
      <c r="AF39" s="9" t="str">
        <f>IFERROR(VLOOKUP(CONCATENATE($A39,AF$1),'Исх-фото'!$A$2:$D$4000,4,FALSE),"-")</f>
        <v>-</v>
      </c>
      <c r="AG39" s="9">
        <f>IFERROR(VLOOKUP(CONCATENATE($A39,AG$1),'Исх-фото'!$A$2:$D$4000,4,FALSE),"-")</f>
        <v>5</v>
      </c>
      <c r="AH39" s="9" t="str">
        <f>IFERROR(VLOOKUP(CONCATENATE($A39,AH$1),'Исх-фото'!$A$2:$D$4000,4,FALSE),"-")</f>
        <v>-</v>
      </c>
      <c r="AI39" s="9" t="str">
        <f>IFERROR(VLOOKUP(CONCATENATE($A39,AI$1),'Исх-фото'!$A$2:$D$4000,4,FALSE),"-")</f>
        <v>-</v>
      </c>
      <c r="AJ39" s="9">
        <f>IFERROR(VLOOKUP(CONCATENATE($A39,AJ$1),'Исх-фото'!$A$2:$D$4000,4,FALSE),"-")</f>
        <v>5</v>
      </c>
      <c r="AK39" s="9" t="str">
        <f>IFERROR(VLOOKUP(CONCATENATE($A39,AK$1),'Исх-фото'!$A$2:$D$4000,4,FALSE),"-")</f>
        <v>-</v>
      </c>
      <c r="AL39" s="9" t="str">
        <f>IFERROR(VLOOKUP(CONCATENATE($A39,AL$1),'Исх-фото'!$A$2:$D$4000,4,FALSE),"-")</f>
        <v>-</v>
      </c>
      <c r="AM39" s="9">
        <f>IFERROR(VLOOKUP(CONCATENATE($A39,AM$1),'Исх-фото'!$A$2:$D$4000,4,FALSE),"-")</f>
        <v>7</v>
      </c>
      <c r="AN39" s="9">
        <f>IFERROR(VLOOKUP(CONCATENATE($A39,AN$1),'Исх-фото'!$A$2:$D$4000,4,FALSE),"-")</f>
        <v>3</v>
      </c>
      <c r="AO39" s="9" t="str">
        <f>IFERROR(VLOOKUP(CONCATENATE($A39,AO$1),'Исх-фото'!$A$2:$D$4000,4,FALSE),"-")</f>
        <v>-</v>
      </c>
      <c r="AP39" s="9">
        <f>IFERROR(VLOOKUP(CONCATENATE($A39,AP$1),'Исх-фото'!$A$2:$D$4000,4,FALSE),"-")</f>
        <v>7</v>
      </c>
      <c r="AQ39" s="9" t="str">
        <f>IFERROR(VLOOKUP(CONCATENATE($A39,AQ$1),'Исх-фото'!$A$2:$D$4000,4,FALSE),"-")</f>
        <v>-</v>
      </c>
      <c r="AR39" s="9" t="str">
        <f>IFERROR(VLOOKUP(CONCATENATE($A39,AR$1),'Исх-фото'!$A$2:$D$4000,4,FALSE),"-")</f>
        <v>-</v>
      </c>
      <c r="AS39" s="9" t="str">
        <f>IFERROR(VLOOKUP(CONCATENATE($A39,AS$1),'Исх-фото'!$A$2:$D$4000,4,FALSE),"-")</f>
        <v>-</v>
      </c>
      <c r="AT39" s="9" t="str">
        <f>IFERROR(VLOOKUP(CONCATENATE($A39,AT$1),'Исх-фото'!$A$2:$D$4000,4,FALSE),"-")</f>
        <v>-</v>
      </c>
      <c r="AU39" s="9" t="str">
        <f>IFERROR(VLOOKUP(CONCATENATE($A39,AU$1),'Исх-фото'!$A$2:$D$4000,4,FALSE),"-")</f>
        <v>-</v>
      </c>
      <c r="AV39" s="9" t="str">
        <f>IFERROR(VLOOKUP(CONCATENATE($A39,AV$1),'Исх-фото'!$A$2:$D$4000,4,FALSE),"-")</f>
        <v>-</v>
      </c>
      <c r="AW39" s="9">
        <f>IFERROR(VLOOKUP(CONCATENATE($A39,AW$1),'Исх-фото'!$A$2:$D$4000,4,FALSE),"-")</f>
        <v>6</v>
      </c>
      <c r="AX39" s="9" t="str">
        <f>IFERROR(VLOOKUP(CONCATENATE($A39,AX$1),'Исх-фото'!$A$2:$D$4000,4,FALSE),"-")</f>
        <v>-</v>
      </c>
      <c r="AY39" s="9" t="str">
        <f>IFERROR(VLOOKUP(CONCATENATE($A39,AY$1),'Исх-фото'!$A$2:$D$4000,4,FALSE),"-")</f>
        <v>-</v>
      </c>
      <c r="AZ39" s="9" t="str">
        <f>IFERROR(VLOOKUP(CONCATENATE($A39,AZ$1),'Исх-фото'!$A$2:$D$4000,4,FALSE),"-")</f>
        <v>-</v>
      </c>
      <c r="BA39" s="9" t="str">
        <f>IFERROR(VLOOKUP(CONCATENATE($A39,BA$1),'Исх-фото'!$A$2:$D$4000,4,FALSE),"-")</f>
        <v>-</v>
      </c>
      <c r="BB39" s="9" t="str">
        <f>IFERROR(VLOOKUP(CONCATENATE($A39,BB$1),'Исх-фото'!$A$2:$D$4000,4,FALSE),"-")</f>
        <v>-</v>
      </c>
      <c r="BC39" s="9">
        <f>IFERROR(VLOOKUP(CONCATENATE($A39,BC$1),'Исх-фото'!$A$2:$D$4000,4,FALSE),"-")</f>
        <v>8</v>
      </c>
      <c r="BD39" s="9" t="str">
        <f>IFERROR(VLOOKUP(CONCATENATE($A39,BD$1),'Исх-фото'!$A$2:$D$4000,4,FALSE),"-")</f>
        <v>-</v>
      </c>
      <c r="BE39" s="9">
        <f>IFERROR(VLOOKUP(CONCATENATE($A39,BE$1),'Исх-фото'!$A$2:$D$4000,4,FALSE),"-")</f>
        <v>6</v>
      </c>
      <c r="BF39" s="9" t="str">
        <f>IFERROR(VLOOKUP(CONCATENATE($A39,BF$1),'Исх-фото'!$A$2:$D$4000,4,FALSE),"-")</f>
        <v>-</v>
      </c>
      <c r="BG39" s="9" t="str">
        <f>IFERROR(VLOOKUP(CONCATENATE($A39,BG$1),'Исх-фото'!$A$2:$D$4000,4,FALSE),"-")</f>
        <v>-</v>
      </c>
      <c r="BH39" s="9" t="str">
        <f>IFERROR(VLOOKUP(CONCATENATE($A39,BH$1),'Исх-фото'!$A$2:$D$4000,4,FALSE),"-")</f>
        <v>-</v>
      </c>
      <c r="BI39" s="9">
        <f>IFERROR(VLOOKUP(CONCATENATE($A39,BI$1),'Исх-фото'!$A$2:$D$4000,4,FALSE),"-")</f>
        <v>7</v>
      </c>
      <c r="BJ39" s="37">
        <f t="shared" si="4"/>
        <v>17</v>
      </c>
      <c r="BK39" s="34">
        <f t="shared" si="5"/>
        <v>6.8235294117647056</v>
      </c>
      <c r="BL39" s="9">
        <f t="shared" si="2"/>
        <v>64</v>
      </c>
    </row>
    <row r="40" spans="1:64">
      <c r="A40" s="38">
        <f t="shared" si="3"/>
        <v>38</v>
      </c>
      <c r="B40" s="36">
        <f>№!B39</f>
        <v>19</v>
      </c>
      <c r="C40" s="36">
        <f>№!C39</f>
        <v>3</v>
      </c>
      <c r="D40" s="9">
        <f>IFERROR(VLOOKUP(CONCATENATE($A40,D$1),'Исх-фото'!$A$2:$D$4000,4,FALSE),"-")</f>
        <v>6</v>
      </c>
      <c r="E40" s="9" t="str">
        <f>IFERROR(VLOOKUP(CONCATENATE($A40,E$1),'Исх-фото'!$A$2:$D$4000,4,FALSE),"-")</f>
        <v>-</v>
      </c>
      <c r="F40" s="9" t="str">
        <f>IFERROR(VLOOKUP(CONCATENATE($A40,F$1),'Исх-фото'!$A$2:$D$4000,4,FALSE),"-")</f>
        <v>-</v>
      </c>
      <c r="G40" s="9" t="str">
        <f>IFERROR(VLOOKUP(CONCATENATE($A40,G$1),'Исх-фото'!$A$2:$D$4000,4,FALSE),"-")</f>
        <v>-</v>
      </c>
      <c r="H40" s="9" t="str">
        <f>IFERROR(VLOOKUP(CONCATENATE($A40,H$1),'Исх-фото'!$A$2:$D$4000,4,FALSE),"-")</f>
        <v>-</v>
      </c>
      <c r="I40" s="9" t="str">
        <f>IFERROR(VLOOKUP(CONCATENATE($A40,I$1),'Исх-фото'!$A$2:$D$4000,4,FALSE),"-")</f>
        <v>-</v>
      </c>
      <c r="J40" s="9" t="str">
        <f>IFERROR(VLOOKUP(CONCATENATE($A40,J$1),'Исх-фото'!$A$2:$D$4000,4,FALSE),"-")</f>
        <v>-</v>
      </c>
      <c r="K40" s="9" t="str">
        <f>IFERROR(VLOOKUP(CONCATENATE($A40,K$1),'Исх-фото'!$A$2:$D$4000,4,FALSE),"-")</f>
        <v>-</v>
      </c>
      <c r="L40" s="9" t="str">
        <f>IFERROR(VLOOKUP(CONCATENATE($A40,L$1),'Исх-фото'!$A$2:$D$4000,4,FALSE),"-")</f>
        <v>-</v>
      </c>
      <c r="M40" s="9" t="str">
        <f>IFERROR(VLOOKUP(CONCATENATE($A40,M$1),'Исх-фото'!$A$2:$D$4000,4,FALSE),"-")</f>
        <v>-</v>
      </c>
      <c r="N40" s="9" t="str">
        <f>IFERROR(VLOOKUP(CONCATENATE($A40,N$1),'Исх-фото'!$A$2:$D$4000,4,FALSE),"-")</f>
        <v>-</v>
      </c>
      <c r="O40" s="9" t="str">
        <f>IFERROR(VLOOKUP(CONCATENATE($A40,O$1),'Исх-фото'!$A$2:$D$4000,4,FALSE),"-")</f>
        <v>-</v>
      </c>
      <c r="P40" s="9" t="str">
        <f>IFERROR(VLOOKUP(CONCATENATE($A40,P$1),'Исх-фото'!$A$2:$D$4000,4,FALSE),"-")</f>
        <v>-</v>
      </c>
      <c r="Q40" s="9">
        <f>IFERROR(VLOOKUP(CONCATENATE($A40,Q$1),'Исх-фото'!$A$2:$D$4000,4,FALSE),"-")</f>
        <v>6</v>
      </c>
      <c r="R40" s="9" t="str">
        <f>IFERROR(VLOOKUP(CONCATENATE($A40,R$1),'Исх-фото'!$A$2:$D$4000,4,FALSE),"-")</f>
        <v>-</v>
      </c>
      <c r="S40" s="9" t="str">
        <f>IFERROR(VLOOKUP(CONCATENATE($A40,S$1),'Исх-фото'!$A$2:$D$4000,4,FALSE),"-")</f>
        <v>-</v>
      </c>
      <c r="T40" s="9">
        <f>IFERROR(VLOOKUP(CONCATENATE($A40,T$1),'Исх-фото'!$A$2:$D$4000,4,FALSE),"-")</f>
        <v>5</v>
      </c>
      <c r="U40" s="9">
        <f>IFERROR(VLOOKUP(CONCATENATE($A40,U$1),'Исх-фото'!$A$2:$D$4000,4,FALSE),"-")</f>
        <v>6</v>
      </c>
      <c r="V40" s="9" t="str">
        <f>IFERROR(VLOOKUP(CONCATENATE($A40,V$1),'Исх-фото'!$A$2:$D$4000,4,FALSE),"-")</f>
        <v>-</v>
      </c>
      <c r="W40" s="9" t="str">
        <f>IFERROR(VLOOKUP(CONCATENATE($A40,W$1),'Исх-фото'!$A$2:$D$4000,4,FALSE),"-")</f>
        <v>-</v>
      </c>
      <c r="X40" s="9" t="str">
        <f>IFERROR(VLOOKUP(CONCATENATE($A40,X$1),'Исх-фото'!$A$2:$D$4000,4,FALSE),"-")</f>
        <v>-</v>
      </c>
      <c r="Y40" s="9" t="str">
        <f>IFERROR(VLOOKUP(CONCATENATE($A40,Y$1),'Исх-фото'!$A$2:$D$4000,4,FALSE),"-")</f>
        <v>-</v>
      </c>
      <c r="Z40" s="9">
        <f>IFERROR(VLOOKUP(CONCATENATE($A40,Z$1),'Исх-фото'!$A$2:$D$4000,4,FALSE),"-")</f>
        <v>9</v>
      </c>
      <c r="AA40" s="9" t="str">
        <f>IFERROR(VLOOKUP(CONCATENATE($A40,AA$1),'Исх-фото'!$A$2:$D$4000,4,FALSE),"-")</f>
        <v>-</v>
      </c>
      <c r="AB40" s="9" t="str">
        <f>IFERROR(VLOOKUP(CONCATENATE($A40,AB$1),'Исх-фото'!$A$2:$D$4000,4,FALSE),"-")</f>
        <v>-</v>
      </c>
      <c r="AC40" s="9" t="str">
        <f>IFERROR(VLOOKUP(CONCATENATE($A40,AC$1),'Исх-фото'!$A$2:$D$4000,4,FALSE),"-")</f>
        <v>-</v>
      </c>
      <c r="AD40" s="9" t="str">
        <f>IFERROR(VLOOKUP(CONCATENATE($A40,AD$1),'Исх-фото'!$A$2:$D$4000,4,FALSE),"-")</f>
        <v>-</v>
      </c>
      <c r="AE40" s="9" t="str">
        <f>IFERROR(VLOOKUP(CONCATENATE($A40,AE$1),'Исх-фото'!$A$2:$D$4000,4,FALSE),"-")</f>
        <v>-</v>
      </c>
      <c r="AF40" s="9" t="str">
        <f>IFERROR(VLOOKUP(CONCATENATE($A40,AF$1),'Исх-фото'!$A$2:$D$4000,4,FALSE),"-")</f>
        <v>-</v>
      </c>
      <c r="AG40" s="9">
        <f>IFERROR(VLOOKUP(CONCATENATE($A40,AG$1),'Исх-фото'!$A$2:$D$4000,4,FALSE),"-")</f>
        <v>5</v>
      </c>
      <c r="AH40" s="9" t="str">
        <f>IFERROR(VLOOKUP(CONCATENATE($A40,AH$1),'Исх-фото'!$A$2:$D$4000,4,FALSE),"-")</f>
        <v>-</v>
      </c>
      <c r="AI40" s="9">
        <f>IFERROR(VLOOKUP(CONCATENATE($A40,AI$1),'Исх-фото'!$A$2:$D$4000,4,FALSE),"-")</f>
        <v>11</v>
      </c>
      <c r="AJ40" s="9">
        <f>IFERROR(VLOOKUP(CONCATENATE($A40,AJ$1),'Исх-фото'!$A$2:$D$4000,4,FALSE),"-")</f>
        <v>8</v>
      </c>
      <c r="AK40" s="9" t="str">
        <f>IFERROR(VLOOKUP(CONCATENATE($A40,AK$1),'Исх-фото'!$A$2:$D$4000,4,FALSE),"-")</f>
        <v>-</v>
      </c>
      <c r="AL40" s="9" t="str">
        <f>IFERROR(VLOOKUP(CONCATENATE($A40,AL$1),'Исх-фото'!$A$2:$D$4000,4,FALSE),"-")</f>
        <v>-</v>
      </c>
      <c r="AM40" s="9">
        <f>IFERROR(VLOOKUP(CONCATENATE($A40,AM$1),'Исх-фото'!$A$2:$D$4000,4,FALSE),"-")</f>
        <v>5</v>
      </c>
      <c r="AN40" s="9">
        <f>IFERROR(VLOOKUP(CONCATENATE($A40,AN$1),'Исх-фото'!$A$2:$D$4000,4,FALSE),"-")</f>
        <v>3</v>
      </c>
      <c r="AO40" s="9" t="str">
        <f>IFERROR(VLOOKUP(CONCATENATE($A40,AO$1),'Исх-фото'!$A$2:$D$4000,4,FALSE),"-")</f>
        <v>-</v>
      </c>
      <c r="AP40" s="9">
        <f>IFERROR(VLOOKUP(CONCATENATE($A40,AP$1),'Исх-фото'!$A$2:$D$4000,4,FALSE),"-")</f>
        <v>6</v>
      </c>
      <c r="AQ40" s="9" t="str">
        <f>IFERROR(VLOOKUP(CONCATENATE($A40,AQ$1),'Исх-фото'!$A$2:$D$4000,4,FALSE),"-")</f>
        <v>-</v>
      </c>
      <c r="AR40" s="9" t="str">
        <f>IFERROR(VLOOKUP(CONCATENATE($A40,AR$1),'Исх-фото'!$A$2:$D$4000,4,FALSE),"-")</f>
        <v>-</v>
      </c>
      <c r="AS40" s="9" t="str">
        <f>IFERROR(VLOOKUP(CONCATENATE($A40,AS$1),'Исх-фото'!$A$2:$D$4000,4,FALSE),"-")</f>
        <v>-</v>
      </c>
      <c r="AT40" s="9" t="str">
        <f>IFERROR(VLOOKUP(CONCATENATE($A40,AT$1),'Исх-фото'!$A$2:$D$4000,4,FALSE),"-")</f>
        <v>-</v>
      </c>
      <c r="AU40" s="9" t="str">
        <f>IFERROR(VLOOKUP(CONCATENATE($A40,AU$1),'Исх-фото'!$A$2:$D$4000,4,FALSE),"-")</f>
        <v>-</v>
      </c>
      <c r="AV40" s="9" t="str">
        <f>IFERROR(VLOOKUP(CONCATENATE($A40,AV$1),'Исх-фото'!$A$2:$D$4000,4,FALSE),"-")</f>
        <v>-</v>
      </c>
      <c r="AW40" s="9">
        <f>IFERROR(VLOOKUP(CONCATENATE($A40,AW$1),'Исх-фото'!$A$2:$D$4000,4,FALSE),"-")</f>
        <v>6</v>
      </c>
      <c r="AX40" s="9" t="str">
        <f>IFERROR(VLOOKUP(CONCATENATE($A40,AX$1),'Исх-фото'!$A$2:$D$4000,4,FALSE),"-")</f>
        <v>-</v>
      </c>
      <c r="AY40" s="9" t="str">
        <f>IFERROR(VLOOKUP(CONCATENATE($A40,AY$1),'Исх-фото'!$A$2:$D$4000,4,FALSE),"-")</f>
        <v>-</v>
      </c>
      <c r="AZ40" s="9" t="str">
        <f>IFERROR(VLOOKUP(CONCATENATE($A40,AZ$1),'Исх-фото'!$A$2:$D$4000,4,FALSE),"-")</f>
        <v>-</v>
      </c>
      <c r="BA40" s="9" t="str">
        <f>IFERROR(VLOOKUP(CONCATENATE($A40,BA$1),'Исх-фото'!$A$2:$D$4000,4,FALSE),"-")</f>
        <v>-</v>
      </c>
      <c r="BB40" s="9" t="str">
        <f>IFERROR(VLOOKUP(CONCATENATE($A40,BB$1),'Исх-фото'!$A$2:$D$4000,4,FALSE),"-")</f>
        <v>-</v>
      </c>
      <c r="BC40" s="9">
        <f>IFERROR(VLOOKUP(CONCATENATE($A40,BC$1),'Исх-фото'!$A$2:$D$4000,4,FALSE),"-")</f>
        <v>7</v>
      </c>
      <c r="BD40" s="9" t="str">
        <f>IFERROR(VLOOKUP(CONCATENATE($A40,BD$1),'Исх-фото'!$A$2:$D$4000,4,FALSE),"-")</f>
        <v>-</v>
      </c>
      <c r="BE40" s="9">
        <f>IFERROR(VLOOKUP(CONCATENATE($A40,BE$1),'Исх-фото'!$A$2:$D$4000,4,FALSE),"-")</f>
        <v>8</v>
      </c>
      <c r="BF40" s="9" t="str">
        <f>IFERROR(VLOOKUP(CONCATENATE($A40,BF$1),'Исх-фото'!$A$2:$D$4000,4,FALSE),"-")</f>
        <v>-</v>
      </c>
      <c r="BG40" s="9" t="str">
        <f>IFERROR(VLOOKUP(CONCATENATE($A40,BG$1),'Исх-фото'!$A$2:$D$4000,4,FALSE),"-")</f>
        <v>-</v>
      </c>
      <c r="BH40" s="9">
        <f>IFERROR(VLOOKUP(CONCATENATE($A40,BH$1),'Исх-фото'!$A$2:$D$4000,4,FALSE),"-")</f>
        <v>9</v>
      </c>
      <c r="BI40" s="9">
        <f>IFERROR(VLOOKUP(CONCATENATE($A40,BI$1),'Исх-фото'!$A$2:$D$4000,4,FALSE),"-")</f>
        <v>9</v>
      </c>
      <c r="BJ40" s="37">
        <f t="shared" si="4"/>
        <v>16</v>
      </c>
      <c r="BK40" s="34">
        <f t="shared" si="5"/>
        <v>6.8125</v>
      </c>
      <c r="BL40" s="9">
        <f t="shared" si="2"/>
        <v>65</v>
      </c>
    </row>
    <row r="41" spans="1:64">
      <c r="A41" s="38">
        <f t="shared" si="3"/>
        <v>39</v>
      </c>
      <c r="B41" s="36">
        <f>№!B40</f>
        <v>21</v>
      </c>
      <c r="C41" s="36">
        <f>№!C40</f>
        <v>1</v>
      </c>
      <c r="D41" s="9">
        <f>IFERROR(VLOOKUP(CONCATENATE($A41,D$1),'Исх-фото'!$A$2:$D$4000,4,FALSE),"-")</f>
        <v>8</v>
      </c>
      <c r="E41" s="9" t="str">
        <f>IFERROR(VLOOKUP(CONCATENATE($A41,E$1),'Исх-фото'!$A$2:$D$4000,4,FALSE),"-")</f>
        <v>-</v>
      </c>
      <c r="F41" s="9">
        <f>IFERROR(VLOOKUP(CONCATENATE($A41,F$1),'Исх-фото'!$A$2:$D$4000,4,FALSE),"-")</f>
        <v>9</v>
      </c>
      <c r="G41" s="9">
        <f>IFERROR(VLOOKUP(CONCATENATE($A41,G$1),'Исх-фото'!$A$2:$D$4000,4,FALSE),"-")</f>
        <v>11</v>
      </c>
      <c r="H41" s="9" t="str">
        <f>IFERROR(VLOOKUP(CONCATENATE($A41,H$1),'Исх-фото'!$A$2:$D$4000,4,FALSE),"-")</f>
        <v>-</v>
      </c>
      <c r="I41" s="9" t="str">
        <f>IFERROR(VLOOKUP(CONCATENATE($A41,I$1),'Исх-фото'!$A$2:$D$4000,4,FALSE),"-")</f>
        <v>-</v>
      </c>
      <c r="J41" s="9" t="str">
        <f>IFERROR(VLOOKUP(CONCATENATE($A41,J$1),'Исх-фото'!$A$2:$D$4000,4,FALSE),"-")</f>
        <v>-</v>
      </c>
      <c r="K41" s="9" t="str">
        <f>IFERROR(VLOOKUP(CONCATENATE($A41,K$1),'Исх-фото'!$A$2:$D$4000,4,FALSE),"-")</f>
        <v>-</v>
      </c>
      <c r="L41" s="9" t="str">
        <f>IFERROR(VLOOKUP(CONCATENATE($A41,L$1),'Исх-фото'!$A$2:$D$4000,4,FALSE),"-")</f>
        <v>-</v>
      </c>
      <c r="M41" s="9" t="str">
        <f>IFERROR(VLOOKUP(CONCATENATE($A41,M$1),'Исх-фото'!$A$2:$D$4000,4,FALSE),"-")</f>
        <v>-</v>
      </c>
      <c r="N41" s="9" t="str">
        <f>IFERROR(VLOOKUP(CONCATENATE($A41,N$1),'Исх-фото'!$A$2:$D$4000,4,FALSE),"-")</f>
        <v>-</v>
      </c>
      <c r="O41" s="9" t="str">
        <f>IFERROR(VLOOKUP(CONCATENATE($A41,O$1),'Исх-фото'!$A$2:$D$4000,4,FALSE),"-")</f>
        <v>-</v>
      </c>
      <c r="P41" s="9" t="str">
        <f>IFERROR(VLOOKUP(CONCATENATE($A41,P$1),'Исх-фото'!$A$2:$D$4000,4,FALSE),"-")</f>
        <v>-</v>
      </c>
      <c r="Q41" s="9">
        <f>IFERROR(VLOOKUP(CONCATENATE($A41,Q$1),'Исх-фото'!$A$2:$D$4000,4,FALSE),"-")</f>
        <v>5</v>
      </c>
      <c r="R41" s="9" t="str">
        <f>IFERROR(VLOOKUP(CONCATENATE($A41,R$1),'Исх-фото'!$A$2:$D$4000,4,FALSE),"-")</f>
        <v>-</v>
      </c>
      <c r="S41" s="9" t="str">
        <f>IFERROR(VLOOKUP(CONCATENATE($A41,S$1),'Исх-фото'!$A$2:$D$4000,4,FALSE),"-")</f>
        <v>-</v>
      </c>
      <c r="T41" s="9">
        <f>IFERROR(VLOOKUP(CONCATENATE($A41,T$1),'Исх-фото'!$A$2:$D$4000,4,FALSE),"-")</f>
        <v>9</v>
      </c>
      <c r="U41" s="9">
        <f>IFERROR(VLOOKUP(CONCATENATE($A41,U$1),'Исх-фото'!$A$2:$D$4000,4,FALSE),"-")</f>
        <v>12</v>
      </c>
      <c r="V41" s="9" t="str">
        <f>IFERROR(VLOOKUP(CONCATENATE($A41,V$1),'Исх-фото'!$A$2:$D$4000,4,FALSE),"-")</f>
        <v>-</v>
      </c>
      <c r="W41" s="9" t="str">
        <f>IFERROR(VLOOKUP(CONCATENATE($A41,W$1),'Исх-фото'!$A$2:$D$4000,4,FALSE),"-")</f>
        <v>-</v>
      </c>
      <c r="X41" s="9" t="str">
        <f>IFERROR(VLOOKUP(CONCATENATE($A41,X$1),'Исх-фото'!$A$2:$D$4000,4,FALSE),"-")</f>
        <v>-</v>
      </c>
      <c r="Y41" s="9" t="str">
        <f>IFERROR(VLOOKUP(CONCATENATE($A41,Y$1),'Исх-фото'!$A$2:$D$4000,4,FALSE),"-")</f>
        <v>-</v>
      </c>
      <c r="Z41" s="9">
        <f>IFERROR(VLOOKUP(CONCATENATE($A41,Z$1),'Исх-фото'!$A$2:$D$4000,4,FALSE),"-")</f>
        <v>8</v>
      </c>
      <c r="AA41" s="9" t="str">
        <f>IFERROR(VLOOKUP(CONCATENATE($A41,AA$1),'Исх-фото'!$A$2:$D$4000,4,FALSE),"-")</f>
        <v>-</v>
      </c>
      <c r="AB41" s="9" t="str">
        <f>IFERROR(VLOOKUP(CONCATENATE($A41,AB$1),'Исх-фото'!$A$2:$D$4000,4,FALSE),"-")</f>
        <v>-</v>
      </c>
      <c r="AC41" s="9" t="str">
        <f>IFERROR(VLOOKUP(CONCATENATE($A41,AC$1),'Исх-фото'!$A$2:$D$4000,4,FALSE),"-")</f>
        <v>-</v>
      </c>
      <c r="AD41" s="9" t="str">
        <f>IFERROR(VLOOKUP(CONCATENATE($A41,AD$1),'Исх-фото'!$A$2:$D$4000,4,FALSE),"-")</f>
        <v>-</v>
      </c>
      <c r="AE41" s="9" t="str">
        <f>IFERROR(VLOOKUP(CONCATENATE($A41,AE$1),'Исх-фото'!$A$2:$D$4000,4,FALSE),"-")</f>
        <v>-</v>
      </c>
      <c r="AF41" s="9" t="str">
        <f>IFERROR(VLOOKUP(CONCATENATE($A41,AF$1),'Исх-фото'!$A$2:$D$4000,4,FALSE),"-")</f>
        <v>-</v>
      </c>
      <c r="AG41" s="9">
        <f>IFERROR(VLOOKUP(CONCATENATE($A41,AG$1),'Исх-фото'!$A$2:$D$4000,4,FALSE),"-")</f>
        <v>4</v>
      </c>
      <c r="AH41" s="9" t="str">
        <f>IFERROR(VLOOKUP(CONCATENATE($A41,AH$1),'Исх-фото'!$A$2:$D$4000,4,FALSE),"-")</f>
        <v>-</v>
      </c>
      <c r="AI41" s="9">
        <f>IFERROR(VLOOKUP(CONCATENATE($A41,AI$1),'Исх-фото'!$A$2:$D$4000,4,FALSE),"-")</f>
        <v>3</v>
      </c>
      <c r="AJ41" s="9">
        <f>IFERROR(VLOOKUP(CONCATENATE($A41,AJ$1),'Исх-фото'!$A$2:$D$4000,4,FALSE),"-")</f>
        <v>5</v>
      </c>
      <c r="AK41" s="9">
        <f>IFERROR(VLOOKUP(CONCATENATE($A41,AK$1),'Исх-фото'!$A$2:$D$4000,4,FALSE),"-")</f>
        <v>8</v>
      </c>
      <c r="AL41" s="9" t="str">
        <f>IFERROR(VLOOKUP(CONCATENATE($A41,AL$1),'Исх-фото'!$A$2:$D$4000,4,FALSE),"-")</f>
        <v>-</v>
      </c>
      <c r="AM41" s="9">
        <f>IFERROR(VLOOKUP(CONCATENATE($A41,AM$1),'Исх-фото'!$A$2:$D$4000,4,FALSE),"-")</f>
        <v>7</v>
      </c>
      <c r="AN41" s="9">
        <f>IFERROR(VLOOKUP(CONCATENATE($A41,AN$1),'Исх-фото'!$A$2:$D$4000,4,FALSE),"-")</f>
        <v>6</v>
      </c>
      <c r="AO41" s="9">
        <f>IFERROR(VLOOKUP(CONCATENATE($A41,AO$1),'Исх-фото'!$A$2:$D$4000,4,FALSE),"-")</f>
        <v>12</v>
      </c>
      <c r="AP41" s="9">
        <f>IFERROR(VLOOKUP(CONCATENATE($A41,AP$1),'Исх-фото'!$A$2:$D$4000,4,FALSE),"-")</f>
        <v>7</v>
      </c>
      <c r="AQ41" s="9" t="str">
        <f>IFERROR(VLOOKUP(CONCATENATE($A41,AQ$1),'Исх-фото'!$A$2:$D$4000,4,FALSE),"-")</f>
        <v>-</v>
      </c>
      <c r="AR41" s="9" t="str">
        <f>IFERROR(VLOOKUP(CONCATENATE($A41,AR$1),'Исх-фото'!$A$2:$D$4000,4,FALSE),"-")</f>
        <v>-</v>
      </c>
      <c r="AS41" s="9">
        <f>IFERROR(VLOOKUP(CONCATENATE($A41,AS$1),'Исх-фото'!$A$2:$D$4000,4,FALSE),"-")</f>
        <v>6</v>
      </c>
      <c r="AT41" s="9" t="str">
        <f>IFERROR(VLOOKUP(CONCATENATE($A41,AT$1),'Исх-фото'!$A$2:$D$4000,4,FALSE),"-")</f>
        <v>-</v>
      </c>
      <c r="AU41" s="9" t="str">
        <f>IFERROR(VLOOKUP(CONCATENATE($A41,AU$1),'Исх-фото'!$A$2:$D$4000,4,FALSE),"-")</f>
        <v>-</v>
      </c>
      <c r="AV41" s="9" t="str">
        <f>IFERROR(VLOOKUP(CONCATENATE($A41,AV$1),'Исх-фото'!$A$2:$D$4000,4,FALSE),"-")</f>
        <v>-</v>
      </c>
      <c r="AW41" s="9" t="str">
        <f>IFERROR(VLOOKUP(CONCATENATE($A41,AW$1),'Исх-фото'!$A$2:$D$4000,4,FALSE),"-")</f>
        <v>-</v>
      </c>
      <c r="AX41" s="9" t="str">
        <f>IFERROR(VLOOKUP(CONCATENATE($A41,AX$1),'Исх-фото'!$A$2:$D$4000,4,FALSE),"-")</f>
        <v>-</v>
      </c>
      <c r="AY41" s="9" t="str">
        <f>IFERROR(VLOOKUP(CONCATENATE($A41,AY$1),'Исх-фото'!$A$2:$D$4000,4,FALSE),"-")</f>
        <v>-</v>
      </c>
      <c r="AZ41" s="9" t="str">
        <f>IFERROR(VLOOKUP(CONCATENATE($A41,AZ$1),'Исх-фото'!$A$2:$D$4000,4,FALSE),"-")</f>
        <v>-</v>
      </c>
      <c r="BA41" s="9" t="str">
        <f>IFERROR(VLOOKUP(CONCATENATE($A41,BA$1),'Исх-фото'!$A$2:$D$4000,4,FALSE),"-")</f>
        <v>-</v>
      </c>
      <c r="BB41" s="9" t="str">
        <f>IFERROR(VLOOKUP(CONCATENATE($A41,BB$1),'Исх-фото'!$A$2:$D$4000,4,FALSE),"-")</f>
        <v>-</v>
      </c>
      <c r="BC41" s="9">
        <f>IFERROR(VLOOKUP(CONCATENATE($A41,BC$1),'Исх-фото'!$A$2:$D$4000,4,FALSE),"-")</f>
        <v>8</v>
      </c>
      <c r="BD41" s="9" t="str">
        <f>IFERROR(VLOOKUP(CONCATENATE($A41,BD$1),'Исх-фото'!$A$2:$D$4000,4,FALSE),"-")</f>
        <v>-</v>
      </c>
      <c r="BE41" s="9">
        <f>IFERROR(VLOOKUP(CONCATENATE($A41,BE$1),'Исх-фото'!$A$2:$D$4000,4,FALSE),"-")</f>
        <v>6</v>
      </c>
      <c r="BF41" s="9">
        <f>IFERROR(VLOOKUP(CONCATENATE($A41,BF$1),'Исх-фото'!$A$2:$D$4000,4,FALSE),"-")</f>
        <v>7</v>
      </c>
      <c r="BG41" s="9" t="str">
        <f>IFERROR(VLOOKUP(CONCATENATE($A41,BG$1),'Исх-фото'!$A$2:$D$4000,4,FALSE),"-")</f>
        <v>-</v>
      </c>
      <c r="BH41" s="9">
        <f>IFERROR(VLOOKUP(CONCATENATE($A41,BH$1),'Исх-фото'!$A$2:$D$4000,4,FALSE),"-")</f>
        <v>4</v>
      </c>
      <c r="BI41" s="9">
        <f>IFERROR(VLOOKUP(CONCATENATE($A41,BI$1),'Исх-фото'!$A$2:$D$4000,4,FALSE),"-")</f>
        <v>4</v>
      </c>
      <c r="BJ41" s="37">
        <f t="shared" si="4"/>
        <v>21</v>
      </c>
      <c r="BK41" s="34">
        <f t="shared" si="5"/>
        <v>7.0952380952380949</v>
      </c>
      <c r="BL41" s="9">
        <f t="shared" si="2"/>
        <v>53</v>
      </c>
    </row>
    <row r="42" spans="1:64">
      <c r="A42" s="38">
        <f t="shared" si="3"/>
        <v>40</v>
      </c>
      <c r="B42" s="36">
        <f>№!B41</f>
        <v>21</v>
      </c>
      <c r="C42" s="36">
        <f>№!C41</f>
        <v>2</v>
      </c>
      <c r="D42" s="9">
        <f>IFERROR(VLOOKUP(CONCATENATE($A42,D$1),'Исх-фото'!$A$2:$D$4000,4,FALSE),"-")</f>
        <v>5</v>
      </c>
      <c r="E42" s="9" t="str">
        <f>IFERROR(VLOOKUP(CONCATENATE($A42,E$1),'Исх-фото'!$A$2:$D$4000,4,FALSE),"-")</f>
        <v>-</v>
      </c>
      <c r="F42" s="9">
        <f>IFERROR(VLOOKUP(CONCATENATE($A42,F$1),'Исх-фото'!$A$2:$D$4000,4,FALSE),"-")</f>
        <v>5</v>
      </c>
      <c r="G42" s="9" t="str">
        <f>IFERROR(VLOOKUP(CONCATENATE($A42,G$1),'Исх-фото'!$A$2:$D$4000,4,FALSE),"-")</f>
        <v>-</v>
      </c>
      <c r="H42" s="9" t="str">
        <f>IFERROR(VLOOKUP(CONCATENATE($A42,H$1),'Исх-фото'!$A$2:$D$4000,4,FALSE),"-")</f>
        <v>-</v>
      </c>
      <c r="I42" s="9" t="str">
        <f>IFERROR(VLOOKUP(CONCATENATE($A42,I$1),'Исх-фото'!$A$2:$D$4000,4,FALSE),"-")</f>
        <v>-</v>
      </c>
      <c r="J42" s="9" t="str">
        <f>IFERROR(VLOOKUP(CONCATENATE($A42,J$1),'Исх-фото'!$A$2:$D$4000,4,FALSE),"-")</f>
        <v>-</v>
      </c>
      <c r="K42" s="9" t="str">
        <f>IFERROR(VLOOKUP(CONCATENATE($A42,K$1),'Исх-фото'!$A$2:$D$4000,4,FALSE),"-")</f>
        <v>-</v>
      </c>
      <c r="L42" s="9" t="str">
        <f>IFERROR(VLOOKUP(CONCATENATE($A42,L$1),'Исх-фото'!$A$2:$D$4000,4,FALSE),"-")</f>
        <v>-</v>
      </c>
      <c r="M42" s="9" t="str">
        <f>IFERROR(VLOOKUP(CONCATENATE($A42,M$1),'Исх-фото'!$A$2:$D$4000,4,FALSE),"-")</f>
        <v>-</v>
      </c>
      <c r="N42" s="9" t="str">
        <f>IFERROR(VLOOKUP(CONCATENATE($A42,N$1),'Исх-фото'!$A$2:$D$4000,4,FALSE),"-")</f>
        <v>-</v>
      </c>
      <c r="O42" s="9" t="str">
        <f>IFERROR(VLOOKUP(CONCATENATE($A42,O$1),'Исх-фото'!$A$2:$D$4000,4,FALSE),"-")</f>
        <v>-</v>
      </c>
      <c r="P42" s="9" t="str">
        <f>IFERROR(VLOOKUP(CONCATENATE($A42,P$1),'Исх-фото'!$A$2:$D$4000,4,FALSE),"-")</f>
        <v>-</v>
      </c>
      <c r="Q42" s="9">
        <f>IFERROR(VLOOKUP(CONCATENATE($A42,Q$1),'Исх-фото'!$A$2:$D$4000,4,FALSE),"-")</f>
        <v>5</v>
      </c>
      <c r="R42" s="9" t="str">
        <f>IFERROR(VLOOKUP(CONCATENATE($A42,R$1),'Исх-фото'!$A$2:$D$4000,4,FALSE),"-")</f>
        <v>-</v>
      </c>
      <c r="S42" s="9" t="str">
        <f>IFERROR(VLOOKUP(CONCATENATE($A42,S$1),'Исх-фото'!$A$2:$D$4000,4,FALSE),"-")</f>
        <v>-</v>
      </c>
      <c r="T42" s="9">
        <f>IFERROR(VLOOKUP(CONCATENATE($A42,T$1),'Исх-фото'!$A$2:$D$4000,4,FALSE),"-")</f>
        <v>3</v>
      </c>
      <c r="U42" s="9">
        <f>IFERROR(VLOOKUP(CONCATENATE($A42,U$1),'Исх-фото'!$A$2:$D$4000,4,FALSE),"-")</f>
        <v>12</v>
      </c>
      <c r="V42" s="9" t="str">
        <f>IFERROR(VLOOKUP(CONCATENATE($A42,V$1),'Исх-фото'!$A$2:$D$4000,4,FALSE),"-")</f>
        <v>-</v>
      </c>
      <c r="W42" s="9" t="str">
        <f>IFERROR(VLOOKUP(CONCATENATE($A42,W$1),'Исх-фото'!$A$2:$D$4000,4,FALSE),"-")</f>
        <v>-</v>
      </c>
      <c r="X42" s="9" t="str">
        <f>IFERROR(VLOOKUP(CONCATENATE($A42,X$1),'Исх-фото'!$A$2:$D$4000,4,FALSE),"-")</f>
        <v>-</v>
      </c>
      <c r="Y42" s="9" t="str">
        <f>IFERROR(VLOOKUP(CONCATENATE($A42,Y$1),'Исх-фото'!$A$2:$D$4000,4,FALSE),"-")</f>
        <v>-</v>
      </c>
      <c r="Z42" s="9">
        <f>IFERROR(VLOOKUP(CONCATENATE($A42,Z$1),'Исх-фото'!$A$2:$D$4000,4,FALSE),"-")</f>
        <v>7</v>
      </c>
      <c r="AA42" s="9" t="str">
        <f>IFERROR(VLOOKUP(CONCATENATE($A42,AA$1),'Исх-фото'!$A$2:$D$4000,4,FALSE),"-")</f>
        <v>-</v>
      </c>
      <c r="AB42" s="9" t="str">
        <f>IFERROR(VLOOKUP(CONCATENATE($A42,AB$1),'Исх-фото'!$A$2:$D$4000,4,FALSE),"-")</f>
        <v>-</v>
      </c>
      <c r="AC42" s="9" t="str">
        <f>IFERROR(VLOOKUP(CONCATENATE($A42,AC$1),'Исх-фото'!$A$2:$D$4000,4,FALSE),"-")</f>
        <v>-</v>
      </c>
      <c r="AD42" s="9" t="str">
        <f>IFERROR(VLOOKUP(CONCATENATE($A42,AD$1),'Исх-фото'!$A$2:$D$4000,4,FALSE),"-")</f>
        <v>-</v>
      </c>
      <c r="AE42" s="9" t="str">
        <f>IFERROR(VLOOKUP(CONCATENATE($A42,AE$1),'Исх-фото'!$A$2:$D$4000,4,FALSE),"-")</f>
        <v>-</v>
      </c>
      <c r="AF42" s="9" t="str">
        <f>IFERROR(VLOOKUP(CONCATENATE($A42,AF$1),'Исх-фото'!$A$2:$D$4000,4,FALSE),"-")</f>
        <v>-</v>
      </c>
      <c r="AG42" s="9">
        <f>IFERROR(VLOOKUP(CONCATENATE($A42,AG$1),'Исх-фото'!$A$2:$D$4000,4,FALSE),"-")</f>
        <v>3</v>
      </c>
      <c r="AH42" s="9" t="str">
        <f>IFERROR(VLOOKUP(CONCATENATE($A42,AH$1),'Исх-фото'!$A$2:$D$4000,4,FALSE),"-")</f>
        <v>-</v>
      </c>
      <c r="AI42" s="9">
        <f>IFERROR(VLOOKUP(CONCATENATE($A42,AI$1),'Исх-фото'!$A$2:$D$4000,4,FALSE),"-")</f>
        <v>4</v>
      </c>
      <c r="AJ42" s="9">
        <f>IFERROR(VLOOKUP(CONCATENATE($A42,AJ$1),'Исх-фото'!$A$2:$D$4000,4,FALSE),"-")</f>
        <v>5</v>
      </c>
      <c r="AK42" s="9">
        <f>IFERROR(VLOOKUP(CONCATENATE($A42,AK$1),'Исх-фото'!$A$2:$D$4000,4,FALSE),"-")</f>
        <v>9</v>
      </c>
      <c r="AL42" s="9" t="str">
        <f>IFERROR(VLOOKUP(CONCATENATE($A42,AL$1),'Исх-фото'!$A$2:$D$4000,4,FALSE),"-")</f>
        <v>-</v>
      </c>
      <c r="AM42" s="9">
        <f>IFERROR(VLOOKUP(CONCATENATE($A42,AM$1),'Исх-фото'!$A$2:$D$4000,4,FALSE),"-")</f>
        <v>5</v>
      </c>
      <c r="AN42" s="9">
        <f>IFERROR(VLOOKUP(CONCATENATE($A42,AN$1),'Исх-фото'!$A$2:$D$4000,4,FALSE),"-")</f>
        <v>2</v>
      </c>
      <c r="AO42" s="9">
        <f>IFERROR(VLOOKUP(CONCATENATE($A42,AO$1),'Исх-фото'!$A$2:$D$4000,4,FALSE),"-")</f>
        <v>10</v>
      </c>
      <c r="AP42" s="9">
        <f>IFERROR(VLOOKUP(CONCATENATE($A42,AP$1),'Исх-фото'!$A$2:$D$4000,4,FALSE),"-")</f>
        <v>6</v>
      </c>
      <c r="AQ42" s="9" t="str">
        <f>IFERROR(VLOOKUP(CONCATENATE($A42,AQ$1),'Исх-фото'!$A$2:$D$4000,4,FALSE),"-")</f>
        <v>-</v>
      </c>
      <c r="AR42" s="9" t="str">
        <f>IFERROR(VLOOKUP(CONCATENATE($A42,AR$1),'Исх-фото'!$A$2:$D$4000,4,FALSE),"-")</f>
        <v>-</v>
      </c>
      <c r="AS42" s="9">
        <f>IFERROR(VLOOKUP(CONCATENATE($A42,AS$1),'Исх-фото'!$A$2:$D$4000,4,FALSE),"-")</f>
        <v>4</v>
      </c>
      <c r="AT42" s="9" t="str">
        <f>IFERROR(VLOOKUP(CONCATENATE($A42,AT$1),'Исх-фото'!$A$2:$D$4000,4,FALSE),"-")</f>
        <v>-</v>
      </c>
      <c r="AU42" s="9" t="str">
        <f>IFERROR(VLOOKUP(CONCATENATE($A42,AU$1),'Исх-фото'!$A$2:$D$4000,4,FALSE),"-")</f>
        <v>-</v>
      </c>
      <c r="AV42" s="9">
        <f>IFERROR(VLOOKUP(CONCATENATE($A42,AV$1),'Исх-фото'!$A$2:$D$4000,4,FALSE),"-")</f>
        <v>9</v>
      </c>
      <c r="AW42" s="9">
        <f>IFERROR(VLOOKUP(CONCATENATE($A42,AW$1),'Исх-фото'!$A$2:$D$4000,4,FALSE),"-")</f>
        <v>5</v>
      </c>
      <c r="AX42" s="9" t="str">
        <f>IFERROR(VLOOKUP(CONCATENATE($A42,AX$1),'Исх-фото'!$A$2:$D$4000,4,FALSE),"-")</f>
        <v>-</v>
      </c>
      <c r="AY42" s="9" t="str">
        <f>IFERROR(VLOOKUP(CONCATENATE($A42,AY$1),'Исх-фото'!$A$2:$D$4000,4,FALSE),"-")</f>
        <v>-</v>
      </c>
      <c r="AZ42" s="9" t="str">
        <f>IFERROR(VLOOKUP(CONCATENATE($A42,AZ$1),'Исх-фото'!$A$2:$D$4000,4,FALSE),"-")</f>
        <v>-</v>
      </c>
      <c r="BA42" s="9" t="str">
        <f>IFERROR(VLOOKUP(CONCATENATE($A42,BA$1),'Исх-фото'!$A$2:$D$4000,4,FALSE),"-")</f>
        <v>-</v>
      </c>
      <c r="BB42" s="9" t="str">
        <f>IFERROR(VLOOKUP(CONCATENATE($A42,BB$1),'Исх-фото'!$A$2:$D$4000,4,FALSE),"-")</f>
        <v>-</v>
      </c>
      <c r="BC42" s="9">
        <f>IFERROR(VLOOKUP(CONCATENATE($A42,BC$1),'Исх-фото'!$A$2:$D$4000,4,FALSE),"-")</f>
        <v>4</v>
      </c>
      <c r="BD42" s="9" t="str">
        <f>IFERROR(VLOOKUP(CONCATENATE($A42,BD$1),'Исх-фото'!$A$2:$D$4000,4,FALSE),"-")</f>
        <v>-</v>
      </c>
      <c r="BE42" s="9">
        <f>IFERROR(VLOOKUP(CONCATENATE($A42,BE$1),'Исх-фото'!$A$2:$D$4000,4,FALSE),"-")</f>
        <v>7</v>
      </c>
      <c r="BF42" s="9" t="str">
        <f>IFERROR(VLOOKUP(CONCATENATE($A42,BF$1),'Исх-фото'!$A$2:$D$4000,4,FALSE),"-")</f>
        <v>-</v>
      </c>
      <c r="BG42" s="9" t="str">
        <f>IFERROR(VLOOKUP(CONCATENATE($A42,BG$1),'Исх-фото'!$A$2:$D$4000,4,FALSE),"-")</f>
        <v>-</v>
      </c>
      <c r="BH42" s="9">
        <f>IFERROR(VLOOKUP(CONCATENATE($A42,BH$1),'Исх-фото'!$A$2:$D$4000,4,FALSE),"-")</f>
        <v>5</v>
      </c>
      <c r="BI42" s="9">
        <f>IFERROR(VLOOKUP(CONCATENATE($A42,BI$1),'Исх-фото'!$A$2:$D$4000,4,FALSE),"-")</f>
        <v>4</v>
      </c>
      <c r="BJ42" s="37">
        <f t="shared" si="4"/>
        <v>21</v>
      </c>
      <c r="BK42" s="34">
        <f t="shared" si="5"/>
        <v>5.666666666666667</v>
      </c>
      <c r="BL42" s="9">
        <f t="shared" si="2"/>
        <v>104</v>
      </c>
    </row>
    <row r="43" spans="1:64">
      <c r="A43" s="38">
        <f t="shared" si="3"/>
        <v>41</v>
      </c>
      <c r="B43" s="36">
        <f>№!B42</f>
        <v>23</v>
      </c>
      <c r="C43" s="36">
        <f>№!C42</f>
        <v>1</v>
      </c>
      <c r="D43" s="9">
        <f>IFERROR(VLOOKUP(CONCATENATE($A43,D$1),'Исх-фото'!$A$2:$D$4000,4,FALSE),"-")</f>
        <v>4</v>
      </c>
      <c r="E43" s="9" t="str">
        <f>IFERROR(VLOOKUP(CONCATENATE($A43,E$1),'Исх-фото'!$A$2:$D$4000,4,FALSE),"-")</f>
        <v>-</v>
      </c>
      <c r="F43" s="9" t="str">
        <f>IFERROR(VLOOKUP(CONCATENATE($A43,F$1),'Исх-фото'!$A$2:$D$4000,4,FALSE),"-")</f>
        <v>-</v>
      </c>
      <c r="G43" s="9" t="str">
        <f>IFERROR(VLOOKUP(CONCATENATE($A43,G$1),'Исх-фото'!$A$2:$D$4000,4,FALSE),"-")</f>
        <v>-</v>
      </c>
      <c r="H43" s="9" t="str">
        <f>IFERROR(VLOOKUP(CONCATENATE($A43,H$1),'Исх-фото'!$A$2:$D$4000,4,FALSE),"-")</f>
        <v>-</v>
      </c>
      <c r="I43" s="9" t="str">
        <f>IFERROR(VLOOKUP(CONCATENATE($A43,I$1),'Исх-фото'!$A$2:$D$4000,4,FALSE),"-")</f>
        <v>-</v>
      </c>
      <c r="J43" s="9" t="str">
        <f>IFERROR(VLOOKUP(CONCATENATE($A43,J$1),'Исх-фото'!$A$2:$D$4000,4,FALSE),"-")</f>
        <v>-</v>
      </c>
      <c r="K43" s="9" t="str">
        <f>IFERROR(VLOOKUP(CONCATENATE($A43,K$1),'Исх-фото'!$A$2:$D$4000,4,FALSE),"-")</f>
        <v>-</v>
      </c>
      <c r="L43" s="9" t="str">
        <f>IFERROR(VLOOKUP(CONCATENATE($A43,L$1),'Исх-фото'!$A$2:$D$4000,4,FALSE),"-")</f>
        <v>-</v>
      </c>
      <c r="M43" s="9" t="str">
        <f>IFERROR(VLOOKUP(CONCATENATE($A43,M$1),'Исх-фото'!$A$2:$D$4000,4,FALSE),"-")</f>
        <v>-</v>
      </c>
      <c r="N43" s="9" t="str">
        <f>IFERROR(VLOOKUP(CONCATENATE($A43,N$1),'Исх-фото'!$A$2:$D$4000,4,FALSE),"-")</f>
        <v>-</v>
      </c>
      <c r="O43" s="9" t="str">
        <f>IFERROR(VLOOKUP(CONCATENATE($A43,O$1),'Исх-фото'!$A$2:$D$4000,4,FALSE),"-")</f>
        <v>-</v>
      </c>
      <c r="P43" s="9" t="str">
        <f>IFERROR(VLOOKUP(CONCATENATE($A43,P$1),'Исх-фото'!$A$2:$D$4000,4,FALSE),"-")</f>
        <v>-</v>
      </c>
      <c r="Q43" s="9">
        <f>IFERROR(VLOOKUP(CONCATENATE($A43,Q$1),'Исх-фото'!$A$2:$D$4000,4,FALSE),"-")</f>
        <v>5</v>
      </c>
      <c r="R43" s="9" t="str">
        <f>IFERROR(VLOOKUP(CONCATENATE($A43,R$1),'Исх-фото'!$A$2:$D$4000,4,FALSE),"-")</f>
        <v>-</v>
      </c>
      <c r="S43" s="9" t="str">
        <f>IFERROR(VLOOKUP(CONCATENATE($A43,S$1),'Исх-фото'!$A$2:$D$4000,4,FALSE),"-")</f>
        <v>-</v>
      </c>
      <c r="T43" s="9">
        <f>IFERROR(VLOOKUP(CONCATENATE($A43,T$1),'Исх-фото'!$A$2:$D$4000,4,FALSE),"-")</f>
        <v>4</v>
      </c>
      <c r="U43" s="9">
        <f>IFERROR(VLOOKUP(CONCATENATE($A43,U$1),'Исх-фото'!$A$2:$D$4000,4,FALSE),"-")</f>
        <v>2</v>
      </c>
      <c r="V43" s="9" t="str">
        <f>IFERROR(VLOOKUP(CONCATENATE($A43,V$1),'Исх-фото'!$A$2:$D$4000,4,FALSE),"-")</f>
        <v>-</v>
      </c>
      <c r="W43" s="9" t="str">
        <f>IFERROR(VLOOKUP(CONCATENATE($A43,W$1),'Исх-фото'!$A$2:$D$4000,4,FALSE),"-")</f>
        <v>-</v>
      </c>
      <c r="X43" s="9" t="str">
        <f>IFERROR(VLOOKUP(CONCATENATE($A43,X$1),'Исх-фото'!$A$2:$D$4000,4,FALSE),"-")</f>
        <v>-</v>
      </c>
      <c r="Y43" s="9" t="str">
        <f>IFERROR(VLOOKUP(CONCATENATE($A43,Y$1),'Исх-фото'!$A$2:$D$4000,4,FALSE),"-")</f>
        <v>-</v>
      </c>
      <c r="Z43" s="9">
        <f>IFERROR(VLOOKUP(CONCATENATE($A43,Z$1),'Исх-фото'!$A$2:$D$4000,4,FALSE),"-")</f>
        <v>6</v>
      </c>
      <c r="AA43" s="9" t="str">
        <f>IFERROR(VLOOKUP(CONCATENATE($A43,AA$1),'Исх-фото'!$A$2:$D$4000,4,FALSE),"-")</f>
        <v>-</v>
      </c>
      <c r="AB43" s="9" t="str">
        <f>IFERROR(VLOOKUP(CONCATENATE($A43,AB$1),'Исх-фото'!$A$2:$D$4000,4,FALSE),"-")</f>
        <v>-</v>
      </c>
      <c r="AC43" s="9" t="str">
        <f>IFERROR(VLOOKUP(CONCATENATE($A43,AC$1),'Исх-фото'!$A$2:$D$4000,4,FALSE),"-")</f>
        <v>-</v>
      </c>
      <c r="AD43" s="9" t="str">
        <f>IFERROR(VLOOKUP(CONCATENATE($A43,AD$1),'Исх-фото'!$A$2:$D$4000,4,FALSE),"-")</f>
        <v>-</v>
      </c>
      <c r="AE43" s="9" t="str">
        <f>IFERROR(VLOOKUP(CONCATENATE($A43,AE$1),'Исх-фото'!$A$2:$D$4000,4,FALSE),"-")</f>
        <v>-</v>
      </c>
      <c r="AF43" s="9" t="str">
        <f>IFERROR(VLOOKUP(CONCATENATE($A43,AF$1),'Исх-фото'!$A$2:$D$4000,4,FALSE),"-")</f>
        <v>-</v>
      </c>
      <c r="AG43" s="9">
        <f>IFERROR(VLOOKUP(CONCATENATE($A43,AG$1),'Исх-фото'!$A$2:$D$4000,4,FALSE),"-")</f>
        <v>2</v>
      </c>
      <c r="AH43" s="9" t="str">
        <f>IFERROR(VLOOKUP(CONCATENATE($A43,AH$1),'Исх-фото'!$A$2:$D$4000,4,FALSE),"-")</f>
        <v>-</v>
      </c>
      <c r="AI43" s="9" t="str">
        <f>IFERROR(VLOOKUP(CONCATENATE($A43,AI$1),'Исх-фото'!$A$2:$D$4000,4,FALSE),"-")</f>
        <v>-</v>
      </c>
      <c r="AJ43" s="9">
        <f>IFERROR(VLOOKUP(CONCATENATE($A43,AJ$1),'Исх-фото'!$A$2:$D$4000,4,FALSE),"-")</f>
        <v>3</v>
      </c>
      <c r="AK43" s="9" t="str">
        <f>IFERROR(VLOOKUP(CONCATENATE($A43,AK$1),'Исх-фото'!$A$2:$D$4000,4,FALSE),"-")</f>
        <v>-</v>
      </c>
      <c r="AL43" s="9" t="str">
        <f>IFERROR(VLOOKUP(CONCATENATE($A43,AL$1),'Исх-фото'!$A$2:$D$4000,4,FALSE),"-")</f>
        <v>-</v>
      </c>
      <c r="AM43" s="9">
        <f>IFERROR(VLOOKUP(CONCATENATE($A43,AM$1),'Исх-фото'!$A$2:$D$4000,4,FALSE),"-")</f>
        <v>6</v>
      </c>
      <c r="AN43" s="9">
        <f>IFERROR(VLOOKUP(CONCATENATE($A43,AN$1),'Исх-фото'!$A$2:$D$4000,4,FALSE),"-")</f>
        <v>5</v>
      </c>
      <c r="AO43" s="9" t="str">
        <f>IFERROR(VLOOKUP(CONCATENATE($A43,AO$1),'Исх-фото'!$A$2:$D$4000,4,FALSE),"-")</f>
        <v>-</v>
      </c>
      <c r="AP43" s="9">
        <f>IFERROR(VLOOKUP(CONCATENATE($A43,AP$1),'Исх-фото'!$A$2:$D$4000,4,FALSE),"-")</f>
        <v>5</v>
      </c>
      <c r="AQ43" s="9" t="str">
        <f>IFERROR(VLOOKUP(CONCATENATE($A43,AQ$1),'Исх-фото'!$A$2:$D$4000,4,FALSE),"-")</f>
        <v>-</v>
      </c>
      <c r="AR43" s="9" t="str">
        <f>IFERROR(VLOOKUP(CONCATENATE($A43,AR$1),'Исх-фото'!$A$2:$D$4000,4,FALSE),"-")</f>
        <v>-</v>
      </c>
      <c r="AS43" s="9">
        <f>IFERROR(VLOOKUP(CONCATENATE($A43,AS$1),'Исх-фото'!$A$2:$D$4000,4,FALSE),"-")</f>
        <v>2</v>
      </c>
      <c r="AT43" s="9" t="str">
        <f>IFERROR(VLOOKUP(CONCATENATE($A43,AT$1),'Исх-фото'!$A$2:$D$4000,4,FALSE),"-")</f>
        <v>-</v>
      </c>
      <c r="AU43" s="9" t="str">
        <f>IFERROR(VLOOKUP(CONCATENATE($A43,AU$1),'Исх-фото'!$A$2:$D$4000,4,FALSE),"-")</f>
        <v>-</v>
      </c>
      <c r="AV43" s="9" t="str">
        <f>IFERROR(VLOOKUP(CONCATENATE($A43,AV$1),'Исх-фото'!$A$2:$D$4000,4,FALSE),"-")</f>
        <v>-</v>
      </c>
      <c r="AW43" s="9" t="str">
        <f>IFERROR(VLOOKUP(CONCATENATE($A43,AW$1),'Исх-фото'!$A$2:$D$4000,4,FALSE),"-")</f>
        <v>-</v>
      </c>
      <c r="AX43" s="9" t="str">
        <f>IFERROR(VLOOKUP(CONCATENATE($A43,AX$1),'Исх-фото'!$A$2:$D$4000,4,FALSE),"-")</f>
        <v>-</v>
      </c>
      <c r="AY43" s="9" t="str">
        <f>IFERROR(VLOOKUP(CONCATENATE($A43,AY$1),'Исх-фото'!$A$2:$D$4000,4,FALSE),"-")</f>
        <v>-</v>
      </c>
      <c r="AZ43" s="9" t="str">
        <f>IFERROR(VLOOKUP(CONCATENATE($A43,AZ$1),'Исх-фото'!$A$2:$D$4000,4,FALSE),"-")</f>
        <v>-</v>
      </c>
      <c r="BA43" s="9" t="str">
        <f>IFERROR(VLOOKUP(CONCATENATE($A43,BA$1),'Исх-фото'!$A$2:$D$4000,4,FALSE),"-")</f>
        <v>-</v>
      </c>
      <c r="BB43" s="9">
        <f>IFERROR(VLOOKUP(CONCATENATE($A43,BB$1),'Исх-фото'!$A$2:$D$4000,4,FALSE),"-")</f>
        <v>5</v>
      </c>
      <c r="BC43" s="9">
        <f>IFERROR(VLOOKUP(CONCATENATE($A43,BC$1),'Исх-фото'!$A$2:$D$4000,4,FALSE),"-")</f>
        <v>4</v>
      </c>
      <c r="BD43" s="9" t="str">
        <f>IFERROR(VLOOKUP(CONCATENATE($A43,BD$1),'Исх-фото'!$A$2:$D$4000,4,FALSE),"-")</f>
        <v>-</v>
      </c>
      <c r="BE43" s="9">
        <f>IFERROR(VLOOKUP(CONCATENATE($A43,BE$1),'Исх-фото'!$A$2:$D$4000,4,FALSE),"-")</f>
        <v>4</v>
      </c>
      <c r="BF43" s="9" t="str">
        <f>IFERROR(VLOOKUP(CONCATENATE($A43,BF$1),'Исх-фото'!$A$2:$D$4000,4,FALSE),"-")</f>
        <v>-</v>
      </c>
      <c r="BG43" s="9" t="str">
        <f>IFERROR(VLOOKUP(CONCATENATE($A43,BG$1),'Исх-фото'!$A$2:$D$4000,4,FALSE),"-")</f>
        <v>-</v>
      </c>
      <c r="BH43" s="9" t="str">
        <f>IFERROR(VLOOKUP(CONCATENATE($A43,BH$1),'Исх-фото'!$A$2:$D$4000,4,FALSE),"-")</f>
        <v>-</v>
      </c>
      <c r="BI43" s="9" t="str">
        <f>IFERROR(VLOOKUP(CONCATENATE($A43,BI$1),'Исх-фото'!$A$2:$D$4000,4,FALSE),"-")</f>
        <v>-</v>
      </c>
      <c r="BJ43" s="37">
        <f t="shared" si="4"/>
        <v>14</v>
      </c>
      <c r="BK43" s="34">
        <f t="shared" si="5"/>
        <v>4.0714285714285712</v>
      </c>
      <c r="BL43" s="9">
        <f t="shared" si="2"/>
        <v>147</v>
      </c>
    </row>
    <row r="44" spans="1:64">
      <c r="A44" s="38">
        <f t="shared" si="3"/>
        <v>42</v>
      </c>
      <c r="B44" s="36">
        <f>№!B43</f>
        <v>23</v>
      </c>
      <c r="C44" s="36">
        <f>№!C43</f>
        <v>2</v>
      </c>
      <c r="D44" s="9">
        <f>IFERROR(VLOOKUP(CONCATENATE($A44,D$1),'Исх-фото'!$A$2:$D$4000,4,FALSE),"-")</f>
        <v>4</v>
      </c>
      <c r="E44" s="9" t="str">
        <f>IFERROR(VLOOKUP(CONCATENATE($A44,E$1),'Исх-фото'!$A$2:$D$4000,4,FALSE),"-")</f>
        <v>-</v>
      </c>
      <c r="F44" s="9" t="str">
        <f>IFERROR(VLOOKUP(CONCATENATE($A44,F$1),'Исх-фото'!$A$2:$D$4000,4,FALSE),"-")</f>
        <v>-</v>
      </c>
      <c r="G44" s="9" t="str">
        <f>IFERROR(VLOOKUP(CONCATENATE($A44,G$1),'Исх-фото'!$A$2:$D$4000,4,FALSE),"-")</f>
        <v>-</v>
      </c>
      <c r="H44" s="9" t="str">
        <f>IFERROR(VLOOKUP(CONCATENATE($A44,H$1),'Исх-фото'!$A$2:$D$4000,4,FALSE),"-")</f>
        <v>-</v>
      </c>
      <c r="I44" s="9" t="str">
        <f>IFERROR(VLOOKUP(CONCATENATE($A44,I$1),'Исх-фото'!$A$2:$D$4000,4,FALSE),"-")</f>
        <v>-</v>
      </c>
      <c r="J44" s="9">
        <f>IFERROR(VLOOKUP(CONCATENATE($A44,J$1),'Исх-фото'!$A$2:$D$4000,4,FALSE),"-")</f>
        <v>6</v>
      </c>
      <c r="K44" s="9" t="str">
        <f>IFERROR(VLOOKUP(CONCATENATE($A44,K$1),'Исх-фото'!$A$2:$D$4000,4,FALSE),"-")</f>
        <v>-</v>
      </c>
      <c r="L44" s="9" t="str">
        <f>IFERROR(VLOOKUP(CONCATENATE($A44,L$1),'Исх-фото'!$A$2:$D$4000,4,FALSE),"-")</f>
        <v>-</v>
      </c>
      <c r="M44" s="9" t="str">
        <f>IFERROR(VLOOKUP(CONCATENATE($A44,M$1),'Исх-фото'!$A$2:$D$4000,4,FALSE),"-")</f>
        <v>-</v>
      </c>
      <c r="N44" s="9" t="str">
        <f>IFERROR(VLOOKUP(CONCATENATE($A44,N$1),'Исх-фото'!$A$2:$D$4000,4,FALSE),"-")</f>
        <v>-</v>
      </c>
      <c r="O44" s="9" t="str">
        <f>IFERROR(VLOOKUP(CONCATENATE($A44,O$1),'Исх-фото'!$A$2:$D$4000,4,FALSE),"-")</f>
        <v>-</v>
      </c>
      <c r="P44" s="9" t="str">
        <f>IFERROR(VLOOKUP(CONCATENATE($A44,P$1),'Исх-фото'!$A$2:$D$4000,4,FALSE),"-")</f>
        <v>-</v>
      </c>
      <c r="Q44" s="9">
        <f>IFERROR(VLOOKUP(CONCATENATE($A44,Q$1),'Исх-фото'!$A$2:$D$4000,4,FALSE),"-")</f>
        <v>7</v>
      </c>
      <c r="R44" s="9" t="str">
        <f>IFERROR(VLOOKUP(CONCATENATE($A44,R$1),'Исх-фото'!$A$2:$D$4000,4,FALSE),"-")</f>
        <v>-</v>
      </c>
      <c r="S44" s="9" t="str">
        <f>IFERROR(VLOOKUP(CONCATENATE($A44,S$1),'Исх-фото'!$A$2:$D$4000,4,FALSE),"-")</f>
        <v>-</v>
      </c>
      <c r="T44" s="9">
        <f>IFERROR(VLOOKUP(CONCATENATE($A44,T$1),'Исх-фото'!$A$2:$D$4000,4,FALSE),"-")</f>
        <v>2</v>
      </c>
      <c r="U44" s="9">
        <f>IFERROR(VLOOKUP(CONCATENATE($A44,U$1),'Исх-фото'!$A$2:$D$4000,4,FALSE),"-")</f>
        <v>4</v>
      </c>
      <c r="V44" s="9" t="str">
        <f>IFERROR(VLOOKUP(CONCATENATE($A44,V$1),'Исх-фото'!$A$2:$D$4000,4,FALSE),"-")</f>
        <v>-</v>
      </c>
      <c r="W44" s="9" t="str">
        <f>IFERROR(VLOOKUP(CONCATENATE($A44,W$1),'Исх-фото'!$A$2:$D$4000,4,FALSE),"-")</f>
        <v>-</v>
      </c>
      <c r="X44" s="9" t="str">
        <f>IFERROR(VLOOKUP(CONCATENATE($A44,X$1),'Исх-фото'!$A$2:$D$4000,4,FALSE),"-")</f>
        <v>-</v>
      </c>
      <c r="Y44" s="9" t="str">
        <f>IFERROR(VLOOKUP(CONCATENATE($A44,Y$1),'Исх-фото'!$A$2:$D$4000,4,FALSE),"-")</f>
        <v>-</v>
      </c>
      <c r="Z44" s="9">
        <f>IFERROR(VLOOKUP(CONCATENATE($A44,Z$1),'Исх-фото'!$A$2:$D$4000,4,FALSE),"-")</f>
        <v>6</v>
      </c>
      <c r="AA44" s="9" t="str">
        <f>IFERROR(VLOOKUP(CONCATENATE($A44,AA$1),'Исх-фото'!$A$2:$D$4000,4,FALSE),"-")</f>
        <v>-</v>
      </c>
      <c r="AB44" s="9" t="str">
        <f>IFERROR(VLOOKUP(CONCATENATE($A44,AB$1),'Исх-фото'!$A$2:$D$4000,4,FALSE),"-")</f>
        <v>-</v>
      </c>
      <c r="AC44" s="9" t="str">
        <f>IFERROR(VLOOKUP(CONCATENATE($A44,AC$1),'Исх-фото'!$A$2:$D$4000,4,FALSE),"-")</f>
        <v>-</v>
      </c>
      <c r="AD44" s="9" t="str">
        <f>IFERROR(VLOOKUP(CONCATENATE($A44,AD$1),'Исх-фото'!$A$2:$D$4000,4,FALSE),"-")</f>
        <v>-</v>
      </c>
      <c r="AE44" s="9" t="str">
        <f>IFERROR(VLOOKUP(CONCATENATE($A44,AE$1),'Исх-фото'!$A$2:$D$4000,4,FALSE),"-")</f>
        <v>-</v>
      </c>
      <c r="AF44" s="9" t="str">
        <f>IFERROR(VLOOKUP(CONCATENATE($A44,AF$1),'Исх-фото'!$A$2:$D$4000,4,FALSE),"-")</f>
        <v>-</v>
      </c>
      <c r="AG44" s="9">
        <f>IFERROR(VLOOKUP(CONCATENATE($A44,AG$1),'Исх-фото'!$A$2:$D$4000,4,FALSE),"-")</f>
        <v>2</v>
      </c>
      <c r="AH44" s="9" t="str">
        <f>IFERROR(VLOOKUP(CONCATENATE($A44,AH$1),'Исх-фото'!$A$2:$D$4000,4,FALSE),"-")</f>
        <v>-</v>
      </c>
      <c r="AI44" s="9" t="str">
        <f>IFERROR(VLOOKUP(CONCATENATE($A44,AI$1),'Исх-фото'!$A$2:$D$4000,4,FALSE),"-")</f>
        <v>-</v>
      </c>
      <c r="AJ44" s="9">
        <f>IFERROR(VLOOKUP(CONCATENATE($A44,AJ$1),'Исх-фото'!$A$2:$D$4000,4,FALSE),"-")</f>
        <v>1</v>
      </c>
      <c r="AK44" s="9">
        <f>IFERROR(VLOOKUP(CONCATENATE($A44,AK$1),'Исх-фото'!$A$2:$D$4000,4,FALSE),"-")</f>
        <v>6</v>
      </c>
      <c r="AL44" s="9">
        <f>IFERROR(VLOOKUP(CONCATENATE($A44,AL$1),'Исх-фото'!$A$2:$D$4000,4,FALSE),"-")</f>
        <v>4</v>
      </c>
      <c r="AM44" s="9">
        <f>IFERROR(VLOOKUP(CONCATENATE($A44,AM$1),'Исх-фото'!$A$2:$D$4000,4,FALSE),"-")</f>
        <v>9</v>
      </c>
      <c r="AN44" s="9">
        <f>IFERROR(VLOOKUP(CONCATENATE($A44,AN$1),'Исх-фото'!$A$2:$D$4000,4,FALSE),"-")</f>
        <v>2</v>
      </c>
      <c r="AO44" s="9" t="str">
        <f>IFERROR(VLOOKUP(CONCATENATE($A44,AO$1),'Исх-фото'!$A$2:$D$4000,4,FALSE),"-")</f>
        <v>-</v>
      </c>
      <c r="AP44" s="9">
        <f>IFERROR(VLOOKUP(CONCATENATE($A44,AP$1),'Исх-фото'!$A$2:$D$4000,4,FALSE),"-")</f>
        <v>3</v>
      </c>
      <c r="AQ44" s="9" t="str">
        <f>IFERROR(VLOOKUP(CONCATENATE($A44,AQ$1),'Исх-фото'!$A$2:$D$4000,4,FALSE),"-")</f>
        <v>-</v>
      </c>
      <c r="AR44" s="9" t="str">
        <f>IFERROR(VLOOKUP(CONCATENATE($A44,AR$1),'Исх-фото'!$A$2:$D$4000,4,FALSE),"-")</f>
        <v>-</v>
      </c>
      <c r="AS44" s="9">
        <f>IFERROR(VLOOKUP(CONCATENATE($A44,AS$1),'Исх-фото'!$A$2:$D$4000,4,FALSE),"-")</f>
        <v>1</v>
      </c>
      <c r="AT44" s="9" t="str">
        <f>IFERROR(VLOOKUP(CONCATENATE($A44,AT$1),'Исх-фото'!$A$2:$D$4000,4,FALSE),"-")</f>
        <v>-</v>
      </c>
      <c r="AU44" s="9" t="str">
        <f>IFERROR(VLOOKUP(CONCATENATE($A44,AU$1),'Исх-фото'!$A$2:$D$4000,4,FALSE),"-")</f>
        <v>-</v>
      </c>
      <c r="AV44" s="9" t="str">
        <f>IFERROR(VLOOKUP(CONCATENATE($A44,AV$1),'Исх-фото'!$A$2:$D$4000,4,FALSE),"-")</f>
        <v>-</v>
      </c>
      <c r="AW44" s="9" t="str">
        <f>IFERROR(VLOOKUP(CONCATENATE($A44,AW$1),'Исх-фото'!$A$2:$D$4000,4,FALSE),"-")</f>
        <v>-</v>
      </c>
      <c r="AX44" s="9" t="str">
        <f>IFERROR(VLOOKUP(CONCATENATE($A44,AX$1),'Исх-фото'!$A$2:$D$4000,4,FALSE),"-")</f>
        <v>-</v>
      </c>
      <c r="AY44" s="9" t="str">
        <f>IFERROR(VLOOKUP(CONCATENATE($A44,AY$1),'Исх-фото'!$A$2:$D$4000,4,FALSE),"-")</f>
        <v>-</v>
      </c>
      <c r="AZ44" s="9">
        <f>IFERROR(VLOOKUP(CONCATENATE($A44,AZ$1),'Исх-фото'!$A$2:$D$4000,4,FALSE),"-")</f>
        <v>1</v>
      </c>
      <c r="BA44" s="9" t="str">
        <f>IFERROR(VLOOKUP(CONCATENATE($A44,BA$1),'Исх-фото'!$A$2:$D$4000,4,FALSE),"-")</f>
        <v>-</v>
      </c>
      <c r="BB44" s="9" t="str">
        <f>IFERROR(VLOOKUP(CONCATENATE($A44,BB$1),'Исх-фото'!$A$2:$D$4000,4,FALSE),"-")</f>
        <v>-</v>
      </c>
      <c r="BC44" s="9">
        <f>IFERROR(VLOOKUP(CONCATENATE($A44,BC$1),'Исх-фото'!$A$2:$D$4000,4,FALSE),"-")</f>
        <v>5</v>
      </c>
      <c r="BD44" s="9" t="str">
        <f>IFERROR(VLOOKUP(CONCATENATE($A44,BD$1),'Исх-фото'!$A$2:$D$4000,4,FALSE),"-")</f>
        <v>-</v>
      </c>
      <c r="BE44" s="9">
        <f>IFERROR(VLOOKUP(CONCATENATE($A44,BE$1),'Исх-фото'!$A$2:$D$4000,4,FALSE),"-")</f>
        <v>3</v>
      </c>
      <c r="BF44" s="9" t="str">
        <f>IFERROR(VLOOKUP(CONCATENATE($A44,BF$1),'Исх-фото'!$A$2:$D$4000,4,FALSE),"-")</f>
        <v>-</v>
      </c>
      <c r="BG44" s="9" t="str">
        <f>IFERROR(VLOOKUP(CONCATENATE($A44,BG$1),'Исх-фото'!$A$2:$D$4000,4,FALSE),"-")</f>
        <v>-</v>
      </c>
      <c r="BH44" s="9" t="str">
        <f>IFERROR(VLOOKUP(CONCATENATE($A44,BH$1),'Исх-фото'!$A$2:$D$4000,4,FALSE),"-")</f>
        <v>-</v>
      </c>
      <c r="BI44" s="9" t="str">
        <f>IFERROR(VLOOKUP(CONCATENATE($A44,BI$1),'Исх-фото'!$A$2:$D$4000,4,FALSE),"-")</f>
        <v>-</v>
      </c>
      <c r="BJ44" s="37">
        <f t="shared" si="4"/>
        <v>17</v>
      </c>
      <c r="BK44" s="34">
        <f t="shared" si="5"/>
        <v>3.8823529411764706</v>
      </c>
      <c r="BL44" s="9">
        <f t="shared" si="2"/>
        <v>153</v>
      </c>
    </row>
    <row r="45" spans="1:64">
      <c r="A45" s="38">
        <f t="shared" si="3"/>
        <v>43</v>
      </c>
      <c r="B45" s="36">
        <f>№!B44</f>
        <v>23</v>
      </c>
      <c r="C45" s="36">
        <f>№!C44</f>
        <v>3</v>
      </c>
      <c r="D45" s="9">
        <f>IFERROR(VLOOKUP(CONCATENATE($A45,D$1),'Исх-фото'!$A$2:$D$4000,4,FALSE),"-")</f>
        <v>4</v>
      </c>
      <c r="E45" s="9" t="str">
        <f>IFERROR(VLOOKUP(CONCATENATE($A45,E$1),'Исх-фото'!$A$2:$D$4000,4,FALSE),"-")</f>
        <v>-</v>
      </c>
      <c r="F45" s="9" t="str">
        <f>IFERROR(VLOOKUP(CONCATENATE($A45,F$1),'Исх-фото'!$A$2:$D$4000,4,FALSE),"-")</f>
        <v>-</v>
      </c>
      <c r="G45" s="9" t="str">
        <f>IFERROR(VLOOKUP(CONCATENATE($A45,G$1),'Исх-фото'!$A$2:$D$4000,4,FALSE),"-")</f>
        <v>-</v>
      </c>
      <c r="H45" s="9" t="str">
        <f>IFERROR(VLOOKUP(CONCATENATE($A45,H$1),'Исх-фото'!$A$2:$D$4000,4,FALSE),"-")</f>
        <v>-</v>
      </c>
      <c r="I45" s="9" t="str">
        <f>IFERROR(VLOOKUP(CONCATENATE($A45,I$1),'Исх-фото'!$A$2:$D$4000,4,FALSE),"-")</f>
        <v>-</v>
      </c>
      <c r="J45" s="9" t="str">
        <f>IFERROR(VLOOKUP(CONCATENATE($A45,J$1),'Исх-фото'!$A$2:$D$4000,4,FALSE),"-")</f>
        <v>-</v>
      </c>
      <c r="K45" s="9" t="str">
        <f>IFERROR(VLOOKUP(CONCATENATE($A45,K$1),'Исх-фото'!$A$2:$D$4000,4,FALSE),"-")</f>
        <v>-</v>
      </c>
      <c r="L45" s="9" t="str">
        <f>IFERROR(VLOOKUP(CONCATENATE($A45,L$1),'Исх-фото'!$A$2:$D$4000,4,FALSE),"-")</f>
        <v>-</v>
      </c>
      <c r="M45" s="9" t="str">
        <f>IFERROR(VLOOKUP(CONCATENATE($A45,M$1),'Исх-фото'!$A$2:$D$4000,4,FALSE),"-")</f>
        <v>-</v>
      </c>
      <c r="N45" s="9" t="str">
        <f>IFERROR(VLOOKUP(CONCATENATE($A45,N$1),'Исх-фото'!$A$2:$D$4000,4,FALSE),"-")</f>
        <v>-</v>
      </c>
      <c r="O45" s="9" t="str">
        <f>IFERROR(VLOOKUP(CONCATENATE($A45,O$1),'Исх-фото'!$A$2:$D$4000,4,FALSE),"-")</f>
        <v>-</v>
      </c>
      <c r="P45" s="9" t="str">
        <f>IFERROR(VLOOKUP(CONCATENATE($A45,P$1),'Исх-фото'!$A$2:$D$4000,4,FALSE),"-")</f>
        <v>-</v>
      </c>
      <c r="Q45" s="9">
        <f>IFERROR(VLOOKUP(CONCATENATE($A45,Q$1),'Исх-фото'!$A$2:$D$4000,4,FALSE),"-")</f>
        <v>6</v>
      </c>
      <c r="R45" s="9" t="str">
        <f>IFERROR(VLOOKUP(CONCATENATE($A45,R$1),'Исх-фото'!$A$2:$D$4000,4,FALSE),"-")</f>
        <v>-</v>
      </c>
      <c r="S45" s="9" t="str">
        <f>IFERROR(VLOOKUP(CONCATENATE($A45,S$1),'Исх-фото'!$A$2:$D$4000,4,FALSE),"-")</f>
        <v>-</v>
      </c>
      <c r="T45" s="9">
        <f>IFERROR(VLOOKUP(CONCATENATE($A45,T$1),'Исх-фото'!$A$2:$D$4000,4,FALSE),"-")</f>
        <v>4</v>
      </c>
      <c r="U45" s="9">
        <f>IFERROR(VLOOKUP(CONCATENATE($A45,U$1),'Исх-фото'!$A$2:$D$4000,4,FALSE),"-")</f>
        <v>2</v>
      </c>
      <c r="V45" s="9" t="str">
        <f>IFERROR(VLOOKUP(CONCATENATE($A45,V$1),'Исх-фото'!$A$2:$D$4000,4,FALSE),"-")</f>
        <v>-</v>
      </c>
      <c r="W45" s="9" t="str">
        <f>IFERROR(VLOOKUP(CONCATENATE($A45,W$1),'Исх-фото'!$A$2:$D$4000,4,FALSE),"-")</f>
        <v>-</v>
      </c>
      <c r="X45" s="9" t="str">
        <f>IFERROR(VLOOKUP(CONCATENATE($A45,X$1),'Исх-фото'!$A$2:$D$4000,4,FALSE),"-")</f>
        <v>-</v>
      </c>
      <c r="Y45" s="9" t="str">
        <f>IFERROR(VLOOKUP(CONCATENATE($A45,Y$1),'Исх-фото'!$A$2:$D$4000,4,FALSE),"-")</f>
        <v>-</v>
      </c>
      <c r="Z45" s="9">
        <f>IFERROR(VLOOKUP(CONCATENATE($A45,Z$1),'Исх-фото'!$A$2:$D$4000,4,FALSE),"-")</f>
        <v>7</v>
      </c>
      <c r="AA45" s="9" t="str">
        <f>IFERROR(VLOOKUP(CONCATENATE($A45,AA$1),'Исх-фото'!$A$2:$D$4000,4,FALSE),"-")</f>
        <v>-</v>
      </c>
      <c r="AB45" s="9" t="str">
        <f>IFERROR(VLOOKUP(CONCATENATE($A45,AB$1),'Исх-фото'!$A$2:$D$4000,4,FALSE),"-")</f>
        <v>-</v>
      </c>
      <c r="AC45" s="9" t="str">
        <f>IFERROR(VLOOKUP(CONCATENATE($A45,AC$1),'Исх-фото'!$A$2:$D$4000,4,FALSE),"-")</f>
        <v>-</v>
      </c>
      <c r="AD45" s="9" t="str">
        <f>IFERROR(VLOOKUP(CONCATENATE($A45,AD$1),'Исх-фото'!$A$2:$D$4000,4,FALSE),"-")</f>
        <v>-</v>
      </c>
      <c r="AE45" s="9" t="str">
        <f>IFERROR(VLOOKUP(CONCATENATE($A45,AE$1),'Исх-фото'!$A$2:$D$4000,4,FALSE),"-")</f>
        <v>-</v>
      </c>
      <c r="AF45" s="9" t="str">
        <f>IFERROR(VLOOKUP(CONCATENATE($A45,AF$1),'Исх-фото'!$A$2:$D$4000,4,FALSE),"-")</f>
        <v>-</v>
      </c>
      <c r="AG45" s="9">
        <f>IFERROR(VLOOKUP(CONCATENATE($A45,AG$1),'Исх-фото'!$A$2:$D$4000,4,FALSE),"-")</f>
        <v>3</v>
      </c>
      <c r="AH45" s="9" t="str">
        <f>IFERROR(VLOOKUP(CONCATENATE($A45,AH$1),'Исх-фото'!$A$2:$D$4000,4,FALSE),"-")</f>
        <v>-</v>
      </c>
      <c r="AI45" s="9">
        <f>IFERROR(VLOOKUP(CONCATENATE($A45,AI$1),'Исх-фото'!$A$2:$D$4000,4,FALSE),"-")</f>
        <v>4</v>
      </c>
      <c r="AJ45" s="9">
        <f>IFERROR(VLOOKUP(CONCATENATE($A45,AJ$1),'Исх-фото'!$A$2:$D$4000,4,FALSE),"-")</f>
        <v>2</v>
      </c>
      <c r="AK45" s="9" t="str">
        <f>IFERROR(VLOOKUP(CONCATENATE($A45,AK$1),'Исх-фото'!$A$2:$D$4000,4,FALSE),"-")</f>
        <v>-</v>
      </c>
      <c r="AL45" s="9" t="str">
        <f>IFERROR(VLOOKUP(CONCATENATE($A45,AL$1),'Исх-фото'!$A$2:$D$4000,4,FALSE),"-")</f>
        <v>-</v>
      </c>
      <c r="AM45" s="9">
        <f>IFERROR(VLOOKUP(CONCATENATE($A45,AM$1),'Исх-фото'!$A$2:$D$4000,4,FALSE),"-")</f>
        <v>6</v>
      </c>
      <c r="AN45" s="9">
        <f>IFERROR(VLOOKUP(CONCATENATE($A45,AN$1),'Исх-фото'!$A$2:$D$4000,4,FALSE),"-")</f>
        <v>5</v>
      </c>
      <c r="AO45" s="9" t="str">
        <f>IFERROR(VLOOKUP(CONCATENATE($A45,AO$1),'Исх-фото'!$A$2:$D$4000,4,FALSE),"-")</f>
        <v>-</v>
      </c>
      <c r="AP45" s="9">
        <f>IFERROR(VLOOKUP(CONCATENATE($A45,AP$1),'Исх-фото'!$A$2:$D$4000,4,FALSE),"-")</f>
        <v>3</v>
      </c>
      <c r="AQ45" s="9" t="str">
        <f>IFERROR(VLOOKUP(CONCATENATE($A45,AQ$1),'Исх-фото'!$A$2:$D$4000,4,FALSE),"-")</f>
        <v>-</v>
      </c>
      <c r="AR45" s="9" t="str">
        <f>IFERROR(VLOOKUP(CONCATENATE($A45,AR$1),'Исх-фото'!$A$2:$D$4000,4,FALSE),"-")</f>
        <v>-</v>
      </c>
      <c r="AS45" s="9" t="str">
        <f>IFERROR(VLOOKUP(CONCATENATE($A45,AS$1),'Исх-фото'!$A$2:$D$4000,4,FALSE),"-")</f>
        <v>-</v>
      </c>
      <c r="AT45" s="9" t="str">
        <f>IFERROR(VLOOKUP(CONCATENATE($A45,AT$1),'Исх-фото'!$A$2:$D$4000,4,FALSE),"-")</f>
        <v>-</v>
      </c>
      <c r="AU45" s="9" t="str">
        <f>IFERROR(VLOOKUP(CONCATENATE($A45,AU$1),'Исх-фото'!$A$2:$D$4000,4,FALSE),"-")</f>
        <v>-</v>
      </c>
      <c r="AV45" s="9" t="str">
        <f>IFERROR(VLOOKUP(CONCATENATE($A45,AV$1),'Исх-фото'!$A$2:$D$4000,4,FALSE),"-")</f>
        <v>-</v>
      </c>
      <c r="AW45" s="9" t="str">
        <f>IFERROR(VLOOKUP(CONCATENATE($A45,AW$1),'Исх-фото'!$A$2:$D$4000,4,FALSE),"-")</f>
        <v>-</v>
      </c>
      <c r="AX45" s="9" t="str">
        <f>IFERROR(VLOOKUP(CONCATENATE($A45,AX$1),'Исх-фото'!$A$2:$D$4000,4,FALSE),"-")</f>
        <v>-</v>
      </c>
      <c r="AY45" s="9" t="str">
        <f>IFERROR(VLOOKUP(CONCATENATE($A45,AY$1),'Исх-фото'!$A$2:$D$4000,4,FALSE),"-")</f>
        <v>-</v>
      </c>
      <c r="AZ45" s="9" t="str">
        <f>IFERROR(VLOOKUP(CONCATENATE($A45,AZ$1),'Исх-фото'!$A$2:$D$4000,4,FALSE),"-")</f>
        <v>-</v>
      </c>
      <c r="BA45" s="9" t="str">
        <f>IFERROR(VLOOKUP(CONCATENATE($A45,BA$1),'Исх-фото'!$A$2:$D$4000,4,FALSE),"-")</f>
        <v>-</v>
      </c>
      <c r="BB45" s="9" t="str">
        <f>IFERROR(VLOOKUP(CONCATENATE($A45,BB$1),'Исх-фото'!$A$2:$D$4000,4,FALSE),"-")</f>
        <v>-</v>
      </c>
      <c r="BC45" s="9">
        <f>IFERROR(VLOOKUP(CONCATENATE($A45,BC$1),'Исх-фото'!$A$2:$D$4000,4,FALSE),"-")</f>
        <v>5</v>
      </c>
      <c r="BD45" s="9" t="str">
        <f>IFERROR(VLOOKUP(CONCATENATE($A45,BD$1),'Исх-фото'!$A$2:$D$4000,4,FALSE),"-")</f>
        <v>-</v>
      </c>
      <c r="BE45" s="9">
        <f>IFERROR(VLOOKUP(CONCATENATE($A45,BE$1),'Исх-фото'!$A$2:$D$4000,4,FALSE),"-")</f>
        <v>6</v>
      </c>
      <c r="BF45" s="9">
        <f>IFERROR(VLOOKUP(CONCATENATE($A45,BF$1),'Исх-фото'!$A$2:$D$4000,4,FALSE),"-")</f>
        <v>4</v>
      </c>
      <c r="BG45" s="9" t="str">
        <f>IFERROR(VLOOKUP(CONCATENATE($A45,BG$1),'Исх-фото'!$A$2:$D$4000,4,FALSE),"-")</f>
        <v>-</v>
      </c>
      <c r="BH45" s="9" t="str">
        <f>IFERROR(VLOOKUP(CONCATENATE($A45,BH$1),'Исх-фото'!$A$2:$D$4000,4,FALSE),"-")</f>
        <v>-</v>
      </c>
      <c r="BI45" s="9" t="str">
        <f>IFERROR(VLOOKUP(CONCATENATE($A45,BI$1),'Исх-фото'!$A$2:$D$4000,4,FALSE),"-")</f>
        <v>-</v>
      </c>
      <c r="BJ45" s="37">
        <f t="shared" si="4"/>
        <v>14</v>
      </c>
      <c r="BK45" s="34">
        <f t="shared" si="5"/>
        <v>4.3571428571428568</v>
      </c>
      <c r="BL45" s="9">
        <f t="shared" si="2"/>
        <v>141</v>
      </c>
    </row>
    <row r="46" spans="1:64">
      <c r="A46" s="38">
        <f t="shared" si="3"/>
        <v>44</v>
      </c>
      <c r="B46" s="36">
        <f>№!B45</f>
        <v>24</v>
      </c>
      <c r="C46" s="36">
        <f>№!C45</f>
        <v>1</v>
      </c>
      <c r="D46" s="9">
        <f>IFERROR(VLOOKUP(CONCATENATE($A46,D$1),'Исх-фото'!$A$2:$D$4000,4,FALSE),"-")</f>
        <v>4</v>
      </c>
      <c r="E46" s="9" t="str">
        <f>IFERROR(VLOOKUP(CONCATENATE($A46,E$1),'Исх-фото'!$A$2:$D$4000,4,FALSE),"-")</f>
        <v>-</v>
      </c>
      <c r="F46" s="9" t="str">
        <f>IFERROR(VLOOKUP(CONCATENATE($A46,F$1),'Исх-фото'!$A$2:$D$4000,4,FALSE),"-")</f>
        <v>-</v>
      </c>
      <c r="G46" s="9" t="str">
        <f>IFERROR(VLOOKUP(CONCATENATE($A46,G$1),'Исх-фото'!$A$2:$D$4000,4,FALSE),"-")</f>
        <v>-</v>
      </c>
      <c r="H46" s="9" t="str">
        <f>IFERROR(VLOOKUP(CONCATENATE($A46,H$1),'Исх-фото'!$A$2:$D$4000,4,FALSE),"-")</f>
        <v>-</v>
      </c>
      <c r="I46" s="9" t="str">
        <f>IFERROR(VLOOKUP(CONCATENATE($A46,I$1),'Исх-фото'!$A$2:$D$4000,4,FALSE),"-")</f>
        <v>-</v>
      </c>
      <c r="J46" s="9" t="str">
        <f>IFERROR(VLOOKUP(CONCATENATE($A46,J$1),'Исх-фото'!$A$2:$D$4000,4,FALSE),"-")</f>
        <v>-</v>
      </c>
      <c r="K46" s="9" t="str">
        <f>IFERROR(VLOOKUP(CONCATENATE($A46,K$1),'Исх-фото'!$A$2:$D$4000,4,FALSE),"-")</f>
        <v>-</v>
      </c>
      <c r="L46" s="9" t="str">
        <f>IFERROR(VLOOKUP(CONCATENATE($A46,L$1),'Исх-фото'!$A$2:$D$4000,4,FALSE),"-")</f>
        <v>-</v>
      </c>
      <c r="M46" s="9" t="str">
        <f>IFERROR(VLOOKUP(CONCATENATE($A46,M$1),'Исх-фото'!$A$2:$D$4000,4,FALSE),"-")</f>
        <v>-</v>
      </c>
      <c r="N46" s="9" t="str">
        <f>IFERROR(VLOOKUP(CONCATENATE($A46,N$1),'Исх-фото'!$A$2:$D$4000,4,FALSE),"-")</f>
        <v>-</v>
      </c>
      <c r="O46" s="9" t="str">
        <f>IFERROR(VLOOKUP(CONCATENATE($A46,O$1),'Исх-фото'!$A$2:$D$4000,4,FALSE),"-")</f>
        <v>-</v>
      </c>
      <c r="P46" s="9" t="str">
        <f>IFERROR(VLOOKUP(CONCATENATE($A46,P$1),'Исх-фото'!$A$2:$D$4000,4,FALSE),"-")</f>
        <v>-</v>
      </c>
      <c r="Q46" s="9">
        <f>IFERROR(VLOOKUP(CONCATENATE($A46,Q$1),'Исх-фото'!$A$2:$D$4000,4,FALSE),"-")</f>
        <v>9</v>
      </c>
      <c r="R46" s="9" t="str">
        <f>IFERROR(VLOOKUP(CONCATENATE($A46,R$1),'Исх-фото'!$A$2:$D$4000,4,FALSE),"-")</f>
        <v>-</v>
      </c>
      <c r="S46" s="9" t="str">
        <f>IFERROR(VLOOKUP(CONCATENATE($A46,S$1),'Исх-фото'!$A$2:$D$4000,4,FALSE),"-")</f>
        <v>-</v>
      </c>
      <c r="T46" s="9">
        <f>IFERROR(VLOOKUP(CONCATENATE($A46,T$1),'Исх-фото'!$A$2:$D$4000,4,FALSE),"-")</f>
        <v>4</v>
      </c>
      <c r="U46" s="9">
        <f>IFERROR(VLOOKUP(CONCATENATE($A46,U$1),'Исх-фото'!$A$2:$D$4000,4,FALSE),"-")</f>
        <v>4</v>
      </c>
      <c r="V46" s="9" t="str">
        <f>IFERROR(VLOOKUP(CONCATENATE($A46,V$1),'Исх-фото'!$A$2:$D$4000,4,FALSE),"-")</f>
        <v>-</v>
      </c>
      <c r="W46" s="9" t="str">
        <f>IFERROR(VLOOKUP(CONCATENATE($A46,W$1),'Исх-фото'!$A$2:$D$4000,4,FALSE),"-")</f>
        <v>-</v>
      </c>
      <c r="X46" s="9" t="str">
        <f>IFERROR(VLOOKUP(CONCATENATE($A46,X$1),'Исх-фото'!$A$2:$D$4000,4,FALSE),"-")</f>
        <v>-</v>
      </c>
      <c r="Y46" s="9" t="str">
        <f>IFERROR(VLOOKUP(CONCATENATE($A46,Y$1),'Исх-фото'!$A$2:$D$4000,4,FALSE),"-")</f>
        <v>-</v>
      </c>
      <c r="Z46" s="9">
        <f>IFERROR(VLOOKUP(CONCATENATE($A46,Z$1),'Исх-фото'!$A$2:$D$4000,4,FALSE),"-")</f>
        <v>6</v>
      </c>
      <c r="AA46" s="9" t="str">
        <f>IFERROR(VLOOKUP(CONCATENATE($A46,AA$1),'Исх-фото'!$A$2:$D$4000,4,FALSE),"-")</f>
        <v>-</v>
      </c>
      <c r="AB46" s="9" t="str">
        <f>IFERROR(VLOOKUP(CONCATENATE($A46,AB$1),'Исх-фото'!$A$2:$D$4000,4,FALSE),"-")</f>
        <v>-</v>
      </c>
      <c r="AC46" s="9" t="str">
        <f>IFERROR(VLOOKUP(CONCATENATE($A46,AC$1),'Исх-фото'!$A$2:$D$4000,4,FALSE),"-")</f>
        <v>-</v>
      </c>
      <c r="AD46" s="9" t="str">
        <f>IFERROR(VLOOKUP(CONCATENATE($A46,AD$1),'Исх-фото'!$A$2:$D$4000,4,FALSE),"-")</f>
        <v>-</v>
      </c>
      <c r="AE46" s="9" t="str">
        <f>IFERROR(VLOOKUP(CONCATENATE($A46,AE$1),'Исх-фото'!$A$2:$D$4000,4,FALSE),"-")</f>
        <v>-</v>
      </c>
      <c r="AF46" s="9" t="str">
        <f>IFERROR(VLOOKUP(CONCATENATE($A46,AF$1),'Исх-фото'!$A$2:$D$4000,4,FALSE),"-")</f>
        <v>-</v>
      </c>
      <c r="AG46" s="9">
        <f>IFERROR(VLOOKUP(CONCATENATE($A46,AG$1),'Исх-фото'!$A$2:$D$4000,4,FALSE),"-")</f>
        <v>2</v>
      </c>
      <c r="AH46" s="9" t="str">
        <f>IFERROR(VLOOKUP(CONCATENATE($A46,AH$1),'Исх-фото'!$A$2:$D$4000,4,FALSE),"-")</f>
        <v>-</v>
      </c>
      <c r="AI46" s="9">
        <f>IFERROR(VLOOKUP(CONCATENATE($A46,AI$1),'Исх-фото'!$A$2:$D$4000,4,FALSE),"-")</f>
        <v>5</v>
      </c>
      <c r="AJ46" s="9">
        <f>IFERROR(VLOOKUP(CONCATENATE($A46,AJ$1),'Исх-фото'!$A$2:$D$4000,4,FALSE),"-")</f>
        <v>4</v>
      </c>
      <c r="AK46" s="9">
        <f>IFERROR(VLOOKUP(CONCATENATE($A46,AK$1),'Исх-фото'!$A$2:$D$4000,4,FALSE),"-")</f>
        <v>5</v>
      </c>
      <c r="AL46" s="9" t="str">
        <f>IFERROR(VLOOKUP(CONCATENATE($A46,AL$1),'Исх-фото'!$A$2:$D$4000,4,FALSE),"-")</f>
        <v>-</v>
      </c>
      <c r="AM46" s="9">
        <f>IFERROR(VLOOKUP(CONCATENATE($A46,AM$1),'Исх-фото'!$A$2:$D$4000,4,FALSE),"-")</f>
        <v>6</v>
      </c>
      <c r="AN46" s="9">
        <f>IFERROR(VLOOKUP(CONCATENATE($A46,AN$1),'Исх-фото'!$A$2:$D$4000,4,FALSE),"-")</f>
        <v>2</v>
      </c>
      <c r="AO46" s="9" t="str">
        <f>IFERROR(VLOOKUP(CONCATENATE($A46,AO$1),'Исх-фото'!$A$2:$D$4000,4,FALSE),"-")</f>
        <v>-</v>
      </c>
      <c r="AP46" s="9">
        <f>IFERROR(VLOOKUP(CONCATENATE($A46,AP$1),'Исх-фото'!$A$2:$D$4000,4,FALSE),"-")</f>
        <v>5</v>
      </c>
      <c r="AQ46" s="9" t="str">
        <f>IFERROR(VLOOKUP(CONCATENATE($A46,AQ$1),'Исх-фото'!$A$2:$D$4000,4,FALSE),"-")</f>
        <v>-</v>
      </c>
      <c r="AR46" s="9" t="str">
        <f>IFERROR(VLOOKUP(CONCATENATE($A46,AR$1),'Исх-фото'!$A$2:$D$4000,4,FALSE),"-")</f>
        <v>-</v>
      </c>
      <c r="AS46" s="9">
        <f>IFERROR(VLOOKUP(CONCATENATE($A46,AS$1),'Исх-фото'!$A$2:$D$4000,4,FALSE),"-")</f>
        <v>1</v>
      </c>
      <c r="AT46" s="9" t="str">
        <f>IFERROR(VLOOKUP(CONCATENATE($A46,AT$1),'Исх-фото'!$A$2:$D$4000,4,FALSE),"-")</f>
        <v>-</v>
      </c>
      <c r="AU46" s="9" t="str">
        <f>IFERROR(VLOOKUP(CONCATENATE($A46,AU$1),'Исх-фото'!$A$2:$D$4000,4,FALSE),"-")</f>
        <v>-</v>
      </c>
      <c r="AV46" s="9" t="str">
        <f>IFERROR(VLOOKUP(CONCATENATE($A46,AV$1),'Исх-фото'!$A$2:$D$4000,4,FALSE),"-")</f>
        <v>-</v>
      </c>
      <c r="AW46" s="9" t="str">
        <f>IFERROR(VLOOKUP(CONCATENATE($A46,AW$1),'Исх-фото'!$A$2:$D$4000,4,FALSE),"-")</f>
        <v>-</v>
      </c>
      <c r="AX46" s="9" t="str">
        <f>IFERROR(VLOOKUP(CONCATENATE($A46,AX$1),'Исх-фото'!$A$2:$D$4000,4,FALSE),"-")</f>
        <v>-</v>
      </c>
      <c r="AY46" s="9" t="str">
        <f>IFERROR(VLOOKUP(CONCATENATE($A46,AY$1),'Исх-фото'!$A$2:$D$4000,4,FALSE),"-")</f>
        <v>-</v>
      </c>
      <c r="AZ46" s="9" t="str">
        <f>IFERROR(VLOOKUP(CONCATENATE($A46,AZ$1),'Исх-фото'!$A$2:$D$4000,4,FALSE),"-")</f>
        <v>-</v>
      </c>
      <c r="BA46" s="9" t="str">
        <f>IFERROR(VLOOKUP(CONCATENATE($A46,BA$1),'Исх-фото'!$A$2:$D$4000,4,FALSE),"-")</f>
        <v>-</v>
      </c>
      <c r="BB46" s="9">
        <f>IFERROR(VLOOKUP(CONCATENATE($A46,BB$1),'Исх-фото'!$A$2:$D$4000,4,FALSE),"-")</f>
        <v>7</v>
      </c>
      <c r="BC46" s="9">
        <f>IFERROR(VLOOKUP(CONCATENATE($A46,BC$1),'Исх-фото'!$A$2:$D$4000,4,FALSE),"-")</f>
        <v>5</v>
      </c>
      <c r="BD46" s="9" t="str">
        <f>IFERROR(VLOOKUP(CONCATENATE($A46,BD$1),'Исх-фото'!$A$2:$D$4000,4,FALSE),"-")</f>
        <v>-</v>
      </c>
      <c r="BE46" s="9">
        <f>IFERROR(VLOOKUP(CONCATENATE($A46,BE$1),'Исх-фото'!$A$2:$D$4000,4,FALSE),"-")</f>
        <v>5</v>
      </c>
      <c r="BF46" s="9">
        <f>IFERROR(VLOOKUP(CONCATENATE($A46,BF$1),'Исх-фото'!$A$2:$D$4000,4,FALSE),"-")</f>
        <v>9</v>
      </c>
      <c r="BG46" s="9" t="str">
        <f>IFERROR(VLOOKUP(CONCATENATE($A46,BG$1),'Исх-фото'!$A$2:$D$4000,4,FALSE),"-")</f>
        <v>-</v>
      </c>
      <c r="BH46" s="9" t="str">
        <f>IFERROR(VLOOKUP(CONCATENATE($A46,BH$1),'Исх-фото'!$A$2:$D$4000,4,FALSE),"-")</f>
        <v>-</v>
      </c>
      <c r="BI46" s="9" t="str">
        <f>IFERROR(VLOOKUP(CONCATENATE($A46,BI$1),'Исх-фото'!$A$2:$D$4000,4,FALSE),"-")</f>
        <v>-</v>
      </c>
      <c r="BJ46" s="37">
        <f t="shared" si="4"/>
        <v>17</v>
      </c>
      <c r="BK46" s="34">
        <f t="shared" si="5"/>
        <v>4.882352941176471</v>
      </c>
      <c r="BL46" s="9">
        <f t="shared" si="2"/>
        <v>128</v>
      </c>
    </row>
    <row r="47" spans="1:64">
      <c r="A47" s="38">
        <f t="shared" si="3"/>
        <v>45</v>
      </c>
      <c r="B47" s="36">
        <f>№!B46</f>
        <v>24</v>
      </c>
      <c r="C47" s="36">
        <f>№!C46</f>
        <v>2</v>
      </c>
      <c r="D47" s="9">
        <f>IFERROR(VLOOKUP(CONCATENATE($A47,D$1),'Исх-фото'!$A$2:$D$4000,4,FALSE),"-")</f>
        <v>4</v>
      </c>
      <c r="E47" s="9" t="str">
        <f>IFERROR(VLOOKUP(CONCATENATE($A47,E$1),'Исх-фото'!$A$2:$D$4000,4,FALSE),"-")</f>
        <v>-</v>
      </c>
      <c r="F47" s="9" t="str">
        <f>IFERROR(VLOOKUP(CONCATENATE($A47,F$1),'Исх-фото'!$A$2:$D$4000,4,FALSE),"-")</f>
        <v>-</v>
      </c>
      <c r="G47" s="9" t="str">
        <f>IFERROR(VLOOKUP(CONCATENATE($A47,G$1),'Исх-фото'!$A$2:$D$4000,4,FALSE),"-")</f>
        <v>-</v>
      </c>
      <c r="H47" s="9" t="str">
        <f>IFERROR(VLOOKUP(CONCATENATE($A47,H$1),'Исх-фото'!$A$2:$D$4000,4,FALSE),"-")</f>
        <v>-</v>
      </c>
      <c r="I47" s="9" t="str">
        <f>IFERROR(VLOOKUP(CONCATENATE($A47,I$1),'Исх-фото'!$A$2:$D$4000,4,FALSE),"-")</f>
        <v>-</v>
      </c>
      <c r="J47" s="9" t="str">
        <f>IFERROR(VLOOKUP(CONCATENATE($A47,J$1),'Исх-фото'!$A$2:$D$4000,4,FALSE),"-")</f>
        <v>-</v>
      </c>
      <c r="K47" s="9" t="str">
        <f>IFERROR(VLOOKUP(CONCATENATE($A47,K$1),'Исх-фото'!$A$2:$D$4000,4,FALSE),"-")</f>
        <v>-</v>
      </c>
      <c r="L47" s="9" t="str">
        <f>IFERROR(VLOOKUP(CONCATENATE($A47,L$1),'Исх-фото'!$A$2:$D$4000,4,FALSE),"-")</f>
        <v>-</v>
      </c>
      <c r="M47" s="9" t="str">
        <f>IFERROR(VLOOKUP(CONCATENATE($A47,M$1),'Исх-фото'!$A$2:$D$4000,4,FALSE),"-")</f>
        <v>-</v>
      </c>
      <c r="N47" s="9" t="str">
        <f>IFERROR(VLOOKUP(CONCATENATE($A47,N$1),'Исх-фото'!$A$2:$D$4000,4,FALSE),"-")</f>
        <v>-</v>
      </c>
      <c r="O47" s="9" t="str">
        <f>IFERROR(VLOOKUP(CONCATENATE($A47,O$1),'Исх-фото'!$A$2:$D$4000,4,FALSE),"-")</f>
        <v>-</v>
      </c>
      <c r="P47" s="9" t="str">
        <f>IFERROR(VLOOKUP(CONCATENATE($A47,P$1),'Исх-фото'!$A$2:$D$4000,4,FALSE),"-")</f>
        <v>-</v>
      </c>
      <c r="Q47" s="9">
        <f>IFERROR(VLOOKUP(CONCATENATE($A47,Q$1),'Исх-фото'!$A$2:$D$4000,4,FALSE),"-")</f>
        <v>4</v>
      </c>
      <c r="R47" s="9" t="str">
        <f>IFERROR(VLOOKUP(CONCATENATE($A47,R$1),'Исх-фото'!$A$2:$D$4000,4,FALSE),"-")</f>
        <v>-</v>
      </c>
      <c r="S47" s="9" t="str">
        <f>IFERROR(VLOOKUP(CONCATENATE($A47,S$1),'Исх-фото'!$A$2:$D$4000,4,FALSE),"-")</f>
        <v>-</v>
      </c>
      <c r="T47" s="9">
        <f>IFERROR(VLOOKUP(CONCATENATE($A47,T$1),'Исх-фото'!$A$2:$D$4000,4,FALSE),"-")</f>
        <v>4</v>
      </c>
      <c r="U47" s="9">
        <f>IFERROR(VLOOKUP(CONCATENATE($A47,U$1),'Исх-фото'!$A$2:$D$4000,4,FALSE),"-")</f>
        <v>2</v>
      </c>
      <c r="V47" s="9" t="str">
        <f>IFERROR(VLOOKUP(CONCATENATE($A47,V$1),'Исх-фото'!$A$2:$D$4000,4,FALSE),"-")</f>
        <v>-</v>
      </c>
      <c r="W47" s="9" t="str">
        <f>IFERROR(VLOOKUP(CONCATENATE($A47,W$1),'Исх-фото'!$A$2:$D$4000,4,FALSE),"-")</f>
        <v>-</v>
      </c>
      <c r="X47" s="9" t="str">
        <f>IFERROR(VLOOKUP(CONCATENATE($A47,X$1),'Исх-фото'!$A$2:$D$4000,4,FALSE),"-")</f>
        <v>-</v>
      </c>
      <c r="Y47" s="9" t="str">
        <f>IFERROR(VLOOKUP(CONCATENATE($A47,Y$1),'Исх-фото'!$A$2:$D$4000,4,FALSE),"-")</f>
        <v>-</v>
      </c>
      <c r="Z47" s="9">
        <f>IFERROR(VLOOKUP(CONCATENATE($A47,Z$1),'Исх-фото'!$A$2:$D$4000,4,FALSE),"-")</f>
        <v>4</v>
      </c>
      <c r="AA47" s="9" t="str">
        <f>IFERROR(VLOOKUP(CONCATENATE($A47,AA$1),'Исх-фото'!$A$2:$D$4000,4,FALSE),"-")</f>
        <v>-</v>
      </c>
      <c r="AB47" s="9">
        <f>IFERROR(VLOOKUP(CONCATENATE($A47,AB$1),'Исх-фото'!$A$2:$D$4000,4,FALSE),"-")</f>
        <v>4</v>
      </c>
      <c r="AC47" s="9" t="str">
        <f>IFERROR(VLOOKUP(CONCATENATE($A47,AC$1),'Исх-фото'!$A$2:$D$4000,4,FALSE),"-")</f>
        <v>-</v>
      </c>
      <c r="AD47" s="9" t="str">
        <f>IFERROR(VLOOKUP(CONCATENATE($A47,AD$1),'Исх-фото'!$A$2:$D$4000,4,FALSE),"-")</f>
        <v>-</v>
      </c>
      <c r="AE47" s="9" t="str">
        <f>IFERROR(VLOOKUP(CONCATENATE($A47,AE$1),'Исх-фото'!$A$2:$D$4000,4,FALSE),"-")</f>
        <v>-</v>
      </c>
      <c r="AF47" s="9" t="str">
        <f>IFERROR(VLOOKUP(CONCATENATE($A47,AF$1),'Исх-фото'!$A$2:$D$4000,4,FALSE),"-")</f>
        <v>-</v>
      </c>
      <c r="AG47" s="9">
        <f>IFERROR(VLOOKUP(CONCATENATE($A47,AG$1),'Исх-фото'!$A$2:$D$4000,4,FALSE),"-")</f>
        <v>2</v>
      </c>
      <c r="AH47" s="9" t="str">
        <f>IFERROR(VLOOKUP(CONCATENATE($A47,AH$1),'Исх-фото'!$A$2:$D$4000,4,FALSE),"-")</f>
        <v>-</v>
      </c>
      <c r="AI47" s="9">
        <f>IFERROR(VLOOKUP(CONCATENATE($A47,AI$1),'Исх-фото'!$A$2:$D$4000,4,FALSE),"-")</f>
        <v>3</v>
      </c>
      <c r="AJ47" s="9">
        <f>IFERROR(VLOOKUP(CONCATENATE($A47,AJ$1),'Исх-фото'!$A$2:$D$4000,4,FALSE),"-")</f>
        <v>1</v>
      </c>
      <c r="AK47" s="9" t="str">
        <f>IFERROR(VLOOKUP(CONCATENATE($A47,AK$1),'Исх-фото'!$A$2:$D$4000,4,FALSE),"-")</f>
        <v>-</v>
      </c>
      <c r="AL47" s="9" t="str">
        <f>IFERROR(VLOOKUP(CONCATENATE($A47,AL$1),'Исх-фото'!$A$2:$D$4000,4,FALSE),"-")</f>
        <v>-</v>
      </c>
      <c r="AM47" s="9">
        <f>IFERROR(VLOOKUP(CONCATENATE($A47,AM$1),'Исх-фото'!$A$2:$D$4000,4,FALSE),"-")</f>
        <v>6</v>
      </c>
      <c r="AN47" s="9">
        <f>IFERROR(VLOOKUP(CONCATENATE($A47,AN$1),'Исх-фото'!$A$2:$D$4000,4,FALSE),"-")</f>
        <v>2</v>
      </c>
      <c r="AO47" s="9" t="str">
        <f>IFERROR(VLOOKUP(CONCATENATE($A47,AO$1),'Исх-фото'!$A$2:$D$4000,4,FALSE),"-")</f>
        <v>-</v>
      </c>
      <c r="AP47" s="9">
        <f>IFERROR(VLOOKUP(CONCATENATE($A47,AP$1),'Исх-фото'!$A$2:$D$4000,4,FALSE),"-")</f>
        <v>4</v>
      </c>
      <c r="AQ47" s="9" t="str">
        <f>IFERROR(VLOOKUP(CONCATENATE($A47,AQ$1),'Исх-фото'!$A$2:$D$4000,4,FALSE),"-")</f>
        <v>-</v>
      </c>
      <c r="AR47" s="9" t="str">
        <f>IFERROR(VLOOKUP(CONCATENATE($A47,AR$1),'Исх-фото'!$A$2:$D$4000,4,FALSE),"-")</f>
        <v>-</v>
      </c>
      <c r="AS47" s="9">
        <f>IFERROR(VLOOKUP(CONCATENATE($A47,AS$1),'Исх-фото'!$A$2:$D$4000,4,FALSE),"-")</f>
        <v>1</v>
      </c>
      <c r="AT47" s="9" t="str">
        <f>IFERROR(VLOOKUP(CONCATENATE($A47,AT$1),'Исх-фото'!$A$2:$D$4000,4,FALSE),"-")</f>
        <v>-</v>
      </c>
      <c r="AU47" s="9" t="str">
        <f>IFERROR(VLOOKUP(CONCATENATE($A47,AU$1),'Исх-фото'!$A$2:$D$4000,4,FALSE),"-")</f>
        <v>-</v>
      </c>
      <c r="AV47" s="9" t="str">
        <f>IFERROR(VLOOKUP(CONCATENATE($A47,AV$1),'Исх-фото'!$A$2:$D$4000,4,FALSE),"-")</f>
        <v>-</v>
      </c>
      <c r="AW47" s="9">
        <f>IFERROR(VLOOKUP(CONCATENATE($A47,AW$1),'Исх-фото'!$A$2:$D$4000,4,FALSE),"-")</f>
        <v>4</v>
      </c>
      <c r="AX47" s="9" t="str">
        <f>IFERROR(VLOOKUP(CONCATENATE($A47,AX$1),'Исх-фото'!$A$2:$D$4000,4,FALSE),"-")</f>
        <v>-</v>
      </c>
      <c r="AY47" s="9" t="str">
        <f>IFERROR(VLOOKUP(CONCATENATE($A47,AY$1),'Исх-фото'!$A$2:$D$4000,4,FALSE),"-")</f>
        <v>-</v>
      </c>
      <c r="AZ47" s="9">
        <f>IFERROR(VLOOKUP(CONCATENATE($A47,AZ$1),'Исх-фото'!$A$2:$D$4000,4,FALSE),"-")</f>
        <v>1</v>
      </c>
      <c r="BA47" s="9" t="str">
        <f>IFERROR(VLOOKUP(CONCATENATE($A47,BA$1),'Исх-фото'!$A$2:$D$4000,4,FALSE),"-")</f>
        <v>-</v>
      </c>
      <c r="BB47" s="9">
        <f>IFERROR(VLOOKUP(CONCATENATE($A47,BB$1),'Исх-фото'!$A$2:$D$4000,4,FALSE),"-")</f>
        <v>5</v>
      </c>
      <c r="BC47" s="9">
        <f>IFERROR(VLOOKUP(CONCATENATE($A47,BC$1),'Исх-фото'!$A$2:$D$4000,4,FALSE),"-")</f>
        <v>6</v>
      </c>
      <c r="BD47" s="9" t="str">
        <f>IFERROR(VLOOKUP(CONCATENATE($A47,BD$1),'Исх-фото'!$A$2:$D$4000,4,FALSE),"-")</f>
        <v>-</v>
      </c>
      <c r="BE47" s="9">
        <f>IFERROR(VLOOKUP(CONCATENATE($A47,BE$1),'Исх-фото'!$A$2:$D$4000,4,FALSE),"-")</f>
        <v>5</v>
      </c>
      <c r="BF47" s="9" t="str">
        <f>IFERROR(VLOOKUP(CONCATENATE($A47,BF$1),'Исх-фото'!$A$2:$D$4000,4,FALSE),"-")</f>
        <v>-</v>
      </c>
      <c r="BG47" s="9" t="str">
        <f>IFERROR(VLOOKUP(CONCATENATE($A47,BG$1),'Исх-фото'!$A$2:$D$4000,4,FALSE),"-")</f>
        <v>-</v>
      </c>
      <c r="BH47" s="9">
        <f>IFERROR(VLOOKUP(CONCATENATE($A47,BH$1),'Исх-фото'!$A$2:$D$4000,4,FALSE),"-")</f>
        <v>4</v>
      </c>
      <c r="BI47" s="9">
        <f>IFERROR(VLOOKUP(CONCATENATE($A47,BI$1),'Исх-фото'!$A$2:$D$4000,4,FALSE),"-")</f>
        <v>4</v>
      </c>
      <c r="BJ47" s="37">
        <f t="shared" si="4"/>
        <v>20</v>
      </c>
      <c r="BK47" s="34">
        <f t="shared" si="5"/>
        <v>3.5</v>
      </c>
      <c r="BL47" s="9">
        <f t="shared" si="2"/>
        <v>157</v>
      </c>
    </row>
    <row r="48" spans="1:64">
      <c r="A48" s="38">
        <f t="shared" si="3"/>
        <v>46</v>
      </c>
      <c r="B48" s="36">
        <f>№!B47</f>
        <v>24</v>
      </c>
      <c r="C48" s="36">
        <f>№!C47</f>
        <v>3</v>
      </c>
      <c r="D48" s="9">
        <f>IFERROR(VLOOKUP(CONCATENATE($A48,D$1),'Исх-фото'!$A$2:$D$4000,4,FALSE),"-")</f>
        <v>4</v>
      </c>
      <c r="E48" s="9" t="str">
        <f>IFERROR(VLOOKUP(CONCATENATE($A48,E$1),'Исх-фото'!$A$2:$D$4000,4,FALSE),"-")</f>
        <v>-</v>
      </c>
      <c r="F48" s="9" t="str">
        <f>IFERROR(VLOOKUP(CONCATENATE($A48,F$1),'Исх-фото'!$A$2:$D$4000,4,FALSE),"-")</f>
        <v>-</v>
      </c>
      <c r="G48" s="9" t="str">
        <f>IFERROR(VLOOKUP(CONCATENATE($A48,G$1),'Исх-фото'!$A$2:$D$4000,4,FALSE),"-")</f>
        <v>-</v>
      </c>
      <c r="H48" s="9" t="str">
        <f>IFERROR(VLOOKUP(CONCATENATE($A48,H$1),'Исх-фото'!$A$2:$D$4000,4,FALSE),"-")</f>
        <v>-</v>
      </c>
      <c r="I48" s="9" t="str">
        <f>IFERROR(VLOOKUP(CONCATENATE($A48,I$1),'Исх-фото'!$A$2:$D$4000,4,FALSE),"-")</f>
        <v>-</v>
      </c>
      <c r="J48" s="9" t="str">
        <f>IFERROR(VLOOKUP(CONCATENATE($A48,J$1),'Исх-фото'!$A$2:$D$4000,4,FALSE),"-")</f>
        <v>-</v>
      </c>
      <c r="K48" s="9" t="str">
        <f>IFERROR(VLOOKUP(CONCATENATE($A48,K$1),'Исх-фото'!$A$2:$D$4000,4,FALSE),"-")</f>
        <v>-</v>
      </c>
      <c r="L48" s="9" t="str">
        <f>IFERROR(VLOOKUP(CONCATENATE($A48,L$1),'Исх-фото'!$A$2:$D$4000,4,FALSE),"-")</f>
        <v>-</v>
      </c>
      <c r="M48" s="9" t="str">
        <f>IFERROR(VLOOKUP(CONCATENATE($A48,M$1),'Исх-фото'!$A$2:$D$4000,4,FALSE),"-")</f>
        <v>-</v>
      </c>
      <c r="N48" s="9" t="str">
        <f>IFERROR(VLOOKUP(CONCATENATE($A48,N$1),'Исх-фото'!$A$2:$D$4000,4,FALSE),"-")</f>
        <v>-</v>
      </c>
      <c r="O48" s="9" t="str">
        <f>IFERROR(VLOOKUP(CONCATENATE($A48,O$1),'Исх-фото'!$A$2:$D$4000,4,FALSE),"-")</f>
        <v>-</v>
      </c>
      <c r="P48" s="9" t="str">
        <f>IFERROR(VLOOKUP(CONCATENATE($A48,P$1),'Исх-фото'!$A$2:$D$4000,4,FALSE),"-")</f>
        <v>-</v>
      </c>
      <c r="Q48" s="9">
        <f>IFERROR(VLOOKUP(CONCATENATE($A48,Q$1),'Исх-фото'!$A$2:$D$4000,4,FALSE),"-")</f>
        <v>9</v>
      </c>
      <c r="R48" s="9" t="str">
        <f>IFERROR(VLOOKUP(CONCATENATE($A48,R$1),'Исх-фото'!$A$2:$D$4000,4,FALSE),"-")</f>
        <v>-</v>
      </c>
      <c r="S48" s="9" t="str">
        <f>IFERROR(VLOOKUP(CONCATENATE($A48,S$1),'Исх-фото'!$A$2:$D$4000,4,FALSE),"-")</f>
        <v>-</v>
      </c>
      <c r="T48" s="9">
        <f>IFERROR(VLOOKUP(CONCATENATE($A48,T$1),'Исх-фото'!$A$2:$D$4000,4,FALSE),"-")</f>
        <v>4</v>
      </c>
      <c r="U48" s="9">
        <f>IFERROR(VLOOKUP(CONCATENATE($A48,U$1),'Исх-фото'!$A$2:$D$4000,4,FALSE),"-")</f>
        <v>6</v>
      </c>
      <c r="V48" s="9" t="str">
        <f>IFERROR(VLOOKUP(CONCATENATE($A48,V$1),'Исх-фото'!$A$2:$D$4000,4,FALSE),"-")</f>
        <v>-</v>
      </c>
      <c r="W48" s="9" t="str">
        <f>IFERROR(VLOOKUP(CONCATENATE($A48,W$1),'Исх-фото'!$A$2:$D$4000,4,FALSE),"-")</f>
        <v>-</v>
      </c>
      <c r="X48" s="9" t="str">
        <f>IFERROR(VLOOKUP(CONCATENATE($A48,X$1),'Исх-фото'!$A$2:$D$4000,4,FALSE),"-")</f>
        <v>-</v>
      </c>
      <c r="Y48" s="9" t="str">
        <f>IFERROR(VLOOKUP(CONCATENATE($A48,Y$1),'Исх-фото'!$A$2:$D$4000,4,FALSE),"-")</f>
        <v>-</v>
      </c>
      <c r="Z48" s="9">
        <f>IFERROR(VLOOKUP(CONCATENATE($A48,Z$1),'Исх-фото'!$A$2:$D$4000,4,FALSE),"-")</f>
        <v>7</v>
      </c>
      <c r="AA48" s="9" t="str">
        <f>IFERROR(VLOOKUP(CONCATENATE($A48,AA$1),'Исх-фото'!$A$2:$D$4000,4,FALSE),"-")</f>
        <v>-</v>
      </c>
      <c r="AB48" s="9" t="str">
        <f>IFERROR(VLOOKUP(CONCATENATE($A48,AB$1),'Исх-фото'!$A$2:$D$4000,4,FALSE),"-")</f>
        <v>-</v>
      </c>
      <c r="AC48" s="9" t="str">
        <f>IFERROR(VLOOKUP(CONCATENATE($A48,AC$1),'Исх-фото'!$A$2:$D$4000,4,FALSE),"-")</f>
        <v>-</v>
      </c>
      <c r="AD48" s="9" t="str">
        <f>IFERROR(VLOOKUP(CONCATENATE($A48,AD$1),'Исх-фото'!$A$2:$D$4000,4,FALSE),"-")</f>
        <v>-</v>
      </c>
      <c r="AE48" s="9" t="str">
        <f>IFERROR(VLOOKUP(CONCATENATE($A48,AE$1),'Исх-фото'!$A$2:$D$4000,4,FALSE),"-")</f>
        <v>-</v>
      </c>
      <c r="AF48" s="9" t="str">
        <f>IFERROR(VLOOKUP(CONCATENATE($A48,AF$1),'Исх-фото'!$A$2:$D$4000,4,FALSE),"-")</f>
        <v>-</v>
      </c>
      <c r="AG48" s="9">
        <f>IFERROR(VLOOKUP(CONCATENATE($A48,AG$1),'Исх-фото'!$A$2:$D$4000,4,FALSE),"-")</f>
        <v>2</v>
      </c>
      <c r="AH48" s="9" t="str">
        <f>IFERROR(VLOOKUP(CONCATENATE($A48,AH$1),'Исх-фото'!$A$2:$D$4000,4,FALSE),"-")</f>
        <v>-</v>
      </c>
      <c r="AI48" s="9">
        <f>IFERROR(VLOOKUP(CONCATENATE($A48,AI$1),'Исх-фото'!$A$2:$D$4000,4,FALSE),"-")</f>
        <v>9</v>
      </c>
      <c r="AJ48" s="9">
        <f>IFERROR(VLOOKUP(CONCATENATE($A48,AJ$1),'Исх-фото'!$A$2:$D$4000,4,FALSE),"-")</f>
        <v>4</v>
      </c>
      <c r="AK48" s="9" t="str">
        <f>IFERROR(VLOOKUP(CONCATENATE($A48,AK$1),'Исх-фото'!$A$2:$D$4000,4,FALSE),"-")</f>
        <v>-</v>
      </c>
      <c r="AL48" s="9" t="str">
        <f>IFERROR(VLOOKUP(CONCATENATE($A48,AL$1),'Исх-фото'!$A$2:$D$4000,4,FALSE),"-")</f>
        <v>-</v>
      </c>
      <c r="AM48" s="9">
        <f>IFERROR(VLOOKUP(CONCATENATE($A48,AM$1),'Исх-фото'!$A$2:$D$4000,4,FALSE),"-")</f>
        <v>6</v>
      </c>
      <c r="AN48" s="9">
        <f>IFERROR(VLOOKUP(CONCATENATE($A48,AN$1),'Исх-фото'!$A$2:$D$4000,4,FALSE),"-")</f>
        <v>2</v>
      </c>
      <c r="AO48" s="9" t="str">
        <f>IFERROR(VLOOKUP(CONCATENATE($A48,AO$1),'Исх-фото'!$A$2:$D$4000,4,FALSE),"-")</f>
        <v>-</v>
      </c>
      <c r="AP48" s="9">
        <f>IFERROR(VLOOKUP(CONCATENATE($A48,AP$1),'Исх-фото'!$A$2:$D$4000,4,FALSE),"-")</f>
        <v>3</v>
      </c>
      <c r="AQ48" s="9" t="str">
        <f>IFERROR(VLOOKUP(CONCATENATE($A48,AQ$1),'Исх-фото'!$A$2:$D$4000,4,FALSE),"-")</f>
        <v>-</v>
      </c>
      <c r="AR48" s="9" t="str">
        <f>IFERROR(VLOOKUP(CONCATENATE($A48,AR$1),'Исх-фото'!$A$2:$D$4000,4,FALSE),"-")</f>
        <v>-</v>
      </c>
      <c r="AS48" s="9">
        <f>IFERROR(VLOOKUP(CONCATENATE($A48,AS$1),'Исх-фото'!$A$2:$D$4000,4,FALSE),"-")</f>
        <v>1</v>
      </c>
      <c r="AT48" s="9" t="str">
        <f>IFERROR(VLOOKUP(CONCATENATE($A48,AT$1),'Исх-фото'!$A$2:$D$4000,4,FALSE),"-")</f>
        <v>-</v>
      </c>
      <c r="AU48" s="9" t="str">
        <f>IFERROR(VLOOKUP(CONCATENATE($A48,AU$1),'Исх-фото'!$A$2:$D$4000,4,FALSE),"-")</f>
        <v>-</v>
      </c>
      <c r="AV48" s="9" t="str">
        <f>IFERROR(VLOOKUP(CONCATENATE($A48,AV$1),'Исх-фото'!$A$2:$D$4000,4,FALSE),"-")</f>
        <v>-</v>
      </c>
      <c r="AW48" s="9">
        <f>IFERROR(VLOOKUP(CONCATENATE($A48,AW$1),'Исх-фото'!$A$2:$D$4000,4,FALSE),"-")</f>
        <v>4</v>
      </c>
      <c r="AX48" s="9" t="str">
        <f>IFERROR(VLOOKUP(CONCATENATE($A48,AX$1),'Исх-фото'!$A$2:$D$4000,4,FALSE),"-")</f>
        <v>-</v>
      </c>
      <c r="AY48" s="9" t="str">
        <f>IFERROR(VLOOKUP(CONCATENATE($A48,AY$1),'Исх-фото'!$A$2:$D$4000,4,FALSE),"-")</f>
        <v>-</v>
      </c>
      <c r="AZ48" s="9" t="str">
        <f>IFERROR(VLOOKUP(CONCATENATE($A48,AZ$1),'Исх-фото'!$A$2:$D$4000,4,FALSE),"-")</f>
        <v>-</v>
      </c>
      <c r="BA48" s="9" t="str">
        <f>IFERROR(VLOOKUP(CONCATENATE($A48,BA$1),'Исх-фото'!$A$2:$D$4000,4,FALSE),"-")</f>
        <v>-</v>
      </c>
      <c r="BB48" s="9">
        <f>IFERROR(VLOOKUP(CONCATENATE($A48,BB$1),'Исх-фото'!$A$2:$D$4000,4,FALSE),"-")</f>
        <v>9</v>
      </c>
      <c r="BC48" s="9">
        <f>IFERROR(VLOOKUP(CONCATENATE($A48,BC$1),'Исх-фото'!$A$2:$D$4000,4,FALSE),"-")</f>
        <v>6</v>
      </c>
      <c r="BD48" s="9" t="str">
        <f>IFERROR(VLOOKUP(CONCATENATE($A48,BD$1),'Исх-фото'!$A$2:$D$4000,4,FALSE),"-")</f>
        <v>-</v>
      </c>
      <c r="BE48" s="9">
        <f>IFERROR(VLOOKUP(CONCATENATE($A48,BE$1),'Исх-фото'!$A$2:$D$4000,4,FALSE),"-")</f>
        <v>6</v>
      </c>
      <c r="BF48" s="9">
        <f>IFERROR(VLOOKUP(CONCATENATE($A48,BF$1),'Исх-фото'!$A$2:$D$4000,4,FALSE),"-")</f>
        <v>5</v>
      </c>
      <c r="BG48" s="9" t="str">
        <f>IFERROR(VLOOKUP(CONCATENATE($A48,BG$1),'Исх-фото'!$A$2:$D$4000,4,FALSE),"-")</f>
        <v>-</v>
      </c>
      <c r="BH48" s="9" t="str">
        <f>IFERROR(VLOOKUP(CONCATENATE($A48,BH$1),'Исх-фото'!$A$2:$D$4000,4,FALSE),"-")</f>
        <v>-</v>
      </c>
      <c r="BI48" s="9" t="str">
        <f>IFERROR(VLOOKUP(CONCATENATE($A48,BI$1),'Исх-фото'!$A$2:$D$4000,4,FALSE),"-")</f>
        <v>-</v>
      </c>
      <c r="BJ48" s="37">
        <f t="shared" si="4"/>
        <v>17</v>
      </c>
      <c r="BK48" s="34">
        <f t="shared" si="5"/>
        <v>5.117647058823529</v>
      </c>
      <c r="BL48" s="9">
        <f t="shared" si="2"/>
        <v>123</v>
      </c>
    </row>
    <row r="49" spans="1:64">
      <c r="A49" s="38">
        <f t="shared" si="3"/>
        <v>47</v>
      </c>
      <c r="B49" s="36">
        <f>№!B48</f>
        <v>25</v>
      </c>
      <c r="C49" s="36">
        <f>№!C48</f>
        <v>1</v>
      </c>
      <c r="D49" s="9">
        <f>IFERROR(VLOOKUP(CONCATENATE($A49,D$1),'Исх-фото'!$A$2:$D$4000,4,FALSE),"-")</f>
        <v>6</v>
      </c>
      <c r="E49" s="9" t="str">
        <f>IFERROR(VLOOKUP(CONCATENATE($A49,E$1),'Исх-фото'!$A$2:$D$4000,4,FALSE),"-")</f>
        <v>-</v>
      </c>
      <c r="F49" s="9" t="str">
        <f>IFERROR(VLOOKUP(CONCATENATE($A49,F$1),'Исх-фото'!$A$2:$D$4000,4,FALSE),"-")</f>
        <v>-</v>
      </c>
      <c r="G49" s="9" t="str">
        <f>IFERROR(VLOOKUP(CONCATENATE($A49,G$1),'Исх-фото'!$A$2:$D$4000,4,FALSE),"-")</f>
        <v>-</v>
      </c>
      <c r="H49" s="9" t="str">
        <f>IFERROR(VLOOKUP(CONCATENATE($A49,H$1),'Исх-фото'!$A$2:$D$4000,4,FALSE),"-")</f>
        <v>-</v>
      </c>
      <c r="I49" s="9" t="str">
        <f>IFERROR(VLOOKUP(CONCATENATE($A49,I$1),'Исх-фото'!$A$2:$D$4000,4,FALSE),"-")</f>
        <v>-</v>
      </c>
      <c r="J49" s="9" t="str">
        <f>IFERROR(VLOOKUP(CONCATENATE($A49,J$1),'Исх-фото'!$A$2:$D$4000,4,FALSE),"-")</f>
        <v>-</v>
      </c>
      <c r="K49" s="9" t="str">
        <f>IFERROR(VLOOKUP(CONCATENATE($A49,K$1),'Исх-фото'!$A$2:$D$4000,4,FALSE),"-")</f>
        <v>-</v>
      </c>
      <c r="L49" s="9" t="str">
        <f>IFERROR(VLOOKUP(CONCATENATE($A49,L$1),'Исх-фото'!$A$2:$D$4000,4,FALSE),"-")</f>
        <v>-</v>
      </c>
      <c r="M49" s="9" t="str">
        <f>IFERROR(VLOOKUP(CONCATENATE($A49,M$1),'Исх-фото'!$A$2:$D$4000,4,FALSE),"-")</f>
        <v>-</v>
      </c>
      <c r="N49" s="9" t="str">
        <f>IFERROR(VLOOKUP(CONCATENATE($A49,N$1),'Исх-фото'!$A$2:$D$4000,4,FALSE),"-")</f>
        <v>-</v>
      </c>
      <c r="O49" s="9" t="str">
        <f>IFERROR(VLOOKUP(CONCATENATE($A49,O$1),'Исх-фото'!$A$2:$D$4000,4,FALSE),"-")</f>
        <v>-</v>
      </c>
      <c r="P49" s="9" t="str">
        <f>IFERROR(VLOOKUP(CONCATENATE($A49,P$1),'Исх-фото'!$A$2:$D$4000,4,FALSE),"-")</f>
        <v>-</v>
      </c>
      <c r="Q49" s="9">
        <f>IFERROR(VLOOKUP(CONCATENATE($A49,Q$1),'Исх-фото'!$A$2:$D$4000,4,FALSE),"-")</f>
        <v>6</v>
      </c>
      <c r="R49" s="9" t="str">
        <f>IFERROR(VLOOKUP(CONCATENATE($A49,R$1),'Исх-фото'!$A$2:$D$4000,4,FALSE),"-")</f>
        <v>-</v>
      </c>
      <c r="S49" s="9" t="str">
        <f>IFERROR(VLOOKUP(CONCATENATE($A49,S$1),'Исх-фото'!$A$2:$D$4000,4,FALSE),"-")</f>
        <v>-</v>
      </c>
      <c r="T49" s="9">
        <f>IFERROR(VLOOKUP(CONCATENATE($A49,T$1),'Исх-фото'!$A$2:$D$4000,4,FALSE),"-")</f>
        <v>4</v>
      </c>
      <c r="U49" s="9">
        <f>IFERROR(VLOOKUP(CONCATENATE($A49,U$1),'Исх-фото'!$A$2:$D$4000,4,FALSE),"-")</f>
        <v>12</v>
      </c>
      <c r="V49" s="9" t="str">
        <f>IFERROR(VLOOKUP(CONCATENATE($A49,V$1),'Исх-фото'!$A$2:$D$4000,4,FALSE),"-")</f>
        <v>-</v>
      </c>
      <c r="W49" s="9" t="str">
        <f>IFERROR(VLOOKUP(CONCATENATE($A49,W$1),'Исх-фото'!$A$2:$D$4000,4,FALSE),"-")</f>
        <v>-</v>
      </c>
      <c r="X49" s="9" t="str">
        <f>IFERROR(VLOOKUP(CONCATENATE($A49,X$1),'Исх-фото'!$A$2:$D$4000,4,FALSE),"-")</f>
        <v>-</v>
      </c>
      <c r="Y49" s="9" t="str">
        <f>IFERROR(VLOOKUP(CONCATENATE($A49,Y$1),'Исх-фото'!$A$2:$D$4000,4,FALSE),"-")</f>
        <v>-</v>
      </c>
      <c r="Z49" s="9">
        <f>IFERROR(VLOOKUP(CONCATENATE($A49,Z$1),'Исх-фото'!$A$2:$D$4000,4,FALSE),"-")</f>
        <v>9</v>
      </c>
      <c r="AA49" s="9" t="str">
        <f>IFERROR(VLOOKUP(CONCATENATE($A49,AA$1),'Исх-фото'!$A$2:$D$4000,4,FALSE),"-")</f>
        <v>-</v>
      </c>
      <c r="AB49" s="9" t="str">
        <f>IFERROR(VLOOKUP(CONCATENATE($A49,AB$1),'Исх-фото'!$A$2:$D$4000,4,FALSE),"-")</f>
        <v>-</v>
      </c>
      <c r="AC49" s="9" t="str">
        <f>IFERROR(VLOOKUP(CONCATENATE($A49,AC$1),'Исх-фото'!$A$2:$D$4000,4,FALSE),"-")</f>
        <v>-</v>
      </c>
      <c r="AD49" s="9" t="str">
        <f>IFERROR(VLOOKUP(CONCATENATE($A49,AD$1),'Исх-фото'!$A$2:$D$4000,4,FALSE),"-")</f>
        <v>-</v>
      </c>
      <c r="AE49" s="9" t="str">
        <f>IFERROR(VLOOKUP(CONCATENATE($A49,AE$1),'Исх-фото'!$A$2:$D$4000,4,FALSE),"-")</f>
        <v>-</v>
      </c>
      <c r="AF49" s="9" t="str">
        <f>IFERROR(VLOOKUP(CONCATENATE($A49,AF$1),'Исх-фото'!$A$2:$D$4000,4,FALSE),"-")</f>
        <v>-</v>
      </c>
      <c r="AG49" s="9">
        <f>IFERROR(VLOOKUP(CONCATENATE($A49,AG$1),'Исх-фото'!$A$2:$D$4000,4,FALSE),"-")</f>
        <v>6</v>
      </c>
      <c r="AH49" s="9" t="str">
        <f>IFERROR(VLOOKUP(CONCATENATE($A49,AH$1),'Исх-фото'!$A$2:$D$4000,4,FALSE),"-")</f>
        <v>-</v>
      </c>
      <c r="AI49" s="9" t="str">
        <f>IFERROR(VLOOKUP(CONCATENATE($A49,AI$1),'Исх-фото'!$A$2:$D$4000,4,FALSE),"-")</f>
        <v>-</v>
      </c>
      <c r="AJ49" s="9">
        <f>IFERROR(VLOOKUP(CONCATENATE($A49,AJ$1),'Исх-фото'!$A$2:$D$4000,4,FALSE),"-")</f>
        <v>4</v>
      </c>
      <c r="AK49" s="9">
        <f>IFERROR(VLOOKUP(CONCATENATE($A49,AK$1),'Исх-фото'!$A$2:$D$4000,4,FALSE),"-")</f>
        <v>9</v>
      </c>
      <c r="AL49" s="9" t="str">
        <f>IFERROR(VLOOKUP(CONCATENATE($A49,AL$1),'Исх-фото'!$A$2:$D$4000,4,FALSE),"-")</f>
        <v>-</v>
      </c>
      <c r="AM49" s="9">
        <f>IFERROR(VLOOKUP(CONCATENATE($A49,AM$1),'Исх-фото'!$A$2:$D$4000,4,FALSE),"-")</f>
        <v>6</v>
      </c>
      <c r="AN49" s="9">
        <f>IFERROR(VLOOKUP(CONCATENATE($A49,AN$1),'Исх-фото'!$A$2:$D$4000,4,FALSE),"-")</f>
        <v>6</v>
      </c>
      <c r="AO49" s="9" t="str">
        <f>IFERROR(VLOOKUP(CONCATENATE($A49,AO$1),'Исх-фото'!$A$2:$D$4000,4,FALSE),"-")</f>
        <v>-</v>
      </c>
      <c r="AP49" s="9">
        <f>IFERROR(VLOOKUP(CONCATENATE($A49,AP$1),'Исх-фото'!$A$2:$D$4000,4,FALSE),"-")</f>
        <v>8</v>
      </c>
      <c r="AQ49" s="9" t="str">
        <f>IFERROR(VLOOKUP(CONCATENATE($A49,AQ$1),'Исх-фото'!$A$2:$D$4000,4,FALSE),"-")</f>
        <v>-</v>
      </c>
      <c r="AR49" s="9" t="str">
        <f>IFERROR(VLOOKUP(CONCATENATE($A49,AR$1),'Исх-фото'!$A$2:$D$4000,4,FALSE),"-")</f>
        <v>-</v>
      </c>
      <c r="AS49" s="9">
        <f>IFERROR(VLOOKUP(CONCATENATE($A49,AS$1),'Исх-фото'!$A$2:$D$4000,4,FALSE),"-")</f>
        <v>3</v>
      </c>
      <c r="AT49" s="9" t="str">
        <f>IFERROR(VLOOKUP(CONCATENATE($A49,AT$1),'Исх-фото'!$A$2:$D$4000,4,FALSE),"-")</f>
        <v>-</v>
      </c>
      <c r="AU49" s="9" t="str">
        <f>IFERROR(VLOOKUP(CONCATENATE($A49,AU$1),'Исх-фото'!$A$2:$D$4000,4,FALSE),"-")</f>
        <v>-</v>
      </c>
      <c r="AV49" s="9" t="str">
        <f>IFERROR(VLOOKUP(CONCATENATE($A49,AV$1),'Исх-фото'!$A$2:$D$4000,4,FALSE),"-")</f>
        <v>-</v>
      </c>
      <c r="AW49" s="9">
        <f>IFERROR(VLOOKUP(CONCATENATE($A49,AW$1),'Исх-фото'!$A$2:$D$4000,4,FALSE),"-")</f>
        <v>4</v>
      </c>
      <c r="AX49" s="9" t="str">
        <f>IFERROR(VLOOKUP(CONCATENATE($A49,AX$1),'Исх-фото'!$A$2:$D$4000,4,FALSE),"-")</f>
        <v>-</v>
      </c>
      <c r="AY49" s="9" t="str">
        <f>IFERROR(VLOOKUP(CONCATENATE($A49,AY$1),'Исх-фото'!$A$2:$D$4000,4,FALSE),"-")</f>
        <v>-</v>
      </c>
      <c r="AZ49" s="9" t="str">
        <f>IFERROR(VLOOKUP(CONCATENATE($A49,AZ$1),'Исх-фото'!$A$2:$D$4000,4,FALSE),"-")</f>
        <v>-</v>
      </c>
      <c r="BA49" s="9" t="str">
        <f>IFERROR(VLOOKUP(CONCATENATE($A49,BA$1),'Исх-фото'!$A$2:$D$4000,4,FALSE),"-")</f>
        <v>-</v>
      </c>
      <c r="BB49" s="9" t="str">
        <f>IFERROR(VLOOKUP(CONCATENATE($A49,BB$1),'Исх-фото'!$A$2:$D$4000,4,FALSE),"-")</f>
        <v>-</v>
      </c>
      <c r="BC49" s="9">
        <f>IFERROR(VLOOKUP(CONCATENATE($A49,BC$1),'Исх-фото'!$A$2:$D$4000,4,FALSE),"-")</f>
        <v>6</v>
      </c>
      <c r="BD49" s="9" t="str">
        <f>IFERROR(VLOOKUP(CONCATENATE($A49,BD$1),'Исх-фото'!$A$2:$D$4000,4,FALSE),"-")</f>
        <v>-</v>
      </c>
      <c r="BE49" s="9">
        <f>IFERROR(VLOOKUP(CONCATENATE($A49,BE$1),'Исх-фото'!$A$2:$D$4000,4,FALSE),"-")</f>
        <v>4</v>
      </c>
      <c r="BF49" s="9" t="str">
        <f>IFERROR(VLOOKUP(CONCATENATE($A49,BF$1),'Исх-фото'!$A$2:$D$4000,4,FALSE),"-")</f>
        <v>-</v>
      </c>
      <c r="BG49" s="9" t="str">
        <f>IFERROR(VLOOKUP(CONCATENATE($A49,BG$1),'Исх-фото'!$A$2:$D$4000,4,FALSE),"-")</f>
        <v>-</v>
      </c>
      <c r="BH49" s="9">
        <f>IFERROR(VLOOKUP(CONCATENATE($A49,BH$1),'Исх-фото'!$A$2:$D$4000,4,FALSE),"-")</f>
        <v>7</v>
      </c>
      <c r="BI49" s="9" t="str">
        <f>IFERROR(VLOOKUP(CONCATENATE($A49,BI$1),'Исх-фото'!$A$2:$D$4000,4,FALSE),"-")</f>
        <v>-</v>
      </c>
      <c r="BJ49" s="37">
        <f t="shared" si="4"/>
        <v>16</v>
      </c>
      <c r="BK49" s="34">
        <f t="shared" si="5"/>
        <v>6.25</v>
      </c>
      <c r="BL49" s="9">
        <f t="shared" si="2"/>
        <v>86</v>
      </c>
    </row>
    <row r="50" spans="1:64">
      <c r="A50" s="38">
        <f t="shared" si="3"/>
        <v>48</v>
      </c>
      <c r="B50" s="36">
        <f>№!B49</f>
        <v>25</v>
      </c>
      <c r="C50" s="36">
        <f>№!C49</f>
        <v>2</v>
      </c>
      <c r="D50" s="9">
        <f>IFERROR(VLOOKUP(CONCATENATE($A50,D$1),'Исх-фото'!$A$2:$D$4000,4,FALSE),"-")</f>
        <v>11</v>
      </c>
      <c r="E50" s="9" t="str">
        <f>IFERROR(VLOOKUP(CONCATENATE($A50,E$1),'Исх-фото'!$A$2:$D$4000,4,FALSE),"-")</f>
        <v>-</v>
      </c>
      <c r="F50" s="9" t="str">
        <f>IFERROR(VLOOKUP(CONCATENATE($A50,F$1),'Исх-фото'!$A$2:$D$4000,4,FALSE),"-")</f>
        <v>-</v>
      </c>
      <c r="G50" s="9" t="str">
        <f>IFERROR(VLOOKUP(CONCATENATE($A50,G$1),'Исх-фото'!$A$2:$D$4000,4,FALSE),"-")</f>
        <v>-</v>
      </c>
      <c r="H50" s="9" t="str">
        <f>IFERROR(VLOOKUP(CONCATENATE($A50,H$1),'Исх-фото'!$A$2:$D$4000,4,FALSE),"-")</f>
        <v>-</v>
      </c>
      <c r="I50" s="9" t="str">
        <f>IFERROR(VLOOKUP(CONCATENATE($A50,I$1),'Исх-фото'!$A$2:$D$4000,4,FALSE),"-")</f>
        <v>-</v>
      </c>
      <c r="J50" s="9" t="str">
        <f>IFERROR(VLOOKUP(CONCATENATE($A50,J$1),'Исх-фото'!$A$2:$D$4000,4,FALSE),"-")</f>
        <v>-</v>
      </c>
      <c r="K50" s="9" t="str">
        <f>IFERROR(VLOOKUP(CONCATENATE($A50,K$1),'Исх-фото'!$A$2:$D$4000,4,FALSE),"-")</f>
        <v>-</v>
      </c>
      <c r="L50" s="9" t="str">
        <f>IFERROR(VLOOKUP(CONCATENATE($A50,L$1),'Исх-фото'!$A$2:$D$4000,4,FALSE),"-")</f>
        <v>-</v>
      </c>
      <c r="M50" s="9">
        <f>IFERROR(VLOOKUP(CONCATENATE($A50,M$1),'Исх-фото'!$A$2:$D$4000,4,FALSE),"-")</f>
        <v>10</v>
      </c>
      <c r="N50" s="9" t="str">
        <f>IFERROR(VLOOKUP(CONCATENATE($A50,N$1),'Исх-фото'!$A$2:$D$4000,4,FALSE),"-")</f>
        <v>-</v>
      </c>
      <c r="O50" s="9" t="str">
        <f>IFERROR(VLOOKUP(CONCATENATE($A50,O$1),'Исх-фото'!$A$2:$D$4000,4,FALSE),"-")</f>
        <v>-</v>
      </c>
      <c r="P50" s="9" t="str">
        <f>IFERROR(VLOOKUP(CONCATENATE($A50,P$1),'Исх-фото'!$A$2:$D$4000,4,FALSE),"-")</f>
        <v>-</v>
      </c>
      <c r="Q50" s="9">
        <f>IFERROR(VLOOKUP(CONCATENATE($A50,Q$1),'Исх-фото'!$A$2:$D$4000,4,FALSE),"-")</f>
        <v>6</v>
      </c>
      <c r="R50" s="9" t="str">
        <f>IFERROR(VLOOKUP(CONCATENATE($A50,R$1),'Исх-фото'!$A$2:$D$4000,4,FALSE),"-")</f>
        <v>-</v>
      </c>
      <c r="S50" s="9">
        <f>IFERROR(VLOOKUP(CONCATENATE($A50,S$1),'Исх-фото'!$A$2:$D$4000,4,FALSE),"-")</f>
        <v>6</v>
      </c>
      <c r="T50" s="9">
        <f>IFERROR(VLOOKUP(CONCATENATE($A50,T$1),'Исх-фото'!$A$2:$D$4000,4,FALSE),"-")</f>
        <v>5</v>
      </c>
      <c r="U50" s="9">
        <f>IFERROR(VLOOKUP(CONCATENATE($A50,U$1),'Исх-фото'!$A$2:$D$4000,4,FALSE),"-")</f>
        <v>12</v>
      </c>
      <c r="V50" s="9" t="str">
        <f>IFERROR(VLOOKUP(CONCATENATE($A50,V$1),'Исх-фото'!$A$2:$D$4000,4,FALSE),"-")</f>
        <v>-</v>
      </c>
      <c r="W50" s="9" t="str">
        <f>IFERROR(VLOOKUP(CONCATENATE($A50,W$1),'Исх-фото'!$A$2:$D$4000,4,FALSE),"-")</f>
        <v>-</v>
      </c>
      <c r="X50" s="9" t="str">
        <f>IFERROR(VLOOKUP(CONCATENATE($A50,X$1),'Исх-фото'!$A$2:$D$4000,4,FALSE),"-")</f>
        <v>-</v>
      </c>
      <c r="Y50" s="9" t="str">
        <f>IFERROR(VLOOKUP(CONCATENATE($A50,Y$1),'Исх-фото'!$A$2:$D$4000,4,FALSE),"-")</f>
        <v>-</v>
      </c>
      <c r="Z50" s="9">
        <f>IFERROR(VLOOKUP(CONCATENATE($A50,Z$1),'Исх-фото'!$A$2:$D$4000,4,FALSE),"-")</f>
        <v>10</v>
      </c>
      <c r="AA50" s="9" t="str">
        <f>IFERROR(VLOOKUP(CONCATENATE($A50,AA$1),'Исх-фото'!$A$2:$D$4000,4,FALSE),"-")</f>
        <v>-</v>
      </c>
      <c r="AB50" s="9" t="str">
        <f>IFERROR(VLOOKUP(CONCATENATE($A50,AB$1),'Исх-фото'!$A$2:$D$4000,4,FALSE),"-")</f>
        <v>-</v>
      </c>
      <c r="AC50" s="9" t="str">
        <f>IFERROR(VLOOKUP(CONCATENATE($A50,AC$1),'Исх-фото'!$A$2:$D$4000,4,FALSE),"-")</f>
        <v>-</v>
      </c>
      <c r="AD50" s="9" t="str">
        <f>IFERROR(VLOOKUP(CONCATENATE($A50,AD$1),'Исх-фото'!$A$2:$D$4000,4,FALSE),"-")</f>
        <v>-</v>
      </c>
      <c r="AE50" s="9" t="str">
        <f>IFERROR(VLOOKUP(CONCATENATE($A50,AE$1),'Исх-фото'!$A$2:$D$4000,4,FALSE),"-")</f>
        <v>-</v>
      </c>
      <c r="AF50" s="9" t="str">
        <f>IFERROR(VLOOKUP(CONCATENATE($A50,AF$1),'Исх-фото'!$A$2:$D$4000,4,FALSE),"-")</f>
        <v>-</v>
      </c>
      <c r="AG50" s="9">
        <f>IFERROR(VLOOKUP(CONCATENATE($A50,AG$1),'Исх-фото'!$A$2:$D$4000,4,FALSE),"-")</f>
        <v>5</v>
      </c>
      <c r="AH50" s="9" t="str">
        <f>IFERROR(VLOOKUP(CONCATENATE($A50,AH$1),'Исх-фото'!$A$2:$D$4000,4,FALSE),"-")</f>
        <v>-</v>
      </c>
      <c r="AI50" s="9">
        <f>IFERROR(VLOOKUP(CONCATENATE($A50,AI$1),'Исх-фото'!$A$2:$D$4000,4,FALSE),"-")</f>
        <v>8</v>
      </c>
      <c r="AJ50" s="9">
        <f>IFERROR(VLOOKUP(CONCATENATE($A50,AJ$1),'Исх-фото'!$A$2:$D$4000,4,FALSE),"-")</f>
        <v>8</v>
      </c>
      <c r="AK50" s="9">
        <f>IFERROR(VLOOKUP(CONCATENATE($A50,AK$1),'Исх-фото'!$A$2:$D$4000,4,FALSE),"-")</f>
        <v>12</v>
      </c>
      <c r="AL50" s="9">
        <f>IFERROR(VLOOKUP(CONCATENATE($A50,AL$1),'Исх-фото'!$A$2:$D$4000,4,FALSE),"-")</f>
        <v>4</v>
      </c>
      <c r="AM50" s="9">
        <f>IFERROR(VLOOKUP(CONCATENATE($A50,AM$1),'Исх-фото'!$A$2:$D$4000,4,FALSE),"-")</f>
        <v>7</v>
      </c>
      <c r="AN50" s="9">
        <f>IFERROR(VLOOKUP(CONCATENATE($A50,AN$1),'Исх-фото'!$A$2:$D$4000,4,FALSE),"-")</f>
        <v>5</v>
      </c>
      <c r="AO50" s="9" t="str">
        <f>IFERROR(VLOOKUP(CONCATENATE($A50,AO$1),'Исх-фото'!$A$2:$D$4000,4,FALSE),"-")</f>
        <v>-</v>
      </c>
      <c r="AP50" s="9">
        <f>IFERROR(VLOOKUP(CONCATENATE($A50,AP$1),'Исх-фото'!$A$2:$D$4000,4,FALSE),"-")</f>
        <v>9</v>
      </c>
      <c r="AQ50" s="9" t="str">
        <f>IFERROR(VLOOKUP(CONCATENATE($A50,AQ$1),'Исх-фото'!$A$2:$D$4000,4,FALSE),"-")</f>
        <v>-</v>
      </c>
      <c r="AR50" s="9" t="str">
        <f>IFERROR(VLOOKUP(CONCATENATE($A50,AR$1),'Исх-фото'!$A$2:$D$4000,4,FALSE),"-")</f>
        <v>-</v>
      </c>
      <c r="AS50" s="9">
        <f>IFERROR(VLOOKUP(CONCATENATE($A50,AS$1),'Исх-фото'!$A$2:$D$4000,4,FALSE),"-")</f>
        <v>5</v>
      </c>
      <c r="AT50" s="9" t="str">
        <f>IFERROR(VLOOKUP(CONCATENATE($A50,AT$1),'Исх-фото'!$A$2:$D$4000,4,FALSE),"-")</f>
        <v>-</v>
      </c>
      <c r="AU50" s="9" t="str">
        <f>IFERROR(VLOOKUP(CONCATENATE($A50,AU$1),'Исх-фото'!$A$2:$D$4000,4,FALSE),"-")</f>
        <v>-</v>
      </c>
      <c r="AV50" s="9" t="str">
        <f>IFERROR(VLOOKUP(CONCATENATE($A50,AV$1),'Исх-фото'!$A$2:$D$4000,4,FALSE),"-")</f>
        <v>-</v>
      </c>
      <c r="AW50" s="9">
        <f>IFERROR(VLOOKUP(CONCATENATE($A50,AW$1),'Исх-фото'!$A$2:$D$4000,4,FALSE),"-")</f>
        <v>4</v>
      </c>
      <c r="AX50" s="9" t="str">
        <f>IFERROR(VLOOKUP(CONCATENATE($A50,AX$1),'Исх-фото'!$A$2:$D$4000,4,FALSE),"-")</f>
        <v>-</v>
      </c>
      <c r="AY50" s="9" t="str">
        <f>IFERROR(VLOOKUP(CONCATENATE($A50,AY$1),'Исх-фото'!$A$2:$D$4000,4,FALSE),"-")</f>
        <v>-</v>
      </c>
      <c r="AZ50" s="9">
        <f>IFERROR(VLOOKUP(CONCATENATE($A50,AZ$1),'Исх-фото'!$A$2:$D$4000,4,FALSE),"-")</f>
        <v>5</v>
      </c>
      <c r="BA50" s="9" t="str">
        <f>IFERROR(VLOOKUP(CONCATENATE($A50,BA$1),'Исх-фото'!$A$2:$D$4000,4,FALSE),"-")</f>
        <v>-</v>
      </c>
      <c r="BB50" s="9" t="str">
        <f>IFERROR(VLOOKUP(CONCATENATE($A50,BB$1),'Исх-фото'!$A$2:$D$4000,4,FALSE),"-")</f>
        <v>-</v>
      </c>
      <c r="BC50" s="9">
        <f>IFERROR(VLOOKUP(CONCATENATE($A50,BC$1),'Исх-фото'!$A$2:$D$4000,4,FALSE),"-")</f>
        <v>5</v>
      </c>
      <c r="BD50" s="9" t="str">
        <f>IFERROR(VLOOKUP(CONCATENATE($A50,BD$1),'Исх-фото'!$A$2:$D$4000,4,FALSE),"-")</f>
        <v>-</v>
      </c>
      <c r="BE50" s="9">
        <f>IFERROR(VLOOKUP(CONCATENATE($A50,BE$1),'Исх-фото'!$A$2:$D$4000,4,FALSE),"-")</f>
        <v>9</v>
      </c>
      <c r="BF50" s="9" t="str">
        <f>IFERROR(VLOOKUP(CONCATENATE($A50,BF$1),'Исх-фото'!$A$2:$D$4000,4,FALSE),"-")</f>
        <v>-</v>
      </c>
      <c r="BG50" s="9" t="str">
        <f>IFERROR(VLOOKUP(CONCATENATE($A50,BG$1),'Исх-фото'!$A$2:$D$4000,4,FALSE),"-")</f>
        <v>-</v>
      </c>
      <c r="BH50" s="9">
        <f>IFERROR(VLOOKUP(CONCATENATE($A50,BH$1),'Исх-фото'!$A$2:$D$4000,4,FALSE),"-")</f>
        <v>7</v>
      </c>
      <c r="BI50" s="9" t="str">
        <f>IFERROR(VLOOKUP(CONCATENATE($A50,BI$1),'Исх-фото'!$A$2:$D$4000,4,FALSE),"-")</f>
        <v>-</v>
      </c>
      <c r="BJ50" s="37">
        <f t="shared" si="4"/>
        <v>21</v>
      </c>
      <c r="BK50" s="34">
        <f t="shared" si="5"/>
        <v>7.2857142857142856</v>
      </c>
      <c r="BL50" s="9">
        <f t="shared" si="2"/>
        <v>46</v>
      </c>
    </row>
    <row r="51" spans="1:64">
      <c r="A51" s="38">
        <f t="shared" si="3"/>
        <v>49</v>
      </c>
      <c r="B51" s="36">
        <f>№!B50</f>
        <v>25</v>
      </c>
      <c r="C51" s="36">
        <f>№!C50</f>
        <v>3</v>
      </c>
      <c r="D51" s="9">
        <f>IFERROR(VLOOKUP(CONCATENATE($A51,D$1),'Исх-фото'!$A$2:$D$4000,4,FALSE),"-")</f>
        <v>7</v>
      </c>
      <c r="E51" s="9" t="str">
        <f>IFERROR(VLOOKUP(CONCATENATE($A51,E$1),'Исх-фото'!$A$2:$D$4000,4,FALSE),"-")</f>
        <v>-</v>
      </c>
      <c r="F51" s="9" t="str">
        <f>IFERROR(VLOOKUP(CONCATENATE($A51,F$1),'Исх-фото'!$A$2:$D$4000,4,FALSE),"-")</f>
        <v>-</v>
      </c>
      <c r="G51" s="9" t="str">
        <f>IFERROR(VLOOKUP(CONCATENATE($A51,G$1),'Исх-фото'!$A$2:$D$4000,4,FALSE),"-")</f>
        <v>-</v>
      </c>
      <c r="H51" s="9" t="str">
        <f>IFERROR(VLOOKUP(CONCATENATE($A51,H$1),'Исх-фото'!$A$2:$D$4000,4,FALSE),"-")</f>
        <v>-</v>
      </c>
      <c r="I51" s="9" t="str">
        <f>IFERROR(VLOOKUP(CONCATENATE($A51,I$1),'Исх-фото'!$A$2:$D$4000,4,FALSE),"-")</f>
        <v>-</v>
      </c>
      <c r="J51" s="9">
        <f>IFERROR(VLOOKUP(CONCATENATE($A51,J$1),'Исх-фото'!$A$2:$D$4000,4,FALSE),"-")</f>
        <v>7</v>
      </c>
      <c r="K51" s="9" t="str">
        <f>IFERROR(VLOOKUP(CONCATENATE($A51,K$1),'Исх-фото'!$A$2:$D$4000,4,FALSE),"-")</f>
        <v>-</v>
      </c>
      <c r="L51" s="9" t="str">
        <f>IFERROR(VLOOKUP(CONCATENATE($A51,L$1),'Исх-фото'!$A$2:$D$4000,4,FALSE),"-")</f>
        <v>-</v>
      </c>
      <c r="M51" s="9">
        <f>IFERROR(VLOOKUP(CONCATENATE($A51,M$1),'Исх-фото'!$A$2:$D$4000,4,FALSE),"-")</f>
        <v>8</v>
      </c>
      <c r="N51" s="9" t="str">
        <f>IFERROR(VLOOKUP(CONCATENATE($A51,N$1),'Исх-фото'!$A$2:$D$4000,4,FALSE),"-")</f>
        <v>-</v>
      </c>
      <c r="O51" s="9" t="str">
        <f>IFERROR(VLOOKUP(CONCATENATE($A51,O$1),'Исх-фото'!$A$2:$D$4000,4,FALSE),"-")</f>
        <v>-</v>
      </c>
      <c r="P51" s="9" t="str">
        <f>IFERROR(VLOOKUP(CONCATENATE($A51,P$1),'Исх-фото'!$A$2:$D$4000,4,FALSE),"-")</f>
        <v>-</v>
      </c>
      <c r="Q51" s="9">
        <f>IFERROR(VLOOKUP(CONCATENATE($A51,Q$1),'Исх-фото'!$A$2:$D$4000,4,FALSE),"-")</f>
        <v>9</v>
      </c>
      <c r="R51" s="9" t="str">
        <f>IFERROR(VLOOKUP(CONCATENATE($A51,R$1),'Исх-фото'!$A$2:$D$4000,4,FALSE),"-")</f>
        <v>-</v>
      </c>
      <c r="S51" s="9" t="str">
        <f>IFERROR(VLOOKUP(CONCATENATE($A51,S$1),'Исх-фото'!$A$2:$D$4000,4,FALSE),"-")</f>
        <v>-</v>
      </c>
      <c r="T51" s="9">
        <f>IFERROR(VLOOKUP(CONCATENATE($A51,T$1),'Исх-фото'!$A$2:$D$4000,4,FALSE),"-")</f>
        <v>5</v>
      </c>
      <c r="U51" s="9">
        <f>IFERROR(VLOOKUP(CONCATENATE($A51,U$1),'Исх-фото'!$A$2:$D$4000,4,FALSE),"-")</f>
        <v>12</v>
      </c>
      <c r="V51" s="9" t="str">
        <f>IFERROR(VLOOKUP(CONCATENATE($A51,V$1),'Исх-фото'!$A$2:$D$4000,4,FALSE),"-")</f>
        <v>-</v>
      </c>
      <c r="W51" s="9" t="str">
        <f>IFERROR(VLOOKUP(CONCATENATE($A51,W$1),'Исх-фото'!$A$2:$D$4000,4,FALSE),"-")</f>
        <v>-</v>
      </c>
      <c r="X51" s="9" t="str">
        <f>IFERROR(VLOOKUP(CONCATENATE($A51,X$1),'Исх-фото'!$A$2:$D$4000,4,FALSE),"-")</f>
        <v>-</v>
      </c>
      <c r="Y51" s="9" t="str">
        <f>IFERROR(VLOOKUP(CONCATENATE($A51,Y$1),'Исх-фото'!$A$2:$D$4000,4,FALSE),"-")</f>
        <v>-</v>
      </c>
      <c r="Z51" s="9">
        <f>IFERROR(VLOOKUP(CONCATENATE($A51,Z$1),'Исх-фото'!$A$2:$D$4000,4,FALSE),"-")</f>
        <v>7</v>
      </c>
      <c r="AA51" s="9" t="str">
        <f>IFERROR(VLOOKUP(CONCATENATE($A51,AA$1),'Исх-фото'!$A$2:$D$4000,4,FALSE),"-")</f>
        <v>-</v>
      </c>
      <c r="AB51" s="9" t="str">
        <f>IFERROR(VLOOKUP(CONCATENATE($A51,AB$1),'Исх-фото'!$A$2:$D$4000,4,FALSE),"-")</f>
        <v>-</v>
      </c>
      <c r="AC51" s="9">
        <f>IFERROR(VLOOKUP(CONCATENATE($A51,AC$1),'Исх-фото'!$A$2:$D$4000,4,FALSE),"-")</f>
        <v>10</v>
      </c>
      <c r="AD51" s="9" t="str">
        <f>IFERROR(VLOOKUP(CONCATENATE($A51,AD$1),'Исх-фото'!$A$2:$D$4000,4,FALSE),"-")</f>
        <v>-</v>
      </c>
      <c r="AE51" s="9" t="str">
        <f>IFERROR(VLOOKUP(CONCATENATE($A51,AE$1),'Исх-фото'!$A$2:$D$4000,4,FALSE),"-")</f>
        <v>-</v>
      </c>
      <c r="AF51" s="9" t="str">
        <f>IFERROR(VLOOKUP(CONCATENATE($A51,AF$1),'Исх-фото'!$A$2:$D$4000,4,FALSE),"-")</f>
        <v>-</v>
      </c>
      <c r="AG51" s="9">
        <f>IFERROR(VLOOKUP(CONCATENATE($A51,AG$1),'Исх-фото'!$A$2:$D$4000,4,FALSE),"-")</f>
        <v>5</v>
      </c>
      <c r="AH51" s="9" t="str">
        <f>IFERROR(VLOOKUP(CONCATENATE($A51,AH$1),'Исх-фото'!$A$2:$D$4000,4,FALSE),"-")</f>
        <v>-</v>
      </c>
      <c r="AI51" s="9" t="str">
        <f>IFERROR(VLOOKUP(CONCATENATE($A51,AI$1),'Исх-фото'!$A$2:$D$4000,4,FALSE),"-")</f>
        <v>-</v>
      </c>
      <c r="AJ51" s="9">
        <f>IFERROR(VLOOKUP(CONCATENATE($A51,AJ$1),'Исх-фото'!$A$2:$D$4000,4,FALSE),"-")</f>
        <v>5</v>
      </c>
      <c r="AK51" s="9">
        <f>IFERROR(VLOOKUP(CONCATENATE($A51,AK$1),'Исх-фото'!$A$2:$D$4000,4,FALSE),"-")</f>
        <v>12</v>
      </c>
      <c r="AL51" s="9" t="str">
        <f>IFERROR(VLOOKUP(CONCATENATE($A51,AL$1),'Исх-фото'!$A$2:$D$4000,4,FALSE),"-")</f>
        <v>-</v>
      </c>
      <c r="AM51" s="9">
        <f>IFERROR(VLOOKUP(CONCATENATE($A51,AM$1),'Исх-фото'!$A$2:$D$4000,4,FALSE),"-")</f>
        <v>7</v>
      </c>
      <c r="AN51" s="9">
        <f>IFERROR(VLOOKUP(CONCATENATE($A51,AN$1),'Исх-фото'!$A$2:$D$4000,4,FALSE),"-")</f>
        <v>3</v>
      </c>
      <c r="AO51" s="9">
        <f>IFERROR(VLOOKUP(CONCATENATE($A51,AO$1),'Исх-фото'!$A$2:$D$4000,4,FALSE),"-")</f>
        <v>10</v>
      </c>
      <c r="AP51" s="9">
        <f>IFERROR(VLOOKUP(CONCATENATE($A51,AP$1),'Исх-фото'!$A$2:$D$4000,4,FALSE),"-")</f>
        <v>7</v>
      </c>
      <c r="AQ51" s="9" t="str">
        <f>IFERROR(VLOOKUP(CONCATENATE($A51,AQ$1),'Исх-фото'!$A$2:$D$4000,4,FALSE),"-")</f>
        <v>-</v>
      </c>
      <c r="AR51" s="9" t="str">
        <f>IFERROR(VLOOKUP(CONCATENATE($A51,AR$1),'Исх-фото'!$A$2:$D$4000,4,FALSE),"-")</f>
        <v>-</v>
      </c>
      <c r="AS51" s="9">
        <f>IFERROR(VLOOKUP(CONCATENATE($A51,AS$1),'Исх-фото'!$A$2:$D$4000,4,FALSE),"-")</f>
        <v>3</v>
      </c>
      <c r="AT51" s="9" t="str">
        <f>IFERROR(VLOOKUP(CONCATENATE($A51,AT$1),'Исх-фото'!$A$2:$D$4000,4,FALSE),"-")</f>
        <v>-</v>
      </c>
      <c r="AU51" s="9" t="str">
        <f>IFERROR(VLOOKUP(CONCATENATE($A51,AU$1),'Исх-фото'!$A$2:$D$4000,4,FALSE),"-")</f>
        <v>-</v>
      </c>
      <c r="AV51" s="9" t="str">
        <f>IFERROR(VLOOKUP(CONCATENATE($A51,AV$1),'Исх-фото'!$A$2:$D$4000,4,FALSE),"-")</f>
        <v>-</v>
      </c>
      <c r="AW51" s="9" t="str">
        <f>IFERROR(VLOOKUP(CONCATENATE($A51,AW$1),'Исх-фото'!$A$2:$D$4000,4,FALSE),"-")</f>
        <v>-</v>
      </c>
      <c r="AX51" s="9" t="str">
        <f>IFERROR(VLOOKUP(CONCATENATE($A51,AX$1),'Исх-фото'!$A$2:$D$4000,4,FALSE),"-")</f>
        <v>-</v>
      </c>
      <c r="AY51" s="9" t="str">
        <f>IFERROR(VLOOKUP(CONCATENATE($A51,AY$1),'Исх-фото'!$A$2:$D$4000,4,FALSE),"-")</f>
        <v>-</v>
      </c>
      <c r="AZ51" s="9">
        <f>IFERROR(VLOOKUP(CONCATENATE($A51,AZ$1),'Исх-фото'!$A$2:$D$4000,4,FALSE),"-")</f>
        <v>2</v>
      </c>
      <c r="BA51" s="9" t="str">
        <f>IFERROR(VLOOKUP(CONCATENATE($A51,BA$1),'Исх-фото'!$A$2:$D$4000,4,FALSE),"-")</f>
        <v>-</v>
      </c>
      <c r="BB51" s="9">
        <f>IFERROR(VLOOKUP(CONCATENATE($A51,BB$1),'Исх-фото'!$A$2:$D$4000,4,FALSE),"-")</f>
        <v>6</v>
      </c>
      <c r="BC51" s="9">
        <f>IFERROR(VLOOKUP(CONCATENATE($A51,BC$1),'Исх-фото'!$A$2:$D$4000,4,FALSE),"-")</f>
        <v>5</v>
      </c>
      <c r="BD51" s="9" t="str">
        <f>IFERROR(VLOOKUP(CONCATENATE($A51,BD$1),'Исх-фото'!$A$2:$D$4000,4,FALSE),"-")</f>
        <v>-</v>
      </c>
      <c r="BE51" s="9">
        <f>IFERROR(VLOOKUP(CONCATENATE($A51,BE$1),'Исх-фото'!$A$2:$D$4000,4,FALSE),"-")</f>
        <v>7</v>
      </c>
      <c r="BF51" s="9" t="str">
        <f>IFERROR(VLOOKUP(CONCATENATE($A51,BF$1),'Исх-фото'!$A$2:$D$4000,4,FALSE),"-")</f>
        <v>-</v>
      </c>
      <c r="BG51" s="9" t="str">
        <f>IFERROR(VLOOKUP(CONCATENATE($A51,BG$1),'Исх-фото'!$A$2:$D$4000,4,FALSE),"-")</f>
        <v>-</v>
      </c>
      <c r="BH51" s="9" t="str">
        <f>IFERROR(VLOOKUP(CONCATENATE($A51,BH$1),'Исх-фото'!$A$2:$D$4000,4,FALSE),"-")</f>
        <v>-</v>
      </c>
      <c r="BI51" s="9" t="str">
        <f>IFERROR(VLOOKUP(CONCATENATE($A51,BI$1),'Исх-фото'!$A$2:$D$4000,4,FALSE),"-")</f>
        <v>-</v>
      </c>
      <c r="BJ51" s="37">
        <f t="shared" si="4"/>
        <v>20</v>
      </c>
      <c r="BK51" s="34">
        <f t="shared" si="5"/>
        <v>6.85</v>
      </c>
      <c r="BL51" s="9">
        <f t="shared" si="2"/>
        <v>62</v>
      </c>
    </row>
    <row r="52" spans="1:64">
      <c r="A52" s="38">
        <f t="shared" si="3"/>
        <v>50</v>
      </c>
      <c r="B52" s="36">
        <f>№!B51</f>
        <v>26</v>
      </c>
      <c r="C52" s="36">
        <f>№!C51</f>
        <v>1</v>
      </c>
      <c r="D52" s="9">
        <f>IFERROR(VLOOKUP(CONCATENATE($A52,D$1),'Исх-фото'!$A$2:$D$4000,4,FALSE),"-")</f>
        <v>12</v>
      </c>
      <c r="E52" s="9" t="str">
        <f>IFERROR(VLOOKUP(CONCATENATE($A52,E$1),'Исх-фото'!$A$2:$D$4000,4,FALSE),"-")</f>
        <v>-</v>
      </c>
      <c r="F52" s="9" t="str">
        <f>IFERROR(VLOOKUP(CONCATENATE($A52,F$1),'Исх-фото'!$A$2:$D$4000,4,FALSE),"-")</f>
        <v>-</v>
      </c>
      <c r="G52" s="9" t="str">
        <f>IFERROR(VLOOKUP(CONCATENATE($A52,G$1),'Исх-фото'!$A$2:$D$4000,4,FALSE),"-")</f>
        <v>-</v>
      </c>
      <c r="H52" s="9" t="str">
        <f>IFERROR(VLOOKUP(CONCATENATE($A52,H$1),'Исх-фото'!$A$2:$D$4000,4,FALSE),"-")</f>
        <v>-</v>
      </c>
      <c r="I52" s="9" t="str">
        <f>IFERROR(VLOOKUP(CONCATENATE($A52,I$1),'Исх-фото'!$A$2:$D$4000,4,FALSE),"-")</f>
        <v>-</v>
      </c>
      <c r="J52" s="9" t="str">
        <f>IFERROR(VLOOKUP(CONCATENATE($A52,J$1),'Исх-фото'!$A$2:$D$4000,4,FALSE),"-")</f>
        <v>-</v>
      </c>
      <c r="K52" s="9" t="str">
        <f>IFERROR(VLOOKUP(CONCATENATE($A52,K$1),'Исх-фото'!$A$2:$D$4000,4,FALSE),"-")</f>
        <v>-</v>
      </c>
      <c r="L52" s="9" t="str">
        <f>IFERROR(VLOOKUP(CONCATENATE($A52,L$1),'Исх-фото'!$A$2:$D$4000,4,FALSE),"-")</f>
        <v>-</v>
      </c>
      <c r="M52" s="9" t="str">
        <f>IFERROR(VLOOKUP(CONCATENATE($A52,M$1),'Исх-фото'!$A$2:$D$4000,4,FALSE),"-")</f>
        <v>-</v>
      </c>
      <c r="N52" s="9" t="str">
        <f>IFERROR(VLOOKUP(CONCATENATE($A52,N$1),'Исх-фото'!$A$2:$D$4000,4,FALSE),"-")</f>
        <v>-</v>
      </c>
      <c r="O52" s="9" t="str">
        <f>IFERROR(VLOOKUP(CONCATENATE($A52,O$1),'Исх-фото'!$A$2:$D$4000,4,FALSE),"-")</f>
        <v>-</v>
      </c>
      <c r="P52" s="9" t="str">
        <f>IFERROR(VLOOKUP(CONCATENATE($A52,P$1),'Исх-фото'!$A$2:$D$4000,4,FALSE),"-")</f>
        <v>-</v>
      </c>
      <c r="Q52" s="9">
        <f>IFERROR(VLOOKUP(CONCATENATE($A52,Q$1),'Исх-фото'!$A$2:$D$4000,4,FALSE),"-")</f>
        <v>6</v>
      </c>
      <c r="R52" s="9" t="str">
        <f>IFERROR(VLOOKUP(CONCATENATE($A52,R$1),'Исх-фото'!$A$2:$D$4000,4,FALSE),"-")</f>
        <v>-</v>
      </c>
      <c r="S52" s="9" t="str">
        <f>IFERROR(VLOOKUP(CONCATENATE($A52,S$1),'Исх-фото'!$A$2:$D$4000,4,FALSE),"-")</f>
        <v>-</v>
      </c>
      <c r="T52" s="9">
        <f>IFERROR(VLOOKUP(CONCATENATE($A52,T$1),'Исх-фото'!$A$2:$D$4000,4,FALSE),"-")</f>
        <v>4</v>
      </c>
      <c r="U52" s="9">
        <f>IFERROR(VLOOKUP(CONCATENATE($A52,U$1),'Исх-фото'!$A$2:$D$4000,4,FALSE),"-")</f>
        <v>10</v>
      </c>
      <c r="V52" s="9" t="str">
        <f>IFERROR(VLOOKUP(CONCATENATE($A52,V$1),'Исх-фото'!$A$2:$D$4000,4,FALSE),"-")</f>
        <v>-</v>
      </c>
      <c r="W52" s="9" t="str">
        <f>IFERROR(VLOOKUP(CONCATENATE($A52,W$1),'Исх-фото'!$A$2:$D$4000,4,FALSE),"-")</f>
        <v>-</v>
      </c>
      <c r="X52" s="9" t="str">
        <f>IFERROR(VLOOKUP(CONCATENATE($A52,X$1),'Исх-фото'!$A$2:$D$4000,4,FALSE),"-")</f>
        <v>-</v>
      </c>
      <c r="Y52" s="9" t="str">
        <f>IFERROR(VLOOKUP(CONCATENATE($A52,Y$1),'Исх-фото'!$A$2:$D$4000,4,FALSE),"-")</f>
        <v>-</v>
      </c>
      <c r="Z52" s="9">
        <f>IFERROR(VLOOKUP(CONCATENATE($A52,Z$1),'Исх-фото'!$A$2:$D$4000,4,FALSE),"-")</f>
        <v>7</v>
      </c>
      <c r="AA52" s="9" t="str">
        <f>IFERROR(VLOOKUP(CONCATENATE($A52,AA$1),'Исх-фото'!$A$2:$D$4000,4,FALSE),"-")</f>
        <v>-</v>
      </c>
      <c r="AB52" s="9" t="str">
        <f>IFERROR(VLOOKUP(CONCATENATE($A52,AB$1),'Исх-фото'!$A$2:$D$4000,4,FALSE),"-")</f>
        <v>-</v>
      </c>
      <c r="AC52" s="9" t="str">
        <f>IFERROR(VLOOKUP(CONCATENATE($A52,AC$1),'Исх-фото'!$A$2:$D$4000,4,FALSE),"-")</f>
        <v>-</v>
      </c>
      <c r="AD52" s="9" t="str">
        <f>IFERROR(VLOOKUP(CONCATENATE($A52,AD$1),'Исх-фото'!$A$2:$D$4000,4,FALSE),"-")</f>
        <v>-</v>
      </c>
      <c r="AE52" s="9" t="str">
        <f>IFERROR(VLOOKUP(CONCATENATE($A52,AE$1),'Исх-фото'!$A$2:$D$4000,4,FALSE),"-")</f>
        <v>-</v>
      </c>
      <c r="AF52" s="9" t="str">
        <f>IFERROR(VLOOKUP(CONCATENATE($A52,AF$1),'Исх-фото'!$A$2:$D$4000,4,FALSE),"-")</f>
        <v>-</v>
      </c>
      <c r="AG52" s="9">
        <f>IFERROR(VLOOKUP(CONCATENATE($A52,AG$1),'Исх-фото'!$A$2:$D$4000,4,FALSE),"-")</f>
        <v>3</v>
      </c>
      <c r="AH52" s="9" t="str">
        <f>IFERROR(VLOOKUP(CONCATENATE($A52,AH$1),'Исх-фото'!$A$2:$D$4000,4,FALSE),"-")</f>
        <v>-</v>
      </c>
      <c r="AI52" s="9" t="str">
        <f>IFERROR(VLOOKUP(CONCATENATE($A52,AI$1),'Исх-фото'!$A$2:$D$4000,4,FALSE),"-")</f>
        <v>-</v>
      </c>
      <c r="AJ52" s="9">
        <f>IFERROR(VLOOKUP(CONCATENATE($A52,AJ$1),'Исх-фото'!$A$2:$D$4000,4,FALSE),"-")</f>
        <v>8</v>
      </c>
      <c r="AK52" s="9">
        <f>IFERROR(VLOOKUP(CONCATENATE($A52,AK$1),'Исх-фото'!$A$2:$D$4000,4,FALSE),"-")</f>
        <v>8</v>
      </c>
      <c r="AL52" s="9" t="str">
        <f>IFERROR(VLOOKUP(CONCATENATE($A52,AL$1),'Исх-фото'!$A$2:$D$4000,4,FALSE),"-")</f>
        <v>-</v>
      </c>
      <c r="AM52" s="9">
        <f>IFERROR(VLOOKUP(CONCATENATE($A52,AM$1),'Исх-фото'!$A$2:$D$4000,4,FALSE),"-")</f>
        <v>5</v>
      </c>
      <c r="AN52" s="9">
        <f>IFERROR(VLOOKUP(CONCATENATE($A52,AN$1),'Исх-фото'!$A$2:$D$4000,4,FALSE),"-")</f>
        <v>3</v>
      </c>
      <c r="AO52" s="9" t="str">
        <f>IFERROR(VLOOKUP(CONCATENATE($A52,AO$1),'Исх-фото'!$A$2:$D$4000,4,FALSE),"-")</f>
        <v>-</v>
      </c>
      <c r="AP52" s="9">
        <f>IFERROR(VLOOKUP(CONCATENATE($A52,AP$1),'Исх-фото'!$A$2:$D$4000,4,FALSE),"-")</f>
        <v>6</v>
      </c>
      <c r="AQ52" s="9" t="str">
        <f>IFERROR(VLOOKUP(CONCATENATE($A52,AQ$1),'Исх-фото'!$A$2:$D$4000,4,FALSE),"-")</f>
        <v>-</v>
      </c>
      <c r="AR52" s="9" t="str">
        <f>IFERROR(VLOOKUP(CONCATENATE($A52,AR$1),'Исх-фото'!$A$2:$D$4000,4,FALSE),"-")</f>
        <v>-</v>
      </c>
      <c r="AS52" s="9">
        <f>IFERROR(VLOOKUP(CONCATENATE($A52,AS$1),'Исх-фото'!$A$2:$D$4000,4,FALSE),"-")</f>
        <v>1</v>
      </c>
      <c r="AT52" s="9" t="str">
        <f>IFERROR(VLOOKUP(CONCATENATE($A52,AT$1),'Исх-фото'!$A$2:$D$4000,4,FALSE),"-")</f>
        <v>-</v>
      </c>
      <c r="AU52" s="9" t="str">
        <f>IFERROR(VLOOKUP(CONCATENATE($A52,AU$1),'Исх-фото'!$A$2:$D$4000,4,FALSE),"-")</f>
        <v>-</v>
      </c>
      <c r="AV52" s="9" t="str">
        <f>IFERROR(VLOOKUP(CONCATENATE($A52,AV$1),'Исх-фото'!$A$2:$D$4000,4,FALSE),"-")</f>
        <v>-</v>
      </c>
      <c r="AW52" s="9" t="str">
        <f>IFERROR(VLOOKUP(CONCATENATE($A52,AW$1),'Исх-фото'!$A$2:$D$4000,4,FALSE),"-")</f>
        <v>-</v>
      </c>
      <c r="AX52" s="9" t="str">
        <f>IFERROR(VLOOKUP(CONCATENATE($A52,AX$1),'Исх-фото'!$A$2:$D$4000,4,FALSE),"-")</f>
        <v>-</v>
      </c>
      <c r="AY52" s="9" t="str">
        <f>IFERROR(VLOOKUP(CONCATENATE($A52,AY$1),'Исх-фото'!$A$2:$D$4000,4,FALSE),"-")</f>
        <v>-</v>
      </c>
      <c r="AZ52" s="9" t="str">
        <f>IFERROR(VLOOKUP(CONCATENATE($A52,AZ$1),'Исх-фото'!$A$2:$D$4000,4,FALSE),"-")</f>
        <v>-</v>
      </c>
      <c r="BA52" s="9" t="str">
        <f>IFERROR(VLOOKUP(CONCATENATE($A52,BA$1),'Исх-фото'!$A$2:$D$4000,4,FALSE),"-")</f>
        <v>-</v>
      </c>
      <c r="BB52" s="9" t="str">
        <f>IFERROR(VLOOKUP(CONCATENATE($A52,BB$1),'Исх-фото'!$A$2:$D$4000,4,FALSE),"-")</f>
        <v>-</v>
      </c>
      <c r="BC52" s="9">
        <f>IFERROR(VLOOKUP(CONCATENATE($A52,BC$1),'Исх-фото'!$A$2:$D$4000,4,FALSE),"-")</f>
        <v>5</v>
      </c>
      <c r="BD52" s="9" t="str">
        <f>IFERROR(VLOOKUP(CONCATENATE($A52,BD$1),'Исх-фото'!$A$2:$D$4000,4,FALSE),"-")</f>
        <v>-</v>
      </c>
      <c r="BE52" s="9">
        <f>IFERROR(VLOOKUP(CONCATENATE($A52,BE$1),'Исх-фото'!$A$2:$D$4000,4,FALSE),"-")</f>
        <v>12</v>
      </c>
      <c r="BF52" s="9">
        <f>IFERROR(VLOOKUP(CONCATENATE($A52,BF$1),'Исх-фото'!$A$2:$D$4000,4,FALSE),"-")</f>
        <v>5</v>
      </c>
      <c r="BG52" s="9" t="str">
        <f>IFERROR(VLOOKUP(CONCATENATE($A52,BG$1),'Исх-фото'!$A$2:$D$4000,4,FALSE),"-")</f>
        <v>-</v>
      </c>
      <c r="BH52" s="9" t="str">
        <f>IFERROR(VLOOKUP(CONCATENATE($A52,BH$1),'Исх-фото'!$A$2:$D$4000,4,FALSE),"-")</f>
        <v>-</v>
      </c>
      <c r="BI52" s="9" t="str">
        <f>IFERROR(VLOOKUP(CONCATENATE($A52,BI$1),'Исх-фото'!$A$2:$D$4000,4,FALSE),"-")</f>
        <v>-</v>
      </c>
      <c r="BJ52" s="37">
        <f t="shared" si="4"/>
        <v>15</v>
      </c>
      <c r="BK52" s="34">
        <f t="shared" si="5"/>
        <v>6.333333333333333</v>
      </c>
      <c r="BL52" s="9">
        <f t="shared" si="2"/>
        <v>83</v>
      </c>
    </row>
    <row r="53" spans="1:64">
      <c r="A53" s="38">
        <f t="shared" si="3"/>
        <v>51</v>
      </c>
      <c r="B53" s="36">
        <f>№!B52</f>
        <v>26</v>
      </c>
      <c r="C53" s="36">
        <f>№!C52</f>
        <v>2</v>
      </c>
      <c r="D53" s="9">
        <f>IFERROR(VLOOKUP(CONCATENATE($A53,D$1),'Исх-фото'!$A$2:$D$4000,4,FALSE),"-")</f>
        <v>4</v>
      </c>
      <c r="E53" s="9" t="str">
        <f>IFERROR(VLOOKUP(CONCATENATE($A53,E$1),'Исх-фото'!$A$2:$D$4000,4,FALSE),"-")</f>
        <v>-</v>
      </c>
      <c r="F53" s="9">
        <f>IFERROR(VLOOKUP(CONCATENATE($A53,F$1),'Исх-фото'!$A$2:$D$4000,4,FALSE),"-")</f>
        <v>4</v>
      </c>
      <c r="G53" s="9" t="str">
        <f>IFERROR(VLOOKUP(CONCATENATE($A53,G$1),'Исх-фото'!$A$2:$D$4000,4,FALSE),"-")</f>
        <v>-</v>
      </c>
      <c r="H53" s="9" t="str">
        <f>IFERROR(VLOOKUP(CONCATENATE($A53,H$1),'Исх-фото'!$A$2:$D$4000,4,FALSE),"-")</f>
        <v>-</v>
      </c>
      <c r="I53" s="9" t="str">
        <f>IFERROR(VLOOKUP(CONCATENATE($A53,I$1),'Исх-фото'!$A$2:$D$4000,4,FALSE),"-")</f>
        <v>-</v>
      </c>
      <c r="J53" s="9" t="str">
        <f>IFERROR(VLOOKUP(CONCATENATE($A53,J$1),'Исх-фото'!$A$2:$D$4000,4,FALSE),"-")</f>
        <v>-</v>
      </c>
      <c r="K53" s="9" t="str">
        <f>IFERROR(VLOOKUP(CONCATENATE($A53,K$1),'Исх-фото'!$A$2:$D$4000,4,FALSE),"-")</f>
        <v>-</v>
      </c>
      <c r="L53" s="9" t="str">
        <f>IFERROR(VLOOKUP(CONCATENATE($A53,L$1),'Исх-фото'!$A$2:$D$4000,4,FALSE),"-")</f>
        <v>-</v>
      </c>
      <c r="M53" s="9" t="str">
        <f>IFERROR(VLOOKUP(CONCATENATE($A53,M$1),'Исх-фото'!$A$2:$D$4000,4,FALSE),"-")</f>
        <v>-</v>
      </c>
      <c r="N53" s="9" t="str">
        <f>IFERROR(VLOOKUP(CONCATENATE($A53,N$1),'Исх-фото'!$A$2:$D$4000,4,FALSE),"-")</f>
        <v>-</v>
      </c>
      <c r="O53" s="9" t="str">
        <f>IFERROR(VLOOKUP(CONCATENATE($A53,O$1),'Исх-фото'!$A$2:$D$4000,4,FALSE),"-")</f>
        <v>-</v>
      </c>
      <c r="P53" s="9" t="str">
        <f>IFERROR(VLOOKUP(CONCATENATE($A53,P$1),'Исх-фото'!$A$2:$D$4000,4,FALSE),"-")</f>
        <v>-</v>
      </c>
      <c r="Q53" s="9">
        <f>IFERROR(VLOOKUP(CONCATENATE($A53,Q$1),'Исх-фото'!$A$2:$D$4000,4,FALSE),"-")</f>
        <v>5</v>
      </c>
      <c r="R53" s="9" t="str">
        <f>IFERROR(VLOOKUP(CONCATENATE($A53,R$1),'Исх-фото'!$A$2:$D$4000,4,FALSE),"-")</f>
        <v>-</v>
      </c>
      <c r="S53" s="9" t="str">
        <f>IFERROR(VLOOKUP(CONCATENATE($A53,S$1),'Исх-фото'!$A$2:$D$4000,4,FALSE),"-")</f>
        <v>-</v>
      </c>
      <c r="T53" s="9">
        <f>IFERROR(VLOOKUP(CONCATENATE($A53,T$1),'Исх-фото'!$A$2:$D$4000,4,FALSE),"-")</f>
        <v>4</v>
      </c>
      <c r="U53" s="9">
        <f>IFERROR(VLOOKUP(CONCATENATE($A53,U$1),'Исх-фото'!$A$2:$D$4000,4,FALSE),"-")</f>
        <v>8</v>
      </c>
      <c r="V53" s="9" t="str">
        <f>IFERROR(VLOOKUP(CONCATENATE($A53,V$1),'Исх-фото'!$A$2:$D$4000,4,FALSE),"-")</f>
        <v>-</v>
      </c>
      <c r="W53" s="9" t="str">
        <f>IFERROR(VLOOKUP(CONCATENATE($A53,W$1),'Исх-фото'!$A$2:$D$4000,4,FALSE),"-")</f>
        <v>-</v>
      </c>
      <c r="X53" s="9" t="str">
        <f>IFERROR(VLOOKUP(CONCATENATE($A53,X$1),'Исх-фото'!$A$2:$D$4000,4,FALSE),"-")</f>
        <v>-</v>
      </c>
      <c r="Y53" s="9" t="str">
        <f>IFERROR(VLOOKUP(CONCATENATE($A53,Y$1),'Исх-фото'!$A$2:$D$4000,4,FALSE),"-")</f>
        <v>-</v>
      </c>
      <c r="Z53" s="9">
        <f>IFERROR(VLOOKUP(CONCATENATE($A53,Z$1),'Исх-фото'!$A$2:$D$4000,4,FALSE),"-")</f>
        <v>7</v>
      </c>
      <c r="AA53" s="9" t="str">
        <f>IFERROR(VLOOKUP(CONCATENATE($A53,AA$1),'Исх-фото'!$A$2:$D$4000,4,FALSE),"-")</f>
        <v>-</v>
      </c>
      <c r="AB53" s="9" t="str">
        <f>IFERROR(VLOOKUP(CONCATENATE($A53,AB$1),'Исх-фото'!$A$2:$D$4000,4,FALSE),"-")</f>
        <v>-</v>
      </c>
      <c r="AC53" s="9" t="str">
        <f>IFERROR(VLOOKUP(CONCATENATE($A53,AC$1),'Исх-фото'!$A$2:$D$4000,4,FALSE),"-")</f>
        <v>-</v>
      </c>
      <c r="AD53" s="9" t="str">
        <f>IFERROR(VLOOKUP(CONCATENATE($A53,AD$1),'Исх-фото'!$A$2:$D$4000,4,FALSE),"-")</f>
        <v>-</v>
      </c>
      <c r="AE53" s="9" t="str">
        <f>IFERROR(VLOOKUP(CONCATENATE($A53,AE$1),'Исх-фото'!$A$2:$D$4000,4,FALSE),"-")</f>
        <v>-</v>
      </c>
      <c r="AF53" s="9" t="str">
        <f>IFERROR(VLOOKUP(CONCATENATE($A53,AF$1),'Исх-фото'!$A$2:$D$4000,4,FALSE),"-")</f>
        <v>-</v>
      </c>
      <c r="AG53" s="9">
        <f>IFERROR(VLOOKUP(CONCATENATE($A53,AG$1),'Исх-фото'!$A$2:$D$4000,4,FALSE),"-")</f>
        <v>4</v>
      </c>
      <c r="AH53" s="9" t="str">
        <f>IFERROR(VLOOKUP(CONCATENATE($A53,AH$1),'Исх-фото'!$A$2:$D$4000,4,FALSE),"-")</f>
        <v>-</v>
      </c>
      <c r="AI53" s="9">
        <f>IFERROR(VLOOKUP(CONCATENATE($A53,AI$1),'Исх-фото'!$A$2:$D$4000,4,FALSE),"-")</f>
        <v>3</v>
      </c>
      <c r="AJ53" s="9">
        <f>IFERROR(VLOOKUP(CONCATENATE($A53,AJ$1),'Исх-фото'!$A$2:$D$4000,4,FALSE),"-")</f>
        <v>4</v>
      </c>
      <c r="AK53" s="9" t="str">
        <f>IFERROR(VLOOKUP(CONCATENATE($A53,AK$1),'Исх-фото'!$A$2:$D$4000,4,FALSE),"-")</f>
        <v>-</v>
      </c>
      <c r="AL53" s="9" t="str">
        <f>IFERROR(VLOOKUP(CONCATENATE($A53,AL$1),'Исх-фото'!$A$2:$D$4000,4,FALSE),"-")</f>
        <v>-</v>
      </c>
      <c r="AM53" s="9">
        <f>IFERROR(VLOOKUP(CONCATENATE($A53,AM$1),'Исх-фото'!$A$2:$D$4000,4,FALSE),"-")</f>
        <v>2</v>
      </c>
      <c r="AN53" s="9">
        <f>IFERROR(VLOOKUP(CONCATENATE($A53,AN$1),'Исх-фото'!$A$2:$D$4000,4,FALSE),"-")</f>
        <v>2</v>
      </c>
      <c r="AO53" s="9" t="str">
        <f>IFERROR(VLOOKUP(CONCATENATE($A53,AO$1),'Исх-фото'!$A$2:$D$4000,4,FALSE),"-")</f>
        <v>-</v>
      </c>
      <c r="AP53" s="9">
        <f>IFERROR(VLOOKUP(CONCATENATE($A53,AP$1),'Исх-фото'!$A$2:$D$4000,4,FALSE),"-")</f>
        <v>4</v>
      </c>
      <c r="AQ53" s="9" t="str">
        <f>IFERROR(VLOOKUP(CONCATENATE($A53,AQ$1),'Исх-фото'!$A$2:$D$4000,4,FALSE),"-")</f>
        <v>-</v>
      </c>
      <c r="AR53" s="9" t="str">
        <f>IFERROR(VLOOKUP(CONCATENATE($A53,AR$1),'Исх-фото'!$A$2:$D$4000,4,FALSE),"-")</f>
        <v>-</v>
      </c>
      <c r="AS53" s="9">
        <f>IFERROR(VLOOKUP(CONCATENATE($A53,AS$1),'Исх-фото'!$A$2:$D$4000,4,FALSE),"-")</f>
        <v>1</v>
      </c>
      <c r="AT53" s="9" t="str">
        <f>IFERROR(VLOOKUP(CONCATENATE($A53,AT$1),'Исх-фото'!$A$2:$D$4000,4,FALSE),"-")</f>
        <v>-</v>
      </c>
      <c r="AU53" s="9" t="str">
        <f>IFERROR(VLOOKUP(CONCATENATE($A53,AU$1),'Исх-фото'!$A$2:$D$4000,4,FALSE),"-")</f>
        <v>-</v>
      </c>
      <c r="AV53" s="9" t="str">
        <f>IFERROR(VLOOKUP(CONCATENATE($A53,AV$1),'Исх-фото'!$A$2:$D$4000,4,FALSE),"-")</f>
        <v>-</v>
      </c>
      <c r="AW53" s="9" t="str">
        <f>IFERROR(VLOOKUP(CONCATENATE($A53,AW$1),'Исх-фото'!$A$2:$D$4000,4,FALSE),"-")</f>
        <v>-</v>
      </c>
      <c r="AX53" s="9" t="str">
        <f>IFERROR(VLOOKUP(CONCATENATE($A53,AX$1),'Исх-фото'!$A$2:$D$4000,4,FALSE),"-")</f>
        <v>-</v>
      </c>
      <c r="AY53" s="9" t="str">
        <f>IFERROR(VLOOKUP(CONCATENATE($A53,AY$1),'Исх-фото'!$A$2:$D$4000,4,FALSE),"-")</f>
        <v>-</v>
      </c>
      <c r="AZ53" s="9" t="str">
        <f>IFERROR(VLOOKUP(CONCATENATE($A53,AZ$1),'Исх-фото'!$A$2:$D$4000,4,FALSE),"-")</f>
        <v>-</v>
      </c>
      <c r="BA53" s="9" t="str">
        <f>IFERROR(VLOOKUP(CONCATENATE($A53,BA$1),'Исх-фото'!$A$2:$D$4000,4,FALSE),"-")</f>
        <v>-</v>
      </c>
      <c r="BB53" s="9">
        <f>IFERROR(VLOOKUP(CONCATENATE($A53,BB$1),'Исх-фото'!$A$2:$D$4000,4,FALSE),"-")</f>
        <v>9</v>
      </c>
      <c r="BC53" s="9">
        <f>IFERROR(VLOOKUP(CONCATENATE($A53,BC$1),'Исх-фото'!$A$2:$D$4000,4,FALSE),"-")</f>
        <v>4</v>
      </c>
      <c r="BD53" s="9" t="str">
        <f>IFERROR(VLOOKUP(CONCATENATE($A53,BD$1),'Исх-фото'!$A$2:$D$4000,4,FALSE),"-")</f>
        <v>-</v>
      </c>
      <c r="BE53" s="9">
        <f>IFERROR(VLOOKUP(CONCATENATE($A53,BE$1),'Исх-фото'!$A$2:$D$4000,4,FALSE),"-")</f>
        <v>4</v>
      </c>
      <c r="BF53" s="9" t="str">
        <f>IFERROR(VLOOKUP(CONCATENATE($A53,BF$1),'Исх-фото'!$A$2:$D$4000,4,FALSE),"-")</f>
        <v>-</v>
      </c>
      <c r="BG53" s="9" t="str">
        <f>IFERROR(VLOOKUP(CONCATENATE($A53,BG$1),'Исх-фото'!$A$2:$D$4000,4,FALSE),"-")</f>
        <v>-</v>
      </c>
      <c r="BH53" s="9">
        <f>IFERROR(VLOOKUP(CONCATENATE($A53,BH$1),'Исх-фото'!$A$2:$D$4000,4,FALSE),"-")</f>
        <v>4</v>
      </c>
      <c r="BI53" s="9">
        <f>IFERROR(VLOOKUP(CONCATENATE($A53,BI$1),'Исх-фото'!$A$2:$D$4000,4,FALSE),"-")</f>
        <v>5</v>
      </c>
      <c r="BJ53" s="37">
        <f t="shared" si="4"/>
        <v>18</v>
      </c>
      <c r="BK53" s="34">
        <f t="shared" si="5"/>
        <v>4.333333333333333</v>
      </c>
      <c r="BL53" s="9">
        <f t="shared" si="2"/>
        <v>142</v>
      </c>
    </row>
    <row r="54" spans="1:64">
      <c r="A54" s="38">
        <f t="shared" si="3"/>
        <v>52</v>
      </c>
      <c r="B54" s="36">
        <f>№!B53</f>
        <v>26</v>
      </c>
      <c r="C54" s="36">
        <f>№!C53</f>
        <v>3</v>
      </c>
      <c r="D54" s="9">
        <f>IFERROR(VLOOKUP(CONCATENATE($A54,D$1),'Исх-фото'!$A$2:$D$4000,4,FALSE),"-")</f>
        <v>8</v>
      </c>
      <c r="E54" s="9" t="str">
        <f>IFERROR(VLOOKUP(CONCATENATE($A54,E$1),'Исх-фото'!$A$2:$D$4000,4,FALSE),"-")</f>
        <v>-</v>
      </c>
      <c r="F54" s="9">
        <f>IFERROR(VLOOKUP(CONCATENATE($A54,F$1),'Исх-фото'!$A$2:$D$4000,4,FALSE),"-")</f>
        <v>5</v>
      </c>
      <c r="G54" s="9" t="str">
        <f>IFERROR(VLOOKUP(CONCATENATE($A54,G$1),'Исх-фото'!$A$2:$D$4000,4,FALSE),"-")</f>
        <v>-</v>
      </c>
      <c r="H54" s="9" t="str">
        <f>IFERROR(VLOOKUP(CONCATENATE($A54,H$1),'Исх-фото'!$A$2:$D$4000,4,FALSE),"-")</f>
        <v>-</v>
      </c>
      <c r="I54" s="9" t="str">
        <f>IFERROR(VLOOKUP(CONCATENATE($A54,I$1),'Исх-фото'!$A$2:$D$4000,4,FALSE),"-")</f>
        <v>-</v>
      </c>
      <c r="J54" s="9" t="str">
        <f>IFERROR(VLOOKUP(CONCATENATE($A54,J$1),'Исх-фото'!$A$2:$D$4000,4,FALSE),"-")</f>
        <v>-</v>
      </c>
      <c r="K54" s="9" t="str">
        <f>IFERROR(VLOOKUP(CONCATENATE($A54,K$1),'Исх-фото'!$A$2:$D$4000,4,FALSE),"-")</f>
        <v>-</v>
      </c>
      <c r="L54" s="9" t="str">
        <f>IFERROR(VLOOKUP(CONCATENATE($A54,L$1),'Исх-фото'!$A$2:$D$4000,4,FALSE),"-")</f>
        <v>-</v>
      </c>
      <c r="M54" s="9" t="str">
        <f>IFERROR(VLOOKUP(CONCATENATE($A54,M$1),'Исх-фото'!$A$2:$D$4000,4,FALSE),"-")</f>
        <v>-</v>
      </c>
      <c r="N54" s="9" t="str">
        <f>IFERROR(VLOOKUP(CONCATENATE($A54,N$1),'Исх-фото'!$A$2:$D$4000,4,FALSE),"-")</f>
        <v>-</v>
      </c>
      <c r="O54" s="9" t="str">
        <f>IFERROR(VLOOKUP(CONCATENATE($A54,O$1),'Исх-фото'!$A$2:$D$4000,4,FALSE),"-")</f>
        <v>-</v>
      </c>
      <c r="P54" s="9" t="str">
        <f>IFERROR(VLOOKUP(CONCATENATE($A54,P$1),'Исх-фото'!$A$2:$D$4000,4,FALSE),"-")</f>
        <v>-</v>
      </c>
      <c r="Q54" s="9">
        <f>IFERROR(VLOOKUP(CONCATENATE($A54,Q$1),'Исх-фото'!$A$2:$D$4000,4,FALSE),"-")</f>
        <v>4</v>
      </c>
      <c r="R54" s="9">
        <f>IFERROR(VLOOKUP(CONCATENATE($A54,R$1),'Исх-фото'!$A$2:$D$4000,4,FALSE),"-")</f>
        <v>12</v>
      </c>
      <c r="S54" s="9" t="str">
        <f>IFERROR(VLOOKUP(CONCATENATE($A54,S$1),'Исх-фото'!$A$2:$D$4000,4,FALSE),"-")</f>
        <v>-</v>
      </c>
      <c r="T54" s="9">
        <f>IFERROR(VLOOKUP(CONCATENATE($A54,T$1),'Исх-фото'!$A$2:$D$4000,4,FALSE),"-")</f>
        <v>5</v>
      </c>
      <c r="U54" s="9">
        <f>IFERROR(VLOOKUP(CONCATENATE($A54,U$1),'Исх-фото'!$A$2:$D$4000,4,FALSE),"-")</f>
        <v>6</v>
      </c>
      <c r="V54" s="9" t="str">
        <f>IFERROR(VLOOKUP(CONCATENATE($A54,V$1),'Исх-фото'!$A$2:$D$4000,4,FALSE),"-")</f>
        <v>-</v>
      </c>
      <c r="W54" s="9" t="str">
        <f>IFERROR(VLOOKUP(CONCATENATE($A54,W$1),'Исх-фото'!$A$2:$D$4000,4,FALSE),"-")</f>
        <v>-</v>
      </c>
      <c r="X54" s="9" t="str">
        <f>IFERROR(VLOOKUP(CONCATENATE($A54,X$1),'Исх-фото'!$A$2:$D$4000,4,FALSE),"-")</f>
        <v>-</v>
      </c>
      <c r="Y54" s="9" t="str">
        <f>IFERROR(VLOOKUP(CONCATENATE($A54,Y$1),'Исх-фото'!$A$2:$D$4000,4,FALSE),"-")</f>
        <v>-</v>
      </c>
      <c r="Z54" s="9">
        <f>IFERROR(VLOOKUP(CONCATENATE($A54,Z$1),'Исх-фото'!$A$2:$D$4000,4,FALSE),"-")</f>
        <v>8</v>
      </c>
      <c r="AA54" s="9" t="str">
        <f>IFERROR(VLOOKUP(CONCATENATE($A54,AA$1),'Исх-фото'!$A$2:$D$4000,4,FALSE),"-")</f>
        <v>-</v>
      </c>
      <c r="AB54" s="9" t="str">
        <f>IFERROR(VLOOKUP(CONCATENATE($A54,AB$1),'Исх-фото'!$A$2:$D$4000,4,FALSE),"-")</f>
        <v>-</v>
      </c>
      <c r="AC54" s="9">
        <f>IFERROR(VLOOKUP(CONCATENATE($A54,AC$1),'Исх-фото'!$A$2:$D$4000,4,FALSE),"-")</f>
        <v>10</v>
      </c>
      <c r="AD54" s="9" t="str">
        <f>IFERROR(VLOOKUP(CONCATENATE($A54,AD$1),'Исх-фото'!$A$2:$D$4000,4,FALSE),"-")</f>
        <v>-</v>
      </c>
      <c r="AE54" s="9" t="str">
        <f>IFERROR(VLOOKUP(CONCATENATE($A54,AE$1),'Исх-фото'!$A$2:$D$4000,4,FALSE),"-")</f>
        <v>-</v>
      </c>
      <c r="AF54" s="9" t="str">
        <f>IFERROR(VLOOKUP(CONCATENATE($A54,AF$1),'Исх-фото'!$A$2:$D$4000,4,FALSE),"-")</f>
        <v>-</v>
      </c>
      <c r="AG54" s="9">
        <f>IFERROR(VLOOKUP(CONCATENATE($A54,AG$1),'Исх-фото'!$A$2:$D$4000,4,FALSE),"-")</f>
        <v>8</v>
      </c>
      <c r="AH54" s="9" t="str">
        <f>IFERROR(VLOOKUP(CONCATENATE($A54,AH$1),'Исх-фото'!$A$2:$D$4000,4,FALSE),"-")</f>
        <v>-</v>
      </c>
      <c r="AI54" s="9">
        <f>IFERROR(VLOOKUP(CONCATENATE($A54,AI$1),'Исх-фото'!$A$2:$D$4000,4,FALSE),"-")</f>
        <v>4</v>
      </c>
      <c r="AJ54" s="9">
        <f>IFERROR(VLOOKUP(CONCATENATE($A54,AJ$1),'Исх-фото'!$A$2:$D$4000,4,FALSE),"-")</f>
        <v>5</v>
      </c>
      <c r="AK54" s="9" t="str">
        <f>IFERROR(VLOOKUP(CONCATENATE($A54,AK$1),'Исх-фото'!$A$2:$D$4000,4,FALSE),"-")</f>
        <v>-</v>
      </c>
      <c r="AL54" s="9" t="str">
        <f>IFERROR(VLOOKUP(CONCATENATE($A54,AL$1),'Исх-фото'!$A$2:$D$4000,4,FALSE),"-")</f>
        <v>-</v>
      </c>
      <c r="AM54" s="9">
        <f>IFERROR(VLOOKUP(CONCATENATE($A54,AM$1),'Исх-фото'!$A$2:$D$4000,4,FALSE),"-")</f>
        <v>5</v>
      </c>
      <c r="AN54" s="9">
        <f>IFERROR(VLOOKUP(CONCATENATE($A54,AN$1),'Исх-фото'!$A$2:$D$4000,4,FALSE),"-")</f>
        <v>6</v>
      </c>
      <c r="AO54" s="9" t="str">
        <f>IFERROR(VLOOKUP(CONCATENATE($A54,AO$1),'Исх-фото'!$A$2:$D$4000,4,FALSE),"-")</f>
        <v>-</v>
      </c>
      <c r="AP54" s="9">
        <f>IFERROR(VLOOKUP(CONCATENATE($A54,AP$1),'Исх-фото'!$A$2:$D$4000,4,FALSE),"-")</f>
        <v>7</v>
      </c>
      <c r="AQ54" s="9" t="str">
        <f>IFERROR(VLOOKUP(CONCATENATE($A54,AQ$1),'Исх-фото'!$A$2:$D$4000,4,FALSE),"-")</f>
        <v>-</v>
      </c>
      <c r="AR54" s="9" t="str">
        <f>IFERROR(VLOOKUP(CONCATENATE($A54,AR$1),'Исх-фото'!$A$2:$D$4000,4,FALSE),"-")</f>
        <v>-</v>
      </c>
      <c r="AS54" s="9">
        <f>IFERROR(VLOOKUP(CONCATENATE($A54,AS$1),'Исх-фото'!$A$2:$D$4000,4,FALSE),"-")</f>
        <v>10</v>
      </c>
      <c r="AT54" s="9" t="str">
        <f>IFERROR(VLOOKUP(CONCATENATE($A54,AT$1),'Исх-фото'!$A$2:$D$4000,4,FALSE),"-")</f>
        <v>-</v>
      </c>
      <c r="AU54" s="9" t="str">
        <f>IFERROR(VLOOKUP(CONCATENATE($A54,AU$1),'Исх-фото'!$A$2:$D$4000,4,FALSE),"-")</f>
        <v>-</v>
      </c>
      <c r="AV54" s="9" t="str">
        <f>IFERROR(VLOOKUP(CONCATENATE($A54,AV$1),'Исх-фото'!$A$2:$D$4000,4,FALSE),"-")</f>
        <v>-</v>
      </c>
      <c r="AW54" s="9" t="str">
        <f>IFERROR(VLOOKUP(CONCATENATE($A54,AW$1),'Исх-фото'!$A$2:$D$4000,4,FALSE),"-")</f>
        <v>-</v>
      </c>
      <c r="AX54" s="9" t="str">
        <f>IFERROR(VLOOKUP(CONCATENATE($A54,AX$1),'Исх-фото'!$A$2:$D$4000,4,FALSE),"-")</f>
        <v>-</v>
      </c>
      <c r="AY54" s="9" t="str">
        <f>IFERROR(VLOOKUP(CONCATENATE($A54,AY$1),'Исх-фото'!$A$2:$D$4000,4,FALSE),"-")</f>
        <v>-</v>
      </c>
      <c r="AZ54" s="9" t="str">
        <f>IFERROR(VLOOKUP(CONCATENATE($A54,AZ$1),'Исх-фото'!$A$2:$D$4000,4,FALSE),"-")</f>
        <v>-</v>
      </c>
      <c r="BA54" s="9" t="str">
        <f>IFERROR(VLOOKUP(CONCATENATE($A54,BA$1),'Исх-фото'!$A$2:$D$4000,4,FALSE),"-")</f>
        <v>-</v>
      </c>
      <c r="BB54" s="9">
        <f>IFERROR(VLOOKUP(CONCATENATE($A54,BB$1),'Исх-фото'!$A$2:$D$4000,4,FALSE),"-")</f>
        <v>10</v>
      </c>
      <c r="BC54" s="9">
        <f>IFERROR(VLOOKUP(CONCATENATE($A54,BC$1),'Исх-фото'!$A$2:$D$4000,4,FALSE),"-")</f>
        <v>4</v>
      </c>
      <c r="BD54" s="9" t="str">
        <f>IFERROR(VLOOKUP(CONCATENATE($A54,BD$1),'Исх-фото'!$A$2:$D$4000,4,FALSE),"-")</f>
        <v>-</v>
      </c>
      <c r="BE54" s="9">
        <f>IFERROR(VLOOKUP(CONCATENATE($A54,BE$1),'Исх-фото'!$A$2:$D$4000,4,FALSE),"-")</f>
        <v>8</v>
      </c>
      <c r="BF54" s="9" t="str">
        <f>IFERROR(VLOOKUP(CONCATENATE($A54,BF$1),'Исх-фото'!$A$2:$D$4000,4,FALSE),"-")</f>
        <v>-</v>
      </c>
      <c r="BG54" s="9" t="str">
        <f>IFERROR(VLOOKUP(CONCATENATE($A54,BG$1),'Исх-фото'!$A$2:$D$4000,4,FALSE),"-")</f>
        <v>-</v>
      </c>
      <c r="BH54" s="9" t="str">
        <f>IFERROR(VLOOKUP(CONCATENATE($A54,BH$1),'Исх-фото'!$A$2:$D$4000,4,FALSE),"-")</f>
        <v>-</v>
      </c>
      <c r="BI54" s="9">
        <f>IFERROR(VLOOKUP(CONCATENATE($A54,BI$1),'Исх-фото'!$A$2:$D$4000,4,FALSE),"-")</f>
        <v>4</v>
      </c>
      <c r="BJ54" s="37">
        <f t="shared" si="4"/>
        <v>19</v>
      </c>
      <c r="BK54" s="34">
        <f t="shared" si="5"/>
        <v>6.7894736842105265</v>
      </c>
      <c r="BL54" s="9">
        <f t="shared" si="2"/>
        <v>66</v>
      </c>
    </row>
    <row r="55" spans="1:64">
      <c r="A55" s="38">
        <f t="shared" si="3"/>
        <v>53</v>
      </c>
      <c r="B55" s="36">
        <f>№!B54</f>
        <v>27</v>
      </c>
      <c r="C55" s="36">
        <f>№!C54</f>
        <v>1</v>
      </c>
      <c r="D55" s="9">
        <f>IFERROR(VLOOKUP(CONCATENATE($A55,D$1),'Исх-фото'!$A$2:$D$4000,4,FALSE),"-")</f>
        <v>5</v>
      </c>
      <c r="E55" s="9" t="str">
        <f>IFERROR(VLOOKUP(CONCATENATE($A55,E$1),'Исх-фото'!$A$2:$D$4000,4,FALSE),"-")</f>
        <v>-</v>
      </c>
      <c r="F55" s="9">
        <f>IFERROR(VLOOKUP(CONCATENATE($A55,F$1),'Исх-фото'!$A$2:$D$4000,4,FALSE),"-")</f>
        <v>2</v>
      </c>
      <c r="G55" s="9" t="str">
        <f>IFERROR(VLOOKUP(CONCATENATE($A55,G$1),'Исх-фото'!$A$2:$D$4000,4,FALSE),"-")</f>
        <v>-</v>
      </c>
      <c r="H55" s="9" t="str">
        <f>IFERROR(VLOOKUP(CONCATENATE($A55,H$1),'Исх-фото'!$A$2:$D$4000,4,FALSE),"-")</f>
        <v>-</v>
      </c>
      <c r="I55" s="9" t="str">
        <f>IFERROR(VLOOKUP(CONCATENATE($A55,I$1),'Исх-фото'!$A$2:$D$4000,4,FALSE),"-")</f>
        <v>-</v>
      </c>
      <c r="J55" s="9">
        <f>IFERROR(VLOOKUP(CONCATENATE($A55,J$1),'Исх-фото'!$A$2:$D$4000,4,FALSE),"-")</f>
        <v>9</v>
      </c>
      <c r="K55" s="9" t="str">
        <f>IFERROR(VLOOKUP(CONCATENATE($A55,K$1),'Исх-фото'!$A$2:$D$4000,4,FALSE),"-")</f>
        <v>-</v>
      </c>
      <c r="L55" s="9" t="str">
        <f>IFERROR(VLOOKUP(CONCATENATE($A55,L$1),'Исх-фото'!$A$2:$D$4000,4,FALSE),"-")</f>
        <v>-</v>
      </c>
      <c r="M55" s="9" t="str">
        <f>IFERROR(VLOOKUP(CONCATENATE($A55,M$1),'Исх-фото'!$A$2:$D$4000,4,FALSE),"-")</f>
        <v>-</v>
      </c>
      <c r="N55" s="9" t="str">
        <f>IFERROR(VLOOKUP(CONCATENATE($A55,N$1),'Исх-фото'!$A$2:$D$4000,4,FALSE),"-")</f>
        <v>-</v>
      </c>
      <c r="O55" s="9" t="str">
        <f>IFERROR(VLOOKUP(CONCATENATE($A55,O$1),'Исх-фото'!$A$2:$D$4000,4,FALSE),"-")</f>
        <v>-</v>
      </c>
      <c r="P55" s="9" t="str">
        <f>IFERROR(VLOOKUP(CONCATENATE($A55,P$1),'Исх-фото'!$A$2:$D$4000,4,FALSE),"-")</f>
        <v>-</v>
      </c>
      <c r="Q55" s="9">
        <f>IFERROR(VLOOKUP(CONCATENATE($A55,Q$1),'Исх-фото'!$A$2:$D$4000,4,FALSE),"-")</f>
        <v>9</v>
      </c>
      <c r="R55" s="9" t="str">
        <f>IFERROR(VLOOKUP(CONCATENATE($A55,R$1),'Исх-фото'!$A$2:$D$4000,4,FALSE),"-")</f>
        <v>-</v>
      </c>
      <c r="S55" s="9" t="str">
        <f>IFERROR(VLOOKUP(CONCATENATE($A55,S$1),'Исх-фото'!$A$2:$D$4000,4,FALSE),"-")</f>
        <v>-</v>
      </c>
      <c r="T55" s="9">
        <f>IFERROR(VLOOKUP(CONCATENATE($A55,T$1),'Исх-фото'!$A$2:$D$4000,4,FALSE),"-")</f>
        <v>5</v>
      </c>
      <c r="U55" s="9">
        <f>IFERROR(VLOOKUP(CONCATENATE($A55,U$1),'Исх-фото'!$A$2:$D$4000,4,FALSE),"-")</f>
        <v>9</v>
      </c>
      <c r="V55" s="9" t="str">
        <f>IFERROR(VLOOKUP(CONCATENATE($A55,V$1),'Исх-фото'!$A$2:$D$4000,4,FALSE),"-")</f>
        <v>-</v>
      </c>
      <c r="W55" s="9" t="str">
        <f>IFERROR(VLOOKUP(CONCATENATE($A55,W$1),'Исх-фото'!$A$2:$D$4000,4,FALSE),"-")</f>
        <v>-</v>
      </c>
      <c r="X55" s="9" t="str">
        <f>IFERROR(VLOOKUP(CONCATENATE($A55,X$1),'Исх-фото'!$A$2:$D$4000,4,FALSE),"-")</f>
        <v>-</v>
      </c>
      <c r="Y55" s="9" t="str">
        <f>IFERROR(VLOOKUP(CONCATENATE($A55,Y$1),'Исх-фото'!$A$2:$D$4000,4,FALSE),"-")</f>
        <v>-</v>
      </c>
      <c r="Z55" s="9">
        <f>IFERROR(VLOOKUP(CONCATENATE($A55,Z$1),'Исх-фото'!$A$2:$D$4000,4,FALSE),"-")</f>
        <v>8</v>
      </c>
      <c r="AA55" s="9" t="str">
        <f>IFERROR(VLOOKUP(CONCATENATE($A55,AA$1),'Исх-фото'!$A$2:$D$4000,4,FALSE),"-")</f>
        <v>-</v>
      </c>
      <c r="AB55" s="9" t="str">
        <f>IFERROR(VLOOKUP(CONCATENATE($A55,AB$1),'Исх-фото'!$A$2:$D$4000,4,FALSE),"-")</f>
        <v>-</v>
      </c>
      <c r="AC55" s="9" t="str">
        <f>IFERROR(VLOOKUP(CONCATENATE($A55,AC$1),'Исх-фото'!$A$2:$D$4000,4,FALSE),"-")</f>
        <v>-</v>
      </c>
      <c r="AD55" s="9" t="str">
        <f>IFERROR(VLOOKUP(CONCATENATE($A55,AD$1),'Исх-фото'!$A$2:$D$4000,4,FALSE),"-")</f>
        <v>-</v>
      </c>
      <c r="AE55" s="9" t="str">
        <f>IFERROR(VLOOKUP(CONCATENATE($A55,AE$1),'Исх-фото'!$A$2:$D$4000,4,FALSE),"-")</f>
        <v>-</v>
      </c>
      <c r="AF55" s="9" t="str">
        <f>IFERROR(VLOOKUP(CONCATENATE($A55,AF$1),'Исх-фото'!$A$2:$D$4000,4,FALSE),"-")</f>
        <v>-</v>
      </c>
      <c r="AG55" s="9">
        <f>IFERROR(VLOOKUP(CONCATENATE($A55,AG$1),'Исх-фото'!$A$2:$D$4000,4,FALSE),"-")</f>
        <v>5</v>
      </c>
      <c r="AH55" s="9" t="str">
        <f>IFERROR(VLOOKUP(CONCATENATE($A55,AH$1),'Исх-фото'!$A$2:$D$4000,4,FALSE),"-")</f>
        <v>-</v>
      </c>
      <c r="AI55" s="9">
        <f>IFERROR(VLOOKUP(CONCATENATE($A55,AI$1),'Исх-фото'!$A$2:$D$4000,4,FALSE),"-")</f>
        <v>4</v>
      </c>
      <c r="AJ55" s="9">
        <f>IFERROR(VLOOKUP(CONCATENATE($A55,AJ$1),'Исх-фото'!$A$2:$D$4000,4,FALSE),"-")</f>
        <v>5</v>
      </c>
      <c r="AK55" s="9" t="str">
        <f>IFERROR(VLOOKUP(CONCATENATE($A55,AK$1),'Исх-фото'!$A$2:$D$4000,4,FALSE),"-")</f>
        <v>-</v>
      </c>
      <c r="AL55" s="9">
        <f>IFERROR(VLOOKUP(CONCATENATE($A55,AL$1),'Исх-фото'!$A$2:$D$4000,4,FALSE),"-")</f>
        <v>6</v>
      </c>
      <c r="AM55" s="9">
        <f>IFERROR(VLOOKUP(CONCATENATE($A55,AM$1),'Исх-фото'!$A$2:$D$4000,4,FALSE),"-")</f>
        <v>5</v>
      </c>
      <c r="AN55" s="9">
        <f>IFERROR(VLOOKUP(CONCATENATE($A55,AN$1),'Исх-фото'!$A$2:$D$4000,4,FALSE),"-")</f>
        <v>2</v>
      </c>
      <c r="AO55" s="9" t="str">
        <f>IFERROR(VLOOKUP(CONCATENATE($A55,AO$1),'Исх-фото'!$A$2:$D$4000,4,FALSE),"-")</f>
        <v>-</v>
      </c>
      <c r="AP55" s="9">
        <f>IFERROR(VLOOKUP(CONCATENATE($A55,AP$1),'Исх-фото'!$A$2:$D$4000,4,FALSE),"-")</f>
        <v>4</v>
      </c>
      <c r="AQ55" s="9" t="str">
        <f>IFERROR(VLOOKUP(CONCATENATE($A55,AQ$1),'Исх-фото'!$A$2:$D$4000,4,FALSE),"-")</f>
        <v>-</v>
      </c>
      <c r="AR55" s="9" t="str">
        <f>IFERROR(VLOOKUP(CONCATENATE($A55,AR$1),'Исх-фото'!$A$2:$D$4000,4,FALSE),"-")</f>
        <v>-</v>
      </c>
      <c r="AS55" s="9">
        <f>IFERROR(VLOOKUP(CONCATENATE($A55,AS$1),'Исх-фото'!$A$2:$D$4000,4,FALSE),"-")</f>
        <v>3</v>
      </c>
      <c r="AT55" s="9" t="str">
        <f>IFERROR(VLOOKUP(CONCATENATE($A55,AT$1),'Исх-фото'!$A$2:$D$4000,4,FALSE),"-")</f>
        <v>-</v>
      </c>
      <c r="AU55" s="9" t="str">
        <f>IFERROR(VLOOKUP(CONCATENATE($A55,AU$1),'Исх-фото'!$A$2:$D$4000,4,FALSE),"-")</f>
        <v>-</v>
      </c>
      <c r="AV55" s="9" t="str">
        <f>IFERROR(VLOOKUP(CONCATENATE($A55,AV$1),'Исх-фото'!$A$2:$D$4000,4,FALSE),"-")</f>
        <v>-</v>
      </c>
      <c r="AW55" s="9" t="str">
        <f>IFERROR(VLOOKUP(CONCATENATE($A55,AW$1),'Исх-фото'!$A$2:$D$4000,4,FALSE),"-")</f>
        <v>-</v>
      </c>
      <c r="AX55" s="9" t="str">
        <f>IFERROR(VLOOKUP(CONCATENATE($A55,AX$1),'Исх-фото'!$A$2:$D$4000,4,FALSE),"-")</f>
        <v>-</v>
      </c>
      <c r="AY55" s="9" t="str">
        <f>IFERROR(VLOOKUP(CONCATENATE($A55,AY$1),'Исх-фото'!$A$2:$D$4000,4,FALSE),"-")</f>
        <v>-</v>
      </c>
      <c r="AZ55" s="9">
        <f>IFERROR(VLOOKUP(CONCATENATE($A55,AZ$1),'Исх-фото'!$A$2:$D$4000,4,FALSE),"-")</f>
        <v>1</v>
      </c>
      <c r="BA55" s="9" t="str">
        <f>IFERROR(VLOOKUP(CONCATENATE($A55,BA$1),'Исх-фото'!$A$2:$D$4000,4,FALSE),"-")</f>
        <v>-</v>
      </c>
      <c r="BB55" s="9" t="str">
        <f>IFERROR(VLOOKUP(CONCATENATE($A55,BB$1),'Исх-фото'!$A$2:$D$4000,4,FALSE),"-")</f>
        <v>-</v>
      </c>
      <c r="BC55" s="9">
        <f>IFERROR(VLOOKUP(CONCATENATE($A55,BC$1),'Исх-фото'!$A$2:$D$4000,4,FALSE),"-")</f>
        <v>5</v>
      </c>
      <c r="BD55" s="9" t="str">
        <f>IFERROR(VLOOKUP(CONCATENATE($A55,BD$1),'Исх-фото'!$A$2:$D$4000,4,FALSE),"-")</f>
        <v>-</v>
      </c>
      <c r="BE55" s="9">
        <f>IFERROR(VLOOKUP(CONCATENATE($A55,BE$1),'Исх-фото'!$A$2:$D$4000,4,FALSE),"-")</f>
        <v>6</v>
      </c>
      <c r="BF55" s="9" t="str">
        <f>IFERROR(VLOOKUP(CONCATENATE($A55,BF$1),'Исх-фото'!$A$2:$D$4000,4,FALSE),"-")</f>
        <v>-</v>
      </c>
      <c r="BG55" s="9" t="str">
        <f>IFERROR(VLOOKUP(CONCATENATE($A55,BG$1),'Исх-фото'!$A$2:$D$4000,4,FALSE),"-")</f>
        <v>-</v>
      </c>
      <c r="BH55" s="9" t="str">
        <f>IFERROR(VLOOKUP(CONCATENATE($A55,BH$1),'Исх-фото'!$A$2:$D$4000,4,FALSE),"-")</f>
        <v>-</v>
      </c>
      <c r="BI55" s="9" t="str">
        <f>IFERROR(VLOOKUP(CONCATENATE($A55,BI$1),'Исх-фото'!$A$2:$D$4000,4,FALSE),"-")</f>
        <v>-</v>
      </c>
      <c r="BJ55" s="37">
        <f t="shared" si="4"/>
        <v>18</v>
      </c>
      <c r="BK55" s="34">
        <f t="shared" si="5"/>
        <v>5.166666666666667</v>
      </c>
      <c r="BL55" s="9">
        <f t="shared" si="2"/>
        <v>122</v>
      </c>
    </row>
    <row r="56" spans="1:64">
      <c r="A56" s="38">
        <f t="shared" si="3"/>
        <v>54</v>
      </c>
      <c r="B56" s="36">
        <f>№!B55</f>
        <v>27</v>
      </c>
      <c r="C56" s="36">
        <f>№!C55</f>
        <v>2</v>
      </c>
      <c r="D56" s="9">
        <f>IFERROR(VLOOKUP(CONCATENATE($A56,D$1),'Исх-фото'!$A$2:$D$4000,4,FALSE),"-")</f>
        <v>5</v>
      </c>
      <c r="E56" s="9" t="str">
        <f>IFERROR(VLOOKUP(CONCATENATE($A56,E$1),'Исх-фото'!$A$2:$D$4000,4,FALSE),"-")</f>
        <v>-</v>
      </c>
      <c r="F56" s="9" t="str">
        <f>IFERROR(VLOOKUP(CONCATENATE($A56,F$1),'Исх-фото'!$A$2:$D$4000,4,FALSE),"-")</f>
        <v>-</v>
      </c>
      <c r="G56" s="9" t="str">
        <f>IFERROR(VLOOKUP(CONCATENATE($A56,G$1),'Исх-фото'!$A$2:$D$4000,4,FALSE),"-")</f>
        <v>-</v>
      </c>
      <c r="H56" s="9" t="str">
        <f>IFERROR(VLOOKUP(CONCATENATE($A56,H$1),'Исх-фото'!$A$2:$D$4000,4,FALSE),"-")</f>
        <v>-</v>
      </c>
      <c r="I56" s="9" t="str">
        <f>IFERROR(VLOOKUP(CONCATENATE($A56,I$1),'Исх-фото'!$A$2:$D$4000,4,FALSE),"-")</f>
        <v>-</v>
      </c>
      <c r="J56" s="9" t="str">
        <f>IFERROR(VLOOKUP(CONCATENATE($A56,J$1),'Исх-фото'!$A$2:$D$4000,4,FALSE),"-")</f>
        <v>-</v>
      </c>
      <c r="K56" s="9" t="str">
        <f>IFERROR(VLOOKUP(CONCATENATE($A56,K$1),'Исх-фото'!$A$2:$D$4000,4,FALSE),"-")</f>
        <v>-</v>
      </c>
      <c r="L56" s="9" t="str">
        <f>IFERROR(VLOOKUP(CONCATENATE($A56,L$1),'Исх-фото'!$A$2:$D$4000,4,FALSE),"-")</f>
        <v>-</v>
      </c>
      <c r="M56" s="9" t="str">
        <f>IFERROR(VLOOKUP(CONCATENATE($A56,M$1),'Исх-фото'!$A$2:$D$4000,4,FALSE),"-")</f>
        <v>-</v>
      </c>
      <c r="N56" s="9" t="str">
        <f>IFERROR(VLOOKUP(CONCATENATE($A56,N$1),'Исх-фото'!$A$2:$D$4000,4,FALSE),"-")</f>
        <v>-</v>
      </c>
      <c r="O56" s="9" t="str">
        <f>IFERROR(VLOOKUP(CONCATENATE($A56,O$1),'Исх-фото'!$A$2:$D$4000,4,FALSE),"-")</f>
        <v>-</v>
      </c>
      <c r="P56" s="9" t="str">
        <f>IFERROR(VLOOKUP(CONCATENATE($A56,P$1),'Исх-фото'!$A$2:$D$4000,4,FALSE),"-")</f>
        <v>-</v>
      </c>
      <c r="Q56" s="9">
        <f>IFERROR(VLOOKUP(CONCATENATE($A56,Q$1),'Исх-фото'!$A$2:$D$4000,4,FALSE),"-")</f>
        <v>9</v>
      </c>
      <c r="R56" s="9" t="str">
        <f>IFERROR(VLOOKUP(CONCATENATE($A56,R$1),'Исх-фото'!$A$2:$D$4000,4,FALSE),"-")</f>
        <v>-</v>
      </c>
      <c r="S56" s="9" t="str">
        <f>IFERROR(VLOOKUP(CONCATENATE($A56,S$1),'Исх-фото'!$A$2:$D$4000,4,FALSE),"-")</f>
        <v>-</v>
      </c>
      <c r="T56" s="9">
        <f>IFERROR(VLOOKUP(CONCATENATE($A56,T$1),'Исх-фото'!$A$2:$D$4000,4,FALSE),"-")</f>
        <v>7</v>
      </c>
      <c r="U56" s="9">
        <f>IFERROR(VLOOKUP(CONCATENATE($A56,U$1),'Исх-фото'!$A$2:$D$4000,4,FALSE),"-")</f>
        <v>6</v>
      </c>
      <c r="V56" s="9" t="str">
        <f>IFERROR(VLOOKUP(CONCATENATE($A56,V$1),'Исх-фото'!$A$2:$D$4000,4,FALSE),"-")</f>
        <v>-</v>
      </c>
      <c r="W56" s="9" t="str">
        <f>IFERROR(VLOOKUP(CONCATENATE($A56,W$1),'Исх-фото'!$A$2:$D$4000,4,FALSE),"-")</f>
        <v>-</v>
      </c>
      <c r="X56" s="9" t="str">
        <f>IFERROR(VLOOKUP(CONCATENATE($A56,X$1),'Исх-фото'!$A$2:$D$4000,4,FALSE),"-")</f>
        <v>-</v>
      </c>
      <c r="Y56" s="9" t="str">
        <f>IFERROR(VLOOKUP(CONCATENATE($A56,Y$1),'Исх-фото'!$A$2:$D$4000,4,FALSE),"-")</f>
        <v>-</v>
      </c>
      <c r="Z56" s="9">
        <f>IFERROR(VLOOKUP(CONCATENATE($A56,Z$1),'Исх-фото'!$A$2:$D$4000,4,FALSE),"-")</f>
        <v>6</v>
      </c>
      <c r="AA56" s="9" t="str">
        <f>IFERROR(VLOOKUP(CONCATENATE($A56,AA$1),'Исх-фото'!$A$2:$D$4000,4,FALSE),"-")</f>
        <v>-</v>
      </c>
      <c r="AB56" s="9" t="str">
        <f>IFERROR(VLOOKUP(CONCATENATE($A56,AB$1),'Исх-фото'!$A$2:$D$4000,4,FALSE),"-")</f>
        <v>-</v>
      </c>
      <c r="AC56" s="9" t="str">
        <f>IFERROR(VLOOKUP(CONCATENATE($A56,AC$1),'Исх-фото'!$A$2:$D$4000,4,FALSE),"-")</f>
        <v>-</v>
      </c>
      <c r="AD56" s="9" t="str">
        <f>IFERROR(VLOOKUP(CONCATENATE($A56,AD$1),'Исх-фото'!$A$2:$D$4000,4,FALSE),"-")</f>
        <v>-</v>
      </c>
      <c r="AE56" s="9" t="str">
        <f>IFERROR(VLOOKUP(CONCATENATE($A56,AE$1),'Исх-фото'!$A$2:$D$4000,4,FALSE),"-")</f>
        <v>-</v>
      </c>
      <c r="AF56" s="9" t="str">
        <f>IFERROR(VLOOKUP(CONCATENATE($A56,AF$1),'Исх-фото'!$A$2:$D$4000,4,FALSE),"-")</f>
        <v>-</v>
      </c>
      <c r="AG56" s="9">
        <f>IFERROR(VLOOKUP(CONCATENATE($A56,AG$1),'Исх-фото'!$A$2:$D$4000,4,FALSE),"-")</f>
        <v>3</v>
      </c>
      <c r="AH56" s="9" t="str">
        <f>IFERROR(VLOOKUP(CONCATENATE($A56,AH$1),'Исх-фото'!$A$2:$D$4000,4,FALSE),"-")</f>
        <v>-</v>
      </c>
      <c r="AI56" s="9" t="str">
        <f>IFERROR(VLOOKUP(CONCATENATE($A56,AI$1),'Исх-фото'!$A$2:$D$4000,4,FALSE),"-")</f>
        <v>-</v>
      </c>
      <c r="AJ56" s="9">
        <f>IFERROR(VLOOKUP(CONCATENATE($A56,AJ$1),'Исх-фото'!$A$2:$D$4000,4,FALSE),"-")</f>
        <v>5</v>
      </c>
      <c r="AK56" s="9" t="str">
        <f>IFERROR(VLOOKUP(CONCATENATE($A56,AK$1),'Исх-фото'!$A$2:$D$4000,4,FALSE),"-")</f>
        <v>-</v>
      </c>
      <c r="AL56" s="9" t="str">
        <f>IFERROR(VLOOKUP(CONCATENATE($A56,AL$1),'Исх-фото'!$A$2:$D$4000,4,FALSE),"-")</f>
        <v>-</v>
      </c>
      <c r="AM56" s="9">
        <f>IFERROR(VLOOKUP(CONCATENATE($A56,AM$1),'Исх-фото'!$A$2:$D$4000,4,FALSE),"-")</f>
        <v>6</v>
      </c>
      <c r="AN56" s="9">
        <f>IFERROR(VLOOKUP(CONCATENATE($A56,AN$1),'Исх-фото'!$A$2:$D$4000,4,FALSE),"-")</f>
        <v>4</v>
      </c>
      <c r="AO56" s="9" t="str">
        <f>IFERROR(VLOOKUP(CONCATENATE($A56,AO$1),'Исх-фото'!$A$2:$D$4000,4,FALSE),"-")</f>
        <v>-</v>
      </c>
      <c r="AP56" s="9">
        <f>IFERROR(VLOOKUP(CONCATENATE($A56,AP$1),'Исх-фото'!$A$2:$D$4000,4,FALSE),"-")</f>
        <v>4</v>
      </c>
      <c r="AQ56" s="9" t="str">
        <f>IFERROR(VLOOKUP(CONCATENATE($A56,AQ$1),'Исх-фото'!$A$2:$D$4000,4,FALSE),"-")</f>
        <v>-</v>
      </c>
      <c r="AR56" s="9" t="str">
        <f>IFERROR(VLOOKUP(CONCATENATE($A56,AR$1),'Исх-фото'!$A$2:$D$4000,4,FALSE),"-")</f>
        <v>-</v>
      </c>
      <c r="AS56" s="9">
        <f>IFERROR(VLOOKUP(CONCATENATE($A56,AS$1),'Исх-фото'!$A$2:$D$4000,4,FALSE),"-")</f>
        <v>1</v>
      </c>
      <c r="AT56" s="9" t="str">
        <f>IFERROR(VLOOKUP(CONCATENATE($A56,AT$1),'Исх-фото'!$A$2:$D$4000,4,FALSE),"-")</f>
        <v>-</v>
      </c>
      <c r="AU56" s="9" t="str">
        <f>IFERROR(VLOOKUP(CONCATENATE($A56,AU$1),'Исх-фото'!$A$2:$D$4000,4,FALSE),"-")</f>
        <v>-</v>
      </c>
      <c r="AV56" s="9" t="str">
        <f>IFERROR(VLOOKUP(CONCATENATE($A56,AV$1),'Исх-фото'!$A$2:$D$4000,4,FALSE),"-")</f>
        <v>-</v>
      </c>
      <c r="AW56" s="9" t="str">
        <f>IFERROR(VLOOKUP(CONCATENATE($A56,AW$1),'Исх-фото'!$A$2:$D$4000,4,FALSE),"-")</f>
        <v>-</v>
      </c>
      <c r="AX56" s="9" t="str">
        <f>IFERROR(VLOOKUP(CONCATENATE($A56,AX$1),'Исх-фото'!$A$2:$D$4000,4,FALSE),"-")</f>
        <v>-</v>
      </c>
      <c r="AY56" s="9" t="str">
        <f>IFERROR(VLOOKUP(CONCATENATE($A56,AY$1),'Исх-фото'!$A$2:$D$4000,4,FALSE),"-")</f>
        <v>-</v>
      </c>
      <c r="AZ56" s="9">
        <f>IFERROR(VLOOKUP(CONCATENATE($A56,AZ$1),'Исх-фото'!$A$2:$D$4000,4,FALSE),"-")</f>
        <v>1</v>
      </c>
      <c r="BA56" s="9" t="str">
        <f>IFERROR(VLOOKUP(CONCATENATE($A56,BA$1),'Исх-фото'!$A$2:$D$4000,4,FALSE),"-")</f>
        <v>-</v>
      </c>
      <c r="BB56" s="9">
        <f>IFERROR(VLOOKUP(CONCATENATE($A56,BB$1),'Исх-фото'!$A$2:$D$4000,4,FALSE),"-")</f>
        <v>2</v>
      </c>
      <c r="BC56" s="9">
        <f>IFERROR(VLOOKUP(CONCATENATE($A56,BC$1),'Исх-фото'!$A$2:$D$4000,4,FALSE),"-")</f>
        <v>5</v>
      </c>
      <c r="BD56" s="9" t="str">
        <f>IFERROR(VLOOKUP(CONCATENATE($A56,BD$1),'Исх-фото'!$A$2:$D$4000,4,FALSE),"-")</f>
        <v>-</v>
      </c>
      <c r="BE56" s="9">
        <f>IFERROR(VLOOKUP(CONCATENATE($A56,BE$1),'Исх-фото'!$A$2:$D$4000,4,FALSE),"-")</f>
        <v>7</v>
      </c>
      <c r="BF56" s="9" t="str">
        <f>IFERROR(VLOOKUP(CONCATENATE($A56,BF$1),'Исх-фото'!$A$2:$D$4000,4,FALSE),"-")</f>
        <v>-</v>
      </c>
      <c r="BG56" s="9" t="str">
        <f>IFERROR(VLOOKUP(CONCATENATE($A56,BG$1),'Исх-фото'!$A$2:$D$4000,4,FALSE),"-")</f>
        <v>-</v>
      </c>
      <c r="BH56" s="9" t="str">
        <f>IFERROR(VLOOKUP(CONCATENATE($A56,BH$1),'Исх-фото'!$A$2:$D$4000,4,FALSE),"-")</f>
        <v>-</v>
      </c>
      <c r="BI56" s="9" t="str">
        <f>IFERROR(VLOOKUP(CONCATENATE($A56,BI$1),'Исх-фото'!$A$2:$D$4000,4,FALSE),"-")</f>
        <v>-</v>
      </c>
      <c r="BJ56" s="37">
        <f t="shared" si="4"/>
        <v>15</v>
      </c>
      <c r="BK56" s="34">
        <f t="shared" si="5"/>
        <v>4.7333333333333334</v>
      </c>
      <c r="BL56" s="9">
        <f t="shared" si="2"/>
        <v>131</v>
      </c>
    </row>
    <row r="57" spans="1:64">
      <c r="A57" s="38">
        <f t="shared" si="3"/>
        <v>55</v>
      </c>
      <c r="B57" s="36">
        <f>№!B56</f>
        <v>27</v>
      </c>
      <c r="C57" s="36">
        <f>№!C56</f>
        <v>3</v>
      </c>
      <c r="D57" s="9">
        <f>IFERROR(VLOOKUP(CONCATENATE($A57,D$1),'Исх-фото'!$A$2:$D$4000,4,FALSE),"-")</f>
        <v>4</v>
      </c>
      <c r="E57" s="9" t="str">
        <f>IFERROR(VLOOKUP(CONCATENATE($A57,E$1),'Исх-фото'!$A$2:$D$4000,4,FALSE),"-")</f>
        <v>-</v>
      </c>
      <c r="F57" s="9" t="str">
        <f>IFERROR(VLOOKUP(CONCATENATE($A57,F$1),'Исх-фото'!$A$2:$D$4000,4,FALSE),"-")</f>
        <v>-</v>
      </c>
      <c r="G57" s="9" t="str">
        <f>IFERROR(VLOOKUP(CONCATENATE($A57,G$1),'Исх-фото'!$A$2:$D$4000,4,FALSE),"-")</f>
        <v>-</v>
      </c>
      <c r="H57" s="9" t="str">
        <f>IFERROR(VLOOKUP(CONCATENATE($A57,H$1),'Исх-фото'!$A$2:$D$4000,4,FALSE),"-")</f>
        <v>-</v>
      </c>
      <c r="I57" s="9" t="str">
        <f>IFERROR(VLOOKUP(CONCATENATE($A57,I$1),'Исх-фото'!$A$2:$D$4000,4,FALSE),"-")</f>
        <v>-</v>
      </c>
      <c r="J57" s="9" t="str">
        <f>IFERROR(VLOOKUP(CONCATENATE($A57,J$1),'Исх-фото'!$A$2:$D$4000,4,FALSE),"-")</f>
        <v>-</v>
      </c>
      <c r="K57" s="9" t="str">
        <f>IFERROR(VLOOKUP(CONCATENATE($A57,K$1),'Исх-фото'!$A$2:$D$4000,4,FALSE),"-")</f>
        <v>-</v>
      </c>
      <c r="L57" s="9" t="str">
        <f>IFERROR(VLOOKUP(CONCATENATE($A57,L$1),'Исх-фото'!$A$2:$D$4000,4,FALSE),"-")</f>
        <v>-</v>
      </c>
      <c r="M57" s="9" t="str">
        <f>IFERROR(VLOOKUP(CONCATENATE($A57,M$1),'Исх-фото'!$A$2:$D$4000,4,FALSE),"-")</f>
        <v>-</v>
      </c>
      <c r="N57" s="9" t="str">
        <f>IFERROR(VLOOKUP(CONCATENATE($A57,N$1),'Исх-фото'!$A$2:$D$4000,4,FALSE),"-")</f>
        <v>-</v>
      </c>
      <c r="O57" s="9" t="str">
        <f>IFERROR(VLOOKUP(CONCATENATE($A57,O$1),'Исх-фото'!$A$2:$D$4000,4,FALSE),"-")</f>
        <v>-</v>
      </c>
      <c r="P57" s="9" t="str">
        <f>IFERROR(VLOOKUP(CONCATENATE($A57,P$1),'Исх-фото'!$A$2:$D$4000,4,FALSE),"-")</f>
        <v>-</v>
      </c>
      <c r="Q57" s="9">
        <f>IFERROR(VLOOKUP(CONCATENATE($A57,Q$1),'Исх-фото'!$A$2:$D$4000,4,FALSE),"-")</f>
        <v>5</v>
      </c>
      <c r="R57" s="9" t="str">
        <f>IFERROR(VLOOKUP(CONCATENATE($A57,R$1),'Исх-фото'!$A$2:$D$4000,4,FALSE),"-")</f>
        <v>-</v>
      </c>
      <c r="S57" s="9" t="str">
        <f>IFERROR(VLOOKUP(CONCATENATE($A57,S$1),'Исх-фото'!$A$2:$D$4000,4,FALSE),"-")</f>
        <v>-</v>
      </c>
      <c r="T57" s="9">
        <f>IFERROR(VLOOKUP(CONCATENATE($A57,T$1),'Исх-фото'!$A$2:$D$4000,4,FALSE),"-")</f>
        <v>5</v>
      </c>
      <c r="U57" s="9">
        <f>IFERROR(VLOOKUP(CONCATENATE($A57,U$1),'Исх-фото'!$A$2:$D$4000,4,FALSE),"-")</f>
        <v>8</v>
      </c>
      <c r="V57" s="9" t="str">
        <f>IFERROR(VLOOKUP(CONCATENATE($A57,V$1),'Исх-фото'!$A$2:$D$4000,4,FALSE),"-")</f>
        <v>-</v>
      </c>
      <c r="W57" s="9" t="str">
        <f>IFERROR(VLOOKUP(CONCATENATE($A57,W$1),'Исх-фото'!$A$2:$D$4000,4,FALSE),"-")</f>
        <v>-</v>
      </c>
      <c r="X57" s="9" t="str">
        <f>IFERROR(VLOOKUP(CONCATENATE($A57,X$1),'Исх-фото'!$A$2:$D$4000,4,FALSE),"-")</f>
        <v>-</v>
      </c>
      <c r="Y57" s="9" t="str">
        <f>IFERROR(VLOOKUP(CONCATENATE($A57,Y$1),'Исх-фото'!$A$2:$D$4000,4,FALSE),"-")</f>
        <v>-</v>
      </c>
      <c r="Z57" s="9">
        <f>IFERROR(VLOOKUP(CONCATENATE($A57,Z$1),'Исх-фото'!$A$2:$D$4000,4,FALSE),"-")</f>
        <v>6</v>
      </c>
      <c r="AA57" s="9" t="str">
        <f>IFERROR(VLOOKUP(CONCATENATE($A57,AA$1),'Исх-фото'!$A$2:$D$4000,4,FALSE),"-")</f>
        <v>-</v>
      </c>
      <c r="AB57" s="9" t="str">
        <f>IFERROR(VLOOKUP(CONCATENATE($A57,AB$1),'Исх-фото'!$A$2:$D$4000,4,FALSE),"-")</f>
        <v>-</v>
      </c>
      <c r="AC57" s="9" t="str">
        <f>IFERROR(VLOOKUP(CONCATENATE($A57,AC$1),'Исх-фото'!$A$2:$D$4000,4,FALSE),"-")</f>
        <v>-</v>
      </c>
      <c r="AD57" s="9" t="str">
        <f>IFERROR(VLOOKUP(CONCATENATE($A57,AD$1),'Исх-фото'!$A$2:$D$4000,4,FALSE),"-")</f>
        <v>-</v>
      </c>
      <c r="AE57" s="9" t="str">
        <f>IFERROR(VLOOKUP(CONCATENATE($A57,AE$1),'Исх-фото'!$A$2:$D$4000,4,FALSE),"-")</f>
        <v>-</v>
      </c>
      <c r="AF57" s="9" t="str">
        <f>IFERROR(VLOOKUP(CONCATENATE($A57,AF$1),'Исх-фото'!$A$2:$D$4000,4,FALSE),"-")</f>
        <v>-</v>
      </c>
      <c r="AG57" s="9">
        <f>IFERROR(VLOOKUP(CONCATENATE($A57,AG$1),'Исх-фото'!$A$2:$D$4000,4,FALSE),"-")</f>
        <v>4</v>
      </c>
      <c r="AH57" s="9" t="str">
        <f>IFERROR(VLOOKUP(CONCATENATE($A57,AH$1),'Исх-фото'!$A$2:$D$4000,4,FALSE),"-")</f>
        <v>-</v>
      </c>
      <c r="AI57" s="9">
        <f>IFERROR(VLOOKUP(CONCATENATE($A57,AI$1),'Исх-фото'!$A$2:$D$4000,4,FALSE),"-")</f>
        <v>4</v>
      </c>
      <c r="AJ57" s="9">
        <f>IFERROR(VLOOKUP(CONCATENATE($A57,AJ$1),'Исх-фото'!$A$2:$D$4000,4,FALSE),"-")</f>
        <v>6</v>
      </c>
      <c r="AK57" s="9" t="str">
        <f>IFERROR(VLOOKUP(CONCATENATE($A57,AK$1),'Исх-фото'!$A$2:$D$4000,4,FALSE),"-")</f>
        <v>-</v>
      </c>
      <c r="AL57" s="9" t="str">
        <f>IFERROR(VLOOKUP(CONCATENATE($A57,AL$1),'Исх-фото'!$A$2:$D$4000,4,FALSE),"-")</f>
        <v>-</v>
      </c>
      <c r="AM57" s="9">
        <f>IFERROR(VLOOKUP(CONCATENATE($A57,AM$1),'Исх-фото'!$A$2:$D$4000,4,FALSE),"-")</f>
        <v>4</v>
      </c>
      <c r="AN57" s="9">
        <f>IFERROR(VLOOKUP(CONCATENATE($A57,AN$1),'Исх-фото'!$A$2:$D$4000,4,FALSE),"-")</f>
        <v>4</v>
      </c>
      <c r="AO57" s="9" t="str">
        <f>IFERROR(VLOOKUP(CONCATENATE($A57,AO$1),'Исх-фото'!$A$2:$D$4000,4,FALSE),"-")</f>
        <v>-</v>
      </c>
      <c r="AP57" s="9">
        <f>IFERROR(VLOOKUP(CONCATENATE($A57,AP$1),'Исх-фото'!$A$2:$D$4000,4,FALSE),"-")</f>
        <v>4</v>
      </c>
      <c r="AQ57" s="9" t="str">
        <f>IFERROR(VLOOKUP(CONCATENATE($A57,AQ$1),'Исх-фото'!$A$2:$D$4000,4,FALSE),"-")</f>
        <v>-</v>
      </c>
      <c r="AR57" s="9" t="str">
        <f>IFERROR(VLOOKUP(CONCATENATE($A57,AR$1),'Исх-фото'!$A$2:$D$4000,4,FALSE),"-")</f>
        <v>-</v>
      </c>
      <c r="AS57" s="9">
        <f>IFERROR(VLOOKUP(CONCATENATE($A57,AS$1),'Исх-фото'!$A$2:$D$4000,4,FALSE),"-")</f>
        <v>4</v>
      </c>
      <c r="AT57" s="9" t="str">
        <f>IFERROR(VLOOKUP(CONCATENATE($A57,AT$1),'Исх-фото'!$A$2:$D$4000,4,FALSE),"-")</f>
        <v>-</v>
      </c>
      <c r="AU57" s="9" t="str">
        <f>IFERROR(VLOOKUP(CONCATENATE($A57,AU$1),'Исх-фото'!$A$2:$D$4000,4,FALSE),"-")</f>
        <v>-</v>
      </c>
      <c r="AV57" s="9" t="str">
        <f>IFERROR(VLOOKUP(CONCATENATE($A57,AV$1),'Исх-фото'!$A$2:$D$4000,4,FALSE),"-")</f>
        <v>-</v>
      </c>
      <c r="AW57" s="9" t="str">
        <f>IFERROR(VLOOKUP(CONCATENATE($A57,AW$1),'Исх-фото'!$A$2:$D$4000,4,FALSE),"-")</f>
        <v>-</v>
      </c>
      <c r="AX57" s="9" t="str">
        <f>IFERROR(VLOOKUP(CONCATENATE($A57,AX$1),'Исх-фото'!$A$2:$D$4000,4,FALSE),"-")</f>
        <v>-</v>
      </c>
      <c r="AY57" s="9" t="str">
        <f>IFERROR(VLOOKUP(CONCATENATE($A57,AY$1),'Исх-фото'!$A$2:$D$4000,4,FALSE),"-")</f>
        <v>-</v>
      </c>
      <c r="AZ57" s="9" t="str">
        <f>IFERROR(VLOOKUP(CONCATENATE($A57,AZ$1),'Исх-фото'!$A$2:$D$4000,4,FALSE),"-")</f>
        <v>-</v>
      </c>
      <c r="BA57" s="9" t="str">
        <f>IFERROR(VLOOKUP(CONCATENATE($A57,BA$1),'Исх-фото'!$A$2:$D$4000,4,FALSE),"-")</f>
        <v>-</v>
      </c>
      <c r="BB57" s="9" t="str">
        <f>IFERROR(VLOOKUP(CONCATENATE($A57,BB$1),'Исх-фото'!$A$2:$D$4000,4,FALSE),"-")</f>
        <v>-</v>
      </c>
      <c r="BC57" s="9">
        <f>IFERROR(VLOOKUP(CONCATENATE($A57,BC$1),'Исх-фото'!$A$2:$D$4000,4,FALSE),"-")</f>
        <v>6</v>
      </c>
      <c r="BD57" s="9" t="str">
        <f>IFERROR(VLOOKUP(CONCATENATE($A57,BD$1),'Исх-фото'!$A$2:$D$4000,4,FALSE),"-")</f>
        <v>-</v>
      </c>
      <c r="BE57" s="9">
        <f>IFERROR(VLOOKUP(CONCATENATE($A57,BE$1),'Исх-фото'!$A$2:$D$4000,4,FALSE),"-")</f>
        <v>5</v>
      </c>
      <c r="BF57" s="9">
        <f>IFERROR(VLOOKUP(CONCATENATE($A57,BF$1),'Исх-фото'!$A$2:$D$4000,4,FALSE),"-")</f>
        <v>4</v>
      </c>
      <c r="BG57" s="9" t="str">
        <f>IFERROR(VLOOKUP(CONCATENATE($A57,BG$1),'Исх-фото'!$A$2:$D$4000,4,FALSE),"-")</f>
        <v>-</v>
      </c>
      <c r="BH57" s="9" t="str">
        <f>IFERROR(VLOOKUP(CONCATENATE($A57,BH$1),'Исх-фото'!$A$2:$D$4000,4,FALSE),"-")</f>
        <v>-</v>
      </c>
      <c r="BI57" s="9" t="str">
        <f>IFERROR(VLOOKUP(CONCATENATE($A57,BI$1),'Исх-фото'!$A$2:$D$4000,4,FALSE),"-")</f>
        <v>-</v>
      </c>
      <c r="BJ57" s="37">
        <f t="shared" si="4"/>
        <v>15</v>
      </c>
      <c r="BK57" s="34">
        <f t="shared" si="5"/>
        <v>4.8666666666666663</v>
      </c>
      <c r="BL57" s="9">
        <f t="shared" si="2"/>
        <v>129</v>
      </c>
    </row>
    <row r="58" spans="1:64">
      <c r="A58" s="38">
        <f t="shared" si="3"/>
        <v>56</v>
      </c>
      <c r="B58" s="36">
        <f>№!B57</f>
        <v>28</v>
      </c>
      <c r="C58" s="36">
        <f>№!C57</f>
        <v>1</v>
      </c>
      <c r="D58" s="9">
        <f>IFERROR(VLOOKUP(CONCATENATE($A58,D$1),'Исх-фото'!$A$2:$D$4000,4,FALSE),"-")</f>
        <v>12</v>
      </c>
      <c r="E58" s="9" t="str">
        <f>IFERROR(VLOOKUP(CONCATENATE($A58,E$1),'Исх-фото'!$A$2:$D$4000,4,FALSE),"-")</f>
        <v>-</v>
      </c>
      <c r="F58" s="9">
        <f>IFERROR(VLOOKUP(CONCATENATE($A58,F$1),'Исх-фото'!$A$2:$D$4000,4,FALSE),"-")</f>
        <v>9</v>
      </c>
      <c r="G58" s="9" t="str">
        <f>IFERROR(VLOOKUP(CONCATENATE($A58,G$1),'Исх-фото'!$A$2:$D$4000,4,FALSE),"-")</f>
        <v>-</v>
      </c>
      <c r="H58" s="9" t="str">
        <f>IFERROR(VLOOKUP(CONCATENATE($A58,H$1),'Исх-фото'!$A$2:$D$4000,4,FALSE),"-")</f>
        <v>-</v>
      </c>
      <c r="I58" s="9" t="str">
        <f>IFERROR(VLOOKUP(CONCATENATE($A58,I$1),'Исх-фото'!$A$2:$D$4000,4,FALSE),"-")</f>
        <v>-</v>
      </c>
      <c r="J58" s="9" t="str">
        <f>IFERROR(VLOOKUP(CONCATENATE($A58,J$1),'Исх-фото'!$A$2:$D$4000,4,FALSE),"-")</f>
        <v>-</v>
      </c>
      <c r="K58" s="9">
        <f>IFERROR(VLOOKUP(CONCATENATE($A58,K$1),'Исх-фото'!$A$2:$D$4000,4,FALSE),"-")</f>
        <v>10</v>
      </c>
      <c r="L58" s="9" t="str">
        <f>IFERROR(VLOOKUP(CONCATENATE($A58,L$1),'Исх-фото'!$A$2:$D$4000,4,FALSE),"-")</f>
        <v>-</v>
      </c>
      <c r="M58" s="9" t="str">
        <f>IFERROR(VLOOKUP(CONCATENATE($A58,M$1),'Исх-фото'!$A$2:$D$4000,4,FALSE),"-")</f>
        <v>-</v>
      </c>
      <c r="N58" s="9" t="str">
        <f>IFERROR(VLOOKUP(CONCATENATE($A58,N$1),'Исх-фото'!$A$2:$D$4000,4,FALSE),"-")</f>
        <v>-</v>
      </c>
      <c r="O58" s="9" t="str">
        <f>IFERROR(VLOOKUP(CONCATENATE($A58,O$1),'Исх-фото'!$A$2:$D$4000,4,FALSE),"-")</f>
        <v>-</v>
      </c>
      <c r="P58" s="9" t="str">
        <f>IFERROR(VLOOKUP(CONCATENATE($A58,P$1),'Исх-фото'!$A$2:$D$4000,4,FALSE),"-")</f>
        <v>-</v>
      </c>
      <c r="Q58" s="9">
        <f>IFERROR(VLOOKUP(CONCATENATE($A58,Q$1),'Исх-фото'!$A$2:$D$4000,4,FALSE),"-")</f>
        <v>7</v>
      </c>
      <c r="R58" s="9" t="str">
        <f>IFERROR(VLOOKUP(CONCATENATE($A58,R$1),'Исх-фото'!$A$2:$D$4000,4,FALSE),"-")</f>
        <v>-</v>
      </c>
      <c r="S58" s="9">
        <f>IFERROR(VLOOKUP(CONCATENATE($A58,S$1),'Исх-фото'!$A$2:$D$4000,4,FALSE),"-")</f>
        <v>6</v>
      </c>
      <c r="T58" s="9">
        <f>IFERROR(VLOOKUP(CONCATENATE($A58,T$1),'Исх-фото'!$A$2:$D$4000,4,FALSE),"-")</f>
        <v>6</v>
      </c>
      <c r="U58" s="9">
        <f>IFERROR(VLOOKUP(CONCATENATE($A58,U$1),'Исх-фото'!$A$2:$D$4000,4,FALSE),"-")</f>
        <v>12</v>
      </c>
      <c r="V58" s="9" t="str">
        <f>IFERROR(VLOOKUP(CONCATENATE($A58,V$1),'Исх-фото'!$A$2:$D$4000,4,FALSE),"-")</f>
        <v>-</v>
      </c>
      <c r="W58" s="9" t="str">
        <f>IFERROR(VLOOKUP(CONCATENATE($A58,W$1),'Исх-фото'!$A$2:$D$4000,4,FALSE),"-")</f>
        <v>-</v>
      </c>
      <c r="X58" s="9" t="str">
        <f>IFERROR(VLOOKUP(CONCATENATE($A58,X$1),'Исх-фото'!$A$2:$D$4000,4,FALSE),"-")</f>
        <v>-</v>
      </c>
      <c r="Y58" s="9" t="str">
        <f>IFERROR(VLOOKUP(CONCATENATE($A58,Y$1),'Исх-фото'!$A$2:$D$4000,4,FALSE),"-")</f>
        <v>-</v>
      </c>
      <c r="Z58" s="9">
        <f>IFERROR(VLOOKUP(CONCATENATE($A58,Z$1),'Исх-фото'!$A$2:$D$4000,4,FALSE),"-")</f>
        <v>7</v>
      </c>
      <c r="AA58" s="9" t="str">
        <f>IFERROR(VLOOKUP(CONCATENATE($A58,AA$1),'Исх-фото'!$A$2:$D$4000,4,FALSE),"-")</f>
        <v>-</v>
      </c>
      <c r="AB58" s="9" t="str">
        <f>IFERROR(VLOOKUP(CONCATENATE($A58,AB$1),'Исх-фото'!$A$2:$D$4000,4,FALSE),"-")</f>
        <v>-</v>
      </c>
      <c r="AC58" s="9" t="str">
        <f>IFERROR(VLOOKUP(CONCATENATE($A58,AC$1),'Исх-фото'!$A$2:$D$4000,4,FALSE),"-")</f>
        <v>-</v>
      </c>
      <c r="AD58" s="9" t="str">
        <f>IFERROR(VLOOKUP(CONCATENATE($A58,AD$1),'Исх-фото'!$A$2:$D$4000,4,FALSE),"-")</f>
        <v>-</v>
      </c>
      <c r="AE58" s="9" t="str">
        <f>IFERROR(VLOOKUP(CONCATENATE($A58,AE$1),'Исх-фото'!$A$2:$D$4000,4,FALSE),"-")</f>
        <v>-</v>
      </c>
      <c r="AF58" s="9" t="str">
        <f>IFERROR(VLOOKUP(CONCATENATE($A58,AF$1),'Исх-фото'!$A$2:$D$4000,4,FALSE),"-")</f>
        <v>-</v>
      </c>
      <c r="AG58" s="9">
        <f>IFERROR(VLOOKUP(CONCATENATE($A58,AG$1),'Исх-фото'!$A$2:$D$4000,4,FALSE),"-")</f>
        <v>6</v>
      </c>
      <c r="AH58" s="9" t="str">
        <f>IFERROR(VLOOKUP(CONCATENATE($A58,AH$1),'Исх-фото'!$A$2:$D$4000,4,FALSE),"-")</f>
        <v>-</v>
      </c>
      <c r="AI58" s="9" t="str">
        <f>IFERROR(VLOOKUP(CONCATENATE($A58,AI$1),'Исх-фото'!$A$2:$D$4000,4,FALSE),"-")</f>
        <v>-</v>
      </c>
      <c r="AJ58" s="9">
        <f>IFERROR(VLOOKUP(CONCATENATE($A58,AJ$1),'Исх-фото'!$A$2:$D$4000,4,FALSE),"-")</f>
        <v>6</v>
      </c>
      <c r="AK58" s="9">
        <f>IFERROR(VLOOKUP(CONCATENATE($A58,AK$1),'Исх-фото'!$A$2:$D$4000,4,FALSE),"-")</f>
        <v>9</v>
      </c>
      <c r="AL58" s="9">
        <f>IFERROR(VLOOKUP(CONCATENATE($A58,AL$1),'Исх-фото'!$A$2:$D$4000,4,FALSE),"-")</f>
        <v>4</v>
      </c>
      <c r="AM58" s="9">
        <f>IFERROR(VLOOKUP(CONCATENATE($A58,AM$1),'Исх-фото'!$A$2:$D$4000,4,FALSE),"-")</f>
        <v>8</v>
      </c>
      <c r="AN58" s="9">
        <f>IFERROR(VLOOKUP(CONCATENATE($A58,AN$1),'Исх-фото'!$A$2:$D$4000,4,FALSE),"-")</f>
        <v>4</v>
      </c>
      <c r="AO58" s="9">
        <f>IFERROR(VLOOKUP(CONCATENATE($A58,AO$1),'Исх-фото'!$A$2:$D$4000,4,FALSE),"-")</f>
        <v>10</v>
      </c>
      <c r="AP58" s="9">
        <f>IFERROR(VLOOKUP(CONCATENATE($A58,AP$1),'Исх-фото'!$A$2:$D$4000,4,FALSE),"-")</f>
        <v>6</v>
      </c>
      <c r="AQ58" s="9" t="str">
        <f>IFERROR(VLOOKUP(CONCATENATE($A58,AQ$1),'Исх-фото'!$A$2:$D$4000,4,FALSE),"-")</f>
        <v>-</v>
      </c>
      <c r="AR58" s="9" t="str">
        <f>IFERROR(VLOOKUP(CONCATENATE($A58,AR$1),'Исх-фото'!$A$2:$D$4000,4,FALSE),"-")</f>
        <v>-</v>
      </c>
      <c r="AS58" s="9">
        <f>IFERROR(VLOOKUP(CONCATENATE($A58,AS$1),'Исх-фото'!$A$2:$D$4000,4,FALSE),"-")</f>
        <v>3</v>
      </c>
      <c r="AT58" s="9" t="str">
        <f>IFERROR(VLOOKUP(CONCATENATE($A58,AT$1),'Исх-фото'!$A$2:$D$4000,4,FALSE),"-")</f>
        <v>-</v>
      </c>
      <c r="AU58" s="9" t="str">
        <f>IFERROR(VLOOKUP(CONCATENATE($A58,AU$1),'Исх-фото'!$A$2:$D$4000,4,FALSE),"-")</f>
        <v>-</v>
      </c>
      <c r="AV58" s="9" t="str">
        <f>IFERROR(VLOOKUP(CONCATENATE($A58,AV$1),'Исх-фото'!$A$2:$D$4000,4,FALSE),"-")</f>
        <v>-</v>
      </c>
      <c r="AW58" s="9" t="str">
        <f>IFERROR(VLOOKUP(CONCATENATE($A58,AW$1),'Исх-фото'!$A$2:$D$4000,4,FALSE),"-")</f>
        <v>-</v>
      </c>
      <c r="AX58" s="9" t="str">
        <f>IFERROR(VLOOKUP(CONCATENATE($A58,AX$1),'Исх-фото'!$A$2:$D$4000,4,FALSE),"-")</f>
        <v>-</v>
      </c>
      <c r="AY58" s="9" t="str">
        <f>IFERROR(VLOOKUP(CONCATENATE($A58,AY$1),'Исх-фото'!$A$2:$D$4000,4,FALSE),"-")</f>
        <v>-</v>
      </c>
      <c r="AZ58" s="9" t="str">
        <f>IFERROR(VLOOKUP(CONCATENATE($A58,AZ$1),'Исх-фото'!$A$2:$D$4000,4,FALSE),"-")</f>
        <v>-</v>
      </c>
      <c r="BA58" s="9" t="str">
        <f>IFERROR(VLOOKUP(CONCATENATE($A58,BA$1),'Исх-фото'!$A$2:$D$4000,4,FALSE),"-")</f>
        <v>-</v>
      </c>
      <c r="BB58" s="9">
        <f>IFERROR(VLOOKUP(CONCATENATE($A58,BB$1),'Исх-фото'!$A$2:$D$4000,4,FALSE),"-")</f>
        <v>10</v>
      </c>
      <c r="BC58" s="9">
        <f>IFERROR(VLOOKUP(CONCATENATE($A58,BC$1),'Исх-фото'!$A$2:$D$4000,4,FALSE),"-")</f>
        <v>8</v>
      </c>
      <c r="BD58" s="9" t="str">
        <f>IFERROR(VLOOKUP(CONCATENATE($A58,BD$1),'Исх-фото'!$A$2:$D$4000,4,FALSE),"-")</f>
        <v>-</v>
      </c>
      <c r="BE58" s="9">
        <f>IFERROR(VLOOKUP(CONCATENATE($A58,BE$1),'Исх-фото'!$A$2:$D$4000,4,FALSE),"-")</f>
        <v>7</v>
      </c>
      <c r="BF58" s="9">
        <f>IFERROR(VLOOKUP(CONCATENATE($A58,BF$1),'Исх-фото'!$A$2:$D$4000,4,FALSE),"-")</f>
        <v>9</v>
      </c>
      <c r="BG58" s="9" t="str">
        <f>IFERROR(VLOOKUP(CONCATENATE($A58,BG$1),'Исх-фото'!$A$2:$D$4000,4,FALSE),"-")</f>
        <v>-</v>
      </c>
      <c r="BH58" s="9" t="str">
        <f>IFERROR(VLOOKUP(CONCATENATE($A58,BH$1),'Исх-фото'!$A$2:$D$4000,4,FALSE),"-")</f>
        <v>-</v>
      </c>
      <c r="BI58" s="9" t="str">
        <f>IFERROR(VLOOKUP(CONCATENATE($A58,BI$1),'Исх-фото'!$A$2:$D$4000,4,FALSE),"-")</f>
        <v>-</v>
      </c>
      <c r="BJ58" s="37">
        <f t="shared" si="4"/>
        <v>21</v>
      </c>
      <c r="BK58" s="34">
        <f t="shared" si="5"/>
        <v>7.5714285714285712</v>
      </c>
      <c r="BL58" s="9">
        <f t="shared" si="2"/>
        <v>38</v>
      </c>
    </row>
    <row r="59" spans="1:64">
      <c r="A59" s="38">
        <f t="shared" si="3"/>
        <v>57</v>
      </c>
      <c r="B59" s="36">
        <f>№!B58</f>
        <v>28</v>
      </c>
      <c r="C59" s="36">
        <f>№!C58</f>
        <v>2</v>
      </c>
      <c r="D59" s="9">
        <f>IFERROR(VLOOKUP(CONCATENATE($A59,D$1),'Исх-фото'!$A$2:$D$4000,4,FALSE),"-")</f>
        <v>7</v>
      </c>
      <c r="E59" s="9" t="str">
        <f>IFERROR(VLOOKUP(CONCATENATE($A59,E$1),'Исх-фото'!$A$2:$D$4000,4,FALSE),"-")</f>
        <v>-</v>
      </c>
      <c r="F59" s="9">
        <f>IFERROR(VLOOKUP(CONCATENATE($A59,F$1),'Исх-фото'!$A$2:$D$4000,4,FALSE),"-")</f>
        <v>4</v>
      </c>
      <c r="G59" s="9" t="str">
        <f>IFERROR(VLOOKUP(CONCATENATE($A59,G$1),'Исх-фото'!$A$2:$D$4000,4,FALSE),"-")</f>
        <v>-</v>
      </c>
      <c r="H59" s="9" t="str">
        <f>IFERROR(VLOOKUP(CONCATENATE($A59,H$1),'Исх-фото'!$A$2:$D$4000,4,FALSE),"-")</f>
        <v>-</v>
      </c>
      <c r="I59" s="9" t="str">
        <f>IFERROR(VLOOKUP(CONCATENATE($A59,I$1),'Исх-фото'!$A$2:$D$4000,4,FALSE),"-")</f>
        <v>-</v>
      </c>
      <c r="J59" s="9">
        <f>IFERROR(VLOOKUP(CONCATENATE($A59,J$1),'Исх-фото'!$A$2:$D$4000,4,FALSE),"-")</f>
        <v>8</v>
      </c>
      <c r="K59" s="9" t="str">
        <f>IFERROR(VLOOKUP(CONCATENATE($A59,K$1),'Исх-фото'!$A$2:$D$4000,4,FALSE),"-")</f>
        <v>-</v>
      </c>
      <c r="L59" s="9" t="str">
        <f>IFERROR(VLOOKUP(CONCATENATE($A59,L$1),'Исх-фото'!$A$2:$D$4000,4,FALSE),"-")</f>
        <v>-</v>
      </c>
      <c r="M59" s="9" t="str">
        <f>IFERROR(VLOOKUP(CONCATENATE($A59,M$1),'Исх-фото'!$A$2:$D$4000,4,FALSE),"-")</f>
        <v>-</v>
      </c>
      <c r="N59" s="9" t="str">
        <f>IFERROR(VLOOKUP(CONCATENATE($A59,N$1),'Исх-фото'!$A$2:$D$4000,4,FALSE),"-")</f>
        <v>-</v>
      </c>
      <c r="O59" s="9" t="str">
        <f>IFERROR(VLOOKUP(CONCATENATE($A59,O$1),'Исх-фото'!$A$2:$D$4000,4,FALSE),"-")</f>
        <v>-</v>
      </c>
      <c r="P59" s="9" t="str">
        <f>IFERROR(VLOOKUP(CONCATENATE($A59,P$1),'Исх-фото'!$A$2:$D$4000,4,FALSE),"-")</f>
        <v>-</v>
      </c>
      <c r="Q59" s="9">
        <f>IFERROR(VLOOKUP(CONCATENATE($A59,Q$1),'Исх-фото'!$A$2:$D$4000,4,FALSE),"-")</f>
        <v>9</v>
      </c>
      <c r="R59" s="9" t="str">
        <f>IFERROR(VLOOKUP(CONCATENATE($A59,R$1),'Исх-фото'!$A$2:$D$4000,4,FALSE),"-")</f>
        <v>-</v>
      </c>
      <c r="S59" s="9" t="str">
        <f>IFERROR(VLOOKUP(CONCATENATE($A59,S$1),'Исх-фото'!$A$2:$D$4000,4,FALSE),"-")</f>
        <v>-</v>
      </c>
      <c r="T59" s="9">
        <f>IFERROR(VLOOKUP(CONCATENATE($A59,T$1),'Исх-фото'!$A$2:$D$4000,4,FALSE),"-")</f>
        <v>4</v>
      </c>
      <c r="U59" s="9">
        <f>IFERROR(VLOOKUP(CONCATENATE($A59,U$1),'Исх-фото'!$A$2:$D$4000,4,FALSE),"-")</f>
        <v>4</v>
      </c>
      <c r="V59" s="9" t="str">
        <f>IFERROR(VLOOKUP(CONCATENATE($A59,V$1),'Исх-фото'!$A$2:$D$4000,4,FALSE),"-")</f>
        <v>-</v>
      </c>
      <c r="W59" s="9" t="str">
        <f>IFERROR(VLOOKUP(CONCATENATE($A59,W$1),'Исх-фото'!$A$2:$D$4000,4,FALSE),"-")</f>
        <v>-</v>
      </c>
      <c r="X59" s="9" t="str">
        <f>IFERROR(VLOOKUP(CONCATENATE($A59,X$1),'Исх-фото'!$A$2:$D$4000,4,FALSE),"-")</f>
        <v>-</v>
      </c>
      <c r="Y59" s="9" t="str">
        <f>IFERROR(VLOOKUP(CONCATENATE($A59,Y$1),'Исх-фото'!$A$2:$D$4000,4,FALSE),"-")</f>
        <v>-</v>
      </c>
      <c r="Z59" s="9">
        <f>IFERROR(VLOOKUP(CONCATENATE($A59,Z$1),'Исх-фото'!$A$2:$D$4000,4,FALSE),"-")</f>
        <v>6</v>
      </c>
      <c r="AA59" s="9" t="str">
        <f>IFERROR(VLOOKUP(CONCATENATE($A59,AA$1),'Исх-фото'!$A$2:$D$4000,4,FALSE),"-")</f>
        <v>-</v>
      </c>
      <c r="AB59" s="9" t="str">
        <f>IFERROR(VLOOKUP(CONCATENATE($A59,AB$1),'Исх-фото'!$A$2:$D$4000,4,FALSE),"-")</f>
        <v>-</v>
      </c>
      <c r="AC59" s="9" t="str">
        <f>IFERROR(VLOOKUP(CONCATENATE($A59,AC$1),'Исх-фото'!$A$2:$D$4000,4,FALSE),"-")</f>
        <v>-</v>
      </c>
      <c r="AD59" s="9" t="str">
        <f>IFERROR(VLOOKUP(CONCATENATE($A59,AD$1),'Исх-фото'!$A$2:$D$4000,4,FALSE),"-")</f>
        <v>-</v>
      </c>
      <c r="AE59" s="9" t="str">
        <f>IFERROR(VLOOKUP(CONCATENATE($A59,AE$1),'Исх-фото'!$A$2:$D$4000,4,FALSE),"-")</f>
        <v>-</v>
      </c>
      <c r="AF59" s="9" t="str">
        <f>IFERROR(VLOOKUP(CONCATENATE($A59,AF$1),'Исх-фото'!$A$2:$D$4000,4,FALSE),"-")</f>
        <v>-</v>
      </c>
      <c r="AG59" s="9">
        <f>IFERROR(VLOOKUP(CONCATENATE($A59,AG$1),'Исх-фото'!$A$2:$D$4000,4,FALSE),"-")</f>
        <v>4</v>
      </c>
      <c r="AH59" s="9" t="str">
        <f>IFERROR(VLOOKUP(CONCATENATE($A59,AH$1),'Исх-фото'!$A$2:$D$4000,4,FALSE),"-")</f>
        <v>-</v>
      </c>
      <c r="AI59" s="9">
        <f>IFERROR(VLOOKUP(CONCATENATE($A59,AI$1),'Исх-фото'!$A$2:$D$4000,4,FALSE),"-")</f>
        <v>9</v>
      </c>
      <c r="AJ59" s="9">
        <f>IFERROR(VLOOKUP(CONCATENATE($A59,AJ$1),'Исх-фото'!$A$2:$D$4000,4,FALSE),"-")</f>
        <v>3</v>
      </c>
      <c r="AK59" s="9" t="str">
        <f>IFERROR(VLOOKUP(CONCATENATE($A59,AK$1),'Исх-фото'!$A$2:$D$4000,4,FALSE),"-")</f>
        <v>-</v>
      </c>
      <c r="AL59" s="9" t="str">
        <f>IFERROR(VLOOKUP(CONCATENATE($A59,AL$1),'Исх-фото'!$A$2:$D$4000,4,FALSE),"-")</f>
        <v>-</v>
      </c>
      <c r="AM59" s="9">
        <f>IFERROR(VLOOKUP(CONCATENATE($A59,AM$1),'Исх-фото'!$A$2:$D$4000,4,FALSE),"-")</f>
        <v>5</v>
      </c>
      <c r="AN59" s="9">
        <f>IFERROR(VLOOKUP(CONCATENATE($A59,AN$1),'Исх-фото'!$A$2:$D$4000,4,FALSE),"-")</f>
        <v>3</v>
      </c>
      <c r="AO59" s="9" t="str">
        <f>IFERROR(VLOOKUP(CONCATENATE($A59,AO$1),'Исх-фото'!$A$2:$D$4000,4,FALSE),"-")</f>
        <v>-</v>
      </c>
      <c r="AP59" s="9">
        <f>IFERROR(VLOOKUP(CONCATENATE($A59,AP$1),'Исх-фото'!$A$2:$D$4000,4,FALSE),"-")</f>
        <v>4</v>
      </c>
      <c r="AQ59" s="9" t="str">
        <f>IFERROR(VLOOKUP(CONCATENATE($A59,AQ$1),'Исх-фото'!$A$2:$D$4000,4,FALSE),"-")</f>
        <v>-</v>
      </c>
      <c r="AR59" s="9" t="str">
        <f>IFERROR(VLOOKUP(CONCATENATE($A59,AR$1),'Исх-фото'!$A$2:$D$4000,4,FALSE),"-")</f>
        <v>-</v>
      </c>
      <c r="AS59" s="9">
        <f>IFERROR(VLOOKUP(CONCATENATE($A59,AS$1),'Исх-фото'!$A$2:$D$4000,4,FALSE),"-")</f>
        <v>1</v>
      </c>
      <c r="AT59" s="9" t="str">
        <f>IFERROR(VLOOKUP(CONCATENATE($A59,AT$1),'Исх-фото'!$A$2:$D$4000,4,FALSE),"-")</f>
        <v>-</v>
      </c>
      <c r="AU59" s="9" t="str">
        <f>IFERROR(VLOOKUP(CONCATENATE($A59,AU$1),'Исх-фото'!$A$2:$D$4000,4,FALSE),"-")</f>
        <v>-</v>
      </c>
      <c r="AV59" s="9" t="str">
        <f>IFERROR(VLOOKUP(CONCATENATE($A59,AV$1),'Исх-фото'!$A$2:$D$4000,4,FALSE),"-")</f>
        <v>-</v>
      </c>
      <c r="AW59" s="9" t="str">
        <f>IFERROR(VLOOKUP(CONCATENATE($A59,AW$1),'Исх-фото'!$A$2:$D$4000,4,FALSE),"-")</f>
        <v>-</v>
      </c>
      <c r="AX59" s="9" t="str">
        <f>IFERROR(VLOOKUP(CONCATENATE($A59,AX$1),'Исх-фото'!$A$2:$D$4000,4,FALSE),"-")</f>
        <v>-</v>
      </c>
      <c r="AY59" s="9" t="str">
        <f>IFERROR(VLOOKUP(CONCATENATE($A59,AY$1),'Исх-фото'!$A$2:$D$4000,4,FALSE),"-")</f>
        <v>-</v>
      </c>
      <c r="AZ59" s="9" t="str">
        <f>IFERROR(VLOOKUP(CONCATENATE($A59,AZ$1),'Исх-фото'!$A$2:$D$4000,4,FALSE),"-")</f>
        <v>-</v>
      </c>
      <c r="BA59" s="9" t="str">
        <f>IFERROR(VLOOKUP(CONCATENATE($A59,BA$1),'Исх-фото'!$A$2:$D$4000,4,FALSE),"-")</f>
        <v>-</v>
      </c>
      <c r="BB59" s="9">
        <f>IFERROR(VLOOKUP(CONCATENATE($A59,BB$1),'Исх-фото'!$A$2:$D$4000,4,FALSE),"-")</f>
        <v>5</v>
      </c>
      <c r="BC59" s="9">
        <f>IFERROR(VLOOKUP(CONCATENATE($A59,BC$1),'Исх-фото'!$A$2:$D$4000,4,FALSE),"-")</f>
        <v>6</v>
      </c>
      <c r="BD59" s="9" t="str">
        <f>IFERROR(VLOOKUP(CONCATENATE($A59,BD$1),'Исх-фото'!$A$2:$D$4000,4,FALSE),"-")</f>
        <v>-</v>
      </c>
      <c r="BE59" s="9">
        <f>IFERROR(VLOOKUP(CONCATENATE($A59,BE$1),'Исх-фото'!$A$2:$D$4000,4,FALSE),"-")</f>
        <v>4</v>
      </c>
      <c r="BF59" s="9" t="str">
        <f>IFERROR(VLOOKUP(CONCATENATE($A59,BF$1),'Исх-фото'!$A$2:$D$4000,4,FALSE),"-")</f>
        <v>-</v>
      </c>
      <c r="BG59" s="9" t="str">
        <f>IFERROR(VLOOKUP(CONCATENATE($A59,BG$1),'Исх-фото'!$A$2:$D$4000,4,FALSE),"-")</f>
        <v>-</v>
      </c>
      <c r="BH59" s="9" t="str">
        <f>IFERROR(VLOOKUP(CONCATENATE($A59,BH$1),'Исх-фото'!$A$2:$D$4000,4,FALSE),"-")</f>
        <v>-</v>
      </c>
      <c r="BI59" s="9" t="str">
        <f>IFERROR(VLOOKUP(CONCATENATE($A59,BI$1),'Исх-фото'!$A$2:$D$4000,4,FALSE),"-")</f>
        <v>-</v>
      </c>
      <c r="BJ59" s="37">
        <f t="shared" si="4"/>
        <v>17</v>
      </c>
      <c r="BK59" s="34">
        <f t="shared" si="5"/>
        <v>5.0588235294117645</v>
      </c>
      <c r="BL59" s="9">
        <f t="shared" si="2"/>
        <v>125</v>
      </c>
    </row>
    <row r="60" spans="1:64">
      <c r="A60" s="38">
        <f t="shared" si="3"/>
        <v>58</v>
      </c>
      <c r="B60" s="36">
        <f>№!B59</f>
        <v>28</v>
      </c>
      <c r="C60" s="36">
        <f>№!C59</f>
        <v>3</v>
      </c>
      <c r="D60" s="9">
        <f>IFERROR(VLOOKUP(CONCATENATE($A60,D$1),'Исх-фото'!$A$2:$D$4000,4,FALSE),"-")</f>
        <v>4</v>
      </c>
      <c r="E60" s="9" t="str">
        <f>IFERROR(VLOOKUP(CONCATENATE($A60,E$1),'Исх-фото'!$A$2:$D$4000,4,FALSE),"-")</f>
        <v>-</v>
      </c>
      <c r="F60" s="9">
        <f>IFERROR(VLOOKUP(CONCATENATE($A60,F$1),'Исх-фото'!$A$2:$D$4000,4,FALSE),"-")</f>
        <v>1</v>
      </c>
      <c r="G60" s="9" t="str">
        <f>IFERROR(VLOOKUP(CONCATENATE($A60,G$1),'Исх-фото'!$A$2:$D$4000,4,FALSE),"-")</f>
        <v>-</v>
      </c>
      <c r="H60" s="9" t="str">
        <f>IFERROR(VLOOKUP(CONCATENATE($A60,H$1),'Исх-фото'!$A$2:$D$4000,4,FALSE),"-")</f>
        <v>-</v>
      </c>
      <c r="I60" s="9" t="str">
        <f>IFERROR(VLOOKUP(CONCATENATE($A60,I$1),'Исх-фото'!$A$2:$D$4000,4,FALSE),"-")</f>
        <v>-</v>
      </c>
      <c r="J60" s="9">
        <f>IFERROR(VLOOKUP(CONCATENATE($A60,J$1),'Исх-фото'!$A$2:$D$4000,4,FALSE),"-")</f>
        <v>8</v>
      </c>
      <c r="K60" s="9" t="str">
        <f>IFERROR(VLOOKUP(CONCATENATE($A60,K$1),'Исх-фото'!$A$2:$D$4000,4,FALSE),"-")</f>
        <v>-</v>
      </c>
      <c r="L60" s="9" t="str">
        <f>IFERROR(VLOOKUP(CONCATENATE($A60,L$1),'Исх-фото'!$A$2:$D$4000,4,FALSE),"-")</f>
        <v>-</v>
      </c>
      <c r="M60" s="9" t="str">
        <f>IFERROR(VLOOKUP(CONCATENATE($A60,M$1),'Исх-фото'!$A$2:$D$4000,4,FALSE),"-")</f>
        <v>-</v>
      </c>
      <c r="N60" s="9" t="str">
        <f>IFERROR(VLOOKUP(CONCATENATE($A60,N$1),'Исх-фото'!$A$2:$D$4000,4,FALSE),"-")</f>
        <v>-</v>
      </c>
      <c r="O60" s="9" t="str">
        <f>IFERROR(VLOOKUP(CONCATENATE($A60,O$1),'Исх-фото'!$A$2:$D$4000,4,FALSE),"-")</f>
        <v>-</v>
      </c>
      <c r="P60" s="9" t="str">
        <f>IFERROR(VLOOKUP(CONCATENATE($A60,P$1),'Исх-фото'!$A$2:$D$4000,4,FALSE),"-")</f>
        <v>-</v>
      </c>
      <c r="Q60" s="9">
        <f>IFERROR(VLOOKUP(CONCATENATE($A60,Q$1),'Исх-фото'!$A$2:$D$4000,4,FALSE),"-")</f>
        <v>5</v>
      </c>
      <c r="R60" s="9" t="str">
        <f>IFERROR(VLOOKUP(CONCATENATE($A60,R$1),'Исх-фото'!$A$2:$D$4000,4,FALSE),"-")</f>
        <v>-</v>
      </c>
      <c r="S60" s="9" t="str">
        <f>IFERROR(VLOOKUP(CONCATENATE($A60,S$1),'Исх-фото'!$A$2:$D$4000,4,FALSE),"-")</f>
        <v>-</v>
      </c>
      <c r="T60" s="9">
        <f>IFERROR(VLOOKUP(CONCATENATE($A60,T$1),'Исх-фото'!$A$2:$D$4000,4,FALSE),"-")</f>
        <v>4</v>
      </c>
      <c r="U60" s="9">
        <f>IFERROR(VLOOKUP(CONCATENATE($A60,U$1),'Исх-фото'!$A$2:$D$4000,4,FALSE),"-")</f>
        <v>4</v>
      </c>
      <c r="V60" s="9" t="str">
        <f>IFERROR(VLOOKUP(CONCATENATE($A60,V$1),'Исх-фото'!$A$2:$D$4000,4,FALSE),"-")</f>
        <v>-</v>
      </c>
      <c r="W60" s="9" t="str">
        <f>IFERROR(VLOOKUP(CONCATENATE($A60,W$1),'Исх-фото'!$A$2:$D$4000,4,FALSE),"-")</f>
        <v>-</v>
      </c>
      <c r="X60" s="9" t="str">
        <f>IFERROR(VLOOKUP(CONCATENATE($A60,X$1),'Исх-фото'!$A$2:$D$4000,4,FALSE),"-")</f>
        <v>-</v>
      </c>
      <c r="Y60" s="9" t="str">
        <f>IFERROR(VLOOKUP(CONCATENATE($A60,Y$1),'Исх-фото'!$A$2:$D$4000,4,FALSE),"-")</f>
        <v>-</v>
      </c>
      <c r="Z60" s="9">
        <f>IFERROR(VLOOKUP(CONCATENATE($A60,Z$1),'Исх-фото'!$A$2:$D$4000,4,FALSE),"-")</f>
        <v>8</v>
      </c>
      <c r="AA60" s="9" t="str">
        <f>IFERROR(VLOOKUP(CONCATENATE($A60,AA$1),'Исх-фото'!$A$2:$D$4000,4,FALSE),"-")</f>
        <v>-</v>
      </c>
      <c r="AB60" s="9" t="str">
        <f>IFERROR(VLOOKUP(CONCATENATE($A60,AB$1),'Исх-фото'!$A$2:$D$4000,4,FALSE),"-")</f>
        <v>-</v>
      </c>
      <c r="AC60" s="9" t="str">
        <f>IFERROR(VLOOKUP(CONCATENATE($A60,AC$1),'Исх-фото'!$A$2:$D$4000,4,FALSE),"-")</f>
        <v>-</v>
      </c>
      <c r="AD60" s="9" t="str">
        <f>IFERROR(VLOOKUP(CONCATENATE($A60,AD$1),'Исх-фото'!$A$2:$D$4000,4,FALSE),"-")</f>
        <v>-</v>
      </c>
      <c r="AE60" s="9" t="str">
        <f>IFERROR(VLOOKUP(CONCATENATE($A60,AE$1),'Исх-фото'!$A$2:$D$4000,4,FALSE),"-")</f>
        <v>-</v>
      </c>
      <c r="AF60" s="9" t="str">
        <f>IFERROR(VLOOKUP(CONCATENATE($A60,AF$1),'Исх-фото'!$A$2:$D$4000,4,FALSE),"-")</f>
        <v>-</v>
      </c>
      <c r="AG60" s="9">
        <f>IFERROR(VLOOKUP(CONCATENATE($A60,AG$1),'Исх-фото'!$A$2:$D$4000,4,FALSE),"-")</f>
        <v>3</v>
      </c>
      <c r="AH60" s="9" t="str">
        <f>IFERROR(VLOOKUP(CONCATENATE($A60,AH$1),'Исх-фото'!$A$2:$D$4000,4,FALSE),"-")</f>
        <v>-</v>
      </c>
      <c r="AI60" s="9" t="str">
        <f>IFERROR(VLOOKUP(CONCATENATE($A60,AI$1),'Исх-фото'!$A$2:$D$4000,4,FALSE),"-")</f>
        <v>-</v>
      </c>
      <c r="AJ60" s="9">
        <f>IFERROR(VLOOKUP(CONCATENATE($A60,AJ$1),'Исх-фото'!$A$2:$D$4000,4,FALSE),"-")</f>
        <v>2</v>
      </c>
      <c r="AK60" s="9" t="str">
        <f>IFERROR(VLOOKUP(CONCATENATE($A60,AK$1),'Исх-фото'!$A$2:$D$4000,4,FALSE),"-")</f>
        <v>-</v>
      </c>
      <c r="AL60" s="9" t="str">
        <f>IFERROR(VLOOKUP(CONCATENATE($A60,AL$1),'Исх-фото'!$A$2:$D$4000,4,FALSE),"-")</f>
        <v>-</v>
      </c>
      <c r="AM60" s="9">
        <f>IFERROR(VLOOKUP(CONCATENATE($A60,AM$1),'Исх-фото'!$A$2:$D$4000,4,FALSE),"-")</f>
        <v>6</v>
      </c>
      <c r="AN60" s="9">
        <f>IFERROR(VLOOKUP(CONCATENATE($A60,AN$1),'Исх-фото'!$A$2:$D$4000,4,FALSE),"-")</f>
        <v>2</v>
      </c>
      <c r="AO60" s="9" t="str">
        <f>IFERROR(VLOOKUP(CONCATENATE($A60,AO$1),'Исх-фото'!$A$2:$D$4000,4,FALSE),"-")</f>
        <v>-</v>
      </c>
      <c r="AP60" s="9">
        <f>IFERROR(VLOOKUP(CONCATENATE($A60,AP$1),'Исх-фото'!$A$2:$D$4000,4,FALSE),"-")</f>
        <v>4</v>
      </c>
      <c r="AQ60" s="9" t="str">
        <f>IFERROR(VLOOKUP(CONCATENATE($A60,AQ$1),'Исх-фото'!$A$2:$D$4000,4,FALSE),"-")</f>
        <v>-</v>
      </c>
      <c r="AR60" s="9" t="str">
        <f>IFERROR(VLOOKUP(CONCATENATE($A60,AR$1),'Исх-фото'!$A$2:$D$4000,4,FALSE),"-")</f>
        <v>-</v>
      </c>
      <c r="AS60" s="9">
        <f>IFERROR(VLOOKUP(CONCATENATE($A60,AS$1),'Исх-фото'!$A$2:$D$4000,4,FALSE),"-")</f>
        <v>1</v>
      </c>
      <c r="AT60" s="9" t="str">
        <f>IFERROR(VLOOKUP(CONCATENATE($A60,AT$1),'Исх-фото'!$A$2:$D$4000,4,FALSE),"-")</f>
        <v>-</v>
      </c>
      <c r="AU60" s="9" t="str">
        <f>IFERROR(VLOOKUP(CONCATENATE($A60,AU$1),'Исх-фото'!$A$2:$D$4000,4,FALSE),"-")</f>
        <v>-</v>
      </c>
      <c r="AV60" s="9" t="str">
        <f>IFERROR(VLOOKUP(CONCATENATE($A60,AV$1),'Исх-фото'!$A$2:$D$4000,4,FALSE),"-")</f>
        <v>-</v>
      </c>
      <c r="AW60" s="9" t="str">
        <f>IFERROR(VLOOKUP(CONCATENATE($A60,AW$1),'Исх-фото'!$A$2:$D$4000,4,FALSE),"-")</f>
        <v>-</v>
      </c>
      <c r="AX60" s="9" t="str">
        <f>IFERROR(VLOOKUP(CONCATENATE($A60,AX$1),'Исх-фото'!$A$2:$D$4000,4,FALSE),"-")</f>
        <v>-</v>
      </c>
      <c r="AY60" s="9" t="str">
        <f>IFERROR(VLOOKUP(CONCATENATE($A60,AY$1),'Исх-фото'!$A$2:$D$4000,4,FALSE),"-")</f>
        <v>-</v>
      </c>
      <c r="AZ60" s="9" t="str">
        <f>IFERROR(VLOOKUP(CONCATENATE($A60,AZ$1),'Исх-фото'!$A$2:$D$4000,4,FALSE),"-")</f>
        <v>-</v>
      </c>
      <c r="BA60" s="9" t="str">
        <f>IFERROR(VLOOKUP(CONCATENATE($A60,BA$1),'Исх-фото'!$A$2:$D$4000,4,FALSE),"-")</f>
        <v>-</v>
      </c>
      <c r="BB60" s="9">
        <f>IFERROR(VLOOKUP(CONCATENATE($A60,BB$1),'Исх-фото'!$A$2:$D$4000,4,FALSE),"-")</f>
        <v>7</v>
      </c>
      <c r="BC60" s="9">
        <f>IFERROR(VLOOKUP(CONCATENATE($A60,BC$1),'Исх-фото'!$A$2:$D$4000,4,FALSE),"-")</f>
        <v>5</v>
      </c>
      <c r="BD60" s="9" t="str">
        <f>IFERROR(VLOOKUP(CONCATENATE($A60,BD$1),'Исх-фото'!$A$2:$D$4000,4,FALSE),"-")</f>
        <v>-</v>
      </c>
      <c r="BE60" s="9">
        <f>IFERROR(VLOOKUP(CONCATENATE($A60,BE$1),'Исх-фото'!$A$2:$D$4000,4,FALSE),"-")</f>
        <v>4</v>
      </c>
      <c r="BF60" s="9" t="str">
        <f>IFERROR(VLOOKUP(CONCATENATE($A60,BF$1),'Исх-фото'!$A$2:$D$4000,4,FALSE),"-")</f>
        <v>-</v>
      </c>
      <c r="BG60" s="9" t="str">
        <f>IFERROR(VLOOKUP(CONCATENATE($A60,BG$1),'Исх-фото'!$A$2:$D$4000,4,FALSE),"-")</f>
        <v>-</v>
      </c>
      <c r="BH60" s="9" t="str">
        <f>IFERROR(VLOOKUP(CONCATENATE($A60,BH$1),'Исх-фото'!$A$2:$D$4000,4,FALSE),"-")</f>
        <v>-</v>
      </c>
      <c r="BI60" s="9" t="str">
        <f>IFERROR(VLOOKUP(CONCATENATE($A60,BI$1),'Исх-фото'!$A$2:$D$4000,4,FALSE),"-")</f>
        <v>-</v>
      </c>
      <c r="BJ60" s="37">
        <f t="shared" si="4"/>
        <v>16</v>
      </c>
      <c r="BK60" s="34">
        <f t="shared" si="5"/>
        <v>4.25</v>
      </c>
      <c r="BL60" s="9">
        <f t="shared" si="2"/>
        <v>144</v>
      </c>
    </row>
    <row r="61" spans="1:64">
      <c r="A61" s="38">
        <f t="shared" si="3"/>
        <v>59</v>
      </c>
      <c r="B61" s="36">
        <f>№!B60</f>
        <v>29</v>
      </c>
      <c r="C61" s="36">
        <f>№!C60</f>
        <v>1</v>
      </c>
      <c r="D61" s="9">
        <f>IFERROR(VLOOKUP(CONCATENATE($A61,D$1),'Исх-фото'!$A$2:$D$4000,4,FALSE),"-")</f>
        <v>11</v>
      </c>
      <c r="E61" s="9" t="str">
        <f>IFERROR(VLOOKUP(CONCATENATE($A61,E$1),'Исх-фото'!$A$2:$D$4000,4,FALSE),"-")</f>
        <v>-</v>
      </c>
      <c r="F61" s="9" t="str">
        <f>IFERROR(VLOOKUP(CONCATENATE($A61,F$1),'Исх-фото'!$A$2:$D$4000,4,FALSE),"-")</f>
        <v>-</v>
      </c>
      <c r="G61" s="9">
        <f>IFERROR(VLOOKUP(CONCATENATE($A61,G$1),'Исх-фото'!$A$2:$D$4000,4,FALSE),"-")</f>
        <v>11</v>
      </c>
      <c r="H61" s="9" t="str">
        <f>IFERROR(VLOOKUP(CONCATENATE($A61,H$1),'Исх-фото'!$A$2:$D$4000,4,FALSE),"-")</f>
        <v>-</v>
      </c>
      <c r="I61" s="9" t="str">
        <f>IFERROR(VLOOKUP(CONCATENATE($A61,I$1),'Исх-фото'!$A$2:$D$4000,4,FALSE),"-")</f>
        <v>-</v>
      </c>
      <c r="J61" s="9">
        <f>IFERROR(VLOOKUP(CONCATENATE($A61,J$1),'Исх-фото'!$A$2:$D$4000,4,FALSE),"-")</f>
        <v>6</v>
      </c>
      <c r="K61" s="9" t="str">
        <f>IFERROR(VLOOKUP(CONCATENATE($A61,K$1),'Исх-фото'!$A$2:$D$4000,4,FALSE),"-")</f>
        <v>-</v>
      </c>
      <c r="L61" s="9" t="str">
        <f>IFERROR(VLOOKUP(CONCATENATE($A61,L$1),'Исх-фото'!$A$2:$D$4000,4,FALSE),"-")</f>
        <v>-</v>
      </c>
      <c r="M61" s="9">
        <f>IFERROR(VLOOKUP(CONCATENATE($A61,M$1),'Исх-фото'!$A$2:$D$4000,4,FALSE),"-")</f>
        <v>8</v>
      </c>
      <c r="N61" s="9">
        <f>IFERROR(VLOOKUP(CONCATENATE($A61,N$1),'Исх-фото'!$A$2:$D$4000,4,FALSE),"-")</f>
        <v>1</v>
      </c>
      <c r="O61" s="9" t="str">
        <f>IFERROR(VLOOKUP(CONCATENATE($A61,O$1),'Исх-фото'!$A$2:$D$4000,4,FALSE),"-")</f>
        <v>-</v>
      </c>
      <c r="P61" s="9" t="str">
        <f>IFERROR(VLOOKUP(CONCATENATE($A61,P$1),'Исх-фото'!$A$2:$D$4000,4,FALSE),"-")</f>
        <v>-</v>
      </c>
      <c r="Q61" s="9">
        <f>IFERROR(VLOOKUP(CONCATENATE($A61,Q$1),'Исх-фото'!$A$2:$D$4000,4,FALSE),"-")</f>
        <v>6</v>
      </c>
      <c r="R61" s="9" t="str">
        <f>IFERROR(VLOOKUP(CONCATENATE($A61,R$1),'Исх-фото'!$A$2:$D$4000,4,FALSE),"-")</f>
        <v>-</v>
      </c>
      <c r="S61" s="9">
        <f>IFERROR(VLOOKUP(CONCATENATE($A61,S$1),'Исх-фото'!$A$2:$D$4000,4,FALSE),"-")</f>
        <v>8</v>
      </c>
      <c r="T61" s="9">
        <f>IFERROR(VLOOKUP(CONCATENATE($A61,T$1),'Исх-фото'!$A$2:$D$4000,4,FALSE),"-")</f>
        <v>5</v>
      </c>
      <c r="U61" s="9">
        <f>IFERROR(VLOOKUP(CONCATENATE($A61,U$1),'Исх-фото'!$A$2:$D$4000,4,FALSE),"-")</f>
        <v>12</v>
      </c>
      <c r="V61" s="9" t="str">
        <f>IFERROR(VLOOKUP(CONCATENATE($A61,V$1),'Исх-фото'!$A$2:$D$4000,4,FALSE),"-")</f>
        <v>-</v>
      </c>
      <c r="W61" s="9" t="str">
        <f>IFERROR(VLOOKUP(CONCATENATE($A61,W$1),'Исх-фото'!$A$2:$D$4000,4,FALSE),"-")</f>
        <v>-</v>
      </c>
      <c r="X61" s="9">
        <f>IFERROR(VLOOKUP(CONCATENATE($A61,X$1),'Исх-фото'!$A$2:$D$4000,4,FALSE),"-")</f>
        <v>12</v>
      </c>
      <c r="Y61" s="9" t="str">
        <f>IFERROR(VLOOKUP(CONCATENATE($A61,Y$1),'Исх-фото'!$A$2:$D$4000,4,FALSE),"-")</f>
        <v>-</v>
      </c>
      <c r="Z61" s="9">
        <f>IFERROR(VLOOKUP(CONCATENATE($A61,Z$1),'Исх-фото'!$A$2:$D$4000,4,FALSE),"-")</f>
        <v>8</v>
      </c>
      <c r="AA61" s="9" t="str">
        <f>IFERROR(VLOOKUP(CONCATENATE($A61,AA$1),'Исх-фото'!$A$2:$D$4000,4,FALSE),"-")</f>
        <v>-</v>
      </c>
      <c r="AB61" s="9">
        <f>IFERROR(VLOOKUP(CONCATENATE($A61,AB$1),'Исх-фото'!$A$2:$D$4000,4,FALSE),"-")</f>
        <v>9</v>
      </c>
      <c r="AC61" s="9">
        <f>IFERROR(VLOOKUP(CONCATENATE($A61,AC$1),'Исх-фото'!$A$2:$D$4000,4,FALSE),"-")</f>
        <v>10</v>
      </c>
      <c r="AD61" s="9" t="str">
        <f>IFERROR(VLOOKUP(CONCATENATE($A61,AD$1),'Исх-фото'!$A$2:$D$4000,4,FALSE),"-")</f>
        <v>-</v>
      </c>
      <c r="AE61" s="9" t="str">
        <f>IFERROR(VLOOKUP(CONCATENATE($A61,AE$1),'Исх-фото'!$A$2:$D$4000,4,FALSE),"-")</f>
        <v>-</v>
      </c>
      <c r="AF61" s="9" t="str">
        <f>IFERROR(VLOOKUP(CONCATENATE($A61,AF$1),'Исх-фото'!$A$2:$D$4000,4,FALSE),"-")</f>
        <v>-</v>
      </c>
      <c r="AG61" s="9">
        <f>IFERROR(VLOOKUP(CONCATENATE($A61,AG$1),'Исх-фото'!$A$2:$D$4000,4,FALSE),"-")</f>
        <v>6</v>
      </c>
      <c r="AH61" s="9" t="str">
        <f>IFERROR(VLOOKUP(CONCATENATE($A61,AH$1),'Исх-фото'!$A$2:$D$4000,4,FALSE),"-")</f>
        <v>-</v>
      </c>
      <c r="AI61" s="9" t="str">
        <f>IFERROR(VLOOKUP(CONCATENATE($A61,AI$1),'Исх-фото'!$A$2:$D$4000,4,FALSE),"-")</f>
        <v>-</v>
      </c>
      <c r="AJ61" s="9">
        <f>IFERROR(VLOOKUP(CONCATENATE($A61,AJ$1),'Исх-фото'!$A$2:$D$4000,4,FALSE),"-")</f>
        <v>6</v>
      </c>
      <c r="AK61" s="9" t="str">
        <f>IFERROR(VLOOKUP(CONCATENATE($A61,AK$1),'Исх-фото'!$A$2:$D$4000,4,FALSE),"-")</f>
        <v>-</v>
      </c>
      <c r="AL61" s="9">
        <f>IFERROR(VLOOKUP(CONCATENATE($A61,AL$1),'Исх-фото'!$A$2:$D$4000,4,FALSE),"-")</f>
        <v>7</v>
      </c>
      <c r="AM61" s="9">
        <f>IFERROR(VLOOKUP(CONCATENATE($A61,AM$1),'Исх-фото'!$A$2:$D$4000,4,FALSE),"-")</f>
        <v>9</v>
      </c>
      <c r="AN61" s="9">
        <f>IFERROR(VLOOKUP(CONCATENATE($A61,AN$1),'Исх-фото'!$A$2:$D$4000,4,FALSE),"-")</f>
        <v>6</v>
      </c>
      <c r="AO61" s="9">
        <f>IFERROR(VLOOKUP(CONCATENATE($A61,AO$1),'Исх-фото'!$A$2:$D$4000,4,FALSE),"-")</f>
        <v>11</v>
      </c>
      <c r="AP61" s="9">
        <f>IFERROR(VLOOKUP(CONCATENATE($A61,AP$1),'Исх-фото'!$A$2:$D$4000,4,FALSE),"-")</f>
        <v>6</v>
      </c>
      <c r="AQ61" s="9" t="str">
        <f>IFERROR(VLOOKUP(CONCATENATE($A61,AQ$1),'Исх-фото'!$A$2:$D$4000,4,FALSE),"-")</f>
        <v>-</v>
      </c>
      <c r="AR61" s="9" t="str">
        <f>IFERROR(VLOOKUP(CONCATENATE($A61,AR$1),'Исх-фото'!$A$2:$D$4000,4,FALSE),"-")</f>
        <v>-</v>
      </c>
      <c r="AS61" s="9">
        <f>IFERROR(VLOOKUP(CONCATENATE($A61,AS$1),'Исх-фото'!$A$2:$D$4000,4,FALSE),"-")</f>
        <v>4</v>
      </c>
      <c r="AT61" s="9" t="str">
        <f>IFERROR(VLOOKUP(CONCATENATE($A61,AT$1),'Исх-фото'!$A$2:$D$4000,4,FALSE),"-")</f>
        <v>-</v>
      </c>
      <c r="AU61" s="9">
        <f>IFERROR(VLOOKUP(CONCATENATE($A61,AU$1),'Исх-фото'!$A$2:$D$4000,4,FALSE),"-")</f>
        <v>12</v>
      </c>
      <c r="AV61" s="9" t="str">
        <f>IFERROR(VLOOKUP(CONCATENATE($A61,AV$1),'Исх-фото'!$A$2:$D$4000,4,FALSE),"-")</f>
        <v>-</v>
      </c>
      <c r="AW61" s="9">
        <f>IFERROR(VLOOKUP(CONCATENATE($A61,AW$1),'Исх-фото'!$A$2:$D$4000,4,FALSE),"-")</f>
        <v>5</v>
      </c>
      <c r="AX61" s="9" t="str">
        <f>IFERROR(VLOOKUP(CONCATENATE($A61,AX$1),'Исх-фото'!$A$2:$D$4000,4,FALSE),"-")</f>
        <v>-</v>
      </c>
      <c r="AY61" s="9" t="str">
        <f>IFERROR(VLOOKUP(CONCATENATE($A61,AY$1),'Исх-фото'!$A$2:$D$4000,4,FALSE),"-")</f>
        <v>-</v>
      </c>
      <c r="AZ61" s="9">
        <f>IFERROR(VLOOKUP(CONCATENATE($A61,AZ$1),'Исх-фото'!$A$2:$D$4000,4,FALSE),"-")</f>
        <v>6</v>
      </c>
      <c r="BA61" s="9" t="str">
        <f>IFERROR(VLOOKUP(CONCATENATE($A61,BA$1),'Исх-фото'!$A$2:$D$4000,4,FALSE),"-")</f>
        <v>-</v>
      </c>
      <c r="BB61" s="9">
        <f>IFERROR(VLOOKUP(CONCATENATE($A61,BB$1),'Исх-фото'!$A$2:$D$4000,4,FALSE),"-")</f>
        <v>9</v>
      </c>
      <c r="BC61" s="9">
        <f>IFERROR(VLOOKUP(CONCATENATE($A61,BC$1),'Исх-фото'!$A$2:$D$4000,4,FALSE),"-")</f>
        <v>8</v>
      </c>
      <c r="BD61" s="9" t="str">
        <f>IFERROR(VLOOKUP(CONCATENATE($A61,BD$1),'Исх-фото'!$A$2:$D$4000,4,FALSE),"-")</f>
        <v>-</v>
      </c>
      <c r="BE61" s="9">
        <f>IFERROR(VLOOKUP(CONCATENATE($A61,BE$1),'Исх-фото'!$A$2:$D$4000,4,FALSE),"-")</f>
        <v>11</v>
      </c>
      <c r="BF61" s="9">
        <f>IFERROR(VLOOKUP(CONCATENATE($A61,BF$1),'Исх-фото'!$A$2:$D$4000,4,FALSE),"-")</f>
        <v>8</v>
      </c>
      <c r="BG61" s="9" t="str">
        <f>IFERROR(VLOOKUP(CONCATENATE($A61,BG$1),'Исх-фото'!$A$2:$D$4000,4,FALSE),"-")</f>
        <v>-</v>
      </c>
      <c r="BH61" s="9">
        <f>IFERROR(VLOOKUP(CONCATENATE($A61,BH$1),'Исх-фото'!$A$2:$D$4000,4,FALSE),"-")</f>
        <v>6</v>
      </c>
      <c r="BI61" s="9">
        <f>IFERROR(VLOOKUP(CONCATENATE($A61,BI$1),'Исх-фото'!$A$2:$D$4000,4,FALSE),"-")</f>
        <v>8</v>
      </c>
      <c r="BJ61" s="37">
        <f t="shared" si="4"/>
        <v>30</v>
      </c>
      <c r="BK61" s="34">
        <f t="shared" si="5"/>
        <v>7.833333333333333</v>
      </c>
      <c r="BL61" s="9">
        <f t="shared" si="2"/>
        <v>33</v>
      </c>
    </row>
    <row r="62" spans="1:64">
      <c r="A62" s="38">
        <f t="shared" si="3"/>
        <v>60</v>
      </c>
      <c r="B62" s="36">
        <f>№!B61</f>
        <v>29</v>
      </c>
      <c r="C62" s="36">
        <f>№!C61</f>
        <v>2</v>
      </c>
      <c r="D62" s="9">
        <f>IFERROR(VLOOKUP(CONCATENATE($A62,D$1),'Исх-фото'!$A$2:$D$4000,4,FALSE),"-")</f>
        <v>8</v>
      </c>
      <c r="E62" s="9" t="str">
        <f>IFERROR(VLOOKUP(CONCATENATE($A62,E$1),'Исх-фото'!$A$2:$D$4000,4,FALSE),"-")</f>
        <v>-</v>
      </c>
      <c r="F62" s="9" t="str">
        <f>IFERROR(VLOOKUP(CONCATENATE($A62,F$1),'Исх-фото'!$A$2:$D$4000,4,FALSE),"-")</f>
        <v>-</v>
      </c>
      <c r="G62" s="9" t="str">
        <f>IFERROR(VLOOKUP(CONCATENATE($A62,G$1),'Исх-фото'!$A$2:$D$4000,4,FALSE),"-")</f>
        <v>-</v>
      </c>
      <c r="H62" s="9" t="str">
        <f>IFERROR(VLOOKUP(CONCATENATE($A62,H$1),'Исх-фото'!$A$2:$D$4000,4,FALSE),"-")</f>
        <v>-</v>
      </c>
      <c r="I62" s="9" t="str">
        <f>IFERROR(VLOOKUP(CONCATENATE($A62,I$1),'Исх-фото'!$A$2:$D$4000,4,FALSE),"-")</f>
        <v>-</v>
      </c>
      <c r="J62" s="9">
        <f>IFERROR(VLOOKUP(CONCATENATE($A62,J$1),'Исх-фото'!$A$2:$D$4000,4,FALSE),"-")</f>
        <v>7</v>
      </c>
      <c r="K62" s="9" t="str">
        <f>IFERROR(VLOOKUP(CONCATENATE($A62,K$1),'Исх-фото'!$A$2:$D$4000,4,FALSE),"-")</f>
        <v>-</v>
      </c>
      <c r="L62" s="9" t="str">
        <f>IFERROR(VLOOKUP(CONCATENATE($A62,L$1),'Исх-фото'!$A$2:$D$4000,4,FALSE),"-")</f>
        <v>-</v>
      </c>
      <c r="M62" s="9">
        <f>IFERROR(VLOOKUP(CONCATENATE($A62,M$1),'Исх-фото'!$A$2:$D$4000,4,FALSE),"-")</f>
        <v>9</v>
      </c>
      <c r="N62" s="9" t="str">
        <f>IFERROR(VLOOKUP(CONCATENATE($A62,N$1),'Исх-фото'!$A$2:$D$4000,4,FALSE),"-")</f>
        <v>-</v>
      </c>
      <c r="O62" s="9" t="str">
        <f>IFERROR(VLOOKUP(CONCATENATE($A62,O$1),'Исх-фото'!$A$2:$D$4000,4,FALSE),"-")</f>
        <v>-</v>
      </c>
      <c r="P62" s="9" t="str">
        <f>IFERROR(VLOOKUP(CONCATENATE($A62,P$1),'Исх-фото'!$A$2:$D$4000,4,FALSE),"-")</f>
        <v>-</v>
      </c>
      <c r="Q62" s="9">
        <f>IFERROR(VLOOKUP(CONCATENATE($A62,Q$1),'Исх-фото'!$A$2:$D$4000,4,FALSE),"-")</f>
        <v>6</v>
      </c>
      <c r="R62" s="9" t="str">
        <f>IFERROR(VLOOKUP(CONCATENATE($A62,R$1),'Исх-фото'!$A$2:$D$4000,4,FALSE),"-")</f>
        <v>-</v>
      </c>
      <c r="S62" s="9">
        <f>IFERROR(VLOOKUP(CONCATENATE($A62,S$1),'Исх-фото'!$A$2:$D$4000,4,FALSE),"-")</f>
        <v>9</v>
      </c>
      <c r="T62" s="9">
        <f>IFERROR(VLOOKUP(CONCATENATE($A62,T$1),'Исх-фото'!$A$2:$D$4000,4,FALSE),"-")</f>
        <v>4</v>
      </c>
      <c r="U62" s="9">
        <f>IFERROR(VLOOKUP(CONCATENATE($A62,U$1),'Исх-фото'!$A$2:$D$4000,4,FALSE),"-")</f>
        <v>12</v>
      </c>
      <c r="V62" s="9" t="str">
        <f>IFERROR(VLOOKUP(CONCATENATE($A62,V$1),'Исх-фото'!$A$2:$D$4000,4,FALSE),"-")</f>
        <v>-</v>
      </c>
      <c r="W62" s="9" t="str">
        <f>IFERROR(VLOOKUP(CONCATENATE($A62,W$1),'Исх-фото'!$A$2:$D$4000,4,FALSE),"-")</f>
        <v>-</v>
      </c>
      <c r="X62" s="9" t="str">
        <f>IFERROR(VLOOKUP(CONCATENATE($A62,X$1),'Исх-фото'!$A$2:$D$4000,4,FALSE),"-")</f>
        <v>-</v>
      </c>
      <c r="Y62" s="9" t="str">
        <f>IFERROR(VLOOKUP(CONCATENATE($A62,Y$1),'Исх-фото'!$A$2:$D$4000,4,FALSE),"-")</f>
        <v>-</v>
      </c>
      <c r="Z62" s="9">
        <f>IFERROR(VLOOKUP(CONCATENATE($A62,Z$1),'Исх-фото'!$A$2:$D$4000,4,FALSE),"-")</f>
        <v>8</v>
      </c>
      <c r="AA62" s="9" t="str">
        <f>IFERROR(VLOOKUP(CONCATENATE($A62,AA$1),'Исх-фото'!$A$2:$D$4000,4,FALSE),"-")</f>
        <v>-</v>
      </c>
      <c r="AB62" s="9" t="str">
        <f>IFERROR(VLOOKUP(CONCATENATE($A62,AB$1),'Исх-фото'!$A$2:$D$4000,4,FALSE),"-")</f>
        <v>-</v>
      </c>
      <c r="AC62" s="9" t="str">
        <f>IFERROR(VLOOKUP(CONCATENATE($A62,AC$1),'Исх-фото'!$A$2:$D$4000,4,FALSE),"-")</f>
        <v>-</v>
      </c>
      <c r="AD62" s="9" t="str">
        <f>IFERROR(VLOOKUP(CONCATENATE($A62,AD$1),'Исх-фото'!$A$2:$D$4000,4,FALSE),"-")</f>
        <v>-</v>
      </c>
      <c r="AE62" s="9" t="str">
        <f>IFERROR(VLOOKUP(CONCATENATE($A62,AE$1),'Исх-фото'!$A$2:$D$4000,4,FALSE),"-")</f>
        <v>-</v>
      </c>
      <c r="AF62" s="9" t="str">
        <f>IFERROR(VLOOKUP(CONCATENATE($A62,AF$1),'Исх-фото'!$A$2:$D$4000,4,FALSE),"-")</f>
        <v>-</v>
      </c>
      <c r="AG62" s="9">
        <f>IFERROR(VLOOKUP(CONCATENATE($A62,AG$1),'Исх-фото'!$A$2:$D$4000,4,FALSE),"-")</f>
        <v>5</v>
      </c>
      <c r="AH62" s="9" t="str">
        <f>IFERROR(VLOOKUP(CONCATENATE($A62,AH$1),'Исх-фото'!$A$2:$D$4000,4,FALSE),"-")</f>
        <v>-</v>
      </c>
      <c r="AI62" s="9" t="str">
        <f>IFERROR(VLOOKUP(CONCATENATE($A62,AI$1),'Исх-фото'!$A$2:$D$4000,4,FALSE),"-")</f>
        <v>-</v>
      </c>
      <c r="AJ62" s="9">
        <f>IFERROR(VLOOKUP(CONCATENATE($A62,AJ$1),'Исх-фото'!$A$2:$D$4000,4,FALSE),"-")</f>
        <v>5</v>
      </c>
      <c r="AK62" s="9" t="str">
        <f>IFERROR(VLOOKUP(CONCATENATE($A62,AK$1),'Исх-фото'!$A$2:$D$4000,4,FALSE),"-")</f>
        <v>-</v>
      </c>
      <c r="AL62" s="9">
        <f>IFERROR(VLOOKUP(CONCATENATE($A62,AL$1),'Исх-фото'!$A$2:$D$4000,4,FALSE),"-")</f>
        <v>5</v>
      </c>
      <c r="AM62" s="9">
        <f>IFERROR(VLOOKUP(CONCATENATE($A62,AM$1),'Исх-фото'!$A$2:$D$4000,4,FALSE),"-")</f>
        <v>8</v>
      </c>
      <c r="AN62" s="9">
        <f>IFERROR(VLOOKUP(CONCATENATE($A62,AN$1),'Исх-фото'!$A$2:$D$4000,4,FALSE),"-")</f>
        <v>6</v>
      </c>
      <c r="AO62" s="9">
        <f>IFERROR(VLOOKUP(CONCATENATE($A62,AO$1),'Исх-фото'!$A$2:$D$4000,4,FALSE),"-")</f>
        <v>9</v>
      </c>
      <c r="AP62" s="9">
        <f>IFERROR(VLOOKUP(CONCATENATE($A62,AP$1),'Исх-фото'!$A$2:$D$4000,4,FALSE),"-")</f>
        <v>5</v>
      </c>
      <c r="AQ62" s="9" t="str">
        <f>IFERROR(VLOOKUP(CONCATENATE($A62,AQ$1),'Исх-фото'!$A$2:$D$4000,4,FALSE),"-")</f>
        <v>-</v>
      </c>
      <c r="AR62" s="9" t="str">
        <f>IFERROR(VLOOKUP(CONCATENATE($A62,AR$1),'Исх-фото'!$A$2:$D$4000,4,FALSE),"-")</f>
        <v>-</v>
      </c>
      <c r="AS62" s="9">
        <f>IFERROR(VLOOKUP(CONCATENATE($A62,AS$1),'Исх-фото'!$A$2:$D$4000,4,FALSE),"-")</f>
        <v>1</v>
      </c>
      <c r="AT62" s="9" t="str">
        <f>IFERROR(VLOOKUP(CONCATENATE($A62,AT$1),'Исх-фото'!$A$2:$D$4000,4,FALSE),"-")</f>
        <v>-</v>
      </c>
      <c r="AU62" s="9" t="str">
        <f>IFERROR(VLOOKUP(CONCATENATE($A62,AU$1),'Исх-фото'!$A$2:$D$4000,4,FALSE),"-")</f>
        <v>-</v>
      </c>
      <c r="AV62" s="9" t="str">
        <f>IFERROR(VLOOKUP(CONCATENATE($A62,AV$1),'Исх-фото'!$A$2:$D$4000,4,FALSE),"-")</f>
        <v>-</v>
      </c>
      <c r="AW62" s="9">
        <f>IFERROR(VLOOKUP(CONCATENATE($A62,AW$1),'Исх-фото'!$A$2:$D$4000,4,FALSE),"-")</f>
        <v>4</v>
      </c>
      <c r="AX62" s="9" t="str">
        <f>IFERROR(VLOOKUP(CONCATENATE($A62,AX$1),'Исх-фото'!$A$2:$D$4000,4,FALSE),"-")</f>
        <v>-</v>
      </c>
      <c r="AY62" s="9" t="str">
        <f>IFERROR(VLOOKUP(CONCATENATE($A62,AY$1),'Исх-фото'!$A$2:$D$4000,4,FALSE),"-")</f>
        <v>-</v>
      </c>
      <c r="AZ62" s="9" t="str">
        <f>IFERROR(VLOOKUP(CONCATENATE($A62,AZ$1),'Исх-фото'!$A$2:$D$4000,4,FALSE),"-")</f>
        <v>-</v>
      </c>
      <c r="BA62" s="9" t="str">
        <f>IFERROR(VLOOKUP(CONCATENATE($A62,BA$1),'Исх-фото'!$A$2:$D$4000,4,FALSE),"-")</f>
        <v>-</v>
      </c>
      <c r="BB62" s="9" t="str">
        <f>IFERROR(VLOOKUP(CONCATENATE($A62,BB$1),'Исх-фото'!$A$2:$D$4000,4,FALSE),"-")</f>
        <v>-</v>
      </c>
      <c r="BC62" s="9">
        <f>IFERROR(VLOOKUP(CONCATENATE($A62,BC$1),'Исх-фото'!$A$2:$D$4000,4,FALSE),"-")</f>
        <v>6</v>
      </c>
      <c r="BD62" s="9" t="str">
        <f>IFERROR(VLOOKUP(CONCATENATE($A62,BD$1),'Исх-фото'!$A$2:$D$4000,4,FALSE),"-")</f>
        <v>-</v>
      </c>
      <c r="BE62" s="9">
        <f>IFERROR(VLOOKUP(CONCATENATE($A62,BE$1),'Исх-фото'!$A$2:$D$4000,4,FALSE),"-")</f>
        <v>6</v>
      </c>
      <c r="BF62" s="9" t="str">
        <f>IFERROR(VLOOKUP(CONCATENATE($A62,BF$1),'Исх-фото'!$A$2:$D$4000,4,FALSE),"-")</f>
        <v>-</v>
      </c>
      <c r="BG62" s="9" t="str">
        <f>IFERROR(VLOOKUP(CONCATENATE($A62,BG$1),'Исх-фото'!$A$2:$D$4000,4,FALSE),"-")</f>
        <v>-</v>
      </c>
      <c r="BH62" s="9">
        <f>IFERROR(VLOOKUP(CONCATENATE($A62,BH$1),'Исх-фото'!$A$2:$D$4000,4,FALSE),"-")</f>
        <v>7</v>
      </c>
      <c r="BI62" s="9">
        <f>IFERROR(VLOOKUP(CONCATENATE($A62,BI$1),'Исх-фото'!$A$2:$D$4000,4,FALSE),"-")</f>
        <v>7</v>
      </c>
      <c r="BJ62" s="37">
        <f t="shared" si="4"/>
        <v>21</v>
      </c>
      <c r="BK62" s="34">
        <f t="shared" si="5"/>
        <v>6.5238095238095237</v>
      </c>
      <c r="BL62" s="9">
        <f t="shared" si="2"/>
        <v>75</v>
      </c>
    </row>
    <row r="63" spans="1:64">
      <c r="A63" s="38">
        <f t="shared" si="3"/>
        <v>61</v>
      </c>
      <c r="B63" s="36">
        <f>№!B62</f>
        <v>29</v>
      </c>
      <c r="C63" s="36">
        <f>№!C62</f>
        <v>3</v>
      </c>
      <c r="D63" s="9">
        <f>IFERROR(VLOOKUP(CONCATENATE($A63,D$1),'Исх-фото'!$A$2:$D$4000,4,FALSE),"-")</f>
        <v>6</v>
      </c>
      <c r="E63" s="9" t="str">
        <f>IFERROR(VLOOKUP(CONCATENATE($A63,E$1),'Исх-фото'!$A$2:$D$4000,4,FALSE),"-")</f>
        <v>-</v>
      </c>
      <c r="F63" s="9">
        <f>IFERROR(VLOOKUP(CONCATENATE($A63,F$1),'Исх-фото'!$A$2:$D$4000,4,FALSE),"-")</f>
        <v>7</v>
      </c>
      <c r="G63" s="9" t="str">
        <f>IFERROR(VLOOKUP(CONCATENATE($A63,G$1),'Исх-фото'!$A$2:$D$4000,4,FALSE),"-")</f>
        <v>-</v>
      </c>
      <c r="H63" s="9" t="str">
        <f>IFERROR(VLOOKUP(CONCATENATE($A63,H$1),'Исх-фото'!$A$2:$D$4000,4,FALSE),"-")</f>
        <v>-</v>
      </c>
      <c r="I63" s="9" t="str">
        <f>IFERROR(VLOOKUP(CONCATENATE($A63,I$1),'Исх-фото'!$A$2:$D$4000,4,FALSE),"-")</f>
        <v>-</v>
      </c>
      <c r="J63" s="9" t="str">
        <f>IFERROR(VLOOKUP(CONCATENATE($A63,J$1),'Исх-фото'!$A$2:$D$4000,4,FALSE),"-")</f>
        <v>-</v>
      </c>
      <c r="K63" s="9" t="str">
        <f>IFERROR(VLOOKUP(CONCATENATE($A63,K$1),'Исх-фото'!$A$2:$D$4000,4,FALSE),"-")</f>
        <v>-</v>
      </c>
      <c r="L63" s="9" t="str">
        <f>IFERROR(VLOOKUP(CONCATENATE($A63,L$1),'Исх-фото'!$A$2:$D$4000,4,FALSE),"-")</f>
        <v>-</v>
      </c>
      <c r="M63" s="9" t="str">
        <f>IFERROR(VLOOKUP(CONCATENATE($A63,M$1),'Исх-фото'!$A$2:$D$4000,4,FALSE),"-")</f>
        <v>-</v>
      </c>
      <c r="N63" s="9" t="str">
        <f>IFERROR(VLOOKUP(CONCATENATE($A63,N$1),'Исх-фото'!$A$2:$D$4000,4,FALSE),"-")</f>
        <v>-</v>
      </c>
      <c r="O63" s="9" t="str">
        <f>IFERROR(VLOOKUP(CONCATENATE($A63,O$1),'Исх-фото'!$A$2:$D$4000,4,FALSE),"-")</f>
        <v>-</v>
      </c>
      <c r="P63" s="9" t="str">
        <f>IFERROR(VLOOKUP(CONCATENATE($A63,P$1),'Исх-фото'!$A$2:$D$4000,4,FALSE),"-")</f>
        <v>-</v>
      </c>
      <c r="Q63" s="9">
        <f>IFERROR(VLOOKUP(CONCATENATE($A63,Q$1),'Исх-фото'!$A$2:$D$4000,4,FALSE),"-")</f>
        <v>9</v>
      </c>
      <c r="R63" s="9" t="str">
        <f>IFERROR(VLOOKUP(CONCATENATE($A63,R$1),'Исх-фото'!$A$2:$D$4000,4,FALSE),"-")</f>
        <v>-</v>
      </c>
      <c r="S63" s="9" t="str">
        <f>IFERROR(VLOOKUP(CONCATENATE($A63,S$1),'Исх-фото'!$A$2:$D$4000,4,FALSE),"-")</f>
        <v>-</v>
      </c>
      <c r="T63" s="9">
        <f>IFERROR(VLOOKUP(CONCATENATE($A63,T$1),'Исх-фото'!$A$2:$D$4000,4,FALSE),"-")</f>
        <v>5</v>
      </c>
      <c r="U63" s="9">
        <f>IFERROR(VLOOKUP(CONCATENATE($A63,U$1),'Исх-фото'!$A$2:$D$4000,4,FALSE),"-")</f>
        <v>10</v>
      </c>
      <c r="V63" s="9" t="str">
        <f>IFERROR(VLOOKUP(CONCATENATE($A63,V$1),'Исх-фото'!$A$2:$D$4000,4,FALSE),"-")</f>
        <v>-</v>
      </c>
      <c r="W63" s="9" t="str">
        <f>IFERROR(VLOOKUP(CONCATENATE($A63,W$1),'Исх-фото'!$A$2:$D$4000,4,FALSE),"-")</f>
        <v>-</v>
      </c>
      <c r="X63" s="9" t="str">
        <f>IFERROR(VLOOKUP(CONCATENATE($A63,X$1),'Исх-фото'!$A$2:$D$4000,4,FALSE),"-")</f>
        <v>-</v>
      </c>
      <c r="Y63" s="9" t="str">
        <f>IFERROR(VLOOKUP(CONCATENATE($A63,Y$1),'Исх-фото'!$A$2:$D$4000,4,FALSE),"-")</f>
        <v>-</v>
      </c>
      <c r="Z63" s="9">
        <f>IFERROR(VLOOKUP(CONCATENATE($A63,Z$1),'Исх-фото'!$A$2:$D$4000,4,FALSE),"-")</f>
        <v>8</v>
      </c>
      <c r="AA63" s="9" t="str">
        <f>IFERROR(VLOOKUP(CONCATENATE($A63,AA$1),'Исх-фото'!$A$2:$D$4000,4,FALSE),"-")</f>
        <v>-</v>
      </c>
      <c r="AB63" s="9" t="str">
        <f>IFERROR(VLOOKUP(CONCATENATE($A63,AB$1),'Исх-фото'!$A$2:$D$4000,4,FALSE),"-")</f>
        <v>-</v>
      </c>
      <c r="AC63" s="9">
        <f>IFERROR(VLOOKUP(CONCATENATE($A63,AC$1),'Исх-фото'!$A$2:$D$4000,4,FALSE),"-")</f>
        <v>10</v>
      </c>
      <c r="AD63" s="9" t="str">
        <f>IFERROR(VLOOKUP(CONCATENATE($A63,AD$1),'Исх-фото'!$A$2:$D$4000,4,FALSE),"-")</f>
        <v>-</v>
      </c>
      <c r="AE63" s="9" t="str">
        <f>IFERROR(VLOOKUP(CONCATENATE($A63,AE$1),'Исх-фото'!$A$2:$D$4000,4,FALSE),"-")</f>
        <v>-</v>
      </c>
      <c r="AF63" s="9" t="str">
        <f>IFERROR(VLOOKUP(CONCATENATE($A63,AF$1),'Исх-фото'!$A$2:$D$4000,4,FALSE),"-")</f>
        <v>-</v>
      </c>
      <c r="AG63" s="9">
        <f>IFERROR(VLOOKUP(CONCATENATE($A63,AG$1),'Исх-фото'!$A$2:$D$4000,4,FALSE),"-")</f>
        <v>6</v>
      </c>
      <c r="AH63" s="9" t="str">
        <f>IFERROR(VLOOKUP(CONCATENATE($A63,AH$1),'Исх-фото'!$A$2:$D$4000,4,FALSE),"-")</f>
        <v>-</v>
      </c>
      <c r="AI63" s="9">
        <f>IFERROR(VLOOKUP(CONCATENATE($A63,AI$1),'Исх-фото'!$A$2:$D$4000,4,FALSE),"-")</f>
        <v>1</v>
      </c>
      <c r="AJ63" s="9">
        <f>IFERROR(VLOOKUP(CONCATENATE($A63,AJ$1),'Исх-фото'!$A$2:$D$4000,4,FALSE),"-")</f>
        <v>4</v>
      </c>
      <c r="AK63" s="9" t="str">
        <f>IFERROR(VLOOKUP(CONCATENATE($A63,AK$1),'Исх-фото'!$A$2:$D$4000,4,FALSE),"-")</f>
        <v>-</v>
      </c>
      <c r="AL63" s="9" t="str">
        <f>IFERROR(VLOOKUP(CONCATENATE($A63,AL$1),'Исх-фото'!$A$2:$D$4000,4,FALSE),"-")</f>
        <v>-</v>
      </c>
      <c r="AM63" s="9">
        <f>IFERROR(VLOOKUP(CONCATENATE($A63,AM$1),'Исх-фото'!$A$2:$D$4000,4,FALSE),"-")</f>
        <v>4</v>
      </c>
      <c r="AN63" s="9">
        <f>IFERROR(VLOOKUP(CONCATENATE($A63,AN$1),'Исх-фото'!$A$2:$D$4000,4,FALSE),"-")</f>
        <v>5</v>
      </c>
      <c r="AO63" s="9" t="str">
        <f>IFERROR(VLOOKUP(CONCATENATE($A63,AO$1),'Исх-фото'!$A$2:$D$4000,4,FALSE),"-")</f>
        <v>-</v>
      </c>
      <c r="AP63" s="9">
        <f>IFERROR(VLOOKUP(CONCATENATE($A63,AP$1),'Исх-фото'!$A$2:$D$4000,4,FALSE),"-")</f>
        <v>5</v>
      </c>
      <c r="AQ63" s="9" t="str">
        <f>IFERROR(VLOOKUP(CONCATENATE($A63,AQ$1),'Исх-фото'!$A$2:$D$4000,4,FALSE),"-")</f>
        <v>-</v>
      </c>
      <c r="AR63" s="9" t="str">
        <f>IFERROR(VLOOKUP(CONCATENATE($A63,AR$1),'Исх-фото'!$A$2:$D$4000,4,FALSE),"-")</f>
        <v>-</v>
      </c>
      <c r="AS63" s="9" t="str">
        <f>IFERROR(VLOOKUP(CONCATENATE($A63,AS$1),'Исх-фото'!$A$2:$D$4000,4,FALSE),"-")</f>
        <v>-</v>
      </c>
      <c r="AT63" s="9" t="str">
        <f>IFERROR(VLOOKUP(CONCATENATE($A63,AT$1),'Исх-фото'!$A$2:$D$4000,4,FALSE),"-")</f>
        <v>-</v>
      </c>
      <c r="AU63" s="9" t="str">
        <f>IFERROR(VLOOKUP(CONCATENATE($A63,AU$1),'Исх-фото'!$A$2:$D$4000,4,FALSE),"-")</f>
        <v>-</v>
      </c>
      <c r="AV63" s="9" t="str">
        <f>IFERROR(VLOOKUP(CONCATENATE($A63,AV$1),'Исх-фото'!$A$2:$D$4000,4,FALSE),"-")</f>
        <v>-</v>
      </c>
      <c r="AW63" s="9" t="str">
        <f>IFERROR(VLOOKUP(CONCATENATE($A63,AW$1),'Исх-фото'!$A$2:$D$4000,4,FALSE),"-")</f>
        <v>-</v>
      </c>
      <c r="AX63" s="9" t="str">
        <f>IFERROR(VLOOKUP(CONCATENATE($A63,AX$1),'Исх-фото'!$A$2:$D$4000,4,FALSE),"-")</f>
        <v>-</v>
      </c>
      <c r="AY63" s="9" t="str">
        <f>IFERROR(VLOOKUP(CONCATENATE($A63,AY$1),'Исх-фото'!$A$2:$D$4000,4,FALSE),"-")</f>
        <v>-</v>
      </c>
      <c r="AZ63" s="9" t="str">
        <f>IFERROR(VLOOKUP(CONCATENATE($A63,AZ$1),'Исх-фото'!$A$2:$D$4000,4,FALSE),"-")</f>
        <v>-</v>
      </c>
      <c r="BA63" s="9" t="str">
        <f>IFERROR(VLOOKUP(CONCATENATE($A63,BA$1),'Исх-фото'!$A$2:$D$4000,4,FALSE),"-")</f>
        <v>-</v>
      </c>
      <c r="BB63" s="9" t="str">
        <f>IFERROR(VLOOKUP(CONCATENATE($A63,BB$1),'Исх-фото'!$A$2:$D$4000,4,FALSE),"-")</f>
        <v>-</v>
      </c>
      <c r="BC63" s="9">
        <f>IFERROR(VLOOKUP(CONCATENATE($A63,BC$1),'Исх-фото'!$A$2:$D$4000,4,FALSE),"-")</f>
        <v>5</v>
      </c>
      <c r="BD63" s="9" t="str">
        <f>IFERROR(VLOOKUP(CONCATENATE($A63,BD$1),'Исх-фото'!$A$2:$D$4000,4,FALSE),"-")</f>
        <v>-</v>
      </c>
      <c r="BE63" s="9">
        <f>IFERROR(VLOOKUP(CONCATENATE($A63,BE$1),'Исх-фото'!$A$2:$D$4000,4,FALSE),"-")</f>
        <v>6</v>
      </c>
      <c r="BF63" s="9" t="str">
        <f>IFERROR(VLOOKUP(CONCATENATE($A63,BF$1),'Исх-фото'!$A$2:$D$4000,4,FALSE),"-")</f>
        <v>-</v>
      </c>
      <c r="BG63" s="9" t="str">
        <f>IFERROR(VLOOKUP(CONCATENATE($A63,BG$1),'Исх-фото'!$A$2:$D$4000,4,FALSE),"-")</f>
        <v>-</v>
      </c>
      <c r="BH63" s="9" t="str">
        <f>IFERROR(VLOOKUP(CONCATENATE($A63,BH$1),'Исх-фото'!$A$2:$D$4000,4,FALSE),"-")</f>
        <v>-</v>
      </c>
      <c r="BI63" s="9" t="str">
        <f>IFERROR(VLOOKUP(CONCATENATE($A63,BI$1),'Исх-фото'!$A$2:$D$4000,4,FALSE),"-")</f>
        <v>-</v>
      </c>
      <c r="BJ63" s="37">
        <f t="shared" si="4"/>
        <v>15</v>
      </c>
      <c r="BK63" s="34">
        <f t="shared" si="5"/>
        <v>6.0666666666666664</v>
      </c>
      <c r="BL63" s="9">
        <f t="shared" si="2"/>
        <v>93</v>
      </c>
    </row>
    <row r="64" spans="1:64">
      <c r="A64" s="38">
        <f t="shared" si="3"/>
        <v>62</v>
      </c>
      <c r="B64" s="36">
        <f>№!B63</f>
        <v>33</v>
      </c>
      <c r="C64" s="36">
        <f>№!C63</f>
        <v>1</v>
      </c>
      <c r="D64" s="9">
        <f>IFERROR(VLOOKUP(CONCATENATE($A64,D$1),'Исх-фото'!$A$2:$D$4000,4,FALSE),"-")</f>
        <v>7</v>
      </c>
      <c r="E64" s="9" t="str">
        <f>IFERROR(VLOOKUP(CONCATENATE($A64,E$1),'Исх-фото'!$A$2:$D$4000,4,FALSE),"-")</f>
        <v>-</v>
      </c>
      <c r="F64" s="9">
        <f>IFERROR(VLOOKUP(CONCATENATE($A64,F$1),'Исх-фото'!$A$2:$D$4000,4,FALSE),"-")</f>
        <v>5</v>
      </c>
      <c r="G64" s="9" t="str">
        <f>IFERROR(VLOOKUP(CONCATENATE($A64,G$1),'Исх-фото'!$A$2:$D$4000,4,FALSE),"-")</f>
        <v>-</v>
      </c>
      <c r="H64" s="9" t="str">
        <f>IFERROR(VLOOKUP(CONCATENATE($A64,H$1),'Исх-фото'!$A$2:$D$4000,4,FALSE),"-")</f>
        <v>-</v>
      </c>
      <c r="I64" s="9" t="str">
        <f>IFERROR(VLOOKUP(CONCATENATE($A64,I$1),'Исх-фото'!$A$2:$D$4000,4,FALSE),"-")</f>
        <v>-</v>
      </c>
      <c r="J64" s="9" t="str">
        <f>IFERROR(VLOOKUP(CONCATENATE($A64,J$1),'Исх-фото'!$A$2:$D$4000,4,FALSE),"-")</f>
        <v>-</v>
      </c>
      <c r="K64" s="9" t="str">
        <f>IFERROR(VLOOKUP(CONCATENATE($A64,K$1),'Исх-фото'!$A$2:$D$4000,4,FALSE),"-")</f>
        <v>-</v>
      </c>
      <c r="L64" s="9" t="str">
        <f>IFERROR(VLOOKUP(CONCATENATE($A64,L$1),'Исх-фото'!$A$2:$D$4000,4,FALSE),"-")</f>
        <v>-</v>
      </c>
      <c r="M64" s="9" t="str">
        <f>IFERROR(VLOOKUP(CONCATENATE($A64,M$1),'Исх-фото'!$A$2:$D$4000,4,FALSE),"-")</f>
        <v>-</v>
      </c>
      <c r="N64" s="9" t="str">
        <f>IFERROR(VLOOKUP(CONCATENATE($A64,N$1),'Исх-фото'!$A$2:$D$4000,4,FALSE),"-")</f>
        <v>-</v>
      </c>
      <c r="O64" s="9" t="str">
        <f>IFERROR(VLOOKUP(CONCATENATE($A64,O$1),'Исх-фото'!$A$2:$D$4000,4,FALSE),"-")</f>
        <v>-</v>
      </c>
      <c r="P64" s="9" t="str">
        <f>IFERROR(VLOOKUP(CONCATENATE($A64,P$1),'Исх-фото'!$A$2:$D$4000,4,FALSE),"-")</f>
        <v>-</v>
      </c>
      <c r="Q64" s="9">
        <f>IFERROR(VLOOKUP(CONCATENATE($A64,Q$1),'Исх-фото'!$A$2:$D$4000,4,FALSE),"-")</f>
        <v>6</v>
      </c>
      <c r="R64" s="9" t="str">
        <f>IFERROR(VLOOKUP(CONCATENATE($A64,R$1),'Исх-фото'!$A$2:$D$4000,4,FALSE),"-")</f>
        <v>-</v>
      </c>
      <c r="S64" s="9" t="str">
        <f>IFERROR(VLOOKUP(CONCATENATE($A64,S$1),'Исх-фото'!$A$2:$D$4000,4,FALSE),"-")</f>
        <v>-</v>
      </c>
      <c r="T64" s="9">
        <f>IFERROR(VLOOKUP(CONCATENATE($A64,T$1),'Исх-фото'!$A$2:$D$4000,4,FALSE),"-")</f>
        <v>4</v>
      </c>
      <c r="U64" s="9">
        <f>IFERROR(VLOOKUP(CONCATENATE($A64,U$1),'Исх-фото'!$A$2:$D$4000,4,FALSE),"-")</f>
        <v>4</v>
      </c>
      <c r="V64" s="9" t="str">
        <f>IFERROR(VLOOKUP(CONCATENATE($A64,V$1),'Исх-фото'!$A$2:$D$4000,4,FALSE),"-")</f>
        <v>-</v>
      </c>
      <c r="W64" s="9" t="str">
        <f>IFERROR(VLOOKUP(CONCATENATE($A64,W$1),'Исх-фото'!$A$2:$D$4000,4,FALSE),"-")</f>
        <v>-</v>
      </c>
      <c r="X64" s="9" t="str">
        <f>IFERROR(VLOOKUP(CONCATENATE($A64,X$1),'Исх-фото'!$A$2:$D$4000,4,FALSE),"-")</f>
        <v>-</v>
      </c>
      <c r="Y64" s="9" t="str">
        <f>IFERROR(VLOOKUP(CONCATENATE($A64,Y$1),'Исх-фото'!$A$2:$D$4000,4,FALSE),"-")</f>
        <v>-</v>
      </c>
      <c r="Z64" s="9">
        <f>IFERROR(VLOOKUP(CONCATENATE($A64,Z$1),'Исх-фото'!$A$2:$D$4000,4,FALSE),"-")</f>
        <v>7</v>
      </c>
      <c r="AA64" s="9" t="str">
        <f>IFERROR(VLOOKUP(CONCATENATE($A64,AA$1),'Исх-фото'!$A$2:$D$4000,4,FALSE),"-")</f>
        <v>-</v>
      </c>
      <c r="AB64" s="9" t="str">
        <f>IFERROR(VLOOKUP(CONCATENATE($A64,AB$1),'Исх-фото'!$A$2:$D$4000,4,FALSE),"-")</f>
        <v>-</v>
      </c>
      <c r="AC64" s="9" t="str">
        <f>IFERROR(VLOOKUP(CONCATENATE($A64,AC$1),'Исх-фото'!$A$2:$D$4000,4,FALSE),"-")</f>
        <v>-</v>
      </c>
      <c r="AD64" s="9" t="str">
        <f>IFERROR(VLOOKUP(CONCATENATE($A64,AD$1),'Исх-фото'!$A$2:$D$4000,4,FALSE),"-")</f>
        <v>-</v>
      </c>
      <c r="AE64" s="9" t="str">
        <f>IFERROR(VLOOKUP(CONCATENATE($A64,AE$1),'Исх-фото'!$A$2:$D$4000,4,FALSE),"-")</f>
        <v>-</v>
      </c>
      <c r="AF64" s="9" t="str">
        <f>IFERROR(VLOOKUP(CONCATENATE($A64,AF$1),'Исх-фото'!$A$2:$D$4000,4,FALSE),"-")</f>
        <v>-</v>
      </c>
      <c r="AG64" s="9">
        <f>IFERROR(VLOOKUP(CONCATENATE($A64,AG$1),'Исх-фото'!$A$2:$D$4000,4,FALSE),"-")</f>
        <v>5</v>
      </c>
      <c r="AH64" s="9" t="str">
        <f>IFERROR(VLOOKUP(CONCATENATE($A64,AH$1),'Исх-фото'!$A$2:$D$4000,4,FALSE),"-")</f>
        <v>-</v>
      </c>
      <c r="AI64" s="9">
        <f>IFERROR(VLOOKUP(CONCATENATE($A64,AI$1),'Исх-фото'!$A$2:$D$4000,4,FALSE),"-")</f>
        <v>6</v>
      </c>
      <c r="AJ64" s="9">
        <f>IFERROR(VLOOKUP(CONCATENATE($A64,AJ$1),'Исх-фото'!$A$2:$D$4000,4,FALSE),"-")</f>
        <v>4</v>
      </c>
      <c r="AK64" s="9" t="str">
        <f>IFERROR(VLOOKUP(CONCATENATE($A64,AK$1),'Исх-фото'!$A$2:$D$4000,4,FALSE),"-")</f>
        <v>-</v>
      </c>
      <c r="AL64" s="9" t="str">
        <f>IFERROR(VLOOKUP(CONCATENATE($A64,AL$1),'Исх-фото'!$A$2:$D$4000,4,FALSE),"-")</f>
        <v>-</v>
      </c>
      <c r="AM64" s="9">
        <f>IFERROR(VLOOKUP(CONCATENATE($A64,AM$1),'Исх-фото'!$A$2:$D$4000,4,FALSE),"-")</f>
        <v>6</v>
      </c>
      <c r="AN64" s="9">
        <f>IFERROR(VLOOKUP(CONCATENATE($A64,AN$1),'Исх-фото'!$A$2:$D$4000,4,FALSE),"-")</f>
        <v>5</v>
      </c>
      <c r="AO64" s="9" t="str">
        <f>IFERROR(VLOOKUP(CONCATENATE($A64,AO$1),'Исх-фото'!$A$2:$D$4000,4,FALSE),"-")</f>
        <v>-</v>
      </c>
      <c r="AP64" s="9">
        <f>IFERROR(VLOOKUP(CONCATENATE($A64,AP$1),'Исх-фото'!$A$2:$D$4000,4,FALSE),"-")</f>
        <v>5</v>
      </c>
      <c r="AQ64" s="9" t="str">
        <f>IFERROR(VLOOKUP(CONCATENATE($A64,AQ$1),'Исх-фото'!$A$2:$D$4000,4,FALSE),"-")</f>
        <v>-</v>
      </c>
      <c r="AR64" s="9" t="str">
        <f>IFERROR(VLOOKUP(CONCATENATE($A64,AR$1),'Исх-фото'!$A$2:$D$4000,4,FALSE),"-")</f>
        <v>-</v>
      </c>
      <c r="AS64" s="9" t="str">
        <f>IFERROR(VLOOKUP(CONCATENATE($A64,AS$1),'Исх-фото'!$A$2:$D$4000,4,FALSE),"-")</f>
        <v>-</v>
      </c>
      <c r="AT64" s="9" t="str">
        <f>IFERROR(VLOOKUP(CONCATENATE($A64,AT$1),'Исх-фото'!$A$2:$D$4000,4,FALSE),"-")</f>
        <v>-</v>
      </c>
      <c r="AU64" s="9" t="str">
        <f>IFERROR(VLOOKUP(CONCATENATE($A64,AU$1),'Исх-фото'!$A$2:$D$4000,4,FALSE),"-")</f>
        <v>-</v>
      </c>
      <c r="AV64" s="9" t="str">
        <f>IFERROR(VLOOKUP(CONCATENATE($A64,AV$1),'Исх-фото'!$A$2:$D$4000,4,FALSE),"-")</f>
        <v>-</v>
      </c>
      <c r="AW64" s="9" t="str">
        <f>IFERROR(VLOOKUP(CONCATENATE($A64,AW$1),'Исх-фото'!$A$2:$D$4000,4,FALSE),"-")</f>
        <v>-</v>
      </c>
      <c r="AX64" s="9" t="str">
        <f>IFERROR(VLOOKUP(CONCATENATE($A64,AX$1),'Исх-фото'!$A$2:$D$4000,4,FALSE),"-")</f>
        <v>-</v>
      </c>
      <c r="AY64" s="9" t="str">
        <f>IFERROR(VLOOKUP(CONCATENATE($A64,AY$1),'Исх-фото'!$A$2:$D$4000,4,FALSE),"-")</f>
        <v>-</v>
      </c>
      <c r="AZ64" s="9">
        <f>IFERROR(VLOOKUP(CONCATENATE($A64,AZ$1),'Исх-фото'!$A$2:$D$4000,4,FALSE),"-")</f>
        <v>1</v>
      </c>
      <c r="BA64" s="9" t="str">
        <f>IFERROR(VLOOKUP(CONCATENATE($A64,BA$1),'Исх-фото'!$A$2:$D$4000,4,FALSE),"-")</f>
        <v>-</v>
      </c>
      <c r="BB64" s="9" t="str">
        <f>IFERROR(VLOOKUP(CONCATENATE($A64,BB$1),'Исх-фото'!$A$2:$D$4000,4,FALSE),"-")</f>
        <v>-</v>
      </c>
      <c r="BC64" s="9">
        <f>IFERROR(VLOOKUP(CONCATENATE($A64,BC$1),'Исх-фото'!$A$2:$D$4000,4,FALSE),"-")</f>
        <v>5</v>
      </c>
      <c r="BD64" s="9" t="str">
        <f>IFERROR(VLOOKUP(CONCATENATE($A64,BD$1),'Исх-фото'!$A$2:$D$4000,4,FALSE),"-")</f>
        <v>-</v>
      </c>
      <c r="BE64" s="9">
        <f>IFERROR(VLOOKUP(CONCATENATE($A64,BE$1),'Исх-фото'!$A$2:$D$4000,4,FALSE),"-")</f>
        <v>5</v>
      </c>
      <c r="BF64" s="9" t="str">
        <f>IFERROR(VLOOKUP(CONCATENATE($A64,BF$1),'Исх-фото'!$A$2:$D$4000,4,FALSE),"-")</f>
        <v>-</v>
      </c>
      <c r="BG64" s="9" t="str">
        <f>IFERROR(VLOOKUP(CONCATENATE($A64,BG$1),'Исх-фото'!$A$2:$D$4000,4,FALSE),"-")</f>
        <v>-</v>
      </c>
      <c r="BH64" s="9" t="str">
        <f>IFERROR(VLOOKUP(CONCATENATE($A64,BH$1),'Исх-фото'!$A$2:$D$4000,4,FALSE),"-")</f>
        <v>-</v>
      </c>
      <c r="BI64" s="9" t="str">
        <f>IFERROR(VLOOKUP(CONCATENATE($A64,BI$1),'Исх-фото'!$A$2:$D$4000,4,FALSE),"-")</f>
        <v>-</v>
      </c>
      <c r="BJ64" s="37">
        <f t="shared" si="4"/>
        <v>15</v>
      </c>
      <c r="BK64" s="34">
        <f t="shared" si="5"/>
        <v>5</v>
      </c>
      <c r="BL64" s="9">
        <f t="shared" si="2"/>
        <v>127</v>
      </c>
    </row>
    <row r="65" spans="1:64">
      <c r="A65" s="38">
        <f t="shared" si="3"/>
        <v>63</v>
      </c>
      <c r="B65" s="36">
        <f>№!B64</f>
        <v>33</v>
      </c>
      <c r="C65" s="36">
        <f>№!C64</f>
        <v>2</v>
      </c>
      <c r="D65" s="9">
        <f>IFERROR(VLOOKUP(CONCATENATE($A65,D$1),'Исх-фото'!$A$2:$D$4000,4,FALSE),"-")</f>
        <v>6</v>
      </c>
      <c r="E65" s="9" t="str">
        <f>IFERROR(VLOOKUP(CONCATENATE($A65,E$1),'Исх-фото'!$A$2:$D$4000,4,FALSE),"-")</f>
        <v>-</v>
      </c>
      <c r="F65" s="9">
        <f>IFERROR(VLOOKUP(CONCATENATE($A65,F$1),'Исх-фото'!$A$2:$D$4000,4,FALSE),"-")</f>
        <v>4</v>
      </c>
      <c r="G65" s="9" t="str">
        <f>IFERROR(VLOOKUP(CONCATENATE($A65,G$1),'Исх-фото'!$A$2:$D$4000,4,FALSE),"-")</f>
        <v>-</v>
      </c>
      <c r="H65" s="9" t="str">
        <f>IFERROR(VLOOKUP(CONCATENATE($A65,H$1),'Исх-фото'!$A$2:$D$4000,4,FALSE),"-")</f>
        <v>-</v>
      </c>
      <c r="I65" s="9" t="str">
        <f>IFERROR(VLOOKUP(CONCATENATE($A65,I$1),'Исх-фото'!$A$2:$D$4000,4,FALSE),"-")</f>
        <v>-</v>
      </c>
      <c r="J65" s="9" t="str">
        <f>IFERROR(VLOOKUP(CONCATENATE($A65,J$1),'Исх-фото'!$A$2:$D$4000,4,FALSE),"-")</f>
        <v>-</v>
      </c>
      <c r="K65" s="9" t="str">
        <f>IFERROR(VLOOKUP(CONCATENATE($A65,K$1),'Исх-фото'!$A$2:$D$4000,4,FALSE),"-")</f>
        <v>-</v>
      </c>
      <c r="L65" s="9" t="str">
        <f>IFERROR(VLOOKUP(CONCATENATE($A65,L$1),'Исх-фото'!$A$2:$D$4000,4,FALSE),"-")</f>
        <v>-</v>
      </c>
      <c r="M65" s="9" t="str">
        <f>IFERROR(VLOOKUP(CONCATENATE($A65,M$1),'Исх-фото'!$A$2:$D$4000,4,FALSE),"-")</f>
        <v>-</v>
      </c>
      <c r="N65" s="9" t="str">
        <f>IFERROR(VLOOKUP(CONCATENATE($A65,N$1),'Исх-фото'!$A$2:$D$4000,4,FALSE),"-")</f>
        <v>-</v>
      </c>
      <c r="O65" s="9" t="str">
        <f>IFERROR(VLOOKUP(CONCATENATE($A65,O$1),'Исх-фото'!$A$2:$D$4000,4,FALSE),"-")</f>
        <v>-</v>
      </c>
      <c r="P65" s="9" t="str">
        <f>IFERROR(VLOOKUP(CONCATENATE($A65,P$1),'Исх-фото'!$A$2:$D$4000,4,FALSE),"-")</f>
        <v>-</v>
      </c>
      <c r="Q65" s="9">
        <f>IFERROR(VLOOKUP(CONCATENATE($A65,Q$1),'Исх-фото'!$A$2:$D$4000,4,FALSE),"-")</f>
        <v>4</v>
      </c>
      <c r="R65" s="9" t="str">
        <f>IFERROR(VLOOKUP(CONCATENATE($A65,R$1),'Исх-фото'!$A$2:$D$4000,4,FALSE),"-")</f>
        <v>-</v>
      </c>
      <c r="S65" s="9" t="str">
        <f>IFERROR(VLOOKUP(CONCATENATE($A65,S$1),'Исх-фото'!$A$2:$D$4000,4,FALSE),"-")</f>
        <v>-</v>
      </c>
      <c r="T65" s="9">
        <f>IFERROR(VLOOKUP(CONCATENATE($A65,T$1),'Исх-фото'!$A$2:$D$4000,4,FALSE),"-")</f>
        <v>4</v>
      </c>
      <c r="U65" s="9">
        <f>IFERROR(VLOOKUP(CONCATENATE($A65,U$1),'Исх-фото'!$A$2:$D$4000,4,FALSE),"-")</f>
        <v>4</v>
      </c>
      <c r="V65" s="9" t="str">
        <f>IFERROR(VLOOKUP(CONCATENATE($A65,V$1),'Исх-фото'!$A$2:$D$4000,4,FALSE),"-")</f>
        <v>-</v>
      </c>
      <c r="W65" s="9" t="str">
        <f>IFERROR(VLOOKUP(CONCATENATE($A65,W$1),'Исх-фото'!$A$2:$D$4000,4,FALSE),"-")</f>
        <v>-</v>
      </c>
      <c r="X65" s="9" t="str">
        <f>IFERROR(VLOOKUP(CONCATENATE($A65,X$1),'Исх-фото'!$A$2:$D$4000,4,FALSE),"-")</f>
        <v>-</v>
      </c>
      <c r="Y65" s="9" t="str">
        <f>IFERROR(VLOOKUP(CONCATENATE($A65,Y$1),'Исх-фото'!$A$2:$D$4000,4,FALSE),"-")</f>
        <v>-</v>
      </c>
      <c r="Z65" s="9">
        <f>IFERROR(VLOOKUP(CONCATENATE($A65,Z$1),'Исх-фото'!$A$2:$D$4000,4,FALSE),"-")</f>
        <v>8</v>
      </c>
      <c r="AA65" s="9" t="str">
        <f>IFERROR(VLOOKUP(CONCATENATE($A65,AA$1),'Исх-фото'!$A$2:$D$4000,4,FALSE),"-")</f>
        <v>-</v>
      </c>
      <c r="AB65" s="9" t="str">
        <f>IFERROR(VLOOKUP(CONCATENATE($A65,AB$1),'Исх-фото'!$A$2:$D$4000,4,FALSE),"-")</f>
        <v>-</v>
      </c>
      <c r="AC65" s="9" t="str">
        <f>IFERROR(VLOOKUP(CONCATENATE($A65,AC$1),'Исх-фото'!$A$2:$D$4000,4,FALSE),"-")</f>
        <v>-</v>
      </c>
      <c r="AD65" s="9" t="str">
        <f>IFERROR(VLOOKUP(CONCATENATE($A65,AD$1),'Исх-фото'!$A$2:$D$4000,4,FALSE),"-")</f>
        <v>-</v>
      </c>
      <c r="AE65" s="9" t="str">
        <f>IFERROR(VLOOKUP(CONCATENATE($A65,AE$1),'Исх-фото'!$A$2:$D$4000,4,FALSE),"-")</f>
        <v>-</v>
      </c>
      <c r="AF65" s="9" t="str">
        <f>IFERROR(VLOOKUP(CONCATENATE($A65,AF$1),'Исх-фото'!$A$2:$D$4000,4,FALSE),"-")</f>
        <v>-</v>
      </c>
      <c r="AG65" s="9">
        <f>IFERROR(VLOOKUP(CONCATENATE($A65,AG$1),'Исх-фото'!$A$2:$D$4000,4,FALSE),"-")</f>
        <v>2</v>
      </c>
      <c r="AH65" s="9" t="str">
        <f>IFERROR(VLOOKUP(CONCATENATE($A65,AH$1),'Исх-фото'!$A$2:$D$4000,4,FALSE),"-")</f>
        <v>-</v>
      </c>
      <c r="AI65" s="9" t="str">
        <f>IFERROR(VLOOKUP(CONCATENATE($A65,AI$1),'Исх-фото'!$A$2:$D$4000,4,FALSE),"-")</f>
        <v>-</v>
      </c>
      <c r="AJ65" s="9">
        <f>IFERROR(VLOOKUP(CONCATENATE($A65,AJ$1),'Исх-фото'!$A$2:$D$4000,4,FALSE),"-")</f>
        <v>5</v>
      </c>
      <c r="AK65" s="9" t="str">
        <f>IFERROR(VLOOKUP(CONCATENATE($A65,AK$1),'Исх-фото'!$A$2:$D$4000,4,FALSE),"-")</f>
        <v>-</v>
      </c>
      <c r="AL65" s="9">
        <f>IFERROR(VLOOKUP(CONCATENATE($A65,AL$1),'Исх-фото'!$A$2:$D$4000,4,FALSE),"-")</f>
        <v>4</v>
      </c>
      <c r="AM65" s="9">
        <f>IFERROR(VLOOKUP(CONCATENATE($A65,AM$1),'Исх-фото'!$A$2:$D$4000,4,FALSE),"-")</f>
        <v>5</v>
      </c>
      <c r="AN65" s="9">
        <f>IFERROR(VLOOKUP(CONCATENATE($A65,AN$1),'Исх-фото'!$A$2:$D$4000,4,FALSE),"-")</f>
        <v>4</v>
      </c>
      <c r="AO65" s="9" t="str">
        <f>IFERROR(VLOOKUP(CONCATENATE($A65,AO$1),'Исх-фото'!$A$2:$D$4000,4,FALSE),"-")</f>
        <v>-</v>
      </c>
      <c r="AP65" s="9">
        <f>IFERROR(VLOOKUP(CONCATENATE($A65,AP$1),'Исх-фото'!$A$2:$D$4000,4,FALSE),"-")</f>
        <v>5</v>
      </c>
      <c r="AQ65" s="9" t="str">
        <f>IFERROR(VLOOKUP(CONCATENATE($A65,AQ$1),'Исх-фото'!$A$2:$D$4000,4,FALSE),"-")</f>
        <v>-</v>
      </c>
      <c r="AR65" s="9" t="str">
        <f>IFERROR(VLOOKUP(CONCATENATE($A65,AR$1),'Исх-фото'!$A$2:$D$4000,4,FALSE),"-")</f>
        <v>-</v>
      </c>
      <c r="AS65" s="9" t="str">
        <f>IFERROR(VLOOKUP(CONCATENATE($A65,AS$1),'Исх-фото'!$A$2:$D$4000,4,FALSE),"-")</f>
        <v>-</v>
      </c>
      <c r="AT65" s="9" t="str">
        <f>IFERROR(VLOOKUP(CONCATENATE($A65,AT$1),'Исх-фото'!$A$2:$D$4000,4,FALSE),"-")</f>
        <v>-</v>
      </c>
      <c r="AU65" s="9" t="str">
        <f>IFERROR(VLOOKUP(CONCATENATE($A65,AU$1),'Исх-фото'!$A$2:$D$4000,4,FALSE),"-")</f>
        <v>-</v>
      </c>
      <c r="AV65" s="9" t="str">
        <f>IFERROR(VLOOKUP(CONCATENATE($A65,AV$1),'Исх-фото'!$A$2:$D$4000,4,FALSE),"-")</f>
        <v>-</v>
      </c>
      <c r="AW65" s="9">
        <f>IFERROR(VLOOKUP(CONCATENATE($A65,AW$1),'Исх-фото'!$A$2:$D$4000,4,FALSE),"-")</f>
        <v>4</v>
      </c>
      <c r="AX65" s="9" t="str">
        <f>IFERROR(VLOOKUP(CONCATENATE($A65,AX$1),'Исх-фото'!$A$2:$D$4000,4,FALSE),"-")</f>
        <v>-</v>
      </c>
      <c r="AY65" s="9" t="str">
        <f>IFERROR(VLOOKUP(CONCATENATE($A65,AY$1),'Исх-фото'!$A$2:$D$4000,4,FALSE),"-")</f>
        <v>-</v>
      </c>
      <c r="AZ65" s="9" t="str">
        <f>IFERROR(VLOOKUP(CONCATENATE($A65,AZ$1),'Исх-фото'!$A$2:$D$4000,4,FALSE),"-")</f>
        <v>-</v>
      </c>
      <c r="BA65" s="9" t="str">
        <f>IFERROR(VLOOKUP(CONCATENATE($A65,BA$1),'Исх-фото'!$A$2:$D$4000,4,FALSE),"-")</f>
        <v>-</v>
      </c>
      <c r="BB65" s="9" t="str">
        <f>IFERROR(VLOOKUP(CONCATENATE($A65,BB$1),'Исх-фото'!$A$2:$D$4000,4,FALSE),"-")</f>
        <v>-</v>
      </c>
      <c r="BC65" s="9">
        <f>IFERROR(VLOOKUP(CONCATENATE($A65,BC$1),'Исх-фото'!$A$2:$D$4000,4,FALSE),"-")</f>
        <v>6</v>
      </c>
      <c r="BD65" s="9" t="str">
        <f>IFERROR(VLOOKUP(CONCATENATE($A65,BD$1),'Исх-фото'!$A$2:$D$4000,4,FALSE),"-")</f>
        <v>-</v>
      </c>
      <c r="BE65" s="9">
        <f>IFERROR(VLOOKUP(CONCATENATE($A65,BE$1),'Исх-фото'!$A$2:$D$4000,4,FALSE),"-")</f>
        <v>4</v>
      </c>
      <c r="BF65" s="9" t="str">
        <f>IFERROR(VLOOKUP(CONCATENATE($A65,BF$1),'Исх-фото'!$A$2:$D$4000,4,FALSE),"-")</f>
        <v>-</v>
      </c>
      <c r="BG65" s="9" t="str">
        <f>IFERROR(VLOOKUP(CONCATENATE($A65,BG$1),'Исх-фото'!$A$2:$D$4000,4,FALSE),"-")</f>
        <v>-</v>
      </c>
      <c r="BH65" s="9" t="str">
        <f>IFERROR(VLOOKUP(CONCATENATE($A65,BH$1),'Исх-фото'!$A$2:$D$4000,4,FALSE),"-")</f>
        <v>-</v>
      </c>
      <c r="BI65" s="9" t="str">
        <f>IFERROR(VLOOKUP(CONCATENATE($A65,BI$1),'Исх-фото'!$A$2:$D$4000,4,FALSE),"-")</f>
        <v>-</v>
      </c>
      <c r="BJ65" s="37">
        <f t="shared" si="4"/>
        <v>15</v>
      </c>
      <c r="BK65" s="34">
        <f t="shared" si="5"/>
        <v>4.5999999999999996</v>
      </c>
      <c r="BL65" s="9">
        <f t="shared" si="2"/>
        <v>135</v>
      </c>
    </row>
    <row r="66" spans="1:64">
      <c r="A66" s="38">
        <f t="shared" si="3"/>
        <v>64</v>
      </c>
      <c r="B66" s="36">
        <f>№!B65</f>
        <v>33</v>
      </c>
      <c r="C66" s="36">
        <f>№!C65</f>
        <v>3</v>
      </c>
      <c r="D66" s="9">
        <f>IFERROR(VLOOKUP(CONCATENATE($A66,D$1),'Исх-фото'!$A$2:$D$4000,4,FALSE),"-")</f>
        <v>4</v>
      </c>
      <c r="E66" s="9" t="str">
        <f>IFERROR(VLOOKUP(CONCATENATE($A66,E$1),'Исх-фото'!$A$2:$D$4000,4,FALSE),"-")</f>
        <v>-</v>
      </c>
      <c r="F66" s="9" t="str">
        <f>IFERROR(VLOOKUP(CONCATENATE($A66,F$1),'Исх-фото'!$A$2:$D$4000,4,FALSE),"-")</f>
        <v>-</v>
      </c>
      <c r="G66" s="9" t="str">
        <f>IFERROR(VLOOKUP(CONCATENATE($A66,G$1),'Исх-фото'!$A$2:$D$4000,4,FALSE),"-")</f>
        <v>-</v>
      </c>
      <c r="H66" s="9" t="str">
        <f>IFERROR(VLOOKUP(CONCATENATE($A66,H$1),'Исх-фото'!$A$2:$D$4000,4,FALSE),"-")</f>
        <v>-</v>
      </c>
      <c r="I66" s="9" t="str">
        <f>IFERROR(VLOOKUP(CONCATENATE($A66,I$1),'Исх-фото'!$A$2:$D$4000,4,FALSE),"-")</f>
        <v>-</v>
      </c>
      <c r="J66" s="9">
        <f>IFERROR(VLOOKUP(CONCATENATE($A66,J$1),'Исх-фото'!$A$2:$D$4000,4,FALSE),"-")</f>
        <v>5</v>
      </c>
      <c r="K66" s="9" t="str">
        <f>IFERROR(VLOOKUP(CONCATENATE($A66,K$1),'Исх-фото'!$A$2:$D$4000,4,FALSE),"-")</f>
        <v>-</v>
      </c>
      <c r="L66" s="9" t="str">
        <f>IFERROR(VLOOKUP(CONCATENATE($A66,L$1),'Исх-фото'!$A$2:$D$4000,4,FALSE),"-")</f>
        <v>-</v>
      </c>
      <c r="M66" s="9" t="str">
        <f>IFERROR(VLOOKUP(CONCATENATE($A66,M$1),'Исх-фото'!$A$2:$D$4000,4,FALSE),"-")</f>
        <v>-</v>
      </c>
      <c r="N66" s="9" t="str">
        <f>IFERROR(VLOOKUP(CONCATENATE($A66,N$1),'Исх-фото'!$A$2:$D$4000,4,FALSE),"-")</f>
        <v>-</v>
      </c>
      <c r="O66" s="9" t="str">
        <f>IFERROR(VLOOKUP(CONCATENATE($A66,O$1),'Исх-фото'!$A$2:$D$4000,4,FALSE),"-")</f>
        <v>-</v>
      </c>
      <c r="P66" s="9" t="str">
        <f>IFERROR(VLOOKUP(CONCATENATE($A66,P$1),'Исх-фото'!$A$2:$D$4000,4,FALSE),"-")</f>
        <v>-</v>
      </c>
      <c r="Q66" s="9">
        <f>IFERROR(VLOOKUP(CONCATENATE($A66,Q$1),'Исх-фото'!$A$2:$D$4000,4,FALSE),"-")</f>
        <v>4</v>
      </c>
      <c r="R66" s="9" t="str">
        <f>IFERROR(VLOOKUP(CONCATENATE($A66,R$1),'Исх-фото'!$A$2:$D$4000,4,FALSE),"-")</f>
        <v>-</v>
      </c>
      <c r="S66" s="9" t="str">
        <f>IFERROR(VLOOKUP(CONCATENATE($A66,S$1),'Исх-фото'!$A$2:$D$4000,4,FALSE),"-")</f>
        <v>-</v>
      </c>
      <c r="T66" s="9">
        <f>IFERROR(VLOOKUP(CONCATENATE($A66,T$1),'Исх-фото'!$A$2:$D$4000,4,FALSE),"-")</f>
        <v>4</v>
      </c>
      <c r="U66" s="9">
        <f>IFERROR(VLOOKUP(CONCATENATE($A66,U$1),'Исх-фото'!$A$2:$D$4000,4,FALSE),"-")</f>
        <v>4</v>
      </c>
      <c r="V66" s="9" t="str">
        <f>IFERROR(VLOOKUP(CONCATENATE($A66,V$1),'Исх-фото'!$A$2:$D$4000,4,FALSE),"-")</f>
        <v>-</v>
      </c>
      <c r="W66" s="9" t="str">
        <f>IFERROR(VLOOKUP(CONCATENATE($A66,W$1),'Исх-фото'!$A$2:$D$4000,4,FALSE),"-")</f>
        <v>-</v>
      </c>
      <c r="X66" s="9" t="str">
        <f>IFERROR(VLOOKUP(CONCATENATE($A66,X$1),'Исх-фото'!$A$2:$D$4000,4,FALSE),"-")</f>
        <v>-</v>
      </c>
      <c r="Y66" s="9" t="str">
        <f>IFERROR(VLOOKUP(CONCATENATE($A66,Y$1),'Исх-фото'!$A$2:$D$4000,4,FALSE),"-")</f>
        <v>-</v>
      </c>
      <c r="Z66" s="9">
        <f>IFERROR(VLOOKUP(CONCATENATE($A66,Z$1),'Исх-фото'!$A$2:$D$4000,4,FALSE),"-")</f>
        <v>7</v>
      </c>
      <c r="AA66" s="9" t="str">
        <f>IFERROR(VLOOKUP(CONCATENATE($A66,AA$1),'Исх-фото'!$A$2:$D$4000,4,FALSE),"-")</f>
        <v>-</v>
      </c>
      <c r="AB66" s="9" t="str">
        <f>IFERROR(VLOOKUP(CONCATENATE($A66,AB$1),'Исх-фото'!$A$2:$D$4000,4,FALSE),"-")</f>
        <v>-</v>
      </c>
      <c r="AC66" s="9" t="str">
        <f>IFERROR(VLOOKUP(CONCATENATE($A66,AC$1),'Исх-фото'!$A$2:$D$4000,4,FALSE),"-")</f>
        <v>-</v>
      </c>
      <c r="AD66" s="9" t="str">
        <f>IFERROR(VLOOKUP(CONCATENATE($A66,AD$1),'Исх-фото'!$A$2:$D$4000,4,FALSE),"-")</f>
        <v>-</v>
      </c>
      <c r="AE66" s="9" t="str">
        <f>IFERROR(VLOOKUP(CONCATENATE($A66,AE$1),'Исх-фото'!$A$2:$D$4000,4,FALSE),"-")</f>
        <v>-</v>
      </c>
      <c r="AF66" s="9" t="str">
        <f>IFERROR(VLOOKUP(CONCATENATE($A66,AF$1),'Исх-фото'!$A$2:$D$4000,4,FALSE),"-")</f>
        <v>-</v>
      </c>
      <c r="AG66" s="9">
        <f>IFERROR(VLOOKUP(CONCATENATE($A66,AG$1),'Исх-фото'!$A$2:$D$4000,4,FALSE),"-")</f>
        <v>3</v>
      </c>
      <c r="AH66" s="9" t="str">
        <f>IFERROR(VLOOKUP(CONCATENATE($A66,AH$1),'Исх-фото'!$A$2:$D$4000,4,FALSE),"-")</f>
        <v>-</v>
      </c>
      <c r="AI66" s="9">
        <f>IFERROR(VLOOKUP(CONCATENATE($A66,AI$1),'Исх-фото'!$A$2:$D$4000,4,FALSE),"-")</f>
        <v>4</v>
      </c>
      <c r="AJ66" s="9">
        <f>IFERROR(VLOOKUP(CONCATENATE($A66,AJ$1),'Исх-фото'!$A$2:$D$4000,4,FALSE),"-")</f>
        <v>4</v>
      </c>
      <c r="AK66" s="9" t="str">
        <f>IFERROR(VLOOKUP(CONCATENATE($A66,AK$1),'Исх-фото'!$A$2:$D$4000,4,FALSE),"-")</f>
        <v>-</v>
      </c>
      <c r="AL66" s="9" t="str">
        <f>IFERROR(VLOOKUP(CONCATENATE($A66,AL$1),'Исх-фото'!$A$2:$D$4000,4,FALSE),"-")</f>
        <v>-</v>
      </c>
      <c r="AM66" s="9">
        <f>IFERROR(VLOOKUP(CONCATENATE($A66,AM$1),'Исх-фото'!$A$2:$D$4000,4,FALSE),"-")</f>
        <v>6</v>
      </c>
      <c r="AN66" s="9">
        <f>IFERROR(VLOOKUP(CONCATENATE($A66,AN$1),'Исх-фото'!$A$2:$D$4000,4,FALSE),"-")</f>
        <v>2</v>
      </c>
      <c r="AO66" s="9" t="str">
        <f>IFERROR(VLOOKUP(CONCATENATE($A66,AO$1),'Исх-фото'!$A$2:$D$4000,4,FALSE),"-")</f>
        <v>-</v>
      </c>
      <c r="AP66" s="9">
        <f>IFERROR(VLOOKUP(CONCATENATE($A66,AP$1),'Исх-фото'!$A$2:$D$4000,4,FALSE),"-")</f>
        <v>4</v>
      </c>
      <c r="AQ66" s="9" t="str">
        <f>IFERROR(VLOOKUP(CONCATENATE($A66,AQ$1),'Исх-фото'!$A$2:$D$4000,4,FALSE),"-")</f>
        <v>-</v>
      </c>
      <c r="AR66" s="9" t="str">
        <f>IFERROR(VLOOKUP(CONCATENATE($A66,AR$1),'Исх-фото'!$A$2:$D$4000,4,FALSE),"-")</f>
        <v>-</v>
      </c>
      <c r="AS66" s="9" t="str">
        <f>IFERROR(VLOOKUP(CONCATENATE($A66,AS$1),'Исх-фото'!$A$2:$D$4000,4,FALSE),"-")</f>
        <v>-</v>
      </c>
      <c r="AT66" s="9" t="str">
        <f>IFERROR(VLOOKUP(CONCATENATE($A66,AT$1),'Исх-фото'!$A$2:$D$4000,4,FALSE),"-")</f>
        <v>-</v>
      </c>
      <c r="AU66" s="9" t="str">
        <f>IFERROR(VLOOKUP(CONCATENATE($A66,AU$1),'Исх-фото'!$A$2:$D$4000,4,FALSE),"-")</f>
        <v>-</v>
      </c>
      <c r="AV66" s="9" t="str">
        <f>IFERROR(VLOOKUP(CONCATENATE($A66,AV$1),'Исх-фото'!$A$2:$D$4000,4,FALSE),"-")</f>
        <v>-</v>
      </c>
      <c r="AW66" s="9" t="str">
        <f>IFERROR(VLOOKUP(CONCATENATE($A66,AW$1),'Исх-фото'!$A$2:$D$4000,4,FALSE),"-")</f>
        <v>-</v>
      </c>
      <c r="AX66" s="9" t="str">
        <f>IFERROR(VLOOKUP(CONCATENATE($A66,AX$1),'Исх-фото'!$A$2:$D$4000,4,FALSE),"-")</f>
        <v>-</v>
      </c>
      <c r="AY66" s="9" t="str">
        <f>IFERROR(VLOOKUP(CONCATENATE($A66,AY$1),'Исх-фото'!$A$2:$D$4000,4,FALSE),"-")</f>
        <v>-</v>
      </c>
      <c r="AZ66" s="9">
        <f>IFERROR(VLOOKUP(CONCATENATE($A66,AZ$1),'Исх-фото'!$A$2:$D$4000,4,FALSE),"-")</f>
        <v>1</v>
      </c>
      <c r="BA66" s="9" t="str">
        <f>IFERROR(VLOOKUP(CONCATENATE($A66,BA$1),'Исх-фото'!$A$2:$D$4000,4,FALSE),"-")</f>
        <v>-</v>
      </c>
      <c r="BB66" s="9">
        <f>IFERROR(VLOOKUP(CONCATENATE($A66,BB$1),'Исх-фото'!$A$2:$D$4000,4,FALSE),"-")</f>
        <v>9</v>
      </c>
      <c r="BC66" s="9">
        <f>IFERROR(VLOOKUP(CONCATENATE($A66,BC$1),'Исх-фото'!$A$2:$D$4000,4,FALSE),"-")</f>
        <v>4</v>
      </c>
      <c r="BD66" s="9" t="str">
        <f>IFERROR(VLOOKUP(CONCATENATE($A66,BD$1),'Исх-фото'!$A$2:$D$4000,4,FALSE),"-")</f>
        <v>-</v>
      </c>
      <c r="BE66" s="9">
        <f>IFERROR(VLOOKUP(CONCATENATE($A66,BE$1),'Исх-фото'!$A$2:$D$4000,4,FALSE),"-")</f>
        <v>7</v>
      </c>
      <c r="BF66" s="9" t="str">
        <f>IFERROR(VLOOKUP(CONCATENATE($A66,BF$1),'Исх-фото'!$A$2:$D$4000,4,FALSE),"-")</f>
        <v>-</v>
      </c>
      <c r="BG66" s="9" t="str">
        <f>IFERROR(VLOOKUP(CONCATENATE($A66,BG$1),'Исх-фото'!$A$2:$D$4000,4,FALSE),"-")</f>
        <v>-</v>
      </c>
      <c r="BH66" s="9" t="str">
        <f>IFERROR(VLOOKUP(CONCATENATE($A66,BH$1),'Исх-фото'!$A$2:$D$4000,4,FALSE),"-")</f>
        <v>-</v>
      </c>
      <c r="BI66" s="9" t="str">
        <f>IFERROR(VLOOKUP(CONCATENATE($A66,BI$1),'Исх-фото'!$A$2:$D$4000,4,FALSE),"-")</f>
        <v>-</v>
      </c>
      <c r="BJ66" s="37">
        <f t="shared" si="4"/>
        <v>16</v>
      </c>
      <c r="BK66" s="34">
        <f t="shared" si="5"/>
        <v>4.5</v>
      </c>
      <c r="BL66" s="9">
        <f t="shared" si="2"/>
        <v>136</v>
      </c>
    </row>
    <row r="67" spans="1:64">
      <c r="A67" s="38">
        <f t="shared" si="3"/>
        <v>65</v>
      </c>
      <c r="B67" s="36">
        <f>№!B66</f>
        <v>34</v>
      </c>
      <c r="C67" s="36">
        <f>№!C66</f>
        <v>1</v>
      </c>
      <c r="D67" s="9">
        <f>IFERROR(VLOOKUP(CONCATENATE($A67,D$1),'Исх-фото'!$A$2:$D$4000,4,FALSE),"-")</f>
        <v>6</v>
      </c>
      <c r="E67" s="9" t="str">
        <f>IFERROR(VLOOKUP(CONCATENATE($A67,E$1),'Исх-фото'!$A$2:$D$4000,4,FALSE),"-")</f>
        <v>-</v>
      </c>
      <c r="F67" s="9" t="str">
        <f>IFERROR(VLOOKUP(CONCATENATE($A67,F$1),'Исх-фото'!$A$2:$D$4000,4,FALSE),"-")</f>
        <v>-</v>
      </c>
      <c r="G67" s="9" t="str">
        <f>IFERROR(VLOOKUP(CONCATENATE($A67,G$1),'Исх-фото'!$A$2:$D$4000,4,FALSE),"-")</f>
        <v>-</v>
      </c>
      <c r="H67" s="9" t="str">
        <f>IFERROR(VLOOKUP(CONCATENATE($A67,H$1),'Исх-фото'!$A$2:$D$4000,4,FALSE),"-")</f>
        <v>-</v>
      </c>
      <c r="I67" s="9" t="str">
        <f>IFERROR(VLOOKUP(CONCATENATE($A67,I$1),'Исх-фото'!$A$2:$D$4000,4,FALSE),"-")</f>
        <v>-</v>
      </c>
      <c r="J67" s="9" t="str">
        <f>IFERROR(VLOOKUP(CONCATENATE($A67,J$1),'Исх-фото'!$A$2:$D$4000,4,FALSE),"-")</f>
        <v>-</v>
      </c>
      <c r="K67" s="9" t="str">
        <f>IFERROR(VLOOKUP(CONCATENATE($A67,K$1),'Исх-фото'!$A$2:$D$4000,4,FALSE),"-")</f>
        <v>-</v>
      </c>
      <c r="L67" s="9" t="str">
        <f>IFERROR(VLOOKUP(CONCATENATE($A67,L$1),'Исх-фото'!$A$2:$D$4000,4,FALSE),"-")</f>
        <v>-</v>
      </c>
      <c r="M67" s="9" t="str">
        <f>IFERROR(VLOOKUP(CONCATENATE($A67,M$1),'Исх-фото'!$A$2:$D$4000,4,FALSE),"-")</f>
        <v>-</v>
      </c>
      <c r="N67" s="9" t="str">
        <f>IFERROR(VLOOKUP(CONCATENATE($A67,N$1),'Исх-фото'!$A$2:$D$4000,4,FALSE),"-")</f>
        <v>-</v>
      </c>
      <c r="O67" s="9" t="str">
        <f>IFERROR(VLOOKUP(CONCATENATE($A67,O$1),'Исх-фото'!$A$2:$D$4000,4,FALSE),"-")</f>
        <v>-</v>
      </c>
      <c r="P67" s="9" t="str">
        <f>IFERROR(VLOOKUP(CONCATENATE($A67,P$1),'Исх-фото'!$A$2:$D$4000,4,FALSE),"-")</f>
        <v>-</v>
      </c>
      <c r="Q67" s="9">
        <f>IFERROR(VLOOKUP(CONCATENATE($A67,Q$1),'Исх-фото'!$A$2:$D$4000,4,FALSE),"-")</f>
        <v>8</v>
      </c>
      <c r="R67" s="9" t="str">
        <f>IFERROR(VLOOKUP(CONCATENATE($A67,R$1),'Исх-фото'!$A$2:$D$4000,4,FALSE),"-")</f>
        <v>-</v>
      </c>
      <c r="S67" s="9">
        <f>IFERROR(VLOOKUP(CONCATENATE($A67,S$1),'Исх-фото'!$A$2:$D$4000,4,FALSE),"-")</f>
        <v>9</v>
      </c>
      <c r="T67" s="9">
        <f>IFERROR(VLOOKUP(CONCATENATE($A67,T$1),'Исх-фото'!$A$2:$D$4000,4,FALSE),"-")</f>
        <v>4</v>
      </c>
      <c r="U67" s="9">
        <f>IFERROR(VLOOKUP(CONCATENATE($A67,U$1),'Исх-фото'!$A$2:$D$4000,4,FALSE),"-")</f>
        <v>6</v>
      </c>
      <c r="V67" s="9" t="str">
        <f>IFERROR(VLOOKUP(CONCATENATE($A67,V$1),'Исх-фото'!$A$2:$D$4000,4,FALSE),"-")</f>
        <v>-</v>
      </c>
      <c r="W67" s="9" t="str">
        <f>IFERROR(VLOOKUP(CONCATENATE($A67,W$1),'Исх-фото'!$A$2:$D$4000,4,FALSE),"-")</f>
        <v>-</v>
      </c>
      <c r="X67" s="9" t="str">
        <f>IFERROR(VLOOKUP(CONCATENATE($A67,X$1),'Исх-фото'!$A$2:$D$4000,4,FALSE),"-")</f>
        <v>-</v>
      </c>
      <c r="Y67" s="9" t="str">
        <f>IFERROR(VLOOKUP(CONCATENATE($A67,Y$1),'Исх-фото'!$A$2:$D$4000,4,FALSE),"-")</f>
        <v>-</v>
      </c>
      <c r="Z67" s="9">
        <f>IFERROR(VLOOKUP(CONCATENATE($A67,Z$1),'Исх-фото'!$A$2:$D$4000,4,FALSE),"-")</f>
        <v>7</v>
      </c>
      <c r="AA67" s="9" t="str">
        <f>IFERROR(VLOOKUP(CONCATENATE($A67,AA$1),'Исх-фото'!$A$2:$D$4000,4,FALSE),"-")</f>
        <v>-</v>
      </c>
      <c r="AB67" s="9" t="str">
        <f>IFERROR(VLOOKUP(CONCATENATE($A67,AB$1),'Исх-фото'!$A$2:$D$4000,4,FALSE),"-")</f>
        <v>-</v>
      </c>
      <c r="AC67" s="9" t="str">
        <f>IFERROR(VLOOKUP(CONCATENATE($A67,AC$1),'Исх-фото'!$A$2:$D$4000,4,FALSE),"-")</f>
        <v>-</v>
      </c>
      <c r="AD67" s="9" t="str">
        <f>IFERROR(VLOOKUP(CONCATENATE($A67,AD$1),'Исх-фото'!$A$2:$D$4000,4,FALSE),"-")</f>
        <v>-</v>
      </c>
      <c r="AE67" s="9" t="str">
        <f>IFERROR(VLOOKUP(CONCATENATE($A67,AE$1),'Исх-фото'!$A$2:$D$4000,4,FALSE),"-")</f>
        <v>-</v>
      </c>
      <c r="AF67" s="9" t="str">
        <f>IFERROR(VLOOKUP(CONCATENATE($A67,AF$1),'Исх-фото'!$A$2:$D$4000,4,FALSE),"-")</f>
        <v>-</v>
      </c>
      <c r="AG67" s="9">
        <f>IFERROR(VLOOKUP(CONCATENATE($A67,AG$1),'Исх-фото'!$A$2:$D$4000,4,FALSE),"-")</f>
        <v>6</v>
      </c>
      <c r="AH67" s="9" t="str">
        <f>IFERROR(VLOOKUP(CONCATENATE($A67,AH$1),'Исх-фото'!$A$2:$D$4000,4,FALSE),"-")</f>
        <v>-</v>
      </c>
      <c r="AI67" s="9" t="str">
        <f>IFERROR(VLOOKUP(CONCATENATE($A67,AI$1),'Исх-фото'!$A$2:$D$4000,4,FALSE),"-")</f>
        <v>-</v>
      </c>
      <c r="AJ67" s="9">
        <f>IFERROR(VLOOKUP(CONCATENATE($A67,AJ$1),'Исх-фото'!$A$2:$D$4000,4,FALSE),"-")</f>
        <v>8</v>
      </c>
      <c r="AK67" s="9">
        <f>IFERROR(VLOOKUP(CONCATENATE($A67,AK$1),'Исх-фото'!$A$2:$D$4000,4,FALSE),"-")</f>
        <v>9</v>
      </c>
      <c r="AL67" s="9" t="str">
        <f>IFERROR(VLOOKUP(CONCATENATE($A67,AL$1),'Исх-фото'!$A$2:$D$4000,4,FALSE),"-")</f>
        <v>-</v>
      </c>
      <c r="AM67" s="9">
        <f>IFERROR(VLOOKUP(CONCATENATE($A67,AM$1),'Исх-фото'!$A$2:$D$4000,4,FALSE),"-")</f>
        <v>6</v>
      </c>
      <c r="AN67" s="9">
        <f>IFERROR(VLOOKUP(CONCATENATE($A67,AN$1),'Исх-фото'!$A$2:$D$4000,4,FALSE),"-")</f>
        <v>7</v>
      </c>
      <c r="AO67" s="9" t="str">
        <f>IFERROR(VLOOKUP(CONCATENATE($A67,AO$1),'Исх-фото'!$A$2:$D$4000,4,FALSE),"-")</f>
        <v>-</v>
      </c>
      <c r="AP67" s="9">
        <f>IFERROR(VLOOKUP(CONCATENATE($A67,AP$1),'Исх-фото'!$A$2:$D$4000,4,FALSE),"-")</f>
        <v>8</v>
      </c>
      <c r="AQ67" s="9" t="str">
        <f>IFERROR(VLOOKUP(CONCATENATE($A67,AQ$1),'Исх-фото'!$A$2:$D$4000,4,FALSE),"-")</f>
        <v>-</v>
      </c>
      <c r="AR67" s="9" t="str">
        <f>IFERROR(VLOOKUP(CONCATENATE($A67,AR$1),'Исх-фото'!$A$2:$D$4000,4,FALSE),"-")</f>
        <v>-</v>
      </c>
      <c r="AS67" s="9">
        <f>IFERROR(VLOOKUP(CONCATENATE($A67,AS$1),'Исх-фото'!$A$2:$D$4000,4,FALSE),"-")</f>
        <v>3</v>
      </c>
      <c r="AT67" s="9" t="str">
        <f>IFERROR(VLOOKUP(CONCATENATE($A67,AT$1),'Исх-фото'!$A$2:$D$4000,4,FALSE),"-")</f>
        <v>-</v>
      </c>
      <c r="AU67" s="9" t="str">
        <f>IFERROR(VLOOKUP(CONCATENATE($A67,AU$1),'Исх-фото'!$A$2:$D$4000,4,FALSE),"-")</f>
        <v>-</v>
      </c>
      <c r="AV67" s="9" t="str">
        <f>IFERROR(VLOOKUP(CONCATENATE($A67,AV$1),'Исх-фото'!$A$2:$D$4000,4,FALSE),"-")</f>
        <v>-</v>
      </c>
      <c r="AW67" s="9" t="str">
        <f>IFERROR(VLOOKUP(CONCATENATE($A67,AW$1),'Исх-фото'!$A$2:$D$4000,4,FALSE),"-")</f>
        <v>-</v>
      </c>
      <c r="AX67" s="9" t="str">
        <f>IFERROR(VLOOKUP(CONCATENATE($A67,AX$1),'Исх-фото'!$A$2:$D$4000,4,FALSE),"-")</f>
        <v>-</v>
      </c>
      <c r="AY67" s="9" t="str">
        <f>IFERROR(VLOOKUP(CONCATENATE($A67,AY$1),'Исх-фото'!$A$2:$D$4000,4,FALSE),"-")</f>
        <v>-</v>
      </c>
      <c r="AZ67" s="9" t="str">
        <f>IFERROR(VLOOKUP(CONCATENATE($A67,AZ$1),'Исх-фото'!$A$2:$D$4000,4,FALSE),"-")</f>
        <v>-</v>
      </c>
      <c r="BA67" s="9" t="str">
        <f>IFERROR(VLOOKUP(CONCATENATE($A67,BA$1),'Исх-фото'!$A$2:$D$4000,4,FALSE),"-")</f>
        <v>-</v>
      </c>
      <c r="BB67" s="9" t="str">
        <f>IFERROR(VLOOKUP(CONCATENATE($A67,BB$1),'Исх-фото'!$A$2:$D$4000,4,FALSE),"-")</f>
        <v>-</v>
      </c>
      <c r="BC67" s="9">
        <f>IFERROR(VLOOKUP(CONCATENATE($A67,BC$1),'Исх-фото'!$A$2:$D$4000,4,FALSE),"-")</f>
        <v>5</v>
      </c>
      <c r="BD67" s="9" t="str">
        <f>IFERROR(VLOOKUP(CONCATENATE($A67,BD$1),'Исх-фото'!$A$2:$D$4000,4,FALSE),"-")</f>
        <v>-</v>
      </c>
      <c r="BE67" s="9">
        <f>IFERROR(VLOOKUP(CONCATENATE($A67,BE$1),'Исх-фото'!$A$2:$D$4000,4,FALSE),"-")</f>
        <v>4</v>
      </c>
      <c r="BF67" s="9" t="str">
        <f>IFERROR(VLOOKUP(CONCATENATE($A67,BF$1),'Исх-фото'!$A$2:$D$4000,4,FALSE),"-")</f>
        <v>-</v>
      </c>
      <c r="BG67" s="9" t="str">
        <f>IFERROR(VLOOKUP(CONCATENATE($A67,BG$1),'Исх-фото'!$A$2:$D$4000,4,FALSE),"-")</f>
        <v>-</v>
      </c>
      <c r="BH67" s="9" t="str">
        <f>IFERROR(VLOOKUP(CONCATENATE($A67,BH$1),'Исх-фото'!$A$2:$D$4000,4,FALSE),"-")</f>
        <v>-</v>
      </c>
      <c r="BI67" s="9" t="str">
        <f>IFERROR(VLOOKUP(CONCATENATE($A67,BI$1),'Исх-фото'!$A$2:$D$4000,4,FALSE),"-")</f>
        <v>-</v>
      </c>
      <c r="BJ67" s="37">
        <f t="shared" ref="BJ67:BJ98" si="6">COUNTIF(D67:BI67,"&gt;0")</f>
        <v>15</v>
      </c>
      <c r="BK67" s="34">
        <f t="shared" ref="BK67:BK98" si="7">IFERROR(AVERAGE(D67:BI67),"-")</f>
        <v>6.4</v>
      </c>
      <c r="BL67" s="9">
        <f t="shared" si="2"/>
        <v>80</v>
      </c>
    </row>
    <row r="68" spans="1:64">
      <c r="A68" s="38">
        <f t="shared" si="3"/>
        <v>66</v>
      </c>
      <c r="B68" s="36">
        <f>№!B67</f>
        <v>34</v>
      </c>
      <c r="C68" s="36">
        <f>№!C67</f>
        <v>2</v>
      </c>
      <c r="D68" s="9">
        <f>IFERROR(VLOOKUP(CONCATENATE($A68,D$1),'Исх-фото'!$A$2:$D$4000,4,FALSE),"-")</f>
        <v>4</v>
      </c>
      <c r="E68" s="9" t="str">
        <f>IFERROR(VLOOKUP(CONCATENATE($A68,E$1),'Исх-фото'!$A$2:$D$4000,4,FALSE),"-")</f>
        <v>-</v>
      </c>
      <c r="F68" s="9">
        <f>IFERROR(VLOOKUP(CONCATENATE($A68,F$1),'Исх-фото'!$A$2:$D$4000,4,FALSE),"-")</f>
        <v>6</v>
      </c>
      <c r="G68" s="9" t="str">
        <f>IFERROR(VLOOKUP(CONCATENATE($A68,G$1),'Исх-фото'!$A$2:$D$4000,4,FALSE),"-")</f>
        <v>-</v>
      </c>
      <c r="H68" s="9" t="str">
        <f>IFERROR(VLOOKUP(CONCATENATE($A68,H$1),'Исх-фото'!$A$2:$D$4000,4,FALSE),"-")</f>
        <v>-</v>
      </c>
      <c r="I68" s="9" t="str">
        <f>IFERROR(VLOOKUP(CONCATENATE($A68,I$1),'Исх-фото'!$A$2:$D$4000,4,FALSE),"-")</f>
        <v>-</v>
      </c>
      <c r="J68" s="9" t="str">
        <f>IFERROR(VLOOKUP(CONCATENATE($A68,J$1),'Исх-фото'!$A$2:$D$4000,4,FALSE),"-")</f>
        <v>-</v>
      </c>
      <c r="K68" s="9" t="str">
        <f>IFERROR(VLOOKUP(CONCATENATE($A68,K$1),'Исх-фото'!$A$2:$D$4000,4,FALSE),"-")</f>
        <v>-</v>
      </c>
      <c r="L68" s="9" t="str">
        <f>IFERROR(VLOOKUP(CONCATENATE($A68,L$1),'Исх-фото'!$A$2:$D$4000,4,FALSE),"-")</f>
        <v>-</v>
      </c>
      <c r="M68" s="9" t="str">
        <f>IFERROR(VLOOKUP(CONCATENATE($A68,M$1),'Исх-фото'!$A$2:$D$4000,4,FALSE),"-")</f>
        <v>-</v>
      </c>
      <c r="N68" s="9" t="str">
        <f>IFERROR(VLOOKUP(CONCATENATE($A68,N$1),'Исх-фото'!$A$2:$D$4000,4,FALSE),"-")</f>
        <v>-</v>
      </c>
      <c r="O68" s="9" t="str">
        <f>IFERROR(VLOOKUP(CONCATENATE($A68,O$1),'Исх-фото'!$A$2:$D$4000,4,FALSE),"-")</f>
        <v>-</v>
      </c>
      <c r="P68" s="9" t="str">
        <f>IFERROR(VLOOKUP(CONCATENATE($A68,P$1),'Исх-фото'!$A$2:$D$4000,4,FALSE),"-")</f>
        <v>-</v>
      </c>
      <c r="Q68" s="9">
        <f>IFERROR(VLOOKUP(CONCATENATE($A68,Q$1),'Исх-фото'!$A$2:$D$4000,4,FALSE),"-")</f>
        <v>5</v>
      </c>
      <c r="R68" s="9" t="str">
        <f>IFERROR(VLOOKUP(CONCATENATE($A68,R$1),'Исх-фото'!$A$2:$D$4000,4,FALSE),"-")</f>
        <v>-</v>
      </c>
      <c r="S68" s="9" t="str">
        <f>IFERROR(VLOOKUP(CONCATENATE($A68,S$1),'Исх-фото'!$A$2:$D$4000,4,FALSE),"-")</f>
        <v>-</v>
      </c>
      <c r="T68" s="9">
        <f>IFERROR(VLOOKUP(CONCATENATE($A68,T$1),'Исх-фото'!$A$2:$D$4000,4,FALSE),"-")</f>
        <v>4</v>
      </c>
      <c r="U68" s="9">
        <f>IFERROR(VLOOKUP(CONCATENATE($A68,U$1),'Исх-фото'!$A$2:$D$4000,4,FALSE),"-")</f>
        <v>8</v>
      </c>
      <c r="V68" s="9" t="str">
        <f>IFERROR(VLOOKUP(CONCATENATE($A68,V$1),'Исх-фото'!$A$2:$D$4000,4,FALSE),"-")</f>
        <v>-</v>
      </c>
      <c r="W68" s="9" t="str">
        <f>IFERROR(VLOOKUP(CONCATENATE($A68,W$1),'Исх-фото'!$A$2:$D$4000,4,FALSE),"-")</f>
        <v>-</v>
      </c>
      <c r="X68" s="9" t="str">
        <f>IFERROR(VLOOKUP(CONCATENATE($A68,X$1),'Исх-фото'!$A$2:$D$4000,4,FALSE),"-")</f>
        <v>-</v>
      </c>
      <c r="Y68" s="9" t="str">
        <f>IFERROR(VLOOKUP(CONCATENATE($A68,Y$1),'Исх-фото'!$A$2:$D$4000,4,FALSE),"-")</f>
        <v>-</v>
      </c>
      <c r="Z68" s="9">
        <f>IFERROR(VLOOKUP(CONCATENATE($A68,Z$1),'Исх-фото'!$A$2:$D$4000,4,FALSE),"-")</f>
        <v>9</v>
      </c>
      <c r="AA68" s="9" t="str">
        <f>IFERROR(VLOOKUP(CONCATENATE($A68,AA$1),'Исх-фото'!$A$2:$D$4000,4,FALSE),"-")</f>
        <v>-</v>
      </c>
      <c r="AB68" s="9" t="str">
        <f>IFERROR(VLOOKUP(CONCATENATE($A68,AB$1),'Исх-фото'!$A$2:$D$4000,4,FALSE),"-")</f>
        <v>-</v>
      </c>
      <c r="AC68" s="9" t="str">
        <f>IFERROR(VLOOKUP(CONCATENATE($A68,AC$1),'Исх-фото'!$A$2:$D$4000,4,FALSE),"-")</f>
        <v>-</v>
      </c>
      <c r="AD68" s="9" t="str">
        <f>IFERROR(VLOOKUP(CONCATENATE($A68,AD$1),'Исх-фото'!$A$2:$D$4000,4,FALSE),"-")</f>
        <v>-</v>
      </c>
      <c r="AE68" s="9" t="str">
        <f>IFERROR(VLOOKUP(CONCATENATE($A68,AE$1),'Исх-фото'!$A$2:$D$4000,4,FALSE),"-")</f>
        <v>-</v>
      </c>
      <c r="AF68" s="9" t="str">
        <f>IFERROR(VLOOKUP(CONCATENATE($A68,AF$1),'Исх-фото'!$A$2:$D$4000,4,FALSE),"-")</f>
        <v>-</v>
      </c>
      <c r="AG68" s="9">
        <f>IFERROR(VLOOKUP(CONCATENATE($A68,AG$1),'Исх-фото'!$A$2:$D$4000,4,FALSE),"-")</f>
        <v>3</v>
      </c>
      <c r="AH68" s="9" t="str">
        <f>IFERROR(VLOOKUP(CONCATENATE($A68,AH$1),'Исх-фото'!$A$2:$D$4000,4,FALSE),"-")</f>
        <v>-</v>
      </c>
      <c r="AI68" s="9">
        <f>IFERROR(VLOOKUP(CONCATENATE($A68,AI$1),'Исх-фото'!$A$2:$D$4000,4,FALSE),"-")</f>
        <v>5</v>
      </c>
      <c r="AJ68" s="9">
        <f>IFERROR(VLOOKUP(CONCATENATE($A68,AJ$1),'Исх-фото'!$A$2:$D$4000,4,FALSE),"-")</f>
        <v>4</v>
      </c>
      <c r="AK68" s="9">
        <f>IFERROR(VLOOKUP(CONCATENATE($A68,AK$1),'Исх-фото'!$A$2:$D$4000,4,FALSE),"-")</f>
        <v>9</v>
      </c>
      <c r="AL68" s="9" t="str">
        <f>IFERROR(VLOOKUP(CONCATENATE($A68,AL$1),'Исх-фото'!$A$2:$D$4000,4,FALSE),"-")</f>
        <v>-</v>
      </c>
      <c r="AM68" s="9">
        <f>IFERROR(VLOOKUP(CONCATENATE($A68,AM$1),'Исх-фото'!$A$2:$D$4000,4,FALSE),"-")</f>
        <v>7</v>
      </c>
      <c r="AN68" s="9">
        <f>IFERROR(VLOOKUP(CONCATENATE($A68,AN$1),'Исх-фото'!$A$2:$D$4000,4,FALSE),"-")</f>
        <v>6</v>
      </c>
      <c r="AO68" s="9" t="str">
        <f>IFERROR(VLOOKUP(CONCATENATE($A68,AO$1),'Исх-фото'!$A$2:$D$4000,4,FALSE),"-")</f>
        <v>-</v>
      </c>
      <c r="AP68" s="9">
        <f>IFERROR(VLOOKUP(CONCATENATE($A68,AP$1),'Исх-фото'!$A$2:$D$4000,4,FALSE),"-")</f>
        <v>4</v>
      </c>
      <c r="AQ68" s="9" t="str">
        <f>IFERROR(VLOOKUP(CONCATENATE($A68,AQ$1),'Исх-фото'!$A$2:$D$4000,4,FALSE),"-")</f>
        <v>-</v>
      </c>
      <c r="AR68" s="9" t="str">
        <f>IFERROR(VLOOKUP(CONCATENATE($A68,AR$1),'Исх-фото'!$A$2:$D$4000,4,FALSE),"-")</f>
        <v>-</v>
      </c>
      <c r="AS68" s="9">
        <f>IFERROR(VLOOKUP(CONCATENATE($A68,AS$1),'Исх-фото'!$A$2:$D$4000,4,FALSE),"-")</f>
        <v>1</v>
      </c>
      <c r="AT68" s="9" t="str">
        <f>IFERROR(VLOOKUP(CONCATENATE($A68,AT$1),'Исх-фото'!$A$2:$D$4000,4,FALSE),"-")</f>
        <v>-</v>
      </c>
      <c r="AU68" s="9" t="str">
        <f>IFERROR(VLOOKUP(CONCATENATE($A68,AU$1),'Исх-фото'!$A$2:$D$4000,4,FALSE),"-")</f>
        <v>-</v>
      </c>
      <c r="AV68" s="9" t="str">
        <f>IFERROR(VLOOKUP(CONCATENATE($A68,AV$1),'Исх-фото'!$A$2:$D$4000,4,FALSE),"-")</f>
        <v>-</v>
      </c>
      <c r="AW68" s="9" t="str">
        <f>IFERROR(VLOOKUP(CONCATENATE($A68,AW$1),'Исх-фото'!$A$2:$D$4000,4,FALSE),"-")</f>
        <v>-</v>
      </c>
      <c r="AX68" s="9" t="str">
        <f>IFERROR(VLOOKUP(CONCATENATE($A68,AX$1),'Исх-фото'!$A$2:$D$4000,4,FALSE),"-")</f>
        <v>-</v>
      </c>
      <c r="AY68" s="9" t="str">
        <f>IFERROR(VLOOKUP(CONCATENATE($A68,AY$1),'Исх-фото'!$A$2:$D$4000,4,FALSE),"-")</f>
        <v>-</v>
      </c>
      <c r="AZ68" s="9">
        <f>IFERROR(VLOOKUP(CONCATENATE($A68,AZ$1),'Исх-фото'!$A$2:$D$4000,4,FALSE),"-")</f>
        <v>2</v>
      </c>
      <c r="BA68" s="9" t="str">
        <f>IFERROR(VLOOKUP(CONCATENATE($A68,BA$1),'Исх-фото'!$A$2:$D$4000,4,FALSE),"-")</f>
        <v>-</v>
      </c>
      <c r="BB68" s="9">
        <f>IFERROR(VLOOKUP(CONCATENATE($A68,BB$1),'Исх-фото'!$A$2:$D$4000,4,FALSE),"-")</f>
        <v>4</v>
      </c>
      <c r="BC68" s="9">
        <f>IFERROR(VLOOKUP(CONCATENATE($A68,BC$1),'Исх-фото'!$A$2:$D$4000,4,FALSE),"-")</f>
        <v>6</v>
      </c>
      <c r="BD68" s="9" t="str">
        <f>IFERROR(VLOOKUP(CONCATENATE($A68,BD$1),'Исх-фото'!$A$2:$D$4000,4,FALSE),"-")</f>
        <v>-</v>
      </c>
      <c r="BE68" s="9">
        <f>IFERROR(VLOOKUP(CONCATENATE($A68,BE$1),'Исх-фото'!$A$2:$D$4000,4,FALSE),"-")</f>
        <v>9</v>
      </c>
      <c r="BF68" s="9" t="str">
        <f>IFERROR(VLOOKUP(CONCATENATE($A68,BF$1),'Исх-фото'!$A$2:$D$4000,4,FALSE),"-")</f>
        <v>-</v>
      </c>
      <c r="BG68" s="9" t="str">
        <f>IFERROR(VLOOKUP(CONCATENATE($A68,BG$1),'Исх-фото'!$A$2:$D$4000,4,FALSE),"-")</f>
        <v>-</v>
      </c>
      <c r="BH68" s="9" t="str">
        <f>IFERROR(VLOOKUP(CONCATENATE($A68,BH$1),'Исх-фото'!$A$2:$D$4000,4,FALSE),"-")</f>
        <v>-</v>
      </c>
      <c r="BI68" s="9" t="str">
        <f>IFERROR(VLOOKUP(CONCATENATE($A68,BI$1),'Исх-фото'!$A$2:$D$4000,4,FALSE),"-")</f>
        <v>-</v>
      </c>
      <c r="BJ68" s="37">
        <f t="shared" si="6"/>
        <v>18</v>
      </c>
      <c r="BK68" s="34">
        <f t="shared" si="7"/>
        <v>5.333333333333333</v>
      </c>
      <c r="BL68" s="9">
        <f t="shared" ref="BL68:BL131" si="8">RANK(BK68,$BK$3:$BK$194,0)</f>
        <v>115</v>
      </c>
    </row>
    <row r="69" spans="1:64">
      <c r="A69" s="38">
        <f t="shared" ref="A69:A132" si="9">A68+1</f>
        <v>67</v>
      </c>
      <c r="B69" s="36">
        <f>№!B68</f>
        <v>34</v>
      </c>
      <c r="C69" s="36">
        <f>№!C68</f>
        <v>3</v>
      </c>
      <c r="D69" s="9">
        <f>IFERROR(VLOOKUP(CONCATENATE($A69,D$1),'Исх-фото'!$A$2:$D$4000,4,FALSE),"-")</f>
        <v>4</v>
      </c>
      <c r="E69" s="9" t="str">
        <f>IFERROR(VLOOKUP(CONCATENATE($A69,E$1),'Исх-фото'!$A$2:$D$4000,4,FALSE),"-")</f>
        <v>-</v>
      </c>
      <c r="F69" s="9" t="str">
        <f>IFERROR(VLOOKUP(CONCATENATE($A69,F$1),'Исх-фото'!$A$2:$D$4000,4,FALSE),"-")</f>
        <v>-</v>
      </c>
      <c r="G69" s="9" t="str">
        <f>IFERROR(VLOOKUP(CONCATENATE($A69,G$1),'Исх-фото'!$A$2:$D$4000,4,FALSE),"-")</f>
        <v>-</v>
      </c>
      <c r="H69" s="9" t="str">
        <f>IFERROR(VLOOKUP(CONCATENATE($A69,H$1),'Исх-фото'!$A$2:$D$4000,4,FALSE),"-")</f>
        <v>-</v>
      </c>
      <c r="I69" s="9" t="str">
        <f>IFERROR(VLOOKUP(CONCATENATE($A69,I$1),'Исх-фото'!$A$2:$D$4000,4,FALSE),"-")</f>
        <v>-</v>
      </c>
      <c r="J69" s="9" t="str">
        <f>IFERROR(VLOOKUP(CONCATENATE($A69,J$1),'Исх-фото'!$A$2:$D$4000,4,FALSE),"-")</f>
        <v>-</v>
      </c>
      <c r="K69" s="9" t="str">
        <f>IFERROR(VLOOKUP(CONCATENATE($A69,K$1),'Исх-фото'!$A$2:$D$4000,4,FALSE),"-")</f>
        <v>-</v>
      </c>
      <c r="L69" s="9" t="str">
        <f>IFERROR(VLOOKUP(CONCATENATE($A69,L$1),'Исх-фото'!$A$2:$D$4000,4,FALSE),"-")</f>
        <v>-</v>
      </c>
      <c r="M69" s="9" t="str">
        <f>IFERROR(VLOOKUP(CONCATENATE($A69,M$1),'Исх-фото'!$A$2:$D$4000,4,FALSE),"-")</f>
        <v>-</v>
      </c>
      <c r="N69" s="9" t="str">
        <f>IFERROR(VLOOKUP(CONCATENATE($A69,N$1),'Исх-фото'!$A$2:$D$4000,4,FALSE),"-")</f>
        <v>-</v>
      </c>
      <c r="O69" s="9" t="str">
        <f>IFERROR(VLOOKUP(CONCATENATE($A69,O$1),'Исх-фото'!$A$2:$D$4000,4,FALSE),"-")</f>
        <v>-</v>
      </c>
      <c r="P69" s="9" t="str">
        <f>IFERROR(VLOOKUP(CONCATENATE($A69,P$1),'Исх-фото'!$A$2:$D$4000,4,FALSE),"-")</f>
        <v>-</v>
      </c>
      <c r="Q69" s="9">
        <f>IFERROR(VLOOKUP(CONCATENATE($A69,Q$1),'Исх-фото'!$A$2:$D$4000,4,FALSE),"-")</f>
        <v>5</v>
      </c>
      <c r="R69" s="9" t="str">
        <f>IFERROR(VLOOKUP(CONCATENATE($A69,R$1),'Исх-фото'!$A$2:$D$4000,4,FALSE),"-")</f>
        <v>-</v>
      </c>
      <c r="S69" s="9" t="str">
        <f>IFERROR(VLOOKUP(CONCATENATE($A69,S$1),'Исх-фото'!$A$2:$D$4000,4,FALSE),"-")</f>
        <v>-</v>
      </c>
      <c r="T69" s="9">
        <f>IFERROR(VLOOKUP(CONCATENATE($A69,T$1),'Исх-фото'!$A$2:$D$4000,4,FALSE),"-")</f>
        <v>4</v>
      </c>
      <c r="U69" s="9">
        <f>IFERROR(VLOOKUP(CONCATENATE($A69,U$1),'Исх-фото'!$A$2:$D$4000,4,FALSE),"-")</f>
        <v>8</v>
      </c>
      <c r="V69" s="9" t="str">
        <f>IFERROR(VLOOKUP(CONCATENATE($A69,V$1),'Исх-фото'!$A$2:$D$4000,4,FALSE),"-")</f>
        <v>-</v>
      </c>
      <c r="W69" s="9" t="str">
        <f>IFERROR(VLOOKUP(CONCATENATE($A69,W$1),'Исх-фото'!$A$2:$D$4000,4,FALSE),"-")</f>
        <v>-</v>
      </c>
      <c r="X69" s="9">
        <f>IFERROR(VLOOKUP(CONCATENATE($A69,X$1),'Исх-фото'!$A$2:$D$4000,4,FALSE),"-")</f>
        <v>10</v>
      </c>
      <c r="Y69" s="9" t="str">
        <f>IFERROR(VLOOKUP(CONCATENATE($A69,Y$1),'Исх-фото'!$A$2:$D$4000,4,FALSE),"-")</f>
        <v>-</v>
      </c>
      <c r="Z69" s="9">
        <f>IFERROR(VLOOKUP(CONCATENATE($A69,Z$1),'Исх-фото'!$A$2:$D$4000,4,FALSE),"-")</f>
        <v>7</v>
      </c>
      <c r="AA69" s="9" t="str">
        <f>IFERROR(VLOOKUP(CONCATENATE($A69,AA$1),'Исх-фото'!$A$2:$D$4000,4,FALSE),"-")</f>
        <v>-</v>
      </c>
      <c r="AB69" s="9">
        <f>IFERROR(VLOOKUP(CONCATENATE($A69,AB$1),'Исх-фото'!$A$2:$D$4000,4,FALSE),"-")</f>
        <v>8</v>
      </c>
      <c r="AC69" s="9" t="str">
        <f>IFERROR(VLOOKUP(CONCATENATE($A69,AC$1),'Исх-фото'!$A$2:$D$4000,4,FALSE),"-")</f>
        <v>-</v>
      </c>
      <c r="AD69" s="9" t="str">
        <f>IFERROR(VLOOKUP(CONCATENATE($A69,AD$1),'Исх-фото'!$A$2:$D$4000,4,FALSE),"-")</f>
        <v>-</v>
      </c>
      <c r="AE69" s="9" t="str">
        <f>IFERROR(VLOOKUP(CONCATENATE($A69,AE$1),'Исх-фото'!$A$2:$D$4000,4,FALSE),"-")</f>
        <v>-</v>
      </c>
      <c r="AF69" s="9" t="str">
        <f>IFERROR(VLOOKUP(CONCATENATE($A69,AF$1),'Исх-фото'!$A$2:$D$4000,4,FALSE),"-")</f>
        <v>-</v>
      </c>
      <c r="AG69" s="9">
        <f>IFERROR(VLOOKUP(CONCATENATE($A69,AG$1),'Исх-фото'!$A$2:$D$4000,4,FALSE),"-")</f>
        <v>2</v>
      </c>
      <c r="AH69" s="9" t="str">
        <f>IFERROR(VLOOKUP(CONCATENATE($A69,AH$1),'Исх-фото'!$A$2:$D$4000,4,FALSE),"-")</f>
        <v>-</v>
      </c>
      <c r="AI69" s="9" t="str">
        <f>IFERROR(VLOOKUP(CONCATENATE($A69,AI$1),'Исх-фото'!$A$2:$D$4000,4,FALSE),"-")</f>
        <v>-</v>
      </c>
      <c r="AJ69" s="9">
        <f>IFERROR(VLOOKUP(CONCATENATE($A69,AJ$1),'Исх-фото'!$A$2:$D$4000,4,FALSE),"-")</f>
        <v>1</v>
      </c>
      <c r="AK69" s="9" t="str">
        <f>IFERROR(VLOOKUP(CONCATENATE($A69,AK$1),'Исх-фото'!$A$2:$D$4000,4,FALSE),"-")</f>
        <v>-</v>
      </c>
      <c r="AL69" s="9">
        <f>IFERROR(VLOOKUP(CONCATENATE($A69,AL$1),'Исх-фото'!$A$2:$D$4000,4,FALSE),"-")</f>
        <v>5</v>
      </c>
      <c r="AM69" s="9">
        <f>IFERROR(VLOOKUP(CONCATENATE($A69,AM$1),'Исх-фото'!$A$2:$D$4000,4,FALSE),"-")</f>
        <v>8</v>
      </c>
      <c r="AN69" s="9">
        <f>IFERROR(VLOOKUP(CONCATENATE($A69,AN$1),'Исх-фото'!$A$2:$D$4000,4,FALSE),"-")</f>
        <v>5</v>
      </c>
      <c r="AO69" s="9" t="str">
        <f>IFERROR(VLOOKUP(CONCATENATE($A69,AO$1),'Исх-фото'!$A$2:$D$4000,4,FALSE),"-")</f>
        <v>-</v>
      </c>
      <c r="AP69" s="9">
        <f>IFERROR(VLOOKUP(CONCATENATE($A69,AP$1),'Исх-фото'!$A$2:$D$4000,4,FALSE),"-")</f>
        <v>7</v>
      </c>
      <c r="AQ69" s="9" t="str">
        <f>IFERROR(VLOOKUP(CONCATENATE($A69,AQ$1),'Исх-фото'!$A$2:$D$4000,4,FALSE),"-")</f>
        <v>-</v>
      </c>
      <c r="AR69" s="9" t="str">
        <f>IFERROR(VLOOKUP(CONCATENATE($A69,AR$1),'Исх-фото'!$A$2:$D$4000,4,FALSE),"-")</f>
        <v>-</v>
      </c>
      <c r="AS69" s="9">
        <f>IFERROR(VLOOKUP(CONCATENATE($A69,AS$1),'Исх-фото'!$A$2:$D$4000,4,FALSE),"-")</f>
        <v>2</v>
      </c>
      <c r="AT69" s="9" t="str">
        <f>IFERROR(VLOOKUP(CONCATENATE($A69,AT$1),'Исх-фото'!$A$2:$D$4000,4,FALSE),"-")</f>
        <v>-</v>
      </c>
      <c r="AU69" s="9" t="str">
        <f>IFERROR(VLOOKUP(CONCATENATE($A69,AU$1),'Исх-фото'!$A$2:$D$4000,4,FALSE),"-")</f>
        <v>-</v>
      </c>
      <c r="AV69" s="9" t="str">
        <f>IFERROR(VLOOKUP(CONCATENATE($A69,AV$1),'Исх-фото'!$A$2:$D$4000,4,FALSE),"-")</f>
        <v>-</v>
      </c>
      <c r="AW69" s="9" t="str">
        <f>IFERROR(VLOOKUP(CONCATENATE($A69,AW$1),'Исх-фото'!$A$2:$D$4000,4,FALSE),"-")</f>
        <v>-</v>
      </c>
      <c r="AX69" s="9" t="str">
        <f>IFERROR(VLOOKUP(CONCATENATE($A69,AX$1),'Исх-фото'!$A$2:$D$4000,4,FALSE),"-")</f>
        <v>-</v>
      </c>
      <c r="AY69" s="9" t="str">
        <f>IFERROR(VLOOKUP(CONCATENATE($A69,AY$1),'Исх-фото'!$A$2:$D$4000,4,FALSE),"-")</f>
        <v>-</v>
      </c>
      <c r="AZ69" s="9" t="str">
        <f>IFERROR(VLOOKUP(CONCATENATE($A69,AZ$1),'Исх-фото'!$A$2:$D$4000,4,FALSE),"-")</f>
        <v>-</v>
      </c>
      <c r="BA69" s="9" t="str">
        <f>IFERROR(VLOOKUP(CONCATENATE($A69,BA$1),'Исх-фото'!$A$2:$D$4000,4,FALSE),"-")</f>
        <v>-</v>
      </c>
      <c r="BB69" s="9">
        <f>IFERROR(VLOOKUP(CONCATENATE($A69,BB$1),'Исх-фото'!$A$2:$D$4000,4,FALSE),"-")</f>
        <v>10</v>
      </c>
      <c r="BC69" s="9">
        <f>IFERROR(VLOOKUP(CONCATENATE($A69,BC$1),'Исх-фото'!$A$2:$D$4000,4,FALSE),"-")</f>
        <v>7</v>
      </c>
      <c r="BD69" s="9" t="str">
        <f>IFERROR(VLOOKUP(CONCATENATE($A69,BD$1),'Исх-фото'!$A$2:$D$4000,4,FALSE),"-")</f>
        <v>-</v>
      </c>
      <c r="BE69" s="9">
        <f>IFERROR(VLOOKUP(CONCATENATE($A69,BE$1),'Исх-фото'!$A$2:$D$4000,4,FALSE),"-")</f>
        <v>4</v>
      </c>
      <c r="BF69" s="9">
        <f>IFERROR(VLOOKUP(CONCATENATE($A69,BF$1),'Исх-фото'!$A$2:$D$4000,4,FALSE),"-")</f>
        <v>7</v>
      </c>
      <c r="BG69" s="9" t="str">
        <f>IFERROR(VLOOKUP(CONCATENATE($A69,BG$1),'Исх-фото'!$A$2:$D$4000,4,FALSE),"-")</f>
        <v>-</v>
      </c>
      <c r="BH69" s="9" t="str">
        <f>IFERROR(VLOOKUP(CONCATENATE($A69,BH$1),'Исх-фото'!$A$2:$D$4000,4,FALSE),"-")</f>
        <v>-</v>
      </c>
      <c r="BI69" s="9" t="str">
        <f>IFERROR(VLOOKUP(CONCATENATE($A69,BI$1),'Исх-фото'!$A$2:$D$4000,4,FALSE),"-")</f>
        <v>-</v>
      </c>
      <c r="BJ69" s="37">
        <f t="shared" si="6"/>
        <v>18</v>
      </c>
      <c r="BK69" s="34">
        <f t="shared" si="7"/>
        <v>5.7777777777777777</v>
      </c>
      <c r="BL69" s="9">
        <f t="shared" si="8"/>
        <v>102</v>
      </c>
    </row>
    <row r="70" spans="1:64">
      <c r="A70" s="38">
        <f t="shared" si="9"/>
        <v>68</v>
      </c>
      <c r="B70" s="36">
        <f>№!B69</f>
        <v>35</v>
      </c>
      <c r="C70" s="36">
        <f>№!C69</f>
        <v>1</v>
      </c>
      <c r="D70" s="9">
        <f>IFERROR(VLOOKUP(CONCATENATE($A70,D$1),'Исх-фото'!$A$2:$D$4000,4,FALSE),"-")</f>
        <v>6</v>
      </c>
      <c r="E70" s="9" t="str">
        <f>IFERROR(VLOOKUP(CONCATENATE($A70,E$1),'Исх-фото'!$A$2:$D$4000,4,FALSE),"-")</f>
        <v>-</v>
      </c>
      <c r="F70" s="9">
        <f>IFERROR(VLOOKUP(CONCATENATE($A70,F$1),'Исх-фото'!$A$2:$D$4000,4,FALSE),"-")</f>
        <v>8</v>
      </c>
      <c r="G70" s="9" t="str">
        <f>IFERROR(VLOOKUP(CONCATENATE($A70,G$1),'Исх-фото'!$A$2:$D$4000,4,FALSE),"-")</f>
        <v>-</v>
      </c>
      <c r="H70" s="9" t="str">
        <f>IFERROR(VLOOKUP(CONCATENATE($A70,H$1),'Исх-фото'!$A$2:$D$4000,4,FALSE),"-")</f>
        <v>-</v>
      </c>
      <c r="I70" s="9" t="str">
        <f>IFERROR(VLOOKUP(CONCATENATE($A70,I$1),'Исх-фото'!$A$2:$D$4000,4,FALSE),"-")</f>
        <v>-</v>
      </c>
      <c r="J70" s="9" t="str">
        <f>IFERROR(VLOOKUP(CONCATENATE($A70,J$1),'Исх-фото'!$A$2:$D$4000,4,FALSE),"-")</f>
        <v>-</v>
      </c>
      <c r="K70" s="9" t="str">
        <f>IFERROR(VLOOKUP(CONCATENATE($A70,K$1),'Исх-фото'!$A$2:$D$4000,4,FALSE),"-")</f>
        <v>-</v>
      </c>
      <c r="L70" s="9" t="str">
        <f>IFERROR(VLOOKUP(CONCATENATE($A70,L$1),'Исх-фото'!$A$2:$D$4000,4,FALSE),"-")</f>
        <v>-</v>
      </c>
      <c r="M70" s="9">
        <f>IFERROR(VLOOKUP(CONCATENATE($A70,M$1),'Исх-фото'!$A$2:$D$4000,4,FALSE),"-")</f>
        <v>9</v>
      </c>
      <c r="N70" s="9" t="str">
        <f>IFERROR(VLOOKUP(CONCATENATE($A70,N$1),'Исх-фото'!$A$2:$D$4000,4,FALSE),"-")</f>
        <v>-</v>
      </c>
      <c r="O70" s="9" t="str">
        <f>IFERROR(VLOOKUP(CONCATENATE($A70,O$1),'Исх-фото'!$A$2:$D$4000,4,FALSE),"-")</f>
        <v>-</v>
      </c>
      <c r="P70" s="9" t="str">
        <f>IFERROR(VLOOKUP(CONCATENATE($A70,P$1),'Исх-фото'!$A$2:$D$4000,4,FALSE),"-")</f>
        <v>-</v>
      </c>
      <c r="Q70" s="9">
        <f>IFERROR(VLOOKUP(CONCATENATE($A70,Q$1),'Исх-фото'!$A$2:$D$4000,4,FALSE),"-")</f>
        <v>10</v>
      </c>
      <c r="R70" s="9" t="str">
        <f>IFERROR(VLOOKUP(CONCATENATE($A70,R$1),'Исх-фото'!$A$2:$D$4000,4,FALSE),"-")</f>
        <v>-</v>
      </c>
      <c r="S70" s="9" t="str">
        <f>IFERROR(VLOOKUP(CONCATENATE($A70,S$1),'Исх-фото'!$A$2:$D$4000,4,FALSE),"-")</f>
        <v>-</v>
      </c>
      <c r="T70" s="9">
        <f>IFERROR(VLOOKUP(CONCATENATE($A70,T$1),'Исх-фото'!$A$2:$D$4000,4,FALSE),"-")</f>
        <v>8</v>
      </c>
      <c r="U70" s="9">
        <f>IFERROR(VLOOKUP(CONCATENATE($A70,U$1),'Исх-фото'!$A$2:$D$4000,4,FALSE),"-")</f>
        <v>11</v>
      </c>
      <c r="V70" s="9" t="str">
        <f>IFERROR(VLOOKUP(CONCATENATE($A70,V$1),'Исх-фото'!$A$2:$D$4000,4,FALSE),"-")</f>
        <v>-</v>
      </c>
      <c r="W70" s="9" t="str">
        <f>IFERROR(VLOOKUP(CONCATENATE($A70,W$1),'Исх-фото'!$A$2:$D$4000,4,FALSE),"-")</f>
        <v>-</v>
      </c>
      <c r="X70" s="9" t="str">
        <f>IFERROR(VLOOKUP(CONCATENATE($A70,X$1),'Исх-фото'!$A$2:$D$4000,4,FALSE),"-")</f>
        <v>-</v>
      </c>
      <c r="Y70" s="9" t="str">
        <f>IFERROR(VLOOKUP(CONCATENATE($A70,Y$1),'Исх-фото'!$A$2:$D$4000,4,FALSE),"-")</f>
        <v>-</v>
      </c>
      <c r="Z70" s="9">
        <f>IFERROR(VLOOKUP(CONCATENATE($A70,Z$1),'Исх-фото'!$A$2:$D$4000,4,FALSE),"-")</f>
        <v>6</v>
      </c>
      <c r="AA70" s="9" t="str">
        <f>IFERROR(VLOOKUP(CONCATENATE($A70,AA$1),'Исх-фото'!$A$2:$D$4000,4,FALSE),"-")</f>
        <v>-</v>
      </c>
      <c r="AB70" s="9">
        <f>IFERROR(VLOOKUP(CONCATENATE($A70,AB$1),'Исх-фото'!$A$2:$D$4000,4,FALSE),"-")</f>
        <v>8</v>
      </c>
      <c r="AC70" s="9" t="str">
        <f>IFERROR(VLOOKUP(CONCATENATE($A70,AC$1),'Исх-фото'!$A$2:$D$4000,4,FALSE),"-")</f>
        <v>-</v>
      </c>
      <c r="AD70" s="9" t="str">
        <f>IFERROR(VLOOKUP(CONCATENATE($A70,AD$1),'Исх-фото'!$A$2:$D$4000,4,FALSE),"-")</f>
        <v>-</v>
      </c>
      <c r="AE70" s="9" t="str">
        <f>IFERROR(VLOOKUP(CONCATENATE($A70,AE$1),'Исх-фото'!$A$2:$D$4000,4,FALSE),"-")</f>
        <v>-</v>
      </c>
      <c r="AF70" s="9" t="str">
        <f>IFERROR(VLOOKUP(CONCATENATE($A70,AF$1),'Исх-фото'!$A$2:$D$4000,4,FALSE),"-")</f>
        <v>-</v>
      </c>
      <c r="AG70" s="9">
        <f>IFERROR(VLOOKUP(CONCATENATE($A70,AG$1),'Исх-фото'!$A$2:$D$4000,4,FALSE),"-")</f>
        <v>5</v>
      </c>
      <c r="AH70" s="9" t="str">
        <f>IFERROR(VLOOKUP(CONCATENATE($A70,AH$1),'Исх-фото'!$A$2:$D$4000,4,FALSE),"-")</f>
        <v>-</v>
      </c>
      <c r="AI70" s="9">
        <f>IFERROR(VLOOKUP(CONCATENATE($A70,AI$1),'Исх-фото'!$A$2:$D$4000,4,FALSE),"-")</f>
        <v>9</v>
      </c>
      <c r="AJ70" s="9">
        <f>IFERROR(VLOOKUP(CONCATENATE($A70,AJ$1),'Исх-фото'!$A$2:$D$4000,4,FALSE),"-")</f>
        <v>4</v>
      </c>
      <c r="AK70" s="9">
        <f>IFERROR(VLOOKUP(CONCATENATE($A70,AK$1),'Исх-фото'!$A$2:$D$4000,4,FALSE),"-")</f>
        <v>7</v>
      </c>
      <c r="AL70" s="9" t="str">
        <f>IFERROR(VLOOKUP(CONCATENATE($A70,AL$1),'Исх-фото'!$A$2:$D$4000,4,FALSE),"-")</f>
        <v>-</v>
      </c>
      <c r="AM70" s="9">
        <f>IFERROR(VLOOKUP(CONCATENATE($A70,AM$1),'Исх-фото'!$A$2:$D$4000,4,FALSE),"-")</f>
        <v>6</v>
      </c>
      <c r="AN70" s="9">
        <f>IFERROR(VLOOKUP(CONCATENATE($A70,AN$1),'Исх-фото'!$A$2:$D$4000,4,FALSE),"-")</f>
        <v>6</v>
      </c>
      <c r="AO70" s="9" t="str">
        <f>IFERROR(VLOOKUP(CONCATENATE($A70,AO$1),'Исх-фото'!$A$2:$D$4000,4,FALSE),"-")</f>
        <v>-</v>
      </c>
      <c r="AP70" s="9">
        <f>IFERROR(VLOOKUP(CONCATENATE($A70,AP$1),'Исх-фото'!$A$2:$D$4000,4,FALSE),"-")</f>
        <v>5</v>
      </c>
      <c r="AQ70" s="9" t="str">
        <f>IFERROR(VLOOKUP(CONCATENATE($A70,AQ$1),'Исх-фото'!$A$2:$D$4000,4,FALSE),"-")</f>
        <v>-</v>
      </c>
      <c r="AR70" s="9" t="str">
        <f>IFERROR(VLOOKUP(CONCATENATE($A70,AR$1),'Исх-фото'!$A$2:$D$4000,4,FALSE),"-")</f>
        <v>-</v>
      </c>
      <c r="AS70" s="9">
        <f>IFERROR(VLOOKUP(CONCATENATE($A70,AS$1),'Исх-фото'!$A$2:$D$4000,4,FALSE),"-")</f>
        <v>5</v>
      </c>
      <c r="AT70" s="9" t="str">
        <f>IFERROR(VLOOKUP(CONCATENATE($A70,AT$1),'Исх-фото'!$A$2:$D$4000,4,FALSE),"-")</f>
        <v>-</v>
      </c>
      <c r="AU70" s="9" t="str">
        <f>IFERROR(VLOOKUP(CONCATENATE($A70,AU$1),'Исх-фото'!$A$2:$D$4000,4,FALSE),"-")</f>
        <v>-</v>
      </c>
      <c r="AV70" s="9" t="str">
        <f>IFERROR(VLOOKUP(CONCATENATE($A70,AV$1),'Исх-фото'!$A$2:$D$4000,4,FALSE),"-")</f>
        <v>-</v>
      </c>
      <c r="AW70" s="9" t="str">
        <f>IFERROR(VLOOKUP(CONCATENATE($A70,AW$1),'Исх-фото'!$A$2:$D$4000,4,FALSE),"-")</f>
        <v>-</v>
      </c>
      <c r="AX70" s="9" t="str">
        <f>IFERROR(VLOOKUP(CONCATENATE($A70,AX$1),'Исх-фото'!$A$2:$D$4000,4,FALSE),"-")</f>
        <v>-</v>
      </c>
      <c r="AY70" s="9" t="str">
        <f>IFERROR(VLOOKUP(CONCATENATE($A70,AY$1),'Исх-фото'!$A$2:$D$4000,4,FALSE),"-")</f>
        <v>-</v>
      </c>
      <c r="AZ70" s="9" t="str">
        <f>IFERROR(VLOOKUP(CONCATENATE($A70,AZ$1),'Исх-фото'!$A$2:$D$4000,4,FALSE),"-")</f>
        <v>-</v>
      </c>
      <c r="BA70" s="9" t="str">
        <f>IFERROR(VLOOKUP(CONCATENATE($A70,BA$1),'Исх-фото'!$A$2:$D$4000,4,FALSE),"-")</f>
        <v>-</v>
      </c>
      <c r="BB70" s="9">
        <f>IFERROR(VLOOKUP(CONCATENATE($A70,BB$1),'Исх-фото'!$A$2:$D$4000,4,FALSE),"-")</f>
        <v>9</v>
      </c>
      <c r="BC70" s="9">
        <f>IFERROR(VLOOKUP(CONCATENATE($A70,BC$1),'Исх-фото'!$A$2:$D$4000,4,FALSE),"-")</f>
        <v>6</v>
      </c>
      <c r="BD70" s="9" t="str">
        <f>IFERROR(VLOOKUP(CONCATENATE($A70,BD$1),'Исх-фото'!$A$2:$D$4000,4,FALSE),"-")</f>
        <v>-</v>
      </c>
      <c r="BE70" s="9">
        <f>IFERROR(VLOOKUP(CONCATENATE($A70,BE$1),'Исх-фото'!$A$2:$D$4000,4,FALSE),"-")</f>
        <v>7</v>
      </c>
      <c r="BF70" s="9">
        <f>IFERROR(VLOOKUP(CONCATENATE($A70,BF$1),'Исх-фото'!$A$2:$D$4000,4,FALSE),"-")</f>
        <v>10</v>
      </c>
      <c r="BG70" s="9" t="str">
        <f>IFERROR(VLOOKUP(CONCATENATE($A70,BG$1),'Исх-фото'!$A$2:$D$4000,4,FALSE),"-")</f>
        <v>-</v>
      </c>
      <c r="BH70" s="9">
        <f>IFERROR(VLOOKUP(CONCATENATE($A70,BH$1),'Исх-фото'!$A$2:$D$4000,4,FALSE),"-")</f>
        <v>4</v>
      </c>
      <c r="BI70" s="9" t="str">
        <f>IFERROR(VLOOKUP(CONCATENATE($A70,BI$1),'Исх-фото'!$A$2:$D$4000,4,FALSE),"-")</f>
        <v>-</v>
      </c>
      <c r="BJ70" s="37">
        <f t="shared" si="6"/>
        <v>21</v>
      </c>
      <c r="BK70" s="34">
        <f t="shared" si="7"/>
        <v>7.0952380952380949</v>
      </c>
      <c r="BL70" s="9">
        <f t="shared" si="8"/>
        <v>53</v>
      </c>
    </row>
    <row r="71" spans="1:64">
      <c r="A71" s="38">
        <f t="shared" si="9"/>
        <v>69</v>
      </c>
      <c r="B71" s="36">
        <f>№!B70</f>
        <v>35</v>
      </c>
      <c r="C71" s="36">
        <f>№!C70</f>
        <v>2</v>
      </c>
      <c r="D71" s="9">
        <f>IFERROR(VLOOKUP(CONCATENATE($A71,D$1),'Исх-фото'!$A$2:$D$4000,4,FALSE),"-")</f>
        <v>7</v>
      </c>
      <c r="E71" s="9" t="str">
        <f>IFERROR(VLOOKUP(CONCATENATE($A71,E$1),'Исх-фото'!$A$2:$D$4000,4,FALSE),"-")</f>
        <v>-</v>
      </c>
      <c r="F71" s="9" t="str">
        <f>IFERROR(VLOOKUP(CONCATENATE($A71,F$1),'Исх-фото'!$A$2:$D$4000,4,FALSE),"-")</f>
        <v>-</v>
      </c>
      <c r="G71" s="9" t="str">
        <f>IFERROR(VLOOKUP(CONCATENATE($A71,G$1),'Исх-фото'!$A$2:$D$4000,4,FALSE),"-")</f>
        <v>-</v>
      </c>
      <c r="H71" s="9" t="str">
        <f>IFERROR(VLOOKUP(CONCATENATE($A71,H$1),'Исх-фото'!$A$2:$D$4000,4,FALSE),"-")</f>
        <v>-</v>
      </c>
      <c r="I71" s="9" t="str">
        <f>IFERROR(VLOOKUP(CONCATENATE($A71,I$1),'Исх-фото'!$A$2:$D$4000,4,FALSE),"-")</f>
        <v>-</v>
      </c>
      <c r="J71" s="9">
        <f>IFERROR(VLOOKUP(CONCATENATE($A71,J$1),'Исх-фото'!$A$2:$D$4000,4,FALSE),"-")</f>
        <v>9</v>
      </c>
      <c r="K71" s="9" t="str">
        <f>IFERROR(VLOOKUP(CONCATENATE($A71,K$1),'Исх-фото'!$A$2:$D$4000,4,FALSE),"-")</f>
        <v>-</v>
      </c>
      <c r="L71" s="9" t="str">
        <f>IFERROR(VLOOKUP(CONCATENATE($A71,L$1),'Исх-фото'!$A$2:$D$4000,4,FALSE),"-")</f>
        <v>-</v>
      </c>
      <c r="M71" s="9">
        <f>IFERROR(VLOOKUP(CONCATENATE($A71,M$1),'Исх-фото'!$A$2:$D$4000,4,FALSE),"-")</f>
        <v>10</v>
      </c>
      <c r="N71" s="9" t="str">
        <f>IFERROR(VLOOKUP(CONCATENATE($A71,N$1),'Исх-фото'!$A$2:$D$4000,4,FALSE),"-")</f>
        <v>-</v>
      </c>
      <c r="O71" s="9" t="str">
        <f>IFERROR(VLOOKUP(CONCATENATE($A71,O$1),'Исх-фото'!$A$2:$D$4000,4,FALSE),"-")</f>
        <v>-</v>
      </c>
      <c r="P71" s="9" t="str">
        <f>IFERROR(VLOOKUP(CONCATENATE($A71,P$1),'Исх-фото'!$A$2:$D$4000,4,FALSE),"-")</f>
        <v>-</v>
      </c>
      <c r="Q71" s="9">
        <f>IFERROR(VLOOKUP(CONCATENATE($A71,Q$1),'Исх-фото'!$A$2:$D$4000,4,FALSE),"-")</f>
        <v>9</v>
      </c>
      <c r="R71" s="9" t="str">
        <f>IFERROR(VLOOKUP(CONCATENATE($A71,R$1),'Исх-фото'!$A$2:$D$4000,4,FALSE),"-")</f>
        <v>-</v>
      </c>
      <c r="S71" s="9">
        <f>IFERROR(VLOOKUP(CONCATENATE($A71,S$1),'Исх-фото'!$A$2:$D$4000,4,FALSE),"-")</f>
        <v>9</v>
      </c>
      <c r="T71" s="9">
        <f>IFERROR(VLOOKUP(CONCATENATE($A71,T$1),'Исх-фото'!$A$2:$D$4000,4,FALSE),"-")</f>
        <v>5</v>
      </c>
      <c r="U71" s="9">
        <f>IFERROR(VLOOKUP(CONCATENATE($A71,U$1),'Исх-фото'!$A$2:$D$4000,4,FALSE),"-")</f>
        <v>10</v>
      </c>
      <c r="V71" s="9" t="str">
        <f>IFERROR(VLOOKUP(CONCATENATE($A71,V$1),'Исх-фото'!$A$2:$D$4000,4,FALSE),"-")</f>
        <v>-</v>
      </c>
      <c r="W71" s="9" t="str">
        <f>IFERROR(VLOOKUP(CONCATENATE($A71,W$1),'Исх-фото'!$A$2:$D$4000,4,FALSE),"-")</f>
        <v>-</v>
      </c>
      <c r="X71" s="9" t="str">
        <f>IFERROR(VLOOKUP(CONCATENATE($A71,X$1),'Исх-фото'!$A$2:$D$4000,4,FALSE),"-")</f>
        <v>-</v>
      </c>
      <c r="Y71" s="9" t="str">
        <f>IFERROR(VLOOKUP(CONCATENATE($A71,Y$1),'Исх-фото'!$A$2:$D$4000,4,FALSE),"-")</f>
        <v>-</v>
      </c>
      <c r="Z71" s="9">
        <f>IFERROR(VLOOKUP(CONCATENATE($A71,Z$1),'Исх-фото'!$A$2:$D$4000,4,FALSE),"-")</f>
        <v>8</v>
      </c>
      <c r="AA71" s="9" t="str">
        <f>IFERROR(VLOOKUP(CONCATENATE($A71,AA$1),'Исх-фото'!$A$2:$D$4000,4,FALSE),"-")</f>
        <v>-</v>
      </c>
      <c r="AB71" s="9">
        <f>IFERROR(VLOOKUP(CONCATENATE($A71,AB$1),'Исх-фото'!$A$2:$D$4000,4,FALSE),"-")</f>
        <v>11</v>
      </c>
      <c r="AC71" s="9">
        <f>IFERROR(VLOOKUP(CONCATENATE($A71,AC$1),'Исх-фото'!$A$2:$D$4000,4,FALSE),"-")</f>
        <v>10</v>
      </c>
      <c r="AD71" s="9" t="str">
        <f>IFERROR(VLOOKUP(CONCATENATE($A71,AD$1),'Исх-фото'!$A$2:$D$4000,4,FALSE),"-")</f>
        <v>-</v>
      </c>
      <c r="AE71" s="9" t="str">
        <f>IFERROR(VLOOKUP(CONCATENATE($A71,AE$1),'Исх-фото'!$A$2:$D$4000,4,FALSE),"-")</f>
        <v>-</v>
      </c>
      <c r="AF71" s="9" t="str">
        <f>IFERROR(VLOOKUP(CONCATENATE($A71,AF$1),'Исх-фото'!$A$2:$D$4000,4,FALSE),"-")</f>
        <v>-</v>
      </c>
      <c r="AG71" s="9">
        <f>IFERROR(VLOOKUP(CONCATENATE($A71,AG$1),'Исх-фото'!$A$2:$D$4000,4,FALSE),"-")</f>
        <v>7</v>
      </c>
      <c r="AH71" s="9" t="str">
        <f>IFERROR(VLOOKUP(CONCATENATE($A71,AH$1),'Исх-фото'!$A$2:$D$4000,4,FALSE),"-")</f>
        <v>-</v>
      </c>
      <c r="AI71" s="9">
        <f>IFERROR(VLOOKUP(CONCATENATE($A71,AI$1),'Исх-фото'!$A$2:$D$4000,4,FALSE),"-")</f>
        <v>7</v>
      </c>
      <c r="AJ71" s="9">
        <f>IFERROR(VLOOKUP(CONCATENATE($A71,AJ$1),'Исх-фото'!$A$2:$D$4000,4,FALSE),"-")</f>
        <v>7</v>
      </c>
      <c r="AK71" s="9" t="str">
        <f>IFERROR(VLOOKUP(CONCATENATE($A71,AK$1),'Исх-фото'!$A$2:$D$4000,4,FALSE),"-")</f>
        <v>-</v>
      </c>
      <c r="AL71" s="9">
        <f>IFERROR(VLOOKUP(CONCATENATE($A71,AL$1),'Исх-фото'!$A$2:$D$4000,4,FALSE),"-")</f>
        <v>4</v>
      </c>
      <c r="AM71" s="9">
        <f>IFERROR(VLOOKUP(CONCATENATE($A71,AM$1),'Исх-фото'!$A$2:$D$4000,4,FALSE),"-")</f>
        <v>9</v>
      </c>
      <c r="AN71" s="9">
        <f>IFERROR(VLOOKUP(CONCATENATE($A71,AN$1),'Исх-фото'!$A$2:$D$4000,4,FALSE),"-")</f>
        <v>6</v>
      </c>
      <c r="AO71" s="9" t="str">
        <f>IFERROR(VLOOKUP(CONCATENATE($A71,AO$1),'Исх-фото'!$A$2:$D$4000,4,FALSE),"-")</f>
        <v>-</v>
      </c>
      <c r="AP71" s="9">
        <f>IFERROR(VLOOKUP(CONCATENATE($A71,AP$1),'Исх-фото'!$A$2:$D$4000,4,FALSE),"-")</f>
        <v>7</v>
      </c>
      <c r="AQ71" s="9" t="str">
        <f>IFERROR(VLOOKUP(CONCATENATE($A71,AQ$1),'Исх-фото'!$A$2:$D$4000,4,FALSE),"-")</f>
        <v>-</v>
      </c>
      <c r="AR71" s="9" t="str">
        <f>IFERROR(VLOOKUP(CONCATENATE($A71,AR$1),'Исх-фото'!$A$2:$D$4000,4,FALSE),"-")</f>
        <v>-</v>
      </c>
      <c r="AS71" s="9">
        <f>IFERROR(VLOOKUP(CONCATENATE($A71,AS$1),'Исх-фото'!$A$2:$D$4000,4,FALSE),"-")</f>
        <v>4</v>
      </c>
      <c r="AT71" s="9" t="str">
        <f>IFERROR(VLOOKUP(CONCATENATE($A71,AT$1),'Исх-фото'!$A$2:$D$4000,4,FALSE),"-")</f>
        <v>-</v>
      </c>
      <c r="AU71" s="9" t="str">
        <f>IFERROR(VLOOKUP(CONCATENATE($A71,AU$1),'Исх-фото'!$A$2:$D$4000,4,FALSE),"-")</f>
        <v>-</v>
      </c>
      <c r="AV71" s="9" t="str">
        <f>IFERROR(VLOOKUP(CONCATENATE($A71,AV$1),'Исх-фото'!$A$2:$D$4000,4,FALSE),"-")</f>
        <v>-</v>
      </c>
      <c r="AW71" s="9">
        <f>IFERROR(VLOOKUP(CONCATENATE($A71,AW$1),'Исх-фото'!$A$2:$D$4000,4,FALSE),"-")</f>
        <v>6</v>
      </c>
      <c r="AX71" s="9" t="str">
        <f>IFERROR(VLOOKUP(CONCATENATE($A71,AX$1),'Исх-фото'!$A$2:$D$4000,4,FALSE),"-")</f>
        <v>-</v>
      </c>
      <c r="AY71" s="9" t="str">
        <f>IFERROR(VLOOKUP(CONCATENATE($A71,AY$1),'Исх-фото'!$A$2:$D$4000,4,FALSE),"-")</f>
        <v>-</v>
      </c>
      <c r="AZ71" s="9">
        <f>IFERROR(VLOOKUP(CONCATENATE($A71,AZ$1),'Исх-фото'!$A$2:$D$4000,4,FALSE),"-")</f>
        <v>9</v>
      </c>
      <c r="BA71" s="9" t="str">
        <f>IFERROR(VLOOKUP(CONCATENATE($A71,BA$1),'Исх-фото'!$A$2:$D$4000,4,FALSE),"-")</f>
        <v>-</v>
      </c>
      <c r="BB71" s="9" t="str">
        <f>IFERROR(VLOOKUP(CONCATENATE($A71,BB$1),'Исх-фото'!$A$2:$D$4000,4,FALSE),"-")</f>
        <v>-</v>
      </c>
      <c r="BC71" s="9">
        <f>IFERROR(VLOOKUP(CONCATENATE($A71,BC$1),'Исх-фото'!$A$2:$D$4000,4,FALSE),"-")</f>
        <v>8</v>
      </c>
      <c r="BD71" s="9" t="str">
        <f>IFERROR(VLOOKUP(CONCATENATE($A71,BD$1),'Исх-фото'!$A$2:$D$4000,4,FALSE),"-")</f>
        <v>-</v>
      </c>
      <c r="BE71" s="9">
        <f>IFERROR(VLOOKUP(CONCATENATE($A71,BE$1),'Исх-фото'!$A$2:$D$4000,4,FALSE),"-")</f>
        <v>9</v>
      </c>
      <c r="BF71" s="9">
        <f>IFERROR(VLOOKUP(CONCATENATE($A71,BF$1),'Исх-фото'!$A$2:$D$4000,4,FALSE),"-")</f>
        <v>11</v>
      </c>
      <c r="BG71" s="9" t="str">
        <f>IFERROR(VLOOKUP(CONCATENATE($A71,BG$1),'Исх-фото'!$A$2:$D$4000,4,FALSE),"-")</f>
        <v>-</v>
      </c>
      <c r="BH71" s="9" t="str">
        <f>IFERROR(VLOOKUP(CONCATENATE($A71,BH$1),'Исх-фото'!$A$2:$D$4000,4,FALSE),"-")</f>
        <v>-</v>
      </c>
      <c r="BI71" s="9" t="str">
        <f>IFERROR(VLOOKUP(CONCATENATE($A71,BI$1),'Исх-фото'!$A$2:$D$4000,4,FALSE),"-")</f>
        <v>-</v>
      </c>
      <c r="BJ71" s="37">
        <f t="shared" si="6"/>
        <v>23</v>
      </c>
      <c r="BK71" s="34">
        <f t="shared" si="7"/>
        <v>7.9130434782608692</v>
      </c>
      <c r="BL71" s="9">
        <f t="shared" si="8"/>
        <v>30</v>
      </c>
    </row>
    <row r="72" spans="1:64">
      <c r="A72" s="38">
        <f t="shared" si="9"/>
        <v>70</v>
      </c>
      <c r="B72" s="36">
        <f>№!B71</f>
        <v>35</v>
      </c>
      <c r="C72" s="36">
        <f>№!C71</f>
        <v>3</v>
      </c>
      <c r="D72" s="9">
        <f>IFERROR(VLOOKUP(CONCATENATE($A72,D$1),'Исх-фото'!$A$2:$D$4000,4,FALSE),"-")</f>
        <v>12</v>
      </c>
      <c r="E72" s="9">
        <f>IFERROR(VLOOKUP(CONCATENATE($A72,E$1),'Исх-фото'!$A$2:$D$4000,4,FALSE),"-")</f>
        <v>12</v>
      </c>
      <c r="F72" s="9" t="str">
        <f>IFERROR(VLOOKUP(CONCATENATE($A72,F$1),'Исх-фото'!$A$2:$D$4000,4,FALSE),"-")</f>
        <v>-</v>
      </c>
      <c r="G72" s="9" t="str">
        <f>IFERROR(VLOOKUP(CONCATENATE($A72,G$1),'Исх-фото'!$A$2:$D$4000,4,FALSE),"-")</f>
        <v>-</v>
      </c>
      <c r="H72" s="9" t="str">
        <f>IFERROR(VLOOKUP(CONCATENATE($A72,H$1),'Исх-фото'!$A$2:$D$4000,4,FALSE),"-")</f>
        <v>-</v>
      </c>
      <c r="I72" s="9" t="str">
        <f>IFERROR(VLOOKUP(CONCATENATE($A72,I$1),'Исх-фото'!$A$2:$D$4000,4,FALSE),"-")</f>
        <v>-</v>
      </c>
      <c r="J72" s="9" t="str">
        <f>IFERROR(VLOOKUP(CONCATENATE($A72,J$1),'Исх-фото'!$A$2:$D$4000,4,FALSE),"-")</f>
        <v>-</v>
      </c>
      <c r="K72" s="9" t="str">
        <f>IFERROR(VLOOKUP(CONCATENATE($A72,K$1),'Исх-фото'!$A$2:$D$4000,4,FALSE),"-")</f>
        <v>-</v>
      </c>
      <c r="L72" s="9" t="str">
        <f>IFERROR(VLOOKUP(CONCATENATE($A72,L$1),'Исх-фото'!$A$2:$D$4000,4,FALSE),"-")</f>
        <v>-</v>
      </c>
      <c r="M72" s="9">
        <f>IFERROR(VLOOKUP(CONCATENATE($A72,M$1),'Исх-фото'!$A$2:$D$4000,4,FALSE),"-")</f>
        <v>9</v>
      </c>
      <c r="N72" s="9" t="str">
        <f>IFERROR(VLOOKUP(CONCATENATE($A72,N$1),'Исх-фото'!$A$2:$D$4000,4,FALSE),"-")</f>
        <v>-</v>
      </c>
      <c r="O72" s="9" t="str">
        <f>IFERROR(VLOOKUP(CONCATENATE($A72,O$1),'Исх-фото'!$A$2:$D$4000,4,FALSE),"-")</f>
        <v>-</v>
      </c>
      <c r="P72" s="9" t="str">
        <f>IFERROR(VLOOKUP(CONCATENATE($A72,P$1),'Исх-фото'!$A$2:$D$4000,4,FALSE),"-")</f>
        <v>-</v>
      </c>
      <c r="Q72" s="9">
        <f>IFERROR(VLOOKUP(CONCATENATE($A72,Q$1),'Исх-фото'!$A$2:$D$4000,4,FALSE),"-")</f>
        <v>9</v>
      </c>
      <c r="R72" s="9" t="str">
        <f>IFERROR(VLOOKUP(CONCATENATE($A72,R$1),'Исх-фото'!$A$2:$D$4000,4,FALSE),"-")</f>
        <v>-</v>
      </c>
      <c r="S72" s="9" t="str">
        <f>IFERROR(VLOOKUP(CONCATENATE($A72,S$1),'Исх-фото'!$A$2:$D$4000,4,FALSE),"-")</f>
        <v>-</v>
      </c>
      <c r="T72" s="9">
        <f>IFERROR(VLOOKUP(CONCATENATE($A72,T$1),'Исх-фото'!$A$2:$D$4000,4,FALSE),"-")</f>
        <v>11</v>
      </c>
      <c r="U72" s="9">
        <f>IFERROR(VLOOKUP(CONCATENATE($A72,U$1),'Исх-фото'!$A$2:$D$4000,4,FALSE),"-")</f>
        <v>12</v>
      </c>
      <c r="V72" s="9" t="str">
        <f>IFERROR(VLOOKUP(CONCATENATE($A72,V$1),'Исх-фото'!$A$2:$D$4000,4,FALSE),"-")</f>
        <v>-</v>
      </c>
      <c r="W72" s="9" t="str">
        <f>IFERROR(VLOOKUP(CONCATENATE($A72,W$1),'Исх-фото'!$A$2:$D$4000,4,FALSE),"-")</f>
        <v>-</v>
      </c>
      <c r="X72" s="9" t="str">
        <f>IFERROR(VLOOKUP(CONCATENATE($A72,X$1),'Исх-фото'!$A$2:$D$4000,4,FALSE),"-")</f>
        <v>-</v>
      </c>
      <c r="Y72" s="9" t="str">
        <f>IFERROR(VLOOKUP(CONCATENATE($A72,Y$1),'Исх-фото'!$A$2:$D$4000,4,FALSE),"-")</f>
        <v>-</v>
      </c>
      <c r="Z72" s="9">
        <f>IFERROR(VLOOKUP(CONCATENATE($A72,Z$1),'Исх-фото'!$A$2:$D$4000,4,FALSE),"-")</f>
        <v>8</v>
      </c>
      <c r="AA72" s="9" t="str">
        <f>IFERROR(VLOOKUP(CONCATENATE($A72,AA$1),'Исх-фото'!$A$2:$D$4000,4,FALSE),"-")</f>
        <v>-</v>
      </c>
      <c r="AB72" s="9" t="str">
        <f>IFERROR(VLOOKUP(CONCATENATE($A72,AB$1),'Исх-фото'!$A$2:$D$4000,4,FALSE),"-")</f>
        <v>-</v>
      </c>
      <c r="AC72" s="9">
        <f>IFERROR(VLOOKUP(CONCATENATE($A72,AC$1),'Исх-фото'!$A$2:$D$4000,4,FALSE),"-")</f>
        <v>12</v>
      </c>
      <c r="AD72" s="9" t="str">
        <f>IFERROR(VLOOKUP(CONCATENATE($A72,AD$1),'Исх-фото'!$A$2:$D$4000,4,FALSE),"-")</f>
        <v>-</v>
      </c>
      <c r="AE72" s="9" t="str">
        <f>IFERROR(VLOOKUP(CONCATENATE($A72,AE$1),'Исх-фото'!$A$2:$D$4000,4,FALSE),"-")</f>
        <v>-</v>
      </c>
      <c r="AF72" s="9" t="str">
        <f>IFERROR(VLOOKUP(CONCATENATE($A72,AF$1),'Исх-фото'!$A$2:$D$4000,4,FALSE),"-")</f>
        <v>-</v>
      </c>
      <c r="AG72" s="9">
        <f>IFERROR(VLOOKUP(CONCATENATE($A72,AG$1),'Исх-фото'!$A$2:$D$4000,4,FALSE),"-")</f>
        <v>9</v>
      </c>
      <c r="AH72" s="9" t="str">
        <f>IFERROR(VLOOKUP(CONCATENATE($A72,AH$1),'Исх-фото'!$A$2:$D$4000,4,FALSE),"-")</f>
        <v>-</v>
      </c>
      <c r="AI72" s="9">
        <f>IFERROR(VLOOKUP(CONCATENATE($A72,AI$1),'Исх-фото'!$A$2:$D$4000,4,FALSE),"-")</f>
        <v>7</v>
      </c>
      <c r="AJ72" s="9">
        <f>IFERROR(VLOOKUP(CONCATENATE($A72,AJ$1),'Исх-фото'!$A$2:$D$4000,4,FALSE),"-")</f>
        <v>7</v>
      </c>
      <c r="AK72" s="9">
        <f>IFERROR(VLOOKUP(CONCATENATE($A72,AK$1),'Исх-фото'!$A$2:$D$4000,4,FALSE),"-")</f>
        <v>11</v>
      </c>
      <c r="AL72" s="9">
        <f>IFERROR(VLOOKUP(CONCATENATE($A72,AL$1),'Исх-фото'!$A$2:$D$4000,4,FALSE),"-")</f>
        <v>6</v>
      </c>
      <c r="AM72" s="9">
        <f>IFERROR(VLOOKUP(CONCATENATE($A72,AM$1),'Исх-фото'!$A$2:$D$4000,4,FALSE),"-")</f>
        <v>7</v>
      </c>
      <c r="AN72" s="9">
        <f>IFERROR(VLOOKUP(CONCATENATE($A72,AN$1),'Исх-фото'!$A$2:$D$4000,4,FALSE),"-")</f>
        <v>7</v>
      </c>
      <c r="AO72" s="9">
        <f>IFERROR(VLOOKUP(CONCATENATE($A72,AO$1),'Исх-фото'!$A$2:$D$4000,4,FALSE),"-")</f>
        <v>11</v>
      </c>
      <c r="AP72" s="9">
        <f>IFERROR(VLOOKUP(CONCATENATE($A72,AP$1),'Исх-фото'!$A$2:$D$4000,4,FALSE),"-")</f>
        <v>6</v>
      </c>
      <c r="AQ72" s="9" t="str">
        <f>IFERROR(VLOOKUP(CONCATENATE($A72,AQ$1),'Исх-фото'!$A$2:$D$4000,4,FALSE),"-")</f>
        <v>-</v>
      </c>
      <c r="AR72" s="9" t="str">
        <f>IFERROR(VLOOKUP(CONCATENATE($A72,AR$1),'Исх-фото'!$A$2:$D$4000,4,FALSE),"-")</f>
        <v>-</v>
      </c>
      <c r="AS72" s="9">
        <f>IFERROR(VLOOKUP(CONCATENATE($A72,AS$1),'Исх-фото'!$A$2:$D$4000,4,FALSE),"-")</f>
        <v>3</v>
      </c>
      <c r="AT72" s="9" t="str">
        <f>IFERROR(VLOOKUP(CONCATENATE($A72,AT$1),'Исх-фото'!$A$2:$D$4000,4,FALSE),"-")</f>
        <v>-</v>
      </c>
      <c r="AU72" s="9" t="str">
        <f>IFERROR(VLOOKUP(CONCATENATE($A72,AU$1),'Исх-фото'!$A$2:$D$4000,4,FALSE),"-")</f>
        <v>-</v>
      </c>
      <c r="AV72" s="9" t="str">
        <f>IFERROR(VLOOKUP(CONCATENATE($A72,AV$1),'Исх-фото'!$A$2:$D$4000,4,FALSE),"-")</f>
        <v>-</v>
      </c>
      <c r="AW72" s="9">
        <f>IFERROR(VLOOKUP(CONCATENATE($A72,AW$1),'Исх-фото'!$A$2:$D$4000,4,FALSE),"-")</f>
        <v>8</v>
      </c>
      <c r="AX72" s="9" t="str">
        <f>IFERROR(VLOOKUP(CONCATENATE($A72,AX$1),'Исх-фото'!$A$2:$D$4000,4,FALSE),"-")</f>
        <v>-</v>
      </c>
      <c r="AY72" s="9" t="str">
        <f>IFERROR(VLOOKUP(CONCATENATE($A72,AY$1),'Исх-фото'!$A$2:$D$4000,4,FALSE),"-")</f>
        <v>-</v>
      </c>
      <c r="AZ72" s="9">
        <f>IFERROR(VLOOKUP(CONCATENATE($A72,AZ$1),'Исх-фото'!$A$2:$D$4000,4,FALSE),"-")</f>
        <v>5</v>
      </c>
      <c r="BA72" s="9" t="str">
        <f>IFERROR(VLOOKUP(CONCATENATE($A72,BA$1),'Исх-фото'!$A$2:$D$4000,4,FALSE),"-")</f>
        <v>-</v>
      </c>
      <c r="BB72" s="9">
        <f>IFERROR(VLOOKUP(CONCATENATE($A72,BB$1),'Исх-фото'!$A$2:$D$4000,4,FALSE),"-")</f>
        <v>9</v>
      </c>
      <c r="BC72" s="9">
        <f>IFERROR(VLOOKUP(CONCATENATE($A72,BC$1),'Исх-фото'!$A$2:$D$4000,4,FALSE),"-")</f>
        <v>5</v>
      </c>
      <c r="BD72" s="9" t="str">
        <f>IFERROR(VLOOKUP(CONCATENATE($A72,BD$1),'Исх-фото'!$A$2:$D$4000,4,FALSE),"-")</f>
        <v>-</v>
      </c>
      <c r="BE72" s="9">
        <f>IFERROR(VLOOKUP(CONCATENATE($A72,BE$1),'Исх-фото'!$A$2:$D$4000,4,FALSE),"-")</f>
        <v>9</v>
      </c>
      <c r="BF72" s="9">
        <f>IFERROR(VLOOKUP(CONCATENATE($A72,BF$1),'Исх-фото'!$A$2:$D$4000,4,FALSE),"-")</f>
        <v>12</v>
      </c>
      <c r="BG72" s="9" t="str">
        <f>IFERROR(VLOOKUP(CONCATENATE($A72,BG$1),'Исх-фото'!$A$2:$D$4000,4,FALSE),"-")</f>
        <v>-</v>
      </c>
      <c r="BH72" s="9" t="str">
        <f>IFERROR(VLOOKUP(CONCATENATE($A72,BH$1),'Исх-фото'!$A$2:$D$4000,4,FALSE),"-")</f>
        <v>-</v>
      </c>
      <c r="BI72" s="9" t="str">
        <f>IFERROR(VLOOKUP(CONCATENATE($A72,BI$1),'Исх-фото'!$A$2:$D$4000,4,FALSE),"-")</f>
        <v>-</v>
      </c>
      <c r="BJ72" s="37">
        <f t="shared" si="6"/>
        <v>24</v>
      </c>
      <c r="BK72" s="34">
        <f t="shared" si="7"/>
        <v>8.625</v>
      </c>
      <c r="BL72" s="9">
        <f t="shared" si="8"/>
        <v>16</v>
      </c>
    </row>
    <row r="73" spans="1:64">
      <c r="A73" s="38">
        <f t="shared" si="9"/>
        <v>71</v>
      </c>
      <c r="B73" s="36">
        <f>№!B72</f>
        <v>36</v>
      </c>
      <c r="C73" s="36">
        <f>№!C72</f>
        <v>1</v>
      </c>
      <c r="D73" s="9">
        <f>IFERROR(VLOOKUP(CONCATENATE($A73,D$1),'Исх-фото'!$A$2:$D$4000,4,FALSE),"-")</f>
        <v>6</v>
      </c>
      <c r="E73" s="9" t="str">
        <f>IFERROR(VLOOKUP(CONCATENATE($A73,E$1),'Исх-фото'!$A$2:$D$4000,4,FALSE),"-")</f>
        <v>-</v>
      </c>
      <c r="F73" s="9" t="str">
        <f>IFERROR(VLOOKUP(CONCATENATE($A73,F$1),'Исх-фото'!$A$2:$D$4000,4,FALSE),"-")</f>
        <v>-</v>
      </c>
      <c r="G73" s="9">
        <f>IFERROR(VLOOKUP(CONCATENATE($A73,G$1),'Исх-фото'!$A$2:$D$4000,4,FALSE),"-")</f>
        <v>1</v>
      </c>
      <c r="H73" s="9" t="str">
        <f>IFERROR(VLOOKUP(CONCATENATE($A73,H$1),'Исх-фото'!$A$2:$D$4000,4,FALSE),"-")</f>
        <v>-</v>
      </c>
      <c r="I73" s="9">
        <f>IFERROR(VLOOKUP(CONCATENATE($A73,I$1),'Исх-фото'!$A$2:$D$4000,4,FALSE),"-")</f>
        <v>12</v>
      </c>
      <c r="J73" s="9">
        <f>IFERROR(VLOOKUP(CONCATENATE($A73,J$1),'Исх-фото'!$A$2:$D$4000,4,FALSE),"-")</f>
        <v>12</v>
      </c>
      <c r="K73" s="9" t="str">
        <f>IFERROR(VLOOKUP(CONCATENATE($A73,K$1),'Исх-фото'!$A$2:$D$4000,4,FALSE),"-")</f>
        <v>-</v>
      </c>
      <c r="L73" s="9" t="str">
        <f>IFERROR(VLOOKUP(CONCATENATE($A73,L$1),'Исх-фото'!$A$2:$D$4000,4,FALSE),"-")</f>
        <v>-</v>
      </c>
      <c r="M73" s="9" t="str">
        <f>IFERROR(VLOOKUP(CONCATENATE($A73,M$1),'Исх-фото'!$A$2:$D$4000,4,FALSE),"-")</f>
        <v>-</v>
      </c>
      <c r="N73" s="9">
        <f>IFERROR(VLOOKUP(CONCATENATE($A73,N$1),'Исх-фото'!$A$2:$D$4000,4,FALSE),"-")</f>
        <v>12</v>
      </c>
      <c r="O73" s="9">
        <f>IFERROR(VLOOKUP(CONCATENATE($A73,O$1),'Исх-фото'!$A$2:$D$4000,4,FALSE),"-")</f>
        <v>12</v>
      </c>
      <c r="P73" s="9">
        <f>IFERROR(VLOOKUP(CONCATENATE($A73,P$1),'Исх-фото'!$A$2:$D$4000,4,FALSE),"-")</f>
        <v>12</v>
      </c>
      <c r="Q73" s="9">
        <f>IFERROR(VLOOKUP(CONCATENATE($A73,Q$1),'Исх-фото'!$A$2:$D$4000,4,FALSE),"-")</f>
        <v>12</v>
      </c>
      <c r="R73" s="9">
        <f>IFERROR(VLOOKUP(CONCATENATE($A73,R$1),'Исх-фото'!$A$2:$D$4000,4,FALSE),"-")</f>
        <v>12</v>
      </c>
      <c r="S73" s="9" t="str">
        <f>IFERROR(VLOOKUP(CONCATENATE($A73,S$1),'Исх-фото'!$A$2:$D$4000,4,FALSE),"-")</f>
        <v>-</v>
      </c>
      <c r="T73" s="9">
        <f>IFERROR(VLOOKUP(CONCATENATE($A73,T$1),'Исх-фото'!$A$2:$D$4000,4,FALSE),"-")</f>
        <v>4</v>
      </c>
      <c r="U73" s="9">
        <f>IFERROR(VLOOKUP(CONCATENATE($A73,U$1),'Исх-фото'!$A$2:$D$4000,4,FALSE),"-")</f>
        <v>12</v>
      </c>
      <c r="V73" s="9">
        <f>IFERROR(VLOOKUP(CONCATENATE($A73,V$1),'Исх-фото'!$A$2:$D$4000,4,FALSE),"-")</f>
        <v>12</v>
      </c>
      <c r="W73" s="9">
        <f>IFERROR(VLOOKUP(CONCATENATE($A73,W$1),'Исх-фото'!$A$2:$D$4000,4,FALSE),"-")</f>
        <v>12</v>
      </c>
      <c r="X73" s="9" t="str">
        <f>IFERROR(VLOOKUP(CONCATENATE($A73,X$1),'Исх-фото'!$A$2:$D$4000,4,FALSE),"-")</f>
        <v>-</v>
      </c>
      <c r="Y73" s="9" t="str">
        <f>IFERROR(VLOOKUP(CONCATENATE($A73,Y$1),'Исх-фото'!$A$2:$D$4000,4,FALSE),"-")</f>
        <v>-</v>
      </c>
      <c r="Z73" s="9">
        <f>IFERROR(VLOOKUP(CONCATENATE($A73,Z$1),'Исх-фото'!$A$2:$D$4000,4,FALSE),"-")</f>
        <v>7</v>
      </c>
      <c r="AA73" s="9">
        <f>IFERROR(VLOOKUP(CONCATENATE($A73,AA$1),'Исх-фото'!$A$2:$D$4000,4,FALSE),"-")</f>
        <v>12</v>
      </c>
      <c r="AB73" s="9" t="str">
        <f>IFERROR(VLOOKUP(CONCATENATE($A73,AB$1),'Исх-фото'!$A$2:$D$4000,4,FALSE),"-")</f>
        <v>-</v>
      </c>
      <c r="AC73" s="9" t="str">
        <f>IFERROR(VLOOKUP(CONCATENATE($A73,AC$1),'Исх-фото'!$A$2:$D$4000,4,FALSE),"-")</f>
        <v>-</v>
      </c>
      <c r="AD73" s="9" t="str">
        <f>IFERROR(VLOOKUP(CONCATENATE($A73,AD$1),'Исх-фото'!$A$2:$D$4000,4,FALSE),"-")</f>
        <v>-</v>
      </c>
      <c r="AE73" s="9">
        <f>IFERROR(VLOOKUP(CONCATENATE($A73,AE$1),'Исх-фото'!$A$2:$D$4000,4,FALSE),"-")</f>
        <v>9</v>
      </c>
      <c r="AF73" s="9" t="str">
        <f>IFERROR(VLOOKUP(CONCATENATE($A73,AF$1),'Исх-фото'!$A$2:$D$4000,4,FALSE),"-")</f>
        <v>-</v>
      </c>
      <c r="AG73" s="9">
        <f>IFERROR(VLOOKUP(CONCATENATE($A73,AG$1),'Исх-фото'!$A$2:$D$4000,4,FALSE),"-")</f>
        <v>4</v>
      </c>
      <c r="AH73" s="9" t="str">
        <f>IFERROR(VLOOKUP(CONCATENATE($A73,AH$1),'Исх-фото'!$A$2:$D$4000,4,FALSE),"-")</f>
        <v>-</v>
      </c>
      <c r="AI73" s="9">
        <f>IFERROR(VLOOKUP(CONCATENATE($A73,AI$1),'Исх-фото'!$A$2:$D$4000,4,FALSE),"-")</f>
        <v>12</v>
      </c>
      <c r="AJ73" s="9">
        <f>IFERROR(VLOOKUP(CONCATENATE($A73,AJ$1),'Исх-фото'!$A$2:$D$4000,4,FALSE),"-")</f>
        <v>5</v>
      </c>
      <c r="AK73" s="9">
        <f>IFERROR(VLOOKUP(CONCATENATE($A73,AK$1),'Исх-фото'!$A$2:$D$4000,4,FALSE),"-")</f>
        <v>8</v>
      </c>
      <c r="AL73" s="9" t="str">
        <f>IFERROR(VLOOKUP(CONCATENATE($A73,AL$1),'Исх-фото'!$A$2:$D$4000,4,FALSE),"-")</f>
        <v>-</v>
      </c>
      <c r="AM73" s="9">
        <f>IFERROR(VLOOKUP(CONCATENATE($A73,AM$1),'Исх-фото'!$A$2:$D$4000,4,FALSE),"-")</f>
        <v>6</v>
      </c>
      <c r="AN73" s="9">
        <f>IFERROR(VLOOKUP(CONCATENATE($A73,AN$1),'Исх-фото'!$A$2:$D$4000,4,FALSE),"-")</f>
        <v>3</v>
      </c>
      <c r="AO73" s="9" t="str">
        <f>IFERROR(VLOOKUP(CONCATENATE($A73,AO$1),'Исх-фото'!$A$2:$D$4000,4,FALSE),"-")</f>
        <v>-</v>
      </c>
      <c r="AP73" s="9">
        <f>IFERROR(VLOOKUP(CONCATENATE($A73,AP$1),'Исх-фото'!$A$2:$D$4000,4,FALSE),"-")</f>
        <v>4</v>
      </c>
      <c r="AQ73" s="9" t="str">
        <f>IFERROR(VLOOKUP(CONCATENATE($A73,AQ$1),'Исх-фото'!$A$2:$D$4000,4,FALSE),"-")</f>
        <v>-</v>
      </c>
      <c r="AR73" s="9" t="str">
        <f>IFERROR(VLOOKUP(CONCATENATE($A73,AR$1),'Исх-фото'!$A$2:$D$4000,4,FALSE),"-")</f>
        <v>-</v>
      </c>
      <c r="AS73" s="9">
        <f>IFERROR(VLOOKUP(CONCATENATE($A73,AS$1),'Исх-фото'!$A$2:$D$4000,4,FALSE),"-")</f>
        <v>6</v>
      </c>
      <c r="AT73" s="9" t="str">
        <f>IFERROR(VLOOKUP(CONCATENATE($A73,AT$1),'Исх-фото'!$A$2:$D$4000,4,FALSE),"-")</f>
        <v>-</v>
      </c>
      <c r="AU73" s="9" t="str">
        <f>IFERROR(VLOOKUP(CONCATENATE($A73,AU$1),'Исх-фото'!$A$2:$D$4000,4,FALSE),"-")</f>
        <v>-</v>
      </c>
      <c r="AV73" s="9" t="str">
        <f>IFERROR(VLOOKUP(CONCATENATE($A73,AV$1),'Исх-фото'!$A$2:$D$4000,4,FALSE),"-")</f>
        <v>-</v>
      </c>
      <c r="AW73" s="9">
        <f>IFERROR(VLOOKUP(CONCATENATE($A73,AW$1),'Исх-фото'!$A$2:$D$4000,4,FALSE),"-")</f>
        <v>4</v>
      </c>
      <c r="AX73" s="9">
        <f>IFERROR(VLOOKUP(CONCATENATE($A73,AX$1),'Исх-фото'!$A$2:$D$4000,4,FALSE),"-")</f>
        <v>12</v>
      </c>
      <c r="AY73" s="9">
        <f>IFERROR(VLOOKUP(CONCATENATE($A73,AY$1),'Исх-фото'!$A$2:$D$4000,4,FALSE),"-")</f>
        <v>12</v>
      </c>
      <c r="AZ73" s="9">
        <f>IFERROR(VLOOKUP(CONCATENATE($A73,AZ$1),'Исх-фото'!$A$2:$D$4000,4,FALSE),"-")</f>
        <v>1</v>
      </c>
      <c r="BA73" s="9">
        <f>IFERROR(VLOOKUP(CONCATENATE($A73,BA$1),'Исх-фото'!$A$2:$D$4000,4,FALSE),"-")</f>
        <v>12</v>
      </c>
      <c r="BB73" s="9">
        <f>IFERROR(VLOOKUP(CONCATENATE($A73,BB$1),'Исх-фото'!$A$2:$D$4000,4,FALSE),"-")</f>
        <v>12</v>
      </c>
      <c r="BC73" s="9">
        <f>IFERROR(VLOOKUP(CONCATENATE($A73,BC$1),'Исх-фото'!$A$2:$D$4000,4,FALSE),"-")</f>
        <v>5</v>
      </c>
      <c r="BD73" s="9">
        <f>IFERROR(VLOOKUP(CONCATENATE($A73,BD$1),'Исх-фото'!$A$2:$D$4000,4,FALSE),"-")</f>
        <v>12</v>
      </c>
      <c r="BE73" s="9">
        <f>IFERROR(VLOOKUP(CONCATENATE($A73,BE$1),'Исх-фото'!$A$2:$D$4000,4,FALSE),"-")</f>
        <v>6</v>
      </c>
      <c r="BF73" s="9" t="str">
        <f>IFERROR(VLOOKUP(CONCATENATE($A73,BF$1),'Исх-фото'!$A$2:$D$4000,4,FALSE),"-")</f>
        <v>-</v>
      </c>
      <c r="BG73" s="9" t="str">
        <f>IFERROR(VLOOKUP(CONCATENATE($A73,BG$1),'Исх-фото'!$A$2:$D$4000,4,FALSE),"-")</f>
        <v>-</v>
      </c>
      <c r="BH73" s="9">
        <f>IFERROR(VLOOKUP(CONCATENATE($A73,BH$1),'Исх-фото'!$A$2:$D$4000,4,FALSE),"-")</f>
        <v>12</v>
      </c>
      <c r="BI73" s="9">
        <f>IFERROR(VLOOKUP(CONCATENATE($A73,BI$1),'Исх-фото'!$A$2:$D$4000,4,FALSE),"-")</f>
        <v>11</v>
      </c>
      <c r="BJ73" s="37">
        <f t="shared" si="6"/>
        <v>35</v>
      </c>
      <c r="BK73" s="34">
        <f t="shared" si="7"/>
        <v>8.742857142857142</v>
      </c>
      <c r="BL73" s="9">
        <f t="shared" si="8"/>
        <v>13</v>
      </c>
    </row>
    <row r="74" spans="1:64">
      <c r="A74" s="38">
        <f t="shared" si="9"/>
        <v>72</v>
      </c>
      <c r="B74" s="36">
        <f>№!B73</f>
        <v>36</v>
      </c>
      <c r="C74" s="36">
        <f>№!C73</f>
        <v>2</v>
      </c>
      <c r="D74" s="9">
        <f>IFERROR(VLOOKUP(CONCATENATE($A74,D$1),'Исх-фото'!$A$2:$D$4000,4,FALSE),"-")</f>
        <v>8</v>
      </c>
      <c r="E74" s="9">
        <f>IFERROR(VLOOKUP(CONCATENATE($A74,E$1),'Исх-фото'!$A$2:$D$4000,4,FALSE),"-")</f>
        <v>12</v>
      </c>
      <c r="F74" s="9" t="str">
        <f>IFERROR(VLOOKUP(CONCATENATE($A74,F$1),'Исх-фото'!$A$2:$D$4000,4,FALSE),"-")</f>
        <v>-</v>
      </c>
      <c r="G74" s="9">
        <f>IFERROR(VLOOKUP(CONCATENATE($A74,G$1),'Исх-фото'!$A$2:$D$4000,4,FALSE),"-")</f>
        <v>1</v>
      </c>
      <c r="H74" s="9" t="str">
        <f>IFERROR(VLOOKUP(CONCATENATE($A74,H$1),'Исх-фото'!$A$2:$D$4000,4,FALSE),"-")</f>
        <v>-</v>
      </c>
      <c r="I74" s="9">
        <f>IFERROR(VLOOKUP(CONCATENATE($A74,I$1),'Исх-фото'!$A$2:$D$4000,4,FALSE),"-")</f>
        <v>12</v>
      </c>
      <c r="J74" s="9">
        <f>IFERROR(VLOOKUP(CONCATENATE($A74,J$1),'Исх-фото'!$A$2:$D$4000,4,FALSE),"-")</f>
        <v>12</v>
      </c>
      <c r="K74" s="9" t="str">
        <f>IFERROR(VLOOKUP(CONCATENATE($A74,K$1),'Исх-фото'!$A$2:$D$4000,4,FALSE),"-")</f>
        <v>-</v>
      </c>
      <c r="L74" s="9" t="str">
        <f>IFERROR(VLOOKUP(CONCATENATE($A74,L$1),'Исх-фото'!$A$2:$D$4000,4,FALSE),"-")</f>
        <v>-</v>
      </c>
      <c r="M74" s="9" t="str">
        <f>IFERROR(VLOOKUP(CONCATENATE($A74,M$1),'Исх-фото'!$A$2:$D$4000,4,FALSE),"-")</f>
        <v>-</v>
      </c>
      <c r="N74" s="9">
        <f>IFERROR(VLOOKUP(CONCATENATE($A74,N$1),'Исх-фото'!$A$2:$D$4000,4,FALSE),"-")</f>
        <v>12</v>
      </c>
      <c r="O74" s="9">
        <f>IFERROR(VLOOKUP(CONCATENATE($A74,O$1),'Исх-фото'!$A$2:$D$4000,4,FALSE),"-")</f>
        <v>12</v>
      </c>
      <c r="P74" s="9">
        <f>IFERROR(VLOOKUP(CONCATENATE($A74,P$1),'Исх-фото'!$A$2:$D$4000,4,FALSE),"-")</f>
        <v>12</v>
      </c>
      <c r="Q74" s="9">
        <f>IFERROR(VLOOKUP(CONCATENATE($A74,Q$1),'Исх-фото'!$A$2:$D$4000,4,FALSE),"-")</f>
        <v>12</v>
      </c>
      <c r="R74" s="9">
        <f>IFERROR(VLOOKUP(CONCATENATE($A74,R$1),'Исх-фото'!$A$2:$D$4000,4,FALSE),"-")</f>
        <v>12</v>
      </c>
      <c r="S74" s="9" t="str">
        <f>IFERROR(VLOOKUP(CONCATENATE($A74,S$1),'Исх-фото'!$A$2:$D$4000,4,FALSE),"-")</f>
        <v>-</v>
      </c>
      <c r="T74" s="9">
        <f>IFERROR(VLOOKUP(CONCATENATE($A74,T$1),'Исх-фото'!$A$2:$D$4000,4,FALSE),"-")</f>
        <v>5</v>
      </c>
      <c r="U74" s="9">
        <f>IFERROR(VLOOKUP(CONCATENATE($A74,U$1),'Исх-фото'!$A$2:$D$4000,4,FALSE),"-")</f>
        <v>4</v>
      </c>
      <c r="V74" s="9">
        <f>IFERROR(VLOOKUP(CONCATENATE($A74,V$1),'Исх-фото'!$A$2:$D$4000,4,FALSE),"-")</f>
        <v>12</v>
      </c>
      <c r="W74" s="9">
        <f>IFERROR(VLOOKUP(CONCATENATE($A74,W$1),'Исх-фото'!$A$2:$D$4000,4,FALSE),"-")</f>
        <v>12</v>
      </c>
      <c r="X74" s="9">
        <f>IFERROR(VLOOKUP(CONCATENATE($A74,X$1),'Исх-фото'!$A$2:$D$4000,4,FALSE),"-")</f>
        <v>12</v>
      </c>
      <c r="Y74" s="9" t="str">
        <f>IFERROR(VLOOKUP(CONCATENATE($A74,Y$1),'Исх-фото'!$A$2:$D$4000,4,FALSE),"-")</f>
        <v>-</v>
      </c>
      <c r="Z74" s="9">
        <f>IFERROR(VLOOKUP(CONCATENATE($A74,Z$1),'Исх-фото'!$A$2:$D$4000,4,FALSE),"-")</f>
        <v>8</v>
      </c>
      <c r="AA74" s="9">
        <f>IFERROR(VLOOKUP(CONCATENATE($A74,AA$1),'Исх-фото'!$A$2:$D$4000,4,FALSE),"-")</f>
        <v>12</v>
      </c>
      <c r="AB74" s="9">
        <f>IFERROR(VLOOKUP(CONCATENATE($A74,AB$1),'Исх-фото'!$A$2:$D$4000,4,FALSE),"-")</f>
        <v>8</v>
      </c>
      <c r="AC74" s="9" t="str">
        <f>IFERROR(VLOOKUP(CONCATENATE($A74,AC$1),'Исх-фото'!$A$2:$D$4000,4,FALSE),"-")</f>
        <v>-</v>
      </c>
      <c r="AD74" s="9" t="str">
        <f>IFERROR(VLOOKUP(CONCATENATE($A74,AD$1),'Исх-фото'!$A$2:$D$4000,4,FALSE),"-")</f>
        <v>-</v>
      </c>
      <c r="AE74" s="9">
        <f>IFERROR(VLOOKUP(CONCATENATE($A74,AE$1),'Исх-фото'!$A$2:$D$4000,4,FALSE),"-")</f>
        <v>9</v>
      </c>
      <c r="AF74" s="9" t="str">
        <f>IFERROR(VLOOKUP(CONCATENATE($A74,AF$1),'Исх-фото'!$A$2:$D$4000,4,FALSE),"-")</f>
        <v>-</v>
      </c>
      <c r="AG74" s="9">
        <f>IFERROR(VLOOKUP(CONCATENATE($A74,AG$1),'Исх-фото'!$A$2:$D$4000,4,FALSE),"-")</f>
        <v>6</v>
      </c>
      <c r="AH74" s="9" t="str">
        <f>IFERROR(VLOOKUP(CONCATENATE($A74,AH$1),'Исх-фото'!$A$2:$D$4000,4,FALSE),"-")</f>
        <v>-</v>
      </c>
      <c r="AI74" s="9">
        <f>IFERROR(VLOOKUP(CONCATENATE($A74,AI$1),'Исх-фото'!$A$2:$D$4000,4,FALSE),"-")</f>
        <v>12</v>
      </c>
      <c r="AJ74" s="9">
        <f>IFERROR(VLOOKUP(CONCATENATE($A74,AJ$1),'Исх-фото'!$A$2:$D$4000,4,FALSE),"-")</f>
        <v>5</v>
      </c>
      <c r="AK74" s="9">
        <f>IFERROR(VLOOKUP(CONCATENATE($A74,AK$1),'Исх-фото'!$A$2:$D$4000,4,FALSE),"-")</f>
        <v>9</v>
      </c>
      <c r="AL74" s="9">
        <f>IFERROR(VLOOKUP(CONCATENATE($A74,AL$1),'Исх-фото'!$A$2:$D$4000,4,FALSE),"-")</f>
        <v>4</v>
      </c>
      <c r="AM74" s="9">
        <f>IFERROR(VLOOKUP(CONCATENATE($A74,AM$1),'Исх-фото'!$A$2:$D$4000,4,FALSE),"-")</f>
        <v>3</v>
      </c>
      <c r="AN74" s="9">
        <f>IFERROR(VLOOKUP(CONCATENATE($A74,AN$1),'Исх-фото'!$A$2:$D$4000,4,FALSE),"-")</f>
        <v>5</v>
      </c>
      <c r="AO74" s="9" t="str">
        <f>IFERROR(VLOOKUP(CONCATENATE($A74,AO$1),'Исх-фото'!$A$2:$D$4000,4,FALSE),"-")</f>
        <v>-</v>
      </c>
      <c r="AP74" s="9">
        <f>IFERROR(VLOOKUP(CONCATENATE($A74,AP$1),'Исх-фото'!$A$2:$D$4000,4,FALSE),"-")</f>
        <v>4</v>
      </c>
      <c r="AQ74" s="9" t="str">
        <f>IFERROR(VLOOKUP(CONCATENATE($A74,AQ$1),'Исх-фото'!$A$2:$D$4000,4,FALSE),"-")</f>
        <v>-</v>
      </c>
      <c r="AR74" s="9" t="str">
        <f>IFERROR(VLOOKUP(CONCATENATE($A74,AR$1),'Исх-фото'!$A$2:$D$4000,4,FALSE),"-")</f>
        <v>-</v>
      </c>
      <c r="AS74" s="9" t="str">
        <f>IFERROR(VLOOKUP(CONCATENATE($A74,AS$1),'Исх-фото'!$A$2:$D$4000,4,FALSE),"-")</f>
        <v>-</v>
      </c>
      <c r="AT74" s="9" t="str">
        <f>IFERROR(VLOOKUP(CONCATENATE($A74,AT$1),'Исх-фото'!$A$2:$D$4000,4,FALSE),"-")</f>
        <v>-</v>
      </c>
      <c r="AU74" s="9" t="str">
        <f>IFERROR(VLOOKUP(CONCATENATE($A74,AU$1),'Исх-фото'!$A$2:$D$4000,4,FALSE),"-")</f>
        <v>-</v>
      </c>
      <c r="AV74" s="9" t="str">
        <f>IFERROR(VLOOKUP(CONCATENATE($A74,AV$1),'Исх-фото'!$A$2:$D$4000,4,FALSE),"-")</f>
        <v>-</v>
      </c>
      <c r="AW74" s="9">
        <f>IFERROR(VLOOKUP(CONCATENATE($A74,AW$1),'Исх-фото'!$A$2:$D$4000,4,FALSE),"-")</f>
        <v>4</v>
      </c>
      <c r="AX74" s="9">
        <f>IFERROR(VLOOKUP(CONCATENATE($A74,AX$1),'Исх-фото'!$A$2:$D$4000,4,FALSE),"-")</f>
        <v>12</v>
      </c>
      <c r="AY74" s="9">
        <f>IFERROR(VLOOKUP(CONCATENATE($A74,AY$1),'Исх-фото'!$A$2:$D$4000,4,FALSE),"-")</f>
        <v>12</v>
      </c>
      <c r="AZ74" s="9" t="str">
        <f>IFERROR(VLOOKUP(CONCATENATE($A74,AZ$1),'Исх-фото'!$A$2:$D$4000,4,FALSE),"-")</f>
        <v>-</v>
      </c>
      <c r="BA74" s="9">
        <f>IFERROR(VLOOKUP(CONCATENATE($A74,BA$1),'Исх-фото'!$A$2:$D$4000,4,FALSE),"-")</f>
        <v>12</v>
      </c>
      <c r="BB74" s="9">
        <f>IFERROR(VLOOKUP(CONCATENATE($A74,BB$1),'Исх-фото'!$A$2:$D$4000,4,FALSE),"-")</f>
        <v>12</v>
      </c>
      <c r="BC74" s="9">
        <f>IFERROR(VLOOKUP(CONCATENATE($A74,BC$1),'Исх-фото'!$A$2:$D$4000,4,FALSE),"-")</f>
        <v>7</v>
      </c>
      <c r="BD74" s="9">
        <f>IFERROR(VLOOKUP(CONCATENATE($A74,BD$1),'Исх-фото'!$A$2:$D$4000,4,FALSE),"-")</f>
        <v>12</v>
      </c>
      <c r="BE74" s="9">
        <f>IFERROR(VLOOKUP(CONCATENATE($A74,BE$1),'Исх-фото'!$A$2:$D$4000,4,FALSE),"-")</f>
        <v>6</v>
      </c>
      <c r="BF74" s="9" t="str">
        <f>IFERROR(VLOOKUP(CONCATENATE($A74,BF$1),'Исх-фото'!$A$2:$D$4000,4,FALSE),"-")</f>
        <v>-</v>
      </c>
      <c r="BG74" s="9" t="str">
        <f>IFERROR(VLOOKUP(CONCATENATE($A74,BG$1),'Исх-фото'!$A$2:$D$4000,4,FALSE),"-")</f>
        <v>-</v>
      </c>
      <c r="BH74" s="9">
        <f>IFERROR(VLOOKUP(CONCATENATE($A74,BH$1),'Исх-фото'!$A$2:$D$4000,4,FALSE),"-")</f>
        <v>12</v>
      </c>
      <c r="BI74" s="9">
        <f>IFERROR(VLOOKUP(CONCATENATE($A74,BI$1),'Исх-фото'!$A$2:$D$4000,4,FALSE),"-")</f>
        <v>12</v>
      </c>
      <c r="BJ74" s="37">
        <f t="shared" si="6"/>
        <v>37</v>
      </c>
      <c r="BK74" s="34">
        <f t="shared" si="7"/>
        <v>9.0810810810810807</v>
      </c>
      <c r="BL74" s="9">
        <f t="shared" si="8"/>
        <v>6</v>
      </c>
    </row>
    <row r="75" spans="1:64">
      <c r="A75" s="38">
        <f t="shared" si="9"/>
        <v>73</v>
      </c>
      <c r="B75" s="36">
        <f>№!B74</f>
        <v>36</v>
      </c>
      <c r="C75" s="36">
        <f>№!C74</f>
        <v>3</v>
      </c>
      <c r="D75" s="9">
        <f>IFERROR(VLOOKUP(CONCATENATE($A75,D$1),'Исх-фото'!$A$2:$D$4000,4,FALSE),"-")</f>
        <v>10</v>
      </c>
      <c r="E75" s="9">
        <f>IFERROR(VLOOKUP(CONCATENATE($A75,E$1),'Исх-фото'!$A$2:$D$4000,4,FALSE),"-")</f>
        <v>12</v>
      </c>
      <c r="F75" s="9" t="str">
        <f>IFERROR(VLOOKUP(CONCATENATE($A75,F$1),'Исх-фото'!$A$2:$D$4000,4,FALSE),"-")</f>
        <v>-</v>
      </c>
      <c r="G75" s="9">
        <f>IFERROR(VLOOKUP(CONCATENATE($A75,G$1),'Исх-фото'!$A$2:$D$4000,4,FALSE),"-")</f>
        <v>1</v>
      </c>
      <c r="H75" s="9" t="str">
        <f>IFERROR(VLOOKUP(CONCATENATE($A75,H$1),'Исх-фото'!$A$2:$D$4000,4,FALSE),"-")</f>
        <v>-</v>
      </c>
      <c r="I75" s="9">
        <f>IFERROR(VLOOKUP(CONCATENATE($A75,I$1),'Исх-фото'!$A$2:$D$4000,4,FALSE),"-")</f>
        <v>12</v>
      </c>
      <c r="J75" s="9">
        <f>IFERROR(VLOOKUP(CONCATENATE($A75,J$1),'Исх-фото'!$A$2:$D$4000,4,FALSE),"-")</f>
        <v>12</v>
      </c>
      <c r="K75" s="9" t="str">
        <f>IFERROR(VLOOKUP(CONCATENATE($A75,K$1),'Исх-фото'!$A$2:$D$4000,4,FALSE),"-")</f>
        <v>-</v>
      </c>
      <c r="L75" s="9" t="str">
        <f>IFERROR(VLOOKUP(CONCATENATE($A75,L$1),'Исх-фото'!$A$2:$D$4000,4,FALSE),"-")</f>
        <v>-</v>
      </c>
      <c r="M75" s="9" t="str">
        <f>IFERROR(VLOOKUP(CONCATENATE($A75,M$1),'Исх-фото'!$A$2:$D$4000,4,FALSE),"-")</f>
        <v>-</v>
      </c>
      <c r="N75" s="9">
        <f>IFERROR(VLOOKUP(CONCATENATE($A75,N$1),'Исх-фото'!$A$2:$D$4000,4,FALSE),"-")</f>
        <v>12</v>
      </c>
      <c r="O75" s="9">
        <f>IFERROR(VLOOKUP(CONCATENATE($A75,O$1),'Исх-фото'!$A$2:$D$4000,4,FALSE),"-")</f>
        <v>12</v>
      </c>
      <c r="P75" s="9">
        <f>IFERROR(VLOOKUP(CONCATENATE($A75,P$1),'Исх-фото'!$A$2:$D$4000,4,FALSE),"-")</f>
        <v>12</v>
      </c>
      <c r="Q75" s="9">
        <f>IFERROR(VLOOKUP(CONCATENATE($A75,Q$1),'Исх-фото'!$A$2:$D$4000,4,FALSE),"-")</f>
        <v>12</v>
      </c>
      <c r="R75" s="9">
        <f>IFERROR(VLOOKUP(CONCATENATE($A75,R$1),'Исх-фото'!$A$2:$D$4000,4,FALSE),"-")</f>
        <v>12</v>
      </c>
      <c r="S75" s="9" t="str">
        <f>IFERROR(VLOOKUP(CONCATENATE($A75,S$1),'Исх-фото'!$A$2:$D$4000,4,FALSE),"-")</f>
        <v>-</v>
      </c>
      <c r="T75" s="9">
        <f>IFERROR(VLOOKUP(CONCATENATE($A75,T$1),'Исх-фото'!$A$2:$D$4000,4,FALSE),"-")</f>
        <v>4</v>
      </c>
      <c r="U75" s="9">
        <f>IFERROR(VLOOKUP(CONCATENATE($A75,U$1),'Исх-фото'!$A$2:$D$4000,4,FALSE),"-")</f>
        <v>6</v>
      </c>
      <c r="V75" s="9">
        <f>IFERROR(VLOOKUP(CONCATENATE($A75,V$1),'Исх-фото'!$A$2:$D$4000,4,FALSE),"-")</f>
        <v>12</v>
      </c>
      <c r="W75" s="9">
        <f>IFERROR(VLOOKUP(CONCATENATE($A75,W$1),'Исх-фото'!$A$2:$D$4000,4,FALSE),"-")</f>
        <v>12</v>
      </c>
      <c r="X75" s="9" t="str">
        <f>IFERROR(VLOOKUP(CONCATENATE($A75,X$1),'Исх-фото'!$A$2:$D$4000,4,FALSE),"-")</f>
        <v>-</v>
      </c>
      <c r="Y75" s="9" t="str">
        <f>IFERROR(VLOOKUP(CONCATENATE($A75,Y$1),'Исх-фото'!$A$2:$D$4000,4,FALSE),"-")</f>
        <v>-</v>
      </c>
      <c r="Z75" s="9">
        <f>IFERROR(VLOOKUP(CONCATENATE($A75,Z$1),'Исх-фото'!$A$2:$D$4000,4,FALSE),"-")</f>
        <v>8</v>
      </c>
      <c r="AA75" s="9">
        <f>IFERROR(VLOOKUP(CONCATENATE($A75,AA$1),'Исх-фото'!$A$2:$D$4000,4,FALSE),"-")</f>
        <v>12</v>
      </c>
      <c r="AB75" s="9" t="str">
        <f>IFERROR(VLOOKUP(CONCATENATE($A75,AB$1),'Исх-фото'!$A$2:$D$4000,4,FALSE),"-")</f>
        <v>-</v>
      </c>
      <c r="AC75" s="9" t="str">
        <f>IFERROR(VLOOKUP(CONCATENATE($A75,AC$1),'Исх-фото'!$A$2:$D$4000,4,FALSE),"-")</f>
        <v>-</v>
      </c>
      <c r="AD75" s="9" t="str">
        <f>IFERROR(VLOOKUP(CONCATENATE($A75,AD$1),'Исх-фото'!$A$2:$D$4000,4,FALSE),"-")</f>
        <v>-</v>
      </c>
      <c r="AE75" s="9">
        <f>IFERROR(VLOOKUP(CONCATENATE($A75,AE$1),'Исх-фото'!$A$2:$D$4000,4,FALSE),"-")</f>
        <v>9</v>
      </c>
      <c r="AF75" s="9" t="str">
        <f>IFERROR(VLOOKUP(CONCATENATE($A75,AF$1),'Исх-фото'!$A$2:$D$4000,4,FALSE),"-")</f>
        <v>-</v>
      </c>
      <c r="AG75" s="9">
        <f>IFERROR(VLOOKUP(CONCATENATE($A75,AG$1),'Исх-фото'!$A$2:$D$4000,4,FALSE),"-")</f>
        <v>4</v>
      </c>
      <c r="AH75" s="9" t="str">
        <f>IFERROR(VLOOKUP(CONCATENATE($A75,AH$1),'Исх-фото'!$A$2:$D$4000,4,FALSE),"-")</f>
        <v>-</v>
      </c>
      <c r="AI75" s="9">
        <f>IFERROR(VLOOKUP(CONCATENATE($A75,AI$1),'Исх-фото'!$A$2:$D$4000,4,FALSE),"-")</f>
        <v>12</v>
      </c>
      <c r="AJ75" s="9">
        <f>IFERROR(VLOOKUP(CONCATENATE($A75,AJ$1),'Исх-фото'!$A$2:$D$4000,4,FALSE),"-")</f>
        <v>3</v>
      </c>
      <c r="AK75" s="9" t="str">
        <f>IFERROR(VLOOKUP(CONCATENATE($A75,AK$1),'Исх-фото'!$A$2:$D$4000,4,FALSE),"-")</f>
        <v>-</v>
      </c>
      <c r="AL75" s="9" t="str">
        <f>IFERROR(VLOOKUP(CONCATENATE($A75,AL$1),'Исх-фото'!$A$2:$D$4000,4,FALSE),"-")</f>
        <v>-</v>
      </c>
      <c r="AM75" s="9">
        <f>IFERROR(VLOOKUP(CONCATENATE($A75,AM$1),'Исх-фото'!$A$2:$D$4000,4,FALSE),"-")</f>
        <v>6</v>
      </c>
      <c r="AN75" s="9">
        <f>IFERROR(VLOOKUP(CONCATENATE($A75,AN$1),'Исх-фото'!$A$2:$D$4000,4,FALSE),"-")</f>
        <v>2</v>
      </c>
      <c r="AO75" s="9" t="str">
        <f>IFERROR(VLOOKUP(CONCATENATE($A75,AO$1),'Исх-фото'!$A$2:$D$4000,4,FALSE),"-")</f>
        <v>-</v>
      </c>
      <c r="AP75" s="9">
        <f>IFERROR(VLOOKUP(CONCATENATE($A75,AP$1),'Исх-фото'!$A$2:$D$4000,4,FALSE),"-")</f>
        <v>3</v>
      </c>
      <c r="AQ75" s="9" t="str">
        <f>IFERROR(VLOOKUP(CONCATENATE($A75,AQ$1),'Исх-фото'!$A$2:$D$4000,4,FALSE),"-")</f>
        <v>-</v>
      </c>
      <c r="AR75" s="9" t="str">
        <f>IFERROR(VLOOKUP(CONCATENATE($A75,AR$1),'Исх-фото'!$A$2:$D$4000,4,FALSE),"-")</f>
        <v>-</v>
      </c>
      <c r="AS75" s="9" t="str">
        <f>IFERROR(VLOOKUP(CONCATENATE($A75,AS$1),'Исх-фото'!$A$2:$D$4000,4,FALSE),"-")</f>
        <v>-</v>
      </c>
      <c r="AT75" s="9" t="str">
        <f>IFERROR(VLOOKUP(CONCATENATE($A75,AT$1),'Исх-фото'!$A$2:$D$4000,4,FALSE),"-")</f>
        <v>-</v>
      </c>
      <c r="AU75" s="9" t="str">
        <f>IFERROR(VLOOKUP(CONCATENATE($A75,AU$1),'Исх-фото'!$A$2:$D$4000,4,FALSE),"-")</f>
        <v>-</v>
      </c>
      <c r="AV75" s="9" t="str">
        <f>IFERROR(VLOOKUP(CONCATENATE($A75,AV$1),'Исх-фото'!$A$2:$D$4000,4,FALSE),"-")</f>
        <v>-</v>
      </c>
      <c r="AW75" s="9">
        <f>IFERROR(VLOOKUP(CONCATENATE($A75,AW$1),'Исх-фото'!$A$2:$D$4000,4,FALSE),"-")</f>
        <v>4</v>
      </c>
      <c r="AX75" s="9">
        <f>IFERROR(VLOOKUP(CONCATENATE($A75,AX$1),'Исх-фото'!$A$2:$D$4000,4,FALSE),"-")</f>
        <v>12</v>
      </c>
      <c r="AY75" s="9">
        <f>IFERROR(VLOOKUP(CONCATENATE($A75,AY$1),'Исх-фото'!$A$2:$D$4000,4,FALSE),"-")</f>
        <v>12</v>
      </c>
      <c r="AZ75" s="9">
        <f>IFERROR(VLOOKUP(CONCATENATE($A75,AZ$1),'Исх-фото'!$A$2:$D$4000,4,FALSE),"-")</f>
        <v>1</v>
      </c>
      <c r="BA75" s="9">
        <f>IFERROR(VLOOKUP(CONCATENATE($A75,BA$1),'Исх-фото'!$A$2:$D$4000,4,FALSE),"-")</f>
        <v>12</v>
      </c>
      <c r="BB75" s="9">
        <f>IFERROR(VLOOKUP(CONCATENATE($A75,BB$1),'Исх-фото'!$A$2:$D$4000,4,FALSE),"-")</f>
        <v>12</v>
      </c>
      <c r="BC75" s="9">
        <f>IFERROR(VLOOKUP(CONCATENATE($A75,BC$1),'Исх-фото'!$A$2:$D$4000,4,FALSE),"-")</f>
        <v>5</v>
      </c>
      <c r="BD75" s="9" t="str">
        <f>IFERROR(VLOOKUP(CONCATENATE($A75,BD$1),'Исх-фото'!$A$2:$D$4000,4,FALSE),"-")</f>
        <v>-</v>
      </c>
      <c r="BE75" s="9">
        <f>IFERROR(VLOOKUP(CONCATENATE($A75,BE$1),'Исх-фото'!$A$2:$D$4000,4,FALSE),"-")</f>
        <v>6</v>
      </c>
      <c r="BF75" s="9" t="str">
        <f>IFERROR(VLOOKUP(CONCATENATE($A75,BF$1),'Исх-фото'!$A$2:$D$4000,4,FALSE),"-")</f>
        <v>-</v>
      </c>
      <c r="BG75" s="9" t="str">
        <f>IFERROR(VLOOKUP(CONCATENATE($A75,BG$1),'Исх-фото'!$A$2:$D$4000,4,FALSE),"-")</f>
        <v>-</v>
      </c>
      <c r="BH75" s="9">
        <f>IFERROR(VLOOKUP(CONCATENATE($A75,BH$1),'Исх-фото'!$A$2:$D$4000,4,FALSE),"-")</f>
        <v>12</v>
      </c>
      <c r="BI75" s="9">
        <f>IFERROR(VLOOKUP(CONCATENATE($A75,BI$1),'Исх-фото'!$A$2:$D$4000,4,FALSE),"-")</f>
        <v>12</v>
      </c>
      <c r="BJ75" s="37">
        <f t="shared" si="6"/>
        <v>33</v>
      </c>
      <c r="BK75" s="34">
        <f t="shared" si="7"/>
        <v>8.7272727272727266</v>
      </c>
      <c r="BL75" s="9">
        <f t="shared" si="8"/>
        <v>14</v>
      </c>
    </row>
    <row r="76" spans="1:64">
      <c r="A76" s="38">
        <f t="shared" si="9"/>
        <v>74</v>
      </c>
      <c r="B76" s="36">
        <f>№!B75</f>
        <v>37</v>
      </c>
      <c r="C76" s="36">
        <f>№!C75</f>
        <v>1</v>
      </c>
      <c r="D76" s="9">
        <f>IFERROR(VLOOKUP(CONCATENATE($A76,D$1),'Исх-фото'!$A$2:$D$4000,4,FALSE),"-")</f>
        <v>4</v>
      </c>
      <c r="E76" s="9" t="str">
        <f>IFERROR(VLOOKUP(CONCATENATE($A76,E$1),'Исх-фото'!$A$2:$D$4000,4,FALSE),"-")</f>
        <v>-</v>
      </c>
      <c r="F76" s="9" t="str">
        <f>IFERROR(VLOOKUP(CONCATENATE($A76,F$1),'Исх-фото'!$A$2:$D$4000,4,FALSE),"-")</f>
        <v>-</v>
      </c>
      <c r="G76" s="9" t="str">
        <f>IFERROR(VLOOKUP(CONCATENATE($A76,G$1),'Исх-фото'!$A$2:$D$4000,4,FALSE),"-")</f>
        <v>-</v>
      </c>
      <c r="H76" s="9" t="str">
        <f>IFERROR(VLOOKUP(CONCATENATE($A76,H$1),'Исх-фото'!$A$2:$D$4000,4,FALSE),"-")</f>
        <v>-</v>
      </c>
      <c r="I76" s="9" t="str">
        <f>IFERROR(VLOOKUP(CONCATENATE($A76,I$1),'Исх-фото'!$A$2:$D$4000,4,FALSE),"-")</f>
        <v>-</v>
      </c>
      <c r="J76" s="9">
        <f>IFERROR(VLOOKUP(CONCATENATE($A76,J$1),'Исх-фото'!$A$2:$D$4000,4,FALSE),"-")</f>
        <v>7</v>
      </c>
      <c r="K76" s="9" t="str">
        <f>IFERROR(VLOOKUP(CONCATENATE($A76,K$1),'Исх-фото'!$A$2:$D$4000,4,FALSE),"-")</f>
        <v>-</v>
      </c>
      <c r="L76" s="9" t="str">
        <f>IFERROR(VLOOKUP(CONCATENATE($A76,L$1),'Исх-фото'!$A$2:$D$4000,4,FALSE),"-")</f>
        <v>-</v>
      </c>
      <c r="M76" s="9" t="str">
        <f>IFERROR(VLOOKUP(CONCATENATE($A76,M$1),'Исх-фото'!$A$2:$D$4000,4,FALSE),"-")</f>
        <v>-</v>
      </c>
      <c r="N76" s="9" t="str">
        <f>IFERROR(VLOOKUP(CONCATENATE($A76,N$1),'Исх-фото'!$A$2:$D$4000,4,FALSE),"-")</f>
        <v>-</v>
      </c>
      <c r="O76" s="9" t="str">
        <f>IFERROR(VLOOKUP(CONCATENATE($A76,O$1),'Исх-фото'!$A$2:$D$4000,4,FALSE),"-")</f>
        <v>-</v>
      </c>
      <c r="P76" s="9" t="str">
        <f>IFERROR(VLOOKUP(CONCATENATE($A76,P$1),'Исх-фото'!$A$2:$D$4000,4,FALSE),"-")</f>
        <v>-</v>
      </c>
      <c r="Q76" s="9">
        <f>IFERROR(VLOOKUP(CONCATENATE($A76,Q$1),'Исх-фото'!$A$2:$D$4000,4,FALSE),"-")</f>
        <v>6</v>
      </c>
      <c r="R76" s="9" t="str">
        <f>IFERROR(VLOOKUP(CONCATENATE($A76,R$1),'Исх-фото'!$A$2:$D$4000,4,FALSE),"-")</f>
        <v>-</v>
      </c>
      <c r="S76" s="9" t="str">
        <f>IFERROR(VLOOKUP(CONCATENATE($A76,S$1),'Исх-фото'!$A$2:$D$4000,4,FALSE),"-")</f>
        <v>-</v>
      </c>
      <c r="T76" s="9">
        <f>IFERROR(VLOOKUP(CONCATENATE($A76,T$1),'Исх-фото'!$A$2:$D$4000,4,FALSE),"-")</f>
        <v>4</v>
      </c>
      <c r="U76" s="9">
        <f>IFERROR(VLOOKUP(CONCATENATE($A76,U$1),'Исх-фото'!$A$2:$D$4000,4,FALSE),"-")</f>
        <v>10</v>
      </c>
      <c r="V76" s="9" t="str">
        <f>IFERROR(VLOOKUP(CONCATENATE($A76,V$1),'Исх-фото'!$A$2:$D$4000,4,FALSE),"-")</f>
        <v>-</v>
      </c>
      <c r="W76" s="9" t="str">
        <f>IFERROR(VLOOKUP(CONCATENATE($A76,W$1),'Исх-фото'!$A$2:$D$4000,4,FALSE),"-")</f>
        <v>-</v>
      </c>
      <c r="X76" s="9" t="str">
        <f>IFERROR(VLOOKUP(CONCATENATE($A76,X$1),'Исх-фото'!$A$2:$D$4000,4,FALSE),"-")</f>
        <v>-</v>
      </c>
      <c r="Y76" s="9" t="str">
        <f>IFERROR(VLOOKUP(CONCATENATE($A76,Y$1),'Исх-фото'!$A$2:$D$4000,4,FALSE),"-")</f>
        <v>-</v>
      </c>
      <c r="Z76" s="9">
        <f>IFERROR(VLOOKUP(CONCATENATE($A76,Z$1),'Исх-фото'!$A$2:$D$4000,4,FALSE),"-")</f>
        <v>5</v>
      </c>
      <c r="AA76" s="9" t="str">
        <f>IFERROR(VLOOKUP(CONCATENATE($A76,AA$1),'Исх-фото'!$A$2:$D$4000,4,FALSE),"-")</f>
        <v>-</v>
      </c>
      <c r="AB76" s="9">
        <f>IFERROR(VLOOKUP(CONCATENATE($A76,AB$1),'Исх-фото'!$A$2:$D$4000,4,FALSE),"-")</f>
        <v>9</v>
      </c>
      <c r="AC76" s="9" t="str">
        <f>IFERROR(VLOOKUP(CONCATENATE($A76,AC$1),'Исх-фото'!$A$2:$D$4000,4,FALSE),"-")</f>
        <v>-</v>
      </c>
      <c r="AD76" s="9" t="str">
        <f>IFERROR(VLOOKUP(CONCATENATE($A76,AD$1),'Исх-фото'!$A$2:$D$4000,4,FALSE),"-")</f>
        <v>-</v>
      </c>
      <c r="AE76" s="9" t="str">
        <f>IFERROR(VLOOKUP(CONCATENATE($A76,AE$1),'Исх-фото'!$A$2:$D$4000,4,FALSE),"-")</f>
        <v>-</v>
      </c>
      <c r="AF76" s="9" t="str">
        <f>IFERROR(VLOOKUP(CONCATENATE($A76,AF$1),'Исх-фото'!$A$2:$D$4000,4,FALSE),"-")</f>
        <v>-</v>
      </c>
      <c r="AG76" s="9">
        <f>IFERROR(VLOOKUP(CONCATENATE($A76,AG$1),'Исх-фото'!$A$2:$D$4000,4,FALSE),"-")</f>
        <v>4</v>
      </c>
      <c r="AH76" s="9" t="str">
        <f>IFERROR(VLOOKUP(CONCATENATE($A76,AH$1),'Исх-фото'!$A$2:$D$4000,4,FALSE),"-")</f>
        <v>-</v>
      </c>
      <c r="AI76" s="9">
        <f>IFERROR(VLOOKUP(CONCATENATE($A76,AI$1),'Исх-фото'!$A$2:$D$4000,4,FALSE),"-")</f>
        <v>7</v>
      </c>
      <c r="AJ76" s="9">
        <f>IFERROR(VLOOKUP(CONCATENATE($A76,AJ$1),'Исх-фото'!$A$2:$D$4000,4,FALSE),"-")</f>
        <v>7</v>
      </c>
      <c r="AK76" s="9" t="str">
        <f>IFERROR(VLOOKUP(CONCATENATE($A76,AK$1),'Исх-фото'!$A$2:$D$4000,4,FALSE),"-")</f>
        <v>-</v>
      </c>
      <c r="AL76" s="9">
        <f>IFERROR(VLOOKUP(CONCATENATE($A76,AL$1),'Исх-фото'!$A$2:$D$4000,4,FALSE),"-")</f>
        <v>5</v>
      </c>
      <c r="AM76" s="9">
        <f>IFERROR(VLOOKUP(CONCATENATE($A76,AM$1),'Исх-фото'!$A$2:$D$4000,4,FALSE),"-")</f>
        <v>7</v>
      </c>
      <c r="AN76" s="9">
        <f>IFERROR(VLOOKUP(CONCATENATE($A76,AN$1),'Исх-фото'!$A$2:$D$4000,4,FALSE),"-")</f>
        <v>4</v>
      </c>
      <c r="AO76" s="9" t="str">
        <f>IFERROR(VLOOKUP(CONCATENATE($A76,AO$1),'Исх-фото'!$A$2:$D$4000,4,FALSE),"-")</f>
        <v>-</v>
      </c>
      <c r="AP76" s="9">
        <f>IFERROR(VLOOKUP(CONCATENATE($A76,AP$1),'Исх-фото'!$A$2:$D$4000,4,FALSE),"-")</f>
        <v>9</v>
      </c>
      <c r="AQ76" s="9" t="str">
        <f>IFERROR(VLOOKUP(CONCATENATE($A76,AQ$1),'Исх-фото'!$A$2:$D$4000,4,FALSE),"-")</f>
        <v>-</v>
      </c>
      <c r="AR76" s="9" t="str">
        <f>IFERROR(VLOOKUP(CONCATENATE($A76,AR$1),'Исх-фото'!$A$2:$D$4000,4,FALSE),"-")</f>
        <v>-</v>
      </c>
      <c r="AS76" s="9">
        <f>IFERROR(VLOOKUP(CONCATENATE($A76,AS$1),'Исх-фото'!$A$2:$D$4000,4,FALSE),"-")</f>
        <v>2</v>
      </c>
      <c r="AT76" s="9" t="str">
        <f>IFERROR(VLOOKUP(CONCATENATE($A76,AT$1),'Исх-фото'!$A$2:$D$4000,4,FALSE),"-")</f>
        <v>-</v>
      </c>
      <c r="AU76" s="9" t="str">
        <f>IFERROR(VLOOKUP(CONCATENATE($A76,AU$1),'Исх-фото'!$A$2:$D$4000,4,FALSE),"-")</f>
        <v>-</v>
      </c>
      <c r="AV76" s="9" t="str">
        <f>IFERROR(VLOOKUP(CONCATENATE($A76,AV$1),'Исх-фото'!$A$2:$D$4000,4,FALSE),"-")</f>
        <v>-</v>
      </c>
      <c r="AW76" s="9" t="str">
        <f>IFERROR(VLOOKUP(CONCATENATE($A76,AW$1),'Исх-фото'!$A$2:$D$4000,4,FALSE),"-")</f>
        <v>-</v>
      </c>
      <c r="AX76" s="9" t="str">
        <f>IFERROR(VLOOKUP(CONCATENATE($A76,AX$1),'Исх-фото'!$A$2:$D$4000,4,FALSE),"-")</f>
        <v>-</v>
      </c>
      <c r="AY76" s="9" t="str">
        <f>IFERROR(VLOOKUP(CONCATENATE($A76,AY$1),'Исх-фото'!$A$2:$D$4000,4,FALSE),"-")</f>
        <v>-</v>
      </c>
      <c r="AZ76" s="9" t="str">
        <f>IFERROR(VLOOKUP(CONCATENATE($A76,AZ$1),'Исх-фото'!$A$2:$D$4000,4,FALSE),"-")</f>
        <v>-</v>
      </c>
      <c r="BA76" s="9" t="str">
        <f>IFERROR(VLOOKUP(CONCATENATE($A76,BA$1),'Исх-фото'!$A$2:$D$4000,4,FALSE),"-")</f>
        <v>-</v>
      </c>
      <c r="BB76" s="9">
        <f>IFERROR(VLOOKUP(CONCATENATE($A76,BB$1),'Исх-фото'!$A$2:$D$4000,4,FALSE),"-")</f>
        <v>9</v>
      </c>
      <c r="BC76" s="9">
        <f>IFERROR(VLOOKUP(CONCATENATE($A76,BC$1),'Исх-фото'!$A$2:$D$4000,4,FALSE),"-")</f>
        <v>6</v>
      </c>
      <c r="BD76" s="9" t="str">
        <f>IFERROR(VLOOKUP(CONCATENATE($A76,BD$1),'Исх-фото'!$A$2:$D$4000,4,FALSE),"-")</f>
        <v>-</v>
      </c>
      <c r="BE76" s="9">
        <f>IFERROR(VLOOKUP(CONCATENATE($A76,BE$1),'Исх-фото'!$A$2:$D$4000,4,FALSE),"-")</f>
        <v>7</v>
      </c>
      <c r="BF76" s="9">
        <f>IFERROR(VLOOKUP(CONCATENATE($A76,BF$1),'Исх-фото'!$A$2:$D$4000,4,FALSE),"-")</f>
        <v>9</v>
      </c>
      <c r="BG76" s="9" t="str">
        <f>IFERROR(VLOOKUP(CONCATENATE($A76,BG$1),'Исх-фото'!$A$2:$D$4000,4,FALSE),"-")</f>
        <v>-</v>
      </c>
      <c r="BH76" s="9" t="str">
        <f>IFERROR(VLOOKUP(CONCATENATE($A76,BH$1),'Исх-фото'!$A$2:$D$4000,4,FALSE),"-")</f>
        <v>-</v>
      </c>
      <c r="BI76" s="9" t="str">
        <f>IFERROR(VLOOKUP(CONCATENATE($A76,BI$1),'Исх-фото'!$A$2:$D$4000,4,FALSE),"-")</f>
        <v>-</v>
      </c>
      <c r="BJ76" s="37">
        <f t="shared" si="6"/>
        <v>19</v>
      </c>
      <c r="BK76" s="34">
        <f t="shared" si="7"/>
        <v>6.3684210526315788</v>
      </c>
      <c r="BL76" s="9">
        <f t="shared" si="8"/>
        <v>81</v>
      </c>
    </row>
    <row r="77" spans="1:64">
      <c r="A77" s="38">
        <f t="shared" si="9"/>
        <v>75</v>
      </c>
      <c r="B77" s="36">
        <f>№!B76</f>
        <v>37</v>
      </c>
      <c r="C77" s="36">
        <f>№!C76</f>
        <v>2</v>
      </c>
      <c r="D77" s="9">
        <f>IFERROR(VLOOKUP(CONCATENATE($A77,D$1),'Исх-фото'!$A$2:$D$4000,4,FALSE),"-")</f>
        <v>5</v>
      </c>
      <c r="E77" s="9" t="str">
        <f>IFERROR(VLOOKUP(CONCATENATE($A77,E$1),'Исх-фото'!$A$2:$D$4000,4,FALSE),"-")</f>
        <v>-</v>
      </c>
      <c r="F77" s="9" t="str">
        <f>IFERROR(VLOOKUP(CONCATENATE($A77,F$1),'Исх-фото'!$A$2:$D$4000,4,FALSE),"-")</f>
        <v>-</v>
      </c>
      <c r="G77" s="9" t="str">
        <f>IFERROR(VLOOKUP(CONCATENATE($A77,G$1),'Исх-фото'!$A$2:$D$4000,4,FALSE),"-")</f>
        <v>-</v>
      </c>
      <c r="H77" s="9" t="str">
        <f>IFERROR(VLOOKUP(CONCATENATE($A77,H$1),'Исх-фото'!$A$2:$D$4000,4,FALSE),"-")</f>
        <v>-</v>
      </c>
      <c r="I77" s="9" t="str">
        <f>IFERROR(VLOOKUP(CONCATENATE($A77,I$1),'Исх-фото'!$A$2:$D$4000,4,FALSE),"-")</f>
        <v>-</v>
      </c>
      <c r="J77" s="9">
        <f>IFERROR(VLOOKUP(CONCATENATE($A77,J$1),'Исх-фото'!$A$2:$D$4000,4,FALSE),"-")</f>
        <v>7</v>
      </c>
      <c r="K77" s="9" t="str">
        <f>IFERROR(VLOOKUP(CONCATENATE($A77,K$1),'Исх-фото'!$A$2:$D$4000,4,FALSE),"-")</f>
        <v>-</v>
      </c>
      <c r="L77" s="9" t="str">
        <f>IFERROR(VLOOKUP(CONCATENATE($A77,L$1),'Исх-фото'!$A$2:$D$4000,4,FALSE),"-")</f>
        <v>-</v>
      </c>
      <c r="M77" s="9" t="str">
        <f>IFERROR(VLOOKUP(CONCATENATE($A77,M$1),'Исх-фото'!$A$2:$D$4000,4,FALSE),"-")</f>
        <v>-</v>
      </c>
      <c r="N77" s="9" t="str">
        <f>IFERROR(VLOOKUP(CONCATENATE($A77,N$1),'Исх-фото'!$A$2:$D$4000,4,FALSE),"-")</f>
        <v>-</v>
      </c>
      <c r="O77" s="9" t="str">
        <f>IFERROR(VLOOKUP(CONCATENATE($A77,O$1),'Исх-фото'!$A$2:$D$4000,4,FALSE),"-")</f>
        <v>-</v>
      </c>
      <c r="P77" s="9" t="str">
        <f>IFERROR(VLOOKUP(CONCATENATE($A77,P$1),'Исх-фото'!$A$2:$D$4000,4,FALSE),"-")</f>
        <v>-</v>
      </c>
      <c r="Q77" s="9">
        <f>IFERROR(VLOOKUP(CONCATENATE($A77,Q$1),'Исх-фото'!$A$2:$D$4000,4,FALSE),"-")</f>
        <v>7</v>
      </c>
      <c r="R77" s="9" t="str">
        <f>IFERROR(VLOOKUP(CONCATENATE($A77,R$1),'Исх-фото'!$A$2:$D$4000,4,FALSE),"-")</f>
        <v>-</v>
      </c>
      <c r="S77" s="9" t="str">
        <f>IFERROR(VLOOKUP(CONCATENATE($A77,S$1),'Исх-фото'!$A$2:$D$4000,4,FALSE),"-")</f>
        <v>-</v>
      </c>
      <c r="T77" s="9">
        <f>IFERROR(VLOOKUP(CONCATENATE($A77,T$1),'Исх-фото'!$A$2:$D$4000,4,FALSE),"-")</f>
        <v>4</v>
      </c>
      <c r="U77" s="9">
        <f>IFERROR(VLOOKUP(CONCATENATE($A77,U$1),'Исх-фото'!$A$2:$D$4000,4,FALSE),"-")</f>
        <v>4</v>
      </c>
      <c r="V77" s="9" t="str">
        <f>IFERROR(VLOOKUP(CONCATENATE($A77,V$1),'Исх-фото'!$A$2:$D$4000,4,FALSE),"-")</f>
        <v>-</v>
      </c>
      <c r="W77" s="9" t="str">
        <f>IFERROR(VLOOKUP(CONCATENATE($A77,W$1),'Исх-фото'!$A$2:$D$4000,4,FALSE),"-")</f>
        <v>-</v>
      </c>
      <c r="X77" s="9" t="str">
        <f>IFERROR(VLOOKUP(CONCATENATE($A77,X$1),'Исх-фото'!$A$2:$D$4000,4,FALSE),"-")</f>
        <v>-</v>
      </c>
      <c r="Y77" s="9" t="str">
        <f>IFERROR(VLOOKUP(CONCATENATE($A77,Y$1),'Исх-фото'!$A$2:$D$4000,4,FALSE),"-")</f>
        <v>-</v>
      </c>
      <c r="Z77" s="9">
        <f>IFERROR(VLOOKUP(CONCATENATE($A77,Z$1),'Исх-фото'!$A$2:$D$4000,4,FALSE),"-")</f>
        <v>8</v>
      </c>
      <c r="AA77" s="9">
        <f>IFERROR(VLOOKUP(CONCATENATE($A77,AA$1),'Исх-фото'!$A$2:$D$4000,4,FALSE),"-")</f>
        <v>12</v>
      </c>
      <c r="AB77" s="9" t="str">
        <f>IFERROR(VLOOKUP(CONCATENATE($A77,AB$1),'Исх-фото'!$A$2:$D$4000,4,FALSE),"-")</f>
        <v>-</v>
      </c>
      <c r="AC77" s="9" t="str">
        <f>IFERROR(VLOOKUP(CONCATENATE($A77,AC$1),'Исх-фото'!$A$2:$D$4000,4,FALSE),"-")</f>
        <v>-</v>
      </c>
      <c r="AD77" s="9" t="str">
        <f>IFERROR(VLOOKUP(CONCATENATE($A77,AD$1),'Исх-фото'!$A$2:$D$4000,4,FALSE),"-")</f>
        <v>-</v>
      </c>
      <c r="AE77" s="9" t="str">
        <f>IFERROR(VLOOKUP(CONCATENATE($A77,AE$1),'Исх-фото'!$A$2:$D$4000,4,FALSE),"-")</f>
        <v>-</v>
      </c>
      <c r="AF77" s="9" t="str">
        <f>IFERROR(VLOOKUP(CONCATENATE($A77,AF$1),'Исх-фото'!$A$2:$D$4000,4,FALSE),"-")</f>
        <v>-</v>
      </c>
      <c r="AG77" s="9">
        <f>IFERROR(VLOOKUP(CONCATENATE($A77,AG$1),'Исх-фото'!$A$2:$D$4000,4,FALSE),"-")</f>
        <v>4</v>
      </c>
      <c r="AH77" s="9" t="str">
        <f>IFERROR(VLOOKUP(CONCATENATE($A77,AH$1),'Исх-фото'!$A$2:$D$4000,4,FALSE),"-")</f>
        <v>-</v>
      </c>
      <c r="AI77" s="9">
        <f>IFERROR(VLOOKUP(CONCATENATE($A77,AI$1),'Исх-фото'!$A$2:$D$4000,4,FALSE),"-")</f>
        <v>4</v>
      </c>
      <c r="AJ77" s="9">
        <f>IFERROR(VLOOKUP(CONCATENATE($A77,AJ$1),'Исх-фото'!$A$2:$D$4000,4,FALSE),"-")</f>
        <v>4</v>
      </c>
      <c r="AK77" s="9" t="str">
        <f>IFERROR(VLOOKUP(CONCATENATE($A77,AK$1),'Исх-фото'!$A$2:$D$4000,4,FALSE),"-")</f>
        <v>-</v>
      </c>
      <c r="AL77" s="9">
        <f>IFERROR(VLOOKUP(CONCATENATE($A77,AL$1),'Исх-фото'!$A$2:$D$4000,4,FALSE),"-")</f>
        <v>4</v>
      </c>
      <c r="AM77" s="9">
        <f>IFERROR(VLOOKUP(CONCATENATE($A77,AM$1),'Исх-фото'!$A$2:$D$4000,4,FALSE),"-")</f>
        <v>6</v>
      </c>
      <c r="AN77" s="9">
        <f>IFERROR(VLOOKUP(CONCATENATE($A77,AN$1),'Исх-фото'!$A$2:$D$4000,4,FALSE),"-")</f>
        <v>6</v>
      </c>
      <c r="AO77" s="9" t="str">
        <f>IFERROR(VLOOKUP(CONCATENATE($A77,AO$1),'Исх-фото'!$A$2:$D$4000,4,FALSE),"-")</f>
        <v>-</v>
      </c>
      <c r="AP77" s="9">
        <f>IFERROR(VLOOKUP(CONCATENATE($A77,AP$1),'Исх-фото'!$A$2:$D$4000,4,FALSE),"-")</f>
        <v>4</v>
      </c>
      <c r="AQ77" s="9" t="str">
        <f>IFERROR(VLOOKUP(CONCATENATE($A77,AQ$1),'Исх-фото'!$A$2:$D$4000,4,FALSE),"-")</f>
        <v>-</v>
      </c>
      <c r="AR77" s="9" t="str">
        <f>IFERROR(VLOOKUP(CONCATENATE($A77,AR$1),'Исх-фото'!$A$2:$D$4000,4,FALSE),"-")</f>
        <v>-</v>
      </c>
      <c r="AS77" s="9" t="str">
        <f>IFERROR(VLOOKUP(CONCATENATE($A77,AS$1),'Исх-фото'!$A$2:$D$4000,4,FALSE),"-")</f>
        <v>-</v>
      </c>
      <c r="AT77" s="9" t="str">
        <f>IFERROR(VLOOKUP(CONCATENATE($A77,AT$1),'Исх-фото'!$A$2:$D$4000,4,FALSE),"-")</f>
        <v>-</v>
      </c>
      <c r="AU77" s="9" t="str">
        <f>IFERROR(VLOOKUP(CONCATENATE($A77,AU$1),'Исх-фото'!$A$2:$D$4000,4,FALSE),"-")</f>
        <v>-</v>
      </c>
      <c r="AV77" s="9" t="str">
        <f>IFERROR(VLOOKUP(CONCATENATE($A77,AV$1),'Исх-фото'!$A$2:$D$4000,4,FALSE),"-")</f>
        <v>-</v>
      </c>
      <c r="AW77" s="9" t="str">
        <f>IFERROR(VLOOKUP(CONCATENATE($A77,AW$1),'Исх-фото'!$A$2:$D$4000,4,FALSE),"-")</f>
        <v>-</v>
      </c>
      <c r="AX77" s="9" t="str">
        <f>IFERROR(VLOOKUP(CONCATENATE($A77,AX$1),'Исх-фото'!$A$2:$D$4000,4,FALSE),"-")</f>
        <v>-</v>
      </c>
      <c r="AY77" s="9" t="str">
        <f>IFERROR(VLOOKUP(CONCATENATE($A77,AY$1),'Исх-фото'!$A$2:$D$4000,4,FALSE),"-")</f>
        <v>-</v>
      </c>
      <c r="AZ77" s="9" t="str">
        <f>IFERROR(VLOOKUP(CONCATENATE($A77,AZ$1),'Исх-фото'!$A$2:$D$4000,4,FALSE),"-")</f>
        <v>-</v>
      </c>
      <c r="BA77" s="9" t="str">
        <f>IFERROR(VLOOKUP(CONCATENATE($A77,BA$1),'Исх-фото'!$A$2:$D$4000,4,FALSE),"-")</f>
        <v>-</v>
      </c>
      <c r="BB77" s="9">
        <f>IFERROR(VLOOKUP(CONCATENATE($A77,BB$1),'Исх-фото'!$A$2:$D$4000,4,FALSE),"-")</f>
        <v>8</v>
      </c>
      <c r="BC77" s="9">
        <f>IFERROR(VLOOKUP(CONCATENATE($A77,BC$1),'Исх-фото'!$A$2:$D$4000,4,FALSE),"-")</f>
        <v>6</v>
      </c>
      <c r="BD77" s="9" t="str">
        <f>IFERROR(VLOOKUP(CONCATENATE($A77,BD$1),'Исх-фото'!$A$2:$D$4000,4,FALSE),"-")</f>
        <v>-</v>
      </c>
      <c r="BE77" s="9">
        <f>IFERROR(VLOOKUP(CONCATENATE($A77,BE$1),'Исх-фото'!$A$2:$D$4000,4,FALSE),"-")</f>
        <v>6</v>
      </c>
      <c r="BF77" s="9" t="str">
        <f>IFERROR(VLOOKUP(CONCATENATE($A77,BF$1),'Исх-фото'!$A$2:$D$4000,4,FALSE),"-")</f>
        <v>-</v>
      </c>
      <c r="BG77" s="9" t="str">
        <f>IFERROR(VLOOKUP(CONCATENATE($A77,BG$1),'Исх-фото'!$A$2:$D$4000,4,FALSE),"-")</f>
        <v>-</v>
      </c>
      <c r="BH77" s="9" t="str">
        <f>IFERROR(VLOOKUP(CONCATENATE($A77,BH$1),'Исх-фото'!$A$2:$D$4000,4,FALSE),"-")</f>
        <v>-</v>
      </c>
      <c r="BI77" s="9">
        <f>IFERROR(VLOOKUP(CONCATENATE($A77,BI$1),'Исх-фото'!$A$2:$D$4000,4,FALSE),"-")</f>
        <v>9</v>
      </c>
      <c r="BJ77" s="37">
        <f t="shared" si="6"/>
        <v>18</v>
      </c>
      <c r="BK77" s="34">
        <f t="shared" si="7"/>
        <v>6</v>
      </c>
      <c r="BL77" s="9">
        <f t="shared" si="8"/>
        <v>95</v>
      </c>
    </row>
    <row r="78" spans="1:64">
      <c r="A78" s="38">
        <f t="shared" si="9"/>
        <v>76</v>
      </c>
      <c r="B78" s="36">
        <f>№!B77</f>
        <v>37</v>
      </c>
      <c r="C78" s="36">
        <f>№!C77</f>
        <v>3</v>
      </c>
      <c r="D78" s="9">
        <f>IFERROR(VLOOKUP(CONCATENATE($A78,D$1),'Исх-фото'!$A$2:$D$4000,4,FALSE),"-")</f>
        <v>4</v>
      </c>
      <c r="E78" s="9" t="str">
        <f>IFERROR(VLOOKUP(CONCATENATE($A78,E$1),'Исх-фото'!$A$2:$D$4000,4,FALSE),"-")</f>
        <v>-</v>
      </c>
      <c r="F78" s="9">
        <f>IFERROR(VLOOKUP(CONCATENATE($A78,F$1),'Исх-фото'!$A$2:$D$4000,4,FALSE),"-")</f>
        <v>1</v>
      </c>
      <c r="G78" s="9" t="str">
        <f>IFERROR(VLOOKUP(CONCATENATE($A78,G$1),'Исх-фото'!$A$2:$D$4000,4,FALSE),"-")</f>
        <v>-</v>
      </c>
      <c r="H78" s="9" t="str">
        <f>IFERROR(VLOOKUP(CONCATENATE($A78,H$1),'Исх-фото'!$A$2:$D$4000,4,FALSE),"-")</f>
        <v>-</v>
      </c>
      <c r="I78" s="9" t="str">
        <f>IFERROR(VLOOKUP(CONCATENATE($A78,I$1),'Исх-фото'!$A$2:$D$4000,4,FALSE),"-")</f>
        <v>-</v>
      </c>
      <c r="J78" s="9" t="str">
        <f>IFERROR(VLOOKUP(CONCATENATE($A78,J$1),'Исх-фото'!$A$2:$D$4000,4,FALSE),"-")</f>
        <v>-</v>
      </c>
      <c r="K78" s="9" t="str">
        <f>IFERROR(VLOOKUP(CONCATENATE($A78,K$1),'Исх-фото'!$A$2:$D$4000,4,FALSE),"-")</f>
        <v>-</v>
      </c>
      <c r="L78" s="9" t="str">
        <f>IFERROR(VLOOKUP(CONCATENATE($A78,L$1),'Исх-фото'!$A$2:$D$4000,4,FALSE),"-")</f>
        <v>-</v>
      </c>
      <c r="M78" s="9" t="str">
        <f>IFERROR(VLOOKUP(CONCATENATE($A78,M$1),'Исх-фото'!$A$2:$D$4000,4,FALSE),"-")</f>
        <v>-</v>
      </c>
      <c r="N78" s="9" t="str">
        <f>IFERROR(VLOOKUP(CONCATENATE($A78,N$1),'Исх-фото'!$A$2:$D$4000,4,FALSE),"-")</f>
        <v>-</v>
      </c>
      <c r="O78" s="9" t="str">
        <f>IFERROR(VLOOKUP(CONCATENATE($A78,O$1),'Исх-фото'!$A$2:$D$4000,4,FALSE),"-")</f>
        <v>-</v>
      </c>
      <c r="P78" s="9" t="str">
        <f>IFERROR(VLOOKUP(CONCATENATE($A78,P$1),'Исх-фото'!$A$2:$D$4000,4,FALSE),"-")</f>
        <v>-</v>
      </c>
      <c r="Q78" s="9">
        <f>IFERROR(VLOOKUP(CONCATENATE($A78,Q$1),'Исх-фото'!$A$2:$D$4000,4,FALSE),"-")</f>
        <v>4</v>
      </c>
      <c r="R78" s="9" t="str">
        <f>IFERROR(VLOOKUP(CONCATENATE($A78,R$1),'Исх-фото'!$A$2:$D$4000,4,FALSE),"-")</f>
        <v>-</v>
      </c>
      <c r="S78" s="9" t="str">
        <f>IFERROR(VLOOKUP(CONCATENATE($A78,S$1),'Исх-фото'!$A$2:$D$4000,4,FALSE),"-")</f>
        <v>-</v>
      </c>
      <c r="T78" s="9">
        <f>IFERROR(VLOOKUP(CONCATENATE($A78,T$1),'Исх-фото'!$A$2:$D$4000,4,FALSE),"-")</f>
        <v>4</v>
      </c>
      <c r="U78" s="9">
        <f>IFERROR(VLOOKUP(CONCATENATE($A78,U$1),'Исх-фото'!$A$2:$D$4000,4,FALSE),"-")</f>
        <v>2</v>
      </c>
      <c r="V78" s="9" t="str">
        <f>IFERROR(VLOOKUP(CONCATENATE($A78,V$1),'Исх-фото'!$A$2:$D$4000,4,FALSE),"-")</f>
        <v>-</v>
      </c>
      <c r="W78" s="9" t="str">
        <f>IFERROR(VLOOKUP(CONCATENATE($A78,W$1),'Исх-фото'!$A$2:$D$4000,4,FALSE),"-")</f>
        <v>-</v>
      </c>
      <c r="X78" s="9" t="str">
        <f>IFERROR(VLOOKUP(CONCATENATE($A78,X$1),'Исх-фото'!$A$2:$D$4000,4,FALSE),"-")</f>
        <v>-</v>
      </c>
      <c r="Y78" s="9" t="str">
        <f>IFERROR(VLOOKUP(CONCATENATE($A78,Y$1),'Исх-фото'!$A$2:$D$4000,4,FALSE),"-")</f>
        <v>-</v>
      </c>
      <c r="Z78" s="9">
        <f>IFERROR(VLOOKUP(CONCATENATE($A78,Z$1),'Исх-фото'!$A$2:$D$4000,4,FALSE),"-")</f>
        <v>4</v>
      </c>
      <c r="AA78" s="9" t="str">
        <f>IFERROR(VLOOKUP(CONCATENATE($A78,AA$1),'Исх-фото'!$A$2:$D$4000,4,FALSE),"-")</f>
        <v>-</v>
      </c>
      <c r="AB78" s="9">
        <f>IFERROR(VLOOKUP(CONCATENATE($A78,AB$1),'Исх-фото'!$A$2:$D$4000,4,FALSE),"-")</f>
        <v>5</v>
      </c>
      <c r="AC78" s="9" t="str">
        <f>IFERROR(VLOOKUP(CONCATENATE($A78,AC$1),'Исх-фото'!$A$2:$D$4000,4,FALSE),"-")</f>
        <v>-</v>
      </c>
      <c r="AD78" s="9" t="str">
        <f>IFERROR(VLOOKUP(CONCATENATE($A78,AD$1),'Исх-фото'!$A$2:$D$4000,4,FALSE),"-")</f>
        <v>-</v>
      </c>
      <c r="AE78" s="9" t="str">
        <f>IFERROR(VLOOKUP(CONCATENATE($A78,AE$1),'Исх-фото'!$A$2:$D$4000,4,FALSE),"-")</f>
        <v>-</v>
      </c>
      <c r="AF78" s="9" t="str">
        <f>IFERROR(VLOOKUP(CONCATENATE($A78,AF$1),'Исх-фото'!$A$2:$D$4000,4,FALSE),"-")</f>
        <v>-</v>
      </c>
      <c r="AG78" s="9">
        <f>IFERROR(VLOOKUP(CONCATENATE($A78,AG$1),'Исх-фото'!$A$2:$D$4000,4,FALSE),"-")</f>
        <v>3</v>
      </c>
      <c r="AH78" s="9" t="str">
        <f>IFERROR(VLOOKUP(CONCATENATE($A78,AH$1),'Исх-фото'!$A$2:$D$4000,4,FALSE),"-")</f>
        <v>-</v>
      </c>
      <c r="AI78" s="9">
        <f>IFERROR(VLOOKUP(CONCATENATE($A78,AI$1),'Исх-фото'!$A$2:$D$4000,4,FALSE),"-")</f>
        <v>4</v>
      </c>
      <c r="AJ78" s="9">
        <f>IFERROR(VLOOKUP(CONCATENATE($A78,AJ$1),'Исх-фото'!$A$2:$D$4000,4,FALSE),"-")</f>
        <v>1</v>
      </c>
      <c r="AK78" s="9" t="str">
        <f>IFERROR(VLOOKUP(CONCATENATE($A78,AK$1),'Исх-фото'!$A$2:$D$4000,4,FALSE),"-")</f>
        <v>-</v>
      </c>
      <c r="AL78" s="9" t="str">
        <f>IFERROR(VLOOKUP(CONCATENATE($A78,AL$1),'Исх-фото'!$A$2:$D$4000,4,FALSE),"-")</f>
        <v>-</v>
      </c>
      <c r="AM78" s="9">
        <f>IFERROR(VLOOKUP(CONCATENATE($A78,AM$1),'Исх-фото'!$A$2:$D$4000,4,FALSE),"-")</f>
        <v>5</v>
      </c>
      <c r="AN78" s="9">
        <f>IFERROR(VLOOKUP(CONCATENATE($A78,AN$1),'Исх-фото'!$A$2:$D$4000,4,FALSE),"-")</f>
        <v>3</v>
      </c>
      <c r="AO78" s="9" t="str">
        <f>IFERROR(VLOOKUP(CONCATENATE($A78,AO$1),'Исх-фото'!$A$2:$D$4000,4,FALSE),"-")</f>
        <v>-</v>
      </c>
      <c r="AP78" s="9">
        <f>IFERROR(VLOOKUP(CONCATENATE($A78,AP$1),'Исх-фото'!$A$2:$D$4000,4,FALSE),"-")</f>
        <v>5</v>
      </c>
      <c r="AQ78" s="9" t="str">
        <f>IFERROR(VLOOKUP(CONCATENATE($A78,AQ$1),'Исх-фото'!$A$2:$D$4000,4,FALSE),"-")</f>
        <v>-</v>
      </c>
      <c r="AR78" s="9" t="str">
        <f>IFERROR(VLOOKUP(CONCATENATE($A78,AR$1),'Исх-фото'!$A$2:$D$4000,4,FALSE),"-")</f>
        <v>-</v>
      </c>
      <c r="AS78" s="9">
        <f>IFERROR(VLOOKUP(CONCATENATE($A78,AS$1),'Исх-фото'!$A$2:$D$4000,4,FALSE),"-")</f>
        <v>1</v>
      </c>
      <c r="AT78" s="9" t="str">
        <f>IFERROR(VLOOKUP(CONCATENATE($A78,AT$1),'Исх-фото'!$A$2:$D$4000,4,FALSE),"-")</f>
        <v>-</v>
      </c>
      <c r="AU78" s="9" t="str">
        <f>IFERROR(VLOOKUP(CONCATENATE($A78,AU$1),'Исх-фото'!$A$2:$D$4000,4,FALSE),"-")</f>
        <v>-</v>
      </c>
      <c r="AV78" s="9" t="str">
        <f>IFERROR(VLOOKUP(CONCATENATE($A78,AV$1),'Исх-фото'!$A$2:$D$4000,4,FALSE),"-")</f>
        <v>-</v>
      </c>
      <c r="AW78" s="9" t="str">
        <f>IFERROR(VLOOKUP(CONCATENATE($A78,AW$1),'Исх-фото'!$A$2:$D$4000,4,FALSE),"-")</f>
        <v>-</v>
      </c>
      <c r="AX78" s="9" t="str">
        <f>IFERROR(VLOOKUP(CONCATENATE($A78,AX$1),'Исх-фото'!$A$2:$D$4000,4,FALSE),"-")</f>
        <v>-</v>
      </c>
      <c r="AY78" s="9" t="str">
        <f>IFERROR(VLOOKUP(CONCATENATE($A78,AY$1),'Исх-фото'!$A$2:$D$4000,4,FALSE),"-")</f>
        <v>-</v>
      </c>
      <c r="AZ78" s="9">
        <f>IFERROR(VLOOKUP(CONCATENATE($A78,AZ$1),'Исх-фото'!$A$2:$D$4000,4,FALSE),"-")</f>
        <v>1</v>
      </c>
      <c r="BA78" s="9" t="str">
        <f>IFERROR(VLOOKUP(CONCATENATE($A78,BA$1),'Исх-фото'!$A$2:$D$4000,4,FALSE),"-")</f>
        <v>-</v>
      </c>
      <c r="BB78" s="9" t="str">
        <f>IFERROR(VLOOKUP(CONCATENATE($A78,BB$1),'Исх-фото'!$A$2:$D$4000,4,FALSE),"-")</f>
        <v>-</v>
      </c>
      <c r="BC78" s="9">
        <f>IFERROR(VLOOKUP(CONCATENATE($A78,BC$1),'Исх-фото'!$A$2:$D$4000,4,FALSE),"-")</f>
        <v>5</v>
      </c>
      <c r="BD78" s="9" t="str">
        <f>IFERROR(VLOOKUP(CONCATENATE($A78,BD$1),'Исх-фото'!$A$2:$D$4000,4,FALSE),"-")</f>
        <v>-</v>
      </c>
      <c r="BE78" s="9">
        <f>IFERROR(VLOOKUP(CONCATENATE($A78,BE$1),'Исх-фото'!$A$2:$D$4000,4,FALSE),"-")</f>
        <v>4</v>
      </c>
      <c r="BF78" s="9" t="str">
        <f>IFERROR(VLOOKUP(CONCATENATE($A78,BF$1),'Исх-фото'!$A$2:$D$4000,4,FALSE),"-")</f>
        <v>-</v>
      </c>
      <c r="BG78" s="9" t="str">
        <f>IFERROR(VLOOKUP(CONCATENATE($A78,BG$1),'Исх-фото'!$A$2:$D$4000,4,FALSE),"-")</f>
        <v>-</v>
      </c>
      <c r="BH78" s="9">
        <f>IFERROR(VLOOKUP(CONCATENATE($A78,BH$1),'Исх-фото'!$A$2:$D$4000,4,FALSE),"-")</f>
        <v>8</v>
      </c>
      <c r="BI78" s="9" t="str">
        <f>IFERROR(VLOOKUP(CONCATENATE($A78,BI$1),'Исх-фото'!$A$2:$D$4000,4,FALSE),"-")</f>
        <v>-</v>
      </c>
      <c r="BJ78" s="37">
        <f t="shared" si="6"/>
        <v>18</v>
      </c>
      <c r="BK78" s="34">
        <f t="shared" si="7"/>
        <v>3.5555555555555554</v>
      </c>
      <c r="BL78" s="9">
        <f t="shared" si="8"/>
        <v>156</v>
      </c>
    </row>
    <row r="79" spans="1:64">
      <c r="A79" s="38">
        <f t="shared" si="9"/>
        <v>77</v>
      </c>
      <c r="B79" s="36">
        <f>№!B78</f>
        <v>38</v>
      </c>
      <c r="C79" s="36">
        <f>№!C78</f>
        <v>1</v>
      </c>
      <c r="D79" s="9">
        <f>IFERROR(VLOOKUP(CONCATENATE($A79,D$1),'Исх-фото'!$A$2:$D$4000,4,FALSE),"-")</f>
        <v>8</v>
      </c>
      <c r="E79" s="9">
        <f>IFERROR(VLOOKUP(CONCATENATE($A79,E$1),'Исх-фото'!$A$2:$D$4000,4,FALSE),"-")</f>
        <v>12</v>
      </c>
      <c r="F79" s="9">
        <f>IFERROR(VLOOKUP(CONCATENATE($A79,F$1),'Исх-фото'!$A$2:$D$4000,4,FALSE),"-")</f>
        <v>11</v>
      </c>
      <c r="G79" s="9">
        <f>IFERROR(VLOOKUP(CONCATENATE($A79,G$1),'Исх-фото'!$A$2:$D$4000,4,FALSE),"-")</f>
        <v>1</v>
      </c>
      <c r="H79" s="9" t="str">
        <f>IFERROR(VLOOKUP(CONCATENATE($A79,H$1),'Исх-фото'!$A$2:$D$4000,4,FALSE),"-")</f>
        <v>-</v>
      </c>
      <c r="I79" s="9">
        <f>IFERROR(VLOOKUP(CONCATENATE($A79,I$1),'Исх-фото'!$A$2:$D$4000,4,FALSE),"-")</f>
        <v>12</v>
      </c>
      <c r="J79" s="9">
        <f>IFERROR(VLOOKUP(CONCATENATE($A79,J$1),'Исх-фото'!$A$2:$D$4000,4,FALSE),"-")</f>
        <v>12</v>
      </c>
      <c r="K79" s="9" t="str">
        <f>IFERROR(VLOOKUP(CONCATENATE($A79,K$1),'Исх-фото'!$A$2:$D$4000,4,FALSE),"-")</f>
        <v>-</v>
      </c>
      <c r="L79" s="9" t="str">
        <f>IFERROR(VLOOKUP(CONCATENATE($A79,L$1),'Исх-фото'!$A$2:$D$4000,4,FALSE),"-")</f>
        <v>-</v>
      </c>
      <c r="M79" s="9" t="str">
        <f>IFERROR(VLOOKUP(CONCATENATE($A79,M$1),'Исх-фото'!$A$2:$D$4000,4,FALSE),"-")</f>
        <v>-</v>
      </c>
      <c r="N79" s="9">
        <f>IFERROR(VLOOKUP(CONCATENATE($A79,N$1),'Исх-фото'!$A$2:$D$4000,4,FALSE),"-")</f>
        <v>12</v>
      </c>
      <c r="O79" s="9">
        <f>IFERROR(VLOOKUP(CONCATENATE($A79,O$1),'Исх-фото'!$A$2:$D$4000,4,FALSE),"-")</f>
        <v>12</v>
      </c>
      <c r="P79" s="9">
        <f>IFERROR(VLOOKUP(CONCATENATE($A79,P$1),'Исх-фото'!$A$2:$D$4000,4,FALSE),"-")</f>
        <v>12</v>
      </c>
      <c r="Q79" s="9">
        <f>IFERROR(VLOOKUP(CONCATENATE($A79,Q$1),'Исх-фото'!$A$2:$D$4000,4,FALSE),"-")</f>
        <v>12</v>
      </c>
      <c r="R79" s="9">
        <f>IFERROR(VLOOKUP(CONCATENATE($A79,R$1),'Исх-фото'!$A$2:$D$4000,4,FALSE),"-")</f>
        <v>12</v>
      </c>
      <c r="S79" s="9" t="str">
        <f>IFERROR(VLOOKUP(CONCATENATE($A79,S$1),'Исх-фото'!$A$2:$D$4000,4,FALSE),"-")</f>
        <v>-</v>
      </c>
      <c r="T79" s="9">
        <f>IFERROR(VLOOKUP(CONCATENATE($A79,T$1),'Исх-фото'!$A$2:$D$4000,4,FALSE),"-")</f>
        <v>4</v>
      </c>
      <c r="U79" s="9">
        <f>IFERROR(VLOOKUP(CONCATENATE($A79,U$1),'Исх-фото'!$A$2:$D$4000,4,FALSE),"-")</f>
        <v>6</v>
      </c>
      <c r="V79" s="9">
        <f>IFERROR(VLOOKUP(CONCATENATE($A79,V$1),'Исх-фото'!$A$2:$D$4000,4,FALSE),"-")</f>
        <v>12</v>
      </c>
      <c r="W79" s="9">
        <f>IFERROR(VLOOKUP(CONCATENATE($A79,W$1),'Исх-фото'!$A$2:$D$4000,4,FALSE),"-")</f>
        <v>12</v>
      </c>
      <c r="X79" s="9" t="str">
        <f>IFERROR(VLOOKUP(CONCATENATE($A79,X$1),'Исх-фото'!$A$2:$D$4000,4,FALSE),"-")</f>
        <v>-</v>
      </c>
      <c r="Y79" s="9" t="str">
        <f>IFERROR(VLOOKUP(CONCATENATE($A79,Y$1),'Исх-фото'!$A$2:$D$4000,4,FALSE),"-")</f>
        <v>-</v>
      </c>
      <c r="Z79" s="9">
        <f>IFERROR(VLOOKUP(CONCATENATE($A79,Z$1),'Исх-фото'!$A$2:$D$4000,4,FALSE),"-")</f>
        <v>8</v>
      </c>
      <c r="AA79" s="9">
        <f>IFERROR(VLOOKUP(CONCATENATE($A79,AA$1),'Исх-фото'!$A$2:$D$4000,4,FALSE),"-")</f>
        <v>12</v>
      </c>
      <c r="AB79" s="9">
        <f>IFERROR(VLOOKUP(CONCATENATE($A79,AB$1),'Исх-фото'!$A$2:$D$4000,4,FALSE),"-")</f>
        <v>9</v>
      </c>
      <c r="AC79" s="9" t="str">
        <f>IFERROR(VLOOKUP(CONCATENATE($A79,AC$1),'Исх-фото'!$A$2:$D$4000,4,FALSE),"-")</f>
        <v>-</v>
      </c>
      <c r="AD79" s="9" t="str">
        <f>IFERROR(VLOOKUP(CONCATENATE($A79,AD$1),'Исх-фото'!$A$2:$D$4000,4,FALSE),"-")</f>
        <v>-</v>
      </c>
      <c r="AE79" s="9">
        <f>IFERROR(VLOOKUP(CONCATENATE($A79,AE$1),'Исх-фото'!$A$2:$D$4000,4,FALSE),"-")</f>
        <v>9</v>
      </c>
      <c r="AF79" s="9" t="str">
        <f>IFERROR(VLOOKUP(CONCATENATE($A79,AF$1),'Исх-фото'!$A$2:$D$4000,4,FALSE),"-")</f>
        <v>-</v>
      </c>
      <c r="AG79" s="9">
        <f>IFERROR(VLOOKUP(CONCATENATE($A79,AG$1),'Исх-фото'!$A$2:$D$4000,4,FALSE),"-")</f>
        <v>5</v>
      </c>
      <c r="AH79" s="9" t="str">
        <f>IFERROR(VLOOKUP(CONCATENATE($A79,AH$1),'Исх-фото'!$A$2:$D$4000,4,FALSE),"-")</f>
        <v>-</v>
      </c>
      <c r="AI79" s="9">
        <f>IFERROR(VLOOKUP(CONCATENATE($A79,AI$1),'Исх-фото'!$A$2:$D$4000,4,FALSE),"-")</f>
        <v>12</v>
      </c>
      <c r="AJ79" s="9">
        <f>IFERROR(VLOOKUP(CONCATENATE($A79,AJ$1),'Исх-фото'!$A$2:$D$4000,4,FALSE),"-")</f>
        <v>8</v>
      </c>
      <c r="AK79" s="9" t="str">
        <f>IFERROR(VLOOKUP(CONCATENATE($A79,AK$1),'Исх-фото'!$A$2:$D$4000,4,FALSE),"-")</f>
        <v>-</v>
      </c>
      <c r="AL79" s="9">
        <f>IFERROR(VLOOKUP(CONCATENATE($A79,AL$1),'Исх-фото'!$A$2:$D$4000,4,FALSE),"-")</f>
        <v>4</v>
      </c>
      <c r="AM79" s="9">
        <f>IFERROR(VLOOKUP(CONCATENATE($A79,AM$1),'Исх-фото'!$A$2:$D$4000,4,FALSE),"-")</f>
        <v>7</v>
      </c>
      <c r="AN79" s="9">
        <f>IFERROR(VLOOKUP(CONCATENATE($A79,AN$1),'Исх-фото'!$A$2:$D$4000,4,FALSE),"-")</f>
        <v>4</v>
      </c>
      <c r="AO79" s="9" t="str">
        <f>IFERROR(VLOOKUP(CONCATENATE($A79,AO$1),'Исх-фото'!$A$2:$D$4000,4,FALSE),"-")</f>
        <v>-</v>
      </c>
      <c r="AP79" s="9">
        <f>IFERROR(VLOOKUP(CONCATENATE($A79,AP$1),'Исх-фото'!$A$2:$D$4000,4,FALSE),"-")</f>
        <v>4</v>
      </c>
      <c r="AQ79" s="9" t="str">
        <f>IFERROR(VLOOKUP(CONCATENATE($A79,AQ$1),'Исх-фото'!$A$2:$D$4000,4,FALSE),"-")</f>
        <v>-</v>
      </c>
      <c r="AR79" s="9" t="str">
        <f>IFERROR(VLOOKUP(CONCATENATE($A79,AR$1),'Исх-фото'!$A$2:$D$4000,4,FALSE),"-")</f>
        <v>-</v>
      </c>
      <c r="AS79" s="9">
        <f>IFERROR(VLOOKUP(CONCATENATE($A79,AS$1),'Исх-фото'!$A$2:$D$4000,4,FALSE),"-")</f>
        <v>1</v>
      </c>
      <c r="AT79" s="9" t="str">
        <f>IFERROR(VLOOKUP(CONCATENATE($A79,AT$1),'Исх-фото'!$A$2:$D$4000,4,FALSE),"-")</f>
        <v>-</v>
      </c>
      <c r="AU79" s="9" t="str">
        <f>IFERROR(VLOOKUP(CONCATENATE($A79,AU$1),'Исх-фото'!$A$2:$D$4000,4,FALSE),"-")</f>
        <v>-</v>
      </c>
      <c r="AV79" s="9" t="str">
        <f>IFERROR(VLOOKUP(CONCATENATE($A79,AV$1),'Исх-фото'!$A$2:$D$4000,4,FALSE),"-")</f>
        <v>-</v>
      </c>
      <c r="AW79" s="9">
        <f>IFERROR(VLOOKUP(CONCATENATE($A79,AW$1),'Исх-фото'!$A$2:$D$4000,4,FALSE),"-")</f>
        <v>4</v>
      </c>
      <c r="AX79" s="9">
        <f>IFERROR(VLOOKUP(CONCATENATE($A79,AX$1),'Исх-фото'!$A$2:$D$4000,4,FALSE),"-")</f>
        <v>12</v>
      </c>
      <c r="AY79" s="9">
        <f>IFERROR(VLOOKUP(CONCATENATE($A79,AY$1),'Исх-фото'!$A$2:$D$4000,4,FALSE),"-")</f>
        <v>12</v>
      </c>
      <c r="AZ79" s="9">
        <f>IFERROR(VLOOKUP(CONCATENATE($A79,AZ$1),'Исх-фото'!$A$2:$D$4000,4,FALSE),"-")</f>
        <v>6</v>
      </c>
      <c r="BA79" s="9">
        <f>IFERROR(VLOOKUP(CONCATENATE($A79,BA$1),'Исх-фото'!$A$2:$D$4000,4,FALSE),"-")</f>
        <v>12</v>
      </c>
      <c r="BB79" s="9">
        <f>IFERROR(VLOOKUP(CONCATENATE($A79,BB$1),'Исх-фото'!$A$2:$D$4000,4,FALSE),"-")</f>
        <v>12</v>
      </c>
      <c r="BC79" s="9">
        <f>IFERROR(VLOOKUP(CONCATENATE($A79,BC$1),'Исх-фото'!$A$2:$D$4000,4,FALSE),"-")</f>
        <v>9</v>
      </c>
      <c r="BD79" s="9">
        <f>IFERROR(VLOOKUP(CONCATENATE($A79,BD$1),'Исх-фото'!$A$2:$D$4000,4,FALSE),"-")</f>
        <v>12</v>
      </c>
      <c r="BE79" s="9">
        <f>IFERROR(VLOOKUP(CONCATENATE($A79,BE$1),'Исх-фото'!$A$2:$D$4000,4,FALSE),"-")</f>
        <v>6</v>
      </c>
      <c r="BF79" s="9">
        <f>IFERROR(VLOOKUP(CONCATENATE($A79,BF$1),'Исх-фото'!$A$2:$D$4000,4,FALSE),"-")</f>
        <v>9</v>
      </c>
      <c r="BG79" s="9" t="str">
        <f>IFERROR(VLOOKUP(CONCATENATE($A79,BG$1),'Исх-фото'!$A$2:$D$4000,4,FALSE),"-")</f>
        <v>-</v>
      </c>
      <c r="BH79" s="9">
        <f>IFERROR(VLOOKUP(CONCATENATE($A79,BH$1),'Исх-фото'!$A$2:$D$4000,4,FALSE),"-")</f>
        <v>12</v>
      </c>
      <c r="BI79" s="9">
        <f>IFERROR(VLOOKUP(CONCATENATE($A79,BI$1),'Исх-фото'!$A$2:$D$4000,4,FALSE),"-")</f>
        <v>12</v>
      </c>
      <c r="BJ79" s="37">
        <f t="shared" si="6"/>
        <v>39</v>
      </c>
      <c r="BK79" s="34">
        <f t="shared" si="7"/>
        <v>9</v>
      </c>
      <c r="BL79" s="9">
        <f t="shared" si="8"/>
        <v>8</v>
      </c>
    </row>
    <row r="80" spans="1:64">
      <c r="A80" s="38">
        <f t="shared" si="9"/>
        <v>78</v>
      </c>
      <c r="B80" s="36">
        <f>№!B79</f>
        <v>38</v>
      </c>
      <c r="C80" s="36">
        <f>№!C79</f>
        <v>2</v>
      </c>
      <c r="D80" s="9">
        <f>IFERROR(VLOOKUP(CONCATENATE($A80,D$1),'Исх-фото'!$A$2:$D$4000,4,FALSE),"-")</f>
        <v>9</v>
      </c>
      <c r="E80" s="9">
        <f>IFERROR(VLOOKUP(CONCATENATE($A80,E$1),'Исх-фото'!$A$2:$D$4000,4,FALSE),"-")</f>
        <v>12</v>
      </c>
      <c r="F80" s="9" t="str">
        <f>IFERROR(VLOOKUP(CONCATENATE($A80,F$1),'Исх-фото'!$A$2:$D$4000,4,FALSE),"-")</f>
        <v>-</v>
      </c>
      <c r="G80" s="9">
        <f>IFERROR(VLOOKUP(CONCATENATE($A80,G$1),'Исх-фото'!$A$2:$D$4000,4,FALSE),"-")</f>
        <v>2</v>
      </c>
      <c r="H80" s="9" t="str">
        <f>IFERROR(VLOOKUP(CONCATENATE($A80,H$1),'Исх-фото'!$A$2:$D$4000,4,FALSE),"-")</f>
        <v>-</v>
      </c>
      <c r="I80" s="9">
        <f>IFERROR(VLOOKUP(CONCATENATE($A80,I$1),'Исх-фото'!$A$2:$D$4000,4,FALSE),"-")</f>
        <v>12</v>
      </c>
      <c r="J80" s="9">
        <f>IFERROR(VLOOKUP(CONCATENATE($A80,J$1),'Исх-фото'!$A$2:$D$4000,4,FALSE),"-")</f>
        <v>12</v>
      </c>
      <c r="K80" s="9" t="str">
        <f>IFERROR(VLOOKUP(CONCATENATE($A80,K$1),'Исх-фото'!$A$2:$D$4000,4,FALSE),"-")</f>
        <v>-</v>
      </c>
      <c r="L80" s="9" t="str">
        <f>IFERROR(VLOOKUP(CONCATENATE($A80,L$1),'Исх-фото'!$A$2:$D$4000,4,FALSE),"-")</f>
        <v>-</v>
      </c>
      <c r="M80" s="9" t="str">
        <f>IFERROR(VLOOKUP(CONCATENATE($A80,M$1),'Исх-фото'!$A$2:$D$4000,4,FALSE),"-")</f>
        <v>-</v>
      </c>
      <c r="N80" s="9">
        <f>IFERROR(VLOOKUP(CONCATENATE($A80,N$1),'Исх-фото'!$A$2:$D$4000,4,FALSE),"-")</f>
        <v>12</v>
      </c>
      <c r="O80" s="9">
        <f>IFERROR(VLOOKUP(CONCATENATE($A80,O$1),'Исх-фото'!$A$2:$D$4000,4,FALSE),"-")</f>
        <v>12</v>
      </c>
      <c r="P80" s="9">
        <f>IFERROR(VLOOKUP(CONCATENATE($A80,P$1),'Исх-фото'!$A$2:$D$4000,4,FALSE),"-")</f>
        <v>12</v>
      </c>
      <c r="Q80" s="9">
        <f>IFERROR(VLOOKUP(CONCATENATE($A80,Q$1),'Исх-фото'!$A$2:$D$4000,4,FALSE),"-")</f>
        <v>12</v>
      </c>
      <c r="R80" s="9">
        <f>IFERROR(VLOOKUP(CONCATENATE($A80,R$1),'Исх-фото'!$A$2:$D$4000,4,FALSE),"-")</f>
        <v>12</v>
      </c>
      <c r="S80" s="9" t="str">
        <f>IFERROR(VLOOKUP(CONCATENATE($A80,S$1),'Исх-фото'!$A$2:$D$4000,4,FALSE),"-")</f>
        <v>-</v>
      </c>
      <c r="T80" s="9">
        <f>IFERROR(VLOOKUP(CONCATENATE($A80,T$1),'Исх-фото'!$A$2:$D$4000,4,FALSE),"-")</f>
        <v>4</v>
      </c>
      <c r="U80" s="9">
        <f>IFERROR(VLOOKUP(CONCATENATE($A80,U$1),'Исх-фото'!$A$2:$D$4000,4,FALSE),"-")</f>
        <v>8</v>
      </c>
      <c r="V80" s="9">
        <f>IFERROR(VLOOKUP(CONCATENATE($A80,V$1),'Исх-фото'!$A$2:$D$4000,4,FALSE),"-")</f>
        <v>12</v>
      </c>
      <c r="W80" s="9">
        <f>IFERROR(VLOOKUP(CONCATENATE($A80,W$1),'Исх-фото'!$A$2:$D$4000,4,FALSE),"-")</f>
        <v>12</v>
      </c>
      <c r="X80" s="9">
        <f>IFERROR(VLOOKUP(CONCATENATE($A80,X$1),'Исх-фото'!$A$2:$D$4000,4,FALSE),"-")</f>
        <v>12</v>
      </c>
      <c r="Y80" s="9" t="str">
        <f>IFERROR(VLOOKUP(CONCATENATE($A80,Y$1),'Исх-фото'!$A$2:$D$4000,4,FALSE),"-")</f>
        <v>-</v>
      </c>
      <c r="Z80" s="9">
        <f>IFERROR(VLOOKUP(CONCATENATE($A80,Z$1),'Исх-фото'!$A$2:$D$4000,4,FALSE),"-")</f>
        <v>9</v>
      </c>
      <c r="AA80" s="9">
        <f>IFERROR(VLOOKUP(CONCATENATE($A80,AA$1),'Исх-фото'!$A$2:$D$4000,4,FALSE),"-")</f>
        <v>12</v>
      </c>
      <c r="AB80" s="9" t="str">
        <f>IFERROR(VLOOKUP(CONCATENATE($A80,AB$1),'Исх-фото'!$A$2:$D$4000,4,FALSE),"-")</f>
        <v>-</v>
      </c>
      <c r="AC80" s="9" t="str">
        <f>IFERROR(VLOOKUP(CONCATENATE($A80,AC$1),'Исх-фото'!$A$2:$D$4000,4,FALSE),"-")</f>
        <v>-</v>
      </c>
      <c r="AD80" s="9" t="str">
        <f>IFERROR(VLOOKUP(CONCATENATE($A80,AD$1),'Исх-фото'!$A$2:$D$4000,4,FALSE),"-")</f>
        <v>-</v>
      </c>
      <c r="AE80" s="9">
        <f>IFERROR(VLOOKUP(CONCATENATE($A80,AE$1),'Исх-фото'!$A$2:$D$4000,4,FALSE),"-")</f>
        <v>9</v>
      </c>
      <c r="AF80" s="9" t="str">
        <f>IFERROR(VLOOKUP(CONCATENATE($A80,AF$1),'Исх-фото'!$A$2:$D$4000,4,FALSE),"-")</f>
        <v>-</v>
      </c>
      <c r="AG80" s="9">
        <f>IFERROR(VLOOKUP(CONCATENATE($A80,AG$1),'Исх-фото'!$A$2:$D$4000,4,FALSE),"-")</f>
        <v>6</v>
      </c>
      <c r="AH80" s="9" t="str">
        <f>IFERROR(VLOOKUP(CONCATENATE($A80,AH$1),'Исх-фото'!$A$2:$D$4000,4,FALSE),"-")</f>
        <v>-</v>
      </c>
      <c r="AI80" s="9">
        <f>IFERROR(VLOOKUP(CONCATENATE($A80,AI$1),'Исх-фото'!$A$2:$D$4000,4,FALSE),"-")</f>
        <v>12</v>
      </c>
      <c r="AJ80" s="9">
        <f>IFERROR(VLOOKUP(CONCATENATE($A80,AJ$1),'Исх-фото'!$A$2:$D$4000,4,FALSE),"-")</f>
        <v>7</v>
      </c>
      <c r="AK80" s="9">
        <f>IFERROR(VLOOKUP(CONCATENATE($A80,AK$1),'Исх-фото'!$A$2:$D$4000,4,FALSE),"-")</f>
        <v>8</v>
      </c>
      <c r="AL80" s="9">
        <f>IFERROR(VLOOKUP(CONCATENATE($A80,AL$1),'Исх-фото'!$A$2:$D$4000,4,FALSE),"-")</f>
        <v>4</v>
      </c>
      <c r="AM80" s="9">
        <f>IFERROR(VLOOKUP(CONCATENATE($A80,AM$1),'Исх-фото'!$A$2:$D$4000,4,FALSE),"-")</f>
        <v>6</v>
      </c>
      <c r="AN80" s="9">
        <f>IFERROR(VLOOKUP(CONCATENATE($A80,AN$1),'Исх-фото'!$A$2:$D$4000,4,FALSE),"-")</f>
        <v>5</v>
      </c>
      <c r="AO80" s="9" t="str">
        <f>IFERROR(VLOOKUP(CONCATENATE($A80,AO$1),'Исх-фото'!$A$2:$D$4000,4,FALSE),"-")</f>
        <v>-</v>
      </c>
      <c r="AP80" s="9">
        <f>IFERROR(VLOOKUP(CONCATENATE($A80,AP$1),'Исх-фото'!$A$2:$D$4000,4,FALSE),"-")</f>
        <v>6</v>
      </c>
      <c r="AQ80" s="9" t="str">
        <f>IFERROR(VLOOKUP(CONCATENATE($A80,AQ$1),'Исх-фото'!$A$2:$D$4000,4,FALSE),"-")</f>
        <v>-</v>
      </c>
      <c r="AR80" s="9" t="str">
        <f>IFERROR(VLOOKUP(CONCATENATE($A80,AR$1),'Исх-фото'!$A$2:$D$4000,4,FALSE),"-")</f>
        <v>-</v>
      </c>
      <c r="AS80" s="9">
        <f>IFERROR(VLOOKUP(CONCATENATE($A80,AS$1),'Исх-фото'!$A$2:$D$4000,4,FALSE),"-")</f>
        <v>3</v>
      </c>
      <c r="AT80" s="9" t="str">
        <f>IFERROR(VLOOKUP(CONCATENATE($A80,AT$1),'Исх-фото'!$A$2:$D$4000,4,FALSE),"-")</f>
        <v>-</v>
      </c>
      <c r="AU80" s="9" t="str">
        <f>IFERROR(VLOOKUP(CONCATENATE($A80,AU$1),'Исх-фото'!$A$2:$D$4000,4,FALSE),"-")</f>
        <v>-</v>
      </c>
      <c r="AV80" s="9" t="str">
        <f>IFERROR(VLOOKUP(CONCATENATE($A80,AV$1),'Исх-фото'!$A$2:$D$4000,4,FALSE),"-")</f>
        <v>-</v>
      </c>
      <c r="AW80" s="9">
        <f>IFERROR(VLOOKUP(CONCATENATE($A80,AW$1),'Исх-фото'!$A$2:$D$4000,4,FALSE),"-")</f>
        <v>4</v>
      </c>
      <c r="AX80" s="9">
        <f>IFERROR(VLOOKUP(CONCATENATE($A80,AX$1),'Исх-фото'!$A$2:$D$4000,4,FALSE),"-")</f>
        <v>12</v>
      </c>
      <c r="AY80" s="9">
        <f>IFERROR(VLOOKUP(CONCATENATE($A80,AY$1),'Исх-фото'!$A$2:$D$4000,4,FALSE),"-")</f>
        <v>12</v>
      </c>
      <c r="AZ80" s="9">
        <f>IFERROR(VLOOKUP(CONCATENATE($A80,AZ$1),'Исх-фото'!$A$2:$D$4000,4,FALSE),"-")</f>
        <v>5</v>
      </c>
      <c r="BA80" s="9">
        <f>IFERROR(VLOOKUP(CONCATENATE($A80,BA$1),'Исх-фото'!$A$2:$D$4000,4,FALSE),"-")</f>
        <v>12</v>
      </c>
      <c r="BB80" s="9" t="str">
        <f>IFERROR(VLOOKUP(CONCATENATE($A80,BB$1),'Исх-фото'!$A$2:$D$4000,4,FALSE),"-")</f>
        <v>-</v>
      </c>
      <c r="BC80" s="9">
        <f>IFERROR(VLOOKUP(CONCATENATE($A80,BC$1),'Исх-фото'!$A$2:$D$4000,4,FALSE),"-")</f>
        <v>4</v>
      </c>
      <c r="BD80" s="9">
        <f>IFERROR(VLOOKUP(CONCATENATE($A80,BD$1),'Исх-фото'!$A$2:$D$4000,4,FALSE),"-")</f>
        <v>12</v>
      </c>
      <c r="BE80" s="9">
        <f>IFERROR(VLOOKUP(CONCATENATE($A80,BE$1),'Исх-фото'!$A$2:$D$4000,4,FALSE),"-")</f>
        <v>9</v>
      </c>
      <c r="BF80" s="9" t="str">
        <f>IFERROR(VLOOKUP(CONCATENATE($A80,BF$1),'Исх-фото'!$A$2:$D$4000,4,FALSE),"-")</f>
        <v>-</v>
      </c>
      <c r="BG80" s="9" t="str">
        <f>IFERROR(VLOOKUP(CONCATENATE($A80,BG$1),'Исх-фото'!$A$2:$D$4000,4,FALSE),"-")</f>
        <v>-</v>
      </c>
      <c r="BH80" s="9">
        <f>IFERROR(VLOOKUP(CONCATENATE($A80,BH$1),'Исх-фото'!$A$2:$D$4000,4,FALSE),"-")</f>
        <v>12</v>
      </c>
      <c r="BI80" s="9">
        <f>IFERROR(VLOOKUP(CONCATENATE($A80,BI$1),'Исх-фото'!$A$2:$D$4000,4,FALSE),"-")</f>
        <v>11</v>
      </c>
      <c r="BJ80" s="37">
        <f t="shared" si="6"/>
        <v>37</v>
      </c>
      <c r="BK80" s="34">
        <f t="shared" si="7"/>
        <v>9.0540540540540544</v>
      </c>
      <c r="BL80" s="9">
        <f t="shared" si="8"/>
        <v>7</v>
      </c>
    </row>
    <row r="81" spans="1:64">
      <c r="A81" s="38">
        <f t="shared" si="9"/>
        <v>79</v>
      </c>
      <c r="B81" s="36">
        <f>№!B80</f>
        <v>38</v>
      </c>
      <c r="C81" s="36">
        <f>№!C80</f>
        <v>3</v>
      </c>
      <c r="D81" s="9">
        <f>IFERROR(VLOOKUP(CONCATENATE($A81,D$1),'Исх-фото'!$A$2:$D$4000,4,FALSE),"-")</f>
        <v>7</v>
      </c>
      <c r="E81" s="9">
        <f>IFERROR(VLOOKUP(CONCATENATE($A81,E$1),'Исх-фото'!$A$2:$D$4000,4,FALSE),"-")</f>
        <v>12</v>
      </c>
      <c r="F81" s="9">
        <f>IFERROR(VLOOKUP(CONCATENATE($A81,F$1),'Исх-фото'!$A$2:$D$4000,4,FALSE),"-")</f>
        <v>5</v>
      </c>
      <c r="G81" s="9">
        <f>IFERROR(VLOOKUP(CONCATENATE($A81,G$1),'Исх-фото'!$A$2:$D$4000,4,FALSE),"-")</f>
        <v>2</v>
      </c>
      <c r="H81" s="9" t="str">
        <f>IFERROR(VLOOKUP(CONCATENATE($A81,H$1),'Исх-фото'!$A$2:$D$4000,4,FALSE),"-")</f>
        <v>-</v>
      </c>
      <c r="I81" s="9">
        <f>IFERROR(VLOOKUP(CONCATENATE($A81,I$1),'Исх-фото'!$A$2:$D$4000,4,FALSE),"-")</f>
        <v>12</v>
      </c>
      <c r="J81" s="9">
        <f>IFERROR(VLOOKUP(CONCATENATE($A81,J$1),'Исх-фото'!$A$2:$D$4000,4,FALSE),"-")</f>
        <v>12</v>
      </c>
      <c r="K81" s="9" t="str">
        <f>IFERROR(VLOOKUP(CONCATENATE($A81,K$1),'Исх-фото'!$A$2:$D$4000,4,FALSE),"-")</f>
        <v>-</v>
      </c>
      <c r="L81" s="9" t="str">
        <f>IFERROR(VLOOKUP(CONCATENATE($A81,L$1),'Исх-фото'!$A$2:$D$4000,4,FALSE),"-")</f>
        <v>-</v>
      </c>
      <c r="M81" s="9">
        <f>IFERROR(VLOOKUP(CONCATENATE($A81,M$1),'Исх-фото'!$A$2:$D$4000,4,FALSE),"-")</f>
        <v>7</v>
      </c>
      <c r="N81" s="9">
        <f>IFERROR(VLOOKUP(CONCATENATE($A81,N$1),'Исх-фото'!$A$2:$D$4000,4,FALSE),"-")</f>
        <v>12</v>
      </c>
      <c r="O81" s="9">
        <f>IFERROR(VLOOKUP(CONCATENATE($A81,O$1),'Исх-фото'!$A$2:$D$4000,4,FALSE),"-")</f>
        <v>12</v>
      </c>
      <c r="P81" s="9">
        <f>IFERROR(VLOOKUP(CONCATENATE($A81,P$1),'Исх-фото'!$A$2:$D$4000,4,FALSE),"-")</f>
        <v>12</v>
      </c>
      <c r="Q81" s="9">
        <f>IFERROR(VLOOKUP(CONCATENATE($A81,Q$1),'Исх-фото'!$A$2:$D$4000,4,FALSE),"-")</f>
        <v>12</v>
      </c>
      <c r="R81" s="9">
        <f>IFERROR(VLOOKUP(CONCATENATE($A81,R$1),'Исх-фото'!$A$2:$D$4000,4,FALSE),"-")</f>
        <v>12</v>
      </c>
      <c r="S81" s="9" t="str">
        <f>IFERROR(VLOOKUP(CONCATENATE($A81,S$1),'Исх-фото'!$A$2:$D$4000,4,FALSE),"-")</f>
        <v>-</v>
      </c>
      <c r="T81" s="9">
        <f>IFERROR(VLOOKUP(CONCATENATE($A81,T$1),'Исх-фото'!$A$2:$D$4000,4,FALSE),"-")</f>
        <v>5</v>
      </c>
      <c r="U81" s="9">
        <f>IFERROR(VLOOKUP(CONCATENATE($A81,U$1),'Исх-фото'!$A$2:$D$4000,4,FALSE),"-")</f>
        <v>9</v>
      </c>
      <c r="V81" s="9">
        <f>IFERROR(VLOOKUP(CONCATENATE($A81,V$1),'Исх-фото'!$A$2:$D$4000,4,FALSE),"-")</f>
        <v>12</v>
      </c>
      <c r="W81" s="9">
        <f>IFERROR(VLOOKUP(CONCATENATE($A81,W$1),'Исх-фото'!$A$2:$D$4000,4,FALSE),"-")</f>
        <v>12</v>
      </c>
      <c r="X81" s="9">
        <f>IFERROR(VLOOKUP(CONCATENATE($A81,X$1),'Исх-фото'!$A$2:$D$4000,4,FALSE),"-")</f>
        <v>12</v>
      </c>
      <c r="Y81" s="9">
        <f>IFERROR(VLOOKUP(CONCATENATE($A81,Y$1),'Исх-фото'!$A$2:$D$4000,4,FALSE),"-")</f>
        <v>8</v>
      </c>
      <c r="Z81" s="9">
        <f>IFERROR(VLOOKUP(CONCATENATE($A81,Z$1),'Исх-фото'!$A$2:$D$4000,4,FALSE),"-")</f>
        <v>8</v>
      </c>
      <c r="AA81" s="9">
        <f>IFERROR(VLOOKUP(CONCATENATE($A81,AA$1),'Исх-фото'!$A$2:$D$4000,4,FALSE),"-")</f>
        <v>12</v>
      </c>
      <c r="AB81" s="9">
        <f>IFERROR(VLOOKUP(CONCATENATE($A81,AB$1),'Исх-фото'!$A$2:$D$4000,4,FALSE),"-")</f>
        <v>8</v>
      </c>
      <c r="AC81" s="9">
        <f>IFERROR(VLOOKUP(CONCATENATE($A81,AC$1),'Исх-фото'!$A$2:$D$4000,4,FALSE),"-")</f>
        <v>10</v>
      </c>
      <c r="AD81" s="9" t="str">
        <f>IFERROR(VLOOKUP(CONCATENATE($A81,AD$1),'Исх-фото'!$A$2:$D$4000,4,FALSE),"-")</f>
        <v>-</v>
      </c>
      <c r="AE81" s="9">
        <f>IFERROR(VLOOKUP(CONCATENATE($A81,AE$1),'Исх-фото'!$A$2:$D$4000,4,FALSE),"-")</f>
        <v>9</v>
      </c>
      <c r="AF81" s="9" t="str">
        <f>IFERROR(VLOOKUP(CONCATENATE($A81,AF$1),'Исх-фото'!$A$2:$D$4000,4,FALSE),"-")</f>
        <v>-</v>
      </c>
      <c r="AG81" s="9">
        <f>IFERROR(VLOOKUP(CONCATENATE($A81,AG$1),'Исх-фото'!$A$2:$D$4000,4,FALSE),"-")</f>
        <v>5</v>
      </c>
      <c r="AH81" s="9" t="str">
        <f>IFERROR(VLOOKUP(CONCATENATE($A81,AH$1),'Исх-фото'!$A$2:$D$4000,4,FALSE),"-")</f>
        <v>-</v>
      </c>
      <c r="AI81" s="9">
        <f>IFERROR(VLOOKUP(CONCATENATE($A81,AI$1),'Исх-фото'!$A$2:$D$4000,4,FALSE),"-")</f>
        <v>12</v>
      </c>
      <c r="AJ81" s="9">
        <f>IFERROR(VLOOKUP(CONCATENATE($A81,AJ$1),'Исх-фото'!$A$2:$D$4000,4,FALSE),"-")</f>
        <v>8</v>
      </c>
      <c r="AK81" s="9" t="str">
        <f>IFERROR(VLOOKUP(CONCATENATE($A81,AK$1),'Исх-фото'!$A$2:$D$4000,4,FALSE),"-")</f>
        <v>-</v>
      </c>
      <c r="AL81" s="9" t="str">
        <f>IFERROR(VLOOKUP(CONCATENATE($A81,AL$1),'Исх-фото'!$A$2:$D$4000,4,FALSE),"-")</f>
        <v>-</v>
      </c>
      <c r="AM81" s="9">
        <f>IFERROR(VLOOKUP(CONCATENATE($A81,AM$1),'Исх-фото'!$A$2:$D$4000,4,FALSE),"-")</f>
        <v>6</v>
      </c>
      <c r="AN81" s="9">
        <f>IFERROR(VLOOKUP(CONCATENATE($A81,AN$1),'Исх-фото'!$A$2:$D$4000,4,FALSE),"-")</f>
        <v>4</v>
      </c>
      <c r="AO81" s="9">
        <f>IFERROR(VLOOKUP(CONCATENATE($A81,AO$1),'Исх-фото'!$A$2:$D$4000,4,FALSE),"-")</f>
        <v>10</v>
      </c>
      <c r="AP81" s="9">
        <f>IFERROR(VLOOKUP(CONCATENATE($A81,AP$1),'Исх-фото'!$A$2:$D$4000,4,FALSE),"-")</f>
        <v>4</v>
      </c>
      <c r="AQ81" s="9" t="str">
        <f>IFERROR(VLOOKUP(CONCATENATE($A81,AQ$1),'Исх-фото'!$A$2:$D$4000,4,FALSE),"-")</f>
        <v>-</v>
      </c>
      <c r="AR81" s="9" t="str">
        <f>IFERROR(VLOOKUP(CONCATENATE($A81,AR$1),'Исх-фото'!$A$2:$D$4000,4,FALSE),"-")</f>
        <v>-</v>
      </c>
      <c r="AS81" s="9">
        <f>IFERROR(VLOOKUP(CONCATENATE($A81,AS$1),'Исх-фото'!$A$2:$D$4000,4,FALSE),"-")</f>
        <v>4</v>
      </c>
      <c r="AT81" s="9" t="str">
        <f>IFERROR(VLOOKUP(CONCATENATE($A81,AT$1),'Исх-фото'!$A$2:$D$4000,4,FALSE),"-")</f>
        <v>-</v>
      </c>
      <c r="AU81" s="9" t="str">
        <f>IFERROR(VLOOKUP(CONCATENATE($A81,AU$1),'Исх-фото'!$A$2:$D$4000,4,FALSE),"-")</f>
        <v>-</v>
      </c>
      <c r="AV81" s="9" t="str">
        <f>IFERROR(VLOOKUP(CONCATENATE($A81,AV$1),'Исх-фото'!$A$2:$D$4000,4,FALSE),"-")</f>
        <v>-</v>
      </c>
      <c r="AW81" s="9">
        <f>IFERROR(VLOOKUP(CONCATENATE($A81,AW$1),'Исх-фото'!$A$2:$D$4000,4,FALSE),"-")</f>
        <v>4</v>
      </c>
      <c r="AX81" s="9">
        <f>IFERROR(VLOOKUP(CONCATENATE($A81,AX$1),'Исх-фото'!$A$2:$D$4000,4,FALSE),"-")</f>
        <v>12</v>
      </c>
      <c r="AY81" s="9">
        <f>IFERROR(VLOOKUP(CONCATENATE($A81,AY$1),'Исх-фото'!$A$2:$D$4000,4,FALSE),"-")</f>
        <v>12</v>
      </c>
      <c r="AZ81" s="9" t="str">
        <f>IFERROR(VLOOKUP(CONCATENATE($A81,AZ$1),'Исх-фото'!$A$2:$D$4000,4,FALSE),"-")</f>
        <v>-</v>
      </c>
      <c r="BA81" s="9">
        <f>IFERROR(VLOOKUP(CONCATENATE($A81,BA$1),'Исх-фото'!$A$2:$D$4000,4,FALSE),"-")</f>
        <v>12</v>
      </c>
      <c r="BB81" s="9">
        <f>IFERROR(VLOOKUP(CONCATENATE($A81,BB$1),'Исх-фото'!$A$2:$D$4000,4,FALSE),"-")</f>
        <v>12</v>
      </c>
      <c r="BC81" s="9">
        <f>IFERROR(VLOOKUP(CONCATENATE($A81,BC$1),'Исх-фото'!$A$2:$D$4000,4,FALSE),"-")</f>
        <v>5</v>
      </c>
      <c r="BD81" s="9">
        <f>IFERROR(VLOOKUP(CONCATENATE($A81,BD$1),'Исх-фото'!$A$2:$D$4000,4,FALSE),"-")</f>
        <v>12</v>
      </c>
      <c r="BE81" s="9">
        <f>IFERROR(VLOOKUP(CONCATENATE($A81,BE$1),'Исх-фото'!$A$2:$D$4000,4,FALSE),"-")</f>
        <v>5</v>
      </c>
      <c r="BF81" s="9">
        <f>IFERROR(VLOOKUP(CONCATENATE($A81,BF$1),'Исх-фото'!$A$2:$D$4000,4,FALSE),"-")</f>
        <v>9</v>
      </c>
      <c r="BG81" s="9" t="str">
        <f>IFERROR(VLOOKUP(CONCATENATE($A81,BG$1),'Исх-фото'!$A$2:$D$4000,4,FALSE),"-")</f>
        <v>-</v>
      </c>
      <c r="BH81" s="9">
        <f>IFERROR(VLOOKUP(CONCATENATE($A81,BH$1),'Исх-фото'!$A$2:$D$4000,4,FALSE),"-")</f>
        <v>12</v>
      </c>
      <c r="BI81" s="9">
        <f>IFERROR(VLOOKUP(CONCATENATE($A81,BI$1),'Исх-фото'!$A$2:$D$4000,4,FALSE),"-")</f>
        <v>12</v>
      </c>
      <c r="BJ81" s="37">
        <f t="shared" si="6"/>
        <v>42</v>
      </c>
      <c r="BK81" s="34">
        <f t="shared" si="7"/>
        <v>9.0952380952380949</v>
      </c>
      <c r="BL81" s="9">
        <f t="shared" si="8"/>
        <v>5</v>
      </c>
    </row>
    <row r="82" spans="1:64">
      <c r="A82" s="38">
        <f t="shared" si="9"/>
        <v>80</v>
      </c>
      <c r="B82" s="36">
        <f>№!B81</f>
        <v>41</v>
      </c>
      <c r="C82" s="36">
        <f>№!C81</f>
        <v>1</v>
      </c>
      <c r="D82" s="9">
        <f>IFERROR(VLOOKUP(CONCATENATE($A82,D$1),'Исх-фото'!$A$2:$D$4000,4,FALSE),"-")</f>
        <v>4</v>
      </c>
      <c r="E82" s="9" t="str">
        <f>IFERROR(VLOOKUP(CONCATENATE($A82,E$1),'Исх-фото'!$A$2:$D$4000,4,FALSE),"-")</f>
        <v>-</v>
      </c>
      <c r="F82" s="9" t="str">
        <f>IFERROR(VLOOKUP(CONCATENATE($A82,F$1),'Исх-фото'!$A$2:$D$4000,4,FALSE),"-")</f>
        <v>-</v>
      </c>
      <c r="G82" s="9">
        <f>IFERROR(VLOOKUP(CONCATENATE($A82,G$1),'Исх-фото'!$A$2:$D$4000,4,FALSE),"-")</f>
        <v>1</v>
      </c>
      <c r="H82" s="9" t="str">
        <f>IFERROR(VLOOKUP(CONCATENATE($A82,H$1),'Исх-фото'!$A$2:$D$4000,4,FALSE),"-")</f>
        <v>-</v>
      </c>
      <c r="I82" s="9" t="str">
        <f>IFERROR(VLOOKUP(CONCATENATE($A82,I$1),'Исх-фото'!$A$2:$D$4000,4,FALSE),"-")</f>
        <v>-</v>
      </c>
      <c r="J82" s="9" t="str">
        <f>IFERROR(VLOOKUP(CONCATENATE($A82,J$1),'Исх-фото'!$A$2:$D$4000,4,FALSE),"-")</f>
        <v>-</v>
      </c>
      <c r="K82" s="9" t="str">
        <f>IFERROR(VLOOKUP(CONCATENATE($A82,K$1),'Исх-фото'!$A$2:$D$4000,4,FALSE),"-")</f>
        <v>-</v>
      </c>
      <c r="L82" s="9" t="str">
        <f>IFERROR(VLOOKUP(CONCATENATE($A82,L$1),'Исх-фото'!$A$2:$D$4000,4,FALSE),"-")</f>
        <v>-</v>
      </c>
      <c r="M82" s="9">
        <f>IFERROR(VLOOKUP(CONCATENATE($A82,M$1),'Исх-фото'!$A$2:$D$4000,4,FALSE),"-")</f>
        <v>3</v>
      </c>
      <c r="N82" s="9" t="str">
        <f>IFERROR(VLOOKUP(CONCATENATE($A82,N$1),'Исх-фото'!$A$2:$D$4000,4,FALSE),"-")</f>
        <v>-</v>
      </c>
      <c r="O82" s="9" t="str">
        <f>IFERROR(VLOOKUP(CONCATENATE($A82,O$1),'Исх-фото'!$A$2:$D$4000,4,FALSE),"-")</f>
        <v>-</v>
      </c>
      <c r="P82" s="9" t="str">
        <f>IFERROR(VLOOKUP(CONCATENATE($A82,P$1),'Исх-фото'!$A$2:$D$4000,4,FALSE),"-")</f>
        <v>-</v>
      </c>
      <c r="Q82" s="9">
        <f>IFERROR(VLOOKUP(CONCATENATE($A82,Q$1),'Исх-фото'!$A$2:$D$4000,4,FALSE),"-")</f>
        <v>4</v>
      </c>
      <c r="R82" s="9" t="str">
        <f>IFERROR(VLOOKUP(CONCATENATE($A82,R$1),'Исх-фото'!$A$2:$D$4000,4,FALSE),"-")</f>
        <v>-</v>
      </c>
      <c r="S82" s="9" t="str">
        <f>IFERROR(VLOOKUP(CONCATENATE($A82,S$1),'Исх-фото'!$A$2:$D$4000,4,FALSE),"-")</f>
        <v>-</v>
      </c>
      <c r="T82" s="9">
        <f>IFERROR(VLOOKUP(CONCATENATE($A82,T$1),'Исх-фото'!$A$2:$D$4000,4,FALSE),"-")</f>
        <v>4</v>
      </c>
      <c r="U82" s="9">
        <f>IFERROR(VLOOKUP(CONCATENATE($A82,U$1),'Исх-фото'!$A$2:$D$4000,4,FALSE),"-")</f>
        <v>4</v>
      </c>
      <c r="V82" s="9" t="str">
        <f>IFERROR(VLOOKUP(CONCATENATE($A82,V$1),'Исх-фото'!$A$2:$D$4000,4,FALSE),"-")</f>
        <v>-</v>
      </c>
      <c r="W82" s="9" t="str">
        <f>IFERROR(VLOOKUP(CONCATENATE($A82,W$1),'Исх-фото'!$A$2:$D$4000,4,FALSE),"-")</f>
        <v>-</v>
      </c>
      <c r="X82" s="9" t="str">
        <f>IFERROR(VLOOKUP(CONCATENATE($A82,X$1),'Исх-фото'!$A$2:$D$4000,4,FALSE),"-")</f>
        <v>-</v>
      </c>
      <c r="Y82" s="9" t="str">
        <f>IFERROR(VLOOKUP(CONCATENATE($A82,Y$1),'Исх-фото'!$A$2:$D$4000,4,FALSE),"-")</f>
        <v>-</v>
      </c>
      <c r="Z82" s="9">
        <f>IFERROR(VLOOKUP(CONCATENATE($A82,Z$1),'Исх-фото'!$A$2:$D$4000,4,FALSE),"-")</f>
        <v>7</v>
      </c>
      <c r="AA82" s="9" t="str">
        <f>IFERROR(VLOOKUP(CONCATENATE($A82,AA$1),'Исх-фото'!$A$2:$D$4000,4,FALSE),"-")</f>
        <v>-</v>
      </c>
      <c r="AB82" s="9" t="str">
        <f>IFERROR(VLOOKUP(CONCATENATE($A82,AB$1),'Исх-фото'!$A$2:$D$4000,4,FALSE),"-")</f>
        <v>-</v>
      </c>
      <c r="AC82" s="9" t="str">
        <f>IFERROR(VLOOKUP(CONCATENATE($A82,AC$1),'Исх-фото'!$A$2:$D$4000,4,FALSE),"-")</f>
        <v>-</v>
      </c>
      <c r="AD82" s="9" t="str">
        <f>IFERROR(VLOOKUP(CONCATENATE($A82,AD$1),'Исх-фото'!$A$2:$D$4000,4,FALSE),"-")</f>
        <v>-</v>
      </c>
      <c r="AE82" s="9" t="str">
        <f>IFERROR(VLOOKUP(CONCATENATE($A82,AE$1),'Исх-фото'!$A$2:$D$4000,4,FALSE),"-")</f>
        <v>-</v>
      </c>
      <c r="AF82" s="9" t="str">
        <f>IFERROR(VLOOKUP(CONCATENATE($A82,AF$1),'Исх-фото'!$A$2:$D$4000,4,FALSE),"-")</f>
        <v>-</v>
      </c>
      <c r="AG82" s="9">
        <f>IFERROR(VLOOKUP(CONCATENATE($A82,AG$1),'Исх-фото'!$A$2:$D$4000,4,FALSE),"-")</f>
        <v>2</v>
      </c>
      <c r="AH82" s="9" t="str">
        <f>IFERROR(VLOOKUP(CONCATENATE($A82,AH$1),'Исх-фото'!$A$2:$D$4000,4,FALSE),"-")</f>
        <v>-</v>
      </c>
      <c r="AI82" s="9">
        <f>IFERROR(VLOOKUP(CONCATENATE($A82,AI$1),'Исх-фото'!$A$2:$D$4000,4,FALSE),"-")</f>
        <v>4</v>
      </c>
      <c r="AJ82" s="9">
        <f>IFERROR(VLOOKUP(CONCATENATE($A82,AJ$1),'Исх-фото'!$A$2:$D$4000,4,FALSE),"-")</f>
        <v>4</v>
      </c>
      <c r="AK82" s="9">
        <f>IFERROR(VLOOKUP(CONCATENATE($A82,AK$1),'Исх-фото'!$A$2:$D$4000,4,FALSE),"-")</f>
        <v>5</v>
      </c>
      <c r="AL82" s="9" t="str">
        <f>IFERROR(VLOOKUP(CONCATENATE($A82,AL$1),'Исх-фото'!$A$2:$D$4000,4,FALSE),"-")</f>
        <v>-</v>
      </c>
      <c r="AM82" s="9">
        <f>IFERROR(VLOOKUP(CONCATENATE($A82,AM$1),'Исх-фото'!$A$2:$D$4000,4,FALSE),"-")</f>
        <v>5</v>
      </c>
      <c r="AN82" s="9">
        <f>IFERROR(VLOOKUP(CONCATENATE($A82,AN$1),'Исх-фото'!$A$2:$D$4000,4,FALSE),"-")</f>
        <v>4</v>
      </c>
      <c r="AO82" s="9" t="str">
        <f>IFERROR(VLOOKUP(CONCATENATE($A82,AO$1),'Исх-фото'!$A$2:$D$4000,4,FALSE),"-")</f>
        <v>-</v>
      </c>
      <c r="AP82" s="9">
        <f>IFERROR(VLOOKUP(CONCATENATE($A82,AP$1),'Исх-фото'!$A$2:$D$4000,4,FALSE),"-")</f>
        <v>3</v>
      </c>
      <c r="AQ82" s="9" t="str">
        <f>IFERROR(VLOOKUP(CONCATENATE($A82,AQ$1),'Исх-фото'!$A$2:$D$4000,4,FALSE),"-")</f>
        <v>-</v>
      </c>
      <c r="AR82" s="9" t="str">
        <f>IFERROR(VLOOKUP(CONCATENATE($A82,AR$1),'Исх-фото'!$A$2:$D$4000,4,FALSE),"-")</f>
        <v>-</v>
      </c>
      <c r="AS82" s="9">
        <f>IFERROR(VLOOKUP(CONCATENATE($A82,AS$1),'Исх-фото'!$A$2:$D$4000,4,FALSE),"-")</f>
        <v>3</v>
      </c>
      <c r="AT82" s="9" t="str">
        <f>IFERROR(VLOOKUP(CONCATENATE($A82,AT$1),'Исх-фото'!$A$2:$D$4000,4,FALSE),"-")</f>
        <v>-</v>
      </c>
      <c r="AU82" s="9" t="str">
        <f>IFERROR(VLOOKUP(CONCATENATE($A82,AU$1),'Исх-фото'!$A$2:$D$4000,4,FALSE),"-")</f>
        <v>-</v>
      </c>
      <c r="AV82" s="9" t="str">
        <f>IFERROR(VLOOKUP(CONCATENATE($A82,AV$1),'Исх-фото'!$A$2:$D$4000,4,FALSE),"-")</f>
        <v>-</v>
      </c>
      <c r="AW82" s="9" t="str">
        <f>IFERROR(VLOOKUP(CONCATENATE($A82,AW$1),'Исх-фото'!$A$2:$D$4000,4,FALSE),"-")</f>
        <v>-</v>
      </c>
      <c r="AX82" s="9" t="str">
        <f>IFERROR(VLOOKUP(CONCATENATE($A82,AX$1),'Исх-фото'!$A$2:$D$4000,4,FALSE),"-")</f>
        <v>-</v>
      </c>
      <c r="AY82" s="9" t="str">
        <f>IFERROR(VLOOKUP(CONCATENATE($A82,AY$1),'Исх-фото'!$A$2:$D$4000,4,FALSE),"-")</f>
        <v>-</v>
      </c>
      <c r="AZ82" s="9" t="str">
        <f>IFERROR(VLOOKUP(CONCATENATE($A82,AZ$1),'Исх-фото'!$A$2:$D$4000,4,FALSE),"-")</f>
        <v>-</v>
      </c>
      <c r="BA82" s="9" t="str">
        <f>IFERROR(VLOOKUP(CONCATENATE($A82,BA$1),'Исх-фото'!$A$2:$D$4000,4,FALSE),"-")</f>
        <v>-</v>
      </c>
      <c r="BB82" s="9">
        <f>IFERROR(VLOOKUP(CONCATENATE($A82,BB$1),'Исх-фото'!$A$2:$D$4000,4,FALSE),"-")</f>
        <v>7</v>
      </c>
      <c r="BC82" s="9">
        <f>IFERROR(VLOOKUP(CONCATENATE($A82,BC$1),'Исх-фото'!$A$2:$D$4000,4,FALSE),"-")</f>
        <v>5</v>
      </c>
      <c r="BD82" s="9" t="str">
        <f>IFERROR(VLOOKUP(CONCATENATE($A82,BD$1),'Исх-фото'!$A$2:$D$4000,4,FALSE),"-")</f>
        <v>-</v>
      </c>
      <c r="BE82" s="9">
        <f>IFERROR(VLOOKUP(CONCATENATE($A82,BE$1),'Исх-фото'!$A$2:$D$4000,4,FALSE),"-")</f>
        <v>3</v>
      </c>
      <c r="BF82" s="9">
        <f>IFERROR(VLOOKUP(CONCATENATE($A82,BF$1),'Исх-фото'!$A$2:$D$4000,4,FALSE),"-")</f>
        <v>2</v>
      </c>
      <c r="BG82" s="9" t="str">
        <f>IFERROR(VLOOKUP(CONCATENATE($A82,BG$1),'Исх-фото'!$A$2:$D$4000,4,FALSE),"-")</f>
        <v>-</v>
      </c>
      <c r="BH82" s="9" t="str">
        <f>IFERROR(VLOOKUP(CONCATENATE($A82,BH$1),'Исх-фото'!$A$2:$D$4000,4,FALSE),"-")</f>
        <v>-</v>
      </c>
      <c r="BI82" s="9" t="str">
        <f>IFERROR(VLOOKUP(CONCATENATE($A82,BI$1),'Исх-фото'!$A$2:$D$4000,4,FALSE),"-")</f>
        <v>-</v>
      </c>
      <c r="BJ82" s="37">
        <f t="shared" si="6"/>
        <v>19</v>
      </c>
      <c r="BK82" s="34">
        <f t="shared" si="7"/>
        <v>3.8947368421052633</v>
      </c>
      <c r="BL82" s="9">
        <f t="shared" si="8"/>
        <v>151</v>
      </c>
    </row>
    <row r="83" spans="1:64">
      <c r="A83" s="38">
        <f t="shared" si="9"/>
        <v>81</v>
      </c>
      <c r="B83" s="36">
        <f>№!B82</f>
        <v>41</v>
      </c>
      <c r="C83" s="36">
        <f>№!C82</f>
        <v>2</v>
      </c>
      <c r="D83" s="9">
        <f>IFERROR(VLOOKUP(CONCATENATE($A83,D$1),'Исх-фото'!$A$2:$D$4000,4,FALSE),"-")</f>
        <v>4</v>
      </c>
      <c r="E83" s="9" t="str">
        <f>IFERROR(VLOOKUP(CONCATENATE($A83,E$1),'Исх-фото'!$A$2:$D$4000,4,FALSE),"-")</f>
        <v>-</v>
      </c>
      <c r="F83" s="9">
        <f>IFERROR(VLOOKUP(CONCATENATE($A83,F$1),'Исх-фото'!$A$2:$D$4000,4,FALSE),"-")</f>
        <v>1</v>
      </c>
      <c r="G83" s="9" t="str">
        <f>IFERROR(VLOOKUP(CONCATENATE($A83,G$1),'Исх-фото'!$A$2:$D$4000,4,FALSE),"-")</f>
        <v>-</v>
      </c>
      <c r="H83" s="9" t="str">
        <f>IFERROR(VLOOKUP(CONCATENATE($A83,H$1),'Исх-фото'!$A$2:$D$4000,4,FALSE),"-")</f>
        <v>-</v>
      </c>
      <c r="I83" s="9" t="str">
        <f>IFERROR(VLOOKUP(CONCATENATE($A83,I$1),'Исх-фото'!$A$2:$D$4000,4,FALSE),"-")</f>
        <v>-</v>
      </c>
      <c r="J83" s="9" t="str">
        <f>IFERROR(VLOOKUP(CONCATENATE($A83,J$1),'Исх-фото'!$A$2:$D$4000,4,FALSE),"-")</f>
        <v>-</v>
      </c>
      <c r="K83" s="9" t="str">
        <f>IFERROR(VLOOKUP(CONCATENATE($A83,K$1),'Исх-фото'!$A$2:$D$4000,4,FALSE),"-")</f>
        <v>-</v>
      </c>
      <c r="L83" s="9" t="str">
        <f>IFERROR(VLOOKUP(CONCATENATE($A83,L$1),'Исх-фото'!$A$2:$D$4000,4,FALSE),"-")</f>
        <v>-</v>
      </c>
      <c r="M83" s="9" t="str">
        <f>IFERROR(VLOOKUP(CONCATENATE($A83,M$1),'Исх-фото'!$A$2:$D$4000,4,FALSE),"-")</f>
        <v>-</v>
      </c>
      <c r="N83" s="9" t="str">
        <f>IFERROR(VLOOKUP(CONCATENATE($A83,N$1),'Исх-фото'!$A$2:$D$4000,4,FALSE),"-")</f>
        <v>-</v>
      </c>
      <c r="O83" s="9" t="str">
        <f>IFERROR(VLOOKUP(CONCATENATE($A83,O$1),'Исх-фото'!$A$2:$D$4000,4,FALSE),"-")</f>
        <v>-</v>
      </c>
      <c r="P83" s="9" t="str">
        <f>IFERROR(VLOOKUP(CONCATENATE($A83,P$1),'Исх-фото'!$A$2:$D$4000,4,FALSE),"-")</f>
        <v>-</v>
      </c>
      <c r="Q83" s="9">
        <f>IFERROR(VLOOKUP(CONCATENATE($A83,Q$1),'Исх-фото'!$A$2:$D$4000,4,FALSE),"-")</f>
        <v>6</v>
      </c>
      <c r="R83" s="9" t="str">
        <f>IFERROR(VLOOKUP(CONCATENATE($A83,R$1),'Исх-фото'!$A$2:$D$4000,4,FALSE),"-")</f>
        <v>-</v>
      </c>
      <c r="S83" s="9" t="str">
        <f>IFERROR(VLOOKUP(CONCATENATE($A83,S$1),'Исх-фото'!$A$2:$D$4000,4,FALSE),"-")</f>
        <v>-</v>
      </c>
      <c r="T83" s="9">
        <f>IFERROR(VLOOKUP(CONCATENATE($A83,T$1),'Исх-фото'!$A$2:$D$4000,4,FALSE),"-")</f>
        <v>4</v>
      </c>
      <c r="U83" s="9">
        <f>IFERROR(VLOOKUP(CONCATENATE($A83,U$1),'Исх-фото'!$A$2:$D$4000,4,FALSE),"-")</f>
        <v>4</v>
      </c>
      <c r="V83" s="9" t="str">
        <f>IFERROR(VLOOKUP(CONCATENATE($A83,V$1),'Исх-фото'!$A$2:$D$4000,4,FALSE),"-")</f>
        <v>-</v>
      </c>
      <c r="W83" s="9" t="str">
        <f>IFERROR(VLOOKUP(CONCATENATE($A83,W$1),'Исх-фото'!$A$2:$D$4000,4,FALSE),"-")</f>
        <v>-</v>
      </c>
      <c r="X83" s="9" t="str">
        <f>IFERROR(VLOOKUP(CONCATENATE($A83,X$1),'Исх-фото'!$A$2:$D$4000,4,FALSE),"-")</f>
        <v>-</v>
      </c>
      <c r="Y83" s="9" t="str">
        <f>IFERROR(VLOOKUP(CONCATENATE($A83,Y$1),'Исх-фото'!$A$2:$D$4000,4,FALSE),"-")</f>
        <v>-</v>
      </c>
      <c r="Z83" s="9">
        <f>IFERROR(VLOOKUP(CONCATENATE($A83,Z$1),'Исх-фото'!$A$2:$D$4000,4,FALSE),"-")</f>
        <v>4</v>
      </c>
      <c r="AA83" s="9" t="str">
        <f>IFERROR(VLOOKUP(CONCATENATE($A83,AA$1),'Исх-фото'!$A$2:$D$4000,4,FALSE),"-")</f>
        <v>-</v>
      </c>
      <c r="AB83" s="9" t="str">
        <f>IFERROR(VLOOKUP(CONCATENATE($A83,AB$1),'Исх-фото'!$A$2:$D$4000,4,FALSE),"-")</f>
        <v>-</v>
      </c>
      <c r="AC83" s="9" t="str">
        <f>IFERROR(VLOOKUP(CONCATENATE($A83,AC$1),'Исх-фото'!$A$2:$D$4000,4,FALSE),"-")</f>
        <v>-</v>
      </c>
      <c r="AD83" s="9" t="str">
        <f>IFERROR(VLOOKUP(CONCATENATE($A83,AD$1),'Исх-фото'!$A$2:$D$4000,4,FALSE),"-")</f>
        <v>-</v>
      </c>
      <c r="AE83" s="9" t="str">
        <f>IFERROR(VLOOKUP(CONCATENATE($A83,AE$1),'Исх-фото'!$A$2:$D$4000,4,FALSE),"-")</f>
        <v>-</v>
      </c>
      <c r="AF83" s="9" t="str">
        <f>IFERROR(VLOOKUP(CONCATENATE($A83,AF$1),'Исх-фото'!$A$2:$D$4000,4,FALSE),"-")</f>
        <v>-</v>
      </c>
      <c r="AG83" s="9">
        <f>IFERROR(VLOOKUP(CONCATENATE($A83,AG$1),'Исх-фото'!$A$2:$D$4000,4,FALSE),"-")</f>
        <v>2</v>
      </c>
      <c r="AH83" s="9" t="str">
        <f>IFERROR(VLOOKUP(CONCATENATE($A83,AH$1),'Исх-фото'!$A$2:$D$4000,4,FALSE),"-")</f>
        <v>-</v>
      </c>
      <c r="AI83" s="9">
        <f>IFERROR(VLOOKUP(CONCATENATE($A83,AI$1),'Исх-фото'!$A$2:$D$4000,4,FALSE),"-")</f>
        <v>10</v>
      </c>
      <c r="AJ83" s="9">
        <f>IFERROR(VLOOKUP(CONCATENATE($A83,AJ$1),'Исх-фото'!$A$2:$D$4000,4,FALSE),"-")</f>
        <v>4</v>
      </c>
      <c r="AK83" s="9" t="str">
        <f>IFERROR(VLOOKUP(CONCATENATE($A83,AK$1),'Исх-фото'!$A$2:$D$4000,4,FALSE),"-")</f>
        <v>-</v>
      </c>
      <c r="AL83" s="9" t="str">
        <f>IFERROR(VLOOKUP(CONCATENATE($A83,AL$1),'Исх-фото'!$A$2:$D$4000,4,FALSE),"-")</f>
        <v>-</v>
      </c>
      <c r="AM83" s="9">
        <f>IFERROR(VLOOKUP(CONCATENATE($A83,AM$1),'Исх-фото'!$A$2:$D$4000,4,FALSE),"-")</f>
        <v>2</v>
      </c>
      <c r="AN83" s="9">
        <f>IFERROR(VLOOKUP(CONCATENATE($A83,AN$1),'Исх-фото'!$A$2:$D$4000,4,FALSE),"-")</f>
        <v>5</v>
      </c>
      <c r="AO83" s="9" t="str">
        <f>IFERROR(VLOOKUP(CONCATENATE($A83,AO$1),'Исх-фото'!$A$2:$D$4000,4,FALSE),"-")</f>
        <v>-</v>
      </c>
      <c r="AP83" s="9">
        <f>IFERROR(VLOOKUP(CONCATENATE($A83,AP$1),'Исх-фото'!$A$2:$D$4000,4,FALSE),"-")</f>
        <v>6</v>
      </c>
      <c r="AQ83" s="9" t="str">
        <f>IFERROR(VLOOKUP(CONCATENATE($A83,AQ$1),'Исх-фото'!$A$2:$D$4000,4,FALSE),"-")</f>
        <v>-</v>
      </c>
      <c r="AR83" s="9" t="str">
        <f>IFERROR(VLOOKUP(CONCATENATE($A83,AR$1),'Исх-фото'!$A$2:$D$4000,4,FALSE),"-")</f>
        <v>-</v>
      </c>
      <c r="AS83" s="9">
        <f>IFERROR(VLOOKUP(CONCATENATE($A83,AS$1),'Исх-фото'!$A$2:$D$4000,4,FALSE),"-")</f>
        <v>1</v>
      </c>
      <c r="AT83" s="9" t="str">
        <f>IFERROR(VLOOKUP(CONCATENATE($A83,AT$1),'Исх-фото'!$A$2:$D$4000,4,FALSE),"-")</f>
        <v>-</v>
      </c>
      <c r="AU83" s="9" t="str">
        <f>IFERROR(VLOOKUP(CONCATENATE($A83,AU$1),'Исх-фото'!$A$2:$D$4000,4,FALSE),"-")</f>
        <v>-</v>
      </c>
      <c r="AV83" s="9">
        <f>IFERROR(VLOOKUP(CONCATENATE($A83,AV$1),'Исх-фото'!$A$2:$D$4000,4,FALSE),"-")</f>
        <v>10</v>
      </c>
      <c r="AW83" s="9" t="str">
        <f>IFERROR(VLOOKUP(CONCATENATE($A83,AW$1),'Исх-фото'!$A$2:$D$4000,4,FALSE),"-")</f>
        <v>-</v>
      </c>
      <c r="AX83" s="9" t="str">
        <f>IFERROR(VLOOKUP(CONCATENATE($A83,AX$1),'Исх-фото'!$A$2:$D$4000,4,FALSE),"-")</f>
        <v>-</v>
      </c>
      <c r="AY83" s="9" t="str">
        <f>IFERROR(VLOOKUP(CONCATENATE($A83,AY$1),'Исх-фото'!$A$2:$D$4000,4,FALSE),"-")</f>
        <v>-</v>
      </c>
      <c r="AZ83" s="9" t="str">
        <f>IFERROR(VLOOKUP(CONCATENATE($A83,AZ$1),'Исх-фото'!$A$2:$D$4000,4,FALSE),"-")</f>
        <v>-</v>
      </c>
      <c r="BA83" s="9" t="str">
        <f>IFERROR(VLOOKUP(CONCATENATE($A83,BA$1),'Исх-фото'!$A$2:$D$4000,4,FALSE),"-")</f>
        <v>-</v>
      </c>
      <c r="BB83" s="9">
        <f>IFERROR(VLOOKUP(CONCATENATE($A83,BB$1),'Исх-фото'!$A$2:$D$4000,4,FALSE),"-")</f>
        <v>7</v>
      </c>
      <c r="BC83" s="9">
        <f>IFERROR(VLOOKUP(CONCATENATE($A83,BC$1),'Исх-фото'!$A$2:$D$4000,4,FALSE),"-")</f>
        <v>6</v>
      </c>
      <c r="BD83" s="9" t="str">
        <f>IFERROR(VLOOKUP(CONCATENATE($A83,BD$1),'Исх-фото'!$A$2:$D$4000,4,FALSE),"-")</f>
        <v>-</v>
      </c>
      <c r="BE83" s="9">
        <f>IFERROR(VLOOKUP(CONCATENATE($A83,BE$1),'Исх-фото'!$A$2:$D$4000,4,FALSE),"-")</f>
        <v>4</v>
      </c>
      <c r="BF83" s="9" t="str">
        <f>IFERROR(VLOOKUP(CONCATENATE($A83,BF$1),'Исх-фото'!$A$2:$D$4000,4,FALSE),"-")</f>
        <v>-</v>
      </c>
      <c r="BG83" s="9" t="str">
        <f>IFERROR(VLOOKUP(CONCATENATE($A83,BG$1),'Исх-фото'!$A$2:$D$4000,4,FALSE),"-")</f>
        <v>-</v>
      </c>
      <c r="BH83" s="9" t="str">
        <f>IFERROR(VLOOKUP(CONCATENATE($A83,BH$1),'Исх-фото'!$A$2:$D$4000,4,FALSE),"-")</f>
        <v>-</v>
      </c>
      <c r="BI83" s="9" t="str">
        <f>IFERROR(VLOOKUP(CONCATENATE($A83,BI$1),'Исх-фото'!$A$2:$D$4000,4,FALSE),"-")</f>
        <v>-</v>
      </c>
      <c r="BJ83" s="37">
        <f t="shared" si="6"/>
        <v>17</v>
      </c>
      <c r="BK83" s="34">
        <f t="shared" si="7"/>
        <v>4.7058823529411766</v>
      </c>
      <c r="BL83" s="9">
        <f t="shared" si="8"/>
        <v>132</v>
      </c>
    </row>
    <row r="84" spans="1:64">
      <c r="A84" s="38">
        <f t="shared" si="9"/>
        <v>82</v>
      </c>
      <c r="B84" s="36">
        <f>№!B83</f>
        <v>41</v>
      </c>
      <c r="C84" s="36">
        <f>№!C83</f>
        <v>3</v>
      </c>
      <c r="D84" s="9">
        <f>IFERROR(VLOOKUP(CONCATENATE($A84,D$1),'Исх-фото'!$A$2:$D$4000,4,FALSE),"-")</f>
        <v>4</v>
      </c>
      <c r="E84" s="9" t="str">
        <f>IFERROR(VLOOKUP(CONCATENATE($A84,E$1),'Исх-фото'!$A$2:$D$4000,4,FALSE),"-")</f>
        <v>-</v>
      </c>
      <c r="F84" s="9" t="str">
        <f>IFERROR(VLOOKUP(CONCATENATE($A84,F$1),'Исх-фото'!$A$2:$D$4000,4,FALSE),"-")</f>
        <v>-</v>
      </c>
      <c r="G84" s="9" t="str">
        <f>IFERROR(VLOOKUP(CONCATENATE($A84,G$1),'Исх-фото'!$A$2:$D$4000,4,FALSE),"-")</f>
        <v>-</v>
      </c>
      <c r="H84" s="9" t="str">
        <f>IFERROR(VLOOKUP(CONCATENATE($A84,H$1),'Исх-фото'!$A$2:$D$4000,4,FALSE),"-")</f>
        <v>-</v>
      </c>
      <c r="I84" s="9" t="str">
        <f>IFERROR(VLOOKUP(CONCATENATE($A84,I$1),'Исх-фото'!$A$2:$D$4000,4,FALSE),"-")</f>
        <v>-</v>
      </c>
      <c r="J84" s="9" t="str">
        <f>IFERROR(VLOOKUP(CONCATENATE($A84,J$1),'Исх-фото'!$A$2:$D$4000,4,FALSE),"-")</f>
        <v>-</v>
      </c>
      <c r="K84" s="9" t="str">
        <f>IFERROR(VLOOKUP(CONCATENATE($A84,K$1),'Исх-фото'!$A$2:$D$4000,4,FALSE),"-")</f>
        <v>-</v>
      </c>
      <c r="L84" s="9" t="str">
        <f>IFERROR(VLOOKUP(CONCATENATE($A84,L$1),'Исх-фото'!$A$2:$D$4000,4,FALSE),"-")</f>
        <v>-</v>
      </c>
      <c r="M84" s="9" t="str">
        <f>IFERROR(VLOOKUP(CONCATENATE($A84,M$1),'Исх-фото'!$A$2:$D$4000,4,FALSE),"-")</f>
        <v>-</v>
      </c>
      <c r="N84" s="9" t="str">
        <f>IFERROR(VLOOKUP(CONCATENATE($A84,N$1),'Исх-фото'!$A$2:$D$4000,4,FALSE),"-")</f>
        <v>-</v>
      </c>
      <c r="O84" s="9" t="str">
        <f>IFERROR(VLOOKUP(CONCATENATE($A84,O$1),'Исх-фото'!$A$2:$D$4000,4,FALSE),"-")</f>
        <v>-</v>
      </c>
      <c r="P84" s="9" t="str">
        <f>IFERROR(VLOOKUP(CONCATENATE($A84,P$1),'Исх-фото'!$A$2:$D$4000,4,FALSE),"-")</f>
        <v>-</v>
      </c>
      <c r="Q84" s="9">
        <f>IFERROR(VLOOKUP(CONCATENATE($A84,Q$1),'Исх-фото'!$A$2:$D$4000,4,FALSE),"-")</f>
        <v>9</v>
      </c>
      <c r="R84" s="9" t="str">
        <f>IFERROR(VLOOKUP(CONCATENATE($A84,R$1),'Исх-фото'!$A$2:$D$4000,4,FALSE),"-")</f>
        <v>-</v>
      </c>
      <c r="S84" s="9" t="str">
        <f>IFERROR(VLOOKUP(CONCATENATE($A84,S$1),'Исх-фото'!$A$2:$D$4000,4,FALSE),"-")</f>
        <v>-</v>
      </c>
      <c r="T84" s="9">
        <f>IFERROR(VLOOKUP(CONCATENATE($A84,T$1),'Исх-фото'!$A$2:$D$4000,4,FALSE),"-")</f>
        <v>5</v>
      </c>
      <c r="U84" s="9">
        <f>IFERROR(VLOOKUP(CONCATENATE($A84,U$1),'Исх-фото'!$A$2:$D$4000,4,FALSE),"-")</f>
        <v>10</v>
      </c>
      <c r="V84" s="9" t="str">
        <f>IFERROR(VLOOKUP(CONCATENATE($A84,V$1),'Исх-фото'!$A$2:$D$4000,4,FALSE),"-")</f>
        <v>-</v>
      </c>
      <c r="W84" s="9" t="str">
        <f>IFERROR(VLOOKUP(CONCATENATE($A84,W$1),'Исх-фото'!$A$2:$D$4000,4,FALSE),"-")</f>
        <v>-</v>
      </c>
      <c r="X84" s="9" t="str">
        <f>IFERROR(VLOOKUP(CONCATENATE($A84,X$1),'Исх-фото'!$A$2:$D$4000,4,FALSE),"-")</f>
        <v>-</v>
      </c>
      <c r="Y84" s="9" t="str">
        <f>IFERROR(VLOOKUP(CONCATENATE($A84,Y$1),'Исх-фото'!$A$2:$D$4000,4,FALSE),"-")</f>
        <v>-</v>
      </c>
      <c r="Z84" s="9">
        <f>IFERROR(VLOOKUP(CONCATENATE($A84,Z$1),'Исх-фото'!$A$2:$D$4000,4,FALSE),"-")</f>
        <v>8</v>
      </c>
      <c r="AA84" s="9" t="str">
        <f>IFERROR(VLOOKUP(CONCATENATE($A84,AA$1),'Исх-фото'!$A$2:$D$4000,4,FALSE),"-")</f>
        <v>-</v>
      </c>
      <c r="AB84" s="9" t="str">
        <f>IFERROR(VLOOKUP(CONCATENATE($A84,AB$1),'Исх-фото'!$A$2:$D$4000,4,FALSE),"-")</f>
        <v>-</v>
      </c>
      <c r="AC84" s="9" t="str">
        <f>IFERROR(VLOOKUP(CONCATENATE($A84,AC$1),'Исх-фото'!$A$2:$D$4000,4,FALSE),"-")</f>
        <v>-</v>
      </c>
      <c r="AD84" s="9" t="str">
        <f>IFERROR(VLOOKUP(CONCATENATE($A84,AD$1),'Исх-фото'!$A$2:$D$4000,4,FALSE),"-")</f>
        <v>-</v>
      </c>
      <c r="AE84" s="9" t="str">
        <f>IFERROR(VLOOKUP(CONCATENATE($A84,AE$1),'Исх-фото'!$A$2:$D$4000,4,FALSE),"-")</f>
        <v>-</v>
      </c>
      <c r="AF84" s="9" t="str">
        <f>IFERROR(VLOOKUP(CONCATENATE($A84,AF$1),'Исх-фото'!$A$2:$D$4000,4,FALSE),"-")</f>
        <v>-</v>
      </c>
      <c r="AG84" s="9">
        <f>IFERROR(VLOOKUP(CONCATENATE($A84,AG$1),'Исх-фото'!$A$2:$D$4000,4,FALSE),"-")</f>
        <v>5</v>
      </c>
      <c r="AH84" s="9" t="str">
        <f>IFERROR(VLOOKUP(CONCATENATE($A84,AH$1),'Исх-фото'!$A$2:$D$4000,4,FALSE),"-")</f>
        <v>-</v>
      </c>
      <c r="AI84" s="9" t="str">
        <f>IFERROR(VLOOKUP(CONCATENATE($A84,AI$1),'Исх-фото'!$A$2:$D$4000,4,FALSE),"-")</f>
        <v>-</v>
      </c>
      <c r="AJ84" s="9">
        <f>IFERROR(VLOOKUP(CONCATENATE($A84,AJ$1),'Исх-фото'!$A$2:$D$4000,4,FALSE),"-")</f>
        <v>5</v>
      </c>
      <c r="AK84" s="9" t="str">
        <f>IFERROR(VLOOKUP(CONCATENATE($A84,AK$1),'Исх-фото'!$A$2:$D$4000,4,FALSE),"-")</f>
        <v>-</v>
      </c>
      <c r="AL84" s="9" t="str">
        <f>IFERROR(VLOOKUP(CONCATENATE($A84,AL$1),'Исх-фото'!$A$2:$D$4000,4,FALSE),"-")</f>
        <v>-</v>
      </c>
      <c r="AM84" s="9">
        <f>IFERROR(VLOOKUP(CONCATENATE($A84,AM$1),'Исх-фото'!$A$2:$D$4000,4,FALSE),"-")</f>
        <v>7</v>
      </c>
      <c r="AN84" s="9">
        <f>IFERROR(VLOOKUP(CONCATENATE($A84,AN$1),'Исх-фото'!$A$2:$D$4000,4,FALSE),"-")</f>
        <v>4</v>
      </c>
      <c r="AO84" s="9" t="str">
        <f>IFERROR(VLOOKUP(CONCATENATE($A84,AO$1),'Исх-фото'!$A$2:$D$4000,4,FALSE),"-")</f>
        <v>-</v>
      </c>
      <c r="AP84" s="9">
        <f>IFERROR(VLOOKUP(CONCATENATE($A84,AP$1),'Исх-фото'!$A$2:$D$4000,4,FALSE),"-")</f>
        <v>7</v>
      </c>
      <c r="AQ84" s="9" t="str">
        <f>IFERROR(VLOOKUP(CONCATENATE($A84,AQ$1),'Исх-фото'!$A$2:$D$4000,4,FALSE),"-")</f>
        <v>-</v>
      </c>
      <c r="AR84" s="9" t="str">
        <f>IFERROR(VLOOKUP(CONCATENATE($A84,AR$1),'Исх-фото'!$A$2:$D$4000,4,FALSE),"-")</f>
        <v>-</v>
      </c>
      <c r="AS84" s="9">
        <f>IFERROR(VLOOKUP(CONCATENATE($A84,AS$1),'Исх-фото'!$A$2:$D$4000,4,FALSE),"-")</f>
        <v>3</v>
      </c>
      <c r="AT84" s="9" t="str">
        <f>IFERROR(VLOOKUP(CONCATENATE($A84,AT$1),'Исх-фото'!$A$2:$D$4000,4,FALSE),"-")</f>
        <v>-</v>
      </c>
      <c r="AU84" s="9" t="str">
        <f>IFERROR(VLOOKUP(CONCATENATE($A84,AU$1),'Исх-фото'!$A$2:$D$4000,4,FALSE),"-")</f>
        <v>-</v>
      </c>
      <c r="AV84" s="9">
        <f>IFERROR(VLOOKUP(CONCATENATE($A84,AV$1),'Исх-фото'!$A$2:$D$4000,4,FALSE),"-")</f>
        <v>9</v>
      </c>
      <c r="AW84" s="9" t="str">
        <f>IFERROR(VLOOKUP(CONCATENATE($A84,AW$1),'Исх-фото'!$A$2:$D$4000,4,FALSE),"-")</f>
        <v>-</v>
      </c>
      <c r="AX84" s="9" t="str">
        <f>IFERROR(VLOOKUP(CONCATENATE($A84,AX$1),'Исх-фото'!$A$2:$D$4000,4,FALSE),"-")</f>
        <v>-</v>
      </c>
      <c r="AY84" s="9" t="str">
        <f>IFERROR(VLOOKUP(CONCATENATE($A84,AY$1),'Исх-фото'!$A$2:$D$4000,4,FALSE),"-")</f>
        <v>-</v>
      </c>
      <c r="AZ84" s="9" t="str">
        <f>IFERROR(VLOOKUP(CONCATENATE($A84,AZ$1),'Исх-фото'!$A$2:$D$4000,4,FALSE),"-")</f>
        <v>-</v>
      </c>
      <c r="BA84" s="9" t="str">
        <f>IFERROR(VLOOKUP(CONCATENATE($A84,BA$1),'Исх-фото'!$A$2:$D$4000,4,FALSE),"-")</f>
        <v>-</v>
      </c>
      <c r="BB84" s="9">
        <f>IFERROR(VLOOKUP(CONCATENATE($A84,BB$1),'Исх-фото'!$A$2:$D$4000,4,FALSE),"-")</f>
        <v>7</v>
      </c>
      <c r="BC84" s="9">
        <f>IFERROR(VLOOKUP(CONCATENATE($A84,BC$1),'Исх-фото'!$A$2:$D$4000,4,FALSE),"-")</f>
        <v>5</v>
      </c>
      <c r="BD84" s="9" t="str">
        <f>IFERROR(VLOOKUP(CONCATENATE($A84,BD$1),'Исх-фото'!$A$2:$D$4000,4,FALSE),"-")</f>
        <v>-</v>
      </c>
      <c r="BE84" s="9">
        <f>IFERROR(VLOOKUP(CONCATENATE($A84,BE$1),'Исх-фото'!$A$2:$D$4000,4,FALSE),"-")</f>
        <v>7</v>
      </c>
      <c r="BF84" s="9" t="str">
        <f>IFERROR(VLOOKUP(CONCATENATE($A84,BF$1),'Исх-фото'!$A$2:$D$4000,4,FALSE),"-")</f>
        <v>-</v>
      </c>
      <c r="BG84" s="9" t="str">
        <f>IFERROR(VLOOKUP(CONCATENATE($A84,BG$1),'Исх-фото'!$A$2:$D$4000,4,FALSE),"-")</f>
        <v>-</v>
      </c>
      <c r="BH84" s="9" t="str">
        <f>IFERROR(VLOOKUP(CONCATENATE($A84,BH$1),'Исх-фото'!$A$2:$D$4000,4,FALSE),"-")</f>
        <v>-</v>
      </c>
      <c r="BI84" s="9">
        <f>IFERROR(VLOOKUP(CONCATENATE($A84,BI$1),'Исх-фото'!$A$2:$D$4000,4,FALSE),"-")</f>
        <v>6</v>
      </c>
      <c r="BJ84" s="37">
        <f t="shared" si="6"/>
        <v>16</v>
      </c>
      <c r="BK84" s="34">
        <f t="shared" si="7"/>
        <v>6.3125</v>
      </c>
      <c r="BL84" s="9">
        <f t="shared" si="8"/>
        <v>84</v>
      </c>
    </row>
    <row r="85" spans="1:64">
      <c r="A85" s="38">
        <f t="shared" si="9"/>
        <v>83</v>
      </c>
      <c r="B85" s="36">
        <f>№!B84</f>
        <v>42</v>
      </c>
      <c r="C85" s="36">
        <f>№!C84</f>
        <v>1</v>
      </c>
      <c r="D85" s="9">
        <f>IFERROR(VLOOKUP(CONCATENATE($A85,D$1),'Исх-фото'!$A$2:$D$4000,4,FALSE),"-")</f>
        <v>6</v>
      </c>
      <c r="E85" s="9" t="str">
        <f>IFERROR(VLOOKUP(CONCATENATE($A85,E$1),'Исх-фото'!$A$2:$D$4000,4,FALSE),"-")</f>
        <v>-</v>
      </c>
      <c r="F85" s="9" t="str">
        <f>IFERROR(VLOOKUP(CONCATENATE($A85,F$1),'Исх-фото'!$A$2:$D$4000,4,FALSE),"-")</f>
        <v>-</v>
      </c>
      <c r="G85" s="9" t="str">
        <f>IFERROR(VLOOKUP(CONCATENATE($A85,G$1),'Исх-фото'!$A$2:$D$4000,4,FALSE),"-")</f>
        <v>-</v>
      </c>
      <c r="H85" s="9" t="str">
        <f>IFERROR(VLOOKUP(CONCATENATE($A85,H$1),'Исх-фото'!$A$2:$D$4000,4,FALSE),"-")</f>
        <v>-</v>
      </c>
      <c r="I85" s="9" t="str">
        <f>IFERROR(VLOOKUP(CONCATENATE($A85,I$1),'Исх-фото'!$A$2:$D$4000,4,FALSE),"-")</f>
        <v>-</v>
      </c>
      <c r="J85" s="9" t="str">
        <f>IFERROR(VLOOKUP(CONCATENATE($A85,J$1),'Исх-фото'!$A$2:$D$4000,4,FALSE),"-")</f>
        <v>-</v>
      </c>
      <c r="K85" s="9" t="str">
        <f>IFERROR(VLOOKUP(CONCATENATE($A85,K$1),'Исх-фото'!$A$2:$D$4000,4,FALSE),"-")</f>
        <v>-</v>
      </c>
      <c r="L85" s="9" t="str">
        <f>IFERROR(VLOOKUP(CONCATENATE($A85,L$1),'Исх-фото'!$A$2:$D$4000,4,FALSE),"-")</f>
        <v>-</v>
      </c>
      <c r="M85" s="9" t="str">
        <f>IFERROR(VLOOKUP(CONCATENATE($A85,M$1),'Исх-фото'!$A$2:$D$4000,4,FALSE),"-")</f>
        <v>-</v>
      </c>
      <c r="N85" s="9" t="str">
        <f>IFERROR(VLOOKUP(CONCATENATE($A85,N$1),'Исх-фото'!$A$2:$D$4000,4,FALSE),"-")</f>
        <v>-</v>
      </c>
      <c r="O85" s="9" t="str">
        <f>IFERROR(VLOOKUP(CONCATENATE($A85,O$1),'Исх-фото'!$A$2:$D$4000,4,FALSE),"-")</f>
        <v>-</v>
      </c>
      <c r="P85" s="9" t="str">
        <f>IFERROR(VLOOKUP(CONCATENATE($A85,P$1),'Исх-фото'!$A$2:$D$4000,4,FALSE),"-")</f>
        <v>-</v>
      </c>
      <c r="Q85" s="9">
        <f>IFERROR(VLOOKUP(CONCATENATE($A85,Q$1),'Исх-фото'!$A$2:$D$4000,4,FALSE),"-")</f>
        <v>8</v>
      </c>
      <c r="R85" s="9" t="str">
        <f>IFERROR(VLOOKUP(CONCATENATE($A85,R$1),'Исх-фото'!$A$2:$D$4000,4,FALSE),"-")</f>
        <v>-</v>
      </c>
      <c r="S85" s="9">
        <f>IFERROR(VLOOKUP(CONCATENATE($A85,S$1),'Исх-фото'!$A$2:$D$4000,4,FALSE),"-")</f>
        <v>8</v>
      </c>
      <c r="T85" s="9">
        <f>IFERROR(VLOOKUP(CONCATENATE($A85,T$1),'Исх-фото'!$A$2:$D$4000,4,FALSE),"-")</f>
        <v>6</v>
      </c>
      <c r="U85" s="9">
        <f>IFERROR(VLOOKUP(CONCATENATE($A85,U$1),'Исх-фото'!$A$2:$D$4000,4,FALSE),"-")</f>
        <v>8</v>
      </c>
      <c r="V85" s="9" t="str">
        <f>IFERROR(VLOOKUP(CONCATENATE($A85,V$1),'Исх-фото'!$A$2:$D$4000,4,FALSE),"-")</f>
        <v>-</v>
      </c>
      <c r="W85" s="9" t="str">
        <f>IFERROR(VLOOKUP(CONCATENATE($A85,W$1),'Исх-фото'!$A$2:$D$4000,4,FALSE),"-")</f>
        <v>-</v>
      </c>
      <c r="X85" s="9" t="str">
        <f>IFERROR(VLOOKUP(CONCATENATE($A85,X$1),'Исх-фото'!$A$2:$D$4000,4,FALSE),"-")</f>
        <v>-</v>
      </c>
      <c r="Y85" s="9" t="str">
        <f>IFERROR(VLOOKUP(CONCATENATE($A85,Y$1),'Исх-фото'!$A$2:$D$4000,4,FALSE),"-")</f>
        <v>-</v>
      </c>
      <c r="Z85" s="9">
        <f>IFERROR(VLOOKUP(CONCATENATE($A85,Z$1),'Исх-фото'!$A$2:$D$4000,4,FALSE),"-")</f>
        <v>9</v>
      </c>
      <c r="AA85" s="9" t="str">
        <f>IFERROR(VLOOKUP(CONCATENATE($A85,AA$1),'Исх-фото'!$A$2:$D$4000,4,FALSE),"-")</f>
        <v>-</v>
      </c>
      <c r="AB85" s="9" t="str">
        <f>IFERROR(VLOOKUP(CONCATENATE($A85,AB$1),'Исх-фото'!$A$2:$D$4000,4,FALSE),"-")</f>
        <v>-</v>
      </c>
      <c r="AC85" s="9" t="str">
        <f>IFERROR(VLOOKUP(CONCATENATE($A85,AC$1),'Исх-фото'!$A$2:$D$4000,4,FALSE),"-")</f>
        <v>-</v>
      </c>
      <c r="AD85" s="9" t="str">
        <f>IFERROR(VLOOKUP(CONCATENATE($A85,AD$1),'Исх-фото'!$A$2:$D$4000,4,FALSE),"-")</f>
        <v>-</v>
      </c>
      <c r="AE85" s="9" t="str">
        <f>IFERROR(VLOOKUP(CONCATENATE($A85,AE$1),'Исх-фото'!$A$2:$D$4000,4,FALSE),"-")</f>
        <v>-</v>
      </c>
      <c r="AF85" s="9" t="str">
        <f>IFERROR(VLOOKUP(CONCATENATE($A85,AF$1),'Исх-фото'!$A$2:$D$4000,4,FALSE),"-")</f>
        <v>-</v>
      </c>
      <c r="AG85" s="9">
        <f>IFERROR(VLOOKUP(CONCATENATE($A85,AG$1),'Исх-фото'!$A$2:$D$4000,4,FALSE),"-")</f>
        <v>7</v>
      </c>
      <c r="AH85" s="9" t="str">
        <f>IFERROR(VLOOKUP(CONCATENATE($A85,AH$1),'Исх-фото'!$A$2:$D$4000,4,FALSE),"-")</f>
        <v>-</v>
      </c>
      <c r="AI85" s="9">
        <f>IFERROR(VLOOKUP(CONCATENATE($A85,AI$1),'Исх-фото'!$A$2:$D$4000,4,FALSE),"-")</f>
        <v>9</v>
      </c>
      <c r="AJ85" s="9">
        <f>IFERROR(VLOOKUP(CONCATENATE($A85,AJ$1),'Исх-фото'!$A$2:$D$4000,4,FALSE),"-")</f>
        <v>5</v>
      </c>
      <c r="AK85" s="9">
        <f>IFERROR(VLOOKUP(CONCATENATE($A85,AK$1),'Исх-фото'!$A$2:$D$4000,4,FALSE),"-")</f>
        <v>10</v>
      </c>
      <c r="AL85" s="9">
        <f>IFERROR(VLOOKUP(CONCATENATE($A85,AL$1),'Исх-фото'!$A$2:$D$4000,4,FALSE),"-")</f>
        <v>6</v>
      </c>
      <c r="AM85" s="9">
        <f>IFERROR(VLOOKUP(CONCATENATE($A85,AM$1),'Исх-фото'!$A$2:$D$4000,4,FALSE),"-")</f>
        <v>9</v>
      </c>
      <c r="AN85" s="9">
        <f>IFERROR(VLOOKUP(CONCATENATE($A85,AN$1),'Исх-фото'!$A$2:$D$4000,4,FALSE),"-")</f>
        <v>7</v>
      </c>
      <c r="AO85" s="9" t="str">
        <f>IFERROR(VLOOKUP(CONCATENATE($A85,AO$1),'Исх-фото'!$A$2:$D$4000,4,FALSE),"-")</f>
        <v>-</v>
      </c>
      <c r="AP85" s="9">
        <f>IFERROR(VLOOKUP(CONCATENATE($A85,AP$1),'Исх-фото'!$A$2:$D$4000,4,FALSE),"-")</f>
        <v>6</v>
      </c>
      <c r="AQ85" s="9" t="str">
        <f>IFERROR(VLOOKUP(CONCATENATE($A85,AQ$1),'Исх-фото'!$A$2:$D$4000,4,FALSE),"-")</f>
        <v>-</v>
      </c>
      <c r="AR85" s="9" t="str">
        <f>IFERROR(VLOOKUP(CONCATENATE($A85,AR$1),'Исх-фото'!$A$2:$D$4000,4,FALSE),"-")</f>
        <v>-</v>
      </c>
      <c r="AS85" s="9">
        <f>IFERROR(VLOOKUP(CONCATENATE($A85,AS$1),'Исх-фото'!$A$2:$D$4000,4,FALSE),"-")</f>
        <v>1</v>
      </c>
      <c r="AT85" s="9" t="str">
        <f>IFERROR(VLOOKUP(CONCATENATE($A85,AT$1),'Исх-фото'!$A$2:$D$4000,4,FALSE),"-")</f>
        <v>-</v>
      </c>
      <c r="AU85" s="9" t="str">
        <f>IFERROR(VLOOKUP(CONCATENATE($A85,AU$1),'Исх-фото'!$A$2:$D$4000,4,FALSE),"-")</f>
        <v>-</v>
      </c>
      <c r="AV85" s="9" t="str">
        <f>IFERROR(VLOOKUP(CONCATENATE($A85,AV$1),'Исх-фото'!$A$2:$D$4000,4,FALSE),"-")</f>
        <v>-</v>
      </c>
      <c r="AW85" s="9">
        <f>IFERROR(VLOOKUP(CONCATENATE($A85,AW$1),'Исх-фото'!$A$2:$D$4000,4,FALSE),"-")</f>
        <v>5</v>
      </c>
      <c r="AX85" s="9" t="str">
        <f>IFERROR(VLOOKUP(CONCATENATE($A85,AX$1),'Исх-фото'!$A$2:$D$4000,4,FALSE),"-")</f>
        <v>-</v>
      </c>
      <c r="AY85" s="9" t="str">
        <f>IFERROR(VLOOKUP(CONCATENATE($A85,AY$1),'Исх-фото'!$A$2:$D$4000,4,FALSE),"-")</f>
        <v>-</v>
      </c>
      <c r="AZ85" s="9">
        <f>IFERROR(VLOOKUP(CONCATENATE($A85,AZ$1),'Исх-фото'!$A$2:$D$4000,4,FALSE),"-")</f>
        <v>8</v>
      </c>
      <c r="BA85" s="9" t="str">
        <f>IFERROR(VLOOKUP(CONCATENATE($A85,BA$1),'Исх-фото'!$A$2:$D$4000,4,FALSE),"-")</f>
        <v>-</v>
      </c>
      <c r="BB85" s="9">
        <f>IFERROR(VLOOKUP(CONCATENATE($A85,BB$1),'Исх-фото'!$A$2:$D$4000,4,FALSE),"-")</f>
        <v>9</v>
      </c>
      <c r="BC85" s="9">
        <f>IFERROR(VLOOKUP(CONCATENATE($A85,BC$1),'Исх-фото'!$A$2:$D$4000,4,FALSE),"-")</f>
        <v>7</v>
      </c>
      <c r="BD85" s="9" t="str">
        <f>IFERROR(VLOOKUP(CONCATENATE($A85,BD$1),'Исх-фото'!$A$2:$D$4000,4,FALSE),"-")</f>
        <v>-</v>
      </c>
      <c r="BE85" s="9">
        <f>IFERROR(VLOOKUP(CONCATENATE($A85,BE$1),'Исх-фото'!$A$2:$D$4000,4,FALSE),"-")</f>
        <v>9</v>
      </c>
      <c r="BF85" s="9" t="str">
        <f>IFERROR(VLOOKUP(CONCATENATE($A85,BF$1),'Исх-фото'!$A$2:$D$4000,4,FALSE),"-")</f>
        <v>-</v>
      </c>
      <c r="BG85" s="9" t="str">
        <f>IFERROR(VLOOKUP(CONCATENATE($A85,BG$1),'Исх-фото'!$A$2:$D$4000,4,FALSE),"-")</f>
        <v>-</v>
      </c>
      <c r="BH85" s="9" t="str">
        <f>IFERROR(VLOOKUP(CONCATENATE($A85,BH$1),'Исх-фото'!$A$2:$D$4000,4,FALSE),"-")</f>
        <v>-</v>
      </c>
      <c r="BI85" s="9" t="str">
        <f>IFERROR(VLOOKUP(CONCATENATE($A85,BI$1),'Исх-фото'!$A$2:$D$4000,4,FALSE),"-")</f>
        <v>-</v>
      </c>
      <c r="BJ85" s="37">
        <f t="shared" si="6"/>
        <v>20</v>
      </c>
      <c r="BK85" s="34">
        <f t="shared" si="7"/>
        <v>7.15</v>
      </c>
      <c r="BL85" s="9">
        <f t="shared" si="8"/>
        <v>50</v>
      </c>
    </row>
    <row r="86" spans="1:64">
      <c r="A86" s="38">
        <f t="shared" si="9"/>
        <v>84</v>
      </c>
      <c r="B86" s="36">
        <f>№!B85</f>
        <v>42</v>
      </c>
      <c r="C86" s="36">
        <f>№!C85</f>
        <v>2</v>
      </c>
      <c r="D86" s="9">
        <f>IFERROR(VLOOKUP(CONCATENATE($A86,D$1),'Исх-фото'!$A$2:$D$4000,4,FALSE),"-")</f>
        <v>4</v>
      </c>
      <c r="E86" s="9" t="str">
        <f>IFERROR(VLOOKUP(CONCATENATE($A86,E$1),'Исх-фото'!$A$2:$D$4000,4,FALSE),"-")</f>
        <v>-</v>
      </c>
      <c r="F86" s="9" t="str">
        <f>IFERROR(VLOOKUP(CONCATENATE($A86,F$1),'Исх-фото'!$A$2:$D$4000,4,FALSE),"-")</f>
        <v>-</v>
      </c>
      <c r="G86" s="9" t="str">
        <f>IFERROR(VLOOKUP(CONCATENATE($A86,G$1),'Исх-фото'!$A$2:$D$4000,4,FALSE),"-")</f>
        <v>-</v>
      </c>
      <c r="H86" s="9" t="str">
        <f>IFERROR(VLOOKUP(CONCATENATE($A86,H$1),'Исх-фото'!$A$2:$D$4000,4,FALSE),"-")</f>
        <v>-</v>
      </c>
      <c r="I86" s="9" t="str">
        <f>IFERROR(VLOOKUP(CONCATENATE($A86,I$1),'Исх-фото'!$A$2:$D$4000,4,FALSE),"-")</f>
        <v>-</v>
      </c>
      <c r="J86" s="9" t="str">
        <f>IFERROR(VLOOKUP(CONCATENATE($A86,J$1),'Исх-фото'!$A$2:$D$4000,4,FALSE),"-")</f>
        <v>-</v>
      </c>
      <c r="K86" s="9" t="str">
        <f>IFERROR(VLOOKUP(CONCATENATE($A86,K$1),'Исх-фото'!$A$2:$D$4000,4,FALSE),"-")</f>
        <v>-</v>
      </c>
      <c r="L86" s="9" t="str">
        <f>IFERROR(VLOOKUP(CONCATENATE($A86,L$1),'Исх-фото'!$A$2:$D$4000,4,FALSE),"-")</f>
        <v>-</v>
      </c>
      <c r="M86" s="9" t="str">
        <f>IFERROR(VLOOKUP(CONCATENATE($A86,M$1),'Исх-фото'!$A$2:$D$4000,4,FALSE),"-")</f>
        <v>-</v>
      </c>
      <c r="N86" s="9" t="str">
        <f>IFERROR(VLOOKUP(CONCATENATE($A86,N$1),'Исх-фото'!$A$2:$D$4000,4,FALSE),"-")</f>
        <v>-</v>
      </c>
      <c r="O86" s="9" t="str">
        <f>IFERROR(VLOOKUP(CONCATENATE($A86,O$1),'Исх-фото'!$A$2:$D$4000,4,FALSE),"-")</f>
        <v>-</v>
      </c>
      <c r="P86" s="9" t="str">
        <f>IFERROR(VLOOKUP(CONCATENATE($A86,P$1),'Исх-фото'!$A$2:$D$4000,4,FALSE),"-")</f>
        <v>-</v>
      </c>
      <c r="Q86" s="9">
        <f>IFERROR(VLOOKUP(CONCATENATE($A86,Q$1),'Исх-фото'!$A$2:$D$4000,4,FALSE),"-")</f>
        <v>9</v>
      </c>
      <c r="R86" s="9" t="str">
        <f>IFERROR(VLOOKUP(CONCATENATE($A86,R$1),'Исх-фото'!$A$2:$D$4000,4,FALSE),"-")</f>
        <v>-</v>
      </c>
      <c r="S86" s="9" t="str">
        <f>IFERROR(VLOOKUP(CONCATENATE($A86,S$1),'Исх-фото'!$A$2:$D$4000,4,FALSE),"-")</f>
        <v>-</v>
      </c>
      <c r="T86" s="9">
        <f>IFERROR(VLOOKUP(CONCATENATE($A86,T$1),'Исх-фото'!$A$2:$D$4000,4,FALSE),"-")</f>
        <v>4</v>
      </c>
      <c r="U86" s="9">
        <f>IFERROR(VLOOKUP(CONCATENATE($A86,U$1),'Исх-фото'!$A$2:$D$4000,4,FALSE),"-")</f>
        <v>9</v>
      </c>
      <c r="V86" s="9" t="str">
        <f>IFERROR(VLOOKUP(CONCATENATE($A86,V$1),'Исх-фото'!$A$2:$D$4000,4,FALSE),"-")</f>
        <v>-</v>
      </c>
      <c r="W86" s="9" t="str">
        <f>IFERROR(VLOOKUP(CONCATENATE($A86,W$1),'Исх-фото'!$A$2:$D$4000,4,FALSE),"-")</f>
        <v>-</v>
      </c>
      <c r="X86" s="9" t="str">
        <f>IFERROR(VLOOKUP(CONCATENATE($A86,X$1),'Исх-фото'!$A$2:$D$4000,4,FALSE),"-")</f>
        <v>-</v>
      </c>
      <c r="Y86" s="9" t="str">
        <f>IFERROR(VLOOKUP(CONCATENATE($A86,Y$1),'Исх-фото'!$A$2:$D$4000,4,FALSE),"-")</f>
        <v>-</v>
      </c>
      <c r="Z86" s="9">
        <f>IFERROR(VLOOKUP(CONCATENATE($A86,Z$1),'Исх-фото'!$A$2:$D$4000,4,FALSE),"-")</f>
        <v>6</v>
      </c>
      <c r="AA86" s="9" t="str">
        <f>IFERROR(VLOOKUP(CONCATENATE($A86,AA$1),'Исх-фото'!$A$2:$D$4000,4,FALSE),"-")</f>
        <v>-</v>
      </c>
      <c r="AB86" s="9" t="str">
        <f>IFERROR(VLOOKUP(CONCATENATE($A86,AB$1),'Исх-фото'!$A$2:$D$4000,4,FALSE),"-")</f>
        <v>-</v>
      </c>
      <c r="AC86" s="9" t="str">
        <f>IFERROR(VLOOKUP(CONCATENATE($A86,AC$1),'Исх-фото'!$A$2:$D$4000,4,FALSE),"-")</f>
        <v>-</v>
      </c>
      <c r="AD86" s="9" t="str">
        <f>IFERROR(VLOOKUP(CONCATENATE($A86,AD$1),'Исх-фото'!$A$2:$D$4000,4,FALSE),"-")</f>
        <v>-</v>
      </c>
      <c r="AE86" s="9" t="str">
        <f>IFERROR(VLOOKUP(CONCATENATE($A86,AE$1),'Исх-фото'!$A$2:$D$4000,4,FALSE),"-")</f>
        <v>-</v>
      </c>
      <c r="AF86" s="9" t="str">
        <f>IFERROR(VLOOKUP(CONCATENATE($A86,AF$1),'Исх-фото'!$A$2:$D$4000,4,FALSE),"-")</f>
        <v>-</v>
      </c>
      <c r="AG86" s="9">
        <f>IFERROR(VLOOKUP(CONCATENATE($A86,AG$1),'Исх-фото'!$A$2:$D$4000,4,FALSE),"-")</f>
        <v>5</v>
      </c>
      <c r="AH86" s="9" t="str">
        <f>IFERROR(VLOOKUP(CONCATENATE($A86,AH$1),'Исх-фото'!$A$2:$D$4000,4,FALSE),"-")</f>
        <v>-</v>
      </c>
      <c r="AI86" s="9" t="str">
        <f>IFERROR(VLOOKUP(CONCATENATE($A86,AI$1),'Исх-фото'!$A$2:$D$4000,4,FALSE),"-")</f>
        <v>-</v>
      </c>
      <c r="AJ86" s="9">
        <f>IFERROR(VLOOKUP(CONCATENATE($A86,AJ$1),'Исх-фото'!$A$2:$D$4000,4,FALSE),"-")</f>
        <v>5</v>
      </c>
      <c r="AK86" s="9" t="str">
        <f>IFERROR(VLOOKUP(CONCATENATE($A86,AK$1),'Исх-фото'!$A$2:$D$4000,4,FALSE),"-")</f>
        <v>-</v>
      </c>
      <c r="AL86" s="9">
        <f>IFERROR(VLOOKUP(CONCATENATE($A86,AL$1),'Исх-фото'!$A$2:$D$4000,4,FALSE),"-")</f>
        <v>4</v>
      </c>
      <c r="AM86" s="9">
        <f>IFERROR(VLOOKUP(CONCATENATE($A86,AM$1),'Исх-фото'!$A$2:$D$4000,4,FALSE),"-")</f>
        <v>6</v>
      </c>
      <c r="AN86" s="9">
        <f>IFERROR(VLOOKUP(CONCATENATE($A86,AN$1),'Исх-фото'!$A$2:$D$4000,4,FALSE),"-")</f>
        <v>3</v>
      </c>
      <c r="AO86" s="9" t="str">
        <f>IFERROR(VLOOKUP(CONCATENATE($A86,AO$1),'Исх-фото'!$A$2:$D$4000,4,FALSE),"-")</f>
        <v>-</v>
      </c>
      <c r="AP86" s="9">
        <f>IFERROR(VLOOKUP(CONCATENATE($A86,AP$1),'Исх-фото'!$A$2:$D$4000,4,FALSE),"-")</f>
        <v>6</v>
      </c>
      <c r="AQ86" s="9" t="str">
        <f>IFERROR(VLOOKUP(CONCATENATE($A86,AQ$1),'Исх-фото'!$A$2:$D$4000,4,FALSE),"-")</f>
        <v>-</v>
      </c>
      <c r="AR86" s="9" t="str">
        <f>IFERROR(VLOOKUP(CONCATENATE($A86,AR$1),'Исх-фото'!$A$2:$D$4000,4,FALSE),"-")</f>
        <v>-</v>
      </c>
      <c r="AS86" s="9">
        <f>IFERROR(VLOOKUP(CONCATENATE($A86,AS$1),'Исх-фото'!$A$2:$D$4000,4,FALSE),"-")</f>
        <v>5</v>
      </c>
      <c r="AT86" s="9" t="str">
        <f>IFERROR(VLOOKUP(CONCATENATE($A86,AT$1),'Исх-фото'!$A$2:$D$4000,4,FALSE),"-")</f>
        <v>-</v>
      </c>
      <c r="AU86" s="9" t="str">
        <f>IFERROR(VLOOKUP(CONCATENATE($A86,AU$1),'Исх-фото'!$A$2:$D$4000,4,FALSE),"-")</f>
        <v>-</v>
      </c>
      <c r="AV86" s="9" t="str">
        <f>IFERROR(VLOOKUP(CONCATENATE($A86,AV$1),'Исх-фото'!$A$2:$D$4000,4,FALSE),"-")</f>
        <v>-</v>
      </c>
      <c r="AW86" s="9">
        <f>IFERROR(VLOOKUP(CONCATENATE($A86,AW$1),'Исх-фото'!$A$2:$D$4000,4,FALSE),"-")</f>
        <v>4</v>
      </c>
      <c r="AX86" s="9" t="str">
        <f>IFERROR(VLOOKUP(CONCATENATE($A86,AX$1),'Исх-фото'!$A$2:$D$4000,4,FALSE),"-")</f>
        <v>-</v>
      </c>
      <c r="AY86" s="9" t="str">
        <f>IFERROR(VLOOKUP(CONCATENATE($A86,AY$1),'Исх-фото'!$A$2:$D$4000,4,FALSE),"-")</f>
        <v>-</v>
      </c>
      <c r="AZ86" s="9">
        <f>IFERROR(VLOOKUP(CONCATENATE($A86,AZ$1),'Исх-фото'!$A$2:$D$4000,4,FALSE),"-")</f>
        <v>3</v>
      </c>
      <c r="BA86" s="9" t="str">
        <f>IFERROR(VLOOKUP(CONCATENATE($A86,BA$1),'Исх-фото'!$A$2:$D$4000,4,FALSE),"-")</f>
        <v>-</v>
      </c>
      <c r="BB86" s="9">
        <f>IFERROR(VLOOKUP(CONCATENATE($A86,BB$1),'Исх-фото'!$A$2:$D$4000,4,FALSE),"-")</f>
        <v>9</v>
      </c>
      <c r="BC86" s="9">
        <f>IFERROR(VLOOKUP(CONCATENATE($A86,BC$1),'Исх-фото'!$A$2:$D$4000,4,FALSE),"-")</f>
        <v>4</v>
      </c>
      <c r="BD86" s="9" t="str">
        <f>IFERROR(VLOOKUP(CONCATENATE($A86,BD$1),'Исх-фото'!$A$2:$D$4000,4,FALSE),"-")</f>
        <v>-</v>
      </c>
      <c r="BE86" s="9">
        <f>IFERROR(VLOOKUP(CONCATENATE($A86,BE$1),'Исх-фото'!$A$2:$D$4000,4,FALSE),"-")</f>
        <v>6</v>
      </c>
      <c r="BF86" s="9">
        <f>IFERROR(VLOOKUP(CONCATENATE($A86,BF$1),'Исх-фото'!$A$2:$D$4000,4,FALSE),"-")</f>
        <v>8</v>
      </c>
      <c r="BG86" s="9" t="str">
        <f>IFERROR(VLOOKUP(CONCATENATE($A86,BG$1),'Исх-фото'!$A$2:$D$4000,4,FALSE),"-")</f>
        <v>-</v>
      </c>
      <c r="BH86" s="9" t="str">
        <f>IFERROR(VLOOKUP(CONCATENATE($A86,BH$1),'Исх-фото'!$A$2:$D$4000,4,FALSE),"-")</f>
        <v>-</v>
      </c>
      <c r="BI86" s="9" t="str">
        <f>IFERROR(VLOOKUP(CONCATENATE($A86,BI$1),'Исх-фото'!$A$2:$D$4000,4,FALSE),"-")</f>
        <v>-</v>
      </c>
      <c r="BJ86" s="37">
        <f t="shared" si="6"/>
        <v>18</v>
      </c>
      <c r="BK86" s="34">
        <f t="shared" si="7"/>
        <v>5.5555555555555554</v>
      </c>
      <c r="BL86" s="9">
        <f t="shared" si="8"/>
        <v>109</v>
      </c>
    </row>
    <row r="87" spans="1:64">
      <c r="A87" s="38">
        <f t="shared" si="9"/>
        <v>85</v>
      </c>
      <c r="B87" s="36">
        <f>№!B86</f>
        <v>42</v>
      </c>
      <c r="C87" s="36">
        <f>№!C86</f>
        <v>3</v>
      </c>
      <c r="D87" s="9">
        <f>IFERROR(VLOOKUP(CONCATENATE($A87,D$1),'Исх-фото'!$A$2:$D$4000,4,FALSE),"-")</f>
        <v>9</v>
      </c>
      <c r="E87" s="9" t="str">
        <f>IFERROR(VLOOKUP(CONCATENATE($A87,E$1),'Исх-фото'!$A$2:$D$4000,4,FALSE),"-")</f>
        <v>-</v>
      </c>
      <c r="F87" s="9">
        <f>IFERROR(VLOOKUP(CONCATENATE($A87,F$1),'Исх-фото'!$A$2:$D$4000,4,FALSE),"-")</f>
        <v>6</v>
      </c>
      <c r="G87" s="9" t="str">
        <f>IFERROR(VLOOKUP(CONCATENATE($A87,G$1),'Исх-фото'!$A$2:$D$4000,4,FALSE),"-")</f>
        <v>-</v>
      </c>
      <c r="H87" s="9" t="str">
        <f>IFERROR(VLOOKUP(CONCATENATE($A87,H$1),'Исх-фото'!$A$2:$D$4000,4,FALSE),"-")</f>
        <v>-</v>
      </c>
      <c r="I87" s="9" t="str">
        <f>IFERROR(VLOOKUP(CONCATENATE($A87,I$1),'Исх-фото'!$A$2:$D$4000,4,FALSE),"-")</f>
        <v>-</v>
      </c>
      <c r="J87" s="9" t="str">
        <f>IFERROR(VLOOKUP(CONCATENATE($A87,J$1),'Исх-фото'!$A$2:$D$4000,4,FALSE),"-")</f>
        <v>-</v>
      </c>
      <c r="K87" s="9" t="str">
        <f>IFERROR(VLOOKUP(CONCATENATE($A87,K$1),'Исх-фото'!$A$2:$D$4000,4,FALSE),"-")</f>
        <v>-</v>
      </c>
      <c r="L87" s="9" t="str">
        <f>IFERROR(VLOOKUP(CONCATENATE($A87,L$1),'Исх-фото'!$A$2:$D$4000,4,FALSE),"-")</f>
        <v>-</v>
      </c>
      <c r="M87" s="9">
        <f>IFERROR(VLOOKUP(CONCATENATE($A87,M$1),'Исх-фото'!$A$2:$D$4000,4,FALSE),"-")</f>
        <v>7</v>
      </c>
      <c r="N87" s="9" t="str">
        <f>IFERROR(VLOOKUP(CONCATENATE($A87,N$1),'Исх-фото'!$A$2:$D$4000,4,FALSE),"-")</f>
        <v>-</v>
      </c>
      <c r="O87" s="9" t="str">
        <f>IFERROR(VLOOKUP(CONCATENATE($A87,O$1),'Исх-фото'!$A$2:$D$4000,4,FALSE),"-")</f>
        <v>-</v>
      </c>
      <c r="P87" s="9" t="str">
        <f>IFERROR(VLOOKUP(CONCATENATE($A87,P$1),'Исх-фото'!$A$2:$D$4000,4,FALSE),"-")</f>
        <v>-</v>
      </c>
      <c r="Q87" s="9">
        <f>IFERROR(VLOOKUP(CONCATENATE($A87,Q$1),'Исх-фото'!$A$2:$D$4000,4,FALSE),"-")</f>
        <v>9</v>
      </c>
      <c r="R87" s="9" t="str">
        <f>IFERROR(VLOOKUP(CONCATENATE($A87,R$1),'Исх-фото'!$A$2:$D$4000,4,FALSE),"-")</f>
        <v>-</v>
      </c>
      <c r="S87" s="9">
        <f>IFERROR(VLOOKUP(CONCATENATE($A87,S$1),'Исх-фото'!$A$2:$D$4000,4,FALSE),"-")</f>
        <v>8</v>
      </c>
      <c r="T87" s="9">
        <f>IFERROR(VLOOKUP(CONCATENATE($A87,T$1),'Исх-фото'!$A$2:$D$4000,4,FALSE),"-")</f>
        <v>4</v>
      </c>
      <c r="U87" s="9">
        <f>IFERROR(VLOOKUP(CONCATENATE($A87,U$1),'Исх-фото'!$A$2:$D$4000,4,FALSE),"-")</f>
        <v>6</v>
      </c>
      <c r="V87" s="9" t="str">
        <f>IFERROR(VLOOKUP(CONCATENATE($A87,V$1),'Исх-фото'!$A$2:$D$4000,4,FALSE),"-")</f>
        <v>-</v>
      </c>
      <c r="W87" s="9" t="str">
        <f>IFERROR(VLOOKUP(CONCATENATE($A87,W$1),'Исх-фото'!$A$2:$D$4000,4,FALSE),"-")</f>
        <v>-</v>
      </c>
      <c r="X87" s="9" t="str">
        <f>IFERROR(VLOOKUP(CONCATENATE($A87,X$1),'Исх-фото'!$A$2:$D$4000,4,FALSE),"-")</f>
        <v>-</v>
      </c>
      <c r="Y87" s="9" t="str">
        <f>IFERROR(VLOOKUP(CONCATENATE($A87,Y$1),'Исх-фото'!$A$2:$D$4000,4,FALSE),"-")</f>
        <v>-</v>
      </c>
      <c r="Z87" s="9">
        <f>IFERROR(VLOOKUP(CONCATENATE($A87,Z$1),'Исх-фото'!$A$2:$D$4000,4,FALSE),"-")</f>
        <v>9</v>
      </c>
      <c r="AA87" s="9" t="str">
        <f>IFERROR(VLOOKUP(CONCATENATE($A87,AA$1),'Исх-фото'!$A$2:$D$4000,4,FALSE),"-")</f>
        <v>-</v>
      </c>
      <c r="AB87" s="9" t="str">
        <f>IFERROR(VLOOKUP(CONCATENATE($A87,AB$1),'Исх-фото'!$A$2:$D$4000,4,FALSE),"-")</f>
        <v>-</v>
      </c>
      <c r="AC87" s="9">
        <f>IFERROR(VLOOKUP(CONCATENATE($A87,AC$1),'Исх-фото'!$A$2:$D$4000,4,FALSE),"-")</f>
        <v>10</v>
      </c>
      <c r="AD87" s="9" t="str">
        <f>IFERROR(VLOOKUP(CONCATENATE($A87,AD$1),'Исх-фото'!$A$2:$D$4000,4,FALSE),"-")</f>
        <v>-</v>
      </c>
      <c r="AE87" s="9" t="str">
        <f>IFERROR(VLOOKUP(CONCATENATE($A87,AE$1),'Исх-фото'!$A$2:$D$4000,4,FALSE),"-")</f>
        <v>-</v>
      </c>
      <c r="AF87" s="9" t="str">
        <f>IFERROR(VLOOKUP(CONCATENATE($A87,AF$1),'Исх-фото'!$A$2:$D$4000,4,FALSE),"-")</f>
        <v>-</v>
      </c>
      <c r="AG87" s="9">
        <f>IFERROR(VLOOKUP(CONCATENATE($A87,AG$1),'Исх-фото'!$A$2:$D$4000,4,FALSE),"-")</f>
        <v>8</v>
      </c>
      <c r="AH87" s="9" t="str">
        <f>IFERROR(VLOOKUP(CONCATENATE($A87,AH$1),'Исх-фото'!$A$2:$D$4000,4,FALSE),"-")</f>
        <v>-</v>
      </c>
      <c r="AI87" s="9" t="str">
        <f>IFERROR(VLOOKUP(CONCATENATE($A87,AI$1),'Исх-фото'!$A$2:$D$4000,4,FALSE),"-")</f>
        <v>-</v>
      </c>
      <c r="AJ87" s="9">
        <f>IFERROR(VLOOKUP(CONCATENATE($A87,AJ$1),'Исх-фото'!$A$2:$D$4000,4,FALSE),"-")</f>
        <v>6</v>
      </c>
      <c r="AK87" s="9" t="str">
        <f>IFERROR(VLOOKUP(CONCATENATE($A87,AK$1),'Исх-фото'!$A$2:$D$4000,4,FALSE),"-")</f>
        <v>-</v>
      </c>
      <c r="AL87" s="9">
        <f>IFERROR(VLOOKUP(CONCATENATE($A87,AL$1),'Исх-фото'!$A$2:$D$4000,4,FALSE),"-")</f>
        <v>5</v>
      </c>
      <c r="AM87" s="9">
        <f>IFERROR(VLOOKUP(CONCATENATE($A87,AM$1),'Исх-фото'!$A$2:$D$4000,4,FALSE),"-")</f>
        <v>8</v>
      </c>
      <c r="AN87" s="9">
        <f>IFERROR(VLOOKUP(CONCATENATE($A87,AN$1),'Исх-фото'!$A$2:$D$4000,4,FALSE),"-")</f>
        <v>5</v>
      </c>
      <c r="AO87" s="9">
        <f>IFERROR(VLOOKUP(CONCATENATE($A87,AO$1),'Исх-фото'!$A$2:$D$4000,4,FALSE),"-")</f>
        <v>9</v>
      </c>
      <c r="AP87" s="9">
        <f>IFERROR(VLOOKUP(CONCATENATE($A87,AP$1),'Исх-фото'!$A$2:$D$4000,4,FALSE),"-")</f>
        <v>6</v>
      </c>
      <c r="AQ87" s="9" t="str">
        <f>IFERROR(VLOOKUP(CONCATENATE($A87,AQ$1),'Исх-фото'!$A$2:$D$4000,4,FALSE),"-")</f>
        <v>-</v>
      </c>
      <c r="AR87" s="9" t="str">
        <f>IFERROR(VLOOKUP(CONCATENATE($A87,AR$1),'Исх-фото'!$A$2:$D$4000,4,FALSE),"-")</f>
        <v>-</v>
      </c>
      <c r="AS87" s="9" t="str">
        <f>IFERROR(VLOOKUP(CONCATENATE($A87,AS$1),'Исх-фото'!$A$2:$D$4000,4,FALSE),"-")</f>
        <v>-</v>
      </c>
      <c r="AT87" s="9" t="str">
        <f>IFERROR(VLOOKUP(CONCATENATE($A87,AT$1),'Исх-фото'!$A$2:$D$4000,4,FALSE),"-")</f>
        <v>-</v>
      </c>
      <c r="AU87" s="9" t="str">
        <f>IFERROR(VLOOKUP(CONCATENATE($A87,AU$1),'Исх-фото'!$A$2:$D$4000,4,FALSE),"-")</f>
        <v>-</v>
      </c>
      <c r="AV87" s="9" t="str">
        <f>IFERROR(VLOOKUP(CONCATENATE($A87,AV$1),'Исх-фото'!$A$2:$D$4000,4,FALSE),"-")</f>
        <v>-</v>
      </c>
      <c r="AW87" s="9">
        <f>IFERROR(VLOOKUP(CONCATENATE($A87,AW$1),'Исх-фото'!$A$2:$D$4000,4,FALSE),"-")</f>
        <v>6</v>
      </c>
      <c r="AX87" s="9" t="str">
        <f>IFERROR(VLOOKUP(CONCATENATE($A87,AX$1),'Исх-фото'!$A$2:$D$4000,4,FALSE),"-")</f>
        <v>-</v>
      </c>
      <c r="AY87" s="9" t="str">
        <f>IFERROR(VLOOKUP(CONCATENATE($A87,AY$1),'Исх-фото'!$A$2:$D$4000,4,FALSE),"-")</f>
        <v>-</v>
      </c>
      <c r="AZ87" s="9" t="str">
        <f>IFERROR(VLOOKUP(CONCATENATE($A87,AZ$1),'Исх-фото'!$A$2:$D$4000,4,FALSE),"-")</f>
        <v>-</v>
      </c>
      <c r="BA87" s="9" t="str">
        <f>IFERROR(VLOOKUP(CONCATENATE($A87,BA$1),'Исх-фото'!$A$2:$D$4000,4,FALSE),"-")</f>
        <v>-</v>
      </c>
      <c r="BB87" s="9">
        <f>IFERROR(VLOOKUP(CONCATENATE($A87,BB$1),'Исх-фото'!$A$2:$D$4000,4,FALSE),"-")</f>
        <v>9</v>
      </c>
      <c r="BC87" s="9">
        <f>IFERROR(VLOOKUP(CONCATENATE($A87,BC$1),'Исх-фото'!$A$2:$D$4000,4,FALSE),"-")</f>
        <v>6</v>
      </c>
      <c r="BD87" s="9" t="str">
        <f>IFERROR(VLOOKUP(CONCATENATE($A87,BD$1),'Исх-фото'!$A$2:$D$4000,4,FALSE),"-")</f>
        <v>-</v>
      </c>
      <c r="BE87" s="9">
        <f>IFERROR(VLOOKUP(CONCATENATE($A87,BE$1),'Исх-фото'!$A$2:$D$4000,4,FALSE),"-")</f>
        <v>7</v>
      </c>
      <c r="BF87" s="9">
        <f>IFERROR(VLOOKUP(CONCATENATE($A87,BF$1),'Исх-фото'!$A$2:$D$4000,4,FALSE),"-")</f>
        <v>9</v>
      </c>
      <c r="BG87" s="9" t="str">
        <f>IFERROR(VLOOKUP(CONCATENATE($A87,BG$1),'Исх-фото'!$A$2:$D$4000,4,FALSE),"-")</f>
        <v>-</v>
      </c>
      <c r="BH87" s="9" t="str">
        <f>IFERROR(VLOOKUP(CONCATENATE($A87,BH$1),'Исх-фото'!$A$2:$D$4000,4,FALSE),"-")</f>
        <v>-</v>
      </c>
      <c r="BI87" s="9" t="str">
        <f>IFERROR(VLOOKUP(CONCATENATE($A87,BI$1),'Исх-фото'!$A$2:$D$4000,4,FALSE),"-")</f>
        <v>-</v>
      </c>
      <c r="BJ87" s="37">
        <f t="shared" si="6"/>
        <v>21</v>
      </c>
      <c r="BK87" s="34">
        <f t="shared" si="7"/>
        <v>7.2380952380952381</v>
      </c>
      <c r="BL87" s="9">
        <f t="shared" si="8"/>
        <v>48</v>
      </c>
    </row>
    <row r="88" spans="1:64">
      <c r="A88" s="38">
        <f t="shared" si="9"/>
        <v>86</v>
      </c>
      <c r="B88" s="36">
        <f>№!B87</f>
        <v>44</v>
      </c>
      <c r="C88" s="36">
        <f>№!C87</f>
        <v>1</v>
      </c>
      <c r="D88" s="9">
        <f>IFERROR(VLOOKUP(CONCATENATE($A88,D$1),'Исх-фото'!$A$2:$D$4000,4,FALSE),"-")</f>
        <v>8</v>
      </c>
      <c r="E88" s="9" t="str">
        <f>IFERROR(VLOOKUP(CONCATENATE($A88,E$1),'Исх-фото'!$A$2:$D$4000,4,FALSE),"-")</f>
        <v>-</v>
      </c>
      <c r="F88" s="9">
        <f>IFERROR(VLOOKUP(CONCATENATE($A88,F$1),'Исх-фото'!$A$2:$D$4000,4,FALSE),"-")</f>
        <v>7</v>
      </c>
      <c r="G88" s="9">
        <f>IFERROR(VLOOKUP(CONCATENATE($A88,G$1),'Исх-фото'!$A$2:$D$4000,4,FALSE),"-")</f>
        <v>12</v>
      </c>
      <c r="H88" s="9" t="str">
        <f>IFERROR(VLOOKUP(CONCATENATE($A88,H$1),'Исх-фото'!$A$2:$D$4000,4,FALSE),"-")</f>
        <v>-</v>
      </c>
      <c r="I88" s="9" t="str">
        <f>IFERROR(VLOOKUP(CONCATENATE($A88,I$1),'Исх-фото'!$A$2:$D$4000,4,FALSE),"-")</f>
        <v>-</v>
      </c>
      <c r="J88" s="9" t="str">
        <f>IFERROR(VLOOKUP(CONCATENATE($A88,J$1),'Исх-фото'!$A$2:$D$4000,4,FALSE),"-")</f>
        <v>-</v>
      </c>
      <c r="K88" s="9" t="str">
        <f>IFERROR(VLOOKUP(CONCATENATE($A88,K$1),'Исх-фото'!$A$2:$D$4000,4,FALSE),"-")</f>
        <v>-</v>
      </c>
      <c r="L88" s="9" t="str">
        <f>IFERROR(VLOOKUP(CONCATENATE($A88,L$1),'Исх-фото'!$A$2:$D$4000,4,FALSE),"-")</f>
        <v>-</v>
      </c>
      <c r="M88" s="9" t="str">
        <f>IFERROR(VLOOKUP(CONCATENATE($A88,M$1),'Исх-фото'!$A$2:$D$4000,4,FALSE),"-")</f>
        <v>-</v>
      </c>
      <c r="N88" s="9" t="str">
        <f>IFERROR(VLOOKUP(CONCATENATE($A88,N$1),'Исх-фото'!$A$2:$D$4000,4,FALSE),"-")</f>
        <v>-</v>
      </c>
      <c r="O88" s="9" t="str">
        <f>IFERROR(VLOOKUP(CONCATENATE($A88,O$1),'Исх-фото'!$A$2:$D$4000,4,FALSE),"-")</f>
        <v>-</v>
      </c>
      <c r="P88" s="9" t="str">
        <f>IFERROR(VLOOKUP(CONCATENATE($A88,P$1),'Исх-фото'!$A$2:$D$4000,4,FALSE),"-")</f>
        <v>-</v>
      </c>
      <c r="Q88" s="9">
        <f>IFERROR(VLOOKUP(CONCATENATE($A88,Q$1),'Исх-фото'!$A$2:$D$4000,4,FALSE),"-")</f>
        <v>9</v>
      </c>
      <c r="R88" s="9">
        <f>IFERROR(VLOOKUP(CONCATENATE($A88,R$1),'Исх-фото'!$A$2:$D$4000,4,FALSE),"-")</f>
        <v>12</v>
      </c>
      <c r="S88" s="9">
        <f>IFERROR(VLOOKUP(CONCATENATE($A88,S$1),'Исх-фото'!$A$2:$D$4000,4,FALSE),"-")</f>
        <v>8</v>
      </c>
      <c r="T88" s="9">
        <f>IFERROR(VLOOKUP(CONCATENATE($A88,T$1),'Исх-фото'!$A$2:$D$4000,4,FALSE),"-")</f>
        <v>11</v>
      </c>
      <c r="U88" s="9">
        <f>IFERROR(VLOOKUP(CONCATENATE($A88,U$1),'Исх-фото'!$A$2:$D$4000,4,FALSE),"-")</f>
        <v>12</v>
      </c>
      <c r="V88" s="9" t="str">
        <f>IFERROR(VLOOKUP(CONCATENATE($A88,V$1),'Исх-фото'!$A$2:$D$4000,4,FALSE),"-")</f>
        <v>-</v>
      </c>
      <c r="W88" s="9" t="str">
        <f>IFERROR(VLOOKUP(CONCATENATE($A88,W$1),'Исх-фото'!$A$2:$D$4000,4,FALSE),"-")</f>
        <v>-</v>
      </c>
      <c r="X88" s="9" t="str">
        <f>IFERROR(VLOOKUP(CONCATENATE($A88,X$1),'Исх-фото'!$A$2:$D$4000,4,FALSE),"-")</f>
        <v>-</v>
      </c>
      <c r="Y88" s="9">
        <f>IFERROR(VLOOKUP(CONCATENATE($A88,Y$1),'Исх-фото'!$A$2:$D$4000,4,FALSE),"-")</f>
        <v>10</v>
      </c>
      <c r="Z88" s="9">
        <f>IFERROR(VLOOKUP(CONCATENATE($A88,Z$1),'Исх-фото'!$A$2:$D$4000,4,FALSE),"-")</f>
        <v>8</v>
      </c>
      <c r="AA88" s="9" t="str">
        <f>IFERROR(VLOOKUP(CONCATENATE($A88,AA$1),'Исх-фото'!$A$2:$D$4000,4,FALSE),"-")</f>
        <v>-</v>
      </c>
      <c r="AB88" s="9" t="str">
        <f>IFERROR(VLOOKUP(CONCATENATE($A88,AB$1),'Исх-фото'!$A$2:$D$4000,4,FALSE),"-")</f>
        <v>-</v>
      </c>
      <c r="AC88" s="9">
        <f>IFERROR(VLOOKUP(CONCATENATE($A88,AC$1),'Исх-фото'!$A$2:$D$4000,4,FALSE),"-")</f>
        <v>12</v>
      </c>
      <c r="AD88" s="9" t="str">
        <f>IFERROR(VLOOKUP(CONCATENATE($A88,AD$1),'Исх-фото'!$A$2:$D$4000,4,FALSE),"-")</f>
        <v>-</v>
      </c>
      <c r="AE88" s="9" t="str">
        <f>IFERROR(VLOOKUP(CONCATENATE($A88,AE$1),'Исх-фото'!$A$2:$D$4000,4,FALSE),"-")</f>
        <v>-</v>
      </c>
      <c r="AF88" s="9" t="str">
        <f>IFERROR(VLOOKUP(CONCATENATE($A88,AF$1),'Исх-фото'!$A$2:$D$4000,4,FALSE),"-")</f>
        <v>-</v>
      </c>
      <c r="AG88" s="9">
        <f>IFERROR(VLOOKUP(CONCATENATE($A88,AG$1),'Исх-фото'!$A$2:$D$4000,4,FALSE),"-")</f>
        <v>9</v>
      </c>
      <c r="AH88" s="9" t="str">
        <f>IFERROR(VLOOKUP(CONCATENATE($A88,AH$1),'Исх-фото'!$A$2:$D$4000,4,FALSE),"-")</f>
        <v>-</v>
      </c>
      <c r="AI88" s="9">
        <f>IFERROR(VLOOKUP(CONCATENATE($A88,AI$1),'Исх-фото'!$A$2:$D$4000,4,FALSE),"-")</f>
        <v>4</v>
      </c>
      <c r="AJ88" s="9">
        <f>IFERROR(VLOOKUP(CONCATENATE($A88,AJ$1),'Исх-фото'!$A$2:$D$4000,4,FALSE),"-")</f>
        <v>6</v>
      </c>
      <c r="AK88" s="9">
        <f>IFERROR(VLOOKUP(CONCATENATE($A88,AK$1),'Исх-фото'!$A$2:$D$4000,4,FALSE),"-")</f>
        <v>12</v>
      </c>
      <c r="AL88" s="9" t="str">
        <f>IFERROR(VLOOKUP(CONCATENATE($A88,AL$1),'Исх-фото'!$A$2:$D$4000,4,FALSE),"-")</f>
        <v>-</v>
      </c>
      <c r="AM88" s="9">
        <f>IFERROR(VLOOKUP(CONCATENATE($A88,AM$1),'Исх-фото'!$A$2:$D$4000,4,FALSE),"-")</f>
        <v>7</v>
      </c>
      <c r="AN88" s="9">
        <f>IFERROR(VLOOKUP(CONCATENATE($A88,AN$1),'Исх-фото'!$A$2:$D$4000,4,FALSE),"-")</f>
        <v>7</v>
      </c>
      <c r="AO88" s="9">
        <f>IFERROR(VLOOKUP(CONCATENATE($A88,AO$1),'Исх-фото'!$A$2:$D$4000,4,FALSE),"-")</f>
        <v>10</v>
      </c>
      <c r="AP88" s="9">
        <f>IFERROR(VLOOKUP(CONCATENATE($A88,AP$1),'Исх-фото'!$A$2:$D$4000,4,FALSE),"-")</f>
        <v>6</v>
      </c>
      <c r="AQ88" s="9" t="str">
        <f>IFERROR(VLOOKUP(CONCATENATE($A88,AQ$1),'Исх-фото'!$A$2:$D$4000,4,FALSE),"-")</f>
        <v>-</v>
      </c>
      <c r="AR88" s="9" t="str">
        <f>IFERROR(VLOOKUP(CONCATENATE($A88,AR$1),'Исх-фото'!$A$2:$D$4000,4,FALSE),"-")</f>
        <v>-</v>
      </c>
      <c r="AS88" s="9">
        <f>IFERROR(VLOOKUP(CONCATENATE($A88,AS$1),'Исх-фото'!$A$2:$D$4000,4,FALSE),"-")</f>
        <v>6</v>
      </c>
      <c r="AT88" s="9" t="str">
        <f>IFERROR(VLOOKUP(CONCATENATE($A88,AT$1),'Исх-фото'!$A$2:$D$4000,4,FALSE),"-")</f>
        <v>-</v>
      </c>
      <c r="AU88" s="9" t="str">
        <f>IFERROR(VLOOKUP(CONCATENATE($A88,AU$1),'Исх-фото'!$A$2:$D$4000,4,FALSE),"-")</f>
        <v>-</v>
      </c>
      <c r="AV88" s="9">
        <f>IFERROR(VLOOKUP(CONCATENATE($A88,AV$1),'Исх-фото'!$A$2:$D$4000,4,FALSE),"-")</f>
        <v>9</v>
      </c>
      <c r="AW88" s="9">
        <f>IFERROR(VLOOKUP(CONCATENATE($A88,AW$1),'Исх-фото'!$A$2:$D$4000,4,FALSE),"-")</f>
        <v>5</v>
      </c>
      <c r="AX88" s="9" t="str">
        <f>IFERROR(VLOOKUP(CONCATENATE($A88,AX$1),'Исх-фото'!$A$2:$D$4000,4,FALSE),"-")</f>
        <v>-</v>
      </c>
      <c r="AY88" s="9" t="str">
        <f>IFERROR(VLOOKUP(CONCATENATE($A88,AY$1),'Исх-фото'!$A$2:$D$4000,4,FALSE),"-")</f>
        <v>-</v>
      </c>
      <c r="AZ88" s="9">
        <f>IFERROR(VLOOKUP(CONCATENATE($A88,AZ$1),'Исх-фото'!$A$2:$D$4000,4,FALSE),"-")</f>
        <v>4</v>
      </c>
      <c r="BA88" s="9" t="str">
        <f>IFERROR(VLOOKUP(CONCATENATE($A88,BA$1),'Исх-фото'!$A$2:$D$4000,4,FALSE),"-")</f>
        <v>-</v>
      </c>
      <c r="BB88" s="9">
        <f>IFERROR(VLOOKUP(CONCATENATE($A88,BB$1),'Исх-фото'!$A$2:$D$4000,4,FALSE),"-")</f>
        <v>9</v>
      </c>
      <c r="BC88" s="9">
        <f>IFERROR(VLOOKUP(CONCATENATE($A88,BC$1),'Исх-фото'!$A$2:$D$4000,4,FALSE),"-")</f>
        <v>7</v>
      </c>
      <c r="BD88" s="9" t="str">
        <f>IFERROR(VLOOKUP(CONCATENATE($A88,BD$1),'Исх-фото'!$A$2:$D$4000,4,FALSE),"-")</f>
        <v>-</v>
      </c>
      <c r="BE88" s="9">
        <f>IFERROR(VLOOKUP(CONCATENATE($A88,BE$1),'Исх-фото'!$A$2:$D$4000,4,FALSE),"-")</f>
        <v>5</v>
      </c>
      <c r="BF88" s="9">
        <f>IFERROR(VLOOKUP(CONCATENATE($A88,BF$1),'Исх-фото'!$A$2:$D$4000,4,FALSE),"-")</f>
        <v>5</v>
      </c>
      <c r="BG88" s="9" t="str">
        <f>IFERROR(VLOOKUP(CONCATENATE($A88,BG$1),'Исх-фото'!$A$2:$D$4000,4,FALSE),"-")</f>
        <v>-</v>
      </c>
      <c r="BH88" s="9">
        <f>IFERROR(VLOOKUP(CONCATENATE($A88,BH$1),'Исх-фото'!$A$2:$D$4000,4,FALSE),"-")</f>
        <v>7</v>
      </c>
      <c r="BI88" s="9" t="str">
        <f>IFERROR(VLOOKUP(CONCATENATE($A88,BI$1),'Исх-фото'!$A$2:$D$4000,4,FALSE),"-")</f>
        <v>-</v>
      </c>
      <c r="BJ88" s="37">
        <f t="shared" si="6"/>
        <v>28</v>
      </c>
      <c r="BK88" s="34">
        <f t="shared" si="7"/>
        <v>8.1071428571428577</v>
      </c>
      <c r="BL88" s="9">
        <f t="shared" si="8"/>
        <v>27</v>
      </c>
    </row>
    <row r="89" spans="1:64">
      <c r="A89" s="38">
        <f t="shared" si="9"/>
        <v>87</v>
      </c>
      <c r="B89" s="36">
        <f>№!B88</f>
        <v>44</v>
      </c>
      <c r="C89" s="36">
        <f>№!C88</f>
        <v>2</v>
      </c>
      <c r="D89" s="9">
        <f>IFERROR(VLOOKUP(CONCATENATE($A89,D$1),'Исх-фото'!$A$2:$D$4000,4,FALSE),"-")</f>
        <v>12</v>
      </c>
      <c r="E89" s="9" t="str">
        <f>IFERROR(VLOOKUP(CONCATENATE($A89,E$1),'Исх-фото'!$A$2:$D$4000,4,FALSE),"-")</f>
        <v>-</v>
      </c>
      <c r="F89" s="9" t="str">
        <f>IFERROR(VLOOKUP(CONCATENATE($A89,F$1),'Исх-фото'!$A$2:$D$4000,4,FALSE),"-")</f>
        <v>-</v>
      </c>
      <c r="G89" s="9" t="str">
        <f>IFERROR(VLOOKUP(CONCATENATE($A89,G$1),'Исх-фото'!$A$2:$D$4000,4,FALSE),"-")</f>
        <v>-</v>
      </c>
      <c r="H89" s="9" t="str">
        <f>IFERROR(VLOOKUP(CONCATENATE($A89,H$1),'Исх-фото'!$A$2:$D$4000,4,FALSE),"-")</f>
        <v>-</v>
      </c>
      <c r="I89" s="9" t="str">
        <f>IFERROR(VLOOKUP(CONCATENATE($A89,I$1),'Исх-фото'!$A$2:$D$4000,4,FALSE),"-")</f>
        <v>-</v>
      </c>
      <c r="J89" s="9" t="str">
        <f>IFERROR(VLOOKUP(CONCATENATE($A89,J$1),'Исх-фото'!$A$2:$D$4000,4,FALSE),"-")</f>
        <v>-</v>
      </c>
      <c r="K89" s="9" t="str">
        <f>IFERROR(VLOOKUP(CONCATENATE($A89,K$1),'Исх-фото'!$A$2:$D$4000,4,FALSE),"-")</f>
        <v>-</v>
      </c>
      <c r="L89" s="9" t="str">
        <f>IFERROR(VLOOKUP(CONCATENATE($A89,L$1),'Исх-фото'!$A$2:$D$4000,4,FALSE),"-")</f>
        <v>-</v>
      </c>
      <c r="M89" s="9" t="str">
        <f>IFERROR(VLOOKUP(CONCATENATE($A89,M$1),'Исх-фото'!$A$2:$D$4000,4,FALSE),"-")</f>
        <v>-</v>
      </c>
      <c r="N89" s="9" t="str">
        <f>IFERROR(VLOOKUP(CONCATENATE($A89,N$1),'Исх-фото'!$A$2:$D$4000,4,FALSE),"-")</f>
        <v>-</v>
      </c>
      <c r="O89" s="9" t="str">
        <f>IFERROR(VLOOKUP(CONCATENATE($A89,O$1),'Исх-фото'!$A$2:$D$4000,4,FALSE),"-")</f>
        <v>-</v>
      </c>
      <c r="P89" s="9" t="str">
        <f>IFERROR(VLOOKUP(CONCATENATE($A89,P$1),'Исх-фото'!$A$2:$D$4000,4,FALSE),"-")</f>
        <v>-</v>
      </c>
      <c r="Q89" s="9">
        <f>IFERROR(VLOOKUP(CONCATENATE($A89,Q$1),'Исх-фото'!$A$2:$D$4000,4,FALSE),"-")</f>
        <v>7</v>
      </c>
      <c r="R89" s="9">
        <f>IFERROR(VLOOKUP(CONCATENATE($A89,R$1),'Исх-фото'!$A$2:$D$4000,4,FALSE),"-")</f>
        <v>12</v>
      </c>
      <c r="S89" s="9" t="str">
        <f>IFERROR(VLOOKUP(CONCATENATE($A89,S$1),'Исх-фото'!$A$2:$D$4000,4,FALSE),"-")</f>
        <v>-</v>
      </c>
      <c r="T89" s="9">
        <f>IFERROR(VLOOKUP(CONCATENATE($A89,T$1),'Исх-фото'!$A$2:$D$4000,4,FALSE),"-")</f>
        <v>9</v>
      </c>
      <c r="U89" s="9">
        <f>IFERROR(VLOOKUP(CONCATENATE($A89,U$1),'Исх-фото'!$A$2:$D$4000,4,FALSE),"-")</f>
        <v>9</v>
      </c>
      <c r="V89" s="9" t="str">
        <f>IFERROR(VLOOKUP(CONCATENATE($A89,V$1),'Исх-фото'!$A$2:$D$4000,4,FALSE),"-")</f>
        <v>-</v>
      </c>
      <c r="W89" s="9" t="str">
        <f>IFERROR(VLOOKUP(CONCATENATE($A89,W$1),'Исх-фото'!$A$2:$D$4000,4,FALSE),"-")</f>
        <v>-</v>
      </c>
      <c r="X89" s="9" t="str">
        <f>IFERROR(VLOOKUP(CONCATENATE($A89,X$1),'Исх-фото'!$A$2:$D$4000,4,FALSE),"-")</f>
        <v>-</v>
      </c>
      <c r="Y89" s="9" t="str">
        <f>IFERROR(VLOOKUP(CONCATENATE($A89,Y$1),'Исх-фото'!$A$2:$D$4000,4,FALSE),"-")</f>
        <v>-</v>
      </c>
      <c r="Z89" s="9">
        <f>IFERROR(VLOOKUP(CONCATENATE($A89,Z$1),'Исх-фото'!$A$2:$D$4000,4,FALSE),"-")</f>
        <v>7</v>
      </c>
      <c r="AA89" s="9" t="str">
        <f>IFERROR(VLOOKUP(CONCATENATE($A89,AA$1),'Исх-фото'!$A$2:$D$4000,4,FALSE),"-")</f>
        <v>-</v>
      </c>
      <c r="AB89" s="9" t="str">
        <f>IFERROR(VLOOKUP(CONCATENATE($A89,AB$1),'Исх-фото'!$A$2:$D$4000,4,FALSE),"-")</f>
        <v>-</v>
      </c>
      <c r="AC89" s="9" t="str">
        <f>IFERROR(VLOOKUP(CONCATENATE($A89,AC$1),'Исх-фото'!$A$2:$D$4000,4,FALSE),"-")</f>
        <v>-</v>
      </c>
      <c r="AD89" s="9" t="str">
        <f>IFERROR(VLOOKUP(CONCATENATE($A89,AD$1),'Исх-фото'!$A$2:$D$4000,4,FALSE),"-")</f>
        <v>-</v>
      </c>
      <c r="AE89" s="9" t="str">
        <f>IFERROR(VLOOKUP(CONCATENATE($A89,AE$1),'Исх-фото'!$A$2:$D$4000,4,FALSE),"-")</f>
        <v>-</v>
      </c>
      <c r="AF89" s="9" t="str">
        <f>IFERROR(VLOOKUP(CONCATENATE($A89,AF$1),'Исх-фото'!$A$2:$D$4000,4,FALSE),"-")</f>
        <v>-</v>
      </c>
      <c r="AG89" s="9">
        <f>IFERROR(VLOOKUP(CONCATENATE($A89,AG$1),'Исх-фото'!$A$2:$D$4000,4,FALSE),"-")</f>
        <v>6</v>
      </c>
      <c r="AH89" s="9" t="str">
        <f>IFERROR(VLOOKUP(CONCATENATE($A89,AH$1),'Исх-фото'!$A$2:$D$4000,4,FALSE),"-")</f>
        <v>-</v>
      </c>
      <c r="AI89" s="9">
        <f>IFERROR(VLOOKUP(CONCATENATE($A89,AI$1),'Исх-фото'!$A$2:$D$4000,4,FALSE),"-")</f>
        <v>10</v>
      </c>
      <c r="AJ89" s="9">
        <f>IFERROR(VLOOKUP(CONCATENATE($A89,AJ$1),'Исх-фото'!$A$2:$D$4000,4,FALSE),"-")</f>
        <v>4</v>
      </c>
      <c r="AK89" s="9" t="str">
        <f>IFERROR(VLOOKUP(CONCATENATE($A89,AK$1),'Исх-фото'!$A$2:$D$4000,4,FALSE),"-")</f>
        <v>-</v>
      </c>
      <c r="AL89" s="9" t="str">
        <f>IFERROR(VLOOKUP(CONCATENATE($A89,AL$1),'Исх-фото'!$A$2:$D$4000,4,FALSE),"-")</f>
        <v>-</v>
      </c>
      <c r="AM89" s="9">
        <f>IFERROR(VLOOKUP(CONCATENATE($A89,AM$1),'Исх-фото'!$A$2:$D$4000,4,FALSE),"-")</f>
        <v>6</v>
      </c>
      <c r="AN89" s="9">
        <f>IFERROR(VLOOKUP(CONCATENATE($A89,AN$1),'Исх-фото'!$A$2:$D$4000,4,FALSE),"-")</f>
        <v>6</v>
      </c>
      <c r="AO89" s="9" t="str">
        <f>IFERROR(VLOOKUP(CONCATENATE($A89,AO$1),'Исх-фото'!$A$2:$D$4000,4,FALSE),"-")</f>
        <v>-</v>
      </c>
      <c r="AP89" s="9">
        <f>IFERROR(VLOOKUP(CONCATENATE($A89,AP$1),'Исх-фото'!$A$2:$D$4000,4,FALSE),"-")</f>
        <v>6</v>
      </c>
      <c r="AQ89" s="9" t="str">
        <f>IFERROR(VLOOKUP(CONCATENATE($A89,AQ$1),'Исх-фото'!$A$2:$D$4000,4,FALSE),"-")</f>
        <v>-</v>
      </c>
      <c r="AR89" s="9" t="str">
        <f>IFERROR(VLOOKUP(CONCATENATE($A89,AR$1),'Исх-фото'!$A$2:$D$4000,4,FALSE),"-")</f>
        <v>-</v>
      </c>
      <c r="AS89" s="9">
        <f>IFERROR(VLOOKUP(CONCATENATE($A89,AS$1),'Исх-фото'!$A$2:$D$4000,4,FALSE),"-")</f>
        <v>5</v>
      </c>
      <c r="AT89" s="9" t="str">
        <f>IFERROR(VLOOKUP(CONCATENATE($A89,AT$1),'Исх-фото'!$A$2:$D$4000,4,FALSE),"-")</f>
        <v>-</v>
      </c>
      <c r="AU89" s="9" t="str">
        <f>IFERROR(VLOOKUP(CONCATENATE($A89,AU$1),'Исх-фото'!$A$2:$D$4000,4,FALSE),"-")</f>
        <v>-</v>
      </c>
      <c r="AV89" s="9" t="str">
        <f>IFERROR(VLOOKUP(CONCATENATE($A89,AV$1),'Исх-фото'!$A$2:$D$4000,4,FALSE),"-")</f>
        <v>-</v>
      </c>
      <c r="AW89" s="9">
        <f>IFERROR(VLOOKUP(CONCATENATE($A89,AW$1),'Исх-фото'!$A$2:$D$4000,4,FALSE),"-")</f>
        <v>7</v>
      </c>
      <c r="AX89" s="9" t="str">
        <f>IFERROR(VLOOKUP(CONCATENATE($A89,AX$1),'Исх-фото'!$A$2:$D$4000,4,FALSE),"-")</f>
        <v>-</v>
      </c>
      <c r="AY89" s="9" t="str">
        <f>IFERROR(VLOOKUP(CONCATENATE($A89,AY$1),'Исх-фото'!$A$2:$D$4000,4,FALSE),"-")</f>
        <v>-</v>
      </c>
      <c r="AZ89" s="9" t="str">
        <f>IFERROR(VLOOKUP(CONCATENATE($A89,AZ$1),'Исх-фото'!$A$2:$D$4000,4,FALSE),"-")</f>
        <v>-</v>
      </c>
      <c r="BA89" s="9" t="str">
        <f>IFERROR(VLOOKUP(CONCATENATE($A89,BA$1),'Исх-фото'!$A$2:$D$4000,4,FALSE),"-")</f>
        <v>-</v>
      </c>
      <c r="BB89" s="9">
        <f>IFERROR(VLOOKUP(CONCATENATE($A89,BB$1),'Исх-фото'!$A$2:$D$4000,4,FALSE),"-")</f>
        <v>5</v>
      </c>
      <c r="BC89" s="9">
        <f>IFERROR(VLOOKUP(CONCATENATE($A89,BC$1),'Исх-фото'!$A$2:$D$4000,4,FALSE),"-")</f>
        <v>6</v>
      </c>
      <c r="BD89" s="9" t="str">
        <f>IFERROR(VLOOKUP(CONCATENATE($A89,BD$1),'Исх-фото'!$A$2:$D$4000,4,FALSE),"-")</f>
        <v>-</v>
      </c>
      <c r="BE89" s="9">
        <f>IFERROR(VLOOKUP(CONCATENATE($A89,BE$1),'Исх-фото'!$A$2:$D$4000,4,FALSE),"-")</f>
        <v>9</v>
      </c>
      <c r="BF89" s="9">
        <f>IFERROR(VLOOKUP(CONCATENATE($A89,BF$1),'Исх-фото'!$A$2:$D$4000,4,FALSE),"-")</f>
        <v>6</v>
      </c>
      <c r="BG89" s="9" t="str">
        <f>IFERROR(VLOOKUP(CONCATENATE($A89,BG$1),'Исх-фото'!$A$2:$D$4000,4,FALSE),"-")</f>
        <v>-</v>
      </c>
      <c r="BH89" s="9">
        <f>IFERROR(VLOOKUP(CONCATENATE($A89,BH$1),'Исх-фото'!$A$2:$D$4000,4,FALSE),"-")</f>
        <v>9</v>
      </c>
      <c r="BI89" s="9">
        <f>IFERROR(VLOOKUP(CONCATENATE($A89,BI$1),'Исх-фото'!$A$2:$D$4000,4,FALSE),"-")</f>
        <v>5</v>
      </c>
      <c r="BJ89" s="37">
        <f t="shared" si="6"/>
        <v>20</v>
      </c>
      <c r="BK89" s="34">
        <f t="shared" si="7"/>
        <v>7.3</v>
      </c>
      <c r="BL89" s="9">
        <f t="shared" si="8"/>
        <v>45</v>
      </c>
    </row>
    <row r="90" spans="1:64">
      <c r="A90" s="38">
        <f t="shared" si="9"/>
        <v>88</v>
      </c>
      <c r="B90" s="36">
        <f>№!B89</f>
        <v>44</v>
      </c>
      <c r="C90" s="36">
        <f>№!C89</f>
        <v>3</v>
      </c>
      <c r="D90" s="9">
        <f>IFERROR(VLOOKUP(CONCATENATE($A90,D$1),'Исх-фото'!$A$2:$D$4000,4,FALSE),"-")</f>
        <v>9</v>
      </c>
      <c r="E90" s="9" t="str">
        <f>IFERROR(VLOOKUP(CONCATENATE($A90,E$1),'Исх-фото'!$A$2:$D$4000,4,FALSE),"-")</f>
        <v>-</v>
      </c>
      <c r="F90" s="9" t="str">
        <f>IFERROR(VLOOKUP(CONCATENATE($A90,F$1),'Исх-фото'!$A$2:$D$4000,4,FALSE),"-")</f>
        <v>-</v>
      </c>
      <c r="G90" s="9">
        <f>IFERROR(VLOOKUP(CONCATENATE($A90,G$1),'Исх-фото'!$A$2:$D$4000,4,FALSE),"-")</f>
        <v>10</v>
      </c>
      <c r="H90" s="9" t="str">
        <f>IFERROR(VLOOKUP(CONCATENATE($A90,H$1),'Исх-фото'!$A$2:$D$4000,4,FALSE),"-")</f>
        <v>-</v>
      </c>
      <c r="I90" s="9" t="str">
        <f>IFERROR(VLOOKUP(CONCATENATE($A90,I$1),'Исх-фото'!$A$2:$D$4000,4,FALSE),"-")</f>
        <v>-</v>
      </c>
      <c r="J90" s="9" t="str">
        <f>IFERROR(VLOOKUP(CONCATENATE($A90,J$1),'Исх-фото'!$A$2:$D$4000,4,FALSE),"-")</f>
        <v>-</v>
      </c>
      <c r="K90" s="9" t="str">
        <f>IFERROR(VLOOKUP(CONCATENATE($A90,K$1),'Исх-фото'!$A$2:$D$4000,4,FALSE),"-")</f>
        <v>-</v>
      </c>
      <c r="L90" s="9" t="str">
        <f>IFERROR(VLOOKUP(CONCATENATE($A90,L$1),'Исх-фото'!$A$2:$D$4000,4,FALSE),"-")</f>
        <v>-</v>
      </c>
      <c r="M90" s="9" t="str">
        <f>IFERROR(VLOOKUP(CONCATENATE($A90,M$1),'Исх-фото'!$A$2:$D$4000,4,FALSE),"-")</f>
        <v>-</v>
      </c>
      <c r="N90" s="9" t="str">
        <f>IFERROR(VLOOKUP(CONCATENATE($A90,N$1),'Исх-фото'!$A$2:$D$4000,4,FALSE),"-")</f>
        <v>-</v>
      </c>
      <c r="O90" s="9" t="str">
        <f>IFERROR(VLOOKUP(CONCATENATE($A90,O$1),'Исх-фото'!$A$2:$D$4000,4,FALSE),"-")</f>
        <v>-</v>
      </c>
      <c r="P90" s="9" t="str">
        <f>IFERROR(VLOOKUP(CONCATENATE($A90,P$1),'Исх-фото'!$A$2:$D$4000,4,FALSE),"-")</f>
        <v>-</v>
      </c>
      <c r="Q90" s="9">
        <f>IFERROR(VLOOKUP(CONCATENATE($A90,Q$1),'Исх-фото'!$A$2:$D$4000,4,FALSE),"-")</f>
        <v>9</v>
      </c>
      <c r="R90" s="9" t="str">
        <f>IFERROR(VLOOKUP(CONCATENATE($A90,R$1),'Исх-фото'!$A$2:$D$4000,4,FALSE),"-")</f>
        <v>-</v>
      </c>
      <c r="S90" s="9">
        <f>IFERROR(VLOOKUP(CONCATENATE($A90,S$1),'Исх-фото'!$A$2:$D$4000,4,FALSE),"-")</f>
        <v>9</v>
      </c>
      <c r="T90" s="9">
        <f>IFERROR(VLOOKUP(CONCATENATE($A90,T$1),'Исх-фото'!$A$2:$D$4000,4,FALSE),"-")</f>
        <v>9</v>
      </c>
      <c r="U90" s="9">
        <f>IFERROR(VLOOKUP(CONCATENATE($A90,U$1),'Исх-фото'!$A$2:$D$4000,4,FALSE),"-")</f>
        <v>11</v>
      </c>
      <c r="V90" s="9" t="str">
        <f>IFERROR(VLOOKUP(CONCATENATE($A90,V$1),'Исх-фото'!$A$2:$D$4000,4,FALSE),"-")</f>
        <v>-</v>
      </c>
      <c r="W90" s="9" t="str">
        <f>IFERROR(VLOOKUP(CONCATENATE($A90,W$1),'Исх-фото'!$A$2:$D$4000,4,FALSE),"-")</f>
        <v>-</v>
      </c>
      <c r="X90" s="9" t="str">
        <f>IFERROR(VLOOKUP(CONCATENATE($A90,X$1),'Исх-фото'!$A$2:$D$4000,4,FALSE),"-")</f>
        <v>-</v>
      </c>
      <c r="Y90" s="9" t="str">
        <f>IFERROR(VLOOKUP(CONCATENATE($A90,Y$1),'Исх-фото'!$A$2:$D$4000,4,FALSE),"-")</f>
        <v>-</v>
      </c>
      <c r="Z90" s="9">
        <f>IFERROR(VLOOKUP(CONCATENATE($A90,Z$1),'Исх-фото'!$A$2:$D$4000,4,FALSE),"-")</f>
        <v>9</v>
      </c>
      <c r="AA90" s="9" t="str">
        <f>IFERROR(VLOOKUP(CONCATENATE($A90,AA$1),'Исх-фото'!$A$2:$D$4000,4,FALSE),"-")</f>
        <v>-</v>
      </c>
      <c r="AB90" s="9" t="str">
        <f>IFERROR(VLOOKUP(CONCATENATE($A90,AB$1),'Исх-фото'!$A$2:$D$4000,4,FALSE),"-")</f>
        <v>-</v>
      </c>
      <c r="AC90" s="9" t="str">
        <f>IFERROR(VLOOKUP(CONCATENATE($A90,AC$1),'Исх-фото'!$A$2:$D$4000,4,FALSE),"-")</f>
        <v>-</v>
      </c>
      <c r="AD90" s="9" t="str">
        <f>IFERROR(VLOOKUP(CONCATENATE($A90,AD$1),'Исх-фото'!$A$2:$D$4000,4,FALSE),"-")</f>
        <v>-</v>
      </c>
      <c r="AE90" s="9" t="str">
        <f>IFERROR(VLOOKUP(CONCATENATE($A90,AE$1),'Исх-фото'!$A$2:$D$4000,4,FALSE),"-")</f>
        <v>-</v>
      </c>
      <c r="AF90" s="9" t="str">
        <f>IFERROR(VLOOKUP(CONCATENATE($A90,AF$1),'Исх-фото'!$A$2:$D$4000,4,FALSE),"-")</f>
        <v>-</v>
      </c>
      <c r="AG90" s="9">
        <f>IFERROR(VLOOKUP(CONCATENATE($A90,AG$1),'Исх-фото'!$A$2:$D$4000,4,FALSE),"-")</f>
        <v>9</v>
      </c>
      <c r="AH90" s="9" t="str">
        <f>IFERROR(VLOOKUP(CONCATENATE($A90,AH$1),'Исх-фото'!$A$2:$D$4000,4,FALSE),"-")</f>
        <v>-</v>
      </c>
      <c r="AI90" s="9">
        <f>IFERROR(VLOOKUP(CONCATENATE($A90,AI$1),'Исх-фото'!$A$2:$D$4000,4,FALSE),"-")</f>
        <v>10</v>
      </c>
      <c r="AJ90" s="9">
        <f>IFERROR(VLOOKUP(CONCATENATE($A90,AJ$1),'Исх-фото'!$A$2:$D$4000,4,FALSE),"-")</f>
        <v>9</v>
      </c>
      <c r="AK90" s="9">
        <f>IFERROR(VLOOKUP(CONCATENATE($A90,AK$1),'Исх-фото'!$A$2:$D$4000,4,FALSE),"-")</f>
        <v>12</v>
      </c>
      <c r="AL90" s="9">
        <f>IFERROR(VLOOKUP(CONCATENATE($A90,AL$1),'Исх-фото'!$A$2:$D$4000,4,FALSE),"-")</f>
        <v>5</v>
      </c>
      <c r="AM90" s="9">
        <f>IFERROR(VLOOKUP(CONCATENATE($A90,AM$1),'Исх-фото'!$A$2:$D$4000,4,FALSE),"-")</f>
        <v>3</v>
      </c>
      <c r="AN90" s="9">
        <f>IFERROR(VLOOKUP(CONCATENATE($A90,AN$1),'Исх-фото'!$A$2:$D$4000,4,FALSE),"-")</f>
        <v>6</v>
      </c>
      <c r="AO90" s="9">
        <f>IFERROR(VLOOKUP(CONCATENATE($A90,AO$1),'Исх-фото'!$A$2:$D$4000,4,FALSE),"-")</f>
        <v>9</v>
      </c>
      <c r="AP90" s="9">
        <f>IFERROR(VLOOKUP(CONCATENATE($A90,AP$1),'Исх-фото'!$A$2:$D$4000,4,FALSE),"-")</f>
        <v>7</v>
      </c>
      <c r="AQ90" s="9" t="str">
        <f>IFERROR(VLOOKUP(CONCATENATE($A90,AQ$1),'Исх-фото'!$A$2:$D$4000,4,FALSE),"-")</f>
        <v>-</v>
      </c>
      <c r="AR90" s="9" t="str">
        <f>IFERROR(VLOOKUP(CONCATENATE($A90,AR$1),'Исх-фото'!$A$2:$D$4000,4,FALSE),"-")</f>
        <v>-</v>
      </c>
      <c r="AS90" s="9">
        <f>IFERROR(VLOOKUP(CONCATENATE($A90,AS$1),'Исх-фото'!$A$2:$D$4000,4,FALSE),"-")</f>
        <v>6</v>
      </c>
      <c r="AT90" s="9" t="str">
        <f>IFERROR(VLOOKUP(CONCATENATE($A90,AT$1),'Исх-фото'!$A$2:$D$4000,4,FALSE),"-")</f>
        <v>-</v>
      </c>
      <c r="AU90" s="9" t="str">
        <f>IFERROR(VLOOKUP(CONCATENATE($A90,AU$1),'Исх-фото'!$A$2:$D$4000,4,FALSE),"-")</f>
        <v>-</v>
      </c>
      <c r="AV90" s="9" t="str">
        <f>IFERROR(VLOOKUP(CONCATENATE($A90,AV$1),'Исх-фото'!$A$2:$D$4000,4,FALSE),"-")</f>
        <v>-</v>
      </c>
      <c r="AW90" s="9" t="str">
        <f>IFERROR(VLOOKUP(CONCATENATE($A90,AW$1),'Исх-фото'!$A$2:$D$4000,4,FALSE),"-")</f>
        <v>-</v>
      </c>
      <c r="AX90" s="9" t="str">
        <f>IFERROR(VLOOKUP(CONCATENATE($A90,AX$1),'Исх-фото'!$A$2:$D$4000,4,FALSE),"-")</f>
        <v>-</v>
      </c>
      <c r="AY90" s="9" t="str">
        <f>IFERROR(VLOOKUP(CONCATENATE($A90,AY$1),'Исх-фото'!$A$2:$D$4000,4,FALSE),"-")</f>
        <v>-</v>
      </c>
      <c r="AZ90" s="9" t="str">
        <f>IFERROR(VLOOKUP(CONCATENATE($A90,AZ$1),'Исх-фото'!$A$2:$D$4000,4,FALSE),"-")</f>
        <v>-</v>
      </c>
      <c r="BA90" s="9" t="str">
        <f>IFERROR(VLOOKUP(CONCATENATE($A90,BA$1),'Исх-фото'!$A$2:$D$4000,4,FALSE),"-")</f>
        <v>-</v>
      </c>
      <c r="BB90" s="9" t="str">
        <f>IFERROR(VLOOKUP(CONCATENATE($A90,BB$1),'Исх-фото'!$A$2:$D$4000,4,FALSE),"-")</f>
        <v>-</v>
      </c>
      <c r="BC90" s="9">
        <f>IFERROR(VLOOKUP(CONCATENATE($A90,BC$1),'Исх-фото'!$A$2:$D$4000,4,FALSE),"-")</f>
        <v>4</v>
      </c>
      <c r="BD90" s="9" t="str">
        <f>IFERROR(VLOOKUP(CONCATENATE($A90,BD$1),'Исх-фото'!$A$2:$D$4000,4,FALSE),"-")</f>
        <v>-</v>
      </c>
      <c r="BE90" s="9">
        <f>IFERROR(VLOOKUP(CONCATENATE($A90,BE$1),'Исх-фото'!$A$2:$D$4000,4,FALSE),"-")</f>
        <v>7</v>
      </c>
      <c r="BF90" s="9" t="str">
        <f>IFERROR(VLOOKUP(CONCATENATE($A90,BF$1),'Исх-фото'!$A$2:$D$4000,4,FALSE),"-")</f>
        <v>-</v>
      </c>
      <c r="BG90" s="9" t="str">
        <f>IFERROR(VLOOKUP(CONCATENATE($A90,BG$1),'Исх-фото'!$A$2:$D$4000,4,FALSE),"-")</f>
        <v>-</v>
      </c>
      <c r="BH90" s="9">
        <f>IFERROR(VLOOKUP(CONCATENATE($A90,BH$1),'Исх-фото'!$A$2:$D$4000,4,FALSE),"-")</f>
        <v>7</v>
      </c>
      <c r="BI90" s="9" t="str">
        <f>IFERROR(VLOOKUP(CONCATENATE($A90,BI$1),'Исх-фото'!$A$2:$D$4000,4,FALSE),"-")</f>
        <v>-</v>
      </c>
      <c r="BJ90" s="37">
        <f t="shared" si="6"/>
        <v>20</v>
      </c>
      <c r="BK90" s="34">
        <f t="shared" si="7"/>
        <v>8</v>
      </c>
      <c r="BL90" s="9">
        <f t="shared" si="8"/>
        <v>29</v>
      </c>
    </row>
    <row r="91" spans="1:64">
      <c r="A91" s="38">
        <f t="shared" si="9"/>
        <v>89</v>
      </c>
      <c r="B91" s="36">
        <f>№!B90</f>
        <v>45</v>
      </c>
      <c r="C91" s="36">
        <f>№!C90</f>
        <v>1</v>
      </c>
      <c r="D91" s="9">
        <f>IFERROR(VLOOKUP(CONCATENATE($A91,D$1),'Исх-фото'!$A$2:$D$4000,4,FALSE),"-")</f>
        <v>8</v>
      </c>
      <c r="E91" s="9" t="str">
        <f>IFERROR(VLOOKUP(CONCATENATE($A91,E$1),'Исх-фото'!$A$2:$D$4000,4,FALSE),"-")</f>
        <v>-</v>
      </c>
      <c r="F91" s="9" t="str">
        <f>IFERROR(VLOOKUP(CONCATENATE($A91,F$1),'Исх-фото'!$A$2:$D$4000,4,FALSE),"-")</f>
        <v>-</v>
      </c>
      <c r="G91" s="9" t="str">
        <f>IFERROR(VLOOKUP(CONCATENATE($A91,G$1),'Исх-фото'!$A$2:$D$4000,4,FALSE),"-")</f>
        <v>-</v>
      </c>
      <c r="H91" s="9" t="str">
        <f>IFERROR(VLOOKUP(CONCATENATE($A91,H$1),'Исх-фото'!$A$2:$D$4000,4,FALSE),"-")</f>
        <v>-</v>
      </c>
      <c r="I91" s="9" t="str">
        <f>IFERROR(VLOOKUP(CONCATENATE($A91,I$1),'Исх-фото'!$A$2:$D$4000,4,FALSE),"-")</f>
        <v>-</v>
      </c>
      <c r="J91" s="9">
        <f>IFERROR(VLOOKUP(CONCATENATE($A91,J$1),'Исх-фото'!$A$2:$D$4000,4,FALSE),"-")</f>
        <v>7</v>
      </c>
      <c r="K91" s="9" t="str">
        <f>IFERROR(VLOOKUP(CONCATENATE($A91,K$1),'Исх-фото'!$A$2:$D$4000,4,FALSE),"-")</f>
        <v>-</v>
      </c>
      <c r="L91" s="9" t="str">
        <f>IFERROR(VLOOKUP(CONCATENATE($A91,L$1),'Исх-фото'!$A$2:$D$4000,4,FALSE),"-")</f>
        <v>-</v>
      </c>
      <c r="M91" s="9" t="str">
        <f>IFERROR(VLOOKUP(CONCATENATE($A91,M$1),'Исх-фото'!$A$2:$D$4000,4,FALSE),"-")</f>
        <v>-</v>
      </c>
      <c r="N91" s="9" t="str">
        <f>IFERROR(VLOOKUP(CONCATENATE($A91,N$1),'Исх-фото'!$A$2:$D$4000,4,FALSE),"-")</f>
        <v>-</v>
      </c>
      <c r="O91" s="9" t="str">
        <f>IFERROR(VLOOKUP(CONCATENATE($A91,O$1),'Исх-фото'!$A$2:$D$4000,4,FALSE),"-")</f>
        <v>-</v>
      </c>
      <c r="P91" s="9" t="str">
        <f>IFERROR(VLOOKUP(CONCATENATE($A91,P$1),'Исх-фото'!$A$2:$D$4000,4,FALSE),"-")</f>
        <v>-</v>
      </c>
      <c r="Q91" s="9">
        <f>IFERROR(VLOOKUP(CONCATENATE($A91,Q$1),'Исх-фото'!$A$2:$D$4000,4,FALSE),"-")</f>
        <v>6</v>
      </c>
      <c r="R91" s="9" t="str">
        <f>IFERROR(VLOOKUP(CONCATENATE($A91,R$1),'Исх-фото'!$A$2:$D$4000,4,FALSE),"-")</f>
        <v>-</v>
      </c>
      <c r="S91" s="9">
        <f>IFERROR(VLOOKUP(CONCATENATE($A91,S$1),'Исх-фото'!$A$2:$D$4000,4,FALSE),"-")</f>
        <v>9</v>
      </c>
      <c r="T91" s="9">
        <f>IFERROR(VLOOKUP(CONCATENATE($A91,T$1),'Исх-фото'!$A$2:$D$4000,4,FALSE),"-")</f>
        <v>4</v>
      </c>
      <c r="U91" s="9">
        <f>IFERROR(VLOOKUP(CONCATENATE($A91,U$1),'Исх-фото'!$A$2:$D$4000,4,FALSE),"-")</f>
        <v>12</v>
      </c>
      <c r="V91" s="9" t="str">
        <f>IFERROR(VLOOKUP(CONCATENATE($A91,V$1),'Исх-фото'!$A$2:$D$4000,4,FALSE),"-")</f>
        <v>-</v>
      </c>
      <c r="W91" s="9" t="str">
        <f>IFERROR(VLOOKUP(CONCATENATE($A91,W$1),'Исх-фото'!$A$2:$D$4000,4,FALSE),"-")</f>
        <v>-</v>
      </c>
      <c r="X91" s="9" t="str">
        <f>IFERROR(VLOOKUP(CONCATENATE($A91,X$1),'Исх-фото'!$A$2:$D$4000,4,FALSE),"-")</f>
        <v>-</v>
      </c>
      <c r="Y91" s="9" t="str">
        <f>IFERROR(VLOOKUP(CONCATENATE($A91,Y$1),'Исх-фото'!$A$2:$D$4000,4,FALSE),"-")</f>
        <v>-</v>
      </c>
      <c r="Z91" s="9">
        <f>IFERROR(VLOOKUP(CONCATENATE($A91,Z$1),'Исх-фото'!$A$2:$D$4000,4,FALSE),"-")</f>
        <v>7</v>
      </c>
      <c r="AA91" s="9" t="str">
        <f>IFERROR(VLOOKUP(CONCATENATE($A91,AA$1),'Исх-фото'!$A$2:$D$4000,4,FALSE),"-")</f>
        <v>-</v>
      </c>
      <c r="AB91" s="9" t="str">
        <f>IFERROR(VLOOKUP(CONCATENATE($A91,AB$1),'Исх-фото'!$A$2:$D$4000,4,FALSE),"-")</f>
        <v>-</v>
      </c>
      <c r="AC91" s="9" t="str">
        <f>IFERROR(VLOOKUP(CONCATENATE($A91,AC$1),'Исх-фото'!$A$2:$D$4000,4,FALSE),"-")</f>
        <v>-</v>
      </c>
      <c r="AD91" s="9" t="str">
        <f>IFERROR(VLOOKUP(CONCATENATE($A91,AD$1),'Исх-фото'!$A$2:$D$4000,4,FALSE),"-")</f>
        <v>-</v>
      </c>
      <c r="AE91" s="9" t="str">
        <f>IFERROR(VLOOKUP(CONCATENATE($A91,AE$1),'Исх-фото'!$A$2:$D$4000,4,FALSE),"-")</f>
        <v>-</v>
      </c>
      <c r="AF91" s="9" t="str">
        <f>IFERROR(VLOOKUP(CONCATENATE($A91,AF$1),'Исх-фото'!$A$2:$D$4000,4,FALSE),"-")</f>
        <v>-</v>
      </c>
      <c r="AG91" s="9">
        <f>IFERROR(VLOOKUP(CONCATENATE($A91,AG$1),'Исх-фото'!$A$2:$D$4000,4,FALSE),"-")</f>
        <v>7</v>
      </c>
      <c r="AH91" s="9" t="str">
        <f>IFERROR(VLOOKUP(CONCATENATE($A91,AH$1),'Исх-фото'!$A$2:$D$4000,4,FALSE),"-")</f>
        <v>-</v>
      </c>
      <c r="AI91" s="9">
        <f>IFERROR(VLOOKUP(CONCATENATE($A91,AI$1),'Исх-фото'!$A$2:$D$4000,4,FALSE),"-")</f>
        <v>8</v>
      </c>
      <c r="AJ91" s="9">
        <f>IFERROR(VLOOKUP(CONCATENATE($A91,AJ$1),'Исх-фото'!$A$2:$D$4000,4,FALSE),"-")</f>
        <v>5</v>
      </c>
      <c r="AK91" s="9" t="str">
        <f>IFERROR(VLOOKUP(CONCATENATE($A91,AK$1),'Исх-фото'!$A$2:$D$4000,4,FALSE),"-")</f>
        <v>-</v>
      </c>
      <c r="AL91" s="9" t="str">
        <f>IFERROR(VLOOKUP(CONCATENATE($A91,AL$1),'Исх-фото'!$A$2:$D$4000,4,FALSE),"-")</f>
        <v>-</v>
      </c>
      <c r="AM91" s="9">
        <f>IFERROR(VLOOKUP(CONCATENATE($A91,AM$1),'Исх-фото'!$A$2:$D$4000,4,FALSE),"-")</f>
        <v>7</v>
      </c>
      <c r="AN91" s="9">
        <f>IFERROR(VLOOKUP(CONCATENATE($A91,AN$1),'Исх-фото'!$A$2:$D$4000,4,FALSE),"-")</f>
        <v>5</v>
      </c>
      <c r="AO91" s="9" t="str">
        <f>IFERROR(VLOOKUP(CONCATENATE($A91,AO$1),'Исх-фото'!$A$2:$D$4000,4,FALSE),"-")</f>
        <v>-</v>
      </c>
      <c r="AP91" s="9">
        <f>IFERROR(VLOOKUP(CONCATENATE($A91,AP$1),'Исх-фото'!$A$2:$D$4000,4,FALSE),"-")</f>
        <v>4</v>
      </c>
      <c r="AQ91" s="9" t="str">
        <f>IFERROR(VLOOKUP(CONCATENATE($A91,AQ$1),'Исх-фото'!$A$2:$D$4000,4,FALSE),"-")</f>
        <v>-</v>
      </c>
      <c r="AR91" s="9" t="str">
        <f>IFERROR(VLOOKUP(CONCATENATE($A91,AR$1),'Исх-фото'!$A$2:$D$4000,4,FALSE),"-")</f>
        <v>-</v>
      </c>
      <c r="AS91" s="9" t="str">
        <f>IFERROR(VLOOKUP(CONCATENATE($A91,AS$1),'Исх-фото'!$A$2:$D$4000,4,FALSE),"-")</f>
        <v>-</v>
      </c>
      <c r="AT91" s="9" t="str">
        <f>IFERROR(VLOOKUP(CONCATENATE($A91,AT$1),'Исх-фото'!$A$2:$D$4000,4,FALSE),"-")</f>
        <v>-</v>
      </c>
      <c r="AU91" s="9" t="str">
        <f>IFERROR(VLOOKUP(CONCATENATE($A91,AU$1),'Исх-фото'!$A$2:$D$4000,4,FALSE),"-")</f>
        <v>-</v>
      </c>
      <c r="AV91" s="9" t="str">
        <f>IFERROR(VLOOKUP(CONCATENATE($A91,AV$1),'Исх-фото'!$A$2:$D$4000,4,FALSE),"-")</f>
        <v>-</v>
      </c>
      <c r="AW91" s="9" t="str">
        <f>IFERROR(VLOOKUP(CONCATENATE($A91,AW$1),'Исх-фото'!$A$2:$D$4000,4,FALSE),"-")</f>
        <v>-</v>
      </c>
      <c r="AX91" s="9" t="str">
        <f>IFERROR(VLOOKUP(CONCATENATE($A91,AX$1),'Исх-фото'!$A$2:$D$4000,4,FALSE),"-")</f>
        <v>-</v>
      </c>
      <c r="AY91" s="9" t="str">
        <f>IFERROR(VLOOKUP(CONCATENATE($A91,AY$1),'Исх-фото'!$A$2:$D$4000,4,FALSE),"-")</f>
        <v>-</v>
      </c>
      <c r="AZ91" s="9" t="str">
        <f>IFERROR(VLOOKUP(CONCATENATE($A91,AZ$1),'Исх-фото'!$A$2:$D$4000,4,FALSE),"-")</f>
        <v>-</v>
      </c>
      <c r="BA91" s="9" t="str">
        <f>IFERROR(VLOOKUP(CONCATENATE($A91,BA$1),'Исх-фото'!$A$2:$D$4000,4,FALSE),"-")</f>
        <v>-</v>
      </c>
      <c r="BB91" s="9">
        <f>IFERROR(VLOOKUP(CONCATENATE($A91,BB$1),'Исх-фото'!$A$2:$D$4000,4,FALSE),"-")</f>
        <v>10</v>
      </c>
      <c r="BC91" s="9">
        <f>IFERROR(VLOOKUP(CONCATENATE($A91,BC$1),'Исх-фото'!$A$2:$D$4000,4,FALSE),"-")</f>
        <v>7</v>
      </c>
      <c r="BD91" s="9" t="str">
        <f>IFERROR(VLOOKUP(CONCATENATE($A91,BD$1),'Исх-фото'!$A$2:$D$4000,4,FALSE),"-")</f>
        <v>-</v>
      </c>
      <c r="BE91" s="9">
        <f>IFERROR(VLOOKUP(CONCATENATE($A91,BE$1),'Исх-фото'!$A$2:$D$4000,4,FALSE),"-")</f>
        <v>7</v>
      </c>
      <c r="BF91" s="9" t="str">
        <f>IFERROR(VLOOKUP(CONCATENATE($A91,BF$1),'Исх-фото'!$A$2:$D$4000,4,FALSE),"-")</f>
        <v>-</v>
      </c>
      <c r="BG91" s="9" t="str">
        <f>IFERROR(VLOOKUP(CONCATENATE($A91,BG$1),'Исх-фото'!$A$2:$D$4000,4,FALSE),"-")</f>
        <v>-</v>
      </c>
      <c r="BH91" s="9" t="str">
        <f>IFERROR(VLOOKUP(CONCATENATE($A91,BH$1),'Исх-фото'!$A$2:$D$4000,4,FALSE),"-")</f>
        <v>-</v>
      </c>
      <c r="BI91" s="9" t="str">
        <f>IFERROR(VLOOKUP(CONCATENATE($A91,BI$1),'Исх-фото'!$A$2:$D$4000,4,FALSE),"-")</f>
        <v>-</v>
      </c>
      <c r="BJ91" s="37">
        <f t="shared" si="6"/>
        <v>16</v>
      </c>
      <c r="BK91" s="34">
        <f t="shared" si="7"/>
        <v>7.0625</v>
      </c>
      <c r="BL91" s="9">
        <f t="shared" si="8"/>
        <v>55</v>
      </c>
    </row>
    <row r="92" spans="1:64">
      <c r="A92" s="38">
        <f t="shared" si="9"/>
        <v>90</v>
      </c>
      <c r="B92" s="36">
        <f>№!B91</f>
        <v>45</v>
      </c>
      <c r="C92" s="36">
        <f>№!C91</f>
        <v>2</v>
      </c>
      <c r="D92" s="9">
        <f>IFERROR(VLOOKUP(CONCATENATE($A92,D$1),'Исх-фото'!$A$2:$D$4000,4,FALSE),"-")</f>
        <v>6</v>
      </c>
      <c r="E92" s="9" t="str">
        <f>IFERROR(VLOOKUP(CONCATENATE($A92,E$1),'Исх-фото'!$A$2:$D$4000,4,FALSE),"-")</f>
        <v>-</v>
      </c>
      <c r="F92" s="9" t="str">
        <f>IFERROR(VLOOKUP(CONCATENATE($A92,F$1),'Исх-фото'!$A$2:$D$4000,4,FALSE),"-")</f>
        <v>-</v>
      </c>
      <c r="G92" s="9" t="str">
        <f>IFERROR(VLOOKUP(CONCATENATE($A92,G$1),'Исх-фото'!$A$2:$D$4000,4,FALSE),"-")</f>
        <v>-</v>
      </c>
      <c r="H92" s="9" t="str">
        <f>IFERROR(VLOOKUP(CONCATENATE($A92,H$1),'Исх-фото'!$A$2:$D$4000,4,FALSE),"-")</f>
        <v>-</v>
      </c>
      <c r="I92" s="9" t="str">
        <f>IFERROR(VLOOKUP(CONCATENATE($A92,I$1),'Исх-фото'!$A$2:$D$4000,4,FALSE),"-")</f>
        <v>-</v>
      </c>
      <c r="J92" s="9" t="str">
        <f>IFERROR(VLOOKUP(CONCATENATE($A92,J$1),'Исх-фото'!$A$2:$D$4000,4,FALSE),"-")</f>
        <v>-</v>
      </c>
      <c r="K92" s="9" t="str">
        <f>IFERROR(VLOOKUP(CONCATENATE($A92,K$1),'Исх-фото'!$A$2:$D$4000,4,FALSE),"-")</f>
        <v>-</v>
      </c>
      <c r="L92" s="9" t="str">
        <f>IFERROR(VLOOKUP(CONCATENATE($A92,L$1),'Исх-фото'!$A$2:$D$4000,4,FALSE),"-")</f>
        <v>-</v>
      </c>
      <c r="M92" s="9" t="str">
        <f>IFERROR(VLOOKUP(CONCATENATE($A92,M$1),'Исх-фото'!$A$2:$D$4000,4,FALSE),"-")</f>
        <v>-</v>
      </c>
      <c r="N92" s="9" t="str">
        <f>IFERROR(VLOOKUP(CONCATENATE($A92,N$1),'Исх-фото'!$A$2:$D$4000,4,FALSE),"-")</f>
        <v>-</v>
      </c>
      <c r="O92" s="9" t="str">
        <f>IFERROR(VLOOKUP(CONCATENATE($A92,O$1),'Исх-фото'!$A$2:$D$4000,4,FALSE),"-")</f>
        <v>-</v>
      </c>
      <c r="P92" s="9" t="str">
        <f>IFERROR(VLOOKUP(CONCATENATE($A92,P$1),'Исх-фото'!$A$2:$D$4000,4,FALSE),"-")</f>
        <v>-</v>
      </c>
      <c r="Q92" s="9">
        <f>IFERROR(VLOOKUP(CONCATENATE($A92,Q$1),'Исх-фото'!$A$2:$D$4000,4,FALSE),"-")</f>
        <v>5</v>
      </c>
      <c r="R92" s="9" t="str">
        <f>IFERROR(VLOOKUP(CONCATENATE($A92,R$1),'Исх-фото'!$A$2:$D$4000,4,FALSE),"-")</f>
        <v>-</v>
      </c>
      <c r="S92" s="9" t="str">
        <f>IFERROR(VLOOKUP(CONCATENATE($A92,S$1),'Исх-фото'!$A$2:$D$4000,4,FALSE),"-")</f>
        <v>-</v>
      </c>
      <c r="T92" s="9">
        <f>IFERROR(VLOOKUP(CONCATENATE($A92,T$1),'Исх-фото'!$A$2:$D$4000,4,FALSE),"-")</f>
        <v>9</v>
      </c>
      <c r="U92" s="9">
        <f>IFERROR(VLOOKUP(CONCATENATE($A92,U$1),'Исх-фото'!$A$2:$D$4000,4,FALSE),"-")</f>
        <v>2</v>
      </c>
      <c r="V92" s="9" t="str">
        <f>IFERROR(VLOOKUP(CONCATENATE($A92,V$1),'Исх-фото'!$A$2:$D$4000,4,FALSE),"-")</f>
        <v>-</v>
      </c>
      <c r="W92" s="9" t="str">
        <f>IFERROR(VLOOKUP(CONCATENATE($A92,W$1),'Исх-фото'!$A$2:$D$4000,4,FALSE),"-")</f>
        <v>-</v>
      </c>
      <c r="X92" s="9" t="str">
        <f>IFERROR(VLOOKUP(CONCATENATE($A92,X$1),'Исх-фото'!$A$2:$D$4000,4,FALSE),"-")</f>
        <v>-</v>
      </c>
      <c r="Y92" s="9" t="str">
        <f>IFERROR(VLOOKUP(CONCATENATE($A92,Y$1),'Исх-фото'!$A$2:$D$4000,4,FALSE),"-")</f>
        <v>-</v>
      </c>
      <c r="Z92" s="9">
        <f>IFERROR(VLOOKUP(CONCATENATE($A92,Z$1),'Исх-фото'!$A$2:$D$4000,4,FALSE),"-")</f>
        <v>4</v>
      </c>
      <c r="AA92" s="9" t="str">
        <f>IFERROR(VLOOKUP(CONCATENATE($A92,AA$1),'Исх-фото'!$A$2:$D$4000,4,FALSE),"-")</f>
        <v>-</v>
      </c>
      <c r="AB92" s="9" t="str">
        <f>IFERROR(VLOOKUP(CONCATENATE($A92,AB$1),'Исх-фото'!$A$2:$D$4000,4,FALSE),"-")</f>
        <v>-</v>
      </c>
      <c r="AC92" s="9" t="str">
        <f>IFERROR(VLOOKUP(CONCATENATE($A92,AC$1),'Исх-фото'!$A$2:$D$4000,4,FALSE),"-")</f>
        <v>-</v>
      </c>
      <c r="AD92" s="9" t="str">
        <f>IFERROR(VLOOKUP(CONCATENATE($A92,AD$1),'Исх-фото'!$A$2:$D$4000,4,FALSE),"-")</f>
        <v>-</v>
      </c>
      <c r="AE92" s="9" t="str">
        <f>IFERROR(VLOOKUP(CONCATENATE($A92,AE$1),'Исх-фото'!$A$2:$D$4000,4,FALSE),"-")</f>
        <v>-</v>
      </c>
      <c r="AF92" s="9" t="str">
        <f>IFERROR(VLOOKUP(CONCATENATE($A92,AF$1),'Исх-фото'!$A$2:$D$4000,4,FALSE),"-")</f>
        <v>-</v>
      </c>
      <c r="AG92" s="9">
        <f>IFERROR(VLOOKUP(CONCATENATE($A92,AG$1),'Исх-фото'!$A$2:$D$4000,4,FALSE),"-")</f>
        <v>6</v>
      </c>
      <c r="AH92" s="9" t="str">
        <f>IFERROR(VLOOKUP(CONCATENATE($A92,AH$1),'Исх-фото'!$A$2:$D$4000,4,FALSE),"-")</f>
        <v>-</v>
      </c>
      <c r="AI92" s="9">
        <f>IFERROR(VLOOKUP(CONCATENATE($A92,AI$1),'Исх-фото'!$A$2:$D$4000,4,FALSE),"-")</f>
        <v>4</v>
      </c>
      <c r="AJ92" s="9" t="str">
        <f>IFERROR(VLOOKUP(CONCATENATE($A92,AJ$1),'Исх-фото'!$A$2:$D$4000,4,FALSE),"-")</f>
        <v>-</v>
      </c>
      <c r="AK92" s="9" t="str">
        <f>IFERROR(VLOOKUP(CONCATENATE($A92,AK$1),'Исх-фото'!$A$2:$D$4000,4,FALSE),"-")</f>
        <v>-</v>
      </c>
      <c r="AL92" s="9" t="str">
        <f>IFERROR(VLOOKUP(CONCATENATE($A92,AL$1),'Исх-фото'!$A$2:$D$4000,4,FALSE),"-")</f>
        <v>-</v>
      </c>
      <c r="AM92" s="9">
        <f>IFERROR(VLOOKUP(CONCATENATE($A92,AM$1),'Исх-фото'!$A$2:$D$4000,4,FALSE),"-")</f>
        <v>3</v>
      </c>
      <c r="AN92" s="9">
        <f>IFERROR(VLOOKUP(CONCATENATE($A92,AN$1),'Исх-фото'!$A$2:$D$4000,4,FALSE),"-")</f>
        <v>2</v>
      </c>
      <c r="AO92" s="9" t="str">
        <f>IFERROR(VLOOKUP(CONCATENATE($A92,AO$1),'Исх-фото'!$A$2:$D$4000,4,FALSE),"-")</f>
        <v>-</v>
      </c>
      <c r="AP92" s="9">
        <f>IFERROR(VLOOKUP(CONCATENATE($A92,AP$1),'Исх-фото'!$A$2:$D$4000,4,FALSE),"-")</f>
        <v>5</v>
      </c>
      <c r="AQ92" s="9" t="str">
        <f>IFERROR(VLOOKUP(CONCATENATE($A92,AQ$1),'Исх-фото'!$A$2:$D$4000,4,FALSE),"-")</f>
        <v>-</v>
      </c>
      <c r="AR92" s="9" t="str">
        <f>IFERROR(VLOOKUP(CONCATENATE($A92,AR$1),'Исх-фото'!$A$2:$D$4000,4,FALSE),"-")</f>
        <v>-</v>
      </c>
      <c r="AS92" s="9" t="str">
        <f>IFERROR(VLOOKUP(CONCATENATE($A92,AS$1),'Исх-фото'!$A$2:$D$4000,4,FALSE),"-")</f>
        <v>-</v>
      </c>
      <c r="AT92" s="9" t="str">
        <f>IFERROR(VLOOKUP(CONCATENATE($A92,AT$1),'Исх-фото'!$A$2:$D$4000,4,FALSE),"-")</f>
        <v>-</v>
      </c>
      <c r="AU92" s="9" t="str">
        <f>IFERROR(VLOOKUP(CONCATENATE($A92,AU$1),'Исх-фото'!$A$2:$D$4000,4,FALSE),"-")</f>
        <v>-</v>
      </c>
      <c r="AV92" s="9" t="str">
        <f>IFERROR(VLOOKUP(CONCATENATE($A92,AV$1),'Исх-фото'!$A$2:$D$4000,4,FALSE),"-")</f>
        <v>-</v>
      </c>
      <c r="AW92" s="9" t="str">
        <f>IFERROR(VLOOKUP(CONCATENATE($A92,AW$1),'Исх-фото'!$A$2:$D$4000,4,FALSE),"-")</f>
        <v>-</v>
      </c>
      <c r="AX92" s="9" t="str">
        <f>IFERROR(VLOOKUP(CONCATENATE($A92,AX$1),'Исх-фото'!$A$2:$D$4000,4,FALSE),"-")</f>
        <v>-</v>
      </c>
      <c r="AY92" s="9" t="str">
        <f>IFERROR(VLOOKUP(CONCATENATE($A92,AY$1),'Исх-фото'!$A$2:$D$4000,4,FALSE),"-")</f>
        <v>-</v>
      </c>
      <c r="AZ92" s="9">
        <f>IFERROR(VLOOKUP(CONCATENATE($A92,AZ$1),'Исх-фото'!$A$2:$D$4000,4,FALSE),"-")</f>
        <v>1</v>
      </c>
      <c r="BA92" s="9" t="str">
        <f>IFERROR(VLOOKUP(CONCATENATE($A92,BA$1),'Исх-фото'!$A$2:$D$4000,4,FALSE),"-")</f>
        <v>-</v>
      </c>
      <c r="BB92" s="9" t="str">
        <f>IFERROR(VLOOKUP(CONCATENATE($A92,BB$1),'Исх-фото'!$A$2:$D$4000,4,FALSE),"-")</f>
        <v>-</v>
      </c>
      <c r="BC92" s="9">
        <f>IFERROR(VLOOKUP(CONCATENATE($A92,BC$1),'Исх-фото'!$A$2:$D$4000,4,FALSE),"-")</f>
        <v>4</v>
      </c>
      <c r="BD92" s="9" t="str">
        <f>IFERROR(VLOOKUP(CONCATENATE($A92,BD$1),'Исх-фото'!$A$2:$D$4000,4,FALSE),"-")</f>
        <v>-</v>
      </c>
      <c r="BE92" s="9">
        <f>IFERROR(VLOOKUP(CONCATENATE($A92,BE$1),'Исх-фото'!$A$2:$D$4000,4,FALSE),"-")</f>
        <v>6</v>
      </c>
      <c r="BF92" s="9" t="str">
        <f>IFERROR(VLOOKUP(CONCATENATE($A92,BF$1),'Исх-фото'!$A$2:$D$4000,4,FALSE),"-")</f>
        <v>-</v>
      </c>
      <c r="BG92" s="9" t="str">
        <f>IFERROR(VLOOKUP(CONCATENATE($A92,BG$1),'Исх-фото'!$A$2:$D$4000,4,FALSE),"-")</f>
        <v>-</v>
      </c>
      <c r="BH92" s="9" t="str">
        <f>IFERROR(VLOOKUP(CONCATENATE($A92,BH$1),'Исх-фото'!$A$2:$D$4000,4,FALSE),"-")</f>
        <v>-</v>
      </c>
      <c r="BI92" s="9" t="str">
        <f>IFERROR(VLOOKUP(CONCATENATE($A92,BI$1),'Исх-фото'!$A$2:$D$4000,4,FALSE),"-")</f>
        <v>-</v>
      </c>
      <c r="BJ92" s="37">
        <f t="shared" si="6"/>
        <v>13</v>
      </c>
      <c r="BK92" s="34">
        <f t="shared" si="7"/>
        <v>4.384615384615385</v>
      </c>
      <c r="BL92" s="9">
        <f t="shared" si="8"/>
        <v>139</v>
      </c>
    </row>
    <row r="93" spans="1:64">
      <c r="A93" s="38">
        <f t="shared" si="9"/>
        <v>91</v>
      </c>
      <c r="B93" s="36">
        <f>№!B92</f>
        <v>45</v>
      </c>
      <c r="C93" s="36">
        <f>№!C92</f>
        <v>3</v>
      </c>
      <c r="D93" s="9">
        <f>IFERROR(VLOOKUP(CONCATENATE($A93,D$1),'Исх-фото'!$A$2:$D$4000,4,FALSE),"-")</f>
        <v>5</v>
      </c>
      <c r="E93" s="9" t="str">
        <f>IFERROR(VLOOKUP(CONCATENATE($A93,E$1),'Исх-фото'!$A$2:$D$4000,4,FALSE),"-")</f>
        <v>-</v>
      </c>
      <c r="F93" s="9" t="str">
        <f>IFERROR(VLOOKUP(CONCATENATE($A93,F$1),'Исх-фото'!$A$2:$D$4000,4,FALSE),"-")</f>
        <v>-</v>
      </c>
      <c r="G93" s="9" t="str">
        <f>IFERROR(VLOOKUP(CONCATENATE($A93,G$1),'Исх-фото'!$A$2:$D$4000,4,FALSE),"-")</f>
        <v>-</v>
      </c>
      <c r="H93" s="9" t="str">
        <f>IFERROR(VLOOKUP(CONCATENATE($A93,H$1),'Исх-фото'!$A$2:$D$4000,4,FALSE),"-")</f>
        <v>-</v>
      </c>
      <c r="I93" s="9" t="str">
        <f>IFERROR(VLOOKUP(CONCATENATE($A93,I$1),'Исх-фото'!$A$2:$D$4000,4,FALSE),"-")</f>
        <v>-</v>
      </c>
      <c r="J93" s="9">
        <f>IFERROR(VLOOKUP(CONCATENATE($A93,J$1),'Исх-фото'!$A$2:$D$4000,4,FALSE),"-")</f>
        <v>5</v>
      </c>
      <c r="K93" s="9" t="str">
        <f>IFERROR(VLOOKUP(CONCATENATE($A93,K$1),'Исх-фото'!$A$2:$D$4000,4,FALSE),"-")</f>
        <v>-</v>
      </c>
      <c r="L93" s="9" t="str">
        <f>IFERROR(VLOOKUP(CONCATENATE($A93,L$1),'Исх-фото'!$A$2:$D$4000,4,FALSE),"-")</f>
        <v>-</v>
      </c>
      <c r="M93" s="9" t="str">
        <f>IFERROR(VLOOKUP(CONCATENATE($A93,M$1),'Исх-фото'!$A$2:$D$4000,4,FALSE),"-")</f>
        <v>-</v>
      </c>
      <c r="N93" s="9" t="str">
        <f>IFERROR(VLOOKUP(CONCATENATE($A93,N$1),'Исх-фото'!$A$2:$D$4000,4,FALSE),"-")</f>
        <v>-</v>
      </c>
      <c r="O93" s="9" t="str">
        <f>IFERROR(VLOOKUP(CONCATENATE($A93,O$1),'Исх-фото'!$A$2:$D$4000,4,FALSE),"-")</f>
        <v>-</v>
      </c>
      <c r="P93" s="9" t="str">
        <f>IFERROR(VLOOKUP(CONCATENATE($A93,P$1),'Исх-фото'!$A$2:$D$4000,4,FALSE),"-")</f>
        <v>-</v>
      </c>
      <c r="Q93" s="9">
        <f>IFERROR(VLOOKUP(CONCATENATE($A93,Q$1),'Исх-фото'!$A$2:$D$4000,4,FALSE),"-")</f>
        <v>9</v>
      </c>
      <c r="R93" s="9" t="str">
        <f>IFERROR(VLOOKUP(CONCATENATE($A93,R$1),'Исх-фото'!$A$2:$D$4000,4,FALSE),"-")</f>
        <v>-</v>
      </c>
      <c r="S93" s="9" t="str">
        <f>IFERROR(VLOOKUP(CONCATENATE($A93,S$1),'Исх-фото'!$A$2:$D$4000,4,FALSE),"-")</f>
        <v>-</v>
      </c>
      <c r="T93" s="9">
        <f>IFERROR(VLOOKUP(CONCATENATE($A93,T$1),'Исх-фото'!$A$2:$D$4000,4,FALSE),"-")</f>
        <v>8</v>
      </c>
      <c r="U93" s="9">
        <f>IFERROR(VLOOKUP(CONCATENATE($A93,U$1),'Исх-фото'!$A$2:$D$4000,4,FALSE),"-")</f>
        <v>10</v>
      </c>
      <c r="V93" s="9" t="str">
        <f>IFERROR(VLOOKUP(CONCATENATE($A93,V$1),'Исх-фото'!$A$2:$D$4000,4,FALSE),"-")</f>
        <v>-</v>
      </c>
      <c r="W93" s="9" t="str">
        <f>IFERROR(VLOOKUP(CONCATENATE($A93,W$1),'Исх-фото'!$A$2:$D$4000,4,FALSE),"-")</f>
        <v>-</v>
      </c>
      <c r="X93" s="9" t="str">
        <f>IFERROR(VLOOKUP(CONCATENATE($A93,X$1),'Исх-фото'!$A$2:$D$4000,4,FALSE),"-")</f>
        <v>-</v>
      </c>
      <c r="Y93" s="9" t="str">
        <f>IFERROR(VLOOKUP(CONCATENATE($A93,Y$1),'Исх-фото'!$A$2:$D$4000,4,FALSE),"-")</f>
        <v>-</v>
      </c>
      <c r="Z93" s="9">
        <f>IFERROR(VLOOKUP(CONCATENATE($A93,Z$1),'Исх-фото'!$A$2:$D$4000,4,FALSE),"-")</f>
        <v>6</v>
      </c>
      <c r="AA93" s="9" t="str">
        <f>IFERROR(VLOOKUP(CONCATENATE($A93,AA$1),'Исх-фото'!$A$2:$D$4000,4,FALSE),"-")</f>
        <v>-</v>
      </c>
      <c r="AB93" s="9" t="str">
        <f>IFERROR(VLOOKUP(CONCATENATE($A93,AB$1),'Исх-фото'!$A$2:$D$4000,4,FALSE),"-")</f>
        <v>-</v>
      </c>
      <c r="AC93" s="9">
        <f>IFERROR(VLOOKUP(CONCATENATE($A93,AC$1),'Исх-фото'!$A$2:$D$4000,4,FALSE),"-")</f>
        <v>10</v>
      </c>
      <c r="AD93" s="9" t="str">
        <f>IFERROR(VLOOKUP(CONCATENATE($A93,AD$1),'Исх-фото'!$A$2:$D$4000,4,FALSE),"-")</f>
        <v>-</v>
      </c>
      <c r="AE93" s="9" t="str">
        <f>IFERROR(VLOOKUP(CONCATENATE($A93,AE$1),'Исх-фото'!$A$2:$D$4000,4,FALSE),"-")</f>
        <v>-</v>
      </c>
      <c r="AF93" s="9" t="str">
        <f>IFERROR(VLOOKUP(CONCATENATE($A93,AF$1),'Исх-фото'!$A$2:$D$4000,4,FALSE),"-")</f>
        <v>-</v>
      </c>
      <c r="AG93" s="9">
        <f>IFERROR(VLOOKUP(CONCATENATE($A93,AG$1),'Исх-фото'!$A$2:$D$4000,4,FALSE),"-")</f>
        <v>5</v>
      </c>
      <c r="AH93" s="9" t="str">
        <f>IFERROR(VLOOKUP(CONCATENATE($A93,AH$1),'Исх-фото'!$A$2:$D$4000,4,FALSE),"-")</f>
        <v>-</v>
      </c>
      <c r="AI93" s="9" t="str">
        <f>IFERROR(VLOOKUP(CONCATENATE($A93,AI$1),'Исх-фото'!$A$2:$D$4000,4,FALSE),"-")</f>
        <v>-</v>
      </c>
      <c r="AJ93" s="9">
        <f>IFERROR(VLOOKUP(CONCATENATE($A93,AJ$1),'Исх-фото'!$A$2:$D$4000,4,FALSE),"-")</f>
        <v>5</v>
      </c>
      <c r="AK93" s="9" t="str">
        <f>IFERROR(VLOOKUP(CONCATENATE($A93,AK$1),'Исх-фото'!$A$2:$D$4000,4,FALSE),"-")</f>
        <v>-</v>
      </c>
      <c r="AL93" s="9" t="str">
        <f>IFERROR(VLOOKUP(CONCATENATE($A93,AL$1),'Исх-фото'!$A$2:$D$4000,4,FALSE),"-")</f>
        <v>-</v>
      </c>
      <c r="AM93" s="9">
        <f>IFERROR(VLOOKUP(CONCATENATE($A93,AM$1),'Исх-фото'!$A$2:$D$4000,4,FALSE),"-")</f>
        <v>5</v>
      </c>
      <c r="AN93" s="9">
        <f>IFERROR(VLOOKUP(CONCATENATE($A93,AN$1),'Исх-фото'!$A$2:$D$4000,4,FALSE),"-")</f>
        <v>3</v>
      </c>
      <c r="AO93" s="9" t="str">
        <f>IFERROR(VLOOKUP(CONCATENATE($A93,AO$1),'Исх-фото'!$A$2:$D$4000,4,FALSE),"-")</f>
        <v>-</v>
      </c>
      <c r="AP93" s="9">
        <f>IFERROR(VLOOKUP(CONCATENATE($A93,AP$1),'Исх-фото'!$A$2:$D$4000,4,FALSE),"-")</f>
        <v>7</v>
      </c>
      <c r="AQ93" s="9" t="str">
        <f>IFERROR(VLOOKUP(CONCATENATE($A93,AQ$1),'Исх-фото'!$A$2:$D$4000,4,FALSE),"-")</f>
        <v>-</v>
      </c>
      <c r="AR93" s="9" t="str">
        <f>IFERROR(VLOOKUP(CONCATENATE($A93,AR$1),'Исх-фото'!$A$2:$D$4000,4,FALSE),"-")</f>
        <v>-</v>
      </c>
      <c r="AS93" s="9" t="str">
        <f>IFERROR(VLOOKUP(CONCATENATE($A93,AS$1),'Исх-фото'!$A$2:$D$4000,4,FALSE),"-")</f>
        <v>-</v>
      </c>
      <c r="AT93" s="9" t="str">
        <f>IFERROR(VLOOKUP(CONCATENATE($A93,AT$1),'Исх-фото'!$A$2:$D$4000,4,FALSE),"-")</f>
        <v>-</v>
      </c>
      <c r="AU93" s="9" t="str">
        <f>IFERROR(VLOOKUP(CONCATENATE($A93,AU$1),'Исх-фото'!$A$2:$D$4000,4,FALSE),"-")</f>
        <v>-</v>
      </c>
      <c r="AV93" s="9" t="str">
        <f>IFERROR(VLOOKUP(CONCATENATE($A93,AV$1),'Исх-фото'!$A$2:$D$4000,4,FALSE),"-")</f>
        <v>-</v>
      </c>
      <c r="AW93" s="9">
        <f>IFERROR(VLOOKUP(CONCATENATE($A93,AW$1),'Исх-фото'!$A$2:$D$4000,4,FALSE),"-")</f>
        <v>5</v>
      </c>
      <c r="AX93" s="9" t="str">
        <f>IFERROR(VLOOKUP(CONCATENATE($A93,AX$1),'Исх-фото'!$A$2:$D$4000,4,FALSE),"-")</f>
        <v>-</v>
      </c>
      <c r="AY93" s="9" t="str">
        <f>IFERROR(VLOOKUP(CONCATENATE($A93,AY$1),'Исх-фото'!$A$2:$D$4000,4,FALSE),"-")</f>
        <v>-</v>
      </c>
      <c r="AZ93" s="9" t="str">
        <f>IFERROR(VLOOKUP(CONCATENATE($A93,AZ$1),'Исх-фото'!$A$2:$D$4000,4,FALSE),"-")</f>
        <v>-</v>
      </c>
      <c r="BA93" s="9" t="str">
        <f>IFERROR(VLOOKUP(CONCATENATE($A93,BA$1),'Исх-фото'!$A$2:$D$4000,4,FALSE),"-")</f>
        <v>-</v>
      </c>
      <c r="BB93" s="9">
        <f>IFERROR(VLOOKUP(CONCATENATE($A93,BB$1),'Исх-фото'!$A$2:$D$4000,4,FALSE),"-")</f>
        <v>9</v>
      </c>
      <c r="BC93" s="9">
        <f>IFERROR(VLOOKUP(CONCATENATE($A93,BC$1),'Исх-фото'!$A$2:$D$4000,4,FALSE),"-")</f>
        <v>5</v>
      </c>
      <c r="BD93" s="9" t="str">
        <f>IFERROR(VLOOKUP(CONCATENATE($A93,BD$1),'Исх-фото'!$A$2:$D$4000,4,FALSE),"-")</f>
        <v>-</v>
      </c>
      <c r="BE93" s="9">
        <f>IFERROR(VLOOKUP(CONCATENATE($A93,BE$1),'Исх-фото'!$A$2:$D$4000,4,FALSE),"-")</f>
        <v>7</v>
      </c>
      <c r="BF93" s="9" t="str">
        <f>IFERROR(VLOOKUP(CONCATENATE($A93,BF$1),'Исх-фото'!$A$2:$D$4000,4,FALSE),"-")</f>
        <v>-</v>
      </c>
      <c r="BG93" s="9" t="str">
        <f>IFERROR(VLOOKUP(CONCATENATE($A93,BG$1),'Исх-фото'!$A$2:$D$4000,4,FALSE),"-")</f>
        <v>-</v>
      </c>
      <c r="BH93" s="9" t="str">
        <f>IFERROR(VLOOKUP(CONCATENATE($A93,BH$1),'Исх-фото'!$A$2:$D$4000,4,FALSE),"-")</f>
        <v>-</v>
      </c>
      <c r="BI93" s="9">
        <f>IFERROR(VLOOKUP(CONCATENATE($A93,BI$1),'Исх-фото'!$A$2:$D$4000,4,FALSE),"-")</f>
        <v>6</v>
      </c>
      <c r="BJ93" s="37">
        <f t="shared" si="6"/>
        <v>17</v>
      </c>
      <c r="BK93" s="34">
        <f t="shared" si="7"/>
        <v>6.4705882352941178</v>
      </c>
      <c r="BL93" s="9">
        <f t="shared" si="8"/>
        <v>77</v>
      </c>
    </row>
    <row r="94" spans="1:64">
      <c r="A94" s="38">
        <f t="shared" si="9"/>
        <v>92</v>
      </c>
      <c r="B94" s="36">
        <f>№!B93</f>
        <v>46</v>
      </c>
      <c r="C94" s="36">
        <f>№!C93</f>
        <v>1</v>
      </c>
      <c r="D94" s="9">
        <f>IFERROR(VLOOKUP(CONCATENATE($A94,D$1),'Исх-фото'!$A$2:$D$4000,4,FALSE),"-")</f>
        <v>6</v>
      </c>
      <c r="E94" s="9" t="str">
        <f>IFERROR(VLOOKUP(CONCATENATE($A94,E$1),'Исх-фото'!$A$2:$D$4000,4,FALSE),"-")</f>
        <v>-</v>
      </c>
      <c r="F94" s="9" t="str">
        <f>IFERROR(VLOOKUP(CONCATENATE($A94,F$1),'Исх-фото'!$A$2:$D$4000,4,FALSE),"-")</f>
        <v>-</v>
      </c>
      <c r="G94" s="9" t="str">
        <f>IFERROR(VLOOKUP(CONCATENATE($A94,G$1),'Исх-фото'!$A$2:$D$4000,4,FALSE),"-")</f>
        <v>-</v>
      </c>
      <c r="H94" s="9" t="str">
        <f>IFERROR(VLOOKUP(CONCATENATE($A94,H$1),'Исх-фото'!$A$2:$D$4000,4,FALSE),"-")</f>
        <v>-</v>
      </c>
      <c r="I94" s="9" t="str">
        <f>IFERROR(VLOOKUP(CONCATENATE($A94,I$1),'Исх-фото'!$A$2:$D$4000,4,FALSE),"-")</f>
        <v>-</v>
      </c>
      <c r="J94" s="9">
        <f>IFERROR(VLOOKUP(CONCATENATE($A94,J$1),'Исх-фото'!$A$2:$D$4000,4,FALSE),"-")</f>
        <v>5</v>
      </c>
      <c r="K94" s="9" t="str">
        <f>IFERROR(VLOOKUP(CONCATENATE($A94,K$1),'Исх-фото'!$A$2:$D$4000,4,FALSE),"-")</f>
        <v>-</v>
      </c>
      <c r="L94" s="9" t="str">
        <f>IFERROR(VLOOKUP(CONCATENATE($A94,L$1),'Исх-фото'!$A$2:$D$4000,4,FALSE),"-")</f>
        <v>-</v>
      </c>
      <c r="M94" s="9" t="str">
        <f>IFERROR(VLOOKUP(CONCATENATE($A94,M$1),'Исх-фото'!$A$2:$D$4000,4,FALSE),"-")</f>
        <v>-</v>
      </c>
      <c r="N94" s="9" t="str">
        <f>IFERROR(VLOOKUP(CONCATENATE($A94,N$1),'Исх-фото'!$A$2:$D$4000,4,FALSE),"-")</f>
        <v>-</v>
      </c>
      <c r="O94" s="9" t="str">
        <f>IFERROR(VLOOKUP(CONCATENATE($A94,O$1),'Исх-фото'!$A$2:$D$4000,4,FALSE),"-")</f>
        <v>-</v>
      </c>
      <c r="P94" s="9" t="str">
        <f>IFERROR(VLOOKUP(CONCATENATE($A94,P$1),'Исх-фото'!$A$2:$D$4000,4,FALSE),"-")</f>
        <v>-</v>
      </c>
      <c r="Q94" s="9">
        <f>IFERROR(VLOOKUP(CONCATENATE($A94,Q$1),'Исх-фото'!$A$2:$D$4000,4,FALSE),"-")</f>
        <v>6</v>
      </c>
      <c r="R94" s="9" t="str">
        <f>IFERROR(VLOOKUP(CONCATENATE($A94,R$1),'Исх-фото'!$A$2:$D$4000,4,FALSE),"-")</f>
        <v>-</v>
      </c>
      <c r="S94" s="9" t="str">
        <f>IFERROR(VLOOKUP(CONCATENATE($A94,S$1),'Исх-фото'!$A$2:$D$4000,4,FALSE),"-")</f>
        <v>-</v>
      </c>
      <c r="T94" s="9">
        <f>IFERROR(VLOOKUP(CONCATENATE($A94,T$1),'Исх-фото'!$A$2:$D$4000,4,FALSE),"-")</f>
        <v>6</v>
      </c>
      <c r="U94" s="9">
        <f>IFERROR(VLOOKUP(CONCATENATE($A94,U$1),'Исх-фото'!$A$2:$D$4000,4,FALSE),"-")</f>
        <v>6</v>
      </c>
      <c r="V94" s="9" t="str">
        <f>IFERROR(VLOOKUP(CONCATENATE($A94,V$1),'Исх-фото'!$A$2:$D$4000,4,FALSE),"-")</f>
        <v>-</v>
      </c>
      <c r="W94" s="9" t="str">
        <f>IFERROR(VLOOKUP(CONCATENATE($A94,W$1),'Исх-фото'!$A$2:$D$4000,4,FALSE),"-")</f>
        <v>-</v>
      </c>
      <c r="X94" s="9" t="str">
        <f>IFERROR(VLOOKUP(CONCATENATE($A94,X$1),'Исх-фото'!$A$2:$D$4000,4,FALSE),"-")</f>
        <v>-</v>
      </c>
      <c r="Y94" s="9" t="str">
        <f>IFERROR(VLOOKUP(CONCATENATE($A94,Y$1),'Исх-фото'!$A$2:$D$4000,4,FALSE),"-")</f>
        <v>-</v>
      </c>
      <c r="Z94" s="9">
        <f>IFERROR(VLOOKUP(CONCATENATE($A94,Z$1),'Исх-фото'!$A$2:$D$4000,4,FALSE),"-")</f>
        <v>6</v>
      </c>
      <c r="AA94" s="9" t="str">
        <f>IFERROR(VLOOKUP(CONCATENATE($A94,AA$1),'Исх-фото'!$A$2:$D$4000,4,FALSE),"-")</f>
        <v>-</v>
      </c>
      <c r="AB94" s="9" t="str">
        <f>IFERROR(VLOOKUP(CONCATENATE($A94,AB$1),'Исх-фото'!$A$2:$D$4000,4,FALSE),"-")</f>
        <v>-</v>
      </c>
      <c r="AC94" s="9">
        <f>IFERROR(VLOOKUP(CONCATENATE($A94,AC$1),'Исх-фото'!$A$2:$D$4000,4,FALSE),"-")</f>
        <v>10</v>
      </c>
      <c r="AD94" s="9" t="str">
        <f>IFERROR(VLOOKUP(CONCATENATE($A94,AD$1),'Исх-фото'!$A$2:$D$4000,4,FALSE),"-")</f>
        <v>-</v>
      </c>
      <c r="AE94" s="9" t="str">
        <f>IFERROR(VLOOKUP(CONCATENATE($A94,AE$1),'Исх-фото'!$A$2:$D$4000,4,FALSE),"-")</f>
        <v>-</v>
      </c>
      <c r="AF94" s="9" t="str">
        <f>IFERROR(VLOOKUP(CONCATENATE($A94,AF$1),'Исх-фото'!$A$2:$D$4000,4,FALSE),"-")</f>
        <v>-</v>
      </c>
      <c r="AG94" s="9" t="str">
        <f>IFERROR(VLOOKUP(CONCATENATE($A94,AG$1),'Исх-фото'!$A$2:$D$4000,4,FALSE),"-")</f>
        <v>-</v>
      </c>
      <c r="AH94" s="9" t="str">
        <f>IFERROR(VLOOKUP(CONCATENATE($A94,AH$1),'Исх-фото'!$A$2:$D$4000,4,FALSE),"-")</f>
        <v>-</v>
      </c>
      <c r="AI94" s="9">
        <f>IFERROR(VLOOKUP(CONCATENATE($A94,AI$1),'Исх-фото'!$A$2:$D$4000,4,FALSE),"-")</f>
        <v>4</v>
      </c>
      <c r="AJ94" s="9">
        <f>IFERROR(VLOOKUP(CONCATENATE($A94,AJ$1),'Исх-фото'!$A$2:$D$4000,4,FALSE),"-")</f>
        <v>5</v>
      </c>
      <c r="AK94" s="9" t="str">
        <f>IFERROR(VLOOKUP(CONCATENATE($A94,AK$1),'Исх-фото'!$A$2:$D$4000,4,FALSE),"-")</f>
        <v>-</v>
      </c>
      <c r="AL94" s="9" t="str">
        <f>IFERROR(VLOOKUP(CONCATENATE($A94,AL$1),'Исх-фото'!$A$2:$D$4000,4,FALSE),"-")</f>
        <v>-</v>
      </c>
      <c r="AM94" s="9">
        <f>IFERROR(VLOOKUP(CONCATENATE($A94,AM$1),'Исх-фото'!$A$2:$D$4000,4,FALSE),"-")</f>
        <v>3</v>
      </c>
      <c r="AN94" s="9">
        <f>IFERROR(VLOOKUP(CONCATENATE($A94,AN$1),'Исх-фото'!$A$2:$D$4000,4,FALSE),"-")</f>
        <v>1</v>
      </c>
      <c r="AO94" s="9" t="str">
        <f>IFERROR(VLOOKUP(CONCATENATE($A94,AO$1),'Исх-фото'!$A$2:$D$4000,4,FALSE),"-")</f>
        <v>-</v>
      </c>
      <c r="AP94" s="9">
        <f>IFERROR(VLOOKUP(CONCATENATE($A94,AP$1),'Исх-фото'!$A$2:$D$4000,4,FALSE),"-")</f>
        <v>4</v>
      </c>
      <c r="AQ94" s="9" t="str">
        <f>IFERROR(VLOOKUP(CONCATENATE($A94,AQ$1),'Исх-фото'!$A$2:$D$4000,4,FALSE),"-")</f>
        <v>-</v>
      </c>
      <c r="AR94" s="9" t="str">
        <f>IFERROR(VLOOKUP(CONCATENATE($A94,AR$1),'Исх-фото'!$A$2:$D$4000,4,FALSE),"-")</f>
        <v>-</v>
      </c>
      <c r="AS94" s="9" t="str">
        <f>IFERROR(VLOOKUP(CONCATENATE($A94,AS$1),'Исх-фото'!$A$2:$D$4000,4,FALSE),"-")</f>
        <v>-</v>
      </c>
      <c r="AT94" s="9" t="str">
        <f>IFERROR(VLOOKUP(CONCATENATE($A94,AT$1),'Исх-фото'!$A$2:$D$4000,4,FALSE),"-")</f>
        <v>-</v>
      </c>
      <c r="AU94" s="9" t="str">
        <f>IFERROR(VLOOKUP(CONCATENATE($A94,AU$1),'Исх-фото'!$A$2:$D$4000,4,FALSE),"-")</f>
        <v>-</v>
      </c>
      <c r="AV94" s="9" t="str">
        <f>IFERROR(VLOOKUP(CONCATENATE($A94,AV$1),'Исх-фото'!$A$2:$D$4000,4,FALSE),"-")</f>
        <v>-</v>
      </c>
      <c r="AW94" s="9" t="str">
        <f>IFERROR(VLOOKUP(CONCATENATE($A94,AW$1),'Исх-фото'!$A$2:$D$4000,4,FALSE),"-")</f>
        <v>-</v>
      </c>
      <c r="AX94" s="9" t="str">
        <f>IFERROR(VLOOKUP(CONCATENATE($A94,AX$1),'Исх-фото'!$A$2:$D$4000,4,FALSE),"-")</f>
        <v>-</v>
      </c>
      <c r="AY94" s="9" t="str">
        <f>IFERROR(VLOOKUP(CONCATENATE($A94,AY$1),'Исх-фото'!$A$2:$D$4000,4,FALSE),"-")</f>
        <v>-</v>
      </c>
      <c r="AZ94" s="9">
        <f>IFERROR(VLOOKUP(CONCATENATE($A94,AZ$1),'Исх-фото'!$A$2:$D$4000,4,FALSE),"-")</f>
        <v>1</v>
      </c>
      <c r="BA94" s="9" t="str">
        <f>IFERROR(VLOOKUP(CONCATENATE($A94,BA$1),'Исх-фото'!$A$2:$D$4000,4,FALSE),"-")</f>
        <v>-</v>
      </c>
      <c r="BB94" s="9">
        <f>IFERROR(VLOOKUP(CONCATENATE($A94,BB$1),'Исх-фото'!$A$2:$D$4000,4,FALSE),"-")</f>
        <v>10</v>
      </c>
      <c r="BC94" s="9">
        <f>IFERROR(VLOOKUP(CONCATENATE($A94,BC$1),'Исх-фото'!$A$2:$D$4000,4,FALSE),"-")</f>
        <v>5</v>
      </c>
      <c r="BD94" s="9" t="str">
        <f>IFERROR(VLOOKUP(CONCATENATE($A94,BD$1),'Исх-фото'!$A$2:$D$4000,4,FALSE),"-")</f>
        <v>-</v>
      </c>
      <c r="BE94" s="9">
        <f>IFERROR(VLOOKUP(CONCATENATE($A94,BE$1),'Исх-фото'!$A$2:$D$4000,4,FALSE),"-")</f>
        <v>6</v>
      </c>
      <c r="BF94" s="9" t="str">
        <f>IFERROR(VLOOKUP(CONCATENATE($A94,BF$1),'Исх-фото'!$A$2:$D$4000,4,FALSE),"-")</f>
        <v>-</v>
      </c>
      <c r="BG94" s="9" t="str">
        <f>IFERROR(VLOOKUP(CONCATENATE($A94,BG$1),'Исх-фото'!$A$2:$D$4000,4,FALSE),"-")</f>
        <v>-</v>
      </c>
      <c r="BH94" s="9" t="str">
        <f>IFERROR(VLOOKUP(CONCATENATE($A94,BH$1),'Исх-фото'!$A$2:$D$4000,4,FALSE),"-")</f>
        <v>-</v>
      </c>
      <c r="BI94" s="9" t="str">
        <f>IFERROR(VLOOKUP(CONCATENATE($A94,BI$1),'Исх-фото'!$A$2:$D$4000,4,FALSE),"-")</f>
        <v>-</v>
      </c>
      <c r="BJ94" s="37">
        <f t="shared" si="6"/>
        <v>16</v>
      </c>
      <c r="BK94" s="34">
        <f t="shared" si="7"/>
        <v>5.25</v>
      </c>
      <c r="BL94" s="9">
        <f t="shared" si="8"/>
        <v>117</v>
      </c>
    </row>
    <row r="95" spans="1:64">
      <c r="A95" s="38">
        <f t="shared" si="9"/>
        <v>93</v>
      </c>
      <c r="B95" s="36">
        <f>№!B94</f>
        <v>46</v>
      </c>
      <c r="C95" s="36">
        <f>№!C94</f>
        <v>2</v>
      </c>
      <c r="D95" s="9">
        <f>IFERROR(VLOOKUP(CONCATENATE($A95,D$1),'Исх-фото'!$A$2:$D$4000,4,FALSE),"-")</f>
        <v>5</v>
      </c>
      <c r="E95" s="9" t="str">
        <f>IFERROR(VLOOKUP(CONCATENATE($A95,E$1),'Исх-фото'!$A$2:$D$4000,4,FALSE),"-")</f>
        <v>-</v>
      </c>
      <c r="F95" s="9">
        <f>IFERROR(VLOOKUP(CONCATENATE($A95,F$1),'Исх-фото'!$A$2:$D$4000,4,FALSE),"-")</f>
        <v>5</v>
      </c>
      <c r="G95" s="9" t="str">
        <f>IFERROR(VLOOKUP(CONCATENATE($A95,G$1),'Исх-фото'!$A$2:$D$4000,4,FALSE),"-")</f>
        <v>-</v>
      </c>
      <c r="H95" s="9" t="str">
        <f>IFERROR(VLOOKUP(CONCATENATE($A95,H$1),'Исх-фото'!$A$2:$D$4000,4,FALSE),"-")</f>
        <v>-</v>
      </c>
      <c r="I95" s="9" t="str">
        <f>IFERROR(VLOOKUP(CONCATENATE($A95,I$1),'Исх-фото'!$A$2:$D$4000,4,FALSE),"-")</f>
        <v>-</v>
      </c>
      <c r="J95" s="9" t="str">
        <f>IFERROR(VLOOKUP(CONCATENATE($A95,J$1),'Исх-фото'!$A$2:$D$4000,4,FALSE),"-")</f>
        <v>-</v>
      </c>
      <c r="K95" s="9" t="str">
        <f>IFERROR(VLOOKUP(CONCATENATE($A95,K$1),'Исх-фото'!$A$2:$D$4000,4,FALSE),"-")</f>
        <v>-</v>
      </c>
      <c r="L95" s="9" t="str">
        <f>IFERROR(VLOOKUP(CONCATENATE($A95,L$1),'Исх-фото'!$A$2:$D$4000,4,FALSE),"-")</f>
        <v>-</v>
      </c>
      <c r="M95" s="9" t="str">
        <f>IFERROR(VLOOKUP(CONCATENATE($A95,M$1),'Исх-фото'!$A$2:$D$4000,4,FALSE),"-")</f>
        <v>-</v>
      </c>
      <c r="N95" s="9" t="str">
        <f>IFERROR(VLOOKUP(CONCATENATE($A95,N$1),'Исх-фото'!$A$2:$D$4000,4,FALSE),"-")</f>
        <v>-</v>
      </c>
      <c r="O95" s="9" t="str">
        <f>IFERROR(VLOOKUP(CONCATENATE($A95,O$1),'Исх-фото'!$A$2:$D$4000,4,FALSE),"-")</f>
        <v>-</v>
      </c>
      <c r="P95" s="9" t="str">
        <f>IFERROR(VLOOKUP(CONCATENATE($A95,P$1),'Исх-фото'!$A$2:$D$4000,4,FALSE),"-")</f>
        <v>-</v>
      </c>
      <c r="Q95" s="9">
        <f>IFERROR(VLOOKUP(CONCATENATE($A95,Q$1),'Исх-фото'!$A$2:$D$4000,4,FALSE),"-")</f>
        <v>5</v>
      </c>
      <c r="R95" s="9" t="str">
        <f>IFERROR(VLOOKUP(CONCATENATE($A95,R$1),'Исх-фото'!$A$2:$D$4000,4,FALSE),"-")</f>
        <v>-</v>
      </c>
      <c r="S95" s="9" t="str">
        <f>IFERROR(VLOOKUP(CONCATENATE($A95,S$1),'Исх-фото'!$A$2:$D$4000,4,FALSE),"-")</f>
        <v>-</v>
      </c>
      <c r="T95" s="9">
        <f>IFERROR(VLOOKUP(CONCATENATE($A95,T$1),'Исх-фото'!$A$2:$D$4000,4,FALSE),"-")</f>
        <v>8</v>
      </c>
      <c r="U95" s="9">
        <f>IFERROR(VLOOKUP(CONCATENATE($A95,U$1),'Исх-фото'!$A$2:$D$4000,4,FALSE),"-")</f>
        <v>4</v>
      </c>
      <c r="V95" s="9" t="str">
        <f>IFERROR(VLOOKUP(CONCATENATE($A95,V$1),'Исх-фото'!$A$2:$D$4000,4,FALSE),"-")</f>
        <v>-</v>
      </c>
      <c r="W95" s="9" t="str">
        <f>IFERROR(VLOOKUP(CONCATENATE($A95,W$1),'Исх-фото'!$A$2:$D$4000,4,FALSE),"-")</f>
        <v>-</v>
      </c>
      <c r="X95" s="9" t="str">
        <f>IFERROR(VLOOKUP(CONCATENATE($A95,X$1),'Исх-фото'!$A$2:$D$4000,4,FALSE),"-")</f>
        <v>-</v>
      </c>
      <c r="Y95" s="9" t="str">
        <f>IFERROR(VLOOKUP(CONCATENATE($A95,Y$1),'Исх-фото'!$A$2:$D$4000,4,FALSE),"-")</f>
        <v>-</v>
      </c>
      <c r="Z95" s="9">
        <f>IFERROR(VLOOKUP(CONCATENATE($A95,Z$1),'Исх-фото'!$A$2:$D$4000,4,FALSE),"-")</f>
        <v>7</v>
      </c>
      <c r="AA95" s="9" t="str">
        <f>IFERROR(VLOOKUP(CONCATENATE($A95,AA$1),'Исх-фото'!$A$2:$D$4000,4,FALSE),"-")</f>
        <v>-</v>
      </c>
      <c r="AB95" s="9" t="str">
        <f>IFERROR(VLOOKUP(CONCATENATE($A95,AB$1),'Исх-фото'!$A$2:$D$4000,4,FALSE),"-")</f>
        <v>-</v>
      </c>
      <c r="AC95" s="9" t="str">
        <f>IFERROR(VLOOKUP(CONCATENATE($A95,AC$1),'Исх-фото'!$A$2:$D$4000,4,FALSE),"-")</f>
        <v>-</v>
      </c>
      <c r="AD95" s="9" t="str">
        <f>IFERROR(VLOOKUP(CONCATENATE($A95,AD$1),'Исх-фото'!$A$2:$D$4000,4,FALSE),"-")</f>
        <v>-</v>
      </c>
      <c r="AE95" s="9" t="str">
        <f>IFERROR(VLOOKUP(CONCATENATE($A95,AE$1),'Исх-фото'!$A$2:$D$4000,4,FALSE),"-")</f>
        <v>-</v>
      </c>
      <c r="AF95" s="9" t="str">
        <f>IFERROR(VLOOKUP(CONCATENATE($A95,AF$1),'Исх-фото'!$A$2:$D$4000,4,FALSE),"-")</f>
        <v>-</v>
      </c>
      <c r="AG95" s="9" t="str">
        <f>IFERROR(VLOOKUP(CONCATENATE($A95,AG$1),'Исх-фото'!$A$2:$D$4000,4,FALSE),"-")</f>
        <v>-</v>
      </c>
      <c r="AH95" s="9" t="str">
        <f>IFERROR(VLOOKUP(CONCATENATE($A95,AH$1),'Исх-фото'!$A$2:$D$4000,4,FALSE),"-")</f>
        <v>-</v>
      </c>
      <c r="AI95" s="9" t="str">
        <f>IFERROR(VLOOKUP(CONCATENATE($A95,AI$1),'Исх-фото'!$A$2:$D$4000,4,FALSE),"-")</f>
        <v>-</v>
      </c>
      <c r="AJ95" s="9">
        <f>IFERROR(VLOOKUP(CONCATENATE($A95,AJ$1),'Исх-фото'!$A$2:$D$4000,4,FALSE),"-")</f>
        <v>6</v>
      </c>
      <c r="AK95" s="9" t="str">
        <f>IFERROR(VLOOKUP(CONCATENATE($A95,AK$1),'Исх-фото'!$A$2:$D$4000,4,FALSE),"-")</f>
        <v>-</v>
      </c>
      <c r="AL95" s="9" t="str">
        <f>IFERROR(VLOOKUP(CONCATENATE($A95,AL$1),'Исх-фото'!$A$2:$D$4000,4,FALSE),"-")</f>
        <v>-</v>
      </c>
      <c r="AM95" s="9">
        <f>IFERROR(VLOOKUP(CONCATENATE($A95,AM$1),'Исх-фото'!$A$2:$D$4000,4,FALSE),"-")</f>
        <v>4</v>
      </c>
      <c r="AN95" s="9">
        <f>IFERROR(VLOOKUP(CONCATENATE($A95,AN$1),'Исх-фото'!$A$2:$D$4000,4,FALSE),"-")</f>
        <v>3</v>
      </c>
      <c r="AO95" s="9" t="str">
        <f>IFERROR(VLOOKUP(CONCATENATE($A95,AO$1),'Исх-фото'!$A$2:$D$4000,4,FALSE),"-")</f>
        <v>-</v>
      </c>
      <c r="AP95" s="9">
        <f>IFERROR(VLOOKUP(CONCATENATE($A95,AP$1),'Исх-фото'!$A$2:$D$4000,4,FALSE),"-")</f>
        <v>4</v>
      </c>
      <c r="AQ95" s="9" t="str">
        <f>IFERROR(VLOOKUP(CONCATENATE($A95,AQ$1),'Исх-фото'!$A$2:$D$4000,4,FALSE),"-")</f>
        <v>-</v>
      </c>
      <c r="AR95" s="9" t="str">
        <f>IFERROR(VLOOKUP(CONCATENATE($A95,AR$1),'Исх-фото'!$A$2:$D$4000,4,FALSE),"-")</f>
        <v>-</v>
      </c>
      <c r="AS95" s="9">
        <f>IFERROR(VLOOKUP(CONCATENATE($A95,AS$1),'Исх-фото'!$A$2:$D$4000,4,FALSE),"-")</f>
        <v>4</v>
      </c>
      <c r="AT95" s="9" t="str">
        <f>IFERROR(VLOOKUP(CONCATENATE($A95,AT$1),'Исх-фото'!$A$2:$D$4000,4,FALSE),"-")</f>
        <v>-</v>
      </c>
      <c r="AU95" s="9" t="str">
        <f>IFERROR(VLOOKUP(CONCATENATE($A95,AU$1),'Исх-фото'!$A$2:$D$4000,4,FALSE),"-")</f>
        <v>-</v>
      </c>
      <c r="AV95" s="9">
        <f>IFERROR(VLOOKUP(CONCATENATE($A95,AV$1),'Исх-фото'!$A$2:$D$4000,4,FALSE),"-")</f>
        <v>9</v>
      </c>
      <c r="AW95" s="9" t="str">
        <f>IFERROR(VLOOKUP(CONCATENATE($A95,AW$1),'Исх-фото'!$A$2:$D$4000,4,FALSE),"-")</f>
        <v>-</v>
      </c>
      <c r="AX95" s="9" t="str">
        <f>IFERROR(VLOOKUP(CONCATENATE($A95,AX$1),'Исх-фото'!$A$2:$D$4000,4,FALSE),"-")</f>
        <v>-</v>
      </c>
      <c r="AY95" s="9" t="str">
        <f>IFERROR(VLOOKUP(CONCATENATE($A95,AY$1),'Исх-фото'!$A$2:$D$4000,4,FALSE),"-")</f>
        <v>-</v>
      </c>
      <c r="AZ95" s="9" t="str">
        <f>IFERROR(VLOOKUP(CONCATENATE($A95,AZ$1),'Исх-фото'!$A$2:$D$4000,4,FALSE),"-")</f>
        <v>-</v>
      </c>
      <c r="BA95" s="9" t="str">
        <f>IFERROR(VLOOKUP(CONCATENATE($A95,BA$1),'Исх-фото'!$A$2:$D$4000,4,FALSE),"-")</f>
        <v>-</v>
      </c>
      <c r="BB95" s="9">
        <f>IFERROR(VLOOKUP(CONCATENATE($A95,BB$1),'Исх-фото'!$A$2:$D$4000,4,FALSE),"-")</f>
        <v>10</v>
      </c>
      <c r="BC95" s="9">
        <f>IFERROR(VLOOKUP(CONCATENATE($A95,BC$1),'Исх-фото'!$A$2:$D$4000,4,FALSE),"-")</f>
        <v>4</v>
      </c>
      <c r="BD95" s="9" t="str">
        <f>IFERROR(VLOOKUP(CONCATENATE($A95,BD$1),'Исх-фото'!$A$2:$D$4000,4,FALSE),"-")</f>
        <v>-</v>
      </c>
      <c r="BE95" s="9">
        <f>IFERROR(VLOOKUP(CONCATENATE($A95,BE$1),'Исх-фото'!$A$2:$D$4000,4,FALSE),"-")</f>
        <v>6</v>
      </c>
      <c r="BF95" s="9" t="str">
        <f>IFERROR(VLOOKUP(CONCATENATE($A95,BF$1),'Исх-фото'!$A$2:$D$4000,4,FALSE),"-")</f>
        <v>-</v>
      </c>
      <c r="BG95" s="9" t="str">
        <f>IFERROR(VLOOKUP(CONCATENATE($A95,BG$1),'Исх-фото'!$A$2:$D$4000,4,FALSE),"-")</f>
        <v>-</v>
      </c>
      <c r="BH95" s="9" t="str">
        <f>IFERROR(VLOOKUP(CONCATENATE($A95,BH$1),'Исх-фото'!$A$2:$D$4000,4,FALSE),"-")</f>
        <v>-</v>
      </c>
      <c r="BI95" s="9" t="str">
        <f>IFERROR(VLOOKUP(CONCATENATE($A95,BI$1),'Исх-фото'!$A$2:$D$4000,4,FALSE),"-")</f>
        <v>-</v>
      </c>
      <c r="BJ95" s="37">
        <f t="shared" si="6"/>
        <v>15</v>
      </c>
      <c r="BK95" s="34">
        <f t="shared" si="7"/>
        <v>5.6</v>
      </c>
      <c r="BL95" s="9">
        <f t="shared" si="8"/>
        <v>107</v>
      </c>
    </row>
    <row r="96" spans="1:64">
      <c r="A96" s="38">
        <f t="shared" si="9"/>
        <v>94</v>
      </c>
      <c r="B96" s="36">
        <f>№!B95</f>
        <v>46</v>
      </c>
      <c r="C96" s="36">
        <f>№!C95</f>
        <v>3</v>
      </c>
      <c r="D96" s="9">
        <f>IFERROR(VLOOKUP(CONCATENATE($A96,D$1),'Исх-фото'!$A$2:$D$4000,4,FALSE),"-")</f>
        <v>4</v>
      </c>
      <c r="E96" s="9" t="str">
        <f>IFERROR(VLOOKUP(CONCATENATE($A96,E$1),'Исх-фото'!$A$2:$D$4000,4,FALSE),"-")</f>
        <v>-</v>
      </c>
      <c r="F96" s="9" t="str">
        <f>IFERROR(VLOOKUP(CONCATENATE($A96,F$1),'Исх-фото'!$A$2:$D$4000,4,FALSE),"-")</f>
        <v>-</v>
      </c>
      <c r="G96" s="9" t="str">
        <f>IFERROR(VLOOKUP(CONCATENATE($A96,G$1),'Исх-фото'!$A$2:$D$4000,4,FALSE),"-")</f>
        <v>-</v>
      </c>
      <c r="H96" s="9" t="str">
        <f>IFERROR(VLOOKUP(CONCATENATE($A96,H$1),'Исх-фото'!$A$2:$D$4000,4,FALSE),"-")</f>
        <v>-</v>
      </c>
      <c r="I96" s="9" t="str">
        <f>IFERROR(VLOOKUP(CONCATENATE($A96,I$1),'Исх-фото'!$A$2:$D$4000,4,FALSE),"-")</f>
        <v>-</v>
      </c>
      <c r="J96" s="9" t="str">
        <f>IFERROR(VLOOKUP(CONCATENATE($A96,J$1),'Исх-фото'!$A$2:$D$4000,4,FALSE),"-")</f>
        <v>-</v>
      </c>
      <c r="K96" s="9" t="str">
        <f>IFERROR(VLOOKUP(CONCATENATE($A96,K$1),'Исх-фото'!$A$2:$D$4000,4,FALSE),"-")</f>
        <v>-</v>
      </c>
      <c r="L96" s="9" t="str">
        <f>IFERROR(VLOOKUP(CONCATENATE($A96,L$1),'Исх-фото'!$A$2:$D$4000,4,FALSE),"-")</f>
        <v>-</v>
      </c>
      <c r="M96" s="9" t="str">
        <f>IFERROR(VLOOKUP(CONCATENATE($A96,M$1),'Исх-фото'!$A$2:$D$4000,4,FALSE),"-")</f>
        <v>-</v>
      </c>
      <c r="N96" s="9" t="str">
        <f>IFERROR(VLOOKUP(CONCATENATE($A96,N$1),'Исх-фото'!$A$2:$D$4000,4,FALSE),"-")</f>
        <v>-</v>
      </c>
      <c r="O96" s="9" t="str">
        <f>IFERROR(VLOOKUP(CONCATENATE($A96,O$1),'Исх-фото'!$A$2:$D$4000,4,FALSE),"-")</f>
        <v>-</v>
      </c>
      <c r="P96" s="9" t="str">
        <f>IFERROR(VLOOKUP(CONCATENATE($A96,P$1),'Исх-фото'!$A$2:$D$4000,4,FALSE),"-")</f>
        <v>-</v>
      </c>
      <c r="Q96" s="9">
        <f>IFERROR(VLOOKUP(CONCATENATE($A96,Q$1),'Исх-фото'!$A$2:$D$4000,4,FALSE),"-")</f>
        <v>4</v>
      </c>
      <c r="R96" s="9" t="str">
        <f>IFERROR(VLOOKUP(CONCATENATE($A96,R$1),'Исх-фото'!$A$2:$D$4000,4,FALSE),"-")</f>
        <v>-</v>
      </c>
      <c r="S96" s="9" t="str">
        <f>IFERROR(VLOOKUP(CONCATENATE($A96,S$1),'Исх-фото'!$A$2:$D$4000,4,FALSE),"-")</f>
        <v>-</v>
      </c>
      <c r="T96" s="9">
        <f>IFERROR(VLOOKUP(CONCATENATE($A96,T$1),'Исх-фото'!$A$2:$D$4000,4,FALSE),"-")</f>
        <v>4</v>
      </c>
      <c r="U96" s="9">
        <f>IFERROR(VLOOKUP(CONCATENATE($A96,U$1),'Исх-фото'!$A$2:$D$4000,4,FALSE),"-")</f>
        <v>4</v>
      </c>
      <c r="V96" s="9" t="str">
        <f>IFERROR(VLOOKUP(CONCATENATE($A96,V$1),'Исх-фото'!$A$2:$D$4000,4,FALSE),"-")</f>
        <v>-</v>
      </c>
      <c r="W96" s="9" t="str">
        <f>IFERROR(VLOOKUP(CONCATENATE($A96,W$1),'Исх-фото'!$A$2:$D$4000,4,FALSE),"-")</f>
        <v>-</v>
      </c>
      <c r="X96" s="9" t="str">
        <f>IFERROR(VLOOKUP(CONCATENATE($A96,X$1),'Исх-фото'!$A$2:$D$4000,4,FALSE),"-")</f>
        <v>-</v>
      </c>
      <c r="Y96" s="9" t="str">
        <f>IFERROR(VLOOKUP(CONCATENATE($A96,Y$1),'Исх-фото'!$A$2:$D$4000,4,FALSE),"-")</f>
        <v>-</v>
      </c>
      <c r="Z96" s="9">
        <f>IFERROR(VLOOKUP(CONCATENATE($A96,Z$1),'Исх-фото'!$A$2:$D$4000,4,FALSE),"-")</f>
        <v>7</v>
      </c>
      <c r="AA96" s="9" t="str">
        <f>IFERROR(VLOOKUP(CONCATENATE($A96,AA$1),'Исх-фото'!$A$2:$D$4000,4,FALSE),"-")</f>
        <v>-</v>
      </c>
      <c r="AB96" s="9" t="str">
        <f>IFERROR(VLOOKUP(CONCATENATE($A96,AB$1),'Исх-фото'!$A$2:$D$4000,4,FALSE),"-")</f>
        <v>-</v>
      </c>
      <c r="AC96" s="9" t="str">
        <f>IFERROR(VLOOKUP(CONCATENATE($A96,AC$1),'Исх-фото'!$A$2:$D$4000,4,FALSE),"-")</f>
        <v>-</v>
      </c>
      <c r="AD96" s="9" t="str">
        <f>IFERROR(VLOOKUP(CONCATENATE($A96,AD$1),'Исх-фото'!$A$2:$D$4000,4,FALSE),"-")</f>
        <v>-</v>
      </c>
      <c r="AE96" s="9" t="str">
        <f>IFERROR(VLOOKUP(CONCATENATE($A96,AE$1),'Исх-фото'!$A$2:$D$4000,4,FALSE),"-")</f>
        <v>-</v>
      </c>
      <c r="AF96" s="9" t="str">
        <f>IFERROR(VLOOKUP(CONCATENATE($A96,AF$1),'Исх-фото'!$A$2:$D$4000,4,FALSE),"-")</f>
        <v>-</v>
      </c>
      <c r="AG96" s="9" t="str">
        <f>IFERROR(VLOOKUP(CONCATENATE($A96,AG$1),'Исх-фото'!$A$2:$D$4000,4,FALSE),"-")</f>
        <v>-</v>
      </c>
      <c r="AH96" s="9" t="str">
        <f>IFERROR(VLOOKUP(CONCATENATE($A96,AH$1),'Исх-фото'!$A$2:$D$4000,4,FALSE),"-")</f>
        <v>-</v>
      </c>
      <c r="AI96" s="9">
        <f>IFERROR(VLOOKUP(CONCATENATE($A96,AI$1),'Исх-фото'!$A$2:$D$4000,4,FALSE),"-")</f>
        <v>4</v>
      </c>
      <c r="AJ96" s="9">
        <f>IFERROR(VLOOKUP(CONCATENATE($A96,AJ$1),'Исх-фото'!$A$2:$D$4000,4,FALSE),"-")</f>
        <v>5</v>
      </c>
      <c r="AK96" s="9" t="str">
        <f>IFERROR(VLOOKUP(CONCATENATE($A96,AK$1),'Исх-фото'!$A$2:$D$4000,4,FALSE),"-")</f>
        <v>-</v>
      </c>
      <c r="AL96" s="9" t="str">
        <f>IFERROR(VLOOKUP(CONCATENATE($A96,AL$1),'Исх-фото'!$A$2:$D$4000,4,FALSE),"-")</f>
        <v>-</v>
      </c>
      <c r="AM96" s="9">
        <f>IFERROR(VLOOKUP(CONCATENATE($A96,AM$1),'Исх-фото'!$A$2:$D$4000,4,FALSE),"-")</f>
        <v>3</v>
      </c>
      <c r="AN96" s="9">
        <f>IFERROR(VLOOKUP(CONCATENATE($A96,AN$1),'Исх-фото'!$A$2:$D$4000,4,FALSE),"-")</f>
        <v>1</v>
      </c>
      <c r="AO96" s="9" t="str">
        <f>IFERROR(VLOOKUP(CONCATENATE($A96,AO$1),'Исх-фото'!$A$2:$D$4000,4,FALSE),"-")</f>
        <v>-</v>
      </c>
      <c r="AP96" s="9">
        <f>IFERROR(VLOOKUP(CONCATENATE($A96,AP$1),'Исх-фото'!$A$2:$D$4000,4,FALSE),"-")</f>
        <v>4</v>
      </c>
      <c r="AQ96" s="9" t="str">
        <f>IFERROR(VLOOKUP(CONCATENATE($A96,AQ$1),'Исх-фото'!$A$2:$D$4000,4,FALSE),"-")</f>
        <v>-</v>
      </c>
      <c r="AR96" s="9" t="str">
        <f>IFERROR(VLOOKUP(CONCATENATE($A96,AR$1),'Исх-фото'!$A$2:$D$4000,4,FALSE),"-")</f>
        <v>-</v>
      </c>
      <c r="AS96" s="9">
        <f>IFERROR(VLOOKUP(CONCATENATE($A96,AS$1),'Исх-фото'!$A$2:$D$4000,4,FALSE),"-")</f>
        <v>3</v>
      </c>
      <c r="AT96" s="9" t="str">
        <f>IFERROR(VLOOKUP(CONCATENATE($A96,AT$1),'Исх-фото'!$A$2:$D$4000,4,FALSE),"-")</f>
        <v>-</v>
      </c>
      <c r="AU96" s="9" t="str">
        <f>IFERROR(VLOOKUP(CONCATENATE($A96,AU$1),'Исх-фото'!$A$2:$D$4000,4,FALSE),"-")</f>
        <v>-</v>
      </c>
      <c r="AV96" s="9" t="str">
        <f>IFERROR(VLOOKUP(CONCATENATE($A96,AV$1),'Исх-фото'!$A$2:$D$4000,4,FALSE),"-")</f>
        <v>-</v>
      </c>
      <c r="AW96" s="9" t="str">
        <f>IFERROR(VLOOKUP(CONCATENATE($A96,AW$1),'Исх-фото'!$A$2:$D$4000,4,FALSE),"-")</f>
        <v>-</v>
      </c>
      <c r="AX96" s="9" t="str">
        <f>IFERROR(VLOOKUP(CONCATENATE($A96,AX$1),'Исх-фото'!$A$2:$D$4000,4,FALSE),"-")</f>
        <v>-</v>
      </c>
      <c r="AY96" s="9" t="str">
        <f>IFERROR(VLOOKUP(CONCATENATE($A96,AY$1),'Исх-фото'!$A$2:$D$4000,4,FALSE),"-")</f>
        <v>-</v>
      </c>
      <c r="AZ96" s="9">
        <f>IFERROR(VLOOKUP(CONCATENATE($A96,AZ$1),'Исх-фото'!$A$2:$D$4000,4,FALSE),"-")</f>
        <v>1</v>
      </c>
      <c r="BA96" s="9" t="str">
        <f>IFERROR(VLOOKUP(CONCATENATE($A96,BA$1),'Исх-фото'!$A$2:$D$4000,4,FALSE),"-")</f>
        <v>-</v>
      </c>
      <c r="BB96" s="9">
        <f>IFERROR(VLOOKUP(CONCATENATE($A96,BB$1),'Исх-фото'!$A$2:$D$4000,4,FALSE),"-")</f>
        <v>8</v>
      </c>
      <c r="BC96" s="9">
        <f>IFERROR(VLOOKUP(CONCATENATE($A96,BC$1),'Исх-фото'!$A$2:$D$4000,4,FALSE),"-")</f>
        <v>4</v>
      </c>
      <c r="BD96" s="9" t="str">
        <f>IFERROR(VLOOKUP(CONCATENATE($A96,BD$1),'Исх-фото'!$A$2:$D$4000,4,FALSE),"-")</f>
        <v>-</v>
      </c>
      <c r="BE96" s="9">
        <f>IFERROR(VLOOKUP(CONCATENATE($A96,BE$1),'Исх-фото'!$A$2:$D$4000,4,FALSE),"-")</f>
        <v>5</v>
      </c>
      <c r="BF96" s="9" t="str">
        <f>IFERROR(VLOOKUP(CONCATENATE($A96,BF$1),'Исх-фото'!$A$2:$D$4000,4,FALSE),"-")</f>
        <v>-</v>
      </c>
      <c r="BG96" s="9" t="str">
        <f>IFERROR(VLOOKUP(CONCATENATE($A96,BG$1),'Исх-фото'!$A$2:$D$4000,4,FALSE),"-")</f>
        <v>-</v>
      </c>
      <c r="BH96" s="9" t="str">
        <f>IFERROR(VLOOKUP(CONCATENATE($A96,BH$1),'Исх-фото'!$A$2:$D$4000,4,FALSE),"-")</f>
        <v>-</v>
      </c>
      <c r="BI96" s="9" t="str">
        <f>IFERROR(VLOOKUP(CONCATENATE($A96,BI$1),'Исх-фото'!$A$2:$D$4000,4,FALSE),"-")</f>
        <v>-</v>
      </c>
      <c r="BJ96" s="37">
        <f t="shared" si="6"/>
        <v>15</v>
      </c>
      <c r="BK96" s="34">
        <f t="shared" si="7"/>
        <v>4.0666666666666664</v>
      </c>
      <c r="BL96" s="9">
        <f t="shared" si="8"/>
        <v>148</v>
      </c>
    </row>
    <row r="97" spans="1:64">
      <c r="A97" s="38">
        <f t="shared" si="9"/>
        <v>95</v>
      </c>
      <c r="B97" s="36">
        <f>№!B96</f>
        <v>47</v>
      </c>
      <c r="C97" s="36">
        <f>№!C96</f>
        <v>1</v>
      </c>
      <c r="D97" s="9">
        <f>IFERROR(VLOOKUP(CONCATENATE($A97,D$1),'Исх-фото'!$A$2:$D$4000,4,FALSE),"-")</f>
        <v>7</v>
      </c>
      <c r="E97" s="9" t="str">
        <f>IFERROR(VLOOKUP(CONCATENATE($A97,E$1),'Исх-фото'!$A$2:$D$4000,4,FALSE),"-")</f>
        <v>-</v>
      </c>
      <c r="F97" s="9">
        <f>IFERROR(VLOOKUP(CONCATENATE($A97,F$1),'Исх-фото'!$A$2:$D$4000,4,FALSE),"-")</f>
        <v>1</v>
      </c>
      <c r="G97" s="9" t="str">
        <f>IFERROR(VLOOKUP(CONCATENATE($A97,G$1),'Исх-фото'!$A$2:$D$4000,4,FALSE),"-")</f>
        <v>-</v>
      </c>
      <c r="H97" s="9" t="str">
        <f>IFERROR(VLOOKUP(CONCATENATE($A97,H$1),'Исх-фото'!$A$2:$D$4000,4,FALSE),"-")</f>
        <v>-</v>
      </c>
      <c r="I97" s="9" t="str">
        <f>IFERROR(VLOOKUP(CONCATENATE($A97,I$1),'Исх-фото'!$A$2:$D$4000,4,FALSE),"-")</f>
        <v>-</v>
      </c>
      <c r="J97" s="9">
        <f>IFERROR(VLOOKUP(CONCATENATE($A97,J$1),'Исх-фото'!$A$2:$D$4000,4,FALSE),"-")</f>
        <v>5</v>
      </c>
      <c r="K97" s="9" t="str">
        <f>IFERROR(VLOOKUP(CONCATENATE($A97,K$1),'Исх-фото'!$A$2:$D$4000,4,FALSE),"-")</f>
        <v>-</v>
      </c>
      <c r="L97" s="9" t="str">
        <f>IFERROR(VLOOKUP(CONCATENATE($A97,L$1),'Исх-фото'!$A$2:$D$4000,4,FALSE),"-")</f>
        <v>-</v>
      </c>
      <c r="M97" s="9">
        <f>IFERROR(VLOOKUP(CONCATENATE($A97,M$1),'Исх-фото'!$A$2:$D$4000,4,FALSE),"-")</f>
        <v>6</v>
      </c>
      <c r="N97" s="9" t="str">
        <f>IFERROR(VLOOKUP(CONCATENATE($A97,N$1),'Исх-фото'!$A$2:$D$4000,4,FALSE),"-")</f>
        <v>-</v>
      </c>
      <c r="O97" s="9" t="str">
        <f>IFERROR(VLOOKUP(CONCATENATE($A97,O$1),'Исх-фото'!$A$2:$D$4000,4,FALSE),"-")</f>
        <v>-</v>
      </c>
      <c r="P97" s="9" t="str">
        <f>IFERROR(VLOOKUP(CONCATENATE($A97,P$1),'Исх-фото'!$A$2:$D$4000,4,FALSE),"-")</f>
        <v>-</v>
      </c>
      <c r="Q97" s="9">
        <f>IFERROR(VLOOKUP(CONCATENATE($A97,Q$1),'Исх-фото'!$A$2:$D$4000,4,FALSE),"-")</f>
        <v>4</v>
      </c>
      <c r="R97" s="9" t="str">
        <f>IFERROR(VLOOKUP(CONCATENATE($A97,R$1),'Исх-фото'!$A$2:$D$4000,4,FALSE),"-")</f>
        <v>-</v>
      </c>
      <c r="S97" s="9" t="str">
        <f>IFERROR(VLOOKUP(CONCATENATE($A97,S$1),'Исх-фото'!$A$2:$D$4000,4,FALSE),"-")</f>
        <v>-</v>
      </c>
      <c r="T97" s="9">
        <f>IFERROR(VLOOKUP(CONCATENATE($A97,T$1),'Исх-фото'!$A$2:$D$4000,4,FALSE),"-")</f>
        <v>4</v>
      </c>
      <c r="U97" s="9">
        <f>IFERROR(VLOOKUP(CONCATENATE($A97,U$1),'Исх-фото'!$A$2:$D$4000,4,FALSE),"-")</f>
        <v>2</v>
      </c>
      <c r="V97" s="9" t="str">
        <f>IFERROR(VLOOKUP(CONCATENATE($A97,V$1),'Исх-фото'!$A$2:$D$4000,4,FALSE),"-")</f>
        <v>-</v>
      </c>
      <c r="W97" s="9" t="str">
        <f>IFERROR(VLOOKUP(CONCATENATE($A97,W$1),'Исх-фото'!$A$2:$D$4000,4,FALSE),"-")</f>
        <v>-</v>
      </c>
      <c r="X97" s="9" t="str">
        <f>IFERROR(VLOOKUP(CONCATENATE($A97,X$1),'Исх-фото'!$A$2:$D$4000,4,FALSE),"-")</f>
        <v>-</v>
      </c>
      <c r="Y97" s="9" t="str">
        <f>IFERROR(VLOOKUP(CONCATENATE($A97,Y$1),'Исх-фото'!$A$2:$D$4000,4,FALSE),"-")</f>
        <v>-</v>
      </c>
      <c r="Z97" s="9">
        <f>IFERROR(VLOOKUP(CONCATENATE($A97,Z$1),'Исх-фото'!$A$2:$D$4000,4,FALSE),"-")</f>
        <v>6</v>
      </c>
      <c r="AA97" s="9" t="str">
        <f>IFERROR(VLOOKUP(CONCATENATE($A97,AA$1),'Исх-фото'!$A$2:$D$4000,4,FALSE),"-")</f>
        <v>-</v>
      </c>
      <c r="AB97" s="9">
        <f>IFERROR(VLOOKUP(CONCATENATE($A97,AB$1),'Исх-фото'!$A$2:$D$4000,4,FALSE),"-")</f>
        <v>5</v>
      </c>
      <c r="AC97" s="9" t="str">
        <f>IFERROR(VLOOKUP(CONCATENATE($A97,AC$1),'Исх-фото'!$A$2:$D$4000,4,FALSE),"-")</f>
        <v>-</v>
      </c>
      <c r="AD97" s="9" t="str">
        <f>IFERROR(VLOOKUP(CONCATENATE($A97,AD$1),'Исх-фото'!$A$2:$D$4000,4,FALSE),"-")</f>
        <v>-</v>
      </c>
      <c r="AE97" s="9" t="str">
        <f>IFERROR(VLOOKUP(CONCATENATE($A97,AE$1),'Исх-фото'!$A$2:$D$4000,4,FALSE),"-")</f>
        <v>-</v>
      </c>
      <c r="AF97" s="9" t="str">
        <f>IFERROR(VLOOKUP(CONCATENATE($A97,AF$1),'Исх-фото'!$A$2:$D$4000,4,FALSE),"-")</f>
        <v>-</v>
      </c>
      <c r="AG97" s="9">
        <f>IFERROR(VLOOKUP(CONCATENATE($A97,AG$1),'Исх-фото'!$A$2:$D$4000,4,FALSE),"-")</f>
        <v>2</v>
      </c>
      <c r="AH97" s="9" t="str">
        <f>IFERROR(VLOOKUP(CONCATENATE($A97,AH$1),'Исх-фото'!$A$2:$D$4000,4,FALSE),"-")</f>
        <v>-</v>
      </c>
      <c r="AI97" s="9">
        <f>IFERROR(VLOOKUP(CONCATENATE($A97,AI$1),'Исх-фото'!$A$2:$D$4000,4,FALSE),"-")</f>
        <v>4</v>
      </c>
      <c r="AJ97" s="9">
        <f>IFERROR(VLOOKUP(CONCATENATE($A97,AJ$1),'Исх-фото'!$A$2:$D$4000,4,FALSE),"-")</f>
        <v>2</v>
      </c>
      <c r="AK97" s="9" t="str">
        <f>IFERROR(VLOOKUP(CONCATENATE($A97,AK$1),'Исх-фото'!$A$2:$D$4000,4,FALSE),"-")</f>
        <v>-</v>
      </c>
      <c r="AL97" s="9" t="str">
        <f>IFERROR(VLOOKUP(CONCATENATE($A97,AL$1),'Исх-фото'!$A$2:$D$4000,4,FALSE),"-")</f>
        <v>-</v>
      </c>
      <c r="AM97" s="9">
        <f>IFERROR(VLOOKUP(CONCATENATE($A97,AM$1),'Исх-фото'!$A$2:$D$4000,4,FALSE),"-")</f>
        <v>6</v>
      </c>
      <c r="AN97" s="9">
        <f>IFERROR(VLOOKUP(CONCATENATE($A97,AN$1),'Исх-фото'!$A$2:$D$4000,4,FALSE),"-")</f>
        <v>3</v>
      </c>
      <c r="AO97" s="9">
        <f>IFERROR(VLOOKUP(CONCATENATE($A97,AO$1),'Исх-фото'!$A$2:$D$4000,4,FALSE),"-")</f>
        <v>2</v>
      </c>
      <c r="AP97" s="9">
        <f>IFERROR(VLOOKUP(CONCATENATE($A97,AP$1),'Исх-фото'!$A$2:$D$4000,4,FALSE),"-")</f>
        <v>4</v>
      </c>
      <c r="AQ97" s="9" t="str">
        <f>IFERROR(VLOOKUP(CONCATENATE($A97,AQ$1),'Исх-фото'!$A$2:$D$4000,4,FALSE),"-")</f>
        <v>-</v>
      </c>
      <c r="AR97" s="9" t="str">
        <f>IFERROR(VLOOKUP(CONCATENATE($A97,AR$1),'Исх-фото'!$A$2:$D$4000,4,FALSE),"-")</f>
        <v>-</v>
      </c>
      <c r="AS97" s="9">
        <f>IFERROR(VLOOKUP(CONCATENATE($A97,AS$1),'Исх-фото'!$A$2:$D$4000,4,FALSE),"-")</f>
        <v>2</v>
      </c>
      <c r="AT97" s="9" t="str">
        <f>IFERROR(VLOOKUP(CONCATENATE($A97,AT$1),'Исх-фото'!$A$2:$D$4000,4,FALSE),"-")</f>
        <v>-</v>
      </c>
      <c r="AU97" s="9" t="str">
        <f>IFERROR(VLOOKUP(CONCATENATE($A97,AU$1),'Исх-фото'!$A$2:$D$4000,4,FALSE),"-")</f>
        <v>-</v>
      </c>
      <c r="AV97" s="9" t="str">
        <f>IFERROR(VLOOKUP(CONCATENATE($A97,AV$1),'Исх-фото'!$A$2:$D$4000,4,FALSE),"-")</f>
        <v>-</v>
      </c>
      <c r="AW97" s="9" t="str">
        <f>IFERROR(VLOOKUP(CONCATENATE($A97,AW$1),'Исх-фото'!$A$2:$D$4000,4,FALSE),"-")</f>
        <v>-</v>
      </c>
      <c r="AX97" s="9" t="str">
        <f>IFERROR(VLOOKUP(CONCATENATE($A97,AX$1),'Исх-фото'!$A$2:$D$4000,4,FALSE),"-")</f>
        <v>-</v>
      </c>
      <c r="AY97" s="9" t="str">
        <f>IFERROR(VLOOKUP(CONCATENATE($A97,AY$1),'Исх-фото'!$A$2:$D$4000,4,FALSE),"-")</f>
        <v>-</v>
      </c>
      <c r="AZ97" s="9" t="str">
        <f>IFERROR(VLOOKUP(CONCATENATE($A97,AZ$1),'Исх-фото'!$A$2:$D$4000,4,FALSE),"-")</f>
        <v>-</v>
      </c>
      <c r="BA97" s="9" t="str">
        <f>IFERROR(VLOOKUP(CONCATENATE($A97,BA$1),'Исх-фото'!$A$2:$D$4000,4,FALSE),"-")</f>
        <v>-</v>
      </c>
      <c r="BB97" s="9">
        <f>IFERROR(VLOOKUP(CONCATENATE($A97,BB$1),'Исх-фото'!$A$2:$D$4000,4,FALSE),"-")</f>
        <v>9</v>
      </c>
      <c r="BC97" s="9">
        <f>IFERROR(VLOOKUP(CONCATENATE($A97,BC$1),'Исх-фото'!$A$2:$D$4000,4,FALSE),"-")</f>
        <v>5</v>
      </c>
      <c r="BD97" s="9" t="str">
        <f>IFERROR(VLOOKUP(CONCATENATE($A97,BD$1),'Исх-фото'!$A$2:$D$4000,4,FALSE),"-")</f>
        <v>-</v>
      </c>
      <c r="BE97" s="9">
        <f>IFERROR(VLOOKUP(CONCATENATE($A97,BE$1),'Исх-фото'!$A$2:$D$4000,4,FALSE),"-")</f>
        <v>5</v>
      </c>
      <c r="BF97" s="9" t="str">
        <f>IFERROR(VLOOKUP(CONCATENATE($A97,BF$1),'Исх-фото'!$A$2:$D$4000,4,FALSE),"-")</f>
        <v>-</v>
      </c>
      <c r="BG97" s="9" t="str">
        <f>IFERROR(VLOOKUP(CONCATENATE($A97,BG$1),'Исх-фото'!$A$2:$D$4000,4,FALSE),"-")</f>
        <v>-</v>
      </c>
      <c r="BH97" s="9" t="str">
        <f>IFERROR(VLOOKUP(CONCATENATE($A97,BH$1),'Исх-фото'!$A$2:$D$4000,4,FALSE),"-")</f>
        <v>-</v>
      </c>
      <c r="BI97" s="9" t="str">
        <f>IFERROR(VLOOKUP(CONCATENATE($A97,BI$1),'Исх-фото'!$A$2:$D$4000,4,FALSE),"-")</f>
        <v>-</v>
      </c>
      <c r="BJ97" s="37">
        <f t="shared" si="6"/>
        <v>20</v>
      </c>
      <c r="BK97" s="34">
        <f t="shared" si="7"/>
        <v>4.2</v>
      </c>
      <c r="BL97" s="9">
        <f t="shared" si="8"/>
        <v>145</v>
      </c>
    </row>
    <row r="98" spans="1:64">
      <c r="A98" s="38">
        <f t="shared" si="9"/>
        <v>96</v>
      </c>
      <c r="B98" s="36">
        <f>№!B97</f>
        <v>47</v>
      </c>
      <c r="C98" s="36">
        <f>№!C97</f>
        <v>2</v>
      </c>
      <c r="D98" s="9">
        <f>IFERROR(VLOOKUP(CONCATENATE($A98,D$1),'Исх-фото'!$A$2:$D$4000,4,FALSE),"-")</f>
        <v>6</v>
      </c>
      <c r="E98" s="9" t="str">
        <f>IFERROR(VLOOKUP(CONCATENATE($A98,E$1),'Исх-фото'!$A$2:$D$4000,4,FALSE),"-")</f>
        <v>-</v>
      </c>
      <c r="F98" s="9" t="str">
        <f>IFERROR(VLOOKUP(CONCATENATE($A98,F$1),'Исх-фото'!$A$2:$D$4000,4,FALSE),"-")</f>
        <v>-</v>
      </c>
      <c r="G98" s="9" t="str">
        <f>IFERROR(VLOOKUP(CONCATENATE($A98,G$1),'Исх-фото'!$A$2:$D$4000,4,FALSE),"-")</f>
        <v>-</v>
      </c>
      <c r="H98" s="9" t="str">
        <f>IFERROR(VLOOKUP(CONCATENATE($A98,H$1),'Исх-фото'!$A$2:$D$4000,4,FALSE),"-")</f>
        <v>-</v>
      </c>
      <c r="I98" s="9" t="str">
        <f>IFERROR(VLOOKUP(CONCATENATE($A98,I$1),'Исх-фото'!$A$2:$D$4000,4,FALSE),"-")</f>
        <v>-</v>
      </c>
      <c r="J98" s="9" t="str">
        <f>IFERROR(VLOOKUP(CONCATENATE($A98,J$1),'Исх-фото'!$A$2:$D$4000,4,FALSE),"-")</f>
        <v>-</v>
      </c>
      <c r="K98" s="9" t="str">
        <f>IFERROR(VLOOKUP(CONCATENATE($A98,K$1),'Исх-фото'!$A$2:$D$4000,4,FALSE),"-")</f>
        <v>-</v>
      </c>
      <c r="L98" s="9" t="str">
        <f>IFERROR(VLOOKUP(CONCATENATE($A98,L$1),'Исх-фото'!$A$2:$D$4000,4,FALSE),"-")</f>
        <v>-</v>
      </c>
      <c r="M98" s="9" t="str">
        <f>IFERROR(VLOOKUP(CONCATENATE($A98,M$1),'Исх-фото'!$A$2:$D$4000,4,FALSE),"-")</f>
        <v>-</v>
      </c>
      <c r="N98" s="9" t="str">
        <f>IFERROR(VLOOKUP(CONCATENATE($A98,N$1),'Исх-фото'!$A$2:$D$4000,4,FALSE),"-")</f>
        <v>-</v>
      </c>
      <c r="O98" s="9" t="str">
        <f>IFERROR(VLOOKUP(CONCATENATE($A98,O$1),'Исх-фото'!$A$2:$D$4000,4,FALSE),"-")</f>
        <v>-</v>
      </c>
      <c r="P98" s="9" t="str">
        <f>IFERROR(VLOOKUP(CONCATENATE($A98,P$1),'Исх-фото'!$A$2:$D$4000,4,FALSE),"-")</f>
        <v>-</v>
      </c>
      <c r="Q98" s="9">
        <f>IFERROR(VLOOKUP(CONCATENATE($A98,Q$1),'Исх-фото'!$A$2:$D$4000,4,FALSE),"-")</f>
        <v>6</v>
      </c>
      <c r="R98" s="9" t="str">
        <f>IFERROR(VLOOKUP(CONCATENATE($A98,R$1),'Исх-фото'!$A$2:$D$4000,4,FALSE),"-")</f>
        <v>-</v>
      </c>
      <c r="S98" s="9" t="str">
        <f>IFERROR(VLOOKUP(CONCATENATE($A98,S$1),'Исх-фото'!$A$2:$D$4000,4,FALSE),"-")</f>
        <v>-</v>
      </c>
      <c r="T98" s="9">
        <f>IFERROR(VLOOKUP(CONCATENATE($A98,T$1),'Исх-фото'!$A$2:$D$4000,4,FALSE),"-")</f>
        <v>8</v>
      </c>
      <c r="U98" s="9">
        <f>IFERROR(VLOOKUP(CONCATENATE($A98,U$1),'Исх-фото'!$A$2:$D$4000,4,FALSE),"-")</f>
        <v>4</v>
      </c>
      <c r="V98" s="9" t="str">
        <f>IFERROR(VLOOKUP(CONCATENATE($A98,V$1),'Исх-фото'!$A$2:$D$4000,4,FALSE),"-")</f>
        <v>-</v>
      </c>
      <c r="W98" s="9" t="str">
        <f>IFERROR(VLOOKUP(CONCATENATE($A98,W$1),'Исх-фото'!$A$2:$D$4000,4,FALSE),"-")</f>
        <v>-</v>
      </c>
      <c r="X98" s="9" t="str">
        <f>IFERROR(VLOOKUP(CONCATENATE($A98,X$1),'Исх-фото'!$A$2:$D$4000,4,FALSE),"-")</f>
        <v>-</v>
      </c>
      <c r="Y98" s="9" t="str">
        <f>IFERROR(VLOOKUP(CONCATENATE($A98,Y$1),'Исх-фото'!$A$2:$D$4000,4,FALSE),"-")</f>
        <v>-</v>
      </c>
      <c r="Z98" s="9">
        <f>IFERROR(VLOOKUP(CONCATENATE($A98,Z$1),'Исх-фото'!$A$2:$D$4000,4,FALSE),"-")</f>
        <v>7</v>
      </c>
      <c r="AA98" s="9" t="str">
        <f>IFERROR(VLOOKUP(CONCATENATE($A98,AA$1),'Исх-фото'!$A$2:$D$4000,4,FALSE),"-")</f>
        <v>-</v>
      </c>
      <c r="AB98" s="9" t="str">
        <f>IFERROR(VLOOKUP(CONCATENATE($A98,AB$1),'Исх-фото'!$A$2:$D$4000,4,FALSE),"-")</f>
        <v>-</v>
      </c>
      <c r="AC98" s="9" t="str">
        <f>IFERROR(VLOOKUP(CONCATENATE($A98,AC$1),'Исх-фото'!$A$2:$D$4000,4,FALSE),"-")</f>
        <v>-</v>
      </c>
      <c r="AD98" s="9" t="str">
        <f>IFERROR(VLOOKUP(CONCATENATE($A98,AD$1),'Исх-фото'!$A$2:$D$4000,4,FALSE),"-")</f>
        <v>-</v>
      </c>
      <c r="AE98" s="9" t="str">
        <f>IFERROR(VLOOKUP(CONCATENATE($A98,AE$1),'Исх-фото'!$A$2:$D$4000,4,FALSE),"-")</f>
        <v>-</v>
      </c>
      <c r="AF98" s="9" t="str">
        <f>IFERROR(VLOOKUP(CONCATENATE($A98,AF$1),'Исх-фото'!$A$2:$D$4000,4,FALSE),"-")</f>
        <v>-</v>
      </c>
      <c r="AG98" s="9">
        <f>IFERROR(VLOOKUP(CONCATENATE($A98,AG$1),'Исх-фото'!$A$2:$D$4000,4,FALSE),"-")</f>
        <v>2</v>
      </c>
      <c r="AH98" s="9" t="str">
        <f>IFERROR(VLOOKUP(CONCATENATE($A98,AH$1),'Исх-фото'!$A$2:$D$4000,4,FALSE),"-")</f>
        <v>-</v>
      </c>
      <c r="AI98" s="9">
        <f>IFERROR(VLOOKUP(CONCATENATE($A98,AI$1),'Исх-фото'!$A$2:$D$4000,4,FALSE),"-")</f>
        <v>7</v>
      </c>
      <c r="AJ98" s="9">
        <f>IFERROR(VLOOKUP(CONCATENATE($A98,AJ$1),'Исх-фото'!$A$2:$D$4000,4,FALSE),"-")</f>
        <v>4</v>
      </c>
      <c r="AK98" s="9" t="str">
        <f>IFERROR(VLOOKUP(CONCATENATE($A98,AK$1),'Исх-фото'!$A$2:$D$4000,4,FALSE),"-")</f>
        <v>-</v>
      </c>
      <c r="AL98" s="9" t="str">
        <f>IFERROR(VLOOKUP(CONCATENATE($A98,AL$1),'Исх-фото'!$A$2:$D$4000,4,FALSE),"-")</f>
        <v>-</v>
      </c>
      <c r="AM98" s="9">
        <f>IFERROR(VLOOKUP(CONCATENATE($A98,AM$1),'Исх-фото'!$A$2:$D$4000,4,FALSE),"-")</f>
        <v>6</v>
      </c>
      <c r="AN98" s="9">
        <f>IFERROR(VLOOKUP(CONCATENATE($A98,AN$1),'Исх-фото'!$A$2:$D$4000,4,FALSE),"-")</f>
        <v>3</v>
      </c>
      <c r="AO98" s="9" t="str">
        <f>IFERROR(VLOOKUP(CONCATENATE($A98,AO$1),'Исх-фото'!$A$2:$D$4000,4,FALSE),"-")</f>
        <v>-</v>
      </c>
      <c r="AP98" s="9">
        <f>IFERROR(VLOOKUP(CONCATENATE($A98,AP$1),'Исх-фото'!$A$2:$D$4000,4,FALSE),"-")</f>
        <v>4</v>
      </c>
      <c r="AQ98" s="9" t="str">
        <f>IFERROR(VLOOKUP(CONCATENATE($A98,AQ$1),'Исх-фото'!$A$2:$D$4000,4,FALSE),"-")</f>
        <v>-</v>
      </c>
      <c r="AR98" s="9" t="str">
        <f>IFERROR(VLOOKUP(CONCATENATE($A98,AR$1),'Исх-фото'!$A$2:$D$4000,4,FALSE),"-")</f>
        <v>-</v>
      </c>
      <c r="AS98" s="9" t="str">
        <f>IFERROR(VLOOKUP(CONCATENATE($A98,AS$1),'Исх-фото'!$A$2:$D$4000,4,FALSE),"-")</f>
        <v>-</v>
      </c>
      <c r="AT98" s="9" t="str">
        <f>IFERROR(VLOOKUP(CONCATENATE($A98,AT$1),'Исх-фото'!$A$2:$D$4000,4,FALSE),"-")</f>
        <v>-</v>
      </c>
      <c r="AU98" s="9" t="str">
        <f>IFERROR(VLOOKUP(CONCATENATE($A98,AU$1),'Исх-фото'!$A$2:$D$4000,4,FALSE),"-")</f>
        <v>-</v>
      </c>
      <c r="AV98" s="9" t="str">
        <f>IFERROR(VLOOKUP(CONCATENATE($A98,AV$1),'Исх-фото'!$A$2:$D$4000,4,FALSE),"-")</f>
        <v>-</v>
      </c>
      <c r="AW98" s="9">
        <f>IFERROR(VLOOKUP(CONCATENATE($A98,AW$1),'Исх-фото'!$A$2:$D$4000,4,FALSE),"-")</f>
        <v>4</v>
      </c>
      <c r="AX98" s="9" t="str">
        <f>IFERROR(VLOOKUP(CONCATENATE($A98,AX$1),'Исх-фото'!$A$2:$D$4000,4,FALSE),"-")</f>
        <v>-</v>
      </c>
      <c r="AY98" s="9" t="str">
        <f>IFERROR(VLOOKUP(CONCATENATE($A98,AY$1),'Исх-фото'!$A$2:$D$4000,4,FALSE),"-")</f>
        <v>-</v>
      </c>
      <c r="AZ98" s="9" t="str">
        <f>IFERROR(VLOOKUP(CONCATENATE($A98,AZ$1),'Исх-фото'!$A$2:$D$4000,4,FALSE),"-")</f>
        <v>-</v>
      </c>
      <c r="BA98" s="9" t="str">
        <f>IFERROR(VLOOKUP(CONCATENATE($A98,BA$1),'Исх-фото'!$A$2:$D$4000,4,FALSE),"-")</f>
        <v>-</v>
      </c>
      <c r="BB98" s="9" t="str">
        <f>IFERROR(VLOOKUP(CONCATENATE($A98,BB$1),'Исх-фото'!$A$2:$D$4000,4,FALSE),"-")</f>
        <v>-</v>
      </c>
      <c r="BC98" s="9">
        <f>IFERROR(VLOOKUP(CONCATENATE($A98,BC$1),'Исх-фото'!$A$2:$D$4000,4,FALSE),"-")</f>
        <v>5</v>
      </c>
      <c r="BD98" s="9" t="str">
        <f>IFERROR(VLOOKUP(CONCATENATE($A98,BD$1),'Исх-фото'!$A$2:$D$4000,4,FALSE),"-")</f>
        <v>-</v>
      </c>
      <c r="BE98" s="9">
        <f>IFERROR(VLOOKUP(CONCATENATE($A98,BE$1),'Исх-фото'!$A$2:$D$4000,4,FALSE),"-")</f>
        <v>5</v>
      </c>
      <c r="BF98" s="9">
        <f>IFERROR(VLOOKUP(CONCATENATE($A98,BF$1),'Исх-фото'!$A$2:$D$4000,4,FALSE),"-")</f>
        <v>7</v>
      </c>
      <c r="BG98" s="9" t="str">
        <f>IFERROR(VLOOKUP(CONCATENATE($A98,BG$1),'Исх-фото'!$A$2:$D$4000,4,FALSE),"-")</f>
        <v>-</v>
      </c>
      <c r="BH98" s="9">
        <f>IFERROR(VLOOKUP(CONCATENATE($A98,BH$1),'Исх-фото'!$A$2:$D$4000,4,FALSE),"-")</f>
        <v>6</v>
      </c>
      <c r="BI98" s="9">
        <f>IFERROR(VLOOKUP(CONCATENATE($A98,BI$1),'Исх-фото'!$A$2:$D$4000,4,FALSE),"-")</f>
        <v>6</v>
      </c>
      <c r="BJ98" s="37">
        <f t="shared" si="6"/>
        <v>17</v>
      </c>
      <c r="BK98" s="34">
        <f t="shared" si="7"/>
        <v>5.2941176470588234</v>
      </c>
      <c r="BL98" s="9">
        <f t="shared" si="8"/>
        <v>116</v>
      </c>
    </row>
    <row r="99" spans="1:64">
      <c r="A99" s="38">
        <f t="shared" si="9"/>
        <v>97</v>
      </c>
      <c r="B99" s="36">
        <f>№!B98</f>
        <v>47</v>
      </c>
      <c r="C99" s="36">
        <f>№!C98</f>
        <v>3</v>
      </c>
      <c r="D99" s="9">
        <f>IFERROR(VLOOKUP(CONCATENATE($A99,D$1),'Исх-фото'!$A$2:$D$4000,4,FALSE),"-")</f>
        <v>4</v>
      </c>
      <c r="E99" s="9" t="str">
        <f>IFERROR(VLOOKUP(CONCATENATE($A99,E$1),'Исх-фото'!$A$2:$D$4000,4,FALSE),"-")</f>
        <v>-</v>
      </c>
      <c r="F99" s="9" t="str">
        <f>IFERROR(VLOOKUP(CONCATENATE($A99,F$1),'Исх-фото'!$A$2:$D$4000,4,FALSE),"-")</f>
        <v>-</v>
      </c>
      <c r="G99" s="9" t="str">
        <f>IFERROR(VLOOKUP(CONCATENATE($A99,G$1),'Исх-фото'!$A$2:$D$4000,4,FALSE),"-")</f>
        <v>-</v>
      </c>
      <c r="H99" s="9" t="str">
        <f>IFERROR(VLOOKUP(CONCATENATE($A99,H$1),'Исх-фото'!$A$2:$D$4000,4,FALSE),"-")</f>
        <v>-</v>
      </c>
      <c r="I99" s="9" t="str">
        <f>IFERROR(VLOOKUP(CONCATENATE($A99,I$1),'Исх-фото'!$A$2:$D$4000,4,FALSE),"-")</f>
        <v>-</v>
      </c>
      <c r="J99" s="9" t="str">
        <f>IFERROR(VLOOKUP(CONCATENATE($A99,J$1),'Исх-фото'!$A$2:$D$4000,4,FALSE),"-")</f>
        <v>-</v>
      </c>
      <c r="K99" s="9" t="str">
        <f>IFERROR(VLOOKUP(CONCATENATE($A99,K$1),'Исх-фото'!$A$2:$D$4000,4,FALSE),"-")</f>
        <v>-</v>
      </c>
      <c r="L99" s="9" t="str">
        <f>IFERROR(VLOOKUP(CONCATENATE($A99,L$1),'Исх-фото'!$A$2:$D$4000,4,FALSE),"-")</f>
        <v>-</v>
      </c>
      <c r="M99" s="9" t="str">
        <f>IFERROR(VLOOKUP(CONCATENATE($A99,M$1),'Исх-фото'!$A$2:$D$4000,4,FALSE),"-")</f>
        <v>-</v>
      </c>
      <c r="N99" s="9" t="str">
        <f>IFERROR(VLOOKUP(CONCATENATE($A99,N$1),'Исх-фото'!$A$2:$D$4000,4,FALSE),"-")</f>
        <v>-</v>
      </c>
      <c r="O99" s="9" t="str">
        <f>IFERROR(VLOOKUP(CONCATENATE($A99,O$1),'Исх-фото'!$A$2:$D$4000,4,FALSE),"-")</f>
        <v>-</v>
      </c>
      <c r="P99" s="9" t="str">
        <f>IFERROR(VLOOKUP(CONCATENATE($A99,P$1),'Исх-фото'!$A$2:$D$4000,4,FALSE),"-")</f>
        <v>-</v>
      </c>
      <c r="Q99" s="9">
        <f>IFERROR(VLOOKUP(CONCATENATE($A99,Q$1),'Исх-фото'!$A$2:$D$4000,4,FALSE),"-")</f>
        <v>5</v>
      </c>
      <c r="R99" s="9" t="str">
        <f>IFERROR(VLOOKUP(CONCATENATE($A99,R$1),'Исх-фото'!$A$2:$D$4000,4,FALSE),"-")</f>
        <v>-</v>
      </c>
      <c r="S99" s="9" t="str">
        <f>IFERROR(VLOOKUP(CONCATENATE($A99,S$1),'Исх-фото'!$A$2:$D$4000,4,FALSE),"-")</f>
        <v>-</v>
      </c>
      <c r="T99" s="9">
        <f>IFERROR(VLOOKUP(CONCATENATE($A99,T$1),'Исх-фото'!$A$2:$D$4000,4,FALSE),"-")</f>
        <v>4</v>
      </c>
      <c r="U99" s="9">
        <f>IFERROR(VLOOKUP(CONCATENATE($A99,U$1),'Исх-фото'!$A$2:$D$4000,4,FALSE),"-")</f>
        <v>7</v>
      </c>
      <c r="V99" s="9" t="str">
        <f>IFERROR(VLOOKUP(CONCATENATE($A99,V$1),'Исх-фото'!$A$2:$D$4000,4,FALSE),"-")</f>
        <v>-</v>
      </c>
      <c r="W99" s="9" t="str">
        <f>IFERROR(VLOOKUP(CONCATENATE($A99,W$1),'Исх-фото'!$A$2:$D$4000,4,FALSE),"-")</f>
        <v>-</v>
      </c>
      <c r="X99" s="9" t="str">
        <f>IFERROR(VLOOKUP(CONCATENATE($A99,X$1),'Исх-фото'!$A$2:$D$4000,4,FALSE),"-")</f>
        <v>-</v>
      </c>
      <c r="Y99" s="9" t="str">
        <f>IFERROR(VLOOKUP(CONCATENATE($A99,Y$1),'Исх-фото'!$A$2:$D$4000,4,FALSE),"-")</f>
        <v>-</v>
      </c>
      <c r="Z99" s="9">
        <f>IFERROR(VLOOKUP(CONCATENATE($A99,Z$1),'Исх-фото'!$A$2:$D$4000,4,FALSE),"-")</f>
        <v>8</v>
      </c>
      <c r="AA99" s="9" t="str">
        <f>IFERROR(VLOOKUP(CONCATENATE($A99,AA$1),'Исх-фото'!$A$2:$D$4000,4,FALSE),"-")</f>
        <v>-</v>
      </c>
      <c r="AB99" s="9" t="str">
        <f>IFERROR(VLOOKUP(CONCATENATE($A99,AB$1),'Исх-фото'!$A$2:$D$4000,4,FALSE),"-")</f>
        <v>-</v>
      </c>
      <c r="AC99" s="9" t="str">
        <f>IFERROR(VLOOKUP(CONCATENATE($A99,AC$1),'Исх-фото'!$A$2:$D$4000,4,FALSE),"-")</f>
        <v>-</v>
      </c>
      <c r="AD99" s="9" t="str">
        <f>IFERROR(VLOOKUP(CONCATENATE($A99,AD$1),'Исх-фото'!$A$2:$D$4000,4,FALSE),"-")</f>
        <v>-</v>
      </c>
      <c r="AE99" s="9" t="str">
        <f>IFERROR(VLOOKUP(CONCATENATE($A99,AE$1),'Исх-фото'!$A$2:$D$4000,4,FALSE),"-")</f>
        <v>-</v>
      </c>
      <c r="AF99" s="9" t="str">
        <f>IFERROR(VLOOKUP(CONCATENATE($A99,AF$1),'Исх-фото'!$A$2:$D$4000,4,FALSE),"-")</f>
        <v>-</v>
      </c>
      <c r="AG99" s="9">
        <f>IFERROR(VLOOKUP(CONCATENATE($A99,AG$1),'Исх-фото'!$A$2:$D$4000,4,FALSE),"-")</f>
        <v>2</v>
      </c>
      <c r="AH99" s="9" t="str">
        <f>IFERROR(VLOOKUP(CONCATENATE($A99,AH$1),'Исх-фото'!$A$2:$D$4000,4,FALSE),"-")</f>
        <v>-</v>
      </c>
      <c r="AI99" s="9">
        <f>IFERROR(VLOOKUP(CONCATENATE($A99,AI$1),'Исх-фото'!$A$2:$D$4000,4,FALSE),"-")</f>
        <v>6</v>
      </c>
      <c r="AJ99" s="9">
        <f>IFERROR(VLOOKUP(CONCATENATE($A99,AJ$1),'Исх-фото'!$A$2:$D$4000,4,FALSE),"-")</f>
        <v>5</v>
      </c>
      <c r="AK99" s="9" t="str">
        <f>IFERROR(VLOOKUP(CONCATENATE($A99,AK$1),'Исх-фото'!$A$2:$D$4000,4,FALSE),"-")</f>
        <v>-</v>
      </c>
      <c r="AL99" s="9" t="str">
        <f>IFERROR(VLOOKUP(CONCATENATE($A99,AL$1),'Исх-фото'!$A$2:$D$4000,4,FALSE),"-")</f>
        <v>-</v>
      </c>
      <c r="AM99" s="9">
        <f>IFERROR(VLOOKUP(CONCATENATE($A99,AM$1),'Исх-фото'!$A$2:$D$4000,4,FALSE),"-")</f>
        <v>4</v>
      </c>
      <c r="AN99" s="9">
        <f>IFERROR(VLOOKUP(CONCATENATE($A99,AN$1),'Исх-фото'!$A$2:$D$4000,4,FALSE),"-")</f>
        <v>3</v>
      </c>
      <c r="AO99" s="9" t="str">
        <f>IFERROR(VLOOKUP(CONCATENATE($A99,AO$1),'Исх-фото'!$A$2:$D$4000,4,FALSE),"-")</f>
        <v>-</v>
      </c>
      <c r="AP99" s="9">
        <f>IFERROR(VLOOKUP(CONCATENATE($A99,AP$1),'Исх-фото'!$A$2:$D$4000,4,FALSE),"-")</f>
        <v>6</v>
      </c>
      <c r="AQ99" s="9" t="str">
        <f>IFERROR(VLOOKUP(CONCATENATE($A99,AQ$1),'Исх-фото'!$A$2:$D$4000,4,FALSE),"-")</f>
        <v>-</v>
      </c>
      <c r="AR99" s="9" t="str">
        <f>IFERROR(VLOOKUP(CONCATENATE($A99,AR$1),'Исх-фото'!$A$2:$D$4000,4,FALSE),"-")</f>
        <v>-</v>
      </c>
      <c r="AS99" s="9">
        <f>IFERROR(VLOOKUP(CONCATENATE($A99,AS$1),'Исх-фото'!$A$2:$D$4000,4,FALSE),"-")</f>
        <v>5</v>
      </c>
      <c r="AT99" s="9" t="str">
        <f>IFERROR(VLOOKUP(CONCATENATE($A99,AT$1),'Исх-фото'!$A$2:$D$4000,4,FALSE),"-")</f>
        <v>-</v>
      </c>
      <c r="AU99" s="9" t="str">
        <f>IFERROR(VLOOKUP(CONCATENATE($A99,AU$1),'Исх-фото'!$A$2:$D$4000,4,FALSE),"-")</f>
        <v>-</v>
      </c>
      <c r="AV99" s="9" t="str">
        <f>IFERROR(VLOOKUP(CONCATENATE($A99,AV$1),'Исх-фото'!$A$2:$D$4000,4,FALSE),"-")</f>
        <v>-</v>
      </c>
      <c r="AW99" s="9">
        <f>IFERROR(VLOOKUP(CONCATENATE($A99,AW$1),'Исх-фото'!$A$2:$D$4000,4,FALSE),"-")</f>
        <v>4</v>
      </c>
      <c r="AX99" s="9" t="str">
        <f>IFERROR(VLOOKUP(CONCATENATE($A99,AX$1),'Исх-фото'!$A$2:$D$4000,4,FALSE),"-")</f>
        <v>-</v>
      </c>
      <c r="AY99" s="9" t="str">
        <f>IFERROR(VLOOKUP(CONCATENATE($A99,AY$1),'Исх-фото'!$A$2:$D$4000,4,FALSE),"-")</f>
        <v>-</v>
      </c>
      <c r="AZ99" s="9" t="str">
        <f>IFERROR(VLOOKUP(CONCATENATE($A99,AZ$1),'Исх-фото'!$A$2:$D$4000,4,FALSE),"-")</f>
        <v>-</v>
      </c>
      <c r="BA99" s="9" t="str">
        <f>IFERROR(VLOOKUP(CONCATENATE($A99,BA$1),'Исх-фото'!$A$2:$D$4000,4,FALSE),"-")</f>
        <v>-</v>
      </c>
      <c r="BB99" s="9">
        <f>IFERROR(VLOOKUP(CONCATENATE($A99,BB$1),'Исх-фото'!$A$2:$D$4000,4,FALSE),"-")</f>
        <v>12</v>
      </c>
      <c r="BC99" s="9">
        <f>IFERROR(VLOOKUP(CONCATENATE($A99,BC$1),'Исх-фото'!$A$2:$D$4000,4,FALSE),"-")</f>
        <v>6</v>
      </c>
      <c r="BD99" s="9" t="str">
        <f>IFERROR(VLOOKUP(CONCATENATE($A99,BD$1),'Исх-фото'!$A$2:$D$4000,4,FALSE),"-")</f>
        <v>-</v>
      </c>
      <c r="BE99" s="9">
        <f>IFERROR(VLOOKUP(CONCATENATE($A99,BE$1),'Исх-фото'!$A$2:$D$4000,4,FALSE),"-")</f>
        <v>6</v>
      </c>
      <c r="BF99" s="9" t="str">
        <f>IFERROR(VLOOKUP(CONCATENATE($A99,BF$1),'Исх-фото'!$A$2:$D$4000,4,FALSE),"-")</f>
        <v>-</v>
      </c>
      <c r="BG99" s="9" t="str">
        <f>IFERROR(VLOOKUP(CONCATENATE($A99,BG$1),'Исх-фото'!$A$2:$D$4000,4,FALSE),"-")</f>
        <v>-</v>
      </c>
      <c r="BH99" s="9" t="str">
        <f>IFERROR(VLOOKUP(CONCATENATE($A99,BH$1),'Исх-фото'!$A$2:$D$4000,4,FALSE),"-")</f>
        <v>-</v>
      </c>
      <c r="BI99" s="9" t="str">
        <f>IFERROR(VLOOKUP(CONCATENATE($A99,BI$1),'Исх-фото'!$A$2:$D$4000,4,FALSE),"-")</f>
        <v>-</v>
      </c>
      <c r="BJ99" s="37">
        <f t="shared" ref="BJ99:BJ130" si="10">COUNTIF(D99:BI99,"&gt;0")</f>
        <v>16</v>
      </c>
      <c r="BK99" s="34">
        <f t="shared" ref="BK99:BK130" si="11">IFERROR(AVERAGE(D99:BI99),"-")</f>
        <v>5.4375</v>
      </c>
      <c r="BL99" s="9">
        <f t="shared" si="8"/>
        <v>113</v>
      </c>
    </row>
    <row r="100" spans="1:64">
      <c r="A100" s="38">
        <f t="shared" si="9"/>
        <v>98</v>
      </c>
      <c r="B100" s="36">
        <f>№!B99</f>
        <v>48</v>
      </c>
      <c r="C100" s="36">
        <f>№!C99</f>
        <v>1</v>
      </c>
      <c r="D100" s="9">
        <f>IFERROR(VLOOKUP(CONCATENATE($A100,D$1),'Исх-фото'!$A$2:$D$4000,4,FALSE),"-")</f>
        <v>6</v>
      </c>
      <c r="E100" s="9" t="str">
        <f>IFERROR(VLOOKUP(CONCATENATE($A100,E$1),'Исх-фото'!$A$2:$D$4000,4,FALSE),"-")</f>
        <v>-</v>
      </c>
      <c r="F100" s="9" t="str">
        <f>IFERROR(VLOOKUP(CONCATENATE($A100,F$1),'Исх-фото'!$A$2:$D$4000,4,FALSE),"-")</f>
        <v>-</v>
      </c>
      <c r="G100" s="9" t="str">
        <f>IFERROR(VLOOKUP(CONCATENATE($A100,G$1),'Исх-фото'!$A$2:$D$4000,4,FALSE),"-")</f>
        <v>-</v>
      </c>
      <c r="H100" s="9" t="str">
        <f>IFERROR(VLOOKUP(CONCATENATE($A100,H$1),'Исх-фото'!$A$2:$D$4000,4,FALSE),"-")</f>
        <v>-</v>
      </c>
      <c r="I100" s="9" t="str">
        <f>IFERROR(VLOOKUP(CONCATENATE($A100,I$1),'Исх-фото'!$A$2:$D$4000,4,FALSE),"-")</f>
        <v>-</v>
      </c>
      <c r="J100" s="9" t="str">
        <f>IFERROR(VLOOKUP(CONCATENATE($A100,J$1),'Исх-фото'!$A$2:$D$4000,4,FALSE),"-")</f>
        <v>-</v>
      </c>
      <c r="K100" s="9" t="str">
        <f>IFERROR(VLOOKUP(CONCATENATE($A100,K$1),'Исх-фото'!$A$2:$D$4000,4,FALSE),"-")</f>
        <v>-</v>
      </c>
      <c r="L100" s="9" t="str">
        <f>IFERROR(VLOOKUP(CONCATENATE($A100,L$1),'Исх-фото'!$A$2:$D$4000,4,FALSE),"-")</f>
        <v>-</v>
      </c>
      <c r="M100" s="9">
        <f>IFERROR(VLOOKUP(CONCATENATE($A100,M$1),'Исх-фото'!$A$2:$D$4000,4,FALSE),"-")</f>
        <v>8</v>
      </c>
      <c r="N100" s="9" t="str">
        <f>IFERROR(VLOOKUP(CONCATENATE($A100,N$1),'Исх-фото'!$A$2:$D$4000,4,FALSE),"-")</f>
        <v>-</v>
      </c>
      <c r="O100" s="9" t="str">
        <f>IFERROR(VLOOKUP(CONCATENATE($A100,O$1),'Исх-фото'!$A$2:$D$4000,4,FALSE),"-")</f>
        <v>-</v>
      </c>
      <c r="P100" s="9" t="str">
        <f>IFERROR(VLOOKUP(CONCATENATE($A100,P$1),'Исх-фото'!$A$2:$D$4000,4,FALSE),"-")</f>
        <v>-</v>
      </c>
      <c r="Q100" s="9">
        <f>IFERROR(VLOOKUP(CONCATENATE($A100,Q$1),'Исх-фото'!$A$2:$D$4000,4,FALSE),"-")</f>
        <v>9</v>
      </c>
      <c r="R100" s="9" t="str">
        <f>IFERROR(VLOOKUP(CONCATENATE($A100,R$1),'Исх-фото'!$A$2:$D$4000,4,FALSE),"-")</f>
        <v>-</v>
      </c>
      <c r="S100" s="9">
        <f>IFERROR(VLOOKUP(CONCATENATE($A100,S$1),'Исх-фото'!$A$2:$D$4000,4,FALSE),"-")</f>
        <v>6</v>
      </c>
      <c r="T100" s="9">
        <f>IFERROR(VLOOKUP(CONCATENATE($A100,T$1),'Исх-фото'!$A$2:$D$4000,4,FALSE),"-")</f>
        <v>10</v>
      </c>
      <c r="U100" s="9">
        <f>IFERROR(VLOOKUP(CONCATENATE($A100,U$1),'Исх-фото'!$A$2:$D$4000,4,FALSE),"-")</f>
        <v>12</v>
      </c>
      <c r="V100" s="9" t="str">
        <f>IFERROR(VLOOKUP(CONCATENATE($A100,V$1),'Исх-фото'!$A$2:$D$4000,4,FALSE),"-")</f>
        <v>-</v>
      </c>
      <c r="W100" s="9" t="str">
        <f>IFERROR(VLOOKUP(CONCATENATE($A100,W$1),'Исх-фото'!$A$2:$D$4000,4,FALSE),"-")</f>
        <v>-</v>
      </c>
      <c r="X100" s="9" t="str">
        <f>IFERROR(VLOOKUP(CONCATENATE($A100,X$1),'Исх-фото'!$A$2:$D$4000,4,FALSE),"-")</f>
        <v>-</v>
      </c>
      <c r="Y100" s="9" t="str">
        <f>IFERROR(VLOOKUP(CONCATENATE($A100,Y$1),'Исх-фото'!$A$2:$D$4000,4,FALSE),"-")</f>
        <v>-</v>
      </c>
      <c r="Z100" s="9">
        <f>IFERROR(VLOOKUP(CONCATENATE($A100,Z$1),'Исх-фото'!$A$2:$D$4000,4,FALSE),"-")</f>
        <v>10</v>
      </c>
      <c r="AA100" s="9" t="str">
        <f>IFERROR(VLOOKUP(CONCATENATE($A100,AA$1),'Исх-фото'!$A$2:$D$4000,4,FALSE),"-")</f>
        <v>-</v>
      </c>
      <c r="AB100" s="9" t="str">
        <f>IFERROR(VLOOKUP(CONCATENATE($A100,AB$1),'Исх-фото'!$A$2:$D$4000,4,FALSE),"-")</f>
        <v>-</v>
      </c>
      <c r="AC100" s="9">
        <f>IFERROR(VLOOKUP(CONCATENATE($A100,AC$1),'Исх-фото'!$A$2:$D$4000,4,FALSE),"-")</f>
        <v>10</v>
      </c>
      <c r="AD100" s="9" t="str">
        <f>IFERROR(VLOOKUP(CONCATENATE($A100,AD$1),'Исх-фото'!$A$2:$D$4000,4,FALSE),"-")</f>
        <v>-</v>
      </c>
      <c r="AE100" s="9" t="str">
        <f>IFERROR(VLOOKUP(CONCATENATE($A100,AE$1),'Исх-фото'!$A$2:$D$4000,4,FALSE),"-")</f>
        <v>-</v>
      </c>
      <c r="AF100" s="9" t="str">
        <f>IFERROR(VLOOKUP(CONCATENATE($A100,AF$1),'Исх-фото'!$A$2:$D$4000,4,FALSE),"-")</f>
        <v>-</v>
      </c>
      <c r="AG100" s="9">
        <f>IFERROR(VLOOKUP(CONCATENATE($A100,AG$1),'Исх-фото'!$A$2:$D$4000,4,FALSE),"-")</f>
        <v>6</v>
      </c>
      <c r="AH100" s="9" t="str">
        <f>IFERROR(VLOOKUP(CONCATENATE($A100,AH$1),'Исх-фото'!$A$2:$D$4000,4,FALSE),"-")</f>
        <v>-</v>
      </c>
      <c r="AI100" s="9" t="str">
        <f>IFERROR(VLOOKUP(CONCATENATE($A100,AI$1),'Исх-фото'!$A$2:$D$4000,4,FALSE),"-")</f>
        <v>-</v>
      </c>
      <c r="AJ100" s="9">
        <f>IFERROR(VLOOKUP(CONCATENATE($A100,AJ$1),'Исх-фото'!$A$2:$D$4000,4,FALSE),"-")</f>
        <v>4</v>
      </c>
      <c r="AK100" s="9">
        <f>IFERROR(VLOOKUP(CONCATENATE($A100,AK$1),'Исх-фото'!$A$2:$D$4000,4,FALSE),"-")</f>
        <v>9</v>
      </c>
      <c r="AL100" s="9">
        <f>IFERROR(VLOOKUP(CONCATENATE($A100,AL$1),'Исх-фото'!$A$2:$D$4000,4,FALSE),"-")</f>
        <v>6</v>
      </c>
      <c r="AM100" s="9">
        <f>IFERROR(VLOOKUP(CONCATENATE($A100,AM$1),'Исх-фото'!$A$2:$D$4000,4,FALSE),"-")</f>
        <v>7</v>
      </c>
      <c r="AN100" s="9">
        <f>IFERROR(VLOOKUP(CONCATENATE($A100,AN$1),'Исх-фото'!$A$2:$D$4000,4,FALSE),"-")</f>
        <v>7</v>
      </c>
      <c r="AO100" s="9">
        <f>IFERROR(VLOOKUP(CONCATENATE($A100,AO$1),'Исх-фото'!$A$2:$D$4000,4,FALSE),"-")</f>
        <v>9</v>
      </c>
      <c r="AP100" s="9">
        <f>IFERROR(VLOOKUP(CONCATENATE($A100,AP$1),'Исх-фото'!$A$2:$D$4000,4,FALSE),"-")</f>
        <v>9</v>
      </c>
      <c r="AQ100" s="9" t="str">
        <f>IFERROR(VLOOKUP(CONCATENATE($A100,AQ$1),'Исх-фото'!$A$2:$D$4000,4,FALSE),"-")</f>
        <v>-</v>
      </c>
      <c r="AR100" s="9" t="str">
        <f>IFERROR(VLOOKUP(CONCATENATE($A100,AR$1),'Исх-фото'!$A$2:$D$4000,4,FALSE),"-")</f>
        <v>-</v>
      </c>
      <c r="AS100" s="9">
        <f>IFERROR(VLOOKUP(CONCATENATE($A100,AS$1),'Исх-фото'!$A$2:$D$4000,4,FALSE),"-")</f>
        <v>5</v>
      </c>
      <c r="AT100" s="9" t="str">
        <f>IFERROR(VLOOKUP(CONCATENATE($A100,AT$1),'Исх-фото'!$A$2:$D$4000,4,FALSE),"-")</f>
        <v>-</v>
      </c>
      <c r="AU100" s="9" t="str">
        <f>IFERROR(VLOOKUP(CONCATENATE($A100,AU$1),'Исх-фото'!$A$2:$D$4000,4,FALSE),"-")</f>
        <v>-</v>
      </c>
      <c r="AV100" s="9" t="str">
        <f>IFERROR(VLOOKUP(CONCATENATE($A100,AV$1),'Исх-фото'!$A$2:$D$4000,4,FALSE),"-")</f>
        <v>-</v>
      </c>
      <c r="AW100" s="9">
        <f>IFERROR(VLOOKUP(CONCATENATE($A100,AW$1),'Исх-фото'!$A$2:$D$4000,4,FALSE),"-")</f>
        <v>7</v>
      </c>
      <c r="AX100" s="9" t="str">
        <f>IFERROR(VLOOKUP(CONCATENATE($A100,AX$1),'Исх-фото'!$A$2:$D$4000,4,FALSE),"-")</f>
        <v>-</v>
      </c>
      <c r="AY100" s="9" t="str">
        <f>IFERROR(VLOOKUP(CONCATENATE($A100,AY$1),'Исх-фото'!$A$2:$D$4000,4,FALSE),"-")</f>
        <v>-</v>
      </c>
      <c r="AZ100" s="9">
        <f>IFERROR(VLOOKUP(CONCATENATE($A100,AZ$1),'Исх-фото'!$A$2:$D$4000,4,FALSE),"-")</f>
        <v>7</v>
      </c>
      <c r="BA100" s="9" t="str">
        <f>IFERROR(VLOOKUP(CONCATENATE($A100,BA$1),'Исх-фото'!$A$2:$D$4000,4,FALSE),"-")</f>
        <v>-</v>
      </c>
      <c r="BB100" s="9">
        <f>IFERROR(VLOOKUP(CONCATENATE($A100,BB$1),'Исх-фото'!$A$2:$D$4000,4,FALSE),"-")</f>
        <v>9</v>
      </c>
      <c r="BC100" s="9">
        <f>IFERROR(VLOOKUP(CONCATENATE($A100,BC$1),'Исх-фото'!$A$2:$D$4000,4,FALSE),"-")</f>
        <v>7</v>
      </c>
      <c r="BD100" s="9" t="str">
        <f>IFERROR(VLOOKUP(CONCATENATE($A100,BD$1),'Исх-фото'!$A$2:$D$4000,4,FALSE),"-")</f>
        <v>-</v>
      </c>
      <c r="BE100" s="9">
        <f>IFERROR(VLOOKUP(CONCATENATE($A100,BE$1),'Исх-фото'!$A$2:$D$4000,4,FALSE),"-")</f>
        <v>8</v>
      </c>
      <c r="BF100" s="9">
        <f>IFERROR(VLOOKUP(CONCATENATE($A100,BF$1),'Исх-фото'!$A$2:$D$4000,4,FALSE),"-")</f>
        <v>9</v>
      </c>
      <c r="BG100" s="9" t="str">
        <f>IFERROR(VLOOKUP(CONCATENATE($A100,BG$1),'Исх-фото'!$A$2:$D$4000,4,FALSE),"-")</f>
        <v>-</v>
      </c>
      <c r="BH100" s="9">
        <f>IFERROR(VLOOKUP(CONCATENATE($A100,BH$1),'Исх-фото'!$A$2:$D$4000,4,FALSE),"-")</f>
        <v>4</v>
      </c>
      <c r="BI100" s="9" t="str">
        <f>IFERROR(VLOOKUP(CONCATENATE($A100,BI$1),'Исх-фото'!$A$2:$D$4000,4,FALSE),"-")</f>
        <v>-</v>
      </c>
      <c r="BJ100" s="37">
        <f t="shared" si="10"/>
        <v>24</v>
      </c>
      <c r="BK100" s="34">
        <f t="shared" si="11"/>
        <v>7.666666666666667</v>
      </c>
      <c r="BL100" s="9">
        <f t="shared" si="8"/>
        <v>36</v>
      </c>
    </row>
    <row r="101" spans="1:64">
      <c r="A101" s="38">
        <f t="shared" si="9"/>
        <v>99</v>
      </c>
      <c r="B101" s="36">
        <f>№!B100</f>
        <v>48</v>
      </c>
      <c r="C101" s="36">
        <f>№!C100</f>
        <v>2</v>
      </c>
      <c r="D101" s="9">
        <f>IFERROR(VLOOKUP(CONCATENATE($A101,D$1),'Исх-фото'!$A$2:$D$4000,4,FALSE),"-")</f>
        <v>5</v>
      </c>
      <c r="E101" s="9" t="str">
        <f>IFERROR(VLOOKUP(CONCATENATE($A101,E$1),'Исх-фото'!$A$2:$D$4000,4,FALSE),"-")</f>
        <v>-</v>
      </c>
      <c r="F101" s="9" t="str">
        <f>IFERROR(VLOOKUP(CONCATENATE($A101,F$1),'Исх-фото'!$A$2:$D$4000,4,FALSE),"-")</f>
        <v>-</v>
      </c>
      <c r="G101" s="9" t="str">
        <f>IFERROR(VLOOKUP(CONCATENATE($A101,G$1),'Исх-фото'!$A$2:$D$4000,4,FALSE),"-")</f>
        <v>-</v>
      </c>
      <c r="H101" s="9" t="str">
        <f>IFERROR(VLOOKUP(CONCATENATE($A101,H$1),'Исх-фото'!$A$2:$D$4000,4,FALSE),"-")</f>
        <v>-</v>
      </c>
      <c r="I101" s="9" t="str">
        <f>IFERROR(VLOOKUP(CONCATENATE($A101,I$1),'Исх-фото'!$A$2:$D$4000,4,FALSE),"-")</f>
        <v>-</v>
      </c>
      <c r="J101" s="9">
        <f>IFERROR(VLOOKUP(CONCATENATE($A101,J$1),'Исх-фото'!$A$2:$D$4000,4,FALSE),"-")</f>
        <v>6</v>
      </c>
      <c r="K101" s="9" t="str">
        <f>IFERROR(VLOOKUP(CONCATENATE($A101,K$1),'Исх-фото'!$A$2:$D$4000,4,FALSE),"-")</f>
        <v>-</v>
      </c>
      <c r="L101" s="9" t="str">
        <f>IFERROR(VLOOKUP(CONCATENATE($A101,L$1),'Исх-фото'!$A$2:$D$4000,4,FALSE),"-")</f>
        <v>-</v>
      </c>
      <c r="M101" s="9">
        <f>IFERROR(VLOOKUP(CONCATENATE($A101,M$1),'Исх-фото'!$A$2:$D$4000,4,FALSE),"-")</f>
        <v>9</v>
      </c>
      <c r="N101" s="9" t="str">
        <f>IFERROR(VLOOKUP(CONCATENATE($A101,N$1),'Исх-фото'!$A$2:$D$4000,4,FALSE),"-")</f>
        <v>-</v>
      </c>
      <c r="O101" s="9" t="str">
        <f>IFERROR(VLOOKUP(CONCATENATE($A101,O$1),'Исх-фото'!$A$2:$D$4000,4,FALSE),"-")</f>
        <v>-</v>
      </c>
      <c r="P101" s="9" t="str">
        <f>IFERROR(VLOOKUP(CONCATENATE($A101,P$1),'Исх-фото'!$A$2:$D$4000,4,FALSE),"-")</f>
        <v>-</v>
      </c>
      <c r="Q101" s="9">
        <f>IFERROR(VLOOKUP(CONCATENATE($A101,Q$1),'Исх-фото'!$A$2:$D$4000,4,FALSE),"-")</f>
        <v>8</v>
      </c>
      <c r="R101" s="9" t="str">
        <f>IFERROR(VLOOKUP(CONCATENATE($A101,R$1),'Исх-фото'!$A$2:$D$4000,4,FALSE),"-")</f>
        <v>-</v>
      </c>
      <c r="S101" s="9" t="str">
        <f>IFERROR(VLOOKUP(CONCATENATE($A101,S$1),'Исх-фото'!$A$2:$D$4000,4,FALSE),"-")</f>
        <v>-</v>
      </c>
      <c r="T101" s="9">
        <f>IFERROR(VLOOKUP(CONCATENATE($A101,T$1),'Исх-фото'!$A$2:$D$4000,4,FALSE),"-")</f>
        <v>6</v>
      </c>
      <c r="U101" s="9">
        <f>IFERROR(VLOOKUP(CONCATENATE($A101,U$1),'Исх-фото'!$A$2:$D$4000,4,FALSE),"-")</f>
        <v>12</v>
      </c>
      <c r="V101" s="9" t="str">
        <f>IFERROR(VLOOKUP(CONCATENATE($A101,V$1),'Исх-фото'!$A$2:$D$4000,4,FALSE),"-")</f>
        <v>-</v>
      </c>
      <c r="W101" s="9" t="str">
        <f>IFERROR(VLOOKUP(CONCATENATE($A101,W$1),'Исх-фото'!$A$2:$D$4000,4,FALSE),"-")</f>
        <v>-</v>
      </c>
      <c r="X101" s="9" t="str">
        <f>IFERROR(VLOOKUP(CONCATENATE($A101,X$1),'Исх-фото'!$A$2:$D$4000,4,FALSE),"-")</f>
        <v>-</v>
      </c>
      <c r="Y101" s="9" t="str">
        <f>IFERROR(VLOOKUP(CONCATENATE($A101,Y$1),'Исх-фото'!$A$2:$D$4000,4,FALSE),"-")</f>
        <v>-</v>
      </c>
      <c r="Z101" s="9">
        <f>IFERROR(VLOOKUP(CONCATENATE($A101,Z$1),'Исх-фото'!$A$2:$D$4000,4,FALSE),"-")</f>
        <v>8</v>
      </c>
      <c r="AA101" s="9" t="str">
        <f>IFERROR(VLOOKUP(CONCATENATE($A101,AA$1),'Исх-фото'!$A$2:$D$4000,4,FALSE),"-")</f>
        <v>-</v>
      </c>
      <c r="AB101" s="9" t="str">
        <f>IFERROR(VLOOKUP(CONCATENATE($A101,AB$1),'Исх-фото'!$A$2:$D$4000,4,FALSE),"-")</f>
        <v>-</v>
      </c>
      <c r="AC101" s="9" t="str">
        <f>IFERROR(VLOOKUP(CONCATENATE($A101,AC$1),'Исх-фото'!$A$2:$D$4000,4,FALSE),"-")</f>
        <v>-</v>
      </c>
      <c r="AD101" s="9" t="str">
        <f>IFERROR(VLOOKUP(CONCATENATE($A101,AD$1),'Исх-фото'!$A$2:$D$4000,4,FALSE),"-")</f>
        <v>-</v>
      </c>
      <c r="AE101" s="9" t="str">
        <f>IFERROR(VLOOKUP(CONCATENATE($A101,AE$1),'Исх-фото'!$A$2:$D$4000,4,FALSE),"-")</f>
        <v>-</v>
      </c>
      <c r="AF101" s="9" t="str">
        <f>IFERROR(VLOOKUP(CONCATENATE($A101,AF$1),'Исх-фото'!$A$2:$D$4000,4,FALSE),"-")</f>
        <v>-</v>
      </c>
      <c r="AG101" s="9">
        <f>IFERROR(VLOOKUP(CONCATENATE($A101,AG$1),'Исх-фото'!$A$2:$D$4000,4,FALSE),"-")</f>
        <v>6</v>
      </c>
      <c r="AH101" s="9" t="str">
        <f>IFERROR(VLOOKUP(CONCATENATE($A101,AH$1),'Исх-фото'!$A$2:$D$4000,4,FALSE),"-")</f>
        <v>-</v>
      </c>
      <c r="AI101" s="9">
        <f>IFERROR(VLOOKUP(CONCATENATE($A101,AI$1),'Исх-фото'!$A$2:$D$4000,4,FALSE),"-")</f>
        <v>9</v>
      </c>
      <c r="AJ101" s="9">
        <f>IFERROR(VLOOKUP(CONCATENATE($A101,AJ$1),'Исх-фото'!$A$2:$D$4000,4,FALSE),"-")</f>
        <v>6</v>
      </c>
      <c r="AK101" s="9">
        <f>IFERROR(VLOOKUP(CONCATENATE($A101,AK$1),'Исх-фото'!$A$2:$D$4000,4,FALSE),"-")</f>
        <v>9</v>
      </c>
      <c r="AL101" s="9">
        <f>IFERROR(VLOOKUP(CONCATENATE($A101,AL$1),'Исх-фото'!$A$2:$D$4000,4,FALSE),"-")</f>
        <v>6</v>
      </c>
      <c r="AM101" s="9">
        <f>IFERROR(VLOOKUP(CONCATENATE($A101,AM$1),'Исх-фото'!$A$2:$D$4000,4,FALSE),"-")</f>
        <v>9</v>
      </c>
      <c r="AN101" s="9">
        <f>IFERROR(VLOOKUP(CONCATENATE($A101,AN$1),'Исх-фото'!$A$2:$D$4000,4,FALSE),"-")</f>
        <v>6</v>
      </c>
      <c r="AO101" s="9" t="str">
        <f>IFERROR(VLOOKUP(CONCATENATE($A101,AO$1),'Исх-фото'!$A$2:$D$4000,4,FALSE),"-")</f>
        <v>-</v>
      </c>
      <c r="AP101" s="9">
        <f>IFERROR(VLOOKUP(CONCATENATE($A101,AP$1),'Исх-фото'!$A$2:$D$4000,4,FALSE),"-")</f>
        <v>6</v>
      </c>
      <c r="AQ101" s="9" t="str">
        <f>IFERROR(VLOOKUP(CONCATENATE($A101,AQ$1),'Исх-фото'!$A$2:$D$4000,4,FALSE),"-")</f>
        <v>-</v>
      </c>
      <c r="AR101" s="9" t="str">
        <f>IFERROR(VLOOKUP(CONCATENATE($A101,AR$1),'Исх-фото'!$A$2:$D$4000,4,FALSE),"-")</f>
        <v>-</v>
      </c>
      <c r="AS101" s="9" t="str">
        <f>IFERROR(VLOOKUP(CONCATENATE($A101,AS$1),'Исх-фото'!$A$2:$D$4000,4,FALSE),"-")</f>
        <v>-</v>
      </c>
      <c r="AT101" s="9" t="str">
        <f>IFERROR(VLOOKUP(CONCATENATE($A101,AT$1),'Исх-фото'!$A$2:$D$4000,4,FALSE),"-")</f>
        <v>-</v>
      </c>
      <c r="AU101" s="9" t="str">
        <f>IFERROR(VLOOKUP(CONCATENATE($A101,AU$1),'Исх-фото'!$A$2:$D$4000,4,FALSE),"-")</f>
        <v>-</v>
      </c>
      <c r="AV101" s="9" t="str">
        <f>IFERROR(VLOOKUP(CONCATENATE($A101,AV$1),'Исх-фото'!$A$2:$D$4000,4,FALSE),"-")</f>
        <v>-</v>
      </c>
      <c r="AW101" s="9" t="str">
        <f>IFERROR(VLOOKUP(CONCATENATE($A101,AW$1),'Исх-фото'!$A$2:$D$4000,4,FALSE),"-")</f>
        <v>-</v>
      </c>
      <c r="AX101" s="9" t="str">
        <f>IFERROR(VLOOKUP(CONCATENATE($A101,AX$1),'Исх-фото'!$A$2:$D$4000,4,FALSE),"-")</f>
        <v>-</v>
      </c>
      <c r="AY101" s="9" t="str">
        <f>IFERROR(VLOOKUP(CONCATENATE($A101,AY$1),'Исх-фото'!$A$2:$D$4000,4,FALSE),"-")</f>
        <v>-</v>
      </c>
      <c r="AZ101" s="9" t="str">
        <f>IFERROR(VLOOKUP(CONCATENATE($A101,AZ$1),'Исх-фото'!$A$2:$D$4000,4,FALSE),"-")</f>
        <v>-</v>
      </c>
      <c r="BA101" s="9" t="str">
        <f>IFERROR(VLOOKUP(CONCATENATE($A101,BA$1),'Исх-фото'!$A$2:$D$4000,4,FALSE),"-")</f>
        <v>-</v>
      </c>
      <c r="BB101" s="9">
        <f>IFERROR(VLOOKUP(CONCATENATE($A101,BB$1),'Исх-фото'!$A$2:$D$4000,4,FALSE),"-")</f>
        <v>7</v>
      </c>
      <c r="BC101" s="9">
        <f>IFERROR(VLOOKUP(CONCATENATE($A101,BC$1),'Исх-фото'!$A$2:$D$4000,4,FALSE),"-")</f>
        <v>5</v>
      </c>
      <c r="BD101" s="9" t="str">
        <f>IFERROR(VLOOKUP(CONCATENATE($A101,BD$1),'Исх-фото'!$A$2:$D$4000,4,FALSE),"-")</f>
        <v>-</v>
      </c>
      <c r="BE101" s="9">
        <f>IFERROR(VLOOKUP(CONCATENATE($A101,BE$1),'Исх-фото'!$A$2:$D$4000,4,FALSE),"-")</f>
        <v>5</v>
      </c>
      <c r="BF101" s="9" t="str">
        <f>IFERROR(VLOOKUP(CONCATENATE($A101,BF$1),'Исх-фото'!$A$2:$D$4000,4,FALSE),"-")</f>
        <v>-</v>
      </c>
      <c r="BG101" s="9" t="str">
        <f>IFERROR(VLOOKUP(CONCATENATE($A101,BG$1),'Исх-фото'!$A$2:$D$4000,4,FALSE),"-")</f>
        <v>-</v>
      </c>
      <c r="BH101" s="9" t="str">
        <f>IFERROR(VLOOKUP(CONCATENATE($A101,BH$1),'Исх-фото'!$A$2:$D$4000,4,FALSE),"-")</f>
        <v>-</v>
      </c>
      <c r="BI101" s="9" t="str">
        <f>IFERROR(VLOOKUP(CONCATENATE($A101,BI$1),'Исх-фото'!$A$2:$D$4000,4,FALSE),"-")</f>
        <v>-</v>
      </c>
      <c r="BJ101" s="37">
        <f t="shared" si="10"/>
        <v>18</v>
      </c>
      <c r="BK101" s="34">
        <f t="shared" si="11"/>
        <v>7.1111111111111107</v>
      </c>
      <c r="BL101" s="9">
        <f t="shared" si="8"/>
        <v>52</v>
      </c>
    </row>
    <row r="102" spans="1:64">
      <c r="A102" s="38">
        <f t="shared" si="9"/>
        <v>100</v>
      </c>
      <c r="B102" s="36">
        <f>№!B101</f>
        <v>48</v>
      </c>
      <c r="C102" s="36">
        <f>№!C101</f>
        <v>3</v>
      </c>
      <c r="D102" s="9">
        <f>IFERROR(VLOOKUP(CONCATENATE($A102,D$1),'Исх-фото'!$A$2:$D$4000,4,FALSE),"-")</f>
        <v>9</v>
      </c>
      <c r="E102" s="9" t="str">
        <f>IFERROR(VLOOKUP(CONCATENATE($A102,E$1),'Исх-фото'!$A$2:$D$4000,4,FALSE),"-")</f>
        <v>-</v>
      </c>
      <c r="F102" s="9">
        <f>IFERROR(VLOOKUP(CONCATENATE($A102,F$1),'Исх-фото'!$A$2:$D$4000,4,FALSE),"-")</f>
        <v>11</v>
      </c>
      <c r="G102" s="9">
        <f>IFERROR(VLOOKUP(CONCATENATE($A102,G$1),'Исх-фото'!$A$2:$D$4000,4,FALSE),"-")</f>
        <v>11</v>
      </c>
      <c r="H102" s="9" t="str">
        <f>IFERROR(VLOOKUP(CONCATENATE($A102,H$1),'Исх-фото'!$A$2:$D$4000,4,FALSE),"-")</f>
        <v>-</v>
      </c>
      <c r="I102" s="9" t="str">
        <f>IFERROR(VLOOKUP(CONCATENATE($A102,I$1),'Исх-фото'!$A$2:$D$4000,4,FALSE),"-")</f>
        <v>-</v>
      </c>
      <c r="J102" s="9" t="str">
        <f>IFERROR(VLOOKUP(CONCATENATE($A102,J$1),'Исх-фото'!$A$2:$D$4000,4,FALSE),"-")</f>
        <v>-</v>
      </c>
      <c r="K102" s="9" t="str">
        <f>IFERROR(VLOOKUP(CONCATENATE($A102,K$1),'Исх-фото'!$A$2:$D$4000,4,FALSE),"-")</f>
        <v>-</v>
      </c>
      <c r="L102" s="9" t="str">
        <f>IFERROR(VLOOKUP(CONCATENATE($A102,L$1),'Исх-фото'!$A$2:$D$4000,4,FALSE),"-")</f>
        <v>-</v>
      </c>
      <c r="M102" s="9">
        <f>IFERROR(VLOOKUP(CONCATENATE($A102,M$1),'Исх-фото'!$A$2:$D$4000,4,FALSE),"-")</f>
        <v>10</v>
      </c>
      <c r="N102" s="9">
        <f>IFERROR(VLOOKUP(CONCATENATE($A102,N$1),'Исх-фото'!$A$2:$D$4000,4,FALSE),"-")</f>
        <v>1</v>
      </c>
      <c r="O102" s="9" t="str">
        <f>IFERROR(VLOOKUP(CONCATENATE($A102,O$1),'Исх-фото'!$A$2:$D$4000,4,FALSE),"-")</f>
        <v>-</v>
      </c>
      <c r="P102" s="9" t="str">
        <f>IFERROR(VLOOKUP(CONCATENATE($A102,P$1),'Исх-фото'!$A$2:$D$4000,4,FALSE),"-")</f>
        <v>-</v>
      </c>
      <c r="Q102" s="9">
        <f>IFERROR(VLOOKUP(CONCATENATE($A102,Q$1),'Исх-фото'!$A$2:$D$4000,4,FALSE),"-")</f>
        <v>9</v>
      </c>
      <c r="R102" s="9" t="str">
        <f>IFERROR(VLOOKUP(CONCATENATE($A102,R$1),'Исх-фото'!$A$2:$D$4000,4,FALSE),"-")</f>
        <v>-</v>
      </c>
      <c r="S102" s="9">
        <f>IFERROR(VLOOKUP(CONCATENATE($A102,S$1),'Исх-фото'!$A$2:$D$4000,4,FALSE),"-")</f>
        <v>4</v>
      </c>
      <c r="T102" s="9">
        <f>IFERROR(VLOOKUP(CONCATENATE($A102,T$1),'Исх-фото'!$A$2:$D$4000,4,FALSE),"-")</f>
        <v>11</v>
      </c>
      <c r="U102" s="9">
        <f>IFERROR(VLOOKUP(CONCATENATE($A102,U$1),'Исх-фото'!$A$2:$D$4000,4,FALSE),"-")</f>
        <v>12</v>
      </c>
      <c r="V102" s="9" t="str">
        <f>IFERROR(VLOOKUP(CONCATENATE($A102,V$1),'Исх-фото'!$A$2:$D$4000,4,FALSE),"-")</f>
        <v>-</v>
      </c>
      <c r="W102" s="9" t="str">
        <f>IFERROR(VLOOKUP(CONCATENATE($A102,W$1),'Исх-фото'!$A$2:$D$4000,4,FALSE),"-")</f>
        <v>-</v>
      </c>
      <c r="X102" s="9" t="str">
        <f>IFERROR(VLOOKUP(CONCATENATE($A102,X$1),'Исх-фото'!$A$2:$D$4000,4,FALSE),"-")</f>
        <v>-</v>
      </c>
      <c r="Y102" s="9" t="str">
        <f>IFERROR(VLOOKUP(CONCATENATE($A102,Y$1),'Исх-фото'!$A$2:$D$4000,4,FALSE),"-")</f>
        <v>-</v>
      </c>
      <c r="Z102" s="9">
        <f>IFERROR(VLOOKUP(CONCATENATE($A102,Z$1),'Исх-фото'!$A$2:$D$4000,4,FALSE),"-")</f>
        <v>9</v>
      </c>
      <c r="AA102" s="9" t="str">
        <f>IFERROR(VLOOKUP(CONCATENATE($A102,AA$1),'Исх-фото'!$A$2:$D$4000,4,FALSE),"-")</f>
        <v>-</v>
      </c>
      <c r="AB102" s="9">
        <f>IFERROR(VLOOKUP(CONCATENATE($A102,AB$1),'Исх-фото'!$A$2:$D$4000,4,FALSE),"-")</f>
        <v>9</v>
      </c>
      <c r="AC102" s="9">
        <f>IFERROR(VLOOKUP(CONCATENATE($A102,AC$1),'Исх-фото'!$A$2:$D$4000,4,FALSE),"-")</f>
        <v>12</v>
      </c>
      <c r="AD102" s="9" t="str">
        <f>IFERROR(VLOOKUP(CONCATENATE($A102,AD$1),'Исх-фото'!$A$2:$D$4000,4,FALSE),"-")</f>
        <v>-</v>
      </c>
      <c r="AE102" s="9" t="str">
        <f>IFERROR(VLOOKUP(CONCATENATE($A102,AE$1),'Исх-фото'!$A$2:$D$4000,4,FALSE),"-")</f>
        <v>-</v>
      </c>
      <c r="AF102" s="9" t="str">
        <f>IFERROR(VLOOKUP(CONCATENATE($A102,AF$1),'Исх-фото'!$A$2:$D$4000,4,FALSE),"-")</f>
        <v>-</v>
      </c>
      <c r="AG102" s="9">
        <f>IFERROR(VLOOKUP(CONCATENATE($A102,AG$1),'Исх-фото'!$A$2:$D$4000,4,FALSE),"-")</f>
        <v>7</v>
      </c>
      <c r="AH102" s="9" t="str">
        <f>IFERROR(VLOOKUP(CONCATENATE($A102,AH$1),'Исх-фото'!$A$2:$D$4000,4,FALSE),"-")</f>
        <v>-</v>
      </c>
      <c r="AI102" s="9" t="str">
        <f>IFERROR(VLOOKUP(CONCATENATE($A102,AI$1),'Исх-фото'!$A$2:$D$4000,4,FALSE),"-")</f>
        <v>-</v>
      </c>
      <c r="AJ102" s="9">
        <f>IFERROR(VLOOKUP(CONCATENATE($A102,AJ$1),'Исх-фото'!$A$2:$D$4000,4,FALSE),"-")</f>
        <v>5</v>
      </c>
      <c r="AK102" s="9" t="str">
        <f>IFERROR(VLOOKUP(CONCATENATE($A102,AK$1),'Исх-фото'!$A$2:$D$4000,4,FALSE),"-")</f>
        <v>-</v>
      </c>
      <c r="AL102" s="9">
        <f>IFERROR(VLOOKUP(CONCATENATE($A102,AL$1),'Исх-фото'!$A$2:$D$4000,4,FALSE),"-")</f>
        <v>7</v>
      </c>
      <c r="AM102" s="9">
        <f>IFERROR(VLOOKUP(CONCATENATE($A102,AM$1),'Исх-фото'!$A$2:$D$4000,4,FALSE),"-")</f>
        <v>9</v>
      </c>
      <c r="AN102" s="9">
        <f>IFERROR(VLOOKUP(CONCATENATE($A102,AN$1),'Исх-фото'!$A$2:$D$4000,4,FALSE),"-")</f>
        <v>6</v>
      </c>
      <c r="AO102" s="9">
        <f>IFERROR(VLOOKUP(CONCATENATE($A102,AO$1),'Исх-фото'!$A$2:$D$4000,4,FALSE),"-")</f>
        <v>10</v>
      </c>
      <c r="AP102" s="9">
        <f>IFERROR(VLOOKUP(CONCATENATE($A102,AP$1),'Исх-фото'!$A$2:$D$4000,4,FALSE),"-")</f>
        <v>11</v>
      </c>
      <c r="AQ102" s="9" t="str">
        <f>IFERROR(VLOOKUP(CONCATENATE($A102,AQ$1),'Исх-фото'!$A$2:$D$4000,4,FALSE),"-")</f>
        <v>-</v>
      </c>
      <c r="AR102" s="9" t="str">
        <f>IFERROR(VLOOKUP(CONCATENATE($A102,AR$1),'Исх-фото'!$A$2:$D$4000,4,FALSE),"-")</f>
        <v>-</v>
      </c>
      <c r="AS102" s="9">
        <f>IFERROR(VLOOKUP(CONCATENATE($A102,AS$1),'Исх-фото'!$A$2:$D$4000,4,FALSE),"-")</f>
        <v>4</v>
      </c>
      <c r="AT102" s="9" t="str">
        <f>IFERROR(VLOOKUP(CONCATENATE($A102,AT$1),'Исх-фото'!$A$2:$D$4000,4,FALSE),"-")</f>
        <v>-</v>
      </c>
      <c r="AU102" s="9" t="str">
        <f>IFERROR(VLOOKUP(CONCATENATE($A102,AU$1),'Исх-фото'!$A$2:$D$4000,4,FALSE),"-")</f>
        <v>-</v>
      </c>
      <c r="AV102" s="9" t="str">
        <f>IFERROR(VLOOKUP(CONCATENATE($A102,AV$1),'Исх-фото'!$A$2:$D$4000,4,FALSE),"-")</f>
        <v>-</v>
      </c>
      <c r="AW102" s="9">
        <f>IFERROR(VLOOKUP(CONCATENATE($A102,AW$1),'Исх-фото'!$A$2:$D$4000,4,FALSE),"-")</f>
        <v>7</v>
      </c>
      <c r="AX102" s="9" t="str">
        <f>IFERROR(VLOOKUP(CONCATENATE($A102,AX$1),'Исх-фото'!$A$2:$D$4000,4,FALSE),"-")</f>
        <v>-</v>
      </c>
      <c r="AY102" s="9" t="str">
        <f>IFERROR(VLOOKUP(CONCATENATE($A102,AY$1),'Исх-фото'!$A$2:$D$4000,4,FALSE),"-")</f>
        <v>-</v>
      </c>
      <c r="AZ102" s="9">
        <f>IFERROR(VLOOKUP(CONCATENATE($A102,AZ$1),'Исх-фото'!$A$2:$D$4000,4,FALSE),"-")</f>
        <v>5</v>
      </c>
      <c r="BA102" s="9" t="str">
        <f>IFERROR(VLOOKUP(CONCATENATE($A102,BA$1),'Исх-фото'!$A$2:$D$4000,4,FALSE),"-")</f>
        <v>-</v>
      </c>
      <c r="BB102" s="9">
        <f>IFERROR(VLOOKUP(CONCATENATE($A102,BB$1),'Исх-фото'!$A$2:$D$4000,4,FALSE),"-")</f>
        <v>8</v>
      </c>
      <c r="BC102" s="9">
        <f>IFERROR(VLOOKUP(CONCATENATE($A102,BC$1),'Исх-фото'!$A$2:$D$4000,4,FALSE),"-")</f>
        <v>8</v>
      </c>
      <c r="BD102" s="9" t="str">
        <f>IFERROR(VLOOKUP(CONCATENATE($A102,BD$1),'Исх-фото'!$A$2:$D$4000,4,FALSE),"-")</f>
        <v>-</v>
      </c>
      <c r="BE102" s="9">
        <f>IFERROR(VLOOKUP(CONCATENATE($A102,BE$1),'Исх-фото'!$A$2:$D$4000,4,FALSE),"-")</f>
        <v>10</v>
      </c>
      <c r="BF102" s="9">
        <f>IFERROR(VLOOKUP(CONCATENATE($A102,BF$1),'Исх-фото'!$A$2:$D$4000,4,FALSE),"-")</f>
        <v>6</v>
      </c>
      <c r="BG102" s="9" t="str">
        <f>IFERROR(VLOOKUP(CONCATENATE($A102,BG$1),'Исх-фото'!$A$2:$D$4000,4,FALSE),"-")</f>
        <v>-</v>
      </c>
      <c r="BH102" s="9" t="str">
        <f>IFERROR(VLOOKUP(CONCATENATE($A102,BH$1),'Исх-фото'!$A$2:$D$4000,4,FALSE),"-")</f>
        <v>-</v>
      </c>
      <c r="BI102" s="9" t="str">
        <f>IFERROR(VLOOKUP(CONCATENATE($A102,BI$1),'Исх-фото'!$A$2:$D$4000,4,FALSE),"-")</f>
        <v>-</v>
      </c>
      <c r="BJ102" s="37">
        <f t="shared" si="10"/>
        <v>26</v>
      </c>
      <c r="BK102" s="34">
        <f t="shared" si="11"/>
        <v>8.115384615384615</v>
      </c>
      <c r="BL102" s="9">
        <f t="shared" si="8"/>
        <v>26</v>
      </c>
    </row>
    <row r="103" spans="1:64">
      <c r="A103" s="38">
        <f t="shared" si="9"/>
        <v>101</v>
      </c>
      <c r="B103" s="36">
        <f>№!B102</f>
        <v>49</v>
      </c>
      <c r="C103" s="36">
        <f>№!C102</f>
        <v>1</v>
      </c>
      <c r="D103" s="9">
        <f>IFERROR(VLOOKUP(CONCATENATE($A103,D$1),'Исх-фото'!$A$2:$D$4000,4,FALSE),"-")</f>
        <v>6</v>
      </c>
      <c r="E103" s="9" t="str">
        <f>IFERROR(VLOOKUP(CONCATENATE($A103,E$1),'Исх-фото'!$A$2:$D$4000,4,FALSE),"-")</f>
        <v>-</v>
      </c>
      <c r="F103" s="9" t="str">
        <f>IFERROR(VLOOKUP(CONCATENATE($A103,F$1),'Исх-фото'!$A$2:$D$4000,4,FALSE),"-")</f>
        <v>-</v>
      </c>
      <c r="G103" s="9" t="str">
        <f>IFERROR(VLOOKUP(CONCATENATE($A103,G$1),'Исх-фото'!$A$2:$D$4000,4,FALSE),"-")</f>
        <v>-</v>
      </c>
      <c r="H103" s="9" t="str">
        <f>IFERROR(VLOOKUP(CONCATENATE($A103,H$1),'Исх-фото'!$A$2:$D$4000,4,FALSE),"-")</f>
        <v>-</v>
      </c>
      <c r="I103" s="9" t="str">
        <f>IFERROR(VLOOKUP(CONCATENATE($A103,I$1),'Исх-фото'!$A$2:$D$4000,4,FALSE),"-")</f>
        <v>-</v>
      </c>
      <c r="J103" s="9" t="str">
        <f>IFERROR(VLOOKUP(CONCATENATE($A103,J$1),'Исх-фото'!$A$2:$D$4000,4,FALSE),"-")</f>
        <v>-</v>
      </c>
      <c r="K103" s="9" t="str">
        <f>IFERROR(VLOOKUP(CONCATENATE($A103,K$1),'Исх-фото'!$A$2:$D$4000,4,FALSE),"-")</f>
        <v>-</v>
      </c>
      <c r="L103" s="9" t="str">
        <f>IFERROR(VLOOKUP(CONCATENATE($A103,L$1),'Исх-фото'!$A$2:$D$4000,4,FALSE),"-")</f>
        <v>-</v>
      </c>
      <c r="M103" s="9" t="str">
        <f>IFERROR(VLOOKUP(CONCATENATE($A103,M$1),'Исх-фото'!$A$2:$D$4000,4,FALSE),"-")</f>
        <v>-</v>
      </c>
      <c r="N103" s="9" t="str">
        <f>IFERROR(VLOOKUP(CONCATENATE($A103,N$1),'Исх-фото'!$A$2:$D$4000,4,FALSE),"-")</f>
        <v>-</v>
      </c>
      <c r="O103" s="9" t="str">
        <f>IFERROR(VLOOKUP(CONCATENATE($A103,O$1),'Исх-фото'!$A$2:$D$4000,4,FALSE),"-")</f>
        <v>-</v>
      </c>
      <c r="P103" s="9" t="str">
        <f>IFERROR(VLOOKUP(CONCATENATE($A103,P$1),'Исх-фото'!$A$2:$D$4000,4,FALSE),"-")</f>
        <v>-</v>
      </c>
      <c r="Q103" s="9">
        <f>IFERROR(VLOOKUP(CONCATENATE($A103,Q$1),'Исх-фото'!$A$2:$D$4000,4,FALSE),"-")</f>
        <v>4</v>
      </c>
      <c r="R103" s="9" t="str">
        <f>IFERROR(VLOOKUP(CONCATENATE($A103,R$1),'Исх-фото'!$A$2:$D$4000,4,FALSE),"-")</f>
        <v>-</v>
      </c>
      <c r="S103" s="9">
        <f>IFERROR(VLOOKUP(CONCATENATE($A103,S$1),'Исх-фото'!$A$2:$D$4000,4,FALSE),"-")</f>
        <v>6</v>
      </c>
      <c r="T103" s="9">
        <f>IFERROR(VLOOKUP(CONCATENATE($A103,T$1),'Исх-фото'!$A$2:$D$4000,4,FALSE),"-")</f>
        <v>4</v>
      </c>
      <c r="U103" s="9">
        <f>IFERROR(VLOOKUP(CONCATENATE($A103,U$1),'Исх-фото'!$A$2:$D$4000,4,FALSE),"-")</f>
        <v>6</v>
      </c>
      <c r="V103" s="9" t="str">
        <f>IFERROR(VLOOKUP(CONCATENATE($A103,V$1),'Исх-фото'!$A$2:$D$4000,4,FALSE),"-")</f>
        <v>-</v>
      </c>
      <c r="W103" s="9" t="str">
        <f>IFERROR(VLOOKUP(CONCATENATE($A103,W$1),'Исх-фото'!$A$2:$D$4000,4,FALSE),"-")</f>
        <v>-</v>
      </c>
      <c r="X103" s="9" t="str">
        <f>IFERROR(VLOOKUP(CONCATENATE($A103,X$1),'Исх-фото'!$A$2:$D$4000,4,FALSE),"-")</f>
        <v>-</v>
      </c>
      <c r="Y103" s="9" t="str">
        <f>IFERROR(VLOOKUP(CONCATENATE($A103,Y$1),'Исх-фото'!$A$2:$D$4000,4,FALSE),"-")</f>
        <v>-</v>
      </c>
      <c r="Z103" s="9">
        <f>IFERROR(VLOOKUP(CONCATENATE($A103,Z$1),'Исх-фото'!$A$2:$D$4000,4,FALSE),"-")</f>
        <v>7</v>
      </c>
      <c r="AA103" s="9" t="str">
        <f>IFERROR(VLOOKUP(CONCATENATE($A103,AA$1),'Исх-фото'!$A$2:$D$4000,4,FALSE),"-")</f>
        <v>-</v>
      </c>
      <c r="AB103" s="9">
        <f>IFERROR(VLOOKUP(CONCATENATE($A103,AB$1),'Исх-фото'!$A$2:$D$4000,4,FALSE),"-")</f>
        <v>7</v>
      </c>
      <c r="AC103" s="9" t="str">
        <f>IFERROR(VLOOKUP(CONCATENATE($A103,AC$1),'Исх-фото'!$A$2:$D$4000,4,FALSE),"-")</f>
        <v>-</v>
      </c>
      <c r="AD103" s="9" t="str">
        <f>IFERROR(VLOOKUP(CONCATENATE($A103,AD$1),'Исх-фото'!$A$2:$D$4000,4,FALSE),"-")</f>
        <v>-</v>
      </c>
      <c r="AE103" s="9" t="str">
        <f>IFERROR(VLOOKUP(CONCATENATE($A103,AE$1),'Исх-фото'!$A$2:$D$4000,4,FALSE),"-")</f>
        <v>-</v>
      </c>
      <c r="AF103" s="9" t="str">
        <f>IFERROR(VLOOKUP(CONCATENATE($A103,AF$1),'Исх-фото'!$A$2:$D$4000,4,FALSE),"-")</f>
        <v>-</v>
      </c>
      <c r="AG103" s="9">
        <f>IFERROR(VLOOKUP(CONCATENATE($A103,AG$1),'Исх-фото'!$A$2:$D$4000,4,FALSE),"-")</f>
        <v>3</v>
      </c>
      <c r="AH103" s="9" t="str">
        <f>IFERROR(VLOOKUP(CONCATENATE($A103,AH$1),'Исх-фото'!$A$2:$D$4000,4,FALSE),"-")</f>
        <v>-</v>
      </c>
      <c r="AI103" s="9">
        <f>IFERROR(VLOOKUP(CONCATENATE($A103,AI$1),'Исх-фото'!$A$2:$D$4000,4,FALSE),"-")</f>
        <v>8</v>
      </c>
      <c r="AJ103" s="9">
        <f>IFERROR(VLOOKUP(CONCATENATE($A103,AJ$1),'Исх-фото'!$A$2:$D$4000,4,FALSE),"-")</f>
        <v>5</v>
      </c>
      <c r="AK103" s="9">
        <f>IFERROR(VLOOKUP(CONCATENATE($A103,AK$1),'Исх-фото'!$A$2:$D$4000,4,FALSE),"-")</f>
        <v>9</v>
      </c>
      <c r="AL103" s="9" t="str">
        <f>IFERROR(VLOOKUP(CONCATENATE($A103,AL$1),'Исх-фото'!$A$2:$D$4000,4,FALSE),"-")</f>
        <v>-</v>
      </c>
      <c r="AM103" s="9">
        <f>IFERROR(VLOOKUP(CONCATENATE($A103,AM$1),'Исх-фото'!$A$2:$D$4000,4,FALSE),"-")</f>
        <v>5</v>
      </c>
      <c r="AN103" s="9">
        <f>IFERROR(VLOOKUP(CONCATENATE($A103,AN$1),'Исх-фото'!$A$2:$D$4000,4,FALSE),"-")</f>
        <v>5</v>
      </c>
      <c r="AO103" s="9" t="str">
        <f>IFERROR(VLOOKUP(CONCATENATE($A103,AO$1),'Исх-фото'!$A$2:$D$4000,4,FALSE),"-")</f>
        <v>-</v>
      </c>
      <c r="AP103" s="9">
        <f>IFERROR(VLOOKUP(CONCATENATE($A103,AP$1),'Исх-фото'!$A$2:$D$4000,4,FALSE),"-")</f>
        <v>3</v>
      </c>
      <c r="AQ103" s="9" t="str">
        <f>IFERROR(VLOOKUP(CONCATENATE($A103,AQ$1),'Исх-фото'!$A$2:$D$4000,4,FALSE),"-")</f>
        <v>-</v>
      </c>
      <c r="AR103" s="9" t="str">
        <f>IFERROR(VLOOKUP(CONCATENATE($A103,AR$1),'Исх-фото'!$A$2:$D$4000,4,FALSE),"-")</f>
        <v>-</v>
      </c>
      <c r="AS103" s="9">
        <f>IFERROR(VLOOKUP(CONCATENATE($A103,AS$1),'Исх-фото'!$A$2:$D$4000,4,FALSE),"-")</f>
        <v>2</v>
      </c>
      <c r="AT103" s="9" t="str">
        <f>IFERROR(VLOOKUP(CONCATENATE($A103,AT$1),'Исх-фото'!$A$2:$D$4000,4,FALSE),"-")</f>
        <v>-</v>
      </c>
      <c r="AU103" s="9" t="str">
        <f>IFERROR(VLOOKUP(CONCATENATE($A103,AU$1),'Исх-фото'!$A$2:$D$4000,4,FALSE),"-")</f>
        <v>-</v>
      </c>
      <c r="AV103" s="9" t="str">
        <f>IFERROR(VLOOKUP(CONCATENATE($A103,AV$1),'Исх-фото'!$A$2:$D$4000,4,FALSE),"-")</f>
        <v>-</v>
      </c>
      <c r="AW103" s="9" t="str">
        <f>IFERROR(VLOOKUP(CONCATENATE($A103,AW$1),'Исх-фото'!$A$2:$D$4000,4,FALSE),"-")</f>
        <v>-</v>
      </c>
      <c r="AX103" s="9" t="str">
        <f>IFERROR(VLOOKUP(CONCATENATE($A103,AX$1),'Исх-фото'!$A$2:$D$4000,4,FALSE),"-")</f>
        <v>-</v>
      </c>
      <c r="AY103" s="9" t="str">
        <f>IFERROR(VLOOKUP(CONCATENATE($A103,AY$1),'Исх-фото'!$A$2:$D$4000,4,FALSE),"-")</f>
        <v>-</v>
      </c>
      <c r="AZ103" s="9">
        <f>IFERROR(VLOOKUP(CONCATENATE($A103,AZ$1),'Исх-фото'!$A$2:$D$4000,4,FALSE),"-")</f>
        <v>1</v>
      </c>
      <c r="BA103" s="9" t="str">
        <f>IFERROR(VLOOKUP(CONCATENATE($A103,BA$1),'Исх-фото'!$A$2:$D$4000,4,FALSE),"-")</f>
        <v>-</v>
      </c>
      <c r="BB103" s="9" t="str">
        <f>IFERROR(VLOOKUP(CONCATENATE($A103,BB$1),'Исх-фото'!$A$2:$D$4000,4,FALSE),"-")</f>
        <v>-</v>
      </c>
      <c r="BC103" s="9">
        <f>IFERROR(VLOOKUP(CONCATENATE($A103,BC$1),'Исх-фото'!$A$2:$D$4000,4,FALSE),"-")</f>
        <v>5</v>
      </c>
      <c r="BD103" s="9" t="str">
        <f>IFERROR(VLOOKUP(CONCATENATE($A103,BD$1),'Исх-фото'!$A$2:$D$4000,4,FALSE),"-")</f>
        <v>-</v>
      </c>
      <c r="BE103" s="9">
        <f>IFERROR(VLOOKUP(CONCATENATE($A103,BE$1),'Исх-фото'!$A$2:$D$4000,4,FALSE),"-")</f>
        <v>5</v>
      </c>
      <c r="BF103" s="9" t="str">
        <f>IFERROR(VLOOKUP(CONCATENATE($A103,BF$1),'Исх-фото'!$A$2:$D$4000,4,FALSE),"-")</f>
        <v>-</v>
      </c>
      <c r="BG103" s="9" t="str">
        <f>IFERROR(VLOOKUP(CONCATENATE($A103,BG$1),'Исх-фото'!$A$2:$D$4000,4,FALSE),"-")</f>
        <v>-</v>
      </c>
      <c r="BH103" s="9" t="str">
        <f>IFERROR(VLOOKUP(CONCATENATE($A103,BH$1),'Исх-фото'!$A$2:$D$4000,4,FALSE),"-")</f>
        <v>-</v>
      </c>
      <c r="BI103" s="9" t="str">
        <f>IFERROR(VLOOKUP(CONCATENATE($A103,BI$1),'Исх-фото'!$A$2:$D$4000,4,FALSE),"-")</f>
        <v>-</v>
      </c>
      <c r="BJ103" s="37">
        <f t="shared" si="10"/>
        <v>18</v>
      </c>
      <c r="BK103" s="34">
        <f t="shared" si="11"/>
        <v>5.0555555555555554</v>
      </c>
      <c r="BL103" s="9">
        <f t="shared" si="8"/>
        <v>126</v>
      </c>
    </row>
    <row r="104" spans="1:64">
      <c r="A104" s="38">
        <f t="shared" si="9"/>
        <v>102</v>
      </c>
      <c r="B104" s="36">
        <f>№!B103</f>
        <v>50</v>
      </c>
      <c r="C104" s="36">
        <f>№!C103</f>
        <v>1</v>
      </c>
      <c r="D104" s="9">
        <f>IFERROR(VLOOKUP(CONCATENATE($A104,D$1),'Исх-фото'!$A$2:$D$4000,4,FALSE),"-")</f>
        <v>7</v>
      </c>
      <c r="E104" s="9" t="str">
        <f>IFERROR(VLOOKUP(CONCATENATE($A104,E$1),'Исх-фото'!$A$2:$D$4000,4,FALSE),"-")</f>
        <v>-</v>
      </c>
      <c r="F104" s="9" t="str">
        <f>IFERROR(VLOOKUP(CONCATENATE($A104,F$1),'Исх-фото'!$A$2:$D$4000,4,FALSE),"-")</f>
        <v>-</v>
      </c>
      <c r="G104" s="9" t="str">
        <f>IFERROR(VLOOKUP(CONCATENATE($A104,G$1),'Исх-фото'!$A$2:$D$4000,4,FALSE),"-")</f>
        <v>-</v>
      </c>
      <c r="H104" s="9" t="str">
        <f>IFERROR(VLOOKUP(CONCATENATE($A104,H$1),'Исх-фото'!$A$2:$D$4000,4,FALSE),"-")</f>
        <v>-</v>
      </c>
      <c r="I104" s="9" t="str">
        <f>IFERROR(VLOOKUP(CONCATENATE($A104,I$1),'Исх-фото'!$A$2:$D$4000,4,FALSE),"-")</f>
        <v>-</v>
      </c>
      <c r="J104" s="9" t="str">
        <f>IFERROR(VLOOKUP(CONCATENATE($A104,J$1),'Исх-фото'!$A$2:$D$4000,4,FALSE),"-")</f>
        <v>-</v>
      </c>
      <c r="K104" s="9" t="str">
        <f>IFERROR(VLOOKUP(CONCATENATE($A104,K$1),'Исх-фото'!$A$2:$D$4000,4,FALSE),"-")</f>
        <v>-</v>
      </c>
      <c r="L104" s="9" t="str">
        <f>IFERROR(VLOOKUP(CONCATENATE($A104,L$1),'Исх-фото'!$A$2:$D$4000,4,FALSE),"-")</f>
        <v>-</v>
      </c>
      <c r="M104" s="9" t="str">
        <f>IFERROR(VLOOKUP(CONCATENATE($A104,M$1),'Исх-фото'!$A$2:$D$4000,4,FALSE),"-")</f>
        <v>-</v>
      </c>
      <c r="N104" s="9" t="str">
        <f>IFERROR(VLOOKUP(CONCATENATE($A104,N$1),'Исх-фото'!$A$2:$D$4000,4,FALSE),"-")</f>
        <v>-</v>
      </c>
      <c r="O104" s="9" t="str">
        <f>IFERROR(VLOOKUP(CONCATENATE($A104,O$1),'Исх-фото'!$A$2:$D$4000,4,FALSE),"-")</f>
        <v>-</v>
      </c>
      <c r="P104" s="9" t="str">
        <f>IFERROR(VLOOKUP(CONCATENATE($A104,P$1),'Исх-фото'!$A$2:$D$4000,4,FALSE),"-")</f>
        <v>-</v>
      </c>
      <c r="Q104" s="9">
        <f>IFERROR(VLOOKUP(CONCATENATE($A104,Q$1),'Исх-фото'!$A$2:$D$4000,4,FALSE),"-")</f>
        <v>6</v>
      </c>
      <c r="R104" s="9" t="str">
        <f>IFERROR(VLOOKUP(CONCATENATE($A104,R$1),'Исх-фото'!$A$2:$D$4000,4,FALSE),"-")</f>
        <v>-</v>
      </c>
      <c r="S104" s="9" t="str">
        <f>IFERROR(VLOOKUP(CONCATENATE($A104,S$1),'Исх-фото'!$A$2:$D$4000,4,FALSE),"-")</f>
        <v>-</v>
      </c>
      <c r="T104" s="9">
        <f>IFERROR(VLOOKUP(CONCATENATE($A104,T$1),'Исх-фото'!$A$2:$D$4000,4,FALSE),"-")</f>
        <v>6</v>
      </c>
      <c r="U104" s="9">
        <f>IFERROR(VLOOKUP(CONCATENATE($A104,U$1),'Исх-фото'!$A$2:$D$4000,4,FALSE),"-")</f>
        <v>7</v>
      </c>
      <c r="V104" s="9" t="str">
        <f>IFERROR(VLOOKUP(CONCATENATE($A104,V$1),'Исх-фото'!$A$2:$D$4000,4,FALSE),"-")</f>
        <v>-</v>
      </c>
      <c r="W104" s="9" t="str">
        <f>IFERROR(VLOOKUP(CONCATENATE($A104,W$1),'Исх-фото'!$A$2:$D$4000,4,FALSE),"-")</f>
        <v>-</v>
      </c>
      <c r="X104" s="9" t="str">
        <f>IFERROR(VLOOKUP(CONCATENATE($A104,X$1),'Исх-фото'!$A$2:$D$4000,4,FALSE),"-")</f>
        <v>-</v>
      </c>
      <c r="Y104" s="9" t="str">
        <f>IFERROR(VLOOKUP(CONCATENATE($A104,Y$1),'Исх-фото'!$A$2:$D$4000,4,FALSE),"-")</f>
        <v>-</v>
      </c>
      <c r="Z104" s="9">
        <f>IFERROR(VLOOKUP(CONCATENATE($A104,Z$1),'Исх-фото'!$A$2:$D$4000,4,FALSE),"-")</f>
        <v>8</v>
      </c>
      <c r="AA104" s="9" t="str">
        <f>IFERROR(VLOOKUP(CONCATENATE($A104,AA$1),'Исх-фото'!$A$2:$D$4000,4,FALSE),"-")</f>
        <v>-</v>
      </c>
      <c r="AB104" s="9">
        <f>IFERROR(VLOOKUP(CONCATENATE($A104,AB$1),'Исх-фото'!$A$2:$D$4000,4,FALSE),"-")</f>
        <v>8</v>
      </c>
      <c r="AC104" s="9">
        <f>IFERROR(VLOOKUP(CONCATENATE($A104,AC$1),'Исх-фото'!$A$2:$D$4000,4,FALSE),"-")</f>
        <v>10</v>
      </c>
      <c r="AD104" s="9" t="str">
        <f>IFERROR(VLOOKUP(CONCATENATE($A104,AD$1),'Исх-фото'!$A$2:$D$4000,4,FALSE),"-")</f>
        <v>-</v>
      </c>
      <c r="AE104" s="9" t="str">
        <f>IFERROR(VLOOKUP(CONCATENATE($A104,AE$1),'Исх-фото'!$A$2:$D$4000,4,FALSE),"-")</f>
        <v>-</v>
      </c>
      <c r="AF104" s="9" t="str">
        <f>IFERROR(VLOOKUP(CONCATENATE($A104,AF$1),'Исх-фото'!$A$2:$D$4000,4,FALSE),"-")</f>
        <v>-</v>
      </c>
      <c r="AG104" s="9">
        <f>IFERROR(VLOOKUP(CONCATENATE($A104,AG$1),'Исх-фото'!$A$2:$D$4000,4,FALSE),"-")</f>
        <v>5</v>
      </c>
      <c r="AH104" s="9" t="str">
        <f>IFERROR(VLOOKUP(CONCATENATE($A104,AH$1),'Исх-фото'!$A$2:$D$4000,4,FALSE),"-")</f>
        <v>-</v>
      </c>
      <c r="AI104" s="9" t="str">
        <f>IFERROR(VLOOKUP(CONCATENATE($A104,AI$1),'Исх-фото'!$A$2:$D$4000,4,FALSE),"-")</f>
        <v>-</v>
      </c>
      <c r="AJ104" s="9">
        <f>IFERROR(VLOOKUP(CONCATENATE($A104,AJ$1),'Исх-фото'!$A$2:$D$4000,4,FALSE),"-")</f>
        <v>4</v>
      </c>
      <c r="AK104" s="9" t="str">
        <f>IFERROR(VLOOKUP(CONCATENATE($A104,AK$1),'Исх-фото'!$A$2:$D$4000,4,FALSE),"-")</f>
        <v>-</v>
      </c>
      <c r="AL104" s="9">
        <f>IFERROR(VLOOKUP(CONCATENATE($A104,AL$1),'Исх-фото'!$A$2:$D$4000,4,FALSE),"-")</f>
        <v>4</v>
      </c>
      <c r="AM104" s="9">
        <f>IFERROR(VLOOKUP(CONCATENATE($A104,AM$1),'Исх-фото'!$A$2:$D$4000,4,FALSE),"-")</f>
        <v>6</v>
      </c>
      <c r="AN104" s="9">
        <f>IFERROR(VLOOKUP(CONCATENATE($A104,AN$1),'Исх-фото'!$A$2:$D$4000,4,FALSE),"-")</f>
        <v>4</v>
      </c>
      <c r="AO104" s="9" t="str">
        <f>IFERROR(VLOOKUP(CONCATENATE($A104,AO$1),'Исх-фото'!$A$2:$D$4000,4,FALSE),"-")</f>
        <v>-</v>
      </c>
      <c r="AP104" s="9">
        <f>IFERROR(VLOOKUP(CONCATENATE($A104,AP$1),'Исх-фото'!$A$2:$D$4000,4,FALSE),"-")</f>
        <v>6</v>
      </c>
      <c r="AQ104" s="9" t="str">
        <f>IFERROR(VLOOKUP(CONCATENATE($A104,AQ$1),'Исх-фото'!$A$2:$D$4000,4,FALSE),"-")</f>
        <v>-</v>
      </c>
      <c r="AR104" s="9" t="str">
        <f>IFERROR(VLOOKUP(CONCATENATE($A104,AR$1),'Исх-фото'!$A$2:$D$4000,4,FALSE),"-")</f>
        <v>-</v>
      </c>
      <c r="AS104" s="9">
        <f>IFERROR(VLOOKUP(CONCATENATE($A104,AS$1),'Исх-фото'!$A$2:$D$4000,4,FALSE),"-")</f>
        <v>2</v>
      </c>
      <c r="AT104" s="9" t="str">
        <f>IFERROR(VLOOKUP(CONCATENATE($A104,AT$1),'Исх-фото'!$A$2:$D$4000,4,FALSE),"-")</f>
        <v>-</v>
      </c>
      <c r="AU104" s="9" t="str">
        <f>IFERROR(VLOOKUP(CONCATENATE($A104,AU$1),'Исх-фото'!$A$2:$D$4000,4,FALSE),"-")</f>
        <v>-</v>
      </c>
      <c r="AV104" s="9" t="str">
        <f>IFERROR(VLOOKUP(CONCATENATE($A104,AV$1),'Исх-фото'!$A$2:$D$4000,4,FALSE),"-")</f>
        <v>-</v>
      </c>
      <c r="AW104" s="9" t="str">
        <f>IFERROR(VLOOKUP(CONCATENATE($A104,AW$1),'Исх-фото'!$A$2:$D$4000,4,FALSE),"-")</f>
        <v>-</v>
      </c>
      <c r="AX104" s="9" t="str">
        <f>IFERROR(VLOOKUP(CONCATENATE($A104,AX$1),'Исх-фото'!$A$2:$D$4000,4,FALSE),"-")</f>
        <v>-</v>
      </c>
      <c r="AY104" s="9" t="str">
        <f>IFERROR(VLOOKUP(CONCATENATE($A104,AY$1),'Исх-фото'!$A$2:$D$4000,4,FALSE),"-")</f>
        <v>-</v>
      </c>
      <c r="AZ104" s="9" t="str">
        <f>IFERROR(VLOOKUP(CONCATENATE($A104,AZ$1),'Исх-фото'!$A$2:$D$4000,4,FALSE),"-")</f>
        <v>-</v>
      </c>
      <c r="BA104" s="9" t="str">
        <f>IFERROR(VLOOKUP(CONCATENATE($A104,BA$1),'Исх-фото'!$A$2:$D$4000,4,FALSE),"-")</f>
        <v>-</v>
      </c>
      <c r="BB104" s="9">
        <f>IFERROR(VLOOKUP(CONCATENATE($A104,BB$1),'Исх-фото'!$A$2:$D$4000,4,FALSE),"-")</f>
        <v>7</v>
      </c>
      <c r="BC104" s="9">
        <f>IFERROR(VLOOKUP(CONCATENATE($A104,BC$1),'Исх-фото'!$A$2:$D$4000,4,FALSE),"-")</f>
        <v>5</v>
      </c>
      <c r="BD104" s="9" t="str">
        <f>IFERROR(VLOOKUP(CONCATENATE($A104,BD$1),'Исх-фото'!$A$2:$D$4000,4,FALSE),"-")</f>
        <v>-</v>
      </c>
      <c r="BE104" s="9">
        <f>IFERROR(VLOOKUP(CONCATENATE($A104,BE$1),'Исх-фото'!$A$2:$D$4000,4,FALSE),"-")</f>
        <v>8</v>
      </c>
      <c r="BF104" s="9">
        <f>IFERROR(VLOOKUP(CONCATENATE($A104,BF$1),'Исх-фото'!$A$2:$D$4000,4,FALSE),"-")</f>
        <v>7</v>
      </c>
      <c r="BG104" s="9" t="str">
        <f>IFERROR(VLOOKUP(CONCATENATE($A104,BG$1),'Исх-фото'!$A$2:$D$4000,4,FALSE),"-")</f>
        <v>-</v>
      </c>
      <c r="BH104" s="9" t="str">
        <f>IFERROR(VLOOKUP(CONCATENATE($A104,BH$1),'Исх-фото'!$A$2:$D$4000,4,FALSE),"-")</f>
        <v>-</v>
      </c>
      <c r="BI104" s="9" t="str">
        <f>IFERROR(VLOOKUP(CONCATENATE($A104,BI$1),'Исх-фото'!$A$2:$D$4000,4,FALSE),"-")</f>
        <v>-</v>
      </c>
      <c r="BJ104" s="37">
        <f t="shared" si="10"/>
        <v>18</v>
      </c>
      <c r="BK104" s="34">
        <f t="shared" si="11"/>
        <v>6.1111111111111107</v>
      </c>
      <c r="BL104" s="9">
        <f t="shared" si="8"/>
        <v>91</v>
      </c>
    </row>
    <row r="105" spans="1:64">
      <c r="A105" s="38">
        <f t="shared" si="9"/>
        <v>103</v>
      </c>
      <c r="B105" s="36">
        <f>№!B104</f>
        <v>50</v>
      </c>
      <c r="C105" s="36">
        <f>№!C104</f>
        <v>2</v>
      </c>
      <c r="D105" s="9" t="str">
        <f>IFERROR(VLOOKUP(CONCATENATE($A105,D$1),'Исх-фото'!$A$2:$D$4000,4,FALSE),"-")</f>
        <v>-</v>
      </c>
      <c r="E105" s="9" t="str">
        <f>IFERROR(VLOOKUP(CONCATENATE($A105,E$1),'Исх-фото'!$A$2:$D$4000,4,FALSE),"-")</f>
        <v>-</v>
      </c>
      <c r="F105" s="9" t="str">
        <f>IFERROR(VLOOKUP(CONCATENATE($A105,F$1),'Исх-фото'!$A$2:$D$4000,4,FALSE),"-")</f>
        <v>-</v>
      </c>
      <c r="G105" s="9" t="str">
        <f>IFERROR(VLOOKUP(CONCATENATE($A105,G$1),'Исх-фото'!$A$2:$D$4000,4,FALSE),"-")</f>
        <v>-</v>
      </c>
      <c r="H105" s="9" t="str">
        <f>IFERROR(VLOOKUP(CONCATENATE($A105,H$1),'Исх-фото'!$A$2:$D$4000,4,FALSE),"-")</f>
        <v>-</v>
      </c>
      <c r="I105" s="9" t="str">
        <f>IFERROR(VLOOKUP(CONCATENATE($A105,I$1),'Исх-фото'!$A$2:$D$4000,4,FALSE),"-")</f>
        <v>-</v>
      </c>
      <c r="J105" s="9" t="str">
        <f>IFERROR(VLOOKUP(CONCATENATE($A105,J$1),'Исх-фото'!$A$2:$D$4000,4,FALSE),"-")</f>
        <v>-</v>
      </c>
      <c r="K105" s="9" t="str">
        <f>IFERROR(VLOOKUP(CONCATENATE($A105,K$1),'Исх-фото'!$A$2:$D$4000,4,FALSE),"-")</f>
        <v>-</v>
      </c>
      <c r="L105" s="9" t="str">
        <f>IFERROR(VLOOKUP(CONCATENATE($A105,L$1),'Исх-фото'!$A$2:$D$4000,4,FALSE),"-")</f>
        <v>-</v>
      </c>
      <c r="M105" s="9" t="str">
        <f>IFERROR(VLOOKUP(CONCATENATE($A105,M$1),'Исх-фото'!$A$2:$D$4000,4,FALSE),"-")</f>
        <v>-</v>
      </c>
      <c r="N105" s="9" t="str">
        <f>IFERROR(VLOOKUP(CONCATENATE($A105,N$1),'Исх-фото'!$A$2:$D$4000,4,FALSE),"-")</f>
        <v>-</v>
      </c>
      <c r="O105" s="9" t="str">
        <f>IFERROR(VLOOKUP(CONCATENATE($A105,O$1),'Исх-фото'!$A$2:$D$4000,4,FALSE),"-")</f>
        <v>-</v>
      </c>
      <c r="P105" s="9" t="str">
        <f>IFERROR(VLOOKUP(CONCATENATE($A105,P$1),'Исх-фото'!$A$2:$D$4000,4,FALSE),"-")</f>
        <v>-</v>
      </c>
      <c r="Q105" s="9">
        <f>IFERROR(VLOOKUP(CONCATENATE($A105,Q$1),'Исх-фото'!$A$2:$D$4000,4,FALSE),"-")</f>
        <v>5</v>
      </c>
      <c r="R105" s="9" t="str">
        <f>IFERROR(VLOOKUP(CONCATENATE($A105,R$1),'Исх-фото'!$A$2:$D$4000,4,FALSE),"-")</f>
        <v>-</v>
      </c>
      <c r="S105" s="9" t="str">
        <f>IFERROR(VLOOKUP(CONCATENATE($A105,S$1),'Исх-фото'!$A$2:$D$4000,4,FALSE),"-")</f>
        <v>-</v>
      </c>
      <c r="T105" s="9">
        <f>IFERROR(VLOOKUP(CONCATENATE($A105,T$1),'Исх-фото'!$A$2:$D$4000,4,FALSE),"-")</f>
        <v>4</v>
      </c>
      <c r="U105" s="9">
        <f>IFERROR(VLOOKUP(CONCATENATE($A105,U$1),'Исх-фото'!$A$2:$D$4000,4,FALSE),"-")</f>
        <v>8</v>
      </c>
      <c r="V105" s="9" t="str">
        <f>IFERROR(VLOOKUP(CONCATENATE($A105,V$1),'Исх-фото'!$A$2:$D$4000,4,FALSE),"-")</f>
        <v>-</v>
      </c>
      <c r="W105" s="9" t="str">
        <f>IFERROR(VLOOKUP(CONCATENATE($A105,W$1),'Исх-фото'!$A$2:$D$4000,4,FALSE),"-")</f>
        <v>-</v>
      </c>
      <c r="X105" s="9" t="str">
        <f>IFERROR(VLOOKUP(CONCATENATE($A105,X$1),'Исх-фото'!$A$2:$D$4000,4,FALSE),"-")</f>
        <v>-</v>
      </c>
      <c r="Y105" s="9" t="str">
        <f>IFERROR(VLOOKUP(CONCATENATE($A105,Y$1),'Исх-фото'!$A$2:$D$4000,4,FALSE),"-")</f>
        <v>-</v>
      </c>
      <c r="Z105" s="9">
        <f>IFERROR(VLOOKUP(CONCATENATE($A105,Z$1),'Исх-фото'!$A$2:$D$4000,4,FALSE),"-")</f>
        <v>7</v>
      </c>
      <c r="AA105" s="9" t="str">
        <f>IFERROR(VLOOKUP(CONCATENATE($A105,AA$1),'Исх-фото'!$A$2:$D$4000,4,FALSE),"-")</f>
        <v>-</v>
      </c>
      <c r="AB105" s="9">
        <f>IFERROR(VLOOKUP(CONCATENATE($A105,AB$1),'Исх-фото'!$A$2:$D$4000,4,FALSE),"-")</f>
        <v>5</v>
      </c>
      <c r="AC105" s="9" t="str">
        <f>IFERROR(VLOOKUP(CONCATENATE($A105,AC$1),'Исх-фото'!$A$2:$D$4000,4,FALSE),"-")</f>
        <v>-</v>
      </c>
      <c r="AD105" s="9" t="str">
        <f>IFERROR(VLOOKUP(CONCATENATE($A105,AD$1),'Исх-фото'!$A$2:$D$4000,4,FALSE),"-")</f>
        <v>-</v>
      </c>
      <c r="AE105" s="9" t="str">
        <f>IFERROR(VLOOKUP(CONCATENATE($A105,AE$1),'Исх-фото'!$A$2:$D$4000,4,FALSE),"-")</f>
        <v>-</v>
      </c>
      <c r="AF105" s="9" t="str">
        <f>IFERROR(VLOOKUP(CONCATENATE($A105,AF$1),'Исх-фото'!$A$2:$D$4000,4,FALSE),"-")</f>
        <v>-</v>
      </c>
      <c r="AG105" s="9">
        <f>IFERROR(VLOOKUP(CONCATENATE($A105,AG$1),'Исх-фото'!$A$2:$D$4000,4,FALSE),"-")</f>
        <v>2</v>
      </c>
      <c r="AH105" s="9" t="str">
        <f>IFERROR(VLOOKUP(CONCATENATE($A105,AH$1),'Исх-фото'!$A$2:$D$4000,4,FALSE),"-")</f>
        <v>-</v>
      </c>
      <c r="AI105" s="9">
        <f>IFERROR(VLOOKUP(CONCATENATE($A105,AI$1),'Исх-фото'!$A$2:$D$4000,4,FALSE),"-")</f>
        <v>5</v>
      </c>
      <c r="AJ105" s="9">
        <f>IFERROR(VLOOKUP(CONCATENATE($A105,AJ$1),'Исх-фото'!$A$2:$D$4000,4,FALSE),"-")</f>
        <v>4</v>
      </c>
      <c r="AK105" s="9" t="str">
        <f>IFERROR(VLOOKUP(CONCATENATE($A105,AK$1),'Исх-фото'!$A$2:$D$4000,4,FALSE),"-")</f>
        <v>-</v>
      </c>
      <c r="AL105" s="9" t="str">
        <f>IFERROR(VLOOKUP(CONCATENATE($A105,AL$1),'Исх-фото'!$A$2:$D$4000,4,FALSE),"-")</f>
        <v>-</v>
      </c>
      <c r="AM105" s="9">
        <f>IFERROR(VLOOKUP(CONCATENATE($A105,AM$1),'Исх-фото'!$A$2:$D$4000,4,FALSE),"-")</f>
        <v>7</v>
      </c>
      <c r="AN105" s="9">
        <f>IFERROR(VLOOKUP(CONCATENATE($A105,AN$1),'Исх-фото'!$A$2:$D$4000,4,FALSE),"-")</f>
        <v>1</v>
      </c>
      <c r="AO105" s="9" t="str">
        <f>IFERROR(VLOOKUP(CONCATENATE($A105,AO$1),'Исх-фото'!$A$2:$D$4000,4,FALSE),"-")</f>
        <v>-</v>
      </c>
      <c r="AP105" s="9">
        <f>IFERROR(VLOOKUP(CONCATENATE($A105,AP$1),'Исх-фото'!$A$2:$D$4000,4,FALSE),"-")</f>
        <v>4</v>
      </c>
      <c r="AQ105" s="9" t="str">
        <f>IFERROR(VLOOKUP(CONCATENATE($A105,AQ$1),'Исх-фото'!$A$2:$D$4000,4,FALSE),"-")</f>
        <v>-</v>
      </c>
      <c r="AR105" s="9" t="str">
        <f>IFERROR(VLOOKUP(CONCATENATE($A105,AR$1),'Исх-фото'!$A$2:$D$4000,4,FALSE),"-")</f>
        <v>-</v>
      </c>
      <c r="AS105" s="9">
        <f>IFERROR(VLOOKUP(CONCATENATE($A105,AS$1),'Исх-фото'!$A$2:$D$4000,4,FALSE),"-")</f>
        <v>1</v>
      </c>
      <c r="AT105" s="9" t="str">
        <f>IFERROR(VLOOKUP(CONCATENATE($A105,AT$1),'Исх-фото'!$A$2:$D$4000,4,FALSE),"-")</f>
        <v>-</v>
      </c>
      <c r="AU105" s="9" t="str">
        <f>IFERROR(VLOOKUP(CONCATENATE($A105,AU$1),'Исх-фото'!$A$2:$D$4000,4,FALSE),"-")</f>
        <v>-</v>
      </c>
      <c r="AV105" s="9" t="str">
        <f>IFERROR(VLOOKUP(CONCATENATE($A105,AV$1),'Исх-фото'!$A$2:$D$4000,4,FALSE),"-")</f>
        <v>-</v>
      </c>
      <c r="AW105" s="9" t="str">
        <f>IFERROR(VLOOKUP(CONCATENATE($A105,AW$1),'Исх-фото'!$A$2:$D$4000,4,FALSE),"-")</f>
        <v>-</v>
      </c>
      <c r="AX105" s="9" t="str">
        <f>IFERROR(VLOOKUP(CONCATENATE($A105,AX$1),'Исх-фото'!$A$2:$D$4000,4,FALSE),"-")</f>
        <v>-</v>
      </c>
      <c r="AY105" s="9" t="str">
        <f>IFERROR(VLOOKUP(CONCATENATE($A105,AY$1),'Исх-фото'!$A$2:$D$4000,4,FALSE),"-")</f>
        <v>-</v>
      </c>
      <c r="AZ105" s="9">
        <f>IFERROR(VLOOKUP(CONCATENATE($A105,AZ$1),'Исх-фото'!$A$2:$D$4000,4,FALSE),"-")</f>
        <v>2</v>
      </c>
      <c r="BA105" s="9" t="str">
        <f>IFERROR(VLOOKUP(CONCATENATE($A105,BA$1),'Исх-фото'!$A$2:$D$4000,4,FALSE),"-")</f>
        <v>-</v>
      </c>
      <c r="BB105" s="9" t="str">
        <f>IFERROR(VLOOKUP(CONCATENATE($A105,BB$1),'Исх-фото'!$A$2:$D$4000,4,FALSE),"-")</f>
        <v>-</v>
      </c>
      <c r="BC105" s="9">
        <f>IFERROR(VLOOKUP(CONCATENATE($A105,BC$1),'Исх-фото'!$A$2:$D$4000,4,FALSE),"-")</f>
        <v>5</v>
      </c>
      <c r="BD105" s="9" t="str">
        <f>IFERROR(VLOOKUP(CONCATENATE($A105,BD$1),'Исх-фото'!$A$2:$D$4000,4,FALSE),"-")</f>
        <v>-</v>
      </c>
      <c r="BE105" s="9">
        <f>IFERROR(VLOOKUP(CONCATENATE($A105,BE$1),'Исх-фото'!$A$2:$D$4000,4,FALSE),"-")</f>
        <v>4</v>
      </c>
      <c r="BF105" s="9" t="str">
        <f>IFERROR(VLOOKUP(CONCATENATE($A105,BF$1),'Исх-фото'!$A$2:$D$4000,4,FALSE),"-")</f>
        <v>-</v>
      </c>
      <c r="BG105" s="9" t="str">
        <f>IFERROR(VLOOKUP(CONCATENATE($A105,BG$1),'Исх-фото'!$A$2:$D$4000,4,FALSE),"-")</f>
        <v>-</v>
      </c>
      <c r="BH105" s="9" t="str">
        <f>IFERROR(VLOOKUP(CONCATENATE($A105,BH$1),'Исх-фото'!$A$2:$D$4000,4,FALSE),"-")</f>
        <v>-</v>
      </c>
      <c r="BI105" s="9" t="str">
        <f>IFERROR(VLOOKUP(CONCATENATE($A105,BI$1),'Исх-фото'!$A$2:$D$4000,4,FALSE),"-")</f>
        <v>-</v>
      </c>
      <c r="BJ105" s="37">
        <f t="shared" si="10"/>
        <v>15</v>
      </c>
      <c r="BK105" s="34">
        <f t="shared" si="11"/>
        <v>4.2666666666666666</v>
      </c>
      <c r="BL105" s="9">
        <f t="shared" si="8"/>
        <v>143</v>
      </c>
    </row>
    <row r="106" spans="1:64">
      <c r="A106" s="38">
        <f t="shared" si="9"/>
        <v>104</v>
      </c>
      <c r="B106" s="36">
        <f>№!B105</f>
        <v>50</v>
      </c>
      <c r="C106" s="36">
        <f>№!C105</f>
        <v>3</v>
      </c>
      <c r="D106" s="9">
        <f>IFERROR(VLOOKUP(CONCATENATE($A106,D$1),'Исх-фото'!$A$2:$D$4000,4,FALSE),"-")</f>
        <v>7</v>
      </c>
      <c r="E106" s="9" t="str">
        <f>IFERROR(VLOOKUP(CONCATENATE($A106,E$1),'Исх-фото'!$A$2:$D$4000,4,FALSE),"-")</f>
        <v>-</v>
      </c>
      <c r="F106" s="9" t="str">
        <f>IFERROR(VLOOKUP(CONCATENATE($A106,F$1),'Исх-фото'!$A$2:$D$4000,4,FALSE),"-")</f>
        <v>-</v>
      </c>
      <c r="G106" s="9" t="str">
        <f>IFERROR(VLOOKUP(CONCATENATE($A106,G$1),'Исх-фото'!$A$2:$D$4000,4,FALSE),"-")</f>
        <v>-</v>
      </c>
      <c r="H106" s="9" t="str">
        <f>IFERROR(VLOOKUP(CONCATENATE($A106,H$1),'Исх-фото'!$A$2:$D$4000,4,FALSE),"-")</f>
        <v>-</v>
      </c>
      <c r="I106" s="9" t="str">
        <f>IFERROR(VLOOKUP(CONCATENATE($A106,I$1),'Исх-фото'!$A$2:$D$4000,4,FALSE),"-")</f>
        <v>-</v>
      </c>
      <c r="J106" s="9">
        <f>IFERROR(VLOOKUP(CONCATENATE($A106,J$1),'Исх-фото'!$A$2:$D$4000,4,FALSE),"-")</f>
        <v>5</v>
      </c>
      <c r="K106" s="9" t="str">
        <f>IFERROR(VLOOKUP(CONCATENATE($A106,K$1),'Исх-фото'!$A$2:$D$4000,4,FALSE),"-")</f>
        <v>-</v>
      </c>
      <c r="L106" s="9" t="str">
        <f>IFERROR(VLOOKUP(CONCATENATE($A106,L$1),'Исх-фото'!$A$2:$D$4000,4,FALSE),"-")</f>
        <v>-</v>
      </c>
      <c r="M106" s="9" t="str">
        <f>IFERROR(VLOOKUP(CONCATENATE($A106,M$1),'Исх-фото'!$A$2:$D$4000,4,FALSE),"-")</f>
        <v>-</v>
      </c>
      <c r="N106" s="9" t="str">
        <f>IFERROR(VLOOKUP(CONCATENATE($A106,N$1),'Исх-фото'!$A$2:$D$4000,4,FALSE),"-")</f>
        <v>-</v>
      </c>
      <c r="O106" s="9" t="str">
        <f>IFERROR(VLOOKUP(CONCATENATE($A106,O$1),'Исх-фото'!$A$2:$D$4000,4,FALSE),"-")</f>
        <v>-</v>
      </c>
      <c r="P106" s="9" t="str">
        <f>IFERROR(VLOOKUP(CONCATENATE($A106,P$1),'Исх-фото'!$A$2:$D$4000,4,FALSE),"-")</f>
        <v>-</v>
      </c>
      <c r="Q106" s="9">
        <f>IFERROR(VLOOKUP(CONCATENATE($A106,Q$1),'Исх-фото'!$A$2:$D$4000,4,FALSE),"-")</f>
        <v>4</v>
      </c>
      <c r="R106" s="9" t="str">
        <f>IFERROR(VLOOKUP(CONCATENATE($A106,R$1),'Исх-фото'!$A$2:$D$4000,4,FALSE),"-")</f>
        <v>-</v>
      </c>
      <c r="S106" s="9" t="str">
        <f>IFERROR(VLOOKUP(CONCATENATE($A106,S$1),'Исх-фото'!$A$2:$D$4000,4,FALSE),"-")</f>
        <v>-</v>
      </c>
      <c r="T106" s="9">
        <f>IFERROR(VLOOKUP(CONCATENATE($A106,T$1),'Исх-фото'!$A$2:$D$4000,4,FALSE),"-")</f>
        <v>4</v>
      </c>
      <c r="U106" s="9">
        <f>IFERROR(VLOOKUP(CONCATENATE($A106,U$1),'Исх-фото'!$A$2:$D$4000,4,FALSE),"-")</f>
        <v>10</v>
      </c>
      <c r="V106" s="9" t="str">
        <f>IFERROR(VLOOKUP(CONCATENATE($A106,V$1),'Исх-фото'!$A$2:$D$4000,4,FALSE),"-")</f>
        <v>-</v>
      </c>
      <c r="W106" s="9" t="str">
        <f>IFERROR(VLOOKUP(CONCATENATE($A106,W$1),'Исх-фото'!$A$2:$D$4000,4,FALSE),"-")</f>
        <v>-</v>
      </c>
      <c r="X106" s="9" t="str">
        <f>IFERROR(VLOOKUP(CONCATENATE($A106,X$1),'Исх-фото'!$A$2:$D$4000,4,FALSE),"-")</f>
        <v>-</v>
      </c>
      <c r="Y106" s="9" t="str">
        <f>IFERROR(VLOOKUP(CONCATENATE($A106,Y$1),'Исх-фото'!$A$2:$D$4000,4,FALSE),"-")</f>
        <v>-</v>
      </c>
      <c r="Z106" s="9">
        <f>IFERROR(VLOOKUP(CONCATENATE($A106,Z$1),'Исх-фото'!$A$2:$D$4000,4,FALSE),"-")</f>
        <v>8</v>
      </c>
      <c r="AA106" s="9" t="str">
        <f>IFERROR(VLOOKUP(CONCATENATE($A106,AA$1),'Исх-фото'!$A$2:$D$4000,4,FALSE),"-")</f>
        <v>-</v>
      </c>
      <c r="AB106" s="9" t="str">
        <f>IFERROR(VLOOKUP(CONCATENATE($A106,AB$1),'Исх-фото'!$A$2:$D$4000,4,FALSE),"-")</f>
        <v>-</v>
      </c>
      <c r="AC106" s="9" t="str">
        <f>IFERROR(VLOOKUP(CONCATENATE($A106,AC$1),'Исх-фото'!$A$2:$D$4000,4,FALSE),"-")</f>
        <v>-</v>
      </c>
      <c r="AD106" s="9" t="str">
        <f>IFERROR(VLOOKUP(CONCATENATE($A106,AD$1),'Исх-фото'!$A$2:$D$4000,4,FALSE),"-")</f>
        <v>-</v>
      </c>
      <c r="AE106" s="9" t="str">
        <f>IFERROR(VLOOKUP(CONCATENATE($A106,AE$1),'Исх-фото'!$A$2:$D$4000,4,FALSE),"-")</f>
        <v>-</v>
      </c>
      <c r="AF106" s="9" t="str">
        <f>IFERROR(VLOOKUP(CONCATENATE($A106,AF$1),'Исх-фото'!$A$2:$D$4000,4,FALSE),"-")</f>
        <v>-</v>
      </c>
      <c r="AG106" s="9">
        <f>IFERROR(VLOOKUP(CONCATENATE($A106,AG$1),'Исх-фото'!$A$2:$D$4000,4,FALSE),"-")</f>
        <v>4</v>
      </c>
      <c r="AH106" s="9" t="str">
        <f>IFERROR(VLOOKUP(CONCATENATE($A106,AH$1),'Исх-фото'!$A$2:$D$4000,4,FALSE),"-")</f>
        <v>-</v>
      </c>
      <c r="AI106" s="9" t="str">
        <f>IFERROR(VLOOKUP(CONCATENATE($A106,AI$1),'Исх-фото'!$A$2:$D$4000,4,FALSE),"-")</f>
        <v>-</v>
      </c>
      <c r="AJ106" s="9">
        <f>IFERROR(VLOOKUP(CONCATENATE($A106,AJ$1),'Исх-фото'!$A$2:$D$4000,4,FALSE),"-")</f>
        <v>3</v>
      </c>
      <c r="AK106" s="9" t="str">
        <f>IFERROR(VLOOKUP(CONCATENATE($A106,AK$1),'Исх-фото'!$A$2:$D$4000,4,FALSE),"-")</f>
        <v>-</v>
      </c>
      <c r="AL106" s="9">
        <f>IFERROR(VLOOKUP(CONCATENATE($A106,AL$1),'Исх-фото'!$A$2:$D$4000,4,FALSE),"-")</f>
        <v>4</v>
      </c>
      <c r="AM106" s="9">
        <f>IFERROR(VLOOKUP(CONCATENATE($A106,AM$1),'Исх-фото'!$A$2:$D$4000,4,FALSE),"-")</f>
        <v>7</v>
      </c>
      <c r="AN106" s="9">
        <f>IFERROR(VLOOKUP(CONCATENATE($A106,AN$1),'Исх-фото'!$A$2:$D$4000,4,FALSE),"-")</f>
        <v>5</v>
      </c>
      <c r="AO106" s="9" t="str">
        <f>IFERROR(VLOOKUP(CONCATENATE($A106,AO$1),'Исх-фото'!$A$2:$D$4000,4,FALSE),"-")</f>
        <v>-</v>
      </c>
      <c r="AP106" s="9">
        <f>IFERROR(VLOOKUP(CONCATENATE($A106,AP$1),'Исх-фото'!$A$2:$D$4000,4,FALSE),"-")</f>
        <v>6</v>
      </c>
      <c r="AQ106" s="9" t="str">
        <f>IFERROR(VLOOKUP(CONCATENATE($A106,AQ$1),'Исх-фото'!$A$2:$D$4000,4,FALSE),"-")</f>
        <v>-</v>
      </c>
      <c r="AR106" s="9" t="str">
        <f>IFERROR(VLOOKUP(CONCATENATE($A106,AR$1),'Исх-фото'!$A$2:$D$4000,4,FALSE),"-")</f>
        <v>-</v>
      </c>
      <c r="AS106" s="9">
        <f>IFERROR(VLOOKUP(CONCATENATE($A106,AS$1),'Исх-фото'!$A$2:$D$4000,4,FALSE),"-")</f>
        <v>2</v>
      </c>
      <c r="AT106" s="9" t="str">
        <f>IFERROR(VLOOKUP(CONCATENATE($A106,AT$1),'Исх-фото'!$A$2:$D$4000,4,FALSE),"-")</f>
        <v>-</v>
      </c>
      <c r="AU106" s="9" t="str">
        <f>IFERROR(VLOOKUP(CONCATENATE($A106,AU$1),'Исх-фото'!$A$2:$D$4000,4,FALSE),"-")</f>
        <v>-</v>
      </c>
      <c r="AV106" s="9" t="str">
        <f>IFERROR(VLOOKUP(CONCATENATE($A106,AV$1),'Исх-фото'!$A$2:$D$4000,4,FALSE),"-")</f>
        <v>-</v>
      </c>
      <c r="AW106" s="9" t="str">
        <f>IFERROR(VLOOKUP(CONCATENATE($A106,AW$1),'Исх-фото'!$A$2:$D$4000,4,FALSE),"-")</f>
        <v>-</v>
      </c>
      <c r="AX106" s="9" t="str">
        <f>IFERROR(VLOOKUP(CONCATENATE($A106,AX$1),'Исх-фото'!$A$2:$D$4000,4,FALSE),"-")</f>
        <v>-</v>
      </c>
      <c r="AY106" s="9" t="str">
        <f>IFERROR(VLOOKUP(CONCATENATE($A106,AY$1),'Исх-фото'!$A$2:$D$4000,4,FALSE),"-")</f>
        <v>-</v>
      </c>
      <c r="AZ106" s="9">
        <f>IFERROR(VLOOKUP(CONCATENATE($A106,AZ$1),'Исх-фото'!$A$2:$D$4000,4,FALSE),"-")</f>
        <v>5</v>
      </c>
      <c r="BA106" s="9" t="str">
        <f>IFERROR(VLOOKUP(CONCATENATE($A106,BA$1),'Исх-фото'!$A$2:$D$4000,4,FALSE),"-")</f>
        <v>-</v>
      </c>
      <c r="BB106" s="9">
        <f>IFERROR(VLOOKUP(CONCATENATE($A106,BB$1),'Исх-фото'!$A$2:$D$4000,4,FALSE),"-")</f>
        <v>11</v>
      </c>
      <c r="BC106" s="9">
        <f>IFERROR(VLOOKUP(CONCATENATE($A106,BC$1),'Исх-фото'!$A$2:$D$4000,4,FALSE),"-")</f>
        <v>6</v>
      </c>
      <c r="BD106" s="9" t="str">
        <f>IFERROR(VLOOKUP(CONCATENATE($A106,BD$1),'Исх-фото'!$A$2:$D$4000,4,FALSE),"-")</f>
        <v>-</v>
      </c>
      <c r="BE106" s="9">
        <f>IFERROR(VLOOKUP(CONCATENATE($A106,BE$1),'Исх-фото'!$A$2:$D$4000,4,FALSE),"-")</f>
        <v>7</v>
      </c>
      <c r="BF106" s="9">
        <f>IFERROR(VLOOKUP(CONCATENATE($A106,BF$1),'Исх-фото'!$A$2:$D$4000,4,FALSE),"-")</f>
        <v>4</v>
      </c>
      <c r="BG106" s="9" t="str">
        <f>IFERROR(VLOOKUP(CONCATENATE($A106,BG$1),'Исх-фото'!$A$2:$D$4000,4,FALSE),"-")</f>
        <v>-</v>
      </c>
      <c r="BH106" s="9">
        <f>IFERROR(VLOOKUP(CONCATENATE($A106,BH$1),'Исх-фото'!$A$2:$D$4000,4,FALSE),"-")</f>
        <v>5</v>
      </c>
      <c r="BI106" s="9" t="str">
        <f>IFERROR(VLOOKUP(CONCATENATE($A106,BI$1),'Исх-фото'!$A$2:$D$4000,4,FALSE),"-")</f>
        <v>-</v>
      </c>
      <c r="BJ106" s="37">
        <f t="shared" si="10"/>
        <v>19</v>
      </c>
      <c r="BK106" s="34">
        <f t="shared" si="11"/>
        <v>5.6315789473684212</v>
      </c>
      <c r="BL106" s="9">
        <f t="shared" si="8"/>
        <v>105</v>
      </c>
    </row>
    <row r="107" spans="1:64">
      <c r="A107" s="38">
        <f t="shared" si="9"/>
        <v>105</v>
      </c>
      <c r="B107" s="36">
        <f>№!B106</f>
        <v>51</v>
      </c>
      <c r="C107" s="36">
        <f>№!C106</f>
        <v>1</v>
      </c>
      <c r="D107" s="9">
        <f>IFERROR(VLOOKUP(CONCATENATE($A107,D$1),'Исх-фото'!$A$2:$D$4000,4,FALSE),"-")</f>
        <v>8</v>
      </c>
      <c r="E107" s="9" t="str">
        <f>IFERROR(VLOOKUP(CONCATENATE($A107,E$1),'Исх-фото'!$A$2:$D$4000,4,FALSE),"-")</f>
        <v>-</v>
      </c>
      <c r="F107" s="9">
        <f>IFERROR(VLOOKUP(CONCATENATE($A107,F$1),'Исх-фото'!$A$2:$D$4000,4,FALSE),"-")</f>
        <v>9</v>
      </c>
      <c r="G107" s="9" t="str">
        <f>IFERROR(VLOOKUP(CONCATENATE($A107,G$1),'Исх-фото'!$A$2:$D$4000,4,FALSE),"-")</f>
        <v>-</v>
      </c>
      <c r="H107" s="9" t="str">
        <f>IFERROR(VLOOKUP(CONCATENATE($A107,H$1),'Исх-фото'!$A$2:$D$4000,4,FALSE),"-")</f>
        <v>-</v>
      </c>
      <c r="I107" s="9" t="str">
        <f>IFERROR(VLOOKUP(CONCATENATE($A107,I$1),'Исх-фото'!$A$2:$D$4000,4,FALSE),"-")</f>
        <v>-</v>
      </c>
      <c r="J107" s="9">
        <f>IFERROR(VLOOKUP(CONCATENATE($A107,J$1),'Исх-фото'!$A$2:$D$4000,4,FALSE),"-")</f>
        <v>7</v>
      </c>
      <c r="K107" s="9" t="str">
        <f>IFERROR(VLOOKUP(CONCATENATE($A107,K$1),'Исх-фото'!$A$2:$D$4000,4,FALSE),"-")</f>
        <v>-</v>
      </c>
      <c r="L107" s="9" t="str">
        <f>IFERROR(VLOOKUP(CONCATENATE($A107,L$1),'Исх-фото'!$A$2:$D$4000,4,FALSE),"-")</f>
        <v>-</v>
      </c>
      <c r="M107" s="9">
        <f>IFERROR(VLOOKUP(CONCATENATE($A107,M$1),'Исх-фото'!$A$2:$D$4000,4,FALSE),"-")</f>
        <v>9</v>
      </c>
      <c r="N107" s="9" t="str">
        <f>IFERROR(VLOOKUP(CONCATENATE($A107,N$1),'Исх-фото'!$A$2:$D$4000,4,FALSE),"-")</f>
        <v>-</v>
      </c>
      <c r="O107" s="9" t="str">
        <f>IFERROR(VLOOKUP(CONCATENATE($A107,O$1),'Исх-фото'!$A$2:$D$4000,4,FALSE),"-")</f>
        <v>-</v>
      </c>
      <c r="P107" s="9" t="str">
        <f>IFERROR(VLOOKUP(CONCATENATE($A107,P$1),'Исх-фото'!$A$2:$D$4000,4,FALSE),"-")</f>
        <v>-</v>
      </c>
      <c r="Q107" s="9">
        <f>IFERROR(VLOOKUP(CONCATENATE($A107,Q$1),'Исх-фото'!$A$2:$D$4000,4,FALSE),"-")</f>
        <v>6</v>
      </c>
      <c r="R107" s="9" t="str">
        <f>IFERROR(VLOOKUP(CONCATENATE($A107,R$1),'Исх-фото'!$A$2:$D$4000,4,FALSE),"-")</f>
        <v>-</v>
      </c>
      <c r="S107" s="9">
        <f>IFERROR(VLOOKUP(CONCATENATE($A107,S$1),'Исх-фото'!$A$2:$D$4000,4,FALSE),"-")</f>
        <v>9</v>
      </c>
      <c r="T107" s="9">
        <f>IFERROR(VLOOKUP(CONCATENATE($A107,T$1),'Исх-фото'!$A$2:$D$4000,4,FALSE),"-")</f>
        <v>5</v>
      </c>
      <c r="U107" s="9">
        <f>IFERROR(VLOOKUP(CONCATENATE($A107,U$1),'Исх-фото'!$A$2:$D$4000,4,FALSE),"-")</f>
        <v>12</v>
      </c>
      <c r="V107" s="9" t="str">
        <f>IFERROR(VLOOKUP(CONCATENATE($A107,V$1),'Исх-фото'!$A$2:$D$4000,4,FALSE),"-")</f>
        <v>-</v>
      </c>
      <c r="W107" s="9" t="str">
        <f>IFERROR(VLOOKUP(CONCATENATE($A107,W$1),'Исх-фото'!$A$2:$D$4000,4,FALSE),"-")</f>
        <v>-</v>
      </c>
      <c r="X107" s="9" t="str">
        <f>IFERROR(VLOOKUP(CONCATENATE($A107,X$1),'Исх-фото'!$A$2:$D$4000,4,FALSE),"-")</f>
        <v>-</v>
      </c>
      <c r="Y107" s="9" t="str">
        <f>IFERROR(VLOOKUP(CONCATENATE($A107,Y$1),'Исх-фото'!$A$2:$D$4000,4,FALSE),"-")</f>
        <v>-</v>
      </c>
      <c r="Z107" s="9">
        <f>IFERROR(VLOOKUP(CONCATENATE($A107,Z$1),'Исх-фото'!$A$2:$D$4000,4,FALSE),"-")</f>
        <v>9</v>
      </c>
      <c r="AA107" s="9" t="str">
        <f>IFERROR(VLOOKUP(CONCATENATE($A107,AA$1),'Исх-фото'!$A$2:$D$4000,4,FALSE),"-")</f>
        <v>-</v>
      </c>
      <c r="AB107" s="9">
        <f>IFERROR(VLOOKUP(CONCATENATE($A107,AB$1),'Исх-фото'!$A$2:$D$4000,4,FALSE),"-")</f>
        <v>8</v>
      </c>
      <c r="AC107" s="9">
        <f>IFERROR(VLOOKUP(CONCATENATE($A107,AC$1),'Исх-фото'!$A$2:$D$4000,4,FALSE),"-")</f>
        <v>10</v>
      </c>
      <c r="AD107" s="9" t="str">
        <f>IFERROR(VLOOKUP(CONCATENATE($A107,AD$1),'Исх-фото'!$A$2:$D$4000,4,FALSE),"-")</f>
        <v>-</v>
      </c>
      <c r="AE107" s="9" t="str">
        <f>IFERROR(VLOOKUP(CONCATENATE($A107,AE$1),'Исх-фото'!$A$2:$D$4000,4,FALSE),"-")</f>
        <v>-</v>
      </c>
      <c r="AF107" s="9" t="str">
        <f>IFERROR(VLOOKUP(CONCATENATE($A107,AF$1),'Исх-фото'!$A$2:$D$4000,4,FALSE),"-")</f>
        <v>-</v>
      </c>
      <c r="AG107" s="9">
        <f>IFERROR(VLOOKUP(CONCATENATE($A107,AG$1),'Исх-фото'!$A$2:$D$4000,4,FALSE),"-")</f>
        <v>7</v>
      </c>
      <c r="AH107" s="9" t="str">
        <f>IFERROR(VLOOKUP(CONCATENATE($A107,AH$1),'Исх-фото'!$A$2:$D$4000,4,FALSE),"-")</f>
        <v>-</v>
      </c>
      <c r="AI107" s="9">
        <f>IFERROR(VLOOKUP(CONCATENATE($A107,AI$1),'Исх-фото'!$A$2:$D$4000,4,FALSE),"-")</f>
        <v>9</v>
      </c>
      <c r="AJ107" s="9">
        <f>IFERROR(VLOOKUP(CONCATENATE($A107,AJ$1),'Исх-фото'!$A$2:$D$4000,4,FALSE),"-")</f>
        <v>5</v>
      </c>
      <c r="AK107" s="9">
        <f>IFERROR(VLOOKUP(CONCATENATE($A107,AK$1),'Исх-фото'!$A$2:$D$4000,4,FALSE),"-")</f>
        <v>9</v>
      </c>
      <c r="AL107" s="9">
        <f>IFERROR(VLOOKUP(CONCATENATE($A107,AL$1),'Исх-фото'!$A$2:$D$4000,4,FALSE),"-")</f>
        <v>5</v>
      </c>
      <c r="AM107" s="9">
        <f>IFERROR(VLOOKUP(CONCATENATE($A107,AM$1),'Исх-фото'!$A$2:$D$4000,4,FALSE),"-")</f>
        <v>9</v>
      </c>
      <c r="AN107" s="9">
        <f>IFERROR(VLOOKUP(CONCATENATE($A107,AN$1),'Исх-фото'!$A$2:$D$4000,4,FALSE),"-")</f>
        <v>6</v>
      </c>
      <c r="AO107" s="9">
        <f>IFERROR(VLOOKUP(CONCATENATE($A107,AO$1),'Исх-фото'!$A$2:$D$4000,4,FALSE),"-")</f>
        <v>11</v>
      </c>
      <c r="AP107" s="9">
        <f>IFERROR(VLOOKUP(CONCATENATE($A107,AP$1),'Исх-фото'!$A$2:$D$4000,4,FALSE),"-")</f>
        <v>6</v>
      </c>
      <c r="AQ107" s="9" t="str">
        <f>IFERROR(VLOOKUP(CONCATENATE($A107,AQ$1),'Исх-фото'!$A$2:$D$4000,4,FALSE),"-")</f>
        <v>-</v>
      </c>
      <c r="AR107" s="9" t="str">
        <f>IFERROR(VLOOKUP(CONCATENATE($A107,AR$1),'Исх-фото'!$A$2:$D$4000,4,FALSE),"-")</f>
        <v>-</v>
      </c>
      <c r="AS107" s="9">
        <f>IFERROR(VLOOKUP(CONCATENATE($A107,AS$1),'Исх-фото'!$A$2:$D$4000,4,FALSE),"-")</f>
        <v>5</v>
      </c>
      <c r="AT107" s="9" t="str">
        <f>IFERROR(VLOOKUP(CONCATENATE($A107,AT$1),'Исх-фото'!$A$2:$D$4000,4,FALSE),"-")</f>
        <v>-</v>
      </c>
      <c r="AU107" s="9" t="str">
        <f>IFERROR(VLOOKUP(CONCATENATE($A107,AU$1),'Исх-фото'!$A$2:$D$4000,4,FALSE),"-")</f>
        <v>-</v>
      </c>
      <c r="AV107" s="9" t="str">
        <f>IFERROR(VLOOKUP(CONCATENATE($A107,AV$1),'Исх-фото'!$A$2:$D$4000,4,FALSE),"-")</f>
        <v>-</v>
      </c>
      <c r="AW107" s="9">
        <f>IFERROR(VLOOKUP(CONCATENATE($A107,AW$1),'Исх-фото'!$A$2:$D$4000,4,FALSE),"-")</f>
        <v>4</v>
      </c>
      <c r="AX107" s="9" t="str">
        <f>IFERROR(VLOOKUP(CONCATENATE($A107,AX$1),'Исх-фото'!$A$2:$D$4000,4,FALSE),"-")</f>
        <v>-</v>
      </c>
      <c r="AY107" s="9" t="str">
        <f>IFERROR(VLOOKUP(CONCATENATE($A107,AY$1),'Исх-фото'!$A$2:$D$4000,4,FALSE),"-")</f>
        <v>-</v>
      </c>
      <c r="AZ107" s="9">
        <f>IFERROR(VLOOKUP(CONCATENATE($A107,AZ$1),'Исх-фото'!$A$2:$D$4000,4,FALSE),"-")</f>
        <v>3</v>
      </c>
      <c r="BA107" s="9" t="str">
        <f>IFERROR(VLOOKUP(CONCATENATE($A107,BA$1),'Исх-фото'!$A$2:$D$4000,4,FALSE),"-")</f>
        <v>-</v>
      </c>
      <c r="BB107" s="9">
        <f>IFERROR(VLOOKUP(CONCATENATE($A107,BB$1),'Исх-фото'!$A$2:$D$4000,4,FALSE),"-")</f>
        <v>9</v>
      </c>
      <c r="BC107" s="9">
        <f>IFERROR(VLOOKUP(CONCATENATE($A107,BC$1),'Исх-фото'!$A$2:$D$4000,4,FALSE),"-")</f>
        <v>8</v>
      </c>
      <c r="BD107" s="9" t="str">
        <f>IFERROR(VLOOKUP(CONCATENATE($A107,BD$1),'Исх-фото'!$A$2:$D$4000,4,FALSE),"-")</f>
        <v>-</v>
      </c>
      <c r="BE107" s="9">
        <f>IFERROR(VLOOKUP(CONCATENATE($A107,BE$1),'Исх-фото'!$A$2:$D$4000,4,FALSE),"-")</f>
        <v>6</v>
      </c>
      <c r="BF107" s="9" t="str">
        <f>IFERROR(VLOOKUP(CONCATENATE($A107,BF$1),'Исх-фото'!$A$2:$D$4000,4,FALSE),"-")</f>
        <v>-</v>
      </c>
      <c r="BG107" s="9" t="str">
        <f>IFERROR(VLOOKUP(CONCATENATE($A107,BG$1),'Исх-фото'!$A$2:$D$4000,4,FALSE),"-")</f>
        <v>-</v>
      </c>
      <c r="BH107" s="9" t="str">
        <f>IFERROR(VLOOKUP(CONCATENATE($A107,BH$1),'Исх-фото'!$A$2:$D$4000,4,FALSE),"-")</f>
        <v>-</v>
      </c>
      <c r="BI107" s="9">
        <f>IFERROR(VLOOKUP(CONCATENATE($A107,BI$1),'Исх-фото'!$A$2:$D$4000,4,FALSE),"-")</f>
        <v>7</v>
      </c>
      <c r="BJ107" s="37">
        <f t="shared" si="10"/>
        <v>27</v>
      </c>
      <c r="BK107" s="34">
        <f t="shared" si="11"/>
        <v>7.4444444444444446</v>
      </c>
      <c r="BL107" s="9">
        <f t="shared" si="8"/>
        <v>41</v>
      </c>
    </row>
    <row r="108" spans="1:64">
      <c r="A108" s="38">
        <f t="shared" si="9"/>
        <v>106</v>
      </c>
      <c r="B108" s="36">
        <f>№!B107</f>
        <v>51</v>
      </c>
      <c r="C108" s="36">
        <f>№!C107</f>
        <v>2</v>
      </c>
      <c r="D108" s="9">
        <f>IFERROR(VLOOKUP(CONCATENATE($A108,D$1),'Исх-фото'!$A$2:$D$4000,4,FALSE),"-")</f>
        <v>9</v>
      </c>
      <c r="E108" s="9" t="str">
        <f>IFERROR(VLOOKUP(CONCATENATE($A108,E$1),'Исх-фото'!$A$2:$D$4000,4,FALSE),"-")</f>
        <v>-</v>
      </c>
      <c r="F108" s="9" t="str">
        <f>IFERROR(VLOOKUP(CONCATENATE($A108,F$1),'Исх-фото'!$A$2:$D$4000,4,FALSE),"-")</f>
        <v>-</v>
      </c>
      <c r="G108" s="9" t="str">
        <f>IFERROR(VLOOKUP(CONCATENATE($A108,G$1),'Исх-фото'!$A$2:$D$4000,4,FALSE),"-")</f>
        <v>-</v>
      </c>
      <c r="H108" s="9" t="str">
        <f>IFERROR(VLOOKUP(CONCATENATE($A108,H$1),'Исх-фото'!$A$2:$D$4000,4,FALSE),"-")</f>
        <v>-</v>
      </c>
      <c r="I108" s="9" t="str">
        <f>IFERROR(VLOOKUP(CONCATENATE($A108,I$1),'Исх-фото'!$A$2:$D$4000,4,FALSE),"-")</f>
        <v>-</v>
      </c>
      <c r="J108" s="9" t="str">
        <f>IFERROR(VLOOKUP(CONCATENATE($A108,J$1),'Исх-фото'!$A$2:$D$4000,4,FALSE),"-")</f>
        <v>-</v>
      </c>
      <c r="K108" s="9" t="str">
        <f>IFERROR(VLOOKUP(CONCATENATE($A108,K$1),'Исх-фото'!$A$2:$D$4000,4,FALSE),"-")</f>
        <v>-</v>
      </c>
      <c r="L108" s="9" t="str">
        <f>IFERROR(VLOOKUP(CONCATENATE($A108,L$1),'Исх-фото'!$A$2:$D$4000,4,FALSE),"-")</f>
        <v>-</v>
      </c>
      <c r="M108" s="9" t="str">
        <f>IFERROR(VLOOKUP(CONCATENATE($A108,M$1),'Исх-фото'!$A$2:$D$4000,4,FALSE),"-")</f>
        <v>-</v>
      </c>
      <c r="N108" s="9" t="str">
        <f>IFERROR(VLOOKUP(CONCATENATE($A108,N$1),'Исх-фото'!$A$2:$D$4000,4,FALSE),"-")</f>
        <v>-</v>
      </c>
      <c r="O108" s="9" t="str">
        <f>IFERROR(VLOOKUP(CONCATENATE($A108,O$1),'Исх-фото'!$A$2:$D$4000,4,FALSE),"-")</f>
        <v>-</v>
      </c>
      <c r="P108" s="9" t="str">
        <f>IFERROR(VLOOKUP(CONCATENATE($A108,P$1),'Исх-фото'!$A$2:$D$4000,4,FALSE),"-")</f>
        <v>-</v>
      </c>
      <c r="Q108" s="9">
        <f>IFERROR(VLOOKUP(CONCATENATE($A108,Q$1),'Исх-фото'!$A$2:$D$4000,4,FALSE),"-")</f>
        <v>8</v>
      </c>
      <c r="R108" s="9" t="str">
        <f>IFERROR(VLOOKUP(CONCATENATE($A108,R$1),'Исх-фото'!$A$2:$D$4000,4,FALSE),"-")</f>
        <v>-</v>
      </c>
      <c r="S108" s="9" t="str">
        <f>IFERROR(VLOOKUP(CONCATENATE($A108,S$1),'Исх-фото'!$A$2:$D$4000,4,FALSE),"-")</f>
        <v>-</v>
      </c>
      <c r="T108" s="9">
        <f>IFERROR(VLOOKUP(CONCATENATE($A108,T$1),'Исх-фото'!$A$2:$D$4000,4,FALSE),"-")</f>
        <v>5</v>
      </c>
      <c r="U108" s="9">
        <f>IFERROR(VLOOKUP(CONCATENATE($A108,U$1),'Исх-фото'!$A$2:$D$4000,4,FALSE),"-")</f>
        <v>10</v>
      </c>
      <c r="V108" s="9" t="str">
        <f>IFERROR(VLOOKUP(CONCATENATE($A108,V$1),'Исх-фото'!$A$2:$D$4000,4,FALSE),"-")</f>
        <v>-</v>
      </c>
      <c r="W108" s="9" t="str">
        <f>IFERROR(VLOOKUP(CONCATENATE($A108,W$1),'Исх-фото'!$A$2:$D$4000,4,FALSE),"-")</f>
        <v>-</v>
      </c>
      <c r="X108" s="9" t="str">
        <f>IFERROR(VLOOKUP(CONCATENATE($A108,X$1),'Исх-фото'!$A$2:$D$4000,4,FALSE),"-")</f>
        <v>-</v>
      </c>
      <c r="Y108" s="9" t="str">
        <f>IFERROR(VLOOKUP(CONCATENATE($A108,Y$1),'Исх-фото'!$A$2:$D$4000,4,FALSE),"-")</f>
        <v>-</v>
      </c>
      <c r="Z108" s="9">
        <f>IFERROR(VLOOKUP(CONCATENATE($A108,Z$1),'Исх-фото'!$A$2:$D$4000,4,FALSE),"-")</f>
        <v>10</v>
      </c>
      <c r="AA108" s="9" t="str">
        <f>IFERROR(VLOOKUP(CONCATENATE($A108,AA$1),'Исх-фото'!$A$2:$D$4000,4,FALSE),"-")</f>
        <v>-</v>
      </c>
      <c r="AB108" s="9" t="str">
        <f>IFERROR(VLOOKUP(CONCATENATE($A108,AB$1),'Исх-фото'!$A$2:$D$4000,4,FALSE),"-")</f>
        <v>-</v>
      </c>
      <c r="AC108" s="9" t="str">
        <f>IFERROR(VLOOKUP(CONCATENATE($A108,AC$1),'Исх-фото'!$A$2:$D$4000,4,FALSE),"-")</f>
        <v>-</v>
      </c>
      <c r="AD108" s="9" t="str">
        <f>IFERROR(VLOOKUP(CONCATENATE($A108,AD$1),'Исх-фото'!$A$2:$D$4000,4,FALSE),"-")</f>
        <v>-</v>
      </c>
      <c r="AE108" s="9" t="str">
        <f>IFERROR(VLOOKUP(CONCATENATE($A108,AE$1),'Исх-фото'!$A$2:$D$4000,4,FALSE),"-")</f>
        <v>-</v>
      </c>
      <c r="AF108" s="9" t="str">
        <f>IFERROR(VLOOKUP(CONCATENATE($A108,AF$1),'Исх-фото'!$A$2:$D$4000,4,FALSE),"-")</f>
        <v>-</v>
      </c>
      <c r="AG108" s="9">
        <f>IFERROR(VLOOKUP(CONCATENATE($A108,AG$1),'Исх-фото'!$A$2:$D$4000,4,FALSE),"-")</f>
        <v>7</v>
      </c>
      <c r="AH108" s="9" t="str">
        <f>IFERROR(VLOOKUP(CONCATENATE($A108,AH$1),'Исх-фото'!$A$2:$D$4000,4,FALSE),"-")</f>
        <v>-</v>
      </c>
      <c r="AI108" s="9">
        <f>IFERROR(VLOOKUP(CONCATENATE($A108,AI$1),'Исх-фото'!$A$2:$D$4000,4,FALSE),"-")</f>
        <v>8</v>
      </c>
      <c r="AJ108" s="9">
        <f>IFERROR(VLOOKUP(CONCATENATE($A108,AJ$1),'Исх-фото'!$A$2:$D$4000,4,FALSE),"-")</f>
        <v>4</v>
      </c>
      <c r="AK108" s="9">
        <f>IFERROR(VLOOKUP(CONCATENATE($A108,AK$1),'Исх-фото'!$A$2:$D$4000,4,FALSE),"-")</f>
        <v>10</v>
      </c>
      <c r="AL108" s="9">
        <f>IFERROR(VLOOKUP(CONCATENATE($A108,AL$1),'Исх-фото'!$A$2:$D$4000,4,FALSE),"-")</f>
        <v>7</v>
      </c>
      <c r="AM108" s="9">
        <f>IFERROR(VLOOKUP(CONCATENATE($A108,AM$1),'Исх-фото'!$A$2:$D$4000,4,FALSE),"-")</f>
        <v>7</v>
      </c>
      <c r="AN108" s="9">
        <f>IFERROR(VLOOKUP(CONCATENATE($A108,AN$1),'Исх-фото'!$A$2:$D$4000,4,FALSE),"-")</f>
        <v>6</v>
      </c>
      <c r="AO108" s="9" t="str">
        <f>IFERROR(VLOOKUP(CONCATENATE($A108,AO$1),'Исх-фото'!$A$2:$D$4000,4,FALSE),"-")</f>
        <v>-</v>
      </c>
      <c r="AP108" s="9">
        <f>IFERROR(VLOOKUP(CONCATENATE($A108,AP$1),'Исх-фото'!$A$2:$D$4000,4,FALSE),"-")</f>
        <v>7</v>
      </c>
      <c r="AQ108" s="9" t="str">
        <f>IFERROR(VLOOKUP(CONCATENATE($A108,AQ$1),'Исх-фото'!$A$2:$D$4000,4,FALSE),"-")</f>
        <v>-</v>
      </c>
      <c r="AR108" s="9" t="str">
        <f>IFERROR(VLOOKUP(CONCATENATE($A108,AR$1),'Исх-фото'!$A$2:$D$4000,4,FALSE),"-")</f>
        <v>-</v>
      </c>
      <c r="AS108" s="9">
        <f>IFERROR(VLOOKUP(CONCATENATE($A108,AS$1),'Исх-фото'!$A$2:$D$4000,4,FALSE),"-")</f>
        <v>1</v>
      </c>
      <c r="AT108" s="9" t="str">
        <f>IFERROR(VLOOKUP(CONCATENATE($A108,AT$1),'Исх-фото'!$A$2:$D$4000,4,FALSE),"-")</f>
        <v>-</v>
      </c>
      <c r="AU108" s="9" t="str">
        <f>IFERROR(VLOOKUP(CONCATENATE($A108,AU$1),'Исх-фото'!$A$2:$D$4000,4,FALSE),"-")</f>
        <v>-</v>
      </c>
      <c r="AV108" s="9" t="str">
        <f>IFERROR(VLOOKUP(CONCATENATE($A108,AV$1),'Исх-фото'!$A$2:$D$4000,4,FALSE),"-")</f>
        <v>-</v>
      </c>
      <c r="AW108" s="9">
        <f>IFERROR(VLOOKUP(CONCATENATE($A108,AW$1),'Исх-фото'!$A$2:$D$4000,4,FALSE),"-")</f>
        <v>4</v>
      </c>
      <c r="AX108" s="9" t="str">
        <f>IFERROR(VLOOKUP(CONCATENATE($A108,AX$1),'Исх-фото'!$A$2:$D$4000,4,FALSE),"-")</f>
        <v>-</v>
      </c>
      <c r="AY108" s="9" t="str">
        <f>IFERROR(VLOOKUP(CONCATENATE($A108,AY$1),'Исх-фото'!$A$2:$D$4000,4,FALSE),"-")</f>
        <v>-</v>
      </c>
      <c r="AZ108" s="9" t="str">
        <f>IFERROR(VLOOKUP(CONCATENATE($A108,AZ$1),'Исх-фото'!$A$2:$D$4000,4,FALSE),"-")</f>
        <v>-</v>
      </c>
      <c r="BA108" s="9" t="str">
        <f>IFERROR(VLOOKUP(CONCATENATE($A108,BA$1),'Исх-фото'!$A$2:$D$4000,4,FALSE),"-")</f>
        <v>-</v>
      </c>
      <c r="BB108" s="9">
        <f>IFERROR(VLOOKUP(CONCATENATE($A108,BB$1),'Исх-фото'!$A$2:$D$4000,4,FALSE),"-")</f>
        <v>9</v>
      </c>
      <c r="BC108" s="9">
        <f>IFERROR(VLOOKUP(CONCATENATE($A108,BC$1),'Исх-фото'!$A$2:$D$4000,4,FALSE),"-")</f>
        <v>6</v>
      </c>
      <c r="BD108" s="9" t="str">
        <f>IFERROR(VLOOKUP(CONCATENATE($A108,BD$1),'Исх-фото'!$A$2:$D$4000,4,FALSE),"-")</f>
        <v>-</v>
      </c>
      <c r="BE108" s="9">
        <f>IFERROR(VLOOKUP(CONCATENATE($A108,BE$1),'Исх-фото'!$A$2:$D$4000,4,FALSE),"-")</f>
        <v>7</v>
      </c>
      <c r="BF108" s="9" t="str">
        <f>IFERROR(VLOOKUP(CONCATENATE($A108,BF$1),'Исх-фото'!$A$2:$D$4000,4,FALSE),"-")</f>
        <v>-</v>
      </c>
      <c r="BG108" s="9" t="str">
        <f>IFERROR(VLOOKUP(CONCATENATE($A108,BG$1),'Исх-фото'!$A$2:$D$4000,4,FALSE),"-")</f>
        <v>-</v>
      </c>
      <c r="BH108" s="9" t="str">
        <f>IFERROR(VLOOKUP(CONCATENATE($A108,BH$1),'Исх-фото'!$A$2:$D$4000,4,FALSE),"-")</f>
        <v>-</v>
      </c>
      <c r="BI108" s="9" t="str">
        <f>IFERROR(VLOOKUP(CONCATENATE($A108,BI$1),'Исх-фото'!$A$2:$D$4000,4,FALSE),"-")</f>
        <v>-</v>
      </c>
      <c r="BJ108" s="37">
        <f t="shared" si="10"/>
        <v>18</v>
      </c>
      <c r="BK108" s="34">
        <f t="shared" si="11"/>
        <v>6.9444444444444446</v>
      </c>
      <c r="BL108" s="9">
        <f t="shared" si="8"/>
        <v>58</v>
      </c>
    </row>
    <row r="109" spans="1:64">
      <c r="A109" s="38">
        <f t="shared" si="9"/>
        <v>107</v>
      </c>
      <c r="B109" s="36">
        <f>№!B108</f>
        <v>51</v>
      </c>
      <c r="C109" s="36">
        <f>№!C108</f>
        <v>3</v>
      </c>
      <c r="D109" s="9">
        <f>IFERROR(VLOOKUP(CONCATENATE($A109,D$1),'Исх-фото'!$A$2:$D$4000,4,FALSE),"-")</f>
        <v>12</v>
      </c>
      <c r="E109" s="9" t="str">
        <f>IFERROR(VLOOKUP(CONCATENATE($A109,E$1),'Исх-фото'!$A$2:$D$4000,4,FALSE),"-")</f>
        <v>-</v>
      </c>
      <c r="F109" s="9" t="str">
        <f>IFERROR(VLOOKUP(CONCATENATE($A109,F$1),'Исх-фото'!$A$2:$D$4000,4,FALSE),"-")</f>
        <v>-</v>
      </c>
      <c r="G109" s="9" t="str">
        <f>IFERROR(VLOOKUP(CONCATENATE($A109,G$1),'Исх-фото'!$A$2:$D$4000,4,FALSE),"-")</f>
        <v>-</v>
      </c>
      <c r="H109" s="9" t="str">
        <f>IFERROR(VLOOKUP(CONCATENATE($A109,H$1),'Исх-фото'!$A$2:$D$4000,4,FALSE),"-")</f>
        <v>-</v>
      </c>
      <c r="I109" s="9" t="str">
        <f>IFERROR(VLOOKUP(CONCATENATE($A109,I$1),'Исх-фото'!$A$2:$D$4000,4,FALSE),"-")</f>
        <v>-</v>
      </c>
      <c r="J109" s="9" t="str">
        <f>IFERROR(VLOOKUP(CONCATENATE($A109,J$1),'Исх-фото'!$A$2:$D$4000,4,FALSE),"-")</f>
        <v>-</v>
      </c>
      <c r="K109" s="9" t="str">
        <f>IFERROR(VLOOKUP(CONCATENATE($A109,K$1),'Исх-фото'!$A$2:$D$4000,4,FALSE),"-")</f>
        <v>-</v>
      </c>
      <c r="L109" s="9" t="str">
        <f>IFERROR(VLOOKUP(CONCATENATE($A109,L$1),'Исх-фото'!$A$2:$D$4000,4,FALSE),"-")</f>
        <v>-</v>
      </c>
      <c r="M109" s="9">
        <f>IFERROR(VLOOKUP(CONCATENATE($A109,M$1),'Исх-фото'!$A$2:$D$4000,4,FALSE),"-")</f>
        <v>10</v>
      </c>
      <c r="N109" s="9" t="str">
        <f>IFERROR(VLOOKUP(CONCATENATE($A109,N$1),'Исх-фото'!$A$2:$D$4000,4,FALSE),"-")</f>
        <v>-</v>
      </c>
      <c r="O109" s="9" t="str">
        <f>IFERROR(VLOOKUP(CONCATENATE($A109,O$1),'Исх-фото'!$A$2:$D$4000,4,FALSE),"-")</f>
        <v>-</v>
      </c>
      <c r="P109" s="9" t="str">
        <f>IFERROR(VLOOKUP(CONCATENATE($A109,P$1),'Исх-фото'!$A$2:$D$4000,4,FALSE),"-")</f>
        <v>-</v>
      </c>
      <c r="Q109" s="9">
        <f>IFERROR(VLOOKUP(CONCATENATE($A109,Q$1),'Исх-фото'!$A$2:$D$4000,4,FALSE),"-")</f>
        <v>9</v>
      </c>
      <c r="R109" s="9" t="str">
        <f>IFERROR(VLOOKUP(CONCATENATE($A109,R$1),'Исх-фото'!$A$2:$D$4000,4,FALSE),"-")</f>
        <v>-</v>
      </c>
      <c r="S109" s="9">
        <f>IFERROR(VLOOKUP(CONCATENATE($A109,S$1),'Исх-фото'!$A$2:$D$4000,4,FALSE),"-")</f>
        <v>9</v>
      </c>
      <c r="T109" s="9">
        <f>IFERROR(VLOOKUP(CONCATENATE($A109,T$1),'Исх-фото'!$A$2:$D$4000,4,FALSE),"-")</f>
        <v>7</v>
      </c>
      <c r="U109" s="9">
        <f>IFERROR(VLOOKUP(CONCATENATE($A109,U$1),'Исх-фото'!$A$2:$D$4000,4,FALSE),"-")</f>
        <v>12</v>
      </c>
      <c r="V109" s="9" t="str">
        <f>IFERROR(VLOOKUP(CONCATENATE($A109,V$1),'Исх-фото'!$A$2:$D$4000,4,FALSE),"-")</f>
        <v>-</v>
      </c>
      <c r="W109" s="9" t="str">
        <f>IFERROR(VLOOKUP(CONCATENATE($A109,W$1),'Исх-фото'!$A$2:$D$4000,4,FALSE),"-")</f>
        <v>-</v>
      </c>
      <c r="X109" s="9" t="str">
        <f>IFERROR(VLOOKUP(CONCATENATE($A109,X$1),'Исх-фото'!$A$2:$D$4000,4,FALSE),"-")</f>
        <v>-</v>
      </c>
      <c r="Y109" s="9" t="str">
        <f>IFERROR(VLOOKUP(CONCATENATE($A109,Y$1),'Исх-фото'!$A$2:$D$4000,4,FALSE),"-")</f>
        <v>-</v>
      </c>
      <c r="Z109" s="9">
        <f>IFERROR(VLOOKUP(CONCATENATE($A109,Z$1),'Исх-фото'!$A$2:$D$4000,4,FALSE),"-")</f>
        <v>10</v>
      </c>
      <c r="AA109" s="9" t="str">
        <f>IFERROR(VLOOKUP(CONCATENATE($A109,AA$1),'Исх-фото'!$A$2:$D$4000,4,FALSE),"-")</f>
        <v>-</v>
      </c>
      <c r="AB109" s="9">
        <f>IFERROR(VLOOKUP(CONCATENATE($A109,AB$1),'Исх-фото'!$A$2:$D$4000,4,FALSE),"-")</f>
        <v>10</v>
      </c>
      <c r="AC109" s="9">
        <f>IFERROR(VLOOKUP(CONCATENATE($A109,AC$1),'Исх-фото'!$A$2:$D$4000,4,FALSE),"-")</f>
        <v>10</v>
      </c>
      <c r="AD109" s="9" t="str">
        <f>IFERROR(VLOOKUP(CONCATENATE($A109,AD$1),'Исх-фото'!$A$2:$D$4000,4,FALSE),"-")</f>
        <v>-</v>
      </c>
      <c r="AE109" s="9" t="str">
        <f>IFERROR(VLOOKUP(CONCATENATE($A109,AE$1),'Исх-фото'!$A$2:$D$4000,4,FALSE),"-")</f>
        <v>-</v>
      </c>
      <c r="AF109" s="9" t="str">
        <f>IFERROR(VLOOKUP(CONCATENATE($A109,AF$1),'Исх-фото'!$A$2:$D$4000,4,FALSE),"-")</f>
        <v>-</v>
      </c>
      <c r="AG109" s="9">
        <f>IFERROR(VLOOKUP(CONCATENATE($A109,AG$1),'Исх-фото'!$A$2:$D$4000,4,FALSE),"-")</f>
        <v>8</v>
      </c>
      <c r="AH109" s="9" t="str">
        <f>IFERROR(VLOOKUP(CONCATENATE($A109,AH$1),'Исх-фото'!$A$2:$D$4000,4,FALSE),"-")</f>
        <v>-</v>
      </c>
      <c r="AI109" s="9">
        <f>IFERROR(VLOOKUP(CONCATENATE($A109,AI$1),'Исх-фото'!$A$2:$D$4000,4,FALSE),"-")</f>
        <v>8</v>
      </c>
      <c r="AJ109" s="9">
        <f>IFERROR(VLOOKUP(CONCATENATE($A109,AJ$1),'Исх-фото'!$A$2:$D$4000,4,FALSE),"-")</f>
        <v>5</v>
      </c>
      <c r="AK109" s="9" t="str">
        <f>IFERROR(VLOOKUP(CONCATENATE($A109,AK$1),'Исх-фото'!$A$2:$D$4000,4,FALSE),"-")</f>
        <v>-</v>
      </c>
      <c r="AL109" s="9">
        <f>IFERROR(VLOOKUP(CONCATENATE($A109,AL$1),'Исх-фото'!$A$2:$D$4000,4,FALSE),"-")</f>
        <v>8</v>
      </c>
      <c r="AM109" s="9">
        <f>IFERROR(VLOOKUP(CONCATENATE($A109,AM$1),'Исх-фото'!$A$2:$D$4000,4,FALSE),"-")</f>
        <v>10</v>
      </c>
      <c r="AN109" s="9">
        <f>IFERROR(VLOOKUP(CONCATENATE($A109,AN$1),'Исх-фото'!$A$2:$D$4000,4,FALSE),"-")</f>
        <v>6</v>
      </c>
      <c r="AO109" s="9">
        <f>IFERROR(VLOOKUP(CONCATENATE($A109,AO$1),'Исх-фото'!$A$2:$D$4000,4,FALSE),"-")</f>
        <v>12</v>
      </c>
      <c r="AP109" s="9">
        <f>IFERROR(VLOOKUP(CONCATENATE($A109,AP$1),'Исх-фото'!$A$2:$D$4000,4,FALSE),"-")</f>
        <v>8</v>
      </c>
      <c r="AQ109" s="9" t="str">
        <f>IFERROR(VLOOKUP(CONCATENATE($A109,AQ$1),'Исх-фото'!$A$2:$D$4000,4,FALSE),"-")</f>
        <v>-</v>
      </c>
      <c r="AR109" s="9" t="str">
        <f>IFERROR(VLOOKUP(CONCATENATE($A109,AR$1),'Исх-фото'!$A$2:$D$4000,4,FALSE),"-")</f>
        <v>-</v>
      </c>
      <c r="AS109" s="9">
        <f>IFERROR(VLOOKUP(CONCATENATE($A109,AS$1),'Исх-фото'!$A$2:$D$4000,4,FALSE),"-")</f>
        <v>4</v>
      </c>
      <c r="AT109" s="9" t="str">
        <f>IFERROR(VLOOKUP(CONCATENATE($A109,AT$1),'Исх-фото'!$A$2:$D$4000,4,FALSE),"-")</f>
        <v>-</v>
      </c>
      <c r="AU109" s="9" t="str">
        <f>IFERROR(VLOOKUP(CONCATENATE($A109,AU$1),'Исх-фото'!$A$2:$D$4000,4,FALSE),"-")</f>
        <v>-</v>
      </c>
      <c r="AV109" s="9" t="str">
        <f>IFERROR(VLOOKUP(CONCATENATE($A109,AV$1),'Исх-фото'!$A$2:$D$4000,4,FALSE),"-")</f>
        <v>-</v>
      </c>
      <c r="AW109" s="9">
        <f>IFERROR(VLOOKUP(CONCATENATE($A109,AW$1),'Исх-фото'!$A$2:$D$4000,4,FALSE),"-")</f>
        <v>5</v>
      </c>
      <c r="AX109" s="9" t="str">
        <f>IFERROR(VLOOKUP(CONCATENATE($A109,AX$1),'Исх-фото'!$A$2:$D$4000,4,FALSE),"-")</f>
        <v>-</v>
      </c>
      <c r="AY109" s="9" t="str">
        <f>IFERROR(VLOOKUP(CONCATENATE($A109,AY$1),'Исх-фото'!$A$2:$D$4000,4,FALSE),"-")</f>
        <v>-</v>
      </c>
      <c r="AZ109" s="9" t="str">
        <f>IFERROR(VLOOKUP(CONCATENATE($A109,AZ$1),'Исх-фото'!$A$2:$D$4000,4,FALSE),"-")</f>
        <v>-</v>
      </c>
      <c r="BA109" s="9" t="str">
        <f>IFERROR(VLOOKUP(CONCATENATE($A109,BA$1),'Исх-фото'!$A$2:$D$4000,4,FALSE),"-")</f>
        <v>-</v>
      </c>
      <c r="BB109" s="9">
        <f>IFERROR(VLOOKUP(CONCATENATE($A109,BB$1),'Исх-фото'!$A$2:$D$4000,4,FALSE),"-")</f>
        <v>9</v>
      </c>
      <c r="BC109" s="9">
        <f>IFERROR(VLOOKUP(CONCATENATE($A109,BC$1),'Исх-фото'!$A$2:$D$4000,4,FALSE),"-")</f>
        <v>7</v>
      </c>
      <c r="BD109" s="9" t="str">
        <f>IFERROR(VLOOKUP(CONCATENATE($A109,BD$1),'Исх-фото'!$A$2:$D$4000,4,FALSE),"-")</f>
        <v>-</v>
      </c>
      <c r="BE109" s="9">
        <f>IFERROR(VLOOKUP(CONCATENATE($A109,BE$1),'Исх-фото'!$A$2:$D$4000,4,FALSE),"-")</f>
        <v>10</v>
      </c>
      <c r="BF109" s="9" t="str">
        <f>IFERROR(VLOOKUP(CONCATENATE($A109,BF$1),'Исх-фото'!$A$2:$D$4000,4,FALSE),"-")</f>
        <v>-</v>
      </c>
      <c r="BG109" s="9" t="str">
        <f>IFERROR(VLOOKUP(CONCATENATE($A109,BG$1),'Исх-фото'!$A$2:$D$4000,4,FALSE),"-")</f>
        <v>-</v>
      </c>
      <c r="BH109" s="9" t="str">
        <f>IFERROR(VLOOKUP(CONCATENATE($A109,BH$1),'Исх-фото'!$A$2:$D$4000,4,FALSE),"-")</f>
        <v>-</v>
      </c>
      <c r="BI109" s="9">
        <f>IFERROR(VLOOKUP(CONCATENATE($A109,BI$1),'Исх-фото'!$A$2:$D$4000,4,FALSE),"-")</f>
        <v>8</v>
      </c>
      <c r="BJ109" s="37">
        <f t="shared" si="10"/>
        <v>23</v>
      </c>
      <c r="BK109" s="34">
        <f t="shared" si="11"/>
        <v>8.5652173913043477</v>
      </c>
      <c r="BL109" s="9">
        <f t="shared" si="8"/>
        <v>20</v>
      </c>
    </row>
    <row r="110" spans="1:64">
      <c r="A110" s="38">
        <f t="shared" si="9"/>
        <v>108</v>
      </c>
      <c r="B110" s="36">
        <f>№!B109</f>
        <v>52</v>
      </c>
      <c r="C110" s="36">
        <f>№!C109</f>
        <v>1</v>
      </c>
      <c r="D110" s="9">
        <f>IFERROR(VLOOKUP(CONCATENATE($A110,D$1),'Исх-фото'!$A$2:$D$4000,4,FALSE),"-")</f>
        <v>9</v>
      </c>
      <c r="E110" s="9" t="str">
        <f>IFERROR(VLOOKUP(CONCATENATE($A110,E$1),'Исх-фото'!$A$2:$D$4000,4,FALSE),"-")</f>
        <v>-</v>
      </c>
      <c r="F110" s="9" t="str">
        <f>IFERROR(VLOOKUP(CONCATENATE($A110,F$1),'Исх-фото'!$A$2:$D$4000,4,FALSE),"-")</f>
        <v>-</v>
      </c>
      <c r="G110" s="9" t="str">
        <f>IFERROR(VLOOKUP(CONCATENATE($A110,G$1),'Исх-фото'!$A$2:$D$4000,4,FALSE),"-")</f>
        <v>-</v>
      </c>
      <c r="H110" s="9" t="str">
        <f>IFERROR(VLOOKUP(CONCATENATE($A110,H$1),'Исх-фото'!$A$2:$D$4000,4,FALSE),"-")</f>
        <v>-</v>
      </c>
      <c r="I110" s="9" t="str">
        <f>IFERROR(VLOOKUP(CONCATENATE($A110,I$1),'Исх-фото'!$A$2:$D$4000,4,FALSE),"-")</f>
        <v>-</v>
      </c>
      <c r="J110" s="9" t="str">
        <f>IFERROR(VLOOKUP(CONCATENATE($A110,J$1),'Исх-фото'!$A$2:$D$4000,4,FALSE),"-")</f>
        <v>-</v>
      </c>
      <c r="K110" s="9" t="str">
        <f>IFERROR(VLOOKUP(CONCATENATE($A110,K$1),'Исх-фото'!$A$2:$D$4000,4,FALSE),"-")</f>
        <v>-</v>
      </c>
      <c r="L110" s="9" t="str">
        <f>IFERROR(VLOOKUP(CONCATENATE($A110,L$1),'Исх-фото'!$A$2:$D$4000,4,FALSE),"-")</f>
        <v>-</v>
      </c>
      <c r="M110" s="9">
        <f>IFERROR(VLOOKUP(CONCATENATE($A110,M$1),'Исх-фото'!$A$2:$D$4000,4,FALSE),"-")</f>
        <v>9</v>
      </c>
      <c r="N110" s="9" t="str">
        <f>IFERROR(VLOOKUP(CONCATENATE($A110,N$1),'Исх-фото'!$A$2:$D$4000,4,FALSE),"-")</f>
        <v>-</v>
      </c>
      <c r="O110" s="9" t="str">
        <f>IFERROR(VLOOKUP(CONCATENATE($A110,O$1),'Исх-фото'!$A$2:$D$4000,4,FALSE),"-")</f>
        <v>-</v>
      </c>
      <c r="P110" s="9" t="str">
        <f>IFERROR(VLOOKUP(CONCATENATE($A110,P$1),'Исх-фото'!$A$2:$D$4000,4,FALSE),"-")</f>
        <v>-</v>
      </c>
      <c r="Q110" s="9">
        <f>IFERROR(VLOOKUP(CONCATENATE($A110,Q$1),'Исх-фото'!$A$2:$D$4000,4,FALSE),"-")</f>
        <v>9</v>
      </c>
      <c r="R110" s="9" t="str">
        <f>IFERROR(VLOOKUP(CONCATENATE($A110,R$1),'Исх-фото'!$A$2:$D$4000,4,FALSE),"-")</f>
        <v>-</v>
      </c>
      <c r="S110" s="9">
        <f>IFERROR(VLOOKUP(CONCATENATE($A110,S$1),'Исх-фото'!$A$2:$D$4000,4,FALSE),"-")</f>
        <v>11</v>
      </c>
      <c r="T110" s="9">
        <f>IFERROR(VLOOKUP(CONCATENATE($A110,T$1),'Исх-фото'!$A$2:$D$4000,4,FALSE),"-")</f>
        <v>9</v>
      </c>
      <c r="U110" s="9">
        <f>IFERROR(VLOOKUP(CONCATENATE($A110,U$1),'Исх-фото'!$A$2:$D$4000,4,FALSE),"-")</f>
        <v>10</v>
      </c>
      <c r="V110" s="9" t="str">
        <f>IFERROR(VLOOKUP(CONCATENATE($A110,V$1),'Исх-фото'!$A$2:$D$4000,4,FALSE),"-")</f>
        <v>-</v>
      </c>
      <c r="W110" s="9" t="str">
        <f>IFERROR(VLOOKUP(CONCATENATE($A110,W$1),'Исх-фото'!$A$2:$D$4000,4,FALSE),"-")</f>
        <v>-</v>
      </c>
      <c r="X110" s="9" t="str">
        <f>IFERROR(VLOOKUP(CONCATENATE($A110,X$1),'Исх-фото'!$A$2:$D$4000,4,FALSE),"-")</f>
        <v>-</v>
      </c>
      <c r="Y110" s="9" t="str">
        <f>IFERROR(VLOOKUP(CONCATENATE($A110,Y$1),'Исх-фото'!$A$2:$D$4000,4,FALSE),"-")</f>
        <v>-</v>
      </c>
      <c r="Z110" s="9">
        <f>IFERROR(VLOOKUP(CONCATENATE($A110,Z$1),'Исх-фото'!$A$2:$D$4000,4,FALSE),"-")</f>
        <v>10</v>
      </c>
      <c r="AA110" s="9" t="str">
        <f>IFERROR(VLOOKUP(CONCATENATE($A110,AA$1),'Исх-фото'!$A$2:$D$4000,4,FALSE),"-")</f>
        <v>-</v>
      </c>
      <c r="AB110" s="9">
        <f>IFERROR(VLOOKUP(CONCATENATE($A110,AB$1),'Исх-фото'!$A$2:$D$4000,4,FALSE),"-")</f>
        <v>9</v>
      </c>
      <c r="AC110" s="9">
        <f>IFERROR(VLOOKUP(CONCATENATE($A110,AC$1),'Исх-фото'!$A$2:$D$4000,4,FALSE),"-")</f>
        <v>12</v>
      </c>
      <c r="AD110" s="9" t="str">
        <f>IFERROR(VLOOKUP(CONCATENATE($A110,AD$1),'Исх-фото'!$A$2:$D$4000,4,FALSE),"-")</f>
        <v>-</v>
      </c>
      <c r="AE110" s="9" t="str">
        <f>IFERROR(VLOOKUP(CONCATENATE($A110,AE$1),'Исх-фото'!$A$2:$D$4000,4,FALSE),"-")</f>
        <v>-</v>
      </c>
      <c r="AF110" s="9" t="str">
        <f>IFERROR(VLOOKUP(CONCATENATE($A110,AF$1),'Исх-фото'!$A$2:$D$4000,4,FALSE),"-")</f>
        <v>-</v>
      </c>
      <c r="AG110" s="9">
        <f>IFERROR(VLOOKUP(CONCATENATE($A110,AG$1),'Исх-фото'!$A$2:$D$4000,4,FALSE),"-")</f>
        <v>8</v>
      </c>
      <c r="AH110" s="9" t="str">
        <f>IFERROR(VLOOKUP(CONCATENATE($A110,AH$1),'Исх-фото'!$A$2:$D$4000,4,FALSE),"-")</f>
        <v>-</v>
      </c>
      <c r="AI110" s="9">
        <f>IFERROR(VLOOKUP(CONCATENATE($A110,AI$1),'Исх-фото'!$A$2:$D$4000,4,FALSE),"-")</f>
        <v>8</v>
      </c>
      <c r="AJ110" s="9">
        <f>IFERROR(VLOOKUP(CONCATENATE($A110,AJ$1),'Исх-фото'!$A$2:$D$4000,4,FALSE),"-")</f>
        <v>8</v>
      </c>
      <c r="AK110" s="9" t="str">
        <f>IFERROR(VLOOKUP(CONCATENATE($A110,AK$1),'Исх-фото'!$A$2:$D$4000,4,FALSE),"-")</f>
        <v>-</v>
      </c>
      <c r="AL110" s="9">
        <f>IFERROR(VLOOKUP(CONCATENATE($A110,AL$1),'Исх-фото'!$A$2:$D$4000,4,FALSE),"-")</f>
        <v>5</v>
      </c>
      <c r="AM110" s="9">
        <f>IFERROR(VLOOKUP(CONCATENATE($A110,AM$1),'Исх-фото'!$A$2:$D$4000,4,FALSE),"-")</f>
        <v>8</v>
      </c>
      <c r="AN110" s="9">
        <f>IFERROR(VLOOKUP(CONCATENATE($A110,AN$1),'Исх-фото'!$A$2:$D$4000,4,FALSE),"-")</f>
        <v>6</v>
      </c>
      <c r="AO110" s="9" t="str">
        <f>IFERROR(VLOOKUP(CONCATENATE($A110,AO$1),'Исх-фото'!$A$2:$D$4000,4,FALSE),"-")</f>
        <v>-</v>
      </c>
      <c r="AP110" s="9">
        <f>IFERROR(VLOOKUP(CONCATENATE($A110,AP$1),'Исх-фото'!$A$2:$D$4000,4,FALSE),"-")</f>
        <v>8</v>
      </c>
      <c r="AQ110" s="9" t="str">
        <f>IFERROR(VLOOKUP(CONCATENATE($A110,AQ$1),'Исх-фото'!$A$2:$D$4000,4,FALSE),"-")</f>
        <v>-</v>
      </c>
      <c r="AR110" s="9" t="str">
        <f>IFERROR(VLOOKUP(CONCATENATE($A110,AR$1),'Исх-фото'!$A$2:$D$4000,4,FALSE),"-")</f>
        <v>-</v>
      </c>
      <c r="AS110" s="9" t="str">
        <f>IFERROR(VLOOKUP(CONCATENATE($A110,AS$1),'Исх-фото'!$A$2:$D$4000,4,FALSE),"-")</f>
        <v>-</v>
      </c>
      <c r="AT110" s="9" t="str">
        <f>IFERROR(VLOOKUP(CONCATENATE($A110,AT$1),'Исх-фото'!$A$2:$D$4000,4,FALSE),"-")</f>
        <v>-</v>
      </c>
      <c r="AU110" s="9">
        <f>IFERROR(VLOOKUP(CONCATENATE($A110,AU$1),'Исх-фото'!$A$2:$D$4000,4,FALSE),"-")</f>
        <v>11</v>
      </c>
      <c r="AV110" s="9" t="str">
        <f>IFERROR(VLOOKUP(CONCATENATE($A110,AV$1),'Исх-фото'!$A$2:$D$4000,4,FALSE),"-")</f>
        <v>-</v>
      </c>
      <c r="AW110" s="9">
        <f>IFERROR(VLOOKUP(CONCATENATE($A110,AW$1),'Исх-фото'!$A$2:$D$4000,4,FALSE),"-")</f>
        <v>8</v>
      </c>
      <c r="AX110" s="9" t="str">
        <f>IFERROR(VLOOKUP(CONCATENATE($A110,AX$1),'Исх-фото'!$A$2:$D$4000,4,FALSE),"-")</f>
        <v>-</v>
      </c>
      <c r="AY110" s="9" t="str">
        <f>IFERROR(VLOOKUP(CONCATENATE($A110,AY$1),'Исх-фото'!$A$2:$D$4000,4,FALSE),"-")</f>
        <v>-</v>
      </c>
      <c r="AZ110" s="9" t="str">
        <f>IFERROR(VLOOKUP(CONCATENATE($A110,AZ$1),'Исх-фото'!$A$2:$D$4000,4,FALSE),"-")</f>
        <v>-</v>
      </c>
      <c r="BA110" s="9" t="str">
        <f>IFERROR(VLOOKUP(CONCATENATE($A110,BA$1),'Исх-фото'!$A$2:$D$4000,4,FALSE),"-")</f>
        <v>-</v>
      </c>
      <c r="BB110" s="9">
        <f>IFERROR(VLOOKUP(CONCATENATE($A110,BB$1),'Исх-фото'!$A$2:$D$4000,4,FALSE),"-")</f>
        <v>9</v>
      </c>
      <c r="BC110" s="9">
        <f>IFERROR(VLOOKUP(CONCATENATE($A110,BC$1),'Исх-фото'!$A$2:$D$4000,4,FALSE),"-")</f>
        <v>7</v>
      </c>
      <c r="BD110" s="9" t="str">
        <f>IFERROR(VLOOKUP(CONCATENATE($A110,BD$1),'Исх-фото'!$A$2:$D$4000,4,FALSE),"-")</f>
        <v>-</v>
      </c>
      <c r="BE110" s="9">
        <f>IFERROR(VLOOKUP(CONCATENATE($A110,BE$1),'Исх-фото'!$A$2:$D$4000,4,FALSE),"-")</f>
        <v>10</v>
      </c>
      <c r="BF110" s="9">
        <f>IFERROR(VLOOKUP(CONCATENATE($A110,BF$1),'Исх-фото'!$A$2:$D$4000,4,FALSE),"-")</f>
        <v>8</v>
      </c>
      <c r="BG110" s="9" t="str">
        <f>IFERROR(VLOOKUP(CONCATENATE($A110,BG$1),'Исх-фото'!$A$2:$D$4000,4,FALSE),"-")</f>
        <v>-</v>
      </c>
      <c r="BH110" s="9">
        <f>IFERROR(VLOOKUP(CONCATENATE($A110,BH$1),'Исх-фото'!$A$2:$D$4000,4,FALSE),"-")</f>
        <v>6</v>
      </c>
      <c r="BI110" s="9" t="str">
        <f>IFERROR(VLOOKUP(CONCATENATE($A110,BI$1),'Исх-фото'!$A$2:$D$4000,4,FALSE),"-")</f>
        <v>-</v>
      </c>
      <c r="BJ110" s="37">
        <f t="shared" si="10"/>
        <v>23</v>
      </c>
      <c r="BK110" s="34">
        <f t="shared" si="11"/>
        <v>8.6086956521739122</v>
      </c>
      <c r="BL110" s="9">
        <f t="shared" si="8"/>
        <v>18</v>
      </c>
    </row>
    <row r="111" spans="1:64">
      <c r="A111" s="38">
        <f t="shared" si="9"/>
        <v>109</v>
      </c>
      <c r="B111" s="36">
        <f>№!B110</f>
        <v>52</v>
      </c>
      <c r="C111" s="36">
        <f>№!C110</f>
        <v>2</v>
      </c>
      <c r="D111" s="9">
        <f>IFERROR(VLOOKUP(CONCATENATE($A111,D$1),'Исх-фото'!$A$2:$D$4000,4,FALSE),"-")</f>
        <v>8</v>
      </c>
      <c r="E111" s="9" t="str">
        <f>IFERROR(VLOOKUP(CONCATENATE($A111,E$1),'Исх-фото'!$A$2:$D$4000,4,FALSE),"-")</f>
        <v>-</v>
      </c>
      <c r="F111" s="9" t="str">
        <f>IFERROR(VLOOKUP(CONCATENATE($A111,F$1),'Исх-фото'!$A$2:$D$4000,4,FALSE),"-")</f>
        <v>-</v>
      </c>
      <c r="G111" s="9" t="str">
        <f>IFERROR(VLOOKUP(CONCATENATE($A111,G$1),'Исх-фото'!$A$2:$D$4000,4,FALSE),"-")</f>
        <v>-</v>
      </c>
      <c r="H111" s="9" t="str">
        <f>IFERROR(VLOOKUP(CONCATENATE($A111,H$1),'Исх-фото'!$A$2:$D$4000,4,FALSE),"-")</f>
        <v>-</v>
      </c>
      <c r="I111" s="9" t="str">
        <f>IFERROR(VLOOKUP(CONCATENATE($A111,I$1),'Исх-фото'!$A$2:$D$4000,4,FALSE),"-")</f>
        <v>-</v>
      </c>
      <c r="J111" s="9" t="str">
        <f>IFERROR(VLOOKUP(CONCATENATE($A111,J$1),'Исх-фото'!$A$2:$D$4000,4,FALSE),"-")</f>
        <v>-</v>
      </c>
      <c r="K111" s="9">
        <f>IFERROR(VLOOKUP(CONCATENATE($A111,K$1),'Исх-фото'!$A$2:$D$4000,4,FALSE),"-")</f>
        <v>9</v>
      </c>
      <c r="L111" s="9" t="str">
        <f>IFERROR(VLOOKUP(CONCATENATE($A111,L$1),'Исх-фото'!$A$2:$D$4000,4,FALSE),"-")</f>
        <v>-</v>
      </c>
      <c r="M111" s="9">
        <f>IFERROR(VLOOKUP(CONCATENATE($A111,M$1),'Исх-фото'!$A$2:$D$4000,4,FALSE),"-")</f>
        <v>10</v>
      </c>
      <c r="N111" s="9" t="str">
        <f>IFERROR(VLOOKUP(CONCATENATE($A111,N$1),'Исх-фото'!$A$2:$D$4000,4,FALSE),"-")</f>
        <v>-</v>
      </c>
      <c r="O111" s="9" t="str">
        <f>IFERROR(VLOOKUP(CONCATENATE($A111,O$1),'Исх-фото'!$A$2:$D$4000,4,FALSE),"-")</f>
        <v>-</v>
      </c>
      <c r="P111" s="9" t="str">
        <f>IFERROR(VLOOKUP(CONCATENATE($A111,P$1),'Исх-фото'!$A$2:$D$4000,4,FALSE),"-")</f>
        <v>-</v>
      </c>
      <c r="Q111" s="9">
        <f>IFERROR(VLOOKUP(CONCATENATE($A111,Q$1),'Исх-фото'!$A$2:$D$4000,4,FALSE),"-")</f>
        <v>9</v>
      </c>
      <c r="R111" s="9" t="str">
        <f>IFERROR(VLOOKUP(CONCATENATE($A111,R$1),'Исх-фото'!$A$2:$D$4000,4,FALSE),"-")</f>
        <v>-</v>
      </c>
      <c r="S111" s="9">
        <f>IFERROR(VLOOKUP(CONCATENATE($A111,S$1),'Исх-фото'!$A$2:$D$4000,4,FALSE),"-")</f>
        <v>9</v>
      </c>
      <c r="T111" s="9">
        <f>IFERROR(VLOOKUP(CONCATENATE($A111,T$1),'Исх-фото'!$A$2:$D$4000,4,FALSE),"-")</f>
        <v>5</v>
      </c>
      <c r="U111" s="9">
        <f>IFERROR(VLOOKUP(CONCATENATE($A111,U$1),'Исх-фото'!$A$2:$D$4000,4,FALSE),"-")</f>
        <v>9</v>
      </c>
      <c r="V111" s="9" t="str">
        <f>IFERROR(VLOOKUP(CONCATENATE($A111,V$1),'Исх-фото'!$A$2:$D$4000,4,FALSE),"-")</f>
        <v>-</v>
      </c>
      <c r="W111" s="9" t="str">
        <f>IFERROR(VLOOKUP(CONCATENATE($A111,W$1),'Исх-фото'!$A$2:$D$4000,4,FALSE),"-")</f>
        <v>-</v>
      </c>
      <c r="X111" s="9" t="str">
        <f>IFERROR(VLOOKUP(CONCATENATE($A111,X$1),'Исх-фото'!$A$2:$D$4000,4,FALSE),"-")</f>
        <v>-</v>
      </c>
      <c r="Y111" s="9" t="str">
        <f>IFERROR(VLOOKUP(CONCATENATE($A111,Y$1),'Исх-фото'!$A$2:$D$4000,4,FALSE),"-")</f>
        <v>-</v>
      </c>
      <c r="Z111" s="9">
        <f>IFERROR(VLOOKUP(CONCATENATE($A111,Z$1),'Исх-фото'!$A$2:$D$4000,4,FALSE),"-")</f>
        <v>12</v>
      </c>
      <c r="AA111" s="9" t="str">
        <f>IFERROR(VLOOKUP(CONCATENATE($A111,AA$1),'Исх-фото'!$A$2:$D$4000,4,FALSE),"-")</f>
        <v>-</v>
      </c>
      <c r="AB111" s="9" t="str">
        <f>IFERROR(VLOOKUP(CONCATENATE($A111,AB$1),'Исх-фото'!$A$2:$D$4000,4,FALSE),"-")</f>
        <v>-</v>
      </c>
      <c r="AC111" s="9">
        <f>IFERROR(VLOOKUP(CONCATENATE($A111,AC$1),'Исх-фото'!$A$2:$D$4000,4,FALSE),"-")</f>
        <v>10</v>
      </c>
      <c r="AD111" s="9" t="str">
        <f>IFERROR(VLOOKUP(CONCATENATE($A111,AD$1),'Исх-фото'!$A$2:$D$4000,4,FALSE),"-")</f>
        <v>-</v>
      </c>
      <c r="AE111" s="9" t="str">
        <f>IFERROR(VLOOKUP(CONCATENATE($A111,AE$1),'Исх-фото'!$A$2:$D$4000,4,FALSE),"-")</f>
        <v>-</v>
      </c>
      <c r="AF111" s="9" t="str">
        <f>IFERROR(VLOOKUP(CONCATENATE($A111,AF$1),'Исх-фото'!$A$2:$D$4000,4,FALSE),"-")</f>
        <v>-</v>
      </c>
      <c r="AG111" s="9">
        <f>IFERROR(VLOOKUP(CONCATENATE($A111,AG$1),'Исх-фото'!$A$2:$D$4000,4,FALSE),"-")</f>
        <v>6</v>
      </c>
      <c r="AH111" s="9" t="str">
        <f>IFERROR(VLOOKUP(CONCATENATE($A111,AH$1),'Исх-фото'!$A$2:$D$4000,4,FALSE),"-")</f>
        <v>-</v>
      </c>
      <c r="AI111" s="9" t="str">
        <f>IFERROR(VLOOKUP(CONCATENATE($A111,AI$1),'Исх-фото'!$A$2:$D$4000,4,FALSE),"-")</f>
        <v>-</v>
      </c>
      <c r="AJ111" s="9">
        <f>IFERROR(VLOOKUP(CONCATENATE($A111,AJ$1),'Исх-фото'!$A$2:$D$4000,4,FALSE),"-")</f>
        <v>11</v>
      </c>
      <c r="AK111" s="9">
        <f>IFERROR(VLOOKUP(CONCATENATE($A111,AK$1),'Исх-фото'!$A$2:$D$4000,4,FALSE),"-")</f>
        <v>10</v>
      </c>
      <c r="AL111" s="9">
        <f>IFERROR(VLOOKUP(CONCATENATE($A111,AL$1),'Исх-фото'!$A$2:$D$4000,4,FALSE),"-")</f>
        <v>7</v>
      </c>
      <c r="AM111" s="9">
        <f>IFERROR(VLOOKUP(CONCATENATE($A111,AM$1),'Исх-фото'!$A$2:$D$4000,4,FALSE),"-")</f>
        <v>10</v>
      </c>
      <c r="AN111" s="9">
        <f>IFERROR(VLOOKUP(CONCATENATE($A111,AN$1),'Исх-фото'!$A$2:$D$4000,4,FALSE),"-")</f>
        <v>8</v>
      </c>
      <c r="AO111" s="9">
        <f>IFERROR(VLOOKUP(CONCATENATE($A111,AO$1),'Исх-фото'!$A$2:$D$4000,4,FALSE),"-")</f>
        <v>11</v>
      </c>
      <c r="AP111" s="9">
        <f>IFERROR(VLOOKUP(CONCATENATE($A111,AP$1),'Исх-фото'!$A$2:$D$4000,4,FALSE),"-")</f>
        <v>6</v>
      </c>
      <c r="AQ111" s="9" t="str">
        <f>IFERROR(VLOOKUP(CONCATENATE($A111,AQ$1),'Исх-фото'!$A$2:$D$4000,4,FALSE),"-")</f>
        <v>-</v>
      </c>
      <c r="AR111" s="9" t="str">
        <f>IFERROR(VLOOKUP(CONCATENATE($A111,AR$1),'Исх-фото'!$A$2:$D$4000,4,FALSE),"-")</f>
        <v>-</v>
      </c>
      <c r="AS111" s="9" t="str">
        <f>IFERROR(VLOOKUP(CONCATENATE($A111,AS$1),'Исх-фото'!$A$2:$D$4000,4,FALSE),"-")</f>
        <v>-</v>
      </c>
      <c r="AT111" s="9" t="str">
        <f>IFERROR(VLOOKUP(CONCATENATE($A111,AT$1),'Исх-фото'!$A$2:$D$4000,4,FALSE),"-")</f>
        <v>-</v>
      </c>
      <c r="AU111" s="9" t="str">
        <f>IFERROR(VLOOKUP(CONCATENATE($A111,AU$1),'Исх-фото'!$A$2:$D$4000,4,FALSE),"-")</f>
        <v>-</v>
      </c>
      <c r="AV111" s="9">
        <f>IFERROR(VLOOKUP(CONCATENATE($A111,AV$1),'Исх-фото'!$A$2:$D$4000,4,FALSE),"-")</f>
        <v>10</v>
      </c>
      <c r="AW111" s="9">
        <f>IFERROR(VLOOKUP(CONCATENATE($A111,AW$1),'Исх-фото'!$A$2:$D$4000,4,FALSE),"-")</f>
        <v>8</v>
      </c>
      <c r="AX111" s="9" t="str">
        <f>IFERROR(VLOOKUP(CONCATENATE($A111,AX$1),'Исх-фото'!$A$2:$D$4000,4,FALSE),"-")</f>
        <v>-</v>
      </c>
      <c r="AY111" s="9" t="str">
        <f>IFERROR(VLOOKUP(CONCATENATE($A111,AY$1),'Исх-фото'!$A$2:$D$4000,4,FALSE),"-")</f>
        <v>-</v>
      </c>
      <c r="AZ111" s="9">
        <f>IFERROR(VLOOKUP(CONCATENATE($A111,AZ$1),'Исх-фото'!$A$2:$D$4000,4,FALSE),"-")</f>
        <v>7</v>
      </c>
      <c r="BA111" s="9" t="str">
        <f>IFERROR(VLOOKUP(CONCATENATE($A111,BA$1),'Исх-фото'!$A$2:$D$4000,4,FALSE),"-")</f>
        <v>-</v>
      </c>
      <c r="BB111" s="9">
        <f>IFERROR(VLOOKUP(CONCATENATE($A111,BB$1),'Исх-фото'!$A$2:$D$4000,4,FALSE),"-")</f>
        <v>9</v>
      </c>
      <c r="BC111" s="9">
        <f>IFERROR(VLOOKUP(CONCATENATE($A111,BC$1),'Исх-фото'!$A$2:$D$4000,4,FALSE),"-")</f>
        <v>7</v>
      </c>
      <c r="BD111" s="9" t="str">
        <f>IFERROR(VLOOKUP(CONCATENATE($A111,BD$1),'Исх-фото'!$A$2:$D$4000,4,FALSE),"-")</f>
        <v>-</v>
      </c>
      <c r="BE111" s="9">
        <f>IFERROR(VLOOKUP(CONCATENATE($A111,BE$1),'Исх-фото'!$A$2:$D$4000,4,FALSE),"-")</f>
        <v>9</v>
      </c>
      <c r="BF111" s="9" t="str">
        <f>IFERROR(VLOOKUP(CONCATENATE($A111,BF$1),'Исх-фото'!$A$2:$D$4000,4,FALSE),"-")</f>
        <v>-</v>
      </c>
      <c r="BG111" s="9" t="str">
        <f>IFERROR(VLOOKUP(CONCATENATE($A111,BG$1),'Исх-фото'!$A$2:$D$4000,4,FALSE),"-")</f>
        <v>-</v>
      </c>
      <c r="BH111" s="9" t="str">
        <f>IFERROR(VLOOKUP(CONCATENATE($A111,BH$1),'Исх-фото'!$A$2:$D$4000,4,FALSE),"-")</f>
        <v>-</v>
      </c>
      <c r="BI111" s="9" t="str">
        <f>IFERROR(VLOOKUP(CONCATENATE($A111,BI$1),'Исх-фото'!$A$2:$D$4000,4,FALSE),"-")</f>
        <v>-</v>
      </c>
      <c r="BJ111" s="37">
        <f t="shared" si="10"/>
        <v>23</v>
      </c>
      <c r="BK111" s="34">
        <f t="shared" si="11"/>
        <v>8.695652173913043</v>
      </c>
      <c r="BL111" s="9">
        <f t="shared" si="8"/>
        <v>15</v>
      </c>
    </row>
    <row r="112" spans="1:64">
      <c r="A112" s="38">
        <f t="shared" si="9"/>
        <v>110</v>
      </c>
      <c r="B112" s="36">
        <f>№!B111</f>
        <v>52</v>
      </c>
      <c r="C112" s="36">
        <f>№!C111</f>
        <v>3</v>
      </c>
      <c r="D112" s="9">
        <f>IFERROR(VLOOKUP(CONCATENATE($A112,D$1),'Исх-фото'!$A$2:$D$4000,4,FALSE),"-")</f>
        <v>7</v>
      </c>
      <c r="E112" s="9" t="str">
        <f>IFERROR(VLOOKUP(CONCATENATE($A112,E$1),'Исх-фото'!$A$2:$D$4000,4,FALSE),"-")</f>
        <v>-</v>
      </c>
      <c r="F112" s="9" t="str">
        <f>IFERROR(VLOOKUP(CONCATENATE($A112,F$1),'Исх-фото'!$A$2:$D$4000,4,FALSE),"-")</f>
        <v>-</v>
      </c>
      <c r="G112" s="9">
        <f>IFERROR(VLOOKUP(CONCATENATE($A112,G$1),'Исх-фото'!$A$2:$D$4000,4,FALSE),"-")</f>
        <v>10</v>
      </c>
      <c r="H112" s="9" t="str">
        <f>IFERROR(VLOOKUP(CONCATENATE($A112,H$1),'Исх-фото'!$A$2:$D$4000,4,FALSE),"-")</f>
        <v>-</v>
      </c>
      <c r="I112" s="9" t="str">
        <f>IFERROR(VLOOKUP(CONCATENATE($A112,I$1),'Исх-фото'!$A$2:$D$4000,4,FALSE),"-")</f>
        <v>-</v>
      </c>
      <c r="J112" s="9" t="str">
        <f>IFERROR(VLOOKUP(CONCATENATE($A112,J$1),'Исх-фото'!$A$2:$D$4000,4,FALSE),"-")</f>
        <v>-</v>
      </c>
      <c r="K112" s="9" t="str">
        <f>IFERROR(VLOOKUP(CONCATENATE($A112,K$1),'Исх-фото'!$A$2:$D$4000,4,FALSE),"-")</f>
        <v>-</v>
      </c>
      <c r="L112" s="9" t="str">
        <f>IFERROR(VLOOKUP(CONCATENATE($A112,L$1),'Исх-фото'!$A$2:$D$4000,4,FALSE),"-")</f>
        <v>-</v>
      </c>
      <c r="M112" s="9">
        <f>IFERROR(VLOOKUP(CONCATENATE($A112,M$1),'Исх-фото'!$A$2:$D$4000,4,FALSE),"-")</f>
        <v>8</v>
      </c>
      <c r="N112" s="9">
        <f>IFERROR(VLOOKUP(CONCATENATE($A112,N$1),'Исх-фото'!$A$2:$D$4000,4,FALSE),"-")</f>
        <v>1</v>
      </c>
      <c r="O112" s="9" t="str">
        <f>IFERROR(VLOOKUP(CONCATENATE($A112,O$1),'Исх-фото'!$A$2:$D$4000,4,FALSE),"-")</f>
        <v>-</v>
      </c>
      <c r="P112" s="9" t="str">
        <f>IFERROR(VLOOKUP(CONCATENATE($A112,P$1),'Исх-фото'!$A$2:$D$4000,4,FALSE),"-")</f>
        <v>-</v>
      </c>
      <c r="Q112" s="9">
        <f>IFERROR(VLOOKUP(CONCATENATE($A112,Q$1),'Исх-фото'!$A$2:$D$4000,4,FALSE),"-")</f>
        <v>9</v>
      </c>
      <c r="R112" s="9" t="str">
        <f>IFERROR(VLOOKUP(CONCATENATE($A112,R$1),'Исх-фото'!$A$2:$D$4000,4,FALSE),"-")</f>
        <v>-</v>
      </c>
      <c r="S112" s="9">
        <f>IFERROR(VLOOKUP(CONCATENATE($A112,S$1),'Исх-фото'!$A$2:$D$4000,4,FALSE),"-")</f>
        <v>11</v>
      </c>
      <c r="T112" s="9">
        <f>IFERROR(VLOOKUP(CONCATENATE($A112,T$1),'Исх-фото'!$A$2:$D$4000,4,FALSE),"-")</f>
        <v>9</v>
      </c>
      <c r="U112" s="9">
        <f>IFERROR(VLOOKUP(CONCATENATE($A112,U$1),'Исх-фото'!$A$2:$D$4000,4,FALSE),"-")</f>
        <v>10</v>
      </c>
      <c r="V112" s="9" t="str">
        <f>IFERROR(VLOOKUP(CONCATENATE($A112,V$1),'Исх-фото'!$A$2:$D$4000,4,FALSE),"-")</f>
        <v>-</v>
      </c>
      <c r="W112" s="9" t="str">
        <f>IFERROR(VLOOKUP(CONCATENATE($A112,W$1),'Исх-фото'!$A$2:$D$4000,4,FALSE),"-")</f>
        <v>-</v>
      </c>
      <c r="X112" s="9" t="str">
        <f>IFERROR(VLOOKUP(CONCATENATE($A112,X$1),'Исх-фото'!$A$2:$D$4000,4,FALSE),"-")</f>
        <v>-</v>
      </c>
      <c r="Y112" s="9" t="str">
        <f>IFERROR(VLOOKUP(CONCATENATE($A112,Y$1),'Исх-фото'!$A$2:$D$4000,4,FALSE),"-")</f>
        <v>-</v>
      </c>
      <c r="Z112" s="9">
        <f>IFERROR(VLOOKUP(CONCATENATE($A112,Z$1),'Исх-фото'!$A$2:$D$4000,4,FALSE),"-")</f>
        <v>11</v>
      </c>
      <c r="AA112" s="9" t="str">
        <f>IFERROR(VLOOKUP(CONCATENATE($A112,AA$1),'Исх-фото'!$A$2:$D$4000,4,FALSE),"-")</f>
        <v>-</v>
      </c>
      <c r="AB112" s="9" t="str">
        <f>IFERROR(VLOOKUP(CONCATENATE($A112,AB$1),'Исх-фото'!$A$2:$D$4000,4,FALSE),"-")</f>
        <v>-</v>
      </c>
      <c r="AC112" s="9" t="str">
        <f>IFERROR(VLOOKUP(CONCATENATE($A112,AC$1),'Исх-фото'!$A$2:$D$4000,4,FALSE),"-")</f>
        <v>-</v>
      </c>
      <c r="AD112" s="9" t="str">
        <f>IFERROR(VLOOKUP(CONCATENATE($A112,AD$1),'Исх-фото'!$A$2:$D$4000,4,FALSE),"-")</f>
        <v>-</v>
      </c>
      <c r="AE112" s="9" t="str">
        <f>IFERROR(VLOOKUP(CONCATENATE($A112,AE$1),'Исх-фото'!$A$2:$D$4000,4,FALSE),"-")</f>
        <v>-</v>
      </c>
      <c r="AF112" s="9" t="str">
        <f>IFERROR(VLOOKUP(CONCATENATE($A112,AF$1),'Исх-фото'!$A$2:$D$4000,4,FALSE),"-")</f>
        <v>-</v>
      </c>
      <c r="AG112" s="9">
        <f>IFERROR(VLOOKUP(CONCATENATE($A112,AG$1),'Исх-фото'!$A$2:$D$4000,4,FALSE),"-")</f>
        <v>8</v>
      </c>
      <c r="AH112" s="9" t="str">
        <f>IFERROR(VLOOKUP(CONCATENATE($A112,AH$1),'Исх-фото'!$A$2:$D$4000,4,FALSE),"-")</f>
        <v>-</v>
      </c>
      <c r="AI112" s="9">
        <f>IFERROR(VLOOKUP(CONCATENATE($A112,AI$1),'Исх-фото'!$A$2:$D$4000,4,FALSE),"-")</f>
        <v>9</v>
      </c>
      <c r="AJ112" s="9">
        <f>IFERROR(VLOOKUP(CONCATENATE($A112,AJ$1),'Исх-фото'!$A$2:$D$4000,4,FALSE),"-")</f>
        <v>5</v>
      </c>
      <c r="AK112" s="9">
        <f>IFERROR(VLOOKUP(CONCATENATE($A112,AK$1),'Исх-фото'!$A$2:$D$4000,4,FALSE),"-")</f>
        <v>11</v>
      </c>
      <c r="AL112" s="9">
        <f>IFERROR(VLOOKUP(CONCATENATE($A112,AL$1),'Исх-фото'!$A$2:$D$4000,4,FALSE),"-")</f>
        <v>7</v>
      </c>
      <c r="AM112" s="9">
        <f>IFERROR(VLOOKUP(CONCATENATE($A112,AM$1),'Исх-фото'!$A$2:$D$4000,4,FALSE),"-")</f>
        <v>7</v>
      </c>
      <c r="AN112" s="9">
        <f>IFERROR(VLOOKUP(CONCATENATE($A112,AN$1),'Исх-фото'!$A$2:$D$4000,4,FALSE),"-")</f>
        <v>7</v>
      </c>
      <c r="AO112" s="9" t="str">
        <f>IFERROR(VLOOKUP(CONCATENATE($A112,AO$1),'Исх-фото'!$A$2:$D$4000,4,FALSE),"-")</f>
        <v>-</v>
      </c>
      <c r="AP112" s="9">
        <f>IFERROR(VLOOKUP(CONCATENATE($A112,AP$1),'Исх-фото'!$A$2:$D$4000,4,FALSE),"-")</f>
        <v>9</v>
      </c>
      <c r="AQ112" s="9" t="str">
        <f>IFERROR(VLOOKUP(CONCATENATE($A112,AQ$1),'Исх-фото'!$A$2:$D$4000,4,FALSE),"-")</f>
        <v>-</v>
      </c>
      <c r="AR112" s="9" t="str">
        <f>IFERROR(VLOOKUP(CONCATENATE($A112,AR$1),'Исх-фото'!$A$2:$D$4000,4,FALSE),"-")</f>
        <v>-</v>
      </c>
      <c r="AS112" s="9" t="str">
        <f>IFERROR(VLOOKUP(CONCATENATE($A112,AS$1),'Исх-фото'!$A$2:$D$4000,4,FALSE),"-")</f>
        <v>-</v>
      </c>
      <c r="AT112" s="9" t="str">
        <f>IFERROR(VLOOKUP(CONCATENATE($A112,AT$1),'Исх-фото'!$A$2:$D$4000,4,FALSE),"-")</f>
        <v>-</v>
      </c>
      <c r="AU112" s="9" t="str">
        <f>IFERROR(VLOOKUP(CONCATENATE($A112,AU$1),'Исх-фото'!$A$2:$D$4000,4,FALSE),"-")</f>
        <v>-</v>
      </c>
      <c r="AV112" s="9" t="str">
        <f>IFERROR(VLOOKUP(CONCATENATE($A112,AV$1),'Исх-фото'!$A$2:$D$4000,4,FALSE),"-")</f>
        <v>-</v>
      </c>
      <c r="AW112" s="9">
        <f>IFERROR(VLOOKUP(CONCATENATE($A112,AW$1),'Исх-фото'!$A$2:$D$4000,4,FALSE),"-")</f>
        <v>8</v>
      </c>
      <c r="AX112" s="9" t="str">
        <f>IFERROR(VLOOKUP(CONCATENATE($A112,AX$1),'Исх-фото'!$A$2:$D$4000,4,FALSE),"-")</f>
        <v>-</v>
      </c>
      <c r="AY112" s="9" t="str">
        <f>IFERROR(VLOOKUP(CONCATENATE($A112,AY$1),'Исх-фото'!$A$2:$D$4000,4,FALSE),"-")</f>
        <v>-</v>
      </c>
      <c r="AZ112" s="9" t="str">
        <f>IFERROR(VLOOKUP(CONCATENATE($A112,AZ$1),'Исх-фото'!$A$2:$D$4000,4,FALSE),"-")</f>
        <v>-</v>
      </c>
      <c r="BA112" s="9" t="str">
        <f>IFERROR(VLOOKUP(CONCATENATE($A112,BA$1),'Исх-фото'!$A$2:$D$4000,4,FALSE),"-")</f>
        <v>-</v>
      </c>
      <c r="BB112" s="9">
        <f>IFERROR(VLOOKUP(CONCATENATE($A112,BB$1),'Исх-фото'!$A$2:$D$4000,4,FALSE),"-")</f>
        <v>9</v>
      </c>
      <c r="BC112" s="9">
        <f>IFERROR(VLOOKUP(CONCATENATE($A112,BC$1),'Исх-фото'!$A$2:$D$4000,4,FALSE),"-")</f>
        <v>7</v>
      </c>
      <c r="BD112" s="9" t="str">
        <f>IFERROR(VLOOKUP(CONCATENATE($A112,BD$1),'Исх-фото'!$A$2:$D$4000,4,FALSE),"-")</f>
        <v>-</v>
      </c>
      <c r="BE112" s="9">
        <f>IFERROR(VLOOKUP(CONCATENATE($A112,BE$1),'Исх-фото'!$A$2:$D$4000,4,FALSE),"-")</f>
        <v>9</v>
      </c>
      <c r="BF112" s="9">
        <f>IFERROR(VLOOKUP(CONCATENATE($A112,BF$1),'Исх-фото'!$A$2:$D$4000,4,FALSE),"-")</f>
        <v>8</v>
      </c>
      <c r="BG112" s="9" t="str">
        <f>IFERROR(VLOOKUP(CONCATENATE($A112,BG$1),'Исх-фото'!$A$2:$D$4000,4,FALSE),"-")</f>
        <v>-</v>
      </c>
      <c r="BH112" s="9">
        <f>IFERROR(VLOOKUP(CONCATENATE($A112,BH$1),'Исх-фото'!$A$2:$D$4000,4,FALSE),"-")</f>
        <v>8</v>
      </c>
      <c r="BI112" s="9" t="str">
        <f>IFERROR(VLOOKUP(CONCATENATE($A112,BI$1),'Исх-фото'!$A$2:$D$4000,4,FALSE),"-")</f>
        <v>-</v>
      </c>
      <c r="BJ112" s="37">
        <f t="shared" si="10"/>
        <v>23</v>
      </c>
      <c r="BK112" s="34">
        <f t="shared" si="11"/>
        <v>8.1739130434782616</v>
      </c>
      <c r="BL112" s="9">
        <f t="shared" si="8"/>
        <v>25</v>
      </c>
    </row>
    <row r="113" spans="1:64">
      <c r="A113" s="38">
        <f t="shared" si="9"/>
        <v>111</v>
      </c>
      <c r="B113" s="36">
        <f>№!B112</f>
        <v>53</v>
      </c>
      <c r="C113" s="36">
        <f>№!C112</f>
        <v>1</v>
      </c>
      <c r="D113" s="9">
        <f>IFERROR(VLOOKUP(CONCATENATE($A113,D$1),'Исх-фото'!$A$2:$D$4000,4,FALSE),"-")</f>
        <v>6</v>
      </c>
      <c r="E113" s="9" t="str">
        <f>IFERROR(VLOOKUP(CONCATENATE($A113,E$1),'Исх-фото'!$A$2:$D$4000,4,FALSE),"-")</f>
        <v>-</v>
      </c>
      <c r="F113" s="9" t="str">
        <f>IFERROR(VLOOKUP(CONCATENATE($A113,F$1),'Исх-фото'!$A$2:$D$4000,4,FALSE),"-")</f>
        <v>-</v>
      </c>
      <c r="G113" s="9" t="str">
        <f>IFERROR(VLOOKUP(CONCATENATE($A113,G$1),'Исх-фото'!$A$2:$D$4000,4,FALSE),"-")</f>
        <v>-</v>
      </c>
      <c r="H113" s="9" t="str">
        <f>IFERROR(VLOOKUP(CONCATENATE($A113,H$1),'Исх-фото'!$A$2:$D$4000,4,FALSE),"-")</f>
        <v>-</v>
      </c>
      <c r="I113" s="9" t="str">
        <f>IFERROR(VLOOKUP(CONCATENATE($A113,I$1),'Исх-фото'!$A$2:$D$4000,4,FALSE),"-")</f>
        <v>-</v>
      </c>
      <c r="J113" s="9" t="str">
        <f>IFERROR(VLOOKUP(CONCATENATE($A113,J$1),'Исх-фото'!$A$2:$D$4000,4,FALSE),"-")</f>
        <v>-</v>
      </c>
      <c r="K113" s="9" t="str">
        <f>IFERROR(VLOOKUP(CONCATENATE($A113,K$1),'Исх-фото'!$A$2:$D$4000,4,FALSE),"-")</f>
        <v>-</v>
      </c>
      <c r="L113" s="9" t="str">
        <f>IFERROR(VLOOKUP(CONCATENATE($A113,L$1),'Исх-фото'!$A$2:$D$4000,4,FALSE),"-")</f>
        <v>-</v>
      </c>
      <c r="M113" s="9" t="str">
        <f>IFERROR(VLOOKUP(CONCATENATE($A113,M$1),'Исх-фото'!$A$2:$D$4000,4,FALSE),"-")</f>
        <v>-</v>
      </c>
      <c r="N113" s="9" t="str">
        <f>IFERROR(VLOOKUP(CONCATENATE($A113,N$1),'Исх-фото'!$A$2:$D$4000,4,FALSE),"-")</f>
        <v>-</v>
      </c>
      <c r="O113" s="9" t="str">
        <f>IFERROR(VLOOKUP(CONCATENATE($A113,O$1),'Исх-фото'!$A$2:$D$4000,4,FALSE),"-")</f>
        <v>-</v>
      </c>
      <c r="P113" s="9" t="str">
        <f>IFERROR(VLOOKUP(CONCATENATE($A113,P$1),'Исх-фото'!$A$2:$D$4000,4,FALSE),"-")</f>
        <v>-</v>
      </c>
      <c r="Q113" s="9">
        <f>IFERROR(VLOOKUP(CONCATENATE($A113,Q$1),'Исх-фото'!$A$2:$D$4000,4,FALSE),"-")</f>
        <v>6</v>
      </c>
      <c r="R113" s="9" t="str">
        <f>IFERROR(VLOOKUP(CONCATENATE($A113,R$1),'Исх-фото'!$A$2:$D$4000,4,FALSE),"-")</f>
        <v>-</v>
      </c>
      <c r="S113" s="9" t="str">
        <f>IFERROR(VLOOKUP(CONCATENATE($A113,S$1),'Исх-фото'!$A$2:$D$4000,4,FALSE),"-")</f>
        <v>-</v>
      </c>
      <c r="T113" s="9">
        <f>IFERROR(VLOOKUP(CONCATENATE($A113,T$1),'Исх-фото'!$A$2:$D$4000,4,FALSE),"-")</f>
        <v>5</v>
      </c>
      <c r="U113" s="9">
        <f>IFERROR(VLOOKUP(CONCATENATE($A113,U$1),'Исх-фото'!$A$2:$D$4000,4,FALSE),"-")</f>
        <v>6</v>
      </c>
      <c r="V113" s="9" t="str">
        <f>IFERROR(VLOOKUP(CONCATENATE($A113,V$1),'Исх-фото'!$A$2:$D$4000,4,FALSE),"-")</f>
        <v>-</v>
      </c>
      <c r="W113" s="9" t="str">
        <f>IFERROR(VLOOKUP(CONCATENATE($A113,W$1),'Исх-фото'!$A$2:$D$4000,4,FALSE),"-")</f>
        <v>-</v>
      </c>
      <c r="X113" s="9" t="str">
        <f>IFERROR(VLOOKUP(CONCATENATE($A113,X$1),'Исх-фото'!$A$2:$D$4000,4,FALSE),"-")</f>
        <v>-</v>
      </c>
      <c r="Y113" s="9" t="str">
        <f>IFERROR(VLOOKUP(CONCATENATE($A113,Y$1),'Исх-фото'!$A$2:$D$4000,4,FALSE),"-")</f>
        <v>-</v>
      </c>
      <c r="Z113" s="9">
        <f>IFERROR(VLOOKUP(CONCATENATE($A113,Z$1),'Исх-фото'!$A$2:$D$4000,4,FALSE),"-")</f>
        <v>8</v>
      </c>
      <c r="AA113" s="9" t="str">
        <f>IFERROR(VLOOKUP(CONCATENATE($A113,AA$1),'Исх-фото'!$A$2:$D$4000,4,FALSE),"-")</f>
        <v>-</v>
      </c>
      <c r="AB113" s="9" t="str">
        <f>IFERROR(VLOOKUP(CONCATENATE($A113,AB$1),'Исх-фото'!$A$2:$D$4000,4,FALSE),"-")</f>
        <v>-</v>
      </c>
      <c r="AC113" s="9" t="str">
        <f>IFERROR(VLOOKUP(CONCATENATE($A113,AC$1),'Исх-фото'!$A$2:$D$4000,4,FALSE),"-")</f>
        <v>-</v>
      </c>
      <c r="AD113" s="9" t="str">
        <f>IFERROR(VLOOKUP(CONCATENATE($A113,AD$1),'Исх-фото'!$A$2:$D$4000,4,FALSE),"-")</f>
        <v>-</v>
      </c>
      <c r="AE113" s="9" t="str">
        <f>IFERROR(VLOOKUP(CONCATENATE($A113,AE$1),'Исх-фото'!$A$2:$D$4000,4,FALSE),"-")</f>
        <v>-</v>
      </c>
      <c r="AF113" s="9" t="str">
        <f>IFERROR(VLOOKUP(CONCATENATE($A113,AF$1),'Исх-фото'!$A$2:$D$4000,4,FALSE),"-")</f>
        <v>-</v>
      </c>
      <c r="AG113" s="9">
        <f>IFERROR(VLOOKUP(CONCATENATE($A113,AG$1),'Исх-фото'!$A$2:$D$4000,4,FALSE),"-")</f>
        <v>5</v>
      </c>
      <c r="AH113" s="9" t="str">
        <f>IFERROR(VLOOKUP(CONCATENATE($A113,AH$1),'Исх-фото'!$A$2:$D$4000,4,FALSE),"-")</f>
        <v>-</v>
      </c>
      <c r="AI113" s="9">
        <f>IFERROR(VLOOKUP(CONCATENATE($A113,AI$1),'Исх-фото'!$A$2:$D$4000,4,FALSE),"-")</f>
        <v>9</v>
      </c>
      <c r="AJ113" s="9">
        <f>IFERROR(VLOOKUP(CONCATENATE($A113,AJ$1),'Исх-фото'!$A$2:$D$4000,4,FALSE),"-")</f>
        <v>5</v>
      </c>
      <c r="AK113" s="9" t="str">
        <f>IFERROR(VLOOKUP(CONCATENATE($A113,AK$1),'Исх-фото'!$A$2:$D$4000,4,FALSE),"-")</f>
        <v>-</v>
      </c>
      <c r="AL113" s="9">
        <f>IFERROR(VLOOKUP(CONCATENATE($A113,AL$1),'Исх-фото'!$A$2:$D$4000,4,FALSE),"-")</f>
        <v>4</v>
      </c>
      <c r="AM113" s="9">
        <f>IFERROR(VLOOKUP(CONCATENATE($A113,AM$1),'Исх-фото'!$A$2:$D$4000,4,FALSE),"-")</f>
        <v>7</v>
      </c>
      <c r="AN113" s="9">
        <f>IFERROR(VLOOKUP(CONCATENATE($A113,AN$1),'Исх-фото'!$A$2:$D$4000,4,FALSE),"-")</f>
        <v>5</v>
      </c>
      <c r="AO113" s="9" t="str">
        <f>IFERROR(VLOOKUP(CONCATENATE($A113,AO$1),'Исх-фото'!$A$2:$D$4000,4,FALSE),"-")</f>
        <v>-</v>
      </c>
      <c r="AP113" s="9">
        <f>IFERROR(VLOOKUP(CONCATENATE($A113,AP$1),'Исх-фото'!$A$2:$D$4000,4,FALSE),"-")</f>
        <v>5</v>
      </c>
      <c r="AQ113" s="9" t="str">
        <f>IFERROR(VLOOKUP(CONCATENATE($A113,AQ$1),'Исх-фото'!$A$2:$D$4000,4,FALSE),"-")</f>
        <v>-</v>
      </c>
      <c r="AR113" s="9" t="str">
        <f>IFERROR(VLOOKUP(CONCATENATE($A113,AR$1),'Исх-фото'!$A$2:$D$4000,4,FALSE),"-")</f>
        <v>-</v>
      </c>
      <c r="AS113" s="9">
        <f>IFERROR(VLOOKUP(CONCATENATE($A113,AS$1),'Исх-фото'!$A$2:$D$4000,4,FALSE),"-")</f>
        <v>2</v>
      </c>
      <c r="AT113" s="9" t="str">
        <f>IFERROR(VLOOKUP(CONCATENATE($A113,AT$1),'Исх-фото'!$A$2:$D$4000,4,FALSE),"-")</f>
        <v>-</v>
      </c>
      <c r="AU113" s="9" t="str">
        <f>IFERROR(VLOOKUP(CONCATENATE($A113,AU$1),'Исх-фото'!$A$2:$D$4000,4,FALSE),"-")</f>
        <v>-</v>
      </c>
      <c r="AV113" s="9" t="str">
        <f>IFERROR(VLOOKUP(CONCATENATE($A113,AV$1),'Исх-фото'!$A$2:$D$4000,4,FALSE),"-")</f>
        <v>-</v>
      </c>
      <c r="AW113" s="9" t="str">
        <f>IFERROR(VLOOKUP(CONCATENATE($A113,AW$1),'Исх-фото'!$A$2:$D$4000,4,FALSE),"-")</f>
        <v>-</v>
      </c>
      <c r="AX113" s="9" t="str">
        <f>IFERROR(VLOOKUP(CONCATENATE($A113,AX$1),'Исх-фото'!$A$2:$D$4000,4,FALSE),"-")</f>
        <v>-</v>
      </c>
      <c r="AY113" s="9" t="str">
        <f>IFERROR(VLOOKUP(CONCATENATE($A113,AY$1),'Исх-фото'!$A$2:$D$4000,4,FALSE),"-")</f>
        <v>-</v>
      </c>
      <c r="AZ113" s="9">
        <f>IFERROR(VLOOKUP(CONCATENATE($A113,AZ$1),'Исх-фото'!$A$2:$D$4000,4,FALSE),"-")</f>
        <v>6</v>
      </c>
      <c r="BA113" s="9" t="str">
        <f>IFERROR(VLOOKUP(CONCATENATE($A113,BA$1),'Исх-фото'!$A$2:$D$4000,4,FALSE),"-")</f>
        <v>-</v>
      </c>
      <c r="BB113" s="9" t="str">
        <f>IFERROR(VLOOKUP(CONCATENATE($A113,BB$1),'Исх-фото'!$A$2:$D$4000,4,FALSE),"-")</f>
        <v>-</v>
      </c>
      <c r="BC113" s="9">
        <f>IFERROR(VLOOKUP(CONCATENATE($A113,BC$1),'Исх-фото'!$A$2:$D$4000,4,FALSE),"-")</f>
        <v>6</v>
      </c>
      <c r="BD113" s="9" t="str">
        <f>IFERROR(VLOOKUP(CONCATENATE($A113,BD$1),'Исх-фото'!$A$2:$D$4000,4,FALSE),"-")</f>
        <v>-</v>
      </c>
      <c r="BE113" s="9">
        <f>IFERROR(VLOOKUP(CONCATENATE($A113,BE$1),'Исх-фото'!$A$2:$D$4000,4,FALSE),"-")</f>
        <v>8</v>
      </c>
      <c r="BF113" s="9" t="str">
        <f>IFERROR(VLOOKUP(CONCATENATE($A113,BF$1),'Исх-фото'!$A$2:$D$4000,4,FALSE),"-")</f>
        <v>-</v>
      </c>
      <c r="BG113" s="9" t="str">
        <f>IFERROR(VLOOKUP(CONCATENATE($A113,BG$1),'Исх-фото'!$A$2:$D$4000,4,FALSE),"-")</f>
        <v>-</v>
      </c>
      <c r="BH113" s="9" t="str">
        <f>IFERROR(VLOOKUP(CONCATENATE($A113,BH$1),'Исх-фото'!$A$2:$D$4000,4,FALSE),"-")</f>
        <v>-</v>
      </c>
      <c r="BI113" s="9" t="str">
        <f>IFERROR(VLOOKUP(CONCATENATE($A113,BI$1),'Исх-фото'!$A$2:$D$4000,4,FALSE),"-")</f>
        <v>-</v>
      </c>
      <c r="BJ113" s="37">
        <f t="shared" si="10"/>
        <v>16</v>
      </c>
      <c r="BK113" s="34">
        <f t="shared" si="11"/>
        <v>5.8125</v>
      </c>
      <c r="BL113" s="9">
        <f t="shared" si="8"/>
        <v>101</v>
      </c>
    </row>
    <row r="114" spans="1:64">
      <c r="A114" s="38">
        <f t="shared" si="9"/>
        <v>112</v>
      </c>
      <c r="B114" s="36">
        <f>№!B113</f>
        <v>53</v>
      </c>
      <c r="C114" s="36">
        <f>№!C113</f>
        <v>2</v>
      </c>
      <c r="D114" s="9">
        <f>IFERROR(VLOOKUP(CONCATENATE($A114,D$1),'Исх-фото'!$A$2:$D$4000,4,FALSE),"-")</f>
        <v>8</v>
      </c>
      <c r="E114" s="9" t="str">
        <f>IFERROR(VLOOKUP(CONCATENATE($A114,E$1),'Исх-фото'!$A$2:$D$4000,4,FALSE),"-")</f>
        <v>-</v>
      </c>
      <c r="F114" s="9" t="str">
        <f>IFERROR(VLOOKUP(CONCATENATE($A114,F$1),'Исх-фото'!$A$2:$D$4000,4,FALSE),"-")</f>
        <v>-</v>
      </c>
      <c r="G114" s="9" t="str">
        <f>IFERROR(VLOOKUP(CONCATENATE($A114,G$1),'Исх-фото'!$A$2:$D$4000,4,FALSE),"-")</f>
        <v>-</v>
      </c>
      <c r="H114" s="9" t="str">
        <f>IFERROR(VLOOKUP(CONCATENATE($A114,H$1),'Исх-фото'!$A$2:$D$4000,4,FALSE),"-")</f>
        <v>-</v>
      </c>
      <c r="I114" s="9" t="str">
        <f>IFERROR(VLOOKUP(CONCATENATE($A114,I$1),'Исх-фото'!$A$2:$D$4000,4,FALSE),"-")</f>
        <v>-</v>
      </c>
      <c r="J114" s="9">
        <f>IFERROR(VLOOKUP(CONCATENATE($A114,J$1),'Исх-фото'!$A$2:$D$4000,4,FALSE),"-")</f>
        <v>8</v>
      </c>
      <c r="K114" s="9">
        <f>IFERROR(VLOOKUP(CONCATENATE($A114,K$1),'Исх-фото'!$A$2:$D$4000,4,FALSE),"-")</f>
        <v>11</v>
      </c>
      <c r="L114" s="9" t="str">
        <f>IFERROR(VLOOKUP(CONCATENATE($A114,L$1),'Исх-фото'!$A$2:$D$4000,4,FALSE),"-")</f>
        <v>-</v>
      </c>
      <c r="M114" s="9" t="str">
        <f>IFERROR(VLOOKUP(CONCATENATE($A114,M$1),'Исх-фото'!$A$2:$D$4000,4,FALSE),"-")</f>
        <v>-</v>
      </c>
      <c r="N114" s="9" t="str">
        <f>IFERROR(VLOOKUP(CONCATENATE($A114,N$1),'Исх-фото'!$A$2:$D$4000,4,FALSE),"-")</f>
        <v>-</v>
      </c>
      <c r="O114" s="9" t="str">
        <f>IFERROR(VLOOKUP(CONCATENATE($A114,O$1),'Исх-фото'!$A$2:$D$4000,4,FALSE),"-")</f>
        <v>-</v>
      </c>
      <c r="P114" s="9" t="str">
        <f>IFERROR(VLOOKUP(CONCATENATE($A114,P$1),'Исх-фото'!$A$2:$D$4000,4,FALSE),"-")</f>
        <v>-</v>
      </c>
      <c r="Q114" s="9">
        <f>IFERROR(VLOOKUP(CONCATENATE($A114,Q$1),'Исх-фото'!$A$2:$D$4000,4,FALSE),"-")</f>
        <v>8</v>
      </c>
      <c r="R114" s="9" t="str">
        <f>IFERROR(VLOOKUP(CONCATENATE($A114,R$1),'Исх-фото'!$A$2:$D$4000,4,FALSE),"-")</f>
        <v>-</v>
      </c>
      <c r="S114" s="9">
        <f>IFERROR(VLOOKUP(CONCATENATE($A114,S$1),'Исх-фото'!$A$2:$D$4000,4,FALSE),"-")</f>
        <v>6</v>
      </c>
      <c r="T114" s="9">
        <f>IFERROR(VLOOKUP(CONCATENATE($A114,T$1),'Исх-фото'!$A$2:$D$4000,4,FALSE),"-")</f>
        <v>4</v>
      </c>
      <c r="U114" s="9">
        <f>IFERROR(VLOOKUP(CONCATENATE($A114,U$1),'Исх-фото'!$A$2:$D$4000,4,FALSE),"-")</f>
        <v>10</v>
      </c>
      <c r="V114" s="9" t="str">
        <f>IFERROR(VLOOKUP(CONCATENATE($A114,V$1),'Исх-фото'!$A$2:$D$4000,4,FALSE),"-")</f>
        <v>-</v>
      </c>
      <c r="W114" s="9" t="str">
        <f>IFERROR(VLOOKUP(CONCATENATE($A114,W$1),'Исх-фото'!$A$2:$D$4000,4,FALSE),"-")</f>
        <v>-</v>
      </c>
      <c r="X114" s="9" t="str">
        <f>IFERROR(VLOOKUP(CONCATENATE($A114,X$1),'Исх-фото'!$A$2:$D$4000,4,FALSE),"-")</f>
        <v>-</v>
      </c>
      <c r="Y114" s="9" t="str">
        <f>IFERROR(VLOOKUP(CONCATENATE($A114,Y$1),'Исх-фото'!$A$2:$D$4000,4,FALSE),"-")</f>
        <v>-</v>
      </c>
      <c r="Z114" s="9">
        <f>IFERROR(VLOOKUP(CONCATENATE($A114,Z$1),'Исх-фото'!$A$2:$D$4000,4,FALSE),"-")</f>
        <v>9</v>
      </c>
      <c r="AA114" s="9" t="str">
        <f>IFERROR(VLOOKUP(CONCATENATE($A114,AA$1),'Исх-фото'!$A$2:$D$4000,4,FALSE),"-")</f>
        <v>-</v>
      </c>
      <c r="AB114" s="9" t="str">
        <f>IFERROR(VLOOKUP(CONCATENATE($A114,AB$1),'Исх-фото'!$A$2:$D$4000,4,FALSE),"-")</f>
        <v>-</v>
      </c>
      <c r="AC114" s="9">
        <f>IFERROR(VLOOKUP(CONCATENATE($A114,AC$1),'Исх-фото'!$A$2:$D$4000,4,FALSE),"-")</f>
        <v>10</v>
      </c>
      <c r="AD114" s="9" t="str">
        <f>IFERROR(VLOOKUP(CONCATENATE($A114,AD$1),'Исх-фото'!$A$2:$D$4000,4,FALSE),"-")</f>
        <v>-</v>
      </c>
      <c r="AE114" s="9" t="str">
        <f>IFERROR(VLOOKUP(CONCATENATE($A114,AE$1),'Исх-фото'!$A$2:$D$4000,4,FALSE),"-")</f>
        <v>-</v>
      </c>
      <c r="AF114" s="9" t="str">
        <f>IFERROR(VLOOKUP(CONCATENATE($A114,AF$1),'Исх-фото'!$A$2:$D$4000,4,FALSE),"-")</f>
        <v>-</v>
      </c>
      <c r="AG114" s="9">
        <f>IFERROR(VLOOKUP(CONCATENATE($A114,AG$1),'Исх-фото'!$A$2:$D$4000,4,FALSE),"-")</f>
        <v>6</v>
      </c>
      <c r="AH114" s="9" t="str">
        <f>IFERROR(VLOOKUP(CONCATENATE($A114,AH$1),'Исх-фото'!$A$2:$D$4000,4,FALSE),"-")</f>
        <v>-</v>
      </c>
      <c r="AI114" s="9">
        <f>IFERROR(VLOOKUP(CONCATENATE($A114,AI$1),'Исх-фото'!$A$2:$D$4000,4,FALSE),"-")</f>
        <v>9</v>
      </c>
      <c r="AJ114" s="9">
        <f>IFERROR(VLOOKUP(CONCATENATE($A114,AJ$1),'Исх-фото'!$A$2:$D$4000,4,FALSE),"-")</f>
        <v>5</v>
      </c>
      <c r="AK114" s="9" t="str">
        <f>IFERROR(VLOOKUP(CONCATENATE($A114,AK$1),'Исх-фото'!$A$2:$D$4000,4,FALSE),"-")</f>
        <v>-</v>
      </c>
      <c r="AL114" s="9">
        <f>IFERROR(VLOOKUP(CONCATENATE($A114,AL$1),'Исх-фото'!$A$2:$D$4000,4,FALSE),"-")</f>
        <v>5</v>
      </c>
      <c r="AM114" s="9">
        <f>IFERROR(VLOOKUP(CONCATENATE($A114,AM$1),'Исх-фото'!$A$2:$D$4000,4,FALSE),"-")</f>
        <v>9</v>
      </c>
      <c r="AN114" s="9">
        <f>IFERROR(VLOOKUP(CONCATENATE($A114,AN$1),'Исх-фото'!$A$2:$D$4000,4,FALSE),"-")</f>
        <v>6</v>
      </c>
      <c r="AO114" s="9">
        <f>IFERROR(VLOOKUP(CONCATENATE($A114,AO$1),'Исх-фото'!$A$2:$D$4000,4,FALSE),"-")</f>
        <v>10</v>
      </c>
      <c r="AP114" s="9">
        <f>IFERROR(VLOOKUP(CONCATENATE($A114,AP$1),'Исх-фото'!$A$2:$D$4000,4,FALSE),"-")</f>
        <v>7</v>
      </c>
      <c r="AQ114" s="9" t="str">
        <f>IFERROR(VLOOKUP(CONCATENATE($A114,AQ$1),'Исх-фото'!$A$2:$D$4000,4,FALSE),"-")</f>
        <v>-</v>
      </c>
      <c r="AR114" s="9" t="str">
        <f>IFERROR(VLOOKUP(CONCATENATE($A114,AR$1),'Исх-фото'!$A$2:$D$4000,4,FALSE),"-")</f>
        <v>-</v>
      </c>
      <c r="AS114" s="9" t="str">
        <f>IFERROR(VLOOKUP(CONCATENATE($A114,AS$1),'Исх-фото'!$A$2:$D$4000,4,FALSE),"-")</f>
        <v>-</v>
      </c>
      <c r="AT114" s="9" t="str">
        <f>IFERROR(VLOOKUP(CONCATENATE($A114,AT$1),'Исх-фото'!$A$2:$D$4000,4,FALSE),"-")</f>
        <v>-</v>
      </c>
      <c r="AU114" s="9" t="str">
        <f>IFERROR(VLOOKUP(CONCATENATE($A114,AU$1),'Исх-фото'!$A$2:$D$4000,4,FALSE),"-")</f>
        <v>-</v>
      </c>
      <c r="AV114" s="9" t="str">
        <f>IFERROR(VLOOKUP(CONCATENATE($A114,AV$1),'Исх-фото'!$A$2:$D$4000,4,FALSE),"-")</f>
        <v>-</v>
      </c>
      <c r="AW114" s="9" t="str">
        <f>IFERROR(VLOOKUP(CONCATENATE($A114,AW$1),'Исх-фото'!$A$2:$D$4000,4,FALSE),"-")</f>
        <v>-</v>
      </c>
      <c r="AX114" s="9" t="str">
        <f>IFERROR(VLOOKUP(CONCATENATE($A114,AX$1),'Исх-фото'!$A$2:$D$4000,4,FALSE),"-")</f>
        <v>-</v>
      </c>
      <c r="AY114" s="9" t="str">
        <f>IFERROR(VLOOKUP(CONCATENATE($A114,AY$1),'Исх-фото'!$A$2:$D$4000,4,FALSE),"-")</f>
        <v>-</v>
      </c>
      <c r="AZ114" s="9">
        <f>IFERROR(VLOOKUP(CONCATENATE($A114,AZ$1),'Исх-фото'!$A$2:$D$4000,4,FALSE),"-")</f>
        <v>2</v>
      </c>
      <c r="BA114" s="9" t="str">
        <f>IFERROR(VLOOKUP(CONCATENATE($A114,BA$1),'Исх-фото'!$A$2:$D$4000,4,FALSE),"-")</f>
        <v>-</v>
      </c>
      <c r="BB114" s="9">
        <f>IFERROR(VLOOKUP(CONCATENATE($A114,BB$1),'Исх-фото'!$A$2:$D$4000,4,FALSE),"-")</f>
        <v>9</v>
      </c>
      <c r="BC114" s="9">
        <f>IFERROR(VLOOKUP(CONCATENATE($A114,BC$1),'Исх-фото'!$A$2:$D$4000,4,FALSE),"-")</f>
        <v>5</v>
      </c>
      <c r="BD114" s="9" t="str">
        <f>IFERROR(VLOOKUP(CONCATENATE($A114,BD$1),'Исх-фото'!$A$2:$D$4000,4,FALSE),"-")</f>
        <v>-</v>
      </c>
      <c r="BE114" s="9">
        <f>IFERROR(VLOOKUP(CONCATENATE($A114,BE$1),'Исх-фото'!$A$2:$D$4000,4,FALSE),"-")</f>
        <v>7</v>
      </c>
      <c r="BF114" s="9">
        <f>IFERROR(VLOOKUP(CONCATENATE($A114,BF$1),'Исх-фото'!$A$2:$D$4000,4,FALSE),"-")</f>
        <v>6</v>
      </c>
      <c r="BG114" s="9" t="str">
        <f>IFERROR(VLOOKUP(CONCATENATE($A114,BG$1),'Исх-фото'!$A$2:$D$4000,4,FALSE),"-")</f>
        <v>-</v>
      </c>
      <c r="BH114" s="9" t="str">
        <f>IFERROR(VLOOKUP(CONCATENATE($A114,BH$1),'Исх-фото'!$A$2:$D$4000,4,FALSE),"-")</f>
        <v>-</v>
      </c>
      <c r="BI114" s="9">
        <f>IFERROR(VLOOKUP(CONCATENATE($A114,BI$1),'Исх-фото'!$A$2:$D$4000,4,FALSE),"-")</f>
        <v>4</v>
      </c>
      <c r="BJ114" s="37">
        <f t="shared" si="10"/>
        <v>23</v>
      </c>
      <c r="BK114" s="34">
        <f t="shared" si="11"/>
        <v>7.1304347826086953</v>
      </c>
      <c r="BL114" s="9">
        <f t="shared" si="8"/>
        <v>51</v>
      </c>
    </row>
    <row r="115" spans="1:64">
      <c r="A115" s="38">
        <f t="shared" si="9"/>
        <v>113</v>
      </c>
      <c r="B115" s="36">
        <f>№!B114</f>
        <v>53</v>
      </c>
      <c r="C115" s="36">
        <f>№!C114</f>
        <v>3</v>
      </c>
      <c r="D115" s="9">
        <f>IFERROR(VLOOKUP(CONCATENATE($A115,D$1),'Исх-фото'!$A$2:$D$4000,4,FALSE),"-")</f>
        <v>5</v>
      </c>
      <c r="E115" s="9" t="str">
        <f>IFERROR(VLOOKUP(CONCATENATE($A115,E$1),'Исх-фото'!$A$2:$D$4000,4,FALSE),"-")</f>
        <v>-</v>
      </c>
      <c r="F115" s="9" t="str">
        <f>IFERROR(VLOOKUP(CONCATENATE($A115,F$1),'Исх-фото'!$A$2:$D$4000,4,FALSE),"-")</f>
        <v>-</v>
      </c>
      <c r="G115" s="9" t="str">
        <f>IFERROR(VLOOKUP(CONCATENATE($A115,G$1),'Исх-фото'!$A$2:$D$4000,4,FALSE),"-")</f>
        <v>-</v>
      </c>
      <c r="H115" s="9" t="str">
        <f>IFERROR(VLOOKUP(CONCATENATE($A115,H$1),'Исх-фото'!$A$2:$D$4000,4,FALSE),"-")</f>
        <v>-</v>
      </c>
      <c r="I115" s="9" t="str">
        <f>IFERROR(VLOOKUP(CONCATENATE($A115,I$1),'Исх-фото'!$A$2:$D$4000,4,FALSE),"-")</f>
        <v>-</v>
      </c>
      <c r="J115" s="9">
        <f>IFERROR(VLOOKUP(CONCATENATE($A115,J$1),'Исх-фото'!$A$2:$D$4000,4,FALSE),"-")</f>
        <v>5</v>
      </c>
      <c r="K115" s="9">
        <f>IFERROR(VLOOKUP(CONCATENATE($A115,K$1),'Исх-фото'!$A$2:$D$4000,4,FALSE),"-")</f>
        <v>9</v>
      </c>
      <c r="L115" s="9" t="str">
        <f>IFERROR(VLOOKUP(CONCATENATE($A115,L$1),'Исх-фото'!$A$2:$D$4000,4,FALSE),"-")</f>
        <v>-</v>
      </c>
      <c r="M115" s="9">
        <f>IFERROR(VLOOKUP(CONCATENATE($A115,M$1),'Исх-фото'!$A$2:$D$4000,4,FALSE),"-")</f>
        <v>8</v>
      </c>
      <c r="N115" s="9" t="str">
        <f>IFERROR(VLOOKUP(CONCATENATE($A115,N$1),'Исх-фото'!$A$2:$D$4000,4,FALSE),"-")</f>
        <v>-</v>
      </c>
      <c r="O115" s="9" t="str">
        <f>IFERROR(VLOOKUP(CONCATENATE($A115,O$1),'Исх-фото'!$A$2:$D$4000,4,FALSE),"-")</f>
        <v>-</v>
      </c>
      <c r="P115" s="9" t="str">
        <f>IFERROR(VLOOKUP(CONCATENATE($A115,P$1),'Исх-фото'!$A$2:$D$4000,4,FALSE),"-")</f>
        <v>-</v>
      </c>
      <c r="Q115" s="9">
        <f>IFERROR(VLOOKUP(CONCATENATE($A115,Q$1),'Исх-фото'!$A$2:$D$4000,4,FALSE),"-")</f>
        <v>9</v>
      </c>
      <c r="R115" s="9" t="str">
        <f>IFERROR(VLOOKUP(CONCATENATE($A115,R$1),'Исх-фото'!$A$2:$D$4000,4,FALSE),"-")</f>
        <v>-</v>
      </c>
      <c r="S115" s="9">
        <f>IFERROR(VLOOKUP(CONCATENATE($A115,S$1),'Исх-фото'!$A$2:$D$4000,4,FALSE),"-")</f>
        <v>6</v>
      </c>
      <c r="T115" s="9">
        <f>IFERROR(VLOOKUP(CONCATENATE($A115,T$1),'Исх-фото'!$A$2:$D$4000,4,FALSE),"-")</f>
        <v>4</v>
      </c>
      <c r="U115" s="9">
        <f>IFERROR(VLOOKUP(CONCATENATE($A115,U$1),'Исх-фото'!$A$2:$D$4000,4,FALSE),"-")</f>
        <v>10</v>
      </c>
      <c r="V115" s="9" t="str">
        <f>IFERROR(VLOOKUP(CONCATENATE($A115,V$1),'Исх-фото'!$A$2:$D$4000,4,FALSE),"-")</f>
        <v>-</v>
      </c>
      <c r="W115" s="9" t="str">
        <f>IFERROR(VLOOKUP(CONCATENATE($A115,W$1),'Исх-фото'!$A$2:$D$4000,4,FALSE),"-")</f>
        <v>-</v>
      </c>
      <c r="X115" s="9" t="str">
        <f>IFERROR(VLOOKUP(CONCATENATE($A115,X$1),'Исх-фото'!$A$2:$D$4000,4,FALSE),"-")</f>
        <v>-</v>
      </c>
      <c r="Y115" s="9" t="str">
        <f>IFERROR(VLOOKUP(CONCATENATE($A115,Y$1),'Исх-фото'!$A$2:$D$4000,4,FALSE),"-")</f>
        <v>-</v>
      </c>
      <c r="Z115" s="9">
        <f>IFERROR(VLOOKUP(CONCATENATE($A115,Z$1),'Исх-фото'!$A$2:$D$4000,4,FALSE),"-")</f>
        <v>9</v>
      </c>
      <c r="AA115" s="9" t="str">
        <f>IFERROR(VLOOKUP(CONCATENATE($A115,AA$1),'Исх-фото'!$A$2:$D$4000,4,FALSE),"-")</f>
        <v>-</v>
      </c>
      <c r="AB115" s="9" t="str">
        <f>IFERROR(VLOOKUP(CONCATENATE($A115,AB$1),'Исх-фото'!$A$2:$D$4000,4,FALSE),"-")</f>
        <v>-</v>
      </c>
      <c r="AC115" s="9">
        <f>IFERROR(VLOOKUP(CONCATENATE($A115,AC$1),'Исх-фото'!$A$2:$D$4000,4,FALSE),"-")</f>
        <v>10</v>
      </c>
      <c r="AD115" s="9" t="str">
        <f>IFERROR(VLOOKUP(CONCATENATE($A115,AD$1),'Исх-фото'!$A$2:$D$4000,4,FALSE),"-")</f>
        <v>-</v>
      </c>
      <c r="AE115" s="9" t="str">
        <f>IFERROR(VLOOKUP(CONCATENATE($A115,AE$1),'Исх-фото'!$A$2:$D$4000,4,FALSE),"-")</f>
        <v>-</v>
      </c>
      <c r="AF115" s="9" t="str">
        <f>IFERROR(VLOOKUP(CONCATENATE($A115,AF$1),'Исх-фото'!$A$2:$D$4000,4,FALSE),"-")</f>
        <v>-</v>
      </c>
      <c r="AG115" s="9">
        <f>IFERROR(VLOOKUP(CONCATENATE($A115,AG$1),'Исх-фото'!$A$2:$D$4000,4,FALSE),"-")</f>
        <v>5</v>
      </c>
      <c r="AH115" s="9" t="str">
        <f>IFERROR(VLOOKUP(CONCATENATE($A115,AH$1),'Исх-фото'!$A$2:$D$4000,4,FALSE),"-")</f>
        <v>-</v>
      </c>
      <c r="AI115" s="9">
        <f>IFERROR(VLOOKUP(CONCATENATE($A115,AI$1),'Исх-фото'!$A$2:$D$4000,4,FALSE),"-")</f>
        <v>7</v>
      </c>
      <c r="AJ115" s="9">
        <f>IFERROR(VLOOKUP(CONCATENATE($A115,AJ$1),'Исх-фото'!$A$2:$D$4000,4,FALSE),"-")</f>
        <v>5</v>
      </c>
      <c r="AK115" s="9" t="str">
        <f>IFERROR(VLOOKUP(CONCATENATE($A115,AK$1),'Исх-фото'!$A$2:$D$4000,4,FALSE),"-")</f>
        <v>-</v>
      </c>
      <c r="AL115" s="9">
        <f>IFERROR(VLOOKUP(CONCATENATE($A115,AL$1),'Исх-фото'!$A$2:$D$4000,4,FALSE),"-")</f>
        <v>5</v>
      </c>
      <c r="AM115" s="9">
        <f>IFERROR(VLOOKUP(CONCATENATE($A115,AM$1),'Исх-фото'!$A$2:$D$4000,4,FALSE),"-")</f>
        <v>7</v>
      </c>
      <c r="AN115" s="9">
        <f>IFERROR(VLOOKUP(CONCATENATE($A115,AN$1),'Исх-фото'!$A$2:$D$4000,4,FALSE),"-")</f>
        <v>5</v>
      </c>
      <c r="AO115" s="9" t="str">
        <f>IFERROR(VLOOKUP(CONCATENATE($A115,AO$1),'Исх-фото'!$A$2:$D$4000,4,FALSE),"-")</f>
        <v>-</v>
      </c>
      <c r="AP115" s="9">
        <f>IFERROR(VLOOKUP(CONCATENATE($A115,AP$1),'Исх-фото'!$A$2:$D$4000,4,FALSE),"-")</f>
        <v>7</v>
      </c>
      <c r="AQ115" s="9" t="str">
        <f>IFERROR(VLOOKUP(CONCATENATE($A115,AQ$1),'Исх-фото'!$A$2:$D$4000,4,FALSE),"-")</f>
        <v>-</v>
      </c>
      <c r="AR115" s="9" t="str">
        <f>IFERROR(VLOOKUP(CONCATENATE($A115,AR$1),'Исх-фото'!$A$2:$D$4000,4,FALSE),"-")</f>
        <v>-</v>
      </c>
      <c r="AS115" s="9">
        <f>IFERROR(VLOOKUP(CONCATENATE($A115,AS$1),'Исх-фото'!$A$2:$D$4000,4,FALSE),"-")</f>
        <v>1</v>
      </c>
      <c r="AT115" s="9" t="str">
        <f>IFERROR(VLOOKUP(CONCATENATE($A115,AT$1),'Исх-фото'!$A$2:$D$4000,4,FALSE),"-")</f>
        <v>-</v>
      </c>
      <c r="AU115" s="9" t="str">
        <f>IFERROR(VLOOKUP(CONCATENATE($A115,AU$1),'Исх-фото'!$A$2:$D$4000,4,FALSE),"-")</f>
        <v>-</v>
      </c>
      <c r="AV115" s="9" t="str">
        <f>IFERROR(VLOOKUP(CONCATENATE($A115,AV$1),'Исх-фото'!$A$2:$D$4000,4,FALSE),"-")</f>
        <v>-</v>
      </c>
      <c r="AW115" s="9">
        <f>IFERROR(VLOOKUP(CONCATENATE($A115,AW$1),'Исх-фото'!$A$2:$D$4000,4,FALSE),"-")</f>
        <v>7</v>
      </c>
      <c r="AX115" s="9" t="str">
        <f>IFERROR(VLOOKUP(CONCATENATE($A115,AX$1),'Исх-фото'!$A$2:$D$4000,4,FALSE),"-")</f>
        <v>-</v>
      </c>
      <c r="AY115" s="9" t="str">
        <f>IFERROR(VLOOKUP(CONCATENATE($A115,AY$1),'Исх-фото'!$A$2:$D$4000,4,FALSE),"-")</f>
        <v>-</v>
      </c>
      <c r="AZ115" s="9" t="str">
        <f>IFERROR(VLOOKUP(CONCATENATE($A115,AZ$1),'Исх-фото'!$A$2:$D$4000,4,FALSE),"-")</f>
        <v>-</v>
      </c>
      <c r="BA115" s="9" t="str">
        <f>IFERROR(VLOOKUP(CONCATENATE($A115,BA$1),'Исх-фото'!$A$2:$D$4000,4,FALSE),"-")</f>
        <v>-</v>
      </c>
      <c r="BB115" s="9" t="str">
        <f>IFERROR(VLOOKUP(CONCATENATE($A115,BB$1),'Исх-фото'!$A$2:$D$4000,4,FALSE),"-")</f>
        <v>-</v>
      </c>
      <c r="BC115" s="9">
        <f>IFERROR(VLOOKUP(CONCATENATE($A115,BC$1),'Исх-фото'!$A$2:$D$4000,4,FALSE),"-")</f>
        <v>6</v>
      </c>
      <c r="BD115" s="9" t="str">
        <f>IFERROR(VLOOKUP(CONCATENATE($A115,BD$1),'Исх-фото'!$A$2:$D$4000,4,FALSE),"-")</f>
        <v>-</v>
      </c>
      <c r="BE115" s="9">
        <f>IFERROR(VLOOKUP(CONCATENATE($A115,BE$1),'Исх-фото'!$A$2:$D$4000,4,FALSE),"-")</f>
        <v>9</v>
      </c>
      <c r="BF115" s="9">
        <f>IFERROR(VLOOKUP(CONCATENATE($A115,BF$1),'Исх-фото'!$A$2:$D$4000,4,FALSE),"-")</f>
        <v>6</v>
      </c>
      <c r="BG115" s="9" t="str">
        <f>IFERROR(VLOOKUP(CONCATENATE($A115,BG$1),'Исх-фото'!$A$2:$D$4000,4,FALSE),"-")</f>
        <v>-</v>
      </c>
      <c r="BH115" s="9" t="str">
        <f>IFERROR(VLOOKUP(CONCATENATE($A115,BH$1),'Исх-фото'!$A$2:$D$4000,4,FALSE),"-")</f>
        <v>-</v>
      </c>
      <c r="BI115" s="9" t="str">
        <f>IFERROR(VLOOKUP(CONCATENATE($A115,BI$1),'Исх-фото'!$A$2:$D$4000,4,FALSE),"-")</f>
        <v>-</v>
      </c>
      <c r="BJ115" s="37">
        <f t="shared" si="10"/>
        <v>22</v>
      </c>
      <c r="BK115" s="34">
        <f t="shared" si="11"/>
        <v>6.5909090909090908</v>
      </c>
      <c r="BL115" s="9">
        <f t="shared" si="8"/>
        <v>70</v>
      </c>
    </row>
    <row r="116" spans="1:64">
      <c r="A116" s="38">
        <f t="shared" si="9"/>
        <v>114</v>
      </c>
      <c r="B116" s="36">
        <f>№!B115</f>
        <v>55</v>
      </c>
      <c r="C116" s="36">
        <f>№!C115</f>
        <v>1</v>
      </c>
      <c r="D116" s="9">
        <f>IFERROR(VLOOKUP(CONCATENATE($A116,D$1),'Исх-фото'!$A$2:$D$4000,4,FALSE),"-")</f>
        <v>12</v>
      </c>
      <c r="E116" s="9" t="str">
        <f>IFERROR(VLOOKUP(CONCATENATE($A116,E$1),'Исх-фото'!$A$2:$D$4000,4,FALSE),"-")</f>
        <v>-</v>
      </c>
      <c r="F116" s="9" t="str">
        <f>IFERROR(VLOOKUP(CONCATENATE($A116,F$1),'Исх-фото'!$A$2:$D$4000,4,FALSE),"-")</f>
        <v>-</v>
      </c>
      <c r="G116" s="9" t="str">
        <f>IFERROR(VLOOKUP(CONCATENATE($A116,G$1),'Исх-фото'!$A$2:$D$4000,4,FALSE),"-")</f>
        <v>-</v>
      </c>
      <c r="H116" s="9" t="str">
        <f>IFERROR(VLOOKUP(CONCATENATE($A116,H$1),'Исх-фото'!$A$2:$D$4000,4,FALSE),"-")</f>
        <v>-</v>
      </c>
      <c r="I116" s="9" t="str">
        <f>IFERROR(VLOOKUP(CONCATENATE($A116,I$1),'Исх-фото'!$A$2:$D$4000,4,FALSE),"-")</f>
        <v>-</v>
      </c>
      <c r="J116" s="9" t="str">
        <f>IFERROR(VLOOKUP(CONCATENATE($A116,J$1),'Исх-фото'!$A$2:$D$4000,4,FALSE),"-")</f>
        <v>-</v>
      </c>
      <c r="K116" s="9" t="str">
        <f>IFERROR(VLOOKUP(CONCATENATE($A116,K$1),'Исх-фото'!$A$2:$D$4000,4,FALSE),"-")</f>
        <v>-</v>
      </c>
      <c r="L116" s="9" t="str">
        <f>IFERROR(VLOOKUP(CONCATENATE($A116,L$1),'Исх-фото'!$A$2:$D$4000,4,FALSE),"-")</f>
        <v>-</v>
      </c>
      <c r="M116" s="9">
        <f>IFERROR(VLOOKUP(CONCATENATE($A116,M$1),'Исх-фото'!$A$2:$D$4000,4,FALSE),"-")</f>
        <v>6</v>
      </c>
      <c r="N116" s="9" t="str">
        <f>IFERROR(VLOOKUP(CONCATENATE($A116,N$1),'Исх-фото'!$A$2:$D$4000,4,FALSE),"-")</f>
        <v>-</v>
      </c>
      <c r="O116" s="9" t="str">
        <f>IFERROR(VLOOKUP(CONCATENATE($A116,O$1),'Исх-фото'!$A$2:$D$4000,4,FALSE),"-")</f>
        <v>-</v>
      </c>
      <c r="P116" s="9" t="str">
        <f>IFERROR(VLOOKUP(CONCATENATE($A116,P$1),'Исх-фото'!$A$2:$D$4000,4,FALSE),"-")</f>
        <v>-</v>
      </c>
      <c r="Q116" s="9">
        <f>IFERROR(VLOOKUP(CONCATENATE($A116,Q$1),'Исх-фото'!$A$2:$D$4000,4,FALSE),"-")</f>
        <v>9</v>
      </c>
      <c r="R116" s="9" t="str">
        <f>IFERROR(VLOOKUP(CONCATENATE($A116,R$1),'Исх-фото'!$A$2:$D$4000,4,FALSE),"-")</f>
        <v>-</v>
      </c>
      <c r="S116" s="9" t="str">
        <f>IFERROR(VLOOKUP(CONCATENATE($A116,S$1),'Исх-фото'!$A$2:$D$4000,4,FALSE),"-")</f>
        <v>-</v>
      </c>
      <c r="T116" s="9">
        <f>IFERROR(VLOOKUP(CONCATENATE($A116,T$1),'Исх-фото'!$A$2:$D$4000,4,FALSE),"-")</f>
        <v>4</v>
      </c>
      <c r="U116" s="9">
        <f>IFERROR(VLOOKUP(CONCATENATE($A116,U$1),'Исх-фото'!$A$2:$D$4000,4,FALSE),"-")</f>
        <v>9</v>
      </c>
      <c r="V116" s="9" t="str">
        <f>IFERROR(VLOOKUP(CONCATENATE($A116,V$1),'Исх-фото'!$A$2:$D$4000,4,FALSE),"-")</f>
        <v>-</v>
      </c>
      <c r="W116" s="9" t="str">
        <f>IFERROR(VLOOKUP(CONCATENATE($A116,W$1),'Исх-фото'!$A$2:$D$4000,4,FALSE),"-")</f>
        <v>-</v>
      </c>
      <c r="X116" s="9" t="str">
        <f>IFERROR(VLOOKUP(CONCATENATE($A116,X$1),'Исх-фото'!$A$2:$D$4000,4,FALSE),"-")</f>
        <v>-</v>
      </c>
      <c r="Y116" s="9" t="str">
        <f>IFERROR(VLOOKUP(CONCATENATE($A116,Y$1),'Исх-фото'!$A$2:$D$4000,4,FALSE),"-")</f>
        <v>-</v>
      </c>
      <c r="Z116" s="9">
        <f>IFERROR(VLOOKUP(CONCATENATE($A116,Z$1),'Исх-фото'!$A$2:$D$4000,4,FALSE),"-")</f>
        <v>8</v>
      </c>
      <c r="AA116" s="9" t="str">
        <f>IFERROR(VLOOKUP(CONCATENATE($A116,AA$1),'Исх-фото'!$A$2:$D$4000,4,FALSE),"-")</f>
        <v>-</v>
      </c>
      <c r="AB116" s="9">
        <f>IFERROR(VLOOKUP(CONCATENATE($A116,AB$1),'Исх-фото'!$A$2:$D$4000,4,FALSE),"-")</f>
        <v>9</v>
      </c>
      <c r="AC116" s="9" t="str">
        <f>IFERROR(VLOOKUP(CONCATENATE($A116,AC$1),'Исх-фото'!$A$2:$D$4000,4,FALSE),"-")</f>
        <v>-</v>
      </c>
      <c r="AD116" s="9" t="str">
        <f>IFERROR(VLOOKUP(CONCATENATE($A116,AD$1),'Исх-фото'!$A$2:$D$4000,4,FALSE),"-")</f>
        <v>-</v>
      </c>
      <c r="AE116" s="9" t="str">
        <f>IFERROR(VLOOKUP(CONCATENATE($A116,AE$1),'Исх-фото'!$A$2:$D$4000,4,FALSE),"-")</f>
        <v>-</v>
      </c>
      <c r="AF116" s="9" t="str">
        <f>IFERROR(VLOOKUP(CONCATENATE($A116,AF$1),'Исх-фото'!$A$2:$D$4000,4,FALSE),"-")</f>
        <v>-</v>
      </c>
      <c r="AG116" s="9">
        <f>IFERROR(VLOOKUP(CONCATENATE($A116,AG$1),'Исх-фото'!$A$2:$D$4000,4,FALSE),"-")</f>
        <v>7</v>
      </c>
      <c r="AH116" s="9" t="str">
        <f>IFERROR(VLOOKUP(CONCATENATE($A116,AH$1),'Исх-фото'!$A$2:$D$4000,4,FALSE),"-")</f>
        <v>-</v>
      </c>
      <c r="AI116" s="9" t="str">
        <f>IFERROR(VLOOKUP(CONCATENATE($A116,AI$1),'Исх-фото'!$A$2:$D$4000,4,FALSE),"-")</f>
        <v>-</v>
      </c>
      <c r="AJ116" s="9">
        <f>IFERROR(VLOOKUP(CONCATENATE($A116,AJ$1),'Исх-фото'!$A$2:$D$4000,4,FALSE),"-")</f>
        <v>6</v>
      </c>
      <c r="AK116" s="9">
        <f>IFERROR(VLOOKUP(CONCATENATE($A116,AK$1),'Исх-фото'!$A$2:$D$4000,4,FALSE),"-")</f>
        <v>8</v>
      </c>
      <c r="AL116" s="9" t="str">
        <f>IFERROR(VLOOKUP(CONCATENATE($A116,AL$1),'Исх-фото'!$A$2:$D$4000,4,FALSE),"-")</f>
        <v>-</v>
      </c>
      <c r="AM116" s="9">
        <f>IFERROR(VLOOKUP(CONCATENATE($A116,AM$1),'Исх-фото'!$A$2:$D$4000,4,FALSE),"-")</f>
        <v>5</v>
      </c>
      <c r="AN116" s="9">
        <f>IFERROR(VLOOKUP(CONCATENATE($A116,AN$1),'Исх-фото'!$A$2:$D$4000,4,FALSE),"-")</f>
        <v>5</v>
      </c>
      <c r="AO116" s="9">
        <f>IFERROR(VLOOKUP(CONCATENATE($A116,AO$1),'Исх-фото'!$A$2:$D$4000,4,FALSE),"-")</f>
        <v>8</v>
      </c>
      <c r="AP116" s="9" t="str">
        <f>IFERROR(VLOOKUP(CONCATENATE($A116,AP$1),'Исх-фото'!$A$2:$D$4000,4,FALSE),"-")</f>
        <v>-</v>
      </c>
      <c r="AQ116" s="9" t="str">
        <f>IFERROR(VLOOKUP(CONCATENATE($A116,AQ$1),'Исх-фото'!$A$2:$D$4000,4,FALSE),"-")</f>
        <v>-</v>
      </c>
      <c r="AR116" s="9" t="str">
        <f>IFERROR(VLOOKUP(CONCATENATE($A116,AR$1),'Исх-фото'!$A$2:$D$4000,4,FALSE),"-")</f>
        <v>-</v>
      </c>
      <c r="AS116" s="9">
        <f>IFERROR(VLOOKUP(CONCATENATE($A116,AS$1),'Исх-фото'!$A$2:$D$4000,4,FALSE),"-")</f>
        <v>9</v>
      </c>
      <c r="AT116" s="9" t="str">
        <f>IFERROR(VLOOKUP(CONCATENATE($A116,AT$1),'Исх-фото'!$A$2:$D$4000,4,FALSE),"-")</f>
        <v>-</v>
      </c>
      <c r="AU116" s="9" t="str">
        <f>IFERROR(VLOOKUP(CONCATENATE($A116,AU$1),'Исх-фото'!$A$2:$D$4000,4,FALSE),"-")</f>
        <v>-</v>
      </c>
      <c r="AV116" s="9" t="str">
        <f>IFERROR(VLOOKUP(CONCATENATE($A116,AV$1),'Исх-фото'!$A$2:$D$4000,4,FALSE),"-")</f>
        <v>-</v>
      </c>
      <c r="AW116" s="9" t="str">
        <f>IFERROR(VLOOKUP(CONCATENATE($A116,AW$1),'Исх-фото'!$A$2:$D$4000,4,FALSE),"-")</f>
        <v>-</v>
      </c>
      <c r="AX116" s="9" t="str">
        <f>IFERROR(VLOOKUP(CONCATENATE($A116,AX$1),'Исх-фото'!$A$2:$D$4000,4,FALSE),"-")</f>
        <v>-</v>
      </c>
      <c r="AY116" s="9" t="str">
        <f>IFERROR(VLOOKUP(CONCATENATE($A116,AY$1),'Исх-фото'!$A$2:$D$4000,4,FALSE),"-")</f>
        <v>-</v>
      </c>
      <c r="AZ116" s="9" t="str">
        <f>IFERROR(VLOOKUP(CONCATENATE($A116,AZ$1),'Исх-фото'!$A$2:$D$4000,4,FALSE),"-")</f>
        <v>-</v>
      </c>
      <c r="BA116" s="9" t="str">
        <f>IFERROR(VLOOKUP(CONCATENATE($A116,BA$1),'Исх-фото'!$A$2:$D$4000,4,FALSE),"-")</f>
        <v>-</v>
      </c>
      <c r="BB116" s="9">
        <f>IFERROR(VLOOKUP(CONCATENATE($A116,BB$1),'Исх-фото'!$A$2:$D$4000,4,FALSE),"-")</f>
        <v>9</v>
      </c>
      <c r="BC116" s="9">
        <f>IFERROR(VLOOKUP(CONCATENATE($A116,BC$1),'Исх-фото'!$A$2:$D$4000,4,FALSE),"-")</f>
        <v>5</v>
      </c>
      <c r="BD116" s="9" t="str">
        <f>IFERROR(VLOOKUP(CONCATENATE($A116,BD$1),'Исх-фото'!$A$2:$D$4000,4,FALSE),"-")</f>
        <v>-</v>
      </c>
      <c r="BE116" s="9">
        <f>IFERROR(VLOOKUP(CONCATENATE($A116,BE$1),'Исх-фото'!$A$2:$D$4000,4,FALSE),"-")</f>
        <v>8</v>
      </c>
      <c r="BF116" s="9">
        <f>IFERROR(VLOOKUP(CONCATENATE($A116,BF$1),'Исх-фото'!$A$2:$D$4000,4,FALSE),"-")</f>
        <v>5</v>
      </c>
      <c r="BG116" s="9" t="str">
        <f>IFERROR(VLOOKUP(CONCATENATE($A116,BG$1),'Исх-фото'!$A$2:$D$4000,4,FALSE),"-")</f>
        <v>-</v>
      </c>
      <c r="BH116" s="9" t="str">
        <f>IFERROR(VLOOKUP(CONCATENATE($A116,BH$1),'Исх-фото'!$A$2:$D$4000,4,FALSE),"-")</f>
        <v>-</v>
      </c>
      <c r="BI116" s="9" t="str">
        <f>IFERROR(VLOOKUP(CONCATENATE($A116,BI$1),'Исх-фото'!$A$2:$D$4000,4,FALSE),"-")</f>
        <v>-</v>
      </c>
      <c r="BJ116" s="37">
        <f t="shared" si="10"/>
        <v>18</v>
      </c>
      <c r="BK116" s="34">
        <f t="shared" si="11"/>
        <v>7.333333333333333</v>
      </c>
      <c r="BL116" s="9">
        <f t="shared" si="8"/>
        <v>42</v>
      </c>
    </row>
    <row r="117" spans="1:64">
      <c r="A117" s="38">
        <f t="shared" si="9"/>
        <v>115</v>
      </c>
      <c r="B117" s="36">
        <f>№!B116</f>
        <v>55</v>
      </c>
      <c r="C117" s="36">
        <f>№!C116</f>
        <v>2</v>
      </c>
      <c r="D117" s="9">
        <f>IFERROR(VLOOKUP(CONCATENATE($A117,D$1),'Исх-фото'!$A$2:$D$4000,4,FALSE),"-")</f>
        <v>4</v>
      </c>
      <c r="E117" s="9" t="str">
        <f>IFERROR(VLOOKUP(CONCATENATE($A117,E$1),'Исх-фото'!$A$2:$D$4000,4,FALSE),"-")</f>
        <v>-</v>
      </c>
      <c r="F117" s="9" t="str">
        <f>IFERROR(VLOOKUP(CONCATENATE($A117,F$1),'Исх-фото'!$A$2:$D$4000,4,FALSE),"-")</f>
        <v>-</v>
      </c>
      <c r="G117" s="9" t="str">
        <f>IFERROR(VLOOKUP(CONCATENATE($A117,G$1),'Исх-фото'!$A$2:$D$4000,4,FALSE),"-")</f>
        <v>-</v>
      </c>
      <c r="H117" s="9" t="str">
        <f>IFERROR(VLOOKUP(CONCATENATE($A117,H$1),'Исх-фото'!$A$2:$D$4000,4,FALSE),"-")</f>
        <v>-</v>
      </c>
      <c r="I117" s="9" t="str">
        <f>IFERROR(VLOOKUP(CONCATENATE($A117,I$1),'Исх-фото'!$A$2:$D$4000,4,FALSE),"-")</f>
        <v>-</v>
      </c>
      <c r="J117" s="9" t="str">
        <f>IFERROR(VLOOKUP(CONCATENATE($A117,J$1),'Исх-фото'!$A$2:$D$4000,4,FALSE),"-")</f>
        <v>-</v>
      </c>
      <c r="K117" s="9" t="str">
        <f>IFERROR(VLOOKUP(CONCATENATE($A117,K$1),'Исх-фото'!$A$2:$D$4000,4,FALSE),"-")</f>
        <v>-</v>
      </c>
      <c r="L117" s="9" t="str">
        <f>IFERROR(VLOOKUP(CONCATENATE($A117,L$1),'Исх-фото'!$A$2:$D$4000,4,FALSE),"-")</f>
        <v>-</v>
      </c>
      <c r="M117" s="9">
        <f>IFERROR(VLOOKUP(CONCATENATE($A117,M$1),'Исх-фото'!$A$2:$D$4000,4,FALSE),"-")</f>
        <v>6</v>
      </c>
      <c r="N117" s="9" t="str">
        <f>IFERROR(VLOOKUP(CONCATENATE($A117,N$1),'Исх-фото'!$A$2:$D$4000,4,FALSE),"-")</f>
        <v>-</v>
      </c>
      <c r="O117" s="9" t="str">
        <f>IFERROR(VLOOKUP(CONCATENATE($A117,O$1),'Исх-фото'!$A$2:$D$4000,4,FALSE),"-")</f>
        <v>-</v>
      </c>
      <c r="P117" s="9" t="str">
        <f>IFERROR(VLOOKUP(CONCATENATE($A117,P$1),'Исх-фото'!$A$2:$D$4000,4,FALSE),"-")</f>
        <v>-</v>
      </c>
      <c r="Q117" s="9">
        <f>IFERROR(VLOOKUP(CONCATENATE($A117,Q$1),'Исх-фото'!$A$2:$D$4000,4,FALSE),"-")</f>
        <v>7</v>
      </c>
      <c r="R117" s="9" t="str">
        <f>IFERROR(VLOOKUP(CONCATENATE($A117,R$1),'Исх-фото'!$A$2:$D$4000,4,FALSE),"-")</f>
        <v>-</v>
      </c>
      <c r="S117" s="9" t="str">
        <f>IFERROR(VLOOKUP(CONCATENATE($A117,S$1),'Исх-фото'!$A$2:$D$4000,4,FALSE),"-")</f>
        <v>-</v>
      </c>
      <c r="T117" s="9">
        <f>IFERROR(VLOOKUP(CONCATENATE($A117,T$1),'Исх-фото'!$A$2:$D$4000,4,FALSE),"-")</f>
        <v>6</v>
      </c>
      <c r="U117" s="9">
        <f>IFERROR(VLOOKUP(CONCATENATE($A117,U$1),'Исх-фото'!$A$2:$D$4000,4,FALSE),"-")</f>
        <v>11</v>
      </c>
      <c r="V117" s="9" t="str">
        <f>IFERROR(VLOOKUP(CONCATENATE($A117,V$1),'Исх-фото'!$A$2:$D$4000,4,FALSE),"-")</f>
        <v>-</v>
      </c>
      <c r="W117" s="9" t="str">
        <f>IFERROR(VLOOKUP(CONCATENATE($A117,W$1),'Исх-фото'!$A$2:$D$4000,4,FALSE),"-")</f>
        <v>-</v>
      </c>
      <c r="X117" s="9" t="str">
        <f>IFERROR(VLOOKUP(CONCATENATE($A117,X$1),'Исх-фото'!$A$2:$D$4000,4,FALSE),"-")</f>
        <v>-</v>
      </c>
      <c r="Y117" s="9" t="str">
        <f>IFERROR(VLOOKUP(CONCATENATE($A117,Y$1),'Исх-фото'!$A$2:$D$4000,4,FALSE),"-")</f>
        <v>-</v>
      </c>
      <c r="Z117" s="9">
        <f>IFERROR(VLOOKUP(CONCATENATE($A117,Z$1),'Исх-фото'!$A$2:$D$4000,4,FALSE),"-")</f>
        <v>10</v>
      </c>
      <c r="AA117" s="9" t="str">
        <f>IFERROR(VLOOKUP(CONCATENATE($A117,AA$1),'Исх-фото'!$A$2:$D$4000,4,FALSE),"-")</f>
        <v>-</v>
      </c>
      <c r="AB117" s="9" t="str">
        <f>IFERROR(VLOOKUP(CONCATENATE($A117,AB$1),'Исх-фото'!$A$2:$D$4000,4,FALSE),"-")</f>
        <v>-</v>
      </c>
      <c r="AC117" s="9" t="str">
        <f>IFERROR(VLOOKUP(CONCATENATE($A117,AC$1),'Исх-фото'!$A$2:$D$4000,4,FALSE),"-")</f>
        <v>-</v>
      </c>
      <c r="AD117" s="9" t="str">
        <f>IFERROR(VLOOKUP(CONCATENATE($A117,AD$1),'Исх-фото'!$A$2:$D$4000,4,FALSE),"-")</f>
        <v>-</v>
      </c>
      <c r="AE117" s="9" t="str">
        <f>IFERROR(VLOOKUP(CONCATENATE($A117,AE$1),'Исх-фото'!$A$2:$D$4000,4,FALSE),"-")</f>
        <v>-</v>
      </c>
      <c r="AF117" s="9" t="str">
        <f>IFERROR(VLOOKUP(CONCATENATE($A117,AF$1),'Исх-фото'!$A$2:$D$4000,4,FALSE),"-")</f>
        <v>-</v>
      </c>
      <c r="AG117" s="9">
        <f>IFERROR(VLOOKUP(CONCATENATE($A117,AG$1),'Исх-фото'!$A$2:$D$4000,4,FALSE),"-")</f>
        <v>5</v>
      </c>
      <c r="AH117" s="9" t="str">
        <f>IFERROR(VLOOKUP(CONCATENATE($A117,AH$1),'Исх-фото'!$A$2:$D$4000,4,FALSE),"-")</f>
        <v>-</v>
      </c>
      <c r="AI117" s="9" t="str">
        <f>IFERROR(VLOOKUP(CONCATENATE($A117,AI$1),'Исх-фото'!$A$2:$D$4000,4,FALSE),"-")</f>
        <v>-</v>
      </c>
      <c r="AJ117" s="9">
        <f>IFERROR(VLOOKUP(CONCATENATE($A117,AJ$1),'Исх-фото'!$A$2:$D$4000,4,FALSE),"-")</f>
        <v>5</v>
      </c>
      <c r="AK117" s="9" t="str">
        <f>IFERROR(VLOOKUP(CONCATENATE($A117,AK$1),'Исх-фото'!$A$2:$D$4000,4,FALSE),"-")</f>
        <v>-</v>
      </c>
      <c r="AL117" s="9">
        <f>IFERROR(VLOOKUP(CONCATENATE($A117,AL$1),'Исх-фото'!$A$2:$D$4000,4,FALSE),"-")</f>
        <v>5</v>
      </c>
      <c r="AM117" s="9">
        <f>IFERROR(VLOOKUP(CONCATENATE($A117,AM$1),'Исх-фото'!$A$2:$D$4000,4,FALSE),"-")</f>
        <v>7</v>
      </c>
      <c r="AN117" s="9">
        <f>IFERROR(VLOOKUP(CONCATENATE($A117,AN$1),'Исх-фото'!$A$2:$D$4000,4,FALSE),"-")</f>
        <v>5</v>
      </c>
      <c r="AO117" s="9" t="str">
        <f>IFERROR(VLOOKUP(CONCATENATE($A117,AO$1),'Исх-фото'!$A$2:$D$4000,4,FALSE),"-")</f>
        <v>-</v>
      </c>
      <c r="AP117" s="9" t="str">
        <f>IFERROR(VLOOKUP(CONCATENATE($A117,AP$1),'Исх-фото'!$A$2:$D$4000,4,FALSE),"-")</f>
        <v>-</v>
      </c>
      <c r="AQ117" s="9" t="str">
        <f>IFERROR(VLOOKUP(CONCATENATE($A117,AQ$1),'Исх-фото'!$A$2:$D$4000,4,FALSE),"-")</f>
        <v>-</v>
      </c>
      <c r="AR117" s="9" t="str">
        <f>IFERROR(VLOOKUP(CONCATENATE($A117,AR$1),'Исх-фото'!$A$2:$D$4000,4,FALSE),"-")</f>
        <v>-</v>
      </c>
      <c r="AS117" s="9">
        <f>IFERROR(VLOOKUP(CONCATENATE($A117,AS$1),'Исх-фото'!$A$2:$D$4000,4,FALSE),"-")</f>
        <v>3</v>
      </c>
      <c r="AT117" s="9" t="str">
        <f>IFERROR(VLOOKUP(CONCATENATE($A117,AT$1),'Исх-фото'!$A$2:$D$4000,4,FALSE),"-")</f>
        <v>-</v>
      </c>
      <c r="AU117" s="9" t="str">
        <f>IFERROR(VLOOKUP(CONCATENATE($A117,AU$1),'Исх-фото'!$A$2:$D$4000,4,FALSE),"-")</f>
        <v>-</v>
      </c>
      <c r="AV117" s="9" t="str">
        <f>IFERROR(VLOOKUP(CONCATENATE($A117,AV$1),'Исх-фото'!$A$2:$D$4000,4,FALSE),"-")</f>
        <v>-</v>
      </c>
      <c r="AW117" s="9" t="str">
        <f>IFERROR(VLOOKUP(CONCATENATE($A117,AW$1),'Исх-фото'!$A$2:$D$4000,4,FALSE),"-")</f>
        <v>-</v>
      </c>
      <c r="AX117" s="9" t="str">
        <f>IFERROR(VLOOKUP(CONCATENATE($A117,AX$1),'Исх-фото'!$A$2:$D$4000,4,FALSE),"-")</f>
        <v>-</v>
      </c>
      <c r="AY117" s="9" t="str">
        <f>IFERROR(VLOOKUP(CONCATENATE($A117,AY$1),'Исх-фото'!$A$2:$D$4000,4,FALSE),"-")</f>
        <v>-</v>
      </c>
      <c r="AZ117" s="9" t="str">
        <f>IFERROR(VLOOKUP(CONCATENATE($A117,AZ$1),'Исх-фото'!$A$2:$D$4000,4,FALSE),"-")</f>
        <v>-</v>
      </c>
      <c r="BA117" s="9" t="str">
        <f>IFERROR(VLOOKUP(CONCATENATE($A117,BA$1),'Исх-фото'!$A$2:$D$4000,4,FALSE),"-")</f>
        <v>-</v>
      </c>
      <c r="BB117" s="9" t="str">
        <f>IFERROR(VLOOKUP(CONCATENATE($A117,BB$1),'Исх-фото'!$A$2:$D$4000,4,FALSE),"-")</f>
        <v>-</v>
      </c>
      <c r="BC117" s="9">
        <f>IFERROR(VLOOKUP(CONCATENATE($A117,BC$1),'Исх-фото'!$A$2:$D$4000,4,FALSE),"-")</f>
        <v>6</v>
      </c>
      <c r="BD117" s="9" t="str">
        <f>IFERROR(VLOOKUP(CONCATENATE($A117,BD$1),'Исх-фото'!$A$2:$D$4000,4,FALSE),"-")</f>
        <v>-</v>
      </c>
      <c r="BE117" s="9">
        <f>IFERROR(VLOOKUP(CONCATENATE($A117,BE$1),'Исх-фото'!$A$2:$D$4000,4,FALSE),"-")</f>
        <v>9</v>
      </c>
      <c r="BF117" s="9" t="str">
        <f>IFERROR(VLOOKUP(CONCATENATE($A117,BF$1),'Исх-фото'!$A$2:$D$4000,4,FALSE),"-")</f>
        <v>-</v>
      </c>
      <c r="BG117" s="9" t="str">
        <f>IFERROR(VLOOKUP(CONCATENATE($A117,BG$1),'Исх-фото'!$A$2:$D$4000,4,FALSE),"-")</f>
        <v>-</v>
      </c>
      <c r="BH117" s="9" t="str">
        <f>IFERROR(VLOOKUP(CONCATENATE($A117,BH$1),'Исх-фото'!$A$2:$D$4000,4,FALSE),"-")</f>
        <v>-</v>
      </c>
      <c r="BI117" s="9" t="str">
        <f>IFERROR(VLOOKUP(CONCATENATE($A117,BI$1),'Исх-фото'!$A$2:$D$4000,4,FALSE),"-")</f>
        <v>-</v>
      </c>
      <c r="BJ117" s="37">
        <f t="shared" si="10"/>
        <v>14</v>
      </c>
      <c r="BK117" s="34">
        <f t="shared" si="11"/>
        <v>6.3571428571428568</v>
      </c>
      <c r="BL117" s="9">
        <f t="shared" si="8"/>
        <v>82</v>
      </c>
    </row>
    <row r="118" spans="1:64">
      <c r="A118" s="38">
        <f t="shared" si="9"/>
        <v>116</v>
      </c>
      <c r="B118" s="36">
        <f>№!B117</f>
        <v>55</v>
      </c>
      <c r="C118" s="36">
        <f>№!C117</f>
        <v>3</v>
      </c>
      <c r="D118" s="9">
        <f>IFERROR(VLOOKUP(CONCATENATE($A118,D$1),'Исх-фото'!$A$2:$D$4000,4,FALSE),"-")</f>
        <v>7</v>
      </c>
      <c r="E118" s="9" t="str">
        <f>IFERROR(VLOOKUP(CONCATENATE($A118,E$1),'Исх-фото'!$A$2:$D$4000,4,FALSE),"-")</f>
        <v>-</v>
      </c>
      <c r="F118" s="9" t="str">
        <f>IFERROR(VLOOKUP(CONCATENATE($A118,F$1),'Исх-фото'!$A$2:$D$4000,4,FALSE),"-")</f>
        <v>-</v>
      </c>
      <c r="G118" s="9">
        <f>IFERROR(VLOOKUP(CONCATENATE($A118,G$1),'Исх-фото'!$A$2:$D$4000,4,FALSE),"-")</f>
        <v>10</v>
      </c>
      <c r="H118" s="9" t="str">
        <f>IFERROR(VLOOKUP(CONCATENATE($A118,H$1),'Исх-фото'!$A$2:$D$4000,4,FALSE),"-")</f>
        <v>-</v>
      </c>
      <c r="I118" s="9" t="str">
        <f>IFERROR(VLOOKUP(CONCATENATE($A118,I$1),'Исх-фото'!$A$2:$D$4000,4,FALSE),"-")</f>
        <v>-</v>
      </c>
      <c r="J118" s="9" t="str">
        <f>IFERROR(VLOOKUP(CONCATENATE($A118,J$1),'Исх-фото'!$A$2:$D$4000,4,FALSE),"-")</f>
        <v>-</v>
      </c>
      <c r="K118" s="9">
        <f>IFERROR(VLOOKUP(CONCATENATE($A118,K$1),'Исх-фото'!$A$2:$D$4000,4,FALSE),"-")</f>
        <v>6</v>
      </c>
      <c r="L118" s="9" t="str">
        <f>IFERROR(VLOOKUP(CONCATENATE($A118,L$1),'Исх-фото'!$A$2:$D$4000,4,FALSE),"-")</f>
        <v>-</v>
      </c>
      <c r="M118" s="9" t="str">
        <f>IFERROR(VLOOKUP(CONCATENATE($A118,M$1),'Исх-фото'!$A$2:$D$4000,4,FALSE),"-")</f>
        <v>-</v>
      </c>
      <c r="N118" s="9" t="str">
        <f>IFERROR(VLOOKUP(CONCATENATE($A118,N$1),'Исх-фото'!$A$2:$D$4000,4,FALSE),"-")</f>
        <v>-</v>
      </c>
      <c r="O118" s="9" t="str">
        <f>IFERROR(VLOOKUP(CONCATENATE($A118,O$1),'Исх-фото'!$A$2:$D$4000,4,FALSE),"-")</f>
        <v>-</v>
      </c>
      <c r="P118" s="9" t="str">
        <f>IFERROR(VLOOKUP(CONCATENATE($A118,P$1),'Исх-фото'!$A$2:$D$4000,4,FALSE),"-")</f>
        <v>-</v>
      </c>
      <c r="Q118" s="9">
        <f>IFERROR(VLOOKUP(CONCATENATE($A118,Q$1),'Исх-фото'!$A$2:$D$4000,4,FALSE),"-")</f>
        <v>9</v>
      </c>
      <c r="R118" s="9" t="str">
        <f>IFERROR(VLOOKUP(CONCATENATE($A118,R$1),'Исх-фото'!$A$2:$D$4000,4,FALSE),"-")</f>
        <v>-</v>
      </c>
      <c r="S118" s="9" t="str">
        <f>IFERROR(VLOOKUP(CONCATENATE($A118,S$1),'Исх-фото'!$A$2:$D$4000,4,FALSE),"-")</f>
        <v>-</v>
      </c>
      <c r="T118" s="9">
        <f>IFERROR(VLOOKUP(CONCATENATE($A118,T$1),'Исх-фото'!$A$2:$D$4000,4,FALSE),"-")</f>
        <v>8</v>
      </c>
      <c r="U118" s="9">
        <f>IFERROR(VLOOKUP(CONCATENATE($A118,U$1),'Исх-фото'!$A$2:$D$4000,4,FALSE),"-")</f>
        <v>4</v>
      </c>
      <c r="V118" s="9" t="str">
        <f>IFERROR(VLOOKUP(CONCATENATE($A118,V$1),'Исх-фото'!$A$2:$D$4000,4,FALSE),"-")</f>
        <v>-</v>
      </c>
      <c r="W118" s="9" t="str">
        <f>IFERROR(VLOOKUP(CONCATENATE($A118,W$1),'Исх-фото'!$A$2:$D$4000,4,FALSE),"-")</f>
        <v>-</v>
      </c>
      <c r="X118" s="9" t="str">
        <f>IFERROR(VLOOKUP(CONCATENATE($A118,X$1),'Исх-фото'!$A$2:$D$4000,4,FALSE),"-")</f>
        <v>-</v>
      </c>
      <c r="Y118" s="9" t="str">
        <f>IFERROR(VLOOKUP(CONCATENATE($A118,Y$1),'Исх-фото'!$A$2:$D$4000,4,FALSE),"-")</f>
        <v>-</v>
      </c>
      <c r="Z118" s="9">
        <f>IFERROR(VLOOKUP(CONCATENATE($A118,Z$1),'Исх-фото'!$A$2:$D$4000,4,FALSE),"-")</f>
        <v>7</v>
      </c>
      <c r="AA118" s="9" t="str">
        <f>IFERROR(VLOOKUP(CONCATENATE($A118,AA$1),'Исх-фото'!$A$2:$D$4000,4,FALSE),"-")</f>
        <v>-</v>
      </c>
      <c r="AB118" s="9" t="str">
        <f>IFERROR(VLOOKUP(CONCATENATE($A118,AB$1),'Исх-фото'!$A$2:$D$4000,4,FALSE),"-")</f>
        <v>-</v>
      </c>
      <c r="AC118" s="9" t="str">
        <f>IFERROR(VLOOKUP(CONCATENATE($A118,AC$1),'Исх-фото'!$A$2:$D$4000,4,FALSE),"-")</f>
        <v>-</v>
      </c>
      <c r="AD118" s="9" t="str">
        <f>IFERROR(VLOOKUP(CONCATENATE($A118,AD$1),'Исх-фото'!$A$2:$D$4000,4,FALSE),"-")</f>
        <v>-</v>
      </c>
      <c r="AE118" s="9" t="str">
        <f>IFERROR(VLOOKUP(CONCATENATE($A118,AE$1),'Исх-фото'!$A$2:$D$4000,4,FALSE),"-")</f>
        <v>-</v>
      </c>
      <c r="AF118" s="9" t="str">
        <f>IFERROR(VLOOKUP(CONCATENATE($A118,AF$1),'Исх-фото'!$A$2:$D$4000,4,FALSE),"-")</f>
        <v>-</v>
      </c>
      <c r="AG118" s="9">
        <f>IFERROR(VLOOKUP(CONCATENATE($A118,AG$1),'Исх-фото'!$A$2:$D$4000,4,FALSE),"-")</f>
        <v>6</v>
      </c>
      <c r="AH118" s="9" t="str">
        <f>IFERROR(VLOOKUP(CONCATENATE($A118,AH$1),'Исх-фото'!$A$2:$D$4000,4,FALSE),"-")</f>
        <v>-</v>
      </c>
      <c r="AI118" s="9" t="str">
        <f>IFERROR(VLOOKUP(CONCATENATE($A118,AI$1),'Исх-фото'!$A$2:$D$4000,4,FALSE),"-")</f>
        <v>-</v>
      </c>
      <c r="AJ118" s="9">
        <f>IFERROR(VLOOKUP(CONCATENATE($A118,AJ$1),'Исх-фото'!$A$2:$D$4000,4,FALSE),"-")</f>
        <v>4</v>
      </c>
      <c r="AK118" s="9" t="str">
        <f>IFERROR(VLOOKUP(CONCATENATE($A118,AK$1),'Исх-фото'!$A$2:$D$4000,4,FALSE),"-")</f>
        <v>-</v>
      </c>
      <c r="AL118" s="9">
        <f>IFERROR(VLOOKUP(CONCATENATE($A118,AL$1),'Исх-фото'!$A$2:$D$4000,4,FALSE),"-")</f>
        <v>4</v>
      </c>
      <c r="AM118" s="9">
        <f>IFERROR(VLOOKUP(CONCATENATE($A118,AM$1),'Исх-фото'!$A$2:$D$4000,4,FALSE),"-")</f>
        <v>5</v>
      </c>
      <c r="AN118" s="9">
        <f>IFERROR(VLOOKUP(CONCATENATE($A118,AN$1),'Исх-фото'!$A$2:$D$4000,4,FALSE),"-")</f>
        <v>4</v>
      </c>
      <c r="AO118" s="9" t="str">
        <f>IFERROR(VLOOKUP(CONCATENATE($A118,AO$1),'Исх-фото'!$A$2:$D$4000,4,FALSE),"-")</f>
        <v>-</v>
      </c>
      <c r="AP118" s="9" t="str">
        <f>IFERROR(VLOOKUP(CONCATENATE($A118,AP$1),'Исх-фото'!$A$2:$D$4000,4,FALSE),"-")</f>
        <v>-</v>
      </c>
      <c r="AQ118" s="9" t="str">
        <f>IFERROR(VLOOKUP(CONCATENATE($A118,AQ$1),'Исх-фото'!$A$2:$D$4000,4,FALSE),"-")</f>
        <v>-</v>
      </c>
      <c r="AR118" s="9" t="str">
        <f>IFERROR(VLOOKUP(CONCATENATE($A118,AR$1),'Исх-фото'!$A$2:$D$4000,4,FALSE),"-")</f>
        <v>-</v>
      </c>
      <c r="AS118" s="9">
        <f>IFERROR(VLOOKUP(CONCATENATE($A118,AS$1),'Исх-фото'!$A$2:$D$4000,4,FALSE),"-")</f>
        <v>6</v>
      </c>
      <c r="AT118" s="9" t="str">
        <f>IFERROR(VLOOKUP(CONCATENATE($A118,AT$1),'Исх-фото'!$A$2:$D$4000,4,FALSE),"-")</f>
        <v>-</v>
      </c>
      <c r="AU118" s="9" t="str">
        <f>IFERROR(VLOOKUP(CONCATENATE($A118,AU$1),'Исх-фото'!$A$2:$D$4000,4,FALSE),"-")</f>
        <v>-</v>
      </c>
      <c r="AV118" s="9" t="str">
        <f>IFERROR(VLOOKUP(CONCATENATE($A118,AV$1),'Исх-фото'!$A$2:$D$4000,4,FALSE),"-")</f>
        <v>-</v>
      </c>
      <c r="AW118" s="9" t="str">
        <f>IFERROR(VLOOKUP(CONCATENATE($A118,AW$1),'Исх-фото'!$A$2:$D$4000,4,FALSE),"-")</f>
        <v>-</v>
      </c>
      <c r="AX118" s="9" t="str">
        <f>IFERROR(VLOOKUP(CONCATENATE($A118,AX$1),'Исх-фото'!$A$2:$D$4000,4,FALSE),"-")</f>
        <v>-</v>
      </c>
      <c r="AY118" s="9" t="str">
        <f>IFERROR(VLOOKUP(CONCATENATE($A118,AY$1),'Исх-фото'!$A$2:$D$4000,4,FALSE),"-")</f>
        <v>-</v>
      </c>
      <c r="AZ118" s="9">
        <f>IFERROR(VLOOKUP(CONCATENATE($A118,AZ$1),'Исх-фото'!$A$2:$D$4000,4,FALSE),"-")</f>
        <v>6</v>
      </c>
      <c r="BA118" s="9" t="str">
        <f>IFERROR(VLOOKUP(CONCATENATE($A118,BA$1),'Исх-фото'!$A$2:$D$4000,4,FALSE),"-")</f>
        <v>-</v>
      </c>
      <c r="BB118" s="9">
        <f>IFERROR(VLOOKUP(CONCATENATE($A118,BB$1),'Исх-фото'!$A$2:$D$4000,4,FALSE),"-")</f>
        <v>7</v>
      </c>
      <c r="BC118" s="9">
        <f>IFERROR(VLOOKUP(CONCATENATE($A118,BC$1),'Исх-фото'!$A$2:$D$4000,4,FALSE),"-")</f>
        <v>5</v>
      </c>
      <c r="BD118" s="9" t="str">
        <f>IFERROR(VLOOKUP(CONCATENATE($A118,BD$1),'Исх-фото'!$A$2:$D$4000,4,FALSE),"-")</f>
        <v>-</v>
      </c>
      <c r="BE118" s="9">
        <f>IFERROR(VLOOKUP(CONCATENATE($A118,BE$1),'Исх-фото'!$A$2:$D$4000,4,FALSE),"-")</f>
        <v>6</v>
      </c>
      <c r="BF118" s="9" t="str">
        <f>IFERROR(VLOOKUP(CONCATENATE($A118,BF$1),'Исх-фото'!$A$2:$D$4000,4,FALSE),"-")</f>
        <v>-</v>
      </c>
      <c r="BG118" s="9" t="str">
        <f>IFERROR(VLOOKUP(CONCATENATE($A118,BG$1),'Исх-фото'!$A$2:$D$4000,4,FALSE),"-")</f>
        <v>-</v>
      </c>
      <c r="BH118" s="9" t="str">
        <f>IFERROR(VLOOKUP(CONCATENATE($A118,BH$1),'Исх-фото'!$A$2:$D$4000,4,FALSE),"-")</f>
        <v>-</v>
      </c>
      <c r="BI118" s="9" t="str">
        <f>IFERROR(VLOOKUP(CONCATENATE($A118,BI$1),'Исх-фото'!$A$2:$D$4000,4,FALSE),"-")</f>
        <v>-</v>
      </c>
      <c r="BJ118" s="37">
        <f t="shared" si="10"/>
        <v>17</v>
      </c>
      <c r="BK118" s="34">
        <f t="shared" si="11"/>
        <v>6.117647058823529</v>
      </c>
      <c r="BL118" s="9">
        <f t="shared" si="8"/>
        <v>90</v>
      </c>
    </row>
    <row r="119" spans="1:64">
      <c r="A119" s="38">
        <f t="shared" si="9"/>
        <v>117</v>
      </c>
      <c r="B119" s="36">
        <f>№!B118</f>
        <v>56</v>
      </c>
      <c r="C119" s="36">
        <f>№!C118</f>
        <v>1</v>
      </c>
      <c r="D119" s="9">
        <f>IFERROR(VLOOKUP(CONCATENATE($A119,D$1),'Исх-фото'!$A$2:$D$4000,4,FALSE),"-")</f>
        <v>8</v>
      </c>
      <c r="E119" s="9" t="str">
        <f>IFERROR(VLOOKUP(CONCATENATE($A119,E$1),'Исх-фото'!$A$2:$D$4000,4,FALSE),"-")</f>
        <v>-</v>
      </c>
      <c r="F119" s="9">
        <f>IFERROR(VLOOKUP(CONCATENATE($A119,F$1),'Исх-фото'!$A$2:$D$4000,4,FALSE),"-")</f>
        <v>6</v>
      </c>
      <c r="G119" s="9" t="str">
        <f>IFERROR(VLOOKUP(CONCATENATE($A119,G$1),'Исх-фото'!$A$2:$D$4000,4,FALSE),"-")</f>
        <v>-</v>
      </c>
      <c r="H119" s="9" t="str">
        <f>IFERROR(VLOOKUP(CONCATENATE($A119,H$1),'Исх-фото'!$A$2:$D$4000,4,FALSE),"-")</f>
        <v>-</v>
      </c>
      <c r="I119" s="9" t="str">
        <f>IFERROR(VLOOKUP(CONCATENATE($A119,I$1),'Исх-фото'!$A$2:$D$4000,4,FALSE),"-")</f>
        <v>-</v>
      </c>
      <c r="J119" s="9" t="str">
        <f>IFERROR(VLOOKUP(CONCATENATE($A119,J$1),'Исх-фото'!$A$2:$D$4000,4,FALSE),"-")</f>
        <v>-</v>
      </c>
      <c r="K119" s="9" t="str">
        <f>IFERROR(VLOOKUP(CONCATENATE($A119,K$1),'Исх-фото'!$A$2:$D$4000,4,FALSE),"-")</f>
        <v>-</v>
      </c>
      <c r="L119" s="9" t="str">
        <f>IFERROR(VLOOKUP(CONCATENATE($A119,L$1),'Исх-фото'!$A$2:$D$4000,4,FALSE),"-")</f>
        <v>-</v>
      </c>
      <c r="M119" s="9">
        <f>IFERROR(VLOOKUP(CONCATENATE($A119,M$1),'Исх-фото'!$A$2:$D$4000,4,FALSE),"-")</f>
        <v>8</v>
      </c>
      <c r="N119" s="9" t="str">
        <f>IFERROR(VLOOKUP(CONCATENATE($A119,N$1),'Исх-фото'!$A$2:$D$4000,4,FALSE),"-")</f>
        <v>-</v>
      </c>
      <c r="O119" s="9" t="str">
        <f>IFERROR(VLOOKUP(CONCATENATE($A119,O$1),'Исх-фото'!$A$2:$D$4000,4,FALSE),"-")</f>
        <v>-</v>
      </c>
      <c r="P119" s="9" t="str">
        <f>IFERROR(VLOOKUP(CONCATENATE($A119,P$1),'Исх-фото'!$A$2:$D$4000,4,FALSE),"-")</f>
        <v>-</v>
      </c>
      <c r="Q119" s="9">
        <f>IFERROR(VLOOKUP(CONCATENATE($A119,Q$1),'Исх-фото'!$A$2:$D$4000,4,FALSE),"-")</f>
        <v>9</v>
      </c>
      <c r="R119" s="9" t="str">
        <f>IFERROR(VLOOKUP(CONCATENATE($A119,R$1),'Исх-фото'!$A$2:$D$4000,4,FALSE),"-")</f>
        <v>-</v>
      </c>
      <c r="S119" s="9">
        <f>IFERROR(VLOOKUP(CONCATENATE($A119,S$1),'Исх-фото'!$A$2:$D$4000,4,FALSE),"-")</f>
        <v>6</v>
      </c>
      <c r="T119" s="9">
        <f>IFERROR(VLOOKUP(CONCATENATE($A119,T$1),'Исх-фото'!$A$2:$D$4000,4,FALSE),"-")</f>
        <v>5</v>
      </c>
      <c r="U119" s="9">
        <f>IFERROR(VLOOKUP(CONCATENATE($A119,U$1),'Исх-фото'!$A$2:$D$4000,4,FALSE),"-")</f>
        <v>11</v>
      </c>
      <c r="V119" s="9" t="str">
        <f>IFERROR(VLOOKUP(CONCATENATE($A119,V$1),'Исх-фото'!$A$2:$D$4000,4,FALSE),"-")</f>
        <v>-</v>
      </c>
      <c r="W119" s="9" t="str">
        <f>IFERROR(VLOOKUP(CONCATENATE($A119,W$1),'Исх-фото'!$A$2:$D$4000,4,FALSE),"-")</f>
        <v>-</v>
      </c>
      <c r="X119" s="9" t="str">
        <f>IFERROR(VLOOKUP(CONCATENATE($A119,X$1),'Исх-фото'!$A$2:$D$4000,4,FALSE),"-")</f>
        <v>-</v>
      </c>
      <c r="Y119" s="9" t="str">
        <f>IFERROR(VLOOKUP(CONCATENATE($A119,Y$1),'Исх-фото'!$A$2:$D$4000,4,FALSE),"-")</f>
        <v>-</v>
      </c>
      <c r="Z119" s="9">
        <f>IFERROR(VLOOKUP(CONCATENATE($A119,Z$1),'Исх-фото'!$A$2:$D$4000,4,FALSE),"-")</f>
        <v>9</v>
      </c>
      <c r="AA119" s="9" t="str">
        <f>IFERROR(VLOOKUP(CONCATENATE($A119,AA$1),'Исх-фото'!$A$2:$D$4000,4,FALSE),"-")</f>
        <v>-</v>
      </c>
      <c r="AB119" s="9">
        <f>IFERROR(VLOOKUP(CONCATENATE($A119,AB$1),'Исх-фото'!$A$2:$D$4000,4,FALSE),"-")</f>
        <v>7</v>
      </c>
      <c r="AC119" s="9">
        <f>IFERROR(VLOOKUP(CONCATENATE($A119,AC$1),'Исх-фото'!$A$2:$D$4000,4,FALSE),"-")</f>
        <v>10</v>
      </c>
      <c r="AD119" s="9" t="str">
        <f>IFERROR(VLOOKUP(CONCATENATE($A119,AD$1),'Исх-фото'!$A$2:$D$4000,4,FALSE),"-")</f>
        <v>-</v>
      </c>
      <c r="AE119" s="9" t="str">
        <f>IFERROR(VLOOKUP(CONCATENATE($A119,AE$1),'Исх-фото'!$A$2:$D$4000,4,FALSE),"-")</f>
        <v>-</v>
      </c>
      <c r="AF119" s="9" t="str">
        <f>IFERROR(VLOOKUP(CONCATENATE($A119,AF$1),'Исх-фото'!$A$2:$D$4000,4,FALSE),"-")</f>
        <v>-</v>
      </c>
      <c r="AG119" s="9">
        <f>IFERROR(VLOOKUP(CONCATENATE($A119,AG$1),'Исх-фото'!$A$2:$D$4000,4,FALSE),"-")</f>
        <v>7</v>
      </c>
      <c r="AH119" s="9" t="str">
        <f>IFERROR(VLOOKUP(CONCATENATE($A119,AH$1),'Исх-фото'!$A$2:$D$4000,4,FALSE),"-")</f>
        <v>-</v>
      </c>
      <c r="AI119" s="9">
        <f>IFERROR(VLOOKUP(CONCATENATE($A119,AI$1),'Исх-фото'!$A$2:$D$4000,4,FALSE),"-")</f>
        <v>8</v>
      </c>
      <c r="AJ119" s="9">
        <f>IFERROR(VLOOKUP(CONCATENATE($A119,AJ$1),'Исх-фото'!$A$2:$D$4000,4,FALSE),"-")</f>
        <v>9</v>
      </c>
      <c r="AK119" s="9">
        <f>IFERROR(VLOOKUP(CONCATENATE($A119,AK$1),'Исх-фото'!$A$2:$D$4000,4,FALSE),"-")</f>
        <v>10</v>
      </c>
      <c r="AL119" s="9">
        <f>IFERROR(VLOOKUP(CONCATENATE($A119,AL$1),'Исх-фото'!$A$2:$D$4000,4,FALSE),"-")</f>
        <v>7</v>
      </c>
      <c r="AM119" s="9">
        <f>IFERROR(VLOOKUP(CONCATENATE($A119,AM$1),'Исх-фото'!$A$2:$D$4000,4,FALSE),"-")</f>
        <v>8</v>
      </c>
      <c r="AN119" s="9">
        <f>IFERROR(VLOOKUP(CONCATENATE($A119,AN$1),'Исх-фото'!$A$2:$D$4000,4,FALSE),"-")</f>
        <v>7</v>
      </c>
      <c r="AO119" s="9" t="str">
        <f>IFERROR(VLOOKUP(CONCATENATE($A119,AO$1),'Исх-фото'!$A$2:$D$4000,4,FALSE),"-")</f>
        <v>-</v>
      </c>
      <c r="AP119" s="9">
        <f>IFERROR(VLOOKUP(CONCATENATE($A119,AP$1),'Исх-фото'!$A$2:$D$4000,4,FALSE),"-")</f>
        <v>8</v>
      </c>
      <c r="AQ119" s="9" t="str">
        <f>IFERROR(VLOOKUP(CONCATENATE($A119,AQ$1),'Исх-фото'!$A$2:$D$4000,4,FALSE),"-")</f>
        <v>-</v>
      </c>
      <c r="AR119" s="9" t="str">
        <f>IFERROR(VLOOKUP(CONCATENATE($A119,AR$1),'Исх-фото'!$A$2:$D$4000,4,FALSE),"-")</f>
        <v>-</v>
      </c>
      <c r="AS119" s="9" t="str">
        <f>IFERROR(VLOOKUP(CONCATENATE($A119,AS$1),'Исх-фото'!$A$2:$D$4000,4,FALSE),"-")</f>
        <v>-</v>
      </c>
      <c r="AT119" s="9" t="str">
        <f>IFERROR(VLOOKUP(CONCATENATE($A119,AT$1),'Исх-фото'!$A$2:$D$4000,4,FALSE),"-")</f>
        <v>-</v>
      </c>
      <c r="AU119" s="9">
        <f>IFERROR(VLOOKUP(CONCATENATE($A119,AU$1),'Исх-фото'!$A$2:$D$4000,4,FALSE),"-")</f>
        <v>9</v>
      </c>
      <c r="AV119" s="9" t="str">
        <f>IFERROR(VLOOKUP(CONCATENATE($A119,AV$1),'Исх-фото'!$A$2:$D$4000,4,FALSE),"-")</f>
        <v>-</v>
      </c>
      <c r="AW119" s="9">
        <f>IFERROR(VLOOKUP(CONCATENATE($A119,AW$1),'Исх-фото'!$A$2:$D$4000,4,FALSE),"-")</f>
        <v>6</v>
      </c>
      <c r="AX119" s="9" t="str">
        <f>IFERROR(VLOOKUP(CONCATENATE($A119,AX$1),'Исх-фото'!$A$2:$D$4000,4,FALSE),"-")</f>
        <v>-</v>
      </c>
      <c r="AY119" s="9" t="str">
        <f>IFERROR(VLOOKUP(CONCATENATE($A119,AY$1),'Исх-фото'!$A$2:$D$4000,4,FALSE),"-")</f>
        <v>-</v>
      </c>
      <c r="AZ119" s="9" t="str">
        <f>IFERROR(VLOOKUP(CONCATENATE($A119,AZ$1),'Исх-фото'!$A$2:$D$4000,4,FALSE),"-")</f>
        <v>-</v>
      </c>
      <c r="BA119" s="9" t="str">
        <f>IFERROR(VLOOKUP(CONCATENATE($A119,BA$1),'Исх-фото'!$A$2:$D$4000,4,FALSE),"-")</f>
        <v>-</v>
      </c>
      <c r="BB119" s="9">
        <f>IFERROR(VLOOKUP(CONCATENATE($A119,BB$1),'Исх-фото'!$A$2:$D$4000,4,FALSE),"-")</f>
        <v>9</v>
      </c>
      <c r="BC119" s="9">
        <f>IFERROR(VLOOKUP(CONCATENATE($A119,BC$1),'Исх-фото'!$A$2:$D$4000,4,FALSE),"-")</f>
        <v>7</v>
      </c>
      <c r="BD119" s="9" t="str">
        <f>IFERROR(VLOOKUP(CONCATENATE($A119,BD$1),'Исх-фото'!$A$2:$D$4000,4,FALSE),"-")</f>
        <v>-</v>
      </c>
      <c r="BE119" s="9">
        <f>IFERROR(VLOOKUP(CONCATENATE($A119,BE$1),'Исх-фото'!$A$2:$D$4000,4,FALSE),"-")</f>
        <v>10</v>
      </c>
      <c r="BF119" s="9">
        <f>IFERROR(VLOOKUP(CONCATENATE($A119,BF$1),'Исх-фото'!$A$2:$D$4000,4,FALSE),"-")</f>
        <v>7</v>
      </c>
      <c r="BG119" s="9" t="str">
        <f>IFERROR(VLOOKUP(CONCATENATE($A119,BG$1),'Исх-фото'!$A$2:$D$4000,4,FALSE),"-")</f>
        <v>-</v>
      </c>
      <c r="BH119" s="9">
        <f>IFERROR(VLOOKUP(CONCATENATE($A119,BH$1),'Исх-фото'!$A$2:$D$4000,4,FALSE),"-")</f>
        <v>5</v>
      </c>
      <c r="BI119" s="9" t="str">
        <f>IFERROR(VLOOKUP(CONCATENATE($A119,BI$1),'Исх-фото'!$A$2:$D$4000,4,FALSE),"-")</f>
        <v>-</v>
      </c>
      <c r="BJ119" s="37">
        <f t="shared" si="10"/>
        <v>25</v>
      </c>
      <c r="BK119" s="34">
        <f t="shared" si="11"/>
        <v>7.84</v>
      </c>
      <c r="BL119" s="9">
        <f t="shared" si="8"/>
        <v>32</v>
      </c>
    </row>
    <row r="120" spans="1:64">
      <c r="A120" s="38">
        <f t="shared" si="9"/>
        <v>118</v>
      </c>
      <c r="B120" s="36">
        <f>№!B119</f>
        <v>56</v>
      </c>
      <c r="C120" s="36">
        <f>№!C119</f>
        <v>2</v>
      </c>
      <c r="D120" s="9">
        <f>IFERROR(VLOOKUP(CONCATENATE($A120,D$1),'Исх-фото'!$A$2:$D$4000,4,FALSE),"-")</f>
        <v>5</v>
      </c>
      <c r="E120" s="9" t="str">
        <f>IFERROR(VLOOKUP(CONCATENATE($A120,E$1),'Исх-фото'!$A$2:$D$4000,4,FALSE),"-")</f>
        <v>-</v>
      </c>
      <c r="F120" s="9" t="str">
        <f>IFERROR(VLOOKUP(CONCATENATE($A120,F$1),'Исх-фото'!$A$2:$D$4000,4,FALSE),"-")</f>
        <v>-</v>
      </c>
      <c r="G120" s="9" t="str">
        <f>IFERROR(VLOOKUP(CONCATENATE($A120,G$1),'Исх-фото'!$A$2:$D$4000,4,FALSE),"-")</f>
        <v>-</v>
      </c>
      <c r="H120" s="9" t="str">
        <f>IFERROR(VLOOKUP(CONCATENATE($A120,H$1),'Исх-фото'!$A$2:$D$4000,4,FALSE),"-")</f>
        <v>-</v>
      </c>
      <c r="I120" s="9" t="str">
        <f>IFERROR(VLOOKUP(CONCATENATE($A120,I$1),'Исх-фото'!$A$2:$D$4000,4,FALSE),"-")</f>
        <v>-</v>
      </c>
      <c r="J120" s="9" t="str">
        <f>IFERROR(VLOOKUP(CONCATENATE($A120,J$1),'Исх-фото'!$A$2:$D$4000,4,FALSE),"-")</f>
        <v>-</v>
      </c>
      <c r="K120" s="9">
        <f>IFERROR(VLOOKUP(CONCATENATE($A120,K$1),'Исх-фото'!$A$2:$D$4000,4,FALSE),"-")</f>
        <v>7</v>
      </c>
      <c r="L120" s="9" t="str">
        <f>IFERROR(VLOOKUP(CONCATENATE($A120,L$1),'Исх-фото'!$A$2:$D$4000,4,FALSE),"-")</f>
        <v>-</v>
      </c>
      <c r="M120" s="9" t="str">
        <f>IFERROR(VLOOKUP(CONCATENATE($A120,M$1),'Исх-фото'!$A$2:$D$4000,4,FALSE),"-")</f>
        <v>-</v>
      </c>
      <c r="N120" s="9" t="str">
        <f>IFERROR(VLOOKUP(CONCATENATE($A120,N$1),'Исх-фото'!$A$2:$D$4000,4,FALSE),"-")</f>
        <v>-</v>
      </c>
      <c r="O120" s="9" t="str">
        <f>IFERROR(VLOOKUP(CONCATENATE($A120,O$1),'Исх-фото'!$A$2:$D$4000,4,FALSE),"-")</f>
        <v>-</v>
      </c>
      <c r="P120" s="9" t="str">
        <f>IFERROR(VLOOKUP(CONCATENATE($A120,P$1),'Исх-фото'!$A$2:$D$4000,4,FALSE),"-")</f>
        <v>-</v>
      </c>
      <c r="Q120" s="9">
        <f>IFERROR(VLOOKUP(CONCATENATE($A120,Q$1),'Исх-фото'!$A$2:$D$4000,4,FALSE),"-")</f>
        <v>8</v>
      </c>
      <c r="R120" s="9" t="str">
        <f>IFERROR(VLOOKUP(CONCATENATE($A120,R$1),'Исх-фото'!$A$2:$D$4000,4,FALSE),"-")</f>
        <v>-</v>
      </c>
      <c r="S120" s="9" t="str">
        <f>IFERROR(VLOOKUP(CONCATENATE($A120,S$1),'Исх-фото'!$A$2:$D$4000,4,FALSE),"-")</f>
        <v>-</v>
      </c>
      <c r="T120" s="9">
        <f>IFERROR(VLOOKUP(CONCATENATE($A120,T$1),'Исх-фото'!$A$2:$D$4000,4,FALSE),"-")</f>
        <v>4</v>
      </c>
      <c r="U120" s="9">
        <f>IFERROR(VLOOKUP(CONCATENATE($A120,U$1),'Исх-фото'!$A$2:$D$4000,4,FALSE),"-")</f>
        <v>8</v>
      </c>
      <c r="V120" s="9" t="str">
        <f>IFERROR(VLOOKUP(CONCATENATE($A120,V$1),'Исх-фото'!$A$2:$D$4000,4,FALSE),"-")</f>
        <v>-</v>
      </c>
      <c r="W120" s="9" t="str">
        <f>IFERROR(VLOOKUP(CONCATENATE($A120,W$1),'Исх-фото'!$A$2:$D$4000,4,FALSE),"-")</f>
        <v>-</v>
      </c>
      <c r="X120" s="9" t="str">
        <f>IFERROR(VLOOKUP(CONCATENATE($A120,X$1),'Исх-фото'!$A$2:$D$4000,4,FALSE),"-")</f>
        <v>-</v>
      </c>
      <c r="Y120" s="9" t="str">
        <f>IFERROR(VLOOKUP(CONCATENATE($A120,Y$1),'Исх-фото'!$A$2:$D$4000,4,FALSE),"-")</f>
        <v>-</v>
      </c>
      <c r="Z120" s="9">
        <f>IFERROR(VLOOKUP(CONCATENATE($A120,Z$1),'Исх-фото'!$A$2:$D$4000,4,FALSE),"-")</f>
        <v>9</v>
      </c>
      <c r="AA120" s="9" t="str">
        <f>IFERROR(VLOOKUP(CONCATENATE($A120,AA$1),'Исх-фото'!$A$2:$D$4000,4,FALSE),"-")</f>
        <v>-</v>
      </c>
      <c r="AB120" s="9">
        <f>IFERROR(VLOOKUP(CONCATENATE($A120,AB$1),'Исх-фото'!$A$2:$D$4000,4,FALSE),"-")</f>
        <v>7</v>
      </c>
      <c r="AC120" s="9" t="str">
        <f>IFERROR(VLOOKUP(CONCATENATE($A120,AC$1),'Исх-фото'!$A$2:$D$4000,4,FALSE),"-")</f>
        <v>-</v>
      </c>
      <c r="AD120" s="9" t="str">
        <f>IFERROR(VLOOKUP(CONCATENATE($A120,AD$1),'Исх-фото'!$A$2:$D$4000,4,FALSE),"-")</f>
        <v>-</v>
      </c>
      <c r="AE120" s="9" t="str">
        <f>IFERROR(VLOOKUP(CONCATENATE($A120,AE$1),'Исх-фото'!$A$2:$D$4000,4,FALSE),"-")</f>
        <v>-</v>
      </c>
      <c r="AF120" s="9" t="str">
        <f>IFERROR(VLOOKUP(CONCATENATE($A120,AF$1),'Исх-фото'!$A$2:$D$4000,4,FALSE),"-")</f>
        <v>-</v>
      </c>
      <c r="AG120" s="9">
        <f>IFERROR(VLOOKUP(CONCATENATE($A120,AG$1),'Исх-фото'!$A$2:$D$4000,4,FALSE),"-")</f>
        <v>5</v>
      </c>
      <c r="AH120" s="9" t="str">
        <f>IFERROR(VLOOKUP(CONCATENATE($A120,AH$1),'Исх-фото'!$A$2:$D$4000,4,FALSE),"-")</f>
        <v>-</v>
      </c>
      <c r="AI120" s="9" t="str">
        <f>IFERROR(VLOOKUP(CONCATENATE($A120,AI$1),'Исх-фото'!$A$2:$D$4000,4,FALSE),"-")</f>
        <v>-</v>
      </c>
      <c r="AJ120" s="9" t="str">
        <f>IFERROR(VLOOKUP(CONCATENATE($A120,AJ$1),'Исх-фото'!$A$2:$D$4000,4,FALSE),"-")</f>
        <v>-</v>
      </c>
      <c r="AK120" s="9" t="str">
        <f>IFERROR(VLOOKUP(CONCATENATE($A120,AK$1),'Исх-фото'!$A$2:$D$4000,4,FALSE),"-")</f>
        <v>-</v>
      </c>
      <c r="AL120" s="9" t="str">
        <f>IFERROR(VLOOKUP(CONCATENATE($A120,AL$1),'Исх-фото'!$A$2:$D$4000,4,FALSE),"-")</f>
        <v>-</v>
      </c>
      <c r="AM120" s="9">
        <f>IFERROR(VLOOKUP(CONCATENATE($A120,AM$1),'Исх-фото'!$A$2:$D$4000,4,FALSE),"-")</f>
        <v>5</v>
      </c>
      <c r="AN120" s="9">
        <f>IFERROR(VLOOKUP(CONCATENATE($A120,AN$1),'Исх-фото'!$A$2:$D$4000,4,FALSE),"-")</f>
        <v>4</v>
      </c>
      <c r="AO120" s="9" t="str">
        <f>IFERROR(VLOOKUP(CONCATENATE($A120,AO$1),'Исх-фото'!$A$2:$D$4000,4,FALSE),"-")</f>
        <v>-</v>
      </c>
      <c r="AP120" s="9">
        <f>IFERROR(VLOOKUP(CONCATENATE($A120,AP$1),'Исх-фото'!$A$2:$D$4000,4,FALSE),"-")</f>
        <v>7</v>
      </c>
      <c r="AQ120" s="9" t="str">
        <f>IFERROR(VLOOKUP(CONCATENATE($A120,AQ$1),'Исх-фото'!$A$2:$D$4000,4,FALSE),"-")</f>
        <v>-</v>
      </c>
      <c r="AR120" s="9" t="str">
        <f>IFERROR(VLOOKUP(CONCATENATE($A120,AR$1),'Исх-фото'!$A$2:$D$4000,4,FALSE),"-")</f>
        <v>-</v>
      </c>
      <c r="AS120" s="9">
        <f>IFERROR(VLOOKUP(CONCATENATE($A120,AS$1),'Исх-фото'!$A$2:$D$4000,4,FALSE),"-")</f>
        <v>6</v>
      </c>
      <c r="AT120" s="9" t="str">
        <f>IFERROR(VLOOKUP(CONCATENATE($A120,AT$1),'Исх-фото'!$A$2:$D$4000,4,FALSE),"-")</f>
        <v>-</v>
      </c>
      <c r="AU120" s="9" t="str">
        <f>IFERROR(VLOOKUP(CONCATENATE($A120,AU$1),'Исх-фото'!$A$2:$D$4000,4,FALSE),"-")</f>
        <v>-</v>
      </c>
      <c r="AV120" s="9" t="str">
        <f>IFERROR(VLOOKUP(CONCATENATE($A120,AV$1),'Исх-фото'!$A$2:$D$4000,4,FALSE),"-")</f>
        <v>-</v>
      </c>
      <c r="AW120" s="9" t="str">
        <f>IFERROR(VLOOKUP(CONCATENATE($A120,AW$1),'Исх-фото'!$A$2:$D$4000,4,FALSE),"-")</f>
        <v>-</v>
      </c>
      <c r="AX120" s="9" t="str">
        <f>IFERROR(VLOOKUP(CONCATENATE($A120,AX$1),'Исх-фото'!$A$2:$D$4000,4,FALSE),"-")</f>
        <v>-</v>
      </c>
      <c r="AY120" s="9" t="str">
        <f>IFERROR(VLOOKUP(CONCATENATE($A120,AY$1),'Исх-фото'!$A$2:$D$4000,4,FALSE),"-")</f>
        <v>-</v>
      </c>
      <c r="AZ120" s="9" t="str">
        <f>IFERROR(VLOOKUP(CONCATENATE($A120,AZ$1),'Исх-фото'!$A$2:$D$4000,4,FALSE),"-")</f>
        <v>-</v>
      </c>
      <c r="BA120" s="9" t="str">
        <f>IFERROR(VLOOKUP(CONCATENATE($A120,BA$1),'Исх-фото'!$A$2:$D$4000,4,FALSE),"-")</f>
        <v>-</v>
      </c>
      <c r="BB120" s="9" t="str">
        <f>IFERROR(VLOOKUP(CONCATENATE($A120,BB$1),'Исх-фото'!$A$2:$D$4000,4,FALSE),"-")</f>
        <v>-</v>
      </c>
      <c r="BC120" s="9">
        <f>IFERROR(VLOOKUP(CONCATENATE($A120,BC$1),'Исх-фото'!$A$2:$D$4000,4,FALSE),"-")</f>
        <v>5</v>
      </c>
      <c r="BD120" s="9" t="str">
        <f>IFERROR(VLOOKUP(CONCATENATE($A120,BD$1),'Исх-фото'!$A$2:$D$4000,4,FALSE),"-")</f>
        <v>-</v>
      </c>
      <c r="BE120" s="9">
        <f>IFERROR(VLOOKUP(CONCATENATE($A120,BE$1),'Исх-фото'!$A$2:$D$4000,4,FALSE),"-")</f>
        <v>5</v>
      </c>
      <c r="BF120" s="9" t="str">
        <f>IFERROR(VLOOKUP(CONCATENATE($A120,BF$1),'Исх-фото'!$A$2:$D$4000,4,FALSE),"-")</f>
        <v>-</v>
      </c>
      <c r="BG120" s="9" t="str">
        <f>IFERROR(VLOOKUP(CONCATENATE($A120,BG$1),'Исх-фото'!$A$2:$D$4000,4,FALSE),"-")</f>
        <v>-</v>
      </c>
      <c r="BH120" s="9" t="str">
        <f>IFERROR(VLOOKUP(CONCATENATE($A120,BH$1),'Исх-фото'!$A$2:$D$4000,4,FALSE),"-")</f>
        <v>-</v>
      </c>
      <c r="BI120" s="9" t="str">
        <f>IFERROR(VLOOKUP(CONCATENATE($A120,BI$1),'Исх-фото'!$A$2:$D$4000,4,FALSE),"-")</f>
        <v>-</v>
      </c>
      <c r="BJ120" s="37">
        <f t="shared" si="10"/>
        <v>14</v>
      </c>
      <c r="BK120" s="34">
        <f t="shared" si="11"/>
        <v>6.0714285714285712</v>
      </c>
      <c r="BL120" s="9">
        <f t="shared" si="8"/>
        <v>92</v>
      </c>
    </row>
    <row r="121" spans="1:64">
      <c r="A121" s="38">
        <f t="shared" si="9"/>
        <v>119</v>
      </c>
      <c r="B121" s="36">
        <f>№!B120</f>
        <v>56</v>
      </c>
      <c r="C121" s="36">
        <f>№!C120</f>
        <v>3</v>
      </c>
      <c r="D121" s="9">
        <f>IFERROR(VLOOKUP(CONCATENATE($A121,D$1),'Исх-фото'!$A$2:$D$4000,4,FALSE),"-")</f>
        <v>6</v>
      </c>
      <c r="E121" s="9" t="str">
        <f>IFERROR(VLOOKUP(CONCATENATE($A121,E$1),'Исх-фото'!$A$2:$D$4000,4,FALSE),"-")</f>
        <v>-</v>
      </c>
      <c r="F121" s="9" t="str">
        <f>IFERROR(VLOOKUP(CONCATENATE($A121,F$1),'Исх-фото'!$A$2:$D$4000,4,FALSE),"-")</f>
        <v>-</v>
      </c>
      <c r="G121" s="9" t="str">
        <f>IFERROR(VLOOKUP(CONCATENATE($A121,G$1),'Исх-фото'!$A$2:$D$4000,4,FALSE),"-")</f>
        <v>-</v>
      </c>
      <c r="H121" s="9" t="str">
        <f>IFERROR(VLOOKUP(CONCATENATE($A121,H$1),'Исх-фото'!$A$2:$D$4000,4,FALSE),"-")</f>
        <v>-</v>
      </c>
      <c r="I121" s="9" t="str">
        <f>IFERROR(VLOOKUP(CONCATENATE($A121,I$1),'Исх-фото'!$A$2:$D$4000,4,FALSE),"-")</f>
        <v>-</v>
      </c>
      <c r="J121" s="9" t="str">
        <f>IFERROR(VLOOKUP(CONCATENATE($A121,J$1),'Исх-фото'!$A$2:$D$4000,4,FALSE),"-")</f>
        <v>-</v>
      </c>
      <c r="K121" s="9" t="str">
        <f>IFERROR(VLOOKUP(CONCATENATE($A121,K$1),'Исх-фото'!$A$2:$D$4000,4,FALSE),"-")</f>
        <v>-</v>
      </c>
      <c r="L121" s="9" t="str">
        <f>IFERROR(VLOOKUP(CONCATENATE($A121,L$1),'Исх-фото'!$A$2:$D$4000,4,FALSE),"-")</f>
        <v>-</v>
      </c>
      <c r="M121" s="9" t="str">
        <f>IFERROR(VLOOKUP(CONCATENATE($A121,M$1),'Исх-фото'!$A$2:$D$4000,4,FALSE),"-")</f>
        <v>-</v>
      </c>
      <c r="N121" s="9" t="str">
        <f>IFERROR(VLOOKUP(CONCATENATE($A121,N$1),'Исх-фото'!$A$2:$D$4000,4,FALSE),"-")</f>
        <v>-</v>
      </c>
      <c r="O121" s="9" t="str">
        <f>IFERROR(VLOOKUP(CONCATENATE($A121,O$1),'Исх-фото'!$A$2:$D$4000,4,FALSE),"-")</f>
        <v>-</v>
      </c>
      <c r="P121" s="9" t="str">
        <f>IFERROR(VLOOKUP(CONCATENATE($A121,P$1),'Исх-фото'!$A$2:$D$4000,4,FALSE),"-")</f>
        <v>-</v>
      </c>
      <c r="Q121" s="9">
        <f>IFERROR(VLOOKUP(CONCATENATE($A121,Q$1),'Исх-фото'!$A$2:$D$4000,4,FALSE),"-")</f>
        <v>6</v>
      </c>
      <c r="R121" s="9" t="str">
        <f>IFERROR(VLOOKUP(CONCATENATE($A121,R$1),'Исх-фото'!$A$2:$D$4000,4,FALSE),"-")</f>
        <v>-</v>
      </c>
      <c r="S121" s="9" t="str">
        <f>IFERROR(VLOOKUP(CONCATENATE($A121,S$1),'Исх-фото'!$A$2:$D$4000,4,FALSE),"-")</f>
        <v>-</v>
      </c>
      <c r="T121" s="9">
        <f>IFERROR(VLOOKUP(CONCATENATE($A121,T$1),'Исх-фото'!$A$2:$D$4000,4,FALSE),"-")</f>
        <v>4</v>
      </c>
      <c r="U121" s="9">
        <f>IFERROR(VLOOKUP(CONCATENATE($A121,U$1),'Исх-фото'!$A$2:$D$4000,4,FALSE),"-")</f>
        <v>2</v>
      </c>
      <c r="V121" s="9" t="str">
        <f>IFERROR(VLOOKUP(CONCATENATE($A121,V$1),'Исх-фото'!$A$2:$D$4000,4,FALSE),"-")</f>
        <v>-</v>
      </c>
      <c r="W121" s="9" t="str">
        <f>IFERROR(VLOOKUP(CONCATENATE($A121,W$1),'Исх-фото'!$A$2:$D$4000,4,FALSE),"-")</f>
        <v>-</v>
      </c>
      <c r="X121" s="9" t="str">
        <f>IFERROR(VLOOKUP(CONCATENATE($A121,X$1),'Исх-фото'!$A$2:$D$4000,4,FALSE),"-")</f>
        <v>-</v>
      </c>
      <c r="Y121" s="9" t="str">
        <f>IFERROR(VLOOKUP(CONCATENATE($A121,Y$1),'Исх-фото'!$A$2:$D$4000,4,FALSE),"-")</f>
        <v>-</v>
      </c>
      <c r="Z121" s="9">
        <f>IFERROR(VLOOKUP(CONCATENATE($A121,Z$1),'Исх-фото'!$A$2:$D$4000,4,FALSE),"-")</f>
        <v>8</v>
      </c>
      <c r="AA121" s="9" t="str">
        <f>IFERROR(VLOOKUP(CONCATENATE($A121,AA$1),'Исх-фото'!$A$2:$D$4000,4,FALSE),"-")</f>
        <v>-</v>
      </c>
      <c r="AB121" s="9">
        <f>IFERROR(VLOOKUP(CONCATENATE($A121,AB$1),'Исх-фото'!$A$2:$D$4000,4,FALSE),"-")</f>
        <v>8</v>
      </c>
      <c r="AC121" s="9" t="str">
        <f>IFERROR(VLOOKUP(CONCATENATE($A121,AC$1),'Исх-фото'!$A$2:$D$4000,4,FALSE),"-")</f>
        <v>-</v>
      </c>
      <c r="AD121" s="9" t="str">
        <f>IFERROR(VLOOKUP(CONCATENATE($A121,AD$1),'Исх-фото'!$A$2:$D$4000,4,FALSE),"-")</f>
        <v>-</v>
      </c>
      <c r="AE121" s="9" t="str">
        <f>IFERROR(VLOOKUP(CONCATENATE($A121,AE$1),'Исх-фото'!$A$2:$D$4000,4,FALSE),"-")</f>
        <v>-</v>
      </c>
      <c r="AF121" s="9" t="str">
        <f>IFERROR(VLOOKUP(CONCATENATE($A121,AF$1),'Исх-фото'!$A$2:$D$4000,4,FALSE),"-")</f>
        <v>-</v>
      </c>
      <c r="AG121" s="9">
        <f>IFERROR(VLOOKUP(CONCATENATE($A121,AG$1),'Исх-фото'!$A$2:$D$4000,4,FALSE),"-")</f>
        <v>4</v>
      </c>
      <c r="AH121" s="9" t="str">
        <f>IFERROR(VLOOKUP(CONCATENATE($A121,AH$1),'Исх-фото'!$A$2:$D$4000,4,FALSE),"-")</f>
        <v>-</v>
      </c>
      <c r="AI121" s="9" t="str">
        <f>IFERROR(VLOOKUP(CONCATENATE($A121,AI$1),'Исх-фото'!$A$2:$D$4000,4,FALSE),"-")</f>
        <v>-</v>
      </c>
      <c r="AJ121" s="9">
        <f>IFERROR(VLOOKUP(CONCATENATE($A121,AJ$1),'Исх-фото'!$A$2:$D$4000,4,FALSE),"-")</f>
        <v>4</v>
      </c>
      <c r="AK121" s="9">
        <f>IFERROR(VLOOKUP(CONCATENATE($A121,AK$1),'Исх-фото'!$A$2:$D$4000,4,FALSE),"-")</f>
        <v>9</v>
      </c>
      <c r="AL121" s="9" t="str">
        <f>IFERROR(VLOOKUP(CONCATENATE($A121,AL$1),'Исх-фото'!$A$2:$D$4000,4,FALSE),"-")</f>
        <v>-</v>
      </c>
      <c r="AM121" s="9">
        <f>IFERROR(VLOOKUP(CONCATENATE($A121,AM$1),'Исх-фото'!$A$2:$D$4000,4,FALSE),"-")</f>
        <v>5</v>
      </c>
      <c r="AN121" s="9">
        <f>IFERROR(VLOOKUP(CONCATENATE($A121,AN$1),'Исх-фото'!$A$2:$D$4000,4,FALSE),"-")</f>
        <v>3</v>
      </c>
      <c r="AO121" s="9" t="str">
        <f>IFERROR(VLOOKUP(CONCATENATE($A121,AO$1),'Исх-фото'!$A$2:$D$4000,4,FALSE),"-")</f>
        <v>-</v>
      </c>
      <c r="AP121" s="9">
        <f>IFERROR(VLOOKUP(CONCATENATE($A121,AP$1),'Исх-фото'!$A$2:$D$4000,4,FALSE),"-")</f>
        <v>4</v>
      </c>
      <c r="AQ121" s="9" t="str">
        <f>IFERROR(VLOOKUP(CONCATENATE($A121,AQ$1),'Исх-фото'!$A$2:$D$4000,4,FALSE),"-")</f>
        <v>-</v>
      </c>
      <c r="AR121" s="9" t="str">
        <f>IFERROR(VLOOKUP(CONCATENATE($A121,AR$1),'Исх-фото'!$A$2:$D$4000,4,FALSE),"-")</f>
        <v>-</v>
      </c>
      <c r="AS121" s="9" t="str">
        <f>IFERROR(VLOOKUP(CONCATENATE($A121,AS$1),'Исх-фото'!$A$2:$D$4000,4,FALSE),"-")</f>
        <v>-</v>
      </c>
      <c r="AT121" s="9" t="str">
        <f>IFERROR(VLOOKUP(CONCATENATE($A121,AT$1),'Исх-фото'!$A$2:$D$4000,4,FALSE),"-")</f>
        <v>-</v>
      </c>
      <c r="AU121" s="9" t="str">
        <f>IFERROR(VLOOKUP(CONCATENATE($A121,AU$1),'Исх-фото'!$A$2:$D$4000,4,FALSE),"-")</f>
        <v>-</v>
      </c>
      <c r="AV121" s="9" t="str">
        <f>IFERROR(VLOOKUP(CONCATENATE($A121,AV$1),'Исх-фото'!$A$2:$D$4000,4,FALSE),"-")</f>
        <v>-</v>
      </c>
      <c r="AW121" s="9" t="str">
        <f>IFERROR(VLOOKUP(CONCATENATE($A121,AW$1),'Исх-фото'!$A$2:$D$4000,4,FALSE),"-")</f>
        <v>-</v>
      </c>
      <c r="AX121" s="9" t="str">
        <f>IFERROR(VLOOKUP(CONCATENATE($A121,AX$1),'Исх-фото'!$A$2:$D$4000,4,FALSE),"-")</f>
        <v>-</v>
      </c>
      <c r="AY121" s="9" t="str">
        <f>IFERROR(VLOOKUP(CONCATENATE($A121,AY$1),'Исх-фото'!$A$2:$D$4000,4,FALSE),"-")</f>
        <v>-</v>
      </c>
      <c r="AZ121" s="9" t="str">
        <f>IFERROR(VLOOKUP(CONCATENATE($A121,AZ$1),'Исх-фото'!$A$2:$D$4000,4,FALSE),"-")</f>
        <v>-</v>
      </c>
      <c r="BA121" s="9" t="str">
        <f>IFERROR(VLOOKUP(CONCATENATE($A121,BA$1),'Исх-фото'!$A$2:$D$4000,4,FALSE),"-")</f>
        <v>-</v>
      </c>
      <c r="BB121" s="9" t="str">
        <f>IFERROR(VLOOKUP(CONCATENATE($A121,BB$1),'Исх-фото'!$A$2:$D$4000,4,FALSE),"-")</f>
        <v>-</v>
      </c>
      <c r="BC121" s="9">
        <f>IFERROR(VLOOKUP(CONCATENATE($A121,BC$1),'Исх-фото'!$A$2:$D$4000,4,FALSE),"-")</f>
        <v>4</v>
      </c>
      <c r="BD121" s="9" t="str">
        <f>IFERROR(VLOOKUP(CONCATENATE($A121,BD$1),'Исх-фото'!$A$2:$D$4000,4,FALSE),"-")</f>
        <v>-</v>
      </c>
      <c r="BE121" s="9">
        <f>IFERROR(VLOOKUP(CONCATENATE($A121,BE$1),'Исх-фото'!$A$2:$D$4000,4,FALSE),"-")</f>
        <v>5</v>
      </c>
      <c r="BF121" s="9" t="str">
        <f>IFERROR(VLOOKUP(CONCATENATE($A121,BF$1),'Исх-фото'!$A$2:$D$4000,4,FALSE),"-")</f>
        <v>-</v>
      </c>
      <c r="BG121" s="9" t="str">
        <f>IFERROR(VLOOKUP(CONCATENATE($A121,BG$1),'Исх-фото'!$A$2:$D$4000,4,FALSE),"-")</f>
        <v>-</v>
      </c>
      <c r="BH121" s="9">
        <f>IFERROR(VLOOKUP(CONCATENATE($A121,BH$1),'Исх-фото'!$A$2:$D$4000,4,FALSE),"-")</f>
        <v>6</v>
      </c>
      <c r="BI121" s="9" t="str">
        <f>IFERROR(VLOOKUP(CONCATENATE($A121,BI$1),'Исх-фото'!$A$2:$D$4000,4,FALSE),"-")</f>
        <v>-</v>
      </c>
      <c r="BJ121" s="37">
        <f t="shared" si="10"/>
        <v>15</v>
      </c>
      <c r="BK121" s="34">
        <f t="shared" si="11"/>
        <v>5.2</v>
      </c>
      <c r="BL121" s="9">
        <f t="shared" si="8"/>
        <v>120</v>
      </c>
    </row>
    <row r="122" spans="1:64">
      <c r="A122" s="38">
        <f t="shared" si="9"/>
        <v>120</v>
      </c>
      <c r="B122" s="36">
        <f>№!B121</f>
        <v>57</v>
      </c>
      <c r="C122" s="36">
        <f>№!C121</f>
        <v>1</v>
      </c>
      <c r="D122" s="9">
        <f>IFERROR(VLOOKUP(CONCATENATE($A122,D$1),'Исх-фото'!$A$2:$D$4000,4,FALSE),"-")</f>
        <v>4</v>
      </c>
      <c r="E122" s="9" t="str">
        <f>IFERROR(VLOOKUP(CONCATENATE($A122,E$1),'Исх-фото'!$A$2:$D$4000,4,FALSE),"-")</f>
        <v>-</v>
      </c>
      <c r="F122" s="9" t="str">
        <f>IFERROR(VLOOKUP(CONCATENATE($A122,F$1),'Исх-фото'!$A$2:$D$4000,4,FALSE),"-")</f>
        <v>-</v>
      </c>
      <c r="G122" s="9" t="str">
        <f>IFERROR(VLOOKUP(CONCATENATE($A122,G$1),'Исх-фото'!$A$2:$D$4000,4,FALSE),"-")</f>
        <v>-</v>
      </c>
      <c r="H122" s="9" t="str">
        <f>IFERROR(VLOOKUP(CONCATENATE($A122,H$1),'Исх-фото'!$A$2:$D$4000,4,FALSE),"-")</f>
        <v>-</v>
      </c>
      <c r="I122" s="9" t="str">
        <f>IFERROR(VLOOKUP(CONCATENATE($A122,I$1),'Исх-фото'!$A$2:$D$4000,4,FALSE),"-")</f>
        <v>-</v>
      </c>
      <c r="J122" s="9" t="str">
        <f>IFERROR(VLOOKUP(CONCATENATE($A122,J$1),'Исх-фото'!$A$2:$D$4000,4,FALSE),"-")</f>
        <v>-</v>
      </c>
      <c r="K122" s="9" t="str">
        <f>IFERROR(VLOOKUP(CONCATENATE($A122,K$1),'Исх-фото'!$A$2:$D$4000,4,FALSE),"-")</f>
        <v>-</v>
      </c>
      <c r="L122" s="9" t="str">
        <f>IFERROR(VLOOKUP(CONCATENATE($A122,L$1),'Исх-фото'!$A$2:$D$4000,4,FALSE),"-")</f>
        <v>-</v>
      </c>
      <c r="M122" s="9" t="str">
        <f>IFERROR(VLOOKUP(CONCATENATE($A122,M$1),'Исх-фото'!$A$2:$D$4000,4,FALSE),"-")</f>
        <v>-</v>
      </c>
      <c r="N122" s="9" t="str">
        <f>IFERROR(VLOOKUP(CONCATENATE($A122,N$1),'Исх-фото'!$A$2:$D$4000,4,FALSE),"-")</f>
        <v>-</v>
      </c>
      <c r="O122" s="9" t="str">
        <f>IFERROR(VLOOKUP(CONCATENATE($A122,O$1),'Исх-фото'!$A$2:$D$4000,4,FALSE),"-")</f>
        <v>-</v>
      </c>
      <c r="P122" s="9" t="str">
        <f>IFERROR(VLOOKUP(CONCATENATE($A122,P$1),'Исх-фото'!$A$2:$D$4000,4,FALSE),"-")</f>
        <v>-</v>
      </c>
      <c r="Q122" s="9">
        <f>IFERROR(VLOOKUP(CONCATENATE($A122,Q$1),'Исх-фото'!$A$2:$D$4000,4,FALSE),"-")</f>
        <v>6</v>
      </c>
      <c r="R122" s="9" t="str">
        <f>IFERROR(VLOOKUP(CONCATENATE($A122,R$1),'Исх-фото'!$A$2:$D$4000,4,FALSE),"-")</f>
        <v>-</v>
      </c>
      <c r="S122" s="9" t="str">
        <f>IFERROR(VLOOKUP(CONCATENATE($A122,S$1),'Исх-фото'!$A$2:$D$4000,4,FALSE),"-")</f>
        <v>-</v>
      </c>
      <c r="T122" s="9">
        <f>IFERROR(VLOOKUP(CONCATENATE($A122,T$1),'Исх-фото'!$A$2:$D$4000,4,FALSE),"-")</f>
        <v>8</v>
      </c>
      <c r="U122" s="9">
        <f>IFERROR(VLOOKUP(CONCATENATE($A122,U$1),'Исх-фото'!$A$2:$D$4000,4,FALSE),"-")</f>
        <v>6</v>
      </c>
      <c r="V122" s="9" t="str">
        <f>IFERROR(VLOOKUP(CONCATENATE($A122,V$1),'Исх-фото'!$A$2:$D$4000,4,FALSE),"-")</f>
        <v>-</v>
      </c>
      <c r="W122" s="9" t="str">
        <f>IFERROR(VLOOKUP(CONCATENATE($A122,W$1),'Исх-фото'!$A$2:$D$4000,4,FALSE),"-")</f>
        <v>-</v>
      </c>
      <c r="X122" s="9" t="str">
        <f>IFERROR(VLOOKUP(CONCATENATE($A122,X$1),'Исх-фото'!$A$2:$D$4000,4,FALSE),"-")</f>
        <v>-</v>
      </c>
      <c r="Y122" s="9" t="str">
        <f>IFERROR(VLOOKUP(CONCATENATE($A122,Y$1),'Исх-фото'!$A$2:$D$4000,4,FALSE),"-")</f>
        <v>-</v>
      </c>
      <c r="Z122" s="9">
        <f>IFERROR(VLOOKUP(CONCATENATE($A122,Z$1),'Исх-фото'!$A$2:$D$4000,4,FALSE),"-")</f>
        <v>9</v>
      </c>
      <c r="AA122" s="9" t="str">
        <f>IFERROR(VLOOKUP(CONCATENATE($A122,AA$1),'Исх-фото'!$A$2:$D$4000,4,FALSE),"-")</f>
        <v>-</v>
      </c>
      <c r="AB122" s="9">
        <f>IFERROR(VLOOKUP(CONCATENATE($A122,AB$1),'Исх-фото'!$A$2:$D$4000,4,FALSE),"-")</f>
        <v>9</v>
      </c>
      <c r="AC122" s="9" t="str">
        <f>IFERROR(VLOOKUP(CONCATENATE($A122,AC$1),'Исх-фото'!$A$2:$D$4000,4,FALSE),"-")</f>
        <v>-</v>
      </c>
      <c r="AD122" s="9" t="str">
        <f>IFERROR(VLOOKUP(CONCATENATE($A122,AD$1),'Исх-фото'!$A$2:$D$4000,4,FALSE),"-")</f>
        <v>-</v>
      </c>
      <c r="AE122" s="9" t="str">
        <f>IFERROR(VLOOKUP(CONCATENATE($A122,AE$1),'Исх-фото'!$A$2:$D$4000,4,FALSE),"-")</f>
        <v>-</v>
      </c>
      <c r="AF122" s="9" t="str">
        <f>IFERROR(VLOOKUP(CONCATENATE($A122,AF$1),'Исх-фото'!$A$2:$D$4000,4,FALSE),"-")</f>
        <v>-</v>
      </c>
      <c r="AG122" s="9">
        <f>IFERROR(VLOOKUP(CONCATENATE($A122,AG$1),'Исх-фото'!$A$2:$D$4000,4,FALSE),"-")</f>
        <v>4</v>
      </c>
      <c r="AH122" s="9" t="str">
        <f>IFERROR(VLOOKUP(CONCATENATE($A122,AH$1),'Исх-фото'!$A$2:$D$4000,4,FALSE),"-")</f>
        <v>-</v>
      </c>
      <c r="AI122" s="9" t="str">
        <f>IFERROR(VLOOKUP(CONCATENATE($A122,AI$1),'Исх-фото'!$A$2:$D$4000,4,FALSE),"-")</f>
        <v>-</v>
      </c>
      <c r="AJ122" s="9">
        <f>IFERROR(VLOOKUP(CONCATENATE($A122,AJ$1),'Исх-фото'!$A$2:$D$4000,4,FALSE),"-")</f>
        <v>5</v>
      </c>
      <c r="AK122" s="9">
        <f>IFERROR(VLOOKUP(CONCATENATE($A122,AK$1),'Исх-фото'!$A$2:$D$4000,4,FALSE),"-")</f>
        <v>5</v>
      </c>
      <c r="AL122" s="9" t="str">
        <f>IFERROR(VLOOKUP(CONCATENATE($A122,AL$1),'Исх-фото'!$A$2:$D$4000,4,FALSE),"-")</f>
        <v>-</v>
      </c>
      <c r="AM122" s="9">
        <f>IFERROR(VLOOKUP(CONCATENATE($A122,AM$1),'Исх-фото'!$A$2:$D$4000,4,FALSE),"-")</f>
        <v>6</v>
      </c>
      <c r="AN122" s="9">
        <f>IFERROR(VLOOKUP(CONCATENATE($A122,AN$1),'Исх-фото'!$A$2:$D$4000,4,FALSE),"-")</f>
        <v>5</v>
      </c>
      <c r="AO122" s="9" t="str">
        <f>IFERROR(VLOOKUP(CONCATENATE($A122,AO$1),'Исх-фото'!$A$2:$D$4000,4,FALSE),"-")</f>
        <v>-</v>
      </c>
      <c r="AP122" s="9" t="str">
        <f>IFERROR(VLOOKUP(CONCATENATE($A122,AP$1),'Исх-фото'!$A$2:$D$4000,4,FALSE),"-")</f>
        <v>-</v>
      </c>
      <c r="AQ122" s="9" t="str">
        <f>IFERROR(VLOOKUP(CONCATENATE($A122,AQ$1),'Исх-фото'!$A$2:$D$4000,4,FALSE),"-")</f>
        <v>-</v>
      </c>
      <c r="AR122" s="9" t="str">
        <f>IFERROR(VLOOKUP(CONCATENATE($A122,AR$1),'Исх-фото'!$A$2:$D$4000,4,FALSE),"-")</f>
        <v>-</v>
      </c>
      <c r="AS122" s="9">
        <f>IFERROR(VLOOKUP(CONCATENATE($A122,AS$1),'Исх-фото'!$A$2:$D$4000,4,FALSE),"-")</f>
        <v>8</v>
      </c>
      <c r="AT122" s="9" t="str">
        <f>IFERROR(VLOOKUP(CONCATENATE($A122,AT$1),'Исх-фото'!$A$2:$D$4000,4,FALSE),"-")</f>
        <v>-</v>
      </c>
      <c r="AU122" s="9" t="str">
        <f>IFERROR(VLOOKUP(CONCATENATE($A122,AU$1),'Исх-фото'!$A$2:$D$4000,4,FALSE),"-")</f>
        <v>-</v>
      </c>
      <c r="AV122" s="9" t="str">
        <f>IFERROR(VLOOKUP(CONCATENATE($A122,AV$1),'Исх-фото'!$A$2:$D$4000,4,FALSE),"-")</f>
        <v>-</v>
      </c>
      <c r="AW122" s="9" t="str">
        <f>IFERROR(VLOOKUP(CONCATENATE($A122,AW$1),'Исх-фото'!$A$2:$D$4000,4,FALSE),"-")</f>
        <v>-</v>
      </c>
      <c r="AX122" s="9" t="str">
        <f>IFERROR(VLOOKUP(CONCATENATE($A122,AX$1),'Исх-фото'!$A$2:$D$4000,4,FALSE),"-")</f>
        <v>-</v>
      </c>
      <c r="AY122" s="9" t="str">
        <f>IFERROR(VLOOKUP(CONCATENATE($A122,AY$1),'Исх-фото'!$A$2:$D$4000,4,FALSE),"-")</f>
        <v>-</v>
      </c>
      <c r="AZ122" s="9">
        <f>IFERROR(VLOOKUP(CONCATENATE($A122,AZ$1),'Исх-фото'!$A$2:$D$4000,4,FALSE),"-")</f>
        <v>4</v>
      </c>
      <c r="BA122" s="9" t="str">
        <f>IFERROR(VLOOKUP(CONCATENATE($A122,BA$1),'Исх-фото'!$A$2:$D$4000,4,FALSE),"-")</f>
        <v>-</v>
      </c>
      <c r="BB122" s="9" t="str">
        <f>IFERROR(VLOOKUP(CONCATENATE($A122,BB$1),'Исх-фото'!$A$2:$D$4000,4,FALSE),"-")</f>
        <v>-</v>
      </c>
      <c r="BC122" s="9">
        <f>IFERROR(VLOOKUP(CONCATENATE($A122,BC$1),'Исх-фото'!$A$2:$D$4000,4,FALSE),"-")</f>
        <v>5</v>
      </c>
      <c r="BD122" s="9" t="str">
        <f>IFERROR(VLOOKUP(CONCATENATE($A122,BD$1),'Исх-фото'!$A$2:$D$4000,4,FALSE),"-")</f>
        <v>-</v>
      </c>
      <c r="BE122" s="9">
        <f>IFERROR(VLOOKUP(CONCATENATE($A122,BE$1),'Исх-фото'!$A$2:$D$4000,4,FALSE),"-")</f>
        <v>7</v>
      </c>
      <c r="BF122" s="9" t="str">
        <f>IFERROR(VLOOKUP(CONCATENATE($A122,BF$1),'Исх-фото'!$A$2:$D$4000,4,FALSE),"-")</f>
        <v>-</v>
      </c>
      <c r="BG122" s="9" t="str">
        <f>IFERROR(VLOOKUP(CONCATENATE($A122,BG$1),'Исх-фото'!$A$2:$D$4000,4,FALSE),"-")</f>
        <v>-</v>
      </c>
      <c r="BH122" s="9" t="str">
        <f>IFERROR(VLOOKUP(CONCATENATE($A122,BH$1),'Исх-фото'!$A$2:$D$4000,4,FALSE),"-")</f>
        <v>-</v>
      </c>
      <c r="BI122" s="9" t="str">
        <f>IFERROR(VLOOKUP(CONCATENATE($A122,BI$1),'Исх-фото'!$A$2:$D$4000,4,FALSE),"-")</f>
        <v>-</v>
      </c>
      <c r="BJ122" s="37">
        <f t="shared" si="10"/>
        <v>15</v>
      </c>
      <c r="BK122" s="34">
        <f t="shared" si="11"/>
        <v>6.0666666666666664</v>
      </c>
      <c r="BL122" s="9">
        <f t="shared" si="8"/>
        <v>93</v>
      </c>
    </row>
    <row r="123" spans="1:64">
      <c r="A123" s="38">
        <f t="shared" si="9"/>
        <v>121</v>
      </c>
      <c r="B123" s="36">
        <f>№!B122</f>
        <v>57</v>
      </c>
      <c r="C123" s="36">
        <f>№!C122</f>
        <v>2</v>
      </c>
      <c r="D123" s="9">
        <f>IFERROR(VLOOKUP(CONCATENATE($A123,D$1),'Исх-фото'!$A$2:$D$4000,4,FALSE),"-")</f>
        <v>8</v>
      </c>
      <c r="E123" s="9" t="str">
        <f>IFERROR(VLOOKUP(CONCATENATE($A123,E$1),'Исх-фото'!$A$2:$D$4000,4,FALSE),"-")</f>
        <v>-</v>
      </c>
      <c r="F123" s="9">
        <f>IFERROR(VLOOKUP(CONCATENATE($A123,F$1),'Исх-фото'!$A$2:$D$4000,4,FALSE),"-")</f>
        <v>8</v>
      </c>
      <c r="G123" s="9" t="str">
        <f>IFERROR(VLOOKUP(CONCATENATE($A123,G$1),'Исх-фото'!$A$2:$D$4000,4,FALSE),"-")</f>
        <v>-</v>
      </c>
      <c r="H123" s="9" t="str">
        <f>IFERROR(VLOOKUP(CONCATENATE($A123,H$1),'Исх-фото'!$A$2:$D$4000,4,FALSE),"-")</f>
        <v>-</v>
      </c>
      <c r="I123" s="9" t="str">
        <f>IFERROR(VLOOKUP(CONCATENATE($A123,I$1),'Исх-фото'!$A$2:$D$4000,4,FALSE),"-")</f>
        <v>-</v>
      </c>
      <c r="J123" s="9" t="str">
        <f>IFERROR(VLOOKUP(CONCATENATE($A123,J$1),'Исх-фото'!$A$2:$D$4000,4,FALSE),"-")</f>
        <v>-</v>
      </c>
      <c r="K123" s="9" t="str">
        <f>IFERROR(VLOOKUP(CONCATENATE($A123,K$1),'Исх-фото'!$A$2:$D$4000,4,FALSE),"-")</f>
        <v>-</v>
      </c>
      <c r="L123" s="9" t="str">
        <f>IFERROR(VLOOKUP(CONCATENATE($A123,L$1),'Исх-фото'!$A$2:$D$4000,4,FALSE),"-")</f>
        <v>-</v>
      </c>
      <c r="M123" s="9" t="str">
        <f>IFERROR(VLOOKUP(CONCATENATE($A123,M$1),'Исх-фото'!$A$2:$D$4000,4,FALSE),"-")</f>
        <v>-</v>
      </c>
      <c r="N123" s="9" t="str">
        <f>IFERROR(VLOOKUP(CONCATENATE($A123,N$1),'Исх-фото'!$A$2:$D$4000,4,FALSE),"-")</f>
        <v>-</v>
      </c>
      <c r="O123" s="9" t="str">
        <f>IFERROR(VLOOKUP(CONCATENATE($A123,O$1),'Исх-фото'!$A$2:$D$4000,4,FALSE),"-")</f>
        <v>-</v>
      </c>
      <c r="P123" s="9" t="str">
        <f>IFERROR(VLOOKUP(CONCATENATE($A123,P$1),'Исх-фото'!$A$2:$D$4000,4,FALSE),"-")</f>
        <v>-</v>
      </c>
      <c r="Q123" s="9">
        <f>IFERROR(VLOOKUP(CONCATENATE($A123,Q$1),'Исх-фото'!$A$2:$D$4000,4,FALSE),"-")</f>
        <v>6</v>
      </c>
      <c r="R123" s="9" t="str">
        <f>IFERROR(VLOOKUP(CONCATENATE($A123,R$1),'Исх-фото'!$A$2:$D$4000,4,FALSE),"-")</f>
        <v>-</v>
      </c>
      <c r="S123" s="9" t="str">
        <f>IFERROR(VLOOKUP(CONCATENATE($A123,S$1),'Исх-фото'!$A$2:$D$4000,4,FALSE),"-")</f>
        <v>-</v>
      </c>
      <c r="T123" s="9">
        <f>IFERROR(VLOOKUP(CONCATENATE($A123,T$1),'Исх-фото'!$A$2:$D$4000,4,FALSE),"-")</f>
        <v>4</v>
      </c>
      <c r="U123" s="9">
        <f>IFERROR(VLOOKUP(CONCATENATE($A123,U$1),'Исх-фото'!$A$2:$D$4000,4,FALSE),"-")</f>
        <v>10</v>
      </c>
      <c r="V123" s="9" t="str">
        <f>IFERROR(VLOOKUP(CONCATENATE($A123,V$1),'Исх-фото'!$A$2:$D$4000,4,FALSE),"-")</f>
        <v>-</v>
      </c>
      <c r="W123" s="9" t="str">
        <f>IFERROR(VLOOKUP(CONCATENATE($A123,W$1),'Исх-фото'!$A$2:$D$4000,4,FALSE),"-")</f>
        <v>-</v>
      </c>
      <c r="X123" s="9" t="str">
        <f>IFERROR(VLOOKUP(CONCATENATE($A123,X$1),'Исх-фото'!$A$2:$D$4000,4,FALSE),"-")</f>
        <v>-</v>
      </c>
      <c r="Y123" s="9" t="str">
        <f>IFERROR(VLOOKUP(CONCATENATE($A123,Y$1),'Исх-фото'!$A$2:$D$4000,4,FALSE),"-")</f>
        <v>-</v>
      </c>
      <c r="Z123" s="9">
        <f>IFERROR(VLOOKUP(CONCATENATE($A123,Z$1),'Исх-фото'!$A$2:$D$4000,4,FALSE),"-")</f>
        <v>8</v>
      </c>
      <c r="AA123" s="9" t="str">
        <f>IFERROR(VLOOKUP(CONCATENATE($A123,AA$1),'Исх-фото'!$A$2:$D$4000,4,FALSE),"-")</f>
        <v>-</v>
      </c>
      <c r="AB123" s="9">
        <f>IFERROR(VLOOKUP(CONCATENATE($A123,AB$1),'Исх-фото'!$A$2:$D$4000,4,FALSE),"-")</f>
        <v>7</v>
      </c>
      <c r="AC123" s="9" t="str">
        <f>IFERROR(VLOOKUP(CONCATENATE($A123,AC$1),'Исх-фото'!$A$2:$D$4000,4,FALSE),"-")</f>
        <v>-</v>
      </c>
      <c r="AD123" s="9" t="str">
        <f>IFERROR(VLOOKUP(CONCATENATE($A123,AD$1),'Исх-фото'!$A$2:$D$4000,4,FALSE),"-")</f>
        <v>-</v>
      </c>
      <c r="AE123" s="9" t="str">
        <f>IFERROR(VLOOKUP(CONCATENATE($A123,AE$1),'Исх-фото'!$A$2:$D$4000,4,FALSE),"-")</f>
        <v>-</v>
      </c>
      <c r="AF123" s="9" t="str">
        <f>IFERROR(VLOOKUP(CONCATENATE($A123,AF$1),'Исх-фото'!$A$2:$D$4000,4,FALSE),"-")</f>
        <v>-</v>
      </c>
      <c r="AG123" s="9">
        <f>IFERROR(VLOOKUP(CONCATENATE($A123,AG$1),'Исх-фото'!$A$2:$D$4000,4,FALSE),"-")</f>
        <v>7</v>
      </c>
      <c r="AH123" s="9" t="str">
        <f>IFERROR(VLOOKUP(CONCATENATE($A123,AH$1),'Исх-фото'!$A$2:$D$4000,4,FALSE),"-")</f>
        <v>-</v>
      </c>
      <c r="AI123" s="9" t="str">
        <f>IFERROR(VLOOKUP(CONCATENATE($A123,AI$1),'Исх-фото'!$A$2:$D$4000,4,FALSE),"-")</f>
        <v>-</v>
      </c>
      <c r="AJ123" s="9">
        <f>IFERROR(VLOOKUP(CONCATENATE($A123,AJ$1),'Исх-фото'!$A$2:$D$4000,4,FALSE),"-")</f>
        <v>4</v>
      </c>
      <c r="AK123" s="9" t="str">
        <f>IFERROR(VLOOKUP(CONCATENATE($A123,AK$1),'Исх-фото'!$A$2:$D$4000,4,FALSE),"-")</f>
        <v>-</v>
      </c>
      <c r="AL123" s="9" t="str">
        <f>IFERROR(VLOOKUP(CONCATENATE($A123,AL$1),'Исх-фото'!$A$2:$D$4000,4,FALSE),"-")</f>
        <v>-</v>
      </c>
      <c r="AM123" s="9">
        <f>IFERROR(VLOOKUP(CONCATENATE($A123,AM$1),'Исх-фото'!$A$2:$D$4000,4,FALSE),"-")</f>
        <v>7</v>
      </c>
      <c r="AN123" s="9">
        <f>IFERROR(VLOOKUP(CONCATENATE($A123,AN$1),'Исх-фото'!$A$2:$D$4000,4,FALSE),"-")</f>
        <v>7</v>
      </c>
      <c r="AO123" s="9" t="str">
        <f>IFERROR(VLOOKUP(CONCATENATE($A123,AO$1),'Исх-фото'!$A$2:$D$4000,4,FALSE),"-")</f>
        <v>-</v>
      </c>
      <c r="AP123" s="9" t="str">
        <f>IFERROR(VLOOKUP(CONCATENATE($A123,AP$1),'Исх-фото'!$A$2:$D$4000,4,FALSE),"-")</f>
        <v>-</v>
      </c>
      <c r="AQ123" s="9" t="str">
        <f>IFERROR(VLOOKUP(CONCATENATE($A123,AQ$1),'Исх-фото'!$A$2:$D$4000,4,FALSE),"-")</f>
        <v>-</v>
      </c>
      <c r="AR123" s="9" t="str">
        <f>IFERROR(VLOOKUP(CONCATENATE($A123,AR$1),'Исх-фото'!$A$2:$D$4000,4,FALSE),"-")</f>
        <v>-</v>
      </c>
      <c r="AS123" s="9">
        <f>IFERROR(VLOOKUP(CONCATENATE($A123,AS$1),'Исх-фото'!$A$2:$D$4000,4,FALSE),"-")</f>
        <v>10</v>
      </c>
      <c r="AT123" s="9" t="str">
        <f>IFERROR(VLOOKUP(CONCATENATE($A123,AT$1),'Исх-фото'!$A$2:$D$4000,4,FALSE),"-")</f>
        <v>-</v>
      </c>
      <c r="AU123" s="9" t="str">
        <f>IFERROR(VLOOKUP(CONCATENATE($A123,AU$1),'Исх-фото'!$A$2:$D$4000,4,FALSE),"-")</f>
        <v>-</v>
      </c>
      <c r="AV123" s="9" t="str">
        <f>IFERROR(VLOOKUP(CONCATENATE($A123,AV$1),'Исх-фото'!$A$2:$D$4000,4,FALSE),"-")</f>
        <v>-</v>
      </c>
      <c r="AW123" s="9" t="str">
        <f>IFERROR(VLOOKUP(CONCATENATE($A123,AW$1),'Исх-фото'!$A$2:$D$4000,4,FALSE),"-")</f>
        <v>-</v>
      </c>
      <c r="AX123" s="9" t="str">
        <f>IFERROR(VLOOKUP(CONCATENATE($A123,AX$1),'Исх-фото'!$A$2:$D$4000,4,FALSE),"-")</f>
        <v>-</v>
      </c>
      <c r="AY123" s="9" t="str">
        <f>IFERROR(VLOOKUP(CONCATENATE($A123,AY$1),'Исх-фото'!$A$2:$D$4000,4,FALSE),"-")</f>
        <v>-</v>
      </c>
      <c r="AZ123" s="9" t="str">
        <f>IFERROR(VLOOKUP(CONCATENATE($A123,AZ$1),'Исх-фото'!$A$2:$D$4000,4,FALSE),"-")</f>
        <v>-</v>
      </c>
      <c r="BA123" s="9" t="str">
        <f>IFERROR(VLOOKUP(CONCATENATE($A123,BA$1),'Исх-фото'!$A$2:$D$4000,4,FALSE),"-")</f>
        <v>-</v>
      </c>
      <c r="BB123" s="9" t="str">
        <f>IFERROR(VLOOKUP(CONCATENATE($A123,BB$1),'Исх-фото'!$A$2:$D$4000,4,FALSE),"-")</f>
        <v>-</v>
      </c>
      <c r="BC123" s="9">
        <f>IFERROR(VLOOKUP(CONCATENATE($A123,BC$1),'Исх-фото'!$A$2:$D$4000,4,FALSE),"-")</f>
        <v>5</v>
      </c>
      <c r="BD123" s="9" t="str">
        <f>IFERROR(VLOOKUP(CONCATENATE($A123,BD$1),'Исх-фото'!$A$2:$D$4000,4,FALSE),"-")</f>
        <v>-</v>
      </c>
      <c r="BE123" s="9">
        <f>IFERROR(VLOOKUP(CONCATENATE($A123,BE$1),'Исх-фото'!$A$2:$D$4000,4,FALSE),"-")</f>
        <v>7</v>
      </c>
      <c r="BF123" s="9">
        <f>IFERROR(VLOOKUP(CONCATENATE($A123,BF$1),'Исх-фото'!$A$2:$D$4000,4,FALSE),"-")</f>
        <v>5</v>
      </c>
      <c r="BG123" s="9" t="str">
        <f>IFERROR(VLOOKUP(CONCATENATE($A123,BG$1),'Исх-фото'!$A$2:$D$4000,4,FALSE),"-")</f>
        <v>-</v>
      </c>
      <c r="BH123" s="9" t="str">
        <f>IFERROR(VLOOKUP(CONCATENATE($A123,BH$1),'Исх-фото'!$A$2:$D$4000,4,FALSE),"-")</f>
        <v>-</v>
      </c>
      <c r="BI123" s="9" t="str">
        <f>IFERROR(VLOOKUP(CONCATENATE($A123,BI$1),'Исх-фото'!$A$2:$D$4000,4,FALSE),"-")</f>
        <v>-</v>
      </c>
      <c r="BJ123" s="37">
        <f t="shared" si="10"/>
        <v>15</v>
      </c>
      <c r="BK123" s="34">
        <f t="shared" si="11"/>
        <v>6.8666666666666663</v>
      </c>
      <c r="BL123" s="9">
        <f t="shared" si="8"/>
        <v>60</v>
      </c>
    </row>
    <row r="124" spans="1:64">
      <c r="A124" s="38">
        <f t="shared" si="9"/>
        <v>122</v>
      </c>
      <c r="B124" s="36">
        <f>№!B123</f>
        <v>57</v>
      </c>
      <c r="C124" s="36">
        <f>№!C123</f>
        <v>3</v>
      </c>
      <c r="D124" s="9">
        <f>IFERROR(VLOOKUP(CONCATENATE($A124,D$1),'Исх-фото'!$A$2:$D$4000,4,FALSE),"-")</f>
        <v>4</v>
      </c>
      <c r="E124" s="9" t="str">
        <f>IFERROR(VLOOKUP(CONCATENATE($A124,E$1),'Исх-фото'!$A$2:$D$4000,4,FALSE),"-")</f>
        <v>-</v>
      </c>
      <c r="F124" s="9" t="str">
        <f>IFERROR(VLOOKUP(CONCATENATE($A124,F$1),'Исх-фото'!$A$2:$D$4000,4,FALSE),"-")</f>
        <v>-</v>
      </c>
      <c r="G124" s="9" t="str">
        <f>IFERROR(VLOOKUP(CONCATENATE($A124,G$1),'Исх-фото'!$A$2:$D$4000,4,FALSE),"-")</f>
        <v>-</v>
      </c>
      <c r="H124" s="9" t="str">
        <f>IFERROR(VLOOKUP(CONCATENATE($A124,H$1),'Исх-фото'!$A$2:$D$4000,4,FALSE),"-")</f>
        <v>-</v>
      </c>
      <c r="I124" s="9" t="str">
        <f>IFERROR(VLOOKUP(CONCATENATE($A124,I$1),'Исх-фото'!$A$2:$D$4000,4,FALSE),"-")</f>
        <v>-</v>
      </c>
      <c r="J124" s="9">
        <f>IFERROR(VLOOKUP(CONCATENATE($A124,J$1),'Исх-фото'!$A$2:$D$4000,4,FALSE),"-")</f>
        <v>8</v>
      </c>
      <c r="K124" s="9" t="str">
        <f>IFERROR(VLOOKUP(CONCATENATE($A124,K$1),'Исх-фото'!$A$2:$D$4000,4,FALSE),"-")</f>
        <v>-</v>
      </c>
      <c r="L124" s="9" t="str">
        <f>IFERROR(VLOOKUP(CONCATENATE($A124,L$1),'Исх-фото'!$A$2:$D$4000,4,FALSE),"-")</f>
        <v>-</v>
      </c>
      <c r="M124" s="9">
        <f>IFERROR(VLOOKUP(CONCATENATE($A124,M$1),'Исх-фото'!$A$2:$D$4000,4,FALSE),"-")</f>
        <v>8</v>
      </c>
      <c r="N124" s="9" t="str">
        <f>IFERROR(VLOOKUP(CONCATENATE($A124,N$1),'Исх-фото'!$A$2:$D$4000,4,FALSE),"-")</f>
        <v>-</v>
      </c>
      <c r="O124" s="9" t="str">
        <f>IFERROR(VLOOKUP(CONCATENATE($A124,O$1),'Исх-фото'!$A$2:$D$4000,4,FALSE),"-")</f>
        <v>-</v>
      </c>
      <c r="P124" s="9" t="str">
        <f>IFERROR(VLOOKUP(CONCATENATE($A124,P$1),'Исх-фото'!$A$2:$D$4000,4,FALSE),"-")</f>
        <v>-</v>
      </c>
      <c r="Q124" s="9">
        <f>IFERROR(VLOOKUP(CONCATENATE($A124,Q$1),'Исх-фото'!$A$2:$D$4000,4,FALSE),"-")</f>
        <v>8</v>
      </c>
      <c r="R124" s="9" t="str">
        <f>IFERROR(VLOOKUP(CONCATENATE($A124,R$1),'Исх-фото'!$A$2:$D$4000,4,FALSE),"-")</f>
        <v>-</v>
      </c>
      <c r="S124" s="9" t="str">
        <f>IFERROR(VLOOKUP(CONCATENATE($A124,S$1),'Исх-фото'!$A$2:$D$4000,4,FALSE),"-")</f>
        <v>-</v>
      </c>
      <c r="T124" s="9">
        <f>IFERROR(VLOOKUP(CONCATENATE($A124,T$1),'Исх-фото'!$A$2:$D$4000,4,FALSE),"-")</f>
        <v>5</v>
      </c>
      <c r="U124" s="9">
        <f>IFERROR(VLOOKUP(CONCATENATE($A124,U$1),'Исх-фото'!$A$2:$D$4000,4,FALSE),"-")</f>
        <v>8</v>
      </c>
      <c r="V124" s="9" t="str">
        <f>IFERROR(VLOOKUP(CONCATENATE($A124,V$1),'Исх-фото'!$A$2:$D$4000,4,FALSE),"-")</f>
        <v>-</v>
      </c>
      <c r="W124" s="9" t="str">
        <f>IFERROR(VLOOKUP(CONCATENATE($A124,W$1),'Исх-фото'!$A$2:$D$4000,4,FALSE),"-")</f>
        <v>-</v>
      </c>
      <c r="X124" s="9" t="str">
        <f>IFERROR(VLOOKUP(CONCATENATE($A124,X$1),'Исх-фото'!$A$2:$D$4000,4,FALSE),"-")</f>
        <v>-</v>
      </c>
      <c r="Y124" s="9" t="str">
        <f>IFERROR(VLOOKUP(CONCATENATE($A124,Y$1),'Исх-фото'!$A$2:$D$4000,4,FALSE),"-")</f>
        <v>-</v>
      </c>
      <c r="Z124" s="9">
        <f>IFERROR(VLOOKUP(CONCATENATE($A124,Z$1),'Исх-фото'!$A$2:$D$4000,4,FALSE),"-")</f>
        <v>9</v>
      </c>
      <c r="AA124" s="9" t="str">
        <f>IFERROR(VLOOKUP(CONCATENATE($A124,AA$1),'Исх-фото'!$A$2:$D$4000,4,FALSE),"-")</f>
        <v>-</v>
      </c>
      <c r="AB124" s="9" t="str">
        <f>IFERROR(VLOOKUP(CONCATENATE($A124,AB$1),'Исх-фото'!$A$2:$D$4000,4,FALSE),"-")</f>
        <v>-</v>
      </c>
      <c r="AC124" s="9" t="str">
        <f>IFERROR(VLOOKUP(CONCATENATE($A124,AC$1),'Исх-фото'!$A$2:$D$4000,4,FALSE),"-")</f>
        <v>-</v>
      </c>
      <c r="AD124" s="9" t="str">
        <f>IFERROR(VLOOKUP(CONCATENATE($A124,AD$1),'Исх-фото'!$A$2:$D$4000,4,FALSE),"-")</f>
        <v>-</v>
      </c>
      <c r="AE124" s="9" t="str">
        <f>IFERROR(VLOOKUP(CONCATENATE($A124,AE$1),'Исх-фото'!$A$2:$D$4000,4,FALSE),"-")</f>
        <v>-</v>
      </c>
      <c r="AF124" s="9" t="str">
        <f>IFERROR(VLOOKUP(CONCATENATE($A124,AF$1),'Исх-фото'!$A$2:$D$4000,4,FALSE),"-")</f>
        <v>-</v>
      </c>
      <c r="AG124" s="9">
        <f>IFERROR(VLOOKUP(CONCATENATE($A124,AG$1),'Исх-фото'!$A$2:$D$4000,4,FALSE),"-")</f>
        <v>5</v>
      </c>
      <c r="AH124" s="9" t="str">
        <f>IFERROR(VLOOKUP(CONCATENATE($A124,AH$1),'Исх-фото'!$A$2:$D$4000,4,FALSE),"-")</f>
        <v>-</v>
      </c>
      <c r="AI124" s="9" t="str">
        <f>IFERROR(VLOOKUP(CONCATENATE($A124,AI$1),'Исх-фото'!$A$2:$D$4000,4,FALSE),"-")</f>
        <v>-</v>
      </c>
      <c r="AJ124" s="9">
        <f>IFERROR(VLOOKUP(CONCATENATE($A124,AJ$1),'Исх-фото'!$A$2:$D$4000,4,FALSE),"-")</f>
        <v>5</v>
      </c>
      <c r="AK124" s="9">
        <f>IFERROR(VLOOKUP(CONCATENATE($A124,AK$1),'Исх-фото'!$A$2:$D$4000,4,FALSE),"-")</f>
        <v>7</v>
      </c>
      <c r="AL124" s="9">
        <f>IFERROR(VLOOKUP(CONCATENATE($A124,AL$1),'Исх-фото'!$A$2:$D$4000,4,FALSE),"-")</f>
        <v>4</v>
      </c>
      <c r="AM124" s="9">
        <f>IFERROR(VLOOKUP(CONCATENATE($A124,AM$1),'Исх-фото'!$A$2:$D$4000,4,FALSE),"-")</f>
        <v>6</v>
      </c>
      <c r="AN124" s="9">
        <f>IFERROR(VLOOKUP(CONCATENATE($A124,AN$1),'Исх-фото'!$A$2:$D$4000,4,FALSE),"-")</f>
        <v>5</v>
      </c>
      <c r="AO124" s="9" t="str">
        <f>IFERROR(VLOOKUP(CONCATENATE($A124,AO$1),'Исх-фото'!$A$2:$D$4000,4,FALSE),"-")</f>
        <v>-</v>
      </c>
      <c r="AP124" s="9" t="str">
        <f>IFERROR(VLOOKUP(CONCATENATE($A124,AP$1),'Исх-фото'!$A$2:$D$4000,4,FALSE),"-")</f>
        <v>-</v>
      </c>
      <c r="AQ124" s="9" t="str">
        <f>IFERROR(VLOOKUP(CONCATENATE($A124,AQ$1),'Исх-фото'!$A$2:$D$4000,4,FALSE),"-")</f>
        <v>-</v>
      </c>
      <c r="AR124" s="9" t="str">
        <f>IFERROR(VLOOKUP(CONCATENATE($A124,AR$1),'Исх-фото'!$A$2:$D$4000,4,FALSE),"-")</f>
        <v>-</v>
      </c>
      <c r="AS124" s="9">
        <f>IFERROR(VLOOKUP(CONCATENATE($A124,AS$1),'Исх-фото'!$A$2:$D$4000,4,FALSE),"-")</f>
        <v>4</v>
      </c>
      <c r="AT124" s="9" t="str">
        <f>IFERROR(VLOOKUP(CONCATENATE($A124,AT$1),'Исх-фото'!$A$2:$D$4000,4,FALSE),"-")</f>
        <v>-</v>
      </c>
      <c r="AU124" s="9" t="str">
        <f>IFERROR(VLOOKUP(CONCATENATE($A124,AU$1),'Исх-фото'!$A$2:$D$4000,4,FALSE),"-")</f>
        <v>-</v>
      </c>
      <c r="AV124" s="9" t="str">
        <f>IFERROR(VLOOKUP(CONCATENATE($A124,AV$1),'Исх-фото'!$A$2:$D$4000,4,FALSE),"-")</f>
        <v>-</v>
      </c>
      <c r="AW124" s="9" t="str">
        <f>IFERROR(VLOOKUP(CONCATENATE($A124,AW$1),'Исх-фото'!$A$2:$D$4000,4,FALSE),"-")</f>
        <v>-</v>
      </c>
      <c r="AX124" s="9" t="str">
        <f>IFERROR(VLOOKUP(CONCATENATE($A124,AX$1),'Исх-фото'!$A$2:$D$4000,4,FALSE),"-")</f>
        <v>-</v>
      </c>
      <c r="AY124" s="9" t="str">
        <f>IFERROR(VLOOKUP(CONCATENATE($A124,AY$1),'Исх-фото'!$A$2:$D$4000,4,FALSE),"-")</f>
        <v>-</v>
      </c>
      <c r="AZ124" s="9" t="str">
        <f>IFERROR(VLOOKUP(CONCATENATE($A124,AZ$1),'Исх-фото'!$A$2:$D$4000,4,FALSE),"-")</f>
        <v>-</v>
      </c>
      <c r="BA124" s="9" t="str">
        <f>IFERROR(VLOOKUP(CONCATENATE($A124,BA$1),'Исх-фото'!$A$2:$D$4000,4,FALSE),"-")</f>
        <v>-</v>
      </c>
      <c r="BB124" s="9" t="str">
        <f>IFERROR(VLOOKUP(CONCATENATE($A124,BB$1),'Исх-фото'!$A$2:$D$4000,4,FALSE),"-")</f>
        <v>-</v>
      </c>
      <c r="BC124" s="9">
        <f>IFERROR(VLOOKUP(CONCATENATE($A124,BC$1),'Исх-фото'!$A$2:$D$4000,4,FALSE),"-")</f>
        <v>6</v>
      </c>
      <c r="BD124" s="9" t="str">
        <f>IFERROR(VLOOKUP(CONCATENATE($A124,BD$1),'Исх-фото'!$A$2:$D$4000,4,FALSE),"-")</f>
        <v>-</v>
      </c>
      <c r="BE124" s="9">
        <f>IFERROR(VLOOKUP(CONCATENATE($A124,BE$1),'Исх-фото'!$A$2:$D$4000,4,FALSE),"-")</f>
        <v>6</v>
      </c>
      <c r="BF124" s="9" t="str">
        <f>IFERROR(VLOOKUP(CONCATENATE($A124,BF$1),'Исх-фото'!$A$2:$D$4000,4,FALSE),"-")</f>
        <v>-</v>
      </c>
      <c r="BG124" s="9" t="str">
        <f>IFERROR(VLOOKUP(CONCATENATE($A124,BG$1),'Исх-фото'!$A$2:$D$4000,4,FALSE),"-")</f>
        <v>-</v>
      </c>
      <c r="BH124" s="9" t="str">
        <f>IFERROR(VLOOKUP(CONCATENATE($A124,BH$1),'Исх-фото'!$A$2:$D$4000,4,FALSE),"-")</f>
        <v>-</v>
      </c>
      <c r="BI124" s="9" t="str">
        <f>IFERROR(VLOOKUP(CONCATENATE($A124,BI$1),'Исх-фото'!$A$2:$D$4000,4,FALSE),"-")</f>
        <v>-</v>
      </c>
      <c r="BJ124" s="37">
        <f t="shared" si="10"/>
        <v>16</v>
      </c>
      <c r="BK124" s="34">
        <f t="shared" si="11"/>
        <v>6.125</v>
      </c>
      <c r="BL124" s="9">
        <f t="shared" si="8"/>
        <v>89</v>
      </c>
    </row>
    <row r="125" spans="1:64">
      <c r="A125" s="38">
        <f t="shared" si="9"/>
        <v>123</v>
      </c>
      <c r="B125" s="36">
        <f>№!B124</f>
        <v>58</v>
      </c>
      <c r="C125" s="36">
        <f>№!C124</f>
        <v>1</v>
      </c>
      <c r="D125" s="9">
        <f>IFERROR(VLOOKUP(CONCATENATE($A125,D$1),'Исх-фото'!$A$2:$D$4000,4,FALSE),"-")</f>
        <v>5</v>
      </c>
      <c r="E125" s="9" t="str">
        <f>IFERROR(VLOOKUP(CONCATENATE($A125,E$1),'Исх-фото'!$A$2:$D$4000,4,FALSE),"-")</f>
        <v>-</v>
      </c>
      <c r="F125" s="9" t="str">
        <f>IFERROR(VLOOKUP(CONCATENATE($A125,F$1),'Исх-фото'!$A$2:$D$4000,4,FALSE),"-")</f>
        <v>-</v>
      </c>
      <c r="G125" s="9" t="str">
        <f>IFERROR(VLOOKUP(CONCATENATE($A125,G$1),'Исх-фото'!$A$2:$D$4000,4,FALSE),"-")</f>
        <v>-</v>
      </c>
      <c r="H125" s="9" t="str">
        <f>IFERROR(VLOOKUP(CONCATENATE($A125,H$1),'Исх-фото'!$A$2:$D$4000,4,FALSE),"-")</f>
        <v>-</v>
      </c>
      <c r="I125" s="9" t="str">
        <f>IFERROR(VLOOKUP(CONCATENATE($A125,I$1),'Исх-фото'!$A$2:$D$4000,4,FALSE),"-")</f>
        <v>-</v>
      </c>
      <c r="J125" s="9" t="str">
        <f>IFERROR(VLOOKUP(CONCATENATE($A125,J$1),'Исх-фото'!$A$2:$D$4000,4,FALSE),"-")</f>
        <v>-</v>
      </c>
      <c r="K125" s="9" t="str">
        <f>IFERROR(VLOOKUP(CONCATENATE($A125,K$1),'Исх-фото'!$A$2:$D$4000,4,FALSE),"-")</f>
        <v>-</v>
      </c>
      <c r="L125" s="9" t="str">
        <f>IFERROR(VLOOKUP(CONCATENATE($A125,L$1),'Исх-фото'!$A$2:$D$4000,4,FALSE),"-")</f>
        <v>-</v>
      </c>
      <c r="M125" s="9" t="str">
        <f>IFERROR(VLOOKUP(CONCATENATE($A125,M$1),'Исх-фото'!$A$2:$D$4000,4,FALSE),"-")</f>
        <v>-</v>
      </c>
      <c r="N125" s="9" t="str">
        <f>IFERROR(VLOOKUP(CONCATENATE($A125,N$1),'Исх-фото'!$A$2:$D$4000,4,FALSE),"-")</f>
        <v>-</v>
      </c>
      <c r="O125" s="9" t="str">
        <f>IFERROR(VLOOKUP(CONCATENATE($A125,O$1),'Исх-фото'!$A$2:$D$4000,4,FALSE),"-")</f>
        <v>-</v>
      </c>
      <c r="P125" s="9" t="str">
        <f>IFERROR(VLOOKUP(CONCATENATE($A125,P$1),'Исх-фото'!$A$2:$D$4000,4,FALSE),"-")</f>
        <v>-</v>
      </c>
      <c r="Q125" s="9">
        <f>IFERROR(VLOOKUP(CONCATENATE($A125,Q$1),'Исх-фото'!$A$2:$D$4000,4,FALSE),"-")</f>
        <v>6</v>
      </c>
      <c r="R125" s="9" t="str">
        <f>IFERROR(VLOOKUP(CONCATENATE($A125,R$1),'Исх-фото'!$A$2:$D$4000,4,FALSE),"-")</f>
        <v>-</v>
      </c>
      <c r="S125" s="9" t="str">
        <f>IFERROR(VLOOKUP(CONCATENATE($A125,S$1),'Исх-фото'!$A$2:$D$4000,4,FALSE),"-")</f>
        <v>-</v>
      </c>
      <c r="T125" s="9">
        <f>IFERROR(VLOOKUP(CONCATENATE($A125,T$1),'Исх-фото'!$A$2:$D$4000,4,FALSE),"-")</f>
        <v>4</v>
      </c>
      <c r="U125" s="9">
        <f>IFERROR(VLOOKUP(CONCATENATE($A125,U$1),'Исх-фото'!$A$2:$D$4000,4,FALSE),"-")</f>
        <v>6</v>
      </c>
      <c r="V125" s="9" t="str">
        <f>IFERROR(VLOOKUP(CONCATENATE($A125,V$1),'Исх-фото'!$A$2:$D$4000,4,FALSE),"-")</f>
        <v>-</v>
      </c>
      <c r="W125" s="9" t="str">
        <f>IFERROR(VLOOKUP(CONCATENATE($A125,W$1),'Исх-фото'!$A$2:$D$4000,4,FALSE),"-")</f>
        <v>-</v>
      </c>
      <c r="X125" s="9" t="str">
        <f>IFERROR(VLOOKUP(CONCATENATE($A125,X$1),'Исх-фото'!$A$2:$D$4000,4,FALSE),"-")</f>
        <v>-</v>
      </c>
      <c r="Y125" s="9" t="str">
        <f>IFERROR(VLOOKUP(CONCATENATE($A125,Y$1),'Исх-фото'!$A$2:$D$4000,4,FALSE),"-")</f>
        <v>-</v>
      </c>
      <c r="Z125" s="9">
        <f>IFERROR(VLOOKUP(CONCATENATE($A125,Z$1),'Исх-фото'!$A$2:$D$4000,4,FALSE),"-")</f>
        <v>8</v>
      </c>
      <c r="AA125" s="9" t="str">
        <f>IFERROR(VLOOKUP(CONCATENATE($A125,AA$1),'Исх-фото'!$A$2:$D$4000,4,FALSE),"-")</f>
        <v>-</v>
      </c>
      <c r="AB125" s="9">
        <f>IFERROR(VLOOKUP(CONCATENATE($A125,AB$1),'Исх-фото'!$A$2:$D$4000,4,FALSE),"-")</f>
        <v>6</v>
      </c>
      <c r="AC125" s="9" t="str">
        <f>IFERROR(VLOOKUP(CONCATENATE($A125,AC$1),'Исх-фото'!$A$2:$D$4000,4,FALSE),"-")</f>
        <v>-</v>
      </c>
      <c r="AD125" s="9" t="str">
        <f>IFERROR(VLOOKUP(CONCATENATE($A125,AD$1),'Исх-фото'!$A$2:$D$4000,4,FALSE),"-")</f>
        <v>-</v>
      </c>
      <c r="AE125" s="9" t="str">
        <f>IFERROR(VLOOKUP(CONCATENATE($A125,AE$1),'Исх-фото'!$A$2:$D$4000,4,FALSE),"-")</f>
        <v>-</v>
      </c>
      <c r="AF125" s="9" t="str">
        <f>IFERROR(VLOOKUP(CONCATENATE($A125,AF$1),'Исх-фото'!$A$2:$D$4000,4,FALSE),"-")</f>
        <v>-</v>
      </c>
      <c r="AG125" s="9">
        <f>IFERROR(VLOOKUP(CONCATENATE($A125,AG$1),'Исх-фото'!$A$2:$D$4000,4,FALSE),"-")</f>
        <v>5</v>
      </c>
      <c r="AH125" s="9" t="str">
        <f>IFERROR(VLOOKUP(CONCATENATE($A125,AH$1),'Исх-фото'!$A$2:$D$4000,4,FALSE),"-")</f>
        <v>-</v>
      </c>
      <c r="AI125" s="9" t="str">
        <f>IFERROR(VLOOKUP(CONCATENATE($A125,AI$1),'Исх-фото'!$A$2:$D$4000,4,FALSE),"-")</f>
        <v>-</v>
      </c>
      <c r="AJ125" s="9">
        <f>IFERROR(VLOOKUP(CONCATENATE($A125,AJ$1),'Исх-фото'!$A$2:$D$4000,4,FALSE),"-")</f>
        <v>9</v>
      </c>
      <c r="AK125" s="9">
        <f>IFERROR(VLOOKUP(CONCATENATE($A125,AK$1),'Исх-фото'!$A$2:$D$4000,4,FALSE),"-")</f>
        <v>7</v>
      </c>
      <c r="AL125" s="9" t="str">
        <f>IFERROR(VLOOKUP(CONCATENATE($A125,AL$1),'Исх-фото'!$A$2:$D$4000,4,FALSE),"-")</f>
        <v>-</v>
      </c>
      <c r="AM125" s="9">
        <f>IFERROR(VLOOKUP(CONCATENATE($A125,AM$1),'Исх-фото'!$A$2:$D$4000,4,FALSE),"-")</f>
        <v>7</v>
      </c>
      <c r="AN125" s="9">
        <f>IFERROR(VLOOKUP(CONCATENATE($A125,AN$1),'Исх-фото'!$A$2:$D$4000,4,FALSE),"-")</f>
        <v>5</v>
      </c>
      <c r="AO125" s="9" t="str">
        <f>IFERROR(VLOOKUP(CONCATENATE($A125,AO$1),'Исх-фото'!$A$2:$D$4000,4,FALSE),"-")</f>
        <v>-</v>
      </c>
      <c r="AP125" s="9" t="str">
        <f>IFERROR(VLOOKUP(CONCATENATE($A125,AP$1),'Исх-фото'!$A$2:$D$4000,4,FALSE),"-")</f>
        <v>-</v>
      </c>
      <c r="AQ125" s="9" t="str">
        <f>IFERROR(VLOOKUP(CONCATENATE($A125,AQ$1),'Исх-фото'!$A$2:$D$4000,4,FALSE),"-")</f>
        <v>-</v>
      </c>
      <c r="AR125" s="9" t="str">
        <f>IFERROR(VLOOKUP(CONCATENATE($A125,AR$1),'Исх-фото'!$A$2:$D$4000,4,FALSE),"-")</f>
        <v>-</v>
      </c>
      <c r="AS125" s="9">
        <f>IFERROR(VLOOKUP(CONCATENATE($A125,AS$1),'Исх-фото'!$A$2:$D$4000,4,FALSE),"-")</f>
        <v>4</v>
      </c>
      <c r="AT125" s="9" t="str">
        <f>IFERROR(VLOOKUP(CONCATENATE($A125,AT$1),'Исх-фото'!$A$2:$D$4000,4,FALSE),"-")</f>
        <v>-</v>
      </c>
      <c r="AU125" s="9" t="str">
        <f>IFERROR(VLOOKUP(CONCATENATE($A125,AU$1),'Исх-фото'!$A$2:$D$4000,4,FALSE),"-")</f>
        <v>-</v>
      </c>
      <c r="AV125" s="9" t="str">
        <f>IFERROR(VLOOKUP(CONCATENATE($A125,AV$1),'Исх-фото'!$A$2:$D$4000,4,FALSE),"-")</f>
        <v>-</v>
      </c>
      <c r="AW125" s="9">
        <f>IFERROR(VLOOKUP(CONCATENATE($A125,AW$1),'Исх-фото'!$A$2:$D$4000,4,FALSE),"-")</f>
        <v>5</v>
      </c>
      <c r="AX125" s="9" t="str">
        <f>IFERROR(VLOOKUP(CONCATENATE($A125,AX$1),'Исх-фото'!$A$2:$D$4000,4,FALSE),"-")</f>
        <v>-</v>
      </c>
      <c r="AY125" s="9" t="str">
        <f>IFERROR(VLOOKUP(CONCATENATE($A125,AY$1),'Исх-фото'!$A$2:$D$4000,4,FALSE),"-")</f>
        <v>-</v>
      </c>
      <c r="AZ125" s="9" t="str">
        <f>IFERROR(VLOOKUP(CONCATENATE($A125,AZ$1),'Исх-фото'!$A$2:$D$4000,4,FALSE),"-")</f>
        <v>-</v>
      </c>
      <c r="BA125" s="9" t="str">
        <f>IFERROR(VLOOKUP(CONCATENATE($A125,BA$1),'Исх-фото'!$A$2:$D$4000,4,FALSE),"-")</f>
        <v>-</v>
      </c>
      <c r="BB125" s="9">
        <f>IFERROR(VLOOKUP(CONCATENATE($A125,BB$1),'Исх-фото'!$A$2:$D$4000,4,FALSE),"-")</f>
        <v>7</v>
      </c>
      <c r="BC125" s="9">
        <f>IFERROR(VLOOKUP(CONCATENATE($A125,BC$1),'Исх-фото'!$A$2:$D$4000,4,FALSE),"-")</f>
        <v>4</v>
      </c>
      <c r="BD125" s="9" t="str">
        <f>IFERROR(VLOOKUP(CONCATENATE($A125,BD$1),'Исх-фото'!$A$2:$D$4000,4,FALSE),"-")</f>
        <v>-</v>
      </c>
      <c r="BE125" s="9">
        <f>IFERROR(VLOOKUP(CONCATENATE($A125,BE$1),'Исх-фото'!$A$2:$D$4000,4,FALSE),"-")</f>
        <v>6</v>
      </c>
      <c r="BF125" s="9" t="str">
        <f>IFERROR(VLOOKUP(CONCATENATE($A125,BF$1),'Исх-фото'!$A$2:$D$4000,4,FALSE),"-")</f>
        <v>-</v>
      </c>
      <c r="BG125" s="9" t="str">
        <f>IFERROR(VLOOKUP(CONCATENATE($A125,BG$1),'Исх-фото'!$A$2:$D$4000,4,FALSE),"-")</f>
        <v>-</v>
      </c>
      <c r="BH125" s="9" t="str">
        <f>IFERROR(VLOOKUP(CONCATENATE($A125,BH$1),'Исх-фото'!$A$2:$D$4000,4,FALSE),"-")</f>
        <v>-</v>
      </c>
      <c r="BI125" s="9" t="str">
        <f>IFERROR(VLOOKUP(CONCATENATE($A125,BI$1),'Исх-фото'!$A$2:$D$4000,4,FALSE),"-")</f>
        <v>-</v>
      </c>
      <c r="BJ125" s="37">
        <f t="shared" si="10"/>
        <v>16</v>
      </c>
      <c r="BK125" s="34">
        <f t="shared" si="11"/>
        <v>5.875</v>
      </c>
      <c r="BL125" s="9">
        <f t="shared" si="8"/>
        <v>99</v>
      </c>
    </row>
    <row r="126" spans="1:64">
      <c r="A126" s="38">
        <f t="shared" si="9"/>
        <v>124</v>
      </c>
      <c r="B126" s="36">
        <f>№!B125</f>
        <v>58</v>
      </c>
      <c r="C126" s="36">
        <f>№!C125</f>
        <v>2</v>
      </c>
      <c r="D126" s="9">
        <f>IFERROR(VLOOKUP(CONCATENATE($A126,D$1),'Исх-фото'!$A$2:$D$4000,4,FALSE),"-")</f>
        <v>7</v>
      </c>
      <c r="E126" s="9" t="str">
        <f>IFERROR(VLOOKUP(CONCATENATE($A126,E$1),'Исх-фото'!$A$2:$D$4000,4,FALSE),"-")</f>
        <v>-</v>
      </c>
      <c r="F126" s="9">
        <f>IFERROR(VLOOKUP(CONCATENATE($A126,F$1),'Исх-фото'!$A$2:$D$4000,4,FALSE),"-")</f>
        <v>1</v>
      </c>
      <c r="G126" s="9" t="str">
        <f>IFERROR(VLOOKUP(CONCATENATE($A126,G$1),'Исх-фото'!$A$2:$D$4000,4,FALSE),"-")</f>
        <v>-</v>
      </c>
      <c r="H126" s="9" t="str">
        <f>IFERROR(VLOOKUP(CONCATENATE($A126,H$1),'Исх-фото'!$A$2:$D$4000,4,FALSE),"-")</f>
        <v>-</v>
      </c>
      <c r="I126" s="9" t="str">
        <f>IFERROR(VLOOKUP(CONCATENATE($A126,I$1),'Исх-фото'!$A$2:$D$4000,4,FALSE),"-")</f>
        <v>-</v>
      </c>
      <c r="J126" s="9" t="str">
        <f>IFERROR(VLOOKUP(CONCATENATE($A126,J$1),'Исх-фото'!$A$2:$D$4000,4,FALSE),"-")</f>
        <v>-</v>
      </c>
      <c r="K126" s="9" t="str">
        <f>IFERROR(VLOOKUP(CONCATENATE($A126,K$1),'Исх-фото'!$A$2:$D$4000,4,FALSE),"-")</f>
        <v>-</v>
      </c>
      <c r="L126" s="9" t="str">
        <f>IFERROR(VLOOKUP(CONCATENATE($A126,L$1),'Исх-фото'!$A$2:$D$4000,4,FALSE),"-")</f>
        <v>-</v>
      </c>
      <c r="M126" s="9" t="str">
        <f>IFERROR(VLOOKUP(CONCATENATE($A126,M$1),'Исх-фото'!$A$2:$D$4000,4,FALSE),"-")</f>
        <v>-</v>
      </c>
      <c r="N126" s="9" t="str">
        <f>IFERROR(VLOOKUP(CONCATENATE($A126,N$1),'Исх-фото'!$A$2:$D$4000,4,FALSE),"-")</f>
        <v>-</v>
      </c>
      <c r="O126" s="9" t="str">
        <f>IFERROR(VLOOKUP(CONCATENATE($A126,O$1),'Исх-фото'!$A$2:$D$4000,4,FALSE),"-")</f>
        <v>-</v>
      </c>
      <c r="P126" s="9" t="str">
        <f>IFERROR(VLOOKUP(CONCATENATE($A126,P$1),'Исх-фото'!$A$2:$D$4000,4,FALSE),"-")</f>
        <v>-</v>
      </c>
      <c r="Q126" s="9">
        <f>IFERROR(VLOOKUP(CONCATENATE($A126,Q$1),'Исх-фото'!$A$2:$D$4000,4,FALSE),"-")</f>
        <v>7</v>
      </c>
      <c r="R126" s="9" t="str">
        <f>IFERROR(VLOOKUP(CONCATENATE($A126,R$1),'Исх-фото'!$A$2:$D$4000,4,FALSE),"-")</f>
        <v>-</v>
      </c>
      <c r="S126" s="9" t="str">
        <f>IFERROR(VLOOKUP(CONCATENATE($A126,S$1),'Исх-фото'!$A$2:$D$4000,4,FALSE),"-")</f>
        <v>-</v>
      </c>
      <c r="T126" s="9">
        <f>IFERROR(VLOOKUP(CONCATENATE($A126,T$1),'Исх-фото'!$A$2:$D$4000,4,FALSE),"-")</f>
        <v>4</v>
      </c>
      <c r="U126" s="9">
        <f>IFERROR(VLOOKUP(CONCATENATE($A126,U$1),'Исх-фото'!$A$2:$D$4000,4,FALSE),"-")</f>
        <v>2</v>
      </c>
      <c r="V126" s="9" t="str">
        <f>IFERROR(VLOOKUP(CONCATENATE($A126,V$1),'Исх-фото'!$A$2:$D$4000,4,FALSE),"-")</f>
        <v>-</v>
      </c>
      <c r="W126" s="9" t="str">
        <f>IFERROR(VLOOKUP(CONCATENATE($A126,W$1),'Исх-фото'!$A$2:$D$4000,4,FALSE),"-")</f>
        <v>-</v>
      </c>
      <c r="X126" s="9" t="str">
        <f>IFERROR(VLOOKUP(CONCATENATE($A126,X$1),'Исх-фото'!$A$2:$D$4000,4,FALSE),"-")</f>
        <v>-</v>
      </c>
      <c r="Y126" s="9" t="str">
        <f>IFERROR(VLOOKUP(CONCATENATE($A126,Y$1),'Исх-фото'!$A$2:$D$4000,4,FALSE),"-")</f>
        <v>-</v>
      </c>
      <c r="Z126" s="9">
        <f>IFERROR(VLOOKUP(CONCATENATE($A126,Z$1),'Исх-фото'!$A$2:$D$4000,4,FALSE),"-")</f>
        <v>4</v>
      </c>
      <c r="AA126" s="9" t="str">
        <f>IFERROR(VLOOKUP(CONCATENATE($A126,AA$1),'Исх-фото'!$A$2:$D$4000,4,FALSE),"-")</f>
        <v>-</v>
      </c>
      <c r="AB126" s="9">
        <f>IFERROR(VLOOKUP(CONCATENATE($A126,AB$1),'Исх-фото'!$A$2:$D$4000,4,FALSE),"-")</f>
        <v>4</v>
      </c>
      <c r="AC126" s="9" t="str">
        <f>IFERROR(VLOOKUP(CONCATENATE($A126,AC$1),'Исх-фото'!$A$2:$D$4000,4,FALSE),"-")</f>
        <v>-</v>
      </c>
      <c r="AD126" s="9" t="str">
        <f>IFERROR(VLOOKUP(CONCATENATE($A126,AD$1),'Исх-фото'!$A$2:$D$4000,4,FALSE),"-")</f>
        <v>-</v>
      </c>
      <c r="AE126" s="9" t="str">
        <f>IFERROR(VLOOKUP(CONCATENATE($A126,AE$1),'Исх-фото'!$A$2:$D$4000,4,FALSE),"-")</f>
        <v>-</v>
      </c>
      <c r="AF126" s="9" t="str">
        <f>IFERROR(VLOOKUP(CONCATENATE($A126,AF$1),'Исх-фото'!$A$2:$D$4000,4,FALSE),"-")</f>
        <v>-</v>
      </c>
      <c r="AG126" s="9">
        <f>IFERROR(VLOOKUP(CONCATENATE($A126,AG$1),'Исх-фото'!$A$2:$D$4000,4,FALSE),"-")</f>
        <v>1</v>
      </c>
      <c r="AH126" s="9" t="str">
        <f>IFERROR(VLOOKUP(CONCATENATE($A126,AH$1),'Исх-фото'!$A$2:$D$4000,4,FALSE),"-")</f>
        <v>-</v>
      </c>
      <c r="AI126" s="9">
        <f>IFERROR(VLOOKUP(CONCATENATE($A126,AI$1),'Исх-фото'!$A$2:$D$4000,4,FALSE),"-")</f>
        <v>8</v>
      </c>
      <c r="AJ126" s="9">
        <f>IFERROR(VLOOKUP(CONCATENATE($A126,AJ$1),'Исх-фото'!$A$2:$D$4000,4,FALSE),"-")</f>
        <v>5</v>
      </c>
      <c r="AK126" s="9" t="str">
        <f>IFERROR(VLOOKUP(CONCATENATE($A126,AK$1),'Исх-фото'!$A$2:$D$4000,4,FALSE),"-")</f>
        <v>-</v>
      </c>
      <c r="AL126" s="9" t="str">
        <f>IFERROR(VLOOKUP(CONCATENATE($A126,AL$1),'Исх-фото'!$A$2:$D$4000,4,FALSE),"-")</f>
        <v>-</v>
      </c>
      <c r="AM126" s="9">
        <f>IFERROR(VLOOKUP(CONCATENATE($A126,AM$1),'Исх-фото'!$A$2:$D$4000,4,FALSE),"-")</f>
        <v>5</v>
      </c>
      <c r="AN126" s="9">
        <f>IFERROR(VLOOKUP(CONCATENATE($A126,AN$1),'Исх-фото'!$A$2:$D$4000,4,FALSE),"-")</f>
        <v>4</v>
      </c>
      <c r="AO126" s="9" t="str">
        <f>IFERROR(VLOOKUP(CONCATENATE($A126,AO$1),'Исх-фото'!$A$2:$D$4000,4,FALSE),"-")</f>
        <v>-</v>
      </c>
      <c r="AP126" s="9" t="str">
        <f>IFERROR(VLOOKUP(CONCATENATE($A126,AP$1),'Исх-фото'!$A$2:$D$4000,4,FALSE),"-")</f>
        <v>-</v>
      </c>
      <c r="AQ126" s="9" t="str">
        <f>IFERROR(VLOOKUP(CONCATENATE($A126,AQ$1),'Исх-фото'!$A$2:$D$4000,4,FALSE),"-")</f>
        <v>-</v>
      </c>
      <c r="AR126" s="9" t="str">
        <f>IFERROR(VLOOKUP(CONCATENATE($A126,AR$1),'Исх-фото'!$A$2:$D$4000,4,FALSE),"-")</f>
        <v>-</v>
      </c>
      <c r="AS126" s="9">
        <f>IFERROR(VLOOKUP(CONCATENATE($A126,AS$1),'Исх-фото'!$A$2:$D$4000,4,FALSE),"-")</f>
        <v>1</v>
      </c>
      <c r="AT126" s="9" t="str">
        <f>IFERROR(VLOOKUP(CONCATENATE($A126,AT$1),'Исх-фото'!$A$2:$D$4000,4,FALSE),"-")</f>
        <v>-</v>
      </c>
      <c r="AU126" s="9" t="str">
        <f>IFERROR(VLOOKUP(CONCATENATE($A126,AU$1),'Исх-фото'!$A$2:$D$4000,4,FALSE),"-")</f>
        <v>-</v>
      </c>
      <c r="AV126" s="9" t="str">
        <f>IFERROR(VLOOKUP(CONCATENATE($A126,AV$1),'Исх-фото'!$A$2:$D$4000,4,FALSE),"-")</f>
        <v>-</v>
      </c>
      <c r="AW126" s="9" t="str">
        <f>IFERROR(VLOOKUP(CONCATENATE($A126,AW$1),'Исх-фото'!$A$2:$D$4000,4,FALSE),"-")</f>
        <v>-</v>
      </c>
      <c r="AX126" s="9" t="str">
        <f>IFERROR(VLOOKUP(CONCATENATE($A126,AX$1),'Исх-фото'!$A$2:$D$4000,4,FALSE),"-")</f>
        <v>-</v>
      </c>
      <c r="AY126" s="9" t="str">
        <f>IFERROR(VLOOKUP(CONCATENATE($A126,AY$1),'Исх-фото'!$A$2:$D$4000,4,FALSE),"-")</f>
        <v>-</v>
      </c>
      <c r="AZ126" s="9">
        <f>IFERROR(VLOOKUP(CONCATENATE($A126,AZ$1),'Исх-фото'!$A$2:$D$4000,4,FALSE),"-")</f>
        <v>1</v>
      </c>
      <c r="BA126" s="9" t="str">
        <f>IFERROR(VLOOKUP(CONCATENATE($A126,BA$1),'Исх-фото'!$A$2:$D$4000,4,FALSE),"-")</f>
        <v>-</v>
      </c>
      <c r="BB126" s="9" t="str">
        <f>IFERROR(VLOOKUP(CONCATENATE($A126,BB$1),'Исх-фото'!$A$2:$D$4000,4,FALSE),"-")</f>
        <v>-</v>
      </c>
      <c r="BC126" s="9">
        <f>IFERROR(VLOOKUP(CONCATENATE($A126,BC$1),'Исх-фото'!$A$2:$D$4000,4,FALSE),"-")</f>
        <v>5</v>
      </c>
      <c r="BD126" s="9" t="str">
        <f>IFERROR(VLOOKUP(CONCATENATE($A126,BD$1),'Исх-фото'!$A$2:$D$4000,4,FALSE),"-")</f>
        <v>-</v>
      </c>
      <c r="BE126" s="9">
        <f>IFERROR(VLOOKUP(CONCATENATE($A126,BE$1),'Исх-фото'!$A$2:$D$4000,4,FALSE),"-")</f>
        <v>4</v>
      </c>
      <c r="BF126" s="9" t="str">
        <f>IFERROR(VLOOKUP(CONCATENATE($A126,BF$1),'Исх-фото'!$A$2:$D$4000,4,FALSE),"-")</f>
        <v>-</v>
      </c>
      <c r="BG126" s="9" t="str">
        <f>IFERROR(VLOOKUP(CONCATENATE($A126,BG$1),'Исх-фото'!$A$2:$D$4000,4,FALSE),"-")</f>
        <v>-</v>
      </c>
      <c r="BH126" s="9" t="str">
        <f>IFERROR(VLOOKUP(CONCATENATE($A126,BH$1),'Исх-фото'!$A$2:$D$4000,4,FALSE),"-")</f>
        <v>-</v>
      </c>
      <c r="BI126" s="9" t="str">
        <f>IFERROR(VLOOKUP(CONCATENATE($A126,BI$1),'Исх-фото'!$A$2:$D$4000,4,FALSE),"-")</f>
        <v>-</v>
      </c>
      <c r="BJ126" s="37">
        <f t="shared" si="10"/>
        <v>16</v>
      </c>
      <c r="BK126" s="34">
        <f t="shared" si="11"/>
        <v>3.9375</v>
      </c>
      <c r="BL126" s="9">
        <f t="shared" si="8"/>
        <v>150</v>
      </c>
    </row>
    <row r="127" spans="1:64">
      <c r="A127" s="38">
        <f t="shared" si="9"/>
        <v>125</v>
      </c>
      <c r="B127" s="36">
        <f>№!B126</f>
        <v>59</v>
      </c>
      <c r="C127" s="36">
        <f>№!C126</f>
        <v>1</v>
      </c>
      <c r="D127" s="9">
        <f>IFERROR(VLOOKUP(CONCATENATE($A127,D$1),'Исх-фото'!$A$2:$D$4000,4,FALSE),"-")</f>
        <v>4</v>
      </c>
      <c r="E127" s="9" t="str">
        <f>IFERROR(VLOOKUP(CONCATENATE($A127,E$1),'Исх-фото'!$A$2:$D$4000,4,FALSE),"-")</f>
        <v>-</v>
      </c>
      <c r="F127" s="9" t="str">
        <f>IFERROR(VLOOKUP(CONCATENATE($A127,F$1),'Исх-фото'!$A$2:$D$4000,4,FALSE),"-")</f>
        <v>-</v>
      </c>
      <c r="G127" s="9" t="str">
        <f>IFERROR(VLOOKUP(CONCATENATE($A127,G$1),'Исх-фото'!$A$2:$D$4000,4,FALSE),"-")</f>
        <v>-</v>
      </c>
      <c r="H127" s="9" t="str">
        <f>IFERROR(VLOOKUP(CONCATENATE($A127,H$1),'Исх-фото'!$A$2:$D$4000,4,FALSE),"-")</f>
        <v>-</v>
      </c>
      <c r="I127" s="9" t="str">
        <f>IFERROR(VLOOKUP(CONCATENATE($A127,I$1),'Исх-фото'!$A$2:$D$4000,4,FALSE),"-")</f>
        <v>-</v>
      </c>
      <c r="J127" s="9" t="str">
        <f>IFERROR(VLOOKUP(CONCATENATE($A127,J$1),'Исх-фото'!$A$2:$D$4000,4,FALSE),"-")</f>
        <v>-</v>
      </c>
      <c r="K127" s="9" t="str">
        <f>IFERROR(VLOOKUP(CONCATENATE($A127,K$1),'Исх-фото'!$A$2:$D$4000,4,FALSE),"-")</f>
        <v>-</v>
      </c>
      <c r="L127" s="9" t="str">
        <f>IFERROR(VLOOKUP(CONCATENATE($A127,L$1),'Исх-фото'!$A$2:$D$4000,4,FALSE),"-")</f>
        <v>-</v>
      </c>
      <c r="M127" s="9" t="str">
        <f>IFERROR(VLOOKUP(CONCATENATE($A127,M$1),'Исх-фото'!$A$2:$D$4000,4,FALSE),"-")</f>
        <v>-</v>
      </c>
      <c r="N127" s="9" t="str">
        <f>IFERROR(VLOOKUP(CONCATENATE($A127,N$1),'Исх-фото'!$A$2:$D$4000,4,FALSE),"-")</f>
        <v>-</v>
      </c>
      <c r="O127" s="9" t="str">
        <f>IFERROR(VLOOKUP(CONCATENATE($A127,O$1),'Исх-фото'!$A$2:$D$4000,4,FALSE),"-")</f>
        <v>-</v>
      </c>
      <c r="P127" s="9" t="str">
        <f>IFERROR(VLOOKUP(CONCATENATE($A127,P$1),'Исх-фото'!$A$2:$D$4000,4,FALSE),"-")</f>
        <v>-</v>
      </c>
      <c r="Q127" s="9">
        <f>IFERROR(VLOOKUP(CONCATENATE($A127,Q$1),'Исх-фото'!$A$2:$D$4000,4,FALSE),"-")</f>
        <v>6</v>
      </c>
      <c r="R127" s="9" t="str">
        <f>IFERROR(VLOOKUP(CONCATENATE($A127,R$1),'Исх-фото'!$A$2:$D$4000,4,FALSE),"-")</f>
        <v>-</v>
      </c>
      <c r="S127" s="9" t="str">
        <f>IFERROR(VLOOKUP(CONCATENATE($A127,S$1),'Исх-фото'!$A$2:$D$4000,4,FALSE),"-")</f>
        <v>-</v>
      </c>
      <c r="T127" s="9">
        <f>IFERROR(VLOOKUP(CONCATENATE($A127,T$1),'Исх-фото'!$A$2:$D$4000,4,FALSE),"-")</f>
        <v>5</v>
      </c>
      <c r="U127" s="9">
        <f>IFERROR(VLOOKUP(CONCATENATE($A127,U$1),'Исх-фото'!$A$2:$D$4000,4,FALSE),"-")</f>
        <v>10</v>
      </c>
      <c r="V127" s="9" t="str">
        <f>IFERROR(VLOOKUP(CONCATENATE($A127,V$1),'Исх-фото'!$A$2:$D$4000,4,FALSE),"-")</f>
        <v>-</v>
      </c>
      <c r="W127" s="9" t="str">
        <f>IFERROR(VLOOKUP(CONCATENATE($A127,W$1),'Исх-фото'!$A$2:$D$4000,4,FALSE),"-")</f>
        <v>-</v>
      </c>
      <c r="X127" s="9" t="str">
        <f>IFERROR(VLOOKUP(CONCATENATE($A127,X$1),'Исх-фото'!$A$2:$D$4000,4,FALSE),"-")</f>
        <v>-</v>
      </c>
      <c r="Y127" s="9" t="str">
        <f>IFERROR(VLOOKUP(CONCATENATE($A127,Y$1),'Исх-фото'!$A$2:$D$4000,4,FALSE),"-")</f>
        <v>-</v>
      </c>
      <c r="Z127" s="9">
        <f>IFERROR(VLOOKUP(CONCATENATE($A127,Z$1),'Исх-фото'!$A$2:$D$4000,4,FALSE),"-")</f>
        <v>7</v>
      </c>
      <c r="AA127" s="9" t="str">
        <f>IFERROR(VLOOKUP(CONCATENATE($A127,AA$1),'Исх-фото'!$A$2:$D$4000,4,FALSE),"-")</f>
        <v>-</v>
      </c>
      <c r="AB127" s="9" t="str">
        <f>IFERROR(VLOOKUP(CONCATENATE($A127,AB$1),'Исх-фото'!$A$2:$D$4000,4,FALSE),"-")</f>
        <v>-</v>
      </c>
      <c r="AC127" s="9" t="str">
        <f>IFERROR(VLOOKUP(CONCATENATE($A127,AC$1),'Исх-фото'!$A$2:$D$4000,4,FALSE),"-")</f>
        <v>-</v>
      </c>
      <c r="AD127" s="9" t="str">
        <f>IFERROR(VLOOKUP(CONCATENATE($A127,AD$1),'Исх-фото'!$A$2:$D$4000,4,FALSE),"-")</f>
        <v>-</v>
      </c>
      <c r="AE127" s="9" t="str">
        <f>IFERROR(VLOOKUP(CONCATENATE($A127,AE$1),'Исх-фото'!$A$2:$D$4000,4,FALSE),"-")</f>
        <v>-</v>
      </c>
      <c r="AF127" s="9" t="str">
        <f>IFERROR(VLOOKUP(CONCATENATE($A127,AF$1),'Исх-фото'!$A$2:$D$4000,4,FALSE),"-")</f>
        <v>-</v>
      </c>
      <c r="AG127" s="9">
        <f>IFERROR(VLOOKUP(CONCATENATE($A127,AG$1),'Исх-фото'!$A$2:$D$4000,4,FALSE),"-")</f>
        <v>4</v>
      </c>
      <c r="AH127" s="9" t="str">
        <f>IFERROR(VLOOKUP(CONCATENATE($A127,AH$1),'Исх-фото'!$A$2:$D$4000,4,FALSE),"-")</f>
        <v>-</v>
      </c>
      <c r="AI127" s="9">
        <f>IFERROR(VLOOKUP(CONCATENATE($A127,AI$1),'Исх-фото'!$A$2:$D$4000,4,FALSE),"-")</f>
        <v>4</v>
      </c>
      <c r="AJ127" s="9">
        <f>IFERROR(VLOOKUP(CONCATENATE($A127,AJ$1),'Исх-фото'!$A$2:$D$4000,4,FALSE),"-")</f>
        <v>5</v>
      </c>
      <c r="AK127" s="9" t="str">
        <f>IFERROR(VLOOKUP(CONCATENATE($A127,AK$1),'Исх-фото'!$A$2:$D$4000,4,FALSE),"-")</f>
        <v>-</v>
      </c>
      <c r="AL127" s="9" t="str">
        <f>IFERROR(VLOOKUP(CONCATENATE($A127,AL$1),'Исх-фото'!$A$2:$D$4000,4,FALSE),"-")</f>
        <v>-</v>
      </c>
      <c r="AM127" s="9">
        <f>IFERROR(VLOOKUP(CONCATENATE($A127,AM$1),'Исх-фото'!$A$2:$D$4000,4,FALSE),"-")</f>
        <v>2</v>
      </c>
      <c r="AN127" s="9">
        <f>IFERROR(VLOOKUP(CONCATENATE($A127,AN$1),'Исх-фото'!$A$2:$D$4000,4,FALSE),"-")</f>
        <v>5</v>
      </c>
      <c r="AO127" s="9" t="str">
        <f>IFERROR(VLOOKUP(CONCATENATE($A127,AO$1),'Исх-фото'!$A$2:$D$4000,4,FALSE),"-")</f>
        <v>-</v>
      </c>
      <c r="AP127" s="9">
        <f>IFERROR(VLOOKUP(CONCATENATE($A127,AP$1),'Исх-фото'!$A$2:$D$4000,4,FALSE),"-")</f>
        <v>6</v>
      </c>
      <c r="AQ127" s="9" t="str">
        <f>IFERROR(VLOOKUP(CONCATENATE($A127,AQ$1),'Исх-фото'!$A$2:$D$4000,4,FALSE),"-")</f>
        <v>-</v>
      </c>
      <c r="AR127" s="9" t="str">
        <f>IFERROR(VLOOKUP(CONCATENATE($A127,AR$1),'Исх-фото'!$A$2:$D$4000,4,FALSE),"-")</f>
        <v>-</v>
      </c>
      <c r="AS127" s="9" t="str">
        <f>IFERROR(VLOOKUP(CONCATENATE($A127,AS$1),'Исх-фото'!$A$2:$D$4000,4,FALSE),"-")</f>
        <v>-</v>
      </c>
      <c r="AT127" s="9" t="str">
        <f>IFERROR(VLOOKUP(CONCATENATE($A127,AT$1),'Исх-фото'!$A$2:$D$4000,4,FALSE),"-")</f>
        <v>-</v>
      </c>
      <c r="AU127" s="9" t="str">
        <f>IFERROR(VLOOKUP(CONCATENATE($A127,AU$1),'Исх-фото'!$A$2:$D$4000,4,FALSE),"-")</f>
        <v>-</v>
      </c>
      <c r="AV127" s="9" t="str">
        <f>IFERROR(VLOOKUP(CONCATENATE($A127,AV$1),'Исх-фото'!$A$2:$D$4000,4,FALSE),"-")</f>
        <v>-</v>
      </c>
      <c r="AW127" s="9" t="str">
        <f>IFERROR(VLOOKUP(CONCATENATE($A127,AW$1),'Исх-фото'!$A$2:$D$4000,4,FALSE),"-")</f>
        <v>-</v>
      </c>
      <c r="AX127" s="9" t="str">
        <f>IFERROR(VLOOKUP(CONCATENATE($A127,AX$1),'Исх-фото'!$A$2:$D$4000,4,FALSE),"-")</f>
        <v>-</v>
      </c>
      <c r="AY127" s="9" t="str">
        <f>IFERROR(VLOOKUP(CONCATENATE($A127,AY$1),'Исх-фото'!$A$2:$D$4000,4,FALSE),"-")</f>
        <v>-</v>
      </c>
      <c r="AZ127" s="9" t="str">
        <f>IFERROR(VLOOKUP(CONCATENATE($A127,AZ$1),'Исх-фото'!$A$2:$D$4000,4,FALSE),"-")</f>
        <v>-</v>
      </c>
      <c r="BA127" s="9" t="str">
        <f>IFERROR(VLOOKUP(CONCATENATE($A127,BA$1),'Исх-фото'!$A$2:$D$4000,4,FALSE),"-")</f>
        <v>-</v>
      </c>
      <c r="BB127" s="9">
        <f>IFERROR(VLOOKUP(CONCATENATE($A127,BB$1),'Исх-фото'!$A$2:$D$4000,4,FALSE),"-")</f>
        <v>9</v>
      </c>
      <c r="BC127" s="9">
        <f>IFERROR(VLOOKUP(CONCATENATE($A127,BC$1),'Исх-фото'!$A$2:$D$4000,4,FALSE),"-")</f>
        <v>4</v>
      </c>
      <c r="BD127" s="9" t="str">
        <f>IFERROR(VLOOKUP(CONCATENATE($A127,BD$1),'Исх-фото'!$A$2:$D$4000,4,FALSE),"-")</f>
        <v>-</v>
      </c>
      <c r="BE127" s="9">
        <f>IFERROR(VLOOKUP(CONCATENATE($A127,BE$1),'Исх-фото'!$A$2:$D$4000,4,FALSE),"-")</f>
        <v>8</v>
      </c>
      <c r="BF127" s="9" t="str">
        <f>IFERROR(VLOOKUP(CONCATENATE($A127,BF$1),'Исх-фото'!$A$2:$D$4000,4,FALSE),"-")</f>
        <v>-</v>
      </c>
      <c r="BG127" s="9" t="str">
        <f>IFERROR(VLOOKUP(CONCATENATE($A127,BG$1),'Исх-фото'!$A$2:$D$4000,4,FALSE),"-")</f>
        <v>-</v>
      </c>
      <c r="BH127" s="9">
        <f>IFERROR(VLOOKUP(CONCATENATE($A127,BH$1),'Исх-фото'!$A$2:$D$4000,4,FALSE),"-")</f>
        <v>4</v>
      </c>
      <c r="BI127" s="9" t="str">
        <f>IFERROR(VLOOKUP(CONCATENATE($A127,BI$1),'Исх-фото'!$A$2:$D$4000,4,FALSE),"-")</f>
        <v>-</v>
      </c>
      <c r="BJ127" s="37">
        <f t="shared" si="10"/>
        <v>15</v>
      </c>
      <c r="BK127" s="34">
        <f t="shared" si="11"/>
        <v>5.5333333333333332</v>
      </c>
      <c r="BL127" s="9">
        <f t="shared" si="8"/>
        <v>110</v>
      </c>
    </row>
    <row r="128" spans="1:64">
      <c r="A128" s="38">
        <f t="shared" si="9"/>
        <v>126</v>
      </c>
      <c r="B128" s="36">
        <f>№!B127</f>
        <v>61</v>
      </c>
      <c r="C128" s="36">
        <f>№!C127</f>
        <v>1</v>
      </c>
      <c r="D128" s="9">
        <f>IFERROR(VLOOKUP(CONCATENATE($A128,D$1),'Исх-фото'!$A$2:$D$4000,4,FALSE),"-")</f>
        <v>6</v>
      </c>
      <c r="E128" s="9" t="str">
        <f>IFERROR(VLOOKUP(CONCATENATE($A128,E$1),'Исх-фото'!$A$2:$D$4000,4,FALSE),"-")</f>
        <v>-</v>
      </c>
      <c r="F128" s="9" t="str">
        <f>IFERROR(VLOOKUP(CONCATENATE($A128,F$1),'Исх-фото'!$A$2:$D$4000,4,FALSE),"-")</f>
        <v>-</v>
      </c>
      <c r="G128" s="9" t="str">
        <f>IFERROR(VLOOKUP(CONCATENATE($A128,G$1),'Исх-фото'!$A$2:$D$4000,4,FALSE),"-")</f>
        <v>-</v>
      </c>
      <c r="H128" s="9" t="str">
        <f>IFERROR(VLOOKUP(CONCATENATE($A128,H$1),'Исх-фото'!$A$2:$D$4000,4,FALSE),"-")</f>
        <v>-</v>
      </c>
      <c r="I128" s="9" t="str">
        <f>IFERROR(VLOOKUP(CONCATENATE($A128,I$1),'Исх-фото'!$A$2:$D$4000,4,FALSE),"-")</f>
        <v>-</v>
      </c>
      <c r="J128" s="9" t="str">
        <f>IFERROR(VLOOKUP(CONCATENATE($A128,J$1),'Исх-фото'!$A$2:$D$4000,4,FALSE),"-")</f>
        <v>-</v>
      </c>
      <c r="K128" s="9" t="str">
        <f>IFERROR(VLOOKUP(CONCATENATE($A128,K$1),'Исх-фото'!$A$2:$D$4000,4,FALSE),"-")</f>
        <v>-</v>
      </c>
      <c r="L128" s="9" t="str">
        <f>IFERROR(VLOOKUP(CONCATENATE($A128,L$1),'Исх-фото'!$A$2:$D$4000,4,FALSE),"-")</f>
        <v>-</v>
      </c>
      <c r="M128" s="9" t="str">
        <f>IFERROR(VLOOKUP(CONCATENATE($A128,M$1),'Исх-фото'!$A$2:$D$4000,4,FALSE),"-")</f>
        <v>-</v>
      </c>
      <c r="N128" s="9" t="str">
        <f>IFERROR(VLOOKUP(CONCATENATE($A128,N$1),'Исх-фото'!$A$2:$D$4000,4,FALSE),"-")</f>
        <v>-</v>
      </c>
      <c r="O128" s="9" t="str">
        <f>IFERROR(VLOOKUP(CONCATENATE($A128,O$1),'Исх-фото'!$A$2:$D$4000,4,FALSE),"-")</f>
        <v>-</v>
      </c>
      <c r="P128" s="9" t="str">
        <f>IFERROR(VLOOKUP(CONCATENATE($A128,P$1),'Исх-фото'!$A$2:$D$4000,4,FALSE),"-")</f>
        <v>-</v>
      </c>
      <c r="Q128" s="9">
        <f>IFERROR(VLOOKUP(CONCATENATE($A128,Q$1),'Исх-фото'!$A$2:$D$4000,4,FALSE),"-")</f>
        <v>5</v>
      </c>
      <c r="R128" s="9" t="str">
        <f>IFERROR(VLOOKUP(CONCATENATE($A128,R$1),'Исх-фото'!$A$2:$D$4000,4,FALSE),"-")</f>
        <v>-</v>
      </c>
      <c r="S128" s="9" t="str">
        <f>IFERROR(VLOOKUP(CONCATENATE($A128,S$1),'Исх-фото'!$A$2:$D$4000,4,FALSE),"-")</f>
        <v>-</v>
      </c>
      <c r="T128" s="9">
        <f>IFERROR(VLOOKUP(CONCATENATE($A128,T$1),'Исх-фото'!$A$2:$D$4000,4,FALSE),"-")</f>
        <v>6</v>
      </c>
      <c r="U128" s="9">
        <f>IFERROR(VLOOKUP(CONCATENATE($A128,U$1),'Исх-фото'!$A$2:$D$4000,4,FALSE),"-")</f>
        <v>6</v>
      </c>
      <c r="V128" s="9" t="str">
        <f>IFERROR(VLOOKUP(CONCATENATE($A128,V$1),'Исх-фото'!$A$2:$D$4000,4,FALSE),"-")</f>
        <v>-</v>
      </c>
      <c r="W128" s="9" t="str">
        <f>IFERROR(VLOOKUP(CONCATENATE($A128,W$1),'Исх-фото'!$A$2:$D$4000,4,FALSE),"-")</f>
        <v>-</v>
      </c>
      <c r="X128" s="9" t="str">
        <f>IFERROR(VLOOKUP(CONCATENATE($A128,X$1),'Исх-фото'!$A$2:$D$4000,4,FALSE),"-")</f>
        <v>-</v>
      </c>
      <c r="Y128" s="9" t="str">
        <f>IFERROR(VLOOKUP(CONCATENATE($A128,Y$1),'Исх-фото'!$A$2:$D$4000,4,FALSE),"-")</f>
        <v>-</v>
      </c>
      <c r="Z128" s="9">
        <f>IFERROR(VLOOKUP(CONCATENATE($A128,Z$1),'Исх-фото'!$A$2:$D$4000,4,FALSE),"-")</f>
        <v>8</v>
      </c>
      <c r="AA128" s="9" t="str">
        <f>IFERROR(VLOOKUP(CONCATENATE($A128,AA$1),'Исх-фото'!$A$2:$D$4000,4,FALSE),"-")</f>
        <v>-</v>
      </c>
      <c r="AB128" s="9">
        <f>IFERROR(VLOOKUP(CONCATENATE($A128,AB$1),'Исх-фото'!$A$2:$D$4000,4,FALSE),"-")</f>
        <v>8</v>
      </c>
      <c r="AC128" s="9" t="str">
        <f>IFERROR(VLOOKUP(CONCATENATE($A128,AC$1),'Исх-фото'!$A$2:$D$4000,4,FALSE),"-")</f>
        <v>-</v>
      </c>
      <c r="AD128" s="9" t="str">
        <f>IFERROR(VLOOKUP(CONCATENATE($A128,AD$1),'Исх-фото'!$A$2:$D$4000,4,FALSE),"-")</f>
        <v>-</v>
      </c>
      <c r="AE128" s="9" t="str">
        <f>IFERROR(VLOOKUP(CONCATENATE($A128,AE$1),'Исх-фото'!$A$2:$D$4000,4,FALSE),"-")</f>
        <v>-</v>
      </c>
      <c r="AF128" s="9" t="str">
        <f>IFERROR(VLOOKUP(CONCATENATE($A128,AF$1),'Исх-фото'!$A$2:$D$4000,4,FALSE),"-")</f>
        <v>-</v>
      </c>
      <c r="AG128" s="9">
        <f>IFERROR(VLOOKUP(CONCATENATE($A128,AG$1),'Исх-фото'!$A$2:$D$4000,4,FALSE),"-")</f>
        <v>5</v>
      </c>
      <c r="AH128" s="9" t="str">
        <f>IFERROR(VLOOKUP(CONCATENATE($A128,AH$1),'Исх-фото'!$A$2:$D$4000,4,FALSE),"-")</f>
        <v>-</v>
      </c>
      <c r="AI128" s="9" t="str">
        <f>IFERROR(VLOOKUP(CONCATENATE($A128,AI$1),'Исх-фото'!$A$2:$D$4000,4,FALSE),"-")</f>
        <v>-</v>
      </c>
      <c r="AJ128" s="9">
        <f>IFERROR(VLOOKUP(CONCATENATE($A128,AJ$1),'Исх-фото'!$A$2:$D$4000,4,FALSE),"-")</f>
        <v>4</v>
      </c>
      <c r="AK128" s="9" t="str">
        <f>IFERROR(VLOOKUP(CONCATENATE($A128,AK$1),'Исх-фото'!$A$2:$D$4000,4,FALSE),"-")</f>
        <v>-</v>
      </c>
      <c r="AL128" s="9">
        <f>IFERROR(VLOOKUP(CONCATENATE($A128,AL$1),'Исх-фото'!$A$2:$D$4000,4,FALSE),"-")</f>
        <v>4</v>
      </c>
      <c r="AM128" s="9">
        <f>IFERROR(VLOOKUP(CONCATENATE($A128,AM$1),'Исх-фото'!$A$2:$D$4000,4,FALSE),"-")</f>
        <v>6</v>
      </c>
      <c r="AN128" s="9">
        <f>IFERROR(VLOOKUP(CONCATENATE($A128,AN$1),'Исх-фото'!$A$2:$D$4000,4,FALSE),"-")</f>
        <v>5</v>
      </c>
      <c r="AO128" s="9" t="str">
        <f>IFERROR(VLOOKUP(CONCATENATE($A128,AO$1),'Исх-фото'!$A$2:$D$4000,4,FALSE),"-")</f>
        <v>-</v>
      </c>
      <c r="AP128" s="9">
        <f>IFERROR(VLOOKUP(CONCATENATE($A128,AP$1),'Исх-фото'!$A$2:$D$4000,4,FALSE),"-")</f>
        <v>4</v>
      </c>
      <c r="AQ128" s="9" t="str">
        <f>IFERROR(VLOOKUP(CONCATENATE($A128,AQ$1),'Исх-фото'!$A$2:$D$4000,4,FALSE),"-")</f>
        <v>-</v>
      </c>
      <c r="AR128" s="9" t="str">
        <f>IFERROR(VLOOKUP(CONCATENATE($A128,AR$1),'Исх-фото'!$A$2:$D$4000,4,FALSE),"-")</f>
        <v>-</v>
      </c>
      <c r="AS128" s="9" t="str">
        <f>IFERROR(VLOOKUP(CONCATENATE($A128,AS$1),'Исх-фото'!$A$2:$D$4000,4,FALSE),"-")</f>
        <v>-</v>
      </c>
      <c r="AT128" s="9" t="str">
        <f>IFERROR(VLOOKUP(CONCATENATE($A128,AT$1),'Исх-фото'!$A$2:$D$4000,4,FALSE),"-")</f>
        <v>-</v>
      </c>
      <c r="AU128" s="9" t="str">
        <f>IFERROR(VLOOKUP(CONCATENATE($A128,AU$1),'Исх-фото'!$A$2:$D$4000,4,FALSE),"-")</f>
        <v>-</v>
      </c>
      <c r="AV128" s="9" t="str">
        <f>IFERROR(VLOOKUP(CONCATENATE($A128,AV$1),'Исх-фото'!$A$2:$D$4000,4,FALSE),"-")</f>
        <v>-</v>
      </c>
      <c r="AW128" s="9">
        <f>IFERROR(VLOOKUP(CONCATENATE($A128,AW$1),'Исх-фото'!$A$2:$D$4000,4,FALSE),"-")</f>
        <v>6</v>
      </c>
      <c r="AX128" s="9" t="str">
        <f>IFERROR(VLOOKUP(CONCATENATE($A128,AX$1),'Исх-фото'!$A$2:$D$4000,4,FALSE),"-")</f>
        <v>-</v>
      </c>
      <c r="AY128" s="9" t="str">
        <f>IFERROR(VLOOKUP(CONCATENATE($A128,AY$1),'Исх-фото'!$A$2:$D$4000,4,FALSE),"-")</f>
        <v>-</v>
      </c>
      <c r="AZ128" s="9">
        <f>IFERROR(VLOOKUP(CONCATENATE($A128,AZ$1),'Исх-фото'!$A$2:$D$4000,4,FALSE),"-")</f>
        <v>1</v>
      </c>
      <c r="BA128" s="9" t="str">
        <f>IFERROR(VLOOKUP(CONCATENATE($A128,BA$1),'Исх-фото'!$A$2:$D$4000,4,FALSE),"-")</f>
        <v>-</v>
      </c>
      <c r="BB128" s="9" t="str">
        <f>IFERROR(VLOOKUP(CONCATENATE($A128,BB$1),'Исх-фото'!$A$2:$D$4000,4,FALSE),"-")</f>
        <v>-</v>
      </c>
      <c r="BC128" s="9">
        <f>IFERROR(VLOOKUP(CONCATENATE($A128,BC$1),'Исх-фото'!$A$2:$D$4000,4,FALSE),"-")</f>
        <v>7</v>
      </c>
      <c r="BD128" s="9" t="str">
        <f>IFERROR(VLOOKUP(CONCATENATE($A128,BD$1),'Исх-фото'!$A$2:$D$4000,4,FALSE),"-")</f>
        <v>-</v>
      </c>
      <c r="BE128" s="9">
        <f>IFERROR(VLOOKUP(CONCATENATE($A128,BE$1),'Исх-фото'!$A$2:$D$4000,4,FALSE),"-")</f>
        <v>6</v>
      </c>
      <c r="BF128" s="9" t="str">
        <f>IFERROR(VLOOKUP(CONCATENATE($A128,BF$1),'Исх-фото'!$A$2:$D$4000,4,FALSE),"-")</f>
        <v>-</v>
      </c>
      <c r="BG128" s="9" t="str">
        <f>IFERROR(VLOOKUP(CONCATENATE($A128,BG$1),'Исх-фото'!$A$2:$D$4000,4,FALSE),"-")</f>
        <v>-</v>
      </c>
      <c r="BH128" s="9" t="str">
        <f>IFERROR(VLOOKUP(CONCATENATE($A128,BH$1),'Исх-фото'!$A$2:$D$4000,4,FALSE),"-")</f>
        <v>-</v>
      </c>
      <c r="BI128" s="9" t="str">
        <f>IFERROR(VLOOKUP(CONCATENATE($A128,BI$1),'Исх-фото'!$A$2:$D$4000,4,FALSE),"-")</f>
        <v>-</v>
      </c>
      <c r="BJ128" s="37">
        <f t="shared" si="10"/>
        <v>16</v>
      </c>
      <c r="BK128" s="34">
        <f t="shared" si="11"/>
        <v>5.4375</v>
      </c>
      <c r="BL128" s="9">
        <f t="shared" si="8"/>
        <v>113</v>
      </c>
    </row>
    <row r="129" spans="1:64">
      <c r="A129" s="38">
        <f t="shared" si="9"/>
        <v>127</v>
      </c>
      <c r="B129" s="36">
        <f>№!B128</f>
        <v>61</v>
      </c>
      <c r="C129" s="36">
        <f>№!C128</f>
        <v>2</v>
      </c>
      <c r="D129" s="9">
        <f>IFERROR(VLOOKUP(CONCATENATE($A129,D$1),'Исх-фото'!$A$2:$D$4000,4,FALSE),"-")</f>
        <v>4</v>
      </c>
      <c r="E129" s="9" t="str">
        <f>IFERROR(VLOOKUP(CONCATENATE($A129,E$1),'Исх-фото'!$A$2:$D$4000,4,FALSE),"-")</f>
        <v>-</v>
      </c>
      <c r="F129" s="9" t="str">
        <f>IFERROR(VLOOKUP(CONCATENATE($A129,F$1),'Исх-фото'!$A$2:$D$4000,4,FALSE),"-")</f>
        <v>-</v>
      </c>
      <c r="G129" s="9" t="str">
        <f>IFERROR(VLOOKUP(CONCATENATE($A129,G$1),'Исх-фото'!$A$2:$D$4000,4,FALSE),"-")</f>
        <v>-</v>
      </c>
      <c r="H129" s="9" t="str">
        <f>IFERROR(VLOOKUP(CONCATENATE($A129,H$1),'Исх-фото'!$A$2:$D$4000,4,FALSE),"-")</f>
        <v>-</v>
      </c>
      <c r="I129" s="9" t="str">
        <f>IFERROR(VLOOKUP(CONCATENATE($A129,I$1),'Исх-фото'!$A$2:$D$4000,4,FALSE),"-")</f>
        <v>-</v>
      </c>
      <c r="J129" s="9" t="str">
        <f>IFERROR(VLOOKUP(CONCATENATE($A129,J$1),'Исх-фото'!$A$2:$D$4000,4,FALSE),"-")</f>
        <v>-</v>
      </c>
      <c r="K129" s="9" t="str">
        <f>IFERROR(VLOOKUP(CONCATENATE($A129,K$1),'Исх-фото'!$A$2:$D$4000,4,FALSE),"-")</f>
        <v>-</v>
      </c>
      <c r="L129" s="9" t="str">
        <f>IFERROR(VLOOKUP(CONCATENATE($A129,L$1),'Исх-фото'!$A$2:$D$4000,4,FALSE),"-")</f>
        <v>-</v>
      </c>
      <c r="M129" s="9" t="str">
        <f>IFERROR(VLOOKUP(CONCATENATE($A129,M$1),'Исх-фото'!$A$2:$D$4000,4,FALSE),"-")</f>
        <v>-</v>
      </c>
      <c r="N129" s="9" t="str">
        <f>IFERROR(VLOOKUP(CONCATENATE($A129,N$1),'Исх-фото'!$A$2:$D$4000,4,FALSE),"-")</f>
        <v>-</v>
      </c>
      <c r="O129" s="9" t="str">
        <f>IFERROR(VLOOKUP(CONCATENATE($A129,O$1),'Исх-фото'!$A$2:$D$4000,4,FALSE),"-")</f>
        <v>-</v>
      </c>
      <c r="P129" s="9" t="str">
        <f>IFERROR(VLOOKUP(CONCATENATE($A129,P$1),'Исх-фото'!$A$2:$D$4000,4,FALSE),"-")</f>
        <v>-</v>
      </c>
      <c r="Q129" s="9" t="str">
        <f>IFERROR(VLOOKUP(CONCATENATE($A129,Q$1),'Исх-фото'!$A$2:$D$4000,4,FALSE),"-")</f>
        <v>-</v>
      </c>
      <c r="R129" s="9" t="str">
        <f>IFERROR(VLOOKUP(CONCATENATE($A129,R$1),'Исх-фото'!$A$2:$D$4000,4,FALSE),"-")</f>
        <v>-</v>
      </c>
      <c r="S129" s="9" t="str">
        <f>IFERROR(VLOOKUP(CONCATENATE($A129,S$1),'Исх-фото'!$A$2:$D$4000,4,FALSE),"-")</f>
        <v>-</v>
      </c>
      <c r="T129" s="9">
        <f>IFERROR(VLOOKUP(CONCATENATE($A129,T$1),'Исх-фото'!$A$2:$D$4000,4,FALSE),"-")</f>
        <v>4</v>
      </c>
      <c r="U129" s="9">
        <f>IFERROR(VLOOKUP(CONCATENATE($A129,U$1),'Исх-фото'!$A$2:$D$4000,4,FALSE),"-")</f>
        <v>4</v>
      </c>
      <c r="V129" s="9" t="str">
        <f>IFERROR(VLOOKUP(CONCATENATE($A129,V$1),'Исх-фото'!$A$2:$D$4000,4,FALSE),"-")</f>
        <v>-</v>
      </c>
      <c r="W129" s="9" t="str">
        <f>IFERROR(VLOOKUP(CONCATENATE($A129,W$1),'Исх-фото'!$A$2:$D$4000,4,FALSE),"-")</f>
        <v>-</v>
      </c>
      <c r="X129" s="9" t="str">
        <f>IFERROR(VLOOKUP(CONCATENATE($A129,X$1),'Исх-фото'!$A$2:$D$4000,4,FALSE),"-")</f>
        <v>-</v>
      </c>
      <c r="Y129" s="9" t="str">
        <f>IFERROR(VLOOKUP(CONCATENATE($A129,Y$1),'Исх-фото'!$A$2:$D$4000,4,FALSE),"-")</f>
        <v>-</v>
      </c>
      <c r="Z129" s="9">
        <f>IFERROR(VLOOKUP(CONCATENATE($A129,Z$1),'Исх-фото'!$A$2:$D$4000,4,FALSE),"-")</f>
        <v>7</v>
      </c>
      <c r="AA129" s="9" t="str">
        <f>IFERROR(VLOOKUP(CONCATENATE($A129,AA$1),'Исх-фото'!$A$2:$D$4000,4,FALSE),"-")</f>
        <v>-</v>
      </c>
      <c r="AB129" s="9" t="str">
        <f>IFERROR(VLOOKUP(CONCATENATE($A129,AB$1),'Исх-фото'!$A$2:$D$4000,4,FALSE),"-")</f>
        <v>-</v>
      </c>
      <c r="AC129" s="9" t="str">
        <f>IFERROR(VLOOKUP(CONCATENATE($A129,AC$1),'Исх-фото'!$A$2:$D$4000,4,FALSE),"-")</f>
        <v>-</v>
      </c>
      <c r="AD129" s="9" t="str">
        <f>IFERROR(VLOOKUP(CONCATENATE($A129,AD$1),'Исх-фото'!$A$2:$D$4000,4,FALSE),"-")</f>
        <v>-</v>
      </c>
      <c r="AE129" s="9" t="str">
        <f>IFERROR(VLOOKUP(CONCATENATE($A129,AE$1),'Исх-фото'!$A$2:$D$4000,4,FALSE),"-")</f>
        <v>-</v>
      </c>
      <c r="AF129" s="9" t="str">
        <f>IFERROR(VLOOKUP(CONCATENATE($A129,AF$1),'Исх-фото'!$A$2:$D$4000,4,FALSE),"-")</f>
        <v>-</v>
      </c>
      <c r="AG129" s="9">
        <f>IFERROR(VLOOKUP(CONCATENATE($A129,AG$1),'Исх-фото'!$A$2:$D$4000,4,FALSE),"-")</f>
        <v>2</v>
      </c>
      <c r="AH129" s="9" t="str">
        <f>IFERROR(VLOOKUP(CONCATENATE($A129,AH$1),'Исх-фото'!$A$2:$D$4000,4,FALSE),"-")</f>
        <v>-</v>
      </c>
      <c r="AI129" s="9">
        <f>IFERROR(VLOOKUP(CONCATENATE($A129,AI$1),'Исх-фото'!$A$2:$D$4000,4,FALSE),"-")</f>
        <v>4</v>
      </c>
      <c r="AJ129" s="9">
        <f>IFERROR(VLOOKUP(CONCATENATE($A129,AJ$1),'Исх-фото'!$A$2:$D$4000,4,FALSE),"-")</f>
        <v>4</v>
      </c>
      <c r="AK129" s="9" t="str">
        <f>IFERROR(VLOOKUP(CONCATENATE($A129,AK$1),'Исх-фото'!$A$2:$D$4000,4,FALSE),"-")</f>
        <v>-</v>
      </c>
      <c r="AL129" s="9" t="str">
        <f>IFERROR(VLOOKUP(CONCATENATE($A129,AL$1),'Исх-фото'!$A$2:$D$4000,4,FALSE),"-")</f>
        <v>-</v>
      </c>
      <c r="AM129" s="9">
        <f>IFERROR(VLOOKUP(CONCATENATE($A129,AM$1),'Исх-фото'!$A$2:$D$4000,4,FALSE),"-")</f>
        <v>4</v>
      </c>
      <c r="AN129" s="9">
        <f>IFERROR(VLOOKUP(CONCATENATE($A129,AN$1),'Исх-фото'!$A$2:$D$4000,4,FALSE),"-")</f>
        <v>1</v>
      </c>
      <c r="AO129" s="9" t="str">
        <f>IFERROR(VLOOKUP(CONCATENATE($A129,AO$1),'Исх-фото'!$A$2:$D$4000,4,FALSE),"-")</f>
        <v>-</v>
      </c>
      <c r="AP129" s="9">
        <f>IFERROR(VLOOKUP(CONCATENATE($A129,AP$1),'Исх-фото'!$A$2:$D$4000,4,FALSE),"-")</f>
        <v>5</v>
      </c>
      <c r="AQ129" s="9" t="str">
        <f>IFERROR(VLOOKUP(CONCATENATE($A129,AQ$1),'Исх-фото'!$A$2:$D$4000,4,FALSE),"-")</f>
        <v>-</v>
      </c>
      <c r="AR129" s="9" t="str">
        <f>IFERROR(VLOOKUP(CONCATENATE($A129,AR$1),'Исх-фото'!$A$2:$D$4000,4,FALSE),"-")</f>
        <v>-</v>
      </c>
      <c r="AS129" s="9">
        <f>IFERROR(VLOOKUP(CONCATENATE($A129,AS$1),'Исх-фото'!$A$2:$D$4000,4,FALSE),"-")</f>
        <v>4</v>
      </c>
      <c r="AT129" s="9" t="str">
        <f>IFERROR(VLOOKUP(CONCATENATE($A129,AT$1),'Исх-фото'!$A$2:$D$4000,4,FALSE),"-")</f>
        <v>-</v>
      </c>
      <c r="AU129" s="9" t="str">
        <f>IFERROR(VLOOKUP(CONCATENATE($A129,AU$1),'Исх-фото'!$A$2:$D$4000,4,FALSE),"-")</f>
        <v>-</v>
      </c>
      <c r="AV129" s="9" t="str">
        <f>IFERROR(VLOOKUP(CONCATENATE($A129,AV$1),'Исх-фото'!$A$2:$D$4000,4,FALSE),"-")</f>
        <v>-</v>
      </c>
      <c r="AW129" s="9" t="str">
        <f>IFERROR(VLOOKUP(CONCATENATE($A129,AW$1),'Исх-фото'!$A$2:$D$4000,4,FALSE),"-")</f>
        <v>-</v>
      </c>
      <c r="AX129" s="9" t="str">
        <f>IFERROR(VLOOKUP(CONCATENATE($A129,AX$1),'Исх-фото'!$A$2:$D$4000,4,FALSE),"-")</f>
        <v>-</v>
      </c>
      <c r="AY129" s="9" t="str">
        <f>IFERROR(VLOOKUP(CONCATENATE($A129,AY$1),'Исх-фото'!$A$2:$D$4000,4,FALSE),"-")</f>
        <v>-</v>
      </c>
      <c r="AZ129" s="9">
        <f>IFERROR(VLOOKUP(CONCATENATE($A129,AZ$1),'Исх-фото'!$A$2:$D$4000,4,FALSE),"-")</f>
        <v>2</v>
      </c>
      <c r="BA129" s="9" t="str">
        <f>IFERROR(VLOOKUP(CONCATENATE($A129,BA$1),'Исх-фото'!$A$2:$D$4000,4,FALSE),"-")</f>
        <v>-</v>
      </c>
      <c r="BB129" s="9">
        <f>IFERROR(VLOOKUP(CONCATENATE($A129,BB$1),'Исх-фото'!$A$2:$D$4000,4,FALSE),"-")</f>
        <v>5</v>
      </c>
      <c r="BC129" s="9">
        <f>IFERROR(VLOOKUP(CONCATENATE($A129,BC$1),'Исх-фото'!$A$2:$D$4000,4,FALSE),"-")</f>
        <v>4</v>
      </c>
      <c r="BD129" s="9" t="str">
        <f>IFERROR(VLOOKUP(CONCATENATE($A129,BD$1),'Исх-фото'!$A$2:$D$4000,4,FALSE),"-")</f>
        <v>-</v>
      </c>
      <c r="BE129" s="9">
        <f>IFERROR(VLOOKUP(CONCATENATE($A129,BE$1),'Исх-фото'!$A$2:$D$4000,4,FALSE),"-")</f>
        <v>6</v>
      </c>
      <c r="BF129" s="9" t="str">
        <f>IFERROR(VLOOKUP(CONCATENATE($A129,BF$1),'Исх-фото'!$A$2:$D$4000,4,FALSE),"-")</f>
        <v>-</v>
      </c>
      <c r="BG129" s="9" t="str">
        <f>IFERROR(VLOOKUP(CONCATENATE($A129,BG$1),'Исх-фото'!$A$2:$D$4000,4,FALSE),"-")</f>
        <v>-</v>
      </c>
      <c r="BH129" s="9" t="str">
        <f>IFERROR(VLOOKUP(CONCATENATE($A129,BH$1),'Исх-фото'!$A$2:$D$4000,4,FALSE),"-")</f>
        <v>-</v>
      </c>
      <c r="BI129" s="9">
        <f>IFERROR(VLOOKUP(CONCATENATE($A129,BI$1),'Исх-фото'!$A$2:$D$4000,4,FALSE),"-")</f>
        <v>4</v>
      </c>
      <c r="BJ129" s="37">
        <f t="shared" si="10"/>
        <v>16</v>
      </c>
      <c r="BK129" s="34">
        <f t="shared" si="11"/>
        <v>4</v>
      </c>
      <c r="BL129" s="9">
        <f t="shared" si="8"/>
        <v>149</v>
      </c>
    </row>
    <row r="130" spans="1:64">
      <c r="A130" s="38">
        <f t="shared" si="9"/>
        <v>128</v>
      </c>
      <c r="B130" s="36">
        <f>№!B129</f>
        <v>61</v>
      </c>
      <c r="C130" s="36">
        <f>№!C129</f>
        <v>3</v>
      </c>
      <c r="D130" s="9">
        <f>IFERROR(VLOOKUP(CONCATENATE($A130,D$1),'Исх-фото'!$A$2:$D$4000,4,FALSE),"-")</f>
        <v>6</v>
      </c>
      <c r="E130" s="9" t="str">
        <f>IFERROR(VLOOKUP(CONCATENATE($A130,E$1),'Исх-фото'!$A$2:$D$4000,4,FALSE),"-")</f>
        <v>-</v>
      </c>
      <c r="F130" s="9" t="str">
        <f>IFERROR(VLOOKUP(CONCATENATE($A130,F$1),'Исх-фото'!$A$2:$D$4000,4,FALSE),"-")</f>
        <v>-</v>
      </c>
      <c r="G130" s="9" t="str">
        <f>IFERROR(VLOOKUP(CONCATENATE($A130,G$1),'Исх-фото'!$A$2:$D$4000,4,FALSE),"-")</f>
        <v>-</v>
      </c>
      <c r="H130" s="9" t="str">
        <f>IFERROR(VLOOKUP(CONCATENATE($A130,H$1),'Исх-фото'!$A$2:$D$4000,4,FALSE),"-")</f>
        <v>-</v>
      </c>
      <c r="I130" s="9" t="str">
        <f>IFERROR(VLOOKUP(CONCATENATE($A130,I$1),'Исх-фото'!$A$2:$D$4000,4,FALSE),"-")</f>
        <v>-</v>
      </c>
      <c r="J130" s="9" t="str">
        <f>IFERROR(VLOOKUP(CONCATENATE($A130,J$1),'Исх-фото'!$A$2:$D$4000,4,FALSE),"-")</f>
        <v>-</v>
      </c>
      <c r="K130" s="9" t="str">
        <f>IFERROR(VLOOKUP(CONCATENATE($A130,K$1),'Исх-фото'!$A$2:$D$4000,4,FALSE),"-")</f>
        <v>-</v>
      </c>
      <c r="L130" s="9" t="str">
        <f>IFERROR(VLOOKUP(CONCATENATE($A130,L$1),'Исх-фото'!$A$2:$D$4000,4,FALSE),"-")</f>
        <v>-</v>
      </c>
      <c r="M130" s="9" t="str">
        <f>IFERROR(VLOOKUP(CONCATENATE($A130,M$1),'Исх-фото'!$A$2:$D$4000,4,FALSE),"-")</f>
        <v>-</v>
      </c>
      <c r="N130" s="9" t="str">
        <f>IFERROR(VLOOKUP(CONCATENATE($A130,N$1),'Исх-фото'!$A$2:$D$4000,4,FALSE),"-")</f>
        <v>-</v>
      </c>
      <c r="O130" s="9" t="str">
        <f>IFERROR(VLOOKUP(CONCATENATE($A130,O$1),'Исх-фото'!$A$2:$D$4000,4,FALSE),"-")</f>
        <v>-</v>
      </c>
      <c r="P130" s="9" t="str">
        <f>IFERROR(VLOOKUP(CONCATENATE($A130,P$1),'Исх-фото'!$A$2:$D$4000,4,FALSE),"-")</f>
        <v>-</v>
      </c>
      <c r="Q130" s="9">
        <f>IFERROR(VLOOKUP(CONCATENATE($A130,Q$1),'Исх-фото'!$A$2:$D$4000,4,FALSE),"-")</f>
        <v>6</v>
      </c>
      <c r="R130" s="9" t="str">
        <f>IFERROR(VLOOKUP(CONCATENATE($A130,R$1),'Исх-фото'!$A$2:$D$4000,4,FALSE),"-")</f>
        <v>-</v>
      </c>
      <c r="S130" s="9" t="str">
        <f>IFERROR(VLOOKUP(CONCATENATE($A130,S$1),'Исх-фото'!$A$2:$D$4000,4,FALSE),"-")</f>
        <v>-</v>
      </c>
      <c r="T130" s="9">
        <f>IFERROR(VLOOKUP(CONCATENATE($A130,T$1),'Исх-фото'!$A$2:$D$4000,4,FALSE),"-")</f>
        <v>4</v>
      </c>
      <c r="U130" s="9">
        <f>IFERROR(VLOOKUP(CONCATENATE($A130,U$1),'Исх-фото'!$A$2:$D$4000,4,FALSE),"-")</f>
        <v>8</v>
      </c>
      <c r="V130" s="9" t="str">
        <f>IFERROR(VLOOKUP(CONCATENATE($A130,V$1),'Исх-фото'!$A$2:$D$4000,4,FALSE),"-")</f>
        <v>-</v>
      </c>
      <c r="W130" s="9" t="str">
        <f>IFERROR(VLOOKUP(CONCATENATE($A130,W$1),'Исх-фото'!$A$2:$D$4000,4,FALSE),"-")</f>
        <v>-</v>
      </c>
      <c r="X130" s="9" t="str">
        <f>IFERROR(VLOOKUP(CONCATENATE($A130,X$1),'Исх-фото'!$A$2:$D$4000,4,FALSE),"-")</f>
        <v>-</v>
      </c>
      <c r="Y130" s="9" t="str">
        <f>IFERROR(VLOOKUP(CONCATENATE($A130,Y$1),'Исх-фото'!$A$2:$D$4000,4,FALSE),"-")</f>
        <v>-</v>
      </c>
      <c r="Z130" s="9">
        <f>IFERROR(VLOOKUP(CONCATENATE($A130,Z$1),'Исх-фото'!$A$2:$D$4000,4,FALSE),"-")</f>
        <v>8</v>
      </c>
      <c r="AA130" s="9" t="str">
        <f>IFERROR(VLOOKUP(CONCATENATE($A130,AA$1),'Исх-фото'!$A$2:$D$4000,4,FALSE),"-")</f>
        <v>-</v>
      </c>
      <c r="AB130" s="9" t="str">
        <f>IFERROR(VLOOKUP(CONCATENATE($A130,AB$1),'Исх-фото'!$A$2:$D$4000,4,FALSE),"-")</f>
        <v>-</v>
      </c>
      <c r="AC130" s="9" t="str">
        <f>IFERROR(VLOOKUP(CONCATENATE($A130,AC$1),'Исх-фото'!$A$2:$D$4000,4,FALSE),"-")</f>
        <v>-</v>
      </c>
      <c r="AD130" s="9" t="str">
        <f>IFERROR(VLOOKUP(CONCATENATE($A130,AD$1),'Исх-фото'!$A$2:$D$4000,4,FALSE),"-")</f>
        <v>-</v>
      </c>
      <c r="AE130" s="9" t="str">
        <f>IFERROR(VLOOKUP(CONCATENATE($A130,AE$1),'Исх-фото'!$A$2:$D$4000,4,FALSE),"-")</f>
        <v>-</v>
      </c>
      <c r="AF130" s="9" t="str">
        <f>IFERROR(VLOOKUP(CONCATENATE($A130,AF$1),'Исх-фото'!$A$2:$D$4000,4,FALSE),"-")</f>
        <v>-</v>
      </c>
      <c r="AG130" s="9">
        <f>IFERROR(VLOOKUP(CONCATENATE($A130,AG$1),'Исх-фото'!$A$2:$D$4000,4,FALSE),"-")</f>
        <v>5</v>
      </c>
      <c r="AH130" s="9" t="str">
        <f>IFERROR(VLOOKUP(CONCATENATE($A130,AH$1),'Исх-фото'!$A$2:$D$4000,4,FALSE),"-")</f>
        <v>-</v>
      </c>
      <c r="AI130" s="9">
        <f>IFERROR(VLOOKUP(CONCATENATE($A130,AI$1),'Исх-фото'!$A$2:$D$4000,4,FALSE),"-")</f>
        <v>3</v>
      </c>
      <c r="AJ130" s="9">
        <f>IFERROR(VLOOKUP(CONCATENATE($A130,AJ$1),'Исх-фото'!$A$2:$D$4000,4,FALSE),"-")</f>
        <v>4</v>
      </c>
      <c r="AK130" s="9">
        <f>IFERROR(VLOOKUP(CONCATENATE($A130,AK$1),'Исх-фото'!$A$2:$D$4000,4,FALSE),"-")</f>
        <v>9</v>
      </c>
      <c r="AL130" s="9" t="str">
        <f>IFERROR(VLOOKUP(CONCATENATE($A130,AL$1),'Исх-фото'!$A$2:$D$4000,4,FALSE),"-")</f>
        <v>-</v>
      </c>
      <c r="AM130" s="9">
        <f>IFERROR(VLOOKUP(CONCATENATE($A130,AM$1),'Исх-фото'!$A$2:$D$4000,4,FALSE),"-")</f>
        <v>5</v>
      </c>
      <c r="AN130" s="9">
        <f>IFERROR(VLOOKUP(CONCATENATE($A130,AN$1),'Исх-фото'!$A$2:$D$4000,4,FALSE),"-")</f>
        <v>3</v>
      </c>
      <c r="AO130" s="9" t="str">
        <f>IFERROR(VLOOKUP(CONCATENATE($A130,AO$1),'Исх-фото'!$A$2:$D$4000,4,FALSE),"-")</f>
        <v>-</v>
      </c>
      <c r="AP130" s="9">
        <f>IFERROR(VLOOKUP(CONCATENATE($A130,AP$1),'Исх-фото'!$A$2:$D$4000,4,FALSE),"-")</f>
        <v>6</v>
      </c>
      <c r="AQ130" s="9" t="str">
        <f>IFERROR(VLOOKUP(CONCATENATE($A130,AQ$1),'Исх-фото'!$A$2:$D$4000,4,FALSE),"-")</f>
        <v>-</v>
      </c>
      <c r="AR130" s="9" t="str">
        <f>IFERROR(VLOOKUP(CONCATENATE($A130,AR$1),'Исх-фото'!$A$2:$D$4000,4,FALSE),"-")</f>
        <v>-</v>
      </c>
      <c r="AS130" s="9">
        <f>IFERROR(VLOOKUP(CONCATENATE($A130,AS$1),'Исх-фото'!$A$2:$D$4000,4,FALSE),"-")</f>
        <v>6</v>
      </c>
      <c r="AT130" s="9" t="str">
        <f>IFERROR(VLOOKUP(CONCATENATE($A130,AT$1),'Исх-фото'!$A$2:$D$4000,4,FALSE),"-")</f>
        <v>-</v>
      </c>
      <c r="AU130" s="9" t="str">
        <f>IFERROR(VLOOKUP(CONCATENATE($A130,AU$1),'Исх-фото'!$A$2:$D$4000,4,FALSE),"-")</f>
        <v>-</v>
      </c>
      <c r="AV130" s="9" t="str">
        <f>IFERROR(VLOOKUP(CONCATENATE($A130,AV$1),'Исх-фото'!$A$2:$D$4000,4,FALSE),"-")</f>
        <v>-</v>
      </c>
      <c r="AW130" s="9">
        <f>IFERROR(VLOOKUP(CONCATENATE($A130,AW$1),'Исх-фото'!$A$2:$D$4000,4,FALSE),"-")</f>
        <v>4</v>
      </c>
      <c r="AX130" s="9" t="str">
        <f>IFERROR(VLOOKUP(CONCATENATE($A130,AX$1),'Исх-фото'!$A$2:$D$4000,4,FALSE),"-")</f>
        <v>-</v>
      </c>
      <c r="AY130" s="9" t="str">
        <f>IFERROR(VLOOKUP(CONCATENATE($A130,AY$1),'Исх-фото'!$A$2:$D$4000,4,FALSE),"-")</f>
        <v>-</v>
      </c>
      <c r="AZ130" s="9" t="str">
        <f>IFERROR(VLOOKUP(CONCATENATE($A130,AZ$1),'Исх-фото'!$A$2:$D$4000,4,FALSE),"-")</f>
        <v>-</v>
      </c>
      <c r="BA130" s="9" t="str">
        <f>IFERROR(VLOOKUP(CONCATENATE($A130,BA$1),'Исх-фото'!$A$2:$D$4000,4,FALSE),"-")</f>
        <v>-</v>
      </c>
      <c r="BB130" s="9">
        <f>IFERROR(VLOOKUP(CONCATENATE($A130,BB$1),'Исх-фото'!$A$2:$D$4000,4,FALSE),"-")</f>
        <v>9</v>
      </c>
      <c r="BC130" s="9">
        <f>IFERROR(VLOOKUP(CONCATENATE($A130,BC$1),'Исх-фото'!$A$2:$D$4000,4,FALSE),"-")</f>
        <v>5</v>
      </c>
      <c r="BD130" s="9" t="str">
        <f>IFERROR(VLOOKUP(CONCATENATE($A130,BD$1),'Исх-фото'!$A$2:$D$4000,4,FALSE),"-")</f>
        <v>-</v>
      </c>
      <c r="BE130" s="9">
        <f>IFERROR(VLOOKUP(CONCATENATE($A130,BE$1),'Исх-фото'!$A$2:$D$4000,4,FALSE),"-")</f>
        <v>6</v>
      </c>
      <c r="BF130" s="9" t="str">
        <f>IFERROR(VLOOKUP(CONCATENATE($A130,BF$1),'Исх-фото'!$A$2:$D$4000,4,FALSE),"-")</f>
        <v>-</v>
      </c>
      <c r="BG130" s="9" t="str">
        <f>IFERROR(VLOOKUP(CONCATENATE($A130,BG$1),'Исх-фото'!$A$2:$D$4000,4,FALSE),"-")</f>
        <v>-</v>
      </c>
      <c r="BH130" s="9" t="str">
        <f>IFERROR(VLOOKUP(CONCATENATE($A130,BH$1),'Исх-фото'!$A$2:$D$4000,4,FALSE),"-")</f>
        <v>-</v>
      </c>
      <c r="BI130" s="9">
        <f>IFERROR(VLOOKUP(CONCATENATE($A130,BI$1),'Исх-фото'!$A$2:$D$4000,4,FALSE),"-")</f>
        <v>4</v>
      </c>
      <c r="BJ130" s="37">
        <f t="shared" si="10"/>
        <v>18</v>
      </c>
      <c r="BK130" s="34">
        <f t="shared" si="11"/>
        <v>5.6111111111111107</v>
      </c>
      <c r="BL130" s="9">
        <f t="shared" si="8"/>
        <v>106</v>
      </c>
    </row>
    <row r="131" spans="1:64">
      <c r="A131" s="38">
        <f t="shared" si="9"/>
        <v>129</v>
      </c>
      <c r="B131" s="36">
        <f>№!B130</f>
        <v>62</v>
      </c>
      <c r="C131" s="36">
        <f>№!C130</f>
        <v>1</v>
      </c>
      <c r="D131" s="9">
        <f>IFERROR(VLOOKUP(CONCATENATE($A131,D$1),'Исх-фото'!$A$2:$D$4000,4,FALSE),"-")</f>
        <v>7</v>
      </c>
      <c r="E131" s="9" t="str">
        <f>IFERROR(VLOOKUP(CONCATENATE($A131,E$1),'Исх-фото'!$A$2:$D$4000,4,FALSE),"-")</f>
        <v>-</v>
      </c>
      <c r="F131" s="9" t="str">
        <f>IFERROR(VLOOKUP(CONCATENATE($A131,F$1),'Исх-фото'!$A$2:$D$4000,4,FALSE),"-")</f>
        <v>-</v>
      </c>
      <c r="G131" s="9" t="str">
        <f>IFERROR(VLOOKUP(CONCATENATE($A131,G$1),'Исх-фото'!$A$2:$D$4000,4,FALSE),"-")</f>
        <v>-</v>
      </c>
      <c r="H131" s="9" t="str">
        <f>IFERROR(VLOOKUP(CONCATENATE($A131,H$1),'Исх-фото'!$A$2:$D$4000,4,FALSE),"-")</f>
        <v>-</v>
      </c>
      <c r="I131" s="9" t="str">
        <f>IFERROR(VLOOKUP(CONCATENATE($A131,I$1),'Исх-фото'!$A$2:$D$4000,4,FALSE),"-")</f>
        <v>-</v>
      </c>
      <c r="J131" s="9" t="str">
        <f>IFERROR(VLOOKUP(CONCATENATE($A131,J$1),'Исх-фото'!$A$2:$D$4000,4,FALSE),"-")</f>
        <v>-</v>
      </c>
      <c r="K131" s="9" t="str">
        <f>IFERROR(VLOOKUP(CONCATENATE($A131,K$1),'Исх-фото'!$A$2:$D$4000,4,FALSE),"-")</f>
        <v>-</v>
      </c>
      <c r="L131" s="9" t="str">
        <f>IFERROR(VLOOKUP(CONCATENATE($A131,L$1),'Исх-фото'!$A$2:$D$4000,4,FALSE),"-")</f>
        <v>-</v>
      </c>
      <c r="M131" s="9" t="str">
        <f>IFERROR(VLOOKUP(CONCATENATE($A131,M$1),'Исх-фото'!$A$2:$D$4000,4,FALSE),"-")</f>
        <v>-</v>
      </c>
      <c r="N131" s="9" t="str">
        <f>IFERROR(VLOOKUP(CONCATENATE($A131,N$1),'Исх-фото'!$A$2:$D$4000,4,FALSE),"-")</f>
        <v>-</v>
      </c>
      <c r="O131" s="9" t="str">
        <f>IFERROR(VLOOKUP(CONCATENATE($A131,O$1),'Исх-фото'!$A$2:$D$4000,4,FALSE),"-")</f>
        <v>-</v>
      </c>
      <c r="P131" s="9" t="str">
        <f>IFERROR(VLOOKUP(CONCATENATE($A131,P$1),'Исх-фото'!$A$2:$D$4000,4,FALSE),"-")</f>
        <v>-</v>
      </c>
      <c r="Q131" s="9">
        <f>IFERROR(VLOOKUP(CONCATENATE($A131,Q$1),'Исх-фото'!$A$2:$D$4000,4,FALSE),"-")</f>
        <v>9</v>
      </c>
      <c r="R131" s="9" t="str">
        <f>IFERROR(VLOOKUP(CONCATENATE($A131,R$1),'Исх-фото'!$A$2:$D$4000,4,FALSE),"-")</f>
        <v>-</v>
      </c>
      <c r="S131" s="9" t="str">
        <f>IFERROR(VLOOKUP(CONCATENATE($A131,S$1),'Исх-фото'!$A$2:$D$4000,4,FALSE),"-")</f>
        <v>-</v>
      </c>
      <c r="T131" s="9">
        <f>IFERROR(VLOOKUP(CONCATENATE($A131,T$1),'Исх-фото'!$A$2:$D$4000,4,FALSE),"-")</f>
        <v>9</v>
      </c>
      <c r="U131" s="9">
        <f>IFERROR(VLOOKUP(CONCATENATE($A131,U$1),'Исх-фото'!$A$2:$D$4000,4,FALSE),"-")</f>
        <v>12</v>
      </c>
      <c r="V131" s="9" t="str">
        <f>IFERROR(VLOOKUP(CONCATENATE($A131,V$1),'Исх-фото'!$A$2:$D$4000,4,FALSE),"-")</f>
        <v>-</v>
      </c>
      <c r="W131" s="9" t="str">
        <f>IFERROR(VLOOKUP(CONCATENATE($A131,W$1),'Исх-фото'!$A$2:$D$4000,4,FALSE),"-")</f>
        <v>-</v>
      </c>
      <c r="X131" s="9" t="str">
        <f>IFERROR(VLOOKUP(CONCATENATE($A131,X$1),'Исх-фото'!$A$2:$D$4000,4,FALSE),"-")</f>
        <v>-</v>
      </c>
      <c r="Y131" s="9" t="str">
        <f>IFERROR(VLOOKUP(CONCATENATE($A131,Y$1),'Исх-фото'!$A$2:$D$4000,4,FALSE),"-")</f>
        <v>-</v>
      </c>
      <c r="Z131" s="9">
        <f>IFERROR(VLOOKUP(CONCATENATE($A131,Z$1),'Исх-фото'!$A$2:$D$4000,4,FALSE),"-")</f>
        <v>9</v>
      </c>
      <c r="AA131" s="9" t="str">
        <f>IFERROR(VLOOKUP(CONCATENATE($A131,AA$1),'Исх-фото'!$A$2:$D$4000,4,FALSE),"-")</f>
        <v>-</v>
      </c>
      <c r="AB131" s="9" t="str">
        <f>IFERROR(VLOOKUP(CONCATENATE($A131,AB$1),'Исх-фото'!$A$2:$D$4000,4,FALSE),"-")</f>
        <v>-</v>
      </c>
      <c r="AC131" s="9" t="str">
        <f>IFERROR(VLOOKUP(CONCATENATE($A131,AC$1),'Исх-фото'!$A$2:$D$4000,4,FALSE),"-")</f>
        <v>-</v>
      </c>
      <c r="AD131" s="9" t="str">
        <f>IFERROR(VLOOKUP(CONCATENATE($A131,AD$1),'Исх-фото'!$A$2:$D$4000,4,FALSE),"-")</f>
        <v>-</v>
      </c>
      <c r="AE131" s="9" t="str">
        <f>IFERROR(VLOOKUP(CONCATENATE($A131,AE$1),'Исх-фото'!$A$2:$D$4000,4,FALSE),"-")</f>
        <v>-</v>
      </c>
      <c r="AF131" s="9" t="str">
        <f>IFERROR(VLOOKUP(CONCATENATE($A131,AF$1),'Исх-фото'!$A$2:$D$4000,4,FALSE),"-")</f>
        <v>-</v>
      </c>
      <c r="AG131" s="9">
        <f>IFERROR(VLOOKUP(CONCATENATE($A131,AG$1),'Исх-фото'!$A$2:$D$4000,4,FALSE),"-")</f>
        <v>5</v>
      </c>
      <c r="AH131" s="9" t="str">
        <f>IFERROR(VLOOKUP(CONCATENATE($A131,AH$1),'Исх-фото'!$A$2:$D$4000,4,FALSE),"-")</f>
        <v>-</v>
      </c>
      <c r="AI131" s="9" t="str">
        <f>IFERROR(VLOOKUP(CONCATENATE($A131,AI$1),'Исх-фото'!$A$2:$D$4000,4,FALSE),"-")</f>
        <v>-</v>
      </c>
      <c r="AJ131" s="9">
        <f>IFERROR(VLOOKUP(CONCATENATE($A131,AJ$1),'Исх-фото'!$A$2:$D$4000,4,FALSE),"-")</f>
        <v>6</v>
      </c>
      <c r="AK131" s="9">
        <f>IFERROR(VLOOKUP(CONCATENATE($A131,AK$1),'Исх-фото'!$A$2:$D$4000,4,FALSE),"-")</f>
        <v>9</v>
      </c>
      <c r="AL131" s="9" t="str">
        <f>IFERROR(VLOOKUP(CONCATENATE($A131,AL$1),'Исх-фото'!$A$2:$D$4000,4,FALSE),"-")</f>
        <v>-</v>
      </c>
      <c r="AM131" s="9">
        <f>IFERROR(VLOOKUP(CONCATENATE($A131,AM$1),'Исх-фото'!$A$2:$D$4000,4,FALSE),"-")</f>
        <v>3</v>
      </c>
      <c r="AN131" s="9">
        <f>IFERROR(VLOOKUP(CONCATENATE($A131,AN$1),'Исх-фото'!$A$2:$D$4000,4,FALSE),"-")</f>
        <v>4</v>
      </c>
      <c r="AO131" s="9">
        <f>IFERROR(VLOOKUP(CONCATENATE($A131,AO$1),'Исх-фото'!$A$2:$D$4000,4,FALSE),"-")</f>
        <v>8</v>
      </c>
      <c r="AP131" s="9">
        <f>IFERROR(VLOOKUP(CONCATENATE($A131,AP$1),'Исх-фото'!$A$2:$D$4000,4,FALSE),"-")</f>
        <v>5</v>
      </c>
      <c r="AQ131" s="9" t="str">
        <f>IFERROR(VLOOKUP(CONCATENATE($A131,AQ$1),'Исх-фото'!$A$2:$D$4000,4,FALSE),"-")</f>
        <v>-</v>
      </c>
      <c r="AR131" s="9" t="str">
        <f>IFERROR(VLOOKUP(CONCATENATE($A131,AR$1),'Исх-фото'!$A$2:$D$4000,4,FALSE),"-")</f>
        <v>-</v>
      </c>
      <c r="AS131" s="9">
        <f>IFERROR(VLOOKUP(CONCATENATE($A131,AS$1),'Исх-фото'!$A$2:$D$4000,4,FALSE),"-")</f>
        <v>2</v>
      </c>
      <c r="AT131" s="9" t="str">
        <f>IFERROR(VLOOKUP(CONCATENATE($A131,AT$1),'Исх-фото'!$A$2:$D$4000,4,FALSE),"-")</f>
        <v>-</v>
      </c>
      <c r="AU131" s="9" t="str">
        <f>IFERROR(VLOOKUP(CONCATENATE($A131,AU$1),'Исх-фото'!$A$2:$D$4000,4,FALSE),"-")</f>
        <v>-</v>
      </c>
      <c r="AV131" s="9" t="str">
        <f>IFERROR(VLOOKUP(CONCATENATE($A131,AV$1),'Исх-фото'!$A$2:$D$4000,4,FALSE),"-")</f>
        <v>-</v>
      </c>
      <c r="AW131" s="9" t="str">
        <f>IFERROR(VLOOKUP(CONCATENATE($A131,AW$1),'Исх-фото'!$A$2:$D$4000,4,FALSE),"-")</f>
        <v>-</v>
      </c>
      <c r="AX131" s="9" t="str">
        <f>IFERROR(VLOOKUP(CONCATENATE($A131,AX$1),'Исх-фото'!$A$2:$D$4000,4,FALSE),"-")</f>
        <v>-</v>
      </c>
      <c r="AY131" s="9" t="str">
        <f>IFERROR(VLOOKUP(CONCATENATE($A131,AY$1),'Исх-фото'!$A$2:$D$4000,4,FALSE),"-")</f>
        <v>-</v>
      </c>
      <c r="AZ131" s="9">
        <f>IFERROR(VLOOKUP(CONCATENATE($A131,AZ$1),'Исх-фото'!$A$2:$D$4000,4,FALSE),"-")</f>
        <v>6</v>
      </c>
      <c r="BA131" s="9" t="str">
        <f>IFERROR(VLOOKUP(CONCATENATE($A131,BA$1),'Исх-фото'!$A$2:$D$4000,4,FALSE),"-")</f>
        <v>-</v>
      </c>
      <c r="BB131" s="9">
        <f>IFERROR(VLOOKUP(CONCATENATE($A131,BB$1),'Исх-фото'!$A$2:$D$4000,4,FALSE),"-")</f>
        <v>11</v>
      </c>
      <c r="BC131" s="9">
        <f>IFERROR(VLOOKUP(CONCATENATE($A131,BC$1),'Исх-фото'!$A$2:$D$4000,4,FALSE),"-")</f>
        <v>4</v>
      </c>
      <c r="BD131" s="9" t="str">
        <f>IFERROR(VLOOKUP(CONCATENATE($A131,BD$1),'Исх-фото'!$A$2:$D$4000,4,FALSE),"-")</f>
        <v>-</v>
      </c>
      <c r="BE131" s="9">
        <f>IFERROR(VLOOKUP(CONCATENATE($A131,BE$1),'Исх-фото'!$A$2:$D$4000,4,FALSE),"-")</f>
        <v>7</v>
      </c>
      <c r="BF131" s="9" t="str">
        <f>IFERROR(VLOOKUP(CONCATENATE($A131,BF$1),'Исх-фото'!$A$2:$D$4000,4,FALSE),"-")</f>
        <v>-</v>
      </c>
      <c r="BG131" s="9" t="str">
        <f>IFERROR(VLOOKUP(CONCATENATE($A131,BG$1),'Исх-фото'!$A$2:$D$4000,4,FALSE),"-")</f>
        <v>-</v>
      </c>
      <c r="BH131" s="9">
        <f>IFERROR(VLOOKUP(CONCATENATE($A131,BH$1),'Исх-фото'!$A$2:$D$4000,4,FALSE),"-")</f>
        <v>8</v>
      </c>
      <c r="BI131" s="9" t="str">
        <f>IFERROR(VLOOKUP(CONCATENATE($A131,BI$1),'Исх-фото'!$A$2:$D$4000,4,FALSE),"-")</f>
        <v>-</v>
      </c>
      <c r="BJ131" s="37">
        <f t="shared" ref="BJ131:BJ162" si="12">COUNTIF(D131:BI131,"&gt;0")</f>
        <v>18</v>
      </c>
      <c r="BK131" s="34">
        <f t="shared" ref="BK131:BK162" si="13">IFERROR(AVERAGE(D131:BI131),"-")</f>
        <v>6.8888888888888893</v>
      </c>
      <c r="BL131" s="9">
        <f t="shared" si="8"/>
        <v>59</v>
      </c>
    </row>
    <row r="132" spans="1:64">
      <c r="A132" s="38">
        <f t="shared" si="9"/>
        <v>130</v>
      </c>
      <c r="B132" s="36">
        <f>№!B131</f>
        <v>62</v>
      </c>
      <c r="C132" s="36">
        <f>№!C131</f>
        <v>2</v>
      </c>
      <c r="D132" s="9">
        <f>IFERROR(VLOOKUP(CONCATENATE($A132,D$1),'Исх-фото'!$A$2:$D$4000,4,FALSE),"-")</f>
        <v>9</v>
      </c>
      <c r="E132" s="9" t="str">
        <f>IFERROR(VLOOKUP(CONCATENATE($A132,E$1),'Исх-фото'!$A$2:$D$4000,4,FALSE),"-")</f>
        <v>-</v>
      </c>
      <c r="F132" s="9" t="str">
        <f>IFERROR(VLOOKUP(CONCATENATE($A132,F$1),'Исх-фото'!$A$2:$D$4000,4,FALSE),"-")</f>
        <v>-</v>
      </c>
      <c r="G132" s="9" t="str">
        <f>IFERROR(VLOOKUP(CONCATENATE($A132,G$1),'Исх-фото'!$A$2:$D$4000,4,FALSE),"-")</f>
        <v>-</v>
      </c>
      <c r="H132" s="9" t="str">
        <f>IFERROR(VLOOKUP(CONCATENATE($A132,H$1),'Исх-фото'!$A$2:$D$4000,4,FALSE),"-")</f>
        <v>-</v>
      </c>
      <c r="I132" s="9" t="str">
        <f>IFERROR(VLOOKUP(CONCATENATE($A132,I$1),'Исх-фото'!$A$2:$D$4000,4,FALSE),"-")</f>
        <v>-</v>
      </c>
      <c r="J132" s="9" t="str">
        <f>IFERROR(VLOOKUP(CONCATENATE($A132,J$1),'Исх-фото'!$A$2:$D$4000,4,FALSE),"-")</f>
        <v>-</v>
      </c>
      <c r="K132" s="9" t="str">
        <f>IFERROR(VLOOKUP(CONCATENATE($A132,K$1),'Исх-фото'!$A$2:$D$4000,4,FALSE),"-")</f>
        <v>-</v>
      </c>
      <c r="L132" s="9" t="str">
        <f>IFERROR(VLOOKUP(CONCATENATE($A132,L$1),'Исх-фото'!$A$2:$D$4000,4,FALSE),"-")</f>
        <v>-</v>
      </c>
      <c r="M132" s="9" t="str">
        <f>IFERROR(VLOOKUP(CONCATENATE($A132,M$1),'Исх-фото'!$A$2:$D$4000,4,FALSE),"-")</f>
        <v>-</v>
      </c>
      <c r="N132" s="9" t="str">
        <f>IFERROR(VLOOKUP(CONCATENATE($A132,N$1),'Исх-фото'!$A$2:$D$4000,4,FALSE),"-")</f>
        <v>-</v>
      </c>
      <c r="O132" s="9" t="str">
        <f>IFERROR(VLOOKUP(CONCATENATE($A132,O$1),'Исх-фото'!$A$2:$D$4000,4,FALSE),"-")</f>
        <v>-</v>
      </c>
      <c r="P132" s="9" t="str">
        <f>IFERROR(VLOOKUP(CONCATENATE($A132,P$1),'Исх-фото'!$A$2:$D$4000,4,FALSE),"-")</f>
        <v>-</v>
      </c>
      <c r="Q132" s="9">
        <f>IFERROR(VLOOKUP(CONCATENATE($A132,Q$1),'Исх-фото'!$A$2:$D$4000,4,FALSE),"-")</f>
        <v>9</v>
      </c>
      <c r="R132" s="9" t="str">
        <f>IFERROR(VLOOKUP(CONCATENATE($A132,R$1),'Исх-фото'!$A$2:$D$4000,4,FALSE),"-")</f>
        <v>-</v>
      </c>
      <c r="S132" s="9" t="str">
        <f>IFERROR(VLOOKUP(CONCATENATE($A132,S$1),'Исх-фото'!$A$2:$D$4000,4,FALSE),"-")</f>
        <v>-</v>
      </c>
      <c r="T132" s="9">
        <f>IFERROR(VLOOKUP(CONCATENATE($A132,T$1),'Исх-фото'!$A$2:$D$4000,4,FALSE),"-")</f>
        <v>6</v>
      </c>
      <c r="U132" s="9">
        <f>IFERROR(VLOOKUP(CONCATENATE($A132,U$1),'Исх-фото'!$A$2:$D$4000,4,FALSE),"-")</f>
        <v>8</v>
      </c>
      <c r="V132" s="9" t="str">
        <f>IFERROR(VLOOKUP(CONCATENATE($A132,V$1),'Исх-фото'!$A$2:$D$4000,4,FALSE),"-")</f>
        <v>-</v>
      </c>
      <c r="W132" s="9" t="str">
        <f>IFERROR(VLOOKUP(CONCATENATE($A132,W$1),'Исх-фото'!$A$2:$D$4000,4,FALSE),"-")</f>
        <v>-</v>
      </c>
      <c r="X132" s="9" t="str">
        <f>IFERROR(VLOOKUP(CONCATENATE($A132,X$1),'Исх-фото'!$A$2:$D$4000,4,FALSE),"-")</f>
        <v>-</v>
      </c>
      <c r="Y132" s="9" t="str">
        <f>IFERROR(VLOOKUP(CONCATENATE($A132,Y$1),'Исх-фото'!$A$2:$D$4000,4,FALSE),"-")</f>
        <v>-</v>
      </c>
      <c r="Z132" s="9">
        <f>IFERROR(VLOOKUP(CONCATENATE($A132,Z$1),'Исх-фото'!$A$2:$D$4000,4,FALSE),"-")</f>
        <v>9</v>
      </c>
      <c r="AA132" s="9" t="str">
        <f>IFERROR(VLOOKUP(CONCATENATE($A132,AA$1),'Исх-фото'!$A$2:$D$4000,4,FALSE),"-")</f>
        <v>-</v>
      </c>
      <c r="AB132" s="9" t="str">
        <f>IFERROR(VLOOKUP(CONCATENATE($A132,AB$1),'Исх-фото'!$A$2:$D$4000,4,FALSE),"-")</f>
        <v>-</v>
      </c>
      <c r="AC132" s="9" t="str">
        <f>IFERROR(VLOOKUP(CONCATENATE($A132,AC$1),'Исх-фото'!$A$2:$D$4000,4,FALSE),"-")</f>
        <v>-</v>
      </c>
      <c r="AD132" s="9" t="str">
        <f>IFERROR(VLOOKUP(CONCATENATE($A132,AD$1),'Исх-фото'!$A$2:$D$4000,4,FALSE),"-")</f>
        <v>-</v>
      </c>
      <c r="AE132" s="9" t="str">
        <f>IFERROR(VLOOKUP(CONCATENATE($A132,AE$1),'Исх-фото'!$A$2:$D$4000,4,FALSE),"-")</f>
        <v>-</v>
      </c>
      <c r="AF132" s="9" t="str">
        <f>IFERROR(VLOOKUP(CONCATENATE($A132,AF$1),'Исх-фото'!$A$2:$D$4000,4,FALSE),"-")</f>
        <v>-</v>
      </c>
      <c r="AG132" s="9">
        <f>IFERROR(VLOOKUP(CONCATENATE($A132,AG$1),'Исх-фото'!$A$2:$D$4000,4,FALSE),"-")</f>
        <v>6</v>
      </c>
      <c r="AH132" s="9" t="str">
        <f>IFERROR(VLOOKUP(CONCATENATE($A132,AH$1),'Исх-фото'!$A$2:$D$4000,4,FALSE),"-")</f>
        <v>-</v>
      </c>
      <c r="AI132" s="9">
        <f>IFERROR(VLOOKUP(CONCATENATE($A132,AI$1),'Исх-фото'!$A$2:$D$4000,4,FALSE),"-")</f>
        <v>8</v>
      </c>
      <c r="AJ132" s="9">
        <f>IFERROR(VLOOKUP(CONCATENATE($A132,AJ$1),'Исх-фото'!$A$2:$D$4000,4,FALSE),"-")</f>
        <v>5</v>
      </c>
      <c r="AK132" s="9">
        <f>IFERROR(VLOOKUP(CONCATENATE($A132,AK$1),'Исх-фото'!$A$2:$D$4000,4,FALSE),"-")</f>
        <v>10</v>
      </c>
      <c r="AL132" s="9">
        <f>IFERROR(VLOOKUP(CONCATENATE($A132,AL$1),'Исх-фото'!$A$2:$D$4000,4,FALSE),"-")</f>
        <v>5</v>
      </c>
      <c r="AM132" s="9">
        <f>IFERROR(VLOOKUP(CONCATENATE($A132,AM$1),'Исх-фото'!$A$2:$D$4000,4,FALSE),"-")</f>
        <v>7</v>
      </c>
      <c r="AN132" s="9">
        <f>IFERROR(VLOOKUP(CONCATENATE($A132,AN$1),'Исх-фото'!$A$2:$D$4000,4,FALSE),"-")</f>
        <v>4</v>
      </c>
      <c r="AO132" s="9" t="str">
        <f>IFERROR(VLOOKUP(CONCATENATE($A132,AO$1),'Исх-фото'!$A$2:$D$4000,4,FALSE),"-")</f>
        <v>-</v>
      </c>
      <c r="AP132" s="9">
        <f>IFERROR(VLOOKUP(CONCATENATE($A132,AP$1),'Исх-фото'!$A$2:$D$4000,4,FALSE),"-")</f>
        <v>6</v>
      </c>
      <c r="AQ132" s="9" t="str">
        <f>IFERROR(VLOOKUP(CONCATENATE($A132,AQ$1),'Исх-фото'!$A$2:$D$4000,4,FALSE),"-")</f>
        <v>-</v>
      </c>
      <c r="AR132" s="9" t="str">
        <f>IFERROR(VLOOKUP(CONCATENATE($A132,AR$1),'Исх-фото'!$A$2:$D$4000,4,FALSE),"-")</f>
        <v>-</v>
      </c>
      <c r="AS132" s="9" t="str">
        <f>IFERROR(VLOOKUP(CONCATENATE($A132,AS$1),'Исх-фото'!$A$2:$D$4000,4,FALSE),"-")</f>
        <v>-</v>
      </c>
      <c r="AT132" s="9" t="str">
        <f>IFERROR(VLOOKUP(CONCATENATE($A132,AT$1),'Исх-фото'!$A$2:$D$4000,4,FALSE),"-")</f>
        <v>-</v>
      </c>
      <c r="AU132" s="9" t="str">
        <f>IFERROR(VLOOKUP(CONCATENATE($A132,AU$1),'Исх-фото'!$A$2:$D$4000,4,FALSE),"-")</f>
        <v>-</v>
      </c>
      <c r="AV132" s="9" t="str">
        <f>IFERROR(VLOOKUP(CONCATENATE($A132,AV$1),'Исх-фото'!$A$2:$D$4000,4,FALSE),"-")</f>
        <v>-</v>
      </c>
      <c r="AW132" s="9">
        <f>IFERROR(VLOOKUP(CONCATENATE($A132,AW$1),'Исх-фото'!$A$2:$D$4000,4,FALSE),"-")</f>
        <v>5</v>
      </c>
      <c r="AX132" s="9" t="str">
        <f>IFERROR(VLOOKUP(CONCATENATE($A132,AX$1),'Исх-фото'!$A$2:$D$4000,4,FALSE),"-")</f>
        <v>-</v>
      </c>
      <c r="AY132" s="9" t="str">
        <f>IFERROR(VLOOKUP(CONCATENATE($A132,AY$1),'Исх-фото'!$A$2:$D$4000,4,FALSE),"-")</f>
        <v>-</v>
      </c>
      <c r="AZ132" s="9">
        <f>IFERROR(VLOOKUP(CONCATENATE($A132,AZ$1),'Исх-фото'!$A$2:$D$4000,4,FALSE),"-")</f>
        <v>5</v>
      </c>
      <c r="BA132" s="9" t="str">
        <f>IFERROR(VLOOKUP(CONCATENATE($A132,BA$1),'Исх-фото'!$A$2:$D$4000,4,FALSE),"-")</f>
        <v>-</v>
      </c>
      <c r="BB132" s="9" t="str">
        <f>IFERROR(VLOOKUP(CONCATENATE($A132,BB$1),'Исх-фото'!$A$2:$D$4000,4,FALSE),"-")</f>
        <v>-</v>
      </c>
      <c r="BC132" s="9">
        <f>IFERROR(VLOOKUP(CONCATENATE($A132,BC$1),'Исх-фото'!$A$2:$D$4000,4,FALSE),"-")</f>
        <v>4</v>
      </c>
      <c r="BD132" s="9" t="str">
        <f>IFERROR(VLOOKUP(CONCATENATE($A132,BD$1),'Исх-фото'!$A$2:$D$4000,4,FALSE),"-")</f>
        <v>-</v>
      </c>
      <c r="BE132" s="9">
        <f>IFERROR(VLOOKUP(CONCATENATE($A132,BE$1),'Исх-фото'!$A$2:$D$4000,4,FALSE),"-")</f>
        <v>6</v>
      </c>
      <c r="BF132" s="9" t="str">
        <f>IFERROR(VLOOKUP(CONCATENATE($A132,BF$1),'Исх-фото'!$A$2:$D$4000,4,FALSE),"-")</f>
        <v>-</v>
      </c>
      <c r="BG132" s="9" t="str">
        <f>IFERROR(VLOOKUP(CONCATENATE($A132,BG$1),'Исх-фото'!$A$2:$D$4000,4,FALSE),"-")</f>
        <v>-</v>
      </c>
      <c r="BH132" s="9" t="str">
        <f>IFERROR(VLOOKUP(CONCATENATE($A132,BH$1),'Исх-фото'!$A$2:$D$4000,4,FALSE),"-")</f>
        <v>-</v>
      </c>
      <c r="BI132" s="9" t="str">
        <f>IFERROR(VLOOKUP(CONCATENATE($A132,BI$1),'Исх-фото'!$A$2:$D$4000,4,FALSE),"-")</f>
        <v>-</v>
      </c>
      <c r="BJ132" s="37">
        <f t="shared" si="12"/>
        <v>17</v>
      </c>
      <c r="BK132" s="34">
        <f t="shared" si="13"/>
        <v>6.5882352941176467</v>
      </c>
      <c r="BL132" s="9">
        <f t="shared" ref="BL132:BL194" si="14">RANK(BK132,$BK$3:$BK$194,0)</f>
        <v>71</v>
      </c>
    </row>
    <row r="133" spans="1:64">
      <c r="A133" s="38">
        <f t="shared" ref="A133:A194" si="15">A132+1</f>
        <v>131</v>
      </c>
      <c r="B133" s="36">
        <f>№!B132</f>
        <v>62</v>
      </c>
      <c r="C133" s="36">
        <f>№!C132</f>
        <v>3</v>
      </c>
      <c r="D133" s="9">
        <f>IFERROR(VLOOKUP(CONCATENATE($A133,D$1),'Исх-фото'!$A$2:$D$4000,4,FALSE),"-")</f>
        <v>9</v>
      </c>
      <c r="E133" s="9" t="str">
        <f>IFERROR(VLOOKUP(CONCATENATE($A133,E$1),'Исх-фото'!$A$2:$D$4000,4,FALSE),"-")</f>
        <v>-</v>
      </c>
      <c r="F133" s="9" t="str">
        <f>IFERROR(VLOOKUP(CONCATENATE($A133,F$1),'Исх-фото'!$A$2:$D$4000,4,FALSE),"-")</f>
        <v>-</v>
      </c>
      <c r="G133" s="9" t="str">
        <f>IFERROR(VLOOKUP(CONCATENATE($A133,G$1),'Исх-фото'!$A$2:$D$4000,4,FALSE),"-")</f>
        <v>-</v>
      </c>
      <c r="H133" s="9" t="str">
        <f>IFERROR(VLOOKUP(CONCATENATE($A133,H$1),'Исх-фото'!$A$2:$D$4000,4,FALSE),"-")</f>
        <v>-</v>
      </c>
      <c r="I133" s="9" t="str">
        <f>IFERROR(VLOOKUP(CONCATENATE($A133,I$1),'Исх-фото'!$A$2:$D$4000,4,FALSE),"-")</f>
        <v>-</v>
      </c>
      <c r="J133" s="9" t="str">
        <f>IFERROR(VLOOKUP(CONCATENATE($A133,J$1),'Исх-фото'!$A$2:$D$4000,4,FALSE),"-")</f>
        <v>-</v>
      </c>
      <c r="K133" s="9" t="str">
        <f>IFERROR(VLOOKUP(CONCATENATE($A133,K$1),'Исх-фото'!$A$2:$D$4000,4,FALSE),"-")</f>
        <v>-</v>
      </c>
      <c r="L133" s="9" t="str">
        <f>IFERROR(VLOOKUP(CONCATENATE($A133,L$1),'Исх-фото'!$A$2:$D$4000,4,FALSE),"-")</f>
        <v>-</v>
      </c>
      <c r="M133" s="9" t="str">
        <f>IFERROR(VLOOKUP(CONCATENATE($A133,M$1),'Исх-фото'!$A$2:$D$4000,4,FALSE),"-")</f>
        <v>-</v>
      </c>
      <c r="N133" s="9" t="str">
        <f>IFERROR(VLOOKUP(CONCATENATE($A133,N$1),'Исх-фото'!$A$2:$D$4000,4,FALSE),"-")</f>
        <v>-</v>
      </c>
      <c r="O133" s="9" t="str">
        <f>IFERROR(VLOOKUP(CONCATENATE($A133,O$1),'Исх-фото'!$A$2:$D$4000,4,FALSE),"-")</f>
        <v>-</v>
      </c>
      <c r="P133" s="9" t="str">
        <f>IFERROR(VLOOKUP(CONCATENATE($A133,P$1),'Исх-фото'!$A$2:$D$4000,4,FALSE),"-")</f>
        <v>-</v>
      </c>
      <c r="Q133" s="9">
        <f>IFERROR(VLOOKUP(CONCATENATE($A133,Q$1),'Исх-фото'!$A$2:$D$4000,4,FALSE),"-")</f>
        <v>9</v>
      </c>
      <c r="R133" s="9" t="str">
        <f>IFERROR(VLOOKUP(CONCATENATE($A133,R$1),'Исх-фото'!$A$2:$D$4000,4,FALSE),"-")</f>
        <v>-</v>
      </c>
      <c r="S133" s="9" t="str">
        <f>IFERROR(VLOOKUP(CONCATENATE($A133,S$1),'Исх-фото'!$A$2:$D$4000,4,FALSE),"-")</f>
        <v>-</v>
      </c>
      <c r="T133" s="9">
        <f>IFERROR(VLOOKUP(CONCATENATE($A133,T$1),'Исх-фото'!$A$2:$D$4000,4,FALSE),"-")</f>
        <v>4</v>
      </c>
      <c r="U133" s="9">
        <f>IFERROR(VLOOKUP(CONCATENATE($A133,U$1),'Исх-фото'!$A$2:$D$4000,4,FALSE),"-")</f>
        <v>10</v>
      </c>
      <c r="V133" s="9" t="str">
        <f>IFERROR(VLOOKUP(CONCATENATE($A133,V$1),'Исх-фото'!$A$2:$D$4000,4,FALSE),"-")</f>
        <v>-</v>
      </c>
      <c r="W133" s="9" t="str">
        <f>IFERROR(VLOOKUP(CONCATENATE($A133,W$1),'Исх-фото'!$A$2:$D$4000,4,FALSE),"-")</f>
        <v>-</v>
      </c>
      <c r="X133" s="9" t="str">
        <f>IFERROR(VLOOKUP(CONCATENATE($A133,X$1),'Исх-фото'!$A$2:$D$4000,4,FALSE),"-")</f>
        <v>-</v>
      </c>
      <c r="Y133" s="9" t="str">
        <f>IFERROR(VLOOKUP(CONCATENATE($A133,Y$1),'Исх-фото'!$A$2:$D$4000,4,FALSE),"-")</f>
        <v>-</v>
      </c>
      <c r="Z133" s="9">
        <f>IFERROR(VLOOKUP(CONCATENATE($A133,Z$1),'Исх-фото'!$A$2:$D$4000,4,FALSE),"-")</f>
        <v>10</v>
      </c>
      <c r="AA133" s="9" t="str">
        <f>IFERROR(VLOOKUP(CONCATENATE($A133,AA$1),'Исх-фото'!$A$2:$D$4000,4,FALSE),"-")</f>
        <v>-</v>
      </c>
      <c r="AB133" s="9">
        <f>IFERROR(VLOOKUP(CONCATENATE($A133,AB$1),'Исх-фото'!$A$2:$D$4000,4,FALSE),"-")</f>
        <v>7</v>
      </c>
      <c r="AC133" s="9" t="str">
        <f>IFERROR(VLOOKUP(CONCATENATE($A133,AC$1),'Исх-фото'!$A$2:$D$4000,4,FALSE),"-")</f>
        <v>-</v>
      </c>
      <c r="AD133" s="9" t="str">
        <f>IFERROR(VLOOKUP(CONCATENATE($A133,AD$1),'Исх-фото'!$A$2:$D$4000,4,FALSE),"-")</f>
        <v>-</v>
      </c>
      <c r="AE133" s="9" t="str">
        <f>IFERROR(VLOOKUP(CONCATENATE($A133,AE$1),'Исх-фото'!$A$2:$D$4000,4,FALSE),"-")</f>
        <v>-</v>
      </c>
      <c r="AF133" s="9" t="str">
        <f>IFERROR(VLOOKUP(CONCATENATE($A133,AF$1),'Исх-фото'!$A$2:$D$4000,4,FALSE),"-")</f>
        <v>-</v>
      </c>
      <c r="AG133" s="9">
        <f>IFERROR(VLOOKUP(CONCATENATE($A133,AG$1),'Исх-фото'!$A$2:$D$4000,4,FALSE),"-")</f>
        <v>8</v>
      </c>
      <c r="AH133" s="9" t="str">
        <f>IFERROR(VLOOKUP(CONCATENATE($A133,AH$1),'Исх-фото'!$A$2:$D$4000,4,FALSE),"-")</f>
        <v>-</v>
      </c>
      <c r="AI133" s="9">
        <f>IFERROR(VLOOKUP(CONCATENATE($A133,AI$1),'Исх-фото'!$A$2:$D$4000,4,FALSE),"-")</f>
        <v>5</v>
      </c>
      <c r="AJ133" s="9">
        <f>IFERROR(VLOOKUP(CONCATENATE($A133,AJ$1),'Исх-фото'!$A$2:$D$4000,4,FALSE),"-")</f>
        <v>5</v>
      </c>
      <c r="AK133" s="9">
        <f>IFERROR(VLOOKUP(CONCATENATE($A133,AK$1),'Исх-фото'!$A$2:$D$4000,4,FALSE),"-")</f>
        <v>10</v>
      </c>
      <c r="AL133" s="9" t="str">
        <f>IFERROR(VLOOKUP(CONCATENATE($A133,AL$1),'Исх-фото'!$A$2:$D$4000,4,FALSE),"-")</f>
        <v>-</v>
      </c>
      <c r="AM133" s="9">
        <f>IFERROR(VLOOKUP(CONCATENATE($A133,AM$1),'Исх-фото'!$A$2:$D$4000,4,FALSE),"-")</f>
        <v>6</v>
      </c>
      <c r="AN133" s="9">
        <f>IFERROR(VLOOKUP(CONCATENATE($A133,AN$1),'Исх-фото'!$A$2:$D$4000,4,FALSE),"-")</f>
        <v>5</v>
      </c>
      <c r="AO133" s="9" t="str">
        <f>IFERROR(VLOOKUP(CONCATENATE($A133,AO$1),'Исх-фото'!$A$2:$D$4000,4,FALSE),"-")</f>
        <v>-</v>
      </c>
      <c r="AP133" s="9">
        <f>IFERROR(VLOOKUP(CONCATENATE($A133,AP$1),'Исх-фото'!$A$2:$D$4000,4,FALSE),"-")</f>
        <v>5</v>
      </c>
      <c r="AQ133" s="9" t="str">
        <f>IFERROR(VLOOKUP(CONCATENATE($A133,AQ$1),'Исх-фото'!$A$2:$D$4000,4,FALSE),"-")</f>
        <v>-</v>
      </c>
      <c r="AR133" s="9" t="str">
        <f>IFERROR(VLOOKUP(CONCATENATE($A133,AR$1),'Исх-фото'!$A$2:$D$4000,4,FALSE),"-")</f>
        <v>-</v>
      </c>
      <c r="AS133" s="9">
        <f>IFERROR(VLOOKUP(CONCATENATE($A133,AS$1),'Исх-фото'!$A$2:$D$4000,4,FALSE),"-")</f>
        <v>11</v>
      </c>
      <c r="AT133" s="9" t="str">
        <f>IFERROR(VLOOKUP(CONCATENATE($A133,AT$1),'Исх-фото'!$A$2:$D$4000,4,FALSE),"-")</f>
        <v>-</v>
      </c>
      <c r="AU133" s="9" t="str">
        <f>IFERROR(VLOOKUP(CONCATENATE($A133,AU$1),'Исх-фото'!$A$2:$D$4000,4,FALSE),"-")</f>
        <v>-</v>
      </c>
      <c r="AV133" s="9" t="str">
        <f>IFERROR(VLOOKUP(CONCATENATE($A133,AV$1),'Исх-фото'!$A$2:$D$4000,4,FALSE),"-")</f>
        <v>-</v>
      </c>
      <c r="AW133" s="9" t="str">
        <f>IFERROR(VLOOKUP(CONCATENATE($A133,AW$1),'Исх-фото'!$A$2:$D$4000,4,FALSE),"-")</f>
        <v>-</v>
      </c>
      <c r="AX133" s="9" t="str">
        <f>IFERROR(VLOOKUP(CONCATENATE($A133,AX$1),'Исх-фото'!$A$2:$D$4000,4,FALSE),"-")</f>
        <v>-</v>
      </c>
      <c r="AY133" s="9" t="str">
        <f>IFERROR(VLOOKUP(CONCATENATE($A133,AY$1),'Исх-фото'!$A$2:$D$4000,4,FALSE),"-")</f>
        <v>-</v>
      </c>
      <c r="AZ133" s="9">
        <f>IFERROR(VLOOKUP(CONCATENATE($A133,AZ$1),'Исх-фото'!$A$2:$D$4000,4,FALSE),"-")</f>
        <v>4</v>
      </c>
      <c r="BA133" s="9" t="str">
        <f>IFERROR(VLOOKUP(CONCATENATE($A133,BA$1),'Исх-фото'!$A$2:$D$4000,4,FALSE),"-")</f>
        <v>-</v>
      </c>
      <c r="BB133" s="9">
        <f>IFERROR(VLOOKUP(CONCATENATE($A133,BB$1),'Исх-фото'!$A$2:$D$4000,4,FALSE),"-")</f>
        <v>9</v>
      </c>
      <c r="BC133" s="9">
        <f>IFERROR(VLOOKUP(CONCATENATE($A133,BC$1),'Исх-фото'!$A$2:$D$4000,4,FALSE),"-")</f>
        <v>5</v>
      </c>
      <c r="BD133" s="9" t="str">
        <f>IFERROR(VLOOKUP(CONCATENATE($A133,BD$1),'Исх-фото'!$A$2:$D$4000,4,FALSE),"-")</f>
        <v>-</v>
      </c>
      <c r="BE133" s="9">
        <f>IFERROR(VLOOKUP(CONCATENATE($A133,BE$1),'Исх-фото'!$A$2:$D$4000,4,FALSE),"-")</f>
        <v>9</v>
      </c>
      <c r="BF133" s="9">
        <f>IFERROR(VLOOKUP(CONCATENATE($A133,BF$1),'Исх-фото'!$A$2:$D$4000,4,FALSE),"-")</f>
        <v>8</v>
      </c>
      <c r="BG133" s="9" t="str">
        <f>IFERROR(VLOOKUP(CONCATENATE($A133,BG$1),'Исх-фото'!$A$2:$D$4000,4,FALSE),"-")</f>
        <v>-</v>
      </c>
      <c r="BH133" s="9" t="str">
        <f>IFERROR(VLOOKUP(CONCATENATE($A133,BH$1),'Исх-фото'!$A$2:$D$4000,4,FALSE),"-")</f>
        <v>-</v>
      </c>
      <c r="BI133" s="9" t="str">
        <f>IFERROR(VLOOKUP(CONCATENATE($A133,BI$1),'Исх-фото'!$A$2:$D$4000,4,FALSE),"-")</f>
        <v>-</v>
      </c>
      <c r="BJ133" s="37">
        <f t="shared" si="12"/>
        <v>19</v>
      </c>
      <c r="BK133" s="34">
        <f t="shared" si="13"/>
        <v>7.3157894736842106</v>
      </c>
      <c r="BL133" s="9">
        <f t="shared" si="14"/>
        <v>43</v>
      </c>
    </row>
    <row r="134" spans="1:64">
      <c r="A134" s="38">
        <f t="shared" si="15"/>
        <v>132</v>
      </c>
      <c r="B134" s="36">
        <f>№!B133</f>
        <v>63</v>
      </c>
      <c r="C134" s="36">
        <f>№!C133</f>
        <v>1</v>
      </c>
      <c r="D134" s="9">
        <f>IFERROR(VLOOKUP(CONCATENATE($A134,D$1),'Исх-фото'!$A$2:$D$4000,4,FALSE),"-")</f>
        <v>4</v>
      </c>
      <c r="E134" s="9" t="str">
        <f>IFERROR(VLOOKUP(CONCATENATE($A134,E$1),'Исх-фото'!$A$2:$D$4000,4,FALSE),"-")</f>
        <v>-</v>
      </c>
      <c r="F134" s="9" t="str">
        <f>IFERROR(VLOOKUP(CONCATENATE($A134,F$1),'Исх-фото'!$A$2:$D$4000,4,FALSE),"-")</f>
        <v>-</v>
      </c>
      <c r="G134" s="9">
        <f>IFERROR(VLOOKUP(CONCATENATE($A134,G$1),'Исх-фото'!$A$2:$D$4000,4,FALSE),"-")</f>
        <v>2</v>
      </c>
      <c r="H134" s="9" t="str">
        <f>IFERROR(VLOOKUP(CONCATENATE($A134,H$1),'Исх-фото'!$A$2:$D$4000,4,FALSE),"-")</f>
        <v>-</v>
      </c>
      <c r="I134" s="9" t="str">
        <f>IFERROR(VLOOKUP(CONCATENATE($A134,I$1),'Исх-фото'!$A$2:$D$4000,4,FALSE),"-")</f>
        <v>-</v>
      </c>
      <c r="J134" s="9" t="str">
        <f>IFERROR(VLOOKUP(CONCATENATE($A134,J$1),'Исх-фото'!$A$2:$D$4000,4,FALSE),"-")</f>
        <v>-</v>
      </c>
      <c r="K134" s="9" t="str">
        <f>IFERROR(VLOOKUP(CONCATENATE($A134,K$1),'Исх-фото'!$A$2:$D$4000,4,FALSE),"-")</f>
        <v>-</v>
      </c>
      <c r="L134" s="9" t="str">
        <f>IFERROR(VLOOKUP(CONCATENATE($A134,L$1),'Исх-фото'!$A$2:$D$4000,4,FALSE),"-")</f>
        <v>-</v>
      </c>
      <c r="M134" s="9" t="str">
        <f>IFERROR(VLOOKUP(CONCATENATE($A134,M$1),'Исх-фото'!$A$2:$D$4000,4,FALSE),"-")</f>
        <v>-</v>
      </c>
      <c r="N134" s="9" t="str">
        <f>IFERROR(VLOOKUP(CONCATENATE($A134,N$1),'Исх-фото'!$A$2:$D$4000,4,FALSE),"-")</f>
        <v>-</v>
      </c>
      <c r="O134" s="9" t="str">
        <f>IFERROR(VLOOKUP(CONCATENATE($A134,O$1),'Исх-фото'!$A$2:$D$4000,4,FALSE),"-")</f>
        <v>-</v>
      </c>
      <c r="P134" s="9" t="str">
        <f>IFERROR(VLOOKUP(CONCATENATE($A134,P$1),'Исх-фото'!$A$2:$D$4000,4,FALSE),"-")</f>
        <v>-</v>
      </c>
      <c r="Q134" s="9">
        <f>IFERROR(VLOOKUP(CONCATENATE($A134,Q$1),'Исх-фото'!$A$2:$D$4000,4,FALSE),"-")</f>
        <v>4</v>
      </c>
      <c r="R134" s="9" t="str">
        <f>IFERROR(VLOOKUP(CONCATENATE($A134,R$1),'Исх-фото'!$A$2:$D$4000,4,FALSE),"-")</f>
        <v>-</v>
      </c>
      <c r="S134" s="9" t="str">
        <f>IFERROR(VLOOKUP(CONCATENATE($A134,S$1),'Исх-фото'!$A$2:$D$4000,4,FALSE),"-")</f>
        <v>-</v>
      </c>
      <c r="T134" s="9">
        <f>IFERROR(VLOOKUP(CONCATENATE($A134,T$1),'Исх-фото'!$A$2:$D$4000,4,FALSE),"-")</f>
        <v>4</v>
      </c>
      <c r="U134" s="9" t="str">
        <f>IFERROR(VLOOKUP(CONCATENATE($A134,U$1),'Исх-фото'!$A$2:$D$4000,4,FALSE),"-")</f>
        <v>-</v>
      </c>
      <c r="V134" s="9" t="str">
        <f>IFERROR(VLOOKUP(CONCATENATE($A134,V$1),'Исх-фото'!$A$2:$D$4000,4,FALSE),"-")</f>
        <v>-</v>
      </c>
      <c r="W134" s="9" t="str">
        <f>IFERROR(VLOOKUP(CONCATENATE($A134,W$1),'Исх-фото'!$A$2:$D$4000,4,FALSE),"-")</f>
        <v>-</v>
      </c>
      <c r="X134" s="9" t="str">
        <f>IFERROR(VLOOKUP(CONCATENATE($A134,X$1),'Исх-фото'!$A$2:$D$4000,4,FALSE),"-")</f>
        <v>-</v>
      </c>
      <c r="Y134" s="9" t="str">
        <f>IFERROR(VLOOKUP(CONCATENATE($A134,Y$1),'Исх-фото'!$A$2:$D$4000,4,FALSE),"-")</f>
        <v>-</v>
      </c>
      <c r="Z134" s="9">
        <f>IFERROR(VLOOKUP(CONCATENATE($A134,Z$1),'Исх-фото'!$A$2:$D$4000,4,FALSE),"-")</f>
        <v>6</v>
      </c>
      <c r="AA134" s="9" t="str">
        <f>IFERROR(VLOOKUP(CONCATENATE($A134,AA$1),'Исх-фото'!$A$2:$D$4000,4,FALSE),"-")</f>
        <v>-</v>
      </c>
      <c r="AB134" s="9" t="str">
        <f>IFERROR(VLOOKUP(CONCATENATE($A134,AB$1),'Исх-фото'!$A$2:$D$4000,4,FALSE),"-")</f>
        <v>-</v>
      </c>
      <c r="AC134" s="9" t="str">
        <f>IFERROR(VLOOKUP(CONCATENATE($A134,AC$1),'Исх-фото'!$A$2:$D$4000,4,FALSE),"-")</f>
        <v>-</v>
      </c>
      <c r="AD134" s="9" t="str">
        <f>IFERROR(VLOOKUP(CONCATENATE($A134,AD$1),'Исх-фото'!$A$2:$D$4000,4,FALSE),"-")</f>
        <v>-</v>
      </c>
      <c r="AE134" s="9" t="str">
        <f>IFERROR(VLOOKUP(CONCATENATE($A134,AE$1),'Исх-фото'!$A$2:$D$4000,4,FALSE),"-")</f>
        <v>-</v>
      </c>
      <c r="AF134" s="9" t="str">
        <f>IFERROR(VLOOKUP(CONCATENATE($A134,AF$1),'Исх-фото'!$A$2:$D$4000,4,FALSE),"-")</f>
        <v>-</v>
      </c>
      <c r="AG134" s="9">
        <f>IFERROR(VLOOKUP(CONCATENATE($A134,AG$1),'Исх-фото'!$A$2:$D$4000,4,FALSE),"-")</f>
        <v>2</v>
      </c>
      <c r="AH134" s="9" t="str">
        <f>IFERROR(VLOOKUP(CONCATENATE($A134,AH$1),'Исх-фото'!$A$2:$D$4000,4,FALSE),"-")</f>
        <v>-</v>
      </c>
      <c r="AI134" s="9" t="str">
        <f>IFERROR(VLOOKUP(CONCATENATE($A134,AI$1),'Исх-фото'!$A$2:$D$4000,4,FALSE),"-")</f>
        <v>-</v>
      </c>
      <c r="AJ134" s="9">
        <f>IFERROR(VLOOKUP(CONCATENATE($A134,AJ$1),'Исх-фото'!$A$2:$D$4000,4,FALSE),"-")</f>
        <v>3</v>
      </c>
      <c r="AK134" s="9" t="str">
        <f>IFERROR(VLOOKUP(CONCATENATE($A134,AK$1),'Исх-фото'!$A$2:$D$4000,4,FALSE),"-")</f>
        <v>-</v>
      </c>
      <c r="AL134" s="9" t="str">
        <f>IFERROR(VLOOKUP(CONCATENATE($A134,AL$1),'Исх-фото'!$A$2:$D$4000,4,FALSE),"-")</f>
        <v>-</v>
      </c>
      <c r="AM134" s="9">
        <f>IFERROR(VLOOKUP(CONCATENATE($A134,AM$1),'Исх-фото'!$A$2:$D$4000,4,FALSE),"-")</f>
        <v>4</v>
      </c>
      <c r="AN134" s="9">
        <f>IFERROR(VLOOKUP(CONCATENATE($A134,AN$1),'Исх-фото'!$A$2:$D$4000,4,FALSE),"-")</f>
        <v>1</v>
      </c>
      <c r="AO134" s="9" t="str">
        <f>IFERROR(VLOOKUP(CONCATENATE($A134,AO$1),'Исх-фото'!$A$2:$D$4000,4,FALSE),"-")</f>
        <v>-</v>
      </c>
      <c r="AP134" s="9">
        <f>IFERROR(VLOOKUP(CONCATENATE($A134,AP$1),'Исх-фото'!$A$2:$D$4000,4,FALSE),"-")</f>
        <v>3</v>
      </c>
      <c r="AQ134" s="9" t="str">
        <f>IFERROR(VLOOKUP(CONCATENATE($A134,AQ$1),'Исх-фото'!$A$2:$D$4000,4,FALSE),"-")</f>
        <v>-</v>
      </c>
      <c r="AR134" s="9" t="str">
        <f>IFERROR(VLOOKUP(CONCATENATE($A134,AR$1),'Исх-фото'!$A$2:$D$4000,4,FALSE),"-")</f>
        <v>-</v>
      </c>
      <c r="AS134" s="9" t="str">
        <f>IFERROR(VLOOKUP(CONCATENATE($A134,AS$1),'Исх-фото'!$A$2:$D$4000,4,FALSE),"-")</f>
        <v>-</v>
      </c>
      <c r="AT134" s="9" t="str">
        <f>IFERROR(VLOOKUP(CONCATENATE($A134,AT$1),'Исх-фото'!$A$2:$D$4000,4,FALSE),"-")</f>
        <v>-</v>
      </c>
      <c r="AU134" s="9" t="str">
        <f>IFERROR(VLOOKUP(CONCATENATE($A134,AU$1),'Исх-фото'!$A$2:$D$4000,4,FALSE),"-")</f>
        <v>-</v>
      </c>
      <c r="AV134" s="9" t="str">
        <f>IFERROR(VLOOKUP(CONCATENATE($A134,AV$1),'Исх-фото'!$A$2:$D$4000,4,FALSE),"-")</f>
        <v>-</v>
      </c>
      <c r="AW134" s="9" t="str">
        <f>IFERROR(VLOOKUP(CONCATENATE($A134,AW$1),'Исх-фото'!$A$2:$D$4000,4,FALSE),"-")</f>
        <v>-</v>
      </c>
      <c r="AX134" s="9" t="str">
        <f>IFERROR(VLOOKUP(CONCATENATE($A134,AX$1),'Исх-фото'!$A$2:$D$4000,4,FALSE),"-")</f>
        <v>-</v>
      </c>
      <c r="AY134" s="9" t="str">
        <f>IFERROR(VLOOKUP(CONCATENATE($A134,AY$1),'Исх-фото'!$A$2:$D$4000,4,FALSE),"-")</f>
        <v>-</v>
      </c>
      <c r="AZ134" s="9">
        <f>IFERROR(VLOOKUP(CONCATENATE($A134,AZ$1),'Исх-фото'!$A$2:$D$4000,4,FALSE),"-")</f>
        <v>1</v>
      </c>
      <c r="BA134" s="9" t="str">
        <f>IFERROR(VLOOKUP(CONCATENATE($A134,BA$1),'Исх-фото'!$A$2:$D$4000,4,FALSE),"-")</f>
        <v>-</v>
      </c>
      <c r="BB134" s="9">
        <f>IFERROR(VLOOKUP(CONCATENATE($A134,BB$1),'Исх-фото'!$A$2:$D$4000,4,FALSE),"-")</f>
        <v>7</v>
      </c>
      <c r="BC134" s="9">
        <f>IFERROR(VLOOKUP(CONCATENATE($A134,BC$1),'Исх-фото'!$A$2:$D$4000,4,FALSE),"-")</f>
        <v>5</v>
      </c>
      <c r="BD134" s="9" t="str">
        <f>IFERROR(VLOOKUP(CONCATENATE($A134,BD$1),'Исх-фото'!$A$2:$D$4000,4,FALSE),"-")</f>
        <v>-</v>
      </c>
      <c r="BE134" s="9">
        <f>IFERROR(VLOOKUP(CONCATENATE($A134,BE$1),'Исх-фото'!$A$2:$D$4000,4,FALSE),"-")</f>
        <v>4</v>
      </c>
      <c r="BF134" s="9" t="str">
        <f>IFERROR(VLOOKUP(CONCATENATE($A134,BF$1),'Исх-фото'!$A$2:$D$4000,4,FALSE),"-")</f>
        <v>-</v>
      </c>
      <c r="BG134" s="9" t="str">
        <f>IFERROR(VLOOKUP(CONCATENATE($A134,BG$1),'Исх-фото'!$A$2:$D$4000,4,FALSE),"-")</f>
        <v>-</v>
      </c>
      <c r="BH134" s="9" t="str">
        <f>IFERROR(VLOOKUP(CONCATENATE($A134,BH$1),'Исх-фото'!$A$2:$D$4000,4,FALSE),"-")</f>
        <v>-</v>
      </c>
      <c r="BI134" s="9" t="str">
        <f>IFERROR(VLOOKUP(CONCATENATE($A134,BI$1),'Исх-фото'!$A$2:$D$4000,4,FALSE),"-")</f>
        <v>-</v>
      </c>
      <c r="BJ134" s="37">
        <f t="shared" si="12"/>
        <v>14</v>
      </c>
      <c r="BK134" s="34">
        <f t="shared" si="13"/>
        <v>3.5714285714285716</v>
      </c>
      <c r="BL134" s="9">
        <f t="shared" si="14"/>
        <v>155</v>
      </c>
    </row>
    <row r="135" spans="1:64">
      <c r="A135" s="38">
        <f t="shared" si="15"/>
        <v>133</v>
      </c>
      <c r="B135" s="36">
        <f>№!B134</f>
        <v>63</v>
      </c>
      <c r="C135" s="36">
        <f>№!C134</f>
        <v>2</v>
      </c>
      <c r="D135" s="9">
        <f>IFERROR(VLOOKUP(CONCATENATE($A135,D$1),'Исх-фото'!$A$2:$D$4000,4,FALSE),"-")</f>
        <v>5</v>
      </c>
      <c r="E135" s="9" t="str">
        <f>IFERROR(VLOOKUP(CONCATENATE($A135,E$1),'Исх-фото'!$A$2:$D$4000,4,FALSE),"-")</f>
        <v>-</v>
      </c>
      <c r="F135" s="9" t="str">
        <f>IFERROR(VLOOKUP(CONCATENATE($A135,F$1),'Исх-фото'!$A$2:$D$4000,4,FALSE),"-")</f>
        <v>-</v>
      </c>
      <c r="G135" s="9" t="str">
        <f>IFERROR(VLOOKUP(CONCATENATE($A135,G$1),'Исх-фото'!$A$2:$D$4000,4,FALSE),"-")</f>
        <v>-</v>
      </c>
      <c r="H135" s="9" t="str">
        <f>IFERROR(VLOOKUP(CONCATENATE($A135,H$1),'Исх-фото'!$A$2:$D$4000,4,FALSE),"-")</f>
        <v>-</v>
      </c>
      <c r="I135" s="9" t="str">
        <f>IFERROR(VLOOKUP(CONCATENATE($A135,I$1),'Исх-фото'!$A$2:$D$4000,4,FALSE),"-")</f>
        <v>-</v>
      </c>
      <c r="J135" s="9" t="str">
        <f>IFERROR(VLOOKUP(CONCATENATE($A135,J$1),'Исх-фото'!$A$2:$D$4000,4,FALSE),"-")</f>
        <v>-</v>
      </c>
      <c r="K135" s="9" t="str">
        <f>IFERROR(VLOOKUP(CONCATENATE($A135,K$1),'Исх-фото'!$A$2:$D$4000,4,FALSE),"-")</f>
        <v>-</v>
      </c>
      <c r="L135" s="9" t="str">
        <f>IFERROR(VLOOKUP(CONCATENATE($A135,L$1),'Исх-фото'!$A$2:$D$4000,4,FALSE),"-")</f>
        <v>-</v>
      </c>
      <c r="M135" s="9" t="str">
        <f>IFERROR(VLOOKUP(CONCATENATE($A135,M$1),'Исх-фото'!$A$2:$D$4000,4,FALSE),"-")</f>
        <v>-</v>
      </c>
      <c r="N135" s="9" t="str">
        <f>IFERROR(VLOOKUP(CONCATENATE($A135,N$1),'Исх-фото'!$A$2:$D$4000,4,FALSE),"-")</f>
        <v>-</v>
      </c>
      <c r="O135" s="9" t="str">
        <f>IFERROR(VLOOKUP(CONCATENATE($A135,O$1),'Исх-фото'!$A$2:$D$4000,4,FALSE),"-")</f>
        <v>-</v>
      </c>
      <c r="P135" s="9" t="str">
        <f>IFERROR(VLOOKUP(CONCATENATE($A135,P$1),'Исх-фото'!$A$2:$D$4000,4,FALSE),"-")</f>
        <v>-</v>
      </c>
      <c r="Q135" s="9">
        <f>IFERROR(VLOOKUP(CONCATENATE($A135,Q$1),'Исх-фото'!$A$2:$D$4000,4,FALSE),"-")</f>
        <v>6</v>
      </c>
      <c r="R135" s="9" t="str">
        <f>IFERROR(VLOOKUP(CONCATENATE($A135,R$1),'Исх-фото'!$A$2:$D$4000,4,FALSE),"-")</f>
        <v>-</v>
      </c>
      <c r="S135" s="9" t="str">
        <f>IFERROR(VLOOKUP(CONCATENATE($A135,S$1),'Исх-фото'!$A$2:$D$4000,4,FALSE),"-")</f>
        <v>-</v>
      </c>
      <c r="T135" s="9">
        <f>IFERROR(VLOOKUP(CONCATENATE($A135,T$1),'Исх-фото'!$A$2:$D$4000,4,FALSE),"-")</f>
        <v>4</v>
      </c>
      <c r="U135" s="9" t="str">
        <f>IFERROR(VLOOKUP(CONCATENATE($A135,U$1),'Исх-фото'!$A$2:$D$4000,4,FALSE),"-")</f>
        <v>-</v>
      </c>
      <c r="V135" s="9" t="str">
        <f>IFERROR(VLOOKUP(CONCATENATE($A135,V$1),'Исх-фото'!$A$2:$D$4000,4,FALSE),"-")</f>
        <v>-</v>
      </c>
      <c r="W135" s="9" t="str">
        <f>IFERROR(VLOOKUP(CONCATENATE($A135,W$1),'Исх-фото'!$A$2:$D$4000,4,FALSE),"-")</f>
        <v>-</v>
      </c>
      <c r="X135" s="9" t="str">
        <f>IFERROR(VLOOKUP(CONCATENATE($A135,X$1),'Исх-фото'!$A$2:$D$4000,4,FALSE),"-")</f>
        <v>-</v>
      </c>
      <c r="Y135" s="9" t="str">
        <f>IFERROR(VLOOKUP(CONCATENATE($A135,Y$1),'Исх-фото'!$A$2:$D$4000,4,FALSE),"-")</f>
        <v>-</v>
      </c>
      <c r="Z135" s="9">
        <f>IFERROR(VLOOKUP(CONCATENATE($A135,Z$1),'Исх-фото'!$A$2:$D$4000,4,FALSE),"-")</f>
        <v>7</v>
      </c>
      <c r="AA135" s="9" t="str">
        <f>IFERROR(VLOOKUP(CONCATENATE($A135,AA$1),'Исх-фото'!$A$2:$D$4000,4,FALSE),"-")</f>
        <v>-</v>
      </c>
      <c r="AB135" s="9">
        <f>IFERROR(VLOOKUP(CONCATENATE($A135,AB$1),'Исх-фото'!$A$2:$D$4000,4,FALSE),"-")</f>
        <v>6</v>
      </c>
      <c r="AC135" s="9" t="str">
        <f>IFERROR(VLOOKUP(CONCATENATE($A135,AC$1),'Исх-фото'!$A$2:$D$4000,4,FALSE),"-")</f>
        <v>-</v>
      </c>
      <c r="AD135" s="9" t="str">
        <f>IFERROR(VLOOKUP(CONCATENATE($A135,AD$1),'Исх-фото'!$A$2:$D$4000,4,FALSE),"-")</f>
        <v>-</v>
      </c>
      <c r="AE135" s="9" t="str">
        <f>IFERROR(VLOOKUP(CONCATENATE($A135,AE$1),'Исх-фото'!$A$2:$D$4000,4,FALSE),"-")</f>
        <v>-</v>
      </c>
      <c r="AF135" s="9" t="str">
        <f>IFERROR(VLOOKUP(CONCATENATE($A135,AF$1),'Исх-фото'!$A$2:$D$4000,4,FALSE),"-")</f>
        <v>-</v>
      </c>
      <c r="AG135" s="9">
        <f>IFERROR(VLOOKUP(CONCATENATE($A135,AG$1),'Исх-фото'!$A$2:$D$4000,4,FALSE),"-")</f>
        <v>3</v>
      </c>
      <c r="AH135" s="9" t="str">
        <f>IFERROR(VLOOKUP(CONCATENATE($A135,AH$1),'Исх-фото'!$A$2:$D$4000,4,FALSE),"-")</f>
        <v>-</v>
      </c>
      <c r="AI135" s="9">
        <f>IFERROR(VLOOKUP(CONCATENATE($A135,AI$1),'Исх-фото'!$A$2:$D$4000,4,FALSE),"-")</f>
        <v>5</v>
      </c>
      <c r="AJ135" s="9">
        <f>IFERROR(VLOOKUP(CONCATENATE($A135,AJ$1),'Исх-фото'!$A$2:$D$4000,4,FALSE),"-")</f>
        <v>4</v>
      </c>
      <c r="AK135" s="9" t="str">
        <f>IFERROR(VLOOKUP(CONCATENATE($A135,AK$1),'Исх-фото'!$A$2:$D$4000,4,FALSE),"-")</f>
        <v>-</v>
      </c>
      <c r="AL135" s="9" t="str">
        <f>IFERROR(VLOOKUP(CONCATENATE($A135,AL$1),'Исх-фото'!$A$2:$D$4000,4,FALSE),"-")</f>
        <v>-</v>
      </c>
      <c r="AM135" s="9">
        <f>IFERROR(VLOOKUP(CONCATENATE($A135,AM$1),'Исх-фото'!$A$2:$D$4000,4,FALSE),"-")</f>
        <v>5</v>
      </c>
      <c r="AN135" s="9">
        <f>IFERROR(VLOOKUP(CONCATENATE($A135,AN$1),'Исх-фото'!$A$2:$D$4000,4,FALSE),"-")</f>
        <v>3</v>
      </c>
      <c r="AO135" s="9" t="str">
        <f>IFERROR(VLOOKUP(CONCATENATE($A135,AO$1),'Исх-фото'!$A$2:$D$4000,4,FALSE),"-")</f>
        <v>-</v>
      </c>
      <c r="AP135" s="9">
        <f>IFERROR(VLOOKUP(CONCATENATE($A135,AP$1),'Исх-фото'!$A$2:$D$4000,4,FALSE),"-")</f>
        <v>4</v>
      </c>
      <c r="AQ135" s="9" t="str">
        <f>IFERROR(VLOOKUP(CONCATENATE($A135,AQ$1),'Исх-фото'!$A$2:$D$4000,4,FALSE),"-")</f>
        <v>-</v>
      </c>
      <c r="AR135" s="9" t="str">
        <f>IFERROR(VLOOKUP(CONCATENATE($A135,AR$1),'Исх-фото'!$A$2:$D$4000,4,FALSE),"-")</f>
        <v>-</v>
      </c>
      <c r="AS135" s="9">
        <f>IFERROR(VLOOKUP(CONCATENATE($A135,AS$1),'Исх-фото'!$A$2:$D$4000,4,FALSE),"-")</f>
        <v>3</v>
      </c>
      <c r="AT135" s="9" t="str">
        <f>IFERROR(VLOOKUP(CONCATENATE($A135,AT$1),'Исх-фото'!$A$2:$D$4000,4,FALSE),"-")</f>
        <v>-</v>
      </c>
      <c r="AU135" s="9" t="str">
        <f>IFERROR(VLOOKUP(CONCATENATE($A135,AU$1),'Исх-фото'!$A$2:$D$4000,4,FALSE),"-")</f>
        <v>-</v>
      </c>
      <c r="AV135" s="9" t="str">
        <f>IFERROR(VLOOKUP(CONCATENATE($A135,AV$1),'Исх-фото'!$A$2:$D$4000,4,FALSE),"-")</f>
        <v>-</v>
      </c>
      <c r="AW135" s="9" t="str">
        <f>IFERROR(VLOOKUP(CONCATENATE($A135,AW$1),'Исх-фото'!$A$2:$D$4000,4,FALSE),"-")</f>
        <v>-</v>
      </c>
      <c r="AX135" s="9" t="str">
        <f>IFERROR(VLOOKUP(CONCATENATE($A135,AX$1),'Исх-фото'!$A$2:$D$4000,4,FALSE),"-")</f>
        <v>-</v>
      </c>
      <c r="AY135" s="9" t="str">
        <f>IFERROR(VLOOKUP(CONCATENATE($A135,AY$1),'Исх-фото'!$A$2:$D$4000,4,FALSE),"-")</f>
        <v>-</v>
      </c>
      <c r="AZ135" s="9">
        <f>IFERROR(VLOOKUP(CONCATENATE($A135,AZ$1),'Исх-фото'!$A$2:$D$4000,4,FALSE),"-")</f>
        <v>1</v>
      </c>
      <c r="BA135" s="9" t="str">
        <f>IFERROR(VLOOKUP(CONCATENATE($A135,BA$1),'Исх-фото'!$A$2:$D$4000,4,FALSE),"-")</f>
        <v>-</v>
      </c>
      <c r="BB135" s="9">
        <f>IFERROR(VLOOKUP(CONCATENATE($A135,BB$1),'Исх-фото'!$A$2:$D$4000,4,FALSE),"-")</f>
        <v>9</v>
      </c>
      <c r="BC135" s="9">
        <f>IFERROR(VLOOKUP(CONCATENATE($A135,BC$1),'Исх-фото'!$A$2:$D$4000,4,FALSE),"-")</f>
        <v>5</v>
      </c>
      <c r="BD135" s="9" t="str">
        <f>IFERROR(VLOOKUP(CONCATENATE($A135,BD$1),'Исх-фото'!$A$2:$D$4000,4,FALSE),"-")</f>
        <v>-</v>
      </c>
      <c r="BE135" s="9">
        <f>IFERROR(VLOOKUP(CONCATENATE($A135,BE$1),'Исх-фото'!$A$2:$D$4000,4,FALSE),"-")</f>
        <v>5</v>
      </c>
      <c r="BF135" s="9" t="str">
        <f>IFERROR(VLOOKUP(CONCATENATE($A135,BF$1),'Исх-фото'!$A$2:$D$4000,4,FALSE),"-")</f>
        <v>-</v>
      </c>
      <c r="BG135" s="9" t="str">
        <f>IFERROR(VLOOKUP(CONCATENATE($A135,BG$1),'Исх-фото'!$A$2:$D$4000,4,FALSE),"-")</f>
        <v>-</v>
      </c>
      <c r="BH135" s="9" t="str">
        <f>IFERROR(VLOOKUP(CONCATENATE($A135,BH$1),'Исх-фото'!$A$2:$D$4000,4,FALSE),"-")</f>
        <v>-</v>
      </c>
      <c r="BI135" s="9" t="str">
        <f>IFERROR(VLOOKUP(CONCATENATE($A135,BI$1),'Исх-фото'!$A$2:$D$4000,4,FALSE),"-")</f>
        <v>-</v>
      </c>
      <c r="BJ135" s="37">
        <f t="shared" si="12"/>
        <v>16</v>
      </c>
      <c r="BK135" s="34">
        <f t="shared" si="13"/>
        <v>4.6875</v>
      </c>
      <c r="BL135" s="9">
        <f t="shared" si="14"/>
        <v>133</v>
      </c>
    </row>
    <row r="136" spans="1:64">
      <c r="A136" s="38">
        <f t="shared" si="15"/>
        <v>134</v>
      </c>
      <c r="B136" s="36">
        <f>№!B135</f>
        <v>63</v>
      </c>
      <c r="C136" s="36">
        <f>№!C135</f>
        <v>3</v>
      </c>
      <c r="D136" s="9">
        <f>IFERROR(VLOOKUP(CONCATENATE($A136,D$1),'Исх-фото'!$A$2:$D$4000,4,FALSE),"-")</f>
        <v>9</v>
      </c>
      <c r="E136" s="9" t="str">
        <f>IFERROR(VLOOKUP(CONCATENATE($A136,E$1),'Исх-фото'!$A$2:$D$4000,4,FALSE),"-")</f>
        <v>-</v>
      </c>
      <c r="F136" s="9" t="str">
        <f>IFERROR(VLOOKUP(CONCATENATE($A136,F$1),'Исх-фото'!$A$2:$D$4000,4,FALSE),"-")</f>
        <v>-</v>
      </c>
      <c r="G136" s="9" t="str">
        <f>IFERROR(VLOOKUP(CONCATENATE($A136,G$1),'Исх-фото'!$A$2:$D$4000,4,FALSE),"-")</f>
        <v>-</v>
      </c>
      <c r="H136" s="9" t="str">
        <f>IFERROR(VLOOKUP(CONCATENATE($A136,H$1),'Исх-фото'!$A$2:$D$4000,4,FALSE),"-")</f>
        <v>-</v>
      </c>
      <c r="I136" s="9" t="str">
        <f>IFERROR(VLOOKUP(CONCATENATE($A136,I$1),'Исх-фото'!$A$2:$D$4000,4,FALSE),"-")</f>
        <v>-</v>
      </c>
      <c r="J136" s="9" t="str">
        <f>IFERROR(VLOOKUP(CONCATENATE($A136,J$1),'Исх-фото'!$A$2:$D$4000,4,FALSE),"-")</f>
        <v>-</v>
      </c>
      <c r="K136" s="9" t="str">
        <f>IFERROR(VLOOKUP(CONCATENATE($A136,K$1),'Исх-фото'!$A$2:$D$4000,4,FALSE),"-")</f>
        <v>-</v>
      </c>
      <c r="L136" s="9" t="str">
        <f>IFERROR(VLOOKUP(CONCATENATE($A136,L$1),'Исх-фото'!$A$2:$D$4000,4,FALSE),"-")</f>
        <v>-</v>
      </c>
      <c r="M136" s="9" t="str">
        <f>IFERROR(VLOOKUP(CONCATENATE($A136,M$1),'Исх-фото'!$A$2:$D$4000,4,FALSE),"-")</f>
        <v>-</v>
      </c>
      <c r="N136" s="9" t="str">
        <f>IFERROR(VLOOKUP(CONCATENATE($A136,N$1),'Исх-фото'!$A$2:$D$4000,4,FALSE),"-")</f>
        <v>-</v>
      </c>
      <c r="O136" s="9" t="str">
        <f>IFERROR(VLOOKUP(CONCATENATE($A136,O$1),'Исх-фото'!$A$2:$D$4000,4,FALSE),"-")</f>
        <v>-</v>
      </c>
      <c r="P136" s="9" t="str">
        <f>IFERROR(VLOOKUP(CONCATENATE($A136,P$1),'Исх-фото'!$A$2:$D$4000,4,FALSE),"-")</f>
        <v>-</v>
      </c>
      <c r="Q136" s="9">
        <f>IFERROR(VLOOKUP(CONCATENATE($A136,Q$1),'Исх-фото'!$A$2:$D$4000,4,FALSE),"-")</f>
        <v>9</v>
      </c>
      <c r="R136" s="9" t="str">
        <f>IFERROR(VLOOKUP(CONCATENATE($A136,R$1),'Исх-фото'!$A$2:$D$4000,4,FALSE),"-")</f>
        <v>-</v>
      </c>
      <c r="S136" s="9">
        <f>IFERROR(VLOOKUP(CONCATENATE($A136,S$1),'Исх-фото'!$A$2:$D$4000,4,FALSE),"-")</f>
        <v>6</v>
      </c>
      <c r="T136" s="9">
        <f>IFERROR(VLOOKUP(CONCATENATE($A136,T$1),'Исх-фото'!$A$2:$D$4000,4,FALSE),"-")</f>
        <v>4</v>
      </c>
      <c r="U136" s="9" t="str">
        <f>IFERROR(VLOOKUP(CONCATENATE($A136,U$1),'Исх-фото'!$A$2:$D$4000,4,FALSE),"-")</f>
        <v>-</v>
      </c>
      <c r="V136" s="9" t="str">
        <f>IFERROR(VLOOKUP(CONCATENATE($A136,V$1),'Исх-фото'!$A$2:$D$4000,4,FALSE),"-")</f>
        <v>-</v>
      </c>
      <c r="W136" s="9" t="str">
        <f>IFERROR(VLOOKUP(CONCATENATE($A136,W$1),'Исх-фото'!$A$2:$D$4000,4,FALSE),"-")</f>
        <v>-</v>
      </c>
      <c r="X136" s="9" t="str">
        <f>IFERROR(VLOOKUP(CONCATENATE($A136,X$1),'Исх-фото'!$A$2:$D$4000,4,FALSE),"-")</f>
        <v>-</v>
      </c>
      <c r="Y136" s="9" t="str">
        <f>IFERROR(VLOOKUP(CONCATENATE($A136,Y$1),'Исх-фото'!$A$2:$D$4000,4,FALSE),"-")</f>
        <v>-</v>
      </c>
      <c r="Z136" s="9">
        <f>IFERROR(VLOOKUP(CONCATENATE($A136,Z$1),'Исх-фото'!$A$2:$D$4000,4,FALSE),"-")</f>
        <v>8</v>
      </c>
      <c r="AA136" s="9" t="str">
        <f>IFERROR(VLOOKUP(CONCATENATE($A136,AA$1),'Исх-фото'!$A$2:$D$4000,4,FALSE),"-")</f>
        <v>-</v>
      </c>
      <c r="AB136" s="9" t="str">
        <f>IFERROR(VLOOKUP(CONCATENATE($A136,AB$1),'Исх-фото'!$A$2:$D$4000,4,FALSE),"-")</f>
        <v>-</v>
      </c>
      <c r="AC136" s="9" t="str">
        <f>IFERROR(VLOOKUP(CONCATENATE($A136,AC$1),'Исх-фото'!$A$2:$D$4000,4,FALSE),"-")</f>
        <v>-</v>
      </c>
      <c r="AD136" s="9" t="str">
        <f>IFERROR(VLOOKUP(CONCATENATE($A136,AD$1),'Исх-фото'!$A$2:$D$4000,4,FALSE),"-")</f>
        <v>-</v>
      </c>
      <c r="AE136" s="9" t="str">
        <f>IFERROR(VLOOKUP(CONCATENATE($A136,AE$1),'Исх-фото'!$A$2:$D$4000,4,FALSE),"-")</f>
        <v>-</v>
      </c>
      <c r="AF136" s="9" t="str">
        <f>IFERROR(VLOOKUP(CONCATENATE($A136,AF$1),'Исх-фото'!$A$2:$D$4000,4,FALSE),"-")</f>
        <v>-</v>
      </c>
      <c r="AG136" s="9">
        <f>IFERROR(VLOOKUP(CONCATENATE($A136,AG$1),'Исх-фото'!$A$2:$D$4000,4,FALSE),"-")</f>
        <v>4</v>
      </c>
      <c r="AH136" s="9" t="str">
        <f>IFERROR(VLOOKUP(CONCATENATE($A136,AH$1),'Исх-фото'!$A$2:$D$4000,4,FALSE),"-")</f>
        <v>-</v>
      </c>
      <c r="AI136" s="9" t="str">
        <f>IFERROR(VLOOKUP(CONCATENATE($A136,AI$1),'Исх-фото'!$A$2:$D$4000,4,FALSE),"-")</f>
        <v>-</v>
      </c>
      <c r="AJ136" s="9">
        <f>IFERROR(VLOOKUP(CONCATENATE($A136,AJ$1),'Исх-фото'!$A$2:$D$4000,4,FALSE),"-")</f>
        <v>5</v>
      </c>
      <c r="AK136" s="9" t="str">
        <f>IFERROR(VLOOKUP(CONCATENATE($A136,AK$1),'Исх-фото'!$A$2:$D$4000,4,FALSE),"-")</f>
        <v>-</v>
      </c>
      <c r="AL136" s="9" t="str">
        <f>IFERROR(VLOOKUP(CONCATENATE($A136,AL$1),'Исх-фото'!$A$2:$D$4000,4,FALSE),"-")</f>
        <v>-</v>
      </c>
      <c r="AM136" s="9">
        <f>IFERROR(VLOOKUP(CONCATENATE($A136,AM$1),'Исх-фото'!$A$2:$D$4000,4,FALSE),"-")</f>
        <v>6</v>
      </c>
      <c r="AN136" s="9">
        <f>IFERROR(VLOOKUP(CONCATENATE($A136,AN$1),'Исх-фото'!$A$2:$D$4000,4,FALSE),"-")</f>
        <v>5</v>
      </c>
      <c r="AO136" s="9" t="str">
        <f>IFERROR(VLOOKUP(CONCATENATE($A136,AO$1),'Исх-фото'!$A$2:$D$4000,4,FALSE),"-")</f>
        <v>-</v>
      </c>
      <c r="AP136" s="9">
        <f>IFERROR(VLOOKUP(CONCATENATE($A136,AP$1),'Исх-фото'!$A$2:$D$4000,4,FALSE),"-")</f>
        <v>5</v>
      </c>
      <c r="AQ136" s="9" t="str">
        <f>IFERROR(VLOOKUP(CONCATENATE($A136,AQ$1),'Исх-фото'!$A$2:$D$4000,4,FALSE),"-")</f>
        <v>-</v>
      </c>
      <c r="AR136" s="9" t="str">
        <f>IFERROR(VLOOKUP(CONCATENATE($A136,AR$1),'Исх-фото'!$A$2:$D$4000,4,FALSE),"-")</f>
        <v>-</v>
      </c>
      <c r="AS136" s="9">
        <f>IFERROR(VLOOKUP(CONCATENATE($A136,AS$1),'Исх-фото'!$A$2:$D$4000,4,FALSE),"-")</f>
        <v>4</v>
      </c>
      <c r="AT136" s="9" t="str">
        <f>IFERROR(VLOOKUP(CONCATENATE($A136,AT$1),'Исх-фото'!$A$2:$D$4000,4,FALSE),"-")</f>
        <v>-</v>
      </c>
      <c r="AU136" s="9" t="str">
        <f>IFERROR(VLOOKUP(CONCATENATE($A136,AU$1),'Исх-фото'!$A$2:$D$4000,4,FALSE),"-")</f>
        <v>-</v>
      </c>
      <c r="AV136" s="9" t="str">
        <f>IFERROR(VLOOKUP(CONCATENATE($A136,AV$1),'Исх-фото'!$A$2:$D$4000,4,FALSE),"-")</f>
        <v>-</v>
      </c>
      <c r="AW136" s="9" t="str">
        <f>IFERROR(VLOOKUP(CONCATENATE($A136,AW$1),'Исх-фото'!$A$2:$D$4000,4,FALSE),"-")</f>
        <v>-</v>
      </c>
      <c r="AX136" s="9" t="str">
        <f>IFERROR(VLOOKUP(CONCATENATE($A136,AX$1),'Исх-фото'!$A$2:$D$4000,4,FALSE),"-")</f>
        <v>-</v>
      </c>
      <c r="AY136" s="9" t="str">
        <f>IFERROR(VLOOKUP(CONCATENATE($A136,AY$1),'Исх-фото'!$A$2:$D$4000,4,FALSE),"-")</f>
        <v>-</v>
      </c>
      <c r="AZ136" s="9" t="str">
        <f>IFERROR(VLOOKUP(CONCATENATE($A136,AZ$1),'Исх-фото'!$A$2:$D$4000,4,FALSE),"-")</f>
        <v>-</v>
      </c>
      <c r="BA136" s="9" t="str">
        <f>IFERROR(VLOOKUP(CONCATENATE($A136,BA$1),'Исх-фото'!$A$2:$D$4000,4,FALSE),"-")</f>
        <v>-</v>
      </c>
      <c r="BB136" s="9">
        <f>IFERROR(VLOOKUP(CONCATENATE($A136,BB$1),'Исх-фото'!$A$2:$D$4000,4,FALSE),"-")</f>
        <v>9</v>
      </c>
      <c r="BC136" s="9">
        <f>IFERROR(VLOOKUP(CONCATENATE($A136,BC$1),'Исх-фото'!$A$2:$D$4000,4,FALSE),"-")</f>
        <v>5</v>
      </c>
      <c r="BD136" s="9" t="str">
        <f>IFERROR(VLOOKUP(CONCATENATE($A136,BD$1),'Исх-фото'!$A$2:$D$4000,4,FALSE),"-")</f>
        <v>-</v>
      </c>
      <c r="BE136" s="9">
        <f>IFERROR(VLOOKUP(CONCATENATE($A136,BE$1),'Исх-фото'!$A$2:$D$4000,4,FALSE),"-")</f>
        <v>6</v>
      </c>
      <c r="BF136" s="9">
        <f>IFERROR(VLOOKUP(CONCATENATE($A136,BF$1),'Исх-фото'!$A$2:$D$4000,4,FALSE),"-")</f>
        <v>5</v>
      </c>
      <c r="BG136" s="9" t="str">
        <f>IFERROR(VLOOKUP(CONCATENATE($A136,BG$1),'Исх-фото'!$A$2:$D$4000,4,FALSE),"-")</f>
        <v>-</v>
      </c>
      <c r="BH136" s="9" t="str">
        <f>IFERROR(VLOOKUP(CONCATENATE($A136,BH$1),'Исх-фото'!$A$2:$D$4000,4,FALSE),"-")</f>
        <v>-</v>
      </c>
      <c r="BI136" s="9" t="str">
        <f>IFERROR(VLOOKUP(CONCATENATE($A136,BI$1),'Исх-фото'!$A$2:$D$4000,4,FALSE),"-")</f>
        <v>-</v>
      </c>
      <c r="BJ136" s="37">
        <f t="shared" si="12"/>
        <v>15</v>
      </c>
      <c r="BK136" s="34">
        <f t="shared" si="13"/>
        <v>6</v>
      </c>
      <c r="BL136" s="9">
        <f t="shared" si="14"/>
        <v>95</v>
      </c>
    </row>
    <row r="137" spans="1:64">
      <c r="A137" s="38">
        <f t="shared" si="15"/>
        <v>135</v>
      </c>
      <c r="B137" s="36">
        <f>№!B136</f>
        <v>64</v>
      </c>
      <c r="C137" s="36">
        <f>№!C136</f>
        <v>1</v>
      </c>
      <c r="D137" s="9">
        <f>IFERROR(VLOOKUP(CONCATENATE($A137,D$1),'Исх-фото'!$A$2:$D$4000,4,FALSE),"-")</f>
        <v>7</v>
      </c>
      <c r="E137" s="9" t="str">
        <f>IFERROR(VLOOKUP(CONCATENATE($A137,E$1),'Исх-фото'!$A$2:$D$4000,4,FALSE),"-")</f>
        <v>-</v>
      </c>
      <c r="F137" s="9" t="str">
        <f>IFERROR(VLOOKUP(CONCATENATE($A137,F$1),'Исх-фото'!$A$2:$D$4000,4,FALSE),"-")</f>
        <v>-</v>
      </c>
      <c r="G137" s="9">
        <f>IFERROR(VLOOKUP(CONCATENATE($A137,G$1),'Исх-фото'!$A$2:$D$4000,4,FALSE),"-")</f>
        <v>11</v>
      </c>
      <c r="H137" s="9" t="str">
        <f>IFERROR(VLOOKUP(CONCATENATE($A137,H$1),'Исх-фото'!$A$2:$D$4000,4,FALSE),"-")</f>
        <v>-</v>
      </c>
      <c r="I137" s="9" t="str">
        <f>IFERROR(VLOOKUP(CONCATENATE($A137,I$1),'Исх-фото'!$A$2:$D$4000,4,FALSE),"-")</f>
        <v>-</v>
      </c>
      <c r="J137" s="9" t="str">
        <f>IFERROR(VLOOKUP(CONCATENATE($A137,J$1),'Исх-фото'!$A$2:$D$4000,4,FALSE),"-")</f>
        <v>-</v>
      </c>
      <c r="K137" s="9">
        <f>IFERROR(VLOOKUP(CONCATENATE($A137,K$1),'Исх-фото'!$A$2:$D$4000,4,FALSE),"-")</f>
        <v>9</v>
      </c>
      <c r="L137" s="9" t="str">
        <f>IFERROR(VLOOKUP(CONCATENATE($A137,L$1),'Исх-фото'!$A$2:$D$4000,4,FALSE),"-")</f>
        <v>-</v>
      </c>
      <c r="M137" s="9">
        <f>IFERROR(VLOOKUP(CONCATENATE($A137,M$1),'Исх-фото'!$A$2:$D$4000,4,FALSE),"-")</f>
        <v>11</v>
      </c>
      <c r="N137" s="9" t="str">
        <f>IFERROR(VLOOKUP(CONCATENATE($A137,N$1),'Исх-фото'!$A$2:$D$4000,4,FALSE),"-")</f>
        <v>-</v>
      </c>
      <c r="O137" s="9" t="str">
        <f>IFERROR(VLOOKUP(CONCATENATE($A137,O$1),'Исх-фото'!$A$2:$D$4000,4,FALSE),"-")</f>
        <v>-</v>
      </c>
      <c r="P137" s="9" t="str">
        <f>IFERROR(VLOOKUP(CONCATENATE($A137,P$1),'Исх-фото'!$A$2:$D$4000,4,FALSE),"-")</f>
        <v>-</v>
      </c>
      <c r="Q137" s="9">
        <f>IFERROR(VLOOKUP(CONCATENATE($A137,Q$1),'Исх-фото'!$A$2:$D$4000,4,FALSE),"-")</f>
        <v>9</v>
      </c>
      <c r="R137" s="9" t="str">
        <f>IFERROR(VLOOKUP(CONCATENATE($A137,R$1),'Исх-фото'!$A$2:$D$4000,4,FALSE),"-")</f>
        <v>-</v>
      </c>
      <c r="S137" s="9">
        <f>IFERROR(VLOOKUP(CONCATENATE($A137,S$1),'Исх-фото'!$A$2:$D$4000,4,FALSE),"-")</f>
        <v>9</v>
      </c>
      <c r="T137" s="9">
        <f>IFERROR(VLOOKUP(CONCATENATE($A137,T$1),'Исх-фото'!$A$2:$D$4000,4,FALSE),"-")</f>
        <v>6</v>
      </c>
      <c r="U137" s="9">
        <f>IFERROR(VLOOKUP(CONCATENATE($A137,U$1),'Исх-фото'!$A$2:$D$4000,4,FALSE),"-")</f>
        <v>8</v>
      </c>
      <c r="V137" s="9" t="str">
        <f>IFERROR(VLOOKUP(CONCATENATE($A137,V$1),'Исх-фото'!$A$2:$D$4000,4,FALSE),"-")</f>
        <v>-</v>
      </c>
      <c r="W137" s="9" t="str">
        <f>IFERROR(VLOOKUP(CONCATENATE($A137,W$1),'Исх-фото'!$A$2:$D$4000,4,FALSE),"-")</f>
        <v>-</v>
      </c>
      <c r="X137" s="9" t="str">
        <f>IFERROR(VLOOKUP(CONCATENATE($A137,X$1),'Исх-фото'!$A$2:$D$4000,4,FALSE),"-")</f>
        <v>-</v>
      </c>
      <c r="Y137" s="9" t="str">
        <f>IFERROR(VLOOKUP(CONCATENATE($A137,Y$1),'Исх-фото'!$A$2:$D$4000,4,FALSE),"-")</f>
        <v>-</v>
      </c>
      <c r="Z137" s="9">
        <f>IFERROR(VLOOKUP(CONCATENATE($A137,Z$1),'Исх-фото'!$A$2:$D$4000,4,FALSE),"-")</f>
        <v>9</v>
      </c>
      <c r="AA137" s="9" t="str">
        <f>IFERROR(VLOOKUP(CONCATENATE($A137,AA$1),'Исх-фото'!$A$2:$D$4000,4,FALSE),"-")</f>
        <v>-</v>
      </c>
      <c r="AB137" s="9" t="str">
        <f>IFERROR(VLOOKUP(CONCATENATE($A137,AB$1),'Исх-фото'!$A$2:$D$4000,4,FALSE),"-")</f>
        <v>-</v>
      </c>
      <c r="AC137" s="9" t="str">
        <f>IFERROR(VLOOKUP(CONCATENATE($A137,AC$1),'Исх-фото'!$A$2:$D$4000,4,FALSE),"-")</f>
        <v>-</v>
      </c>
      <c r="AD137" s="9" t="str">
        <f>IFERROR(VLOOKUP(CONCATENATE($A137,AD$1),'Исх-фото'!$A$2:$D$4000,4,FALSE),"-")</f>
        <v>-</v>
      </c>
      <c r="AE137" s="9" t="str">
        <f>IFERROR(VLOOKUP(CONCATENATE($A137,AE$1),'Исх-фото'!$A$2:$D$4000,4,FALSE),"-")</f>
        <v>-</v>
      </c>
      <c r="AF137" s="9" t="str">
        <f>IFERROR(VLOOKUP(CONCATENATE($A137,AF$1),'Исх-фото'!$A$2:$D$4000,4,FALSE),"-")</f>
        <v>-</v>
      </c>
      <c r="AG137" s="9">
        <f>IFERROR(VLOOKUP(CONCATENATE($A137,AG$1),'Исх-фото'!$A$2:$D$4000,4,FALSE),"-")</f>
        <v>7</v>
      </c>
      <c r="AH137" s="9" t="str">
        <f>IFERROR(VLOOKUP(CONCATENATE($A137,AH$1),'Исх-фото'!$A$2:$D$4000,4,FALSE),"-")</f>
        <v>-</v>
      </c>
      <c r="AI137" s="9">
        <f>IFERROR(VLOOKUP(CONCATENATE($A137,AI$1),'Исх-фото'!$A$2:$D$4000,4,FALSE),"-")</f>
        <v>8</v>
      </c>
      <c r="AJ137" s="9">
        <f>IFERROR(VLOOKUP(CONCATENATE($A137,AJ$1),'Исх-фото'!$A$2:$D$4000,4,FALSE),"-")</f>
        <v>7</v>
      </c>
      <c r="AK137" s="9">
        <f>IFERROR(VLOOKUP(CONCATENATE($A137,AK$1),'Исх-фото'!$A$2:$D$4000,4,FALSE),"-")</f>
        <v>9</v>
      </c>
      <c r="AL137" s="9">
        <f>IFERROR(VLOOKUP(CONCATENATE($A137,AL$1),'Исх-фото'!$A$2:$D$4000,4,FALSE),"-")</f>
        <v>6</v>
      </c>
      <c r="AM137" s="9">
        <f>IFERROR(VLOOKUP(CONCATENATE($A137,AM$1),'Исх-фото'!$A$2:$D$4000,4,FALSE),"-")</f>
        <v>6</v>
      </c>
      <c r="AN137" s="9">
        <f>IFERROR(VLOOKUP(CONCATENATE($A137,AN$1),'Исх-фото'!$A$2:$D$4000,4,FALSE),"-")</f>
        <v>7</v>
      </c>
      <c r="AO137" s="9">
        <f>IFERROR(VLOOKUP(CONCATENATE($A137,AO$1),'Исх-фото'!$A$2:$D$4000,4,FALSE),"-")</f>
        <v>12</v>
      </c>
      <c r="AP137" s="9">
        <f>IFERROR(VLOOKUP(CONCATENATE($A137,AP$1),'Исх-фото'!$A$2:$D$4000,4,FALSE),"-")</f>
        <v>9</v>
      </c>
      <c r="AQ137" s="9" t="str">
        <f>IFERROR(VLOOKUP(CONCATENATE($A137,AQ$1),'Исх-фото'!$A$2:$D$4000,4,FALSE),"-")</f>
        <v>-</v>
      </c>
      <c r="AR137" s="9" t="str">
        <f>IFERROR(VLOOKUP(CONCATENATE($A137,AR$1),'Исх-фото'!$A$2:$D$4000,4,FALSE),"-")</f>
        <v>-</v>
      </c>
      <c r="AS137" s="9">
        <f>IFERROR(VLOOKUP(CONCATENATE($A137,AS$1),'Исх-фото'!$A$2:$D$4000,4,FALSE),"-")</f>
        <v>6</v>
      </c>
      <c r="AT137" s="9" t="str">
        <f>IFERROR(VLOOKUP(CONCATENATE($A137,AT$1),'Исх-фото'!$A$2:$D$4000,4,FALSE),"-")</f>
        <v>-</v>
      </c>
      <c r="AU137" s="9" t="str">
        <f>IFERROR(VLOOKUP(CONCATENATE($A137,AU$1),'Исх-фото'!$A$2:$D$4000,4,FALSE),"-")</f>
        <v>-</v>
      </c>
      <c r="AV137" s="9" t="str">
        <f>IFERROR(VLOOKUP(CONCATENATE($A137,AV$1),'Исх-фото'!$A$2:$D$4000,4,FALSE),"-")</f>
        <v>-</v>
      </c>
      <c r="AW137" s="9">
        <f>IFERROR(VLOOKUP(CONCATENATE($A137,AW$1),'Исх-фото'!$A$2:$D$4000,4,FALSE),"-")</f>
        <v>7</v>
      </c>
      <c r="AX137" s="9" t="str">
        <f>IFERROR(VLOOKUP(CONCATENATE($A137,AX$1),'Исх-фото'!$A$2:$D$4000,4,FALSE),"-")</f>
        <v>-</v>
      </c>
      <c r="AY137" s="9" t="str">
        <f>IFERROR(VLOOKUP(CONCATENATE($A137,AY$1),'Исх-фото'!$A$2:$D$4000,4,FALSE),"-")</f>
        <v>-</v>
      </c>
      <c r="AZ137" s="9" t="str">
        <f>IFERROR(VLOOKUP(CONCATENATE($A137,AZ$1),'Исх-фото'!$A$2:$D$4000,4,FALSE),"-")</f>
        <v>-</v>
      </c>
      <c r="BA137" s="9" t="str">
        <f>IFERROR(VLOOKUP(CONCATENATE($A137,BA$1),'Исх-фото'!$A$2:$D$4000,4,FALSE),"-")</f>
        <v>-</v>
      </c>
      <c r="BB137" s="9">
        <f>IFERROR(VLOOKUP(CONCATENATE($A137,BB$1),'Исх-фото'!$A$2:$D$4000,4,FALSE),"-")</f>
        <v>10</v>
      </c>
      <c r="BC137" s="9">
        <f>IFERROR(VLOOKUP(CONCATENATE($A137,BC$1),'Исх-фото'!$A$2:$D$4000,4,FALSE),"-")</f>
        <v>10</v>
      </c>
      <c r="BD137" s="9" t="str">
        <f>IFERROR(VLOOKUP(CONCATENATE($A137,BD$1),'Исх-фото'!$A$2:$D$4000,4,FALSE),"-")</f>
        <v>-</v>
      </c>
      <c r="BE137" s="9">
        <f>IFERROR(VLOOKUP(CONCATENATE($A137,BE$1),'Исх-фото'!$A$2:$D$4000,4,FALSE),"-")</f>
        <v>7</v>
      </c>
      <c r="BF137" s="9">
        <f>IFERROR(VLOOKUP(CONCATENATE($A137,BF$1),'Исх-фото'!$A$2:$D$4000,4,FALSE),"-")</f>
        <v>10</v>
      </c>
      <c r="BG137" s="9" t="str">
        <f>IFERROR(VLOOKUP(CONCATENATE($A137,BG$1),'Исх-фото'!$A$2:$D$4000,4,FALSE),"-")</f>
        <v>-</v>
      </c>
      <c r="BH137" s="9" t="str">
        <f>IFERROR(VLOOKUP(CONCATENATE($A137,BH$1),'Исх-фото'!$A$2:$D$4000,4,FALSE),"-")</f>
        <v>-</v>
      </c>
      <c r="BI137" s="9" t="str">
        <f>IFERROR(VLOOKUP(CONCATENATE($A137,BI$1),'Исх-фото'!$A$2:$D$4000,4,FALSE),"-")</f>
        <v>-</v>
      </c>
      <c r="BJ137" s="37">
        <f t="shared" si="12"/>
        <v>24</v>
      </c>
      <c r="BK137" s="34">
        <f t="shared" si="13"/>
        <v>8.3333333333333339</v>
      </c>
      <c r="BL137" s="9">
        <f t="shared" si="14"/>
        <v>22</v>
      </c>
    </row>
    <row r="138" spans="1:64">
      <c r="A138" s="38">
        <f t="shared" si="15"/>
        <v>136</v>
      </c>
      <c r="B138" s="36">
        <f>№!B137</f>
        <v>65</v>
      </c>
      <c r="C138" s="36">
        <f>№!C137</f>
        <v>1</v>
      </c>
      <c r="D138" s="9">
        <f>IFERROR(VLOOKUP(CONCATENATE($A138,D$1),'Исх-фото'!$A$2:$D$4000,4,FALSE),"-")</f>
        <v>12</v>
      </c>
      <c r="E138" s="9" t="str">
        <f>IFERROR(VLOOKUP(CONCATENATE($A138,E$1),'Исх-фото'!$A$2:$D$4000,4,FALSE),"-")</f>
        <v>-</v>
      </c>
      <c r="F138" s="9" t="str">
        <f>IFERROR(VLOOKUP(CONCATENATE($A138,F$1),'Исх-фото'!$A$2:$D$4000,4,FALSE),"-")</f>
        <v>-</v>
      </c>
      <c r="G138" s="9" t="str">
        <f>IFERROR(VLOOKUP(CONCATENATE($A138,G$1),'Исх-фото'!$A$2:$D$4000,4,FALSE),"-")</f>
        <v>-</v>
      </c>
      <c r="H138" s="9" t="str">
        <f>IFERROR(VLOOKUP(CONCATENATE($A138,H$1),'Исх-фото'!$A$2:$D$4000,4,FALSE),"-")</f>
        <v>-</v>
      </c>
      <c r="I138" s="9" t="str">
        <f>IFERROR(VLOOKUP(CONCATENATE($A138,I$1),'Исх-фото'!$A$2:$D$4000,4,FALSE),"-")</f>
        <v>-</v>
      </c>
      <c r="J138" s="9">
        <f>IFERROR(VLOOKUP(CONCATENATE($A138,J$1),'Исх-фото'!$A$2:$D$4000,4,FALSE),"-")</f>
        <v>5</v>
      </c>
      <c r="K138" s="9" t="str">
        <f>IFERROR(VLOOKUP(CONCATENATE($A138,K$1),'Исх-фото'!$A$2:$D$4000,4,FALSE),"-")</f>
        <v>-</v>
      </c>
      <c r="L138" s="9" t="str">
        <f>IFERROR(VLOOKUP(CONCATENATE($A138,L$1),'Исх-фото'!$A$2:$D$4000,4,FALSE),"-")</f>
        <v>-</v>
      </c>
      <c r="M138" s="9" t="str">
        <f>IFERROR(VLOOKUP(CONCATENATE($A138,M$1),'Исх-фото'!$A$2:$D$4000,4,FALSE),"-")</f>
        <v>-</v>
      </c>
      <c r="N138" s="9" t="str">
        <f>IFERROR(VLOOKUP(CONCATENATE($A138,N$1),'Исх-фото'!$A$2:$D$4000,4,FALSE),"-")</f>
        <v>-</v>
      </c>
      <c r="O138" s="9" t="str">
        <f>IFERROR(VLOOKUP(CONCATENATE($A138,O$1),'Исх-фото'!$A$2:$D$4000,4,FALSE),"-")</f>
        <v>-</v>
      </c>
      <c r="P138" s="9" t="str">
        <f>IFERROR(VLOOKUP(CONCATENATE($A138,P$1),'Исх-фото'!$A$2:$D$4000,4,FALSE),"-")</f>
        <v>-</v>
      </c>
      <c r="Q138" s="9">
        <f>IFERROR(VLOOKUP(CONCATENATE($A138,Q$1),'Исх-фото'!$A$2:$D$4000,4,FALSE),"-")</f>
        <v>5</v>
      </c>
      <c r="R138" s="9" t="str">
        <f>IFERROR(VLOOKUP(CONCATENATE($A138,R$1),'Исх-фото'!$A$2:$D$4000,4,FALSE),"-")</f>
        <v>-</v>
      </c>
      <c r="S138" s="9" t="str">
        <f>IFERROR(VLOOKUP(CONCATENATE($A138,S$1),'Исх-фото'!$A$2:$D$4000,4,FALSE),"-")</f>
        <v>-</v>
      </c>
      <c r="T138" s="9" t="str">
        <f>IFERROR(VLOOKUP(CONCATENATE($A138,T$1),'Исх-фото'!$A$2:$D$4000,4,FALSE),"-")</f>
        <v>-</v>
      </c>
      <c r="U138" s="9">
        <f>IFERROR(VLOOKUP(CONCATENATE($A138,U$1),'Исх-фото'!$A$2:$D$4000,4,FALSE),"-")</f>
        <v>6</v>
      </c>
      <c r="V138" s="9" t="str">
        <f>IFERROR(VLOOKUP(CONCATENATE($A138,V$1),'Исх-фото'!$A$2:$D$4000,4,FALSE),"-")</f>
        <v>-</v>
      </c>
      <c r="W138" s="9" t="str">
        <f>IFERROR(VLOOKUP(CONCATENATE($A138,W$1),'Исх-фото'!$A$2:$D$4000,4,FALSE),"-")</f>
        <v>-</v>
      </c>
      <c r="X138" s="9" t="str">
        <f>IFERROR(VLOOKUP(CONCATENATE($A138,X$1),'Исх-фото'!$A$2:$D$4000,4,FALSE),"-")</f>
        <v>-</v>
      </c>
      <c r="Y138" s="9" t="str">
        <f>IFERROR(VLOOKUP(CONCATENATE($A138,Y$1),'Исх-фото'!$A$2:$D$4000,4,FALSE),"-")</f>
        <v>-</v>
      </c>
      <c r="Z138" s="9">
        <f>IFERROR(VLOOKUP(CONCATENATE($A138,Z$1),'Исх-фото'!$A$2:$D$4000,4,FALSE),"-")</f>
        <v>8</v>
      </c>
      <c r="AA138" s="9" t="str">
        <f>IFERROR(VLOOKUP(CONCATENATE($A138,AA$1),'Исх-фото'!$A$2:$D$4000,4,FALSE),"-")</f>
        <v>-</v>
      </c>
      <c r="AB138" s="9" t="str">
        <f>IFERROR(VLOOKUP(CONCATENATE($A138,AB$1),'Исх-фото'!$A$2:$D$4000,4,FALSE),"-")</f>
        <v>-</v>
      </c>
      <c r="AC138" s="9">
        <f>IFERROR(VLOOKUP(CONCATENATE($A138,AC$1),'Исх-фото'!$A$2:$D$4000,4,FALSE),"-")</f>
        <v>10</v>
      </c>
      <c r="AD138" s="9" t="str">
        <f>IFERROR(VLOOKUP(CONCATENATE($A138,AD$1),'Исх-фото'!$A$2:$D$4000,4,FALSE),"-")</f>
        <v>-</v>
      </c>
      <c r="AE138" s="9" t="str">
        <f>IFERROR(VLOOKUP(CONCATENATE($A138,AE$1),'Исх-фото'!$A$2:$D$4000,4,FALSE),"-")</f>
        <v>-</v>
      </c>
      <c r="AF138" s="9" t="str">
        <f>IFERROR(VLOOKUP(CONCATENATE($A138,AF$1),'Исх-фото'!$A$2:$D$4000,4,FALSE),"-")</f>
        <v>-</v>
      </c>
      <c r="AG138" s="9">
        <f>IFERROR(VLOOKUP(CONCATENATE($A138,AG$1),'Исх-фото'!$A$2:$D$4000,4,FALSE),"-")</f>
        <v>7</v>
      </c>
      <c r="AH138" s="9" t="str">
        <f>IFERROR(VLOOKUP(CONCATENATE($A138,AH$1),'Исх-фото'!$A$2:$D$4000,4,FALSE),"-")</f>
        <v>-</v>
      </c>
      <c r="AI138" s="9">
        <f>IFERROR(VLOOKUP(CONCATENATE($A138,AI$1),'Исх-фото'!$A$2:$D$4000,4,FALSE),"-")</f>
        <v>4</v>
      </c>
      <c r="AJ138" s="9">
        <f>IFERROR(VLOOKUP(CONCATENATE($A138,AJ$1),'Исх-фото'!$A$2:$D$4000,4,FALSE),"-")</f>
        <v>5</v>
      </c>
      <c r="AK138" s="9">
        <f>IFERROR(VLOOKUP(CONCATENATE($A138,AK$1),'Исх-фото'!$A$2:$D$4000,4,FALSE),"-")</f>
        <v>9</v>
      </c>
      <c r="AL138" s="9" t="str">
        <f>IFERROR(VLOOKUP(CONCATENATE($A138,AL$1),'Исх-фото'!$A$2:$D$4000,4,FALSE),"-")</f>
        <v>-</v>
      </c>
      <c r="AM138" s="9">
        <f>IFERROR(VLOOKUP(CONCATENATE($A138,AM$1),'Исх-фото'!$A$2:$D$4000,4,FALSE),"-")</f>
        <v>2</v>
      </c>
      <c r="AN138" s="9">
        <f>IFERROR(VLOOKUP(CONCATENATE($A138,AN$1),'Исх-фото'!$A$2:$D$4000,4,FALSE),"-")</f>
        <v>7</v>
      </c>
      <c r="AO138" s="9" t="str">
        <f>IFERROR(VLOOKUP(CONCATENATE($A138,AO$1),'Исх-фото'!$A$2:$D$4000,4,FALSE),"-")</f>
        <v>-</v>
      </c>
      <c r="AP138" s="9">
        <f>IFERROR(VLOOKUP(CONCATENATE($A138,AP$1),'Исх-фото'!$A$2:$D$4000,4,FALSE),"-")</f>
        <v>7</v>
      </c>
      <c r="AQ138" s="9" t="str">
        <f>IFERROR(VLOOKUP(CONCATENATE($A138,AQ$1),'Исх-фото'!$A$2:$D$4000,4,FALSE),"-")</f>
        <v>-</v>
      </c>
      <c r="AR138" s="9" t="str">
        <f>IFERROR(VLOOKUP(CONCATENATE($A138,AR$1),'Исх-фото'!$A$2:$D$4000,4,FALSE),"-")</f>
        <v>-</v>
      </c>
      <c r="AS138" s="9">
        <f>IFERROR(VLOOKUP(CONCATENATE($A138,AS$1),'Исх-фото'!$A$2:$D$4000,4,FALSE),"-")</f>
        <v>6</v>
      </c>
      <c r="AT138" s="9" t="str">
        <f>IFERROR(VLOOKUP(CONCATENATE($A138,AT$1),'Исх-фото'!$A$2:$D$4000,4,FALSE),"-")</f>
        <v>-</v>
      </c>
      <c r="AU138" s="9" t="str">
        <f>IFERROR(VLOOKUP(CONCATENATE($A138,AU$1),'Исх-фото'!$A$2:$D$4000,4,FALSE),"-")</f>
        <v>-</v>
      </c>
      <c r="AV138" s="9" t="str">
        <f>IFERROR(VLOOKUP(CONCATENATE($A138,AV$1),'Исх-фото'!$A$2:$D$4000,4,FALSE),"-")</f>
        <v>-</v>
      </c>
      <c r="AW138" s="9">
        <f>IFERROR(VLOOKUP(CONCATENATE($A138,AW$1),'Исх-фото'!$A$2:$D$4000,4,FALSE),"-")</f>
        <v>6</v>
      </c>
      <c r="AX138" s="9" t="str">
        <f>IFERROR(VLOOKUP(CONCATENATE($A138,AX$1),'Исх-фото'!$A$2:$D$4000,4,FALSE),"-")</f>
        <v>-</v>
      </c>
      <c r="AY138" s="9" t="str">
        <f>IFERROR(VLOOKUP(CONCATENATE($A138,AY$1),'Исх-фото'!$A$2:$D$4000,4,FALSE),"-")</f>
        <v>-</v>
      </c>
      <c r="AZ138" s="9" t="str">
        <f>IFERROR(VLOOKUP(CONCATENATE($A138,AZ$1),'Исх-фото'!$A$2:$D$4000,4,FALSE),"-")</f>
        <v>-</v>
      </c>
      <c r="BA138" s="9" t="str">
        <f>IFERROR(VLOOKUP(CONCATENATE($A138,BA$1),'Исх-фото'!$A$2:$D$4000,4,FALSE),"-")</f>
        <v>-</v>
      </c>
      <c r="BB138" s="9">
        <f>IFERROR(VLOOKUP(CONCATENATE($A138,BB$1),'Исх-фото'!$A$2:$D$4000,4,FALSE),"-")</f>
        <v>6</v>
      </c>
      <c r="BC138" s="9">
        <f>IFERROR(VLOOKUP(CONCATENATE($A138,BC$1),'Исх-фото'!$A$2:$D$4000,4,FALSE),"-")</f>
        <v>4</v>
      </c>
      <c r="BD138" s="9" t="str">
        <f>IFERROR(VLOOKUP(CONCATENATE($A138,BD$1),'Исх-фото'!$A$2:$D$4000,4,FALSE),"-")</f>
        <v>-</v>
      </c>
      <c r="BE138" s="9">
        <f>IFERROR(VLOOKUP(CONCATENATE($A138,BE$1),'Исх-фото'!$A$2:$D$4000,4,FALSE),"-")</f>
        <v>5</v>
      </c>
      <c r="BF138" s="9">
        <f>IFERROR(VLOOKUP(CONCATENATE($A138,BF$1),'Исх-фото'!$A$2:$D$4000,4,FALSE),"-")</f>
        <v>12</v>
      </c>
      <c r="BG138" s="9" t="str">
        <f>IFERROR(VLOOKUP(CONCATENATE($A138,BG$1),'Исх-фото'!$A$2:$D$4000,4,FALSE),"-")</f>
        <v>-</v>
      </c>
      <c r="BH138" s="9" t="str">
        <f>IFERROR(VLOOKUP(CONCATENATE($A138,BH$1),'Исх-фото'!$A$2:$D$4000,4,FALSE),"-")</f>
        <v>-</v>
      </c>
      <c r="BI138" s="9" t="str">
        <f>IFERROR(VLOOKUP(CONCATENATE($A138,BI$1),'Исх-фото'!$A$2:$D$4000,4,FALSE),"-")</f>
        <v>-</v>
      </c>
      <c r="BJ138" s="37">
        <f t="shared" si="12"/>
        <v>19</v>
      </c>
      <c r="BK138" s="34">
        <f t="shared" si="13"/>
        <v>6.6315789473684212</v>
      </c>
      <c r="BL138" s="9">
        <f t="shared" si="14"/>
        <v>68</v>
      </c>
    </row>
    <row r="139" spans="1:64">
      <c r="A139" s="38">
        <f t="shared" si="15"/>
        <v>137</v>
      </c>
      <c r="B139" s="36">
        <f>№!B138</f>
        <v>65</v>
      </c>
      <c r="C139" s="36">
        <f>№!C138</f>
        <v>2</v>
      </c>
      <c r="D139" s="9">
        <f>IFERROR(VLOOKUP(CONCATENATE($A139,D$1),'Исх-фото'!$A$2:$D$4000,4,FALSE),"-")</f>
        <v>9</v>
      </c>
      <c r="E139" s="9" t="str">
        <f>IFERROR(VLOOKUP(CONCATENATE($A139,E$1),'Исх-фото'!$A$2:$D$4000,4,FALSE),"-")</f>
        <v>-</v>
      </c>
      <c r="F139" s="9">
        <f>IFERROR(VLOOKUP(CONCATENATE($A139,F$1),'Исх-фото'!$A$2:$D$4000,4,FALSE),"-")</f>
        <v>8</v>
      </c>
      <c r="G139" s="9">
        <f>IFERROR(VLOOKUP(CONCATENATE($A139,G$1),'Исх-фото'!$A$2:$D$4000,4,FALSE),"-")</f>
        <v>11</v>
      </c>
      <c r="H139" s="9" t="str">
        <f>IFERROR(VLOOKUP(CONCATENATE($A139,H$1),'Исх-фото'!$A$2:$D$4000,4,FALSE),"-")</f>
        <v>-</v>
      </c>
      <c r="I139" s="9" t="str">
        <f>IFERROR(VLOOKUP(CONCATENATE($A139,I$1),'Исх-фото'!$A$2:$D$4000,4,FALSE),"-")</f>
        <v>-</v>
      </c>
      <c r="J139" s="9" t="str">
        <f>IFERROR(VLOOKUP(CONCATENATE($A139,J$1),'Исх-фото'!$A$2:$D$4000,4,FALSE),"-")</f>
        <v>-</v>
      </c>
      <c r="K139" s="9" t="str">
        <f>IFERROR(VLOOKUP(CONCATENATE($A139,K$1),'Исх-фото'!$A$2:$D$4000,4,FALSE),"-")</f>
        <v>-</v>
      </c>
      <c r="L139" s="9" t="str">
        <f>IFERROR(VLOOKUP(CONCATENATE($A139,L$1),'Исх-фото'!$A$2:$D$4000,4,FALSE),"-")</f>
        <v>-</v>
      </c>
      <c r="M139" s="9" t="str">
        <f>IFERROR(VLOOKUP(CONCATENATE($A139,M$1),'Исх-фото'!$A$2:$D$4000,4,FALSE),"-")</f>
        <v>-</v>
      </c>
      <c r="N139" s="9" t="str">
        <f>IFERROR(VLOOKUP(CONCATENATE($A139,N$1),'Исх-фото'!$A$2:$D$4000,4,FALSE),"-")</f>
        <v>-</v>
      </c>
      <c r="O139" s="9" t="str">
        <f>IFERROR(VLOOKUP(CONCATENATE($A139,O$1),'Исх-фото'!$A$2:$D$4000,4,FALSE),"-")</f>
        <v>-</v>
      </c>
      <c r="P139" s="9" t="str">
        <f>IFERROR(VLOOKUP(CONCATENATE($A139,P$1),'Исх-фото'!$A$2:$D$4000,4,FALSE),"-")</f>
        <v>-</v>
      </c>
      <c r="Q139" s="9">
        <f>IFERROR(VLOOKUP(CONCATENATE($A139,Q$1),'Исх-фото'!$A$2:$D$4000,4,FALSE),"-")</f>
        <v>9</v>
      </c>
      <c r="R139" s="9" t="str">
        <f>IFERROR(VLOOKUP(CONCATENATE($A139,R$1),'Исх-фото'!$A$2:$D$4000,4,FALSE),"-")</f>
        <v>-</v>
      </c>
      <c r="S139" s="9" t="str">
        <f>IFERROR(VLOOKUP(CONCATENATE($A139,S$1),'Исх-фото'!$A$2:$D$4000,4,FALSE),"-")</f>
        <v>-</v>
      </c>
      <c r="T139" s="9" t="str">
        <f>IFERROR(VLOOKUP(CONCATENATE($A139,T$1),'Исх-фото'!$A$2:$D$4000,4,FALSE),"-")</f>
        <v>-</v>
      </c>
      <c r="U139" s="9">
        <f>IFERROR(VLOOKUP(CONCATENATE($A139,U$1),'Исх-фото'!$A$2:$D$4000,4,FALSE),"-")</f>
        <v>8</v>
      </c>
      <c r="V139" s="9" t="str">
        <f>IFERROR(VLOOKUP(CONCATENATE($A139,V$1),'Исх-фото'!$A$2:$D$4000,4,FALSE),"-")</f>
        <v>-</v>
      </c>
      <c r="W139" s="9" t="str">
        <f>IFERROR(VLOOKUP(CONCATENATE($A139,W$1),'Исх-фото'!$A$2:$D$4000,4,FALSE),"-")</f>
        <v>-</v>
      </c>
      <c r="X139" s="9" t="str">
        <f>IFERROR(VLOOKUP(CONCATENATE($A139,X$1),'Исх-фото'!$A$2:$D$4000,4,FALSE),"-")</f>
        <v>-</v>
      </c>
      <c r="Y139" s="9" t="str">
        <f>IFERROR(VLOOKUP(CONCATENATE($A139,Y$1),'Исх-фото'!$A$2:$D$4000,4,FALSE),"-")</f>
        <v>-</v>
      </c>
      <c r="Z139" s="9">
        <f>IFERROR(VLOOKUP(CONCATENATE($A139,Z$1),'Исх-фото'!$A$2:$D$4000,4,FALSE),"-")</f>
        <v>8</v>
      </c>
      <c r="AA139" s="9" t="str">
        <f>IFERROR(VLOOKUP(CONCATENATE($A139,AA$1),'Исх-фото'!$A$2:$D$4000,4,FALSE),"-")</f>
        <v>-</v>
      </c>
      <c r="AB139" s="9" t="str">
        <f>IFERROR(VLOOKUP(CONCATENATE($A139,AB$1),'Исх-фото'!$A$2:$D$4000,4,FALSE),"-")</f>
        <v>-</v>
      </c>
      <c r="AC139" s="9">
        <f>IFERROR(VLOOKUP(CONCATENATE($A139,AC$1),'Исх-фото'!$A$2:$D$4000,4,FALSE),"-")</f>
        <v>10</v>
      </c>
      <c r="AD139" s="9" t="str">
        <f>IFERROR(VLOOKUP(CONCATENATE($A139,AD$1),'Исх-фото'!$A$2:$D$4000,4,FALSE),"-")</f>
        <v>-</v>
      </c>
      <c r="AE139" s="9" t="str">
        <f>IFERROR(VLOOKUP(CONCATENATE($A139,AE$1),'Исх-фото'!$A$2:$D$4000,4,FALSE),"-")</f>
        <v>-</v>
      </c>
      <c r="AF139" s="9" t="str">
        <f>IFERROR(VLOOKUP(CONCATENATE($A139,AF$1),'Исх-фото'!$A$2:$D$4000,4,FALSE),"-")</f>
        <v>-</v>
      </c>
      <c r="AG139" s="9">
        <f>IFERROR(VLOOKUP(CONCATENATE($A139,AG$1),'Исх-фото'!$A$2:$D$4000,4,FALSE),"-")</f>
        <v>8</v>
      </c>
      <c r="AH139" s="9" t="str">
        <f>IFERROR(VLOOKUP(CONCATENATE($A139,AH$1),'Исх-фото'!$A$2:$D$4000,4,FALSE),"-")</f>
        <v>-</v>
      </c>
      <c r="AI139" s="9" t="str">
        <f>IFERROR(VLOOKUP(CONCATENATE($A139,AI$1),'Исх-фото'!$A$2:$D$4000,4,FALSE),"-")</f>
        <v>-</v>
      </c>
      <c r="AJ139" s="9">
        <f>IFERROR(VLOOKUP(CONCATENATE($A139,AJ$1),'Исх-фото'!$A$2:$D$4000,4,FALSE),"-")</f>
        <v>5</v>
      </c>
      <c r="AK139" s="9" t="str">
        <f>IFERROR(VLOOKUP(CONCATENATE($A139,AK$1),'Исх-фото'!$A$2:$D$4000,4,FALSE),"-")</f>
        <v>-</v>
      </c>
      <c r="AL139" s="9" t="str">
        <f>IFERROR(VLOOKUP(CONCATENATE($A139,AL$1),'Исх-фото'!$A$2:$D$4000,4,FALSE),"-")</f>
        <v>-</v>
      </c>
      <c r="AM139" s="9">
        <f>IFERROR(VLOOKUP(CONCATENATE($A139,AM$1),'Исх-фото'!$A$2:$D$4000,4,FALSE),"-")</f>
        <v>4</v>
      </c>
      <c r="AN139" s="9">
        <f>IFERROR(VLOOKUP(CONCATENATE($A139,AN$1),'Исх-фото'!$A$2:$D$4000,4,FALSE),"-")</f>
        <v>6</v>
      </c>
      <c r="AO139" s="9">
        <f>IFERROR(VLOOKUP(CONCATENATE($A139,AO$1),'Исх-фото'!$A$2:$D$4000,4,FALSE),"-")</f>
        <v>10</v>
      </c>
      <c r="AP139" s="9">
        <f>IFERROR(VLOOKUP(CONCATENATE($A139,AP$1),'Исх-фото'!$A$2:$D$4000,4,FALSE),"-")</f>
        <v>6</v>
      </c>
      <c r="AQ139" s="9" t="str">
        <f>IFERROR(VLOOKUP(CONCATENATE($A139,AQ$1),'Исх-фото'!$A$2:$D$4000,4,FALSE),"-")</f>
        <v>-</v>
      </c>
      <c r="AR139" s="9" t="str">
        <f>IFERROR(VLOOKUP(CONCATENATE($A139,AR$1),'Исх-фото'!$A$2:$D$4000,4,FALSE),"-")</f>
        <v>-</v>
      </c>
      <c r="AS139" s="9">
        <f>IFERROR(VLOOKUP(CONCATENATE($A139,AS$1),'Исх-фото'!$A$2:$D$4000,4,FALSE),"-")</f>
        <v>4</v>
      </c>
      <c r="AT139" s="9" t="str">
        <f>IFERROR(VLOOKUP(CONCATENATE($A139,AT$1),'Исх-фото'!$A$2:$D$4000,4,FALSE),"-")</f>
        <v>-</v>
      </c>
      <c r="AU139" s="9" t="str">
        <f>IFERROR(VLOOKUP(CONCATENATE($A139,AU$1),'Исх-фото'!$A$2:$D$4000,4,FALSE),"-")</f>
        <v>-</v>
      </c>
      <c r="AV139" s="9" t="str">
        <f>IFERROR(VLOOKUP(CONCATENATE($A139,AV$1),'Исх-фото'!$A$2:$D$4000,4,FALSE),"-")</f>
        <v>-</v>
      </c>
      <c r="AW139" s="9">
        <f>IFERROR(VLOOKUP(CONCATENATE($A139,AW$1),'Исх-фото'!$A$2:$D$4000,4,FALSE),"-")</f>
        <v>7</v>
      </c>
      <c r="AX139" s="9" t="str">
        <f>IFERROR(VLOOKUP(CONCATENATE($A139,AX$1),'Исх-фото'!$A$2:$D$4000,4,FALSE),"-")</f>
        <v>-</v>
      </c>
      <c r="AY139" s="9" t="str">
        <f>IFERROR(VLOOKUP(CONCATENATE($A139,AY$1),'Исх-фото'!$A$2:$D$4000,4,FALSE),"-")</f>
        <v>-</v>
      </c>
      <c r="AZ139" s="9">
        <f>IFERROR(VLOOKUP(CONCATENATE($A139,AZ$1),'Исх-фото'!$A$2:$D$4000,4,FALSE),"-")</f>
        <v>6</v>
      </c>
      <c r="BA139" s="9" t="str">
        <f>IFERROR(VLOOKUP(CONCATENATE($A139,BA$1),'Исх-фото'!$A$2:$D$4000,4,FALSE),"-")</f>
        <v>-</v>
      </c>
      <c r="BB139" s="9" t="str">
        <f>IFERROR(VLOOKUP(CONCATENATE($A139,BB$1),'Исх-фото'!$A$2:$D$4000,4,FALSE),"-")</f>
        <v>-</v>
      </c>
      <c r="BC139" s="9">
        <f>IFERROR(VLOOKUP(CONCATENATE($A139,BC$1),'Исх-фото'!$A$2:$D$4000,4,FALSE),"-")</f>
        <v>4</v>
      </c>
      <c r="BD139" s="9" t="str">
        <f>IFERROR(VLOOKUP(CONCATENATE($A139,BD$1),'Исх-фото'!$A$2:$D$4000,4,FALSE),"-")</f>
        <v>-</v>
      </c>
      <c r="BE139" s="9">
        <f>IFERROR(VLOOKUP(CONCATENATE($A139,BE$1),'Исх-фото'!$A$2:$D$4000,4,FALSE),"-")</f>
        <v>6</v>
      </c>
      <c r="BF139" s="9">
        <f>IFERROR(VLOOKUP(CONCATENATE($A139,BF$1),'Исх-фото'!$A$2:$D$4000,4,FALSE),"-")</f>
        <v>9</v>
      </c>
      <c r="BG139" s="9" t="str">
        <f>IFERROR(VLOOKUP(CONCATENATE($A139,BG$1),'Исх-фото'!$A$2:$D$4000,4,FALSE),"-")</f>
        <v>-</v>
      </c>
      <c r="BH139" s="9" t="str">
        <f>IFERROR(VLOOKUP(CONCATENATE($A139,BH$1),'Исх-фото'!$A$2:$D$4000,4,FALSE),"-")</f>
        <v>-</v>
      </c>
      <c r="BI139" s="9" t="str">
        <f>IFERROR(VLOOKUP(CONCATENATE($A139,BI$1),'Исх-фото'!$A$2:$D$4000,4,FALSE),"-")</f>
        <v>-</v>
      </c>
      <c r="BJ139" s="37">
        <f t="shared" si="12"/>
        <v>19</v>
      </c>
      <c r="BK139" s="34">
        <f t="shared" si="13"/>
        <v>7.2631578947368425</v>
      </c>
      <c r="BL139" s="9">
        <f t="shared" si="14"/>
        <v>47</v>
      </c>
    </row>
    <row r="140" spans="1:64">
      <c r="A140" s="38">
        <f t="shared" si="15"/>
        <v>138</v>
      </c>
      <c r="B140" s="36">
        <f>№!B139</f>
        <v>65</v>
      </c>
      <c r="C140" s="36">
        <f>№!C139</f>
        <v>3</v>
      </c>
      <c r="D140" s="9">
        <f>IFERROR(VLOOKUP(CONCATENATE($A140,D$1),'Исх-фото'!$A$2:$D$4000,4,FALSE),"-")</f>
        <v>8</v>
      </c>
      <c r="E140" s="9" t="str">
        <f>IFERROR(VLOOKUP(CONCATENATE($A140,E$1),'Исх-фото'!$A$2:$D$4000,4,FALSE),"-")</f>
        <v>-</v>
      </c>
      <c r="F140" s="9" t="str">
        <f>IFERROR(VLOOKUP(CONCATENATE($A140,F$1),'Исх-фото'!$A$2:$D$4000,4,FALSE),"-")</f>
        <v>-</v>
      </c>
      <c r="G140" s="9" t="str">
        <f>IFERROR(VLOOKUP(CONCATENATE($A140,G$1),'Исх-фото'!$A$2:$D$4000,4,FALSE),"-")</f>
        <v>-</v>
      </c>
      <c r="H140" s="9" t="str">
        <f>IFERROR(VLOOKUP(CONCATENATE($A140,H$1),'Исх-фото'!$A$2:$D$4000,4,FALSE),"-")</f>
        <v>-</v>
      </c>
      <c r="I140" s="9">
        <f>IFERROR(VLOOKUP(CONCATENATE($A140,I$1),'Исх-фото'!$A$2:$D$4000,4,FALSE),"-")</f>
        <v>9</v>
      </c>
      <c r="J140" s="9" t="str">
        <f>IFERROR(VLOOKUP(CONCATENATE($A140,J$1),'Исх-фото'!$A$2:$D$4000,4,FALSE),"-")</f>
        <v>-</v>
      </c>
      <c r="K140" s="9" t="str">
        <f>IFERROR(VLOOKUP(CONCATENATE($A140,K$1),'Исх-фото'!$A$2:$D$4000,4,FALSE),"-")</f>
        <v>-</v>
      </c>
      <c r="L140" s="9" t="str">
        <f>IFERROR(VLOOKUP(CONCATENATE($A140,L$1),'Исх-фото'!$A$2:$D$4000,4,FALSE),"-")</f>
        <v>-</v>
      </c>
      <c r="M140" s="9" t="str">
        <f>IFERROR(VLOOKUP(CONCATENATE($A140,M$1),'Исх-фото'!$A$2:$D$4000,4,FALSE),"-")</f>
        <v>-</v>
      </c>
      <c r="N140" s="9" t="str">
        <f>IFERROR(VLOOKUP(CONCATENATE($A140,N$1),'Исх-фото'!$A$2:$D$4000,4,FALSE),"-")</f>
        <v>-</v>
      </c>
      <c r="O140" s="9" t="str">
        <f>IFERROR(VLOOKUP(CONCATENATE($A140,O$1),'Исх-фото'!$A$2:$D$4000,4,FALSE),"-")</f>
        <v>-</v>
      </c>
      <c r="P140" s="9" t="str">
        <f>IFERROR(VLOOKUP(CONCATENATE($A140,P$1),'Исх-фото'!$A$2:$D$4000,4,FALSE),"-")</f>
        <v>-</v>
      </c>
      <c r="Q140" s="9">
        <f>IFERROR(VLOOKUP(CONCATENATE($A140,Q$1),'Исх-фото'!$A$2:$D$4000,4,FALSE),"-")</f>
        <v>9</v>
      </c>
      <c r="R140" s="9" t="str">
        <f>IFERROR(VLOOKUP(CONCATENATE($A140,R$1),'Исх-фото'!$A$2:$D$4000,4,FALSE),"-")</f>
        <v>-</v>
      </c>
      <c r="S140" s="9" t="str">
        <f>IFERROR(VLOOKUP(CONCATENATE($A140,S$1),'Исх-фото'!$A$2:$D$4000,4,FALSE),"-")</f>
        <v>-</v>
      </c>
      <c r="T140" s="9" t="str">
        <f>IFERROR(VLOOKUP(CONCATENATE($A140,T$1),'Исх-фото'!$A$2:$D$4000,4,FALSE),"-")</f>
        <v>-</v>
      </c>
      <c r="U140" s="9">
        <f>IFERROR(VLOOKUP(CONCATENATE($A140,U$1),'Исх-фото'!$A$2:$D$4000,4,FALSE),"-")</f>
        <v>6</v>
      </c>
      <c r="V140" s="9" t="str">
        <f>IFERROR(VLOOKUP(CONCATENATE($A140,V$1),'Исх-фото'!$A$2:$D$4000,4,FALSE),"-")</f>
        <v>-</v>
      </c>
      <c r="W140" s="9" t="str">
        <f>IFERROR(VLOOKUP(CONCATENATE($A140,W$1),'Исх-фото'!$A$2:$D$4000,4,FALSE),"-")</f>
        <v>-</v>
      </c>
      <c r="X140" s="9" t="str">
        <f>IFERROR(VLOOKUP(CONCATENATE($A140,X$1),'Исх-фото'!$A$2:$D$4000,4,FALSE),"-")</f>
        <v>-</v>
      </c>
      <c r="Y140" s="9" t="str">
        <f>IFERROR(VLOOKUP(CONCATENATE($A140,Y$1),'Исх-фото'!$A$2:$D$4000,4,FALSE),"-")</f>
        <v>-</v>
      </c>
      <c r="Z140" s="9">
        <f>IFERROR(VLOOKUP(CONCATENATE($A140,Z$1),'Исх-фото'!$A$2:$D$4000,4,FALSE),"-")</f>
        <v>8</v>
      </c>
      <c r="AA140" s="9" t="str">
        <f>IFERROR(VLOOKUP(CONCATENATE($A140,AA$1),'Исх-фото'!$A$2:$D$4000,4,FALSE),"-")</f>
        <v>-</v>
      </c>
      <c r="AB140" s="9" t="str">
        <f>IFERROR(VLOOKUP(CONCATENATE($A140,AB$1),'Исх-фото'!$A$2:$D$4000,4,FALSE),"-")</f>
        <v>-</v>
      </c>
      <c r="AC140" s="9">
        <f>IFERROR(VLOOKUP(CONCATENATE($A140,AC$1),'Исх-фото'!$A$2:$D$4000,4,FALSE),"-")</f>
        <v>10</v>
      </c>
      <c r="AD140" s="9" t="str">
        <f>IFERROR(VLOOKUP(CONCATENATE($A140,AD$1),'Исх-фото'!$A$2:$D$4000,4,FALSE),"-")</f>
        <v>-</v>
      </c>
      <c r="AE140" s="9" t="str">
        <f>IFERROR(VLOOKUP(CONCATENATE($A140,AE$1),'Исх-фото'!$A$2:$D$4000,4,FALSE),"-")</f>
        <v>-</v>
      </c>
      <c r="AF140" s="9" t="str">
        <f>IFERROR(VLOOKUP(CONCATENATE($A140,AF$1),'Исх-фото'!$A$2:$D$4000,4,FALSE),"-")</f>
        <v>-</v>
      </c>
      <c r="AG140" s="9">
        <f>IFERROR(VLOOKUP(CONCATENATE($A140,AG$1),'Исх-фото'!$A$2:$D$4000,4,FALSE),"-")</f>
        <v>7</v>
      </c>
      <c r="AH140" s="9" t="str">
        <f>IFERROR(VLOOKUP(CONCATENATE($A140,AH$1),'Исх-фото'!$A$2:$D$4000,4,FALSE),"-")</f>
        <v>-</v>
      </c>
      <c r="AI140" s="9">
        <f>IFERROR(VLOOKUP(CONCATENATE($A140,AI$1),'Исх-фото'!$A$2:$D$4000,4,FALSE),"-")</f>
        <v>10</v>
      </c>
      <c r="AJ140" s="9">
        <f>IFERROR(VLOOKUP(CONCATENATE($A140,AJ$1),'Исх-фото'!$A$2:$D$4000,4,FALSE),"-")</f>
        <v>5</v>
      </c>
      <c r="AK140" s="9" t="str">
        <f>IFERROR(VLOOKUP(CONCATENATE($A140,AK$1),'Исх-фото'!$A$2:$D$4000,4,FALSE),"-")</f>
        <v>-</v>
      </c>
      <c r="AL140" s="9" t="str">
        <f>IFERROR(VLOOKUP(CONCATENATE($A140,AL$1),'Исх-фото'!$A$2:$D$4000,4,FALSE),"-")</f>
        <v>-</v>
      </c>
      <c r="AM140" s="9">
        <f>IFERROR(VLOOKUP(CONCATENATE($A140,AM$1),'Исх-фото'!$A$2:$D$4000,4,FALSE),"-")</f>
        <v>4</v>
      </c>
      <c r="AN140" s="9">
        <f>IFERROR(VLOOKUP(CONCATENATE($A140,AN$1),'Исх-фото'!$A$2:$D$4000,4,FALSE),"-")</f>
        <v>4</v>
      </c>
      <c r="AO140" s="9" t="str">
        <f>IFERROR(VLOOKUP(CONCATENATE($A140,AO$1),'Исх-фото'!$A$2:$D$4000,4,FALSE),"-")</f>
        <v>-</v>
      </c>
      <c r="AP140" s="9">
        <f>IFERROR(VLOOKUP(CONCATENATE($A140,AP$1),'Исх-фото'!$A$2:$D$4000,4,FALSE),"-")</f>
        <v>7</v>
      </c>
      <c r="AQ140" s="9" t="str">
        <f>IFERROR(VLOOKUP(CONCATENATE($A140,AQ$1),'Исх-фото'!$A$2:$D$4000,4,FALSE),"-")</f>
        <v>-</v>
      </c>
      <c r="AR140" s="9" t="str">
        <f>IFERROR(VLOOKUP(CONCATENATE($A140,AR$1),'Исх-фото'!$A$2:$D$4000,4,FALSE),"-")</f>
        <v>-</v>
      </c>
      <c r="AS140" s="9">
        <f>IFERROR(VLOOKUP(CONCATENATE($A140,AS$1),'Исх-фото'!$A$2:$D$4000,4,FALSE),"-")</f>
        <v>6</v>
      </c>
      <c r="AT140" s="9" t="str">
        <f>IFERROR(VLOOKUP(CONCATENATE($A140,AT$1),'Исх-фото'!$A$2:$D$4000,4,FALSE),"-")</f>
        <v>-</v>
      </c>
      <c r="AU140" s="9" t="str">
        <f>IFERROR(VLOOKUP(CONCATENATE($A140,AU$1),'Исх-фото'!$A$2:$D$4000,4,FALSE),"-")</f>
        <v>-</v>
      </c>
      <c r="AV140" s="9" t="str">
        <f>IFERROR(VLOOKUP(CONCATENATE($A140,AV$1),'Исх-фото'!$A$2:$D$4000,4,FALSE),"-")</f>
        <v>-</v>
      </c>
      <c r="AW140" s="9">
        <f>IFERROR(VLOOKUP(CONCATENATE($A140,AW$1),'Исх-фото'!$A$2:$D$4000,4,FALSE),"-")</f>
        <v>5</v>
      </c>
      <c r="AX140" s="9" t="str">
        <f>IFERROR(VLOOKUP(CONCATENATE($A140,AX$1),'Исх-фото'!$A$2:$D$4000,4,FALSE),"-")</f>
        <v>-</v>
      </c>
      <c r="AY140" s="9" t="str">
        <f>IFERROR(VLOOKUP(CONCATENATE($A140,AY$1),'Исх-фото'!$A$2:$D$4000,4,FALSE),"-")</f>
        <v>-</v>
      </c>
      <c r="AZ140" s="9" t="str">
        <f>IFERROR(VLOOKUP(CONCATENATE($A140,AZ$1),'Исх-фото'!$A$2:$D$4000,4,FALSE),"-")</f>
        <v>-</v>
      </c>
      <c r="BA140" s="9" t="str">
        <f>IFERROR(VLOOKUP(CONCATENATE($A140,BA$1),'Исх-фото'!$A$2:$D$4000,4,FALSE),"-")</f>
        <v>-</v>
      </c>
      <c r="BB140" s="9">
        <f>IFERROR(VLOOKUP(CONCATENATE($A140,BB$1),'Исх-фото'!$A$2:$D$4000,4,FALSE),"-")</f>
        <v>6</v>
      </c>
      <c r="BC140" s="9">
        <f>IFERROR(VLOOKUP(CONCATENATE($A140,BC$1),'Исх-фото'!$A$2:$D$4000,4,FALSE),"-")</f>
        <v>5</v>
      </c>
      <c r="BD140" s="9" t="str">
        <f>IFERROR(VLOOKUP(CONCATENATE($A140,BD$1),'Исх-фото'!$A$2:$D$4000,4,FALSE),"-")</f>
        <v>-</v>
      </c>
      <c r="BE140" s="9">
        <f>IFERROR(VLOOKUP(CONCATENATE($A140,BE$1),'Исх-фото'!$A$2:$D$4000,4,FALSE),"-")</f>
        <v>6</v>
      </c>
      <c r="BF140" s="9" t="str">
        <f>IFERROR(VLOOKUP(CONCATENATE($A140,BF$1),'Исх-фото'!$A$2:$D$4000,4,FALSE),"-")</f>
        <v>-</v>
      </c>
      <c r="BG140" s="9" t="str">
        <f>IFERROR(VLOOKUP(CONCATENATE($A140,BG$1),'Исх-фото'!$A$2:$D$4000,4,FALSE),"-")</f>
        <v>-</v>
      </c>
      <c r="BH140" s="9">
        <f>IFERROR(VLOOKUP(CONCATENATE($A140,BH$1),'Исх-фото'!$A$2:$D$4000,4,FALSE),"-")</f>
        <v>9</v>
      </c>
      <c r="BI140" s="9">
        <f>IFERROR(VLOOKUP(CONCATENATE($A140,BI$1),'Исх-фото'!$A$2:$D$4000,4,FALSE),"-")</f>
        <v>8</v>
      </c>
      <c r="BJ140" s="37">
        <f t="shared" si="12"/>
        <v>19</v>
      </c>
      <c r="BK140" s="34">
        <f t="shared" si="13"/>
        <v>6.9473684210526319</v>
      </c>
      <c r="BL140" s="9">
        <f t="shared" si="14"/>
        <v>57</v>
      </c>
    </row>
    <row r="141" spans="1:64">
      <c r="A141" s="38">
        <f t="shared" si="15"/>
        <v>139</v>
      </c>
      <c r="B141" s="36">
        <f>№!B140</f>
        <v>66</v>
      </c>
      <c r="C141" s="36">
        <f>№!C140</f>
        <v>1</v>
      </c>
      <c r="D141" s="9">
        <f>IFERROR(VLOOKUP(CONCATENATE($A141,D$1),'Исх-фото'!$A$2:$D$4000,4,FALSE),"-")</f>
        <v>9</v>
      </c>
      <c r="E141" s="9" t="str">
        <f>IFERROR(VLOOKUP(CONCATENATE($A141,E$1),'Исх-фото'!$A$2:$D$4000,4,FALSE),"-")</f>
        <v>-</v>
      </c>
      <c r="F141" s="9" t="str">
        <f>IFERROR(VLOOKUP(CONCATENATE($A141,F$1),'Исх-фото'!$A$2:$D$4000,4,FALSE),"-")</f>
        <v>-</v>
      </c>
      <c r="G141" s="9" t="str">
        <f>IFERROR(VLOOKUP(CONCATENATE($A141,G$1),'Исх-фото'!$A$2:$D$4000,4,FALSE),"-")</f>
        <v>-</v>
      </c>
      <c r="H141" s="9" t="str">
        <f>IFERROR(VLOOKUP(CONCATENATE($A141,H$1),'Исх-фото'!$A$2:$D$4000,4,FALSE),"-")</f>
        <v>-</v>
      </c>
      <c r="I141" s="9" t="str">
        <f>IFERROR(VLOOKUP(CONCATENATE($A141,I$1),'Исх-фото'!$A$2:$D$4000,4,FALSE),"-")</f>
        <v>-</v>
      </c>
      <c r="J141" s="9" t="str">
        <f>IFERROR(VLOOKUP(CONCATENATE($A141,J$1),'Исх-фото'!$A$2:$D$4000,4,FALSE),"-")</f>
        <v>-</v>
      </c>
      <c r="K141" s="9" t="str">
        <f>IFERROR(VLOOKUP(CONCATENATE($A141,K$1),'Исх-фото'!$A$2:$D$4000,4,FALSE),"-")</f>
        <v>-</v>
      </c>
      <c r="L141" s="9" t="str">
        <f>IFERROR(VLOOKUP(CONCATENATE($A141,L$1),'Исх-фото'!$A$2:$D$4000,4,FALSE),"-")</f>
        <v>-</v>
      </c>
      <c r="M141" s="9">
        <f>IFERROR(VLOOKUP(CONCATENATE($A141,M$1),'Исх-фото'!$A$2:$D$4000,4,FALSE),"-")</f>
        <v>11</v>
      </c>
      <c r="N141" s="9" t="str">
        <f>IFERROR(VLOOKUP(CONCATENATE($A141,N$1),'Исх-фото'!$A$2:$D$4000,4,FALSE),"-")</f>
        <v>-</v>
      </c>
      <c r="O141" s="9" t="str">
        <f>IFERROR(VLOOKUP(CONCATENATE($A141,O$1),'Исх-фото'!$A$2:$D$4000,4,FALSE),"-")</f>
        <v>-</v>
      </c>
      <c r="P141" s="9" t="str">
        <f>IFERROR(VLOOKUP(CONCATENATE($A141,P$1),'Исх-фото'!$A$2:$D$4000,4,FALSE),"-")</f>
        <v>-</v>
      </c>
      <c r="Q141" s="9">
        <f>IFERROR(VLOOKUP(CONCATENATE($A141,Q$1),'Исх-фото'!$A$2:$D$4000,4,FALSE),"-")</f>
        <v>4</v>
      </c>
      <c r="R141" s="9" t="str">
        <f>IFERROR(VLOOKUP(CONCATENATE($A141,R$1),'Исх-фото'!$A$2:$D$4000,4,FALSE),"-")</f>
        <v>-</v>
      </c>
      <c r="S141" s="9" t="str">
        <f>IFERROR(VLOOKUP(CONCATENATE($A141,S$1),'Исх-фото'!$A$2:$D$4000,4,FALSE),"-")</f>
        <v>-</v>
      </c>
      <c r="T141" s="9">
        <f>IFERROR(VLOOKUP(CONCATENATE($A141,T$1),'Исх-фото'!$A$2:$D$4000,4,FALSE),"-")</f>
        <v>5</v>
      </c>
      <c r="U141" s="9">
        <f>IFERROR(VLOOKUP(CONCATENATE($A141,U$1),'Исх-фото'!$A$2:$D$4000,4,FALSE),"-")</f>
        <v>10</v>
      </c>
      <c r="V141" s="9" t="str">
        <f>IFERROR(VLOOKUP(CONCATENATE($A141,V$1),'Исх-фото'!$A$2:$D$4000,4,FALSE),"-")</f>
        <v>-</v>
      </c>
      <c r="W141" s="9" t="str">
        <f>IFERROR(VLOOKUP(CONCATENATE($A141,W$1),'Исх-фото'!$A$2:$D$4000,4,FALSE),"-")</f>
        <v>-</v>
      </c>
      <c r="X141" s="9" t="str">
        <f>IFERROR(VLOOKUP(CONCATENATE($A141,X$1),'Исх-фото'!$A$2:$D$4000,4,FALSE),"-")</f>
        <v>-</v>
      </c>
      <c r="Y141" s="9" t="str">
        <f>IFERROR(VLOOKUP(CONCATENATE($A141,Y$1),'Исх-фото'!$A$2:$D$4000,4,FALSE),"-")</f>
        <v>-</v>
      </c>
      <c r="Z141" s="9">
        <f>IFERROR(VLOOKUP(CONCATENATE($A141,Z$1),'Исх-фото'!$A$2:$D$4000,4,FALSE),"-")</f>
        <v>9</v>
      </c>
      <c r="AA141" s="9" t="str">
        <f>IFERROR(VLOOKUP(CONCATENATE($A141,AA$1),'Исх-фото'!$A$2:$D$4000,4,FALSE),"-")</f>
        <v>-</v>
      </c>
      <c r="AB141" s="9" t="str">
        <f>IFERROR(VLOOKUP(CONCATENATE($A141,AB$1),'Исх-фото'!$A$2:$D$4000,4,FALSE),"-")</f>
        <v>-</v>
      </c>
      <c r="AC141" s="9" t="str">
        <f>IFERROR(VLOOKUP(CONCATENATE($A141,AC$1),'Исх-фото'!$A$2:$D$4000,4,FALSE),"-")</f>
        <v>-</v>
      </c>
      <c r="AD141" s="9" t="str">
        <f>IFERROR(VLOOKUP(CONCATENATE($A141,AD$1),'Исх-фото'!$A$2:$D$4000,4,FALSE),"-")</f>
        <v>-</v>
      </c>
      <c r="AE141" s="9" t="str">
        <f>IFERROR(VLOOKUP(CONCATENATE($A141,AE$1),'Исх-фото'!$A$2:$D$4000,4,FALSE),"-")</f>
        <v>-</v>
      </c>
      <c r="AF141" s="9" t="str">
        <f>IFERROR(VLOOKUP(CONCATENATE($A141,AF$1),'Исх-фото'!$A$2:$D$4000,4,FALSE),"-")</f>
        <v>-</v>
      </c>
      <c r="AG141" s="9">
        <f>IFERROR(VLOOKUP(CONCATENATE($A141,AG$1),'Исх-фото'!$A$2:$D$4000,4,FALSE),"-")</f>
        <v>7</v>
      </c>
      <c r="AH141" s="9" t="str">
        <f>IFERROR(VLOOKUP(CONCATENATE($A141,AH$1),'Исх-фото'!$A$2:$D$4000,4,FALSE),"-")</f>
        <v>-</v>
      </c>
      <c r="AI141" s="9">
        <f>IFERROR(VLOOKUP(CONCATENATE($A141,AI$1),'Исх-фото'!$A$2:$D$4000,4,FALSE),"-")</f>
        <v>9</v>
      </c>
      <c r="AJ141" s="9">
        <f>IFERROR(VLOOKUP(CONCATENATE($A141,AJ$1),'Исх-фото'!$A$2:$D$4000,4,FALSE),"-")</f>
        <v>6</v>
      </c>
      <c r="AK141" s="9" t="str">
        <f>IFERROR(VLOOKUP(CONCATENATE($A141,AK$1),'Исх-фото'!$A$2:$D$4000,4,FALSE),"-")</f>
        <v>-</v>
      </c>
      <c r="AL141" s="9">
        <f>IFERROR(VLOOKUP(CONCATENATE($A141,AL$1),'Исх-фото'!$A$2:$D$4000,4,FALSE),"-")</f>
        <v>4</v>
      </c>
      <c r="AM141" s="9">
        <f>IFERROR(VLOOKUP(CONCATENATE($A141,AM$1),'Исх-фото'!$A$2:$D$4000,4,FALSE),"-")</f>
        <v>8</v>
      </c>
      <c r="AN141" s="9">
        <f>IFERROR(VLOOKUP(CONCATENATE($A141,AN$1),'Исх-фото'!$A$2:$D$4000,4,FALSE),"-")</f>
        <v>7</v>
      </c>
      <c r="AO141" s="9" t="str">
        <f>IFERROR(VLOOKUP(CONCATENATE($A141,AO$1),'Исх-фото'!$A$2:$D$4000,4,FALSE),"-")</f>
        <v>-</v>
      </c>
      <c r="AP141" s="9">
        <f>IFERROR(VLOOKUP(CONCATENATE($A141,AP$1),'Исх-фото'!$A$2:$D$4000,4,FALSE),"-")</f>
        <v>8</v>
      </c>
      <c r="AQ141" s="9" t="str">
        <f>IFERROR(VLOOKUP(CONCATENATE($A141,AQ$1),'Исх-фото'!$A$2:$D$4000,4,FALSE),"-")</f>
        <v>-</v>
      </c>
      <c r="AR141" s="9" t="str">
        <f>IFERROR(VLOOKUP(CONCATENATE($A141,AR$1),'Исх-фото'!$A$2:$D$4000,4,FALSE),"-")</f>
        <v>-</v>
      </c>
      <c r="AS141" s="9">
        <f>IFERROR(VLOOKUP(CONCATENATE($A141,AS$1),'Исх-фото'!$A$2:$D$4000,4,FALSE),"-")</f>
        <v>7</v>
      </c>
      <c r="AT141" s="9" t="str">
        <f>IFERROR(VLOOKUP(CONCATENATE($A141,AT$1),'Исх-фото'!$A$2:$D$4000,4,FALSE),"-")</f>
        <v>-</v>
      </c>
      <c r="AU141" s="9" t="str">
        <f>IFERROR(VLOOKUP(CONCATENATE($A141,AU$1),'Исх-фото'!$A$2:$D$4000,4,FALSE),"-")</f>
        <v>-</v>
      </c>
      <c r="AV141" s="9" t="str">
        <f>IFERROR(VLOOKUP(CONCATENATE($A141,AV$1),'Исх-фото'!$A$2:$D$4000,4,FALSE),"-")</f>
        <v>-</v>
      </c>
      <c r="AW141" s="9" t="str">
        <f>IFERROR(VLOOKUP(CONCATENATE($A141,AW$1),'Исх-фото'!$A$2:$D$4000,4,FALSE),"-")</f>
        <v>-</v>
      </c>
      <c r="AX141" s="9" t="str">
        <f>IFERROR(VLOOKUP(CONCATENATE($A141,AX$1),'Исх-фото'!$A$2:$D$4000,4,FALSE),"-")</f>
        <v>-</v>
      </c>
      <c r="AY141" s="9" t="str">
        <f>IFERROR(VLOOKUP(CONCATENATE($A141,AY$1),'Исх-фото'!$A$2:$D$4000,4,FALSE),"-")</f>
        <v>-</v>
      </c>
      <c r="AZ141" s="9" t="str">
        <f>IFERROR(VLOOKUP(CONCATENATE($A141,AZ$1),'Исх-фото'!$A$2:$D$4000,4,FALSE),"-")</f>
        <v>-</v>
      </c>
      <c r="BA141" s="9" t="str">
        <f>IFERROR(VLOOKUP(CONCATENATE($A141,BA$1),'Исх-фото'!$A$2:$D$4000,4,FALSE),"-")</f>
        <v>-</v>
      </c>
      <c r="BB141" s="9">
        <f>IFERROR(VLOOKUP(CONCATENATE($A141,BB$1),'Исх-фото'!$A$2:$D$4000,4,FALSE),"-")</f>
        <v>9</v>
      </c>
      <c r="BC141" s="9">
        <f>IFERROR(VLOOKUP(CONCATENATE($A141,BC$1),'Исх-фото'!$A$2:$D$4000,4,FALSE),"-")</f>
        <v>7</v>
      </c>
      <c r="BD141" s="9" t="str">
        <f>IFERROR(VLOOKUP(CONCATENATE($A141,BD$1),'Исх-фото'!$A$2:$D$4000,4,FALSE),"-")</f>
        <v>-</v>
      </c>
      <c r="BE141" s="9">
        <f>IFERROR(VLOOKUP(CONCATENATE($A141,BE$1),'Исх-фото'!$A$2:$D$4000,4,FALSE),"-")</f>
        <v>8</v>
      </c>
      <c r="BF141" s="9" t="str">
        <f>IFERROR(VLOOKUP(CONCATENATE($A141,BF$1),'Исх-фото'!$A$2:$D$4000,4,FALSE),"-")</f>
        <v>-</v>
      </c>
      <c r="BG141" s="9" t="str">
        <f>IFERROR(VLOOKUP(CONCATENATE($A141,BG$1),'Исх-фото'!$A$2:$D$4000,4,FALSE),"-")</f>
        <v>-</v>
      </c>
      <c r="BH141" s="9" t="str">
        <f>IFERROR(VLOOKUP(CONCATENATE($A141,BH$1),'Исх-фото'!$A$2:$D$4000,4,FALSE),"-")</f>
        <v>-</v>
      </c>
      <c r="BI141" s="9" t="str">
        <f>IFERROR(VLOOKUP(CONCATENATE($A141,BI$1),'Исх-фото'!$A$2:$D$4000,4,FALSE),"-")</f>
        <v>-</v>
      </c>
      <c r="BJ141" s="37">
        <f t="shared" si="12"/>
        <v>17</v>
      </c>
      <c r="BK141" s="34">
        <f t="shared" si="13"/>
        <v>7.5294117647058822</v>
      </c>
      <c r="BL141" s="9">
        <f t="shared" si="14"/>
        <v>39</v>
      </c>
    </row>
    <row r="142" spans="1:64">
      <c r="A142" s="38">
        <f t="shared" si="15"/>
        <v>140</v>
      </c>
      <c r="B142" s="36">
        <f>№!B141</f>
        <v>66</v>
      </c>
      <c r="C142" s="36">
        <f>№!C141</f>
        <v>2</v>
      </c>
      <c r="D142" s="9">
        <f>IFERROR(VLOOKUP(CONCATENATE($A142,D$1),'Исх-фото'!$A$2:$D$4000,4,FALSE),"-")</f>
        <v>12</v>
      </c>
      <c r="E142" s="9" t="str">
        <f>IFERROR(VLOOKUP(CONCATENATE($A142,E$1),'Исх-фото'!$A$2:$D$4000,4,FALSE),"-")</f>
        <v>-</v>
      </c>
      <c r="F142" s="9" t="str">
        <f>IFERROR(VLOOKUP(CONCATENATE($A142,F$1),'Исх-фото'!$A$2:$D$4000,4,FALSE),"-")</f>
        <v>-</v>
      </c>
      <c r="G142" s="9" t="str">
        <f>IFERROR(VLOOKUP(CONCATENATE($A142,G$1),'Исх-фото'!$A$2:$D$4000,4,FALSE),"-")</f>
        <v>-</v>
      </c>
      <c r="H142" s="9" t="str">
        <f>IFERROR(VLOOKUP(CONCATENATE($A142,H$1),'Исх-фото'!$A$2:$D$4000,4,FALSE),"-")</f>
        <v>-</v>
      </c>
      <c r="I142" s="9" t="str">
        <f>IFERROR(VLOOKUP(CONCATENATE($A142,I$1),'Исх-фото'!$A$2:$D$4000,4,FALSE),"-")</f>
        <v>-</v>
      </c>
      <c r="J142" s="9" t="str">
        <f>IFERROR(VLOOKUP(CONCATENATE($A142,J$1),'Исх-фото'!$A$2:$D$4000,4,FALSE),"-")</f>
        <v>-</v>
      </c>
      <c r="K142" s="9">
        <f>IFERROR(VLOOKUP(CONCATENATE($A142,K$1),'Исх-фото'!$A$2:$D$4000,4,FALSE),"-")</f>
        <v>8</v>
      </c>
      <c r="L142" s="9" t="str">
        <f>IFERROR(VLOOKUP(CONCATENATE($A142,L$1),'Исх-фото'!$A$2:$D$4000,4,FALSE),"-")</f>
        <v>-</v>
      </c>
      <c r="M142" s="9">
        <f>IFERROR(VLOOKUP(CONCATENATE($A142,M$1),'Исх-фото'!$A$2:$D$4000,4,FALSE),"-")</f>
        <v>11</v>
      </c>
      <c r="N142" s="9" t="str">
        <f>IFERROR(VLOOKUP(CONCATENATE($A142,N$1),'Исх-фото'!$A$2:$D$4000,4,FALSE),"-")</f>
        <v>-</v>
      </c>
      <c r="O142" s="9" t="str">
        <f>IFERROR(VLOOKUP(CONCATENATE($A142,O$1),'Исх-фото'!$A$2:$D$4000,4,FALSE),"-")</f>
        <v>-</v>
      </c>
      <c r="P142" s="9" t="str">
        <f>IFERROR(VLOOKUP(CONCATENATE($A142,P$1),'Исх-фото'!$A$2:$D$4000,4,FALSE),"-")</f>
        <v>-</v>
      </c>
      <c r="Q142" s="9">
        <f>IFERROR(VLOOKUP(CONCATENATE($A142,Q$1),'Исх-фото'!$A$2:$D$4000,4,FALSE),"-")</f>
        <v>9</v>
      </c>
      <c r="R142" s="9" t="str">
        <f>IFERROR(VLOOKUP(CONCATENATE($A142,R$1),'Исх-фото'!$A$2:$D$4000,4,FALSE),"-")</f>
        <v>-</v>
      </c>
      <c r="S142" s="9" t="str">
        <f>IFERROR(VLOOKUP(CONCATENATE($A142,S$1),'Исх-фото'!$A$2:$D$4000,4,FALSE),"-")</f>
        <v>-</v>
      </c>
      <c r="T142" s="9">
        <f>IFERROR(VLOOKUP(CONCATENATE($A142,T$1),'Исх-фото'!$A$2:$D$4000,4,FALSE),"-")</f>
        <v>11</v>
      </c>
      <c r="U142" s="9">
        <f>IFERROR(VLOOKUP(CONCATENATE($A142,U$1),'Исх-фото'!$A$2:$D$4000,4,FALSE),"-")</f>
        <v>11</v>
      </c>
      <c r="V142" s="9" t="str">
        <f>IFERROR(VLOOKUP(CONCATENATE($A142,V$1),'Исх-фото'!$A$2:$D$4000,4,FALSE),"-")</f>
        <v>-</v>
      </c>
      <c r="W142" s="9" t="str">
        <f>IFERROR(VLOOKUP(CONCATENATE($A142,W$1),'Исх-фото'!$A$2:$D$4000,4,FALSE),"-")</f>
        <v>-</v>
      </c>
      <c r="X142" s="9" t="str">
        <f>IFERROR(VLOOKUP(CONCATENATE($A142,X$1),'Исх-фото'!$A$2:$D$4000,4,FALSE),"-")</f>
        <v>-</v>
      </c>
      <c r="Y142" s="9" t="str">
        <f>IFERROR(VLOOKUP(CONCATENATE($A142,Y$1),'Исх-фото'!$A$2:$D$4000,4,FALSE),"-")</f>
        <v>-</v>
      </c>
      <c r="Z142" s="9">
        <f>IFERROR(VLOOKUP(CONCATENATE($A142,Z$1),'Исх-фото'!$A$2:$D$4000,4,FALSE),"-")</f>
        <v>9</v>
      </c>
      <c r="AA142" s="9" t="str">
        <f>IFERROR(VLOOKUP(CONCATENATE($A142,AA$1),'Исх-фото'!$A$2:$D$4000,4,FALSE),"-")</f>
        <v>-</v>
      </c>
      <c r="AB142" s="9" t="str">
        <f>IFERROR(VLOOKUP(CONCATENATE($A142,AB$1),'Исх-фото'!$A$2:$D$4000,4,FALSE),"-")</f>
        <v>-</v>
      </c>
      <c r="AC142" s="9" t="str">
        <f>IFERROR(VLOOKUP(CONCATENATE($A142,AC$1),'Исх-фото'!$A$2:$D$4000,4,FALSE),"-")</f>
        <v>-</v>
      </c>
      <c r="AD142" s="9" t="str">
        <f>IFERROR(VLOOKUP(CONCATENATE($A142,AD$1),'Исх-фото'!$A$2:$D$4000,4,FALSE),"-")</f>
        <v>-</v>
      </c>
      <c r="AE142" s="9" t="str">
        <f>IFERROR(VLOOKUP(CONCATENATE($A142,AE$1),'Исх-фото'!$A$2:$D$4000,4,FALSE),"-")</f>
        <v>-</v>
      </c>
      <c r="AF142" s="9" t="str">
        <f>IFERROR(VLOOKUP(CONCATENATE($A142,AF$1),'Исх-фото'!$A$2:$D$4000,4,FALSE),"-")</f>
        <v>-</v>
      </c>
      <c r="AG142" s="9">
        <f>IFERROR(VLOOKUP(CONCATENATE($A142,AG$1),'Исх-фото'!$A$2:$D$4000,4,FALSE),"-")</f>
        <v>8</v>
      </c>
      <c r="AH142" s="9" t="str">
        <f>IFERROR(VLOOKUP(CONCATENATE($A142,AH$1),'Исх-фото'!$A$2:$D$4000,4,FALSE),"-")</f>
        <v>-</v>
      </c>
      <c r="AI142" s="9" t="str">
        <f>IFERROR(VLOOKUP(CONCATENATE($A142,AI$1),'Исх-фото'!$A$2:$D$4000,4,FALSE),"-")</f>
        <v>-</v>
      </c>
      <c r="AJ142" s="9">
        <f>IFERROR(VLOOKUP(CONCATENATE($A142,AJ$1),'Исх-фото'!$A$2:$D$4000,4,FALSE),"-")</f>
        <v>9</v>
      </c>
      <c r="AK142" s="9">
        <f>IFERROR(VLOOKUP(CONCATENATE($A142,AK$1),'Исх-фото'!$A$2:$D$4000,4,FALSE),"-")</f>
        <v>9</v>
      </c>
      <c r="AL142" s="9" t="str">
        <f>IFERROR(VLOOKUP(CONCATENATE($A142,AL$1),'Исх-фото'!$A$2:$D$4000,4,FALSE),"-")</f>
        <v>-</v>
      </c>
      <c r="AM142" s="9">
        <f>IFERROR(VLOOKUP(CONCATENATE($A142,AM$1),'Исх-фото'!$A$2:$D$4000,4,FALSE),"-")</f>
        <v>4</v>
      </c>
      <c r="AN142" s="9">
        <f>IFERROR(VLOOKUP(CONCATENATE($A142,AN$1),'Исх-фото'!$A$2:$D$4000,4,FALSE),"-")</f>
        <v>7</v>
      </c>
      <c r="AO142" s="9" t="str">
        <f>IFERROR(VLOOKUP(CONCATENATE($A142,AO$1),'Исх-фото'!$A$2:$D$4000,4,FALSE),"-")</f>
        <v>-</v>
      </c>
      <c r="AP142" s="9">
        <f>IFERROR(VLOOKUP(CONCATENATE($A142,AP$1),'Исх-фото'!$A$2:$D$4000,4,FALSE),"-")</f>
        <v>8</v>
      </c>
      <c r="AQ142" s="9" t="str">
        <f>IFERROR(VLOOKUP(CONCATENATE($A142,AQ$1),'Исх-фото'!$A$2:$D$4000,4,FALSE),"-")</f>
        <v>-</v>
      </c>
      <c r="AR142" s="9" t="str">
        <f>IFERROR(VLOOKUP(CONCATENATE($A142,AR$1),'Исх-фото'!$A$2:$D$4000,4,FALSE),"-")</f>
        <v>-</v>
      </c>
      <c r="AS142" s="9">
        <f>IFERROR(VLOOKUP(CONCATENATE($A142,AS$1),'Исх-фото'!$A$2:$D$4000,4,FALSE),"-")</f>
        <v>7</v>
      </c>
      <c r="AT142" s="9" t="str">
        <f>IFERROR(VLOOKUP(CONCATENATE($A142,AT$1),'Исх-фото'!$A$2:$D$4000,4,FALSE),"-")</f>
        <v>-</v>
      </c>
      <c r="AU142" s="9" t="str">
        <f>IFERROR(VLOOKUP(CONCATENATE($A142,AU$1),'Исх-фото'!$A$2:$D$4000,4,FALSE),"-")</f>
        <v>-</v>
      </c>
      <c r="AV142" s="9" t="str">
        <f>IFERROR(VLOOKUP(CONCATENATE($A142,AV$1),'Исх-фото'!$A$2:$D$4000,4,FALSE),"-")</f>
        <v>-</v>
      </c>
      <c r="AW142" s="9">
        <f>IFERROR(VLOOKUP(CONCATENATE($A142,AW$1),'Исх-фото'!$A$2:$D$4000,4,FALSE),"-")</f>
        <v>7</v>
      </c>
      <c r="AX142" s="9" t="str">
        <f>IFERROR(VLOOKUP(CONCATENATE($A142,AX$1),'Исх-фото'!$A$2:$D$4000,4,FALSE),"-")</f>
        <v>-</v>
      </c>
      <c r="AY142" s="9" t="str">
        <f>IFERROR(VLOOKUP(CONCATENATE($A142,AY$1),'Исх-фото'!$A$2:$D$4000,4,FALSE),"-")</f>
        <v>-</v>
      </c>
      <c r="AZ142" s="9">
        <f>IFERROR(VLOOKUP(CONCATENATE($A142,AZ$1),'Исх-фото'!$A$2:$D$4000,4,FALSE),"-")</f>
        <v>11</v>
      </c>
      <c r="BA142" s="9" t="str">
        <f>IFERROR(VLOOKUP(CONCATENATE($A142,BA$1),'Исх-фото'!$A$2:$D$4000,4,FALSE),"-")</f>
        <v>-</v>
      </c>
      <c r="BB142" s="9">
        <f>IFERROR(VLOOKUP(CONCATENATE($A142,BB$1),'Исх-фото'!$A$2:$D$4000,4,FALSE),"-")</f>
        <v>5</v>
      </c>
      <c r="BC142" s="9">
        <f>IFERROR(VLOOKUP(CONCATENATE($A142,BC$1),'Исх-фото'!$A$2:$D$4000,4,FALSE),"-")</f>
        <v>5</v>
      </c>
      <c r="BD142" s="9" t="str">
        <f>IFERROR(VLOOKUP(CONCATENATE($A142,BD$1),'Исх-фото'!$A$2:$D$4000,4,FALSE),"-")</f>
        <v>-</v>
      </c>
      <c r="BE142" s="9">
        <f>IFERROR(VLOOKUP(CONCATENATE($A142,BE$1),'Исх-фото'!$A$2:$D$4000,4,FALSE),"-")</f>
        <v>7</v>
      </c>
      <c r="BF142" s="9">
        <f>IFERROR(VLOOKUP(CONCATENATE($A142,BF$1),'Исх-фото'!$A$2:$D$4000,4,FALSE),"-")</f>
        <v>12</v>
      </c>
      <c r="BG142" s="9" t="str">
        <f>IFERROR(VLOOKUP(CONCATENATE($A142,BG$1),'Исх-фото'!$A$2:$D$4000,4,FALSE),"-")</f>
        <v>-</v>
      </c>
      <c r="BH142" s="9">
        <f>IFERROR(VLOOKUP(CONCATENATE($A142,BH$1),'Исх-фото'!$A$2:$D$4000,4,FALSE),"-")</f>
        <v>4</v>
      </c>
      <c r="BI142" s="9" t="str">
        <f>IFERROR(VLOOKUP(CONCATENATE($A142,BI$1),'Исх-фото'!$A$2:$D$4000,4,FALSE),"-")</f>
        <v>-</v>
      </c>
      <c r="BJ142" s="37">
        <f t="shared" si="12"/>
        <v>21</v>
      </c>
      <c r="BK142" s="34">
        <f t="shared" si="13"/>
        <v>8.2857142857142865</v>
      </c>
      <c r="BL142" s="9">
        <f t="shared" si="14"/>
        <v>23</v>
      </c>
    </row>
    <row r="143" spans="1:64">
      <c r="A143" s="38">
        <f t="shared" si="15"/>
        <v>141</v>
      </c>
      <c r="B143" s="36">
        <f>№!B142</f>
        <v>66</v>
      </c>
      <c r="C143" s="36">
        <f>№!C142</f>
        <v>3</v>
      </c>
      <c r="D143" s="9">
        <f>IFERROR(VLOOKUP(CONCATENATE($A143,D$1),'Исх-фото'!$A$2:$D$4000,4,FALSE),"-")</f>
        <v>12</v>
      </c>
      <c r="E143" s="9" t="str">
        <f>IFERROR(VLOOKUP(CONCATENATE($A143,E$1),'Исх-фото'!$A$2:$D$4000,4,FALSE),"-")</f>
        <v>-</v>
      </c>
      <c r="F143" s="9" t="str">
        <f>IFERROR(VLOOKUP(CONCATENATE($A143,F$1),'Исх-фото'!$A$2:$D$4000,4,FALSE),"-")</f>
        <v>-</v>
      </c>
      <c r="G143" s="9">
        <f>IFERROR(VLOOKUP(CONCATENATE($A143,G$1),'Исх-фото'!$A$2:$D$4000,4,FALSE),"-")</f>
        <v>11</v>
      </c>
      <c r="H143" s="9" t="str">
        <f>IFERROR(VLOOKUP(CONCATENATE($A143,H$1),'Исх-фото'!$A$2:$D$4000,4,FALSE),"-")</f>
        <v>-</v>
      </c>
      <c r="I143" s="9" t="str">
        <f>IFERROR(VLOOKUP(CONCATENATE($A143,I$1),'Исх-фото'!$A$2:$D$4000,4,FALSE),"-")</f>
        <v>-</v>
      </c>
      <c r="J143" s="9" t="str">
        <f>IFERROR(VLOOKUP(CONCATENATE($A143,J$1),'Исх-фото'!$A$2:$D$4000,4,FALSE),"-")</f>
        <v>-</v>
      </c>
      <c r="K143" s="9" t="str">
        <f>IFERROR(VLOOKUP(CONCATENATE($A143,K$1),'Исх-фото'!$A$2:$D$4000,4,FALSE),"-")</f>
        <v>-</v>
      </c>
      <c r="L143" s="9" t="str">
        <f>IFERROR(VLOOKUP(CONCATENATE($A143,L$1),'Исх-фото'!$A$2:$D$4000,4,FALSE),"-")</f>
        <v>-</v>
      </c>
      <c r="M143" s="9">
        <f>IFERROR(VLOOKUP(CONCATENATE($A143,M$1),'Исх-фото'!$A$2:$D$4000,4,FALSE),"-")</f>
        <v>11</v>
      </c>
      <c r="N143" s="9" t="str">
        <f>IFERROR(VLOOKUP(CONCATENATE($A143,N$1),'Исх-фото'!$A$2:$D$4000,4,FALSE),"-")</f>
        <v>-</v>
      </c>
      <c r="O143" s="9" t="str">
        <f>IFERROR(VLOOKUP(CONCATENATE($A143,O$1),'Исх-фото'!$A$2:$D$4000,4,FALSE),"-")</f>
        <v>-</v>
      </c>
      <c r="P143" s="9" t="str">
        <f>IFERROR(VLOOKUP(CONCATENATE($A143,P$1),'Исх-фото'!$A$2:$D$4000,4,FALSE),"-")</f>
        <v>-</v>
      </c>
      <c r="Q143" s="9">
        <f>IFERROR(VLOOKUP(CONCATENATE($A143,Q$1),'Исх-фото'!$A$2:$D$4000,4,FALSE),"-")</f>
        <v>9</v>
      </c>
      <c r="R143" s="9" t="str">
        <f>IFERROR(VLOOKUP(CONCATENATE($A143,R$1),'Исх-фото'!$A$2:$D$4000,4,FALSE),"-")</f>
        <v>-</v>
      </c>
      <c r="S143" s="9">
        <f>IFERROR(VLOOKUP(CONCATENATE($A143,S$1),'Исх-фото'!$A$2:$D$4000,4,FALSE),"-")</f>
        <v>11</v>
      </c>
      <c r="T143" s="9">
        <f>IFERROR(VLOOKUP(CONCATENATE($A143,T$1),'Исх-фото'!$A$2:$D$4000,4,FALSE),"-")</f>
        <v>8</v>
      </c>
      <c r="U143" s="9">
        <f>IFERROR(VLOOKUP(CONCATENATE($A143,U$1),'Исх-фото'!$A$2:$D$4000,4,FALSE),"-")</f>
        <v>10</v>
      </c>
      <c r="V143" s="9" t="str">
        <f>IFERROR(VLOOKUP(CONCATENATE($A143,V$1),'Исх-фото'!$A$2:$D$4000,4,FALSE),"-")</f>
        <v>-</v>
      </c>
      <c r="W143" s="9" t="str">
        <f>IFERROR(VLOOKUP(CONCATENATE($A143,W$1),'Исх-фото'!$A$2:$D$4000,4,FALSE),"-")</f>
        <v>-</v>
      </c>
      <c r="X143" s="9">
        <f>IFERROR(VLOOKUP(CONCATENATE($A143,X$1),'Исх-фото'!$A$2:$D$4000,4,FALSE),"-")</f>
        <v>12</v>
      </c>
      <c r="Y143" s="9" t="str">
        <f>IFERROR(VLOOKUP(CONCATENATE($A143,Y$1),'Исх-фото'!$A$2:$D$4000,4,FALSE),"-")</f>
        <v>-</v>
      </c>
      <c r="Z143" s="9">
        <f>IFERROR(VLOOKUP(CONCATENATE($A143,Z$1),'Исх-фото'!$A$2:$D$4000,4,FALSE),"-")</f>
        <v>9</v>
      </c>
      <c r="AA143" s="9" t="str">
        <f>IFERROR(VLOOKUP(CONCATENATE($A143,AA$1),'Исх-фото'!$A$2:$D$4000,4,FALSE),"-")</f>
        <v>-</v>
      </c>
      <c r="AB143" s="9" t="str">
        <f>IFERROR(VLOOKUP(CONCATENATE($A143,AB$1),'Исх-фото'!$A$2:$D$4000,4,FALSE),"-")</f>
        <v>-</v>
      </c>
      <c r="AC143" s="9">
        <f>IFERROR(VLOOKUP(CONCATENATE($A143,AC$1),'Исх-фото'!$A$2:$D$4000,4,FALSE),"-")</f>
        <v>10</v>
      </c>
      <c r="AD143" s="9" t="str">
        <f>IFERROR(VLOOKUP(CONCATENATE($A143,AD$1),'Исх-фото'!$A$2:$D$4000,4,FALSE),"-")</f>
        <v>-</v>
      </c>
      <c r="AE143" s="9" t="str">
        <f>IFERROR(VLOOKUP(CONCATENATE($A143,AE$1),'Исх-фото'!$A$2:$D$4000,4,FALSE),"-")</f>
        <v>-</v>
      </c>
      <c r="AF143" s="9" t="str">
        <f>IFERROR(VLOOKUP(CONCATENATE($A143,AF$1),'Исх-фото'!$A$2:$D$4000,4,FALSE),"-")</f>
        <v>-</v>
      </c>
      <c r="AG143" s="9">
        <f>IFERROR(VLOOKUP(CONCATENATE($A143,AG$1),'Исх-фото'!$A$2:$D$4000,4,FALSE),"-")</f>
        <v>7</v>
      </c>
      <c r="AH143" s="9" t="str">
        <f>IFERROR(VLOOKUP(CONCATENATE($A143,AH$1),'Исх-фото'!$A$2:$D$4000,4,FALSE),"-")</f>
        <v>-</v>
      </c>
      <c r="AI143" s="9">
        <f>IFERROR(VLOOKUP(CONCATENATE($A143,AI$1),'Исх-фото'!$A$2:$D$4000,4,FALSE),"-")</f>
        <v>7</v>
      </c>
      <c r="AJ143" s="9">
        <f>IFERROR(VLOOKUP(CONCATENATE($A143,AJ$1),'Исх-фото'!$A$2:$D$4000,4,FALSE),"-")</f>
        <v>7</v>
      </c>
      <c r="AK143" s="9" t="str">
        <f>IFERROR(VLOOKUP(CONCATENATE($A143,AK$1),'Исх-фото'!$A$2:$D$4000,4,FALSE),"-")</f>
        <v>-</v>
      </c>
      <c r="AL143" s="9">
        <f>IFERROR(VLOOKUP(CONCATENATE($A143,AL$1),'Исх-фото'!$A$2:$D$4000,4,FALSE),"-")</f>
        <v>8</v>
      </c>
      <c r="AM143" s="9">
        <f>IFERROR(VLOOKUP(CONCATENATE($A143,AM$1),'Исх-фото'!$A$2:$D$4000,4,FALSE),"-")</f>
        <v>8</v>
      </c>
      <c r="AN143" s="9">
        <f>IFERROR(VLOOKUP(CONCATENATE($A143,AN$1),'Исх-фото'!$A$2:$D$4000,4,FALSE),"-")</f>
        <v>7</v>
      </c>
      <c r="AO143" s="9">
        <f>IFERROR(VLOOKUP(CONCATENATE($A143,AO$1),'Исх-фото'!$A$2:$D$4000,4,FALSE),"-")</f>
        <v>8</v>
      </c>
      <c r="AP143" s="9">
        <f>IFERROR(VLOOKUP(CONCATENATE($A143,AP$1),'Исх-фото'!$A$2:$D$4000,4,FALSE),"-")</f>
        <v>9</v>
      </c>
      <c r="AQ143" s="9" t="str">
        <f>IFERROR(VLOOKUP(CONCATENATE($A143,AQ$1),'Исх-фото'!$A$2:$D$4000,4,FALSE),"-")</f>
        <v>-</v>
      </c>
      <c r="AR143" s="9" t="str">
        <f>IFERROR(VLOOKUP(CONCATENATE($A143,AR$1),'Исх-фото'!$A$2:$D$4000,4,FALSE),"-")</f>
        <v>-</v>
      </c>
      <c r="AS143" s="9">
        <f>IFERROR(VLOOKUP(CONCATENATE($A143,AS$1),'Исх-фото'!$A$2:$D$4000,4,FALSE),"-")</f>
        <v>3</v>
      </c>
      <c r="AT143" s="9" t="str">
        <f>IFERROR(VLOOKUP(CONCATENATE($A143,AT$1),'Исх-фото'!$A$2:$D$4000,4,FALSE),"-")</f>
        <v>-</v>
      </c>
      <c r="AU143" s="9" t="str">
        <f>IFERROR(VLOOKUP(CONCATENATE($A143,AU$1),'Исх-фото'!$A$2:$D$4000,4,FALSE),"-")</f>
        <v>-</v>
      </c>
      <c r="AV143" s="9" t="str">
        <f>IFERROR(VLOOKUP(CONCATENATE($A143,AV$1),'Исх-фото'!$A$2:$D$4000,4,FALSE),"-")</f>
        <v>-</v>
      </c>
      <c r="AW143" s="9">
        <f>IFERROR(VLOOKUP(CONCATENATE($A143,AW$1),'Исх-фото'!$A$2:$D$4000,4,FALSE),"-")</f>
        <v>7</v>
      </c>
      <c r="AX143" s="9" t="str">
        <f>IFERROR(VLOOKUP(CONCATENATE($A143,AX$1),'Исх-фото'!$A$2:$D$4000,4,FALSE),"-")</f>
        <v>-</v>
      </c>
      <c r="AY143" s="9" t="str">
        <f>IFERROR(VLOOKUP(CONCATENATE($A143,AY$1),'Исх-фото'!$A$2:$D$4000,4,FALSE),"-")</f>
        <v>-</v>
      </c>
      <c r="AZ143" s="9">
        <f>IFERROR(VLOOKUP(CONCATENATE($A143,AZ$1),'Исх-фото'!$A$2:$D$4000,4,FALSE),"-")</f>
        <v>12</v>
      </c>
      <c r="BA143" s="9" t="str">
        <f>IFERROR(VLOOKUP(CONCATENATE($A143,BA$1),'Исх-фото'!$A$2:$D$4000,4,FALSE),"-")</f>
        <v>-</v>
      </c>
      <c r="BB143" s="9">
        <f>IFERROR(VLOOKUP(CONCATENATE($A143,BB$1),'Исх-фото'!$A$2:$D$4000,4,FALSE),"-")</f>
        <v>7</v>
      </c>
      <c r="BC143" s="9">
        <f>IFERROR(VLOOKUP(CONCATENATE($A143,BC$1),'Исх-фото'!$A$2:$D$4000,4,FALSE),"-")</f>
        <v>8</v>
      </c>
      <c r="BD143" s="9" t="str">
        <f>IFERROR(VLOOKUP(CONCATENATE($A143,BD$1),'Исх-фото'!$A$2:$D$4000,4,FALSE),"-")</f>
        <v>-</v>
      </c>
      <c r="BE143" s="9">
        <f>IFERROR(VLOOKUP(CONCATENATE($A143,BE$1),'Исх-фото'!$A$2:$D$4000,4,FALSE),"-")</f>
        <v>10</v>
      </c>
      <c r="BF143" s="9">
        <f>IFERROR(VLOOKUP(CONCATENATE($A143,BF$1),'Исх-фото'!$A$2:$D$4000,4,FALSE),"-")</f>
        <v>11</v>
      </c>
      <c r="BG143" s="9" t="str">
        <f>IFERROR(VLOOKUP(CONCATENATE($A143,BG$1),'Исх-фото'!$A$2:$D$4000,4,FALSE),"-")</f>
        <v>-</v>
      </c>
      <c r="BH143" s="9" t="str">
        <f>IFERROR(VLOOKUP(CONCATENATE($A143,BH$1),'Исх-фото'!$A$2:$D$4000,4,FALSE),"-")</f>
        <v>-</v>
      </c>
      <c r="BI143" s="9" t="str">
        <f>IFERROR(VLOOKUP(CONCATENATE($A143,BI$1),'Исх-фото'!$A$2:$D$4000,4,FALSE),"-")</f>
        <v>-</v>
      </c>
      <c r="BJ143" s="37">
        <f t="shared" si="12"/>
        <v>25</v>
      </c>
      <c r="BK143" s="34">
        <f t="shared" si="13"/>
        <v>8.8800000000000008</v>
      </c>
      <c r="BL143" s="9">
        <f t="shared" si="14"/>
        <v>10</v>
      </c>
    </row>
    <row r="144" spans="1:64">
      <c r="A144" s="38">
        <f t="shared" si="15"/>
        <v>142</v>
      </c>
      <c r="B144" s="36">
        <f>№!B143</f>
        <v>68</v>
      </c>
      <c r="C144" s="36">
        <f>№!C143</f>
        <v>1</v>
      </c>
      <c r="D144" s="9">
        <f>IFERROR(VLOOKUP(CONCATENATE($A144,D$1),'Исх-фото'!$A$2:$D$4000,4,FALSE),"-")</f>
        <v>12</v>
      </c>
      <c r="E144" s="9" t="str">
        <f>IFERROR(VLOOKUP(CONCATENATE($A144,E$1),'Исх-фото'!$A$2:$D$4000,4,FALSE),"-")</f>
        <v>-</v>
      </c>
      <c r="F144" s="9" t="str">
        <f>IFERROR(VLOOKUP(CONCATENATE($A144,F$1),'Исх-фото'!$A$2:$D$4000,4,FALSE),"-")</f>
        <v>-</v>
      </c>
      <c r="G144" s="9">
        <f>IFERROR(VLOOKUP(CONCATENATE($A144,G$1),'Исх-фото'!$A$2:$D$4000,4,FALSE),"-")</f>
        <v>12</v>
      </c>
      <c r="H144" s="9" t="str">
        <f>IFERROR(VLOOKUP(CONCATENATE($A144,H$1),'Исх-фото'!$A$2:$D$4000,4,FALSE),"-")</f>
        <v>-</v>
      </c>
      <c r="I144" s="9" t="str">
        <f>IFERROR(VLOOKUP(CONCATENATE($A144,I$1),'Исх-фото'!$A$2:$D$4000,4,FALSE),"-")</f>
        <v>-</v>
      </c>
      <c r="J144" s="9" t="str">
        <f>IFERROR(VLOOKUP(CONCATENATE($A144,J$1),'Исх-фото'!$A$2:$D$4000,4,FALSE),"-")</f>
        <v>-</v>
      </c>
      <c r="K144" s="9" t="str">
        <f>IFERROR(VLOOKUP(CONCATENATE($A144,K$1),'Исх-фото'!$A$2:$D$4000,4,FALSE),"-")</f>
        <v>-</v>
      </c>
      <c r="L144" s="9" t="str">
        <f>IFERROR(VLOOKUP(CONCATENATE($A144,L$1),'Исх-фото'!$A$2:$D$4000,4,FALSE),"-")</f>
        <v>-</v>
      </c>
      <c r="M144" s="9">
        <f>IFERROR(VLOOKUP(CONCATENATE($A144,M$1),'Исх-фото'!$A$2:$D$4000,4,FALSE),"-")</f>
        <v>11</v>
      </c>
      <c r="N144" s="9" t="str">
        <f>IFERROR(VLOOKUP(CONCATENATE($A144,N$1),'Исх-фото'!$A$2:$D$4000,4,FALSE),"-")</f>
        <v>-</v>
      </c>
      <c r="O144" s="9" t="str">
        <f>IFERROR(VLOOKUP(CONCATENATE($A144,O$1),'Исх-фото'!$A$2:$D$4000,4,FALSE),"-")</f>
        <v>-</v>
      </c>
      <c r="P144" s="9">
        <f>IFERROR(VLOOKUP(CONCATENATE($A144,P$1),'Исх-фото'!$A$2:$D$4000,4,FALSE),"-")</f>
        <v>12</v>
      </c>
      <c r="Q144" s="9">
        <f>IFERROR(VLOOKUP(CONCATENATE($A144,Q$1),'Исх-фото'!$A$2:$D$4000,4,FALSE),"-")</f>
        <v>9</v>
      </c>
      <c r="R144" s="9" t="str">
        <f>IFERROR(VLOOKUP(CONCATENATE($A144,R$1),'Исх-фото'!$A$2:$D$4000,4,FALSE),"-")</f>
        <v>-</v>
      </c>
      <c r="S144" s="9">
        <f>IFERROR(VLOOKUP(CONCATENATE($A144,S$1),'Исх-фото'!$A$2:$D$4000,4,FALSE),"-")</f>
        <v>10</v>
      </c>
      <c r="T144" s="9">
        <f>IFERROR(VLOOKUP(CONCATENATE($A144,T$1),'Исх-фото'!$A$2:$D$4000,4,FALSE),"-")</f>
        <v>11</v>
      </c>
      <c r="U144" s="9">
        <f>IFERROR(VLOOKUP(CONCATENATE($A144,U$1),'Исх-фото'!$A$2:$D$4000,4,FALSE),"-")</f>
        <v>12</v>
      </c>
      <c r="V144" s="9" t="str">
        <f>IFERROR(VLOOKUP(CONCATENATE($A144,V$1),'Исх-фото'!$A$2:$D$4000,4,FALSE),"-")</f>
        <v>-</v>
      </c>
      <c r="W144" s="9" t="str">
        <f>IFERROR(VLOOKUP(CONCATENATE($A144,W$1),'Исх-фото'!$A$2:$D$4000,4,FALSE),"-")</f>
        <v>-</v>
      </c>
      <c r="X144" s="9" t="str">
        <f>IFERROR(VLOOKUP(CONCATENATE($A144,X$1),'Исх-фото'!$A$2:$D$4000,4,FALSE),"-")</f>
        <v>-</v>
      </c>
      <c r="Y144" s="9" t="str">
        <f>IFERROR(VLOOKUP(CONCATENATE($A144,Y$1),'Исх-фото'!$A$2:$D$4000,4,FALSE),"-")</f>
        <v>-</v>
      </c>
      <c r="Z144" s="9">
        <f>IFERROR(VLOOKUP(CONCATENATE($A144,Z$1),'Исх-фото'!$A$2:$D$4000,4,FALSE),"-")</f>
        <v>10</v>
      </c>
      <c r="AA144" s="9" t="str">
        <f>IFERROR(VLOOKUP(CONCATENATE($A144,AA$1),'Исх-фото'!$A$2:$D$4000,4,FALSE),"-")</f>
        <v>-</v>
      </c>
      <c r="AB144" s="9" t="str">
        <f>IFERROR(VLOOKUP(CONCATENATE($A144,AB$1),'Исх-фото'!$A$2:$D$4000,4,FALSE),"-")</f>
        <v>-</v>
      </c>
      <c r="AC144" s="9">
        <f>IFERROR(VLOOKUP(CONCATENATE($A144,AC$1),'Исх-фото'!$A$2:$D$4000,4,FALSE),"-")</f>
        <v>12</v>
      </c>
      <c r="AD144" s="9" t="str">
        <f>IFERROR(VLOOKUP(CONCATENATE($A144,AD$1),'Исх-фото'!$A$2:$D$4000,4,FALSE),"-")</f>
        <v>-</v>
      </c>
      <c r="AE144" s="9" t="str">
        <f>IFERROR(VLOOKUP(CONCATENATE($A144,AE$1),'Исх-фото'!$A$2:$D$4000,4,FALSE),"-")</f>
        <v>-</v>
      </c>
      <c r="AF144" s="9" t="str">
        <f>IFERROR(VLOOKUP(CONCATENATE($A144,AF$1),'Исх-фото'!$A$2:$D$4000,4,FALSE),"-")</f>
        <v>-</v>
      </c>
      <c r="AG144" s="9">
        <f>IFERROR(VLOOKUP(CONCATENATE($A144,AG$1),'Исх-фото'!$A$2:$D$4000,4,FALSE),"-")</f>
        <v>6</v>
      </c>
      <c r="AH144" s="9" t="str">
        <f>IFERROR(VLOOKUP(CONCATENATE($A144,AH$1),'Исх-фото'!$A$2:$D$4000,4,FALSE),"-")</f>
        <v>-</v>
      </c>
      <c r="AI144" s="9" t="str">
        <f>IFERROR(VLOOKUP(CONCATENATE($A144,AI$1),'Исх-фото'!$A$2:$D$4000,4,FALSE),"-")</f>
        <v>-</v>
      </c>
      <c r="AJ144" s="9">
        <f>IFERROR(VLOOKUP(CONCATENATE($A144,AJ$1),'Исх-фото'!$A$2:$D$4000,4,FALSE),"-")</f>
        <v>9</v>
      </c>
      <c r="AK144" s="9">
        <f>IFERROR(VLOOKUP(CONCATENATE($A144,AK$1),'Исх-фото'!$A$2:$D$4000,4,FALSE),"-")</f>
        <v>12</v>
      </c>
      <c r="AL144" s="9">
        <f>IFERROR(VLOOKUP(CONCATENATE($A144,AL$1),'Исх-фото'!$A$2:$D$4000,4,FALSE),"-")</f>
        <v>7</v>
      </c>
      <c r="AM144" s="9">
        <f>IFERROR(VLOOKUP(CONCATENATE($A144,AM$1),'Исх-фото'!$A$2:$D$4000,4,FALSE),"-")</f>
        <v>7</v>
      </c>
      <c r="AN144" s="9" t="str">
        <f>IFERROR(VLOOKUP(CONCATENATE($A144,AN$1),'Исх-фото'!$A$2:$D$4000,4,FALSE),"-")</f>
        <v>-</v>
      </c>
      <c r="AO144" s="9" t="str">
        <f>IFERROR(VLOOKUP(CONCATENATE($A144,AO$1),'Исх-фото'!$A$2:$D$4000,4,FALSE),"-")</f>
        <v>-</v>
      </c>
      <c r="AP144" s="9">
        <f>IFERROR(VLOOKUP(CONCATENATE($A144,AP$1),'Исх-фото'!$A$2:$D$4000,4,FALSE),"-")</f>
        <v>9</v>
      </c>
      <c r="AQ144" s="9" t="str">
        <f>IFERROR(VLOOKUP(CONCATENATE($A144,AQ$1),'Исх-фото'!$A$2:$D$4000,4,FALSE),"-")</f>
        <v>-</v>
      </c>
      <c r="AR144" s="9" t="str">
        <f>IFERROR(VLOOKUP(CONCATENATE($A144,AR$1),'Исх-фото'!$A$2:$D$4000,4,FALSE),"-")</f>
        <v>-</v>
      </c>
      <c r="AS144" s="9">
        <f>IFERROR(VLOOKUP(CONCATENATE($A144,AS$1),'Исх-фото'!$A$2:$D$4000,4,FALSE),"-")</f>
        <v>6</v>
      </c>
      <c r="AT144" s="9" t="str">
        <f>IFERROR(VLOOKUP(CONCATENATE($A144,AT$1),'Исх-фото'!$A$2:$D$4000,4,FALSE),"-")</f>
        <v>-</v>
      </c>
      <c r="AU144" s="9" t="str">
        <f>IFERROR(VLOOKUP(CONCATENATE($A144,AU$1),'Исх-фото'!$A$2:$D$4000,4,FALSE),"-")</f>
        <v>-</v>
      </c>
      <c r="AV144" s="9" t="str">
        <f>IFERROR(VLOOKUP(CONCATENATE($A144,AV$1),'Исх-фото'!$A$2:$D$4000,4,FALSE),"-")</f>
        <v>-</v>
      </c>
      <c r="AW144" s="9">
        <f>IFERROR(VLOOKUP(CONCATENATE($A144,AW$1),'Исх-фото'!$A$2:$D$4000,4,FALSE),"-")</f>
        <v>8</v>
      </c>
      <c r="AX144" s="9" t="str">
        <f>IFERROR(VLOOKUP(CONCATENATE($A144,AX$1),'Исх-фото'!$A$2:$D$4000,4,FALSE),"-")</f>
        <v>-</v>
      </c>
      <c r="AY144" s="9" t="str">
        <f>IFERROR(VLOOKUP(CONCATENATE($A144,AY$1),'Исх-фото'!$A$2:$D$4000,4,FALSE),"-")</f>
        <v>-</v>
      </c>
      <c r="AZ144" s="9" t="str">
        <f>IFERROR(VLOOKUP(CONCATENATE($A144,AZ$1),'Исх-фото'!$A$2:$D$4000,4,FALSE),"-")</f>
        <v>-</v>
      </c>
      <c r="BA144" s="9" t="str">
        <f>IFERROR(VLOOKUP(CONCATENATE($A144,BA$1),'Исх-фото'!$A$2:$D$4000,4,FALSE),"-")</f>
        <v>-</v>
      </c>
      <c r="BB144" s="9">
        <f>IFERROR(VLOOKUP(CONCATENATE($A144,BB$1),'Исх-фото'!$A$2:$D$4000,4,FALSE),"-")</f>
        <v>9</v>
      </c>
      <c r="BC144" s="9">
        <f>IFERROR(VLOOKUP(CONCATENATE($A144,BC$1),'Исх-фото'!$A$2:$D$4000,4,FALSE),"-")</f>
        <v>9</v>
      </c>
      <c r="BD144" s="9" t="str">
        <f>IFERROR(VLOOKUP(CONCATENATE($A144,BD$1),'Исх-фото'!$A$2:$D$4000,4,FALSE),"-")</f>
        <v>-</v>
      </c>
      <c r="BE144" s="9">
        <f>IFERROR(VLOOKUP(CONCATENATE($A144,BE$1),'Исх-фото'!$A$2:$D$4000,4,FALSE),"-")</f>
        <v>12</v>
      </c>
      <c r="BF144" s="9">
        <f>IFERROR(VLOOKUP(CONCATENATE($A144,BF$1),'Исх-фото'!$A$2:$D$4000,4,FALSE),"-")</f>
        <v>9</v>
      </c>
      <c r="BG144" s="9" t="str">
        <f>IFERROR(VLOOKUP(CONCATENATE($A144,BG$1),'Исх-фото'!$A$2:$D$4000,4,FALSE),"-")</f>
        <v>-</v>
      </c>
      <c r="BH144" s="9" t="str">
        <f>IFERROR(VLOOKUP(CONCATENATE($A144,BH$1),'Исх-фото'!$A$2:$D$4000,4,FALSE),"-")</f>
        <v>-</v>
      </c>
      <c r="BI144" s="9">
        <f>IFERROR(VLOOKUP(CONCATENATE($A144,BI$1),'Исх-фото'!$A$2:$D$4000,4,FALSE),"-")</f>
        <v>9</v>
      </c>
      <c r="BJ144" s="37">
        <f t="shared" si="12"/>
        <v>23</v>
      </c>
      <c r="BK144" s="34">
        <f t="shared" si="13"/>
        <v>9.695652173913043</v>
      </c>
      <c r="BL144" s="9">
        <f t="shared" si="14"/>
        <v>1</v>
      </c>
    </row>
    <row r="145" spans="1:64">
      <c r="A145" s="38">
        <f t="shared" si="15"/>
        <v>143</v>
      </c>
      <c r="B145" s="36">
        <f>№!B144</f>
        <v>68</v>
      </c>
      <c r="C145" s="36">
        <f>№!C144</f>
        <v>2</v>
      </c>
      <c r="D145" s="9">
        <f>IFERROR(VLOOKUP(CONCATENATE($A145,D$1),'Исх-фото'!$A$2:$D$4000,4,FALSE),"-")</f>
        <v>6</v>
      </c>
      <c r="E145" s="9" t="str">
        <f>IFERROR(VLOOKUP(CONCATENATE($A145,E$1),'Исх-фото'!$A$2:$D$4000,4,FALSE),"-")</f>
        <v>-</v>
      </c>
      <c r="F145" s="9" t="str">
        <f>IFERROR(VLOOKUP(CONCATENATE($A145,F$1),'Исх-фото'!$A$2:$D$4000,4,FALSE),"-")</f>
        <v>-</v>
      </c>
      <c r="G145" s="9">
        <f>IFERROR(VLOOKUP(CONCATENATE($A145,G$1),'Исх-фото'!$A$2:$D$4000,4,FALSE),"-")</f>
        <v>9</v>
      </c>
      <c r="H145" s="9" t="str">
        <f>IFERROR(VLOOKUP(CONCATENATE($A145,H$1),'Исх-фото'!$A$2:$D$4000,4,FALSE),"-")</f>
        <v>-</v>
      </c>
      <c r="I145" s="9" t="str">
        <f>IFERROR(VLOOKUP(CONCATENATE($A145,I$1),'Исх-фото'!$A$2:$D$4000,4,FALSE),"-")</f>
        <v>-</v>
      </c>
      <c r="J145" s="9" t="str">
        <f>IFERROR(VLOOKUP(CONCATENATE($A145,J$1),'Исх-фото'!$A$2:$D$4000,4,FALSE),"-")</f>
        <v>-</v>
      </c>
      <c r="K145" s="9" t="str">
        <f>IFERROR(VLOOKUP(CONCATENATE($A145,K$1),'Исх-фото'!$A$2:$D$4000,4,FALSE),"-")</f>
        <v>-</v>
      </c>
      <c r="L145" s="9" t="str">
        <f>IFERROR(VLOOKUP(CONCATENATE($A145,L$1),'Исх-фото'!$A$2:$D$4000,4,FALSE),"-")</f>
        <v>-</v>
      </c>
      <c r="M145" s="9" t="str">
        <f>IFERROR(VLOOKUP(CONCATENATE($A145,M$1),'Исх-фото'!$A$2:$D$4000,4,FALSE),"-")</f>
        <v>-</v>
      </c>
      <c r="N145" s="9" t="str">
        <f>IFERROR(VLOOKUP(CONCATENATE($A145,N$1),'Исх-фото'!$A$2:$D$4000,4,FALSE),"-")</f>
        <v>-</v>
      </c>
      <c r="O145" s="9" t="str">
        <f>IFERROR(VLOOKUP(CONCATENATE($A145,O$1),'Исх-фото'!$A$2:$D$4000,4,FALSE),"-")</f>
        <v>-</v>
      </c>
      <c r="P145" s="9" t="str">
        <f>IFERROR(VLOOKUP(CONCATENATE($A145,P$1),'Исх-фото'!$A$2:$D$4000,4,FALSE),"-")</f>
        <v>-</v>
      </c>
      <c r="Q145" s="9">
        <f>IFERROR(VLOOKUP(CONCATENATE($A145,Q$1),'Исх-фото'!$A$2:$D$4000,4,FALSE),"-")</f>
        <v>8</v>
      </c>
      <c r="R145" s="9" t="str">
        <f>IFERROR(VLOOKUP(CONCATENATE($A145,R$1),'Исх-фото'!$A$2:$D$4000,4,FALSE),"-")</f>
        <v>-</v>
      </c>
      <c r="S145" s="9">
        <f>IFERROR(VLOOKUP(CONCATENATE($A145,S$1),'Исх-фото'!$A$2:$D$4000,4,FALSE),"-")</f>
        <v>6</v>
      </c>
      <c r="T145" s="9">
        <f>IFERROR(VLOOKUP(CONCATENATE($A145,T$1),'Исх-фото'!$A$2:$D$4000,4,FALSE),"-")</f>
        <v>8</v>
      </c>
      <c r="U145" s="9">
        <f>IFERROR(VLOOKUP(CONCATENATE($A145,U$1),'Исх-фото'!$A$2:$D$4000,4,FALSE),"-")</f>
        <v>9</v>
      </c>
      <c r="V145" s="9" t="str">
        <f>IFERROR(VLOOKUP(CONCATENATE($A145,V$1),'Исх-фото'!$A$2:$D$4000,4,FALSE),"-")</f>
        <v>-</v>
      </c>
      <c r="W145" s="9" t="str">
        <f>IFERROR(VLOOKUP(CONCATENATE($A145,W$1),'Исх-фото'!$A$2:$D$4000,4,FALSE),"-")</f>
        <v>-</v>
      </c>
      <c r="X145" s="9" t="str">
        <f>IFERROR(VLOOKUP(CONCATENATE($A145,X$1),'Исх-фото'!$A$2:$D$4000,4,FALSE),"-")</f>
        <v>-</v>
      </c>
      <c r="Y145" s="9" t="str">
        <f>IFERROR(VLOOKUP(CONCATENATE($A145,Y$1),'Исх-фото'!$A$2:$D$4000,4,FALSE),"-")</f>
        <v>-</v>
      </c>
      <c r="Z145" s="9">
        <f>IFERROR(VLOOKUP(CONCATENATE($A145,Z$1),'Исх-фото'!$A$2:$D$4000,4,FALSE),"-")</f>
        <v>9</v>
      </c>
      <c r="AA145" s="9" t="str">
        <f>IFERROR(VLOOKUP(CONCATENATE($A145,AA$1),'Исх-фото'!$A$2:$D$4000,4,FALSE),"-")</f>
        <v>-</v>
      </c>
      <c r="AB145" s="9" t="str">
        <f>IFERROR(VLOOKUP(CONCATENATE($A145,AB$1),'Исх-фото'!$A$2:$D$4000,4,FALSE),"-")</f>
        <v>-</v>
      </c>
      <c r="AC145" s="9">
        <f>IFERROR(VLOOKUP(CONCATENATE($A145,AC$1),'Исх-фото'!$A$2:$D$4000,4,FALSE),"-")</f>
        <v>10</v>
      </c>
      <c r="AD145" s="9" t="str">
        <f>IFERROR(VLOOKUP(CONCATENATE($A145,AD$1),'Исх-фото'!$A$2:$D$4000,4,FALSE),"-")</f>
        <v>-</v>
      </c>
      <c r="AE145" s="9" t="str">
        <f>IFERROR(VLOOKUP(CONCATENATE($A145,AE$1),'Исх-фото'!$A$2:$D$4000,4,FALSE),"-")</f>
        <v>-</v>
      </c>
      <c r="AF145" s="9" t="str">
        <f>IFERROR(VLOOKUP(CONCATENATE($A145,AF$1),'Исх-фото'!$A$2:$D$4000,4,FALSE),"-")</f>
        <v>-</v>
      </c>
      <c r="AG145" s="9">
        <f>IFERROR(VLOOKUP(CONCATENATE($A145,AG$1),'Исх-фото'!$A$2:$D$4000,4,FALSE),"-")</f>
        <v>6</v>
      </c>
      <c r="AH145" s="9" t="str">
        <f>IFERROR(VLOOKUP(CONCATENATE($A145,AH$1),'Исх-фото'!$A$2:$D$4000,4,FALSE),"-")</f>
        <v>-</v>
      </c>
      <c r="AI145" s="9">
        <f>IFERROR(VLOOKUP(CONCATENATE($A145,AI$1),'Исх-фото'!$A$2:$D$4000,4,FALSE),"-")</f>
        <v>7</v>
      </c>
      <c r="AJ145" s="9">
        <f>IFERROR(VLOOKUP(CONCATENATE($A145,AJ$1),'Исх-фото'!$A$2:$D$4000,4,FALSE),"-")</f>
        <v>7</v>
      </c>
      <c r="AK145" s="9" t="str">
        <f>IFERROR(VLOOKUP(CONCATENATE($A145,AK$1),'Исх-фото'!$A$2:$D$4000,4,FALSE),"-")</f>
        <v>-</v>
      </c>
      <c r="AL145" s="9">
        <f>IFERROR(VLOOKUP(CONCATENATE($A145,AL$1),'Исх-фото'!$A$2:$D$4000,4,FALSE),"-")</f>
        <v>5</v>
      </c>
      <c r="AM145" s="9">
        <f>IFERROR(VLOOKUP(CONCATENATE($A145,AM$1),'Исх-фото'!$A$2:$D$4000,4,FALSE),"-")</f>
        <v>7</v>
      </c>
      <c r="AN145" s="9">
        <f>IFERROR(VLOOKUP(CONCATENATE($A145,AN$1),'Исх-фото'!$A$2:$D$4000,4,FALSE),"-")</f>
        <v>6</v>
      </c>
      <c r="AO145" s="9" t="str">
        <f>IFERROR(VLOOKUP(CONCATENATE($A145,AO$1),'Исх-фото'!$A$2:$D$4000,4,FALSE),"-")</f>
        <v>-</v>
      </c>
      <c r="AP145" s="9">
        <f>IFERROR(VLOOKUP(CONCATENATE($A145,AP$1),'Исх-фото'!$A$2:$D$4000,4,FALSE),"-")</f>
        <v>7</v>
      </c>
      <c r="AQ145" s="9" t="str">
        <f>IFERROR(VLOOKUP(CONCATENATE($A145,AQ$1),'Исх-фото'!$A$2:$D$4000,4,FALSE),"-")</f>
        <v>-</v>
      </c>
      <c r="AR145" s="9" t="str">
        <f>IFERROR(VLOOKUP(CONCATENATE($A145,AR$1),'Исх-фото'!$A$2:$D$4000,4,FALSE),"-")</f>
        <v>-</v>
      </c>
      <c r="AS145" s="9">
        <f>IFERROR(VLOOKUP(CONCATENATE($A145,AS$1),'Исх-фото'!$A$2:$D$4000,4,FALSE),"-")</f>
        <v>3</v>
      </c>
      <c r="AT145" s="9" t="str">
        <f>IFERROR(VLOOKUP(CONCATENATE($A145,AT$1),'Исх-фото'!$A$2:$D$4000,4,FALSE),"-")</f>
        <v>-</v>
      </c>
      <c r="AU145" s="9" t="str">
        <f>IFERROR(VLOOKUP(CONCATENATE($A145,AU$1),'Исх-фото'!$A$2:$D$4000,4,FALSE),"-")</f>
        <v>-</v>
      </c>
      <c r="AV145" s="9">
        <f>IFERROR(VLOOKUP(CONCATENATE($A145,AV$1),'Исх-фото'!$A$2:$D$4000,4,FALSE),"-")</f>
        <v>9</v>
      </c>
      <c r="AW145" s="9">
        <f>IFERROR(VLOOKUP(CONCATENATE($A145,AW$1),'Исх-фото'!$A$2:$D$4000,4,FALSE),"-")</f>
        <v>7</v>
      </c>
      <c r="AX145" s="9" t="str">
        <f>IFERROR(VLOOKUP(CONCATENATE($A145,AX$1),'Исх-фото'!$A$2:$D$4000,4,FALSE),"-")</f>
        <v>-</v>
      </c>
      <c r="AY145" s="9" t="str">
        <f>IFERROR(VLOOKUP(CONCATENATE($A145,AY$1),'Исх-фото'!$A$2:$D$4000,4,FALSE),"-")</f>
        <v>-</v>
      </c>
      <c r="AZ145" s="9" t="str">
        <f>IFERROR(VLOOKUP(CONCATENATE($A145,AZ$1),'Исх-фото'!$A$2:$D$4000,4,FALSE),"-")</f>
        <v>-</v>
      </c>
      <c r="BA145" s="9" t="str">
        <f>IFERROR(VLOOKUP(CONCATENATE($A145,BA$1),'Исх-фото'!$A$2:$D$4000,4,FALSE),"-")</f>
        <v>-</v>
      </c>
      <c r="BB145" s="9" t="str">
        <f>IFERROR(VLOOKUP(CONCATENATE($A145,BB$1),'Исх-фото'!$A$2:$D$4000,4,FALSE),"-")</f>
        <v>-</v>
      </c>
      <c r="BC145" s="9">
        <f>IFERROR(VLOOKUP(CONCATENATE($A145,BC$1),'Исх-фото'!$A$2:$D$4000,4,FALSE),"-")</f>
        <v>9</v>
      </c>
      <c r="BD145" s="9" t="str">
        <f>IFERROR(VLOOKUP(CONCATENATE($A145,BD$1),'Исх-фото'!$A$2:$D$4000,4,FALSE),"-")</f>
        <v>-</v>
      </c>
      <c r="BE145" s="9">
        <f>IFERROR(VLOOKUP(CONCATENATE($A145,BE$1),'Исх-фото'!$A$2:$D$4000,4,FALSE),"-")</f>
        <v>12</v>
      </c>
      <c r="BF145" s="9">
        <f>IFERROR(VLOOKUP(CONCATENATE($A145,BF$1),'Исх-фото'!$A$2:$D$4000,4,FALSE),"-")</f>
        <v>8</v>
      </c>
      <c r="BG145" s="9" t="str">
        <f>IFERROR(VLOOKUP(CONCATENATE($A145,BG$1),'Исх-фото'!$A$2:$D$4000,4,FALSE),"-")</f>
        <v>-</v>
      </c>
      <c r="BH145" s="9" t="str">
        <f>IFERROR(VLOOKUP(CONCATENATE($A145,BH$1),'Исх-фото'!$A$2:$D$4000,4,FALSE),"-")</f>
        <v>-</v>
      </c>
      <c r="BI145" s="9" t="str">
        <f>IFERROR(VLOOKUP(CONCATENATE($A145,BI$1),'Исх-фото'!$A$2:$D$4000,4,FALSE),"-")</f>
        <v>-</v>
      </c>
      <c r="BJ145" s="37">
        <f t="shared" si="12"/>
        <v>21</v>
      </c>
      <c r="BK145" s="34">
        <f t="shared" si="13"/>
        <v>7.5238095238095237</v>
      </c>
      <c r="BL145" s="9">
        <f t="shared" si="14"/>
        <v>40</v>
      </c>
    </row>
    <row r="146" spans="1:64">
      <c r="A146" s="38">
        <f t="shared" si="15"/>
        <v>144</v>
      </c>
      <c r="B146" s="36">
        <f>№!B145</f>
        <v>68</v>
      </c>
      <c r="C146" s="36">
        <f>№!C145</f>
        <v>3</v>
      </c>
      <c r="D146" s="9">
        <f>IFERROR(VLOOKUP(CONCATENATE($A146,D$1),'Исх-фото'!$A$2:$D$4000,4,FALSE),"-")</f>
        <v>8</v>
      </c>
      <c r="E146" s="9" t="str">
        <f>IFERROR(VLOOKUP(CONCATENATE($A146,E$1),'Исх-фото'!$A$2:$D$4000,4,FALSE),"-")</f>
        <v>-</v>
      </c>
      <c r="F146" s="9">
        <f>IFERROR(VLOOKUP(CONCATENATE($A146,F$1),'Исх-фото'!$A$2:$D$4000,4,FALSE),"-")</f>
        <v>10</v>
      </c>
      <c r="G146" s="9" t="str">
        <f>IFERROR(VLOOKUP(CONCATENATE($A146,G$1),'Исх-фото'!$A$2:$D$4000,4,FALSE),"-")</f>
        <v>-</v>
      </c>
      <c r="H146" s="9" t="str">
        <f>IFERROR(VLOOKUP(CONCATENATE($A146,H$1),'Исх-фото'!$A$2:$D$4000,4,FALSE),"-")</f>
        <v>-</v>
      </c>
      <c r="I146" s="9" t="str">
        <f>IFERROR(VLOOKUP(CONCATENATE($A146,I$1),'Исх-фото'!$A$2:$D$4000,4,FALSE),"-")</f>
        <v>-</v>
      </c>
      <c r="J146" s="9">
        <f>IFERROR(VLOOKUP(CONCATENATE($A146,J$1),'Исх-фото'!$A$2:$D$4000,4,FALSE),"-")</f>
        <v>7</v>
      </c>
      <c r="K146" s="9" t="str">
        <f>IFERROR(VLOOKUP(CONCATENATE($A146,K$1),'Исх-фото'!$A$2:$D$4000,4,FALSE),"-")</f>
        <v>-</v>
      </c>
      <c r="L146" s="9" t="str">
        <f>IFERROR(VLOOKUP(CONCATENATE($A146,L$1),'Исх-фото'!$A$2:$D$4000,4,FALSE),"-")</f>
        <v>-</v>
      </c>
      <c r="M146" s="9" t="str">
        <f>IFERROR(VLOOKUP(CONCATENATE($A146,M$1),'Исх-фото'!$A$2:$D$4000,4,FALSE),"-")</f>
        <v>-</v>
      </c>
      <c r="N146" s="9" t="str">
        <f>IFERROR(VLOOKUP(CONCATENATE($A146,N$1),'Исх-фото'!$A$2:$D$4000,4,FALSE),"-")</f>
        <v>-</v>
      </c>
      <c r="O146" s="9" t="str">
        <f>IFERROR(VLOOKUP(CONCATENATE($A146,O$1),'Исх-фото'!$A$2:$D$4000,4,FALSE),"-")</f>
        <v>-</v>
      </c>
      <c r="P146" s="9" t="str">
        <f>IFERROR(VLOOKUP(CONCATENATE($A146,P$1),'Исх-фото'!$A$2:$D$4000,4,FALSE),"-")</f>
        <v>-</v>
      </c>
      <c r="Q146" s="9">
        <f>IFERROR(VLOOKUP(CONCATENATE($A146,Q$1),'Исх-фото'!$A$2:$D$4000,4,FALSE),"-")</f>
        <v>9</v>
      </c>
      <c r="R146" s="9" t="str">
        <f>IFERROR(VLOOKUP(CONCATENATE($A146,R$1),'Исх-фото'!$A$2:$D$4000,4,FALSE),"-")</f>
        <v>-</v>
      </c>
      <c r="S146" s="9">
        <f>IFERROR(VLOOKUP(CONCATENATE($A146,S$1),'Исх-фото'!$A$2:$D$4000,4,FALSE),"-")</f>
        <v>9</v>
      </c>
      <c r="T146" s="9">
        <f>IFERROR(VLOOKUP(CONCATENATE($A146,T$1),'Исх-фото'!$A$2:$D$4000,4,FALSE),"-")</f>
        <v>7</v>
      </c>
      <c r="U146" s="9">
        <f>IFERROR(VLOOKUP(CONCATENATE($A146,U$1),'Исх-фото'!$A$2:$D$4000,4,FALSE),"-")</f>
        <v>10</v>
      </c>
      <c r="V146" s="9" t="str">
        <f>IFERROR(VLOOKUP(CONCATENATE($A146,V$1),'Исх-фото'!$A$2:$D$4000,4,FALSE),"-")</f>
        <v>-</v>
      </c>
      <c r="W146" s="9" t="str">
        <f>IFERROR(VLOOKUP(CONCATENATE($A146,W$1),'Исх-фото'!$A$2:$D$4000,4,FALSE),"-")</f>
        <v>-</v>
      </c>
      <c r="X146" s="9" t="str">
        <f>IFERROR(VLOOKUP(CONCATENATE($A146,X$1),'Исх-фото'!$A$2:$D$4000,4,FALSE),"-")</f>
        <v>-</v>
      </c>
      <c r="Y146" s="9" t="str">
        <f>IFERROR(VLOOKUP(CONCATENATE($A146,Y$1),'Исх-фото'!$A$2:$D$4000,4,FALSE),"-")</f>
        <v>-</v>
      </c>
      <c r="Z146" s="9">
        <f>IFERROR(VLOOKUP(CONCATENATE($A146,Z$1),'Исх-фото'!$A$2:$D$4000,4,FALSE),"-")</f>
        <v>8</v>
      </c>
      <c r="AA146" s="9" t="str">
        <f>IFERROR(VLOOKUP(CONCATENATE($A146,AA$1),'Исх-фото'!$A$2:$D$4000,4,FALSE),"-")</f>
        <v>-</v>
      </c>
      <c r="AB146" s="9" t="str">
        <f>IFERROR(VLOOKUP(CONCATENATE($A146,AB$1),'Исх-фото'!$A$2:$D$4000,4,FALSE),"-")</f>
        <v>-</v>
      </c>
      <c r="AC146" s="9">
        <f>IFERROR(VLOOKUP(CONCATENATE($A146,AC$1),'Исх-фото'!$A$2:$D$4000,4,FALSE),"-")</f>
        <v>10</v>
      </c>
      <c r="AD146" s="9" t="str">
        <f>IFERROR(VLOOKUP(CONCATENATE($A146,AD$1),'Исх-фото'!$A$2:$D$4000,4,FALSE),"-")</f>
        <v>-</v>
      </c>
      <c r="AE146" s="9" t="str">
        <f>IFERROR(VLOOKUP(CONCATENATE($A146,AE$1),'Исх-фото'!$A$2:$D$4000,4,FALSE),"-")</f>
        <v>-</v>
      </c>
      <c r="AF146" s="9" t="str">
        <f>IFERROR(VLOOKUP(CONCATENATE($A146,AF$1),'Исх-фото'!$A$2:$D$4000,4,FALSE),"-")</f>
        <v>-</v>
      </c>
      <c r="AG146" s="9">
        <f>IFERROR(VLOOKUP(CONCATENATE($A146,AG$1),'Исх-фото'!$A$2:$D$4000,4,FALSE),"-")</f>
        <v>6</v>
      </c>
      <c r="AH146" s="9" t="str">
        <f>IFERROR(VLOOKUP(CONCATENATE($A146,AH$1),'Исх-фото'!$A$2:$D$4000,4,FALSE),"-")</f>
        <v>-</v>
      </c>
      <c r="AI146" s="9">
        <f>IFERROR(VLOOKUP(CONCATENATE($A146,AI$1),'Исх-фото'!$A$2:$D$4000,4,FALSE),"-")</f>
        <v>8</v>
      </c>
      <c r="AJ146" s="9">
        <f>IFERROR(VLOOKUP(CONCATENATE($A146,AJ$1),'Исх-фото'!$A$2:$D$4000,4,FALSE),"-")</f>
        <v>8</v>
      </c>
      <c r="AK146" s="9">
        <f>IFERROR(VLOOKUP(CONCATENATE($A146,AK$1),'Исх-фото'!$A$2:$D$4000,4,FALSE),"-")</f>
        <v>12</v>
      </c>
      <c r="AL146" s="9">
        <f>IFERROR(VLOOKUP(CONCATENATE($A146,AL$1),'Исх-фото'!$A$2:$D$4000,4,FALSE),"-")</f>
        <v>5</v>
      </c>
      <c r="AM146" s="9">
        <f>IFERROR(VLOOKUP(CONCATENATE($A146,AM$1),'Исх-фото'!$A$2:$D$4000,4,FALSE),"-")</f>
        <v>7</v>
      </c>
      <c r="AN146" s="9">
        <f>IFERROR(VLOOKUP(CONCATENATE($A146,AN$1),'Исх-фото'!$A$2:$D$4000,4,FALSE),"-")</f>
        <v>6</v>
      </c>
      <c r="AO146" s="9">
        <f>IFERROR(VLOOKUP(CONCATENATE($A146,AO$1),'Исх-фото'!$A$2:$D$4000,4,FALSE),"-")</f>
        <v>9</v>
      </c>
      <c r="AP146" s="9">
        <f>IFERROR(VLOOKUP(CONCATENATE($A146,AP$1),'Исх-фото'!$A$2:$D$4000,4,FALSE),"-")</f>
        <v>8</v>
      </c>
      <c r="AQ146" s="9" t="str">
        <f>IFERROR(VLOOKUP(CONCATENATE($A146,AQ$1),'Исх-фото'!$A$2:$D$4000,4,FALSE),"-")</f>
        <v>-</v>
      </c>
      <c r="AR146" s="9" t="str">
        <f>IFERROR(VLOOKUP(CONCATENATE($A146,AR$1),'Исх-фото'!$A$2:$D$4000,4,FALSE),"-")</f>
        <v>-</v>
      </c>
      <c r="AS146" s="9">
        <f>IFERROR(VLOOKUP(CONCATENATE($A146,AS$1),'Исх-фото'!$A$2:$D$4000,4,FALSE),"-")</f>
        <v>5</v>
      </c>
      <c r="AT146" s="9" t="str">
        <f>IFERROR(VLOOKUP(CONCATENATE($A146,AT$1),'Исх-фото'!$A$2:$D$4000,4,FALSE),"-")</f>
        <v>-</v>
      </c>
      <c r="AU146" s="9" t="str">
        <f>IFERROR(VLOOKUP(CONCATENATE($A146,AU$1),'Исх-фото'!$A$2:$D$4000,4,FALSE),"-")</f>
        <v>-</v>
      </c>
      <c r="AV146" s="9" t="str">
        <f>IFERROR(VLOOKUP(CONCATENATE($A146,AV$1),'Исх-фото'!$A$2:$D$4000,4,FALSE),"-")</f>
        <v>-</v>
      </c>
      <c r="AW146" s="9">
        <f>IFERROR(VLOOKUP(CONCATENATE($A146,AW$1),'Исх-фото'!$A$2:$D$4000,4,FALSE),"-")</f>
        <v>6</v>
      </c>
      <c r="AX146" s="9" t="str">
        <f>IFERROR(VLOOKUP(CONCATENATE($A146,AX$1),'Исх-фото'!$A$2:$D$4000,4,FALSE),"-")</f>
        <v>-</v>
      </c>
      <c r="AY146" s="9" t="str">
        <f>IFERROR(VLOOKUP(CONCATENATE($A146,AY$1),'Исх-фото'!$A$2:$D$4000,4,FALSE),"-")</f>
        <v>-</v>
      </c>
      <c r="AZ146" s="9">
        <f>IFERROR(VLOOKUP(CONCATENATE($A146,AZ$1),'Исх-фото'!$A$2:$D$4000,4,FALSE),"-")</f>
        <v>5</v>
      </c>
      <c r="BA146" s="9" t="str">
        <f>IFERROR(VLOOKUP(CONCATENATE($A146,BA$1),'Исх-фото'!$A$2:$D$4000,4,FALSE),"-")</f>
        <v>-</v>
      </c>
      <c r="BB146" s="9" t="str">
        <f>IFERROR(VLOOKUP(CONCATENATE($A146,BB$1),'Исх-фото'!$A$2:$D$4000,4,FALSE),"-")</f>
        <v>-</v>
      </c>
      <c r="BC146" s="9">
        <f>IFERROR(VLOOKUP(CONCATENATE($A146,BC$1),'Исх-фото'!$A$2:$D$4000,4,FALSE),"-")</f>
        <v>9</v>
      </c>
      <c r="BD146" s="9" t="str">
        <f>IFERROR(VLOOKUP(CONCATENATE($A146,BD$1),'Исх-фото'!$A$2:$D$4000,4,FALSE),"-")</f>
        <v>-</v>
      </c>
      <c r="BE146" s="9">
        <f>IFERROR(VLOOKUP(CONCATENATE($A146,BE$1),'Исх-фото'!$A$2:$D$4000,4,FALSE),"-")</f>
        <v>7</v>
      </c>
      <c r="BF146" s="9">
        <f>IFERROR(VLOOKUP(CONCATENATE($A146,BF$1),'Исх-фото'!$A$2:$D$4000,4,FALSE),"-")</f>
        <v>8</v>
      </c>
      <c r="BG146" s="9" t="str">
        <f>IFERROR(VLOOKUP(CONCATENATE($A146,BG$1),'Исх-фото'!$A$2:$D$4000,4,FALSE),"-")</f>
        <v>-</v>
      </c>
      <c r="BH146" s="9" t="str">
        <f>IFERROR(VLOOKUP(CONCATENATE($A146,BH$1),'Исх-фото'!$A$2:$D$4000,4,FALSE),"-")</f>
        <v>-</v>
      </c>
      <c r="BI146" s="9" t="str">
        <f>IFERROR(VLOOKUP(CONCATENATE($A146,BI$1),'Исх-фото'!$A$2:$D$4000,4,FALSE),"-")</f>
        <v>-</v>
      </c>
      <c r="BJ146" s="37">
        <f t="shared" si="12"/>
        <v>24</v>
      </c>
      <c r="BK146" s="34">
        <f t="shared" si="13"/>
        <v>7.791666666666667</v>
      </c>
      <c r="BL146" s="9">
        <f t="shared" si="14"/>
        <v>34</v>
      </c>
    </row>
    <row r="147" spans="1:64">
      <c r="A147" s="38">
        <f t="shared" si="15"/>
        <v>145</v>
      </c>
      <c r="B147" s="36">
        <f>№!B146</f>
        <v>69</v>
      </c>
      <c r="C147" s="36">
        <f>№!C146</f>
        <v>1</v>
      </c>
      <c r="D147" s="9">
        <f>IFERROR(VLOOKUP(CONCATENATE($A147,D$1),'Исх-фото'!$A$2:$D$4000,4,FALSE),"-")</f>
        <v>4</v>
      </c>
      <c r="E147" s="9" t="str">
        <f>IFERROR(VLOOKUP(CONCATENATE($A147,E$1),'Исх-фото'!$A$2:$D$4000,4,FALSE),"-")</f>
        <v>-</v>
      </c>
      <c r="F147" s="9" t="str">
        <f>IFERROR(VLOOKUP(CONCATENATE($A147,F$1),'Исх-фото'!$A$2:$D$4000,4,FALSE),"-")</f>
        <v>-</v>
      </c>
      <c r="G147" s="9" t="str">
        <f>IFERROR(VLOOKUP(CONCATENATE($A147,G$1),'Исх-фото'!$A$2:$D$4000,4,FALSE),"-")</f>
        <v>-</v>
      </c>
      <c r="H147" s="9" t="str">
        <f>IFERROR(VLOOKUP(CONCATENATE($A147,H$1),'Исх-фото'!$A$2:$D$4000,4,FALSE),"-")</f>
        <v>-</v>
      </c>
      <c r="I147" s="9" t="str">
        <f>IFERROR(VLOOKUP(CONCATENATE($A147,I$1),'Исх-фото'!$A$2:$D$4000,4,FALSE),"-")</f>
        <v>-</v>
      </c>
      <c r="J147" s="9" t="str">
        <f>IFERROR(VLOOKUP(CONCATENATE($A147,J$1),'Исх-фото'!$A$2:$D$4000,4,FALSE),"-")</f>
        <v>-</v>
      </c>
      <c r="K147" s="9" t="str">
        <f>IFERROR(VLOOKUP(CONCATENATE($A147,K$1),'Исх-фото'!$A$2:$D$4000,4,FALSE),"-")</f>
        <v>-</v>
      </c>
      <c r="L147" s="9" t="str">
        <f>IFERROR(VLOOKUP(CONCATENATE($A147,L$1),'Исх-фото'!$A$2:$D$4000,4,FALSE),"-")</f>
        <v>-</v>
      </c>
      <c r="M147" s="9" t="str">
        <f>IFERROR(VLOOKUP(CONCATENATE($A147,M$1),'Исх-фото'!$A$2:$D$4000,4,FALSE),"-")</f>
        <v>-</v>
      </c>
      <c r="N147" s="9" t="str">
        <f>IFERROR(VLOOKUP(CONCATENATE($A147,N$1),'Исх-фото'!$A$2:$D$4000,4,FALSE),"-")</f>
        <v>-</v>
      </c>
      <c r="O147" s="9" t="str">
        <f>IFERROR(VLOOKUP(CONCATENATE($A147,O$1),'Исх-фото'!$A$2:$D$4000,4,FALSE),"-")</f>
        <v>-</v>
      </c>
      <c r="P147" s="9" t="str">
        <f>IFERROR(VLOOKUP(CONCATENATE($A147,P$1),'Исх-фото'!$A$2:$D$4000,4,FALSE),"-")</f>
        <v>-</v>
      </c>
      <c r="Q147" s="9">
        <f>IFERROR(VLOOKUP(CONCATENATE($A147,Q$1),'Исх-фото'!$A$2:$D$4000,4,FALSE),"-")</f>
        <v>6</v>
      </c>
      <c r="R147" s="9" t="str">
        <f>IFERROR(VLOOKUP(CONCATENATE($A147,R$1),'Исх-фото'!$A$2:$D$4000,4,FALSE),"-")</f>
        <v>-</v>
      </c>
      <c r="S147" s="9" t="str">
        <f>IFERROR(VLOOKUP(CONCATENATE($A147,S$1),'Исх-фото'!$A$2:$D$4000,4,FALSE),"-")</f>
        <v>-</v>
      </c>
      <c r="T147" s="9">
        <f>IFERROR(VLOOKUP(CONCATENATE($A147,T$1),'Исх-фото'!$A$2:$D$4000,4,FALSE),"-")</f>
        <v>5</v>
      </c>
      <c r="U147" s="9">
        <f>IFERROR(VLOOKUP(CONCATENATE($A147,U$1),'Исх-фото'!$A$2:$D$4000,4,FALSE),"-")</f>
        <v>8</v>
      </c>
      <c r="V147" s="9" t="str">
        <f>IFERROR(VLOOKUP(CONCATENATE($A147,V$1),'Исх-фото'!$A$2:$D$4000,4,FALSE),"-")</f>
        <v>-</v>
      </c>
      <c r="W147" s="9" t="str">
        <f>IFERROR(VLOOKUP(CONCATENATE($A147,W$1),'Исх-фото'!$A$2:$D$4000,4,FALSE),"-")</f>
        <v>-</v>
      </c>
      <c r="X147" s="9" t="str">
        <f>IFERROR(VLOOKUP(CONCATENATE($A147,X$1),'Исх-фото'!$A$2:$D$4000,4,FALSE),"-")</f>
        <v>-</v>
      </c>
      <c r="Y147" s="9" t="str">
        <f>IFERROR(VLOOKUP(CONCATENATE($A147,Y$1),'Исх-фото'!$A$2:$D$4000,4,FALSE),"-")</f>
        <v>-</v>
      </c>
      <c r="Z147" s="9">
        <f>IFERROR(VLOOKUP(CONCATENATE($A147,Z$1),'Исх-фото'!$A$2:$D$4000,4,FALSE),"-")</f>
        <v>9</v>
      </c>
      <c r="AA147" s="9" t="str">
        <f>IFERROR(VLOOKUP(CONCATENATE($A147,AA$1),'Исх-фото'!$A$2:$D$4000,4,FALSE),"-")</f>
        <v>-</v>
      </c>
      <c r="AB147" s="9" t="str">
        <f>IFERROR(VLOOKUP(CONCATENATE($A147,AB$1),'Исх-фото'!$A$2:$D$4000,4,FALSE),"-")</f>
        <v>-</v>
      </c>
      <c r="AC147" s="9" t="str">
        <f>IFERROR(VLOOKUP(CONCATENATE($A147,AC$1),'Исх-фото'!$A$2:$D$4000,4,FALSE),"-")</f>
        <v>-</v>
      </c>
      <c r="AD147" s="9" t="str">
        <f>IFERROR(VLOOKUP(CONCATENATE($A147,AD$1),'Исх-фото'!$A$2:$D$4000,4,FALSE),"-")</f>
        <v>-</v>
      </c>
      <c r="AE147" s="9" t="str">
        <f>IFERROR(VLOOKUP(CONCATENATE($A147,AE$1),'Исх-фото'!$A$2:$D$4000,4,FALSE),"-")</f>
        <v>-</v>
      </c>
      <c r="AF147" s="9" t="str">
        <f>IFERROR(VLOOKUP(CONCATENATE($A147,AF$1),'Исх-фото'!$A$2:$D$4000,4,FALSE),"-")</f>
        <v>-</v>
      </c>
      <c r="AG147" s="9">
        <f>IFERROR(VLOOKUP(CONCATENATE($A147,AG$1),'Исх-фото'!$A$2:$D$4000,4,FALSE),"-")</f>
        <v>5</v>
      </c>
      <c r="AH147" s="9" t="str">
        <f>IFERROR(VLOOKUP(CONCATENATE($A147,AH$1),'Исх-фото'!$A$2:$D$4000,4,FALSE),"-")</f>
        <v>-</v>
      </c>
      <c r="AI147" s="9" t="str">
        <f>IFERROR(VLOOKUP(CONCATENATE($A147,AI$1),'Исх-фото'!$A$2:$D$4000,4,FALSE),"-")</f>
        <v>-</v>
      </c>
      <c r="AJ147" s="9">
        <f>IFERROR(VLOOKUP(CONCATENATE($A147,AJ$1),'Исх-фото'!$A$2:$D$4000,4,FALSE),"-")</f>
        <v>4</v>
      </c>
      <c r="AK147" s="9">
        <f>IFERROR(VLOOKUP(CONCATENATE($A147,AK$1),'Исх-фото'!$A$2:$D$4000,4,FALSE),"-")</f>
        <v>9</v>
      </c>
      <c r="AL147" s="9">
        <f>IFERROR(VLOOKUP(CONCATENATE($A147,AL$1),'Исх-фото'!$A$2:$D$4000,4,FALSE),"-")</f>
        <v>6</v>
      </c>
      <c r="AM147" s="9">
        <f>IFERROR(VLOOKUP(CONCATENATE($A147,AM$1),'Исх-фото'!$A$2:$D$4000,4,FALSE),"-")</f>
        <v>7</v>
      </c>
      <c r="AN147" s="9">
        <f>IFERROR(VLOOKUP(CONCATENATE($A147,AN$1),'Исх-фото'!$A$2:$D$4000,4,FALSE),"-")</f>
        <v>6</v>
      </c>
      <c r="AO147" s="9">
        <f>IFERROR(VLOOKUP(CONCATENATE($A147,AO$1),'Исх-фото'!$A$2:$D$4000,4,FALSE),"-")</f>
        <v>9</v>
      </c>
      <c r="AP147" s="9" t="str">
        <f>IFERROR(VLOOKUP(CONCATENATE($A147,AP$1),'Исх-фото'!$A$2:$D$4000,4,FALSE),"-")</f>
        <v>-</v>
      </c>
      <c r="AQ147" s="9" t="str">
        <f>IFERROR(VLOOKUP(CONCATENATE($A147,AQ$1),'Исх-фото'!$A$2:$D$4000,4,FALSE),"-")</f>
        <v>-</v>
      </c>
      <c r="AR147" s="9" t="str">
        <f>IFERROR(VLOOKUP(CONCATENATE($A147,AR$1),'Исх-фото'!$A$2:$D$4000,4,FALSE),"-")</f>
        <v>-</v>
      </c>
      <c r="AS147" s="9">
        <f>IFERROR(VLOOKUP(CONCATENATE($A147,AS$1),'Исх-фото'!$A$2:$D$4000,4,FALSE),"-")</f>
        <v>2</v>
      </c>
      <c r="AT147" s="9" t="str">
        <f>IFERROR(VLOOKUP(CONCATENATE($A147,AT$1),'Исх-фото'!$A$2:$D$4000,4,FALSE),"-")</f>
        <v>-</v>
      </c>
      <c r="AU147" s="9" t="str">
        <f>IFERROR(VLOOKUP(CONCATENATE($A147,AU$1),'Исх-фото'!$A$2:$D$4000,4,FALSE),"-")</f>
        <v>-</v>
      </c>
      <c r="AV147" s="9" t="str">
        <f>IFERROR(VLOOKUP(CONCATENATE($A147,AV$1),'Исх-фото'!$A$2:$D$4000,4,FALSE),"-")</f>
        <v>-</v>
      </c>
      <c r="AW147" s="9" t="str">
        <f>IFERROR(VLOOKUP(CONCATENATE($A147,AW$1),'Исх-фото'!$A$2:$D$4000,4,FALSE),"-")</f>
        <v>-</v>
      </c>
      <c r="AX147" s="9" t="str">
        <f>IFERROR(VLOOKUP(CONCATENATE($A147,AX$1),'Исх-фото'!$A$2:$D$4000,4,FALSE),"-")</f>
        <v>-</v>
      </c>
      <c r="AY147" s="9" t="str">
        <f>IFERROR(VLOOKUP(CONCATENATE($A147,AY$1),'Исх-фото'!$A$2:$D$4000,4,FALSE),"-")</f>
        <v>-</v>
      </c>
      <c r="AZ147" s="9">
        <f>IFERROR(VLOOKUP(CONCATENATE($A147,AZ$1),'Исх-фото'!$A$2:$D$4000,4,FALSE),"-")</f>
        <v>4</v>
      </c>
      <c r="BA147" s="9" t="str">
        <f>IFERROR(VLOOKUP(CONCATENATE($A147,BA$1),'Исх-фото'!$A$2:$D$4000,4,FALSE),"-")</f>
        <v>-</v>
      </c>
      <c r="BB147" s="9">
        <f>IFERROR(VLOOKUP(CONCATENATE($A147,BB$1),'Исх-фото'!$A$2:$D$4000,4,FALSE),"-")</f>
        <v>8</v>
      </c>
      <c r="BC147" s="9">
        <f>IFERROR(VLOOKUP(CONCATENATE($A147,BC$1),'Исх-фото'!$A$2:$D$4000,4,FALSE),"-")</f>
        <v>9</v>
      </c>
      <c r="BD147" s="9" t="str">
        <f>IFERROR(VLOOKUP(CONCATENATE($A147,BD$1),'Исх-фото'!$A$2:$D$4000,4,FALSE),"-")</f>
        <v>-</v>
      </c>
      <c r="BE147" s="9">
        <f>IFERROR(VLOOKUP(CONCATENATE($A147,BE$1),'Исх-фото'!$A$2:$D$4000,4,FALSE),"-")</f>
        <v>6</v>
      </c>
      <c r="BF147" s="9" t="str">
        <f>IFERROR(VLOOKUP(CONCATENATE($A147,BF$1),'Исх-фото'!$A$2:$D$4000,4,FALSE),"-")</f>
        <v>-</v>
      </c>
      <c r="BG147" s="9" t="str">
        <f>IFERROR(VLOOKUP(CONCATENATE($A147,BG$1),'Исх-фото'!$A$2:$D$4000,4,FALSE),"-")</f>
        <v>-</v>
      </c>
      <c r="BH147" s="9" t="str">
        <f>IFERROR(VLOOKUP(CONCATENATE($A147,BH$1),'Исх-фото'!$A$2:$D$4000,4,FALSE),"-")</f>
        <v>-</v>
      </c>
      <c r="BI147" s="9" t="str">
        <f>IFERROR(VLOOKUP(CONCATENATE($A147,BI$1),'Исх-фото'!$A$2:$D$4000,4,FALSE),"-")</f>
        <v>-</v>
      </c>
      <c r="BJ147" s="37">
        <f t="shared" si="12"/>
        <v>17</v>
      </c>
      <c r="BK147" s="34">
        <f t="shared" si="13"/>
        <v>6.2941176470588234</v>
      </c>
      <c r="BL147" s="9">
        <f t="shared" si="14"/>
        <v>85</v>
      </c>
    </row>
    <row r="148" spans="1:64">
      <c r="A148" s="38">
        <f t="shared" si="15"/>
        <v>146</v>
      </c>
      <c r="B148" s="36">
        <f>№!B147</f>
        <v>69</v>
      </c>
      <c r="C148" s="36">
        <f>№!C147</f>
        <v>2</v>
      </c>
      <c r="D148" s="9">
        <f>IFERROR(VLOOKUP(CONCATENATE($A148,D$1),'Исх-фото'!$A$2:$D$4000,4,FALSE),"-")</f>
        <v>4</v>
      </c>
      <c r="E148" s="9" t="str">
        <f>IFERROR(VLOOKUP(CONCATENATE($A148,E$1),'Исх-фото'!$A$2:$D$4000,4,FALSE),"-")</f>
        <v>-</v>
      </c>
      <c r="F148" s="9" t="str">
        <f>IFERROR(VLOOKUP(CONCATENATE($A148,F$1),'Исх-фото'!$A$2:$D$4000,4,FALSE),"-")</f>
        <v>-</v>
      </c>
      <c r="G148" s="9" t="str">
        <f>IFERROR(VLOOKUP(CONCATENATE($A148,G$1),'Исх-фото'!$A$2:$D$4000,4,FALSE),"-")</f>
        <v>-</v>
      </c>
      <c r="H148" s="9" t="str">
        <f>IFERROR(VLOOKUP(CONCATENATE($A148,H$1),'Исх-фото'!$A$2:$D$4000,4,FALSE),"-")</f>
        <v>-</v>
      </c>
      <c r="I148" s="9" t="str">
        <f>IFERROR(VLOOKUP(CONCATENATE($A148,I$1),'Исх-фото'!$A$2:$D$4000,4,FALSE),"-")</f>
        <v>-</v>
      </c>
      <c r="J148" s="9">
        <f>IFERROR(VLOOKUP(CONCATENATE($A148,J$1),'Исх-фото'!$A$2:$D$4000,4,FALSE),"-")</f>
        <v>5</v>
      </c>
      <c r="K148" s="9" t="str">
        <f>IFERROR(VLOOKUP(CONCATENATE($A148,K$1),'Исх-фото'!$A$2:$D$4000,4,FALSE),"-")</f>
        <v>-</v>
      </c>
      <c r="L148" s="9" t="str">
        <f>IFERROR(VLOOKUP(CONCATENATE($A148,L$1),'Исх-фото'!$A$2:$D$4000,4,FALSE),"-")</f>
        <v>-</v>
      </c>
      <c r="M148" s="9" t="str">
        <f>IFERROR(VLOOKUP(CONCATENATE($A148,M$1),'Исх-фото'!$A$2:$D$4000,4,FALSE),"-")</f>
        <v>-</v>
      </c>
      <c r="N148" s="9" t="str">
        <f>IFERROR(VLOOKUP(CONCATENATE($A148,N$1),'Исх-фото'!$A$2:$D$4000,4,FALSE),"-")</f>
        <v>-</v>
      </c>
      <c r="O148" s="9" t="str">
        <f>IFERROR(VLOOKUP(CONCATENATE($A148,O$1),'Исх-фото'!$A$2:$D$4000,4,FALSE),"-")</f>
        <v>-</v>
      </c>
      <c r="P148" s="9" t="str">
        <f>IFERROR(VLOOKUP(CONCATENATE($A148,P$1),'Исх-фото'!$A$2:$D$4000,4,FALSE),"-")</f>
        <v>-</v>
      </c>
      <c r="Q148" s="9">
        <f>IFERROR(VLOOKUP(CONCATENATE($A148,Q$1),'Исх-фото'!$A$2:$D$4000,4,FALSE),"-")</f>
        <v>5</v>
      </c>
      <c r="R148" s="9" t="str">
        <f>IFERROR(VLOOKUP(CONCATENATE($A148,R$1),'Исх-фото'!$A$2:$D$4000,4,FALSE),"-")</f>
        <v>-</v>
      </c>
      <c r="S148" s="9" t="str">
        <f>IFERROR(VLOOKUP(CONCATENATE($A148,S$1),'Исх-фото'!$A$2:$D$4000,4,FALSE),"-")</f>
        <v>-</v>
      </c>
      <c r="T148" s="9">
        <f>IFERROR(VLOOKUP(CONCATENATE($A148,T$1),'Исх-фото'!$A$2:$D$4000,4,FALSE),"-")</f>
        <v>4</v>
      </c>
      <c r="U148" s="9">
        <f>IFERROR(VLOOKUP(CONCATENATE($A148,U$1),'Исх-фото'!$A$2:$D$4000,4,FALSE),"-")</f>
        <v>8</v>
      </c>
      <c r="V148" s="9" t="str">
        <f>IFERROR(VLOOKUP(CONCATENATE($A148,V$1),'Исх-фото'!$A$2:$D$4000,4,FALSE),"-")</f>
        <v>-</v>
      </c>
      <c r="W148" s="9" t="str">
        <f>IFERROR(VLOOKUP(CONCATENATE($A148,W$1),'Исх-фото'!$A$2:$D$4000,4,FALSE),"-")</f>
        <v>-</v>
      </c>
      <c r="X148" s="9" t="str">
        <f>IFERROR(VLOOKUP(CONCATENATE($A148,X$1),'Исх-фото'!$A$2:$D$4000,4,FALSE),"-")</f>
        <v>-</v>
      </c>
      <c r="Y148" s="9" t="str">
        <f>IFERROR(VLOOKUP(CONCATENATE($A148,Y$1),'Исх-фото'!$A$2:$D$4000,4,FALSE),"-")</f>
        <v>-</v>
      </c>
      <c r="Z148" s="9">
        <f>IFERROR(VLOOKUP(CONCATENATE($A148,Z$1),'Исх-фото'!$A$2:$D$4000,4,FALSE),"-")</f>
        <v>8</v>
      </c>
      <c r="AA148" s="9" t="str">
        <f>IFERROR(VLOOKUP(CONCATENATE($A148,AA$1),'Исх-фото'!$A$2:$D$4000,4,FALSE),"-")</f>
        <v>-</v>
      </c>
      <c r="AB148" s="9">
        <f>IFERROR(VLOOKUP(CONCATENATE($A148,AB$1),'Исх-фото'!$A$2:$D$4000,4,FALSE),"-")</f>
        <v>7</v>
      </c>
      <c r="AC148" s="9" t="str">
        <f>IFERROR(VLOOKUP(CONCATENATE($A148,AC$1),'Исх-фото'!$A$2:$D$4000,4,FALSE),"-")</f>
        <v>-</v>
      </c>
      <c r="AD148" s="9" t="str">
        <f>IFERROR(VLOOKUP(CONCATENATE($A148,AD$1),'Исх-фото'!$A$2:$D$4000,4,FALSE),"-")</f>
        <v>-</v>
      </c>
      <c r="AE148" s="9" t="str">
        <f>IFERROR(VLOOKUP(CONCATENATE($A148,AE$1),'Исх-фото'!$A$2:$D$4000,4,FALSE),"-")</f>
        <v>-</v>
      </c>
      <c r="AF148" s="9" t="str">
        <f>IFERROR(VLOOKUP(CONCATENATE($A148,AF$1),'Исх-фото'!$A$2:$D$4000,4,FALSE),"-")</f>
        <v>-</v>
      </c>
      <c r="AG148" s="9">
        <f>IFERROR(VLOOKUP(CONCATENATE($A148,AG$1),'Исх-фото'!$A$2:$D$4000,4,FALSE),"-")</f>
        <v>4</v>
      </c>
      <c r="AH148" s="9" t="str">
        <f>IFERROR(VLOOKUP(CONCATENATE($A148,AH$1),'Исх-фото'!$A$2:$D$4000,4,FALSE),"-")</f>
        <v>-</v>
      </c>
      <c r="AI148" s="9" t="str">
        <f>IFERROR(VLOOKUP(CONCATENATE($A148,AI$1),'Исх-фото'!$A$2:$D$4000,4,FALSE),"-")</f>
        <v>-</v>
      </c>
      <c r="AJ148" s="9">
        <f>IFERROR(VLOOKUP(CONCATENATE($A148,AJ$1),'Исх-фото'!$A$2:$D$4000,4,FALSE),"-")</f>
        <v>6</v>
      </c>
      <c r="AK148" s="9" t="str">
        <f>IFERROR(VLOOKUP(CONCATENATE($A148,AK$1),'Исх-фото'!$A$2:$D$4000,4,FALSE),"-")</f>
        <v>-</v>
      </c>
      <c r="AL148" s="9" t="str">
        <f>IFERROR(VLOOKUP(CONCATENATE($A148,AL$1),'Исх-фото'!$A$2:$D$4000,4,FALSE),"-")</f>
        <v>-</v>
      </c>
      <c r="AM148" s="9">
        <f>IFERROR(VLOOKUP(CONCATENATE($A148,AM$1),'Исх-фото'!$A$2:$D$4000,4,FALSE),"-")</f>
        <v>2</v>
      </c>
      <c r="AN148" s="9">
        <f>IFERROR(VLOOKUP(CONCATENATE($A148,AN$1),'Исх-фото'!$A$2:$D$4000,4,FALSE),"-")</f>
        <v>5</v>
      </c>
      <c r="AO148" s="9" t="str">
        <f>IFERROR(VLOOKUP(CONCATENATE($A148,AO$1),'Исх-фото'!$A$2:$D$4000,4,FALSE),"-")</f>
        <v>-</v>
      </c>
      <c r="AP148" s="9" t="str">
        <f>IFERROR(VLOOKUP(CONCATENATE($A148,AP$1),'Исх-фото'!$A$2:$D$4000,4,FALSE),"-")</f>
        <v>-</v>
      </c>
      <c r="AQ148" s="9" t="str">
        <f>IFERROR(VLOOKUP(CONCATENATE($A148,AQ$1),'Исх-фото'!$A$2:$D$4000,4,FALSE),"-")</f>
        <v>-</v>
      </c>
      <c r="AR148" s="9" t="str">
        <f>IFERROR(VLOOKUP(CONCATENATE($A148,AR$1),'Исх-фото'!$A$2:$D$4000,4,FALSE),"-")</f>
        <v>-</v>
      </c>
      <c r="AS148" s="9">
        <f>IFERROR(VLOOKUP(CONCATENATE($A148,AS$1),'Исх-фото'!$A$2:$D$4000,4,FALSE),"-")</f>
        <v>4</v>
      </c>
      <c r="AT148" s="9" t="str">
        <f>IFERROR(VLOOKUP(CONCATENATE($A148,AT$1),'Исх-фото'!$A$2:$D$4000,4,FALSE),"-")</f>
        <v>-</v>
      </c>
      <c r="AU148" s="9" t="str">
        <f>IFERROR(VLOOKUP(CONCATENATE($A148,AU$1),'Исх-фото'!$A$2:$D$4000,4,FALSE),"-")</f>
        <v>-</v>
      </c>
      <c r="AV148" s="9" t="str">
        <f>IFERROR(VLOOKUP(CONCATENATE($A148,AV$1),'Исх-фото'!$A$2:$D$4000,4,FALSE),"-")</f>
        <v>-</v>
      </c>
      <c r="AW148" s="9" t="str">
        <f>IFERROR(VLOOKUP(CONCATENATE($A148,AW$1),'Исх-фото'!$A$2:$D$4000,4,FALSE),"-")</f>
        <v>-</v>
      </c>
      <c r="AX148" s="9" t="str">
        <f>IFERROR(VLOOKUP(CONCATENATE($A148,AX$1),'Исх-фото'!$A$2:$D$4000,4,FALSE),"-")</f>
        <v>-</v>
      </c>
      <c r="AY148" s="9" t="str">
        <f>IFERROR(VLOOKUP(CONCATENATE($A148,AY$1),'Исх-фото'!$A$2:$D$4000,4,FALSE),"-")</f>
        <v>-</v>
      </c>
      <c r="AZ148" s="9" t="str">
        <f>IFERROR(VLOOKUP(CONCATENATE($A148,AZ$1),'Исх-фото'!$A$2:$D$4000,4,FALSE),"-")</f>
        <v>-</v>
      </c>
      <c r="BA148" s="9" t="str">
        <f>IFERROR(VLOOKUP(CONCATENATE($A148,BA$1),'Исх-фото'!$A$2:$D$4000,4,FALSE),"-")</f>
        <v>-</v>
      </c>
      <c r="BB148" s="9">
        <f>IFERROR(VLOOKUP(CONCATENATE($A148,BB$1),'Исх-фото'!$A$2:$D$4000,4,FALSE),"-")</f>
        <v>9</v>
      </c>
      <c r="BC148" s="9">
        <f>IFERROR(VLOOKUP(CONCATENATE($A148,BC$1),'Исх-фото'!$A$2:$D$4000,4,FALSE),"-")</f>
        <v>5</v>
      </c>
      <c r="BD148" s="9" t="str">
        <f>IFERROR(VLOOKUP(CONCATENATE($A148,BD$1),'Исх-фото'!$A$2:$D$4000,4,FALSE),"-")</f>
        <v>-</v>
      </c>
      <c r="BE148" s="9">
        <f>IFERROR(VLOOKUP(CONCATENATE($A148,BE$1),'Исх-фото'!$A$2:$D$4000,4,FALSE),"-")</f>
        <v>4</v>
      </c>
      <c r="BF148" s="9" t="str">
        <f>IFERROR(VLOOKUP(CONCATENATE($A148,BF$1),'Исх-фото'!$A$2:$D$4000,4,FALSE),"-")</f>
        <v>-</v>
      </c>
      <c r="BG148" s="9" t="str">
        <f>IFERROR(VLOOKUP(CONCATENATE($A148,BG$1),'Исх-фото'!$A$2:$D$4000,4,FALSE),"-")</f>
        <v>-</v>
      </c>
      <c r="BH148" s="9" t="str">
        <f>IFERROR(VLOOKUP(CONCATENATE($A148,BH$1),'Исх-фото'!$A$2:$D$4000,4,FALSE),"-")</f>
        <v>-</v>
      </c>
      <c r="BI148" s="9">
        <f>IFERROR(VLOOKUP(CONCATENATE($A148,BI$1),'Исх-фото'!$A$2:$D$4000,4,FALSE),"-")</f>
        <v>4</v>
      </c>
      <c r="BJ148" s="37">
        <f t="shared" si="12"/>
        <v>16</v>
      </c>
      <c r="BK148" s="34">
        <f t="shared" si="13"/>
        <v>5.25</v>
      </c>
      <c r="BL148" s="9">
        <f t="shared" si="14"/>
        <v>117</v>
      </c>
    </row>
    <row r="149" spans="1:64">
      <c r="A149" s="38">
        <f t="shared" si="15"/>
        <v>147</v>
      </c>
      <c r="B149" s="36">
        <f>№!B148</f>
        <v>69</v>
      </c>
      <c r="C149" s="36">
        <f>№!C148</f>
        <v>3</v>
      </c>
      <c r="D149" s="9">
        <f>IFERROR(VLOOKUP(CONCATENATE($A149,D$1),'Исх-фото'!$A$2:$D$4000,4,FALSE),"-")</f>
        <v>4</v>
      </c>
      <c r="E149" s="9" t="str">
        <f>IFERROR(VLOOKUP(CONCATENATE($A149,E$1),'Исх-фото'!$A$2:$D$4000,4,FALSE),"-")</f>
        <v>-</v>
      </c>
      <c r="F149" s="9" t="str">
        <f>IFERROR(VLOOKUP(CONCATENATE($A149,F$1),'Исх-фото'!$A$2:$D$4000,4,FALSE),"-")</f>
        <v>-</v>
      </c>
      <c r="G149" s="9" t="str">
        <f>IFERROR(VLOOKUP(CONCATENATE($A149,G$1),'Исх-фото'!$A$2:$D$4000,4,FALSE),"-")</f>
        <v>-</v>
      </c>
      <c r="H149" s="9" t="str">
        <f>IFERROR(VLOOKUP(CONCATENATE($A149,H$1),'Исх-фото'!$A$2:$D$4000,4,FALSE),"-")</f>
        <v>-</v>
      </c>
      <c r="I149" s="9" t="str">
        <f>IFERROR(VLOOKUP(CONCATENATE($A149,I$1),'Исх-фото'!$A$2:$D$4000,4,FALSE),"-")</f>
        <v>-</v>
      </c>
      <c r="J149" s="9" t="str">
        <f>IFERROR(VLOOKUP(CONCATENATE($A149,J$1),'Исх-фото'!$A$2:$D$4000,4,FALSE),"-")</f>
        <v>-</v>
      </c>
      <c r="K149" s="9" t="str">
        <f>IFERROR(VLOOKUP(CONCATENATE($A149,K$1),'Исх-фото'!$A$2:$D$4000,4,FALSE),"-")</f>
        <v>-</v>
      </c>
      <c r="L149" s="9" t="str">
        <f>IFERROR(VLOOKUP(CONCATENATE($A149,L$1),'Исх-фото'!$A$2:$D$4000,4,FALSE),"-")</f>
        <v>-</v>
      </c>
      <c r="M149" s="9" t="str">
        <f>IFERROR(VLOOKUP(CONCATENATE($A149,M$1),'Исх-фото'!$A$2:$D$4000,4,FALSE),"-")</f>
        <v>-</v>
      </c>
      <c r="N149" s="9" t="str">
        <f>IFERROR(VLOOKUP(CONCATENATE($A149,N$1),'Исх-фото'!$A$2:$D$4000,4,FALSE),"-")</f>
        <v>-</v>
      </c>
      <c r="O149" s="9" t="str">
        <f>IFERROR(VLOOKUP(CONCATENATE($A149,O$1),'Исх-фото'!$A$2:$D$4000,4,FALSE),"-")</f>
        <v>-</v>
      </c>
      <c r="P149" s="9" t="str">
        <f>IFERROR(VLOOKUP(CONCATENATE($A149,P$1),'Исх-фото'!$A$2:$D$4000,4,FALSE),"-")</f>
        <v>-</v>
      </c>
      <c r="Q149" s="9">
        <f>IFERROR(VLOOKUP(CONCATENATE($A149,Q$1),'Исх-фото'!$A$2:$D$4000,4,FALSE),"-")</f>
        <v>7</v>
      </c>
      <c r="R149" s="9" t="str">
        <f>IFERROR(VLOOKUP(CONCATENATE($A149,R$1),'Исх-фото'!$A$2:$D$4000,4,FALSE),"-")</f>
        <v>-</v>
      </c>
      <c r="S149" s="9" t="str">
        <f>IFERROR(VLOOKUP(CONCATENATE($A149,S$1),'Исх-фото'!$A$2:$D$4000,4,FALSE),"-")</f>
        <v>-</v>
      </c>
      <c r="T149" s="9">
        <f>IFERROR(VLOOKUP(CONCATENATE($A149,T$1),'Исх-фото'!$A$2:$D$4000,4,FALSE),"-")</f>
        <v>4</v>
      </c>
      <c r="U149" s="9">
        <f>IFERROR(VLOOKUP(CONCATENATE($A149,U$1),'Исх-фото'!$A$2:$D$4000,4,FALSE),"-")</f>
        <v>10</v>
      </c>
      <c r="V149" s="9" t="str">
        <f>IFERROR(VLOOKUP(CONCATENATE($A149,V$1),'Исх-фото'!$A$2:$D$4000,4,FALSE),"-")</f>
        <v>-</v>
      </c>
      <c r="W149" s="9" t="str">
        <f>IFERROR(VLOOKUP(CONCATENATE($A149,W$1),'Исх-фото'!$A$2:$D$4000,4,FALSE),"-")</f>
        <v>-</v>
      </c>
      <c r="X149" s="9" t="str">
        <f>IFERROR(VLOOKUP(CONCATENATE($A149,X$1),'Исх-фото'!$A$2:$D$4000,4,FALSE),"-")</f>
        <v>-</v>
      </c>
      <c r="Y149" s="9" t="str">
        <f>IFERROR(VLOOKUP(CONCATENATE($A149,Y$1),'Исх-фото'!$A$2:$D$4000,4,FALSE),"-")</f>
        <v>-</v>
      </c>
      <c r="Z149" s="9">
        <f>IFERROR(VLOOKUP(CONCATENATE($A149,Z$1),'Исх-фото'!$A$2:$D$4000,4,FALSE),"-")</f>
        <v>8</v>
      </c>
      <c r="AA149" s="9">
        <f>IFERROR(VLOOKUP(CONCATENATE($A149,AA$1),'Исх-фото'!$A$2:$D$4000,4,FALSE),"-")</f>
        <v>12</v>
      </c>
      <c r="AB149" s="9" t="str">
        <f>IFERROR(VLOOKUP(CONCATENATE($A149,AB$1),'Исх-фото'!$A$2:$D$4000,4,FALSE),"-")</f>
        <v>-</v>
      </c>
      <c r="AC149" s="9" t="str">
        <f>IFERROR(VLOOKUP(CONCATENATE($A149,AC$1),'Исх-фото'!$A$2:$D$4000,4,FALSE),"-")</f>
        <v>-</v>
      </c>
      <c r="AD149" s="9" t="str">
        <f>IFERROR(VLOOKUP(CONCATENATE($A149,AD$1),'Исх-фото'!$A$2:$D$4000,4,FALSE),"-")</f>
        <v>-</v>
      </c>
      <c r="AE149" s="9" t="str">
        <f>IFERROR(VLOOKUP(CONCATENATE($A149,AE$1),'Исх-фото'!$A$2:$D$4000,4,FALSE),"-")</f>
        <v>-</v>
      </c>
      <c r="AF149" s="9" t="str">
        <f>IFERROR(VLOOKUP(CONCATENATE($A149,AF$1),'Исх-фото'!$A$2:$D$4000,4,FALSE),"-")</f>
        <v>-</v>
      </c>
      <c r="AG149" s="9">
        <f>IFERROR(VLOOKUP(CONCATENATE($A149,AG$1),'Исх-фото'!$A$2:$D$4000,4,FALSE),"-")</f>
        <v>4</v>
      </c>
      <c r="AH149" s="9" t="str">
        <f>IFERROR(VLOOKUP(CONCATENATE($A149,AH$1),'Исх-фото'!$A$2:$D$4000,4,FALSE),"-")</f>
        <v>-</v>
      </c>
      <c r="AI149" s="9" t="str">
        <f>IFERROR(VLOOKUP(CONCATENATE($A149,AI$1),'Исх-фото'!$A$2:$D$4000,4,FALSE),"-")</f>
        <v>-</v>
      </c>
      <c r="AJ149" s="9">
        <f>IFERROR(VLOOKUP(CONCATENATE($A149,AJ$1),'Исх-фото'!$A$2:$D$4000,4,FALSE),"-")</f>
        <v>7</v>
      </c>
      <c r="AK149" s="9" t="str">
        <f>IFERROR(VLOOKUP(CONCATENATE($A149,AK$1),'Исх-фото'!$A$2:$D$4000,4,FALSE),"-")</f>
        <v>-</v>
      </c>
      <c r="AL149" s="9" t="str">
        <f>IFERROR(VLOOKUP(CONCATENATE($A149,AL$1),'Исх-фото'!$A$2:$D$4000,4,FALSE),"-")</f>
        <v>-</v>
      </c>
      <c r="AM149" s="9">
        <f>IFERROR(VLOOKUP(CONCATENATE($A149,AM$1),'Исх-фото'!$A$2:$D$4000,4,FALSE),"-")</f>
        <v>8</v>
      </c>
      <c r="AN149" s="9">
        <f>IFERROR(VLOOKUP(CONCATENATE($A149,AN$1),'Исх-фото'!$A$2:$D$4000,4,FALSE),"-")</f>
        <v>7</v>
      </c>
      <c r="AO149" s="9" t="str">
        <f>IFERROR(VLOOKUP(CONCATENATE($A149,AO$1),'Исх-фото'!$A$2:$D$4000,4,FALSE),"-")</f>
        <v>-</v>
      </c>
      <c r="AP149" s="9" t="str">
        <f>IFERROR(VLOOKUP(CONCATENATE($A149,AP$1),'Исх-фото'!$A$2:$D$4000,4,FALSE),"-")</f>
        <v>-</v>
      </c>
      <c r="AQ149" s="9" t="str">
        <f>IFERROR(VLOOKUP(CONCATENATE($A149,AQ$1),'Исх-фото'!$A$2:$D$4000,4,FALSE),"-")</f>
        <v>-</v>
      </c>
      <c r="AR149" s="9" t="str">
        <f>IFERROR(VLOOKUP(CONCATENATE($A149,AR$1),'Исх-фото'!$A$2:$D$4000,4,FALSE),"-")</f>
        <v>-</v>
      </c>
      <c r="AS149" s="9">
        <f>IFERROR(VLOOKUP(CONCATENATE($A149,AS$1),'Исх-фото'!$A$2:$D$4000,4,FALSE),"-")</f>
        <v>2</v>
      </c>
      <c r="AT149" s="9" t="str">
        <f>IFERROR(VLOOKUP(CONCATENATE($A149,AT$1),'Исх-фото'!$A$2:$D$4000,4,FALSE),"-")</f>
        <v>-</v>
      </c>
      <c r="AU149" s="9" t="str">
        <f>IFERROR(VLOOKUP(CONCATENATE($A149,AU$1),'Исх-фото'!$A$2:$D$4000,4,FALSE),"-")</f>
        <v>-</v>
      </c>
      <c r="AV149" s="9" t="str">
        <f>IFERROR(VLOOKUP(CONCATENATE($A149,AV$1),'Исх-фото'!$A$2:$D$4000,4,FALSE),"-")</f>
        <v>-</v>
      </c>
      <c r="AW149" s="9" t="str">
        <f>IFERROR(VLOOKUP(CONCATENATE($A149,AW$1),'Исх-фото'!$A$2:$D$4000,4,FALSE),"-")</f>
        <v>-</v>
      </c>
      <c r="AX149" s="9" t="str">
        <f>IFERROR(VLOOKUP(CONCATENATE($A149,AX$1),'Исх-фото'!$A$2:$D$4000,4,FALSE),"-")</f>
        <v>-</v>
      </c>
      <c r="AY149" s="9" t="str">
        <f>IFERROR(VLOOKUP(CONCATENATE($A149,AY$1),'Исх-фото'!$A$2:$D$4000,4,FALSE),"-")</f>
        <v>-</v>
      </c>
      <c r="AZ149" s="9" t="str">
        <f>IFERROR(VLOOKUP(CONCATENATE($A149,AZ$1),'Исх-фото'!$A$2:$D$4000,4,FALSE),"-")</f>
        <v>-</v>
      </c>
      <c r="BA149" s="9" t="str">
        <f>IFERROR(VLOOKUP(CONCATENATE($A149,BA$1),'Исх-фото'!$A$2:$D$4000,4,FALSE),"-")</f>
        <v>-</v>
      </c>
      <c r="BB149" s="9" t="str">
        <f>IFERROR(VLOOKUP(CONCATENATE($A149,BB$1),'Исх-фото'!$A$2:$D$4000,4,FALSE),"-")</f>
        <v>-</v>
      </c>
      <c r="BC149" s="9">
        <f>IFERROR(VLOOKUP(CONCATENATE($A149,BC$1),'Исх-фото'!$A$2:$D$4000,4,FALSE),"-")</f>
        <v>5</v>
      </c>
      <c r="BD149" s="9" t="str">
        <f>IFERROR(VLOOKUP(CONCATENATE($A149,BD$1),'Исх-фото'!$A$2:$D$4000,4,FALSE),"-")</f>
        <v>-</v>
      </c>
      <c r="BE149" s="9">
        <f>IFERROR(VLOOKUP(CONCATENATE($A149,BE$1),'Исх-фото'!$A$2:$D$4000,4,FALSE),"-")</f>
        <v>6</v>
      </c>
      <c r="BF149" s="9" t="str">
        <f>IFERROR(VLOOKUP(CONCATENATE($A149,BF$1),'Исх-фото'!$A$2:$D$4000,4,FALSE),"-")</f>
        <v>-</v>
      </c>
      <c r="BG149" s="9" t="str">
        <f>IFERROR(VLOOKUP(CONCATENATE($A149,BG$1),'Исх-фото'!$A$2:$D$4000,4,FALSE),"-")</f>
        <v>-</v>
      </c>
      <c r="BH149" s="9" t="str">
        <f>IFERROR(VLOOKUP(CONCATENATE($A149,BH$1),'Исх-фото'!$A$2:$D$4000,4,FALSE),"-")</f>
        <v>-</v>
      </c>
      <c r="BI149" s="9" t="str">
        <f>IFERROR(VLOOKUP(CONCATENATE($A149,BI$1),'Исх-фото'!$A$2:$D$4000,4,FALSE),"-")</f>
        <v>-</v>
      </c>
      <c r="BJ149" s="37">
        <f t="shared" si="12"/>
        <v>13</v>
      </c>
      <c r="BK149" s="34">
        <f t="shared" si="13"/>
        <v>6.4615384615384617</v>
      </c>
      <c r="BL149" s="9">
        <f t="shared" si="14"/>
        <v>78</v>
      </c>
    </row>
    <row r="150" spans="1:64">
      <c r="A150" s="38">
        <f t="shared" si="15"/>
        <v>148</v>
      </c>
      <c r="B150" s="36">
        <f>№!B149</f>
        <v>71</v>
      </c>
      <c r="C150" s="36">
        <f>№!C149</f>
        <v>1</v>
      </c>
      <c r="D150" s="9">
        <f>IFERROR(VLOOKUP(CONCATENATE($A150,D$1),'Исх-фото'!$A$2:$D$4000,4,FALSE),"-")</f>
        <v>4</v>
      </c>
      <c r="E150" s="9" t="str">
        <f>IFERROR(VLOOKUP(CONCATENATE($A150,E$1),'Исх-фото'!$A$2:$D$4000,4,FALSE),"-")</f>
        <v>-</v>
      </c>
      <c r="F150" s="9">
        <f>IFERROR(VLOOKUP(CONCATENATE($A150,F$1),'Исх-фото'!$A$2:$D$4000,4,FALSE),"-")</f>
        <v>1</v>
      </c>
      <c r="G150" s="9" t="str">
        <f>IFERROR(VLOOKUP(CONCATENATE($A150,G$1),'Исх-фото'!$A$2:$D$4000,4,FALSE),"-")</f>
        <v>-</v>
      </c>
      <c r="H150" s="9" t="str">
        <f>IFERROR(VLOOKUP(CONCATENATE($A150,H$1),'Исх-фото'!$A$2:$D$4000,4,FALSE),"-")</f>
        <v>-</v>
      </c>
      <c r="I150" s="9" t="str">
        <f>IFERROR(VLOOKUP(CONCATENATE($A150,I$1),'Исх-фото'!$A$2:$D$4000,4,FALSE),"-")</f>
        <v>-</v>
      </c>
      <c r="J150" s="9">
        <f>IFERROR(VLOOKUP(CONCATENATE($A150,J$1),'Исх-фото'!$A$2:$D$4000,4,FALSE),"-")</f>
        <v>8</v>
      </c>
      <c r="K150" s="9" t="str">
        <f>IFERROR(VLOOKUP(CONCATENATE($A150,K$1),'Исх-фото'!$A$2:$D$4000,4,FALSE),"-")</f>
        <v>-</v>
      </c>
      <c r="L150" s="9" t="str">
        <f>IFERROR(VLOOKUP(CONCATENATE($A150,L$1),'Исх-фото'!$A$2:$D$4000,4,FALSE),"-")</f>
        <v>-</v>
      </c>
      <c r="M150" s="9" t="str">
        <f>IFERROR(VLOOKUP(CONCATENATE($A150,M$1),'Исх-фото'!$A$2:$D$4000,4,FALSE),"-")</f>
        <v>-</v>
      </c>
      <c r="N150" s="9" t="str">
        <f>IFERROR(VLOOKUP(CONCATENATE($A150,N$1),'Исх-фото'!$A$2:$D$4000,4,FALSE),"-")</f>
        <v>-</v>
      </c>
      <c r="O150" s="9" t="str">
        <f>IFERROR(VLOOKUP(CONCATENATE($A150,O$1),'Исх-фото'!$A$2:$D$4000,4,FALSE),"-")</f>
        <v>-</v>
      </c>
      <c r="P150" s="9" t="str">
        <f>IFERROR(VLOOKUP(CONCATENATE($A150,P$1),'Исх-фото'!$A$2:$D$4000,4,FALSE),"-")</f>
        <v>-</v>
      </c>
      <c r="Q150" s="9">
        <f>IFERROR(VLOOKUP(CONCATENATE($A150,Q$1),'Исх-фото'!$A$2:$D$4000,4,FALSE),"-")</f>
        <v>6</v>
      </c>
      <c r="R150" s="9" t="str">
        <f>IFERROR(VLOOKUP(CONCATENATE($A150,R$1),'Исх-фото'!$A$2:$D$4000,4,FALSE),"-")</f>
        <v>-</v>
      </c>
      <c r="S150" s="9" t="str">
        <f>IFERROR(VLOOKUP(CONCATENATE($A150,S$1),'Исх-фото'!$A$2:$D$4000,4,FALSE),"-")</f>
        <v>-</v>
      </c>
      <c r="T150" s="9">
        <f>IFERROR(VLOOKUP(CONCATENATE($A150,T$1),'Исх-фото'!$A$2:$D$4000,4,FALSE),"-")</f>
        <v>4</v>
      </c>
      <c r="U150" s="9" t="str">
        <f>IFERROR(VLOOKUP(CONCATENATE($A150,U$1),'Исх-фото'!$A$2:$D$4000,4,FALSE),"-")</f>
        <v>-</v>
      </c>
      <c r="V150" s="9" t="str">
        <f>IFERROR(VLOOKUP(CONCATENATE($A150,V$1),'Исх-фото'!$A$2:$D$4000,4,FALSE),"-")</f>
        <v>-</v>
      </c>
      <c r="W150" s="9" t="str">
        <f>IFERROR(VLOOKUP(CONCATENATE($A150,W$1),'Исх-фото'!$A$2:$D$4000,4,FALSE),"-")</f>
        <v>-</v>
      </c>
      <c r="X150" s="9" t="str">
        <f>IFERROR(VLOOKUP(CONCATENATE($A150,X$1),'Исх-фото'!$A$2:$D$4000,4,FALSE),"-")</f>
        <v>-</v>
      </c>
      <c r="Y150" s="9" t="str">
        <f>IFERROR(VLOOKUP(CONCATENATE($A150,Y$1),'Исх-фото'!$A$2:$D$4000,4,FALSE),"-")</f>
        <v>-</v>
      </c>
      <c r="Z150" s="9">
        <f>IFERROR(VLOOKUP(CONCATENATE($A150,Z$1),'Исх-фото'!$A$2:$D$4000,4,FALSE),"-")</f>
        <v>3</v>
      </c>
      <c r="AA150" s="9" t="str">
        <f>IFERROR(VLOOKUP(CONCATENATE($A150,AA$1),'Исх-фото'!$A$2:$D$4000,4,FALSE),"-")</f>
        <v>-</v>
      </c>
      <c r="AB150" s="9">
        <f>IFERROR(VLOOKUP(CONCATENATE($A150,AB$1),'Исх-фото'!$A$2:$D$4000,4,FALSE),"-")</f>
        <v>5</v>
      </c>
      <c r="AC150" s="9" t="str">
        <f>IFERROR(VLOOKUP(CONCATENATE($A150,AC$1),'Исх-фото'!$A$2:$D$4000,4,FALSE),"-")</f>
        <v>-</v>
      </c>
      <c r="AD150" s="9" t="str">
        <f>IFERROR(VLOOKUP(CONCATENATE($A150,AD$1),'Исх-фото'!$A$2:$D$4000,4,FALSE),"-")</f>
        <v>-</v>
      </c>
      <c r="AE150" s="9" t="str">
        <f>IFERROR(VLOOKUP(CONCATENATE($A150,AE$1),'Исх-фото'!$A$2:$D$4000,4,FALSE),"-")</f>
        <v>-</v>
      </c>
      <c r="AF150" s="9" t="str">
        <f>IFERROR(VLOOKUP(CONCATENATE($A150,AF$1),'Исх-фото'!$A$2:$D$4000,4,FALSE),"-")</f>
        <v>-</v>
      </c>
      <c r="AG150" s="9">
        <f>IFERROR(VLOOKUP(CONCATENATE($A150,AG$1),'Исх-фото'!$A$2:$D$4000,4,FALSE),"-")</f>
        <v>2</v>
      </c>
      <c r="AH150" s="9" t="str">
        <f>IFERROR(VLOOKUP(CONCATENATE($A150,AH$1),'Исх-фото'!$A$2:$D$4000,4,FALSE),"-")</f>
        <v>-</v>
      </c>
      <c r="AI150" s="9" t="str">
        <f>IFERROR(VLOOKUP(CONCATENATE($A150,AI$1),'Исх-фото'!$A$2:$D$4000,4,FALSE),"-")</f>
        <v>-</v>
      </c>
      <c r="AJ150" s="9">
        <f>IFERROR(VLOOKUP(CONCATENATE($A150,AJ$1),'Исх-фото'!$A$2:$D$4000,4,FALSE),"-")</f>
        <v>6</v>
      </c>
      <c r="AK150" s="9" t="str">
        <f>IFERROR(VLOOKUP(CONCATENATE($A150,AK$1),'Исх-фото'!$A$2:$D$4000,4,FALSE),"-")</f>
        <v>-</v>
      </c>
      <c r="AL150" s="9" t="str">
        <f>IFERROR(VLOOKUP(CONCATENATE($A150,AL$1),'Исх-фото'!$A$2:$D$4000,4,FALSE),"-")</f>
        <v>-</v>
      </c>
      <c r="AM150" s="9">
        <f>IFERROR(VLOOKUP(CONCATENATE($A150,AM$1),'Исх-фото'!$A$2:$D$4000,4,FALSE),"-")</f>
        <v>6</v>
      </c>
      <c r="AN150" s="9">
        <f>IFERROR(VLOOKUP(CONCATENATE($A150,AN$1),'Исх-фото'!$A$2:$D$4000,4,FALSE),"-")</f>
        <v>1</v>
      </c>
      <c r="AO150" s="9">
        <f>IFERROR(VLOOKUP(CONCATENATE($A150,AO$1),'Исх-фото'!$A$2:$D$4000,4,FALSE),"-")</f>
        <v>3</v>
      </c>
      <c r="AP150" s="9">
        <f>IFERROR(VLOOKUP(CONCATENATE($A150,AP$1),'Исх-фото'!$A$2:$D$4000,4,FALSE),"-")</f>
        <v>4</v>
      </c>
      <c r="AQ150" s="9" t="str">
        <f>IFERROR(VLOOKUP(CONCATENATE($A150,AQ$1),'Исх-фото'!$A$2:$D$4000,4,FALSE),"-")</f>
        <v>-</v>
      </c>
      <c r="AR150" s="9" t="str">
        <f>IFERROR(VLOOKUP(CONCATENATE($A150,AR$1),'Исх-фото'!$A$2:$D$4000,4,FALSE),"-")</f>
        <v>-</v>
      </c>
      <c r="AS150" s="9" t="str">
        <f>IFERROR(VLOOKUP(CONCATENATE($A150,AS$1),'Исх-фото'!$A$2:$D$4000,4,FALSE),"-")</f>
        <v>-</v>
      </c>
      <c r="AT150" s="9" t="str">
        <f>IFERROR(VLOOKUP(CONCATENATE($A150,AT$1),'Исх-фото'!$A$2:$D$4000,4,FALSE),"-")</f>
        <v>-</v>
      </c>
      <c r="AU150" s="9" t="str">
        <f>IFERROR(VLOOKUP(CONCATENATE($A150,AU$1),'Исх-фото'!$A$2:$D$4000,4,FALSE),"-")</f>
        <v>-</v>
      </c>
      <c r="AV150" s="9" t="str">
        <f>IFERROR(VLOOKUP(CONCATENATE($A150,AV$1),'Исх-фото'!$A$2:$D$4000,4,FALSE),"-")</f>
        <v>-</v>
      </c>
      <c r="AW150" s="9" t="str">
        <f>IFERROR(VLOOKUP(CONCATENATE($A150,AW$1),'Исх-фото'!$A$2:$D$4000,4,FALSE),"-")</f>
        <v>-</v>
      </c>
      <c r="AX150" s="9" t="str">
        <f>IFERROR(VLOOKUP(CONCATENATE($A150,AX$1),'Исх-фото'!$A$2:$D$4000,4,FALSE),"-")</f>
        <v>-</v>
      </c>
      <c r="AY150" s="9" t="str">
        <f>IFERROR(VLOOKUP(CONCATENATE($A150,AY$1),'Исх-фото'!$A$2:$D$4000,4,FALSE),"-")</f>
        <v>-</v>
      </c>
      <c r="AZ150" s="9" t="str">
        <f>IFERROR(VLOOKUP(CONCATENATE($A150,AZ$1),'Исх-фото'!$A$2:$D$4000,4,FALSE),"-")</f>
        <v>-</v>
      </c>
      <c r="BA150" s="9" t="str">
        <f>IFERROR(VLOOKUP(CONCATENATE($A150,BA$1),'Исх-фото'!$A$2:$D$4000,4,FALSE),"-")</f>
        <v>-</v>
      </c>
      <c r="BB150" s="9">
        <f>IFERROR(VLOOKUP(CONCATENATE($A150,BB$1),'Исх-фото'!$A$2:$D$4000,4,FALSE),"-")</f>
        <v>9</v>
      </c>
      <c r="BC150" s="9">
        <f>IFERROR(VLOOKUP(CONCATENATE($A150,BC$1),'Исх-фото'!$A$2:$D$4000,4,FALSE),"-")</f>
        <v>4</v>
      </c>
      <c r="BD150" s="9" t="str">
        <f>IFERROR(VLOOKUP(CONCATENATE($A150,BD$1),'Исх-фото'!$A$2:$D$4000,4,FALSE),"-")</f>
        <v>-</v>
      </c>
      <c r="BE150" s="9">
        <f>IFERROR(VLOOKUP(CONCATENATE($A150,BE$1),'Исх-фото'!$A$2:$D$4000,4,FALSE),"-")</f>
        <v>8</v>
      </c>
      <c r="BF150" s="9" t="str">
        <f>IFERROR(VLOOKUP(CONCATENATE($A150,BF$1),'Исх-фото'!$A$2:$D$4000,4,FALSE),"-")</f>
        <v>-</v>
      </c>
      <c r="BG150" s="9" t="str">
        <f>IFERROR(VLOOKUP(CONCATENATE($A150,BG$1),'Исх-фото'!$A$2:$D$4000,4,FALSE),"-")</f>
        <v>-</v>
      </c>
      <c r="BH150" s="9" t="str">
        <f>IFERROR(VLOOKUP(CONCATENATE($A150,BH$1),'Исх-фото'!$A$2:$D$4000,4,FALSE),"-")</f>
        <v>-</v>
      </c>
      <c r="BI150" s="9" t="str">
        <f>IFERROR(VLOOKUP(CONCATENATE($A150,BI$1),'Исх-фото'!$A$2:$D$4000,4,FALSE),"-")</f>
        <v>-</v>
      </c>
      <c r="BJ150" s="37">
        <f t="shared" si="12"/>
        <v>16</v>
      </c>
      <c r="BK150" s="34">
        <f t="shared" si="13"/>
        <v>4.625</v>
      </c>
      <c r="BL150" s="9">
        <f t="shared" si="14"/>
        <v>134</v>
      </c>
    </row>
    <row r="151" spans="1:64">
      <c r="A151" s="38">
        <f t="shared" si="15"/>
        <v>149</v>
      </c>
      <c r="B151" s="36">
        <f>№!B150</f>
        <v>71</v>
      </c>
      <c r="C151" s="36">
        <f>№!C150</f>
        <v>2</v>
      </c>
      <c r="D151" s="9">
        <f>IFERROR(VLOOKUP(CONCATENATE($A151,D$1),'Исх-фото'!$A$2:$D$4000,4,FALSE),"-")</f>
        <v>4</v>
      </c>
      <c r="E151" s="9" t="str">
        <f>IFERROR(VLOOKUP(CONCATENATE($A151,E$1),'Исх-фото'!$A$2:$D$4000,4,FALSE),"-")</f>
        <v>-</v>
      </c>
      <c r="F151" s="9" t="str">
        <f>IFERROR(VLOOKUP(CONCATENATE($A151,F$1),'Исх-фото'!$A$2:$D$4000,4,FALSE),"-")</f>
        <v>-</v>
      </c>
      <c r="G151" s="9" t="str">
        <f>IFERROR(VLOOKUP(CONCATENATE($A151,G$1),'Исх-фото'!$A$2:$D$4000,4,FALSE),"-")</f>
        <v>-</v>
      </c>
      <c r="H151" s="9" t="str">
        <f>IFERROR(VLOOKUP(CONCATENATE($A151,H$1),'Исх-фото'!$A$2:$D$4000,4,FALSE),"-")</f>
        <v>-</v>
      </c>
      <c r="I151" s="9" t="str">
        <f>IFERROR(VLOOKUP(CONCATENATE($A151,I$1),'Исх-фото'!$A$2:$D$4000,4,FALSE),"-")</f>
        <v>-</v>
      </c>
      <c r="J151" s="9">
        <f>IFERROR(VLOOKUP(CONCATENATE($A151,J$1),'Исх-фото'!$A$2:$D$4000,4,FALSE),"-")</f>
        <v>3</v>
      </c>
      <c r="K151" s="9" t="str">
        <f>IFERROR(VLOOKUP(CONCATENATE($A151,K$1),'Исх-фото'!$A$2:$D$4000,4,FALSE),"-")</f>
        <v>-</v>
      </c>
      <c r="L151" s="9" t="str">
        <f>IFERROR(VLOOKUP(CONCATENATE($A151,L$1),'Исх-фото'!$A$2:$D$4000,4,FALSE),"-")</f>
        <v>-</v>
      </c>
      <c r="M151" s="9" t="str">
        <f>IFERROR(VLOOKUP(CONCATENATE($A151,M$1),'Исх-фото'!$A$2:$D$4000,4,FALSE),"-")</f>
        <v>-</v>
      </c>
      <c r="N151" s="9" t="str">
        <f>IFERROR(VLOOKUP(CONCATENATE($A151,N$1),'Исх-фото'!$A$2:$D$4000,4,FALSE),"-")</f>
        <v>-</v>
      </c>
      <c r="O151" s="9" t="str">
        <f>IFERROR(VLOOKUP(CONCATENATE($A151,O$1),'Исх-фото'!$A$2:$D$4000,4,FALSE),"-")</f>
        <v>-</v>
      </c>
      <c r="P151" s="9" t="str">
        <f>IFERROR(VLOOKUP(CONCATENATE($A151,P$1),'Исх-фото'!$A$2:$D$4000,4,FALSE),"-")</f>
        <v>-</v>
      </c>
      <c r="Q151" s="9">
        <f>IFERROR(VLOOKUP(CONCATENATE($A151,Q$1),'Исх-фото'!$A$2:$D$4000,4,FALSE),"-")</f>
        <v>5</v>
      </c>
      <c r="R151" s="9" t="str">
        <f>IFERROR(VLOOKUP(CONCATENATE($A151,R$1),'Исх-фото'!$A$2:$D$4000,4,FALSE),"-")</f>
        <v>-</v>
      </c>
      <c r="S151" s="9" t="str">
        <f>IFERROR(VLOOKUP(CONCATENATE($A151,S$1),'Исх-фото'!$A$2:$D$4000,4,FALSE),"-")</f>
        <v>-</v>
      </c>
      <c r="T151" s="9">
        <f>IFERROR(VLOOKUP(CONCATENATE($A151,T$1),'Исх-фото'!$A$2:$D$4000,4,FALSE),"-")</f>
        <v>3</v>
      </c>
      <c r="U151" s="9" t="str">
        <f>IFERROR(VLOOKUP(CONCATENATE($A151,U$1),'Исх-фото'!$A$2:$D$4000,4,FALSE),"-")</f>
        <v>-</v>
      </c>
      <c r="V151" s="9" t="str">
        <f>IFERROR(VLOOKUP(CONCATENATE($A151,V$1),'Исх-фото'!$A$2:$D$4000,4,FALSE),"-")</f>
        <v>-</v>
      </c>
      <c r="W151" s="9" t="str">
        <f>IFERROR(VLOOKUP(CONCATENATE($A151,W$1),'Исх-фото'!$A$2:$D$4000,4,FALSE),"-")</f>
        <v>-</v>
      </c>
      <c r="X151" s="9" t="str">
        <f>IFERROR(VLOOKUP(CONCATENATE($A151,X$1),'Исх-фото'!$A$2:$D$4000,4,FALSE),"-")</f>
        <v>-</v>
      </c>
      <c r="Y151" s="9" t="str">
        <f>IFERROR(VLOOKUP(CONCATENATE($A151,Y$1),'Исх-фото'!$A$2:$D$4000,4,FALSE),"-")</f>
        <v>-</v>
      </c>
      <c r="Z151" s="9">
        <f>IFERROR(VLOOKUP(CONCATENATE($A151,Z$1),'Исх-фото'!$A$2:$D$4000,4,FALSE),"-")</f>
        <v>4</v>
      </c>
      <c r="AA151" s="9" t="str">
        <f>IFERROR(VLOOKUP(CONCATENATE($A151,AA$1),'Исх-фото'!$A$2:$D$4000,4,FALSE),"-")</f>
        <v>-</v>
      </c>
      <c r="AB151" s="9">
        <f>IFERROR(VLOOKUP(CONCATENATE($A151,AB$1),'Исх-фото'!$A$2:$D$4000,4,FALSE),"-")</f>
        <v>7</v>
      </c>
      <c r="AC151" s="9" t="str">
        <f>IFERROR(VLOOKUP(CONCATENATE($A151,AC$1),'Исх-фото'!$A$2:$D$4000,4,FALSE),"-")</f>
        <v>-</v>
      </c>
      <c r="AD151" s="9" t="str">
        <f>IFERROR(VLOOKUP(CONCATENATE($A151,AD$1),'Исх-фото'!$A$2:$D$4000,4,FALSE),"-")</f>
        <v>-</v>
      </c>
      <c r="AE151" s="9" t="str">
        <f>IFERROR(VLOOKUP(CONCATENATE($A151,AE$1),'Исх-фото'!$A$2:$D$4000,4,FALSE),"-")</f>
        <v>-</v>
      </c>
      <c r="AF151" s="9" t="str">
        <f>IFERROR(VLOOKUP(CONCATENATE($A151,AF$1),'Исх-фото'!$A$2:$D$4000,4,FALSE),"-")</f>
        <v>-</v>
      </c>
      <c r="AG151" s="9">
        <f>IFERROR(VLOOKUP(CONCATENATE($A151,AG$1),'Исх-фото'!$A$2:$D$4000,4,FALSE),"-")</f>
        <v>2</v>
      </c>
      <c r="AH151" s="9" t="str">
        <f>IFERROR(VLOOKUP(CONCATENATE($A151,AH$1),'Исх-фото'!$A$2:$D$4000,4,FALSE),"-")</f>
        <v>-</v>
      </c>
      <c r="AI151" s="9">
        <f>IFERROR(VLOOKUP(CONCATENATE($A151,AI$1),'Исх-фото'!$A$2:$D$4000,4,FALSE),"-")</f>
        <v>2</v>
      </c>
      <c r="AJ151" s="9">
        <f>IFERROR(VLOOKUP(CONCATENATE($A151,AJ$1),'Исх-фото'!$A$2:$D$4000,4,FALSE),"-")</f>
        <v>4</v>
      </c>
      <c r="AK151" s="9" t="str">
        <f>IFERROR(VLOOKUP(CONCATENATE($A151,AK$1),'Исх-фото'!$A$2:$D$4000,4,FALSE),"-")</f>
        <v>-</v>
      </c>
      <c r="AL151" s="9" t="str">
        <f>IFERROR(VLOOKUP(CONCATENATE($A151,AL$1),'Исх-фото'!$A$2:$D$4000,4,FALSE),"-")</f>
        <v>-</v>
      </c>
      <c r="AM151" s="9">
        <f>IFERROR(VLOOKUP(CONCATENATE($A151,AM$1),'Исх-фото'!$A$2:$D$4000,4,FALSE),"-")</f>
        <v>3</v>
      </c>
      <c r="AN151" s="9">
        <f>IFERROR(VLOOKUP(CONCATENATE($A151,AN$1),'Исх-фото'!$A$2:$D$4000,4,FALSE),"-")</f>
        <v>2</v>
      </c>
      <c r="AO151" s="9" t="str">
        <f>IFERROR(VLOOKUP(CONCATENATE($A151,AO$1),'Исх-фото'!$A$2:$D$4000,4,FALSE),"-")</f>
        <v>-</v>
      </c>
      <c r="AP151" s="9">
        <f>IFERROR(VLOOKUP(CONCATENATE($A151,AP$1),'Исх-фото'!$A$2:$D$4000,4,FALSE),"-")</f>
        <v>3</v>
      </c>
      <c r="AQ151" s="9" t="str">
        <f>IFERROR(VLOOKUP(CONCATENATE($A151,AQ$1),'Исх-фото'!$A$2:$D$4000,4,FALSE),"-")</f>
        <v>-</v>
      </c>
      <c r="AR151" s="9" t="str">
        <f>IFERROR(VLOOKUP(CONCATENATE($A151,AR$1),'Исх-фото'!$A$2:$D$4000,4,FALSE),"-")</f>
        <v>-</v>
      </c>
      <c r="AS151" s="9">
        <f>IFERROR(VLOOKUP(CONCATENATE($A151,AS$1),'Исх-фото'!$A$2:$D$4000,4,FALSE),"-")</f>
        <v>2</v>
      </c>
      <c r="AT151" s="9" t="str">
        <f>IFERROR(VLOOKUP(CONCATENATE($A151,AT$1),'Исх-фото'!$A$2:$D$4000,4,FALSE),"-")</f>
        <v>-</v>
      </c>
      <c r="AU151" s="9" t="str">
        <f>IFERROR(VLOOKUP(CONCATENATE($A151,AU$1),'Исх-фото'!$A$2:$D$4000,4,FALSE),"-")</f>
        <v>-</v>
      </c>
      <c r="AV151" s="9" t="str">
        <f>IFERROR(VLOOKUP(CONCATENATE($A151,AV$1),'Исх-фото'!$A$2:$D$4000,4,FALSE),"-")</f>
        <v>-</v>
      </c>
      <c r="AW151" s="9" t="str">
        <f>IFERROR(VLOOKUP(CONCATENATE($A151,AW$1),'Исх-фото'!$A$2:$D$4000,4,FALSE),"-")</f>
        <v>-</v>
      </c>
      <c r="AX151" s="9" t="str">
        <f>IFERROR(VLOOKUP(CONCATENATE($A151,AX$1),'Исх-фото'!$A$2:$D$4000,4,FALSE),"-")</f>
        <v>-</v>
      </c>
      <c r="AY151" s="9" t="str">
        <f>IFERROR(VLOOKUP(CONCATENATE($A151,AY$1),'Исх-фото'!$A$2:$D$4000,4,FALSE),"-")</f>
        <v>-</v>
      </c>
      <c r="AZ151" s="9" t="str">
        <f>IFERROR(VLOOKUP(CONCATENATE($A151,AZ$1),'Исх-фото'!$A$2:$D$4000,4,FALSE),"-")</f>
        <v>-</v>
      </c>
      <c r="BA151" s="9" t="str">
        <f>IFERROR(VLOOKUP(CONCATENATE($A151,BA$1),'Исх-фото'!$A$2:$D$4000,4,FALSE),"-")</f>
        <v>-</v>
      </c>
      <c r="BB151" s="9">
        <f>IFERROR(VLOOKUP(CONCATENATE($A151,BB$1),'Исх-фото'!$A$2:$D$4000,4,FALSE),"-")</f>
        <v>9</v>
      </c>
      <c r="BC151" s="9">
        <f>IFERROR(VLOOKUP(CONCATENATE($A151,BC$1),'Исх-фото'!$A$2:$D$4000,4,FALSE),"-")</f>
        <v>5</v>
      </c>
      <c r="BD151" s="9" t="str">
        <f>IFERROR(VLOOKUP(CONCATENATE($A151,BD$1),'Исх-фото'!$A$2:$D$4000,4,FALSE),"-")</f>
        <v>-</v>
      </c>
      <c r="BE151" s="9">
        <f>IFERROR(VLOOKUP(CONCATENATE($A151,BE$1),'Исх-фото'!$A$2:$D$4000,4,FALSE),"-")</f>
        <v>3</v>
      </c>
      <c r="BF151" s="9">
        <f>IFERROR(VLOOKUP(CONCATENATE($A151,BF$1),'Исх-фото'!$A$2:$D$4000,4,FALSE),"-")</f>
        <v>5</v>
      </c>
      <c r="BG151" s="9" t="str">
        <f>IFERROR(VLOOKUP(CONCATENATE($A151,BG$1),'Исх-фото'!$A$2:$D$4000,4,FALSE),"-")</f>
        <v>-</v>
      </c>
      <c r="BH151" s="9" t="str">
        <f>IFERROR(VLOOKUP(CONCATENATE($A151,BH$1),'Исх-фото'!$A$2:$D$4000,4,FALSE),"-")</f>
        <v>-</v>
      </c>
      <c r="BI151" s="9">
        <f>IFERROR(VLOOKUP(CONCATENATE($A151,BI$1),'Исх-фото'!$A$2:$D$4000,4,FALSE),"-")</f>
        <v>4</v>
      </c>
      <c r="BJ151" s="37">
        <f t="shared" si="12"/>
        <v>18</v>
      </c>
      <c r="BK151" s="34">
        <f t="shared" si="13"/>
        <v>3.8888888888888888</v>
      </c>
      <c r="BL151" s="9">
        <f t="shared" si="14"/>
        <v>152</v>
      </c>
    </row>
    <row r="152" spans="1:64">
      <c r="A152" s="38">
        <f t="shared" si="15"/>
        <v>150</v>
      </c>
      <c r="B152" s="36">
        <f>№!B151</f>
        <v>71</v>
      </c>
      <c r="C152" s="36">
        <f>№!C151</f>
        <v>3</v>
      </c>
      <c r="D152" s="9">
        <f>IFERROR(VLOOKUP(CONCATENATE($A152,D$1),'Исх-фото'!$A$2:$D$4000,4,FALSE),"-")</f>
        <v>4</v>
      </c>
      <c r="E152" s="9" t="str">
        <f>IFERROR(VLOOKUP(CONCATENATE($A152,E$1),'Исх-фото'!$A$2:$D$4000,4,FALSE),"-")</f>
        <v>-</v>
      </c>
      <c r="F152" s="9" t="str">
        <f>IFERROR(VLOOKUP(CONCATENATE($A152,F$1),'Исх-фото'!$A$2:$D$4000,4,FALSE),"-")</f>
        <v>-</v>
      </c>
      <c r="G152" s="9" t="str">
        <f>IFERROR(VLOOKUP(CONCATENATE($A152,G$1),'Исх-фото'!$A$2:$D$4000,4,FALSE),"-")</f>
        <v>-</v>
      </c>
      <c r="H152" s="9" t="str">
        <f>IFERROR(VLOOKUP(CONCATENATE($A152,H$1),'Исх-фото'!$A$2:$D$4000,4,FALSE),"-")</f>
        <v>-</v>
      </c>
      <c r="I152" s="9" t="str">
        <f>IFERROR(VLOOKUP(CONCATENATE($A152,I$1),'Исх-фото'!$A$2:$D$4000,4,FALSE),"-")</f>
        <v>-</v>
      </c>
      <c r="J152" s="9" t="str">
        <f>IFERROR(VLOOKUP(CONCATENATE($A152,J$1),'Исх-фото'!$A$2:$D$4000,4,FALSE),"-")</f>
        <v>-</v>
      </c>
      <c r="K152" s="9" t="str">
        <f>IFERROR(VLOOKUP(CONCATENATE($A152,K$1),'Исх-фото'!$A$2:$D$4000,4,FALSE),"-")</f>
        <v>-</v>
      </c>
      <c r="L152" s="9" t="str">
        <f>IFERROR(VLOOKUP(CONCATENATE($A152,L$1),'Исх-фото'!$A$2:$D$4000,4,FALSE),"-")</f>
        <v>-</v>
      </c>
      <c r="M152" s="9" t="str">
        <f>IFERROR(VLOOKUP(CONCATENATE($A152,M$1),'Исх-фото'!$A$2:$D$4000,4,FALSE),"-")</f>
        <v>-</v>
      </c>
      <c r="N152" s="9" t="str">
        <f>IFERROR(VLOOKUP(CONCATENATE($A152,N$1),'Исх-фото'!$A$2:$D$4000,4,FALSE),"-")</f>
        <v>-</v>
      </c>
      <c r="O152" s="9" t="str">
        <f>IFERROR(VLOOKUP(CONCATENATE($A152,O$1),'Исх-фото'!$A$2:$D$4000,4,FALSE),"-")</f>
        <v>-</v>
      </c>
      <c r="P152" s="9" t="str">
        <f>IFERROR(VLOOKUP(CONCATENATE($A152,P$1),'Исх-фото'!$A$2:$D$4000,4,FALSE),"-")</f>
        <v>-</v>
      </c>
      <c r="Q152" s="9">
        <f>IFERROR(VLOOKUP(CONCATENATE($A152,Q$1),'Исх-фото'!$A$2:$D$4000,4,FALSE),"-")</f>
        <v>4</v>
      </c>
      <c r="R152" s="9" t="str">
        <f>IFERROR(VLOOKUP(CONCATENATE($A152,R$1),'Исх-фото'!$A$2:$D$4000,4,FALSE),"-")</f>
        <v>-</v>
      </c>
      <c r="S152" s="9" t="str">
        <f>IFERROR(VLOOKUP(CONCATENATE($A152,S$1),'Исх-фото'!$A$2:$D$4000,4,FALSE),"-")</f>
        <v>-</v>
      </c>
      <c r="T152" s="9">
        <f>IFERROR(VLOOKUP(CONCATENATE($A152,T$1),'Исх-фото'!$A$2:$D$4000,4,FALSE),"-")</f>
        <v>4</v>
      </c>
      <c r="U152" s="9" t="str">
        <f>IFERROR(VLOOKUP(CONCATENATE($A152,U$1),'Исх-фото'!$A$2:$D$4000,4,FALSE),"-")</f>
        <v>-</v>
      </c>
      <c r="V152" s="9" t="str">
        <f>IFERROR(VLOOKUP(CONCATENATE($A152,V$1),'Исх-фото'!$A$2:$D$4000,4,FALSE),"-")</f>
        <v>-</v>
      </c>
      <c r="W152" s="9" t="str">
        <f>IFERROR(VLOOKUP(CONCATENATE($A152,W$1),'Исх-фото'!$A$2:$D$4000,4,FALSE),"-")</f>
        <v>-</v>
      </c>
      <c r="X152" s="9" t="str">
        <f>IFERROR(VLOOKUP(CONCATENATE($A152,X$1),'Исх-фото'!$A$2:$D$4000,4,FALSE),"-")</f>
        <v>-</v>
      </c>
      <c r="Y152" s="9" t="str">
        <f>IFERROR(VLOOKUP(CONCATENATE($A152,Y$1),'Исх-фото'!$A$2:$D$4000,4,FALSE),"-")</f>
        <v>-</v>
      </c>
      <c r="Z152" s="9">
        <f>IFERROR(VLOOKUP(CONCATENATE($A152,Z$1),'Исх-фото'!$A$2:$D$4000,4,FALSE),"-")</f>
        <v>2</v>
      </c>
      <c r="AA152" s="9" t="str">
        <f>IFERROR(VLOOKUP(CONCATENATE($A152,AA$1),'Исх-фото'!$A$2:$D$4000,4,FALSE),"-")</f>
        <v>-</v>
      </c>
      <c r="AB152" s="9">
        <f>IFERROR(VLOOKUP(CONCATENATE($A152,AB$1),'Исх-фото'!$A$2:$D$4000,4,FALSE),"-")</f>
        <v>3</v>
      </c>
      <c r="AC152" s="9" t="str">
        <f>IFERROR(VLOOKUP(CONCATENATE($A152,AC$1),'Исх-фото'!$A$2:$D$4000,4,FALSE),"-")</f>
        <v>-</v>
      </c>
      <c r="AD152" s="9" t="str">
        <f>IFERROR(VLOOKUP(CONCATENATE($A152,AD$1),'Исх-фото'!$A$2:$D$4000,4,FALSE),"-")</f>
        <v>-</v>
      </c>
      <c r="AE152" s="9" t="str">
        <f>IFERROR(VLOOKUP(CONCATENATE($A152,AE$1),'Исх-фото'!$A$2:$D$4000,4,FALSE),"-")</f>
        <v>-</v>
      </c>
      <c r="AF152" s="9" t="str">
        <f>IFERROR(VLOOKUP(CONCATENATE($A152,AF$1),'Исх-фото'!$A$2:$D$4000,4,FALSE),"-")</f>
        <v>-</v>
      </c>
      <c r="AG152" s="9">
        <f>IFERROR(VLOOKUP(CONCATENATE($A152,AG$1),'Исх-фото'!$A$2:$D$4000,4,FALSE),"-")</f>
        <v>1</v>
      </c>
      <c r="AH152" s="9" t="str">
        <f>IFERROR(VLOOKUP(CONCATENATE($A152,AH$1),'Исх-фото'!$A$2:$D$4000,4,FALSE),"-")</f>
        <v>-</v>
      </c>
      <c r="AI152" s="9">
        <f>IFERROR(VLOOKUP(CONCATENATE($A152,AI$1),'Исх-фото'!$A$2:$D$4000,4,FALSE),"-")</f>
        <v>1</v>
      </c>
      <c r="AJ152" s="9" t="str">
        <f>IFERROR(VLOOKUP(CONCATENATE($A152,AJ$1),'Исх-фото'!$A$2:$D$4000,4,FALSE),"-")</f>
        <v>-</v>
      </c>
      <c r="AK152" s="9" t="str">
        <f>IFERROR(VLOOKUP(CONCATENATE($A152,AK$1),'Исх-фото'!$A$2:$D$4000,4,FALSE),"-")</f>
        <v>-</v>
      </c>
      <c r="AL152" s="9" t="str">
        <f>IFERROR(VLOOKUP(CONCATENATE($A152,AL$1),'Исх-фото'!$A$2:$D$4000,4,FALSE),"-")</f>
        <v>-</v>
      </c>
      <c r="AM152" s="9">
        <f>IFERROR(VLOOKUP(CONCATENATE($A152,AM$1),'Исх-фото'!$A$2:$D$4000,4,FALSE),"-")</f>
        <v>1</v>
      </c>
      <c r="AN152" s="9">
        <f>IFERROR(VLOOKUP(CONCATENATE($A152,AN$1),'Исх-фото'!$A$2:$D$4000,4,FALSE),"-")</f>
        <v>1</v>
      </c>
      <c r="AO152" s="9" t="str">
        <f>IFERROR(VLOOKUP(CONCATENATE($A152,AO$1),'Исх-фото'!$A$2:$D$4000,4,FALSE),"-")</f>
        <v>-</v>
      </c>
      <c r="AP152" s="9">
        <f>IFERROR(VLOOKUP(CONCATENATE($A152,AP$1),'Исх-фото'!$A$2:$D$4000,4,FALSE),"-")</f>
        <v>2</v>
      </c>
      <c r="AQ152" s="9" t="str">
        <f>IFERROR(VLOOKUP(CONCATENATE($A152,AQ$1),'Исх-фото'!$A$2:$D$4000,4,FALSE),"-")</f>
        <v>-</v>
      </c>
      <c r="AR152" s="9" t="str">
        <f>IFERROR(VLOOKUP(CONCATENATE($A152,AR$1),'Исх-фото'!$A$2:$D$4000,4,FALSE),"-")</f>
        <v>-</v>
      </c>
      <c r="AS152" s="9">
        <f>IFERROR(VLOOKUP(CONCATENATE($A152,AS$1),'Исх-фото'!$A$2:$D$4000,4,FALSE),"-")</f>
        <v>1</v>
      </c>
      <c r="AT152" s="9" t="str">
        <f>IFERROR(VLOOKUP(CONCATENATE($A152,AT$1),'Исх-фото'!$A$2:$D$4000,4,FALSE),"-")</f>
        <v>-</v>
      </c>
      <c r="AU152" s="9" t="str">
        <f>IFERROR(VLOOKUP(CONCATENATE($A152,AU$1),'Исх-фото'!$A$2:$D$4000,4,FALSE),"-")</f>
        <v>-</v>
      </c>
      <c r="AV152" s="9" t="str">
        <f>IFERROR(VLOOKUP(CONCATENATE($A152,AV$1),'Исх-фото'!$A$2:$D$4000,4,FALSE),"-")</f>
        <v>-</v>
      </c>
      <c r="AW152" s="9" t="str">
        <f>IFERROR(VLOOKUP(CONCATENATE($A152,AW$1),'Исх-фото'!$A$2:$D$4000,4,FALSE),"-")</f>
        <v>-</v>
      </c>
      <c r="AX152" s="9" t="str">
        <f>IFERROR(VLOOKUP(CONCATENATE($A152,AX$1),'Исх-фото'!$A$2:$D$4000,4,FALSE),"-")</f>
        <v>-</v>
      </c>
      <c r="AY152" s="9" t="str">
        <f>IFERROR(VLOOKUP(CONCATENATE($A152,AY$1),'Исх-фото'!$A$2:$D$4000,4,FALSE),"-")</f>
        <v>-</v>
      </c>
      <c r="AZ152" s="9">
        <f>IFERROR(VLOOKUP(CONCATENATE($A152,AZ$1),'Исх-фото'!$A$2:$D$4000,4,FALSE),"-")</f>
        <v>1</v>
      </c>
      <c r="BA152" s="9" t="str">
        <f>IFERROR(VLOOKUP(CONCATENATE($A152,BA$1),'Исх-фото'!$A$2:$D$4000,4,FALSE),"-")</f>
        <v>-</v>
      </c>
      <c r="BB152" s="9">
        <f>IFERROR(VLOOKUP(CONCATENATE($A152,BB$1),'Исх-фото'!$A$2:$D$4000,4,FALSE),"-")</f>
        <v>10</v>
      </c>
      <c r="BC152" s="9">
        <f>IFERROR(VLOOKUP(CONCATENATE($A152,BC$1),'Исх-фото'!$A$2:$D$4000,4,FALSE),"-")</f>
        <v>4</v>
      </c>
      <c r="BD152" s="9" t="str">
        <f>IFERROR(VLOOKUP(CONCATENATE($A152,BD$1),'Исх-фото'!$A$2:$D$4000,4,FALSE),"-")</f>
        <v>-</v>
      </c>
      <c r="BE152" s="9">
        <f>IFERROR(VLOOKUP(CONCATENATE($A152,BE$1),'Исх-фото'!$A$2:$D$4000,4,FALSE),"-")</f>
        <v>4</v>
      </c>
      <c r="BF152" s="9" t="str">
        <f>IFERROR(VLOOKUP(CONCATENATE($A152,BF$1),'Исх-фото'!$A$2:$D$4000,4,FALSE),"-")</f>
        <v>-</v>
      </c>
      <c r="BG152" s="9" t="str">
        <f>IFERROR(VLOOKUP(CONCATENATE($A152,BG$1),'Исх-фото'!$A$2:$D$4000,4,FALSE),"-")</f>
        <v>-</v>
      </c>
      <c r="BH152" s="9">
        <f>IFERROR(VLOOKUP(CONCATENATE($A152,BH$1),'Исх-фото'!$A$2:$D$4000,4,FALSE),"-")</f>
        <v>4</v>
      </c>
      <c r="BI152" s="9" t="str">
        <f>IFERROR(VLOOKUP(CONCATENATE($A152,BI$1),'Исх-фото'!$A$2:$D$4000,4,FALSE),"-")</f>
        <v>-</v>
      </c>
      <c r="BJ152" s="37">
        <f t="shared" si="12"/>
        <v>16</v>
      </c>
      <c r="BK152" s="34">
        <f t="shared" si="13"/>
        <v>2.9375</v>
      </c>
      <c r="BL152" s="9">
        <f t="shared" si="14"/>
        <v>159</v>
      </c>
    </row>
    <row r="153" spans="1:64">
      <c r="A153" s="38">
        <f t="shared" si="15"/>
        <v>151</v>
      </c>
      <c r="B153" s="36">
        <f>№!B152</f>
        <v>72</v>
      </c>
      <c r="C153" s="36">
        <f>№!C152</f>
        <v>1</v>
      </c>
      <c r="D153" s="9">
        <f>IFERROR(VLOOKUP(CONCATENATE($A153,D$1),'Исх-фото'!$A$2:$D$4000,4,FALSE),"-")</f>
        <v>5</v>
      </c>
      <c r="E153" s="9" t="str">
        <f>IFERROR(VLOOKUP(CONCATENATE($A153,E$1),'Исх-фото'!$A$2:$D$4000,4,FALSE),"-")</f>
        <v>-</v>
      </c>
      <c r="F153" s="9" t="str">
        <f>IFERROR(VLOOKUP(CONCATENATE($A153,F$1),'Исх-фото'!$A$2:$D$4000,4,FALSE),"-")</f>
        <v>-</v>
      </c>
      <c r="G153" s="9" t="str">
        <f>IFERROR(VLOOKUP(CONCATENATE($A153,G$1),'Исх-фото'!$A$2:$D$4000,4,FALSE),"-")</f>
        <v>-</v>
      </c>
      <c r="H153" s="9" t="str">
        <f>IFERROR(VLOOKUP(CONCATENATE($A153,H$1),'Исх-фото'!$A$2:$D$4000,4,FALSE),"-")</f>
        <v>-</v>
      </c>
      <c r="I153" s="9" t="str">
        <f>IFERROR(VLOOKUP(CONCATENATE($A153,I$1),'Исх-фото'!$A$2:$D$4000,4,FALSE),"-")</f>
        <v>-</v>
      </c>
      <c r="J153" s="9" t="str">
        <f>IFERROR(VLOOKUP(CONCATENATE($A153,J$1),'Исх-фото'!$A$2:$D$4000,4,FALSE),"-")</f>
        <v>-</v>
      </c>
      <c r="K153" s="9" t="str">
        <f>IFERROR(VLOOKUP(CONCATENATE($A153,K$1),'Исх-фото'!$A$2:$D$4000,4,FALSE),"-")</f>
        <v>-</v>
      </c>
      <c r="L153" s="9" t="str">
        <f>IFERROR(VLOOKUP(CONCATENATE($A153,L$1),'Исх-фото'!$A$2:$D$4000,4,FALSE),"-")</f>
        <v>-</v>
      </c>
      <c r="M153" s="9" t="str">
        <f>IFERROR(VLOOKUP(CONCATENATE($A153,M$1),'Исх-фото'!$A$2:$D$4000,4,FALSE),"-")</f>
        <v>-</v>
      </c>
      <c r="N153" s="9" t="str">
        <f>IFERROR(VLOOKUP(CONCATENATE($A153,N$1),'Исх-фото'!$A$2:$D$4000,4,FALSE),"-")</f>
        <v>-</v>
      </c>
      <c r="O153" s="9" t="str">
        <f>IFERROR(VLOOKUP(CONCATENATE($A153,O$1),'Исх-фото'!$A$2:$D$4000,4,FALSE),"-")</f>
        <v>-</v>
      </c>
      <c r="P153" s="9" t="str">
        <f>IFERROR(VLOOKUP(CONCATENATE($A153,P$1),'Исх-фото'!$A$2:$D$4000,4,FALSE),"-")</f>
        <v>-</v>
      </c>
      <c r="Q153" s="9">
        <f>IFERROR(VLOOKUP(CONCATENATE($A153,Q$1),'Исх-фото'!$A$2:$D$4000,4,FALSE),"-")</f>
        <v>9</v>
      </c>
      <c r="R153" s="9" t="str">
        <f>IFERROR(VLOOKUP(CONCATENATE($A153,R$1),'Исх-фото'!$A$2:$D$4000,4,FALSE),"-")</f>
        <v>-</v>
      </c>
      <c r="S153" s="9" t="str">
        <f>IFERROR(VLOOKUP(CONCATENATE($A153,S$1),'Исх-фото'!$A$2:$D$4000,4,FALSE),"-")</f>
        <v>-</v>
      </c>
      <c r="T153" s="9">
        <f>IFERROR(VLOOKUP(CONCATENATE($A153,T$1),'Исх-фото'!$A$2:$D$4000,4,FALSE),"-")</f>
        <v>4</v>
      </c>
      <c r="U153" s="9">
        <f>IFERROR(VLOOKUP(CONCATENATE($A153,U$1),'Исх-фото'!$A$2:$D$4000,4,FALSE),"-")</f>
        <v>8</v>
      </c>
      <c r="V153" s="9" t="str">
        <f>IFERROR(VLOOKUP(CONCATENATE($A153,V$1),'Исх-фото'!$A$2:$D$4000,4,FALSE),"-")</f>
        <v>-</v>
      </c>
      <c r="W153" s="9" t="str">
        <f>IFERROR(VLOOKUP(CONCATENATE($A153,W$1),'Исх-фото'!$A$2:$D$4000,4,FALSE),"-")</f>
        <v>-</v>
      </c>
      <c r="X153" s="9" t="str">
        <f>IFERROR(VLOOKUP(CONCATENATE($A153,X$1),'Исх-фото'!$A$2:$D$4000,4,FALSE),"-")</f>
        <v>-</v>
      </c>
      <c r="Y153" s="9" t="str">
        <f>IFERROR(VLOOKUP(CONCATENATE($A153,Y$1),'Исх-фото'!$A$2:$D$4000,4,FALSE),"-")</f>
        <v>-</v>
      </c>
      <c r="Z153" s="9">
        <f>IFERROR(VLOOKUP(CONCATENATE($A153,Z$1),'Исх-фото'!$A$2:$D$4000,4,FALSE),"-")</f>
        <v>7</v>
      </c>
      <c r="AA153" s="9" t="str">
        <f>IFERROR(VLOOKUP(CONCATENATE($A153,AA$1),'Исх-фото'!$A$2:$D$4000,4,FALSE),"-")</f>
        <v>-</v>
      </c>
      <c r="AB153" s="9" t="str">
        <f>IFERROR(VLOOKUP(CONCATENATE($A153,AB$1),'Исх-фото'!$A$2:$D$4000,4,FALSE),"-")</f>
        <v>-</v>
      </c>
      <c r="AC153" s="9" t="str">
        <f>IFERROR(VLOOKUP(CONCATENATE($A153,AC$1),'Исх-фото'!$A$2:$D$4000,4,FALSE),"-")</f>
        <v>-</v>
      </c>
      <c r="AD153" s="9" t="str">
        <f>IFERROR(VLOOKUP(CONCATENATE($A153,AD$1),'Исх-фото'!$A$2:$D$4000,4,FALSE),"-")</f>
        <v>-</v>
      </c>
      <c r="AE153" s="9" t="str">
        <f>IFERROR(VLOOKUP(CONCATENATE($A153,AE$1),'Исх-фото'!$A$2:$D$4000,4,FALSE),"-")</f>
        <v>-</v>
      </c>
      <c r="AF153" s="9" t="str">
        <f>IFERROR(VLOOKUP(CONCATENATE($A153,AF$1),'Исх-фото'!$A$2:$D$4000,4,FALSE),"-")</f>
        <v>-</v>
      </c>
      <c r="AG153" s="9">
        <f>IFERROR(VLOOKUP(CONCATENATE($A153,AG$1),'Исх-фото'!$A$2:$D$4000,4,FALSE),"-")</f>
        <v>2</v>
      </c>
      <c r="AH153" s="9" t="str">
        <f>IFERROR(VLOOKUP(CONCATENATE($A153,AH$1),'Исх-фото'!$A$2:$D$4000,4,FALSE),"-")</f>
        <v>-</v>
      </c>
      <c r="AI153" s="9" t="str">
        <f>IFERROR(VLOOKUP(CONCATENATE($A153,AI$1),'Исх-фото'!$A$2:$D$4000,4,FALSE),"-")</f>
        <v>-</v>
      </c>
      <c r="AJ153" s="9">
        <f>IFERROR(VLOOKUP(CONCATENATE($A153,AJ$1),'Исх-фото'!$A$2:$D$4000,4,FALSE),"-")</f>
        <v>4</v>
      </c>
      <c r="AK153" s="9" t="str">
        <f>IFERROR(VLOOKUP(CONCATENATE($A153,AK$1),'Исх-фото'!$A$2:$D$4000,4,FALSE),"-")</f>
        <v>-</v>
      </c>
      <c r="AL153" s="9" t="str">
        <f>IFERROR(VLOOKUP(CONCATENATE($A153,AL$1),'Исх-фото'!$A$2:$D$4000,4,FALSE),"-")</f>
        <v>-</v>
      </c>
      <c r="AM153" s="9">
        <f>IFERROR(VLOOKUP(CONCATENATE($A153,AM$1),'Исх-фото'!$A$2:$D$4000,4,FALSE),"-")</f>
        <v>8</v>
      </c>
      <c r="AN153" s="9">
        <f>IFERROR(VLOOKUP(CONCATENATE($A153,AN$1),'Исх-фото'!$A$2:$D$4000,4,FALSE),"-")</f>
        <v>4</v>
      </c>
      <c r="AO153" s="9" t="str">
        <f>IFERROR(VLOOKUP(CONCATENATE($A153,AO$1),'Исх-фото'!$A$2:$D$4000,4,FALSE),"-")</f>
        <v>-</v>
      </c>
      <c r="AP153" s="9">
        <f>IFERROR(VLOOKUP(CONCATENATE($A153,AP$1),'Исх-фото'!$A$2:$D$4000,4,FALSE),"-")</f>
        <v>4</v>
      </c>
      <c r="AQ153" s="9" t="str">
        <f>IFERROR(VLOOKUP(CONCATENATE($A153,AQ$1),'Исх-фото'!$A$2:$D$4000,4,FALSE),"-")</f>
        <v>-</v>
      </c>
      <c r="AR153" s="9" t="str">
        <f>IFERROR(VLOOKUP(CONCATENATE($A153,AR$1),'Исх-фото'!$A$2:$D$4000,4,FALSE),"-")</f>
        <v>-</v>
      </c>
      <c r="AS153" s="9">
        <f>IFERROR(VLOOKUP(CONCATENATE($A153,AS$1),'Исх-фото'!$A$2:$D$4000,4,FALSE),"-")</f>
        <v>2</v>
      </c>
      <c r="AT153" s="9" t="str">
        <f>IFERROR(VLOOKUP(CONCATENATE($A153,AT$1),'Исх-фото'!$A$2:$D$4000,4,FALSE),"-")</f>
        <v>-</v>
      </c>
      <c r="AU153" s="9" t="str">
        <f>IFERROR(VLOOKUP(CONCATENATE($A153,AU$1),'Исх-фото'!$A$2:$D$4000,4,FALSE),"-")</f>
        <v>-</v>
      </c>
      <c r="AV153" s="9">
        <f>IFERROR(VLOOKUP(CONCATENATE($A153,AV$1),'Исх-фото'!$A$2:$D$4000,4,FALSE),"-")</f>
        <v>6</v>
      </c>
      <c r="AW153" s="9" t="str">
        <f>IFERROR(VLOOKUP(CONCATENATE($A153,AW$1),'Исх-фото'!$A$2:$D$4000,4,FALSE),"-")</f>
        <v>-</v>
      </c>
      <c r="AX153" s="9" t="str">
        <f>IFERROR(VLOOKUP(CONCATENATE($A153,AX$1),'Исх-фото'!$A$2:$D$4000,4,FALSE),"-")</f>
        <v>-</v>
      </c>
      <c r="AY153" s="9" t="str">
        <f>IFERROR(VLOOKUP(CONCATENATE($A153,AY$1),'Исх-фото'!$A$2:$D$4000,4,FALSE),"-")</f>
        <v>-</v>
      </c>
      <c r="AZ153" s="9" t="str">
        <f>IFERROR(VLOOKUP(CONCATENATE($A153,AZ$1),'Исх-фото'!$A$2:$D$4000,4,FALSE),"-")</f>
        <v>-</v>
      </c>
      <c r="BA153" s="9" t="str">
        <f>IFERROR(VLOOKUP(CONCATENATE($A153,BA$1),'Исх-фото'!$A$2:$D$4000,4,FALSE),"-")</f>
        <v>-</v>
      </c>
      <c r="BB153" s="9">
        <f>IFERROR(VLOOKUP(CONCATENATE($A153,BB$1),'Исх-фото'!$A$2:$D$4000,4,FALSE),"-")</f>
        <v>8</v>
      </c>
      <c r="BC153" s="9">
        <f>IFERROR(VLOOKUP(CONCATENATE($A153,BC$1),'Исх-фото'!$A$2:$D$4000,4,FALSE),"-")</f>
        <v>6</v>
      </c>
      <c r="BD153" s="9" t="str">
        <f>IFERROR(VLOOKUP(CONCATENATE($A153,BD$1),'Исх-фото'!$A$2:$D$4000,4,FALSE),"-")</f>
        <v>-</v>
      </c>
      <c r="BE153" s="9">
        <f>IFERROR(VLOOKUP(CONCATENATE($A153,BE$1),'Исх-фото'!$A$2:$D$4000,4,FALSE),"-")</f>
        <v>7</v>
      </c>
      <c r="BF153" s="9" t="str">
        <f>IFERROR(VLOOKUP(CONCATENATE($A153,BF$1),'Исх-фото'!$A$2:$D$4000,4,FALSE),"-")</f>
        <v>-</v>
      </c>
      <c r="BG153" s="9" t="str">
        <f>IFERROR(VLOOKUP(CONCATENATE($A153,BG$1),'Исх-фото'!$A$2:$D$4000,4,FALSE),"-")</f>
        <v>-</v>
      </c>
      <c r="BH153" s="9" t="str">
        <f>IFERROR(VLOOKUP(CONCATENATE($A153,BH$1),'Исх-фото'!$A$2:$D$4000,4,FALSE),"-")</f>
        <v>-</v>
      </c>
      <c r="BI153" s="9" t="str">
        <f>IFERROR(VLOOKUP(CONCATENATE($A153,BI$1),'Исх-фото'!$A$2:$D$4000,4,FALSE),"-")</f>
        <v>-</v>
      </c>
      <c r="BJ153" s="37">
        <f t="shared" si="12"/>
        <v>15</v>
      </c>
      <c r="BK153" s="34">
        <f t="shared" si="13"/>
        <v>5.6</v>
      </c>
      <c r="BL153" s="9">
        <f t="shared" si="14"/>
        <v>107</v>
      </c>
    </row>
    <row r="154" spans="1:64">
      <c r="A154" s="38">
        <f t="shared" si="15"/>
        <v>152</v>
      </c>
      <c r="B154" s="36">
        <f>№!B153</f>
        <v>72</v>
      </c>
      <c r="C154" s="36">
        <f>№!C153</f>
        <v>2</v>
      </c>
      <c r="D154" s="9">
        <f>IFERROR(VLOOKUP(CONCATENATE($A154,D$1),'Исх-фото'!$A$2:$D$4000,4,FALSE),"-")</f>
        <v>4</v>
      </c>
      <c r="E154" s="9" t="str">
        <f>IFERROR(VLOOKUP(CONCATENATE($A154,E$1),'Исх-фото'!$A$2:$D$4000,4,FALSE),"-")</f>
        <v>-</v>
      </c>
      <c r="F154" s="9">
        <f>IFERROR(VLOOKUP(CONCATENATE($A154,F$1),'Исх-фото'!$A$2:$D$4000,4,FALSE),"-")</f>
        <v>6</v>
      </c>
      <c r="G154" s="9" t="str">
        <f>IFERROR(VLOOKUP(CONCATENATE($A154,G$1),'Исх-фото'!$A$2:$D$4000,4,FALSE),"-")</f>
        <v>-</v>
      </c>
      <c r="H154" s="9" t="str">
        <f>IFERROR(VLOOKUP(CONCATENATE($A154,H$1),'Исх-фото'!$A$2:$D$4000,4,FALSE),"-")</f>
        <v>-</v>
      </c>
      <c r="I154" s="9" t="str">
        <f>IFERROR(VLOOKUP(CONCATENATE($A154,I$1),'Исх-фото'!$A$2:$D$4000,4,FALSE),"-")</f>
        <v>-</v>
      </c>
      <c r="J154" s="9" t="str">
        <f>IFERROR(VLOOKUP(CONCATENATE($A154,J$1),'Исх-фото'!$A$2:$D$4000,4,FALSE),"-")</f>
        <v>-</v>
      </c>
      <c r="K154" s="9" t="str">
        <f>IFERROR(VLOOKUP(CONCATENATE($A154,K$1),'Исх-фото'!$A$2:$D$4000,4,FALSE),"-")</f>
        <v>-</v>
      </c>
      <c r="L154" s="9" t="str">
        <f>IFERROR(VLOOKUP(CONCATENATE($A154,L$1),'Исх-фото'!$A$2:$D$4000,4,FALSE),"-")</f>
        <v>-</v>
      </c>
      <c r="M154" s="9" t="str">
        <f>IFERROR(VLOOKUP(CONCATENATE($A154,M$1),'Исх-фото'!$A$2:$D$4000,4,FALSE),"-")</f>
        <v>-</v>
      </c>
      <c r="N154" s="9" t="str">
        <f>IFERROR(VLOOKUP(CONCATENATE($A154,N$1),'Исх-фото'!$A$2:$D$4000,4,FALSE),"-")</f>
        <v>-</v>
      </c>
      <c r="O154" s="9" t="str">
        <f>IFERROR(VLOOKUP(CONCATENATE($A154,O$1),'Исх-фото'!$A$2:$D$4000,4,FALSE),"-")</f>
        <v>-</v>
      </c>
      <c r="P154" s="9" t="str">
        <f>IFERROR(VLOOKUP(CONCATENATE($A154,P$1),'Исх-фото'!$A$2:$D$4000,4,FALSE),"-")</f>
        <v>-</v>
      </c>
      <c r="Q154" s="9">
        <f>IFERROR(VLOOKUP(CONCATENATE($A154,Q$1),'Исх-фото'!$A$2:$D$4000,4,FALSE),"-")</f>
        <v>6</v>
      </c>
      <c r="R154" s="9" t="str">
        <f>IFERROR(VLOOKUP(CONCATENATE($A154,R$1),'Исх-фото'!$A$2:$D$4000,4,FALSE),"-")</f>
        <v>-</v>
      </c>
      <c r="S154" s="9" t="str">
        <f>IFERROR(VLOOKUP(CONCATENATE($A154,S$1),'Исх-фото'!$A$2:$D$4000,4,FALSE),"-")</f>
        <v>-</v>
      </c>
      <c r="T154" s="9">
        <f>IFERROR(VLOOKUP(CONCATENATE($A154,T$1),'Исх-фото'!$A$2:$D$4000,4,FALSE),"-")</f>
        <v>4</v>
      </c>
      <c r="U154" s="9">
        <f>IFERROR(VLOOKUP(CONCATENATE($A154,U$1),'Исх-фото'!$A$2:$D$4000,4,FALSE),"-")</f>
        <v>4</v>
      </c>
      <c r="V154" s="9" t="str">
        <f>IFERROR(VLOOKUP(CONCATENATE($A154,V$1),'Исх-фото'!$A$2:$D$4000,4,FALSE),"-")</f>
        <v>-</v>
      </c>
      <c r="W154" s="9" t="str">
        <f>IFERROR(VLOOKUP(CONCATENATE($A154,W$1),'Исх-фото'!$A$2:$D$4000,4,FALSE),"-")</f>
        <v>-</v>
      </c>
      <c r="X154" s="9" t="str">
        <f>IFERROR(VLOOKUP(CONCATENATE($A154,X$1),'Исх-фото'!$A$2:$D$4000,4,FALSE),"-")</f>
        <v>-</v>
      </c>
      <c r="Y154" s="9" t="str">
        <f>IFERROR(VLOOKUP(CONCATENATE($A154,Y$1),'Исх-фото'!$A$2:$D$4000,4,FALSE),"-")</f>
        <v>-</v>
      </c>
      <c r="Z154" s="9">
        <f>IFERROR(VLOOKUP(CONCATENATE($A154,Z$1),'Исх-фото'!$A$2:$D$4000,4,FALSE),"-")</f>
        <v>7</v>
      </c>
      <c r="AA154" s="9" t="str">
        <f>IFERROR(VLOOKUP(CONCATENATE($A154,AA$1),'Исх-фото'!$A$2:$D$4000,4,FALSE),"-")</f>
        <v>-</v>
      </c>
      <c r="AB154" s="9" t="str">
        <f>IFERROR(VLOOKUP(CONCATENATE($A154,AB$1),'Исх-фото'!$A$2:$D$4000,4,FALSE),"-")</f>
        <v>-</v>
      </c>
      <c r="AC154" s="9" t="str">
        <f>IFERROR(VLOOKUP(CONCATENATE($A154,AC$1),'Исх-фото'!$A$2:$D$4000,4,FALSE),"-")</f>
        <v>-</v>
      </c>
      <c r="AD154" s="9" t="str">
        <f>IFERROR(VLOOKUP(CONCATENATE($A154,AD$1),'Исх-фото'!$A$2:$D$4000,4,FALSE),"-")</f>
        <v>-</v>
      </c>
      <c r="AE154" s="9" t="str">
        <f>IFERROR(VLOOKUP(CONCATENATE($A154,AE$1),'Исх-фото'!$A$2:$D$4000,4,FALSE),"-")</f>
        <v>-</v>
      </c>
      <c r="AF154" s="9" t="str">
        <f>IFERROR(VLOOKUP(CONCATENATE($A154,AF$1),'Исх-фото'!$A$2:$D$4000,4,FALSE),"-")</f>
        <v>-</v>
      </c>
      <c r="AG154" s="9">
        <f>IFERROR(VLOOKUP(CONCATENATE($A154,AG$1),'Исх-фото'!$A$2:$D$4000,4,FALSE),"-")</f>
        <v>3</v>
      </c>
      <c r="AH154" s="9" t="str">
        <f>IFERROR(VLOOKUP(CONCATENATE($A154,AH$1),'Исх-фото'!$A$2:$D$4000,4,FALSE),"-")</f>
        <v>-</v>
      </c>
      <c r="AI154" s="9" t="str">
        <f>IFERROR(VLOOKUP(CONCATENATE($A154,AI$1),'Исх-фото'!$A$2:$D$4000,4,FALSE),"-")</f>
        <v>-</v>
      </c>
      <c r="AJ154" s="9">
        <f>IFERROR(VLOOKUP(CONCATENATE($A154,AJ$1),'Исх-фото'!$A$2:$D$4000,4,FALSE),"-")</f>
        <v>4</v>
      </c>
      <c r="AK154" s="9" t="str">
        <f>IFERROR(VLOOKUP(CONCATENATE($A154,AK$1),'Исх-фото'!$A$2:$D$4000,4,FALSE),"-")</f>
        <v>-</v>
      </c>
      <c r="AL154" s="9" t="str">
        <f>IFERROR(VLOOKUP(CONCATENATE($A154,AL$1),'Исх-фото'!$A$2:$D$4000,4,FALSE),"-")</f>
        <v>-</v>
      </c>
      <c r="AM154" s="9">
        <f>IFERROR(VLOOKUP(CONCATENATE($A154,AM$1),'Исх-фото'!$A$2:$D$4000,4,FALSE),"-")</f>
        <v>8</v>
      </c>
      <c r="AN154" s="9">
        <f>IFERROR(VLOOKUP(CONCATENATE($A154,AN$1),'Исх-фото'!$A$2:$D$4000,4,FALSE),"-")</f>
        <v>1</v>
      </c>
      <c r="AO154" s="9" t="str">
        <f>IFERROR(VLOOKUP(CONCATENATE($A154,AO$1),'Исх-фото'!$A$2:$D$4000,4,FALSE),"-")</f>
        <v>-</v>
      </c>
      <c r="AP154" s="9">
        <f>IFERROR(VLOOKUP(CONCATENATE($A154,AP$1),'Исх-фото'!$A$2:$D$4000,4,FALSE),"-")</f>
        <v>4</v>
      </c>
      <c r="AQ154" s="9" t="str">
        <f>IFERROR(VLOOKUP(CONCATENATE($A154,AQ$1),'Исх-фото'!$A$2:$D$4000,4,FALSE),"-")</f>
        <v>-</v>
      </c>
      <c r="AR154" s="9" t="str">
        <f>IFERROR(VLOOKUP(CONCATENATE($A154,AR$1),'Исх-фото'!$A$2:$D$4000,4,FALSE),"-")</f>
        <v>-</v>
      </c>
      <c r="AS154" s="9" t="str">
        <f>IFERROR(VLOOKUP(CONCATENATE($A154,AS$1),'Исх-фото'!$A$2:$D$4000,4,FALSE),"-")</f>
        <v>-</v>
      </c>
      <c r="AT154" s="9" t="str">
        <f>IFERROR(VLOOKUP(CONCATENATE($A154,AT$1),'Исх-фото'!$A$2:$D$4000,4,FALSE),"-")</f>
        <v>-</v>
      </c>
      <c r="AU154" s="9" t="str">
        <f>IFERROR(VLOOKUP(CONCATENATE($A154,AU$1),'Исх-фото'!$A$2:$D$4000,4,FALSE),"-")</f>
        <v>-</v>
      </c>
      <c r="AV154" s="9" t="str">
        <f>IFERROR(VLOOKUP(CONCATENATE($A154,AV$1),'Исх-фото'!$A$2:$D$4000,4,FALSE),"-")</f>
        <v>-</v>
      </c>
      <c r="AW154" s="9" t="str">
        <f>IFERROR(VLOOKUP(CONCATENATE($A154,AW$1),'Исх-фото'!$A$2:$D$4000,4,FALSE),"-")</f>
        <v>-</v>
      </c>
      <c r="AX154" s="9" t="str">
        <f>IFERROR(VLOOKUP(CONCATENATE($A154,AX$1),'Исх-фото'!$A$2:$D$4000,4,FALSE),"-")</f>
        <v>-</v>
      </c>
      <c r="AY154" s="9" t="str">
        <f>IFERROR(VLOOKUP(CONCATENATE($A154,AY$1),'Исх-фото'!$A$2:$D$4000,4,FALSE),"-")</f>
        <v>-</v>
      </c>
      <c r="AZ154" s="9">
        <f>IFERROR(VLOOKUP(CONCATENATE($A154,AZ$1),'Исх-фото'!$A$2:$D$4000,4,FALSE),"-")</f>
        <v>1</v>
      </c>
      <c r="BA154" s="9" t="str">
        <f>IFERROR(VLOOKUP(CONCATENATE($A154,BA$1),'Исх-фото'!$A$2:$D$4000,4,FALSE),"-")</f>
        <v>-</v>
      </c>
      <c r="BB154" s="9">
        <f>IFERROR(VLOOKUP(CONCATENATE($A154,BB$1),'Исх-фото'!$A$2:$D$4000,4,FALSE),"-")</f>
        <v>8</v>
      </c>
      <c r="BC154" s="9">
        <f>IFERROR(VLOOKUP(CONCATENATE($A154,BC$1),'Исх-фото'!$A$2:$D$4000,4,FALSE),"-")</f>
        <v>5</v>
      </c>
      <c r="BD154" s="9" t="str">
        <f>IFERROR(VLOOKUP(CONCATENATE($A154,BD$1),'Исх-фото'!$A$2:$D$4000,4,FALSE),"-")</f>
        <v>-</v>
      </c>
      <c r="BE154" s="9">
        <f>IFERROR(VLOOKUP(CONCATENATE($A154,BE$1),'Исх-фото'!$A$2:$D$4000,4,FALSE),"-")</f>
        <v>5</v>
      </c>
      <c r="BF154" s="9" t="str">
        <f>IFERROR(VLOOKUP(CONCATENATE($A154,BF$1),'Исх-фото'!$A$2:$D$4000,4,FALSE),"-")</f>
        <v>-</v>
      </c>
      <c r="BG154" s="9" t="str">
        <f>IFERROR(VLOOKUP(CONCATENATE($A154,BG$1),'Исх-фото'!$A$2:$D$4000,4,FALSE),"-")</f>
        <v>-</v>
      </c>
      <c r="BH154" s="9">
        <f>IFERROR(VLOOKUP(CONCATENATE($A154,BH$1),'Исх-фото'!$A$2:$D$4000,4,FALSE),"-")</f>
        <v>6</v>
      </c>
      <c r="BI154" s="9">
        <f>IFERROR(VLOOKUP(CONCATENATE($A154,BI$1),'Исх-фото'!$A$2:$D$4000,4,FALSE),"-")</f>
        <v>5</v>
      </c>
      <c r="BJ154" s="37">
        <f t="shared" si="12"/>
        <v>17</v>
      </c>
      <c r="BK154" s="34">
        <f t="shared" si="13"/>
        <v>4.7647058823529411</v>
      </c>
      <c r="BL154" s="9">
        <f t="shared" si="14"/>
        <v>130</v>
      </c>
    </row>
    <row r="155" spans="1:64">
      <c r="A155" s="38">
        <f t="shared" si="15"/>
        <v>153</v>
      </c>
      <c r="B155" s="36">
        <f>№!B154</f>
        <v>72</v>
      </c>
      <c r="C155" s="36">
        <f>№!C154</f>
        <v>3</v>
      </c>
      <c r="D155" s="9">
        <f>IFERROR(VLOOKUP(CONCATENATE($A155,D$1),'Исх-фото'!$A$2:$D$4000,4,FALSE),"-")</f>
        <v>5</v>
      </c>
      <c r="E155" s="9" t="str">
        <f>IFERROR(VLOOKUP(CONCATENATE($A155,E$1),'Исх-фото'!$A$2:$D$4000,4,FALSE),"-")</f>
        <v>-</v>
      </c>
      <c r="F155" s="9">
        <f>IFERROR(VLOOKUP(CONCATENATE($A155,F$1),'Исх-фото'!$A$2:$D$4000,4,FALSE),"-")</f>
        <v>6</v>
      </c>
      <c r="G155" s="9" t="str">
        <f>IFERROR(VLOOKUP(CONCATENATE($A155,G$1),'Исх-фото'!$A$2:$D$4000,4,FALSE),"-")</f>
        <v>-</v>
      </c>
      <c r="H155" s="9" t="str">
        <f>IFERROR(VLOOKUP(CONCATENATE($A155,H$1),'Исх-фото'!$A$2:$D$4000,4,FALSE),"-")</f>
        <v>-</v>
      </c>
      <c r="I155" s="9" t="str">
        <f>IFERROR(VLOOKUP(CONCATENATE($A155,I$1),'Исх-фото'!$A$2:$D$4000,4,FALSE),"-")</f>
        <v>-</v>
      </c>
      <c r="J155" s="9" t="str">
        <f>IFERROR(VLOOKUP(CONCATENATE($A155,J$1),'Исх-фото'!$A$2:$D$4000,4,FALSE),"-")</f>
        <v>-</v>
      </c>
      <c r="K155" s="9" t="str">
        <f>IFERROR(VLOOKUP(CONCATENATE($A155,K$1),'Исх-фото'!$A$2:$D$4000,4,FALSE),"-")</f>
        <v>-</v>
      </c>
      <c r="L155" s="9" t="str">
        <f>IFERROR(VLOOKUP(CONCATENATE($A155,L$1),'Исх-фото'!$A$2:$D$4000,4,FALSE),"-")</f>
        <v>-</v>
      </c>
      <c r="M155" s="9">
        <f>IFERROR(VLOOKUP(CONCATENATE($A155,M$1),'Исх-фото'!$A$2:$D$4000,4,FALSE),"-")</f>
        <v>9</v>
      </c>
      <c r="N155" s="9" t="str">
        <f>IFERROR(VLOOKUP(CONCATENATE($A155,N$1),'Исх-фото'!$A$2:$D$4000,4,FALSE),"-")</f>
        <v>-</v>
      </c>
      <c r="O155" s="9" t="str">
        <f>IFERROR(VLOOKUP(CONCATENATE($A155,O$1),'Исх-фото'!$A$2:$D$4000,4,FALSE),"-")</f>
        <v>-</v>
      </c>
      <c r="P155" s="9" t="str">
        <f>IFERROR(VLOOKUP(CONCATENATE($A155,P$1),'Исх-фото'!$A$2:$D$4000,4,FALSE),"-")</f>
        <v>-</v>
      </c>
      <c r="Q155" s="9">
        <f>IFERROR(VLOOKUP(CONCATENATE($A155,Q$1),'Исх-фото'!$A$2:$D$4000,4,FALSE),"-")</f>
        <v>9</v>
      </c>
      <c r="R155" s="9" t="str">
        <f>IFERROR(VLOOKUP(CONCATENATE($A155,R$1),'Исх-фото'!$A$2:$D$4000,4,FALSE),"-")</f>
        <v>-</v>
      </c>
      <c r="S155" s="9" t="str">
        <f>IFERROR(VLOOKUP(CONCATENATE($A155,S$1),'Исх-фото'!$A$2:$D$4000,4,FALSE),"-")</f>
        <v>-</v>
      </c>
      <c r="T155" s="9">
        <f>IFERROR(VLOOKUP(CONCATENATE($A155,T$1),'Исх-фото'!$A$2:$D$4000,4,FALSE),"-")</f>
        <v>4</v>
      </c>
      <c r="U155" s="9">
        <f>IFERROR(VLOOKUP(CONCATENATE($A155,U$1),'Исх-фото'!$A$2:$D$4000,4,FALSE),"-")</f>
        <v>12</v>
      </c>
      <c r="V155" s="9" t="str">
        <f>IFERROR(VLOOKUP(CONCATENATE($A155,V$1),'Исх-фото'!$A$2:$D$4000,4,FALSE),"-")</f>
        <v>-</v>
      </c>
      <c r="W155" s="9" t="str">
        <f>IFERROR(VLOOKUP(CONCATENATE($A155,W$1),'Исх-фото'!$A$2:$D$4000,4,FALSE),"-")</f>
        <v>-</v>
      </c>
      <c r="X155" s="9" t="str">
        <f>IFERROR(VLOOKUP(CONCATENATE($A155,X$1),'Исх-фото'!$A$2:$D$4000,4,FALSE),"-")</f>
        <v>-</v>
      </c>
      <c r="Y155" s="9" t="str">
        <f>IFERROR(VLOOKUP(CONCATENATE($A155,Y$1),'Исх-фото'!$A$2:$D$4000,4,FALSE),"-")</f>
        <v>-</v>
      </c>
      <c r="Z155" s="9">
        <f>IFERROR(VLOOKUP(CONCATENATE($A155,Z$1),'Исх-фото'!$A$2:$D$4000,4,FALSE),"-")</f>
        <v>9</v>
      </c>
      <c r="AA155" s="9" t="str">
        <f>IFERROR(VLOOKUP(CONCATENATE($A155,AA$1),'Исх-фото'!$A$2:$D$4000,4,FALSE),"-")</f>
        <v>-</v>
      </c>
      <c r="AB155" s="9" t="str">
        <f>IFERROR(VLOOKUP(CONCATENATE($A155,AB$1),'Исх-фото'!$A$2:$D$4000,4,FALSE),"-")</f>
        <v>-</v>
      </c>
      <c r="AC155" s="9" t="str">
        <f>IFERROR(VLOOKUP(CONCATENATE($A155,AC$1),'Исх-фото'!$A$2:$D$4000,4,FALSE),"-")</f>
        <v>-</v>
      </c>
      <c r="AD155" s="9" t="str">
        <f>IFERROR(VLOOKUP(CONCATENATE($A155,AD$1),'Исх-фото'!$A$2:$D$4000,4,FALSE),"-")</f>
        <v>-</v>
      </c>
      <c r="AE155" s="9" t="str">
        <f>IFERROR(VLOOKUP(CONCATENATE($A155,AE$1),'Исх-фото'!$A$2:$D$4000,4,FALSE),"-")</f>
        <v>-</v>
      </c>
      <c r="AF155" s="9" t="str">
        <f>IFERROR(VLOOKUP(CONCATENATE($A155,AF$1),'Исх-фото'!$A$2:$D$4000,4,FALSE),"-")</f>
        <v>-</v>
      </c>
      <c r="AG155" s="9">
        <f>IFERROR(VLOOKUP(CONCATENATE($A155,AG$1),'Исх-фото'!$A$2:$D$4000,4,FALSE),"-")</f>
        <v>5</v>
      </c>
      <c r="AH155" s="9" t="str">
        <f>IFERROR(VLOOKUP(CONCATENATE($A155,AH$1),'Исх-фото'!$A$2:$D$4000,4,FALSE),"-")</f>
        <v>-</v>
      </c>
      <c r="AI155" s="9" t="str">
        <f>IFERROR(VLOOKUP(CONCATENATE($A155,AI$1),'Исх-фото'!$A$2:$D$4000,4,FALSE),"-")</f>
        <v>-</v>
      </c>
      <c r="AJ155" s="9">
        <f>IFERROR(VLOOKUP(CONCATENATE($A155,AJ$1),'Исх-фото'!$A$2:$D$4000,4,FALSE),"-")</f>
        <v>5</v>
      </c>
      <c r="AK155" s="9" t="str">
        <f>IFERROR(VLOOKUP(CONCATENATE($A155,AK$1),'Исх-фото'!$A$2:$D$4000,4,FALSE),"-")</f>
        <v>-</v>
      </c>
      <c r="AL155" s="9">
        <f>IFERROR(VLOOKUP(CONCATENATE($A155,AL$1),'Исх-фото'!$A$2:$D$4000,4,FALSE),"-")</f>
        <v>5</v>
      </c>
      <c r="AM155" s="9">
        <f>IFERROR(VLOOKUP(CONCATENATE($A155,AM$1),'Исх-фото'!$A$2:$D$4000,4,FALSE),"-")</f>
        <v>6</v>
      </c>
      <c r="AN155" s="9">
        <f>IFERROR(VLOOKUP(CONCATENATE($A155,AN$1),'Исх-фото'!$A$2:$D$4000,4,FALSE),"-")</f>
        <v>6</v>
      </c>
      <c r="AO155" s="9" t="str">
        <f>IFERROR(VLOOKUP(CONCATENATE($A155,AO$1),'Исх-фото'!$A$2:$D$4000,4,FALSE),"-")</f>
        <v>-</v>
      </c>
      <c r="AP155" s="9">
        <f>IFERROR(VLOOKUP(CONCATENATE($A155,AP$1),'Исх-фото'!$A$2:$D$4000,4,FALSE),"-")</f>
        <v>4</v>
      </c>
      <c r="AQ155" s="9" t="str">
        <f>IFERROR(VLOOKUP(CONCATENATE($A155,AQ$1),'Исх-фото'!$A$2:$D$4000,4,FALSE),"-")</f>
        <v>-</v>
      </c>
      <c r="AR155" s="9" t="str">
        <f>IFERROR(VLOOKUP(CONCATENATE($A155,AR$1),'Исх-фото'!$A$2:$D$4000,4,FALSE),"-")</f>
        <v>-</v>
      </c>
      <c r="AS155" s="9" t="str">
        <f>IFERROR(VLOOKUP(CONCATENATE($A155,AS$1),'Исх-фото'!$A$2:$D$4000,4,FALSE),"-")</f>
        <v>-</v>
      </c>
      <c r="AT155" s="9" t="str">
        <f>IFERROR(VLOOKUP(CONCATENATE($A155,AT$1),'Исх-фото'!$A$2:$D$4000,4,FALSE),"-")</f>
        <v>-</v>
      </c>
      <c r="AU155" s="9" t="str">
        <f>IFERROR(VLOOKUP(CONCATENATE($A155,AU$1),'Исх-фото'!$A$2:$D$4000,4,FALSE),"-")</f>
        <v>-</v>
      </c>
      <c r="AV155" s="9" t="str">
        <f>IFERROR(VLOOKUP(CONCATENATE($A155,AV$1),'Исх-фото'!$A$2:$D$4000,4,FALSE),"-")</f>
        <v>-</v>
      </c>
      <c r="AW155" s="9">
        <f>IFERROR(VLOOKUP(CONCATENATE($A155,AW$1),'Исх-фото'!$A$2:$D$4000,4,FALSE),"-")</f>
        <v>4</v>
      </c>
      <c r="AX155" s="9" t="str">
        <f>IFERROR(VLOOKUP(CONCATENATE($A155,AX$1),'Исх-фото'!$A$2:$D$4000,4,FALSE),"-")</f>
        <v>-</v>
      </c>
      <c r="AY155" s="9" t="str">
        <f>IFERROR(VLOOKUP(CONCATENATE($A155,AY$1),'Исх-фото'!$A$2:$D$4000,4,FALSE),"-")</f>
        <v>-</v>
      </c>
      <c r="AZ155" s="9" t="str">
        <f>IFERROR(VLOOKUP(CONCATENATE($A155,AZ$1),'Исх-фото'!$A$2:$D$4000,4,FALSE),"-")</f>
        <v>-</v>
      </c>
      <c r="BA155" s="9" t="str">
        <f>IFERROR(VLOOKUP(CONCATENATE($A155,BA$1),'Исх-фото'!$A$2:$D$4000,4,FALSE),"-")</f>
        <v>-</v>
      </c>
      <c r="BB155" s="9">
        <f>IFERROR(VLOOKUP(CONCATENATE($A155,BB$1),'Исх-фото'!$A$2:$D$4000,4,FALSE),"-")</f>
        <v>9</v>
      </c>
      <c r="BC155" s="9">
        <f>IFERROR(VLOOKUP(CONCATENATE($A155,BC$1),'Исх-фото'!$A$2:$D$4000,4,FALSE),"-")</f>
        <v>7</v>
      </c>
      <c r="BD155" s="9" t="str">
        <f>IFERROR(VLOOKUP(CONCATENATE($A155,BD$1),'Исх-фото'!$A$2:$D$4000,4,FALSE),"-")</f>
        <v>-</v>
      </c>
      <c r="BE155" s="9">
        <f>IFERROR(VLOOKUP(CONCATENATE($A155,BE$1),'Исх-фото'!$A$2:$D$4000,4,FALSE),"-")</f>
        <v>5</v>
      </c>
      <c r="BF155" s="9" t="str">
        <f>IFERROR(VLOOKUP(CONCATENATE($A155,BF$1),'Исх-фото'!$A$2:$D$4000,4,FALSE),"-")</f>
        <v>-</v>
      </c>
      <c r="BG155" s="9" t="str">
        <f>IFERROR(VLOOKUP(CONCATENATE($A155,BG$1),'Исх-фото'!$A$2:$D$4000,4,FALSE),"-")</f>
        <v>-</v>
      </c>
      <c r="BH155" s="9">
        <f>IFERROR(VLOOKUP(CONCATENATE($A155,BH$1),'Исх-фото'!$A$2:$D$4000,4,FALSE),"-")</f>
        <v>8</v>
      </c>
      <c r="BI155" s="9">
        <f>IFERROR(VLOOKUP(CONCATENATE($A155,BI$1),'Исх-фото'!$A$2:$D$4000,4,FALSE),"-")</f>
        <v>5</v>
      </c>
      <c r="BJ155" s="37">
        <f t="shared" si="12"/>
        <v>19</v>
      </c>
      <c r="BK155" s="34">
        <f t="shared" si="13"/>
        <v>6.4736842105263159</v>
      </c>
      <c r="BL155" s="9">
        <f t="shared" si="14"/>
        <v>76</v>
      </c>
    </row>
    <row r="156" spans="1:64">
      <c r="A156" s="38">
        <f t="shared" si="15"/>
        <v>154</v>
      </c>
      <c r="B156" s="36">
        <f>№!B155</f>
        <v>73</v>
      </c>
      <c r="C156" s="36">
        <f>№!C155</f>
        <v>1</v>
      </c>
      <c r="D156" s="9">
        <f>IFERROR(VLOOKUP(CONCATENATE($A156,D$1),'Исх-фото'!$A$2:$D$4000,4,FALSE),"-")</f>
        <v>8</v>
      </c>
      <c r="E156" s="9" t="str">
        <f>IFERROR(VLOOKUP(CONCATENATE($A156,E$1),'Исх-фото'!$A$2:$D$4000,4,FALSE),"-")</f>
        <v>-</v>
      </c>
      <c r="F156" s="9" t="str">
        <f>IFERROR(VLOOKUP(CONCATENATE($A156,F$1),'Исх-фото'!$A$2:$D$4000,4,FALSE),"-")</f>
        <v>-</v>
      </c>
      <c r="G156" s="9">
        <f>IFERROR(VLOOKUP(CONCATENATE($A156,G$1),'Исх-фото'!$A$2:$D$4000,4,FALSE),"-")</f>
        <v>9</v>
      </c>
      <c r="H156" s="9" t="str">
        <f>IFERROR(VLOOKUP(CONCATENATE($A156,H$1),'Исх-фото'!$A$2:$D$4000,4,FALSE),"-")</f>
        <v>-</v>
      </c>
      <c r="I156" s="9" t="str">
        <f>IFERROR(VLOOKUP(CONCATENATE($A156,I$1),'Исх-фото'!$A$2:$D$4000,4,FALSE),"-")</f>
        <v>-</v>
      </c>
      <c r="J156" s="9" t="str">
        <f>IFERROR(VLOOKUP(CONCATENATE($A156,J$1),'Исх-фото'!$A$2:$D$4000,4,FALSE),"-")</f>
        <v>-</v>
      </c>
      <c r="K156" s="9" t="str">
        <f>IFERROR(VLOOKUP(CONCATENATE($A156,K$1),'Исх-фото'!$A$2:$D$4000,4,FALSE),"-")</f>
        <v>-</v>
      </c>
      <c r="L156" s="9" t="str">
        <f>IFERROR(VLOOKUP(CONCATENATE($A156,L$1),'Исх-фото'!$A$2:$D$4000,4,FALSE),"-")</f>
        <v>-</v>
      </c>
      <c r="M156" s="9">
        <f>IFERROR(VLOOKUP(CONCATENATE($A156,M$1),'Исх-фото'!$A$2:$D$4000,4,FALSE),"-")</f>
        <v>10</v>
      </c>
      <c r="N156" s="9" t="str">
        <f>IFERROR(VLOOKUP(CONCATENATE($A156,N$1),'Исх-фото'!$A$2:$D$4000,4,FALSE),"-")</f>
        <v>-</v>
      </c>
      <c r="O156" s="9" t="str">
        <f>IFERROR(VLOOKUP(CONCATENATE($A156,O$1),'Исх-фото'!$A$2:$D$4000,4,FALSE),"-")</f>
        <v>-</v>
      </c>
      <c r="P156" s="9" t="str">
        <f>IFERROR(VLOOKUP(CONCATENATE($A156,P$1),'Исх-фото'!$A$2:$D$4000,4,FALSE),"-")</f>
        <v>-</v>
      </c>
      <c r="Q156" s="9">
        <f>IFERROR(VLOOKUP(CONCATENATE($A156,Q$1),'Исх-фото'!$A$2:$D$4000,4,FALSE),"-")</f>
        <v>9</v>
      </c>
      <c r="R156" s="9" t="str">
        <f>IFERROR(VLOOKUP(CONCATENATE($A156,R$1),'Исх-фото'!$A$2:$D$4000,4,FALSE),"-")</f>
        <v>-</v>
      </c>
      <c r="S156" s="9" t="str">
        <f>IFERROR(VLOOKUP(CONCATENATE($A156,S$1),'Исх-фото'!$A$2:$D$4000,4,FALSE),"-")</f>
        <v>-</v>
      </c>
      <c r="T156" s="9">
        <f>IFERROR(VLOOKUP(CONCATENATE($A156,T$1),'Исх-фото'!$A$2:$D$4000,4,FALSE),"-")</f>
        <v>11</v>
      </c>
      <c r="U156" s="9">
        <f>IFERROR(VLOOKUP(CONCATENATE($A156,U$1),'Исх-фото'!$A$2:$D$4000,4,FALSE),"-")</f>
        <v>12</v>
      </c>
      <c r="V156" s="9" t="str">
        <f>IFERROR(VLOOKUP(CONCATENATE($A156,V$1),'Исх-фото'!$A$2:$D$4000,4,FALSE),"-")</f>
        <v>-</v>
      </c>
      <c r="W156" s="9" t="str">
        <f>IFERROR(VLOOKUP(CONCATENATE($A156,W$1),'Исх-фото'!$A$2:$D$4000,4,FALSE),"-")</f>
        <v>-</v>
      </c>
      <c r="X156" s="9" t="str">
        <f>IFERROR(VLOOKUP(CONCATENATE($A156,X$1),'Исх-фото'!$A$2:$D$4000,4,FALSE),"-")</f>
        <v>-</v>
      </c>
      <c r="Y156" s="9" t="str">
        <f>IFERROR(VLOOKUP(CONCATENATE($A156,Y$1),'Исх-фото'!$A$2:$D$4000,4,FALSE),"-")</f>
        <v>-</v>
      </c>
      <c r="Z156" s="9">
        <f>IFERROR(VLOOKUP(CONCATENATE($A156,Z$1),'Исх-фото'!$A$2:$D$4000,4,FALSE),"-")</f>
        <v>8</v>
      </c>
      <c r="AA156" s="9" t="str">
        <f>IFERROR(VLOOKUP(CONCATENATE($A156,AA$1),'Исх-фото'!$A$2:$D$4000,4,FALSE),"-")</f>
        <v>-</v>
      </c>
      <c r="AB156" s="9" t="str">
        <f>IFERROR(VLOOKUP(CONCATENATE($A156,AB$1),'Исх-фото'!$A$2:$D$4000,4,FALSE),"-")</f>
        <v>-</v>
      </c>
      <c r="AC156" s="9" t="str">
        <f>IFERROR(VLOOKUP(CONCATENATE($A156,AC$1),'Исх-фото'!$A$2:$D$4000,4,FALSE),"-")</f>
        <v>-</v>
      </c>
      <c r="AD156" s="9" t="str">
        <f>IFERROR(VLOOKUP(CONCATENATE($A156,AD$1),'Исх-фото'!$A$2:$D$4000,4,FALSE),"-")</f>
        <v>-</v>
      </c>
      <c r="AE156" s="9" t="str">
        <f>IFERROR(VLOOKUP(CONCATENATE($A156,AE$1),'Исх-фото'!$A$2:$D$4000,4,FALSE),"-")</f>
        <v>-</v>
      </c>
      <c r="AF156" s="9" t="str">
        <f>IFERROR(VLOOKUP(CONCATENATE($A156,AF$1),'Исх-фото'!$A$2:$D$4000,4,FALSE),"-")</f>
        <v>-</v>
      </c>
      <c r="AG156" s="9">
        <f>IFERROR(VLOOKUP(CONCATENATE($A156,AG$1),'Исх-фото'!$A$2:$D$4000,4,FALSE),"-")</f>
        <v>5</v>
      </c>
      <c r="AH156" s="9" t="str">
        <f>IFERROR(VLOOKUP(CONCATENATE($A156,AH$1),'Исх-фото'!$A$2:$D$4000,4,FALSE),"-")</f>
        <v>-</v>
      </c>
      <c r="AI156" s="9" t="str">
        <f>IFERROR(VLOOKUP(CONCATENATE($A156,AI$1),'Исх-фото'!$A$2:$D$4000,4,FALSE),"-")</f>
        <v>-</v>
      </c>
      <c r="AJ156" s="9">
        <f>IFERROR(VLOOKUP(CONCATENATE($A156,AJ$1),'Исх-фото'!$A$2:$D$4000,4,FALSE),"-")</f>
        <v>7</v>
      </c>
      <c r="AK156" s="9" t="str">
        <f>IFERROR(VLOOKUP(CONCATENATE($A156,AK$1),'Исх-фото'!$A$2:$D$4000,4,FALSE),"-")</f>
        <v>-</v>
      </c>
      <c r="AL156" s="9">
        <f>IFERROR(VLOOKUP(CONCATENATE($A156,AL$1),'Исх-фото'!$A$2:$D$4000,4,FALSE),"-")</f>
        <v>4</v>
      </c>
      <c r="AM156" s="9">
        <f>IFERROR(VLOOKUP(CONCATENATE($A156,AM$1),'Исх-фото'!$A$2:$D$4000,4,FALSE),"-")</f>
        <v>7</v>
      </c>
      <c r="AN156" s="9">
        <f>IFERROR(VLOOKUP(CONCATENATE($A156,AN$1),'Исх-фото'!$A$2:$D$4000,4,FALSE),"-")</f>
        <v>7</v>
      </c>
      <c r="AO156" s="9" t="str">
        <f>IFERROR(VLOOKUP(CONCATENATE($A156,AO$1),'Исх-фото'!$A$2:$D$4000,4,FALSE),"-")</f>
        <v>-</v>
      </c>
      <c r="AP156" s="9">
        <f>IFERROR(VLOOKUP(CONCATENATE($A156,AP$1),'Исх-фото'!$A$2:$D$4000,4,FALSE),"-")</f>
        <v>8</v>
      </c>
      <c r="AQ156" s="9" t="str">
        <f>IFERROR(VLOOKUP(CONCATENATE($A156,AQ$1),'Исх-фото'!$A$2:$D$4000,4,FALSE),"-")</f>
        <v>-</v>
      </c>
      <c r="AR156" s="9" t="str">
        <f>IFERROR(VLOOKUP(CONCATENATE($A156,AR$1),'Исх-фото'!$A$2:$D$4000,4,FALSE),"-")</f>
        <v>-</v>
      </c>
      <c r="AS156" s="9" t="str">
        <f>IFERROR(VLOOKUP(CONCATENATE($A156,AS$1),'Исх-фото'!$A$2:$D$4000,4,FALSE),"-")</f>
        <v>-</v>
      </c>
      <c r="AT156" s="9" t="str">
        <f>IFERROR(VLOOKUP(CONCATENATE($A156,AT$1),'Исх-фото'!$A$2:$D$4000,4,FALSE),"-")</f>
        <v>-</v>
      </c>
      <c r="AU156" s="9" t="str">
        <f>IFERROR(VLOOKUP(CONCATENATE($A156,AU$1),'Исх-фото'!$A$2:$D$4000,4,FALSE),"-")</f>
        <v>-</v>
      </c>
      <c r="AV156" s="9" t="str">
        <f>IFERROR(VLOOKUP(CONCATENATE($A156,AV$1),'Исх-фото'!$A$2:$D$4000,4,FALSE),"-")</f>
        <v>-</v>
      </c>
      <c r="AW156" s="9">
        <f>IFERROR(VLOOKUP(CONCATENATE($A156,AW$1),'Исх-фото'!$A$2:$D$4000,4,FALSE),"-")</f>
        <v>9</v>
      </c>
      <c r="AX156" s="9" t="str">
        <f>IFERROR(VLOOKUP(CONCATENATE($A156,AX$1),'Исх-фото'!$A$2:$D$4000,4,FALSE),"-")</f>
        <v>-</v>
      </c>
      <c r="AY156" s="9" t="str">
        <f>IFERROR(VLOOKUP(CONCATENATE($A156,AY$1),'Исх-фото'!$A$2:$D$4000,4,FALSE),"-")</f>
        <v>-</v>
      </c>
      <c r="AZ156" s="9" t="str">
        <f>IFERROR(VLOOKUP(CONCATENATE($A156,AZ$1),'Исх-фото'!$A$2:$D$4000,4,FALSE),"-")</f>
        <v>-</v>
      </c>
      <c r="BA156" s="9" t="str">
        <f>IFERROR(VLOOKUP(CONCATENATE($A156,BA$1),'Исх-фото'!$A$2:$D$4000,4,FALSE),"-")</f>
        <v>-</v>
      </c>
      <c r="BB156" s="9">
        <f>IFERROR(VLOOKUP(CONCATENATE($A156,BB$1),'Исх-фото'!$A$2:$D$4000,4,FALSE),"-")</f>
        <v>9</v>
      </c>
      <c r="BC156" s="9">
        <f>IFERROR(VLOOKUP(CONCATENATE($A156,BC$1),'Исх-фото'!$A$2:$D$4000,4,FALSE),"-")</f>
        <v>5</v>
      </c>
      <c r="BD156" s="9" t="str">
        <f>IFERROR(VLOOKUP(CONCATENATE($A156,BD$1),'Исх-фото'!$A$2:$D$4000,4,FALSE),"-")</f>
        <v>-</v>
      </c>
      <c r="BE156" s="9">
        <f>IFERROR(VLOOKUP(CONCATENATE($A156,BE$1),'Исх-фото'!$A$2:$D$4000,4,FALSE),"-")</f>
        <v>7</v>
      </c>
      <c r="BF156" s="9" t="str">
        <f>IFERROR(VLOOKUP(CONCATENATE($A156,BF$1),'Исх-фото'!$A$2:$D$4000,4,FALSE),"-")</f>
        <v>-</v>
      </c>
      <c r="BG156" s="9" t="str">
        <f>IFERROR(VLOOKUP(CONCATENATE($A156,BG$1),'Исх-фото'!$A$2:$D$4000,4,FALSE),"-")</f>
        <v>-</v>
      </c>
      <c r="BH156" s="9" t="str">
        <f>IFERROR(VLOOKUP(CONCATENATE($A156,BH$1),'Исх-фото'!$A$2:$D$4000,4,FALSE),"-")</f>
        <v>-</v>
      </c>
      <c r="BI156" s="9">
        <f>IFERROR(VLOOKUP(CONCATENATE($A156,BI$1),'Исх-фото'!$A$2:$D$4000,4,FALSE),"-")</f>
        <v>5</v>
      </c>
      <c r="BJ156" s="37">
        <f t="shared" si="12"/>
        <v>18</v>
      </c>
      <c r="BK156" s="34">
        <f t="shared" si="13"/>
        <v>7.7777777777777777</v>
      </c>
      <c r="BL156" s="9">
        <f t="shared" si="14"/>
        <v>35</v>
      </c>
    </row>
    <row r="157" spans="1:64">
      <c r="A157" s="38">
        <f t="shared" si="15"/>
        <v>155</v>
      </c>
      <c r="B157" s="36">
        <f>№!B156</f>
        <v>73</v>
      </c>
      <c r="C157" s="36">
        <f>№!C156</f>
        <v>2</v>
      </c>
      <c r="D157" s="9">
        <f>IFERROR(VLOOKUP(CONCATENATE($A157,D$1),'Исх-фото'!$A$2:$D$4000,4,FALSE),"-")</f>
        <v>7</v>
      </c>
      <c r="E157" s="9" t="str">
        <f>IFERROR(VLOOKUP(CONCATENATE($A157,E$1),'Исх-фото'!$A$2:$D$4000,4,FALSE),"-")</f>
        <v>-</v>
      </c>
      <c r="F157" s="9" t="str">
        <f>IFERROR(VLOOKUP(CONCATENATE($A157,F$1),'Исх-фото'!$A$2:$D$4000,4,FALSE),"-")</f>
        <v>-</v>
      </c>
      <c r="G157" s="9" t="str">
        <f>IFERROR(VLOOKUP(CONCATENATE($A157,G$1),'Исх-фото'!$A$2:$D$4000,4,FALSE),"-")</f>
        <v>-</v>
      </c>
      <c r="H157" s="9" t="str">
        <f>IFERROR(VLOOKUP(CONCATENATE($A157,H$1),'Исх-фото'!$A$2:$D$4000,4,FALSE),"-")</f>
        <v>-</v>
      </c>
      <c r="I157" s="9" t="str">
        <f>IFERROR(VLOOKUP(CONCATENATE($A157,I$1),'Исх-фото'!$A$2:$D$4000,4,FALSE),"-")</f>
        <v>-</v>
      </c>
      <c r="J157" s="9" t="str">
        <f>IFERROR(VLOOKUP(CONCATENATE($A157,J$1),'Исх-фото'!$A$2:$D$4000,4,FALSE),"-")</f>
        <v>-</v>
      </c>
      <c r="K157" s="9">
        <f>IFERROR(VLOOKUP(CONCATENATE($A157,K$1),'Исх-фото'!$A$2:$D$4000,4,FALSE),"-")</f>
        <v>8</v>
      </c>
      <c r="L157" s="9" t="str">
        <f>IFERROR(VLOOKUP(CONCATENATE($A157,L$1),'Исх-фото'!$A$2:$D$4000,4,FALSE),"-")</f>
        <v>-</v>
      </c>
      <c r="M157" s="9" t="str">
        <f>IFERROR(VLOOKUP(CONCATENATE($A157,M$1),'Исх-фото'!$A$2:$D$4000,4,FALSE),"-")</f>
        <v>-</v>
      </c>
      <c r="N157" s="9" t="str">
        <f>IFERROR(VLOOKUP(CONCATENATE($A157,N$1),'Исх-фото'!$A$2:$D$4000,4,FALSE),"-")</f>
        <v>-</v>
      </c>
      <c r="O157" s="9" t="str">
        <f>IFERROR(VLOOKUP(CONCATENATE($A157,O$1),'Исх-фото'!$A$2:$D$4000,4,FALSE),"-")</f>
        <v>-</v>
      </c>
      <c r="P157" s="9" t="str">
        <f>IFERROR(VLOOKUP(CONCATENATE($A157,P$1),'Исх-фото'!$A$2:$D$4000,4,FALSE),"-")</f>
        <v>-</v>
      </c>
      <c r="Q157" s="9">
        <f>IFERROR(VLOOKUP(CONCATENATE($A157,Q$1),'Исх-фото'!$A$2:$D$4000,4,FALSE),"-")</f>
        <v>7</v>
      </c>
      <c r="R157" s="9" t="str">
        <f>IFERROR(VLOOKUP(CONCATENATE($A157,R$1),'Исх-фото'!$A$2:$D$4000,4,FALSE),"-")</f>
        <v>-</v>
      </c>
      <c r="S157" s="9" t="str">
        <f>IFERROR(VLOOKUP(CONCATENATE($A157,S$1),'Исх-фото'!$A$2:$D$4000,4,FALSE),"-")</f>
        <v>-</v>
      </c>
      <c r="T157" s="9">
        <f>IFERROR(VLOOKUP(CONCATENATE($A157,T$1),'Исх-фото'!$A$2:$D$4000,4,FALSE),"-")</f>
        <v>6</v>
      </c>
      <c r="U157" s="9">
        <f>IFERROR(VLOOKUP(CONCATENATE($A157,U$1),'Исх-фото'!$A$2:$D$4000,4,FALSE),"-")</f>
        <v>8</v>
      </c>
      <c r="V157" s="9" t="str">
        <f>IFERROR(VLOOKUP(CONCATENATE($A157,V$1),'Исх-фото'!$A$2:$D$4000,4,FALSE),"-")</f>
        <v>-</v>
      </c>
      <c r="W157" s="9" t="str">
        <f>IFERROR(VLOOKUP(CONCATENATE($A157,W$1),'Исх-фото'!$A$2:$D$4000,4,FALSE),"-")</f>
        <v>-</v>
      </c>
      <c r="X157" s="9" t="str">
        <f>IFERROR(VLOOKUP(CONCATENATE($A157,X$1),'Исх-фото'!$A$2:$D$4000,4,FALSE),"-")</f>
        <v>-</v>
      </c>
      <c r="Y157" s="9" t="str">
        <f>IFERROR(VLOOKUP(CONCATENATE($A157,Y$1),'Исх-фото'!$A$2:$D$4000,4,FALSE),"-")</f>
        <v>-</v>
      </c>
      <c r="Z157" s="9">
        <f>IFERROR(VLOOKUP(CONCATENATE($A157,Z$1),'Исх-фото'!$A$2:$D$4000,4,FALSE),"-")</f>
        <v>9</v>
      </c>
      <c r="AA157" s="9" t="str">
        <f>IFERROR(VLOOKUP(CONCATENATE($A157,AA$1),'Исх-фото'!$A$2:$D$4000,4,FALSE),"-")</f>
        <v>-</v>
      </c>
      <c r="AB157" s="9" t="str">
        <f>IFERROR(VLOOKUP(CONCATENATE($A157,AB$1),'Исх-фото'!$A$2:$D$4000,4,FALSE),"-")</f>
        <v>-</v>
      </c>
      <c r="AC157" s="9" t="str">
        <f>IFERROR(VLOOKUP(CONCATENATE($A157,AC$1),'Исх-фото'!$A$2:$D$4000,4,FALSE),"-")</f>
        <v>-</v>
      </c>
      <c r="AD157" s="9" t="str">
        <f>IFERROR(VLOOKUP(CONCATENATE($A157,AD$1),'Исх-фото'!$A$2:$D$4000,4,FALSE),"-")</f>
        <v>-</v>
      </c>
      <c r="AE157" s="9" t="str">
        <f>IFERROR(VLOOKUP(CONCATENATE($A157,AE$1),'Исх-фото'!$A$2:$D$4000,4,FALSE),"-")</f>
        <v>-</v>
      </c>
      <c r="AF157" s="9" t="str">
        <f>IFERROR(VLOOKUP(CONCATENATE($A157,AF$1),'Исх-фото'!$A$2:$D$4000,4,FALSE),"-")</f>
        <v>-</v>
      </c>
      <c r="AG157" s="9">
        <f>IFERROR(VLOOKUP(CONCATENATE($A157,AG$1),'Исх-фото'!$A$2:$D$4000,4,FALSE),"-")</f>
        <v>5</v>
      </c>
      <c r="AH157" s="9" t="str">
        <f>IFERROR(VLOOKUP(CONCATENATE($A157,AH$1),'Исх-фото'!$A$2:$D$4000,4,FALSE),"-")</f>
        <v>-</v>
      </c>
      <c r="AI157" s="9" t="str">
        <f>IFERROR(VLOOKUP(CONCATENATE($A157,AI$1),'Исх-фото'!$A$2:$D$4000,4,FALSE),"-")</f>
        <v>-</v>
      </c>
      <c r="AJ157" s="9">
        <f>IFERROR(VLOOKUP(CONCATENATE($A157,AJ$1),'Исх-фото'!$A$2:$D$4000,4,FALSE),"-")</f>
        <v>5</v>
      </c>
      <c r="AK157" s="9" t="str">
        <f>IFERROR(VLOOKUP(CONCATENATE($A157,AK$1),'Исх-фото'!$A$2:$D$4000,4,FALSE),"-")</f>
        <v>-</v>
      </c>
      <c r="AL157" s="9">
        <f>IFERROR(VLOOKUP(CONCATENATE($A157,AL$1),'Исх-фото'!$A$2:$D$4000,4,FALSE),"-")</f>
        <v>4</v>
      </c>
      <c r="AM157" s="9">
        <f>IFERROR(VLOOKUP(CONCATENATE($A157,AM$1),'Исх-фото'!$A$2:$D$4000,4,FALSE),"-")</f>
        <v>6</v>
      </c>
      <c r="AN157" s="9">
        <f>IFERROR(VLOOKUP(CONCATENATE($A157,AN$1),'Исх-фото'!$A$2:$D$4000,4,FALSE),"-")</f>
        <v>7</v>
      </c>
      <c r="AO157" s="9" t="str">
        <f>IFERROR(VLOOKUP(CONCATENATE($A157,AO$1),'Исх-фото'!$A$2:$D$4000,4,FALSE),"-")</f>
        <v>-</v>
      </c>
      <c r="AP157" s="9">
        <f>IFERROR(VLOOKUP(CONCATENATE($A157,AP$1),'Исх-фото'!$A$2:$D$4000,4,FALSE),"-")</f>
        <v>5</v>
      </c>
      <c r="AQ157" s="9" t="str">
        <f>IFERROR(VLOOKUP(CONCATENATE($A157,AQ$1),'Исх-фото'!$A$2:$D$4000,4,FALSE),"-")</f>
        <v>-</v>
      </c>
      <c r="AR157" s="9" t="str">
        <f>IFERROR(VLOOKUP(CONCATENATE($A157,AR$1),'Исх-фото'!$A$2:$D$4000,4,FALSE),"-")</f>
        <v>-</v>
      </c>
      <c r="AS157" s="9" t="str">
        <f>IFERROR(VLOOKUP(CONCATENATE($A157,AS$1),'Исх-фото'!$A$2:$D$4000,4,FALSE),"-")</f>
        <v>-</v>
      </c>
      <c r="AT157" s="9" t="str">
        <f>IFERROR(VLOOKUP(CONCATENATE($A157,AT$1),'Исх-фото'!$A$2:$D$4000,4,FALSE),"-")</f>
        <v>-</v>
      </c>
      <c r="AU157" s="9" t="str">
        <f>IFERROR(VLOOKUP(CONCATENATE($A157,AU$1),'Исх-фото'!$A$2:$D$4000,4,FALSE),"-")</f>
        <v>-</v>
      </c>
      <c r="AV157" s="9" t="str">
        <f>IFERROR(VLOOKUP(CONCATENATE($A157,AV$1),'Исх-фото'!$A$2:$D$4000,4,FALSE),"-")</f>
        <v>-</v>
      </c>
      <c r="AW157" s="9">
        <f>IFERROR(VLOOKUP(CONCATENATE($A157,AW$1),'Исх-фото'!$A$2:$D$4000,4,FALSE),"-")</f>
        <v>9</v>
      </c>
      <c r="AX157" s="9" t="str">
        <f>IFERROR(VLOOKUP(CONCATENATE($A157,AX$1),'Исх-фото'!$A$2:$D$4000,4,FALSE),"-")</f>
        <v>-</v>
      </c>
      <c r="AY157" s="9" t="str">
        <f>IFERROR(VLOOKUP(CONCATENATE($A157,AY$1),'Исх-фото'!$A$2:$D$4000,4,FALSE),"-")</f>
        <v>-</v>
      </c>
      <c r="AZ157" s="9" t="str">
        <f>IFERROR(VLOOKUP(CONCATENATE($A157,AZ$1),'Исх-фото'!$A$2:$D$4000,4,FALSE),"-")</f>
        <v>-</v>
      </c>
      <c r="BA157" s="9" t="str">
        <f>IFERROR(VLOOKUP(CONCATENATE($A157,BA$1),'Исх-фото'!$A$2:$D$4000,4,FALSE),"-")</f>
        <v>-</v>
      </c>
      <c r="BB157" s="9">
        <f>IFERROR(VLOOKUP(CONCATENATE($A157,BB$1),'Исх-фото'!$A$2:$D$4000,4,FALSE),"-")</f>
        <v>8</v>
      </c>
      <c r="BC157" s="9">
        <f>IFERROR(VLOOKUP(CONCATENATE($A157,BC$1),'Исх-фото'!$A$2:$D$4000,4,FALSE),"-")</f>
        <v>6</v>
      </c>
      <c r="BD157" s="9" t="str">
        <f>IFERROR(VLOOKUP(CONCATENATE($A157,BD$1),'Исх-фото'!$A$2:$D$4000,4,FALSE),"-")</f>
        <v>-</v>
      </c>
      <c r="BE157" s="9">
        <f>IFERROR(VLOOKUP(CONCATENATE($A157,BE$1),'Исх-фото'!$A$2:$D$4000,4,FALSE),"-")</f>
        <v>7</v>
      </c>
      <c r="BF157" s="9" t="str">
        <f>IFERROR(VLOOKUP(CONCATENATE($A157,BF$1),'Исх-фото'!$A$2:$D$4000,4,FALSE),"-")</f>
        <v>-</v>
      </c>
      <c r="BG157" s="9" t="str">
        <f>IFERROR(VLOOKUP(CONCATENATE($A157,BG$1),'Исх-фото'!$A$2:$D$4000,4,FALSE),"-")</f>
        <v>-</v>
      </c>
      <c r="BH157" s="9" t="str">
        <f>IFERROR(VLOOKUP(CONCATENATE($A157,BH$1),'Исх-фото'!$A$2:$D$4000,4,FALSE),"-")</f>
        <v>-</v>
      </c>
      <c r="BI157" s="9" t="str">
        <f>IFERROR(VLOOKUP(CONCATENATE($A157,BI$1),'Исх-фото'!$A$2:$D$4000,4,FALSE),"-")</f>
        <v>-</v>
      </c>
      <c r="BJ157" s="37">
        <f t="shared" si="12"/>
        <v>16</v>
      </c>
      <c r="BK157" s="34">
        <f t="shared" si="13"/>
        <v>6.6875</v>
      </c>
      <c r="BL157" s="9">
        <f t="shared" si="14"/>
        <v>67</v>
      </c>
    </row>
    <row r="158" spans="1:64">
      <c r="A158" s="38">
        <f t="shared" si="15"/>
        <v>156</v>
      </c>
      <c r="B158" s="36">
        <f>№!B157</f>
        <v>73</v>
      </c>
      <c r="C158" s="36">
        <f>№!C157</f>
        <v>3</v>
      </c>
      <c r="D158" s="9">
        <f>IFERROR(VLOOKUP(CONCATENATE($A158,D$1),'Исх-фото'!$A$2:$D$4000,4,FALSE),"-")</f>
        <v>4</v>
      </c>
      <c r="E158" s="9" t="str">
        <f>IFERROR(VLOOKUP(CONCATENATE($A158,E$1),'Исх-фото'!$A$2:$D$4000,4,FALSE),"-")</f>
        <v>-</v>
      </c>
      <c r="F158" s="9">
        <f>IFERROR(VLOOKUP(CONCATENATE($A158,F$1),'Исх-фото'!$A$2:$D$4000,4,FALSE),"-")</f>
        <v>6</v>
      </c>
      <c r="G158" s="9" t="str">
        <f>IFERROR(VLOOKUP(CONCATENATE($A158,G$1),'Исх-фото'!$A$2:$D$4000,4,FALSE),"-")</f>
        <v>-</v>
      </c>
      <c r="H158" s="9" t="str">
        <f>IFERROR(VLOOKUP(CONCATENATE($A158,H$1),'Исх-фото'!$A$2:$D$4000,4,FALSE),"-")</f>
        <v>-</v>
      </c>
      <c r="I158" s="9" t="str">
        <f>IFERROR(VLOOKUP(CONCATENATE($A158,I$1),'Исх-фото'!$A$2:$D$4000,4,FALSE),"-")</f>
        <v>-</v>
      </c>
      <c r="J158" s="9">
        <f>IFERROR(VLOOKUP(CONCATENATE($A158,J$1),'Исх-фото'!$A$2:$D$4000,4,FALSE),"-")</f>
        <v>8</v>
      </c>
      <c r="K158" s="9" t="str">
        <f>IFERROR(VLOOKUP(CONCATENATE($A158,K$1),'Исх-фото'!$A$2:$D$4000,4,FALSE),"-")</f>
        <v>-</v>
      </c>
      <c r="L158" s="9" t="str">
        <f>IFERROR(VLOOKUP(CONCATENATE($A158,L$1),'Исх-фото'!$A$2:$D$4000,4,FALSE),"-")</f>
        <v>-</v>
      </c>
      <c r="M158" s="9">
        <f>IFERROR(VLOOKUP(CONCATENATE($A158,M$1),'Исх-фото'!$A$2:$D$4000,4,FALSE),"-")</f>
        <v>8</v>
      </c>
      <c r="N158" s="9" t="str">
        <f>IFERROR(VLOOKUP(CONCATENATE($A158,N$1),'Исх-фото'!$A$2:$D$4000,4,FALSE),"-")</f>
        <v>-</v>
      </c>
      <c r="O158" s="9" t="str">
        <f>IFERROR(VLOOKUP(CONCATENATE($A158,O$1),'Исх-фото'!$A$2:$D$4000,4,FALSE),"-")</f>
        <v>-</v>
      </c>
      <c r="P158" s="9" t="str">
        <f>IFERROR(VLOOKUP(CONCATENATE($A158,P$1),'Исх-фото'!$A$2:$D$4000,4,FALSE),"-")</f>
        <v>-</v>
      </c>
      <c r="Q158" s="9">
        <f>IFERROR(VLOOKUP(CONCATENATE($A158,Q$1),'Исх-фото'!$A$2:$D$4000,4,FALSE),"-")</f>
        <v>7</v>
      </c>
      <c r="R158" s="9" t="str">
        <f>IFERROR(VLOOKUP(CONCATENATE($A158,R$1),'Исх-фото'!$A$2:$D$4000,4,FALSE),"-")</f>
        <v>-</v>
      </c>
      <c r="S158" s="9" t="str">
        <f>IFERROR(VLOOKUP(CONCATENATE($A158,S$1),'Исх-фото'!$A$2:$D$4000,4,FALSE),"-")</f>
        <v>-</v>
      </c>
      <c r="T158" s="9">
        <f>IFERROR(VLOOKUP(CONCATENATE($A158,T$1),'Исх-фото'!$A$2:$D$4000,4,FALSE),"-")</f>
        <v>4</v>
      </c>
      <c r="U158" s="9">
        <f>IFERROR(VLOOKUP(CONCATENATE($A158,U$1),'Исх-фото'!$A$2:$D$4000,4,FALSE),"-")</f>
        <v>4</v>
      </c>
      <c r="V158" s="9" t="str">
        <f>IFERROR(VLOOKUP(CONCATENATE($A158,V$1),'Исх-фото'!$A$2:$D$4000,4,FALSE),"-")</f>
        <v>-</v>
      </c>
      <c r="W158" s="9" t="str">
        <f>IFERROR(VLOOKUP(CONCATENATE($A158,W$1),'Исх-фото'!$A$2:$D$4000,4,FALSE),"-")</f>
        <v>-</v>
      </c>
      <c r="X158" s="9" t="str">
        <f>IFERROR(VLOOKUP(CONCATENATE($A158,X$1),'Исх-фото'!$A$2:$D$4000,4,FALSE),"-")</f>
        <v>-</v>
      </c>
      <c r="Y158" s="9">
        <f>IFERROR(VLOOKUP(CONCATENATE($A158,Y$1),'Исх-фото'!$A$2:$D$4000,4,FALSE),"-")</f>
        <v>12</v>
      </c>
      <c r="Z158" s="9">
        <f>IFERROR(VLOOKUP(CONCATENATE($A158,Z$1),'Исх-фото'!$A$2:$D$4000,4,FALSE),"-")</f>
        <v>8</v>
      </c>
      <c r="AA158" s="9" t="str">
        <f>IFERROR(VLOOKUP(CONCATENATE($A158,AA$1),'Исх-фото'!$A$2:$D$4000,4,FALSE),"-")</f>
        <v>-</v>
      </c>
      <c r="AB158" s="9" t="str">
        <f>IFERROR(VLOOKUP(CONCATENATE($A158,AB$1),'Исх-фото'!$A$2:$D$4000,4,FALSE),"-")</f>
        <v>-</v>
      </c>
      <c r="AC158" s="9" t="str">
        <f>IFERROR(VLOOKUP(CONCATENATE($A158,AC$1),'Исх-фото'!$A$2:$D$4000,4,FALSE),"-")</f>
        <v>-</v>
      </c>
      <c r="AD158" s="9" t="str">
        <f>IFERROR(VLOOKUP(CONCATENATE($A158,AD$1),'Исх-фото'!$A$2:$D$4000,4,FALSE),"-")</f>
        <v>-</v>
      </c>
      <c r="AE158" s="9" t="str">
        <f>IFERROR(VLOOKUP(CONCATENATE($A158,AE$1),'Исх-фото'!$A$2:$D$4000,4,FALSE),"-")</f>
        <v>-</v>
      </c>
      <c r="AF158" s="9" t="str">
        <f>IFERROR(VLOOKUP(CONCATENATE($A158,AF$1),'Исх-фото'!$A$2:$D$4000,4,FALSE),"-")</f>
        <v>-</v>
      </c>
      <c r="AG158" s="9">
        <f>IFERROR(VLOOKUP(CONCATENATE($A158,AG$1),'Исх-фото'!$A$2:$D$4000,4,FALSE),"-")</f>
        <v>5</v>
      </c>
      <c r="AH158" s="9" t="str">
        <f>IFERROR(VLOOKUP(CONCATENATE($A158,AH$1),'Исх-фото'!$A$2:$D$4000,4,FALSE),"-")</f>
        <v>-</v>
      </c>
      <c r="AI158" s="9" t="str">
        <f>IFERROR(VLOOKUP(CONCATENATE($A158,AI$1),'Исх-фото'!$A$2:$D$4000,4,FALSE),"-")</f>
        <v>-</v>
      </c>
      <c r="AJ158" s="9">
        <f>IFERROR(VLOOKUP(CONCATENATE($A158,AJ$1),'Исх-фото'!$A$2:$D$4000,4,FALSE),"-")</f>
        <v>4</v>
      </c>
      <c r="AK158" s="9" t="str">
        <f>IFERROR(VLOOKUP(CONCATENATE($A158,AK$1),'Исх-фото'!$A$2:$D$4000,4,FALSE),"-")</f>
        <v>-</v>
      </c>
      <c r="AL158" s="9" t="str">
        <f>IFERROR(VLOOKUP(CONCATENATE($A158,AL$1),'Исх-фото'!$A$2:$D$4000,4,FALSE),"-")</f>
        <v>-</v>
      </c>
      <c r="AM158" s="9">
        <f>IFERROR(VLOOKUP(CONCATENATE($A158,AM$1),'Исх-фото'!$A$2:$D$4000,4,FALSE),"-")</f>
        <v>7</v>
      </c>
      <c r="AN158" s="9">
        <f>IFERROR(VLOOKUP(CONCATENATE($A158,AN$1),'Исх-фото'!$A$2:$D$4000,4,FALSE),"-")</f>
        <v>5</v>
      </c>
      <c r="AO158" s="9" t="str">
        <f>IFERROR(VLOOKUP(CONCATENATE($A158,AO$1),'Исх-фото'!$A$2:$D$4000,4,FALSE),"-")</f>
        <v>-</v>
      </c>
      <c r="AP158" s="9">
        <f>IFERROR(VLOOKUP(CONCATENATE($A158,AP$1),'Исх-фото'!$A$2:$D$4000,4,FALSE),"-")</f>
        <v>6</v>
      </c>
      <c r="AQ158" s="9" t="str">
        <f>IFERROR(VLOOKUP(CONCATENATE($A158,AQ$1),'Исх-фото'!$A$2:$D$4000,4,FALSE),"-")</f>
        <v>-</v>
      </c>
      <c r="AR158" s="9" t="str">
        <f>IFERROR(VLOOKUP(CONCATENATE($A158,AR$1),'Исх-фото'!$A$2:$D$4000,4,FALSE),"-")</f>
        <v>-</v>
      </c>
      <c r="AS158" s="9" t="str">
        <f>IFERROR(VLOOKUP(CONCATENATE($A158,AS$1),'Исх-фото'!$A$2:$D$4000,4,FALSE),"-")</f>
        <v>-</v>
      </c>
      <c r="AT158" s="9" t="str">
        <f>IFERROR(VLOOKUP(CONCATENATE($A158,AT$1),'Исх-фото'!$A$2:$D$4000,4,FALSE),"-")</f>
        <v>-</v>
      </c>
      <c r="AU158" s="9" t="str">
        <f>IFERROR(VLOOKUP(CONCATENATE($A158,AU$1),'Исх-фото'!$A$2:$D$4000,4,FALSE),"-")</f>
        <v>-</v>
      </c>
      <c r="AV158" s="9" t="str">
        <f>IFERROR(VLOOKUP(CONCATENATE($A158,AV$1),'Исх-фото'!$A$2:$D$4000,4,FALSE),"-")</f>
        <v>-</v>
      </c>
      <c r="AW158" s="9">
        <f>IFERROR(VLOOKUP(CONCATENATE($A158,AW$1),'Исх-фото'!$A$2:$D$4000,4,FALSE),"-")</f>
        <v>9</v>
      </c>
      <c r="AX158" s="9" t="str">
        <f>IFERROR(VLOOKUP(CONCATENATE($A158,AX$1),'Исх-фото'!$A$2:$D$4000,4,FALSE),"-")</f>
        <v>-</v>
      </c>
      <c r="AY158" s="9" t="str">
        <f>IFERROR(VLOOKUP(CONCATENATE($A158,AY$1),'Исх-фото'!$A$2:$D$4000,4,FALSE),"-")</f>
        <v>-</v>
      </c>
      <c r="AZ158" s="9" t="str">
        <f>IFERROR(VLOOKUP(CONCATENATE($A158,AZ$1),'Исх-фото'!$A$2:$D$4000,4,FALSE),"-")</f>
        <v>-</v>
      </c>
      <c r="BA158" s="9" t="str">
        <f>IFERROR(VLOOKUP(CONCATENATE($A158,BA$1),'Исх-фото'!$A$2:$D$4000,4,FALSE),"-")</f>
        <v>-</v>
      </c>
      <c r="BB158" s="9">
        <f>IFERROR(VLOOKUP(CONCATENATE($A158,BB$1),'Исх-фото'!$A$2:$D$4000,4,FALSE),"-")</f>
        <v>7</v>
      </c>
      <c r="BC158" s="9">
        <f>IFERROR(VLOOKUP(CONCATENATE($A158,BC$1),'Исх-фото'!$A$2:$D$4000,4,FALSE),"-")</f>
        <v>5</v>
      </c>
      <c r="BD158" s="9" t="str">
        <f>IFERROR(VLOOKUP(CONCATENATE($A158,BD$1),'Исх-фото'!$A$2:$D$4000,4,FALSE),"-")</f>
        <v>-</v>
      </c>
      <c r="BE158" s="9">
        <f>IFERROR(VLOOKUP(CONCATENATE($A158,BE$1),'Исх-фото'!$A$2:$D$4000,4,FALSE),"-")</f>
        <v>7</v>
      </c>
      <c r="BF158" s="9" t="str">
        <f>IFERROR(VLOOKUP(CONCATENATE($A158,BF$1),'Исх-фото'!$A$2:$D$4000,4,FALSE),"-")</f>
        <v>-</v>
      </c>
      <c r="BG158" s="9" t="str">
        <f>IFERROR(VLOOKUP(CONCATENATE($A158,BG$1),'Исх-фото'!$A$2:$D$4000,4,FALSE),"-")</f>
        <v>-</v>
      </c>
      <c r="BH158" s="9" t="str">
        <f>IFERROR(VLOOKUP(CONCATENATE($A158,BH$1),'Исх-фото'!$A$2:$D$4000,4,FALSE),"-")</f>
        <v>-</v>
      </c>
      <c r="BI158" s="9" t="str">
        <f>IFERROR(VLOOKUP(CONCATENATE($A158,BI$1),'Исх-фото'!$A$2:$D$4000,4,FALSE),"-")</f>
        <v>-</v>
      </c>
      <c r="BJ158" s="37">
        <f t="shared" si="12"/>
        <v>18</v>
      </c>
      <c r="BK158" s="34">
        <f t="shared" si="13"/>
        <v>6.4444444444444446</v>
      </c>
      <c r="BL158" s="9">
        <f t="shared" si="14"/>
        <v>79</v>
      </c>
    </row>
    <row r="159" spans="1:64">
      <c r="A159" s="38">
        <f t="shared" si="15"/>
        <v>157</v>
      </c>
      <c r="B159" s="36">
        <f>№!B158</f>
        <v>77</v>
      </c>
      <c r="C159" s="36">
        <f>№!C158</f>
        <v>1</v>
      </c>
      <c r="D159" s="9">
        <f>IFERROR(VLOOKUP(CONCATENATE($A159,D$1),'Исх-фото'!$A$2:$D$4000,4,FALSE),"-")</f>
        <v>12</v>
      </c>
      <c r="E159" s="9" t="str">
        <f>IFERROR(VLOOKUP(CONCATENATE($A159,E$1),'Исх-фото'!$A$2:$D$4000,4,FALSE),"-")</f>
        <v>-</v>
      </c>
      <c r="F159" s="9">
        <f>IFERROR(VLOOKUP(CONCATENATE($A159,F$1),'Исх-фото'!$A$2:$D$4000,4,FALSE),"-")</f>
        <v>12</v>
      </c>
      <c r="G159" s="9" t="str">
        <f>IFERROR(VLOOKUP(CONCATENATE($A159,G$1),'Исх-фото'!$A$2:$D$4000,4,FALSE),"-")</f>
        <v>-</v>
      </c>
      <c r="H159" s="9" t="str">
        <f>IFERROR(VLOOKUP(CONCATENATE($A159,H$1),'Исх-фото'!$A$2:$D$4000,4,FALSE),"-")</f>
        <v>-</v>
      </c>
      <c r="I159" s="9" t="str">
        <f>IFERROR(VLOOKUP(CONCATENATE($A159,I$1),'Исх-фото'!$A$2:$D$4000,4,FALSE),"-")</f>
        <v>-</v>
      </c>
      <c r="J159" s="9">
        <f>IFERROR(VLOOKUP(CONCATENATE($A159,J$1),'Исх-фото'!$A$2:$D$4000,4,FALSE),"-")</f>
        <v>8</v>
      </c>
      <c r="K159" s="9">
        <f>IFERROR(VLOOKUP(CONCATENATE($A159,K$1),'Исх-фото'!$A$2:$D$4000,4,FALSE),"-")</f>
        <v>12</v>
      </c>
      <c r="L159" s="9" t="str">
        <f>IFERROR(VLOOKUP(CONCATENATE($A159,L$1),'Исх-фото'!$A$2:$D$4000,4,FALSE),"-")</f>
        <v>-</v>
      </c>
      <c r="M159" s="9">
        <f>IFERROR(VLOOKUP(CONCATENATE($A159,M$1),'Исх-фото'!$A$2:$D$4000,4,FALSE),"-")</f>
        <v>8</v>
      </c>
      <c r="N159" s="9" t="str">
        <f>IFERROR(VLOOKUP(CONCATENATE($A159,N$1),'Исх-фото'!$A$2:$D$4000,4,FALSE),"-")</f>
        <v>-</v>
      </c>
      <c r="O159" s="9" t="str">
        <f>IFERROR(VLOOKUP(CONCATENATE($A159,O$1),'Исх-фото'!$A$2:$D$4000,4,FALSE),"-")</f>
        <v>-</v>
      </c>
      <c r="P159" s="9" t="str">
        <f>IFERROR(VLOOKUP(CONCATENATE($A159,P$1),'Исх-фото'!$A$2:$D$4000,4,FALSE),"-")</f>
        <v>-</v>
      </c>
      <c r="Q159" s="9">
        <f>IFERROR(VLOOKUP(CONCATENATE($A159,Q$1),'Исх-фото'!$A$2:$D$4000,4,FALSE),"-")</f>
        <v>9</v>
      </c>
      <c r="R159" s="9" t="str">
        <f>IFERROR(VLOOKUP(CONCATENATE($A159,R$1),'Исх-фото'!$A$2:$D$4000,4,FALSE),"-")</f>
        <v>-</v>
      </c>
      <c r="S159" s="9" t="str">
        <f>IFERROR(VLOOKUP(CONCATENATE($A159,S$1),'Исх-фото'!$A$2:$D$4000,4,FALSE),"-")</f>
        <v>-</v>
      </c>
      <c r="T159" s="9">
        <f>IFERROR(VLOOKUP(CONCATENATE($A159,T$1),'Исх-фото'!$A$2:$D$4000,4,FALSE),"-")</f>
        <v>4</v>
      </c>
      <c r="U159" s="9">
        <f>IFERROR(VLOOKUP(CONCATENATE($A159,U$1),'Исх-фото'!$A$2:$D$4000,4,FALSE),"-")</f>
        <v>11</v>
      </c>
      <c r="V159" s="9" t="str">
        <f>IFERROR(VLOOKUP(CONCATENATE($A159,V$1),'Исх-фото'!$A$2:$D$4000,4,FALSE),"-")</f>
        <v>-</v>
      </c>
      <c r="W159" s="9" t="str">
        <f>IFERROR(VLOOKUP(CONCATENATE($A159,W$1),'Исх-фото'!$A$2:$D$4000,4,FALSE),"-")</f>
        <v>-</v>
      </c>
      <c r="X159" s="9" t="str">
        <f>IFERROR(VLOOKUP(CONCATENATE($A159,X$1),'Исх-фото'!$A$2:$D$4000,4,FALSE),"-")</f>
        <v>-</v>
      </c>
      <c r="Y159" s="9" t="str">
        <f>IFERROR(VLOOKUP(CONCATENATE($A159,Y$1),'Исх-фото'!$A$2:$D$4000,4,FALSE),"-")</f>
        <v>-</v>
      </c>
      <c r="Z159" s="9">
        <f>IFERROR(VLOOKUP(CONCATENATE($A159,Z$1),'Исх-фото'!$A$2:$D$4000,4,FALSE),"-")</f>
        <v>9</v>
      </c>
      <c r="AA159" s="9" t="str">
        <f>IFERROR(VLOOKUP(CONCATENATE($A159,AA$1),'Исх-фото'!$A$2:$D$4000,4,FALSE),"-")</f>
        <v>-</v>
      </c>
      <c r="AB159" s="9">
        <f>IFERROR(VLOOKUP(CONCATENATE($A159,AB$1),'Исх-фото'!$A$2:$D$4000,4,FALSE),"-")</f>
        <v>8</v>
      </c>
      <c r="AC159" s="9">
        <f>IFERROR(VLOOKUP(CONCATENATE($A159,AC$1),'Исх-фото'!$A$2:$D$4000,4,FALSE),"-")</f>
        <v>12</v>
      </c>
      <c r="AD159" s="9" t="str">
        <f>IFERROR(VLOOKUP(CONCATENATE($A159,AD$1),'Исх-фото'!$A$2:$D$4000,4,FALSE),"-")</f>
        <v>-</v>
      </c>
      <c r="AE159" s="9" t="str">
        <f>IFERROR(VLOOKUP(CONCATENATE($A159,AE$1),'Исх-фото'!$A$2:$D$4000,4,FALSE),"-")</f>
        <v>-</v>
      </c>
      <c r="AF159" s="9" t="str">
        <f>IFERROR(VLOOKUP(CONCATENATE($A159,AF$1),'Исх-фото'!$A$2:$D$4000,4,FALSE),"-")</f>
        <v>-</v>
      </c>
      <c r="AG159" s="9">
        <f>IFERROR(VLOOKUP(CONCATENATE($A159,AG$1),'Исх-фото'!$A$2:$D$4000,4,FALSE),"-")</f>
        <v>5</v>
      </c>
      <c r="AH159" s="9" t="str">
        <f>IFERROR(VLOOKUP(CONCATENATE($A159,AH$1),'Исх-фото'!$A$2:$D$4000,4,FALSE),"-")</f>
        <v>-</v>
      </c>
      <c r="AI159" s="9">
        <f>IFERROR(VLOOKUP(CONCATENATE($A159,AI$1),'Исх-фото'!$A$2:$D$4000,4,FALSE),"-")</f>
        <v>10</v>
      </c>
      <c r="AJ159" s="9">
        <f>IFERROR(VLOOKUP(CONCATENATE($A159,AJ$1),'Исх-фото'!$A$2:$D$4000,4,FALSE),"-")</f>
        <v>8</v>
      </c>
      <c r="AK159" s="9">
        <f>IFERROR(VLOOKUP(CONCATENATE($A159,AK$1),'Исх-фото'!$A$2:$D$4000,4,FALSE),"-")</f>
        <v>12</v>
      </c>
      <c r="AL159" s="9">
        <f>IFERROR(VLOOKUP(CONCATENATE($A159,AL$1),'Исх-фото'!$A$2:$D$4000,4,FALSE),"-")</f>
        <v>4</v>
      </c>
      <c r="AM159" s="9">
        <f>IFERROR(VLOOKUP(CONCATENATE($A159,AM$1),'Исх-фото'!$A$2:$D$4000,4,FALSE),"-")</f>
        <v>8</v>
      </c>
      <c r="AN159" s="9">
        <f>IFERROR(VLOOKUP(CONCATENATE($A159,AN$1),'Исх-фото'!$A$2:$D$4000,4,FALSE),"-")</f>
        <v>5</v>
      </c>
      <c r="AO159" s="9">
        <f>IFERROR(VLOOKUP(CONCATENATE($A159,AO$1),'Исх-фото'!$A$2:$D$4000,4,FALSE),"-")</f>
        <v>11</v>
      </c>
      <c r="AP159" s="9">
        <f>IFERROR(VLOOKUP(CONCATENATE($A159,AP$1),'Исх-фото'!$A$2:$D$4000,4,FALSE),"-")</f>
        <v>8</v>
      </c>
      <c r="AQ159" s="9" t="str">
        <f>IFERROR(VLOOKUP(CONCATENATE($A159,AQ$1),'Исх-фото'!$A$2:$D$4000,4,FALSE),"-")</f>
        <v>-</v>
      </c>
      <c r="AR159" s="9" t="str">
        <f>IFERROR(VLOOKUP(CONCATENATE($A159,AR$1),'Исх-фото'!$A$2:$D$4000,4,FALSE),"-")</f>
        <v>-</v>
      </c>
      <c r="AS159" s="9">
        <f>IFERROR(VLOOKUP(CONCATENATE($A159,AS$1),'Исх-фото'!$A$2:$D$4000,4,FALSE),"-")</f>
        <v>3</v>
      </c>
      <c r="AT159" s="9" t="str">
        <f>IFERROR(VLOOKUP(CONCATENATE($A159,AT$1),'Исх-фото'!$A$2:$D$4000,4,FALSE),"-")</f>
        <v>-</v>
      </c>
      <c r="AU159" s="9" t="str">
        <f>IFERROR(VLOOKUP(CONCATENATE($A159,AU$1),'Исх-фото'!$A$2:$D$4000,4,FALSE),"-")</f>
        <v>-</v>
      </c>
      <c r="AV159" s="9" t="str">
        <f>IFERROR(VLOOKUP(CONCATENATE($A159,AV$1),'Исх-фото'!$A$2:$D$4000,4,FALSE),"-")</f>
        <v>-</v>
      </c>
      <c r="AW159" s="9">
        <f>IFERROR(VLOOKUP(CONCATENATE($A159,AW$1),'Исх-фото'!$A$2:$D$4000,4,FALSE),"-")</f>
        <v>6</v>
      </c>
      <c r="AX159" s="9" t="str">
        <f>IFERROR(VLOOKUP(CONCATENATE($A159,AX$1),'Исх-фото'!$A$2:$D$4000,4,FALSE),"-")</f>
        <v>-</v>
      </c>
      <c r="AY159" s="9" t="str">
        <f>IFERROR(VLOOKUP(CONCATENATE($A159,AY$1),'Исх-фото'!$A$2:$D$4000,4,FALSE),"-")</f>
        <v>-</v>
      </c>
      <c r="AZ159" s="9">
        <f>IFERROR(VLOOKUP(CONCATENATE($A159,AZ$1),'Исх-фото'!$A$2:$D$4000,4,FALSE),"-")</f>
        <v>6</v>
      </c>
      <c r="BA159" s="9" t="str">
        <f>IFERROR(VLOOKUP(CONCATENATE($A159,BA$1),'Исх-фото'!$A$2:$D$4000,4,FALSE),"-")</f>
        <v>-</v>
      </c>
      <c r="BB159" s="9" t="str">
        <f>IFERROR(VLOOKUP(CONCATENATE($A159,BB$1),'Исх-фото'!$A$2:$D$4000,4,FALSE),"-")</f>
        <v>-</v>
      </c>
      <c r="BC159" s="9">
        <f>IFERROR(VLOOKUP(CONCATENATE($A159,BC$1),'Исх-фото'!$A$2:$D$4000,4,FALSE),"-")</f>
        <v>7</v>
      </c>
      <c r="BD159" s="9" t="str">
        <f>IFERROR(VLOOKUP(CONCATENATE($A159,BD$1),'Исх-фото'!$A$2:$D$4000,4,FALSE),"-")</f>
        <v>-</v>
      </c>
      <c r="BE159" s="9">
        <f>IFERROR(VLOOKUP(CONCATENATE($A159,BE$1),'Исх-фото'!$A$2:$D$4000,4,FALSE),"-")</f>
        <v>8</v>
      </c>
      <c r="BF159" s="9">
        <f>IFERROR(VLOOKUP(CONCATENATE($A159,BF$1),'Исх-фото'!$A$2:$D$4000,4,FALSE),"-")</f>
        <v>8</v>
      </c>
      <c r="BG159" s="9" t="str">
        <f>IFERROR(VLOOKUP(CONCATENATE($A159,BG$1),'Исх-фото'!$A$2:$D$4000,4,FALSE),"-")</f>
        <v>-</v>
      </c>
      <c r="BH159" s="9" t="str">
        <f>IFERROR(VLOOKUP(CONCATENATE($A159,BH$1),'Исх-фото'!$A$2:$D$4000,4,FALSE),"-")</f>
        <v>-</v>
      </c>
      <c r="BI159" s="9">
        <f>IFERROR(VLOOKUP(CONCATENATE($A159,BI$1),'Исх-фото'!$A$2:$D$4000,4,FALSE),"-")</f>
        <v>9</v>
      </c>
      <c r="BJ159" s="37">
        <f t="shared" si="12"/>
        <v>27</v>
      </c>
      <c r="BK159" s="34">
        <f t="shared" si="13"/>
        <v>8.2592592592592595</v>
      </c>
      <c r="BL159" s="9">
        <f t="shared" si="14"/>
        <v>24</v>
      </c>
    </row>
    <row r="160" spans="1:64">
      <c r="A160" s="38">
        <f t="shared" si="15"/>
        <v>158</v>
      </c>
      <c r="B160" s="36">
        <f>№!B159</f>
        <v>77</v>
      </c>
      <c r="C160" s="36">
        <f>№!C159</f>
        <v>2</v>
      </c>
      <c r="D160" s="9">
        <f>IFERROR(VLOOKUP(CONCATENATE($A160,D$1),'Исх-фото'!$A$2:$D$4000,4,FALSE),"-")</f>
        <v>11</v>
      </c>
      <c r="E160" s="9" t="str">
        <f>IFERROR(VLOOKUP(CONCATENATE($A160,E$1),'Исх-фото'!$A$2:$D$4000,4,FALSE),"-")</f>
        <v>-</v>
      </c>
      <c r="F160" s="9" t="str">
        <f>IFERROR(VLOOKUP(CONCATENATE($A160,F$1),'Исх-фото'!$A$2:$D$4000,4,FALSE),"-")</f>
        <v>-</v>
      </c>
      <c r="G160" s="9" t="str">
        <f>IFERROR(VLOOKUP(CONCATENATE($A160,G$1),'Исх-фото'!$A$2:$D$4000,4,FALSE),"-")</f>
        <v>-</v>
      </c>
      <c r="H160" s="9" t="str">
        <f>IFERROR(VLOOKUP(CONCATENATE($A160,H$1),'Исх-фото'!$A$2:$D$4000,4,FALSE),"-")</f>
        <v>-</v>
      </c>
      <c r="I160" s="9" t="str">
        <f>IFERROR(VLOOKUP(CONCATENATE($A160,I$1),'Исх-фото'!$A$2:$D$4000,4,FALSE),"-")</f>
        <v>-</v>
      </c>
      <c r="J160" s="9">
        <f>IFERROR(VLOOKUP(CONCATENATE($A160,J$1),'Исх-фото'!$A$2:$D$4000,4,FALSE),"-")</f>
        <v>8</v>
      </c>
      <c r="K160" s="9">
        <f>IFERROR(VLOOKUP(CONCATENATE($A160,K$1),'Исх-фото'!$A$2:$D$4000,4,FALSE),"-")</f>
        <v>9</v>
      </c>
      <c r="L160" s="9" t="str">
        <f>IFERROR(VLOOKUP(CONCATENATE($A160,L$1),'Исх-фото'!$A$2:$D$4000,4,FALSE),"-")</f>
        <v>-</v>
      </c>
      <c r="M160" s="9">
        <f>IFERROR(VLOOKUP(CONCATENATE($A160,M$1),'Исх-фото'!$A$2:$D$4000,4,FALSE),"-")</f>
        <v>11</v>
      </c>
      <c r="N160" s="9" t="str">
        <f>IFERROR(VLOOKUP(CONCATENATE($A160,N$1),'Исх-фото'!$A$2:$D$4000,4,FALSE),"-")</f>
        <v>-</v>
      </c>
      <c r="O160" s="9" t="str">
        <f>IFERROR(VLOOKUP(CONCATENATE($A160,O$1),'Исх-фото'!$A$2:$D$4000,4,FALSE),"-")</f>
        <v>-</v>
      </c>
      <c r="P160" s="9" t="str">
        <f>IFERROR(VLOOKUP(CONCATENATE($A160,P$1),'Исх-фото'!$A$2:$D$4000,4,FALSE),"-")</f>
        <v>-</v>
      </c>
      <c r="Q160" s="9">
        <f>IFERROR(VLOOKUP(CONCATENATE($A160,Q$1),'Исх-фото'!$A$2:$D$4000,4,FALSE),"-")</f>
        <v>12</v>
      </c>
      <c r="R160" s="9" t="str">
        <f>IFERROR(VLOOKUP(CONCATENATE($A160,R$1),'Исх-фото'!$A$2:$D$4000,4,FALSE),"-")</f>
        <v>-</v>
      </c>
      <c r="S160" s="9">
        <f>IFERROR(VLOOKUP(CONCATENATE($A160,S$1),'Исх-фото'!$A$2:$D$4000,4,FALSE),"-")</f>
        <v>11</v>
      </c>
      <c r="T160" s="9">
        <f>IFERROR(VLOOKUP(CONCATENATE($A160,T$1),'Исх-фото'!$A$2:$D$4000,4,FALSE),"-")</f>
        <v>4</v>
      </c>
      <c r="U160" s="9">
        <f>IFERROR(VLOOKUP(CONCATENATE($A160,U$1),'Исх-фото'!$A$2:$D$4000,4,FALSE),"-")</f>
        <v>12</v>
      </c>
      <c r="V160" s="9" t="str">
        <f>IFERROR(VLOOKUP(CONCATENATE($A160,V$1),'Исх-фото'!$A$2:$D$4000,4,FALSE),"-")</f>
        <v>-</v>
      </c>
      <c r="W160" s="9" t="str">
        <f>IFERROR(VLOOKUP(CONCATENATE($A160,W$1),'Исх-фото'!$A$2:$D$4000,4,FALSE),"-")</f>
        <v>-</v>
      </c>
      <c r="X160" s="9">
        <f>IFERROR(VLOOKUP(CONCATENATE($A160,X$1),'Исх-фото'!$A$2:$D$4000,4,FALSE),"-")</f>
        <v>12</v>
      </c>
      <c r="Y160" s="9" t="str">
        <f>IFERROR(VLOOKUP(CONCATENATE($A160,Y$1),'Исх-фото'!$A$2:$D$4000,4,FALSE),"-")</f>
        <v>-</v>
      </c>
      <c r="Z160" s="9">
        <f>IFERROR(VLOOKUP(CONCATENATE($A160,Z$1),'Исх-фото'!$A$2:$D$4000,4,FALSE),"-")</f>
        <v>11</v>
      </c>
      <c r="AA160" s="9" t="str">
        <f>IFERROR(VLOOKUP(CONCATENATE($A160,AA$1),'Исх-фото'!$A$2:$D$4000,4,FALSE),"-")</f>
        <v>-</v>
      </c>
      <c r="AB160" s="9" t="str">
        <f>IFERROR(VLOOKUP(CONCATENATE($A160,AB$1),'Исх-фото'!$A$2:$D$4000,4,FALSE),"-")</f>
        <v>-</v>
      </c>
      <c r="AC160" s="9">
        <f>IFERROR(VLOOKUP(CONCATENATE($A160,AC$1),'Исх-фото'!$A$2:$D$4000,4,FALSE),"-")</f>
        <v>10</v>
      </c>
      <c r="AD160" s="9" t="str">
        <f>IFERROR(VLOOKUP(CONCATENATE($A160,AD$1),'Исх-фото'!$A$2:$D$4000,4,FALSE),"-")</f>
        <v>-</v>
      </c>
      <c r="AE160" s="9" t="str">
        <f>IFERROR(VLOOKUP(CONCATENATE($A160,AE$1),'Исх-фото'!$A$2:$D$4000,4,FALSE),"-")</f>
        <v>-</v>
      </c>
      <c r="AF160" s="9" t="str">
        <f>IFERROR(VLOOKUP(CONCATENATE($A160,AF$1),'Исх-фото'!$A$2:$D$4000,4,FALSE),"-")</f>
        <v>-</v>
      </c>
      <c r="AG160" s="9">
        <f>IFERROR(VLOOKUP(CONCATENATE($A160,AG$1),'Исх-фото'!$A$2:$D$4000,4,FALSE),"-")</f>
        <v>8</v>
      </c>
      <c r="AH160" s="9" t="str">
        <f>IFERROR(VLOOKUP(CONCATENATE($A160,AH$1),'Исх-фото'!$A$2:$D$4000,4,FALSE),"-")</f>
        <v>-</v>
      </c>
      <c r="AI160" s="9">
        <f>IFERROR(VLOOKUP(CONCATENATE($A160,AI$1),'Исх-фото'!$A$2:$D$4000,4,FALSE),"-")</f>
        <v>9</v>
      </c>
      <c r="AJ160" s="9">
        <f>IFERROR(VLOOKUP(CONCATENATE($A160,AJ$1),'Исх-фото'!$A$2:$D$4000,4,FALSE),"-")</f>
        <v>8</v>
      </c>
      <c r="AK160" s="9">
        <f>IFERROR(VLOOKUP(CONCATENATE($A160,AK$1),'Исх-фото'!$A$2:$D$4000,4,FALSE),"-")</f>
        <v>12</v>
      </c>
      <c r="AL160" s="9">
        <f>IFERROR(VLOOKUP(CONCATENATE($A160,AL$1),'Исх-фото'!$A$2:$D$4000,4,FALSE),"-")</f>
        <v>5</v>
      </c>
      <c r="AM160" s="9">
        <f>IFERROR(VLOOKUP(CONCATENATE($A160,AM$1),'Исх-фото'!$A$2:$D$4000,4,FALSE),"-")</f>
        <v>10</v>
      </c>
      <c r="AN160" s="9">
        <f>IFERROR(VLOOKUP(CONCATENATE($A160,AN$1),'Исх-фото'!$A$2:$D$4000,4,FALSE),"-")</f>
        <v>7</v>
      </c>
      <c r="AO160" s="9" t="str">
        <f>IFERROR(VLOOKUP(CONCATENATE($A160,AO$1),'Исх-фото'!$A$2:$D$4000,4,FALSE),"-")</f>
        <v>-</v>
      </c>
      <c r="AP160" s="9">
        <f>IFERROR(VLOOKUP(CONCATENATE($A160,AP$1),'Исх-фото'!$A$2:$D$4000,4,FALSE),"-")</f>
        <v>11</v>
      </c>
      <c r="AQ160" s="9" t="str">
        <f>IFERROR(VLOOKUP(CONCATENATE($A160,AQ$1),'Исх-фото'!$A$2:$D$4000,4,FALSE),"-")</f>
        <v>-</v>
      </c>
      <c r="AR160" s="9" t="str">
        <f>IFERROR(VLOOKUP(CONCATENATE($A160,AR$1),'Исх-фото'!$A$2:$D$4000,4,FALSE),"-")</f>
        <v>-</v>
      </c>
      <c r="AS160" s="9">
        <f>IFERROR(VLOOKUP(CONCATENATE($A160,AS$1),'Исх-фото'!$A$2:$D$4000,4,FALSE),"-")</f>
        <v>4</v>
      </c>
      <c r="AT160" s="9" t="str">
        <f>IFERROR(VLOOKUP(CONCATENATE($A160,AT$1),'Исх-фото'!$A$2:$D$4000,4,FALSE),"-")</f>
        <v>-</v>
      </c>
      <c r="AU160" s="9" t="str">
        <f>IFERROR(VLOOKUP(CONCATENATE($A160,AU$1),'Исх-фото'!$A$2:$D$4000,4,FALSE),"-")</f>
        <v>-</v>
      </c>
      <c r="AV160" s="9" t="str">
        <f>IFERROR(VLOOKUP(CONCATENATE($A160,AV$1),'Исх-фото'!$A$2:$D$4000,4,FALSE),"-")</f>
        <v>-</v>
      </c>
      <c r="AW160" s="9" t="str">
        <f>IFERROR(VLOOKUP(CONCATENATE($A160,AW$1),'Исх-фото'!$A$2:$D$4000,4,FALSE),"-")</f>
        <v>-</v>
      </c>
      <c r="AX160" s="9" t="str">
        <f>IFERROR(VLOOKUP(CONCATENATE($A160,AX$1),'Исх-фото'!$A$2:$D$4000,4,FALSE),"-")</f>
        <v>-</v>
      </c>
      <c r="AY160" s="9" t="str">
        <f>IFERROR(VLOOKUP(CONCATENATE($A160,AY$1),'Исх-фото'!$A$2:$D$4000,4,FALSE),"-")</f>
        <v>-</v>
      </c>
      <c r="AZ160" s="9">
        <f>IFERROR(VLOOKUP(CONCATENATE($A160,AZ$1),'Исх-фото'!$A$2:$D$4000,4,FALSE),"-")</f>
        <v>7</v>
      </c>
      <c r="BA160" s="9" t="str">
        <f>IFERROR(VLOOKUP(CONCATENATE($A160,BA$1),'Исх-фото'!$A$2:$D$4000,4,FALSE),"-")</f>
        <v>-</v>
      </c>
      <c r="BB160" s="9">
        <f>IFERROR(VLOOKUP(CONCATENATE($A160,BB$1),'Исх-фото'!$A$2:$D$4000,4,FALSE),"-")</f>
        <v>9</v>
      </c>
      <c r="BC160" s="9">
        <f>IFERROR(VLOOKUP(CONCATENATE($A160,BC$1),'Исх-фото'!$A$2:$D$4000,4,FALSE),"-")</f>
        <v>7</v>
      </c>
      <c r="BD160" s="9" t="str">
        <f>IFERROR(VLOOKUP(CONCATENATE($A160,BD$1),'Исх-фото'!$A$2:$D$4000,4,FALSE),"-")</f>
        <v>-</v>
      </c>
      <c r="BE160" s="9">
        <f>IFERROR(VLOOKUP(CONCATENATE($A160,BE$1),'Исх-фото'!$A$2:$D$4000,4,FALSE),"-")</f>
        <v>8</v>
      </c>
      <c r="BF160" s="9">
        <f>IFERROR(VLOOKUP(CONCATENATE($A160,BF$1),'Исх-фото'!$A$2:$D$4000,4,FALSE),"-")</f>
        <v>6</v>
      </c>
      <c r="BG160" s="9" t="str">
        <f>IFERROR(VLOOKUP(CONCATENATE($A160,BG$1),'Исх-фото'!$A$2:$D$4000,4,FALSE),"-")</f>
        <v>-</v>
      </c>
      <c r="BH160" s="9">
        <f>IFERROR(VLOOKUP(CONCATENATE($A160,BH$1),'Исх-фото'!$A$2:$D$4000,4,FALSE),"-")</f>
        <v>6</v>
      </c>
      <c r="BI160" s="9" t="str">
        <f>IFERROR(VLOOKUP(CONCATENATE($A160,BI$1),'Исх-фото'!$A$2:$D$4000,4,FALSE),"-")</f>
        <v>-</v>
      </c>
      <c r="BJ160" s="37">
        <f t="shared" si="12"/>
        <v>26</v>
      </c>
      <c r="BK160" s="34">
        <f t="shared" si="13"/>
        <v>8.7692307692307701</v>
      </c>
      <c r="BL160" s="9">
        <f t="shared" si="14"/>
        <v>11</v>
      </c>
    </row>
    <row r="161" spans="1:64">
      <c r="A161" s="38">
        <f t="shared" si="15"/>
        <v>159</v>
      </c>
      <c r="B161" s="36">
        <f>№!B160</f>
        <v>77</v>
      </c>
      <c r="C161" s="36">
        <f>№!C160</f>
        <v>3</v>
      </c>
      <c r="D161" s="9">
        <f>IFERROR(VLOOKUP(CONCATENATE($A161,D$1),'Исх-фото'!$A$2:$D$4000,4,FALSE),"-")</f>
        <v>9</v>
      </c>
      <c r="E161" s="9" t="str">
        <f>IFERROR(VLOOKUP(CONCATENATE($A161,E$1),'Исх-фото'!$A$2:$D$4000,4,FALSE),"-")</f>
        <v>-</v>
      </c>
      <c r="F161" s="9" t="str">
        <f>IFERROR(VLOOKUP(CONCATENATE($A161,F$1),'Исх-фото'!$A$2:$D$4000,4,FALSE),"-")</f>
        <v>-</v>
      </c>
      <c r="G161" s="9" t="str">
        <f>IFERROR(VLOOKUP(CONCATENATE($A161,G$1),'Исх-фото'!$A$2:$D$4000,4,FALSE),"-")</f>
        <v>-</v>
      </c>
      <c r="H161" s="9" t="str">
        <f>IFERROR(VLOOKUP(CONCATENATE($A161,H$1),'Исх-фото'!$A$2:$D$4000,4,FALSE),"-")</f>
        <v>-</v>
      </c>
      <c r="I161" s="9" t="str">
        <f>IFERROR(VLOOKUP(CONCATENATE($A161,I$1),'Исх-фото'!$A$2:$D$4000,4,FALSE),"-")</f>
        <v>-</v>
      </c>
      <c r="J161" s="9" t="str">
        <f>IFERROR(VLOOKUP(CONCATENATE($A161,J$1),'Исх-фото'!$A$2:$D$4000,4,FALSE),"-")</f>
        <v>-</v>
      </c>
      <c r="K161" s="9" t="str">
        <f>IFERROR(VLOOKUP(CONCATENATE($A161,K$1),'Исх-фото'!$A$2:$D$4000,4,FALSE),"-")</f>
        <v>-</v>
      </c>
      <c r="L161" s="9" t="str">
        <f>IFERROR(VLOOKUP(CONCATENATE($A161,L$1),'Исх-фото'!$A$2:$D$4000,4,FALSE),"-")</f>
        <v>-</v>
      </c>
      <c r="M161" s="9" t="str">
        <f>IFERROR(VLOOKUP(CONCATENATE($A161,M$1),'Исх-фото'!$A$2:$D$4000,4,FALSE),"-")</f>
        <v>-</v>
      </c>
      <c r="N161" s="9" t="str">
        <f>IFERROR(VLOOKUP(CONCATENATE($A161,N$1),'Исх-фото'!$A$2:$D$4000,4,FALSE),"-")</f>
        <v>-</v>
      </c>
      <c r="O161" s="9" t="str">
        <f>IFERROR(VLOOKUP(CONCATENATE($A161,O$1),'Исх-фото'!$A$2:$D$4000,4,FALSE),"-")</f>
        <v>-</v>
      </c>
      <c r="P161" s="9" t="str">
        <f>IFERROR(VLOOKUP(CONCATENATE($A161,P$1),'Исх-фото'!$A$2:$D$4000,4,FALSE),"-")</f>
        <v>-</v>
      </c>
      <c r="Q161" s="9">
        <f>IFERROR(VLOOKUP(CONCATENATE($A161,Q$1),'Исх-фото'!$A$2:$D$4000,4,FALSE),"-")</f>
        <v>5</v>
      </c>
      <c r="R161" s="9" t="str">
        <f>IFERROR(VLOOKUP(CONCATENATE($A161,R$1),'Исх-фото'!$A$2:$D$4000,4,FALSE),"-")</f>
        <v>-</v>
      </c>
      <c r="S161" s="9" t="str">
        <f>IFERROR(VLOOKUP(CONCATENATE($A161,S$1),'Исх-фото'!$A$2:$D$4000,4,FALSE),"-")</f>
        <v>-</v>
      </c>
      <c r="T161" s="9">
        <f>IFERROR(VLOOKUP(CONCATENATE($A161,T$1),'Исх-фото'!$A$2:$D$4000,4,FALSE),"-")</f>
        <v>7</v>
      </c>
      <c r="U161" s="9">
        <f>IFERROR(VLOOKUP(CONCATENATE($A161,U$1),'Исх-фото'!$A$2:$D$4000,4,FALSE),"-")</f>
        <v>10</v>
      </c>
      <c r="V161" s="9" t="str">
        <f>IFERROR(VLOOKUP(CONCATENATE($A161,V$1),'Исх-фото'!$A$2:$D$4000,4,FALSE),"-")</f>
        <v>-</v>
      </c>
      <c r="W161" s="9" t="str">
        <f>IFERROR(VLOOKUP(CONCATENATE($A161,W$1),'Исх-фото'!$A$2:$D$4000,4,FALSE),"-")</f>
        <v>-</v>
      </c>
      <c r="X161" s="9" t="str">
        <f>IFERROR(VLOOKUP(CONCATENATE($A161,X$1),'Исх-фото'!$A$2:$D$4000,4,FALSE),"-")</f>
        <v>-</v>
      </c>
      <c r="Y161" s="9" t="str">
        <f>IFERROR(VLOOKUP(CONCATENATE($A161,Y$1),'Исх-фото'!$A$2:$D$4000,4,FALSE),"-")</f>
        <v>-</v>
      </c>
      <c r="Z161" s="9">
        <f>IFERROR(VLOOKUP(CONCATENATE($A161,Z$1),'Исх-фото'!$A$2:$D$4000,4,FALSE),"-")</f>
        <v>7</v>
      </c>
      <c r="AA161" s="9" t="str">
        <f>IFERROR(VLOOKUP(CONCATENATE($A161,AA$1),'Исх-фото'!$A$2:$D$4000,4,FALSE),"-")</f>
        <v>-</v>
      </c>
      <c r="AB161" s="9">
        <f>IFERROR(VLOOKUP(CONCATENATE($A161,AB$1),'Исх-фото'!$A$2:$D$4000,4,FALSE),"-")</f>
        <v>9</v>
      </c>
      <c r="AC161" s="9">
        <f>IFERROR(VLOOKUP(CONCATENATE($A161,AC$1),'Исх-фото'!$A$2:$D$4000,4,FALSE),"-")</f>
        <v>12</v>
      </c>
      <c r="AD161" s="9" t="str">
        <f>IFERROR(VLOOKUP(CONCATENATE($A161,AD$1),'Исх-фото'!$A$2:$D$4000,4,FALSE),"-")</f>
        <v>-</v>
      </c>
      <c r="AE161" s="9" t="str">
        <f>IFERROR(VLOOKUP(CONCATENATE($A161,AE$1),'Исх-фото'!$A$2:$D$4000,4,FALSE),"-")</f>
        <v>-</v>
      </c>
      <c r="AF161" s="9" t="str">
        <f>IFERROR(VLOOKUP(CONCATENATE($A161,AF$1),'Исх-фото'!$A$2:$D$4000,4,FALSE),"-")</f>
        <v>-</v>
      </c>
      <c r="AG161" s="9">
        <f>IFERROR(VLOOKUP(CONCATENATE($A161,AG$1),'Исх-фото'!$A$2:$D$4000,4,FALSE),"-")</f>
        <v>4</v>
      </c>
      <c r="AH161" s="9" t="str">
        <f>IFERROR(VLOOKUP(CONCATENATE($A161,AH$1),'Исх-фото'!$A$2:$D$4000,4,FALSE),"-")</f>
        <v>-</v>
      </c>
      <c r="AI161" s="9" t="str">
        <f>IFERROR(VLOOKUP(CONCATENATE($A161,AI$1),'Исх-фото'!$A$2:$D$4000,4,FALSE),"-")</f>
        <v>-</v>
      </c>
      <c r="AJ161" s="9">
        <f>IFERROR(VLOOKUP(CONCATENATE($A161,AJ$1),'Исх-фото'!$A$2:$D$4000,4,FALSE),"-")</f>
        <v>5</v>
      </c>
      <c r="AK161" s="9">
        <f>IFERROR(VLOOKUP(CONCATENATE($A161,AK$1),'Исх-фото'!$A$2:$D$4000,4,FALSE),"-")</f>
        <v>8</v>
      </c>
      <c r="AL161" s="9">
        <f>IFERROR(VLOOKUP(CONCATENATE($A161,AL$1),'Исх-фото'!$A$2:$D$4000,4,FALSE),"-")</f>
        <v>5</v>
      </c>
      <c r="AM161" s="9">
        <f>IFERROR(VLOOKUP(CONCATENATE($A161,AM$1),'Исх-фото'!$A$2:$D$4000,4,FALSE),"-")</f>
        <v>7</v>
      </c>
      <c r="AN161" s="9">
        <f>IFERROR(VLOOKUP(CONCATENATE($A161,AN$1),'Исх-фото'!$A$2:$D$4000,4,FALSE),"-")</f>
        <v>5</v>
      </c>
      <c r="AO161" s="9" t="str">
        <f>IFERROR(VLOOKUP(CONCATENATE($A161,AO$1),'Исх-фото'!$A$2:$D$4000,4,FALSE),"-")</f>
        <v>-</v>
      </c>
      <c r="AP161" s="9">
        <f>IFERROR(VLOOKUP(CONCATENATE($A161,AP$1),'Исх-фото'!$A$2:$D$4000,4,FALSE),"-")</f>
        <v>8</v>
      </c>
      <c r="AQ161" s="9" t="str">
        <f>IFERROR(VLOOKUP(CONCATENATE($A161,AQ$1),'Исх-фото'!$A$2:$D$4000,4,FALSE),"-")</f>
        <v>-</v>
      </c>
      <c r="AR161" s="9" t="str">
        <f>IFERROR(VLOOKUP(CONCATENATE($A161,AR$1),'Исх-фото'!$A$2:$D$4000,4,FALSE),"-")</f>
        <v>-</v>
      </c>
      <c r="AS161" s="9">
        <f>IFERROR(VLOOKUP(CONCATENATE($A161,AS$1),'Исх-фото'!$A$2:$D$4000,4,FALSE),"-")</f>
        <v>1</v>
      </c>
      <c r="AT161" s="9" t="str">
        <f>IFERROR(VLOOKUP(CONCATENATE($A161,AT$1),'Исх-фото'!$A$2:$D$4000,4,FALSE),"-")</f>
        <v>-</v>
      </c>
      <c r="AU161" s="9" t="str">
        <f>IFERROR(VLOOKUP(CONCATENATE($A161,AU$1),'Исх-фото'!$A$2:$D$4000,4,FALSE),"-")</f>
        <v>-</v>
      </c>
      <c r="AV161" s="9" t="str">
        <f>IFERROR(VLOOKUP(CONCATENATE($A161,AV$1),'Исх-фото'!$A$2:$D$4000,4,FALSE),"-")</f>
        <v>-</v>
      </c>
      <c r="AW161" s="9">
        <f>IFERROR(VLOOKUP(CONCATENATE($A161,AW$1),'Исх-фото'!$A$2:$D$4000,4,FALSE),"-")</f>
        <v>4</v>
      </c>
      <c r="AX161" s="9" t="str">
        <f>IFERROR(VLOOKUP(CONCATENATE($A161,AX$1),'Исх-фото'!$A$2:$D$4000,4,FALSE),"-")</f>
        <v>-</v>
      </c>
      <c r="AY161" s="9" t="str">
        <f>IFERROR(VLOOKUP(CONCATENATE($A161,AY$1),'Исх-фото'!$A$2:$D$4000,4,FALSE),"-")</f>
        <v>-</v>
      </c>
      <c r="AZ161" s="9" t="str">
        <f>IFERROR(VLOOKUP(CONCATENATE($A161,AZ$1),'Исх-фото'!$A$2:$D$4000,4,FALSE),"-")</f>
        <v>-</v>
      </c>
      <c r="BA161" s="9" t="str">
        <f>IFERROR(VLOOKUP(CONCATENATE($A161,BA$1),'Исх-фото'!$A$2:$D$4000,4,FALSE),"-")</f>
        <v>-</v>
      </c>
      <c r="BB161" s="9">
        <f>IFERROR(VLOOKUP(CONCATENATE($A161,BB$1),'Исх-фото'!$A$2:$D$4000,4,FALSE),"-")</f>
        <v>5</v>
      </c>
      <c r="BC161" s="9">
        <f>IFERROR(VLOOKUP(CONCATENATE($A161,BC$1),'Исх-фото'!$A$2:$D$4000,4,FALSE),"-")</f>
        <v>5</v>
      </c>
      <c r="BD161" s="9" t="str">
        <f>IFERROR(VLOOKUP(CONCATENATE($A161,BD$1),'Исх-фото'!$A$2:$D$4000,4,FALSE),"-")</f>
        <v>-</v>
      </c>
      <c r="BE161" s="9">
        <f>IFERROR(VLOOKUP(CONCATENATE($A161,BE$1),'Исх-фото'!$A$2:$D$4000,4,FALSE),"-")</f>
        <v>8</v>
      </c>
      <c r="BF161" s="9" t="str">
        <f>IFERROR(VLOOKUP(CONCATENATE($A161,BF$1),'Исх-фото'!$A$2:$D$4000,4,FALSE),"-")</f>
        <v>-</v>
      </c>
      <c r="BG161" s="9" t="str">
        <f>IFERROR(VLOOKUP(CONCATENATE($A161,BG$1),'Исх-фото'!$A$2:$D$4000,4,FALSE),"-")</f>
        <v>-</v>
      </c>
      <c r="BH161" s="9" t="str">
        <f>IFERROR(VLOOKUP(CONCATENATE($A161,BH$1),'Исх-фото'!$A$2:$D$4000,4,FALSE),"-")</f>
        <v>-</v>
      </c>
      <c r="BI161" s="9" t="str">
        <f>IFERROR(VLOOKUP(CONCATENATE($A161,BI$1),'Исх-фото'!$A$2:$D$4000,4,FALSE),"-")</f>
        <v>-</v>
      </c>
      <c r="BJ161" s="37">
        <f t="shared" si="12"/>
        <v>19</v>
      </c>
      <c r="BK161" s="34">
        <f t="shared" si="13"/>
        <v>6.5263157894736841</v>
      </c>
      <c r="BL161" s="9">
        <f t="shared" si="14"/>
        <v>74</v>
      </c>
    </row>
    <row r="162" spans="1:64">
      <c r="A162" s="38">
        <f t="shared" si="15"/>
        <v>160</v>
      </c>
      <c r="B162" s="36"/>
      <c r="C162" s="36"/>
      <c r="D162" s="9" t="str">
        <f>IFERROR(VLOOKUP(CONCATENATE($A162,D$1),'Исх-фото'!$A$2:$D$4000,4,FALSE),"-")</f>
        <v>-</v>
      </c>
      <c r="E162" s="9" t="str">
        <f>IFERROR(VLOOKUP(CONCATENATE($A162,E$1),'Исх-фото'!$A$2:$D$4000,4,FALSE),"-")</f>
        <v>-</v>
      </c>
      <c r="F162" s="9" t="str">
        <f>IFERROR(VLOOKUP(CONCATENATE($A162,F$1),'Исх-фото'!$A$2:$D$4000,4,FALSE),"-")</f>
        <v>-</v>
      </c>
      <c r="G162" s="9" t="str">
        <f>IFERROR(VLOOKUP(CONCATENATE($A162,G$1),'Исх-фото'!$A$2:$D$4000,4,FALSE),"-")</f>
        <v>-</v>
      </c>
      <c r="H162" s="9" t="str">
        <f>IFERROR(VLOOKUP(CONCATENATE($A162,H$1),'Исх-фото'!$A$2:$D$4000,4,FALSE),"-")</f>
        <v>-</v>
      </c>
      <c r="I162" s="9" t="str">
        <f>IFERROR(VLOOKUP(CONCATENATE($A162,I$1),'Исх-фото'!$A$2:$D$4000,4,FALSE),"-")</f>
        <v>-</v>
      </c>
      <c r="J162" s="9" t="str">
        <f>IFERROR(VLOOKUP(CONCATENATE($A162,J$1),'Исх-фото'!$A$2:$D$4000,4,FALSE),"-")</f>
        <v>-</v>
      </c>
      <c r="K162" s="9" t="str">
        <f>IFERROR(VLOOKUP(CONCATENATE($A162,K$1),'Исх-фото'!$A$2:$D$4000,4,FALSE),"-")</f>
        <v>-</v>
      </c>
      <c r="L162" s="9" t="str">
        <f>IFERROR(VLOOKUP(CONCATENATE($A162,L$1),'Исх-фото'!$A$2:$D$4000,4,FALSE),"-")</f>
        <v>-</v>
      </c>
      <c r="M162" s="9" t="str">
        <f>IFERROR(VLOOKUP(CONCATENATE($A162,M$1),'Исх-фото'!$A$2:$D$4000,4,FALSE),"-")</f>
        <v>-</v>
      </c>
      <c r="N162" s="9" t="str">
        <f>IFERROR(VLOOKUP(CONCATENATE($A162,N$1),'Исх-фото'!$A$2:$D$4000,4,FALSE),"-")</f>
        <v>-</v>
      </c>
      <c r="O162" s="9" t="str">
        <f>IFERROR(VLOOKUP(CONCATENATE($A162,O$1),'Исх-фото'!$A$2:$D$4000,4,FALSE),"-")</f>
        <v>-</v>
      </c>
      <c r="P162" s="9" t="str">
        <f>IFERROR(VLOOKUP(CONCATENATE($A162,P$1),'Исх-фото'!$A$2:$D$4000,4,FALSE),"-")</f>
        <v>-</v>
      </c>
      <c r="Q162" s="9" t="str">
        <f>IFERROR(VLOOKUP(CONCATENATE($A162,Q$1),'Исх-фото'!$A$2:$D$4000,4,FALSE),"-")</f>
        <v>-</v>
      </c>
      <c r="R162" s="9" t="str">
        <f>IFERROR(VLOOKUP(CONCATENATE($A162,R$1),'Исх-фото'!$A$2:$D$4000,4,FALSE),"-")</f>
        <v>-</v>
      </c>
      <c r="S162" s="9" t="str">
        <f>IFERROR(VLOOKUP(CONCATENATE($A162,S$1),'Исх-фото'!$A$2:$D$4000,4,FALSE),"-")</f>
        <v>-</v>
      </c>
      <c r="T162" s="9" t="str">
        <f>IFERROR(VLOOKUP(CONCATENATE($A162,T$1),'Исх-фото'!$A$2:$D$4000,4,FALSE),"-")</f>
        <v>-</v>
      </c>
      <c r="U162" s="9" t="str">
        <f>IFERROR(VLOOKUP(CONCATENATE($A162,U$1),'Исх-фото'!$A$2:$D$4000,4,FALSE),"-")</f>
        <v>-</v>
      </c>
      <c r="V162" s="9" t="str">
        <f>IFERROR(VLOOKUP(CONCATENATE($A162,V$1),'Исх-фото'!$A$2:$D$4000,4,FALSE),"-")</f>
        <v>-</v>
      </c>
      <c r="W162" s="9" t="str">
        <f>IFERROR(VLOOKUP(CONCATENATE($A162,W$1),'Исх-фото'!$A$2:$D$4000,4,FALSE),"-")</f>
        <v>-</v>
      </c>
      <c r="X162" s="9" t="str">
        <f>IFERROR(VLOOKUP(CONCATENATE($A162,X$1),'Исх-фото'!$A$2:$D$4000,4,FALSE),"-")</f>
        <v>-</v>
      </c>
      <c r="Y162" s="9" t="str">
        <f>IFERROR(VLOOKUP(CONCATENATE($A162,Y$1),'Исх-фото'!$A$2:$D$4000,4,FALSE),"-")</f>
        <v>-</v>
      </c>
      <c r="Z162" s="9" t="str">
        <f>IFERROR(VLOOKUP(CONCATENATE($A162,Z$1),'Исх-фото'!$A$2:$D$4000,4,FALSE),"-")</f>
        <v>-</v>
      </c>
      <c r="AA162" s="9" t="str">
        <f>IFERROR(VLOOKUP(CONCATENATE($A162,AA$1),'Исх-фото'!$A$2:$D$4000,4,FALSE),"-")</f>
        <v>-</v>
      </c>
      <c r="AB162" s="9" t="str">
        <f>IFERROR(VLOOKUP(CONCATENATE($A162,AB$1),'Исх-фото'!$A$2:$D$4000,4,FALSE),"-")</f>
        <v>-</v>
      </c>
      <c r="AC162" s="9" t="str">
        <f>IFERROR(VLOOKUP(CONCATENATE($A162,AC$1),'Исх-фото'!$A$2:$D$4000,4,FALSE),"-")</f>
        <v>-</v>
      </c>
      <c r="AD162" s="9" t="str">
        <f>IFERROR(VLOOKUP(CONCATENATE($A162,AD$1),'Исх-фото'!$A$2:$D$4000,4,FALSE),"-")</f>
        <v>-</v>
      </c>
      <c r="AE162" s="9" t="str">
        <f>IFERROR(VLOOKUP(CONCATENATE($A162,AE$1),'Исх-фото'!$A$2:$D$4000,4,FALSE),"-")</f>
        <v>-</v>
      </c>
      <c r="AF162" s="9" t="str">
        <f>IFERROR(VLOOKUP(CONCATENATE($A162,AF$1),'Исх-фото'!$A$2:$D$4000,4,FALSE),"-")</f>
        <v>-</v>
      </c>
      <c r="AG162" s="9" t="str">
        <f>IFERROR(VLOOKUP(CONCATENATE($A162,AG$1),'Исх-фото'!$A$2:$D$4000,4,FALSE),"-")</f>
        <v>-</v>
      </c>
      <c r="AH162" s="9" t="str">
        <f>IFERROR(VLOOKUP(CONCATENATE($A162,AH$1),'Исх-фото'!$A$2:$D$4000,4,FALSE),"-")</f>
        <v>-</v>
      </c>
      <c r="AI162" s="9" t="str">
        <f>IFERROR(VLOOKUP(CONCATENATE($A162,AI$1),'Исх-фото'!$A$2:$D$4000,4,FALSE),"-")</f>
        <v>-</v>
      </c>
      <c r="AJ162" s="9" t="str">
        <f>IFERROR(VLOOKUP(CONCATENATE($A162,AJ$1),'Исх-фото'!$A$2:$D$4000,4,FALSE),"-")</f>
        <v>-</v>
      </c>
      <c r="AK162" s="9" t="str">
        <f>IFERROR(VLOOKUP(CONCATENATE($A162,AK$1),'Исх-фото'!$A$2:$D$4000,4,FALSE),"-")</f>
        <v>-</v>
      </c>
      <c r="AL162" s="9" t="str">
        <f>IFERROR(VLOOKUP(CONCATENATE($A162,AL$1),'Исх-фото'!$A$2:$D$4000,4,FALSE),"-")</f>
        <v>-</v>
      </c>
      <c r="AM162" s="9" t="str">
        <f>IFERROR(VLOOKUP(CONCATENATE($A162,AM$1),'Исх-фото'!$A$2:$D$4000,4,FALSE),"-")</f>
        <v>-</v>
      </c>
      <c r="AN162" s="9" t="str">
        <f>IFERROR(VLOOKUP(CONCATENATE($A162,AN$1),'Исх-фото'!$A$2:$D$4000,4,FALSE),"-")</f>
        <v>-</v>
      </c>
      <c r="AO162" s="9" t="str">
        <f>IFERROR(VLOOKUP(CONCATENATE($A162,AO$1),'Исх-фото'!$A$2:$D$4000,4,FALSE),"-")</f>
        <v>-</v>
      </c>
      <c r="AP162" s="9" t="str">
        <f>IFERROR(VLOOKUP(CONCATENATE($A162,AP$1),'Исх-фото'!$A$2:$D$4000,4,FALSE),"-")</f>
        <v>-</v>
      </c>
      <c r="AQ162" s="9" t="str">
        <f>IFERROR(VLOOKUP(CONCATENATE($A162,AQ$1),'Исх-фото'!$A$2:$D$4000,4,FALSE),"-")</f>
        <v>-</v>
      </c>
      <c r="AR162" s="9" t="str">
        <f>IFERROR(VLOOKUP(CONCATENATE($A162,AR$1),'Исх-фото'!$A$2:$D$4000,4,FALSE),"-")</f>
        <v>-</v>
      </c>
      <c r="AS162" s="9" t="str">
        <f>IFERROR(VLOOKUP(CONCATENATE($A162,AS$1),'Исх-фото'!$A$2:$D$4000,4,FALSE),"-")</f>
        <v>-</v>
      </c>
      <c r="AT162" s="9" t="str">
        <f>IFERROR(VLOOKUP(CONCATENATE($A162,AT$1),'Исх-фото'!$A$2:$D$4000,4,FALSE),"-")</f>
        <v>-</v>
      </c>
      <c r="AU162" s="9" t="str">
        <f>IFERROR(VLOOKUP(CONCATENATE($A162,AU$1),'Исх-фото'!$A$2:$D$4000,4,FALSE),"-")</f>
        <v>-</v>
      </c>
      <c r="AV162" s="9" t="str">
        <f>IFERROR(VLOOKUP(CONCATENATE($A162,AV$1),'Исх-фото'!$A$2:$D$4000,4,FALSE),"-")</f>
        <v>-</v>
      </c>
      <c r="AW162" s="9" t="str">
        <f>IFERROR(VLOOKUP(CONCATENATE($A162,AW$1),'Исх-фото'!$A$2:$D$4000,4,FALSE),"-")</f>
        <v>-</v>
      </c>
      <c r="AX162" s="9" t="str">
        <f>IFERROR(VLOOKUP(CONCATENATE($A162,AX$1),'Исх-фото'!$A$2:$D$4000,4,FALSE),"-")</f>
        <v>-</v>
      </c>
      <c r="AY162" s="9" t="str">
        <f>IFERROR(VLOOKUP(CONCATENATE($A162,AY$1),'Исх-фото'!$A$2:$D$4000,4,FALSE),"-")</f>
        <v>-</v>
      </c>
      <c r="AZ162" s="9" t="str">
        <f>IFERROR(VLOOKUP(CONCATENATE($A162,AZ$1),'Исх-фото'!$A$2:$D$4000,4,FALSE),"-")</f>
        <v>-</v>
      </c>
      <c r="BA162" s="9" t="str">
        <f>IFERROR(VLOOKUP(CONCATENATE($A162,BA$1),'Исх-фото'!$A$2:$D$4000,4,FALSE),"-")</f>
        <v>-</v>
      </c>
      <c r="BB162" s="9" t="str">
        <f>IFERROR(VLOOKUP(CONCATENATE($A162,BB$1),'Исх-фото'!$A$2:$D$4000,4,FALSE),"-")</f>
        <v>-</v>
      </c>
      <c r="BC162" s="9" t="str">
        <f>IFERROR(VLOOKUP(CONCATENATE($A162,BC$1),'Исх-фото'!$A$2:$D$4000,4,FALSE),"-")</f>
        <v>-</v>
      </c>
      <c r="BD162" s="9" t="str">
        <f>IFERROR(VLOOKUP(CONCATENATE($A162,BD$1),'Исх-фото'!$A$2:$D$4000,4,FALSE),"-")</f>
        <v>-</v>
      </c>
      <c r="BE162" s="9" t="str">
        <f>IFERROR(VLOOKUP(CONCATENATE($A162,BE$1),'Исх-фото'!$A$2:$D$4000,4,FALSE),"-")</f>
        <v>-</v>
      </c>
      <c r="BF162" s="9" t="str">
        <f>IFERROR(VLOOKUP(CONCATENATE($A162,BF$1),'Исх-фото'!$A$2:$D$4000,4,FALSE),"-")</f>
        <v>-</v>
      </c>
      <c r="BG162" s="9" t="str">
        <f>IFERROR(VLOOKUP(CONCATENATE($A162,BG$1),'Исх-фото'!$A$2:$D$4000,4,FALSE),"-")</f>
        <v>-</v>
      </c>
      <c r="BH162" s="9" t="str">
        <f>IFERROR(VLOOKUP(CONCATENATE($A162,BH$1),'Исх-фото'!$A$2:$D$4000,4,FALSE),"-")</f>
        <v>-</v>
      </c>
      <c r="BI162" s="9" t="str">
        <f>IFERROR(VLOOKUP(CONCATENATE($A162,BI$1),'Исх-фото'!$A$2:$D$4000,4,FALSE),"-")</f>
        <v>-</v>
      </c>
      <c r="BJ162" s="37">
        <f t="shared" si="12"/>
        <v>0</v>
      </c>
      <c r="BK162" s="34" t="str">
        <f t="shared" si="13"/>
        <v>-</v>
      </c>
      <c r="BL162" s="9" t="e">
        <f t="shared" si="14"/>
        <v>#VALUE!</v>
      </c>
    </row>
    <row r="163" spans="1:64">
      <c r="A163" s="38">
        <f t="shared" si="15"/>
        <v>161</v>
      </c>
      <c r="B163" s="36"/>
      <c r="C163" s="36"/>
      <c r="D163" s="9" t="str">
        <f>IFERROR(VLOOKUP(CONCATENATE($A163,D$1),'Исх-фото'!$A$2:$D$4000,4,FALSE),"-")</f>
        <v>-</v>
      </c>
      <c r="E163" s="9" t="str">
        <f>IFERROR(VLOOKUP(CONCATENATE($A163,E$1),'Исх-фото'!$A$2:$D$4000,4,FALSE),"-")</f>
        <v>-</v>
      </c>
      <c r="F163" s="9" t="str">
        <f>IFERROR(VLOOKUP(CONCATENATE($A163,F$1),'Исх-фото'!$A$2:$D$4000,4,FALSE),"-")</f>
        <v>-</v>
      </c>
      <c r="G163" s="9" t="str">
        <f>IFERROR(VLOOKUP(CONCATENATE($A163,G$1),'Исх-фото'!$A$2:$D$4000,4,FALSE),"-")</f>
        <v>-</v>
      </c>
      <c r="H163" s="9" t="str">
        <f>IFERROR(VLOOKUP(CONCATENATE($A163,H$1),'Исх-фото'!$A$2:$D$4000,4,FALSE),"-")</f>
        <v>-</v>
      </c>
      <c r="I163" s="9" t="str">
        <f>IFERROR(VLOOKUP(CONCATENATE($A163,I$1),'Исх-фото'!$A$2:$D$4000,4,FALSE),"-")</f>
        <v>-</v>
      </c>
      <c r="J163" s="9" t="str">
        <f>IFERROR(VLOOKUP(CONCATENATE($A163,J$1),'Исх-фото'!$A$2:$D$4000,4,FALSE),"-")</f>
        <v>-</v>
      </c>
      <c r="K163" s="9" t="str">
        <f>IFERROR(VLOOKUP(CONCATENATE($A163,K$1),'Исх-фото'!$A$2:$D$4000,4,FALSE),"-")</f>
        <v>-</v>
      </c>
      <c r="L163" s="9" t="str">
        <f>IFERROR(VLOOKUP(CONCATENATE($A163,L$1),'Исх-фото'!$A$2:$D$4000,4,FALSE),"-")</f>
        <v>-</v>
      </c>
      <c r="M163" s="9" t="str">
        <f>IFERROR(VLOOKUP(CONCATENATE($A163,M$1),'Исх-фото'!$A$2:$D$4000,4,FALSE),"-")</f>
        <v>-</v>
      </c>
      <c r="N163" s="9" t="str">
        <f>IFERROR(VLOOKUP(CONCATENATE($A163,N$1),'Исх-фото'!$A$2:$D$4000,4,FALSE),"-")</f>
        <v>-</v>
      </c>
      <c r="O163" s="9" t="str">
        <f>IFERROR(VLOOKUP(CONCATENATE($A163,O$1),'Исх-фото'!$A$2:$D$4000,4,FALSE),"-")</f>
        <v>-</v>
      </c>
      <c r="P163" s="9" t="str">
        <f>IFERROR(VLOOKUP(CONCATENATE($A163,P$1),'Исх-фото'!$A$2:$D$4000,4,FALSE),"-")</f>
        <v>-</v>
      </c>
      <c r="Q163" s="9" t="str">
        <f>IFERROR(VLOOKUP(CONCATENATE($A163,Q$1),'Исх-фото'!$A$2:$D$4000,4,FALSE),"-")</f>
        <v>-</v>
      </c>
      <c r="R163" s="9" t="str">
        <f>IFERROR(VLOOKUP(CONCATENATE($A163,R$1),'Исх-фото'!$A$2:$D$4000,4,FALSE),"-")</f>
        <v>-</v>
      </c>
      <c r="S163" s="9" t="str">
        <f>IFERROR(VLOOKUP(CONCATENATE($A163,S$1),'Исх-фото'!$A$2:$D$4000,4,FALSE),"-")</f>
        <v>-</v>
      </c>
      <c r="T163" s="9" t="str">
        <f>IFERROR(VLOOKUP(CONCATENATE($A163,T$1),'Исх-фото'!$A$2:$D$4000,4,FALSE),"-")</f>
        <v>-</v>
      </c>
      <c r="U163" s="9" t="str">
        <f>IFERROR(VLOOKUP(CONCATENATE($A163,U$1),'Исх-фото'!$A$2:$D$4000,4,FALSE),"-")</f>
        <v>-</v>
      </c>
      <c r="V163" s="9" t="str">
        <f>IFERROR(VLOOKUP(CONCATENATE($A163,V$1),'Исх-фото'!$A$2:$D$4000,4,FALSE),"-")</f>
        <v>-</v>
      </c>
      <c r="W163" s="9" t="str">
        <f>IFERROR(VLOOKUP(CONCATENATE($A163,W$1),'Исх-фото'!$A$2:$D$4000,4,FALSE),"-")</f>
        <v>-</v>
      </c>
      <c r="X163" s="9" t="str">
        <f>IFERROR(VLOOKUP(CONCATENATE($A163,X$1),'Исх-фото'!$A$2:$D$4000,4,FALSE),"-")</f>
        <v>-</v>
      </c>
      <c r="Y163" s="9" t="str">
        <f>IFERROR(VLOOKUP(CONCATENATE($A163,Y$1),'Исх-фото'!$A$2:$D$4000,4,FALSE),"-")</f>
        <v>-</v>
      </c>
      <c r="Z163" s="9" t="str">
        <f>IFERROR(VLOOKUP(CONCATENATE($A163,Z$1),'Исх-фото'!$A$2:$D$4000,4,FALSE),"-")</f>
        <v>-</v>
      </c>
      <c r="AA163" s="9" t="str">
        <f>IFERROR(VLOOKUP(CONCATENATE($A163,AA$1),'Исх-фото'!$A$2:$D$4000,4,FALSE),"-")</f>
        <v>-</v>
      </c>
      <c r="AB163" s="9" t="str">
        <f>IFERROR(VLOOKUP(CONCATENATE($A163,AB$1),'Исх-фото'!$A$2:$D$4000,4,FALSE),"-")</f>
        <v>-</v>
      </c>
      <c r="AC163" s="9" t="str">
        <f>IFERROR(VLOOKUP(CONCATENATE($A163,AC$1),'Исх-фото'!$A$2:$D$4000,4,FALSE),"-")</f>
        <v>-</v>
      </c>
      <c r="AD163" s="9" t="str">
        <f>IFERROR(VLOOKUP(CONCATENATE($A163,AD$1),'Исх-фото'!$A$2:$D$4000,4,FALSE),"-")</f>
        <v>-</v>
      </c>
      <c r="AE163" s="9" t="str">
        <f>IFERROR(VLOOKUP(CONCATENATE($A163,AE$1),'Исх-фото'!$A$2:$D$4000,4,FALSE),"-")</f>
        <v>-</v>
      </c>
      <c r="AF163" s="9" t="str">
        <f>IFERROR(VLOOKUP(CONCATENATE($A163,AF$1),'Исх-фото'!$A$2:$D$4000,4,FALSE),"-")</f>
        <v>-</v>
      </c>
      <c r="AG163" s="9" t="str">
        <f>IFERROR(VLOOKUP(CONCATENATE($A163,AG$1),'Исх-фото'!$A$2:$D$4000,4,FALSE),"-")</f>
        <v>-</v>
      </c>
      <c r="AH163" s="9" t="str">
        <f>IFERROR(VLOOKUP(CONCATENATE($A163,AH$1),'Исх-фото'!$A$2:$D$4000,4,FALSE),"-")</f>
        <v>-</v>
      </c>
      <c r="AI163" s="9" t="str">
        <f>IFERROR(VLOOKUP(CONCATENATE($A163,AI$1),'Исх-фото'!$A$2:$D$4000,4,FALSE),"-")</f>
        <v>-</v>
      </c>
      <c r="AJ163" s="9" t="str">
        <f>IFERROR(VLOOKUP(CONCATENATE($A163,AJ$1),'Исх-фото'!$A$2:$D$4000,4,FALSE),"-")</f>
        <v>-</v>
      </c>
      <c r="AK163" s="9" t="str">
        <f>IFERROR(VLOOKUP(CONCATENATE($A163,AK$1),'Исх-фото'!$A$2:$D$4000,4,FALSE),"-")</f>
        <v>-</v>
      </c>
      <c r="AL163" s="9" t="str">
        <f>IFERROR(VLOOKUP(CONCATENATE($A163,AL$1),'Исх-фото'!$A$2:$D$4000,4,FALSE),"-")</f>
        <v>-</v>
      </c>
      <c r="AM163" s="9" t="str">
        <f>IFERROR(VLOOKUP(CONCATENATE($A163,AM$1),'Исх-фото'!$A$2:$D$4000,4,FALSE),"-")</f>
        <v>-</v>
      </c>
      <c r="AN163" s="9" t="str">
        <f>IFERROR(VLOOKUP(CONCATENATE($A163,AN$1),'Исх-фото'!$A$2:$D$4000,4,FALSE),"-")</f>
        <v>-</v>
      </c>
      <c r="AO163" s="9" t="str">
        <f>IFERROR(VLOOKUP(CONCATENATE($A163,AO$1),'Исх-фото'!$A$2:$D$4000,4,FALSE),"-")</f>
        <v>-</v>
      </c>
      <c r="AP163" s="9" t="str">
        <f>IFERROR(VLOOKUP(CONCATENATE($A163,AP$1),'Исх-фото'!$A$2:$D$4000,4,FALSE),"-")</f>
        <v>-</v>
      </c>
      <c r="AQ163" s="9" t="str">
        <f>IFERROR(VLOOKUP(CONCATENATE($A163,AQ$1),'Исх-фото'!$A$2:$D$4000,4,FALSE),"-")</f>
        <v>-</v>
      </c>
      <c r="AR163" s="9" t="str">
        <f>IFERROR(VLOOKUP(CONCATENATE($A163,AR$1),'Исх-фото'!$A$2:$D$4000,4,FALSE),"-")</f>
        <v>-</v>
      </c>
      <c r="AS163" s="9" t="str">
        <f>IFERROR(VLOOKUP(CONCATENATE($A163,AS$1),'Исх-фото'!$A$2:$D$4000,4,FALSE),"-")</f>
        <v>-</v>
      </c>
      <c r="AT163" s="9" t="str">
        <f>IFERROR(VLOOKUP(CONCATENATE($A163,AT$1),'Исх-фото'!$A$2:$D$4000,4,FALSE),"-")</f>
        <v>-</v>
      </c>
      <c r="AU163" s="9" t="str">
        <f>IFERROR(VLOOKUP(CONCATENATE($A163,AU$1),'Исх-фото'!$A$2:$D$4000,4,FALSE),"-")</f>
        <v>-</v>
      </c>
      <c r="AV163" s="9" t="str">
        <f>IFERROR(VLOOKUP(CONCATENATE($A163,AV$1),'Исх-фото'!$A$2:$D$4000,4,FALSE),"-")</f>
        <v>-</v>
      </c>
      <c r="AW163" s="9" t="str">
        <f>IFERROR(VLOOKUP(CONCATENATE($A163,AW$1),'Исх-фото'!$A$2:$D$4000,4,FALSE),"-")</f>
        <v>-</v>
      </c>
      <c r="AX163" s="9" t="str">
        <f>IFERROR(VLOOKUP(CONCATENATE($A163,AX$1),'Исх-фото'!$A$2:$D$4000,4,FALSE),"-")</f>
        <v>-</v>
      </c>
      <c r="AY163" s="9" t="str">
        <f>IFERROR(VLOOKUP(CONCATENATE($A163,AY$1),'Исх-фото'!$A$2:$D$4000,4,FALSE),"-")</f>
        <v>-</v>
      </c>
      <c r="AZ163" s="9" t="str">
        <f>IFERROR(VLOOKUP(CONCATENATE($A163,AZ$1),'Исх-фото'!$A$2:$D$4000,4,FALSE),"-")</f>
        <v>-</v>
      </c>
      <c r="BA163" s="9" t="str">
        <f>IFERROR(VLOOKUP(CONCATENATE($A163,BA$1),'Исх-фото'!$A$2:$D$4000,4,FALSE),"-")</f>
        <v>-</v>
      </c>
      <c r="BB163" s="9" t="str">
        <f>IFERROR(VLOOKUP(CONCATENATE($A163,BB$1),'Исх-фото'!$A$2:$D$4000,4,FALSE),"-")</f>
        <v>-</v>
      </c>
      <c r="BC163" s="9" t="str">
        <f>IFERROR(VLOOKUP(CONCATENATE($A163,BC$1),'Исх-фото'!$A$2:$D$4000,4,FALSE),"-")</f>
        <v>-</v>
      </c>
      <c r="BD163" s="9" t="str">
        <f>IFERROR(VLOOKUP(CONCATENATE($A163,BD$1),'Исх-фото'!$A$2:$D$4000,4,FALSE),"-")</f>
        <v>-</v>
      </c>
      <c r="BE163" s="9" t="str">
        <f>IFERROR(VLOOKUP(CONCATENATE($A163,BE$1),'Исх-фото'!$A$2:$D$4000,4,FALSE),"-")</f>
        <v>-</v>
      </c>
      <c r="BF163" s="9" t="str">
        <f>IFERROR(VLOOKUP(CONCATENATE($A163,BF$1),'Исх-фото'!$A$2:$D$4000,4,FALSE),"-")</f>
        <v>-</v>
      </c>
      <c r="BG163" s="9" t="str">
        <f>IFERROR(VLOOKUP(CONCATENATE($A163,BG$1),'Исх-фото'!$A$2:$D$4000,4,FALSE),"-")</f>
        <v>-</v>
      </c>
      <c r="BH163" s="9" t="str">
        <f>IFERROR(VLOOKUP(CONCATENATE($A163,BH$1),'Исх-фото'!$A$2:$D$4000,4,FALSE),"-")</f>
        <v>-</v>
      </c>
      <c r="BI163" s="9" t="str">
        <f>IFERROR(VLOOKUP(CONCATENATE($A163,BI$1),'Исх-фото'!$A$2:$D$4000,4,FALSE),"-")</f>
        <v>-</v>
      </c>
      <c r="BJ163" s="37">
        <f t="shared" ref="BJ163:BJ194" si="16">COUNTIF(D163:BI163,"&gt;0")</f>
        <v>0</v>
      </c>
      <c r="BK163" s="34" t="str">
        <f t="shared" ref="BK163:BK194" si="17">IFERROR(AVERAGE(D163:BI163),"-")</f>
        <v>-</v>
      </c>
      <c r="BL163" s="9" t="e">
        <f t="shared" si="14"/>
        <v>#VALUE!</v>
      </c>
    </row>
    <row r="164" spans="1:64">
      <c r="A164" s="38">
        <f t="shared" si="15"/>
        <v>162</v>
      </c>
      <c r="B164" s="36"/>
      <c r="C164" s="36"/>
      <c r="D164" s="9" t="str">
        <f>IFERROR(VLOOKUP(CONCATENATE($A164,D$1),'Исх-фото'!$A$2:$D$4000,4,FALSE),"-")</f>
        <v>-</v>
      </c>
      <c r="E164" s="9" t="str">
        <f>IFERROR(VLOOKUP(CONCATENATE($A164,E$1),'Исх-фото'!$A$2:$D$4000,4,FALSE),"-")</f>
        <v>-</v>
      </c>
      <c r="F164" s="9" t="str">
        <f>IFERROR(VLOOKUP(CONCATENATE($A164,F$1),'Исх-фото'!$A$2:$D$4000,4,FALSE),"-")</f>
        <v>-</v>
      </c>
      <c r="G164" s="9" t="str">
        <f>IFERROR(VLOOKUP(CONCATENATE($A164,G$1),'Исх-фото'!$A$2:$D$4000,4,FALSE),"-")</f>
        <v>-</v>
      </c>
      <c r="H164" s="9" t="str">
        <f>IFERROR(VLOOKUP(CONCATENATE($A164,H$1),'Исх-фото'!$A$2:$D$4000,4,FALSE),"-")</f>
        <v>-</v>
      </c>
      <c r="I164" s="9" t="str">
        <f>IFERROR(VLOOKUP(CONCATENATE($A164,I$1),'Исх-фото'!$A$2:$D$4000,4,FALSE),"-")</f>
        <v>-</v>
      </c>
      <c r="J164" s="9" t="str">
        <f>IFERROR(VLOOKUP(CONCATENATE($A164,J$1),'Исх-фото'!$A$2:$D$4000,4,FALSE),"-")</f>
        <v>-</v>
      </c>
      <c r="K164" s="9" t="str">
        <f>IFERROR(VLOOKUP(CONCATENATE($A164,K$1),'Исх-фото'!$A$2:$D$4000,4,FALSE),"-")</f>
        <v>-</v>
      </c>
      <c r="L164" s="9" t="str">
        <f>IFERROR(VLOOKUP(CONCATENATE($A164,L$1),'Исх-фото'!$A$2:$D$4000,4,FALSE),"-")</f>
        <v>-</v>
      </c>
      <c r="M164" s="9" t="str">
        <f>IFERROR(VLOOKUP(CONCATENATE($A164,M$1),'Исх-фото'!$A$2:$D$4000,4,FALSE),"-")</f>
        <v>-</v>
      </c>
      <c r="N164" s="9" t="str">
        <f>IFERROR(VLOOKUP(CONCATENATE($A164,N$1),'Исх-фото'!$A$2:$D$4000,4,FALSE),"-")</f>
        <v>-</v>
      </c>
      <c r="O164" s="9" t="str">
        <f>IFERROR(VLOOKUP(CONCATENATE($A164,O$1),'Исх-фото'!$A$2:$D$4000,4,FALSE),"-")</f>
        <v>-</v>
      </c>
      <c r="P164" s="9" t="str">
        <f>IFERROR(VLOOKUP(CONCATENATE($A164,P$1),'Исх-фото'!$A$2:$D$4000,4,FALSE),"-")</f>
        <v>-</v>
      </c>
      <c r="Q164" s="9" t="str">
        <f>IFERROR(VLOOKUP(CONCATENATE($A164,Q$1),'Исх-фото'!$A$2:$D$4000,4,FALSE),"-")</f>
        <v>-</v>
      </c>
      <c r="R164" s="9" t="str">
        <f>IFERROR(VLOOKUP(CONCATENATE($A164,R$1),'Исх-фото'!$A$2:$D$4000,4,FALSE),"-")</f>
        <v>-</v>
      </c>
      <c r="S164" s="9" t="str">
        <f>IFERROR(VLOOKUP(CONCATENATE($A164,S$1),'Исх-фото'!$A$2:$D$4000,4,FALSE),"-")</f>
        <v>-</v>
      </c>
      <c r="T164" s="9" t="str">
        <f>IFERROR(VLOOKUP(CONCATENATE($A164,T$1),'Исх-фото'!$A$2:$D$4000,4,FALSE),"-")</f>
        <v>-</v>
      </c>
      <c r="U164" s="9" t="str">
        <f>IFERROR(VLOOKUP(CONCATENATE($A164,U$1),'Исх-фото'!$A$2:$D$4000,4,FALSE),"-")</f>
        <v>-</v>
      </c>
      <c r="V164" s="9" t="str">
        <f>IFERROR(VLOOKUP(CONCATENATE($A164,V$1),'Исх-фото'!$A$2:$D$4000,4,FALSE),"-")</f>
        <v>-</v>
      </c>
      <c r="W164" s="9" t="str">
        <f>IFERROR(VLOOKUP(CONCATENATE($A164,W$1),'Исх-фото'!$A$2:$D$4000,4,FALSE),"-")</f>
        <v>-</v>
      </c>
      <c r="X164" s="9" t="str">
        <f>IFERROR(VLOOKUP(CONCATENATE($A164,X$1),'Исх-фото'!$A$2:$D$4000,4,FALSE),"-")</f>
        <v>-</v>
      </c>
      <c r="Y164" s="9" t="str">
        <f>IFERROR(VLOOKUP(CONCATENATE($A164,Y$1),'Исх-фото'!$A$2:$D$4000,4,FALSE),"-")</f>
        <v>-</v>
      </c>
      <c r="Z164" s="9" t="str">
        <f>IFERROR(VLOOKUP(CONCATENATE($A164,Z$1),'Исх-фото'!$A$2:$D$4000,4,FALSE),"-")</f>
        <v>-</v>
      </c>
      <c r="AA164" s="9" t="str">
        <f>IFERROR(VLOOKUP(CONCATENATE($A164,AA$1),'Исх-фото'!$A$2:$D$4000,4,FALSE),"-")</f>
        <v>-</v>
      </c>
      <c r="AB164" s="9" t="str">
        <f>IFERROR(VLOOKUP(CONCATENATE($A164,AB$1),'Исх-фото'!$A$2:$D$4000,4,FALSE),"-")</f>
        <v>-</v>
      </c>
      <c r="AC164" s="9" t="str">
        <f>IFERROR(VLOOKUP(CONCATENATE($A164,AC$1),'Исх-фото'!$A$2:$D$4000,4,FALSE),"-")</f>
        <v>-</v>
      </c>
      <c r="AD164" s="9" t="str">
        <f>IFERROR(VLOOKUP(CONCATENATE($A164,AD$1),'Исх-фото'!$A$2:$D$4000,4,FALSE),"-")</f>
        <v>-</v>
      </c>
      <c r="AE164" s="9" t="str">
        <f>IFERROR(VLOOKUP(CONCATENATE($A164,AE$1),'Исх-фото'!$A$2:$D$4000,4,FALSE),"-")</f>
        <v>-</v>
      </c>
      <c r="AF164" s="9" t="str">
        <f>IFERROR(VLOOKUP(CONCATENATE($A164,AF$1),'Исх-фото'!$A$2:$D$4000,4,FALSE),"-")</f>
        <v>-</v>
      </c>
      <c r="AG164" s="9" t="str">
        <f>IFERROR(VLOOKUP(CONCATENATE($A164,AG$1),'Исх-фото'!$A$2:$D$4000,4,FALSE),"-")</f>
        <v>-</v>
      </c>
      <c r="AH164" s="9" t="str">
        <f>IFERROR(VLOOKUP(CONCATENATE($A164,AH$1),'Исх-фото'!$A$2:$D$4000,4,FALSE),"-")</f>
        <v>-</v>
      </c>
      <c r="AI164" s="9" t="str">
        <f>IFERROR(VLOOKUP(CONCATENATE($A164,AI$1),'Исх-фото'!$A$2:$D$4000,4,FALSE),"-")</f>
        <v>-</v>
      </c>
      <c r="AJ164" s="9" t="str">
        <f>IFERROR(VLOOKUP(CONCATENATE($A164,AJ$1),'Исх-фото'!$A$2:$D$4000,4,FALSE),"-")</f>
        <v>-</v>
      </c>
      <c r="AK164" s="9" t="str">
        <f>IFERROR(VLOOKUP(CONCATENATE($A164,AK$1),'Исх-фото'!$A$2:$D$4000,4,FALSE),"-")</f>
        <v>-</v>
      </c>
      <c r="AL164" s="9" t="str">
        <f>IFERROR(VLOOKUP(CONCATENATE($A164,AL$1),'Исх-фото'!$A$2:$D$4000,4,FALSE),"-")</f>
        <v>-</v>
      </c>
      <c r="AM164" s="9" t="str">
        <f>IFERROR(VLOOKUP(CONCATENATE($A164,AM$1),'Исх-фото'!$A$2:$D$4000,4,FALSE),"-")</f>
        <v>-</v>
      </c>
      <c r="AN164" s="9" t="str">
        <f>IFERROR(VLOOKUP(CONCATENATE($A164,AN$1),'Исх-фото'!$A$2:$D$4000,4,FALSE),"-")</f>
        <v>-</v>
      </c>
      <c r="AO164" s="9" t="str">
        <f>IFERROR(VLOOKUP(CONCATENATE($A164,AO$1),'Исх-фото'!$A$2:$D$4000,4,FALSE),"-")</f>
        <v>-</v>
      </c>
      <c r="AP164" s="9" t="str">
        <f>IFERROR(VLOOKUP(CONCATENATE($A164,AP$1),'Исх-фото'!$A$2:$D$4000,4,FALSE),"-")</f>
        <v>-</v>
      </c>
      <c r="AQ164" s="9" t="str">
        <f>IFERROR(VLOOKUP(CONCATENATE($A164,AQ$1),'Исх-фото'!$A$2:$D$4000,4,FALSE),"-")</f>
        <v>-</v>
      </c>
      <c r="AR164" s="9" t="str">
        <f>IFERROR(VLOOKUP(CONCATENATE($A164,AR$1),'Исх-фото'!$A$2:$D$4000,4,FALSE),"-")</f>
        <v>-</v>
      </c>
      <c r="AS164" s="9" t="str">
        <f>IFERROR(VLOOKUP(CONCATENATE($A164,AS$1),'Исх-фото'!$A$2:$D$4000,4,FALSE),"-")</f>
        <v>-</v>
      </c>
      <c r="AT164" s="9" t="str">
        <f>IFERROR(VLOOKUP(CONCATENATE($A164,AT$1),'Исх-фото'!$A$2:$D$4000,4,FALSE),"-")</f>
        <v>-</v>
      </c>
      <c r="AU164" s="9" t="str">
        <f>IFERROR(VLOOKUP(CONCATENATE($A164,AU$1),'Исх-фото'!$A$2:$D$4000,4,FALSE),"-")</f>
        <v>-</v>
      </c>
      <c r="AV164" s="9" t="str">
        <f>IFERROR(VLOOKUP(CONCATENATE($A164,AV$1),'Исх-фото'!$A$2:$D$4000,4,FALSE),"-")</f>
        <v>-</v>
      </c>
      <c r="AW164" s="9" t="str">
        <f>IFERROR(VLOOKUP(CONCATENATE($A164,AW$1),'Исх-фото'!$A$2:$D$4000,4,FALSE),"-")</f>
        <v>-</v>
      </c>
      <c r="AX164" s="9" t="str">
        <f>IFERROR(VLOOKUP(CONCATENATE($A164,AX$1),'Исх-фото'!$A$2:$D$4000,4,FALSE),"-")</f>
        <v>-</v>
      </c>
      <c r="AY164" s="9" t="str">
        <f>IFERROR(VLOOKUP(CONCATENATE($A164,AY$1),'Исх-фото'!$A$2:$D$4000,4,FALSE),"-")</f>
        <v>-</v>
      </c>
      <c r="AZ164" s="9" t="str">
        <f>IFERROR(VLOOKUP(CONCATENATE($A164,AZ$1),'Исх-фото'!$A$2:$D$4000,4,FALSE),"-")</f>
        <v>-</v>
      </c>
      <c r="BA164" s="9" t="str">
        <f>IFERROR(VLOOKUP(CONCATENATE($A164,BA$1),'Исх-фото'!$A$2:$D$4000,4,FALSE),"-")</f>
        <v>-</v>
      </c>
      <c r="BB164" s="9" t="str">
        <f>IFERROR(VLOOKUP(CONCATENATE($A164,BB$1),'Исх-фото'!$A$2:$D$4000,4,FALSE),"-")</f>
        <v>-</v>
      </c>
      <c r="BC164" s="9" t="str">
        <f>IFERROR(VLOOKUP(CONCATENATE($A164,BC$1),'Исх-фото'!$A$2:$D$4000,4,FALSE),"-")</f>
        <v>-</v>
      </c>
      <c r="BD164" s="9" t="str">
        <f>IFERROR(VLOOKUP(CONCATENATE($A164,BD$1),'Исх-фото'!$A$2:$D$4000,4,FALSE),"-")</f>
        <v>-</v>
      </c>
      <c r="BE164" s="9" t="str">
        <f>IFERROR(VLOOKUP(CONCATENATE($A164,BE$1),'Исх-фото'!$A$2:$D$4000,4,FALSE),"-")</f>
        <v>-</v>
      </c>
      <c r="BF164" s="9" t="str">
        <f>IFERROR(VLOOKUP(CONCATENATE($A164,BF$1),'Исх-фото'!$A$2:$D$4000,4,FALSE),"-")</f>
        <v>-</v>
      </c>
      <c r="BG164" s="9" t="str">
        <f>IFERROR(VLOOKUP(CONCATENATE($A164,BG$1),'Исх-фото'!$A$2:$D$4000,4,FALSE),"-")</f>
        <v>-</v>
      </c>
      <c r="BH164" s="9" t="str">
        <f>IFERROR(VLOOKUP(CONCATENATE($A164,BH$1),'Исх-фото'!$A$2:$D$4000,4,FALSE),"-")</f>
        <v>-</v>
      </c>
      <c r="BI164" s="9" t="str">
        <f>IFERROR(VLOOKUP(CONCATENATE($A164,BI$1),'Исх-фото'!$A$2:$D$4000,4,FALSE),"-")</f>
        <v>-</v>
      </c>
      <c r="BJ164" s="37">
        <f t="shared" si="16"/>
        <v>0</v>
      </c>
      <c r="BK164" s="34" t="str">
        <f t="shared" si="17"/>
        <v>-</v>
      </c>
      <c r="BL164" s="9" t="e">
        <f t="shared" si="14"/>
        <v>#VALUE!</v>
      </c>
    </row>
    <row r="165" spans="1:64">
      <c r="A165" s="38">
        <f t="shared" si="15"/>
        <v>163</v>
      </c>
      <c r="B165" s="36"/>
      <c r="C165" s="36"/>
      <c r="D165" s="9" t="str">
        <f>IFERROR(VLOOKUP(CONCATENATE($A165,D$1),'Исх-фото'!$A$2:$D$4000,4,FALSE),"-")</f>
        <v>-</v>
      </c>
      <c r="E165" s="9" t="str">
        <f>IFERROR(VLOOKUP(CONCATENATE($A165,E$1),'Исх-фото'!$A$2:$D$4000,4,FALSE),"-")</f>
        <v>-</v>
      </c>
      <c r="F165" s="9" t="str">
        <f>IFERROR(VLOOKUP(CONCATENATE($A165,F$1),'Исх-фото'!$A$2:$D$4000,4,FALSE),"-")</f>
        <v>-</v>
      </c>
      <c r="G165" s="9" t="str">
        <f>IFERROR(VLOOKUP(CONCATENATE($A165,G$1),'Исх-фото'!$A$2:$D$4000,4,FALSE),"-")</f>
        <v>-</v>
      </c>
      <c r="H165" s="9" t="str">
        <f>IFERROR(VLOOKUP(CONCATENATE($A165,H$1),'Исх-фото'!$A$2:$D$4000,4,FALSE),"-")</f>
        <v>-</v>
      </c>
      <c r="I165" s="9" t="str">
        <f>IFERROR(VLOOKUP(CONCATENATE($A165,I$1),'Исх-фото'!$A$2:$D$4000,4,FALSE),"-")</f>
        <v>-</v>
      </c>
      <c r="J165" s="9" t="str">
        <f>IFERROR(VLOOKUP(CONCATENATE($A165,J$1),'Исх-фото'!$A$2:$D$4000,4,FALSE),"-")</f>
        <v>-</v>
      </c>
      <c r="K165" s="9" t="str">
        <f>IFERROR(VLOOKUP(CONCATENATE($A165,K$1),'Исх-фото'!$A$2:$D$4000,4,FALSE),"-")</f>
        <v>-</v>
      </c>
      <c r="L165" s="9" t="str">
        <f>IFERROR(VLOOKUP(CONCATENATE($A165,L$1),'Исх-фото'!$A$2:$D$4000,4,FALSE),"-")</f>
        <v>-</v>
      </c>
      <c r="M165" s="9" t="str">
        <f>IFERROR(VLOOKUP(CONCATENATE($A165,M$1),'Исх-фото'!$A$2:$D$4000,4,FALSE),"-")</f>
        <v>-</v>
      </c>
      <c r="N165" s="9" t="str">
        <f>IFERROR(VLOOKUP(CONCATENATE($A165,N$1),'Исх-фото'!$A$2:$D$4000,4,FALSE),"-")</f>
        <v>-</v>
      </c>
      <c r="O165" s="9" t="str">
        <f>IFERROR(VLOOKUP(CONCATENATE($A165,O$1),'Исх-фото'!$A$2:$D$4000,4,FALSE),"-")</f>
        <v>-</v>
      </c>
      <c r="P165" s="9" t="str">
        <f>IFERROR(VLOOKUP(CONCATENATE($A165,P$1),'Исх-фото'!$A$2:$D$4000,4,FALSE),"-")</f>
        <v>-</v>
      </c>
      <c r="Q165" s="9" t="str">
        <f>IFERROR(VLOOKUP(CONCATENATE($A165,Q$1),'Исх-фото'!$A$2:$D$4000,4,FALSE),"-")</f>
        <v>-</v>
      </c>
      <c r="R165" s="9" t="str">
        <f>IFERROR(VLOOKUP(CONCATENATE($A165,R$1),'Исх-фото'!$A$2:$D$4000,4,FALSE),"-")</f>
        <v>-</v>
      </c>
      <c r="S165" s="9" t="str">
        <f>IFERROR(VLOOKUP(CONCATENATE($A165,S$1),'Исх-фото'!$A$2:$D$4000,4,FALSE),"-")</f>
        <v>-</v>
      </c>
      <c r="T165" s="9" t="str">
        <f>IFERROR(VLOOKUP(CONCATENATE($A165,T$1),'Исх-фото'!$A$2:$D$4000,4,FALSE),"-")</f>
        <v>-</v>
      </c>
      <c r="U165" s="9" t="str">
        <f>IFERROR(VLOOKUP(CONCATENATE($A165,U$1),'Исх-фото'!$A$2:$D$4000,4,FALSE),"-")</f>
        <v>-</v>
      </c>
      <c r="V165" s="9" t="str">
        <f>IFERROR(VLOOKUP(CONCATENATE($A165,V$1),'Исх-фото'!$A$2:$D$4000,4,FALSE),"-")</f>
        <v>-</v>
      </c>
      <c r="W165" s="9" t="str">
        <f>IFERROR(VLOOKUP(CONCATENATE($A165,W$1),'Исх-фото'!$A$2:$D$4000,4,FALSE),"-")</f>
        <v>-</v>
      </c>
      <c r="X165" s="9" t="str">
        <f>IFERROR(VLOOKUP(CONCATENATE($A165,X$1),'Исх-фото'!$A$2:$D$4000,4,FALSE),"-")</f>
        <v>-</v>
      </c>
      <c r="Y165" s="9" t="str">
        <f>IFERROR(VLOOKUP(CONCATENATE($A165,Y$1),'Исх-фото'!$A$2:$D$4000,4,FALSE),"-")</f>
        <v>-</v>
      </c>
      <c r="Z165" s="9" t="str">
        <f>IFERROR(VLOOKUP(CONCATENATE($A165,Z$1),'Исх-фото'!$A$2:$D$4000,4,FALSE),"-")</f>
        <v>-</v>
      </c>
      <c r="AA165" s="9" t="str">
        <f>IFERROR(VLOOKUP(CONCATENATE($A165,AA$1),'Исх-фото'!$A$2:$D$4000,4,FALSE),"-")</f>
        <v>-</v>
      </c>
      <c r="AB165" s="9" t="str">
        <f>IFERROR(VLOOKUP(CONCATENATE($A165,AB$1),'Исх-фото'!$A$2:$D$4000,4,FALSE),"-")</f>
        <v>-</v>
      </c>
      <c r="AC165" s="9" t="str">
        <f>IFERROR(VLOOKUP(CONCATENATE($A165,AC$1),'Исх-фото'!$A$2:$D$4000,4,FALSE),"-")</f>
        <v>-</v>
      </c>
      <c r="AD165" s="9" t="str">
        <f>IFERROR(VLOOKUP(CONCATENATE($A165,AD$1),'Исх-фото'!$A$2:$D$4000,4,FALSE),"-")</f>
        <v>-</v>
      </c>
      <c r="AE165" s="9" t="str">
        <f>IFERROR(VLOOKUP(CONCATENATE($A165,AE$1),'Исх-фото'!$A$2:$D$4000,4,FALSE),"-")</f>
        <v>-</v>
      </c>
      <c r="AF165" s="9" t="str">
        <f>IFERROR(VLOOKUP(CONCATENATE($A165,AF$1),'Исх-фото'!$A$2:$D$4000,4,FALSE),"-")</f>
        <v>-</v>
      </c>
      <c r="AG165" s="9" t="str">
        <f>IFERROR(VLOOKUP(CONCATENATE($A165,AG$1),'Исх-фото'!$A$2:$D$4000,4,FALSE),"-")</f>
        <v>-</v>
      </c>
      <c r="AH165" s="9" t="str">
        <f>IFERROR(VLOOKUP(CONCATENATE($A165,AH$1),'Исх-фото'!$A$2:$D$4000,4,FALSE),"-")</f>
        <v>-</v>
      </c>
      <c r="AI165" s="9" t="str">
        <f>IFERROR(VLOOKUP(CONCATENATE($A165,AI$1),'Исх-фото'!$A$2:$D$4000,4,FALSE),"-")</f>
        <v>-</v>
      </c>
      <c r="AJ165" s="9" t="str">
        <f>IFERROR(VLOOKUP(CONCATENATE($A165,AJ$1),'Исх-фото'!$A$2:$D$4000,4,FALSE),"-")</f>
        <v>-</v>
      </c>
      <c r="AK165" s="9" t="str">
        <f>IFERROR(VLOOKUP(CONCATENATE($A165,AK$1),'Исх-фото'!$A$2:$D$4000,4,FALSE),"-")</f>
        <v>-</v>
      </c>
      <c r="AL165" s="9" t="str">
        <f>IFERROR(VLOOKUP(CONCATENATE($A165,AL$1),'Исх-фото'!$A$2:$D$4000,4,FALSE),"-")</f>
        <v>-</v>
      </c>
      <c r="AM165" s="9" t="str">
        <f>IFERROR(VLOOKUP(CONCATENATE($A165,AM$1),'Исх-фото'!$A$2:$D$4000,4,FALSE),"-")</f>
        <v>-</v>
      </c>
      <c r="AN165" s="9" t="str">
        <f>IFERROR(VLOOKUP(CONCATENATE($A165,AN$1),'Исх-фото'!$A$2:$D$4000,4,FALSE),"-")</f>
        <v>-</v>
      </c>
      <c r="AO165" s="9" t="str">
        <f>IFERROR(VLOOKUP(CONCATENATE($A165,AO$1),'Исх-фото'!$A$2:$D$4000,4,FALSE),"-")</f>
        <v>-</v>
      </c>
      <c r="AP165" s="9" t="str">
        <f>IFERROR(VLOOKUP(CONCATENATE($A165,AP$1),'Исх-фото'!$A$2:$D$4000,4,FALSE),"-")</f>
        <v>-</v>
      </c>
      <c r="AQ165" s="9" t="str">
        <f>IFERROR(VLOOKUP(CONCATENATE($A165,AQ$1),'Исх-фото'!$A$2:$D$4000,4,FALSE),"-")</f>
        <v>-</v>
      </c>
      <c r="AR165" s="9" t="str">
        <f>IFERROR(VLOOKUP(CONCATENATE($A165,AR$1),'Исх-фото'!$A$2:$D$4000,4,FALSE),"-")</f>
        <v>-</v>
      </c>
      <c r="AS165" s="9" t="str">
        <f>IFERROR(VLOOKUP(CONCATENATE($A165,AS$1),'Исх-фото'!$A$2:$D$4000,4,FALSE),"-")</f>
        <v>-</v>
      </c>
      <c r="AT165" s="9" t="str">
        <f>IFERROR(VLOOKUP(CONCATENATE($A165,AT$1),'Исх-фото'!$A$2:$D$4000,4,FALSE),"-")</f>
        <v>-</v>
      </c>
      <c r="AU165" s="9" t="str">
        <f>IFERROR(VLOOKUP(CONCATENATE($A165,AU$1),'Исх-фото'!$A$2:$D$4000,4,FALSE),"-")</f>
        <v>-</v>
      </c>
      <c r="AV165" s="9" t="str">
        <f>IFERROR(VLOOKUP(CONCATENATE($A165,AV$1),'Исх-фото'!$A$2:$D$4000,4,FALSE),"-")</f>
        <v>-</v>
      </c>
      <c r="AW165" s="9" t="str">
        <f>IFERROR(VLOOKUP(CONCATENATE($A165,AW$1),'Исх-фото'!$A$2:$D$4000,4,FALSE),"-")</f>
        <v>-</v>
      </c>
      <c r="AX165" s="9" t="str">
        <f>IFERROR(VLOOKUP(CONCATENATE($A165,AX$1),'Исх-фото'!$A$2:$D$4000,4,FALSE),"-")</f>
        <v>-</v>
      </c>
      <c r="AY165" s="9" t="str">
        <f>IFERROR(VLOOKUP(CONCATENATE($A165,AY$1),'Исх-фото'!$A$2:$D$4000,4,FALSE),"-")</f>
        <v>-</v>
      </c>
      <c r="AZ165" s="9" t="str">
        <f>IFERROR(VLOOKUP(CONCATENATE($A165,AZ$1),'Исх-фото'!$A$2:$D$4000,4,FALSE),"-")</f>
        <v>-</v>
      </c>
      <c r="BA165" s="9" t="str">
        <f>IFERROR(VLOOKUP(CONCATENATE($A165,BA$1),'Исх-фото'!$A$2:$D$4000,4,FALSE),"-")</f>
        <v>-</v>
      </c>
      <c r="BB165" s="9" t="str">
        <f>IFERROR(VLOOKUP(CONCATENATE($A165,BB$1),'Исх-фото'!$A$2:$D$4000,4,FALSE),"-")</f>
        <v>-</v>
      </c>
      <c r="BC165" s="9" t="str">
        <f>IFERROR(VLOOKUP(CONCATENATE($A165,BC$1),'Исх-фото'!$A$2:$D$4000,4,FALSE),"-")</f>
        <v>-</v>
      </c>
      <c r="BD165" s="9" t="str">
        <f>IFERROR(VLOOKUP(CONCATENATE($A165,BD$1),'Исх-фото'!$A$2:$D$4000,4,FALSE),"-")</f>
        <v>-</v>
      </c>
      <c r="BE165" s="9" t="str">
        <f>IFERROR(VLOOKUP(CONCATENATE($A165,BE$1),'Исх-фото'!$A$2:$D$4000,4,FALSE),"-")</f>
        <v>-</v>
      </c>
      <c r="BF165" s="9" t="str">
        <f>IFERROR(VLOOKUP(CONCATENATE($A165,BF$1),'Исх-фото'!$A$2:$D$4000,4,FALSE),"-")</f>
        <v>-</v>
      </c>
      <c r="BG165" s="9" t="str">
        <f>IFERROR(VLOOKUP(CONCATENATE($A165,BG$1),'Исх-фото'!$A$2:$D$4000,4,FALSE),"-")</f>
        <v>-</v>
      </c>
      <c r="BH165" s="9" t="str">
        <f>IFERROR(VLOOKUP(CONCATENATE($A165,BH$1),'Исх-фото'!$A$2:$D$4000,4,FALSE),"-")</f>
        <v>-</v>
      </c>
      <c r="BI165" s="9" t="str">
        <f>IFERROR(VLOOKUP(CONCATENATE($A165,BI$1),'Исх-фото'!$A$2:$D$4000,4,FALSE),"-")</f>
        <v>-</v>
      </c>
      <c r="BJ165" s="37">
        <f t="shared" si="16"/>
        <v>0</v>
      </c>
      <c r="BK165" s="34" t="str">
        <f t="shared" si="17"/>
        <v>-</v>
      </c>
      <c r="BL165" s="9" t="e">
        <f t="shared" si="14"/>
        <v>#VALUE!</v>
      </c>
    </row>
    <row r="166" spans="1:64">
      <c r="A166" s="38">
        <f t="shared" si="15"/>
        <v>164</v>
      </c>
      <c r="B166" s="36"/>
      <c r="C166" s="36"/>
      <c r="D166" s="9" t="str">
        <f>IFERROR(VLOOKUP(CONCATENATE($A166,D$1),'Исх-фото'!$A$2:$D$4000,4,FALSE),"-")</f>
        <v>-</v>
      </c>
      <c r="E166" s="9" t="str">
        <f>IFERROR(VLOOKUP(CONCATENATE($A166,E$1),'Исх-фото'!$A$2:$D$4000,4,FALSE),"-")</f>
        <v>-</v>
      </c>
      <c r="F166" s="9" t="str">
        <f>IFERROR(VLOOKUP(CONCATENATE($A166,F$1),'Исх-фото'!$A$2:$D$4000,4,FALSE),"-")</f>
        <v>-</v>
      </c>
      <c r="G166" s="9" t="str">
        <f>IFERROR(VLOOKUP(CONCATENATE($A166,G$1),'Исх-фото'!$A$2:$D$4000,4,FALSE),"-")</f>
        <v>-</v>
      </c>
      <c r="H166" s="9" t="str">
        <f>IFERROR(VLOOKUP(CONCATENATE($A166,H$1),'Исх-фото'!$A$2:$D$4000,4,FALSE),"-")</f>
        <v>-</v>
      </c>
      <c r="I166" s="9" t="str">
        <f>IFERROR(VLOOKUP(CONCATENATE($A166,I$1),'Исх-фото'!$A$2:$D$4000,4,FALSE),"-")</f>
        <v>-</v>
      </c>
      <c r="J166" s="9" t="str">
        <f>IFERROR(VLOOKUP(CONCATENATE($A166,J$1),'Исх-фото'!$A$2:$D$4000,4,FALSE),"-")</f>
        <v>-</v>
      </c>
      <c r="K166" s="9" t="str">
        <f>IFERROR(VLOOKUP(CONCATENATE($A166,K$1),'Исх-фото'!$A$2:$D$4000,4,FALSE),"-")</f>
        <v>-</v>
      </c>
      <c r="L166" s="9" t="str">
        <f>IFERROR(VLOOKUP(CONCATENATE($A166,L$1),'Исх-фото'!$A$2:$D$4000,4,FALSE),"-")</f>
        <v>-</v>
      </c>
      <c r="M166" s="9" t="str">
        <f>IFERROR(VLOOKUP(CONCATENATE($A166,M$1),'Исх-фото'!$A$2:$D$4000,4,FALSE),"-")</f>
        <v>-</v>
      </c>
      <c r="N166" s="9" t="str">
        <f>IFERROR(VLOOKUP(CONCATENATE($A166,N$1),'Исх-фото'!$A$2:$D$4000,4,FALSE),"-")</f>
        <v>-</v>
      </c>
      <c r="O166" s="9" t="str">
        <f>IFERROR(VLOOKUP(CONCATENATE($A166,O$1),'Исх-фото'!$A$2:$D$4000,4,FALSE),"-")</f>
        <v>-</v>
      </c>
      <c r="P166" s="9" t="str">
        <f>IFERROR(VLOOKUP(CONCATENATE($A166,P$1),'Исх-фото'!$A$2:$D$4000,4,FALSE),"-")</f>
        <v>-</v>
      </c>
      <c r="Q166" s="9" t="str">
        <f>IFERROR(VLOOKUP(CONCATENATE($A166,Q$1),'Исх-фото'!$A$2:$D$4000,4,FALSE),"-")</f>
        <v>-</v>
      </c>
      <c r="R166" s="9" t="str">
        <f>IFERROR(VLOOKUP(CONCATENATE($A166,R$1),'Исх-фото'!$A$2:$D$4000,4,FALSE),"-")</f>
        <v>-</v>
      </c>
      <c r="S166" s="9" t="str">
        <f>IFERROR(VLOOKUP(CONCATENATE($A166,S$1),'Исх-фото'!$A$2:$D$4000,4,FALSE),"-")</f>
        <v>-</v>
      </c>
      <c r="T166" s="9" t="str">
        <f>IFERROR(VLOOKUP(CONCATENATE($A166,T$1),'Исх-фото'!$A$2:$D$4000,4,FALSE),"-")</f>
        <v>-</v>
      </c>
      <c r="U166" s="9" t="str">
        <f>IFERROR(VLOOKUP(CONCATENATE($A166,U$1),'Исх-фото'!$A$2:$D$4000,4,FALSE),"-")</f>
        <v>-</v>
      </c>
      <c r="V166" s="9" t="str">
        <f>IFERROR(VLOOKUP(CONCATENATE($A166,V$1),'Исх-фото'!$A$2:$D$4000,4,FALSE),"-")</f>
        <v>-</v>
      </c>
      <c r="W166" s="9" t="str">
        <f>IFERROR(VLOOKUP(CONCATENATE($A166,W$1),'Исх-фото'!$A$2:$D$4000,4,FALSE),"-")</f>
        <v>-</v>
      </c>
      <c r="X166" s="9" t="str">
        <f>IFERROR(VLOOKUP(CONCATENATE($A166,X$1),'Исх-фото'!$A$2:$D$4000,4,FALSE),"-")</f>
        <v>-</v>
      </c>
      <c r="Y166" s="9" t="str">
        <f>IFERROR(VLOOKUP(CONCATENATE($A166,Y$1),'Исх-фото'!$A$2:$D$4000,4,FALSE),"-")</f>
        <v>-</v>
      </c>
      <c r="Z166" s="9" t="str">
        <f>IFERROR(VLOOKUP(CONCATENATE($A166,Z$1),'Исх-фото'!$A$2:$D$4000,4,FALSE),"-")</f>
        <v>-</v>
      </c>
      <c r="AA166" s="9" t="str">
        <f>IFERROR(VLOOKUP(CONCATENATE($A166,AA$1),'Исх-фото'!$A$2:$D$4000,4,FALSE),"-")</f>
        <v>-</v>
      </c>
      <c r="AB166" s="9" t="str">
        <f>IFERROR(VLOOKUP(CONCATENATE($A166,AB$1),'Исх-фото'!$A$2:$D$4000,4,FALSE),"-")</f>
        <v>-</v>
      </c>
      <c r="AC166" s="9" t="str">
        <f>IFERROR(VLOOKUP(CONCATENATE($A166,AC$1),'Исх-фото'!$A$2:$D$4000,4,FALSE),"-")</f>
        <v>-</v>
      </c>
      <c r="AD166" s="9" t="str">
        <f>IFERROR(VLOOKUP(CONCATENATE($A166,AD$1),'Исх-фото'!$A$2:$D$4000,4,FALSE),"-")</f>
        <v>-</v>
      </c>
      <c r="AE166" s="9" t="str">
        <f>IFERROR(VLOOKUP(CONCATENATE($A166,AE$1),'Исх-фото'!$A$2:$D$4000,4,FALSE),"-")</f>
        <v>-</v>
      </c>
      <c r="AF166" s="9" t="str">
        <f>IFERROR(VLOOKUP(CONCATENATE($A166,AF$1),'Исх-фото'!$A$2:$D$4000,4,FALSE),"-")</f>
        <v>-</v>
      </c>
      <c r="AG166" s="9" t="str">
        <f>IFERROR(VLOOKUP(CONCATENATE($A166,AG$1),'Исх-фото'!$A$2:$D$4000,4,FALSE),"-")</f>
        <v>-</v>
      </c>
      <c r="AH166" s="9" t="str">
        <f>IFERROR(VLOOKUP(CONCATENATE($A166,AH$1),'Исх-фото'!$A$2:$D$4000,4,FALSE),"-")</f>
        <v>-</v>
      </c>
      <c r="AI166" s="9" t="str">
        <f>IFERROR(VLOOKUP(CONCATENATE($A166,AI$1),'Исх-фото'!$A$2:$D$4000,4,FALSE),"-")</f>
        <v>-</v>
      </c>
      <c r="AJ166" s="9" t="str">
        <f>IFERROR(VLOOKUP(CONCATENATE($A166,AJ$1),'Исх-фото'!$A$2:$D$4000,4,FALSE),"-")</f>
        <v>-</v>
      </c>
      <c r="AK166" s="9" t="str">
        <f>IFERROR(VLOOKUP(CONCATENATE($A166,AK$1),'Исх-фото'!$A$2:$D$4000,4,FALSE),"-")</f>
        <v>-</v>
      </c>
      <c r="AL166" s="9" t="str">
        <f>IFERROR(VLOOKUP(CONCATENATE($A166,AL$1),'Исх-фото'!$A$2:$D$4000,4,FALSE),"-")</f>
        <v>-</v>
      </c>
      <c r="AM166" s="9" t="str">
        <f>IFERROR(VLOOKUP(CONCATENATE($A166,AM$1),'Исх-фото'!$A$2:$D$4000,4,FALSE),"-")</f>
        <v>-</v>
      </c>
      <c r="AN166" s="9" t="str">
        <f>IFERROR(VLOOKUP(CONCATENATE($A166,AN$1),'Исх-фото'!$A$2:$D$4000,4,FALSE),"-")</f>
        <v>-</v>
      </c>
      <c r="AO166" s="9" t="str">
        <f>IFERROR(VLOOKUP(CONCATENATE($A166,AO$1),'Исх-фото'!$A$2:$D$4000,4,FALSE),"-")</f>
        <v>-</v>
      </c>
      <c r="AP166" s="9" t="str">
        <f>IFERROR(VLOOKUP(CONCATENATE($A166,AP$1),'Исх-фото'!$A$2:$D$4000,4,FALSE),"-")</f>
        <v>-</v>
      </c>
      <c r="AQ166" s="9" t="str">
        <f>IFERROR(VLOOKUP(CONCATENATE($A166,AQ$1),'Исх-фото'!$A$2:$D$4000,4,FALSE),"-")</f>
        <v>-</v>
      </c>
      <c r="AR166" s="9" t="str">
        <f>IFERROR(VLOOKUP(CONCATENATE($A166,AR$1),'Исх-фото'!$A$2:$D$4000,4,FALSE),"-")</f>
        <v>-</v>
      </c>
      <c r="AS166" s="9" t="str">
        <f>IFERROR(VLOOKUP(CONCATENATE($A166,AS$1),'Исх-фото'!$A$2:$D$4000,4,FALSE),"-")</f>
        <v>-</v>
      </c>
      <c r="AT166" s="9" t="str">
        <f>IFERROR(VLOOKUP(CONCATENATE($A166,AT$1),'Исх-фото'!$A$2:$D$4000,4,FALSE),"-")</f>
        <v>-</v>
      </c>
      <c r="AU166" s="9" t="str">
        <f>IFERROR(VLOOKUP(CONCATENATE($A166,AU$1),'Исх-фото'!$A$2:$D$4000,4,FALSE),"-")</f>
        <v>-</v>
      </c>
      <c r="AV166" s="9" t="str">
        <f>IFERROR(VLOOKUP(CONCATENATE($A166,AV$1),'Исх-фото'!$A$2:$D$4000,4,FALSE),"-")</f>
        <v>-</v>
      </c>
      <c r="AW166" s="9" t="str">
        <f>IFERROR(VLOOKUP(CONCATENATE($A166,AW$1),'Исх-фото'!$A$2:$D$4000,4,FALSE),"-")</f>
        <v>-</v>
      </c>
      <c r="AX166" s="9" t="str">
        <f>IFERROR(VLOOKUP(CONCATENATE($A166,AX$1),'Исх-фото'!$A$2:$D$4000,4,FALSE),"-")</f>
        <v>-</v>
      </c>
      <c r="AY166" s="9" t="str">
        <f>IFERROR(VLOOKUP(CONCATENATE($A166,AY$1),'Исх-фото'!$A$2:$D$4000,4,FALSE),"-")</f>
        <v>-</v>
      </c>
      <c r="AZ166" s="9" t="str">
        <f>IFERROR(VLOOKUP(CONCATENATE($A166,AZ$1),'Исх-фото'!$A$2:$D$4000,4,FALSE),"-")</f>
        <v>-</v>
      </c>
      <c r="BA166" s="9" t="str">
        <f>IFERROR(VLOOKUP(CONCATENATE($A166,BA$1),'Исх-фото'!$A$2:$D$4000,4,FALSE),"-")</f>
        <v>-</v>
      </c>
      <c r="BB166" s="9" t="str">
        <f>IFERROR(VLOOKUP(CONCATENATE($A166,BB$1),'Исх-фото'!$A$2:$D$4000,4,FALSE),"-")</f>
        <v>-</v>
      </c>
      <c r="BC166" s="9" t="str">
        <f>IFERROR(VLOOKUP(CONCATENATE($A166,BC$1),'Исх-фото'!$A$2:$D$4000,4,FALSE),"-")</f>
        <v>-</v>
      </c>
      <c r="BD166" s="9" t="str">
        <f>IFERROR(VLOOKUP(CONCATENATE($A166,BD$1),'Исх-фото'!$A$2:$D$4000,4,FALSE),"-")</f>
        <v>-</v>
      </c>
      <c r="BE166" s="9" t="str">
        <f>IFERROR(VLOOKUP(CONCATENATE($A166,BE$1),'Исх-фото'!$A$2:$D$4000,4,FALSE),"-")</f>
        <v>-</v>
      </c>
      <c r="BF166" s="9" t="str">
        <f>IFERROR(VLOOKUP(CONCATENATE($A166,BF$1),'Исх-фото'!$A$2:$D$4000,4,FALSE),"-")</f>
        <v>-</v>
      </c>
      <c r="BG166" s="9" t="str">
        <f>IFERROR(VLOOKUP(CONCATENATE($A166,BG$1),'Исх-фото'!$A$2:$D$4000,4,FALSE),"-")</f>
        <v>-</v>
      </c>
      <c r="BH166" s="9" t="str">
        <f>IFERROR(VLOOKUP(CONCATENATE($A166,BH$1),'Исх-фото'!$A$2:$D$4000,4,FALSE),"-")</f>
        <v>-</v>
      </c>
      <c r="BI166" s="9" t="str">
        <f>IFERROR(VLOOKUP(CONCATENATE($A166,BI$1),'Исх-фото'!$A$2:$D$4000,4,FALSE),"-")</f>
        <v>-</v>
      </c>
      <c r="BJ166" s="37">
        <f t="shared" si="16"/>
        <v>0</v>
      </c>
      <c r="BK166" s="34" t="str">
        <f t="shared" si="17"/>
        <v>-</v>
      </c>
      <c r="BL166" s="9" t="e">
        <f t="shared" si="14"/>
        <v>#VALUE!</v>
      </c>
    </row>
    <row r="167" spans="1:64">
      <c r="A167" s="38">
        <f t="shared" si="15"/>
        <v>165</v>
      </c>
      <c r="B167" s="36"/>
      <c r="C167" s="36"/>
      <c r="D167" s="9" t="str">
        <f>IFERROR(VLOOKUP(CONCATENATE($A167,D$1),'Исх-фото'!$A$2:$D$4000,4,FALSE),"-")</f>
        <v>-</v>
      </c>
      <c r="E167" s="9" t="str">
        <f>IFERROR(VLOOKUP(CONCATENATE($A167,E$1),'Исх-фото'!$A$2:$D$4000,4,FALSE),"-")</f>
        <v>-</v>
      </c>
      <c r="F167" s="9" t="str">
        <f>IFERROR(VLOOKUP(CONCATENATE($A167,F$1),'Исх-фото'!$A$2:$D$4000,4,FALSE),"-")</f>
        <v>-</v>
      </c>
      <c r="G167" s="9" t="str">
        <f>IFERROR(VLOOKUP(CONCATENATE($A167,G$1),'Исх-фото'!$A$2:$D$4000,4,FALSE),"-")</f>
        <v>-</v>
      </c>
      <c r="H167" s="9" t="str">
        <f>IFERROR(VLOOKUP(CONCATENATE($A167,H$1),'Исх-фото'!$A$2:$D$4000,4,FALSE),"-")</f>
        <v>-</v>
      </c>
      <c r="I167" s="9" t="str">
        <f>IFERROR(VLOOKUP(CONCATENATE($A167,I$1),'Исх-фото'!$A$2:$D$4000,4,FALSE),"-")</f>
        <v>-</v>
      </c>
      <c r="J167" s="9" t="str">
        <f>IFERROR(VLOOKUP(CONCATENATE($A167,J$1),'Исх-фото'!$A$2:$D$4000,4,FALSE),"-")</f>
        <v>-</v>
      </c>
      <c r="K167" s="9" t="str">
        <f>IFERROR(VLOOKUP(CONCATENATE($A167,K$1),'Исх-фото'!$A$2:$D$4000,4,FALSE),"-")</f>
        <v>-</v>
      </c>
      <c r="L167" s="9" t="str">
        <f>IFERROR(VLOOKUP(CONCATENATE($A167,L$1),'Исх-фото'!$A$2:$D$4000,4,FALSE),"-")</f>
        <v>-</v>
      </c>
      <c r="M167" s="9" t="str">
        <f>IFERROR(VLOOKUP(CONCATENATE($A167,M$1),'Исх-фото'!$A$2:$D$4000,4,FALSE),"-")</f>
        <v>-</v>
      </c>
      <c r="N167" s="9" t="str">
        <f>IFERROR(VLOOKUP(CONCATENATE($A167,N$1),'Исх-фото'!$A$2:$D$4000,4,FALSE),"-")</f>
        <v>-</v>
      </c>
      <c r="O167" s="9" t="str">
        <f>IFERROR(VLOOKUP(CONCATENATE($A167,O$1),'Исх-фото'!$A$2:$D$4000,4,FALSE),"-")</f>
        <v>-</v>
      </c>
      <c r="P167" s="9" t="str">
        <f>IFERROR(VLOOKUP(CONCATENATE($A167,P$1),'Исх-фото'!$A$2:$D$4000,4,FALSE),"-")</f>
        <v>-</v>
      </c>
      <c r="Q167" s="9" t="str">
        <f>IFERROR(VLOOKUP(CONCATENATE($A167,Q$1),'Исх-фото'!$A$2:$D$4000,4,FALSE),"-")</f>
        <v>-</v>
      </c>
      <c r="R167" s="9" t="str">
        <f>IFERROR(VLOOKUP(CONCATENATE($A167,R$1),'Исх-фото'!$A$2:$D$4000,4,FALSE),"-")</f>
        <v>-</v>
      </c>
      <c r="S167" s="9" t="str">
        <f>IFERROR(VLOOKUP(CONCATENATE($A167,S$1),'Исх-фото'!$A$2:$D$4000,4,FALSE),"-")</f>
        <v>-</v>
      </c>
      <c r="T167" s="9" t="str">
        <f>IFERROR(VLOOKUP(CONCATENATE($A167,T$1),'Исх-фото'!$A$2:$D$4000,4,FALSE),"-")</f>
        <v>-</v>
      </c>
      <c r="U167" s="9" t="str">
        <f>IFERROR(VLOOKUP(CONCATENATE($A167,U$1),'Исх-фото'!$A$2:$D$4000,4,FALSE),"-")</f>
        <v>-</v>
      </c>
      <c r="V167" s="9" t="str">
        <f>IFERROR(VLOOKUP(CONCATENATE($A167,V$1),'Исх-фото'!$A$2:$D$4000,4,FALSE),"-")</f>
        <v>-</v>
      </c>
      <c r="W167" s="9" t="str">
        <f>IFERROR(VLOOKUP(CONCATENATE($A167,W$1),'Исх-фото'!$A$2:$D$4000,4,FALSE),"-")</f>
        <v>-</v>
      </c>
      <c r="X167" s="9" t="str">
        <f>IFERROR(VLOOKUP(CONCATENATE($A167,X$1),'Исх-фото'!$A$2:$D$4000,4,FALSE),"-")</f>
        <v>-</v>
      </c>
      <c r="Y167" s="9" t="str">
        <f>IFERROR(VLOOKUP(CONCATENATE($A167,Y$1),'Исх-фото'!$A$2:$D$4000,4,FALSE),"-")</f>
        <v>-</v>
      </c>
      <c r="Z167" s="9" t="str">
        <f>IFERROR(VLOOKUP(CONCATENATE($A167,Z$1),'Исх-фото'!$A$2:$D$4000,4,FALSE),"-")</f>
        <v>-</v>
      </c>
      <c r="AA167" s="9" t="str">
        <f>IFERROR(VLOOKUP(CONCATENATE($A167,AA$1),'Исх-фото'!$A$2:$D$4000,4,FALSE),"-")</f>
        <v>-</v>
      </c>
      <c r="AB167" s="9" t="str">
        <f>IFERROR(VLOOKUP(CONCATENATE($A167,AB$1),'Исх-фото'!$A$2:$D$4000,4,FALSE),"-")</f>
        <v>-</v>
      </c>
      <c r="AC167" s="9" t="str">
        <f>IFERROR(VLOOKUP(CONCATENATE($A167,AC$1),'Исх-фото'!$A$2:$D$4000,4,FALSE),"-")</f>
        <v>-</v>
      </c>
      <c r="AD167" s="9" t="str">
        <f>IFERROR(VLOOKUP(CONCATENATE($A167,AD$1),'Исх-фото'!$A$2:$D$4000,4,FALSE),"-")</f>
        <v>-</v>
      </c>
      <c r="AE167" s="9" t="str">
        <f>IFERROR(VLOOKUP(CONCATENATE($A167,AE$1),'Исх-фото'!$A$2:$D$4000,4,FALSE),"-")</f>
        <v>-</v>
      </c>
      <c r="AF167" s="9" t="str">
        <f>IFERROR(VLOOKUP(CONCATENATE($A167,AF$1),'Исх-фото'!$A$2:$D$4000,4,FALSE),"-")</f>
        <v>-</v>
      </c>
      <c r="AG167" s="9" t="str">
        <f>IFERROR(VLOOKUP(CONCATENATE($A167,AG$1),'Исх-фото'!$A$2:$D$4000,4,FALSE),"-")</f>
        <v>-</v>
      </c>
      <c r="AH167" s="9" t="str">
        <f>IFERROR(VLOOKUP(CONCATENATE($A167,AH$1),'Исх-фото'!$A$2:$D$4000,4,FALSE),"-")</f>
        <v>-</v>
      </c>
      <c r="AI167" s="9" t="str">
        <f>IFERROR(VLOOKUP(CONCATENATE($A167,AI$1),'Исх-фото'!$A$2:$D$4000,4,FALSE),"-")</f>
        <v>-</v>
      </c>
      <c r="AJ167" s="9" t="str">
        <f>IFERROR(VLOOKUP(CONCATENATE($A167,AJ$1),'Исх-фото'!$A$2:$D$4000,4,FALSE),"-")</f>
        <v>-</v>
      </c>
      <c r="AK167" s="9" t="str">
        <f>IFERROR(VLOOKUP(CONCATENATE($A167,AK$1),'Исх-фото'!$A$2:$D$4000,4,FALSE),"-")</f>
        <v>-</v>
      </c>
      <c r="AL167" s="9" t="str">
        <f>IFERROR(VLOOKUP(CONCATENATE($A167,AL$1),'Исх-фото'!$A$2:$D$4000,4,FALSE),"-")</f>
        <v>-</v>
      </c>
      <c r="AM167" s="9" t="str">
        <f>IFERROR(VLOOKUP(CONCATENATE($A167,AM$1),'Исх-фото'!$A$2:$D$4000,4,FALSE),"-")</f>
        <v>-</v>
      </c>
      <c r="AN167" s="9" t="str">
        <f>IFERROR(VLOOKUP(CONCATENATE($A167,AN$1),'Исх-фото'!$A$2:$D$4000,4,FALSE),"-")</f>
        <v>-</v>
      </c>
      <c r="AO167" s="9" t="str">
        <f>IFERROR(VLOOKUP(CONCATENATE($A167,AO$1),'Исх-фото'!$A$2:$D$4000,4,FALSE),"-")</f>
        <v>-</v>
      </c>
      <c r="AP167" s="9" t="str">
        <f>IFERROR(VLOOKUP(CONCATENATE($A167,AP$1),'Исх-фото'!$A$2:$D$4000,4,FALSE),"-")</f>
        <v>-</v>
      </c>
      <c r="AQ167" s="9" t="str">
        <f>IFERROR(VLOOKUP(CONCATENATE($A167,AQ$1),'Исх-фото'!$A$2:$D$4000,4,FALSE),"-")</f>
        <v>-</v>
      </c>
      <c r="AR167" s="9" t="str">
        <f>IFERROR(VLOOKUP(CONCATENATE($A167,AR$1),'Исх-фото'!$A$2:$D$4000,4,FALSE),"-")</f>
        <v>-</v>
      </c>
      <c r="AS167" s="9" t="str">
        <f>IFERROR(VLOOKUP(CONCATENATE($A167,AS$1),'Исх-фото'!$A$2:$D$4000,4,FALSE),"-")</f>
        <v>-</v>
      </c>
      <c r="AT167" s="9" t="str">
        <f>IFERROR(VLOOKUP(CONCATENATE($A167,AT$1),'Исх-фото'!$A$2:$D$4000,4,FALSE),"-")</f>
        <v>-</v>
      </c>
      <c r="AU167" s="9" t="str">
        <f>IFERROR(VLOOKUP(CONCATENATE($A167,AU$1),'Исх-фото'!$A$2:$D$4000,4,FALSE),"-")</f>
        <v>-</v>
      </c>
      <c r="AV167" s="9" t="str">
        <f>IFERROR(VLOOKUP(CONCATENATE($A167,AV$1),'Исх-фото'!$A$2:$D$4000,4,FALSE),"-")</f>
        <v>-</v>
      </c>
      <c r="AW167" s="9" t="str">
        <f>IFERROR(VLOOKUP(CONCATENATE($A167,AW$1),'Исх-фото'!$A$2:$D$4000,4,FALSE),"-")</f>
        <v>-</v>
      </c>
      <c r="AX167" s="9" t="str">
        <f>IFERROR(VLOOKUP(CONCATENATE($A167,AX$1),'Исх-фото'!$A$2:$D$4000,4,FALSE),"-")</f>
        <v>-</v>
      </c>
      <c r="AY167" s="9" t="str">
        <f>IFERROR(VLOOKUP(CONCATENATE($A167,AY$1),'Исх-фото'!$A$2:$D$4000,4,FALSE),"-")</f>
        <v>-</v>
      </c>
      <c r="AZ167" s="9" t="str">
        <f>IFERROR(VLOOKUP(CONCATENATE($A167,AZ$1),'Исх-фото'!$A$2:$D$4000,4,FALSE),"-")</f>
        <v>-</v>
      </c>
      <c r="BA167" s="9" t="str">
        <f>IFERROR(VLOOKUP(CONCATENATE($A167,BA$1),'Исх-фото'!$A$2:$D$4000,4,FALSE),"-")</f>
        <v>-</v>
      </c>
      <c r="BB167" s="9" t="str">
        <f>IFERROR(VLOOKUP(CONCATENATE($A167,BB$1),'Исх-фото'!$A$2:$D$4000,4,FALSE),"-")</f>
        <v>-</v>
      </c>
      <c r="BC167" s="9" t="str">
        <f>IFERROR(VLOOKUP(CONCATENATE($A167,BC$1),'Исх-фото'!$A$2:$D$4000,4,FALSE),"-")</f>
        <v>-</v>
      </c>
      <c r="BD167" s="9" t="str">
        <f>IFERROR(VLOOKUP(CONCATENATE($A167,BD$1),'Исх-фото'!$A$2:$D$4000,4,FALSE),"-")</f>
        <v>-</v>
      </c>
      <c r="BE167" s="9" t="str">
        <f>IFERROR(VLOOKUP(CONCATENATE($A167,BE$1),'Исх-фото'!$A$2:$D$4000,4,FALSE),"-")</f>
        <v>-</v>
      </c>
      <c r="BF167" s="9" t="str">
        <f>IFERROR(VLOOKUP(CONCATENATE($A167,BF$1),'Исх-фото'!$A$2:$D$4000,4,FALSE),"-")</f>
        <v>-</v>
      </c>
      <c r="BG167" s="9" t="str">
        <f>IFERROR(VLOOKUP(CONCATENATE($A167,BG$1),'Исх-фото'!$A$2:$D$4000,4,FALSE),"-")</f>
        <v>-</v>
      </c>
      <c r="BH167" s="9" t="str">
        <f>IFERROR(VLOOKUP(CONCATENATE($A167,BH$1),'Исх-фото'!$A$2:$D$4000,4,FALSE),"-")</f>
        <v>-</v>
      </c>
      <c r="BI167" s="9" t="str">
        <f>IFERROR(VLOOKUP(CONCATENATE($A167,BI$1),'Исх-фото'!$A$2:$D$4000,4,FALSE),"-")</f>
        <v>-</v>
      </c>
      <c r="BJ167" s="37">
        <f t="shared" si="16"/>
        <v>0</v>
      </c>
      <c r="BK167" s="34" t="str">
        <f t="shared" si="17"/>
        <v>-</v>
      </c>
      <c r="BL167" s="9" t="e">
        <f t="shared" si="14"/>
        <v>#VALUE!</v>
      </c>
    </row>
    <row r="168" spans="1:64">
      <c r="A168" s="38">
        <f t="shared" si="15"/>
        <v>166</v>
      </c>
      <c r="B168" s="36"/>
      <c r="C168" s="36"/>
      <c r="D168" s="9" t="str">
        <f>IFERROR(VLOOKUP(CONCATENATE($A168,D$1),'Исх-фото'!$A$2:$D$4000,4,FALSE),"-")</f>
        <v>-</v>
      </c>
      <c r="E168" s="9" t="str">
        <f>IFERROR(VLOOKUP(CONCATENATE($A168,E$1),'Исх-фото'!$A$2:$D$4000,4,FALSE),"-")</f>
        <v>-</v>
      </c>
      <c r="F168" s="9" t="str">
        <f>IFERROR(VLOOKUP(CONCATENATE($A168,F$1),'Исх-фото'!$A$2:$D$4000,4,FALSE),"-")</f>
        <v>-</v>
      </c>
      <c r="G168" s="9" t="str">
        <f>IFERROR(VLOOKUP(CONCATENATE($A168,G$1),'Исх-фото'!$A$2:$D$4000,4,FALSE),"-")</f>
        <v>-</v>
      </c>
      <c r="H168" s="9" t="str">
        <f>IFERROR(VLOOKUP(CONCATENATE($A168,H$1),'Исх-фото'!$A$2:$D$4000,4,FALSE),"-")</f>
        <v>-</v>
      </c>
      <c r="I168" s="9" t="str">
        <f>IFERROR(VLOOKUP(CONCATENATE($A168,I$1),'Исх-фото'!$A$2:$D$4000,4,FALSE),"-")</f>
        <v>-</v>
      </c>
      <c r="J168" s="9" t="str">
        <f>IFERROR(VLOOKUP(CONCATENATE($A168,J$1),'Исх-фото'!$A$2:$D$4000,4,FALSE),"-")</f>
        <v>-</v>
      </c>
      <c r="K168" s="9" t="str">
        <f>IFERROR(VLOOKUP(CONCATENATE($A168,K$1),'Исх-фото'!$A$2:$D$4000,4,FALSE),"-")</f>
        <v>-</v>
      </c>
      <c r="L168" s="9" t="str">
        <f>IFERROR(VLOOKUP(CONCATENATE($A168,L$1),'Исх-фото'!$A$2:$D$4000,4,FALSE),"-")</f>
        <v>-</v>
      </c>
      <c r="M168" s="9" t="str">
        <f>IFERROR(VLOOKUP(CONCATENATE($A168,M$1),'Исх-фото'!$A$2:$D$4000,4,FALSE),"-")</f>
        <v>-</v>
      </c>
      <c r="N168" s="9" t="str">
        <f>IFERROR(VLOOKUP(CONCATENATE($A168,N$1),'Исх-фото'!$A$2:$D$4000,4,FALSE),"-")</f>
        <v>-</v>
      </c>
      <c r="O168" s="9" t="str">
        <f>IFERROR(VLOOKUP(CONCATENATE($A168,O$1),'Исх-фото'!$A$2:$D$4000,4,FALSE),"-")</f>
        <v>-</v>
      </c>
      <c r="P168" s="9" t="str">
        <f>IFERROR(VLOOKUP(CONCATENATE($A168,P$1),'Исх-фото'!$A$2:$D$4000,4,FALSE),"-")</f>
        <v>-</v>
      </c>
      <c r="Q168" s="9" t="str">
        <f>IFERROR(VLOOKUP(CONCATENATE($A168,Q$1),'Исх-фото'!$A$2:$D$4000,4,FALSE),"-")</f>
        <v>-</v>
      </c>
      <c r="R168" s="9" t="str">
        <f>IFERROR(VLOOKUP(CONCATENATE($A168,R$1),'Исх-фото'!$A$2:$D$4000,4,FALSE),"-")</f>
        <v>-</v>
      </c>
      <c r="S168" s="9" t="str">
        <f>IFERROR(VLOOKUP(CONCATENATE($A168,S$1),'Исх-фото'!$A$2:$D$4000,4,FALSE),"-")</f>
        <v>-</v>
      </c>
      <c r="T168" s="9" t="str">
        <f>IFERROR(VLOOKUP(CONCATENATE($A168,T$1),'Исх-фото'!$A$2:$D$4000,4,FALSE),"-")</f>
        <v>-</v>
      </c>
      <c r="U168" s="9" t="str">
        <f>IFERROR(VLOOKUP(CONCATENATE($A168,U$1),'Исх-фото'!$A$2:$D$4000,4,FALSE),"-")</f>
        <v>-</v>
      </c>
      <c r="V168" s="9" t="str">
        <f>IFERROR(VLOOKUP(CONCATENATE($A168,V$1),'Исх-фото'!$A$2:$D$4000,4,FALSE),"-")</f>
        <v>-</v>
      </c>
      <c r="W168" s="9" t="str">
        <f>IFERROR(VLOOKUP(CONCATENATE($A168,W$1),'Исх-фото'!$A$2:$D$4000,4,FALSE),"-")</f>
        <v>-</v>
      </c>
      <c r="X168" s="9" t="str">
        <f>IFERROR(VLOOKUP(CONCATENATE($A168,X$1),'Исх-фото'!$A$2:$D$4000,4,FALSE),"-")</f>
        <v>-</v>
      </c>
      <c r="Y168" s="9" t="str">
        <f>IFERROR(VLOOKUP(CONCATENATE($A168,Y$1),'Исх-фото'!$A$2:$D$4000,4,FALSE),"-")</f>
        <v>-</v>
      </c>
      <c r="Z168" s="9" t="str">
        <f>IFERROR(VLOOKUP(CONCATENATE($A168,Z$1),'Исх-фото'!$A$2:$D$4000,4,FALSE),"-")</f>
        <v>-</v>
      </c>
      <c r="AA168" s="9" t="str">
        <f>IFERROR(VLOOKUP(CONCATENATE($A168,AA$1),'Исх-фото'!$A$2:$D$4000,4,FALSE),"-")</f>
        <v>-</v>
      </c>
      <c r="AB168" s="9" t="str">
        <f>IFERROR(VLOOKUP(CONCATENATE($A168,AB$1),'Исх-фото'!$A$2:$D$4000,4,FALSE),"-")</f>
        <v>-</v>
      </c>
      <c r="AC168" s="9" t="str">
        <f>IFERROR(VLOOKUP(CONCATENATE($A168,AC$1),'Исх-фото'!$A$2:$D$4000,4,FALSE),"-")</f>
        <v>-</v>
      </c>
      <c r="AD168" s="9" t="str">
        <f>IFERROR(VLOOKUP(CONCATENATE($A168,AD$1),'Исх-фото'!$A$2:$D$4000,4,FALSE),"-")</f>
        <v>-</v>
      </c>
      <c r="AE168" s="9" t="str">
        <f>IFERROR(VLOOKUP(CONCATENATE($A168,AE$1),'Исх-фото'!$A$2:$D$4000,4,FALSE),"-")</f>
        <v>-</v>
      </c>
      <c r="AF168" s="9" t="str">
        <f>IFERROR(VLOOKUP(CONCATENATE($A168,AF$1),'Исх-фото'!$A$2:$D$4000,4,FALSE),"-")</f>
        <v>-</v>
      </c>
      <c r="AG168" s="9" t="str">
        <f>IFERROR(VLOOKUP(CONCATENATE($A168,AG$1),'Исх-фото'!$A$2:$D$4000,4,FALSE),"-")</f>
        <v>-</v>
      </c>
      <c r="AH168" s="9" t="str">
        <f>IFERROR(VLOOKUP(CONCATENATE($A168,AH$1),'Исх-фото'!$A$2:$D$4000,4,FALSE),"-")</f>
        <v>-</v>
      </c>
      <c r="AI168" s="9" t="str">
        <f>IFERROR(VLOOKUP(CONCATENATE($A168,AI$1),'Исх-фото'!$A$2:$D$4000,4,FALSE),"-")</f>
        <v>-</v>
      </c>
      <c r="AJ168" s="9" t="str">
        <f>IFERROR(VLOOKUP(CONCATENATE($A168,AJ$1),'Исх-фото'!$A$2:$D$4000,4,FALSE),"-")</f>
        <v>-</v>
      </c>
      <c r="AK168" s="9" t="str">
        <f>IFERROR(VLOOKUP(CONCATENATE($A168,AK$1),'Исх-фото'!$A$2:$D$4000,4,FALSE),"-")</f>
        <v>-</v>
      </c>
      <c r="AL168" s="9" t="str">
        <f>IFERROR(VLOOKUP(CONCATENATE($A168,AL$1),'Исх-фото'!$A$2:$D$4000,4,FALSE),"-")</f>
        <v>-</v>
      </c>
      <c r="AM168" s="9" t="str">
        <f>IFERROR(VLOOKUP(CONCATENATE($A168,AM$1),'Исх-фото'!$A$2:$D$4000,4,FALSE),"-")</f>
        <v>-</v>
      </c>
      <c r="AN168" s="9" t="str">
        <f>IFERROR(VLOOKUP(CONCATENATE($A168,AN$1),'Исх-фото'!$A$2:$D$4000,4,FALSE),"-")</f>
        <v>-</v>
      </c>
      <c r="AO168" s="9" t="str">
        <f>IFERROR(VLOOKUP(CONCATENATE($A168,AO$1),'Исх-фото'!$A$2:$D$4000,4,FALSE),"-")</f>
        <v>-</v>
      </c>
      <c r="AP168" s="9" t="str">
        <f>IFERROR(VLOOKUP(CONCATENATE($A168,AP$1),'Исх-фото'!$A$2:$D$4000,4,FALSE),"-")</f>
        <v>-</v>
      </c>
      <c r="AQ168" s="9" t="str">
        <f>IFERROR(VLOOKUP(CONCATENATE($A168,AQ$1),'Исх-фото'!$A$2:$D$4000,4,FALSE),"-")</f>
        <v>-</v>
      </c>
      <c r="AR168" s="9" t="str">
        <f>IFERROR(VLOOKUP(CONCATENATE($A168,AR$1),'Исх-фото'!$A$2:$D$4000,4,FALSE),"-")</f>
        <v>-</v>
      </c>
      <c r="AS168" s="9" t="str">
        <f>IFERROR(VLOOKUP(CONCATENATE($A168,AS$1),'Исх-фото'!$A$2:$D$4000,4,FALSE),"-")</f>
        <v>-</v>
      </c>
      <c r="AT168" s="9" t="str">
        <f>IFERROR(VLOOKUP(CONCATENATE($A168,AT$1),'Исх-фото'!$A$2:$D$4000,4,FALSE),"-")</f>
        <v>-</v>
      </c>
      <c r="AU168" s="9" t="str">
        <f>IFERROR(VLOOKUP(CONCATENATE($A168,AU$1),'Исх-фото'!$A$2:$D$4000,4,FALSE),"-")</f>
        <v>-</v>
      </c>
      <c r="AV168" s="9" t="str">
        <f>IFERROR(VLOOKUP(CONCATENATE($A168,AV$1),'Исх-фото'!$A$2:$D$4000,4,FALSE),"-")</f>
        <v>-</v>
      </c>
      <c r="AW168" s="9" t="str">
        <f>IFERROR(VLOOKUP(CONCATENATE($A168,AW$1),'Исх-фото'!$A$2:$D$4000,4,FALSE),"-")</f>
        <v>-</v>
      </c>
      <c r="AX168" s="9" t="str">
        <f>IFERROR(VLOOKUP(CONCATENATE($A168,AX$1),'Исх-фото'!$A$2:$D$4000,4,FALSE),"-")</f>
        <v>-</v>
      </c>
      <c r="AY168" s="9" t="str">
        <f>IFERROR(VLOOKUP(CONCATENATE($A168,AY$1),'Исх-фото'!$A$2:$D$4000,4,FALSE),"-")</f>
        <v>-</v>
      </c>
      <c r="AZ168" s="9" t="str">
        <f>IFERROR(VLOOKUP(CONCATENATE($A168,AZ$1),'Исх-фото'!$A$2:$D$4000,4,FALSE),"-")</f>
        <v>-</v>
      </c>
      <c r="BA168" s="9" t="str">
        <f>IFERROR(VLOOKUP(CONCATENATE($A168,BA$1),'Исх-фото'!$A$2:$D$4000,4,FALSE),"-")</f>
        <v>-</v>
      </c>
      <c r="BB168" s="9" t="str">
        <f>IFERROR(VLOOKUP(CONCATENATE($A168,BB$1),'Исх-фото'!$A$2:$D$4000,4,FALSE),"-")</f>
        <v>-</v>
      </c>
      <c r="BC168" s="9" t="str">
        <f>IFERROR(VLOOKUP(CONCATENATE($A168,BC$1),'Исх-фото'!$A$2:$D$4000,4,FALSE),"-")</f>
        <v>-</v>
      </c>
      <c r="BD168" s="9" t="str">
        <f>IFERROR(VLOOKUP(CONCATENATE($A168,BD$1),'Исх-фото'!$A$2:$D$4000,4,FALSE),"-")</f>
        <v>-</v>
      </c>
      <c r="BE168" s="9" t="str">
        <f>IFERROR(VLOOKUP(CONCATENATE($A168,BE$1),'Исх-фото'!$A$2:$D$4000,4,FALSE),"-")</f>
        <v>-</v>
      </c>
      <c r="BF168" s="9" t="str">
        <f>IFERROR(VLOOKUP(CONCATENATE($A168,BF$1),'Исх-фото'!$A$2:$D$4000,4,FALSE),"-")</f>
        <v>-</v>
      </c>
      <c r="BG168" s="9" t="str">
        <f>IFERROR(VLOOKUP(CONCATENATE($A168,BG$1),'Исх-фото'!$A$2:$D$4000,4,FALSE),"-")</f>
        <v>-</v>
      </c>
      <c r="BH168" s="9" t="str">
        <f>IFERROR(VLOOKUP(CONCATENATE($A168,BH$1),'Исх-фото'!$A$2:$D$4000,4,FALSE),"-")</f>
        <v>-</v>
      </c>
      <c r="BI168" s="9" t="str">
        <f>IFERROR(VLOOKUP(CONCATENATE($A168,BI$1),'Исх-фото'!$A$2:$D$4000,4,FALSE),"-")</f>
        <v>-</v>
      </c>
      <c r="BJ168" s="37">
        <f t="shared" si="16"/>
        <v>0</v>
      </c>
      <c r="BK168" s="34" t="str">
        <f t="shared" si="17"/>
        <v>-</v>
      </c>
      <c r="BL168" s="9" t="e">
        <f t="shared" si="14"/>
        <v>#VALUE!</v>
      </c>
    </row>
    <row r="169" spans="1:64">
      <c r="A169" s="38">
        <f t="shared" si="15"/>
        <v>167</v>
      </c>
      <c r="B169" s="36"/>
      <c r="C169" s="36"/>
      <c r="D169" s="9" t="str">
        <f>IFERROR(VLOOKUP(CONCATENATE($A169,D$1),'Исх-фото'!$A$2:$D$4000,4,FALSE),"-")</f>
        <v>-</v>
      </c>
      <c r="E169" s="9" t="str">
        <f>IFERROR(VLOOKUP(CONCATENATE($A169,E$1),'Исх-фото'!$A$2:$D$4000,4,FALSE),"-")</f>
        <v>-</v>
      </c>
      <c r="F169" s="9" t="str">
        <f>IFERROR(VLOOKUP(CONCATENATE($A169,F$1),'Исх-фото'!$A$2:$D$4000,4,FALSE),"-")</f>
        <v>-</v>
      </c>
      <c r="G169" s="9" t="str">
        <f>IFERROR(VLOOKUP(CONCATENATE($A169,G$1),'Исх-фото'!$A$2:$D$4000,4,FALSE),"-")</f>
        <v>-</v>
      </c>
      <c r="H169" s="9" t="str">
        <f>IFERROR(VLOOKUP(CONCATENATE($A169,H$1),'Исх-фото'!$A$2:$D$4000,4,FALSE),"-")</f>
        <v>-</v>
      </c>
      <c r="I169" s="9" t="str">
        <f>IFERROR(VLOOKUP(CONCATENATE($A169,I$1),'Исх-фото'!$A$2:$D$4000,4,FALSE),"-")</f>
        <v>-</v>
      </c>
      <c r="J169" s="9" t="str">
        <f>IFERROR(VLOOKUP(CONCATENATE($A169,J$1),'Исх-фото'!$A$2:$D$4000,4,FALSE),"-")</f>
        <v>-</v>
      </c>
      <c r="K169" s="9" t="str">
        <f>IFERROR(VLOOKUP(CONCATENATE($A169,K$1),'Исх-фото'!$A$2:$D$4000,4,FALSE),"-")</f>
        <v>-</v>
      </c>
      <c r="L169" s="9" t="str">
        <f>IFERROR(VLOOKUP(CONCATENATE($A169,L$1),'Исх-фото'!$A$2:$D$4000,4,FALSE),"-")</f>
        <v>-</v>
      </c>
      <c r="M169" s="9" t="str">
        <f>IFERROR(VLOOKUP(CONCATENATE($A169,M$1),'Исх-фото'!$A$2:$D$4000,4,FALSE),"-")</f>
        <v>-</v>
      </c>
      <c r="N169" s="9" t="str">
        <f>IFERROR(VLOOKUP(CONCATENATE($A169,N$1),'Исх-фото'!$A$2:$D$4000,4,FALSE),"-")</f>
        <v>-</v>
      </c>
      <c r="O169" s="9" t="str">
        <f>IFERROR(VLOOKUP(CONCATENATE($A169,O$1),'Исх-фото'!$A$2:$D$4000,4,FALSE),"-")</f>
        <v>-</v>
      </c>
      <c r="P169" s="9" t="str">
        <f>IFERROR(VLOOKUP(CONCATENATE($A169,P$1),'Исх-фото'!$A$2:$D$4000,4,FALSE),"-")</f>
        <v>-</v>
      </c>
      <c r="Q169" s="9" t="str">
        <f>IFERROR(VLOOKUP(CONCATENATE($A169,Q$1),'Исх-фото'!$A$2:$D$4000,4,FALSE),"-")</f>
        <v>-</v>
      </c>
      <c r="R169" s="9" t="str">
        <f>IFERROR(VLOOKUP(CONCATENATE($A169,R$1),'Исх-фото'!$A$2:$D$4000,4,FALSE),"-")</f>
        <v>-</v>
      </c>
      <c r="S169" s="9" t="str">
        <f>IFERROR(VLOOKUP(CONCATENATE($A169,S$1),'Исх-фото'!$A$2:$D$4000,4,FALSE),"-")</f>
        <v>-</v>
      </c>
      <c r="T169" s="9" t="str">
        <f>IFERROR(VLOOKUP(CONCATENATE($A169,T$1),'Исх-фото'!$A$2:$D$4000,4,FALSE),"-")</f>
        <v>-</v>
      </c>
      <c r="U169" s="9" t="str">
        <f>IFERROR(VLOOKUP(CONCATENATE($A169,U$1),'Исх-фото'!$A$2:$D$4000,4,FALSE),"-")</f>
        <v>-</v>
      </c>
      <c r="V169" s="9" t="str">
        <f>IFERROR(VLOOKUP(CONCATENATE($A169,V$1),'Исх-фото'!$A$2:$D$4000,4,FALSE),"-")</f>
        <v>-</v>
      </c>
      <c r="W169" s="9" t="str">
        <f>IFERROR(VLOOKUP(CONCATENATE($A169,W$1),'Исх-фото'!$A$2:$D$4000,4,FALSE),"-")</f>
        <v>-</v>
      </c>
      <c r="X169" s="9" t="str">
        <f>IFERROR(VLOOKUP(CONCATENATE($A169,X$1),'Исх-фото'!$A$2:$D$4000,4,FALSE),"-")</f>
        <v>-</v>
      </c>
      <c r="Y169" s="9" t="str">
        <f>IFERROR(VLOOKUP(CONCATENATE($A169,Y$1),'Исх-фото'!$A$2:$D$4000,4,FALSE),"-")</f>
        <v>-</v>
      </c>
      <c r="Z169" s="9" t="str">
        <f>IFERROR(VLOOKUP(CONCATENATE($A169,Z$1),'Исх-фото'!$A$2:$D$4000,4,FALSE),"-")</f>
        <v>-</v>
      </c>
      <c r="AA169" s="9" t="str">
        <f>IFERROR(VLOOKUP(CONCATENATE($A169,AA$1),'Исх-фото'!$A$2:$D$4000,4,FALSE),"-")</f>
        <v>-</v>
      </c>
      <c r="AB169" s="9" t="str">
        <f>IFERROR(VLOOKUP(CONCATENATE($A169,AB$1),'Исх-фото'!$A$2:$D$4000,4,FALSE),"-")</f>
        <v>-</v>
      </c>
      <c r="AC169" s="9" t="str">
        <f>IFERROR(VLOOKUP(CONCATENATE($A169,AC$1),'Исх-фото'!$A$2:$D$4000,4,FALSE),"-")</f>
        <v>-</v>
      </c>
      <c r="AD169" s="9" t="str">
        <f>IFERROR(VLOOKUP(CONCATENATE($A169,AD$1),'Исх-фото'!$A$2:$D$4000,4,FALSE),"-")</f>
        <v>-</v>
      </c>
      <c r="AE169" s="9" t="str">
        <f>IFERROR(VLOOKUP(CONCATENATE($A169,AE$1),'Исх-фото'!$A$2:$D$4000,4,FALSE),"-")</f>
        <v>-</v>
      </c>
      <c r="AF169" s="9" t="str">
        <f>IFERROR(VLOOKUP(CONCATENATE($A169,AF$1),'Исх-фото'!$A$2:$D$4000,4,FALSE),"-")</f>
        <v>-</v>
      </c>
      <c r="AG169" s="9" t="str">
        <f>IFERROR(VLOOKUP(CONCATENATE($A169,AG$1),'Исх-фото'!$A$2:$D$4000,4,FALSE),"-")</f>
        <v>-</v>
      </c>
      <c r="AH169" s="9" t="str">
        <f>IFERROR(VLOOKUP(CONCATENATE($A169,AH$1),'Исх-фото'!$A$2:$D$4000,4,FALSE),"-")</f>
        <v>-</v>
      </c>
      <c r="AI169" s="9" t="str">
        <f>IFERROR(VLOOKUP(CONCATENATE($A169,AI$1),'Исх-фото'!$A$2:$D$4000,4,FALSE),"-")</f>
        <v>-</v>
      </c>
      <c r="AJ169" s="9" t="str">
        <f>IFERROR(VLOOKUP(CONCATENATE($A169,AJ$1),'Исх-фото'!$A$2:$D$4000,4,FALSE),"-")</f>
        <v>-</v>
      </c>
      <c r="AK169" s="9" t="str">
        <f>IFERROR(VLOOKUP(CONCATENATE($A169,AK$1),'Исх-фото'!$A$2:$D$4000,4,FALSE),"-")</f>
        <v>-</v>
      </c>
      <c r="AL169" s="9" t="str">
        <f>IFERROR(VLOOKUP(CONCATENATE($A169,AL$1),'Исх-фото'!$A$2:$D$4000,4,FALSE),"-")</f>
        <v>-</v>
      </c>
      <c r="AM169" s="9" t="str">
        <f>IFERROR(VLOOKUP(CONCATENATE($A169,AM$1),'Исх-фото'!$A$2:$D$4000,4,FALSE),"-")</f>
        <v>-</v>
      </c>
      <c r="AN169" s="9" t="str">
        <f>IFERROR(VLOOKUP(CONCATENATE($A169,AN$1),'Исх-фото'!$A$2:$D$4000,4,FALSE),"-")</f>
        <v>-</v>
      </c>
      <c r="AO169" s="9" t="str">
        <f>IFERROR(VLOOKUP(CONCATENATE($A169,AO$1),'Исх-фото'!$A$2:$D$4000,4,FALSE),"-")</f>
        <v>-</v>
      </c>
      <c r="AP169" s="9" t="str">
        <f>IFERROR(VLOOKUP(CONCATENATE($A169,AP$1),'Исх-фото'!$A$2:$D$4000,4,FALSE),"-")</f>
        <v>-</v>
      </c>
      <c r="AQ169" s="9" t="str">
        <f>IFERROR(VLOOKUP(CONCATENATE($A169,AQ$1),'Исх-фото'!$A$2:$D$4000,4,FALSE),"-")</f>
        <v>-</v>
      </c>
      <c r="AR169" s="9" t="str">
        <f>IFERROR(VLOOKUP(CONCATENATE($A169,AR$1),'Исх-фото'!$A$2:$D$4000,4,FALSE),"-")</f>
        <v>-</v>
      </c>
      <c r="AS169" s="9" t="str">
        <f>IFERROR(VLOOKUP(CONCATENATE($A169,AS$1),'Исх-фото'!$A$2:$D$4000,4,FALSE),"-")</f>
        <v>-</v>
      </c>
      <c r="AT169" s="9" t="str">
        <f>IFERROR(VLOOKUP(CONCATENATE($A169,AT$1),'Исх-фото'!$A$2:$D$4000,4,FALSE),"-")</f>
        <v>-</v>
      </c>
      <c r="AU169" s="9" t="str">
        <f>IFERROR(VLOOKUP(CONCATENATE($A169,AU$1),'Исх-фото'!$A$2:$D$4000,4,FALSE),"-")</f>
        <v>-</v>
      </c>
      <c r="AV169" s="9" t="str">
        <f>IFERROR(VLOOKUP(CONCATENATE($A169,AV$1),'Исх-фото'!$A$2:$D$4000,4,FALSE),"-")</f>
        <v>-</v>
      </c>
      <c r="AW169" s="9" t="str">
        <f>IFERROR(VLOOKUP(CONCATENATE($A169,AW$1),'Исх-фото'!$A$2:$D$4000,4,FALSE),"-")</f>
        <v>-</v>
      </c>
      <c r="AX169" s="9" t="str">
        <f>IFERROR(VLOOKUP(CONCATENATE($A169,AX$1),'Исх-фото'!$A$2:$D$4000,4,FALSE),"-")</f>
        <v>-</v>
      </c>
      <c r="AY169" s="9" t="str">
        <f>IFERROR(VLOOKUP(CONCATENATE($A169,AY$1),'Исх-фото'!$A$2:$D$4000,4,FALSE),"-")</f>
        <v>-</v>
      </c>
      <c r="AZ169" s="9" t="str">
        <f>IFERROR(VLOOKUP(CONCATENATE($A169,AZ$1),'Исх-фото'!$A$2:$D$4000,4,FALSE),"-")</f>
        <v>-</v>
      </c>
      <c r="BA169" s="9" t="str">
        <f>IFERROR(VLOOKUP(CONCATENATE($A169,BA$1),'Исх-фото'!$A$2:$D$4000,4,FALSE),"-")</f>
        <v>-</v>
      </c>
      <c r="BB169" s="9" t="str">
        <f>IFERROR(VLOOKUP(CONCATENATE($A169,BB$1),'Исх-фото'!$A$2:$D$4000,4,FALSE),"-")</f>
        <v>-</v>
      </c>
      <c r="BC169" s="9" t="str">
        <f>IFERROR(VLOOKUP(CONCATENATE($A169,BC$1),'Исх-фото'!$A$2:$D$4000,4,FALSE),"-")</f>
        <v>-</v>
      </c>
      <c r="BD169" s="9" t="str">
        <f>IFERROR(VLOOKUP(CONCATENATE($A169,BD$1),'Исх-фото'!$A$2:$D$4000,4,FALSE),"-")</f>
        <v>-</v>
      </c>
      <c r="BE169" s="9" t="str">
        <f>IFERROR(VLOOKUP(CONCATENATE($A169,BE$1),'Исх-фото'!$A$2:$D$4000,4,FALSE),"-")</f>
        <v>-</v>
      </c>
      <c r="BF169" s="9" t="str">
        <f>IFERROR(VLOOKUP(CONCATENATE($A169,BF$1),'Исх-фото'!$A$2:$D$4000,4,FALSE),"-")</f>
        <v>-</v>
      </c>
      <c r="BG169" s="9" t="str">
        <f>IFERROR(VLOOKUP(CONCATENATE($A169,BG$1),'Исх-фото'!$A$2:$D$4000,4,FALSE),"-")</f>
        <v>-</v>
      </c>
      <c r="BH169" s="9" t="str">
        <f>IFERROR(VLOOKUP(CONCATENATE($A169,BH$1),'Исх-фото'!$A$2:$D$4000,4,FALSE),"-")</f>
        <v>-</v>
      </c>
      <c r="BI169" s="9" t="str">
        <f>IFERROR(VLOOKUP(CONCATENATE($A169,BI$1),'Исх-фото'!$A$2:$D$4000,4,FALSE),"-")</f>
        <v>-</v>
      </c>
      <c r="BJ169" s="37">
        <f t="shared" si="16"/>
        <v>0</v>
      </c>
      <c r="BK169" s="34" t="str">
        <f t="shared" si="17"/>
        <v>-</v>
      </c>
      <c r="BL169" s="9" t="e">
        <f t="shared" si="14"/>
        <v>#VALUE!</v>
      </c>
    </row>
    <row r="170" spans="1:64">
      <c r="A170" s="38">
        <f t="shared" si="15"/>
        <v>168</v>
      </c>
      <c r="B170" s="36"/>
      <c r="C170" s="36"/>
      <c r="D170" s="9" t="str">
        <f>IFERROR(VLOOKUP(CONCATENATE($A170,D$1),'Исх-фото'!$A$2:$D$4000,4,FALSE),"-")</f>
        <v>-</v>
      </c>
      <c r="E170" s="9" t="str">
        <f>IFERROR(VLOOKUP(CONCATENATE($A170,E$1),'Исх-фото'!$A$2:$D$4000,4,FALSE),"-")</f>
        <v>-</v>
      </c>
      <c r="F170" s="9" t="str">
        <f>IFERROR(VLOOKUP(CONCATENATE($A170,F$1),'Исх-фото'!$A$2:$D$4000,4,FALSE),"-")</f>
        <v>-</v>
      </c>
      <c r="G170" s="9" t="str">
        <f>IFERROR(VLOOKUP(CONCATENATE($A170,G$1),'Исх-фото'!$A$2:$D$4000,4,FALSE),"-")</f>
        <v>-</v>
      </c>
      <c r="H170" s="9" t="str">
        <f>IFERROR(VLOOKUP(CONCATENATE($A170,H$1),'Исх-фото'!$A$2:$D$4000,4,FALSE),"-")</f>
        <v>-</v>
      </c>
      <c r="I170" s="9" t="str">
        <f>IFERROR(VLOOKUP(CONCATENATE($A170,I$1),'Исх-фото'!$A$2:$D$4000,4,FALSE),"-")</f>
        <v>-</v>
      </c>
      <c r="J170" s="9" t="str">
        <f>IFERROR(VLOOKUP(CONCATENATE($A170,J$1),'Исх-фото'!$A$2:$D$4000,4,FALSE),"-")</f>
        <v>-</v>
      </c>
      <c r="K170" s="9" t="str">
        <f>IFERROR(VLOOKUP(CONCATENATE($A170,K$1),'Исх-фото'!$A$2:$D$4000,4,FALSE),"-")</f>
        <v>-</v>
      </c>
      <c r="L170" s="9" t="str">
        <f>IFERROR(VLOOKUP(CONCATENATE($A170,L$1),'Исх-фото'!$A$2:$D$4000,4,FALSE),"-")</f>
        <v>-</v>
      </c>
      <c r="M170" s="9" t="str">
        <f>IFERROR(VLOOKUP(CONCATENATE($A170,M$1),'Исх-фото'!$A$2:$D$4000,4,FALSE),"-")</f>
        <v>-</v>
      </c>
      <c r="N170" s="9" t="str">
        <f>IFERROR(VLOOKUP(CONCATENATE($A170,N$1),'Исх-фото'!$A$2:$D$4000,4,FALSE),"-")</f>
        <v>-</v>
      </c>
      <c r="O170" s="9" t="str">
        <f>IFERROR(VLOOKUP(CONCATENATE($A170,O$1),'Исх-фото'!$A$2:$D$4000,4,FALSE),"-")</f>
        <v>-</v>
      </c>
      <c r="P170" s="9" t="str">
        <f>IFERROR(VLOOKUP(CONCATENATE($A170,P$1),'Исх-фото'!$A$2:$D$4000,4,FALSE),"-")</f>
        <v>-</v>
      </c>
      <c r="Q170" s="9" t="str">
        <f>IFERROR(VLOOKUP(CONCATENATE($A170,Q$1),'Исх-фото'!$A$2:$D$4000,4,FALSE),"-")</f>
        <v>-</v>
      </c>
      <c r="R170" s="9" t="str">
        <f>IFERROR(VLOOKUP(CONCATENATE($A170,R$1),'Исх-фото'!$A$2:$D$4000,4,FALSE),"-")</f>
        <v>-</v>
      </c>
      <c r="S170" s="9" t="str">
        <f>IFERROR(VLOOKUP(CONCATENATE($A170,S$1),'Исх-фото'!$A$2:$D$4000,4,FALSE),"-")</f>
        <v>-</v>
      </c>
      <c r="T170" s="9" t="str">
        <f>IFERROR(VLOOKUP(CONCATENATE($A170,T$1),'Исх-фото'!$A$2:$D$4000,4,FALSE),"-")</f>
        <v>-</v>
      </c>
      <c r="U170" s="9" t="str">
        <f>IFERROR(VLOOKUP(CONCATENATE($A170,U$1),'Исх-фото'!$A$2:$D$4000,4,FALSE),"-")</f>
        <v>-</v>
      </c>
      <c r="V170" s="9" t="str">
        <f>IFERROR(VLOOKUP(CONCATENATE($A170,V$1),'Исх-фото'!$A$2:$D$4000,4,FALSE),"-")</f>
        <v>-</v>
      </c>
      <c r="W170" s="9" t="str">
        <f>IFERROR(VLOOKUP(CONCATENATE($A170,W$1),'Исх-фото'!$A$2:$D$4000,4,FALSE),"-")</f>
        <v>-</v>
      </c>
      <c r="X170" s="9" t="str">
        <f>IFERROR(VLOOKUP(CONCATENATE($A170,X$1),'Исх-фото'!$A$2:$D$4000,4,FALSE),"-")</f>
        <v>-</v>
      </c>
      <c r="Y170" s="9" t="str">
        <f>IFERROR(VLOOKUP(CONCATENATE($A170,Y$1),'Исх-фото'!$A$2:$D$4000,4,FALSE),"-")</f>
        <v>-</v>
      </c>
      <c r="Z170" s="9" t="str">
        <f>IFERROR(VLOOKUP(CONCATENATE($A170,Z$1),'Исх-фото'!$A$2:$D$4000,4,FALSE),"-")</f>
        <v>-</v>
      </c>
      <c r="AA170" s="9" t="str">
        <f>IFERROR(VLOOKUP(CONCATENATE($A170,AA$1),'Исх-фото'!$A$2:$D$4000,4,FALSE),"-")</f>
        <v>-</v>
      </c>
      <c r="AB170" s="9" t="str">
        <f>IFERROR(VLOOKUP(CONCATENATE($A170,AB$1),'Исх-фото'!$A$2:$D$4000,4,FALSE),"-")</f>
        <v>-</v>
      </c>
      <c r="AC170" s="9" t="str">
        <f>IFERROR(VLOOKUP(CONCATENATE($A170,AC$1),'Исх-фото'!$A$2:$D$4000,4,FALSE),"-")</f>
        <v>-</v>
      </c>
      <c r="AD170" s="9" t="str">
        <f>IFERROR(VLOOKUP(CONCATENATE($A170,AD$1),'Исх-фото'!$A$2:$D$4000,4,FALSE),"-")</f>
        <v>-</v>
      </c>
      <c r="AE170" s="9" t="str">
        <f>IFERROR(VLOOKUP(CONCATENATE($A170,AE$1),'Исх-фото'!$A$2:$D$4000,4,FALSE),"-")</f>
        <v>-</v>
      </c>
      <c r="AF170" s="9" t="str">
        <f>IFERROR(VLOOKUP(CONCATENATE($A170,AF$1),'Исх-фото'!$A$2:$D$4000,4,FALSE),"-")</f>
        <v>-</v>
      </c>
      <c r="AG170" s="9" t="str">
        <f>IFERROR(VLOOKUP(CONCATENATE($A170,AG$1),'Исх-фото'!$A$2:$D$4000,4,FALSE),"-")</f>
        <v>-</v>
      </c>
      <c r="AH170" s="9" t="str">
        <f>IFERROR(VLOOKUP(CONCATENATE($A170,AH$1),'Исх-фото'!$A$2:$D$4000,4,FALSE),"-")</f>
        <v>-</v>
      </c>
      <c r="AI170" s="9" t="str">
        <f>IFERROR(VLOOKUP(CONCATENATE($A170,AI$1),'Исх-фото'!$A$2:$D$4000,4,FALSE),"-")</f>
        <v>-</v>
      </c>
      <c r="AJ170" s="9" t="str">
        <f>IFERROR(VLOOKUP(CONCATENATE($A170,AJ$1),'Исх-фото'!$A$2:$D$4000,4,FALSE),"-")</f>
        <v>-</v>
      </c>
      <c r="AK170" s="9" t="str">
        <f>IFERROR(VLOOKUP(CONCATENATE($A170,AK$1),'Исх-фото'!$A$2:$D$4000,4,FALSE),"-")</f>
        <v>-</v>
      </c>
      <c r="AL170" s="9" t="str">
        <f>IFERROR(VLOOKUP(CONCATENATE($A170,AL$1),'Исх-фото'!$A$2:$D$4000,4,FALSE),"-")</f>
        <v>-</v>
      </c>
      <c r="AM170" s="9" t="str">
        <f>IFERROR(VLOOKUP(CONCATENATE($A170,AM$1),'Исх-фото'!$A$2:$D$4000,4,FALSE),"-")</f>
        <v>-</v>
      </c>
      <c r="AN170" s="9" t="str">
        <f>IFERROR(VLOOKUP(CONCATENATE($A170,AN$1),'Исх-фото'!$A$2:$D$4000,4,FALSE),"-")</f>
        <v>-</v>
      </c>
      <c r="AO170" s="9" t="str">
        <f>IFERROR(VLOOKUP(CONCATENATE($A170,AO$1),'Исх-фото'!$A$2:$D$4000,4,FALSE),"-")</f>
        <v>-</v>
      </c>
      <c r="AP170" s="9" t="str">
        <f>IFERROR(VLOOKUP(CONCATENATE($A170,AP$1),'Исх-фото'!$A$2:$D$4000,4,FALSE),"-")</f>
        <v>-</v>
      </c>
      <c r="AQ170" s="9" t="str">
        <f>IFERROR(VLOOKUP(CONCATENATE($A170,AQ$1),'Исх-фото'!$A$2:$D$4000,4,FALSE),"-")</f>
        <v>-</v>
      </c>
      <c r="AR170" s="9" t="str">
        <f>IFERROR(VLOOKUP(CONCATENATE($A170,AR$1),'Исх-фото'!$A$2:$D$4000,4,FALSE),"-")</f>
        <v>-</v>
      </c>
      <c r="AS170" s="9" t="str">
        <f>IFERROR(VLOOKUP(CONCATENATE($A170,AS$1),'Исх-фото'!$A$2:$D$4000,4,FALSE),"-")</f>
        <v>-</v>
      </c>
      <c r="AT170" s="9" t="str">
        <f>IFERROR(VLOOKUP(CONCATENATE($A170,AT$1),'Исх-фото'!$A$2:$D$4000,4,FALSE),"-")</f>
        <v>-</v>
      </c>
      <c r="AU170" s="9" t="str">
        <f>IFERROR(VLOOKUP(CONCATENATE($A170,AU$1),'Исх-фото'!$A$2:$D$4000,4,FALSE),"-")</f>
        <v>-</v>
      </c>
      <c r="AV170" s="9" t="str">
        <f>IFERROR(VLOOKUP(CONCATENATE($A170,AV$1),'Исх-фото'!$A$2:$D$4000,4,FALSE),"-")</f>
        <v>-</v>
      </c>
      <c r="AW170" s="9" t="str">
        <f>IFERROR(VLOOKUP(CONCATENATE($A170,AW$1),'Исх-фото'!$A$2:$D$4000,4,FALSE),"-")</f>
        <v>-</v>
      </c>
      <c r="AX170" s="9" t="str">
        <f>IFERROR(VLOOKUP(CONCATENATE($A170,AX$1),'Исх-фото'!$A$2:$D$4000,4,FALSE),"-")</f>
        <v>-</v>
      </c>
      <c r="AY170" s="9" t="str">
        <f>IFERROR(VLOOKUP(CONCATENATE($A170,AY$1),'Исх-фото'!$A$2:$D$4000,4,FALSE),"-")</f>
        <v>-</v>
      </c>
      <c r="AZ170" s="9" t="str">
        <f>IFERROR(VLOOKUP(CONCATENATE($A170,AZ$1),'Исх-фото'!$A$2:$D$4000,4,FALSE),"-")</f>
        <v>-</v>
      </c>
      <c r="BA170" s="9" t="str">
        <f>IFERROR(VLOOKUP(CONCATENATE($A170,BA$1),'Исх-фото'!$A$2:$D$4000,4,FALSE),"-")</f>
        <v>-</v>
      </c>
      <c r="BB170" s="9" t="str">
        <f>IFERROR(VLOOKUP(CONCATENATE($A170,BB$1),'Исх-фото'!$A$2:$D$4000,4,FALSE),"-")</f>
        <v>-</v>
      </c>
      <c r="BC170" s="9" t="str">
        <f>IFERROR(VLOOKUP(CONCATENATE($A170,BC$1),'Исх-фото'!$A$2:$D$4000,4,FALSE),"-")</f>
        <v>-</v>
      </c>
      <c r="BD170" s="9" t="str">
        <f>IFERROR(VLOOKUP(CONCATENATE($A170,BD$1),'Исх-фото'!$A$2:$D$4000,4,FALSE),"-")</f>
        <v>-</v>
      </c>
      <c r="BE170" s="9" t="str">
        <f>IFERROR(VLOOKUP(CONCATENATE($A170,BE$1),'Исх-фото'!$A$2:$D$4000,4,FALSE),"-")</f>
        <v>-</v>
      </c>
      <c r="BF170" s="9" t="str">
        <f>IFERROR(VLOOKUP(CONCATENATE($A170,BF$1),'Исх-фото'!$A$2:$D$4000,4,FALSE),"-")</f>
        <v>-</v>
      </c>
      <c r="BG170" s="9" t="str">
        <f>IFERROR(VLOOKUP(CONCATENATE($A170,BG$1),'Исх-фото'!$A$2:$D$4000,4,FALSE),"-")</f>
        <v>-</v>
      </c>
      <c r="BH170" s="9" t="str">
        <f>IFERROR(VLOOKUP(CONCATENATE($A170,BH$1),'Исх-фото'!$A$2:$D$4000,4,FALSE),"-")</f>
        <v>-</v>
      </c>
      <c r="BI170" s="9" t="str">
        <f>IFERROR(VLOOKUP(CONCATENATE($A170,BI$1),'Исх-фото'!$A$2:$D$4000,4,FALSE),"-")</f>
        <v>-</v>
      </c>
      <c r="BJ170" s="37">
        <f t="shared" si="16"/>
        <v>0</v>
      </c>
      <c r="BK170" s="34" t="str">
        <f t="shared" si="17"/>
        <v>-</v>
      </c>
      <c r="BL170" s="9" t="e">
        <f t="shared" si="14"/>
        <v>#VALUE!</v>
      </c>
    </row>
    <row r="171" spans="1:64">
      <c r="A171" s="38">
        <f t="shared" si="15"/>
        <v>169</v>
      </c>
      <c r="B171" s="36"/>
      <c r="C171" s="36"/>
      <c r="D171" s="9" t="str">
        <f>IFERROR(VLOOKUP(CONCATENATE($A171,D$1),'Исх-фото'!$A$2:$D$4000,4,FALSE),"-")</f>
        <v>-</v>
      </c>
      <c r="E171" s="9" t="str">
        <f>IFERROR(VLOOKUP(CONCATENATE($A171,E$1),'Исх-фото'!$A$2:$D$4000,4,FALSE),"-")</f>
        <v>-</v>
      </c>
      <c r="F171" s="9" t="str">
        <f>IFERROR(VLOOKUP(CONCATENATE($A171,F$1),'Исх-фото'!$A$2:$D$4000,4,FALSE),"-")</f>
        <v>-</v>
      </c>
      <c r="G171" s="9" t="str">
        <f>IFERROR(VLOOKUP(CONCATENATE($A171,G$1),'Исх-фото'!$A$2:$D$4000,4,FALSE),"-")</f>
        <v>-</v>
      </c>
      <c r="H171" s="9" t="str">
        <f>IFERROR(VLOOKUP(CONCATENATE($A171,H$1),'Исх-фото'!$A$2:$D$4000,4,FALSE),"-")</f>
        <v>-</v>
      </c>
      <c r="I171" s="9" t="str">
        <f>IFERROR(VLOOKUP(CONCATENATE($A171,I$1),'Исх-фото'!$A$2:$D$4000,4,FALSE),"-")</f>
        <v>-</v>
      </c>
      <c r="J171" s="9" t="str">
        <f>IFERROR(VLOOKUP(CONCATENATE($A171,J$1),'Исх-фото'!$A$2:$D$4000,4,FALSE),"-")</f>
        <v>-</v>
      </c>
      <c r="K171" s="9" t="str">
        <f>IFERROR(VLOOKUP(CONCATENATE($A171,K$1),'Исх-фото'!$A$2:$D$4000,4,FALSE),"-")</f>
        <v>-</v>
      </c>
      <c r="L171" s="9" t="str">
        <f>IFERROR(VLOOKUP(CONCATENATE($A171,L$1),'Исх-фото'!$A$2:$D$4000,4,FALSE),"-")</f>
        <v>-</v>
      </c>
      <c r="M171" s="9" t="str">
        <f>IFERROR(VLOOKUP(CONCATENATE($A171,M$1),'Исх-фото'!$A$2:$D$4000,4,FALSE),"-")</f>
        <v>-</v>
      </c>
      <c r="N171" s="9" t="str">
        <f>IFERROR(VLOOKUP(CONCATENATE($A171,N$1),'Исх-фото'!$A$2:$D$4000,4,FALSE),"-")</f>
        <v>-</v>
      </c>
      <c r="O171" s="9" t="str">
        <f>IFERROR(VLOOKUP(CONCATENATE($A171,O$1),'Исх-фото'!$A$2:$D$4000,4,FALSE),"-")</f>
        <v>-</v>
      </c>
      <c r="P171" s="9" t="str">
        <f>IFERROR(VLOOKUP(CONCATENATE($A171,P$1),'Исх-фото'!$A$2:$D$4000,4,FALSE),"-")</f>
        <v>-</v>
      </c>
      <c r="Q171" s="9" t="str">
        <f>IFERROR(VLOOKUP(CONCATENATE($A171,Q$1),'Исх-фото'!$A$2:$D$4000,4,FALSE),"-")</f>
        <v>-</v>
      </c>
      <c r="R171" s="9" t="str">
        <f>IFERROR(VLOOKUP(CONCATENATE($A171,R$1),'Исх-фото'!$A$2:$D$4000,4,FALSE),"-")</f>
        <v>-</v>
      </c>
      <c r="S171" s="9" t="str">
        <f>IFERROR(VLOOKUP(CONCATENATE($A171,S$1),'Исх-фото'!$A$2:$D$4000,4,FALSE),"-")</f>
        <v>-</v>
      </c>
      <c r="T171" s="9" t="str">
        <f>IFERROR(VLOOKUP(CONCATENATE($A171,T$1),'Исх-фото'!$A$2:$D$4000,4,FALSE),"-")</f>
        <v>-</v>
      </c>
      <c r="U171" s="9" t="str">
        <f>IFERROR(VLOOKUP(CONCATENATE($A171,U$1),'Исх-фото'!$A$2:$D$4000,4,FALSE),"-")</f>
        <v>-</v>
      </c>
      <c r="V171" s="9" t="str">
        <f>IFERROR(VLOOKUP(CONCATENATE($A171,V$1),'Исх-фото'!$A$2:$D$4000,4,FALSE),"-")</f>
        <v>-</v>
      </c>
      <c r="W171" s="9" t="str">
        <f>IFERROR(VLOOKUP(CONCATENATE($A171,W$1),'Исх-фото'!$A$2:$D$4000,4,FALSE),"-")</f>
        <v>-</v>
      </c>
      <c r="X171" s="9" t="str">
        <f>IFERROR(VLOOKUP(CONCATENATE($A171,X$1),'Исх-фото'!$A$2:$D$4000,4,FALSE),"-")</f>
        <v>-</v>
      </c>
      <c r="Y171" s="9" t="str">
        <f>IFERROR(VLOOKUP(CONCATENATE($A171,Y$1),'Исх-фото'!$A$2:$D$4000,4,FALSE),"-")</f>
        <v>-</v>
      </c>
      <c r="Z171" s="9" t="str">
        <f>IFERROR(VLOOKUP(CONCATENATE($A171,Z$1),'Исх-фото'!$A$2:$D$4000,4,FALSE),"-")</f>
        <v>-</v>
      </c>
      <c r="AA171" s="9" t="str">
        <f>IFERROR(VLOOKUP(CONCATENATE($A171,AA$1),'Исх-фото'!$A$2:$D$4000,4,FALSE),"-")</f>
        <v>-</v>
      </c>
      <c r="AB171" s="9" t="str">
        <f>IFERROR(VLOOKUP(CONCATENATE($A171,AB$1),'Исх-фото'!$A$2:$D$4000,4,FALSE),"-")</f>
        <v>-</v>
      </c>
      <c r="AC171" s="9" t="str">
        <f>IFERROR(VLOOKUP(CONCATENATE($A171,AC$1),'Исх-фото'!$A$2:$D$4000,4,FALSE),"-")</f>
        <v>-</v>
      </c>
      <c r="AD171" s="9" t="str">
        <f>IFERROR(VLOOKUP(CONCATENATE($A171,AD$1),'Исх-фото'!$A$2:$D$4000,4,FALSE),"-")</f>
        <v>-</v>
      </c>
      <c r="AE171" s="9" t="str">
        <f>IFERROR(VLOOKUP(CONCATENATE($A171,AE$1),'Исх-фото'!$A$2:$D$4000,4,FALSE),"-")</f>
        <v>-</v>
      </c>
      <c r="AF171" s="9" t="str">
        <f>IFERROR(VLOOKUP(CONCATENATE($A171,AF$1),'Исх-фото'!$A$2:$D$4000,4,FALSE),"-")</f>
        <v>-</v>
      </c>
      <c r="AG171" s="9" t="str">
        <f>IFERROR(VLOOKUP(CONCATENATE($A171,AG$1),'Исх-фото'!$A$2:$D$4000,4,FALSE),"-")</f>
        <v>-</v>
      </c>
      <c r="AH171" s="9" t="str">
        <f>IFERROR(VLOOKUP(CONCATENATE($A171,AH$1),'Исх-фото'!$A$2:$D$4000,4,FALSE),"-")</f>
        <v>-</v>
      </c>
      <c r="AI171" s="9" t="str">
        <f>IFERROR(VLOOKUP(CONCATENATE($A171,AI$1),'Исх-фото'!$A$2:$D$4000,4,FALSE),"-")</f>
        <v>-</v>
      </c>
      <c r="AJ171" s="9" t="str">
        <f>IFERROR(VLOOKUP(CONCATENATE($A171,AJ$1),'Исх-фото'!$A$2:$D$4000,4,FALSE),"-")</f>
        <v>-</v>
      </c>
      <c r="AK171" s="9" t="str">
        <f>IFERROR(VLOOKUP(CONCATENATE($A171,AK$1),'Исх-фото'!$A$2:$D$4000,4,FALSE),"-")</f>
        <v>-</v>
      </c>
      <c r="AL171" s="9" t="str">
        <f>IFERROR(VLOOKUP(CONCATENATE($A171,AL$1),'Исх-фото'!$A$2:$D$4000,4,FALSE),"-")</f>
        <v>-</v>
      </c>
      <c r="AM171" s="9" t="str">
        <f>IFERROR(VLOOKUP(CONCATENATE($A171,AM$1),'Исх-фото'!$A$2:$D$4000,4,FALSE),"-")</f>
        <v>-</v>
      </c>
      <c r="AN171" s="9" t="str">
        <f>IFERROR(VLOOKUP(CONCATENATE($A171,AN$1),'Исх-фото'!$A$2:$D$4000,4,FALSE),"-")</f>
        <v>-</v>
      </c>
      <c r="AO171" s="9" t="str">
        <f>IFERROR(VLOOKUP(CONCATENATE($A171,AO$1),'Исх-фото'!$A$2:$D$4000,4,FALSE),"-")</f>
        <v>-</v>
      </c>
      <c r="AP171" s="9" t="str">
        <f>IFERROR(VLOOKUP(CONCATENATE($A171,AP$1),'Исх-фото'!$A$2:$D$4000,4,FALSE),"-")</f>
        <v>-</v>
      </c>
      <c r="AQ171" s="9" t="str">
        <f>IFERROR(VLOOKUP(CONCATENATE($A171,AQ$1),'Исх-фото'!$A$2:$D$4000,4,FALSE),"-")</f>
        <v>-</v>
      </c>
      <c r="AR171" s="9" t="str">
        <f>IFERROR(VLOOKUP(CONCATENATE($A171,AR$1),'Исх-фото'!$A$2:$D$4000,4,FALSE),"-")</f>
        <v>-</v>
      </c>
      <c r="AS171" s="9" t="str">
        <f>IFERROR(VLOOKUP(CONCATENATE($A171,AS$1),'Исх-фото'!$A$2:$D$4000,4,FALSE),"-")</f>
        <v>-</v>
      </c>
      <c r="AT171" s="9" t="str">
        <f>IFERROR(VLOOKUP(CONCATENATE($A171,AT$1),'Исх-фото'!$A$2:$D$4000,4,FALSE),"-")</f>
        <v>-</v>
      </c>
      <c r="AU171" s="9" t="str">
        <f>IFERROR(VLOOKUP(CONCATENATE($A171,AU$1),'Исх-фото'!$A$2:$D$4000,4,FALSE),"-")</f>
        <v>-</v>
      </c>
      <c r="AV171" s="9" t="str">
        <f>IFERROR(VLOOKUP(CONCATENATE($A171,AV$1),'Исх-фото'!$A$2:$D$4000,4,FALSE),"-")</f>
        <v>-</v>
      </c>
      <c r="AW171" s="9" t="str">
        <f>IFERROR(VLOOKUP(CONCATENATE($A171,AW$1),'Исх-фото'!$A$2:$D$4000,4,FALSE),"-")</f>
        <v>-</v>
      </c>
      <c r="AX171" s="9" t="str">
        <f>IFERROR(VLOOKUP(CONCATENATE($A171,AX$1),'Исх-фото'!$A$2:$D$4000,4,FALSE),"-")</f>
        <v>-</v>
      </c>
      <c r="AY171" s="9" t="str">
        <f>IFERROR(VLOOKUP(CONCATENATE($A171,AY$1),'Исх-фото'!$A$2:$D$4000,4,FALSE),"-")</f>
        <v>-</v>
      </c>
      <c r="AZ171" s="9" t="str">
        <f>IFERROR(VLOOKUP(CONCATENATE($A171,AZ$1),'Исх-фото'!$A$2:$D$4000,4,FALSE),"-")</f>
        <v>-</v>
      </c>
      <c r="BA171" s="9" t="str">
        <f>IFERROR(VLOOKUP(CONCATENATE($A171,BA$1),'Исх-фото'!$A$2:$D$4000,4,FALSE),"-")</f>
        <v>-</v>
      </c>
      <c r="BB171" s="9" t="str">
        <f>IFERROR(VLOOKUP(CONCATENATE($A171,BB$1),'Исх-фото'!$A$2:$D$4000,4,FALSE),"-")</f>
        <v>-</v>
      </c>
      <c r="BC171" s="9" t="str">
        <f>IFERROR(VLOOKUP(CONCATENATE($A171,BC$1),'Исх-фото'!$A$2:$D$4000,4,FALSE),"-")</f>
        <v>-</v>
      </c>
      <c r="BD171" s="9" t="str">
        <f>IFERROR(VLOOKUP(CONCATENATE($A171,BD$1),'Исх-фото'!$A$2:$D$4000,4,FALSE),"-")</f>
        <v>-</v>
      </c>
      <c r="BE171" s="9" t="str">
        <f>IFERROR(VLOOKUP(CONCATENATE($A171,BE$1),'Исх-фото'!$A$2:$D$4000,4,FALSE),"-")</f>
        <v>-</v>
      </c>
      <c r="BF171" s="9" t="str">
        <f>IFERROR(VLOOKUP(CONCATENATE($A171,BF$1),'Исх-фото'!$A$2:$D$4000,4,FALSE),"-")</f>
        <v>-</v>
      </c>
      <c r="BG171" s="9" t="str">
        <f>IFERROR(VLOOKUP(CONCATENATE($A171,BG$1),'Исх-фото'!$A$2:$D$4000,4,FALSE),"-")</f>
        <v>-</v>
      </c>
      <c r="BH171" s="9" t="str">
        <f>IFERROR(VLOOKUP(CONCATENATE($A171,BH$1),'Исх-фото'!$A$2:$D$4000,4,FALSE),"-")</f>
        <v>-</v>
      </c>
      <c r="BI171" s="9" t="str">
        <f>IFERROR(VLOOKUP(CONCATENATE($A171,BI$1),'Исх-фото'!$A$2:$D$4000,4,FALSE),"-")</f>
        <v>-</v>
      </c>
      <c r="BJ171" s="37">
        <f t="shared" si="16"/>
        <v>0</v>
      </c>
      <c r="BK171" s="34" t="str">
        <f t="shared" si="17"/>
        <v>-</v>
      </c>
      <c r="BL171" s="9" t="e">
        <f t="shared" si="14"/>
        <v>#VALUE!</v>
      </c>
    </row>
    <row r="172" spans="1:64">
      <c r="A172" s="38">
        <f t="shared" si="15"/>
        <v>170</v>
      </c>
      <c r="B172" s="36"/>
      <c r="C172" s="36"/>
      <c r="D172" s="9" t="str">
        <f>IFERROR(VLOOKUP(CONCATENATE($A172,D$1),'Исх-фото'!$A$2:$D$4000,4,FALSE),"-")</f>
        <v>-</v>
      </c>
      <c r="E172" s="9" t="str">
        <f>IFERROR(VLOOKUP(CONCATENATE($A172,E$1),'Исх-фото'!$A$2:$D$4000,4,FALSE),"-")</f>
        <v>-</v>
      </c>
      <c r="F172" s="9" t="str">
        <f>IFERROR(VLOOKUP(CONCATENATE($A172,F$1),'Исх-фото'!$A$2:$D$4000,4,FALSE),"-")</f>
        <v>-</v>
      </c>
      <c r="G172" s="9" t="str">
        <f>IFERROR(VLOOKUP(CONCATENATE($A172,G$1),'Исх-фото'!$A$2:$D$4000,4,FALSE),"-")</f>
        <v>-</v>
      </c>
      <c r="H172" s="9" t="str">
        <f>IFERROR(VLOOKUP(CONCATENATE($A172,H$1),'Исх-фото'!$A$2:$D$4000,4,FALSE),"-")</f>
        <v>-</v>
      </c>
      <c r="I172" s="9" t="str">
        <f>IFERROR(VLOOKUP(CONCATENATE($A172,I$1),'Исх-фото'!$A$2:$D$4000,4,FALSE),"-")</f>
        <v>-</v>
      </c>
      <c r="J172" s="9" t="str">
        <f>IFERROR(VLOOKUP(CONCATENATE($A172,J$1),'Исх-фото'!$A$2:$D$4000,4,FALSE),"-")</f>
        <v>-</v>
      </c>
      <c r="K172" s="9" t="str">
        <f>IFERROR(VLOOKUP(CONCATENATE($A172,K$1),'Исх-фото'!$A$2:$D$4000,4,FALSE),"-")</f>
        <v>-</v>
      </c>
      <c r="L172" s="9" t="str">
        <f>IFERROR(VLOOKUP(CONCATENATE($A172,L$1),'Исх-фото'!$A$2:$D$4000,4,FALSE),"-")</f>
        <v>-</v>
      </c>
      <c r="M172" s="9" t="str">
        <f>IFERROR(VLOOKUP(CONCATENATE($A172,M$1),'Исх-фото'!$A$2:$D$4000,4,FALSE),"-")</f>
        <v>-</v>
      </c>
      <c r="N172" s="9" t="str">
        <f>IFERROR(VLOOKUP(CONCATENATE($A172,N$1),'Исх-фото'!$A$2:$D$4000,4,FALSE),"-")</f>
        <v>-</v>
      </c>
      <c r="O172" s="9" t="str">
        <f>IFERROR(VLOOKUP(CONCATENATE($A172,O$1),'Исх-фото'!$A$2:$D$4000,4,FALSE),"-")</f>
        <v>-</v>
      </c>
      <c r="P172" s="9" t="str">
        <f>IFERROR(VLOOKUP(CONCATENATE($A172,P$1),'Исх-фото'!$A$2:$D$4000,4,FALSE),"-")</f>
        <v>-</v>
      </c>
      <c r="Q172" s="9" t="str">
        <f>IFERROR(VLOOKUP(CONCATENATE($A172,Q$1),'Исх-фото'!$A$2:$D$4000,4,FALSE),"-")</f>
        <v>-</v>
      </c>
      <c r="R172" s="9" t="str">
        <f>IFERROR(VLOOKUP(CONCATENATE($A172,R$1),'Исх-фото'!$A$2:$D$4000,4,FALSE),"-")</f>
        <v>-</v>
      </c>
      <c r="S172" s="9" t="str">
        <f>IFERROR(VLOOKUP(CONCATENATE($A172,S$1),'Исх-фото'!$A$2:$D$4000,4,FALSE),"-")</f>
        <v>-</v>
      </c>
      <c r="T172" s="9" t="str">
        <f>IFERROR(VLOOKUP(CONCATENATE($A172,T$1),'Исх-фото'!$A$2:$D$4000,4,FALSE),"-")</f>
        <v>-</v>
      </c>
      <c r="U172" s="9" t="str">
        <f>IFERROR(VLOOKUP(CONCATENATE($A172,U$1),'Исх-фото'!$A$2:$D$4000,4,FALSE),"-")</f>
        <v>-</v>
      </c>
      <c r="V172" s="9" t="str">
        <f>IFERROR(VLOOKUP(CONCATENATE($A172,V$1),'Исх-фото'!$A$2:$D$4000,4,FALSE),"-")</f>
        <v>-</v>
      </c>
      <c r="W172" s="9" t="str">
        <f>IFERROR(VLOOKUP(CONCATENATE($A172,W$1),'Исх-фото'!$A$2:$D$4000,4,FALSE),"-")</f>
        <v>-</v>
      </c>
      <c r="X172" s="9" t="str">
        <f>IFERROR(VLOOKUP(CONCATENATE($A172,X$1),'Исх-фото'!$A$2:$D$4000,4,FALSE),"-")</f>
        <v>-</v>
      </c>
      <c r="Y172" s="9" t="str">
        <f>IFERROR(VLOOKUP(CONCATENATE($A172,Y$1),'Исх-фото'!$A$2:$D$4000,4,FALSE),"-")</f>
        <v>-</v>
      </c>
      <c r="Z172" s="9" t="str">
        <f>IFERROR(VLOOKUP(CONCATENATE($A172,Z$1),'Исх-фото'!$A$2:$D$4000,4,FALSE),"-")</f>
        <v>-</v>
      </c>
      <c r="AA172" s="9" t="str">
        <f>IFERROR(VLOOKUP(CONCATENATE($A172,AA$1),'Исх-фото'!$A$2:$D$4000,4,FALSE),"-")</f>
        <v>-</v>
      </c>
      <c r="AB172" s="9" t="str">
        <f>IFERROR(VLOOKUP(CONCATENATE($A172,AB$1),'Исх-фото'!$A$2:$D$4000,4,FALSE),"-")</f>
        <v>-</v>
      </c>
      <c r="AC172" s="9" t="str">
        <f>IFERROR(VLOOKUP(CONCATENATE($A172,AC$1),'Исх-фото'!$A$2:$D$4000,4,FALSE),"-")</f>
        <v>-</v>
      </c>
      <c r="AD172" s="9" t="str">
        <f>IFERROR(VLOOKUP(CONCATENATE($A172,AD$1),'Исх-фото'!$A$2:$D$4000,4,FALSE),"-")</f>
        <v>-</v>
      </c>
      <c r="AE172" s="9" t="str">
        <f>IFERROR(VLOOKUP(CONCATENATE($A172,AE$1),'Исх-фото'!$A$2:$D$4000,4,FALSE),"-")</f>
        <v>-</v>
      </c>
      <c r="AF172" s="9" t="str">
        <f>IFERROR(VLOOKUP(CONCATENATE($A172,AF$1),'Исх-фото'!$A$2:$D$4000,4,FALSE),"-")</f>
        <v>-</v>
      </c>
      <c r="AG172" s="9" t="str">
        <f>IFERROR(VLOOKUP(CONCATENATE($A172,AG$1),'Исх-фото'!$A$2:$D$4000,4,FALSE),"-")</f>
        <v>-</v>
      </c>
      <c r="AH172" s="9" t="str">
        <f>IFERROR(VLOOKUP(CONCATENATE($A172,AH$1),'Исх-фото'!$A$2:$D$4000,4,FALSE),"-")</f>
        <v>-</v>
      </c>
      <c r="AI172" s="9" t="str">
        <f>IFERROR(VLOOKUP(CONCATENATE($A172,AI$1),'Исх-фото'!$A$2:$D$4000,4,FALSE),"-")</f>
        <v>-</v>
      </c>
      <c r="AJ172" s="9" t="str">
        <f>IFERROR(VLOOKUP(CONCATENATE($A172,AJ$1),'Исх-фото'!$A$2:$D$4000,4,FALSE),"-")</f>
        <v>-</v>
      </c>
      <c r="AK172" s="9" t="str">
        <f>IFERROR(VLOOKUP(CONCATENATE($A172,AK$1),'Исх-фото'!$A$2:$D$4000,4,FALSE),"-")</f>
        <v>-</v>
      </c>
      <c r="AL172" s="9" t="str">
        <f>IFERROR(VLOOKUP(CONCATENATE($A172,AL$1),'Исх-фото'!$A$2:$D$4000,4,FALSE),"-")</f>
        <v>-</v>
      </c>
      <c r="AM172" s="9" t="str">
        <f>IFERROR(VLOOKUP(CONCATENATE($A172,AM$1),'Исх-фото'!$A$2:$D$4000,4,FALSE),"-")</f>
        <v>-</v>
      </c>
      <c r="AN172" s="9" t="str">
        <f>IFERROR(VLOOKUP(CONCATENATE($A172,AN$1),'Исх-фото'!$A$2:$D$4000,4,FALSE),"-")</f>
        <v>-</v>
      </c>
      <c r="AO172" s="9" t="str">
        <f>IFERROR(VLOOKUP(CONCATENATE($A172,AO$1),'Исх-фото'!$A$2:$D$4000,4,FALSE),"-")</f>
        <v>-</v>
      </c>
      <c r="AP172" s="9" t="str">
        <f>IFERROR(VLOOKUP(CONCATENATE($A172,AP$1),'Исх-фото'!$A$2:$D$4000,4,FALSE),"-")</f>
        <v>-</v>
      </c>
      <c r="AQ172" s="9" t="str">
        <f>IFERROR(VLOOKUP(CONCATENATE($A172,AQ$1),'Исх-фото'!$A$2:$D$4000,4,FALSE),"-")</f>
        <v>-</v>
      </c>
      <c r="AR172" s="9" t="str">
        <f>IFERROR(VLOOKUP(CONCATENATE($A172,AR$1),'Исх-фото'!$A$2:$D$4000,4,FALSE),"-")</f>
        <v>-</v>
      </c>
      <c r="AS172" s="9" t="str">
        <f>IFERROR(VLOOKUP(CONCATENATE($A172,AS$1),'Исх-фото'!$A$2:$D$4000,4,FALSE),"-")</f>
        <v>-</v>
      </c>
      <c r="AT172" s="9" t="str">
        <f>IFERROR(VLOOKUP(CONCATENATE($A172,AT$1),'Исх-фото'!$A$2:$D$4000,4,FALSE),"-")</f>
        <v>-</v>
      </c>
      <c r="AU172" s="9" t="str">
        <f>IFERROR(VLOOKUP(CONCATENATE($A172,AU$1),'Исх-фото'!$A$2:$D$4000,4,FALSE),"-")</f>
        <v>-</v>
      </c>
      <c r="AV172" s="9" t="str">
        <f>IFERROR(VLOOKUP(CONCATENATE($A172,AV$1),'Исх-фото'!$A$2:$D$4000,4,FALSE),"-")</f>
        <v>-</v>
      </c>
      <c r="AW172" s="9" t="str">
        <f>IFERROR(VLOOKUP(CONCATENATE($A172,AW$1),'Исх-фото'!$A$2:$D$4000,4,FALSE),"-")</f>
        <v>-</v>
      </c>
      <c r="AX172" s="9" t="str">
        <f>IFERROR(VLOOKUP(CONCATENATE($A172,AX$1),'Исх-фото'!$A$2:$D$4000,4,FALSE),"-")</f>
        <v>-</v>
      </c>
      <c r="AY172" s="9" t="str">
        <f>IFERROR(VLOOKUP(CONCATENATE($A172,AY$1),'Исх-фото'!$A$2:$D$4000,4,FALSE),"-")</f>
        <v>-</v>
      </c>
      <c r="AZ172" s="9" t="str">
        <f>IFERROR(VLOOKUP(CONCATENATE($A172,AZ$1),'Исх-фото'!$A$2:$D$4000,4,FALSE),"-")</f>
        <v>-</v>
      </c>
      <c r="BA172" s="9" t="str">
        <f>IFERROR(VLOOKUP(CONCATENATE($A172,BA$1),'Исх-фото'!$A$2:$D$4000,4,FALSE),"-")</f>
        <v>-</v>
      </c>
      <c r="BB172" s="9" t="str">
        <f>IFERROR(VLOOKUP(CONCATENATE($A172,BB$1),'Исх-фото'!$A$2:$D$4000,4,FALSE),"-")</f>
        <v>-</v>
      </c>
      <c r="BC172" s="9" t="str">
        <f>IFERROR(VLOOKUP(CONCATENATE($A172,BC$1),'Исх-фото'!$A$2:$D$4000,4,FALSE),"-")</f>
        <v>-</v>
      </c>
      <c r="BD172" s="9" t="str">
        <f>IFERROR(VLOOKUP(CONCATENATE($A172,BD$1),'Исх-фото'!$A$2:$D$4000,4,FALSE),"-")</f>
        <v>-</v>
      </c>
      <c r="BE172" s="9" t="str">
        <f>IFERROR(VLOOKUP(CONCATENATE($A172,BE$1),'Исх-фото'!$A$2:$D$4000,4,FALSE),"-")</f>
        <v>-</v>
      </c>
      <c r="BF172" s="9" t="str">
        <f>IFERROR(VLOOKUP(CONCATENATE($A172,BF$1),'Исх-фото'!$A$2:$D$4000,4,FALSE),"-")</f>
        <v>-</v>
      </c>
      <c r="BG172" s="9" t="str">
        <f>IFERROR(VLOOKUP(CONCATENATE($A172,BG$1),'Исх-фото'!$A$2:$D$4000,4,FALSE),"-")</f>
        <v>-</v>
      </c>
      <c r="BH172" s="9" t="str">
        <f>IFERROR(VLOOKUP(CONCATENATE($A172,BH$1),'Исх-фото'!$A$2:$D$4000,4,FALSE),"-")</f>
        <v>-</v>
      </c>
      <c r="BI172" s="9" t="str">
        <f>IFERROR(VLOOKUP(CONCATENATE($A172,BI$1),'Исх-фото'!$A$2:$D$4000,4,FALSE),"-")</f>
        <v>-</v>
      </c>
      <c r="BJ172" s="37">
        <f t="shared" si="16"/>
        <v>0</v>
      </c>
      <c r="BK172" s="34" t="str">
        <f t="shared" si="17"/>
        <v>-</v>
      </c>
      <c r="BL172" s="9" t="e">
        <f t="shared" si="14"/>
        <v>#VALUE!</v>
      </c>
    </row>
    <row r="173" spans="1:64">
      <c r="A173" s="38">
        <f t="shared" si="15"/>
        <v>171</v>
      </c>
      <c r="B173" s="36"/>
      <c r="C173" s="36"/>
      <c r="D173" s="9" t="str">
        <f>IFERROR(VLOOKUP(CONCATENATE($A173,D$1),'Исх-фото'!$A$2:$D$4000,4,FALSE),"-")</f>
        <v>-</v>
      </c>
      <c r="E173" s="9" t="str">
        <f>IFERROR(VLOOKUP(CONCATENATE($A173,E$1),'Исх-фото'!$A$2:$D$4000,4,FALSE),"-")</f>
        <v>-</v>
      </c>
      <c r="F173" s="9" t="str">
        <f>IFERROR(VLOOKUP(CONCATENATE($A173,F$1),'Исх-фото'!$A$2:$D$4000,4,FALSE),"-")</f>
        <v>-</v>
      </c>
      <c r="G173" s="9" t="str">
        <f>IFERROR(VLOOKUP(CONCATENATE($A173,G$1),'Исх-фото'!$A$2:$D$4000,4,FALSE),"-")</f>
        <v>-</v>
      </c>
      <c r="H173" s="9" t="str">
        <f>IFERROR(VLOOKUP(CONCATENATE($A173,H$1),'Исх-фото'!$A$2:$D$4000,4,FALSE),"-")</f>
        <v>-</v>
      </c>
      <c r="I173" s="9" t="str">
        <f>IFERROR(VLOOKUP(CONCATENATE($A173,I$1),'Исх-фото'!$A$2:$D$4000,4,FALSE),"-")</f>
        <v>-</v>
      </c>
      <c r="J173" s="9" t="str">
        <f>IFERROR(VLOOKUP(CONCATENATE($A173,J$1),'Исх-фото'!$A$2:$D$4000,4,FALSE),"-")</f>
        <v>-</v>
      </c>
      <c r="K173" s="9" t="str">
        <f>IFERROR(VLOOKUP(CONCATENATE($A173,K$1),'Исх-фото'!$A$2:$D$4000,4,FALSE),"-")</f>
        <v>-</v>
      </c>
      <c r="L173" s="9" t="str">
        <f>IFERROR(VLOOKUP(CONCATENATE($A173,L$1),'Исх-фото'!$A$2:$D$4000,4,FALSE),"-")</f>
        <v>-</v>
      </c>
      <c r="M173" s="9" t="str">
        <f>IFERROR(VLOOKUP(CONCATENATE($A173,M$1),'Исх-фото'!$A$2:$D$4000,4,FALSE),"-")</f>
        <v>-</v>
      </c>
      <c r="N173" s="9" t="str">
        <f>IFERROR(VLOOKUP(CONCATENATE($A173,N$1),'Исх-фото'!$A$2:$D$4000,4,FALSE),"-")</f>
        <v>-</v>
      </c>
      <c r="O173" s="9" t="str">
        <f>IFERROR(VLOOKUP(CONCATENATE($A173,O$1),'Исх-фото'!$A$2:$D$4000,4,FALSE),"-")</f>
        <v>-</v>
      </c>
      <c r="P173" s="9" t="str">
        <f>IFERROR(VLOOKUP(CONCATENATE($A173,P$1),'Исх-фото'!$A$2:$D$4000,4,FALSE),"-")</f>
        <v>-</v>
      </c>
      <c r="Q173" s="9" t="str">
        <f>IFERROR(VLOOKUP(CONCATENATE($A173,Q$1),'Исх-фото'!$A$2:$D$4000,4,FALSE),"-")</f>
        <v>-</v>
      </c>
      <c r="R173" s="9" t="str">
        <f>IFERROR(VLOOKUP(CONCATENATE($A173,R$1),'Исх-фото'!$A$2:$D$4000,4,FALSE),"-")</f>
        <v>-</v>
      </c>
      <c r="S173" s="9" t="str">
        <f>IFERROR(VLOOKUP(CONCATENATE($A173,S$1),'Исх-фото'!$A$2:$D$4000,4,FALSE),"-")</f>
        <v>-</v>
      </c>
      <c r="T173" s="9" t="str">
        <f>IFERROR(VLOOKUP(CONCATENATE($A173,T$1),'Исх-фото'!$A$2:$D$4000,4,FALSE),"-")</f>
        <v>-</v>
      </c>
      <c r="U173" s="9" t="str">
        <f>IFERROR(VLOOKUP(CONCATENATE($A173,U$1),'Исх-фото'!$A$2:$D$4000,4,FALSE),"-")</f>
        <v>-</v>
      </c>
      <c r="V173" s="9" t="str">
        <f>IFERROR(VLOOKUP(CONCATENATE($A173,V$1),'Исх-фото'!$A$2:$D$4000,4,FALSE),"-")</f>
        <v>-</v>
      </c>
      <c r="W173" s="9" t="str">
        <f>IFERROR(VLOOKUP(CONCATENATE($A173,W$1),'Исх-фото'!$A$2:$D$4000,4,FALSE),"-")</f>
        <v>-</v>
      </c>
      <c r="X173" s="9" t="str">
        <f>IFERROR(VLOOKUP(CONCATENATE($A173,X$1),'Исх-фото'!$A$2:$D$4000,4,FALSE),"-")</f>
        <v>-</v>
      </c>
      <c r="Y173" s="9" t="str">
        <f>IFERROR(VLOOKUP(CONCATENATE($A173,Y$1),'Исх-фото'!$A$2:$D$4000,4,FALSE),"-")</f>
        <v>-</v>
      </c>
      <c r="Z173" s="9" t="str">
        <f>IFERROR(VLOOKUP(CONCATENATE($A173,Z$1),'Исх-фото'!$A$2:$D$4000,4,FALSE),"-")</f>
        <v>-</v>
      </c>
      <c r="AA173" s="9" t="str">
        <f>IFERROR(VLOOKUP(CONCATENATE($A173,AA$1),'Исх-фото'!$A$2:$D$4000,4,FALSE),"-")</f>
        <v>-</v>
      </c>
      <c r="AB173" s="9" t="str">
        <f>IFERROR(VLOOKUP(CONCATENATE($A173,AB$1),'Исх-фото'!$A$2:$D$4000,4,FALSE),"-")</f>
        <v>-</v>
      </c>
      <c r="AC173" s="9" t="str">
        <f>IFERROR(VLOOKUP(CONCATENATE($A173,AC$1),'Исх-фото'!$A$2:$D$4000,4,FALSE),"-")</f>
        <v>-</v>
      </c>
      <c r="AD173" s="9" t="str">
        <f>IFERROR(VLOOKUP(CONCATENATE($A173,AD$1),'Исх-фото'!$A$2:$D$4000,4,FALSE),"-")</f>
        <v>-</v>
      </c>
      <c r="AE173" s="9" t="str">
        <f>IFERROR(VLOOKUP(CONCATENATE($A173,AE$1),'Исх-фото'!$A$2:$D$4000,4,FALSE),"-")</f>
        <v>-</v>
      </c>
      <c r="AF173" s="9" t="str">
        <f>IFERROR(VLOOKUP(CONCATENATE($A173,AF$1),'Исх-фото'!$A$2:$D$4000,4,FALSE),"-")</f>
        <v>-</v>
      </c>
      <c r="AG173" s="9" t="str">
        <f>IFERROR(VLOOKUP(CONCATENATE($A173,AG$1),'Исх-фото'!$A$2:$D$4000,4,FALSE),"-")</f>
        <v>-</v>
      </c>
      <c r="AH173" s="9" t="str">
        <f>IFERROR(VLOOKUP(CONCATENATE($A173,AH$1),'Исх-фото'!$A$2:$D$4000,4,FALSE),"-")</f>
        <v>-</v>
      </c>
      <c r="AI173" s="9" t="str">
        <f>IFERROR(VLOOKUP(CONCATENATE($A173,AI$1),'Исх-фото'!$A$2:$D$4000,4,FALSE),"-")</f>
        <v>-</v>
      </c>
      <c r="AJ173" s="9" t="str">
        <f>IFERROR(VLOOKUP(CONCATENATE($A173,AJ$1),'Исх-фото'!$A$2:$D$4000,4,FALSE),"-")</f>
        <v>-</v>
      </c>
      <c r="AK173" s="9" t="str">
        <f>IFERROR(VLOOKUP(CONCATENATE($A173,AK$1),'Исх-фото'!$A$2:$D$4000,4,FALSE),"-")</f>
        <v>-</v>
      </c>
      <c r="AL173" s="9" t="str">
        <f>IFERROR(VLOOKUP(CONCATENATE($A173,AL$1),'Исх-фото'!$A$2:$D$4000,4,FALSE),"-")</f>
        <v>-</v>
      </c>
      <c r="AM173" s="9" t="str">
        <f>IFERROR(VLOOKUP(CONCATENATE($A173,AM$1),'Исх-фото'!$A$2:$D$4000,4,FALSE),"-")</f>
        <v>-</v>
      </c>
      <c r="AN173" s="9" t="str">
        <f>IFERROR(VLOOKUP(CONCATENATE($A173,AN$1),'Исх-фото'!$A$2:$D$4000,4,FALSE),"-")</f>
        <v>-</v>
      </c>
      <c r="AO173" s="9" t="str">
        <f>IFERROR(VLOOKUP(CONCATENATE($A173,AO$1),'Исх-фото'!$A$2:$D$4000,4,FALSE),"-")</f>
        <v>-</v>
      </c>
      <c r="AP173" s="9" t="str">
        <f>IFERROR(VLOOKUP(CONCATENATE($A173,AP$1),'Исх-фото'!$A$2:$D$4000,4,FALSE),"-")</f>
        <v>-</v>
      </c>
      <c r="AQ173" s="9" t="str">
        <f>IFERROR(VLOOKUP(CONCATENATE($A173,AQ$1),'Исх-фото'!$A$2:$D$4000,4,FALSE),"-")</f>
        <v>-</v>
      </c>
      <c r="AR173" s="9" t="str">
        <f>IFERROR(VLOOKUP(CONCATENATE($A173,AR$1),'Исх-фото'!$A$2:$D$4000,4,FALSE),"-")</f>
        <v>-</v>
      </c>
      <c r="AS173" s="9" t="str">
        <f>IFERROR(VLOOKUP(CONCATENATE($A173,AS$1),'Исх-фото'!$A$2:$D$4000,4,FALSE),"-")</f>
        <v>-</v>
      </c>
      <c r="AT173" s="9" t="str">
        <f>IFERROR(VLOOKUP(CONCATENATE($A173,AT$1),'Исх-фото'!$A$2:$D$4000,4,FALSE),"-")</f>
        <v>-</v>
      </c>
      <c r="AU173" s="9" t="str">
        <f>IFERROR(VLOOKUP(CONCATENATE($A173,AU$1),'Исх-фото'!$A$2:$D$4000,4,FALSE),"-")</f>
        <v>-</v>
      </c>
      <c r="AV173" s="9" t="str">
        <f>IFERROR(VLOOKUP(CONCATENATE($A173,AV$1),'Исх-фото'!$A$2:$D$4000,4,FALSE),"-")</f>
        <v>-</v>
      </c>
      <c r="AW173" s="9" t="str">
        <f>IFERROR(VLOOKUP(CONCATENATE($A173,AW$1),'Исх-фото'!$A$2:$D$4000,4,FALSE),"-")</f>
        <v>-</v>
      </c>
      <c r="AX173" s="9" t="str">
        <f>IFERROR(VLOOKUP(CONCATENATE($A173,AX$1),'Исх-фото'!$A$2:$D$4000,4,FALSE),"-")</f>
        <v>-</v>
      </c>
      <c r="AY173" s="9" t="str">
        <f>IFERROR(VLOOKUP(CONCATENATE($A173,AY$1),'Исх-фото'!$A$2:$D$4000,4,FALSE),"-")</f>
        <v>-</v>
      </c>
      <c r="AZ173" s="9" t="str">
        <f>IFERROR(VLOOKUP(CONCATENATE($A173,AZ$1),'Исх-фото'!$A$2:$D$4000,4,FALSE),"-")</f>
        <v>-</v>
      </c>
      <c r="BA173" s="9" t="str">
        <f>IFERROR(VLOOKUP(CONCATENATE($A173,BA$1),'Исх-фото'!$A$2:$D$4000,4,FALSE),"-")</f>
        <v>-</v>
      </c>
      <c r="BB173" s="9" t="str">
        <f>IFERROR(VLOOKUP(CONCATENATE($A173,BB$1),'Исх-фото'!$A$2:$D$4000,4,FALSE),"-")</f>
        <v>-</v>
      </c>
      <c r="BC173" s="9" t="str">
        <f>IFERROR(VLOOKUP(CONCATENATE($A173,BC$1),'Исх-фото'!$A$2:$D$4000,4,FALSE),"-")</f>
        <v>-</v>
      </c>
      <c r="BD173" s="9" t="str">
        <f>IFERROR(VLOOKUP(CONCATENATE($A173,BD$1),'Исх-фото'!$A$2:$D$4000,4,FALSE),"-")</f>
        <v>-</v>
      </c>
      <c r="BE173" s="9" t="str">
        <f>IFERROR(VLOOKUP(CONCATENATE($A173,BE$1),'Исх-фото'!$A$2:$D$4000,4,FALSE),"-")</f>
        <v>-</v>
      </c>
      <c r="BF173" s="9" t="str">
        <f>IFERROR(VLOOKUP(CONCATENATE($A173,BF$1),'Исх-фото'!$A$2:$D$4000,4,FALSE),"-")</f>
        <v>-</v>
      </c>
      <c r="BG173" s="9" t="str">
        <f>IFERROR(VLOOKUP(CONCATENATE($A173,BG$1),'Исх-фото'!$A$2:$D$4000,4,FALSE),"-")</f>
        <v>-</v>
      </c>
      <c r="BH173" s="9" t="str">
        <f>IFERROR(VLOOKUP(CONCATENATE($A173,BH$1),'Исх-фото'!$A$2:$D$4000,4,FALSE),"-")</f>
        <v>-</v>
      </c>
      <c r="BI173" s="9" t="str">
        <f>IFERROR(VLOOKUP(CONCATENATE($A173,BI$1),'Исх-фото'!$A$2:$D$4000,4,FALSE),"-")</f>
        <v>-</v>
      </c>
      <c r="BJ173" s="37">
        <f t="shared" si="16"/>
        <v>0</v>
      </c>
      <c r="BK173" s="34" t="str">
        <f t="shared" si="17"/>
        <v>-</v>
      </c>
      <c r="BL173" s="9" t="e">
        <f t="shared" si="14"/>
        <v>#VALUE!</v>
      </c>
    </row>
    <row r="174" spans="1:64">
      <c r="A174" s="38">
        <f t="shared" si="15"/>
        <v>172</v>
      </c>
      <c r="B174" s="36"/>
      <c r="C174" s="36"/>
      <c r="D174" s="9" t="str">
        <f>IFERROR(VLOOKUP(CONCATENATE($A174,D$1),'Исх-фото'!$A$2:$D$4000,4,FALSE),"-")</f>
        <v>-</v>
      </c>
      <c r="E174" s="9" t="str">
        <f>IFERROR(VLOOKUP(CONCATENATE($A174,E$1),'Исх-фото'!$A$2:$D$4000,4,FALSE),"-")</f>
        <v>-</v>
      </c>
      <c r="F174" s="9" t="str">
        <f>IFERROR(VLOOKUP(CONCATENATE($A174,F$1),'Исх-фото'!$A$2:$D$4000,4,FALSE),"-")</f>
        <v>-</v>
      </c>
      <c r="G174" s="9" t="str">
        <f>IFERROR(VLOOKUP(CONCATENATE($A174,G$1),'Исх-фото'!$A$2:$D$4000,4,FALSE),"-")</f>
        <v>-</v>
      </c>
      <c r="H174" s="9" t="str">
        <f>IFERROR(VLOOKUP(CONCATENATE($A174,H$1),'Исх-фото'!$A$2:$D$4000,4,FALSE),"-")</f>
        <v>-</v>
      </c>
      <c r="I174" s="9" t="str">
        <f>IFERROR(VLOOKUP(CONCATENATE($A174,I$1),'Исх-фото'!$A$2:$D$4000,4,FALSE),"-")</f>
        <v>-</v>
      </c>
      <c r="J174" s="9" t="str">
        <f>IFERROR(VLOOKUP(CONCATENATE($A174,J$1),'Исх-фото'!$A$2:$D$4000,4,FALSE),"-")</f>
        <v>-</v>
      </c>
      <c r="K174" s="9" t="str">
        <f>IFERROR(VLOOKUP(CONCATENATE($A174,K$1),'Исх-фото'!$A$2:$D$4000,4,FALSE),"-")</f>
        <v>-</v>
      </c>
      <c r="L174" s="9" t="str">
        <f>IFERROR(VLOOKUP(CONCATENATE($A174,L$1),'Исх-фото'!$A$2:$D$4000,4,FALSE),"-")</f>
        <v>-</v>
      </c>
      <c r="M174" s="9" t="str">
        <f>IFERROR(VLOOKUP(CONCATENATE($A174,M$1),'Исх-фото'!$A$2:$D$4000,4,FALSE),"-")</f>
        <v>-</v>
      </c>
      <c r="N174" s="9" t="str">
        <f>IFERROR(VLOOKUP(CONCATENATE($A174,N$1),'Исх-фото'!$A$2:$D$4000,4,FALSE),"-")</f>
        <v>-</v>
      </c>
      <c r="O174" s="9" t="str">
        <f>IFERROR(VLOOKUP(CONCATENATE($A174,O$1),'Исх-фото'!$A$2:$D$4000,4,FALSE),"-")</f>
        <v>-</v>
      </c>
      <c r="P174" s="9" t="str">
        <f>IFERROR(VLOOKUP(CONCATENATE($A174,P$1),'Исх-фото'!$A$2:$D$4000,4,FALSE),"-")</f>
        <v>-</v>
      </c>
      <c r="Q174" s="9" t="str">
        <f>IFERROR(VLOOKUP(CONCATENATE($A174,Q$1),'Исх-фото'!$A$2:$D$4000,4,FALSE),"-")</f>
        <v>-</v>
      </c>
      <c r="R174" s="9" t="str">
        <f>IFERROR(VLOOKUP(CONCATENATE($A174,R$1),'Исх-фото'!$A$2:$D$4000,4,FALSE),"-")</f>
        <v>-</v>
      </c>
      <c r="S174" s="9" t="str">
        <f>IFERROR(VLOOKUP(CONCATENATE($A174,S$1),'Исх-фото'!$A$2:$D$4000,4,FALSE),"-")</f>
        <v>-</v>
      </c>
      <c r="T174" s="9" t="str">
        <f>IFERROR(VLOOKUP(CONCATENATE($A174,T$1),'Исх-фото'!$A$2:$D$4000,4,FALSE),"-")</f>
        <v>-</v>
      </c>
      <c r="U174" s="9" t="str">
        <f>IFERROR(VLOOKUP(CONCATENATE($A174,U$1),'Исх-фото'!$A$2:$D$4000,4,FALSE),"-")</f>
        <v>-</v>
      </c>
      <c r="V174" s="9" t="str">
        <f>IFERROR(VLOOKUP(CONCATENATE($A174,V$1),'Исх-фото'!$A$2:$D$4000,4,FALSE),"-")</f>
        <v>-</v>
      </c>
      <c r="W174" s="9" t="str">
        <f>IFERROR(VLOOKUP(CONCATENATE($A174,W$1),'Исх-фото'!$A$2:$D$4000,4,FALSE),"-")</f>
        <v>-</v>
      </c>
      <c r="X174" s="9" t="str">
        <f>IFERROR(VLOOKUP(CONCATENATE($A174,X$1),'Исх-фото'!$A$2:$D$4000,4,FALSE),"-")</f>
        <v>-</v>
      </c>
      <c r="Y174" s="9" t="str">
        <f>IFERROR(VLOOKUP(CONCATENATE($A174,Y$1),'Исх-фото'!$A$2:$D$4000,4,FALSE),"-")</f>
        <v>-</v>
      </c>
      <c r="Z174" s="9" t="str">
        <f>IFERROR(VLOOKUP(CONCATENATE($A174,Z$1),'Исх-фото'!$A$2:$D$4000,4,FALSE),"-")</f>
        <v>-</v>
      </c>
      <c r="AA174" s="9" t="str">
        <f>IFERROR(VLOOKUP(CONCATENATE($A174,AA$1),'Исх-фото'!$A$2:$D$4000,4,FALSE),"-")</f>
        <v>-</v>
      </c>
      <c r="AB174" s="9" t="str">
        <f>IFERROR(VLOOKUP(CONCATENATE($A174,AB$1),'Исх-фото'!$A$2:$D$4000,4,FALSE),"-")</f>
        <v>-</v>
      </c>
      <c r="AC174" s="9" t="str">
        <f>IFERROR(VLOOKUP(CONCATENATE($A174,AC$1),'Исх-фото'!$A$2:$D$4000,4,FALSE),"-")</f>
        <v>-</v>
      </c>
      <c r="AD174" s="9" t="str">
        <f>IFERROR(VLOOKUP(CONCATENATE($A174,AD$1),'Исх-фото'!$A$2:$D$4000,4,FALSE),"-")</f>
        <v>-</v>
      </c>
      <c r="AE174" s="9" t="str">
        <f>IFERROR(VLOOKUP(CONCATENATE($A174,AE$1),'Исх-фото'!$A$2:$D$4000,4,FALSE),"-")</f>
        <v>-</v>
      </c>
      <c r="AF174" s="9" t="str">
        <f>IFERROR(VLOOKUP(CONCATENATE($A174,AF$1),'Исх-фото'!$A$2:$D$4000,4,FALSE),"-")</f>
        <v>-</v>
      </c>
      <c r="AG174" s="9" t="str">
        <f>IFERROR(VLOOKUP(CONCATENATE($A174,AG$1),'Исх-фото'!$A$2:$D$4000,4,FALSE),"-")</f>
        <v>-</v>
      </c>
      <c r="AH174" s="9" t="str">
        <f>IFERROR(VLOOKUP(CONCATENATE($A174,AH$1),'Исх-фото'!$A$2:$D$4000,4,FALSE),"-")</f>
        <v>-</v>
      </c>
      <c r="AI174" s="9" t="str">
        <f>IFERROR(VLOOKUP(CONCATENATE($A174,AI$1),'Исх-фото'!$A$2:$D$4000,4,FALSE),"-")</f>
        <v>-</v>
      </c>
      <c r="AJ174" s="9" t="str">
        <f>IFERROR(VLOOKUP(CONCATENATE($A174,AJ$1),'Исх-фото'!$A$2:$D$4000,4,FALSE),"-")</f>
        <v>-</v>
      </c>
      <c r="AK174" s="9" t="str">
        <f>IFERROR(VLOOKUP(CONCATENATE($A174,AK$1),'Исх-фото'!$A$2:$D$4000,4,FALSE),"-")</f>
        <v>-</v>
      </c>
      <c r="AL174" s="9" t="str">
        <f>IFERROR(VLOOKUP(CONCATENATE($A174,AL$1),'Исх-фото'!$A$2:$D$4000,4,FALSE),"-")</f>
        <v>-</v>
      </c>
      <c r="AM174" s="9" t="str">
        <f>IFERROR(VLOOKUP(CONCATENATE($A174,AM$1),'Исх-фото'!$A$2:$D$4000,4,FALSE),"-")</f>
        <v>-</v>
      </c>
      <c r="AN174" s="9" t="str">
        <f>IFERROR(VLOOKUP(CONCATENATE($A174,AN$1),'Исх-фото'!$A$2:$D$4000,4,FALSE),"-")</f>
        <v>-</v>
      </c>
      <c r="AO174" s="9" t="str">
        <f>IFERROR(VLOOKUP(CONCATENATE($A174,AO$1),'Исх-фото'!$A$2:$D$4000,4,FALSE),"-")</f>
        <v>-</v>
      </c>
      <c r="AP174" s="9" t="str">
        <f>IFERROR(VLOOKUP(CONCATENATE($A174,AP$1),'Исх-фото'!$A$2:$D$4000,4,FALSE),"-")</f>
        <v>-</v>
      </c>
      <c r="AQ174" s="9" t="str">
        <f>IFERROR(VLOOKUP(CONCATENATE($A174,AQ$1),'Исх-фото'!$A$2:$D$4000,4,FALSE),"-")</f>
        <v>-</v>
      </c>
      <c r="AR174" s="9" t="str">
        <f>IFERROR(VLOOKUP(CONCATENATE($A174,AR$1),'Исх-фото'!$A$2:$D$4000,4,FALSE),"-")</f>
        <v>-</v>
      </c>
      <c r="AS174" s="9" t="str">
        <f>IFERROR(VLOOKUP(CONCATENATE($A174,AS$1),'Исх-фото'!$A$2:$D$4000,4,FALSE),"-")</f>
        <v>-</v>
      </c>
      <c r="AT174" s="9" t="str">
        <f>IFERROR(VLOOKUP(CONCATENATE($A174,AT$1),'Исх-фото'!$A$2:$D$4000,4,FALSE),"-")</f>
        <v>-</v>
      </c>
      <c r="AU174" s="9" t="str">
        <f>IFERROR(VLOOKUP(CONCATENATE($A174,AU$1),'Исх-фото'!$A$2:$D$4000,4,FALSE),"-")</f>
        <v>-</v>
      </c>
      <c r="AV174" s="9" t="str">
        <f>IFERROR(VLOOKUP(CONCATENATE($A174,AV$1),'Исх-фото'!$A$2:$D$4000,4,FALSE),"-")</f>
        <v>-</v>
      </c>
      <c r="AW174" s="9" t="str">
        <f>IFERROR(VLOOKUP(CONCATENATE($A174,AW$1),'Исх-фото'!$A$2:$D$4000,4,FALSE),"-")</f>
        <v>-</v>
      </c>
      <c r="AX174" s="9" t="str">
        <f>IFERROR(VLOOKUP(CONCATENATE($A174,AX$1),'Исх-фото'!$A$2:$D$4000,4,FALSE),"-")</f>
        <v>-</v>
      </c>
      <c r="AY174" s="9" t="str">
        <f>IFERROR(VLOOKUP(CONCATENATE($A174,AY$1),'Исх-фото'!$A$2:$D$4000,4,FALSE),"-")</f>
        <v>-</v>
      </c>
      <c r="AZ174" s="9" t="str">
        <f>IFERROR(VLOOKUP(CONCATENATE($A174,AZ$1),'Исх-фото'!$A$2:$D$4000,4,FALSE),"-")</f>
        <v>-</v>
      </c>
      <c r="BA174" s="9" t="str">
        <f>IFERROR(VLOOKUP(CONCATENATE($A174,BA$1),'Исх-фото'!$A$2:$D$4000,4,FALSE),"-")</f>
        <v>-</v>
      </c>
      <c r="BB174" s="9" t="str">
        <f>IFERROR(VLOOKUP(CONCATENATE($A174,BB$1),'Исх-фото'!$A$2:$D$4000,4,FALSE),"-")</f>
        <v>-</v>
      </c>
      <c r="BC174" s="9" t="str">
        <f>IFERROR(VLOOKUP(CONCATENATE($A174,BC$1),'Исх-фото'!$A$2:$D$4000,4,FALSE),"-")</f>
        <v>-</v>
      </c>
      <c r="BD174" s="9" t="str">
        <f>IFERROR(VLOOKUP(CONCATENATE($A174,BD$1),'Исх-фото'!$A$2:$D$4000,4,FALSE),"-")</f>
        <v>-</v>
      </c>
      <c r="BE174" s="9" t="str">
        <f>IFERROR(VLOOKUP(CONCATENATE($A174,BE$1),'Исх-фото'!$A$2:$D$4000,4,FALSE),"-")</f>
        <v>-</v>
      </c>
      <c r="BF174" s="9" t="str">
        <f>IFERROR(VLOOKUP(CONCATENATE($A174,BF$1),'Исх-фото'!$A$2:$D$4000,4,FALSE),"-")</f>
        <v>-</v>
      </c>
      <c r="BG174" s="9" t="str">
        <f>IFERROR(VLOOKUP(CONCATENATE($A174,BG$1),'Исх-фото'!$A$2:$D$4000,4,FALSE),"-")</f>
        <v>-</v>
      </c>
      <c r="BH174" s="9" t="str">
        <f>IFERROR(VLOOKUP(CONCATENATE($A174,BH$1),'Исх-фото'!$A$2:$D$4000,4,FALSE),"-")</f>
        <v>-</v>
      </c>
      <c r="BI174" s="9" t="str">
        <f>IFERROR(VLOOKUP(CONCATENATE($A174,BI$1),'Исх-фото'!$A$2:$D$4000,4,FALSE),"-")</f>
        <v>-</v>
      </c>
      <c r="BJ174" s="37">
        <f t="shared" si="16"/>
        <v>0</v>
      </c>
      <c r="BK174" s="34" t="str">
        <f t="shared" si="17"/>
        <v>-</v>
      </c>
      <c r="BL174" s="9" t="e">
        <f t="shared" si="14"/>
        <v>#VALUE!</v>
      </c>
    </row>
    <row r="175" spans="1:64">
      <c r="A175" s="38">
        <f t="shared" si="15"/>
        <v>173</v>
      </c>
      <c r="B175" s="36"/>
      <c r="C175" s="36"/>
      <c r="D175" s="9" t="str">
        <f>IFERROR(VLOOKUP(CONCATENATE($A175,D$1),'Исх-фото'!$A$2:$D$4000,4,FALSE),"-")</f>
        <v>-</v>
      </c>
      <c r="E175" s="9" t="str">
        <f>IFERROR(VLOOKUP(CONCATENATE($A175,E$1),'Исх-фото'!$A$2:$D$4000,4,FALSE),"-")</f>
        <v>-</v>
      </c>
      <c r="F175" s="9" t="str">
        <f>IFERROR(VLOOKUP(CONCATENATE($A175,F$1),'Исх-фото'!$A$2:$D$4000,4,FALSE),"-")</f>
        <v>-</v>
      </c>
      <c r="G175" s="9" t="str">
        <f>IFERROR(VLOOKUP(CONCATENATE($A175,G$1),'Исх-фото'!$A$2:$D$4000,4,FALSE),"-")</f>
        <v>-</v>
      </c>
      <c r="H175" s="9" t="str">
        <f>IFERROR(VLOOKUP(CONCATENATE($A175,H$1),'Исх-фото'!$A$2:$D$4000,4,FALSE),"-")</f>
        <v>-</v>
      </c>
      <c r="I175" s="9" t="str">
        <f>IFERROR(VLOOKUP(CONCATENATE($A175,I$1),'Исх-фото'!$A$2:$D$4000,4,FALSE),"-")</f>
        <v>-</v>
      </c>
      <c r="J175" s="9" t="str">
        <f>IFERROR(VLOOKUP(CONCATENATE($A175,J$1),'Исх-фото'!$A$2:$D$4000,4,FALSE),"-")</f>
        <v>-</v>
      </c>
      <c r="K175" s="9" t="str">
        <f>IFERROR(VLOOKUP(CONCATENATE($A175,K$1),'Исх-фото'!$A$2:$D$4000,4,FALSE),"-")</f>
        <v>-</v>
      </c>
      <c r="L175" s="9" t="str">
        <f>IFERROR(VLOOKUP(CONCATENATE($A175,L$1),'Исх-фото'!$A$2:$D$4000,4,FALSE),"-")</f>
        <v>-</v>
      </c>
      <c r="M175" s="9" t="str">
        <f>IFERROR(VLOOKUP(CONCATENATE($A175,M$1),'Исх-фото'!$A$2:$D$4000,4,FALSE),"-")</f>
        <v>-</v>
      </c>
      <c r="N175" s="9" t="str">
        <f>IFERROR(VLOOKUP(CONCATENATE($A175,N$1),'Исх-фото'!$A$2:$D$4000,4,FALSE),"-")</f>
        <v>-</v>
      </c>
      <c r="O175" s="9" t="str">
        <f>IFERROR(VLOOKUP(CONCATENATE($A175,O$1),'Исх-фото'!$A$2:$D$4000,4,FALSE),"-")</f>
        <v>-</v>
      </c>
      <c r="P175" s="9" t="str">
        <f>IFERROR(VLOOKUP(CONCATENATE($A175,P$1),'Исх-фото'!$A$2:$D$4000,4,FALSE),"-")</f>
        <v>-</v>
      </c>
      <c r="Q175" s="9" t="str">
        <f>IFERROR(VLOOKUP(CONCATENATE($A175,Q$1),'Исх-фото'!$A$2:$D$4000,4,FALSE),"-")</f>
        <v>-</v>
      </c>
      <c r="R175" s="9" t="str">
        <f>IFERROR(VLOOKUP(CONCATENATE($A175,R$1),'Исх-фото'!$A$2:$D$4000,4,FALSE),"-")</f>
        <v>-</v>
      </c>
      <c r="S175" s="9" t="str">
        <f>IFERROR(VLOOKUP(CONCATENATE($A175,S$1),'Исх-фото'!$A$2:$D$4000,4,FALSE),"-")</f>
        <v>-</v>
      </c>
      <c r="T175" s="9" t="str">
        <f>IFERROR(VLOOKUP(CONCATENATE($A175,T$1),'Исх-фото'!$A$2:$D$4000,4,FALSE),"-")</f>
        <v>-</v>
      </c>
      <c r="U175" s="9" t="str">
        <f>IFERROR(VLOOKUP(CONCATENATE($A175,U$1),'Исх-фото'!$A$2:$D$4000,4,FALSE),"-")</f>
        <v>-</v>
      </c>
      <c r="V175" s="9" t="str">
        <f>IFERROR(VLOOKUP(CONCATENATE($A175,V$1),'Исх-фото'!$A$2:$D$4000,4,FALSE),"-")</f>
        <v>-</v>
      </c>
      <c r="W175" s="9" t="str">
        <f>IFERROR(VLOOKUP(CONCATENATE($A175,W$1),'Исх-фото'!$A$2:$D$4000,4,FALSE),"-")</f>
        <v>-</v>
      </c>
      <c r="X175" s="9" t="str">
        <f>IFERROR(VLOOKUP(CONCATENATE($A175,X$1),'Исх-фото'!$A$2:$D$4000,4,FALSE),"-")</f>
        <v>-</v>
      </c>
      <c r="Y175" s="9" t="str">
        <f>IFERROR(VLOOKUP(CONCATENATE($A175,Y$1),'Исх-фото'!$A$2:$D$4000,4,FALSE),"-")</f>
        <v>-</v>
      </c>
      <c r="Z175" s="9" t="str">
        <f>IFERROR(VLOOKUP(CONCATENATE($A175,Z$1),'Исх-фото'!$A$2:$D$4000,4,FALSE),"-")</f>
        <v>-</v>
      </c>
      <c r="AA175" s="9" t="str">
        <f>IFERROR(VLOOKUP(CONCATENATE($A175,AA$1),'Исх-фото'!$A$2:$D$4000,4,FALSE),"-")</f>
        <v>-</v>
      </c>
      <c r="AB175" s="9" t="str">
        <f>IFERROR(VLOOKUP(CONCATENATE($A175,AB$1),'Исх-фото'!$A$2:$D$4000,4,FALSE),"-")</f>
        <v>-</v>
      </c>
      <c r="AC175" s="9" t="str">
        <f>IFERROR(VLOOKUP(CONCATENATE($A175,AC$1),'Исх-фото'!$A$2:$D$4000,4,FALSE),"-")</f>
        <v>-</v>
      </c>
      <c r="AD175" s="9" t="str">
        <f>IFERROR(VLOOKUP(CONCATENATE($A175,AD$1),'Исх-фото'!$A$2:$D$4000,4,FALSE),"-")</f>
        <v>-</v>
      </c>
      <c r="AE175" s="9" t="str">
        <f>IFERROR(VLOOKUP(CONCATENATE($A175,AE$1),'Исх-фото'!$A$2:$D$4000,4,FALSE),"-")</f>
        <v>-</v>
      </c>
      <c r="AF175" s="9" t="str">
        <f>IFERROR(VLOOKUP(CONCATENATE($A175,AF$1),'Исх-фото'!$A$2:$D$4000,4,FALSE),"-")</f>
        <v>-</v>
      </c>
      <c r="AG175" s="9" t="str">
        <f>IFERROR(VLOOKUP(CONCATENATE($A175,AG$1),'Исх-фото'!$A$2:$D$4000,4,FALSE),"-")</f>
        <v>-</v>
      </c>
      <c r="AH175" s="9" t="str">
        <f>IFERROR(VLOOKUP(CONCATENATE($A175,AH$1),'Исх-фото'!$A$2:$D$4000,4,FALSE),"-")</f>
        <v>-</v>
      </c>
      <c r="AI175" s="9" t="str">
        <f>IFERROR(VLOOKUP(CONCATENATE($A175,AI$1),'Исх-фото'!$A$2:$D$4000,4,FALSE),"-")</f>
        <v>-</v>
      </c>
      <c r="AJ175" s="9" t="str">
        <f>IFERROR(VLOOKUP(CONCATENATE($A175,AJ$1),'Исх-фото'!$A$2:$D$4000,4,FALSE),"-")</f>
        <v>-</v>
      </c>
      <c r="AK175" s="9" t="str">
        <f>IFERROR(VLOOKUP(CONCATENATE($A175,AK$1),'Исх-фото'!$A$2:$D$4000,4,FALSE),"-")</f>
        <v>-</v>
      </c>
      <c r="AL175" s="9" t="str">
        <f>IFERROR(VLOOKUP(CONCATENATE($A175,AL$1),'Исх-фото'!$A$2:$D$4000,4,FALSE),"-")</f>
        <v>-</v>
      </c>
      <c r="AM175" s="9" t="str">
        <f>IFERROR(VLOOKUP(CONCATENATE($A175,AM$1),'Исх-фото'!$A$2:$D$4000,4,FALSE),"-")</f>
        <v>-</v>
      </c>
      <c r="AN175" s="9" t="str">
        <f>IFERROR(VLOOKUP(CONCATENATE($A175,AN$1),'Исх-фото'!$A$2:$D$4000,4,FALSE),"-")</f>
        <v>-</v>
      </c>
      <c r="AO175" s="9" t="str">
        <f>IFERROR(VLOOKUP(CONCATENATE($A175,AO$1),'Исх-фото'!$A$2:$D$4000,4,FALSE),"-")</f>
        <v>-</v>
      </c>
      <c r="AP175" s="9" t="str">
        <f>IFERROR(VLOOKUP(CONCATENATE($A175,AP$1),'Исх-фото'!$A$2:$D$4000,4,FALSE),"-")</f>
        <v>-</v>
      </c>
      <c r="AQ175" s="9" t="str">
        <f>IFERROR(VLOOKUP(CONCATENATE($A175,AQ$1),'Исх-фото'!$A$2:$D$4000,4,FALSE),"-")</f>
        <v>-</v>
      </c>
      <c r="AR175" s="9" t="str">
        <f>IFERROR(VLOOKUP(CONCATENATE($A175,AR$1),'Исх-фото'!$A$2:$D$4000,4,FALSE),"-")</f>
        <v>-</v>
      </c>
      <c r="AS175" s="9" t="str">
        <f>IFERROR(VLOOKUP(CONCATENATE($A175,AS$1),'Исх-фото'!$A$2:$D$4000,4,FALSE),"-")</f>
        <v>-</v>
      </c>
      <c r="AT175" s="9" t="str">
        <f>IFERROR(VLOOKUP(CONCATENATE($A175,AT$1),'Исх-фото'!$A$2:$D$4000,4,FALSE),"-")</f>
        <v>-</v>
      </c>
      <c r="AU175" s="9" t="str">
        <f>IFERROR(VLOOKUP(CONCATENATE($A175,AU$1),'Исх-фото'!$A$2:$D$4000,4,FALSE),"-")</f>
        <v>-</v>
      </c>
      <c r="AV175" s="9" t="str">
        <f>IFERROR(VLOOKUP(CONCATENATE($A175,AV$1),'Исх-фото'!$A$2:$D$4000,4,FALSE),"-")</f>
        <v>-</v>
      </c>
      <c r="AW175" s="9" t="str">
        <f>IFERROR(VLOOKUP(CONCATENATE($A175,AW$1),'Исх-фото'!$A$2:$D$4000,4,FALSE),"-")</f>
        <v>-</v>
      </c>
      <c r="AX175" s="9" t="str">
        <f>IFERROR(VLOOKUP(CONCATENATE($A175,AX$1),'Исх-фото'!$A$2:$D$4000,4,FALSE),"-")</f>
        <v>-</v>
      </c>
      <c r="AY175" s="9" t="str">
        <f>IFERROR(VLOOKUP(CONCATENATE($A175,AY$1),'Исх-фото'!$A$2:$D$4000,4,FALSE),"-")</f>
        <v>-</v>
      </c>
      <c r="AZ175" s="9" t="str">
        <f>IFERROR(VLOOKUP(CONCATENATE($A175,AZ$1),'Исх-фото'!$A$2:$D$4000,4,FALSE),"-")</f>
        <v>-</v>
      </c>
      <c r="BA175" s="9" t="str">
        <f>IFERROR(VLOOKUP(CONCATENATE($A175,BA$1),'Исх-фото'!$A$2:$D$4000,4,FALSE),"-")</f>
        <v>-</v>
      </c>
      <c r="BB175" s="9" t="str">
        <f>IFERROR(VLOOKUP(CONCATENATE($A175,BB$1),'Исх-фото'!$A$2:$D$4000,4,FALSE),"-")</f>
        <v>-</v>
      </c>
      <c r="BC175" s="9" t="str">
        <f>IFERROR(VLOOKUP(CONCATENATE($A175,BC$1),'Исх-фото'!$A$2:$D$4000,4,FALSE),"-")</f>
        <v>-</v>
      </c>
      <c r="BD175" s="9" t="str">
        <f>IFERROR(VLOOKUP(CONCATENATE($A175,BD$1),'Исх-фото'!$A$2:$D$4000,4,FALSE),"-")</f>
        <v>-</v>
      </c>
      <c r="BE175" s="9" t="str">
        <f>IFERROR(VLOOKUP(CONCATENATE($A175,BE$1),'Исх-фото'!$A$2:$D$4000,4,FALSE),"-")</f>
        <v>-</v>
      </c>
      <c r="BF175" s="9" t="str">
        <f>IFERROR(VLOOKUP(CONCATENATE($A175,BF$1),'Исх-фото'!$A$2:$D$4000,4,FALSE),"-")</f>
        <v>-</v>
      </c>
      <c r="BG175" s="9" t="str">
        <f>IFERROR(VLOOKUP(CONCATENATE($A175,BG$1),'Исх-фото'!$A$2:$D$4000,4,FALSE),"-")</f>
        <v>-</v>
      </c>
      <c r="BH175" s="9" t="str">
        <f>IFERROR(VLOOKUP(CONCATENATE($A175,BH$1),'Исх-фото'!$A$2:$D$4000,4,FALSE),"-")</f>
        <v>-</v>
      </c>
      <c r="BI175" s="9" t="str">
        <f>IFERROR(VLOOKUP(CONCATENATE($A175,BI$1),'Исх-фото'!$A$2:$D$4000,4,FALSE),"-")</f>
        <v>-</v>
      </c>
      <c r="BJ175" s="37">
        <f t="shared" si="16"/>
        <v>0</v>
      </c>
      <c r="BK175" s="34" t="str">
        <f t="shared" si="17"/>
        <v>-</v>
      </c>
      <c r="BL175" s="9" t="e">
        <f t="shared" si="14"/>
        <v>#VALUE!</v>
      </c>
    </row>
    <row r="176" spans="1:64">
      <c r="A176" s="38">
        <f t="shared" si="15"/>
        <v>174</v>
      </c>
      <c r="B176" s="36"/>
      <c r="C176" s="36"/>
      <c r="D176" s="9" t="str">
        <f>IFERROR(VLOOKUP(CONCATENATE($A176,D$1),'Исх-фото'!$A$2:$D$4000,4,FALSE),"-")</f>
        <v>-</v>
      </c>
      <c r="E176" s="9" t="str">
        <f>IFERROR(VLOOKUP(CONCATENATE($A176,E$1),'Исх-фото'!$A$2:$D$4000,4,FALSE),"-")</f>
        <v>-</v>
      </c>
      <c r="F176" s="9" t="str">
        <f>IFERROR(VLOOKUP(CONCATENATE($A176,F$1),'Исх-фото'!$A$2:$D$4000,4,FALSE),"-")</f>
        <v>-</v>
      </c>
      <c r="G176" s="9" t="str">
        <f>IFERROR(VLOOKUP(CONCATENATE($A176,G$1),'Исх-фото'!$A$2:$D$4000,4,FALSE),"-")</f>
        <v>-</v>
      </c>
      <c r="H176" s="9" t="str">
        <f>IFERROR(VLOOKUP(CONCATENATE($A176,H$1),'Исх-фото'!$A$2:$D$4000,4,FALSE),"-")</f>
        <v>-</v>
      </c>
      <c r="I176" s="9" t="str">
        <f>IFERROR(VLOOKUP(CONCATENATE($A176,I$1),'Исх-фото'!$A$2:$D$4000,4,FALSE),"-")</f>
        <v>-</v>
      </c>
      <c r="J176" s="9" t="str">
        <f>IFERROR(VLOOKUP(CONCATENATE($A176,J$1),'Исх-фото'!$A$2:$D$4000,4,FALSE),"-")</f>
        <v>-</v>
      </c>
      <c r="K176" s="9" t="str">
        <f>IFERROR(VLOOKUP(CONCATENATE($A176,K$1),'Исх-фото'!$A$2:$D$4000,4,FALSE),"-")</f>
        <v>-</v>
      </c>
      <c r="L176" s="9" t="str">
        <f>IFERROR(VLOOKUP(CONCATENATE($A176,L$1),'Исх-фото'!$A$2:$D$4000,4,FALSE),"-")</f>
        <v>-</v>
      </c>
      <c r="M176" s="9" t="str">
        <f>IFERROR(VLOOKUP(CONCATENATE($A176,M$1),'Исх-фото'!$A$2:$D$4000,4,FALSE),"-")</f>
        <v>-</v>
      </c>
      <c r="N176" s="9" t="str">
        <f>IFERROR(VLOOKUP(CONCATENATE($A176,N$1),'Исх-фото'!$A$2:$D$4000,4,FALSE),"-")</f>
        <v>-</v>
      </c>
      <c r="O176" s="9" t="str">
        <f>IFERROR(VLOOKUP(CONCATENATE($A176,O$1),'Исх-фото'!$A$2:$D$4000,4,FALSE),"-")</f>
        <v>-</v>
      </c>
      <c r="P176" s="9" t="str">
        <f>IFERROR(VLOOKUP(CONCATENATE($A176,P$1),'Исх-фото'!$A$2:$D$4000,4,FALSE),"-")</f>
        <v>-</v>
      </c>
      <c r="Q176" s="9" t="str">
        <f>IFERROR(VLOOKUP(CONCATENATE($A176,Q$1),'Исх-фото'!$A$2:$D$4000,4,FALSE),"-")</f>
        <v>-</v>
      </c>
      <c r="R176" s="9" t="str">
        <f>IFERROR(VLOOKUP(CONCATENATE($A176,R$1),'Исх-фото'!$A$2:$D$4000,4,FALSE),"-")</f>
        <v>-</v>
      </c>
      <c r="S176" s="9" t="str">
        <f>IFERROR(VLOOKUP(CONCATENATE($A176,S$1),'Исх-фото'!$A$2:$D$4000,4,FALSE),"-")</f>
        <v>-</v>
      </c>
      <c r="T176" s="9" t="str">
        <f>IFERROR(VLOOKUP(CONCATENATE($A176,T$1),'Исх-фото'!$A$2:$D$4000,4,FALSE),"-")</f>
        <v>-</v>
      </c>
      <c r="U176" s="9" t="str">
        <f>IFERROR(VLOOKUP(CONCATENATE($A176,U$1),'Исх-фото'!$A$2:$D$4000,4,FALSE),"-")</f>
        <v>-</v>
      </c>
      <c r="V176" s="9" t="str">
        <f>IFERROR(VLOOKUP(CONCATENATE($A176,V$1),'Исх-фото'!$A$2:$D$4000,4,FALSE),"-")</f>
        <v>-</v>
      </c>
      <c r="W176" s="9" t="str">
        <f>IFERROR(VLOOKUP(CONCATENATE($A176,W$1),'Исх-фото'!$A$2:$D$4000,4,FALSE),"-")</f>
        <v>-</v>
      </c>
      <c r="X176" s="9" t="str">
        <f>IFERROR(VLOOKUP(CONCATENATE($A176,X$1),'Исх-фото'!$A$2:$D$4000,4,FALSE),"-")</f>
        <v>-</v>
      </c>
      <c r="Y176" s="9" t="str">
        <f>IFERROR(VLOOKUP(CONCATENATE($A176,Y$1),'Исх-фото'!$A$2:$D$4000,4,FALSE),"-")</f>
        <v>-</v>
      </c>
      <c r="Z176" s="9" t="str">
        <f>IFERROR(VLOOKUP(CONCATENATE($A176,Z$1),'Исх-фото'!$A$2:$D$4000,4,FALSE),"-")</f>
        <v>-</v>
      </c>
      <c r="AA176" s="9" t="str">
        <f>IFERROR(VLOOKUP(CONCATENATE($A176,AA$1),'Исх-фото'!$A$2:$D$4000,4,FALSE),"-")</f>
        <v>-</v>
      </c>
      <c r="AB176" s="9" t="str">
        <f>IFERROR(VLOOKUP(CONCATENATE($A176,AB$1),'Исх-фото'!$A$2:$D$4000,4,FALSE),"-")</f>
        <v>-</v>
      </c>
      <c r="AC176" s="9" t="str">
        <f>IFERROR(VLOOKUP(CONCATENATE($A176,AC$1),'Исх-фото'!$A$2:$D$4000,4,FALSE),"-")</f>
        <v>-</v>
      </c>
      <c r="AD176" s="9" t="str">
        <f>IFERROR(VLOOKUP(CONCATENATE($A176,AD$1),'Исх-фото'!$A$2:$D$4000,4,FALSE),"-")</f>
        <v>-</v>
      </c>
      <c r="AE176" s="9" t="str">
        <f>IFERROR(VLOOKUP(CONCATENATE($A176,AE$1),'Исх-фото'!$A$2:$D$4000,4,FALSE),"-")</f>
        <v>-</v>
      </c>
      <c r="AF176" s="9" t="str">
        <f>IFERROR(VLOOKUP(CONCATENATE($A176,AF$1),'Исх-фото'!$A$2:$D$4000,4,FALSE),"-")</f>
        <v>-</v>
      </c>
      <c r="AG176" s="9" t="str">
        <f>IFERROR(VLOOKUP(CONCATENATE($A176,AG$1),'Исх-фото'!$A$2:$D$4000,4,FALSE),"-")</f>
        <v>-</v>
      </c>
      <c r="AH176" s="9" t="str">
        <f>IFERROR(VLOOKUP(CONCATENATE($A176,AH$1),'Исх-фото'!$A$2:$D$4000,4,FALSE),"-")</f>
        <v>-</v>
      </c>
      <c r="AI176" s="9" t="str">
        <f>IFERROR(VLOOKUP(CONCATENATE($A176,AI$1),'Исх-фото'!$A$2:$D$4000,4,FALSE),"-")</f>
        <v>-</v>
      </c>
      <c r="AJ176" s="9" t="str">
        <f>IFERROR(VLOOKUP(CONCATENATE($A176,AJ$1),'Исх-фото'!$A$2:$D$4000,4,FALSE),"-")</f>
        <v>-</v>
      </c>
      <c r="AK176" s="9" t="str">
        <f>IFERROR(VLOOKUP(CONCATENATE($A176,AK$1),'Исх-фото'!$A$2:$D$4000,4,FALSE),"-")</f>
        <v>-</v>
      </c>
      <c r="AL176" s="9" t="str">
        <f>IFERROR(VLOOKUP(CONCATENATE($A176,AL$1),'Исх-фото'!$A$2:$D$4000,4,FALSE),"-")</f>
        <v>-</v>
      </c>
      <c r="AM176" s="9" t="str">
        <f>IFERROR(VLOOKUP(CONCATENATE($A176,AM$1),'Исх-фото'!$A$2:$D$4000,4,FALSE),"-")</f>
        <v>-</v>
      </c>
      <c r="AN176" s="9" t="str">
        <f>IFERROR(VLOOKUP(CONCATENATE($A176,AN$1),'Исх-фото'!$A$2:$D$4000,4,FALSE),"-")</f>
        <v>-</v>
      </c>
      <c r="AO176" s="9" t="str">
        <f>IFERROR(VLOOKUP(CONCATENATE($A176,AO$1),'Исх-фото'!$A$2:$D$4000,4,FALSE),"-")</f>
        <v>-</v>
      </c>
      <c r="AP176" s="9" t="str">
        <f>IFERROR(VLOOKUP(CONCATENATE($A176,AP$1),'Исх-фото'!$A$2:$D$4000,4,FALSE),"-")</f>
        <v>-</v>
      </c>
      <c r="AQ176" s="9" t="str">
        <f>IFERROR(VLOOKUP(CONCATENATE($A176,AQ$1),'Исх-фото'!$A$2:$D$4000,4,FALSE),"-")</f>
        <v>-</v>
      </c>
      <c r="AR176" s="9" t="str">
        <f>IFERROR(VLOOKUP(CONCATENATE($A176,AR$1),'Исх-фото'!$A$2:$D$4000,4,FALSE),"-")</f>
        <v>-</v>
      </c>
      <c r="AS176" s="9" t="str">
        <f>IFERROR(VLOOKUP(CONCATENATE($A176,AS$1),'Исх-фото'!$A$2:$D$4000,4,FALSE),"-")</f>
        <v>-</v>
      </c>
      <c r="AT176" s="9" t="str">
        <f>IFERROR(VLOOKUP(CONCATENATE($A176,AT$1),'Исх-фото'!$A$2:$D$4000,4,FALSE),"-")</f>
        <v>-</v>
      </c>
      <c r="AU176" s="9" t="str">
        <f>IFERROR(VLOOKUP(CONCATENATE($A176,AU$1),'Исх-фото'!$A$2:$D$4000,4,FALSE),"-")</f>
        <v>-</v>
      </c>
      <c r="AV176" s="9" t="str">
        <f>IFERROR(VLOOKUP(CONCATENATE($A176,AV$1),'Исх-фото'!$A$2:$D$4000,4,FALSE),"-")</f>
        <v>-</v>
      </c>
      <c r="AW176" s="9" t="str">
        <f>IFERROR(VLOOKUP(CONCATENATE($A176,AW$1),'Исх-фото'!$A$2:$D$4000,4,FALSE),"-")</f>
        <v>-</v>
      </c>
      <c r="AX176" s="9" t="str">
        <f>IFERROR(VLOOKUP(CONCATENATE($A176,AX$1),'Исх-фото'!$A$2:$D$4000,4,FALSE),"-")</f>
        <v>-</v>
      </c>
      <c r="AY176" s="9" t="str">
        <f>IFERROR(VLOOKUP(CONCATENATE($A176,AY$1),'Исх-фото'!$A$2:$D$4000,4,FALSE),"-")</f>
        <v>-</v>
      </c>
      <c r="AZ176" s="9" t="str">
        <f>IFERROR(VLOOKUP(CONCATENATE($A176,AZ$1),'Исх-фото'!$A$2:$D$4000,4,FALSE),"-")</f>
        <v>-</v>
      </c>
      <c r="BA176" s="9" t="str">
        <f>IFERROR(VLOOKUP(CONCATENATE($A176,BA$1),'Исх-фото'!$A$2:$D$4000,4,FALSE),"-")</f>
        <v>-</v>
      </c>
      <c r="BB176" s="9" t="str">
        <f>IFERROR(VLOOKUP(CONCATENATE($A176,BB$1),'Исх-фото'!$A$2:$D$4000,4,FALSE),"-")</f>
        <v>-</v>
      </c>
      <c r="BC176" s="9" t="str">
        <f>IFERROR(VLOOKUP(CONCATENATE($A176,BC$1),'Исх-фото'!$A$2:$D$4000,4,FALSE),"-")</f>
        <v>-</v>
      </c>
      <c r="BD176" s="9" t="str">
        <f>IFERROR(VLOOKUP(CONCATENATE($A176,BD$1),'Исх-фото'!$A$2:$D$4000,4,FALSE),"-")</f>
        <v>-</v>
      </c>
      <c r="BE176" s="9" t="str">
        <f>IFERROR(VLOOKUP(CONCATENATE($A176,BE$1),'Исх-фото'!$A$2:$D$4000,4,FALSE),"-")</f>
        <v>-</v>
      </c>
      <c r="BF176" s="9" t="str">
        <f>IFERROR(VLOOKUP(CONCATENATE($A176,BF$1),'Исх-фото'!$A$2:$D$4000,4,FALSE),"-")</f>
        <v>-</v>
      </c>
      <c r="BG176" s="9" t="str">
        <f>IFERROR(VLOOKUP(CONCATENATE($A176,BG$1),'Исх-фото'!$A$2:$D$4000,4,FALSE),"-")</f>
        <v>-</v>
      </c>
      <c r="BH176" s="9" t="str">
        <f>IFERROR(VLOOKUP(CONCATENATE($A176,BH$1),'Исх-фото'!$A$2:$D$4000,4,FALSE),"-")</f>
        <v>-</v>
      </c>
      <c r="BI176" s="9" t="str">
        <f>IFERROR(VLOOKUP(CONCATENATE($A176,BI$1),'Исх-фото'!$A$2:$D$4000,4,FALSE),"-")</f>
        <v>-</v>
      </c>
      <c r="BJ176" s="37">
        <f t="shared" si="16"/>
        <v>0</v>
      </c>
      <c r="BK176" s="34" t="str">
        <f t="shared" si="17"/>
        <v>-</v>
      </c>
      <c r="BL176" s="9" t="e">
        <f t="shared" si="14"/>
        <v>#VALUE!</v>
      </c>
    </row>
    <row r="177" spans="1:64">
      <c r="A177" s="38">
        <f t="shared" si="15"/>
        <v>175</v>
      </c>
      <c r="B177" s="36"/>
      <c r="C177" s="36"/>
      <c r="D177" s="9" t="str">
        <f>IFERROR(VLOOKUP(CONCATENATE($A177,D$1),'Исх-фото'!$A$2:$D$4000,4,FALSE),"-")</f>
        <v>-</v>
      </c>
      <c r="E177" s="9" t="str">
        <f>IFERROR(VLOOKUP(CONCATENATE($A177,E$1),'Исх-фото'!$A$2:$D$4000,4,FALSE),"-")</f>
        <v>-</v>
      </c>
      <c r="F177" s="9" t="str">
        <f>IFERROR(VLOOKUP(CONCATENATE($A177,F$1),'Исх-фото'!$A$2:$D$4000,4,FALSE),"-")</f>
        <v>-</v>
      </c>
      <c r="G177" s="9" t="str">
        <f>IFERROR(VLOOKUP(CONCATENATE($A177,G$1),'Исх-фото'!$A$2:$D$4000,4,FALSE),"-")</f>
        <v>-</v>
      </c>
      <c r="H177" s="9" t="str">
        <f>IFERROR(VLOOKUP(CONCATENATE($A177,H$1),'Исх-фото'!$A$2:$D$4000,4,FALSE),"-")</f>
        <v>-</v>
      </c>
      <c r="I177" s="9" t="str">
        <f>IFERROR(VLOOKUP(CONCATENATE($A177,I$1),'Исх-фото'!$A$2:$D$4000,4,FALSE),"-")</f>
        <v>-</v>
      </c>
      <c r="J177" s="9" t="str">
        <f>IFERROR(VLOOKUP(CONCATENATE($A177,J$1),'Исх-фото'!$A$2:$D$4000,4,FALSE),"-")</f>
        <v>-</v>
      </c>
      <c r="K177" s="9" t="str">
        <f>IFERROR(VLOOKUP(CONCATENATE($A177,K$1),'Исх-фото'!$A$2:$D$4000,4,FALSE),"-")</f>
        <v>-</v>
      </c>
      <c r="L177" s="9" t="str">
        <f>IFERROR(VLOOKUP(CONCATENATE($A177,L$1),'Исх-фото'!$A$2:$D$4000,4,FALSE),"-")</f>
        <v>-</v>
      </c>
      <c r="M177" s="9" t="str">
        <f>IFERROR(VLOOKUP(CONCATENATE($A177,M$1),'Исх-фото'!$A$2:$D$4000,4,FALSE),"-")</f>
        <v>-</v>
      </c>
      <c r="N177" s="9" t="str">
        <f>IFERROR(VLOOKUP(CONCATENATE($A177,N$1),'Исх-фото'!$A$2:$D$4000,4,FALSE),"-")</f>
        <v>-</v>
      </c>
      <c r="O177" s="9" t="str">
        <f>IFERROR(VLOOKUP(CONCATENATE($A177,O$1),'Исх-фото'!$A$2:$D$4000,4,FALSE),"-")</f>
        <v>-</v>
      </c>
      <c r="P177" s="9" t="str">
        <f>IFERROR(VLOOKUP(CONCATENATE($A177,P$1),'Исх-фото'!$A$2:$D$4000,4,FALSE),"-")</f>
        <v>-</v>
      </c>
      <c r="Q177" s="9" t="str">
        <f>IFERROR(VLOOKUP(CONCATENATE($A177,Q$1),'Исх-фото'!$A$2:$D$4000,4,FALSE),"-")</f>
        <v>-</v>
      </c>
      <c r="R177" s="9" t="str">
        <f>IFERROR(VLOOKUP(CONCATENATE($A177,R$1),'Исх-фото'!$A$2:$D$4000,4,FALSE),"-")</f>
        <v>-</v>
      </c>
      <c r="S177" s="9" t="str">
        <f>IFERROR(VLOOKUP(CONCATENATE($A177,S$1),'Исх-фото'!$A$2:$D$4000,4,FALSE),"-")</f>
        <v>-</v>
      </c>
      <c r="T177" s="9" t="str">
        <f>IFERROR(VLOOKUP(CONCATENATE($A177,T$1),'Исх-фото'!$A$2:$D$4000,4,FALSE),"-")</f>
        <v>-</v>
      </c>
      <c r="U177" s="9" t="str">
        <f>IFERROR(VLOOKUP(CONCATENATE($A177,U$1),'Исх-фото'!$A$2:$D$4000,4,FALSE),"-")</f>
        <v>-</v>
      </c>
      <c r="V177" s="9" t="str">
        <f>IFERROR(VLOOKUP(CONCATENATE($A177,V$1),'Исх-фото'!$A$2:$D$4000,4,FALSE),"-")</f>
        <v>-</v>
      </c>
      <c r="W177" s="9" t="str">
        <f>IFERROR(VLOOKUP(CONCATENATE($A177,W$1),'Исх-фото'!$A$2:$D$4000,4,FALSE),"-")</f>
        <v>-</v>
      </c>
      <c r="X177" s="9" t="str">
        <f>IFERROR(VLOOKUP(CONCATENATE($A177,X$1),'Исх-фото'!$A$2:$D$4000,4,FALSE),"-")</f>
        <v>-</v>
      </c>
      <c r="Y177" s="9" t="str">
        <f>IFERROR(VLOOKUP(CONCATENATE($A177,Y$1),'Исх-фото'!$A$2:$D$4000,4,FALSE),"-")</f>
        <v>-</v>
      </c>
      <c r="Z177" s="9" t="str">
        <f>IFERROR(VLOOKUP(CONCATENATE($A177,Z$1),'Исх-фото'!$A$2:$D$4000,4,FALSE),"-")</f>
        <v>-</v>
      </c>
      <c r="AA177" s="9" t="str">
        <f>IFERROR(VLOOKUP(CONCATENATE($A177,AA$1),'Исх-фото'!$A$2:$D$4000,4,FALSE),"-")</f>
        <v>-</v>
      </c>
      <c r="AB177" s="9" t="str">
        <f>IFERROR(VLOOKUP(CONCATENATE($A177,AB$1),'Исх-фото'!$A$2:$D$4000,4,FALSE),"-")</f>
        <v>-</v>
      </c>
      <c r="AC177" s="9" t="str">
        <f>IFERROR(VLOOKUP(CONCATENATE($A177,AC$1),'Исх-фото'!$A$2:$D$4000,4,FALSE),"-")</f>
        <v>-</v>
      </c>
      <c r="AD177" s="9" t="str">
        <f>IFERROR(VLOOKUP(CONCATENATE($A177,AD$1),'Исх-фото'!$A$2:$D$4000,4,FALSE),"-")</f>
        <v>-</v>
      </c>
      <c r="AE177" s="9" t="str">
        <f>IFERROR(VLOOKUP(CONCATENATE($A177,AE$1),'Исх-фото'!$A$2:$D$4000,4,FALSE),"-")</f>
        <v>-</v>
      </c>
      <c r="AF177" s="9" t="str">
        <f>IFERROR(VLOOKUP(CONCATENATE($A177,AF$1),'Исх-фото'!$A$2:$D$4000,4,FALSE),"-")</f>
        <v>-</v>
      </c>
      <c r="AG177" s="9" t="str">
        <f>IFERROR(VLOOKUP(CONCATENATE($A177,AG$1),'Исх-фото'!$A$2:$D$4000,4,FALSE),"-")</f>
        <v>-</v>
      </c>
      <c r="AH177" s="9" t="str">
        <f>IFERROR(VLOOKUP(CONCATENATE($A177,AH$1),'Исх-фото'!$A$2:$D$4000,4,FALSE),"-")</f>
        <v>-</v>
      </c>
      <c r="AI177" s="9" t="str">
        <f>IFERROR(VLOOKUP(CONCATENATE($A177,AI$1),'Исх-фото'!$A$2:$D$4000,4,FALSE),"-")</f>
        <v>-</v>
      </c>
      <c r="AJ177" s="9" t="str">
        <f>IFERROR(VLOOKUP(CONCATENATE($A177,AJ$1),'Исх-фото'!$A$2:$D$4000,4,FALSE),"-")</f>
        <v>-</v>
      </c>
      <c r="AK177" s="9" t="str">
        <f>IFERROR(VLOOKUP(CONCATENATE($A177,AK$1),'Исх-фото'!$A$2:$D$4000,4,FALSE),"-")</f>
        <v>-</v>
      </c>
      <c r="AL177" s="9" t="str">
        <f>IFERROR(VLOOKUP(CONCATENATE($A177,AL$1),'Исх-фото'!$A$2:$D$4000,4,FALSE),"-")</f>
        <v>-</v>
      </c>
      <c r="AM177" s="9" t="str">
        <f>IFERROR(VLOOKUP(CONCATENATE($A177,AM$1),'Исх-фото'!$A$2:$D$4000,4,FALSE),"-")</f>
        <v>-</v>
      </c>
      <c r="AN177" s="9" t="str">
        <f>IFERROR(VLOOKUP(CONCATENATE($A177,AN$1),'Исх-фото'!$A$2:$D$4000,4,FALSE),"-")</f>
        <v>-</v>
      </c>
      <c r="AO177" s="9" t="str">
        <f>IFERROR(VLOOKUP(CONCATENATE($A177,AO$1),'Исх-фото'!$A$2:$D$4000,4,FALSE),"-")</f>
        <v>-</v>
      </c>
      <c r="AP177" s="9" t="str">
        <f>IFERROR(VLOOKUP(CONCATENATE($A177,AP$1),'Исх-фото'!$A$2:$D$4000,4,FALSE),"-")</f>
        <v>-</v>
      </c>
      <c r="AQ177" s="9" t="str">
        <f>IFERROR(VLOOKUP(CONCATENATE($A177,AQ$1),'Исх-фото'!$A$2:$D$4000,4,FALSE),"-")</f>
        <v>-</v>
      </c>
      <c r="AR177" s="9" t="str">
        <f>IFERROR(VLOOKUP(CONCATENATE($A177,AR$1),'Исх-фото'!$A$2:$D$4000,4,FALSE),"-")</f>
        <v>-</v>
      </c>
      <c r="AS177" s="9" t="str">
        <f>IFERROR(VLOOKUP(CONCATENATE($A177,AS$1),'Исх-фото'!$A$2:$D$4000,4,FALSE),"-")</f>
        <v>-</v>
      </c>
      <c r="AT177" s="9" t="str">
        <f>IFERROR(VLOOKUP(CONCATENATE($A177,AT$1),'Исх-фото'!$A$2:$D$4000,4,FALSE),"-")</f>
        <v>-</v>
      </c>
      <c r="AU177" s="9" t="str">
        <f>IFERROR(VLOOKUP(CONCATENATE($A177,AU$1),'Исх-фото'!$A$2:$D$4000,4,FALSE),"-")</f>
        <v>-</v>
      </c>
      <c r="AV177" s="9" t="str">
        <f>IFERROR(VLOOKUP(CONCATENATE($A177,AV$1),'Исх-фото'!$A$2:$D$4000,4,FALSE),"-")</f>
        <v>-</v>
      </c>
      <c r="AW177" s="9" t="str">
        <f>IFERROR(VLOOKUP(CONCATENATE($A177,AW$1),'Исх-фото'!$A$2:$D$4000,4,FALSE),"-")</f>
        <v>-</v>
      </c>
      <c r="AX177" s="9" t="str">
        <f>IFERROR(VLOOKUP(CONCATENATE($A177,AX$1),'Исх-фото'!$A$2:$D$4000,4,FALSE),"-")</f>
        <v>-</v>
      </c>
      <c r="AY177" s="9" t="str">
        <f>IFERROR(VLOOKUP(CONCATENATE($A177,AY$1),'Исх-фото'!$A$2:$D$4000,4,FALSE),"-")</f>
        <v>-</v>
      </c>
      <c r="AZ177" s="9" t="str">
        <f>IFERROR(VLOOKUP(CONCATENATE($A177,AZ$1),'Исх-фото'!$A$2:$D$4000,4,FALSE),"-")</f>
        <v>-</v>
      </c>
      <c r="BA177" s="9" t="str">
        <f>IFERROR(VLOOKUP(CONCATENATE($A177,BA$1),'Исх-фото'!$A$2:$D$4000,4,FALSE),"-")</f>
        <v>-</v>
      </c>
      <c r="BB177" s="9" t="str">
        <f>IFERROR(VLOOKUP(CONCATENATE($A177,BB$1),'Исх-фото'!$A$2:$D$4000,4,FALSE),"-")</f>
        <v>-</v>
      </c>
      <c r="BC177" s="9" t="str">
        <f>IFERROR(VLOOKUP(CONCATENATE($A177,BC$1),'Исх-фото'!$A$2:$D$4000,4,FALSE),"-")</f>
        <v>-</v>
      </c>
      <c r="BD177" s="9" t="str">
        <f>IFERROR(VLOOKUP(CONCATENATE($A177,BD$1),'Исх-фото'!$A$2:$D$4000,4,FALSE),"-")</f>
        <v>-</v>
      </c>
      <c r="BE177" s="9" t="str">
        <f>IFERROR(VLOOKUP(CONCATENATE($A177,BE$1),'Исх-фото'!$A$2:$D$4000,4,FALSE),"-")</f>
        <v>-</v>
      </c>
      <c r="BF177" s="9" t="str">
        <f>IFERROR(VLOOKUP(CONCATENATE($A177,BF$1),'Исх-фото'!$A$2:$D$4000,4,FALSE),"-")</f>
        <v>-</v>
      </c>
      <c r="BG177" s="9" t="str">
        <f>IFERROR(VLOOKUP(CONCATENATE($A177,BG$1),'Исх-фото'!$A$2:$D$4000,4,FALSE),"-")</f>
        <v>-</v>
      </c>
      <c r="BH177" s="9" t="str">
        <f>IFERROR(VLOOKUP(CONCATENATE($A177,BH$1),'Исх-фото'!$A$2:$D$4000,4,FALSE),"-")</f>
        <v>-</v>
      </c>
      <c r="BI177" s="9" t="str">
        <f>IFERROR(VLOOKUP(CONCATENATE($A177,BI$1),'Исх-фото'!$A$2:$D$4000,4,FALSE),"-")</f>
        <v>-</v>
      </c>
      <c r="BJ177" s="37">
        <f t="shared" si="16"/>
        <v>0</v>
      </c>
      <c r="BK177" s="34" t="str">
        <f t="shared" si="17"/>
        <v>-</v>
      </c>
      <c r="BL177" s="9" t="e">
        <f t="shared" si="14"/>
        <v>#VALUE!</v>
      </c>
    </row>
    <row r="178" spans="1:64">
      <c r="A178" s="38">
        <f t="shared" si="15"/>
        <v>176</v>
      </c>
      <c r="B178" s="36"/>
      <c r="C178" s="36"/>
      <c r="D178" s="9" t="str">
        <f>IFERROR(VLOOKUP(CONCATENATE($A178,D$1),'Исх-фото'!$A$2:$D$4000,4,FALSE),"-")</f>
        <v>-</v>
      </c>
      <c r="E178" s="9" t="str">
        <f>IFERROR(VLOOKUP(CONCATENATE($A178,E$1),'Исх-фото'!$A$2:$D$4000,4,FALSE),"-")</f>
        <v>-</v>
      </c>
      <c r="F178" s="9" t="str">
        <f>IFERROR(VLOOKUP(CONCATENATE($A178,F$1),'Исх-фото'!$A$2:$D$4000,4,FALSE),"-")</f>
        <v>-</v>
      </c>
      <c r="G178" s="9" t="str">
        <f>IFERROR(VLOOKUP(CONCATENATE($A178,G$1),'Исх-фото'!$A$2:$D$4000,4,FALSE),"-")</f>
        <v>-</v>
      </c>
      <c r="H178" s="9" t="str">
        <f>IFERROR(VLOOKUP(CONCATENATE($A178,H$1),'Исх-фото'!$A$2:$D$4000,4,FALSE),"-")</f>
        <v>-</v>
      </c>
      <c r="I178" s="9" t="str">
        <f>IFERROR(VLOOKUP(CONCATENATE($A178,I$1),'Исх-фото'!$A$2:$D$4000,4,FALSE),"-")</f>
        <v>-</v>
      </c>
      <c r="J178" s="9" t="str">
        <f>IFERROR(VLOOKUP(CONCATENATE($A178,J$1),'Исх-фото'!$A$2:$D$4000,4,FALSE),"-")</f>
        <v>-</v>
      </c>
      <c r="K178" s="9" t="str">
        <f>IFERROR(VLOOKUP(CONCATENATE($A178,K$1),'Исх-фото'!$A$2:$D$4000,4,FALSE),"-")</f>
        <v>-</v>
      </c>
      <c r="L178" s="9" t="str">
        <f>IFERROR(VLOOKUP(CONCATENATE($A178,L$1),'Исх-фото'!$A$2:$D$4000,4,FALSE),"-")</f>
        <v>-</v>
      </c>
      <c r="M178" s="9" t="str">
        <f>IFERROR(VLOOKUP(CONCATENATE($A178,M$1),'Исх-фото'!$A$2:$D$4000,4,FALSE),"-")</f>
        <v>-</v>
      </c>
      <c r="N178" s="9" t="str">
        <f>IFERROR(VLOOKUP(CONCATENATE($A178,N$1),'Исх-фото'!$A$2:$D$4000,4,FALSE),"-")</f>
        <v>-</v>
      </c>
      <c r="O178" s="9" t="str">
        <f>IFERROR(VLOOKUP(CONCATENATE($A178,O$1),'Исх-фото'!$A$2:$D$4000,4,FALSE),"-")</f>
        <v>-</v>
      </c>
      <c r="P178" s="9" t="str">
        <f>IFERROR(VLOOKUP(CONCATENATE($A178,P$1),'Исх-фото'!$A$2:$D$4000,4,FALSE),"-")</f>
        <v>-</v>
      </c>
      <c r="Q178" s="9" t="str">
        <f>IFERROR(VLOOKUP(CONCATENATE($A178,Q$1),'Исх-фото'!$A$2:$D$4000,4,FALSE),"-")</f>
        <v>-</v>
      </c>
      <c r="R178" s="9" t="str">
        <f>IFERROR(VLOOKUP(CONCATENATE($A178,R$1),'Исх-фото'!$A$2:$D$4000,4,FALSE),"-")</f>
        <v>-</v>
      </c>
      <c r="S178" s="9" t="str">
        <f>IFERROR(VLOOKUP(CONCATENATE($A178,S$1),'Исх-фото'!$A$2:$D$4000,4,FALSE),"-")</f>
        <v>-</v>
      </c>
      <c r="T178" s="9" t="str">
        <f>IFERROR(VLOOKUP(CONCATENATE($A178,T$1),'Исх-фото'!$A$2:$D$4000,4,FALSE),"-")</f>
        <v>-</v>
      </c>
      <c r="U178" s="9" t="str">
        <f>IFERROR(VLOOKUP(CONCATENATE($A178,U$1),'Исх-фото'!$A$2:$D$4000,4,FALSE),"-")</f>
        <v>-</v>
      </c>
      <c r="V178" s="9" t="str">
        <f>IFERROR(VLOOKUP(CONCATENATE($A178,V$1),'Исх-фото'!$A$2:$D$4000,4,FALSE),"-")</f>
        <v>-</v>
      </c>
      <c r="W178" s="9" t="str">
        <f>IFERROR(VLOOKUP(CONCATENATE($A178,W$1),'Исх-фото'!$A$2:$D$4000,4,FALSE),"-")</f>
        <v>-</v>
      </c>
      <c r="X178" s="9" t="str">
        <f>IFERROR(VLOOKUP(CONCATENATE($A178,X$1),'Исх-фото'!$A$2:$D$4000,4,FALSE),"-")</f>
        <v>-</v>
      </c>
      <c r="Y178" s="9" t="str">
        <f>IFERROR(VLOOKUP(CONCATENATE($A178,Y$1),'Исх-фото'!$A$2:$D$4000,4,FALSE),"-")</f>
        <v>-</v>
      </c>
      <c r="Z178" s="9" t="str">
        <f>IFERROR(VLOOKUP(CONCATENATE($A178,Z$1),'Исх-фото'!$A$2:$D$4000,4,FALSE),"-")</f>
        <v>-</v>
      </c>
      <c r="AA178" s="9" t="str">
        <f>IFERROR(VLOOKUP(CONCATENATE($A178,AA$1),'Исх-фото'!$A$2:$D$4000,4,FALSE),"-")</f>
        <v>-</v>
      </c>
      <c r="AB178" s="9" t="str">
        <f>IFERROR(VLOOKUP(CONCATENATE($A178,AB$1),'Исх-фото'!$A$2:$D$4000,4,FALSE),"-")</f>
        <v>-</v>
      </c>
      <c r="AC178" s="9" t="str">
        <f>IFERROR(VLOOKUP(CONCATENATE($A178,AC$1),'Исх-фото'!$A$2:$D$4000,4,FALSE),"-")</f>
        <v>-</v>
      </c>
      <c r="AD178" s="9" t="str">
        <f>IFERROR(VLOOKUP(CONCATENATE($A178,AD$1),'Исх-фото'!$A$2:$D$4000,4,FALSE),"-")</f>
        <v>-</v>
      </c>
      <c r="AE178" s="9" t="str">
        <f>IFERROR(VLOOKUP(CONCATENATE($A178,AE$1),'Исх-фото'!$A$2:$D$4000,4,FALSE),"-")</f>
        <v>-</v>
      </c>
      <c r="AF178" s="9" t="str">
        <f>IFERROR(VLOOKUP(CONCATENATE($A178,AF$1),'Исх-фото'!$A$2:$D$4000,4,FALSE),"-")</f>
        <v>-</v>
      </c>
      <c r="AG178" s="9" t="str">
        <f>IFERROR(VLOOKUP(CONCATENATE($A178,AG$1),'Исх-фото'!$A$2:$D$4000,4,FALSE),"-")</f>
        <v>-</v>
      </c>
      <c r="AH178" s="9" t="str">
        <f>IFERROR(VLOOKUP(CONCATENATE($A178,AH$1),'Исх-фото'!$A$2:$D$4000,4,FALSE),"-")</f>
        <v>-</v>
      </c>
      <c r="AI178" s="9" t="str">
        <f>IFERROR(VLOOKUP(CONCATENATE($A178,AI$1),'Исх-фото'!$A$2:$D$4000,4,FALSE),"-")</f>
        <v>-</v>
      </c>
      <c r="AJ178" s="9" t="str">
        <f>IFERROR(VLOOKUP(CONCATENATE($A178,AJ$1),'Исх-фото'!$A$2:$D$4000,4,FALSE),"-")</f>
        <v>-</v>
      </c>
      <c r="AK178" s="9" t="str">
        <f>IFERROR(VLOOKUP(CONCATENATE($A178,AK$1),'Исх-фото'!$A$2:$D$4000,4,FALSE),"-")</f>
        <v>-</v>
      </c>
      <c r="AL178" s="9" t="str">
        <f>IFERROR(VLOOKUP(CONCATENATE($A178,AL$1),'Исх-фото'!$A$2:$D$4000,4,FALSE),"-")</f>
        <v>-</v>
      </c>
      <c r="AM178" s="9" t="str">
        <f>IFERROR(VLOOKUP(CONCATENATE($A178,AM$1),'Исх-фото'!$A$2:$D$4000,4,FALSE),"-")</f>
        <v>-</v>
      </c>
      <c r="AN178" s="9" t="str">
        <f>IFERROR(VLOOKUP(CONCATENATE($A178,AN$1),'Исх-фото'!$A$2:$D$4000,4,FALSE),"-")</f>
        <v>-</v>
      </c>
      <c r="AO178" s="9" t="str">
        <f>IFERROR(VLOOKUP(CONCATENATE($A178,AO$1),'Исх-фото'!$A$2:$D$4000,4,FALSE),"-")</f>
        <v>-</v>
      </c>
      <c r="AP178" s="9" t="str">
        <f>IFERROR(VLOOKUP(CONCATENATE($A178,AP$1),'Исх-фото'!$A$2:$D$4000,4,FALSE),"-")</f>
        <v>-</v>
      </c>
      <c r="AQ178" s="9" t="str">
        <f>IFERROR(VLOOKUP(CONCATENATE($A178,AQ$1),'Исх-фото'!$A$2:$D$4000,4,FALSE),"-")</f>
        <v>-</v>
      </c>
      <c r="AR178" s="9" t="str">
        <f>IFERROR(VLOOKUP(CONCATENATE($A178,AR$1),'Исх-фото'!$A$2:$D$4000,4,FALSE),"-")</f>
        <v>-</v>
      </c>
      <c r="AS178" s="9" t="str">
        <f>IFERROR(VLOOKUP(CONCATENATE($A178,AS$1),'Исх-фото'!$A$2:$D$4000,4,FALSE),"-")</f>
        <v>-</v>
      </c>
      <c r="AT178" s="9" t="str">
        <f>IFERROR(VLOOKUP(CONCATENATE($A178,AT$1),'Исх-фото'!$A$2:$D$4000,4,FALSE),"-")</f>
        <v>-</v>
      </c>
      <c r="AU178" s="9" t="str">
        <f>IFERROR(VLOOKUP(CONCATENATE($A178,AU$1),'Исх-фото'!$A$2:$D$4000,4,FALSE),"-")</f>
        <v>-</v>
      </c>
      <c r="AV178" s="9" t="str">
        <f>IFERROR(VLOOKUP(CONCATENATE($A178,AV$1),'Исх-фото'!$A$2:$D$4000,4,FALSE),"-")</f>
        <v>-</v>
      </c>
      <c r="AW178" s="9" t="str">
        <f>IFERROR(VLOOKUP(CONCATENATE($A178,AW$1),'Исх-фото'!$A$2:$D$4000,4,FALSE),"-")</f>
        <v>-</v>
      </c>
      <c r="AX178" s="9" t="str">
        <f>IFERROR(VLOOKUP(CONCATENATE($A178,AX$1),'Исх-фото'!$A$2:$D$4000,4,FALSE),"-")</f>
        <v>-</v>
      </c>
      <c r="AY178" s="9" t="str">
        <f>IFERROR(VLOOKUP(CONCATENATE($A178,AY$1),'Исх-фото'!$A$2:$D$4000,4,FALSE),"-")</f>
        <v>-</v>
      </c>
      <c r="AZ178" s="9" t="str">
        <f>IFERROR(VLOOKUP(CONCATENATE($A178,AZ$1),'Исх-фото'!$A$2:$D$4000,4,FALSE),"-")</f>
        <v>-</v>
      </c>
      <c r="BA178" s="9" t="str">
        <f>IFERROR(VLOOKUP(CONCATENATE($A178,BA$1),'Исх-фото'!$A$2:$D$4000,4,FALSE),"-")</f>
        <v>-</v>
      </c>
      <c r="BB178" s="9" t="str">
        <f>IFERROR(VLOOKUP(CONCATENATE($A178,BB$1),'Исх-фото'!$A$2:$D$4000,4,FALSE),"-")</f>
        <v>-</v>
      </c>
      <c r="BC178" s="9" t="str">
        <f>IFERROR(VLOOKUP(CONCATENATE($A178,BC$1),'Исх-фото'!$A$2:$D$4000,4,FALSE),"-")</f>
        <v>-</v>
      </c>
      <c r="BD178" s="9" t="str">
        <f>IFERROR(VLOOKUP(CONCATENATE($A178,BD$1),'Исх-фото'!$A$2:$D$4000,4,FALSE),"-")</f>
        <v>-</v>
      </c>
      <c r="BE178" s="9" t="str">
        <f>IFERROR(VLOOKUP(CONCATENATE($A178,BE$1),'Исх-фото'!$A$2:$D$4000,4,FALSE),"-")</f>
        <v>-</v>
      </c>
      <c r="BF178" s="9" t="str">
        <f>IFERROR(VLOOKUP(CONCATENATE($A178,BF$1),'Исх-фото'!$A$2:$D$4000,4,FALSE),"-")</f>
        <v>-</v>
      </c>
      <c r="BG178" s="9" t="str">
        <f>IFERROR(VLOOKUP(CONCATENATE($A178,BG$1),'Исх-фото'!$A$2:$D$4000,4,FALSE),"-")</f>
        <v>-</v>
      </c>
      <c r="BH178" s="9" t="str">
        <f>IFERROR(VLOOKUP(CONCATENATE($A178,BH$1),'Исх-фото'!$A$2:$D$4000,4,FALSE),"-")</f>
        <v>-</v>
      </c>
      <c r="BI178" s="9" t="str">
        <f>IFERROR(VLOOKUP(CONCATENATE($A178,BI$1),'Исх-фото'!$A$2:$D$4000,4,FALSE),"-")</f>
        <v>-</v>
      </c>
      <c r="BJ178" s="37">
        <f t="shared" si="16"/>
        <v>0</v>
      </c>
      <c r="BK178" s="34" t="str">
        <f t="shared" si="17"/>
        <v>-</v>
      </c>
      <c r="BL178" s="9" t="e">
        <f t="shared" si="14"/>
        <v>#VALUE!</v>
      </c>
    </row>
    <row r="179" spans="1:64">
      <c r="A179" s="38">
        <f t="shared" si="15"/>
        <v>177</v>
      </c>
      <c r="B179" s="36"/>
      <c r="C179" s="36"/>
      <c r="D179" s="9" t="str">
        <f>IFERROR(VLOOKUP(CONCATENATE($A179,D$1),'Исх-фото'!$A$2:$D$4000,4,FALSE),"-")</f>
        <v>-</v>
      </c>
      <c r="E179" s="9" t="str">
        <f>IFERROR(VLOOKUP(CONCATENATE($A179,E$1),'Исх-фото'!$A$2:$D$4000,4,FALSE),"-")</f>
        <v>-</v>
      </c>
      <c r="F179" s="9" t="str">
        <f>IFERROR(VLOOKUP(CONCATENATE($A179,F$1),'Исх-фото'!$A$2:$D$4000,4,FALSE),"-")</f>
        <v>-</v>
      </c>
      <c r="G179" s="9" t="str">
        <f>IFERROR(VLOOKUP(CONCATENATE($A179,G$1),'Исх-фото'!$A$2:$D$4000,4,FALSE),"-")</f>
        <v>-</v>
      </c>
      <c r="H179" s="9" t="str">
        <f>IFERROR(VLOOKUP(CONCATENATE($A179,H$1),'Исх-фото'!$A$2:$D$4000,4,FALSE),"-")</f>
        <v>-</v>
      </c>
      <c r="I179" s="9" t="str">
        <f>IFERROR(VLOOKUP(CONCATENATE($A179,I$1),'Исх-фото'!$A$2:$D$4000,4,FALSE),"-")</f>
        <v>-</v>
      </c>
      <c r="J179" s="9" t="str">
        <f>IFERROR(VLOOKUP(CONCATENATE($A179,J$1),'Исх-фото'!$A$2:$D$4000,4,FALSE),"-")</f>
        <v>-</v>
      </c>
      <c r="K179" s="9" t="str">
        <f>IFERROR(VLOOKUP(CONCATENATE($A179,K$1),'Исх-фото'!$A$2:$D$4000,4,FALSE),"-")</f>
        <v>-</v>
      </c>
      <c r="L179" s="9" t="str">
        <f>IFERROR(VLOOKUP(CONCATENATE($A179,L$1),'Исх-фото'!$A$2:$D$4000,4,FALSE),"-")</f>
        <v>-</v>
      </c>
      <c r="M179" s="9" t="str">
        <f>IFERROR(VLOOKUP(CONCATENATE($A179,M$1),'Исх-фото'!$A$2:$D$4000,4,FALSE),"-")</f>
        <v>-</v>
      </c>
      <c r="N179" s="9" t="str">
        <f>IFERROR(VLOOKUP(CONCATENATE($A179,N$1),'Исх-фото'!$A$2:$D$4000,4,FALSE),"-")</f>
        <v>-</v>
      </c>
      <c r="O179" s="9" t="str">
        <f>IFERROR(VLOOKUP(CONCATENATE($A179,O$1),'Исх-фото'!$A$2:$D$4000,4,FALSE),"-")</f>
        <v>-</v>
      </c>
      <c r="P179" s="9" t="str">
        <f>IFERROR(VLOOKUP(CONCATENATE($A179,P$1),'Исх-фото'!$A$2:$D$4000,4,FALSE),"-")</f>
        <v>-</v>
      </c>
      <c r="Q179" s="9" t="str">
        <f>IFERROR(VLOOKUP(CONCATENATE($A179,Q$1),'Исх-фото'!$A$2:$D$4000,4,FALSE),"-")</f>
        <v>-</v>
      </c>
      <c r="R179" s="9" t="str">
        <f>IFERROR(VLOOKUP(CONCATENATE($A179,R$1),'Исх-фото'!$A$2:$D$4000,4,FALSE),"-")</f>
        <v>-</v>
      </c>
      <c r="S179" s="9" t="str">
        <f>IFERROR(VLOOKUP(CONCATENATE($A179,S$1),'Исх-фото'!$A$2:$D$4000,4,FALSE),"-")</f>
        <v>-</v>
      </c>
      <c r="T179" s="9" t="str">
        <f>IFERROR(VLOOKUP(CONCATENATE($A179,T$1),'Исх-фото'!$A$2:$D$4000,4,FALSE),"-")</f>
        <v>-</v>
      </c>
      <c r="U179" s="9" t="str">
        <f>IFERROR(VLOOKUP(CONCATENATE($A179,U$1),'Исх-фото'!$A$2:$D$4000,4,FALSE),"-")</f>
        <v>-</v>
      </c>
      <c r="V179" s="9" t="str">
        <f>IFERROR(VLOOKUP(CONCATENATE($A179,V$1),'Исх-фото'!$A$2:$D$4000,4,FALSE),"-")</f>
        <v>-</v>
      </c>
      <c r="W179" s="9" t="str">
        <f>IFERROR(VLOOKUP(CONCATENATE($A179,W$1),'Исх-фото'!$A$2:$D$4000,4,FALSE),"-")</f>
        <v>-</v>
      </c>
      <c r="X179" s="9" t="str">
        <f>IFERROR(VLOOKUP(CONCATENATE($A179,X$1),'Исх-фото'!$A$2:$D$4000,4,FALSE),"-")</f>
        <v>-</v>
      </c>
      <c r="Y179" s="9" t="str">
        <f>IFERROR(VLOOKUP(CONCATENATE($A179,Y$1),'Исх-фото'!$A$2:$D$4000,4,FALSE),"-")</f>
        <v>-</v>
      </c>
      <c r="Z179" s="9" t="str">
        <f>IFERROR(VLOOKUP(CONCATENATE($A179,Z$1),'Исх-фото'!$A$2:$D$4000,4,FALSE),"-")</f>
        <v>-</v>
      </c>
      <c r="AA179" s="9" t="str">
        <f>IFERROR(VLOOKUP(CONCATENATE($A179,AA$1),'Исх-фото'!$A$2:$D$4000,4,FALSE),"-")</f>
        <v>-</v>
      </c>
      <c r="AB179" s="9" t="str">
        <f>IFERROR(VLOOKUP(CONCATENATE($A179,AB$1),'Исх-фото'!$A$2:$D$4000,4,FALSE),"-")</f>
        <v>-</v>
      </c>
      <c r="AC179" s="9" t="str">
        <f>IFERROR(VLOOKUP(CONCATENATE($A179,AC$1),'Исх-фото'!$A$2:$D$4000,4,FALSE),"-")</f>
        <v>-</v>
      </c>
      <c r="AD179" s="9" t="str">
        <f>IFERROR(VLOOKUP(CONCATENATE($A179,AD$1),'Исх-фото'!$A$2:$D$4000,4,FALSE),"-")</f>
        <v>-</v>
      </c>
      <c r="AE179" s="9" t="str">
        <f>IFERROR(VLOOKUP(CONCATENATE($A179,AE$1),'Исх-фото'!$A$2:$D$4000,4,FALSE),"-")</f>
        <v>-</v>
      </c>
      <c r="AF179" s="9" t="str">
        <f>IFERROR(VLOOKUP(CONCATENATE($A179,AF$1),'Исх-фото'!$A$2:$D$4000,4,FALSE),"-")</f>
        <v>-</v>
      </c>
      <c r="AG179" s="9" t="str">
        <f>IFERROR(VLOOKUP(CONCATENATE($A179,AG$1),'Исх-фото'!$A$2:$D$4000,4,FALSE),"-")</f>
        <v>-</v>
      </c>
      <c r="AH179" s="9" t="str">
        <f>IFERROR(VLOOKUP(CONCATENATE($A179,AH$1),'Исх-фото'!$A$2:$D$4000,4,FALSE),"-")</f>
        <v>-</v>
      </c>
      <c r="AI179" s="9" t="str">
        <f>IFERROR(VLOOKUP(CONCATENATE($A179,AI$1),'Исх-фото'!$A$2:$D$4000,4,FALSE),"-")</f>
        <v>-</v>
      </c>
      <c r="AJ179" s="9" t="str">
        <f>IFERROR(VLOOKUP(CONCATENATE($A179,AJ$1),'Исх-фото'!$A$2:$D$4000,4,FALSE),"-")</f>
        <v>-</v>
      </c>
      <c r="AK179" s="9" t="str">
        <f>IFERROR(VLOOKUP(CONCATENATE($A179,AK$1),'Исх-фото'!$A$2:$D$4000,4,FALSE),"-")</f>
        <v>-</v>
      </c>
      <c r="AL179" s="9" t="str">
        <f>IFERROR(VLOOKUP(CONCATENATE($A179,AL$1),'Исх-фото'!$A$2:$D$4000,4,FALSE),"-")</f>
        <v>-</v>
      </c>
      <c r="AM179" s="9" t="str">
        <f>IFERROR(VLOOKUP(CONCATENATE($A179,AM$1),'Исх-фото'!$A$2:$D$4000,4,FALSE),"-")</f>
        <v>-</v>
      </c>
      <c r="AN179" s="9" t="str">
        <f>IFERROR(VLOOKUP(CONCATENATE($A179,AN$1),'Исх-фото'!$A$2:$D$4000,4,FALSE),"-")</f>
        <v>-</v>
      </c>
      <c r="AO179" s="9" t="str">
        <f>IFERROR(VLOOKUP(CONCATENATE($A179,AO$1),'Исх-фото'!$A$2:$D$4000,4,FALSE),"-")</f>
        <v>-</v>
      </c>
      <c r="AP179" s="9" t="str">
        <f>IFERROR(VLOOKUP(CONCATENATE($A179,AP$1),'Исх-фото'!$A$2:$D$4000,4,FALSE),"-")</f>
        <v>-</v>
      </c>
      <c r="AQ179" s="9" t="str">
        <f>IFERROR(VLOOKUP(CONCATENATE($A179,AQ$1),'Исх-фото'!$A$2:$D$4000,4,FALSE),"-")</f>
        <v>-</v>
      </c>
      <c r="AR179" s="9" t="str">
        <f>IFERROR(VLOOKUP(CONCATENATE($A179,AR$1),'Исх-фото'!$A$2:$D$4000,4,FALSE),"-")</f>
        <v>-</v>
      </c>
      <c r="AS179" s="9" t="str">
        <f>IFERROR(VLOOKUP(CONCATENATE($A179,AS$1),'Исх-фото'!$A$2:$D$4000,4,FALSE),"-")</f>
        <v>-</v>
      </c>
      <c r="AT179" s="9" t="str">
        <f>IFERROR(VLOOKUP(CONCATENATE($A179,AT$1),'Исх-фото'!$A$2:$D$4000,4,FALSE),"-")</f>
        <v>-</v>
      </c>
      <c r="AU179" s="9" t="str">
        <f>IFERROR(VLOOKUP(CONCATENATE($A179,AU$1),'Исх-фото'!$A$2:$D$4000,4,FALSE),"-")</f>
        <v>-</v>
      </c>
      <c r="AV179" s="9" t="str">
        <f>IFERROR(VLOOKUP(CONCATENATE($A179,AV$1),'Исх-фото'!$A$2:$D$4000,4,FALSE),"-")</f>
        <v>-</v>
      </c>
      <c r="AW179" s="9" t="str">
        <f>IFERROR(VLOOKUP(CONCATENATE($A179,AW$1),'Исх-фото'!$A$2:$D$4000,4,FALSE),"-")</f>
        <v>-</v>
      </c>
      <c r="AX179" s="9" t="str">
        <f>IFERROR(VLOOKUP(CONCATENATE($A179,AX$1),'Исх-фото'!$A$2:$D$4000,4,FALSE),"-")</f>
        <v>-</v>
      </c>
      <c r="AY179" s="9" t="str">
        <f>IFERROR(VLOOKUP(CONCATENATE($A179,AY$1),'Исх-фото'!$A$2:$D$4000,4,FALSE),"-")</f>
        <v>-</v>
      </c>
      <c r="AZ179" s="9" t="str">
        <f>IFERROR(VLOOKUP(CONCATENATE($A179,AZ$1),'Исх-фото'!$A$2:$D$4000,4,FALSE),"-")</f>
        <v>-</v>
      </c>
      <c r="BA179" s="9" t="str">
        <f>IFERROR(VLOOKUP(CONCATENATE($A179,BA$1),'Исх-фото'!$A$2:$D$4000,4,FALSE),"-")</f>
        <v>-</v>
      </c>
      <c r="BB179" s="9" t="str">
        <f>IFERROR(VLOOKUP(CONCATENATE($A179,BB$1),'Исх-фото'!$A$2:$D$4000,4,FALSE),"-")</f>
        <v>-</v>
      </c>
      <c r="BC179" s="9" t="str">
        <f>IFERROR(VLOOKUP(CONCATENATE($A179,BC$1),'Исх-фото'!$A$2:$D$4000,4,FALSE),"-")</f>
        <v>-</v>
      </c>
      <c r="BD179" s="9" t="str">
        <f>IFERROR(VLOOKUP(CONCATENATE($A179,BD$1),'Исх-фото'!$A$2:$D$4000,4,FALSE),"-")</f>
        <v>-</v>
      </c>
      <c r="BE179" s="9" t="str">
        <f>IFERROR(VLOOKUP(CONCATENATE($A179,BE$1),'Исх-фото'!$A$2:$D$4000,4,FALSE),"-")</f>
        <v>-</v>
      </c>
      <c r="BF179" s="9" t="str">
        <f>IFERROR(VLOOKUP(CONCATENATE($A179,BF$1),'Исх-фото'!$A$2:$D$4000,4,FALSE),"-")</f>
        <v>-</v>
      </c>
      <c r="BG179" s="9" t="str">
        <f>IFERROR(VLOOKUP(CONCATENATE($A179,BG$1),'Исх-фото'!$A$2:$D$4000,4,FALSE),"-")</f>
        <v>-</v>
      </c>
      <c r="BH179" s="9" t="str">
        <f>IFERROR(VLOOKUP(CONCATENATE($A179,BH$1),'Исх-фото'!$A$2:$D$4000,4,FALSE),"-")</f>
        <v>-</v>
      </c>
      <c r="BI179" s="9" t="str">
        <f>IFERROR(VLOOKUP(CONCATENATE($A179,BI$1),'Исх-фото'!$A$2:$D$4000,4,FALSE),"-")</f>
        <v>-</v>
      </c>
      <c r="BJ179" s="37">
        <f t="shared" si="16"/>
        <v>0</v>
      </c>
      <c r="BK179" s="34" t="str">
        <f t="shared" si="17"/>
        <v>-</v>
      </c>
      <c r="BL179" s="9" t="e">
        <f t="shared" si="14"/>
        <v>#VALUE!</v>
      </c>
    </row>
    <row r="180" spans="1:64">
      <c r="A180" s="38">
        <f t="shared" si="15"/>
        <v>178</v>
      </c>
      <c r="B180" s="36"/>
      <c r="C180" s="36"/>
      <c r="D180" s="9" t="str">
        <f>IFERROR(VLOOKUP(CONCATENATE($A180,D$1),'Исх-фото'!$A$2:$D$4000,4,FALSE),"-")</f>
        <v>-</v>
      </c>
      <c r="E180" s="9" t="str">
        <f>IFERROR(VLOOKUP(CONCATENATE($A180,E$1),'Исх-фото'!$A$2:$D$4000,4,FALSE),"-")</f>
        <v>-</v>
      </c>
      <c r="F180" s="9" t="str">
        <f>IFERROR(VLOOKUP(CONCATENATE($A180,F$1),'Исх-фото'!$A$2:$D$4000,4,FALSE),"-")</f>
        <v>-</v>
      </c>
      <c r="G180" s="9" t="str">
        <f>IFERROR(VLOOKUP(CONCATENATE($A180,G$1),'Исх-фото'!$A$2:$D$4000,4,FALSE),"-")</f>
        <v>-</v>
      </c>
      <c r="H180" s="9" t="str">
        <f>IFERROR(VLOOKUP(CONCATENATE($A180,H$1),'Исх-фото'!$A$2:$D$4000,4,FALSE),"-")</f>
        <v>-</v>
      </c>
      <c r="I180" s="9" t="str">
        <f>IFERROR(VLOOKUP(CONCATENATE($A180,I$1),'Исх-фото'!$A$2:$D$4000,4,FALSE),"-")</f>
        <v>-</v>
      </c>
      <c r="J180" s="9" t="str">
        <f>IFERROR(VLOOKUP(CONCATENATE($A180,J$1),'Исх-фото'!$A$2:$D$4000,4,FALSE),"-")</f>
        <v>-</v>
      </c>
      <c r="K180" s="9" t="str">
        <f>IFERROR(VLOOKUP(CONCATENATE($A180,K$1),'Исх-фото'!$A$2:$D$4000,4,FALSE),"-")</f>
        <v>-</v>
      </c>
      <c r="L180" s="9" t="str">
        <f>IFERROR(VLOOKUP(CONCATENATE($A180,L$1),'Исх-фото'!$A$2:$D$4000,4,FALSE),"-")</f>
        <v>-</v>
      </c>
      <c r="M180" s="9" t="str">
        <f>IFERROR(VLOOKUP(CONCATENATE($A180,M$1),'Исх-фото'!$A$2:$D$4000,4,FALSE),"-")</f>
        <v>-</v>
      </c>
      <c r="N180" s="9" t="str">
        <f>IFERROR(VLOOKUP(CONCATENATE($A180,N$1),'Исх-фото'!$A$2:$D$4000,4,FALSE),"-")</f>
        <v>-</v>
      </c>
      <c r="O180" s="9" t="str">
        <f>IFERROR(VLOOKUP(CONCATENATE($A180,O$1),'Исх-фото'!$A$2:$D$4000,4,FALSE),"-")</f>
        <v>-</v>
      </c>
      <c r="P180" s="9" t="str">
        <f>IFERROR(VLOOKUP(CONCATENATE($A180,P$1),'Исх-фото'!$A$2:$D$4000,4,FALSE),"-")</f>
        <v>-</v>
      </c>
      <c r="Q180" s="9" t="str">
        <f>IFERROR(VLOOKUP(CONCATENATE($A180,Q$1),'Исх-фото'!$A$2:$D$4000,4,FALSE),"-")</f>
        <v>-</v>
      </c>
      <c r="R180" s="9" t="str">
        <f>IFERROR(VLOOKUP(CONCATENATE($A180,R$1),'Исх-фото'!$A$2:$D$4000,4,FALSE),"-")</f>
        <v>-</v>
      </c>
      <c r="S180" s="9" t="str">
        <f>IFERROR(VLOOKUP(CONCATENATE($A180,S$1),'Исх-фото'!$A$2:$D$4000,4,FALSE),"-")</f>
        <v>-</v>
      </c>
      <c r="T180" s="9" t="str">
        <f>IFERROR(VLOOKUP(CONCATENATE($A180,T$1),'Исх-фото'!$A$2:$D$4000,4,FALSE),"-")</f>
        <v>-</v>
      </c>
      <c r="U180" s="9" t="str">
        <f>IFERROR(VLOOKUP(CONCATENATE($A180,U$1),'Исх-фото'!$A$2:$D$4000,4,FALSE),"-")</f>
        <v>-</v>
      </c>
      <c r="V180" s="9" t="str">
        <f>IFERROR(VLOOKUP(CONCATENATE($A180,V$1),'Исх-фото'!$A$2:$D$4000,4,FALSE),"-")</f>
        <v>-</v>
      </c>
      <c r="W180" s="9" t="str">
        <f>IFERROR(VLOOKUP(CONCATENATE($A180,W$1),'Исх-фото'!$A$2:$D$4000,4,FALSE),"-")</f>
        <v>-</v>
      </c>
      <c r="X180" s="9" t="str">
        <f>IFERROR(VLOOKUP(CONCATENATE($A180,X$1),'Исх-фото'!$A$2:$D$4000,4,FALSE),"-")</f>
        <v>-</v>
      </c>
      <c r="Y180" s="9" t="str">
        <f>IFERROR(VLOOKUP(CONCATENATE($A180,Y$1),'Исх-фото'!$A$2:$D$4000,4,FALSE),"-")</f>
        <v>-</v>
      </c>
      <c r="Z180" s="9" t="str">
        <f>IFERROR(VLOOKUP(CONCATENATE($A180,Z$1),'Исх-фото'!$A$2:$D$4000,4,FALSE),"-")</f>
        <v>-</v>
      </c>
      <c r="AA180" s="9" t="str">
        <f>IFERROR(VLOOKUP(CONCATENATE($A180,AA$1),'Исх-фото'!$A$2:$D$4000,4,FALSE),"-")</f>
        <v>-</v>
      </c>
      <c r="AB180" s="9" t="str">
        <f>IFERROR(VLOOKUP(CONCATENATE($A180,AB$1),'Исх-фото'!$A$2:$D$4000,4,FALSE),"-")</f>
        <v>-</v>
      </c>
      <c r="AC180" s="9" t="str">
        <f>IFERROR(VLOOKUP(CONCATENATE($A180,AC$1),'Исх-фото'!$A$2:$D$4000,4,FALSE),"-")</f>
        <v>-</v>
      </c>
      <c r="AD180" s="9" t="str">
        <f>IFERROR(VLOOKUP(CONCATENATE($A180,AD$1),'Исх-фото'!$A$2:$D$4000,4,FALSE),"-")</f>
        <v>-</v>
      </c>
      <c r="AE180" s="9" t="str">
        <f>IFERROR(VLOOKUP(CONCATENATE($A180,AE$1),'Исх-фото'!$A$2:$D$4000,4,FALSE),"-")</f>
        <v>-</v>
      </c>
      <c r="AF180" s="9" t="str">
        <f>IFERROR(VLOOKUP(CONCATENATE($A180,AF$1),'Исх-фото'!$A$2:$D$4000,4,FALSE),"-")</f>
        <v>-</v>
      </c>
      <c r="AG180" s="9" t="str">
        <f>IFERROR(VLOOKUP(CONCATENATE($A180,AG$1),'Исх-фото'!$A$2:$D$4000,4,FALSE),"-")</f>
        <v>-</v>
      </c>
      <c r="AH180" s="9" t="str">
        <f>IFERROR(VLOOKUP(CONCATENATE($A180,AH$1),'Исх-фото'!$A$2:$D$4000,4,FALSE),"-")</f>
        <v>-</v>
      </c>
      <c r="AI180" s="9" t="str">
        <f>IFERROR(VLOOKUP(CONCATENATE($A180,AI$1),'Исх-фото'!$A$2:$D$4000,4,FALSE),"-")</f>
        <v>-</v>
      </c>
      <c r="AJ180" s="9" t="str">
        <f>IFERROR(VLOOKUP(CONCATENATE($A180,AJ$1),'Исх-фото'!$A$2:$D$4000,4,FALSE),"-")</f>
        <v>-</v>
      </c>
      <c r="AK180" s="9" t="str">
        <f>IFERROR(VLOOKUP(CONCATENATE($A180,AK$1),'Исх-фото'!$A$2:$D$4000,4,FALSE),"-")</f>
        <v>-</v>
      </c>
      <c r="AL180" s="9" t="str">
        <f>IFERROR(VLOOKUP(CONCATENATE($A180,AL$1),'Исх-фото'!$A$2:$D$4000,4,FALSE),"-")</f>
        <v>-</v>
      </c>
      <c r="AM180" s="9" t="str">
        <f>IFERROR(VLOOKUP(CONCATENATE($A180,AM$1),'Исх-фото'!$A$2:$D$4000,4,FALSE),"-")</f>
        <v>-</v>
      </c>
      <c r="AN180" s="9" t="str">
        <f>IFERROR(VLOOKUP(CONCATENATE($A180,AN$1),'Исх-фото'!$A$2:$D$4000,4,FALSE),"-")</f>
        <v>-</v>
      </c>
      <c r="AO180" s="9" t="str">
        <f>IFERROR(VLOOKUP(CONCATENATE($A180,AO$1),'Исх-фото'!$A$2:$D$4000,4,FALSE),"-")</f>
        <v>-</v>
      </c>
      <c r="AP180" s="9" t="str">
        <f>IFERROR(VLOOKUP(CONCATENATE($A180,AP$1),'Исх-фото'!$A$2:$D$4000,4,FALSE),"-")</f>
        <v>-</v>
      </c>
      <c r="AQ180" s="9" t="str">
        <f>IFERROR(VLOOKUP(CONCATENATE($A180,AQ$1),'Исх-фото'!$A$2:$D$4000,4,FALSE),"-")</f>
        <v>-</v>
      </c>
      <c r="AR180" s="9" t="str">
        <f>IFERROR(VLOOKUP(CONCATENATE($A180,AR$1),'Исх-фото'!$A$2:$D$4000,4,FALSE),"-")</f>
        <v>-</v>
      </c>
      <c r="AS180" s="9" t="str">
        <f>IFERROR(VLOOKUP(CONCATENATE($A180,AS$1),'Исх-фото'!$A$2:$D$4000,4,FALSE),"-")</f>
        <v>-</v>
      </c>
      <c r="AT180" s="9" t="str">
        <f>IFERROR(VLOOKUP(CONCATENATE($A180,AT$1),'Исх-фото'!$A$2:$D$4000,4,FALSE),"-")</f>
        <v>-</v>
      </c>
      <c r="AU180" s="9" t="str">
        <f>IFERROR(VLOOKUP(CONCATENATE($A180,AU$1),'Исх-фото'!$A$2:$D$4000,4,FALSE),"-")</f>
        <v>-</v>
      </c>
      <c r="AV180" s="9" t="str">
        <f>IFERROR(VLOOKUP(CONCATENATE($A180,AV$1),'Исх-фото'!$A$2:$D$4000,4,FALSE),"-")</f>
        <v>-</v>
      </c>
      <c r="AW180" s="9" t="str">
        <f>IFERROR(VLOOKUP(CONCATENATE($A180,AW$1),'Исх-фото'!$A$2:$D$4000,4,FALSE),"-")</f>
        <v>-</v>
      </c>
      <c r="AX180" s="9" t="str">
        <f>IFERROR(VLOOKUP(CONCATENATE($A180,AX$1),'Исх-фото'!$A$2:$D$4000,4,FALSE),"-")</f>
        <v>-</v>
      </c>
      <c r="AY180" s="9" t="str">
        <f>IFERROR(VLOOKUP(CONCATENATE($A180,AY$1),'Исх-фото'!$A$2:$D$4000,4,FALSE),"-")</f>
        <v>-</v>
      </c>
      <c r="AZ180" s="9" t="str">
        <f>IFERROR(VLOOKUP(CONCATENATE($A180,AZ$1),'Исх-фото'!$A$2:$D$4000,4,FALSE),"-")</f>
        <v>-</v>
      </c>
      <c r="BA180" s="9" t="str">
        <f>IFERROR(VLOOKUP(CONCATENATE($A180,BA$1),'Исх-фото'!$A$2:$D$4000,4,FALSE),"-")</f>
        <v>-</v>
      </c>
      <c r="BB180" s="9" t="str">
        <f>IFERROR(VLOOKUP(CONCATENATE($A180,BB$1),'Исх-фото'!$A$2:$D$4000,4,FALSE),"-")</f>
        <v>-</v>
      </c>
      <c r="BC180" s="9" t="str">
        <f>IFERROR(VLOOKUP(CONCATENATE($A180,BC$1),'Исх-фото'!$A$2:$D$4000,4,FALSE),"-")</f>
        <v>-</v>
      </c>
      <c r="BD180" s="9" t="str">
        <f>IFERROR(VLOOKUP(CONCATENATE($A180,BD$1),'Исх-фото'!$A$2:$D$4000,4,FALSE),"-")</f>
        <v>-</v>
      </c>
      <c r="BE180" s="9" t="str">
        <f>IFERROR(VLOOKUP(CONCATENATE($A180,BE$1),'Исх-фото'!$A$2:$D$4000,4,FALSE),"-")</f>
        <v>-</v>
      </c>
      <c r="BF180" s="9" t="str">
        <f>IFERROR(VLOOKUP(CONCATENATE($A180,BF$1),'Исх-фото'!$A$2:$D$4000,4,FALSE),"-")</f>
        <v>-</v>
      </c>
      <c r="BG180" s="9" t="str">
        <f>IFERROR(VLOOKUP(CONCATENATE($A180,BG$1),'Исх-фото'!$A$2:$D$4000,4,FALSE),"-")</f>
        <v>-</v>
      </c>
      <c r="BH180" s="9" t="str">
        <f>IFERROR(VLOOKUP(CONCATENATE($A180,BH$1),'Исх-фото'!$A$2:$D$4000,4,FALSE),"-")</f>
        <v>-</v>
      </c>
      <c r="BI180" s="9" t="str">
        <f>IFERROR(VLOOKUP(CONCATENATE($A180,BI$1),'Исх-фото'!$A$2:$D$4000,4,FALSE),"-")</f>
        <v>-</v>
      </c>
      <c r="BJ180" s="37">
        <f t="shared" si="16"/>
        <v>0</v>
      </c>
      <c r="BK180" s="34" t="str">
        <f t="shared" si="17"/>
        <v>-</v>
      </c>
      <c r="BL180" s="9" t="e">
        <f t="shared" si="14"/>
        <v>#VALUE!</v>
      </c>
    </row>
    <row r="181" spans="1:64">
      <c r="A181" s="38">
        <f t="shared" si="15"/>
        <v>179</v>
      </c>
      <c r="B181" s="36"/>
      <c r="C181" s="36"/>
      <c r="D181" s="9" t="str">
        <f>IFERROR(VLOOKUP(CONCATENATE($A181,D$1),'Исх-фото'!$A$2:$D$4000,4,FALSE),"-")</f>
        <v>-</v>
      </c>
      <c r="E181" s="9" t="str">
        <f>IFERROR(VLOOKUP(CONCATENATE($A181,E$1),'Исх-фото'!$A$2:$D$4000,4,FALSE),"-")</f>
        <v>-</v>
      </c>
      <c r="F181" s="9" t="str">
        <f>IFERROR(VLOOKUP(CONCATENATE($A181,F$1),'Исх-фото'!$A$2:$D$4000,4,FALSE),"-")</f>
        <v>-</v>
      </c>
      <c r="G181" s="9" t="str">
        <f>IFERROR(VLOOKUP(CONCATENATE($A181,G$1),'Исх-фото'!$A$2:$D$4000,4,FALSE),"-")</f>
        <v>-</v>
      </c>
      <c r="H181" s="9" t="str">
        <f>IFERROR(VLOOKUP(CONCATENATE($A181,H$1),'Исх-фото'!$A$2:$D$4000,4,FALSE),"-")</f>
        <v>-</v>
      </c>
      <c r="I181" s="9" t="str">
        <f>IFERROR(VLOOKUP(CONCATENATE($A181,I$1),'Исх-фото'!$A$2:$D$4000,4,FALSE),"-")</f>
        <v>-</v>
      </c>
      <c r="J181" s="9" t="str">
        <f>IFERROR(VLOOKUP(CONCATENATE($A181,J$1),'Исх-фото'!$A$2:$D$4000,4,FALSE),"-")</f>
        <v>-</v>
      </c>
      <c r="K181" s="9" t="str">
        <f>IFERROR(VLOOKUP(CONCATENATE($A181,K$1),'Исх-фото'!$A$2:$D$4000,4,FALSE),"-")</f>
        <v>-</v>
      </c>
      <c r="L181" s="9" t="str">
        <f>IFERROR(VLOOKUP(CONCATENATE($A181,L$1),'Исх-фото'!$A$2:$D$4000,4,FALSE),"-")</f>
        <v>-</v>
      </c>
      <c r="M181" s="9" t="str">
        <f>IFERROR(VLOOKUP(CONCATENATE($A181,M$1),'Исх-фото'!$A$2:$D$4000,4,FALSE),"-")</f>
        <v>-</v>
      </c>
      <c r="N181" s="9" t="str">
        <f>IFERROR(VLOOKUP(CONCATENATE($A181,N$1),'Исх-фото'!$A$2:$D$4000,4,FALSE),"-")</f>
        <v>-</v>
      </c>
      <c r="O181" s="9" t="str">
        <f>IFERROR(VLOOKUP(CONCATENATE($A181,O$1),'Исх-фото'!$A$2:$D$4000,4,FALSE),"-")</f>
        <v>-</v>
      </c>
      <c r="P181" s="9" t="str">
        <f>IFERROR(VLOOKUP(CONCATENATE($A181,P$1),'Исх-фото'!$A$2:$D$4000,4,FALSE),"-")</f>
        <v>-</v>
      </c>
      <c r="Q181" s="9" t="str">
        <f>IFERROR(VLOOKUP(CONCATENATE($A181,Q$1),'Исх-фото'!$A$2:$D$4000,4,FALSE),"-")</f>
        <v>-</v>
      </c>
      <c r="R181" s="9" t="str">
        <f>IFERROR(VLOOKUP(CONCATENATE($A181,R$1),'Исх-фото'!$A$2:$D$4000,4,FALSE),"-")</f>
        <v>-</v>
      </c>
      <c r="S181" s="9" t="str">
        <f>IFERROR(VLOOKUP(CONCATENATE($A181,S$1),'Исх-фото'!$A$2:$D$4000,4,FALSE),"-")</f>
        <v>-</v>
      </c>
      <c r="T181" s="9" t="str">
        <f>IFERROR(VLOOKUP(CONCATENATE($A181,T$1),'Исх-фото'!$A$2:$D$4000,4,FALSE),"-")</f>
        <v>-</v>
      </c>
      <c r="U181" s="9" t="str">
        <f>IFERROR(VLOOKUP(CONCATENATE($A181,U$1),'Исх-фото'!$A$2:$D$4000,4,FALSE),"-")</f>
        <v>-</v>
      </c>
      <c r="V181" s="9" t="str">
        <f>IFERROR(VLOOKUP(CONCATENATE($A181,V$1),'Исх-фото'!$A$2:$D$4000,4,FALSE),"-")</f>
        <v>-</v>
      </c>
      <c r="W181" s="9" t="str">
        <f>IFERROR(VLOOKUP(CONCATENATE($A181,W$1),'Исх-фото'!$A$2:$D$4000,4,FALSE),"-")</f>
        <v>-</v>
      </c>
      <c r="X181" s="9" t="str">
        <f>IFERROR(VLOOKUP(CONCATENATE($A181,X$1),'Исх-фото'!$A$2:$D$4000,4,FALSE),"-")</f>
        <v>-</v>
      </c>
      <c r="Y181" s="9" t="str">
        <f>IFERROR(VLOOKUP(CONCATENATE($A181,Y$1),'Исх-фото'!$A$2:$D$4000,4,FALSE),"-")</f>
        <v>-</v>
      </c>
      <c r="Z181" s="9" t="str">
        <f>IFERROR(VLOOKUP(CONCATENATE($A181,Z$1),'Исх-фото'!$A$2:$D$4000,4,FALSE),"-")</f>
        <v>-</v>
      </c>
      <c r="AA181" s="9" t="str">
        <f>IFERROR(VLOOKUP(CONCATENATE($A181,AA$1),'Исх-фото'!$A$2:$D$4000,4,FALSE),"-")</f>
        <v>-</v>
      </c>
      <c r="AB181" s="9" t="str">
        <f>IFERROR(VLOOKUP(CONCATENATE($A181,AB$1),'Исх-фото'!$A$2:$D$4000,4,FALSE),"-")</f>
        <v>-</v>
      </c>
      <c r="AC181" s="9" t="str">
        <f>IFERROR(VLOOKUP(CONCATENATE($A181,AC$1),'Исх-фото'!$A$2:$D$4000,4,FALSE),"-")</f>
        <v>-</v>
      </c>
      <c r="AD181" s="9" t="str">
        <f>IFERROR(VLOOKUP(CONCATENATE($A181,AD$1),'Исх-фото'!$A$2:$D$4000,4,FALSE),"-")</f>
        <v>-</v>
      </c>
      <c r="AE181" s="9" t="str">
        <f>IFERROR(VLOOKUP(CONCATENATE($A181,AE$1),'Исх-фото'!$A$2:$D$4000,4,FALSE),"-")</f>
        <v>-</v>
      </c>
      <c r="AF181" s="9" t="str">
        <f>IFERROR(VLOOKUP(CONCATENATE($A181,AF$1),'Исх-фото'!$A$2:$D$4000,4,FALSE),"-")</f>
        <v>-</v>
      </c>
      <c r="AG181" s="9" t="str">
        <f>IFERROR(VLOOKUP(CONCATENATE($A181,AG$1),'Исх-фото'!$A$2:$D$4000,4,FALSE),"-")</f>
        <v>-</v>
      </c>
      <c r="AH181" s="9" t="str">
        <f>IFERROR(VLOOKUP(CONCATENATE($A181,AH$1),'Исх-фото'!$A$2:$D$4000,4,FALSE),"-")</f>
        <v>-</v>
      </c>
      <c r="AI181" s="9" t="str">
        <f>IFERROR(VLOOKUP(CONCATENATE($A181,AI$1),'Исх-фото'!$A$2:$D$4000,4,FALSE),"-")</f>
        <v>-</v>
      </c>
      <c r="AJ181" s="9" t="str">
        <f>IFERROR(VLOOKUP(CONCATENATE($A181,AJ$1),'Исх-фото'!$A$2:$D$4000,4,FALSE),"-")</f>
        <v>-</v>
      </c>
      <c r="AK181" s="9" t="str">
        <f>IFERROR(VLOOKUP(CONCATENATE($A181,AK$1),'Исх-фото'!$A$2:$D$4000,4,FALSE),"-")</f>
        <v>-</v>
      </c>
      <c r="AL181" s="9" t="str">
        <f>IFERROR(VLOOKUP(CONCATENATE($A181,AL$1),'Исх-фото'!$A$2:$D$4000,4,FALSE),"-")</f>
        <v>-</v>
      </c>
      <c r="AM181" s="9" t="str">
        <f>IFERROR(VLOOKUP(CONCATENATE($A181,AM$1),'Исх-фото'!$A$2:$D$4000,4,FALSE),"-")</f>
        <v>-</v>
      </c>
      <c r="AN181" s="9" t="str">
        <f>IFERROR(VLOOKUP(CONCATENATE($A181,AN$1),'Исх-фото'!$A$2:$D$4000,4,FALSE),"-")</f>
        <v>-</v>
      </c>
      <c r="AO181" s="9" t="str">
        <f>IFERROR(VLOOKUP(CONCATENATE($A181,AO$1),'Исх-фото'!$A$2:$D$4000,4,FALSE),"-")</f>
        <v>-</v>
      </c>
      <c r="AP181" s="9" t="str">
        <f>IFERROR(VLOOKUP(CONCATENATE($A181,AP$1),'Исх-фото'!$A$2:$D$4000,4,FALSE),"-")</f>
        <v>-</v>
      </c>
      <c r="AQ181" s="9" t="str">
        <f>IFERROR(VLOOKUP(CONCATENATE($A181,AQ$1),'Исх-фото'!$A$2:$D$4000,4,FALSE),"-")</f>
        <v>-</v>
      </c>
      <c r="AR181" s="9" t="str">
        <f>IFERROR(VLOOKUP(CONCATENATE($A181,AR$1),'Исх-фото'!$A$2:$D$4000,4,FALSE),"-")</f>
        <v>-</v>
      </c>
      <c r="AS181" s="9" t="str">
        <f>IFERROR(VLOOKUP(CONCATENATE($A181,AS$1),'Исх-фото'!$A$2:$D$4000,4,FALSE),"-")</f>
        <v>-</v>
      </c>
      <c r="AT181" s="9" t="str">
        <f>IFERROR(VLOOKUP(CONCATENATE($A181,AT$1),'Исх-фото'!$A$2:$D$4000,4,FALSE),"-")</f>
        <v>-</v>
      </c>
      <c r="AU181" s="9" t="str">
        <f>IFERROR(VLOOKUP(CONCATENATE($A181,AU$1),'Исх-фото'!$A$2:$D$4000,4,FALSE),"-")</f>
        <v>-</v>
      </c>
      <c r="AV181" s="9" t="str">
        <f>IFERROR(VLOOKUP(CONCATENATE($A181,AV$1),'Исх-фото'!$A$2:$D$4000,4,FALSE),"-")</f>
        <v>-</v>
      </c>
      <c r="AW181" s="9" t="str">
        <f>IFERROR(VLOOKUP(CONCATENATE($A181,AW$1),'Исх-фото'!$A$2:$D$4000,4,FALSE),"-")</f>
        <v>-</v>
      </c>
      <c r="AX181" s="9" t="str">
        <f>IFERROR(VLOOKUP(CONCATENATE($A181,AX$1),'Исх-фото'!$A$2:$D$4000,4,FALSE),"-")</f>
        <v>-</v>
      </c>
      <c r="AY181" s="9" t="str">
        <f>IFERROR(VLOOKUP(CONCATENATE($A181,AY$1),'Исх-фото'!$A$2:$D$4000,4,FALSE),"-")</f>
        <v>-</v>
      </c>
      <c r="AZ181" s="9" t="str">
        <f>IFERROR(VLOOKUP(CONCATENATE($A181,AZ$1),'Исх-фото'!$A$2:$D$4000,4,FALSE),"-")</f>
        <v>-</v>
      </c>
      <c r="BA181" s="9" t="str">
        <f>IFERROR(VLOOKUP(CONCATENATE($A181,BA$1),'Исх-фото'!$A$2:$D$4000,4,FALSE),"-")</f>
        <v>-</v>
      </c>
      <c r="BB181" s="9" t="str">
        <f>IFERROR(VLOOKUP(CONCATENATE($A181,BB$1),'Исх-фото'!$A$2:$D$4000,4,FALSE),"-")</f>
        <v>-</v>
      </c>
      <c r="BC181" s="9" t="str">
        <f>IFERROR(VLOOKUP(CONCATENATE($A181,BC$1),'Исх-фото'!$A$2:$D$4000,4,FALSE),"-")</f>
        <v>-</v>
      </c>
      <c r="BD181" s="9" t="str">
        <f>IFERROR(VLOOKUP(CONCATENATE($A181,BD$1),'Исх-фото'!$A$2:$D$4000,4,FALSE),"-")</f>
        <v>-</v>
      </c>
      <c r="BE181" s="9" t="str">
        <f>IFERROR(VLOOKUP(CONCATENATE($A181,BE$1),'Исх-фото'!$A$2:$D$4000,4,FALSE),"-")</f>
        <v>-</v>
      </c>
      <c r="BF181" s="9" t="str">
        <f>IFERROR(VLOOKUP(CONCATENATE($A181,BF$1),'Исх-фото'!$A$2:$D$4000,4,FALSE),"-")</f>
        <v>-</v>
      </c>
      <c r="BG181" s="9" t="str">
        <f>IFERROR(VLOOKUP(CONCATENATE($A181,BG$1),'Исх-фото'!$A$2:$D$4000,4,FALSE),"-")</f>
        <v>-</v>
      </c>
      <c r="BH181" s="9" t="str">
        <f>IFERROR(VLOOKUP(CONCATENATE($A181,BH$1),'Исх-фото'!$A$2:$D$4000,4,FALSE),"-")</f>
        <v>-</v>
      </c>
      <c r="BI181" s="9" t="str">
        <f>IFERROR(VLOOKUP(CONCATENATE($A181,BI$1),'Исх-фото'!$A$2:$D$4000,4,FALSE),"-")</f>
        <v>-</v>
      </c>
      <c r="BJ181" s="37">
        <f t="shared" si="16"/>
        <v>0</v>
      </c>
      <c r="BK181" s="34" t="str">
        <f t="shared" si="17"/>
        <v>-</v>
      </c>
      <c r="BL181" s="9" t="e">
        <f t="shared" si="14"/>
        <v>#VALUE!</v>
      </c>
    </row>
    <row r="182" spans="1:64">
      <c r="A182" s="38">
        <f t="shared" si="15"/>
        <v>180</v>
      </c>
      <c r="B182" s="36"/>
      <c r="C182" s="36"/>
      <c r="D182" s="9" t="str">
        <f>IFERROR(VLOOKUP(CONCATENATE($A182,D$1),'Исх-фото'!$A$2:$D$4000,4,FALSE),"-")</f>
        <v>-</v>
      </c>
      <c r="E182" s="9" t="str">
        <f>IFERROR(VLOOKUP(CONCATENATE($A182,E$1),'Исх-фото'!$A$2:$D$4000,4,FALSE),"-")</f>
        <v>-</v>
      </c>
      <c r="F182" s="9" t="str">
        <f>IFERROR(VLOOKUP(CONCATENATE($A182,F$1),'Исх-фото'!$A$2:$D$4000,4,FALSE),"-")</f>
        <v>-</v>
      </c>
      <c r="G182" s="9" t="str">
        <f>IFERROR(VLOOKUP(CONCATENATE($A182,G$1),'Исх-фото'!$A$2:$D$4000,4,FALSE),"-")</f>
        <v>-</v>
      </c>
      <c r="H182" s="9" t="str">
        <f>IFERROR(VLOOKUP(CONCATENATE($A182,H$1),'Исх-фото'!$A$2:$D$4000,4,FALSE),"-")</f>
        <v>-</v>
      </c>
      <c r="I182" s="9" t="str">
        <f>IFERROR(VLOOKUP(CONCATENATE($A182,I$1),'Исх-фото'!$A$2:$D$4000,4,FALSE),"-")</f>
        <v>-</v>
      </c>
      <c r="J182" s="9" t="str">
        <f>IFERROR(VLOOKUP(CONCATENATE($A182,J$1),'Исх-фото'!$A$2:$D$4000,4,FALSE),"-")</f>
        <v>-</v>
      </c>
      <c r="K182" s="9" t="str">
        <f>IFERROR(VLOOKUP(CONCATENATE($A182,K$1),'Исх-фото'!$A$2:$D$4000,4,FALSE),"-")</f>
        <v>-</v>
      </c>
      <c r="L182" s="9" t="str">
        <f>IFERROR(VLOOKUP(CONCATENATE($A182,L$1),'Исх-фото'!$A$2:$D$4000,4,FALSE),"-")</f>
        <v>-</v>
      </c>
      <c r="M182" s="9" t="str">
        <f>IFERROR(VLOOKUP(CONCATENATE($A182,M$1),'Исх-фото'!$A$2:$D$4000,4,FALSE),"-")</f>
        <v>-</v>
      </c>
      <c r="N182" s="9" t="str">
        <f>IFERROR(VLOOKUP(CONCATENATE($A182,N$1),'Исх-фото'!$A$2:$D$4000,4,FALSE),"-")</f>
        <v>-</v>
      </c>
      <c r="O182" s="9" t="str">
        <f>IFERROR(VLOOKUP(CONCATENATE($A182,O$1),'Исх-фото'!$A$2:$D$4000,4,FALSE),"-")</f>
        <v>-</v>
      </c>
      <c r="P182" s="9" t="str">
        <f>IFERROR(VLOOKUP(CONCATENATE($A182,P$1),'Исх-фото'!$A$2:$D$4000,4,FALSE),"-")</f>
        <v>-</v>
      </c>
      <c r="Q182" s="9" t="str">
        <f>IFERROR(VLOOKUP(CONCATENATE($A182,Q$1),'Исх-фото'!$A$2:$D$4000,4,FALSE),"-")</f>
        <v>-</v>
      </c>
      <c r="R182" s="9" t="str">
        <f>IFERROR(VLOOKUP(CONCATENATE($A182,R$1),'Исх-фото'!$A$2:$D$4000,4,FALSE),"-")</f>
        <v>-</v>
      </c>
      <c r="S182" s="9" t="str">
        <f>IFERROR(VLOOKUP(CONCATENATE($A182,S$1),'Исх-фото'!$A$2:$D$4000,4,FALSE),"-")</f>
        <v>-</v>
      </c>
      <c r="T182" s="9" t="str">
        <f>IFERROR(VLOOKUP(CONCATENATE($A182,T$1),'Исх-фото'!$A$2:$D$4000,4,FALSE),"-")</f>
        <v>-</v>
      </c>
      <c r="U182" s="9" t="str">
        <f>IFERROR(VLOOKUP(CONCATENATE($A182,U$1),'Исх-фото'!$A$2:$D$4000,4,FALSE),"-")</f>
        <v>-</v>
      </c>
      <c r="V182" s="9" t="str">
        <f>IFERROR(VLOOKUP(CONCATENATE($A182,V$1),'Исх-фото'!$A$2:$D$4000,4,FALSE),"-")</f>
        <v>-</v>
      </c>
      <c r="W182" s="9" t="str">
        <f>IFERROR(VLOOKUP(CONCATENATE($A182,W$1),'Исх-фото'!$A$2:$D$4000,4,FALSE),"-")</f>
        <v>-</v>
      </c>
      <c r="X182" s="9" t="str">
        <f>IFERROR(VLOOKUP(CONCATENATE($A182,X$1),'Исх-фото'!$A$2:$D$4000,4,FALSE),"-")</f>
        <v>-</v>
      </c>
      <c r="Y182" s="9" t="str">
        <f>IFERROR(VLOOKUP(CONCATENATE($A182,Y$1),'Исх-фото'!$A$2:$D$4000,4,FALSE),"-")</f>
        <v>-</v>
      </c>
      <c r="Z182" s="9" t="str">
        <f>IFERROR(VLOOKUP(CONCATENATE($A182,Z$1),'Исх-фото'!$A$2:$D$4000,4,FALSE),"-")</f>
        <v>-</v>
      </c>
      <c r="AA182" s="9" t="str">
        <f>IFERROR(VLOOKUP(CONCATENATE($A182,AA$1),'Исх-фото'!$A$2:$D$4000,4,FALSE),"-")</f>
        <v>-</v>
      </c>
      <c r="AB182" s="9" t="str">
        <f>IFERROR(VLOOKUP(CONCATENATE($A182,AB$1),'Исх-фото'!$A$2:$D$4000,4,FALSE),"-")</f>
        <v>-</v>
      </c>
      <c r="AC182" s="9" t="str">
        <f>IFERROR(VLOOKUP(CONCATENATE($A182,AC$1),'Исх-фото'!$A$2:$D$4000,4,FALSE),"-")</f>
        <v>-</v>
      </c>
      <c r="AD182" s="9" t="str">
        <f>IFERROR(VLOOKUP(CONCATENATE($A182,AD$1),'Исх-фото'!$A$2:$D$4000,4,FALSE),"-")</f>
        <v>-</v>
      </c>
      <c r="AE182" s="9" t="str">
        <f>IFERROR(VLOOKUP(CONCATENATE($A182,AE$1),'Исх-фото'!$A$2:$D$4000,4,FALSE),"-")</f>
        <v>-</v>
      </c>
      <c r="AF182" s="9" t="str">
        <f>IFERROR(VLOOKUP(CONCATENATE($A182,AF$1),'Исх-фото'!$A$2:$D$4000,4,FALSE),"-")</f>
        <v>-</v>
      </c>
      <c r="AG182" s="9" t="str">
        <f>IFERROR(VLOOKUP(CONCATENATE($A182,AG$1),'Исх-фото'!$A$2:$D$4000,4,FALSE),"-")</f>
        <v>-</v>
      </c>
      <c r="AH182" s="9" t="str">
        <f>IFERROR(VLOOKUP(CONCATENATE($A182,AH$1),'Исх-фото'!$A$2:$D$4000,4,FALSE),"-")</f>
        <v>-</v>
      </c>
      <c r="AI182" s="9" t="str">
        <f>IFERROR(VLOOKUP(CONCATENATE($A182,AI$1),'Исх-фото'!$A$2:$D$4000,4,FALSE),"-")</f>
        <v>-</v>
      </c>
      <c r="AJ182" s="9" t="str">
        <f>IFERROR(VLOOKUP(CONCATENATE($A182,AJ$1),'Исх-фото'!$A$2:$D$4000,4,FALSE),"-")</f>
        <v>-</v>
      </c>
      <c r="AK182" s="9" t="str">
        <f>IFERROR(VLOOKUP(CONCATENATE($A182,AK$1),'Исх-фото'!$A$2:$D$4000,4,FALSE),"-")</f>
        <v>-</v>
      </c>
      <c r="AL182" s="9" t="str">
        <f>IFERROR(VLOOKUP(CONCATENATE($A182,AL$1),'Исх-фото'!$A$2:$D$4000,4,FALSE),"-")</f>
        <v>-</v>
      </c>
      <c r="AM182" s="9" t="str">
        <f>IFERROR(VLOOKUP(CONCATENATE($A182,AM$1),'Исх-фото'!$A$2:$D$4000,4,FALSE),"-")</f>
        <v>-</v>
      </c>
      <c r="AN182" s="9" t="str">
        <f>IFERROR(VLOOKUP(CONCATENATE($A182,AN$1),'Исх-фото'!$A$2:$D$4000,4,FALSE),"-")</f>
        <v>-</v>
      </c>
      <c r="AO182" s="9" t="str">
        <f>IFERROR(VLOOKUP(CONCATENATE($A182,AO$1),'Исх-фото'!$A$2:$D$4000,4,FALSE),"-")</f>
        <v>-</v>
      </c>
      <c r="AP182" s="9" t="str">
        <f>IFERROR(VLOOKUP(CONCATENATE($A182,AP$1),'Исх-фото'!$A$2:$D$4000,4,FALSE),"-")</f>
        <v>-</v>
      </c>
      <c r="AQ182" s="9" t="str">
        <f>IFERROR(VLOOKUP(CONCATENATE($A182,AQ$1),'Исх-фото'!$A$2:$D$4000,4,FALSE),"-")</f>
        <v>-</v>
      </c>
      <c r="AR182" s="9" t="str">
        <f>IFERROR(VLOOKUP(CONCATENATE($A182,AR$1),'Исх-фото'!$A$2:$D$4000,4,FALSE),"-")</f>
        <v>-</v>
      </c>
      <c r="AS182" s="9" t="str">
        <f>IFERROR(VLOOKUP(CONCATENATE($A182,AS$1),'Исх-фото'!$A$2:$D$4000,4,FALSE),"-")</f>
        <v>-</v>
      </c>
      <c r="AT182" s="9" t="str">
        <f>IFERROR(VLOOKUP(CONCATENATE($A182,AT$1),'Исх-фото'!$A$2:$D$4000,4,FALSE),"-")</f>
        <v>-</v>
      </c>
      <c r="AU182" s="9" t="str">
        <f>IFERROR(VLOOKUP(CONCATENATE($A182,AU$1),'Исх-фото'!$A$2:$D$4000,4,FALSE),"-")</f>
        <v>-</v>
      </c>
      <c r="AV182" s="9" t="str">
        <f>IFERROR(VLOOKUP(CONCATENATE($A182,AV$1),'Исх-фото'!$A$2:$D$4000,4,FALSE),"-")</f>
        <v>-</v>
      </c>
      <c r="AW182" s="9" t="str">
        <f>IFERROR(VLOOKUP(CONCATENATE($A182,AW$1),'Исх-фото'!$A$2:$D$4000,4,FALSE),"-")</f>
        <v>-</v>
      </c>
      <c r="AX182" s="9" t="str">
        <f>IFERROR(VLOOKUP(CONCATENATE($A182,AX$1),'Исх-фото'!$A$2:$D$4000,4,FALSE),"-")</f>
        <v>-</v>
      </c>
      <c r="AY182" s="9" t="str">
        <f>IFERROR(VLOOKUP(CONCATENATE($A182,AY$1),'Исх-фото'!$A$2:$D$4000,4,FALSE),"-")</f>
        <v>-</v>
      </c>
      <c r="AZ182" s="9" t="str">
        <f>IFERROR(VLOOKUP(CONCATENATE($A182,AZ$1),'Исх-фото'!$A$2:$D$4000,4,FALSE),"-")</f>
        <v>-</v>
      </c>
      <c r="BA182" s="9" t="str">
        <f>IFERROR(VLOOKUP(CONCATENATE($A182,BA$1),'Исх-фото'!$A$2:$D$4000,4,FALSE),"-")</f>
        <v>-</v>
      </c>
      <c r="BB182" s="9" t="str">
        <f>IFERROR(VLOOKUP(CONCATENATE($A182,BB$1),'Исх-фото'!$A$2:$D$4000,4,FALSE),"-")</f>
        <v>-</v>
      </c>
      <c r="BC182" s="9" t="str">
        <f>IFERROR(VLOOKUP(CONCATENATE($A182,BC$1),'Исх-фото'!$A$2:$D$4000,4,FALSE),"-")</f>
        <v>-</v>
      </c>
      <c r="BD182" s="9" t="str">
        <f>IFERROR(VLOOKUP(CONCATENATE($A182,BD$1),'Исх-фото'!$A$2:$D$4000,4,FALSE),"-")</f>
        <v>-</v>
      </c>
      <c r="BE182" s="9" t="str">
        <f>IFERROR(VLOOKUP(CONCATENATE($A182,BE$1),'Исх-фото'!$A$2:$D$4000,4,FALSE),"-")</f>
        <v>-</v>
      </c>
      <c r="BF182" s="9" t="str">
        <f>IFERROR(VLOOKUP(CONCATENATE($A182,BF$1),'Исх-фото'!$A$2:$D$4000,4,FALSE),"-")</f>
        <v>-</v>
      </c>
      <c r="BG182" s="9" t="str">
        <f>IFERROR(VLOOKUP(CONCATENATE($A182,BG$1),'Исх-фото'!$A$2:$D$4000,4,FALSE),"-")</f>
        <v>-</v>
      </c>
      <c r="BH182" s="9" t="str">
        <f>IFERROR(VLOOKUP(CONCATENATE($A182,BH$1),'Исх-фото'!$A$2:$D$4000,4,FALSE),"-")</f>
        <v>-</v>
      </c>
      <c r="BI182" s="9" t="str">
        <f>IFERROR(VLOOKUP(CONCATENATE($A182,BI$1),'Исх-фото'!$A$2:$D$4000,4,FALSE),"-")</f>
        <v>-</v>
      </c>
      <c r="BJ182" s="37">
        <f t="shared" si="16"/>
        <v>0</v>
      </c>
      <c r="BK182" s="34" t="str">
        <f t="shared" si="17"/>
        <v>-</v>
      </c>
      <c r="BL182" s="9" t="e">
        <f t="shared" si="14"/>
        <v>#VALUE!</v>
      </c>
    </row>
    <row r="183" spans="1:64">
      <c r="A183" s="38">
        <f t="shared" si="15"/>
        <v>181</v>
      </c>
      <c r="B183" s="36"/>
      <c r="C183" s="36"/>
      <c r="D183" s="9" t="str">
        <f>IFERROR(VLOOKUP(CONCATENATE($A183,D$1),'Исх-фото'!$A$2:$D$4000,4,FALSE),"-")</f>
        <v>-</v>
      </c>
      <c r="E183" s="9" t="str">
        <f>IFERROR(VLOOKUP(CONCATENATE($A183,E$1),'Исх-фото'!$A$2:$D$4000,4,FALSE),"-")</f>
        <v>-</v>
      </c>
      <c r="F183" s="9" t="str">
        <f>IFERROR(VLOOKUP(CONCATENATE($A183,F$1),'Исх-фото'!$A$2:$D$4000,4,FALSE),"-")</f>
        <v>-</v>
      </c>
      <c r="G183" s="9" t="str">
        <f>IFERROR(VLOOKUP(CONCATENATE($A183,G$1),'Исх-фото'!$A$2:$D$4000,4,FALSE),"-")</f>
        <v>-</v>
      </c>
      <c r="H183" s="9" t="str">
        <f>IFERROR(VLOOKUP(CONCATENATE($A183,H$1),'Исх-фото'!$A$2:$D$4000,4,FALSE),"-")</f>
        <v>-</v>
      </c>
      <c r="I183" s="9" t="str">
        <f>IFERROR(VLOOKUP(CONCATENATE($A183,I$1),'Исх-фото'!$A$2:$D$4000,4,FALSE),"-")</f>
        <v>-</v>
      </c>
      <c r="J183" s="9" t="str">
        <f>IFERROR(VLOOKUP(CONCATENATE($A183,J$1),'Исх-фото'!$A$2:$D$4000,4,FALSE),"-")</f>
        <v>-</v>
      </c>
      <c r="K183" s="9" t="str">
        <f>IFERROR(VLOOKUP(CONCATENATE($A183,K$1),'Исх-фото'!$A$2:$D$4000,4,FALSE),"-")</f>
        <v>-</v>
      </c>
      <c r="L183" s="9" t="str">
        <f>IFERROR(VLOOKUP(CONCATENATE($A183,L$1),'Исх-фото'!$A$2:$D$4000,4,FALSE),"-")</f>
        <v>-</v>
      </c>
      <c r="M183" s="9" t="str">
        <f>IFERROR(VLOOKUP(CONCATENATE($A183,M$1),'Исх-фото'!$A$2:$D$4000,4,FALSE),"-")</f>
        <v>-</v>
      </c>
      <c r="N183" s="9" t="str">
        <f>IFERROR(VLOOKUP(CONCATENATE($A183,N$1),'Исх-фото'!$A$2:$D$4000,4,FALSE),"-")</f>
        <v>-</v>
      </c>
      <c r="O183" s="9" t="str">
        <f>IFERROR(VLOOKUP(CONCATENATE($A183,O$1),'Исх-фото'!$A$2:$D$4000,4,FALSE),"-")</f>
        <v>-</v>
      </c>
      <c r="P183" s="9" t="str">
        <f>IFERROR(VLOOKUP(CONCATENATE($A183,P$1),'Исх-фото'!$A$2:$D$4000,4,FALSE),"-")</f>
        <v>-</v>
      </c>
      <c r="Q183" s="9" t="str">
        <f>IFERROR(VLOOKUP(CONCATENATE($A183,Q$1),'Исх-фото'!$A$2:$D$4000,4,FALSE),"-")</f>
        <v>-</v>
      </c>
      <c r="R183" s="9" t="str">
        <f>IFERROR(VLOOKUP(CONCATENATE($A183,R$1),'Исх-фото'!$A$2:$D$4000,4,FALSE),"-")</f>
        <v>-</v>
      </c>
      <c r="S183" s="9" t="str">
        <f>IFERROR(VLOOKUP(CONCATENATE($A183,S$1),'Исх-фото'!$A$2:$D$4000,4,FALSE),"-")</f>
        <v>-</v>
      </c>
      <c r="T183" s="9" t="str">
        <f>IFERROR(VLOOKUP(CONCATENATE($A183,T$1),'Исх-фото'!$A$2:$D$4000,4,FALSE),"-")</f>
        <v>-</v>
      </c>
      <c r="U183" s="9" t="str">
        <f>IFERROR(VLOOKUP(CONCATENATE($A183,U$1),'Исх-фото'!$A$2:$D$4000,4,FALSE),"-")</f>
        <v>-</v>
      </c>
      <c r="V183" s="9" t="str">
        <f>IFERROR(VLOOKUP(CONCATENATE($A183,V$1),'Исх-фото'!$A$2:$D$4000,4,FALSE),"-")</f>
        <v>-</v>
      </c>
      <c r="W183" s="9" t="str">
        <f>IFERROR(VLOOKUP(CONCATENATE($A183,W$1),'Исх-фото'!$A$2:$D$4000,4,FALSE),"-")</f>
        <v>-</v>
      </c>
      <c r="X183" s="9" t="str">
        <f>IFERROR(VLOOKUP(CONCATENATE($A183,X$1),'Исх-фото'!$A$2:$D$4000,4,FALSE),"-")</f>
        <v>-</v>
      </c>
      <c r="Y183" s="9" t="str">
        <f>IFERROR(VLOOKUP(CONCATENATE($A183,Y$1),'Исх-фото'!$A$2:$D$4000,4,FALSE),"-")</f>
        <v>-</v>
      </c>
      <c r="Z183" s="9" t="str">
        <f>IFERROR(VLOOKUP(CONCATENATE($A183,Z$1),'Исх-фото'!$A$2:$D$4000,4,FALSE),"-")</f>
        <v>-</v>
      </c>
      <c r="AA183" s="9" t="str">
        <f>IFERROR(VLOOKUP(CONCATENATE($A183,AA$1),'Исх-фото'!$A$2:$D$4000,4,FALSE),"-")</f>
        <v>-</v>
      </c>
      <c r="AB183" s="9" t="str">
        <f>IFERROR(VLOOKUP(CONCATENATE($A183,AB$1),'Исх-фото'!$A$2:$D$4000,4,FALSE),"-")</f>
        <v>-</v>
      </c>
      <c r="AC183" s="9" t="str">
        <f>IFERROR(VLOOKUP(CONCATENATE($A183,AC$1),'Исх-фото'!$A$2:$D$4000,4,FALSE),"-")</f>
        <v>-</v>
      </c>
      <c r="AD183" s="9" t="str">
        <f>IFERROR(VLOOKUP(CONCATENATE($A183,AD$1),'Исх-фото'!$A$2:$D$4000,4,FALSE),"-")</f>
        <v>-</v>
      </c>
      <c r="AE183" s="9" t="str">
        <f>IFERROR(VLOOKUP(CONCATENATE($A183,AE$1),'Исх-фото'!$A$2:$D$4000,4,FALSE),"-")</f>
        <v>-</v>
      </c>
      <c r="AF183" s="9" t="str">
        <f>IFERROR(VLOOKUP(CONCATENATE($A183,AF$1),'Исх-фото'!$A$2:$D$4000,4,FALSE),"-")</f>
        <v>-</v>
      </c>
      <c r="AG183" s="9" t="str">
        <f>IFERROR(VLOOKUP(CONCATENATE($A183,AG$1),'Исх-фото'!$A$2:$D$4000,4,FALSE),"-")</f>
        <v>-</v>
      </c>
      <c r="AH183" s="9" t="str">
        <f>IFERROR(VLOOKUP(CONCATENATE($A183,AH$1),'Исх-фото'!$A$2:$D$4000,4,FALSE),"-")</f>
        <v>-</v>
      </c>
      <c r="AI183" s="9" t="str">
        <f>IFERROR(VLOOKUP(CONCATENATE($A183,AI$1),'Исх-фото'!$A$2:$D$4000,4,FALSE),"-")</f>
        <v>-</v>
      </c>
      <c r="AJ183" s="9" t="str">
        <f>IFERROR(VLOOKUP(CONCATENATE($A183,AJ$1),'Исх-фото'!$A$2:$D$4000,4,FALSE),"-")</f>
        <v>-</v>
      </c>
      <c r="AK183" s="9" t="str">
        <f>IFERROR(VLOOKUP(CONCATENATE($A183,AK$1),'Исх-фото'!$A$2:$D$4000,4,FALSE),"-")</f>
        <v>-</v>
      </c>
      <c r="AL183" s="9" t="str">
        <f>IFERROR(VLOOKUP(CONCATENATE($A183,AL$1),'Исх-фото'!$A$2:$D$4000,4,FALSE),"-")</f>
        <v>-</v>
      </c>
      <c r="AM183" s="9" t="str">
        <f>IFERROR(VLOOKUP(CONCATENATE($A183,AM$1),'Исх-фото'!$A$2:$D$4000,4,FALSE),"-")</f>
        <v>-</v>
      </c>
      <c r="AN183" s="9" t="str">
        <f>IFERROR(VLOOKUP(CONCATENATE($A183,AN$1),'Исх-фото'!$A$2:$D$4000,4,FALSE),"-")</f>
        <v>-</v>
      </c>
      <c r="AO183" s="9" t="str">
        <f>IFERROR(VLOOKUP(CONCATENATE($A183,AO$1),'Исх-фото'!$A$2:$D$4000,4,FALSE),"-")</f>
        <v>-</v>
      </c>
      <c r="AP183" s="9" t="str">
        <f>IFERROR(VLOOKUP(CONCATENATE($A183,AP$1),'Исх-фото'!$A$2:$D$4000,4,FALSE),"-")</f>
        <v>-</v>
      </c>
      <c r="AQ183" s="9" t="str">
        <f>IFERROR(VLOOKUP(CONCATENATE($A183,AQ$1),'Исх-фото'!$A$2:$D$4000,4,FALSE),"-")</f>
        <v>-</v>
      </c>
      <c r="AR183" s="9" t="str">
        <f>IFERROR(VLOOKUP(CONCATENATE($A183,AR$1),'Исх-фото'!$A$2:$D$4000,4,FALSE),"-")</f>
        <v>-</v>
      </c>
      <c r="AS183" s="9" t="str">
        <f>IFERROR(VLOOKUP(CONCATENATE($A183,AS$1),'Исх-фото'!$A$2:$D$4000,4,FALSE),"-")</f>
        <v>-</v>
      </c>
      <c r="AT183" s="9" t="str">
        <f>IFERROR(VLOOKUP(CONCATENATE($A183,AT$1),'Исх-фото'!$A$2:$D$4000,4,FALSE),"-")</f>
        <v>-</v>
      </c>
      <c r="AU183" s="9" t="str">
        <f>IFERROR(VLOOKUP(CONCATENATE($A183,AU$1),'Исх-фото'!$A$2:$D$4000,4,FALSE),"-")</f>
        <v>-</v>
      </c>
      <c r="AV183" s="9" t="str">
        <f>IFERROR(VLOOKUP(CONCATENATE($A183,AV$1),'Исх-фото'!$A$2:$D$4000,4,FALSE),"-")</f>
        <v>-</v>
      </c>
      <c r="AW183" s="9" t="str">
        <f>IFERROR(VLOOKUP(CONCATENATE($A183,AW$1),'Исх-фото'!$A$2:$D$4000,4,FALSE),"-")</f>
        <v>-</v>
      </c>
      <c r="AX183" s="9" t="str">
        <f>IFERROR(VLOOKUP(CONCATENATE($A183,AX$1),'Исх-фото'!$A$2:$D$4000,4,FALSE),"-")</f>
        <v>-</v>
      </c>
      <c r="AY183" s="9" t="str">
        <f>IFERROR(VLOOKUP(CONCATENATE($A183,AY$1),'Исх-фото'!$A$2:$D$4000,4,FALSE),"-")</f>
        <v>-</v>
      </c>
      <c r="AZ183" s="9" t="str">
        <f>IFERROR(VLOOKUP(CONCATENATE($A183,AZ$1),'Исх-фото'!$A$2:$D$4000,4,FALSE),"-")</f>
        <v>-</v>
      </c>
      <c r="BA183" s="9" t="str">
        <f>IFERROR(VLOOKUP(CONCATENATE($A183,BA$1),'Исх-фото'!$A$2:$D$4000,4,FALSE),"-")</f>
        <v>-</v>
      </c>
      <c r="BB183" s="9" t="str">
        <f>IFERROR(VLOOKUP(CONCATENATE($A183,BB$1),'Исх-фото'!$A$2:$D$4000,4,FALSE),"-")</f>
        <v>-</v>
      </c>
      <c r="BC183" s="9" t="str">
        <f>IFERROR(VLOOKUP(CONCATENATE($A183,BC$1),'Исх-фото'!$A$2:$D$4000,4,FALSE),"-")</f>
        <v>-</v>
      </c>
      <c r="BD183" s="9" t="str">
        <f>IFERROR(VLOOKUP(CONCATENATE($A183,BD$1),'Исх-фото'!$A$2:$D$4000,4,FALSE),"-")</f>
        <v>-</v>
      </c>
      <c r="BE183" s="9" t="str">
        <f>IFERROR(VLOOKUP(CONCATENATE($A183,BE$1),'Исх-фото'!$A$2:$D$4000,4,FALSE),"-")</f>
        <v>-</v>
      </c>
      <c r="BF183" s="9" t="str">
        <f>IFERROR(VLOOKUP(CONCATENATE($A183,BF$1),'Исх-фото'!$A$2:$D$4000,4,FALSE),"-")</f>
        <v>-</v>
      </c>
      <c r="BG183" s="9" t="str">
        <f>IFERROR(VLOOKUP(CONCATENATE($A183,BG$1),'Исх-фото'!$A$2:$D$4000,4,FALSE),"-")</f>
        <v>-</v>
      </c>
      <c r="BH183" s="9" t="str">
        <f>IFERROR(VLOOKUP(CONCATENATE($A183,BH$1),'Исх-фото'!$A$2:$D$4000,4,FALSE),"-")</f>
        <v>-</v>
      </c>
      <c r="BI183" s="9" t="str">
        <f>IFERROR(VLOOKUP(CONCATENATE($A183,BI$1),'Исх-фото'!$A$2:$D$4000,4,FALSE),"-")</f>
        <v>-</v>
      </c>
      <c r="BJ183" s="37">
        <f t="shared" si="16"/>
        <v>0</v>
      </c>
      <c r="BK183" s="34" t="str">
        <f t="shared" si="17"/>
        <v>-</v>
      </c>
      <c r="BL183" s="9" t="e">
        <f t="shared" si="14"/>
        <v>#VALUE!</v>
      </c>
    </row>
    <row r="184" spans="1:64">
      <c r="A184" s="38">
        <f t="shared" si="15"/>
        <v>182</v>
      </c>
      <c r="B184" s="36"/>
      <c r="C184" s="36"/>
      <c r="D184" s="9" t="str">
        <f>IFERROR(VLOOKUP(CONCATENATE($A184,D$1),'Исх-фото'!$A$2:$D$4000,4,FALSE),"-")</f>
        <v>-</v>
      </c>
      <c r="E184" s="9" t="str">
        <f>IFERROR(VLOOKUP(CONCATENATE($A184,E$1),'Исх-фото'!$A$2:$D$4000,4,FALSE),"-")</f>
        <v>-</v>
      </c>
      <c r="F184" s="9" t="str">
        <f>IFERROR(VLOOKUP(CONCATENATE($A184,F$1),'Исх-фото'!$A$2:$D$4000,4,FALSE),"-")</f>
        <v>-</v>
      </c>
      <c r="G184" s="9" t="str">
        <f>IFERROR(VLOOKUP(CONCATENATE($A184,G$1),'Исх-фото'!$A$2:$D$4000,4,FALSE),"-")</f>
        <v>-</v>
      </c>
      <c r="H184" s="9" t="str">
        <f>IFERROR(VLOOKUP(CONCATENATE($A184,H$1),'Исх-фото'!$A$2:$D$4000,4,FALSE),"-")</f>
        <v>-</v>
      </c>
      <c r="I184" s="9" t="str">
        <f>IFERROR(VLOOKUP(CONCATENATE($A184,I$1),'Исх-фото'!$A$2:$D$4000,4,FALSE),"-")</f>
        <v>-</v>
      </c>
      <c r="J184" s="9" t="str">
        <f>IFERROR(VLOOKUP(CONCATENATE($A184,J$1),'Исх-фото'!$A$2:$D$4000,4,FALSE),"-")</f>
        <v>-</v>
      </c>
      <c r="K184" s="9" t="str">
        <f>IFERROR(VLOOKUP(CONCATENATE($A184,K$1),'Исх-фото'!$A$2:$D$4000,4,FALSE),"-")</f>
        <v>-</v>
      </c>
      <c r="L184" s="9" t="str">
        <f>IFERROR(VLOOKUP(CONCATENATE($A184,L$1),'Исх-фото'!$A$2:$D$4000,4,FALSE),"-")</f>
        <v>-</v>
      </c>
      <c r="M184" s="9" t="str">
        <f>IFERROR(VLOOKUP(CONCATENATE($A184,M$1),'Исх-фото'!$A$2:$D$4000,4,FALSE),"-")</f>
        <v>-</v>
      </c>
      <c r="N184" s="9" t="str">
        <f>IFERROR(VLOOKUP(CONCATENATE($A184,N$1),'Исх-фото'!$A$2:$D$4000,4,FALSE),"-")</f>
        <v>-</v>
      </c>
      <c r="O184" s="9" t="str">
        <f>IFERROR(VLOOKUP(CONCATENATE($A184,O$1),'Исх-фото'!$A$2:$D$4000,4,FALSE),"-")</f>
        <v>-</v>
      </c>
      <c r="P184" s="9" t="str">
        <f>IFERROR(VLOOKUP(CONCATENATE($A184,P$1),'Исх-фото'!$A$2:$D$4000,4,FALSE),"-")</f>
        <v>-</v>
      </c>
      <c r="Q184" s="9" t="str">
        <f>IFERROR(VLOOKUP(CONCATENATE($A184,Q$1),'Исх-фото'!$A$2:$D$4000,4,FALSE),"-")</f>
        <v>-</v>
      </c>
      <c r="R184" s="9" t="str">
        <f>IFERROR(VLOOKUP(CONCATENATE($A184,R$1),'Исх-фото'!$A$2:$D$4000,4,FALSE),"-")</f>
        <v>-</v>
      </c>
      <c r="S184" s="9" t="str">
        <f>IFERROR(VLOOKUP(CONCATENATE($A184,S$1),'Исх-фото'!$A$2:$D$4000,4,FALSE),"-")</f>
        <v>-</v>
      </c>
      <c r="T184" s="9" t="str">
        <f>IFERROR(VLOOKUP(CONCATENATE($A184,T$1),'Исх-фото'!$A$2:$D$4000,4,FALSE),"-")</f>
        <v>-</v>
      </c>
      <c r="U184" s="9" t="str">
        <f>IFERROR(VLOOKUP(CONCATENATE($A184,U$1),'Исх-фото'!$A$2:$D$4000,4,FALSE),"-")</f>
        <v>-</v>
      </c>
      <c r="V184" s="9" t="str">
        <f>IFERROR(VLOOKUP(CONCATENATE($A184,V$1),'Исх-фото'!$A$2:$D$4000,4,FALSE),"-")</f>
        <v>-</v>
      </c>
      <c r="W184" s="9" t="str">
        <f>IFERROR(VLOOKUP(CONCATENATE($A184,W$1),'Исх-фото'!$A$2:$D$4000,4,FALSE),"-")</f>
        <v>-</v>
      </c>
      <c r="X184" s="9" t="str">
        <f>IFERROR(VLOOKUP(CONCATENATE($A184,X$1),'Исх-фото'!$A$2:$D$4000,4,FALSE),"-")</f>
        <v>-</v>
      </c>
      <c r="Y184" s="9" t="str">
        <f>IFERROR(VLOOKUP(CONCATENATE($A184,Y$1),'Исх-фото'!$A$2:$D$4000,4,FALSE),"-")</f>
        <v>-</v>
      </c>
      <c r="Z184" s="9" t="str">
        <f>IFERROR(VLOOKUP(CONCATENATE($A184,Z$1),'Исх-фото'!$A$2:$D$4000,4,FALSE),"-")</f>
        <v>-</v>
      </c>
      <c r="AA184" s="9" t="str">
        <f>IFERROR(VLOOKUP(CONCATENATE($A184,AA$1),'Исх-фото'!$A$2:$D$4000,4,FALSE),"-")</f>
        <v>-</v>
      </c>
      <c r="AB184" s="9" t="str">
        <f>IFERROR(VLOOKUP(CONCATENATE($A184,AB$1),'Исх-фото'!$A$2:$D$4000,4,FALSE),"-")</f>
        <v>-</v>
      </c>
      <c r="AC184" s="9" t="str">
        <f>IFERROR(VLOOKUP(CONCATENATE($A184,AC$1),'Исх-фото'!$A$2:$D$4000,4,FALSE),"-")</f>
        <v>-</v>
      </c>
      <c r="AD184" s="9" t="str">
        <f>IFERROR(VLOOKUP(CONCATENATE($A184,AD$1),'Исх-фото'!$A$2:$D$4000,4,FALSE),"-")</f>
        <v>-</v>
      </c>
      <c r="AE184" s="9" t="str">
        <f>IFERROR(VLOOKUP(CONCATENATE($A184,AE$1),'Исх-фото'!$A$2:$D$4000,4,FALSE),"-")</f>
        <v>-</v>
      </c>
      <c r="AF184" s="9" t="str">
        <f>IFERROR(VLOOKUP(CONCATENATE($A184,AF$1),'Исх-фото'!$A$2:$D$4000,4,FALSE),"-")</f>
        <v>-</v>
      </c>
      <c r="AG184" s="9" t="str">
        <f>IFERROR(VLOOKUP(CONCATENATE($A184,AG$1),'Исх-фото'!$A$2:$D$4000,4,FALSE),"-")</f>
        <v>-</v>
      </c>
      <c r="AH184" s="9" t="str">
        <f>IFERROR(VLOOKUP(CONCATENATE($A184,AH$1),'Исх-фото'!$A$2:$D$4000,4,FALSE),"-")</f>
        <v>-</v>
      </c>
      <c r="AI184" s="9" t="str">
        <f>IFERROR(VLOOKUP(CONCATENATE($A184,AI$1),'Исх-фото'!$A$2:$D$4000,4,FALSE),"-")</f>
        <v>-</v>
      </c>
      <c r="AJ184" s="9" t="str">
        <f>IFERROR(VLOOKUP(CONCATENATE($A184,AJ$1),'Исх-фото'!$A$2:$D$4000,4,FALSE),"-")</f>
        <v>-</v>
      </c>
      <c r="AK184" s="9" t="str">
        <f>IFERROR(VLOOKUP(CONCATENATE($A184,AK$1),'Исх-фото'!$A$2:$D$4000,4,FALSE),"-")</f>
        <v>-</v>
      </c>
      <c r="AL184" s="9" t="str">
        <f>IFERROR(VLOOKUP(CONCATENATE($A184,AL$1),'Исх-фото'!$A$2:$D$4000,4,FALSE),"-")</f>
        <v>-</v>
      </c>
      <c r="AM184" s="9" t="str">
        <f>IFERROR(VLOOKUP(CONCATENATE($A184,AM$1),'Исх-фото'!$A$2:$D$4000,4,FALSE),"-")</f>
        <v>-</v>
      </c>
      <c r="AN184" s="9" t="str">
        <f>IFERROR(VLOOKUP(CONCATENATE($A184,AN$1),'Исх-фото'!$A$2:$D$4000,4,FALSE),"-")</f>
        <v>-</v>
      </c>
      <c r="AO184" s="9" t="str">
        <f>IFERROR(VLOOKUP(CONCATENATE($A184,AO$1),'Исх-фото'!$A$2:$D$4000,4,FALSE),"-")</f>
        <v>-</v>
      </c>
      <c r="AP184" s="9" t="str">
        <f>IFERROR(VLOOKUP(CONCATENATE($A184,AP$1),'Исх-фото'!$A$2:$D$4000,4,FALSE),"-")</f>
        <v>-</v>
      </c>
      <c r="AQ184" s="9" t="str">
        <f>IFERROR(VLOOKUP(CONCATENATE($A184,AQ$1),'Исх-фото'!$A$2:$D$4000,4,FALSE),"-")</f>
        <v>-</v>
      </c>
      <c r="AR184" s="9" t="str">
        <f>IFERROR(VLOOKUP(CONCATENATE($A184,AR$1),'Исх-фото'!$A$2:$D$4000,4,FALSE),"-")</f>
        <v>-</v>
      </c>
      <c r="AS184" s="9" t="str">
        <f>IFERROR(VLOOKUP(CONCATENATE($A184,AS$1),'Исх-фото'!$A$2:$D$4000,4,FALSE),"-")</f>
        <v>-</v>
      </c>
      <c r="AT184" s="9" t="str">
        <f>IFERROR(VLOOKUP(CONCATENATE($A184,AT$1),'Исх-фото'!$A$2:$D$4000,4,FALSE),"-")</f>
        <v>-</v>
      </c>
      <c r="AU184" s="9" t="str">
        <f>IFERROR(VLOOKUP(CONCATENATE($A184,AU$1),'Исх-фото'!$A$2:$D$4000,4,FALSE),"-")</f>
        <v>-</v>
      </c>
      <c r="AV184" s="9" t="str">
        <f>IFERROR(VLOOKUP(CONCATENATE($A184,AV$1),'Исх-фото'!$A$2:$D$4000,4,FALSE),"-")</f>
        <v>-</v>
      </c>
      <c r="AW184" s="9" t="str">
        <f>IFERROR(VLOOKUP(CONCATENATE($A184,AW$1),'Исх-фото'!$A$2:$D$4000,4,FALSE),"-")</f>
        <v>-</v>
      </c>
      <c r="AX184" s="9" t="str">
        <f>IFERROR(VLOOKUP(CONCATENATE($A184,AX$1),'Исх-фото'!$A$2:$D$4000,4,FALSE),"-")</f>
        <v>-</v>
      </c>
      <c r="AY184" s="9" t="str">
        <f>IFERROR(VLOOKUP(CONCATENATE($A184,AY$1),'Исх-фото'!$A$2:$D$4000,4,FALSE),"-")</f>
        <v>-</v>
      </c>
      <c r="AZ184" s="9" t="str">
        <f>IFERROR(VLOOKUP(CONCATENATE($A184,AZ$1),'Исх-фото'!$A$2:$D$4000,4,FALSE),"-")</f>
        <v>-</v>
      </c>
      <c r="BA184" s="9" t="str">
        <f>IFERROR(VLOOKUP(CONCATENATE($A184,BA$1),'Исх-фото'!$A$2:$D$4000,4,FALSE),"-")</f>
        <v>-</v>
      </c>
      <c r="BB184" s="9" t="str">
        <f>IFERROR(VLOOKUP(CONCATENATE($A184,BB$1),'Исх-фото'!$A$2:$D$4000,4,FALSE),"-")</f>
        <v>-</v>
      </c>
      <c r="BC184" s="9" t="str">
        <f>IFERROR(VLOOKUP(CONCATENATE($A184,BC$1),'Исх-фото'!$A$2:$D$4000,4,FALSE),"-")</f>
        <v>-</v>
      </c>
      <c r="BD184" s="9" t="str">
        <f>IFERROR(VLOOKUP(CONCATENATE($A184,BD$1),'Исх-фото'!$A$2:$D$4000,4,FALSE),"-")</f>
        <v>-</v>
      </c>
      <c r="BE184" s="9" t="str">
        <f>IFERROR(VLOOKUP(CONCATENATE($A184,BE$1),'Исх-фото'!$A$2:$D$4000,4,FALSE),"-")</f>
        <v>-</v>
      </c>
      <c r="BF184" s="9" t="str">
        <f>IFERROR(VLOOKUP(CONCATENATE($A184,BF$1),'Исх-фото'!$A$2:$D$4000,4,FALSE),"-")</f>
        <v>-</v>
      </c>
      <c r="BG184" s="9" t="str">
        <f>IFERROR(VLOOKUP(CONCATENATE($A184,BG$1),'Исх-фото'!$A$2:$D$4000,4,FALSE),"-")</f>
        <v>-</v>
      </c>
      <c r="BH184" s="9" t="str">
        <f>IFERROR(VLOOKUP(CONCATENATE($A184,BH$1),'Исх-фото'!$A$2:$D$4000,4,FALSE),"-")</f>
        <v>-</v>
      </c>
      <c r="BI184" s="9" t="str">
        <f>IFERROR(VLOOKUP(CONCATENATE($A184,BI$1),'Исх-фото'!$A$2:$D$4000,4,FALSE),"-")</f>
        <v>-</v>
      </c>
      <c r="BJ184" s="37">
        <f t="shared" si="16"/>
        <v>0</v>
      </c>
      <c r="BK184" s="34" t="str">
        <f t="shared" si="17"/>
        <v>-</v>
      </c>
      <c r="BL184" s="9" t="e">
        <f t="shared" si="14"/>
        <v>#VALUE!</v>
      </c>
    </row>
    <row r="185" spans="1:64">
      <c r="A185" s="38">
        <f t="shared" si="15"/>
        <v>183</v>
      </c>
      <c r="B185" s="36"/>
      <c r="C185" s="36"/>
      <c r="D185" s="9" t="str">
        <f>IFERROR(VLOOKUP(CONCATENATE($A185,D$1),'Исх-фото'!$A$2:$D$4000,4,FALSE),"-")</f>
        <v>-</v>
      </c>
      <c r="E185" s="9" t="str">
        <f>IFERROR(VLOOKUP(CONCATENATE($A185,E$1),'Исх-фото'!$A$2:$D$4000,4,FALSE),"-")</f>
        <v>-</v>
      </c>
      <c r="F185" s="9" t="str">
        <f>IFERROR(VLOOKUP(CONCATENATE($A185,F$1),'Исх-фото'!$A$2:$D$4000,4,FALSE),"-")</f>
        <v>-</v>
      </c>
      <c r="G185" s="9" t="str">
        <f>IFERROR(VLOOKUP(CONCATENATE($A185,G$1),'Исх-фото'!$A$2:$D$4000,4,FALSE),"-")</f>
        <v>-</v>
      </c>
      <c r="H185" s="9" t="str">
        <f>IFERROR(VLOOKUP(CONCATENATE($A185,H$1),'Исх-фото'!$A$2:$D$4000,4,FALSE),"-")</f>
        <v>-</v>
      </c>
      <c r="I185" s="9" t="str">
        <f>IFERROR(VLOOKUP(CONCATENATE($A185,I$1),'Исх-фото'!$A$2:$D$4000,4,FALSE),"-")</f>
        <v>-</v>
      </c>
      <c r="J185" s="9" t="str">
        <f>IFERROR(VLOOKUP(CONCATENATE($A185,J$1),'Исх-фото'!$A$2:$D$4000,4,FALSE),"-")</f>
        <v>-</v>
      </c>
      <c r="K185" s="9" t="str">
        <f>IFERROR(VLOOKUP(CONCATENATE($A185,K$1),'Исх-фото'!$A$2:$D$4000,4,FALSE),"-")</f>
        <v>-</v>
      </c>
      <c r="L185" s="9" t="str">
        <f>IFERROR(VLOOKUP(CONCATENATE($A185,L$1),'Исх-фото'!$A$2:$D$4000,4,FALSE),"-")</f>
        <v>-</v>
      </c>
      <c r="M185" s="9" t="str">
        <f>IFERROR(VLOOKUP(CONCATENATE($A185,M$1),'Исх-фото'!$A$2:$D$4000,4,FALSE),"-")</f>
        <v>-</v>
      </c>
      <c r="N185" s="9" t="str">
        <f>IFERROR(VLOOKUP(CONCATENATE($A185,N$1),'Исх-фото'!$A$2:$D$4000,4,FALSE),"-")</f>
        <v>-</v>
      </c>
      <c r="O185" s="9" t="str">
        <f>IFERROR(VLOOKUP(CONCATENATE($A185,O$1),'Исх-фото'!$A$2:$D$4000,4,FALSE),"-")</f>
        <v>-</v>
      </c>
      <c r="P185" s="9" t="str">
        <f>IFERROR(VLOOKUP(CONCATENATE($A185,P$1),'Исх-фото'!$A$2:$D$4000,4,FALSE),"-")</f>
        <v>-</v>
      </c>
      <c r="Q185" s="9" t="str">
        <f>IFERROR(VLOOKUP(CONCATENATE($A185,Q$1),'Исх-фото'!$A$2:$D$4000,4,FALSE),"-")</f>
        <v>-</v>
      </c>
      <c r="R185" s="9" t="str">
        <f>IFERROR(VLOOKUP(CONCATENATE($A185,R$1),'Исх-фото'!$A$2:$D$4000,4,FALSE),"-")</f>
        <v>-</v>
      </c>
      <c r="S185" s="9" t="str">
        <f>IFERROR(VLOOKUP(CONCATENATE($A185,S$1),'Исх-фото'!$A$2:$D$4000,4,FALSE),"-")</f>
        <v>-</v>
      </c>
      <c r="T185" s="9" t="str">
        <f>IFERROR(VLOOKUP(CONCATENATE($A185,T$1),'Исх-фото'!$A$2:$D$4000,4,FALSE),"-")</f>
        <v>-</v>
      </c>
      <c r="U185" s="9" t="str">
        <f>IFERROR(VLOOKUP(CONCATENATE($A185,U$1),'Исх-фото'!$A$2:$D$4000,4,FALSE),"-")</f>
        <v>-</v>
      </c>
      <c r="V185" s="9" t="str">
        <f>IFERROR(VLOOKUP(CONCATENATE($A185,V$1),'Исх-фото'!$A$2:$D$4000,4,FALSE),"-")</f>
        <v>-</v>
      </c>
      <c r="W185" s="9" t="str">
        <f>IFERROR(VLOOKUP(CONCATENATE($A185,W$1),'Исх-фото'!$A$2:$D$4000,4,FALSE),"-")</f>
        <v>-</v>
      </c>
      <c r="X185" s="9" t="str">
        <f>IFERROR(VLOOKUP(CONCATENATE($A185,X$1),'Исх-фото'!$A$2:$D$4000,4,FALSE),"-")</f>
        <v>-</v>
      </c>
      <c r="Y185" s="9" t="str">
        <f>IFERROR(VLOOKUP(CONCATENATE($A185,Y$1),'Исх-фото'!$A$2:$D$4000,4,FALSE),"-")</f>
        <v>-</v>
      </c>
      <c r="Z185" s="9" t="str">
        <f>IFERROR(VLOOKUP(CONCATENATE($A185,Z$1),'Исх-фото'!$A$2:$D$4000,4,FALSE),"-")</f>
        <v>-</v>
      </c>
      <c r="AA185" s="9" t="str">
        <f>IFERROR(VLOOKUP(CONCATENATE($A185,AA$1),'Исх-фото'!$A$2:$D$4000,4,FALSE),"-")</f>
        <v>-</v>
      </c>
      <c r="AB185" s="9" t="str">
        <f>IFERROR(VLOOKUP(CONCATENATE($A185,AB$1),'Исх-фото'!$A$2:$D$4000,4,FALSE),"-")</f>
        <v>-</v>
      </c>
      <c r="AC185" s="9" t="str">
        <f>IFERROR(VLOOKUP(CONCATENATE($A185,AC$1),'Исх-фото'!$A$2:$D$4000,4,FALSE),"-")</f>
        <v>-</v>
      </c>
      <c r="AD185" s="9" t="str">
        <f>IFERROR(VLOOKUP(CONCATENATE($A185,AD$1),'Исх-фото'!$A$2:$D$4000,4,FALSE),"-")</f>
        <v>-</v>
      </c>
      <c r="AE185" s="9" t="str">
        <f>IFERROR(VLOOKUP(CONCATENATE($A185,AE$1),'Исх-фото'!$A$2:$D$4000,4,FALSE),"-")</f>
        <v>-</v>
      </c>
      <c r="AF185" s="9" t="str">
        <f>IFERROR(VLOOKUP(CONCATENATE($A185,AF$1),'Исх-фото'!$A$2:$D$4000,4,FALSE),"-")</f>
        <v>-</v>
      </c>
      <c r="AG185" s="9" t="str">
        <f>IFERROR(VLOOKUP(CONCATENATE($A185,AG$1),'Исх-фото'!$A$2:$D$4000,4,FALSE),"-")</f>
        <v>-</v>
      </c>
      <c r="AH185" s="9" t="str">
        <f>IFERROR(VLOOKUP(CONCATENATE($A185,AH$1),'Исх-фото'!$A$2:$D$4000,4,FALSE),"-")</f>
        <v>-</v>
      </c>
      <c r="AI185" s="9" t="str">
        <f>IFERROR(VLOOKUP(CONCATENATE($A185,AI$1),'Исх-фото'!$A$2:$D$4000,4,FALSE),"-")</f>
        <v>-</v>
      </c>
      <c r="AJ185" s="9" t="str">
        <f>IFERROR(VLOOKUP(CONCATENATE($A185,AJ$1),'Исх-фото'!$A$2:$D$4000,4,FALSE),"-")</f>
        <v>-</v>
      </c>
      <c r="AK185" s="9" t="str">
        <f>IFERROR(VLOOKUP(CONCATENATE($A185,AK$1),'Исх-фото'!$A$2:$D$4000,4,FALSE),"-")</f>
        <v>-</v>
      </c>
      <c r="AL185" s="9" t="str">
        <f>IFERROR(VLOOKUP(CONCATENATE($A185,AL$1),'Исх-фото'!$A$2:$D$4000,4,FALSE),"-")</f>
        <v>-</v>
      </c>
      <c r="AM185" s="9" t="str">
        <f>IFERROR(VLOOKUP(CONCATENATE($A185,AM$1),'Исх-фото'!$A$2:$D$4000,4,FALSE),"-")</f>
        <v>-</v>
      </c>
      <c r="AN185" s="9" t="str">
        <f>IFERROR(VLOOKUP(CONCATENATE($A185,AN$1),'Исх-фото'!$A$2:$D$4000,4,FALSE),"-")</f>
        <v>-</v>
      </c>
      <c r="AO185" s="9" t="str">
        <f>IFERROR(VLOOKUP(CONCATENATE($A185,AO$1),'Исх-фото'!$A$2:$D$4000,4,FALSE),"-")</f>
        <v>-</v>
      </c>
      <c r="AP185" s="9" t="str">
        <f>IFERROR(VLOOKUP(CONCATENATE($A185,AP$1),'Исх-фото'!$A$2:$D$4000,4,FALSE),"-")</f>
        <v>-</v>
      </c>
      <c r="AQ185" s="9" t="str">
        <f>IFERROR(VLOOKUP(CONCATENATE($A185,AQ$1),'Исх-фото'!$A$2:$D$4000,4,FALSE),"-")</f>
        <v>-</v>
      </c>
      <c r="AR185" s="9" t="str">
        <f>IFERROR(VLOOKUP(CONCATENATE($A185,AR$1),'Исх-фото'!$A$2:$D$4000,4,FALSE),"-")</f>
        <v>-</v>
      </c>
      <c r="AS185" s="9" t="str">
        <f>IFERROR(VLOOKUP(CONCATENATE($A185,AS$1),'Исх-фото'!$A$2:$D$4000,4,FALSE),"-")</f>
        <v>-</v>
      </c>
      <c r="AT185" s="9" t="str">
        <f>IFERROR(VLOOKUP(CONCATENATE($A185,AT$1),'Исх-фото'!$A$2:$D$4000,4,FALSE),"-")</f>
        <v>-</v>
      </c>
      <c r="AU185" s="9" t="str">
        <f>IFERROR(VLOOKUP(CONCATENATE($A185,AU$1),'Исх-фото'!$A$2:$D$4000,4,FALSE),"-")</f>
        <v>-</v>
      </c>
      <c r="AV185" s="9" t="str">
        <f>IFERROR(VLOOKUP(CONCATENATE($A185,AV$1),'Исх-фото'!$A$2:$D$4000,4,FALSE),"-")</f>
        <v>-</v>
      </c>
      <c r="AW185" s="9" t="str">
        <f>IFERROR(VLOOKUP(CONCATENATE($A185,AW$1),'Исх-фото'!$A$2:$D$4000,4,FALSE),"-")</f>
        <v>-</v>
      </c>
      <c r="AX185" s="9" t="str">
        <f>IFERROR(VLOOKUP(CONCATENATE($A185,AX$1),'Исх-фото'!$A$2:$D$4000,4,FALSE),"-")</f>
        <v>-</v>
      </c>
      <c r="AY185" s="9" t="str">
        <f>IFERROR(VLOOKUP(CONCATENATE($A185,AY$1),'Исх-фото'!$A$2:$D$4000,4,FALSE),"-")</f>
        <v>-</v>
      </c>
      <c r="AZ185" s="9" t="str">
        <f>IFERROR(VLOOKUP(CONCATENATE($A185,AZ$1),'Исх-фото'!$A$2:$D$4000,4,FALSE),"-")</f>
        <v>-</v>
      </c>
      <c r="BA185" s="9" t="str">
        <f>IFERROR(VLOOKUP(CONCATENATE($A185,BA$1),'Исх-фото'!$A$2:$D$4000,4,FALSE),"-")</f>
        <v>-</v>
      </c>
      <c r="BB185" s="9" t="str">
        <f>IFERROR(VLOOKUP(CONCATENATE($A185,BB$1),'Исх-фото'!$A$2:$D$4000,4,FALSE),"-")</f>
        <v>-</v>
      </c>
      <c r="BC185" s="9" t="str">
        <f>IFERROR(VLOOKUP(CONCATENATE($A185,BC$1),'Исх-фото'!$A$2:$D$4000,4,FALSE),"-")</f>
        <v>-</v>
      </c>
      <c r="BD185" s="9" t="str">
        <f>IFERROR(VLOOKUP(CONCATENATE($A185,BD$1),'Исх-фото'!$A$2:$D$4000,4,FALSE),"-")</f>
        <v>-</v>
      </c>
      <c r="BE185" s="9" t="str">
        <f>IFERROR(VLOOKUP(CONCATENATE($A185,BE$1),'Исх-фото'!$A$2:$D$4000,4,FALSE),"-")</f>
        <v>-</v>
      </c>
      <c r="BF185" s="9" t="str">
        <f>IFERROR(VLOOKUP(CONCATENATE($A185,BF$1),'Исх-фото'!$A$2:$D$4000,4,FALSE),"-")</f>
        <v>-</v>
      </c>
      <c r="BG185" s="9" t="str">
        <f>IFERROR(VLOOKUP(CONCATENATE($A185,BG$1),'Исх-фото'!$A$2:$D$4000,4,FALSE),"-")</f>
        <v>-</v>
      </c>
      <c r="BH185" s="9" t="str">
        <f>IFERROR(VLOOKUP(CONCATENATE($A185,BH$1),'Исх-фото'!$A$2:$D$4000,4,FALSE),"-")</f>
        <v>-</v>
      </c>
      <c r="BI185" s="9" t="str">
        <f>IFERROR(VLOOKUP(CONCATENATE($A185,BI$1),'Исх-фото'!$A$2:$D$4000,4,FALSE),"-")</f>
        <v>-</v>
      </c>
      <c r="BJ185" s="37">
        <f t="shared" si="16"/>
        <v>0</v>
      </c>
      <c r="BK185" s="34" t="str">
        <f t="shared" si="17"/>
        <v>-</v>
      </c>
      <c r="BL185" s="9" t="e">
        <f t="shared" si="14"/>
        <v>#VALUE!</v>
      </c>
    </row>
    <row r="186" spans="1:64">
      <c r="A186" s="38">
        <f t="shared" si="15"/>
        <v>184</v>
      </c>
      <c r="B186" s="36"/>
      <c r="C186" s="36"/>
      <c r="D186" s="9" t="str">
        <f>IFERROR(VLOOKUP(CONCATENATE($A186,D$1),'Исх-фото'!$A$2:$D$4000,4,FALSE),"-")</f>
        <v>-</v>
      </c>
      <c r="E186" s="9" t="str">
        <f>IFERROR(VLOOKUP(CONCATENATE($A186,E$1),'Исх-фото'!$A$2:$D$4000,4,FALSE),"-")</f>
        <v>-</v>
      </c>
      <c r="F186" s="9" t="str">
        <f>IFERROR(VLOOKUP(CONCATENATE($A186,F$1),'Исх-фото'!$A$2:$D$4000,4,FALSE),"-")</f>
        <v>-</v>
      </c>
      <c r="G186" s="9" t="str">
        <f>IFERROR(VLOOKUP(CONCATENATE($A186,G$1),'Исх-фото'!$A$2:$D$4000,4,FALSE),"-")</f>
        <v>-</v>
      </c>
      <c r="H186" s="9" t="str">
        <f>IFERROR(VLOOKUP(CONCATENATE($A186,H$1),'Исх-фото'!$A$2:$D$4000,4,FALSE),"-")</f>
        <v>-</v>
      </c>
      <c r="I186" s="9" t="str">
        <f>IFERROR(VLOOKUP(CONCATENATE($A186,I$1),'Исх-фото'!$A$2:$D$4000,4,FALSE),"-")</f>
        <v>-</v>
      </c>
      <c r="J186" s="9" t="str">
        <f>IFERROR(VLOOKUP(CONCATENATE($A186,J$1),'Исх-фото'!$A$2:$D$4000,4,FALSE),"-")</f>
        <v>-</v>
      </c>
      <c r="K186" s="9" t="str">
        <f>IFERROR(VLOOKUP(CONCATENATE($A186,K$1),'Исх-фото'!$A$2:$D$4000,4,FALSE),"-")</f>
        <v>-</v>
      </c>
      <c r="L186" s="9" t="str">
        <f>IFERROR(VLOOKUP(CONCATENATE($A186,L$1),'Исх-фото'!$A$2:$D$4000,4,FALSE),"-")</f>
        <v>-</v>
      </c>
      <c r="M186" s="9" t="str">
        <f>IFERROR(VLOOKUP(CONCATENATE($A186,M$1),'Исх-фото'!$A$2:$D$4000,4,FALSE),"-")</f>
        <v>-</v>
      </c>
      <c r="N186" s="9" t="str">
        <f>IFERROR(VLOOKUP(CONCATENATE($A186,N$1),'Исх-фото'!$A$2:$D$4000,4,FALSE),"-")</f>
        <v>-</v>
      </c>
      <c r="O186" s="9" t="str">
        <f>IFERROR(VLOOKUP(CONCATENATE($A186,O$1),'Исх-фото'!$A$2:$D$4000,4,FALSE),"-")</f>
        <v>-</v>
      </c>
      <c r="P186" s="9" t="str">
        <f>IFERROR(VLOOKUP(CONCATENATE($A186,P$1),'Исх-фото'!$A$2:$D$4000,4,FALSE),"-")</f>
        <v>-</v>
      </c>
      <c r="Q186" s="9" t="str">
        <f>IFERROR(VLOOKUP(CONCATENATE($A186,Q$1),'Исх-фото'!$A$2:$D$4000,4,FALSE),"-")</f>
        <v>-</v>
      </c>
      <c r="R186" s="9" t="str">
        <f>IFERROR(VLOOKUP(CONCATENATE($A186,R$1),'Исх-фото'!$A$2:$D$4000,4,FALSE),"-")</f>
        <v>-</v>
      </c>
      <c r="S186" s="9" t="str">
        <f>IFERROR(VLOOKUP(CONCATENATE($A186,S$1),'Исх-фото'!$A$2:$D$4000,4,FALSE),"-")</f>
        <v>-</v>
      </c>
      <c r="T186" s="9" t="str">
        <f>IFERROR(VLOOKUP(CONCATENATE($A186,T$1),'Исх-фото'!$A$2:$D$4000,4,FALSE),"-")</f>
        <v>-</v>
      </c>
      <c r="U186" s="9" t="str">
        <f>IFERROR(VLOOKUP(CONCATENATE($A186,U$1),'Исх-фото'!$A$2:$D$4000,4,FALSE),"-")</f>
        <v>-</v>
      </c>
      <c r="V186" s="9" t="str">
        <f>IFERROR(VLOOKUP(CONCATENATE($A186,V$1),'Исх-фото'!$A$2:$D$4000,4,FALSE),"-")</f>
        <v>-</v>
      </c>
      <c r="W186" s="9" t="str">
        <f>IFERROR(VLOOKUP(CONCATENATE($A186,W$1),'Исх-фото'!$A$2:$D$4000,4,FALSE),"-")</f>
        <v>-</v>
      </c>
      <c r="X186" s="9" t="str">
        <f>IFERROR(VLOOKUP(CONCATENATE($A186,X$1),'Исх-фото'!$A$2:$D$4000,4,FALSE),"-")</f>
        <v>-</v>
      </c>
      <c r="Y186" s="9" t="str">
        <f>IFERROR(VLOOKUP(CONCATENATE($A186,Y$1),'Исх-фото'!$A$2:$D$4000,4,FALSE),"-")</f>
        <v>-</v>
      </c>
      <c r="Z186" s="9" t="str">
        <f>IFERROR(VLOOKUP(CONCATENATE($A186,Z$1),'Исх-фото'!$A$2:$D$4000,4,FALSE),"-")</f>
        <v>-</v>
      </c>
      <c r="AA186" s="9" t="str">
        <f>IFERROR(VLOOKUP(CONCATENATE($A186,AA$1),'Исх-фото'!$A$2:$D$4000,4,FALSE),"-")</f>
        <v>-</v>
      </c>
      <c r="AB186" s="9" t="str">
        <f>IFERROR(VLOOKUP(CONCATENATE($A186,AB$1),'Исх-фото'!$A$2:$D$4000,4,FALSE),"-")</f>
        <v>-</v>
      </c>
      <c r="AC186" s="9" t="str">
        <f>IFERROR(VLOOKUP(CONCATENATE($A186,AC$1),'Исх-фото'!$A$2:$D$4000,4,FALSE),"-")</f>
        <v>-</v>
      </c>
      <c r="AD186" s="9" t="str">
        <f>IFERROR(VLOOKUP(CONCATENATE($A186,AD$1),'Исх-фото'!$A$2:$D$4000,4,FALSE),"-")</f>
        <v>-</v>
      </c>
      <c r="AE186" s="9" t="str">
        <f>IFERROR(VLOOKUP(CONCATENATE($A186,AE$1),'Исх-фото'!$A$2:$D$4000,4,FALSE),"-")</f>
        <v>-</v>
      </c>
      <c r="AF186" s="9" t="str">
        <f>IFERROR(VLOOKUP(CONCATENATE($A186,AF$1),'Исх-фото'!$A$2:$D$4000,4,FALSE),"-")</f>
        <v>-</v>
      </c>
      <c r="AG186" s="9" t="str">
        <f>IFERROR(VLOOKUP(CONCATENATE($A186,AG$1),'Исх-фото'!$A$2:$D$4000,4,FALSE),"-")</f>
        <v>-</v>
      </c>
      <c r="AH186" s="9" t="str">
        <f>IFERROR(VLOOKUP(CONCATENATE($A186,AH$1),'Исх-фото'!$A$2:$D$4000,4,FALSE),"-")</f>
        <v>-</v>
      </c>
      <c r="AI186" s="9" t="str">
        <f>IFERROR(VLOOKUP(CONCATENATE($A186,AI$1),'Исх-фото'!$A$2:$D$4000,4,FALSE),"-")</f>
        <v>-</v>
      </c>
      <c r="AJ186" s="9" t="str">
        <f>IFERROR(VLOOKUP(CONCATENATE($A186,AJ$1),'Исх-фото'!$A$2:$D$4000,4,FALSE),"-")</f>
        <v>-</v>
      </c>
      <c r="AK186" s="9" t="str">
        <f>IFERROR(VLOOKUP(CONCATENATE($A186,AK$1),'Исх-фото'!$A$2:$D$4000,4,FALSE),"-")</f>
        <v>-</v>
      </c>
      <c r="AL186" s="9" t="str">
        <f>IFERROR(VLOOKUP(CONCATENATE($A186,AL$1),'Исх-фото'!$A$2:$D$4000,4,FALSE),"-")</f>
        <v>-</v>
      </c>
      <c r="AM186" s="9" t="str">
        <f>IFERROR(VLOOKUP(CONCATENATE($A186,AM$1),'Исх-фото'!$A$2:$D$4000,4,FALSE),"-")</f>
        <v>-</v>
      </c>
      <c r="AN186" s="9" t="str">
        <f>IFERROR(VLOOKUP(CONCATENATE($A186,AN$1),'Исх-фото'!$A$2:$D$4000,4,FALSE),"-")</f>
        <v>-</v>
      </c>
      <c r="AO186" s="9" t="str">
        <f>IFERROR(VLOOKUP(CONCATENATE($A186,AO$1),'Исх-фото'!$A$2:$D$4000,4,FALSE),"-")</f>
        <v>-</v>
      </c>
      <c r="AP186" s="9" t="str">
        <f>IFERROR(VLOOKUP(CONCATENATE($A186,AP$1),'Исх-фото'!$A$2:$D$4000,4,FALSE),"-")</f>
        <v>-</v>
      </c>
      <c r="AQ186" s="9" t="str">
        <f>IFERROR(VLOOKUP(CONCATENATE($A186,AQ$1),'Исх-фото'!$A$2:$D$4000,4,FALSE),"-")</f>
        <v>-</v>
      </c>
      <c r="AR186" s="9" t="str">
        <f>IFERROR(VLOOKUP(CONCATENATE($A186,AR$1),'Исх-фото'!$A$2:$D$4000,4,FALSE),"-")</f>
        <v>-</v>
      </c>
      <c r="AS186" s="9" t="str">
        <f>IFERROR(VLOOKUP(CONCATENATE($A186,AS$1),'Исх-фото'!$A$2:$D$4000,4,FALSE),"-")</f>
        <v>-</v>
      </c>
      <c r="AT186" s="9" t="str">
        <f>IFERROR(VLOOKUP(CONCATENATE($A186,AT$1),'Исх-фото'!$A$2:$D$4000,4,FALSE),"-")</f>
        <v>-</v>
      </c>
      <c r="AU186" s="9" t="str">
        <f>IFERROR(VLOOKUP(CONCATENATE($A186,AU$1),'Исх-фото'!$A$2:$D$4000,4,FALSE),"-")</f>
        <v>-</v>
      </c>
      <c r="AV186" s="9" t="str">
        <f>IFERROR(VLOOKUP(CONCATENATE($A186,AV$1),'Исх-фото'!$A$2:$D$4000,4,FALSE),"-")</f>
        <v>-</v>
      </c>
      <c r="AW186" s="9" t="str">
        <f>IFERROR(VLOOKUP(CONCATENATE($A186,AW$1),'Исх-фото'!$A$2:$D$4000,4,FALSE),"-")</f>
        <v>-</v>
      </c>
      <c r="AX186" s="9" t="str">
        <f>IFERROR(VLOOKUP(CONCATENATE($A186,AX$1),'Исх-фото'!$A$2:$D$4000,4,FALSE),"-")</f>
        <v>-</v>
      </c>
      <c r="AY186" s="9" t="str">
        <f>IFERROR(VLOOKUP(CONCATENATE($A186,AY$1),'Исх-фото'!$A$2:$D$4000,4,FALSE),"-")</f>
        <v>-</v>
      </c>
      <c r="AZ186" s="9" t="str">
        <f>IFERROR(VLOOKUP(CONCATENATE($A186,AZ$1),'Исх-фото'!$A$2:$D$4000,4,FALSE),"-")</f>
        <v>-</v>
      </c>
      <c r="BA186" s="9" t="str">
        <f>IFERROR(VLOOKUP(CONCATENATE($A186,BA$1),'Исх-фото'!$A$2:$D$4000,4,FALSE),"-")</f>
        <v>-</v>
      </c>
      <c r="BB186" s="9" t="str">
        <f>IFERROR(VLOOKUP(CONCATENATE($A186,BB$1),'Исх-фото'!$A$2:$D$4000,4,FALSE),"-")</f>
        <v>-</v>
      </c>
      <c r="BC186" s="9" t="str">
        <f>IFERROR(VLOOKUP(CONCATENATE($A186,BC$1),'Исх-фото'!$A$2:$D$4000,4,FALSE),"-")</f>
        <v>-</v>
      </c>
      <c r="BD186" s="9" t="str">
        <f>IFERROR(VLOOKUP(CONCATENATE($A186,BD$1),'Исх-фото'!$A$2:$D$4000,4,FALSE),"-")</f>
        <v>-</v>
      </c>
      <c r="BE186" s="9" t="str">
        <f>IFERROR(VLOOKUP(CONCATENATE($A186,BE$1),'Исх-фото'!$A$2:$D$4000,4,FALSE),"-")</f>
        <v>-</v>
      </c>
      <c r="BF186" s="9" t="str">
        <f>IFERROR(VLOOKUP(CONCATENATE($A186,BF$1),'Исх-фото'!$A$2:$D$4000,4,FALSE),"-")</f>
        <v>-</v>
      </c>
      <c r="BG186" s="9" t="str">
        <f>IFERROR(VLOOKUP(CONCATENATE($A186,BG$1),'Исх-фото'!$A$2:$D$4000,4,FALSE),"-")</f>
        <v>-</v>
      </c>
      <c r="BH186" s="9" t="str">
        <f>IFERROR(VLOOKUP(CONCATENATE($A186,BH$1),'Исх-фото'!$A$2:$D$4000,4,FALSE),"-")</f>
        <v>-</v>
      </c>
      <c r="BI186" s="9" t="str">
        <f>IFERROR(VLOOKUP(CONCATENATE($A186,BI$1),'Исх-фото'!$A$2:$D$4000,4,FALSE),"-")</f>
        <v>-</v>
      </c>
      <c r="BJ186" s="37">
        <f t="shared" si="16"/>
        <v>0</v>
      </c>
      <c r="BK186" s="34" t="str">
        <f t="shared" si="17"/>
        <v>-</v>
      </c>
      <c r="BL186" s="9" t="e">
        <f t="shared" si="14"/>
        <v>#VALUE!</v>
      </c>
    </row>
    <row r="187" spans="1:64">
      <c r="A187" s="38">
        <f t="shared" si="15"/>
        <v>185</v>
      </c>
      <c r="B187" s="36"/>
      <c r="C187" s="36"/>
      <c r="D187" s="9" t="str">
        <f>IFERROR(VLOOKUP(CONCATENATE($A187,D$1),'Исх-фото'!$A$2:$D$4000,4,FALSE),"-")</f>
        <v>-</v>
      </c>
      <c r="E187" s="9" t="str">
        <f>IFERROR(VLOOKUP(CONCATENATE($A187,E$1),'Исх-фото'!$A$2:$D$4000,4,FALSE),"-")</f>
        <v>-</v>
      </c>
      <c r="F187" s="9" t="str">
        <f>IFERROR(VLOOKUP(CONCATENATE($A187,F$1),'Исх-фото'!$A$2:$D$4000,4,FALSE),"-")</f>
        <v>-</v>
      </c>
      <c r="G187" s="9" t="str">
        <f>IFERROR(VLOOKUP(CONCATENATE($A187,G$1),'Исх-фото'!$A$2:$D$4000,4,FALSE),"-")</f>
        <v>-</v>
      </c>
      <c r="H187" s="9" t="str">
        <f>IFERROR(VLOOKUP(CONCATENATE($A187,H$1),'Исх-фото'!$A$2:$D$4000,4,FALSE),"-")</f>
        <v>-</v>
      </c>
      <c r="I187" s="9" t="str">
        <f>IFERROR(VLOOKUP(CONCATENATE($A187,I$1),'Исх-фото'!$A$2:$D$4000,4,FALSE),"-")</f>
        <v>-</v>
      </c>
      <c r="J187" s="9" t="str">
        <f>IFERROR(VLOOKUP(CONCATENATE($A187,J$1),'Исх-фото'!$A$2:$D$4000,4,FALSE),"-")</f>
        <v>-</v>
      </c>
      <c r="K187" s="9" t="str">
        <f>IFERROR(VLOOKUP(CONCATENATE($A187,K$1),'Исх-фото'!$A$2:$D$4000,4,FALSE),"-")</f>
        <v>-</v>
      </c>
      <c r="L187" s="9" t="str">
        <f>IFERROR(VLOOKUP(CONCATENATE($A187,L$1),'Исх-фото'!$A$2:$D$4000,4,FALSE),"-")</f>
        <v>-</v>
      </c>
      <c r="M187" s="9" t="str">
        <f>IFERROR(VLOOKUP(CONCATENATE($A187,M$1),'Исх-фото'!$A$2:$D$4000,4,FALSE),"-")</f>
        <v>-</v>
      </c>
      <c r="N187" s="9" t="str">
        <f>IFERROR(VLOOKUP(CONCATENATE($A187,N$1),'Исх-фото'!$A$2:$D$4000,4,FALSE),"-")</f>
        <v>-</v>
      </c>
      <c r="O187" s="9" t="str">
        <f>IFERROR(VLOOKUP(CONCATENATE($A187,O$1),'Исх-фото'!$A$2:$D$4000,4,FALSE),"-")</f>
        <v>-</v>
      </c>
      <c r="P187" s="9" t="str">
        <f>IFERROR(VLOOKUP(CONCATENATE($A187,P$1),'Исх-фото'!$A$2:$D$4000,4,FALSE),"-")</f>
        <v>-</v>
      </c>
      <c r="Q187" s="9" t="str">
        <f>IFERROR(VLOOKUP(CONCATENATE($A187,Q$1),'Исх-фото'!$A$2:$D$4000,4,FALSE),"-")</f>
        <v>-</v>
      </c>
      <c r="R187" s="9" t="str">
        <f>IFERROR(VLOOKUP(CONCATENATE($A187,R$1),'Исх-фото'!$A$2:$D$4000,4,FALSE),"-")</f>
        <v>-</v>
      </c>
      <c r="S187" s="9" t="str">
        <f>IFERROR(VLOOKUP(CONCATENATE($A187,S$1),'Исх-фото'!$A$2:$D$4000,4,FALSE),"-")</f>
        <v>-</v>
      </c>
      <c r="T187" s="9" t="str">
        <f>IFERROR(VLOOKUP(CONCATENATE($A187,T$1),'Исх-фото'!$A$2:$D$4000,4,FALSE),"-")</f>
        <v>-</v>
      </c>
      <c r="U187" s="9" t="str">
        <f>IFERROR(VLOOKUP(CONCATENATE($A187,U$1),'Исх-фото'!$A$2:$D$4000,4,FALSE),"-")</f>
        <v>-</v>
      </c>
      <c r="V187" s="9" t="str">
        <f>IFERROR(VLOOKUP(CONCATENATE($A187,V$1),'Исх-фото'!$A$2:$D$4000,4,FALSE),"-")</f>
        <v>-</v>
      </c>
      <c r="W187" s="9" t="str">
        <f>IFERROR(VLOOKUP(CONCATENATE($A187,W$1),'Исх-фото'!$A$2:$D$4000,4,FALSE),"-")</f>
        <v>-</v>
      </c>
      <c r="X187" s="9" t="str">
        <f>IFERROR(VLOOKUP(CONCATENATE($A187,X$1),'Исх-фото'!$A$2:$D$4000,4,FALSE),"-")</f>
        <v>-</v>
      </c>
      <c r="Y187" s="9" t="str">
        <f>IFERROR(VLOOKUP(CONCATENATE($A187,Y$1),'Исх-фото'!$A$2:$D$4000,4,FALSE),"-")</f>
        <v>-</v>
      </c>
      <c r="Z187" s="9" t="str">
        <f>IFERROR(VLOOKUP(CONCATENATE($A187,Z$1),'Исх-фото'!$A$2:$D$4000,4,FALSE),"-")</f>
        <v>-</v>
      </c>
      <c r="AA187" s="9" t="str">
        <f>IFERROR(VLOOKUP(CONCATENATE($A187,AA$1),'Исх-фото'!$A$2:$D$4000,4,FALSE),"-")</f>
        <v>-</v>
      </c>
      <c r="AB187" s="9" t="str">
        <f>IFERROR(VLOOKUP(CONCATENATE($A187,AB$1),'Исх-фото'!$A$2:$D$4000,4,FALSE),"-")</f>
        <v>-</v>
      </c>
      <c r="AC187" s="9" t="str">
        <f>IFERROR(VLOOKUP(CONCATENATE($A187,AC$1),'Исх-фото'!$A$2:$D$4000,4,FALSE),"-")</f>
        <v>-</v>
      </c>
      <c r="AD187" s="9" t="str">
        <f>IFERROR(VLOOKUP(CONCATENATE($A187,AD$1),'Исх-фото'!$A$2:$D$4000,4,FALSE),"-")</f>
        <v>-</v>
      </c>
      <c r="AE187" s="9" t="str">
        <f>IFERROR(VLOOKUP(CONCATENATE($A187,AE$1),'Исх-фото'!$A$2:$D$4000,4,FALSE),"-")</f>
        <v>-</v>
      </c>
      <c r="AF187" s="9" t="str">
        <f>IFERROR(VLOOKUP(CONCATENATE($A187,AF$1),'Исх-фото'!$A$2:$D$4000,4,FALSE),"-")</f>
        <v>-</v>
      </c>
      <c r="AG187" s="9" t="str">
        <f>IFERROR(VLOOKUP(CONCATENATE($A187,AG$1),'Исх-фото'!$A$2:$D$4000,4,FALSE),"-")</f>
        <v>-</v>
      </c>
      <c r="AH187" s="9" t="str">
        <f>IFERROR(VLOOKUP(CONCATENATE($A187,AH$1),'Исх-фото'!$A$2:$D$4000,4,FALSE),"-")</f>
        <v>-</v>
      </c>
      <c r="AI187" s="9" t="str">
        <f>IFERROR(VLOOKUP(CONCATENATE($A187,AI$1),'Исх-фото'!$A$2:$D$4000,4,FALSE),"-")</f>
        <v>-</v>
      </c>
      <c r="AJ187" s="9" t="str">
        <f>IFERROR(VLOOKUP(CONCATENATE($A187,AJ$1),'Исх-фото'!$A$2:$D$4000,4,FALSE),"-")</f>
        <v>-</v>
      </c>
      <c r="AK187" s="9" t="str">
        <f>IFERROR(VLOOKUP(CONCATENATE($A187,AK$1),'Исх-фото'!$A$2:$D$4000,4,FALSE),"-")</f>
        <v>-</v>
      </c>
      <c r="AL187" s="9" t="str">
        <f>IFERROR(VLOOKUP(CONCATENATE($A187,AL$1),'Исх-фото'!$A$2:$D$4000,4,FALSE),"-")</f>
        <v>-</v>
      </c>
      <c r="AM187" s="9" t="str">
        <f>IFERROR(VLOOKUP(CONCATENATE($A187,AM$1),'Исх-фото'!$A$2:$D$4000,4,FALSE),"-")</f>
        <v>-</v>
      </c>
      <c r="AN187" s="9" t="str">
        <f>IFERROR(VLOOKUP(CONCATENATE($A187,AN$1),'Исх-фото'!$A$2:$D$4000,4,FALSE),"-")</f>
        <v>-</v>
      </c>
      <c r="AO187" s="9" t="str">
        <f>IFERROR(VLOOKUP(CONCATENATE($A187,AO$1),'Исх-фото'!$A$2:$D$4000,4,FALSE),"-")</f>
        <v>-</v>
      </c>
      <c r="AP187" s="9" t="str">
        <f>IFERROR(VLOOKUP(CONCATENATE($A187,AP$1),'Исх-фото'!$A$2:$D$4000,4,FALSE),"-")</f>
        <v>-</v>
      </c>
      <c r="AQ187" s="9" t="str">
        <f>IFERROR(VLOOKUP(CONCATENATE($A187,AQ$1),'Исх-фото'!$A$2:$D$4000,4,FALSE),"-")</f>
        <v>-</v>
      </c>
      <c r="AR187" s="9" t="str">
        <f>IFERROR(VLOOKUP(CONCATENATE($A187,AR$1),'Исх-фото'!$A$2:$D$4000,4,FALSE),"-")</f>
        <v>-</v>
      </c>
      <c r="AS187" s="9" t="str">
        <f>IFERROR(VLOOKUP(CONCATENATE($A187,AS$1),'Исх-фото'!$A$2:$D$4000,4,FALSE),"-")</f>
        <v>-</v>
      </c>
      <c r="AT187" s="9" t="str">
        <f>IFERROR(VLOOKUP(CONCATENATE($A187,AT$1),'Исх-фото'!$A$2:$D$4000,4,FALSE),"-")</f>
        <v>-</v>
      </c>
      <c r="AU187" s="9" t="str">
        <f>IFERROR(VLOOKUP(CONCATENATE($A187,AU$1),'Исх-фото'!$A$2:$D$4000,4,FALSE),"-")</f>
        <v>-</v>
      </c>
      <c r="AV187" s="9" t="str">
        <f>IFERROR(VLOOKUP(CONCATENATE($A187,AV$1),'Исх-фото'!$A$2:$D$4000,4,FALSE),"-")</f>
        <v>-</v>
      </c>
      <c r="AW187" s="9" t="str">
        <f>IFERROR(VLOOKUP(CONCATENATE($A187,AW$1),'Исх-фото'!$A$2:$D$4000,4,FALSE),"-")</f>
        <v>-</v>
      </c>
      <c r="AX187" s="9" t="str">
        <f>IFERROR(VLOOKUP(CONCATENATE($A187,AX$1),'Исх-фото'!$A$2:$D$4000,4,FALSE),"-")</f>
        <v>-</v>
      </c>
      <c r="AY187" s="9" t="str">
        <f>IFERROR(VLOOKUP(CONCATENATE($A187,AY$1),'Исх-фото'!$A$2:$D$4000,4,FALSE),"-")</f>
        <v>-</v>
      </c>
      <c r="AZ187" s="9" t="str">
        <f>IFERROR(VLOOKUP(CONCATENATE($A187,AZ$1),'Исх-фото'!$A$2:$D$4000,4,FALSE),"-")</f>
        <v>-</v>
      </c>
      <c r="BA187" s="9" t="str">
        <f>IFERROR(VLOOKUP(CONCATENATE($A187,BA$1),'Исх-фото'!$A$2:$D$4000,4,FALSE),"-")</f>
        <v>-</v>
      </c>
      <c r="BB187" s="9" t="str">
        <f>IFERROR(VLOOKUP(CONCATENATE($A187,BB$1),'Исх-фото'!$A$2:$D$4000,4,FALSE),"-")</f>
        <v>-</v>
      </c>
      <c r="BC187" s="9" t="str">
        <f>IFERROR(VLOOKUP(CONCATENATE($A187,BC$1),'Исх-фото'!$A$2:$D$4000,4,FALSE),"-")</f>
        <v>-</v>
      </c>
      <c r="BD187" s="9" t="str">
        <f>IFERROR(VLOOKUP(CONCATENATE($A187,BD$1),'Исх-фото'!$A$2:$D$4000,4,FALSE),"-")</f>
        <v>-</v>
      </c>
      <c r="BE187" s="9" t="str">
        <f>IFERROR(VLOOKUP(CONCATENATE($A187,BE$1),'Исх-фото'!$A$2:$D$4000,4,FALSE),"-")</f>
        <v>-</v>
      </c>
      <c r="BF187" s="9" t="str">
        <f>IFERROR(VLOOKUP(CONCATENATE($A187,BF$1),'Исх-фото'!$A$2:$D$4000,4,FALSE),"-")</f>
        <v>-</v>
      </c>
      <c r="BG187" s="9" t="str">
        <f>IFERROR(VLOOKUP(CONCATENATE($A187,BG$1),'Исх-фото'!$A$2:$D$4000,4,FALSE),"-")</f>
        <v>-</v>
      </c>
      <c r="BH187" s="9" t="str">
        <f>IFERROR(VLOOKUP(CONCATENATE($A187,BH$1),'Исх-фото'!$A$2:$D$4000,4,FALSE),"-")</f>
        <v>-</v>
      </c>
      <c r="BI187" s="9" t="str">
        <f>IFERROR(VLOOKUP(CONCATENATE($A187,BI$1),'Исх-фото'!$A$2:$D$4000,4,FALSE),"-")</f>
        <v>-</v>
      </c>
      <c r="BJ187" s="37">
        <f t="shared" si="16"/>
        <v>0</v>
      </c>
      <c r="BK187" s="34" t="str">
        <f t="shared" si="17"/>
        <v>-</v>
      </c>
      <c r="BL187" s="9" t="e">
        <f t="shared" si="14"/>
        <v>#VALUE!</v>
      </c>
    </row>
    <row r="188" spans="1:64">
      <c r="A188" s="38">
        <f t="shared" si="15"/>
        <v>186</v>
      </c>
      <c r="B188" s="36"/>
      <c r="C188" s="36"/>
      <c r="D188" s="9" t="str">
        <f>IFERROR(VLOOKUP(CONCATENATE($A188,D$1),'Исх-фото'!$A$2:$D$4000,4,FALSE),"-")</f>
        <v>-</v>
      </c>
      <c r="E188" s="9" t="str">
        <f>IFERROR(VLOOKUP(CONCATENATE($A188,E$1),'Исх-фото'!$A$2:$D$4000,4,FALSE),"-")</f>
        <v>-</v>
      </c>
      <c r="F188" s="9" t="str">
        <f>IFERROR(VLOOKUP(CONCATENATE($A188,F$1),'Исх-фото'!$A$2:$D$4000,4,FALSE),"-")</f>
        <v>-</v>
      </c>
      <c r="G188" s="9" t="str">
        <f>IFERROR(VLOOKUP(CONCATENATE($A188,G$1),'Исх-фото'!$A$2:$D$4000,4,FALSE),"-")</f>
        <v>-</v>
      </c>
      <c r="H188" s="9" t="str">
        <f>IFERROR(VLOOKUP(CONCATENATE($A188,H$1),'Исх-фото'!$A$2:$D$4000,4,FALSE),"-")</f>
        <v>-</v>
      </c>
      <c r="I188" s="9" t="str">
        <f>IFERROR(VLOOKUP(CONCATENATE($A188,I$1),'Исх-фото'!$A$2:$D$4000,4,FALSE),"-")</f>
        <v>-</v>
      </c>
      <c r="J188" s="9" t="str">
        <f>IFERROR(VLOOKUP(CONCATENATE($A188,J$1),'Исх-фото'!$A$2:$D$4000,4,FALSE),"-")</f>
        <v>-</v>
      </c>
      <c r="K188" s="9" t="str">
        <f>IFERROR(VLOOKUP(CONCATENATE($A188,K$1),'Исх-фото'!$A$2:$D$4000,4,FALSE),"-")</f>
        <v>-</v>
      </c>
      <c r="L188" s="9" t="str">
        <f>IFERROR(VLOOKUP(CONCATENATE($A188,L$1),'Исх-фото'!$A$2:$D$4000,4,FALSE),"-")</f>
        <v>-</v>
      </c>
      <c r="M188" s="9" t="str">
        <f>IFERROR(VLOOKUP(CONCATENATE($A188,M$1),'Исх-фото'!$A$2:$D$4000,4,FALSE),"-")</f>
        <v>-</v>
      </c>
      <c r="N188" s="9" t="str">
        <f>IFERROR(VLOOKUP(CONCATENATE($A188,N$1),'Исх-фото'!$A$2:$D$4000,4,FALSE),"-")</f>
        <v>-</v>
      </c>
      <c r="O188" s="9" t="str">
        <f>IFERROR(VLOOKUP(CONCATENATE($A188,O$1),'Исх-фото'!$A$2:$D$4000,4,FALSE),"-")</f>
        <v>-</v>
      </c>
      <c r="P188" s="9" t="str">
        <f>IFERROR(VLOOKUP(CONCATENATE($A188,P$1),'Исх-фото'!$A$2:$D$4000,4,FALSE),"-")</f>
        <v>-</v>
      </c>
      <c r="Q188" s="9" t="str">
        <f>IFERROR(VLOOKUP(CONCATENATE($A188,Q$1),'Исх-фото'!$A$2:$D$4000,4,FALSE),"-")</f>
        <v>-</v>
      </c>
      <c r="R188" s="9" t="str">
        <f>IFERROR(VLOOKUP(CONCATENATE($A188,R$1),'Исх-фото'!$A$2:$D$4000,4,FALSE),"-")</f>
        <v>-</v>
      </c>
      <c r="S188" s="9" t="str">
        <f>IFERROR(VLOOKUP(CONCATENATE($A188,S$1),'Исх-фото'!$A$2:$D$4000,4,FALSE),"-")</f>
        <v>-</v>
      </c>
      <c r="T188" s="9" t="str">
        <f>IFERROR(VLOOKUP(CONCATENATE($A188,T$1),'Исх-фото'!$A$2:$D$4000,4,FALSE),"-")</f>
        <v>-</v>
      </c>
      <c r="U188" s="9" t="str">
        <f>IFERROR(VLOOKUP(CONCATENATE($A188,U$1),'Исх-фото'!$A$2:$D$4000,4,FALSE),"-")</f>
        <v>-</v>
      </c>
      <c r="V188" s="9" t="str">
        <f>IFERROR(VLOOKUP(CONCATENATE($A188,V$1),'Исх-фото'!$A$2:$D$4000,4,FALSE),"-")</f>
        <v>-</v>
      </c>
      <c r="W188" s="9" t="str">
        <f>IFERROR(VLOOKUP(CONCATENATE($A188,W$1),'Исх-фото'!$A$2:$D$4000,4,FALSE),"-")</f>
        <v>-</v>
      </c>
      <c r="X188" s="9" t="str">
        <f>IFERROR(VLOOKUP(CONCATENATE($A188,X$1),'Исх-фото'!$A$2:$D$4000,4,FALSE),"-")</f>
        <v>-</v>
      </c>
      <c r="Y188" s="9" t="str">
        <f>IFERROR(VLOOKUP(CONCATENATE($A188,Y$1),'Исх-фото'!$A$2:$D$4000,4,FALSE),"-")</f>
        <v>-</v>
      </c>
      <c r="Z188" s="9" t="str">
        <f>IFERROR(VLOOKUP(CONCATENATE($A188,Z$1),'Исх-фото'!$A$2:$D$4000,4,FALSE),"-")</f>
        <v>-</v>
      </c>
      <c r="AA188" s="9" t="str">
        <f>IFERROR(VLOOKUP(CONCATENATE($A188,AA$1),'Исх-фото'!$A$2:$D$4000,4,FALSE),"-")</f>
        <v>-</v>
      </c>
      <c r="AB188" s="9" t="str">
        <f>IFERROR(VLOOKUP(CONCATENATE($A188,AB$1),'Исх-фото'!$A$2:$D$4000,4,FALSE),"-")</f>
        <v>-</v>
      </c>
      <c r="AC188" s="9" t="str">
        <f>IFERROR(VLOOKUP(CONCATENATE($A188,AC$1),'Исх-фото'!$A$2:$D$4000,4,FALSE),"-")</f>
        <v>-</v>
      </c>
      <c r="AD188" s="9" t="str">
        <f>IFERROR(VLOOKUP(CONCATENATE($A188,AD$1),'Исх-фото'!$A$2:$D$4000,4,FALSE),"-")</f>
        <v>-</v>
      </c>
      <c r="AE188" s="9" t="str">
        <f>IFERROR(VLOOKUP(CONCATENATE($A188,AE$1),'Исх-фото'!$A$2:$D$4000,4,FALSE),"-")</f>
        <v>-</v>
      </c>
      <c r="AF188" s="9" t="str">
        <f>IFERROR(VLOOKUP(CONCATENATE($A188,AF$1),'Исх-фото'!$A$2:$D$4000,4,FALSE),"-")</f>
        <v>-</v>
      </c>
      <c r="AG188" s="9" t="str">
        <f>IFERROR(VLOOKUP(CONCATENATE($A188,AG$1),'Исх-фото'!$A$2:$D$4000,4,FALSE),"-")</f>
        <v>-</v>
      </c>
      <c r="AH188" s="9" t="str">
        <f>IFERROR(VLOOKUP(CONCATENATE($A188,AH$1),'Исх-фото'!$A$2:$D$4000,4,FALSE),"-")</f>
        <v>-</v>
      </c>
      <c r="AI188" s="9" t="str">
        <f>IFERROR(VLOOKUP(CONCATENATE($A188,AI$1),'Исх-фото'!$A$2:$D$4000,4,FALSE),"-")</f>
        <v>-</v>
      </c>
      <c r="AJ188" s="9" t="str">
        <f>IFERROR(VLOOKUP(CONCATENATE($A188,AJ$1),'Исх-фото'!$A$2:$D$4000,4,FALSE),"-")</f>
        <v>-</v>
      </c>
      <c r="AK188" s="9" t="str">
        <f>IFERROR(VLOOKUP(CONCATENATE($A188,AK$1),'Исх-фото'!$A$2:$D$4000,4,FALSE),"-")</f>
        <v>-</v>
      </c>
      <c r="AL188" s="9" t="str">
        <f>IFERROR(VLOOKUP(CONCATENATE($A188,AL$1),'Исх-фото'!$A$2:$D$4000,4,FALSE),"-")</f>
        <v>-</v>
      </c>
      <c r="AM188" s="9" t="str">
        <f>IFERROR(VLOOKUP(CONCATENATE($A188,AM$1),'Исх-фото'!$A$2:$D$4000,4,FALSE),"-")</f>
        <v>-</v>
      </c>
      <c r="AN188" s="9" t="str">
        <f>IFERROR(VLOOKUP(CONCATENATE($A188,AN$1),'Исх-фото'!$A$2:$D$4000,4,FALSE),"-")</f>
        <v>-</v>
      </c>
      <c r="AO188" s="9" t="str">
        <f>IFERROR(VLOOKUP(CONCATENATE($A188,AO$1),'Исх-фото'!$A$2:$D$4000,4,FALSE),"-")</f>
        <v>-</v>
      </c>
      <c r="AP188" s="9" t="str">
        <f>IFERROR(VLOOKUP(CONCATENATE($A188,AP$1),'Исх-фото'!$A$2:$D$4000,4,FALSE),"-")</f>
        <v>-</v>
      </c>
      <c r="AQ188" s="9" t="str">
        <f>IFERROR(VLOOKUP(CONCATENATE($A188,AQ$1),'Исх-фото'!$A$2:$D$4000,4,FALSE),"-")</f>
        <v>-</v>
      </c>
      <c r="AR188" s="9" t="str">
        <f>IFERROR(VLOOKUP(CONCATENATE($A188,AR$1),'Исх-фото'!$A$2:$D$4000,4,FALSE),"-")</f>
        <v>-</v>
      </c>
      <c r="AS188" s="9" t="str">
        <f>IFERROR(VLOOKUP(CONCATENATE($A188,AS$1),'Исх-фото'!$A$2:$D$4000,4,FALSE),"-")</f>
        <v>-</v>
      </c>
      <c r="AT188" s="9" t="str">
        <f>IFERROR(VLOOKUP(CONCATENATE($A188,AT$1),'Исх-фото'!$A$2:$D$4000,4,FALSE),"-")</f>
        <v>-</v>
      </c>
      <c r="AU188" s="9" t="str">
        <f>IFERROR(VLOOKUP(CONCATENATE($A188,AU$1),'Исх-фото'!$A$2:$D$4000,4,FALSE),"-")</f>
        <v>-</v>
      </c>
      <c r="AV188" s="9" t="str">
        <f>IFERROR(VLOOKUP(CONCATENATE($A188,AV$1),'Исх-фото'!$A$2:$D$4000,4,FALSE),"-")</f>
        <v>-</v>
      </c>
      <c r="AW188" s="9" t="str">
        <f>IFERROR(VLOOKUP(CONCATENATE($A188,AW$1),'Исх-фото'!$A$2:$D$4000,4,FALSE),"-")</f>
        <v>-</v>
      </c>
      <c r="AX188" s="9" t="str">
        <f>IFERROR(VLOOKUP(CONCATENATE($A188,AX$1),'Исх-фото'!$A$2:$D$4000,4,FALSE),"-")</f>
        <v>-</v>
      </c>
      <c r="AY188" s="9" t="str">
        <f>IFERROR(VLOOKUP(CONCATENATE($A188,AY$1),'Исх-фото'!$A$2:$D$4000,4,FALSE),"-")</f>
        <v>-</v>
      </c>
      <c r="AZ188" s="9" t="str">
        <f>IFERROR(VLOOKUP(CONCATENATE($A188,AZ$1),'Исх-фото'!$A$2:$D$4000,4,FALSE),"-")</f>
        <v>-</v>
      </c>
      <c r="BA188" s="9" t="str">
        <f>IFERROR(VLOOKUP(CONCATENATE($A188,BA$1),'Исх-фото'!$A$2:$D$4000,4,FALSE),"-")</f>
        <v>-</v>
      </c>
      <c r="BB188" s="9" t="str">
        <f>IFERROR(VLOOKUP(CONCATENATE($A188,BB$1),'Исх-фото'!$A$2:$D$4000,4,FALSE),"-")</f>
        <v>-</v>
      </c>
      <c r="BC188" s="9" t="str">
        <f>IFERROR(VLOOKUP(CONCATENATE($A188,BC$1),'Исх-фото'!$A$2:$D$4000,4,FALSE),"-")</f>
        <v>-</v>
      </c>
      <c r="BD188" s="9" t="str">
        <f>IFERROR(VLOOKUP(CONCATENATE($A188,BD$1),'Исх-фото'!$A$2:$D$4000,4,FALSE),"-")</f>
        <v>-</v>
      </c>
      <c r="BE188" s="9" t="str">
        <f>IFERROR(VLOOKUP(CONCATENATE($A188,BE$1),'Исх-фото'!$A$2:$D$4000,4,FALSE),"-")</f>
        <v>-</v>
      </c>
      <c r="BF188" s="9" t="str">
        <f>IFERROR(VLOOKUP(CONCATENATE($A188,BF$1),'Исх-фото'!$A$2:$D$4000,4,FALSE),"-")</f>
        <v>-</v>
      </c>
      <c r="BG188" s="9" t="str">
        <f>IFERROR(VLOOKUP(CONCATENATE($A188,BG$1),'Исх-фото'!$A$2:$D$4000,4,FALSE),"-")</f>
        <v>-</v>
      </c>
      <c r="BH188" s="9" t="str">
        <f>IFERROR(VLOOKUP(CONCATENATE($A188,BH$1),'Исх-фото'!$A$2:$D$4000,4,FALSE),"-")</f>
        <v>-</v>
      </c>
      <c r="BI188" s="9" t="str">
        <f>IFERROR(VLOOKUP(CONCATENATE($A188,BI$1),'Исх-фото'!$A$2:$D$4000,4,FALSE),"-")</f>
        <v>-</v>
      </c>
      <c r="BJ188" s="37">
        <f t="shared" si="16"/>
        <v>0</v>
      </c>
      <c r="BK188" s="34" t="str">
        <f t="shared" si="17"/>
        <v>-</v>
      </c>
      <c r="BL188" s="9" t="e">
        <f t="shared" si="14"/>
        <v>#VALUE!</v>
      </c>
    </row>
    <row r="189" spans="1:64">
      <c r="A189" s="38">
        <f t="shared" si="15"/>
        <v>187</v>
      </c>
      <c r="B189" s="36"/>
      <c r="C189" s="36"/>
      <c r="D189" s="9" t="str">
        <f>IFERROR(VLOOKUP(CONCATENATE($A189,D$1),'Исх-фото'!$A$2:$D$4000,4,FALSE),"-")</f>
        <v>-</v>
      </c>
      <c r="E189" s="9" t="str">
        <f>IFERROR(VLOOKUP(CONCATENATE($A189,E$1),'Исх-фото'!$A$2:$D$4000,4,FALSE),"-")</f>
        <v>-</v>
      </c>
      <c r="F189" s="9" t="str">
        <f>IFERROR(VLOOKUP(CONCATENATE($A189,F$1),'Исх-фото'!$A$2:$D$4000,4,FALSE),"-")</f>
        <v>-</v>
      </c>
      <c r="G189" s="9" t="str">
        <f>IFERROR(VLOOKUP(CONCATENATE($A189,G$1),'Исх-фото'!$A$2:$D$4000,4,FALSE),"-")</f>
        <v>-</v>
      </c>
      <c r="H189" s="9" t="str">
        <f>IFERROR(VLOOKUP(CONCATENATE($A189,H$1),'Исх-фото'!$A$2:$D$4000,4,FALSE),"-")</f>
        <v>-</v>
      </c>
      <c r="I189" s="9" t="str">
        <f>IFERROR(VLOOKUP(CONCATENATE($A189,I$1),'Исх-фото'!$A$2:$D$4000,4,FALSE),"-")</f>
        <v>-</v>
      </c>
      <c r="J189" s="9" t="str">
        <f>IFERROR(VLOOKUP(CONCATENATE($A189,J$1),'Исх-фото'!$A$2:$D$4000,4,FALSE),"-")</f>
        <v>-</v>
      </c>
      <c r="K189" s="9" t="str">
        <f>IFERROR(VLOOKUP(CONCATENATE($A189,K$1),'Исх-фото'!$A$2:$D$4000,4,FALSE),"-")</f>
        <v>-</v>
      </c>
      <c r="L189" s="9" t="str">
        <f>IFERROR(VLOOKUP(CONCATENATE($A189,L$1),'Исх-фото'!$A$2:$D$4000,4,FALSE),"-")</f>
        <v>-</v>
      </c>
      <c r="M189" s="9" t="str">
        <f>IFERROR(VLOOKUP(CONCATENATE($A189,M$1),'Исх-фото'!$A$2:$D$4000,4,FALSE),"-")</f>
        <v>-</v>
      </c>
      <c r="N189" s="9" t="str">
        <f>IFERROR(VLOOKUP(CONCATENATE($A189,N$1),'Исх-фото'!$A$2:$D$4000,4,FALSE),"-")</f>
        <v>-</v>
      </c>
      <c r="O189" s="9" t="str">
        <f>IFERROR(VLOOKUP(CONCATENATE($A189,O$1),'Исх-фото'!$A$2:$D$4000,4,FALSE),"-")</f>
        <v>-</v>
      </c>
      <c r="P189" s="9" t="str">
        <f>IFERROR(VLOOKUP(CONCATENATE($A189,P$1),'Исх-фото'!$A$2:$D$4000,4,FALSE),"-")</f>
        <v>-</v>
      </c>
      <c r="Q189" s="9" t="str">
        <f>IFERROR(VLOOKUP(CONCATENATE($A189,Q$1),'Исх-фото'!$A$2:$D$4000,4,FALSE),"-")</f>
        <v>-</v>
      </c>
      <c r="R189" s="9" t="str">
        <f>IFERROR(VLOOKUP(CONCATENATE($A189,R$1),'Исх-фото'!$A$2:$D$4000,4,FALSE),"-")</f>
        <v>-</v>
      </c>
      <c r="S189" s="9" t="str">
        <f>IFERROR(VLOOKUP(CONCATENATE($A189,S$1),'Исх-фото'!$A$2:$D$4000,4,FALSE),"-")</f>
        <v>-</v>
      </c>
      <c r="T189" s="9" t="str">
        <f>IFERROR(VLOOKUP(CONCATENATE($A189,T$1),'Исх-фото'!$A$2:$D$4000,4,FALSE),"-")</f>
        <v>-</v>
      </c>
      <c r="U189" s="9" t="str">
        <f>IFERROR(VLOOKUP(CONCATENATE($A189,U$1),'Исх-фото'!$A$2:$D$4000,4,FALSE),"-")</f>
        <v>-</v>
      </c>
      <c r="V189" s="9" t="str">
        <f>IFERROR(VLOOKUP(CONCATENATE($A189,V$1),'Исх-фото'!$A$2:$D$4000,4,FALSE),"-")</f>
        <v>-</v>
      </c>
      <c r="W189" s="9" t="str">
        <f>IFERROR(VLOOKUP(CONCATENATE($A189,W$1),'Исх-фото'!$A$2:$D$4000,4,FALSE),"-")</f>
        <v>-</v>
      </c>
      <c r="X189" s="9" t="str">
        <f>IFERROR(VLOOKUP(CONCATENATE($A189,X$1),'Исх-фото'!$A$2:$D$4000,4,FALSE),"-")</f>
        <v>-</v>
      </c>
      <c r="Y189" s="9" t="str">
        <f>IFERROR(VLOOKUP(CONCATENATE($A189,Y$1),'Исх-фото'!$A$2:$D$4000,4,FALSE),"-")</f>
        <v>-</v>
      </c>
      <c r="Z189" s="9" t="str">
        <f>IFERROR(VLOOKUP(CONCATENATE($A189,Z$1),'Исх-фото'!$A$2:$D$4000,4,FALSE),"-")</f>
        <v>-</v>
      </c>
      <c r="AA189" s="9" t="str">
        <f>IFERROR(VLOOKUP(CONCATENATE($A189,AA$1),'Исх-фото'!$A$2:$D$4000,4,FALSE),"-")</f>
        <v>-</v>
      </c>
      <c r="AB189" s="9" t="str">
        <f>IFERROR(VLOOKUP(CONCATENATE($A189,AB$1),'Исх-фото'!$A$2:$D$4000,4,FALSE),"-")</f>
        <v>-</v>
      </c>
      <c r="AC189" s="9" t="str">
        <f>IFERROR(VLOOKUP(CONCATENATE($A189,AC$1),'Исх-фото'!$A$2:$D$4000,4,FALSE),"-")</f>
        <v>-</v>
      </c>
      <c r="AD189" s="9" t="str">
        <f>IFERROR(VLOOKUP(CONCATENATE($A189,AD$1),'Исх-фото'!$A$2:$D$4000,4,FALSE),"-")</f>
        <v>-</v>
      </c>
      <c r="AE189" s="9" t="str">
        <f>IFERROR(VLOOKUP(CONCATENATE($A189,AE$1),'Исх-фото'!$A$2:$D$4000,4,FALSE),"-")</f>
        <v>-</v>
      </c>
      <c r="AF189" s="9" t="str">
        <f>IFERROR(VLOOKUP(CONCATENATE($A189,AF$1),'Исх-фото'!$A$2:$D$4000,4,FALSE),"-")</f>
        <v>-</v>
      </c>
      <c r="AG189" s="9" t="str">
        <f>IFERROR(VLOOKUP(CONCATENATE($A189,AG$1),'Исх-фото'!$A$2:$D$4000,4,FALSE),"-")</f>
        <v>-</v>
      </c>
      <c r="AH189" s="9" t="str">
        <f>IFERROR(VLOOKUP(CONCATENATE($A189,AH$1),'Исх-фото'!$A$2:$D$4000,4,FALSE),"-")</f>
        <v>-</v>
      </c>
      <c r="AI189" s="9" t="str">
        <f>IFERROR(VLOOKUP(CONCATENATE($A189,AI$1),'Исх-фото'!$A$2:$D$4000,4,FALSE),"-")</f>
        <v>-</v>
      </c>
      <c r="AJ189" s="9" t="str">
        <f>IFERROR(VLOOKUP(CONCATENATE($A189,AJ$1),'Исх-фото'!$A$2:$D$4000,4,FALSE),"-")</f>
        <v>-</v>
      </c>
      <c r="AK189" s="9" t="str">
        <f>IFERROR(VLOOKUP(CONCATENATE($A189,AK$1),'Исх-фото'!$A$2:$D$4000,4,FALSE),"-")</f>
        <v>-</v>
      </c>
      <c r="AL189" s="9" t="str">
        <f>IFERROR(VLOOKUP(CONCATENATE($A189,AL$1),'Исх-фото'!$A$2:$D$4000,4,FALSE),"-")</f>
        <v>-</v>
      </c>
      <c r="AM189" s="9" t="str">
        <f>IFERROR(VLOOKUP(CONCATENATE($A189,AM$1),'Исх-фото'!$A$2:$D$4000,4,FALSE),"-")</f>
        <v>-</v>
      </c>
      <c r="AN189" s="9" t="str">
        <f>IFERROR(VLOOKUP(CONCATENATE($A189,AN$1),'Исх-фото'!$A$2:$D$4000,4,FALSE),"-")</f>
        <v>-</v>
      </c>
      <c r="AO189" s="9" t="str">
        <f>IFERROR(VLOOKUP(CONCATENATE($A189,AO$1),'Исх-фото'!$A$2:$D$4000,4,FALSE),"-")</f>
        <v>-</v>
      </c>
      <c r="AP189" s="9" t="str">
        <f>IFERROR(VLOOKUP(CONCATENATE($A189,AP$1),'Исх-фото'!$A$2:$D$4000,4,FALSE),"-")</f>
        <v>-</v>
      </c>
      <c r="AQ189" s="9" t="str">
        <f>IFERROR(VLOOKUP(CONCATENATE($A189,AQ$1),'Исх-фото'!$A$2:$D$4000,4,FALSE),"-")</f>
        <v>-</v>
      </c>
      <c r="AR189" s="9" t="str">
        <f>IFERROR(VLOOKUP(CONCATENATE($A189,AR$1),'Исх-фото'!$A$2:$D$4000,4,FALSE),"-")</f>
        <v>-</v>
      </c>
      <c r="AS189" s="9" t="str">
        <f>IFERROR(VLOOKUP(CONCATENATE($A189,AS$1),'Исх-фото'!$A$2:$D$4000,4,FALSE),"-")</f>
        <v>-</v>
      </c>
      <c r="AT189" s="9" t="str">
        <f>IFERROR(VLOOKUP(CONCATENATE($A189,AT$1),'Исх-фото'!$A$2:$D$4000,4,FALSE),"-")</f>
        <v>-</v>
      </c>
      <c r="AU189" s="9" t="str">
        <f>IFERROR(VLOOKUP(CONCATENATE($A189,AU$1),'Исх-фото'!$A$2:$D$4000,4,FALSE),"-")</f>
        <v>-</v>
      </c>
      <c r="AV189" s="9" t="str">
        <f>IFERROR(VLOOKUP(CONCATENATE($A189,AV$1),'Исх-фото'!$A$2:$D$4000,4,FALSE),"-")</f>
        <v>-</v>
      </c>
      <c r="AW189" s="9" t="str">
        <f>IFERROR(VLOOKUP(CONCATENATE($A189,AW$1),'Исх-фото'!$A$2:$D$4000,4,FALSE),"-")</f>
        <v>-</v>
      </c>
      <c r="AX189" s="9" t="str">
        <f>IFERROR(VLOOKUP(CONCATENATE($A189,AX$1),'Исх-фото'!$A$2:$D$4000,4,FALSE),"-")</f>
        <v>-</v>
      </c>
      <c r="AY189" s="9" t="str">
        <f>IFERROR(VLOOKUP(CONCATENATE($A189,AY$1),'Исх-фото'!$A$2:$D$4000,4,FALSE),"-")</f>
        <v>-</v>
      </c>
      <c r="AZ189" s="9" t="str">
        <f>IFERROR(VLOOKUP(CONCATENATE($A189,AZ$1),'Исх-фото'!$A$2:$D$4000,4,FALSE),"-")</f>
        <v>-</v>
      </c>
      <c r="BA189" s="9" t="str">
        <f>IFERROR(VLOOKUP(CONCATENATE($A189,BA$1),'Исх-фото'!$A$2:$D$4000,4,FALSE),"-")</f>
        <v>-</v>
      </c>
      <c r="BB189" s="9" t="str">
        <f>IFERROR(VLOOKUP(CONCATENATE($A189,BB$1),'Исх-фото'!$A$2:$D$4000,4,FALSE),"-")</f>
        <v>-</v>
      </c>
      <c r="BC189" s="9" t="str">
        <f>IFERROR(VLOOKUP(CONCATENATE($A189,BC$1),'Исх-фото'!$A$2:$D$4000,4,FALSE),"-")</f>
        <v>-</v>
      </c>
      <c r="BD189" s="9" t="str">
        <f>IFERROR(VLOOKUP(CONCATENATE($A189,BD$1),'Исх-фото'!$A$2:$D$4000,4,FALSE),"-")</f>
        <v>-</v>
      </c>
      <c r="BE189" s="9" t="str">
        <f>IFERROR(VLOOKUP(CONCATENATE($A189,BE$1),'Исх-фото'!$A$2:$D$4000,4,FALSE),"-")</f>
        <v>-</v>
      </c>
      <c r="BF189" s="9" t="str">
        <f>IFERROR(VLOOKUP(CONCATENATE($A189,BF$1),'Исх-фото'!$A$2:$D$4000,4,FALSE),"-")</f>
        <v>-</v>
      </c>
      <c r="BG189" s="9" t="str">
        <f>IFERROR(VLOOKUP(CONCATENATE($A189,BG$1),'Исх-фото'!$A$2:$D$4000,4,FALSE),"-")</f>
        <v>-</v>
      </c>
      <c r="BH189" s="9" t="str">
        <f>IFERROR(VLOOKUP(CONCATENATE($A189,BH$1),'Исх-фото'!$A$2:$D$4000,4,FALSE),"-")</f>
        <v>-</v>
      </c>
      <c r="BI189" s="9" t="str">
        <f>IFERROR(VLOOKUP(CONCATENATE($A189,BI$1),'Исх-фото'!$A$2:$D$4000,4,FALSE),"-")</f>
        <v>-</v>
      </c>
      <c r="BJ189" s="37">
        <f t="shared" si="16"/>
        <v>0</v>
      </c>
      <c r="BK189" s="34" t="str">
        <f t="shared" si="17"/>
        <v>-</v>
      </c>
      <c r="BL189" s="9" t="e">
        <f t="shared" si="14"/>
        <v>#VALUE!</v>
      </c>
    </row>
    <row r="190" spans="1:64">
      <c r="A190" s="38">
        <f t="shared" si="15"/>
        <v>188</v>
      </c>
      <c r="B190" s="36"/>
      <c r="C190" s="36"/>
      <c r="D190" s="9" t="str">
        <f>IFERROR(VLOOKUP(CONCATENATE($A190,D$1),'Исх-фото'!$A$2:$D$4000,4,FALSE),"-")</f>
        <v>-</v>
      </c>
      <c r="E190" s="9" t="str">
        <f>IFERROR(VLOOKUP(CONCATENATE($A190,E$1),'Исх-фото'!$A$2:$D$4000,4,FALSE),"-")</f>
        <v>-</v>
      </c>
      <c r="F190" s="9" t="str">
        <f>IFERROR(VLOOKUP(CONCATENATE($A190,F$1),'Исх-фото'!$A$2:$D$4000,4,FALSE),"-")</f>
        <v>-</v>
      </c>
      <c r="G190" s="9" t="str">
        <f>IFERROR(VLOOKUP(CONCATENATE($A190,G$1),'Исх-фото'!$A$2:$D$4000,4,FALSE),"-")</f>
        <v>-</v>
      </c>
      <c r="H190" s="9" t="str">
        <f>IFERROR(VLOOKUP(CONCATENATE($A190,H$1),'Исх-фото'!$A$2:$D$4000,4,FALSE),"-")</f>
        <v>-</v>
      </c>
      <c r="I190" s="9" t="str">
        <f>IFERROR(VLOOKUP(CONCATENATE($A190,I$1),'Исх-фото'!$A$2:$D$4000,4,FALSE),"-")</f>
        <v>-</v>
      </c>
      <c r="J190" s="9" t="str">
        <f>IFERROR(VLOOKUP(CONCATENATE($A190,J$1),'Исх-фото'!$A$2:$D$4000,4,FALSE),"-")</f>
        <v>-</v>
      </c>
      <c r="K190" s="9" t="str">
        <f>IFERROR(VLOOKUP(CONCATENATE($A190,K$1),'Исх-фото'!$A$2:$D$4000,4,FALSE),"-")</f>
        <v>-</v>
      </c>
      <c r="L190" s="9" t="str">
        <f>IFERROR(VLOOKUP(CONCATENATE($A190,L$1),'Исх-фото'!$A$2:$D$4000,4,FALSE),"-")</f>
        <v>-</v>
      </c>
      <c r="M190" s="9" t="str">
        <f>IFERROR(VLOOKUP(CONCATENATE($A190,M$1),'Исх-фото'!$A$2:$D$4000,4,FALSE),"-")</f>
        <v>-</v>
      </c>
      <c r="N190" s="9" t="str">
        <f>IFERROR(VLOOKUP(CONCATENATE($A190,N$1),'Исх-фото'!$A$2:$D$4000,4,FALSE),"-")</f>
        <v>-</v>
      </c>
      <c r="O190" s="9" t="str">
        <f>IFERROR(VLOOKUP(CONCATENATE($A190,O$1),'Исх-фото'!$A$2:$D$4000,4,FALSE),"-")</f>
        <v>-</v>
      </c>
      <c r="P190" s="9" t="str">
        <f>IFERROR(VLOOKUP(CONCATENATE($A190,P$1),'Исх-фото'!$A$2:$D$4000,4,FALSE),"-")</f>
        <v>-</v>
      </c>
      <c r="Q190" s="9" t="str">
        <f>IFERROR(VLOOKUP(CONCATENATE($A190,Q$1),'Исх-фото'!$A$2:$D$4000,4,FALSE),"-")</f>
        <v>-</v>
      </c>
      <c r="R190" s="9" t="str">
        <f>IFERROR(VLOOKUP(CONCATENATE($A190,R$1),'Исх-фото'!$A$2:$D$4000,4,FALSE),"-")</f>
        <v>-</v>
      </c>
      <c r="S190" s="9" t="str">
        <f>IFERROR(VLOOKUP(CONCATENATE($A190,S$1),'Исх-фото'!$A$2:$D$4000,4,FALSE),"-")</f>
        <v>-</v>
      </c>
      <c r="T190" s="9" t="str">
        <f>IFERROR(VLOOKUP(CONCATENATE($A190,T$1),'Исх-фото'!$A$2:$D$4000,4,FALSE),"-")</f>
        <v>-</v>
      </c>
      <c r="U190" s="9" t="str">
        <f>IFERROR(VLOOKUP(CONCATENATE($A190,U$1),'Исх-фото'!$A$2:$D$4000,4,FALSE),"-")</f>
        <v>-</v>
      </c>
      <c r="V190" s="9" t="str">
        <f>IFERROR(VLOOKUP(CONCATENATE($A190,V$1),'Исх-фото'!$A$2:$D$4000,4,FALSE),"-")</f>
        <v>-</v>
      </c>
      <c r="W190" s="9" t="str">
        <f>IFERROR(VLOOKUP(CONCATENATE($A190,W$1),'Исх-фото'!$A$2:$D$4000,4,FALSE),"-")</f>
        <v>-</v>
      </c>
      <c r="X190" s="9" t="str">
        <f>IFERROR(VLOOKUP(CONCATENATE($A190,X$1),'Исх-фото'!$A$2:$D$4000,4,FALSE),"-")</f>
        <v>-</v>
      </c>
      <c r="Y190" s="9" t="str">
        <f>IFERROR(VLOOKUP(CONCATENATE($A190,Y$1),'Исх-фото'!$A$2:$D$4000,4,FALSE),"-")</f>
        <v>-</v>
      </c>
      <c r="Z190" s="9" t="str">
        <f>IFERROR(VLOOKUP(CONCATENATE($A190,Z$1),'Исх-фото'!$A$2:$D$4000,4,FALSE),"-")</f>
        <v>-</v>
      </c>
      <c r="AA190" s="9" t="str">
        <f>IFERROR(VLOOKUP(CONCATENATE($A190,AA$1),'Исх-фото'!$A$2:$D$4000,4,FALSE),"-")</f>
        <v>-</v>
      </c>
      <c r="AB190" s="9" t="str">
        <f>IFERROR(VLOOKUP(CONCATENATE($A190,AB$1),'Исх-фото'!$A$2:$D$4000,4,FALSE),"-")</f>
        <v>-</v>
      </c>
      <c r="AC190" s="9" t="str">
        <f>IFERROR(VLOOKUP(CONCATENATE($A190,AC$1),'Исх-фото'!$A$2:$D$4000,4,FALSE),"-")</f>
        <v>-</v>
      </c>
      <c r="AD190" s="9" t="str">
        <f>IFERROR(VLOOKUP(CONCATENATE($A190,AD$1),'Исх-фото'!$A$2:$D$4000,4,FALSE),"-")</f>
        <v>-</v>
      </c>
      <c r="AE190" s="9" t="str">
        <f>IFERROR(VLOOKUP(CONCATENATE($A190,AE$1),'Исх-фото'!$A$2:$D$4000,4,FALSE),"-")</f>
        <v>-</v>
      </c>
      <c r="AF190" s="9" t="str">
        <f>IFERROR(VLOOKUP(CONCATENATE($A190,AF$1),'Исх-фото'!$A$2:$D$4000,4,FALSE),"-")</f>
        <v>-</v>
      </c>
      <c r="AG190" s="9" t="str">
        <f>IFERROR(VLOOKUP(CONCATENATE($A190,AG$1),'Исх-фото'!$A$2:$D$4000,4,FALSE),"-")</f>
        <v>-</v>
      </c>
      <c r="AH190" s="9" t="str">
        <f>IFERROR(VLOOKUP(CONCATENATE($A190,AH$1),'Исх-фото'!$A$2:$D$4000,4,FALSE),"-")</f>
        <v>-</v>
      </c>
      <c r="AI190" s="9" t="str">
        <f>IFERROR(VLOOKUP(CONCATENATE($A190,AI$1),'Исх-фото'!$A$2:$D$4000,4,FALSE),"-")</f>
        <v>-</v>
      </c>
      <c r="AJ190" s="9" t="str">
        <f>IFERROR(VLOOKUP(CONCATENATE($A190,AJ$1),'Исх-фото'!$A$2:$D$4000,4,FALSE),"-")</f>
        <v>-</v>
      </c>
      <c r="AK190" s="9" t="str">
        <f>IFERROR(VLOOKUP(CONCATENATE($A190,AK$1),'Исх-фото'!$A$2:$D$4000,4,FALSE),"-")</f>
        <v>-</v>
      </c>
      <c r="AL190" s="9" t="str">
        <f>IFERROR(VLOOKUP(CONCATENATE($A190,AL$1),'Исх-фото'!$A$2:$D$4000,4,FALSE),"-")</f>
        <v>-</v>
      </c>
      <c r="AM190" s="9" t="str">
        <f>IFERROR(VLOOKUP(CONCATENATE($A190,AM$1),'Исх-фото'!$A$2:$D$4000,4,FALSE),"-")</f>
        <v>-</v>
      </c>
      <c r="AN190" s="9" t="str">
        <f>IFERROR(VLOOKUP(CONCATENATE($A190,AN$1),'Исх-фото'!$A$2:$D$4000,4,FALSE),"-")</f>
        <v>-</v>
      </c>
      <c r="AO190" s="9" t="str">
        <f>IFERROR(VLOOKUP(CONCATENATE($A190,AO$1),'Исх-фото'!$A$2:$D$4000,4,FALSE),"-")</f>
        <v>-</v>
      </c>
      <c r="AP190" s="9" t="str">
        <f>IFERROR(VLOOKUP(CONCATENATE($A190,AP$1),'Исх-фото'!$A$2:$D$4000,4,FALSE),"-")</f>
        <v>-</v>
      </c>
      <c r="AQ190" s="9" t="str">
        <f>IFERROR(VLOOKUP(CONCATENATE($A190,AQ$1),'Исх-фото'!$A$2:$D$4000,4,FALSE),"-")</f>
        <v>-</v>
      </c>
      <c r="AR190" s="9" t="str">
        <f>IFERROR(VLOOKUP(CONCATENATE($A190,AR$1),'Исх-фото'!$A$2:$D$4000,4,FALSE),"-")</f>
        <v>-</v>
      </c>
      <c r="AS190" s="9" t="str">
        <f>IFERROR(VLOOKUP(CONCATENATE($A190,AS$1),'Исх-фото'!$A$2:$D$4000,4,FALSE),"-")</f>
        <v>-</v>
      </c>
      <c r="AT190" s="9" t="str">
        <f>IFERROR(VLOOKUP(CONCATENATE($A190,AT$1),'Исх-фото'!$A$2:$D$4000,4,FALSE),"-")</f>
        <v>-</v>
      </c>
      <c r="AU190" s="9" t="str">
        <f>IFERROR(VLOOKUP(CONCATENATE($A190,AU$1),'Исх-фото'!$A$2:$D$4000,4,FALSE),"-")</f>
        <v>-</v>
      </c>
      <c r="AV190" s="9" t="str">
        <f>IFERROR(VLOOKUP(CONCATENATE($A190,AV$1),'Исх-фото'!$A$2:$D$4000,4,FALSE),"-")</f>
        <v>-</v>
      </c>
      <c r="AW190" s="9" t="str">
        <f>IFERROR(VLOOKUP(CONCATENATE($A190,AW$1),'Исх-фото'!$A$2:$D$4000,4,FALSE),"-")</f>
        <v>-</v>
      </c>
      <c r="AX190" s="9" t="str">
        <f>IFERROR(VLOOKUP(CONCATENATE($A190,AX$1),'Исх-фото'!$A$2:$D$4000,4,FALSE),"-")</f>
        <v>-</v>
      </c>
      <c r="AY190" s="9" t="str">
        <f>IFERROR(VLOOKUP(CONCATENATE($A190,AY$1),'Исх-фото'!$A$2:$D$4000,4,FALSE),"-")</f>
        <v>-</v>
      </c>
      <c r="AZ190" s="9" t="str">
        <f>IFERROR(VLOOKUP(CONCATENATE($A190,AZ$1),'Исх-фото'!$A$2:$D$4000,4,FALSE),"-")</f>
        <v>-</v>
      </c>
      <c r="BA190" s="9" t="str">
        <f>IFERROR(VLOOKUP(CONCATENATE($A190,BA$1),'Исх-фото'!$A$2:$D$4000,4,FALSE),"-")</f>
        <v>-</v>
      </c>
      <c r="BB190" s="9" t="str">
        <f>IFERROR(VLOOKUP(CONCATENATE($A190,BB$1),'Исх-фото'!$A$2:$D$4000,4,FALSE),"-")</f>
        <v>-</v>
      </c>
      <c r="BC190" s="9" t="str">
        <f>IFERROR(VLOOKUP(CONCATENATE($A190,BC$1),'Исх-фото'!$A$2:$D$4000,4,FALSE),"-")</f>
        <v>-</v>
      </c>
      <c r="BD190" s="9" t="str">
        <f>IFERROR(VLOOKUP(CONCATENATE($A190,BD$1),'Исх-фото'!$A$2:$D$4000,4,FALSE),"-")</f>
        <v>-</v>
      </c>
      <c r="BE190" s="9" t="str">
        <f>IFERROR(VLOOKUP(CONCATENATE($A190,BE$1),'Исх-фото'!$A$2:$D$4000,4,FALSE),"-")</f>
        <v>-</v>
      </c>
      <c r="BF190" s="9" t="str">
        <f>IFERROR(VLOOKUP(CONCATENATE($A190,BF$1),'Исх-фото'!$A$2:$D$4000,4,FALSE),"-")</f>
        <v>-</v>
      </c>
      <c r="BG190" s="9" t="str">
        <f>IFERROR(VLOOKUP(CONCATENATE($A190,BG$1),'Исх-фото'!$A$2:$D$4000,4,FALSE),"-")</f>
        <v>-</v>
      </c>
      <c r="BH190" s="9" t="str">
        <f>IFERROR(VLOOKUP(CONCATENATE($A190,BH$1),'Исх-фото'!$A$2:$D$4000,4,FALSE),"-")</f>
        <v>-</v>
      </c>
      <c r="BI190" s="9" t="str">
        <f>IFERROR(VLOOKUP(CONCATENATE($A190,BI$1),'Исх-фото'!$A$2:$D$4000,4,FALSE),"-")</f>
        <v>-</v>
      </c>
      <c r="BJ190" s="37">
        <f t="shared" si="16"/>
        <v>0</v>
      </c>
      <c r="BK190" s="34" t="str">
        <f t="shared" si="17"/>
        <v>-</v>
      </c>
      <c r="BL190" s="9" t="e">
        <f t="shared" si="14"/>
        <v>#VALUE!</v>
      </c>
    </row>
    <row r="191" spans="1:64">
      <c r="A191" s="38">
        <f t="shared" si="15"/>
        <v>189</v>
      </c>
      <c r="B191" s="36"/>
      <c r="C191" s="36"/>
      <c r="D191" s="9" t="str">
        <f>IFERROR(VLOOKUP(CONCATENATE($A191,D$1),'Исх-фото'!$A$2:$D$4000,4,FALSE),"-")</f>
        <v>-</v>
      </c>
      <c r="E191" s="9" t="str">
        <f>IFERROR(VLOOKUP(CONCATENATE($A191,E$1),'Исх-фото'!$A$2:$D$4000,4,FALSE),"-")</f>
        <v>-</v>
      </c>
      <c r="F191" s="9" t="str">
        <f>IFERROR(VLOOKUP(CONCATENATE($A191,F$1),'Исх-фото'!$A$2:$D$4000,4,FALSE),"-")</f>
        <v>-</v>
      </c>
      <c r="G191" s="9" t="str">
        <f>IFERROR(VLOOKUP(CONCATENATE($A191,G$1),'Исх-фото'!$A$2:$D$4000,4,FALSE),"-")</f>
        <v>-</v>
      </c>
      <c r="H191" s="9" t="str">
        <f>IFERROR(VLOOKUP(CONCATENATE($A191,H$1),'Исх-фото'!$A$2:$D$4000,4,FALSE),"-")</f>
        <v>-</v>
      </c>
      <c r="I191" s="9" t="str">
        <f>IFERROR(VLOOKUP(CONCATENATE($A191,I$1),'Исх-фото'!$A$2:$D$4000,4,FALSE),"-")</f>
        <v>-</v>
      </c>
      <c r="J191" s="9" t="str">
        <f>IFERROR(VLOOKUP(CONCATENATE($A191,J$1),'Исх-фото'!$A$2:$D$4000,4,FALSE),"-")</f>
        <v>-</v>
      </c>
      <c r="K191" s="9" t="str">
        <f>IFERROR(VLOOKUP(CONCATENATE($A191,K$1),'Исх-фото'!$A$2:$D$4000,4,FALSE),"-")</f>
        <v>-</v>
      </c>
      <c r="L191" s="9" t="str">
        <f>IFERROR(VLOOKUP(CONCATENATE($A191,L$1),'Исх-фото'!$A$2:$D$4000,4,FALSE),"-")</f>
        <v>-</v>
      </c>
      <c r="M191" s="9" t="str">
        <f>IFERROR(VLOOKUP(CONCATENATE($A191,M$1),'Исх-фото'!$A$2:$D$4000,4,FALSE),"-")</f>
        <v>-</v>
      </c>
      <c r="N191" s="9" t="str">
        <f>IFERROR(VLOOKUP(CONCATENATE($A191,N$1),'Исх-фото'!$A$2:$D$4000,4,FALSE),"-")</f>
        <v>-</v>
      </c>
      <c r="O191" s="9" t="str">
        <f>IFERROR(VLOOKUP(CONCATENATE($A191,O$1),'Исх-фото'!$A$2:$D$4000,4,FALSE),"-")</f>
        <v>-</v>
      </c>
      <c r="P191" s="9" t="str">
        <f>IFERROR(VLOOKUP(CONCATENATE($A191,P$1),'Исх-фото'!$A$2:$D$4000,4,FALSE),"-")</f>
        <v>-</v>
      </c>
      <c r="Q191" s="9" t="str">
        <f>IFERROR(VLOOKUP(CONCATENATE($A191,Q$1),'Исх-фото'!$A$2:$D$4000,4,FALSE),"-")</f>
        <v>-</v>
      </c>
      <c r="R191" s="9" t="str">
        <f>IFERROR(VLOOKUP(CONCATENATE($A191,R$1),'Исх-фото'!$A$2:$D$4000,4,FALSE),"-")</f>
        <v>-</v>
      </c>
      <c r="S191" s="9" t="str">
        <f>IFERROR(VLOOKUP(CONCATENATE($A191,S$1),'Исх-фото'!$A$2:$D$4000,4,FALSE),"-")</f>
        <v>-</v>
      </c>
      <c r="T191" s="9" t="str">
        <f>IFERROR(VLOOKUP(CONCATENATE($A191,T$1),'Исх-фото'!$A$2:$D$4000,4,FALSE),"-")</f>
        <v>-</v>
      </c>
      <c r="U191" s="9" t="str">
        <f>IFERROR(VLOOKUP(CONCATENATE($A191,U$1),'Исх-фото'!$A$2:$D$4000,4,FALSE),"-")</f>
        <v>-</v>
      </c>
      <c r="V191" s="9" t="str">
        <f>IFERROR(VLOOKUP(CONCATENATE($A191,V$1),'Исх-фото'!$A$2:$D$4000,4,FALSE),"-")</f>
        <v>-</v>
      </c>
      <c r="W191" s="9" t="str">
        <f>IFERROR(VLOOKUP(CONCATENATE($A191,W$1),'Исх-фото'!$A$2:$D$4000,4,FALSE),"-")</f>
        <v>-</v>
      </c>
      <c r="X191" s="9" t="str">
        <f>IFERROR(VLOOKUP(CONCATENATE($A191,X$1),'Исх-фото'!$A$2:$D$4000,4,FALSE),"-")</f>
        <v>-</v>
      </c>
      <c r="Y191" s="9" t="str">
        <f>IFERROR(VLOOKUP(CONCATENATE($A191,Y$1),'Исх-фото'!$A$2:$D$4000,4,FALSE),"-")</f>
        <v>-</v>
      </c>
      <c r="Z191" s="9" t="str">
        <f>IFERROR(VLOOKUP(CONCATENATE($A191,Z$1),'Исх-фото'!$A$2:$D$4000,4,FALSE),"-")</f>
        <v>-</v>
      </c>
      <c r="AA191" s="9" t="str">
        <f>IFERROR(VLOOKUP(CONCATENATE($A191,AA$1),'Исх-фото'!$A$2:$D$4000,4,FALSE),"-")</f>
        <v>-</v>
      </c>
      <c r="AB191" s="9" t="str">
        <f>IFERROR(VLOOKUP(CONCATENATE($A191,AB$1),'Исх-фото'!$A$2:$D$4000,4,FALSE),"-")</f>
        <v>-</v>
      </c>
      <c r="AC191" s="9" t="str">
        <f>IFERROR(VLOOKUP(CONCATENATE($A191,AC$1),'Исх-фото'!$A$2:$D$4000,4,FALSE),"-")</f>
        <v>-</v>
      </c>
      <c r="AD191" s="9" t="str">
        <f>IFERROR(VLOOKUP(CONCATENATE($A191,AD$1),'Исх-фото'!$A$2:$D$4000,4,FALSE),"-")</f>
        <v>-</v>
      </c>
      <c r="AE191" s="9" t="str">
        <f>IFERROR(VLOOKUP(CONCATENATE($A191,AE$1),'Исх-фото'!$A$2:$D$4000,4,FALSE),"-")</f>
        <v>-</v>
      </c>
      <c r="AF191" s="9" t="str">
        <f>IFERROR(VLOOKUP(CONCATENATE($A191,AF$1),'Исх-фото'!$A$2:$D$4000,4,FALSE),"-")</f>
        <v>-</v>
      </c>
      <c r="AG191" s="9" t="str">
        <f>IFERROR(VLOOKUP(CONCATENATE($A191,AG$1),'Исх-фото'!$A$2:$D$4000,4,FALSE),"-")</f>
        <v>-</v>
      </c>
      <c r="AH191" s="9" t="str">
        <f>IFERROR(VLOOKUP(CONCATENATE($A191,AH$1),'Исх-фото'!$A$2:$D$4000,4,FALSE),"-")</f>
        <v>-</v>
      </c>
      <c r="AI191" s="9" t="str">
        <f>IFERROR(VLOOKUP(CONCATENATE($A191,AI$1),'Исх-фото'!$A$2:$D$4000,4,FALSE),"-")</f>
        <v>-</v>
      </c>
      <c r="AJ191" s="9" t="str">
        <f>IFERROR(VLOOKUP(CONCATENATE($A191,AJ$1),'Исх-фото'!$A$2:$D$4000,4,FALSE),"-")</f>
        <v>-</v>
      </c>
      <c r="AK191" s="9" t="str">
        <f>IFERROR(VLOOKUP(CONCATENATE($A191,AK$1),'Исх-фото'!$A$2:$D$4000,4,FALSE),"-")</f>
        <v>-</v>
      </c>
      <c r="AL191" s="9" t="str">
        <f>IFERROR(VLOOKUP(CONCATENATE($A191,AL$1),'Исх-фото'!$A$2:$D$4000,4,FALSE),"-")</f>
        <v>-</v>
      </c>
      <c r="AM191" s="9" t="str">
        <f>IFERROR(VLOOKUP(CONCATENATE($A191,AM$1),'Исх-фото'!$A$2:$D$4000,4,FALSE),"-")</f>
        <v>-</v>
      </c>
      <c r="AN191" s="9" t="str">
        <f>IFERROR(VLOOKUP(CONCATENATE($A191,AN$1),'Исх-фото'!$A$2:$D$4000,4,FALSE),"-")</f>
        <v>-</v>
      </c>
      <c r="AO191" s="9" t="str">
        <f>IFERROR(VLOOKUP(CONCATENATE($A191,AO$1),'Исх-фото'!$A$2:$D$4000,4,FALSE),"-")</f>
        <v>-</v>
      </c>
      <c r="AP191" s="9" t="str">
        <f>IFERROR(VLOOKUP(CONCATENATE($A191,AP$1),'Исх-фото'!$A$2:$D$4000,4,FALSE),"-")</f>
        <v>-</v>
      </c>
      <c r="AQ191" s="9" t="str">
        <f>IFERROR(VLOOKUP(CONCATENATE($A191,AQ$1),'Исх-фото'!$A$2:$D$4000,4,FALSE),"-")</f>
        <v>-</v>
      </c>
      <c r="AR191" s="9" t="str">
        <f>IFERROR(VLOOKUP(CONCATENATE($A191,AR$1),'Исх-фото'!$A$2:$D$4000,4,FALSE),"-")</f>
        <v>-</v>
      </c>
      <c r="AS191" s="9" t="str">
        <f>IFERROR(VLOOKUP(CONCATENATE($A191,AS$1),'Исх-фото'!$A$2:$D$4000,4,FALSE),"-")</f>
        <v>-</v>
      </c>
      <c r="AT191" s="9" t="str">
        <f>IFERROR(VLOOKUP(CONCATENATE($A191,AT$1),'Исх-фото'!$A$2:$D$4000,4,FALSE),"-")</f>
        <v>-</v>
      </c>
      <c r="AU191" s="9" t="str">
        <f>IFERROR(VLOOKUP(CONCATENATE($A191,AU$1),'Исх-фото'!$A$2:$D$4000,4,FALSE),"-")</f>
        <v>-</v>
      </c>
      <c r="AV191" s="9" t="str">
        <f>IFERROR(VLOOKUP(CONCATENATE($A191,AV$1),'Исх-фото'!$A$2:$D$4000,4,FALSE),"-")</f>
        <v>-</v>
      </c>
      <c r="AW191" s="9" t="str">
        <f>IFERROR(VLOOKUP(CONCATENATE($A191,AW$1),'Исх-фото'!$A$2:$D$4000,4,FALSE),"-")</f>
        <v>-</v>
      </c>
      <c r="AX191" s="9" t="str">
        <f>IFERROR(VLOOKUP(CONCATENATE($A191,AX$1),'Исх-фото'!$A$2:$D$4000,4,FALSE),"-")</f>
        <v>-</v>
      </c>
      <c r="AY191" s="9" t="str">
        <f>IFERROR(VLOOKUP(CONCATENATE($A191,AY$1),'Исх-фото'!$A$2:$D$4000,4,FALSE),"-")</f>
        <v>-</v>
      </c>
      <c r="AZ191" s="9" t="str">
        <f>IFERROR(VLOOKUP(CONCATENATE($A191,AZ$1),'Исх-фото'!$A$2:$D$4000,4,FALSE),"-")</f>
        <v>-</v>
      </c>
      <c r="BA191" s="9" t="str">
        <f>IFERROR(VLOOKUP(CONCATENATE($A191,BA$1),'Исх-фото'!$A$2:$D$4000,4,FALSE),"-")</f>
        <v>-</v>
      </c>
      <c r="BB191" s="9" t="str">
        <f>IFERROR(VLOOKUP(CONCATENATE($A191,BB$1),'Исх-фото'!$A$2:$D$4000,4,FALSE),"-")</f>
        <v>-</v>
      </c>
      <c r="BC191" s="9" t="str">
        <f>IFERROR(VLOOKUP(CONCATENATE($A191,BC$1),'Исх-фото'!$A$2:$D$4000,4,FALSE),"-")</f>
        <v>-</v>
      </c>
      <c r="BD191" s="9" t="str">
        <f>IFERROR(VLOOKUP(CONCATENATE($A191,BD$1),'Исх-фото'!$A$2:$D$4000,4,FALSE),"-")</f>
        <v>-</v>
      </c>
      <c r="BE191" s="9" t="str">
        <f>IFERROR(VLOOKUP(CONCATENATE($A191,BE$1),'Исх-фото'!$A$2:$D$4000,4,FALSE),"-")</f>
        <v>-</v>
      </c>
      <c r="BF191" s="9" t="str">
        <f>IFERROR(VLOOKUP(CONCATENATE($A191,BF$1),'Исх-фото'!$A$2:$D$4000,4,FALSE),"-")</f>
        <v>-</v>
      </c>
      <c r="BG191" s="9" t="str">
        <f>IFERROR(VLOOKUP(CONCATENATE($A191,BG$1),'Исх-фото'!$A$2:$D$4000,4,FALSE),"-")</f>
        <v>-</v>
      </c>
      <c r="BH191" s="9" t="str">
        <f>IFERROR(VLOOKUP(CONCATENATE($A191,BH$1),'Исх-фото'!$A$2:$D$4000,4,FALSE),"-")</f>
        <v>-</v>
      </c>
      <c r="BI191" s="9" t="str">
        <f>IFERROR(VLOOKUP(CONCATENATE($A191,BI$1),'Исх-фото'!$A$2:$D$4000,4,FALSE),"-")</f>
        <v>-</v>
      </c>
      <c r="BJ191" s="37">
        <f t="shared" si="16"/>
        <v>0</v>
      </c>
      <c r="BK191" s="34" t="str">
        <f t="shared" si="17"/>
        <v>-</v>
      </c>
      <c r="BL191" s="9" t="e">
        <f t="shared" si="14"/>
        <v>#VALUE!</v>
      </c>
    </row>
    <row r="192" spans="1:64">
      <c r="A192" s="38">
        <f t="shared" si="15"/>
        <v>190</v>
      </c>
      <c r="B192" s="36"/>
      <c r="C192" s="36"/>
      <c r="D192" s="9" t="str">
        <f>IFERROR(VLOOKUP(CONCATENATE($A192,D$1),'Исх-фото'!$A$2:$D$4000,4,FALSE),"-")</f>
        <v>-</v>
      </c>
      <c r="E192" s="9" t="str">
        <f>IFERROR(VLOOKUP(CONCATENATE($A192,E$1),'Исх-фото'!$A$2:$D$4000,4,FALSE),"-")</f>
        <v>-</v>
      </c>
      <c r="F192" s="9" t="str">
        <f>IFERROR(VLOOKUP(CONCATENATE($A192,F$1),'Исх-фото'!$A$2:$D$4000,4,FALSE),"-")</f>
        <v>-</v>
      </c>
      <c r="G192" s="9" t="str">
        <f>IFERROR(VLOOKUP(CONCATENATE($A192,G$1),'Исх-фото'!$A$2:$D$4000,4,FALSE),"-")</f>
        <v>-</v>
      </c>
      <c r="H192" s="9" t="str">
        <f>IFERROR(VLOOKUP(CONCATENATE($A192,H$1),'Исх-фото'!$A$2:$D$4000,4,FALSE),"-")</f>
        <v>-</v>
      </c>
      <c r="I192" s="9" t="str">
        <f>IFERROR(VLOOKUP(CONCATENATE($A192,I$1),'Исх-фото'!$A$2:$D$4000,4,FALSE),"-")</f>
        <v>-</v>
      </c>
      <c r="J192" s="9" t="str">
        <f>IFERROR(VLOOKUP(CONCATENATE($A192,J$1),'Исх-фото'!$A$2:$D$4000,4,FALSE),"-")</f>
        <v>-</v>
      </c>
      <c r="K192" s="9" t="str">
        <f>IFERROR(VLOOKUP(CONCATENATE($A192,K$1),'Исх-фото'!$A$2:$D$4000,4,FALSE),"-")</f>
        <v>-</v>
      </c>
      <c r="L192" s="9" t="str">
        <f>IFERROR(VLOOKUP(CONCATENATE($A192,L$1),'Исх-фото'!$A$2:$D$4000,4,FALSE),"-")</f>
        <v>-</v>
      </c>
      <c r="M192" s="9" t="str">
        <f>IFERROR(VLOOKUP(CONCATENATE($A192,M$1),'Исх-фото'!$A$2:$D$4000,4,FALSE),"-")</f>
        <v>-</v>
      </c>
      <c r="N192" s="9" t="str">
        <f>IFERROR(VLOOKUP(CONCATENATE($A192,N$1),'Исх-фото'!$A$2:$D$4000,4,FALSE),"-")</f>
        <v>-</v>
      </c>
      <c r="O192" s="9" t="str">
        <f>IFERROR(VLOOKUP(CONCATENATE($A192,O$1),'Исх-фото'!$A$2:$D$4000,4,FALSE),"-")</f>
        <v>-</v>
      </c>
      <c r="P192" s="9" t="str">
        <f>IFERROR(VLOOKUP(CONCATENATE($A192,P$1),'Исх-фото'!$A$2:$D$4000,4,FALSE),"-")</f>
        <v>-</v>
      </c>
      <c r="Q192" s="9" t="str">
        <f>IFERROR(VLOOKUP(CONCATENATE($A192,Q$1),'Исх-фото'!$A$2:$D$4000,4,FALSE),"-")</f>
        <v>-</v>
      </c>
      <c r="R192" s="9" t="str">
        <f>IFERROR(VLOOKUP(CONCATENATE($A192,R$1),'Исх-фото'!$A$2:$D$4000,4,FALSE),"-")</f>
        <v>-</v>
      </c>
      <c r="S192" s="9" t="str">
        <f>IFERROR(VLOOKUP(CONCATENATE($A192,S$1),'Исх-фото'!$A$2:$D$4000,4,FALSE),"-")</f>
        <v>-</v>
      </c>
      <c r="T192" s="9" t="str">
        <f>IFERROR(VLOOKUP(CONCATENATE($A192,T$1),'Исх-фото'!$A$2:$D$4000,4,FALSE),"-")</f>
        <v>-</v>
      </c>
      <c r="U192" s="9" t="str">
        <f>IFERROR(VLOOKUP(CONCATENATE($A192,U$1),'Исх-фото'!$A$2:$D$4000,4,FALSE),"-")</f>
        <v>-</v>
      </c>
      <c r="V192" s="9" t="str">
        <f>IFERROR(VLOOKUP(CONCATENATE($A192,V$1),'Исх-фото'!$A$2:$D$4000,4,FALSE),"-")</f>
        <v>-</v>
      </c>
      <c r="W192" s="9" t="str">
        <f>IFERROR(VLOOKUP(CONCATENATE($A192,W$1),'Исх-фото'!$A$2:$D$4000,4,FALSE),"-")</f>
        <v>-</v>
      </c>
      <c r="X192" s="9" t="str">
        <f>IFERROR(VLOOKUP(CONCATENATE($A192,X$1),'Исх-фото'!$A$2:$D$4000,4,FALSE),"-")</f>
        <v>-</v>
      </c>
      <c r="Y192" s="9" t="str">
        <f>IFERROR(VLOOKUP(CONCATENATE($A192,Y$1),'Исх-фото'!$A$2:$D$4000,4,FALSE),"-")</f>
        <v>-</v>
      </c>
      <c r="Z192" s="9" t="str">
        <f>IFERROR(VLOOKUP(CONCATENATE($A192,Z$1),'Исх-фото'!$A$2:$D$4000,4,FALSE),"-")</f>
        <v>-</v>
      </c>
      <c r="AA192" s="9" t="str">
        <f>IFERROR(VLOOKUP(CONCATENATE($A192,AA$1),'Исх-фото'!$A$2:$D$4000,4,FALSE),"-")</f>
        <v>-</v>
      </c>
      <c r="AB192" s="9" t="str">
        <f>IFERROR(VLOOKUP(CONCATENATE($A192,AB$1),'Исх-фото'!$A$2:$D$4000,4,FALSE),"-")</f>
        <v>-</v>
      </c>
      <c r="AC192" s="9" t="str">
        <f>IFERROR(VLOOKUP(CONCATENATE($A192,AC$1),'Исх-фото'!$A$2:$D$4000,4,FALSE),"-")</f>
        <v>-</v>
      </c>
      <c r="AD192" s="9" t="str">
        <f>IFERROR(VLOOKUP(CONCATENATE($A192,AD$1),'Исх-фото'!$A$2:$D$4000,4,FALSE),"-")</f>
        <v>-</v>
      </c>
      <c r="AE192" s="9" t="str">
        <f>IFERROR(VLOOKUP(CONCATENATE($A192,AE$1),'Исх-фото'!$A$2:$D$4000,4,FALSE),"-")</f>
        <v>-</v>
      </c>
      <c r="AF192" s="9" t="str">
        <f>IFERROR(VLOOKUP(CONCATENATE($A192,AF$1),'Исх-фото'!$A$2:$D$4000,4,FALSE),"-")</f>
        <v>-</v>
      </c>
      <c r="AG192" s="9" t="str">
        <f>IFERROR(VLOOKUP(CONCATENATE($A192,AG$1),'Исх-фото'!$A$2:$D$4000,4,FALSE),"-")</f>
        <v>-</v>
      </c>
      <c r="AH192" s="9" t="str">
        <f>IFERROR(VLOOKUP(CONCATENATE($A192,AH$1),'Исх-фото'!$A$2:$D$4000,4,FALSE),"-")</f>
        <v>-</v>
      </c>
      <c r="AI192" s="9" t="str">
        <f>IFERROR(VLOOKUP(CONCATENATE($A192,AI$1),'Исх-фото'!$A$2:$D$4000,4,FALSE),"-")</f>
        <v>-</v>
      </c>
      <c r="AJ192" s="9" t="str">
        <f>IFERROR(VLOOKUP(CONCATENATE($A192,AJ$1),'Исх-фото'!$A$2:$D$4000,4,FALSE),"-")</f>
        <v>-</v>
      </c>
      <c r="AK192" s="9" t="str">
        <f>IFERROR(VLOOKUP(CONCATENATE($A192,AK$1),'Исх-фото'!$A$2:$D$4000,4,FALSE),"-")</f>
        <v>-</v>
      </c>
      <c r="AL192" s="9" t="str">
        <f>IFERROR(VLOOKUP(CONCATENATE($A192,AL$1),'Исх-фото'!$A$2:$D$4000,4,FALSE),"-")</f>
        <v>-</v>
      </c>
      <c r="AM192" s="9" t="str">
        <f>IFERROR(VLOOKUP(CONCATENATE($A192,AM$1),'Исх-фото'!$A$2:$D$4000,4,FALSE),"-")</f>
        <v>-</v>
      </c>
      <c r="AN192" s="9" t="str">
        <f>IFERROR(VLOOKUP(CONCATENATE($A192,AN$1),'Исх-фото'!$A$2:$D$4000,4,FALSE),"-")</f>
        <v>-</v>
      </c>
      <c r="AO192" s="9" t="str">
        <f>IFERROR(VLOOKUP(CONCATENATE($A192,AO$1),'Исх-фото'!$A$2:$D$4000,4,FALSE),"-")</f>
        <v>-</v>
      </c>
      <c r="AP192" s="9" t="str">
        <f>IFERROR(VLOOKUP(CONCATENATE($A192,AP$1),'Исх-фото'!$A$2:$D$4000,4,FALSE),"-")</f>
        <v>-</v>
      </c>
      <c r="AQ192" s="9" t="str">
        <f>IFERROR(VLOOKUP(CONCATENATE($A192,AQ$1),'Исх-фото'!$A$2:$D$4000,4,FALSE),"-")</f>
        <v>-</v>
      </c>
      <c r="AR192" s="9" t="str">
        <f>IFERROR(VLOOKUP(CONCATENATE($A192,AR$1),'Исх-фото'!$A$2:$D$4000,4,FALSE),"-")</f>
        <v>-</v>
      </c>
      <c r="AS192" s="9" t="str">
        <f>IFERROR(VLOOKUP(CONCATENATE($A192,AS$1),'Исх-фото'!$A$2:$D$4000,4,FALSE),"-")</f>
        <v>-</v>
      </c>
      <c r="AT192" s="9" t="str">
        <f>IFERROR(VLOOKUP(CONCATENATE($A192,AT$1),'Исх-фото'!$A$2:$D$4000,4,FALSE),"-")</f>
        <v>-</v>
      </c>
      <c r="AU192" s="9" t="str">
        <f>IFERROR(VLOOKUP(CONCATENATE($A192,AU$1),'Исх-фото'!$A$2:$D$4000,4,FALSE),"-")</f>
        <v>-</v>
      </c>
      <c r="AV192" s="9" t="str">
        <f>IFERROR(VLOOKUP(CONCATENATE($A192,AV$1),'Исх-фото'!$A$2:$D$4000,4,FALSE),"-")</f>
        <v>-</v>
      </c>
      <c r="AW192" s="9" t="str">
        <f>IFERROR(VLOOKUP(CONCATENATE($A192,AW$1),'Исх-фото'!$A$2:$D$4000,4,FALSE),"-")</f>
        <v>-</v>
      </c>
      <c r="AX192" s="9" t="str">
        <f>IFERROR(VLOOKUP(CONCATENATE($A192,AX$1),'Исх-фото'!$A$2:$D$4000,4,FALSE),"-")</f>
        <v>-</v>
      </c>
      <c r="AY192" s="9" t="str">
        <f>IFERROR(VLOOKUP(CONCATENATE($A192,AY$1),'Исх-фото'!$A$2:$D$4000,4,FALSE),"-")</f>
        <v>-</v>
      </c>
      <c r="AZ192" s="9" t="str">
        <f>IFERROR(VLOOKUP(CONCATENATE($A192,AZ$1),'Исх-фото'!$A$2:$D$4000,4,FALSE),"-")</f>
        <v>-</v>
      </c>
      <c r="BA192" s="9" t="str">
        <f>IFERROR(VLOOKUP(CONCATENATE($A192,BA$1),'Исх-фото'!$A$2:$D$4000,4,FALSE),"-")</f>
        <v>-</v>
      </c>
      <c r="BB192" s="9" t="str">
        <f>IFERROR(VLOOKUP(CONCATENATE($A192,BB$1),'Исх-фото'!$A$2:$D$4000,4,FALSE),"-")</f>
        <v>-</v>
      </c>
      <c r="BC192" s="9" t="str">
        <f>IFERROR(VLOOKUP(CONCATENATE($A192,BC$1),'Исх-фото'!$A$2:$D$4000,4,FALSE),"-")</f>
        <v>-</v>
      </c>
      <c r="BD192" s="9" t="str">
        <f>IFERROR(VLOOKUP(CONCATENATE($A192,BD$1),'Исх-фото'!$A$2:$D$4000,4,FALSE),"-")</f>
        <v>-</v>
      </c>
      <c r="BE192" s="9" t="str">
        <f>IFERROR(VLOOKUP(CONCATENATE($A192,BE$1),'Исх-фото'!$A$2:$D$4000,4,FALSE),"-")</f>
        <v>-</v>
      </c>
      <c r="BF192" s="9" t="str">
        <f>IFERROR(VLOOKUP(CONCATENATE($A192,BF$1),'Исх-фото'!$A$2:$D$4000,4,FALSE),"-")</f>
        <v>-</v>
      </c>
      <c r="BG192" s="9" t="str">
        <f>IFERROR(VLOOKUP(CONCATENATE($A192,BG$1),'Исх-фото'!$A$2:$D$4000,4,FALSE),"-")</f>
        <v>-</v>
      </c>
      <c r="BH192" s="9" t="str">
        <f>IFERROR(VLOOKUP(CONCATENATE($A192,BH$1),'Исх-фото'!$A$2:$D$4000,4,FALSE),"-")</f>
        <v>-</v>
      </c>
      <c r="BI192" s="9" t="str">
        <f>IFERROR(VLOOKUP(CONCATENATE($A192,BI$1),'Исх-фото'!$A$2:$D$4000,4,FALSE),"-")</f>
        <v>-</v>
      </c>
      <c r="BJ192" s="37">
        <f t="shared" si="16"/>
        <v>0</v>
      </c>
      <c r="BK192" s="34" t="str">
        <f t="shared" si="17"/>
        <v>-</v>
      </c>
      <c r="BL192" s="9" t="e">
        <f t="shared" si="14"/>
        <v>#VALUE!</v>
      </c>
    </row>
    <row r="193" spans="1:76">
      <c r="A193" s="38">
        <f t="shared" si="15"/>
        <v>191</v>
      </c>
      <c r="B193" s="36"/>
      <c r="C193" s="36"/>
      <c r="D193" s="9" t="str">
        <f>IFERROR(VLOOKUP(CONCATENATE($A193,D$1),'Исх-фото'!$A$2:$D$4000,4,FALSE),"-")</f>
        <v>-</v>
      </c>
      <c r="E193" s="9" t="str">
        <f>IFERROR(VLOOKUP(CONCATENATE($A193,E$1),'Исх-фото'!$A$2:$D$4000,4,FALSE),"-")</f>
        <v>-</v>
      </c>
      <c r="F193" s="9" t="str">
        <f>IFERROR(VLOOKUP(CONCATENATE($A193,F$1),'Исх-фото'!$A$2:$D$4000,4,FALSE),"-")</f>
        <v>-</v>
      </c>
      <c r="G193" s="9" t="str">
        <f>IFERROR(VLOOKUP(CONCATENATE($A193,G$1),'Исх-фото'!$A$2:$D$4000,4,FALSE),"-")</f>
        <v>-</v>
      </c>
      <c r="H193" s="9" t="str">
        <f>IFERROR(VLOOKUP(CONCATENATE($A193,H$1),'Исх-фото'!$A$2:$D$4000,4,FALSE),"-")</f>
        <v>-</v>
      </c>
      <c r="I193" s="9" t="str">
        <f>IFERROR(VLOOKUP(CONCATENATE($A193,I$1),'Исх-фото'!$A$2:$D$4000,4,FALSE),"-")</f>
        <v>-</v>
      </c>
      <c r="J193" s="9" t="str">
        <f>IFERROR(VLOOKUP(CONCATENATE($A193,J$1),'Исх-фото'!$A$2:$D$4000,4,FALSE),"-")</f>
        <v>-</v>
      </c>
      <c r="K193" s="9" t="str">
        <f>IFERROR(VLOOKUP(CONCATENATE($A193,K$1),'Исх-фото'!$A$2:$D$4000,4,FALSE),"-")</f>
        <v>-</v>
      </c>
      <c r="L193" s="9" t="str">
        <f>IFERROR(VLOOKUP(CONCATENATE($A193,L$1),'Исх-фото'!$A$2:$D$4000,4,FALSE),"-")</f>
        <v>-</v>
      </c>
      <c r="M193" s="9" t="str">
        <f>IFERROR(VLOOKUP(CONCATENATE($A193,M$1),'Исх-фото'!$A$2:$D$4000,4,FALSE),"-")</f>
        <v>-</v>
      </c>
      <c r="N193" s="9" t="str">
        <f>IFERROR(VLOOKUP(CONCATENATE($A193,N$1),'Исх-фото'!$A$2:$D$4000,4,FALSE),"-")</f>
        <v>-</v>
      </c>
      <c r="O193" s="9" t="str">
        <f>IFERROR(VLOOKUP(CONCATENATE($A193,O$1),'Исх-фото'!$A$2:$D$4000,4,FALSE),"-")</f>
        <v>-</v>
      </c>
      <c r="P193" s="9" t="str">
        <f>IFERROR(VLOOKUP(CONCATENATE($A193,P$1),'Исх-фото'!$A$2:$D$4000,4,FALSE),"-")</f>
        <v>-</v>
      </c>
      <c r="Q193" s="9" t="str">
        <f>IFERROR(VLOOKUP(CONCATENATE($A193,Q$1),'Исх-фото'!$A$2:$D$4000,4,FALSE),"-")</f>
        <v>-</v>
      </c>
      <c r="R193" s="9" t="str">
        <f>IFERROR(VLOOKUP(CONCATENATE($A193,R$1),'Исх-фото'!$A$2:$D$4000,4,FALSE),"-")</f>
        <v>-</v>
      </c>
      <c r="S193" s="9" t="str">
        <f>IFERROR(VLOOKUP(CONCATENATE($A193,S$1),'Исх-фото'!$A$2:$D$4000,4,FALSE),"-")</f>
        <v>-</v>
      </c>
      <c r="T193" s="9" t="str">
        <f>IFERROR(VLOOKUP(CONCATENATE($A193,T$1),'Исх-фото'!$A$2:$D$4000,4,FALSE),"-")</f>
        <v>-</v>
      </c>
      <c r="U193" s="9" t="str">
        <f>IFERROR(VLOOKUP(CONCATENATE($A193,U$1),'Исх-фото'!$A$2:$D$4000,4,FALSE),"-")</f>
        <v>-</v>
      </c>
      <c r="V193" s="9" t="str">
        <f>IFERROR(VLOOKUP(CONCATENATE($A193,V$1),'Исх-фото'!$A$2:$D$4000,4,FALSE),"-")</f>
        <v>-</v>
      </c>
      <c r="W193" s="9" t="str">
        <f>IFERROR(VLOOKUP(CONCATENATE($A193,W$1),'Исх-фото'!$A$2:$D$4000,4,FALSE),"-")</f>
        <v>-</v>
      </c>
      <c r="X193" s="9" t="str">
        <f>IFERROR(VLOOKUP(CONCATENATE($A193,X$1),'Исх-фото'!$A$2:$D$4000,4,FALSE),"-")</f>
        <v>-</v>
      </c>
      <c r="Y193" s="9" t="str">
        <f>IFERROR(VLOOKUP(CONCATENATE($A193,Y$1),'Исх-фото'!$A$2:$D$4000,4,FALSE),"-")</f>
        <v>-</v>
      </c>
      <c r="Z193" s="9" t="str">
        <f>IFERROR(VLOOKUP(CONCATENATE($A193,Z$1),'Исх-фото'!$A$2:$D$4000,4,FALSE),"-")</f>
        <v>-</v>
      </c>
      <c r="AA193" s="9" t="str">
        <f>IFERROR(VLOOKUP(CONCATENATE($A193,AA$1),'Исх-фото'!$A$2:$D$4000,4,FALSE),"-")</f>
        <v>-</v>
      </c>
      <c r="AB193" s="9" t="str">
        <f>IFERROR(VLOOKUP(CONCATENATE($A193,AB$1),'Исх-фото'!$A$2:$D$4000,4,FALSE),"-")</f>
        <v>-</v>
      </c>
      <c r="AC193" s="9" t="str">
        <f>IFERROR(VLOOKUP(CONCATENATE($A193,AC$1),'Исх-фото'!$A$2:$D$4000,4,FALSE),"-")</f>
        <v>-</v>
      </c>
      <c r="AD193" s="9" t="str">
        <f>IFERROR(VLOOKUP(CONCATENATE($A193,AD$1),'Исх-фото'!$A$2:$D$4000,4,FALSE),"-")</f>
        <v>-</v>
      </c>
      <c r="AE193" s="9" t="str">
        <f>IFERROR(VLOOKUP(CONCATENATE($A193,AE$1),'Исх-фото'!$A$2:$D$4000,4,FALSE),"-")</f>
        <v>-</v>
      </c>
      <c r="AF193" s="9" t="str">
        <f>IFERROR(VLOOKUP(CONCATENATE($A193,AF$1),'Исх-фото'!$A$2:$D$4000,4,FALSE),"-")</f>
        <v>-</v>
      </c>
      <c r="AG193" s="9" t="str">
        <f>IFERROR(VLOOKUP(CONCATENATE($A193,AG$1),'Исх-фото'!$A$2:$D$4000,4,FALSE),"-")</f>
        <v>-</v>
      </c>
      <c r="AH193" s="9" t="str">
        <f>IFERROR(VLOOKUP(CONCATENATE($A193,AH$1),'Исх-фото'!$A$2:$D$4000,4,FALSE),"-")</f>
        <v>-</v>
      </c>
      <c r="AI193" s="9" t="str">
        <f>IFERROR(VLOOKUP(CONCATENATE($A193,AI$1),'Исх-фото'!$A$2:$D$4000,4,FALSE),"-")</f>
        <v>-</v>
      </c>
      <c r="AJ193" s="9" t="str">
        <f>IFERROR(VLOOKUP(CONCATENATE($A193,AJ$1),'Исх-фото'!$A$2:$D$4000,4,FALSE),"-")</f>
        <v>-</v>
      </c>
      <c r="AK193" s="9" t="str">
        <f>IFERROR(VLOOKUP(CONCATENATE($A193,AK$1),'Исх-фото'!$A$2:$D$4000,4,FALSE),"-")</f>
        <v>-</v>
      </c>
      <c r="AL193" s="9" t="str">
        <f>IFERROR(VLOOKUP(CONCATENATE($A193,AL$1),'Исх-фото'!$A$2:$D$4000,4,FALSE),"-")</f>
        <v>-</v>
      </c>
      <c r="AM193" s="9" t="str">
        <f>IFERROR(VLOOKUP(CONCATENATE($A193,AM$1),'Исх-фото'!$A$2:$D$4000,4,FALSE),"-")</f>
        <v>-</v>
      </c>
      <c r="AN193" s="9" t="str">
        <f>IFERROR(VLOOKUP(CONCATENATE($A193,AN$1),'Исх-фото'!$A$2:$D$4000,4,FALSE),"-")</f>
        <v>-</v>
      </c>
      <c r="AO193" s="9" t="str">
        <f>IFERROR(VLOOKUP(CONCATENATE($A193,AO$1),'Исх-фото'!$A$2:$D$4000,4,FALSE),"-")</f>
        <v>-</v>
      </c>
      <c r="AP193" s="9" t="str">
        <f>IFERROR(VLOOKUP(CONCATENATE($A193,AP$1),'Исх-фото'!$A$2:$D$4000,4,FALSE),"-")</f>
        <v>-</v>
      </c>
      <c r="AQ193" s="9" t="str">
        <f>IFERROR(VLOOKUP(CONCATENATE($A193,AQ$1),'Исх-фото'!$A$2:$D$4000,4,FALSE),"-")</f>
        <v>-</v>
      </c>
      <c r="AR193" s="9" t="str">
        <f>IFERROR(VLOOKUP(CONCATENATE($A193,AR$1),'Исх-фото'!$A$2:$D$4000,4,FALSE),"-")</f>
        <v>-</v>
      </c>
      <c r="AS193" s="9" t="str">
        <f>IFERROR(VLOOKUP(CONCATENATE($A193,AS$1),'Исх-фото'!$A$2:$D$4000,4,FALSE),"-")</f>
        <v>-</v>
      </c>
      <c r="AT193" s="9" t="str">
        <f>IFERROR(VLOOKUP(CONCATENATE($A193,AT$1),'Исх-фото'!$A$2:$D$4000,4,FALSE),"-")</f>
        <v>-</v>
      </c>
      <c r="AU193" s="9" t="str">
        <f>IFERROR(VLOOKUP(CONCATENATE($A193,AU$1),'Исх-фото'!$A$2:$D$4000,4,FALSE),"-")</f>
        <v>-</v>
      </c>
      <c r="AV193" s="9" t="str">
        <f>IFERROR(VLOOKUP(CONCATENATE($A193,AV$1),'Исх-фото'!$A$2:$D$4000,4,FALSE),"-")</f>
        <v>-</v>
      </c>
      <c r="AW193" s="9" t="str">
        <f>IFERROR(VLOOKUP(CONCATENATE($A193,AW$1),'Исх-фото'!$A$2:$D$4000,4,FALSE),"-")</f>
        <v>-</v>
      </c>
      <c r="AX193" s="9" t="str">
        <f>IFERROR(VLOOKUP(CONCATENATE($A193,AX$1),'Исх-фото'!$A$2:$D$4000,4,FALSE),"-")</f>
        <v>-</v>
      </c>
      <c r="AY193" s="9" t="str">
        <f>IFERROR(VLOOKUP(CONCATENATE($A193,AY$1),'Исх-фото'!$A$2:$D$4000,4,FALSE),"-")</f>
        <v>-</v>
      </c>
      <c r="AZ193" s="9" t="str">
        <f>IFERROR(VLOOKUP(CONCATENATE($A193,AZ$1),'Исх-фото'!$A$2:$D$4000,4,FALSE),"-")</f>
        <v>-</v>
      </c>
      <c r="BA193" s="9" t="str">
        <f>IFERROR(VLOOKUP(CONCATENATE($A193,BA$1),'Исх-фото'!$A$2:$D$4000,4,FALSE),"-")</f>
        <v>-</v>
      </c>
      <c r="BB193" s="9" t="str">
        <f>IFERROR(VLOOKUP(CONCATENATE($A193,BB$1),'Исх-фото'!$A$2:$D$4000,4,FALSE),"-")</f>
        <v>-</v>
      </c>
      <c r="BC193" s="9" t="str">
        <f>IFERROR(VLOOKUP(CONCATENATE($A193,BC$1),'Исх-фото'!$A$2:$D$4000,4,FALSE),"-")</f>
        <v>-</v>
      </c>
      <c r="BD193" s="9" t="str">
        <f>IFERROR(VLOOKUP(CONCATENATE($A193,BD$1),'Исх-фото'!$A$2:$D$4000,4,FALSE),"-")</f>
        <v>-</v>
      </c>
      <c r="BE193" s="9" t="str">
        <f>IFERROR(VLOOKUP(CONCATENATE($A193,BE$1),'Исх-фото'!$A$2:$D$4000,4,FALSE),"-")</f>
        <v>-</v>
      </c>
      <c r="BF193" s="9" t="str">
        <f>IFERROR(VLOOKUP(CONCATENATE($A193,BF$1),'Исх-фото'!$A$2:$D$4000,4,FALSE),"-")</f>
        <v>-</v>
      </c>
      <c r="BG193" s="9" t="str">
        <f>IFERROR(VLOOKUP(CONCATENATE($A193,BG$1),'Исх-фото'!$A$2:$D$4000,4,FALSE),"-")</f>
        <v>-</v>
      </c>
      <c r="BH193" s="9" t="str">
        <f>IFERROR(VLOOKUP(CONCATENATE($A193,BH$1),'Исх-фото'!$A$2:$D$4000,4,FALSE),"-")</f>
        <v>-</v>
      </c>
      <c r="BI193" s="9" t="str">
        <f>IFERROR(VLOOKUP(CONCATENATE($A193,BI$1),'Исх-фото'!$A$2:$D$4000,4,FALSE),"-")</f>
        <v>-</v>
      </c>
      <c r="BJ193" s="37">
        <f t="shared" si="16"/>
        <v>0</v>
      </c>
      <c r="BK193" s="34" t="str">
        <f t="shared" si="17"/>
        <v>-</v>
      </c>
      <c r="BL193" s="9" t="e">
        <f t="shared" si="14"/>
        <v>#VALUE!</v>
      </c>
    </row>
    <row r="194" spans="1:76">
      <c r="A194" s="38">
        <f t="shared" si="15"/>
        <v>192</v>
      </c>
      <c r="B194" s="36"/>
      <c r="C194" s="36"/>
      <c r="D194" s="9" t="str">
        <f>IFERROR(VLOOKUP(CONCATENATE($A194,D$1),'Исх-фото'!$A$2:$D$4000,4,FALSE),"-")</f>
        <v>-</v>
      </c>
      <c r="E194" s="9" t="str">
        <f>IFERROR(VLOOKUP(CONCATENATE($A194,E$1),'Исх-фото'!$A$2:$D$4000,4,FALSE),"-")</f>
        <v>-</v>
      </c>
      <c r="F194" s="9" t="str">
        <f>IFERROR(VLOOKUP(CONCATENATE($A194,F$1),'Исх-фото'!$A$2:$D$4000,4,FALSE),"-")</f>
        <v>-</v>
      </c>
      <c r="G194" s="9" t="str">
        <f>IFERROR(VLOOKUP(CONCATENATE($A194,G$1),'Исх-фото'!$A$2:$D$4000,4,FALSE),"-")</f>
        <v>-</v>
      </c>
      <c r="H194" s="9" t="str">
        <f>IFERROR(VLOOKUP(CONCATENATE($A194,H$1),'Исх-фото'!$A$2:$D$4000,4,FALSE),"-")</f>
        <v>-</v>
      </c>
      <c r="I194" s="9" t="str">
        <f>IFERROR(VLOOKUP(CONCATENATE($A194,I$1),'Исх-фото'!$A$2:$D$4000,4,FALSE),"-")</f>
        <v>-</v>
      </c>
      <c r="J194" s="9" t="str">
        <f>IFERROR(VLOOKUP(CONCATENATE($A194,J$1),'Исх-фото'!$A$2:$D$4000,4,FALSE),"-")</f>
        <v>-</v>
      </c>
      <c r="K194" s="9" t="str">
        <f>IFERROR(VLOOKUP(CONCATENATE($A194,K$1),'Исх-фото'!$A$2:$D$4000,4,FALSE),"-")</f>
        <v>-</v>
      </c>
      <c r="L194" s="9" t="str">
        <f>IFERROR(VLOOKUP(CONCATENATE($A194,L$1),'Исх-фото'!$A$2:$D$4000,4,FALSE),"-")</f>
        <v>-</v>
      </c>
      <c r="M194" s="9" t="str">
        <f>IFERROR(VLOOKUP(CONCATENATE($A194,M$1),'Исх-фото'!$A$2:$D$4000,4,FALSE),"-")</f>
        <v>-</v>
      </c>
      <c r="N194" s="9" t="str">
        <f>IFERROR(VLOOKUP(CONCATENATE($A194,N$1),'Исх-фото'!$A$2:$D$4000,4,FALSE),"-")</f>
        <v>-</v>
      </c>
      <c r="O194" s="9" t="str">
        <f>IFERROR(VLOOKUP(CONCATENATE($A194,O$1),'Исх-фото'!$A$2:$D$4000,4,FALSE),"-")</f>
        <v>-</v>
      </c>
      <c r="P194" s="9" t="str">
        <f>IFERROR(VLOOKUP(CONCATENATE($A194,P$1),'Исх-фото'!$A$2:$D$4000,4,FALSE),"-")</f>
        <v>-</v>
      </c>
      <c r="Q194" s="9" t="str">
        <f>IFERROR(VLOOKUP(CONCATENATE($A194,Q$1),'Исх-фото'!$A$2:$D$4000,4,FALSE),"-")</f>
        <v>-</v>
      </c>
      <c r="R194" s="9" t="str">
        <f>IFERROR(VLOOKUP(CONCATENATE($A194,R$1),'Исх-фото'!$A$2:$D$4000,4,FALSE),"-")</f>
        <v>-</v>
      </c>
      <c r="S194" s="9" t="str">
        <f>IFERROR(VLOOKUP(CONCATENATE($A194,S$1),'Исх-фото'!$A$2:$D$4000,4,FALSE),"-")</f>
        <v>-</v>
      </c>
      <c r="T194" s="9" t="str">
        <f>IFERROR(VLOOKUP(CONCATENATE($A194,T$1),'Исх-фото'!$A$2:$D$4000,4,FALSE),"-")</f>
        <v>-</v>
      </c>
      <c r="U194" s="9" t="str">
        <f>IFERROR(VLOOKUP(CONCATENATE($A194,U$1),'Исх-фото'!$A$2:$D$4000,4,FALSE),"-")</f>
        <v>-</v>
      </c>
      <c r="V194" s="9" t="str">
        <f>IFERROR(VLOOKUP(CONCATENATE($A194,V$1),'Исх-фото'!$A$2:$D$4000,4,FALSE),"-")</f>
        <v>-</v>
      </c>
      <c r="W194" s="9" t="str">
        <f>IFERROR(VLOOKUP(CONCATENATE($A194,W$1),'Исх-фото'!$A$2:$D$4000,4,FALSE),"-")</f>
        <v>-</v>
      </c>
      <c r="X194" s="9" t="str">
        <f>IFERROR(VLOOKUP(CONCATENATE($A194,X$1),'Исх-фото'!$A$2:$D$4000,4,FALSE),"-")</f>
        <v>-</v>
      </c>
      <c r="Y194" s="9" t="str">
        <f>IFERROR(VLOOKUP(CONCATENATE($A194,Y$1),'Исх-фото'!$A$2:$D$4000,4,FALSE),"-")</f>
        <v>-</v>
      </c>
      <c r="Z194" s="9" t="str">
        <f>IFERROR(VLOOKUP(CONCATENATE($A194,Z$1),'Исх-фото'!$A$2:$D$4000,4,FALSE),"-")</f>
        <v>-</v>
      </c>
      <c r="AA194" s="9" t="str">
        <f>IFERROR(VLOOKUP(CONCATENATE($A194,AA$1),'Исх-фото'!$A$2:$D$4000,4,FALSE),"-")</f>
        <v>-</v>
      </c>
      <c r="AB194" s="9" t="str">
        <f>IFERROR(VLOOKUP(CONCATENATE($A194,AB$1),'Исх-фото'!$A$2:$D$4000,4,FALSE),"-")</f>
        <v>-</v>
      </c>
      <c r="AC194" s="9" t="str">
        <f>IFERROR(VLOOKUP(CONCATENATE($A194,AC$1),'Исх-фото'!$A$2:$D$4000,4,FALSE),"-")</f>
        <v>-</v>
      </c>
      <c r="AD194" s="9" t="str">
        <f>IFERROR(VLOOKUP(CONCATENATE($A194,AD$1),'Исх-фото'!$A$2:$D$4000,4,FALSE),"-")</f>
        <v>-</v>
      </c>
      <c r="AE194" s="9" t="str">
        <f>IFERROR(VLOOKUP(CONCATENATE($A194,AE$1),'Исх-фото'!$A$2:$D$4000,4,FALSE),"-")</f>
        <v>-</v>
      </c>
      <c r="AF194" s="9" t="str">
        <f>IFERROR(VLOOKUP(CONCATENATE($A194,AF$1),'Исх-фото'!$A$2:$D$4000,4,FALSE),"-")</f>
        <v>-</v>
      </c>
      <c r="AG194" s="9" t="str">
        <f>IFERROR(VLOOKUP(CONCATENATE($A194,AG$1),'Исх-фото'!$A$2:$D$4000,4,FALSE),"-")</f>
        <v>-</v>
      </c>
      <c r="AH194" s="9" t="str">
        <f>IFERROR(VLOOKUP(CONCATENATE($A194,AH$1),'Исх-фото'!$A$2:$D$4000,4,FALSE),"-")</f>
        <v>-</v>
      </c>
      <c r="AI194" s="9" t="str">
        <f>IFERROR(VLOOKUP(CONCATENATE($A194,AI$1),'Исх-фото'!$A$2:$D$4000,4,FALSE),"-")</f>
        <v>-</v>
      </c>
      <c r="AJ194" s="9" t="str">
        <f>IFERROR(VLOOKUP(CONCATENATE($A194,AJ$1),'Исх-фото'!$A$2:$D$4000,4,FALSE),"-")</f>
        <v>-</v>
      </c>
      <c r="AK194" s="9" t="str">
        <f>IFERROR(VLOOKUP(CONCATENATE($A194,AK$1),'Исх-фото'!$A$2:$D$4000,4,FALSE),"-")</f>
        <v>-</v>
      </c>
      <c r="AL194" s="9" t="str">
        <f>IFERROR(VLOOKUP(CONCATENATE($A194,AL$1),'Исх-фото'!$A$2:$D$4000,4,FALSE),"-")</f>
        <v>-</v>
      </c>
      <c r="AM194" s="9" t="str">
        <f>IFERROR(VLOOKUP(CONCATENATE($A194,AM$1),'Исх-фото'!$A$2:$D$4000,4,FALSE),"-")</f>
        <v>-</v>
      </c>
      <c r="AN194" s="9" t="str">
        <f>IFERROR(VLOOKUP(CONCATENATE($A194,AN$1),'Исх-фото'!$A$2:$D$4000,4,FALSE),"-")</f>
        <v>-</v>
      </c>
      <c r="AO194" s="9" t="str">
        <f>IFERROR(VLOOKUP(CONCATENATE($A194,AO$1),'Исх-фото'!$A$2:$D$4000,4,FALSE),"-")</f>
        <v>-</v>
      </c>
      <c r="AP194" s="9" t="str">
        <f>IFERROR(VLOOKUP(CONCATENATE($A194,AP$1),'Исх-фото'!$A$2:$D$4000,4,FALSE),"-")</f>
        <v>-</v>
      </c>
      <c r="AQ194" s="9" t="str">
        <f>IFERROR(VLOOKUP(CONCATENATE($A194,AQ$1),'Исх-фото'!$A$2:$D$4000,4,FALSE),"-")</f>
        <v>-</v>
      </c>
      <c r="AR194" s="9" t="str">
        <f>IFERROR(VLOOKUP(CONCATENATE($A194,AR$1),'Исх-фото'!$A$2:$D$4000,4,FALSE),"-")</f>
        <v>-</v>
      </c>
      <c r="AS194" s="9" t="str">
        <f>IFERROR(VLOOKUP(CONCATENATE($A194,AS$1),'Исх-фото'!$A$2:$D$4000,4,FALSE),"-")</f>
        <v>-</v>
      </c>
      <c r="AT194" s="9" t="str">
        <f>IFERROR(VLOOKUP(CONCATENATE($A194,AT$1),'Исх-фото'!$A$2:$D$4000,4,FALSE),"-")</f>
        <v>-</v>
      </c>
      <c r="AU194" s="9" t="str">
        <f>IFERROR(VLOOKUP(CONCATENATE($A194,AU$1),'Исх-фото'!$A$2:$D$4000,4,FALSE),"-")</f>
        <v>-</v>
      </c>
      <c r="AV194" s="9" t="str">
        <f>IFERROR(VLOOKUP(CONCATENATE($A194,AV$1),'Исх-фото'!$A$2:$D$4000,4,FALSE),"-")</f>
        <v>-</v>
      </c>
      <c r="AW194" s="9" t="str">
        <f>IFERROR(VLOOKUP(CONCATENATE($A194,AW$1),'Исх-фото'!$A$2:$D$4000,4,FALSE),"-")</f>
        <v>-</v>
      </c>
      <c r="AX194" s="9" t="str">
        <f>IFERROR(VLOOKUP(CONCATENATE($A194,AX$1),'Исх-фото'!$A$2:$D$4000,4,FALSE),"-")</f>
        <v>-</v>
      </c>
      <c r="AY194" s="9" t="str">
        <f>IFERROR(VLOOKUP(CONCATENATE($A194,AY$1),'Исх-фото'!$A$2:$D$4000,4,FALSE),"-")</f>
        <v>-</v>
      </c>
      <c r="AZ194" s="9" t="str">
        <f>IFERROR(VLOOKUP(CONCATENATE($A194,AZ$1),'Исх-фото'!$A$2:$D$4000,4,FALSE),"-")</f>
        <v>-</v>
      </c>
      <c r="BA194" s="9" t="str">
        <f>IFERROR(VLOOKUP(CONCATENATE($A194,BA$1),'Исх-фото'!$A$2:$D$4000,4,FALSE),"-")</f>
        <v>-</v>
      </c>
      <c r="BB194" s="9" t="str">
        <f>IFERROR(VLOOKUP(CONCATENATE($A194,BB$1),'Исх-фото'!$A$2:$D$4000,4,FALSE),"-")</f>
        <v>-</v>
      </c>
      <c r="BC194" s="9" t="str">
        <f>IFERROR(VLOOKUP(CONCATENATE($A194,BC$1),'Исх-фото'!$A$2:$D$4000,4,FALSE),"-")</f>
        <v>-</v>
      </c>
      <c r="BD194" s="9" t="str">
        <f>IFERROR(VLOOKUP(CONCATENATE($A194,BD$1),'Исх-фото'!$A$2:$D$4000,4,FALSE),"-")</f>
        <v>-</v>
      </c>
      <c r="BE194" s="9" t="str">
        <f>IFERROR(VLOOKUP(CONCATENATE($A194,BE$1),'Исх-фото'!$A$2:$D$4000,4,FALSE),"-")</f>
        <v>-</v>
      </c>
      <c r="BF194" s="9" t="str">
        <f>IFERROR(VLOOKUP(CONCATENATE($A194,BF$1),'Исх-фото'!$A$2:$D$4000,4,FALSE),"-")</f>
        <v>-</v>
      </c>
      <c r="BG194" s="9" t="str">
        <f>IFERROR(VLOOKUP(CONCATENATE($A194,BG$1),'Исх-фото'!$A$2:$D$4000,4,FALSE),"-")</f>
        <v>-</v>
      </c>
      <c r="BH194" s="9" t="str">
        <f>IFERROR(VLOOKUP(CONCATENATE($A194,BH$1),'Исх-фото'!$A$2:$D$4000,4,FALSE),"-")</f>
        <v>-</v>
      </c>
      <c r="BI194" s="9" t="str">
        <f>IFERROR(VLOOKUP(CONCATENATE($A194,BI$1),'Исх-фото'!$A$2:$D$4000,4,FALSE),"-")</f>
        <v>-</v>
      </c>
      <c r="BJ194" s="37">
        <f t="shared" si="16"/>
        <v>0</v>
      </c>
      <c r="BK194" s="34" t="str">
        <f t="shared" si="17"/>
        <v>-</v>
      </c>
      <c r="BL194" s="9" t="e">
        <f t="shared" si="14"/>
        <v>#VALUE!</v>
      </c>
    </row>
    <row r="195" spans="1:76">
      <c r="A195" s="38" t="s">
        <v>80</v>
      </c>
      <c r="B195" s="36"/>
      <c r="C195" s="36"/>
      <c r="D195" s="9">
        <f t="shared" ref="D195:BI195" si="18">COUNTIF(D3:D194,"&gt;0")</f>
        <v>158</v>
      </c>
      <c r="E195" s="9">
        <f t="shared" si="18"/>
        <v>6</v>
      </c>
      <c r="F195" s="9">
        <f t="shared" si="18"/>
        <v>42</v>
      </c>
      <c r="G195" s="9">
        <f t="shared" si="18"/>
        <v>31</v>
      </c>
      <c r="H195" s="9">
        <f t="shared" si="18"/>
        <v>0</v>
      </c>
      <c r="I195" s="9">
        <f t="shared" si="18"/>
        <v>7</v>
      </c>
      <c r="J195" s="9">
        <f t="shared" si="18"/>
        <v>45</v>
      </c>
      <c r="K195" s="9">
        <f t="shared" si="18"/>
        <v>17</v>
      </c>
      <c r="L195" s="9">
        <f t="shared" si="18"/>
        <v>0</v>
      </c>
      <c r="M195" s="9">
        <f t="shared" si="18"/>
        <v>47</v>
      </c>
      <c r="N195" s="9">
        <f t="shared" si="18"/>
        <v>11</v>
      </c>
      <c r="O195" s="9">
        <f t="shared" si="18"/>
        <v>7</v>
      </c>
      <c r="P195" s="9">
        <f t="shared" si="18"/>
        <v>8</v>
      </c>
      <c r="Q195" s="9">
        <f t="shared" si="18"/>
        <v>158</v>
      </c>
      <c r="R195" s="9">
        <f t="shared" si="18"/>
        <v>11</v>
      </c>
      <c r="S195" s="9">
        <f t="shared" si="18"/>
        <v>39</v>
      </c>
      <c r="T195" s="9">
        <f t="shared" si="18"/>
        <v>156</v>
      </c>
      <c r="U195" s="9">
        <f t="shared" si="18"/>
        <v>153</v>
      </c>
      <c r="V195" s="9">
        <f t="shared" si="18"/>
        <v>6</v>
      </c>
      <c r="W195" s="9">
        <f t="shared" si="18"/>
        <v>6</v>
      </c>
      <c r="X195" s="9">
        <f t="shared" si="18"/>
        <v>8</v>
      </c>
      <c r="Y195" s="9">
        <f t="shared" si="18"/>
        <v>7</v>
      </c>
      <c r="Z195" s="9">
        <f t="shared" si="18"/>
        <v>159</v>
      </c>
      <c r="AA195" s="9">
        <f t="shared" si="18"/>
        <v>9</v>
      </c>
      <c r="AB195" s="9">
        <f t="shared" si="18"/>
        <v>50</v>
      </c>
      <c r="AC195" s="9">
        <f t="shared" si="18"/>
        <v>43</v>
      </c>
      <c r="AD195" s="9">
        <f t="shared" si="18"/>
        <v>0</v>
      </c>
      <c r="AE195" s="9">
        <f t="shared" si="18"/>
        <v>6</v>
      </c>
      <c r="AF195" s="9">
        <f t="shared" si="18"/>
        <v>0</v>
      </c>
      <c r="AG195" s="9">
        <f t="shared" si="18"/>
        <v>156</v>
      </c>
      <c r="AH195" s="9">
        <f t="shared" si="18"/>
        <v>0</v>
      </c>
      <c r="AI195" s="9">
        <f t="shared" ref="AI195:BA195" si="19">COUNTIF(AI3:AI194,"&gt;0")</f>
        <v>96</v>
      </c>
      <c r="AJ195" s="9">
        <f t="shared" si="19"/>
        <v>150</v>
      </c>
      <c r="AK195" s="9">
        <f t="shared" si="19"/>
        <v>63</v>
      </c>
      <c r="AL195" s="9">
        <f t="shared" si="19"/>
        <v>71</v>
      </c>
      <c r="AM195" s="9">
        <f t="shared" si="19"/>
        <v>159</v>
      </c>
      <c r="AN195" s="9">
        <f t="shared" si="19"/>
        <v>153</v>
      </c>
      <c r="AO195" s="9">
        <f t="shared" si="19"/>
        <v>37</v>
      </c>
      <c r="AP195" s="9">
        <f t="shared" ref="AP195:AY195" si="20">COUNTIF(AP3:AP194,"&gt;0")</f>
        <v>148</v>
      </c>
      <c r="AQ195" s="9">
        <f t="shared" si="20"/>
        <v>0</v>
      </c>
      <c r="AR195" s="9">
        <f t="shared" si="20"/>
        <v>0</v>
      </c>
      <c r="AS195" s="9">
        <f t="shared" si="20"/>
        <v>117</v>
      </c>
      <c r="AT195" s="9">
        <f t="shared" si="20"/>
        <v>0</v>
      </c>
      <c r="AU195" s="9">
        <f t="shared" si="20"/>
        <v>4</v>
      </c>
      <c r="AV195" s="9">
        <f t="shared" si="20"/>
        <v>13</v>
      </c>
      <c r="AW195" s="9">
        <f t="shared" si="20"/>
        <v>75</v>
      </c>
      <c r="AX195" s="9">
        <f t="shared" si="20"/>
        <v>6</v>
      </c>
      <c r="AY195" s="9">
        <f t="shared" si="20"/>
        <v>6</v>
      </c>
      <c r="AZ195" s="9">
        <f t="shared" si="19"/>
        <v>63</v>
      </c>
      <c r="BA195" s="9">
        <f t="shared" si="19"/>
        <v>6</v>
      </c>
      <c r="BB195" s="9">
        <f t="shared" si="18"/>
        <v>104</v>
      </c>
      <c r="BC195" s="9">
        <f t="shared" si="18"/>
        <v>159</v>
      </c>
      <c r="BD195" s="9">
        <f t="shared" si="18"/>
        <v>5</v>
      </c>
      <c r="BE195" s="9">
        <f t="shared" si="18"/>
        <v>159</v>
      </c>
      <c r="BF195" s="9">
        <f t="shared" si="18"/>
        <v>58</v>
      </c>
      <c r="BG195" s="9">
        <f t="shared" si="18"/>
        <v>0</v>
      </c>
      <c r="BH195" s="9">
        <f t="shared" si="18"/>
        <v>48</v>
      </c>
      <c r="BI195" s="9">
        <f t="shared" si="18"/>
        <v>44</v>
      </c>
      <c r="BJ195" s="37">
        <f>SUM(BJ3:BJ194)</f>
        <v>3090</v>
      </c>
      <c r="BK195" s="34"/>
      <c r="BL195" s="9"/>
    </row>
    <row r="196" spans="1:76">
      <c r="A196" s="38" t="s">
        <v>108</v>
      </c>
      <c r="B196" s="36"/>
      <c r="C196" s="36"/>
      <c r="D196" s="9" t="str">
        <f>IF(D195&gt;=(159/4),"ДА","НЕТ")</f>
        <v>ДА</v>
      </c>
      <c r="E196" s="9" t="str">
        <f t="shared" ref="E196:BI196" si="21">IF(E195&gt;=(159/4),"ДА","НЕТ")</f>
        <v>НЕТ</v>
      </c>
      <c r="F196" s="9" t="str">
        <f t="shared" si="21"/>
        <v>ДА</v>
      </c>
      <c r="G196" s="9" t="str">
        <f t="shared" si="21"/>
        <v>НЕТ</v>
      </c>
      <c r="H196" s="9" t="str">
        <f t="shared" si="21"/>
        <v>НЕТ</v>
      </c>
      <c r="I196" s="9" t="str">
        <f t="shared" si="21"/>
        <v>НЕТ</v>
      </c>
      <c r="J196" s="9" t="str">
        <f t="shared" si="21"/>
        <v>ДА</v>
      </c>
      <c r="K196" s="9" t="str">
        <f t="shared" si="21"/>
        <v>НЕТ</v>
      </c>
      <c r="L196" s="9" t="str">
        <f t="shared" si="21"/>
        <v>НЕТ</v>
      </c>
      <c r="M196" s="9" t="str">
        <f t="shared" si="21"/>
        <v>ДА</v>
      </c>
      <c r="N196" s="9" t="str">
        <f t="shared" si="21"/>
        <v>НЕТ</v>
      </c>
      <c r="O196" s="9" t="str">
        <f t="shared" si="21"/>
        <v>НЕТ</v>
      </c>
      <c r="P196" s="9" t="str">
        <f t="shared" si="21"/>
        <v>НЕТ</v>
      </c>
      <c r="Q196" s="9" t="str">
        <f t="shared" si="21"/>
        <v>ДА</v>
      </c>
      <c r="R196" s="9" t="str">
        <f t="shared" si="21"/>
        <v>НЕТ</v>
      </c>
      <c r="S196" s="9" t="str">
        <f t="shared" si="21"/>
        <v>НЕТ</v>
      </c>
      <c r="T196" s="9" t="str">
        <f t="shared" si="21"/>
        <v>ДА</v>
      </c>
      <c r="U196" s="9" t="str">
        <f t="shared" si="21"/>
        <v>ДА</v>
      </c>
      <c r="V196" s="9" t="str">
        <f t="shared" si="21"/>
        <v>НЕТ</v>
      </c>
      <c r="W196" s="9" t="str">
        <f t="shared" si="21"/>
        <v>НЕТ</v>
      </c>
      <c r="X196" s="9" t="str">
        <f t="shared" si="21"/>
        <v>НЕТ</v>
      </c>
      <c r="Y196" s="9" t="str">
        <f t="shared" si="21"/>
        <v>НЕТ</v>
      </c>
      <c r="Z196" s="9" t="str">
        <f t="shared" si="21"/>
        <v>ДА</v>
      </c>
      <c r="AA196" s="9" t="str">
        <f t="shared" si="21"/>
        <v>НЕТ</v>
      </c>
      <c r="AB196" s="9" t="str">
        <f t="shared" si="21"/>
        <v>ДА</v>
      </c>
      <c r="AC196" s="9" t="str">
        <f t="shared" si="21"/>
        <v>ДА</v>
      </c>
      <c r="AD196" s="9" t="str">
        <f t="shared" si="21"/>
        <v>НЕТ</v>
      </c>
      <c r="AE196" s="9" t="str">
        <f t="shared" si="21"/>
        <v>НЕТ</v>
      </c>
      <c r="AF196" s="9" t="str">
        <f t="shared" si="21"/>
        <v>НЕТ</v>
      </c>
      <c r="AG196" s="9" t="str">
        <f t="shared" si="21"/>
        <v>ДА</v>
      </c>
      <c r="AH196" s="9" t="str">
        <f t="shared" si="21"/>
        <v>НЕТ</v>
      </c>
      <c r="AI196" s="9" t="str">
        <f t="shared" si="21"/>
        <v>ДА</v>
      </c>
      <c r="AJ196" s="9" t="str">
        <f t="shared" si="21"/>
        <v>ДА</v>
      </c>
      <c r="AK196" s="9" t="str">
        <f t="shared" si="21"/>
        <v>ДА</v>
      </c>
      <c r="AL196" s="9" t="str">
        <f t="shared" si="21"/>
        <v>ДА</v>
      </c>
      <c r="AM196" s="9" t="str">
        <f t="shared" si="21"/>
        <v>ДА</v>
      </c>
      <c r="AN196" s="9" t="str">
        <f t="shared" si="21"/>
        <v>ДА</v>
      </c>
      <c r="AO196" s="9" t="str">
        <f t="shared" si="21"/>
        <v>НЕТ</v>
      </c>
      <c r="AP196" s="9" t="str">
        <f t="shared" ref="AP196" si="22">IF(AP195&gt;=(159/4),"ДА","НЕТ")</f>
        <v>ДА</v>
      </c>
      <c r="AQ196" s="9" t="str">
        <f t="shared" ref="AQ196" si="23">IF(AQ195&gt;=(159/4),"ДА","НЕТ")</f>
        <v>НЕТ</v>
      </c>
      <c r="AR196" s="9" t="str">
        <f t="shared" ref="AR196" si="24">IF(AR195&gt;=(159/4),"ДА","НЕТ")</f>
        <v>НЕТ</v>
      </c>
      <c r="AS196" s="9" t="str">
        <f t="shared" ref="AS196" si="25">IF(AS195&gt;=(159/4),"ДА","НЕТ")</f>
        <v>ДА</v>
      </c>
      <c r="AT196" s="9" t="str">
        <f t="shared" ref="AT196" si="26">IF(AT195&gt;=(159/4),"ДА","НЕТ")</f>
        <v>НЕТ</v>
      </c>
      <c r="AU196" s="9" t="str">
        <f t="shared" ref="AU196" si="27">IF(AU195&gt;=(159/4),"ДА","НЕТ")</f>
        <v>НЕТ</v>
      </c>
      <c r="AV196" s="9" t="str">
        <f t="shared" ref="AV196" si="28">IF(AV195&gt;=(159/4),"ДА","НЕТ")</f>
        <v>НЕТ</v>
      </c>
      <c r="AW196" s="9" t="str">
        <f t="shared" ref="AW196" si="29">IF(AW195&gt;=(159/4),"ДА","НЕТ")</f>
        <v>ДА</v>
      </c>
      <c r="AX196" s="9" t="str">
        <f t="shared" ref="AX196" si="30">IF(AX195&gt;=(159/4),"ДА","НЕТ")</f>
        <v>НЕТ</v>
      </c>
      <c r="AY196" s="9" t="str">
        <f t="shared" ref="AY196" si="31">IF(AY195&gt;=(159/4),"ДА","НЕТ")</f>
        <v>НЕТ</v>
      </c>
      <c r="AZ196" s="9" t="str">
        <f t="shared" si="21"/>
        <v>ДА</v>
      </c>
      <c r="BA196" s="9" t="str">
        <f t="shared" si="21"/>
        <v>НЕТ</v>
      </c>
      <c r="BB196" s="9" t="str">
        <f t="shared" si="21"/>
        <v>ДА</v>
      </c>
      <c r="BC196" s="9" t="str">
        <f t="shared" si="21"/>
        <v>ДА</v>
      </c>
      <c r="BD196" s="9" t="str">
        <f t="shared" si="21"/>
        <v>НЕТ</v>
      </c>
      <c r="BE196" s="9" t="str">
        <f t="shared" si="21"/>
        <v>ДА</v>
      </c>
      <c r="BF196" s="9" t="str">
        <f t="shared" si="21"/>
        <v>ДА</v>
      </c>
      <c r="BG196" s="9" t="str">
        <f t="shared" si="21"/>
        <v>НЕТ</v>
      </c>
      <c r="BH196" s="9" t="str">
        <f t="shared" si="21"/>
        <v>ДА</v>
      </c>
      <c r="BI196" s="9" t="str">
        <f t="shared" si="21"/>
        <v>ДА</v>
      </c>
      <c r="BJ196" s="37">
        <f>COUNTIF(D196:BI196,"ДА")</f>
        <v>27</v>
      </c>
      <c r="BK196" s="34"/>
      <c r="BL196" s="9"/>
    </row>
    <row r="197" spans="1:76">
      <c r="A197" s="38" t="s">
        <v>109</v>
      </c>
      <c r="B197" s="36"/>
      <c r="C197" s="36"/>
      <c r="D197" s="9">
        <f>IF(D196="НЕТ",0,D195)</f>
        <v>158</v>
      </c>
      <c r="E197" s="9">
        <f t="shared" ref="E197:BI197" si="32">IF(E196="НЕТ",0,E195)</f>
        <v>0</v>
      </c>
      <c r="F197" s="9">
        <f t="shared" si="32"/>
        <v>42</v>
      </c>
      <c r="G197" s="9">
        <f t="shared" si="32"/>
        <v>0</v>
      </c>
      <c r="H197" s="9">
        <f t="shared" si="32"/>
        <v>0</v>
      </c>
      <c r="I197" s="9">
        <f t="shared" si="32"/>
        <v>0</v>
      </c>
      <c r="J197" s="9">
        <f t="shared" si="32"/>
        <v>45</v>
      </c>
      <c r="K197" s="9">
        <f t="shared" si="32"/>
        <v>0</v>
      </c>
      <c r="L197" s="9">
        <f t="shared" si="32"/>
        <v>0</v>
      </c>
      <c r="M197" s="9">
        <f t="shared" si="32"/>
        <v>47</v>
      </c>
      <c r="N197" s="9">
        <f t="shared" si="32"/>
        <v>0</v>
      </c>
      <c r="O197" s="9">
        <f t="shared" si="32"/>
        <v>0</v>
      </c>
      <c r="P197" s="9">
        <f t="shared" si="32"/>
        <v>0</v>
      </c>
      <c r="Q197" s="9">
        <f t="shared" si="32"/>
        <v>158</v>
      </c>
      <c r="R197" s="9">
        <f t="shared" si="32"/>
        <v>0</v>
      </c>
      <c r="S197" s="9">
        <f t="shared" si="32"/>
        <v>0</v>
      </c>
      <c r="T197" s="9">
        <f t="shared" si="32"/>
        <v>156</v>
      </c>
      <c r="U197" s="9">
        <f t="shared" si="32"/>
        <v>153</v>
      </c>
      <c r="V197" s="9">
        <f t="shared" si="32"/>
        <v>0</v>
      </c>
      <c r="W197" s="9">
        <f t="shared" si="32"/>
        <v>0</v>
      </c>
      <c r="X197" s="9">
        <f t="shared" si="32"/>
        <v>0</v>
      </c>
      <c r="Y197" s="9">
        <f t="shared" si="32"/>
        <v>0</v>
      </c>
      <c r="Z197" s="9">
        <f t="shared" si="32"/>
        <v>159</v>
      </c>
      <c r="AA197" s="9">
        <f t="shared" si="32"/>
        <v>0</v>
      </c>
      <c r="AB197" s="9">
        <f t="shared" si="32"/>
        <v>50</v>
      </c>
      <c r="AC197" s="9">
        <f t="shared" si="32"/>
        <v>43</v>
      </c>
      <c r="AD197" s="9">
        <f t="shared" si="32"/>
        <v>0</v>
      </c>
      <c r="AE197" s="9">
        <f t="shared" si="32"/>
        <v>0</v>
      </c>
      <c r="AF197" s="9">
        <f t="shared" si="32"/>
        <v>0</v>
      </c>
      <c r="AG197" s="9">
        <f t="shared" si="32"/>
        <v>156</v>
      </c>
      <c r="AH197" s="9">
        <f t="shared" si="32"/>
        <v>0</v>
      </c>
      <c r="AI197" s="9">
        <f t="shared" ref="AI197:BA197" si="33">IF(AI196="НЕТ",0,AI195)</f>
        <v>96</v>
      </c>
      <c r="AJ197" s="9">
        <f t="shared" si="33"/>
        <v>150</v>
      </c>
      <c r="AK197" s="9">
        <f t="shared" si="33"/>
        <v>63</v>
      </c>
      <c r="AL197" s="9">
        <f t="shared" si="33"/>
        <v>71</v>
      </c>
      <c r="AM197" s="9">
        <f t="shared" si="33"/>
        <v>159</v>
      </c>
      <c r="AN197" s="9">
        <f t="shared" si="33"/>
        <v>153</v>
      </c>
      <c r="AO197" s="9">
        <f t="shared" si="33"/>
        <v>0</v>
      </c>
      <c r="AP197" s="9">
        <f t="shared" ref="AP197:AY197" si="34">IF(AP196="НЕТ",0,AP195)</f>
        <v>148</v>
      </c>
      <c r="AQ197" s="9">
        <f t="shared" si="34"/>
        <v>0</v>
      </c>
      <c r="AR197" s="9">
        <f t="shared" si="34"/>
        <v>0</v>
      </c>
      <c r="AS197" s="9">
        <f t="shared" si="34"/>
        <v>117</v>
      </c>
      <c r="AT197" s="9">
        <f t="shared" si="34"/>
        <v>0</v>
      </c>
      <c r="AU197" s="9">
        <f t="shared" si="34"/>
        <v>0</v>
      </c>
      <c r="AV197" s="9">
        <f t="shared" si="34"/>
        <v>0</v>
      </c>
      <c r="AW197" s="9">
        <f t="shared" si="34"/>
        <v>75</v>
      </c>
      <c r="AX197" s="9">
        <f t="shared" si="34"/>
        <v>0</v>
      </c>
      <c r="AY197" s="9">
        <f t="shared" si="34"/>
        <v>0</v>
      </c>
      <c r="AZ197" s="9">
        <f t="shared" si="33"/>
        <v>63</v>
      </c>
      <c r="BA197" s="9">
        <f t="shared" si="33"/>
        <v>0</v>
      </c>
      <c r="BB197" s="9">
        <f t="shared" si="32"/>
        <v>104</v>
      </c>
      <c r="BC197" s="9">
        <f t="shared" si="32"/>
        <v>159</v>
      </c>
      <c r="BD197" s="9">
        <f t="shared" si="32"/>
        <v>0</v>
      </c>
      <c r="BE197" s="9">
        <f t="shared" si="32"/>
        <v>159</v>
      </c>
      <c r="BF197" s="9">
        <f t="shared" si="32"/>
        <v>58</v>
      </c>
      <c r="BG197" s="9">
        <f t="shared" si="32"/>
        <v>0</v>
      </c>
      <c r="BH197" s="9">
        <f t="shared" si="32"/>
        <v>48</v>
      </c>
      <c r="BI197" s="9">
        <f t="shared" si="32"/>
        <v>44</v>
      </c>
      <c r="BJ197" s="37">
        <f>SUM(D197:BI197)</f>
        <v>2834</v>
      </c>
      <c r="BK197" s="34"/>
      <c r="BL197" s="9"/>
    </row>
    <row r="198" spans="1:76">
      <c r="A198" s="40"/>
      <c r="B198" s="41"/>
      <c r="C198" s="41"/>
      <c r="BJ198" s="5"/>
      <c r="BK198" s="42"/>
      <c r="BR198" s="25"/>
      <c r="BS198" s="25"/>
      <c r="BV198" s="25"/>
      <c r="BW198" s="25"/>
      <c r="BX198" s="25"/>
    </row>
    <row r="199" spans="1:76">
      <c r="A199" s="43" t="s">
        <v>110</v>
      </c>
      <c r="B199" s="44"/>
      <c r="C199" s="44"/>
      <c r="BJ199" s="5"/>
      <c r="BK199" s="42"/>
      <c r="BR199" s="25"/>
      <c r="BS199" s="25"/>
      <c r="BV199" s="25"/>
      <c r="BW199" s="25"/>
      <c r="BX199" s="25"/>
    </row>
    <row r="200" spans="1:76">
      <c r="A200" s="38">
        <v>1</v>
      </c>
      <c r="B200" s="36">
        <f>B3</f>
        <v>1</v>
      </c>
      <c r="C200" s="36">
        <f t="shared" ref="C200:C263" si="35">C3</f>
        <v>1</v>
      </c>
      <c r="D200" s="9" t="str">
        <f>IFERROR(VLOOKUP(CONCATENATE($A200,D$1),'Исх-фото'!$A$2:$F$4000,6,FALSE),"-")</f>
        <v>ДА</v>
      </c>
      <c r="E200" s="9" t="str">
        <f>IFERROR(VLOOKUP(CONCATENATE($A200,E$1),'Исх-фото'!$A$2:$F$4000,6,FALSE),"-")</f>
        <v>-</v>
      </c>
      <c r="F200" s="9" t="str">
        <f>IFERROR(VLOOKUP(CONCATENATE($A200,F$1),'Исх-фото'!$A$2:$F$4000,6,FALSE),"-")</f>
        <v>-</v>
      </c>
      <c r="G200" s="9" t="str">
        <f>IFERROR(VLOOKUP(CONCATENATE($A200,G$1),'Исх-фото'!$A$2:$F$4000,6,FALSE),"-")</f>
        <v>-</v>
      </c>
      <c r="H200" s="9" t="str">
        <f>IFERROR(VLOOKUP(CONCATENATE($A200,H$1),'Исх-фото'!$A$2:$F$4000,6,FALSE),"-")</f>
        <v>-</v>
      </c>
      <c r="I200" s="9" t="str">
        <f>IFERROR(VLOOKUP(CONCATENATE($A200,I$1),'Исх-фото'!$A$2:$F$4000,6,FALSE),"-")</f>
        <v>-</v>
      </c>
      <c r="J200" s="9" t="str">
        <f>IFERROR(VLOOKUP(CONCATENATE($A200,J$1),'Исх-фото'!$A$2:$F$4000,6,FALSE),"-")</f>
        <v>-</v>
      </c>
      <c r="K200" s="9" t="str">
        <f>IFERROR(VLOOKUP(CONCATENATE($A200,K$1),'Исх-фото'!$A$2:$F$4000,6,FALSE),"-")</f>
        <v>-</v>
      </c>
      <c r="L200" s="9" t="str">
        <f>IFERROR(VLOOKUP(CONCATENATE($A200,L$1),'Исх-фото'!$A$2:$F$4000,6,FALSE),"-")</f>
        <v>-</v>
      </c>
      <c r="M200" s="9" t="str">
        <f>IFERROR(VLOOKUP(CONCATENATE($A200,M$1),'Исх-фото'!$A$2:$F$4000,6,FALSE),"-")</f>
        <v>НЕТ</v>
      </c>
      <c r="N200" s="9" t="str">
        <f>IFERROR(VLOOKUP(CONCATENATE($A200,N$1),'Исх-фото'!$A$2:$F$4000,6,FALSE),"-")</f>
        <v>-</v>
      </c>
      <c r="O200" s="9" t="str">
        <f>IFERROR(VLOOKUP(CONCATENATE($A200,O$1),'Исх-фото'!$A$2:$F$4000,6,FALSE),"-")</f>
        <v>-</v>
      </c>
      <c r="P200" s="9" t="str">
        <f>IFERROR(VLOOKUP(CONCATENATE($A200,P$1),'Исх-фото'!$A$2:$F$4000,6,FALSE),"-")</f>
        <v>-</v>
      </c>
      <c r="Q200" s="9" t="str">
        <f>IFERROR(VLOOKUP(CONCATENATE($A200,Q$1),'Исх-фото'!$A$2:$F$4000,6,FALSE),"-")</f>
        <v>НЕТ</v>
      </c>
      <c r="R200" s="9" t="str">
        <f>IFERROR(VLOOKUP(CONCATENATE($A200,R$1),'Исх-фото'!$A$2:$F$4000,6,FALSE),"-")</f>
        <v>-</v>
      </c>
      <c r="S200" s="9" t="str">
        <f>IFERROR(VLOOKUP(CONCATENATE($A200,S$1),'Исх-фото'!$A$2:$F$4000,6,FALSE),"-")</f>
        <v>ДА</v>
      </c>
      <c r="T200" s="9" t="str">
        <f>IFERROR(VLOOKUP(CONCATENATE($A200,T$1),'Исх-фото'!$A$2:$F$4000,6,FALSE),"-")</f>
        <v>НЕТ</v>
      </c>
      <c r="U200" s="9" t="str">
        <f>IFERROR(VLOOKUP(CONCATENATE($A200,U$1),'Исх-фото'!$A$2:$F$4000,6,FALSE),"-")</f>
        <v>ДА</v>
      </c>
      <c r="V200" s="9" t="str">
        <f>IFERROR(VLOOKUP(CONCATENATE($A200,V$1),'Исх-фото'!$A$2:$F$4000,6,FALSE),"-")</f>
        <v>-</v>
      </c>
      <c r="W200" s="9" t="str">
        <f>IFERROR(VLOOKUP(CONCATENATE($A200,W$1),'Исх-фото'!$A$2:$F$4000,6,FALSE),"-")</f>
        <v>-</v>
      </c>
      <c r="X200" s="9" t="str">
        <f>IFERROR(VLOOKUP(CONCATENATE($A200,X$1),'Исх-фото'!$A$2:$F$4000,6,FALSE),"-")</f>
        <v>-</v>
      </c>
      <c r="Y200" s="9" t="str">
        <f>IFERROR(VLOOKUP(CONCATENATE($A200,Y$1),'Исх-фото'!$A$2:$F$4000,6,FALSE),"-")</f>
        <v>-</v>
      </c>
      <c r="Z200" s="9" t="str">
        <f>IFERROR(VLOOKUP(CONCATENATE($A200,Z$1),'Исх-фото'!$A$2:$F$4000,6,FALSE),"-")</f>
        <v>НЕТ</v>
      </c>
      <c r="AA200" s="9" t="str">
        <f>IFERROR(VLOOKUP(CONCATENATE($A200,AA$1),'Исх-фото'!$A$2:$F$4000,6,FALSE),"-")</f>
        <v>-</v>
      </c>
      <c r="AB200" s="9" t="str">
        <f>IFERROR(VLOOKUP(CONCATENATE($A200,AB$1),'Исх-фото'!$A$2:$F$4000,6,FALSE),"-")</f>
        <v>-</v>
      </c>
      <c r="AC200" s="9" t="str">
        <f>IFERROR(VLOOKUP(CONCATENATE($A200,AC$1),'Исх-фото'!$A$2:$F$4000,6,FALSE),"-")</f>
        <v>НЕТ</v>
      </c>
      <c r="AD200" s="9" t="str">
        <f>IFERROR(VLOOKUP(CONCATENATE($A200,AD$1),'Исх-фото'!$A$2:$F$4000,6,FALSE),"-")</f>
        <v>-</v>
      </c>
      <c r="AE200" s="9" t="str">
        <f>IFERROR(VLOOKUP(CONCATENATE($A200,AE$1),'Исх-фото'!$A$2:$F$4000,6,FALSE),"-")</f>
        <v>-</v>
      </c>
      <c r="AF200" s="9" t="str">
        <f>IFERROR(VLOOKUP(CONCATENATE($A200,AF$1),'Исх-фото'!$A$2:$F$4000,6,FALSE),"-")</f>
        <v>-</v>
      </c>
      <c r="AG200" s="9" t="str">
        <f>IFERROR(VLOOKUP(CONCATENATE($A200,AG$1),'Исх-фото'!$A$2:$F$4000,6,FALSE),"-")</f>
        <v>ДА</v>
      </c>
      <c r="AH200" s="9" t="str">
        <f>IFERROR(VLOOKUP(CONCATENATE($A200,AH$1),'Исх-фото'!$A$2:$F$4000,6,FALSE),"-")</f>
        <v>-</v>
      </c>
      <c r="AI200" s="9" t="str">
        <f>IFERROR(VLOOKUP(CONCATENATE($A200,AI$1),'Исх-фото'!$A$2:$F$4000,6,FALSE),"-")</f>
        <v>НЕТ</v>
      </c>
      <c r="AJ200" s="9" t="str">
        <f>IFERROR(VLOOKUP(CONCATENATE($A200,AJ$1),'Исх-фото'!$A$2:$F$4000,6,FALSE),"-")</f>
        <v>НЕТ</v>
      </c>
      <c r="AK200" s="9" t="str">
        <f>IFERROR(VLOOKUP(CONCATENATE($A200,AK$1),'Исх-фото'!$A$2:$F$4000,6,FALSE),"-")</f>
        <v>ДА</v>
      </c>
      <c r="AL200" s="9" t="str">
        <f>IFERROR(VLOOKUP(CONCATENATE($A200,AL$1),'Исх-фото'!$A$2:$F$4000,6,FALSE),"-")</f>
        <v>НЕТ</v>
      </c>
      <c r="AM200" s="9" t="str">
        <f>IFERROR(VLOOKUP(CONCATENATE($A200,AM$1),'Исх-фото'!$A$2:$F$4000,6,FALSE),"-")</f>
        <v>ДА</v>
      </c>
      <c r="AN200" s="9" t="str">
        <f>IFERROR(VLOOKUP(CONCATENATE($A200,AN$1),'Исх-фото'!$A$2:$F$4000,6,FALSE),"-")</f>
        <v>ДА</v>
      </c>
      <c r="AO200" s="9" t="str">
        <f>IFERROR(VLOOKUP(CONCATENATE($A200,AO$1),'Исх-фото'!$A$2:$F$4000,6,FALSE),"-")</f>
        <v>НЕТ</v>
      </c>
      <c r="AP200" s="9" t="str">
        <f>IFERROR(VLOOKUP(CONCATENATE($A200,AP$1),'Исх-фото'!$A$2:$F$4000,6,FALSE),"-")</f>
        <v>ДА</v>
      </c>
      <c r="AQ200" s="9" t="str">
        <f>IFERROR(VLOOKUP(CONCATENATE($A200,AQ$1),'Исх-фото'!$A$2:$F$4000,6,FALSE),"-")</f>
        <v>-</v>
      </c>
      <c r="AR200" s="9" t="str">
        <f>IFERROR(VLOOKUP(CONCATENATE($A200,AR$1),'Исх-фото'!$A$2:$F$4000,6,FALSE),"-")</f>
        <v>-</v>
      </c>
      <c r="AS200" s="9" t="str">
        <f>IFERROR(VLOOKUP(CONCATENATE($A200,AS$1),'Исх-фото'!$A$2:$F$4000,6,FALSE),"-")</f>
        <v>НЕТ</v>
      </c>
      <c r="AT200" s="9" t="str">
        <f>IFERROR(VLOOKUP(CONCATENATE($A200,AT$1),'Исх-фото'!$A$2:$F$4000,6,FALSE),"-")</f>
        <v>-</v>
      </c>
      <c r="AU200" s="9" t="str">
        <f>IFERROR(VLOOKUP(CONCATENATE($A200,AU$1),'Исх-фото'!$A$2:$F$4000,6,FALSE),"-")</f>
        <v>-</v>
      </c>
      <c r="AV200" s="9" t="str">
        <f>IFERROR(VLOOKUP(CONCATENATE($A200,AV$1),'Исх-фото'!$A$2:$F$4000,6,FALSE),"-")</f>
        <v>-</v>
      </c>
      <c r="AW200" s="9" t="str">
        <f>IFERROR(VLOOKUP(CONCATENATE($A200,AW$1),'Исх-фото'!$A$2:$F$4000,6,FALSE),"-")</f>
        <v>НЕТ</v>
      </c>
      <c r="AX200" s="9" t="str">
        <f>IFERROR(VLOOKUP(CONCATENATE($A200,AX$1),'Исх-фото'!$A$2:$F$4000,6,FALSE),"-")</f>
        <v>-</v>
      </c>
      <c r="AY200" s="9" t="str">
        <f>IFERROR(VLOOKUP(CONCATENATE($A200,AY$1),'Исх-фото'!$A$2:$F$4000,6,FALSE),"-")</f>
        <v>-</v>
      </c>
      <c r="AZ200" s="9" t="str">
        <f>IFERROR(VLOOKUP(CONCATENATE($A200,AZ$1),'Исх-фото'!$A$2:$F$4000,6,FALSE),"-")</f>
        <v>-</v>
      </c>
      <c r="BA200" s="9" t="str">
        <f>IFERROR(VLOOKUP(CONCATENATE($A200,BA$1),'Исх-фото'!$A$2:$F$4000,6,FALSE),"-")</f>
        <v>-</v>
      </c>
      <c r="BB200" s="9" t="str">
        <f>IFERROR(VLOOKUP(CONCATENATE($A200,BB$1),'Исх-фото'!$A$2:$F$4000,6,FALSE),"-")</f>
        <v>-</v>
      </c>
      <c r="BC200" s="9" t="str">
        <f>IFERROR(VLOOKUP(CONCATENATE($A200,BC$1),'Исх-фото'!$A$2:$F$4000,6,FALSE),"-")</f>
        <v>НЕТ</v>
      </c>
      <c r="BD200" s="9" t="str">
        <f>IFERROR(VLOOKUP(CONCATENATE($A200,BD$1),'Исх-фото'!$A$2:$F$4000,6,FALSE),"-")</f>
        <v>-</v>
      </c>
      <c r="BE200" s="9" t="str">
        <f>IFERROR(VLOOKUP(CONCATENATE($A200,BE$1),'Исх-фото'!$A$2:$F$4000,6,FALSE),"-")</f>
        <v>НЕТ</v>
      </c>
      <c r="BF200" s="9" t="str">
        <f>IFERROR(VLOOKUP(CONCATENATE($A200,BF$1),'Исх-фото'!$A$2:$F$4000,6,FALSE),"-")</f>
        <v>НЕТ</v>
      </c>
      <c r="BG200" s="9" t="str">
        <f>IFERROR(VLOOKUP(CONCATENATE($A200,BG$1),'Исх-фото'!$A$2:$F$4000,6,FALSE),"-")</f>
        <v>-</v>
      </c>
      <c r="BH200" s="9" t="str">
        <f>IFERROR(VLOOKUP(CONCATENATE($A200,BH$1),'Исх-фото'!$A$2:$F$4000,6,FALSE),"-")</f>
        <v>-</v>
      </c>
      <c r="BI200" s="9" t="str">
        <f>IFERROR(VLOOKUP(CONCATENATE($A200,BI$1),'Исх-фото'!$A$2:$F$4000,6,FALSE),"-")</f>
        <v>-</v>
      </c>
      <c r="BJ200" s="37"/>
      <c r="BK200" s="42"/>
      <c r="BR200" s="25"/>
      <c r="BS200" s="25"/>
      <c r="BV200" s="25"/>
      <c r="BW200" s="25"/>
      <c r="BX200" s="25"/>
    </row>
    <row r="201" spans="1:76">
      <c r="A201" s="38">
        <f>A200+1</f>
        <v>2</v>
      </c>
      <c r="B201" s="36">
        <f t="shared" ref="B201:C264" si="36">B4</f>
        <v>1</v>
      </c>
      <c r="C201" s="36">
        <f t="shared" si="35"/>
        <v>2</v>
      </c>
      <c r="D201" s="9" t="str">
        <f>IFERROR(VLOOKUP(CONCATENATE($A201,D$1),'Исх-фото'!$A$2:$F$4000,6,FALSE),"-")</f>
        <v>НЕТ</v>
      </c>
      <c r="E201" s="9" t="str">
        <f>IFERROR(VLOOKUP(CONCATENATE($A201,E$1),'Исх-фото'!$A$2:$F$4000,6,FALSE),"-")</f>
        <v>-</v>
      </c>
      <c r="F201" s="9" t="str">
        <f>IFERROR(VLOOKUP(CONCATENATE($A201,F$1),'Исх-фото'!$A$2:$F$4000,6,FALSE),"-")</f>
        <v>НЕТ</v>
      </c>
      <c r="G201" s="9" t="str">
        <f>IFERROR(VLOOKUP(CONCATENATE($A201,G$1),'Исх-фото'!$A$2:$F$4000,6,FALSE),"-")</f>
        <v>-</v>
      </c>
      <c r="H201" s="9" t="str">
        <f>IFERROR(VLOOKUP(CONCATENATE($A201,H$1),'Исх-фото'!$A$2:$F$4000,6,FALSE),"-")</f>
        <v>-</v>
      </c>
      <c r="I201" s="9" t="str">
        <f>IFERROR(VLOOKUP(CONCATENATE($A201,I$1),'Исх-фото'!$A$2:$F$4000,6,FALSE),"-")</f>
        <v>-</v>
      </c>
      <c r="J201" s="9" t="str">
        <f>IFERROR(VLOOKUP(CONCATENATE($A201,J$1),'Исх-фото'!$A$2:$F$4000,6,FALSE),"-")</f>
        <v>-</v>
      </c>
      <c r="K201" s="9" t="str">
        <f>IFERROR(VLOOKUP(CONCATENATE($A201,K$1),'Исх-фото'!$A$2:$F$4000,6,FALSE),"-")</f>
        <v>НЕТ</v>
      </c>
      <c r="L201" s="9" t="str">
        <f>IFERROR(VLOOKUP(CONCATENATE($A201,L$1),'Исх-фото'!$A$2:$F$4000,6,FALSE),"-")</f>
        <v>-</v>
      </c>
      <c r="M201" s="9" t="str">
        <f>IFERROR(VLOOKUP(CONCATENATE($A201,M$1),'Исх-фото'!$A$2:$F$4000,6,FALSE),"-")</f>
        <v>-</v>
      </c>
      <c r="N201" s="9" t="str">
        <f>IFERROR(VLOOKUP(CONCATENATE($A201,N$1),'Исх-фото'!$A$2:$F$4000,6,FALSE),"-")</f>
        <v>-</v>
      </c>
      <c r="O201" s="9" t="str">
        <f>IFERROR(VLOOKUP(CONCATENATE($A201,O$1),'Исх-фото'!$A$2:$F$4000,6,FALSE),"-")</f>
        <v>-</v>
      </c>
      <c r="P201" s="9" t="str">
        <f>IFERROR(VLOOKUP(CONCATENATE($A201,P$1),'Исх-фото'!$A$2:$F$4000,6,FALSE),"-")</f>
        <v>-</v>
      </c>
      <c r="Q201" s="9" t="str">
        <f>IFERROR(VLOOKUP(CONCATENATE($A201,Q$1),'Исх-фото'!$A$2:$F$4000,6,FALSE),"-")</f>
        <v>НЕТ</v>
      </c>
      <c r="R201" s="9" t="str">
        <f>IFERROR(VLOOKUP(CONCATENATE($A201,R$1),'Исх-фото'!$A$2:$F$4000,6,FALSE),"-")</f>
        <v>-</v>
      </c>
      <c r="S201" s="9" t="str">
        <f>IFERROR(VLOOKUP(CONCATENATE($A201,S$1),'Исх-фото'!$A$2:$F$4000,6,FALSE),"-")</f>
        <v>-</v>
      </c>
      <c r="T201" s="9" t="str">
        <f>IFERROR(VLOOKUP(CONCATENATE($A201,T$1),'Исх-фото'!$A$2:$F$4000,6,FALSE),"-")</f>
        <v>НЕТ</v>
      </c>
      <c r="U201" s="9" t="str">
        <f>IFERROR(VLOOKUP(CONCATENATE($A201,U$1),'Исх-фото'!$A$2:$F$4000,6,FALSE),"-")</f>
        <v>ДА</v>
      </c>
      <c r="V201" s="9" t="str">
        <f>IFERROR(VLOOKUP(CONCATENATE($A201,V$1),'Исх-фото'!$A$2:$F$4000,6,FALSE),"-")</f>
        <v>-</v>
      </c>
      <c r="W201" s="9" t="str">
        <f>IFERROR(VLOOKUP(CONCATENATE($A201,W$1),'Исх-фото'!$A$2:$F$4000,6,FALSE),"-")</f>
        <v>-</v>
      </c>
      <c r="X201" s="9" t="str">
        <f>IFERROR(VLOOKUP(CONCATENATE($A201,X$1),'Исх-фото'!$A$2:$F$4000,6,FALSE),"-")</f>
        <v>-</v>
      </c>
      <c r="Y201" s="9" t="str">
        <f>IFERROR(VLOOKUP(CONCATENATE($A201,Y$1),'Исх-фото'!$A$2:$F$4000,6,FALSE),"-")</f>
        <v>-</v>
      </c>
      <c r="Z201" s="9" t="str">
        <f>IFERROR(VLOOKUP(CONCATENATE($A201,Z$1),'Исх-фото'!$A$2:$F$4000,6,FALSE),"-")</f>
        <v>НЕТ</v>
      </c>
      <c r="AA201" s="9" t="str">
        <f>IFERROR(VLOOKUP(CONCATENATE($A201,AA$1),'Исх-фото'!$A$2:$F$4000,6,FALSE),"-")</f>
        <v>-</v>
      </c>
      <c r="AB201" s="9" t="str">
        <f>IFERROR(VLOOKUP(CONCATENATE($A201,AB$1),'Исх-фото'!$A$2:$F$4000,6,FALSE),"-")</f>
        <v>-</v>
      </c>
      <c r="AC201" s="9" t="str">
        <f>IFERROR(VLOOKUP(CONCATENATE($A201,AC$1),'Исх-фото'!$A$2:$F$4000,6,FALSE),"-")</f>
        <v>-</v>
      </c>
      <c r="AD201" s="9" t="str">
        <f>IFERROR(VLOOKUP(CONCATENATE($A201,AD$1),'Исх-фото'!$A$2:$F$4000,6,FALSE),"-")</f>
        <v>-</v>
      </c>
      <c r="AE201" s="9" t="str">
        <f>IFERROR(VLOOKUP(CONCATENATE($A201,AE$1),'Исх-фото'!$A$2:$F$4000,6,FALSE),"-")</f>
        <v>-</v>
      </c>
      <c r="AF201" s="9" t="str">
        <f>IFERROR(VLOOKUP(CONCATENATE($A201,AF$1),'Исх-фото'!$A$2:$F$4000,6,FALSE),"-")</f>
        <v>-</v>
      </c>
      <c r="AG201" s="9" t="str">
        <f>IFERROR(VLOOKUP(CONCATENATE($A201,AG$1),'Исх-фото'!$A$2:$F$4000,6,FALSE),"-")</f>
        <v>ДА</v>
      </c>
      <c r="AH201" s="9" t="str">
        <f>IFERROR(VLOOKUP(CONCATENATE($A201,AH$1),'Исх-фото'!$A$2:$F$4000,6,FALSE),"-")</f>
        <v>-</v>
      </c>
      <c r="AI201" s="9" t="str">
        <f>IFERROR(VLOOKUP(CONCATENATE($A201,AI$1),'Исх-фото'!$A$2:$F$4000,6,FALSE),"-")</f>
        <v>-</v>
      </c>
      <c r="AJ201" s="9" t="str">
        <f>IFERROR(VLOOKUP(CONCATENATE($A201,AJ$1),'Исх-фото'!$A$2:$F$4000,6,FALSE),"-")</f>
        <v>НЕТ</v>
      </c>
      <c r="AK201" s="9" t="str">
        <f>IFERROR(VLOOKUP(CONCATENATE($A201,AK$1),'Исх-фото'!$A$2:$F$4000,6,FALSE),"-")</f>
        <v>НЕТ</v>
      </c>
      <c r="AL201" s="9" t="str">
        <f>IFERROR(VLOOKUP(CONCATENATE($A201,AL$1),'Исх-фото'!$A$2:$F$4000,6,FALSE),"-")</f>
        <v>-</v>
      </c>
      <c r="AM201" s="9" t="str">
        <f>IFERROR(VLOOKUP(CONCATENATE($A201,AM$1),'Исх-фото'!$A$2:$F$4000,6,FALSE),"-")</f>
        <v>ДА</v>
      </c>
      <c r="AN201" s="9" t="str">
        <f>IFERROR(VLOOKUP(CONCATENATE($A201,AN$1),'Исх-фото'!$A$2:$F$4000,6,FALSE),"-")</f>
        <v>ДА</v>
      </c>
      <c r="AO201" s="9" t="str">
        <f>IFERROR(VLOOKUP(CONCATENATE($A201,AO$1),'Исх-фото'!$A$2:$F$4000,6,FALSE),"-")</f>
        <v>НЕТ</v>
      </c>
      <c r="AP201" s="9" t="str">
        <f>IFERROR(VLOOKUP(CONCATENATE($A201,AP$1),'Исх-фото'!$A$2:$F$4000,6,FALSE),"-")</f>
        <v>НЕТ</v>
      </c>
      <c r="AQ201" s="9" t="str">
        <f>IFERROR(VLOOKUP(CONCATENATE($A201,AQ$1),'Исх-фото'!$A$2:$F$4000,6,FALSE),"-")</f>
        <v>-</v>
      </c>
      <c r="AR201" s="9" t="str">
        <f>IFERROR(VLOOKUP(CONCATENATE($A201,AR$1),'Исх-фото'!$A$2:$F$4000,6,FALSE),"-")</f>
        <v>-</v>
      </c>
      <c r="AS201" s="9" t="str">
        <f>IFERROR(VLOOKUP(CONCATENATE($A201,AS$1),'Исх-фото'!$A$2:$F$4000,6,FALSE),"-")</f>
        <v>ДА</v>
      </c>
      <c r="AT201" s="9" t="str">
        <f>IFERROR(VLOOKUP(CONCATENATE($A201,AT$1),'Исх-фото'!$A$2:$F$4000,6,FALSE),"-")</f>
        <v>-</v>
      </c>
      <c r="AU201" s="9" t="str">
        <f>IFERROR(VLOOKUP(CONCATENATE($A201,AU$1),'Исх-фото'!$A$2:$F$4000,6,FALSE),"-")</f>
        <v>-</v>
      </c>
      <c r="AV201" s="9" t="str">
        <f>IFERROR(VLOOKUP(CONCATENATE($A201,AV$1),'Исх-фото'!$A$2:$F$4000,6,FALSE),"-")</f>
        <v>-</v>
      </c>
      <c r="AW201" s="9" t="str">
        <f>IFERROR(VLOOKUP(CONCATENATE($A201,AW$1),'Исх-фото'!$A$2:$F$4000,6,FALSE),"-")</f>
        <v>-</v>
      </c>
      <c r="AX201" s="9" t="str">
        <f>IFERROR(VLOOKUP(CONCATENATE($A201,AX$1),'Исх-фото'!$A$2:$F$4000,6,FALSE),"-")</f>
        <v>-</v>
      </c>
      <c r="AY201" s="9" t="str">
        <f>IFERROR(VLOOKUP(CONCATENATE($A201,AY$1),'Исх-фото'!$A$2:$F$4000,6,FALSE),"-")</f>
        <v>-</v>
      </c>
      <c r="AZ201" s="9" t="str">
        <f>IFERROR(VLOOKUP(CONCATENATE($A201,AZ$1),'Исх-фото'!$A$2:$F$4000,6,FALSE),"-")</f>
        <v>-</v>
      </c>
      <c r="BA201" s="9" t="str">
        <f>IFERROR(VLOOKUP(CONCATENATE($A201,BA$1),'Исх-фото'!$A$2:$F$4000,6,FALSE),"-")</f>
        <v>-</v>
      </c>
      <c r="BB201" s="9" t="str">
        <f>IFERROR(VLOOKUP(CONCATENATE($A201,BB$1),'Исх-фото'!$A$2:$F$4000,6,FALSE),"-")</f>
        <v>-</v>
      </c>
      <c r="BC201" s="9" t="str">
        <f>IFERROR(VLOOKUP(CONCATENATE($A201,BC$1),'Исх-фото'!$A$2:$F$4000,6,FALSE),"-")</f>
        <v>НЕТ</v>
      </c>
      <c r="BD201" s="9" t="str">
        <f>IFERROR(VLOOKUP(CONCATENATE($A201,BD$1),'Исх-фото'!$A$2:$F$4000,6,FALSE),"-")</f>
        <v>-</v>
      </c>
      <c r="BE201" s="9" t="str">
        <f>IFERROR(VLOOKUP(CONCATENATE($A201,BE$1),'Исх-фото'!$A$2:$F$4000,6,FALSE),"-")</f>
        <v>НЕТ</v>
      </c>
      <c r="BF201" s="9" t="str">
        <f>IFERROR(VLOOKUP(CONCATENATE($A201,BF$1),'Исх-фото'!$A$2:$F$4000,6,FALSE),"-")</f>
        <v>-</v>
      </c>
      <c r="BG201" s="9" t="str">
        <f>IFERROR(VLOOKUP(CONCATENATE($A201,BG$1),'Исх-фото'!$A$2:$F$4000,6,FALSE),"-")</f>
        <v>-</v>
      </c>
      <c r="BH201" s="9" t="str">
        <f>IFERROR(VLOOKUP(CONCATENATE($A201,BH$1),'Исх-фото'!$A$2:$F$4000,6,FALSE),"-")</f>
        <v>-</v>
      </c>
      <c r="BI201" s="9" t="str">
        <f>IFERROR(VLOOKUP(CONCATENATE($A201,BI$1),'Исх-фото'!$A$2:$F$4000,6,FALSE),"-")</f>
        <v>-</v>
      </c>
      <c r="BJ201" s="37"/>
      <c r="BK201" s="42"/>
      <c r="BR201" s="25"/>
      <c r="BS201" s="25"/>
      <c r="BV201" s="25"/>
      <c r="BW201" s="25"/>
      <c r="BX201" s="25"/>
    </row>
    <row r="202" spans="1:76">
      <c r="A202" s="38">
        <f t="shared" ref="A202:A265" si="37">A201+1</f>
        <v>3</v>
      </c>
      <c r="B202" s="36">
        <f t="shared" si="36"/>
        <v>1</v>
      </c>
      <c r="C202" s="36">
        <f t="shared" si="35"/>
        <v>3</v>
      </c>
      <c r="D202" s="9" t="str">
        <f>IFERROR(VLOOKUP(CONCATENATE($A202,D$1),'Исх-фото'!$A$2:$F$4000,6,FALSE),"-")</f>
        <v>ДА</v>
      </c>
      <c r="E202" s="9" t="str">
        <f>IFERROR(VLOOKUP(CONCATENATE($A202,E$1),'Исх-фото'!$A$2:$F$4000,6,FALSE),"-")</f>
        <v>-</v>
      </c>
      <c r="F202" s="9" t="str">
        <f>IFERROR(VLOOKUP(CONCATENATE($A202,F$1),'Исх-фото'!$A$2:$F$4000,6,FALSE),"-")</f>
        <v>-</v>
      </c>
      <c r="G202" s="9" t="str">
        <f>IFERROR(VLOOKUP(CONCATENATE($A202,G$1),'Исх-фото'!$A$2:$F$4000,6,FALSE),"-")</f>
        <v>ДА</v>
      </c>
      <c r="H202" s="9" t="str">
        <f>IFERROR(VLOOKUP(CONCATENATE($A202,H$1),'Исх-фото'!$A$2:$F$4000,6,FALSE),"-")</f>
        <v>-</v>
      </c>
      <c r="I202" s="9" t="str">
        <f>IFERROR(VLOOKUP(CONCATENATE($A202,I$1),'Исх-фото'!$A$2:$F$4000,6,FALSE),"-")</f>
        <v>-</v>
      </c>
      <c r="J202" s="9" t="str">
        <f>IFERROR(VLOOKUP(CONCATENATE($A202,J$1),'Исх-фото'!$A$2:$F$4000,6,FALSE),"-")</f>
        <v>-</v>
      </c>
      <c r="K202" s="9" t="str">
        <f>IFERROR(VLOOKUP(CONCATENATE($A202,K$1),'Исх-фото'!$A$2:$F$4000,6,FALSE),"-")</f>
        <v>НЕТ</v>
      </c>
      <c r="L202" s="9" t="str">
        <f>IFERROR(VLOOKUP(CONCATENATE($A202,L$1),'Исх-фото'!$A$2:$F$4000,6,FALSE),"-")</f>
        <v>-</v>
      </c>
      <c r="M202" s="9" t="str">
        <f>IFERROR(VLOOKUP(CONCATENATE($A202,M$1),'Исх-фото'!$A$2:$F$4000,6,FALSE),"-")</f>
        <v>НЕТ</v>
      </c>
      <c r="N202" s="9" t="str">
        <f>IFERROR(VLOOKUP(CONCATENATE($A202,N$1),'Исх-фото'!$A$2:$F$4000,6,FALSE),"-")</f>
        <v>-</v>
      </c>
      <c r="O202" s="9" t="str">
        <f>IFERROR(VLOOKUP(CONCATENATE($A202,O$1),'Исх-фото'!$A$2:$F$4000,6,FALSE),"-")</f>
        <v>-</v>
      </c>
      <c r="P202" s="9" t="str">
        <f>IFERROR(VLOOKUP(CONCATENATE($A202,P$1),'Исх-фото'!$A$2:$F$4000,6,FALSE),"-")</f>
        <v>-</v>
      </c>
      <c r="Q202" s="9" t="str">
        <f>IFERROR(VLOOKUP(CONCATENATE($A202,Q$1),'Исх-фото'!$A$2:$F$4000,6,FALSE),"-")</f>
        <v>НЕТ</v>
      </c>
      <c r="R202" s="9" t="str">
        <f>IFERROR(VLOOKUP(CONCATENATE($A202,R$1),'Исх-фото'!$A$2:$F$4000,6,FALSE),"-")</f>
        <v>-</v>
      </c>
      <c r="S202" s="9" t="str">
        <f>IFERROR(VLOOKUP(CONCATENATE($A202,S$1),'Исх-фото'!$A$2:$F$4000,6,FALSE),"-")</f>
        <v>НЕТ</v>
      </c>
      <c r="T202" s="9" t="str">
        <f>IFERROR(VLOOKUP(CONCATENATE($A202,T$1),'Исх-фото'!$A$2:$F$4000,6,FALSE),"-")</f>
        <v>НЕТ</v>
      </c>
      <c r="U202" s="9" t="str">
        <f>IFERROR(VLOOKUP(CONCATENATE($A202,U$1),'Исх-фото'!$A$2:$F$4000,6,FALSE),"-")</f>
        <v>ДА</v>
      </c>
      <c r="V202" s="9" t="str">
        <f>IFERROR(VLOOKUP(CONCATENATE($A202,V$1),'Исх-фото'!$A$2:$F$4000,6,FALSE),"-")</f>
        <v>-</v>
      </c>
      <c r="W202" s="9" t="str">
        <f>IFERROR(VLOOKUP(CONCATENATE($A202,W$1),'Исх-фото'!$A$2:$F$4000,6,FALSE),"-")</f>
        <v>-</v>
      </c>
      <c r="X202" s="9" t="str">
        <f>IFERROR(VLOOKUP(CONCATENATE($A202,X$1),'Исх-фото'!$A$2:$F$4000,6,FALSE),"-")</f>
        <v>-</v>
      </c>
      <c r="Y202" s="9" t="str">
        <f>IFERROR(VLOOKUP(CONCATENATE($A202,Y$1),'Исх-фото'!$A$2:$F$4000,6,FALSE),"-")</f>
        <v>-</v>
      </c>
      <c r="Z202" s="9" t="str">
        <f>IFERROR(VLOOKUP(CONCATENATE($A202,Z$1),'Исх-фото'!$A$2:$F$4000,6,FALSE),"-")</f>
        <v>ДА</v>
      </c>
      <c r="AA202" s="9" t="str">
        <f>IFERROR(VLOOKUP(CONCATENATE($A202,AA$1),'Исх-фото'!$A$2:$F$4000,6,FALSE),"-")</f>
        <v>-</v>
      </c>
      <c r="AB202" s="9" t="str">
        <f>IFERROR(VLOOKUP(CONCATENATE($A202,AB$1),'Исх-фото'!$A$2:$F$4000,6,FALSE),"-")</f>
        <v>ДА</v>
      </c>
      <c r="AC202" s="9" t="str">
        <f>IFERROR(VLOOKUP(CONCATENATE($A202,AC$1),'Исх-фото'!$A$2:$F$4000,6,FALSE),"-")</f>
        <v>НЕТ</v>
      </c>
      <c r="AD202" s="9" t="str">
        <f>IFERROR(VLOOKUP(CONCATENATE($A202,AD$1),'Исх-фото'!$A$2:$F$4000,6,FALSE),"-")</f>
        <v>-</v>
      </c>
      <c r="AE202" s="9" t="str">
        <f>IFERROR(VLOOKUP(CONCATENATE($A202,AE$1),'Исх-фото'!$A$2:$F$4000,6,FALSE),"-")</f>
        <v>-</v>
      </c>
      <c r="AF202" s="9" t="str">
        <f>IFERROR(VLOOKUP(CONCATENATE($A202,AF$1),'Исх-фото'!$A$2:$F$4000,6,FALSE),"-")</f>
        <v>-</v>
      </c>
      <c r="AG202" s="9" t="str">
        <f>IFERROR(VLOOKUP(CONCATENATE($A202,AG$1),'Исх-фото'!$A$2:$F$4000,6,FALSE),"-")</f>
        <v>ДА</v>
      </c>
      <c r="AH202" s="9" t="str">
        <f>IFERROR(VLOOKUP(CONCATENATE($A202,AH$1),'Исх-фото'!$A$2:$F$4000,6,FALSE),"-")</f>
        <v>-</v>
      </c>
      <c r="AI202" s="9" t="str">
        <f>IFERROR(VLOOKUP(CONCATENATE($A202,AI$1),'Исх-фото'!$A$2:$F$4000,6,FALSE),"-")</f>
        <v>НЕТ</v>
      </c>
      <c r="AJ202" s="9" t="str">
        <f>IFERROR(VLOOKUP(CONCATENATE($A202,AJ$1),'Исх-фото'!$A$2:$F$4000,6,FALSE),"-")</f>
        <v>НЕТ</v>
      </c>
      <c r="AK202" s="9" t="str">
        <f>IFERROR(VLOOKUP(CONCATENATE($A202,AK$1),'Исх-фото'!$A$2:$F$4000,6,FALSE),"-")</f>
        <v>ДА</v>
      </c>
      <c r="AL202" s="9" t="str">
        <f>IFERROR(VLOOKUP(CONCATENATE($A202,AL$1),'Исх-фото'!$A$2:$F$4000,6,FALSE),"-")</f>
        <v>НЕТ</v>
      </c>
      <c r="AM202" s="9" t="str">
        <f>IFERROR(VLOOKUP(CONCATENATE($A202,AM$1),'Исх-фото'!$A$2:$F$4000,6,FALSE),"-")</f>
        <v>ДА</v>
      </c>
      <c r="AN202" s="9" t="str">
        <f>IFERROR(VLOOKUP(CONCATENATE($A202,AN$1),'Исх-фото'!$A$2:$F$4000,6,FALSE),"-")</f>
        <v>-</v>
      </c>
      <c r="AO202" s="9" t="str">
        <f>IFERROR(VLOOKUP(CONCATENATE($A202,AO$1),'Исх-фото'!$A$2:$F$4000,6,FALSE),"-")</f>
        <v>-</v>
      </c>
      <c r="AP202" s="9" t="str">
        <f>IFERROR(VLOOKUP(CONCATENATE($A202,AP$1),'Исх-фото'!$A$2:$F$4000,6,FALSE),"-")</f>
        <v>ДА</v>
      </c>
      <c r="AQ202" s="9" t="str">
        <f>IFERROR(VLOOKUP(CONCATENATE($A202,AQ$1),'Исх-фото'!$A$2:$F$4000,6,FALSE),"-")</f>
        <v>-</v>
      </c>
      <c r="AR202" s="9" t="str">
        <f>IFERROR(VLOOKUP(CONCATENATE($A202,AR$1),'Исх-фото'!$A$2:$F$4000,6,FALSE),"-")</f>
        <v>-</v>
      </c>
      <c r="AS202" s="9" t="str">
        <f>IFERROR(VLOOKUP(CONCATENATE($A202,AS$1),'Исх-фото'!$A$2:$F$4000,6,FALSE),"-")</f>
        <v>ДА</v>
      </c>
      <c r="AT202" s="9" t="str">
        <f>IFERROR(VLOOKUP(CONCATENATE($A202,AT$1),'Исх-фото'!$A$2:$F$4000,6,FALSE),"-")</f>
        <v>-</v>
      </c>
      <c r="AU202" s="9" t="str">
        <f>IFERROR(VLOOKUP(CONCATENATE($A202,AU$1),'Исх-фото'!$A$2:$F$4000,6,FALSE),"-")</f>
        <v>-</v>
      </c>
      <c r="AV202" s="9" t="str">
        <f>IFERROR(VLOOKUP(CONCATENATE($A202,AV$1),'Исх-фото'!$A$2:$F$4000,6,FALSE),"-")</f>
        <v>-</v>
      </c>
      <c r="AW202" s="9" t="str">
        <f>IFERROR(VLOOKUP(CONCATENATE($A202,AW$1),'Исх-фото'!$A$2:$F$4000,6,FALSE),"-")</f>
        <v>НЕТ</v>
      </c>
      <c r="AX202" s="9" t="str">
        <f>IFERROR(VLOOKUP(CONCATENATE($A202,AX$1),'Исх-фото'!$A$2:$F$4000,6,FALSE),"-")</f>
        <v>-</v>
      </c>
      <c r="AY202" s="9" t="str">
        <f>IFERROR(VLOOKUP(CONCATENATE($A202,AY$1),'Исх-фото'!$A$2:$F$4000,6,FALSE),"-")</f>
        <v>-</v>
      </c>
      <c r="AZ202" s="9" t="str">
        <f>IFERROR(VLOOKUP(CONCATENATE($A202,AZ$1),'Исх-фото'!$A$2:$F$4000,6,FALSE),"-")</f>
        <v>-</v>
      </c>
      <c r="BA202" s="9" t="str">
        <f>IFERROR(VLOOKUP(CONCATENATE($A202,BA$1),'Исх-фото'!$A$2:$F$4000,6,FALSE),"-")</f>
        <v>-</v>
      </c>
      <c r="BB202" s="9" t="str">
        <f>IFERROR(VLOOKUP(CONCATENATE($A202,BB$1),'Исх-фото'!$A$2:$F$4000,6,FALSE),"-")</f>
        <v>НЕТ</v>
      </c>
      <c r="BC202" s="9" t="str">
        <f>IFERROR(VLOOKUP(CONCATENATE($A202,BC$1),'Исх-фото'!$A$2:$F$4000,6,FALSE),"-")</f>
        <v>НЕТ</v>
      </c>
      <c r="BD202" s="9" t="str">
        <f>IFERROR(VLOOKUP(CONCATENATE($A202,BD$1),'Исх-фото'!$A$2:$F$4000,6,FALSE),"-")</f>
        <v>-</v>
      </c>
      <c r="BE202" s="9" t="str">
        <f>IFERROR(VLOOKUP(CONCATENATE($A202,BE$1),'Исх-фото'!$A$2:$F$4000,6,FALSE),"-")</f>
        <v>ДА</v>
      </c>
      <c r="BF202" s="9" t="str">
        <f>IFERROR(VLOOKUP(CONCATENATE($A202,BF$1),'Исх-фото'!$A$2:$F$4000,6,FALSE),"-")</f>
        <v>НЕТ</v>
      </c>
      <c r="BG202" s="9" t="str">
        <f>IFERROR(VLOOKUP(CONCATENATE($A202,BG$1),'Исх-фото'!$A$2:$F$4000,6,FALSE),"-")</f>
        <v>-</v>
      </c>
      <c r="BH202" s="9" t="str">
        <f>IFERROR(VLOOKUP(CONCATENATE($A202,BH$1),'Исх-фото'!$A$2:$F$4000,6,FALSE),"-")</f>
        <v>НЕТ</v>
      </c>
      <c r="BI202" s="9" t="str">
        <f>IFERROR(VLOOKUP(CONCATENATE($A202,BI$1),'Исх-фото'!$A$2:$F$4000,6,FALSE),"-")</f>
        <v>-</v>
      </c>
      <c r="BJ202" s="37"/>
      <c r="BK202" s="42"/>
      <c r="BR202" s="25"/>
      <c r="BS202" s="25"/>
      <c r="BV202" s="25"/>
      <c r="BW202" s="25"/>
      <c r="BX202" s="25"/>
    </row>
    <row r="203" spans="1:76">
      <c r="A203" s="38">
        <f t="shared" si="37"/>
        <v>4</v>
      </c>
      <c r="B203" s="36">
        <f t="shared" si="36"/>
        <v>2</v>
      </c>
      <c r="C203" s="36">
        <f t="shared" si="35"/>
        <v>1</v>
      </c>
      <c r="D203" s="9" t="str">
        <f>IFERROR(VLOOKUP(CONCATENATE($A203,D$1),'Исх-фото'!$A$2:$F$4000,6,FALSE),"-")</f>
        <v>ДА</v>
      </c>
      <c r="E203" s="9" t="str">
        <f>IFERROR(VLOOKUP(CONCATENATE($A203,E$1),'Исх-фото'!$A$2:$F$4000,6,FALSE),"-")</f>
        <v>-</v>
      </c>
      <c r="F203" s="9" t="str">
        <f>IFERROR(VLOOKUP(CONCATENATE($A203,F$1),'Исх-фото'!$A$2:$F$4000,6,FALSE),"-")</f>
        <v>-</v>
      </c>
      <c r="G203" s="9" t="str">
        <f>IFERROR(VLOOKUP(CONCATENATE($A203,G$1),'Исх-фото'!$A$2:$F$4000,6,FALSE),"-")</f>
        <v>ДА</v>
      </c>
      <c r="H203" s="9" t="str">
        <f>IFERROR(VLOOKUP(CONCATENATE($A203,H$1),'Исх-фото'!$A$2:$F$4000,6,FALSE),"-")</f>
        <v>-</v>
      </c>
      <c r="I203" s="9" t="str">
        <f>IFERROR(VLOOKUP(CONCATENATE($A203,I$1),'Исх-фото'!$A$2:$F$4000,6,FALSE),"-")</f>
        <v>-</v>
      </c>
      <c r="J203" s="9" t="str">
        <f>IFERROR(VLOOKUP(CONCATENATE($A203,J$1),'Исх-фото'!$A$2:$F$4000,6,FALSE),"-")</f>
        <v>НЕТ</v>
      </c>
      <c r="K203" s="9" t="str">
        <f>IFERROR(VLOOKUP(CONCATENATE($A203,K$1),'Исх-фото'!$A$2:$F$4000,6,FALSE),"-")</f>
        <v>ДА</v>
      </c>
      <c r="L203" s="9" t="str">
        <f>IFERROR(VLOOKUP(CONCATENATE($A203,L$1),'Исх-фото'!$A$2:$F$4000,6,FALSE),"-")</f>
        <v>-</v>
      </c>
      <c r="M203" s="9" t="str">
        <f>IFERROR(VLOOKUP(CONCATENATE($A203,M$1),'Исх-фото'!$A$2:$F$4000,6,FALSE),"-")</f>
        <v>ДА</v>
      </c>
      <c r="N203" s="9" t="str">
        <f>IFERROR(VLOOKUP(CONCATENATE($A203,N$1),'Исх-фото'!$A$2:$F$4000,6,FALSE),"-")</f>
        <v>ДА</v>
      </c>
      <c r="O203" s="9" t="str">
        <f>IFERROR(VLOOKUP(CONCATENATE($A203,O$1),'Исх-фото'!$A$2:$F$4000,6,FALSE),"-")</f>
        <v>-</v>
      </c>
      <c r="P203" s="9" t="str">
        <f>IFERROR(VLOOKUP(CONCATENATE($A203,P$1),'Исх-фото'!$A$2:$F$4000,6,FALSE),"-")</f>
        <v>-</v>
      </c>
      <c r="Q203" s="9" t="str">
        <f>IFERROR(VLOOKUP(CONCATENATE($A203,Q$1),'Исх-фото'!$A$2:$F$4000,6,FALSE),"-")</f>
        <v>НЕТ</v>
      </c>
      <c r="R203" s="9" t="str">
        <f>IFERROR(VLOOKUP(CONCATENATE($A203,R$1),'Исх-фото'!$A$2:$F$4000,6,FALSE),"-")</f>
        <v>-</v>
      </c>
      <c r="S203" s="9" t="str">
        <f>IFERROR(VLOOKUP(CONCATENATE($A203,S$1),'Исх-фото'!$A$2:$F$4000,6,FALSE),"-")</f>
        <v>-</v>
      </c>
      <c r="T203" s="9" t="str">
        <f>IFERROR(VLOOKUP(CONCATENATE($A203,T$1),'Исх-фото'!$A$2:$F$4000,6,FALSE),"-")</f>
        <v>ДА</v>
      </c>
      <c r="U203" s="9" t="str">
        <f>IFERROR(VLOOKUP(CONCATENATE($A203,U$1),'Исх-фото'!$A$2:$F$4000,6,FALSE),"-")</f>
        <v>ДА</v>
      </c>
      <c r="V203" s="9" t="str">
        <f>IFERROR(VLOOKUP(CONCATENATE($A203,V$1),'Исх-фото'!$A$2:$F$4000,6,FALSE),"-")</f>
        <v>-</v>
      </c>
      <c r="W203" s="9" t="str">
        <f>IFERROR(VLOOKUP(CONCATENATE($A203,W$1),'Исх-фото'!$A$2:$F$4000,6,FALSE),"-")</f>
        <v>-</v>
      </c>
      <c r="X203" s="9" t="str">
        <f>IFERROR(VLOOKUP(CONCATENATE($A203,X$1),'Исх-фото'!$A$2:$F$4000,6,FALSE),"-")</f>
        <v>-</v>
      </c>
      <c r="Y203" s="9" t="str">
        <f>IFERROR(VLOOKUP(CONCATENATE($A203,Y$1),'Исх-фото'!$A$2:$F$4000,6,FALSE),"-")</f>
        <v>-</v>
      </c>
      <c r="Z203" s="9" t="str">
        <f>IFERROR(VLOOKUP(CONCATENATE($A203,Z$1),'Исх-фото'!$A$2:$F$4000,6,FALSE),"-")</f>
        <v>ДА</v>
      </c>
      <c r="AA203" s="9" t="str">
        <f>IFERROR(VLOOKUP(CONCATENATE($A203,AA$1),'Исх-фото'!$A$2:$F$4000,6,FALSE),"-")</f>
        <v>-</v>
      </c>
      <c r="AB203" s="9" t="str">
        <f>IFERROR(VLOOKUP(CONCATENATE($A203,AB$1),'Исх-фото'!$A$2:$F$4000,6,FALSE),"-")</f>
        <v>-</v>
      </c>
      <c r="AC203" s="9" t="str">
        <f>IFERROR(VLOOKUP(CONCATENATE($A203,AC$1),'Исх-фото'!$A$2:$F$4000,6,FALSE),"-")</f>
        <v>НЕТ</v>
      </c>
      <c r="AD203" s="9" t="str">
        <f>IFERROR(VLOOKUP(CONCATENATE($A203,AD$1),'Исх-фото'!$A$2:$F$4000,6,FALSE),"-")</f>
        <v>-</v>
      </c>
      <c r="AE203" s="9" t="str">
        <f>IFERROR(VLOOKUP(CONCATENATE($A203,AE$1),'Исх-фото'!$A$2:$F$4000,6,FALSE),"-")</f>
        <v>-</v>
      </c>
      <c r="AF203" s="9" t="str">
        <f>IFERROR(VLOOKUP(CONCATENATE($A203,AF$1),'Исх-фото'!$A$2:$F$4000,6,FALSE),"-")</f>
        <v>-</v>
      </c>
      <c r="AG203" s="9" t="str">
        <f>IFERROR(VLOOKUP(CONCATENATE($A203,AG$1),'Исх-фото'!$A$2:$F$4000,6,FALSE),"-")</f>
        <v>ДА</v>
      </c>
      <c r="AH203" s="9" t="str">
        <f>IFERROR(VLOOKUP(CONCATENATE($A203,AH$1),'Исх-фото'!$A$2:$F$4000,6,FALSE),"-")</f>
        <v>-</v>
      </c>
      <c r="AI203" s="9" t="str">
        <f>IFERROR(VLOOKUP(CONCATENATE($A203,AI$1),'Исх-фото'!$A$2:$F$4000,6,FALSE),"-")</f>
        <v>НЕТ</v>
      </c>
      <c r="AJ203" s="9" t="str">
        <f>IFERROR(VLOOKUP(CONCATENATE($A203,AJ$1),'Исх-фото'!$A$2:$F$4000,6,FALSE),"-")</f>
        <v>-</v>
      </c>
      <c r="AK203" s="9" t="str">
        <f>IFERROR(VLOOKUP(CONCATENATE($A203,AK$1),'Исх-фото'!$A$2:$F$4000,6,FALSE),"-")</f>
        <v>ДА</v>
      </c>
      <c r="AL203" s="9" t="str">
        <f>IFERROR(VLOOKUP(CONCATENATE($A203,AL$1),'Исх-фото'!$A$2:$F$4000,6,FALSE),"-")</f>
        <v>НЕТ</v>
      </c>
      <c r="AM203" s="9" t="str">
        <f>IFERROR(VLOOKUP(CONCATENATE($A203,AM$1),'Исх-фото'!$A$2:$F$4000,6,FALSE),"-")</f>
        <v>ДА</v>
      </c>
      <c r="AN203" s="9" t="str">
        <f>IFERROR(VLOOKUP(CONCATENATE($A203,AN$1),'Исх-фото'!$A$2:$F$4000,6,FALSE),"-")</f>
        <v>-</v>
      </c>
      <c r="AO203" s="9" t="str">
        <f>IFERROR(VLOOKUP(CONCATENATE($A203,AO$1),'Исх-фото'!$A$2:$F$4000,6,FALSE),"-")</f>
        <v>НЕТ</v>
      </c>
      <c r="AP203" s="9" t="str">
        <f>IFERROR(VLOOKUP(CONCATENATE($A203,AP$1),'Исх-фото'!$A$2:$F$4000,6,FALSE),"-")</f>
        <v>ДА</v>
      </c>
      <c r="AQ203" s="9" t="str">
        <f>IFERROR(VLOOKUP(CONCATENATE($A203,AQ$1),'Исх-фото'!$A$2:$F$4000,6,FALSE),"-")</f>
        <v>-</v>
      </c>
      <c r="AR203" s="9" t="str">
        <f>IFERROR(VLOOKUP(CONCATENATE($A203,AR$1),'Исх-фото'!$A$2:$F$4000,6,FALSE),"-")</f>
        <v>-</v>
      </c>
      <c r="AS203" s="9" t="str">
        <f>IFERROR(VLOOKUP(CONCATENATE($A203,AS$1),'Исх-фото'!$A$2:$F$4000,6,FALSE),"-")</f>
        <v>ДА</v>
      </c>
      <c r="AT203" s="9" t="str">
        <f>IFERROR(VLOOKUP(CONCATENATE($A203,AT$1),'Исх-фото'!$A$2:$F$4000,6,FALSE),"-")</f>
        <v>-</v>
      </c>
      <c r="AU203" s="9" t="str">
        <f>IFERROR(VLOOKUP(CONCATENATE($A203,AU$1),'Исх-фото'!$A$2:$F$4000,6,FALSE),"-")</f>
        <v>-</v>
      </c>
      <c r="AV203" s="9" t="str">
        <f>IFERROR(VLOOKUP(CONCATENATE($A203,AV$1),'Исх-фото'!$A$2:$F$4000,6,FALSE),"-")</f>
        <v>-</v>
      </c>
      <c r="AW203" s="9" t="str">
        <f>IFERROR(VLOOKUP(CONCATENATE($A203,AW$1),'Исх-фото'!$A$2:$F$4000,6,FALSE),"-")</f>
        <v>НЕТ</v>
      </c>
      <c r="AX203" s="9" t="str">
        <f>IFERROR(VLOOKUP(CONCATENATE($A203,AX$1),'Исх-фото'!$A$2:$F$4000,6,FALSE),"-")</f>
        <v>-</v>
      </c>
      <c r="AY203" s="9" t="str">
        <f>IFERROR(VLOOKUP(CONCATENATE($A203,AY$1),'Исх-фото'!$A$2:$F$4000,6,FALSE),"-")</f>
        <v>-</v>
      </c>
      <c r="AZ203" s="9" t="str">
        <f>IFERROR(VLOOKUP(CONCATENATE($A203,AZ$1),'Исх-фото'!$A$2:$F$4000,6,FALSE),"-")</f>
        <v>-</v>
      </c>
      <c r="BA203" s="9" t="str">
        <f>IFERROR(VLOOKUP(CONCATENATE($A203,BA$1),'Исх-фото'!$A$2:$F$4000,6,FALSE),"-")</f>
        <v>-</v>
      </c>
      <c r="BB203" s="9" t="str">
        <f>IFERROR(VLOOKUP(CONCATENATE($A203,BB$1),'Исх-фото'!$A$2:$F$4000,6,FALSE),"-")</f>
        <v>-</v>
      </c>
      <c r="BC203" s="9" t="str">
        <f>IFERROR(VLOOKUP(CONCATENATE($A203,BC$1),'Исх-фото'!$A$2:$F$4000,6,FALSE),"-")</f>
        <v>НЕТ</v>
      </c>
      <c r="BD203" s="9" t="str">
        <f>IFERROR(VLOOKUP(CONCATENATE($A203,BD$1),'Исх-фото'!$A$2:$F$4000,6,FALSE),"-")</f>
        <v>-</v>
      </c>
      <c r="BE203" s="9" t="str">
        <f>IFERROR(VLOOKUP(CONCATENATE($A203,BE$1),'Исх-фото'!$A$2:$F$4000,6,FALSE),"-")</f>
        <v>ДА</v>
      </c>
      <c r="BF203" s="9" t="str">
        <f>IFERROR(VLOOKUP(CONCATENATE($A203,BF$1),'Исх-фото'!$A$2:$F$4000,6,FALSE),"-")</f>
        <v>НЕТ</v>
      </c>
      <c r="BG203" s="9" t="str">
        <f>IFERROR(VLOOKUP(CONCATENATE($A203,BG$1),'Исх-фото'!$A$2:$F$4000,6,FALSE),"-")</f>
        <v>-</v>
      </c>
      <c r="BH203" s="9" t="str">
        <f>IFERROR(VLOOKUP(CONCATENATE($A203,BH$1),'Исх-фото'!$A$2:$F$4000,6,FALSE),"-")</f>
        <v>-</v>
      </c>
      <c r="BI203" s="9" t="str">
        <f>IFERROR(VLOOKUP(CONCATENATE($A203,BI$1),'Исх-фото'!$A$2:$F$4000,6,FALSE),"-")</f>
        <v>НЕТ</v>
      </c>
      <c r="BJ203" s="37"/>
      <c r="BK203" s="42"/>
      <c r="BR203" s="25"/>
      <c r="BS203" s="25"/>
      <c r="BV203" s="25"/>
      <c r="BW203" s="25"/>
      <c r="BX203" s="25"/>
    </row>
    <row r="204" spans="1:76">
      <c r="A204" s="38">
        <f t="shared" si="37"/>
        <v>5</v>
      </c>
      <c r="B204" s="36">
        <f t="shared" si="36"/>
        <v>2</v>
      </c>
      <c r="C204" s="36">
        <f t="shared" si="35"/>
        <v>2</v>
      </c>
      <c r="D204" s="9" t="str">
        <f>IFERROR(VLOOKUP(CONCATENATE($A204,D$1),'Исх-фото'!$A$2:$F$4000,6,FALSE),"-")</f>
        <v>НЕТ</v>
      </c>
      <c r="E204" s="9" t="str">
        <f>IFERROR(VLOOKUP(CONCATENATE($A204,E$1),'Исх-фото'!$A$2:$F$4000,6,FALSE),"-")</f>
        <v>-</v>
      </c>
      <c r="F204" s="9" t="str">
        <f>IFERROR(VLOOKUP(CONCATENATE($A204,F$1),'Исх-фото'!$A$2:$F$4000,6,FALSE),"-")</f>
        <v>-</v>
      </c>
      <c r="G204" s="9" t="str">
        <f>IFERROR(VLOOKUP(CONCATENATE($A204,G$1),'Исх-фото'!$A$2:$F$4000,6,FALSE),"-")</f>
        <v>-</v>
      </c>
      <c r="H204" s="9" t="str">
        <f>IFERROR(VLOOKUP(CONCATENATE($A204,H$1),'Исх-фото'!$A$2:$F$4000,6,FALSE),"-")</f>
        <v>-</v>
      </c>
      <c r="I204" s="9" t="str">
        <f>IFERROR(VLOOKUP(CONCATENATE($A204,I$1),'Исх-фото'!$A$2:$F$4000,6,FALSE),"-")</f>
        <v>-</v>
      </c>
      <c r="J204" s="9" t="str">
        <f>IFERROR(VLOOKUP(CONCATENATE($A204,J$1),'Исх-фото'!$A$2:$F$4000,6,FALSE),"-")</f>
        <v>-</v>
      </c>
      <c r="K204" s="9" t="str">
        <f>IFERROR(VLOOKUP(CONCATENATE($A204,K$1),'Исх-фото'!$A$2:$F$4000,6,FALSE),"-")</f>
        <v>-</v>
      </c>
      <c r="L204" s="9" t="str">
        <f>IFERROR(VLOOKUP(CONCATENATE($A204,L$1),'Исх-фото'!$A$2:$F$4000,6,FALSE),"-")</f>
        <v>-</v>
      </c>
      <c r="M204" s="9" t="str">
        <f>IFERROR(VLOOKUP(CONCATENATE($A204,M$1),'Исх-фото'!$A$2:$F$4000,6,FALSE),"-")</f>
        <v>-</v>
      </c>
      <c r="N204" s="9" t="str">
        <f>IFERROR(VLOOKUP(CONCATENATE($A204,N$1),'Исх-фото'!$A$2:$F$4000,6,FALSE),"-")</f>
        <v>-</v>
      </c>
      <c r="O204" s="9" t="str">
        <f>IFERROR(VLOOKUP(CONCATENATE($A204,O$1),'Исх-фото'!$A$2:$F$4000,6,FALSE),"-")</f>
        <v>-</v>
      </c>
      <c r="P204" s="9" t="str">
        <f>IFERROR(VLOOKUP(CONCATENATE($A204,P$1),'Исх-фото'!$A$2:$F$4000,6,FALSE),"-")</f>
        <v>-</v>
      </c>
      <c r="Q204" s="9" t="str">
        <f>IFERROR(VLOOKUP(CONCATENATE($A204,Q$1),'Исх-фото'!$A$2:$F$4000,6,FALSE),"-")</f>
        <v>НЕТ</v>
      </c>
      <c r="R204" s="9" t="str">
        <f>IFERROR(VLOOKUP(CONCATENATE($A204,R$1),'Исх-фото'!$A$2:$F$4000,6,FALSE),"-")</f>
        <v>-</v>
      </c>
      <c r="S204" s="9" t="str">
        <f>IFERROR(VLOOKUP(CONCATENATE($A204,S$1),'Исх-фото'!$A$2:$F$4000,6,FALSE),"-")</f>
        <v>-</v>
      </c>
      <c r="T204" s="9" t="str">
        <f>IFERROR(VLOOKUP(CONCATENATE($A204,T$1),'Исх-фото'!$A$2:$F$4000,6,FALSE),"-")</f>
        <v>НЕТ</v>
      </c>
      <c r="U204" s="9" t="str">
        <f>IFERROR(VLOOKUP(CONCATENATE($A204,U$1),'Исх-фото'!$A$2:$F$4000,6,FALSE),"-")</f>
        <v>НЕТ</v>
      </c>
      <c r="V204" s="9" t="str">
        <f>IFERROR(VLOOKUP(CONCATENATE($A204,V$1),'Исх-фото'!$A$2:$F$4000,6,FALSE),"-")</f>
        <v>-</v>
      </c>
      <c r="W204" s="9" t="str">
        <f>IFERROR(VLOOKUP(CONCATENATE($A204,W$1),'Исх-фото'!$A$2:$F$4000,6,FALSE),"-")</f>
        <v>-</v>
      </c>
      <c r="X204" s="9" t="str">
        <f>IFERROR(VLOOKUP(CONCATENATE($A204,X$1),'Исх-фото'!$A$2:$F$4000,6,FALSE),"-")</f>
        <v>-</v>
      </c>
      <c r="Y204" s="9" t="str">
        <f>IFERROR(VLOOKUP(CONCATENATE($A204,Y$1),'Исх-фото'!$A$2:$F$4000,6,FALSE),"-")</f>
        <v>-</v>
      </c>
      <c r="Z204" s="9" t="str">
        <f>IFERROR(VLOOKUP(CONCATENATE($A204,Z$1),'Исх-фото'!$A$2:$F$4000,6,FALSE),"-")</f>
        <v>ДА</v>
      </c>
      <c r="AA204" s="9" t="str">
        <f>IFERROR(VLOOKUP(CONCATENATE($A204,AA$1),'Исх-фото'!$A$2:$F$4000,6,FALSE),"-")</f>
        <v>-</v>
      </c>
      <c r="AB204" s="9" t="str">
        <f>IFERROR(VLOOKUP(CONCATENATE($A204,AB$1),'Исх-фото'!$A$2:$F$4000,6,FALSE),"-")</f>
        <v>-</v>
      </c>
      <c r="AC204" s="9" t="str">
        <f>IFERROR(VLOOKUP(CONCATENATE($A204,AC$1),'Исх-фото'!$A$2:$F$4000,6,FALSE),"-")</f>
        <v>-</v>
      </c>
      <c r="AD204" s="9" t="str">
        <f>IFERROR(VLOOKUP(CONCATENATE($A204,AD$1),'Исх-фото'!$A$2:$F$4000,6,FALSE),"-")</f>
        <v>-</v>
      </c>
      <c r="AE204" s="9" t="str">
        <f>IFERROR(VLOOKUP(CONCATENATE($A204,AE$1),'Исх-фото'!$A$2:$F$4000,6,FALSE),"-")</f>
        <v>-</v>
      </c>
      <c r="AF204" s="9" t="str">
        <f>IFERROR(VLOOKUP(CONCATENATE($A204,AF$1),'Исх-фото'!$A$2:$F$4000,6,FALSE),"-")</f>
        <v>-</v>
      </c>
      <c r="AG204" s="9" t="str">
        <f>IFERROR(VLOOKUP(CONCATENATE($A204,AG$1),'Исх-фото'!$A$2:$F$4000,6,FALSE),"-")</f>
        <v>ДА</v>
      </c>
      <c r="AH204" s="9" t="str">
        <f>IFERROR(VLOOKUP(CONCATENATE($A204,AH$1),'Исх-фото'!$A$2:$F$4000,6,FALSE),"-")</f>
        <v>-</v>
      </c>
      <c r="AI204" s="9" t="str">
        <f>IFERROR(VLOOKUP(CONCATENATE($A204,AI$1),'Исх-фото'!$A$2:$F$4000,6,FALSE),"-")</f>
        <v>НЕТ</v>
      </c>
      <c r="AJ204" s="9" t="str">
        <f>IFERROR(VLOOKUP(CONCATENATE($A204,AJ$1),'Исх-фото'!$A$2:$F$4000,6,FALSE),"-")</f>
        <v>-</v>
      </c>
      <c r="AK204" s="9" t="str">
        <f>IFERROR(VLOOKUP(CONCATENATE($A204,AK$1),'Исх-фото'!$A$2:$F$4000,6,FALSE),"-")</f>
        <v>-</v>
      </c>
      <c r="AL204" s="9" t="str">
        <f>IFERROR(VLOOKUP(CONCATENATE($A204,AL$1),'Исх-фото'!$A$2:$F$4000,6,FALSE),"-")</f>
        <v>-</v>
      </c>
      <c r="AM204" s="9" t="str">
        <f>IFERROR(VLOOKUP(CONCATENATE($A204,AM$1),'Исх-фото'!$A$2:$F$4000,6,FALSE),"-")</f>
        <v>ДА</v>
      </c>
      <c r="AN204" s="9" t="str">
        <f>IFERROR(VLOOKUP(CONCATENATE($A204,AN$1),'Исх-фото'!$A$2:$F$4000,6,FALSE),"-")</f>
        <v>ДА</v>
      </c>
      <c r="AO204" s="9" t="str">
        <f>IFERROR(VLOOKUP(CONCATENATE($A204,AO$1),'Исх-фото'!$A$2:$F$4000,6,FALSE),"-")</f>
        <v>-</v>
      </c>
      <c r="AP204" s="9" t="str">
        <f>IFERROR(VLOOKUP(CONCATENATE($A204,AP$1),'Исх-фото'!$A$2:$F$4000,6,FALSE),"-")</f>
        <v>НЕТ</v>
      </c>
      <c r="AQ204" s="9" t="str">
        <f>IFERROR(VLOOKUP(CONCATENATE($A204,AQ$1),'Исх-фото'!$A$2:$F$4000,6,FALSE),"-")</f>
        <v>-</v>
      </c>
      <c r="AR204" s="9" t="str">
        <f>IFERROR(VLOOKUP(CONCATENATE($A204,AR$1),'Исх-фото'!$A$2:$F$4000,6,FALSE),"-")</f>
        <v>-</v>
      </c>
      <c r="AS204" s="9" t="str">
        <f>IFERROR(VLOOKUP(CONCATENATE($A204,AS$1),'Исх-фото'!$A$2:$F$4000,6,FALSE),"-")</f>
        <v>-</v>
      </c>
      <c r="AT204" s="9" t="str">
        <f>IFERROR(VLOOKUP(CONCATENATE($A204,AT$1),'Исх-фото'!$A$2:$F$4000,6,FALSE),"-")</f>
        <v>-</v>
      </c>
      <c r="AU204" s="9" t="str">
        <f>IFERROR(VLOOKUP(CONCATENATE($A204,AU$1),'Исх-фото'!$A$2:$F$4000,6,FALSE),"-")</f>
        <v>-</v>
      </c>
      <c r="AV204" s="9" t="str">
        <f>IFERROR(VLOOKUP(CONCATENATE($A204,AV$1),'Исх-фото'!$A$2:$F$4000,6,FALSE),"-")</f>
        <v>-</v>
      </c>
      <c r="AW204" s="9" t="str">
        <f>IFERROR(VLOOKUP(CONCATENATE($A204,AW$1),'Исх-фото'!$A$2:$F$4000,6,FALSE),"-")</f>
        <v>-</v>
      </c>
      <c r="AX204" s="9" t="str">
        <f>IFERROR(VLOOKUP(CONCATENATE($A204,AX$1),'Исх-фото'!$A$2:$F$4000,6,FALSE),"-")</f>
        <v>-</v>
      </c>
      <c r="AY204" s="9" t="str">
        <f>IFERROR(VLOOKUP(CONCATENATE($A204,AY$1),'Исх-фото'!$A$2:$F$4000,6,FALSE),"-")</f>
        <v>-</v>
      </c>
      <c r="AZ204" s="9" t="str">
        <f>IFERROR(VLOOKUP(CONCATENATE($A204,AZ$1),'Исх-фото'!$A$2:$F$4000,6,FALSE),"-")</f>
        <v>ДА</v>
      </c>
      <c r="BA204" s="9" t="str">
        <f>IFERROR(VLOOKUP(CONCATENATE($A204,BA$1),'Исх-фото'!$A$2:$F$4000,6,FALSE),"-")</f>
        <v>-</v>
      </c>
      <c r="BB204" s="9" t="str">
        <f>IFERROR(VLOOKUP(CONCATENATE($A204,BB$1),'Исх-фото'!$A$2:$F$4000,6,FALSE),"-")</f>
        <v>НЕТ</v>
      </c>
      <c r="BC204" s="9" t="str">
        <f>IFERROR(VLOOKUP(CONCATENATE($A204,BC$1),'Исх-фото'!$A$2:$F$4000,6,FALSE),"-")</f>
        <v>НЕТ</v>
      </c>
      <c r="BD204" s="9" t="str">
        <f>IFERROR(VLOOKUP(CONCATENATE($A204,BD$1),'Исх-фото'!$A$2:$F$4000,6,FALSE),"-")</f>
        <v>-</v>
      </c>
      <c r="BE204" s="9" t="str">
        <f>IFERROR(VLOOKUP(CONCATENATE($A204,BE$1),'Исх-фото'!$A$2:$F$4000,6,FALSE),"-")</f>
        <v>ДА</v>
      </c>
      <c r="BF204" s="9" t="str">
        <f>IFERROR(VLOOKUP(CONCATENATE($A204,BF$1),'Исх-фото'!$A$2:$F$4000,6,FALSE),"-")</f>
        <v>-</v>
      </c>
      <c r="BG204" s="9" t="str">
        <f>IFERROR(VLOOKUP(CONCATENATE($A204,BG$1),'Исх-фото'!$A$2:$F$4000,6,FALSE),"-")</f>
        <v>-</v>
      </c>
      <c r="BH204" s="9" t="str">
        <f>IFERROR(VLOOKUP(CONCATENATE($A204,BH$1),'Исх-фото'!$A$2:$F$4000,6,FALSE),"-")</f>
        <v>НЕТ</v>
      </c>
      <c r="BI204" s="9" t="str">
        <f>IFERROR(VLOOKUP(CONCATENATE($A204,BI$1),'Исх-фото'!$A$2:$F$4000,6,FALSE),"-")</f>
        <v>-</v>
      </c>
      <c r="BJ204" s="37"/>
      <c r="BK204" s="42"/>
      <c r="BR204" s="25"/>
      <c r="BS204" s="25"/>
      <c r="BV204" s="25"/>
      <c r="BW204" s="25"/>
      <c r="BX204" s="25"/>
    </row>
    <row r="205" spans="1:76">
      <c r="A205" s="38">
        <f t="shared" si="37"/>
        <v>6</v>
      </c>
      <c r="B205" s="36">
        <f t="shared" si="36"/>
        <v>2</v>
      </c>
      <c r="C205" s="36">
        <f t="shared" si="35"/>
        <v>3</v>
      </c>
      <c r="D205" s="9" t="str">
        <f>IFERROR(VLOOKUP(CONCATENATE($A205,D$1),'Исх-фото'!$A$2:$F$4000,6,FALSE),"-")</f>
        <v>НЕТ</v>
      </c>
      <c r="E205" s="9" t="str">
        <f>IFERROR(VLOOKUP(CONCATENATE($A205,E$1),'Исх-фото'!$A$2:$F$4000,6,FALSE),"-")</f>
        <v>-</v>
      </c>
      <c r="F205" s="9" t="str">
        <f>IFERROR(VLOOKUP(CONCATENATE($A205,F$1),'Исх-фото'!$A$2:$F$4000,6,FALSE),"-")</f>
        <v>-</v>
      </c>
      <c r="G205" s="9" t="str">
        <f>IFERROR(VLOOKUP(CONCATENATE($A205,G$1),'Исх-фото'!$A$2:$F$4000,6,FALSE),"-")</f>
        <v>-</v>
      </c>
      <c r="H205" s="9" t="str">
        <f>IFERROR(VLOOKUP(CONCATENATE($A205,H$1),'Исх-фото'!$A$2:$F$4000,6,FALSE),"-")</f>
        <v>-</v>
      </c>
      <c r="I205" s="9" t="str">
        <f>IFERROR(VLOOKUP(CONCATENATE($A205,I$1),'Исх-фото'!$A$2:$F$4000,6,FALSE),"-")</f>
        <v>-</v>
      </c>
      <c r="J205" s="9" t="str">
        <f>IFERROR(VLOOKUP(CONCATENATE($A205,J$1),'Исх-фото'!$A$2:$F$4000,6,FALSE),"-")</f>
        <v>-</v>
      </c>
      <c r="K205" s="9" t="str">
        <f>IFERROR(VLOOKUP(CONCATENATE($A205,K$1),'Исх-фото'!$A$2:$F$4000,6,FALSE),"-")</f>
        <v>-</v>
      </c>
      <c r="L205" s="9" t="str">
        <f>IFERROR(VLOOKUP(CONCATENATE($A205,L$1),'Исх-фото'!$A$2:$F$4000,6,FALSE),"-")</f>
        <v>-</v>
      </c>
      <c r="M205" s="9" t="str">
        <f>IFERROR(VLOOKUP(CONCATENATE($A205,M$1),'Исх-фото'!$A$2:$F$4000,6,FALSE),"-")</f>
        <v>-</v>
      </c>
      <c r="N205" s="9" t="str">
        <f>IFERROR(VLOOKUP(CONCATENATE($A205,N$1),'Исх-фото'!$A$2:$F$4000,6,FALSE),"-")</f>
        <v>-</v>
      </c>
      <c r="O205" s="9" t="str">
        <f>IFERROR(VLOOKUP(CONCATENATE($A205,O$1),'Исх-фото'!$A$2:$F$4000,6,FALSE),"-")</f>
        <v>-</v>
      </c>
      <c r="P205" s="9" t="str">
        <f>IFERROR(VLOOKUP(CONCATENATE($A205,P$1),'Исх-фото'!$A$2:$F$4000,6,FALSE),"-")</f>
        <v>-</v>
      </c>
      <c r="Q205" s="9" t="str">
        <f>IFERROR(VLOOKUP(CONCATENATE($A205,Q$1),'Исх-фото'!$A$2:$F$4000,6,FALSE),"-")</f>
        <v>НЕТ</v>
      </c>
      <c r="R205" s="9" t="str">
        <f>IFERROR(VLOOKUP(CONCATENATE($A205,R$1),'Исх-фото'!$A$2:$F$4000,6,FALSE),"-")</f>
        <v>-</v>
      </c>
      <c r="S205" s="9" t="str">
        <f>IFERROR(VLOOKUP(CONCATENATE($A205,S$1),'Исх-фото'!$A$2:$F$4000,6,FALSE),"-")</f>
        <v>-</v>
      </c>
      <c r="T205" s="9" t="str">
        <f>IFERROR(VLOOKUP(CONCATENATE($A205,T$1),'Исх-фото'!$A$2:$F$4000,6,FALSE),"-")</f>
        <v>НЕТ</v>
      </c>
      <c r="U205" s="9" t="str">
        <f>IFERROR(VLOOKUP(CONCATENATE($A205,U$1),'Исх-фото'!$A$2:$F$4000,6,FALSE),"-")</f>
        <v>НЕТ</v>
      </c>
      <c r="V205" s="9" t="str">
        <f>IFERROR(VLOOKUP(CONCATENATE($A205,V$1),'Исх-фото'!$A$2:$F$4000,6,FALSE),"-")</f>
        <v>-</v>
      </c>
      <c r="W205" s="9" t="str">
        <f>IFERROR(VLOOKUP(CONCATENATE($A205,W$1),'Исх-фото'!$A$2:$F$4000,6,FALSE),"-")</f>
        <v>-</v>
      </c>
      <c r="X205" s="9" t="str">
        <f>IFERROR(VLOOKUP(CONCATENATE($A205,X$1),'Исх-фото'!$A$2:$F$4000,6,FALSE),"-")</f>
        <v>-</v>
      </c>
      <c r="Y205" s="9" t="str">
        <f>IFERROR(VLOOKUP(CONCATENATE($A205,Y$1),'Исх-фото'!$A$2:$F$4000,6,FALSE),"-")</f>
        <v>-</v>
      </c>
      <c r="Z205" s="9" t="str">
        <f>IFERROR(VLOOKUP(CONCATENATE($A205,Z$1),'Исх-фото'!$A$2:$F$4000,6,FALSE),"-")</f>
        <v>ДА</v>
      </c>
      <c r="AA205" s="9" t="str">
        <f>IFERROR(VLOOKUP(CONCATENATE($A205,AA$1),'Исх-фото'!$A$2:$F$4000,6,FALSE),"-")</f>
        <v>-</v>
      </c>
      <c r="AB205" s="9" t="str">
        <f>IFERROR(VLOOKUP(CONCATENATE($A205,AB$1),'Исх-фото'!$A$2:$F$4000,6,FALSE),"-")</f>
        <v>ДА</v>
      </c>
      <c r="AC205" s="9" t="str">
        <f>IFERROR(VLOOKUP(CONCATENATE($A205,AC$1),'Исх-фото'!$A$2:$F$4000,6,FALSE),"-")</f>
        <v>-</v>
      </c>
      <c r="AD205" s="9" t="str">
        <f>IFERROR(VLOOKUP(CONCATENATE($A205,AD$1),'Исх-фото'!$A$2:$F$4000,6,FALSE),"-")</f>
        <v>-</v>
      </c>
      <c r="AE205" s="9" t="str">
        <f>IFERROR(VLOOKUP(CONCATENATE($A205,AE$1),'Исх-фото'!$A$2:$F$4000,6,FALSE),"-")</f>
        <v>-</v>
      </c>
      <c r="AF205" s="9" t="str">
        <f>IFERROR(VLOOKUP(CONCATENATE($A205,AF$1),'Исх-фото'!$A$2:$F$4000,6,FALSE),"-")</f>
        <v>-</v>
      </c>
      <c r="AG205" s="9" t="str">
        <f>IFERROR(VLOOKUP(CONCATENATE($A205,AG$1),'Исх-фото'!$A$2:$F$4000,6,FALSE),"-")</f>
        <v>ДА</v>
      </c>
      <c r="AH205" s="9" t="str">
        <f>IFERROR(VLOOKUP(CONCATENATE($A205,AH$1),'Исх-фото'!$A$2:$F$4000,6,FALSE),"-")</f>
        <v>-</v>
      </c>
      <c r="AI205" s="9" t="str">
        <f>IFERROR(VLOOKUP(CONCATENATE($A205,AI$1),'Исх-фото'!$A$2:$F$4000,6,FALSE),"-")</f>
        <v>НЕТ</v>
      </c>
      <c r="AJ205" s="9" t="str">
        <f>IFERROR(VLOOKUP(CONCATENATE($A205,AJ$1),'Исх-фото'!$A$2:$F$4000,6,FALSE),"-")</f>
        <v>-</v>
      </c>
      <c r="AK205" s="9" t="str">
        <f>IFERROR(VLOOKUP(CONCATENATE($A205,AK$1),'Исх-фото'!$A$2:$F$4000,6,FALSE),"-")</f>
        <v>НЕТ</v>
      </c>
      <c r="AL205" s="9" t="str">
        <f>IFERROR(VLOOKUP(CONCATENATE($A205,AL$1),'Исх-фото'!$A$2:$F$4000,6,FALSE),"-")</f>
        <v>НЕТ</v>
      </c>
      <c r="AM205" s="9" t="str">
        <f>IFERROR(VLOOKUP(CONCATENATE($A205,AM$1),'Исх-фото'!$A$2:$F$4000,6,FALSE),"-")</f>
        <v>ДА</v>
      </c>
      <c r="AN205" s="9" t="str">
        <f>IFERROR(VLOOKUP(CONCATENATE($A205,AN$1),'Исх-фото'!$A$2:$F$4000,6,FALSE),"-")</f>
        <v>ДА</v>
      </c>
      <c r="AO205" s="9" t="str">
        <f>IFERROR(VLOOKUP(CONCATENATE($A205,AO$1),'Исх-фото'!$A$2:$F$4000,6,FALSE),"-")</f>
        <v>НЕТ</v>
      </c>
      <c r="AP205" s="9" t="str">
        <f>IFERROR(VLOOKUP(CONCATENATE($A205,AP$1),'Исх-фото'!$A$2:$F$4000,6,FALSE),"-")</f>
        <v>НЕТ</v>
      </c>
      <c r="AQ205" s="9" t="str">
        <f>IFERROR(VLOOKUP(CONCATENATE($A205,AQ$1),'Исх-фото'!$A$2:$F$4000,6,FALSE),"-")</f>
        <v>-</v>
      </c>
      <c r="AR205" s="9" t="str">
        <f>IFERROR(VLOOKUP(CONCATENATE($A205,AR$1),'Исх-фото'!$A$2:$F$4000,6,FALSE),"-")</f>
        <v>-</v>
      </c>
      <c r="AS205" s="9" t="str">
        <f>IFERROR(VLOOKUP(CONCATENATE($A205,AS$1),'Исх-фото'!$A$2:$F$4000,6,FALSE),"-")</f>
        <v>-</v>
      </c>
      <c r="AT205" s="9" t="str">
        <f>IFERROR(VLOOKUP(CONCATENATE($A205,AT$1),'Исх-фото'!$A$2:$F$4000,6,FALSE),"-")</f>
        <v>-</v>
      </c>
      <c r="AU205" s="9" t="str">
        <f>IFERROR(VLOOKUP(CONCATENATE($A205,AU$1),'Исх-фото'!$A$2:$F$4000,6,FALSE),"-")</f>
        <v>-</v>
      </c>
      <c r="AV205" s="9" t="str">
        <f>IFERROR(VLOOKUP(CONCATENATE($A205,AV$1),'Исх-фото'!$A$2:$F$4000,6,FALSE),"-")</f>
        <v>-</v>
      </c>
      <c r="AW205" s="9" t="str">
        <f>IFERROR(VLOOKUP(CONCATENATE($A205,AW$1),'Исх-фото'!$A$2:$F$4000,6,FALSE),"-")</f>
        <v>-</v>
      </c>
      <c r="AX205" s="9" t="str">
        <f>IFERROR(VLOOKUP(CONCATENATE($A205,AX$1),'Исх-фото'!$A$2:$F$4000,6,FALSE),"-")</f>
        <v>-</v>
      </c>
      <c r="AY205" s="9" t="str">
        <f>IFERROR(VLOOKUP(CONCATENATE($A205,AY$1),'Исх-фото'!$A$2:$F$4000,6,FALSE),"-")</f>
        <v>-</v>
      </c>
      <c r="AZ205" s="9" t="str">
        <f>IFERROR(VLOOKUP(CONCATENATE($A205,AZ$1),'Исх-фото'!$A$2:$F$4000,6,FALSE),"-")</f>
        <v>-</v>
      </c>
      <c r="BA205" s="9" t="str">
        <f>IFERROR(VLOOKUP(CONCATENATE($A205,BA$1),'Исх-фото'!$A$2:$F$4000,6,FALSE),"-")</f>
        <v>-</v>
      </c>
      <c r="BB205" s="9" t="str">
        <f>IFERROR(VLOOKUP(CONCATENATE($A205,BB$1),'Исх-фото'!$A$2:$F$4000,6,FALSE),"-")</f>
        <v>НЕТ</v>
      </c>
      <c r="BC205" s="9" t="str">
        <f>IFERROR(VLOOKUP(CONCATENATE($A205,BC$1),'Исх-фото'!$A$2:$F$4000,6,FALSE),"-")</f>
        <v>НЕТ</v>
      </c>
      <c r="BD205" s="9" t="str">
        <f>IFERROR(VLOOKUP(CONCATENATE($A205,BD$1),'Исх-фото'!$A$2:$F$4000,6,FALSE),"-")</f>
        <v>-</v>
      </c>
      <c r="BE205" s="9" t="str">
        <f>IFERROR(VLOOKUP(CONCATENATE($A205,BE$1),'Исх-фото'!$A$2:$F$4000,6,FALSE),"-")</f>
        <v>НЕТ</v>
      </c>
      <c r="BF205" s="9" t="str">
        <f>IFERROR(VLOOKUP(CONCATENATE($A205,BF$1),'Исх-фото'!$A$2:$F$4000,6,FALSE),"-")</f>
        <v>НЕТ</v>
      </c>
      <c r="BG205" s="9" t="str">
        <f>IFERROR(VLOOKUP(CONCATENATE($A205,BG$1),'Исх-фото'!$A$2:$F$4000,6,FALSE),"-")</f>
        <v>-</v>
      </c>
      <c r="BH205" s="9" t="str">
        <f>IFERROR(VLOOKUP(CONCATENATE($A205,BH$1),'Исх-фото'!$A$2:$F$4000,6,FALSE),"-")</f>
        <v>-</v>
      </c>
      <c r="BI205" s="9" t="str">
        <f>IFERROR(VLOOKUP(CONCATENATE($A205,BI$1),'Исх-фото'!$A$2:$F$4000,6,FALSE),"-")</f>
        <v>-</v>
      </c>
      <c r="BJ205" s="37"/>
      <c r="BK205" s="42"/>
      <c r="BR205" s="25"/>
      <c r="BS205" s="25"/>
      <c r="BV205" s="25"/>
      <c r="BW205" s="25"/>
      <c r="BX205" s="25"/>
    </row>
    <row r="206" spans="1:76">
      <c r="A206" s="38">
        <f t="shared" si="37"/>
        <v>7</v>
      </c>
      <c r="B206" s="36">
        <f t="shared" si="36"/>
        <v>4</v>
      </c>
      <c r="C206" s="36">
        <f t="shared" si="35"/>
        <v>1</v>
      </c>
      <c r="D206" s="9" t="str">
        <f>IFERROR(VLOOKUP(CONCATENATE($A206,D$1),'Исх-фото'!$A$2:$F$4000,6,FALSE),"-")</f>
        <v>НЕТ</v>
      </c>
      <c r="E206" s="9" t="str">
        <f>IFERROR(VLOOKUP(CONCATENATE($A206,E$1),'Исх-фото'!$A$2:$F$4000,6,FALSE),"-")</f>
        <v>-</v>
      </c>
      <c r="F206" s="9" t="str">
        <f>IFERROR(VLOOKUP(CONCATENATE($A206,F$1),'Исх-фото'!$A$2:$F$4000,6,FALSE),"-")</f>
        <v>-</v>
      </c>
      <c r="G206" s="9" t="str">
        <f>IFERROR(VLOOKUP(CONCATENATE($A206,G$1),'Исх-фото'!$A$2:$F$4000,6,FALSE),"-")</f>
        <v>-</v>
      </c>
      <c r="H206" s="9" t="str">
        <f>IFERROR(VLOOKUP(CONCATENATE($A206,H$1),'Исх-фото'!$A$2:$F$4000,6,FALSE),"-")</f>
        <v>-</v>
      </c>
      <c r="I206" s="9" t="str">
        <f>IFERROR(VLOOKUP(CONCATENATE($A206,I$1),'Исх-фото'!$A$2:$F$4000,6,FALSE),"-")</f>
        <v>-</v>
      </c>
      <c r="J206" s="9" t="str">
        <f>IFERROR(VLOOKUP(CONCATENATE($A206,J$1),'Исх-фото'!$A$2:$F$4000,6,FALSE),"-")</f>
        <v>-</v>
      </c>
      <c r="K206" s="9" t="str">
        <f>IFERROR(VLOOKUP(CONCATENATE($A206,K$1),'Исх-фото'!$A$2:$F$4000,6,FALSE),"-")</f>
        <v>-</v>
      </c>
      <c r="L206" s="9" t="str">
        <f>IFERROR(VLOOKUP(CONCATENATE($A206,L$1),'Исх-фото'!$A$2:$F$4000,6,FALSE),"-")</f>
        <v>-</v>
      </c>
      <c r="M206" s="9" t="str">
        <f>IFERROR(VLOOKUP(CONCATENATE($A206,M$1),'Исх-фото'!$A$2:$F$4000,6,FALSE),"-")</f>
        <v>-</v>
      </c>
      <c r="N206" s="9" t="str">
        <f>IFERROR(VLOOKUP(CONCATENATE($A206,N$1),'Исх-фото'!$A$2:$F$4000,6,FALSE),"-")</f>
        <v>-</v>
      </c>
      <c r="O206" s="9" t="str">
        <f>IFERROR(VLOOKUP(CONCATENATE($A206,O$1),'Исх-фото'!$A$2:$F$4000,6,FALSE),"-")</f>
        <v>-</v>
      </c>
      <c r="P206" s="9" t="str">
        <f>IFERROR(VLOOKUP(CONCATENATE($A206,P$1),'Исх-фото'!$A$2:$F$4000,6,FALSE),"-")</f>
        <v>-</v>
      </c>
      <c r="Q206" s="9" t="str">
        <f>IFERROR(VLOOKUP(CONCATENATE($A206,Q$1),'Исх-фото'!$A$2:$F$4000,6,FALSE),"-")</f>
        <v>НЕТ</v>
      </c>
      <c r="R206" s="9" t="str">
        <f>IFERROR(VLOOKUP(CONCATENATE($A206,R$1),'Исх-фото'!$A$2:$F$4000,6,FALSE),"-")</f>
        <v>-</v>
      </c>
      <c r="S206" s="9" t="str">
        <f>IFERROR(VLOOKUP(CONCATENATE($A206,S$1),'Исх-фото'!$A$2:$F$4000,6,FALSE),"-")</f>
        <v>-</v>
      </c>
      <c r="T206" s="9" t="str">
        <f>IFERROR(VLOOKUP(CONCATENATE($A206,T$1),'Исх-фото'!$A$2:$F$4000,6,FALSE),"-")</f>
        <v>НЕТ</v>
      </c>
      <c r="U206" s="9" t="str">
        <f>IFERROR(VLOOKUP(CONCATENATE($A206,U$1),'Исх-фото'!$A$2:$F$4000,6,FALSE),"-")</f>
        <v>ДА</v>
      </c>
      <c r="V206" s="9" t="str">
        <f>IFERROR(VLOOKUP(CONCATENATE($A206,V$1),'Исх-фото'!$A$2:$F$4000,6,FALSE),"-")</f>
        <v>-</v>
      </c>
      <c r="W206" s="9" t="str">
        <f>IFERROR(VLOOKUP(CONCATENATE($A206,W$1),'Исх-фото'!$A$2:$F$4000,6,FALSE),"-")</f>
        <v>-</v>
      </c>
      <c r="X206" s="9" t="str">
        <f>IFERROR(VLOOKUP(CONCATENATE($A206,X$1),'Исх-фото'!$A$2:$F$4000,6,FALSE),"-")</f>
        <v>-</v>
      </c>
      <c r="Y206" s="9" t="str">
        <f>IFERROR(VLOOKUP(CONCATENATE($A206,Y$1),'Исх-фото'!$A$2:$F$4000,6,FALSE),"-")</f>
        <v>-</v>
      </c>
      <c r="Z206" s="9" t="str">
        <f>IFERROR(VLOOKUP(CONCATENATE($A206,Z$1),'Исх-фото'!$A$2:$F$4000,6,FALSE),"-")</f>
        <v>НЕТ</v>
      </c>
      <c r="AA206" s="9" t="str">
        <f>IFERROR(VLOOKUP(CONCATENATE($A206,AA$1),'Исх-фото'!$A$2:$F$4000,6,FALSE),"-")</f>
        <v>-</v>
      </c>
      <c r="AB206" s="9" t="str">
        <f>IFERROR(VLOOKUP(CONCATENATE($A206,AB$1),'Исх-фото'!$A$2:$F$4000,6,FALSE),"-")</f>
        <v>-</v>
      </c>
      <c r="AC206" s="9" t="str">
        <f>IFERROR(VLOOKUP(CONCATENATE($A206,AC$1),'Исх-фото'!$A$2:$F$4000,6,FALSE),"-")</f>
        <v>-</v>
      </c>
      <c r="AD206" s="9" t="str">
        <f>IFERROR(VLOOKUP(CONCATENATE($A206,AD$1),'Исх-фото'!$A$2:$F$4000,6,FALSE),"-")</f>
        <v>-</v>
      </c>
      <c r="AE206" s="9" t="str">
        <f>IFERROR(VLOOKUP(CONCATENATE($A206,AE$1),'Исх-фото'!$A$2:$F$4000,6,FALSE),"-")</f>
        <v>-</v>
      </c>
      <c r="AF206" s="9" t="str">
        <f>IFERROR(VLOOKUP(CONCATENATE($A206,AF$1),'Исх-фото'!$A$2:$F$4000,6,FALSE),"-")</f>
        <v>-</v>
      </c>
      <c r="AG206" s="9" t="str">
        <f>IFERROR(VLOOKUP(CONCATENATE($A206,AG$1),'Исх-фото'!$A$2:$F$4000,6,FALSE),"-")</f>
        <v>ДА</v>
      </c>
      <c r="AH206" s="9" t="str">
        <f>IFERROR(VLOOKUP(CONCATENATE($A206,AH$1),'Исх-фото'!$A$2:$F$4000,6,FALSE),"-")</f>
        <v>-</v>
      </c>
      <c r="AI206" s="9" t="str">
        <f>IFERROR(VLOOKUP(CONCATENATE($A206,AI$1),'Исх-фото'!$A$2:$F$4000,6,FALSE),"-")</f>
        <v>НЕТ</v>
      </c>
      <c r="AJ206" s="9" t="str">
        <f>IFERROR(VLOOKUP(CONCATENATE($A206,AJ$1),'Исх-фото'!$A$2:$F$4000,6,FALSE),"-")</f>
        <v>НЕТ</v>
      </c>
      <c r="AK206" s="9" t="str">
        <f>IFERROR(VLOOKUP(CONCATENATE($A206,AK$1),'Исх-фото'!$A$2:$F$4000,6,FALSE),"-")</f>
        <v>-</v>
      </c>
      <c r="AL206" s="9" t="str">
        <f>IFERROR(VLOOKUP(CONCATENATE($A206,AL$1),'Исх-фото'!$A$2:$F$4000,6,FALSE),"-")</f>
        <v>-</v>
      </c>
      <c r="AM206" s="9" t="str">
        <f>IFERROR(VLOOKUP(CONCATENATE($A206,AM$1),'Исх-фото'!$A$2:$F$4000,6,FALSE),"-")</f>
        <v>ДА</v>
      </c>
      <c r="AN206" s="9" t="str">
        <f>IFERROR(VLOOKUP(CONCATENATE($A206,AN$1),'Исх-фото'!$A$2:$F$4000,6,FALSE),"-")</f>
        <v>ДА</v>
      </c>
      <c r="AO206" s="9" t="str">
        <f>IFERROR(VLOOKUP(CONCATENATE($A206,AO$1),'Исх-фото'!$A$2:$F$4000,6,FALSE),"-")</f>
        <v>-</v>
      </c>
      <c r="AP206" s="9" t="str">
        <f>IFERROR(VLOOKUP(CONCATENATE($A206,AP$1),'Исх-фото'!$A$2:$F$4000,6,FALSE),"-")</f>
        <v>ДА</v>
      </c>
      <c r="AQ206" s="9" t="str">
        <f>IFERROR(VLOOKUP(CONCATENATE($A206,AQ$1),'Исх-фото'!$A$2:$F$4000,6,FALSE),"-")</f>
        <v>-</v>
      </c>
      <c r="AR206" s="9" t="str">
        <f>IFERROR(VLOOKUP(CONCATENATE($A206,AR$1),'Исх-фото'!$A$2:$F$4000,6,FALSE),"-")</f>
        <v>-</v>
      </c>
      <c r="AS206" s="9" t="str">
        <f>IFERROR(VLOOKUP(CONCATENATE($A206,AS$1),'Исх-фото'!$A$2:$F$4000,6,FALSE),"-")</f>
        <v>-</v>
      </c>
      <c r="AT206" s="9" t="str">
        <f>IFERROR(VLOOKUP(CONCATENATE($A206,AT$1),'Исх-фото'!$A$2:$F$4000,6,FALSE),"-")</f>
        <v>-</v>
      </c>
      <c r="AU206" s="9" t="str">
        <f>IFERROR(VLOOKUP(CONCATENATE($A206,AU$1),'Исх-фото'!$A$2:$F$4000,6,FALSE),"-")</f>
        <v>-</v>
      </c>
      <c r="AV206" s="9" t="str">
        <f>IFERROR(VLOOKUP(CONCATENATE($A206,AV$1),'Исх-фото'!$A$2:$F$4000,6,FALSE),"-")</f>
        <v>-</v>
      </c>
      <c r="AW206" s="9" t="str">
        <f>IFERROR(VLOOKUP(CONCATENATE($A206,AW$1),'Исх-фото'!$A$2:$F$4000,6,FALSE),"-")</f>
        <v>-</v>
      </c>
      <c r="AX206" s="9" t="str">
        <f>IFERROR(VLOOKUP(CONCATENATE($A206,AX$1),'Исх-фото'!$A$2:$F$4000,6,FALSE),"-")</f>
        <v>-</v>
      </c>
      <c r="AY206" s="9" t="str">
        <f>IFERROR(VLOOKUP(CONCATENATE($A206,AY$1),'Исх-фото'!$A$2:$F$4000,6,FALSE),"-")</f>
        <v>-</v>
      </c>
      <c r="AZ206" s="9" t="str">
        <f>IFERROR(VLOOKUP(CONCATENATE($A206,AZ$1),'Исх-фото'!$A$2:$F$4000,6,FALSE),"-")</f>
        <v>-</v>
      </c>
      <c r="BA206" s="9" t="str">
        <f>IFERROR(VLOOKUP(CONCATENATE($A206,BA$1),'Исх-фото'!$A$2:$F$4000,6,FALSE),"-")</f>
        <v>-</v>
      </c>
      <c r="BB206" s="9" t="str">
        <f>IFERROR(VLOOKUP(CONCATENATE($A206,BB$1),'Исх-фото'!$A$2:$F$4000,6,FALSE),"-")</f>
        <v>НЕТ</v>
      </c>
      <c r="BC206" s="9" t="str">
        <f>IFERROR(VLOOKUP(CONCATENATE($A206,BC$1),'Исх-фото'!$A$2:$F$4000,6,FALSE),"-")</f>
        <v>НЕТ</v>
      </c>
      <c r="BD206" s="9" t="str">
        <f>IFERROR(VLOOKUP(CONCATENATE($A206,BD$1),'Исх-фото'!$A$2:$F$4000,6,FALSE),"-")</f>
        <v>-</v>
      </c>
      <c r="BE206" s="9" t="str">
        <f>IFERROR(VLOOKUP(CONCATENATE($A206,BE$1),'Исх-фото'!$A$2:$F$4000,6,FALSE),"-")</f>
        <v>НЕТ</v>
      </c>
      <c r="BF206" s="9" t="str">
        <f>IFERROR(VLOOKUP(CONCATENATE($A206,BF$1),'Исх-фото'!$A$2:$F$4000,6,FALSE),"-")</f>
        <v>-</v>
      </c>
      <c r="BG206" s="9" t="str">
        <f>IFERROR(VLOOKUP(CONCATENATE($A206,BG$1),'Исх-фото'!$A$2:$F$4000,6,FALSE),"-")</f>
        <v>-</v>
      </c>
      <c r="BH206" s="9" t="str">
        <f>IFERROR(VLOOKUP(CONCATENATE($A206,BH$1),'Исх-фото'!$A$2:$F$4000,6,FALSE),"-")</f>
        <v>НЕТ</v>
      </c>
      <c r="BI206" s="9" t="str">
        <f>IFERROR(VLOOKUP(CONCATENATE($A206,BI$1),'Исх-фото'!$A$2:$F$4000,6,FALSE),"-")</f>
        <v>-</v>
      </c>
      <c r="BJ206" s="37"/>
      <c r="BK206" s="42"/>
      <c r="BR206" s="25"/>
      <c r="BS206" s="25"/>
      <c r="BV206" s="25"/>
      <c r="BW206" s="25"/>
      <c r="BX206" s="25"/>
    </row>
    <row r="207" spans="1:76">
      <c r="A207" s="38">
        <f t="shared" si="37"/>
        <v>8</v>
      </c>
      <c r="B207" s="36">
        <f t="shared" si="36"/>
        <v>4</v>
      </c>
      <c r="C207" s="36">
        <f t="shared" si="35"/>
        <v>2</v>
      </c>
      <c r="D207" s="9" t="str">
        <f>IFERROR(VLOOKUP(CONCATENATE($A207,D$1),'Исх-фото'!$A$2:$F$4000,6,FALSE),"-")</f>
        <v>НЕТ</v>
      </c>
      <c r="E207" s="9" t="str">
        <f>IFERROR(VLOOKUP(CONCATENATE($A207,E$1),'Исх-фото'!$A$2:$F$4000,6,FALSE),"-")</f>
        <v>-</v>
      </c>
      <c r="F207" s="9" t="str">
        <f>IFERROR(VLOOKUP(CONCATENATE($A207,F$1),'Исх-фото'!$A$2:$F$4000,6,FALSE),"-")</f>
        <v>-</v>
      </c>
      <c r="G207" s="9" t="str">
        <f>IFERROR(VLOOKUP(CONCATENATE($A207,G$1),'Исх-фото'!$A$2:$F$4000,6,FALSE),"-")</f>
        <v>-</v>
      </c>
      <c r="H207" s="9" t="str">
        <f>IFERROR(VLOOKUP(CONCATENATE($A207,H$1),'Исх-фото'!$A$2:$F$4000,6,FALSE),"-")</f>
        <v>-</v>
      </c>
      <c r="I207" s="9" t="str">
        <f>IFERROR(VLOOKUP(CONCATENATE($A207,I$1),'Исх-фото'!$A$2:$F$4000,6,FALSE),"-")</f>
        <v>-</v>
      </c>
      <c r="J207" s="9" t="str">
        <f>IFERROR(VLOOKUP(CONCATENATE($A207,J$1),'Исх-фото'!$A$2:$F$4000,6,FALSE),"-")</f>
        <v>-</v>
      </c>
      <c r="K207" s="9" t="str">
        <f>IFERROR(VLOOKUP(CONCATENATE($A207,K$1),'Исх-фото'!$A$2:$F$4000,6,FALSE),"-")</f>
        <v>-</v>
      </c>
      <c r="L207" s="9" t="str">
        <f>IFERROR(VLOOKUP(CONCATENATE($A207,L$1),'Исх-фото'!$A$2:$F$4000,6,FALSE),"-")</f>
        <v>-</v>
      </c>
      <c r="M207" s="9" t="str">
        <f>IFERROR(VLOOKUP(CONCATENATE($A207,M$1),'Исх-фото'!$A$2:$F$4000,6,FALSE),"-")</f>
        <v>НЕТ</v>
      </c>
      <c r="N207" s="9" t="str">
        <f>IFERROR(VLOOKUP(CONCATENATE($A207,N$1),'Исх-фото'!$A$2:$F$4000,6,FALSE),"-")</f>
        <v>-</v>
      </c>
      <c r="O207" s="9" t="str">
        <f>IFERROR(VLOOKUP(CONCATENATE($A207,O$1),'Исх-фото'!$A$2:$F$4000,6,FALSE),"-")</f>
        <v>-</v>
      </c>
      <c r="P207" s="9" t="str">
        <f>IFERROR(VLOOKUP(CONCATENATE($A207,P$1),'Исх-фото'!$A$2:$F$4000,6,FALSE),"-")</f>
        <v>-</v>
      </c>
      <c r="Q207" s="9" t="str">
        <f>IFERROR(VLOOKUP(CONCATENATE($A207,Q$1),'Исх-фото'!$A$2:$F$4000,6,FALSE),"-")</f>
        <v>НЕТ</v>
      </c>
      <c r="R207" s="9" t="str">
        <f>IFERROR(VLOOKUP(CONCATENATE($A207,R$1),'Исх-фото'!$A$2:$F$4000,6,FALSE),"-")</f>
        <v>-</v>
      </c>
      <c r="S207" s="9" t="str">
        <f>IFERROR(VLOOKUP(CONCATENATE($A207,S$1),'Исх-фото'!$A$2:$F$4000,6,FALSE),"-")</f>
        <v>-</v>
      </c>
      <c r="T207" s="9" t="str">
        <f>IFERROR(VLOOKUP(CONCATENATE($A207,T$1),'Исх-фото'!$A$2:$F$4000,6,FALSE),"-")</f>
        <v>НЕТ</v>
      </c>
      <c r="U207" s="9" t="str">
        <f>IFERROR(VLOOKUP(CONCATENATE($A207,U$1),'Исх-фото'!$A$2:$F$4000,6,FALSE),"-")</f>
        <v>НЕТ</v>
      </c>
      <c r="V207" s="9" t="str">
        <f>IFERROR(VLOOKUP(CONCATENATE($A207,V$1),'Исх-фото'!$A$2:$F$4000,6,FALSE),"-")</f>
        <v>-</v>
      </c>
      <c r="W207" s="9" t="str">
        <f>IFERROR(VLOOKUP(CONCATENATE($A207,W$1),'Исх-фото'!$A$2:$F$4000,6,FALSE),"-")</f>
        <v>-</v>
      </c>
      <c r="X207" s="9" t="str">
        <f>IFERROR(VLOOKUP(CONCATENATE($A207,X$1),'Исх-фото'!$A$2:$F$4000,6,FALSE),"-")</f>
        <v>-</v>
      </c>
      <c r="Y207" s="9" t="str">
        <f>IFERROR(VLOOKUP(CONCATENATE($A207,Y$1),'Исх-фото'!$A$2:$F$4000,6,FALSE),"-")</f>
        <v>-</v>
      </c>
      <c r="Z207" s="9" t="str">
        <f>IFERROR(VLOOKUP(CONCATENATE($A207,Z$1),'Исх-фото'!$A$2:$F$4000,6,FALSE),"-")</f>
        <v>НЕТ</v>
      </c>
      <c r="AA207" s="9" t="str">
        <f>IFERROR(VLOOKUP(CONCATENATE($A207,AA$1),'Исх-фото'!$A$2:$F$4000,6,FALSE),"-")</f>
        <v>-</v>
      </c>
      <c r="AB207" s="9" t="str">
        <f>IFERROR(VLOOKUP(CONCATENATE($A207,AB$1),'Исх-фото'!$A$2:$F$4000,6,FALSE),"-")</f>
        <v>-</v>
      </c>
      <c r="AC207" s="9" t="str">
        <f>IFERROR(VLOOKUP(CONCATENATE($A207,AC$1),'Исх-фото'!$A$2:$F$4000,6,FALSE),"-")</f>
        <v>-</v>
      </c>
      <c r="AD207" s="9" t="str">
        <f>IFERROR(VLOOKUP(CONCATENATE($A207,AD$1),'Исх-фото'!$A$2:$F$4000,6,FALSE),"-")</f>
        <v>-</v>
      </c>
      <c r="AE207" s="9" t="str">
        <f>IFERROR(VLOOKUP(CONCATENATE($A207,AE$1),'Исх-фото'!$A$2:$F$4000,6,FALSE),"-")</f>
        <v>-</v>
      </c>
      <c r="AF207" s="9" t="str">
        <f>IFERROR(VLOOKUP(CONCATENATE($A207,AF$1),'Исх-фото'!$A$2:$F$4000,6,FALSE),"-")</f>
        <v>-</v>
      </c>
      <c r="AG207" s="9" t="str">
        <f>IFERROR(VLOOKUP(CONCATENATE($A207,AG$1),'Исх-фото'!$A$2:$F$4000,6,FALSE),"-")</f>
        <v>ДА</v>
      </c>
      <c r="AH207" s="9" t="str">
        <f>IFERROR(VLOOKUP(CONCATENATE($A207,AH$1),'Исх-фото'!$A$2:$F$4000,6,FALSE),"-")</f>
        <v>-</v>
      </c>
      <c r="AI207" s="9" t="str">
        <f>IFERROR(VLOOKUP(CONCATENATE($A207,AI$1),'Исх-фото'!$A$2:$F$4000,6,FALSE),"-")</f>
        <v>-</v>
      </c>
      <c r="AJ207" s="9" t="str">
        <f>IFERROR(VLOOKUP(CONCATENATE($A207,AJ$1),'Исх-фото'!$A$2:$F$4000,6,FALSE),"-")</f>
        <v>НЕТ</v>
      </c>
      <c r="AK207" s="9" t="str">
        <f>IFERROR(VLOOKUP(CONCATENATE($A207,AK$1),'Исх-фото'!$A$2:$F$4000,6,FALSE),"-")</f>
        <v>НЕТ</v>
      </c>
      <c r="AL207" s="9" t="str">
        <f>IFERROR(VLOOKUP(CONCATENATE($A207,AL$1),'Исх-фото'!$A$2:$F$4000,6,FALSE),"-")</f>
        <v>-</v>
      </c>
      <c r="AM207" s="9" t="str">
        <f>IFERROR(VLOOKUP(CONCATENATE($A207,AM$1),'Исх-фото'!$A$2:$F$4000,6,FALSE),"-")</f>
        <v>ДА</v>
      </c>
      <c r="AN207" s="9" t="str">
        <f>IFERROR(VLOOKUP(CONCATENATE($A207,AN$1),'Исх-фото'!$A$2:$F$4000,6,FALSE),"-")</f>
        <v>ДА</v>
      </c>
      <c r="AO207" s="9" t="str">
        <f>IFERROR(VLOOKUP(CONCATENATE($A207,AO$1),'Исх-фото'!$A$2:$F$4000,6,FALSE),"-")</f>
        <v>-</v>
      </c>
      <c r="AP207" s="9" t="str">
        <f>IFERROR(VLOOKUP(CONCATENATE($A207,AP$1),'Исх-фото'!$A$2:$F$4000,6,FALSE),"-")</f>
        <v>НЕТ</v>
      </c>
      <c r="AQ207" s="9" t="str">
        <f>IFERROR(VLOOKUP(CONCATENATE($A207,AQ$1),'Исх-фото'!$A$2:$F$4000,6,FALSE),"-")</f>
        <v>-</v>
      </c>
      <c r="AR207" s="9" t="str">
        <f>IFERROR(VLOOKUP(CONCATENATE($A207,AR$1),'Исх-фото'!$A$2:$F$4000,6,FALSE),"-")</f>
        <v>-</v>
      </c>
      <c r="AS207" s="9" t="str">
        <f>IFERROR(VLOOKUP(CONCATENATE($A207,AS$1),'Исх-фото'!$A$2:$F$4000,6,FALSE),"-")</f>
        <v>ДА</v>
      </c>
      <c r="AT207" s="9" t="str">
        <f>IFERROR(VLOOKUP(CONCATENATE($A207,AT$1),'Исх-фото'!$A$2:$F$4000,6,FALSE),"-")</f>
        <v>-</v>
      </c>
      <c r="AU207" s="9" t="str">
        <f>IFERROR(VLOOKUP(CONCATENATE($A207,AU$1),'Исх-фото'!$A$2:$F$4000,6,FALSE),"-")</f>
        <v>-</v>
      </c>
      <c r="AV207" s="9" t="str">
        <f>IFERROR(VLOOKUP(CONCATENATE($A207,AV$1),'Исх-фото'!$A$2:$F$4000,6,FALSE),"-")</f>
        <v>-</v>
      </c>
      <c r="AW207" s="9" t="str">
        <f>IFERROR(VLOOKUP(CONCATENATE($A207,AW$1),'Исх-фото'!$A$2:$F$4000,6,FALSE),"-")</f>
        <v>НЕТ</v>
      </c>
      <c r="AX207" s="9" t="str">
        <f>IFERROR(VLOOKUP(CONCATENATE($A207,AX$1),'Исх-фото'!$A$2:$F$4000,6,FALSE),"-")</f>
        <v>-</v>
      </c>
      <c r="AY207" s="9" t="str">
        <f>IFERROR(VLOOKUP(CONCATENATE($A207,AY$1),'Исх-фото'!$A$2:$F$4000,6,FALSE),"-")</f>
        <v>-</v>
      </c>
      <c r="AZ207" s="9" t="str">
        <f>IFERROR(VLOOKUP(CONCATENATE($A207,AZ$1),'Исх-фото'!$A$2:$F$4000,6,FALSE),"-")</f>
        <v>ДА</v>
      </c>
      <c r="BA207" s="9" t="str">
        <f>IFERROR(VLOOKUP(CONCATENATE($A207,BA$1),'Исх-фото'!$A$2:$F$4000,6,FALSE),"-")</f>
        <v>-</v>
      </c>
      <c r="BB207" s="9" t="str">
        <f>IFERROR(VLOOKUP(CONCATENATE($A207,BB$1),'Исх-фото'!$A$2:$F$4000,6,FALSE),"-")</f>
        <v>-</v>
      </c>
      <c r="BC207" s="9" t="str">
        <f>IFERROR(VLOOKUP(CONCATENATE($A207,BC$1),'Исх-фото'!$A$2:$F$4000,6,FALSE),"-")</f>
        <v>НЕТ</v>
      </c>
      <c r="BD207" s="9" t="str">
        <f>IFERROR(VLOOKUP(CONCATENATE($A207,BD$1),'Исх-фото'!$A$2:$F$4000,6,FALSE),"-")</f>
        <v>-</v>
      </c>
      <c r="BE207" s="9" t="str">
        <f>IFERROR(VLOOKUP(CONCATENATE($A207,BE$1),'Исх-фото'!$A$2:$F$4000,6,FALSE),"-")</f>
        <v>НЕТ</v>
      </c>
      <c r="BF207" s="9" t="str">
        <f>IFERROR(VLOOKUP(CONCATENATE($A207,BF$1),'Исх-фото'!$A$2:$F$4000,6,FALSE),"-")</f>
        <v>-</v>
      </c>
      <c r="BG207" s="9" t="str">
        <f>IFERROR(VLOOKUP(CONCATENATE($A207,BG$1),'Исх-фото'!$A$2:$F$4000,6,FALSE),"-")</f>
        <v>-</v>
      </c>
      <c r="BH207" s="9" t="str">
        <f>IFERROR(VLOOKUP(CONCATENATE($A207,BH$1),'Исх-фото'!$A$2:$F$4000,6,FALSE),"-")</f>
        <v>-</v>
      </c>
      <c r="BI207" s="9" t="str">
        <f>IFERROR(VLOOKUP(CONCATENATE($A207,BI$1),'Исх-фото'!$A$2:$F$4000,6,FALSE),"-")</f>
        <v>-</v>
      </c>
      <c r="BJ207" s="37"/>
      <c r="BK207" s="42"/>
      <c r="BR207" s="25"/>
      <c r="BS207" s="25"/>
      <c r="BV207" s="25"/>
      <c r="BW207" s="25"/>
      <c r="BX207" s="25"/>
    </row>
    <row r="208" spans="1:76">
      <c r="A208" s="38">
        <f t="shared" si="37"/>
        <v>9</v>
      </c>
      <c r="B208" s="36">
        <f t="shared" si="36"/>
        <v>4</v>
      </c>
      <c r="C208" s="36">
        <f t="shared" si="35"/>
        <v>3</v>
      </c>
      <c r="D208" s="9" t="str">
        <f>IFERROR(VLOOKUP(CONCATENATE($A208,D$1),'Исх-фото'!$A$2:$F$4000,6,FALSE),"-")</f>
        <v>НЕТ</v>
      </c>
      <c r="E208" s="9" t="str">
        <f>IFERROR(VLOOKUP(CONCATENATE($A208,E$1),'Исх-фото'!$A$2:$F$4000,6,FALSE),"-")</f>
        <v>-</v>
      </c>
      <c r="F208" s="9" t="str">
        <f>IFERROR(VLOOKUP(CONCATENATE($A208,F$1),'Исх-фото'!$A$2:$F$4000,6,FALSE),"-")</f>
        <v>-</v>
      </c>
      <c r="G208" s="9" t="str">
        <f>IFERROR(VLOOKUP(CONCATENATE($A208,G$1),'Исх-фото'!$A$2:$F$4000,6,FALSE),"-")</f>
        <v>-</v>
      </c>
      <c r="H208" s="9" t="str">
        <f>IFERROR(VLOOKUP(CONCATENATE($A208,H$1),'Исх-фото'!$A$2:$F$4000,6,FALSE),"-")</f>
        <v>-</v>
      </c>
      <c r="I208" s="9" t="str">
        <f>IFERROR(VLOOKUP(CONCATENATE($A208,I$1),'Исх-фото'!$A$2:$F$4000,6,FALSE),"-")</f>
        <v>-</v>
      </c>
      <c r="J208" s="9" t="str">
        <f>IFERROR(VLOOKUP(CONCATENATE($A208,J$1),'Исх-фото'!$A$2:$F$4000,6,FALSE),"-")</f>
        <v>-</v>
      </c>
      <c r="K208" s="9" t="str">
        <f>IFERROR(VLOOKUP(CONCATENATE($A208,K$1),'Исх-фото'!$A$2:$F$4000,6,FALSE),"-")</f>
        <v>-</v>
      </c>
      <c r="L208" s="9" t="str">
        <f>IFERROR(VLOOKUP(CONCATENATE($A208,L$1),'Исх-фото'!$A$2:$F$4000,6,FALSE),"-")</f>
        <v>-</v>
      </c>
      <c r="M208" s="9" t="str">
        <f>IFERROR(VLOOKUP(CONCATENATE($A208,M$1),'Исх-фото'!$A$2:$F$4000,6,FALSE),"-")</f>
        <v>-</v>
      </c>
      <c r="N208" s="9" t="str">
        <f>IFERROR(VLOOKUP(CONCATENATE($A208,N$1),'Исх-фото'!$A$2:$F$4000,6,FALSE),"-")</f>
        <v>-</v>
      </c>
      <c r="O208" s="9" t="str">
        <f>IFERROR(VLOOKUP(CONCATENATE($A208,O$1),'Исх-фото'!$A$2:$F$4000,6,FALSE),"-")</f>
        <v>-</v>
      </c>
      <c r="P208" s="9" t="str">
        <f>IFERROR(VLOOKUP(CONCATENATE($A208,P$1),'Исх-фото'!$A$2:$F$4000,6,FALSE),"-")</f>
        <v>-</v>
      </c>
      <c r="Q208" s="9" t="str">
        <f>IFERROR(VLOOKUP(CONCATENATE($A208,Q$1),'Исх-фото'!$A$2:$F$4000,6,FALSE),"-")</f>
        <v>НЕТ</v>
      </c>
      <c r="R208" s="9" t="str">
        <f>IFERROR(VLOOKUP(CONCATENATE($A208,R$1),'Исх-фото'!$A$2:$F$4000,6,FALSE),"-")</f>
        <v>-</v>
      </c>
      <c r="S208" s="9" t="str">
        <f>IFERROR(VLOOKUP(CONCATENATE($A208,S$1),'Исх-фото'!$A$2:$F$4000,6,FALSE),"-")</f>
        <v>-</v>
      </c>
      <c r="T208" s="9" t="str">
        <f>IFERROR(VLOOKUP(CONCATENATE($A208,T$1),'Исх-фото'!$A$2:$F$4000,6,FALSE),"-")</f>
        <v>НЕТ</v>
      </c>
      <c r="U208" s="9" t="str">
        <f>IFERROR(VLOOKUP(CONCATENATE($A208,U$1),'Исх-фото'!$A$2:$F$4000,6,FALSE),"-")</f>
        <v>ДА</v>
      </c>
      <c r="V208" s="9" t="str">
        <f>IFERROR(VLOOKUP(CONCATENATE($A208,V$1),'Исх-фото'!$A$2:$F$4000,6,FALSE),"-")</f>
        <v>-</v>
      </c>
      <c r="W208" s="9" t="str">
        <f>IFERROR(VLOOKUP(CONCATENATE($A208,W$1),'Исх-фото'!$A$2:$F$4000,6,FALSE),"-")</f>
        <v>-</v>
      </c>
      <c r="X208" s="9" t="str">
        <f>IFERROR(VLOOKUP(CONCATENATE($A208,X$1),'Исх-фото'!$A$2:$F$4000,6,FALSE),"-")</f>
        <v>-</v>
      </c>
      <c r="Y208" s="9" t="str">
        <f>IFERROR(VLOOKUP(CONCATENATE($A208,Y$1),'Исх-фото'!$A$2:$F$4000,6,FALSE),"-")</f>
        <v>-</v>
      </c>
      <c r="Z208" s="9" t="str">
        <f>IFERROR(VLOOKUP(CONCATENATE($A208,Z$1),'Исх-фото'!$A$2:$F$4000,6,FALSE),"-")</f>
        <v>ДА</v>
      </c>
      <c r="AA208" s="9" t="str">
        <f>IFERROR(VLOOKUP(CONCATENATE($A208,AA$1),'Исх-фото'!$A$2:$F$4000,6,FALSE),"-")</f>
        <v>-</v>
      </c>
      <c r="AB208" s="9" t="str">
        <f>IFERROR(VLOOKUP(CONCATENATE($A208,AB$1),'Исх-фото'!$A$2:$F$4000,6,FALSE),"-")</f>
        <v>НЕТ</v>
      </c>
      <c r="AC208" s="9" t="str">
        <f>IFERROR(VLOOKUP(CONCATENATE($A208,AC$1),'Исх-фото'!$A$2:$F$4000,6,FALSE),"-")</f>
        <v>-</v>
      </c>
      <c r="AD208" s="9" t="str">
        <f>IFERROR(VLOOKUP(CONCATENATE($A208,AD$1),'Исх-фото'!$A$2:$F$4000,6,FALSE),"-")</f>
        <v>-</v>
      </c>
      <c r="AE208" s="9" t="str">
        <f>IFERROR(VLOOKUP(CONCATENATE($A208,AE$1),'Исх-фото'!$A$2:$F$4000,6,FALSE),"-")</f>
        <v>-</v>
      </c>
      <c r="AF208" s="9" t="str">
        <f>IFERROR(VLOOKUP(CONCATENATE($A208,AF$1),'Исх-фото'!$A$2:$F$4000,6,FALSE),"-")</f>
        <v>-</v>
      </c>
      <c r="AG208" s="9" t="str">
        <f>IFERROR(VLOOKUP(CONCATENATE($A208,AG$1),'Исх-фото'!$A$2:$F$4000,6,FALSE),"-")</f>
        <v>ДА</v>
      </c>
      <c r="AH208" s="9" t="str">
        <f>IFERROR(VLOOKUP(CONCATENATE($A208,AH$1),'Исх-фото'!$A$2:$F$4000,6,FALSE),"-")</f>
        <v>-</v>
      </c>
      <c r="AI208" s="9" t="str">
        <f>IFERROR(VLOOKUP(CONCATENATE($A208,AI$1),'Исх-фото'!$A$2:$F$4000,6,FALSE),"-")</f>
        <v>ДА</v>
      </c>
      <c r="AJ208" s="9" t="str">
        <f>IFERROR(VLOOKUP(CONCATENATE($A208,AJ$1),'Исх-фото'!$A$2:$F$4000,6,FALSE),"-")</f>
        <v>ДА</v>
      </c>
      <c r="AK208" s="9" t="str">
        <f>IFERROR(VLOOKUP(CONCATENATE($A208,AK$1),'Исх-фото'!$A$2:$F$4000,6,FALSE),"-")</f>
        <v>НЕТ</v>
      </c>
      <c r="AL208" s="9" t="str">
        <f>IFERROR(VLOOKUP(CONCATENATE($A208,AL$1),'Исх-фото'!$A$2:$F$4000,6,FALSE),"-")</f>
        <v>-</v>
      </c>
      <c r="AM208" s="9" t="str">
        <f>IFERROR(VLOOKUP(CONCATENATE($A208,AM$1),'Исх-фото'!$A$2:$F$4000,6,FALSE),"-")</f>
        <v>ДА</v>
      </c>
      <c r="AN208" s="9" t="str">
        <f>IFERROR(VLOOKUP(CONCATENATE($A208,AN$1),'Исх-фото'!$A$2:$F$4000,6,FALSE),"-")</f>
        <v>ДА</v>
      </c>
      <c r="AO208" s="9" t="str">
        <f>IFERROR(VLOOKUP(CONCATENATE($A208,AO$1),'Исх-фото'!$A$2:$F$4000,6,FALSE),"-")</f>
        <v>НЕТ</v>
      </c>
      <c r="AP208" s="9" t="str">
        <f>IFERROR(VLOOKUP(CONCATENATE($A208,AP$1),'Исх-фото'!$A$2:$F$4000,6,FALSE),"-")</f>
        <v>ДА</v>
      </c>
      <c r="AQ208" s="9" t="str">
        <f>IFERROR(VLOOKUP(CONCATENATE($A208,AQ$1),'Исх-фото'!$A$2:$F$4000,6,FALSE),"-")</f>
        <v>-</v>
      </c>
      <c r="AR208" s="9" t="str">
        <f>IFERROR(VLOOKUP(CONCATENATE($A208,AR$1),'Исх-фото'!$A$2:$F$4000,6,FALSE),"-")</f>
        <v>-</v>
      </c>
      <c r="AS208" s="9" t="str">
        <f>IFERROR(VLOOKUP(CONCATENATE($A208,AS$1),'Исх-фото'!$A$2:$F$4000,6,FALSE),"-")</f>
        <v>ДА</v>
      </c>
      <c r="AT208" s="9" t="str">
        <f>IFERROR(VLOOKUP(CONCATENATE($A208,AT$1),'Исх-фото'!$A$2:$F$4000,6,FALSE),"-")</f>
        <v>-</v>
      </c>
      <c r="AU208" s="9" t="str">
        <f>IFERROR(VLOOKUP(CONCATENATE($A208,AU$1),'Исх-фото'!$A$2:$F$4000,6,FALSE),"-")</f>
        <v>-</v>
      </c>
      <c r="AV208" s="9" t="str">
        <f>IFERROR(VLOOKUP(CONCATENATE($A208,AV$1),'Исх-фото'!$A$2:$F$4000,6,FALSE),"-")</f>
        <v>-</v>
      </c>
      <c r="AW208" s="9" t="str">
        <f>IFERROR(VLOOKUP(CONCATENATE($A208,AW$1),'Исх-фото'!$A$2:$F$4000,6,FALSE),"-")</f>
        <v>-</v>
      </c>
      <c r="AX208" s="9" t="str">
        <f>IFERROR(VLOOKUP(CONCATENATE($A208,AX$1),'Исх-фото'!$A$2:$F$4000,6,FALSE),"-")</f>
        <v>-</v>
      </c>
      <c r="AY208" s="9" t="str">
        <f>IFERROR(VLOOKUP(CONCATENATE($A208,AY$1),'Исх-фото'!$A$2:$F$4000,6,FALSE),"-")</f>
        <v>-</v>
      </c>
      <c r="AZ208" s="9" t="str">
        <f>IFERROR(VLOOKUP(CONCATENATE($A208,AZ$1),'Исх-фото'!$A$2:$F$4000,6,FALSE),"-")</f>
        <v>-</v>
      </c>
      <c r="BA208" s="9" t="str">
        <f>IFERROR(VLOOKUP(CONCATENATE($A208,BA$1),'Исх-фото'!$A$2:$F$4000,6,FALSE),"-")</f>
        <v>-</v>
      </c>
      <c r="BB208" s="9" t="str">
        <f>IFERROR(VLOOKUP(CONCATENATE($A208,BB$1),'Исх-фото'!$A$2:$F$4000,6,FALSE),"-")</f>
        <v>-</v>
      </c>
      <c r="BC208" s="9" t="str">
        <f>IFERROR(VLOOKUP(CONCATENATE($A208,BC$1),'Исх-фото'!$A$2:$F$4000,6,FALSE),"-")</f>
        <v>НЕТ</v>
      </c>
      <c r="BD208" s="9" t="str">
        <f>IFERROR(VLOOKUP(CONCATENATE($A208,BD$1),'Исх-фото'!$A$2:$F$4000,6,FALSE),"-")</f>
        <v>-</v>
      </c>
      <c r="BE208" s="9" t="str">
        <f>IFERROR(VLOOKUP(CONCATENATE($A208,BE$1),'Исх-фото'!$A$2:$F$4000,6,FALSE),"-")</f>
        <v>НЕТ</v>
      </c>
      <c r="BF208" s="9" t="str">
        <f>IFERROR(VLOOKUP(CONCATENATE($A208,BF$1),'Исх-фото'!$A$2:$F$4000,6,FALSE),"-")</f>
        <v>-</v>
      </c>
      <c r="BG208" s="9" t="str">
        <f>IFERROR(VLOOKUP(CONCATENATE($A208,BG$1),'Исх-фото'!$A$2:$F$4000,6,FALSE),"-")</f>
        <v>-</v>
      </c>
      <c r="BH208" s="9" t="str">
        <f>IFERROR(VLOOKUP(CONCATENATE($A208,BH$1),'Исх-фото'!$A$2:$F$4000,6,FALSE),"-")</f>
        <v>-</v>
      </c>
      <c r="BI208" s="9" t="str">
        <f>IFERROR(VLOOKUP(CONCATENATE($A208,BI$1),'Исх-фото'!$A$2:$F$4000,6,FALSE),"-")</f>
        <v>-</v>
      </c>
      <c r="BJ208" s="37"/>
      <c r="BK208" s="42"/>
      <c r="BR208" s="25"/>
      <c r="BS208" s="25"/>
      <c r="BV208" s="25"/>
      <c r="BW208" s="25"/>
      <c r="BX208" s="25"/>
    </row>
    <row r="209" spans="1:76">
      <c r="A209" s="38">
        <f t="shared" si="37"/>
        <v>10</v>
      </c>
      <c r="B209" s="36">
        <f t="shared" si="36"/>
        <v>5</v>
      </c>
      <c r="C209" s="36">
        <f t="shared" si="35"/>
        <v>1</v>
      </c>
      <c r="D209" s="9" t="str">
        <f>IFERROR(VLOOKUP(CONCATENATE($A209,D$1),'Исх-фото'!$A$2:$F$4000,6,FALSE),"-")</f>
        <v>НЕТ</v>
      </c>
      <c r="E209" s="9" t="str">
        <f>IFERROR(VLOOKUP(CONCATENATE($A209,E$1),'Исх-фото'!$A$2:$F$4000,6,FALSE),"-")</f>
        <v>-</v>
      </c>
      <c r="F209" s="9" t="str">
        <f>IFERROR(VLOOKUP(CONCATENATE($A209,F$1),'Исх-фото'!$A$2:$F$4000,6,FALSE),"-")</f>
        <v>ДА</v>
      </c>
      <c r="G209" s="9" t="str">
        <f>IFERROR(VLOOKUP(CONCATENATE($A209,G$1),'Исх-фото'!$A$2:$F$4000,6,FALSE),"-")</f>
        <v>ДА</v>
      </c>
      <c r="H209" s="9" t="str">
        <f>IFERROR(VLOOKUP(CONCATENATE($A209,H$1),'Исх-фото'!$A$2:$F$4000,6,FALSE),"-")</f>
        <v>-</v>
      </c>
      <c r="I209" s="9" t="str">
        <f>IFERROR(VLOOKUP(CONCATENATE($A209,I$1),'Исх-фото'!$A$2:$F$4000,6,FALSE),"-")</f>
        <v>-</v>
      </c>
      <c r="J209" s="9" t="str">
        <f>IFERROR(VLOOKUP(CONCATENATE($A209,J$1),'Исх-фото'!$A$2:$F$4000,6,FALSE),"-")</f>
        <v>-</v>
      </c>
      <c r="K209" s="9" t="str">
        <f>IFERROR(VLOOKUP(CONCATENATE($A209,K$1),'Исх-фото'!$A$2:$F$4000,6,FALSE),"-")</f>
        <v>-</v>
      </c>
      <c r="L209" s="9" t="str">
        <f>IFERROR(VLOOKUP(CONCATENATE($A209,L$1),'Исх-фото'!$A$2:$F$4000,6,FALSE),"-")</f>
        <v>-</v>
      </c>
      <c r="M209" s="9" t="str">
        <f>IFERROR(VLOOKUP(CONCATENATE($A209,M$1),'Исх-фото'!$A$2:$F$4000,6,FALSE),"-")</f>
        <v>-</v>
      </c>
      <c r="N209" s="9" t="str">
        <f>IFERROR(VLOOKUP(CONCATENATE($A209,N$1),'Исх-фото'!$A$2:$F$4000,6,FALSE),"-")</f>
        <v>-</v>
      </c>
      <c r="O209" s="9" t="str">
        <f>IFERROR(VLOOKUP(CONCATENATE($A209,O$1),'Исх-фото'!$A$2:$F$4000,6,FALSE),"-")</f>
        <v>-</v>
      </c>
      <c r="P209" s="9" t="str">
        <f>IFERROR(VLOOKUP(CONCATENATE($A209,P$1),'Исх-фото'!$A$2:$F$4000,6,FALSE),"-")</f>
        <v>-</v>
      </c>
      <c r="Q209" s="9" t="str">
        <f>IFERROR(VLOOKUP(CONCATENATE($A209,Q$1),'Исх-фото'!$A$2:$F$4000,6,FALSE),"-")</f>
        <v>ДА</v>
      </c>
      <c r="R209" s="9" t="str">
        <f>IFERROR(VLOOKUP(CONCATENATE($A209,R$1),'Исх-фото'!$A$2:$F$4000,6,FALSE),"-")</f>
        <v>-</v>
      </c>
      <c r="S209" s="9" t="str">
        <f>IFERROR(VLOOKUP(CONCATENATE($A209,S$1),'Исх-фото'!$A$2:$F$4000,6,FALSE),"-")</f>
        <v>-</v>
      </c>
      <c r="T209" s="9" t="str">
        <f>IFERROR(VLOOKUP(CONCATENATE($A209,T$1),'Исх-фото'!$A$2:$F$4000,6,FALSE),"-")</f>
        <v>НЕТ</v>
      </c>
      <c r="U209" s="9" t="str">
        <f>IFERROR(VLOOKUP(CONCATENATE($A209,U$1),'Исх-фото'!$A$2:$F$4000,6,FALSE),"-")</f>
        <v>ДА</v>
      </c>
      <c r="V209" s="9" t="str">
        <f>IFERROR(VLOOKUP(CONCATENATE($A209,V$1),'Исх-фото'!$A$2:$F$4000,6,FALSE),"-")</f>
        <v>-</v>
      </c>
      <c r="W209" s="9" t="str">
        <f>IFERROR(VLOOKUP(CONCATENATE($A209,W$1),'Исх-фото'!$A$2:$F$4000,6,FALSE),"-")</f>
        <v>-</v>
      </c>
      <c r="X209" s="9" t="str">
        <f>IFERROR(VLOOKUP(CONCATENATE($A209,X$1),'Исх-фото'!$A$2:$F$4000,6,FALSE),"-")</f>
        <v>-</v>
      </c>
      <c r="Y209" s="9" t="str">
        <f>IFERROR(VLOOKUP(CONCATENATE($A209,Y$1),'Исх-фото'!$A$2:$F$4000,6,FALSE),"-")</f>
        <v>-</v>
      </c>
      <c r="Z209" s="9" t="str">
        <f>IFERROR(VLOOKUP(CONCATENATE($A209,Z$1),'Исх-фото'!$A$2:$F$4000,6,FALSE),"-")</f>
        <v>ДА</v>
      </c>
      <c r="AA209" s="9" t="str">
        <f>IFERROR(VLOOKUP(CONCATENATE($A209,AA$1),'Исх-фото'!$A$2:$F$4000,6,FALSE),"-")</f>
        <v>-</v>
      </c>
      <c r="AB209" s="9" t="str">
        <f>IFERROR(VLOOKUP(CONCATENATE($A209,AB$1),'Исх-фото'!$A$2:$F$4000,6,FALSE),"-")</f>
        <v>-</v>
      </c>
      <c r="AC209" s="9" t="str">
        <f>IFERROR(VLOOKUP(CONCATENATE($A209,AC$1),'Исх-фото'!$A$2:$F$4000,6,FALSE),"-")</f>
        <v>-</v>
      </c>
      <c r="AD209" s="9" t="str">
        <f>IFERROR(VLOOKUP(CONCATENATE($A209,AD$1),'Исх-фото'!$A$2:$F$4000,6,FALSE),"-")</f>
        <v>-</v>
      </c>
      <c r="AE209" s="9" t="str">
        <f>IFERROR(VLOOKUP(CONCATENATE($A209,AE$1),'Исх-фото'!$A$2:$F$4000,6,FALSE),"-")</f>
        <v>-</v>
      </c>
      <c r="AF209" s="9" t="str">
        <f>IFERROR(VLOOKUP(CONCATENATE($A209,AF$1),'Исх-фото'!$A$2:$F$4000,6,FALSE),"-")</f>
        <v>-</v>
      </c>
      <c r="AG209" s="9" t="str">
        <f>IFERROR(VLOOKUP(CONCATENATE($A209,AG$1),'Исх-фото'!$A$2:$F$4000,6,FALSE),"-")</f>
        <v>ДА</v>
      </c>
      <c r="AH209" s="9" t="str">
        <f>IFERROR(VLOOKUP(CONCATENATE($A209,AH$1),'Исх-фото'!$A$2:$F$4000,6,FALSE),"-")</f>
        <v>-</v>
      </c>
      <c r="AI209" s="9" t="str">
        <f>IFERROR(VLOOKUP(CONCATENATE($A209,AI$1),'Исх-фото'!$A$2:$F$4000,6,FALSE),"-")</f>
        <v>НЕТ</v>
      </c>
      <c r="AJ209" s="9" t="str">
        <f>IFERROR(VLOOKUP(CONCATENATE($A209,AJ$1),'Исх-фото'!$A$2:$F$4000,6,FALSE),"-")</f>
        <v>НЕТ</v>
      </c>
      <c r="AK209" s="9" t="str">
        <f>IFERROR(VLOOKUP(CONCATENATE($A209,AK$1),'Исх-фото'!$A$2:$F$4000,6,FALSE),"-")</f>
        <v>-</v>
      </c>
      <c r="AL209" s="9" t="str">
        <f>IFERROR(VLOOKUP(CONCATENATE($A209,AL$1),'Исх-фото'!$A$2:$F$4000,6,FALSE),"-")</f>
        <v>-</v>
      </c>
      <c r="AM209" s="9" t="str">
        <f>IFERROR(VLOOKUP(CONCATENATE($A209,AM$1),'Исх-фото'!$A$2:$F$4000,6,FALSE),"-")</f>
        <v>ДА</v>
      </c>
      <c r="AN209" s="9" t="str">
        <f>IFERROR(VLOOKUP(CONCATENATE($A209,AN$1),'Исх-фото'!$A$2:$F$4000,6,FALSE),"-")</f>
        <v>ДА</v>
      </c>
      <c r="AO209" s="9" t="str">
        <f>IFERROR(VLOOKUP(CONCATENATE($A209,AO$1),'Исх-фото'!$A$2:$F$4000,6,FALSE),"-")</f>
        <v>-</v>
      </c>
      <c r="AP209" s="9" t="str">
        <f>IFERROR(VLOOKUP(CONCATENATE($A209,AP$1),'Исх-фото'!$A$2:$F$4000,6,FALSE),"-")</f>
        <v>НЕТ</v>
      </c>
      <c r="AQ209" s="9" t="str">
        <f>IFERROR(VLOOKUP(CONCATENATE($A209,AQ$1),'Исх-фото'!$A$2:$F$4000,6,FALSE),"-")</f>
        <v>-</v>
      </c>
      <c r="AR209" s="9" t="str">
        <f>IFERROR(VLOOKUP(CONCATENATE($A209,AR$1),'Исх-фото'!$A$2:$F$4000,6,FALSE),"-")</f>
        <v>-</v>
      </c>
      <c r="AS209" s="9" t="str">
        <f>IFERROR(VLOOKUP(CONCATENATE($A209,AS$1),'Исх-фото'!$A$2:$F$4000,6,FALSE),"-")</f>
        <v>ДА</v>
      </c>
      <c r="AT209" s="9" t="str">
        <f>IFERROR(VLOOKUP(CONCATENATE($A209,AT$1),'Исх-фото'!$A$2:$F$4000,6,FALSE),"-")</f>
        <v>-</v>
      </c>
      <c r="AU209" s="9" t="str">
        <f>IFERROR(VLOOKUP(CONCATENATE($A209,AU$1),'Исх-фото'!$A$2:$F$4000,6,FALSE),"-")</f>
        <v>-</v>
      </c>
      <c r="AV209" s="9" t="str">
        <f>IFERROR(VLOOKUP(CONCATENATE($A209,AV$1),'Исх-фото'!$A$2:$F$4000,6,FALSE),"-")</f>
        <v>-</v>
      </c>
      <c r="AW209" s="9" t="str">
        <f>IFERROR(VLOOKUP(CONCATENATE($A209,AW$1),'Исх-фото'!$A$2:$F$4000,6,FALSE),"-")</f>
        <v>-</v>
      </c>
      <c r="AX209" s="9" t="str">
        <f>IFERROR(VLOOKUP(CONCATENATE($A209,AX$1),'Исх-фото'!$A$2:$F$4000,6,FALSE),"-")</f>
        <v>-</v>
      </c>
      <c r="AY209" s="9" t="str">
        <f>IFERROR(VLOOKUP(CONCATENATE($A209,AY$1),'Исх-фото'!$A$2:$F$4000,6,FALSE),"-")</f>
        <v>-</v>
      </c>
      <c r="AZ209" s="9" t="str">
        <f>IFERROR(VLOOKUP(CONCATENATE($A209,AZ$1),'Исх-фото'!$A$2:$F$4000,6,FALSE),"-")</f>
        <v>ДА</v>
      </c>
      <c r="BA209" s="9" t="str">
        <f>IFERROR(VLOOKUP(CONCATENATE($A209,BA$1),'Исх-фото'!$A$2:$F$4000,6,FALSE),"-")</f>
        <v>-</v>
      </c>
      <c r="BB209" s="9" t="str">
        <f>IFERROR(VLOOKUP(CONCATENATE($A209,BB$1),'Исх-фото'!$A$2:$F$4000,6,FALSE),"-")</f>
        <v>НЕТ</v>
      </c>
      <c r="BC209" s="9" t="str">
        <f>IFERROR(VLOOKUP(CONCATENATE($A209,BC$1),'Исх-фото'!$A$2:$F$4000,6,FALSE),"-")</f>
        <v>НЕТ</v>
      </c>
      <c r="BD209" s="9" t="str">
        <f>IFERROR(VLOOKUP(CONCATENATE($A209,BD$1),'Исх-фото'!$A$2:$F$4000,6,FALSE),"-")</f>
        <v>-</v>
      </c>
      <c r="BE209" s="9" t="str">
        <f>IFERROR(VLOOKUP(CONCATENATE($A209,BE$1),'Исх-фото'!$A$2:$F$4000,6,FALSE),"-")</f>
        <v>НЕТ</v>
      </c>
      <c r="BF209" s="9" t="str">
        <f>IFERROR(VLOOKUP(CONCATENATE($A209,BF$1),'Исх-фото'!$A$2:$F$4000,6,FALSE),"-")</f>
        <v>-</v>
      </c>
      <c r="BG209" s="9" t="str">
        <f>IFERROR(VLOOKUP(CONCATENATE($A209,BG$1),'Исх-фото'!$A$2:$F$4000,6,FALSE),"-")</f>
        <v>-</v>
      </c>
      <c r="BH209" s="9" t="str">
        <f>IFERROR(VLOOKUP(CONCATENATE($A209,BH$1),'Исх-фото'!$A$2:$F$4000,6,FALSE),"-")</f>
        <v>-</v>
      </c>
      <c r="BI209" s="9" t="str">
        <f>IFERROR(VLOOKUP(CONCATENATE($A209,BI$1),'Исх-фото'!$A$2:$F$4000,6,FALSE),"-")</f>
        <v>НЕТ</v>
      </c>
      <c r="BJ209" s="37"/>
      <c r="BK209" s="42"/>
      <c r="BR209" s="25"/>
      <c r="BS209" s="25"/>
      <c r="BV209" s="25"/>
      <c r="BW209" s="25"/>
      <c r="BX209" s="25"/>
    </row>
    <row r="210" spans="1:76">
      <c r="A210" s="38">
        <f t="shared" si="37"/>
        <v>11</v>
      </c>
      <c r="B210" s="36">
        <f t="shared" si="36"/>
        <v>5</v>
      </c>
      <c r="C210" s="36">
        <f t="shared" si="35"/>
        <v>2</v>
      </c>
      <c r="D210" s="9" t="str">
        <f>IFERROR(VLOOKUP(CONCATENATE($A210,D$1),'Исх-фото'!$A$2:$F$4000,6,FALSE),"-")</f>
        <v>НЕТ</v>
      </c>
      <c r="E210" s="9" t="str">
        <f>IFERROR(VLOOKUP(CONCATENATE($A210,E$1),'Исх-фото'!$A$2:$F$4000,6,FALSE),"-")</f>
        <v>-</v>
      </c>
      <c r="F210" s="9" t="str">
        <f>IFERROR(VLOOKUP(CONCATENATE($A210,F$1),'Исх-фото'!$A$2:$F$4000,6,FALSE),"-")</f>
        <v>-</v>
      </c>
      <c r="G210" s="9" t="str">
        <f>IFERROR(VLOOKUP(CONCATENATE($A210,G$1),'Исх-фото'!$A$2:$F$4000,6,FALSE),"-")</f>
        <v>-</v>
      </c>
      <c r="H210" s="9" t="str">
        <f>IFERROR(VLOOKUP(CONCATENATE($A210,H$1),'Исх-фото'!$A$2:$F$4000,6,FALSE),"-")</f>
        <v>-</v>
      </c>
      <c r="I210" s="9" t="str">
        <f>IFERROR(VLOOKUP(CONCATENATE($A210,I$1),'Исх-фото'!$A$2:$F$4000,6,FALSE),"-")</f>
        <v>-</v>
      </c>
      <c r="J210" s="9" t="str">
        <f>IFERROR(VLOOKUP(CONCATENATE($A210,J$1),'Исх-фото'!$A$2:$F$4000,6,FALSE),"-")</f>
        <v>-</v>
      </c>
      <c r="K210" s="9" t="str">
        <f>IFERROR(VLOOKUP(CONCATENATE($A210,K$1),'Исх-фото'!$A$2:$F$4000,6,FALSE),"-")</f>
        <v>-</v>
      </c>
      <c r="L210" s="9" t="str">
        <f>IFERROR(VLOOKUP(CONCATENATE($A210,L$1),'Исх-фото'!$A$2:$F$4000,6,FALSE),"-")</f>
        <v>-</v>
      </c>
      <c r="M210" s="9" t="str">
        <f>IFERROR(VLOOKUP(CONCATENATE($A210,M$1),'Исх-фото'!$A$2:$F$4000,6,FALSE),"-")</f>
        <v>-</v>
      </c>
      <c r="N210" s="9" t="str">
        <f>IFERROR(VLOOKUP(CONCATENATE($A210,N$1),'Исх-фото'!$A$2:$F$4000,6,FALSE),"-")</f>
        <v>-</v>
      </c>
      <c r="O210" s="9" t="str">
        <f>IFERROR(VLOOKUP(CONCATENATE($A210,O$1),'Исх-фото'!$A$2:$F$4000,6,FALSE),"-")</f>
        <v>-</v>
      </c>
      <c r="P210" s="9" t="str">
        <f>IFERROR(VLOOKUP(CONCATENATE($A210,P$1),'Исх-фото'!$A$2:$F$4000,6,FALSE),"-")</f>
        <v>-</v>
      </c>
      <c r="Q210" s="9" t="str">
        <f>IFERROR(VLOOKUP(CONCATENATE($A210,Q$1),'Исх-фото'!$A$2:$F$4000,6,FALSE),"-")</f>
        <v>НЕТ</v>
      </c>
      <c r="R210" s="9" t="str">
        <f>IFERROR(VLOOKUP(CONCATENATE($A210,R$1),'Исх-фото'!$A$2:$F$4000,6,FALSE),"-")</f>
        <v>-</v>
      </c>
      <c r="S210" s="9" t="str">
        <f>IFERROR(VLOOKUP(CONCATENATE($A210,S$1),'Исх-фото'!$A$2:$F$4000,6,FALSE),"-")</f>
        <v>-</v>
      </c>
      <c r="T210" s="9" t="str">
        <f>IFERROR(VLOOKUP(CONCATENATE($A210,T$1),'Исх-фото'!$A$2:$F$4000,6,FALSE),"-")</f>
        <v>НЕТ</v>
      </c>
      <c r="U210" s="9" t="str">
        <f>IFERROR(VLOOKUP(CONCATENATE($A210,U$1),'Исх-фото'!$A$2:$F$4000,6,FALSE),"-")</f>
        <v>ДА</v>
      </c>
      <c r="V210" s="9" t="str">
        <f>IFERROR(VLOOKUP(CONCATENATE($A210,V$1),'Исх-фото'!$A$2:$F$4000,6,FALSE),"-")</f>
        <v>-</v>
      </c>
      <c r="W210" s="9" t="str">
        <f>IFERROR(VLOOKUP(CONCATENATE($A210,W$1),'Исх-фото'!$A$2:$F$4000,6,FALSE),"-")</f>
        <v>-</v>
      </c>
      <c r="X210" s="9" t="str">
        <f>IFERROR(VLOOKUP(CONCATENATE($A210,X$1),'Исх-фото'!$A$2:$F$4000,6,FALSE),"-")</f>
        <v>-</v>
      </c>
      <c r="Y210" s="9" t="str">
        <f>IFERROR(VLOOKUP(CONCATENATE($A210,Y$1),'Исх-фото'!$A$2:$F$4000,6,FALSE),"-")</f>
        <v>-</v>
      </c>
      <c r="Z210" s="9" t="str">
        <f>IFERROR(VLOOKUP(CONCATENATE($A210,Z$1),'Исх-фото'!$A$2:$F$4000,6,FALSE),"-")</f>
        <v>НЕТ</v>
      </c>
      <c r="AA210" s="9" t="str">
        <f>IFERROR(VLOOKUP(CONCATENATE($A210,AA$1),'Исх-фото'!$A$2:$F$4000,6,FALSE),"-")</f>
        <v>-</v>
      </c>
      <c r="AB210" s="9" t="str">
        <f>IFERROR(VLOOKUP(CONCATENATE($A210,AB$1),'Исх-фото'!$A$2:$F$4000,6,FALSE),"-")</f>
        <v>НЕТ</v>
      </c>
      <c r="AC210" s="9" t="str">
        <f>IFERROR(VLOOKUP(CONCATENATE($A210,AC$1),'Исх-фото'!$A$2:$F$4000,6,FALSE),"-")</f>
        <v>-</v>
      </c>
      <c r="AD210" s="9" t="str">
        <f>IFERROR(VLOOKUP(CONCATENATE($A210,AD$1),'Исх-фото'!$A$2:$F$4000,6,FALSE),"-")</f>
        <v>-</v>
      </c>
      <c r="AE210" s="9" t="str">
        <f>IFERROR(VLOOKUP(CONCATENATE($A210,AE$1),'Исх-фото'!$A$2:$F$4000,6,FALSE),"-")</f>
        <v>-</v>
      </c>
      <c r="AF210" s="9" t="str">
        <f>IFERROR(VLOOKUP(CONCATENATE($A210,AF$1),'Исх-фото'!$A$2:$F$4000,6,FALSE),"-")</f>
        <v>-</v>
      </c>
      <c r="AG210" s="9" t="str">
        <f>IFERROR(VLOOKUP(CONCATENATE($A210,AG$1),'Исх-фото'!$A$2:$F$4000,6,FALSE),"-")</f>
        <v>ДА</v>
      </c>
      <c r="AH210" s="9" t="str">
        <f>IFERROR(VLOOKUP(CONCATENATE($A210,AH$1),'Исх-фото'!$A$2:$F$4000,6,FALSE),"-")</f>
        <v>-</v>
      </c>
      <c r="AI210" s="9" t="str">
        <f>IFERROR(VLOOKUP(CONCATENATE($A210,AI$1),'Исх-фото'!$A$2:$F$4000,6,FALSE),"-")</f>
        <v>НЕТ</v>
      </c>
      <c r="AJ210" s="9" t="str">
        <f>IFERROR(VLOOKUP(CONCATENATE($A210,AJ$1),'Исх-фото'!$A$2:$F$4000,6,FALSE),"-")</f>
        <v>ДА</v>
      </c>
      <c r="AK210" s="9" t="str">
        <f>IFERROR(VLOOKUP(CONCATENATE($A210,AK$1),'Исх-фото'!$A$2:$F$4000,6,FALSE),"-")</f>
        <v>-</v>
      </c>
      <c r="AL210" s="9" t="str">
        <f>IFERROR(VLOOKUP(CONCATENATE($A210,AL$1),'Исх-фото'!$A$2:$F$4000,6,FALSE),"-")</f>
        <v>-</v>
      </c>
      <c r="AM210" s="9" t="str">
        <f>IFERROR(VLOOKUP(CONCATENATE($A210,AM$1),'Исх-фото'!$A$2:$F$4000,6,FALSE),"-")</f>
        <v>ДА</v>
      </c>
      <c r="AN210" s="9" t="str">
        <f>IFERROR(VLOOKUP(CONCATENATE($A210,AN$1),'Исх-фото'!$A$2:$F$4000,6,FALSE),"-")</f>
        <v>ДА</v>
      </c>
      <c r="AO210" s="9" t="str">
        <f>IFERROR(VLOOKUP(CONCATENATE($A210,AO$1),'Исх-фото'!$A$2:$F$4000,6,FALSE),"-")</f>
        <v>-</v>
      </c>
      <c r="AP210" s="9" t="str">
        <f>IFERROR(VLOOKUP(CONCATENATE($A210,AP$1),'Исх-фото'!$A$2:$F$4000,6,FALSE),"-")</f>
        <v>НЕТ</v>
      </c>
      <c r="AQ210" s="9" t="str">
        <f>IFERROR(VLOOKUP(CONCATENATE($A210,AQ$1),'Исх-фото'!$A$2:$F$4000,6,FALSE),"-")</f>
        <v>-</v>
      </c>
      <c r="AR210" s="9" t="str">
        <f>IFERROR(VLOOKUP(CONCATENATE($A210,AR$1),'Исх-фото'!$A$2:$F$4000,6,FALSE),"-")</f>
        <v>-</v>
      </c>
      <c r="AS210" s="9" t="str">
        <f>IFERROR(VLOOKUP(CONCATENATE($A210,AS$1),'Исх-фото'!$A$2:$F$4000,6,FALSE),"-")</f>
        <v>ДА</v>
      </c>
      <c r="AT210" s="9" t="str">
        <f>IFERROR(VLOOKUP(CONCATENATE($A210,AT$1),'Исх-фото'!$A$2:$F$4000,6,FALSE),"-")</f>
        <v>-</v>
      </c>
      <c r="AU210" s="9" t="str">
        <f>IFERROR(VLOOKUP(CONCATENATE($A210,AU$1),'Исх-фото'!$A$2:$F$4000,6,FALSE),"-")</f>
        <v>-</v>
      </c>
      <c r="AV210" s="9" t="str">
        <f>IFERROR(VLOOKUP(CONCATENATE($A210,AV$1),'Исх-фото'!$A$2:$F$4000,6,FALSE),"-")</f>
        <v>-</v>
      </c>
      <c r="AW210" s="9" t="str">
        <f>IFERROR(VLOOKUP(CONCATENATE($A210,AW$1),'Исх-фото'!$A$2:$F$4000,6,FALSE),"-")</f>
        <v>-</v>
      </c>
      <c r="AX210" s="9" t="str">
        <f>IFERROR(VLOOKUP(CONCATENATE($A210,AX$1),'Исх-фото'!$A$2:$F$4000,6,FALSE),"-")</f>
        <v>-</v>
      </c>
      <c r="AY210" s="9" t="str">
        <f>IFERROR(VLOOKUP(CONCATENATE($A210,AY$1),'Исх-фото'!$A$2:$F$4000,6,FALSE),"-")</f>
        <v>-</v>
      </c>
      <c r="AZ210" s="9" t="str">
        <f>IFERROR(VLOOKUP(CONCATENATE($A210,AZ$1),'Исх-фото'!$A$2:$F$4000,6,FALSE),"-")</f>
        <v>-</v>
      </c>
      <c r="BA210" s="9" t="str">
        <f>IFERROR(VLOOKUP(CONCATENATE($A210,BA$1),'Исх-фото'!$A$2:$F$4000,6,FALSE),"-")</f>
        <v>-</v>
      </c>
      <c r="BB210" s="9" t="str">
        <f>IFERROR(VLOOKUP(CONCATENATE($A210,BB$1),'Исх-фото'!$A$2:$F$4000,6,FALSE),"-")</f>
        <v>-</v>
      </c>
      <c r="BC210" s="9" t="str">
        <f>IFERROR(VLOOKUP(CONCATENATE($A210,BC$1),'Исх-фото'!$A$2:$F$4000,6,FALSE),"-")</f>
        <v>НЕТ</v>
      </c>
      <c r="BD210" s="9" t="str">
        <f>IFERROR(VLOOKUP(CONCATENATE($A210,BD$1),'Исх-фото'!$A$2:$F$4000,6,FALSE),"-")</f>
        <v>-</v>
      </c>
      <c r="BE210" s="9" t="str">
        <f>IFERROR(VLOOKUP(CONCATENATE($A210,BE$1),'Исх-фото'!$A$2:$F$4000,6,FALSE),"-")</f>
        <v>НЕТ</v>
      </c>
      <c r="BF210" s="9" t="str">
        <f>IFERROR(VLOOKUP(CONCATENATE($A210,BF$1),'Исх-фото'!$A$2:$F$4000,6,FALSE),"-")</f>
        <v>НЕТ</v>
      </c>
      <c r="BG210" s="9" t="str">
        <f>IFERROR(VLOOKUP(CONCATENATE($A210,BG$1),'Исх-фото'!$A$2:$F$4000,6,FALSE),"-")</f>
        <v>-</v>
      </c>
      <c r="BH210" s="9" t="str">
        <f>IFERROR(VLOOKUP(CONCATENATE($A210,BH$1),'Исх-фото'!$A$2:$F$4000,6,FALSE),"-")</f>
        <v>-</v>
      </c>
      <c r="BI210" s="9" t="str">
        <f>IFERROR(VLOOKUP(CONCATENATE($A210,BI$1),'Исх-фото'!$A$2:$F$4000,6,FALSE),"-")</f>
        <v>НЕТ</v>
      </c>
      <c r="BJ210" s="37"/>
      <c r="BK210" s="42"/>
      <c r="BR210" s="25"/>
      <c r="BS210" s="25"/>
      <c r="BV210" s="25"/>
      <c r="BW210" s="25"/>
      <c r="BX210" s="25"/>
    </row>
    <row r="211" spans="1:76">
      <c r="A211" s="38">
        <f t="shared" si="37"/>
        <v>12</v>
      </c>
      <c r="B211" s="36">
        <f t="shared" si="36"/>
        <v>6</v>
      </c>
      <c r="C211" s="36">
        <f t="shared" si="35"/>
        <v>1</v>
      </c>
      <c r="D211" s="9" t="str">
        <f>IFERROR(VLOOKUP(CONCATENATE($A211,D$1),'Исх-фото'!$A$2:$F$4000,6,FALSE),"-")</f>
        <v>НЕТ</v>
      </c>
      <c r="E211" s="9" t="str">
        <f>IFERROR(VLOOKUP(CONCATENATE($A211,E$1),'Исх-фото'!$A$2:$F$4000,6,FALSE),"-")</f>
        <v>-</v>
      </c>
      <c r="F211" s="9" t="str">
        <f>IFERROR(VLOOKUP(CONCATENATE($A211,F$1),'Исх-фото'!$A$2:$F$4000,6,FALSE),"-")</f>
        <v>-</v>
      </c>
      <c r="G211" s="9" t="str">
        <f>IFERROR(VLOOKUP(CONCATENATE($A211,G$1),'Исх-фото'!$A$2:$F$4000,6,FALSE),"-")</f>
        <v>-</v>
      </c>
      <c r="H211" s="9" t="str">
        <f>IFERROR(VLOOKUP(CONCATENATE($A211,H$1),'Исх-фото'!$A$2:$F$4000,6,FALSE),"-")</f>
        <v>-</v>
      </c>
      <c r="I211" s="9" t="str">
        <f>IFERROR(VLOOKUP(CONCATENATE($A211,I$1),'Исх-фото'!$A$2:$F$4000,6,FALSE),"-")</f>
        <v>-</v>
      </c>
      <c r="J211" s="9" t="str">
        <f>IFERROR(VLOOKUP(CONCATENATE($A211,J$1),'Исх-фото'!$A$2:$F$4000,6,FALSE),"-")</f>
        <v>НЕТ</v>
      </c>
      <c r="K211" s="9" t="str">
        <f>IFERROR(VLOOKUP(CONCATENATE($A211,K$1),'Исх-фото'!$A$2:$F$4000,6,FALSE),"-")</f>
        <v>-</v>
      </c>
      <c r="L211" s="9" t="str">
        <f>IFERROR(VLOOKUP(CONCATENATE($A211,L$1),'Исх-фото'!$A$2:$F$4000,6,FALSE),"-")</f>
        <v>-</v>
      </c>
      <c r="M211" s="9" t="str">
        <f>IFERROR(VLOOKUP(CONCATENATE($A211,M$1),'Исх-фото'!$A$2:$F$4000,6,FALSE),"-")</f>
        <v>-</v>
      </c>
      <c r="N211" s="9" t="str">
        <f>IFERROR(VLOOKUP(CONCATENATE($A211,N$1),'Исх-фото'!$A$2:$F$4000,6,FALSE),"-")</f>
        <v>-</v>
      </c>
      <c r="O211" s="9" t="str">
        <f>IFERROR(VLOOKUP(CONCATENATE($A211,O$1),'Исх-фото'!$A$2:$F$4000,6,FALSE),"-")</f>
        <v>-</v>
      </c>
      <c r="P211" s="9" t="str">
        <f>IFERROR(VLOOKUP(CONCATENATE($A211,P$1),'Исх-фото'!$A$2:$F$4000,6,FALSE),"-")</f>
        <v>-</v>
      </c>
      <c r="Q211" s="9" t="str">
        <f>IFERROR(VLOOKUP(CONCATENATE($A211,Q$1),'Исх-фото'!$A$2:$F$4000,6,FALSE),"-")</f>
        <v>НЕТ</v>
      </c>
      <c r="R211" s="9" t="str">
        <f>IFERROR(VLOOKUP(CONCATENATE($A211,R$1),'Исх-фото'!$A$2:$F$4000,6,FALSE),"-")</f>
        <v>-</v>
      </c>
      <c r="S211" s="9" t="str">
        <f>IFERROR(VLOOKUP(CONCATENATE($A211,S$1),'Исх-фото'!$A$2:$F$4000,6,FALSE),"-")</f>
        <v>-</v>
      </c>
      <c r="T211" s="9" t="str">
        <f>IFERROR(VLOOKUP(CONCATENATE($A211,T$1),'Исх-фото'!$A$2:$F$4000,6,FALSE),"-")</f>
        <v>НЕТ</v>
      </c>
      <c r="U211" s="9" t="str">
        <f>IFERROR(VLOOKUP(CONCATENATE($A211,U$1),'Исх-фото'!$A$2:$F$4000,6,FALSE),"-")</f>
        <v>НЕТ</v>
      </c>
      <c r="V211" s="9" t="str">
        <f>IFERROR(VLOOKUP(CONCATENATE($A211,V$1),'Исх-фото'!$A$2:$F$4000,6,FALSE),"-")</f>
        <v>-</v>
      </c>
      <c r="W211" s="9" t="str">
        <f>IFERROR(VLOOKUP(CONCATENATE($A211,W$1),'Исх-фото'!$A$2:$F$4000,6,FALSE),"-")</f>
        <v>-</v>
      </c>
      <c r="X211" s="9" t="str">
        <f>IFERROR(VLOOKUP(CONCATENATE($A211,X$1),'Исх-фото'!$A$2:$F$4000,6,FALSE),"-")</f>
        <v>-</v>
      </c>
      <c r="Y211" s="9" t="str">
        <f>IFERROR(VLOOKUP(CONCATENATE($A211,Y$1),'Исх-фото'!$A$2:$F$4000,6,FALSE),"-")</f>
        <v>-</v>
      </c>
      <c r="Z211" s="9" t="str">
        <f>IFERROR(VLOOKUP(CONCATENATE($A211,Z$1),'Исх-фото'!$A$2:$F$4000,6,FALSE),"-")</f>
        <v>НЕТ</v>
      </c>
      <c r="AA211" s="9" t="str">
        <f>IFERROR(VLOOKUP(CONCATENATE($A211,AA$1),'Исх-фото'!$A$2:$F$4000,6,FALSE),"-")</f>
        <v>-</v>
      </c>
      <c r="AB211" s="9" t="str">
        <f>IFERROR(VLOOKUP(CONCATENATE($A211,AB$1),'Исх-фото'!$A$2:$F$4000,6,FALSE),"-")</f>
        <v>-</v>
      </c>
      <c r="AC211" s="9" t="str">
        <f>IFERROR(VLOOKUP(CONCATENATE($A211,AC$1),'Исх-фото'!$A$2:$F$4000,6,FALSE),"-")</f>
        <v>-</v>
      </c>
      <c r="AD211" s="9" t="str">
        <f>IFERROR(VLOOKUP(CONCATENATE($A211,AD$1),'Исх-фото'!$A$2:$F$4000,6,FALSE),"-")</f>
        <v>-</v>
      </c>
      <c r="AE211" s="9" t="str">
        <f>IFERROR(VLOOKUP(CONCATENATE($A211,AE$1),'Исх-фото'!$A$2:$F$4000,6,FALSE),"-")</f>
        <v>-</v>
      </c>
      <c r="AF211" s="9" t="str">
        <f>IFERROR(VLOOKUP(CONCATENATE($A211,AF$1),'Исх-фото'!$A$2:$F$4000,6,FALSE),"-")</f>
        <v>-</v>
      </c>
      <c r="AG211" s="9" t="str">
        <f>IFERROR(VLOOKUP(CONCATENATE($A211,AG$1),'Исх-фото'!$A$2:$F$4000,6,FALSE),"-")</f>
        <v>ДА</v>
      </c>
      <c r="AH211" s="9" t="str">
        <f>IFERROR(VLOOKUP(CONCATENATE($A211,AH$1),'Исх-фото'!$A$2:$F$4000,6,FALSE),"-")</f>
        <v>-</v>
      </c>
      <c r="AI211" s="9" t="str">
        <f>IFERROR(VLOOKUP(CONCATENATE($A211,AI$1),'Исх-фото'!$A$2:$F$4000,6,FALSE),"-")</f>
        <v>НЕТ</v>
      </c>
      <c r="AJ211" s="9" t="str">
        <f>IFERROR(VLOOKUP(CONCATENATE($A211,AJ$1),'Исх-фото'!$A$2:$F$4000,6,FALSE),"-")</f>
        <v>-</v>
      </c>
      <c r="AK211" s="9" t="str">
        <f>IFERROR(VLOOKUP(CONCATENATE($A211,AK$1),'Исх-фото'!$A$2:$F$4000,6,FALSE),"-")</f>
        <v>-</v>
      </c>
      <c r="AL211" s="9" t="str">
        <f>IFERROR(VLOOKUP(CONCATENATE($A211,AL$1),'Исх-фото'!$A$2:$F$4000,6,FALSE),"-")</f>
        <v>НЕТ</v>
      </c>
      <c r="AM211" s="9" t="str">
        <f>IFERROR(VLOOKUP(CONCATENATE($A211,AM$1),'Исх-фото'!$A$2:$F$4000,6,FALSE),"-")</f>
        <v>ДА</v>
      </c>
      <c r="AN211" s="9" t="str">
        <f>IFERROR(VLOOKUP(CONCATENATE($A211,AN$1),'Исх-фото'!$A$2:$F$4000,6,FALSE),"-")</f>
        <v>ДА</v>
      </c>
      <c r="AO211" s="9" t="str">
        <f>IFERROR(VLOOKUP(CONCATENATE($A211,AO$1),'Исх-фото'!$A$2:$F$4000,6,FALSE),"-")</f>
        <v>-</v>
      </c>
      <c r="AP211" s="9" t="str">
        <f>IFERROR(VLOOKUP(CONCATENATE($A211,AP$1),'Исх-фото'!$A$2:$F$4000,6,FALSE),"-")</f>
        <v>НЕТ</v>
      </c>
      <c r="AQ211" s="9" t="str">
        <f>IFERROR(VLOOKUP(CONCATENATE($A211,AQ$1),'Исх-фото'!$A$2:$F$4000,6,FALSE),"-")</f>
        <v>-</v>
      </c>
      <c r="AR211" s="9" t="str">
        <f>IFERROR(VLOOKUP(CONCATENATE($A211,AR$1),'Исх-фото'!$A$2:$F$4000,6,FALSE),"-")</f>
        <v>-</v>
      </c>
      <c r="AS211" s="9" t="str">
        <f>IFERROR(VLOOKUP(CONCATENATE($A211,AS$1),'Исх-фото'!$A$2:$F$4000,6,FALSE),"-")</f>
        <v>ДА</v>
      </c>
      <c r="AT211" s="9" t="str">
        <f>IFERROR(VLOOKUP(CONCATENATE($A211,AT$1),'Исх-фото'!$A$2:$F$4000,6,FALSE),"-")</f>
        <v>-</v>
      </c>
      <c r="AU211" s="9" t="str">
        <f>IFERROR(VLOOKUP(CONCATENATE($A211,AU$1),'Исх-фото'!$A$2:$F$4000,6,FALSE),"-")</f>
        <v>-</v>
      </c>
      <c r="AV211" s="9" t="str">
        <f>IFERROR(VLOOKUP(CONCATENATE($A211,AV$1),'Исх-фото'!$A$2:$F$4000,6,FALSE),"-")</f>
        <v>-</v>
      </c>
      <c r="AW211" s="9" t="str">
        <f>IFERROR(VLOOKUP(CONCATENATE($A211,AW$1),'Исх-фото'!$A$2:$F$4000,6,FALSE),"-")</f>
        <v>-</v>
      </c>
      <c r="AX211" s="9" t="str">
        <f>IFERROR(VLOOKUP(CONCATENATE($A211,AX$1),'Исх-фото'!$A$2:$F$4000,6,FALSE),"-")</f>
        <v>-</v>
      </c>
      <c r="AY211" s="9" t="str">
        <f>IFERROR(VLOOKUP(CONCATENATE($A211,AY$1),'Исх-фото'!$A$2:$F$4000,6,FALSE),"-")</f>
        <v>-</v>
      </c>
      <c r="AZ211" s="9" t="str">
        <f>IFERROR(VLOOKUP(CONCATENATE($A211,AZ$1),'Исх-фото'!$A$2:$F$4000,6,FALSE),"-")</f>
        <v>-</v>
      </c>
      <c r="BA211" s="9" t="str">
        <f>IFERROR(VLOOKUP(CONCATENATE($A211,BA$1),'Исх-фото'!$A$2:$F$4000,6,FALSE),"-")</f>
        <v>-</v>
      </c>
      <c r="BB211" s="9" t="str">
        <f>IFERROR(VLOOKUP(CONCATENATE($A211,BB$1),'Исх-фото'!$A$2:$F$4000,6,FALSE),"-")</f>
        <v>-</v>
      </c>
      <c r="BC211" s="9" t="str">
        <f>IFERROR(VLOOKUP(CONCATENATE($A211,BC$1),'Исх-фото'!$A$2:$F$4000,6,FALSE),"-")</f>
        <v>НЕТ</v>
      </c>
      <c r="BD211" s="9" t="str">
        <f>IFERROR(VLOOKUP(CONCATENATE($A211,BD$1),'Исх-фото'!$A$2:$F$4000,6,FALSE),"-")</f>
        <v>-</v>
      </c>
      <c r="BE211" s="9" t="str">
        <f>IFERROR(VLOOKUP(CONCATENATE($A211,BE$1),'Исх-фото'!$A$2:$F$4000,6,FALSE),"-")</f>
        <v>НЕТ</v>
      </c>
      <c r="BF211" s="9" t="str">
        <f>IFERROR(VLOOKUP(CONCATENATE($A211,BF$1),'Исх-фото'!$A$2:$F$4000,6,FALSE),"-")</f>
        <v>НЕТ</v>
      </c>
      <c r="BG211" s="9" t="str">
        <f>IFERROR(VLOOKUP(CONCATENATE($A211,BG$1),'Исх-фото'!$A$2:$F$4000,6,FALSE),"-")</f>
        <v>-</v>
      </c>
      <c r="BH211" s="9" t="str">
        <f>IFERROR(VLOOKUP(CONCATENATE($A211,BH$1),'Исх-фото'!$A$2:$F$4000,6,FALSE),"-")</f>
        <v>НЕТ</v>
      </c>
      <c r="BI211" s="9" t="str">
        <f>IFERROR(VLOOKUP(CONCATENATE($A211,BI$1),'Исх-фото'!$A$2:$F$4000,6,FALSE),"-")</f>
        <v>-</v>
      </c>
      <c r="BJ211" s="37"/>
      <c r="BK211" s="42"/>
      <c r="BR211" s="25"/>
      <c r="BS211" s="25"/>
      <c r="BV211" s="25"/>
      <c r="BW211" s="25"/>
      <c r="BX211" s="25"/>
    </row>
    <row r="212" spans="1:76">
      <c r="A212" s="38">
        <f t="shared" si="37"/>
        <v>13</v>
      </c>
      <c r="B212" s="36">
        <f t="shared" si="36"/>
        <v>6</v>
      </c>
      <c r="C212" s="36">
        <f t="shared" si="35"/>
        <v>2</v>
      </c>
      <c r="D212" s="9" t="str">
        <f>IFERROR(VLOOKUP(CONCATENATE($A212,D$1),'Исх-фото'!$A$2:$F$4000,6,FALSE),"-")</f>
        <v>НЕТ</v>
      </c>
      <c r="E212" s="9" t="str">
        <f>IFERROR(VLOOKUP(CONCATENATE($A212,E$1),'Исх-фото'!$A$2:$F$4000,6,FALSE),"-")</f>
        <v>-</v>
      </c>
      <c r="F212" s="9" t="str">
        <f>IFERROR(VLOOKUP(CONCATENATE($A212,F$1),'Исх-фото'!$A$2:$F$4000,6,FALSE),"-")</f>
        <v>-</v>
      </c>
      <c r="G212" s="9" t="str">
        <f>IFERROR(VLOOKUP(CONCATENATE($A212,G$1),'Исх-фото'!$A$2:$F$4000,6,FALSE),"-")</f>
        <v>-</v>
      </c>
      <c r="H212" s="9" t="str">
        <f>IFERROR(VLOOKUP(CONCATENATE($A212,H$1),'Исх-фото'!$A$2:$F$4000,6,FALSE),"-")</f>
        <v>-</v>
      </c>
      <c r="I212" s="9" t="str">
        <f>IFERROR(VLOOKUP(CONCATENATE($A212,I$1),'Исх-фото'!$A$2:$F$4000,6,FALSE),"-")</f>
        <v>-</v>
      </c>
      <c r="J212" s="9" t="str">
        <f>IFERROR(VLOOKUP(CONCATENATE($A212,J$1),'Исх-фото'!$A$2:$F$4000,6,FALSE),"-")</f>
        <v>НЕТ</v>
      </c>
      <c r="K212" s="9" t="str">
        <f>IFERROR(VLOOKUP(CONCATENATE($A212,K$1),'Исх-фото'!$A$2:$F$4000,6,FALSE),"-")</f>
        <v>-</v>
      </c>
      <c r="L212" s="9" t="str">
        <f>IFERROR(VLOOKUP(CONCATENATE($A212,L$1),'Исх-фото'!$A$2:$F$4000,6,FALSE),"-")</f>
        <v>-</v>
      </c>
      <c r="M212" s="9" t="str">
        <f>IFERROR(VLOOKUP(CONCATENATE($A212,M$1),'Исх-фото'!$A$2:$F$4000,6,FALSE),"-")</f>
        <v>-</v>
      </c>
      <c r="N212" s="9" t="str">
        <f>IFERROR(VLOOKUP(CONCATENATE($A212,N$1),'Исх-фото'!$A$2:$F$4000,6,FALSE),"-")</f>
        <v>-</v>
      </c>
      <c r="O212" s="9" t="str">
        <f>IFERROR(VLOOKUP(CONCATENATE($A212,O$1),'Исх-фото'!$A$2:$F$4000,6,FALSE),"-")</f>
        <v>-</v>
      </c>
      <c r="P212" s="9" t="str">
        <f>IFERROR(VLOOKUP(CONCATENATE($A212,P$1),'Исх-фото'!$A$2:$F$4000,6,FALSE),"-")</f>
        <v>-</v>
      </c>
      <c r="Q212" s="9" t="str">
        <f>IFERROR(VLOOKUP(CONCATENATE($A212,Q$1),'Исх-фото'!$A$2:$F$4000,6,FALSE),"-")</f>
        <v>НЕТ</v>
      </c>
      <c r="R212" s="9" t="str">
        <f>IFERROR(VLOOKUP(CONCATENATE($A212,R$1),'Исх-фото'!$A$2:$F$4000,6,FALSE),"-")</f>
        <v>-</v>
      </c>
      <c r="S212" s="9" t="str">
        <f>IFERROR(VLOOKUP(CONCATENATE($A212,S$1),'Исх-фото'!$A$2:$F$4000,6,FALSE),"-")</f>
        <v>-</v>
      </c>
      <c r="T212" s="9" t="str">
        <f>IFERROR(VLOOKUP(CONCATENATE($A212,T$1),'Исх-фото'!$A$2:$F$4000,6,FALSE),"-")</f>
        <v>НЕТ</v>
      </c>
      <c r="U212" s="9" t="str">
        <f>IFERROR(VLOOKUP(CONCATENATE($A212,U$1),'Исх-фото'!$A$2:$F$4000,6,FALSE),"-")</f>
        <v>НЕТ</v>
      </c>
      <c r="V212" s="9" t="str">
        <f>IFERROR(VLOOKUP(CONCATENATE($A212,V$1),'Исх-фото'!$A$2:$F$4000,6,FALSE),"-")</f>
        <v>-</v>
      </c>
      <c r="W212" s="9" t="str">
        <f>IFERROR(VLOOKUP(CONCATENATE($A212,W$1),'Исх-фото'!$A$2:$F$4000,6,FALSE),"-")</f>
        <v>-</v>
      </c>
      <c r="X212" s="9" t="str">
        <f>IFERROR(VLOOKUP(CONCATENATE($A212,X$1),'Исх-фото'!$A$2:$F$4000,6,FALSE),"-")</f>
        <v>-</v>
      </c>
      <c r="Y212" s="9" t="str">
        <f>IFERROR(VLOOKUP(CONCATENATE($A212,Y$1),'Исх-фото'!$A$2:$F$4000,6,FALSE),"-")</f>
        <v>-</v>
      </c>
      <c r="Z212" s="9" t="str">
        <f>IFERROR(VLOOKUP(CONCATENATE($A212,Z$1),'Исх-фото'!$A$2:$F$4000,6,FALSE),"-")</f>
        <v>НЕТ</v>
      </c>
      <c r="AA212" s="9" t="str">
        <f>IFERROR(VLOOKUP(CONCATENATE($A212,AA$1),'Исх-фото'!$A$2:$F$4000,6,FALSE),"-")</f>
        <v>-</v>
      </c>
      <c r="AB212" s="9" t="str">
        <f>IFERROR(VLOOKUP(CONCATENATE($A212,AB$1),'Исх-фото'!$A$2:$F$4000,6,FALSE),"-")</f>
        <v>ДА</v>
      </c>
      <c r="AC212" s="9" t="str">
        <f>IFERROR(VLOOKUP(CONCATENATE($A212,AC$1),'Исх-фото'!$A$2:$F$4000,6,FALSE),"-")</f>
        <v>НЕТ</v>
      </c>
      <c r="AD212" s="9" t="str">
        <f>IFERROR(VLOOKUP(CONCATENATE($A212,AD$1),'Исх-фото'!$A$2:$F$4000,6,FALSE),"-")</f>
        <v>-</v>
      </c>
      <c r="AE212" s="9" t="str">
        <f>IFERROR(VLOOKUP(CONCATENATE($A212,AE$1),'Исх-фото'!$A$2:$F$4000,6,FALSE),"-")</f>
        <v>-</v>
      </c>
      <c r="AF212" s="9" t="str">
        <f>IFERROR(VLOOKUP(CONCATENATE($A212,AF$1),'Исх-фото'!$A$2:$F$4000,6,FALSE),"-")</f>
        <v>-</v>
      </c>
      <c r="AG212" s="9" t="str">
        <f>IFERROR(VLOOKUP(CONCATENATE($A212,AG$1),'Исх-фото'!$A$2:$F$4000,6,FALSE),"-")</f>
        <v>ДА</v>
      </c>
      <c r="AH212" s="9" t="str">
        <f>IFERROR(VLOOKUP(CONCATENATE($A212,AH$1),'Исх-фото'!$A$2:$F$4000,6,FALSE),"-")</f>
        <v>-</v>
      </c>
      <c r="AI212" s="9" t="str">
        <f>IFERROR(VLOOKUP(CONCATENATE($A212,AI$1),'Исх-фото'!$A$2:$F$4000,6,FALSE),"-")</f>
        <v>-</v>
      </c>
      <c r="AJ212" s="9" t="str">
        <f>IFERROR(VLOOKUP(CONCATENATE($A212,AJ$1),'Исх-фото'!$A$2:$F$4000,6,FALSE),"-")</f>
        <v>-</v>
      </c>
      <c r="AK212" s="9" t="str">
        <f>IFERROR(VLOOKUP(CONCATENATE($A212,AK$1),'Исх-фото'!$A$2:$F$4000,6,FALSE),"-")</f>
        <v>НЕТ</v>
      </c>
      <c r="AL212" s="9" t="str">
        <f>IFERROR(VLOOKUP(CONCATENATE($A212,AL$1),'Исх-фото'!$A$2:$F$4000,6,FALSE),"-")</f>
        <v>НЕТ</v>
      </c>
      <c r="AM212" s="9" t="str">
        <f>IFERROR(VLOOKUP(CONCATENATE($A212,AM$1),'Исх-фото'!$A$2:$F$4000,6,FALSE),"-")</f>
        <v>ДА</v>
      </c>
      <c r="AN212" s="9" t="str">
        <f>IFERROR(VLOOKUP(CONCATENATE($A212,AN$1),'Исх-фото'!$A$2:$F$4000,6,FALSE),"-")</f>
        <v>ДА</v>
      </c>
      <c r="AO212" s="9" t="str">
        <f>IFERROR(VLOOKUP(CONCATENATE($A212,AO$1),'Исх-фото'!$A$2:$F$4000,6,FALSE),"-")</f>
        <v>-</v>
      </c>
      <c r="AP212" s="9" t="str">
        <f>IFERROR(VLOOKUP(CONCATENATE($A212,AP$1),'Исх-фото'!$A$2:$F$4000,6,FALSE),"-")</f>
        <v>НЕТ</v>
      </c>
      <c r="AQ212" s="9" t="str">
        <f>IFERROR(VLOOKUP(CONCATENATE($A212,AQ$1),'Исх-фото'!$A$2:$F$4000,6,FALSE),"-")</f>
        <v>-</v>
      </c>
      <c r="AR212" s="9" t="str">
        <f>IFERROR(VLOOKUP(CONCATENATE($A212,AR$1),'Исх-фото'!$A$2:$F$4000,6,FALSE),"-")</f>
        <v>-</v>
      </c>
      <c r="AS212" s="9" t="str">
        <f>IFERROR(VLOOKUP(CONCATENATE($A212,AS$1),'Исх-фото'!$A$2:$F$4000,6,FALSE),"-")</f>
        <v>ДА</v>
      </c>
      <c r="AT212" s="9" t="str">
        <f>IFERROR(VLOOKUP(CONCATENATE($A212,AT$1),'Исх-фото'!$A$2:$F$4000,6,FALSE),"-")</f>
        <v>-</v>
      </c>
      <c r="AU212" s="9" t="str">
        <f>IFERROR(VLOOKUP(CONCATENATE($A212,AU$1),'Исх-фото'!$A$2:$F$4000,6,FALSE),"-")</f>
        <v>-</v>
      </c>
      <c r="AV212" s="9" t="str">
        <f>IFERROR(VLOOKUP(CONCATENATE($A212,AV$1),'Исх-фото'!$A$2:$F$4000,6,FALSE),"-")</f>
        <v>-</v>
      </c>
      <c r="AW212" s="9" t="str">
        <f>IFERROR(VLOOKUP(CONCATENATE($A212,AW$1),'Исх-фото'!$A$2:$F$4000,6,FALSE),"-")</f>
        <v>-</v>
      </c>
      <c r="AX212" s="9" t="str">
        <f>IFERROR(VLOOKUP(CONCATENATE($A212,AX$1),'Исх-фото'!$A$2:$F$4000,6,FALSE),"-")</f>
        <v>-</v>
      </c>
      <c r="AY212" s="9" t="str">
        <f>IFERROR(VLOOKUP(CONCATENATE($A212,AY$1),'Исх-фото'!$A$2:$F$4000,6,FALSE),"-")</f>
        <v>-</v>
      </c>
      <c r="AZ212" s="9" t="str">
        <f>IFERROR(VLOOKUP(CONCATENATE($A212,AZ$1),'Исх-фото'!$A$2:$F$4000,6,FALSE),"-")</f>
        <v>-</v>
      </c>
      <c r="BA212" s="9" t="str">
        <f>IFERROR(VLOOKUP(CONCATENATE($A212,BA$1),'Исх-фото'!$A$2:$F$4000,6,FALSE),"-")</f>
        <v>-</v>
      </c>
      <c r="BB212" s="9" t="str">
        <f>IFERROR(VLOOKUP(CONCATENATE($A212,BB$1),'Исх-фото'!$A$2:$F$4000,6,FALSE),"-")</f>
        <v>НЕТ</v>
      </c>
      <c r="BC212" s="9" t="str">
        <f>IFERROR(VLOOKUP(CONCATENATE($A212,BC$1),'Исх-фото'!$A$2:$F$4000,6,FALSE),"-")</f>
        <v>НЕТ</v>
      </c>
      <c r="BD212" s="9" t="str">
        <f>IFERROR(VLOOKUP(CONCATENATE($A212,BD$1),'Исх-фото'!$A$2:$F$4000,6,FALSE),"-")</f>
        <v>-</v>
      </c>
      <c r="BE212" s="9" t="str">
        <f>IFERROR(VLOOKUP(CONCATENATE($A212,BE$1),'Исх-фото'!$A$2:$F$4000,6,FALSE),"-")</f>
        <v>НЕТ</v>
      </c>
      <c r="BF212" s="9" t="str">
        <f>IFERROR(VLOOKUP(CONCATENATE($A212,BF$1),'Исх-фото'!$A$2:$F$4000,6,FALSE),"-")</f>
        <v>НЕТ</v>
      </c>
      <c r="BG212" s="9" t="str">
        <f>IFERROR(VLOOKUP(CONCATENATE($A212,BG$1),'Исх-фото'!$A$2:$F$4000,6,FALSE),"-")</f>
        <v>-</v>
      </c>
      <c r="BH212" s="9" t="str">
        <f>IFERROR(VLOOKUP(CONCATENATE($A212,BH$1),'Исх-фото'!$A$2:$F$4000,6,FALSE),"-")</f>
        <v>-</v>
      </c>
      <c r="BI212" s="9" t="str">
        <f>IFERROR(VLOOKUP(CONCATENATE($A212,BI$1),'Исх-фото'!$A$2:$F$4000,6,FALSE),"-")</f>
        <v>-</v>
      </c>
      <c r="BJ212" s="37"/>
      <c r="BK212" s="42"/>
      <c r="BR212" s="25"/>
      <c r="BS212" s="25"/>
      <c r="BV212" s="25"/>
      <c r="BW212" s="25"/>
      <c r="BX212" s="25"/>
    </row>
    <row r="213" spans="1:76">
      <c r="A213" s="38">
        <f t="shared" si="37"/>
        <v>14</v>
      </c>
      <c r="B213" s="36">
        <f t="shared" si="36"/>
        <v>6</v>
      </c>
      <c r="C213" s="36">
        <f t="shared" si="35"/>
        <v>3</v>
      </c>
      <c r="D213" s="9" t="str">
        <f>IFERROR(VLOOKUP(CONCATENATE($A213,D$1),'Исх-фото'!$A$2:$F$4000,6,FALSE),"-")</f>
        <v>ДА</v>
      </c>
      <c r="E213" s="9" t="str">
        <f>IFERROR(VLOOKUP(CONCATENATE($A213,E$1),'Исх-фото'!$A$2:$F$4000,6,FALSE),"-")</f>
        <v>-</v>
      </c>
      <c r="F213" s="9" t="str">
        <f>IFERROR(VLOOKUP(CONCATENATE($A213,F$1),'Исх-фото'!$A$2:$F$4000,6,FALSE),"-")</f>
        <v>-</v>
      </c>
      <c r="G213" s="9" t="str">
        <f>IFERROR(VLOOKUP(CONCATENATE($A213,G$1),'Исх-фото'!$A$2:$F$4000,6,FALSE),"-")</f>
        <v>ДА</v>
      </c>
      <c r="H213" s="9" t="str">
        <f>IFERROR(VLOOKUP(CONCATENATE($A213,H$1),'Исх-фото'!$A$2:$F$4000,6,FALSE),"-")</f>
        <v>-</v>
      </c>
      <c r="I213" s="9" t="str">
        <f>IFERROR(VLOOKUP(CONCATENATE($A213,I$1),'Исх-фото'!$A$2:$F$4000,6,FALSE),"-")</f>
        <v>-</v>
      </c>
      <c r="J213" s="9" t="str">
        <f>IFERROR(VLOOKUP(CONCATENATE($A213,J$1),'Исх-фото'!$A$2:$F$4000,6,FALSE),"-")</f>
        <v>-</v>
      </c>
      <c r="K213" s="9" t="str">
        <f>IFERROR(VLOOKUP(CONCATENATE($A213,K$1),'Исх-фото'!$A$2:$F$4000,6,FALSE),"-")</f>
        <v>-</v>
      </c>
      <c r="L213" s="9" t="str">
        <f>IFERROR(VLOOKUP(CONCATENATE($A213,L$1),'Исх-фото'!$A$2:$F$4000,6,FALSE),"-")</f>
        <v>-</v>
      </c>
      <c r="M213" s="9" t="str">
        <f>IFERROR(VLOOKUP(CONCATENATE($A213,M$1),'Исх-фото'!$A$2:$F$4000,6,FALSE),"-")</f>
        <v>НЕТ</v>
      </c>
      <c r="N213" s="9" t="str">
        <f>IFERROR(VLOOKUP(CONCATENATE($A213,N$1),'Исх-фото'!$A$2:$F$4000,6,FALSE),"-")</f>
        <v>-</v>
      </c>
      <c r="O213" s="9" t="str">
        <f>IFERROR(VLOOKUP(CONCATENATE($A213,O$1),'Исх-фото'!$A$2:$F$4000,6,FALSE),"-")</f>
        <v>-</v>
      </c>
      <c r="P213" s="9" t="str">
        <f>IFERROR(VLOOKUP(CONCATENATE($A213,P$1),'Исх-фото'!$A$2:$F$4000,6,FALSE),"-")</f>
        <v>-</v>
      </c>
      <c r="Q213" s="9" t="str">
        <f>IFERROR(VLOOKUP(CONCATENATE($A213,Q$1),'Исх-фото'!$A$2:$F$4000,6,FALSE),"-")</f>
        <v>НЕТ</v>
      </c>
      <c r="R213" s="9" t="str">
        <f>IFERROR(VLOOKUP(CONCATENATE($A213,R$1),'Исх-фото'!$A$2:$F$4000,6,FALSE),"-")</f>
        <v>-</v>
      </c>
      <c r="S213" s="9" t="str">
        <f>IFERROR(VLOOKUP(CONCATENATE($A213,S$1),'Исх-фото'!$A$2:$F$4000,6,FALSE),"-")</f>
        <v>-</v>
      </c>
      <c r="T213" s="9" t="str">
        <f>IFERROR(VLOOKUP(CONCATENATE($A213,T$1),'Исх-фото'!$A$2:$F$4000,6,FALSE),"-")</f>
        <v>НЕТ</v>
      </c>
      <c r="U213" s="9" t="str">
        <f>IFERROR(VLOOKUP(CONCATENATE($A213,U$1),'Исх-фото'!$A$2:$F$4000,6,FALSE),"-")</f>
        <v>НЕТ</v>
      </c>
      <c r="V213" s="9" t="str">
        <f>IFERROR(VLOOKUP(CONCATENATE($A213,V$1),'Исх-фото'!$A$2:$F$4000,6,FALSE),"-")</f>
        <v>-</v>
      </c>
      <c r="W213" s="9" t="str">
        <f>IFERROR(VLOOKUP(CONCATENATE($A213,W$1),'Исх-фото'!$A$2:$F$4000,6,FALSE),"-")</f>
        <v>-</v>
      </c>
      <c r="X213" s="9" t="str">
        <f>IFERROR(VLOOKUP(CONCATENATE($A213,X$1),'Исх-фото'!$A$2:$F$4000,6,FALSE),"-")</f>
        <v>-</v>
      </c>
      <c r="Y213" s="9" t="str">
        <f>IFERROR(VLOOKUP(CONCATENATE($A213,Y$1),'Исх-фото'!$A$2:$F$4000,6,FALSE),"-")</f>
        <v>-</v>
      </c>
      <c r="Z213" s="9" t="str">
        <f>IFERROR(VLOOKUP(CONCATENATE($A213,Z$1),'Исх-фото'!$A$2:$F$4000,6,FALSE),"-")</f>
        <v>НЕТ</v>
      </c>
      <c r="AA213" s="9" t="str">
        <f>IFERROR(VLOOKUP(CONCATENATE($A213,AA$1),'Исх-фото'!$A$2:$F$4000,6,FALSE),"-")</f>
        <v>-</v>
      </c>
      <c r="AB213" s="9" t="str">
        <f>IFERROR(VLOOKUP(CONCATENATE($A213,AB$1),'Исх-фото'!$A$2:$F$4000,6,FALSE),"-")</f>
        <v>НЕТ</v>
      </c>
      <c r="AC213" s="9" t="str">
        <f>IFERROR(VLOOKUP(CONCATENATE($A213,AC$1),'Исх-фото'!$A$2:$F$4000,6,FALSE),"-")</f>
        <v>-</v>
      </c>
      <c r="AD213" s="9" t="str">
        <f>IFERROR(VLOOKUP(CONCATENATE($A213,AD$1),'Исх-фото'!$A$2:$F$4000,6,FALSE),"-")</f>
        <v>-</v>
      </c>
      <c r="AE213" s="9" t="str">
        <f>IFERROR(VLOOKUP(CONCATENATE($A213,AE$1),'Исх-фото'!$A$2:$F$4000,6,FALSE),"-")</f>
        <v>-</v>
      </c>
      <c r="AF213" s="9" t="str">
        <f>IFERROR(VLOOKUP(CONCATENATE($A213,AF$1),'Исх-фото'!$A$2:$F$4000,6,FALSE),"-")</f>
        <v>-</v>
      </c>
      <c r="AG213" s="9" t="str">
        <f>IFERROR(VLOOKUP(CONCATENATE($A213,AG$1),'Исх-фото'!$A$2:$F$4000,6,FALSE),"-")</f>
        <v>ДА</v>
      </c>
      <c r="AH213" s="9" t="str">
        <f>IFERROR(VLOOKUP(CONCATENATE($A213,AH$1),'Исх-фото'!$A$2:$F$4000,6,FALSE),"-")</f>
        <v>-</v>
      </c>
      <c r="AI213" s="9" t="str">
        <f>IFERROR(VLOOKUP(CONCATENATE($A213,AI$1),'Исх-фото'!$A$2:$F$4000,6,FALSE),"-")</f>
        <v>НЕТ</v>
      </c>
      <c r="AJ213" s="9" t="str">
        <f>IFERROR(VLOOKUP(CONCATENATE($A213,AJ$1),'Исх-фото'!$A$2:$F$4000,6,FALSE),"-")</f>
        <v>-</v>
      </c>
      <c r="AK213" s="9" t="str">
        <f>IFERROR(VLOOKUP(CONCATENATE($A213,AK$1),'Исх-фото'!$A$2:$F$4000,6,FALSE),"-")</f>
        <v>-</v>
      </c>
      <c r="AL213" s="9" t="str">
        <f>IFERROR(VLOOKUP(CONCATENATE($A213,AL$1),'Исх-фото'!$A$2:$F$4000,6,FALSE),"-")</f>
        <v>НЕТ</v>
      </c>
      <c r="AM213" s="9" t="str">
        <f>IFERROR(VLOOKUP(CONCATENATE($A213,AM$1),'Исх-фото'!$A$2:$F$4000,6,FALSE),"-")</f>
        <v>ДА</v>
      </c>
      <c r="AN213" s="9" t="str">
        <f>IFERROR(VLOOKUP(CONCATENATE($A213,AN$1),'Исх-фото'!$A$2:$F$4000,6,FALSE),"-")</f>
        <v>ДА</v>
      </c>
      <c r="AO213" s="9" t="str">
        <f>IFERROR(VLOOKUP(CONCATENATE($A213,AO$1),'Исх-фото'!$A$2:$F$4000,6,FALSE),"-")</f>
        <v>-</v>
      </c>
      <c r="AP213" s="9" t="str">
        <f>IFERROR(VLOOKUP(CONCATENATE($A213,AP$1),'Исх-фото'!$A$2:$F$4000,6,FALSE),"-")</f>
        <v>НЕТ</v>
      </c>
      <c r="AQ213" s="9" t="str">
        <f>IFERROR(VLOOKUP(CONCATENATE($A213,AQ$1),'Исх-фото'!$A$2:$F$4000,6,FALSE),"-")</f>
        <v>-</v>
      </c>
      <c r="AR213" s="9" t="str">
        <f>IFERROR(VLOOKUP(CONCATENATE($A213,AR$1),'Исх-фото'!$A$2:$F$4000,6,FALSE),"-")</f>
        <v>-</v>
      </c>
      <c r="AS213" s="9" t="str">
        <f>IFERROR(VLOOKUP(CONCATENATE($A213,AS$1),'Исх-фото'!$A$2:$F$4000,6,FALSE),"-")</f>
        <v>ДА</v>
      </c>
      <c r="AT213" s="9" t="str">
        <f>IFERROR(VLOOKUP(CONCATENATE($A213,AT$1),'Исх-фото'!$A$2:$F$4000,6,FALSE),"-")</f>
        <v>-</v>
      </c>
      <c r="AU213" s="9" t="str">
        <f>IFERROR(VLOOKUP(CONCATENATE($A213,AU$1),'Исх-фото'!$A$2:$F$4000,6,FALSE),"-")</f>
        <v>-</v>
      </c>
      <c r="AV213" s="9" t="str">
        <f>IFERROR(VLOOKUP(CONCATENATE($A213,AV$1),'Исх-фото'!$A$2:$F$4000,6,FALSE),"-")</f>
        <v>-</v>
      </c>
      <c r="AW213" s="9" t="str">
        <f>IFERROR(VLOOKUP(CONCATENATE($A213,AW$1),'Исх-фото'!$A$2:$F$4000,6,FALSE),"-")</f>
        <v>НЕТ</v>
      </c>
      <c r="AX213" s="9" t="str">
        <f>IFERROR(VLOOKUP(CONCATENATE($A213,AX$1),'Исх-фото'!$A$2:$F$4000,6,FALSE),"-")</f>
        <v>-</v>
      </c>
      <c r="AY213" s="9" t="str">
        <f>IFERROR(VLOOKUP(CONCATENATE($A213,AY$1),'Исх-фото'!$A$2:$F$4000,6,FALSE),"-")</f>
        <v>-</v>
      </c>
      <c r="AZ213" s="9" t="str">
        <f>IFERROR(VLOOKUP(CONCATENATE($A213,AZ$1),'Исх-фото'!$A$2:$F$4000,6,FALSE),"-")</f>
        <v>-</v>
      </c>
      <c r="BA213" s="9" t="str">
        <f>IFERROR(VLOOKUP(CONCATENATE($A213,BA$1),'Исх-фото'!$A$2:$F$4000,6,FALSE),"-")</f>
        <v>-</v>
      </c>
      <c r="BB213" s="9" t="str">
        <f>IFERROR(VLOOKUP(CONCATENATE($A213,BB$1),'Исх-фото'!$A$2:$F$4000,6,FALSE),"-")</f>
        <v>НЕТ</v>
      </c>
      <c r="BC213" s="9" t="str">
        <f>IFERROR(VLOOKUP(CONCATENATE($A213,BC$1),'Исх-фото'!$A$2:$F$4000,6,FALSE),"-")</f>
        <v>НЕТ</v>
      </c>
      <c r="BD213" s="9" t="str">
        <f>IFERROR(VLOOKUP(CONCATENATE($A213,BD$1),'Исх-фото'!$A$2:$F$4000,6,FALSE),"-")</f>
        <v>-</v>
      </c>
      <c r="BE213" s="9" t="str">
        <f>IFERROR(VLOOKUP(CONCATENATE($A213,BE$1),'Исх-фото'!$A$2:$F$4000,6,FALSE),"-")</f>
        <v>НЕТ</v>
      </c>
      <c r="BF213" s="9" t="str">
        <f>IFERROR(VLOOKUP(CONCATENATE($A213,BF$1),'Исх-фото'!$A$2:$F$4000,6,FALSE),"-")</f>
        <v>-</v>
      </c>
      <c r="BG213" s="9" t="str">
        <f>IFERROR(VLOOKUP(CONCATENATE($A213,BG$1),'Исх-фото'!$A$2:$F$4000,6,FALSE),"-")</f>
        <v>-</v>
      </c>
      <c r="BH213" s="9" t="str">
        <f>IFERROR(VLOOKUP(CONCATENATE($A213,BH$1),'Исх-фото'!$A$2:$F$4000,6,FALSE),"-")</f>
        <v>НЕТ</v>
      </c>
      <c r="BI213" s="9" t="str">
        <f>IFERROR(VLOOKUP(CONCATENATE($A213,BI$1),'Исх-фото'!$A$2:$F$4000,6,FALSE),"-")</f>
        <v>НЕТ</v>
      </c>
      <c r="BJ213" s="37"/>
      <c r="BK213" s="42"/>
      <c r="BR213" s="25"/>
      <c r="BS213" s="25"/>
      <c r="BV213" s="25"/>
      <c r="BW213" s="25"/>
      <c r="BX213" s="25"/>
    </row>
    <row r="214" spans="1:76">
      <c r="A214" s="38">
        <f t="shared" si="37"/>
        <v>15</v>
      </c>
      <c r="B214" s="36">
        <f t="shared" si="36"/>
        <v>7</v>
      </c>
      <c r="C214" s="36">
        <f t="shared" si="35"/>
        <v>1</v>
      </c>
      <c r="D214" s="9" t="str">
        <f>IFERROR(VLOOKUP(CONCATENATE($A214,D$1),'Исх-фото'!$A$2:$F$4000,6,FALSE),"-")</f>
        <v>НЕТ</v>
      </c>
      <c r="E214" s="9" t="str">
        <f>IFERROR(VLOOKUP(CONCATENATE($A214,E$1),'Исх-фото'!$A$2:$F$4000,6,FALSE),"-")</f>
        <v>-</v>
      </c>
      <c r="F214" s="9" t="str">
        <f>IFERROR(VLOOKUP(CONCATENATE($A214,F$1),'Исх-фото'!$A$2:$F$4000,6,FALSE),"-")</f>
        <v>-</v>
      </c>
      <c r="G214" s="9" t="str">
        <f>IFERROR(VLOOKUP(CONCATENATE($A214,G$1),'Исх-фото'!$A$2:$F$4000,6,FALSE),"-")</f>
        <v>-</v>
      </c>
      <c r="H214" s="9" t="str">
        <f>IFERROR(VLOOKUP(CONCATENATE($A214,H$1),'Исх-фото'!$A$2:$F$4000,6,FALSE),"-")</f>
        <v>-</v>
      </c>
      <c r="I214" s="9" t="str">
        <f>IFERROR(VLOOKUP(CONCATENATE($A214,I$1),'Исх-фото'!$A$2:$F$4000,6,FALSE),"-")</f>
        <v>-</v>
      </c>
      <c r="J214" s="9" t="str">
        <f>IFERROR(VLOOKUP(CONCATENATE($A214,J$1),'Исх-фото'!$A$2:$F$4000,6,FALSE),"-")</f>
        <v>НЕТ</v>
      </c>
      <c r="K214" s="9" t="str">
        <f>IFERROR(VLOOKUP(CONCATENATE($A214,K$1),'Исх-фото'!$A$2:$F$4000,6,FALSE),"-")</f>
        <v>-</v>
      </c>
      <c r="L214" s="9" t="str">
        <f>IFERROR(VLOOKUP(CONCATENATE($A214,L$1),'Исх-фото'!$A$2:$F$4000,6,FALSE),"-")</f>
        <v>-</v>
      </c>
      <c r="M214" s="9" t="str">
        <f>IFERROR(VLOOKUP(CONCATENATE($A214,M$1),'Исх-фото'!$A$2:$F$4000,6,FALSE),"-")</f>
        <v>ДА</v>
      </c>
      <c r="N214" s="9" t="str">
        <f>IFERROR(VLOOKUP(CONCATENATE($A214,N$1),'Исх-фото'!$A$2:$F$4000,6,FALSE),"-")</f>
        <v>-</v>
      </c>
      <c r="O214" s="9" t="str">
        <f>IFERROR(VLOOKUP(CONCATENATE($A214,O$1),'Исх-фото'!$A$2:$F$4000,6,FALSE),"-")</f>
        <v>-</v>
      </c>
      <c r="P214" s="9" t="str">
        <f>IFERROR(VLOOKUP(CONCATENATE($A214,P$1),'Исх-фото'!$A$2:$F$4000,6,FALSE),"-")</f>
        <v>-</v>
      </c>
      <c r="Q214" s="9" t="str">
        <f>IFERROR(VLOOKUP(CONCATENATE($A214,Q$1),'Исх-фото'!$A$2:$F$4000,6,FALSE),"-")</f>
        <v>НЕТ</v>
      </c>
      <c r="R214" s="9" t="str">
        <f>IFERROR(VLOOKUP(CONCATENATE($A214,R$1),'Исх-фото'!$A$2:$F$4000,6,FALSE),"-")</f>
        <v>-</v>
      </c>
      <c r="S214" s="9" t="str">
        <f>IFERROR(VLOOKUP(CONCATENATE($A214,S$1),'Исх-фото'!$A$2:$F$4000,6,FALSE),"-")</f>
        <v>-</v>
      </c>
      <c r="T214" s="9" t="str">
        <f>IFERROR(VLOOKUP(CONCATENATE($A214,T$1),'Исх-фото'!$A$2:$F$4000,6,FALSE),"-")</f>
        <v>НЕТ</v>
      </c>
      <c r="U214" s="9" t="str">
        <f>IFERROR(VLOOKUP(CONCATENATE($A214,U$1),'Исх-фото'!$A$2:$F$4000,6,FALSE),"-")</f>
        <v>ДА</v>
      </c>
      <c r="V214" s="9" t="str">
        <f>IFERROR(VLOOKUP(CONCATENATE($A214,V$1),'Исх-фото'!$A$2:$F$4000,6,FALSE),"-")</f>
        <v>-</v>
      </c>
      <c r="W214" s="9" t="str">
        <f>IFERROR(VLOOKUP(CONCATENATE($A214,W$1),'Исх-фото'!$A$2:$F$4000,6,FALSE),"-")</f>
        <v>-</v>
      </c>
      <c r="X214" s="9" t="str">
        <f>IFERROR(VLOOKUP(CONCATENATE($A214,X$1),'Исх-фото'!$A$2:$F$4000,6,FALSE),"-")</f>
        <v>-</v>
      </c>
      <c r="Y214" s="9" t="str">
        <f>IFERROR(VLOOKUP(CONCATENATE($A214,Y$1),'Исх-фото'!$A$2:$F$4000,6,FALSE),"-")</f>
        <v>-</v>
      </c>
      <c r="Z214" s="9" t="str">
        <f>IFERROR(VLOOKUP(CONCATENATE($A214,Z$1),'Исх-фото'!$A$2:$F$4000,6,FALSE),"-")</f>
        <v>ДА</v>
      </c>
      <c r="AA214" s="9" t="str">
        <f>IFERROR(VLOOKUP(CONCATENATE($A214,AA$1),'Исх-фото'!$A$2:$F$4000,6,FALSE),"-")</f>
        <v>-</v>
      </c>
      <c r="AB214" s="9" t="str">
        <f>IFERROR(VLOOKUP(CONCATENATE($A214,AB$1),'Исх-фото'!$A$2:$F$4000,6,FALSE),"-")</f>
        <v>-</v>
      </c>
      <c r="AC214" s="9" t="str">
        <f>IFERROR(VLOOKUP(CONCATENATE($A214,AC$1),'Исх-фото'!$A$2:$F$4000,6,FALSE),"-")</f>
        <v>-</v>
      </c>
      <c r="AD214" s="9" t="str">
        <f>IFERROR(VLOOKUP(CONCATENATE($A214,AD$1),'Исх-фото'!$A$2:$F$4000,6,FALSE),"-")</f>
        <v>-</v>
      </c>
      <c r="AE214" s="9" t="str">
        <f>IFERROR(VLOOKUP(CONCATENATE($A214,AE$1),'Исх-фото'!$A$2:$F$4000,6,FALSE),"-")</f>
        <v>-</v>
      </c>
      <c r="AF214" s="9" t="str">
        <f>IFERROR(VLOOKUP(CONCATENATE($A214,AF$1),'Исх-фото'!$A$2:$F$4000,6,FALSE),"-")</f>
        <v>-</v>
      </c>
      <c r="AG214" s="9" t="str">
        <f>IFERROR(VLOOKUP(CONCATENATE($A214,AG$1),'Исх-фото'!$A$2:$F$4000,6,FALSE),"-")</f>
        <v>ДА</v>
      </c>
      <c r="AH214" s="9" t="str">
        <f>IFERROR(VLOOKUP(CONCATENATE($A214,AH$1),'Исх-фото'!$A$2:$F$4000,6,FALSE),"-")</f>
        <v>-</v>
      </c>
      <c r="AI214" s="9" t="str">
        <f>IFERROR(VLOOKUP(CONCATENATE($A214,AI$1),'Исх-фото'!$A$2:$F$4000,6,FALSE),"-")</f>
        <v>НЕТ</v>
      </c>
      <c r="AJ214" s="9" t="str">
        <f>IFERROR(VLOOKUP(CONCATENATE($A214,AJ$1),'Исх-фото'!$A$2:$F$4000,6,FALSE),"-")</f>
        <v>НЕТ</v>
      </c>
      <c r="AK214" s="9" t="str">
        <f>IFERROR(VLOOKUP(CONCATENATE($A214,AK$1),'Исх-фото'!$A$2:$F$4000,6,FALSE),"-")</f>
        <v>-</v>
      </c>
      <c r="AL214" s="9" t="str">
        <f>IFERROR(VLOOKUP(CONCATENATE($A214,AL$1),'Исх-фото'!$A$2:$F$4000,6,FALSE),"-")</f>
        <v>НЕТ</v>
      </c>
      <c r="AM214" s="9" t="str">
        <f>IFERROR(VLOOKUP(CONCATENATE($A214,AM$1),'Исх-фото'!$A$2:$F$4000,6,FALSE),"-")</f>
        <v>ДА</v>
      </c>
      <c r="AN214" s="9" t="str">
        <f>IFERROR(VLOOKUP(CONCATENATE($A214,AN$1),'Исх-фото'!$A$2:$F$4000,6,FALSE),"-")</f>
        <v>ДА</v>
      </c>
      <c r="AO214" s="9" t="str">
        <f>IFERROR(VLOOKUP(CONCATENATE($A214,AO$1),'Исх-фото'!$A$2:$F$4000,6,FALSE),"-")</f>
        <v>-</v>
      </c>
      <c r="AP214" s="9" t="str">
        <f>IFERROR(VLOOKUP(CONCATENATE($A214,AP$1),'Исх-фото'!$A$2:$F$4000,6,FALSE),"-")</f>
        <v>НЕТ</v>
      </c>
      <c r="AQ214" s="9" t="str">
        <f>IFERROR(VLOOKUP(CONCATENATE($A214,AQ$1),'Исх-фото'!$A$2:$F$4000,6,FALSE),"-")</f>
        <v>-</v>
      </c>
      <c r="AR214" s="9" t="str">
        <f>IFERROR(VLOOKUP(CONCATENATE($A214,AR$1),'Исх-фото'!$A$2:$F$4000,6,FALSE),"-")</f>
        <v>-</v>
      </c>
      <c r="AS214" s="9" t="str">
        <f>IFERROR(VLOOKUP(CONCATENATE($A214,AS$1),'Исх-фото'!$A$2:$F$4000,6,FALSE),"-")</f>
        <v>ДА</v>
      </c>
      <c r="AT214" s="9" t="str">
        <f>IFERROR(VLOOKUP(CONCATENATE($A214,AT$1),'Исх-фото'!$A$2:$F$4000,6,FALSE),"-")</f>
        <v>-</v>
      </c>
      <c r="AU214" s="9" t="str">
        <f>IFERROR(VLOOKUP(CONCATENATE($A214,AU$1),'Исх-фото'!$A$2:$F$4000,6,FALSE),"-")</f>
        <v>-</v>
      </c>
      <c r="AV214" s="9" t="str">
        <f>IFERROR(VLOOKUP(CONCATENATE($A214,AV$1),'Исх-фото'!$A$2:$F$4000,6,FALSE),"-")</f>
        <v>-</v>
      </c>
      <c r="AW214" s="9" t="str">
        <f>IFERROR(VLOOKUP(CONCATENATE($A214,AW$1),'Исх-фото'!$A$2:$F$4000,6,FALSE),"-")</f>
        <v>-</v>
      </c>
      <c r="AX214" s="9" t="str">
        <f>IFERROR(VLOOKUP(CONCATENATE($A214,AX$1),'Исх-фото'!$A$2:$F$4000,6,FALSE),"-")</f>
        <v>-</v>
      </c>
      <c r="AY214" s="9" t="str">
        <f>IFERROR(VLOOKUP(CONCATENATE($A214,AY$1),'Исх-фото'!$A$2:$F$4000,6,FALSE),"-")</f>
        <v>-</v>
      </c>
      <c r="AZ214" s="9" t="str">
        <f>IFERROR(VLOOKUP(CONCATENATE($A214,AZ$1),'Исх-фото'!$A$2:$F$4000,6,FALSE),"-")</f>
        <v>-</v>
      </c>
      <c r="BA214" s="9" t="str">
        <f>IFERROR(VLOOKUP(CONCATENATE($A214,BA$1),'Исх-фото'!$A$2:$F$4000,6,FALSE),"-")</f>
        <v>-</v>
      </c>
      <c r="BB214" s="9" t="str">
        <f>IFERROR(VLOOKUP(CONCATENATE($A214,BB$1),'Исх-фото'!$A$2:$F$4000,6,FALSE),"-")</f>
        <v>-</v>
      </c>
      <c r="BC214" s="9" t="str">
        <f>IFERROR(VLOOKUP(CONCATENATE($A214,BC$1),'Исх-фото'!$A$2:$F$4000,6,FALSE),"-")</f>
        <v>НЕТ</v>
      </c>
      <c r="BD214" s="9" t="str">
        <f>IFERROR(VLOOKUP(CONCATENATE($A214,BD$1),'Исх-фото'!$A$2:$F$4000,6,FALSE),"-")</f>
        <v>-</v>
      </c>
      <c r="BE214" s="9" t="str">
        <f>IFERROR(VLOOKUP(CONCATENATE($A214,BE$1),'Исх-фото'!$A$2:$F$4000,6,FALSE),"-")</f>
        <v>НЕТ</v>
      </c>
      <c r="BF214" s="9" t="str">
        <f>IFERROR(VLOOKUP(CONCATENATE($A214,BF$1),'Исх-фото'!$A$2:$F$4000,6,FALSE),"-")</f>
        <v>-</v>
      </c>
      <c r="BG214" s="9" t="str">
        <f>IFERROR(VLOOKUP(CONCATENATE($A214,BG$1),'Исх-фото'!$A$2:$F$4000,6,FALSE),"-")</f>
        <v>-</v>
      </c>
      <c r="BH214" s="9" t="str">
        <f>IFERROR(VLOOKUP(CONCATENATE($A214,BH$1),'Исх-фото'!$A$2:$F$4000,6,FALSE),"-")</f>
        <v>-</v>
      </c>
      <c r="BI214" s="9" t="str">
        <f>IFERROR(VLOOKUP(CONCATENATE($A214,BI$1),'Исх-фото'!$A$2:$F$4000,6,FALSE),"-")</f>
        <v>-</v>
      </c>
      <c r="BJ214" s="37"/>
      <c r="BK214" s="42"/>
      <c r="BR214" s="25"/>
      <c r="BS214" s="25"/>
      <c r="BV214" s="25"/>
      <c r="BW214" s="25"/>
      <c r="BX214" s="25"/>
    </row>
    <row r="215" spans="1:76">
      <c r="A215" s="38">
        <f t="shared" si="37"/>
        <v>16</v>
      </c>
      <c r="B215" s="36">
        <f t="shared" si="36"/>
        <v>7</v>
      </c>
      <c r="C215" s="36">
        <f t="shared" si="35"/>
        <v>2</v>
      </c>
      <c r="D215" s="9" t="str">
        <f>IFERROR(VLOOKUP(CONCATENATE($A215,D$1),'Исх-фото'!$A$2:$F$4000,6,FALSE),"-")</f>
        <v>НЕТ</v>
      </c>
      <c r="E215" s="9" t="str">
        <f>IFERROR(VLOOKUP(CONCATENATE($A215,E$1),'Исх-фото'!$A$2:$F$4000,6,FALSE),"-")</f>
        <v>-</v>
      </c>
      <c r="F215" s="9" t="str">
        <f>IFERROR(VLOOKUP(CONCATENATE($A215,F$1),'Исх-фото'!$A$2:$F$4000,6,FALSE),"-")</f>
        <v>-</v>
      </c>
      <c r="G215" s="9" t="str">
        <f>IFERROR(VLOOKUP(CONCATENATE($A215,G$1),'Исх-фото'!$A$2:$F$4000,6,FALSE),"-")</f>
        <v>-</v>
      </c>
      <c r="H215" s="9" t="str">
        <f>IFERROR(VLOOKUP(CONCATENATE($A215,H$1),'Исх-фото'!$A$2:$F$4000,6,FALSE),"-")</f>
        <v>-</v>
      </c>
      <c r="I215" s="9" t="str">
        <f>IFERROR(VLOOKUP(CONCATENATE($A215,I$1),'Исх-фото'!$A$2:$F$4000,6,FALSE),"-")</f>
        <v>-</v>
      </c>
      <c r="J215" s="9" t="str">
        <f>IFERROR(VLOOKUP(CONCATENATE($A215,J$1),'Исх-фото'!$A$2:$F$4000,6,FALSE),"-")</f>
        <v>-</v>
      </c>
      <c r="K215" s="9" t="str">
        <f>IFERROR(VLOOKUP(CONCATENATE($A215,K$1),'Исх-фото'!$A$2:$F$4000,6,FALSE),"-")</f>
        <v>-</v>
      </c>
      <c r="L215" s="9" t="str">
        <f>IFERROR(VLOOKUP(CONCATENATE($A215,L$1),'Исх-фото'!$A$2:$F$4000,6,FALSE),"-")</f>
        <v>-</v>
      </c>
      <c r="M215" s="9" t="str">
        <f>IFERROR(VLOOKUP(CONCATENATE($A215,M$1),'Исх-фото'!$A$2:$F$4000,6,FALSE),"-")</f>
        <v>-</v>
      </c>
      <c r="N215" s="9" t="str">
        <f>IFERROR(VLOOKUP(CONCATENATE($A215,N$1),'Исх-фото'!$A$2:$F$4000,6,FALSE),"-")</f>
        <v>-</v>
      </c>
      <c r="O215" s="9" t="str">
        <f>IFERROR(VLOOKUP(CONCATENATE($A215,O$1),'Исх-фото'!$A$2:$F$4000,6,FALSE),"-")</f>
        <v>-</v>
      </c>
      <c r="P215" s="9" t="str">
        <f>IFERROR(VLOOKUP(CONCATENATE($A215,P$1),'Исх-фото'!$A$2:$F$4000,6,FALSE),"-")</f>
        <v>-</v>
      </c>
      <c r="Q215" s="9" t="str">
        <f>IFERROR(VLOOKUP(CONCATENATE($A215,Q$1),'Исх-фото'!$A$2:$F$4000,6,FALSE),"-")</f>
        <v>НЕТ</v>
      </c>
      <c r="R215" s="9" t="str">
        <f>IFERROR(VLOOKUP(CONCATENATE($A215,R$1),'Исх-фото'!$A$2:$F$4000,6,FALSE),"-")</f>
        <v>-</v>
      </c>
      <c r="S215" s="9" t="str">
        <f>IFERROR(VLOOKUP(CONCATENATE($A215,S$1),'Исх-фото'!$A$2:$F$4000,6,FALSE),"-")</f>
        <v>-</v>
      </c>
      <c r="T215" s="9" t="str">
        <f>IFERROR(VLOOKUP(CONCATENATE($A215,T$1),'Исх-фото'!$A$2:$F$4000,6,FALSE),"-")</f>
        <v>НЕТ</v>
      </c>
      <c r="U215" s="9" t="str">
        <f>IFERROR(VLOOKUP(CONCATENATE($A215,U$1),'Исх-фото'!$A$2:$F$4000,6,FALSE),"-")</f>
        <v>ДА</v>
      </c>
      <c r="V215" s="9" t="str">
        <f>IFERROR(VLOOKUP(CONCATENATE($A215,V$1),'Исх-фото'!$A$2:$F$4000,6,FALSE),"-")</f>
        <v>-</v>
      </c>
      <c r="W215" s="9" t="str">
        <f>IFERROR(VLOOKUP(CONCATENATE($A215,W$1),'Исх-фото'!$A$2:$F$4000,6,FALSE),"-")</f>
        <v>-</v>
      </c>
      <c r="X215" s="9" t="str">
        <f>IFERROR(VLOOKUP(CONCATENATE($A215,X$1),'Исх-фото'!$A$2:$F$4000,6,FALSE),"-")</f>
        <v>-</v>
      </c>
      <c r="Y215" s="9" t="str">
        <f>IFERROR(VLOOKUP(CONCATENATE($A215,Y$1),'Исх-фото'!$A$2:$F$4000,6,FALSE),"-")</f>
        <v>-</v>
      </c>
      <c r="Z215" s="9" t="str">
        <f>IFERROR(VLOOKUP(CONCATENATE($A215,Z$1),'Исх-фото'!$A$2:$F$4000,6,FALSE),"-")</f>
        <v>ДА</v>
      </c>
      <c r="AA215" s="9" t="str">
        <f>IFERROR(VLOOKUP(CONCATENATE($A215,AA$1),'Исх-фото'!$A$2:$F$4000,6,FALSE),"-")</f>
        <v>-</v>
      </c>
      <c r="AB215" s="9" t="str">
        <f>IFERROR(VLOOKUP(CONCATENATE($A215,AB$1),'Исх-фото'!$A$2:$F$4000,6,FALSE),"-")</f>
        <v>-</v>
      </c>
      <c r="AC215" s="9" t="str">
        <f>IFERROR(VLOOKUP(CONCATENATE($A215,AC$1),'Исх-фото'!$A$2:$F$4000,6,FALSE),"-")</f>
        <v>-</v>
      </c>
      <c r="AD215" s="9" t="str">
        <f>IFERROR(VLOOKUP(CONCATENATE($A215,AD$1),'Исх-фото'!$A$2:$F$4000,6,FALSE),"-")</f>
        <v>-</v>
      </c>
      <c r="AE215" s="9" t="str">
        <f>IFERROR(VLOOKUP(CONCATENATE($A215,AE$1),'Исх-фото'!$A$2:$F$4000,6,FALSE),"-")</f>
        <v>-</v>
      </c>
      <c r="AF215" s="9" t="str">
        <f>IFERROR(VLOOKUP(CONCATENATE($A215,AF$1),'Исх-фото'!$A$2:$F$4000,6,FALSE),"-")</f>
        <v>-</v>
      </c>
      <c r="AG215" s="9" t="str">
        <f>IFERROR(VLOOKUP(CONCATENATE($A215,AG$1),'Исх-фото'!$A$2:$F$4000,6,FALSE),"-")</f>
        <v>ДА</v>
      </c>
      <c r="AH215" s="9" t="str">
        <f>IFERROR(VLOOKUP(CONCATENATE($A215,AH$1),'Исх-фото'!$A$2:$F$4000,6,FALSE),"-")</f>
        <v>-</v>
      </c>
      <c r="AI215" s="9" t="str">
        <f>IFERROR(VLOOKUP(CONCATENATE($A215,AI$1),'Исх-фото'!$A$2:$F$4000,6,FALSE),"-")</f>
        <v>-</v>
      </c>
      <c r="AJ215" s="9" t="str">
        <f>IFERROR(VLOOKUP(CONCATENATE($A215,AJ$1),'Исх-фото'!$A$2:$F$4000,6,FALSE),"-")</f>
        <v>ДА</v>
      </c>
      <c r="AK215" s="9" t="str">
        <f>IFERROR(VLOOKUP(CONCATENATE($A215,AK$1),'Исх-фото'!$A$2:$F$4000,6,FALSE),"-")</f>
        <v>-</v>
      </c>
      <c r="AL215" s="9" t="str">
        <f>IFERROR(VLOOKUP(CONCATENATE($A215,AL$1),'Исх-фото'!$A$2:$F$4000,6,FALSE),"-")</f>
        <v>-</v>
      </c>
      <c r="AM215" s="9" t="str">
        <f>IFERROR(VLOOKUP(CONCATENATE($A215,AM$1),'Исх-фото'!$A$2:$F$4000,6,FALSE),"-")</f>
        <v>ДА</v>
      </c>
      <c r="AN215" s="9" t="str">
        <f>IFERROR(VLOOKUP(CONCATENATE($A215,AN$1),'Исх-фото'!$A$2:$F$4000,6,FALSE),"-")</f>
        <v>ДА</v>
      </c>
      <c r="AO215" s="9" t="str">
        <f>IFERROR(VLOOKUP(CONCATENATE($A215,AO$1),'Исх-фото'!$A$2:$F$4000,6,FALSE),"-")</f>
        <v>-</v>
      </c>
      <c r="AP215" s="9" t="str">
        <f>IFERROR(VLOOKUP(CONCATENATE($A215,AP$1),'Исх-фото'!$A$2:$F$4000,6,FALSE),"-")</f>
        <v>НЕТ</v>
      </c>
      <c r="AQ215" s="9" t="str">
        <f>IFERROR(VLOOKUP(CONCATENATE($A215,AQ$1),'Исх-фото'!$A$2:$F$4000,6,FALSE),"-")</f>
        <v>-</v>
      </c>
      <c r="AR215" s="9" t="str">
        <f>IFERROR(VLOOKUP(CONCATENATE($A215,AR$1),'Исх-фото'!$A$2:$F$4000,6,FALSE),"-")</f>
        <v>-</v>
      </c>
      <c r="AS215" s="9" t="str">
        <f>IFERROR(VLOOKUP(CONCATENATE($A215,AS$1),'Исх-фото'!$A$2:$F$4000,6,FALSE),"-")</f>
        <v>ДА</v>
      </c>
      <c r="AT215" s="9" t="str">
        <f>IFERROR(VLOOKUP(CONCATENATE($A215,AT$1),'Исх-фото'!$A$2:$F$4000,6,FALSE),"-")</f>
        <v>-</v>
      </c>
      <c r="AU215" s="9" t="str">
        <f>IFERROR(VLOOKUP(CONCATENATE($A215,AU$1),'Исх-фото'!$A$2:$F$4000,6,FALSE),"-")</f>
        <v>-</v>
      </c>
      <c r="AV215" s="9" t="str">
        <f>IFERROR(VLOOKUP(CONCATENATE($A215,AV$1),'Исх-фото'!$A$2:$F$4000,6,FALSE),"-")</f>
        <v>НЕТ</v>
      </c>
      <c r="AW215" s="9" t="str">
        <f>IFERROR(VLOOKUP(CONCATENATE($A215,AW$1),'Исх-фото'!$A$2:$F$4000,6,FALSE),"-")</f>
        <v>-</v>
      </c>
      <c r="AX215" s="9" t="str">
        <f>IFERROR(VLOOKUP(CONCATENATE($A215,AX$1),'Исх-фото'!$A$2:$F$4000,6,FALSE),"-")</f>
        <v>-</v>
      </c>
      <c r="AY215" s="9" t="str">
        <f>IFERROR(VLOOKUP(CONCATENATE($A215,AY$1),'Исх-фото'!$A$2:$F$4000,6,FALSE),"-")</f>
        <v>-</v>
      </c>
      <c r="AZ215" s="9" t="str">
        <f>IFERROR(VLOOKUP(CONCATENATE($A215,AZ$1),'Исх-фото'!$A$2:$F$4000,6,FALSE),"-")</f>
        <v>-</v>
      </c>
      <c r="BA215" s="9" t="str">
        <f>IFERROR(VLOOKUP(CONCATENATE($A215,BA$1),'Исх-фото'!$A$2:$F$4000,6,FALSE),"-")</f>
        <v>-</v>
      </c>
      <c r="BB215" s="9" t="str">
        <f>IFERROR(VLOOKUP(CONCATENATE($A215,BB$1),'Исх-фото'!$A$2:$F$4000,6,FALSE),"-")</f>
        <v>НЕТ</v>
      </c>
      <c r="BC215" s="9" t="str">
        <f>IFERROR(VLOOKUP(CONCATENATE($A215,BC$1),'Исх-фото'!$A$2:$F$4000,6,FALSE),"-")</f>
        <v>НЕТ</v>
      </c>
      <c r="BD215" s="9" t="str">
        <f>IFERROR(VLOOKUP(CONCATENATE($A215,BD$1),'Исх-фото'!$A$2:$F$4000,6,FALSE),"-")</f>
        <v>-</v>
      </c>
      <c r="BE215" s="9" t="str">
        <f>IFERROR(VLOOKUP(CONCATENATE($A215,BE$1),'Исх-фото'!$A$2:$F$4000,6,FALSE),"-")</f>
        <v>НЕТ</v>
      </c>
      <c r="BF215" s="9" t="str">
        <f>IFERROR(VLOOKUP(CONCATENATE($A215,BF$1),'Исх-фото'!$A$2:$F$4000,6,FALSE),"-")</f>
        <v>-</v>
      </c>
      <c r="BG215" s="9" t="str">
        <f>IFERROR(VLOOKUP(CONCATENATE($A215,BG$1),'Исх-фото'!$A$2:$F$4000,6,FALSE),"-")</f>
        <v>-</v>
      </c>
      <c r="BH215" s="9" t="str">
        <f>IFERROR(VLOOKUP(CONCATENATE($A215,BH$1),'Исх-фото'!$A$2:$F$4000,6,FALSE),"-")</f>
        <v>-</v>
      </c>
      <c r="BI215" s="9" t="str">
        <f>IFERROR(VLOOKUP(CONCATENATE($A215,BI$1),'Исх-фото'!$A$2:$F$4000,6,FALSE),"-")</f>
        <v>-</v>
      </c>
      <c r="BJ215" s="37"/>
      <c r="BK215" s="42"/>
      <c r="BR215" s="25"/>
      <c r="BS215" s="25"/>
      <c r="BV215" s="25"/>
      <c r="BW215" s="25"/>
      <c r="BX215" s="25"/>
    </row>
    <row r="216" spans="1:76">
      <c r="A216" s="38">
        <f t="shared" si="37"/>
        <v>17</v>
      </c>
      <c r="B216" s="36">
        <f t="shared" si="36"/>
        <v>7</v>
      </c>
      <c r="C216" s="36">
        <f t="shared" si="35"/>
        <v>3</v>
      </c>
      <c r="D216" s="9" t="str">
        <f>IFERROR(VLOOKUP(CONCATENATE($A216,D$1),'Исх-фото'!$A$2:$F$4000,6,FALSE),"-")</f>
        <v>НЕТ</v>
      </c>
      <c r="E216" s="9" t="str">
        <f>IFERROR(VLOOKUP(CONCATENATE($A216,E$1),'Исх-фото'!$A$2:$F$4000,6,FALSE),"-")</f>
        <v>-</v>
      </c>
      <c r="F216" s="9" t="str">
        <f>IFERROR(VLOOKUP(CONCATENATE($A216,F$1),'Исх-фото'!$A$2:$F$4000,6,FALSE),"-")</f>
        <v>-</v>
      </c>
      <c r="G216" s="9" t="str">
        <f>IFERROR(VLOOKUP(CONCATENATE($A216,G$1),'Исх-фото'!$A$2:$F$4000,6,FALSE),"-")</f>
        <v>-</v>
      </c>
      <c r="H216" s="9" t="str">
        <f>IFERROR(VLOOKUP(CONCATENATE($A216,H$1),'Исх-фото'!$A$2:$F$4000,6,FALSE),"-")</f>
        <v>-</v>
      </c>
      <c r="I216" s="9" t="str">
        <f>IFERROR(VLOOKUP(CONCATENATE($A216,I$1),'Исх-фото'!$A$2:$F$4000,6,FALSE),"-")</f>
        <v>-</v>
      </c>
      <c r="J216" s="9" t="str">
        <f>IFERROR(VLOOKUP(CONCATENATE($A216,J$1),'Исх-фото'!$A$2:$F$4000,6,FALSE),"-")</f>
        <v>-</v>
      </c>
      <c r="K216" s="9" t="str">
        <f>IFERROR(VLOOKUP(CONCATENATE($A216,K$1),'Исх-фото'!$A$2:$F$4000,6,FALSE),"-")</f>
        <v>-</v>
      </c>
      <c r="L216" s="9" t="str">
        <f>IFERROR(VLOOKUP(CONCATENATE($A216,L$1),'Исх-фото'!$A$2:$F$4000,6,FALSE),"-")</f>
        <v>-</v>
      </c>
      <c r="M216" s="9" t="str">
        <f>IFERROR(VLOOKUP(CONCATENATE($A216,M$1),'Исх-фото'!$A$2:$F$4000,6,FALSE),"-")</f>
        <v>-</v>
      </c>
      <c r="N216" s="9" t="str">
        <f>IFERROR(VLOOKUP(CONCATENATE($A216,N$1),'Исх-фото'!$A$2:$F$4000,6,FALSE),"-")</f>
        <v>-</v>
      </c>
      <c r="O216" s="9" t="str">
        <f>IFERROR(VLOOKUP(CONCATENATE($A216,O$1),'Исх-фото'!$A$2:$F$4000,6,FALSE),"-")</f>
        <v>-</v>
      </c>
      <c r="P216" s="9" t="str">
        <f>IFERROR(VLOOKUP(CONCATENATE($A216,P$1),'Исх-фото'!$A$2:$F$4000,6,FALSE),"-")</f>
        <v>-</v>
      </c>
      <c r="Q216" s="9" t="str">
        <f>IFERROR(VLOOKUP(CONCATENATE($A216,Q$1),'Исх-фото'!$A$2:$F$4000,6,FALSE),"-")</f>
        <v>НЕТ</v>
      </c>
      <c r="R216" s="9" t="str">
        <f>IFERROR(VLOOKUP(CONCATENATE($A216,R$1),'Исх-фото'!$A$2:$F$4000,6,FALSE),"-")</f>
        <v>-</v>
      </c>
      <c r="S216" s="9" t="str">
        <f>IFERROR(VLOOKUP(CONCATENATE($A216,S$1),'Исх-фото'!$A$2:$F$4000,6,FALSE),"-")</f>
        <v>-</v>
      </c>
      <c r="T216" s="9" t="str">
        <f>IFERROR(VLOOKUP(CONCATENATE($A216,T$1),'Исх-фото'!$A$2:$F$4000,6,FALSE),"-")</f>
        <v>НЕТ</v>
      </c>
      <c r="U216" s="9" t="str">
        <f>IFERROR(VLOOKUP(CONCATENATE($A216,U$1),'Исх-фото'!$A$2:$F$4000,6,FALSE),"-")</f>
        <v>ДА</v>
      </c>
      <c r="V216" s="9" t="str">
        <f>IFERROR(VLOOKUP(CONCATENATE($A216,V$1),'Исх-фото'!$A$2:$F$4000,6,FALSE),"-")</f>
        <v>-</v>
      </c>
      <c r="W216" s="9" t="str">
        <f>IFERROR(VLOOKUP(CONCATENATE($A216,W$1),'Исх-фото'!$A$2:$F$4000,6,FALSE),"-")</f>
        <v>-</v>
      </c>
      <c r="X216" s="9" t="str">
        <f>IFERROR(VLOOKUP(CONCATENATE($A216,X$1),'Исх-фото'!$A$2:$F$4000,6,FALSE),"-")</f>
        <v>-</v>
      </c>
      <c r="Y216" s="9" t="str">
        <f>IFERROR(VLOOKUP(CONCATENATE($A216,Y$1),'Исх-фото'!$A$2:$F$4000,6,FALSE),"-")</f>
        <v>НЕТ</v>
      </c>
      <c r="Z216" s="9" t="str">
        <f>IFERROR(VLOOKUP(CONCATENATE($A216,Z$1),'Исх-фото'!$A$2:$F$4000,6,FALSE),"-")</f>
        <v>НЕТ</v>
      </c>
      <c r="AA216" s="9" t="str">
        <f>IFERROR(VLOOKUP(CONCATENATE($A216,AA$1),'Исх-фото'!$A$2:$F$4000,6,FALSE),"-")</f>
        <v>-</v>
      </c>
      <c r="AB216" s="9" t="str">
        <f>IFERROR(VLOOKUP(CONCATENATE($A216,AB$1),'Исх-фото'!$A$2:$F$4000,6,FALSE),"-")</f>
        <v>НЕТ</v>
      </c>
      <c r="AC216" s="9" t="str">
        <f>IFERROR(VLOOKUP(CONCATENATE($A216,AC$1),'Исх-фото'!$A$2:$F$4000,6,FALSE),"-")</f>
        <v>-</v>
      </c>
      <c r="AD216" s="9" t="str">
        <f>IFERROR(VLOOKUP(CONCATENATE($A216,AD$1),'Исх-фото'!$A$2:$F$4000,6,FALSE),"-")</f>
        <v>-</v>
      </c>
      <c r="AE216" s="9" t="str">
        <f>IFERROR(VLOOKUP(CONCATENATE($A216,AE$1),'Исх-фото'!$A$2:$F$4000,6,FALSE),"-")</f>
        <v>-</v>
      </c>
      <c r="AF216" s="9" t="str">
        <f>IFERROR(VLOOKUP(CONCATENATE($A216,AF$1),'Исх-фото'!$A$2:$F$4000,6,FALSE),"-")</f>
        <v>-</v>
      </c>
      <c r="AG216" s="9" t="str">
        <f>IFERROR(VLOOKUP(CONCATENATE($A216,AG$1),'Исх-фото'!$A$2:$F$4000,6,FALSE),"-")</f>
        <v>ДА</v>
      </c>
      <c r="AH216" s="9" t="str">
        <f>IFERROR(VLOOKUP(CONCATENATE($A216,AH$1),'Исх-фото'!$A$2:$F$4000,6,FALSE),"-")</f>
        <v>-</v>
      </c>
      <c r="AI216" s="9" t="str">
        <f>IFERROR(VLOOKUP(CONCATENATE($A216,AI$1),'Исх-фото'!$A$2:$F$4000,6,FALSE),"-")</f>
        <v>-</v>
      </c>
      <c r="AJ216" s="9" t="str">
        <f>IFERROR(VLOOKUP(CONCATENATE($A216,AJ$1),'Исх-фото'!$A$2:$F$4000,6,FALSE),"-")</f>
        <v>ДА</v>
      </c>
      <c r="AK216" s="9" t="str">
        <f>IFERROR(VLOOKUP(CONCATENATE($A216,AK$1),'Исх-фото'!$A$2:$F$4000,6,FALSE),"-")</f>
        <v>НЕТ</v>
      </c>
      <c r="AL216" s="9" t="str">
        <f>IFERROR(VLOOKUP(CONCATENATE($A216,AL$1),'Исх-фото'!$A$2:$F$4000,6,FALSE),"-")</f>
        <v>-</v>
      </c>
      <c r="AM216" s="9" t="str">
        <f>IFERROR(VLOOKUP(CONCATENATE($A216,AM$1),'Исх-фото'!$A$2:$F$4000,6,FALSE),"-")</f>
        <v>ДА</v>
      </c>
      <c r="AN216" s="9" t="str">
        <f>IFERROR(VLOOKUP(CONCATENATE($A216,AN$1),'Исх-фото'!$A$2:$F$4000,6,FALSE),"-")</f>
        <v>ДА</v>
      </c>
      <c r="AO216" s="9" t="str">
        <f>IFERROR(VLOOKUP(CONCATENATE($A216,AO$1),'Исх-фото'!$A$2:$F$4000,6,FALSE),"-")</f>
        <v>-</v>
      </c>
      <c r="AP216" s="9" t="str">
        <f>IFERROR(VLOOKUP(CONCATENATE($A216,AP$1),'Исх-фото'!$A$2:$F$4000,6,FALSE),"-")</f>
        <v>НЕТ</v>
      </c>
      <c r="AQ216" s="9" t="str">
        <f>IFERROR(VLOOKUP(CONCATENATE($A216,AQ$1),'Исх-фото'!$A$2:$F$4000,6,FALSE),"-")</f>
        <v>-</v>
      </c>
      <c r="AR216" s="9" t="str">
        <f>IFERROR(VLOOKUP(CONCATENATE($A216,AR$1),'Исх-фото'!$A$2:$F$4000,6,FALSE),"-")</f>
        <v>-</v>
      </c>
      <c r="AS216" s="9" t="str">
        <f>IFERROR(VLOOKUP(CONCATENATE($A216,AS$1),'Исх-фото'!$A$2:$F$4000,6,FALSE),"-")</f>
        <v>ДА</v>
      </c>
      <c r="AT216" s="9" t="str">
        <f>IFERROR(VLOOKUP(CONCATENATE($A216,AT$1),'Исх-фото'!$A$2:$F$4000,6,FALSE),"-")</f>
        <v>-</v>
      </c>
      <c r="AU216" s="9" t="str">
        <f>IFERROR(VLOOKUP(CONCATENATE($A216,AU$1),'Исх-фото'!$A$2:$F$4000,6,FALSE),"-")</f>
        <v>-</v>
      </c>
      <c r="AV216" s="9" t="str">
        <f>IFERROR(VLOOKUP(CONCATENATE($A216,AV$1),'Исх-фото'!$A$2:$F$4000,6,FALSE),"-")</f>
        <v>-</v>
      </c>
      <c r="AW216" s="9" t="str">
        <f>IFERROR(VLOOKUP(CONCATENATE($A216,AW$1),'Исх-фото'!$A$2:$F$4000,6,FALSE),"-")</f>
        <v>-</v>
      </c>
      <c r="AX216" s="9" t="str">
        <f>IFERROR(VLOOKUP(CONCATENATE($A216,AX$1),'Исх-фото'!$A$2:$F$4000,6,FALSE),"-")</f>
        <v>-</v>
      </c>
      <c r="AY216" s="9" t="str">
        <f>IFERROR(VLOOKUP(CONCATENATE($A216,AY$1),'Исх-фото'!$A$2:$F$4000,6,FALSE),"-")</f>
        <v>-</v>
      </c>
      <c r="AZ216" s="9" t="str">
        <f>IFERROR(VLOOKUP(CONCATENATE($A216,AZ$1),'Исх-фото'!$A$2:$F$4000,6,FALSE),"-")</f>
        <v>-</v>
      </c>
      <c r="BA216" s="9" t="str">
        <f>IFERROR(VLOOKUP(CONCATENATE($A216,BA$1),'Исх-фото'!$A$2:$F$4000,6,FALSE),"-")</f>
        <v>-</v>
      </c>
      <c r="BB216" s="9" t="str">
        <f>IFERROR(VLOOKUP(CONCATENATE($A216,BB$1),'Исх-фото'!$A$2:$F$4000,6,FALSE),"-")</f>
        <v>-</v>
      </c>
      <c r="BC216" s="9" t="str">
        <f>IFERROR(VLOOKUP(CONCATENATE($A216,BC$1),'Исх-фото'!$A$2:$F$4000,6,FALSE),"-")</f>
        <v>НЕТ</v>
      </c>
      <c r="BD216" s="9" t="str">
        <f>IFERROR(VLOOKUP(CONCATENATE($A216,BD$1),'Исх-фото'!$A$2:$F$4000,6,FALSE),"-")</f>
        <v>-</v>
      </c>
      <c r="BE216" s="9" t="str">
        <f>IFERROR(VLOOKUP(CONCATENATE($A216,BE$1),'Исх-фото'!$A$2:$F$4000,6,FALSE),"-")</f>
        <v>ДА</v>
      </c>
      <c r="BF216" s="9" t="str">
        <f>IFERROR(VLOOKUP(CONCATENATE($A216,BF$1),'Исх-фото'!$A$2:$F$4000,6,FALSE),"-")</f>
        <v>-</v>
      </c>
      <c r="BG216" s="9" t="str">
        <f>IFERROR(VLOOKUP(CONCATENATE($A216,BG$1),'Исх-фото'!$A$2:$F$4000,6,FALSE),"-")</f>
        <v>-</v>
      </c>
      <c r="BH216" s="9" t="str">
        <f>IFERROR(VLOOKUP(CONCATENATE($A216,BH$1),'Исх-фото'!$A$2:$F$4000,6,FALSE),"-")</f>
        <v>-</v>
      </c>
      <c r="BI216" s="9" t="str">
        <f>IFERROR(VLOOKUP(CONCATENATE($A216,BI$1),'Исх-фото'!$A$2:$F$4000,6,FALSE),"-")</f>
        <v>-</v>
      </c>
      <c r="BJ216" s="37"/>
      <c r="BK216" s="42"/>
      <c r="BR216" s="25"/>
      <c r="BS216" s="25"/>
      <c r="BV216" s="25"/>
      <c r="BW216" s="25"/>
      <c r="BX216" s="25"/>
    </row>
    <row r="217" spans="1:76">
      <c r="A217" s="38">
        <f t="shared" si="37"/>
        <v>18</v>
      </c>
      <c r="B217" s="36">
        <f t="shared" si="36"/>
        <v>8</v>
      </c>
      <c r="C217" s="36">
        <f t="shared" si="35"/>
        <v>1</v>
      </c>
      <c r="D217" s="9" t="str">
        <f>IFERROR(VLOOKUP(CONCATENATE($A217,D$1),'Исх-фото'!$A$2:$F$4000,6,FALSE),"-")</f>
        <v>ДА</v>
      </c>
      <c r="E217" s="9" t="str">
        <f>IFERROR(VLOOKUP(CONCATENATE($A217,E$1),'Исх-фото'!$A$2:$F$4000,6,FALSE),"-")</f>
        <v>-</v>
      </c>
      <c r="F217" s="9" t="str">
        <f>IFERROR(VLOOKUP(CONCATENATE($A217,F$1),'Исх-фото'!$A$2:$F$4000,6,FALSE),"-")</f>
        <v>НЕТ</v>
      </c>
      <c r="G217" s="9" t="str">
        <f>IFERROR(VLOOKUP(CONCATENATE($A217,G$1),'Исх-фото'!$A$2:$F$4000,6,FALSE),"-")</f>
        <v>ДА</v>
      </c>
      <c r="H217" s="9" t="str">
        <f>IFERROR(VLOOKUP(CONCATENATE($A217,H$1),'Исх-фото'!$A$2:$F$4000,6,FALSE),"-")</f>
        <v>-</v>
      </c>
      <c r="I217" s="9" t="str">
        <f>IFERROR(VLOOKUP(CONCATENATE($A217,I$1),'Исх-фото'!$A$2:$F$4000,6,FALSE),"-")</f>
        <v>-</v>
      </c>
      <c r="J217" s="9" t="str">
        <f>IFERROR(VLOOKUP(CONCATENATE($A217,J$1),'Исх-фото'!$A$2:$F$4000,6,FALSE),"-")</f>
        <v>НЕТ</v>
      </c>
      <c r="K217" s="9" t="str">
        <f>IFERROR(VLOOKUP(CONCATENATE($A217,K$1),'Исх-фото'!$A$2:$F$4000,6,FALSE),"-")</f>
        <v>НЕТ</v>
      </c>
      <c r="L217" s="9" t="str">
        <f>IFERROR(VLOOKUP(CONCATENATE($A217,L$1),'Исх-фото'!$A$2:$F$4000,6,FALSE),"-")</f>
        <v>-</v>
      </c>
      <c r="M217" s="9" t="str">
        <f>IFERROR(VLOOKUP(CONCATENATE($A217,M$1),'Исх-фото'!$A$2:$F$4000,6,FALSE),"-")</f>
        <v>НЕТ</v>
      </c>
      <c r="N217" s="9" t="str">
        <f>IFERROR(VLOOKUP(CONCATENATE($A217,N$1),'Исх-фото'!$A$2:$F$4000,6,FALSE),"-")</f>
        <v>-</v>
      </c>
      <c r="O217" s="9" t="str">
        <f>IFERROR(VLOOKUP(CONCATENATE($A217,O$1),'Исх-фото'!$A$2:$F$4000,6,FALSE),"-")</f>
        <v>-</v>
      </c>
      <c r="P217" s="9" t="str">
        <f>IFERROR(VLOOKUP(CONCATENATE($A217,P$1),'Исх-фото'!$A$2:$F$4000,6,FALSE),"-")</f>
        <v>-</v>
      </c>
      <c r="Q217" s="9" t="str">
        <f>IFERROR(VLOOKUP(CONCATENATE($A217,Q$1),'Исх-фото'!$A$2:$F$4000,6,FALSE),"-")</f>
        <v>НЕТ</v>
      </c>
      <c r="R217" s="9" t="str">
        <f>IFERROR(VLOOKUP(CONCATENATE($A217,R$1),'Исх-фото'!$A$2:$F$4000,6,FALSE),"-")</f>
        <v>ДА</v>
      </c>
      <c r="S217" s="9" t="str">
        <f>IFERROR(VLOOKUP(CONCATENATE($A217,S$1),'Исх-фото'!$A$2:$F$4000,6,FALSE),"-")</f>
        <v>НЕТ</v>
      </c>
      <c r="T217" s="9" t="str">
        <f>IFERROR(VLOOKUP(CONCATENATE($A217,T$1),'Исх-фото'!$A$2:$F$4000,6,FALSE),"-")</f>
        <v>НЕТ</v>
      </c>
      <c r="U217" s="9" t="str">
        <f>IFERROR(VLOOKUP(CONCATENATE($A217,U$1),'Исх-фото'!$A$2:$F$4000,6,FALSE),"-")</f>
        <v>ДА</v>
      </c>
      <c r="V217" s="9" t="str">
        <f>IFERROR(VLOOKUP(CONCATENATE($A217,V$1),'Исх-фото'!$A$2:$F$4000,6,FALSE),"-")</f>
        <v>-</v>
      </c>
      <c r="W217" s="9" t="str">
        <f>IFERROR(VLOOKUP(CONCATENATE($A217,W$1),'Исх-фото'!$A$2:$F$4000,6,FALSE),"-")</f>
        <v>-</v>
      </c>
      <c r="X217" s="9" t="str">
        <f>IFERROR(VLOOKUP(CONCATENATE($A217,X$1),'Исх-фото'!$A$2:$F$4000,6,FALSE),"-")</f>
        <v>-</v>
      </c>
      <c r="Y217" s="9" t="str">
        <f>IFERROR(VLOOKUP(CONCATENATE($A217,Y$1),'Исх-фото'!$A$2:$F$4000,6,FALSE),"-")</f>
        <v>НЕТ</v>
      </c>
      <c r="Z217" s="9" t="str">
        <f>IFERROR(VLOOKUP(CONCATENATE($A217,Z$1),'Исх-фото'!$A$2:$F$4000,6,FALSE),"-")</f>
        <v>НЕТ</v>
      </c>
      <c r="AA217" s="9" t="str">
        <f>IFERROR(VLOOKUP(CONCATENATE($A217,AA$1),'Исх-фото'!$A$2:$F$4000,6,FALSE),"-")</f>
        <v>-</v>
      </c>
      <c r="AB217" s="9" t="str">
        <f>IFERROR(VLOOKUP(CONCATENATE($A217,AB$1),'Исх-фото'!$A$2:$F$4000,6,FALSE),"-")</f>
        <v>НЕТ</v>
      </c>
      <c r="AC217" s="9" t="str">
        <f>IFERROR(VLOOKUP(CONCATENATE($A217,AC$1),'Исх-фото'!$A$2:$F$4000,6,FALSE),"-")</f>
        <v>НЕТ</v>
      </c>
      <c r="AD217" s="9" t="str">
        <f>IFERROR(VLOOKUP(CONCATENATE($A217,AD$1),'Исх-фото'!$A$2:$F$4000,6,FALSE),"-")</f>
        <v>-</v>
      </c>
      <c r="AE217" s="9" t="str">
        <f>IFERROR(VLOOKUP(CONCATENATE($A217,AE$1),'Исх-фото'!$A$2:$F$4000,6,FALSE),"-")</f>
        <v>-</v>
      </c>
      <c r="AF217" s="9" t="str">
        <f>IFERROR(VLOOKUP(CONCATENATE($A217,AF$1),'Исх-фото'!$A$2:$F$4000,6,FALSE),"-")</f>
        <v>-</v>
      </c>
      <c r="AG217" s="9" t="str">
        <f>IFERROR(VLOOKUP(CONCATENATE($A217,AG$1),'Исх-фото'!$A$2:$F$4000,6,FALSE),"-")</f>
        <v>ДА</v>
      </c>
      <c r="AH217" s="9" t="str">
        <f>IFERROR(VLOOKUP(CONCATENATE($A217,AH$1),'Исх-фото'!$A$2:$F$4000,6,FALSE),"-")</f>
        <v>-</v>
      </c>
      <c r="AI217" s="9" t="str">
        <f>IFERROR(VLOOKUP(CONCATENATE($A217,AI$1),'Исх-фото'!$A$2:$F$4000,6,FALSE),"-")</f>
        <v>ДА</v>
      </c>
      <c r="AJ217" s="9" t="str">
        <f>IFERROR(VLOOKUP(CONCATENATE($A217,AJ$1),'Исх-фото'!$A$2:$F$4000,6,FALSE),"-")</f>
        <v>ДА</v>
      </c>
      <c r="AK217" s="9" t="str">
        <f>IFERROR(VLOOKUP(CONCATENATE($A217,AK$1),'Исх-фото'!$A$2:$F$4000,6,FALSE),"-")</f>
        <v>НЕТ</v>
      </c>
      <c r="AL217" s="9" t="str">
        <f>IFERROR(VLOOKUP(CONCATENATE($A217,AL$1),'Исх-фото'!$A$2:$F$4000,6,FALSE),"-")</f>
        <v>-</v>
      </c>
      <c r="AM217" s="9" t="str">
        <f>IFERROR(VLOOKUP(CONCATENATE($A217,AM$1),'Исх-фото'!$A$2:$F$4000,6,FALSE),"-")</f>
        <v>ДА</v>
      </c>
      <c r="AN217" s="9" t="str">
        <f>IFERROR(VLOOKUP(CONCATENATE($A217,AN$1),'Исх-фото'!$A$2:$F$4000,6,FALSE),"-")</f>
        <v>-</v>
      </c>
      <c r="AO217" s="9" t="str">
        <f>IFERROR(VLOOKUP(CONCATENATE($A217,AO$1),'Исх-фото'!$A$2:$F$4000,6,FALSE),"-")</f>
        <v>НЕТ</v>
      </c>
      <c r="AP217" s="9" t="str">
        <f>IFERROR(VLOOKUP(CONCATENATE($A217,AP$1),'Исх-фото'!$A$2:$F$4000,6,FALSE),"-")</f>
        <v>НЕТ</v>
      </c>
      <c r="AQ217" s="9" t="str">
        <f>IFERROR(VLOOKUP(CONCATENATE($A217,AQ$1),'Исх-фото'!$A$2:$F$4000,6,FALSE),"-")</f>
        <v>-</v>
      </c>
      <c r="AR217" s="9" t="str">
        <f>IFERROR(VLOOKUP(CONCATENATE($A217,AR$1),'Исх-фото'!$A$2:$F$4000,6,FALSE),"-")</f>
        <v>-</v>
      </c>
      <c r="AS217" s="9" t="str">
        <f>IFERROR(VLOOKUP(CONCATENATE($A217,AS$1),'Исх-фото'!$A$2:$F$4000,6,FALSE),"-")</f>
        <v>-</v>
      </c>
      <c r="AT217" s="9" t="str">
        <f>IFERROR(VLOOKUP(CONCATENATE($A217,AT$1),'Исх-фото'!$A$2:$F$4000,6,FALSE),"-")</f>
        <v>-</v>
      </c>
      <c r="AU217" s="9" t="str">
        <f>IFERROR(VLOOKUP(CONCATENATE($A217,AU$1),'Исх-фото'!$A$2:$F$4000,6,FALSE),"-")</f>
        <v>-</v>
      </c>
      <c r="AV217" s="9" t="str">
        <f>IFERROR(VLOOKUP(CONCATENATE($A217,AV$1),'Исх-фото'!$A$2:$F$4000,6,FALSE),"-")</f>
        <v>-</v>
      </c>
      <c r="AW217" s="9" t="str">
        <f>IFERROR(VLOOKUP(CONCATENATE($A217,AW$1),'Исх-фото'!$A$2:$F$4000,6,FALSE),"-")</f>
        <v>НЕТ</v>
      </c>
      <c r="AX217" s="9" t="str">
        <f>IFERROR(VLOOKUP(CONCATENATE($A217,AX$1),'Исх-фото'!$A$2:$F$4000,6,FALSE),"-")</f>
        <v>-</v>
      </c>
      <c r="AY217" s="9" t="str">
        <f>IFERROR(VLOOKUP(CONCATENATE($A217,AY$1),'Исх-фото'!$A$2:$F$4000,6,FALSE),"-")</f>
        <v>-</v>
      </c>
      <c r="AZ217" s="9" t="str">
        <f>IFERROR(VLOOKUP(CONCATENATE($A217,AZ$1),'Исх-фото'!$A$2:$F$4000,6,FALSE),"-")</f>
        <v>-</v>
      </c>
      <c r="BA217" s="9" t="str">
        <f>IFERROR(VLOOKUP(CONCATENATE($A217,BA$1),'Исх-фото'!$A$2:$F$4000,6,FALSE),"-")</f>
        <v>-</v>
      </c>
      <c r="BB217" s="9" t="str">
        <f>IFERROR(VLOOKUP(CONCATENATE($A217,BB$1),'Исх-фото'!$A$2:$F$4000,6,FALSE),"-")</f>
        <v>ДА</v>
      </c>
      <c r="BC217" s="9" t="str">
        <f>IFERROR(VLOOKUP(CONCATENATE($A217,BC$1),'Исх-фото'!$A$2:$F$4000,6,FALSE),"-")</f>
        <v>НЕТ</v>
      </c>
      <c r="BD217" s="9" t="str">
        <f>IFERROR(VLOOKUP(CONCATENATE($A217,BD$1),'Исх-фото'!$A$2:$F$4000,6,FALSE),"-")</f>
        <v>-</v>
      </c>
      <c r="BE217" s="9" t="str">
        <f>IFERROR(VLOOKUP(CONCATENATE($A217,BE$1),'Исх-фото'!$A$2:$F$4000,6,FALSE),"-")</f>
        <v>ДА</v>
      </c>
      <c r="BF217" s="9" t="str">
        <f>IFERROR(VLOOKUP(CONCATENATE($A217,BF$1),'Исх-фото'!$A$2:$F$4000,6,FALSE),"-")</f>
        <v>-</v>
      </c>
      <c r="BG217" s="9" t="str">
        <f>IFERROR(VLOOKUP(CONCATENATE($A217,BG$1),'Исх-фото'!$A$2:$F$4000,6,FALSE),"-")</f>
        <v>-</v>
      </c>
      <c r="BH217" s="9" t="str">
        <f>IFERROR(VLOOKUP(CONCATENATE($A217,BH$1),'Исх-фото'!$A$2:$F$4000,6,FALSE),"-")</f>
        <v>НЕТ</v>
      </c>
      <c r="BI217" s="9" t="str">
        <f>IFERROR(VLOOKUP(CONCATENATE($A217,BI$1),'Исх-фото'!$A$2:$F$4000,6,FALSE),"-")</f>
        <v>НЕТ</v>
      </c>
      <c r="BJ217" s="37"/>
      <c r="BK217" s="42"/>
      <c r="BR217" s="25"/>
      <c r="BS217" s="25"/>
      <c r="BV217" s="25"/>
      <c r="BW217" s="25"/>
      <c r="BX217" s="25"/>
    </row>
    <row r="218" spans="1:76">
      <c r="A218" s="38">
        <f t="shared" si="37"/>
        <v>19</v>
      </c>
      <c r="B218" s="36">
        <f t="shared" si="36"/>
        <v>8</v>
      </c>
      <c r="C218" s="36">
        <f t="shared" si="35"/>
        <v>2</v>
      </c>
      <c r="D218" s="9" t="str">
        <f>IFERROR(VLOOKUP(CONCATENATE($A218,D$1),'Исх-фото'!$A$2:$F$4000,6,FALSE),"-")</f>
        <v>НЕТ</v>
      </c>
      <c r="E218" s="9" t="str">
        <f>IFERROR(VLOOKUP(CONCATENATE($A218,E$1),'Исх-фото'!$A$2:$F$4000,6,FALSE),"-")</f>
        <v>-</v>
      </c>
      <c r="F218" s="9" t="str">
        <f>IFERROR(VLOOKUP(CONCATENATE($A218,F$1),'Исх-фото'!$A$2:$F$4000,6,FALSE),"-")</f>
        <v>-</v>
      </c>
      <c r="G218" s="9" t="str">
        <f>IFERROR(VLOOKUP(CONCATENATE($A218,G$1),'Исх-фото'!$A$2:$F$4000,6,FALSE),"-")</f>
        <v>-</v>
      </c>
      <c r="H218" s="9" t="str">
        <f>IFERROR(VLOOKUP(CONCATENATE($A218,H$1),'Исх-фото'!$A$2:$F$4000,6,FALSE),"-")</f>
        <v>-</v>
      </c>
      <c r="I218" s="9" t="str">
        <f>IFERROR(VLOOKUP(CONCATENATE($A218,I$1),'Исх-фото'!$A$2:$F$4000,6,FALSE),"-")</f>
        <v>-</v>
      </c>
      <c r="J218" s="9" t="str">
        <f>IFERROR(VLOOKUP(CONCATENATE($A218,J$1),'Исх-фото'!$A$2:$F$4000,6,FALSE),"-")</f>
        <v>-</v>
      </c>
      <c r="K218" s="9" t="str">
        <f>IFERROR(VLOOKUP(CONCATENATE($A218,K$1),'Исх-фото'!$A$2:$F$4000,6,FALSE),"-")</f>
        <v>-</v>
      </c>
      <c r="L218" s="9" t="str">
        <f>IFERROR(VLOOKUP(CONCATENATE($A218,L$1),'Исх-фото'!$A$2:$F$4000,6,FALSE),"-")</f>
        <v>-</v>
      </c>
      <c r="M218" s="9" t="str">
        <f>IFERROR(VLOOKUP(CONCATENATE($A218,M$1),'Исх-фото'!$A$2:$F$4000,6,FALSE),"-")</f>
        <v>ДА</v>
      </c>
      <c r="N218" s="9" t="str">
        <f>IFERROR(VLOOKUP(CONCATENATE($A218,N$1),'Исх-фото'!$A$2:$F$4000,6,FALSE),"-")</f>
        <v>-</v>
      </c>
      <c r="O218" s="9" t="str">
        <f>IFERROR(VLOOKUP(CONCATENATE($A218,O$1),'Исх-фото'!$A$2:$F$4000,6,FALSE),"-")</f>
        <v>НЕТ</v>
      </c>
      <c r="P218" s="9" t="str">
        <f>IFERROR(VLOOKUP(CONCATENATE($A218,P$1),'Исх-фото'!$A$2:$F$4000,6,FALSE),"-")</f>
        <v>-</v>
      </c>
      <c r="Q218" s="9" t="str">
        <f>IFERROR(VLOOKUP(CONCATENATE($A218,Q$1),'Исх-фото'!$A$2:$F$4000,6,FALSE),"-")</f>
        <v>НЕТ</v>
      </c>
      <c r="R218" s="9" t="str">
        <f>IFERROR(VLOOKUP(CONCATENATE($A218,R$1),'Исх-фото'!$A$2:$F$4000,6,FALSE),"-")</f>
        <v>-</v>
      </c>
      <c r="S218" s="9" t="str">
        <f>IFERROR(VLOOKUP(CONCATENATE($A218,S$1),'Исх-фото'!$A$2:$F$4000,6,FALSE),"-")</f>
        <v>НЕТ</v>
      </c>
      <c r="T218" s="9" t="str">
        <f>IFERROR(VLOOKUP(CONCATENATE($A218,T$1),'Исх-фото'!$A$2:$F$4000,6,FALSE),"-")</f>
        <v>НЕТ</v>
      </c>
      <c r="U218" s="9" t="str">
        <f>IFERROR(VLOOKUP(CONCATENATE($A218,U$1),'Исх-фото'!$A$2:$F$4000,6,FALSE),"-")</f>
        <v>НЕТ</v>
      </c>
      <c r="V218" s="9" t="str">
        <f>IFERROR(VLOOKUP(CONCATENATE($A218,V$1),'Исх-фото'!$A$2:$F$4000,6,FALSE),"-")</f>
        <v>-</v>
      </c>
      <c r="W218" s="9" t="str">
        <f>IFERROR(VLOOKUP(CONCATENATE($A218,W$1),'Исх-фото'!$A$2:$F$4000,6,FALSE),"-")</f>
        <v>-</v>
      </c>
      <c r="X218" s="9" t="str">
        <f>IFERROR(VLOOKUP(CONCATENATE($A218,X$1),'Исх-фото'!$A$2:$F$4000,6,FALSE),"-")</f>
        <v>-</v>
      </c>
      <c r="Y218" s="9" t="str">
        <f>IFERROR(VLOOKUP(CONCATENATE($A218,Y$1),'Исх-фото'!$A$2:$F$4000,6,FALSE),"-")</f>
        <v>ДА</v>
      </c>
      <c r="Z218" s="9" t="str">
        <f>IFERROR(VLOOKUP(CONCATENATE($A218,Z$1),'Исх-фото'!$A$2:$F$4000,6,FALSE),"-")</f>
        <v>ДА</v>
      </c>
      <c r="AA218" s="9" t="str">
        <f>IFERROR(VLOOKUP(CONCATENATE($A218,AA$1),'Исх-фото'!$A$2:$F$4000,6,FALSE),"-")</f>
        <v>-</v>
      </c>
      <c r="AB218" s="9" t="str">
        <f>IFERROR(VLOOKUP(CONCATENATE($A218,AB$1),'Исх-фото'!$A$2:$F$4000,6,FALSE),"-")</f>
        <v>-</v>
      </c>
      <c r="AC218" s="9" t="str">
        <f>IFERROR(VLOOKUP(CONCATENATE($A218,AC$1),'Исх-фото'!$A$2:$F$4000,6,FALSE),"-")</f>
        <v>НЕТ</v>
      </c>
      <c r="AD218" s="9" t="str">
        <f>IFERROR(VLOOKUP(CONCATENATE($A218,AD$1),'Исх-фото'!$A$2:$F$4000,6,FALSE),"-")</f>
        <v>-</v>
      </c>
      <c r="AE218" s="9" t="str">
        <f>IFERROR(VLOOKUP(CONCATENATE($A218,AE$1),'Исх-фото'!$A$2:$F$4000,6,FALSE),"-")</f>
        <v>-</v>
      </c>
      <c r="AF218" s="9" t="str">
        <f>IFERROR(VLOOKUP(CONCATENATE($A218,AF$1),'Исх-фото'!$A$2:$F$4000,6,FALSE),"-")</f>
        <v>-</v>
      </c>
      <c r="AG218" s="9" t="str">
        <f>IFERROR(VLOOKUP(CONCATENATE($A218,AG$1),'Исх-фото'!$A$2:$F$4000,6,FALSE),"-")</f>
        <v>ДА</v>
      </c>
      <c r="AH218" s="9" t="str">
        <f>IFERROR(VLOOKUP(CONCATENATE($A218,AH$1),'Исх-фото'!$A$2:$F$4000,6,FALSE),"-")</f>
        <v>-</v>
      </c>
      <c r="AI218" s="9" t="str">
        <f>IFERROR(VLOOKUP(CONCATENATE($A218,AI$1),'Исх-фото'!$A$2:$F$4000,6,FALSE),"-")</f>
        <v>-</v>
      </c>
      <c r="AJ218" s="9" t="str">
        <f>IFERROR(VLOOKUP(CONCATENATE($A218,AJ$1),'Исх-фото'!$A$2:$F$4000,6,FALSE),"-")</f>
        <v>ДА</v>
      </c>
      <c r="AK218" s="9" t="str">
        <f>IFERROR(VLOOKUP(CONCATENATE($A218,AK$1),'Исх-фото'!$A$2:$F$4000,6,FALSE),"-")</f>
        <v>ДА</v>
      </c>
      <c r="AL218" s="9" t="str">
        <f>IFERROR(VLOOKUP(CONCATENATE($A218,AL$1),'Исх-фото'!$A$2:$F$4000,6,FALSE),"-")</f>
        <v>НЕТ</v>
      </c>
      <c r="AM218" s="9" t="str">
        <f>IFERROR(VLOOKUP(CONCATENATE($A218,AM$1),'Исх-фото'!$A$2:$F$4000,6,FALSE),"-")</f>
        <v>ДА</v>
      </c>
      <c r="AN218" s="9" t="str">
        <f>IFERROR(VLOOKUP(CONCATENATE($A218,AN$1),'Исх-фото'!$A$2:$F$4000,6,FALSE),"-")</f>
        <v>-</v>
      </c>
      <c r="AO218" s="9" t="str">
        <f>IFERROR(VLOOKUP(CONCATENATE($A218,AO$1),'Исх-фото'!$A$2:$F$4000,6,FALSE),"-")</f>
        <v>-</v>
      </c>
      <c r="AP218" s="9" t="str">
        <f>IFERROR(VLOOKUP(CONCATENATE($A218,AP$1),'Исх-фото'!$A$2:$F$4000,6,FALSE),"-")</f>
        <v>НЕТ</v>
      </c>
      <c r="AQ218" s="9" t="str">
        <f>IFERROR(VLOOKUP(CONCATENATE($A218,AQ$1),'Исх-фото'!$A$2:$F$4000,6,FALSE),"-")</f>
        <v>-</v>
      </c>
      <c r="AR218" s="9" t="str">
        <f>IFERROR(VLOOKUP(CONCATENATE($A218,AR$1),'Исх-фото'!$A$2:$F$4000,6,FALSE),"-")</f>
        <v>-</v>
      </c>
      <c r="AS218" s="9" t="str">
        <f>IFERROR(VLOOKUP(CONCATENATE($A218,AS$1),'Исх-фото'!$A$2:$F$4000,6,FALSE),"-")</f>
        <v>ДА</v>
      </c>
      <c r="AT218" s="9" t="str">
        <f>IFERROR(VLOOKUP(CONCATENATE($A218,AT$1),'Исх-фото'!$A$2:$F$4000,6,FALSE),"-")</f>
        <v>-</v>
      </c>
      <c r="AU218" s="9" t="str">
        <f>IFERROR(VLOOKUP(CONCATENATE($A218,AU$1),'Исх-фото'!$A$2:$F$4000,6,FALSE),"-")</f>
        <v>-</v>
      </c>
      <c r="AV218" s="9" t="str">
        <f>IFERROR(VLOOKUP(CONCATENATE($A218,AV$1),'Исх-фото'!$A$2:$F$4000,6,FALSE),"-")</f>
        <v>-</v>
      </c>
      <c r="AW218" s="9" t="str">
        <f>IFERROR(VLOOKUP(CONCATENATE($A218,AW$1),'Исх-фото'!$A$2:$F$4000,6,FALSE),"-")</f>
        <v>НЕТ</v>
      </c>
      <c r="AX218" s="9" t="str">
        <f>IFERROR(VLOOKUP(CONCATENATE($A218,AX$1),'Исх-фото'!$A$2:$F$4000,6,FALSE),"-")</f>
        <v>-</v>
      </c>
      <c r="AY218" s="9" t="str">
        <f>IFERROR(VLOOKUP(CONCATENATE($A218,AY$1),'Исх-фото'!$A$2:$F$4000,6,FALSE),"-")</f>
        <v>-</v>
      </c>
      <c r="AZ218" s="9" t="str">
        <f>IFERROR(VLOOKUP(CONCATENATE($A218,AZ$1),'Исх-фото'!$A$2:$F$4000,6,FALSE),"-")</f>
        <v>ДА</v>
      </c>
      <c r="BA218" s="9" t="str">
        <f>IFERROR(VLOOKUP(CONCATENATE($A218,BA$1),'Исх-фото'!$A$2:$F$4000,6,FALSE),"-")</f>
        <v>-</v>
      </c>
      <c r="BB218" s="9" t="str">
        <f>IFERROR(VLOOKUP(CONCATENATE($A218,BB$1),'Исх-фото'!$A$2:$F$4000,6,FALSE),"-")</f>
        <v>НЕТ</v>
      </c>
      <c r="BC218" s="9" t="str">
        <f>IFERROR(VLOOKUP(CONCATENATE($A218,BC$1),'Исх-фото'!$A$2:$F$4000,6,FALSE),"-")</f>
        <v>НЕТ</v>
      </c>
      <c r="BD218" s="9" t="str">
        <f>IFERROR(VLOOKUP(CONCATENATE($A218,BD$1),'Исх-фото'!$A$2:$F$4000,6,FALSE),"-")</f>
        <v>-</v>
      </c>
      <c r="BE218" s="9" t="str">
        <f>IFERROR(VLOOKUP(CONCATENATE($A218,BE$1),'Исх-фото'!$A$2:$F$4000,6,FALSE),"-")</f>
        <v>НЕТ</v>
      </c>
      <c r="BF218" s="9" t="str">
        <f>IFERROR(VLOOKUP(CONCATENATE($A218,BF$1),'Исх-фото'!$A$2:$F$4000,6,FALSE),"-")</f>
        <v>НЕТ</v>
      </c>
      <c r="BG218" s="9" t="str">
        <f>IFERROR(VLOOKUP(CONCATENATE($A218,BG$1),'Исх-фото'!$A$2:$F$4000,6,FALSE),"-")</f>
        <v>-</v>
      </c>
      <c r="BH218" s="9" t="str">
        <f>IFERROR(VLOOKUP(CONCATENATE($A218,BH$1),'Исх-фото'!$A$2:$F$4000,6,FALSE),"-")</f>
        <v>-</v>
      </c>
      <c r="BI218" s="9" t="str">
        <f>IFERROR(VLOOKUP(CONCATENATE($A218,BI$1),'Исх-фото'!$A$2:$F$4000,6,FALSE),"-")</f>
        <v>НЕТ</v>
      </c>
      <c r="BJ218" s="37"/>
      <c r="BK218" s="42"/>
      <c r="BR218" s="25"/>
      <c r="BS218" s="25"/>
      <c r="BV218" s="25"/>
      <c r="BW218" s="25"/>
      <c r="BX218" s="25"/>
    </row>
    <row r="219" spans="1:76">
      <c r="A219" s="38">
        <f t="shared" si="37"/>
        <v>20</v>
      </c>
      <c r="B219" s="36">
        <f t="shared" si="36"/>
        <v>8</v>
      </c>
      <c r="C219" s="36">
        <f t="shared" si="35"/>
        <v>3</v>
      </c>
      <c r="D219" s="9" t="str">
        <f>IFERROR(VLOOKUP(CONCATENATE($A219,D$1),'Исх-фото'!$A$2:$F$4000,6,FALSE),"-")</f>
        <v>ДА</v>
      </c>
      <c r="E219" s="9" t="str">
        <f>IFERROR(VLOOKUP(CONCATENATE($A219,E$1),'Исх-фото'!$A$2:$F$4000,6,FALSE),"-")</f>
        <v>-</v>
      </c>
      <c r="F219" s="9" t="str">
        <f>IFERROR(VLOOKUP(CONCATENATE($A219,F$1),'Исх-фото'!$A$2:$F$4000,6,FALSE),"-")</f>
        <v>ДА</v>
      </c>
      <c r="G219" s="9" t="str">
        <f>IFERROR(VLOOKUP(CONCATENATE($A219,G$1),'Исх-фото'!$A$2:$F$4000,6,FALSE),"-")</f>
        <v>ДА</v>
      </c>
      <c r="H219" s="9" t="str">
        <f>IFERROR(VLOOKUP(CONCATENATE($A219,H$1),'Исх-фото'!$A$2:$F$4000,6,FALSE),"-")</f>
        <v>-</v>
      </c>
      <c r="I219" s="9" t="str">
        <f>IFERROR(VLOOKUP(CONCATENATE($A219,I$1),'Исх-фото'!$A$2:$F$4000,6,FALSE),"-")</f>
        <v>-</v>
      </c>
      <c r="J219" s="9" t="str">
        <f>IFERROR(VLOOKUP(CONCATENATE($A219,J$1),'Исх-фото'!$A$2:$F$4000,6,FALSE),"-")</f>
        <v>-</v>
      </c>
      <c r="K219" s="9" t="str">
        <f>IFERROR(VLOOKUP(CONCATENATE($A219,K$1),'Исх-фото'!$A$2:$F$4000,6,FALSE),"-")</f>
        <v>ДА</v>
      </c>
      <c r="L219" s="9" t="str">
        <f>IFERROR(VLOOKUP(CONCATENATE($A219,L$1),'Исх-фото'!$A$2:$F$4000,6,FALSE),"-")</f>
        <v>-</v>
      </c>
      <c r="M219" s="9" t="str">
        <f>IFERROR(VLOOKUP(CONCATENATE($A219,M$1),'Исх-фото'!$A$2:$F$4000,6,FALSE),"-")</f>
        <v>ДА</v>
      </c>
      <c r="N219" s="9" t="str">
        <f>IFERROR(VLOOKUP(CONCATENATE($A219,N$1),'Исх-фото'!$A$2:$F$4000,6,FALSE),"-")</f>
        <v>-</v>
      </c>
      <c r="O219" s="9" t="str">
        <f>IFERROR(VLOOKUP(CONCATENATE($A219,O$1),'Исх-фото'!$A$2:$F$4000,6,FALSE),"-")</f>
        <v>-</v>
      </c>
      <c r="P219" s="9" t="str">
        <f>IFERROR(VLOOKUP(CONCATENATE($A219,P$1),'Исх-фото'!$A$2:$F$4000,6,FALSE),"-")</f>
        <v>-</v>
      </c>
      <c r="Q219" s="9" t="str">
        <f>IFERROR(VLOOKUP(CONCATENATE($A219,Q$1),'Исх-фото'!$A$2:$F$4000,6,FALSE),"-")</f>
        <v>НЕТ</v>
      </c>
      <c r="R219" s="9" t="str">
        <f>IFERROR(VLOOKUP(CONCATENATE($A219,R$1),'Исх-фото'!$A$2:$F$4000,6,FALSE),"-")</f>
        <v>-</v>
      </c>
      <c r="S219" s="9" t="str">
        <f>IFERROR(VLOOKUP(CONCATENATE($A219,S$1),'Исх-фото'!$A$2:$F$4000,6,FALSE),"-")</f>
        <v>ДА</v>
      </c>
      <c r="T219" s="9" t="str">
        <f>IFERROR(VLOOKUP(CONCATENATE($A219,T$1),'Исх-фото'!$A$2:$F$4000,6,FALSE),"-")</f>
        <v>ДА</v>
      </c>
      <c r="U219" s="9" t="str">
        <f>IFERROR(VLOOKUP(CONCATENATE($A219,U$1),'Исх-фото'!$A$2:$F$4000,6,FALSE),"-")</f>
        <v>ДА</v>
      </c>
      <c r="V219" s="9" t="str">
        <f>IFERROR(VLOOKUP(CONCATENATE($A219,V$1),'Исх-фото'!$A$2:$F$4000,6,FALSE),"-")</f>
        <v>-</v>
      </c>
      <c r="W219" s="9" t="str">
        <f>IFERROR(VLOOKUP(CONCATENATE($A219,W$1),'Исх-фото'!$A$2:$F$4000,6,FALSE),"-")</f>
        <v>-</v>
      </c>
      <c r="X219" s="9" t="str">
        <f>IFERROR(VLOOKUP(CONCATENATE($A219,X$1),'Исх-фото'!$A$2:$F$4000,6,FALSE),"-")</f>
        <v>НЕТ</v>
      </c>
      <c r="Y219" s="9" t="str">
        <f>IFERROR(VLOOKUP(CONCATENATE($A219,Y$1),'Исх-фото'!$A$2:$F$4000,6,FALSE),"-")</f>
        <v>ДА</v>
      </c>
      <c r="Z219" s="9" t="str">
        <f>IFERROR(VLOOKUP(CONCATENATE($A219,Z$1),'Исх-фото'!$A$2:$F$4000,6,FALSE),"-")</f>
        <v>ДА</v>
      </c>
      <c r="AA219" s="9" t="str">
        <f>IFERROR(VLOOKUP(CONCATENATE($A219,AA$1),'Исх-фото'!$A$2:$F$4000,6,FALSE),"-")</f>
        <v>-</v>
      </c>
      <c r="AB219" s="9" t="str">
        <f>IFERROR(VLOOKUP(CONCATENATE($A219,AB$1),'Исх-фото'!$A$2:$F$4000,6,FALSE),"-")</f>
        <v>ДА</v>
      </c>
      <c r="AC219" s="9" t="str">
        <f>IFERROR(VLOOKUP(CONCATENATE($A219,AC$1),'Исх-фото'!$A$2:$F$4000,6,FALSE),"-")</f>
        <v>НЕТ</v>
      </c>
      <c r="AD219" s="9" t="str">
        <f>IFERROR(VLOOKUP(CONCATENATE($A219,AD$1),'Исх-фото'!$A$2:$F$4000,6,FALSE),"-")</f>
        <v>-</v>
      </c>
      <c r="AE219" s="9" t="str">
        <f>IFERROR(VLOOKUP(CONCATENATE($A219,AE$1),'Исх-фото'!$A$2:$F$4000,6,FALSE),"-")</f>
        <v>-</v>
      </c>
      <c r="AF219" s="9" t="str">
        <f>IFERROR(VLOOKUP(CONCATENATE($A219,AF$1),'Исх-фото'!$A$2:$F$4000,6,FALSE),"-")</f>
        <v>-</v>
      </c>
      <c r="AG219" s="9" t="str">
        <f>IFERROR(VLOOKUP(CONCATENATE($A219,AG$1),'Исх-фото'!$A$2:$F$4000,6,FALSE),"-")</f>
        <v>ДА</v>
      </c>
      <c r="AH219" s="9" t="str">
        <f>IFERROR(VLOOKUP(CONCATENATE($A219,AH$1),'Исх-фото'!$A$2:$F$4000,6,FALSE),"-")</f>
        <v>-</v>
      </c>
      <c r="AI219" s="9" t="str">
        <f>IFERROR(VLOOKUP(CONCATENATE($A219,AI$1),'Исх-фото'!$A$2:$F$4000,6,FALSE),"-")</f>
        <v>-</v>
      </c>
      <c r="AJ219" s="9" t="str">
        <f>IFERROR(VLOOKUP(CONCATENATE($A219,AJ$1),'Исх-фото'!$A$2:$F$4000,6,FALSE),"-")</f>
        <v>НЕТ</v>
      </c>
      <c r="AK219" s="9" t="str">
        <f>IFERROR(VLOOKUP(CONCATENATE($A219,AK$1),'Исх-фото'!$A$2:$F$4000,6,FALSE),"-")</f>
        <v>НЕТ</v>
      </c>
      <c r="AL219" s="9" t="str">
        <f>IFERROR(VLOOKUP(CONCATENATE($A219,AL$1),'Исх-фото'!$A$2:$F$4000,6,FALSE),"-")</f>
        <v>НЕТ</v>
      </c>
      <c r="AM219" s="9" t="str">
        <f>IFERROR(VLOOKUP(CONCATENATE($A219,AM$1),'Исх-фото'!$A$2:$F$4000,6,FALSE),"-")</f>
        <v>ДА</v>
      </c>
      <c r="AN219" s="9" t="str">
        <f>IFERROR(VLOOKUP(CONCATENATE($A219,AN$1),'Исх-фото'!$A$2:$F$4000,6,FALSE),"-")</f>
        <v>-</v>
      </c>
      <c r="AO219" s="9" t="str">
        <f>IFERROR(VLOOKUP(CONCATENATE($A219,AO$1),'Исх-фото'!$A$2:$F$4000,6,FALSE),"-")</f>
        <v>-</v>
      </c>
      <c r="AP219" s="9" t="str">
        <f>IFERROR(VLOOKUP(CONCATENATE($A219,AP$1),'Исх-фото'!$A$2:$F$4000,6,FALSE),"-")</f>
        <v>НЕТ</v>
      </c>
      <c r="AQ219" s="9" t="str">
        <f>IFERROR(VLOOKUP(CONCATENATE($A219,AQ$1),'Исх-фото'!$A$2:$F$4000,6,FALSE),"-")</f>
        <v>-</v>
      </c>
      <c r="AR219" s="9" t="str">
        <f>IFERROR(VLOOKUP(CONCATENATE($A219,AR$1),'Исх-фото'!$A$2:$F$4000,6,FALSE),"-")</f>
        <v>-</v>
      </c>
      <c r="AS219" s="9" t="str">
        <f>IFERROR(VLOOKUP(CONCATENATE($A219,AS$1),'Исх-фото'!$A$2:$F$4000,6,FALSE),"-")</f>
        <v>ДА</v>
      </c>
      <c r="AT219" s="9" t="str">
        <f>IFERROR(VLOOKUP(CONCATENATE($A219,AT$1),'Исх-фото'!$A$2:$F$4000,6,FALSE),"-")</f>
        <v>-</v>
      </c>
      <c r="AU219" s="9" t="str">
        <f>IFERROR(VLOOKUP(CONCATENATE($A219,AU$1),'Исх-фото'!$A$2:$F$4000,6,FALSE),"-")</f>
        <v>-</v>
      </c>
      <c r="AV219" s="9" t="str">
        <f>IFERROR(VLOOKUP(CONCATENATE($A219,AV$1),'Исх-фото'!$A$2:$F$4000,6,FALSE),"-")</f>
        <v>-</v>
      </c>
      <c r="AW219" s="9" t="str">
        <f>IFERROR(VLOOKUP(CONCATENATE($A219,AW$1),'Исх-фото'!$A$2:$F$4000,6,FALSE),"-")</f>
        <v>НЕТ</v>
      </c>
      <c r="AX219" s="9" t="str">
        <f>IFERROR(VLOOKUP(CONCATENATE($A219,AX$1),'Исх-фото'!$A$2:$F$4000,6,FALSE),"-")</f>
        <v>-</v>
      </c>
      <c r="AY219" s="9" t="str">
        <f>IFERROR(VLOOKUP(CONCATENATE($A219,AY$1),'Исх-фото'!$A$2:$F$4000,6,FALSE),"-")</f>
        <v>-</v>
      </c>
      <c r="AZ219" s="9" t="str">
        <f>IFERROR(VLOOKUP(CONCATENATE($A219,AZ$1),'Исх-фото'!$A$2:$F$4000,6,FALSE),"-")</f>
        <v>-</v>
      </c>
      <c r="BA219" s="9" t="str">
        <f>IFERROR(VLOOKUP(CONCATENATE($A219,BA$1),'Исх-фото'!$A$2:$F$4000,6,FALSE),"-")</f>
        <v>-</v>
      </c>
      <c r="BB219" s="9" t="str">
        <f>IFERROR(VLOOKUP(CONCATENATE($A219,BB$1),'Исх-фото'!$A$2:$F$4000,6,FALSE),"-")</f>
        <v>НЕТ</v>
      </c>
      <c r="BC219" s="9" t="str">
        <f>IFERROR(VLOOKUP(CONCATENATE($A219,BC$1),'Исх-фото'!$A$2:$F$4000,6,FALSE),"-")</f>
        <v>НЕТ</v>
      </c>
      <c r="BD219" s="9" t="str">
        <f>IFERROR(VLOOKUP(CONCATENATE($A219,BD$1),'Исх-фото'!$A$2:$F$4000,6,FALSE),"-")</f>
        <v>-</v>
      </c>
      <c r="BE219" s="9" t="str">
        <f>IFERROR(VLOOKUP(CONCATENATE($A219,BE$1),'Исх-фото'!$A$2:$F$4000,6,FALSE),"-")</f>
        <v>ДА</v>
      </c>
      <c r="BF219" s="9" t="str">
        <f>IFERROR(VLOOKUP(CONCATENATE($A219,BF$1),'Исх-фото'!$A$2:$F$4000,6,FALSE),"-")</f>
        <v>НЕТ</v>
      </c>
      <c r="BG219" s="9" t="str">
        <f>IFERROR(VLOOKUP(CONCATENATE($A219,BG$1),'Исх-фото'!$A$2:$F$4000,6,FALSE),"-")</f>
        <v>-</v>
      </c>
      <c r="BH219" s="9" t="str">
        <f>IFERROR(VLOOKUP(CONCATENATE($A219,BH$1),'Исх-фото'!$A$2:$F$4000,6,FALSE),"-")</f>
        <v>НЕТ</v>
      </c>
      <c r="BI219" s="9" t="str">
        <f>IFERROR(VLOOKUP(CONCATENATE($A219,BI$1),'Исх-фото'!$A$2:$F$4000,6,FALSE),"-")</f>
        <v>-</v>
      </c>
      <c r="BJ219" s="37"/>
      <c r="BK219" s="42"/>
      <c r="BR219" s="25"/>
      <c r="BS219" s="25"/>
      <c r="BV219" s="25"/>
      <c r="BW219" s="25"/>
      <c r="BX219" s="25"/>
    </row>
    <row r="220" spans="1:76">
      <c r="A220" s="38">
        <f t="shared" si="37"/>
        <v>21</v>
      </c>
      <c r="B220" s="36">
        <f t="shared" si="36"/>
        <v>9</v>
      </c>
      <c r="C220" s="36">
        <f t="shared" si="35"/>
        <v>1</v>
      </c>
      <c r="D220" s="9" t="str">
        <f>IFERROR(VLOOKUP(CONCATENATE($A220,D$1),'Исх-фото'!$A$2:$F$4000,6,FALSE),"-")</f>
        <v>НЕТ</v>
      </c>
      <c r="E220" s="9" t="str">
        <f>IFERROR(VLOOKUP(CONCATENATE($A220,E$1),'Исх-фото'!$A$2:$F$4000,6,FALSE),"-")</f>
        <v>-</v>
      </c>
      <c r="F220" s="9" t="str">
        <f>IFERROR(VLOOKUP(CONCATENATE($A220,F$1),'Исх-фото'!$A$2:$F$4000,6,FALSE),"-")</f>
        <v>НЕТ</v>
      </c>
      <c r="G220" s="9" t="str">
        <f>IFERROR(VLOOKUP(CONCATENATE($A220,G$1),'Исх-фото'!$A$2:$F$4000,6,FALSE),"-")</f>
        <v>-</v>
      </c>
      <c r="H220" s="9" t="str">
        <f>IFERROR(VLOOKUP(CONCATENATE($A220,H$1),'Исх-фото'!$A$2:$F$4000,6,FALSE),"-")</f>
        <v>-</v>
      </c>
      <c r="I220" s="9" t="str">
        <f>IFERROR(VLOOKUP(CONCATENATE($A220,I$1),'Исх-фото'!$A$2:$F$4000,6,FALSE),"-")</f>
        <v>-</v>
      </c>
      <c r="J220" s="9" t="str">
        <f>IFERROR(VLOOKUP(CONCATENATE($A220,J$1),'Исх-фото'!$A$2:$F$4000,6,FALSE),"-")</f>
        <v>-</v>
      </c>
      <c r="K220" s="9" t="str">
        <f>IFERROR(VLOOKUP(CONCATENATE($A220,K$1),'Исх-фото'!$A$2:$F$4000,6,FALSE),"-")</f>
        <v>-</v>
      </c>
      <c r="L220" s="9" t="str">
        <f>IFERROR(VLOOKUP(CONCATENATE($A220,L$1),'Исх-фото'!$A$2:$F$4000,6,FALSE),"-")</f>
        <v>-</v>
      </c>
      <c r="M220" s="9" t="str">
        <f>IFERROR(VLOOKUP(CONCATENATE($A220,M$1),'Исх-фото'!$A$2:$F$4000,6,FALSE),"-")</f>
        <v>-</v>
      </c>
      <c r="N220" s="9" t="str">
        <f>IFERROR(VLOOKUP(CONCATENATE($A220,N$1),'Исх-фото'!$A$2:$F$4000,6,FALSE),"-")</f>
        <v>-</v>
      </c>
      <c r="O220" s="9" t="str">
        <f>IFERROR(VLOOKUP(CONCATENATE($A220,O$1),'Исх-фото'!$A$2:$F$4000,6,FALSE),"-")</f>
        <v>-</v>
      </c>
      <c r="P220" s="9" t="str">
        <f>IFERROR(VLOOKUP(CONCATENATE($A220,P$1),'Исх-фото'!$A$2:$F$4000,6,FALSE),"-")</f>
        <v>-</v>
      </c>
      <c r="Q220" s="9" t="str">
        <f>IFERROR(VLOOKUP(CONCATENATE($A220,Q$1),'Исх-фото'!$A$2:$F$4000,6,FALSE),"-")</f>
        <v>НЕТ</v>
      </c>
      <c r="R220" s="9" t="str">
        <f>IFERROR(VLOOKUP(CONCATENATE($A220,R$1),'Исх-фото'!$A$2:$F$4000,6,FALSE),"-")</f>
        <v>-</v>
      </c>
      <c r="S220" s="9" t="str">
        <f>IFERROR(VLOOKUP(CONCATENATE($A220,S$1),'Исх-фото'!$A$2:$F$4000,6,FALSE),"-")</f>
        <v>-</v>
      </c>
      <c r="T220" s="9" t="str">
        <f>IFERROR(VLOOKUP(CONCATENATE($A220,T$1),'Исх-фото'!$A$2:$F$4000,6,FALSE),"-")</f>
        <v>НЕТ</v>
      </c>
      <c r="U220" s="9" t="str">
        <f>IFERROR(VLOOKUP(CONCATENATE($A220,U$1),'Исх-фото'!$A$2:$F$4000,6,FALSE),"-")</f>
        <v>ДА</v>
      </c>
      <c r="V220" s="9" t="str">
        <f>IFERROR(VLOOKUP(CONCATENATE($A220,V$1),'Исх-фото'!$A$2:$F$4000,6,FALSE),"-")</f>
        <v>-</v>
      </c>
      <c r="W220" s="9" t="str">
        <f>IFERROR(VLOOKUP(CONCATENATE($A220,W$1),'Исх-фото'!$A$2:$F$4000,6,FALSE),"-")</f>
        <v>-</v>
      </c>
      <c r="X220" s="9" t="str">
        <f>IFERROR(VLOOKUP(CONCATENATE($A220,X$1),'Исх-фото'!$A$2:$F$4000,6,FALSE),"-")</f>
        <v>-</v>
      </c>
      <c r="Y220" s="9" t="str">
        <f>IFERROR(VLOOKUP(CONCATENATE($A220,Y$1),'Исх-фото'!$A$2:$F$4000,6,FALSE),"-")</f>
        <v>-</v>
      </c>
      <c r="Z220" s="9" t="str">
        <f>IFERROR(VLOOKUP(CONCATENATE($A220,Z$1),'Исх-фото'!$A$2:$F$4000,6,FALSE),"-")</f>
        <v>НЕТ</v>
      </c>
      <c r="AA220" s="9" t="str">
        <f>IFERROR(VLOOKUP(CONCATENATE($A220,AA$1),'Исх-фото'!$A$2:$F$4000,6,FALSE),"-")</f>
        <v>-</v>
      </c>
      <c r="AB220" s="9" t="str">
        <f>IFERROR(VLOOKUP(CONCATENATE($A220,AB$1),'Исх-фото'!$A$2:$F$4000,6,FALSE),"-")</f>
        <v>-</v>
      </c>
      <c r="AC220" s="9" t="str">
        <f>IFERROR(VLOOKUP(CONCATENATE($A220,AC$1),'Исх-фото'!$A$2:$F$4000,6,FALSE),"-")</f>
        <v>-</v>
      </c>
      <c r="AD220" s="9" t="str">
        <f>IFERROR(VLOOKUP(CONCATENATE($A220,AD$1),'Исх-фото'!$A$2:$F$4000,6,FALSE),"-")</f>
        <v>-</v>
      </c>
      <c r="AE220" s="9" t="str">
        <f>IFERROR(VLOOKUP(CONCATENATE($A220,AE$1),'Исх-фото'!$A$2:$F$4000,6,FALSE),"-")</f>
        <v>-</v>
      </c>
      <c r="AF220" s="9" t="str">
        <f>IFERROR(VLOOKUP(CONCATENATE($A220,AF$1),'Исх-фото'!$A$2:$F$4000,6,FALSE),"-")</f>
        <v>-</v>
      </c>
      <c r="AG220" s="9" t="str">
        <f>IFERROR(VLOOKUP(CONCATENATE($A220,AG$1),'Исх-фото'!$A$2:$F$4000,6,FALSE),"-")</f>
        <v>ДА</v>
      </c>
      <c r="AH220" s="9" t="str">
        <f>IFERROR(VLOOKUP(CONCATENATE($A220,AH$1),'Исх-фото'!$A$2:$F$4000,6,FALSE),"-")</f>
        <v>-</v>
      </c>
      <c r="AI220" s="9" t="str">
        <f>IFERROR(VLOOKUP(CONCATENATE($A220,AI$1),'Исх-фото'!$A$2:$F$4000,6,FALSE),"-")</f>
        <v>НЕТ</v>
      </c>
      <c r="AJ220" s="9" t="str">
        <f>IFERROR(VLOOKUP(CONCATENATE($A220,AJ$1),'Исх-фото'!$A$2:$F$4000,6,FALSE),"-")</f>
        <v>ДА</v>
      </c>
      <c r="AK220" s="9" t="str">
        <f>IFERROR(VLOOKUP(CONCATENATE($A220,AK$1),'Исх-фото'!$A$2:$F$4000,6,FALSE),"-")</f>
        <v>-</v>
      </c>
      <c r="AL220" s="9" t="str">
        <f>IFERROR(VLOOKUP(CONCATENATE($A220,AL$1),'Исх-фото'!$A$2:$F$4000,6,FALSE),"-")</f>
        <v>-</v>
      </c>
      <c r="AM220" s="9" t="str">
        <f>IFERROR(VLOOKUP(CONCATENATE($A220,AM$1),'Исх-фото'!$A$2:$F$4000,6,FALSE),"-")</f>
        <v>ДА</v>
      </c>
      <c r="AN220" s="9" t="str">
        <f>IFERROR(VLOOKUP(CONCATENATE($A220,AN$1),'Исх-фото'!$A$2:$F$4000,6,FALSE),"-")</f>
        <v>ДА</v>
      </c>
      <c r="AO220" s="9" t="str">
        <f>IFERROR(VLOOKUP(CONCATENATE($A220,AO$1),'Исх-фото'!$A$2:$F$4000,6,FALSE),"-")</f>
        <v>-</v>
      </c>
      <c r="AP220" s="9" t="str">
        <f>IFERROR(VLOOKUP(CONCATENATE($A220,AP$1),'Исх-фото'!$A$2:$F$4000,6,FALSE),"-")</f>
        <v>НЕТ</v>
      </c>
      <c r="AQ220" s="9" t="str">
        <f>IFERROR(VLOOKUP(CONCATENATE($A220,AQ$1),'Исх-фото'!$A$2:$F$4000,6,FALSE),"-")</f>
        <v>-</v>
      </c>
      <c r="AR220" s="9" t="str">
        <f>IFERROR(VLOOKUP(CONCATENATE($A220,AR$1),'Исх-фото'!$A$2:$F$4000,6,FALSE),"-")</f>
        <v>-</v>
      </c>
      <c r="AS220" s="9" t="str">
        <f>IFERROR(VLOOKUP(CONCATENATE($A220,AS$1),'Исх-фото'!$A$2:$F$4000,6,FALSE),"-")</f>
        <v>ДА</v>
      </c>
      <c r="AT220" s="9" t="str">
        <f>IFERROR(VLOOKUP(CONCATENATE($A220,AT$1),'Исх-фото'!$A$2:$F$4000,6,FALSE),"-")</f>
        <v>-</v>
      </c>
      <c r="AU220" s="9" t="str">
        <f>IFERROR(VLOOKUP(CONCATENATE($A220,AU$1),'Исх-фото'!$A$2:$F$4000,6,FALSE),"-")</f>
        <v>-</v>
      </c>
      <c r="AV220" s="9" t="str">
        <f>IFERROR(VLOOKUP(CONCATENATE($A220,AV$1),'Исх-фото'!$A$2:$F$4000,6,FALSE),"-")</f>
        <v>-</v>
      </c>
      <c r="AW220" s="9" t="str">
        <f>IFERROR(VLOOKUP(CONCATENATE($A220,AW$1),'Исх-фото'!$A$2:$F$4000,6,FALSE),"-")</f>
        <v>-</v>
      </c>
      <c r="AX220" s="9" t="str">
        <f>IFERROR(VLOOKUP(CONCATENATE($A220,AX$1),'Исх-фото'!$A$2:$F$4000,6,FALSE),"-")</f>
        <v>-</v>
      </c>
      <c r="AY220" s="9" t="str">
        <f>IFERROR(VLOOKUP(CONCATENATE($A220,AY$1),'Исх-фото'!$A$2:$F$4000,6,FALSE),"-")</f>
        <v>-</v>
      </c>
      <c r="AZ220" s="9" t="str">
        <f>IFERROR(VLOOKUP(CONCATENATE($A220,AZ$1),'Исх-фото'!$A$2:$F$4000,6,FALSE),"-")</f>
        <v>ДА</v>
      </c>
      <c r="BA220" s="9" t="str">
        <f>IFERROR(VLOOKUP(CONCATENATE($A220,BA$1),'Исх-фото'!$A$2:$F$4000,6,FALSE),"-")</f>
        <v>-</v>
      </c>
      <c r="BB220" s="9" t="str">
        <f>IFERROR(VLOOKUP(CONCATENATE($A220,BB$1),'Исх-фото'!$A$2:$F$4000,6,FALSE),"-")</f>
        <v>НЕТ</v>
      </c>
      <c r="BC220" s="9" t="str">
        <f>IFERROR(VLOOKUP(CONCATENATE($A220,BC$1),'Исх-фото'!$A$2:$F$4000,6,FALSE),"-")</f>
        <v>НЕТ</v>
      </c>
      <c r="BD220" s="9" t="str">
        <f>IFERROR(VLOOKUP(CONCATENATE($A220,BD$1),'Исх-фото'!$A$2:$F$4000,6,FALSE),"-")</f>
        <v>-</v>
      </c>
      <c r="BE220" s="9" t="str">
        <f>IFERROR(VLOOKUP(CONCATENATE($A220,BE$1),'Исх-фото'!$A$2:$F$4000,6,FALSE),"-")</f>
        <v>ДА</v>
      </c>
      <c r="BF220" s="9" t="str">
        <f>IFERROR(VLOOKUP(CONCATENATE($A220,BF$1),'Исх-фото'!$A$2:$F$4000,6,FALSE),"-")</f>
        <v>-</v>
      </c>
      <c r="BG220" s="9" t="str">
        <f>IFERROR(VLOOKUP(CONCATENATE($A220,BG$1),'Исх-фото'!$A$2:$F$4000,6,FALSE),"-")</f>
        <v>-</v>
      </c>
      <c r="BH220" s="9" t="str">
        <f>IFERROR(VLOOKUP(CONCATENATE($A220,BH$1),'Исх-фото'!$A$2:$F$4000,6,FALSE),"-")</f>
        <v>НЕТ</v>
      </c>
      <c r="BI220" s="9" t="str">
        <f>IFERROR(VLOOKUP(CONCATENATE($A220,BI$1),'Исх-фото'!$A$2:$F$4000,6,FALSE),"-")</f>
        <v>-</v>
      </c>
      <c r="BJ220" s="37"/>
      <c r="BK220" s="42"/>
      <c r="BR220" s="25"/>
      <c r="BS220" s="25"/>
      <c r="BV220" s="25"/>
      <c r="BW220" s="25"/>
      <c r="BX220" s="25"/>
    </row>
    <row r="221" spans="1:76">
      <c r="A221" s="38">
        <f t="shared" si="37"/>
        <v>22</v>
      </c>
      <c r="B221" s="36">
        <f t="shared" si="36"/>
        <v>9</v>
      </c>
      <c r="C221" s="36">
        <f t="shared" si="35"/>
        <v>2</v>
      </c>
      <c r="D221" s="9" t="str">
        <f>IFERROR(VLOOKUP(CONCATENATE($A221,D$1),'Исх-фото'!$A$2:$F$4000,6,FALSE),"-")</f>
        <v>НЕТ</v>
      </c>
      <c r="E221" s="9" t="str">
        <f>IFERROR(VLOOKUP(CONCATENATE($A221,E$1),'Исх-фото'!$A$2:$F$4000,6,FALSE),"-")</f>
        <v>-</v>
      </c>
      <c r="F221" s="9" t="str">
        <f>IFERROR(VLOOKUP(CONCATENATE($A221,F$1),'Исх-фото'!$A$2:$F$4000,6,FALSE),"-")</f>
        <v>НЕТ</v>
      </c>
      <c r="G221" s="9" t="str">
        <f>IFERROR(VLOOKUP(CONCATENATE($A221,G$1),'Исх-фото'!$A$2:$F$4000,6,FALSE),"-")</f>
        <v>-</v>
      </c>
      <c r="H221" s="9" t="str">
        <f>IFERROR(VLOOKUP(CONCATENATE($A221,H$1),'Исх-фото'!$A$2:$F$4000,6,FALSE),"-")</f>
        <v>-</v>
      </c>
      <c r="I221" s="9" t="str">
        <f>IFERROR(VLOOKUP(CONCATENATE($A221,I$1),'Исх-фото'!$A$2:$F$4000,6,FALSE),"-")</f>
        <v>-</v>
      </c>
      <c r="J221" s="9" t="str">
        <f>IFERROR(VLOOKUP(CONCATENATE($A221,J$1),'Исх-фото'!$A$2:$F$4000,6,FALSE),"-")</f>
        <v>-</v>
      </c>
      <c r="K221" s="9" t="str">
        <f>IFERROR(VLOOKUP(CONCATENATE($A221,K$1),'Исх-фото'!$A$2:$F$4000,6,FALSE),"-")</f>
        <v>-</v>
      </c>
      <c r="L221" s="9" t="str">
        <f>IFERROR(VLOOKUP(CONCATENATE($A221,L$1),'Исх-фото'!$A$2:$F$4000,6,FALSE),"-")</f>
        <v>-</v>
      </c>
      <c r="M221" s="9" t="str">
        <f>IFERROR(VLOOKUP(CONCATENATE($A221,M$1),'Исх-фото'!$A$2:$F$4000,6,FALSE),"-")</f>
        <v>-</v>
      </c>
      <c r="N221" s="9" t="str">
        <f>IFERROR(VLOOKUP(CONCATENATE($A221,N$1),'Исх-фото'!$A$2:$F$4000,6,FALSE),"-")</f>
        <v>-</v>
      </c>
      <c r="O221" s="9" t="str">
        <f>IFERROR(VLOOKUP(CONCATENATE($A221,O$1),'Исх-фото'!$A$2:$F$4000,6,FALSE),"-")</f>
        <v>-</v>
      </c>
      <c r="P221" s="9" t="str">
        <f>IFERROR(VLOOKUP(CONCATENATE($A221,P$1),'Исх-фото'!$A$2:$F$4000,6,FALSE),"-")</f>
        <v>-</v>
      </c>
      <c r="Q221" s="9" t="str">
        <f>IFERROR(VLOOKUP(CONCATENATE($A221,Q$1),'Исх-фото'!$A$2:$F$4000,6,FALSE),"-")</f>
        <v>НЕТ</v>
      </c>
      <c r="R221" s="9" t="str">
        <f>IFERROR(VLOOKUP(CONCATENATE($A221,R$1),'Исх-фото'!$A$2:$F$4000,6,FALSE),"-")</f>
        <v>-</v>
      </c>
      <c r="S221" s="9" t="str">
        <f>IFERROR(VLOOKUP(CONCATENATE($A221,S$1),'Исх-фото'!$A$2:$F$4000,6,FALSE),"-")</f>
        <v>-</v>
      </c>
      <c r="T221" s="9" t="str">
        <f>IFERROR(VLOOKUP(CONCATENATE($A221,T$1),'Исх-фото'!$A$2:$F$4000,6,FALSE),"-")</f>
        <v>НЕТ</v>
      </c>
      <c r="U221" s="9" t="str">
        <f>IFERROR(VLOOKUP(CONCATENATE($A221,U$1),'Исх-фото'!$A$2:$F$4000,6,FALSE),"-")</f>
        <v>ДА</v>
      </c>
      <c r="V221" s="9" t="str">
        <f>IFERROR(VLOOKUP(CONCATENATE($A221,V$1),'Исх-фото'!$A$2:$F$4000,6,FALSE),"-")</f>
        <v>-</v>
      </c>
      <c r="W221" s="9" t="str">
        <f>IFERROR(VLOOKUP(CONCATENATE($A221,W$1),'Исх-фото'!$A$2:$F$4000,6,FALSE),"-")</f>
        <v>-</v>
      </c>
      <c r="X221" s="9" t="str">
        <f>IFERROR(VLOOKUP(CONCATENATE($A221,X$1),'Исх-фото'!$A$2:$F$4000,6,FALSE),"-")</f>
        <v>-</v>
      </c>
      <c r="Y221" s="9" t="str">
        <f>IFERROR(VLOOKUP(CONCATENATE($A221,Y$1),'Исх-фото'!$A$2:$F$4000,6,FALSE),"-")</f>
        <v>-</v>
      </c>
      <c r="Z221" s="9" t="str">
        <f>IFERROR(VLOOKUP(CONCATENATE($A221,Z$1),'Исх-фото'!$A$2:$F$4000,6,FALSE),"-")</f>
        <v>НЕТ</v>
      </c>
      <c r="AA221" s="9" t="str">
        <f>IFERROR(VLOOKUP(CONCATENATE($A221,AA$1),'Исх-фото'!$A$2:$F$4000,6,FALSE),"-")</f>
        <v>-</v>
      </c>
      <c r="AB221" s="9" t="str">
        <f>IFERROR(VLOOKUP(CONCATENATE($A221,AB$1),'Исх-фото'!$A$2:$F$4000,6,FALSE),"-")</f>
        <v>-</v>
      </c>
      <c r="AC221" s="9" t="str">
        <f>IFERROR(VLOOKUP(CONCATENATE($A221,AC$1),'Исх-фото'!$A$2:$F$4000,6,FALSE),"-")</f>
        <v>-</v>
      </c>
      <c r="AD221" s="9" t="str">
        <f>IFERROR(VLOOKUP(CONCATENATE($A221,AD$1),'Исх-фото'!$A$2:$F$4000,6,FALSE),"-")</f>
        <v>-</v>
      </c>
      <c r="AE221" s="9" t="str">
        <f>IFERROR(VLOOKUP(CONCATENATE($A221,AE$1),'Исх-фото'!$A$2:$F$4000,6,FALSE),"-")</f>
        <v>-</v>
      </c>
      <c r="AF221" s="9" t="str">
        <f>IFERROR(VLOOKUP(CONCATENATE($A221,AF$1),'Исх-фото'!$A$2:$F$4000,6,FALSE),"-")</f>
        <v>-</v>
      </c>
      <c r="AG221" s="9" t="str">
        <f>IFERROR(VLOOKUP(CONCATENATE($A221,AG$1),'Исх-фото'!$A$2:$F$4000,6,FALSE),"-")</f>
        <v>ДА</v>
      </c>
      <c r="AH221" s="9" t="str">
        <f>IFERROR(VLOOKUP(CONCATENATE($A221,AH$1),'Исх-фото'!$A$2:$F$4000,6,FALSE),"-")</f>
        <v>-</v>
      </c>
      <c r="AI221" s="9" t="str">
        <f>IFERROR(VLOOKUP(CONCATENATE($A221,AI$1),'Исх-фото'!$A$2:$F$4000,6,FALSE),"-")</f>
        <v>НЕТ</v>
      </c>
      <c r="AJ221" s="9" t="str">
        <f>IFERROR(VLOOKUP(CONCATENATE($A221,AJ$1),'Исх-фото'!$A$2:$F$4000,6,FALSE),"-")</f>
        <v>НЕТ</v>
      </c>
      <c r="AK221" s="9" t="str">
        <f>IFERROR(VLOOKUP(CONCATENATE($A221,AK$1),'Исх-фото'!$A$2:$F$4000,6,FALSE),"-")</f>
        <v>-</v>
      </c>
      <c r="AL221" s="9" t="str">
        <f>IFERROR(VLOOKUP(CONCATENATE($A221,AL$1),'Исх-фото'!$A$2:$F$4000,6,FALSE),"-")</f>
        <v>-</v>
      </c>
      <c r="AM221" s="9" t="str">
        <f>IFERROR(VLOOKUP(CONCATENATE($A221,AM$1),'Исх-фото'!$A$2:$F$4000,6,FALSE),"-")</f>
        <v>ДА</v>
      </c>
      <c r="AN221" s="9" t="str">
        <f>IFERROR(VLOOKUP(CONCATENATE($A221,AN$1),'Исх-фото'!$A$2:$F$4000,6,FALSE),"-")</f>
        <v>ДА</v>
      </c>
      <c r="AO221" s="9" t="str">
        <f>IFERROR(VLOOKUP(CONCATENATE($A221,AO$1),'Исх-фото'!$A$2:$F$4000,6,FALSE),"-")</f>
        <v>-</v>
      </c>
      <c r="AP221" s="9" t="str">
        <f>IFERROR(VLOOKUP(CONCATENATE($A221,AP$1),'Исх-фото'!$A$2:$F$4000,6,FALSE),"-")</f>
        <v>НЕТ</v>
      </c>
      <c r="AQ221" s="9" t="str">
        <f>IFERROR(VLOOKUP(CONCATENATE($A221,AQ$1),'Исх-фото'!$A$2:$F$4000,6,FALSE),"-")</f>
        <v>-</v>
      </c>
      <c r="AR221" s="9" t="str">
        <f>IFERROR(VLOOKUP(CONCATENATE($A221,AR$1),'Исх-фото'!$A$2:$F$4000,6,FALSE),"-")</f>
        <v>-</v>
      </c>
      <c r="AS221" s="9" t="str">
        <f>IFERROR(VLOOKUP(CONCATENATE($A221,AS$1),'Исх-фото'!$A$2:$F$4000,6,FALSE),"-")</f>
        <v>ДА</v>
      </c>
      <c r="AT221" s="9" t="str">
        <f>IFERROR(VLOOKUP(CONCATENATE($A221,AT$1),'Исх-фото'!$A$2:$F$4000,6,FALSE),"-")</f>
        <v>-</v>
      </c>
      <c r="AU221" s="9" t="str">
        <f>IFERROR(VLOOKUP(CONCATENATE($A221,AU$1),'Исх-фото'!$A$2:$F$4000,6,FALSE),"-")</f>
        <v>-</v>
      </c>
      <c r="AV221" s="9" t="str">
        <f>IFERROR(VLOOKUP(CONCATENATE($A221,AV$1),'Исх-фото'!$A$2:$F$4000,6,FALSE),"-")</f>
        <v>-</v>
      </c>
      <c r="AW221" s="9" t="str">
        <f>IFERROR(VLOOKUP(CONCATENATE($A221,AW$1),'Исх-фото'!$A$2:$F$4000,6,FALSE),"-")</f>
        <v>-</v>
      </c>
      <c r="AX221" s="9" t="str">
        <f>IFERROR(VLOOKUP(CONCATENATE($A221,AX$1),'Исх-фото'!$A$2:$F$4000,6,FALSE),"-")</f>
        <v>-</v>
      </c>
      <c r="AY221" s="9" t="str">
        <f>IFERROR(VLOOKUP(CONCATENATE($A221,AY$1),'Исх-фото'!$A$2:$F$4000,6,FALSE),"-")</f>
        <v>-</v>
      </c>
      <c r="AZ221" s="9" t="str">
        <f>IFERROR(VLOOKUP(CONCATENATE($A221,AZ$1),'Исх-фото'!$A$2:$F$4000,6,FALSE),"-")</f>
        <v>-</v>
      </c>
      <c r="BA221" s="9" t="str">
        <f>IFERROR(VLOOKUP(CONCATENATE($A221,BA$1),'Исх-фото'!$A$2:$F$4000,6,FALSE),"-")</f>
        <v>-</v>
      </c>
      <c r="BB221" s="9" t="str">
        <f>IFERROR(VLOOKUP(CONCATENATE($A221,BB$1),'Исх-фото'!$A$2:$F$4000,6,FALSE),"-")</f>
        <v>-</v>
      </c>
      <c r="BC221" s="9" t="str">
        <f>IFERROR(VLOOKUP(CONCATENATE($A221,BC$1),'Исх-фото'!$A$2:$F$4000,6,FALSE),"-")</f>
        <v>НЕТ</v>
      </c>
      <c r="BD221" s="9" t="str">
        <f>IFERROR(VLOOKUP(CONCATENATE($A221,BD$1),'Исх-фото'!$A$2:$F$4000,6,FALSE),"-")</f>
        <v>-</v>
      </c>
      <c r="BE221" s="9" t="str">
        <f>IFERROR(VLOOKUP(CONCATENATE($A221,BE$1),'Исх-фото'!$A$2:$F$4000,6,FALSE),"-")</f>
        <v>НЕТ</v>
      </c>
      <c r="BF221" s="9" t="str">
        <f>IFERROR(VLOOKUP(CONCATENATE($A221,BF$1),'Исх-фото'!$A$2:$F$4000,6,FALSE),"-")</f>
        <v>-</v>
      </c>
      <c r="BG221" s="9" t="str">
        <f>IFERROR(VLOOKUP(CONCATENATE($A221,BG$1),'Исх-фото'!$A$2:$F$4000,6,FALSE),"-")</f>
        <v>-</v>
      </c>
      <c r="BH221" s="9" t="str">
        <f>IFERROR(VLOOKUP(CONCATENATE($A221,BH$1),'Исх-фото'!$A$2:$F$4000,6,FALSE),"-")</f>
        <v>НЕТ</v>
      </c>
      <c r="BI221" s="9" t="str">
        <f>IFERROR(VLOOKUP(CONCATENATE($A221,BI$1),'Исх-фото'!$A$2:$F$4000,6,FALSE),"-")</f>
        <v>НЕТ</v>
      </c>
      <c r="BJ221" s="37"/>
      <c r="BK221" s="42"/>
      <c r="BR221" s="25"/>
      <c r="BS221" s="25"/>
      <c r="BV221" s="25"/>
      <c r="BW221" s="25"/>
      <c r="BX221" s="25"/>
    </row>
    <row r="222" spans="1:76">
      <c r="A222" s="38">
        <f t="shared" si="37"/>
        <v>23</v>
      </c>
      <c r="B222" s="36">
        <f t="shared" si="36"/>
        <v>9</v>
      </c>
      <c r="C222" s="36">
        <f t="shared" si="35"/>
        <v>3</v>
      </c>
      <c r="D222" s="9" t="str">
        <f>IFERROR(VLOOKUP(CONCATENATE($A222,D$1),'Исх-фото'!$A$2:$F$4000,6,FALSE),"-")</f>
        <v>НЕТ</v>
      </c>
      <c r="E222" s="9" t="str">
        <f>IFERROR(VLOOKUP(CONCATENATE($A222,E$1),'Исх-фото'!$A$2:$F$4000,6,FALSE),"-")</f>
        <v>-</v>
      </c>
      <c r="F222" s="9" t="str">
        <f>IFERROR(VLOOKUP(CONCATENATE($A222,F$1),'Исх-фото'!$A$2:$F$4000,6,FALSE),"-")</f>
        <v>-</v>
      </c>
      <c r="G222" s="9" t="str">
        <f>IFERROR(VLOOKUP(CONCATENATE($A222,G$1),'Исх-фото'!$A$2:$F$4000,6,FALSE),"-")</f>
        <v>-</v>
      </c>
      <c r="H222" s="9" t="str">
        <f>IFERROR(VLOOKUP(CONCATENATE($A222,H$1),'Исх-фото'!$A$2:$F$4000,6,FALSE),"-")</f>
        <v>-</v>
      </c>
      <c r="I222" s="9" t="str">
        <f>IFERROR(VLOOKUP(CONCATENATE($A222,I$1),'Исх-фото'!$A$2:$F$4000,6,FALSE),"-")</f>
        <v>-</v>
      </c>
      <c r="J222" s="9" t="str">
        <f>IFERROR(VLOOKUP(CONCATENATE($A222,J$1),'Исх-фото'!$A$2:$F$4000,6,FALSE),"-")</f>
        <v>-</v>
      </c>
      <c r="K222" s="9" t="str">
        <f>IFERROR(VLOOKUP(CONCATENATE($A222,K$1),'Исх-фото'!$A$2:$F$4000,6,FALSE),"-")</f>
        <v>-</v>
      </c>
      <c r="L222" s="9" t="str">
        <f>IFERROR(VLOOKUP(CONCATENATE($A222,L$1),'Исх-фото'!$A$2:$F$4000,6,FALSE),"-")</f>
        <v>-</v>
      </c>
      <c r="M222" s="9" t="str">
        <f>IFERROR(VLOOKUP(CONCATENATE($A222,M$1),'Исх-фото'!$A$2:$F$4000,6,FALSE),"-")</f>
        <v>-</v>
      </c>
      <c r="N222" s="9" t="str">
        <f>IFERROR(VLOOKUP(CONCATENATE($A222,N$1),'Исх-фото'!$A$2:$F$4000,6,FALSE),"-")</f>
        <v>-</v>
      </c>
      <c r="O222" s="9" t="str">
        <f>IFERROR(VLOOKUP(CONCATENATE($A222,O$1),'Исх-фото'!$A$2:$F$4000,6,FALSE),"-")</f>
        <v>-</v>
      </c>
      <c r="P222" s="9" t="str">
        <f>IFERROR(VLOOKUP(CONCATENATE($A222,P$1),'Исх-фото'!$A$2:$F$4000,6,FALSE),"-")</f>
        <v>-</v>
      </c>
      <c r="Q222" s="9" t="str">
        <f>IFERROR(VLOOKUP(CONCATENATE($A222,Q$1),'Исх-фото'!$A$2:$F$4000,6,FALSE),"-")</f>
        <v>НЕТ</v>
      </c>
      <c r="R222" s="9" t="str">
        <f>IFERROR(VLOOKUP(CONCATENATE($A222,R$1),'Исх-фото'!$A$2:$F$4000,6,FALSE),"-")</f>
        <v>-</v>
      </c>
      <c r="S222" s="9" t="str">
        <f>IFERROR(VLOOKUP(CONCATENATE($A222,S$1),'Исх-фото'!$A$2:$F$4000,6,FALSE),"-")</f>
        <v>НЕТ</v>
      </c>
      <c r="T222" s="9" t="str">
        <f>IFERROR(VLOOKUP(CONCATENATE($A222,T$1),'Исх-фото'!$A$2:$F$4000,6,FALSE),"-")</f>
        <v>НЕТ</v>
      </c>
      <c r="U222" s="9" t="str">
        <f>IFERROR(VLOOKUP(CONCATENATE($A222,U$1),'Исх-фото'!$A$2:$F$4000,6,FALSE),"-")</f>
        <v>ДА</v>
      </c>
      <c r="V222" s="9" t="str">
        <f>IFERROR(VLOOKUP(CONCATENATE($A222,V$1),'Исх-фото'!$A$2:$F$4000,6,FALSE),"-")</f>
        <v>-</v>
      </c>
      <c r="W222" s="9" t="str">
        <f>IFERROR(VLOOKUP(CONCATENATE($A222,W$1),'Исх-фото'!$A$2:$F$4000,6,FALSE),"-")</f>
        <v>-</v>
      </c>
      <c r="X222" s="9" t="str">
        <f>IFERROR(VLOOKUP(CONCATENATE($A222,X$1),'Исх-фото'!$A$2:$F$4000,6,FALSE),"-")</f>
        <v>-</v>
      </c>
      <c r="Y222" s="9" t="str">
        <f>IFERROR(VLOOKUP(CONCATENATE($A222,Y$1),'Исх-фото'!$A$2:$F$4000,6,FALSE),"-")</f>
        <v>-</v>
      </c>
      <c r="Z222" s="9" t="str">
        <f>IFERROR(VLOOKUP(CONCATENATE($A222,Z$1),'Исх-фото'!$A$2:$F$4000,6,FALSE),"-")</f>
        <v>ДА</v>
      </c>
      <c r="AA222" s="9" t="str">
        <f>IFERROR(VLOOKUP(CONCATENATE($A222,AA$1),'Исх-фото'!$A$2:$F$4000,6,FALSE),"-")</f>
        <v>-</v>
      </c>
      <c r="AB222" s="9" t="str">
        <f>IFERROR(VLOOKUP(CONCATENATE($A222,AB$1),'Исх-фото'!$A$2:$F$4000,6,FALSE),"-")</f>
        <v>-</v>
      </c>
      <c r="AC222" s="9" t="str">
        <f>IFERROR(VLOOKUP(CONCATENATE($A222,AC$1),'Исх-фото'!$A$2:$F$4000,6,FALSE),"-")</f>
        <v>-</v>
      </c>
      <c r="AD222" s="9" t="str">
        <f>IFERROR(VLOOKUP(CONCATENATE($A222,AD$1),'Исх-фото'!$A$2:$F$4000,6,FALSE),"-")</f>
        <v>-</v>
      </c>
      <c r="AE222" s="9" t="str">
        <f>IFERROR(VLOOKUP(CONCATENATE($A222,AE$1),'Исх-фото'!$A$2:$F$4000,6,FALSE),"-")</f>
        <v>-</v>
      </c>
      <c r="AF222" s="9" t="str">
        <f>IFERROR(VLOOKUP(CONCATENATE($A222,AF$1),'Исх-фото'!$A$2:$F$4000,6,FALSE),"-")</f>
        <v>-</v>
      </c>
      <c r="AG222" s="9" t="str">
        <f>IFERROR(VLOOKUP(CONCATENATE($A222,AG$1),'Исх-фото'!$A$2:$F$4000,6,FALSE),"-")</f>
        <v>ДА</v>
      </c>
      <c r="AH222" s="9" t="str">
        <f>IFERROR(VLOOKUP(CONCATENATE($A222,AH$1),'Исх-фото'!$A$2:$F$4000,6,FALSE),"-")</f>
        <v>-</v>
      </c>
      <c r="AI222" s="9" t="str">
        <f>IFERROR(VLOOKUP(CONCATENATE($A222,AI$1),'Исх-фото'!$A$2:$F$4000,6,FALSE),"-")</f>
        <v>НЕТ</v>
      </c>
      <c r="AJ222" s="9" t="str">
        <f>IFERROR(VLOOKUP(CONCATENATE($A222,AJ$1),'Исх-фото'!$A$2:$F$4000,6,FALSE),"-")</f>
        <v>НЕТ</v>
      </c>
      <c r="AK222" s="9" t="str">
        <f>IFERROR(VLOOKUP(CONCATENATE($A222,AK$1),'Исх-фото'!$A$2:$F$4000,6,FALSE),"-")</f>
        <v>-</v>
      </c>
      <c r="AL222" s="9" t="str">
        <f>IFERROR(VLOOKUP(CONCATENATE($A222,AL$1),'Исх-фото'!$A$2:$F$4000,6,FALSE),"-")</f>
        <v>НЕТ</v>
      </c>
      <c r="AM222" s="9" t="str">
        <f>IFERROR(VLOOKUP(CONCATENATE($A222,AM$1),'Исх-фото'!$A$2:$F$4000,6,FALSE),"-")</f>
        <v>ДА</v>
      </c>
      <c r="AN222" s="9" t="str">
        <f>IFERROR(VLOOKUP(CONCATENATE($A222,AN$1),'Исх-фото'!$A$2:$F$4000,6,FALSE),"-")</f>
        <v>ДА</v>
      </c>
      <c r="AO222" s="9" t="str">
        <f>IFERROR(VLOOKUP(CONCATENATE($A222,AO$1),'Исх-фото'!$A$2:$F$4000,6,FALSE),"-")</f>
        <v>-</v>
      </c>
      <c r="AP222" s="9" t="str">
        <f>IFERROR(VLOOKUP(CONCATENATE($A222,AP$1),'Исх-фото'!$A$2:$F$4000,6,FALSE),"-")</f>
        <v>НЕТ</v>
      </c>
      <c r="AQ222" s="9" t="str">
        <f>IFERROR(VLOOKUP(CONCATENATE($A222,AQ$1),'Исх-фото'!$A$2:$F$4000,6,FALSE),"-")</f>
        <v>-</v>
      </c>
      <c r="AR222" s="9" t="str">
        <f>IFERROR(VLOOKUP(CONCATENATE($A222,AR$1),'Исх-фото'!$A$2:$F$4000,6,FALSE),"-")</f>
        <v>-</v>
      </c>
      <c r="AS222" s="9" t="str">
        <f>IFERROR(VLOOKUP(CONCATENATE($A222,AS$1),'Исх-фото'!$A$2:$F$4000,6,FALSE),"-")</f>
        <v>ДА</v>
      </c>
      <c r="AT222" s="9" t="str">
        <f>IFERROR(VLOOKUP(CONCATENATE($A222,AT$1),'Исх-фото'!$A$2:$F$4000,6,FALSE),"-")</f>
        <v>-</v>
      </c>
      <c r="AU222" s="9" t="str">
        <f>IFERROR(VLOOKUP(CONCATENATE($A222,AU$1),'Исх-фото'!$A$2:$F$4000,6,FALSE),"-")</f>
        <v>-</v>
      </c>
      <c r="AV222" s="9" t="str">
        <f>IFERROR(VLOOKUP(CONCATENATE($A222,AV$1),'Исх-фото'!$A$2:$F$4000,6,FALSE),"-")</f>
        <v>НЕТ</v>
      </c>
      <c r="AW222" s="9" t="str">
        <f>IFERROR(VLOOKUP(CONCATENATE($A222,AW$1),'Исх-фото'!$A$2:$F$4000,6,FALSE),"-")</f>
        <v>-</v>
      </c>
      <c r="AX222" s="9" t="str">
        <f>IFERROR(VLOOKUP(CONCATENATE($A222,AX$1),'Исх-фото'!$A$2:$F$4000,6,FALSE),"-")</f>
        <v>-</v>
      </c>
      <c r="AY222" s="9" t="str">
        <f>IFERROR(VLOOKUP(CONCATENATE($A222,AY$1),'Исх-фото'!$A$2:$F$4000,6,FALSE),"-")</f>
        <v>-</v>
      </c>
      <c r="AZ222" s="9" t="str">
        <f>IFERROR(VLOOKUP(CONCATENATE($A222,AZ$1),'Исх-фото'!$A$2:$F$4000,6,FALSE),"-")</f>
        <v>ДА</v>
      </c>
      <c r="BA222" s="9" t="str">
        <f>IFERROR(VLOOKUP(CONCATENATE($A222,BA$1),'Исх-фото'!$A$2:$F$4000,6,FALSE),"-")</f>
        <v>-</v>
      </c>
      <c r="BB222" s="9" t="str">
        <f>IFERROR(VLOOKUP(CONCATENATE($A222,BB$1),'Исх-фото'!$A$2:$F$4000,6,FALSE),"-")</f>
        <v>-</v>
      </c>
      <c r="BC222" s="9" t="str">
        <f>IFERROR(VLOOKUP(CONCATENATE($A222,BC$1),'Исх-фото'!$A$2:$F$4000,6,FALSE),"-")</f>
        <v>НЕТ</v>
      </c>
      <c r="BD222" s="9" t="str">
        <f>IFERROR(VLOOKUP(CONCATENATE($A222,BD$1),'Исх-фото'!$A$2:$F$4000,6,FALSE),"-")</f>
        <v>-</v>
      </c>
      <c r="BE222" s="9" t="str">
        <f>IFERROR(VLOOKUP(CONCATENATE($A222,BE$1),'Исх-фото'!$A$2:$F$4000,6,FALSE),"-")</f>
        <v>НЕТ</v>
      </c>
      <c r="BF222" s="9" t="str">
        <f>IFERROR(VLOOKUP(CONCATENATE($A222,BF$1),'Исх-фото'!$A$2:$F$4000,6,FALSE),"-")</f>
        <v>-</v>
      </c>
      <c r="BG222" s="9" t="str">
        <f>IFERROR(VLOOKUP(CONCATENATE($A222,BG$1),'Исх-фото'!$A$2:$F$4000,6,FALSE),"-")</f>
        <v>-</v>
      </c>
      <c r="BH222" s="9" t="str">
        <f>IFERROR(VLOOKUP(CONCATENATE($A222,BH$1),'Исх-фото'!$A$2:$F$4000,6,FALSE),"-")</f>
        <v>-</v>
      </c>
      <c r="BI222" s="9" t="str">
        <f>IFERROR(VLOOKUP(CONCATENATE($A222,BI$1),'Исх-фото'!$A$2:$F$4000,6,FALSE),"-")</f>
        <v>-</v>
      </c>
      <c r="BJ222" s="37"/>
      <c r="BK222" s="42"/>
      <c r="BR222" s="25"/>
      <c r="BS222" s="25"/>
      <c r="BV222" s="25"/>
      <c r="BW222" s="25"/>
      <c r="BX222" s="25"/>
    </row>
    <row r="223" spans="1:76">
      <c r="A223" s="38">
        <f t="shared" si="37"/>
        <v>24</v>
      </c>
      <c r="B223" s="36">
        <f t="shared" si="36"/>
        <v>11</v>
      </c>
      <c r="C223" s="36">
        <f t="shared" si="35"/>
        <v>1</v>
      </c>
      <c r="D223" s="9" t="str">
        <f>IFERROR(VLOOKUP(CONCATENATE($A223,D$1),'Исх-фото'!$A$2:$F$4000,6,FALSE),"-")</f>
        <v>НЕТ</v>
      </c>
      <c r="E223" s="9" t="str">
        <f>IFERROR(VLOOKUP(CONCATENATE($A223,E$1),'Исх-фото'!$A$2:$F$4000,6,FALSE),"-")</f>
        <v>-</v>
      </c>
      <c r="F223" s="9" t="str">
        <f>IFERROR(VLOOKUP(CONCATENATE($A223,F$1),'Исх-фото'!$A$2:$F$4000,6,FALSE),"-")</f>
        <v>-</v>
      </c>
      <c r="G223" s="9" t="str">
        <f>IFERROR(VLOOKUP(CONCATENATE($A223,G$1),'Исх-фото'!$A$2:$F$4000,6,FALSE),"-")</f>
        <v>НЕТ</v>
      </c>
      <c r="H223" s="9" t="str">
        <f>IFERROR(VLOOKUP(CONCATENATE($A223,H$1),'Исх-фото'!$A$2:$F$4000,6,FALSE),"-")</f>
        <v>-</v>
      </c>
      <c r="I223" s="9" t="str">
        <f>IFERROR(VLOOKUP(CONCATENATE($A223,I$1),'Исх-фото'!$A$2:$F$4000,6,FALSE),"-")</f>
        <v>-</v>
      </c>
      <c r="J223" s="9" t="str">
        <f>IFERROR(VLOOKUP(CONCATENATE($A223,J$1),'Исх-фото'!$A$2:$F$4000,6,FALSE),"-")</f>
        <v>-</v>
      </c>
      <c r="K223" s="9" t="str">
        <f>IFERROR(VLOOKUP(CONCATENATE($A223,K$1),'Исх-фото'!$A$2:$F$4000,6,FALSE),"-")</f>
        <v>-</v>
      </c>
      <c r="L223" s="9" t="str">
        <f>IFERROR(VLOOKUP(CONCATENATE($A223,L$1),'Исх-фото'!$A$2:$F$4000,6,FALSE),"-")</f>
        <v>-</v>
      </c>
      <c r="M223" s="9" t="str">
        <f>IFERROR(VLOOKUP(CONCATENATE($A223,M$1),'Исх-фото'!$A$2:$F$4000,6,FALSE),"-")</f>
        <v>-</v>
      </c>
      <c r="N223" s="9" t="str">
        <f>IFERROR(VLOOKUP(CONCATENATE($A223,N$1),'Исх-фото'!$A$2:$F$4000,6,FALSE),"-")</f>
        <v>-</v>
      </c>
      <c r="O223" s="9" t="str">
        <f>IFERROR(VLOOKUP(CONCATENATE($A223,O$1),'Исх-фото'!$A$2:$F$4000,6,FALSE),"-")</f>
        <v>-</v>
      </c>
      <c r="P223" s="9" t="str">
        <f>IFERROR(VLOOKUP(CONCATENATE($A223,P$1),'Исх-фото'!$A$2:$F$4000,6,FALSE),"-")</f>
        <v>-</v>
      </c>
      <c r="Q223" s="9" t="str">
        <f>IFERROR(VLOOKUP(CONCATENATE($A223,Q$1),'Исх-фото'!$A$2:$F$4000,6,FALSE),"-")</f>
        <v>НЕТ</v>
      </c>
      <c r="R223" s="9" t="str">
        <f>IFERROR(VLOOKUP(CONCATENATE($A223,R$1),'Исх-фото'!$A$2:$F$4000,6,FALSE),"-")</f>
        <v>-</v>
      </c>
      <c r="S223" s="9" t="str">
        <f>IFERROR(VLOOKUP(CONCATENATE($A223,S$1),'Исх-фото'!$A$2:$F$4000,6,FALSE),"-")</f>
        <v>НЕТ</v>
      </c>
      <c r="T223" s="9" t="str">
        <f>IFERROR(VLOOKUP(CONCATENATE($A223,T$1),'Исх-фото'!$A$2:$F$4000,6,FALSE),"-")</f>
        <v>НЕТ</v>
      </c>
      <c r="U223" s="9" t="str">
        <f>IFERROR(VLOOKUP(CONCATENATE($A223,U$1),'Исх-фото'!$A$2:$F$4000,6,FALSE),"-")</f>
        <v>ДА</v>
      </c>
      <c r="V223" s="9" t="str">
        <f>IFERROR(VLOOKUP(CONCATENATE($A223,V$1),'Исх-фото'!$A$2:$F$4000,6,FALSE),"-")</f>
        <v>-</v>
      </c>
      <c r="W223" s="9" t="str">
        <f>IFERROR(VLOOKUP(CONCATENATE($A223,W$1),'Исх-фото'!$A$2:$F$4000,6,FALSE),"-")</f>
        <v>-</v>
      </c>
      <c r="X223" s="9" t="str">
        <f>IFERROR(VLOOKUP(CONCATENATE($A223,X$1),'Исх-фото'!$A$2:$F$4000,6,FALSE),"-")</f>
        <v>-</v>
      </c>
      <c r="Y223" s="9" t="str">
        <f>IFERROR(VLOOKUP(CONCATENATE($A223,Y$1),'Исх-фото'!$A$2:$F$4000,6,FALSE),"-")</f>
        <v>-</v>
      </c>
      <c r="Z223" s="9" t="str">
        <f>IFERROR(VLOOKUP(CONCATENATE($A223,Z$1),'Исх-фото'!$A$2:$F$4000,6,FALSE),"-")</f>
        <v>ДА</v>
      </c>
      <c r="AA223" s="9" t="str">
        <f>IFERROR(VLOOKUP(CONCATENATE($A223,AA$1),'Исх-фото'!$A$2:$F$4000,6,FALSE),"-")</f>
        <v>-</v>
      </c>
      <c r="AB223" s="9" t="str">
        <f>IFERROR(VLOOKUP(CONCATENATE($A223,AB$1),'Исх-фото'!$A$2:$F$4000,6,FALSE),"-")</f>
        <v>НЕТ</v>
      </c>
      <c r="AC223" s="9" t="str">
        <f>IFERROR(VLOOKUP(CONCATENATE($A223,AC$1),'Исх-фото'!$A$2:$F$4000,6,FALSE),"-")</f>
        <v>НЕТ</v>
      </c>
      <c r="AD223" s="9" t="str">
        <f>IFERROR(VLOOKUP(CONCATENATE($A223,AD$1),'Исх-фото'!$A$2:$F$4000,6,FALSE),"-")</f>
        <v>-</v>
      </c>
      <c r="AE223" s="9" t="str">
        <f>IFERROR(VLOOKUP(CONCATENATE($A223,AE$1),'Исх-фото'!$A$2:$F$4000,6,FALSE),"-")</f>
        <v>-</v>
      </c>
      <c r="AF223" s="9" t="str">
        <f>IFERROR(VLOOKUP(CONCATENATE($A223,AF$1),'Исх-фото'!$A$2:$F$4000,6,FALSE),"-")</f>
        <v>-</v>
      </c>
      <c r="AG223" s="9" t="str">
        <f>IFERROR(VLOOKUP(CONCATENATE($A223,AG$1),'Исх-фото'!$A$2:$F$4000,6,FALSE),"-")</f>
        <v>ДА</v>
      </c>
      <c r="AH223" s="9" t="str">
        <f>IFERROR(VLOOKUP(CONCATENATE($A223,AH$1),'Исх-фото'!$A$2:$F$4000,6,FALSE),"-")</f>
        <v>-</v>
      </c>
      <c r="AI223" s="9" t="str">
        <f>IFERROR(VLOOKUP(CONCATENATE($A223,AI$1),'Исх-фото'!$A$2:$F$4000,6,FALSE),"-")</f>
        <v>НЕТ</v>
      </c>
      <c r="AJ223" s="9" t="str">
        <f>IFERROR(VLOOKUP(CONCATENATE($A223,AJ$1),'Исх-фото'!$A$2:$F$4000,6,FALSE),"-")</f>
        <v>НЕТ</v>
      </c>
      <c r="AK223" s="9" t="str">
        <f>IFERROR(VLOOKUP(CONCATENATE($A223,AK$1),'Исх-фото'!$A$2:$F$4000,6,FALSE),"-")</f>
        <v>НЕТ</v>
      </c>
      <c r="AL223" s="9" t="str">
        <f>IFERROR(VLOOKUP(CONCATENATE($A223,AL$1),'Исх-фото'!$A$2:$F$4000,6,FALSE),"-")</f>
        <v>НЕТ</v>
      </c>
      <c r="AM223" s="9" t="str">
        <f>IFERROR(VLOOKUP(CONCATENATE($A223,AM$1),'Исх-фото'!$A$2:$F$4000,6,FALSE),"-")</f>
        <v>ДА</v>
      </c>
      <c r="AN223" s="9" t="str">
        <f>IFERROR(VLOOKUP(CONCATENATE($A223,AN$1),'Исх-фото'!$A$2:$F$4000,6,FALSE),"-")</f>
        <v>ДА</v>
      </c>
      <c r="AO223" s="9" t="str">
        <f>IFERROR(VLOOKUP(CONCATENATE($A223,AO$1),'Исх-фото'!$A$2:$F$4000,6,FALSE),"-")</f>
        <v>-</v>
      </c>
      <c r="AP223" s="9" t="str">
        <f>IFERROR(VLOOKUP(CONCATENATE($A223,AP$1),'Исх-фото'!$A$2:$F$4000,6,FALSE),"-")</f>
        <v>НЕТ</v>
      </c>
      <c r="AQ223" s="9" t="str">
        <f>IFERROR(VLOOKUP(CONCATENATE($A223,AQ$1),'Исх-фото'!$A$2:$F$4000,6,FALSE),"-")</f>
        <v>-</v>
      </c>
      <c r="AR223" s="9" t="str">
        <f>IFERROR(VLOOKUP(CONCATENATE($A223,AR$1),'Исх-фото'!$A$2:$F$4000,6,FALSE),"-")</f>
        <v>-</v>
      </c>
      <c r="AS223" s="9" t="str">
        <f>IFERROR(VLOOKUP(CONCATENATE($A223,AS$1),'Исх-фото'!$A$2:$F$4000,6,FALSE),"-")</f>
        <v>-</v>
      </c>
      <c r="AT223" s="9" t="str">
        <f>IFERROR(VLOOKUP(CONCATENATE($A223,AT$1),'Исх-фото'!$A$2:$F$4000,6,FALSE),"-")</f>
        <v>-</v>
      </c>
      <c r="AU223" s="9" t="str">
        <f>IFERROR(VLOOKUP(CONCATENATE($A223,AU$1),'Исх-фото'!$A$2:$F$4000,6,FALSE),"-")</f>
        <v>ДА</v>
      </c>
      <c r="AV223" s="9" t="str">
        <f>IFERROR(VLOOKUP(CONCATENATE($A223,AV$1),'Исх-фото'!$A$2:$F$4000,6,FALSE),"-")</f>
        <v>-</v>
      </c>
      <c r="AW223" s="9" t="str">
        <f>IFERROR(VLOOKUP(CONCATENATE($A223,AW$1),'Исх-фото'!$A$2:$F$4000,6,FALSE),"-")</f>
        <v>НЕТ</v>
      </c>
      <c r="AX223" s="9" t="str">
        <f>IFERROR(VLOOKUP(CONCATENATE($A223,AX$1),'Исх-фото'!$A$2:$F$4000,6,FALSE),"-")</f>
        <v>-</v>
      </c>
      <c r="AY223" s="9" t="str">
        <f>IFERROR(VLOOKUP(CONCATENATE($A223,AY$1),'Исх-фото'!$A$2:$F$4000,6,FALSE),"-")</f>
        <v>-</v>
      </c>
      <c r="AZ223" s="9" t="str">
        <f>IFERROR(VLOOKUP(CONCATENATE($A223,AZ$1),'Исх-фото'!$A$2:$F$4000,6,FALSE),"-")</f>
        <v>ДА</v>
      </c>
      <c r="BA223" s="9" t="str">
        <f>IFERROR(VLOOKUP(CONCATENATE($A223,BA$1),'Исх-фото'!$A$2:$F$4000,6,FALSE),"-")</f>
        <v>-</v>
      </c>
      <c r="BB223" s="9" t="str">
        <f>IFERROR(VLOOKUP(CONCATENATE($A223,BB$1),'Исх-фото'!$A$2:$F$4000,6,FALSE),"-")</f>
        <v>ДА</v>
      </c>
      <c r="BC223" s="9" t="str">
        <f>IFERROR(VLOOKUP(CONCATENATE($A223,BC$1),'Исх-фото'!$A$2:$F$4000,6,FALSE),"-")</f>
        <v>НЕТ</v>
      </c>
      <c r="BD223" s="9" t="str">
        <f>IFERROR(VLOOKUP(CONCATENATE($A223,BD$1),'Исх-фото'!$A$2:$F$4000,6,FALSE),"-")</f>
        <v>-</v>
      </c>
      <c r="BE223" s="9" t="str">
        <f>IFERROR(VLOOKUP(CONCATENATE($A223,BE$1),'Исх-фото'!$A$2:$F$4000,6,FALSE),"-")</f>
        <v>ДА</v>
      </c>
      <c r="BF223" s="9" t="str">
        <f>IFERROR(VLOOKUP(CONCATENATE($A223,BF$1),'Исх-фото'!$A$2:$F$4000,6,FALSE),"-")</f>
        <v>-</v>
      </c>
      <c r="BG223" s="9" t="str">
        <f>IFERROR(VLOOKUP(CONCATENATE($A223,BG$1),'Исх-фото'!$A$2:$F$4000,6,FALSE),"-")</f>
        <v>-</v>
      </c>
      <c r="BH223" s="9" t="str">
        <f>IFERROR(VLOOKUP(CONCATENATE($A223,BH$1),'Исх-фото'!$A$2:$F$4000,6,FALSE),"-")</f>
        <v>-</v>
      </c>
      <c r="BI223" s="9" t="str">
        <f>IFERROR(VLOOKUP(CONCATENATE($A223,BI$1),'Исх-фото'!$A$2:$F$4000,6,FALSE),"-")</f>
        <v>НЕТ</v>
      </c>
      <c r="BJ223" s="37"/>
      <c r="BK223" s="42"/>
      <c r="BR223" s="25"/>
      <c r="BS223" s="25"/>
      <c r="BV223" s="25"/>
      <c r="BW223" s="25"/>
      <c r="BX223" s="25"/>
    </row>
    <row r="224" spans="1:76">
      <c r="A224" s="38">
        <f t="shared" si="37"/>
        <v>25</v>
      </c>
      <c r="B224" s="36">
        <f t="shared" si="36"/>
        <v>11</v>
      </c>
      <c r="C224" s="36">
        <f t="shared" si="35"/>
        <v>2</v>
      </c>
      <c r="D224" s="9" t="str">
        <f>IFERROR(VLOOKUP(CONCATENATE($A224,D$1),'Исх-фото'!$A$2:$F$4000,6,FALSE),"-")</f>
        <v>НЕТ</v>
      </c>
      <c r="E224" s="9" t="str">
        <f>IFERROR(VLOOKUP(CONCATENATE($A224,E$1),'Исх-фото'!$A$2:$F$4000,6,FALSE),"-")</f>
        <v>-</v>
      </c>
      <c r="F224" s="9" t="str">
        <f>IFERROR(VLOOKUP(CONCATENATE($A224,F$1),'Исх-фото'!$A$2:$F$4000,6,FALSE),"-")</f>
        <v>-</v>
      </c>
      <c r="G224" s="9" t="str">
        <f>IFERROR(VLOOKUP(CONCATENATE($A224,G$1),'Исх-фото'!$A$2:$F$4000,6,FALSE),"-")</f>
        <v>-</v>
      </c>
      <c r="H224" s="9" t="str">
        <f>IFERROR(VLOOKUP(CONCATENATE($A224,H$1),'Исх-фото'!$A$2:$F$4000,6,FALSE),"-")</f>
        <v>-</v>
      </c>
      <c r="I224" s="9" t="str">
        <f>IFERROR(VLOOKUP(CONCATENATE($A224,I$1),'Исх-фото'!$A$2:$F$4000,6,FALSE),"-")</f>
        <v>-</v>
      </c>
      <c r="J224" s="9" t="str">
        <f>IFERROR(VLOOKUP(CONCATENATE($A224,J$1),'Исх-фото'!$A$2:$F$4000,6,FALSE),"-")</f>
        <v>-</v>
      </c>
      <c r="K224" s="9" t="str">
        <f>IFERROR(VLOOKUP(CONCATENATE($A224,K$1),'Исх-фото'!$A$2:$F$4000,6,FALSE),"-")</f>
        <v>-</v>
      </c>
      <c r="L224" s="9" t="str">
        <f>IFERROR(VLOOKUP(CONCATENATE($A224,L$1),'Исх-фото'!$A$2:$F$4000,6,FALSE),"-")</f>
        <v>-</v>
      </c>
      <c r="M224" s="9" t="str">
        <f>IFERROR(VLOOKUP(CONCATENATE($A224,M$1),'Исх-фото'!$A$2:$F$4000,6,FALSE),"-")</f>
        <v>-</v>
      </c>
      <c r="N224" s="9" t="str">
        <f>IFERROR(VLOOKUP(CONCATENATE($A224,N$1),'Исх-фото'!$A$2:$F$4000,6,FALSE),"-")</f>
        <v>-</v>
      </c>
      <c r="O224" s="9" t="str">
        <f>IFERROR(VLOOKUP(CONCATENATE($A224,O$1),'Исх-фото'!$A$2:$F$4000,6,FALSE),"-")</f>
        <v>-</v>
      </c>
      <c r="P224" s="9" t="str">
        <f>IFERROR(VLOOKUP(CONCATENATE($A224,P$1),'Исх-фото'!$A$2:$F$4000,6,FALSE),"-")</f>
        <v>-</v>
      </c>
      <c r="Q224" s="9" t="str">
        <f>IFERROR(VLOOKUP(CONCATENATE($A224,Q$1),'Исх-фото'!$A$2:$F$4000,6,FALSE),"-")</f>
        <v>НЕТ</v>
      </c>
      <c r="R224" s="9" t="str">
        <f>IFERROR(VLOOKUP(CONCATENATE($A224,R$1),'Исх-фото'!$A$2:$F$4000,6,FALSE),"-")</f>
        <v>-</v>
      </c>
      <c r="S224" s="9" t="str">
        <f>IFERROR(VLOOKUP(CONCATENATE($A224,S$1),'Исх-фото'!$A$2:$F$4000,6,FALSE),"-")</f>
        <v>-</v>
      </c>
      <c r="T224" s="9" t="str">
        <f>IFERROR(VLOOKUP(CONCATENATE($A224,T$1),'Исх-фото'!$A$2:$F$4000,6,FALSE),"-")</f>
        <v>НЕТ</v>
      </c>
      <c r="U224" s="9" t="str">
        <f>IFERROR(VLOOKUP(CONCATENATE($A224,U$1),'Исх-фото'!$A$2:$F$4000,6,FALSE),"-")</f>
        <v>НЕТ</v>
      </c>
      <c r="V224" s="9" t="str">
        <f>IFERROR(VLOOKUP(CONCATENATE($A224,V$1),'Исх-фото'!$A$2:$F$4000,6,FALSE),"-")</f>
        <v>-</v>
      </c>
      <c r="W224" s="9" t="str">
        <f>IFERROR(VLOOKUP(CONCATENATE($A224,W$1),'Исх-фото'!$A$2:$F$4000,6,FALSE),"-")</f>
        <v>-</v>
      </c>
      <c r="X224" s="9" t="str">
        <f>IFERROR(VLOOKUP(CONCATENATE($A224,X$1),'Исх-фото'!$A$2:$F$4000,6,FALSE),"-")</f>
        <v>-</v>
      </c>
      <c r="Y224" s="9" t="str">
        <f>IFERROR(VLOOKUP(CONCATENATE($A224,Y$1),'Исх-фото'!$A$2:$F$4000,6,FALSE),"-")</f>
        <v>-</v>
      </c>
      <c r="Z224" s="9" t="str">
        <f>IFERROR(VLOOKUP(CONCATENATE($A224,Z$1),'Исх-фото'!$A$2:$F$4000,6,FALSE),"-")</f>
        <v>НЕТ</v>
      </c>
      <c r="AA224" s="9" t="str">
        <f>IFERROR(VLOOKUP(CONCATENATE($A224,AA$1),'Исх-фото'!$A$2:$F$4000,6,FALSE),"-")</f>
        <v>-</v>
      </c>
      <c r="AB224" s="9" t="str">
        <f>IFERROR(VLOOKUP(CONCATENATE($A224,AB$1),'Исх-фото'!$A$2:$F$4000,6,FALSE),"-")</f>
        <v>-</v>
      </c>
      <c r="AC224" s="9" t="str">
        <f>IFERROR(VLOOKUP(CONCATENATE($A224,AC$1),'Исх-фото'!$A$2:$F$4000,6,FALSE),"-")</f>
        <v>-</v>
      </c>
      <c r="AD224" s="9" t="str">
        <f>IFERROR(VLOOKUP(CONCATENATE($A224,AD$1),'Исх-фото'!$A$2:$F$4000,6,FALSE),"-")</f>
        <v>-</v>
      </c>
      <c r="AE224" s="9" t="str">
        <f>IFERROR(VLOOKUP(CONCATENATE($A224,AE$1),'Исх-фото'!$A$2:$F$4000,6,FALSE),"-")</f>
        <v>-</v>
      </c>
      <c r="AF224" s="9" t="str">
        <f>IFERROR(VLOOKUP(CONCATENATE($A224,AF$1),'Исх-фото'!$A$2:$F$4000,6,FALSE),"-")</f>
        <v>-</v>
      </c>
      <c r="AG224" s="9" t="str">
        <f>IFERROR(VLOOKUP(CONCATENATE($A224,AG$1),'Исх-фото'!$A$2:$F$4000,6,FALSE),"-")</f>
        <v>ДА</v>
      </c>
      <c r="AH224" s="9" t="str">
        <f>IFERROR(VLOOKUP(CONCATENATE($A224,AH$1),'Исх-фото'!$A$2:$F$4000,6,FALSE),"-")</f>
        <v>-</v>
      </c>
      <c r="AI224" s="9" t="str">
        <f>IFERROR(VLOOKUP(CONCATENATE($A224,AI$1),'Исх-фото'!$A$2:$F$4000,6,FALSE),"-")</f>
        <v>НЕТ</v>
      </c>
      <c r="AJ224" s="9" t="str">
        <f>IFERROR(VLOOKUP(CONCATENATE($A224,AJ$1),'Исх-фото'!$A$2:$F$4000,6,FALSE),"-")</f>
        <v>НЕТ</v>
      </c>
      <c r="AK224" s="9" t="str">
        <f>IFERROR(VLOOKUP(CONCATENATE($A224,AK$1),'Исх-фото'!$A$2:$F$4000,6,FALSE),"-")</f>
        <v>-</v>
      </c>
      <c r="AL224" s="9" t="str">
        <f>IFERROR(VLOOKUP(CONCATENATE($A224,AL$1),'Исх-фото'!$A$2:$F$4000,6,FALSE),"-")</f>
        <v>-</v>
      </c>
      <c r="AM224" s="9" t="str">
        <f>IFERROR(VLOOKUP(CONCATENATE($A224,AM$1),'Исх-фото'!$A$2:$F$4000,6,FALSE),"-")</f>
        <v>ДА</v>
      </c>
      <c r="AN224" s="9" t="str">
        <f>IFERROR(VLOOKUP(CONCATENATE($A224,AN$1),'Исх-фото'!$A$2:$F$4000,6,FALSE),"-")</f>
        <v>ДА</v>
      </c>
      <c r="AO224" s="9" t="str">
        <f>IFERROR(VLOOKUP(CONCATENATE($A224,AO$1),'Исх-фото'!$A$2:$F$4000,6,FALSE),"-")</f>
        <v>-</v>
      </c>
      <c r="AP224" s="9" t="str">
        <f>IFERROR(VLOOKUP(CONCATENATE($A224,AP$1),'Исх-фото'!$A$2:$F$4000,6,FALSE),"-")</f>
        <v>НЕТ</v>
      </c>
      <c r="AQ224" s="9" t="str">
        <f>IFERROR(VLOOKUP(CONCATENATE($A224,AQ$1),'Исх-фото'!$A$2:$F$4000,6,FALSE),"-")</f>
        <v>-</v>
      </c>
      <c r="AR224" s="9" t="str">
        <f>IFERROR(VLOOKUP(CONCATENATE($A224,AR$1),'Исх-фото'!$A$2:$F$4000,6,FALSE),"-")</f>
        <v>-</v>
      </c>
      <c r="AS224" s="9" t="str">
        <f>IFERROR(VLOOKUP(CONCATENATE($A224,AS$1),'Исх-фото'!$A$2:$F$4000,6,FALSE),"-")</f>
        <v>ДА</v>
      </c>
      <c r="AT224" s="9" t="str">
        <f>IFERROR(VLOOKUP(CONCATENATE($A224,AT$1),'Исх-фото'!$A$2:$F$4000,6,FALSE),"-")</f>
        <v>-</v>
      </c>
      <c r="AU224" s="9" t="str">
        <f>IFERROR(VLOOKUP(CONCATENATE($A224,AU$1),'Исх-фото'!$A$2:$F$4000,6,FALSE),"-")</f>
        <v>-</v>
      </c>
      <c r="AV224" s="9" t="str">
        <f>IFERROR(VLOOKUP(CONCATENATE($A224,AV$1),'Исх-фото'!$A$2:$F$4000,6,FALSE),"-")</f>
        <v>-</v>
      </c>
      <c r="AW224" s="9" t="str">
        <f>IFERROR(VLOOKUP(CONCATENATE($A224,AW$1),'Исх-фото'!$A$2:$F$4000,6,FALSE),"-")</f>
        <v>-</v>
      </c>
      <c r="AX224" s="9" t="str">
        <f>IFERROR(VLOOKUP(CONCATENATE($A224,AX$1),'Исх-фото'!$A$2:$F$4000,6,FALSE),"-")</f>
        <v>-</v>
      </c>
      <c r="AY224" s="9" t="str">
        <f>IFERROR(VLOOKUP(CONCATENATE($A224,AY$1),'Исх-фото'!$A$2:$F$4000,6,FALSE),"-")</f>
        <v>-</v>
      </c>
      <c r="AZ224" s="9" t="str">
        <f>IFERROR(VLOOKUP(CONCATENATE($A224,AZ$1),'Исх-фото'!$A$2:$F$4000,6,FALSE),"-")</f>
        <v>ДА</v>
      </c>
      <c r="BA224" s="9" t="str">
        <f>IFERROR(VLOOKUP(CONCATENATE($A224,BA$1),'Исх-фото'!$A$2:$F$4000,6,FALSE),"-")</f>
        <v>-</v>
      </c>
      <c r="BB224" s="9" t="str">
        <f>IFERROR(VLOOKUP(CONCATENATE($A224,BB$1),'Исх-фото'!$A$2:$F$4000,6,FALSE),"-")</f>
        <v>НЕТ</v>
      </c>
      <c r="BC224" s="9" t="str">
        <f>IFERROR(VLOOKUP(CONCATENATE($A224,BC$1),'Исх-фото'!$A$2:$F$4000,6,FALSE),"-")</f>
        <v>НЕТ</v>
      </c>
      <c r="BD224" s="9" t="str">
        <f>IFERROR(VLOOKUP(CONCATENATE($A224,BD$1),'Исх-фото'!$A$2:$F$4000,6,FALSE),"-")</f>
        <v>-</v>
      </c>
      <c r="BE224" s="9" t="str">
        <f>IFERROR(VLOOKUP(CONCATENATE($A224,BE$1),'Исх-фото'!$A$2:$F$4000,6,FALSE),"-")</f>
        <v>НЕТ</v>
      </c>
      <c r="BF224" s="9" t="str">
        <f>IFERROR(VLOOKUP(CONCATENATE($A224,BF$1),'Исх-фото'!$A$2:$F$4000,6,FALSE),"-")</f>
        <v>НЕТ</v>
      </c>
      <c r="BG224" s="9" t="str">
        <f>IFERROR(VLOOKUP(CONCATENATE($A224,BG$1),'Исх-фото'!$A$2:$F$4000,6,FALSE),"-")</f>
        <v>-</v>
      </c>
      <c r="BH224" s="9" t="str">
        <f>IFERROR(VLOOKUP(CONCATENATE($A224,BH$1),'Исх-фото'!$A$2:$F$4000,6,FALSE),"-")</f>
        <v>-</v>
      </c>
      <c r="BI224" s="9" t="str">
        <f>IFERROR(VLOOKUP(CONCATENATE($A224,BI$1),'Исх-фото'!$A$2:$F$4000,6,FALSE),"-")</f>
        <v>-</v>
      </c>
      <c r="BJ224" s="37"/>
      <c r="BK224" s="42"/>
      <c r="BR224" s="25"/>
      <c r="BS224" s="25"/>
      <c r="BV224" s="25"/>
      <c r="BW224" s="25"/>
      <c r="BX224" s="25"/>
    </row>
    <row r="225" spans="1:76">
      <c r="A225" s="38">
        <f t="shared" si="37"/>
        <v>26</v>
      </c>
      <c r="B225" s="36">
        <f t="shared" si="36"/>
        <v>11</v>
      </c>
      <c r="C225" s="36">
        <f t="shared" si="35"/>
        <v>3</v>
      </c>
      <c r="D225" s="9" t="str">
        <f>IFERROR(VLOOKUP(CONCATENATE($A225,D$1),'Исх-фото'!$A$2:$F$4000,6,FALSE),"-")</f>
        <v>НЕТ</v>
      </c>
      <c r="E225" s="9" t="str">
        <f>IFERROR(VLOOKUP(CONCATENATE($A225,E$1),'Исх-фото'!$A$2:$F$4000,6,FALSE),"-")</f>
        <v>-</v>
      </c>
      <c r="F225" s="9" t="str">
        <f>IFERROR(VLOOKUP(CONCATENATE($A225,F$1),'Исх-фото'!$A$2:$F$4000,6,FALSE),"-")</f>
        <v>НЕТ</v>
      </c>
      <c r="G225" s="9" t="str">
        <f>IFERROR(VLOOKUP(CONCATENATE($A225,G$1),'Исх-фото'!$A$2:$F$4000,6,FALSE),"-")</f>
        <v>-</v>
      </c>
      <c r="H225" s="9" t="str">
        <f>IFERROR(VLOOKUP(CONCATENATE($A225,H$1),'Исх-фото'!$A$2:$F$4000,6,FALSE),"-")</f>
        <v>-</v>
      </c>
      <c r="I225" s="9" t="str">
        <f>IFERROR(VLOOKUP(CONCATENATE($A225,I$1),'Исх-фото'!$A$2:$F$4000,6,FALSE),"-")</f>
        <v>-</v>
      </c>
      <c r="J225" s="9" t="str">
        <f>IFERROR(VLOOKUP(CONCATENATE($A225,J$1),'Исх-фото'!$A$2:$F$4000,6,FALSE),"-")</f>
        <v>-</v>
      </c>
      <c r="K225" s="9" t="str">
        <f>IFERROR(VLOOKUP(CONCATENATE($A225,K$1),'Исх-фото'!$A$2:$F$4000,6,FALSE),"-")</f>
        <v>-</v>
      </c>
      <c r="L225" s="9" t="str">
        <f>IFERROR(VLOOKUP(CONCATENATE($A225,L$1),'Исх-фото'!$A$2:$F$4000,6,FALSE),"-")</f>
        <v>-</v>
      </c>
      <c r="M225" s="9" t="str">
        <f>IFERROR(VLOOKUP(CONCATENATE($A225,M$1),'Исх-фото'!$A$2:$F$4000,6,FALSE),"-")</f>
        <v>-</v>
      </c>
      <c r="N225" s="9" t="str">
        <f>IFERROR(VLOOKUP(CONCATENATE($A225,N$1),'Исх-фото'!$A$2:$F$4000,6,FALSE),"-")</f>
        <v>-</v>
      </c>
      <c r="O225" s="9" t="str">
        <f>IFERROR(VLOOKUP(CONCATENATE($A225,O$1),'Исх-фото'!$A$2:$F$4000,6,FALSE),"-")</f>
        <v>-</v>
      </c>
      <c r="P225" s="9" t="str">
        <f>IFERROR(VLOOKUP(CONCATENATE($A225,P$1),'Исх-фото'!$A$2:$F$4000,6,FALSE),"-")</f>
        <v>-</v>
      </c>
      <c r="Q225" s="9" t="str">
        <f>IFERROR(VLOOKUP(CONCATENATE($A225,Q$1),'Исх-фото'!$A$2:$F$4000,6,FALSE),"-")</f>
        <v>НЕТ</v>
      </c>
      <c r="R225" s="9" t="str">
        <f>IFERROR(VLOOKUP(CONCATENATE($A225,R$1),'Исх-фото'!$A$2:$F$4000,6,FALSE),"-")</f>
        <v>-</v>
      </c>
      <c r="S225" s="9" t="str">
        <f>IFERROR(VLOOKUP(CONCATENATE($A225,S$1),'Исх-фото'!$A$2:$F$4000,6,FALSE),"-")</f>
        <v>-</v>
      </c>
      <c r="T225" s="9" t="str">
        <f>IFERROR(VLOOKUP(CONCATENATE($A225,T$1),'Исх-фото'!$A$2:$F$4000,6,FALSE),"-")</f>
        <v>НЕТ</v>
      </c>
      <c r="U225" s="9" t="str">
        <f>IFERROR(VLOOKUP(CONCATENATE($A225,U$1),'Исх-фото'!$A$2:$F$4000,6,FALSE),"-")</f>
        <v>НЕТ</v>
      </c>
      <c r="V225" s="9" t="str">
        <f>IFERROR(VLOOKUP(CONCATENATE($A225,V$1),'Исх-фото'!$A$2:$F$4000,6,FALSE),"-")</f>
        <v>-</v>
      </c>
      <c r="W225" s="9" t="str">
        <f>IFERROR(VLOOKUP(CONCATENATE($A225,W$1),'Исх-фото'!$A$2:$F$4000,6,FALSE),"-")</f>
        <v>-</v>
      </c>
      <c r="X225" s="9" t="str">
        <f>IFERROR(VLOOKUP(CONCATENATE($A225,X$1),'Исх-фото'!$A$2:$F$4000,6,FALSE),"-")</f>
        <v>-</v>
      </c>
      <c r="Y225" s="9" t="str">
        <f>IFERROR(VLOOKUP(CONCATENATE($A225,Y$1),'Исх-фото'!$A$2:$F$4000,6,FALSE),"-")</f>
        <v>-</v>
      </c>
      <c r="Z225" s="9" t="str">
        <f>IFERROR(VLOOKUP(CONCATENATE($A225,Z$1),'Исх-фото'!$A$2:$F$4000,6,FALSE),"-")</f>
        <v>ДА</v>
      </c>
      <c r="AA225" s="9" t="str">
        <f>IFERROR(VLOOKUP(CONCATENATE($A225,AA$1),'Исх-фото'!$A$2:$F$4000,6,FALSE),"-")</f>
        <v>-</v>
      </c>
      <c r="AB225" s="9" t="str">
        <f>IFERROR(VLOOKUP(CONCATENATE($A225,AB$1),'Исх-фото'!$A$2:$F$4000,6,FALSE),"-")</f>
        <v>НЕТ</v>
      </c>
      <c r="AC225" s="9" t="str">
        <f>IFERROR(VLOOKUP(CONCATENATE($A225,AC$1),'Исх-фото'!$A$2:$F$4000,6,FALSE),"-")</f>
        <v>-</v>
      </c>
      <c r="AD225" s="9" t="str">
        <f>IFERROR(VLOOKUP(CONCATENATE($A225,AD$1),'Исх-фото'!$A$2:$F$4000,6,FALSE),"-")</f>
        <v>-</v>
      </c>
      <c r="AE225" s="9" t="str">
        <f>IFERROR(VLOOKUP(CONCATENATE($A225,AE$1),'Исх-фото'!$A$2:$F$4000,6,FALSE),"-")</f>
        <v>-</v>
      </c>
      <c r="AF225" s="9" t="str">
        <f>IFERROR(VLOOKUP(CONCATENATE($A225,AF$1),'Исх-фото'!$A$2:$F$4000,6,FALSE),"-")</f>
        <v>-</v>
      </c>
      <c r="AG225" s="9" t="str">
        <f>IFERROR(VLOOKUP(CONCATENATE($A225,AG$1),'Исх-фото'!$A$2:$F$4000,6,FALSE),"-")</f>
        <v>ДА</v>
      </c>
      <c r="AH225" s="9" t="str">
        <f>IFERROR(VLOOKUP(CONCATENATE($A225,AH$1),'Исх-фото'!$A$2:$F$4000,6,FALSE),"-")</f>
        <v>-</v>
      </c>
      <c r="AI225" s="9" t="str">
        <f>IFERROR(VLOOKUP(CONCATENATE($A225,AI$1),'Исх-фото'!$A$2:$F$4000,6,FALSE),"-")</f>
        <v>-</v>
      </c>
      <c r="AJ225" s="9" t="str">
        <f>IFERROR(VLOOKUP(CONCATENATE($A225,AJ$1),'Исх-фото'!$A$2:$F$4000,6,FALSE),"-")</f>
        <v>НЕТ</v>
      </c>
      <c r="AK225" s="9" t="str">
        <f>IFERROR(VLOOKUP(CONCATENATE($A225,AK$1),'Исх-фото'!$A$2:$F$4000,6,FALSE),"-")</f>
        <v>-</v>
      </c>
      <c r="AL225" s="9" t="str">
        <f>IFERROR(VLOOKUP(CONCATENATE($A225,AL$1),'Исх-фото'!$A$2:$F$4000,6,FALSE),"-")</f>
        <v>НЕТ</v>
      </c>
      <c r="AM225" s="9" t="str">
        <f>IFERROR(VLOOKUP(CONCATENATE($A225,AM$1),'Исх-фото'!$A$2:$F$4000,6,FALSE),"-")</f>
        <v>ДА</v>
      </c>
      <c r="AN225" s="9" t="str">
        <f>IFERROR(VLOOKUP(CONCATENATE($A225,AN$1),'Исх-фото'!$A$2:$F$4000,6,FALSE),"-")</f>
        <v>ДА</v>
      </c>
      <c r="AO225" s="9" t="str">
        <f>IFERROR(VLOOKUP(CONCATENATE($A225,AO$1),'Исх-фото'!$A$2:$F$4000,6,FALSE),"-")</f>
        <v>-</v>
      </c>
      <c r="AP225" s="9" t="str">
        <f>IFERROR(VLOOKUP(CONCATENATE($A225,AP$1),'Исх-фото'!$A$2:$F$4000,6,FALSE),"-")</f>
        <v>НЕТ</v>
      </c>
      <c r="AQ225" s="9" t="str">
        <f>IFERROR(VLOOKUP(CONCATENATE($A225,AQ$1),'Исх-фото'!$A$2:$F$4000,6,FALSE),"-")</f>
        <v>-</v>
      </c>
      <c r="AR225" s="9" t="str">
        <f>IFERROR(VLOOKUP(CONCATENATE($A225,AR$1),'Исх-фото'!$A$2:$F$4000,6,FALSE),"-")</f>
        <v>-</v>
      </c>
      <c r="AS225" s="9" t="str">
        <f>IFERROR(VLOOKUP(CONCATENATE($A225,AS$1),'Исх-фото'!$A$2:$F$4000,6,FALSE),"-")</f>
        <v>НЕТ</v>
      </c>
      <c r="AT225" s="9" t="str">
        <f>IFERROR(VLOOKUP(CONCATENATE($A225,AT$1),'Исх-фото'!$A$2:$F$4000,6,FALSE),"-")</f>
        <v>-</v>
      </c>
      <c r="AU225" s="9" t="str">
        <f>IFERROR(VLOOKUP(CONCATENATE($A225,AU$1),'Исх-фото'!$A$2:$F$4000,6,FALSE),"-")</f>
        <v>-</v>
      </c>
      <c r="AV225" s="9" t="str">
        <f>IFERROR(VLOOKUP(CONCATENATE($A225,AV$1),'Исх-фото'!$A$2:$F$4000,6,FALSE),"-")</f>
        <v>-</v>
      </c>
      <c r="AW225" s="9" t="str">
        <f>IFERROR(VLOOKUP(CONCATENATE($A225,AW$1),'Исх-фото'!$A$2:$F$4000,6,FALSE),"-")</f>
        <v>НЕТ</v>
      </c>
      <c r="AX225" s="9" t="str">
        <f>IFERROR(VLOOKUP(CONCATENATE($A225,AX$1),'Исх-фото'!$A$2:$F$4000,6,FALSE),"-")</f>
        <v>-</v>
      </c>
      <c r="AY225" s="9" t="str">
        <f>IFERROR(VLOOKUP(CONCATENATE($A225,AY$1),'Исх-фото'!$A$2:$F$4000,6,FALSE),"-")</f>
        <v>-</v>
      </c>
      <c r="AZ225" s="9" t="str">
        <f>IFERROR(VLOOKUP(CONCATENATE($A225,AZ$1),'Исх-фото'!$A$2:$F$4000,6,FALSE),"-")</f>
        <v>-</v>
      </c>
      <c r="BA225" s="9" t="str">
        <f>IFERROR(VLOOKUP(CONCATENATE($A225,BA$1),'Исх-фото'!$A$2:$F$4000,6,FALSE),"-")</f>
        <v>-</v>
      </c>
      <c r="BB225" s="9" t="str">
        <f>IFERROR(VLOOKUP(CONCATENATE($A225,BB$1),'Исх-фото'!$A$2:$F$4000,6,FALSE),"-")</f>
        <v>НЕТ</v>
      </c>
      <c r="BC225" s="9" t="str">
        <f>IFERROR(VLOOKUP(CONCATENATE($A225,BC$1),'Исх-фото'!$A$2:$F$4000,6,FALSE),"-")</f>
        <v>НЕТ</v>
      </c>
      <c r="BD225" s="9" t="str">
        <f>IFERROR(VLOOKUP(CONCATENATE($A225,BD$1),'Исх-фото'!$A$2:$F$4000,6,FALSE),"-")</f>
        <v>-</v>
      </c>
      <c r="BE225" s="9" t="str">
        <f>IFERROR(VLOOKUP(CONCATENATE($A225,BE$1),'Исх-фото'!$A$2:$F$4000,6,FALSE),"-")</f>
        <v>НЕТ</v>
      </c>
      <c r="BF225" s="9" t="str">
        <f>IFERROR(VLOOKUP(CONCATENATE($A225,BF$1),'Исх-фото'!$A$2:$F$4000,6,FALSE),"-")</f>
        <v>-</v>
      </c>
      <c r="BG225" s="9" t="str">
        <f>IFERROR(VLOOKUP(CONCATENATE($A225,BG$1),'Исх-фото'!$A$2:$F$4000,6,FALSE),"-")</f>
        <v>-</v>
      </c>
      <c r="BH225" s="9" t="str">
        <f>IFERROR(VLOOKUP(CONCATENATE($A225,BH$1),'Исх-фото'!$A$2:$F$4000,6,FALSE),"-")</f>
        <v>-</v>
      </c>
      <c r="BI225" s="9" t="str">
        <f>IFERROR(VLOOKUP(CONCATENATE($A225,BI$1),'Исх-фото'!$A$2:$F$4000,6,FALSE),"-")</f>
        <v>НЕТ</v>
      </c>
      <c r="BJ225" s="37"/>
      <c r="BK225" s="42"/>
      <c r="BR225" s="25"/>
      <c r="BS225" s="25"/>
      <c r="BV225" s="25"/>
      <c r="BW225" s="25"/>
      <c r="BX225" s="25"/>
    </row>
    <row r="226" spans="1:76">
      <c r="A226" s="38">
        <f t="shared" si="37"/>
        <v>27</v>
      </c>
      <c r="B226" s="36">
        <f t="shared" si="36"/>
        <v>12</v>
      </c>
      <c r="C226" s="36">
        <f t="shared" si="35"/>
        <v>1</v>
      </c>
      <c r="D226" s="9" t="str">
        <f>IFERROR(VLOOKUP(CONCATENATE($A226,D$1),'Исх-фото'!$A$2:$F$4000,6,FALSE),"-")</f>
        <v>ДА</v>
      </c>
      <c r="E226" s="9" t="str">
        <f>IFERROR(VLOOKUP(CONCATENATE($A226,E$1),'Исх-фото'!$A$2:$F$4000,6,FALSE),"-")</f>
        <v>-</v>
      </c>
      <c r="F226" s="9" t="str">
        <f>IFERROR(VLOOKUP(CONCATENATE($A226,F$1),'Исх-фото'!$A$2:$F$4000,6,FALSE),"-")</f>
        <v>-</v>
      </c>
      <c r="G226" s="9" t="str">
        <f>IFERROR(VLOOKUP(CONCATENATE($A226,G$1),'Исх-фото'!$A$2:$F$4000,6,FALSE),"-")</f>
        <v>ДА</v>
      </c>
      <c r="H226" s="9" t="str">
        <f>IFERROR(VLOOKUP(CONCATENATE($A226,H$1),'Исх-фото'!$A$2:$F$4000,6,FALSE),"-")</f>
        <v>-</v>
      </c>
      <c r="I226" s="9" t="str">
        <f>IFERROR(VLOOKUP(CONCATENATE($A226,I$1),'Исх-фото'!$A$2:$F$4000,6,FALSE),"-")</f>
        <v>-</v>
      </c>
      <c r="J226" s="9" t="str">
        <f>IFERROR(VLOOKUP(CONCATENATE($A226,J$1),'Исх-фото'!$A$2:$F$4000,6,FALSE),"-")</f>
        <v>-</v>
      </c>
      <c r="K226" s="9" t="str">
        <f>IFERROR(VLOOKUP(CONCATENATE($A226,K$1),'Исх-фото'!$A$2:$F$4000,6,FALSE),"-")</f>
        <v>-</v>
      </c>
      <c r="L226" s="9" t="str">
        <f>IFERROR(VLOOKUP(CONCATENATE($A226,L$1),'Исх-фото'!$A$2:$F$4000,6,FALSE),"-")</f>
        <v>-</v>
      </c>
      <c r="M226" s="9" t="str">
        <f>IFERROR(VLOOKUP(CONCATENATE($A226,M$1),'Исх-фото'!$A$2:$F$4000,6,FALSE),"-")</f>
        <v>-</v>
      </c>
      <c r="N226" s="9" t="str">
        <f>IFERROR(VLOOKUP(CONCATENATE($A226,N$1),'Исх-фото'!$A$2:$F$4000,6,FALSE),"-")</f>
        <v>-</v>
      </c>
      <c r="O226" s="9" t="str">
        <f>IFERROR(VLOOKUP(CONCATENATE($A226,O$1),'Исх-фото'!$A$2:$F$4000,6,FALSE),"-")</f>
        <v>-</v>
      </c>
      <c r="P226" s="9" t="str">
        <f>IFERROR(VLOOKUP(CONCATENATE($A226,P$1),'Исх-фото'!$A$2:$F$4000,6,FALSE),"-")</f>
        <v>ДА</v>
      </c>
      <c r="Q226" s="9" t="str">
        <f>IFERROR(VLOOKUP(CONCATENATE($A226,Q$1),'Исх-фото'!$A$2:$F$4000,6,FALSE),"-")</f>
        <v>НЕТ</v>
      </c>
      <c r="R226" s="9" t="str">
        <f>IFERROR(VLOOKUP(CONCATENATE($A226,R$1),'Исх-фото'!$A$2:$F$4000,6,FALSE),"-")</f>
        <v>ДА</v>
      </c>
      <c r="S226" s="9" t="str">
        <f>IFERROR(VLOOKUP(CONCATENATE($A226,S$1),'Исх-фото'!$A$2:$F$4000,6,FALSE),"-")</f>
        <v>-</v>
      </c>
      <c r="T226" s="9" t="str">
        <f>IFERROR(VLOOKUP(CONCATENATE($A226,T$1),'Исх-фото'!$A$2:$F$4000,6,FALSE),"-")</f>
        <v>ДА</v>
      </c>
      <c r="U226" s="9" t="str">
        <f>IFERROR(VLOOKUP(CONCATENATE($A226,U$1),'Исх-фото'!$A$2:$F$4000,6,FALSE),"-")</f>
        <v>ДА</v>
      </c>
      <c r="V226" s="9" t="str">
        <f>IFERROR(VLOOKUP(CONCATENATE($A226,V$1),'Исх-фото'!$A$2:$F$4000,6,FALSE),"-")</f>
        <v>-</v>
      </c>
      <c r="W226" s="9" t="str">
        <f>IFERROR(VLOOKUP(CONCATENATE($A226,W$1),'Исх-фото'!$A$2:$F$4000,6,FALSE),"-")</f>
        <v>-</v>
      </c>
      <c r="X226" s="9" t="str">
        <f>IFERROR(VLOOKUP(CONCATENATE($A226,X$1),'Исх-фото'!$A$2:$F$4000,6,FALSE),"-")</f>
        <v>-</v>
      </c>
      <c r="Y226" s="9" t="str">
        <f>IFERROR(VLOOKUP(CONCATENATE($A226,Y$1),'Исх-фото'!$A$2:$F$4000,6,FALSE),"-")</f>
        <v>-</v>
      </c>
      <c r="Z226" s="9" t="str">
        <f>IFERROR(VLOOKUP(CONCATENATE($A226,Z$1),'Исх-фото'!$A$2:$F$4000,6,FALSE),"-")</f>
        <v>ДА</v>
      </c>
      <c r="AA226" s="9" t="str">
        <f>IFERROR(VLOOKUP(CONCATENATE($A226,AA$1),'Исх-фото'!$A$2:$F$4000,6,FALSE),"-")</f>
        <v>-</v>
      </c>
      <c r="AB226" s="9" t="str">
        <f>IFERROR(VLOOKUP(CONCATENATE($A226,AB$1),'Исх-фото'!$A$2:$F$4000,6,FALSE),"-")</f>
        <v>НЕТ</v>
      </c>
      <c r="AC226" s="9" t="str">
        <f>IFERROR(VLOOKUP(CONCATENATE($A226,AC$1),'Исх-фото'!$A$2:$F$4000,6,FALSE),"-")</f>
        <v>НЕТ</v>
      </c>
      <c r="AD226" s="9" t="str">
        <f>IFERROR(VLOOKUP(CONCATENATE($A226,AD$1),'Исх-фото'!$A$2:$F$4000,6,FALSE),"-")</f>
        <v>-</v>
      </c>
      <c r="AE226" s="9" t="str">
        <f>IFERROR(VLOOKUP(CONCATENATE($A226,AE$1),'Исх-фото'!$A$2:$F$4000,6,FALSE),"-")</f>
        <v>-</v>
      </c>
      <c r="AF226" s="9" t="str">
        <f>IFERROR(VLOOKUP(CONCATENATE($A226,AF$1),'Исх-фото'!$A$2:$F$4000,6,FALSE),"-")</f>
        <v>-</v>
      </c>
      <c r="AG226" s="9" t="str">
        <f>IFERROR(VLOOKUP(CONCATENATE($A226,AG$1),'Исх-фото'!$A$2:$F$4000,6,FALSE),"-")</f>
        <v>ДА</v>
      </c>
      <c r="AH226" s="9" t="str">
        <f>IFERROR(VLOOKUP(CONCATENATE($A226,AH$1),'Исх-фото'!$A$2:$F$4000,6,FALSE),"-")</f>
        <v>-</v>
      </c>
      <c r="AI226" s="9" t="str">
        <f>IFERROR(VLOOKUP(CONCATENATE($A226,AI$1),'Исх-фото'!$A$2:$F$4000,6,FALSE),"-")</f>
        <v>НЕТ</v>
      </c>
      <c r="AJ226" s="9" t="str">
        <f>IFERROR(VLOOKUP(CONCATENATE($A226,AJ$1),'Исх-фото'!$A$2:$F$4000,6,FALSE),"-")</f>
        <v>ДА</v>
      </c>
      <c r="AK226" s="9" t="str">
        <f>IFERROR(VLOOKUP(CONCATENATE($A226,AK$1),'Исх-фото'!$A$2:$F$4000,6,FALSE),"-")</f>
        <v>ДА</v>
      </c>
      <c r="AL226" s="9" t="str">
        <f>IFERROR(VLOOKUP(CONCATENATE($A226,AL$1),'Исх-фото'!$A$2:$F$4000,6,FALSE),"-")</f>
        <v>НЕТ</v>
      </c>
      <c r="AM226" s="9" t="str">
        <f>IFERROR(VLOOKUP(CONCATENATE($A226,AM$1),'Исх-фото'!$A$2:$F$4000,6,FALSE),"-")</f>
        <v>ДА</v>
      </c>
      <c r="AN226" s="9" t="str">
        <f>IFERROR(VLOOKUP(CONCATENATE($A226,AN$1),'Исх-фото'!$A$2:$F$4000,6,FALSE),"-")</f>
        <v>ДА</v>
      </c>
      <c r="AO226" s="9" t="str">
        <f>IFERROR(VLOOKUP(CONCATENATE($A226,AO$1),'Исх-фото'!$A$2:$F$4000,6,FALSE),"-")</f>
        <v>НЕТ</v>
      </c>
      <c r="AP226" s="9" t="str">
        <f>IFERROR(VLOOKUP(CONCATENATE($A226,AP$1),'Исх-фото'!$A$2:$F$4000,6,FALSE),"-")</f>
        <v>ДА</v>
      </c>
      <c r="AQ226" s="9" t="str">
        <f>IFERROR(VLOOKUP(CONCATENATE($A226,AQ$1),'Исх-фото'!$A$2:$F$4000,6,FALSE),"-")</f>
        <v>-</v>
      </c>
      <c r="AR226" s="9" t="str">
        <f>IFERROR(VLOOKUP(CONCATENATE($A226,AR$1),'Исх-фото'!$A$2:$F$4000,6,FALSE),"-")</f>
        <v>-</v>
      </c>
      <c r="AS226" s="9" t="str">
        <f>IFERROR(VLOOKUP(CONCATENATE($A226,AS$1),'Исх-фото'!$A$2:$F$4000,6,FALSE),"-")</f>
        <v>-</v>
      </c>
      <c r="AT226" s="9" t="str">
        <f>IFERROR(VLOOKUP(CONCATENATE($A226,AT$1),'Исх-фото'!$A$2:$F$4000,6,FALSE),"-")</f>
        <v>-</v>
      </c>
      <c r="AU226" s="9" t="str">
        <f>IFERROR(VLOOKUP(CONCATENATE($A226,AU$1),'Исх-фото'!$A$2:$F$4000,6,FALSE),"-")</f>
        <v>-</v>
      </c>
      <c r="AV226" s="9" t="str">
        <f>IFERROR(VLOOKUP(CONCATENATE($A226,AV$1),'Исх-фото'!$A$2:$F$4000,6,FALSE),"-")</f>
        <v>-</v>
      </c>
      <c r="AW226" s="9" t="str">
        <f>IFERROR(VLOOKUP(CONCATENATE($A226,AW$1),'Исх-фото'!$A$2:$F$4000,6,FALSE),"-")</f>
        <v>НЕТ</v>
      </c>
      <c r="AX226" s="9" t="str">
        <f>IFERROR(VLOOKUP(CONCATENATE($A226,AX$1),'Исх-фото'!$A$2:$F$4000,6,FALSE),"-")</f>
        <v>-</v>
      </c>
      <c r="AY226" s="9" t="str">
        <f>IFERROR(VLOOKUP(CONCATENATE($A226,AY$1),'Исх-фото'!$A$2:$F$4000,6,FALSE),"-")</f>
        <v>-</v>
      </c>
      <c r="AZ226" s="9" t="str">
        <f>IFERROR(VLOOKUP(CONCATENATE($A226,AZ$1),'Исх-фото'!$A$2:$F$4000,6,FALSE),"-")</f>
        <v>ДА</v>
      </c>
      <c r="BA226" s="9" t="str">
        <f>IFERROR(VLOOKUP(CONCATENATE($A226,BA$1),'Исх-фото'!$A$2:$F$4000,6,FALSE),"-")</f>
        <v>-</v>
      </c>
      <c r="BB226" s="9" t="str">
        <f>IFERROR(VLOOKUP(CONCATENATE($A226,BB$1),'Исх-фото'!$A$2:$F$4000,6,FALSE),"-")</f>
        <v>-</v>
      </c>
      <c r="BC226" s="9" t="str">
        <f>IFERROR(VLOOKUP(CONCATENATE($A226,BC$1),'Исх-фото'!$A$2:$F$4000,6,FALSE),"-")</f>
        <v>НЕТ</v>
      </c>
      <c r="BD226" s="9" t="str">
        <f>IFERROR(VLOOKUP(CONCATENATE($A226,BD$1),'Исх-фото'!$A$2:$F$4000,6,FALSE),"-")</f>
        <v>-</v>
      </c>
      <c r="BE226" s="9" t="str">
        <f>IFERROR(VLOOKUP(CONCATENATE($A226,BE$1),'Исх-фото'!$A$2:$F$4000,6,FALSE),"-")</f>
        <v>ДА</v>
      </c>
      <c r="BF226" s="9" t="str">
        <f>IFERROR(VLOOKUP(CONCATENATE($A226,BF$1),'Исх-фото'!$A$2:$F$4000,6,FALSE),"-")</f>
        <v>НЕТ</v>
      </c>
      <c r="BG226" s="9" t="str">
        <f>IFERROR(VLOOKUP(CONCATENATE($A226,BG$1),'Исх-фото'!$A$2:$F$4000,6,FALSE),"-")</f>
        <v>-</v>
      </c>
      <c r="BH226" s="9" t="str">
        <f>IFERROR(VLOOKUP(CONCATENATE($A226,BH$1),'Исх-фото'!$A$2:$F$4000,6,FALSE),"-")</f>
        <v>НЕТ</v>
      </c>
      <c r="BI226" s="9" t="str">
        <f>IFERROR(VLOOKUP(CONCATENATE($A226,BI$1),'Исх-фото'!$A$2:$F$4000,6,FALSE),"-")</f>
        <v>НЕТ</v>
      </c>
      <c r="BJ226" s="37"/>
      <c r="BK226" s="42"/>
      <c r="BR226" s="25"/>
      <c r="BS226" s="25"/>
      <c r="BV226" s="25"/>
      <c r="BW226" s="25"/>
      <c r="BX226" s="25"/>
    </row>
    <row r="227" spans="1:76">
      <c r="A227" s="38">
        <f t="shared" si="37"/>
        <v>28</v>
      </c>
      <c r="B227" s="36">
        <f t="shared" si="36"/>
        <v>12</v>
      </c>
      <c r="C227" s="36">
        <f t="shared" si="35"/>
        <v>2</v>
      </c>
      <c r="D227" s="9" t="str">
        <f>IFERROR(VLOOKUP(CONCATENATE($A227,D$1),'Исх-фото'!$A$2:$F$4000,6,FALSE),"-")</f>
        <v>НЕТ</v>
      </c>
      <c r="E227" s="9" t="str">
        <f>IFERROR(VLOOKUP(CONCATENATE($A227,E$1),'Исх-фото'!$A$2:$F$4000,6,FALSE),"-")</f>
        <v>-</v>
      </c>
      <c r="F227" s="9" t="str">
        <f>IFERROR(VLOOKUP(CONCATENATE($A227,F$1),'Исх-фото'!$A$2:$F$4000,6,FALSE),"-")</f>
        <v>-</v>
      </c>
      <c r="G227" s="9" t="str">
        <f>IFERROR(VLOOKUP(CONCATENATE($A227,G$1),'Исх-фото'!$A$2:$F$4000,6,FALSE),"-")</f>
        <v>-</v>
      </c>
      <c r="H227" s="9" t="str">
        <f>IFERROR(VLOOKUP(CONCATENATE($A227,H$1),'Исх-фото'!$A$2:$F$4000,6,FALSE),"-")</f>
        <v>-</v>
      </c>
      <c r="I227" s="9" t="str">
        <f>IFERROR(VLOOKUP(CONCATENATE($A227,I$1),'Исх-фото'!$A$2:$F$4000,6,FALSE),"-")</f>
        <v>-</v>
      </c>
      <c r="J227" s="9" t="str">
        <f>IFERROR(VLOOKUP(CONCATENATE($A227,J$1),'Исх-фото'!$A$2:$F$4000,6,FALSE),"-")</f>
        <v>-</v>
      </c>
      <c r="K227" s="9" t="str">
        <f>IFERROR(VLOOKUP(CONCATENATE($A227,K$1),'Исх-фото'!$A$2:$F$4000,6,FALSE),"-")</f>
        <v>-</v>
      </c>
      <c r="L227" s="9" t="str">
        <f>IFERROR(VLOOKUP(CONCATENATE($A227,L$1),'Исх-фото'!$A$2:$F$4000,6,FALSE),"-")</f>
        <v>-</v>
      </c>
      <c r="M227" s="9" t="str">
        <f>IFERROR(VLOOKUP(CONCATENATE($A227,M$1),'Исх-фото'!$A$2:$F$4000,6,FALSE),"-")</f>
        <v>-</v>
      </c>
      <c r="N227" s="9" t="str">
        <f>IFERROR(VLOOKUP(CONCATENATE($A227,N$1),'Исх-фото'!$A$2:$F$4000,6,FALSE),"-")</f>
        <v>-</v>
      </c>
      <c r="O227" s="9" t="str">
        <f>IFERROR(VLOOKUP(CONCATENATE($A227,O$1),'Исх-фото'!$A$2:$F$4000,6,FALSE),"-")</f>
        <v>-</v>
      </c>
      <c r="P227" s="9" t="str">
        <f>IFERROR(VLOOKUP(CONCATENATE($A227,P$1),'Исх-фото'!$A$2:$F$4000,6,FALSE),"-")</f>
        <v>-</v>
      </c>
      <c r="Q227" s="9" t="str">
        <f>IFERROR(VLOOKUP(CONCATENATE($A227,Q$1),'Исх-фото'!$A$2:$F$4000,6,FALSE),"-")</f>
        <v>НЕТ</v>
      </c>
      <c r="R227" s="9" t="str">
        <f>IFERROR(VLOOKUP(CONCATENATE($A227,R$1),'Исх-фото'!$A$2:$F$4000,6,FALSE),"-")</f>
        <v>-</v>
      </c>
      <c r="S227" s="9" t="str">
        <f>IFERROR(VLOOKUP(CONCATENATE($A227,S$1),'Исх-фото'!$A$2:$F$4000,6,FALSE),"-")</f>
        <v>НЕТ</v>
      </c>
      <c r="T227" s="9" t="str">
        <f>IFERROR(VLOOKUP(CONCATENATE($A227,T$1),'Исх-фото'!$A$2:$F$4000,6,FALSE),"-")</f>
        <v>НЕТ</v>
      </c>
      <c r="U227" s="9" t="str">
        <f>IFERROR(VLOOKUP(CONCATENATE($A227,U$1),'Исх-фото'!$A$2:$F$4000,6,FALSE),"-")</f>
        <v>ДА</v>
      </c>
      <c r="V227" s="9" t="str">
        <f>IFERROR(VLOOKUP(CONCATENATE($A227,V$1),'Исх-фото'!$A$2:$F$4000,6,FALSE),"-")</f>
        <v>-</v>
      </c>
      <c r="W227" s="9" t="str">
        <f>IFERROR(VLOOKUP(CONCATENATE($A227,W$1),'Исх-фото'!$A$2:$F$4000,6,FALSE),"-")</f>
        <v>-</v>
      </c>
      <c r="X227" s="9" t="str">
        <f>IFERROR(VLOOKUP(CONCATENATE($A227,X$1),'Исх-фото'!$A$2:$F$4000,6,FALSE),"-")</f>
        <v>-</v>
      </c>
      <c r="Y227" s="9" t="str">
        <f>IFERROR(VLOOKUP(CONCATENATE($A227,Y$1),'Исх-фото'!$A$2:$F$4000,6,FALSE),"-")</f>
        <v>-</v>
      </c>
      <c r="Z227" s="9" t="str">
        <f>IFERROR(VLOOKUP(CONCATENATE($A227,Z$1),'Исх-фото'!$A$2:$F$4000,6,FALSE),"-")</f>
        <v>НЕТ</v>
      </c>
      <c r="AA227" s="9" t="str">
        <f>IFERROR(VLOOKUP(CONCATENATE($A227,AA$1),'Исх-фото'!$A$2:$F$4000,6,FALSE),"-")</f>
        <v>-</v>
      </c>
      <c r="AB227" s="9" t="str">
        <f>IFERROR(VLOOKUP(CONCATENATE($A227,AB$1),'Исх-фото'!$A$2:$F$4000,6,FALSE),"-")</f>
        <v>ДА</v>
      </c>
      <c r="AC227" s="9" t="str">
        <f>IFERROR(VLOOKUP(CONCATENATE($A227,AC$1),'Исх-фото'!$A$2:$F$4000,6,FALSE),"-")</f>
        <v>-</v>
      </c>
      <c r="AD227" s="9" t="str">
        <f>IFERROR(VLOOKUP(CONCATENATE($A227,AD$1),'Исх-фото'!$A$2:$F$4000,6,FALSE),"-")</f>
        <v>-</v>
      </c>
      <c r="AE227" s="9" t="str">
        <f>IFERROR(VLOOKUP(CONCATENATE($A227,AE$1),'Исх-фото'!$A$2:$F$4000,6,FALSE),"-")</f>
        <v>-</v>
      </c>
      <c r="AF227" s="9" t="str">
        <f>IFERROR(VLOOKUP(CONCATENATE($A227,AF$1),'Исх-фото'!$A$2:$F$4000,6,FALSE),"-")</f>
        <v>-</v>
      </c>
      <c r="AG227" s="9" t="str">
        <f>IFERROR(VLOOKUP(CONCATENATE($A227,AG$1),'Исх-фото'!$A$2:$F$4000,6,FALSE),"-")</f>
        <v>ДА</v>
      </c>
      <c r="AH227" s="9" t="str">
        <f>IFERROR(VLOOKUP(CONCATENATE($A227,AH$1),'Исх-фото'!$A$2:$F$4000,6,FALSE),"-")</f>
        <v>-</v>
      </c>
      <c r="AI227" s="9" t="str">
        <f>IFERROR(VLOOKUP(CONCATENATE($A227,AI$1),'Исх-фото'!$A$2:$F$4000,6,FALSE),"-")</f>
        <v>НЕТ</v>
      </c>
      <c r="AJ227" s="9" t="str">
        <f>IFERROR(VLOOKUP(CONCATENATE($A227,AJ$1),'Исх-фото'!$A$2:$F$4000,6,FALSE),"-")</f>
        <v>НЕТ</v>
      </c>
      <c r="AK227" s="9" t="str">
        <f>IFERROR(VLOOKUP(CONCATENATE($A227,AK$1),'Исх-фото'!$A$2:$F$4000,6,FALSE),"-")</f>
        <v>-</v>
      </c>
      <c r="AL227" s="9" t="str">
        <f>IFERROR(VLOOKUP(CONCATENATE($A227,AL$1),'Исх-фото'!$A$2:$F$4000,6,FALSE),"-")</f>
        <v>-</v>
      </c>
      <c r="AM227" s="9" t="str">
        <f>IFERROR(VLOOKUP(CONCATENATE($A227,AM$1),'Исх-фото'!$A$2:$F$4000,6,FALSE),"-")</f>
        <v>ДА</v>
      </c>
      <c r="AN227" s="9" t="str">
        <f>IFERROR(VLOOKUP(CONCATENATE($A227,AN$1),'Исх-фото'!$A$2:$F$4000,6,FALSE),"-")</f>
        <v>ДА</v>
      </c>
      <c r="AO227" s="9" t="str">
        <f>IFERROR(VLOOKUP(CONCATENATE($A227,AO$1),'Исх-фото'!$A$2:$F$4000,6,FALSE),"-")</f>
        <v>НЕТ</v>
      </c>
      <c r="AP227" s="9" t="str">
        <f>IFERROR(VLOOKUP(CONCATENATE($A227,AP$1),'Исх-фото'!$A$2:$F$4000,6,FALSE),"-")</f>
        <v>НЕТ</v>
      </c>
      <c r="AQ227" s="9" t="str">
        <f>IFERROR(VLOOKUP(CONCATENATE($A227,AQ$1),'Исх-фото'!$A$2:$F$4000,6,FALSE),"-")</f>
        <v>-</v>
      </c>
      <c r="AR227" s="9" t="str">
        <f>IFERROR(VLOOKUP(CONCATENATE($A227,AR$1),'Исх-фото'!$A$2:$F$4000,6,FALSE),"-")</f>
        <v>-</v>
      </c>
      <c r="AS227" s="9" t="str">
        <f>IFERROR(VLOOKUP(CONCATENATE($A227,AS$1),'Исх-фото'!$A$2:$F$4000,6,FALSE),"-")</f>
        <v>ДА</v>
      </c>
      <c r="AT227" s="9" t="str">
        <f>IFERROR(VLOOKUP(CONCATENATE($A227,AT$1),'Исх-фото'!$A$2:$F$4000,6,FALSE),"-")</f>
        <v>-</v>
      </c>
      <c r="AU227" s="9" t="str">
        <f>IFERROR(VLOOKUP(CONCATENATE($A227,AU$1),'Исх-фото'!$A$2:$F$4000,6,FALSE),"-")</f>
        <v>-</v>
      </c>
      <c r="AV227" s="9" t="str">
        <f>IFERROR(VLOOKUP(CONCATENATE($A227,AV$1),'Исх-фото'!$A$2:$F$4000,6,FALSE),"-")</f>
        <v>-</v>
      </c>
      <c r="AW227" s="9" t="str">
        <f>IFERROR(VLOOKUP(CONCATENATE($A227,AW$1),'Исх-фото'!$A$2:$F$4000,6,FALSE),"-")</f>
        <v>НЕТ</v>
      </c>
      <c r="AX227" s="9" t="str">
        <f>IFERROR(VLOOKUP(CONCATENATE($A227,AX$1),'Исх-фото'!$A$2:$F$4000,6,FALSE),"-")</f>
        <v>-</v>
      </c>
      <c r="AY227" s="9" t="str">
        <f>IFERROR(VLOOKUP(CONCATENATE($A227,AY$1),'Исх-фото'!$A$2:$F$4000,6,FALSE),"-")</f>
        <v>-</v>
      </c>
      <c r="AZ227" s="9" t="str">
        <f>IFERROR(VLOOKUP(CONCATENATE($A227,AZ$1),'Исх-фото'!$A$2:$F$4000,6,FALSE),"-")</f>
        <v>НЕТ</v>
      </c>
      <c r="BA227" s="9" t="str">
        <f>IFERROR(VLOOKUP(CONCATENATE($A227,BA$1),'Исх-фото'!$A$2:$F$4000,6,FALSE),"-")</f>
        <v>-</v>
      </c>
      <c r="BB227" s="9" t="str">
        <f>IFERROR(VLOOKUP(CONCATENATE($A227,BB$1),'Исх-фото'!$A$2:$F$4000,6,FALSE),"-")</f>
        <v>НЕТ</v>
      </c>
      <c r="BC227" s="9" t="str">
        <f>IFERROR(VLOOKUP(CONCATENATE($A227,BC$1),'Исх-фото'!$A$2:$F$4000,6,FALSE),"-")</f>
        <v>НЕТ</v>
      </c>
      <c r="BD227" s="9" t="str">
        <f>IFERROR(VLOOKUP(CONCATENATE($A227,BD$1),'Исх-фото'!$A$2:$F$4000,6,FALSE),"-")</f>
        <v>-</v>
      </c>
      <c r="BE227" s="9" t="str">
        <f>IFERROR(VLOOKUP(CONCATENATE($A227,BE$1),'Исх-фото'!$A$2:$F$4000,6,FALSE),"-")</f>
        <v>НЕТ</v>
      </c>
      <c r="BF227" s="9" t="str">
        <f>IFERROR(VLOOKUP(CONCATENATE($A227,BF$1),'Исх-фото'!$A$2:$F$4000,6,FALSE),"-")</f>
        <v>-</v>
      </c>
      <c r="BG227" s="9" t="str">
        <f>IFERROR(VLOOKUP(CONCATENATE($A227,BG$1),'Исх-фото'!$A$2:$F$4000,6,FALSE),"-")</f>
        <v>-</v>
      </c>
      <c r="BH227" s="9" t="str">
        <f>IFERROR(VLOOKUP(CONCATENATE($A227,BH$1),'Исх-фото'!$A$2:$F$4000,6,FALSE),"-")</f>
        <v>-</v>
      </c>
      <c r="BI227" s="9" t="str">
        <f>IFERROR(VLOOKUP(CONCATENATE($A227,BI$1),'Исх-фото'!$A$2:$F$4000,6,FALSE),"-")</f>
        <v>-</v>
      </c>
      <c r="BJ227" s="37"/>
      <c r="BK227" s="42"/>
      <c r="BR227" s="25"/>
      <c r="BS227" s="25"/>
      <c r="BV227" s="25"/>
      <c r="BW227" s="25"/>
      <c r="BX227" s="25"/>
    </row>
    <row r="228" spans="1:76">
      <c r="A228" s="38">
        <f t="shared" si="37"/>
        <v>29</v>
      </c>
      <c r="B228" s="36">
        <f t="shared" si="36"/>
        <v>12</v>
      </c>
      <c r="C228" s="36">
        <f t="shared" si="35"/>
        <v>3</v>
      </c>
      <c r="D228" s="9" t="str">
        <f>IFERROR(VLOOKUP(CONCATENATE($A228,D$1),'Исх-фото'!$A$2:$F$4000,6,FALSE),"-")</f>
        <v>НЕТ</v>
      </c>
      <c r="E228" s="9" t="str">
        <f>IFERROR(VLOOKUP(CONCATENATE($A228,E$1),'Исх-фото'!$A$2:$F$4000,6,FALSE),"-")</f>
        <v>-</v>
      </c>
      <c r="F228" s="9" t="str">
        <f>IFERROR(VLOOKUP(CONCATENATE($A228,F$1),'Исх-фото'!$A$2:$F$4000,6,FALSE),"-")</f>
        <v>-</v>
      </c>
      <c r="G228" s="9" t="str">
        <f>IFERROR(VLOOKUP(CONCATENATE($A228,G$1),'Исх-фото'!$A$2:$F$4000,6,FALSE),"-")</f>
        <v>ДА</v>
      </c>
      <c r="H228" s="9" t="str">
        <f>IFERROR(VLOOKUP(CONCATENATE($A228,H$1),'Исх-фото'!$A$2:$F$4000,6,FALSE),"-")</f>
        <v>-</v>
      </c>
      <c r="I228" s="9" t="str">
        <f>IFERROR(VLOOKUP(CONCATENATE($A228,I$1),'Исх-фото'!$A$2:$F$4000,6,FALSE),"-")</f>
        <v>-</v>
      </c>
      <c r="J228" s="9" t="str">
        <f>IFERROR(VLOOKUP(CONCATENATE($A228,J$1),'Исх-фото'!$A$2:$F$4000,6,FALSE),"-")</f>
        <v>-</v>
      </c>
      <c r="K228" s="9" t="str">
        <f>IFERROR(VLOOKUP(CONCATENATE($A228,K$1),'Исх-фото'!$A$2:$F$4000,6,FALSE),"-")</f>
        <v>-</v>
      </c>
      <c r="L228" s="9" t="str">
        <f>IFERROR(VLOOKUP(CONCATENATE($A228,L$1),'Исх-фото'!$A$2:$F$4000,6,FALSE),"-")</f>
        <v>-</v>
      </c>
      <c r="M228" s="9" t="str">
        <f>IFERROR(VLOOKUP(CONCATENATE($A228,M$1),'Исх-фото'!$A$2:$F$4000,6,FALSE),"-")</f>
        <v>-</v>
      </c>
      <c r="N228" s="9" t="str">
        <f>IFERROR(VLOOKUP(CONCATENATE($A228,N$1),'Исх-фото'!$A$2:$F$4000,6,FALSE),"-")</f>
        <v>-</v>
      </c>
      <c r="O228" s="9" t="str">
        <f>IFERROR(VLOOKUP(CONCATENATE($A228,O$1),'Исх-фото'!$A$2:$F$4000,6,FALSE),"-")</f>
        <v>-</v>
      </c>
      <c r="P228" s="9" t="str">
        <f>IFERROR(VLOOKUP(CONCATENATE($A228,P$1),'Исх-фото'!$A$2:$F$4000,6,FALSE),"-")</f>
        <v>-</v>
      </c>
      <c r="Q228" s="9" t="str">
        <f>IFERROR(VLOOKUP(CONCATENATE($A228,Q$1),'Исх-фото'!$A$2:$F$4000,6,FALSE),"-")</f>
        <v>НЕТ</v>
      </c>
      <c r="R228" s="9" t="str">
        <f>IFERROR(VLOOKUP(CONCATENATE($A228,R$1),'Исх-фото'!$A$2:$F$4000,6,FALSE),"-")</f>
        <v>-</v>
      </c>
      <c r="S228" s="9" t="str">
        <f>IFERROR(VLOOKUP(CONCATENATE($A228,S$1),'Исх-фото'!$A$2:$F$4000,6,FALSE),"-")</f>
        <v>-</v>
      </c>
      <c r="T228" s="9" t="str">
        <f>IFERROR(VLOOKUP(CONCATENATE($A228,T$1),'Исх-фото'!$A$2:$F$4000,6,FALSE),"-")</f>
        <v>НЕТ</v>
      </c>
      <c r="U228" s="9" t="str">
        <f>IFERROR(VLOOKUP(CONCATENATE($A228,U$1),'Исх-фото'!$A$2:$F$4000,6,FALSE),"-")</f>
        <v>ДА</v>
      </c>
      <c r="V228" s="9" t="str">
        <f>IFERROR(VLOOKUP(CONCATENATE($A228,V$1),'Исх-фото'!$A$2:$F$4000,6,FALSE),"-")</f>
        <v>-</v>
      </c>
      <c r="W228" s="9" t="str">
        <f>IFERROR(VLOOKUP(CONCATENATE($A228,W$1),'Исх-фото'!$A$2:$F$4000,6,FALSE),"-")</f>
        <v>-</v>
      </c>
      <c r="X228" s="9" t="str">
        <f>IFERROR(VLOOKUP(CONCATENATE($A228,X$1),'Исх-фото'!$A$2:$F$4000,6,FALSE),"-")</f>
        <v>-</v>
      </c>
      <c r="Y228" s="9" t="str">
        <f>IFERROR(VLOOKUP(CONCATENATE($A228,Y$1),'Исх-фото'!$A$2:$F$4000,6,FALSE),"-")</f>
        <v>-</v>
      </c>
      <c r="Z228" s="9" t="str">
        <f>IFERROR(VLOOKUP(CONCATENATE($A228,Z$1),'Исх-фото'!$A$2:$F$4000,6,FALSE),"-")</f>
        <v>НЕТ</v>
      </c>
      <c r="AA228" s="9" t="str">
        <f>IFERROR(VLOOKUP(CONCATENATE($A228,AA$1),'Исх-фото'!$A$2:$F$4000,6,FALSE),"-")</f>
        <v>-</v>
      </c>
      <c r="AB228" s="9" t="str">
        <f>IFERROR(VLOOKUP(CONCATENATE($A228,AB$1),'Исх-фото'!$A$2:$F$4000,6,FALSE),"-")</f>
        <v>ДА</v>
      </c>
      <c r="AC228" s="9" t="str">
        <f>IFERROR(VLOOKUP(CONCATENATE($A228,AC$1),'Исх-фото'!$A$2:$F$4000,6,FALSE),"-")</f>
        <v>НЕТ</v>
      </c>
      <c r="AD228" s="9" t="str">
        <f>IFERROR(VLOOKUP(CONCATENATE($A228,AD$1),'Исх-фото'!$A$2:$F$4000,6,FALSE),"-")</f>
        <v>-</v>
      </c>
      <c r="AE228" s="9" t="str">
        <f>IFERROR(VLOOKUP(CONCATENATE($A228,AE$1),'Исх-фото'!$A$2:$F$4000,6,FALSE),"-")</f>
        <v>-</v>
      </c>
      <c r="AF228" s="9" t="str">
        <f>IFERROR(VLOOKUP(CONCATENATE($A228,AF$1),'Исх-фото'!$A$2:$F$4000,6,FALSE),"-")</f>
        <v>-</v>
      </c>
      <c r="AG228" s="9" t="str">
        <f>IFERROR(VLOOKUP(CONCATENATE($A228,AG$1),'Исх-фото'!$A$2:$F$4000,6,FALSE),"-")</f>
        <v>ДА</v>
      </c>
      <c r="AH228" s="9" t="str">
        <f>IFERROR(VLOOKUP(CONCATENATE($A228,AH$1),'Исх-фото'!$A$2:$F$4000,6,FALSE),"-")</f>
        <v>-</v>
      </c>
      <c r="AI228" s="9" t="str">
        <f>IFERROR(VLOOKUP(CONCATENATE($A228,AI$1),'Исх-фото'!$A$2:$F$4000,6,FALSE),"-")</f>
        <v>НЕТ</v>
      </c>
      <c r="AJ228" s="9" t="str">
        <f>IFERROR(VLOOKUP(CONCATENATE($A228,AJ$1),'Исх-фото'!$A$2:$F$4000,6,FALSE),"-")</f>
        <v>НЕТ</v>
      </c>
      <c r="AK228" s="9" t="str">
        <f>IFERROR(VLOOKUP(CONCATENATE($A228,AK$1),'Исх-фото'!$A$2:$F$4000,6,FALSE),"-")</f>
        <v>ДА</v>
      </c>
      <c r="AL228" s="9" t="str">
        <f>IFERROR(VLOOKUP(CONCATENATE($A228,AL$1),'Исх-фото'!$A$2:$F$4000,6,FALSE),"-")</f>
        <v>НЕТ</v>
      </c>
      <c r="AM228" s="9" t="str">
        <f>IFERROR(VLOOKUP(CONCATENATE($A228,AM$1),'Исх-фото'!$A$2:$F$4000,6,FALSE),"-")</f>
        <v>ДА</v>
      </c>
      <c r="AN228" s="9" t="str">
        <f>IFERROR(VLOOKUP(CONCATENATE($A228,AN$1),'Исх-фото'!$A$2:$F$4000,6,FALSE),"-")</f>
        <v>ДА</v>
      </c>
      <c r="AO228" s="9" t="str">
        <f>IFERROR(VLOOKUP(CONCATENATE($A228,AO$1),'Исх-фото'!$A$2:$F$4000,6,FALSE),"-")</f>
        <v>НЕТ</v>
      </c>
      <c r="AP228" s="9" t="str">
        <f>IFERROR(VLOOKUP(CONCATENATE($A228,AP$1),'Исх-фото'!$A$2:$F$4000,6,FALSE),"-")</f>
        <v>НЕТ</v>
      </c>
      <c r="AQ228" s="9" t="str">
        <f>IFERROR(VLOOKUP(CONCATENATE($A228,AQ$1),'Исх-фото'!$A$2:$F$4000,6,FALSE),"-")</f>
        <v>-</v>
      </c>
      <c r="AR228" s="9" t="str">
        <f>IFERROR(VLOOKUP(CONCATENATE($A228,AR$1),'Исх-фото'!$A$2:$F$4000,6,FALSE),"-")</f>
        <v>-</v>
      </c>
      <c r="AS228" s="9" t="str">
        <f>IFERROR(VLOOKUP(CONCATENATE($A228,AS$1),'Исх-фото'!$A$2:$F$4000,6,FALSE),"-")</f>
        <v>-</v>
      </c>
      <c r="AT228" s="9" t="str">
        <f>IFERROR(VLOOKUP(CONCATENATE($A228,AT$1),'Исх-фото'!$A$2:$F$4000,6,FALSE),"-")</f>
        <v>-</v>
      </c>
      <c r="AU228" s="9" t="str">
        <f>IFERROR(VLOOKUP(CONCATENATE($A228,AU$1),'Исх-фото'!$A$2:$F$4000,6,FALSE),"-")</f>
        <v>-</v>
      </c>
      <c r="AV228" s="9" t="str">
        <f>IFERROR(VLOOKUP(CONCATENATE($A228,AV$1),'Исх-фото'!$A$2:$F$4000,6,FALSE),"-")</f>
        <v>НЕТ</v>
      </c>
      <c r="AW228" s="9" t="str">
        <f>IFERROR(VLOOKUP(CONCATENATE($A228,AW$1),'Исх-фото'!$A$2:$F$4000,6,FALSE),"-")</f>
        <v>НЕТ</v>
      </c>
      <c r="AX228" s="9" t="str">
        <f>IFERROR(VLOOKUP(CONCATENATE($A228,AX$1),'Исх-фото'!$A$2:$F$4000,6,FALSE),"-")</f>
        <v>-</v>
      </c>
      <c r="AY228" s="9" t="str">
        <f>IFERROR(VLOOKUP(CONCATENATE($A228,AY$1),'Исх-фото'!$A$2:$F$4000,6,FALSE),"-")</f>
        <v>-</v>
      </c>
      <c r="AZ228" s="9" t="str">
        <f>IFERROR(VLOOKUP(CONCATENATE($A228,AZ$1),'Исх-фото'!$A$2:$F$4000,6,FALSE),"-")</f>
        <v>-</v>
      </c>
      <c r="BA228" s="9" t="str">
        <f>IFERROR(VLOOKUP(CONCATENATE($A228,BA$1),'Исх-фото'!$A$2:$F$4000,6,FALSE),"-")</f>
        <v>-</v>
      </c>
      <c r="BB228" s="9" t="str">
        <f>IFERROR(VLOOKUP(CONCATENATE($A228,BB$1),'Исх-фото'!$A$2:$F$4000,6,FALSE),"-")</f>
        <v>-</v>
      </c>
      <c r="BC228" s="9" t="str">
        <f>IFERROR(VLOOKUP(CONCATENATE($A228,BC$1),'Исх-фото'!$A$2:$F$4000,6,FALSE),"-")</f>
        <v>НЕТ</v>
      </c>
      <c r="BD228" s="9" t="str">
        <f>IFERROR(VLOOKUP(CONCATENATE($A228,BD$1),'Исх-фото'!$A$2:$F$4000,6,FALSE),"-")</f>
        <v>-</v>
      </c>
      <c r="BE228" s="9" t="str">
        <f>IFERROR(VLOOKUP(CONCATENATE($A228,BE$1),'Исх-фото'!$A$2:$F$4000,6,FALSE),"-")</f>
        <v>НЕТ</v>
      </c>
      <c r="BF228" s="9" t="str">
        <f>IFERROR(VLOOKUP(CONCATENATE($A228,BF$1),'Исх-фото'!$A$2:$F$4000,6,FALSE),"-")</f>
        <v>-</v>
      </c>
      <c r="BG228" s="9" t="str">
        <f>IFERROR(VLOOKUP(CONCATENATE($A228,BG$1),'Исх-фото'!$A$2:$F$4000,6,FALSE),"-")</f>
        <v>-</v>
      </c>
      <c r="BH228" s="9" t="str">
        <f>IFERROR(VLOOKUP(CONCATENATE($A228,BH$1),'Исх-фото'!$A$2:$F$4000,6,FALSE),"-")</f>
        <v>-</v>
      </c>
      <c r="BI228" s="9" t="str">
        <f>IFERROR(VLOOKUP(CONCATENATE($A228,BI$1),'Исх-фото'!$A$2:$F$4000,6,FALSE),"-")</f>
        <v>-</v>
      </c>
      <c r="BJ228" s="37"/>
      <c r="BK228" s="42"/>
      <c r="BR228" s="25"/>
      <c r="BS228" s="25"/>
      <c r="BV228" s="25"/>
      <c r="BW228" s="25"/>
      <c r="BX228" s="25"/>
    </row>
    <row r="229" spans="1:76">
      <c r="A229" s="38">
        <f t="shared" si="37"/>
        <v>30</v>
      </c>
      <c r="B229" s="36">
        <f t="shared" si="36"/>
        <v>13</v>
      </c>
      <c r="C229" s="36">
        <f t="shared" si="35"/>
        <v>1</v>
      </c>
      <c r="D229" s="9" t="str">
        <f>IFERROR(VLOOKUP(CONCATENATE($A229,D$1),'Исх-фото'!$A$2:$F$4000,6,FALSE),"-")</f>
        <v>НЕТ</v>
      </c>
      <c r="E229" s="9" t="str">
        <f>IFERROR(VLOOKUP(CONCATENATE($A229,E$1),'Исх-фото'!$A$2:$F$4000,6,FALSE),"-")</f>
        <v>-</v>
      </c>
      <c r="F229" s="9" t="str">
        <f>IFERROR(VLOOKUP(CONCATENATE($A229,F$1),'Исх-фото'!$A$2:$F$4000,6,FALSE),"-")</f>
        <v>-</v>
      </c>
      <c r="G229" s="9" t="str">
        <f>IFERROR(VLOOKUP(CONCATENATE($A229,G$1),'Исх-фото'!$A$2:$F$4000,6,FALSE),"-")</f>
        <v>-</v>
      </c>
      <c r="H229" s="9" t="str">
        <f>IFERROR(VLOOKUP(CONCATENATE($A229,H$1),'Исх-фото'!$A$2:$F$4000,6,FALSE),"-")</f>
        <v>-</v>
      </c>
      <c r="I229" s="9" t="str">
        <f>IFERROR(VLOOKUP(CONCATENATE($A229,I$1),'Исх-фото'!$A$2:$F$4000,6,FALSE),"-")</f>
        <v>-</v>
      </c>
      <c r="J229" s="9" t="str">
        <f>IFERROR(VLOOKUP(CONCATENATE($A229,J$1),'Исх-фото'!$A$2:$F$4000,6,FALSE),"-")</f>
        <v>НЕТ</v>
      </c>
      <c r="K229" s="9" t="str">
        <f>IFERROR(VLOOKUP(CONCATENATE($A229,K$1),'Исх-фото'!$A$2:$F$4000,6,FALSE),"-")</f>
        <v>-</v>
      </c>
      <c r="L229" s="9" t="str">
        <f>IFERROR(VLOOKUP(CONCATENATE($A229,L$1),'Исх-фото'!$A$2:$F$4000,6,FALSE),"-")</f>
        <v>-</v>
      </c>
      <c r="M229" s="9" t="str">
        <f>IFERROR(VLOOKUP(CONCATENATE($A229,M$1),'Исх-фото'!$A$2:$F$4000,6,FALSE),"-")</f>
        <v>-</v>
      </c>
      <c r="N229" s="9" t="str">
        <f>IFERROR(VLOOKUP(CONCATENATE($A229,N$1),'Исх-фото'!$A$2:$F$4000,6,FALSE),"-")</f>
        <v>-</v>
      </c>
      <c r="O229" s="9" t="str">
        <f>IFERROR(VLOOKUP(CONCATENATE($A229,O$1),'Исх-фото'!$A$2:$F$4000,6,FALSE),"-")</f>
        <v>-</v>
      </c>
      <c r="P229" s="9" t="str">
        <f>IFERROR(VLOOKUP(CONCATENATE($A229,P$1),'Исх-фото'!$A$2:$F$4000,6,FALSE),"-")</f>
        <v>-</v>
      </c>
      <c r="Q229" s="9" t="str">
        <f>IFERROR(VLOOKUP(CONCATENATE($A229,Q$1),'Исх-фото'!$A$2:$F$4000,6,FALSE),"-")</f>
        <v>НЕТ</v>
      </c>
      <c r="R229" s="9" t="str">
        <f>IFERROR(VLOOKUP(CONCATENATE($A229,R$1),'Исх-фото'!$A$2:$F$4000,6,FALSE),"-")</f>
        <v>-</v>
      </c>
      <c r="S229" s="9" t="str">
        <f>IFERROR(VLOOKUP(CONCATENATE($A229,S$1),'Исх-фото'!$A$2:$F$4000,6,FALSE),"-")</f>
        <v>-</v>
      </c>
      <c r="T229" s="9" t="str">
        <f>IFERROR(VLOOKUP(CONCATENATE($A229,T$1),'Исх-фото'!$A$2:$F$4000,6,FALSE),"-")</f>
        <v>НЕТ</v>
      </c>
      <c r="U229" s="9" t="str">
        <f>IFERROR(VLOOKUP(CONCATENATE($A229,U$1),'Исх-фото'!$A$2:$F$4000,6,FALSE),"-")</f>
        <v>ДА</v>
      </c>
      <c r="V229" s="9" t="str">
        <f>IFERROR(VLOOKUP(CONCATENATE($A229,V$1),'Исх-фото'!$A$2:$F$4000,6,FALSE),"-")</f>
        <v>-</v>
      </c>
      <c r="W229" s="9" t="str">
        <f>IFERROR(VLOOKUP(CONCATENATE($A229,W$1),'Исх-фото'!$A$2:$F$4000,6,FALSE),"-")</f>
        <v>-</v>
      </c>
      <c r="X229" s="9" t="str">
        <f>IFERROR(VLOOKUP(CONCATENATE($A229,X$1),'Исх-фото'!$A$2:$F$4000,6,FALSE),"-")</f>
        <v>-</v>
      </c>
      <c r="Y229" s="9" t="str">
        <f>IFERROR(VLOOKUP(CONCATENATE($A229,Y$1),'Исх-фото'!$A$2:$F$4000,6,FALSE),"-")</f>
        <v>-</v>
      </c>
      <c r="Z229" s="9" t="str">
        <f>IFERROR(VLOOKUP(CONCATENATE($A229,Z$1),'Исх-фото'!$A$2:$F$4000,6,FALSE),"-")</f>
        <v>ДА</v>
      </c>
      <c r="AA229" s="9" t="str">
        <f>IFERROR(VLOOKUP(CONCATENATE($A229,AA$1),'Исх-фото'!$A$2:$F$4000,6,FALSE),"-")</f>
        <v>-</v>
      </c>
      <c r="AB229" s="9" t="str">
        <f>IFERROR(VLOOKUP(CONCATENATE($A229,AB$1),'Исх-фото'!$A$2:$F$4000,6,FALSE),"-")</f>
        <v>-</v>
      </c>
      <c r="AC229" s="9" t="str">
        <f>IFERROR(VLOOKUP(CONCATENATE($A229,AC$1),'Исх-фото'!$A$2:$F$4000,6,FALSE),"-")</f>
        <v>-</v>
      </c>
      <c r="AD229" s="9" t="str">
        <f>IFERROR(VLOOKUP(CONCATENATE($A229,AD$1),'Исх-фото'!$A$2:$F$4000,6,FALSE),"-")</f>
        <v>-</v>
      </c>
      <c r="AE229" s="9" t="str">
        <f>IFERROR(VLOOKUP(CONCATENATE($A229,AE$1),'Исх-фото'!$A$2:$F$4000,6,FALSE),"-")</f>
        <v>-</v>
      </c>
      <c r="AF229" s="9" t="str">
        <f>IFERROR(VLOOKUP(CONCATENATE($A229,AF$1),'Исх-фото'!$A$2:$F$4000,6,FALSE),"-")</f>
        <v>-</v>
      </c>
      <c r="AG229" s="9" t="str">
        <f>IFERROR(VLOOKUP(CONCATENATE($A229,AG$1),'Исх-фото'!$A$2:$F$4000,6,FALSE),"-")</f>
        <v>ДА</v>
      </c>
      <c r="AH229" s="9" t="str">
        <f>IFERROR(VLOOKUP(CONCATENATE($A229,AH$1),'Исх-фото'!$A$2:$F$4000,6,FALSE),"-")</f>
        <v>-</v>
      </c>
      <c r="AI229" s="9" t="str">
        <f>IFERROR(VLOOKUP(CONCATENATE($A229,AI$1),'Исх-фото'!$A$2:$F$4000,6,FALSE),"-")</f>
        <v>НЕТ</v>
      </c>
      <c r="AJ229" s="9" t="str">
        <f>IFERROR(VLOOKUP(CONCATENATE($A229,AJ$1),'Исх-фото'!$A$2:$F$4000,6,FALSE),"-")</f>
        <v>НЕТ</v>
      </c>
      <c r="AK229" s="9" t="str">
        <f>IFERROR(VLOOKUP(CONCATENATE($A229,AK$1),'Исх-фото'!$A$2:$F$4000,6,FALSE),"-")</f>
        <v>-</v>
      </c>
      <c r="AL229" s="9" t="str">
        <f>IFERROR(VLOOKUP(CONCATENATE($A229,AL$1),'Исх-фото'!$A$2:$F$4000,6,FALSE),"-")</f>
        <v>-</v>
      </c>
      <c r="AM229" s="9" t="str">
        <f>IFERROR(VLOOKUP(CONCATENATE($A229,AM$1),'Исх-фото'!$A$2:$F$4000,6,FALSE),"-")</f>
        <v>ДА</v>
      </c>
      <c r="AN229" s="9" t="str">
        <f>IFERROR(VLOOKUP(CONCATENATE($A229,AN$1),'Исх-фото'!$A$2:$F$4000,6,FALSE),"-")</f>
        <v>ДА</v>
      </c>
      <c r="AO229" s="9" t="str">
        <f>IFERROR(VLOOKUP(CONCATENATE($A229,AO$1),'Исх-фото'!$A$2:$F$4000,6,FALSE),"-")</f>
        <v>-</v>
      </c>
      <c r="AP229" s="9" t="str">
        <f>IFERROR(VLOOKUP(CONCATENATE($A229,AP$1),'Исх-фото'!$A$2:$F$4000,6,FALSE),"-")</f>
        <v>НЕТ</v>
      </c>
      <c r="AQ229" s="9" t="str">
        <f>IFERROR(VLOOKUP(CONCATENATE($A229,AQ$1),'Исх-фото'!$A$2:$F$4000,6,FALSE),"-")</f>
        <v>-</v>
      </c>
      <c r="AR229" s="9" t="str">
        <f>IFERROR(VLOOKUP(CONCATENATE($A229,AR$1),'Исх-фото'!$A$2:$F$4000,6,FALSE),"-")</f>
        <v>-</v>
      </c>
      <c r="AS229" s="9" t="str">
        <f>IFERROR(VLOOKUP(CONCATENATE($A229,AS$1),'Исх-фото'!$A$2:$F$4000,6,FALSE),"-")</f>
        <v>ДА</v>
      </c>
      <c r="AT229" s="9" t="str">
        <f>IFERROR(VLOOKUP(CONCATENATE($A229,AT$1),'Исх-фото'!$A$2:$F$4000,6,FALSE),"-")</f>
        <v>-</v>
      </c>
      <c r="AU229" s="9" t="str">
        <f>IFERROR(VLOOKUP(CONCATENATE($A229,AU$1),'Исх-фото'!$A$2:$F$4000,6,FALSE),"-")</f>
        <v>-</v>
      </c>
      <c r="AV229" s="9" t="str">
        <f>IFERROR(VLOOKUP(CONCATENATE($A229,AV$1),'Исх-фото'!$A$2:$F$4000,6,FALSE),"-")</f>
        <v>-</v>
      </c>
      <c r="AW229" s="9" t="str">
        <f>IFERROR(VLOOKUP(CONCATENATE($A229,AW$1),'Исх-фото'!$A$2:$F$4000,6,FALSE),"-")</f>
        <v>НЕТ</v>
      </c>
      <c r="AX229" s="9" t="str">
        <f>IFERROR(VLOOKUP(CONCATENATE($A229,AX$1),'Исх-фото'!$A$2:$F$4000,6,FALSE),"-")</f>
        <v>-</v>
      </c>
      <c r="AY229" s="9" t="str">
        <f>IFERROR(VLOOKUP(CONCATENATE($A229,AY$1),'Исх-фото'!$A$2:$F$4000,6,FALSE),"-")</f>
        <v>-</v>
      </c>
      <c r="AZ229" s="9" t="str">
        <f>IFERROR(VLOOKUP(CONCATENATE($A229,AZ$1),'Исх-фото'!$A$2:$F$4000,6,FALSE),"-")</f>
        <v>ДА</v>
      </c>
      <c r="BA229" s="9" t="str">
        <f>IFERROR(VLOOKUP(CONCATENATE($A229,BA$1),'Исх-фото'!$A$2:$F$4000,6,FALSE),"-")</f>
        <v>-</v>
      </c>
      <c r="BB229" s="9" t="str">
        <f>IFERROR(VLOOKUP(CONCATENATE($A229,BB$1),'Исх-фото'!$A$2:$F$4000,6,FALSE),"-")</f>
        <v>НЕТ</v>
      </c>
      <c r="BC229" s="9" t="str">
        <f>IFERROR(VLOOKUP(CONCATENATE($A229,BC$1),'Исх-фото'!$A$2:$F$4000,6,FALSE),"-")</f>
        <v>НЕТ</v>
      </c>
      <c r="BD229" s="9" t="str">
        <f>IFERROR(VLOOKUP(CONCATENATE($A229,BD$1),'Исх-фото'!$A$2:$F$4000,6,FALSE),"-")</f>
        <v>-</v>
      </c>
      <c r="BE229" s="9" t="str">
        <f>IFERROR(VLOOKUP(CONCATENATE($A229,BE$1),'Исх-фото'!$A$2:$F$4000,6,FALSE),"-")</f>
        <v>НЕТ</v>
      </c>
      <c r="BF229" s="9" t="str">
        <f>IFERROR(VLOOKUP(CONCATENATE($A229,BF$1),'Исх-фото'!$A$2:$F$4000,6,FALSE),"-")</f>
        <v>-</v>
      </c>
      <c r="BG229" s="9" t="str">
        <f>IFERROR(VLOOKUP(CONCATENATE($A229,BG$1),'Исх-фото'!$A$2:$F$4000,6,FALSE),"-")</f>
        <v>-</v>
      </c>
      <c r="BH229" s="9" t="str">
        <f>IFERROR(VLOOKUP(CONCATENATE($A229,BH$1),'Исх-фото'!$A$2:$F$4000,6,FALSE),"-")</f>
        <v>НЕТ</v>
      </c>
      <c r="BI229" s="9" t="str">
        <f>IFERROR(VLOOKUP(CONCATENATE($A229,BI$1),'Исх-фото'!$A$2:$F$4000,6,FALSE),"-")</f>
        <v>-</v>
      </c>
      <c r="BJ229" s="37"/>
      <c r="BK229" s="42"/>
      <c r="BR229" s="25"/>
      <c r="BS229" s="25"/>
      <c r="BV229" s="25"/>
      <c r="BW229" s="25"/>
      <c r="BX229" s="25"/>
    </row>
    <row r="230" spans="1:76">
      <c r="A230" s="38">
        <f t="shared" si="37"/>
        <v>31</v>
      </c>
      <c r="B230" s="36">
        <f t="shared" si="36"/>
        <v>13</v>
      </c>
      <c r="C230" s="36">
        <f t="shared" si="35"/>
        <v>2</v>
      </c>
      <c r="D230" s="9" t="str">
        <f>IFERROR(VLOOKUP(CONCATENATE($A230,D$1),'Исх-фото'!$A$2:$F$4000,6,FALSE),"-")</f>
        <v>НЕТ</v>
      </c>
      <c r="E230" s="9" t="str">
        <f>IFERROR(VLOOKUP(CONCATENATE($A230,E$1),'Исх-фото'!$A$2:$F$4000,6,FALSE),"-")</f>
        <v>-</v>
      </c>
      <c r="F230" s="9" t="str">
        <f>IFERROR(VLOOKUP(CONCATENATE($A230,F$1),'Исх-фото'!$A$2:$F$4000,6,FALSE),"-")</f>
        <v>-</v>
      </c>
      <c r="G230" s="9" t="str">
        <f>IFERROR(VLOOKUP(CONCATENATE($A230,G$1),'Исх-фото'!$A$2:$F$4000,6,FALSE),"-")</f>
        <v>-</v>
      </c>
      <c r="H230" s="9" t="str">
        <f>IFERROR(VLOOKUP(CONCATENATE($A230,H$1),'Исх-фото'!$A$2:$F$4000,6,FALSE),"-")</f>
        <v>-</v>
      </c>
      <c r="I230" s="9" t="str">
        <f>IFERROR(VLOOKUP(CONCATENATE($A230,I$1),'Исх-фото'!$A$2:$F$4000,6,FALSE),"-")</f>
        <v>-</v>
      </c>
      <c r="J230" s="9" t="str">
        <f>IFERROR(VLOOKUP(CONCATENATE($A230,J$1),'Исх-фото'!$A$2:$F$4000,6,FALSE),"-")</f>
        <v>-</v>
      </c>
      <c r="K230" s="9" t="str">
        <f>IFERROR(VLOOKUP(CONCATENATE($A230,K$1),'Исх-фото'!$A$2:$F$4000,6,FALSE),"-")</f>
        <v>-</v>
      </c>
      <c r="L230" s="9" t="str">
        <f>IFERROR(VLOOKUP(CONCATENATE($A230,L$1),'Исх-фото'!$A$2:$F$4000,6,FALSE),"-")</f>
        <v>-</v>
      </c>
      <c r="M230" s="9" t="str">
        <f>IFERROR(VLOOKUP(CONCATENATE($A230,M$1),'Исх-фото'!$A$2:$F$4000,6,FALSE),"-")</f>
        <v>-</v>
      </c>
      <c r="N230" s="9" t="str">
        <f>IFERROR(VLOOKUP(CONCATENATE($A230,N$1),'Исх-фото'!$A$2:$F$4000,6,FALSE),"-")</f>
        <v>-</v>
      </c>
      <c r="O230" s="9" t="str">
        <f>IFERROR(VLOOKUP(CONCATENATE($A230,O$1),'Исх-фото'!$A$2:$F$4000,6,FALSE),"-")</f>
        <v>-</v>
      </c>
      <c r="P230" s="9" t="str">
        <f>IFERROR(VLOOKUP(CONCATENATE($A230,P$1),'Исх-фото'!$A$2:$F$4000,6,FALSE),"-")</f>
        <v>-</v>
      </c>
      <c r="Q230" s="9" t="str">
        <f>IFERROR(VLOOKUP(CONCATENATE($A230,Q$1),'Исх-фото'!$A$2:$F$4000,6,FALSE),"-")</f>
        <v>НЕТ</v>
      </c>
      <c r="R230" s="9" t="str">
        <f>IFERROR(VLOOKUP(CONCATENATE($A230,R$1),'Исх-фото'!$A$2:$F$4000,6,FALSE),"-")</f>
        <v>-</v>
      </c>
      <c r="S230" s="9" t="str">
        <f>IFERROR(VLOOKUP(CONCATENATE($A230,S$1),'Исх-фото'!$A$2:$F$4000,6,FALSE),"-")</f>
        <v>-</v>
      </c>
      <c r="T230" s="9" t="str">
        <f>IFERROR(VLOOKUP(CONCATENATE($A230,T$1),'Исх-фото'!$A$2:$F$4000,6,FALSE),"-")</f>
        <v>НЕТ</v>
      </c>
      <c r="U230" s="9" t="str">
        <f>IFERROR(VLOOKUP(CONCATENATE($A230,U$1),'Исх-фото'!$A$2:$F$4000,6,FALSE),"-")</f>
        <v>ДА</v>
      </c>
      <c r="V230" s="9" t="str">
        <f>IFERROR(VLOOKUP(CONCATENATE($A230,V$1),'Исх-фото'!$A$2:$F$4000,6,FALSE),"-")</f>
        <v>-</v>
      </c>
      <c r="W230" s="9" t="str">
        <f>IFERROR(VLOOKUP(CONCATENATE($A230,W$1),'Исх-фото'!$A$2:$F$4000,6,FALSE),"-")</f>
        <v>-</v>
      </c>
      <c r="X230" s="9" t="str">
        <f>IFERROR(VLOOKUP(CONCATENATE($A230,X$1),'Исх-фото'!$A$2:$F$4000,6,FALSE),"-")</f>
        <v>-</v>
      </c>
      <c r="Y230" s="9" t="str">
        <f>IFERROR(VLOOKUP(CONCATENATE($A230,Y$1),'Исх-фото'!$A$2:$F$4000,6,FALSE),"-")</f>
        <v>-</v>
      </c>
      <c r="Z230" s="9" t="str">
        <f>IFERROR(VLOOKUP(CONCATENATE($A230,Z$1),'Исх-фото'!$A$2:$F$4000,6,FALSE),"-")</f>
        <v>НЕТ</v>
      </c>
      <c r="AA230" s="9" t="str">
        <f>IFERROR(VLOOKUP(CONCATENATE($A230,AA$1),'Исх-фото'!$A$2:$F$4000,6,FALSE),"-")</f>
        <v>-</v>
      </c>
      <c r="AB230" s="9" t="str">
        <f>IFERROR(VLOOKUP(CONCATENATE($A230,AB$1),'Исх-фото'!$A$2:$F$4000,6,FALSE),"-")</f>
        <v>-</v>
      </c>
      <c r="AC230" s="9" t="str">
        <f>IFERROR(VLOOKUP(CONCATENATE($A230,AC$1),'Исх-фото'!$A$2:$F$4000,6,FALSE),"-")</f>
        <v>НЕТ</v>
      </c>
      <c r="AD230" s="9" t="str">
        <f>IFERROR(VLOOKUP(CONCATENATE($A230,AD$1),'Исх-фото'!$A$2:$F$4000,6,FALSE),"-")</f>
        <v>-</v>
      </c>
      <c r="AE230" s="9" t="str">
        <f>IFERROR(VLOOKUP(CONCATENATE($A230,AE$1),'Исх-фото'!$A$2:$F$4000,6,FALSE),"-")</f>
        <v>-</v>
      </c>
      <c r="AF230" s="9" t="str">
        <f>IFERROR(VLOOKUP(CONCATENATE($A230,AF$1),'Исх-фото'!$A$2:$F$4000,6,FALSE),"-")</f>
        <v>-</v>
      </c>
      <c r="AG230" s="9" t="str">
        <f>IFERROR(VLOOKUP(CONCATENATE($A230,AG$1),'Исх-фото'!$A$2:$F$4000,6,FALSE),"-")</f>
        <v>ДА</v>
      </c>
      <c r="AH230" s="9" t="str">
        <f>IFERROR(VLOOKUP(CONCATENATE($A230,AH$1),'Исх-фото'!$A$2:$F$4000,6,FALSE),"-")</f>
        <v>-</v>
      </c>
      <c r="AI230" s="9" t="str">
        <f>IFERROR(VLOOKUP(CONCATENATE($A230,AI$1),'Исх-фото'!$A$2:$F$4000,6,FALSE),"-")</f>
        <v>-</v>
      </c>
      <c r="AJ230" s="9" t="str">
        <f>IFERROR(VLOOKUP(CONCATENATE($A230,AJ$1),'Исх-фото'!$A$2:$F$4000,6,FALSE),"-")</f>
        <v>НЕТ</v>
      </c>
      <c r="AK230" s="9" t="str">
        <f>IFERROR(VLOOKUP(CONCATENATE($A230,AK$1),'Исх-фото'!$A$2:$F$4000,6,FALSE),"-")</f>
        <v>-</v>
      </c>
      <c r="AL230" s="9" t="str">
        <f>IFERROR(VLOOKUP(CONCATENATE($A230,AL$1),'Исх-фото'!$A$2:$F$4000,6,FALSE),"-")</f>
        <v>-</v>
      </c>
      <c r="AM230" s="9" t="str">
        <f>IFERROR(VLOOKUP(CONCATENATE($A230,AM$1),'Исх-фото'!$A$2:$F$4000,6,FALSE),"-")</f>
        <v>ДА</v>
      </c>
      <c r="AN230" s="9" t="str">
        <f>IFERROR(VLOOKUP(CONCATENATE($A230,AN$1),'Исх-фото'!$A$2:$F$4000,6,FALSE),"-")</f>
        <v>ДА</v>
      </c>
      <c r="AO230" s="9" t="str">
        <f>IFERROR(VLOOKUP(CONCATENATE($A230,AO$1),'Исх-фото'!$A$2:$F$4000,6,FALSE),"-")</f>
        <v>-</v>
      </c>
      <c r="AP230" s="9" t="str">
        <f>IFERROR(VLOOKUP(CONCATENATE($A230,AP$1),'Исх-фото'!$A$2:$F$4000,6,FALSE),"-")</f>
        <v>НЕТ</v>
      </c>
      <c r="AQ230" s="9" t="str">
        <f>IFERROR(VLOOKUP(CONCATENATE($A230,AQ$1),'Исх-фото'!$A$2:$F$4000,6,FALSE),"-")</f>
        <v>-</v>
      </c>
      <c r="AR230" s="9" t="str">
        <f>IFERROR(VLOOKUP(CONCATENATE($A230,AR$1),'Исх-фото'!$A$2:$F$4000,6,FALSE),"-")</f>
        <v>-</v>
      </c>
      <c r="AS230" s="9" t="str">
        <f>IFERROR(VLOOKUP(CONCATENATE($A230,AS$1),'Исх-фото'!$A$2:$F$4000,6,FALSE),"-")</f>
        <v>-</v>
      </c>
      <c r="AT230" s="9" t="str">
        <f>IFERROR(VLOOKUP(CONCATENATE($A230,AT$1),'Исх-фото'!$A$2:$F$4000,6,FALSE),"-")</f>
        <v>-</v>
      </c>
      <c r="AU230" s="9" t="str">
        <f>IFERROR(VLOOKUP(CONCATENATE($A230,AU$1),'Исх-фото'!$A$2:$F$4000,6,FALSE),"-")</f>
        <v>-</v>
      </c>
      <c r="AV230" s="9" t="str">
        <f>IFERROR(VLOOKUP(CONCATENATE($A230,AV$1),'Исх-фото'!$A$2:$F$4000,6,FALSE),"-")</f>
        <v>-</v>
      </c>
      <c r="AW230" s="9" t="str">
        <f>IFERROR(VLOOKUP(CONCATENATE($A230,AW$1),'Исх-фото'!$A$2:$F$4000,6,FALSE),"-")</f>
        <v>НЕТ</v>
      </c>
      <c r="AX230" s="9" t="str">
        <f>IFERROR(VLOOKUP(CONCATENATE($A230,AX$1),'Исх-фото'!$A$2:$F$4000,6,FALSE),"-")</f>
        <v>-</v>
      </c>
      <c r="AY230" s="9" t="str">
        <f>IFERROR(VLOOKUP(CONCATENATE($A230,AY$1),'Исх-фото'!$A$2:$F$4000,6,FALSE),"-")</f>
        <v>-</v>
      </c>
      <c r="AZ230" s="9" t="str">
        <f>IFERROR(VLOOKUP(CONCATENATE($A230,AZ$1),'Исх-фото'!$A$2:$F$4000,6,FALSE),"-")</f>
        <v>ДА</v>
      </c>
      <c r="BA230" s="9" t="str">
        <f>IFERROR(VLOOKUP(CONCATENATE($A230,BA$1),'Исх-фото'!$A$2:$F$4000,6,FALSE),"-")</f>
        <v>-</v>
      </c>
      <c r="BB230" s="9" t="str">
        <f>IFERROR(VLOOKUP(CONCATENATE($A230,BB$1),'Исх-фото'!$A$2:$F$4000,6,FALSE),"-")</f>
        <v>НЕТ</v>
      </c>
      <c r="BC230" s="9" t="str">
        <f>IFERROR(VLOOKUP(CONCATENATE($A230,BC$1),'Исх-фото'!$A$2:$F$4000,6,FALSE),"-")</f>
        <v>НЕТ</v>
      </c>
      <c r="BD230" s="9" t="str">
        <f>IFERROR(VLOOKUP(CONCATENATE($A230,BD$1),'Исх-фото'!$A$2:$F$4000,6,FALSE),"-")</f>
        <v>-</v>
      </c>
      <c r="BE230" s="9" t="str">
        <f>IFERROR(VLOOKUP(CONCATENATE($A230,BE$1),'Исх-фото'!$A$2:$F$4000,6,FALSE),"-")</f>
        <v>ДА</v>
      </c>
      <c r="BF230" s="9" t="str">
        <f>IFERROR(VLOOKUP(CONCATENATE($A230,BF$1),'Исх-фото'!$A$2:$F$4000,6,FALSE),"-")</f>
        <v>НЕТ</v>
      </c>
      <c r="BG230" s="9" t="str">
        <f>IFERROR(VLOOKUP(CONCATENATE($A230,BG$1),'Исх-фото'!$A$2:$F$4000,6,FALSE),"-")</f>
        <v>-</v>
      </c>
      <c r="BH230" s="9" t="str">
        <f>IFERROR(VLOOKUP(CONCATENATE($A230,BH$1),'Исх-фото'!$A$2:$F$4000,6,FALSE),"-")</f>
        <v>-</v>
      </c>
      <c r="BI230" s="9" t="str">
        <f>IFERROR(VLOOKUP(CONCATENATE($A230,BI$1),'Исх-фото'!$A$2:$F$4000,6,FALSE),"-")</f>
        <v>-</v>
      </c>
      <c r="BJ230" s="37"/>
      <c r="BK230" s="42"/>
      <c r="BR230" s="25"/>
      <c r="BS230" s="25"/>
      <c r="BV230" s="25"/>
      <c r="BW230" s="25"/>
      <c r="BX230" s="25"/>
    </row>
    <row r="231" spans="1:76">
      <c r="A231" s="38">
        <f t="shared" si="37"/>
        <v>32</v>
      </c>
      <c r="B231" s="36">
        <f t="shared" si="36"/>
        <v>13</v>
      </c>
      <c r="C231" s="36">
        <f t="shared" si="35"/>
        <v>3</v>
      </c>
      <c r="D231" s="9" t="str">
        <f>IFERROR(VLOOKUP(CONCATENATE($A231,D$1),'Исх-фото'!$A$2:$F$4000,6,FALSE),"-")</f>
        <v>НЕТ</v>
      </c>
      <c r="E231" s="9" t="str">
        <f>IFERROR(VLOOKUP(CONCATENATE($A231,E$1),'Исх-фото'!$A$2:$F$4000,6,FALSE),"-")</f>
        <v>-</v>
      </c>
      <c r="F231" s="9" t="str">
        <f>IFERROR(VLOOKUP(CONCATENATE($A231,F$1),'Исх-фото'!$A$2:$F$4000,6,FALSE),"-")</f>
        <v>-</v>
      </c>
      <c r="G231" s="9" t="str">
        <f>IFERROR(VLOOKUP(CONCATENATE($A231,G$1),'Исх-фото'!$A$2:$F$4000,6,FALSE),"-")</f>
        <v>-</v>
      </c>
      <c r="H231" s="9" t="str">
        <f>IFERROR(VLOOKUP(CONCATENATE($A231,H$1),'Исх-фото'!$A$2:$F$4000,6,FALSE),"-")</f>
        <v>-</v>
      </c>
      <c r="I231" s="9" t="str">
        <f>IFERROR(VLOOKUP(CONCATENATE($A231,I$1),'Исх-фото'!$A$2:$F$4000,6,FALSE),"-")</f>
        <v>-</v>
      </c>
      <c r="J231" s="9" t="str">
        <f>IFERROR(VLOOKUP(CONCATENATE($A231,J$1),'Исх-фото'!$A$2:$F$4000,6,FALSE),"-")</f>
        <v>-</v>
      </c>
      <c r="K231" s="9" t="str">
        <f>IFERROR(VLOOKUP(CONCATENATE($A231,K$1),'Исх-фото'!$A$2:$F$4000,6,FALSE),"-")</f>
        <v>-</v>
      </c>
      <c r="L231" s="9" t="str">
        <f>IFERROR(VLOOKUP(CONCATENATE($A231,L$1),'Исх-фото'!$A$2:$F$4000,6,FALSE),"-")</f>
        <v>-</v>
      </c>
      <c r="M231" s="9" t="str">
        <f>IFERROR(VLOOKUP(CONCATENATE($A231,M$1),'Исх-фото'!$A$2:$F$4000,6,FALSE),"-")</f>
        <v>-</v>
      </c>
      <c r="N231" s="9" t="str">
        <f>IFERROR(VLOOKUP(CONCATENATE($A231,N$1),'Исх-фото'!$A$2:$F$4000,6,FALSE),"-")</f>
        <v>-</v>
      </c>
      <c r="O231" s="9" t="str">
        <f>IFERROR(VLOOKUP(CONCATENATE($A231,O$1),'Исх-фото'!$A$2:$F$4000,6,FALSE),"-")</f>
        <v>-</v>
      </c>
      <c r="P231" s="9" t="str">
        <f>IFERROR(VLOOKUP(CONCATENATE($A231,P$1),'Исх-фото'!$A$2:$F$4000,6,FALSE),"-")</f>
        <v>-</v>
      </c>
      <c r="Q231" s="9" t="str">
        <f>IFERROR(VLOOKUP(CONCATENATE($A231,Q$1),'Исх-фото'!$A$2:$F$4000,6,FALSE),"-")</f>
        <v>НЕТ</v>
      </c>
      <c r="R231" s="9" t="str">
        <f>IFERROR(VLOOKUP(CONCATENATE($A231,R$1),'Исх-фото'!$A$2:$F$4000,6,FALSE),"-")</f>
        <v>-</v>
      </c>
      <c r="S231" s="9" t="str">
        <f>IFERROR(VLOOKUP(CONCATENATE($A231,S$1),'Исх-фото'!$A$2:$F$4000,6,FALSE),"-")</f>
        <v>-</v>
      </c>
      <c r="T231" s="9" t="str">
        <f>IFERROR(VLOOKUP(CONCATENATE($A231,T$1),'Исх-фото'!$A$2:$F$4000,6,FALSE),"-")</f>
        <v>ДА</v>
      </c>
      <c r="U231" s="9" t="str">
        <f>IFERROR(VLOOKUP(CONCATENATE($A231,U$1),'Исх-фото'!$A$2:$F$4000,6,FALSE),"-")</f>
        <v>ДА</v>
      </c>
      <c r="V231" s="9" t="str">
        <f>IFERROR(VLOOKUP(CONCATENATE($A231,V$1),'Исх-фото'!$A$2:$F$4000,6,FALSE),"-")</f>
        <v>-</v>
      </c>
      <c r="W231" s="9" t="str">
        <f>IFERROR(VLOOKUP(CONCATENATE($A231,W$1),'Исх-фото'!$A$2:$F$4000,6,FALSE),"-")</f>
        <v>-</v>
      </c>
      <c r="X231" s="9" t="str">
        <f>IFERROR(VLOOKUP(CONCATENATE($A231,X$1),'Исх-фото'!$A$2:$F$4000,6,FALSE),"-")</f>
        <v>-</v>
      </c>
      <c r="Y231" s="9" t="str">
        <f>IFERROR(VLOOKUP(CONCATENATE($A231,Y$1),'Исх-фото'!$A$2:$F$4000,6,FALSE),"-")</f>
        <v>-</v>
      </c>
      <c r="Z231" s="9" t="str">
        <f>IFERROR(VLOOKUP(CONCATENATE($A231,Z$1),'Исх-фото'!$A$2:$F$4000,6,FALSE),"-")</f>
        <v>ДА</v>
      </c>
      <c r="AA231" s="9" t="str">
        <f>IFERROR(VLOOKUP(CONCATENATE($A231,AA$1),'Исх-фото'!$A$2:$F$4000,6,FALSE),"-")</f>
        <v>-</v>
      </c>
      <c r="AB231" s="9" t="str">
        <f>IFERROR(VLOOKUP(CONCATENATE($A231,AB$1),'Исх-фото'!$A$2:$F$4000,6,FALSE),"-")</f>
        <v>-</v>
      </c>
      <c r="AC231" s="9" t="str">
        <f>IFERROR(VLOOKUP(CONCATENATE($A231,AC$1),'Исх-фото'!$A$2:$F$4000,6,FALSE),"-")</f>
        <v>-</v>
      </c>
      <c r="AD231" s="9" t="str">
        <f>IFERROR(VLOOKUP(CONCATENATE($A231,AD$1),'Исх-фото'!$A$2:$F$4000,6,FALSE),"-")</f>
        <v>-</v>
      </c>
      <c r="AE231" s="9" t="str">
        <f>IFERROR(VLOOKUP(CONCATENATE($A231,AE$1),'Исх-фото'!$A$2:$F$4000,6,FALSE),"-")</f>
        <v>-</v>
      </c>
      <c r="AF231" s="9" t="str">
        <f>IFERROR(VLOOKUP(CONCATENATE($A231,AF$1),'Исх-фото'!$A$2:$F$4000,6,FALSE),"-")</f>
        <v>-</v>
      </c>
      <c r="AG231" s="9" t="str">
        <f>IFERROR(VLOOKUP(CONCATENATE($A231,AG$1),'Исх-фото'!$A$2:$F$4000,6,FALSE),"-")</f>
        <v>ДА</v>
      </c>
      <c r="AH231" s="9" t="str">
        <f>IFERROR(VLOOKUP(CONCATENATE($A231,AH$1),'Исх-фото'!$A$2:$F$4000,6,FALSE),"-")</f>
        <v>-</v>
      </c>
      <c r="AI231" s="9" t="str">
        <f>IFERROR(VLOOKUP(CONCATENATE($A231,AI$1),'Исх-фото'!$A$2:$F$4000,6,FALSE),"-")</f>
        <v>НЕТ</v>
      </c>
      <c r="AJ231" s="9" t="str">
        <f>IFERROR(VLOOKUP(CONCATENATE($A231,AJ$1),'Исх-фото'!$A$2:$F$4000,6,FALSE),"-")</f>
        <v>НЕТ</v>
      </c>
      <c r="AK231" s="9" t="str">
        <f>IFERROR(VLOOKUP(CONCATENATE($A231,AK$1),'Исх-фото'!$A$2:$F$4000,6,FALSE),"-")</f>
        <v>-</v>
      </c>
      <c r="AL231" s="9" t="str">
        <f>IFERROR(VLOOKUP(CONCATENATE($A231,AL$1),'Исх-фото'!$A$2:$F$4000,6,FALSE),"-")</f>
        <v>-</v>
      </c>
      <c r="AM231" s="9" t="str">
        <f>IFERROR(VLOOKUP(CONCATENATE($A231,AM$1),'Исх-фото'!$A$2:$F$4000,6,FALSE),"-")</f>
        <v>ДА</v>
      </c>
      <c r="AN231" s="9" t="str">
        <f>IFERROR(VLOOKUP(CONCATENATE($A231,AN$1),'Исх-фото'!$A$2:$F$4000,6,FALSE),"-")</f>
        <v>ДА</v>
      </c>
      <c r="AO231" s="9" t="str">
        <f>IFERROR(VLOOKUP(CONCATENATE($A231,AO$1),'Исх-фото'!$A$2:$F$4000,6,FALSE),"-")</f>
        <v>-</v>
      </c>
      <c r="AP231" s="9" t="str">
        <f>IFERROR(VLOOKUP(CONCATENATE($A231,AP$1),'Исх-фото'!$A$2:$F$4000,6,FALSE),"-")</f>
        <v>НЕТ</v>
      </c>
      <c r="AQ231" s="9" t="str">
        <f>IFERROR(VLOOKUP(CONCATENATE($A231,AQ$1),'Исх-фото'!$A$2:$F$4000,6,FALSE),"-")</f>
        <v>-</v>
      </c>
      <c r="AR231" s="9" t="str">
        <f>IFERROR(VLOOKUP(CONCATENATE($A231,AR$1),'Исх-фото'!$A$2:$F$4000,6,FALSE),"-")</f>
        <v>-</v>
      </c>
      <c r="AS231" s="9" t="str">
        <f>IFERROR(VLOOKUP(CONCATENATE($A231,AS$1),'Исх-фото'!$A$2:$F$4000,6,FALSE),"-")</f>
        <v>-</v>
      </c>
      <c r="AT231" s="9" t="str">
        <f>IFERROR(VLOOKUP(CONCATENATE($A231,AT$1),'Исх-фото'!$A$2:$F$4000,6,FALSE),"-")</f>
        <v>-</v>
      </c>
      <c r="AU231" s="9" t="str">
        <f>IFERROR(VLOOKUP(CONCATENATE($A231,AU$1),'Исх-фото'!$A$2:$F$4000,6,FALSE),"-")</f>
        <v>-</v>
      </c>
      <c r="AV231" s="9" t="str">
        <f>IFERROR(VLOOKUP(CONCATENATE($A231,AV$1),'Исх-фото'!$A$2:$F$4000,6,FALSE),"-")</f>
        <v>-</v>
      </c>
      <c r="AW231" s="9" t="str">
        <f>IFERROR(VLOOKUP(CONCATENATE($A231,AW$1),'Исх-фото'!$A$2:$F$4000,6,FALSE),"-")</f>
        <v>НЕТ</v>
      </c>
      <c r="AX231" s="9" t="str">
        <f>IFERROR(VLOOKUP(CONCATENATE($A231,AX$1),'Исх-фото'!$A$2:$F$4000,6,FALSE),"-")</f>
        <v>-</v>
      </c>
      <c r="AY231" s="9" t="str">
        <f>IFERROR(VLOOKUP(CONCATENATE($A231,AY$1),'Исх-фото'!$A$2:$F$4000,6,FALSE),"-")</f>
        <v>-</v>
      </c>
      <c r="AZ231" s="9" t="str">
        <f>IFERROR(VLOOKUP(CONCATENATE($A231,AZ$1),'Исх-фото'!$A$2:$F$4000,6,FALSE),"-")</f>
        <v>-</v>
      </c>
      <c r="BA231" s="9" t="str">
        <f>IFERROR(VLOOKUP(CONCATENATE($A231,BA$1),'Исх-фото'!$A$2:$F$4000,6,FALSE),"-")</f>
        <v>-</v>
      </c>
      <c r="BB231" s="9" t="str">
        <f>IFERROR(VLOOKUP(CONCATENATE($A231,BB$1),'Исх-фото'!$A$2:$F$4000,6,FALSE),"-")</f>
        <v>-</v>
      </c>
      <c r="BC231" s="9" t="str">
        <f>IFERROR(VLOOKUP(CONCATENATE($A231,BC$1),'Исх-фото'!$A$2:$F$4000,6,FALSE),"-")</f>
        <v>НЕТ</v>
      </c>
      <c r="BD231" s="9" t="str">
        <f>IFERROR(VLOOKUP(CONCATENATE($A231,BD$1),'Исх-фото'!$A$2:$F$4000,6,FALSE),"-")</f>
        <v>-</v>
      </c>
      <c r="BE231" s="9" t="str">
        <f>IFERROR(VLOOKUP(CONCATENATE($A231,BE$1),'Исх-фото'!$A$2:$F$4000,6,FALSE),"-")</f>
        <v>НЕТ</v>
      </c>
      <c r="BF231" s="9" t="str">
        <f>IFERROR(VLOOKUP(CONCATENATE($A231,BF$1),'Исх-фото'!$A$2:$F$4000,6,FALSE),"-")</f>
        <v>-</v>
      </c>
      <c r="BG231" s="9" t="str">
        <f>IFERROR(VLOOKUP(CONCATENATE($A231,BG$1),'Исх-фото'!$A$2:$F$4000,6,FALSE),"-")</f>
        <v>-</v>
      </c>
      <c r="BH231" s="9" t="str">
        <f>IFERROR(VLOOKUP(CONCATENATE($A231,BH$1),'Исх-фото'!$A$2:$F$4000,6,FALSE),"-")</f>
        <v>НЕТ</v>
      </c>
      <c r="BI231" s="9" t="str">
        <f>IFERROR(VLOOKUP(CONCATENATE($A231,BI$1),'Исх-фото'!$A$2:$F$4000,6,FALSE),"-")</f>
        <v>НЕТ</v>
      </c>
      <c r="BJ231" s="37"/>
      <c r="BK231" s="42"/>
      <c r="BR231" s="25"/>
      <c r="BS231" s="25"/>
      <c r="BV231" s="25"/>
      <c r="BW231" s="25"/>
      <c r="BX231" s="25"/>
    </row>
    <row r="232" spans="1:76">
      <c r="A232" s="38">
        <f t="shared" si="37"/>
        <v>33</v>
      </c>
      <c r="B232" s="36">
        <f t="shared" si="36"/>
        <v>18</v>
      </c>
      <c r="C232" s="36">
        <f t="shared" si="35"/>
        <v>1</v>
      </c>
      <c r="D232" s="9" t="str">
        <f>IFERROR(VLOOKUP(CONCATENATE($A232,D$1),'Исх-фото'!$A$2:$F$4000,6,FALSE),"-")</f>
        <v>НЕТ</v>
      </c>
      <c r="E232" s="9" t="str">
        <f>IFERROR(VLOOKUP(CONCATENATE($A232,E$1),'Исх-фото'!$A$2:$F$4000,6,FALSE),"-")</f>
        <v>-</v>
      </c>
      <c r="F232" s="9" t="str">
        <f>IFERROR(VLOOKUP(CONCATENATE($A232,F$1),'Исх-фото'!$A$2:$F$4000,6,FALSE),"-")</f>
        <v>-</v>
      </c>
      <c r="G232" s="9" t="str">
        <f>IFERROR(VLOOKUP(CONCATENATE($A232,G$1),'Исх-фото'!$A$2:$F$4000,6,FALSE),"-")</f>
        <v>-</v>
      </c>
      <c r="H232" s="9" t="str">
        <f>IFERROR(VLOOKUP(CONCATENATE($A232,H$1),'Исх-фото'!$A$2:$F$4000,6,FALSE),"-")</f>
        <v>-</v>
      </c>
      <c r="I232" s="9" t="str">
        <f>IFERROR(VLOOKUP(CONCATENATE($A232,I$1),'Исх-фото'!$A$2:$F$4000,6,FALSE),"-")</f>
        <v>-</v>
      </c>
      <c r="J232" s="9" t="str">
        <f>IFERROR(VLOOKUP(CONCATENATE($A232,J$1),'Исх-фото'!$A$2:$F$4000,6,FALSE),"-")</f>
        <v>НЕТ</v>
      </c>
      <c r="K232" s="9" t="str">
        <f>IFERROR(VLOOKUP(CONCATENATE($A232,K$1),'Исх-фото'!$A$2:$F$4000,6,FALSE),"-")</f>
        <v>-</v>
      </c>
      <c r="L232" s="9" t="str">
        <f>IFERROR(VLOOKUP(CONCATENATE($A232,L$1),'Исх-фото'!$A$2:$F$4000,6,FALSE),"-")</f>
        <v>-</v>
      </c>
      <c r="M232" s="9" t="str">
        <f>IFERROR(VLOOKUP(CONCATENATE($A232,M$1),'Исх-фото'!$A$2:$F$4000,6,FALSE),"-")</f>
        <v>ДА</v>
      </c>
      <c r="N232" s="9" t="str">
        <f>IFERROR(VLOOKUP(CONCATENATE($A232,N$1),'Исх-фото'!$A$2:$F$4000,6,FALSE),"-")</f>
        <v>-</v>
      </c>
      <c r="O232" s="9" t="str">
        <f>IFERROR(VLOOKUP(CONCATENATE($A232,O$1),'Исх-фото'!$A$2:$F$4000,6,FALSE),"-")</f>
        <v>-</v>
      </c>
      <c r="P232" s="9" t="str">
        <f>IFERROR(VLOOKUP(CONCATENATE($A232,P$1),'Исх-фото'!$A$2:$F$4000,6,FALSE),"-")</f>
        <v>-</v>
      </c>
      <c r="Q232" s="9" t="str">
        <f>IFERROR(VLOOKUP(CONCATENATE($A232,Q$1),'Исх-фото'!$A$2:$F$4000,6,FALSE),"-")</f>
        <v>НЕТ</v>
      </c>
      <c r="R232" s="9" t="str">
        <f>IFERROR(VLOOKUP(CONCATENATE($A232,R$1),'Исх-фото'!$A$2:$F$4000,6,FALSE),"-")</f>
        <v>-</v>
      </c>
      <c r="S232" s="9" t="str">
        <f>IFERROR(VLOOKUP(CONCATENATE($A232,S$1),'Исх-фото'!$A$2:$F$4000,6,FALSE),"-")</f>
        <v>НЕТ</v>
      </c>
      <c r="T232" s="9" t="str">
        <f>IFERROR(VLOOKUP(CONCATENATE($A232,T$1),'Исх-фото'!$A$2:$F$4000,6,FALSE),"-")</f>
        <v>НЕТ</v>
      </c>
      <c r="U232" s="9" t="str">
        <f>IFERROR(VLOOKUP(CONCATENATE($A232,U$1),'Исх-фото'!$A$2:$F$4000,6,FALSE),"-")</f>
        <v>НЕТ</v>
      </c>
      <c r="V232" s="9" t="str">
        <f>IFERROR(VLOOKUP(CONCATENATE($A232,V$1),'Исх-фото'!$A$2:$F$4000,6,FALSE),"-")</f>
        <v>-</v>
      </c>
      <c r="W232" s="9" t="str">
        <f>IFERROR(VLOOKUP(CONCATENATE($A232,W$1),'Исх-фото'!$A$2:$F$4000,6,FALSE),"-")</f>
        <v>-</v>
      </c>
      <c r="X232" s="9" t="str">
        <f>IFERROR(VLOOKUP(CONCATENATE($A232,X$1),'Исх-фото'!$A$2:$F$4000,6,FALSE),"-")</f>
        <v>-</v>
      </c>
      <c r="Y232" s="9" t="str">
        <f>IFERROR(VLOOKUP(CONCATENATE($A232,Y$1),'Исх-фото'!$A$2:$F$4000,6,FALSE),"-")</f>
        <v>-</v>
      </c>
      <c r="Z232" s="9" t="str">
        <f>IFERROR(VLOOKUP(CONCATENATE($A232,Z$1),'Исх-фото'!$A$2:$F$4000,6,FALSE),"-")</f>
        <v>НЕТ</v>
      </c>
      <c r="AA232" s="9" t="str">
        <f>IFERROR(VLOOKUP(CONCATENATE($A232,AA$1),'Исх-фото'!$A$2:$F$4000,6,FALSE),"-")</f>
        <v>-</v>
      </c>
      <c r="AB232" s="9" t="str">
        <f>IFERROR(VLOOKUP(CONCATENATE($A232,AB$1),'Исх-фото'!$A$2:$F$4000,6,FALSE),"-")</f>
        <v>-</v>
      </c>
      <c r="AC232" s="9" t="str">
        <f>IFERROR(VLOOKUP(CONCATENATE($A232,AC$1),'Исх-фото'!$A$2:$F$4000,6,FALSE),"-")</f>
        <v>-</v>
      </c>
      <c r="AD232" s="9" t="str">
        <f>IFERROR(VLOOKUP(CONCATENATE($A232,AD$1),'Исх-фото'!$A$2:$F$4000,6,FALSE),"-")</f>
        <v>-</v>
      </c>
      <c r="AE232" s="9" t="str">
        <f>IFERROR(VLOOKUP(CONCATENATE($A232,AE$1),'Исх-фото'!$A$2:$F$4000,6,FALSE),"-")</f>
        <v>-</v>
      </c>
      <c r="AF232" s="9" t="str">
        <f>IFERROR(VLOOKUP(CONCATENATE($A232,AF$1),'Исх-фото'!$A$2:$F$4000,6,FALSE),"-")</f>
        <v>-</v>
      </c>
      <c r="AG232" s="9" t="str">
        <f>IFERROR(VLOOKUP(CONCATENATE($A232,AG$1),'Исх-фото'!$A$2:$F$4000,6,FALSE),"-")</f>
        <v>ДА</v>
      </c>
      <c r="AH232" s="9" t="str">
        <f>IFERROR(VLOOKUP(CONCATENATE($A232,AH$1),'Исх-фото'!$A$2:$F$4000,6,FALSE),"-")</f>
        <v>-</v>
      </c>
      <c r="AI232" s="9" t="str">
        <f>IFERROR(VLOOKUP(CONCATENATE($A232,AI$1),'Исх-фото'!$A$2:$F$4000,6,FALSE),"-")</f>
        <v>-</v>
      </c>
      <c r="AJ232" s="9" t="str">
        <f>IFERROR(VLOOKUP(CONCATENATE($A232,AJ$1),'Исх-фото'!$A$2:$F$4000,6,FALSE),"-")</f>
        <v>НЕТ</v>
      </c>
      <c r="AK232" s="9" t="str">
        <f>IFERROR(VLOOKUP(CONCATENATE($A232,AK$1),'Исх-фото'!$A$2:$F$4000,6,FALSE),"-")</f>
        <v>-</v>
      </c>
      <c r="AL232" s="9" t="str">
        <f>IFERROR(VLOOKUP(CONCATENATE($A232,AL$1),'Исх-фото'!$A$2:$F$4000,6,FALSE),"-")</f>
        <v>НЕТ</v>
      </c>
      <c r="AM232" s="9" t="str">
        <f>IFERROR(VLOOKUP(CONCATENATE($A232,AM$1),'Исх-фото'!$A$2:$F$4000,6,FALSE),"-")</f>
        <v>ДА</v>
      </c>
      <c r="AN232" s="9" t="str">
        <f>IFERROR(VLOOKUP(CONCATENATE($A232,AN$1),'Исх-фото'!$A$2:$F$4000,6,FALSE),"-")</f>
        <v>ДА</v>
      </c>
      <c r="AO232" s="9" t="str">
        <f>IFERROR(VLOOKUP(CONCATENATE($A232,AO$1),'Исх-фото'!$A$2:$F$4000,6,FALSE),"-")</f>
        <v>-</v>
      </c>
      <c r="AP232" s="9" t="str">
        <f>IFERROR(VLOOKUP(CONCATENATE($A232,AP$1),'Исх-фото'!$A$2:$F$4000,6,FALSE),"-")</f>
        <v>НЕТ</v>
      </c>
      <c r="AQ232" s="9" t="str">
        <f>IFERROR(VLOOKUP(CONCATENATE($A232,AQ$1),'Исх-фото'!$A$2:$F$4000,6,FALSE),"-")</f>
        <v>-</v>
      </c>
      <c r="AR232" s="9" t="str">
        <f>IFERROR(VLOOKUP(CONCATENATE($A232,AR$1),'Исх-фото'!$A$2:$F$4000,6,FALSE),"-")</f>
        <v>-</v>
      </c>
      <c r="AS232" s="9" t="str">
        <f>IFERROR(VLOOKUP(CONCATENATE($A232,AS$1),'Исх-фото'!$A$2:$F$4000,6,FALSE),"-")</f>
        <v>ДА</v>
      </c>
      <c r="AT232" s="9" t="str">
        <f>IFERROR(VLOOKUP(CONCATENATE($A232,AT$1),'Исх-фото'!$A$2:$F$4000,6,FALSE),"-")</f>
        <v>-</v>
      </c>
      <c r="AU232" s="9" t="str">
        <f>IFERROR(VLOOKUP(CONCATENATE($A232,AU$1),'Исх-фото'!$A$2:$F$4000,6,FALSE),"-")</f>
        <v>-</v>
      </c>
      <c r="AV232" s="9" t="str">
        <f>IFERROR(VLOOKUP(CONCATENATE($A232,AV$1),'Исх-фото'!$A$2:$F$4000,6,FALSE),"-")</f>
        <v>НЕТ</v>
      </c>
      <c r="AW232" s="9" t="str">
        <f>IFERROR(VLOOKUP(CONCATENATE($A232,AW$1),'Исх-фото'!$A$2:$F$4000,6,FALSE),"-")</f>
        <v>НЕТ</v>
      </c>
      <c r="AX232" s="9" t="str">
        <f>IFERROR(VLOOKUP(CONCATENATE($A232,AX$1),'Исх-фото'!$A$2:$F$4000,6,FALSE),"-")</f>
        <v>-</v>
      </c>
      <c r="AY232" s="9" t="str">
        <f>IFERROR(VLOOKUP(CONCATENATE($A232,AY$1),'Исх-фото'!$A$2:$F$4000,6,FALSE),"-")</f>
        <v>-</v>
      </c>
      <c r="AZ232" s="9" t="str">
        <f>IFERROR(VLOOKUP(CONCATENATE($A232,AZ$1),'Исх-фото'!$A$2:$F$4000,6,FALSE),"-")</f>
        <v>-</v>
      </c>
      <c r="BA232" s="9" t="str">
        <f>IFERROR(VLOOKUP(CONCATENATE($A232,BA$1),'Исх-фото'!$A$2:$F$4000,6,FALSE),"-")</f>
        <v>-</v>
      </c>
      <c r="BB232" s="9" t="str">
        <f>IFERROR(VLOOKUP(CONCATENATE($A232,BB$1),'Исх-фото'!$A$2:$F$4000,6,FALSE),"-")</f>
        <v>НЕТ</v>
      </c>
      <c r="BC232" s="9" t="str">
        <f>IFERROR(VLOOKUP(CONCATENATE($A232,BC$1),'Исх-фото'!$A$2:$F$4000,6,FALSE),"-")</f>
        <v>НЕТ</v>
      </c>
      <c r="BD232" s="9" t="str">
        <f>IFERROR(VLOOKUP(CONCATENATE($A232,BD$1),'Исх-фото'!$A$2:$F$4000,6,FALSE),"-")</f>
        <v>-</v>
      </c>
      <c r="BE232" s="9" t="str">
        <f>IFERROR(VLOOKUP(CONCATENATE($A232,BE$1),'Исх-фото'!$A$2:$F$4000,6,FALSE),"-")</f>
        <v>НЕТ</v>
      </c>
      <c r="BF232" s="9" t="str">
        <f>IFERROR(VLOOKUP(CONCATENATE($A232,BF$1),'Исх-фото'!$A$2:$F$4000,6,FALSE),"-")</f>
        <v>НЕТ</v>
      </c>
      <c r="BG232" s="9" t="str">
        <f>IFERROR(VLOOKUP(CONCATENATE($A232,BG$1),'Исх-фото'!$A$2:$F$4000,6,FALSE),"-")</f>
        <v>-</v>
      </c>
      <c r="BH232" s="9" t="str">
        <f>IFERROR(VLOOKUP(CONCATENATE($A232,BH$1),'Исх-фото'!$A$2:$F$4000,6,FALSE),"-")</f>
        <v>-</v>
      </c>
      <c r="BI232" s="9" t="str">
        <f>IFERROR(VLOOKUP(CONCATENATE($A232,BI$1),'Исх-фото'!$A$2:$F$4000,6,FALSE),"-")</f>
        <v>-</v>
      </c>
      <c r="BJ232" s="37"/>
      <c r="BK232" s="42"/>
      <c r="BR232" s="25"/>
      <c r="BS232" s="25"/>
      <c r="BV232" s="25"/>
      <c r="BW232" s="25"/>
      <c r="BX232" s="25"/>
    </row>
    <row r="233" spans="1:76">
      <c r="A233" s="38">
        <f t="shared" si="37"/>
        <v>34</v>
      </c>
      <c r="B233" s="36">
        <f t="shared" si="36"/>
        <v>18</v>
      </c>
      <c r="C233" s="36">
        <f t="shared" si="35"/>
        <v>2</v>
      </c>
      <c r="D233" s="9" t="str">
        <f>IFERROR(VLOOKUP(CONCATENATE($A233,D$1),'Исх-фото'!$A$2:$F$4000,6,FALSE),"-")</f>
        <v>НЕТ</v>
      </c>
      <c r="E233" s="9" t="str">
        <f>IFERROR(VLOOKUP(CONCATENATE($A233,E$1),'Исх-фото'!$A$2:$F$4000,6,FALSE),"-")</f>
        <v>-</v>
      </c>
      <c r="F233" s="9" t="str">
        <f>IFERROR(VLOOKUP(CONCATENATE($A233,F$1),'Исх-фото'!$A$2:$F$4000,6,FALSE),"-")</f>
        <v>-</v>
      </c>
      <c r="G233" s="9" t="str">
        <f>IFERROR(VLOOKUP(CONCATENATE($A233,G$1),'Исх-фото'!$A$2:$F$4000,6,FALSE),"-")</f>
        <v>-</v>
      </c>
      <c r="H233" s="9" t="str">
        <f>IFERROR(VLOOKUP(CONCATENATE($A233,H$1),'Исх-фото'!$A$2:$F$4000,6,FALSE),"-")</f>
        <v>-</v>
      </c>
      <c r="I233" s="9" t="str">
        <f>IFERROR(VLOOKUP(CONCATENATE($A233,I$1),'Исх-фото'!$A$2:$F$4000,6,FALSE),"-")</f>
        <v>-</v>
      </c>
      <c r="J233" s="9" t="str">
        <f>IFERROR(VLOOKUP(CONCATENATE($A233,J$1),'Исх-фото'!$A$2:$F$4000,6,FALSE),"-")</f>
        <v>-</v>
      </c>
      <c r="K233" s="9" t="str">
        <f>IFERROR(VLOOKUP(CONCATENATE($A233,K$1),'Исх-фото'!$A$2:$F$4000,6,FALSE),"-")</f>
        <v>ДА</v>
      </c>
      <c r="L233" s="9" t="str">
        <f>IFERROR(VLOOKUP(CONCATENATE($A233,L$1),'Исх-фото'!$A$2:$F$4000,6,FALSE),"-")</f>
        <v>-</v>
      </c>
      <c r="M233" s="9" t="str">
        <f>IFERROR(VLOOKUP(CONCATENATE($A233,M$1),'Исх-фото'!$A$2:$F$4000,6,FALSE),"-")</f>
        <v>НЕТ</v>
      </c>
      <c r="N233" s="9" t="str">
        <f>IFERROR(VLOOKUP(CONCATENATE($A233,N$1),'Исх-фото'!$A$2:$F$4000,6,FALSE),"-")</f>
        <v>-</v>
      </c>
      <c r="O233" s="9" t="str">
        <f>IFERROR(VLOOKUP(CONCATENATE($A233,O$1),'Исх-фото'!$A$2:$F$4000,6,FALSE),"-")</f>
        <v>-</v>
      </c>
      <c r="P233" s="9" t="str">
        <f>IFERROR(VLOOKUP(CONCATENATE($A233,P$1),'Исх-фото'!$A$2:$F$4000,6,FALSE),"-")</f>
        <v>-</v>
      </c>
      <c r="Q233" s="9" t="str">
        <f>IFERROR(VLOOKUP(CONCATENATE($A233,Q$1),'Исх-фото'!$A$2:$F$4000,6,FALSE),"-")</f>
        <v>НЕТ</v>
      </c>
      <c r="R233" s="9" t="str">
        <f>IFERROR(VLOOKUP(CONCATENATE($A233,R$1),'Исх-фото'!$A$2:$F$4000,6,FALSE),"-")</f>
        <v>-</v>
      </c>
      <c r="S233" s="9" t="str">
        <f>IFERROR(VLOOKUP(CONCATENATE($A233,S$1),'Исх-фото'!$A$2:$F$4000,6,FALSE),"-")</f>
        <v>-</v>
      </c>
      <c r="T233" s="9" t="str">
        <f>IFERROR(VLOOKUP(CONCATENATE($A233,T$1),'Исх-фото'!$A$2:$F$4000,6,FALSE),"-")</f>
        <v>НЕТ</v>
      </c>
      <c r="U233" s="9" t="str">
        <f>IFERROR(VLOOKUP(CONCATENATE($A233,U$1),'Исх-фото'!$A$2:$F$4000,6,FALSE),"-")</f>
        <v>НЕТ</v>
      </c>
      <c r="V233" s="9" t="str">
        <f>IFERROR(VLOOKUP(CONCATENATE($A233,V$1),'Исх-фото'!$A$2:$F$4000,6,FALSE),"-")</f>
        <v>-</v>
      </c>
      <c r="W233" s="9" t="str">
        <f>IFERROR(VLOOKUP(CONCATENATE($A233,W$1),'Исх-фото'!$A$2:$F$4000,6,FALSE),"-")</f>
        <v>-</v>
      </c>
      <c r="X233" s="9" t="str">
        <f>IFERROR(VLOOKUP(CONCATENATE($A233,X$1),'Исх-фото'!$A$2:$F$4000,6,FALSE),"-")</f>
        <v>-</v>
      </c>
      <c r="Y233" s="9" t="str">
        <f>IFERROR(VLOOKUP(CONCATENATE($A233,Y$1),'Исх-фото'!$A$2:$F$4000,6,FALSE),"-")</f>
        <v>-</v>
      </c>
      <c r="Z233" s="9" t="str">
        <f>IFERROR(VLOOKUP(CONCATENATE($A233,Z$1),'Исх-фото'!$A$2:$F$4000,6,FALSE),"-")</f>
        <v>НЕТ</v>
      </c>
      <c r="AA233" s="9" t="str">
        <f>IFERROR(VLOOKUP(CONCATENATE($A233,AA$1),'Исх-фото'!$A$2:$F$4000,6,FALSE),"-")</f>
        <v>ДА</v>
      </c>
      <c r="AB233" s="9" t="str">
        <f>IFERROR(VLOOKUP(CONCATENATE($A233,AB$1),'Исх-фото'!$A$2:$F$4000,6,FALSE),"-")</f>
        <v>-</v>
      </c>
      <c r="AC233" s="9" t="str">
        <f>IFERROR(VLOOKUP(CONCATENATE($A233,AC$1),'Исх-фото'!$A$2:$F$4000,6,FALSE),"-")</f>
        <v>-</v>
      </c>
      <c r="AD233" s="9" t="str">
        <f>IFERROR(VLOOKUP(CONCATENATE($A233,AD$1),'Исх-фото'!$A$2:$F$4000,6,FALSE),"-")</f>
        <v>-</v>
      </c>
      <c r="AE233" s="9" t="str">
        <f>IFERROR(VLOOKUP(CONCATENATE($A233,AE$1),'Исх-фото'!$A$2:$F$4000,6,FALSE),"-")</f>
        <v>-</v>
      </c>
      <c r="AF233" s="9" t="str">
        <f>IFERROR(VLOOKUP(CONCATENATE($A233,AF$1),'Исх-фото'!$A$2:$F$4000,6,FALSE),"-")</f>
        <v>-</v>
      </c>
      <c r="AG233" s="9" t="str">
        <f>IFERROR(VLOOKUP(CONCATENATE($A233,AG$1),'Исх-фото'!$A$2:$F$4000,6,FALSE),"-")</f>
        <v>ДА</v>
      </c>
      <c r="AH233" s="9" t="str">
        <f>IFERROR(VLOOKUP(CONCATENATE($A233,AH$1),'Исх-фото'!$A$2:$F$4000,6,FALSE),"-")</f>
        <v>-</v>
      </c>
      <c r="AI233" s="9" t="str">
        <f>IFERROR(VLOOKUP(CONCATENATE($A233,AI$1),'Исх-фото'!$A$2:$F$4000,6,FALSE),"-")</f>
        <v>-</v>
      </c>
      <c r="AJ233" s="9" t="str">
        <f>IFERROR(VLOOKUP(CONCATENATE($A233,AJ$1),'Исх-фото'!$A$2:$F$4000,6,FALSE),"-")</f>
        <v>НЕТ</v>
      </c>
      <c r="AK233" s="9" t="str">
        <f>IFERROR(VLOOKUP(CONCATENATE($A233,AK$1),'Исх-фото'!$A$2:$F$4000,6,FALSE),"-")</f>
        <v>-</v>
      </c>
      <c r="AL233" s="9" t="str">
        <f>IFERROR(VLOOKUP(CONCATENATE($A233,AL$1),'Исх-фото'!$A$2:$F$4000,6,FALSE),"-")</f>
        <v>НЕТ</v>
      </c>
      <c r="AM233" s="9" t="str">
        <f>IFERROR(VLOOKUP(CONCATENATE($A233,AM$1),'Исх-фото'!$A$2:$F$4000,6,FALSE),"-")</f>
        <v>ДА</v>
      </c>
      <c r="AN233" s="9" t="str">
        <f>IFERROR(VLOOKUP(CONCATENATE($A233,AN$1),'Исх-фото'!$A$2:$F$4000,6,FALSE),"-")</f>
        <v>ДА</v>
      </c>
      <c r="AO233" s="9" t="str">
        <f>IFERROR(VLOOKUP(CONCATENATE($A233,AO$1),'Исх-фото'!$A$2:$F$4000,6,FALSE),"-")</f>
        <v>-</v>
      </c>
      <c r="AP233" s="9" t="str">
        <f>IFERROR(VLOOKUP(CONCATENATE($A233,AP$1),'Исх-фото'!$A$2:$F$4000,6,FALSE),"-")</f>
        <v>НЕТ</v>
      </c>
      <c r="AQ233" s="9" t="str">
        <f>IFERROR(VLOOKUP(CONCATENATE($A233,AQ$1),'Исх-фото'!$A$2:$F$4000,6,FALSE),"-")</f>
        <v>-</v>
      </c>
      <c r="AR233" s="9" t="str">
        <f>IFERROR(VLOOKUP(CONCATENATE($A233,AR$1),'Исх-фото'!$A$2:$F$4000,6,FALSE),"-")</f>
        <v>-</v>
      </c>
      <c r="AS233" s="9" t="str">
        <f>IFERROR(VLOOKUP(CONCATENATE($A233,AS$1),'Исх-фото'!$A$2:$F$4000,6,FALSE),"-")</f>
        <v>ДА</v>
      </c>
      <c r="AT233" s="9" t="str">
        <f>IFERROR(VLOOKUP(CONCATENATE($A233,AT$1),'Исх-фото'!$A$2:$F$4000,6,FALSE),"-")</f>
        <v>-</v>
      </c>
      <c r="AU233" s="9" t="str">
        <f>IFERROR(VLOOKUP(CONCATENATE($A233,AU$1),'Исх-фото'!$A$2:$F$4000,6,FALSE),"-")</f>
        <v>-</v>
      </c>
      <c r="AV233" s="9" t="str">
        <f>IFERROR(VLOOKUP(CONCATENATE($A233,AV$1),'Исх-фото'!$A$2:$F$4000,6,FALSE),"-")</f>
        <v>НЕТ</v>
      </c>
      <c r="AW233" s="9" t="str">
        <f>IFERROR(VLOOKUP(CONCATENATE($A233,AW$1),'Исх-фото'!$A$2:$F$4000,6,FALSE),"-")</f>
        <v>НЕТ</v>
      </c>
      <c r="AX233" s="9" t="str">
        <f>IFERROR(VLOOKUP(CONCATENATE($A233,AX$1),'Исх-фото'!$A$2:$F$4000,6,FALSE),"-")</f>
        <v>-</v>
      </c>
      <c r="AY233" s="9" t="str">
        <f>IFERROR(VLOOKUP(CONCATENATE($A233,AY$1),'Исх-фото'!$A$2:$F$4000,6,FALSE),"-")</f>
        <v>-</v>
      </c>
      <c r="AZ233" s="9" t="str">
        <f>IFERROR(VLOOKUP(CONCATENATE($A233,AZ$1),'Исх-фото'!$A$2:$F$4000,6,FALSE),"-")</f>
        <v>-</v>
      </c>
      <c r="BA233" s="9" t="str">
        <f>IFERROR(VLOOKUP(CONCATENATE($A233,BA$1),'Исх-фото'!$A$2:$F$4000,6,FALSE),"-")</f>
        <v>-</v>
      </c>
      <c r="BB233" s="9" t="str">
        <f>IFERROR(VLOOKUP(CONCATENATE($A233,BB$1),'Исх-фото'!$A$2:$F$4000,6,FALSE),"-")</f>
        <v>НЕТ</v>
      </c>
      <c r="BC233" s="9" t="str">
        <f>IFERROR(VLOOKUP(CONCATENATE($A233,BC$1),'Исх-фото'!$A$2:$F$4000,6,FALSE),"-")</f>
        <v>НЕТ</v>
      </c>
      <c r="BD233" s="9" t="str">
        <f>IFERROR(VLOOKUP(CONCATENATE($A233,BD$1),'Исх-фото'!$A$2:$F$4000,6,FALSE),"-")</f>
        <v>-</v>
      </c>
      <c r="BE233" s="9" t="str">
        <f>IFERROR(VLOOKUP(CONCATENATE($A233,BE$1),'Исх-фото'!$A$2:$F$4000,6,FALSE),"-")</f>
        <v>НЕТ</v>
      </c>
      <c r="BF233" s="9" t="str">
        <f>IFERROR(VLOOKUP(CONCATENATE($A233,BF$1),'Исх-фото'!$A$2:$F$4000,6,FALSE),"-")</f>
        <v>-</v>
      </c>
      <c r="BG233" s="9" t="str">
        <f>IFERROR(VLOOKUP(CONCATENATE($A233,BG$1),'Исх-фото'!$A$2:$F$4000,6,FALSE),"-")</f>
        <v>-</v>
      </c>
      <c r="BH233" s="9" t="str">
        <f>IFERROR(VLOOKUP(CONCATENATE($A233,BH$1),'Исх-фото'!$A$2:$F$4000,6,FALSE),"-")</f>
        <v>-</v>
      </c>
      <c r="BI233" s="9" t="str">
        <f>IFERROR(VLOOKUP(CONCATENATE($A233,BI$1),'Исх-фото'!$A$2:$F$4000,6,FALSE),"-")</f>
        <v>-</v>
      </c>
      <c r="BJ233" s="37"/>
      <c r="BK233" s="42"/>
      <c r="BR233" s="25"/>
      <c r="BS233" s="25"/>
      <c r="BV233" s="25"/>
      <c r="BW233" s="25"/>
      <c r="BX233" s="25"/>
    </row>
    <row r="234" spans="1:76">
      <c r="A234" s="38">
        <f t="shared" si="37"/>
        <v>35</v>
      </c>
      <c r="B234" s="36">
        <f t="shared" si="36"/>
        <v>18</v>
      </c>
      <c r="C234" s="36">
        <f t="shared" si="35"/>
        <v>3</v>
      </c>
      <c r="D234" s="9" t="str">
        <f>IFERROR(VLOOKUP(CONCATENATE($A234,D$1),'Исх-фото'!$A$2:$F$4000,6,FALSE),"-")</f>
        <v>НЕТ</v>
      </c>
      <c r="E234" s="9" t="str">
        <f>IFERROR(VLOOKUP(CONCATENATE($A234,E$1),'Исх-фото'!$A$2:$F$4000,6,FALSE),"-")</f>
        <v>-</v>
      </c>
      <c r="F234" s="9" t="str">
        <f>IFERROR(VLOOKUP(CONCATENATE($A234,F$1),'Исх-фото'!$A$2:$F$4000,6,FALSE),"-")</f>
        <v>ДА</v>
      </c>
      <c r="G234" s="9" t="str">
        <f>IFERROR(VLOOKUP(CONCATENATE($A234,G$1),'Исх-фото'!$A$2:$F$4000,6,FALSE),"-")</f>
        <v>-</v>
      </c>
      <c r="H234" s="9" t="str">
        <f>IFERROR(VLOOKUP(CONCATENATE($A234,H$1),'Исх-фото'!$A$2:$F$4000,6,FALSE),"-")</f>
        <v>-</v>
      </c>
      <c r="I234" s="9" t="str">
        <f>IFERROR(VLOOKUP(CONCATENATE($A234,I$1),'Исх-фото'!$A$2:$F$4000,6,FALSE),"-")</f>
        <v>-</v>
      </c>
      <c r="J234" s="9" t="str">
        <f>IFERROR(VLOOKUP(CONCATENATE($A234,J$1),'Исх-фото'!$A$2:$F$4000,6,FALSE),"-")</f>
        <v>НЕТ</v>
      </c>
      <c r="K234" s="9" t="str">
        <f>IFERROR(VLOOKUP(CONCATENATE($A234,K$1),'Исх-фото'!$A$2:$F$4000,6,FALSE),"-")</f>
        <v>-</v>
      </c>
      <c r="L234" s="9" t="str">
        <f>IFERROR(VLOOKUP(CONCATENATE($A234,L$1),'Исх-фото'!$A$2:$F$4000,6,FALSE),"-")</f>
        <v>-</v>
      </c>
      <c r="M234" s="9" t="str">
        <f>IFERROR(VLOOKUP(CONCATENATE($A234,M$1),'Исх-фото'!$A$2:$F$4000,6,FALSE),"-")</f>
        <v>ДА</v>
      </c>
      <c r="N234" s="9" t="str">
        <f>IFERROR(VLOOKUP(CONCATENATE($A234,N$1),'Исх-фото'!$A$2:$F$4000,6,FALSE),"-")</f>
        <v>-</v>
      </c>
      <c r="O234" s="9" t="str">
        <f>IFERROR(VLOOKUP(CONCATENATE($A234,O$1),'Исх-фото'!$A$2:$F$4000,6,FALSE),"-")</f>
        <v>-</v>
      </c>
      <c r="P234" s="9" t="str">
        <f>IFERROR(VLOOKUP(CONCATENATE($A234,P$1),'Исх-фото'!$A$2:$F$4000,6,FALSE),"-")</f>
        <v>-</v>
      </c>
      <c r="Q234" s="9" t="str">
        <f>IFERROR(VLOOKUP(CONCATENATE($A234,Q$1),'Исх-фото'!$A$2:$F$4000,6,FALSE),"-")</f>
        <v>НЕТ</v>
      </c>
      <c r="R234" s="9" t="str">
        <f>IFERROR(VLOOKUP(CONCATENATE($A234,R$1),'Исх-фото'!$A$2:$F$4000,6,FALSE),"-")</f>
        <v>-</v>
      </c>
      <c r="S234" s="9" t="str">
        <f>IFERROR(VLOOKUP(CONCATENATE($A234,S$1),'Исх-фото'!$A$2:$F$4000,6,FALSE),"-")</f>
        <v>-</v>
      </c>
      <c r="T234" s="9" t="str">
        <f>IFERROR(VLOOKUP(CONCATENATE($A234,T$1),'Исх-фото'!$A$2:$F$4000,6,FALSE),"-")</f>
        <v>НЕТ</v>
      </c>
      <c r="U234" s="9" t="str">
        <f>IFERROR(VLOOKUP(CONCATENATE($A234,U$1),'Исх-фото'!$A$2:$F$4000,6,FALSE),"-")</f>
        <v>ДА</v>
      </c>
      <c r="V234" s="9" t="str">
        <f>IFERROR(VLOOKUP(CONCATENATE($A234,V$1),'Исх-фото'!$A$2:$F$4000,6,FALSE),"-")</f>
        <v>-</v>
      </c>
      <c r="W234" s="9" t="str">
        <f>IFERROR(VLOOKUP(CONCATENATE($A234,W$1),'Исх-фото'!$A$2:$F$4000,6,FALSE),"-")</f>
        <v>-</v>
      </c>
      <c r="X234" s="9" t="str">
        <f>IFERROR(VLOOKUP(CONCATENATE($A234,X$1),'Исх-фото'!$A$2:$F$4000,6,FALSE),"-")</f>
        <v>-</v>
      </c>
      <c r="Y234" s="9" t="str">
        <f>IFERROR(VLOOKUP(CONCATENATE($A234,Y$1),'Исх-фото'!$A$2:$F$4000,6,FALSE),"-")</f>
        <v>-</v>
      </c>
      <c r="Z234" s="9" t="str">
        <f>IFERROR(VLOOKUP(CONCATENATE($A234,Z$1),'Исх-фото'!$A$2:$F$4000,6,FALSE),"-")</f>
        <v>НЕТ</v>
      </c>
      <c r="AA234" s="9" t="str">
        <f>IFERROR(VLOOKUP(CONCATENATE($A234,AA$1),'Исх-фото'!$A$2:$F$4000,6,FALSE),"-")</f>
        <v>-</v>
      </c>
      <c r="AB234" s="9" t="str">
        <f>IFERROR(VLOOKUP(CONCATENATE($A234,AB$1),'Исх-фото'!$A$2:$F$4000,6,FALSE),"-")</f>
        <v>-</v>
      </c>
      <c r="AC234" s="9" t="str">
        <f>IFERROR(VLOOKUP(CONCATENATE($A234,AC$1),'Исх-фото'!$A$2:$F$4000,6,FALSE),"-")</f>
        <v>-</v>
      </c>
      <c r="AD234" s="9" t="str">
        <f>IFERROR(VLOOKUP(CONCATENATE($A234,AD$1),'Исх-фото'!$A$2:$F$4000,6,FALSE),"-")</f>
        <v>-</v>
      </c>
      <c r="AE234" s="9" t="str">
        <f>IFERROR(VLOOKUP(CONCATENATE($A234,AE$1),'Исх-фото'!$A$2:$F$4000,6,FALSE),"-")</f>
        <v>-</v>
      </c>
      <c r="AF234" s="9" t="str">
        <f>IFERROR(VLOOKUP(CONCATENATE($A234,AF$1),'Исх-фото'!$A$2:$F$4000,6,FALSE),"-")</f>
        <v>-</v>
      </c>
      <c r="AG234" s="9" t="str">
        <f>IFERROR(VLOOKUP(CONCATENATE($A234,AG$1),'Исх-фото'!$A$2:$F$4000,6,FALSE),"-")</f>
        <v>ДА</v>
      </c>
      <c r="AH234" s="9" t="str">
        <f>IFERROR(VLOOKUP(CONCATENATE($A234,AH$1),'Исх-фото'!$A$2:$F$4000,6,FALSE),"-")</f>
        <v>-</v>
      </c>
      <c r="AI234" s="9" t="str">
        <f>IFERROR(VLOOKUP(CONCATENATE($A234,AI$1),'Исх-фото'!$A$2:$F$4000,6,FALSE),"-")</f>
        <v>-</v>
      </c>
      <c r="AJ234" s="9" t="str">
        <f>IFERROR(VLOOKUP(CONCATENATE($A234,AJ$1),'Исх-фото'!$A$2:$F$4000,6,FALSE),"-")</f>
        <v>НЕТ</v>
      </c>
      <c r="AK234" s="9" t="str">
        <f>IFERROR(VLOOKUP(CONCATENATE($A234,AK$1),'Исх-фото'!$A$2:$F$4000,6,FALSE),"-")</f>
        <v>ДА</v>
      </c>
      <c r="AL234" s="9" t="str">
        <f>IFERROR(VLOOKUP(CONCATENATE($A234,AL$1),'Исх-фото'!$A$2:$F$4000,6,FALSE),"-")</f>
        <v>НЕТ</v>
      </c>
      <c r="AM234" s="9" t="str">
        <f>IFERROR(VLOOKUP(CONCATENATE($A234,AM$1),'Исх-фото'!$A$2:$F$4000,6,FALSE),"-")</f>
        <v>ДА</v>
      </c>
      <c r="AN234" s="9" t="str">
        <f>IFERROR(VLOOKUP(CONCATENATE($A234,AN$1),'Исх-фото'!$A$2:$F$4000,6,FALSE),"-")</f>
        <v>ДА</v>
      </c>
      <c r="AO234" s="9" t="str">
        <f>IFERROR(VLOOKUP(CONCATENATE($A234,AO$1),'Исх-фото'!$A$2:$F$4000,6,FALSE),"-")</f>
        <v>-</v>
      </c>
      <c r="AP234" s="9" t="str">
        <f>IFERROR(VLOOKUP(CONCATENATE($A234,AP$1),'Исх-фото'!$A$2:$F$4000,6,FALSE),"-")</f>
        <v>НЕТ</v>
      </c>
      <c r="AQ234" s="9" t="str">
        <f>IFERROR(VLOOKUP(CONCATENATE($A234,AQ$1),'Исх-фото'!$A$2:$F$4000,6,FALSE),"-")</f>
        <v>-</v>
      </c>
      <c r="AR234" s="9" t="str">
        <f>IFERROR(VLOOKUP(CONCATENATE($A234,AR$1),'Исх-фото'!$A$2:$F$4000,6,FALSE),"-")</f>
        <v>-</v>
      </c>
      <c r="AS234" s="9" t="str">
        <f>IFERROR(VLOOKUP(CONCATENATE($A234,AS$1),'Исх-фото'!$A$2:$F$4000,6,FALSE),"-")</f>
        <v>ДА</v>
      </c>
      <c r="AT234" s="9" t="str">
        <f>IFERROR(VLOOKUP(CONCATENATE($A234,AT$1),'Исх-фото'!$A$2:$F$4000,6,FALSE),"-")</f>
        <v>-</v>
      </c>
      <c r="AU234" s="9" t="str">
        <f>IFERROR(VLOOKUP(CONCATENATE($A234,AU$1),'Исх-фото'!$A$2:$F$4000,6,FALSE),"-")</f>
        <v>-</v>
      </c>
      <c r="AV234" s="9" t="str">
        <f>IFERROR(VLOOKUP(CONCATENATE($A234,AV$1),'Исх-фото'!$A$2:$F$4000,6,FALSE),"-")</f>
        <v>-</v>
      </c>
      <c r="AW234" s="9" t="str">
        <f>IFERROR(VLOOKUP(CONCATENATE($A234,AW$1),'Исх-фото'!$A$2:$F$4000,6,FALSE),"-")</f>
        <v>НЕТ</v>
      </c>
      <c r="AX234" s="9" t="str">
        <f>IFERROR(VLOOKUP(CONCATENATE($A234,AX$1),'Исх-фото'!$A$2:$F$4000,6,FALSE),"-")</f>
        <v>-</v>
      </c>
      <c r="AY234" s="9" t="str">
        <f>IFERROR(VLOOKUP(CONCATENATE($A234,AY$1),'Исх-фото'!$A$2:$F$4000,6,FALSE),"-")</f>
        <v>-</v>
      </c>
      <c r="AZ234" s="9" t="str">
        <f>IFERROR(VLOOKUP(CONCATENATE($A234,AZ$1),'Исх-фото'!$A$2:$F$4000,6,FALSE),"-")</f>
        <v>-</v>
      </c>
      <c r="BA234" s="9" t="str">
        <f>IFERROR(VLOOKUP(CONCATENATE($A234,BA$1),'Исх-фото'!$A$2:$F$4000,6,FALSE),"-")</f>
        <v>-</v>
      </c>
      <c r="BB234" s="9" t="str">
        <f>IFERROR(VLOOKUP(CONCATENATE($A234,BB$1),'Исх-фото'!$A$2:$F$4000,6,FALSE),"-")</f>
        <v>-</v>
      </c>
      <c r="BC234" s="9" t="str">
        <f>IFERROR(VLOOKUP(CONCATENATE($A234,BC$1),'Исх-фото'!$A$2:$F$4000,6,FALSE),"-")</f>
        <v>НЕТ</v>
      </c>
      <c r="BD234" s="9" t="str">
        <f>IFERROR(VLOOKUP(CONCATENATE($A234,BD$1),'Исх-фото'!$A$2:$F$4000,6,FALSE),"-")</f>
        <v>-</v>
      </c>
      <c r="BE234" s="9" t="str">
        <f>IFERROR(VLOOKUP(CONCATENATE($A234,BE$1),'Исх-фото'!$A$2:$F$4000,6,FALSE),"-")</f>
        <v>ДА</v>
      </c>
      <c r="BF234" s="9" t="str">
        <f>IFERROR(VLOOKUP(CONCATENATE($A234,BF$1),'Исх-фото'!$A$2:$F$4000,6,FALSE),"-")</f>
        <v>-</v>
      </c>
      <c r="BG234" s="9" t="str">
        <f>IFERROR(VLOOKUP(CONCATENATE($A234,BG$1),'Исх-фото'!$A$2:$F$4000,6,FALSE),"-")</f>
        <v>-</v>
      </c>
      <c r="BH234" s="9" t="str">
        <f>IFERROR(VLOOKUP(CONCATENATE($A234,BH$1),'Исх-фото'!$A$2:$F$4000,6,FALSE),"-")</f>
        <v>-</v>
      </c>
      <c r="BI234" s="9" t="str">
        <f>IFERROR(VLOOKUP(CONCATENATE($A234,BI$1),'Исх-фото'!$A$2:$F$4000,6,FALSE),"-")</f>
        <v>-</v>
      </c>
      <c r="BJ234" s="37"/>
      <c r="BK234" s="42"/>
      <c r="BR234" s="25"/>
      <c r="BS234" s="25"/>
      <c r="BV234" s="25"/>
      <c r="BW234" s="25"/>
      <c r="BX234" s="25"/>
    </row>
    <row r="235" spans="1:76">
      <c r="A235" s="38">
        <f t="shared" si="37"/>
        <v>36</v>
      </c>
      <c r="B235" s="36">
        <f t="shared" si="36"/>
        <v>19</v>
      </c>
      <c r="C235" s="36">
        <f t="shared" si="35"/>
        <v>1</v>
      </c>
      <c r="D235" s="9" t="str">
        <f>IFERROR(VLOOKUP(CONCATENATE($A235,D$1),'Исх-фото'!$A$2:$F$4000,6,FALSE),"-")</f>
        <v>ДА</v>
      </c>
      <c r="E235" s="9" t="str">
        <f>IFERROR(VLOOKUP(CONCATENATE($A235,E$1),'Исх-фото'!$A$2:$F$4000,6,FALSE),"-")</f>
        <v>-</v>
      </c>
      <c r="F235" s="9" t="str">
        <f>IFERROR(VLOOKUP(CONCATENATE($A235,F$1),'Исх-фото'!$A$2:$F$4000,6,FALSE),"-")</f>
        <v>-</v>
      </c>
      <c r="G235" s="9" t="str">
        <f>IFERROR(VLOOKUP(CONCATENATE($A235,G$1),'Исх-фото'!$A$2:$F$4000,6,FALSE),"-")</f>
        <v>ДА</v>
      </c>
      <c r="H235" s="9" t="str">
        <f>IFERROR(VLOOKUP(CONCATENATE($A235,H$1),'Исх-фото'!$A$2:$F$4000,6,FALSE),"-")</f>
        <v>-</v>
      </c>
      <c r="I235" s="9" t="str">
        <f>IFERROR(VLOOKUP(CONCATENATE($A235,I$1),'Исх-фото'!$A$2:$F$4000,6,FALSE),"-")</f>
        <v>-</v>
      </c>
      <c r="J235" s="9" t="str">
        <f>IFERROR(VLOOKUP(CONCATENATE($A235,J$1),'Исх-фото'!$A$2:$F$4000,6,FALSE),"-")</f>
        <v>НЕТ</v>
      </c>
      <c r="K235" s="9" t="str">
        <f>IFERROR(VLOOKUP(CONCATENATE($A235,K$1),'Исх-фото'!$A$2:$F$4000,6,FALSE),"-")</f>
        <v>-</v>
      </c>
      <c r="L235" s="9" t="str">
        <f>IFERROR(VLOOKUP(CONCATENATE($A235,L$1),'Исх-фото'!$A$2:$F$4000,6,FALSE),"-")</f>
        <v>-</v>
      </c>
      <c r="M235" s="9" t="str">
        <f>IFERROR(VLOOKUP(CONCATENATE($A235,M$1),'Исх-фото'!$A$2:$F$4000,6,FALSE),"-")</f>
        <v>НЕТ</v>
      </c>
      <c r="N235" s="9" t="str">
        <f>IFERROR(VLOOKUP(CONCATENATE($A235,N$1),'Исх-фото'!$A$2:$F$4000,6,FALSE),"-")</f>
        <v>ДА</v>
      </c>
      <c r="O235" s="9" t="str">
        <f>IFERROR(VLOOKUP(CONCATENATE($A235,O$1),'Исх-фото'!$A$2:$F$4000,6,FALSE),"-")</f>
        <v>-</v>
      </c>
      <c r="P235" s="9" t="str">
        <f>IFERROR(VLOOKUP(CONCATENATE($A235,P$1),'Исх-фото'!$A$2:$F$4000,6,FALSE),"-")</f>
        <v>-</v>
      </c>
      <c r="Q235" s="9" t="str">
        <f>IFERROR(VLOOKUP(CONCATENATE($A235,Q$1),'Исх-фото'!$A$2:$F$4000,6,FALSE),"-")</f>
        <v>НЕТ</v>
      </c>
      <c r="R235" s="9" t="str">
        <f>IFERROR(VLOOKUP(CONCATENATE($A235,R$1),'Исх-фото'!$A$2:$F$4000,6,FALSE),"-")</f>
        <v>-</v>
      </c>
      <c r="S235" s="9" t="str">
        <f>IFERROR(VLOOKUP(CONCATENATE($A235,S$1),'Исх-фото'!$A$2:$F$4000,6,FALSE),"-")</f>
        <v>НЕТ</v>
      </c>
      <c r="T235" s="9" t="str">
        <f>IFERROR(VLOOKUP(CONCATENATE($A235,T$1),'Исх-фото'!$A$2:$F$4000,6,FALSE),"-")</f>
        <v>НЕТ</v>
      </c>
      <c r="U235" s="9" t="str">
        <f>IFERROR(VLOOKUP(CONCATENATE($A235,U$1),'Исх-фото'!$A$2:$F$4000,6,FALSE),"-")</f>
        <v>НЕТ</v>
      </c>
      <c r="V235" s="9" t="str">
        <f>IFERROR(VLOOKUP(CONCATENATE($A235,V$1),'Исх-фото'!$A$2:$F$4000,6,FALSE),"-")</f>
        <v>-</v>
      </c>
      <c r="W235" s="9" t="str">
        <f>IFERROR(VLOOKUP(CONCATENATE($A235,W$1),'Исх-фото'!$A$2:$F$4000,6,FALSE),"-")</f>
        <v>-</v>
      </c>
      <c r="X235" s="9" t="str">
        <f>IFERROR(VLOOKUP(CONCATENATE($A235,X$1),'Исх-фото'!$A$2:$F$4000,6,FALSE),"-")</f>
        <v>-</v>
      </c>
      <c r="Y235" s="9" t="str">
        <f>IFERROR(VLOOKUP(CONCATENATE($A235,Y$1),'Исх-фото'!$A$2:$F$4000,6,FALSE),"-")</f>
        <v>-</v>
      </c>
      <c r="Z235" s="9" t="str">
        <f>IFERROR(VLOOKUP(CONCATENATE($A235,Z$1),'Исх-фото'!$A$2:$F$4000,6,FALSE),"-")</f>
        <v>ДА</v>
      </c>
      <c r="AA235" s="9" t="str">
        <f>IFERROR(VLOOKUP(CONCATENATE($A235,AA$1),'Исх-фото'!$A$2:$F$4000,6,FALSE),"-")</f>
        <v>-</v>
      </c>
      <c r="AB235" s="9" t="str">
        <f>IFERROR(VLOOKUP(CONCATENATE($A235,AB$1),'Исх-фото'!$A$2:$F$4000,6,FALSE),"-")</f>
        <v>-</v>
      </c>
      <c r="AC235" s="9" t="str">
        <f>IFERROR(VLOOKUP(CONCATENATE($A235,AC$1),'Исх-фото'!$A$2:$F$4000,6,FALSE),"-")</f>
        <v>ДА</v>
      </c>
      <c r="AD235" s="9" t="str">
        <f>IFERROR(VLOOKUP(CONCATENATE($A235,AD$1),'Исх-фото'!$A$2:$F$4000,6,FALSE),"-")</f>
        <v>-</v>
      </c>
      <c r="AE235" s="9" t="str">
        <f>IFERROR(VLOOKUP(CONCATENATE($A235,AE$1),'Исх-фото'!$A$2:$F$4000,6,FALSE),"-")</f>
        <v>-</v>
      </c>
      <c r="AF235" s="9" t="str">
        <f>IFERROR(VLOOKUP(CONCATENATE($A235,AF$1),'Исх-фото'!$A$2:$F$4000,6,FALSE),"-")</f>
        <v>-</v>
      </c>
      <c r="AG235" s="9" t="str">
        <f>IFERROR(VLOOKUP(CONCATENATE($A235,AG$1),'Исх-фото'!$A$2:$F$4000,6,FALSE),"-")</f>
        <v>ДА</v>
      </c>
      <c r="AH235" s="9" t="str">
        <f>IFERROR(VLOOKUP(CONCATENATE($A235,AH$1),'Исх-фото'!$A$2:$F$4000,6,FALSE),"-")</f>
        <v>-</v>
      </c>
      <c r="AI235" s="9" t="str">
        <f>IFERROR(VLOOKUP(CONCATENATE($A235,AI$1),'Исх-фото'!$A$2:$F$4000,6,FALSE),"-")</f>
        <v>НЕТ</v>
      </c>
      <c r="AJ235" s="9" t="str">
        <f>IFERROR(VLOOKUP(CONCATENATE($A235,AJ$1),'Исх-фото'!$A$2:$F$4000,6,FALSE),"-")</f>
        <v>НЕТ</v>
      </c>
      <c r="AK235" s="9" t="str">
        <f>IFERROR(VLOOKUP(CONCATENATE($A235,AK$1),'Исх-фото'!$A$2:$F$4000,6,FALSE),"-")</f>
        <v>ДА</v>
      </c>
      <c r="AL235" s="9" t="str">
        <f>IFERROR(VLOOKUP(CONCATENATE($A235,AL$1),'Исх-фото'!$A$2:$F$4000,6,FALSE),"-")</f>
        <v>НЕТ</v>
      </c>
      <c r="AM235" s="9" t="str">
        <f>IFERROR(VLOOKUP(CONCATENATE($A235,AM$1),'Исх-фото'!$A$2:$F$4000,6,FALSE),"-")</f>
        <v>ДА</v>
      </c>
      <c r="AN235" s="9" t="str">
        <f>IFERROR(VLOOKUP(CONCATENATE($A235,AN$1),'Исх-фото'!$A$2:$F$4000,6,FALSE),"-")</f>
        <v>ДА</v>
      </c>
      <c r="AO235" s="9" t="str">
        <f>IFERROR(VLOOKUP(CONCATENATE($A235,AO$1),'Исх-фото'!$A$2:$F$4000,6,FALSE),"-")</f>
        <v>НЕТ</v>
      </c>
      <c r="AP235" s="9" t="str">
        <f>IFERROR(VLOOKUP(CONCATENATE($A235,AP$1),'Исх-фото'!$A$2:$F$4000,6,FALSE),"-")</f>
        <v>ДА</v>
      </c>
      <c r="AQ235" s="9" t="str">
        <f>IFERROR(VLOOKUP(CONCATENATE($A235,AQ$1),'Исх-фото'!$A$2:$F$4000,6,FALSE),"-")</f>
        <v>-</v>
      </c>
      <c r="AR235" s="9" t="str">
        <f>IFERROR(VLOOKUP(CONCATENATE($A235,AR$1),'Исх-фото'!$A$2:$F$4000,6,FALSE),"-")</f>
        <v>-</v>
      </c>
      <c r="AS235" s="9" t="str">
        <f>IFERROR(VLOOKUP(CONCATENATE($A235,AS$1),'Исх-фото'!$A$2:$F$4000,6,FALSE),"-")</f>
        <v>ДА</v>
      </c>
      <c r="AT235" s="9" t="str">
        <f>IFERROR(VLOOKUP(CONCATENATE($A235,AT$1),'Исх-фото'!$A$2:$F$4000,6,FALSE),"-")</f>
        <v>-</v>
      </c>
      <c r="AU235" s="9" t="str">
        <f>IFERROR(VLOOKUP(CONCATENATE($A235,AU$1),'Исх-фото'!$A$2:$F$4000,6,FALSE),"-")</f>
        <v>-</v>
      </c>
      <c r="AV235" s="9" t="str">
        <f>IFERROR(VLOOKUP(CONCATENATE($A235,AV$1),'Исх-фото'!$A$2:$F$4000,6,FALSE),"-")</f>
        <v>-</v>
      </c>
      <c r="AW235" s="9" t="str">
        <f>IFERROR(VLOOKUP(CONCATENATE($A235,AW$1),'Исх-фото'!$A$2:$F$4000,6,FALSE),"-")</f>
        <v>НЕТ</v>
      </c>
      <c r="AX235" s="9" t="str">
        <f>IFERROR(VLOOKUP(CONCATENATE($A235,AX$1),'Исх-фото'!$A$2:$F$4000,6,FALSE),"-")</f>
        <v>-</v>
      </c>
      <c r="AY235" s="9" t="str">
        <f>IFERROR(VLOOKUP(CONCATENATE($A235,AY$1),'Исх-фото'!$A$2:$F$4000,6,FALSE),"-")</f>
        <v>-</v>
      </c>
      <c r="AZ235" s="9" t="str">
        <f>IFERROR(VLOOKUP(CONCATENATE($A235,AZ$1),'Исх-фото'!$A$2:$F$4000,6,FALSE),"-")</f>
        <v>-</v>
      </c>
      <c r="BA235" s="9" t="str">
        <f>IFERROR(VLOOKUP(CONCATENATE($A235,BA$1),'Исх-фото'!$A$2:$F$4000,6,FALSE),"-")</f>
        <v>-</v>
      </c>
      <c r="BB235" s="9" t="str">
        <f>IFERROR(VLOOKUP(CONCATENATE($A235,BB$1),'Исх-фото'!$A$2:$F$4000,6,FALSE),"-")</f>
        <v>НЕТ</v>
      </c>
      <c r="BC235" s="9" t="str">
        <f>IFERROR(VLOOKUP(CONCATENATE($A235,BC$1),'Исх-фото'!$A$2:$F$4000,6,FALSE),"-")</f>
        <v>НЕТ</v>
      </c>
      <c r="BD235" s="9" t="str">
        <f>IFERROR(VLOOKUP(CONCATENATE($A235,BD$1),'Исх-фото'!$A$2:$F$4000,6,FALSE),"-")</f>
        <v>-</v>
      </c>
      <c r="BE235" s="9" t="str">
        <f>IFERROR(VLOOKUP(CONCATENATE($A235,BE$1),'Исх-фото'!$A$2:$F$4000,6,FALSE),"-")</f>
        <v>НЕТ</v>
      </c>
      <c r="BF235" s="9" t="str">
        <f>IFERROR(VLOOKUP(CONCATENATE($A235,BF$1),'Исх-фото'!$A$2:$F$4000,6,FALSE),"-")</f>
        <v>-</v>
      </c>
      <c r="BG235" s="9" t="str">
        <f>IFERROR(VLOOKUP(CONCATENATE($A235,BG$1),'Исх-фото'!$A$2:$F$4000,6,FALSE),"-")</f>
        <v>-</v>
      </c>
      <c r="BH235" s="9" t="str">
        <f>IFERROR(VLOOKUP(CONCATENATE($A235,BH$1),'Исх-фото'!$A$2:$F$4000,6,FALSE),"-")</f>
        <v>НЕТ</v>
      </c>
      <c r="BI235" s="9" t="str">
        <f>IFERROR(VLOOKUP(CONCATENATE($A235,BI$1),'Исх-фото'!$A$2:$F$4000,6,FALSE),"-")</f>
        <v>-</v>
      </c>
      <c r="BJ235" s="37"/>
      <c r="BK235" s="42"/>
      <c r="BR235" s="25"/>
      <c r="BS235" s="25"/>
      <c r="BV235" s="25"/>
      <c r="BW235" s="25"/>
      <c r="BX235" s="25"/>
    </row>
    <row r="236" spans="1:76">
      <c r="A236" s="38">
        <f t="shared" si="37"/>
        <v>37</v>
      </c>
      <c r="B236" s="36">
        <f t="shared" si="36"/>
        <v>19</v>
      </c>
      <c r="C236" s="36">
        <f t="shared" si="35"/>
        <v>2</v>
      </c>
      <c r="D236" s="9" t="str">
        <f>IFERROR(VLOOKUP(CONCATENATE($A236,D$1),'Исх-фото'!$A$2:$F$4000,6,FALSE),"-")</f>
        <v>НЕТ</v>
      </c>
      <c r="E236" s="9" t="str">
        <f>IFERROR(VLOOKUP(CONCATENATE($A236,E$1),'Исх-фото'!$A$2:$F$4000,6,FALSE),"-")</f>
        <v>-</v>
      </c>
      <c r="F236" s="9" t="str">
        <f>IFERROR(VLOOKUP(CONCATENATE($A236,F$1),'Исх-фото'!$A$2:$F$4000,6,FALSE),"-")</f>
        <v>ДА</v>
      </c>
      <c r="G236" s="9" t="str">
        <f>IFERROR(VLOOKUP(CONCATENATE($A236,G$1),'Исх-фото'!$A$2:$F$4000,6,FALSE),"-")</f>
        <v>-</v>
      </c>
      <c r="H236" s="9" t="str">
        <f>IFERROR(VLOOKUP(CONCATENATE($A236,H$1),'Исх-фото'!$A$2:$F$4000,6,FALSE),"-")</f>
        <v>-</v>
      </c>
      <c r="I236" s="9" t="str">
        <f>IFERROR(VLOOKUP(CONCATENATE($A236,I$1),'Исх-фото'!$A$2:$F$4000,6,FALSE),"-")</f>
        <v>-</v>
      </c>
      <c r="J236" s="9" t="str">
        <f>IFERROR(VLOOKUP(CONCATENATE($A236,J$1),'Исх-фото'!$A$2:$F$4000,6,FALSE),"-")</f>
        <v>НЕТ</v>
      </c>
      <c r="K236" s="9" t="str">
        <f>IFERROR(VLOOKUP(CONCATENATE($A236,K$1),'Исх-фото'!$A$2:$F$4000,6,FALSE),"-")</f>
        <v>-</v>
      </c>
      <c r="L236" s="9" t="str">
        <f>IFERROR(VLOOKUP(CONCATENATE($A236,L$1),'Исх-фото'!$A$2:$F$4000,6,FALSE),"-")</f>
        <v>-</v>
      </c>
      <c r="M236" s="9" t="str">
        <f>IFERROR(VLOOKUP(CONCATENATE($A236,M$1),'Исх-фото'!$A$2:$F$4000,6,FALSE),"-")</f>
        <v>-</v>
      </c>
      <c r="N236" s="9" t="str">
        <f>IFERROR(VLOOKUP(CONCATENATE($A236,N$1),'Исх-фото'!$A$2:$F$4000,6,FALSE),"-")</f>
        <v>-</v>
      </c>
      <c r="O236" s="9" t="str">
        <f>IFERROR(VLOOKUP(CONCATENATE($A236,O$1),'Исх-фото'!$A$2:$F$4000,6,FALSE),"-")</f>
        <v>-</v>
      </c>
      <c r="P236" s="9" t="str">
        <f>IFERROR(VLOOKUP(CONCATENATE($A236,P$1),'Исх-фото'!$A$2:$F$4000,6,FALSE),"-")</f>
        <v>-</v>
      </c>
      <c r="Q236" s="9" t="str">
        <f>IFERROR(VLOOKUP(CONCATENATE($A236,Q$1),'Исх-фото'!$A$2:$F$4000,6,FALSE),"-")</f>
        <v>НЕТ</v>
      </c>
      <c r="R236" s="9" t="str">
        <f>IFERROR(VLOOKUP(CONCATENATE($A236,R$1),'Исх-фото'!$A$2:$F$4000,6,FALSE),"-")</f>
        <v>-</v>
      </c>
      <c r="S236" s="9" t="str">
        <f>IFERROR(VLOOKUP(CONCATENATE($A236,S$1),'Исх-фото'!$A$2:$F$4000,6,FALSE),"-")</f>
        <v>-</v>
      </c>
      <c r="T236" s="9" t="str">
        <f>IFERROR(VLOOKUP(CONCATENATE($A236,T$1),'Исх-фото'!$A$2:$F$4000,6,FALSE),"-")</f>
        <v>НЕТ</v>
      </c>
      <c r="U236" s="9" t="str">
        <f>IFERROR(VLOOKUP(CONCATENATE($A236,U$1),'Исх-фото'!$A$2:$F$4000,6,FALSE),"-")</f>
        <v>ДА</v>
      </c>
      <c r="V236" s="9" t="str">
        <f>IFERROR(VLOOKUP(CONCATENATE($A236,V$1),'Исх-фото'!$A$2:$F$4000,6,FALSE),"-")</f>
        <v>-</v>
      </c>
      <c r="W236" s="9" t="str">
        <f>IFERROR(VLOOKUP(CONCATENATE($A236,W$1),'Исх-фото'!$A$2:$F$4000,6,FALSE),"-")</f>
        <v>-</v>
      </c>
      <c r="X236" s="9" t="str">
        <f>IFERROR(VLOOKUP(CONCATENATE($A236,X$1),'Исх-фото'!$A$2:$F$4000,6,FALSE),"-")</f>
        <v>-</v>
      </c>
      <c r="Y236" s="9" t="str">
        <f>IFERROR(VLOOKUP(CONCATENATE($A236,Y$1),'Исх-фото'!$A$2:$F$4000,6,FALSE),"-")</f>
        <v>-</v>
      </c>
      <c r="Z236" s="9" t="str">
        <f>IFERROR(VLOOKUP(CONCATENATE($A236,Z$1),'Исх-фото'!$A$2:$F$4000,6,FALSE),"-")</f>
        <v>НЕТ</v>
      </c>
      <c r="AA236" s="9" t="str">
        <f>IFERROR(VLOOKUP(CONCATENATE($A236,AA$1),'Исх-фото'!$A$2:$F$4000,6,FALSE),"-")</f>
        <v>-</v>
      </c>
      <c r="AB236" s="9" t="str">
        <f>IFERROR(VLOOKUP(CONCATENATE($A236,AB$1),'Исх-фото'!$A$2:$F$4000,6,FALSE),"-")</f>
        <v>НЕТ</v>
      </c>
      <c r="AC236" s="9" t="str">
        <f>IFERROR(VLOOKUP(CONCATENATE($A236,AC$1),'Исх-фото'!$A$2:$F$4000,6,FALSE),"-")</f>
        <v>-</v>
      </c>
      <c r="AD236" s="9" t="str">
        <f>IFERROR(VLOOKUP(CONCATENATE($A236,AD$1),'Исх-фото'!$A$2:$F$4000,6,FALSE),"-")</f>
        <v>-</v>
      </c>
      <c r="AE236" s="9" t="str">
        <f>IFERROR(VLOOKUP(CONCATENATE($A236,AE$1),'Исх-фото'!$A$2:$F$4000,6,FALSE),"-")</f>
        <v>-</v>
      </c>
      <c r="AF236" s="9" t="str">
        <f>IFERROR(VLOOKUP(CONCATENATE($A236,AF$1),'Исх-фото'!$A$2:$F$4000,6,FALSE),"-")</f>
        <v>-</v>
      </c>
      <c r="AG236" s="9" t="str">
        <f>IFERROR(VLOOKUP(CONCATENATE($A236,AG$1),'Исх-фото'!$A$2:$F$4000,6,FALSE),"-")</f>
        <v>ДА</v>
      </c>
      <c r="AH236" s="9" t="str">
        <f>IFERROR(VLOOKUP(CONCATENATE($A236,AH$1),'Исх-фото'!$A$2:$F$4000,6,FALSE),"-")</f>
        <v>-</v>
      </c>
      <c r="AI236" s="9" t="str">
        <f>IFERROR(VLOOKUP(CONCATENATE($A236,AI$1),'Исх-фото'!$A$2:$F$4000,6,FALSE),"-")</f>
        <v>-</v>
      </c>
      <c r="AJ236" s="9" t="str">
        <f>IFERROR(VLOOKUP(CONCATENATE($A236,AJ$1),'Исх-фото'!$A$2:$F$4000,6,FALSE),"-")</f>
        <v>НЕТ</v>
      </c>
      <c r="AK236" s="9" t="str">
        <f>IFERROR(VLOOKUP(CONCATENATE($A236,AK$1),'Исх-фото'!$A$2:$F$4000,6,FALSE),"-")</f>
        <v>-</v>
      </c>
      <c r="AL236" s="9" t="str">
        <f>IFERROR(VLOOKUP(CONCATENATE($A236,AL$1),'Исх-фото'!$A$2:$F$4000,6,FALSE),"-")</f>
        <v>-</v>
      </c>
      <c r="AM236" s="9" t="str">
        <f>IFERROR(VLOOKUP(CONCATENATE($A236,AM$1),'Исх-фото'!$A$2:$F$4000,6,FALSE),"-")</f>
        <v>ДА</v>
      </c>
      <c r="AN236" s="9" t="str">
        <f>IFERROR(VLOOKUP(CONCATENATE($A236,AN$1),'Исх-фото'!$A$2:$F$4000,6,FALSE),"-")</f>
        <v>ДА</v>
      </c>
      <c r="AO236" s="9" t="str">
        <f>IFERROR(VLOOKUP(CONCATENATE($A236,AO$1),'Исх-фото'!$A$2:$F$4000,6,FALSE),"-")</f>
        <v>-</v>
      </c>
      <c r="AP236" s="9" t="str">
        <f>IFERROR(VLOOKUP(CONCATENATE($A236,AP$1),'Исх-фото'!$A$2:$F$4000,6,FALSE),"-")</f>
        <v>НЕТ</v>
      </c>
      <c r="AQ236" s="9" t="str">
        <f>IFERROR(VLOOKUP(CONCATENATE($A236,AQ$1),'Исх-фото'!$A$2:$F$4000,6,FALSE),"-")</f>
        <v>-</v>
      </c>
      <c r="AR236" s="9" t="str">
        <f>IFERROR(VLOOKUP(CONCATENATE($A236,AR$1),'Исх-фото'!$A$2:$F$4000,6,FALSE),"-")</f>
        <v>-</v>
      </c>
      <c r="AS236" s="9" t="str">
        <f>IFERROR(VLOOKUP(CONCATENATE($A236,AS$1),'Исх-фото'!$A$2:$F$4000,6,FALSE),"-")</f>
        <v>-</v>
      </c>
      <c r="AT236" s="9" t="str">
        <f>IFERROR(VLOOKUP(CONCATENATE($A236,AT$1),'Исх-фото'!$A$2:$F$4000,6,FALSE),"-")</f>
        <v>-</v>
      </c>
      <c r="AU236" s="9" t="str">
        <f>IFERROR(VLOOKUP(CONCATENATE($A236,AU$1),'Исх-фото'!$A$2:$F$4000,6,FALSE),"-")</f>
        <v>-</v>
      </c>
      <c r="AV236" s="9" t="str">
        <f>IFERROR(VLOOKUP(CONCATENATE($A236,AV$1),'Исх-фото'!$A$2:$F$4000,6,FALSE),"-")</f>
        <v>-</v>
      </c>
      <c r="AW236" s="9" t="str">
        <f>IFERROR(VLOOKUP(CONCATENATE($A236,AW$1),'Исх-фото'!$A$2:$F$4000,6,FALSE),"-")</f>
        <v>НЕТ</v>
      </c>
      <c r="AX236" s="9" t="str">
        <f>IFERROR(VLOOKUP(CONCATENATE($A236,AX$1),'Исх-фото'!$A$2:$F$4000,6,FALSE),"-")</f>
        <v>-</v>
      </c>
      <c r="AY236" s="9" t="str">
        <f>IFERROR(VLOOKUP(CONCATENATE($A236,AY$1),'Исх-фото'!$A$2:$F$4000,6,FALSE),"-")</f>
        <v>-</v>
      </c>
      <c r="AZ236" s="9" t="str">
        <f>IFERROR(VLOOKUP(CONCATENATE($A236,AZ$1),'Исх-фото'!$A$2:$F$4000,6,FALSE),"-")</f>
        <v>-</v>
      </c>
      <c r="BA236" s="9" t="str">
        <f>IFERROR(VLOOKUP(CONCATENATE($A236,BA$1),'Исх-фото'!$A$2:$F$4000,6,FALSE),"-")</f>
        <v>-</v>
      </c>
      <c r="BB236" s="9" t="str">
        <f>IFERROR(VLOOKUP(CONCATENATE($A236,BB$1),'Исх-фото'!$A$2:$F$4000,6,FALSE),"-")</f>
        <v>-</v>
      </c>
      <c r="BC236" s="9" t="str">
        <f>IFERROR(VLOOKUP(CONCATENATE($A236,BC$1),'Исх-фото'!$A$2:$F$4000,6,FALSE),"-")</f>
        <v>НЕТ</v>
      </c>
      <c r="BD236" s="9" t="str">
        <f>IFERROR(VLOOKUP(CONCATENATE($A236,BD$1),'Исх-фото'!$A$2:$F$4000,6,FALSE),"-")</f>
        <v>-</v>
      </c>
      <c r="BE236" s="9" t="str">
        <f>IFERROR(VLOOKUP(CONCATENATE($A236,BE$1),'Исх-фото'!$A$2:$F$4000,6,FALSE),"-")</f>
        <v>НЕТ</v>
      </c>
      <c r="BF236" s="9" t="str">
        <f>IFERROR(VLOOKUP(CONCATENATE($A236,BF$1),'Исх-фото'!$A$2:$F$4000,6,FALSE),"-")</f>
        <v>-</v>
      </c>
      <c r="BG236" s="9" t="str">
        <f>IFERROR(VLOOKUP(CONCATENATE($A236,BG$1),'Исх-фото'!$A$2:$F$4000,6,FALSE),"-")</f>
        <v>-</v>
      </c>
      <c r="BH236" s="9" t="str">
        <f>IFERROR(VLOOKUP(CONCATENATE($A236,BH$1),'Исх-фото'!$A$2:$F$4000,6,FALSE),"-")</f>
        <v>-</v>
      </c>
      <c r="BI236" s="9" t="str">
        <f>IFERROR(VLOOKUP(CONCATENATE($A236,BI$1),'Исх-фото'!$A$2:$F$4000,6,FALSE),"-")</f>
        <v>НЕТ</v>
      </c>
      <c r="BJ236" s="37"/>
      <c r="BK236" s="42"/>
      <c r="BR236" s="25"/>
      <c r="BS236" s="25"/>
      <c r="BV236" s="25"/>
      <c r="BW236" s="25"/>
      <c r="BX236" s="25"/>
    </row>
    <row r="237" spans="1:76">
      <c r="A237" s="38">
        <f t="shared" si="37"/>
        <v>38</v>
      </c>
      <c r="B237" s="36">
        <f t="shared" si="36"/>
        <v>19</v>
      </c>
      <c r="C237" s="36">
        <f t="shared" si="35"/>
        <v>3</v>
      </c>
      <c r="D237" s="9" t="str">
        <f>IFERROR(VLOOKUP(CONCATENATE($A237,D$1),'Исх-фото'!$A$2:$F$4000,6,FALSE),"-")</f>
        <v>НЕТ</v>
      </c>
      <c r="E237" s="9" t="str">
        <f>IFERROR(VLOOKUP(CONCATENATE($A237,E$1),'Исх-фото'!$A$2:$F$4000,6,FALSE),"-")</f>
        <v>-</v>
      </c>
      <c r="F237" s="9" t="str">
        <f>IFERROR(VLOOKUP(CONCATENATE($A237,F$1),'Исх-фото'!$A$2:$F$4000,6,FALSE),"-")</f>
        <v>-</v>
      </c>
      <c r="G237" s="9" t="str">
        <f>IFERROR(VLOOKUP(CONCATENATE($A237,G$1),'Исх-фото'!$A$2:$F$4000,6,FALSE),"-")</f>
        <v>-</v>
      </c>
      <c r="H237" s="9" t="str">
        <f>IFERROR(VLOOKUP(CONCATENATE($A237,H$1),'Исх-фото'!$A$2:$F$4000,6,FALSE),"-")</f>
        <v>-</v>
      </c>
      <c r="I237" s="9" t="str">
        <f>IFERROR(VLOOKUP(CONCATENATE($A237,I$1),'Исх-фото'!$A$2:$F$4000,6,FALSE),"-")</f>
        <v>-</v>
      </c>
      <c r="J237" s="9" t="str">
        <f>IFERROR(VLOOKUP(CONCATENATE($A237,J$1),'Исх-фото'!$A$2:$F$4000,6,FALSE),"-")</f>
        <v>-</v>
      </c>
      <c r="K237" s="9" t="str">
        <f>IFERROR(VLOOKUP(CONCATENATE($A237,K$1),'Исх-фото'!$A$2:$F$4000,6,FALSE),"-")</f>
        <v>-</v>
      </c>
      <c r="L237" s="9" t="str">
        <f>IFERROR(VLOOKUP(CONCATENATE($A237,L$1),'Исх-фото'!$A$2:$F$4000,6,FALSE),"-")</f>
        <v>-</v>
      </c>
      <c r="M237" s="9" t="str">
        <f>IFERROR(VLOOKUP(CONCATENATE($A237,M$1),'Исх-фото'!$A$2:$F$4000,6,FALSE),"-")</f>
        <v>-</v>
      </c>
      <c r="N237" s="9" t="str">
        <f>IFERROR(VLOOKUP(CONCATENATE($A237,N$1),'Исх-фото'!$A$2:$F$4000,6,FALSE),"-")</f>
        <v>-</v>
      </c>
      <c r="O237" s="9" t="str">
        <f>IFERROR(VLOOKUP(CONCATENATE($A237,O$1),'Исх-фото'!$A$2:$F$4000,6,FALSE),"-")</f>
        <v>-</v>
      </c>
      <c r="P237" s="9" t="str">
        <f>IFERROR(VLOOKUP(CONCATENATE($A237,P$1),'Исх-фото'!$A$2:$F$4000,6,FALSE),"-")</f>
        <v>-</v>
      </c>
      <c r="Q237" s="9" t="str">
        <f>IFERROR(VLOOKUP(CONCATENATE($A237,Q$1),'Исх-фото'!$A$2:$F$4000,6,FALSE),"-")</f>
        <v>НЕТ</v>
      </c>
      <c r="R237" s="9" t="str">
        <f>IFERROR(VLOOKUP(CONCATENATE($A237,R$1),'Исх-фото'!$A$2:$F$4000,6,FALSE),"-")</f>
        <v>-</v>
      </c>
      <c r="S237" s="9" t="str">
        <f>IFERROR(VLOOKUP(CONCATENATE($A237,S$1),'Исх-фото'!$A$2:$F$4000,6,FALSE),"-")</f>
        <v>-</v>
      </c>
      <c r="T237" s="9" t="str">
        <f>IFERROR(VLOOKUP(CONCATENATE($A237,T$1),'Исх-фото'!$A$2:$F$4000,6,FALSE),"-")</f>
        <v>НЕТ</v>
      </c>
      <c r="U237" s="9" t="str">
        <f>IFERROR(VLOOKUP(CONCATENATE($A237,U$1),'Исх-фото'!$A$2:$F$4000,6,FALSE),"-")</f>
        <v>НЕТ</v>
      </c>
      <c r="V237" s="9" t="str">
        <f>IFERROR(VLOOKUP(CONCATENATE($A237,V$1),'Исх-фото'!$A$2:$F$4000,6,FALSE),"-")</f>
        <v>-</v>
      </c>
      <c r="W237" s="9" t="str">
        <f>IFERROR(VLOOKUP(CONCATENATE($A237,W$1),'Исх-фото'!$A$2:$F$4000,6,FALSE),"-")</f>
        <v>-</v>
      </c>
      <c r="X237" s="9" t="str">
        <f>IFERROR(VLOOKUP(CONCATENATE($A237,X$1),'Исх-фото'!$A$2:$F$4000,6,FALSE),"-")</f>
        <v>-</v>
      </c>
      <c r="Y237" s="9" t="str">
        <f>IFERROR(VLOOKUP(CONCATENATE($A237,Y$1),'Исх-фото'!$A$2:$F$4000,6,FALSE),"-")</f>
        <v>-</v>
      </c>
      <c r="Z237" s="9" t="str">
        <f>IFERROR(VLOOKUP(CONCATENATE($A237,Z$1),'Исх-фото'!$A$2:$F$4000,6,FALSE),"-")</f>
        <v>ДА</v>
      </c>
      <c r="AA237" s="9" t="str">
        <f>IFERROR(VLOOKUP(CONCATENATE($A237,AA$1),'Исх-фото'!$A$2:$F$4000,6,FALSE),"-")</f>
        <v>-</v>
      </c>
      <c r="AB237" s="9" t="str">
        <f>IFERROR(VLOOKUP(CONCATENATE($A237,AB$1),'Исх-фото'!$A$2:$F$4000,6,FALSE),"-")</f>
        <v>-</v>
      </c>
      <c r="AC237" s="9" t="str">
        <f>IFERROR(VLOOKUP(CONCATENATE($A237,AC$1),'Исх-фото'!$A$2:$F$4000,6,FALSE),"-")</f>
        <v>-</v>
      </c>
      <c r="AD237" s="9" t="str">
        <f>IFERROR(VLOOKUP(CONCATENATE($A237,AD$1),'Исх-фото'!$A$2:$F$4000,6,FALSE),"-")</f>
        <v>-</v>
      </c>
      <c r="AE237" s="9" t="str">
        <f>IFERROR(VLOOKUP(CONCATENATE($A237,AE$1),'Исх-фото'!$A$2:$F$4000,6,FALSE),"-")</f>
        <v>-</v>
      </c>
      <c r="AF237" s="9" t="str">
        <f>IFERROR(VLOOKUP(CONCATENATE($A237,AF$1),'Исх-фото'!$A$2:$F$4000,6,FALSE),"-")</f>
        <v>-</v>
      </c>
      <c r="AG237" s="9" t="str">
        <f>IFERROR(VLOOKUP(CONCATENATE($A237,AG$1),'Исх-фото'!$A$2:$F$4000,6,FALSE),"-")</f>
        <v>ДА</v>
      </c>
      <c r="AH237" s="9" t="str">
        <f>IFERROR(VLOOKUP(CONCATENATE($A237,AH$1),'Исх-фото'!$A$2:$F$4000,6,FALSE),"-")</f>
        <v>-</v>
      </c>
      <c r="AI237" s="9" t="str">
        <f>IFERROR(VLOOKUP(CONCATENATE($A237,AI$1),'Исх-фото'!$A$2:$F$4000,6,FALSE),"-")</f>
        <v>ДА</v>
      </c>
      <c r="AJ237" s="9" t="str">
        <f>IFERROR(VLOOKUP(CONCATENATE($A237,AJ$1),'Исх-фото'!$A$2:$F$4000,6,FALSE),"-")</f>
        <v>НЕТ</v>
      </c>
      <c r="AK237" s="9" t="str">
        <f>IFERROR(VLOOKUP(CONCATENATE($A237,AK$1),'Исх-фото'!$A$2:$F$4000,6,FALSE),"-")</f>
        <v>-</v>
      </c>
      <c r="AL237" s="9" t="str">
        <f>IFERROR(VLOOKUP(CONCATENATE($A237,AL$1),'Исх-фото'!$A$2:$F$4000,6,FALSE),"-")</f>
        <v>-</v>
      </c>
      <c r="AM237" s="9" t="str">
        <f>IFERROR(VLOOKUP(CONCATENATE($A237,AM$1),'Исх-фото'!$A$2:$F$4000,6,FALSE),"-")</f>
        <v>ДА</v>
      </c>
      <c r="AN237" s="9" t="str">
        <f>IFERROR(VLOOKUP(CONCATENATE($A237,AN$1),'Исх-фото'!$A$2:$F$4000,6,FALSE),"-")</f>
        <v>ДА</v>
      </c>
      <c r="AO237" s="9" t="str">
        <f>IFERROR(VLOOKUP(CONCATENATE($A237,AO$1),'Исх-фото'!$A$2:$F$4000,6,FALSE),"-")</f>
        <v>-</v>
      </c>
      <c r="AP237" s="9" t="str">
        <f>IFERROR(VLOOKUP(CONCATENATE($A237,AP$1),'Исх-фото'!$A$2:$F$4000,6,FALSE),"-")</f>
        <v>НЕТ</v>
      </c>
      <c r="AQ237" s="9" t="str">
        <f>IFERROR(VLOOKUP(CONCATENATE($A237,AQ$1),'Исх-фото'!$A$2:$F$4000,6,FALSE),"-")</f>
        <v>-</v>
      </c>
      <c r="AR237" s="9" t="str">
        <f>IFERROR(VLOOKUP(CONCATENATE($A237,AR$1),'Исх-фото'!$A$2:$F$4000,6,FALSE),"-")</f>
        <v>-</v>
      </c>
      <c r="AS237" s="9" t="str">
        <f>IFERROR(VLOOKUP(CONCATENATE($A237,AS$1),'Исх-фото'!$A$2:$F$4000,6,FALSE),"-")</f>
        <v>-</v>
      </c>
      <c r="AT237" s="9" t="str">
        <f>IFERROR(VLOOKUP(CONCATENATE($A237,AT$1),'Исх-фото'!$A$2:$F$4000,6,FALSE),"-")</f>
        <v>-</v>
      </c>
      <c r="AU237" s="9" t="str">
        <f>IFERROR(VLOOKUP(CONCATENATE($A237,AU$1),'Исх-фото'!$A$2:$F$4000,6,FALSE),"-")</f>
        <v>-</v>
      </c>
      <c r="AV237" s="9" t="str">
        <f>IFERROR(VLOOKUP(CONCATENATE($A237,AV$1),'Исх-фото'!$A$2:$F$4000,6,FALSE),"-")</f>
        <v>-</v>
      </c>
      <c r="AW237" s="9" t="str">
        <f>IFERROR(VLOOKUP(CONCATENATE($A237,AW$1),'Исх-фото'!$A$2:$F$4000,6,FALSE),"-")</f>
        <v>НЕТ</v>
      </c>
      <c r="AX237" s="9" t="str">
        <f>IFERROR(VLOOKUP(CONCATENATE($A237,AX$1),'Исх-фото'!$A$2:$F$4000,6,FALSE),"-")</f>
        <v>-</v>
      </c>
      <c r="AY237" s="9" t="str">
        <f>IFERROR(VLOOKUP(CONCATENATE($A237,AY$1),'Исх-фото'!$A$2:$F$4000,6,FALSE),"-")</f>
        <v>-</v>
      </c>
      <c r="AZ237" s="9" t="str">
        <f>IFERROR(VLOOKUP(CONCATENATE($A237,AZ$1),'Исх-фото'!$A$2:$F$4000,6,FALSE),"-")</f>
        <v>-</v>
      </c>
      <c r="BA237" s="9" t="str">
        <f>IFERROR(VLOOKUP(CONCATENATE($A237,BA$1),'Исх-фото'!$A$2:$F$4000,6,FALSE),"-")</f>
        <v>-</v>
      </c>
      <c r="BB237" s="9" t="str">
        <f>IFERROR(VLOOKUP(CONCATENATE($A237,BB$1),'Исх-фото'!$A$2:$F$4000,6,FALSE),"-")</f>
        <v>-</v>
      </c>
      <c r="BC237" s="9" t="str">
        <f>IFERROR(VLOOKUP(CONCATENATE($A237,BC$1),'Исх-фото'!$A$2:$F$4000,6,FALSE),"-")</f>
        <v>НЕТ</v>
      </c>
      <c r="BD237" s="9" t="str">
        <f>IFERROR(VLOOKUP(CONCATENATE($A237,BD$1),'Исх-фото'!$A$2:$F$4000,6,FALSE),"-")</f>
        <v>-</v>
      </c>
      <c r="BE237" s="9" t="str">
        <f>IFERROR(VLOOKUP(CONCATENATE($A237,BE$1),'Исх-фото'!$A$2:$F$4000,6,FALSE),"-")</f>
        <v>НЕТ</v>
      </c>
      <c r="BF237" s="9" t="str">
        <f>IFERROR(VLOOKUP(CONCATENATE($A237,BF$1),'Исх-фото'!$A$2:$F$4000,6,FALSE),"-")</f>
        <v>-</v>
      </c>
      <c r="BG237" s="9" t="str">
        <f>IFERROR(VLOOKUP(CONCATENATE($A237,BG$1),'Исх-фото'!$A$2:$F$4000,6,FALSE),"-")</f>
        <v>-</v>
      </c>
      <c r="BH237" s="9" t="str">
        <f>IFERROR(VLOOKUP(CONCATENATE($A237,BH$1),'Исх-фото'!$A$2:$F$4000,6,FALSE),"-")</f>
        <v>НЕТ</v>
      </c>
      <c r="BI237" s="9" t="str">
        <f>IFERROR(VLOOKUP(CONCATENATE($A237,BI$1),'Исх-фото'!$A$2:$F$4000,6,FALSE),"-")</f>
        <v>НЕТ</v>
      </c>
      <c r="BJ237" s="37"/>
      <c r="BK237" s="42"/>
      <c r="BR237" s="25"/>
      <c r="BS237" s="25"/>
      <c r="BV237" s="25"/>
      <c r="BW237" s="25"/>
      <c r="BX237" s="25"/>
    </row>
    <row r="238" spans="1:76">
      <c r="A238" s="38">
        <f t="shared" si="37"/>
        <v>39</v>
      </c>
      <c r="B238" s="36">
        <f t="shared" si="36"/>
        <v>21</v>
      </c>
      <c r="C238" s="36">
        <f t="shared" si="35"/>
        <v>1</v>
      </c>
      <c r="D238" s="9" t="str">
        <f>IFERROR(VLOOKUP(CONCATENATE($A238,D$1),'Исх-фото'!$A$2:$F$4000,6,FALSE),"-")</f>
        <v>НЕТ</v>
      </c>
      <c r="E238" s="9" t="str">
        <f>IFERROR(VLOOKUP(CONCATENATE($A238,E$1),'Исх-фото'!$A$2:$F$4000,6,FALSE),"-")</f>
        <v>-</v>
      </c>
      <c r="F238" s="9" t="str">
        <f>IFERROR(VLOOKUP(CONCATENATE($A238,F$1),'Исх-фото'!$A$2:$F$4000,6,FALSE),"-")</f>
        <v>ДА</v>
      </c>
      <c r="G238" s="9" t="str">
        <f>IFERROR(VLOOKUP(CONCATENATE($A238,G$1),'Исх-фото'!$A$2:$F$4000,6,FALSE),"-")</f>
        <v>ДА</v>
      </c>
      <c r="H238" s="9" t="str">
        <f>IFERROR(VLOOKUP(CONCATENATE($A238,H$1),'Исх-фото'!$A$2:$F$4000,6,FALSE),"-")</f>
        <v>-</v>
      </c>
      <c r="I238" s="9" t="str">
        <f>IFERROR(VLOOKUP(CONCATENATE($A238,I$1),'Исх-фото'!$A$2:$F$4000,6,FALSE),"-")</f>
        <v>-</v>
      </c>
      <c r="J238" s="9" t="str">
        <f>IFERROR(VLOOKUP(CONCATENATE($A238,J$1),'Исх-фото'!$A$2:$F$4000,6,FALSE),"-")</f>
        <v>-</v>
      </c>
      <c r="K238" s="9" t="str">
        <f>IFERROR(VLOOKUP(CONCATENATE($A238,K$1),'Исх-фото'!$A$2:$F$4000,6,FALSE),"-")</f>
        <v>-</v>
      </c>
      <c r="L238" s="9" t="str">
        <f>IFERROR(VLOOKUP(CONCATENATE($A238,L$1),'Исх-фото'!$A$2:$F$4000,6,FALSE),"-")</f>
        <v>-</v>
      </c>
      <c r="M238" s="9" t="str">
        <f>IFERROR(VLOOKUP(CONCATENATE($A238,M$1),'Исх-фото'!$A$2:$F$4000,6,FALSE),"-")</f>
        <v>-</v>
      </c>
      <c r="N238" s="9" t="str">
        <f>IFERROR(VLOOKUP(CONCATENATE($A238,N$1),'Исх-фото'!$A$2:$F$4000,6,FALSE),"-")</f>
        <v>-</v>
      </c>
      <c r="O238" s="9" t="str">
        <f>IFERROR(VLOOKUP(CONCATENATE($A238,O$1),'Исх-фото'!$A$2:$F$4000,6,FALSE),"-")</f>
        <v>-</v>
      </c>
      <c r="P238" s="9" t="str">
        <f>IFERROR(VLOOKUP(CONCATENATE($A238,P$1),'Исх-фото'!$A$2:$F$4000,6,FALSE),"-")</f>
        <v>-</v>
      </c>
      <c r="Q238" s="9" t="str">
        <f>IFERROR(VLOOKUP(CONCATENATE($A238,Q$1),'Исх-фото'!$A$2:$F$4000,6,FALSE),"-")</f>
        <v>НЕТ</v>
      </c>
      <c r="R238" s="9" t="str">
        <f>IFERROR(VLOOKUP(CONCATENATE($A238,R$1),'Исх-фото'!$A$2:$F$4000,6,FALSE),"-")</f>
        <v>-</v>
      </c>
      <c r="S238" s="9" t="str">
        <f>IFERROR(VLOOKUP(CONCATENATE($A238,S$1),'Исх-фото'!$A$2:$F$4000,6,FALSE),"-")</f>
        <v>-</v>
      </c>
      <c r="T238" s="9" t="str">
        <f>IFERROR(VLOOKUP(CONCATENATE($A238,T$1),'Исх-фото'!$A$2:$F$4000,6,FALSE),"-")</f>
        <v>НЕТ</v>
      </c>
      <c r="U238" s="9" t="str">
        <f>IFERROR(VLOOKUP(CONCATENATE($A238,U$1),'Исх-фото'!$A$2:$F$4000,6,FALSE),"-")</f>
        <v>ДА</v>
      </c>
      <c r="V238" s="9" t="str">
        <f>IFERROR(VLOOKUP(CONCATENATE($A238,V$1),'Исх-фото'!$A$2:$F$4000,6,FALSE),"-")</f>
        <v>-</v>
      </c>
      <c r="W238" s="9" t="str">
        <f>IFERROR(VLOOKUP(CONCATENATE($A238,W$1),'Исх-фото'!$A$2:$F$4000,6,FALSE),"-")</f>
        <v>-</v>
      </c>
      <c r="X238" s="9" t="str">
        <f>IFERROR(VLOOKUP(CONCATENATE($A238,X$1),'Исх-фото'!$A$2:$F$4000,6,FALSE),"-")</f>
        <v>-</v>
      </c>
      <c r="Y238" s="9" t="str">
        <f>IFERROR(VLOOKUP(CONCATENATE($A238,Y$1),'Исх-фото'!$A$2:$F$4000,6,FALSE),"-")</f>
        <v>-</v>
      </c>
      <c r="Z238" s="9" t="str">
        <f>IFERROR(VLOOKUP(CONCATENATE($A238,Z$1),'Исх-фото'!$A$2:$F$4000,6,FALSE),"-")</f>
        <v>НЕТ</v>
      </c>
      <c r="AA238" s="9" t="str">
        <f>IFERROR(VLOOKUP(CONCATENATE($A238,AA$1),'Исх-фото'!$A$2:$F$4000,6,FALSE),"-")</f>
        <v>-</v>
      </c>
      <c r="AB238" s="9" t="str">
        <f>IFERROR(VLOOKUP(CONCATENATE($A238,AB$1),'Исх-фото'!$A$2:$F$4000,6,FALSE),"-")</f>
        <v>-</v>
      </c>
      <c r="AC238" s="9" t="str">
        <f>IFERROR(VLOOKUP(CONCATENATE($A238,AC$1),'Исх-фото'!$A$2:$F$4000,6,FALSE),"-")</f>
        <v>-</v>
      </c>
      <c r="AD238" s="9" t="str">
        <f>IFERROR(VLOOKUP(CONCATENATE($A238,AD$1),'Исх-фото'!$A$2:$F$4000,6,FALSE),"-")</f>
        <v>-</v>
      </c>
      <c r="AE238" s="9" t="str">
        <f>IFERROR(VLOOKUP(CONCATENATE($A238,AE$1),'Исх-фото'!$A$2:$F$4000,6,FALSE),"-")</f>
        <v>-</v>
      </c>
      <c r="AF238" s="9" t="str">
        <f>IFERROR(VLOOKUP(CONCATENATE($A238,AF$1),'Исх-фото'!$A$2:$F$4000,6,FALSE),"-")</f>
        <v>-</v>
      </c>
      <c r="AG238" s="9" t="str">
        <f>IFERROR(VLOOKUP(CONCATENATE($A238,AG$1),'Исх-фото'!$A$2:$F$4000,6,FALSE),"-")</f>
        <v>ДА</v>
      </c>
      <c r="AH238" s="9" t="str">
        <f>IFERROR(VLOOKUP(CONCATENATE($A238,AH$1),'Исх-фото'!$A$2:$F$4000,6,FALSE),"-")</f>
        <v>-</v>
      </c>
      <c r="AI238" s="9" t="str">
        <f>IFERROR(VLOOKUP(CONCATENATE($A238,AI$1),'Исх-фото'!$A$2:$F$4000,6,FALSE),"-")</f>
        <v>ДА</v>
      </c>
      <c r="AJ238" s="9" t="str">
        <f>IFERROR(VLOOKUP(CONCATENATE($A238,AJ$1),'Исх-фото'!$A$2:$F$4000,6,FALSE),"-")</f>
        <v>НЕТ</v>
      </c>
      <c r="AK238" s="9" t="str">
        <f>IFERROR(VLOOKUP(CONCATENATE($A238,AK$1),'Исх-фото'!$A$2:$F$4000,6,FALSE),"-")</f>
        <v>НЕТ</v>
      </c>
      <c r="AL238" s="9" t="str">
        <f>IFERROR(VLOOKUP(CONCATENATE($A238,AL$1),'Исх-фото'!$A$2:$F$4000,6,FALSE),"-")</f>
        <v>-</v>
      </c>
      <c r="AM238" s="9" t="str">
        <f>IFERROR(VLOOKUP(CONCATENATE($A238,AM$1),'Исх-фото'!$A$2:$F$4000,6,FALSE),"-")</f>
        <v>ДА</v>
      </c>
      <c r="AN238" s="9" t="str">
        <f>IFERROR(VLOOKUP(CONCATENATE($A238,AN$1),'Исх-фото'!$A$2:$F$4000,6,FALSE),"-")</f>
        <v>ДА</v>
      </c>
      <c r="AO238" s="9" t="str">
        <f>IFERROR(VLOOKUP(CONCATENATE($A238,AO$1),'Исх-фото'!$A$2:$F$4000,6,FALSE),"-")</f>
        <v>НЕТ</v>
      </c>
      <c r="AP238" s="9" t="str">
        <f>IFERROR(VLOOKUP(CONCATENATE($A238,AP$1),'Исх-фото'!$A$2:$F$4000,6,FALSE),"-")</f>
        <v>НЕТ</v>
      </c>
      <c r="AQ238" s="9" t="str">
        <f>IFERROR(VLOOKUP(CONCATENATE($A238,AQ$1),'Исх-фото'!$A$2:$F$4000,6,FALSE),"-")</f>
        <v>-</v>
      </c>
      <c r="AR238" s="9" t="str">
        <f>IFERROR(VLOOKUP(CONCATENATE($A238,AR$1),'Исх-фото'!$A$2:$F$4000,6,FALSE),"-")</f>
        <v>-</v>
      </c>
      <c r="AS238" s="9" t="str">
        <f>IFERROR(VLOOKUP(CONCATENATE($A238,AS$1),'Исх-фото'!$A$2:$F$4000,6,FALSE),"-")</f>
        <v>ДА</v>
      </c>
      <c r="AT238" s="9" t="str">
        <f>IFERROR(VLOOKUP(CONCATENATE($A238,AT$1),'Исх-фото'!$A$2:$F$4000,6,FALSE),"-")</f>
        <v>-</v>
      </c>
      <c r="AU238" s="9" t="str">
        <f>IFERROR(VLOOKUP(CONCATENATE($A238,AU$1),'Исх-фото'!$A$2:$F$4000,6,FALSE),"-")</f>
        <v>-</v>
      </c>
      <c r="AV238" s="9" t="str">
        <f>IFERROR(VLOOKUP(CONCATENATE($A238,AV$1),'Исх-фото'!$A$2:$F$4000,6,FALSE),"-")</f>
        <v>-</v>
      </c>
      <c r="AW238" s="9" t="str">
        <f>IFERROR(VLOOKUP(CONCATENATE($A238,AW$1),'Исх-фото'!$A$2:$F$4000,6,FALSE),"-")</f>
        <v>-</v>
      </c>
      <c r="AX238" s="9" t="str">
        <f>IFERROR(VLOOKUP(CONCATENATE($A238,AX$1),'Исх-фото'!$A$2:$F$4000,6,FALSE),"-")</f>
        <v>-</v>
      </c>
      <c r="AY238" s="9" t="str">
        <f>IFERROR(VLOOKUP(CONCATENATE($A238,AY$1),'Исх-фото'!$A$2:$F$4000,6,FALSE),"-")</f>
        <v>-</v>
      </c>
      <c r="AZ238" s="9" t="str">
        <f>IFERROR(VLOOKUP(CONCATENATE($A238,AZ$1),'Исх-фото'!$A$2:$F$4000,6,FALSE),"-")</f>
        <v>-</v>
      </c>
      <c r="BA238" s="9" t="str">
        <f>IFERROR(VLOOKUP(CONCATENATE($A238,BA$1),'Исх-фото'!$A$2:$F$4000,6,FALSE),"-")</f>
        <v>-</v>
      </c>
      <c r="BB238" s="9" t="str">
        <f>IFERROR(VLOOKUP(CONCATENATE($A238,BB$1),'Исх-фото'!$A$2:$F$4000,6,FALSE),"-")</f>
        <v>-</v>
      </c>
      <c r="BC238" s="9" t="str">
        <f>IFERROR(VLOOKUP(CONCATENATE($A238,BC$1),'Исх-фото'!$A$2:$F$4000,6,FALSE),"-")</f>
        <v>НЕТ</v>
      </c>
      <c r="BD238" s="9" t="str">
        <f>IFERROR(VLOOKUP(CONCATENATE($A238,BD$1),'Исх-фото'!$A$2:$F$4000,6,FALSE),"-")</f>
        <v>-</v>
      </c>
      <c r="BE238" s="9" t="str">
        <f>IFERROR(VLOOKUP(CONCATENATE($A238,BE$1),'Исх-фото'!$A$2:$F$4000,6,FALSE),"-")</f>
        <v>ДА</v>
      </c>
      <c r="BF238" s="9" t="str">
        <f>IFERROR(VLOOKUP(CONCATENATE($A238,BF$1),'Исх-фото'!$A$2:$F$4000,6,FALSE),"-")</f>
        <v>НЕТ</v>
      </c>
      <c r="BG238" s="9" t="str">
        <f>IFERROR(VLOOKUP(CONCATENATE($A238,BG$1),'Исх-фото'!$A$2:$F$4000,6,FALSE),"-")</f>
        <v>-</v>
      </c>
      <c r="BH238" s="9" t="str">
        <f>IFERROR(VLOOKUP(CONCATENATE($A238,BH$1),'Исх-фото'!$A$2:$F$4000,6,FALSE),"-")</f>
        <v>НЕТ</v>
      </c>
      <c r="BI238" s="9" t="str">
        <f>IFERROR(VLOOKUP(CONCATENATE($A238,BI$1),'Исх-фото'!$A$2:$F$4000,6,FALSE),"-")</f>
        <v>НЕТ</v>
      </c>
      <c r="BJ238" s="37"/>
      <c r="BK238" s="42"/>
      <c r="BR238" s="25"/>
      <c r="BS238" s="25"/>
      <c r="BV238" s="25"/>
      <c r="BW238" s="25"/>
      <c r="BX238" s="25"/>
    </row>
    <row r="239" spans="1:76">
      <c r="A239" s="38">
        <f t="shared" si="37"/>
        <v>40</v>
      </c>
      <c r="B239" s="36">
        <f t="shared" si="36"/>
        <v>21</v>
      </c>
      <c r="C239" s="36">
        <f t="shared" si="35"/>
        <v>2</v>
      </c>
      <c r="D239" s="9" t="str">
        <f>IFERROR(VLOOKUP(CONCATENATE($A239,D$1),'Исх-фото'!$A$2:$F$4000,6,FALSE),"-")</f>
        <v>НЕТ</v>
      </c>
      <c r="E239" s="9" t="str">
        <f>IFERROR(VLOOKUP(CONCATENATE($A239,E$1),'Исх-фото'!$A$2:$F$4000,6,FALSE),"-")</f>
        <v>-</v>
      </c>
      <c r="F239" s="9" t="str">
        <f>IFERROR(VLOOKUP(CONCATENATE($A239,F$1),'Исх-фото'!$A$2:$F$4000,6,FALSE),"-")</f>
        <v>НЕТ</v>
      </c>
      <c r="G239" s="9" t="str">
        <f>IFERROR(VLOOKUP(CONCATENATE($A239,G$1),'Исх-фото'!$A$2:$F$4000,6,FALSE),"-")</f>
        <v>-</v>
      </c>
      <c r="H239" s="9" t="str">
        <f>IFERROR(VLOOKUP(CONCATENATE($A239,H$1),'Исх-фото'!$A$2:$F$4000,6,FALSE),"-")</f>
        <v>-</v>
      </c>
      <c r="I239" s="9" t="str">
        <f>IFERROR(VLOOKUP(CONCATENATE($A239,I$1),'Исх-фото'!$A$2:$F$4000,6,FALSE),"-")</f>
        <v>-</v>
      </c>
      <c r="J239" s="9" t="str">
        <f>IFERROR(VLOOKUP(CONCATENATE($A239,J$1),'Исх-фото'!$A$2:$F$4000,6,FALSE),"-")</f>
        <v>-</v>
      </c>
      <c r="K239" s="9" t="str">
        <f>IFERROR(VLOOKUP(CONCATENATE($A239,K$1),'Исх-фото'!$A$2:$F$4000,6,FALSE),"-")</f>
        <v>-</v>
      </c>
      <c r="L239" s="9" t="str">
        <f>IFERROR(VLOOKUP(CONCATENATE($A239,L$1),'Исх-фото'!$A$2:$F$4000,6,FALSE),"-")</f>
        <v>-</v>
      </c>
      <c r="M239" s="9" t="str">
        <f>IFERROR(VLOOKUP(CONCATENATE($A239,M$1),'Исх-фото'!$A$2:$F$4000,6,FALSE),"-")</f>
        <v>-</v>
      </c>
      <c r="N239" s="9" t="str">
        <f>IFERROR(VLOOKUP(CONCATENATE($A239,N$1),'Исх-фото'!$A$2:$F$4000,6,FALSE),"-")</f>
        <v>-</v>
      </c>
      <c r="O239" s="9" t="str">
        <f>IFERROR(VLOOKUP(CONCATENATE($A239,O$1),'Исх-фото'!$A$2:$F$4000,6,FALSE),"-")</f>
        <v>-</v>
      </c>
      <c r="P239" s="9" t="str">
        <f>IFERROR(VLOOKUP(CONCATENATE($A239,P$1),'Исх-фото'!$A$2:$F$4000,6,FALSE),"-")</f>
        <v>-</v>
      </c>
      <c r="Q239" s="9" t="str">
        <f>IFERROR(VLOOKUP(CONCATENATE($A239,Q$1),'Исх-фото'!$A$2:$F$4000,6,FALSE),"-")</f>
        <v>НЕТ</v>
      </c>
      <c r="R239" s="9" t="str">
        <f>IFERROR(VLOOKUP(CONCATENATE($A239,R$1),'Исх-фото'!$A$2:$F$4000,6,FALSE),"-")</f>
        <v>-</v>
      </c>
      <c r="S239" s="9" t="str">
        <f>IFERROR(VLOOKUP(CONCATENATE($A239,S$1),'Исх-фото'!$A$2:$F$4000,6,FALSE),"-")</f>
        <v>-</v>
      </c>
      <c r="T239" s="9" t="str">
        <f>IFERROR(VLOOKUP(CONCATENATE($A239,T$1),'Исх-фото'!$A$2:$F$4000,6,FALSE),"-")</f>
        <v>НЕТ</v>
      </c>
      <c r="U239" s="9" t="str">
        <f>IFERROR(VLOOKUP(CONCATENATE($A239,U$1),'Исх-фото'!$A$2:$F$4000,6,FALSE),"-")</f>
        <v>ДА</v>
      </c>
      <c r="V239" s="9" t="str">
        <f>IFERROR(VLOOKUP(CONCATENATE($A239,V$1),'Исх-фото'!$A$2:$F$4000,6,FALSE),"-")</f>
        <v>-</v>
      </c>
      <c r="W239" s="9" t="str">
        <f>IFERROR(VLOOKUP(CONCATENATE($A239,W$1),'Исх-фото'!$A$2:$F$4000,6,FALSE),"-")</f>
        <v>-</v>
      </c>
      <c r="X239" s="9" t="str">
        <f>IFERROR(VLOOKUP(CONCATENATE($A239,X$1),'Исх-фото'!$A$2:$F$4000,6,FALSE),"-")</f>
        <v>-</v>
      </c>
      <c r="Y239" s="9" t="str">
        <f>IFERROR(VLOOKUP(CONCATENATE($A239,Y$1),'Исх-фото'!$A$2:$F$4000,6,FALSE),"-")</f>
        <v>-</v>
      </c>
      <c r="Z239" s="9" t="str">
        <f>IFERROR(VLOOKUP(CONCATENATE($A239,Z$1),'Исх-фото'!$A$2:$F$4000,6,FALSE),"-")</f>
        <v>НЕТ</v>
      </c>
      <c r="AA239" s="9" t="str">
        <f>IFERROR(VLOOKUP(CONCATENATE($A239,AA$1),'Исх-фото'!$A$2:$F$4000,6,FALSE),"-")</f>
        <v>-</v>
      </c>
      <c r="AB239" s="9" t="str">
        <f>IFERROR(VLOOKUP(CONCATENATE($A239,AB$1),'Исх-фото'!$A$2:$F$4000,6,FALSE),"-")</f>
        <v>-</v>
      </c>
      <c r="AC239" s="9" t="str">
        <f>IFERROR(VLOOKUP(CONCATENATE($A239,AC$1),'Исх-фото'!$A$2:$F$4000,6,FALSE),"-")</f>
        <v>-</v>
      </c>
      <c r="AD239" s="9" t="str">
        <f>IFERROR(VLOOKUP(CONCATENATE($A239,AD$1),'Исх-фото'!$A$2:$F$4000,6,FALSE),"-")</f>
        <v>-</v>
      </c>
      <c r="AE239" s="9" t="str">
        <f>IFERROR(VLOOKUP(CONCATENATE($A239,AE$1),'Исх-фото'!$A$2:$F$4000,6,FALSE),"-")</f>
        <v>-</v>
      </c>
      <c r="AF239" s="9" t="str">
        <f>IFERROR(VLOOKUP(CONCATENATE($A239,AF$1),'Исх-фото'!$A$2:$F$4000,6,FALSE),"-")</f>
        <v>-</v>
      </c>
      <c r="AG239" s="9" t="str">
        <f>IFERROR(VLOOKUP(CONCATENATE($A239,AG$1),'Исх-фото'!$A$2:$F$4000,6,FALSE),"-")</f>
        <v>ДА</v>
      </c>
      <c r="AH239" s="9" t="str">
        <f>IFERROR(VLOOKUP(CONCATENATE($A239,AH$1),'Исх-фото'!$A$2:$F$4000,6,FALSE),"-")</f>
        <v>-</v>
      </c>
      <c r="AI239" s="9" t="str">
        <f>IFERROR(VLOOKUP(CONCATENATE($A239,AI$1),'Исх-фото'!$A$2:$F$4000,6,FALSE),"-")</f>
        <v>НЕТ</v>
      </c>
      <c r="AJ239" s="9" t="str">
        <f>IFERROR(VLOOKUP(CONCATENATE($A239,AJ$1),'Исх-фото'!$A$2:$F$4000,6,FALSE),"-")</f>
        <v>НЕТ</v>
      </c>
      <c r="AK239" s="9" t="str">
        <f>IFERROR(VLOOKUP(CONCATENATE($A239,AK$1),'Исх-фото'!$A$2:$F$4000,6,FALSE),"-")</f>
        <v>НЕТ</v>
      </c>
      <c r="AL239" s="9" t="str">
        <f>IFERROR(VLOOKUP(CONCATENATE($A239,AL$1),'Исх-фото'!$A$2:$F$4000,6,FALSE),"-")</f>
        <v>-</v>
      </c>
      <c r="AM239" s="9" t="str">
        <f>IFERROR(VLOOKUP(CONCATENATE($A239,AM$1),'Исх-фото'!$A$2:$F$4000,6,FALSE),"-")</f>
        <v>ДА</v>
      </c>
      <c r="AN239" s="9" t="str">
        <f>IFERROR(VLOOKUP(CONCATENATE($A239,AN$1),'Исх-фото'!$A$2:$F$4000,6,FALSE),"-")</f>
        <v>ДА</v>
      </c>
      <c r="AO239" s="9" t="str">
        <f>IFERROR(VLOOKUP(CONCATENATE($A239,AO$1),'Исх-фото'!$A$2:$F$4000,6,FALSE),"-")</f>
        <v>ДА</v>
      </c>
      <c r="AP239" s="9" t="str">
        <f>IFERROR(VLOOKUP(CONCATENATE($A239,AP$1),'Исх-фото'!$A$2:$F$4000,6,FALSE),"-")</f>
        <v>НЕТ</v>
      </c>
      <c r="AQ239" s="9" t="str">
        <f>IFERROR(VLOOKUP(CONCATENATE($A239,AQ$1),'Исх-фото'!$A$2:$F$4000,6,FALSE),"-")</f>
        <v>-</v>
      </c>
      <c r="AR239" s="9" t="str">
        <f>IFERROR(VLOOKUP(CONCATENATE($A239,AR$1),'Исх-фото'!$A$2:$F$4000,6,FALSE),"-")</f>
        <v>-</v>
      </c>
      <c r="AS239" s="9" t="str">
        <f>IFERROR(VLOOKUP(CONCATENATE($A239,AS$1),'Исх-фото'!$A$2:$F$4000,6,FALSE),"-")</f>
        <v>ДА</v>
      </c>
      <c r="AT239" s="9" t="str">
        <f>IFERROR(VLOOKUP(CONCATENATE($A239,AT$1),'Исх-фото'!$A$2:$F$4000,6,FALSE),"-")</f>
        <v>-</v>
      </c>
      <c r="AU239" s="9" t="str">
        <f>IFERROR(VLOOKUP(CONCATENATE($A239,AU$1),'Исх-фото'!$A$2:$F$4000,6,FALSE),"-")</f>
        <v>-</v>
      </c>
      <c r="AV239" s="9" t="str">
        <f>IFERROR(VLOOKUP(CONCATENATE($A239,AV$1),'Исх-фото'!$A$2:$F$4000,6,FALSE),"-")</f>
        <v>НЕТ</v>
      </c>
      <c r="AW239" s="9" t="str">
        <f>IFERROR(VLOOKUP(CONCATENATE($A239,AW$1),'Исх-фото'!$A$2:$F$4000,6,FALSE),"-")</f>
        <v>НЕТ</v>
      </c>
      <c r="AX239" s="9" t="str">
        <f>IFERROR(VLOOKUP(CONCATENATE($A239,AX$1),'Исх-фото'!$A$2:$F$4000,6,FALSE),"-")</f>
        <v>-</v>
      </c>
      <c r="AY239" s="9" t="str">
        <f>IFERROR(VLOOKUP(CONCATENATE($A239,AY$1),'Исх-фото'!$A$2:$F$4000,6,FALSE),"-")</f>
        <v>-</v>
      </c>
      <c r="AZ239" s="9" t="str">
        <f>IFERROR(VLOOKUP(CONCATENATE($A239,AZ$1),'Исх-фото'!$A$2:$F$4000,6,FALSE),"-")</f>
        <v>-</v>
      </c>
      <c r="BA239" s="9" t="str">
        <f>IFERROR(VLOOKUP(CONCATENATE($A239,BA$1),'Исх-фото'!$A$2:$F$4000,6,FALSE),"-")</f>
        <v>-</v>
      </c>
      <c r="BB239" s="9" t="str">
        <f>IFERROR(VLOOKUP(CONCATENATE($A239,BB$1),'Исх-фото'!$A$2:$F$4000,6,FALSE),"-")</f>
        <v>-</v>
      </c>
      <c r="BC239" s="9" t="str">
        <f>IFERROR(VLOOKUP(CONCATENATE($A239,BC$1),'Исх-фото'!$A$2:$F$4000,6,FALSE),"-")</f>
        <v>НЕТ</v>
      </c>
      <c r="BD239" s="9" t="str">
        <f>IFERROR(VLOOKUP(CONCATENATE($A239,BD$1),'Исх-фото'!$A$2:$F$4000,6,FALSE),"-")</f>
        <v>-</v>
      </c>
      <c r="BE239" s="9" t="str">
        <f>IFERROR(VLOOKUP(CONCATENATE($A239,BE$1),'Исх-фото'!$A$2:$F$4000,6,FALSE),"-")</f>
        <v>НЕТ</v>
      </c>
      <c r="BF239" s="9" t="str">
        <f>IFERROR(VLOOKUP(CONCATENATE($A239,BF$1),'Исх-фото'!$A$2:$F$4000,6,FALSE),"-")</f>
        <v>-</v>
      </c>
      <c r="BG239" s="9" t="str">
        <f>IFERROR(VLOOKUP(CONCATENATE($A239,BG$1),'Исх-фото'!$A$2:$F$4000,6,FALSE),"-")</f>
        <v>-</v>
      </c>
      <c r="BH239" s="9" t="str">
        <f>IFERROR(VLOOKUP(CONCATENATE($A239,BH$1),'Исх-фото'!$A$2:$F$4000,6,FALSE),"-")</f>
        <v>НЕТ</v>
      </c>
      <c r="BI239" s="9" t="str">
        <f>IFERROR(VLOOKUP(CONCATENATE($A239,BI$1),'Исх-фото'!$A$2:$F$4000,6,FALSE),"-")</f>
        <v>НЕТ</v>
      </c>
      <c r="BJ239" s="37"/>
      <c r="BK239" s="42"/>
      <c r="BR239" s="25"/>
      <c r="BS239" s="25"/>
      <c r="BV239" s="25"/>
      <c r="BW239" s="25"/>
      <c r="BX239" s="25"/>
    </row>
    <row r="240" spans="1:76">
      <c r="A240" s="38">
        <f t="shared" si="37"/>
        <v>41</v>
      </c>
      <c r="B240" s="36">
        <f t="shared" si="36"/>
        <v>23</v>
      </c>
      <c r="C240" s="36">
        <f t="shared" si="35"/>
        <v>1</v>
      </c>
      <c r="D240" s="9" t="str">
        <f>IFERROR(VLOOKUP(CONCATENATE($A240,D$1),'Исх-фото'!$A$2:$F$4000,6,FALSE),"-")</f>
        <v>НЕТ</v>
      </c>
      <c r="E240" s="9" t="str">
        <f>IFERROR(VLOOKUP(CONCATENATE($A240,E$1),'Исх-фото'!$A$2:$F$4000,6,FALSE),"-")</f>
        <v>-</v>
      </c>
      <c r="F240" s="9" t="str">
        <f>IFERROR(VLOOKUP(CONCATENATE($A240,F$1),'Исх-фото'!$A$2:$F$4000,6,FALSE),"-")</f>
        <v>-</v>
      </c>
      <c r="G240" s="9" t="str">
        <f>IFERROR(VLOOKUP(CONCATENATE($A240,G$1),'Исх-фото'!$A$2:$F$4000,6,FALSE),"-")</f>
        <v>-</v>
      </c>
      <c r="H240" s="9" t="str">
        <f>IFERROR(VLOOKUP(CONCATENATE($A240,H$1),'Исх-фото'!$A$2:$F$4000,6,FALSE),"-")</f>
        <v>-</v>
      </c>
      <c r="I240" s="9" t="str">
        <f>IFERROR(VLOOKUP(CONCATENATE($A240,I$1),'Исх-фото'!$A$2:$F$4000,6,FALSE),"-")</f>
        <v>-</v>
      </c>
      <c r="J240" s="9" t="str">
        <f>IFERROR(VLOOKUP(CONCATENATE($A240,J$1),'Исх-фото'!$A$2:$F$4000,6,FALSE),"-")</f>
        <v>-</v>
      </c>
      <c r="K240" s="9" t="str">
        <f>IFERROR(VLOOKUP(CONCATENATE($A240,K$1),'Исх-фото'!$A$2:$F$4000,6,FALSE),"-")</f>
        <v>-</v>
      </c>
      <c r="L240" s="9" t="str">
        <f>IFERROR(VLOOKUP(CONCATENATE($A240,L$1),'Исх-фото'!$A$2:$F$4000,6,FALSE),"-")</f>
        <v>-</v>
      </c>
      <c r="M240" s="9" t="str">
        <f>IFERROR(VLOOKUP(CONCATENATE($A240,M$1),'Исх-фото'!$A$2:$F$4000,6,FALSE),"-")</f>
        <v>-</v>
      </c>
      <c r="N240" s="9" t="str">
        <f>IFERROR(VLOOKUP(CONCATENATE($A240,N$1),'Исх-фото'!$A$2:$F$4000,6,FALSE),"-")</f>
        <v>-</v>
      </c>
      <c r="O240" s="9" t="str">
        <f>IFERROR(VLOOKUP(CONCATENATE($A240,O$1),'Исх-фото'!$A$2:$F$4000,6,FALSE),"-")</f>
        <v>-</v>
      </c>
      <c r="P240" s="9" t="str">
        <f>IFERROR(VLOOKUP(CONCATENATE($A240,P$1),'Исх-фото'!$A$2:$F$4000,6,FALSE),"-")</f>
        <v>-</v>
      </c>
      <c r="Q240" s="9" t="str">
        <f>IFERROR(VLOOKUP(CONCATENATE($A240,Q$1),'Исх-фото'!$A$2:$F$4000,6,FALSE),"-")</f>
        <v>НЕТ</v>
      </c>
      <c r="R240" s="9" t="str">
        <f>IFERROR(VLOOKUP(CONCATENATE($A240,R$1),'Исх-фото'!$A$2:$F$4000,6,FALSE),"-")</f>
        <v>-</v>
      </c>
      <c r="S240" s="9" t="str">
        <f>IFERROR(VLOOKUP(CONCATENATE($A240,S$1),'Исх-фото'!$A$2:$F$4000,6,FALSE),"-")</f>
        <v>-</v>
      </c>
      <c r="T240" s="9" t="str">
        <f>IFERROR(VLOOKUP(CONCATENATE($A240,T$1),'Исх-фото'!$A$2:$F$4000,6,FALSE),"-")</f>
        <v>НЕТ</v>
      </c>
      <c r="U240" s="9" t="str">
        <f>IFERROR(VLOOKUP(CONCATENATE($A240,U$1),'Исх-фото'!$A$2:$F$4000,6,FALSE),"-")</f>
        <v>ДА</v>
      </c>
      <c r="V240" s="9" t="str">
        <f>IFERROR(VLOOKUP(CONCATENATE($A240,V$1),'Исх-фото'!$A$2:$F$4000,6,FALSE),"-")</f>
        <v>-</v>
      </c>
      <c r="W240" s="9" t="str">
        <f>IFERROR(VLOOKUP(CONCATENATE($A240,W$1),'Исх-фото'!$A$2:$F$4000,6,FALSE),"-")</f>
        <v>-</v>
      </c>
      <c r="X240" s="9" t="str">
        <f>IFERROR(VLOOKUP(CONCATENATE($A240,X$1),'Исх-фото'!$A$2:$F$4000,6,FALSE),"-")</f>
        <v>-</v>
      </c>
      <c r="Y240" s="9" t="str">
        <f>IFERROR(VLOOKUP(CONCATENATE($A240,Y$1),'Исх-фото'!$A$2:$F$4000,6,FALSE),"-")</f>
        <v>-</v>
      </c>
      <c r="Z240" s="9" t="str">
        <f>IFERROR(VLOOKUP(CONCATENATE($A240,Z$1),'Исх-фото'!$A$2:$F$4000,6,FALSE),"-")</f>
        <v>НЕТ</v>
      </c>
      <c r="AA240" s="9" t="str">
        <f>IFERROR(VLOOKUP(CONCATENATE($A240,AA$1),'Исх-фото'!$A$2:$F$4000,6,FALSE),"-")</f>
        <v>-</v>
      </c>
      <c r="AB240" s="9" t="str">
        <f>IFERROR(VLOOKUP(CONCATENATE($A240,AB$1),'Исх-фото'!$A$2:$F$4000,6,FALSE),"-")</f>
        <v>-</v>
      </c>
      <c r="AC240" s="9" t="str">
        <f>IFERROR(VLOOKUP(CONCATENATE($A240,AC$1),'Исх-фото'!$A$2:$F$4000,6,FALSE),"-")</f>
        <v>-</v>
      </c>
      <c r="AD240" s="9" t="str">
        <f>IFERROR(VLOOKUP(CONCATENATE($A240,AD$1),'Исх-фото'!$A$2:$F$4000,6,FALSE),"-")</f>
        <v>-</v>
      </c>
      <c r="AE240" s="9" t="str">
        <f>IFERROR(VLOOKUP(CONCATENATE($A240,AE$1),'Исх-фото'!$A$2:$F$4000,6,FALSE),"-")</f>
        <v>-</v>
      </c>
      <c r="AF240" s="9" t="str">
        <f>IFERROR(VLOOKUP(CONCATENATE($A240,AF$1),'Исх-фото'!$A$2:$F$4000,6,FALSE),"-")</f>
        <v>-</v>
      </c>
      <c r="AG240" s="9" t="str">
        <f>IFERROR(VLOOKUP(CONCATENATE($A240,AG$1),'Исх-фото'!$A$2:$F$4000,6,FALSE),"-")</f>
        <v>ДА</v>
      </c>
      <c r="AH240" s="9" t="str">
        <f>IFERROR(VLOOKUP(CONCATENATE($A240,AH$1),'Исх-фото'!$A$2:$F$4000,6,FALSE),"-")</f>
        <v>-</v>
      </c>
      <c r="AI240" s="9" t="str">
        <f>IFERROR(VLOOKUP(CONCATENATE($A240,AI$1),'Исх-фото'!$A$2:$F$4000,6,FALSE),"-")</f>
        <v>-</v>
      </c>
      <c r="AJ240" s="9" t="str">
        <f>IFERROR(VLOOKUP(CONCATENATE($A240,AJ$1),'Исх-фото'!$A$2:$F$4000,6,FALSE),"-")</f>
        <v>ДА</v>
      </c>
      <c r="AK240" s="9" t="str">
        <f>IFERROR(VLOOKUP(CONCATENATE($A240,AK$1),'Исх-фото'!$A$2:$F$4000,6,FALSE),"-")</f>
        <v>-</v>
      </c>
      <c r="AL240" s="9" t="str">
        <f>IFERROR(VLOOKUP(CONCATENATE($A240,AL$1),'Исх-фото'!$A$2:$F$4000,6,FALSE),"-")</f>
        <v>-</v>
      </c>
      <c r="AM240" s="9" t="str">
        <f>IFERROR(VLOOKUP(CONCATENATE($A240,AM$1),'Исх-фото'!$A$2:$F$4000,6,FALSE),"-")</f>
        <v>ДА</v>
      </c>
      <c r="AN240" s="9" t="str">
        <f>IFERROR(VLOOKUP(CONCATENATE($A240,AN$1),'Исх-фото'!$A$2:$F$4000,6,FALSE),"-")</f>
        <v>ДА</v>
      </c>
      <c r="AO240" s="9" t="str">
        <f>IFERROR(VLOOKUP(CONCATENATE($A240,AO$1),'Исх-фото'!$A$2:$F$4000,6,FALSE),"-")</f>
        <v>-</v>
      </c>
      <c r="AP240" s="9" t="str">
        <f>IFERROR(VLOOKUP(CONCATENATE($A240,AP$1),'Исх-фото'!$A$2:$F$4000,6,FALSE),"-")</f>
        <v>НЕТ</v>
      </c>
      <c r="AQ240" s="9" t="str">
        <f>IFERROR(VLOOKUP(CONCATENATE($A240,AQ$1),'Исх-фото'!$A$2:$F$4000,6,FALSE),"-")</f>
        <v>-</v>
      </c>
      <c r="AR240" s="9" t="str">
        <f>IFERROR(VLOOKUP(CONCATENATE($A240,AR$1),'Исх-фото'!$A$2:$F$4000,6,FALSE),"-")</f>
        <v>-</v>
      </c>
      <c r="AS240" s="9" t="str">
        <f>IFERROR(VLOOKUP(CONCATENATE($A240,AS$1),'Исх-фото'!$A$2:$F$4000,6,FALSE),"-")</f>
        <v>ДА</v>
      </c>
      <c r="AT240" s="9" t="str">
        <f>IFERROR(VLOOKUP(CONCATENATE($A240,AT$1),'Исх-фото'!$A$2:$F$4000,6,FALSE),"-")</f>
        <v>-</v>
      </c>
      <c r="AU240" s="9" t="str">
        <f>IFERROR(VLOOKUP(CONCATENATE($A240,AU$1),'Исх-фото'!$A$2:$F$4000,6,FALSE),"-")</f>
        <v>-</v>
      </c>
      <c r="AV240" s="9" t="str">
        <f>IFERROR(VLOOKUP(CONCATENATE($A240,AV$1),'Исх-фото'!$A$2:$F$4000,6,FALSE),"-")</f>
        <v>-</v>
      </c>
      <c r="AW240" s="9" t="str">
        <f>IFERROR(VLOOKUP(CONCATENATE($A240,AW$1),'Исх-фото'!$A$2:$F$4000,6,FALSE),"-")</f>
        <v>-</v>
      </c>
      <c r="AX240" s="9" t="str">
        <f>IFERROR(VLOOKUP(CONCATENATE($A240,AX$1),'Исх-фото'!$A$2:$F$4000,6,FALSE),"-")</f>
        <v>-</v>
      </c>
      <c r="AY240" s="9" t="str">
        <f>IFERROR(VLOOKUP(CONCATENATE($A240,AY$1),'Исх-фото'!$A$2:$F$4000,6,FALSE),"-")</f>
        <v>-</v>
      </c>
      <c r="AZ240" s="9" t="str">
        <f>IFERROR(VLOOKUP(CONCATENATE($A240,AZ$1),'Исх-фото'!$A$2:$F$4000,6,FALSE),"-")</f>
        <v>-</v>
      </c>
      <c r="BA240" s="9" t="str">
        <f>IFERROR(VLOOKUP(CONCATENATE($A240,BA$1),'Исх-фото'!$A$2:$F$4000,6,FALSE),"-")</f>
        <v>-</v>
      </c>
      <c r="BB240" s="9" t="str">
        <f>IFERROR(VLOOKUP(CONCATENATE($A240,BB$1),'Исх-фото'!$A$2:$F$4000,6,FALSE),"-")</f>
        <v>НЕТ</v>
      </c>
      <c r="BC240" s="9" t="str">
        <f>IFERROR(VLOOKUP(CONCATENATE($A240,BC$1),'Исх-фото'!$A$2:$F$4000,6,FALSE),"-")</f>
        <v>НЕТ</v>
      </c>
      <c r="BD240" s="9" t="str">
        <f>IFERROR(VLOOKUP(CONCATENATE($A240,BD$1),'Исх-фото'!$A$2:$F$4000,6,FALSE),"-")</f>
        <v>-</v>
      </c>
      <c r="BE240" s="9" t="str">
        <f>IFERROR(VLOOKUP(CONCATENATE($A240,BE$1),'Исх-фото'!$A$2:$F$4000,6,FALSE),"-")</f>
        <v>НЕТ</v>
      </c>
      <c r="BF240" s="9" t="str">
        <f>IFERROR(VLOOKUP(CONCATENATE($A240,BF$1),'Исх-фото'!$A$2:$F$4000,6,FALSE),"-")</f>
        <v>-</v>
      </c>
      <c r="BG240" s="9" t="str">
        <f>IFERROR(VLOOKUP(CONCATENATE($A240,BG$1),'Исх-фото'!$A$2:$F$4000,6,FALSE),"-")</f>
        <v>-</v>
      </c>
      <c r="BH240" s="9" t="str">
        <f>IFERROR(VLOOKUP(CONCATENATE($A240,BH$1),'Исх-фото'!$A$2:$F$4000,6,FALSE),"-")</f>
        <v>-</v>
      </c>
      <c r="BI240" s="9" t="str">
        <f>IFERROR(VLOOKUP(CONCATENATE($A240,BI$1),'Исх-фото'!$A$2:$F$4000,6,FALSE),"-")</f>
        <v>-</v>
      </c>
      <c r="BJ240" s="37"/>
      <c r="BK240" s="42"/>
      <c r="BR240" s="25"/>
      <c r="BS240" s="25"/>
      <c r="BV240" s="25"/>
      <c r="BW240" s="25"/>
      <c r="BX240" s="25"/>
    </row>
    <row r="241" spans="1:76">
      <c r="A241" s="38">
        <f t="shared" si="37"/>
        <v>42</v>
      </c>
      <c r="B241" s="36">
        <f t="shared" si="36"/>
        <v>23</v>
      </c>
      <c r="C241" s="36">
        <f t="shared" si="35"/>
        <v>2</v>
      </c>
      <c r="D241" s="9" t="str">
        <f>IFERROR(VLOOKUP(CONCATENATE($A241,D$1),'Исх-фото'!$A$2:$F$4000,6,FALSE),"-")</f>
        <v>НЕТ</v>
      </c>
      <c r="E241" s="9" t="str">
        <f>IFERROR(VLOOKUP(CONCATENATE($A241,E$1),'Исх-фото'!$A$2:$F$4000,6,FALSE),"-")</f>
        <v>-</v>
      </c>
      <c r="F241" s="9" t="str">
        <f>IFERROR(VLOOKUP(CONCATENATE($A241,F$1),'Исх-фото'!$A$2:$F$4000,6,FALSE),"-")</f>
        <v>-</v>
      </c>
      <c r="G241" s="9" t="str">
        <f>IFERROR(VLOOKUP(CONCATENATE($A241,G$1),'Исх-фото'!$A$2:$F$4000,6,FALSE),"-")</f>
        <v>-</v>
      </c>
      <c r="H241" s="9" t="str">
        <f>IFERROR(VLOOKUP(CONCATENATE($A241,H$1),'Исх-фото'!$A$2:$F$4000,6,FALSE),"-")</f>
        <v>-</v>
      </c>
      <c r="I241" s="9" t="str">
        <f>IFERROR(VLOOKUP(CONCATENATE($A241,I$1),'Исх-фото'!$A$2:$F$4000,6,FALSE),"-")</f>
        <v>-</v>
      </c>
      <c r="J241" s="9" t="str">
        <f>IFERROR(VLOOKUP(CONCATENATE($A241,J$1),'Исх-фото'!$A$2:$F$4000,6,FALSE),"-")</f>
        <v>НЕТ</v>
      </c>
      <c r="K241" s="9" t="str">
        <f>IFERROR(VLOOKUP(CONCATENATE($A241,K$1),'Исх-фото'!$A$2:$F$4000,6,FALSE),"-")</f>
        <v>-</v>
      </c>
      <c r="L241" s="9" t="str">
        <f>IFERROR(VLOOKUP(CONCATENATE($A241,L$1),'Исх-фото'!$A$2:$F$4000,6,FALSE),"-")</f>
        <v>-</v>
      </c>
      <c r="M241" s="9" t="str">
        <f>IFERROR(VLOOKUP(CONCATENATE($A241,M$1),'Исх-фото'!$A$2:$F$4000,6,FALSE),"-")</f>
        <v>-</v>
      </c>
      <c r="N241" s="9" t="str">
        <f>IFERROR(VLOOKUP(CONCATENATE($A241,N$1),'Исх-фото'!$A$2:$F$4000,6,FALSE),"-")</f>
        <v>-</v>
      </c>
      <c r="O241" s="9" t="str">
        <f>IFERROR(VLOOKUP(CONCATENATE($A241,O$1),'Исх-фото'!$A$2:$F$4000,6,FALSE),"-")</f>
        <v>-</v>
      </c>
      <c r="P241" s="9" t="str">
        <f>IFERROR(VLOOKUP(CONCATENATE($A241,P$1),'Исх-фото'!$A$2:$F$4000,6,FALSE),"-")</f>
        <v>-</v>
      </c>
      <c r="Q241" s="9" t="str">
        <f>IFERROR(VLOOKUP(CONCATENATE($A241,Q$1),'Исх-фото'!$A$2:$F$4000,6,FALSE),"-")</f>
        <v>НЕТ</v>
      </c>
      <c r="R241" s="9" t="str">
        <f>IFERROR(VLOOKUP(CONCATENATE($A241,R$1),'Исх-фото'!$A$2:$F$4000,6,FALSE),"-")</f>
        <v>-</v>
      </c>
      <c r="S241" s="9" t="str">
        <f>IFERROR(VLOOKUP(CONCATENATE($A241,S$1),'Исх-фото'!$A$2:$F$4000,6,FALSE),"-")</f>
        <v>-</v>
      </c>
      <c r="T241" s="9" t="str">
        <f>IFERROR(VLOOKUP(CONCATENATE($A241,T$1),'Исх-фото'!$A$2:$F$4000,6,FALSE),"-")</f>
        <v>ДА</v>
      </c>
      <c r="U241" s="9" t="str">
        <f>IFERROR(VLOOKUP(CONCATENATE($A241,U$1),'Исх-фото'!$A$2:$F$4000,6,FALSE),"-")</f>
        <v>НЕТ</v>
      </c>
      <c r="V241" s="9" t="str">
        <f>IFERROR(VLOOKUP(CONCATENATE($A241,V$1),'Исх-фото'!$A$2:$F$4000,6,FALSE),"-")</f>
        <v>-</v>
      </c>
      <c r="W241" s="9" t="str">
        <f>IFERROR(VLOOKUP(CONCATENATE($A241,W$1),'Исх-фото'!$A$2:$F$4000,6,FALSE),"-")</f>
        <v>-</v>
      </c>
      <c r="X241" s="9" t="str">
        <f>IFERROR(VLOOKUP(CONCATENATE($A241,X$1),'Исх-фото'!$A$2:$F$4000,6,FALSE),"-")</f>
        <v>-</v>
      </c>
      <c r="Y241" s="9" t="str">
        <f>IFERROR(VLOOKUP(CONCATENATE($A241,Y$1),'Исх-фото'!$A$2:$F$4000,6,FALSE),"-")</f>
        <v>-</v>
      </c>
      <c r="Z241" s="9" t="str">
        <f>IFERROR(VLOOKUP(CONCATENATE($A241,Z$1),'Исх-фото'!$A$2:$F$4000,6,FALSE),"-")</f>
        <v>ДА</v>
      </c>
      <c r="AA241" s="9" t="str">
        <f>IFERROR(VLOOKUP(CONCATENATE($A241,AA$1),'Исх-фото'!$A$2:$F$4000,6,FALSE),"-")</f>
        <v>-</v>
      </c>
      <c r="AB241" s="9" t="str">
        <f>IFERROR(VLOOKUP(CONCATENATE($A241,AB$1),'Исх-фото'!$A$2:$F$4000,6,FALSE),"-")</f>
        <v>-</v>
      </c>
      <c r="AC241" s="9" t="str">
        <f>IFERROR(VLOOKUP(CONCATENATE($A241,AC$1),'Исх-фото'!$A$2:$F$4000,6,FALSE),"-")</f>
        <v>-</v>
      </c>
      <c r="AD241" s="9" t="str">
        <f>IFERROR(VLOOKUP(CONCATENATE($A241,AD$1),'Исх-фото'!$A$2:$F$4000,6,FALSE),"-")</f>
        <v>-</v>
      </c>
      <c r="AE241" s="9" t="str">
        <f>IFERROR(VLOOKUP(CONCATENATE($A241,AE$1),'Исх-фото'!$A$2:$F$4000,6,FALSE),"-")</f>
        <v>-</v>
      </c>
      <c r="AF241" s="9" t="str">
        <f>IFERROR(VLOOKUP(CONCATENATE($A241,AF$1),'Исх-фото'!$A$2:$F$4000,6,FALSE),"-")</f>
        <v>-</v>
      </c>
      <c r="AG241" s="9" t="str">
        <f>IFERROR(VLOOKUP(CONCATENATE($A241,AG$1),'Исх-фото'!$A$2:$F$4000,6,FALSE),"-")</f>
        <v>ДА</v>
      </c>
      <c r="AH241" s="9" t="str">
        <f>IFERROR(VLOOKUP(CONCATENATE($A241,AH$1),'Исх-фото'!$A$2:$F$4000,6,FALSE),"-")</f>
        <v>-</v>
      </c>
      <c r="AI241" s="9" t="str">
        <f>IFERROR(VLOOKUP(CONCATENATE($A241,AI$1),'Исх-фото'!$A$2:$F$4000,6,FALSE),"-")</f>
        <v>-</v>
      </c>
      <c r="AJ241" s="9" t="str">
        <f>IFERROR(VLOOKUP(CONCATENATE($A241,AJ$1),'Исх-фото'!$A$2:$F$4000,6,FALSE),"-")</f>
        <v>ДА</v>
      </c>
      <c r="AK241" s="9" t="str">
        <f>IFERROR(VLOOKUP(CONCATENATE($A241,AK$1),'Исх-фото'!$A$2:$F$4000,6,FALSE),"-")</f>
        <v>НЕТ</v>
      </c>
      <c r="AL241" s="9" t="str">
        <f>IFERROR(VLOOKUP(CONCATENATE($A241,AL$1),'Исх-фото'!$A$2:$F$4000,6,FALSE),"-")</f>
        <v>НЕТ</v>
      </c>
      <c r="AM241" s="9" t="str">
        <f>IFERROR(VLOOKUP(CONCATENATE($A241,AM$1),'Исх-фото'!$A$2:$F$4000,6,FALSE),"-")</f>
        <v>ДА</v>
      </c>
      <c r="AN241" s="9" t="str">
        <f>IFERROR(VLOOKUP(CONCATENATE($A241,AN$1),'Исх-фото'!$A$2:$F$4000,6,FALSE),"-")</f>
        <v>ДА</v>
      </c>
      <c r="AO241" s="9" t="str">
        <f>IFERROR(VLOOKUP(CONCATENATE($A241,AO$1),'Исх-фото'!$A$2:$F$4000,6,FALSE),"-")</f>
        <v>-</v>
      </c>
      <c r="AP241" s="9" t="str">
        <f>IFERROR(VLOOKUP(CONCATENATE($A241,AP$1),'Исх-фото'!$A$2:$F$4000,6,FALSE),"-")</f>
        <v>ДА</v>
      </c>
      <c r="AQ241" s="9" t="str">
        <f>IFERROR(VLOOKUP(CONCATENATE($A241,AQ$1),'Исх-фото'!$A$2:$F$4000,6,FALSE),"-")</f>
        <v>-</v>
      </c>
      <c r="AR241" s="9" t="str">
        <f>IFERROR(VLOOKUP(CONCATENATE($A241,AR$1),'Исх-фото'!$A$2:$F$4000,6,FALSE),"-")</f>
        <v>-</v>
      </c>
      <c r="AS241" s="9" t="str">
        <f>IFERROR(VLOOKUP(CONCATENATE($A241,AS$1),'Исх-фото'!$A$2:$F$4000,6,FALSE),"-")</f>
        <v>ДА</v>
      </c>
      <c r="AT241" s="9" t="str">
        <f>IFERROR(VLOOKUP(CONCATENATE($A241,AT$1),'Исх-фото'!$A$2:$F$4000,6,FALSE),"-")</f>
        <v>-</v>
      </c>
      <c r="AU241" s="9" t="str">
        <f>IFERROR(VLOOKUP(CONCATENATE($A241,AU$1),'Исх-фото'!$A$2:$F$4000,6,FALSE),"-")</f>
        <v>-</v>
      </c>
      <c r="AV241" s="9" t="str">
        <f>IFERROR(VLOOKUP(CONCATENATE($A241,AV$1),'Исх-фото'!$A$2:$F$4000,6,FALSE),"-")</f>
        <v>-</v>
      </c>
      <c r="AW241" s="9" t="str">
        <f>IFERROR(VLOOKUP(CONCATENATE($A241,AW$1),'Исх-фото'!$A$2:$F$4000,6,FALSE),"-")</f>
        <v>-</v>
      </c>
      <c r="AX241" s="9" t="str">
        <f>IFERROR(VLOOKUP(CONCATENATE($A241,AX$1),'Исх-фото'!$A$2:$F$4000,6,FALSE),"-")</f>
        <v>-</v>
      </c>
      <c r="AY241" s="9" t="str">
        <f>IFERROR(VLOOKUP(CONCATENATE($A241,AY$1),'Исх-фото'!$A$2:$F$4000,6,FALSE),"-")</f>
        <v>-</v>
      </c>
      <c r="AZ241" s="9" t="str">
        <f>IFERROR(VLOOKUP(CONCATENATE($A241,AZ$1),'Исх-фото'!$A$2:$F$4000,6,FALSE),"-")</f>
        <v>ДА</v>
      </c>
      <c r="BA241" s="9" t="str">
        <f>IFERROR(VLOOKUP(CONCATENATE($A241,BA$1),'Исх-фото'!$A$2:$F$4000,6,FALSE),"-")</f>
        <v>-</v>
      </c>
      <c r="BB241" s="9" t="str">
        <f>IFERROR(VLOOKUP(CONCATENATE($A241,BB$1),'Исх-фото'!$A$2:$F$4000,6,FALSE),"-")</f>
        <v>-</v>
      </c>
      <c r="BC241" s="9" t="str">
        <f>IFERROR(VLOOKUP(CONCATENATE($A241,BC$1),'Исх-фото'!$A$2:$F$4000,6,FALSE),"-")</f>
        <v>НЕТ</v>
      </c>
      <c r="BD241" s="9" t="str">
        <f>IFERROR(VLOOKUP(CONCATENATE($A241,BD$1),'Исх-фото'!$A$2:$F$4000,6,FALSE),"-")</f>
        <v>-</v>
      </c>
      <c r="BE241" s="9" t="str">
        <f>IFERROR(VLOOKUP(CONCATENATE($A241,BE$1),'Исх-фото'!$A$2:$F$4000,6,FALSE),"-")</f>
        <v>ДА</v>
      </c>
      <c r="BF241" s="9" t="str">
        <f>IFERROR(VLOOKUP(CONCATENATE($A241,BF$1),'Исх-фото'!$A$2:$F$4000,6,FALSE),"-")</f>
        <v>-</v>
      </c>
      <c r="BG241" s="9" t="str">
        <f>IFERROR(VLOOKUP(CONCATENATE($A241,BG$1),'Исх-фото'!$A$2:$F$4000,6,FALSE),"-")</f>
        <v>-</v>
      </c>
      <c r="BH241" s="9" t="str">
        <f>IFERROR(VLOOKUP(CONCATENATE($A241,BH$1),'Исх-фото'!$A$2:$F$4000,6,FALSE),"-")</f>
        <v>-</v>
      </c>
      <c r="BI241" s="9" t="str">
        <f>IFERROR(VLOOKUP(CONCATENATE($A241,BI$1),'Исх-фото'!$A$2:$F$4000,6,FALSE),"-")</f>
        <v>-</v>
      </c>
      <c r="BJ241" s="37"/>
      <c r="BK241" s="42"/>
      <c r="BR241" s="25"/>
      <c r="BS241" s="25"/>
      <c r="BV241" s="25"/>
      <c r="BW241" s="25"/>
      <c r="BX241" s="25"/>
    </row>
    <row r="242" spans="1:76">
      <c r="A242" s="38">
        <f t="shared" si="37"/>
        <v>43</v>
      </c>
      <c r="B242" s="36">
        <f t="shared" si="36"/>
        <v>23</v>
      </c>
      <c r="C242" s="36">
        <f t="shared" si="35"/>
        <v>3</v>
      </c>
      <c r="D242" s="9" t="str">
        <f>IFERROR(VLOOKUP(CONCATENATE($A242,D$1),'Исх-фото'!$A$2:$F$4000,6,FALSE),"-")</f>
        <v>НЕТ</v>
      </c>
      <c r="E242" s="9" t="str">
        <f>IFERROR(VLOOKUP(CONCATENATE($A242,E$1),'Исх-фото'!$A$2:$F$4000,6,FALSE),"-")</f>
        <v>-</v>
      </c>
      <c r="F242" s="9" t="str">
        <f>IFERROR(VLOOKUP(CONCATENATE($A242,F$1),'Исх-фото'!$A$2:$F$4000,6,FALSE),"-")</f>
        <v>-</v>
      </c>
      <c r="G242" s="9" t="str">
        <f>IFERROR(VLOOKUP(CONCATENATE($A242,G$1),'Исх-фото'!$A$2:$F$4000,6,FALSE),"-")</f>
        <v>-</v>
      </c>
      <c r="H242" s="9" t="str">
        <f>IFERROR(VLOOKUP(CONCATENATE($A242,H$1),'Исх-фото'!$A$2:$F$4000,6,FALSE),"-")</f>
        <v>-</v>
      </c>
      <c r="I242" s="9" t="str">
        <f>IFERROR(VLOOKUP(CONCATENATE($A242,I$1),'Исх-фото'!$A$2:$F$4000,6,FALSE),"-")</f>
        <v>-</v>
      </c>
      <c r="J242" s="9" t="str">
        <f>IFERROR(VLOOKUP(CONCATENATE($A242,J$1),'Исх-фото'!$A$2:$F$4000,6,FALSE),"-")</f>
        <v>-</v>
      </c>
      <c r="K242" s="9" t="str">
        <f>IFERROR(VLOOKUP(CONCATENATE($A242,K$1),'Исх-фото'!$A$2:$F$4000,6,FALSE),"-")</f>
        <v>-</v>
      </c>
      <c r="L242" s="9" t="str">
        <f>IFERROR(VLOOKUP(CONCATENATE($A242,L$1),'Исх-фото'!$A$2:$F$4000,6,FALSE),"-")</f>
        <v>-</v>
      </c>
      <c r="M242" s="9" t="str">
        <f>IFERROR(VLOOKUP(CONCATENATE($A242,M$1),'Исх-фото'!$A$2:$F$4000,6,FALSE),"-")</f>
        <v>-</v>
      </c>
      <c r="N242" s="9" t="str">
        <f>IFERROR(VLOOKUP(CONCATENATE($A242,N$1),'Исх-фото'!$A$2:$F$4000,6,FALSE),"-")</f>
        <v>-</v>
      </c>
      <c r="O242" s="9" t="str">
        <f>IFERROR(VLOOKUP(CONCATENATE($A242,O$1),'Исх-фото'!$A$2:$F$4000,6,FALSE),"-")</f>
        <v>-</v>
      </c>
      <c r="P242" s="9" t="str">
        <f>IFERROR(VLOOKUP(CONCATENATE($A242,P$1),'Исх-фото'!$A$2:$F$4000,6,FALSE),"-")</f>
        <v>-</v>
      </c>
      <c r="Q242" s="9" t="str">
        <f>IFERROR(VLOOKUP(CONCATENATE($A242,Q$1),'Исх-фото'!$A$2:$F$4000,6,FALSE),"-")</f>
        <v>НЕТ</v>
      </c>
      <c r="R242" s="9" t="str">
        <f>IFERROR(VLOOKUP(CONCATENATE($A242,R$1),'Исх-фото'!$A$2:$F$4000,6,FALSE),"-")</f>
        <v>-</v>
      </c>
      <c r="S242" s="9" t="str">
        <f>IFERROR(VLOOKUP(CONCATENATE($A242,S$1),'Исх-фото'!$A$2:$F$4000,6,FALSE),"-")</f>
        <v>-</v>
      </c>
      <c r="T242" s="9" t="str">
        <f>IFERROR(VLOOKUP(CONCATENATE($A242,T$1),'Исх-фото'!$A$2:$F$4000,6,FALSE),"-")</f>
        <v>НЕТ</v>
      </c>
      <c r="U242" s="9" t="str">
        <f>IFERROR(VLOOKUP(CONCATENATE($A242,U$1),'Исх-фото'!$A$2:$F$4000,6,FALSE),"-")</f>
        <v>ДА</v>
      </c>
      <c r="V242" s="9" t="str">
        <f>IFERROR(VLOOKUP(CONCATENATE($A242,V$1),'Исх-фото'!$A$2:$F$4000,6,FALSE),"-")</f>
        <v>-</v>
      </c>
      <c r="W242" s="9" t="str">
        <f>IFERROR(VLOOKUP(CONCATENATE($A242,W$1),'Исх-фото'!$A$2:$F$4000,6,FALSE),"-")</f>
        <v>-</v>
      </c>
      <c r="X242" s="9" t="str">
        <f>IFERROR(VLOOKUP(CONCATENATE($A242,X$1),'Исх-фото'!$A$2:$F$4000,6,FALSE),"-")</f>
        <v>-</v>
      </c>
      <c r="Y242" s="9" t="str">
        <f>IFERROR(VLOOKUP(CONCATENATE($A242,Y$1),'Исх-фото'!$A$2:$F$4000,6,FALSE),"-")</f>
        <v>-</v>
      </c>
      <c r="Z242" s="9" t="str">
        <f>IFERROR(VLOOKUP(CONCATENATE($A242,Z$1),'Исх-фото'!$A$2:$F$4000,6,FALSE),"-")</f>
        <v>НЕТ</v>
      </c>
      <c r="AA242" s="9" t="str">
        <f>IFERROR(VLOOKUP(CONCATENATE($A242,AA$1),'Исх-фото'!$A$2:$F$4000,6,FALSE),"-")</f>
        <v>-</v>
      </c>
      <c r="AB242" s="9" t="str">
        <f>IFERROR(VLOOKUP(CONCATENATE($A242,AB$1),'Исх-фото'!$A$2:$F$4000,6,FALSE),"-")</f>
        <v>-</v>
      </c>
      <c r="AC242" s="9" t="str">
        <f>IFERROR(VLOOKUP(CONCATENATE($A242,AC$1),'Исх-фото'!$A$2:$F$4000,6,FALSE),"-")</f>
        <v>-</v>
      </c>
      <c r="AD242" s="9" t="str">
        <f>IFERROR(VLOOKUP(CONCATENATE($A242,AD$1),'Исх-фото'!$A$2:$F$4000,6,FALSE),"-")</f>
        <v>-</v>
      </c>
      <c r="AE242" s="9" t="str">
        <f>IFERROR(VLOOKUP(CONCATENATE($A242,AE$1),'Исх-фото'!$A$2:$F$4000,6,FALSE),"-")</f>
        <v>-</v>
      </c>
      <c r="AF242" s="9" t="str">
        <f>IFERROR(VLOOKUP(CONCATENATE($A242,AF$1),'Исх-фото'!$A$2:$F$4000,6,FALSE),"-")</f>
        <v>-</v>
      </c>
      <c r="AG242" s="9" t="str">
        <f>IFERROR(VLOOKUP(CONCATENATE($A242,AG$1),'Исх-фото'!$A$2:$F$4000,6,FALSE),"-")</f>
        <v>ДА</v>
      </c>
      <c r="AH242" s="9" t="str">
        <f>IFERROR(VLOOKUP(CONCATENATE($A242,AH$1),'Исх-фото'!$A$2:$F$4000,6,FALSE),"-")</f>
        <v>-</v>
      </c>
      <c r="AI242" s="9" t="str">
        <f>IFERROR(VLOOKUP(CONCATENATE($A242,AI$1),'Исх-фото'!$A$2:$F$4000,6,FALSE),"-")</f>
        <v>НЕТ</v>
      </c>
      <c r="AJ242" s="9" t="str">
        <f>IFERROR(VLOOKUP(CONCATENATE($A242,AJ$1),'Исх-фото'!$A$2:$F$4000,6,FALSE),"-")</f>
        <v>ДА</v>
      </c>
      <c r="AK242" s="9" t="str">
        <f>IFERROR(VLOOKUP(CONCATENATE($A242,AK$1),'Исх-фото'!$A$2:$F$4000,6,FALSE),"-")</f>
        <v>-</v>
      </c>
      <c r="AL242" s="9" t="str">
        <f>IFERROR(VLOOKUP(CONCATENATE($A242,AL$1),'Исх-фото'!$A$2:$F$4000,6,FALSE),"-")</f>
        <v>-</v>
      </c>
      <c r="AM242" s="9" t="str">
        <f>IFERROR(VLOOKUP(CONCATENATE($A242,AM$1),'Исх-фото'!$A$2:$F$4000,6,FALSE),"-")</f>
        <v>ДА</v>
      </c>
      <c r="AN242" s="9" t="str">
        <f>IFERROR(VLOOKUP(CONCATENATE($A242,AN$1),'Исх-фото'!$A$2:$F$4000,6,FALSE),"-")</f>
        <v>ДА</v>
      </c>
      <c r="AO242" s="9" t="str">
        <f>IFERROR(VLOOKUP(CONCATENATE($A242,AO$1),'Исх-фото'!$A$2:$F$4000,6,FALSE),"-")</f>
        <v>-</v>
      </c>
      <c r="AP242" s="9" t="str">
        <f>IFERROR(VLOOKUP(CONCATENATE($A242,AP$1),'Исх-фото'!$A$2:$F$4000,6,FALSE),"-")</f>
        <v>ДА</v>
      </c>
      <c r="AQ242" s="9" t="str">
        <f>IFERROR(VLOOKUP(CONCATENATE($A242,AQ$1),'Исх-фото'!$A$2:$F$4000,6,FALSE),"-")</f>
        <v>-</v>
      </c>
      <c r="AR242" s="9" t="str">
        <f>IFERROR(VLOOKUP(CONCATENATE($A242,AR$1),'Исх-фото'!$A$2:$F$4000,6,FALSE),"-")</f>
        <v>-</v>
      </c>
      <c r="AS242" s="9" t="str">
        <f>IFERROR(VLOOKUP(CONCATENATE($A242,AS$1),'Исх-фото'!$A$2:$F$4000,6,FALSE),"-")</f>
        <v>-</v>
      </c>
      <c r="AT242" s="9" t="str">
        <f>IFERROR(VLOOKUP(CONCATENATE($A242,AT$1),'Исх-фото'!$A$2:$F$4000,6,FALSE),"-")</f>
        <v>-</v>
      </c>
      <c r="AU242" s="9" t="str">
        <f>IFERROR(VLOOKUP(CONCATENATE($A242,AU$1),'Исх-фото'!$A$2:$F$4000,6,FALSE),"-")</f>
        <v>-</v>
      </c>
      <c r="AV242" s="9" t="str">
        <f>IFERROR(VLOOKUP(CONCATENATE($A242,AV$1),'Исх-фото'!$A$2:$F$4000,6,FALSE),"-")</f>
        <v>-</v>
      </c>
      <c r="AW242" s="9" t="str">
        <f>IFERROR(VLOOKUP(CONCATENATE($A242,AW$1),'Исх-фото'!$A$2:$F$4000,6,FALSE),"-")</f>
        <v>-</v>
      </c>
      <c r="AX242" s="9" t="str">
        <f>IFERROR(VLOOKUP(CONCATENATE($A242,AX$1),'Исх-фото'!$A$2:$F$4000,6,FALSE),"-")</f>
        <v>-</v>
      </c>
      <c r="AY242" s="9" t="str">
        <f>IFERROR(VLOOKUP(CONCATENATE($A242,AY$1),'Исх-фото'!$A$2:$F$4000,6,FALSE),"-")</f>
        <v>-</v>
      </c>
      <c r="AZ242" s="9" t="str">
        <f>IFERROR(VLOOKUP(CONCATENATE($A242,AZ$1),'Исх-фото'!$A$2:$F$4000,6,FALSE),"-")</f>
        <v>-</v>
      </c>
      <c r="BA242" s="9" t="str">
        <f>IFERROR(VLOOKUP(CONCATENATE($A242,BA$1),'Исх-фото'!$A$2:$F$4000,6,FALSE),"-")</f>
        <v>-</v>
      </c>
      <c r="BB242" s="9" t="str">
        <f>IFERROR(VLOOKUP(CONCATENATE($A242,BB$1),'Исх-фото'!$A$2:$F$4000,6,FALSE),"-")</f>
        <v>-</v>
      </c>
      <c r="BC242" s="9" t="str">
        <f>IFERROR(VLOOKUP(CONCATENATE($A242,BC$1),'Исх-фото'!$A$2:$F$4000,6,FALSE),"-")</f>
        <v>НЕТ</v>
      </c>
      <c r="BD242" s="9" t="str">
        <f>IFERROR(VLOOKUP(CONCATENATE($A242,BD$1),'Исх-фото'!$A$2:$F$4000,6,FALSE),"-")</f>
        <v>-</v>
      </c>
      <c r="BE242" s="9" t="str">
        <f>IFERROR(VLOOKUP(CONCATENATE($A242,BE$1),'Исх-фото'!$A$2:$F$4000,6,FALSE),"-")</f>
        <v>НЕТ</v>
      </c>
      <c r="BF242" s="9" t="str">
        <f>IFERROR(VLOOKUP(CONCATENATE($A242,BF$1),'Исх-фото'!$A$2:$F$4000,6,FALSE),"-")</f>
        <v>НЕТ</v>
      </c>
      <c r="BG242" s="9" t="str">
        <f>IFERROR(VLOOKUP(CONCATENATE($A242,BG$1),'Исх-фото'!$A$2:$F$4000,6,FALSE),"-")</f>
        <v>-</v>
      </c>
      <c r="BH242" s="9" t="str">
        <f>IFERROR(VLOOKUP(CONCATENATE($A242,BH$1),'Исх-фото'!$A$2:$F$4000,6,FALSE),"-")</f>
        <v>-</v>
      </c>
      <c r="BI242" s="9" t="str">
        <f>IFERROR(VLOOKUP(CONCATENATE($A242,BI$1),'Исх-фото'!$A$2:$F$4000,6,FALSE),"-")</f>
        <v>-</v>
      </c>
      <c r="BJ242" s="37"/>
      <c r="BK242" s="42"/>
      <c r="BR242" s="25"/>
      <c r="BS242" s="25"/>
      <c r="BV242" s="25"/>
      <c r="BW242" s="25"/>
      <c r="BX242" s="25"/>
    </row>
    <row r="243" spans="1:76">
      <c r="A243" s="38">
        <f t="shared" si="37"/>
        <v>44</v>
      </c>
      <c r="B243" s="36">
        <f t="shared" si="36"/>
        <v>24</v>
      </c>
      <c r="C243" s="36">
        <f t="shared" si="35"/>
        <v>1</v>
      </c>
      <c r="D243" s="9" t="str">
        <f>IFERROR(VLOOKUP(CONCATENATE($A243,D$1),'Исх-фото'!$A$2:$F$4000,6,FALSE),"-")</f>
        <v>НЕТ</v>
      </c>
      <c r="E243" s="9" t="str">
        <f>IFERROR(VLOOKUP(CONCATENATE($A243,E$1),'Исх-фото'!$A$2:$F$4000,6,FALSE),"-")</f>
        <v>-</v>
      </c>
      <c r="F243" s="9" t="str">
        <f>IFERROR(VLOOKUP(CONCATENATE($A243,F$1),'Исх-фото'!$A$2:$F$4000,6,FALSE),"-")</f>
        <v>-</v>
      </c>
      <c r="G243" s="9" t="str">
        <f>IFERROR(VLOOKUP(CONCATENATE($A243,G$1),'Исх-фото'!$A$2:$F$4000,6,FALSE),"-")</f>
        <v>-</v>
      </c>
      <c r="H243" s="9" t="str">
        <f>IFERROR(VLOOKUP(CONCATENATE($A243,H$1),'Исх-фото'!$A$2:$F$4000,6,FALSE),"-")</f>
        <v>-</v>
      </c>
      <c r="I243" s="9" t="str">
        <f>IFERROR(VLOOKUP(CONCATENATE($A243,I$1),'Исх-фото'!$A$2:$F$4000,6,FALSE),"-")</f>
        <v>-</v>
      </c>
      <c r="J243" s="9" t="str">
        <f>IFERROR(VLOOKUP(CONCATENATE($A243,J$1),'Исх-фото'!$A$2:$F$4000,6,FALSE),"-")</f>
        <v>-</v>
      </c>
      <c r="K243" s="9" t="str">
        <f>IFERROR(VLOOKUP(CONCATENATE($A243,K$1),'Исх-фото'!$A$2:$F$4000,6,FALSE),"-")</f>
        <v>-</v>
      </c>
      <c r="L243" s="9" t="str">
        <f>IFERROR(VLOOKUP(CONCATENATE($A243,L$1),'Исх-фото'!$A$2:$F$4000,6,FALSE),"-")</f>
        <v>-</v>
      </c>
      <c r="M243" s="9" t="str">
        <f>IFERROR(VLOOKUP(CONCATENATE($A243,M$1),'Исх-фото'!$A$2:$F$4000,6,FALSE),"-")</f>
        <v>-</v>
      </c>
      <c r="N243" s="9" t="str">
        <f>IFERROR(VLOOKUP(CONCATENATE($A243,N$1),'Исх-фото'!$A$2:$F$4000,6,FALSE),"-")</f>
        <v>-</v>
      </c>
      <c r="O243" s="9" t="str">
        <f>IFERROR(VLOOKUP(CONCATENATE($A243,O$1),'Исх-фото'!$A$2:$F$4000,6,FALSE),"-")</f>
        <v>-</v>
      </c>
      <c r="P243" s="9" t="str">
        <f>IFERROR(VLOOKUP(CONCATENATE($A243,P$1),'Исх-фото'!$A$2:$F$4000,6,FALSE),"-")</f>
        <v>-</v>
      </c>
      <c r="Q243" s="9" t="str">
        <f>IFERROR(VLOOKUP(CONCATENATE($A243,Q$1),'Исх-фото'!$A$2:$F$4000,6,FALSE),"-")</f>
        <v>НЕТ</v>
      </c>
      <c r="R243" s="9" t="str">
        <f>IFERROR(VLOOKUP(CONCATENATE($A243,R$1),'Исх-фото'!$A$2:$F$4000,6,FALSE),"-")</f>
        <v>-</v>
      </c>
      <c r="S243" s="9" t="str">
        <f>IFERROR(VLOOKUP(CONCATENATE($A243,S$1),'Исх-фото'!$A$2:$F$4000,6,FALSE),"-")</f>
        <v>-</v>
      </c>
      <c r="T243" s="9" t="str">
        <f>IFERROR(VLOOKUP(CONCATENATE($A243,T$1),'Исх-фото'!$A$2:$F$4000,6,FALSE),"-")</f>
        <v>НЕТ</v>
      </c>
      <c r="U243" s="9" t="str">
        <f>IFERROR(VLOOKUP(CONCATENATE($A243,U$1),'Исх-фото'!$A$2:$F$4000,6,FALSE),"-")</f>
        <v>НЕТ</v>
      </c>
      <c r="V243" s="9" t="str">
        <f>IFERROR(VLOOKUP(CONCATENATE($A243,V$1),'Исх-фото'!$A$2:$F$4000,6,FALSE),"-")</f>
        <v>-</v>
      </c>
      <c r="W243" s="9" t="str">
        <f>IFERROR(VLOOKUP(CONCATENATE($A243,W$1),'Исх-фото'!$A$2:$F$4000,6,FALSE),"-")</f>
        <v>-</v>
      </c>
      <c r="X243" s="9" t="str">
        <f>IFERROR(VLOOKUP(CONCATENATE($A243,X$1),'Исх-фото'!$A$2:$F$4000,6,FALSE),"-")</f>
        <v>-</v>
      </c>
      <c r="Y243" s="9" t="str">
        <f>IFERROR(VLOOKUP(CONCATENATE($A243,Y$1),'Исх-фото'!$A$2:$F$4000,6,FALSE),"-")</f>
        <v>-</v>
      </c>
      <c r="Z243" s="9" t="str">
        <f>IFERROR(VLOOKUP(CONCATENATE($A243,Z$1),'Исх-фото'!$A$2:$F$4000,6,FALSE),"-")</f>
        <v>НЕТ</v>
      </c>
      <c r="AA243" s="9" t="str">
        <f>IFERROR(VLOOKUP(CONCATENATE($A243,AA$1),'Исх-фото'!$A$2:$F$4000,6,FALSE),"-")</f>
        <v>-</v>
      </c>
      <c r="AB243" s="9" t="str">
        <f>IFERROR(VLOOKUP(CONCATENATE($A243,AB$1),'Исх-фото'!$A$2:$F$4000,6,FALSE),"-")</f>
        <v>-</v>
      </c>
      <c r="AC243" s="9" t="str">
        <f>IFERROR(VLOOKUP(CONCATENATE($A243,AC$1),'Исх-фото'!$A$2:$F$4000,6,FALSE),"-")</f>
        <v>-</v>
      </c>
      <c r="AD243" s="9" t="str">
        <f>IFERROR(VLOOKUP(CONCATENATE($A243,AD$1),'Исх-фото'!$A$2:$F$4000,6,FALSE),"-")</f>
        <v>-</v>
      </c>
      <c r="AE243" s="9" t="str">
        <f>IFERROR(VLOOKUP(CONCATENATE($A243,AE$1),'Исх-фото'!$A$2:$F$4000,6,FALSE),"-")</f>
        <v>-</v>
      </c>
      <c r="AF243" s="9" t="str">
        <f>IFERROR(VLOOKUP(CONCATENATE($A243,AF$1),'Исх-фото'!$A$2:$F$4000,6,FALSE),"-")</f>
        <v>-</v>
      </c>
      <c r="AG243" s="9" t="str">
        <f>IFERROR(VLOOKUP(CONCATENATE($A243,AG$1),'Исх-фото'!$A$2:$F$4000,6,FALSE),"-")</f>
        <v>ДА</v>
      </c>
      <c r="AH243" s="9" t="str">
        <f>IFERROR(VLOOKUP(CONCATENATE($A243,AH$1),'Исх-фото'!$A$2:$F$4000,6,FALSE),"-")</f>
        <v>-</v>
      </c>
      <c r="AI243" s="9" t="str">
        <f>IFERROR(VLOOKUP(CONCATENATE($A243,AI$1),'Исх-фото'!$A$2:$F$4000,6,FALSE),"-")</f>
        <v>НЕТ</v>
      </c>
      <c r="AJ243" s="9" t="str">
        <f>IFERROR(VLOOKUP(CONCATENATE($A243,AJ$1),'Исх-фото'!$A$2:$F$4000,6,FALSE),"-")</f>
        <v>НЕТ</v>
      </c>
      <c r="AK243" s="9" t="str">
        <f>IFERROR(VLOOKUP(CONCATENATE($A243,AK$1),'Исх-фото'!$A$2:$F$4000,6,FALSE),"-")</f>
        <v>НЕТ</v>
      </c>
      <c r="AL243" s="9" t="str">
        <f>IFERROR(VLOOKUP(CONCATENATE($A243,AL$1),'Исх-фото'!$A$2:$F$4000,6,FALSE),"-")</f>
        <v>-</v>
      </c>
      <c r="AM243" s="9" t="str">
        <f>IFERROR(VLOOKUP(CONCATENATE($A243,AM$1),'Исх-фото'!$A$2:$F$4000,6,FALSE),"-")</f>
        <v>ДА</v>
      </c>
      <c r="AN243" s="9" t="str">
        <f>IFERROR(VLOOKUP(CONCATENATE($A243,AN$1),'Исх-фото'!$A$2:$F$4000,6,FALSE),"-")</f>
        <v>ДА</v>
      </c>
      <c r="AO243" s="9" t="str">
        <f>IFERROR(VLOOKUP(CONCATENATE($A243,AO$1),'Исх-фото'!$A$2:$F$4000,6,FALSE),"-")</f>
        <v>-</v>
      </c>
      <c r="AP243" s="9" t="str">
        <f>IFERROR(VLOOKUP(CONCATENATE($A243,AP$1),'Исх-фото'!$A$2:$F$4000,6,FALSE),"-")</f>
        <v>ДА</v>
      </c>
      <c r="AQ243" s="9" t="str">
        <f>IFERROR(VLOOKUP(CONCATENATE($A243,AQ$1),'Исх-фото'!$A$2:$F$4000,6,FALSE),"-")</f>
        <v>-</v>
      </c>
      <c r="AR243" s="9" t="str">
        <f>IFERROR(VLOOKUP(CONCATENATE($A243,AR$1),'Исх-фото'!$A$2:$F$4000,6,FALSE),"-")</f>
        <v>-</v>
      </c>
      <c r="AS243" s="9" t="str">
        <f>IFERROR(VLOOKUP(CONCATENATE($A243,AS$1),'Исх-фото'!$A$2:$F$4000,6,FALSE),"-")</f>
        <v>ДА</v>
      </c>
      <c r="AT243" s="9" t="str">
        <f>IFERROR(VLOOKUP(CONCATENATE($A243,AT$1),'Исх-фото'!$A$2:$F$4000,6,FALSE),"-")</f>
        <v>-</v>
      </c>
      <c r="AU243" s="9" t="str">
        <f>IFERROR(VLOOKUP(CONCATENATE($A243,AU$1),'Исх-фото'!$A$2:$F$4000,6,FALSE),"-")</f>
        <v>-</v>
      </c>
      <c r="AV243" s="9" t="str">
        <f>IFERROR(VLOOKUP(CONCATENATE($A243,AV$1),'Исх-фото'!$A$2:$F$4000,6,FALSE),"-")</f>
        <v>-</v>
      </c>
      <c r="AW243" s="9" t="str">
        <f>IFERROR(VLOOKUP(CONCATENATE($A243,AW$1),'Исх-фото'!$A$2:$F$4000,6,FALSE),"-")</f>
        <v>-</v>
      </c>
      <c r="AX243" s="9" t="str">
        <f>IFERROR(VLOOKUP(CONCATENATE($A243,AX$1),'Исх-фото'!$A$2:$F$4000,6,FALSE),"-")</f>
        <v>-</v>
      </c>
      <c r="AY243" s="9" t="str">
        <f>IFERROR(VLOOKUP(CONCATENATE($A243,AY$1),'Исх-фото'!$A$2:$F$4000,6,FALSE),"-")</f>
        <v>-</v>
      </c>
      <c r="AZ243" s="9" t="str">
        <f>IFERROR(VLOOKUP(CONCATENATE($A243,AZ$1),'Исх-фото'!$A$2:$F$4000,6,FALSE),"-")</f>
        <v>-</v>
      </c>
      <c r="BA243" s="9" t="str">
        <f>IFERROR(VLOOKUP(CONCATENATE($A243,BA$1),'Исх-фото'!$A$2:$F$4000,6,FALSE),"-")</f>
        <v>-</v>
      </c>
      <c r="BB243" s="9" t="str">
        <f>IFERROR(VLOOKUP(CONCATENATE($A243,BB$1),'Исх-фото'!$A$2:$F$4000,6,FALSE),"-")</f>
        <v>НЕТ</v>
      </c>
      <c r="BC243" s="9" t="str">
        <f>IFERROR(VLOOKUP(CONCATENATE($A243,BC$1),'Исх-фото'!$A$2:$F$4000,6,FALSE),"-")</f>
        <v>НЕТ</v>
      </c>
      <c r="BD243" s="9" t="str">
        <f>IFERROR(VLOOKUP(CONCATENATE($A243,BD$1),'Исх-фото'!$A$2:$F$4000,6,FALSE),"-")</f>
        <v>-</v>
      </c>
      <c r="BE243" s="9" t="str">
        <f>IFERROR(VLOOKUP(CONCATENATE($A243,BE$1),'Исх-фото'!$A$2:$F$4000,6,FALSE),"-")</f>
        <v>НЕТ</v>
      </c>
      <c r="BF243" s="9" t="str">
        <f>IFERROR(VLOOKUP(CONCATENATE($A243,BF$1),'Исх-фото'!$A$2:$F$4000,6,FALSE),"-")</f>
        <v>НЕТ</v>
      </c>
      <c r="BG243" s="9" t="str">
        <f>IFERROR(VLOOKUP(CONCATENATE($A243,BG$1),'Исх-фото'!$A$2:$F$4000,6,FALSE),"-")</f>
        <v>-</v>
      </c>
      <c r="BH243" s="9" t="str">
        <f>IFERROR(VLOOKUP(CONCATENATE($A243,BH$1),'Исх-фото'!$A$2:$F$4000,6,FALSE),"-")</f>
        <v>-</v>
      </c>
      <c r="BI243" s="9" t="str">
        <f>IFERROR(VLOOKUP(CONCATENATE($A243,BI$1),'Исх-фото'!$A$2:$F$4000,6,FALSE),"-")</f>
        <v>-</v>
      </c>
      <c r="BJ243" s="37"/>
      <c r="BK243" s="42"/>
      <c r="BR243" s="25"/>
      <c r="BS243" s="25"/>
      <c r="BV243" s="25"/>
      <c r="BW243" s="25"/>
      <c r="BX243" s="25"/>
    </row>
    <row r="244" spans="1:76">
      <c r="A244" s="38">
        <f t="shared" si="37"/>
        <v>45</v>
      </c>
      <c r="B244" s="36">
        <f t="shared" si="36"/>
        <v>24</v>
      </c>
      <c r="C244" s="36">
        <f t="shared" si="35"/>
        <v>2</v>
      </c>
      <c r="D244" s="9" t="str">
        <f>IFERROR(VLOOKUP(CONCATENATE($A244,D$1),'Исх-фото'!$A$2:$F$4000,6,FALSE),"-")</f>
        <v>НЕТ</v>
      </c>
      <c r="E244" s="9" t="str">
        <f>IFERROR(VLOOKUP(CONCATENATE($A244,E$1),'Исх-фото'!$A$2:$F$4000,6,FALSE),"-")</f>
        <v>-</v>
      </c>
      <c r="F244" s="9" t="str">
        <f>IFERROR(VLOOKUP(CONCATENATE($A244,F$1),'Исх-фото'!$A$2:$F$4000,6,FALSE),"-")</f>
        <v>-</v>
      </c>
      <c r="G244" s="9" t="str">
        <f>IFERROR(VLOOKUP(CONCATENATE($A244,G$1),'Исх-фото'!$A$2:$F$4000,6,FALSE),"-")</f>
        <v>-</v>
      </c>
      <c r="H244" s="9" t="str">
        <f>IFERROR(VLOOKUP(CONCATENATE($A244,H$1),'Исх-фото'!$A$2:$F$4000,6,FALSE),"-")</f>
        <v>-</v>
      </c>
      <c r="I244" s="9" t="str">
        <f>IFERROR(VLOOKUP(CONCATENATE($A244,I$1),'Исх-фото'!$A$2:$F$4000,6,FALSE),"-")</f>
        <v>-</v>
      </c>
      <c r="J244" s="9" t="str">
        <f>IFERROR(VLOOKUP(CONCATENATE($A244,J$1),'Исх-фото'!$A$2:$F$4000,6,FALSE),"-")</f>
        <v>-</v>
      </c>
      <c r="K244" s="9" t="str">
        <f>IFERROR(VLOOKUP(CONCATENATE($A244,K$1),'Исх-фото'!$A$2:$F$4000,6,FALSE),"-")</f>
        <v>-</v>
      </c>
      <c r="L244" s="9" t="str">
        <f>IFERROR(VLOOKUP(CONCATENATE($A244,L$1),'Исх-фото'!$A$2:$F$4000,6,FALSE),"-")</f>
        <v>-</v>
      </c>
      <c r="M244" s="9" t="str">
        <f>IFERROR(VLOOKUP(CONCATENATE($A244,M$1),'Исх-фото'!$A$2:$F$4000,6,FALSE),"-")</f>
        <v>-</v>
      </c>
      <c r="N244" s="9" t="str">
        <f>IFERROR(VLOOKUP(CONCATENATE($A244,N$1),'Исх-фото'!$A$2:$F$4000,6,FALSE),"-")</f>
        <v>-</v>
      </c>
      <c r="O244" s="9" t="str">
        <f>IFERROR(VLOOKUP(CONCATENATE($A244,O$1),'Исх-фото'!$A$2:$F$4000,6,FALSE),"-")</f>
        <v>-</v>
      </c>
      <c r="P244" s="9" t="str">
        <f>IFERROR(VLOOKUP(CONCATENATE($A244,P$1),'Исх-фото'!$A$2:$F$4000,6,FALSE),"-")</f>
        <v>-</v>
      </c>
      <c r="Q244" s="9" t="str">
        <f>IFERROR(VLOOKUP(CONCATENATE($A244,Q$1),'Исх-фото'!$A$2:$F$4000,6,FALSE),"-")</f>
        <v>НЕТ</v>
      </c>
      <c r="R244" s="9" t="str">
        <f>IFERROR(VLOOKUP(CONCATENATE($A244,R$1),'Исх-фото'!$A$2:$F$4000,6,FALSE),"-")</f>
        <v>-</v>
      </c>
      <c r="S244" s="9" t="str">
        <f>IFERROR(VLOOKUP(CONCATENATE($A244,S$1),'Исх-фото'!$A$2:$F$4000,6,FALSE),"-")</f>
        <v>-</v>
      </c>
      <c r="T244" s="9" t="str">
        <f>IFERROR(VLOOKUP(CONCATENATE($A244,T$1),'Исх-фото'!$A$2:$F$4000,6,FALSE),"-")</f>
        <v>НЕТ</v>
      </c>
      <c r="U244" s="9" t="str">
        <f>IFERROR(VLOOKUP(CONCATENATE($A244,U$1),'Исх-фото'!$A$2:$F$4000,6,FALSE),"-")</f>
        <v>ДА</v>
      </c>
      <c r="V244" s="9" t="str">
        <f>IFERROR(VLOOKUP(CONCATENATE($A244,V$1),'Исх-фото'!$A$2:$F$4000,6,FALSE),"-")</f>
        <v>-</v>
      </c>
      <c r="W244" s="9" t="str">
        <f>IFERROR(VLOOKUP(CONCATENATE($A244,W$1),'Исх-фото'!$A$2:$F$4000,6,FALSE),"-")</f>
        <v>-</v>
      </c>
      <c r="X244" s="9" t="str">
        <f>IFERROR(VLOOKUP(CONCATENATE($A244,X$1),'Исх-фото'!$A$2:$F$4000,6,FALSE),"-")</f>
        <v>-</v>
      </c>
      <c r="Y244" s="9" t="str">
        <f>IFERROR(VLOOKUP(CONCATENATE($A244,Y$1),'Исх-фото'!$A$2:$F$4000,6,FALSE),"-")</f>
        <v>-</v>
      </c>
      <c r="Z244" s="9" t="str">
        <f>IFERROR(VLOOKUP(CONCATENATE($A244,Z$1),'Исх-фото'!$A$2:$F$4000,6,FALSE),"-")</f>
        <v>НЕТ</v>
      </c>
      <c r="AA244" s="9" t="str">
        <f>IFERROR(VLOOKUP(CONCATENATE($A244,AA$1),'Исх-фото'!$A$2:$F$4000,6,FALSE),"-")</f>
        <v>-</v>
      </c>
      <c r="AB244" s="9" t="str">
        <f>IFERROR(VLOOKUP(CONCATENATE($A244,AB$1),'Исх-фото'!$A$2:$F$4000,6,FALSE),"-")</f>
        <v>НЕТ</v>
      </c>
      <c r="AC244" s="9" t="str">
        <f>IFERROR(VLOOKUP(CONCATENATE($A244,AC$1),'Исх-фото'!$A$2:$F$4000,6,FALSE),"-")</f>
        <v>-</v>
      </c>
      <c r="AD244" s="9" t="str">
        <f>IFERROR(VLOOKUP(CONCATENATE($A244,AD$1),'Исх-фото'!$A$2:$F$4000,6,FALSE),"-")</f>
        <v>-</v>
      </c>
      <c r="AE244" s="9" t="str">
        <f>IFERROR(VLOOKUP(CONCATENATE($A244,AE$1),'Исх-фото'!$A$2:$F$4000,6,FALSE),"-")</f>
        <v>-</v>
      </c>
      <c r="AF244" s="9" t="str">
        <f>IFERROR(VLOOKUP(CONCATENATE($A244,AF$1),'Исх-фото'!$A$2:$F$4000,6,FALSE),"-")</f>
        <v>-</v>
      </c>
      <c r="AG244" s="9" t="str">
        <f>IFERROR(VLOOKUP(CONCATENATE($A244,AG$1),'Исх-фото'!$A$2:$F$4000,6,FALSE),"-")</f>
        <v>ДА</v>
      </c>
      <c r="AH244" s="9" t="str">
        <f>IFERROR(VLOOKUP(CONCATENATE($A244,AH$1),'Исх-фото'!$A$2:$F$4000,6,FALSE),"-")</f>
        <v>-</v>
      </c>
      <c r="AI244" s="9" t="str">
        <f>IFERROR(VLOOKUP(CONCATENATE($A244,AI$1),'Исх-фото'!$A$2:$F$4000,6,FALSE),"-")</f>
        <v>ДА</v>
      </c>
      <c r="AJ244" s="9" t="str">
        <f>IFERROR(VLOOKUP(CONCATENATE($A244,AJ$1),'Исх-фото'!$A$2:$F$4000,6,FALSE),"-")</f>
        <v>ДА</v>
      </c>
      <c r="AK244" s="9" t="str">
        <f>IFERROR(VLOOKUP(CONCATENATE($A244,AK$1),'Исх-фото'!$A$2:$F$4000,6,FALSE),"-")</f>
        <v>-</v>
      </c>
      <c r="AL244" s="9" t="str">
        <f>IFERROR(VLOOKUP(CONCATENATE($A244,AL$1),'Исх-фото'!$A$2:$F$4000,6,FALSE),"-")</f>
        <v>-</v>
      </c>
      <c r="AM244" s="9" t="str">
        <f>IFERROR(VLOOKUP(CONCATENATE($A244,AM$1),'Исх-фото'!$A$2:$F$4000,6,FALSE),"-")</f>
        <v>ДА</v>
      </c>
      <c r="AN244" s="9" t="str">
        <f>IFERROR(VLOOKUP(CONCATENATE($A244,AN$1),'Исх-фото'!$A$2:$F$4000,6,FALSE),"-")</f>
        <v>ДА</v>
      </c>
      <c r="AO244" s="9" t="str">
        <f>IFERROR(VLOOKUP(CONCATENATE($A244,AO$1),'Исх-фото'!$A$2:$F$4000,6,FALSE),"-")</f>
        <v>-</v>
      </c>
      <c r="AP244" s="9" t="str">
        <f>IFERROR(VLOOKUP(CONCATENATE($A244,AP$1),'Исх-фото'!$A$2:$F$4000,6,FALSE),"-")</f>
        <v>НЕТ</v>
      </c>
      <c r="AQ244" s="9" t="str">
        <f>IFERROR(VLOOKUP(CONCATENATE($A244,AQ$1),'Исх-фото'!$A$2:$F$4000,6,FALSE),"-")</f>
        <v>-</v>
      </c>
      <c r="AR244" s="9" t="str">
        <f>IFERROR(VLOOKUP(CONCATENATE($A244,AR$1),'Исх-фото'!$A$2:$F$4000,6,FALSE),"-")</f>
        <v>-</v>
      </c>
      <c r="AS244" s="9" t="str">
        <f>IFERROR(VLOOKUP(CONCATENATE($A244,AS$1),'Исх-фото'!$A$2:$F$4000,6,FALSE),"-")</f>
        <v>ДА</v>
      </c>
      <c r="AT244" s="9" t="str">
        <f>IFERROR(VLOOKUP(CONCATENATE($A244,AT$1),'Исх-фото'!$A$2:$F$4000,6,FALSE),"-")</f>
        <v>-</v>
      </c>
      <c r="AU244" s="9" t="str">
        <f>IFERROR(VLOOKUP(CONCATENATE($A244,AU$1),'Исх-фото'!$A$2:$F$4000,6,FALSE),"-")</f>
        <v>-</v>
      </c>
      <c r="AV244" s="9" t="str">
        <f>IFERROR(VLOOKUP(CONCATENATE($A244,AV$1),'Исх-фото'!$A$2:$F$4000,6,FALSE),"-")</f>
        <v>-</v>
      </c>
      <c r="AW244" s="9" t="str">
        <f>IFERROR(VLOOKUP(CONCATENATE($A244,AW$1),'Исх-фото'!$A$2:$F$4000,6,FALSE),"-")</f>
        <v>НЕТ</v>
      </c>
      <c r="AX244" s="9" t="str">
        <f>IFERROR(VLOOKUP(CONCATENATE($A244,AX$1),'Исх-фото'!$A$2:$F$4000,6,FALSE),"-")</f>
        <v>-</v>
      </c>
      <c r="AY244" s="9" t="str">
        <f>IFERROR(VLOOKUP(CONCATENATE($A244,AY$1),'Исх-фото'!$A$2:$F$4000,6,FALSE),"-")</f>
        <v>-</v>
      </c>
      <c r="AZ244" s="9" t="str">
        <f>IFERROR(VLOOKUP(CONCATENATE($A244,AZ$1),'Исх-фото'!$A$2:$F$4000,6,FALSE),"-")</f>
        <v>ДА</v>
      </c>
      <c r="BA244" s="9" t="str">
        <f>IFERROR(VLOOKUP(CONCATENATE($A244,BA$1),'Исх-фото'!$A$2:$F$4000,6,FALSE),"-")</f>
        <v>-</v>
      </c>
      <c r="BB244" s="9" t="str">
        <f>IFERROR(VLOOKUP(CONCATENATE($A244,BB$1),'Исх-фото'!$A$2:$F$4000,6,FALSE),"-")</f>
        <v>НЕТ</v>
      </c>
      <c r="BC244" s="9" t="str">
        <f>IFERROR(VLOOKUP(CONCATENATE($A244,BC$1),'Исх-фото'!$A$2:$F$4000,6,FALSE),"-")</f>
        <v>НЕТ</v>
      </c>
      <c r="BD244" s="9" t="str">
        <f>IFERROR(VLOOKUP(CONCATENATE($A244,BD$1),'Исх-фото'!$A$2:$F$4000,6,FALSE),"-")</f>
        <v>-</v>
      </c>
      <c r="BE244" s="9" t="str">
        <f>IFERROR(VLOOKUP(CONCATENATE($A244,BE$1),'Исх-фото'!$A$2:$F$4000,6,FALSE),"-")</f>
        <v>ДА</v>
      </c>
      <c r="BF244" s="9" t="str">
        <f>IFERROR(VLOOKUP(CONCATENATE($A244,BF$1),'Исх-фото'!$A$2:$F$4000,6,FALSE),"-")</f>
        <v>-</v>
      </c>
      <c r="BG244" s="9" t="str">
        <f>IFERROR(VLOOKUP(CONCATENATE($A244,BG$1),'Исх-фото'!$A$2:$F$4000,6,FALSE),"-")</f>
        <v>-</v>
      </c>
      <c r="BH244" s="9" t="str">
        <f>IFERROR(VLOOKUP(CONCATENATE($A244,BH$1),'Исх-фото'!$A$2:$F$4000,6,FALSE),"-")</f>
        <v>НЕТ</v>
      </c>
      <c r="BI244" s="9" t="str">
        <f>IFERROR(VLOOKUP(CONCATENATE($A244,BI$1),'Исх-фото'!$A$2:$F$4000,6,FALSE),"-")</f>
        <v>НЕТ</v>
      </c>
      <c r="BJ244" s="37"/>
      <c r="BK244" s="42"/>
      <c r="BR244" s="25"/>
      <c r="BS244" s="25"/>
      <c r="BV244" s="25"/>
      <c r="BW244" s="25"/>
      <c r="BX244" s="25"/>
    </row>
    <row r="245" spans="1:76">
      <c r="A245" s="38">
        <f t="shared" si="37"/>
        <v>46</v>
      </c>
      <c r="B245" s="36">
        <f t="shared" si="36"/>
        <v>24</v>
      </c>
      <c r="C245" s="36">
        <f t="shared" si="35"/>
        <v>3</v>
      </c>
      <c r="D245" s="9" t="str">
        <f>IFERROR(VLOOKUP(CONCATENATE($A245,D$1),'Исх-фото'!$A$2:$F$4000,6,FALSE),"-")</f>
        <v>НЕТ</v>
      </c>
      <c r="E245" s="9" t="str">
        <f>IFERROR(VLOOKUP(CONCATENATE($A245,E$1),'Исх-фото'!$A$2:$F$4000,6,FALSE),"-")</f>
        <v>-</v>
      </c>
      <c r="F245" s="9" t="str">
        <f>IFERROR(VLOOKUP(CONCATENATE($A245,F$1),'Исх-фото'!$A$2:$F$4000,6,FALSE),"-")</f>
        <v>-</v>
      </c>
      <c r="G245" s="9" t="str">
        <f>IFERROR(VLOOKUP(CONCATENATE($A245,G$1),'Исх-фото'!$A$2:$F$4000,6,FALSE),"-")</f>
        <v>-</v>
      </c>
      <c r="H245" s="9" t="str">
        <f>IFERROR(VLOOKUP(CONCATENATE($A245,H$1),'Исх-фото'!$A$2:$F$4000,6,FALSE),"-")</f>
        <v>-</v>
      </c>
      <c r="I245" s="9" t="str">
        <f>IFERROR(VLOOKUP(CONCATENATE($A245,I$1),'Исх-фото'!$A$2:$F$4000,6,FALSE),"-")</f>
        <v>-</v>
      </c>
      <c r="J245" s="9" t="str">
        <f>IFERROR(VLOOKUP(CONCATENATE($A245,J$1),'Исх-фото'!$A$2:$F$4000,6,FALSE),"-")</f>
        <v>-</v>
      </c>
      <c r="K245" s="9" t="str">
        <f>IFERROR(VLOOKUP(CONCATENATE($A245,K$1),'Исх-фото'!$A$2:$F$4000,6,FALSE),"-")</f>
        <v>-</v>
      </c>
      <c r="L245" s="9" t="str">
        <f>IFERROR(VLOOKUP(CONCATENATE($A245,L$1),'Исх-фото'!$A$2:$F$4000,6,FALSE),"-")</f>
        <v>-</v>
      </c>
      <c r="M245" s="9" t="str">
        <f>IFERROR(VLOOKUP(CONCATENATE($A245,M$1),'Исх-фото'!$A$2:$F$4000,6,FALSE),"-")</f>
        <v>-</v>
      </c>
      <c r="N245" s="9" t="str">
        <f>IFERROR(VLOOKUP(CONCATENATE($A245,N$1),'Исх-фото'!$A$2:$F$4000,6,FALSE),"-")</f>
        <v>-</v>
      </c>
      <c r="O245" s="9" t="str">
        <f>IFERROR(VLOOKUP(CONCATENATE($A245,O$1),'Исх-фото'!$A$2:$F$4000,6,FALSE),"-")</f>
        <v>-</v>
      </c>
      <c r="P245" s="9" t="str">
        <f>IFERROR(VLOOKUP(CONCATENATE($A245,P$1),'Исх-фото'!$A$2:$F$4000,6,FALSE),"-")</f>
        <v>-</v>
      </c>
      <c r="Q245" s="9" t="str">
        <f>IFERROR(VLOOKUP(CONCATENATE($A245,Q$1),'Исх-фото'!$A$2:$F$4000,6,FALSE),"-")</f>
        <v>НЕТ</v>
      </c>
      <c r="R245" s="9" t="str">
        <f>IFERROR(VLOOKUP(CONCATENATE($A245,R$1),'Исх-фото'!$A$2:$F$4000,6,FALSE),"-")</f>
        <v>-</v>
      </c>
      <c r="S245" s="9" t="str">
        <f>IFERROR(VLOOKUP(CONCATENATE($A245,S$1),'Исх-фото'!$A$2:$F$4000,6,FALSE),"-")</f>
        <v>-</v>
      </c>
      <c r="T245" s="9" t="str">
        <f>IFERROR(VLOOKUP(CONCATENATE($A245,T$1),'Исх-фото'!$A$2:$F$4000,6,FALSE),"-")</f>
        <v>НЕТ</v>
      </c>
      <c r="U245" s="9" t="str">
        <f>IFERROR(VLOOKUP(CONCATENATE($A245,U$1),'Исх-фото'!$A$2:$F$4000,6,FALSE),"-")</f>
        <v>НЕТ</v>
      </c>
      <c r="V245" s="9" t="str">
        <f>IFERROR(VLOOKUP(CONCATENATE($A245,V$1),'Исх-фото'!$A$2:$F$4000,6,FALSE),"-")</f>
        <v>-</v>
      </c>
      <c r="W245" s="9" t="str">
        <f>IFERROR(VLOOKUP(CONCATENATE($A245,W$1),'Исх-фото'!$A$2:$F$4000,6,FALSE),"-")</f>
        <v>-</v>
      </c>
      <c r="X245" s="9" t="str">
        <f>IFERROR(VLOOKUP(CONCATENATE($A245,X$1),'Исх-фото'!$A$2:$F$4000,6,FALSE),"-")</f>
        <v>-</v>
      </c>
      <c r="Y245" s="9" t="str">
        <f>IFERROR(VLOOKUP(CONCATENATE($A245,Y$1),'Исх-фото'!$A$2:$F$4000,6,FALSE),"-")</f>
        <v>-</v>
      </c>
      <c r="Z245" s="9" t="str">
        <f>IFERROR(VLOOKUP(CONCATENATE($A245,Z$1),'Исх-фото'!$A$2:$F$4000,6,FALSE),"-")</f>
        <v>НЕТ</v>
      </c>
      <c r="AA245" s="9" t="str">
        <f>IFERROR(VLOOKUP(CONCATENATE($A245,AA$1),'Исх-фото'!$A$2:$F$4000,6,FALSE),"-")</f>
        <v>-</v>
      </c>
      <c r="AB245" s="9" t="str">
        <f>IFERROR(VLOOKUP(CONCATENATE($A245,AB$1),'Исх-фото'!$A$2:$F$4000,6,FALSE),"-")</f>
        <v>-</v>
      </c>
      <c r="AC245" s="9" t="str">
        <f>IFERROR(VLOOKUP(CONCATENATE($A245,AC$1),'Исх-фото'!$A$2:$F$4000,6,FALSE),"-")</f>
        <v>-</v>
      </c>
      <c r="AD245" s="9" t="str">
        <f>IFERROR(VLOOKUP(CONCATENATE($A245,AD$1),'Исх-фото'!$A$2:$F$4000,6,FALSE),"-")</f>
        <v>-</v>
      </c>
      <c r="AE245" s="9" t="str">
        <f>IFERROR(VLOOKUP(CONCATENATE($A245,AE$1),'Исх-фото'!$A$2:$F$4000,6,FALSE),"-")</f>
        <v>-</v>
      </c>
      <c r="AF245" s="9" t="str">
        <f>IFERROR(VLOOKUP(CONCATENATE($A245,AF$1),'Исх-фото'!$A$2:$F$4000,6,FALSE),"-")</f>
        <v>-</v>
      </c>
      <c r="AG245" s="9" t="str">
        <f>IFERROR(VLOOKUP(CONCATENATE($A245,AG$1),'Исх-фото'!$A$2:$F$4000,6,FALSE),"-")</f>
        <v>ДА</v>
      </c>
      <c r="AH245" s="9" t="str">
        <f>IFERROR(VLOOKUP(CONCATENATE($A245,AH$1),'Исх-фото'!$A$2:$F$4000,6,FALSE),"-")</f>
        <v>-</v>
      </c>
      <c r="AI245" s="9" t="str">
        <f>IFERROR(VLOOKUP(CONCATENATE($A245,AI$1),'Исх-фото'!$A$2:$F$4000,6,FALSE),"-")</f>
        <v>НЕТ</v>
      </c>
      <c r="AJ245" s="9" t="str">
        <f>IFERROR(VLOOKUP(CONCATENATE($A245,AJ$1),'Исх-фото'!$A$2:$F$4000,6,FALSE),"-")</f>
        <v>НЕТ</v>
      </c>
      <c r="AK245" s="9" t="str">
        <f>IFERROR(VLOOKUP(CONCATENATE($A245,AK$1),'Исх-фото'!$A$2:$F$4000,6,FALSE),"-")</f>
        <v>-</v>
      </c>
      <c r="AL245" s="9" t="str">
        <f>IFERROR(VLOOKUP(CONCATENATE($A245,AL$1),'Исх-фото'!$A$2:$F$4000,6,FALSE),"-")</f>
        <v>-</v>
      </c>
      <c r="AM245" s="9" t="str">
        <f>IFERROR(VLOOKUP(CONCATENATE($A245,AM$1),'Исх-фото'!$A$2:$F$4000,6,FALSE),"-")</f>
        <v>ДА</v>
      </c>
      <c r="AN245" s="9" t="str">
        <f>IFERROR(VLOOKUP(CONCATENATE($A245,AN$1),'Исх-фото'!$A$2:$F$4000,6,FALSE),"-")</f>
        <v>ДА</v>
      </c>
      <c r="AO245" s="9" t="str">
        <f>IFERROR(VLOOKUP(CONCATENATE($A245,AO$1),'Исх-фото'!$A$2:$F$4000,6,FALSE),"-")</f>
        <v>-</v>
      </c>
      <c r="AP245" s="9" t="str">
        <f>IFERROR(VLOOKUP(CONCATENATE($A245,AP$1),'Исх-фото'!$A$2:$F$4000,6,FALSE),"-")</f>
        <v>ДА</v>
      </c>
      <c r="AQ245" s="9" t="str">
        <f>IFERROR(VLOOKUP(CONCATENATE($A245,AQ$1),'Исх-фото'!$A$2:$F$4000,6,FALSE),"-")</f>
        <v>-</v>
      </c>
      <c r="AR245" s="9" t="str">
        <f>IFERROR(VLOOKUP(CONCATENATE($A245,AR$1),'Исх-фото'!$A$2:$F$4000,6,FALSE),"-")</f>
        <v>-</v>
      </c>
      <c r="AS245" s="9" t="str">
        <f>IFERROR(VLOOKUP(CONCATENATE($A245,AS$1),'Исх-фото'!$A$2:$F$4000,6,FALSE),"-")</f>
        <v>ДА</v>
      </c>
      <c r="AT245" s="9" t="str">
        <f>IFERROR(VLOOKUP(CONCATENATE($A245,AT$1),'Исх-фото'!$A$2:$F$4000,6,FALSE),"-")</f>
        <v>-</v>
      </c>
      <c r="AU245" s="9" t="str">
        <f>IFERROR(VLOOKUP(CONCATENATE($A245,AU$1),'Исх-фото'!$A$2:$F$4000,6,FALSE),"-")</f>
        <v>-</v>
      </c>
      <c r="AV245" s="9" t="str">
        <f>IFERROR(VLOOKUP(CONCATENATE($A245,AV$1),'Исх-фото'!$A$2:$F$4000,6,FALSE),"-")</f>
        <v>-</v>
      </c>
      <c r="AW245" s="9" t="str">
        <f>IFERROR(VLOOKUP(CONCATENATE($A245,AW$1),'Исх-фото'!$A$2:$F$4000,6,FALSE),"-")</f>
        <v>НЕТ</v>
      </c>
      <c r="AX245" s="9" t="str">
        <f>IFERROR(VLOOKUP(CONCATENATE($A245,AX$1),'Исх-фото'!$A$2:$F$4000,6,FALSE),"-")</f>
        <v>-</v>
      </c>
      <c r="AY245" s="9" t="str">
        <f>IFERROR(VLOOKUP(CONCATENATE($A245,AY$1),'Исх-фото'!$A$2:$F$4000,6,FALSE),"-")</f>
        <v>-</v>
      </c>
      <c r="AZ245" s="9" t="str">
        <f>IFERROR(VLOOKUP(CONCATENATE($A245,AZ$1),'Исх-фото'!$A$2:$F$4000,6,FALSE),"-")</f>
        <v>-</v>
      </c>
      <c r="BA245" s="9" t="str">
        <f>IFERROR(VLOOKUP(CONCATENATE($A245,BA$1),'Исх-фото'!$A$2:$F$4000,6,FALSE),"-")</f>
        <v>-</v>
      </c>
      <c r="BB245" s="9" t="str">
        <f>IFERROR(VLOOKUP(CONCATENATE($A245,BB$1),'Исх-фото'!$A$2:$F$4000,6,FALSE),"-")</f>
        <v>НЕТ</v>
      </c>
      <c r="BC245" s="9" t="str">
        <f>IFERROR(VLOOKUP(CONCATENATE($A245,BC$1),'Исх-фото'!$A$2:$F$4000,6,FALSE),"-")</f>
        <v>НЕТ</v>
      </c>
      <c r="BD245" s="9" t="str">
        <f>IFERROR(VLOOKUP(CONCATENATE($A245,BD$1),'Исх-фото'!$A$2:$F$4000,6,FALSE),"-")</f>
        <v>-</v>
      </c>
      <c r="BE245" s="9" t="str">
        <f>IFERROR(VLOOKUP(CONCATENATE($A245,BE$1),'Исх-фото'!$A$2:$F$4000,6,FALSE),"-")</f>
        <v>НЕТ</v>
      </c>
      <c r="BF245" s="9" t="str">
        <f>IFERROR(VLOOKUP(CONCATENATE($A245,BF$1),'Исх-фото'!$A$2:$F$4000,6,FALSE),"-")</f>
        <v>НЕТ</v>
      </c>
      <c r="BG245" s="9" t="str">
        <f>IFERROR(VLOOKUP(CONCATENATE($A245,BG$1),'Исх-фото'!$A$2:$F$4000,6,FALSE),"-")</f>
        <v>-</v>
      </c>
      <c r="BH245" s="9" t="str">
        <f>IFERROR(VLOOKUP(CONCATENATE($A245,BH$1),'Исх-фото'!$A$2:$F$4000,6,FALSE),"-")</f>
        <v>-</v>
      </c>
      <c r="BI245" s="9" t="str">
        <f>IFERROR(VLOOKUP(CONCATENATE($A245,BI$1),'Исх-фото'!$A$2:$F$4000,6,FALSE),"-")</f>
        <v>-</v>
      </c>
      <c r="BJ245" s="37"/>
      <c r="BK245" s="42"/>
      <c r="BR245" s="25"/>
      <c r="BS245" s="25"/>
      <c r="BV245" s="25"/>
      <c r="BW245" s="25"/>
      <c r="BX245" s="25"/>
    </row>
    <row r="246" spans="1:76">
      <c r="A246" s="38">
        <f t="shared" si="37"/>
        <v>47</v>
      </c>
      <c r="B246" s="36">
        <f t="shared" si="36"/>
        <v>25</v>
      </c>
      <c r="C246" s="36">
        <f t="shared" si="35"/>
        <v>1</v>
      </c>
      <c r="D246" s="9" t="str">
        <f>IFERROR(VLOOKUP(CONCATENATE($A246,D$1),'Исх-фото'!$A$2:$F$4000,6,FALSE),"-")</f>
        <v>НЕТ</v>
      </c>
      <c r="E246" s="9" t="str">
        <f>IFERROR(VLOOKUP(CONCATENATE($A246,E$1),'Исх-фото'!$A$2:$F$4000,6,FALSE),"-")</f>
        <v>-</v>
      </c>
      <c r="F246" s="9" t="str">
        <f>IFERROR(VLOOKUP(CONCATENATE($A246,F$1),'Исх-фото'!$A$2:$F$4000,6,FALSE),"-")</f>
        <v>-</v>
      </c>
      <c r="G246" s="9" t="str">
        <f>IFERROR(VLOOKUP(CONCATENATE($A246,G$1),'Исх-фото'!$A$2:$F$4000,6,FALSE),"-")</f>
        <v>-</v>
      </c>
      <c r="H246" s="9" t="str">
        <f>IFERROR(VLOOKUP(CONCATENATE($A246,H$1),'Исх-фото'!$A$2:$F$4000,6,FALSE),"-")</f>
        <v>-</v>
      </c>
      <c r="I246" s="9" t="str">
        <f>IFERROR(VLOOKUP(CONCATENATE($A246,I$1),'Исх-фото'!$A$2:$F$4000,6,FALSE),"-")</f>
        <v>-</v>
      </c>
      <c r="J246" s="9" t="str">
        <f>IFERROR(VLOOKUP(CONCATENATE($A246,J$1),'Исх-фото'!$A$2:$F$4000,6,FALSE),"-")</f>
        <v>-</v>
      </c>
      <c r="K246" s="9" t="str">
        <f>IFERROR(VLOOKUP(CONCATENATE($A246,K$1),'Исх-фото'!$A$2:$F$4000,6,FALSE),"-")</f>
        <v>-</v>
      </c>
      <c r="L246" s="9" t="str">
        <f>IFERROR(VLOOKUP(CONCATENATE($A246,L$1),'Исх-фото'!$A$2:$F$4000,6,FALSE),"-")</f>
        <v>-</v>
      </c>
      <c r="M246" s="9" t="str">
        <f>IFERROR(VLOOKUP(CONCATENATE($A246,M$1),'Исх-фото'!$A$2:$F$4000,6,FALSE),"-")</f>
        <v>-</v>
      </c>
      <c r="N246" s="9" t="str">
        <f>IFERROR(VLOOKUP(CONCATENATE($A246,N$1),'Исх-фото'!$A$2:$F$4000,6,FALSE),"-")</f>
        <v>-</v>
      </c>
      <c r="O246" s="9" t="str">
        <f>IFERROR(VLOOKUP(CONCATENATE($A246,O$1),'Исх-фото'!$A$2:$F$4000,6,FALSE),"-")</f>
        <v>-</v>
      </c>
      <c r="P246" s="9" t="str">
        <f>IFERROR(VLOOKUP(CONCATENATE($A246,P$1),'Исх-фото'!$A$2:$F$4000,6,FALSE),"-")</f>
        <v>-</v>
      </c>
      <c r="Q246" s="9" t="str">
        <f>IFERROR(VLOOKUP(CONCATENATE($A246,Q$1),'Исх-фото'!$A$2:$F$4000,6,FALSE),"-")</f>
        <v>НЕТ</v>
      </c>
      <c r="R246" s="9" t="str">
        <f>IFERROR(VLOOKUP(CONCATENATE($A246,R$1),'Исх-фото'!$A$2:$F$4000,6,FALSE),"-")</f>
        <v>-</v>
      </c>
      <c r="S246" s="9" t="str">
        <f>IFERROR(VLOOKUP(CONCATENATE($A246,S$1),'Исх-фото'!$A$2:$F$4000,6,FALSE),"-")</f>
        <v>-</v>
      </c>
      <c r="T246" s="9" t="str">
        <f>IFERROR(VLOOKUP(CONCATENATE($A246,T$1),'Исх-фото'!$A$2:$F$4000,6,FALSE),"-")</f>
        <v>НЕТ</v>
      </c>
      <c r="U246" s="9" t="str">
        <f>IFERROR(VLOOKUP(CONCATENATE($A246,U$1),'Исх-фото'!$A$2:$F$4000,6,FALSE),"-")</f>
        <v>ДА</v>
      </c>
      <c r="V246" s="9" t="str">
        <f>IFERROR(VLOOKUP(CONCATENATE($A246,V$1),'Исх-фото'!$A$2:$F$4000,6,FALSE),"-")</f>
        <v>-</v>
      </c>
      <c r="W246" s="9" t="str">
        <f>IFERROR(VLOOKUP(CONCATENATE($A246,W$1),'Исх-фото'!$A$2:$F$4000,6,FALSE),"-")</f>
        <v>-</v>
      </c>
      <c r="X246" s="9" t="str">
        <f>IFERROR(VLOOKUP(CONCATENATE($A246,X$1),'Исх-фото'!$A$2:$F$4000,6,FALSE),"-")</f>
        <v>-</v>
      </c>
      <c r="Y246" s="9" t="str">
        <f>IFERROR(VLOOKUP(CONCATENATE($A246,Y$1),'Исх-фото'!$A$2:$F$4000,6,FALSE),"-")</f>
        <v>-</v>
      </c>
      <c r="Z246" s="9" t="str">
        <f>IFERROR(VLOOKUP(CONCATENATE($A246,Z$1),'Исх-фото'!$A$2:$F$4000,6,FALSE),"-")</f>
        <v>НЕТ</v>
      </c>
      <c r="AA246" s="9" t="str">
        <f>IFERROR(VLOOKUP(CONCATENATE($A246,AA$1),'Исх-фото'!$A$2:$F$4000,6,FALSE),"-")</f>
        <v>-</v>
      </c>
      <c r="AB246" s="9" t="str">
        <f>IFERROR(VLOOKUP(CONCATENATE($A246,AB$1),'Исх-фото'!$A$2:$F$4000,6,FALSE),"-")</f>
        <v>-</v>
      </c>
      <c r="AC246" s="9" t="str">
        <f>IFERROR(VLOOKUP(CONCATENATE($A246,AC$1),'Исх-фото'!$A$2:$F$4000,6,FALSE),"-")</f>
        <v>-</v>
      </c>
      <c r="AD246" s="9" t="str">
        <f>IFERROR(VLOOKUP(CONCATENATE($A246,AD$1),'Исх-фото'!$A$2:$F$4000,6,FALSE),"-")</f>
        <v>-</v>
      </c>
      <c r="AE246" s="9" t="str">
        <f>IFERROR(VLOOKUP(CONCATENATE($A246,AE$1),'Исх-фото'!$A$2:$F$4000,6,FALSE),"-")</f>
        <v>-</v>
      </c>
      <c r="AF246" s="9" t="str">
        <f>IFERROR(VLOOKUP(CONCATENATE($A246,AF$1),'Исх-фото'!$A$2:$F$4000,6,FALSE),"-")</f>
        <v>-</v>
      </c>
      <c r="AG246" s="9" t="str">
        <f>IFERROR(VLOOKUP(CONCATENATE($A246,AG$1),'Исх-фото'!$A$2:$F$4000,6,FALSE),"-")</f>
        <v>ДА</v>
      </c>
      <c r="AH246" s="9" t="str">
        <f>IFERROR(VLOOKUP(CONCATENATE($A246,AH$1),'Исх-фото'!$A$2:$F$4000,6,FALSE),"-")</f>
        <v>-</v>
      </c>
      <c r="AI246" s="9" t="str">
        <f>IFERROR(VLOOKUP(CONCATENATE($A246,AI$1),'Исх-фото'!$A$2:$F$4000,6,FALSE),"-")</f>
        <v>-</v>
      </c>
      <c r="AJ246" s="9" t="str">
        <f>IFERROR(VLOOKUP(CONCATENATE($A246,AJ$1),'Исх-фото'!$A$2:$F$4000,6,FALSE),"-")</f>
        <v>НЕТ</v>
      </c>
      <c r="AK246" s="9" t="str">
        <f>IFERROR(VLOOKUP(CONCATENATE($A246,AK$1),'Исх-фото'!$A$2:$F$4000,6,FALSE),"-")</f>
        <v>НЕТ</v>
      </c>
      <c r="AL246" s="9" t="str">
        <f>IFERROR(VLOOKUP(CONCATENATE($A246,AL$1),'Исх-фото'!$A$2:$F$4000,6,FALSE),"-")</f>
        <v>-</v>
      </c>
      <c r="AM246" s="9" t="str">
        <f>IFERROR(VLOOKUP(CONCATENATE($A246,AM$1),'Исх-фото'!$A$2:$F$4000,6,FALSE),"-")</f>
        <v>ДА</v>
      </c>
      <c r="AN246" s="9" t="str">
        <f>IFERROR(VLOOKUP(CONCATENATE($A246,AN$1),'Исх-фото'!$A$2:$F$4000,6,FALSE),"-")</f>
        <v>ДА</v>
      </c>
      <c r="AO246" s="9" t="str">
        <f>IFERROR(VLOOKUP(CONCATENATE($A246,AO$1),'Исх-фото'!$A$2:$F$4000,6,FALSE),"-")</f>
        <v>-</v>
      </c>
      <c r="AP246" s="9" t="str">
        <f>IFERROR(VLOOKUP(CONCATENATE($A246,AP$1),'Исх-фото'!$A$2:$F$4000,6,FALSE),"-")</f>
        <v>НЕТ</v>
      </c>
      <c r="AQ246" s="9" t="str">
        <f>IFERROR(VLOOKUP(CONCATENATE($A246,AQ$1),'Исх-фото'!$A$2:$F$4000,6,FALSE),"-")</f>
        <v>-</v>
      </c>
      <c r="AR246" s="9" t="str">
        <f>IFERROR(VLOOKUP(CONCATENATE($A246,AR$1),'Исх-фото'!$A$2:$F$4000,6,FALSE),"-")</f>
        <v>-</v>
      </c>
      <c r="AS246" s="9" t="str">
        <f>IFERROR(VLOOKUP(CONCATENATE($A246,AS$1),'Исх-фото'!$A$2:$F$4000,6,FALSE),"-")</f>
        <v>ДА</v>
      </c>
      <c r="AT246" s="9" t="str">
        <f>IFERROR(VLOOKUP(CONCATENATE($A246,AT$1),'Исх-фото'!$A$2:$F$4000,6,FALSE),"-")</f>
        <v>-</v>
      </c>
      <c r="AU246" s="9" t="str">
        <f>IFERROR(VLOOKUP(CONCATENATE($A246,AU$1),'Исх-фото'!$A$2:$F$4000,6,FALSE),"-")</f>
        <v>-</v>
      </c>
      <c r="AV246" s="9" t="str">
        <f>IFERROR(VLOOKUP(CONCATENATE($A246,AV$1),'Исх-фото'!$A$2:$F$4000,6,FALSE),"-")</f>
        <v>-</v>
      </c>
      <c r="AW246" s="9" t="str">
        <f>IFERROR(VLOOKUP(CONCATENATE($A246,AW$1),'Исх-фото'!$A$2:$F$4000,6,FALSE),"-")</f>
        <v>НЕТ</v>
      </c>
      <c r="AX246" s="9" t="str">
        <f>IFERROR(VLOOKUP(CONCATENATE($A246,AX$1),'Исх-фото'!$A$2:$F$4000,6,FALSE),"-")</f>
        <v>-</v>
      </c>
      <c r="AY246" s="9" t="str">
        <f>IFERROR(VLOOKUP(CONCATENATE($A246,AY$1),'Исх-фото'!$A$2:$F$4000,6,FALSE),"-")</f>
        <v>-</v>
      </c>
      <c r="AZ246" s="9" t="str">
        <f>IFERROR(VLOOKUP(CONCATENATE($A246,AZ$1),'Исх-фото'!$A$2:$F$4000,6,FALSE),"-")</f>
        <v>-</v>
      </c>
      <c r="BA246" s="9" t="str">
        <f>IFERROR(VLOOKUP(CONCATENATE($A246,BA$1),'Исх-фото'!$A$2:$F$4000,6,FALSE),"-")</f>
        <v>-</v>
      </c>
      <c r="BB246" s="9" t="str">
        <f>IFERROR(VLOOKUP(CONCATENATE($A246,BB$1),'Исх-фото'!$A$2:$F$4000,6,FALSE),"-")</f>
        <v>-</v>
      </c>
      <c r="BC246" s="9" t="str">
        <f>IFERROR(VLOOKUP(CONCATENATE($A246,BC$1),'Исх-фото'!$A$2:$F$4000,6,FALSE),"-")</f>
        <v>НЕТ</v>
      </c>
      <c r="BD246" s="9" t="str">
        <f>IFERROR(VLOOKUP(CONCATENATE($A246,BD$1),'Исх-фото'!$A$2:$F$4000,6,FALSE),"-")</f>
        <v>-</v>
      </c>
      <c r="BE246" s="9" t="str">
        <f>IFERROR(VLOOKUP(CONCATENATE($A246,BE$1),'Исх-фото'!$A$2:$F$4000,6,FALSE),"-")</f>
        <v>НЕТ</v>
      </c>
      <c r="BF246" s="9" t="str">
        <f>IFERROR(VLOOKUP(CONCATENATE($A246,BF$1),'Исх-фото'!$A$2:$F$4000,6,FALSE),"-")</f>
        <v>-</v>
      </c>
      <c r="BG246" s="9" t="str">
        <f>IFERROR(VLOOKUP(CONCATENATE($A246,BG$1),'Исх-фото'!$A$2:$F$4000,6,FALSE),"-")</f>
        <v>-</v>
      </c>
      <c r="BH246" s="9" t="str">
        <f>IFERROR(VLOOKUP(CONCATENATE($A246,BH$1),'Исх-фото'!$A$2:$F$4000,6,FALSE),"-")</f>
        <v>НЕТ</v>
      </c>
      <c r="BI246" s="9" t="str">
        <f>IFERROR(VLOOKUP(CONCATENATE($A246,BI$1),'Исх-фото'!$A$2:$F$4000,6,FALSE),"-")</f>
        <v>-</v>
      </c>
      <c r="BJ246" s="37"/>
      <c r="BK246" s="42"/>
      <c r="BR246" s="25"/>
      <c r="BS246" s="25"/>
      <c r="BV246" s="25"/>
      <c r="BW246" s="25"/>
      <c r="BX246" s="25"/>
    </row>
    <row r="247" spans="1:76">
      <c r="A247" s="38">
        <f t="shared" si="37"/>
        <v>48</v>
      </c>
      <c r="B247" s="36">
        <f t="shared" si="36"/>
        <v>25</v>
      </c>
      <c r="C247" s="36">
        <f t="shared" si="35"/>
        <v>2</v>
      </c>
      <c r="D247" s="9" t="str">
        <f>IFERROR(VLOOKUP(CONCATENATE($A247,D$1),'Исх-фото'!$A$2:$F$4000,6,FALSE),"-")</f>
        <v>ДА</v>
      </c>
      <c r="E247" s="9" t="str">
        <f>IFERROR(VLOOKUP(CONCATENATE($A247,E$1),'Исх-фото'!$A$2:$F$4000,6,FALSE),"-")</f>
        <v>-</v>
      </c>
      <c r="F247" s="9" t="str">
        <f>IFERROR(VLOOKUP(CONCATENATE($A247,F$1),'Исх-фото'!$A$2:$F$4000,6,FALSE),"-")</f>
        <v>-</v>
      </c>
      <c r="G247" s="9" t="str">
        <f>IFERROR(VLOOKUP(CONCATENATE($A247,G$1),'Исх-фото'!$A$2:$F$4000,6,FALSE),"-")</f>
        <v>-</v>
      </c>
      <c r="H247" s="9" t="str">
        <f>IFERROR(VLOOKUP(CONCATENATE($A247,H$1),'Исх-фото'!$A$2:$F$4000,6,FALSE),"-")</f>
        <v>-</v>
      </c>
      <c r="I247" s="9" t="str">
        <f>IFERROR(VLOOKUP(CONCATENATE($A247,I$1),'Исх-фото'!$A$2:$F$4000,6,FALSE),"-")</f>
        <v>-</v>
      </c>
      <c r="J247" s="9" t="str">
        <f>IFERROR(VLOOKUP(CONCATENATE($A247,J$1),'Исх-фото'!$A$2:$F$4000,6,FALSE),"-")</f>
        <v>-</v>
      </c>
      <c r="K247" s="9" t="str">
        <f>IFERROR(VLOOKUP(CONCATENATE($A247,K$1),'Исх-фото'!$A$2:$F$4000,6,FALSE),"-")</f>
        <v>-</v>
      </c>
      <c r="L247" s="9" t="str">
        <f>IFERROR(VLOOKUP(CONCATENATE($A247,L$1),'Исх-фото'!$A$2:$F$4000,6,FALSE),"-")</f>
        <v>-</v>
      </c>
      <c r="M247" s="9" t="str">
        <f>IFERROR(VLOOKUP(CONCATENATE($A247,M$1),'Исх-фото'!$A$2:$F$4000,6,FALSE),"-")</f>
        <v>ДА</v>
      </c>
      <c r="N247" s="9" t="str">
        <f>IFERROR(VLOOKUP(CONCATENATE($A247,N$1),'Исх-фото'!$A$2:$F$4000,6,FALSE),"-")</f>
        <v>-</v>
      </c>
      <c r="O247" s="9" t="str">
        <f>IFERROR(VLOOKUP(CONCATENATE($A247,O$1),'Исх-фото'!$A$2:$F$4000,6,FALSE),"-")</f>
        <v>-</v>
      </c>
      <c r="P247" s="9" t="str">
        <f>IFERROR(VLOOKUP(CONCATENATE($A247,P$1),'Исх-фото'!$A$2:$F$4000,6,FALSE),"-")</f>
        <v>-</v>
      </c>
      <c r="Q247" s="9" t="str">
        <f>IFERROR(VLOOKUP(CONCATENATE($A247,Q$1),'Исх-фото'!$A$2:$F$4000,6,FALSE),"-")</f>
        <v>НЕТ</v>
      </c>
      <c r="R247" s="9" t="str">
        <f>IFERROR(VLOOKUP(CONCATENATE($A247,R$1),'Исх-фото'!$A$2:$F$4000,6,FALSE),"-")</f>
        <v>-</v>
      </c>
      <c r="S247" s="9" t="str">
        <f>IFERROR(VLOOKUP(CONCATENATE($A247,S$1),'Исх-фото'!$A$2:$F$4000,6,FALSE),"-")</f>
        <v>НЕТ</v>
      </c>
      <c r="T247" s="9" t="str">
        <f>IFERROR(VLOOKUP(CONCATENATE($A247,T$1),'Исх-фото'!$A$2:$F$4000,6,FALSE),"-")</f>
        <v>НЕТ</v>
      </c>
      <c r="U247" s="9" t="str">
        <f>IFERROR(VLOOKUP(CONCATENATE($A247,U$1),'Исх-фото'!$A$2:$F$4000,6,FALSE),"-")</f>
        <v>ДА</v>
      </c>
      <c r="V247" s="9" t="str">
        <f>IFERROR(VLOOKUP(CONCATENATE($A247,V$1),'Исх-фото'!$A$2:$F$4000,6,FALSE),"-")</f>
        <v>-</v>
      </c>
      <c r="W247" s="9" t="str">
        <f>IFERROR(VLOOKUP(CONCATENATE($A247,W$1),'Исх-фото'!$A$2:$F$4000,6,FALSE),"-")</f>
        <v>-</v>
      </c>
      <c r="X247" s="9" t="str">
        <f>IFERROR(VLOOKUP(CONCATENATE($A247,X$1),'Исх-фото'!$A$2:$F$4000,6,FALSE),"-")</f>
        <v>-</v>
      </c>
      <c r="Y247" s="9" t="str">
        <f>IFERROR(VLOOKUP(CONCATENATE($A247,Y$1),'Исх-фото'!$A$2:$F$4000,6,FALSE),"-")</f>
        <v>-</v>
      </c>
      <c r="Z247" s="9" t="str">
        <f>IFERROR(VLOOKUP(CONCATENATE($A247,Z$1),'Исх-фото'!$A$2:$F$4000,6,FALSE),"-")</f>
        <v>ДА</v>
      </c>
      <c r="AA247" s="9" t="str">
        <f>IFERROR(VLOOKUP(CONCATENATE($A247,AA$1),'Исх-фото'!$A$2:$F$4000,6,FALSE),"-")</f>
        <v>-</v>
      </c>
      <c r="AB247" s="9" t="str">
        <f>IFERROR(VLOOKUP(CONCATENATE($A247,AB$1),'Исх-фото'!$A$2:$F$4000,6,FALSE),"-")</f>
        <v>-</v>
      </c>
      <c r="AC247" s="9" t="str">
        <f>IFERROR(VLOOKUP(CONCATENATE($A247,AC$1),'Исх-фото'!$A$2:$F$4000,6,FALSE),"-")</f>
        <v>-</v>
      </c>
      <c r="AD247" s="9" t="str">
        <f>IFERROR(VLOOKUP(CONCATENATE($A247,AD$1),'Исх-фото'!$A$2:$F$4000,6,FALSE),"-")</f>
        <v>-</v>
      </c>
      <c r="AE247" s="9" t="str">
        <f>IFERROR(VLOOKUP(CONCATENATE($A247,AE$1),'Исх-фото'!$A$2:$F$4000,6,FALSE),"-")</f>
        <v>-</v>
      </c>
      <c r="AF247" s="9" t="str">
        <f>IFERROR(VLOOKUP(CONCATENATE($A247,AF$1),'Исх-фото'!$A$2:$F$4000,6,FALSE),"-")</f>
        <v>-</v>
      </c>
      <c r="AG247" s="9" t="str">
        <f>IFERROR(VLOOKUP(CONCATENATE($A247,AG$1),'Исх-фото'!$A$2:$F$4000,6,FALSE),"-")</f>
        <v>ДА</v>
      </c>
      <c r="AH247" s="9" t="str">
        <f>IFERROR(VLOOKUP(CONCATENATE($A247,AH$1),'Исх-фото'!$A$2:$F$4000,6,FALSE),"-")</f>
        <v>-</v>
      </c>
      <c r="AI247" s="9" t="str">
        <f>IFERROR(VLOOKUP(CONCATENATE($A247,AI$1),'Исх-фото'!$A$2:$F$4000,6,FALSE),"-")</f>
        <v>НЕТ</v>
      </c>
      <c r="AJ247" s="9" t="str">
        <f>IFERROR(VLOOKUP(CONCATENATE($A247,AJ$1),'Исх-фото'!$A$2:$F$4000,6,FALSE),"-")</f>
        <v>НЕТ</v>
      </c>
      <c r="AK247" s="9" t="str">
        <f>IFERROR(VLOOKUP(CONCATENATE($A247,AK$1),'Исх-фото'!$A$2:$F$4000,6,FALSE),"-")</f>
        <v>ДА</v>
      </c>
      <c r="AL247" s="9" t="str">
        <f>IFERROR(VLOOKUP(CONCATENATE($A247,AL$1),'Исх-фото'!$A$2:$F$4000,6,FALSE),"-")</f>
        <v>НЕТ</v>
      </c>
      <c r="AM247" s="9" t="str">
        <f>IFERROR(VLOOKUP(CONCATENATE($A247,AM$1),'Исх-фото'!$A$2:$F$4000,6,FALSE),"-")</f>
        <v>ДА</v>
      </c>
      <c r="AN247" s="9" t="str">
        <f>IFERROR(VLOOKUP(CONCATENATE($A247,AN$1),'Исх-фото'!$A$2:$F$4000,6,FALSE),"-")</f>
        <v>ДА</v>
      </c>
      <c r="AO247" s="9" t="str">
        <f>IFERROR(VLOOKUP(CONCATENATE($A247,AO$1),'Исх-фото'!$A$2:$F$4000,6,FALSE),"-")</f>
        <v>-</v>
      </c>
      <c r="AP247" s="9" t="str">
        <f>IFERROR(VLOOKUP(CONCATENATE($A247,AP$1),'Исх-фото'!$A$2:$F$4000,6,FALSE),"-")</f>
        <v>ДА</v>
      </c>
      <c r="AQ247" s="9" t="str">
        <f>IFERROR(VLOOKUP(CONCATENATE($A247,AQ$1),'Исх-фото'!$A$2:$F$4000,6,FALSE),"-")</f>
        <v>-</v>
      </c>
      <c r="AR247" s="9" t="str">
        <f>IFERROR(VLOOKUP(CONCATENATE($A247,AR$1),'Исх-фото'!$A$2:$F$4000,6,FALSE),"-")</f>
        <v>-</v>
      </c>
      <c r="AS247" s="9" t="str">
        <f>IFERROR(VLOOKUP(CONCATENATE($A247,AS$1),'Исх-фото'!$A$2:$F$4000,6,FALSE),"-")</f>
        <v>ДА</v>
      </c>
      <c r="AT247" s="9" t="str">
        <f>IFERROR(VLOOKUP(CONCATENATE($A247,AT$1),'Исх-фото'!$A$2:$F$4000,6,FALSE),"-")</f>
        <v>-</v>
      </c>
      <c r="AU247" s="9" t="str">
        <f>IFERROR(VLOOKUP(CONCATENATE($A247,AU$1),'Исх-фото'!$A$2:$F$4000,6,FALSE),"-")</f>
        <v>-</v>
      </c>
      <c r="AV247" s="9" t="str">
        <f>IFERROR(VLOOKUP(CONCATENATE($A247,AV$1),'Исх-фото'!$A$2:$F$4000,6,FALSE),"-")</f>
        <v>-</v>
      </c>
      <c r="AW247" s="9" t="str">
        <f>IFERROR(VLOOKUP(CONCATENATE($A247,AW$1),'Исх-фото'!$A$2:$F$4000,6,FALSE),"-")</f>
        <v>НЕТ</v>
      </c>
      <c r="AX247" s="9" t="str">
        <f>IFERROR(VLOOKUP(CONCATENATE($A247,AX$1),'Исх-фото'!$A$2:$F$4000,6,FALSE),"-")</f>
        <v>-</v>
      </c>
      <c r="AY247" s="9" t="str">
        <f>IFERROR(VLOOKUP(CONCATENATE($A247,AY$1),'Исх-фото'!$A$2:$F$4000,6,FALSE),"-")</f>
        <v>-</v>
      </c>
      <c r="AZ247" s="9" t="str">
        <f>IFERROR(VLOOKUP(CONCATENATE($A247,AZ$1),'Исх-фото'!$A$2:$F$4000,6,FALSE),"-")</f>
        <v>ДА</v>
      </c>
      <c r="BA247" s="9" t="str">
        <f>IFERROR(VLOOKUP(CONCATENATE($A247,BA$1),'Исх-фото'!$A$2:$F$4000,6,FALSE),"-")</f>
        <v>-</v>
      </c>
      <c r="BB247" s="9" t="str">
        <f>IFERROR(VLOOKUP(CONCATENATE($A247,BB$1),'Исх-фото'!$A$2:$F$4000,6,FALSE),"-")</f>
        <v>-</v>
      </c>
      <c r="BC247" s="9" t="str">
        <f>IFERROR(VLOOKUP(CONCATENATE($A247,BC$1),'Исх-фото'!$A$2:$F$4000,6,FALSE),"-")</f>
        <v>НЕТ</v>
      </c>
      <c r="BD247" s="9" t="str">
        <f>IFERROR(VLOOKUP(CONCATENATE($A247,BD$1),'Исх-фото'!$A$2:$F$4000,6,FALSE),"-")</f>
        <v>-</v>
      </c>
      <c r="BE247" s="9" t="str">
        <f>IFERROR(VLOOKUP(CONCATENATE($A247,BE$1),'Исх-фото'!$A$2:$F$4000,6,FALSE),"-")</f>
        <v>НЕТ</v>
      </c>
      <c r="BF247" s="9" t="str">
        <f>IFERROR(VLOOKUP(CONCATENATE($A247,BF$1),'Исх-фото'!$A$2:$F$4000,6,FALSE),"-")</f>
        <v>-</v>
      </c>
      <c r="BG247" s="9" t="str">
        <f>IFERROR(VLOOKUP(CONCATENATE($A247,BG$1),'Исх-фото'!$A$2:$F$4000,6,FALSE),"-")</f>
        <v>-</v>
      </c>
      <c r="BH247" s="9" t="str">
        <f>IFERROR(VLOOKUP(CONCATENATE($A247,BH$1),'Исх-фото'!$A$2:$F$4000,6,FALSE),"-")</f>
        <v>НЕТ</v>
      </c>
      <c r="BI247" s="9" t="str">
        <f>IFERROR(VLOOKUP(CONCATENATE($A247,BI$1),'Исх-фото'!$A$2:$F$4000,6,FALSE),"-")</f>
        <v>-</v>
      </c>
      <c r="BJ247" s="37"/>
      <c r="BK247" s="42"/>
      <c r="BR247" s="25"/>
      <c r="BS247" s="25"/>
      <c r="BV247" s="25"/>
      <c r="BW247" s="25"/>
      <c r="BX247" s="25"/>
    </row>
    <row r="248" spans="1:76">
      <c r="A248" s="38">
        <f t="shared" si="37"/>
        <v>49</v>
      </c>
      <c r="B248" s="36">
        <f t="shared" si="36"/>
        <v>25</v>
      </c>
      <c r="C248" s="36">
        <f t="shared" si="35"/>
        <v>3</v>
      </c>
      <c r="D248" s="9" t="str">
        <f>IFERROR(VLOOKUP(CONCATENATE($A248,D$1),'Исх-фото'!$A$2:$F$4000,6,FALSE),"-")</f>
        <v>НЕТ</v>
      </c>
      <c r="E248" s="9" t="str">
        <f>IFERROR(VLOOKUP(CONCATENATE($A248,E$1),'Исх-фото'!$A$2:$F$4000,6,FALSE),"-")</f>
        <v>-</v>
      </c>
      <c r="F248" s="9" t="str">
        <f>IFERROR(VLOOKUP(CONCATENATE($A248,F$1),'Исх-фото'!$A$2:$F$4000,6,FALSE),"-")</f>
        <v>-</v>
      </c>
      <c r="G248" s="9" t="str">
        <f>IFERROR(VLOOKUP(CONCATENATE($A248,G$1),'Исх-фото'!$A$2:$F$4000,6,FALSE),"-")</f>
        <v>-</v>
      </c>
      <c r="H248" s="9" t="str">
        <f>IFERROR(VLOOKUP(CONCATENATE($A248,H$1),'Исх-фото'!$A$2:$F$4000,6,FALSE),"-")</f>
        <v>-</v>
      </c>
      <c r="I248" s="9" t="str">
        <f>IFERROR(VLOOKUP(CONCATENATE($A248,I$1),'Исх-фото'!$A$2:$F$4000,6,FALSE),"-")</f>
        <v>-</v>
      </c>
      <c r="J248" s="9" t="str">
        <f>IFERROR(VLOOKUP(CONCATENATE($A248,J$1),'Исх-фото'!$A$2:$F$4000,6,FALSE),"-")</f>
        <v>НЕТ</v>
      </c>
      <c r="K248" s="9" t="str">
        <f>IFERROR(VLOOKUP(CONCATENATE($A248,K$1),'Исх-фото'!$A$2:$F$4000,6,FALSE),"-")</f>
        <v>-</v>
      </c>
      <c r="L248" s="9" t="str">
        <f>IFERROR(VLOOKUP(CONCATENATE($A248,L$1),'Исх-фото'!$A$2:$F$4000,6,FALSE),"-")</f>
        <v>-</v>
      </c>
      <c r="M248" s="9" t="str">
        <f>IFERROR(VLOOKUP(CONCATENATE($A248,M$1),'Исх-фото'!$A$2:$F$4000,6,FALSE),"-")</f>
        <v>НЕТ</v>
      </c>
      <c r="N248" s="9" t="str">
        <f>IFERROR(VLOOKUP(CONCATENATE($A248,N$1),'Исх-фото'!$A$2:$F$4000,6,FALSE),"-")</f>
        <v>-</v>
      </c>
      <c r="O248" s="9" t="str">
        <f>IFERROR(VLOOKUP(CONCATENATE($A248,O$1),'Исх-фото'!$A$2:$F$4000,6,FALSE),"-")</f>
        <v>-</v>
      </c>
      <c r="P248" s="9" t="str">
        <f>IFERROR(VLOOKUP(CONCATENATE($A248,P$1),'Исх-фото'!$A$2:$F$4000,6,FALSE),"-")</f>
        <v>-</v>
      </c>
      <c r="Q248" s="9" t="str">
        <f>IFERROR(VLOOKUP(CONCATENATE($A248,Q$1),'Исх-фото'!$A$2:$F$4000,6,FALSE),"-")</f>
        <v>НЕТ</v>
      </c>
      <c r="R248" s="9" t="str">
        <f>IFERROR(VLOOKUP(CONCATENATE($A248,R$1),'Исх-фото'!$A$2:$F$4000,6,FALSE),"-")</f>
        <v>-</v>
      </c>
      <c r="S248" s="9" t="str">
        <f>IFERROR(VLOOKUP(CONCATENATE($A248,S$1),'Исх-фото'!$A$2:$F$4000,6,FALSE),"-")</f>
        <v>-</v>
      </c>
      <c r="T248" s="9" t="str">
        <f>IFERROR(VLOOKUP(CONCATENATE($A248,T$1),'Исх-фото'!$A$2:$F$4000,6,FALSE),"-")</f>
        <v>НЕТ</v>
      </c>
      <c r="U248" s="9" t="str">
        <f>IFERROR(VLOOKUP(CONCATENATE($A248,U$1),'Исх-фото'!$A$2:$F$4000,6,FALSE),"-")</f>
        <v>ДА</v>
      </c>
      <c r="V248" s="9" t="str">
        <f>IFERROR(VLOOKUP(CONCATENATE($A248,V$1),'Исх-фото'!$A$2:$F$4000,6,FALSE),"-")</f>
        <v>-</v>
      </c>
      <c r="W248" s="9" t="str">
        <f>IFERROR(VLOOKUP(CONCATENATE($A248,W$1),'Исх-фото'!$A$2:$F$4000,6,FALSE),"-")</f>
        <v>-</v>
      </c>
      <c r="X248" s="9" t="str">
        <f>IFERROR(VLOOKUP(CONCATENATE($A248,X$1),'Исх-фото'!$A$2:$F$4000,6,FALSE),"-")</f>
        <v>-</v>
      </c>
      <c r="Y248" s="9" t="str">
        <f>IFERROR(VLOOKUP(CONCATENATE($A248,Y$1),'Исх-фото'!$A$2:$F$4000,6,FALSE),"-")</f>
        <v>-</v>
      </c>
      <c r="Z248" s="9" t="str">
        <f>IFERROR(VLOOKUP(CONCATENATE($A248,Z$1),'Исх-фото'!$A$2:$F$4000,6,FALSE),"-")</f>
        <v>НЕТ</v>
      </c>
      <c r="AA248" s="9" t="str">
        <f>IFERROR(VLOOKUP(CONCATENATE($A248,AA$1),'Исх-фото'!$A$2:$F$4000,6,FALSE),"-")</f>
        <v>-</v>
      </c>
      <c r="AB248" s="9" t="str">
        <f>IFERROR(VLOOKUP(CONCATENATE($A248,AB$1),'Исх-фото'!$A$2:$F$4000,6,FALSE),"-")</f>
        <v>-</v>
      </c>
      <c r="AC248" s="9" t="str">
        <f>IFERROR(VLOOKUP(CONCATENATE($A248,AC$1),'Исх-фото'!$A$2:$F$4000,6,FALSE),"-")</f>
        <v>НЕТ</v>
      </c>
      <c r="AD248" s="9" t="str">
        <f>IFERROR(VLOOKUP(CONCATENATE($A248,AD$1),'Исх-фото'!$A$2:$F$4000,6,FALSE),"-")</f>
        <v>-</v>
      </c>
      <c r="AE248" s="9" t="str">
        <f>IFERROR(VLOOKUP(CONCATENATE($A248,AE$1),'Исх-фото'!$A$2:$F$4000,6,FALSE),"-")</f>
        <v>-</v>
      </c>
      <c r="AF248" s="9" t="str">
        <f>IFERROR(VLOOKUP(CONCATENATE($A248,AF$1),'Исх-фото'!$A$2:$F$4000,6,FALSE),"-")</f>
        <v>-</v>
      </c>
      <c r="AG248" s="9" t="str">
        <f>IFERROR(VLOOKUP(CONCATENATE($A248,AG$1),'Исх-фото'!$A$2:$F$4000,6,FALSE),"-")</f>
        <v>ДА</v>
      </c>
      <c r="AH248" s="9" t="str">
        <f>IFERROR(VLOOKUP(CONCATENATE($A248,AH$1),'Исх-фото'!$A$2:$F$4000,6,FALSE),"-")</f>
        <v>-</v>
      </c>
      <c r="AI248" s="9" t="str">
        <f>IFERROR(VLOOKUP(CONCATENATE($A248,AI$1),'Исх-фото'!$A$2:$F$4000,6,FALSE),"-")</f>
        <v>-</v>
      </c>
      <c r="AJ248" s="9" t="str">
        <f>IFERROR(VLOOKUP(CONCATENATE($A248,AJ$1),'Исх-фото'!$A$2:$F$4000,6,FALSE),"-")</f>
        <v>НЕТ</v>
      </c>
      <c r="AK248" s="9" t="str">
        <f>IFERROR(VLOOKUP(CONCATENATE($A248,AK$1),'Исх-фото'!$A$2:$F$4000,6,FALSE),"-")</f>
        <v>ДА</v>
      </c>
      <c r="AL248" s="9" t="str">
        <f>IFERROR(VLOOKUP(CONCATENATE($A248,AL$1),'Исх-фото'!$A$2:$F$4000,6,FALSE),"-")</f>
        <v>-</v>
      </c>
      <c r="AM248" s="9" t="str">
        <f>IFERROR(VLOOKUP(CONCATENATE($A248,AM$1),'Исх-фото'!$A$2:$F$4000,6,FALSE),"-")</f>
        <v>ДА</v>
      </c>
      <c r="AN248" s="9" t="str">
        <f>IFERROR(VLOOKUP(CONCATENATE($A248,AN$1),'Исх-фото'!$A$2:$F$4000,6,FALSE),"-")</f>
        <v>ДА</v>
      </c>
      <c r="AO248" s="9" t="str">
        <f>IFERROR(VLOOKUP(CONCATENATE($A248,AO$1),'Исх-фото'!$A$2:$F$4000,6,FALSE),"-")</f>
        <v>НЕТ</v>
      </c>
      <c r="AP248" s="9" t="str">
        <f>IFERROR(VLOOKUP(CONCATENATE($A248,AP$1),'Исх-фото'!$A$2:$F$4000,6,FALSE),"-")</f>
        <v>НЕТ</v>
      </c>
      <c r="AQ248" s="9" t="str">
        <f>IFERROR(VLOOKUP(CONCATENATE($A248,AQ$1),'Исх-фото'!$A$2:$F$4000,6,FALSE),"-")</f>
        <v>-</v>
      </c>
      <c r="AR248" s="9" t="str">
        <f>IFERROR(VLOOKUP(CONCATENATE($A248,AR$1),'Исх-фото'!$A$2:$F$4000,6,FALSE),"-")</f>
        <v>-</v>
      </c>
      <c r="AS248" s="9" t="str">
        <f>IFERROR(VLOOKUP(CONCATENATE($A248,AS$1),'Исх-фото'!$A$2:$F$4000,6,FALSE),"-")</f>
        <v>ДА</v>
      </c>
      <c r="AT248" s="9" t="str">
        <f>IFERROR(VLOOKUP(CONCATENATE($A248,AT$1),'Исх-фото'!$A$2:$F$4000,6,FALSE),"-")</f>
        <v>-</v>
      </c>
      <c r="AU248" s="9" t="str">
        <f>IFERROR(VLOOKUP(CONCATENATE($A248,AU$1),'Исх-фото'!$A$2:$F$4000,6,FALSE),"-")</f>
        <v>-</v>
      </c>
      <c r="AV248" s="9" t="str">
        <f>IFERROR(VLOOKUP(CONCATENATE($A248,AV$1),'Исх-фото'!$A$2:$F$4000,6,FALSE),"-")</f>
        <v>-</v>
      </c>
      <c r="AW248" s="9" t="str">
        <f>IFERROR(VLOOKUP(CONCATENATE($A248,AW$1),'Исх-фото'!$A$2:$F$4000,6,FALSE),"-")</f>
        <v>-</v>
      </c>
      <c r="AX248" s="9" t="str">
        <f>IFERROR(VLOOKUP(CONCATENATE($A248,AX$1),'Исх-фото'!$A$2:$F$4000,6,FALSE),"-")</f>
        <v>-</v>
      </c>
      <c r="AY248" s="9" t="str">
        <f>IFERROR(VLOOKUP(CONCATENATE($A248,AY$1),'Исх-фото'!$A$2:$F$4000,6,FALSE),"-")</f>
        <v>-</v>
      </c>
      <c r="AZ248" s="9" t="str">
        <f>IFERROR(VLOOKUP(CONCATENATE($A248,AZ$1),'Исх-фото'!$A$2:$F$4000,6,FALSE),"-")</f>
        <v>ДА</v>
      </c>
      <c r="BA248" s="9" t="str">
        <f>IFERROR(VLOOKUP(CONCATENATE($A248,BA$1),'Исх-фото'!$A$2:$F$4000,6,FALSE),"-")</f>
        <v>-</v>
      </c>
      <c r="BB248" s="9" t="str">
        <f>IFERROR(VLOOKUP(CONCATENATE($A248,BB$1),'Исх-фото'!$A$2:$F$4000,6,FALSE),"-")</f>
        <v>НЕТ</v>
      </c>
      <c r="BC248" s="9" t="str">
        <f>IFERROR(VLOOKUP(CONCATENATE($A248,BC$1),'Исх-фото'!$A$2:$F$4000,6,FALSE),"-")</f>
        <v>НЕТ</v>
      </c>
      <c r="BD248" s="9" t="str">
        <f>IFERROR(VLOOKUP(CONCATENATE($A248,BD$1),'Исх-фото'!$A$2:$F$4000,6,FALSE),"-")</f>
        <v>-</v>
      </c>
      <c r="BE248" s="9" t="str">
        <f>IFERROR(VLOOKUP(CONCATENATE($A248,BE$1),'Исх-фото'!$A$2:$F$4000,6,FALSE),"-")</f>
        <v>НЕТ</v>
      </c>
      <c r="BF248" s="9" t="str">
        <f>IFERROR(VLOOKUP(CONCATENATE($A248,BF$1),'Исх-фото'!$A$2:$F$4000,6,FALSE),"-")</f>
        <v>-</v>
      </c>
      <c r="BG248" s="9" t="str">
        <f>IFERROR(VLOOKUP(CONCATENATE($A248,BG$1),'Исх-фото'!$A$2:$F$4000,6,FALSE),"-")</f>
        <v>-</v>
      </c>
      <c r="BH248" s="9" t="str">
        <f>IFERROR(VLOOKUP(CONCATENATE($A248,BH$1),'Исх-фото'!$A$2:$F$4000,6,FALSE),"-")</f>
        <v>-</v>
      </c>
      <c r="BI248" s="9" t="str">
        <f>IFERROR(VLOOKUP(CONCATENATE($A248,BI$1),'Исх-фото'!$A$2:$F$4000,6,FALSE),"-")</f>
        <v>-</v>
      </c>
      <c r="BJ248" s="37"/>
      <c r="BK248" s="42"/>
      <c r="BR248" s="25"/>
      <c r="BS248" s="25"/>
      <c r="BV248" s="25"/>
      <c r="BW248" s="25"/>
      <c r="BX248" s="25"/>
    </row>
    <row r="249" spans="1:76">
      <c r="A249" s="38">
        <f t="shared" si="37"/>
        <v>50</v>
      </c>
      <c r="B249" s="36">
        <f t="shared" si="36"/>
        <v>26</v>
      </c>
      <c r="C249" s="36">
        <f t="shared" si="35"/>
        <v>1</v>
      </c>
      <c r="D249" s="9" t="str">
        <f>IFERROR(VLOOKUP(CONCATENATE($A249,D$1),'Исх-фото'!$A$2:$F$4000,6,FALSE),"-")</f>
        <v>ДА</v>
      </c>
      <c r="E249" s="9" t="str">
        <f>IFERROR(VLOOKUP(CONCATENATE($A249,E$1),'Исх-фото'!$A$2:$F$4000,6,FALSE),"-")</f>
        <v>-</v>
      </c>
      <c r="F249" s="9" t="str">
        <f>IFERROR(VLOOKUP(CONCATENATE($A249,F$1),'Исх-фото'!$A$2:$F$4000,6,FALSE),"-")</f>
        <v>-</v>
      </c>
      <c r="G249" s="9" t="str">
        <f>IFERROR(VLOOKUP(CONCATENATE($A249,G$1),'Исх-фото'!$A$2:$F$4000,6,FALSE),"-")</f>
        <v>-</v>
      </c>
      <c r="H249" s="9" t="str">
        <f>IFERROR(VLOOKUP(CONCATENATE($A249,H$1),'Исх-фото'!$A$2:$F$4000,6,FALSE),"-")</f>
        <v>-</v>
      </c>
      <c r="I249" s="9" t="str">
        <f>IFERROR(VLOOKUP(CONCATENATE($A249,I$1),'Исх-фото'!$A$2:$F$4000,6,FALSE),"-")</f>
        <v>-</v>
      </c>
      <c r="J249" s="9" t="str">
        <f>IFERROR(VLOOKUP(CONCATENATE($A249,J$1),'Исх-фото'!$A$2:$F$4000,6,FALSE),"-")</f>
        <v>-</v>
      </c>
      <c r="K249" s="9" t="str">
        <f>IFERROR(VLOOKUP(CONCATENATE($A249,K$1),'Исх-фото'!$A$2:$F$4000,6,FALSE),"-")</f>
        <v>-</v>
      </c>
      <c r="L249" s="9" t="str">
        <f>IFERROR(VLOOKUP(CONCATENATE($A249,L$1),'Исх-фото'!$A$2:$F$4000,6,FALSE),"-")</f>
        <v>-</v>
      </c>
      <c r="M249" s="9" t="str">
        <f>IFERROR(VLOOKUP(CONCATENATE($A249,M$1),'Исх-фото'!$A$2:$F$4000,6,FALSE),"-")</f>
        <v>-</v>
      </c>
      <c r="N249" s="9" t="str">
        <f>IFERROR(VLOOKUP(CONCATENATE($A249,N$1),'Исх-фото'!$A$2:$F$4000,6,FALSE),"-")</f>
        <v>-</v>
      </c>
      <c r="O249" s="9" t="str">
        <f>IFERROR(VLOOKUP(CONCATENATE($A249,O$1),'Исх-фото'!$A$2:$F$4000,6,FALSE),"-")</f>
        <v>-</v>
      </c>
      <c r="P249" s="9" t="str">
        <f>IFERROR(VLOOKUP(CONCATENATE($A249,P$1),'Исх-фото'!$A$2:$F$4000,6,FALSE),"-")</f>
        <v>-</v>
      </c>
      <c r="Q249" s="9" t="str">
        <f>IFERROR(VLOOKUP(CONCATENATE($A249,Q$1),'Исх-фото'!$A$2:$F$4000,6,FALSE),"-")</f>
        <v>НЕТ</v>
      </c>
      <c r="R249" s="9" t="str">
        <f>IFERROR(VLOOKUP(CONCATENATE($A249,R$1),'Исх-фото'!$A$2:$F$4000,6,FALSE),"-")</f>
        <v>-</v>
      </c>
      <c r="S249" s="9" t="str">
        <f>IFERROR(VLOOKUP(CONCATENATE($A249,S$1),'Исх-фото'!$A$2:$F$4000,6,FALSE),"-")</f>
        <v>-</v>
      </c>
      <c r="T249" s="9" t="str">
        <f>IFERROR(VLOOKUP(CONCATENATE($A249,T$1),'Исх-фото'!$A$2:$F$4000,6,FALSE),"-")</f>
        <v>НЕТ</v>
      </c>
      <c r="U249" s="9" t="str">
        <f>IFERROR(VLOOKUP(CONCATENATE($A249,U$1),'Исх-фото'!$A$2:$F$4000,6,FALSE),"-")</f>
        <v>ДА</v>
      </c>
      <c r="V249" s="9" t="str">
        <f>IFERROR(VLOOKUP(CONCATENATE($A249,V$1),'Исх-фото'!$A$2:$F$4000,6,FALSE),"-")</f>
        <v>-</v>
      </c>
      <c r="W249" s="9" t="str">
        <f>IFERROR(VLOOKUP(CONCATENATE($A249,W$1),'Исх-фото'!$A$2:$F$4000,6,FALSE),"-")</f>
        <v>-</v>
      </c>
      <c r="X249" s="9" t="str">
        <f>IFERROR(VLOOKUP(CONCATENATE($A249,X$1),'Исх-фото'!$A$2:$F$4000,6,FALSE),"-")</f>
        <v>-</v>
      </c>
      <c r="Y249" s="9" t="str">
        <f>IFERROR(VLOOKUP(CONCATENATE($A249,Y$1),'Исх-фото'!$A$2:$F$4000,6,FALSE),"-")</f>
        <v>-</v>
      </c>
      <c r="Z249" s="9" t="str">
        <f>IFERROR(VLOOKUP(CONCATENATE($A249,Z$1),'Исх-фото'!$A$2:$F$4000,6,FALSE),"-")</f>
        <v>НЕТ</v>
      </c>
      <c r="AA249" s="9" t="str">
        <f>IFERROR(VLOOKUP(CONCATENATE($A249,AA$1),'Исх-фото'!$A$2:$F$4000,6,FALSE),"-")</f>
        <v>-</v>
      </c>
      <c r="AB249" s="9" t="str">
        <f>IFERROR(VLOOKUP(CONCATENATE($A249,AB$1),'Исх-фото'!$A$2:$F$4000,6,FALSE),"-")</f>
        <v>-</v>
      </c>
      <c r="AC249" s="9" t="str">
        <f>IFERROR(VLOOKUP(CONCATENATE($A249,AC$1),'Исх-фото'!$A$2:$F$4000,6,FALSE),"-")</f>
        <v>-</v>
      </c>
      <c r="AD249" s="9" t="str">
        <f>IFERROR(VLOOKUP(CONCATENATE($A249,AD$1),'Исх-фото'!$A$2:$F$4000,6,FALSE),"-")</f>
        <v>-</v>
      </c>
      <c r="AE249" s="9" t="str">
        <f>IFERROR(VLOOKUP(CONCATENATE($A249,AE$1),'Исх-фото'!$A$2:$F$4000,6,FALSE),"-")</f>
        <v>-</v>
      </c>
      <c r="AF249" s="9" t="str">
        <f>IFERROR(VLOOKUP(CONCATENATE($A249,AF$1),'Исх-фото'!$A$2:$F$4000,6,FALSE),"-")</f>
        <v>-</v>
      </c>
      <c r="AG249" s="9" t="str">
        <f>IFERROR(VLOOKUP(CONCATENATE($A249,AG$1),'Исх-фото'!$A$2:$F$4000,6,FALSE),"-")</f>
        <v>ДА</v>
      </c>
      <c r="AH249" s="9" t="str">
        <f>IFERROR(VLOOKUP(CONCATENATE($A249,AH$1),'Исх-фото'!$A$2:$F$4000,6,FALSE),"-")</f>
        <v>-</v>
      </c>
      <c r="AI249" s="9" t="str">
        <f>IFERROR(VLOOKUP(CONCATENATE($A249,AI$1),'Исх-фото'!$A$2:$F$4000,6,FALSE),"-")</f>
        <v>-</v>
      </c>
      <c r="AJ249" s="9" t="str">
        <f>IFERROR(VLOOKUP(CONCATENATE($A249,AJ$1),'Исх-фото'!$A$2:$F$4000,6,FALSE),"-")</f>
        <v>ДА</v>
      </c>
      <c r="AK249" s="9" t="str">
        <f>IFERROR(VLOOKUP(CONCATENATE($A249,AK$1),'Исх-фото'!$A$2:$F$4000,6,FALSE),"-")</f>
        <v>НЕТ</v>
      </c>
      <c r="AL249" s="9" t="str">
        <f>IFERROR(VLOOKUP(CONCATENATE($A249,AL$1),'Исх-фото'!$A$2:$F$4000,6,FALSE),"-")</f>
        <v>-</v>
      </c>
      <c r="AM249" s="9" t="str">
        <f>IFERROR(VLOOKUP(CONCATENATE($A249,AM$1),'Исх-фото'!$A$2:$F$4000,6,FALSE),"-")</f>
        <v>ДА</v>
      </c>
      <c r="AN249" s="9" t="str">
        <f>IFERROR(VLOOKUP(CONCATENATE($A249,AN$1),'Исх-фото'!$A$2:$F$4000,6,FALSE),"-")</f>
        <v>ДА</v>
      </c>
      <c r="AO249" s="9" t="str">
        <f>IFERROR(VLOOKUP(CONCATENATE($A249,AO$1),'Исх-фото'!$A$2:$F$4000,6,FALSE),"-")</f>
        <v>-</v>
      </c>
      <c r="AP249" s="9" t="str">
        <f>IFERROR(VLOOKUP(CONCATENATE($A249,AP$1),'Исх-фото'!$A$2:$F$4000,6,FALSE),"-")</f>
        <v>НЕТ</v>
      </c>
      <c r="AQ249" s="9" t="str">
        <f>IFERROR(VLOOKUP(CONCATENATE($A249,AQ$1),'Исх-фото'!$A$2:$F$4000,6,FALSE),"-")</f>
        <v>-</v>
      </c>
      <c r="AR249" s="9" t="str">
        <f>IFERROR(VLOOKUP(CONCATENATE($A249,AR$1),'Исх-фото'!$A$2:$F$4000,6,FALSE),"-")</f>
        <v>-</v>
      </c>
      <c r="AS249" s="9" t="str">
        <f>IFERROR(VLOOKUP(CONCATENATE($A249,AS$1),'Исх-фото'!$A$2:$F$4000,6,FALSE),"-")</f>
        <v>ДА</v>
      </c>
      <c r="AT249" s="9" t="str">
        <f>IFERROR(VLOOKUP(CONCATENATE($A249,AT$1),'Исх-фото'!$A$2:$F$4000,6,FALSE),"-")</f>
        <v>-</v>
      </c>
      <c r="AU249" s="9" t="str">
        <f>IFERROR(VLOOKUP(CONCATENATE($A249,AU$1),'Исх-фото'!$A$2:$F$4000,6,FALSE),"-")</f>
        <v>-</v>
      </c>
      <c r="AV249" s="9" t="str">
        <f>IFERROR(VLOOKUP(CONCATENATE($A249,AV$1),'Исх-фото'!$A$2:$F$4000,6,FALSE),"-")</f>
        <v>-</v>
      </c>
      <c r="AW249" s="9" t="str">
        <f>IFERROR(VLOOKUP(CONCATENATE($A249,AW$1),'Исх-фото'!$A$2:$F$4000,6,FALSE),"-")</f>
        <v>-</v>
      </c>
      <c r="AX249" s="9" t="str">
        <f>IFERROR(VLOOKUP(CONCATENATE($A249,AX$1),'Исх-фото'!$A$2:$F$4000,6,FALSE),"-")</f>
        <v>-</v>
      </c>
      <c r="AY249" s="9" t="str">
        <f>IFERROR(VLOOKUP(CONCATENATE($A249,AY$1),'Исх-фото'!$A$2:$F$4000,6,FALSE),"-")</f>
        <v>-</v>
      </c>
      <c r="AZ249" s="9" t="str">
        <f>IFERROR(VLOOKUP(CONCATENATE($A249,AZ$1),'Исх-фото'!$A$2:$F$4000,6,FALSE),"-")</f>
        <v>-</v>
      </c>
      <c r="BA249" s="9" t="str">
        <f>IFERROR(VLOOKUP(CONCATENATE($A249,BA$1),'Исх-фото'!$A$2:$F$4000,6,FALSE),"-")</f>
        <v>-</v>
      </c>
      <c r="BB249" s="9" t="str">
        <f>IFERROR(VLOOKUP(CONCATENATE($A249,BB$1),'Исх-фото'!$A$2:$F$4000,6,FALSE),"-")</f>
        <v>-</v>
      </c>
      <c r="BC249" s="9" t="str">
        <f>IFERROR(VLOOKUP(CONCATENATE($A249,BC$1),'Исх-фото'!$A$2:$F$4000,6,FALSE),"-")</f>
        <v>НЕТ</v>
      </c>
      <c r="BD249" s="9" t="str">
        <f>IFERROR(VLOOKUP(CONCATENATE($A249,BD$1),'Исх-фото'!$A$2:$F$4000,6,FALSE),"-")</f>
        <v>-</v>
      </c>
      <c r="BE249" s="9" t="str">
        <f>IFERROR(VLOOKUP(CONCATENATE($A249,BE$1),'Исх-фото'!$A$2:$F$4000,6,FALSE),"-")</f>
        <v>ДА</v>
      </c>
      <c r="BF249" s="9" t="str">
        <f>IFERROR(VLOOKUP(CONCATENATE($A249,BF$1),'Исх-фото'!$A$2:$F$4000,6,FALSE),"-")</f>
        <v>НЕТ</v>
      </c>
      <c r="BG249" s="9" t="str">
        <f>IFERROR(VLOOKUP(CONCATENATE($A249,BG$1),'Исх-фото'!$A$2:$F$4000,6,FALSE),"-")</f>
        <v>-</v>
      </c>
      <c r="BH249" s="9" t="str">
        <f>IFERROR(VLOOKUP(CONCATENATE($A249,BH$1),'Исх-фото'!$A$2:$F$4000,6,FALSE),"-")</f>
        <v>-</v>
      </c>
      <c r="BI249" s="9" t="str">
        <f>IFERROR(VLOOKUP(CONCATENATE($A249,BI$1),'Исх-фото'!$A$2:$F$4000,6,FALSE),"-")</f>
        <v>-</v>
      </c>
      <c r="BJ249" s="37"/>
      <c r="BK249" s="42"/>
      <c r="BR249" s="25"/>
      <c r="BS249" s="25"/>
      <c r="BV249" s="25"/>
      <c r="BW249" s="25"/>
      <c r="BX249" s="25"/>
    </row>
    <row r="250" spans="1:76">
      <c r="A250" s="38">
        <f t="shared" si="37"/>
        <v>51</v>
      </c>
      <c r="B250" s="36">
        <f t="shared" si="36"/>
        <v>26</v>
      </c>
      <c r="C250" s="36">
        <f t="shared" si="35"/>
        <v>2</v>
      </c>
      <c r="D250" s="9" t="str">
        <f>IFERROR(VLOOKUP(CONCATENATE($A250,D$1),'Исх-фото'!$A$2:$F$4000,6,FALSE),"-")</f>
        <v>НЕТ</v>
      </c>
      <c r="E250" s="9" t="str">
        <f>IFERROR(VLOOKUP(CONCATENATE($A250,E$1),'Исх-фото'!$A$2:$F$4000,6,FALSE),"-")</f>
        <v>-</v>
      </c>
      <c r="F250" s="9" t="str">
        <f>IFERROR(VLOOKUP(CONCATENATE($A250,F$1),'Исх-фото'!$A$2:$F$4000,6,FALSE),"-")</f>
        <v>НЕТ</v>
      </c>
      <c r="G250" s="9" t="str">
        <f>IFERROR(VLOOKUP(CONCATENATE($A250,G$1),'Исх-фото'!$A$2:$F$4000,6,FALSE),"-")</f>
        <v>-</v>
      </c>
      <c r="H250" s="9" t="str">
        <f>IFERROR(VLOOKUP(CONCATENATE($A250,H$1),'Исх-фото'!$A$2:$F$4000,6,FALSE),"-")</f>
        <v>-</v>
      </c>
      <c r="I250" s="9" t="str">
        <f>IFERROR(VLOOKUP(CONCATENATE($A250,I$1),'Исх-фото'!$A$2:$F$4000,6,FALSE),"-")</f>
        <v>-</v>
      </c>
      <c r="J250" s="9" t="str">
        <f>IFERROR(VLOOKUP(CONCATENATE($A250,J$1),'Исх-фото'!$A$2:$F$4000,6,FALSE),"-")</f>
        <v>-</v>
      </c>
      <c r="K250" s="9" t="str">
        <f>IFERROR(VLOOKUP(CONCATENATE($A250,K$1),'Исх-фото'!$A$2:$F$4000,6,FALSE),"-")</f>
        <v>-</v>
      </c>
      <c r="L250" s="9" t="str">
        <f>IFERROR(VLOOKUP(CONCATENATE($A250,L$1),'Исх-фото'!$A$2:$F$4000,6,FALSE),"-")</f>
        <v>-</v>
      </c>
      <c r="M250" s="9" t="str">
        <f>IFERROR(VLOOKUP(CONCATENATE($A250,M$1),'Исх-фото'!$A$2:$F$4000,6,FALSE),"-")</f>
        <v>-</v>
      </c>
      <c r="N250" s="9" t="str">
        <f>IFERROR(VLOOKUP(CONCATENATE($A250,N$1),'Исх-фото'!$A$2:$F$4000,6,FALSE),"-")</f>
        <v>-</v>
      </c>
      <c r="O250" s="9" t="str">
        <f>IFERROR(VLOOKUP(CONCATENATE($A250,O$1),'Исх-фото'!$A$2:$F$4000,6,FALSE),"-")</f>
        <v>-</v>
      </c>
      <c r="P250" s="9" t="str">
        <f>IFERROR(VLOOKUP(CONCATENATE($A250,P$1),'Исх-фото'!$A$2:$F$4000,6,FALSE),"-")</f>
        <v>-</v>
      </c>
      <c r="Q250" s="9" t="str">
        <f>IFERROR(VLOOKUP(CONCATENATE($A250,Q$1),'Исх-фото'!$A$2:$F$4000,6,FALSE),"-")</f>
        <v>НЕТ</v>
      </c>
      <c r="R250" s="9" t="str">
        <f>IFERROR(VLOOKUP(CONCATENATE($A250,R$1),'Исх-фото'!$A$2:$F$4000,6,FALSE),"-")</f>
        <v>-</v>
      </c>
      <c r="S250" s="9" t="str">
        <f>IFERROR(VLOOKUP(CONCATENATE($A250,S$1),'Исх-фото'!$A$2:$F$4000,6,FALSE),"-")</f>
        <v>-</v>
      </c>
      <c r="T250" s="9" t="str">
        <f>IFERROR(VLOOKUP(CONCATENATE($A250,T$1),'Исх-фото'!$A$2:$F$4000,6,FALSE),"-")</f>
        <v>НЕТ</v>
      </c>
      <c r="U250" s="9" t="str">
        <f>IFERROR(VLOOKUP(CONCATENATE($A250,U$1),'Исх-фото'!$A$2:$F$4000,6,FALSE),"-")</f>
        <v>НЕТ</v>
      </c>
      <c r="V250" s="9" t="str">
        <f>IFERROR(VLOOKUP(CONCATENATE($A250,V$1),'Исх-фото'!$A$2:$F$4000,6,FALSE),"-")</f>
        <v>-</v>
      </c>
      <c r="W250" s="9" t="str">
        <f>IFERROR(VLOOKUP(CONCATENATE($A250,W$1),'Исх-фото'!$A$2:$F$4000,6,FALSE),"-")</f>
        <v>-</v>
      </c>
      <c r="X250" s="9" t="str">
        <f>IFERROR(VLOOKUP(CONCATENATE($A250,X$1),'Исх-фото'!$A$2:$F$4000,6,FALSE),"-")</f>
        <v>-</v>
      </c>
      <c r="Y250" s="9" t="str">
        <f>IFERROR(VLOOKUP(CONCATENATE($A250,Y$1),'Исх-фото'!$A$2:$F$4000,6,FALSE),"-")</f>
        <v>-</v>
      </c>
      <c r="Z250" s="9" t="str">
        <f>IFERROR(VLOOKUP(CONCATENATE($A250,Z$1),'Исх-фото'!$A$2:$F$4000,6,FALSE),"-")</f>
        <v>НЕТ</v>
      </c>
      <c r="AA250" s="9" t="str">
        <f>IFERROR(VLOOKUP(CONCATENATE($A250,AA$1),'Исх-фото'!$A$2:$F$4000,6,FALSE),"-")</f>
        <v>-</v>
      </c>
      <c r="AB250" s="9" t="str">
        <f>IFERROR(VLOOKUP(CONCATENATE($A250,AB$1),'Исх-фото'!$A$2:$F$4000,6,FALSE),"-")</f>
        <v>-</v>
      </c>
      <c r="AC250" s="9" t="str">
        <f>IFERROR(VLOOKUP(CONCATENATE($A250,AC$1),'Исх-фото'!$A$2:$F$4000,6,FALSE),"-")</f>
        <v>-</v>
      </c>
      <c r="AD250" s="9" t="str">
        <f>IFERROR(VLOOKUP(CONCATENATE($A250,AD$1),'Исх-фото'!$A$2:$F$4000,6,FALSE),"-")</f>
        <v>-</v>
      </c>
      <c r="AE250" s="9" t="str">
        <f>IFERROR(VLOOKUP(CONCATENATE($A250,AE$1),'Исх-фото'!$A$2:$F$4000,6,FALSE),"-")</f>
        <v>-</v>
      </c>
      <c r="AF250" s="9" t="str">
        <f>IFERROR(VLOOKUP(CONCATENATE($A250,AF$1),'Исх-фото'!$A$2:$F$4000,6,FALSE),"-")</f>
        <v>-</v>
      </c>
      <c r="AG250" s="9" t="str">
        <f>IFERROR(VLOOKUP(CONCATENATE($A250,AG$1),'Исх-фото'!$A$2:$F$4000,6,FALSE),"-")</f>
        <v>ДА</v>
      </c>
      <c r="AH250" s="9" t="str">
        <f>IFERROR(VLOOKUP(CONCATENATE($A250,AH$1),'Исх-фото'!$A$2:$F$4000,6,FALSE),"-")</f>
        <v>-</v>
      </c>
      <c r="AI250" s="9" t="str">
        <f>IFERROR(VLOOKUP(CONCATENATE($A250,AI$1),'Исх-фото'!$A$2:$F$4000,6,FALSE),"-")</f>
        <v>ДА</v>
      </c>
      <c r="AJ250" s="9" t="str">
        <f>IFERROR(VLOOKUP(CONCATENATE($A250,AJ$1),'Исх-фото'!$A$2:$F$4000,6,FALSE),"-")</f>
        <v>НЕТ</v>
      </c>
      <c r="AK250" s="9" t="str">
        <f>IFERROR(VLOOKUP(CONCATENATE($A250,AK$1),'Исх-фото'!$A$2:$F$4000,6,FALSE),"-")</f>
        <v>-</v>
      </c>
      <c r="AL250" s="9" t="str">
        <f>IFERROR(VLOOKUP(CONCATENATE($A250,AL$1),'Исх-фото'!$A$2:$F$4000,6,FALSE),"-")</f>
        <v>-</v>
      </c>
      <c r="AM250" s="9" t="str">
        <f>IFERROR(VLOOKUP(CONCATENATE($A250,AM$1),'Исх-фото'!$A$2:$F$4000,6,FALSE),"-")</f>
        <v>ДА</v>
      </c>
      <c r="AN250" s="9" t="str">
        <f>IFERROR(VLOOKUP(CONCATENATE($A250,AN$1),'Исх-фото'!$A$2:$F$4000,6,FALSE),"-")</f>
        <v>ДА</v>
      </c>
      <c r="AO250" s="9" t="str">
        <f>IFERROR(VLOOKUP(CONCATENATE($A250,AO$1),'Исх-фото'!$A$2:$F$4000,6,FALSE),"-")</f>
        <v>-</v>
      </c>
      <c r="AP250" s="9" t="str">
        <f>IFERROR(VLOOKUP(CONCATENATE($A250,AP$1),'Исх-фото'!$A$2:$F$4000,6,FALSE),"-")</f>
        <v>НЕТ</v>
      </c>
      <c r="AQ250" s="9" t="str">
        <f>IFERROR(VLOOKUP(CONCATENATE($A250,AQ$1),'Исх-фото'!$A$2:$F$4000,6,FALSE),"-")</f>
        <v>-</v>
      </c>
      <c r="AR250" s="9" t="str">
        <f>IFERROR(VLOOKUP(CONCATENATE($A250,AR$1),'Исх-фото'!$A$2:$F$4000,6,FALSE),"-")</f>
        <v>-</v>
      </c>
      <c r="AS250" s="9" t="str">
        <f>IFERROR(VLOOKUP(CONCATENATE($A250,AS$1),'Исх-фото'!$A$2:$F$4000,6,FALSE),"-")</f>
        <v>ДА</v>
      </c>
      <c r="AT250" s="9" t="str">
        <f>IFERROR(VLOOKUP(CONCATENATE($A250,AT$1),'Исх-фото'!$A$2:$F$4000,6,FALSE),"-")</f>
        <v>-</v>
      </c>
      <c r="AU250" s="9" t="str">
        <f>IFERROR(VLOOKUP(CONCATENATE($A250,AU$1),'Исх-фото'!$A$2:$F$4000,6,FALSE),"-")</f>
        <v>-</v>
      </c>
      <c r="AV250" s="9" t="str">
        <f>IFERROR(VLOOKUP(CONCATENATE($A250,AV$1),'Исх-фото'!$A$2:$F$4000,6,FALSE),"-")</f>
        <v>-</v>
      </c>
      <c r="AW250" s="9" t="str">
        <f>IFERROR(VLOOKUP(CONCATENATE($A250,AW$1),'Исх-фото'!$A$2:$F$4000,6,FALSE),"-")</f>
        <v>-</v>
      </c>
      <c r="AX250" s="9" t="str">
        <f>IFERROR(VLOOKUP(CONCATENATE($A250,AX$1),'Исх-фото'!$A$2:$F$4000,6,FALSE),"-")</f>
        <v>-</v>
      </c>
      <c r="AY250" s="9" t="str">
        <f>IFERROR(VLOOKUP(CONCATENATE($A250,AY$1),'Исх-фото'!$A$2:$F$4000,6,FALSE),"-")</f>
        <v>-</v>
      </c>
      <c r="AZ250" s="9" t="str">
        <f>IFERROR(VLOOKUP(CONCATENATE($A250,AZ$1),'Исх-фото'!$A$2:$F$4000,6,FALSE),"-")</f>
        <v>-</v>
      </c>
      <c r="BA250" s="9" t="str">
        <f>IFERROR(VLOOKUP(CONCATENATE($A250,BA$1),'Исх-фото'!$A$2:$F$4000,6,FALSE),"-")</f>
        <v>-</v>
      </c>
      <c r="BB250" s="9" t="str">
        <f>IFERROR(VLOOKUP(CONCATENATE($A250,BB$1),'Исх-фото'!$A$2:$F$4000,6,FALSE),"-")</f>
        <v>НЕТ</v>
      </c>
      <c r="BC250" s="9" t="str">
        <f>IFERROR(VLOOKUP(CONCATENATE($A250,BC$1),'Исх-фото'!$A$2:$F$4000,6,FALSE),"-")</f>
        <v>НЕТ</v>
      </c>
      <c r="BD250" s="9" t="str">
        <f>IFERROR(VLOOKUP(CONCATENATE($A250,BD$1),'Исх-фото'!$A$2:$F$4000,6,FALSE),"-")</f>
        <v>-</v>
      </c>
      <c r="BE250" s="9" t="str">
        <f>IFERROR(VLOOKUP(CONCATENATE($A250,BE$1),'Исх-фото'!$A$2:$F$4000,6,FALSE),"-")</f>
        <v>НЕТ</v>
      </c>
      <c r="BF250" s="9" t="str">
        <f>IFERROR(VLOOKUP(CONCATENATE($A250,BF$1),'Исх-фото'!$A$2:$F$4000,6,FALSE),"-")</f>
        <v>-</v>
      </c>
      <c r="BG250" s="9" t="str">
        <f>IFERROR(VLOOKUP(CONCATENATE($A250,BG$1),'Исх-фото'!$A$2:$F$4000,6,FALSE),"-")</f>
        <v>-</v>
      </c>
      <c r="BH250" s="9" t="str">
        <f>IFERROR(VLOOKUP(CONCATENATE($A250,BH$1),'Исх-фото'!$A$2:$F$4000,6,FALSE),"-")</f>
        <v>НЕТ</v>
      </c>
      <c r="BI250" s="9" t="str">
        <f>IFERROR(VLOOKUP(CONCATENATE($A250,BI$1),'Исх-фото'!$A$2:$F$4000,6,FALSE),"-")</f>
        <v>НЕТ</v>
      </c>
      <c r="BJ250" s="37"/>
      <c r="BK250" s="42"/>
      <c r="BR250" s="25"/>
      <c r="BS250" s="25"/>
      <c r="BV250" s="25"/>
      <c r="BW250" s="25"/>
      <c r="BX250" s="25"/>
    </row>
    <row r="251" spans="1:76">
      <c r="A251" s="38">
        <f t="shared" si="37"/>
        <v>52</v>
      </c>
      <c r="B251" s="36">
        <f t="shared" si="36"/>
        <v>26</v>
      </c>
      <c r="C251" s="36">
        <f t="shared" si="35"/>
        <v>3</v>
      </c>
      <c r="D251" s="9" t="str">
        <f>IFERROR(VLOOKUP(CONCATENATE($A251,D$1),'Исх-фото'!$A$2:$F$4000,6,FALSE),"-")</f>
        <v>НЕТ</v>
      </c>
      <c r="E251" s="9" t="str">
        <f>IFERROR(VLOOKUP(CONCATENATE($A251,E$1),'Исх-фото'!$A$2:$F$4000,6,FALSE),"-")</f>
        <v>-</v>
      </c>
      <c r="F251" s="9" t="str">
        <f>IFERROR(VLOOKUP(CONCATENATE($A251,F$1),'Исх-фото'!$A$2:$F$4000,6,FALSE),"-")</f>
        <v>НЕТ</v>
      </c>
      <c r="G251" s="9" t="str">
        <f>IFERROR(VLOOKUP(CONCATENATE($A251,G$1),'Исх-фото'!$A$2:$F$4000,6,FALSE),"-")</f>
        <v>-</v>
      </c>
      <c r="H251" s="9" t="str">
        <f>IFERROR(VLOOKUP(CONCATENATE($A251,H$1),'Исх-фото'!$A$2:$F$4000,6,FALSE),"-")</f>
        <v>-</v>
      </c>
      <c r="I251" s="9" t="str">
        <f>IFERROR(VLOOKUP(CONCATENATE($A251,I$1),'Исх-фото'!$A$2:$F$4000,6,FALSE),"-")</f>
        <v>-</v>
      </c>
      <c r="J251" s="9" t="str">
        <f>IFERROR(VLOOKUP(CONCATENATE($A251,J$1),'Исх-фото'!$A$2:$F$4000,6,FALSE),"-")</f>
        <v>-</v>
      </c>
      <c r="K251" s="9" t="str">
        <f>IFERROR(VLOOKUP(CONCATENATE($A251,K$1),'Исх-фото'!$A$2:$F$4000,6,FALSE),"-")</f>
        <v>-</v>
      </c>
      <c r="L251" s="9" t="str">
        <f>IFERROR(VLOOKUP(CONCATENATE($A251,L$1),'Исх-фото'!$A$2:$F$4000,6,FALSE),"-")</f>
        <v>-</v>
      </c>
      <c r="M251" s="9" t="str">
        <f>IFERROR(VLOOKUP(CONCATENATE($A251,M$1),'Исх-фото'!$A$2:$F$4000,6,FALSE),"-")</f>
        <v>-</v>
      </c>
      <c r="N251" s="9" t="str">
        <f>IFERROR(VLOOKUP(CONCATENATE($A251,N$1),'Исх-фото'!$A$2:$F$4000,6,FALSE),"-")</f>
        <v>-</v>
      </c>
      <c r="O251" s="9" t="str">
        <f>IFERROR(VLOOKUP(CONCATENATE($A251,O$1),'Исх-фото'!$A$2:$F$4000,6,FALSE),"-")</f>
        <v>-</v>
      </c>
      <c r="P251" s="9" t="str">
        <f>IFERROR(VLOOKUP(CONCATENATE($A251,P$1),'Исх-фото'!$A$2:$F$4000,6,FALSE),"-")</f>
        <v>-</v>
      </c>
      <c r="Q251" s="9" t="str">
        <f>IFERROR(VLOOKUP(CONCATENATE($A251,Q$1),'Исх-фото'!$A$2:$F$4000,6,FALSE),"-")</f>
        <v>НЕТ</v>
      </c>
      <c r="R251" s="9" t="str">
        <f>IFERROR(VLOOKUP(CONCATENATE($A251,R$1),'Исх-фото'!$A$2:$F$4000,6,FALSE),"-")</f>
        <v>ДА</v>
      </c>
      <c r="S251" s="9" t="str">
        <f>IFERROR(VLOOKUP(CONCATENATE($A251,S$1),'Исх-фото'!$A$2:$F$4000,6,FALSE),"-")</f>
        <v>-</v>
      </c>
      <c r="T251" s="9" t="str">
        <f>IFERROR(VLOOKUP(CONCATENATE($A251,T$1),'Исх-фото'!$A$2:$F$4000,6,FALSE),"-")</f>
        <v>НЕТ</v>
      </c>
      <c r="U251" s="9" t="str">
        <f>IFERROR(VLOOKUP(CONCATENATE($A251,U$1),'Исх-фото'!$A$2:$F$4000,6,FALSE),"-")</f>
        <v>НЕТ</v>
      </c>
      <c r="V251" s="9" t="str">
        <f>IFERROR(VLOOKUP(CONCATENATE($A251,V$1),'Исх-фото'!$A$2:$F$4000,6,FALSE),"-")</f>
        <v>-</v>
      </c>
      <c r="W251" s="9" t="str">
        <f>IFERROR(VLOOKUP(CONCATENATE($A251,W$1),'Исх-фото'!$A$2:$F$4000,6,FALSE),"-")</f>
        <v>-</v>
      </c>
      <c r="X251" s="9" t="str">
        <f>IFERROR(VLOOKUP(CONCATENATE($A251,X$1),'Исх-фото'!$A$2:$F$4000,6,FALSE),"-")</f>
        <v>-</v>
      </c>
      <c r="Y251" s="9" t="str">
        <f>IFERROR(VLOOKUP(CONCATENATE($A251,Y$1),'Исх-фото'!$A$2:$F$4000,6,FALSE),"-")</f>
        <v>-</v>
      </c>
      <c r="Z251" s="9" t="str">
        <f>IFERROR(VLOOKUP(CONCATENATE($A251,Z$1),'Исх-фото'!$A$2:$F$4000,6,FALSE),"-")</f>
        <v>НЕТ</v>
      </c>
      <c r="AA251" s="9" t="str">
        <f>IFERROR(VLOOKUP(CONCATENATE($A251,AA$1),'Исх-фото'!$A$2:$F$4000,6,FALSE),"-")</f>
        <v>-</v>
      </c>
      <c r="AB251" s="9" t="str">
        <f>IFERROR(VLOOKUP(CONCATENATE($A251,AB$1),'Исх-фото'!$A$2:$F$4000,6,FALSE),"-")</f>
        <v>-</v>
      </c>
      <c r="AC251" s="9" t="str">
        <f>IFERROR(VLOOKUP(CONCATENATE($A251,AC$1),'Исх-фото'!$A$2:$F$4000,6,FALSE),"-")</f>
        <v>НЕТ</v>
      </c>
      <c r="AD251" s="9" t="str">
        <f>IFERROR(VLOOKUP(CONCATENATE($A251,AD$1),'Исх-фото'!$A$2:$F$4000,6,FALSE),"-")</f>
        <v>-</v>
      </c>
      <c r="AE251" s="9" t="str">
        <f>IFERROR(VLOOKUP(CONCATENATE($A251,AE$1),'Исх-фото'!$A$2:$F$4000,6,FALSE),"-")</f>
        <v>-</v>
      </c>
      <c r="AF251" s="9" t="str">
        <f>IFERROR(VLOOKUP(CONCATENATE($A251,AF$1),'Исх-фото'!$A$2:$F$4000,6,FALSE),"-")</f>
        <v>-</v>
      </c>
      <c r="AG251" s="9" t="str">
        <f>IFERROR(VLOOKUP(CONCATENATE($A251,AG$1),'Исх-фото'!$A$2:$F$4000,6,FALSE),"-")</f>
        <v>ДА</v>
      </c>
      <c r="AH251" s="9" t="str">
        <f>IFERROR(VLOOKUP(CONCATENATE($A251,AH$1),'Исх-фото'!$A$2:$F$4000,6,FALSE),"-")</f>
        <v>-</v>
      </c>
      <c r="AI251" s="9" t="str">
        <f>IFERROR(VLOOKUP(CONCATENATE($A251,AI$1),'Исх-фото'!$A$2:$F$4000,6,FALSE),"-")</f>
        <v>НЕТ</v>
      </c>
      <c r="AJ251" s="9" t="str">
        <f>IFERROR(VLOOKUP(CONCATENATE($A251,AJ$1),'Исх-фото'!$A$2:$F$4000,6,FALSE),"-")</f>
        <v>ДА</v>
      </c>
      <c r="AK251" s="9" t="str">
        <f>IFERROR(VLOOKUP(CONCATENATE($A251,AK$1),'Исх-фото'!$A$2:$F$4000,6,FALSE),"-")</f>
        <v>-</v>
      </c>
      <c r="AL251" s="9" t="str">
        <f>IFERROR(VLOOKUP(CONCATENATE($A251,AL$1),'Исх-фото'!$A$2:$F$4000,6,FALSE),"-")</f>
        <v>-</v>
      </c>
      <c r="AM251" s="9" t="str">
        <f>IFERROR(VLOOKUP(CONCATENATE($A251,AM$1),'Исх-фото'!$A$2:$F$4000,6,FALSE),"-")</f>
        <v>ДА</v>
      </c>
      <c r="AN251" s="9" t="str">
        <f>IFERROR(VLOOKUP(CONCATENATE($A251,AN$1),'Исх-фото'!$A$2:$F$4000,6,FALSE),"-")</f>
        <v>ДА</v>
      </c>
      <c r="AO251" s="9" t="str">
        <f>IFERROR(VLOOKUP(CONCATENATE($A251,AO$1),'Исх-фото'!$A$2:$F$4000,6,FALSE),"-")</f>
        <v>-</v>
      </c>
      <c r="AP251" s="9" t="str">
        <f>IFERROR(VLOOKUP(CONCATENATE($A251,AP$1),'Исх-фото'!$A$2:$F$4000,6,FALSE),"-")</f>
        <v>НЕТ</v>
      </c>
      <c r="AQ251" s="9" t="str">
        <f>IFERROR(VLOOKUP(CONCATENATE($A251,AQ$1),'Исх-фото'!$A$2:$F$4000,6,FALSE),"-")</f>
        <v>-</v>
      </c>
      <c r="AR251" s="9" t="str">
        <f>IFERROR(VLOOKUP(CONCATENATE($A251,AR$1),'Исх-фото'!$A$2:$F$4000,6,FALSE),"-")</f>
        <v>-</v>
      </c>
      <c r="AS251" s="9" t="str">
        <f>IFERROR(VLOOKUP(CONCATENATE($A251,AS$1),'Исх-фото'!$A$2:$F$4000,6,FALSE),"-")</f>
        <v>ДА</v>
      </c>
      <c r="AT251" s="9" t="str">
        <f>IFERROR(VLOOKUP(CONCATENATE($A251,AT$1),'Исх-фото'!$A$2:$F$4000,6,FALSE),"-")</f>
        <v>-</v>
      </c>
      <c r="AU251" s="9" t="str">
        <f>IFERROR(VLOOKUP(CONCATENATE($A251,AU$1),'Исх-фото'!$A$2:$F$4000,6,FALSE),"-")</f>
        <v>-</v>
      </c>
      <c r="AV251" s="9" t="str">
        <f>IFERROR(VLOOKUP(CONCATENATE($A251,AV$1),'Исх-фото'!$A$2:$F$4000,6,FALSE),"-")</f>
        <v>-</v>
      </c>
      <c r="AW251" s="9" t="str">
        <f>IFERROR(VLOOKUP(CONCATENATE($A251,AW$1),'Исх-фото'!$A$2:$F$4000,6,FALSE),"-")</f>
        <v>-</v>
      </c>
      <c r="AX251" s="9" t="str">
        <f>IFERROR(VLOOKUP(CONCATENATE($A251,AX$1),'Исх-фото'!$A$2:$F$4000,6,FALSE),"-")</f>
        <v>-</v>
      </c>
      <c r="AY251" s="9" t="str">
        <f>IFERROR(VLOOKUP(CONCATENATE($A251,AY$1),'Исх-фото'!$A$2:$F$4000,6,FALSE),"-")</f>
        <v>-</v>
      </c>
      <c r="AZ251" s="9" t="str">
        <f>IFERROR(VLOOKUP(CONCATENATE($A251,AZ$1),'Исх-фото'!$A$2:$F$4000,6,FALSE),"-")</f>
        <v>-</v>
      </c>
      <c r="BA251" s="9" t="str">
        <f>IFERROR(VLOOKUP(CONCATENATE($A251,BA$1),'Исх-фото'!$A$2:$F$4000,6,FALSE),"-")</f>
        <v>-</v>
      </c>
      <c r="BB251" s="9" t="str">
        <f>IFERROR(VLOOKUP(CONCATENATE($A251,BB$1),'Исх-фото'!$A$2:$F$4000,6,FALSE),"-")</f>
        <v>НЕТ</v>
      </c>
      <c r="BC251" s="9" t="str">
        <f>IFERROR(VLOOKUP(CONCATENATE($A251,BC$1),'Исх-фото'!$A$2:$F$4000,6,FALSE),"-")</f>
        <v>НЕТ</v>
      </c>
      <c r="BD251" s="9" t="str">
        <f>IFERROR(VLOOKUP(CONCATENATE($A251,BD$1),'Исх-фото'!$A$2:$F$4000,6,FALSE),"-")</f>
        <v>-</v>
      </c>
      <c r="BE251" s="9" t="str">
        <f>IFERROR(VLOOKUP(CONCATENATE($A251,BE$1),'Исх-фото'!$A$2:$F$4000,6,FALSE),"-")</f>
        <v>ДА</v>
      </c>
      <c r="BF251" s="9" t="str">
        <f>IFERROR(VLOOKUP(CONCATENATE($A251,BF$1),'Исх-фото'!$A$2:$F$4000,6,FALSE),"-")</f>
        <v>-</v>
      </c>
      <c r="BG251" s="9" t="str">
        <f>IFERROR(VLOOKUP(CONCATENATE($A251,BG$1),'Исх-фото'!$A$2:$F$4000,6,FALSE),"-")</f>
        <v>-</v>
      </c>
      <c r="BH251" s="9" t="str">
        <f>IFERROR(VLOOKUP(CONCATENATE($A251,BH$1),'Исх-фото'!$A$2:$F$4000,6,FALSE),"-")</f>
        <v>-</v>
      </c>
      <c r="BI251" s="9" t="str">
        <f>IFERROR(VLOOKUP(CONCATENATE($A251,BI$1),'Исх-фото'!$A$2:$F$4000,6,FALSE),"-")</f>
        <v>НЕТ</v>
      </c>
      <c r="BJ251" s="37"/>
      <c r="BK251" s="42"/>
      <c r="BR251" s="25"/>
      <c r="BS251" s="25"/>
      <c r="BV251" s="25"/>
      <c r="BW251" s="25"/>
      <c r="BX251" s="25"/>
    </row>
    <row r="252" spans="1:76">
      <c r="A252" s="38">
        <f t="shared" si="37"/>
        <v>53</v>
      </c>
      <c r="B252" s="36">
        <f t="shared" si="36"/>
        <v>27</v>
      </c>
      <c r="C252" s="36">
        <f t="shared" si="35"/>
        <v>1</v>
      </c>
      <c r="D252" s="9" t="str">
        <f>IFERROR(VLOOKUP(CONCATENATE($A252,D$1),'Исх-фото'!$A$2:$F$4000,6,FALSE),"-")</f>
        <v>НЕТ</v>
      </c>
      <c r="E252" s="9" t="str">
        <f>IFERROR(VLOOKUP(CONCATENATE($A252,E$1),'Исх-фото'!$A$2:$F$4000,6,FALSE),"-")</f>
        <v>-</v>
      </c>
      <c r="F252" s="9" t="str">
        <f>IFERROR(VLOOKUP(CONCATENATE($A252,F$1),'Исх-фото'!$A$2:$F$4000,6,FALSE),"-")</f>
        <v>ДА</v>
      </c>
      <c r="G252" s="9" t="str">
        <f>IFERROR(VLOOKUP(CONCATENATE($A252,G$1),'Исх-фото'!$A$2:$F$4000,6,FALSE),"-")</f>
        <v>-</v>
      </c>
      <c r="H252" s="9" t="str">
        <f>IFERROR(VLOOKUP(CONCATENATE($A252,H$1),'Исх-фото'!$A$2:$F$4000,6,FALSE),"-")</f>
        <v>-</v>
      </c>
      <c r="I252" s="9" t="str">
        <f>IFERROR(VLOOKUP(CONCATENATE($A252,I$1),'Исх-фото'!$A$2:$F$4000,6,FALSE),"-")</f>
        <v>-</v>
      </c>
      <c r="J252" s="9" t="str">
        <f>IFERROR(VLOOKUP(CONCATENATE($A252,J$1),'Исх-фото'!$A$2:$F$4000,6,FALSE),"-")</f>
        <v>НЕТ</v>
      </c>
      <c r="K252" s="9" t="str">
        <f>IFERROR(VLOOKUP(CONCATENATE($A252,K$1),'Исх-фото'!$A$2:$F$4000,6,FALSE),"-")</f>
        <v>-</v>
      </c>
      <c r="L252" s="9" t="str">
        <f>IFERROR(VLOOKUP(CONCATENATE($A252,L$1),'Исх-фото'!$A$2:$F$4000,6,FALSE),"-")</f>
        <v>-</v>
      </c>
      <c r="M252" s="9" t="str">
        <f>IFERROR(VLOOKUP(CONCATENATE($A252,M$1),'Исх-фото'!$A$2:$F$4000,6,FALSE),"-")</f>
        <v>-</v>
      </c>
      <c r="N252" s="9" t="str">
        <f>IFERROR(VLOOKUP(CONCATENATE($A252,N$1),'Исх-фото'!$A$2:$F$4000,6,FALSE),"-")</f>
        <v>-</v>
      </c>
      <c r="O252" s="9" t="str">
        <f>IFERROR(VLOOKUP(CONCATENATE($A252,O$1),'Исх-фото'!$A$2:$F$4000,6,FALSE),"-")</f>
        <v>-</v>
      </c>
      <c r="P252" s="9" t="str">
        <f>IFERROR(VLOOKUP(CONCATENATE($A252,P$1),'Исх-фото'!$A$2:$F$4000,6,FALSE),"-")</f>
        <v>-</v>
      </c>
      <c r="Q252" s="9" t="str">
        <f>IFERROR(VLOOKUP(CONCATENATE($A252,Q$1),'Исх-фото'!$A$2:$F$4000,6,FALSE),"-")</f>
        <v>НЕТ</v>
      </c>
      <c r="R252" s="9" t="str">
        <f>IFERROR(VLOOKUP(CONCATENATE($A252,R$1),'Исх-фото'!$A$2:$F$4000,6,FALSE),"-")</f>
        <v>-</v>
      </c>
      <c r="S252" s="9" t="str">
        <f>IFERROR(VLOOKUP(CONCATENATE($A252,S$1),'Исх-фото'!$A$2:$F$4000,6,FALSE),"-")</f>
        <v>-</v>
      </c>
      <c r="T252" s="9" t="str">
        <f>IFERROR(VLOOKUP(CONCATENATE($A252,T$1),'Исх-фото'!$A$2:$F$4000,6,FALSE),"-")</f>
        <v>НЕТ</v>
      </c>
      <c r="U252" s="9" t="str">
        <f>IFERROR(VLOOKUP(CONCATENATE($A252,U$1),'Исх-фото'!$A$2:$F$4000,6,FALSE),"-")</f>
        <v>НЕТ</v>
      </c>
      <c r="V252" s="9" t="str">
        <f>IFERROR(VLOOKUP(CONCATENATE($A252,V$1),'Исх-фото'!$A$2:$F$4000,6,FALSE),"-")</f>
        <v>-</v>
      </c>
      <c r="W252" s="9" t="str">
        <f>IFERROR(VLOOKUP(CONCATENATE($A252,W$1),'Исх-фото'!$A$2:$F$4000,6,FALSE),"-")</f>
        <v>-</v>
      </c>
      <c r="X252" s="9" t="str">
        <f>IFERROR(VLOOKUP(CONCATENATE($A252,X$1),'Исх-фото'!$A$2:$F$4000,6,FALSE),"-")</f>
        <v>-</v>
      </c>
      <c r="Y252" s="9" t="str">
        <f>IFERROR(VLOOKUP(CONCATENATE($A252,Y$1),'Исх-фото'!$A$2:$F$4000,6,FALSE),"-")</f>
        <v>-</v>
      </c>
      <c r="Z252" s="9" t="str">
        <f>IFERROR(VLOOKUP(CONCATENATE($A252,Z$1),'Исх-фото'!$A$2:$F$4000,6,FALSE),"-")</f>
        <v>НЕТ</v>
      </c>
      <c r="AA252" s="9" t="str">
        <f>IFERROR(VLOOKUP(CONCATENATE($A252,AA$1),'Исх-фото'!$A$2:$F$4000,6,FALSE),"-")</f>
        <v>-</v>
      </c>
      <c r="AB252" s="9" t="str">
        <f>IFERROR(VLOOKUP(CONCATENATE($A252,AB$1),'Исх-фото'!$A$2:$F$4000,6,FALSE),"-")</f>
        <v>-</v>
      </c>
      <c r="AC252" s="9" t="str">
        <f>IFERROR(VLOOKUP(CONCATENATE($A252,AC$1),'Исх-фото'!$A$2:$F$4000,6,FALSE),"-")</f>
        <v>-</v>
      </c>
      <c r="AD252" s="9" t="str">
        <f>IFERROR(VLOOKUP(CONCATENATE($A252,AD$1),'Исх-фото'!$A$2:$F$4000,6,FALSE),"-")</f>
        <v>-</v>
      </c>
      <c r="AE252" s="9" t="str">
        <f>IFERROR(VLOOKUP(CONCATENATE($A252,AE$1),'Исх-фото'!$A$2:$F$4000,6,FALSE),"-")</f>
        <v>-</v>
      </c>
      <c r="AF252" s="9" t="str">
        <f>IFERROR(VLOOKUP(CONCATENATE($A252,AF$1),'Исх-фото'!$A$2:$F$4000,6,FALSE),"-")</f>
        <v>-</v>
      </c>
      <c r="AG252" s="9" t="str">
        <f>IFERROR(VLOOKUP(CONCATENATE($A252,AG$1),'Исх-фото'!$A$2:$F$4000,6,FALSE),"-")</f>
        <v>ДА</v>
      </c>
      <c r="AH252" s="9" t="str">
        <f>IFERROR(VLOOKUP(CONCATENATE($A252,AH$1),'Исх-фото'!$A$2:$F$4000,6,FALSE),"-")</f>
        <v>-</v>
      </c>
      <c r="AI252" s="9" t="str">
        <f>IFERROR(VLOOKUP(CONCATENATE($A252,AI$1),'Исх-фото'!$A$2:$F$4000,6,FALSE),"-")</f>
        <v>НЕТ</v>
      </c>
      <c r="AJ252" s="9" t="str">
        <f>IFERROR(VLOOKUP(CONCATENATE($A252,AJ$1),'Исх-фото'!$A$2:$F$4000,6,FALSE),"-")</f>
        <v>НЕТ</v>
      </c>
      <c r="AK252" s="9" t="str">
        <f>IFERROR(VLOOKUP(CONCATENATE($A252,AK$1),'Исх-фото'!$A$2:$F$4000,6,FALSE),"-")</f>
        <v>-</v>
      </c>
      <c r="AL252" s="9" t="str">
        <f>IFERROR(VLOOKUP(CONCATENATE($A252,AL$1),'Исх-фото'!$A$2:$F$4000,6,FALSE),"-")</f>
        <v>НЕТ</v>
      </c>
      <c r="AM252" s="9" t="str">
        <f>IFERROR(VLOOKUP(CONCATENATE($A252,AM$1),'Исх-фото'!$A$2:$F$4000,6,FALSE),"-")</f>
        <v>ДА</v>
      </c>
      <c r="AN252" s="9" t="str">
        <f>IFERROR(VLOOKUP(CONCATENATE($A252,AN$1),'Исх-фото'!$A$2:$F$4000,6,FALSE),"-")</f>
        <v>ДА</v>
      </c>
      <c r="AO252" s="9" t="str">
        <f>IFERROR(VLOOKUP(CONCATENATE($A252,AO$1),'Исх-фото'!$A$2:$F$4000,6,FALSE),"-")</f>
        <v>-</v>
      </c>
      <c r="AP252" s="9" t="str">
        <f>IFERROR(VLOOKUP(CONCATENATE($A252,AP$1),'Исх-фото'!$A$2:$F$4000,6,FALSE),"-")</f>
        <v>НЕТ</v>
      </c>
      <c r="AQ252" s="9" t="str">
        <f>IFERROR(VLOOKUP(CONCATENATE($A252,AQ$1),'Исх-фото'!$A$2:$F$4000,6,FALSE),"-")</f>
        <v>-</v>
      </c>
      <c r="AR252" s="9" t="str">
        <f>IFERROR(VLOOKUP(CONCATENATE($A252,AR$1),'Исх-фото'!$A$2:$F$4000,6,FALSE),"-")</f>
        <v>-</v>
      </c>
      <c r="AS252" s="9" t="str">
        <f>IFERROR(VLOOKUP(CONCATENATE($A252,AS$1),'Исх-фото'!$A$2:$F$4000,6,FALSE),"-")</f>
        <v>ДА</v>
      </c>
      <c r="AT252" s="9" t="str">
        <f>IFERROR(VLOOKUP(CONCATENATE($A252,AT$1),'Исх-фото'!$A$2:$F$4000,6,FALSE),"-")</f>
        <v>-</v>
      </c>
      <c r="AU252" s="9" t="str">
        <f>IFERROR(VLOOKUP(CONCATENATE($A252,AU$1),'Исх-фото'!$A$2:$F$4000,6,FALSE),"-")</f>
        <v>-</v>
      </c>
      <c r="AV252" s="9" t="str">
        <f>IFERROR(VLOOKUP(CONCATENATE($A252,AV$1),'Исх-фото'!$A$2:$F$4000,6,FALSE),"-")</f>
        <v>-</v>
      </c>
      <c r="AW252" s="9" t="str">
        <f>IFERROR(VLOOKUP(CONCATENATE($A252,AW$1),'Исх-фото'!$A$2:$F$4000,6,FALSE),"-")</f>
        <v>-</v>
      </c>
      <c r="AX252" s="9" t="str">
        <f>IFERROR(VLOOKUP(CONCATENATE($A252,AX$1),'Исх-фото'!$A$2:$F$4000,6,FALSE),"-")</f>
        <v>-</v>
      </c>
      <c r="AY252" s="9" t="str">
        <f>IFERROR(VLOOKUP(CONCATENATE($A252,AY$1),'Исх-фото'!$A$2:$F$4000,6,FALSE),"-")</f>
        <v>-</v>
      </c>
      <c r="AZ252" s="9" t="str">
        <f>IFERROR(VLOOKUP(CONCATENATE($A252,AZ$1),'Исх-фото'!$A$2:$F$4000,6,FALSE),"-")</f>
        <v>ДА</v>
      </c>
      <c r="BA252" s="9" t="str">
        <f>IFERROR(VLOOKUP(CONCATENATE($A252,BA$1),'Исх-фото'!$A$2:$F$4000,6,FALSE),"-")</f>
        <v>-</v>
      </c>
      <c r="BB252" s="9" t="str">
        <f>IFERROR(VLOOKUP(CONCATENATE($A252,BB$1),'Исх-фото'!$A$2:$F$4000,6,FALSE),"-")</f>
        <v>-</v>
      </c>
      <c r="BC252" s="9" t="str">
        <f>IFERROR(VLOOKUP(CONCATENATE($A252,BC$1),'Исх-фото'!$A$2:$F$4000,6,FALSE),"-")</f>
        <v>НЕТ</v>
      </c>
      <c r="BD252" s="9" t="str">
        <f>IFERROR(VLOOKUP(CONCATENATE($A252,BD$1),'Исх-фото'!$A$2:$F$4000,6,FALSE),"-")</f>
        <v>-</v>
      </c>
      <c r="BE252" s="9" t="str">
        <f>IFERROR(VLOOKUP(CONCATENATE($A252,BE$1),'Исх-фото'!$A$2:$F$4000,6,FALSE),"-")</f>
        <v>НЕТ</v>
      </c>
      <c r="BF252" s="9" t="str">
        <f>IFERROR(VLOOKUP(CONCATENATE($A252,BF$1),'Исх-фото'!$A$2:$F$4000,6,FALSE),"-")</f>
        <v>-</v>
      </c>
      <c r="BG252" s="9" t="str">
        <f>IFERROR(VLOOKUP(CONCATENATE($A252,BG$1),'Исх-фото'!$A$2:$F$4000,6,FALSE),"-")</f>
        <v>-</v>
      </c>
      <c r="BH252" s="9" t="str">
        <f>IFERROR(VLOOKUP(CONCATENATE($A252,BH$1),'Исх-фото'!$A$2:$F$4000,6,FALSE),"-")</f>
        <v>-</v>
      </c>
      <c r="BI252" s="9" t="str">
        <f>IFERROR(VLOOKUP(CONCATENATE($A252,BI$1),'Исх-фото'!$A$2:$F$4000,6,FALSE),"-")</f>
        <v>-</v>
      </c>
      <c r="BJ252" s="37"/>
      <c r="BK252" s="42"/>
      <c r="BR252" s="25"/>
      <c r="BS252" s="25"/>
      <c r="BV252" s="25"/>
      <c r="BW252" s="25"/>
      <c r="BX252" s="25"/>
    </row>
    <row r="253" spans="1:76">
      <c r="A253" s="38">
        <f t="shared" si="37"/>
        <v>54</v>
      </c>
      <c r="B253" s="36">
        <f t="shared" si="36"/>
        <v>27</v>
      </c>
      <c r="C253" s="36">
        <f t="shared" si="35"/>
        <v>2</v>
      </c>
      <c r="D253" s="9" t="str">
        <f>IFERROR(VLOOKUP(CONCATENATE($A253,D$1),'Исх-фото'!$A$2:$F$4000,6,FALSE),"-")</f>
        <v>НЕТ</v>
      </c>
      <c r="E253" s="9" t="str">
        <f>IFERROR(VLOOKUP(CONCATENATE($A253,E$1),'Исх-фото'!$A$2:$F$4000,6,FALSE),"-")</f>
        <v>-</v>
      </c>
      <c r="F253" s="9" t="str">
        <f>IFERROR(VLOOKUP(CONCATENATE($A253,F$1),'Исх-фото'!$A$2:$F$4000,6,FALSE),"-")</f>
        <v>-</v>
      </c>
      <c r="G253" s="9" t="str">
        <f>IFERROR(VLOOKUP(CONCATENATE($A253,G$1),'Исх-фото'!$A$2:$F$4000,6,FALSE),"-")</f>
        <v>-</v>
      </c>
      <c r="H253" s="9" t="str">
        <f>IFERROR(VLOOKUP(CONCATENATE($A253,H$1),'Исх-фото'!$A$2:$F$4000,6,FALSE),"-")</f>
        <v>-</v>
      </c>
      <c r="I253" s="9" t="str">
        <f>IFERROR(VLOOKUP(CONCATENATE($A253,I$1),'Исх-фото'!$A$2:$F$4000,6,FALSE),"-")</f>
        <v>-</v>
      </c>
      <c r="J253" s="9" t="str">
        <f>IFERROR(VLOOKUP(CONCATENATE($A253,J$1),'Исх-фото'!$A$2:$F$4000,6,FALSE),"-")</f>
        <v>-</v>
      </c>
      <c r="K253" s="9" t="str">
        <f>IFERROR(VLOOKUP(CONCATENATE($A253,K$1),'Исх-фото'!$A$2:$F$4000,6,FALSE),"-")</f>
        <v>-</v>
      </c>
      <c r="L253" s="9" t="str">
        <f>IFERROR(VLOOKUP(CONCATENATE($A253,L$1),'Исх-фото'!$A$2:$F$4000,6,FALSE),"-")</f>
        <v>-</v>
      </c>
      <c r="M253" s="9" t="str">
        <f>IFERROR(VLOOKUP(CONCATENATE($A253,M$1),'Исх-фото'!$A$2:$F$4000,6,FALSE),"-")</f>
        <v>-</v>
      </c>
      <c r="N253" s="9" t="str">
        <f>IFERROR(VLOOKUP(CONCATENATE($A253,N$1),'Исх-фото'!$A$2:$F$4000,6,FALSE),"-")</f>
        <v>-</v>
      </c>
      <c r="O253" s="9" t="str">
        <f>IFERROR(VLOOKUP(CONCATENATE($A253,O$1),'Исх-фото'!$A$2:$F$4000,6,FALSE),"-")</f>
        <v>-</v>
      </c>
      <c r="P253" s="9" t="str">
        <f>IFERROR(VLOOKUP(CONCATENATE($A253,P$1),'Исх-фото'!$A$2:$F$4000,6,FALSE),"-")</f>
        <v>-</v>
      </c>
      <c r="Q253" s="9" t="str">
        <f>IFERROR(VLOOKUP(CONCATENATE($A253,Q$1),'Исх-фото'!$A$2:$F$4000,6,FALSE),"-")</f>
        <v>НЕТ</v>
      </c>
      <c r="R253" s="9" t="str">
        <f>IFERROR(VLOOKUP(CONCATENATE($A253,R$1),'Исх-фото'!$A$2:$F$4000,6,FALSE),"-")</f>
        <v>-</v>
      </c>
      <c r="S253" s="9" t="str">
        <f>IFERROR(VLOOKUP(CONCATENATE($A253,S$1),'Исх-фото'!$A$2:$F$4000,6,FALSE),"-")</f>
        <v>-</v>
      </c>
      <c r="T253" s="9" t="str">
        <f>IFERROR(VLOOKUP(CONCATENATE($A253,T$1),'Исх-фото'!$A$2:$F$4000,6,FALSE),"-")</f>
        <v>НЕТ</v>
      </c>
      <c r="U253" s="9" t="str">
        <f>IFERROR(VLOOKUP(CONCATENATE($A253,U$1),'Исх-фото'!$A$2:$F$4000,6,FALSE),"-")</f>
        <v>НЕТ</v>
      </c>
      <c r="V253" s="9" t="str">
        <f>IFERROR(VLOOKUP(CONCATENATE($A253,V$1),'Исх-фото'!$A$2:$F$4000,6,FALSE),"-")</f>
        <v>-</v>
      </c>
      <c r="W253" s="9" t="str">
        <f>IFERROR(VLOOKUP(CONCATENATE($A253,W$1),'Исх-фото'!$A$2:$F$4000,6,FALSE),"-")</f>
        <v>-</v>
      </c>
      <c r="X253" s="9" t="str">
        <f>IFERROR(VLOOKUP(CONCATENATE($A253,X$1),'Исх-фото'!$A$2:$F$4000,6,FALSE),"-")</f>
        <v>-</v>
      </c>
      <c r="Y253" s="9" t="str">
        <f>IFERROR(VLOOKUP(CONCATENATE($A253,Y$1),'Исх-фото'!$A$2:$F$4000,6,FALSE),"-")</f>
        <v>-</v>
      </c>
      <c r="Z253" s="9" t="str">
        <f>IFERROR(VLOOKUP(CONCATENATE($A253,Z$1),'Исх-фото'!$A$2:$F$4000,6,FALSE),"-")</f>
        <v>ДА</v>
      </c>
      <c r="AA253" s="9" t="str">
        <f>IFERROR(VLOOKUP(CONCATENATE($A253,AA$1),'Исх-фото'!$A$2:$F$4000,6,FALSE),"-")</f>
        <v>-</v>
      </c>
      <c r="AB253" s="9" t="str">
        <f>IFERROR(VLOOKUP(CONCATENATE($A253,AB$1),'Исх-фото'!$A$2:$F$4000,6,FALSE),"-")</f>
        <v>-</v>
      </c>
      <c r="AC253" s="9" t="str">
        <f>IFERROR(VLOOKUP(CONCATENATE($A253,AC$1),'Исх-фото'!$A$2:$F$4000,6,FALSE),"-")</f>
        <v>-</v>
      </c>
      <c r="AD253" s="9" t="str">
        <f>IFERROR(VLOOKUP(CONCATENATE($A253,AD$1),'Исх-фото'!$A$2:$F$4000,6,FALSE),"-")</f>
        <v>-</v>
      </c>
      <c r="AE253" s="9" t="str">
        <f>IFERROR(VLOOKUP(CONCATENATE($A253,AE$1),'Исх-фото'!$A$2:$F$4000,6,FALSE),"-")</f>
        <v>-</v>
      </c>
      <c r="AF253" s="9" t="str">
        <f>IFERROR(VLOOKUP(CONCATENATE($A253,AF$1),'Исх-фото'!$A$2:$F$4000,6,FALSE),"-")</f>
        <v>-</v>
      </c>
      <c r="AG253" s="9" t="str">
        <f>IFERROR(VLOOKUP(CONCATENATE($A253,AG$1),'Исх-фото'!$A$2:$F$4000,6,FALSE),"-")</f>
        <v>ДА</v>
      </c>
      <c r="AH253" s="9" t="str">
        <f>IFERROR(VLOOKUP(CONCATENATE($A253,AH$1),'Исх-фото'!$A$2:$F$4000,6,FALSE),"-")</f>
        <v>-</v>
      </c>
      <c r="AI253" s="9" t="str">
        <f>IFERROR(VLOOKUP(CONCATENATE($A253,AI$1),'Исх-фото'!$A$2:$F$4000,6,FALSE),"-")</f>
        <v>-</v>
      </c>
      <c r="AJ253" s="9" t="str">
        <f>IFERROR(VLOOKUP(CONCATENATE($A253,AJ$1),'Исх-фото'!$A$2:$F$4000,6,FALSE),"-")</f>
        <v>НЕТ</v>
      </c>
      <c r="AK253" s="9" t="str">
        <f>IFERROR(VLOOKUP(CONCATENATE($A253,AK$1),'Исх-фото'!$A$2:$F$4000,6,FALSE),"-")</f>
        <v>-</v>
      </c>
      <c r="AL253" s="9" t="str">
        <f>IFERROR(VLOOKUP(CONCATENATE($A253,AL$1),'Исх-фото'!$A$2:$F$4000,6,FALSE),"-")</f>
        <v>-</v>
      </c>
      <c r="AM253" s="9" t="str">
        <f>IFERROR(VLOOKUP(CONCATENATE($A253,AM$1),'Исх-фото'!$A$2:$F$4000,6,FALSE),"-")</f>
        <v>ДА</v>
      </c>
      <c r="AN253" s="9" t="str">
        <f>IFERROR(VLOOKUP(CONCATENATE($A253,AN$1),'Исх-фото'!$A$2:$F$4000,6,FALSE),"-")</f>
        <v>ДА</v>
      </c>
      <c r="AO253" s="9" t="str">
        <f>IFERROR(VLOOKUP(CONCATENATE($A253,AO$1),'Исх-фото'!$A$2:$F$4000,6,FALSE),"-")</f>
        <v>-</v>
      </c>
      <c r="AP253" s="9" t="str">
        <f>IFERROR(VLOOKUP(CONCATENATE($A253,AP$1),'Исх-фото'!$A$2:$F$4000,6,FALSE),"-")</f>
        <v>НЕТ</v>
      </c>
      <c r="AQ253" s="9" t="str">
        <f>IFERROR(VLOOKUP(CONCATENATE($A253,AQ$1),'Исх-фото'!$A$2:$F$4000,6,FALSE),"-")</f>
        <v>-</v>
      </c>
      <c r="AR253" s="9" t="str">
        <f>IFERROR(VLOOKUP(CONCATENATE($A253,AR$1),'Исх-фото'!$A$2:$F$4000,6,FALSE),"-")</f>
        <v>-</v>
      </c>
      <c r="AS253" s="9" t="str">
        <f>IFERROR(VLOOKUP(CONCATENATE($A253,AS$1),'Исх-фото'!$A$2:$F$4000,6,FALSE),"-")</f>
        <v>ДА</v>
      </c>
      <c r="AT253" s="9" t="str">
        <f>IFERROR(VLOOKUP(CONCATENATE($A253,AT$1),'Исх-фото'!$A$2:$F$4000,6,FALSE),"-")</f>
        <v>-</v>
      </c>
      <c r="AU253" s="9" t="str">
        <f>IFERROR(VLOOKUP(CONCATENATE($A253,AU$1),'Исх-фото'!$A$2:$F$4000,6,FALSE),"-")</f>
        <v>-</v>
      </c>
      <c r="AV253" s="9" t="str">
        <f>IFERROR(VLOOKUP(CONCATENATE($A253,AV$1),'Исх-фото'!$A$2:$F$4000,6,FALSE),"-")</f>
        <v>-</v>
      </c>
      <c r="AW253" s="9" t="str">
        <f>IFERROR(VLOOKUP(CONCATENATE($A253,AW$1),'Исх-фото'!$A$2:$F$4000,6,FALSE),"-")</f>
        <v>-</v>
      </c>
      <c r="AX253" s="9" t="str">
        <f>IFERROR(VLOOKUP(CONCATENATE($A253,AX$1),'Исх-фото'!$A$2:$F$4000,6,FALSE),"-")</f>
        <v>-</v>
      </c>
      <c r="AY253" s="9" t="str">
        <f>IFERROR(VLOOKUP(CONCATENATE($A253,AY$1),'Исх-фото'!$A$2:$F$4000,6,FALSE),"-")</f>
        <v>-</v>
      </c>
      <c r="AZ253" s="9" t="str">
        <f>IFERROR(VLOOKUP(CONCATENATE($A253,AZ$1),'Исх-фото'!$A$2:$F$4000,6,FALSE),"-")</f>
        <v>НЕТ</v>
      </c>
      <c r="BA253" s="9" t="str">
        <f>IFERROR(VLOOKUP(CONCATENATE($A253,BA$1),'Исх-фото'!$A$2:$F$4000,6,FALSE),"-")</f>
        <v>-</v>
      </c>
      <c r="BB253" s="9" t="str">
        <f>IFERROR(VLOOKUP(CONCATENATE($A253,BB$1),'Исх-фото'!$A$2:$F$4000,6,FALSE),"-")</f>
        <v>НЕТ</v>
      </c>
      <c r="BC253" s="9" t="str">
        <f>IFERROR(VLOOKUP(CONCATENATE($A253,BC$1),'Исх-фото'!$A$2:$F$4000,6,FALSE),"-")</f>
        <v>НЕТ</v>
      </c>
      <c r="BD253" s="9" t="str">
        <f>IFERROR(VLOOKUP(CONCATENATE($A253,BD$1),'Исх-фото'!$A$2:$F$4000,6,FALSE),"-")</f>
        <v>-</v>
      </c>
      <c r="BE253" s="9" t="str">
        <f>IFERROR(VLOOKUP(CONCATENATE($A253,BE$1),'Исх-фото'!$A$2:$F$4000,6,FALSE),"-")</f>
        <v>НЕТ</v>
      </c>
      <c r="BF253" s="9" t="str">
        <f>IFERROR(VLOOKUP(CONCATENATE($A253,BF$1),'Исх-фото'!$A$2:$F$4000,6,FALSE),"-")</f>
        <v>-</v>
      </c>
      <c r="BG253" s="9" t="str">
        <f>IFERROR(VLOOKUP(CONCATENATE($A253,BG$1),'Исх-фото'!$A$2:$F$4000,6,FALSE),"-")</f>
        <v>-</v>
      </c>
      <c r="BH253" s="9" t="str">
        <f>IFERROR(VLOOKUP(CONCATENATE($A253,BH$1),'Исх-фото'!$A$2:$F$4000,6,FALSE),"-")</f>
        <v>-</v>
      </c>
      <c r="BI253" s="9" t="str">
        <f>IFERROR(VLOOKUP(CONCATENATE($A253,BI$1),'Исх-фото'!$A$2:$F$4000,6,FALSE),"-")</f>
        <v>-</v>
      </c>
      <c r="BJ253" s="37"/>
      <c r="BK253" s="42"/>
      <c r="BR253" s="25"/>
      <c r="BS253" s="25"/>
      <c r="BV253" s="25"/>
      <c r="BW253" s="25"/>
      <c r="BX253" s="25"/>
    </row>
    <row r="254" spans="1:76">
      <c r="A254" s="38">
        <f t="shared" si="37"/>
        <v>55</v>
      </c>
      <c r="B254" s="36">
        <f t="shared" si="36"/>
        <v>27</v>
      </c>
      <c r="C254" s="36">
        <f t="shared" si="35"/>
        <v>3</v>
      </c>
      <c r="D254" s="9" t="str">
        <f>IFERROR(VLOOKUP(CONCATENATE($A254,D$1),'Исх-фото'!$A$2:$F$4000,6,FALSE),"-")</f>
        <v>НЕТ</v>
      </c>
      <c r="E254" s="9" t="str">
        <f>IFERROR(VLOOKUP(CONCATENATE($A254,E$1),'Исх-фото'!$A$2:$F$4000,6,FALSE),"-")</f>
        <v>-</v>
      </c>
      <c r="F254" s="9" t="str">
        <f>IFERROR(VLOOKUP(CONCATENATE($A254,F$1),'Исх-фото'!$A$2:$F$4000,6,FALSE),"-")</f>
        <v>-</v>
      </c>
      <c r="G254" s="9" t="str">
        <f>IFERROR(VLOOKUP(CONCATENATE($A254,G$1),'Исх-фото'!$A$2:$F$4000,6,FALSE),"-")</f>
        <v>-</v>
      </c>
      <c r="H254" s="9" t="str">
        <f>IFERROR(VLOOKUP(CONCATENATE($A254,H$1),'Исх-фото'!$A$2:$F$4000,6,FALSE),"-")</f>
        <v>-</v>
      </c>
      <c r="I254" s="9" t="str">
        <f>IFERROR(VLOOKUP(CONCATENATE($A254,I$1),'Исх-фото'!$A$2:$F$4000,6,FALSE),"-")</f>
        <v>-</v>
      </c>
      <c r="J254" s="9" t="str">
        <f>IFERROR(VLOOKUP(CONCATENATE($A254,J$1),'Исх-фото'!$A$2:$F$4000,6,FALSE),"-")</f>
        <v>-</v>
      </c>
      <c r="K254" s="9" t="str">
        <f>IFERROR(VLOOKUP(CONCATENATE($A254,K$1),'Исх-фото'!$A$2:$F$4000,6,FALSE),"-")</f>
        <v>-</v>
      </c>
      <c r="L254" s="9" t="str">
        <f>IFERROR(VLOOKUP(CONCATENATE($A254,L$1),'Исх-фото'!$A$2:$F$4000,6,FALSE),"-")</f>
        <v>-</v>
      </c>
      <c r="M254" s="9" t="str">
        <f>IFERROR(VLOOKUP(CONCATENATE($A254,M$1),'Исх-фото'!$A$2:$F$4000,6,FALSE),"-")</f>
        <v>-</v>
      </c>
      <c r="N254" s="9" t="str">
        <f>IFERROR(VLOOKUP(CONCATENATE($A254,N$1),'Исх-фото'!$A$2:$F$4000,6,FALSE),"-")</f>
        <v>-</v>
      </c>
      <c r="O254" s="9" t="str">
        <f>IFERROR(VLOOKUP(CONCATENATE($A254,O$1),'Исх-фото'!$A$2:$F$4000,6,FALSE),"-")</f>
        <v>-</v>
      </c>
      <c r="P254" s="9" t="str">
        <f>IFERROR(VLOOKUP(CONCATENATE($A254,P$1),'Исх-фото'!$A$2:$F$4000,6,FALSE),"-")</f>
        <v>-</v>
      </c>
      <c r="Q254" s="9" t="str">
        <f>IFERROR(VLOOKUP(CONCATENATE($A254,Q$1),'Исх-фото'!$A$2:$F$4000,6,FALSE),"-")</f>
        <v>НЕТ</v>
      </c>
      <c r="R254" s="9" t="str">
        <f>IFERROR(VLOOKUP(CONCATENATE($A254,R$1),'Исх-фото'!$A$2:$F$4000,6,FALSE),"-")</f>
        <v>-</v>
      </c>
      <c r="S254" s="9" t="str">
        <f>IFERROR(VLOOKUP(CONCATENATE($A254,S$1),'Исх-фото'!$A$2:$F$4000,6,FALSE),"-")</f>
        <v>-</v>
      </c>
      <c r="T254" s="9" t="str">
        <f>IFERROR(VLOOKUP(CONCATENATE($A254,T$1),'Исх-фото'!$A$2:$F$4000,6,FALSE),"-")</f>
        <v>НЕТ</v>
      </c>
      <c r="U254" s="9" t="str">
        <f>IFERROR(VLOOKUP(CONCATENATE($A254,U$1),'Исх-фото'!$A$2:$F$4000,6,FALSE),"-")</f>
        <v>НЕТ</v>
      </c>
      <c r="V254" s="9" t="str">
        <f>IFERROR(VLOOKUP(CONCATENATE($A254,V$1),'Исх-фото'!$A$2:$F$4000,6,FALSE),"-")</f>
        <v>-</v>
      </c>
      <c r="W254" s="9" t="str">
        <f>IFERROR(VLOOKUP(CONCATENATE($A254,W$1),'Исх-фото'!$A$2:$F$4000,6,FALSE),"-")</f>
        <v>-</v>
      </c>
      <c r="X254" s="9" t="str">
        <f>IFERROR(VLOOKUP(CONCATENATE($A254,X$1),'Исх-фото'!$A$2:$F$4000,6,FALSE),"-")</f>
        <v>-</v>
      </c>
      <c r="Y254" s="9" t="str">
        <f>IFERROR(VLOOKUP(CONCATENATE($A254,Y$1),'Исх-фото'!$A$2:$F$4000,6,FALSE),"-")</f>
        <v>-</v>
      </c>
      <c r="Z254" s="9" t="str">
        <f>IFERROR(VLOOKUP(CONCATENATE($A254,Z$1),'Исх-фото'!$A$2:$F$4000,6,FALSE),"-")</f>
        <v>НЕТ</v>
      </c>
      <c r="AA254" s="9" t="str">
        <f>IFERROR(VLOOKUP(CONCATENATE($A254,AA$1),'Исх-фото'!$A$2:$F$4000,6,FALSE),"-")</f>
        <v>-</v>
      </c>
      <c r="AB254" s="9" t="str">
        <f>IFERROR(VLOOKUP(CONCATENATE($A254,AB$1),'Исх-фото'!$A$2:$F$4000,6,FALSE),"-")</f>
        <v>-</v>
      </c>
      <c r="AC254" s="9" t="str">
        <f>IFERROR(VLOOKUP(CONCATENATE($A254,AC$1),'Исх-фото'!$A$2:$F$4000,6,FALSE),"-")</f>
        <v>-</v>
      </c>
      <c r="AD254" s="9" t="str">
        <f>IFERROR(VLOOKUP(CONCATENATE($A254,AD$1),'Исх-фото'!$A$2:$F$4000,6,FALSE),"-")</f>
        <v>-</v>
      </c>
      <c r="AE254" s="9" t="str">
        <f>IFERROR(VLOOKUP(CONCATENATE($A254,AE$1),'Исх-фото'!$A$2:$F$4000,6,FALSE),"-")</f>
        <v>-</v>
      </c>
      <c r="AF254" s="9" t="str">
        <f>IFERROR(VLOOKUP(CONCATENATE($A254,AF$1),'Исх-фото'!$A$2:$F$4000,6,FALSE),"-")</f>
        <v>-</v>
      </c>
      <c r="AG254" s="9" t="str">
        <f>IFERROR(VLOOKUP(CONCATENATE($A254,AG$1),'Исх-фото'!$A$2:$F$4000,6,FALSE),"-")</f>
        <v>ДА</v>
      </c>
      <c r="AH254" s="9" t="str">
        <f>IFERROR(VLOOKUP(CONCATENATE($A254,AH$1),'Исх-фото'!$A$2:$F$4000,6,FALSE),"-")</f>
        <v>-</v>
      </c>
      <c r="AI254" s="9" t="str">
        <f>IFERROR(VLOOKUP(CONCATENATE($A254,AI$1),'Исх-фото'!$A$2:$F$4000,6,FALSE),"-")</f>
        <v>НЕТ</v>
      </c>
      <c r="AJ254" s="9" t="str">
        <f>IFERROR(VLOOKUP(CONCATENATE($A254,AJ$1),'Исх-фото'!$A$2:$F$4000,6,FALSE),"-")</f>
        <v>НЕТ</v>
      </c>
      <c r="AK254" s="9" t="str">
        <f>IFERROR(VLOOKUP(CONCATENATE($A254,AK$1),'Исх-фото'!$A$2:$F$4000,6,FALSE),"-")</f>
        <v>-</v>
      </c>
      <c r="AL254" s="9" t="str">
        <f>IFERROR(VLOOKUP(CONCATENATE($A254,AL$1),'Исх-фото'!$A$2:$F$4000,6,FALSE),"-")</f>
        <v>-</v>
      </c>
      <c r="AM254" s="9" t="str">
        <f>IFERROR(VLOOKUP(CONCATENATE($A254,AM$1),'Исх-фото'!$A$2:$F$4000,6,FALSE),"-")</f>
        <v>ДА</v>
      </c>
      <c r="AN254" s="9" t="str">
        <f>IFERROR(VLOOKUP(CONCATENATE($A254,AN$1),'Исх-фото'!$A$2:$F$4000,6,FALSE),"-")</f>
        <v>ДА</v>
      </c>
      <c r="AO254" s="9" t="str">
        <f>IFERROR(VLOOKUP(CONCATENATE($A254,AO$1),'Исх-фото'!$A$2:$F$4000,6,FALSE),"-")</f>
        <v>-</v>
      </c>
      <c r="AP254" s="9" t="str">
        <f>IFERROR(VLOOKUP(CONCATENATE($A254,AP$1),'Исх-фото'!$A$2:$F$4000,6,FALSE),"-")</f>
        <v>НЕТ</v>
      </c>
      <c r="AQ254" s="9" t="str">
        <f>IFERROR(VLOOKUP(CONCATENATE($A254,AQ$1),'Исх-фото'!$A$2:$F$4000,6,FALSE),"-")</f>
        <v>-</v>
      </c>
      <c r="AR254" s="9" t="str">
        <f>IFERROR(VLOOKUP(CONCATENATE($A254,AR$1),'Исх-фото'!$A$2:$F$4000,6,FALSE),"-")</f>
        <v>-</v>
      </c>
      <c r="AS254" s="9" t="str">
        <f>IFERROR(VLOOKUP(CONCATENATE($A254,AS$1),'Исх-фото'!$A$2:$F$4000,6,FALSE),"-")</f>
        <v>ДА</v>
      </c>
      <c r="AT254" s="9" t="str">
        <f>IFERROR(VLOOKUP(CONCATENATE($A254,AT$1),'Исх-фото'!$A$2:$F$4000,6,FALSE),"-")</f>
        <v>-</v>
      </c>
      <c r="AU254" s="9" t="str">
        <f>IFERROR(VLOOKUP(CONCATENATE($A254,AU$1),'Исх-фото'!$A$2:$F$4000,6,FALSE),"-")</f>
        <v>-</v>
      </c>
      <c r="AV254" s="9" t="str">
        <f>IFERROR(VLOOKUP(CONCATENATE($A254,AV$1),'Исх-фото'!$A$2:$F$4000,6,FALSE),"-")</f>
        <v>-</v>
      </c>
      <c r="AW254" s="9" t="str">
        <f>IFERROR(VLOOKUP(CONCATENATE($A254,AW$1),'Исх-фото'!$A$2:$F$4000,6,FALSE),"-")</f>
        <v>-</v>
      </c>
      <c r="AX254" s="9" t="str">
        <f>IFERROR(VLOOKUP(CONCATENATE($A254,AX$1),'Исх-фото'!$A$2:$F$4000,6,FALSE),"-")</f>
        <v>-</v>
      </c>
      <c r="AY254" s="9" t="str">
        <f>IFERROR(VLOOKUP(CONCATENATE($A254,AY$1),'Исх-фото'!$A$2:$F$4000,6,FALSE),"-")</f>
        <v>-</v>
      </c>
      <c r="AZ254" s="9" t="str">
        <f>IFERROR(VLOOKUP(CONCATENATE($A254,AZ$1),'Исх-фото'!$A$2:$F$4000,6,FALSE),"-")</f>
        <v>-</v>
      </c>
      <c r="BA254" s="9" t="str">
        <f>IFERROR(VLOOKUP(CONCATENATE($A254,BA$1),'Исх-фото'!$A$2:$F$4000,6,FALSE),"-")</f>
        <v>-</v>
      </c>
      <c r="BB254" s="9" t="str">
        <f>IFERROR(VLOOKUP(CONCATENATE($A254,BB$1),'Исх-фото'!$A$2:$F$4000,6,FALSE),"-")</f>
        <v>-</v>
      </c>
      <c r="BC254" s="9" t="str">
        <f>IFERROR(VLOOKUP(CONCATENATE($A254,BC$1),'Исх-фото'!$A$2:$F$4000,6,FALSE),"-")</f>
        <v>НЕТ</v>
      </c>
      <c r="BD254" s="9" t="str">
        <f>IFERROR(VLOOKUP(CONCATENATE($A254,BD$1),'Исх-фото'!$A$2:$F$4000,6,FALSE),"-")</f>
        <v>-</v>
      </c>
      <c r="BE254" s="9" t="str">
        <f>IFERROR(VLOOKUP(CONCATENATE($A254,BE$1),'Исх-фото'!$A$2:$F$4000,6,FALSE),"-")</f>
        <v>НЕТ</v>
      </c>
      <c r="BF254" s="9" t="str">
        <f>IFERROR(VLOOKUP(CONCATENATE($A254,BF$1),'Исх-фото'!$A$2:$F$4000,6,FALSE),"-")</f>
        <v>НЕТ</v>
      </c>
      <c r="BG254" s="9" t="str">
        <f>IFERROR(VLOOKUP(CONCATENATE($A254,BG$1),'Исх-фото'!$A$2:$F$4000,6,FALSE),"-")</f>
        <v>-</v>
      </c>
      <c r="BH254" s="9" t="str">
        <f>IFERROR(VLOOKUP(CONCATENATE($A254,BH$1),'Исх-фото'!$A$2:$F$4000,6,FALSE),"-")</f>
        <v>-</v>
      </c>
      <c r="BI254" s="9" t="str">
        <f>IFERROR(VLOOKUP(CONCATENATE($A254,BI$1),'Исх-фото'!$A$2:$F$4000,6,FALSE),"-")</f>
        <v>-</v>
      </c>
      <c r="BJ254" s="37"/>
      <c r="BK254" s="42"/>
      <c r="BR254" s="25"/>
      <c r="BS254" s="25"/>
      <c r="BV254" s="25"/>
      <c r="BW254" s="25"/>
      <c r="BX254" s="25"/>
    </row>
    <row r="255" spans="1:76">
      <c r="A255" s="38">
        <f t="shared" si="37"/>
        <v>56</v>
      </c>
      <c r="B255" s="36">
        <f t="shared" si="36"/>
        <v>28</v>
      </c>
      <c r="C255" s="36">
        <f t="shared" si="35"/>
        <v>1</v>
      </c>
      <c r="D255" s="9" t="str">
        <f>IFERROR(VLOOKUP(CONCATENATE($A255,D$1),'Исх-фото'!$A$2:$F$4000,6,FALSE),"-")</f>
        <v>ДА</v>
      </c>
      <c r="E255" s="9" t="str">
        <f>IFERROR(VLOOKUP(CONCATENATE($A255,E$1),'Исх-фото'!$A$2:$F$4000,6,FALSE),"-")</f>
        <v>-</v>
      </c>
      <c r="F255" s="9" t="str">
        <f>IFERROR(VLOOKUP(CONCATENATE($A255,F$1),'Исх-фото'!$A$2:$F$4000,6,FALSE),"-")</f>
        <v>ДА</v>
      </c>
      <c r="G255" s="9" t="str">
        <f>IFERROR(VLOOKUP(CONCATENATE($A255,G$1),'Исх-фото'!$A$2:$F$4000,6,FALSE),"-")</f>
        <v>-</v>
      </c>
      <c r="H255" s="9" t="str">
        <f>IFERROR(VLOOKUP(CONCATENATE($A255,H$1),'Исх-фото'!$A$2:$F$4000,6,FALSE),"-")</f>
        <v>-</v>
      </c>
      <c r="I255" s="9" t="str">
        <f>IFERROR(VLOOKUP(CONCATENATE($A255,I$1),'Исх-фото'!$A$2:$F$4000,6,FALSE),"-")</f>
        <v>-</v>
      </c>
      <c r="J255" s="9" t="str">
        <f>IFERROR(VLOOKUP(CONCATENATE($A255,J$1),'Исх-фото'!$A$2:$F$4000,6,FALSE),"-")</f>
        <v>-</v>
      </c>
      <c r="K255" s="9" t="str">
        <f>IFERROR(VLOOKUP(CONCATENATE($A255,K$1),'Исх-фото'!$A$2:$F$4000,6,FALSE),"-")</f>
        <v>ДА</v>
      </c>
      <c r="L255" s="9" t="str">
        <f>IFERROR(VLOOKUP(CONCATENATE($A255,L$1),'Исх-фото'!$A$2:$F$4000,6,FALSE),"-")</f>
        <v>-</v>
      </c>
      <c r="M255" s="9" t="str">
        <f>IFERROR(VLOOKUP(CONCATENATE($A255,M$1),'Исх-фото'!$A$2:$F$4000,6,FALSE),"-")</f>
        <v>-</v>
      </c>
      <c r="N255" s="9" t="str">
        <f>IFERROR(VLOOKUP(CONCATENATE($A255,N$1),'Исх-фото'!$A$2:$F$4000,6,FALSE),"-")</f>
        <v>-</v>
      </c>
      <c r="O255" s="9" t="str">
        <f>IFERROR(VLOOKUP(CONCATENATE($A255,O$1),'Исх-фото'!$A$2:$F$4000,6,FALSE),"-")</f>
        <v>-</v>
      </c>
      <c r="P255" s="9" t="str">
        <f>IFERROR(VLOOKUP(CONCATENATE($A255,P$1),'Исх-фото'!$A$2:$F$4000,6,FALSE),"-")</f>
        <v>-</v>
      </c>
      <c r="Q255" s="9" t="str">
        <f>IFERROR(VLOOKUP(CONCATENATE($A255,Q$1),'Исх-фото'!$A$2:$F$4000,6,FALSE),"-")</f>
        <v>НЕТ</v>
      </c>
      <c r="R255" s="9" t="str">
        <f>IFERROR(VLOOKUP(CONCATENATE($A255,R$1),'Исх-фото'!$A$2:$F$4000,6,FALSE),"-")</f>
        <v>-</v>
      </c>
      <c r="S255" s="9" t="str">
        <f>IFERROR(VLOOKUP(CONCATENATE($A255,S$1),'Исх-фото'!$A$2:$F$4000,6,FALSE),"-")</f>
        <v>НЕТ</v>
      </c>
      <c r="T255" s="9" t="str">
        <f>IFERROR(VLOOKUP(CONCATENATE($A255,T$1),'Исх-фото'!$A$2:$F$4000,6,FALSE),"-")</f>
        <v>НЕТ</v>
      </c>
      <c r="U255" s="9" t="str">
        <f>IFERROR(VLOOKUP(CONCATENATE($A255,U$1),'Исх-фото'!$A$2:$F$4000,6,FALSE),"-")</f>
        <v>ДА</v>
      </c>
      <c r="V255" s="9" t="str">
        <f>IFERROR(VLOOKUP(CONCATENATE($A255,V$1),'Исх-фото'!$A$2:$F$4000,6,FALSE),"-")</f>
        <v>-</v>
      </c>
      <c r="W255" s="9" t="str">
        <f>IFERROR(VLOOKUP(CONCATENATE($A255,W$1),'Исх-фото'!$A$2:$F$4000,6,FALSE),"-")</f>
        <v>-</v>
      </c>
      <c r="X255" s="9" t="str">
        <f>IFERROR(VLOOKUP(CONCATENATE($A255,X$1),'Исх-фото'!$A$2:$F$4000,6,FALSE),"-")</f>
        <v>-</v>
      </c>
      <c r="Y255" s="9" t="str">
        <f>IFERROR(VLOOKUP(CONCATENATE($A255,Y$1),'Исх-фото'!$A$2:$F$4000,6,FALSE),"-")</f>
        <v>-</v>
      </c>
      <c r="Z255" s="9" t="str">
        <f>IFERROR(VLOOKUP(CONCATENATE($A255,Z$1),'Исх-фото'!$A$2:$F$4000,6,FALSE),"-")</f>
        <v>НЕТ</v>
      </c>
      <c r="AA255" s="9" t="str">
        <f>IFERROR(VLOOKUP(CONCATENATE($A255,AA$1),'Исх-фото'!$A$2:$F$4000,6,FALSE),"-")</f>
        <v>-</v>
      </c>
      <c r="AB255" s="9" t="str">
        <f>IFERROR(VLOOKUP(CONCATENATE($A255,AB$1),'Исх-фото'!$A$2:$F$4000,6,FALSE),"-")</f>
        <v>-</v>
      </c>
      <c r="AC255" s="9" t="str">
        <f>IFERROR(VLOOKUP(CONCATENATE($A255,AC$1),'Исх-фото'!$A$2:$F$4000,6,FALSE),"-")</f>
        <v>-</v>
      </c>
      <c r="AD255" s="9" t="str">
        <f>IFERROR(VLOOKUP(CONCATENATE($A255,AD$1),'Исх-фото'!$A$2:$F$4000,6,FALSE),"-")</f>
        <v>-</v>
      </c>
      <c r="AE255" s="9" t="str">
        <f>IFERROR(VLOOKUP(CONCATENATE($A255,AE$1),'Исх-фото'!$A$2:$F$4000,6,FALSE),"-")</f>
        <v>-</v>
      </c>
      <c r="AF255" s="9" t="str">
        <f>IFERROR(VLOOKUP(CONCATENATE($A255,AF$1),'Исх-фото'!$A$2:$F$4000,6,FALSE),"-")</f>
        <v>-</v>
      </c>
      <c r="AG255" s="9" t="str">
        <f>IFERROR(VLOOKUP(CONCATENATE($A255,AG$1),'Исх-фото'!$A$2:$F$4000,6,FALSE),"-")</f>
        <v>ДА</v>
      </c>
      <c r="AH255" s="9" t="str">
        <f>IFERROR(VLOOKUP(CONCATENATE($A255,AH$1),'Исх-фото'!$A$2:$F$4000,6,FALSE),"-")</f>
        <v>-</v>
      </c>
      <c r="AI255" s="9" t="str">
        <f>IFERROR(VLOOKUP(CONCATENATE($A255,AI$1),'Исх-фото'!$A$2:$F$4000,6,FALSE),"-")</f>
        <v>-</v>
      </c>
      <c r="AJ255" s="9" t="str">
        <f>IFERROR(VLOOKUP(CONCATENATE($A255,AJ$1),'Исх-фото'!$A$2:$F$4000,6,FALSE),"-")</f>
        <v>НЕТ</v>
      </c>
      <c r="AK255" s="9" t="str">
        <f>IFERROR(VLOOKUP(CONCATENATE($A255,AK$1),'Исх-фото'!$A$2:$F$4000,6,FALSE),"-")</f>
        <v>НЕТ</v>
      </c>
      <c r="AL255" s="9" t="str">
        <f>IFERROR(VLOOKUP(CONCATENATE($A255,AL$1),'Исх-фото'!$A$2:$F$4000,6,FALSE),"-")</f>
        <v>НЕТ</v>
      </c>
      <c r="AM255" s="9" t="str">
        <f>IFERROR(VLOOKUP(CONCATENATE($A255,AM$1),'Исх-фото'!$A$2:$F$4000,6,FALSE),"-")</f>
        <v>ДА</v>
      </c>
      <c r="AN255" s="9" t="str">
        <f>IFERROR(VLOOKUP(CONCATENATE($A255,AN$1),'Исх-фото'!$A$2:$F$4000,6,FALSE),"-")</f>
        <v>ДА</v>
      </c>
      <c r="AO255" s="9" t="str">
        <f>IFERROR(VLOOKUP(CONCATENATE($A255,AO$1),'Исх-фото'!$A$2:$F$4000,6,FALSE),"-")</f>
        <v>НЕТ</v>
      </c>
      <c r="AP255" s="9" t="str">
        <f>IFERROR(VLOOKUP(CONCATENATE($A255,AP$1),'Исх-фото'!$A$2:$F$4000,6,FALSE),"-")</f>
        <v>НЕТ</v>
      </c>
      <c r="AQ255" s="9" t="str">
        <f>IFERROR(VLOOKUP(CONCATENATE($A255,AQ$1),'Исх-фото'!$A$2:$F$4000,6,FALSE),"-")</f>
        <v>-</v>
      </c>
      <c r="AR255" s="9" t="str">
        <f>IFERROR(VLOOKUP(CONCATENATE($A255,AR$1),'Исх-фото'!$A$2:$F$4000,6,FALSE),"-")</f>
        <v>-</v>
      </c>
      <c r="AS255" s="9" t="str">
        <f>IFERROR(VLOOKUP(CONCATENATE($A255,AS$1),'Исх-фото'!$A$2:$F$4000,6,FALSE),"-")</f>
        <v>ДА</v>
      </c>
      <c r="AT255" s="9" t="str">
        <f>IFERROR(VLOOKUP(CONCATENATE($A255,AT$1),'Исх-фото'!$A$2:$F$4000,6,FALSE),"-")</f>
        <v>-</v>
      </c>
      <c r="AU255" s="9" t="str">
        <f>IFERROR(VLOOKUP(CONCATENATE($A255,AU$1),'Исх-фото'!$A$2:$F$4000,6,FALSE),"-")</f>
        <v>-</v>
      </c>
      <c r="AV255" s="9" t="str">
        <f>IFERROR(VLOOKUP(CONCATENATE($A255,AV$1),'Исх-фото'!$A$2:$F$4000,6,FALSE),"-")</f>
        <v>-</v>
      </c>
      <c r="AW255" s="9" t="str">
        <f>IFERROR(VLOOKUP(CONCATENATE($A255,AW$1),'Исх-фото'!$A$2:$F$4000,6,FALSE),"-")</f>
        <v>-</v>
      </c>
      <c r="AX255" s="9" t="str">
        <f>IFERROR(VLOOKUP(CONCATENATE($A255,AX$1),'Исх-фото'!$A$2:$F$4000,6,FALSE),"-")</f>
        <v>-</v>
      </c>
      <c r="AY255" s="9" t="str">
        <f>IFERROR(VLOOKUP(CONCATENATE($A255,AY$1),'Исх-фото'!$A$2:$F$4000,6,FALSE),"-")</f>
        <v>-</v>
      </c>
      <c r="AZ255" s="9" t="str">
        <f>IFERROR(VLOOKUP(CONCATENATE($A255,AZ$1),'Исх-фото'!$A$2:$F$4000,6,FALSE),"-")</f>
        <v>-</v>
      </c>
      <c r="BA255" s="9" t="str">
        <f>IFERROR(VLOOKUP(CONCATENATE($A255,BA$1),'Исх-фото'!$A$2:$F$4000,6,FALSE),"-")</f>
        <v>-</v>
      </c>
      <c r="BB255" s="9" t="str">
        <f>IFERROR(VLOOKUP(CONCATENATE($A255,BB$1),'Исх-фото'!$A$2:$F$4000,6,FALSE),"-")</f>
        <v>НЕТ</v>
      </c>
      <c r="BC255" s="9" t="str">
        <f>IFERROR(VLOOKUP(CONCATENATE($A255,BC$1),'Исх-фото'!$A$2:$F$4000,6,FALSE),"-")</f>
        <v>НЕТ</v>
      </c>
      <c r="BD255" s="9" t="str">
        <f>IFERROR(VLOOKUP(CONCATENATE($A255,BD$1),'Исх-фото'!$A$2:$F$4000,6,FALSE),"-")</f>
        <v>-</v>
      </c>
      <c r="BE255" s="9" t="str">
        <f>IFERROR(VLOOKUP(CONCATENATE($A255,BE$1),'Исх-фото'!$A$2:$F$4000,6,FALSE),"-")</f>
        <v>НЕТ</v>
      </c>
      <c r="BF255" s="9" t="str">
        <f>IFERROR(VLOOKUP(CONCATENATE($A255,BF$1),'Исх-фото'!$A$2:$F$4000,6,FALSE),"-")</f>
        <v>НЕТ</v>
      </c>
      <c r="BG255" s="9" t="str">
        <f>IFERROR(VLOOKUP(CONCATENATE($A255,BG$1),'Исх-фото'!$A$2:$F$4000,6,FALSE),"-")</f>
        <v>-</v>
      </c>
      <c r="BH255" s="9" t="str">
        <f>IFERROR(VLOOKUP(CONCATENATE($A255,BH$1),'Исх-фото'!$A$2:$F$4000,6,FALSE),"-")</f>
        <v>-</v>
      </c>
      <c r="BI255" s="9" t="str">
        <f>IFERROR(VLOOKUP(CONCATENATE($A255,BI$1),'Исх-фото'!$A$2:$F$4000,6,FALSE),"-")</f>
        <v>-</v>
      </c>
      <c r="BJ255" s="37"/>
      <c r="BK255" s="42"/>
      <c r="BR255" s="25"/>
      <c r="BS255" s="25"/>
      <c r="BV255" s="25"/>
      <c r="BW255" s="25"/>
      <c r="BX255" s="25"/>
    </row>
    <row r="256" spans="1:76">
      <c r="A256" s="38">
        <f t="shared" si="37"/>
        <v>57</v>
      </c>
      <c r="B256" s="36">
        <f t="shared" si="36"/>
        <v>28</v>
      </c>
      <c r="C256" s="36">
        <f t="shared" si="35"/>
        <v>2</v>
      </c>
      <c r="D256" s="9" t="str">
        <f>IFERROR(VLOOKUP(CONCATENATE($A256,D$1),'Исх-фото'!$A$2:$F$4000,6,FALSE),"-")</f>
        <v>НЕТ</v>
      </c>
      <c r="E256" s="9" t="str">
        <f>IFERROR(VLOOKUP(CONCATENATE($A256,E$1),'Исх-фото'!$A$2:$F$4000,6,FALSE),"-")</f>
        <v>-</v>
      </c>
      <c r="F256" s="9" t="str">
        <f>IFERROR(VLOOKUP(CONCATENATE($A256,F$1),'Исх-фото'!$A$2:$F$4000,6,FALSE),"-")</f>
        <v>НЕТ</v>
      </c>
      <c r="G256" s="9" t="str">
        <f>IFERROR(VLOOKUP(CONCATENATE($A256,G$1),'Исх-фото'!$A$2:$F$4000,6,FALSE),"-")</f>
        <v>-</v>
      </c>
      <c r="H256" s="9" t="str">
        <f>IFERROR(VLOOKUP(CONCATENATE($A256,H$1),'Исх-фото'!$A$2:$F$4000,6,FALSE),"-")</f>
        <v>-</v>
      </c>
      <c r="I256" s="9" t="str">
        <f>IFERROR(VLOOKUP(CONCATENATE($A256,I$1),'Исх-фото'!$A$2:$F$4000,6,FALSE),"-")</f>
        <v>-</v>
      </c>
      <c r="J256" s="9" t="str">
        <f>IFERROR(VLOOKUP(CONCATENATE($A256,J$1),'Исх-фото'!$A$2:$F$4000,6,FALSE),"-")</f>
        <v>НЕТ</v>
      </c>
      <c r="K256" s="9" t="str">
        <f>IFERROR(VLOOKUP(CONCATENATE($A256,K$1),'Исх-фото'!$A$2:$F$4000,6,FALSE),"-")</f>
        <v>-</v>
      </c>
      <c r="L256" s="9" t="str">
        <f>IFERROR(VLOOKUP(CONCATENATE($A256,L$1),'Исх-фото'!$A$2:$F$4000,6,FALSE),"-")</f>
        <v>-</v>
      </c>
      <c r="M256" s="9" t="str">
        <f>IFERROR(VLOOKUP(CONCATENATE($A256,M$1),'Исх-фото'!$A$2:$F$4000,6,FALSE),"-")</f>
        <v>-</v>
      </c>
      <c r="N256" s="9" t="str">
        <f>IFERROR(VLOOKUP(CONCATENATE($A256,N$1),'Исх-фото'!$A$2:$F$4000,6,FALSE),"-")</f>
        <v>-</v>
      </c>
      <c r="O256" s="9" t="str">
        <f>IFERROR(VLOOKUP(CONCATENATE($A256,O$1),'Исх-фото'!$A$2:$F$4000,6,FALSE),"-")</f>
        <v>-</v>
      </c>
      <c r="P256" s="9" t="str">
        <f>IFERROR(VLOOKUP(CONCATENATE($A256,P$1),'Исх-фото'!$A$2:$F$4000,6,FALSE),"-")</f>
        <v>-</v>
      </c>
      <c r="Q256" s="9" t="str">
        <f>IFERROR(VLOOKUP(CONCATENATE($A256,Q$1),'Исх-фото'!$A$2:$F$4000,6,FALSE),"-")</f>
        <v>НЕТ</v>
      </c>
      <c r="R256" s="9" t="str">
        <f>IFERROR(VLOOKUP(CONCATENATE($A256,R$1),'Исх-фото'!$A$2:$F$4000,6,FALSE),"-")</f>
        <v>-</v>
      </c>
      <c r="S256" s="9" t="str">
        <f>IFERROR(VLOOKUP(CONCATENATE($A256,S$1),'Исх-фото'!$A$2:$F$4000,6,FALSE),"-")</f>
        <v>-</v>
      </c>
      <c r="T256" s="9" t="str">
        <f>IFERROR(VLOOKUP(CONCATENATE($A256,T$1),'Исх-фото'!$A$2:$F$4000,6,FALSE),"-")</f>
        <v>НЕТ</v>
      </c>
      <c r="U256" s="9" t="str">
        <f>IFERROR(VLOOKUP(CONCATENATE($A256,U$1),'Исх-фото'!$A$2:$F$4000,6,FALSE),"-")</f>
        <v>НЕТ</v>
      </c>
      <c r="V256" s="9" t="str">
        <f>IFERROR(VLOOKUP(CONCATENATE($A256,V$1),'Исх-фото'!$A$2:$F$4000,6,FALSE),"-")</f>
        <v>-</v>
      </c>
      <c r="W256" s="9" t="str">
        <f>IFERROR(VLOOKUP(CONCATENATE($A256,W$1),'Исх-фото'!$A$2:$F$4000,6,FALSE),"-")</f>
        <v>-</v>
      </c>
      <c r="X256" s="9" t="str">
        <f>IFERROR(VLOOKUP(CONCATENATE($A256,X$1),'Исх-фото'!$A$2:$F$4000,6,FALSE),"-")</f>
        <v>-</v>
      </c>
      <c r="Y256" s="9" t="str">
        <f>IFERROR(VLOOKUP(CONCATENATE($A256,Y$1),'Исх-фото'!$A$2:$F$4000,6,FALSE),"-")</f>
        <v>-</v>
      </c>
      <c r="Z256" s="9" t="str">
        <f>IFERROR(VLOOKUP(CONCATENATE($A256,Z$1),'Исх-фото'!$A$2:$F$4000,6,FALSE),"-")</f>
        <v>НЕТ</v>
      </c>
      <c r="AA256" s="9" t="str">
        <f>IFERROR(VLOOKUP(CONCATENATE($A256,AA$1),'Исх-фото'!$A$2:$F$4000,6,FALSE),"-")</f>
        <v>-</v>
      </c>
      <c r="AB256" s="9" t="str">
        <f>IFERROR(VLOOKUP(CONCATENATE($A256,AB$1),'Исх-фото'!$A$2:$F$4000,6,FALSE),"-")</f>
        <v>-</v>
      </c>
      <c r="AC256" s="9" t="str">
        <f>IFERROR(VLOOKUP(CONCATENATE($A256,AC$1),'Исх-фото'!$A$2:$F$4000,6,FALSE),"-")</f>
        <v>-</v>
      </c>
      <c r="AD256" s="9" t="str">
        <f>IFERROR(VLOOKUP(CONCATENATE($A256,AD$1),'Исх-фото'!$A$2:$F$4000,6,FALSE),"-")</f>
        <v>-</v>
      </c>
      <c r="AE256" s="9" t="str">
        <f>IFERROR(VLOOKUP(CONCATENATE($A256,AE$1),'Исх-фото'!$A$2:$F$4000,6,FALSE),"-")</f>
        <v>-</v>
      </c>
      <c r="AF256" s="9" t="str">
        <f>IFERROR(VLOOKUP(CONCATENATE($A256,AF$1),'Исх-фото'!$A$2:$F$4000,6,FALSE),"-")</f>
        <v>-</v>
      </c>
      <c r="AG256" s="9" t="str">
        <f>IFERROR(VLOOKUP(CONCATENATE($A256,AG$1),'Исх-фото'!$A$2:$F$4000,6,FALSE),"-")</f>
        <v>ДА</v>
      </c>
      <c r="AH256" s="9" t="str">
        <f>IFERROR(VLOOKUP(CONCATENATE($A256,AH$1),'Исх-фото'!$A$2:$F$4000,6,FALSE),"-")</f>
        <v>-</v>
      </c>
      <c r="AI256" s="9" t="str">
        <f>IFERROR(VLOOKUP(CONCATENATE($A256,AI$1),'Исх-фото'!$A$2:$F$4000,6,FALSE),"-")</f>
        <v>НЕТ</v>
      </c>
      <c r="AJ256" s="9" t="str">
        <f>IFERROR(VLOOKUP(CONCATENATE($A256,AJ$1),'Исх-фото'!$A$2:$F$4000,6,FALSE),"-")</f>
        <v>ДА</v>
      </c>
      <c r="AK256" s="9" t="str">
        <f>IFERROR(VLOOKUP(CONCATENATE($A256,AK$1),'Исх-фото'!$A$2:$F$4000,6,FALSE),"-")</f>
        <v>-</v>
      </c>
      <c r="AL256" s="9" t="str">
        <f>IFERROR(VLOOKUP(CONCATENATE($A256,AL$1),'Исх-фото'!$A$2:$F$4000,6,FALSE),"-")</f>
        <v>-</v>
      </c>
      <c r="AM256" s="9" t="str">
        <f>IFERROR(VLOOKUP(CONCATENATE($A256,AM$1),'Исх-фото'!$A$2:$F$4000,6,FALSE),"-")</f>
        <v>ДА</v>
      </c>
      <c r="AN256" s="9" t="str">
        <f>IFERROR(VLOOKUP(CONCATENATE($A256,AN$1),'Исх-фото'!$A$2:$F$4000,6,FALSE),"-")</f>
        <v>ДА</v>
      </c>
      <c r="AO256" s="9" t="str">
        <f>IFERROR(VLOOKUP(CONCATENATE($A256,AO$1),'Исх-фото'!$A$2:$F$4000,6,FALSE),"-")</f>
        <v>-</v>
      </c>
      <c r="AP256" s="9" t="str">
        <f>IFERROR(VLOOKUP(CONCATENATE($A256,AP$1),'Исх-фото'!$A$2:$F$4000,6,FALSE),"-")</f>
        <v>НЕТ</v>
      </c>
      <c r="AQ256" s="9" t="str">
        <f>IFERROR(VLOOKUP(CONCATENATE($A256,AQ$1),'Исх-фото'!$A$2:$F$4000,6,FALSE),"-")</f>
        <v>-</v>
      </c>
      <c r="AR256" s="9" t="str">
        <f>IFERROR(VLOOKUP(CONCATENATE($A256,AR$1),'Исх-фото'!$A$2:$F$4000,6,FALSE),"-")</f>
        <v>-</v>
      </c>
      <c r="AS256" s="9" t="str">
        <f>IFERROR(VLOOKUP(CONCATENATE($A256,AS$1),'Исх-фото'!$A$2:$F$4000,6,FALSE),"-")</f>
        <v>ДА</v>
      </c>
      <c r="AT256" s="9" t="str">
        <f>IFERROR(VLOOKUP(CONCATENATE($A256,AT$1),'Исх-фото'!$A$2:$F$4000,6,FALSE),"-")</f>
        <v>-</v>
      </c>
      <c r="AU256" s="9" t="str">
        <f>IFERROR(VLOOKUP(CONCATENATE($A256,AU$1),'Исх-фото'!$A$2:$F$4000,6,FALSE),"-")</f>
        <v>-</v>
      </c>
      <c r="AV256" s="9" t="str">
        <f>IFERROR(VLOOKUP(CONCATENATE($A256,AV$1),'Исх-фото'!$A$2:$F$4000,6,FALSE),"-")</f>
        <v>-</v>
      </c>
      <c r="AW256" s="9" t="str">
        <f>IFERROR(VLOOKUP(CONCATENATE($A256,AW$1),'Исх-фото'!$A$2:$F$4000,6,FALSE),"-")</f>
        <v>-</v>
      </c>
      <c r="AX256" s="9" t="str">
        <f>IFERROR(VLOOKUP(CONCATENATE($A256,AX$1),'Исх-фото'!$A$2:$F$4000,6,FALSE),"-")</f>
        <v>-</v>
      </c>
      <c r="AY256" s="9" t="str">
        <f>IFERROR(VLOOKUP(CONCATENATE($A256,AY$1),'Исх-фото'!$A$2:$F$4000,6,FALSE),"-")</f>
        <v>-</v>
      </c>
      <c r="AZ256" s="9" t="str">
        <f>IFERROR(VLOOKUP(CONCATENATE($A256,AZ$1),'Исх-фото'!$A$2:$F$4000,6,FALSE),"-")</f>
        <v>-</v>
      </c>
      <c r="BA256" s="9" t="str">
        <f>IFERROR(VLOOKUP(CONCATENATE($A256,BA$1),'Исх-фото'!$A$2:$F$4000,6,FALSE),"-")</f>
        <v>-</v>
      </c>
      <c r="BB256" s="9" t="str">
        <f>IFERROR(VLOOKUP(CONCATENATE($A256,BB$1),'Исх-фото'!$A$2:$F$4000,6,FALSE),"-")</f>
        <v>НЕТ</v>
      </c>
      <c r="BC256" s="9" t="str">
        <f>IFERROR(VLOOKUP(CONCATENATE($A256,BC$1),'Исх-фото'!$A$2:$F$4000,6,FALSE),"-")</f>
        <v>НЕТ</v>
      </c>
      <c r="BD256" s="9" t="str">
        <f>IFERROR(VLOOKUP(CONCATENATE($A256,BD$1),'Исх-фото'!$A$2:$F$4000,6,FALSE),"-")</f>
        <v>-</v>
      </c>
      <c r="BE256" s="9" t="str">
        <f>IFERROR(VLOOKUP(CONCATENATE($A256,BE$1),'Исх-фото'!$A$2:$F$4000,6,FALSE),"-")</f>
        <v>НЕТ</v>
      </c>
      <c r="BF256" s="9" t="str">
        <f>IFERROR(VLOOKUP(CONCATENATE($A256,BF$1),'Исх-фото'!$A$2:$F$4000,6,FALSE),"-")</f>
        <v>-</v>
      </c>
      <c r="BG256" s="9" t="str">
        <f>IFERROR(VLOOKUP(CONCATENATE($A256,BG$1),'Исх-фото'!$A$2:$F$4000,6,FALSE),"-")</f>
        <v>-</v>
      </c>
      <c r="BH256" s="9" t="str">
        <f>IFERROR(VLOOKUP(CONCATENATE($A256,BH$1),'Исх-фото'!$A$2:$F$4000,6,FALSE),"-")</f>
        <v>-</v>
      </c>
      <c r="BI256" s="9" t="str">
        <f>IFERROR(VLOOKUP(CONCATENATE($A256,BI$1),'Исх-фото'!$A$2:$F$4000,6,FALSE),"-")</f>
        <v>-</v>
      </c>
      <c r="BJ256" s="37"/>
      <c r="BK256" s="42"/>
      <c r="BR256" s="25"/>
      <c r="BS256" s="25"/>
      <c r="BV256" s="25"/>
      <c r="BW256" s="25"/>
      <c r="BX256" s="25"/>
    </row>
    <row r="257" spans="1:76">
      <c r="A257" s="38">
        <f t="shared" si="37"/>
        <v>58</v>
      </c>
      <c r="B257" s="36">
        <f t="shared" si="36"/>
        <v>28</v>
      </c>
      <c r="C257" s="36">
        <f t="shared" si="35"/>
        <v>3</v>
      </c>
      <c r="D257" s="9" t="str">
        <f>IFERROR(VLOOKUP(CONCATENATE($A257,D$1),'Исх-фото'!$A$2:$F$4000,6,FALSE),"-")</f>
        <v>НЕТ</v>
      </c>
      <c r="E257" s="9" t="str">
        <f>IFERROR(VLOOKUP(CONCATENATE($A257,E$1),'Исх-фото'!$A$2:$F$4000,6,FALSE),"-")</f>
        <v>-</v>
      </c>
      <c r="F257" s="9" t="str">
        <f>IFERROR(VLOOKUP(CONCATENATE($A257,F$1),'Исх-фото'!$A$2:$F$4000,6,FALSE),"-")</f>
        <v>ДА</v>
      </c>
      <c r="G257" s="9" t="str">
        <f>IFERROR(VLOOKUP(CONCATENATE($A257,G$1),'Исх-фото'!$A$2:$F$4000,6,FALSE),"-")</f>
        <v>-</v>
      </c>
      <c r="H257" s="9" t="str">
        <f>IFERROR(VLOOKUP(CONCATENATE($A257,H$1),'Исх-фото'!$A$2:$F$4000,6,FALSE),"-")</f>
        <v>-</v>
      </c>
      <c r="I257" s="9" t="str">
        <f>IFERROR(VLOOKUP(CONCATENATE($A257,I$1),'Исх-фото'!$A$2:$F$4000,6,FALSE),"-")</f>
        <v>-</v>
      </c>
      <c r="J257" s="9" t="str">
        <f>IFERROR(VLOOKUP(CONCATENATE($A257,J$1),'Исх-фото'!$A$2:$F$4000,6,FALSE),"-")</f>
        <v>НЕТ</v>
      </c>
      <c r="K257" s="9" t="str">
        <f>IFERROR(VLOOKUP(CONCATENATE($A257,K$1),'Исх-фото'!$A$2:$F$4000,6,FALSE),"-")</f>
        <v>-</v>
      </c>
      <c r="L257" s="9" t="str">
        <f>IFERROR(VLOOKUP(CONCATENATE($A257,L$1),'Исх-фото'!$A$2:$F$4000,6,FALSE),"-")</f>
        <v>-</v>
      </c>
      <c r="M257" s="9" t="str">
        <f>IFERROR(VLOOKUP(CONCATENATE($A257,M$1),'Исх-фото'!$A$2:$F$4000,6,FALSE),"-")</f>
        <v>-</v>
      </c>
      <c r="N257" s="9" t="str">
        <f>IFERROR(VLOOKUP(CONCATENATE($A257,N$1),'Исх-фото'!$A$2:$F$4000,6,FALSE),"-")</f>
        <v>-</v>
      </c>
      <c r="O257" s="9" t="str">
        <f>IFERROR(VLOOKUP(CONCATENATE($A257,O$1),'Исх-фото'!$A$2:$F$4000,6,FALSE),"-")</f>
        <v>-</v>
      </c>
      <c r="P257" s="9" t="str">
        <f>IFERROR(VLOOKUP(CONCATENATE($A257,P$1),'Исх-фото'!$A$2:$F$4000,6,FALSE),"-")</f>
        <v>-</v>
      </c>
      <c r="Q257" s="9" t="str">
        <f>IFERROR(VLOOKUP(CONCATENATE($A257,Q$1),'Исх-фото'!$A$2:$F$4000,6,FALSE),"-")</f>
        <v>НЕТ</v>
      </c>
      <c r="R257" s="9" t="str">
        <f>IFERROR(VLOOKUP(CONCATENATE($A257,R$1),'Исх-фото'!$A$2:$F$4000,6,FALSE),"-")</f>
        <v>-</v>
      </c>
      <c r="S257" s="9" t="str">
        <f>IFERROR(VLOOKUP(CONCATENATE($A257,S$1),'Исх-фото'!$A$2:$F$4000,6,FALSE),"-")</f>
        <v>-</v>
      </c>
      <c r="T257" s="9" t="str">
        <f>IFERROR(VLOOKUP(CONCATENATE($A257,T$1),'Исх-фото'!$A$2:$F$4000,6,FALSE),"-")</f>
        <v>НЕТ</v>
      </c>
      <c r="U257" s="9" t="str">
        <f>IFERROR(VLOOKUP(CONCATENATE($A257,U$1),'Исх-фото'!$A$2:$F$4000,6,FALSE),"-")</f>
        <v>НЕТ</v>
      </c>
      <c r="V257" s="9" t="str">
        <f>IFERROR(VLOOKUP(CONCATENATE($A257,V$1),'Исх-фото'!$A$2:$F$4000,6,FALSE),"-")</f>
        <v>-</v>
      </c>
      <c r="W257" s="9" t="str">
        <f>IFERROR(VLOOKUP(CONCATENATE($A257,W$1),'Исх-фото'!$A$2:$F$4000,6,FALSE),"-")</f>
        <v>-</v>
      </c>
      <c r="X257" s="9" t="str">
        <f>IFERROR(VLOOKUP(CONCATENATE($A257,X$1),'Исх-фото'!$A$2:$F$4000,6,FALSE),"-")</f>
        <v>-</v>
      </c>
      <c r="Y257" s="9" t="str">
        <f>IFERROR(VLOOKUP(CONCATENATE($A257,Y$1),'Исх-фото'!$A$2:$F$4000,6,FALSE),"-")</f>
        <v>-</v>
      </c>
      <c r="Z257" s="9" t="str">
        <f>IFERROR(VLOOKUP(CONCATENATE($A257,Z$1),'Исх-фото'!$A$2:$F$4000,6,FALSE),"-")</f>
        <v>НЕТ</v>
      </c>
      <c r="AA257" s="9" t="str">
        <f>IFERROR(VLOOKUP(CONCATENATE($A257,AA$1),'Исх-фото'!$A$2:$F$4000,6,FALSE),"-")</f>
        <v>-</v>
      </c>
      <c r="AB257" s="9" t="str">
        <f>IFERROR(VLOOKUP(CONCATENATE($A257,AB$1),'Исх-фото'!$A$2:$F$4000,6,FALSE),"-")</f>
        <v>-</v>
      </c>
      <c r="AC257" s="9" t="str">
        <f>IFERROR(VLOOKUP(CONCATENATE($A257,AC$1),'Исх-фото'!$A$2:$F$4000,6,FALSE),"-")</f>
        <v>-</v>
      </c>
      <c r="AD257" s="9" t="str">
        <f>IFERROR(VLOOKUP(CONCATENATE($A257,AD$1),'Исх-фото'!$A$2:$F$4000,6,FALSE),"-")</f>
        <v>-</v>
      </c>
      <c r="AE257" s="9" t="str">
        <f>IFERROR(VLOOKUP(CONCATENATE($A257,AE$1),'Исх-фото'!$A$2:$F$4000,6,FALSE),"-")</f>
        <v>-</v>
      </c>
      <c r="AF257" s="9" t="str">
        <f>IFERROR(VLOOKUP(CONCATENATE($A257,AF$1),'Исх-фото'!$A$2:$F$4000,6,FALSE),"-")</f>
        <v>-</v>
      </c>
      <c r="AG257" s="9" t="str">
        <f>IFERROR(VLOOKUP(CONCATENATE($A257,AG$1),'Исх-фото'!$A$2:$F$4000,6,FALSE),"-")</f>
        <v>ДА</v>
      </c>
      <c r="AH257" s="9" t="str">
        <f>IFERROR(VLOOKUP(CONCATENATE($A257,AH$1),'Исх-фото'!$A$2:$F$4000,6,FALSE),"-")</f>
        <v>-</v>
      </c>
      <c r="AI257" s="9" t="str">
        <f>IFERROR(VLOOKUP(CONCATENATE($A257,AI$1),'Исх-фото'!$A$2:$F$4000,6,FALSE),"-")</f>
        <v>-</v>
      </c>
      <c r="AJ257" s="9" t="str">
        <f>IFERROR(VLOOKUP(CONCATENATE($A257,AJ$1),'Исх-фото'!$A$2:$F$4000,6,FALSE),"-")</f>
        <v>ДА</v>
      </c>
      <c r="AK257" s="9" t="str">
        <f>IFERROR(VLOOKUP(CONCATENATE($A257,AK$1),'Исх-фото'!$A$2:$F$4000,6,FALSE),"-")</f>
        <v>-</v>
      </c>
      <c r="AL257" s="9" t="str">
        <f>IFERROR(VLOOKUP(CONCATENATE($A257,AL$1),'Исх-фото'!$A$2:$F$4000,6,FALSE),"-")</f>
        <v>-</v>
      </c>
      <c r="AM257" s="9" t="str">
        <f>IFERROR(VLOOKUP(CONCATENATE($A257,AM$1),'Исх-фото'!$A$2:$F$4000,6,FALSE),"-")</f>
        <v>ДА</v>
      </c>
      <c r="AN257" s="9" t="str">
        <f>IFERROR(VLOOKUP(CONCATENATE($A257,AN$1),'Исх-фото'!$A$2:$F$4000,6,FALSE),"-")</f>
        <v>ДА</v>
      </c>
      <c r="AO257" s="9" t="str">
        <f>IFERROR(VLOOKUP(CONCATENATE($A257,AO$1),'Исх-фото'!$A$2:$F$4000,6,FALSE),"-")</f>
        <v>-</v>
      </c>
      <c r="AP257" s="9" t="str">
        <f>IFERROR(VLOOKUP(CONCATENATE($A257,AP$1),'Исх-фото'!$A$2:$F$4000,6,FALSE),"-")</f>
        <v>НЕТ</v>
      </c>
      <c r="AQ257" s="9" t="str">
        <f>IFERROR(VLOOKUP(CONCATENATE($A257,AQ$1),'Исх-фото'!$A$2:$F$4000,6,FALSE),"-")</f>
        <v>-</v>
      </c>
      <c r="AR257" s="9" t="str">
        <f>IFERROR(VLOOKUP(CONCATENATE($A257,AR$1),'Исх-фото'!$A$2:$F$4000,6,FALSE),"-")</f>
        <v>-</v>
      </c>
      <c r="AS257" s="9" t="str">
        <f>IFERROR(VLOOKUP(CONCATENATE($A257,AS$1),'Исх-фото'!$A$2:$F$4000,6,FALSE),"-")</f>
        <v>ДА</v>
      </c>
      <c r="AT257" s="9" t="str">
        <f>IFERROR(VLOOKUP(CONCATENATE($A257,AT$1),'Исх-фото'!$A$2:$F$4000,6,FALSE),"-")</f>
        <v>-</v>
      </c>
      <c r="AU257" s="9" t="str">
        <f>IFERROR(VLOOKUP(CONCATENATE($A257,AU$1),'Исх-фото'!$A$2:$F$4000,6,FALSE),"-")</f>
        <v>-</v>
      </c>
      <c r="AV257" s="9" t="str">
        <f>IFERROR(VLOOKUP(CONCATENATE($A257,AV$1),'Исх-фото'!$A$2:$F$4000,6,FALSE),"-")</f>
        <v>-</v>
      </c>
      <c r="AW257" s="9" t="str">
        <f>IFERROR(VLOOKUP(CONCATENATE($A257,AW$1),'Исх-фото'!$A$2:$F$4000,6,FALSE),"-")</f>
        <v>-</v>
      </c>
      <c r="AX257" s="9" t="str">
        <f>IFERROR(VLOOKUP(CONCATENATE($A257,AX$1),'Исх-фото'!$A$2:$F$4000,6,FALSE),"-")</f>
        <v>-</v>
      </c>
      <c r="AY257" s="9" t="str">
        <f>IFERROR(VLOOKUP(CONCATENATE($A257,AY$1),'Исх-фото'!$A$2:$F$4000,6,FALSE),"-")</f>
        <v>-</v>
      </c>
      <c r="AZ257" s="9" t="str">
        <f>IFERROR(VLOOKUP(CONCATENATE($A257,AZ$1),'Исх-фото'!$A$2:$F$4000,6,FALSE),"-")</f>
        <v>-</v>
      </c>
      <c r="BA257" s="9" t="str">
        <f>IFERROR(VLOOKUP(CONCATENATE($A257,BA$1),'Исх-фото'!$A$2:$F$4000,6,FALSE),"-")</f>
        <v>-</v>
      </c>
      <c r="BB257" s="9" t="str">
        <f>IFERROR(VLOOKUP(CONCATENATE($A257,BB$1),'Исх-фото'!$A$2:$F$4000,6,FALSE),"-")</f>
        <v>НЕТ</v>
      </c>
      <c r="BC257" s="9" t="str">
        <f>IFERROR(VLOOKUP(CONCATENATE($A257,BC$1),'Исх-фото'!$A$2:$F$4000,6,FALSE),"-")</f>
        <v>НЕТ</v>
      </c>
      <c r="BD257" s="9" t="str">
        <f>IFERROR(VLOOKUP(CONCATENATE($A257,BD$1),'Исх-фото'!$A$2:$F$4000,6,FALSE),"-")</f>
        <v>-</v>
      </c>
      <c r="BE257" s="9" t="str">
        <f>IFERROR(VLOOKUP(CONCATENATE($A257,BE$1),'Исх-фото'!$A$2:$F$4000,6,FALSE),"-")</f>
        <v>НЕТ</v>
      </c>
      <c r="BF257" s="9" t="str">
        <f>IFERROR(VLOOKUP(CONCATENATE($A257,BF$1),'Исх-фото'!$A$2:$F$4000,6,FALSE),"-")</f>
        <v>-</v>
      </c>
      <c r="BG257" s="9" t="str">
        <f>IFERROR(VLOOKUP(CONCATENATE($A257,BG$1),'Исх-фото'!$A$2:$F$4000,6,FALSE),"-")</f>
        <v>-</v>
      </c>
      <c r="BH257" s="9" t="str">
        <f>IFERROR(VLOOKUP(CONCATENATE($A257,BH$1),'Исх-фото'!$A$2:$F$4000,6,FALSE),"-")</f>
        <v>-</v>
      </c>
      <c r="BI257" s="9" t="str">
        <f>IFERROR(VLOOKUP(CONCATENATE($A257,BI$1),'Исх-фото'!$A$2:$F$4000,6,FALSE),"-")</f>
        <v>-</v>
      </c>
      <c r="BJ257" s="37"/>
      <c r="BK257" s="42"/>
      <c r="BR257" s="25"/>
      <c r="BS257" s="25"/>
      <c r="BV257" s="25"/>
      <c r="BW257" s="25"/>
      <c r="BX257" s="25"/>
    </row>
    <row r="258" spans="1:76">
      <c r="A258" s="38">
        <f t="shared" si="37"/>
        <v>59</v>
      </c>
      <c r="B258" s="36">
        <f t="shared" si="36"/>
        <v>29</v>
      </c>
      <c r="C258" s="36">
        <f t="shared" si="35"/>
        <v>1</v>
      </c>
      <c r="D258" s="9" t="str">
        <f>IFERROR(VLOOKUP(CONCATENATE($A258,D$1),'Исх-фото'!$A$2:$F$4000,6,FALSE),"-")</f>
        <v>ДА</v>
      </c>
      <c r="E258" s="9" t="str">
        <f>IFERROR(VLOOKUP(CONCATENATE($A258,E$1),'Исх-фото'!$A$2:$F$4000,6,FALSE),"-")</f>
        <v>-</v>
      </c>
      <c r="F258" s="9" t="str">
        <f>IFERROR(VLOOKUP(CONCATENATE($A258,F$1),'Исх-фото'!$A$2:$F$4000,6,FALSE),"-")</f>
        <v>-</v>
      </c>
      <c r="G258" s="9" t="str">
        <f>IFERROR(VLOOKUP(CONCATENATE($A258,G$1),'Исх-фото'!$A$2:$F$4000,6,FALSE),"-")</f>
        <v>ДА</v>
      </c>
      <c r="H258" s="9" t="str">
        <f>IFERROR(VLOOKUP(CONCATENATE($A258,H$1),'Исх-фото'!$A$2:$F$4000,6,FALSE),"-")</f>
        <v>-</v>
      </c>
      <c r="I258" s="9" t="str">
        <f>IFERROR(VLOOKUP(CONCATENATE($A258,I$1),'Исх-фото'!$A$2:$F$4000,6,FALSE),"-")</f>
        <v>-</v>
      </c>
      <c r="J258" s="9" t="str">
        <f>IFERROR(VLOOKUP(CONCATENATE($A258,J$1),'Исх-фото'!$A$2:$F$4000,6,FALSE),"-")</f>
        <v>НЕТ</v>
      </c>
      <c r="K258" s="9" t="str">
        <f>IFERROR(VLOOKUP(CONCATENATE($A258,K$1),'Исх-фото'!$A$2:$F$4000,6,FALSE),"-")</f>
        <v>-</v>
      </c>
      <c r="L258" s="9" t="str">
        <f>IFERROR(VLOOKUP(CONCATENATE($A258,L$1),'Исх-фото'!$A$2:$F$4000,6,FALSE),"-")</f>
        <v>-</v>
      </c>
      <c r="M258" s="9" t="str">
        <f>IFERROR(VLOOKUP(CONCATENATE($A258,M$1),'Исх-фото'!$A$2:$F$4000,6,FALSE),"-")</f>
        <v>НЕТ</v>
      </c>
      <c r="N258" s="9" t="str">
        <f>IFERROR(VLOOKUP(CONCATENATE($A258,N$1),'Исх-фото'!$A$2:$F$4000,6,FALSE),"-")</f>
        <v>ДА</v>
      </c>
      <c r="O258" s="9" t="str">
        <f>IFERROR(VLOOKUP(CONCATENATE($A258,O$1),'Исх-фото'!$A$2:$F$4000,6,FALSE),"-")</f>
        <v>-</v>
      </c>
      <c r="P258" s="9" t="str">
        <f>IFERROR(VLOOKUP(CONCATENATE($A258,P$1),'Исх-фото'!$A$2:$F$4000,6,FALSE),"-")</f>
        <v>-</v>
      </c>
      <c r="Q258" s="9" t="str">
        <f>IFERROR(VLOOKUP(CONCATENATE($A258,Q$1),'Исх-фото'!$A$2:$F$4000,6,FALSE),"-")</f>
        <v>НЕТ</v>
      </c>
      <c r="R258" s="9" t="str">
        <f>IFERROR(VLOOKUP(CONCATENATE($A258,R$1),'Исх-фото'!$A$2:$F$4000,6,FALSE),"-")</f>
        <v>-</v>
      </c>
      <c r="S258" s="9" t="str">
        <f>IFERROR(VLOOKUP(CONCATENATE($A258,S$1),'Исх-фото'!$A$2:$F$4000,6,FALSE),"-")</f>
        <v>НЕТ</v>
      </c>
      <c r="T258" s="9" t="str">
        <f>IFERROR(VLOOKUP(CONCATENATE($A258,T$1),'Исх-фото'!$A$2:$F$4000,6,FALSE),"-")</f>
        <v>НЕТ</v>
      </c>
      <c r="U258" s="9" t="str">
        <f>IFERROR(VLOOKUP(CONCATENATE($A258,U$1),'Исх-фото'!$A$2:$F$4000,6,FALSE),"-")</f>
        <v>ДА</v>
      </c>
      <c r="V258" s="9" t="str">
        <f>IFERROR(VLOOKUP(CONCATENATE($A258,V$1),'Исх-фото'!$A$2:$F$4000,6,FALSE),"-")</f>
        <v>-</v>
      </c>
      <c r="W258" s="9" t="str">
        <f>IFERROR(VLOOKUP(CONCATENATE($A258,W$1),'Исх-фото'!$A$2:$F$4000,6,FALSE),"-")</f>
        <v>-</v>
      </c>
      <c r="X258" s="9" t="str">
        <f>IFERROR(VLOOKUP(CONCATENATE($A258,X$1),'Исх-фото'!$A$2:$F$4000,6,FALSE),"-")</f>
        <v>НЕТ</v>
      </c>
      <c r="Y258" s="9" t="str">
        <f>IFERROR(VLOOKUP(CONCATENATE($A258,Y$1),'Исх-фото'!$A$2:$F$4000,6,FALSE),"-")</f>
        <v>-</v>
      </c>
      <c r="Z258" s="9" t="str">
        <f>IFERROR(VLOOKUP(CONCATENATE($A258,Z$1),'Исх-фото'!$A$2:$F$4000,6,FALSE),"-")</f>
        <v>НЕТ</v>
      </c>
      <c r="AA258" s="9" t="str">
        <f>IFERROR(VLOOKUP(CONCATENATE($A258,AA$1),'Исх-фото'!$A$2:$F$4000,6,FALSE),"-")</f>
        <v>-</v>
      </c>
      <c r="AB258" s="9" t="str">
        <f>IFERROR(VLOOKUP(CONCATENATE($A258,AB$1),'Исх-фото'!$A$2:$F$4000,6,FALSE),"-")</f>
        <v>НЕТ</v>
      </c>
      <c r="AC258" s="9" t="str">
        <f>IFERROR(VLOOKUP(CONCATENATE($A258,AC$1),'Исх-фото'!$A$2:$F$4000,6,FALSE),"-")</f>
        <v>НЕТ</v>
      </c>
      <c r="AD258" s="9" t="str">
        <f>IFERROR(VLOOKUP(CONCATENATE($A258,AD$1),'Исх-фото'!$A$2:$F$4000,6,FALSE),"-")</f>
        <v>-</v>
      </c>
      <c r="AE258" s="9" t="str">
        <f>IFERROR(VLOOKUP(CONCATENATE($A258,AE$1),'Исх-фото'!$A$2:$F$4000,6,FALSE),"-")</f>
        <v>-</v>
      </c>
      <c r="AF258" s="9" t="str">
        <f>IFERROR(VLOOKUP(CONCATENATE($A258,AF$1),'Исх-фото'!$A$2:$F$4000,6,FALSE),"-")</f>
        <v>-</v>
      </c>
      <c r="AG258" s="9" t="str">
        <f>IFERROR(VLOOKUP(CONCATENATE($A258,AG$1),'Исх-фото'!$A$2:$F$4000,6,FALSE),"-")</f>
        <v>ДА</v>
      </c>
      <c r="AH258" s="9" t="str">
        <f>IFERROR(VLOOKUP(CONCATENATE($A258,AH$1),'Исх-фото'!$A$2:$F$4000,6,FALSE),"-")</f>
        <v>-</v>
      </c>
      <c r="AI258" s="9" t="str">
        <f>IFERROR(VLOOKUP(CONCATENATE($A258,AI$1),'Исх-фото'!$A$2:$F$4000,6,FALSE),"-")</f>
        <v>-</v>
      </c>
      <c r="AJ258" s="9" t="str">
        <f>IFERROR(VLOOKUP(CONCATENATE($A258,AJ$1),'Исх-фото'!$A$2:$F$4000,6,FALSE),"-")</f>
        <v>НЕТ</v>
      </c>
      <c r="AK258" s="9" t="str">
        <f>IFERROR(VLOOKUP(CONCATENATE($A258,AK$1),'Исх-фото'!$A$2:$F$4000,6,FALSE),"-")</f>
        <v>-</v>
      </c>
      <c r="AL258" s="9" t="str">
        <f>IFERROR(VLOOKUP(CONCATENATE($A258,AL$1),'Исх-фото'!$A$2:$F$4000,6,FALSE),"-")</f>
        <v>НЕТ</v>
      </c>
      <c r="AM258" s="9" t="str">
        <f>IFERROR(VLOOKUP(CONCATENATE($A258,AM$1),'Исх-фото'!$A$2:$F$4000,6,FALSE),"-")</f>
        <v>ДА</v>
      </c>
      <c r="AN258" s="9" t="str">
        <f>IFERROR(VLOOKUP(CONCATENATE($A258,AN$1),'Исх-фото'!$A$2:$F$4000,6,FALSE),"-")</f>
        <v>ДА</v>
      </c>
      <c r="AO258" s="9" t="str">
        <f>IFERROR(VLOOKUP(CONCATENATE($A258,AO$1),'Исх-фото'!$A$2:$F$4000,6,FALSE),"-")</f>
        <v>НЕТ</v>
      </c>
      <c r="AP258" s="9" t="str">
        <f>IFERROR(VLOOKUP(CONCATENATE($A258,AP$1),'Исх-фото'!$A$2:$F$4000,6,FALSE),"-")</f>
        <v>НЕТ</v>
      </c>
      <c r="AQ258" s="9" t="str">
        <f>IFERROR(VLOOKUP(CONCATENATE($A258,AQ$1),'Исх-фото'!$A$2:$F$4000,6,FALSE),"-")</f>
        <v>-</v>
      </c>
      <c r="AR258" s="9" t="str">
        <f>IFERROR(VLOOKUP(CONCATENATE($A258,AR$1),'Исх-фото'!$A$2:$F$4000,6,FALSE),"-")</f>
        <v>-</v>
      </c>
      <c r="AS258" s="9" t="str">
        <f>IFERROR(VLOOKUP(CONCATENATE($A258,AS$1),'Исх-фото'!$A$2:$F$4000,6,FALSE),"-")</f>
        <v>ДА</v>
      </c>
      <c r="AT258" s="9" t="str">
        <f>IFERROR(VLOOKUP(CONCATENATE($A258,AT$1),'Исх-фото'!$A$2:$F$4000,6,FALSE),"-")</f>
        <v>-</v>
      </c>
      <c r="AU258" s="9" t="str">
        <f>IFERROR(VLOOKUP(CONCATENATE($A258,AU$1),'Исх-фото'!$A$2:$F$4000,6,FALSE),"-")</f>
        <v>ДА</v>
      </c>
      <c r="AV258" s="9" t="str">
        <f>IFERROR(VLOOKUP(CONCATENATE($A258,AV$1),'Исх-фото'!$A$2:$F$4000,6,FALSE),"-")</f>
        <v>-</v>
      </c>
      <c r="AW258" s="9" t="str">
        <f>IFERROR(VLOOKUP(CONCATENATE($A258,AW$1),'Исх-фото'!$A$2:$F$4000,6,FALSE),"-")</f>
        <v>НЕТ</v>
      </c>
      <c r="AX258" s="9" t="str">
        <f>IFERROR(VLOOKUP(CONCATENATE($A258,AX$1),'Исх-фото'!$A$2:$F$4000,6,FALSE),"-")</f>
        <v>-</v>
      </c>
      <c r="AY258" s="9" t="str">
        <f>IFERROR(VLOOKUP(CONCATENATE($A258,AY$1),'Исх-фото'!$A$2:$F$4000,6,FALSE),"-")</f>
        <v>-</v>
      </c>
      <c r="AZ258" s="9" t="str">
        <f>IFERROR(VLOOKUP(CONCATENATE($A258,AZ$1),'Исх-фото'!$A$2:$F$4000,6,FALSE),"-")</f>
        <v>ДА</v>
      </c>
      <c r="BA258" s="9" t="str">
        <f>IFERROR(VLOOKUP(CONCATENATE($A258,BA$1),'Исх-фото'!$A$2:$F$4000,6,FALSE),"-")</f>
        <v>-</v>
      </c>
      <c r="BB258" s="9" t="str">
        <f>IFERROR(VLOOKUP(CONCATENATE($A258,BB$1),'Исх-фото'!$A$2:$F$4000,6,FALSE),"-")</f>
        <v>НЕТ</v>
      </c>
      <c r="BC258" s="9" t="str">
        <f>IFERROR(VLOOKUP(CONCATENATE($A258,BC$1),'Исх-фото'!$A$2:$F$4000,6,FALSE),"-")</f>
        <v>НЕТ</v>
      </c>
      <c r="BD258" s="9" t="str">
        <f>IFERROR(VLOOKUP(CONCATENATE($A258,BD$1),'Исх-фото'!$A$2:$F$4000,6,FALSE),"-")</f>
        <v>-</v>
      </c>
      <c r="BE258" s="9" t="str">
        <f>IFERROR(VLOOKUP(CONCATENATE($A258,BE$1),'Исх-фото'!$A$2:$F$4000,6,FALSE),"-")</f>
        <v>ДА</v>
      </c>
      <c r="BF258" s="9" t="str">
        <f>IFERROR(VLOOKUP(CONCATENATE($A258,BF$1),'Исх-фото'!$A$2:$F$4000,6,FALSE),"-")</f>
        <v>НЕТ</v>
      </c>
      <c r="BG258" s="9" t="str">
        <f>IFERROR(VLOOKUP(CONCATENATE($A258,BG$1),'Исх-фото'!$A$2:$F$4000,6,FALSE),"-")</f>
        <v>-</v>
      </c>
      <c r="BH258" s="9" t="str">
        <f>IFERROR(VLOOKUP(CONCATENATE($A258,BH$1),'Исх-фото'!$A$2:$F$4000,6,FALSE),"-")</f>
        <v>НЕТ</v>
      </c>
      <c r="BI258" s="9" t="str">
        <f>IFERROR(VLOOKUP(CONCATENATE($A258,BI$1),'Исх-фото'!$A$2:$F$4000,6,FALSE),"-")</f>
        <v>НЕТ</v>
      </c>
      <c r="BJ258" s="37"/>
      <c r="BK258" s="42"/>
      <c r="BR258" s="25"/>
      <c r="BS258" s="25"/>
      <c r="BV258" s="25"/>
      <c r="BW258" s="25"/>
      <c r="BX258" s="25"/>
    </row>
    <row r="259" spans="1:76">
      <c r="A259" s="38">
        <f t="shared" si="37"/>
        <v>60</v>
      </c>
      <c r="B259" s="36">
        <f t="shared" si="36"/>
        <v>29</v>
      </c>
      <c r="C259" s="36">
        <f t="shared" si="35"/>
        <v>2</v>
      </c>
      <c r="D259" s="9" t="str">
        <f>IFERROR(VLOOKUP(CONCATENATE($A259,D$1),'Исх-фото'!$A$2:$F$4000,6,FALSE),"-")</f>
        <v>НЕТ</v>
      </c>
      <c r="E259" s="9" t="str">
        <f>IFERROR(VLOOKUP(CONCATENATE($A259,E$1),'Исх-фото'!$A$2:$F$4000,6,FALSE),"-")</f>
        <v>-</v>
      </c>
      <c r="F259" s="9" t="str">
        <f>IFERROR(VLOOKUP(CONCATENATE($A259,F$1),'Исх-фото'!$A$2:$F$4000,6,FALSE),"-")</f>
        <v>-</v>
      </c>
      <c r="G259" s="9" t="str">
        <f>IFERROR(VLOOKUP(CONCATENATE($A259,G$1),'Исх-фото'!$A$2:$F$4000,6,FALSE),"-")</f>
        <v>-</v>
      </c>
      <c r="H259" s="9" t="str">
        <f>IFERROR(VLOOKUP(CONCATENATE($A259,H$1),'Исх-фото'!$A$2:$F$4000,6,FALSE),"-")</f>
        <v>-</v>
      </c>
      <c r="I259" s="9" t="str">
        <f>IFERROR(VLOOKUP(CONCATENATE($A259,I$1),'Исх-фото'!$A$2:$F$4000,6,FALSE),"-")</f>
        <v>-</v>
      </c>
      <c r="J259" s="9" t="str">
        <f>IFERROR(VLOOKUP(CONCATENATE($A259,J$1),'Исх-фото'!$A$2:$F$4000,6,FALSE),"-")</f>
        <v>НЕТ</v>
      </c>
      <c r="K259" s="9" t="str">
        <f>IFERROR(VLOOKUP(CONCATENATE($A259,K$1),'Исх-фото'!$A$2:$F$4000,6,FALSE),"-")</f>
        <v>-</v>
      </c>
      <c r="L259" s="9" t="str">
        <f>IFERROR(VLOOKUP(CONCATENATE($A259,L$1),'Исх-фото'!$A$2:$F$4000,6,FALSE),"-")</f>
        <v>-</v>
      </c>
      <c r="M259" s="9" t="str">
        <f>IFERROR(VLOOKUP(CONCATENATE($A259,M$1),'Исх-фото'!$A$2:$F$4000,6,FALSE),"-")</f>
        <v>НЕТ</v>
      </c>
      <c r="N259" s="9" t="str">
        <f>IFERROR(VLOOKUP(CONCATENATE($A259,N$1),'Исх-фото'!$A$2:$F$4000,6,FALSE),"-")</f>
        <v>-</v>
      </c>
      <c r="O259" s="9" t="str">
        <f>IFERROR(VLOOKUP(CONCATENATE($A259,O$1),'Исх-фото'!$A$2:$F$4000,6,FALSE),"-")</f>
        <v>-</v>
      </c>
      <c r="P259" s="9" t="str">
        <f>IFERROR(VLOOKUP(CONCATENATE($A259,P$1),'Исх-фото'!$A$2:$F$4000,6,FALSE),"-")</f>
        <v>-</v>
      </c>
      <c r="Q259" s="9" t="str">
        <f>IFERROR(VLOOKUP(CONCATENATE($A259,Q$1),'Исх-фото'!$A$2:$F$4000,6,FALSE),"-")</f>
        <v>НЕТ</v>
      </c>
      <c r="R259" s="9" t="str">
        <f>IFERROR(VLOOKUP(CONCATENATE($A259,R$1),'Исх-фото'!$A$2:$F$4000,6,FALSE),"-")</f>
        <v>-</v>
      </c>
      <c r="S259" s="9" t="str">
        <f>IFERROR(VLOOKUP(CONCATENATE($A259,S$1),'Исх-фото'!$A$2:$F$4000,6,FALSE),"-")</f>
        <v>НЕТ</v>
      </c>
      <c r="T259" s="9" t="str">
        <f>IFERROR(VLOOKUP(CONCATENATE($A259,T$1),'Исх-фото'!$A$2:$F$4000,6,FALSE),"-")</f>
        <v>НЕТ</v>
      </c>
      <c r="U259" s="9" t="str">
        <f>IFERROR(VLOOKUP(CONCATENATE($A259,U$1),'Исх-фото'!$A$2:$F$4000,6,FALSE),"-")</f>
        <v>ДА</v>
      </c>
      <c r="V259" s="9" t="str">
        <f>IFERROR(VLOOKUP(CONCATENATE($A259,V$1),'Исх-фото'!$A$2:$F$4000,6,FALSE),"-")</f>
        <v>-</v>
      </c>
      <c r="W259" s="9" t="str">
        <f>IFERROR(VLOOKUP(CONCATENATE($A259,W$1),'Исх-фото'!$A$2:$F$4000,6,FALSE),"-")</f>
        <v>-</v>
      </c>
      <c r="X259" s="9" t="str">
        <f>IFERROR(VLOOKUP(CONCATENATE($A259,X$1),'Исх-фото'!$A$2:$F$4000,6,FALSE),"-")</f>
        <v>-</v>
      </c>
      <c r="Y259" s="9" t="str">
        <f>IFERROR(VLOOKUP(CONCATENATE($A259,Y$1),'Исх-фото'!$A$2:$F$4000,6,FALSE),"-")</f>
        <v>-</v>
      </c>
      <c r="Z259" s="9" t="str">
        <f>IFERROR(VLOOKUP(CONCATENATE($A259,Z$1),'Исх-фото'!$A$2:$F$4000,6,FALSE),"-")</f>
        <v>НЕТ</v>
      </c>
      <c r="AA259" s="9" t="str">
        <f>IFERROR(VLOOKUP(CONCATENATE($A259,AA$1),'Исх-фото'!$A$2:$F$4000,6,FALSE),"-")</f>
        <v>-</v>
      </c>
      <c r="AB259" s="9" t="str">
        <f>IFERROR(VLOOKUP(CONCATENATE($A259,AB$1),'Исх-фото'!$A$2:$F$4000,6,FALSE),"-")</f>
        <v>-</v>
      </c>
      <c r="AC259" s="9" t="str">
        <f>IFERROR(VLOOKUP(CONCATENATE($A259,AC$1),'Исх-фото'!$A$2:$F$4000,6,FALSE),"-")</f>
        <v>-</v>
      </c>
      <c r="AD259" s="9" t="str">
        <f>IFERROR(VLOOKUP(CONCATENATE($A259,AD$1),'Исх-фото'!$A$2:$F$4000,6,FALSE),"-")</f>
        <v>-</v>
      </c>
      <c r="AE259" s="9" t="str">
        <f>IFERROR(VLOOKUP(CONCATENATE($A259,AE$1),'Исх-фото'!$A$2:$F$4000,6,FALSE),"-")</f>
        <v>-</v>
      </c>
      <c r="AF259" s="9" t="str">
        <f>IFERROR(VLOOKUP(CONCATENATE($A259,AF$1),'Исх-фото'!$A$2:$F$4000,6,FALSE),"-")</f>
        <v>-</v>
      </c>
      <c r="AG259" s="9" t="str">
        <f>IFERROR(VLOOKUP(CONCATENATE($A259,AG$1),'Исх-фото'!$A$2:$F$4000,6,FALSE),"-")</f>
        <v>ДА</v>
      </c>
      <c r="AH259" s="9" t="str">
        <f>IFERROR(VLOOKUP(CONCATENATE($A259,AH$1),'Исх-фото'!$A$2:$F$4000,6,FALSE),"-")</f>
        <v>-</v>
      </c>
      <c r="AI259" s="9" t="str">
        <f>IFERROR(VLOOKUP(CONCATENATE($A259,AI$1),'Исх-фото'!$A$2:$F$4000,6,FALSE),"-")</f>
        <v>-</v>
      </c>
      <c r="AJ259" s="9" t="str">
        <f>IFERROR(VLOOKUP(CONCATENATE($A259,AJ$1),'Исх-фото'!$A$2:$F$4000,6,FALSE),"-")</f>
        <v>НЕТ</v>
      </c>
      <c r="AK259" s="9" t="str">
        <f>IFERROR(VLOOKUP(CONCATENATE($A259,AK$1),'Исх-фото'!$A$2:$F$4000,6,FALSE),"-")</f>
        <v>-</v>
      </c>
      <c r="AL259" s="9" t="str">
        <f>IFERROR(VLOOKUP(CONCATENATE($A259,AL$1),'Исх-фото'!$A$2:$F$4000,6,FALSE),"-")</f>
        <v>НЕТ</v>
      </c>
      <c r="AM259" s="9" t="str">
        <f>IFERROR(VLOOKUP(CONCATENATE($A259,AM$1),'Исх-фото'!$A$2:$F$4000,6,FALSE),"-")</f>
        <v>ДА</v>
      </c>
      <c r="AN259" s="9" t="str">
        <f>IFERROR(VLOOKUP(CONCATENATE($A259,AN$1),'Исх-фото'!$A$2:$F$4000,6,FALSE),"-")</f>
        <v>ДА</v>
      </c>
      <c r="AO259" s="9" t="str">
        <f>IFERROR(VLOOKUP(CONCATENATE($A259,AO$1),'Исх-фото'!$A$2:$F$4000,6,FALSE),"-")</f>
        <v>НЕТ</v>
      </c>
      <c r="AP259" s="9" t="str">
        <f>IFERROR(VLOOKUP(CONCATENATE($A259,AP$1),'Исх-фото'!$A$2:$F$4000,6,FALSE),"-")</f>
        <v>НЕТ</v>
      </c>
      <c r="AQ259" s="9" t="str">
        <f>IFERROR(VLOOKUP(CONCATENATE($A259,AQ$1),'Исх-фото'!$A$2:$F$4000,6,FALSE),"-")</f>
        <v>-</v>
      </c>
      <c r="AR259" s="9" t="str">
        <f>IFERROR(VLOOKUP(CONCATENATE($A259,AR$1),'Исх-фото'!$A$2:$F$4000,6,FALSE),"-")</f>
        <v>-</v>
      </c>
      <c r="AS259" s="9" t="str">
        <f>IFERROR(VLOOKUP(CONCATENATE($A259,AS$1),'Исх-фото'!$A$2:$F$4000,6,FALSE),"-")</f>
        <v>ДА</v>
      </c>
      <c r="AT259" s="9" t="str">
        <f>IFERROR(VLOOKUP(CONCATENATE($A259,AT$1),'Исх-фото'!$A$2:$F$4000,6,FALSE),"-")</f>
        <v>-</v>
      </c>
      <c r="AU259" s="9" t="str">
        <f>IFERROR(VLOOKUP(CONCATENATE($A259,AU$1),'Исх-фото'!$A$2:$F$4000,6,FALSE),"-")</f>
        <v>-</v>
      </c>
      <c r="AV259" s="9" t="str">
        <f>IFERROR(VLOOKUP(CONCATENATE($A259,AV$1),'Исх-фото'!$A$2:$F$4000,6,FALSE),"-")</f>
        <v>-</v>
      </c>
      <c r="AW259" s="9" t="str">
        <f>IFERROR(VLOOKUP(CONCATENATE($A259,AW$1),'Исх-фото'!$A$2:$F$4000,6,FALSE),"-")</f>
        <v>НЕТ</v>
      </c>
      <c r="AX259" s="9" t="str">
        <f>IFERROR(VLOOKUP(CONCATENATE($A259,AX$1),'Исх-фото'!$A$2:$F$4000,6,FALSE),"-")</f>
        <v>-</v>
      </c>
      <c r="AY259" s="9" t="str">
        <f>IFERROR(VLOOKUP(CONCATENATE($A259,AY$1),'Исх-фото'!$A$2:$F$4000,6,FALSE),"-")</f>
        <v>-</v>
      </c>
      <c r="AZ259" s="9" t="str">
        <f>IFERROR(VLOOKUP(CONCATENATE($A259,AZ$1),'Исх-фото'!$A$2:$F$4000,6,FALSE),"-")</f>
        <v>-</v>
      </c>
      <c r="BA259" s="9" t="str">
        <f>IFERROR(VLOOKUP(CONCATENATE($A259,BA$1),'Исх-фото'!$A$2:$F$4000,6,FALSE),"-")</f>
        <v>-</v>
      </c>
      <c r="BB259" s="9" t="str">
        <f>IFERROR(VLOOKUP(CONCATENATE($A259,BB$1),'Исх-фото'!$A$2:$F$4000,6,FALSE),"-")</f>
        <v>-</v>
      </c>
      <c r="BC259" s="9" t="str">
        <f>IFERROR(VLOOKUP(CONCATENATE($A259,BC$1),'Исх-фото'!$A$2:$F$4000,6,FALSE),"-")</f>
        <v>НЕТ</v>
      </c>
      <c r="BD259" s="9" t="str">
        <f>IFERROR(VLOOKUP(CONCATENATE($A259,BD$1),'Исх-фото'!$A$2:$F$4000,6,FALSE),"-")</f>
        <v>-</v>
      </c>
      <c r="BE259" s="9" t="str">
        <f>IFERROR(VLOOKUP(CONCATENATE($A259,BE$1),'Исх-фото'!$A$2:$F$4000,6,FALSE),"-")</f>
        <v>НЕТ</v>
      </c>
      <c r="BF259" s="9" t="str">
        <f>IFERROR(VLOOKUP(CONCATENATE($A259,BF$1),'Исх-фото'!$A$2:$F$4000,6,FALSE),"-")</f>
        <v>-</v>
      </c>
      <c r="BG259" s="9" t="str">
        <f>IFERROR(VLOOKUP(CONCATENATE($A259,BG$1),'Исх-фото'!$A$2:$F$4000,6,FALSE),"-")</f>
        <v>-</v>
      </c>
      <c r="BH259" s="9" t="str">
        <f>IFERROR(VLOOKUP(CONCATENATE($A259,BH$1),'Исх-фото'!$A$2:$F$4000,6,FALSE),"-")</f>
        <v>НЕТ</v>
      </c>
      <c r="BI259" s="9" t="str">
        <f>IFERROR(VLOOKUP(CONCATENATE($A259,BI$1),'Исх-фото'!$A$2:$F$4000,6,FALSE),"-")</f>
        <v>НЕТ</v>
      </c>
      <c r="BJ259" s="37"/>
      <c r="BK259" s="42"/>
      <c r="BR259" s="25"/>
      <c r="BS259" s="25"/>
      <c r="BV259" s="25"/>
      <c r="BW259" s="25"/>
      <c r="BX259" s="25"/>
    </row>
    <row r="260" spans="1:76">
      <c r="A260" s="38">
        <f t="shared" si="37"/>
        <v>61</v>
      </c>
      <c r="B260" s="36">
        <f t="shared" si="36"/>
        <v>29</v>
      </c>
      <c r="C260" s="36">
        <f t="shared" si="35"/>
        <v>3</v>
      </c>
      <c r="D260" s="9" t="str">
        <f>IFERROR(VLOOKUP(CONCATENATE($A260,D$1),'Исх-фото'!$A$2:$F$4000,6,FALSE),"-")</f>
        <v>НЕТ</v>
      </c>
      <c r="E260" s="9" t="str">
        <f>IFERROR(VLOOKUP(CONCATENATE($A260,E$1),'Исх-фото'!$A$2:$F$4000,6,FALSE),"-")</f>
        <v>-</v>
      </c>
      <c r="F260" s="9" t="str">
        <f>IFERROR(VLOOKUP(CONCATENATE($A260,F$1),'Исх-фото'!$A$2:$F$4000,6,FALSE),"-")</f>
        <v>ДА</v>
      </c>
      <c r="G260" s="9" t="str">
        <f>IFERROR(VLOOKUP(CONCATENATE($A260,G$1),'Исх-фото'!$A$2:$F$4000,6,FALSE),"-")</f>
        <v>-</v>
      </c>
      <c r="H260" s="9" t="str">
        <f>IFERROR(VLOOKUP(CONCATENATE($A260,H$1),'Исх-фото'!$A$2:$F$4000,6,FALSE),"-")</f>
        <v>-</v>
      </c>
      <c r="I260" s="9" t="str">
        <f>IFERROR(VLOOKUP(CONCATENATE($A260,I$1),'Исх-фото'!$A$2:$F$4000,6,FALSE),"-")</f>
        <v>-</v>
      </c>
      <c r="J260" s="9" t="str">
        <f>IFERROR(VLOOKUP(CONCATENATE($A260,J$1),'Исх-фото'!$A$2:$F$4000,6,FALSE),"-")</f>
        <v>-</v>
      </c>
      <c r="K260" s="9" t="str">
        <f>IFERROR(VLOOKUP(CONCATENATE($A260,K$1),'Исх-фото'!$A$2:$F$4000,6,FALSE),"-")</f>
        <v>-</v>
      </c>
      <c r="L260" s="9" t="str">
        <f>IFERROR(VLOOKUP(CONCATENATE($A260,L$1),'Исх-фото'!$A$2:$F$4000,6,FALSE),"-")</f>
        <v>-</v>
      </c>
      <c r="M260" s="9" t="str">
        <f>IFERROR(VLOOKUP(CONCATENATE($A260,M$1),'Исх-фото'!$A$2:$F$4000,6,FALSE),"-")</f>
        <v>-</v>
      </c>
      <c r="N260" s="9" t="str">
        <f>IFERROR(VLOOKUP(CONCATENATE($A260,N$1),'Исх-фото'!$A$2:$F$4000,6,FALSE),"-")</f>
        <v>-</v>
      </c>
      <c r="O260" s="9" t="str">
        <f>IFERROR(VLOOKUP(CONCATENATE($A260,O$1),'Исх-фото'!$A$2:$F$4000,6,FALSE),"-")</f>
        <v>-</v>
      </c>
      <c r="P260" s="9" t="str">
        <f>IFERROR(VLOOKUP(CONCATENATE($A260,P$1),'Исх-фото'!$A$2:$F$4000,6,FALSE),"-")</f>
        <v>-</v>
      </c>
      <c r="Q260" s="9" t="str">
        <f>IFERROR(VLOOKUP(CONCATENATE($A260,Q$1),'Исх-фото'!$A$2:$F$4000,6,FALSE),"-")</f>
        <v>НЕТ</v>
      </c>
      <c r="R260" s="9" t="str">
        <f>IFERROR(VLOOKUP(CONCATENATE($A260,R$1),'Исх-фото'!$A$2:$F$4000,6,FALSE),"-")</f>
        <v>-</v>
      </c>
      <c r="S260" s="9" t="str">
        <f>IFERROR(VLOOKUP(CONCATENATE($A260,S$1),'Исх-фото'!$A$2:$F$4000,6,FALSE),"-")</f>
        <v>-</v>
      </c>
      <c r="T260" s="9" t="str">
        <f>IFERROR(VLOOKUP(CONCATENATE($A260,T$1),'Исх-фото'!$A$2:$F$4000,6,FALSE),"-")</f>
        <v>НЕТ</v>
      </c>
      <c r="U260" s="9" t="str">
        <f>IFERROR(VLOOKUP(CONCATENATE($A260,U$1),'Исх-фото'!$A$2:$F$4000,6,FALSE),"-")</f>
        <v>ДА</v>
      </c>
      <c r="V260" s="9" t="str">
        <f>IFERROR(VLOOKUP(CONCATENATE($A260,V$1),'Исх-фото'!$A$2:$F$4000,6,FALSE),"-")</f>
        <v>-</v>
      </c>
      <c r="W260" s="9" t="str">
        <f>IFERROR(VLOOKUP(CONCATENATE($A260,W$1),'Исх-фото'!$A$2:$F$4000,6,FALSE),"-")</f>
        <v>-</v>
      </c>
      <c r="X260" s="9" t="str">
        <f>IFERROR(VLOOKUP(CONCATENATE($A260,X$1),'Исх-фото'!$A$2:$F$4000,6,FALSE),"-")</f>
        <v>-</v>
      </c>
      <c r="Y260" s="9" t="str">
        <f>IFERROR(VLOOKUP(CONCATENATE($A260,Y$1),'Исх-фото'!$A$2:$F$4000,6,FALSE),"-")</f>
        <v>-</v>
      </c>
      <c r="Z260" s="9" t="str">
        <f>IFERROR(VLOOKUP(CONCATENATE($A260,Z$1),'Исх-фото'!$A$2:$F$4000,6,FALSE),"-")</f>
        <v>НЕТ</v>
      </c>
      <c r="AA260" s="9" t="str">
        <f>IFERROR(VLOOKUP(CONCATENATE($A260,AA$1),'Исх-фото'!$A$2:$F$4000,6,FALSE),"-")</f>
        <v>-</v>
      </c>
      <c r="AB260" s="9" t="str">
        <f>IFERROR(VLOOKUP(CONCATENATE($A260,AB$1),'Исх-фото'!$A$2:$F$4000,6,FALSE),"-")</f>
        <v>-</v>
      </c>
      <c r="AC260" s="9" t="str">
        <f>IFERROR(VLOOKUP(CONCATENATE($A260,AC$1),'Исх-фото'!$A$2:$F$4000,6,FALSE),"-")</f>
        <v>НЕТ</v>
      </c>
      <c r="AD260" s="9" t="str">
        <f>IFERROR(VLOOKUP(CONCATENATE($A260,AD$1),'Исх-фото'!$A$2:$F$4000,6,FALSE),"-")</f>
        <v>-</v>
      </c>
      <c r="AE260" s="9" t="str">
        <f>IFERROR(VLOOKUP(CONCATENATE($A260,AE$1),'Исх-фото'!$A$2:$F$4000,6,FALSE),"-")</f>
        <v>-</v>
      </c>
      <c r="AF260" s="9" t="str">
        <f>IFERROR(VLOOKUP(CONCATENATE($A260,AF$1),'Исх-фото'!$A$2:$F$4000,6,FALSE),"-")</f>
        <v>-</v>
      </c>
      <c r="AG260" s="9" t="str">
        <f>IFERROR(VLOOKUP(CONCATENATE($A260,AG$1),'Исх-фото'!$A$2:$F$4000,6,FALSE),"-")</f>
        <v>ДА</v>
      </c>
      <c r="AH260" s="9" t="str">
        <f>IFERROR(VLOOKUP(CONCATENATE($A260,AH$1),'Исх-фото'!$A$2:$F$4000,6,FALSE),"-")</f>
        <v>-</v>
      </c>
      <c r="AI260" s="9" t="str">
        <f>IFERROR(VLOOKUP(CONCATENATE($A260,AI$1),'Исх-фото'!$A$2:$F$4000,6,FALSE),"-")</f>
        <v>ДА</v>
      </c>
      <c r="AJ260" s="9" t="str">
        <f>IFERROR(VLOOKUP(CONCATENATE($A260,AJ$1),'Исх-фото'!$A$2:$F$4000,6,FALSE),"-")</f>
        <v>НЕТ</v>
      </c>
      <c r="AK260" s="9" t="str">
        <f>IFERROR(VLOOKUP(CONCATENATE($A260,AK$1),'Исх-фото'!$A$2:$F$4000,6,FALSE),"-")</f>
        <v>-</v>
      </c>
      <c r="AL260" s="9" t="str">
        <f>IFERROR(VLOOKUP(CONCATENATE($A260,AL$1),'Исх-фото'!$A$2:$F$4000,6,FALSE),"-")</f>
        <v>-</v>
      </c>
      <c r="AM260" s="9" t="str">
        <f>IFERROR(VLOOKUP(CONCATENATE($A260,AM$1),'Исх-фото'!$A$2:$F$4000,6,FALSE),"-")</f>
        <v>ДА</v>
      </c>
      <c r="AN260" s="9" t="str">
        <f>IFERROR(VLOOKUP(CONCATENATE($A260,AN$1),'Исх-фото'!$A$2:$F$4000,6,FALSE),"-")</f>
        <v>ДА</v>
      </c>
      <c r="AO260" s="9" t="str">
        <f>IFERROR(VLOOKUP(CONCATENATE($A260,AO$1),'Исх-фото'!$A$2:$F$4000,6,FALSE),"-")</f>
        <v>-</v>
      </c>
      <c r="AP260" s="9" t="str">
        <f>IFERROR(VLOOKUP(CONCATENATE($A260,AP$1),'Исх-фото'!$A$2:$F$4000,6,FALSE),"-")</f>
        <v>НЕТ</v>
      </c>
      <c r="AQ260" s="9" t="str">
        <f>IFERROR(VLOOKUP(CONCATENATE($A260,AQ$1),'Исх-фото'!$A$2:$F$4000,6,FALSE),"-")</f>
        <v>-</v>
      </c>
      <c r="AR260" s="9" t="str">
        <f>IFERROR(VLOOKUP(CONCATENATE($A260,AR$1),'Исх-фото'!$A$2:$F$4000,6,FALSE),"-")</f>
        <v>-</v>
      </c>
      <c r="AS260" s="9" t="str">
        <f>IFERROR(VLOOKUP(CONCATENATE($A260,AS$1),'Исх-фото'!$A$2:$F$4000,6,FALSE),"-")</f>
        <v>-</v>
      </c>
      <c r="AT260" s="9" t="str">
        <f>IFERROR(VLOOKUP(CONCATENATE($A260,AT$1),'Исх-фото'!$A$2:$F$4000,6,FALSE),"-")</f>
        <v>-</v>
      </c>
      <c r="AU260" s="9" t="str">
        <f>IFERROR(VLOOKUP(CONCATENATE($A260,AU$1),'Исх-фото'!$A$2:$F$4000,6,FALSE),"-")</f>
        <v>-</v>
      </c>
      <c r="AV260" s="9" t="str">
        <f>IFERROR(VLOOKUP(CONCATENATE($A260,AV$1),'Исх-фото'!$A$2:$F$4000,6,FALSE),"-")</f>
        <v>-</v>
      </c>
      <c r="AW260" s="9" t="str">
        <f>IFERROR(VLOOKUP(CONCATENATE($A260,AW$1),'Исх-фото'!$A$2:$F$4000,6,FALSE),"-")</f>
        <v>-</v>
      </c>
      <c r="AX260" s="9" t="str">
        <f>IFERROR(VLOOKUP(CONCATENATE($A260,AX$1),'Исх-фото'!$A$2:$F$4000,6,FALSE),"-")</f>
        <v>-</v>
      </c>
      <c r="AY260" s="9" t="str">
        <f>IFERROR(VLOOKUP(CONCATENATE($A260,AY$1),'Исх-фото'!$A$2:$F$4000,6,FALSE),"-")</f>
        <v>-</v>
      </c>
      <c r="AZ260" s="9" t="str">
        <f>IFERROR(VLOOKUP(CONCATENATE($A260,AZ$1),'Исх-фото'!$A$2:$F$4000,6,FALSE),"-")</f>
        <v>-</v>
      </c>
      <c r="BA260" s="9" t="str">
        <f>IFERROR(VLOOKUP(CONCATENATE($A260,BA$1),'Исх-фото'!$A$2:$F$4000,6,FALSE),"-")</f>
        <v>-</v>
      </c>
      <c r="BB260" s="9" t="str">
        <f>IFERROR(VLOOKUP(CONCATENATE($A260,BB$1),'Исх-фото'!$A$2:$F$4000,6,FALSE),"-")</f>
        <v>-</v>
      </c>
      <c r="BC260" s="9" t="str">
        <f>IFERROR(VLOOKUP(CONCATENATE($A260,BC$1),'Исх-фото'!$A$2:$F$4000,6,FALSE),"-")</f>
        <v>НЕТ</v>
      </c>
      <c r="BD260" s="9" t="str">
        <f>IFERROR(VLOOKUP(CONCATENATE($A260,BD$1),'Исх-фото'!$A$2:$F$4000,6,FALSE),"-")</f>
        <v>-</v>
      </c>
      <c r="BE260" s="9" t="str">
        <f>IFERROR(VLOOKUP(CONCATENATE($A260,BE$1),'Исх-фото'!$A$2:$F$4000,6,FALSE),"-")</f>
        <v>НЕТ</v>
      </c>
      <c r="BF260" s="9" t="str">
        <f>IFERROR(VLOOKUP(CONCATENATE($A260,BF$1),'Исх-фото'!$A$2:$F$4000,6,FALSE),"-")</f>
        <v>-</v>
      </c>
      <c r="BG260" s="9" t="str">
        <f>IFERROR(VLOOKUP(CONCATENATE($A260,BG$1),'Исх-фото'!$A$2:$F$4000,6,FALSE),"-")</f>
        <v>-</v>
      </c>
      <c r="BH260" s="9" t="str">
        <f>IFERROR(VLOOKUP(CONCATENATE($A260,BH$1),'Исх-фото'!$A$2:$F$4000,6,FALSE),"-")</f>
        <v>-</v>
      </c>
      <c r="BI260" s="9" t="str">
        <f>IFERROR(VLOOKUP(CONCATENATE($A260,BI$1),'Исх-фото'!$A$2:$F$4000,6,FALSE),"-")</f>
        <v>-</v>
      </c>
      <c r="BJ260" s="37"/>
      <c r="BK260" s="42"/>
      <c r="BR260" s="25"/>
      <c r="BS260" s="25"/>
      <c r="BV260" s="25"/>
      <c r="BW260" s="25"/>
      <c r="BX260" s="25"/>
    </row>
    <row r="261" spans="1:76">
      <c r="A261" s="38">
        <f t="shared" si="37"/>
        <v>62</v>
      </c>
      <c r="B261" s="36">
        <f t="shared" si="36"/>
        <v>33</v>
      </c>
      <c r="C261" s="36">
        <f t="shared" si="35"/>
        <v>1</v>
      </c>
      <c r="D261" s="9" t="str">
        <f>IFERROR(VLOOKUP(CONCATENATE($A261,D$1),'Исх-фото'!$A$2:$F$4000,6,FALSE),"-")</f>
        <v>НЕТ</v>
      </c>
      <c r="E261" s="9" t="str">
        <f>IFERROR(VLOOKUP(CONCATENATE($A261,E$1),'Исх-фото'!$A$2:$F$4000,6,FALSE),"-")</f>
        <v>-</v>
      </c>
      <c r="F261" s="9" t="str">
        <f>IFERROR(VLOOKUP(CONCATENATE($A261,F$1),'Исх-фото'!$A$2:$F$4000,6,FALSE),"-")</f>
        <v>НЕТ</v>
      </c>
      <c r="G261" s="9" t="str">
        <f>IFERROR(VLOOKUP(CONCATENATE($A261,G$1),'Исх-фото'!$A$2:$F$4000,6,FALSE),"-")</f>
        <v>-</v>
      </c>
      <c r="H261" s="9" t="str">
        <f>IFERROR(VLOOKUP(CONCATENATE($A261,H$1),'Исх-фото'!$A$2:$F$4000,6,FALSE),"-")</f>
        <v>-</v>
      </c>
      <c r="I261" s="9" t="str">
        <f>IFERROR(VLOOKUP(CONCATENATE($A261,I$1),'Исх-фото'!$A$2:$F$4000,6,FALSE),"-")</f>
        <v>-</v>
      </c>
      <c r="J261" s="9" t="str">
        <f>IFERROR(VLOOKUP(CONCATENATE($A261,J$1),'Исх-фото'!$A$2:$F$4000,6,FALSE),"-")</f>
        <v>-</v>
      </c>
      <c r="K261" s="9" t="str">
        <f>IFERROR(VLOOKUP(CONCATENATE($A261,K$1),'Исх-фото'!$A$2:$F$4000,6,FALSE),"-")</f>
        <v>-</v>
      </c>
      <c r="L261" s="9" t="str">
        <f>IFERROR(VLOOKUP(CONCATENATE($A261,L$1),'Исх-фото'!$A$2:$F$4000,6,FALSE),"-")</f>
        <v>-</v>
      </c>
      <c r="M261" s="9" t="str">
        <f>IFERROR(VLOOKUP(CONCATENATE($A261,M$1),'Исх-фото'!$A$2:$F$4000,6,FALSE),"-")</f>
        <v>-</v>
      </c>
      <c r="N261" s="9" t="str">
        <f>IFERROR(VLOOKUP(CONCATENATE($A261,N$1),'Исх-фото'!$A$2:$F$4000,6,FALSE),"-")</f>
        <v>-</v>
      </c>
      <c r="O261" s="9" t="str">
        <f>IFERROR(VLOOKUP(CONCATENATE($A261,O$1),'Исх-фото'!$A$2:$F$4000,6,FALSE),"-")</f>
        <v>-</v>
      </c>
      <c r="P261" s="9" t="str">
        <f>IFERROR(VLOOKUP(CONCATENATE($A261,P$1),'Исх-фото'!$A$2:$F$4000,6,FALSE),"-")</f>
        <v>-</v>
      </c>
      <c r="Q261" s="9" t="str">
        <f>IFERROR(VLOOKUP(CONCATENATE($A261,Q$1),'Исх-фото'!$A$2:$F$4000,6,FALSE),"-")</f>
        <v>НЕТ</v>
      </c>
      <c r="R261" s="9" t="str">
        <f>IFERROR(VLOOKUP(CONCATENATE($A261,R$1),'Исх-фото'!$A$2:$F$4000,6,FALSE),"-")</f>
        <v>-</v>
      </c>
      <c r="S261" s="9" t="str">
        <f>IFERROR(VLOOKUP(CONCATENATE($A261,S$1),'Исх-фото'!$A$2:$F$4000,6,FALSE),"-")</f>
        <v>-</v>
      </c>
      <c r="T261" s="9" t="str">
        <f>IFERROR(VLOOKUP(CONCATENATE($A261,T$1),'Исх-фото'!$A$2:$F$4000,6,FALSE),"-")</f>
        <v>НЕТ</v>
      </c>
      <c r="U261" s="9" t="str">
        <f>IFERROR(VLOOKUP(CONCATENATE($A261,U$1),'Исх-фото'!$A$2:$F$4000,6,FALSE),"-")</f>
        <v>НЕТ</v>
      </c>
      <c r="V261" s="9" t="str">
        <f>IFERROR(VLOOKUP(CONCATENATE($A261,V$1),'Исх-фото'!$A$2:$F$4000,6,FALSE),"-")</f>
        <v>-</v>
      </c>
      <c r="W261" s="9" t="str">
        <f>IFERROR(VLOOKUP(CONCATENATE($A261,W$1),'Исх-фото'!$A$2:$F$4000,6,FALSE),"-")</f>
        <v>-</v>
      </c>
      <c r="X261" s="9" t="str">
        <f>IFERROR(VLOOKUP(CONCATENATE($A261,X$1),'Исх-фото'!$A$2:$F$4000,6,FALSE),"-")</f>
        <v>-</v>
      </c>
      <c r="Y261" s="9" t="str">
        <f>IFERROR(VLOOKUP(CONCATENATE($A261,Y$1),'Исх-фото'!$A$2:$F$4000,6,FALSE),"-")</f>
        <v>-</v>
      </c>
      <c r="Z261" s="9" t="str">
        <f>IFERROR(VLOOKUP(CONCATENATE($A261,Z$1),'Исх-фото'!$A$2:$F$4000,6,FALSE),"-")</f>
        <v>НЕТ</v>
      </c>
      <c r="AA261" s="9" t="str">
        <f>IFERROR(VLOOKUP(CONCATENATE($A261,AA$1),'Исх-фото'!$A$2:$F$4000,6,FALSE),"-")</f>
        <v>-</v>
      </c>
      <c r="AB261" s="9" t="str">
        <f>IFERROR(VLOOKUP(CONCATENATE($A261,AB$1),'Исх-фото'!$A$2:$F$4000,6,FALSE),"-")</f>
        <v>-</v>
      </c>
      <c r="AC261" s="9" t="str">
        <f>IFERROR(VLOOKUP(CONCATENATE($A261,AC$1),'Исх-фото'!$A$2:$F$4000,6,FALSE),"-")</f>
        <v>-</v>
      </c>
      <c r="AD261" s="9" t="str">
        <f>IFERROR(VLOOKUP(CONCATENATE($A261,AD$1),'Исх-фото'!$A$2:$F$4000,6,FALSE),"-")</f>
        <v>-</v>
      </c>
      <c r="AE261" s="9" t="str">
        <f>IFERROR(VLOOKUP(CONCATENATE($A261,AE$1),'Исх-фото'!$A$2:$F$4000,6,FALSE),"-")</f>
        <v>-</v>
      </c>
      <c r="AF261" s="9" t="str">
        <f>IFERROR(VLOOKUP(CONCATENATE($A261,AF$1),'Исх-фото'!$A$2:$F$4000,6,FALSE),"-")</f>
        <v>-</v>
      </c>
      <c r="AG261" s="9" t="str">
        <f>IFERROR(VLOOKUP(CONCATENATE($A261,AG$1),'Исх-фото'!$A$2:$F$4000,6,FALSE),"-")</f>
        <v>ДА</v>
      </c>
      <c r="AH261" s="9" t="str">
        <f>IFERROR(VLOOKUP(CONCATENATE($A261,AH$1),'Исх-фото'!$A$2:$F$4000,6,FALSE),"-")</f>
        <v>-</v>
      </c>
      <c r="AI261" s="9" t="str">
        <f>IFERROR(VLOOKUP(CONCATENATE($A261,AI$1),'Исх-фото'!$A$2:$F$4000,6,FALSE),"-")</f>
        <v>НЕТ</v>
      </c>
      <c r="AJ261" s="9" t="str">
        <f>IFERROR(VLOOKUP(CONCATENATE($A261,AJ$1),'Исх-фото'!$A$2:$F$4000,6,FALSE),"-")</f>
        <v>НЕТ</v>
      </c>
      <c r="AK261" s="9" t="str">
        <f>IFERROR(VLOOKUP(CONCATENATE($A261,AK$1),'Исх-фото'!$A$2:$F$4000,6,FALSE),"-")</f>
        <v>-</v>
      </c>
      <c r="AL261" s="9" t="str">
        <f>IFERROR(VLOOKUP(CONCATENATE($A261,AL$1),'Исх-фото'!$A$2:$F$4000,6,FALSE),"-")</f>
        <v>-</v>
      </c>
      <c r="AM261" s="9" t="str">
        <f>IFERROR(VLOOKUP(CONCATENATE($A261,AM$1),'Исх-фото'!$A$2:$F$4000,6,FALSE),"-")</f>
        <v>ДА</v>
      </c>
      <c r="AN261" s="9" t="str">
        <f>IFERROR(VLOOKUP(CONCATENATE($A261,AN$1),'Исх-фото'!$A$2:$F$4000,6,FALSE),"-")</f>
        <v>ДА</v>
      </c>
      <c r="AO261" s="9" t="str">
        <f>IFERROR(VLOOKUP(CONCATENATE($A261,AO$1),'Исх-фото'!$A$2:$F$4000,6,FALSE),"-")</f>
        <v>-</v>
      </c>
      <c r="AP261" s="9" t="str">
        <f>IFERROR(VLOOKUP(CONCATENATE($A261,AP$1),'Исх-фото'!$A$2:$F$4000,6,FALSE),"-")</f>
        <v>НЕТ</v>
      </c>
      <c r="AQ261" s="9" t="str">
        <f>IFERROR(VLOOKUP(CONCATENATE($A261,AQ$1),'Исх-фото'!$A$2:$F$4000,6,FALSE),"-")</f>
        <v>-</v>
      </c>
      <c r="AR261" s="9" t="str">
        <f>IFERROR(VLOOKUP(CONCATENATE($A261,AR$1),'Исх-фото'!$A$2:$F$4000,6,FALSE),"-")</f>
        <v>-</v>
      </c>
      <c r="AS261" s="9" t="str">
        <f>IFERROR(VLOOKUP(CONCATENATE($A261,AS$1),'Исх-фото'!$A$2:$F$4000,6,FALSE),"-")</f>
        <v>-</v>
      </c>
      <c r="AT261" s="9" t="str">
        <f>IFERROR(VLOOKUP(CONCATENATE($A261,AT$1),'Исх-фото'!$A$2:$F$4000,6,FALSE),"-")</f>
        <v>-</v>
      </c>
      <c r="AU261" s="9" t="str">
        <f>IFERROR(VLOOKUP(CONCATENATE($A261,AU$1),'Исх-фото'!$A$2:$F$4000,6,FALSE),"-")</f>
        <v>-</v>
      </c>
      <c r="AV261" s="9" t="str">
        <f>IFERROR(VLOOKUP(CONCATENATE($A261,AV$1),'Исх-фото'!$A$2:$F$4000,6,FALSE),"-")</f>
        <v>-</v>
      </c>
      <c r="AW261" s="9" t="str">
        <f>IFERROR(VLOOKUP(CONCATENATE($A261,AW$1),'Исх-фото'!$A$2:$F$4000,6,FALSE),"-")</f>
        <v>-</v>
      </c>
      <c r="AX261" s="9" t="str">
        <f>IFERROR(VLOOKUP(CONCATENATE($A261,AX$1),'Исх-фото'!$A$2:$F$4000,6,FALSE),"-")</f>
        <v>-</v>
      </c>
      <c r="AY261" s="9" t="str">
        <f>IFERROR(VLOOKUP(CONCATENATE($A261,AY$1),'Исх-фото'!$A$2:$F$4000,6,FALSE),"-")</f>
        <v>-</v>
      </c>
      <c r="AZ261" s="9" t="str">
        <f>IFERROR(VLOOKUP(CONCATENATE($A261,AZ$1),'Исх-фото'!$A$2:$F$4000,6,FALSE),"-")</f>
        <v>НЕТ</v>
      </c>
      <c r="BA261" s="9" t="str">
        <f>IFERROR(VLOOKUP(CONCATENATE($A261,BA$1),'Исх-фото'!$A$2:$F$4000,6,FALSE),"-")</f>
        <v>-</v>
      </c>
      <c r="BB261" s="9" t="str">
        <f>IFERROR(VLOOKUP(CONCATENATE($A261,BB$1),'Исх-фото'!$A$2:$F$4000,6,FALSE),"-")</f>
        <v>-</v>
      </c>
      <c r="BC261" s="9" t="str">
        <f>IFERROR(VLOOKUP(CONCATENATE($A261,BC$1),'Исх-фото'!$A$2:$F$4000,6,FALSE),"-")</f>
        <v>НЕТ</v>
      </c>
      <c r="BD261" s="9" t="str">
        <f>IFERROR(VLOOKUP(CONCATENATE($A261,BD$1),'Исх-фото'!$A$2:$F$4000,6,FALSE),"-")</f>
        <v>-</v>
      </c>
      <c r="BE261" s="9" t="str">
        <f>IFERROR(VLOOKUP(CONCATENATE($A261,BE$1),'Исх-фото'!$A$2:$F$4000,6,FALSE),"-")</f>
        <v>НЕТ</v>
      </c>
      <c r="BF261" s="9" t="str">
        <f>IFERROR(VLOOKUP(CONCATENATE($A261,BF$1),'Исх-фото'!$A$2:$F$4000,6,FALSE),"-")</f>
        <v>-</v>
      </c>
      <c r="BG261" s="9" t="str">
        <f>IFERROR(VLOOKUP(CONCATENATE($A261,BG$1),'Исх-фото'!$A$2:$F$4000,6,FALSE),"-")</f>
        <v>-</v>
      </c>
      <c r="BH261" s="9" t="str">
        <f>IFERROR(VLOOKUP(CONCATENATE($A261,BH$1),'Исх-фото'!$A$2:$F$4000,6,FALSE),"-")</f>
        <v>-</v>
      </c>
      <c r="BI261" s="9" t="str">
        <f>IFERROR(VLOOKUP(CONCATENATE($A261,BI$1),'Исх-фото'!$A$2:$F$4000,6,FALSE),"-")</f>
        <v>-</v>
      </c>
      <c r="BJ261" s="37"/>
      <c r="BK261" s="42"/>
      <c r="BR261" s="25"/>
      <c r="BS261" s="25"/>
      <c r="BV261" s="25"/>
      <c r="BW261" s="25"/>
      <c r="BX261" s="25"/>
    </row>
    <row r="262" spans="1:76">
      <c r="A262" s="38">
        <f t="shared" si="37"/>
        <v>63</v>
      </c>
      <c r="B262" s="36">
        <f t="shared" si="36"/>
        <v>33</v>
      </c>
      <c r="C262" s="36">
        <f t="shared" si="35"/>
        <v>2</v>
      </c>
      <c r="D262" s="9" t="str">
        <f>IFERROR(VLOOKUP(CONCATENATE($A262,D$1),'Исх-фото'!$A$2:$F$4000,6,FALSE),"-")</f>
        <v>НЕТ</v>
      </c>
      <c r="E262" s="9" t="str">
        <f>IFERROR(VLOOKUP(CONCATENATE($A262,E$1),'Исх-фото'!$A$2:$F$4000,6,FALSE),"-")</f>
        <v>-</v>
      </c>
      <c r="F262" s="9" t="str">
        <f>IFERROR(VLOOKUP(CONCATENATE($A262,F$1),'Исх-фото'!$A$2:$F$4000,6,FALSE),"-")</f>
        <v>НЕТ</v>
      </c>
      <c r="G262" s="9" t="str">
        <f>IFERROR(VLOOKUP(CONCATENATE($A262,G$1),'Исх-фото'!$A$2:$F$4000,6,FALSE),"-")</f>
        <v>-</v>
      </c>
      <c r="H262" s="9" t="str">
        <f>IFERROR(VLOOKUP(CONCATENATE($A262,H$1),'Исх-фото'!$A$2:$F$4000,6,FALSE),"-")</f>
        <v>-</v>
      </c>
      <c r="I262" s="9" t="str">
        <f>IFERROR(VLOOKUP(CONCATENATE($A262,I$1),'Исх-фото'!$A$2:$F$4000,6,FALSE),"-")</f>
        <v>-</v>
      </c>
      <c r="J262" s="9" t="str">
        <f>IFERROR(VLOOKUP(CONCATENATE($A262,J$1),'Исх-фото'!$A$2:$F$4000,6,FALSE),"-")</f>
        <v>-</v>
      </c>
      <c r="K262" s="9" t="str">
        <f>IFERROR(VLOOKUP(CONCATENATE($A262,K$1),'Исх-фото'!$A$2:$F$4000,6,FALSE),"-")</f>
        <v>-</v>
      </c>
      <c r="L262" s="9" t="str">
        <f>IFERROR(VLOOKUP(CONCATENATE($A262,L$1),'Исх-фото'!$A$2:$F$4000,6,FALSE),"-")</f>
        <v>-</v>
      </c>
      <c r="M262" s="9" t="str">
        <f>IFERROR(VLOOKUP(CONCATENATE($A262,M$1),'Исх-фото'!$A$2:$F$4000,6,FALSE),"-")</f>
        <v>-</v>
      </c>
      <c r="N262" s="9" t="str">
        <f>IFERROR(VLOOKUP(CONCATENATE($A262,N$1),'Исх-фото'!$A$2:$F$4000,6,FALSE),"-")</f>
        <v>-</v>
      </c>
      <c r="O262" s="9" t="str">
        <f>IFERROR(VLOOKUP(CONCATENATE($A262,O$1),'Исх-фото'!$A$2:$F$4000,6,FALSE),"-")</f>
        <v>-</v>
      </c>
      <c r="P262" s="9" t="str">
        <f>IFERROR(VLOOKUP(CONCATENATE($A262,P$1),'Исх-фото'!$A$2:$F$4000,6,FALSE),"-")</f>
        <v>-</v>
      </c>
      <c r="Q262" s="9" t="str">
        <f>IFERROR(VLOOKUP(CONCATENATE($A262,Q$1),'Исх-фото'!$A$2:$F$4000,6,FALSE),"-")</f>
        <v>НЕТ</v>
      </c>
      <c r="R262" s="9" t="str">
        <f>IFERROR(VLOOKUP(CONCATENATE($A262,R$1),'Исх-фото'!$A$2:$F$4000,6,FALSE),"-")</f>
        <v>-</v>
      </c>
      <c r="S262" s="9" t="str">
        <f>IFERROR(VLOOKUP(CONCATENATE($A262,S$1),'Исх-фото'!$A$2:$F$4000,6,FALSE),"-")</f>
        <v>-</v>
      </c>
      <c r="T262" s="9" t="str">
        <f>IFERROR(VLOOKUP(CONCATENATE($A262,T$1),'Исх-фото'!$A$2:$F$4000,6,FALSE),"-")</f>
        <v>НЕТ</v>
      </c>
      <c r="U262" s="9" t="str">
        <f>IFERROR(VLOOKUP(CONCATENATE($A262,U$1),'Исх-фото'!$A$2:$F$4000,6,FALSE),"-")</f>
        <v>НЕТ</v>
      </c>
      <c r="V262" s="9" t="str">
        <f>IFERROR(VLOOKUP(CONCATENATE($A262,V$1),'Исх-фото'!$A$2:$F$4000,6,FALSE),"-")</f>
        <v>-</v>
      </c>
      <c r="W262" s="9" t="str">
        <f>IFERROR(VLOOKUP(CONCATENATE($A262,W$1),'Исх-фото'!$A$2:$F$4000,6,FALSE),"-")</f>
        <v>-</v>
      </c>
      <c r="X262" s="9" t="str">
        <f>IFERROR(VLOOKUP(CONCATENATE($A262,X$1),'Исх-фото'!$A$2:$F$4000,6,FALSE),"-")</f>
        <v>-</v>
      </c>
      <c r="Y262" s="9" t="str">
        <f>IFERROR(VLOOKUP(CONCATENATE($A262,Y$1),'Исх-фото'!$A$2:$F$4000,6,FALSE),"-")</f>
        <v>-</v>
      </c>
      <c r="Z262" s="9" t="str">
        <f>IFERROR(VLOOKUP(CONCATENATE($A262,Z$1),'Исх-фото'!$A$2:$F$4000,6,FALSE),"-")</f>
        <v>НЕТ</v>
      </c>
      <c r="AA262" s="9" t="str">
        <f>IFERROR(VLOOKUP(CONCATENATE($A262,AA$1),'Исх-фото'!$A$2:$F$4000,6,FALSE),"-")</f>
        <v>-</v>
      </c>
      <c r="AB262" s="9" t="str">
        <f>IFERROR(VLOOKUP(CONCATENATE($A262,AB$1),'Исх-фото'!$A$2:$F$4000,6,FALSE),"-")</f>
        <v>-</v>
      </c>
      <c r="AC262" s="9" t="str">
        <f>IFERROR(VLOOKUP(CONCATENATE($A262,AC$1),'Исх-фото'!$A$2:$F$4000,6,FALSE),"-")</f>
        <v>-</v>
      </c>
      <c r="AD262" s="9" t="str">
        <f>IFERROR(VLOOKUP(CONCATENATE($A262,AD$1),'Исх-фото'!$A$2:$F$4000,6,FALSE),"-")</f>
        <v>-</v>
      </c>
      <c r="AE262" s="9" t="str">
        <f>IFERROR(VLOOKUP(CONCATENATE($A262,AE$1),'Исх-фото'!$A$2:$F$4000,6,FALSE),"-")</f>
        <v>-</v>
      </c>
      <c r="AF262" s="9" t="str">
        <f>IFERROR(VLOOKUP(CONCATENATE($A262,AF$1),'Исх-фото'!$A$2:$F$4000,6,FALSE),"-")</f>
        <v>-</v>
      </c>
      <c r="AG262" s="9" t="str">
        <f>IFERROR(VLOOKUP(CONCATENATE($A262,AG$1),'Исх-фото'!$A$2:$F$4000,6,FALSE),"-")</f>
        <v>ДА</v>
      </c>
      <c r="AH262" s="9" t="str">
        <f>IFERROR(VLOOKUP(CONCATENATE($A262,AH$1),'Исх-фото'!$A$2:$F$4000,6,FALSE),"-")</f>
        <v>-</v>
      </c>
      <c r="AI262" s="9" t="str">
        <f>IFERROR(VLOOKUP(CONCATENATE($A262,AI$1),'Исх-фото'!$A$2:$F$4000,6,FALSE),"-")</f>
        <v>-</v>
      </c>
      <c r="AJ262" s="9" t="str">
        <f>IFERROR(VLOOKUP(CONCATENATE($A262,AJ$1),'Исх-фото'!$A$2:$F$4000,6,FALSE),"-")</f>
        <v>НЕТ</v>
      </c>
      <c r="AK262" s="9" t="str">
        <f>IFERROR(VLOOKUP(CONCATENATE($A262,AK$1),'Исх-фото'!$A$2:$F$4000,6,FALSE),"-")</f>
        <v>-</v>
      </c>
      <c r="AL262" s="9" t="str">
        <f>IFERROR(VLOOKUP(CONCATENATE($A262,AL$1),'Исх-фото'!$A$2:$F$4000,6,FALSE),"-")</f>
        <v>НЕТ</v>
      </c>
      <c r="AM262" s="9" t="str">
        <f>IFERROR(VLOOKUP(CONCATENATE($A262,AM$1),'Исх-фото'!$A$2:$F$4000,6,FALSE),"-")</f>
        <v>ДА</v>
      </c>
      <c r="AN262" s="9" t="str">
        <f>IFERROR(VLOOKUP(CONCATENATE($A262,AN$1),'Исх-фото'!$A$2:$F$4000,6,FALSE),"-")</f>
        <v>ДА</v>
      </c>
      <c r="AO262" s="9" t="str">
        <f>IFERROR(VLOOKUP(CONCATENATE($A262,AO$1),'Исх-фото'!$A$2:$F$4000,6,FALSE),"-")</f>
        <v>-</v>
      </c>
      <c r="AP262" s="9" t="str">
        <f>IFERROR(VLOOKUP(CONCATENATE($A262,AP$1),'Исх-фото'!$A$2:$F$4000,6,FALSE),"-")</f>
        <v>НЕТ</v>
      </c>
      <c r="AQ262" s="9" t="str">
        <f>IFERROR(VLOOKUP(CONCATENATE($A262,AQ$1),'Исх-фото'!$A$2:$F$4000,6,FALSE),"-")</f>
        <v>-</v>
      </c>
      <c r="AR262" s="9" t="str">
        <f>IFERROR(VLOOKUP(CONCATENATE($A262,AR$1),'Исх-фото'!$A$2:$F$4000,6,FALSE),"-")</f>
        <v>-</v>
      </c>
      <c r="AS262" s="9" t="str">
        <f>IFERROR(VLOOKUP(CONCATENATE($A262,AS$1),'Исх-фото'!$A$2:$F$4000,6,FALSE),"-")</f>
        <v>-</v>
      </c>
      <c r="AT262" s="9" t="str">
        <f>IFERROR(VLOOKUP(CONCATENATE($A262,AT$1),'Исх-фото'!$A$2:$F$4000,6,FALSE),"-")</f>
        <v>-</v>
      </c>
      <c r="AU262" s="9" t="str">
        <f>IFERROR(VLOOKUP(CONCATENATE($A262,AU$1),'Исх-фото'!$A$2:$F$4000,6,FALSE),"-")</f>
        <v>-</v>
      </c>
      <c r="AV262" s="9" t="str">
        <f>IFERROR(VLOOKUP(CONCATENATE($A262,AV$1),'Исх-фото'!$A$2:$F$4000,6,FALSE),"-")</f>
        <v>-</v>
      </c>
      <c r="AW262" s="9" t="str">
        <f>IFERROR(VLOOKUP(CONCATENATE($A262,AW$1),'Исх-фото'!$A$2:$F$4000,6,FALSE),"-")</f>
        <v>НЕТ</v>
      </c>
      <c r="AX262" s="9" t="str">
        <f>IFERROR(VLOOKUP(CONCATENATE($A262,AX$1),'Исх-фото'!$A$2:$F$4000,6,FALSE),"-")</f>
        <v>-</v>
      </c>
      <c r="AY262" s="9" t="str">
        <f>IFERROR(VLOOKUP(CONCATENATE($A262,AY$1),'Исх-фото'!$A$2:$F$4000,6,FALSE),"-")</f>
        <v>-</v>
      </c>
      <c r="AZ262" s="9" t="str">
        <f>IFERROR(VLOOKUP(CONCATENATE($A262,AZ$1),'Исх-фото'!$A$2:$F$4000,6,FALSE),"-")</f>
        <v>-</v>
      </c>
      <c r="BA262" s="9" t="str">
        <f>IFERROR(VLOOKUP(CONCATENATE($A262,BA$1),'Исх-фото'!$A$2:$F$4000,6,FALSE),"-")</f>
        <v>-</v>
      </c>
      <c r="BB262" s="9" t="str">
        <f>IFERROR(VLOOKUP(CONCATENATE($A262,BB$1),'Исх-фото'!$A$2:$F$4000,6,FALSE),"-")</f>
        <v>-</v>
      </c>
      <c r="BC262" s="9" t="str">
        <f>IFERROR(VLOOKUP(CONCATENATE($A262,BC$1),'Исх-фото'!$A$2:$F$4000,6,FALSE),"-")</f>
        <v>НЕТ</v>
      </c>
      <c r="BD262" s="9" t="str">
        <f>IFERROR(VLOOKUP(CONCATENATE($A262,BD$1),'Исх-фото'!$A$2:$F$4000,6,FALSE),"-")</f>
        <v>-</v>
      </c>
      <c r="BE262" s="9" t="str">
        <f>IFERROR(VLOOKUP(CONCATENATE($A262,BE$1),'Исх-фото'!$A$2:$F$4000,6,FALSE),"-")</f>
        <v>НЕТ</v>
      </c>
      <c r="BF262" s="9" t="str">
        <f>IFERROR(VLOOKUP(CONCATENATE($A262,BF$1),'Исх-фото'!$A$2:$F$4000,6,FALSE),"-")</f>
        <v>-</v>
      </c>
      <c r="BG262" s="9" t="str">
        <f>IFERROR(VLOOKUP(CONCATENATE($A262,BG$1),'Исх-фото'!$A$2:$F$4000,6,FALSE),"-")</f>
        <v>-</v>
      </c>
      <c r="BH262" s="9" t="str">
        <f>IFERROR(VLOOKUP(CONCATENATE($A262,BH$1),'Исх-фото'!$A$2:$F$4000,6,FALSE),"-")</f>
        <v>-</v>
      </c>
      <c r="BI262" s="9" t="str">
        <f>IFERROR(VLOOKUP(CONCATENATE($A262,BI$1),'Исх-фото'!$A$2:$F$4000,6,FALSE),"-")</f>
        <v>-</v>
      </c>
      <c r="BJ262" s="37"/>
      <c r="BK262" s="42"/>
      <c r="BR262" s="25"/>
      <c r="BS262" s="25"/>
      <c r="BV262" s="25"/>
      <c r="BW262" s="25"/>
      <c r="BX262" s="25"/>
    </row>
    <row r="263" spans="1:76">
      <c r="A263" s="38">
        <f t="shared" si="37"/>
        <v>64</v>
      </c>
      <c r="B263" s="36">
        <f t="shared" si="36"/>
        <v>33</v>
      </c>
      <c r="C263" s="36">
        <f t="shared" si="35"/>
        <v>3</v>
      </c>
      <c r="D263" s="9" t="str">
        <f>IFERROR(VLOOKUP(CONCATENATE($A263,D$1),'Исх-фото'!$A$2:$F$4000,6,FALSE),"-")</f>
        <v>НЕТ</v>
      </c>
      <c r="E263" s="9" t="str">
        <f>IFERROR(VLOOKUP(CONCATENATE($A263,E$1),'Исх-фото'!$A$2:$F$4000,6,FALSE),"-")</f>
        <v>-</v>
      </c>
      <c r="F263" s="9" t="str">
        <f>IFERROR(VLOOKUP(CONCATENATE($A263,F$1),'Исх-фото'!$A$2:$F$4000,6,FALSE),"-")</f>
        <v>-</v>
      </c>
      <c r="G263" s="9" t="str">
        <f>IFERROR(VLOOKUP(CONCATENATE($A263,G$1),'Исх-фото'!$A$2:$F$4000,6,FALSE),"-")</f>
        <v>-</v>
      </c>
      <c r="H263" s="9" t="str">
        <f>IFERROR(VLOOKUP(CONCATENATE($A263,H$1),'Исх-фото'!$A$2:$F$4000,6,FALSE),"-")</f>
        <v>-</v>
      </c>
      <c r="I263" s="9" t="str">
        <f>IFERROR(VLOOKUP(CONCATENATE($A263,I$1),'Исх-фото'!$A$2:$F$4000,6,FALSE),"-")</f>
        <v>-</v>
      </c>
      <c r="J263" s="9" t="str">
        <f>IFERROR(VLOOKUP(CONCATENATE($A263,J$1),'Исх-фото'!$A$2:$F$4000,6,FALSE),"-")</f>
        <v>НЕТ</v>
      </c>
      <c r="K263" s="9" t="str">
        <f>IFERROR(VLOOKUP(CONCATENATE($A263,K$1),'Исх-фото'!$A$2:$F$4000,6,FALSE),"-")</f>
        <v>-</v>
      </c>
      <c r="L263" s="9" t="str">
        <f>IFERROR(VLOOKUP(CONCATENATE($A263,L$1),'Исх-фото'!$A$2:$F$4000,6,FALSE),"-")</f>
        <v>-</v>
      </c>
      <c r="M263" s="9" t="str">
        <f>IFERROR(VLOOKUP(CONCATENATE($A263,M$1),'Исх-фото'!$A$2:$F$4000,6,FALSE),"-")</f>
        <v>-</v>
      </c>
      <c r="N263" s="9" t="str">
        <f>IFERROR(VLOOKUP(CONCATENATE($A263,N$1),'Исх-фото'!$A$2:$F$4000,6,FALSE),"-")</f>
        <v>-</v>
      </c>
      <c r="O263" s="9" t="str">
        <f>IFERROR(VLOOKUP(CONCATENATE($A263,O$1),'Исх-фото'!$A$2:$F$4000,6,FALSE),"-")</f>
        <v>-</v>
      </c>
      <c r="P263" s="9" t="str">
        <f>IFERROR(VLOOKUP(CONCATENATE($A263,P$1),'Исх-фото'!$A$2:$F$4000,6,FALSE),"-")</f>
        <v>-</v>
      </c>
      <c r="Q263" s="9" t="str">
        <f>IFERROR(VLOOKUP(CONCATENATE($A263,Q$1),'Исх-фото'!$A$2:$F$4000,6,FALSE),"-")</f>
        <v>НЕТ</v>
      </c>
      <c r="R263" s="9" t="str">
        <f>IFERROR(VLOOKUP(CONCATENATE($A263,R$1),'Исх-фото'!$A$2:$F$4000,6,FALSE),"-")</f>
        <v>-</v>
      </c>
      <c r="S263" s="9" t="str">
        <f>IFERROR(VLOOKUP(CONCATENATE($A263,S$1),'Исх-фото'!$A$2:$F$4000,6,FALSE),"-")</f>
        <v>-</v>
      </c>
      <c r="T263" s="9" t="str">
        <f>IFERROR(VLOOKUP(CONCATENATE($A263,T$1),'Исх-фото'!$A$2:$F$4000,6,FALSE),"-")</f>
        <v>НЕТ</v>
      </c>
      <c r="U263" s="9" t="str">
        <f>IFERROR(VLOOKUP(CONCATENATE($A263,U$1),'Исх-фото'!$A$2:$F$4000,6,FALSE),"-")</f>
        <v>НЕТ</v>
      </c>
      <c r="V263" s="9" t="str">
        <f>IFERROR(VLOOKUP(CONCATENATE($A263,V$1),'Исх-фото'!$A$2:$F$4000,6,FALSE),"-")</f>
        <v>-</v>
      </c>
      <c r="W263" s="9" t="str">
        <f>IFERROR(VLOOKUP(CONCATENATE($A263,W$1),'Исх-фото'!$A$2:$F$4000,6,FALSE),"-")</f>
        <v>-</v>
      </c>
      <c r="X263" s="9" t="str">
        <f>IFERROR(VLOOKUP(CONCATENATE($A263,X$1),'Исх-фото'!$A$2:$F$4000,6,FALSE),"-")</f>
        <v>-</v>
      </c>
      <c r="Y263" s="9" t="str">
        <f>IFERROR(VLOOKUP(CONCATENATE($A263,Y$1),'Исх-фото'!$A$2:$F$4000,6,FALSE),"-")</f>
        <v>-</v>
      </c>
      <c r="Z263" s="9" t="str">
        <f>IFERROR(VLOOKUP(CONCATENATE($A263,Z$1),'Исх-фото'!$A$2:$F$4000,6,FALSE),"-")</f>
        <v>НЕТ</v>
      </c>
      <c r="AA263" s="9" t="str">
        <f>IFERROR(VLOOKUP(CONCATENATE($A263,AA$1),'Исх-фото'!$A$2:$F$4000,6,FALSE),"-")</f>
        <v>-</v>
      </c>
      <c r="AB263" s="9" t="str">
        <f>IFERROR(VLOOKUP(CONCATENATE($A263,AB$1),'Исх-фото'!$A$2:$F$4000,6,FALSE),"-")</f>
        <v>-</v>
      </c>
      <c r="AC263" s="9" t="str">
        <f>IFERROR(VLOOKUP(CONCATENATE($A263,AC$1),'Исх-фото'!$A$2:$F$4000,6,FALSE),"-")</f>
        <v>-</v>
      </c>
      <c r="AD263" s="9" t="str">
        <f>IFERROR(VLOOKUP(CONCATENATE($A263,AD$1),'Исх-фото'!$A$2:$F$4000,6,FALSE),"-")</f>
        <v>-</v>
      </c>
      <c r="AE263" s="9" t="str">
        <f>IFERROR(VLOOKUP(CONCATENATE($A263,AE$1),'Исх-фото'!$A$2:$F$4000,6,FALSE),"-")</f>
        <v>-</v>
      </c>
      <c r="AF263" s="9" t="str">
        <f>IFERROR(VLOOKUP(CONCATENATE($A263,AF$1),'Исх-фото'!$A$2:$F$4000,6,FALSE),"-")</f>
        <v>-</v>
      </c>
      <c r="AG263" s="9" t="str">
        <f>IFERROR(VLOOKUP(CONCATENATE($A263,AG$1),'Исх-фото'!$A$2:$F$4000,6,FALSE),"-")</f>
        <v>ДА</v>
      </c>
      <c r="AH263" s="9" t="str">
        <f>IFERROR(VLOOKUP(CONCATENATE($A263,AH$1),'Исх-фото'!$A$2:$F$4000,6,FALSE),"-")</f>
        <v>-</v>
      </c>
      <c r="AI263" s="9" t="str">
        <f>IFERROR(VLOOKUP(CONCATENATE($A263,AI$1),'Исх-фото'!$A$2:$F$4000,6,FALSE),"-")</f>
        <v>НЕТ</v>
      </c>
      <c r="AJ263" s="9" t="str">
        <f>IFERROR(VLOOKUP(CONCATENATE($A263,AJ$1),'Исх-фото'!$A$2:$F$4000,6,FALSE),"-")</f>
        <v>НЕТ</v>
      </c>
      <c r="AK263" s="9" t="str">
        <f>IFERROR(VLOOKUP(CONCATENATE($A263,AK$1),'Исх-фото'!$A$2:$F$4000,6,FALSE),"-")</f>
        <v>-</v>
      </c>
      <c r="AL263" s="9" t="str">
        <f>IFERROR(VLOOKUP(CONCATENATE($A263,AL$1),'Исх-фото'!$A$2:$F$4000,6,FALSE),"-")</f>
        <v>-</v>
      </c>
      <c r="AM263" s="9" t="str">
        <f>IFERROR(VLOOKUP(CONCATENATE($A263,AM$1),'Исх-фото'!$A$2:$F$4000,6,FALSE),"-")</f>
        <v>ДА</v>
      </c>
      <c r="AN263" s="9" t="str">
        <f>IFERROR(VLOOKUP(CONCATENATE($A263,AN$1),'Исх-фото'!$A$2:$F$4000,6,FALSE),"-")</f>
        <v>ДА</v>
      </c>
      <c r="AO263" s="9" t="str">
        <f>IFERROR(VLOOKUP(CONCATENATE($A263,AO$1),'Исх-фото'!$A$2:$F$4000,6,FALSE),"-")</f>
        <v>-</v>
      </c>
      <c r="AP263" s="9" t="str">
        <f>IFERROR(VLOOKUP(CONCATENATE($A263,AP$1),'Исх-фото'!$A$2:$F$4000,6,FALSE),"-")</f>
        <v>НЕТ</v>
      </c>
      <c r="AQ263" s="9" t="str">
        <f>IFERROR(VLOOKUP(CONCATENATE($A263,AQ$1),'Исх-фото'!$A$2:$F$4000,6,FALSE),"-")</f>
        <v>-</v>
      </c>
      <c r="AR263" s="9" t="str">
        <f>IFERROR(VLOOKUP(CONCATENATE($A263,AR$1),'Исх-фото'!$A$2:$F$4000,6,FALSE),"-")</f>
        <v>-</v>
      </c>
      <c r="AS263" s="9" t="str">
        <f>IFERROR(VLOOKUP(CONCATENATE($A263,AS$1),'Исх-фото'!$A$2:$F$4000,6,FALSE),"-")</f>
        <v>-</v>
      </c>
      <c r="AT263" s="9" t="str">
        <f>IFERROR(VLOOKUP(CONCATENATE($A263,AT$1),'Исх-фото'!$A$2:$F$4000,6,FALSE),"-")</f>
        <v>-</v>
      </c>
      <c r="AU263" s="9" t="str">
        <f>IFERROR(VLOOKUP(CONCATENATE($A263,AU$1),'Исх-фото'!$A$2:$F$4000,6,FALSE),"-")</f>
        <v>-</v>
      </c>
      <c r="AV263" s="9" t="str">
        <f>IFERROR(VLOOKUP(CONCATENATE($A263,AV$1),'Исх-фото'!$A$2:$F$4000,6,FALSE),"-")</f>
        <v>-</v>
      </c>
      <c r="AW263" s="9" t="str">
        <f>IFERROR(VLOOKUP(CONCATENATE($A263,AW$1),'Исх-фото'!$A$2:$F$4000,6,FALSE),"-")</f>
        <v>-</v>
      </c>
      <c r="AX263" s="9" t="str">
        <f>IFERROR(VLOOKUP(CONCATENATE($A263,AX$1),'Исх-фото'!$A$2:$F$4000,6,FALSE),"-")</f>
        <v>-</v>
      </c>
      <c r="AY263" s="9" t="str">
        <f>IFERROR(VLOOKUP(CONCATENATE($A263,AY$1),'Исх-фото'!$A$2:$F$4000,6,FALSE),"-")</f>
        <v>-</v>
      </c>
      <c r="AZ263" s="9" t="str">
        <f>IFERROR(VLOOKUP(CONCATENATE($A263,AZ$1),'Исх-фото'!$A$2:$F$4000,6,FALSE),"-")</f>
        <v>ДА</v>
      </c>
      <c r="BA263" s="9" t="str">
        <f>IFERROR(VLOOKUP(CONCATENATE($A263,BA$1),'Исх-фото'!$A$2:$F$4000,6,FALSE),"-")</f>
        <v>-</v>
      </c>
      <c r="BB263" s="9" t="str">
        <f>IFERROR(VLOOKUP(CONCATENATE($A263,BB$1),'Исх-фото'!$A$2:$F$4000,6,FALSE),"-")</f>
        <v>НЕТ</v>
      </c>
      <c r="BC263" s="9" t="str">
        <f>IFERROR(VLOOKUP(CONCATENATE($A263,BC$1),'Исх-фото'!$A$2:$F$4000,6,FALSE),"-")</f>
        <v>НЕТ</v>
      </c>
      <c r="BD263" s="9" t="str">
        <f>IFERROR(VLOOKUP(CONCATENATE($A263,BD$1),'Исх-фото'!$A$2:$F$4000,6,FALSE),"-")</f>
        <v>-</v>
      </c>
      <c r="BE263" s="9" t="str">
        <f>IFERROR(VLOOKUP(CONCATENATE($A263,BE$1),'Исх-фото'!$A$2:$F$4000,6,FALSE),"-")</f>
        <v>НЕТ</v>
      </c>
      <c r="BF263" s="9" t="str">
        <f>IFERROR(VLOOKUP(CONCATENATE($A263,BF$1),'Исх-фото'!$A$2:$F$4000,6,FALSE),"-")</f>
        <v>-</v>
      </c>
      <c r="BG263" s="9" t="str">
        <f>IFERROR(VLOOKUP(CONCATENATE($A263,BG$1),'Исх-фото'!$A$2:$F$4000,6,FALSE),"-")</f>
        <v>-</v>
      </c>
      <c r="BH263" s="9" t="str">
        <f>IFERROR(VLOOKUP(CONCATENATE($A263,BH$1),'Исх-фото'!$A$2:$F$4000,6,FALSE),"-")</f>
        <v>-</v>
      </c>
      <c r="BI263" s="9" t="str">
        <f>IFERROR(VLOOKUP(CONCATENATE($A263,BI$1),'Исх-фото'!$A$2:$F$4000,6,FALSE),"-")</f>
        <v>-</v>
      </c>
      <c r="BJ263" s="37"/>
      <c r="BK263" s="42"/>
      <c r="BR263" s="25"/>
      <c r="BS263" s="25"/>
      <c r="BV263" s="25"/>
      <c r="BW263" s="25"/>
      <c r="BX263" s="25"/>
    </row>
    <row r="264" spans="1:76">
      <c r="A264" s="38">
        <f t="shared" si="37"/>
        <v>65</v>
      </c>
      <c r="B264" s="36">
        <f t="shared" si="36"/>
        <v>34</v>
      </c>
      <c r="C264" s="36">
        <f t="shared" si="36"/>
        <v>1</v>
      </c>
      <c r="D264" s="9" t="str">
        <f>IFERROR(VLOOKUP(CONCATENATE($A264,D$1),'Исх-фото'!$A$2:$F$4000,6,FALSE),"-")</f>
        <v>НЕТ</v>
      </c>
      <c r="E264" s="9" t="str">
        <f>IFERROR(VLOOKUP(CONCATENATE($A264,E$1),'Исх-фото'!$A$2:$F$4000,6,FALSE),"-")</f>
        <v>-</v>
      </c>
      <c r="F264" s="9" t="str">
        <f>IFERROR(VLOOKUP(CONCATENATE($A264,F$1),'Исх-фото'!$A$2:$F$4000,6,FALSE),"-")</f>
        <v>-</v>
      </c>
      <c r="G264" s="9" t="str">
        <f>IFERROR(VLOOKUP(CONCATENATE($A264,G$1),'Исх-фото'!$A$2:$F$4000,6,FALSE),"-")</f>
        <v>-</v>
      </c>
      <c r="H264" s="9" t="str">
        <f>IFERROR(VLOOKUP(CONCATENATE($A264,H$1),'Исх-фото'!$A$2:$F$4000,6,FALSE),"-")</f>
        <v>-</v>
      </c>
      <c r="I264" s="9" t="str">
        <f>IFERROR(VLOOKUP(CONCATENATE($A264,I$1),'Исх-фото'!$A$2:$F$4000,6,FALSE),"-")</f>
        <v>-</v>
      </c>
      <c r="J264" s="9" t="str">
        <f>IFERROR(VLOOKUP(CONCATENATE($A264,J$1),'Исх-фото'!$A$2:$F$4000,6,FALSE),"-")</f>
        <v>-</v>
      </c>
      <c r="K264" s="9" t="str">
        <f>IFERROR(VLOOKUP(CONCATENATE($A264,K$1),'Исх-фото'!$A$2:$F$4000,6,FALSE),"-")</f>
        <v>-</v>
      </c>
      <c r="L264" s="9" t="str">
        <f>IFERROR(VLOOKUP(CONCATENATE($A264,L$1),'Исх-фото'!$A$2:$F$4000,6,FALSE),"-")</f>
        <v>-</v>
      </c>
      <c r="M264" s="9" t="str">
        <f>IFERROR(VLOOKUP(CONCATENATE($A264,M$1),'Исх-фото'!$A$2:$F$4000,6,FALSE),"-")</f>
        <v>-</v>
      </c>
      <c r="N264" s="9" t="str">
        <f>IFERROR(VLOOKUP(CONCATENATE($A264,N$1),'Исх-фото'!$A$2:$F$4000,6,FALSE),"-")</f>
        <v>-</v>
      </c>
      <c r="O264" s="9" t="str">
        <f>IFERROR(VLOOKUP(CONCATENATE($A264,O$1),'Исх-фото'!$A$2:$F$4000,6,FALSE),"-")</f>
        <v>-</v>
      </c>
      <c r="P264" s="9" t="str">
        <f>IFERROR(VLOOKUP(CONCATENATE($A264,P$1),'Исх-фото'!$A$2:$F$4000,6,FALSE),"-")</f>
        <v>-</v>
      </c>
      <c r="Q264" s="9" t="str">
        <f>IFERROR(VLOOKUP(CONCATENATE($A264,Q$1),'Исх-фото'!$A$2:$F$4000,6,FALSE),"-")</f>
        <v>НЕТ</v>
      </c>
      <c r="R264" s="9" t="str">
        <f>IFERROR(VLOOKUP(CONCATENATE($A264,R$1),'Исх-фото'!$A$2:$F$4000,6,FALSE),"-")</f>
        <v>-</v>
      </c>
      <c r="S264" s="9" t="str">
        <f>IFERROR(VLOOKUP(CONCATENATE($A264,S$1),'Исх-фото'!$A$2:$F$4000,6,FALSE),"-")</f>
        <v>ДА</v>
      </c>
      <c r="T264" s="9" t="str">
        <f>IFERROR(VLOOKUP(CONCATENATE($A264,T$1),'Исх-фото'!$A$2:$F$4000,6,FALSE),"-")</f>
        <v>НЕТ</v>
      </c>
      <c r="U264" s="9" t="str">
        <f>IFERROR(VLOOKUP(CONCATENATE($A264,U$1),'Исх-фото'!$A$2:$F$4000,6,FALSE),"-")</f>
        <v>ДА</v>
      </c>
      <c r="V264" s="9" t="str">
        <f>IFERROR(VLOOKUP(CONCATENATE($A264,V$1),'Исх-фото'!$A$2:$F$4000,6,FALSE),"-")</f>
        <v>-</v>
      </c>
      <c r="W264" s="9" t="str">
        <f>IFERROR(VLOOKUP(CONCATENATE($A264,W$1),'Исх-фото'!$A$2:$F$4000,6,FALSE),"-")</f>
        <v>-</v>
      </c>
      <c r="X264" s="9" t="str">
        <f>IFERROR(VLOOKUP(CONCATENATE($A264,X$1),'Исх-фото'!$A$2:$F$4000,6,FALSE),"-")</f>
        <v>-</v>
      </c>
      <c r="Y264" s="9" t="str">
        <f>IFERROR(VLOOKUP(CONCATENATE($A264,Y$1),'Исх-фото'!$A$2:$F$4000,6,FALSE),"-")</f>
        <v>-</v>
      </c>
      <c r="Z264" s="9" t="str">
        <f>IFERROR(VLOOKUP(CONCATENATE($A264,Z$1),'Исх-фото'!$A$2:$F$4000,6,FALSE),"-")</f>
        <v>НЕТ</v>
      </c>
      <c r="AA264" s="9" t="str">
        <f>IFERROR(VLOOKUP(CONCATENATE($A264,AA$1),'Исх-фото'!$A$2:$F$4000,6,FALSE),"-")</f>
        <v>-</v>
      </c>
      <c r="AB264" s="9" t="str">
        <f>IFERROR(VLOOKUP(CONCATENATE($A264,AB$1),'Исх-фото'!$A$2:$F$4000,6,FALSE),"-")</f>
        <v>-</v>
      </c>
      <c r="AC264" s="9" t="str">
        <f>IFERROR(VLOOKUP(CONCATENATE($A264,AC$1),'Исх-фото'!$A$2:$F$4000,6,FALSE),"-")</f>
        <v>-</v>
      </c>
      <c r="AD264" s="9" t="str">
        <f>IFERROR(VLOOKUP(CONCATENATE($A264,AD$1),'Исх-фото'!$A$2:$F$4000,6,FALSE),"-")</f>
        <v>-</v>
      </c>
      <c r="AE264" s="9" t="str">
        <f>IFERROR(VLOOKUP(CONCATENATE($A264,AE$1),'Исх-фото'!$A$2:$F$4000,6,FALSE),"-")</f>
        <v>-</v>
      </c>
      <c r="AF264" s="9" t="str">
        <f>IFERROR(VLOOKUP(CONCATENATE($A264,AF$1),'Исх-фото'!$A$2:$F$4000,6,FALSE),"-")</f>
        <v>-</v>
      </c>
      <c r="AG264" s="9" t="str">
        <f>IFERROR(VLOOKUP(CONCATENATE($A264,AG$1),'Исх-фото'!$A$2:$F$4000,6,FALSE),"-")</f>
        <v>ДА</v>
      </c>
      <c r="AH264" s="9" t="str">
        <f>IFERROR(VLOOKUP(CONCATENATE($A264,AH$1),'Исх-фото'!$A$2:$F$4000,6,FALSE),"-")</f>
        <v>-</v>
      </c>
      <c r="AI264" s="9" t="str">
        <f>IFERROR(VLOOKUP(CONCATENATE($A264,AI$1),'Исх-фото'!$A$2:$F$4000,6,FALSE),"-")</f>
        <v>-</v>
      </c>
      <c r="AJ264" s="9" t="str">
        <f>IFERROR(VLOOKUP(CONCATENATE($A264,AJ$1),'Исх-фото'!$A$2:$F$4000,6,FALSE),"-")</f>
        <v>ДА</v>
      </c>
      <c r="AK264" s="9" t="str">
        <f>IFERROR(VLOOKUP(CONCATENATE($A264,AK$1),'Исх-фото'!$A$2:$F$4000,6,FALSE),"-")</f>
        <v>НЕТ</v>
      </c>
      <c r="AL264" s="9" t="str">
        <f>IFERROR(VLOOKUP(CONCATENATE($A264,AL$1),'Исх-фото'!$A$2:$F$4000,6,FALSE),"-")</f>
        <v>-</v>
      </c>
      <c r="AM264" s="9" t="str">
        <f>IFERROR(VLOOKUP(CONCATENATE($A264,AM$1),'Исх-фото'!$A$2:$F$4000,6,FALSE),"-")</f>
        <v>ДА</v>
      </c>
      <c r="AN264" s="9" t="str">
        <f>IFERROR(VLOOKUP(CONCATENATE($A264,AN$1),'Исх-фото'!$A$2:$F$4000,6,FALSE),"-")</f>
        <v>ДА</v>
      </c>
      <c r="AO264" s="9" t="str">
        <f>IFERROR(VLOOKUP(CONCATENATE($A264,AO$1),'Исх-фото'!$A$2:$F$4000,6,FALSE),"-")</f>
        <v>-</v>
      </c>
      <c r="AP264" s="9" t="str">
        <f>IFERROR(VLOOKUP(CONCATENATE($A264,AP$1),'Исх-фото'!$A$2:$F$4000,6,FALSE),"-")</f>
        <v>НЕТ</v>
      </c>
      <c r="AQ264" s="9" t="str">
        <f>IFERROR(VLOOKUP(CONCATENATE($A264,AQ$1),'Исх-фото'!$A$2:$F$4000,6,FALSE),"-")</f>
        <v>-</v>
      </c>
      <c r="AR264" s="9" t="str">
        <f>IFERROR(VLOOKUP(CONCATENATE($A264,AR$1),'Исх-фото'!$A$2:$F$4000,6,FALSE),"-")</f>
        <v>-</v>
      </c>
      <c r="AS264" s="9" t="str">
        <f>IFERROR(VLOOKUP(CONCATENATE($A264,AS$1),'Исх-фото'!$A$2:$F$4000,6,FALSE),"-")</f>
        <v>ДА</v>
      </c>
      <c r="AT264" s="9" t="str">
        <f>IFERROR(VLOOKUP(CONCATENATE($A264,AT$1),'Исх-фото'!$A$2:$F$4000,6,FALSE),"-")</f>
        <v>-</v>
      </c>
      <c r="AU264" s="9" t="str">
        <f>IFERROR(VLOOKUP(CONCATENATE($A264,AU$1),'Исх-фото'!$A$2:$F$4000,6,FALSE),"-")</f>
        <v>-</v>
      </c>
      <c r="AV264" s="9" t="str">
        <f>IFERROR(VLOOKUP(CONCATENATE($A264,AV$1),'Исх-фото'!$A$2:$F$4000,6,FALSE),"-")</f>
        <v>-</v>
      </c>
      <c r="AW264" s="9" t="str">
        <f>IFERROR(VLOOKUP(CONCATENATE($A264,AW$1),'Исх-фото'!$A$2:$F$4000,6,FALSE),"-")</f>
        <v>-</v>
      </c>
      <c r="AX264" s="9" t="str">
        <f>IFERROR(VLOOKUP(CONCATENATE($A264,AX$1),'Исх-фото'!$A$2:$F$4000,6,FALSE),"-")</f>
        <v>-</v>
      </c>
      <c r="AY264" s="9" t="str">
        <f>IFERROR(VLOOKUP(CONCATENATE($A264,AY$1),'Исх-фото'!$A$2:$F$4000,6,FALSE),"-")</f>
        <v>-</v>
      </c>
      <c r="AZ264" s="9" t="str">
        <f>IFERROR(VLOOKUP(CONCATENATE($A264,AZ$1),'Исх-фото'!$A$2:$F$4000,6,FALSE),"-")</f>
        <v>-</v>
      </c>
      <c r="BA264" s="9" t="str">
        <f>IFERROR(VLOOKUP(CONCATENATE($A264,BA$1),'Исх-фото'!$A$2:$F$4000,6,FALSE),"-")</f>
        <v>-</v>
      </c>
      <c r="BB264" s="9" t="str">
        <f>IFERROR(VLOOKUP(CONCATENATE($A264,BB$1),'Исх-фото'!$A$2:$F$4000,6,FALSE),"-")</f>
        <v>-</v>
      </c>
      <c r="BC264" s="9" t="str">
        <f>IFERROR(VLOOKUP(CONCATENATE($A264,BC$1),'Исх-фото'!$A$2:$F$4000,6,FALSE),"-")</f>
        <v>НЕТ</v>
      </c>
      <c r="BD264" s="9" t="str">
        <f>IFERROR(VLOOKUP(CONCATENATE($A264,BD$1),'Исх-фото'!$A$2:$F$4000,6,FALSE),"-")</f>
        <v>-</v>
      </c>
      <c r="BE264" s="9" t="str">
        <f>IFERROR(VLOOKUP(CONCATENATE($A264,BE$1),'Исх-фото'!$A$2:$F$4000,6,FALSE),"-")</f>
        <v>НЕТ</v>
      </c>
      <c r="BF264" s="9" t="str">
        <f>IFERROR(VLOOKUP(CONCATENATE($A264,BF$1),'Исх-фото'!$A$2:$F$4000,6,FALSE),"-")</f>
        <v>-</v>
      </c>
      <c r="BG264" s="9" t="str">
        <f>IFERROR(VLOOKUP(CONCATENATE($A264,BG$1),'Исх-фото'!$A$2:$F$4000,6,FALSE),"-")</f>
        <v>-</v>
      </c>
      <c r="BH264" s="9" t="str">
        <f>IFERROR(VLOOKUP(CONCATENATE($A264,BH$1),'Исх-фото'!$A$2:$F$4000,6,FALSE),"-")</f>
        <v>-</v>
      </c>
      <c r="BI264" s="9" t="str">
        <f>IFERROR(VLOOKUP(CONCATENATE($A264,BI$1),'Исх-фото'!$A$2:$F$4000,6,FALSE),"-")</f>
        <v>-</v>
      </c>
      <c r="BJ264" s="37"/>
      <c r="BK264" s="42"/>
      <c r="BR264" s="25"/>
      <c r="BS264" s="25"/>
      <c r="BV264" s="25"/>
      <c r="BW264" s="25"/>
      <c r="BX264" s="25"/>
    </row>
    <row r="265" spans="1:76">
      <c r="A265" s="38">
        <f t="shared" si="37"/>
        <v>66</v>
      </c>
      <c r="B265" s="36">
        <f t="shared" ref="B265:C280" si="38">B68</f>
        <v>34</v>
      </c>
      <c r="C265" s="36">
        <f t="shared" si="38"/>
        <v>2</v>
      </c>
      <c r="D265" s="9" t="str">
        <f>IFERROR(VLOOKUP(CONCATENATE($A265,D$1),'Исх-фото'!$A$2:$F$4000,6,FALSE),"-")</f>
        <v>НЕТ</v>
      </c>
      <c r="E265" s="9" t="str">
        <f>IFERROR(VLOOKUP(CONCATENATE($A265,E$1),'Исх-фото'!$A$2:$F$4000,6,FALSE),"-")</f>
        <v>-</v>
      </c>
      <c r="F265" s="9" t="str">
        <f>IFERROR(VLOOKUP(CONCATENATE($A265,F$1),'Исх-фото'!$A$2:$F$4000,6,FALSE),"-")</f>
        <v>НЕТ</v>
      </c>
      <c r="G265" s="9" t="str">
        <f>IFERROR(VLOOKUP(CONCATENATE($A265,G$1),'Исх-фото'!$A$2:$F$4000,6,FALSE),"-")</f>
        <v>-</v>
      </c>
      <c r="H265" s="9" t="str">
        <f>IFERROR(VLOOKUP(CONCATENATE($A265,H$1),'Исх-фото'!$A$2:$F$4000,6,FALSE),"-")</f>
        <v>-</v>
      </c>
      <c r="I265" s="9" t="str">
        <f>IFERROR(VLOOKUP(CONCATENATE($A265,I$1),'Исх-фото'!$A$2:$F$4000,6,FALSE),"-")</f>
        <v>-</v>
      </c>
      <c r="J265" s="9" t="str">
        <f>IFERROR(VLOOKUP(CONCATENATE($A265,J$1),'Исх-фото'!$A$2:$F$4000,6,FALSE),"-")</f>
        <v>-</v>
      </c>
      <c r="K265" s="9" t="str">
        <f>IFERROR(VLOOKUP(CONCATENATE($A265,K$1),'Исх-фото'!$A$2:$F$4000,6,FALSE),"-")</f>
        <v>-</v>
      </c>
      <c r="L265" s="9" t="str">
        <f>IFERROR(VLOOKUP(CONCATENATE($A265,L$1),'Исх-фото'!$A$2:$F$4000,6,FALSE),"-")</f>
        <v>-</v>
      </c>
      <c r="M265" s="9" t="str">
        <f>IFERROR(VLOOKUP(CONCATENATE($A265,M$1),'Исх-фото'!$A$2:$F$4000,6,FALSE),"-")</f>
        <v>-</v>
      </c>
      <c r="N265" s="9" t="str">
        <f>IFERROR(VLOOKUP(CONCATENATE($A265,N$1),'Исх-фото'!$A$2:$F$4000,6,FALSE),"-")</f>
        <v>-</v>
      </c>
      <c r="O265" s="9" t="str">
        <f>IFERROR(VLOOKUP(CONCATENATE($A265,O$1),'Исх-фото'!$A$2:$F$4000,6,FALSE),"-")</f>
        <v>-</v>
      </c>
      <c r="P265" s="9" t="str">
        <f>IFERROR(VLOOKUP(CONCATENATE($A265,P$1),'Исх-фото'!$A$2:$F$4000,6,FALSE),"-")</f>
        <v>-</v>
      </c>
      <c r="Q265" s="9" t="str">
        <f>IFERROR(VLOOKUP(CONCATENATE($A265,Q$1),'Исх-фото'!$A$2:$F$4000,6,FALSE),"-")</f>
        <v>НЕТ</v>
      </c>
      <c r="R265" s="9" t="str">
        <f>IFERROR(VLOOKUP(CONCATENATE($A265,R$1),'Исх-фото'!$A$2:$F$4000,6,FALSE),"-")</f>
        <v>-</v>
      </c>
      <c r="S265" s="9" t="str">
        <f>IFERROR(VLOOKUP(CONCATENATE($A265,S$1),'Исх-фото'!$A$2:$F$4000,6,FALSE),"-")</f>
        <v>-</v>
      </c>
      <c r="T265" s="9" t="str">
        <f>IFERROR(VLOOKUP(CONCATENATE($A265,T$1),'Исх-фото'!$A$2:$F$4000,6,FALSE),"-")</f>
        <v>НЕТ</v>
      </c>
      <c r="U265" s="9" t="str">
        <f>IFERROR(VLOOKUP(CONCATENATE($A265,U$1),'Исх-фото'!$A$2:$F$4000,6,FALSE),"-")</f>
        <v>НЕТ</v>
      </c>
      <c r="V265" s="9" t="str">
        <f>IFERROR(VLOOKUP(CONCATENATE($A265,V$1),'Исх-фото'!$A$2:$F$4000,6,FALSE),"-")</f>
        <v>-</v>
      </c>
      <c r="W265" s="9" t="str">
        <f>IFERROR(VLOOKUP(CONCATENATE($A265,W$1),'Исх-фото'!$A$2:$F$4000,6,FALSE),"-")</f>
        <v>-</v>
      </c>
      <c r="X265" s="9" t="str">
        <f>IFERROR(VLOOKUP(CONCATENATE($A265,X$1),'Исх-фото'!$A$2:$F$4000,6,FALSE),"-")</f>
        <v>-</v>
      </c>
      <c r="Y265" s="9" t="str">
        <f>IFERROR(VLOOKUP(CONCATENATE($A265,Y$1),'Исх-фото'!$A$2:$F$4000,6,FALSE),"-")</f>
        <v>-</v>
      </c>
      <c r="Z265" s="9" t="str">
        <f>IFERROR(VLOOKUP(CONCATENATE($A265,Z$1),'Исх-фото'!$A$2:$F$4000,6,FALSE),"-")</f>
        <v>НЕТ</v>
      </c>
      <c r="AA265" s="9" t="str">
        <f>IFERROR(VLOOKUP(CONCATENATE($A265,AA$1),'Исх-фото'!$A$2:$F$4000,6,FALSE),"-")</f>
        <v>-</v>
      </c>
      <c r="AB265" s="9" t="str">
        <f>IFERROR(VLOOKUP(CONCATENATE($A265,AB$1),'Исх-фото'!$A$2:$F$4000,6,FALSE),"-")</f>
        <v>-</v>
      </c>
      <c r="AC265" s="9" t="str">
        <f>IFERROR(VLOOKUP(CONCATENATE($A265,AC$1),'Исх-фото'!$A$2:$F$4000,6,FALSE),"-")</f>
        <v>-</v>
      </c>
      <c r="AD265" s="9" t="str">
        <f>IFERROR(VLOOKUP(CONCATENATE($A265,AD$1),'Исх-фото'!$A$2:$F$4000,6,FALSE),"-")</f>
        <v>-</v>
      </c>
      <c r="AE265" s="9" t="str">
        <f>IFERROR(VLOOKUP(CONCATENATE($A265,AE$1),'Исх-фото'!$A$2:$F$4000,6,FALSE),"-")</f>
        <v>-</v>
      </c>
      <c r="AF265" s="9" t="str">
        <f>IFERROR(VLOOKUP(CONCATENATE($A265,AF$1),'Исх-фото'!$A$2:$F$4000,6,FALSE),"-")</f>
        <v>-</v>
      </c>
      <c r="AG265" s="9" t="str">
        <f>IFERROR(VLOOKUP(CONCATENATE($A265,AG$1),'Исх-фото'!$A$2:$F$4000,6,FALSE),"-")</f>
        <v>ДА</v>
      </c>
      <c r="AH265" s="9" t="str">
        <f>IFERROR(VLOOKUP(CONCATENATE($A265,AH$1),'Исх-фото'!$A$2:$F$4000,6,FALSE),"-")</f>
        <v>-</v>
      </c>
      <c r="AI265" s="9" t="str">
        <f>IFERROR(VLOOKUP(CONCATENATE($A265,AI$1),'Исх-фото'!$A$2:$F$4000,6,FALSE),"-")</f>
        <v>НЕТ</v>
      </c>
      <c r="AJ265" s="9" t="str">
        <f>IFERROR(VLOOKUP(CONCATENATE($A265,AJ$1),'Исх-фото'!$A$2:$F$4000,6,FALSE),"-")</f>
        <v>ДА</v>
      </c>
      <c r="AK265" s="9" t="str">
        <f>IFERROR(VLOOKUP(CONCATENATE($A265,AK$1),'Исх-фото'!$A$2:$F$4000,6,FALSE),"-")</f>
        <v>НЕТ</v>
      </c>
      <c r="AL265" s="9" t="str">
        <f>IFERROR(VLOOKUP(CONCATENATE($A265,AL$1),'Исх-фото'!$A$2:$F$4000,6,FALSE),"-")</f>
        <v>-</v>
      </c>
      <c r="AM265" s="9" t="str">
        <f>IFERROR(VLOOKUP(CONCATENATE($A265,AM$1),'Исх-фото'!$A$2:$F$4000,6,FALSE),"-")</f>
        <v>ДА</v>
      </c>
      <c r="AN265" s="9" t="str">
        <f>IFERROR(VLOOKUP(CONCATENATE($A265,AN$1),'Исх-фото'!$A$2:$F$4000,6,FALSE),"-")</f>
        <v>ДА</v>
      </c>
      <c r="AO265" s="9" t="str">
        <f>IFERROR(VLOOKUP(CONCATENATE($A265,AO$1),'Исх-фото'!$A$2:$F$4000,6,FALSE),"-")</f>
        <v>-</v>
      </c>
      <c r="AP265" s="9" t="str">
        <f>IFERROR(VLOOKUP(CONCATENATE($A265,AP$1),'Исх-фото'!$A$2:$F$4000,6,FALSE),"-")</f>
        <v>НЕТ</v>
      </c>
      <c r="AQ265" s="9" t="str">
        <f>IFERROR(VLOOKUP(CONCATENATE($A265,AQ$1),'Исх-фото'!$A$2:$F$4000,6,FALSE),"-")</f>
        <v>-</v>
      </c>
      <c r="AR265" s="9" t="str">
        <f>IFERROR(VLOOKUP(CONCATENATE($A265,AR$1),'Исх-фото'!$A$2:$F$4000,6,FALSE),"-")</f>
        <v>-</v>
      </c>
      <c r="AS265" s="9" t="str">
        <f>IFERROR(VLOOKUP(CONCATENATE($A265,AS$1),'Исх-фото'!$A$2:$F$4000,6,FALSE),"-")</f>
        <v>ДА</v>
      </c>
      <c r="AT265" s="9" t="str">
        <f>IFERROR(VLOOKUP(CONCATENATE($A265,AT$1),'Исх-фото'!$A$2:$F$4000,6,FALSE),"-")</f>
        <v>-</v>
      </c>
      <c r="AU265" s="9" t="str">
        <f>IFERROR(VLOOKUP(CONCATENATE($A265,AU$1),'Исх-фото'!$A$2:$F$4000,6,FALSE),"-")</f>
        <v>-</v>
      </c>
      <c r="AV265" s="9" t="str">
        <f>IFERROR(VLOOKUP(CONCATENATE($A265,AV$1),'Исх-фото'!$A$2:$F$4000,6,FALSE),"-")</f>
        <v>-</v>
      </c>
      <c r="AW265" s="9" t="str">
        <f>IFERROR(VLOOKUP(CONCATENATE($A265,AW$1),'Исх-фото'!$A$2:$F$4000,6,FALSE),"-")</f>
        <v>-</v>
      </c>
      <c r="AX265" s="9" t="str">
        <f>IFERROR(VLOOKUP(CONCATENATE($A265,AX$1),'Исх-фото'!$A$2:$F$4000,6,FALSE),"-")</f>
        <v>-</v>
      </c>
      <c r="AY265" s="9" t="str">
        <f>IFERROR(VLOOKUP(CONCATENATE($A265,AY$1),'Исх-фото'!$A$2:$F$4000,6,FALSE),"-")</f>
        <v>-</v>
      </c>
      <c r="AZ265" s="9" t="str">
        <f>IFERROR(VLOOKUP(CONCATENATE($A265,AZ$1),'Исх-фото'!$A$2:$F$4000,6,FALSE),"-")</f>
        <v>ДА</v>
      </c>
      <c r="BA265" s="9" t="str">
        <f>IFERROR(VLOOKUP(CONCATENATE($A265,BA$1),'Исх-фото'!$A$2:$F$4000,6,FALSE),"-")</f>
        <v>-</v>
      </c>
      <c r="BB265" s="9" t="str">
        <f>IFERROR(VLOOKUP(CONCATENATE($A265,BB$1),'Исх-фото'!$A$2:$F$4000,6,FALSE),"-")</f>
        <v>НЕТ</v>
      </c>
      <c r="BC265" s="9" t="str">
        <f>IFERROR(VLOOKUP(CONCATENATE($A265,BC$1),'Исх-фото'!$A$2:$F$4000,6,FALSE),"-")</f>
        <v>НЕТ</v>
      </c>
      <c r="BD265" s="9" t="str">
        <f>IFERROR(VLOOKUP(CONCATENATE($A265,BD$1),'Исх-фото'!$A$2:$F$4000,6,FALSE),"-")</f>
        <v>-</v>
      </c>
      <c r="BE265" s="9" t="str">
        <f>IFERROR(VLOOKUP(CONCATENATE($A265,BE$1),'Исх-фото'!$A$2:$F$4000,6,FALSE),"-")</f>
        <v>ДА</v>
      </c>
      <c r="BF265" s="9" t="str">
        <f>IFERROR(VLOOKUP(CONCATENATE($A265,BF$1),'Исх-фото'!$A$2:$F$4000,6,FALSE),"-")</f>
        <v>-</v>
      </c>
      <c r="BG265" s="9" t="str">
        <f>IFERROR(VLOOKUP(CONCATENATE($A265,BG$1),'Исх-фото'!$A$2:$F$4000,6,FALSE),"-")</f>
        <v>-</v>
      </c>
      <c r="BH265" s="9" t="str">
        <f>IFERROR(VLOOKUP(CONCATENATE($A265,BH$1),'Исх-фото'!$A$2:$F$4000,6,FALSE),"-")</f>
        <v>-</v>
      </c>
      <c r="BI265" s="9" t="str">
        <f>IFERROR(VLOOKUP(CONCATENATE($A265,BI$1),'Исх-фото'!$A$2:$F$4000,6,FALSE),"-")</f>
        <v>-</v>
      </c>
      <c r="BJ265" s="37"/>
      <c r="BK265" s="42"/>
      <c r="BR265" s="25"/>
      <c r="BS265" s="25"/>
      <c r="BV265" s="25"/>
      <c r="BW265" s="25"/>
      <c r="BX265" s="25"/>
    </row>
    <row r="266" spans="1:76">
      <c r="A266" s="38">
        <f t="shared" ref="A266:A329" si="39">A265+1</f>
        <v>67</v>
      </c>
      <c r="B266" s="36">
        <f t="shared" si="38"/>
        <v>34</v>
      </c>
      <c r="C266" s="36">
        <f t="shared" si="38"/>
        <v>3</v>
      </c>
      <c r="D266" s="9" t="str">
        <f>IFERROR(VLOOKUP(CONCATENATE($A266,D$1),'Исх-фото'!$A$2:$F$4000,6,FALSE),"-")</f>
        <v>НЕТ</v>
      </c>
      <c r="E266" s="9" t="str">
        <f>IFERROR(VLOOKUP(CONCATENATE($A266,E$1),'Исх-фото'!$A$2:$F$4000,6,FALSE),"-")</f>
        <v>-</v>
      </c>
      <c r="F266" s="9" t="str">
        <f>IFERROR(VLOOKUP(CONCATENATE($A266,F$1),'Исх-фото'!$A$2:$F$4000,6,FALSE),"-")</f>
        <v>-</v>
      </c>
      <c r="G266" s="9" t="str">
        <f>IFERROR(VLOOKUP(CONCATENATE($A266,G$1),'Исх-фото'!$A$2:$F$4000,6,FALSE),"-")</f>
        <v>-</v>
      </c>
      <c r="H266" s="9" t="str">
        <f>IFERROR(VLOOKUP(CONCATENATE($A266,H$1),'Исх-фото'!$A$2:$F$4000,6,FALSE),"-")</f>
        <v>-</v>
      </c>
      <c r="I266" s="9" t="str">
        <f>IFERROR(VLOOKUP(CONCATENATE($A266,I$1),'Исх-фото'!$A$2:$F$4000,6,FALSE),"-")</f>
        <v>-</v>
      </c>
      <c r="J266" s="9" t="str">
        <f>IFERROR(VLOOKUP(CONCATENATE($A266,J$1),'Исх-фото'!$A$2:$F$4000,6,FALSE),"-")</f>
        <v>-</v>
      </c>
      <c r="K266" s="9" t="str">
        <f>IFERROR(VLOOKUP(CONCATENATE($A266,K$1),'Исх-фото'!$A$2:$F$4000,6,FALSE),"-")</f>
        <v>-</v>
      </c>
      <c r="L266" s="9" t="str">
        <f>IFERROR(VLOOKUP(CONCATENATE($A266,L$1),'Исх-фото'!$A$2:$F$4000,6,FALSE),"-")</f>
        <v>-</v>
      </c>
      <c r="M266" s="9" t="str">
        <f>IFERROR(VLOOKUP(CONCATENATE($A266,M$1),'Исх-фото'!$A$2:$F$4000,6,FALSE),"-")</f>
        <v>-</v>
      </c>
      <c r="N266" s="9" t="str">
        <f>IFERROR(VLOOKUP(CONCATENATE($A266,N$1),'Исх-фото'!$A$2:$F$4000,6,FALSE),"-")</f>
        <v>-</v>
      </c>
      <c r="O266" s="9" t="str">
        <f>IFERROR(VLOOKUP(CONCATENATE($A266,O$1),'Исх-фото'!$A$2:$F$4000,6,FALSE),"-")</f>
        <v>-</v>
      </c>
      <c r="P266" s="9" t="str">
        <f>IFERROR(VLOOKUP(CONCATENATE($A266,P$1),'Исх-фото'!$A$2:$F$4000,6,FALSE),"-")</f>
        <v>-</v>
      </c>
      <c r="Q266" s="9" t="str">
        <f>IFERROR(VLOOKUP(CONCATENATE($A266,Q$1),'Исх-фото'!$A$2:$F$4000,6,FALSE),"-")</f>
        <v>НЕТ</v>
      </c>
      <c r="R266" s="9" t="str">
        <f>IFERROR(VLOOKUP(CONCATENATE($A266,R$1),'Исх-фото'!$A$2:$F$4000,6,FALSE),"-")</f>
        <v>-</v>
      </c>
      <c r="S266" s="9" t="str">
        <f>IFERROR(VLOOKUP(CONCATENATE($A266,S$1),'Исх-фото'!$A$2:$F$4000,6,FALSE),"-")</f>
        <v>-</v>
      </c>
      <c r="T266" s="9" t="str">
        <f>IFERROR(VLOOKUP(CONCATENATE($A266,T$1),'Исх-фото'!$A$2:$F$4000,6,FALSE),"-")</f>
        <v>НЕТ</v>
      </c>
      <c r="U266" s="9" t="str">
        <f>IFERROR(VLOOKUP(CONCATENATE($A266,U$1),'Исх-фото'!$A$2:$F$4000,6,FALSE),"-")</f>
        <v>ДА</v>
      </c>
      <c r="V266" s="9" t="str">
        <f>IFERROR(VLOOKUP(CONCATENATE($A266,V$1),'Исх-фото'!$A$2:$F$4000,6,FALSE),"-")</f>
        <v>-</v>
      </c>
      <c r="W266" s="9" t="str">
        <f>IFERROR(VLOOKUP(CONCATENATE($A266,W$1),'Исх-фото'!$A$2:$F$4000,6,FALSE),"-")</f>
        <v>-</v>
      </c>
      <c r="X266" s="9" t="str">
        <f>IFERROR(VLOOKUP(CONCATENATE($A266,X$1),'Исх-фото'!$A$2:$F$4000,6,FALSE),"-")</f>
        <v>НЕТ</v>
      </c>
      <c r="Y266" s="9" t="str">
        <f>IFERROR(VLOOKUP(CONCATENATE($A266,Y$1),'Исх-фото'!$A$2:$F$4000,6,FALSE),"-")</f>
        <v>-</v>
      </c>
      <c r="Z266" s="9" t="str">
        <f>IFERROR(VLOOKUP(CONCATENATE($A266,Z$1),'Исх-фото'!$A$2:$F$4000,6,FALSE),"-")</f>
        <v>НЕТ</v>
      </c>
      <c r="AA266" s="9" t="str">
        <f>IFERROR(VLOOKUP(CONCATENATE($A266,AA$1),'Исх-фото'!$A$2:$F$4000,6,FALSE),"-")</f>
        <v>-</v>
      </c>
      <c r="AB266" s="9" t="str">
        <f>IFERROR(VLOOKUP(CONCATENATE($A266,AB$1),'Исх-фото'!$A$2:$F$4000,6,FALSE),"-")</f>
        <v>ДА</v>
      </c>
      <c r="AC266" s="9" t="str">
        <f>IFERROR(VLOOKUP(CONCATENATE($A266,AC$1),'Исх-фото'!$A$2:$F$4000,6,FALSE),"-")</f>
        <v>-</v>
      </c>
      <c r="AD266" s="9" t="str">
        <f>IFERROR(VLOOKUP(CONCATENATE($A266,AD$1),'Исх-фото'!$A$2:$F$4000,6,FALSE),"-")</f>
        <v>-</v>
      </c>
      <c r="AE266" s="9" t="str">
        <f>IFERROR(VLOOKUP(CONCATENATE($A266,AE$1),'Исх-фото'!$A$2:$F$4000,6,FALSE),"-")</f>
        <v>-</v>
      </c>
      <c r="AF266" s="9" t="str">
        <f>IFERROR(VLOOKUP(CONCATENATE($A266,AF$1),'Исх-фото'!$A$2:$F$4000,6,FALSE),"-")</f>
        <v>-</v>
      </c>
      <c r="AG266" s="9" t="str">
        <f>IFERROR(VLOOKUP(CONCATENATE($A266,AG$1),'Исх-фото'!$A$2:$F$4000,6,FALSE),"-")</f>
        <v>ДА</v>
      </c>
      <c r="AH266" s="9" t="str">
        <f>IFERROR(VLOOKUP(CONCATENATE($A266,AH$1),'Исх-фото'!$A$2:$F$4000,6,FALSE),"-")</f>
        <v>-</v>
      </c>
      <c r="AI266" s="9" t="str">
        <f>IFERROR(VLOOKUP(CONCATENATE($A266,AI$1),'Исх-фото'!$A$2:$F$4000,6,FALSE),"-")</f>
        <v>-</v>
      </c>
      <c r="AJ266" s="9" t="str">
        <f>IFERROR(VLOOKUP(CONCATENATE($A266,AJ$1),'Исх-фото'!$A$2:$F$4000,6,FALSE),"-")</f>
        <v>ДА</v>
      </c>
      <c r="AK266" s="9" t="str">
        <f>IFERROR(VLOOKUP(CONCATENATE($A266,AK$1),'Исх-фото'!$A$2:$F$4000,6,FALSE),"-")</f>
        <v>-</v>
      </c>
      <c r="AL266" s="9" t="str">
        <f>IFERROR(VLOOKUP(CONCATENATE($A266,AL$1),'Исх-фото'!$A$2:$F$4000,6,FALSE),"-")</f>
        <v>НЕТ</v>
      </c>
      <c r="AM266" s="9" t="str">
        <f>IFERROR(VLOOKUP(CONCATENATE($A266,AM$1),'Исх-фото'!$A$2:$F$4000,6,FALSE),"-")</f>
        <v>ДА</v>
      </c>
      <c r="AN266" s="9" t="str">
        <f>IFERROR(VLOOKUP(CONCATENATE($A266,AN$1),'Исх-фото'!$A$2:$F$4000,6,FALSE),"-")</f>
        <v>ДА</v>
      </c>
      <c r="AO266" s="9" t="str">
        <f>IFERROR(VLOOKUP(CONCATENATE($A266,AO$1),'Исх-фото'!$A$2:$F$4000,6,FALSE),"-")</f>
        <v>-</v>
      </c>
      <c r="AP266" s="9" t="str">
        <f>IFERROR(VLOOKUP(CONCATENATE($A266,AP$1),'Исх-фото'!$A$2:$F$4000,6,FALSE),"-")</f>
        <v>НЕТ</v>
      </c>
      <c r="AQ266" s="9" t="str">
        <f>IFERROR(VLOOKUP(CONCATENATE($A266,AQ$1),'Исх-фото'!$A$2:$F$4000,6,FALSE),"-")</f>
        <v>-</v>
      </c>
      <c r="AR266" s="9" t="str">
        <f>IFERROR(VLOOKUP(CONCATENATE($A266,AR$1),'Исх-фото'!$A$2:$F$4000,6,FALSE),"-")</f>
        <v>-</v>
      </c>
      <c r="AS266" s="9" t="str">
        <f>IFERROR(VLOOKUP(CONCATENATE($A266,AS$1),'Исх-фото'!$A$2:$F$4000,6,FALSE),"-")</f>
        <v>ДА</v>
      </c>
      <c r="AT266" s="9" t="str">
        <f>IFERROR(VLOOKUP(CONCATENATE($A266,AT$1),'Исх-фото'!$A$2:$F$4000,6,FALSE),"-")</f>
        <v>-</v>
      </c>
      <c r="AU266" s="9" t="str">
        <f>IFERROR(VLOOKUP(CONCATENATE($A266,AU$1),'Исх-фото'!$A$2:$F$4000,6,FALSE),"-")</f>
        <v>-</v>
      </c>
      <c r="AV266" s="9" t="str">
        <f>IFERROR(VLOOKUP(CONCATENATE($A266,AV$1),'Исх-фото'!$A$2:$F$4000,6,FALSE),"-")</f>
        <v>-</v>
      </c>
      <c r="AW266" s="9" t="str">
        <f>IFERROR(VLOOKUP(CONCATENATE($A266,AW$1),'Исх-фото'!$A$2:$F$4000,6,FALSE),"-")</f>
        <v>-</v>
      </c>
      <c r="AX266" s="9" t="str">
        <f>IFERROR(VLOOKUP(CONCATENATE($A266,AX$1),'Исх-фото'!$A$2:$F$4000,6,FALSE),"-")</f>
        <v>-</v>
      </c>
      <c r="AY266" s="9" t="str">
        <f>IFERROR(VLOOKUP(CONCATENATE($A266,AY$1),'Исх-фото'!$A$2:$F$4000,6,FALSE),"-")</f>
        <v>-</v>
      </c>
      <c r="AZ266" s="9" t="str">
        <f>IFERROR(VLOOKUP(CONCATENATE($A266,AZ$1),'Исх-фото'!$A$2:$F$4000,6,FALSE),"-")</f>
        <v>-</v>
      </c>
      <c r="BA266" s="9" t="str">
        <f>IFERROR(VLOOKUP(CONCATENATE($A266,BA$1),'Исх-фото'!$A$2:$F$4000,6,FALSE),"-")</f>
        <v>-</v>
      </c>
      <c r="BB266" s="9" t="str">
        <f>IFERROR(VLOOKUP(CONCATENATE($A266,BB$1),'Исх-фото'!$A$2:$F$4000,6,FALSE),"-")</f>
        <v>НЕТ</v>
      </c>
      <c r="BC266" s="9" t="str">
        <f>IFERROR(VLOOKUP(CONCATENATE($A266,BC$1),'Исх-фото'!$A$2:$F$4000,6,FALSE),"-")</f>
        <v>НЕТ</v>
      </c>
      <c r="BD266" s="9" t="str">
        <f>IFERROR(VLOOKUP(CONCATENATE($A266,BD$1),'Исх-фото'!$A$2:$F$4000,6,FALSE),"-")</f>
        <v>-</v>
      </c>
      <c r="BE266" s="9" t="str">
        <f>IFERROR(VLOOKUP(CONCATENATE($A266,BE$1),'Исх-фото'!$A$2:$F$4000,6,FALSE),"-")</f>
        <v>ДА</v>
      </c>
      <c r="BF266" s="9" t="str">
        <f>IFERROR(VLOOKUP(CONCATENATE($A266,BF$1),'Исх-фото'!$A$2:$F$4000,6,FALSE),"-")</f>
        <v>НЕТ</v>
      </c>
      <c r="BG266" s="9" t="str">
        <f>IFERROR(VLOOKUP(CONCATENATE($A266,BG$1),'Исх-фото'!$A$2:$F$4000,6,FALSE),"-")</f>
        <v>-</v>
      </c>
      <c r="BH266" s="9" t="str">
        <f>IFERROR(VLOOKUP(CONCATENATE($A266,BH$1),'Исх-фото'!$A$2:$F$4000,6,FALSE),"-")</f>
        <v>-</v>
      </c>
      <c r="BI266" s="9" t="str">
        <f>IFERROR(VLOOKUP(CONCATENATE($A266,BI$1),'Исх-фото'!$A$2:$F$4000,6,FALSE),"-")</f>
        <v>-</v>
      </c>
      <c r="BJ266" s="37"/>
      <c r="BK266" s="42"/>
      <c r="BR266" s="25"/>
      <c r="BS266" s="25"/>
      <c r="BV266" s="25"/>
      <c r="BW266" s="25"/>
      <c r="BX266" s="25"/>
    </row>
    <row r="267" spans="1:76">
      <c r="A267" s="38">
        <f t="shared" si="39"/>
        <v>68</v>
      </c>
      <c r="B267" s="36">
        <f t="shared" si="38"/>
        <v>35</v>
      </c>
      <c r="C267" s="36">
        <f t="shared" si="38"/>
        <v>1</v>
      </c>
      <c r="D267" s="9" t="str">
        <f>IFERROR(VLOOKUP(CONCATENATE($A267,D$1),'Исх-фото'!$A$2:$F$4000,6,FALSE),"-")</f>
        <v>НЕТ</v>
      </c>
      <c r="E267" s="9" t="str">
        <f>IFERROR(VLOOKUP(CONCATENATE($A267,E$1),'Исх-фото'!$A$2:$F$4000,6,FALSE),"-")</f>
        <v>-</v>
      </c>
      <c r="F267" s="9" t="str">
        <f>IFERROR(VLOOKUP(CONCATENATE($A267,F$1),'Исх-фото'!$A$2:$F$4000,6,FALSE),"-")</f>
        <v>НЕТ</v>
      </c>
      <c r="G267" s="9" t="str">
        <f>IFERROR(VLOOKUP(CONCATENATE($A267,G$1),'Исх-фото'!$A$2:$F$4000,6,FALSE),"-")</f>
        <v>-</v>
      </c>
      <c r="H267" s="9" t="str">
        <f>IFERROR(VLOOKUP(CONCATENATE($A267,H$1),'Исх-фото'!$A$2:$F$4000,6,FALSE),"-")</f>
        <v>-</v>
      </c>
      <c r="I267" s="9" t="str">
        <f>IFERROR(VLOOKUP(CONCATENATE($A267,I$1),'Исх-фото'!$A$2:$F$4000,6,FALSE),"-")</f>
        <v>-</v>
      </c>
      <c r="J267" s="9" t="str">
        <f>IFERROR(VLOOKUP(CONCATENATE($A267,J$1),'Исх-фото'!$A$2:$F$4000,6,FALSE),"-")</f>
        <v>-</v>
      </c>
      <c r="K267" s="9" t="str">
        <f>IFERROR(VLOOKUP(CONCATENATE($A267,K$1),'Исх-фото'!$A$2:$F$4000,6,FALSE),"-")</f>
        <v>-</v>
      </c>
      <c r="L267" s="9" t="str">
        <f>IFERROR(VLOOKUP(CONCATENATE($A267,L$1),'Исх-фото'!$A$2:$F$4000,6,FALSE),"-")</f>
        <v>-</v>
      </c>
      <c r="M267" s="9" t="str">
        <f>IFERROR(VLOOKUP(CONCATENATE($A267,M$1),'Исх-фото'!$A$2:$F$4000,6,FALSE),"-")</f>
        <v>НЕТ</v>
      </c>
      <c r="N267" s="9" t="str">
        <f>IFERROR(VLOOKUP(CONCATENATE($A267,N$1),'Исх-фото'!$A$2:$F$4000,6,FALSE),"-")</f>
        <v>-</v>
      </c>
      <c r="O267" s="9" t="str">
        <f>IFERROR(VLOOKUP(CONCATENATE($A267,O$1),'Исх-фото'!$A$2:$F$4000,6,FALSE),"-")</f>
        <v>-</v>
      </c>
      <c r="P267" s="9" t="str">
        <f>IFERROR(VLOOKUP(CONCATENATE($A267,P$1),'Исх-фото'!$A$2:$F$4000,6,FALSE),"-")</f>
        <v>-</v>
      </c>
      <c r="Q267" s="9" t="str">
        <f>IFERROR(VLOOKUP(CONCATENATE($A267,Q$1),'Исх-фото'!$A$2:$F$4000,6,FALSE),"-")</f>
        <v>ДА</v>
      </c>
      <c r="R267" s="9" t="str">
        <f>IFERROR(VLOOKUP(CONCATENATE($A267,R$1),'Исх-фото'!$A$2:$F$4000,6,FALSE),"-")</f>
        <v>-</v>
      </c>
      <c r="S267" s="9" t="str">
        <f>IFERROR(VLOOKUP(CONCATENATE($A267,S$1),'Исх-фото'!$A$2:$F$4000,6,FALSE),"-")</f>
        <v>-</v>
      </c>
      <c r="T267" s="9" t="str">
        <f>IFERROR(VLOOKUP(CONCATENATE($A267,T$1),'Исх-фото'!$A$2:$F$4000,6,FALSE),"-")</f>
        <v>НЕТ</v>
      </c>
      <c r="U267" s="9" t="str">
        <f>IFERROR(VLOOKUP(CONCATENATE($A267,U$1),'Исх-фото'!$A$2:$F$4000,6,FALSE),"-")</f>
        <v>ДА</v>
      </c>
      <c r="V267" s="9" t="str">
        <f>IFERROR(VLOOKUP(CONCATENATE($A267,V$1),'Исх-фото'!$A$2:$F$4000,6,FALSE),"-")</f>
        <v>-</v>
      </c>
      <c r="W267" s="9" t="str">
        <f>IFERROR(VLOOKUP(CONCATENATE($A267,W$1),'Исх-фото'!$A$2:$F$4000,6,FALSE),"-")</f>
        <v>-</v>
      </c>
      <c r="X267" s="9" t="str">
        <f>IFERROR(VLOOKUP(CONCATENATE($A267,X$1),'Исх-фото'!$A$2:$F$4000,6,FALSE),"-")</f>
        <v>-</v>
      </c>
      <c r="Y267" s="9" t="str">
        <f>IFERROR(VLOOKUP(CONCATENATE($A267,Y$1),'Исх-фото'!$A$2:$F$4000,6,FALSE),"-")</f>
        <v>-</v>
      </c>
      <c r="Z267" s="9" t="str">
        <f>IFERROR(VLOOKUP(CONCATENATE($A267,Z$1),'Исх-фото'!$A$2:$F$4000,6,FALSE),"-")</f>
        <v>НЕТ</v>
      </c>
      <c r="AA267" s="9" t="str">
        <f>IFERROR(VLOOKUP(CONCATENATE($A267,AA$1),'Исх-фото'!$A$2:$F$4000,6,FALSE),"-")</f>
        <v>-</v>
      </c>
      <c r="AB267" s="9" t="str">
        <f>IFERROR(VLOOKUP(CONCATENATE($A267,AB$1),'Исх-фото'!$A$2:$F$4000,6,FALSE),"-")</f>
        <v>НЕТ</v>
      </c>
      <c r="AC267" s="9" t="str">
        <f>IFERROR(VLOOKUP(CONCATENATE($A267,AC$1),'Исх-фото'!$A$2:$F$4000,6,FALSE),"-")</f>
        <v>-</v>
      </c>
      <c r="AD267" s="9" t="str">
        <f>IFERROR(VLOOKUP(CONCATENATE($A267,AD$1),'Исх-фото'!$A$2:$F$4000,6,FALSE),"-")</f>
        <v>-</v>
      </c>
      <c r="AE267" s="9" t="str">
        <f>IFERROR(VLOOKUP(CONCATENATE($A267,AE$1),'Исх-фото'!$A$2:$F$4000,6,FALSE),"-")</f>
        <v>-</v>
      </c>
      <c r="AF267" s="9" t="str">
        <f>IFERROR(VLOOKUP(CONCATENATE($A267,AF$1),'Исх-фото'!$A$2:$F$4000,6,FALSE),"-")</f>
        <v>-</v>
      </c>
      <c r="AG267" s="9" t="str">
        <f>IFERROR(VLOOKUP(CONCATENATE($A267,AG$1),'Исх-фото'!$A$2:$F$4000,6,FALSE),"-")</f>
        <v>ДА</v>
      </c>
      <c r="AH267" s="9" t="str">
        <f>IFERROR(VLOOKUP(CONCATENATE($A267,AH$1),'Исх-фото'!$A$2:$F$4000,6,FALSE),"-")</f>
        <v>-</v>
      </c>
      <c r="AI267" s="9" t="str">
        <f>IFERROR(VLOOKUP(CONCATENATE($A267,AI$1),'Исх-фото'!$A$2:$F$4000,6,FALSE),"-")</f>
        <v>НЕТ</v>
      </c>
      <c r="AJ267" s="9" t="str">
        <f>IFERROR(VLOOKUP(CONCATENATE($A267,AJ$1),'Исх-фото'!$A$2:$F$4000,6,FALSE),"-")</f>
        <v>НЕТ</v>
      </c>
      <c r="AK267" s="9" t="str">
        <f>IFERROR(VLOOKUP(CONCATENATE($A267,AK$1),'Исх-фото'!$A$2:$F$4000,6,FALSE),"-")</f>
        <v>НЕТ</v>
      </c>
      <c r="AL267" s="9" t="str">
        <f>IFERROR(VLOOKUP(CONCATENATE($A267,AL$1),'Исх-фото'!$A$2:$F$4000,6,FALSE),"-")</f>
        <v>-</v>
      </c>
      <c r="AM267" s="9" t="str">
        <f>IFERROR(VLOOKUP(CONCATENATE($A267,AM$1),'Исх-фото'!$A$2:$F$4000,6,FALSE),"-")</f>
        <v>ДА</v>
      </c>
      <c r="AN267" s="9" t="str">
        <f>IFERROR(VLOOKUP(CONCATENATE($A267,AN$1),'Исх-фото'!$A$2:$F$4000,6,FALSE),"-")</f>
        <v>ДА</v>
      </c>
      <c r="AO267" s="9" t="str">
        <f>IFERROR(VLOOKUP(CONCATENATE($A267,AO$1),'Исх-фото'!$A$2:$F$4000,6,FALSE),"-")</f>
        <v>-</v>
      </c>
      <c r="AP267" s="9" t="str">
        <f>IFERROR(VLOOKUP(CONCATENATE($A267,AP$1),'Исх-фото'!$A$2:$F$4000,6,FALSE),"-")</f>
        <v>НЕТ</v>
      </c>
      <c r="AQ267" s="9" t="str">
        <f>IFERROR(VLOOKUP(CONCATENATE($A267,AQ$1),'Исх-фото'!$A$2:$F$4000,6,FALSE),"-")</f>
        <v>-</v>
      </c>
      <c r="AR267" s="9" t="str">
        <f>IFERROR(VLOOKUP(CONCATENATE($A267,AR$1),'Исх-фото'!$A$2:$F$4000,6,FALSE),"-")</f>
        <v>-</v>
      </c>
      <c r="AS267" s="9" t="str">
        <f>IFERROR(VLOOKUP(CONCATENATE($A267,AS$1),'Исх-фото'!$A$2:$F$4000,6,FALSE),"-")</f>
        <v>ДА</v>
      </c>
      <c r="AT267" s="9" t="str">
        <f>IFERROR(VLOOKUP(CONCATENATE($A267,AT$1),'Исх-фото'!$A$2:$F$4000,6,FALSE),"-")</f>
        <v>-</v>
      </c>
      <c r="AU267" s="9" t="str">
        <f>IFERROR(VLOOKUP(CONCATENATE($A267,AU$1),'Исх-фото'!$A$2:$F$4000,6,FALSE),"-")</f>
        <v>-</v>
      </c>
      <c r="AV267" s="9" t="str">
        <f>IFERROR(VLOOKUP(CONCATENATE($A267,AV$1),'Исх-фото'!$A$2:$F$4000,6,FALSE),"-")</f>
        <v>-</v>
      </c>
      <c r="AW267" s="9" t="str">
        <f>IFERROR(VLOOKUP(CONCATENATE($A267,AW$1),'Исх-фото'!$A$2:$F$4000,6,FALSE),"-")</f>
        <v>-</v>
      </c>
      <c r="AX267" s="9" t="str">
        <f>IFERROR(VLOOKUP(CONCATENATE($A267,AX$1),'Исх-фото'!$A$2:$F$4000,6,FALSE),"-")</f>
        <v>-</v>
      </c>
      <c r="AY267" s="9" t="str">
        <f>IFERROR(VLOOKUP(CONCATENATE($A267,AY$1),'Исх-фото'!$A$2:$F$4000,6,FALSE),"-")</f>
        <v>-</v>
      </c>
      <c r="AZ267" s="9" t="str">
        <f>IFERROR(VLOOKUP(CONCATENATE($A267,AZ$1),'Исх-фото'!$A$2:$F$4000,6,FALSE),"-")</f>
        <v>-</v>
      </c>
      <c r="BA267" s="9" t="str">
        <f>IFERROR(VLOOKUP(CONCATENATE($A267,BA$1),'Исх-фото'!$A$2:$F$4000,6,FALSE),"-")</f>
        <v>-</v>
      </c>
      <c r="BB267" s="9" t="str">
        <f>IFERROR(VLOOKUP(CONCATENATE($A267,BB$1),'Исх-фото'!$A$2:$F$4000,6,FALSE),"-")</f>
        <v>НЕТ</v>
      </c>
      <c r="BC267" s="9" t="str">
        <f>IFERROR(VLOOKUP(CONCATENATE($A267,BC$1),'Исх-фото'!$A$2:$F$4000,6,FALSE),"-")</f>
        <v>НЕТ</v>
      </c>
      <c r="BD267" s="9" t="str">
        <f>IFERROR(VLOOKUP(CONCATENATE($A267,BD$1),'Исх-фото'!$A$2:$F$4000,6,FALSE),"-")</f>
        <v>-</v>
      </c>
      <c r="BE267" s="9" t="str">
        <f>IFERROR(VLOOKUP(CONCATENATE($A267,BE$1),'Исх-фото'!$A$2:$F$4000,6,FALSE),"-")</f>
        <v>НЕТ</v>
      </c>
      <c r="BF267" s="9" t="str">
        <f>IFERROR(VLOOKUP(CONCATENATE($A267,BF$1),'Исх-фото'!$A$2:$F$4000,6,FALSE),"-")</f>
        <v>ДА</v>
      </c>
      <c r="BG267" s="9" t="str">
        <f>IFERROR(VLOOKUP(CONCATENATE($A267,BG$1),'Исх-фото'!$A$2:$F$4000,6,FALSE),"-")</f>
        <v>-</v>
      </c>
      <c r="BH267" s="9" t="str">
        <f>IFERROR(VLOOKUP(CONCATENATE($A267,BH$1),'Исх-фото'!$A$2:$F$4000,6,FALSE),"-")</f>
        <v>НЕТ</v>
      </c>
      <c r="BI267" s="9" t="str">
        <f>IFERROR(VLOOKUP(CONCATENATE($A267,BI$1),'Исх-фото'!$A$2:$F$4000,6,FALSE),"-")</f>
        <v>-</v>
      </c>
      <c r="BJ267" s="37"/>
      <c r="BK267" s="42"/>
      <c r="BR267" s="25"/>
      <c r="BS267" s="25"/>
      <c r="BV267" s="25"/>
      <c r="BW267" s="25"/>
      <c r="BX267" s="25"/>
    </row>
    <row r="268" spans="1:76">
      <c r="A268" s="38">
        <f t="shared" si="39"/>
        <v>69</v>
      </c>
      <c r="B268" s="36">
        <f t="shared" si="38"/>
        <v>35</v>
      </c>
      <c r="C268" s="36">
        <f t="shared" si="38"/>
        <v>2</v>
      </c>
      <c r="D268" s="9" t="str">
        <f>IFERROR(VLOOKUP(CONCATENATE($A268,D$1),'Исх-фото'!$A$2:$F$4000,6,FALSE),"-")</f>
        <v>НЕТ</v>
      </c>
      <c r="E268" s="9" t="str">
        <f>IFERROR(VLOOKUP(CONCATENATE($A268,E$1),'Исх-фото'!$A$2:$F$4000,6,FALSE),"-")</f>
        <v>-</v>
      </c>
      <c r="F268" s="9" t="str">
        <f>IFERROR(VLOOKUP(CONCATENATE($A268,F$1),'Исх-фото'!$A$2:$F$4000,6,FALSE),"-")</f>
        <v>-</v>
      </c>
      <c r="G268" s="9" t="str">
        <f>IFERROR(VLOOKUP(CONCATENATE($A268,G$1),'Исх-фото'!$A$2:$F$4000,6,FALSE),"-")</f>
        <v>-</v>
      </c>
      <c r="H268" s="9" t="str">
        <f>IFERROR(VLOOKUP(CONCATENATE($A268,H$1),'Исх-фото'!$A$2:$F$4000,6,FALSE),"-")</f>
        <v>-</v>
      </c>
      <c r="I268" s="9" t="str">
        <f>IFERROR(VLOOKUP(CONCATENATE($A268,I$1),'Исх-фото'!$A$2:$F$4000,6,FALSE),"-")</f>
        <v>-</v>
      </c>
      <c r="J268" s="9" t="str">
        <f>IFERROR(VLOOKUP(CONCATENATE($A268,J$1),'Исх-фото'!$A$2:$F$4000,6,FALSE),"-")</f>
        <v>НЕТ</v>
      </c>
      <c r="K268" s="9" t="str">
        <f>IFERROR(VLOOKUP(CONCATENATE($A268,K$1),'Исх-фото'!$A$2:$F$4000,6,FALSE),"-")</f>
        <v>-</v>
      </c>
      <c r="L268" s="9" t="str">
        <f>IFERROR(VLOOKUP(CONCATENATE($A268,L$1),'Исх-фото'!$A$2:$F$4000,6,FALSE),"-")</f>
        <v>-</v>
      </c>
      <c r="M268" s="9" t="str">
        <f>IFERROR(VLOOKUP(CONCATENATE($A268,M$1),'Исх-фото'!$A$2:$F$4000,6,FALSE),"-")</f>
        <v>НЕТ</v>
      </c>
      <c r="N268" s="9" t="str">
        <f>IFERROR(VLOOKUP(CONCATENATE($A268,N$1),'Исх-фото'!$A$2:$F$4000,6,FALSE),"-")</f>
        <v>-</v>
      </c>
      <c r="O268" s="9" t="str">
        <f>IFERROR(VLOOKUP(CONCATENATE($A268,O$1),'Исх-фото'!$A$2:$F$4000,6,FALSE),"-")</f>
        <v>-</v>
      </c>
      <c r="P268" s="9" t="str">
        <f>IFERROR(VLOOKUP(CONCATENATE($A268,P$1),'Исх-фото'!$A$2:$F$4000,6,FALSE),"-")</f>
        <v>-</v>
      </c>
      <c r="Q268" s="9" t="str">
        <f>IFERROR(VLOOKUP(CONCATENATE($A268,Q$1),'Исх-фото'!$A$2:$F$4000,6,FALSE),"-")</f>
        <v>НЕТ</v>
      </c>
      <c r="R268" s="9" t="str">
        <f>IFERROR(VLOOKUP(CONCATENATE($A268,R$1),'Исх-фото'!$A$2:$F$4000,6,FALSE),"-")</f>
        <v>-</v>
      </c>
      <c r="S268" s="9" t="str">
        <f>IFERROR(VLOOKUP(CONCATENATE($A268,S$1),'Исх-фото'!$A$2:$F$4000,6,FALSE),"-")</f>
        <v>НЕТ</v>
      </c>
      <c r="T268" s="9" t="str">
        <f>IFERROR(VLOOKUP(CONCATENATE($A268,T$1),'Исх-фото'!$A$2:$F$4000,6,FALSE),"-")</f>
        <v>НЕТ</v>
      </c>
      <c r="U268" s="9" t="str">
        <f>IFERROR(VLOOKUP(CONCATENATE($A268,U$1),'Исх-фото'!$A$2:$F$4000,6,FALSE),"-")</f>
        <v>ДА</v>
      </c>
      <c r="V268" s="9" t="str">
        <f>IFERROR(VLOOKUP(CONCATENATE($A268,V$1),'Исх-фото'!$A$2:$F$4000,6,FALSE),"-")</f>
        <v>-</v>
      </c>
      <c r="W268" s="9" t="str">
        <f>IFERROR(VLOOKUP(CONCATENATE($A268,W$1),'Исх-фото'!$A$2:$F$4000,6,FALSE),"-")</f>
        <v>-</v>
      </c>
      <c r="X268" s="9" t="str">
        <f>IFERROR(VLOOKUP(CONCATENATE($A268,X$1),'Исх-фото'!$A$2:$F$4000,6,FALSE),"-")</f>
        <v>-</v>
      </c>
      <c r="Y268" s="9" t="str">
        <f>IFERROR(VLOOKUP(CONCATENATE($A268,Y$1),'Исх-фото'!$A$2:$F$4000,6,FALSE),"-")</f>
        <v>-</v>
      </c>
      <c r="Z268" s="9" t="str">
        <f>IFERROR(VLOOKUP(CONCATENATE($A268,Z$1),'Исх-фото'!$A$2:$F$4000,6,FALSE),"-")</f>
        <v>НЕТ</v>
      </c>
      <c r="AA268" s="9" t="str">
        <f>IFERROR(VLOOKUP(CONCATENATE($A268,AA$1),'Исх-фото'!$A$2:$F$4000,6,FALSE),"-")</f>
        <v>-</v>
      </c>
      <c r="AB268" s="9" t="str">
        <f>IFERROR(VLOOKUP(CONCATENATE($A268,AB$1),'Исх-фото'!$A$2:$F$4000,6,FALSE),"-")</f>
        <v>ДА</v>
      </c>
      <c r="AC268" s="9" t="str">
        <f>IFERROR(VLOOKUP(CONCATENATE($A268,AC$1),'Исх-фото'!$A$2:$F$4000,6,FALSE),"-")</f>
        <v>НЕТ</v>
      </c>
      <c r="AD268" s="9" t="str">
        <f>IFERROR(VLOOKUP(CONCATENATE($A268,AD$1),'Исх-фото'!$A$2:$F$4000,6,FALSE),"-")</f>
        <v>-</v>
      </c>
      <c r="AE268" s="9" t="str">
        <f>IFERROR(VLOOKUP(CONCATENATE($A268,AE$1),'Исх-фото'!$A$2:$F$4000,6,FALSE),"-")</f>
        <v>-</v>
      </c>
      <c r="AF268" s="9" t="str">
        <f>IFERROR(VLOOKUP(CONCATENATE($A268,AF$1),'Исх-фото'!$A$2:$F$4000,6,FALSE),"-")</f>
        <v>-</v>
      </c>
      <c r="AG268" s="9" t="str">
        <f>IFERROR(VLOOKUP(CONCATENATE($A268,AG$1),'Исх-фото'!$A$2:$F$4000,6,FALSE),"-")</f>
        <v>ДА</v>
      </c>
      <c r="AH268" s="9" t="str">
        <f>IFERROR(VLOOKUP(CONCATENATE($A268,AH$1),'Исх-фото'!$A$2:$F$4000,6,FALSE),"-")</f>
        <v>-</v>
      </c>
      <c r="AI268" s="9" t="str">
        <f>IFERROR(VLOOKUP(CONCATENATE($A268,AI$1),'Исх-фото'!$A$2:$F$4000,6,FALSE),"-")</f>
        <v>НЕТ</v>
      </c>
      <c r="AJ268" s="9" t="str">
        <f>IFERROR(VLOOKUP(CONCATENATE($A268,AJ$1),'Исх-фото'!$A$2:$F$4000,6,FALSE),"-")</f>
        <v>НЕТ</v>
      </c>
      <c r="AK268" s="9" t="str">
        <f>IFERROR(VLOOKUP(CONCATENATE($A268,AK$1),'Исх-фото'!$A$2:$F$4000,6,FALSE),"-")</f>
        <v>-</v>
      </c>
      <c r="AL268" s="9" t="str">
        <f>IFERROR(VLOOKUP(CONCATENATE($A268,AL$1),'Исх-фото'!$A$2:$F$4000,6,FALSE),"-")</f>
        <v>НЕТ</v>
      </c>
      <c r="AM268" s="9" t="str">
        <f>IFERROR(VLOOKUP(CONCATENATE($A268,AM$1),'Исх-фото'!$A$2:$F$4000,6,FALSE),"-")</f>
        <v>ДА</v>
      </c>
      <c r="AN268" s="9" t="str">
        <f>IFERROR(VLOOKUP(CONCATENATE($A268,AN$1),'Исх-фото'!$A$2:$F$4000,6,FALSE),"-")</f>
        <v>ДА</v>
      </c>
      <c r="AO268" s="9" t="str">
        <f>IFERROR(VLOOKUP(CONCATENATE($A268,AO$1),'Исх-фото'!$A$2:$F$4000,6,FALSE),"-")</f>
        <v>-</v>
      </c>
      <c r="AP268" s="9" t="str">
        <f>IFERROR(VLOOKUP(CONCATENATE($A268,AP$1),'Исх-фото'!$A$2:$F$4000,6,FALSE),"-")</f>
        <v>НЕТ</v>
      </c>
      <c r="AQ268" s="9" t="str">
        <f>IFERROR(VLOOKUP(CONCATENATE($A268,AQ$1),'Исх-фото'!$A$2:$F$4000,6,FALSE),"-")</f>
        <v>-</v>
      </c>
      <c r="AR268" s="9" t="str">
        <f>IFERROR(VLOOKUP(CONCATENATE($A268,AR$1),'Исх-фото'!$A$2:$F$4000,6,FALSE),"-")</f>
        <v>-</v>
      </c>
      <c r="AS268" s="9" t="str">
        <f>IFERROR(VLOOKUP(CONCATENATE($A268,AS$1),'Исх-фото'!$A$2:$F$4000,6,FALSE),"-")</f>
        <v>НЕТ</v>
      </c>
      <c r="AT268" s="9" t="str">
        <f>IFERROR(VLOOKUP(CONCATENATE($A268,AT$1),'Исх-фото'!$A$2:$F$4000,6,FALSE),"-")</f>
        <v>-</v>
      </c>
      <c r="AU268" s="9" t="str">
        <f>IFERROR(VLOOKUP(CONCATENATE($A268,AU$1),'Исх-фото'!$A$2:$F$4000,6,FALSE),"-")</f>
        <v>-</v>
      </c>
      <c r="AV268" s="9" t="str">
        <f>IFERROR(VLOOKUP(CONCATENATE($A268,AV$1),'Исх-фото'!$A$2:$F$4000,6,FALSE),"-")</f>
        <v>-</v>
      </c>
      <c r="AW268" s="9" t="str">
        <f>IFERROR(VLOOKUP(CONCATENATE($A268,AW$1),'Исх-фото'!$A$2:$F$4000,6,FALSE),"-")</f>
        <v>НЕТ</v>
      </c>
      <c r="AX268" s="9" t="str">
        <f>IFERROR(VLOOKUP(CONCATENATE($A268,AX$1),'Исх-фото'!$A$2:$F$4000,6,FALSE),"-")</f>
        <v>-</v>
      </c>
      <c r="AY268" s="9" t="str">
        <f>IFERROR(VLOOKUP(CONCATENATE($A268,AY$1),'Исх-фото'!$A$2:$F$4000,6,FALSE),"-")</f>
        <v>-</v>
      </c>
      <c r="AZ268" s="9" t="str">
        <f>IFERROR(VLOOKUP(CONCATENATE($A268,AZ$1),'Исх-фото'!$A$2:$F$4000,6,FALSE),"-")</f>
        <v>ДА</v>
      </c>
      <c r="BA268" s="9" t="str">
        <f>IFERROR(VLOOKUP(CONCATENATE($A268,BA$1),'Исх-фото'!$A$2:$F$4000,6,FALSE),"-")</f>
        <v>-</v>
      </c>
      <c r="BB268" s="9" t="str">
        <f>IFERROR(VLOOKUP(CONCATENATE($A268,BB$1),'Исх-фото'!$A$2:$F$4000,6,FALSE),"-")</f>
        <v>-</v>
      </c>
      <c r="BC268" s="9" t="str">
        <f>IFERROR(VLOOKUP(CONCATENATE($A268,BC$1),'Исх-фото'!$A$2:$F$4000,6,FALSE),"-")</f>
        <v>НЕТ</v>
      </c>
      <c r="BD268" s="9" t="str">
        <f>IFERROR(VLOOKUP(CONCATENATE($A268,BD$1),'Исх-фото'!$A$2:$F$4000,6,FALSE),"-")</f>
        <v>-</v>
      </c>
      <c r="BE268" s="9" t="str">
        <f>IFERROR(VLOOKUP(CONCATENATE($A268,BE$1),'Исх-фото'!$A$2:$F$4000,6,FALSE),"-")</f>
        <v>ДА</v>
      </c>
      <c r="BF268" s="9" t="str">
        <f>IFERROR(VLOOKUP(CONCATENATE($A268,BF$1),'Исх-фото'!$A$2:$F$4000,6,FALSE),"-")</f>
        <v>ДА</v>
      </c>
      <c r="BG268" s="9" t="str">
        <f>IFERROR(VLOOKUP(CONCATENATE($A268,BG$1),'Исх-фото'!$A$2:$F$4000,6,FALSE),"-")</f>
        <v>-</v>
      </c>
      <c r="BH268" s="9" t="str">
        <f>IFERROR(VLOOKUP(CONCATENATE($A268,BH$1),'Исх-фото'!$A$2:$F$4000,6,FALSE),"-")</f>
        <v>-</v>
      </c>
      <c r="BI268" s="9" t="str">
        <f>IFERROR(VLOOKUP(CONCATENATE($A268,BI$1),'Исх-фото'!$A$2:$F$4000,6,FALSE),"-")</f>
        <v>-</v>
      </c>
      <c r="BJ268" s="37"/>
      <c r="BK268" s="42"/>
      <c r="BR268" s="25"/>
      <c r="BS268" s="25"/>
      <c r="BV268" s="25"/>
      <c r="BW268" s="25"/>
      <c r="BX268" s="25"/>
    </row>
    <row r="269" spans="1:76">
      <c r="A269" s="38">
        <f t="shared" si="39"/>
        <v>70</v>
      </c>
      <c r="B269" s="36">
        <f t="shared" si="38"/>
        <v>35</v>
      </c>
      <c r="C269" s="36">
        <f t="shared" si="38"/>
        <v>3</v>
      </c>
      <c r="D269" s="9" t="str">
        <f>IFERROR(VLOOKUP(CONCATENATE($A269,D$1),'Исх-фото'!$A$2:$F$4000,6,FALSE),"-")</f>
        <v>ДА</v>
      </c>
      <c r="E269" s="9" t="str">
        <f>IFERROR(VLOOKUP(CONCATENATE($A269,E$1),'Исх-фото'!$A$2:$F$4000,6,FALSE),"-")</f>
        <v>ДА</v>
      </c>
      <c r="F269" s="9" t="str">
        <f>IFERROR(VLOOKUP(CONCATENATE($A269,F$1),'Исх-фото'!$A$2:$F$4000,6,FALSE),"-")</f>
        <v>-</v>
      </c>
      <c r="G269" s="9" t="str">
        <f>IFERROR(VLOOKUP(CONCATENATE($A269,G$1),'Исх-фото'!$A$2:$F$4000,6,FALSE),"-")</f>
        <v>-</v>
      </c>
      <c r="H269" s="9" t="str">
        <f>IFERROR(VLOOKUP(CONCATENATE($A269,H$1),'Исх-фото'!$A$2:$F$4000,6,FALSE),"-")</f>
        <v>-</v>
      </c>
      <c r="I269" s="9" t="str">
        <f>IFERROR(VLOOKUP(CONCATENATE($A269,I$1),'Исх-фото'!$A$2:$F$4000,6,FALSE),"-")</f>
        <v>-</v>
      </c>
      <c r="J269" s="9" t="str">
        <f>IFERROR(VLOOKUP(CONCATENATE($A269,J$1),'Исх-фото'!$A$2:$F$4000,6,FALSE),"-")</f>
        <v>-</v>
      </c>
      <c r="K269" s="9" t="str">
        <f>IFERROR(VLOOKUP(CONCATENATE($A269,K$1),'Исх-фото'!$A$2:$F$4000,6,FALSE),"-")</f>
        <v>-</v>
      </c>
      <c r="L269" s="9" t="str">
        <f>IFERROR(VLOOKUP(CONCATENATE($A269,L$1),'Исх-фото'!$A$2:$F$4000,6,FALSE),"-")</f>
        <v>-</v>
      </c>
      <c r="M269" s="9" t="str">
        <f>IFERROR(VLOOKUP(CONCATENATE($A269,M$1),'Исх-фото'!$A$2:$F$4000,6,FALSE),"-")</f>
        <v>ДА</v>
      </c>
      <c r="N269" s="9" t="str">
        <f>IFERROR(VLOOKUP(CONCATENATE($A269,N$1),'Исх-фото'!$A$2:$F$4000,6,FALSE),"-")</f>
        <v>-</v>
      </c>
      <c r="O269" s="9" t="str">
        <f>IFERROR(VLOOKUP(CONCATENATE($A269,O$1),'Исх-фото'!$A$2:$F$4000,6,FALSE),"-")</f>
        <v>-</v>
      </c>
      <c r="P269" s="9" t="str">
        <f>IFERROR(VLOOKUP(CONCATENATE($A269,P$1),'Исх-фото'!$A$2:$F$4000,6,FALSE),"-")</f>
        <v>-</v>
      </c>
      <c r="Q269" s="9" t="str">
        <f>IFERROR(VLOOKUP(CONCATENATE($A269,Q$1),'Исх-фото'!$A$2:$F$4000,6,FALSE),"-")</f>
        <v>НЕТ</v>
      </c>
      <c r="R269" s="9" t="str">
        <f>IFERROR(VLOOKUP(CONCATENATE($A269,R$1),'Исх-фото'!$A$2:$F$4000,6,FALSE),"-")</f>
        <v>-</v>
      </c>
      <c r="S269" s="9" t="str">
        <f>IFERROR(VLOOKUP(CONCATENATE($A269,S$1),'Исх-фото'!$A$2:$F$4000,6,FALSE),"-")</f>
        <v>-</v>
      </c>
      <c r="T269" s="9" t="str">
        <f>IFERROR(VLOOKUP(CONCATENATE($A269,T$1),'Исх-фото'!$A$2:$F$4000,6,FALSE),"-")</f>
        <v>ДА</v>
      </c>
      <c r="U269" s="9" t="str">
        <f>IFERROR(VLOOKUP(CONCATENATE($A269,U$1),'Исх-фото'!$A$2:$F$4000,6,FALSE),"-")</f>
        <v>ДА</v>
      </c>
      <c r="V269" s="9" t="str">
        <f>IFERROR(VLOOKUP(CONCATENATE($A269,V$1),'Исх-фото'!$A$2:$F$4000,6,FALSE),"-")</f>
        <v>-</v>
      </c>
      <c r="W269" s="9" t="str">
        <f>IFERROR(VLOOKUP(CONCATENATE($A269,W$1),'Исх-фото'!$A$2:$F$4000,6,FALSE),"-")</f>
        <v>-</v>
      </c>
      <c r="X269" s="9" t="str">
        <f>IFERROR(VLOOKUP(CONCATENATE($A269,X$1),'Исх-фото'!$A$2:$F$4000,6,FALSE),"-")</f>
        <v>-</v>
      </c>
      <c r="Y269" s="9" t="str">
        <f>IFERROR(VLOOKUP(CONCATENATE($A269,Y$1),'Исх-фото'!$A$2:$F$4000,6,FALSE),"-")</f>
        <v>-</v>
      </c>
      <c r="Z269" s="9" t="str">
        <f>IFERROR(VLOOKUP(CONCATENATE($A269,Z$1),'Исх-фото'!$A$2:$F$4000,6,FALSE),"-")</f>
        <v>НЕТ</v>
      </c>
      <c r="AA269" s="9" t="str">
        <f>IFERROR(VLOOKUP(CONCATENATE($A269,AA$1),'Исх-фото'!$A$2:$F$4000,6,FALSE),"-")</f>
        <v>-</v>
      </c>
      <c r="AB269" s="9" t="str">
        <f>IFERROR(VLOOKUP(CONCATENATE($A269,AB$1),'Исх-фото'!$A$2:$F$4000,6,FALSE),"-")</f>
        <v>-</v>
      </c>
      <c r="AC269" s="9" t="str">
        <f>IFERROR(VLOOKUP(CONCATENATE($A269,AC$1),'Исх-фото'!$A$2:$F$4000,6,FALSE),"-")</f>
        <v>ДА</v>
      </c>
      <c r="AD269" s="9" t="str">
        <f>IFERROR(VLOOKUP(CONCATENATE($A269,AD$1),'Исх-фото'!$A$2:$F$4000,6,FALSE),"-")</f>
        <v>-</v>
      </c>
      <c r="AE269" s="9" t="str">
        <f>IFERROR(VLOOKUP(CONCATENATE($A269,AE$1),'Исх-фото'!$A$2:$F$4000,6,FALSE),"-")</f>
        <v>-</v>
      </c>
      <c r="AF269" s="9" t="str">
        <f>IFERROR(VLOOKUP(CONCATENATE($A269,AF$1),'Исх-фото'!$A$2:$F$4000,6,FALSE),"-")</f>
        <v>-</v>
      </c>
      <c r="AG269" s="9" t="str">
        <f>IFERROR(VLOOKUP(CONCATENATE($A269,AG$1),'Исх-фото'!$A$2:$F$4000,6,FALSE),"-")</f>
        <v>ДА</v>
      </c>
      <c r="AH269" s="9" t="str">
        <f>IFERROR(VLOOKUP(CONCATENATE($A269,AH$1),'Исх-фото'!$A$2:$F$4000,6,FALSE),"-")</f>
        <v>-</v>
      </c>
      <c r="AI269" s="9" t="str">
        <f>IFERROR(VLOOKUP(CONCATENATE($A269,AI$1),'Исх-фото'!$A$2:$F$4000,6,FALSE),"-")</f>
        <v>НЕТ</v>
      </c>
      <c r="AJ269" s="9" t="str">
        <f>IFERROR(VLOOKUP(CONCATENATE($A269,AJ$1),'Исх-фото'!$A$2:$F$4000,6,FALSE),"-")</f>
        <v>НЕТ</v>
      </c>
      <c r="AK269" s="9" t="str">
        <f>IFERROR(VLOOKUP(CONCATENATE($A269,AK$1),'Исх-фото'!$A$2:$F$4000,6,FALSE),"-")</f>
        <v>ДА</v>
      </c>
      <c r="AL269" s="9" t="str">
        <f>IFERROR(VLOOKUP(CONCATENATE($A269,AL$1),'Исх-фото'!$A$2:$F$4000,6,FALSE),"-")</f>
        <v>НЕТ</v>
      </c>
      <c r="AM269" s="9" t="str">
        <f>IFERROR(VLOOKUP(CONCATENATE($A269,AM$1),'Исх-фото'!$A$2:$F$4000,6,FALSE),"-")</f>
        <v>ДА</v>
      </c>
      <c r="AN269" s="9" t="str">
        <f>IFERROR(VLOOKUP(CONCATENATE($A269,AN$1),'Исх-фото'!$A$2:$F$4000,6,FALSE),"-")</f>
        <v>ДА</v>
      </c>
      <c r="AO269" s="9" t="str">
        <f>IFERROR(VLOOKUP(CONCATENATE($A269,AO$1),'Исх-фото'!$A$2:$F$4000,6,FALSE),"-")</f>
        <v>НЕТ</v>
      </c>
      <c r="AP269" s="9" t="str">
        <f>IFERROR(VLOOKUP(CONCATENATE($A269,AP$1),'Исх-фото'!$A$2:$F$4000,6,FALSE),"-")</f>
        <v>НЕТ</v>
      </c>
      <c r="AQ269" s="9" t="str">
        <f>IFERROR(VLOOKUP(CONCATENATE($A269,AQ$1),'Исх-фото'!$A$2:$F$4000,6,FALSE),"-")</f>
        <v>-</v>
      </c>
      <c r="AR269" s="9" t="str">
        <f>IFERROR(VLOOKUP(CONCATENATE($A269,AR$1),'Исх-фото'!$A$2:$F$4000,6,FALSE),"-")</f>
        <v>-</v>
      </c>
      <c r="AS269" s="9" t="str">
        <f>IFERROR(VLOOKUP(CONCATENATE($A269,AS$1),'Исх-фото'!$A$2:$F$4000,6,FALSE),"-")</f>
        <v>ДА</v>
      </c>
      <c r="AT269" s="9" t="str">
        <f>IFERROR(VLOOKUP(CONCATENATE($A269,AT$1),'Исх-фото'!$A$2:$F$4000,6,FALSE),"-")</f>
        <v>-</v>
      </c>
      <c r="AU269" s="9" t="str">
        <f>IFERROR(VLOOKUP(CONCATENATE($A269,AU$1),'Исх-фото'!$A$2:$F$4000,6,FALSE),"-")</f>
        <v>-</v>
      </c>
      <c r="AV269" s="9" t="str">
        <f>IFERROR(VLOOKUP(CONCATENATE($A269,AV$1),'Исх-фото'!$A$2:$F$4000,6,FALSE),"-")</f>
        <v>-</v>
      </c>
      <c r="AW269" s="9" t="str">
        <f>IFERROR(VLOOKUP(CONCATENATE($A269,AW$1),'Исх-фото'!$A$2:$F$4000,6,FALSE),"-")</f>
        <v>НЕТ</v>
      </c>
      <c r="AX269" s="9" t="str">
        <f>IFERROR(VLOOKUP(CONCATENATE($A269,AX$1),'Исх-фото'!$A$2:$F$4000,6,FALSE),"-")</f>
        <v>-</v>
      </c>
      <c r="AY269" s="9" t="str">
        <f>IFERROR(VLOOKUP(CONCATENATE($A269,AY$1),'Исх-фото'!$A$2:$F$4000,6,FALSE),"-")</f>
        <v>-</v>
      </c>
      <c r="AZ269" s="9" t="str">
        <f>IFERROR(VLOOKUP(CONCATENATE($A269,AZ$1),'Исх-фото'!$A$2:$F$4000,6,FALSE),"-")</f>
        <v>НЕТ</v>
      </c>
      <c r="BA269" s="9" t="str">
        <f>IFERROR(VLOOKUP(CONCATENATE($A269,BA$1),'Исх-фото'!$A$2:$F$4000,6,FALSE),"-")</f>
        <v>-</v>
      </c>
      <c r="BB269" s="9" t="str">
        <f>IFERROR(VLOOKUP(CONCATENATE($A269,BB$1),'Исх-фото'!$A$2:$F$4000,6,FALSE),"-")</f>
        <v>НЕТ</v>
      </c>
      <c r="BC269" s="9" t="str">
        <f>IFERROR(VLOOKUP(CONCATENATE($A269,BC$1),'Исх-фото'!$A$2:$F$4000,6,FALSE),"-")</f>
        <v>НЕТ</v>
      </c>
      <c r="BD269" s="9" t="str">
        <f>IFERROR(VLOOKUP(CONCATENATE($A269,BD$1),'Исх-фото'!$A$2:$F$4000,6,FALSE),"-")</f>
        <v>-</v>
      </c>
      <c r="BE269" s="9" t="str">
        <f>IFERROR(VLOOKUP(CONCATENATE($A269,BE$1),'Исх-фото'!$A$2:$F$4000,6,FALSE),"-")</f>
        <v>ДА</v>
      </c>
      <c r="BF269" s="9" t="str">
        <f>IFERROR(VLOOKUP(CONCATENATE($A269,BF$1),'Исх-фото'!$A$2:$F$4000,6,FALSE),"-")</f>
        <v>ДА</v>
      </c>
      <c r="BG269" s="9" t="str">
        <f>IFERROR(VLOOKUP(CONCATENATE($A269,BG$1),'Исх-фото'!$A$2:$F$4000,6,FALSE),"-")</f>
        <v>-</v>
      </c>
      <c r="BH269" s="9" t="str">
        <f>IFERROR(VLOOKUP(CONCATENATE($A269,BH$1),'Исх-фото'!$A$2:$F$4000,6,FALSE),"-")</f>
        <v>-</v>
      </c>
      <c r="BI269" s="9" t="str">
        <f>IFERROR(VLOOKUP(CONCATENATE($A269,BI$1),'Исх-фото'!$A$2:$F$4000,6,FALSE),"-")</f>
        <v>-</v>
      </c>
      <c r="BJ269" s="37"/>
      <c r="BK269" s="42"/>
      <c r="BR269" s="25"/>
      <c r="BS269" s="25"/>
      <c r="BV269" s="25"/>
      <c r="BW269" s="25"/>
      <c r="BX269" s="25"/>
    </row>
    <row r="270" spans="1:76">
      <c r="A270" s="38">
        <f t="shared" si="39"/>
        <v>71</v>
      </c>
      <c r="B270" s="36">
        <f t="shared" si="38"/>
        <v>36</v>
      </c>
      <c r="C270" s="36">
        <f t="shared" si="38"/>
        <v>1</v>
      </c>
      <c r="D270" s="9" t="str">
        <f>IFERROR(VLOOKUP(CONCATENATE($A270,D$1),'Исх-фото'!$A$2:$F$4000,6,FALSE),"-")</f>
        <v>НЕТ</v>
      </c>
      <c r="E270" s="9" t="str">
        <f>IFERROR(VLOOKUP(CONCATENATE($A270,E$1),'Исх-фото'!$A$2:$F$4000,6,FALSE),"-")</f>
        <v>-</v>
      </c>
      <c r="F270" s="9" t="str">
        <f>IFERROR(VLOOKUP(CONCATENATE($A270,F$1),'Исх-фото'!$A$2:$F$4000,6,FALSE),"-")</f>
        <v>-</v>
      </c>
      <c r="G270" s="9" t="str">
        <f>IFERROR(VLOOKUP(CONCATENATE($A270,G$1),'Исх-фото'!$A$2:$F$4000,6,FALSE),"-")</f>
        <v>ДА</v>
      </c>
      <c r="H270" s="9" t="str">
        <f>IFERROR(VLOOKUP(CONCATENATE($A270,H$1),'Исх-фото'!$A$2:$F$4000,6,FALSE),"-")</f>
        <v>-</v>
      </c>
      <c r="I270" s="9" t="str">
        <f>IFERROR(VLOOKUP(CONCATENATE($A270,I$1),'Исх-фото'!$A$2:$F$4000,6,FALSE),"-")</f>
        <v>ДА</v>
      </c>
      <c r="J270" s="9" t="str">
        <f>IFERROR(VLOOKUP(CONCATENATE($A270,J$1),'Исх-фото'!$A$2:$F$4000,6,FALSE),"-")</f>
        <v>ДА</v>
      </c>
      <c r="K270" s="9" t="str">
        <f>IFERROR(VLOOKUP(CONCATENATE($A270,K$1),'Исх-фото'!$A$2:$F$4000,6,FALSE),"-")</f>
        <v>-</v>
      </c>
      <c r="L270" s="9" t="str">
        <f>IFERROR(VLOOKUP(CONCATENATE($A270,L$1),'Исх-фото'!$A$2:$F$4000,6,FALSE),"-")</f>
        <v>-</v>
      </c>
      <c r="M270" s="9" t="str">
        <f>IFERROR(VLOOKUP(CONCATENATE($A270,M$1),'Исх-фото'!$A$2:$F$4000,6,FALSE),"-")</f>
        <v>-</v>
      </c>
      <c r="N270" s="9" t="str">
        <f>IFERROR(VLOOKUP(CONCATENATE($A270,N$1),'Исх-фото'!$A$2:$F$4000,6,FALSE),"-")</f>
        <v>ДА</v>
      </c>
      <c r="O270" s="9" t="str">
        <f>IFERROR(VLOOKUP(CONCATENATE($A270,O$1),'Исх-фото'!$A$2:$F$4000,6,FALSE),"-")</f>
        <v>НЕТ</v>
      </c>
      <c r="P270" s="9" t="str">
        <f>IFERROR(VLOOKUP(CONCATENATE($A270,P$1),'Исх-фото'!$A$2:$F$4000,6,FALSE),"-")</f>
        <v>ДА</v>
      </c>
      <c r="Q270" s="9" t="str">
        <f>IFERROR(VLOOKUP(CONCATENATE($A270,Q$1),'Исх-фото'!$A$2:$F$4000,6,FALSE),"-")</f>
        <v>ДА</v>
      </c>
      <c r="R270" s="9" t="str">
        <f>IFERROR(VLOOKUP(CONCATENATE($A270,R$1),'Исх-фото'!$A$2:$F$4000,6,FALSE),"-")</f>
        <v>ДА</v>
      </c>
      <c r="S270" s="9" t="str">
        <f>IFERROR(VLOOKUP(CONCATENATE($A270,S$1),'Исх-фото'!$A$2:$F$4000,6,FALSE),"-")</f>
        <v>-</v>
      </c>
      <c r="T270" s="9" t="str">
        <f>IFERROR(VLOOKUP(CONCATENATE($A270,T$1),'Исх-фото'!$A$2:$F$4000,6,FALSE),"-")</f>
        <v>НЕТ</v>
      </c>
      <c r="U270" s="9" t="str">
        <f>IFERROR(VLOOKUP(CONCATENATE($A270,U$1),'Исх-фото'!$A$2:$F$4000,6,FALSE),"-")</f>
        <v>ДА</v>
      </c>
      <c r="V270" s="9" t="str">
        <f>IFERROR(VLOOKUP(CONCATENATE($A270,V$1),'Исх-фото'!$A$2:$F$4000,6,FALSE),"-")</f>
        <v>ДА</v>
      </c>
      <c r="W270" s="9" t="str">
        <f>IFERROR(VLOOKUP(CONCATENATE($A270,W$1),'Исх-фото'!$A$2:$F$4000,6,FALSE),"-")</f>
        <v>ДА</v>
      </c>
      <c r="X270" s="9" t="str">
        <f>IFERROR(VLOOKUP(CONCATENATE($A270,X$1),'Исх-фото'!$A$2:$F$4000,6,FALSE),"-")</f>
        <v>-</v>
      </c>
      <c r="Y270" s="9" t="str">
        <f>IFERROR(VLOOKUP(CONCATENATE($A270,Y$1),'Исх-фото'!$A$2:$F$4000,6,FALSE),"-")</f>
        <v>-</v>
      </c>
      <c r="Z270" s="9" t="str">
        <f>IFERROR(VLOOKUP(CONCATENATE($A270,Z$1),'Исх-фото'!$A$2:$F$4000,6,FALSE),"-")</f>
        <v>ДА</v>
      </c>
      <c r="AA270" s="9" t="str">
        <f>IFERROR(VLOOKUP(CONCATENATE($A270,AA$1),'Исх-фото'!$A$2:$F$4000,6,FALSE),"-")</f>
        <v>ДА</v>
      </c>
      <c r="AB270" s="9" t="str">
        <f>IFERROR(VLOOKUP(CONCATENATE($A270,AB$1),'Исх-фото'!$A$2:$F$4000,6,FALSE),"-")</f>
        <v>-</v>
      </c>
      <c r="AC270" s="9" t="str">
        <f>IFERROR(VLOOKUP(CONCATENATE($A270,AC$1),'Исх-фото'!$A$2:$F$4000,6,FALSE),"-")</f>
        <v>-</v>
      </c>
      <c r="AD270" s="9" t="str">
        <f>IFERROR(VLOOKUP(CONCATENATE($A270,AD$1),'Исх-фото'!$A$2:$F$4000,6,FALSE),"-")</f>
        <v>-</v>
      </c>
      <c r="AE270" s="9" t="str">
        <f>IFERROR(VLOOKUP(CONCATENATE($A270,AE$1),'Исх-фото'!$A$2:$F$4000,6,FALSE),"-")</f>
        <v>НЕТ</v>
      </c>
      <c r="AF270" s="9" t="str">
        <f>IFERROR(VLOOKUP(CONCATENATE($A270,AF$1),'Исх-фото'!$A$2:$F$4000,6,FALSE),"-")</f>
        <v>-</v>
      </c>
      <c r="AG270" s="9" t="str">
        <f>IFERROR(VLOOKUP(CONCATENATE($A270,AG$1),'Исх-фото'!$A$2:$F$4000,6,FALSE),"-")</f>
        <v>ДА</v>
      </c>
      <c r="AH270" s="9" t="str">
        <f>IFERROR(VLOOKUP(CONCATENATE($A270,AH$1),'Исх-фото'!$A$2:$F$4000,6,FALSE),"-")</f>
        <v>-</v>
      </c>
      <c r="AI270" s="9" t="str">
        <f>IFERROR(VLOOKUP(CONCATENATE($A270,AI$1),'Исх-фото'!$A$2:$F$4000,6,FALSE),"-")</f>
        <v>ДА</v>
      </c>
      <c r="AJ270" s="9" t="str">
        <f>IFERROR(VLOOKUP(CONCATENATE($A270,AJ$1),'Исх-фото'!$A$2:$F$4000,6,FALSE),"-")</f>
        <v>НЕТ</v>
      </c>
      <c r="AK270" s="9" t="str">
        <f>IFERROR(VLOOKUP(CONCATENATE($A270,AK$1),'Исх-фото'!$A$2:$F$4000,6,FALSE),"-")</f>
        <v>НЕТ</v>
      </c>
      <c r="AL270" s="9" t="str">
        <f>IFERROR(VLOOKUP(CONCATENATE($A270,AL$1),'Исх-фото'!$A$2:$F$4000,6,FALSE),"-")</f>
        <v>-</v>
      </c>
      <c r="AM270" s="9" t="str">
        <f>IFERROR(VLOOKUP(CONCATENATE($A270,AM$1),'Исх-фото'!$A$2:$F$4000,6,FALSE),"-")</f>
        <v>ДА</v>
      </c>
      <c r="AN270" s="9" t="str">
        <f>IFERROR(VLOOKUP(CONCATENATE($A270,AN$1),'Исх-фото'!$A$2:$F$4000,6,FALSE),"-")</f>
        <v>ДА</v>
      </c>
      <c r="AO270" s="9" t="str">
        <f>IFERROR(VLOOKUP(CONCATENATE($A270,AO$1),'Исх-фото'!$A$2:$F$4000,6,FALSE),"-")</f>
        <v>-</v>
      </c>
      <c r="AP270" s="9" t="str">
        <f>IFERROR(VLOOKUP(CONCATENATE($A270,AP$1),'Исх-фото'!$A$2:$F$4000,6,FALSE),"-")</f>
        <v>НЕТ</v>
      </c>
      <c r="AQ270" s="9" t="str">
        <f>IFERROR(VLOOKUP(CONCATENATE($A270,AQ$1),'Исх-фото'!$A$2:$F$4000,6,FALSE),"-")</f>
        <v>-</v>
      </c>
      <c r="AR270" s="9" t="str">
        <f>IFERROR(VLOOKUP(CONCATENATE($A270,AR$1),'Исх-фото'!$A$2:$F$4000,6,FALSE),"-")</f>
        <v>-</v>
      </c>
      <c r="AS270" s="9" t="str">
        <f>IFERROR(VLOOKUP(CONCATENATE($A270,AS$1),'Исх-фото'!$A$2:$F$4000,6,FALSE),"-")</f>
        <v>ДА</v>
      </c>
      <c r="AT270" s="9" t="str">
        <f>IFERROR(VLOOKUP(CONCATENATE($A270,AT$1),'Исх-фото'!$A$2:$F$4000,6,FALSE),"-")</f>
        <v>-</v>
      </c>
      <c r="AU270" s="9" t="str">
        <f>IFERROR(VLOOKUP(CONCATENATE($A270,AU$1),'Исх-фото'!$A$2:$F$4000,6,FALSE),"-")</f>
        <v>-</v>
      </c>
      <c r="AV270" s="9" t="str">
        <f>IFERROR(VLOOKUP(CONCATENATE($A270,AV$1),'Исх-фото'!$A$2:$F$4000,6,FALSE),"-")</f>
        <v>-</v>
      </c>
      <c r="AW270" s="9" t="str">
        <f>IFERROR(VLOOKUP(CONCATENATE($A270,AW$1),'Исх-фото'!$A$2:$F$4000,6,FALSE),"-")</f>
        <v>НЕТ</v>
      </c>
      <c r="AX270" s="9" t="str">
        <f>IFERROR(VLOOKUP(CONCATENATE($A270,AX$1),'Исх-фото'!$A$2:$F$4000,6,FALSE),"-")</f>
        <v>ДА</v>
      </c>
      <c r="AY270" s="9" t="str">
        <f>IFERROR(VLOOKUP(CONCATENATE($A270,AY$1),'Исх-фото'!$A$2:$F$4000,6,FALSE),"-")</f>
        <v>ДА</v>
      </c>
      <c r="AZ270" s="9" t="str">
        <f>IFERROR(VLOOKUP(CONCATENATE($A270,AZ$1),'Исх-фото'!$A$2:$F$4000,6,FALSE),"-")</f>
        <v>ДА</v>
      </c>
      <c r="BA270" s="9" t="str">
        <f>IFERROR(VLOOKUP(CONCATENATE($A270,BA$1),'Исх-фото'!$A$2:$F$4000,6,FALSE),"-")</f>
        <v>ДА</v>
      </c>
      <c r="BB270" s="9" t="str">
        <f>IFERROR(VLOOKUP(CONCATENATE($A270,BB$1),'Исх-фото'!$A$2:$F$4000,6,FALSE),"-")</f>
        <v>ДА</v>
      </c>
      <c r="BC270" s="9" t="str">
        <f>IFERROR(VLOOKUP(CONCATENATE($A270,BC$1),'Исх-фото'!$A$2:$F$4000,6,FALSE),"-")</f>
        <v>НЕТ</v>
      </c>
      <c r="BD270" s="9" t="str">
        <f>IFERROR(VLOOKUP(CONCATENATE($A270,BD$1),'Исх-фото'!$A$2:$F$4000,6,FALSE),"-")</f>
        <v>ДА</v>
      </c>
      <c r="BE270" s="9" t="str">
        <f>IFERROR(VLOOKUP(CONCATENATE($A270,BE$1),'Исх-фото'!$A$2:$F$4000,6,FALSE),"-")</f>
        <v>НЕТ</v>
      </c>
      <c r="BF270" s="9" t="str">
        <f>IFERROR(VLOOKUP(CONCATENATE($A270,BF$1),'Исх-фото'!$A$2:$F$4000,6,FALSE),"-")</f>
        <v>-</v>
      </c>
      <c r="BG270" s="9" t="str">
        <f>IFERROR(VLOOKUP(CONCATENATE($A270,BG$1),'Исх-фото'!$A$2:$F$4000,6,FALSE),"-")</f>
        <v>-</v>
      </c>
      <c r="BH270" s="9" t="str">
        <f>IFERROR(VLOOKUP(CONCATENATE($A270,BH$1),'Исх-фото'!$A$2:$F$4000,6,FALSE),"-")</f>
        <v>ДА</v>
      </c>
      <c r="BI270" s="9" t="str">
        <f>IFERROR(VLOOKUP(CONCATENATE($A270,BI$1),'Исх-фото'!$A$2:$F$4000,6,FALSE),"-")</f>
        <v>ДА</v>
      </c>
      <c r="BJ270" s="37"/>
      <c r="BK270" s="42"/>
      <c r="BR270" s="25"/>
      <c r="BS270" s="25"/>
      <c r="BV270" s="25"/>
      <c r="BW270" s="25"/>
      <c r="BX270" s="25"/>
    </row>
    <row r="271" spans="1:76">
      <c r="A271" s="38">
        <f t="shared" si="39"/>
        <v>72</v>
      </c>
      <c r="B271" s="36">
        <f t="shared" si="38"/>
        <v>36</v>
      </c>
      <c r="C271" s="36">
        <f t="shared" si="38"/>
        <v>2</v>
      </c>
      <c r="D271" s="9" t="str">
        <f>IFERROR(VLOOKUP(CONCATENATE($A271,D$1),'Исх-фото'!$A$2:$F$4000,6,FALSE),"-")</f>
        <v>НЕТ</v>
      </c>
      <c r="E271" s="9" t="str">
        <f>IFERROR(VLOOKUP(CONCATENATE($A271,E$1),'Исх-фото'!$A$2:$F$4000,6,FALSE),"-")</f>
        <v>ДА</v>
      </c>
      <c r="F271" s="9" t="str">
        <f>IFERROR(VLOOKUP(CONCATENATE($A271,F$1),'Исх-фото'!$A$2:$F$4000,6,FALSE),"-")</f>
        <v>-</v>
      </c>
      <c r="G271" s="9" t="str">
        <f>IFERROR(VLOOKUP(CONCATENATE($A271,G$1),'Исх-фото'!$A$2:$F$4000,6,FALSE),"-")</f>
        <v>ДА</v>
      </c>
      <c r="H271" s="9" t="str">
        <f>IFERROR(VLOOKUP(CONCATENATE($A271,H$1),'Исх-фото'!$A$2:$F$4000,6,FALSE),"-")</f>
        <v>-</v>
      </c>
      <c r="I271" s="9" t="str">
        <f>IFERROR(VLOOKUP(CONCATENATE($A271,I$1),'Исх-фото'!$A$2:$F$4000,6,FALSE),"-")</f>
        <v>ДА</v>
      </c>
      <c r="J271" s="9" t="str">
        <f>IFERROR(VLOOKUP(CONCATENATE($A271,J$1),'Исх-фото'!$A$2:$F$4000,6,FALSE),"-")</f>
        <v>ДА</v>
      </c>
      <c r="K271" s="9" t="str">
        <f>IFERROR(VLOOKUP(CONCATENATE($A271,K$1),'Исх-фото'!$A$2:$F$4000,6,FALSE),"-")</f>
        <v>-</v>
      </c>
      <c r="L271" s="9" t="str">
        <f>IFERROR(VLOOKUP(CONCATENATE($A271,L$1),'Исх-фото'!$A$2:$F$4000,6,FALSE),"-")</f>
        <v>-</v>
      </c>
      <c r="M271" s="9" t="str">
        <f>IFERROR(VLOOKUP(CONCATENATE($A271,M$1),'Исх-фото'!$A$2:$F$4000,6,FALSE),"-")</f>
        <v>-</v>
      </c>
      <c r="N271" s="9" t="str">
        <f>IFERROR(VLOOKUP(CONCATENATE($A271,N$1),'Исх-фото'!$A$2:$F$4000,6,FALSE),"-")</f>
        <v>ДА</v>
      </c>
      <c r="O271" s="9" t="str">
        <f>IFERROR(VLOOKUP(CONCATENATE($A271,O$1),'Исх-фото'!$A$2:$F$4000,6,FALSE),"-")</f>
        <v>НЕТ</v>
      </c>
      <c r="P271" s="9" t="str">
        <f>IFERROR(VLOOKUP(CONCATENATE($A271,P$1),'Исх-фото'!$A$2:$F$4000,6,FALSE),"-")</f>
        <v>ДА</v>
      </c>
      <c r="Q271" s="9" t="str">
        <f>IFERROR(VLOOKUP(CONCATENATE($A271,Q$1),'Исх-фото'!$A$2:$F$4000,6,FALSE),"-")</f>
        <v>ДА</v>
      </c>
      <c r="R271" s="9" t="str">
        <f>IFERROR(VLOOKUP(CONCATENATE($A271,R$1),'Исх-фото'!$A$2:$F$4000,6,FALSE),"-")</f>
        <v>ДА</v>
      </c>
      <c r="S271" s="9" t="str">
        <f>IFERROR(VLOOKUP(CONCATENATE($A271,S$1),'Исх-фото'!$A$2:$F$4000,6,FALSE),"-")</f>
        <v>-</v>
      </c>
      <c r="T271" s="9" t="str">
        <f>IFERROR(VLOOKUP(CONCATENATE($A271,T$1),'Исх-фото'!$A$2:$F$4000,6,FALSE),"-")</f>
        <v>НЕТ</v>
      </c>
      <c r="U271" s="9" t="str">
        <f>IFERROR(VLOOKUP(CONCATENATE($A271,U$1),'Исх-фото'!$A$2:$F$4000,6,FALSE),"-")</f>
        <v>НЕТ</v>
      </c>
      <c r="V271" s="9" t="str">
        <f>IFERROR(VLOOKUP(CONCATENATE($A271,V$1),'Исх-фото'!$A$2:$F$4000,6,FALSE),"-")</f>
        <v>ДА</v>
      </c>
      <c r="W271" s="9" t="str">
        <f>IFERROR(VLOOKUP(CONCATENATE($A271,W$1),'Исх-фото'!$A$2:$F$4000,6,FALSE),"-")</f>
        <v>ДА</v>
      </c>
      <c r="X271" s="9" t="str">
        <f>IFERROR(VLOOKUP(CONCATENATE($A271,X$1),'Исх-фото'!$A$2:$F$4000,6,FALSE),"-")</f>
        <v>НЕТ</v>
      </c>
      <c r="Y271" s="9" t="str">
        <f>IFERROR(VLOOKUP(CONCATENATE($A271,Y$1),'Исх-фото'!$A$2:$F$4000,6,FALSE),"-")</f>
        <v>-</v>
      </c>
      <c r="Z271" s="9" t="str">
        <f>IFERROR(VLOOKUP(CONCATENATE($A271,Z$1),'Исх-фото'!$A$2:$F$4000,6,FALSE),"-")</f>
        <v>НЕТ</v>
      </c>
      <c r="AA271" s="9" t="str">
        <f>IFERROR(VLOOKUP(CONCATENATE($A271,AA$1),'Исх-фото'!$A$2:$F$4000,6,FALSE),"-")</f>
        <v>ДА</v>
      </c>
      <c r="AB271" s="9" t="str">
        <f>IFERROR(VLOOKUP(CONCATENATE($A271,AB$1),'Исх-фото'!$A$2:$F$4000,6,FALSE),"-")</f>
        <v>НЕТ</v>
      </c>
      <c r="AC271" s="9" t="str">
        <f>IFERROR(VLOOKUP(CONCATENATE($A271,AC$1),'Исх-фото'!$A$2:$F$4000,6,FALSE),"-")</f>
        <v>-</v>
      </c>
      <c r="AD271" s="9" t="str">
        <f>IFERROR(VLOOKUP(CONCATENATE($A271,AD$1),'Исх-фото'!$A$2:$F$4000,6,FALSE),"-")</f>
        <v>-</v>
      </c>
      <c r="AE271" s="9" t="str">
        <f>IFERROR(VLOOKUP(CONCATENATE($A271,AE$1),'Исх-фото'!$A$2:$F$4000,6,FALSE),"-")</f>
        <v>НЕТ</v>
      </c>
      <c r="AF271" s="9" t="str">
        <f>IFERROR(VLOOKUP(CONCATENATE($A271,AF$1),'Исх-фото'!$A$2:$F$4000,6,FALSE),"-")</f>
        <v>-</v>
      </c>
      <c r="AG271" s="9" t="str">
        <f>IFERROR(VLOOKUP(CONCATENATE($A271,AG$1),'Исх-фото'!$A$2:$F$4000,6,FALSE),"-")</f>
        <v>ДА</v>
      </c>
      <c r="AH271" s="9" t="str">
        <f>IFERROR(VLOOKUP(CONCATENATE($A271,AH$1),'Исх-фото'!$A$2:$F$4000,6,FALSE),"-")</f>
        <v>-</v>
      </c>
      <c r="AI271" s="9" t="str">
        <f>IFERROR(VLOOKUP(CONCATENATE($A271,AI$1),'Исх-фото'!$A$2:$F$4000,6,FALSE),"-")</f>
        <v>ДА</v>
      </c>
      <c r="AJ271" s="9" t="str">
        <f>IFERROR(VLOOKUP(CONCATENATE($A271,AJ$1),'Исх-фото'!$A$2:$F$4000,6,FALSE),"-")</f>
        <v>НЕТ</v>
      </c>
      <c r="AK271" s="9" t="str">
        <f>IFERROR(VLOOKUP(CONCATENATE($A271,AK$1),'Исх-фото'!$A$2:$F$4000,6,FALSE),"-")</f>
        <v>НЕТ</v>
      </c>
      <c r="AL271" s="9" t="str">
        <f>IFERROR(VLOOKUP(CONCATENATE($A271,AL$1),'Исх-фото'!$A$2:$F$4000,6,FALSE),"-")</f>
        <v>НЕТ</v>
      </c>
      <c r="AM271" s="9" t="str">
        <f>IFERROR(VLOOKUP(CONCATENATE($A271,AM$1),'Исх-фото'!$A$2:$F$4000,6,FALSE),"-")</f>
        <v>ДА</v>
      </c>
      <c r="AN271" s="9" t="str">
        <f>IFERROR(VLOOKUP(CONCATENATE($A271,AN$1),'Исх-фото'!$A$2:$F$4000,6,FALSE),"-")</f>
        <v>ДА</v>
      </c>
      <c r="AO271" s="9" t="str">
        <f>IFERROR(VLOOKUP(CONCATENATE($A271,AO$1),'Исх-фото'!$A$2:$F$4000,6,FALSE),"-")</f>
        <v>-</v>
      </c>
      <c r="AP271" s="9" t="str">
        <f>IFERROR(VLOOKUP(CONCATENATE($A271,AP$1),'Исх-фото'!$A$2:$F$4000,6,FALSE),"-")</f>
        <v>НЕТ</v>
      </c>
      <c r="AQ271" s="9" t="str">
        <f>IFERROR(VLOOKUP(CONCATENATE($A271,AQ$1),'Исх-фото'!$A$2:$F$4000,6,FALSE),"-")</f>
        <v>-</v>
      </c>
      <c r="AR271" s="9" t="str">
        <f>IFERROR(VLOOKUP(CONCATENATE($A271,AR$1),'Исх-фото'!$A$2:$F$4000,6,FALSE),"-")</f>
        <v>-</v>
      </c>
      <c r="AS271" s="9" t="str">
        <f>IFERROR(VLOOKUP(CONCATENATE($A271,AS$1),'Исх-фото'!$A$2:$F$4000,6,FALSE),"-")</f>
        <v>-</v>
      </c>
      <c r="AT271" s="9" t="str">
        <f>IFERROR(VLOOKUP(CONCATENATE($A271,AT$1),'Исх-фото'!$A$2:$F$4000,6,FALSE),"-")</f>
        <v>-</v>
      </c>
      <c r="AU271" s="9" t="str">
        <f>IFERROR(VLOOKUP(CONCATENATE($A271,AU$1),'Исх-фото'!$A$2:$F$4000,6,FALSE),"-")</f>
        <v>-</v>
      </c>
      <c r="AV271" s="9" t="str">
        <f>IFERROR(VLOOKUP(CONCATENATE($A271,AV$1),'Исх-фото'!$A$2:$F$4000,6,FALSE),"-")</f>
        <v>-</v>
      </c>
      <c r="AW271" s="9" t="str">
        <f>IFERROR(VLOOKUP(CONCATENATE($A271,AW$1),'Исх-фото'!$A$2:$F$4000,6,FALSE),"-")</f>
        <v>НЕТ</v>
      </c>
      <c r="AX271" s="9" t="str">
        <f>IFERROR(VLOOKUP(CONCATENATE($A271,AX$1),'Исх-фото'!$A$2:$F$4000,6,FALSE),"-")</f>
        <v>ДА</v>
      </c>
      <c r="AY271" s="9" t="str">
        <f>IFERROR(VLOOKUP(CONCATENATE($A271,AY$1),'Исх-фото'!$A$2:$F$4000,6,FALSE),"-")</f>
        <v>ДА</v>
      </c>
      <c r="AZ271" s="9" t="str">
        <f>IFERROR(VLOOKUP(CONCATENATE($A271,AZ$1),'Исх-фото'!$A$2:$F$4000,6,FALSE),"-")</f>
        <v>-</v>
      </c>
      <c r="BA271" s="9" t="str">
        <f>IFERROR(VLOOKUP(CONCATENATE($A271,BA$1),'Исх-фото'!$A$2:$F$4000,6,FALSE),"-")</f>
        <v>ДА</v>
      </c>
      <c r="BB271" s="9" t="str">
        <f>IFERROR(VLOOKUP(CONCATENATE($A271,BB$1),'Исх-фото'!$A$2:$F$4000,6,FALSE),"-")</f>
        <v>ДА</v>
      </c>
      <c r="BC271" s="9" t="str">
        <f>IFERROR(VLOOKUP(CONCATENATE($A271,BC$1),'Исх-фото'!$A$2:$F$4000,6,FALSE),"-")</f>
        <v>НЕТ</v>
      </c>
      <c r="BD271" s="9" t="str">
        <f>IFERROR(VLOOKUP(CONCATENATE($A271,BD$1),'Исх-фото'!$A$2:$F$4000,6,FALSE),"-")</f>
        <v>ДА</v>
      </c>
      <c r="BE271" s="9" t="str">
        <f>IFERROR(VLOOKUP(CONCATENATE($A271,BE$1),'Исх-фото'!$A$2:$F$4000,6,FALSE),"-")</f>
        <v>ДА</v>
      </c>
      <c r="BF271" s="9" t="str">
        <f>IFERROR(VLOOKUP(CONCATENATE($A271,BF$1),'Исх-фото'!$A$2:$F$4000,6,FALSE),"-")</f>
        <v>-</v>
      </c>
      <c r="BG271" s="9" t="str">
        <f>IFERROR(VLOOKUP(CONCATENATE($A271,BG$1),'Исх-фото'!$A$2:$F$4000,6,FALSE),"-")</f>
        <v>-</v>
      </c>
      <c r="BH271" s="9" t="str">
        <f>IFERROR(VLOOKUP(CONCATENATE($A271,BH$1),'Исх-фото'!$A$2:$F$4000,6,FALSE),"-")</f>
        <v>ДА</v>
      </c>
      <c r="BI271" s="9" t="str">
        <f>IFERROR(VLOOKUP(CONCATENATE($A271,BI$1),'Исх-фото'!$A$2:$F$4000,6,FALSE),"-")</f>
        <v>ДА</v>
      </c>
      <c r="BJ271" s="37"/>
      <c r="BK271" s="42"/>
      <c r="BR271" s="25"/>
      <c r="BS271" s="25"/>
      <c r="BV271" s="25"/>
      <c r="BW271" s="25"/>
      <c r="BX271" s="25"/>
    </row>
    <row r="272" spans="1:76">
      <c r="A272" s="38">
        <f t="shared" si="39"/>
        <v>73</v>
      </c>
      <c r="B272" s="36">
        <f t="shared" si="38"/>
        <v>36</v>
      </c>
      <c r="C272" s="36">
        <f t="shared" si="38"/>
        <v>3</v>
      </c>
      <c r="D272" s="9" t="str">
        <f>IFERROR(VLOOKUP(CONCATENATE($A272,D$1),'Исх-фото'!$A$2:$F$4000,6,FALSE),"-")</f>
        <v>ДА</v>
      </c>
      <c r="E272" s="9" t="str">
        <f>IFERROR(VLOOKUP(CONCATENATE($A272,E$1),'Исх-фото'!$A$2:$F$4000,6,FALSE),"-")</f>
        <v>ДА</v>
      </c>
      <c r="F272" s="9" t="str">
        <f>IFERROR(VLOOKUP(CONCATENATE($A272,F$1),'Исх-фото'!$A$2:$F$4000,6,FALSE),"-")</f>
        <v>-</v>
      </c>
      <c r="G272" s="9" t="str">
        <f>IFERROR(VLOOKUP(CONCATENATE($A272,G$1),'Исх-фото'!$A$2:$F$4000,6,FALSE),"-")</f>
        <v>ДА</v>
      </c>
      <c r="H272" s="9" t="str">
        <f>IFERROR(VLOOKUP(CONCATENATE($A272,H$1),'Исх-фото'!$A$2:$F$4000,6,FALSE),"-")</f>
        <v>-</v>
      </c>
      <c r="I272" s="9" t="str">
        <f>IFERROR(VLOOKUP(CONCATENATE($A272,I$1),'Исх-фото'!$A$2:$F$4000,6,FALSE),"-")</f>
        <v>ДА</v>
      </c>
      <c r="J272" s="9" t="str">
        <f>IFERROR(VLOOKUP(CONCATENATE($A272,J$1),'Исх-фото'!$A$2:$F$4000,6,FALSE),"-")</f>
        <v>ДА</v>
      </c>
      <c r="K272" s="9" t="str">
        <f>IFERROR(VLOOKUP(CONCATENATE($A272,K$1),'Исх-фото'!$A$2:$F$4000,6,FALSE),"-")</f>
        <v>-</v>
      </c>
      <c r="L272" s="9" t="str">
        <f>IFERROR(VLOOKUP(CONCATENATE($A272,L$1),'Исх-фото'!$A$2:$F$4000,6,FALSE),"-")</f>
        <v>-</v>
      </c>
      <c r="M272" s="9" t="str">
        <f>IFERROR(VLOOKUP(CONCATENATE($A272,M$1),'Исх-фото'!$A$2:$F$4000,6,FALSE),"-")</f>
        <v>-</v>
      </c>
      <c r="N272" s="9" t="str">
        <f>IFERROR(VLOOKUP(CONCATENATE($A272,N$1),'Исх-фото'!$A$2:$F$4000,6,FALSE),"-")</f>
        <v>ДА</v>
      </c>
      <c r="O272" s="9" t="str">
        <f>IFERROR(VLOOKUP(CONCATENATE($A272,O$1),'Исх-фото'!$A$2:$F$4000,6,FALSE),"-")</f>
        <v>НЕТ</v>
      </c>
      <c r="P272" s="9" t="str">
        <f>IFERROR(VLOOKUP(CONCATENATE($A272,P$1),'Исх-фото'!$A$2:$F$4000,6,FALSE),"-")</f>
        <v>ДА</v>
      </c>
      <c r="Q272" s="9" t="str">
        <f>IFERROR(VLOOKUP(CONCATENATE($A272,Q$1),'Исх-фото'!$A$2:$F$4000,6,FALSE),"-")</f>
        <v>ДА</v>
      </c>
      <c r="R272" s="9" t="str">
        <f>IFERROR(VLOOKUP(CONCATENATE($A272,R$1),'Исх-фото'!$A$2:$F$4000,6,FALSE),"-")</f>
        <v>ДА</v>
      </c>
      <c r="S272" s="9" t="str">
        <f>IFERROR(VLOOKUP(CONCATENATE($A272,S$1),'Исх-фото'!$A$2:$F$4000,6,FALSE),"-")</f>
        <v>-</v>
      </c>
      <c r="T272" s="9" t="str">
        <f>IFERROR(VLOOKUP(CONCATENATE($A272,T$1),'Исх-фото'!$A$2:$F$4000,6,FALSE),"-")</f>
        <v>НЕТ</v>
      </c>
      <c r="U272" s="9" t="str">
        <f>IFERROR(VLOOKUP(CONCATENATE($A272,U$1),'Исх-фото'!$A$2:$F$4000,6,FALSE),"-")</f>
        <v>НЕТ</v>
      </c>
      <c r="V272" s="9" t="str">
        <f>IFERROR(VLOOKUP(CONCATENATE($A272,V$1),'Исх-фото'!$A$2:$F$4000,6,FALSE),"-")</f>
        <v>ДА</v>
      </c>
      <c r="W272" s="9" t="str">
        <f>IFERROR(VLOOKUP(CONCATENATE($A272,W$1),'Исх-фото'!$A$2:$F$4000,6,FALSE),"-")</f>
        <v>ДА</v>
      </c>
      <c r="X272" s="9" t="str">
        <f>IFERROR(VLOOKUP(CONCATENATE($A272,X$1),'Исх-фото'!$A$2:$F$4000,6,FALSE),"-")</f>
        <v>-</v>
      </c>
      <c r="Y272" s="9" t="str">
        <f>IFERROR(VLOOKUP(CONCATENATE($A272,Y$1),'Исх-фото'!$A$2:$F$4000,6,FALSE),"-")</f>
        <v>-</v>
      </c>
      <c r="Z272" s="9" t="str">
        <f>IFERROR(VLOOKUP(CONCATENATE($A272,Z$1),'Исх-фото'!$A$2:$F$4000,6,FALSE),"-")</f>
        <v>НЕТ</v>
      </c>
      <c r="AA272" s="9" t="str">
        <f>IFERROR(VLOOKUP(CONCATENATE($A272,AA$1),'Исх-фото'!$A$2:$F$4000,6,FALSE),"-")</f>
        <v>ДА</v>
      </c>
      <c r="AB272" s="9" t="str">
        <f>IFERROR(VLOOKUP(CONCATENATE($A272,AB$1),'Исх-фото'!$A$2:$F$4000,6,FALSE),"-")</f>
        <v>-</v>
      </c>
      <c r="AC272" s="9" t="str">
        <f>IFERROR(VLOOKUP(CONCATENATE($A272,AC$1),'Исх-фото'!$A$2:$F$4000,6,FALSE),"-")</f>
        <v>-</v>
      </c>
      <c r="AD272" s="9" t="str">
        <f>IFERROR(VLOOKUP(CONCATENATE($A272,AD$1),'Исх-фото'!$A$2:$F$4000,6,FALSE),"-")</f>
        <v>-</v>
      </c>
      <c r="AE272" s="9" t="str">
        <f>IFERROR(VLOOKUP(CONCATENATE($A272,AE$1),'Исх-фото'!$A$2:$F$4000,6,FALSE),"-")</f>
        <v>НЕТ</v>
      </c>
      <c r="AF272" s="9" t="str">
        <f>IFERROR(VLOOKUP(CONCATENATE($A272,AF$1),'Исх-фото'!$A$2:$F$4000,6,FALSE),"-")</f>
        <v>-</v>
      </c>
      <c r="AG272" s="9" t="str">
        <f>IFERROR(VLOOKUP(CONCATENATE($A272,AG$1),'Исх-фото'!$A$2:$F$4000,6,FALSE),"-")</f>
        <v>ДА</v>
      </c>
      <c r="AH272" s="9" t="str">
        <f>IFERROR(VLOOKUP(CONCATENATE($A272,AH$1),'Исх-фото'!$A$2:$F$4000,6,FALSE),"-")</f>
        <v>-</v>
      </c>
      <c r="AI272" s="9" t="str">
        <f>IFERROR(VLOOKUP(CONCATENATE($A272,AI$1),'Исх-фото'!$A$2:$F$4000,6,FALSE),"-")</f>
        <v>ДА</v>
      </c>
      <c r="AJ272" s="9" t="str">
        <f>IFERROR(VLOOKUP(CONCATENATE($A272,AJ$1),'Исх-фото'!$A$2:$F$4000,6,FALSE),"-")</f>
        <v>ДА</v>
      </c>
      <c r="AK272" s="9" t="str">
        <f>IFERROR(VLOOKUP(CONCATENATE($A272,AK$1),'Исх-фото'!$A$2:$F$4000,6,FALSE),"-")</f>
        <v>-</v>
      </c>
      <c r="AL272" s="9" t="str">
        <f>IFERROR(VLOOKUP(CONCATENATE($A272,AL$1),'Исх-фото'!$A$2:$F$4000,6,FALSE),"-")</f>
        <v>-</v>
      </c>
      <c r="AM272" s="9" t="str">
        <f>IFERROR(VLOOKUP(CONCATENATE($A272,AM$1),'Исх-фото'!$A$2:$F$4000,6,FALSE),"-")</f>
        <v>ДА</v>
      </c>
      <c r="AN272" s="9" t="str">
        <f>IFERROR(VLOOKUP(CONCATENATE($A272,AN$1),'Исх-фото'!$A$2:$F$4000,6,FALSE),"-")</f>
        <v>ДА</v>
      </c>
      <c r="AO272" s="9" t="str">
        <f>IFERROR(VLOOKUP(CONCATENATE($A272,AO$1),'Исх-фото'!$A$2:$F$4000,6,FALSE),"-")</f>
        <v>-</v>
      </c>
      <c r="AP272" s="9" t="str">
        <f>IFERROR(VLOOKUP(CONCATENATE($A272,AP$1),'Исх-фото'!$A$2:$F$4000,6,FALSE),"-")</f>
        <v>ДА</v>
      </c>
      <c r="AQ272" s="9" t="str">
        <f>IFERROR(VLOOKUP(CONCATENATE($A272,AQ$1),'Исх-фото'!$A$2:$F$4000,6,FALSE),"-")</f>
        <v>-</v>
      </c>
      <c r="AR272" s="9" t="str">
        <f>IFERROR(VLOOKUP(CONCATENATE($A272,AR$1),'Исх-фото'!$A$2:$F$4000,6,FALSE),"-")</f>
        <v>-</v>
      </c>
      <c r="AS272" s="9" t="str">
        <f>IFERROR(VLOOKUP(CONCATENATE($A272,AS$1),'Исх-фото'!$A$2:$F$4000,6,FALSE),"-")</f>
        <v>-</v>
      </c>
      <c r="AT272" s="9" t="str">
        <f>IFERROR(VLOOKUP(CONCATENATE($A272,AT$1),'Исх-фото'!$A$2:$F$4000,6,FALSE),"-")</f>
        <v>-</v>
      </c>
      <c r="AU272" s="9" t="str">
        <f>IFERROR(VLOOKUP(CONCATENATE($A272,AU$1),'Исх-фото'!$A$2:$F$4000,6,FALSE),"-")</f>
        <v>-</v>
      </c>
      <c r="AV272" s="9" t="str">
        <f>IFERROR(VLOOKUP(CONCATENATE($A272,AV$1),'Исх-фото'!$A$2:$F$4000,6,FALSE),"-")</f>
        <v>-</v>
      </c>
      <c r="AW272" s="9" t="str">
        <f>IFERROR(VLOOKUP(CONCATENATE($A272,AW$1),'Исх-фото'!$A$2:$F$4000,6,FALSE),"-")</f>
        <v>НЕТ</v>
      </c>
      <c r="AX272" s="9" t="str">
        <f>IFERROR(VLOOKUP(CONCATENATE($A272,AX$1),'Исх-фото'!$A$2:$F$4000,6,FALSE),"-")</f>
        <v>ДА</v>
      </c>
      <c r="AY272" s="9" t="str">
        <f>IFERROR(VLOOKUP(CONCATENATE($A272,AY$1),'Исх-фото'!$A$2:$F$4000,6,FALSE),"-")</f>
        <v>ДА</v>
      </c>
      <c r="AZ272" s="9" t="str">
        <f>IFERROR(VLOOKUP(CONCATENATE($A272,AZ$1),'Исх-фото'!$A$2:$F$4000,6,FALSE),"-")</f>
        <v>ДА</v>
      </c>
      <c r="BA272" s="9" t="str">
        <f>IFERROR(VLOOKUP(CONCATENATE($A272,BA$1),'Исх-фото'!$A$2:$F$4000,6,FALSE),"-")</f>
        <v>ДА</v>
      </c>
      <c r="BB272" s="9" t="str">
        <f>IFERROR(VLOOKUP(CONCATENATE($A272,BB$1),'Исх-фото'!$A$2:$F$4000,6,FALSE),"-")</f>
        <v>ДА</v>
      </c>
      <c r="BC272" s="9" t="str">
        <f>IFERROR(VLOOKUP(CONCATENATE($A272,BC$1),'Исх-фото'!$A$2:$F$4000,6,FALSE),"-")</f>
        <v>НЕТ</v>
      </c>
      <c r="BD272" s="9" t="str">
        <f>IFERROR(VLOOKUP(CONCATENATE($A272,BD$1),'Исх-фото'!$A$2:$F$4000,6,FALSE),"-")</f>
        <v>-</v>
      </c>
      <c r="BE272" s="9" t="str">
        <f>IFERROR(VLOOKUP(CONCATENATE($A272,BE$1),'Исх-фото'!$A$2:$F$4000,6,FALSE),"-")</f>
        <v>НЕТ</v>
      </c>
      <c r="BF272" s="9" t="str">
        <f>IFERROR(VLOOKUP(CONCATENATE($A272,BF$1),'Исх-фото'!$A$2:$F$4000,6,FALSE),"-")</f>
        <v>-</v>
      </c>
      <c r="BG272" s="9" t="str">
        <f>IFERROR(VLOOKUP(CONCATENATE($A272,BG$1),'Исх-фото'!$A$2:$F$4000,6,FALSE),"-")</f>
        <v>-</v>
      </c>
      <c r="BH272" s="9" t="str">
        <f>IFERROR(VLOOKUP(CONCATENATE($A272,BH$1),'Исх-фото'!$A$2:$F$4000,6,FALSE),"-")</f>
        <v>ДА</v>
      </c>
      <c r="BI272" s="9" t="str">
        <f>IFERROR(VLOOKUP(CONCATENATE($A272,BI$1),'Исх-фото'!$A$2:$F$4000,6,FALSE),"-")</f>
        <v>ДА</v>
      </c>
      <c r="BJ272" s="37"/>
      <c r="BK272" s="42"/>
      <c r="BR272" s="25"/>
      <c r="BS272" s="25"/>
      <c r="BV272" s="25"/>
      <c r="BW272" s="25"/>
      <c r="BX272" s="25"/>
    </row>
    <row r="273" spans="1:76">
      <c r="A273" s="38">
        <f t="shared" si="39"/>
        <v>74</v>
      </c>
      <c r="B273" s="36">
        <f t="shared" si="38"/>
        <v>37</v>
      </c>
      <c r="C273" s="36">
        <f t="shared" si="38"/>
        <v>1</v>
      </c>
      <c r="D273" s="9" t="str">
        <f>IFERROR(VLOOKUP(CONCATENATE($A273,D$1),'Исх-фото'!$A$2:$F$4000,6,FALSE),"-")</f>
        <v>НЕТ</v>
      </c>
      <c r="E273" s="9" t="str">
        <f>IFERROR(VLOOKUP(CONCATENATE($A273,E$1),'Исх-фото'!$A$2:$F$4000,6,FALSE),"-")</f>
        <v>-</v>
      </c>
      <c r="F273" s="9" t="str">
        <f>IFERROR(VLOOKUP(CONCATENATE($A273,F$1),'Исх-фото'!$A$2:$F$4000,6,FALSE),"-")</f>
        <v>-</v>
      </c>
      <c r="G273" s="9" t="str">
        <f>IFERROR(VLOOKUP(CONCATENATE($A273,G$1),'Исх-фото'!$A$2:$F$4000,6,FALSE),"-")</f>
        <v>-</v>
      </c>
      <c r="H273" s="9" t="str">
        <f>IFERROR(VLOOKUP(CONCATENATE($A273,H$1),'Исх-фото'!$A$2:$F$4000,6,FALSE),"-")</f>
        <v>-</v>
      </c>
      <c r="I273" s="9" t="str">
        <f>IFERROR(VLOOKUP(CONCATENATE($A273,I$1),'Исх-фото'!$A$2:$F$4000,6,FALSE),"-")</f>
        <v>-</v>
      </c>
      <c r="J273" s="9" t="str">
        <f>IFERROR(VLOOKUP(CONCATENATE($A273,J$1),'Исх-фото'!$A$2:$F$4000,6,FALSE),"-")</f>
        <v>НЕТ</v>
      </c>
      <c r="K273" s="9" t="str">
        <f>IFERROR(VLOOKUP(CONCATENATE($A273,K$1),'Исх-фото'!$A$2:$F$4000,6,FALSE),"-")</f>
        <v>-</v>
      </c>
      <c r="L273" s="9" t="str">
        <f>IFERROR(VLOOKUP(CONCATENATE($A273,L$1),'Исх-фото'!$A$2:$F$4000,6,FALSE),"-")</f>
        <v>-</v>
      </c>
      <c r="M273" s="9" t="str">
        <f>IFERROR(VLOOKUP(CONCATENATE($A273,M$1),'Исх-фото'!$A$2:$F$4000,6,FALSE),"-")</f>
        <v>-</v>
      </c>
      <c r="N273" s="9" t="str">
        <f>IFERROR(VLOOKUP(CONCATENATE($A273,N$1),'Исх-фото'!$A$2:$F$4000,6,FALSE),"-")</f>
        <v>-</v>
      </c>
      <c r="O273" s="9" t="str">
        <f>IFERROR(VLOOKUP(CONCATENATE($A273,O$1),'Исх-фото'!$A$2:$F$4000,6,FALSE),"-")</f>
        <v>-</v>
      </c>
      <c r="P273" s="9" t="str">
        <f>IFERROR(VLOOKUP(CONCATENATE($A273,P$1),'Исх-фото'!$A$2:$F$4000,6,FALSE),"-")</f>
        <v>-</v>
      </c>
      <c r="Q273" s="9" t="str">
        <f>IFERROR(VLOOKUP(CONCATENATE($A273,Q$1),'Исх-фото'!$A$2:$F$4000,6,FALSE),"-")</f>
        <v>НЕТ</v>
      </c>
      <c r="R273" s="9" t="str">
        <f>IFERROR(VLOOKUP(CONCATENATE($A273,R$1),'Исх-фото'!$A$2:$F$4000,6,FALSE),"-")</f>
        <v>-</v>
      </c>
      <c r="S273" s="9" t="str">
        <f>IFERROR(VLOOKUP(CONCATENATE($A273,S$1),'Исх-фото'!$A$2:$F$4000,6,FALSE),"-")</f>
        <v>-</v>
      </c>
      <c r="T273" s="9" t="str">
        <f>IFERROR(VLOOKUP(CONCATENATE($A273,T$1),'Исх-фото'!$A$2:$F$4000,6,FALSE),"-")</f>
        <v>НЕТ</v>
      </c>
      <c r="U273" s="9" t="str">
        <f>IFERROR(VLOOKUP(CONCATENATE($A273,U$1),'Исх-фото'!$A$2:$F$4000,6,FALSE),"-")</f>
        <v>ДА</v>
      </c>
      <c r="V273" s="9" t="str">
        <f>IFERROR(VLOOKUP(CONCATENATE($A273,V$1),'Исх-фото'!$A$2:$F$4000,6,FALSE),"-")</f>
        <v>-</v>
      </c>
      <c r="W273" s="9" t="str">
        <f>IFERROR(VLOOKUP(CONCATENATE($A273,W$1),'Исх-фото'!$A$2:$F$4000,6,FALSE),"-")</f>
        <v>-</v>
      </c>
      <c r="X273" s="9" t="str">
        <f>IFERROR(VLOOKUP(CONCATENATE($A273,X$1),'Исх-фото'!$A$2:$F$4000,6,FALSE),"-")</f>
        <v>-</v>
      </c>
      <c r="Y273" s="9" t="str">
        <f>IFERROR(VLOOKUP(CONCATENATE($A273,Y$1),'Исх-фото'!$A$2:$F$4000,6,FALSE),"-")</f>
        <v>-</v>
      </c>
      <c r="Z273" s="9" t="str">
        <f>IFERROR(VLOOKUP(CONCATENATE($A273,Z$1),'Исх-фото'!$A$2:$F$4000,6,FALSE),"-")</f>
        <v>НЕТ</v>
      </c>
      <c r="AA273" s="9" t="str">
        <f>IFERROR(VLOOKUP(CONCATENATE($A273,AA$1),'Исх-фото'!$A$2:$F$4000,6,FALSE),"-")</f>
        <v>-</v>
      </c>
      <c r="AB273" s="9" t="str">
        <f>IFERROR(VLOOKUP(CONCATENATE($A273,AB$1),'Исх-фото'!$A$2:$F$4000,6,FALSE),"-")</f>
        <v>ДА</v>
      </c>
      <c r="AC273" s="9" t="str">
        <f>IFERROR(VLOOKUP(CONCATENATE($A273,AC$1),'Исх-фото'!$A$2:$F$4000,6,FALSE),"-")</f>
        <v>-</v>
      </c>
      <c r="AD273" s="9" t="str">
        <f>IFERROR(VLOOKUP(CONCATENATE($A273,AD$1),'Исх-фото'!$A$2:$F$4000,6,FALSE),"-")</f>
        <v>-</v>
      </c>
      <c r="AE273" s="9" t="str">
        <f>IFERROR(VLOOKUP(CONCATENATE($A273,AE$1),'Исх-фото'!$A$2:$F$4000,6,FALSE),"-")</f>
        <v>-</v>
      </c>
      <c r="AF273" s="9" t="str">
        <f>IFERROR(VLOOKUP(CONCATENATE($A273,AF$1),'Исх-фото'!$A$2:$F$4000,6,FALSE),"-")</f>
        <v>-</v>
      </c>
      <c r="AG273" s="9" t="str">
        <f>IFERROR(VLOOKUP(CONCATENATE($A273,AG$1),'Исх-фото'!$A$2:$F$4000,6,FALSE),"-")</f>
        <v>ДА</v>
      </c>
      <c r="AH273" s="9" t="str">
        <f>IFERROR(VLOOKUP(CONCATENATE($A273,AH$1),'Исх-фото'!$A$2:$F$4000,6,FALSE),"-")</f>
        <v>-</v>
      </c>
      <c r="AI273" s="9" t="str">
        <f>IFERROR(VLOOKUP(CONCATENATE($A273,AI$1),'Исх-фото'!$A$2:$F$4000,6,FALSE),"-")</f>
        <v>НЕТ</v>
      </c>
      <c r="AJ273" s="9" t="str">
        <f>IFERROR(VLOOKUP(CONCATENATE($A273,AJ$1),'Исх-фото'!$A$2:$F$4000,6,FALSE),"-")</f>
        <v>НЕТ</v>
      </c>
      <c r="AK273" s="9" t="str">
        <f>IFERROR(VLOOKUP(CONCATENATE($A273,AK$1),'Исх-фото'!$A$2:$F$4000,6,FALSE),"-")</f>
        <v>-</v>
      </c>
      <c r="AL273" s="9" t="str">
        <f>IFERROR(VLOOKUP(CONCATENATE($A273,AL$1),'Исх-фото'!$A$2:$F$4000,6,FALSE),"-")</f>
        <v>НЕТ</v>
      </c>
      <c r="AM273" s="9" t="str">
        <f>IFERROR(VLOOKUP(CONCATENATE($A273,AM$1),'Исх-фото'!$A$2:$F$4000,6,FALSE),"-")</f>
        <v>ДА</v>
      </c>
      <c r="AN273" s="9" t="str">
        <f>IFERROR(VLOOKUP(CONCATENATE($A273,AN$1),'Исх-фото'!$A$2:$F$4000,6,FALSE),"-")</f>
        <v>ДА</v>
      </c>
      <c r="AO273" s="9" t="str">
        <f>IFERROR(VLOOKUP(CONCATENATE($A273,AO$1),'Исх-фото'!$A$2:$F$4000,6,FALSE),"-")</f>
        <v>-</v>
      </c>
      <c r="AP273" s="9" t="str">
        <f>IFERROR(VLOOKUP(CONCATENATE($A273,AP$1),'Исх-фото'!$A$2:$F$4000,6,FALSE),"-")</f>
        <v>НЕТ</v>
      </c>
      <c r="AQ273" s="9" t="str">
        <f>IFERROR(VLOOKUP(CONCATENATE($A273,AQ$1),'Исх-фото'!$A$2:$F$4000,6,FALSE),"-")</f>
        <v>-</v>
      </c>
      <c r="AR273" s="9" t="str">
        <f>IFERROR(VLOOKUP(CONCATENATE($A273,AR$1),'Исх-фото'!$A$2:$F$4000,6,FALSE),"-")</f>
        <v>-</v>
      </c>
      <c r="AS273" s="9" t="str">
        <f>IFERROR(VLOOKUP(CONCATENATE($A273,AS$1),'Исх-фото'!$A$2:$F$4000,6,FALSE),"-")</f>
        <v>ДА</v>
      </c>
      <c r="AT273" s="9" t="str">
        <f>IFERROR(VLOOKUP(CONCATENATE($A273,AT$1),'Исх-фото'!$A$2:$F$4000,6,FALSE),"-")</f>
        <v>-</v>
      </c>
      <c r="AU273" s="9" t="str">
        <f>IFERROR(VLOOKUP(CONCATENATE($A273,AU$1),'Исх-фото'!$A$2:$F$4000,6,FALSE),"-")</f>
        <v>-</v>
      </c>
      <c r="AV273" s="9" t="str">
        <f>IFERROR(VLOOKUP(CONCATENATE($A273,AV$1),'Исх-фото'!$A$2:$F$4000,6,FALSE),"-")</f>
        <v>-</v>
      </c>
      <c r="AW273" s="9" t="str">
        <f>IFERROR(VLOOKUP(CONCATENATE($A273,AW$1),'Исх-фото'!$A$2:$F$4000,6,FALSE),"-")</f>
        <v>-</v>
      </c>
      <c r="AX273" s="9" t="str">
        <f>IFERROR(VLOOKUP(CONCATENATE($A273,AX$1),'Исх-фото'!$A$2:$F$4000,6,FALSE),"-")</f>
        <v>-</v>
      </c>
      <c r="AY273" s="9" t="str">
        <f>IFERROR(VLOOKUP(CONCATENATE($A273,AY$1),'Исх-фото'!$A$2:$F$4000,6,FALSE),"-")</f>
        <v>-</v>
      </c>
      <c r="AZ273" s="9" t="str">
        <f>IFERROR(VLOOKUP(CONCATENATE($A273,AZ$1),'Исх-фото'!$A$2:$F$4000,6,FALSE),"-")</f>
        <v>-</v>
      </c>
      <c r="BA273" s="9" t="str">
        <f>IFERROR(VLOOKUP(CONCATENATE($A273,BA$1),'Исх-фото'!$A$2:$F$4000,6,FALSE),"-")</f>
        <v>-</v>
      </c>
      <c r="BB273" s="9" t="str">
        <f>IFERROR(VLOOKUP(CONCATENATE($A273,BB$1),'Исх-фото'!$A$2:$F$4000,6,FALSE),"-")</f>
        <v>НЕТ</v>
      </c>
      <c r="BC273" s="9" t="str">
        <f>IFERROR(VLOOKUP(CONCATENATE($A273,BC$1),'Исх-фото'!$A$2:$F$4000,6,FALSE),"-")</f>
        <v>НЕТ</v>
      </c>
      <c r="BD273" s="9" t="str">
        <f>IFERROR(VLOOKUP(CONCATENATE($A273,BD$1),'Исх-фото'!$A$2:$F$4000,6,FALSE),"-")</f>
        <v>-</v>
      </c>
      <c r="BE273" s="9" t="str">
        <f>IFERROR(VLOOKUP(CONCATENATE($A273,BE$1),'Исх-фото'!$A$2:$F$4000,6,FALSE),"-")</f>
        <v>ДА</v>
      </c>
      <c r="BF273" s="9" t="str">
        <f>IFERROR(VLOOKUP(CONCATENATE($A273,BF$1),'Исх-фото'!$A$2:$F$4000,6,FALSE),"-")</f>
        <v>НЕТ</v>
      </c>
      <c r="BG273" s="9" t="str">
        <f>IFERROR(VLOOKUP(CONCATENATE($A273,BG$1),'Исх-фото'!$A$2:$F$4000,6,FALSE),"-")</f>
        <v>-</v>
      </c>
      <c r="BH273" s="9" t="str">
        <f>IFERROR(VLOOKUP(CONCATENATE($A273,BH$1),'Исх-фото'!$A$2:$F$4000,6,FALSE),"-")</f>
        <v>-</v>
      </c>
      <c r="BI273" s="9" t="str">
        <f>IFERROR(VLOOKUP(CONCATENATE($A273,BI$1),'Исх-фото'!$A$2:$F$4000,6,FALSE),"-")</f>
        <v>-</v>
      </c>
      <c r="BJ273" s="37"/>
      <c r="BK273" s="42"/>
      <c r="BR273" s="25"/>
      <c r="BS273" s="25"/>
      <c r="BV273" s="25"/>
      <c r="BW273" s="25"/>
      <c r="BX273" s="25"/>
    </row>
    <row r="274" spans="1:76">
      <c r="A274" s="38">
        <f t="shared" si="39"/>
        <v>75</v>
      </c>
      <c r="B274" s="36">
        <f t="shared" si="38"/>
        <v>37</v>
      </c>
      <c r="C274" s="36">
        <f t="shared" si="38"/>
        <v>2</v>
      </c>
      <c r="D274" s="9" t="str">
        <f>IFERROR(VLOOKUP(CONCATENATE($A274,D$1),'Исх-фото'!$A$2:$F$4000,6,FALSE),"-")</f>
        <v>НЕТ</v>
      </c>
      <c r="E274" s="9" t="str">
        <f>IFERROR(VLOOKUP(CONCATENATE($A274,E$1),'Исх-фото'!$A$2:$F$4000,6,FALSE),"-")</f>
        <v>-</v>
      </c>
      <c r="F274" s="9" t="str">
        <f>IFERROR(VLOOKUP(CONCATENATE($A274,F$1),'Исх-фото'!$A$2:$F$4000,6,FALSE),"-")</f>
        <v>-</v>
      </c>
      <c r="G274" s="9" t="str">
        <f>IFERROR(VLOOKUP(CONCATENATE($A274,G$1),'Исх-фото'!$A$2:$F$4000,6,FALSE),"-")</f>
        <v>-</v>
      </c>
      <c r="H274" s="9" t="str">
        <f>IFERROR(VLOOKUP(CONCATENATE($A274,H$1),'Исх-фото'!$A$2:$F$4000,6,FALSE),"-")</f>
        <v>-</v>
      </c>
      <c r="I274" s="9" t="str">
        <f>IFERROR(VLOOKUP(CONCATENATE($A274,I$1),'Исх-фото'!$A$2:$F$4000,6,FALSE),"-")</f>
        <v>-</v>
      </c>
      <c r="J274" s="9" t="str">
        <f>IFERROR(VLOOKUP(CONCATENATE($A274,J$1),'Исх-фото'!$A$2:$F$4000,6,FALSE),"-")</f>
        <v>НЕТ</v>
      </c>
      <c r="K274" s="9" t="str">
        <f>IFERROR(VLOOKUP(CONCATENATE($A274,K$1),'Исх-фото'!$A$2:$F$4000,6,FALSE),"-")</f>
        <v>-</v>
      </c>
      <c r="L274" s="9" t="str">
        <f>IFERROR(VLOOKUP(CONCATENATE($A274,L$1),'Исх-фото'!$A$2:$F$4000,6,FALSE),"-")</f>
        <v>-</v>
      </c>
      <c r="M274" s="9" t="str">
        <f>IFERROR(VLOOKUP(CONCATENATE($A274,M$1),'Исх-фото'!$A$2:$F$4000,6,FALSE),"-")</f>
        <v>-</v>
      </c>
      <c r="N274" s="9" t="str">
        <f>IFERROR(VLOOKUP(CONCATENATE($A274,N$1),'Исх-фото'!$A$2:$F$4000,6,FALSE),"-")</f>
        <v>-</v>
      </c>
      <c r="O274" s="9" t="str">
        <f>IFERROR(VLOOKUP(CONCATENATE($A274,O$1),'Исх-фото'!$A$2:$F$4000,6,FALSE),"-")</f>
        <v>-</v>
      </c>
      <c r="P274" s="9" t="str">
        <f>IFERROR(VLOOKUP(CONCATENATE($A274,P$1),'Исх-фото'!$A$2:$F$4000,6,FALSE),"-")</f>
        <v>-</v>
      </c>
      <c r="Q274" s="9" t="str">
        <f>IFERROR(VLOOKUP(CONCATENATE($A274,Q$1),'Исх-фото'!$A$2:$F$4000,6,FALSE),"-")</f>
        <v>НЕТ</v>
      </c>
      <c r="R274" s="9" t="str">
        <f>IFERROR(VLOOKUP(CONCATENATE($A274,R$1),'Исх-фото'!$A$2:$F$4000,6,FALSE),"-")</f>
        <v>-</v>
      </c>
      <c r="S274" s="9" t="str">
        <f>IFERROR(VLOOKUP(CONCATENATE($A274,S$1),'Исх-фото'!$A$2:$F$4000,6,FALSE),"-")</f>
        <v>-</v>
      </c>
      <c r="T274" s="9" t="str">
        <f>IFERROR(VLOOKUP(CONCATENATE($A274,T$1),'Исх-фото'!$A$2:$F$4000,6,FALSE),"-")</f>
        <v>НЕТ</v>
      </c>
      <c r="U274" s="9" t="str">
        <f>IFERROR(VLOOKUP(CONCATENATE($A274,U$1),'Исх-фото'!$A$2:$F$4000,6,FALSE),"-")</f>
        <v>ДА</v>
      </c>
      <c r="V274" s="9" t="str">
        <f>IFERROR(VLOOKUP(CONCATENATE($A274,V$1),'Исх-фото'!$A$2:$F$4000,6,FALSE),"-")</f>
        <v>-</v>
      </c>
      <c r="W274" s="9" t="str">
        <f>IFERROR(VLOOKUP(CONCATENATE($A274,W$1),'Исх-фото'!$A$2:$F$4000,6,FALSE),"-")</f>
        <v>-</v>
      </c>
      <c r="X274" s="9" t="str">
        <f>IFERROR(VLOOKUP(CONCATENATE($A274,X$1),'Исх-фото'!$A$2:$F$4000,6,FALSE),"-")</f>
        <v>-</v>
      </c>
      <c r="Y274" s="9" t="str">
        <f>IFERROR(VLOOKUP(CONCATENATE($A274,Y$1),'Исх-фото'!$A$2:$F$4000,6,FALSE),"-")</f>
        <v>-</v>
      </c>
      <c r="Z274" s="9" t="str">
        <f>IFERROR(VLOOKUP(CONCATENATE($A274,Z$1),'Исх-фото'!$A$2:$F$4000,6,FALSE),"-")</f>
        <v>НЕТ</v>
      </c>
      <c r="AA274" s="9" t="str">
        <f>IFERROR(VLOOKUP(CONCATENATE($A274,AA$1),'Исх-фото'!$A$2:$F$4000,6,FALSE),"-")</f>
        <v>ДА</v>
      </c>
      <c r="AB274" s="9" t="str">
        <f>IFERROR(VLOOKUP(CONCATENATE($A274,AB$1),'Исх-фото'!$A$2:$F$4000,6,FALSE),"-")</f>
        <v>-</v>
      </c>
      <c r="AC274" s="9" t="str">
        <f>IFERROR(VLOOKUP(CONCATENATE($A274,AC$1),'Исх-фото'!$A$2:$F$4000,6,FALSE),"-")</f>
        <v>-</v>
      </c>
      <c r="AD274" s="9" t="str">
        <f>IFERROR(VLOOKUP(CONCATENATE($A274,AD$1),'Исх-фото'!$A$2:$F$4000,6,FALSE),"-")</f>
        <v>-</v>
      </c>
      <c r="AE274" s="9" t="str">
        <f>IFERROR(VLOOKUP(CONCATENATE($A274,AE$1),'Исх-фото'!$A$2:$F$4000,6,FALSE),"-")</f>
        <v>-</v>
      </c>
      <c r="AF274" s="9" t="str">
        <f>IFERROR(VLOOKUP(CONCATENATE($A274,AF$1),'Исх-фото'!$A$2:$F$4000,6,FALSE),"-")</f>
        <v>-</v>
      </c>
      <c r="AG274" s="9" t="str">
        <f>IFERROR(VLOOKUP(CONCATENATE($A274,AG$1),'Исх-фото'!$A$2:$F$4000,6,FALSE),"-")</f>
        <v>ДА</v>
      </c>
      <c r="AH274" s="9" t="str">
        <f>IFERROR(VLOOKUP(CONCATENATE($A274,AH$1),'Исх-фото'!$A$2:$F$4000,6,FALSE),"-")</f>
        <v>-</v>
      </c>
      <c r="AI274" s="9" t="str">
        <f>IFERROR(VLOOKUP(CONCATENATE($A274,AI$1),'Исх-фото'!$A$2:$F$4000,6,FALSE),"-")</f>
        <v>НЕТ</v>
      </c>
      <c r="AJ274" s="9" t="str">
        <f>IFERROR(VLOOKUP(CONCATENATE($A274,AJ$1),'Исх-фото'!$A$2:$F$4000,6,FALSE),"-")</f>
        <v>НЕТ</v>
      </c>
      <c r="AK274" s="9" t="str">
        <f>IFERROR(VLOOKUP(CONCATENATE($A274,AK$1),'Исх-фото'!$A$2:$F$4000,6,FALSE),"-")</f>
        <v>-</v>
      </c>
      <c r="AL274" s="9" t="str">
        <f>IFERROR(VLOOKUP(CONCATENATE($A274,AL$1),'Исх-фото'!$A$2:$F$4000,6,FALSE),"-")</f>
        <v>НЕТ</v>
      </c>
      <c r="AM274" s="9" t="str">
        <f>IFERROR(VLOOKUP(CONCATENATE($A274,AM$1),'Исх-фото'!$A$2:$F$4000,6,FALSE),"-")</f>
        <v>ДА</v>
      </c>
      <c r="AN274" s="9" t="str">
        <f>IFERROR(VLOOKUP(CONCATENATE($A274,AN$1),'Исх-фото'!$A$2:$F$4000,6,FALSE),"-")</f>
        <v>ДА</v>
      </c>
      <c r="AO274" s="9" t="str">
        <f>IFERROR(VLOOKUP(CONCATENATE($A274,AO$1),'Исх-фото'!$A$2:$F$4000,6,FALSE),"-")</f>
        <v>-</v>
      </c>
      <c r="AP274" s="9" t="str">
        <f>IFERROR(VLOOKUP(CONCATENATE($A274,AP$1),'Исх-фото'!$A$2:$F$4000,6,FALSE),"-")</f>
        <v>НЕТ</v>
      </c>
      <c r="AQ274" s="9" t="str">
        <f>IFERROR(VLOOKUP(CONCATENATE($A274,AQ$1),'Исх-фото'!$A$2:$F$4000,6,FALSE),"-")</f>
        <v>-</v>
      </c>
      <c r="AR274" s="9" t="str">
        <f>IFERROR(VLOOKUP(CONCATENATE($A274,AR$1),'Исх-фото'!$A$2:$F$4000,6,FALSE),"-")</f>
        <v>-</v>
      </c>
      <c r="AS274" s="9" t="str">
        <f>IFERROR(VLOOKUP(CONCATENATE($A274,AS$1),'Исх-фото'!$A$2:$F$4000,6,FALSE),"-")</f>
        <v>-</v>
      </c>
      <c r="AT274" s="9" t="str">
        <f>IFERROR(VLOOKUP(CONCATENATE($A274,AT$1),'Исх-фото'!$A$2:$F$4000,6,FALSE),"-")</f>
        <v>-</v>
      </c>
      <c r="AU274" s="9" t="str">
        <f>IFERROR(VLOOKUP(CONCATENATE($A274,AU$1),'Исх-фото'!$A$2:$F$4000,6,FALSE),"-")</f>
        <v>-</v>
      </c>
      <c r="AV274" s="9" t="str">
        <f>IFERROR(VLOOKUP(CONCATENATE($A274,AV$1),'Исх-фото'!$A$2:$F$4000,6,FALSE),"-")</f>
        <v>-</v>
      </c>
      <c r="AW274" s="9" t="str">
        <f>IFERROR(VLOOKUP(CONCATENATE($A274,AW$1),'Исх-фото'!$A$2:$F$4000,6,FALSE),"-")</f>
        <v>-</v>
      </c>
      <c r="AX274" s="9" t="str">
        <f>IFERROR(VLOOKUP(CONCATENATE($A274,AX$1),'Исх-фото'!$A$2:$F$4000,6,FALSE),"-")</f>
        <v>-</v>
      </c>
      <c r="AY274" s="9" t="str">
        <f>IFERROR(VLOOKUP(CONCATENATE($A274,AY$1),'Исх-фото'!$A$2:$F$4000,6,FALSE),"-")</f>
        <v>-</v>
      </c>
      <c r="AZ274" s="9" t="str">
        <f>IFERROR(VLOOKUP(CONCATENATE($A274,AZ$1),'Исх-фото'!$A$2:$F$4000,6,FALSE),"-")</f>
        <v>-</v>
      </c>
      <c r="BA274" s="9" t="str">
        <f>IFERROR(VLOOKUP(CONCATENATE($A274,BA$1),'Исх-фото'!$A$2:$F$4000,6,FALSE),"-")</f>
        <v>-</v>
      </c>
      <c r="BB274" s="9" t="str">
        <f>IFERROR(VLOOKUP(CONCATENATE($A274,BB$1),'Исх-фото'!$A$2:$F$4000,6,FALSE),"-")</f>
        <v>НЕТ</v>
      </c>
      <c r="BC274" s="9" t="str">
        <f>IFERROR(VLOOKUP(CONCATENATE($A274,BC$1),'Исх-фото'!$A$2:$F$4000,6,FALSE),"-")</f>
        <v>НЕТ</v>
      </c>
      <c r="BD274" s="9" t="str">
        <f>IFERROR(VLOOKUP(CONCATENATE($A274,BD$1),'Исх-фото'!$A$2:$F$4000,6,FALSE),"-")</f>
        <v>-</v>
      </c>
      <c r="BE274" s="9" t="str">
        <f>IFERROR(VLOOKUP(CONCATENATE($A274,BE$1),'Исх-фото'!$A$2:$F$4000,6,FALSE),"-")</f>
        <v>НЕТ</v>
      </c>
      <c r="BF274" s="9" t="str">
        <f>IFERROR(VLOOKUP(CONCATENATE($A274,BF$1),'Исх-фото'!$A$2:$F$4000,6,FALSE),"-")</f>
        <v>-</v>
      </c>
      <c r="BG274" s="9" t="str">
        <f>IFERROR(VLOOKUP(CONCATENATE($A274,BG$1),'Исх-фото'!$A$2:$F$4000,6,FALSE),"-")</f>
        <v>-</v>
      </c>
      <c r="BH274" s="9" t="str">
        <f>IFERROR(VLOOKUP(CONCATENATE($A274,BH$1),'Исх-фото'!$A$2:$F$4000,6,FALSE),"-")</f>
        <v>-</v>
      </c>
      <c r="BI274" s="9" t="str">
        <f>IFERROR(VLOOKUP(CONCATENATE($A274,BI$1),'Исх-фото'!$A$2:$F$4000,6,FALSE),"-")</f>
        <v>НЕТ</v>
      </c>
      <c r="BJ274" s="37"/>
      <c r="BK274" s="42"/>
      <c r="BR274" s="25"/>
      <c r="BS274" s="25"/>
      <c r="BV274" s="25"/>
      <c r="BW274" s="25"/>
      <c r="BX274" s="25"/>
    </row>
    <row r="275" spans="1:76">
      <c r="A275" s="38">
        <f t="shared" si="39"/>
        <v>76</v>
      </c>
      <c r="B275" s="36">
        <f t="shared" si="38"/>
        <v>37</v>
      </c>
      <c r="C275" s="36">
        <f t="shared" si="38"/>
        <v>3</v>
      </c>
      <c r="D275" s="9" t="str">
        <f>IFERROR(VLOOKUP(CONCATENATE($A275,D$1),'Исх-фото'!$A$2:$F$4000,6,FALSE),"-")</f>
        <v>НЕТ</v>
      </c>
      <c r="E275" s="9" t="str">
        <f>IFERROR(VLOOKUP(CONCATENATE($A275,E$1),'Исх-фото'!$A$2:$F$4000,6,FALSE),"-")</f>
        <v>-</v>
      </c>
      <c r="F275" s="9" t="str">
        <f>IFERROR(VLOOKUP(CONCATENATE($A275,F$1),'Исх-фото'!$A$2:$F$4000,6,FALSE),"-")</f>
        <v>ДА</v>
      </c>
      <c r="G275" s="9" t="str">
        <f>IFERROR(VLOOKUP(CONCATENATE($A275,G$1),'Исх-фото'!$A$2:$F$4000,6,FALSE),"-")</f>
        <v>-</v>
      </c>
      <c r="H275" s="9" t="str">
        <f>IFERROR(VLOOKUP(CONCATENATE($A275,H$1),'Исх-фото'!$A$2:$F$4000,6,FALSE),"-")</f>
        <v>-</v>
      </c>
      <c r="I275" s="9" t="str">
        <f>IFERROR(VLOOKUP(CONCATENATE($A275,I$1),'Исх-фото'!$A$2:$F$4000,6,FALSE),"-")</f>
        <v>-</v>
      </c>
      <c r="J275" s="9" t="str">
        <f>IFERROR(VLOOKUP(CONCATENATE($A275,J$1),'Исх-фото'!$A$2:$F$4000,6,FALSE),"-")</f>
        <v>-</v>
      </c>
      <c r="K275" s="9" t="str">
        <f>IFERROR(VLOOKUP(CONCATENATE($A275,K$1),'Исх-фото'!$A$2:$F$4000,6,FALSE),"-")</f>
        <v>-</v>
      </c>
      <c r="L275" s="9" t="str">
        <f>IFERROR(VLOOKUP(CONCATENATE($A275,L$1),'Исх-фото'!$A$2:$F$4000,6,FALSE),"-")</f>
        <v>-</v>
      </c>
      <c r="M275" s="9" t="str">
        <f>IFERROR(VLOOKUP(CONCATENATE($A275,M$1),'Исх-фото'!$A$2:$F$4000,6,FALSE),"-")</f>
        <v>-</v>
      </c>
      <c r="N275" s="9" t="str">
        <f>IFERROR(VLOOKUP(CONCATENATE($A275,N$1),'Исх-фото'!$A$2:$F$4000,6,FALSE),"-")</f>
        <v>-</v>
      </c>
      <c r="O275" s="9" t="str">
        <f>IFERROR(VLOOKUP(CONCATENATE($A275,O$1),'Исх-фото'!$A$2:$F$4000,6,FALSE),"-")</f>
        <v>-</v>
      </c>
      <c r="P275" s="9" t="str">
        <f>IFERROR(VLOOKUP(CONCATENATE($A275,P$1),'Исх-фото'!$A$2:$F$4000,6,FALSE),"-")</f>
        <v>-</v>
      </c>
      <c r="Q275" s="9" t="str">
        <f>IFERROR(VLOOKUP(CONCATENATE($A275,Q$1),'Исх-фото'!$A$2:$F$4000,6,FALSE),"-")</f>
        <v>НЕТ</v>
      </c>
      <c r="R275" s="9" t="str">
        <f>IFERROR(VLOOKUP(CONCATENATE($A275,R$1),'Исх-фото'!$A$2:$F$4000,6,FALSE),"-")</f>
        <v>-</v>
      </c>
      <c r="S275" s="9" t="str">
        <f>IFERROR(VLOOKUP(CONCATENATE($A275,S$1),'Исх-фото'!$A$2:$F$4000,6,FALSE),"-")</f>
        <v>-</v>
      </c>
      <c r="T275" s="9" t="str">
        <f>IFERROR(VLOOKUP(CONCATENATE($A275,T$1),'Исх-фото'!$A$2:$F$4000,6,FALSE),"-")</f>
        <v>НЕТ</v>
      </c>
      <c r="U275" s="9" t="str">
        <f>IFERROR(VLOOKUP(CONCATENATE($A275,U$1),'Исх-фото'!$A$2:$F$4000,6,FALSE),"-")</f>
        <v>ДА</v>
      </c>
      <c r="V275" s="9" t="str">
        <f>IFERROR(VLOOKUP(CONCATENATE($A275,V$1),'Исх-фото'!$A$2:$F$4000,6,FALSE),"-")</f>
        <v>-</v>
      </c>
      <c r="W275" s="9" t="str">
        <f>IFERROR(VLOOKUP(CONCATENATE($A275,W$1),'Исх-фото'!$A$2:$F$4000,6,FALSE),"-")</f>
        <v>-</v>
      </c>
      <c r="X275" s="9" t="str">
        <f>IFERROR(VLOOKUP(CONCATENATE($A275,X$1),'Исх-фото'!$A$2:$F$4000,6,FALSE),"-")</f>
        <v>-</v>
      </c>
      <c r="Y275" s="9" t="str">
        <f>IFERROR(VLOOKUP(CONCATENATE($A275,Y$1),'Исх-фото'!$A$2:$F$4000,6,FALSE),"-")</f>
        <v>-</v>
      </c>
      <c r="Z275" s="9" t="str">
        <f>IFERROR(VLOOKUP(CONCATENATE($A275,Z$1),'Исх-фото'!$A$2:$F$4000,6,FALSE),"-")</f>
        <v>ДА</v>
      </c>
      <c r="AA275" s="9" t="str">
        <f>IFERROR(VLOOKUP(CONCATENATE($A275,AA$1),'Исх-фото'!$A$2:$F$4000,6,FALSE),"-")</f>
        <v>-</v>
      </c>
      <c r="AB275" s="9" t="str">
        <f>IFERROR(VLOOKUP(CONCATENATE($A275,AB$1),'Исх-фото'!$A$2:$F$4000,6,FALSE),"-")</f>
        <v>НЕТ</v>
      </c>
      <c r="AC275" s="9" t="str">
        <f>IFERROR(VLOOKUP(CONCATENATE($A275,AC$1),'Исх-фото'!$A$2:$F$4000,6,FALSE),"-")</f>
        <v>-</v>
      </c>
      <c r="AD275" s="9" t="str">
        <f>IFERROR(VLOOKUP(CONCATENATE($A275,AD$1),'Исх-фото'!$A$2:$F$4000,6,FALSE),"-")</f>
        <v>-</v>
      </c>
      <c r="AE275" s="9" t="str">
        <f>IFERROR(VLOOKUP(CONCATENATE($A275,AE$1),'Исх-фото'!$A$2:$F$4000,6,FALSE),"-")</f>
        <v>-</v>
      </c>
      <c r="AF275" s="9" t="str">
        <f>IFERROR(VLOOKUP(CONCATENATE($A275,AF$1),'Исх-фото'!$A$2:$F$4000,6,FALSE),"-")</f>
        <v>-</v>
      </c>
      <c r="AG275" s="9" t="str">
        <f>IFERROR(VLOOKUP(CONCATENATE($A275,AG$1),'Исх-фото'!$A$2:$F$4000,6,FALSE),"-")</f>
        <v>ДА</v>
      </c>
      <c r="AH275" s="9" t="str">
        <f>IFERROR(VLOOKUP(CONCATENATE($A275,AH$1),'Исх-фото'!$A$2:$F$4000,6,FALSE),"-")</f>
        <v>-</v>
      </c>
      <c r="AI275" s="9" t="str">
        <f>IFERROR(VLOOKUP(CONCATENATE($A275,AI$1),'Исх-фото'!$A$2:$F$4000,6,FALSE),"-")</f>
        <v>НЕТ</v>
      </c>
      <c r="AJ275" s="9" t="str">
        <f>IFERROR(VLOOKUP(CONCATENATE($A275,AJ$1),'Исх-фото'!$A$2:$F$4000,6,FALSE),"-")</f>
        <v>ДА</v>
      </c>
      <c r="AK275" s="9" t="str">
        <f>IFERROR(VLOOKUP(CONCATENATE($A275,AK$1),'Исх-фото'!$A$2:$F$4000,6,FALSE),"-")</f>
        <v>-</v>
      </c>
      <c r="AL275" s="9" t="str">
        <f>IFERROR(VLOOKUP(CONCATENATE($A275,AL$1),'Исх-фото'!$A$2:$F$4000,6,FALSE),"-")</f>
        <v>-</v>
      </c>
      <c r="AM275" s="9" t="str">
        <f>IFERROR(VLOOKUP(CONCATENATE($A275,AM$1),'Исх-фото'!$A$2:$F$4000,6,FALSE),"-")</f>
        <v>ДА</v>
      </c>
      <c r="AN275" s="9" t="str">
        <f>IFERROR(VLOOKUP(CONCATENATE($A275,AN$1),'Исх-фото'!$A$2:$F$4000,6,FALSE),"-")</f>
        <v>ДА</v>
      </c>
      <c r="AO275" s="9" t="str">
        <f>IFERROR(VLOOKUP(CONCATENATE($A275,AO$1),'Исх-фото'!$A$2:$F$4000,6,FALSE),"-")</f>
        <v>-</v>
      </c>
      <c r="AP275" s="9" t="str">
        <f>IFERROR(VLOOKUP(CONCATENATE($A275,AP$1),'Исх-фото'!$A$2:$F$4000,6,FALSE),"-")</f>
        <v>НЕТ</v>
      </c>
      <c r="AQ275" s="9" t="str">
        <f>IFERROR(VLOOKUP(CONCATENATE($A275,AQ$1),'Исх-фото'!$A$2:$F$4000,6,FALSE),"-")</f>
        <v>-</v>
      </c>
      <c r="AR275" s="9" t="str">
        <f>IFERROR(VLOOKUP(CONCATENATE($A275,AR$1),'Исх-фото'!$A$2:$F$4000,6,FALSE),"-")</f>
        <v>-</v>
      </c>
      <c r="AS275" s="9" t="str">
        <f>IFERROR(VLOOKUP(CONCATENATE($A275,AS$1),'Исх-фото'!$A$2:$F$4000,6,FALSE),"-")</f>
        <v>ДА</v>
      </c>
      <c r="AT275" s="9" t="str">
        <f>IFERROR(VLOOKUP(CONCATENATE($A275,AT$1),'Исх-фото'!$A$2:$F$4000,6,FALSE),"-")</f>
        <v>-</v>
      </c>
      <c r="AU275" s="9" t="str">
        <f>IFERROR(VLOOKUP(CONCATENATE($A275,AU$1),'Исх-фото'!$A$2:$F$4000,6,FALSE),"-")</f>
        <v>-</v>
      </c>
      <c r="AV275" s="9" t="str">
        <f>IFERROR(VLOOKUP(CONCATENATE($A275,AV$1),'Исх-фото'!$A$2:$F$4000,6,FALSE),"-")</f>
        <v>-</v>
      </c>
      <c r="AW275" s="9" t="str">
        <f>IFERROR(VLOOKUP(CONCATENATE($A275,AW$1),'Исх-фото'!$A$2:$F$4000,6,FALSE),"-")</f>
        <v>-</v>
      </c>
      <c r="AX275" s="9" t="str">
        <f>IFERROR(VLOOKUP(CONCATENATE($A275,AX$1),'Исх-фото'!$A$2:$F$4000,6,FALSE),"-")</f>
        <v>-</v>
      </c>
      <c r="AY275" s="9" t="str">
        <f>IFERROR(VLOOKUP(CONCATENATE($A275,AY$1),'Исх-фото'!$A$2:$F$4000,6,FALSE),"-")</f>
        <v>-</v>
      </c>
      <c r="AZ275" s="9" t="str">
        <f>IFERROR(VLOOKUP(CONCATENATE($A275,AZ$1),'Исх-фото'!$A$2:$F$4000,6,FALSE),"-")</f>
        <v>ДА</v>
      </c>
      <c r="BA275" s="9" t="str">
        <f>IFERROR(VLOOKUP(CONCATENATE($A275,BA$1),'Исх-фото'!$A$2:$F$4000,6,FALSE),"-")</f>
        <v>-</v>
      </c>
      <c r="BB275" s="9" t="str">
        <f>IFERROR(VLOOKUP(CONCATENATE($A275,BB$1),'Исх-фото'!$A$2:$F$4000,6,FALSE),"-")</f>
        <v>-</v>
      </c>
      <c r="BC275" s="9" t="str">
        <f>IFERROR(VLOOKUP(CONCATENATE($A275,BC$1),'Исх-фото'!$A$2:$F$4000,6,FALSE),"-")</f>
        <v>НЕТ</v>
      </c>
      <c r="BD275" s="9" t="str">
        <f>IFERROR(VLOOKUP(CONCATENATE($A275,BD$1),'Исх-фото'!$A$2:$F$4000,6,FALSE),"-")</f>
        <v>-</v>
      </c>
      <c r="BE275" s="9" t="str">
        <f>IFERROR(VLOOKUP(CONCATENATE($A275,BE$1),'Исх-фото'!$A$2:$F$4000,6,FALSE),"-")</f>
        <v>НЕТ</v>
      </c>
      <c r="BF275" s="9" t="str">
        <f>IFERROR(VLOOKUP(CONCATENATE($A275,BF$1),'Исх-фото'!$A$2:$F$4000,6,FALSE),"-")</f>
        <v>-</v>
      </c>
      <c r="BG275" s="9" t="str">
        <f>IFERROR(VLOOKUP(CONCATENATE($A275,BG$1),'Исх-фото'!$A$2:$F$4000,6,FALSE),"-")</f>
        <v>-</v>
      </c>
      <c r="BH275" s="9" t="str">
        <f>IFERROR(VLOOKUP(CONCATENATE($A275,BH$1),'Исх-фото'!$A$2:$F$4000,6,FALSE),"-")</f>
        <v>НЕТ</v>
      </c>
      <c r="BI275" s="9" t="str">
        <f>IFERROR(VLOOKUP(CONCATENATE($A275,BI$1),'Исх-фото'!$A$2:$F$4000,6,FALSE),"-")</f>
        <v>-</v>
      </c>
      <c r="BJ275" s="37"/>
      <c r="BK275" s="42"/>
      <c r="BR275" s="25"/>
      <c r="BS275" s="25"/>
      <c r="BV275" s="25"/>
      <c r="BW275" s="25"/>
      <c r="BX275" s="25"/>
    </row>
    <row r="276" spans="1:76">
      <c r="A276" s="38">
        <f t="shared" si="39"/>
        <v>77</v>
      </c>
      <c r="B276" s="36">
        <f t="shared" si="38"/>
        <v>38</v>
      </c>
      <c r="C276" s="36">
        <f t="shared" si="38"/>
        <v>1</v>
      </c>
      <c r="D276" s="9" t="str">
        <f>IFERROR(VLOOKUP(CONCATENATE($A276,D$1),'Исх-фото'!$A$2:$F$4000,6,FALSE),"-")</f>
        <v>НЕТ</v>
      </c>
      <c r="E276" s="9" t="str">
        <f>IFERROR(VLOOKUP(CONCATENATE($A276,E$1),'Исх-фото'!$A$2:$F$4000,6,FALSE),"-")</f>
        <v>ДА</v>
      </c>
      <c r="F276" s="9" t="str">
        <f>IFERROR(VLOOKUP(CONCATENATE($A276,F$1),'Исх-фото'!$A$2:$F$4000,6,FALSE),"-")</f>
        <v>ДА</v>
      </c>
      <c r="G276" s="9" t="str">
        <f>IFERROR(VLOOKUP(CONCATENATE($A276,G$1),'Исх-фото'!$A$2:$F$4000,6,FALSE),"-")</f>
        <v>ДА</v>
      </c>
      <c r="H276" s="9" t="str">
        <f>IFERROR(VLOOKUP(CONCATENATE($A276,H$1),'Исх-фото'!$A$2:$F$4000,6,FALSE),"-")</f>
        <v>-</v>
      </c>
      <c r="I276" s="9" t="str">
        <f>IFERROR(VLOOKUP(CONCATENATE($A276,I$1),'Исх-фото'!$A$2:$F$4000,6,FALSE),"-")</f>
        <v>ДА</v>
      </c>
      <c r="J276" s="9" t="str">
        <f>IFERROR(VLOOKUP(CONCATENATE($A276,J$1),'Исх-фото'!$A$2:$F$4000,6,FALSE),"-")</f>
        <v>ДА</v>
      </c>
      <c r="K276" s="9" t="str">
        <f>IFERROR(VLOOKUP(CONCATENATE($A276,K$1),'Исх-фото'!$A$2:$F$4000,6,FALSE),"-")</f>
        <v>-</v>
      </c>
      <c r="L276" s="9" t="str">
        <f>IFERROR(VLOOKUP(CONCATENATE($A276,L$1),'Исх-фото'!$A$2:$F$4000,6,FALSE),"-")</f>
        <v>-</v>
      </c>
      <c r="M276" s="9" t="str">
        <f>IFERROR(VLOOKUP(CONCATENATE($A276,M$1),'Исх-фото'!$A$2:$F$4000,6,FALSE),"-")</f>
        <v>-</v>
      </c>
      <c r="N276" s="9" t="str">
        <f>IFERROR(VLOOKUP(CONCATENATE($A276,N$1),'Исх-фото'!$A$2:$F$4000,6,FALSE),"-")</f>
        <v>ДА</v>
      </c>
      <c r="O276" s="9" t="str">
        <f>IFERROR(VLOOKUP(CONCATENATE($A276,O$1),'Исх-фото'!$A$2:$F$4000,6,FALSE),"-")</f>
        <v>НЕТ</v>
      </c>
      <c r="P276" s="9" t="str">
        <f>IFERROR(VLOOKUP(CONCATENATE($A276,P$1),'Исх-фото'!$A$2:$F$4000,6,FALSE),"-")</f>
        <v>ДА</v>
      </c>
      <c r="Q276" s="9" t="str">
        <f>IFERROR(VLOOKUP(CONCATENATE($A276,Q$1),'Исх-фото'!$A$2:$F$4000,6,FALSE),"-")</f>
        <v>ДА</v>
      </c>
      <c r="R276" s="9" t="str">
        <f>IFERROR(VLOOKUP(CONCATENATE($A276,R$1),'Исх-фото'!$A$2:$F$4000,6,FALSE),"-")</f>
        <v>ДА</v>
      </c>
      <c r="S276" s="9" t="str">
        <f>IFERROR(VLOOKUP(CONCATENATE($A276,S$1),'Исх-фото'!$A$2:$F$4000,6,FALSE),"-")</f>
        <v>-</v>
      </c>
      <c r="T276" s="9" t="str">
        <f>IFERROR(VLOOKUP(CONCATENATE($A276,T$1),'Исх-фото'!$A$2:$F$4000,6,FALSE),"-")</f>
        <v>НЕТ</v>
      </c>
      <c r="U276" s="9" t="str">
        <f>IFERROR(VLOOKUP(CONCATENATE($A276,U$1),'Исх-фото'!$A$2:$F$4000,6,FALSE),"-")</f>
        <v>НЕТ</v>
      </c>
      <c r="V276" s="9" t="str">
        <f>IFERROR(VLOOKUP(CONCATENATE($A276,V$1),'Исх-фото'!$A$2:$F$4000,6,FALSE),"-")</f>
        <v>ДА</v>
      </c>
      <c r="W276" s="9" t="str">
        <f>IFERROR(VLOOKUP(CONCATENATE($A276,W$1),'Исх-фото'!$A$2:$F$4000,6,FALSE),"-")</f>
        <v>ДА</v>
      </c>
      <c r="X276" s="9" t="str">
        <f>IFERROR(VLOOKUP(CONCATENATE($A276,X$1),'Исх-фото'!$A$2:$F$4000,6,FALSE),"-")</f>
        <v>-</v>
      </c>
      <c r="Y276" s="9" t="str">
        <f>IFERROR(VLOOKUP(CONCATENATE($A276,Y$1),'Исх-фото'!$A$2:$F$4000,6,FALSE),"-")</f>
        <v>-</v>
      </c>
      <c r="Z276" s="9" t="str">
        <f>IFERROR(VLOOKUP(CONCATENATE($A276,Z$1),'Исх-фото'!$A$2:$F$4000,6,FALSE),"-")</f>
        <v>НЕТ</v>
      </c>
      <c r="AA276" s="9" t="str">
        <f>IFERROR(VLOOKUP(CONCATENATE($A276,AA$1),'Исх-фото'!$A$2:$F$4000,6,FALSE),"-")</f>
        <v>ДА</v>
      </c>
      <c r="AB276" s="9" t="str">
        <f>IFERROR(VLOOKUP(CONCATENATE($A276,AB$1),'Исх-фото'!$A$2:$F$4000,6,FALSE),"-")</f>
        <v>НЕТ</v>
      </c>
      <c r="AC276" s="9" t="str">
        <f>IFERROR(VLOOKUP(CONCATENATE($A276,AC$1),'Исх-фото'!$A$2:$F$4000,6,FALSE),"-")</f>
        <v>-</v>
      </c>
      <c r="AD276" s="9" t="str">
        <f>IFERROR(VLOOKUP(CONCATENATE($A276,AD$1),'Исх-фото'!$A$2:$F$4000,6,FALSE),"-")</f>
        <v>-</v>
      </c>
      <c r="AE276" s="9" t="str">
        <f>IFERROR(VLOOKUP(CONCATENATE($A276,AE$1),'Исх-фото'!$A$2:$F$4000,6,FALSE),"-")</f>
        <v>НЕТ</v>
      </c>
      <c r="AF276" s="9" t="str">
        <f>IFERROR(VLOOKUP(CONCATENATE($A276,AF$1),'Исх-фото'!$A$2:$F$4000,6,FALSE),"-")</f>
        <v>-</v>
      </c>
      <c r="AG276" s="9" t="str">
        <f>IFERROR(VLOOKUP(CONCATENATE($A276,AG$1),'Исх-фото'!$A$2:$F$4000,6,FALSE),"-")</f>
        <v>ДА</v>
      </c>
      <c r="AH276" s="9" t="str">
        <f>IFERROR(VLOOKUP(CONCATENATE($A276,AH$1),'Исх-фото'!$A$2:$F$4000,6,FALSE),"-")</f>
        <v>-</v>
      </c>
      <c r="AI276" s="9" t="str">
        <f>IFERROR(VLOOKUP(CONCATENATE($A276,AI$1),'Исх-фото'!$A$2:$F$4000,6,FALSE),"-")</f>
        <v>ДА</v>
      </c>
      <c r="AJ276" s="9" t="str">
        <f>IFERROR(VLOOKUP(CONCATENATE($A276,AJ$1),'Исх-фото'!$A$2:$F$4000,6,FALSE),"-")</f>
        <v>НЕТ</v>
      </c>
      <c r="AK276" s="9" t="str">
        <f>IFERROR(VLOOKUP(CONCATENATE($A276,AK$1),'Исх-фото'!$A$2:$F$4000,6,FALSE),"-")</f>
        <v>-</v>
      </c>
      <c r="AL276" s="9" t="str">
        <f>IFERROR(VLOOKUP(CONCATENATE($A276,AL$1),'Исх-фото'!$A$2:$F$4000,6,FALSE),"-")</f>
        <v>НЕТ</v>
      </c>
      <c r="AM276" s="9" t="str">
        <f>IFERROR(VLOOKUP(CONCATENATE($A276,AM$1),'Исх-фото'!$A$2:$F$4000,6,FALSE),"-")</f>
        <v>ДА</v>
      </c>
      <c r="AN276" s="9" t="str">
        <f>IFERROR(VLOOKUP(CONCATENATE($A276,AN$1),'Исх-фото'!$A$2:$F$4000,6,FALSE),"-")</f>
        <v>ДА</v>
      </c>
      <c r="AO276" s="9" t="str">
        <f>IFERROR(VLOOKUP(CONCATENATE($A276,AO$1),'Исх-фото'!$A$2:$F$4000,6,FALSE),"-")</f>
        <v>-</v>
      </c>
      <c r="AP276" s="9" t="str">
        <f>IFERROR(VLOOKUP(CONCATENATE($A276,AP$1),'Исх-фото'!$A$2:$F$4000,6,FALSE),"-")</f>
        <v>НЕТ</v>
      </c>
      <c r="AQ276" s="9" t="str">
        <f>IFERROR(VLOOKUP(CONCATENATE($A276,AQ$1),'Исх-фото'!$A$2:$F$4000,6,FALSE),"-")</f>
        <v>-</v>
      </c>
      <c r="AR276" s="9" t="str">
        <f>IFERROR(VLOOKUP(CONCATENATE($A276,AR$1),'Исх-фото'!$A$2:$F$4000,6,FALSE),"-")</f>
        <v>-</v>
      </c>
      <c r="AS276" s="9" t="str">
        <f>IFERROR(VLOOKUP(CONCATENATE($A276,AS$1),'Исх-фото'!$A$2:$F$4000,6,FALSE),"-")</f>
        <v>ДА</v>
      </c>
      <c r="AT276" s="9" t="str">
        <f>IFERROR(VLOOKUP(CONCATENATE($A276,AT$1),'Исх-фото'!$A$2:$F$4000,6,FALSE),"-")</f>
        <v>-</v>
      </c>
      <c r="AU276" s="9" t="str">
        <f>IFERROR(VLOOKUP(CONCATENATE($A276,AU$1),'Исх-фото'!$A$2:$F$4000,6,FALSE),"-")</f>
        <v>-</v>
      </c>
      <c r="AV276" s="9" t="str">
        <f>IFERROR(VLOOKUP(CONCATENATE($A276,AV$1),'Исх-фото'!$A$2:$F$4000,6,FALSE),"-")</f>
        <v>-</v>
      </c>
      <c r="AW276" s="9" t="str">
        <f>IFERROR(VLOOKUP(CONCATENATE($A276,AW$1),'Исх-фото'!$A$2:$F$4000,6,FALSE),"-")</f>
        <v>НЕТ</v>
      </c>
      <c r="AX276" s="9" t="str">
        <f>IFERROR(VLOOKUP(CONCATENATE($A276,AX$1),'Исх-фото'!$A$2:$F$4000,6,FALSE),"-")</f>
        <v>ДА</v>
      </c>
      <c r="AY276" s="9" t="str">
        <f>IFERROR(VLOOKUP(CONCATENATE($A276,AY$1),'Исх-фото'!$A$2:$F$4000,6,FALSE),"-")</f>
        <v>ДА</v>
      </c>
      <c r="AZ276" s="9" t="str">
        <f>IFERROR(VLOOKUP(CONCATENATE($A276,AZ$1),'Исх-фото'!$A$2:$F$4000,6,FALSE),"-")</f>
        <v>ДА</v>
      </c>
      <c r="BA276" s="9" t="str">
        <f>IFERROR(VLOOKUP(CONCATENATE($A276,BA$1),'Исх-фото'!$A$2:$F$4000,6,FALSE),"-")</f>
        <v>ДА</v>
      </c>
      <c r="BB276" s="9" t="str">
        <f>IFERROR(VLOOKUP(CONCATENATE($A276,BB$1),'Исх-фото'!$A$2:$F$4000,6,FALSE),"-")</f>
        <v>ДА</v>
      </c>
      <c r="BC276" s="9" t="str">
        <f>IFERROR(VLOOKUP(CONCATENATE($A276,BC$1),'Исх-фото'!$A$2:$F$4000,6,FALSE),"-")</f>
        <v>НЕТ</v>
      </c>
      <c r="BD276" s="9" t="str">
        <f>IFERROR(VLOOKUP(CONCATENATE($A276,BD$1),'Исх-фото'!$A$2:$F$4000,6,FALSE),"-")</f>
        <v>ДА</v>
      </c>
      <c r="BE276" s="9" t="str">
        <f>IFERROR(VLOOKUP(CONCATENATE($A276,BE$1),'Исх-фото'!$A$2:$F$4000,6,FALSE),"-")</f>
        <v>НЕТ</v>
      </c>
      <c r="BF276" s="9" t="str">
        <f>IFERROR(VLOOKUP(CONCATENATE($A276,BF$1),'Исх-фото'!$A$2:$F$4000,6,FALSE),"-")</f>
        <v>НЕТ</v>
      </c>
      <c r="BG276" s="9" t="str">
        <f>IFERROR(VLOOKUP(CONCATENATE($A276,BG$1),'Исх-фото'!$A$2:$F$4000,6,FALSE),"-")</f>
        <v>-</v>
      </c>
      <c r="BH276" s="9" t="str">
        <f>IFERROR(VLOOKUP(CONCATENATE($A276,BH$1),'Исх-фото'!$A$2:$F$4000,6,FALSE),"-")</f>
        <v>ДА</v>
      </c>
      <c r="BI276" s="9" t="str">
        <f>IFERROR(VLOOKUP(CONCATENATE($A276,BI$1),'Исх-фото'!$A$2:$F$4000,6,FALSE),"-")</f>
        <v>ДА</v>
      </c>
      <c r="BJ276" s="37"/>
      <c r="BK276" s="42"/>
      <c r="BR276" s="25"/>
      <c r="BS276" s="25"/>
      <c r="BV276" s="25"/>
      <c r="BW276" s="25"/>
      <c r="BX276" s="25"/>
    </row>
    <row r="277" spans="1:76">
      <c r="A277" s="38">
        <f t="shared" si="39"/>
        <v>78</v>
      </c>
      <c r="B277" s="36">
        <f t="shared" si="38"/>
        <v>38</v>
      </c>
      <c r="C277" s="36">
        <f t="shared" si="38"/>
        <v>2</v>
      </c>
      <c r="D277" s="9" t="str">
        <f>IFERROR(VLOOKUP(CONCATENATE($A277,D$1),'Исх-фото'!$A$2:$F$4000,6,FALSE),"-")</f>
        <v>НЕТ</v>
      </c>
      <c r="E277" s="9" t="str">
        <f>IFERROR(VLOOKUP(CONCATENATE($A277,E$1),'Исх-фото'!$A$2:$F$4000,6,FALSE),"-")</f>
        <v>ДА</v>
      </c>
      <c r="F277" s="9" t="str">
        <f>IFERROR(VLOOKUP(CONCATENATE($A277,F$1),'Исх-фото'!$A$2:$F$4000,6,FALSE),"-")</f>
        <v>-</v>
      </c>
      <c r="G277" s="9" t="str">
        <f>IFERROR(VLOOKUP(CONCATENATE($A277,G$1),'Исх-фото'!$A$2:$F$4000,6,FALSE),"-")</f>
        <v>ДА</v>
      </c>
      <c r="H277" s="9" t="str">
        <f>IFERROR(VLOOKUP(CONCATENATE($A277,H$1),'Исх-фото'!$A$2:$F$4000,6,FALSE),"-")</f>
        <v>-</v>
      </c>
      <c r="I277" s="9" t="str">
        <f>IFERROR(VLOOKUP(CONCATENATE($A277,I$1),'Исх-фото'!$A$2:$F$4000,6,FALSE),"-")</f>
        <v>ДА</v>
      </c>
      <c r="J277" s="9" t="str">
        <f>IFERROR(VLOOKUP(CONCATENATE($A277,J$1),'Исх-фото'!$A$2:$F$4000,6,FALSE),"-")</f>
        <v>ДА</v>
      </c>
      <c r="K277" s="9" t="str">
        <f>IFERROR(VLOOKUP(CONCATENATE($A277,K$1),'Исх-фото'!$A$2:$F$4000,6,FALSE),"-")</f>
        <v>-</v>
      </c>
      <c r="L277" s="9" t="str">
        <f>IFERROR(VLOOKUP(CONCATENATE($A277,L$1),'Исх-фото'!$A$2:$F$4000,6,FALSE),"-")</f>
        <v>-</v>
      </c>
      <c r="M277" s="9" t="str">
        <f>IFERROR(VLOOKUP(CONCATENATE($A277,M$1),'Исх-фото'!$A$2:$F$4000,6,FALSE),"-")</f>
        <v>-</v>
      </c>
      <c r="N277" s="9" t="str">
        <f>IFERROR(VLOOKUP(CONCATENATE($A277,N$1),'Исх-фото'!$A$2:$F$4000,6,FALSE),"-")</f>
        <v>ДА</v>
      </c>
      <c r="O277" s="9" t="str">
        <f>IFERROR(VLOOKUP(CONCATENATE($A277,O$1),'Исх-фото'!$A$2:$F$4000,6,FALSE),"-")</f>
        <v>НЕТ</v>
      </c>
      <c r="P277" s="9" t="str">
        <f>IFERROR(VLOOKUP(CONCATENATE($A277,P$1),'Исх-фото'!$A$2:$F$4000,6,FALSE),"-")</f>
        <v>ДА</v>
      </c>
      <c r="Q277" s="9" t="str">
        <f>IFERROR(VLOOKUP(CONCATENATE($A277,Q$1),'Исх-фото'!$A$2:$F$4000,6,FALSE),"-")</f>
        <v>ДА</v>
      </c>
      <c r="R277" s="9" t="str">
        <f>IFERROR(VLOOKUP(CONCATENATE($A277,R$1),'Исх-фото'!$A$2:$F$4000,6,FALSE),"-")</f>
        <v>ДА</v>
      </c>
      <c r="S277" s="9" t="str">
        <f>IFERROR(VLOOKUP(CONCATENATE($A277,S$1),'Исх-фото'!$A$2:$F$4000,6,FALSE),"-")</f>
        <v>-</v>
      </c>
      <c r="T277" s="9" t="str">
        <f>IFERROR(VLOOKUP(CONCATENATE($A277,T$1),'Исх-фото'!$A$2:$F$4000,6,FALSE),"-")</f>
        <v>НЕТ</v>
      </c>
      <c r="U277" s="9" t="str">
        <f>IFERROR(VLOOKUP(CONCATENATE($A277,U$1),'Исх-фото'!$A$2:$F$4000,6,FALSE),"-")</f>
        <v>ДА</v>
      </c>
      <c r="V277" s="9" t="str">
        <f>IFERROR(VLOOKUP(CONCATENATE($A277,V$1),'Исх-фото'!$A$2:$F$4000,6,FALSE),"-")</f>
        <v>ДА</v>
      </c>
      <c r="W277" s="9" t="str">
        <f>IFERROR(VLOOKUP(CONCATENATE($A277,W$1),'Исх-фото'!$A$2:$F$4000,6,FALSE),"-")</f>
        <v>ДА</v>
      </c>
      <c r="X277" s="9" t="str">
        <f>IFERROR(VLOOKUP(CONCATENATE($A277,X$1),'Исх-фото'!$A$2:$F$4000,6,FALSE),"-")</f>
        <v>НЕТ</v>
      </c>
      <c r="Y277" s="9" t="str">
        <f>IFERROR(VLOOKUP(CONCATENATE($A277,Y$1),'Исх-фото'!$A$2:$F$4000,6,FALSE),"-")</f>
        <v>-</v>
      </c>
      <c r="Z277" s="9" t="str">
        <f>IFERROR(VLOOKUP(CONCATENATE($A277,Z$1),'Исх-фото'!$A$2:$F$4000,6,FALSE),"-")</f>
        <v>НЕТ</v>
      </c>
      <c r="AA277" s="9" t="str">
        <f>IFERROR(VLOOKUP(CONCATENATE($A277,AA$1),'Исх-фото'!$A$2:$F$4000,6,FALSE),"-")</f>
        <v>ДА</v>
      </c>
      <c r="AB277" s="9" t="str">
        <f>IFERROR(VLOOKUP(CONCATENATE($A277,AB$1),'Исх-фото'!$A$2:$F$4000,6,FALSE),"-")</f>
        <v>-</v>
      </c>
      <c r="AC277" s="9" t="str">
        <f>IFERROR(VLOOKUP(CONCATENATE($A277,AC$1),'Исх-фото'!$A$2:$F$4000,6,FALSE),"-")</f>
        <v>-</v>
      </c>
      <c r="AD277" s="9" t="str">
        <f>IFERROR(VLOOKUP(CONCATENATE($A277,AD$1),'Исх-фото'!$A$2:$F$4000,6,FALSE),"-")</f>
        <v>-</v>
      </c>
      <c r="AE277" s="9" t="str">
        <f>IFERROR(VLOOKUP(CONCATENATE($A277,AE$1),'Исх-фото'!$A$2:$F$4000,6,FALSE),"-")</f>
        <v>НЕТ</v>
      </c>
      <c r="AF277" s="9" t="str">
        <f>IFERROR(VLOOKUP(CONCATENATE($A277,AF$1),'Исх-фото'!$A$2:$F$4000,6,FALSE),"-")</f>
        <v>-</v>
      </c>
      <c r="AG277" s="9" t="str">
        <f>IFERROR(VLOOKUP(CONCATENATE($A277,AG$1),'Исх-фото'!$A$2:$F$4000,6,FALSE),"-")</f>
        <v>ДА</v>
      </c>
      <c r="AH277" s="9" t="str">
        <f>IFERROR(VLOOKUP(CONCATENATE($A277,AH$1),'Исх-фото'!$A$2:$F$4000,6,FALSE),"-")</f>
        <v>-</v>
      </c>
      <c r="AI277" s="9" t="str">
        <f>IFERROR(VLOOKUP(CONCATENATE($A277,AI$1),'Исх-фото'!$A$2:$F$4000,6,FALSE),"-")</f>
        <v>ДА</v>
      </c>
      <c r="AJ277" s="9" t="str">
        <f>IFERROR(VLOOKUP(CONCATENATE($A277,AJ$1),'Исх-фото'!$A$2:$F$4000,6,FALSE),"-")</f>
        <v>НЕТ</v>
      </c>
      <c r="AK277" s="9" t="str">
        <f>IFERROR(VLOOKUP(CONCATENATE($A277,AK$1),'Исх-фото'!$A$2:$F$4000,6,FALSE),"-")</f>
        <v>НЕТ</v>
      </c>
      <c r="AL277" s="9" t="str">
        <f>IFERROR(VLOOKUP(CONCATENATE($A277,AL$1),'Исх-фото'!$A$2:$F$4000,6,FALSE),"-")</f>
        <v>НЕТ</v>
      </c>
      <c r="AM277" s="9" t="str">
        <f>IFERROR(VLOOKUP(CONCATENATE($A277,AM$1),'Исх-фото'!$A$2:$F$4000,6,FALSE),"-")</f>
        <v>ДА</v>
      </c>
      <c r="AN277" s="9" t="str">
        <f>IFERROR(VLOOKUP(CONCATENATE($A277,AN$1),'Исх-фото'!$A$2:$F$4000,6,FALSE),"-")</f>
        <v>ДА</v>
      </c>
      <c r="AO277" s="9" t="str">
        <f>IFERROR(VLOOKUP(CONCATENATE($A277,AO$1),'Исх-фото'!$A$2:$F$4000,6,FALSE),"-")</f>
        <v>-</v>
      </c>
      <c r="AP277" s="9" t="str">
        <f>IFERROR(VLOOKUP(CONCATENATE($A277,AP$1),'Исх-фото'!$A$2:$F$4000,6,FALSE),"-")</f>
        <v>НЕТ</v>
      </c>
      <c r="AQ277" s="9" t="str">
        <f>IFERROR(VLOOKUP(CONCATENATE($A277,AQ$1),'Исх-фото'!$A$2:$F$4000,6,FALSE),"-")</f>
        <v>-</v>
      </c>
      <c r="AR277" s="9" t="str">
        <f>IFERROR(VLOOKUP(CONCATENATE($A277,AR$1),'Исх-фото'!$A$2:$F$4000,6,FALSE),"-")</f>
        <v>-</v>
      </c>
      <c r="AS277" s="9" t="str">
        <f>IFERROR(VLOOKUP(CONCATENATE($A277,AS$1),'Исх-фото'!$A$2:$F$4000,6,FALSE),"-")</f>
        <v>ДА</v>
      </c>
      <c r="AT277" s="9" t="str">
        <f>IFERROR(VLOOKUP(CONCATENATE($A277,AT$1),'Исх-фото'!$A$2:$F$4000,6,FALSE),"-")</f>
        <v>-</v>
      </c>
      <c r="AU277" s="9" t="str">
        <f>IFERROR(VLOOKUP(CONCATENATE($A277,AU$1),'Исх-фото'!$A$2:$F$4000,6,FALSE),"-")</f>
        <v>-</v>
      </c>
      <c r="AV277" s="9" t="str">
        <f>IFERROR(VLOOKUP(CONCATENATE($A277,AV$1),'Исх-фото'!$A$2:$F$4000,6,FALSE),"-")</f>
        <v>-</v>
      </c>
      <c r="AW277" s="9" t="str">
        <f>IFERROR(VLOOKUP(CONCATENATE($A277,AW$1),'Исх-фото'!$A$2:$F$4000,6,FALSE),"-")</f>
        <v>НЕТ</v>
      </c>
      <c r="AX277" s="9" t="str">
        <f>IFERROR(VLOOKUP(CONCATENATE($A277,AX$1),'Исх-фото'!$A$2:$F$4000,6,FALSE),"-")</f>
        <v>ДА</v>
      </c>
      <c r="AY277" s="9" t="str">
        <f>IFERROR(VLOOKUP(CONCATENATE($A277,AY$1),'Исх-фото'!$A$2:$F$4000,6,FALSE),"-")</f>
        <v>ДА</v>
      </c>
      <c r="AZ277" s="9" t="str">
        <f>IFERROR(VLOOKUP(CONCATENATE($A277,AZ$1),'Исх-фото'!$A$2:$F$4000,6,FALSE),"-")</f>
        <v>ДА</v>
      </c>
      <c r="BA277" s="9" t="str">
        <f>IFERROR(VLOOKUP(CONCATENATE($A277,BA$1),'Исх-фото'!$A$2:$F$4000,6,FALSE),"-")</f>
        <v>ДА</v>
      </c>
      <c r="BB277" s="9" t="str">
        <f>IFERROR(VLOOKUP(CONCATENATE($A277,BB$1),'Исх-фото'!$A$2:$F$4000,6,FALSE),"-")</f>
        <v>-</v>
      </c>
      <c r="BC277" s="9" t="str">
        <f>IFERROR(VLOOKUP(CONCATENATE($A277,BC$1),'Исх-фото'!$A$2:$F$4000,6,FALSE),"-")</f>
        <v>НЕТ</v>
      </c>
      <c r="BD277" s="9" t="str">
        <f>IFERROR(VLOOKUP(CONCATENATE($A277,BD$1),'Исх-фото'!$A$2:$F$4000,6,FALSE),"-")</f>
        <v>ДА</v>
      </c>
      <c r="BE277" s="9" t="str">
        <f>IFERROR(VLOOKUP(CONCATENATE($A277,BE$1),'Исх-фото'!$A$2:$F$4000,6,FALSE),"-")</f>
        <v>НЕТ</v>
      </c>
      <c r="BF277" s="9" t="str">
        <f>IFERROR(VLOOKUP(CONCATENATE($A277,BF$1),'Исх-фото'!$A$2:$F$4000,6,FALSE),"-")</f>
        <v>-</v>
      </c>
      <c r="BG277" s="9" t="str">
        <f>IFERROR(VLOOKUP(CONCATENATE($A277,BG$1),'Исх-фото'!$A$2:$F$4000,6,FALSE),"-")</f>
        <v>-</v>
      </c>
      <c r="BH277" s="9" t="str">
        <f>IFERROR(VLOOKUP(CONCATENATE($A277,BH$1),'Исх-фото'!$A$2:$F$4000,6,FALSE),"-")</f>
        <v>ДА</v>
      </c>
      <c r="BI277" s="9" t="str">
        <f>IFERROR(VLOOKUP(CONCATENATE($A277,BI$1),'Исх-фото'!$A$2:$F$4000,6,FALSE),"-")</f>
        <v>ДА</v>
      </c>
      <c r="BJ277" s="37"/>
      <c r="BK277" s="42"/>
      <c r="BR277" s="25"/>
      <c r="BS277" s="25"/>
      <c r="BV277" s="25"/>
      <c r="BW277" s="25"/>
      <c r="BX277" s="25"/>
    </row>
    <row r="278" spans="1:76">
      <c r="A278" s="38">
        <f t="shared" si="39"/>
        <v>79</v>
      </c>
      <c r="B278" s="36">
        <f t="shared" si="38"/>
        <v>38</v>
      </c>
      <c r="C278" s="36">
        <f t="shared" si="38"/>
        <v>3</v>
      </c>
      <c r="D278" s="9" t="str">
        <f>IFERROR(VLOOKUP(CONCATENATE($A278,D$1),'Исх-фото'!$A$2:$F$4000,6,FALSE),"-")</f>
        <v>НЕТ</v>
      </c>
      <c r="E278" s="9" t="str">
        <f>IFERROR(VLOOKUP(CONCATENATE($A278,E$1),'Исх-фото'!$A$2:$F$4000,6,FALSE),"-")</f>
        <v>ДА</v>
      </c>
      <c r="F278" s="9" t="str">
        <f>IFERROR(VLOOKUP(CONCATENATE($A278,F$1),'Исх-фото'!$A$2:$F$4000,6,FALSE),"-")</f>
        <v>НЕТ</v>
      </c>
      <c r="G278" s="9" t="str">
        <f>IFERROR(VLOOKUP(CONCATENATE($A278,G$1),'Исх-фото'!$A$2:$F$4000,6,FALSE),"-")</f>
        <v>ДА</v>
      </c>
      <c r="H278" s="9" t="str">
        <f>IFERROR(VLOOKUP(CONCATENATE($A278,H$1),'Исх-фото'!$A$2:$F$4000,6,FALSE),"-")</f>
        <v>-</v>
      </c>
      <c r="I278" s="9" t="str">
        <f>IFERROR(VLOOKUP(CONCATENATE($A278,I$1),'Исх-фото'!$A$2:$F$4000,6,FALSE),"-")</f>
        <v>ДА</v>
      </c>
      <c r="J278" s="9" t="str">
        <f>IFERROR(VLOOKUP(CONCATENATE($A278,J$1),'Исх-фото'!$A$2:$F$4000,6,FALSE),"-")</f>
        <v>ДА</v>
      </c>
      <c r="K278" s="9" t="str">
        <f>IFERROR(VLOOKUP(CONCATENATE($A278,K$1),'Исх-фото'!$A$2:$F$4000,6,FALSE),"-")</f>
        <v>-</v>
      </c>
      <c r="L278" s="9" t="str">
        <f>IFERROR(VLOOKUP(CONCATENATE($A278,L$1),'Исх-фото'!$A$2:$F$4000,6,FALSE),"-")</f>
        <v>-</v>
      </c>
      <c r="M278" s="9" t="str">
        <f>IFERROR(VLOOKUP(CONCATENATE($A278,M$1),'Исх-фото'!$A$2:$F$4000,6,FALSE),"-")</f>
        <v>НЕТ</v>
      </c>
      <c r="N278" s="9" t="str">
        <f>IFERROR(VLOOKUP(CONCATENATE($A278,N$1),'Исх-фото'!$A$2:$F$4000,6,FALSE),"-")</f>
        <v>ДА</v>
      </c>
      <c r="O278" s="9" t="str">
        <f>IFERROR(VLOOKUP(CONCATENATE($A278,O$1),'Исх-фото'!$A$2:$F$4000,6,FALSE),"-")</f>
        <v>ДА</v>
      </c>
      <c r="P278" s="9" t="str">
        <f>IFERROR(VLOOKUP(CONCATENATE($A278,P$1),'Исх-фото'!$A$2:$F$4000,6,FALSE),"-")</f>
        <v>ДА</v>
      </c>
      <c r="Q278" s="9" t="str">
        <f>IFERROR(VLOOKUP(CONCATENATE($A278,Q$1),'Исх-фото'!$A$2:$F$4000,6,FALSE),"-")</f>
        <v>ДА</v>
      </c>
      <c r="R278" s="9" t="str">
        <f>IFERROR(VLOOKUP(CONCATENATE($A278,R$1),'Исх-фото'!$A$2:$F$4000,6,FALSE),"-")</f>
        <v>ДА</v>
      </c>
      <c r="S278" s="9" t="str">
        <f>IFERROR(VLOOKUP(CONCATENATE($A278,S$1),'Исх-фото'!$A$2:$F$4000,6,FALSE),"-")</f>
        <v>-</v>
      </c>
      <c r="T278" s="9" t="str">
        <f>IFERROR(VLOOKUP(CONCATENATE($A278,T$1),'Исх-фото'!$A$2:$F$4000,6,FALSE),"-")</f>
        <v>НЕТ</v>
      </c>
      <c r="U278" s="9" t="str">
        <f>IFERROR(VLOOKUP(CONCATENATE($A278,U$1),'Исх-фото'!$A$2:$F$4000,6,FALSE),"-")</f>
        <v>НЕТ</v>
      </c>
      <c r="V278" s="9" t="str">
        <f>IFERROR(VLOOKUP(CONCATENATE($A278,V$1),'Исх-фото'!$A$2:$F$4000,6,FALSE),"-")</f>
        <v>ДА</v>
      </c>
      <c r="W278" s="9" t="str">
        <f>IFERROR(VLOOKUP(CONCATENATE($A278,W$1),'Исх-фото'!$A$2:$F$4000,6,FALSE),"-")</f>
        <v>ДА</v>
      </c>
      <c r="X278" s="9" t="str">
        <f>IFERROR(VLOOKUP(CONCATENATE($A278,X$1),'Исх-фото'!$A$2:$F$4000,6,FALSE),"-")</f>
        <v>НЕТ</v>
      </c>
      <c r="Y278" s="9" t="str">
        <f>IFERROR(VLOOKUP(CONCATENATE($A278,Y$1),'Исх-фото'!$A$2:$F$4000,6,FALSE),"-")</f>
        <v>НЕТ</v>
      </c>
      <c r="Z278" s="9" t="str">
        <f>IFERROR(VLOOKUP(CONCATENATE($A278,Z$1),'Исх-фото'!$A$2:$F$4000,6,FALSE),"-")</f>
        <v>НЕТ</v>
      </c>
      <c r="AA278" s="9" t="str">
        <f>IFERROR(VLOOKUP(CONCATENATE($A278,AA$1),'Исх-фото'!$A$2:$F$4000,6,FALSE),"-")</f>
        <v>ДА</v>
      </c>
      <c r="AB278" s="9" t="str">
        <f>IFERROR(VLOOKUP(CONCATENATE($A278,AB$1),'Исх-фото'!$A$2:$F$4000,6,FALSE),"-")</f>
        <v>ДА</v>
      </c>
      <c r="AC278" s="9" t="str">
        <f>IFERROR(VLOOKUP(CONCATENATE($A278,AC$1),'Исх-фото'!$A$2:$F$4000,6,FALSE),"-")</f>
        <v>НЕТ</v>
      </c>
      <c r="AD278" s="9" t="str">
        <f>IFERROR(VLOOKUP(CONCATENATE($A278,AD$1),'Исх-фото'!$A$2:$F$4000,6,FALSE),"-")</f>
        <v>-</v>
      </c>
      <c r="AE278" s="9" t="str">
        <f>IFERROR(VLOOKUP(CONCATENATE($A278,AE$1),'Исх-фото'!$A$2:$F$4000,6,FALSE),"-")</f>
        <v>НЕТ</v>
      </c>
      <c r="AF278" s="9" t="str">
        <f>IFERROR(VLOOKUP(CONCATENATE($A278,AF$1),'Исх-фото'!$A$2:$F$4000,6,FALSE),"-")</f>
        <v>-</v>
      </c>
      <c r="AG278" s="9" t="str">
        <f>IFERROR(VLOOKUP(CONCATENATE($A278,AG$1),'Исх-фото'!$A$2:$F$4000,6,FALSE),"-")</f>
        <v>ДА</v>
      </c>
      <c r="AH278" s="9" t="str">
        <f>IFERROR(VLOOKUP(CONCATENATE($A278,AH$1),'Исх-фото'!$A$2:$F$4000,6,FALSE),"-")</f>
        <v>-</v>
      </c>
      <c r="AI278" s="9" t="str">
        <f>IFERROR(VLOOKUP(CONCATENATE($A278,AI$1),'Исх-фото'!$A$2:$F$4000,6,FALSE),"-")</f>
        <v>ДА</v>
      </c>
      <c r="AJ278" s="9" t="str">
        <f>IFERROR(VLOOKUP(CONCATENATE($A278,AJ$1),'Исх-фото'!$A$2:$F$4000,6,FALSE),"-")</f>
        <v>НЕТ</v>
      </c>
      <c r="AK278" s="9" t="str">
        <f>IFERROR(VLOOKUP(CONCATENATE($A278,AK$1),'Исх-фото'!$A$2:$F$4000,6,FALSE),"-")</f>
        <v>-</v>
      </c>
      <c r="AL278" s="9" t="str">
        <f>IFERROR(VLOOKUP(CONCATENATE($A278,AL$1),'Исх-фото'!$A$2:$F$4000,6,FALSE),"-")</f>
        <v>-</v>
      </c>
      <c r="AM278" s="9" t="str">
        <f>IFERROR(VLOOKUP(CONCATENATE($A278,AM$1),'Исх-фото'!$A$2:$F$4000,6,FALSE),"-")</f>
        <v>ДА</v>
      </c>
      <c r="AN278" s="9" t="str">
        <f>IFERROR(VLOOKUP(CONCATENATE($A278,AN$1),'Исх-фото'!$A$2:$F$4000,6,FALSE),"-")</f>
        <v>ДА</v>
      </c>
      <c r="AO278" s="9" t="str">
        <f>IFERROR(VLOOKUP(CONCATENATE($A278,AO$1),'Исх-фото'!$A$2:$F$4000,6,FALSE),"-")</f>
        <v>НЕТ</v>
      </c>
      <c r="AP278" s="9" t="str">
        <f>IFERROR(VLOOKUP(CONCATENATE($A278,AP$1),'Исх-фото'!$A$2:$F$4000,6,FALSE),"-")</f>
        <v>НЕТ</v>
      </c>
      <c r="AQ278" s="9" t="str">
        <f>IFERROR(VLOOKUP(CONCATENATE($A278,AQ$1),'Исх-фото'!$A$2:$F$4000,6,FALSE),"-")</f>
        <v>-</v>
      </c>
      <c r="AR278" s="9" t="str">
        <f>IFERROR(VLOOKUP(CONCATENATE($A278,AR$1),'Исх-фото'!$A$2:$F$4000,6,FALSE),"-")</f>
        <v>-</v>
      </c>
      <c r="AS278" s="9" t="str">
        <f>IFERROR(VLOOKUP(CONCATENATE($A278,AS$1),'Исх-фото'!$A$2:$F$4000,6,FALSE),"-")</f>
        <v>ДА</v>
      </c>
      <c r="AT278" s="9" t="str">
        <f>IFERROR(VLOOKUP(CONCATENATE($A278,AT$1),'Исх-фото'!$A$2:$F$4000,6,FALSE),"-")</f>
        <v>-</v>
      </c>
      <c r="AU278" s="9" t="str">
        <f>IFERROR(VLOOKUP(CONCATENATE($A278,AU$1),'Исх-фото'!$A$2:$F$4000,6,FALSE),"-")</f>
        <v>-</v>
      </c>
      <c r="AV278" s="9" t="str">
        <f>IFERROR(VLOOKUP(CONCATENATE($A278,AV$1),'Исх-фото'!$A$2:$F$4000,6,FALSE),"-")</f>
        <v>-</v>
      </c>
      <c r="AW278" s="9" t="str">
        <f>IFERROR(VLOOKUP(CONCATENATE($A278,AW$1),'Исх-фото'!$A$2:$F$4000,6,FALSE),"-")</f>
        <v>НЕТ</v>
      </c>
      <c r="AX278" s="9" t="str">
        <f>IFERROR(VLOOKUP(CONCATENATE($A278,AX$1),'Исх-фото'!$A$2:$F$4000,6,FALSE),"-")</f>
        <v>ДА</v>
      </c>
      <c r="AY278" s="9" t="str">
        <f>IFERROR(VLOOKUP(CONCATENATE($A278,AY$1),'Исх-фото'!$A$2:$F$4000,6,FALSE),"-")</f>
        <v>ДА</v>
      </c>
      <c r="AZ278" s="9" t="str">
        <f>IFERROR(VLOOKUP(CONCATENATE($A278,AZ$1),'Исх-фото'!$A$2:$F$4000,6,FALSE),"-")</f>
        <v>-</v>
      </c>
      <c r="BA278" s="9" t="str">
        <f>IFERROR(VLOOKUP(CONCATENATE($A278,BA$1),'Исх-фото'!$A$2:$F$4000,6,FALSE),"-")</f>
        <v>ДА</v>
      </c>
      <c r="BB278" s="9" t="str">
        <f>IFERROR(VLOOKUP(CONCATENATE($A278,BB$1),'Исх-фото'!$A$2:$F$4000,6,FALSE),"-")</f>
        <v>ДА</v>
      </c>
      <c r="BC278" s="9" t="str">
        <f>IFERROR(VLOOKUP(CONCATENATE($A278,BC$1),'Исх-фото'!$A$2:$F$4000,6,FALSE),"-")</f>
        <v>НЕТ</v>
      </c>
      <c r="BD278" s="9" t="str">
        <f>IFERROR(VLOOKUP(CONCATENATE($A278,BD$1),'Исх-фото'!$A$2:$F$4000,6,FALSE),"-")</f>
        <v>ДА</v>
      </c>
      <c r="BE278" s="9" t="str">
        <f>IFERROR(VLOOKUP(CONCATENATE($A278,BE$1),'Исх-фото'!$A$2:$F$4000,6,FALSE),"-")</f>
        <v>ДА</v>
      </c>
      <c r="BF278" s="9" t="str">
        <f>IFERROR(VLOOKUP(CONCATENATE($A278,BF$1),'Исх-фото'!$A$2:$F$4000,6,FALSE),"-")</f>
        <v>НЕТ</v>
      </c>
      <c r="BG278" s="9" t="str">
        <f>IFERROR(VLOOKUP(CONCATENATE($A278,BG$1),'Исх-фото'!$A$2:$F$4000,6,FALSE),"-")</f>
        <v>-</v>
      </c>
      <c r="BH278" s="9" t="str">
        <f>IFERROR(VLOOKUP(CONCATENATE($A278,BH$1),'Исх-фото'!$A$2:$F$4000,6,FALSE),"-")</f>
        <v>ДА</v>
      </c>
      <c r="BI278" s="9" t="str">
        <f>IFERROR(VLOOKUP(CONCATENATE($A278,BI$1),'Исх-фото'!$A$2:$F$4000,6,FALSE),"-")</f>
        <v>ДА</v>
      </c>
      <c r="BJ278" s="37"/>
      <c r="BK278" s="42"/>
      <c r="BR278" s="25"/>
      <c r="BS278" s="25"/>
      <c r="BV278" s="25"/>
      <c r="BW278" s="25"/>
      <c r="BX278" s="25"/>
    </row>
    <row r="279" spans="1:76">
      <c r="A279" s="38">
        <f t="shared" si="39"/>
        <v>80</v>
      </c>
      <c r="B279" s="36">
        <f t="shared" si="38"/>
        <v>41</v>
      </c>
      <c r="C279" s="36">
        <f t="shared" si="38"/>
        <v>1</v>
      </c>
      <c r="D279" s="9" t="str">
        <f>IFERROR(VLOOKUP(CONCATENATE($A279,D$1),'Исх-фото'!$A$2:$F$4000,6,FALSE),"-")</f>
        <v>НЕТ</v>
      </c>
      <c r="E279" s="9" t="str">
        <f>IFERROR(VLOOKUP(CONCATENATE($A279,E$1),'Исх-фото'!$A$2:$F$4000,6,FALSE),"-")</f>
        <v>-</v>
      </c>
      <c r="F279" s="9" t="str">
        <f>IFERROR(VLOOKUP(CONCATENATE($A279,F$1),'Исх-фото'!$A$2:$F$4000,6,FALSE),"-")</f>
        <v>-</v>
      </c>
      <c r="G279" s="9" t="str">
        <f>IFERROR(VLOOKUP(CONCATENATE($A279,G$1),'Исх-фото'!$A$2:$F$4000,6,FALSE),"-")</f>
        <v>ДА</v>
      </c>
      <c r="H279" s="9" t="str">
        <f>IFERROR(VLOOKUP(CONCATENATE($A279,H$1),'Исх-фото'!$A$2:$F$4000,6,FALSE),"-")</f>
        <v>-</v>
      </c>
      <c r="I279" s="9" t="str">
        <f>IFERROR(VLOOKUP(CONCATENATE($A279,I$1),'Исх-фото'!$A$2:$F$4000,6,FALSE),"-")</f>
        <v>-</v>
      </c>
      <c r="J279" s="9" t="str">
        <f>IFERROR(VLOOKUP(CONCATENATE($A279,J$1),'Исх-фото'!$A$2:$F$4000,6,FALSE),"-")</f>
        <v>-</v>
      </c>
      <c r="K279" s="9" t="str">
        <f>IFERROR(VLOOKUP(CONCATENATE($A279,K$1),'Исх-фото'!$A$2:$F$4000,6,FALSE),"-")</f>
        <v>-</v>
      </c>
      <c r="L279" s="9" t="str">
        <f>IFERROR(VLOOKUP(CONCATENATE($A279,L$1),'Исх-фото'!$A$2:$F$4000,6,FALSE),"-")</f>
        <v>-</v>
      </c>
      <c r="M279" s="9" t="str">
        <f>IFERROR(VLOOKUP(CONCATENATE($A279,M$1),'Исх-фото'!$A$2:$F$4000,6,FALSE),"-")</f>
        <v>ДА</v>
      </c>
      <c r="N279" s="9" t="str">
        <f>IFERROR(VLOOKUP(CONCATENATE($A279,N$1),'Исх-фото'!$A$2:$F$4000,6,FALSE),"-")</f>
        <v>-</v>
      </c>
      <c r="O279" s="9" t="str">
        <f>IFERROR(VLOOKUP(CONCATENATE($A279,O$1),'Исх-фото'!$A$2:$F$4000,6,FALSE),"-")</f>
        <v>-</v>
      </c>
      <c r="P279" s="9" t="str">
        <f>IFERROR(VLOOKUP(CONCATENATE($A279,P$1),'Исх-фото'!$A$2:$F$4000,6,FALSE),"-")</f>
        <v>-</v>
      </c>
      <c r="Q279" s="9" t="str">
        <f>IFERROR(VLOOKUP(CONCATENATE($A279,Q$1),'Исх-фото'!$A$2:$F$4000,6,FALSE),"-")</f>
        <v>НЕТ</v>
      </c>
      <c r="R279" s="9" t="str">
        <f>IFERROR(VLOOKUP(CONCATENATE($A279,R$1),'Исх-фото'!$A$2:$F$4000,6,FALSE),"-")</f>
        <v>-</v>
      </c>
      <c r="S279" s="9" t="str">
        <f>IFERROR(VLOOKUP(CONCATENATE($A279,S$1),'Исх-фото'!$A$2:$F$4000,6,FALSE),"-")</f>
        <v>-</v>
      </c>
      <c r="T279" s="9" t="str">
        <f>IFERROR(VLOOKUP(CONCATENATE($A279,T$1),'Исх-фото'!$A$2:$F$4000,6,FALSE),"-")</f>
        <v>НЕТ</v>
      </c>
      <c r="U279" s="9" t="str">
        <f>IFERROR(VLOOKUP(CONCATENATE($A279,U$1),'Исх-фото'!$A$2:$F$4000,6,FALSE),"-")</f>
        <v>ДА</v>
      </c>
      <c r="V279" s="9" t="str">
        <f>IFERROR(VLOOKUP(CONCATENATE($A279,V$1),'Исх-фото'!$A$2:$F$4000,6,FALSE),"-")</f>
        <v>-</v>
      </c>
      <c r="W279" s="9" t="str">
        <f>IFERROR(VLOOKUP(CONCATENATE($A279,W$1),'Исх-фото'!$A$2:$F$4000,6,FALSE),"-")</f>
        <v>-</v>
      </c>
      <c r="X279" s="9" t="str">
        <f>IFERROR(VLOOKUP(CONCATENATE($A279,X$1),'Исх-фото'!$A$2:$F$4000,6,FALSE),"-")</f>
        <v>-</v>
      </c>
      <c r="Y279" s="9" t="str">
        <f>IFERROR(VLOOKUP(CONCATENATE($A279,Y$1),'Исх-фото'!$A$2:$F$4000,6,FALSE),"-")</f>
        <v>-</v>
      </c>
      <c r="Z279" s="9" t="str">
        <f>IFERROR(VLOOKUP(CONCATENATE($A279,Z$1),'Исх-фото'!$A$2:$F$4000,6,FALSE),"-")</f>
        <v>НЕТ</v>
      </c>
      <c r="AA279" s="9" t="str">
        <f>IFERROR(VLOOKUP(CONCATENATE($A279,AA$1),'Исх-фото'!$A$2:$F$4000,6,FALSE),"-")</f>
        <v>-</v>
      </c>
      <c r="AB279" s="9" t="str">
        <f>IFERROR(VLOOKUP(CONCATENATE($A279,AB$1),'Исх-фото'!$A$2:$F$4000,6,FALSE),"-")</f>
        <v>-</v>
      </c>
      <c r="AC279" s="9" t="str">
        <f>IFERROR(VLOOKUP(CONCATENATE($A279,AC$1),'Исх-фото'!$A$2:$F$4000,6,FALSE),"-")</f>
        <v>-</v>
      </c>
      <c r="AD279" s="9" t="str">
        <f>IFERROR(VLOOKUP(CONCATENATE($A279,AD$1),'Исх-фото'!$A$2:$F$4000,6,FALSE),"-")</f>
        <v>-</v>
      </c>
      <c r="AE279" s="9" t="str">
        <f>IFERROR(VLOOKUP(CONCATENATE($A279,AE$1),'Исх-фото'!$A$2:$F$4000,6,FALSE),"-")</f>
        <v>-</v>
      </c>
      <c r="AF279" s="9" t="str">
        <f>IFERROR(VLOOKUP(CONCATENATE($A279,AF$1),'Исх-фото'!$A$2:$F$4000,6,FALSE),"-")</f>
        <v>-</v>
      </c>
      <c r="AG279" s="9" t="str">
        <f>IFERROR(VLOOKUP(CONCATENATE($A279,AG$1),'Исх-фото'!$A$2:$F$4000,6,FALSE),"-")</f>
        <v>ДА</v>
      </c>
      <c r="AH279" s="9" t="str">
        <f>IFERROR(VLOOKUP(CONCATENATE($A279,AH$1),'Исх-фото'!$A$2:$F$4000,6,FALSE),"-")</f>
        <v>-</v>
      </c>
      <c r="AI279" s="9" t="str">
        <f>IFERROR(VLOOKUP(CONCATENATE($A279,AI$1),'Исх-фото'!$A$2:$F$4000,6,FALSE),"-")</f>
        <v>НЕТ</v>
      </c>
      <c r="AJ279" s="9" t="str">
        <f>IFERROR(VLOOKUP(CONCATENATE($A279,AJ$1),'Исх-фото'!$A$2:$F$4000,6,FALSE),"-")</f>
        <v>НЕТ</v>
      </c>
      <c r="AK279" s="9" t="str">
        <f>IFERROR(VLOOKUP(CONCATENATE($A279,AK$1),'Исх-фото'!$A$2:$F$4000,6,FALSE),"-")</f>
        <v>НЕТ</v>
      </c>
      <c r="AL279" s="9" t="str">
        <f>IFERROR(VLOOKUP(CONCATENATE($A279,AL$1),'Исх-фото'!$A$2:$F$4000,6,FALSE),"-")</f>
        <v>-</v>
      </c>
      <c r="AM279" s="9" t="str">
        <f>IFERROR(VLOOKUP(CONCATENATE($A279,AM$1),'Исх-фото'!$A$2:$F$4000,6,FALSE),"-")</f>
        <v>ДА</v>
      </c>
      <c r="AN279" s="9" t="str">
        <f>IFERROR(VLOOKUP(CONCATENATE($A279,AN$1),'Исх-фото'!$A$2:$F$4000,6,FALSE),"-")</f>
        <v>ДА</v>
      </c>
      <c r="AO279" s="9" t="str">
        <f>IFERROR(VLOOKUP(CONCATENATE($A279,AO$1),'Исх-фото'!$A$2:$F$4000,6,FALSE),"-")</f>
        <v>-</v>
      </c>
      <c r="AP279" s="9" t="str">
        <f>IFERROR(VLOOKUP(CONCATENATE($A279,AP$1),'Исх-фото'!$A$2:$F$4000,6,FALSE),"-")</f>
        <v>ДА</v>
      </c>
      <c r="AQ279" s="9" t="str">
        <f>IFERROR(VLOOKUP(CONCATENATE($A279,AQ$1),'Исх-фото'!$A$2:$F$4000,6,FALSE),"-")</f>
        <v>-</v>
      </c>
      <c r="AR279" s="9" t="str">
        <f>IFERROR(VLOOKUP(CONCATENATE($A279,AR$1),'Исх-фото'!$A$2:$F$4000,6,FALSE),"-")</f>
        <v>-</v>
      </c>
      <c r="AS279" s="9" t="str">
        <f>IFERROR(VLOOKUP(CONCATENATE($A279,AS$1),'Исх-фото'!$A$2:$F$4000,6,FALSE),"-")</f>
        <v>ДА</v>
      </c>
      <c r="AT279" s="9" t="str">
        <f>IFERROR(VLOOKUP(CONCATENATE($A279,AT$1),'Исх-фото'!$A$2:$F$4000,6,FALSE),"-")</f>
        <v>-</v>
      </c>
      <c r="AU279" s="9" t="str">
        <f>IFERROR(VLOOKUP(CONCATENATE($A279,AU$1),'Исх-фото'!$A$2:$F$4000,6,FALSE),"-")</f>
        <v>-</v>
      </c>
      <c r="AV279" s="9" t="str">
        <f>IFERROR(VLOOKUP(CONCATENATE($A279,AV$1),'Исх-фото'!$A$2:$F$4000,6,FALSE),"-")</f>
        <v>-</v>
      </c>
      <c r="AW279" s="9" t="str">
        <f>IFERROR(VLOOKUP(CONCATENATE($A279,AW$1),'Исх-фото'!$A$2:$F$4000,6,FALSE),"-")</f>
        <v>-</v>
      </c>
      <c r="AX279" s="9" t="str">
        <f>IFERROR(VLOOKUP(CONCATENATE($A279,AX$1),'Исх-фото'!$A$2:$F$4000,6,FALSE),"-")</f>
        <v>-</v>
      </c>
      <c r="AY279" s="9" t="str">
        <f>IFERROR(VLOOKUP(CONCATENATE($A279,AY$1),'Исх-фото'!$A$2:$F$4000,6,FALSE),"-")</f>
        <v>-</v>
      </c>
      <c r="AZ279" s="9" t="str">
        <f>IFERROR(VLOOKUP(CONCATENATE($A279,AZ$1),'Исх-фото'!$A$2:$F$4000,6,FALSE),"-")</f>
        <v>-</v>
      </c>
      <c r="BA279" s="9" t="str">
        <f>IFERROR(VLOOKUP(CONCATENATE($A279,BA$1),'Исх-фото'!$A$2:$F$4000,6,FALSE),"-")</f>
        <v>-</v>
      </c>
      <c r="BB279" s="9" t="str">
        <f>IFERROR(VLOOKUP(CONCATENATE($A279,BB$1),'Исх-фото'!$A$2:$F$4000,6,FALSE),"-")</f>
        <v>НЕТ</v>
      </c>
      <c r="BC279" s="9" t="str">
        <f>IFERROR(VLOOKUP(CONCATENATE($A279,BC$1),'Исх-фото'!$A$2:$F$4000,6,FALSE),"-")</f>
        <v>НЕТ</v>
      </c>
      <c r="BD279" s="9" t="str">
        <f>IFERROR(VLOOKUP(CONCATENATE($A279,BD$1),'Исх-фото'!$A$2:$F$4000,6,FALSE),"-")</f>
        <v>-</v>
      </c>
      <c r="BE279" s="9" t="str">
        <f>IFERROR(VLOOKUP(CONCATENATE($A279,BE$1),'Исх-фото'!$A$2:$F$4000,6,FALSE),"-")</f>
        <v>ДА</v>
      </c>
      <c r="BF279" s="9" t="str">
        <f>IFERROR(VLOOKUP(CONCATENATE($A279,BF$1),'Исх-фото'!$A$2:$F$4000,6,FALSE),"-")</f>
        <v>ДА</v>
      </c>
      <c r="BG279" s="9" t="str">
        <f>IFERROR(VLOOKUP(CONCATENATE($A279,BG$1),'Исх-фото'!$A$2:$F$4000,6,FALSE),"-")</f>
        <v>-</v>
      </c>
      <c r="BH279" s="9" t="str">
        <f>IFERROR(VLOOKUP(CONCATENATE($A279,BH$1),'Исх-фото'!$A$2:$F$4000,6,FALSE),"-")</f>
        <v>-</v>
      </c>
      <c r="BI279" s="9" t="str">
        <f>IFERROR(VLOOKUP(CONCATENATE($A279,BI$1),'Исх-фото'!$A$2:$F$4000,6,FALSE),"-")</f>
        <v>-</v>
      </c>
      <c r="BJ279" s="37"/>
      <c r="BK279" s="42"/>
      <c r="BR279" s="25"/>
      <c r="BS279" s="25"/>
      <c r="BV279" s="25"/>
      <c r="BW279" s="25"/>
      <c r="BX279" s="25"/>
    </row>
    <row r="280" spans="1:76">
      <c r="A280" s="38">
        <f t="shared" si="39"/>
        <v>81</v>
      </c>
      <c r="B280" s="36">
        <f t="shared" si="38"/>
        <v>41</v>
      </c>
      <c r="C280" s="36">
        <f t="shared" si="38"/>
        <v>2</v>
      </c>
      <c r="D280" s="9" t="str">
        <f>IFERROR(VLOOKUP(CONCATENATE($A280,D$1),'Исх-фото'!$A$2:$F$4000,6,FALSE),"-")</f>
        <v>НЕТ</v>
      </c>
      <c r="E280" s="9" t="str">
        <f>IFERROR(VLOOKUP(CONCATENATE($A280,E$1),'Исх-фото'!$A$2:$F$4000,6,FALSE),"-")</f>
        <v>-</v>
      </c>
      <c r="F280" s="9" t="str">
        <f>IFERROR(VLOOKUP(CONCATENATE($A280,F$1),'Исх-фото'!$A$2:$F$4000,6,FALSE),"-")</f>
        <v>ДА</v>
      </c>
      <c r="G280" s="9" t="str">
        <f>IFERROR(VLOOKUP(CONCATENATE($A280,G$1),'Исх-фото'!$A$2:$F$4000,6,FALSE),"-")</f>
        <v>-</v>
      </c>
      <c r="H280" s="9" t="str">
        <f>IFERROR(VLOOKUP(CONCATENATE($A280,H$1),'Исх-фото'!$A$2:$F$4000,6,FALSE),"-")</f>
        <v>-</v>
      </c>
      <c r="I280" s="9" t="str">
        <f>IFERROR(VLOOKUP(CONCATENATE($A280,I$1),'Исх-фото'!$A$2:$F$4000,6,FALSE),"-")</f>
        <v>-</v>
      </c>
      <c r="J280" s="9" t="str">
        <f>IFERROR(VLOOKUP(CONCATENATE($A280,J$1),'Исх-фото'!$A$2:$F$4000,6,FALSE),"-")</f>
        <v>-</v>
      </c>
      <c r="K280" s="9" t="str">
        <f>IFERROR(VLOOKUP(CONCATENATE($A280,K$1),'Исх-фото'!$A$2:$F$4000,6,FALSE),"-")</f>
        <v>-</v>
      </c>
      <c r="L280" s="9" t="str">
        <f>IFERROR(VLOOKUP(CONCATENATE($A280,L$1),'Исх-фото'!$A$2:$F$4000,6,FALSE),"-")</f>
        <v>-</v>
      </c>
      <c r="M280" s="9" t="str">
        <f>IFERROR(VLOOKUP(CONCATENATE($A280,M$1),'Исх-фото'!$A$2:$F$4000,6,FALSE),"-")</f>
        <v>-</v>
      </c>
      <c r="N280" s="9" t="str">
        <f>IFERROR(VLOOKUP(CONCATENATE($A280,N$1),'Исх-фото'!$A$2:$F$4000,6,FALSE),"-")</f>
        <v>-</v>
      </c>
      <c r="O280" s="9" t="str">
        <f>IFERROR(VLOOKUP(CONCATENATE($A280,O$1),'Исх-фото'!$A$2:$F$4000,6,FALSE),"-")</f>
        <v>-</v>
      </c>
      <c r="P280" s="9" t="str">
        <f>IFERROR(VLOOKUP(CONCATENATE($A280,P$1),'Исх-фото'!$A$2:$F$4000,6,FALSE),"-")</f>
        <v>-</v>
      </c>
      <c r="Q280" s="9" t="str">
        <f>IFERROR(VLOOKUP(CONCATENATE($A280,Q$1),'Исх-фото'!$A$2:$F$4000,6,FALSE),"-")</f>
        <v>НЕТ</v>
      </c>
      <c r="R280" s="9" t="str">
        <f>IFERROR(VLOOKUP(CONCATENATE($A280,R$1),'Исх-фото'!$A$2:$F$4000,6,FALSE),"-")</f>
        <v>-</v>
      </c>
      <c r="S280" s="9" t="str">
        <f>IFERROR(VLOOKUP(CONCATENATE($A280,S$1),'Исх-фото'!$A$2:$F$4000,6,FALSE),"-")</f>
        <v>-</v>
      </c>
      <c r="T280" s="9" t="str">
        <f>IFERROR(VLOOKUP(CONCATENATE($A280,T$1),'Исх-фото'!$A$2:$F$4000,6,FALSE),"-")</f>
        <v>НЕТ</v>
      </c>
      <c r="U280" s="9" t="str">
        <f>IFERROR(VLOOKUP(CONCATENATE($A280,U$1),'Исх-фото'!$A$2:$F$4000,6,FALSE),"-")</f>
        <v>НЕТ</v>
      </c>
      <c r="V280" s="9" t="str">
        <f>IFERROR(VLOOKUP(CONCATENATE($A280,V$1),'Исх-фото'!$A$2:$F$4000,6,FALSE),"-")</f>
        <v>-</v>
      </c>
      <c r="W280" s="9" t="str">
        <f>IFERROR(VLOOKUP(CONCATENATE($A280,W$1),'Исх-фото'!$A$2:$F$4000,6,FALSE),"-")</f>
        <v>-</v>
      </c>
      <c r="X280" s="9" t="str">
        <f>IFERROR(VLOOKUP(CONCATENATE($A280,X$1),'Исх-фото'!$A$2:$F$4000,6,FALSE),"-")</f>
        <v>-</v>
      </c>
      <c r="Y280" s="9" t="str">
        <f>IFERROR(VLOOKUP(CONCATENATE($A280,Y$1),'Исх-фото'!$A$2:$F$4000,6,FALSE),"-")</f>
        <v>-</v>
      </c>
      <c r="Z280" s="9" t="str">
        <f>IFERROR(VLOOKUP(CONCATENATE($A280,Z$1),'Исх-фото'!$A$2:$F$4000,6,FALSE),"-")</f>
        <v>НЕТ</v>
      </c>
      <c r="AA280" s="9" t="str">
        <f>IFERROR(VLOOKUP(CONCATENATE($A280,AA$1),'Исх-фото'!$A$2:$F$4000,6,FALSE),"-")</f>
        <v>-</v>
      </c>
      <c r="AB280" s="9" t="str">
        <f>IFERROR(VLOOKUP(CONCATENATE($A280,AB$1),'Исх-фото'!$A$2:$F$4000,6,FALSE),"-")</f>
        <v>-</v>
      </c>
      <c r="AC280" s="9" t="str">
        <f>IFERROR(VLOOKUP(CONCATENATE($A280,AC$1),'Исх-фото'!$A$2:$F$4000,6,FALSE),"-")</f>
        <v>-</v>
      </c>
      <c r="AD280" s="9" t="str">
        <f>IFERROR(VLOOKUP(CONCATENATE($A280,AD$1),'Исх-фото'!$A$2:$F$4000,6,FALSE),"-")</f>
        <v>-</v>
      </c>
      <c r="AE280" s="9" t="str">
        <f>IFERROR(VLOOKUP(CONCATENATE($A280,AE$1),'Исх-фото'!$A$2:$F$4000,6,FALSE),"-")</f>
        <v>-</v>
      </c>
      <c r="AF280" s="9" t="str">
        <f>IFERROR(VLOOKUP(CONCATENATE($A280,AF$1),'Исх-фото'!$A$2:$F$4000,6,FALSE),"-")</f>
        <v>-</v>
      </c>
      <c r="AG280" s="9" t="str">
        <f>IFERROR(VLOOKUP(CONCATENATE($A280,AG$1),'Исх-фото'!$A$2:$F$4000,6,FALSE),"-")</f>
        <v>ДА</v>
      </c>
      <c r="AH280" s="9" t="str">
        <f>IFERROR(VLOOKUP(CONCATENATE($A280,AH$1),'Исх-фото'!$A$2:$F$4000,6,FALSE),"-")</f>
        <v>-</v>
      </c>
      <c r="AI280" s="9" t="str">
        <f>IFERROR(VLOOKUP(CONCATENATE($A280,AI$1),'Исх-фото'!$A$2:$F$4000,6,FALSE),"-")</f>
        <v>ДА</v>
      </c>
      <c r="AJ280" s="9" t="str">
        <f>IFERROR(VLOOKUP(CONCATENATE($A280,AJ$1),'Исх-фото'!$A$2:$F$4000,6,FALSE),"-")</f>
        <v>НЕТ</v>
      </c>
      <c r="AK280" s="9" t="str">
        <f>IFERROR(VLOOKUP(CONCATENATE($A280,AK$1),'Исх-фото'!$A$2:$F$4000,6,FALSE),"-")</f>
        <v>-</v>
      </c>
      <c r="AL280" s="9" t="str">
        <f>IFERROR(VLOOKUP(CONCATENATE($A280,AL$1),'Исх-фото'!$A$2:$F$4000,6,FALSE),"-")</f>
        <v>-</v>
      </c>
      <c r="AM280" s="9" t="str">
        <f>IFERROR(VLOOKUP(CONCATENATE($A280,AM$1),'Исх-фото'!$A$2:$F$4000,6,FALSE),"-")</f>
        <v>ДА</v>
      </c>
      <c r="AN280" s="9" t="str">
        <f>IFERROR(VLOOKUP(CONCATENATE($A280,AN$1),'Исх-фото'!$A$2:$F$4000,6,FALSE),"-")</f>
        <v>ДА</v>
      </c>
      <c r="AO280" s="9" t="str">
        <f>IFERROR(VLOOKUP(CONCATENATE($A280,AO$1),'Исх-фото'!$A$2:$F$4000,6,FALSE),"-")</f>
        <v>-</v>
      </c>
      <c r="AP280" s="9" t="str">
        <f>IFERROR(VLOOKUP(CONCATENATE($A280,AP$1),'Исх-фото'!$A$2:$F$4000,6,FALSE),"-")</f>
        <v>НЕТ</v>
      </c>
      <c r="AQ280" s="9" t="str">
        <f>IFERROR(VLOOKUP(CONCATENATE($A280,AQ$1),'Исх-фото'!$A$2:$F$4000,6,FALSE),"-")</f>
        <v>-</v>
      </c>
      <c r="AR280" s="9" t="str">
        <f>IFERROR(VLOOKUP(CONCATENATE($A280,AR$1),'Исх-фото'!$A$2:$F$4000,6,FALSE),"-")</f>
        <v>-</v>
      </c>
      <c r="AS280" s="9" t="str">
        <f>IFERROR(VLOOKUP(CONCATENATE($A280,AS$1),'Исх-фото'!$A$2:$F$4000,6,FALSE),"-")</f>
        <v>ДА</v>
      </c>
      <c r="AT280" s="9" t="str">
        <f>IFERROR(VLOOKUP(CONCATENATE($A280,AT$1),'Исх-фото'!$A$2:$F$4000,6,FALSE),"-")</f>
        <v>-</v>
      </c>
      <c r="AU280" s="9" t="str">
        <f>IFERROR(VLOOKUP(CONCATENATE($A280,AU$1),'Исх-фото'!$A$2:$F$4000,6,FALSE),"-")</f>
        <v>-</v>
      </c>
      <c r="AV280" s="9" t="str">
        <f>IFERROR(VLOOKUP(CONCATENATE($A280,AV$1),'Исх-фото'!$A$2:$F$4000,6,FALSE),"-")</f>
        <v>ДА</v>
      </c>
      <c r="AW280" s="9" t="str">
        <f>IFERROR(VLOOKUP(CONCATENATE($A280,AW$1),'Исх-фото'!$A$2:$F$4000,6,FALSE),"-")</f>
        <v>-</v>
      </c>
      <c r="AX280" s="9" t="str">
        <f>IFERROR(VLOOKUP(CONCATENATE($A280,AX$1),'Исх-фото'!$A$2:$F$4000,6,FALSE),"-")</f>
        <v>-</v>
      </c>
      <c r="AY280" s="9" t="str">
        <f>IFERROR(VLOOKUP(CONCATENATE($A280,AY$1),'Исх-фото'!$A$2:$F$4000,6,FALSE),"-")</f>
        <v>-</v>
      </c>
      <c r="AZ280" s="9" t="str">
        <f>IFERROR(VLOOKUP(CONCATENATE($A280,AZ$1),'Исх-фото'!$A$2:$F$4000,6,FALSE),"-")</f>
        <v>-</v>
      </c>
      <c r="BA280" s="9" t="str">
        <f>IFERROR(VLOOKUP(CONCATENATE($A280,BA$1),'Исх-фото'!$A$2:$F$4000,6,FALSE),"-")</f>
        <v>-</v>
      </c>
      <c r="BB280" s="9" t="str">
        <f>IFERROR(VLOOKUP(CONCATENATE($A280,BB$1),'Исх-фото'!$A$2:$F$4000,6,FALSE),"-")</f>
        <v>НЕТ</v>
      </c>
      <c r="BC280" s="9" t="str">
        <f>IFERROR(VLOOKUP(CONCATENATE($A280,BC$1),'Исх-фото'!$A$2:$F$4000,6,FALSE),"-")</f>
        <v>НЕТ</v>
      </c>
      <c r="BD280" s="9" t="str">
        <f>IFERROR(VLOOKUP(CONCATENATE($A280,BD$1),'Исх-фото'!$A$2:$F$4000,6,FALSE),"-")</f>
        <v>-</v>
      </c>
      <c r="BE280" s="9" t="str">
        <f>IFERROR(VLOOKUP(CONCATENATE($A280,BE$1),'Исх-фото'!$A$2:$F$4000,6,FALSE),"-")</f>
        <v>НЕТ</v>
      </c>
      <c r="BF280" s="9" t="str">
        <f>IFERROR(VLOOKUP(CONCATENATE($A280,BF$1),'Исх-фото'!$A$2:$F$4000,6,FALSE),"-")</f>
        <v>-</v>
      </c>
      <c r="BG280" s="9" t="str">
        <f>IFERROR(VLOOKUP(CONCATENATE($A280,BG$1),'Исх-фото'!$A$2:$F$4000,6,FALSE),"-")</f>
        <v>-</v>
      </c>
      <c r="BH280" s="9" t="str">
        <f>IFERROR(VLOOKUP(CONCATENATE($A280,BH$1),'Исх-фото'!$A$2:$F$4000,6,FALSE),"-")</f>
        <v>-</v>
      </c>
      <c r="BI280" s="9" t="str">
        <f>IFERROR(VLOOKUP(CONCATENATE($A280,BI$1),'Исх-фото'!$A$2:$F$4000,6,FALSE),"-")</f>
        <v>-</v>
      </c>
      <c r="BJ280" s="37"/>
      <c r="BK280" s="42"/>
      <c r="BR280" s="25"/>
      <c r="BS280" s="25"/>
      <c r="BV280" s="25"/>
      <c r="BW280" s="25"/>
      <c r="BX280" s="25"/>
    </row>
    <row r="281" spans="1:76">
      <c r="A281" s="38">
        <f t="shared" si="39"/>
        <v>82</v>
      </c>
      <c r="B281" s="36">
        <f t="shared" ref="B281:C296" si="40">B84</f>
        <v>41</v>
      </c>
      <c r="C281" s="36">
        <f t="shared" si="40"/>
        <v>3</v>
      </c>
      <c r="D281" s="9" t="str">
        <f>IFERROR(VLOOKUP(CONCATENATE($A281,D$1),'Исх-фото'!$A$2:$F$4000,6,FALSE),"-")</f>
        <v>НЕТ</v>
      </c>
      <c r="E281" s="9" t="str">
        <f>IFERROR(VLOOKUP(CONCATENATE($A281,E$1),'Исх-фото'!$A$2:$F$4000,6,FALSE),"-")</f>
        <v>-</v>
      </c>
      <c r="F281" s="9" t="str">
        <f>IFERROR(VLOOKUP(CONCATENATE($A281,F$1),'Исх-фото'!$A$2:$F$4000,6,FALSE),"-")</f>
        <v>-</v>
      </c>
      <c r="G281" s="9" t="str">
        <f>IFERROR(VLOOKUP(CONCATENATE($A281,G$1),'Исх-фото'!$A$2:$F$4000,6,FALSE),"-")</f>
        <v>-</v>
      </c>
      <c r="H281" s="9" t="str">
        <f>IFERROR(VLOOKUP(CONCATENATE($A281,H$1),'Исх-фото'!$A$2:$F$4000,6,FALSE),"-")</f>
        <v>-</v>
      </c>
      <c r="I281" s="9" t="str">
        <f>IFERROR(VLOOKUP(CONCATENATE($A281,I$1),'Исх-фото'!$A$2:$F$4000,6,FALSE),"-")</f>
        <v>-</v>
      </c>
      <c r="J281" s="9" t="str">
        <f>IFERROR(VLOOKUP(CONCATENATE($A281,J$1),'Исх-фото'!$A$2:$F$4000,6,FALSE),"-")</f>
        <v>-</v>
      </c>
      <c r="K281" s="9" t="str">
        <f>IFERROR(VLOOKUP(CONCATENATE($A281,K$1),'Исх-фото'!$A$2:$F$4000,6,FALSE),"-")</f>
        <v>-</v>
      </c>
      <c r="L281" s="9" t="str">
        <f>IFERROR(VLOOKUP(CONCATENATE($A281,L$1),'Исх-фото'!$A$2:$F$4000,6,FALSE),"-")</f>
        <v>-</v>
      </c>
      <c r="M281" s="9" t="str">
        <f>IFERROR(VLOOKUP(CONCATENATE($A281,M$1),'Исх-фото'!$A$2:$F$4000,6,FALSE),"-")</f>
        <v>-</v>
      </c>
      <c r="N281" s="9" t="str">
        <f>IFERROR(VLOOKUP(CONCATENATE($A281,N$1),'Исх-фото'!$A$2:$F$4000,6,FALSE),"-")</f>
        <v>-</v>
      </c>
      <c r="O281" s="9" t="str">
        <f>IFERROR(VLOOKUP(CONCATENATE($A281,O$1),'Исх-фото'!$A$2:$F$4000,6,FALSE),"-")</f>
        <v>-</v>
      </c>
      <c r="P281" s="9" t="str">
        <f>IFERROR(VLOOKUP(CONCATENATE($A281,P$1),'Исх-фото'!$A$2:$F$4000,6,FALSE),"-")</f>
        <v>-</v>
      </c>
      <c r="Q281" s="9" t="str">
        <f>IFERROR(VLOOKUP(CONCATENATE($A281,Q$1),'Исх-фото'!$A$2:$F$4000,6,FALSE),"-")</f>
        <v>НЕТ</v>
      </c>
      <c r="R281" s="9" t="str">
        <f>IFERROR(VLOOKUP(CONCATENATE($A281,R$1),'Исх-фото'!$A$2:$F$4000,6,FALSE),"-")</f>
        <v>-</v>
      </c>
      <c r="S281" s="9" t="str">
        <f>IFERROR(VLOOKUP(CONCATENATE($A281,S$1),'Исх-фото'!$A$2:$F$4000,6,FALSE),"-")</f>
        <v>-</v>
      </c>
      <c r="T281" s="9" t="str">
        <f>IFERROR(VLOOKUP(CONCATENATE($A281,T$1),'Исх-фото'!$A$2:$F$4000,6,FALSE),"-")</f>
        <v>НЕТ</v>
      </c>
      <c r="U281" s="9" t="str">
        <f>IFERROR(VLOOKUP(CONCATENATE($A281,U$1),'Исх-фото'!$A$2:$F$4000,6,FALSE),"-")</f>
        <v>ДА</v>
      </c>
      <c r="V281" s="9" t="str">
        <f>IFERROR(VLOOKUP(CONCATENATE($A281,V$1),'Исх-фото'!$A$2:$F$4000,6,FALSE),"-")</f>
        <v>-</v>
      </c>
      <c r="W281" s="9" t="str">
        <f>IFERROR(VLOOKUP(CONCATENATE($A281,W$1),'Исх-фото'!$A$2:$F$4000,6,FALSE),"-")</f>
        <v>-</v>
      </c>
      <c r="X281" s="9" t="str">
        <f>IFERROR(VLOOKUP(CONCATENATE($A281,X$1),'Исх-фото'!$A$2:$F$4000,6,FALSE),"-")</f>
        <v>-</v>
      </c>
      <c r="Y281" s="9" t="str">
        <f>IFERROR(VLOOKUP(CONCATENATE($A281,Y$1),'Исх-фото'!$A$2:$F$4000,6,FALSE),"-")</f>
        <v>-</v>
      </c>
      <c r="Z281" s="9" t="str">
        <f>IFERROR(VLOOKUP(CONCATENATE($A281,Z$1),'Исх-фото'!$A$2:$F$4000,6,FALSE),"-")</f>
        <v>НЕТ</v>
      </c>
      <c r="AA281" s="9" t="str">
        <f>IFERROR(VLOOKUP(CONCATENATE($A281,AA$1),'Исх-фото'!$A$2:$F$4000,6,FALSE),"-")</f>
        <v>-</v>
      </c>
      <c r="AB281" s="9" t="str">
        <f>IFERROR(VLOOKUP(CONCATENATE($A281,AB$1),'Исх-фото'!$A$2:$F$4000,6,FALSE),"-")</f>
        <v>-</v>
      </c>
      <c r="AC281" s="9" t="str">
        <f>IFERROR(VLOOKUP(CONCATENATE($A281,AC$1),'Исх-фото'!$A$2:$F$4000,6,FALSE),"-")</f>
        <v>-</v>
      </c>
      <c r="AD281" s="9" t="str">
        <f>IFERROR(VLOOKUP(CONCATENATE($A281,AD$1),'Исх-фото'!$A$2:$F$4000,6,FALSE),"-")</f>
        <v>-</v>
      </c>
      <c r="AE281" s="9" t="str">
        <f>IFERROR(VLOOKUP(CONCATENATE($A281,AE$1),'Исх-фото'!$A$2:$F$4000,6,FALSE),"-")</f>
        <v>-</v>
      </c>
      <c r="AF281" s="9" t="str">
        <f>IFERROR(VLOOKUP(CONCATENATE($A281,AF$1),'Исх-фото'!$A$2:$F$4000,6,FALSE),"-")</f>
        <v>-</v>
      </c>
      <c r="AG281" s="9" t="str">
        <f>IFERROR(VLOOKUP(CONCATENATE($A281,AG$1),'Исх-фото'!$A$2:$F$4000,6,FALSE),"-")</f>
        <v>ДА</v>
      </c>
      <c r="AH281" s="9" t="str">
        <f>IFERROR(VLOOKUP(CONCATENATE($A281,AH$1),'Исх-фото'!$A$2:$F$4000,6,FALSE),"-")</f>
        <v>-</v>
      </c>
      <c r="AI281" s="9" t="str">
        <f>IFERROR(VLOOKUP(CONCATENATE($A281,AI$1),'Исх-фото'!$A$2:$F$4000,6,FALSE),"-")</f>
        <v>-</v>
      </c>
      <c r="AJ281" s="9" t="str">
        <f>IFERROR(VLOOKUP(CONCATENATE($A281,AJ$1),'Исх-фото'!$A$2:$F$4000,6,FALSE),"-")</f>
        <v>НЕТ</v>
      </c>
      <c r="AK281" s="9" t="str">
        <f>IFERROR(VLOOKUP(CONCATENATE($A281,AK$1),'Исх-фото'!$A$2:$F$4000,6,FALSE),"-")</f>
        <v>-</v>
      </c>
      <c r="AL281" s="9" t="str">
        <f>IFERROR(VLOOKUP(CONCATENATE($A281,AL$1),'Исх-фото'!$A$2:$F$4000,6,FALSE),"-")</f>
        <v>-</v>
      </c>
      <c r="AM281" s="9" t="str">
        <f>IFERROR(VLOOKUP(CONCATENATE($A281,AM$1),'Исх-фото'!$A$2:$F$4000,6,FALSE),"-")</f>
        <v>ДА</v>
      </c>
      <c r="AN281" s="9" t="str">
        <f>IFERROR(VLOOKUP(CONCATENATE($A281,AN$1),'Исх-фото'!$A$2:$F$4000,6,FALSE),"-")</f>
        <v>ДА</v>
      </c>
      <c r="AO281" s="9" t="str">
        <f>IFERROR(VLOOKUP(CONCATENATE($A281,AO$1),'Исх-фото'!$A$2:$F$4000,6,FALSE),"-")</f>
        <v>-</v>
      </c>
      <c r="AP281" s="9" t="str">
        <f>IFERROR(VLOOKUP(CONCATENATE($A281,AP$1),'Исх-фото'!$A$2:$F$4000,6,FALSE),"-")</f>
        <v>НЕТ</v>
      </c>
      <c r="AQ281" s="9" t="str">
        <f>IFERROR(VLOOKUP(CONCATENATE($A281,AQ$1),'Исх-фото'!$A$2:$F$4000,6,FALSE),"-")</f>
        <v>-</v>
      </c>
      <c r="AR281" s="9" t="str">
        <f>IFERROR(VLOOKUP(CONCATENATE($A281,AR$1),'Исх-фото'!$A$2:$F$4000,6,FALSE),"-")</f>
        <v>-</v>
      </c>
      <c r="AS281" s="9" t="str">
        <f>IFERROR(VLOOKUP(CONCATENATE($A281,AS$1),'Исх-фото'!$A$2:$F$4000,6,FALSE),"-")</f>
        <v>ДА</v>
      </c>
      <c r="AT281" s="9" t="str">
        <f>IFERROR(VLOOKUP(CONCATENATE($A281,AT$1),'Исх-фото'!$A$2:$F$4000,6,FALSE),"-")</f>
        <v>-</v>
      </c>
      <c r="AU281" s="9" t="str">
        <f>IFERROR(VLOOKUP(CONCATENATE($A281,AU$1),'Исх-фото'!$A$2:$F$4000,6,FALSE),"-")</f>
        <v>-</v>
      </c>
      <c r="AV281" s="9" t="str">
        <f>IFERROR(VLOOKUP(CONCATENATE($A281,AV$1),'Исх-фото'!$A$2:$F$4000,6,FALSE),"-")</f>
        <v>НЕТ</v>
      </c>
      <c r="AW281" s="9" t="str">
        <f>IFERROR(VLOOKUP(CONCATENATE($A281,AW$1),'Исх-фото'!$A$2:$F$4000,6,FALSE),"-")</f>
        <v>-</v>
      </c>
      <c r="AX281" s="9" t="str">
        <f>IFERROR(VLOOKUP(CONCATENATE($A281,AX$1),'Исх-фото'!$A$2:$F$4000,6,FALSE),"-")</f>
        <v>-</v>
      </c>
      <c r="AY281" s="9" t="str">
        <f>IFERROR(VLOOKUP(CONCATENATE($A281,AY$1),'Исх-фото'!$A$2:$F$4000,6,FALSE),"-")</f>
        <v>-</v>
      </c>
      <c r="AZ281" s="9" t="str">
        <f>IFERROR(VLOOKUP(CONCATENATE($A281,AZ$1),'Исх-фото'!$A$2:$F$4000,6,FALSE),"-")</f>
        <v>-</v>
      </c>
      <c r="BA281" s="9" t="str">
        <f>IFERROR(VLOOKUP(CONCATENATE($A281,BA$1),'Исх-фото'!$A$2:$F$4000,6,FALSE),"-")</f>
        <v>-</v>
      </c>
      <c r="BB281" s="9" t="str">
        <f>IFERROR(VLOOKUP(CONCATENATE($A281,BB$1),'Исх-фото'!$A$2:$F$4000,6,FALSE),"-")</f>
        <v>НЕТ</v>
      </c>
      <c r="BC281" s="9" t="str">
        <f>IFERROR(VLOOKUP(CONCATENATE($A281,BC$1),'Исх-фото'!$A$2:$F$4000,6,FALSE),"-")</f>
        <v>НЕТ</v>
      </c>
      <c r="BD281" s="9" t="str">
        <f>IFERROR(VLOOKUP(CONCATENATE($A281,BD$1),'Исх-фото'!$A$2:$F$4000,6,FALSE),"-")</f>
        <v>-</v>
      </c>
      <c r="BE281" s="9" t="str">
        <f>IFERROR(VLOOKUP(CONCATENATE($A281,BE$1),'Исх-фото'!$A$2:$F$4000,6,FALSE),"-")</f>
        <v>НЕТ</v>
      </c>
      <c r="BF281" s="9" t="str">
        <f>IFERROR(VLOOKUP(CONCATENATE($A281,BF$1),'Исх-фото'!$A$2:$F$4000,6,FALSE),"-")</f>
        <v>-</v>
      </c>
      <c r="BG281" s="9" t="str">
        <f>IFERROR(VLOOKUP(CONCATENATE($A281,BG$1),'Исх-фото'!$A$2:$F$4000,6,FALSE),"-")</f>
        <v>-</v>
      </c>
      <c r="BH281" s="9" t="str">
        <f>IFERROR(VLOOKUP(CONCATENATE($A281,BH$1),'Исх-фото'!$A$2:$F$4000,6,FALSE),"-")</f>
        <v>-</v>
      </c>
      <c r="BI281" s="9" t="str">
        <f>IFERROR(VLOOKUP(CONCATENATE($A281,BI$1),'Исх-фото'!$A$2:$F$4000,6,FALSE),"-")</f>
        <v>НЕТ</v>
      </c>
      <c r="BJ281" s="37"/>
      <c r="BK281" s="42"/>
      <c r="BR281" s="25"/>
      <c r="BS281" s="25"/>
      <c r="BV281" s="25"/>
      <c r="BW281" s="25"/>
      <c r="BX281" s="25"/>
    </row>
    <row r="282" spans="1:76">
      <c r="A282" s="38">
        <f t="shared" si="39"/>
        <v>83</v>
      </c>
      <c r="B282" s="36">
        <f t="shared" si="40"/>
        <v>42</v>
      </c>
      <c r="C282" s="36">
        <f t="shared" si="40"/>
        <v>1</v>
      </c>
      <c r="D282" s="9" t="str">
        <f>IFERROR(VLOOKUP(CONCATENATE($A282,D$1),'Исх-фото'!$A$2:$F$4000,6,FALSE),"-")</f>
        <v>НЕТ</v>
      </c>
      <c r="E282" s="9" t="str">
        <f>IFERROR(VLOOKUP(CONCATENATE($A282,E$1),'Исх-фото'!$A$2:$F$4000,6,FALSE),"-")</f>
        <v>-</v>
      </c>
      <c r="F282" s="9" t="str">
        <f>IFERROR(VLOOKUP(CONCATENATE($A282,F$1),'Исх-фото'!$A$2:$F$4000,6,FALSE),"-")</f>
        <v>-</v>
      </c>
      <c r="G282" s="9" t="str">
        <f>IFERROR(VLOOKUP(CONCATENATE($A282,G$1),'Исх-фото'!$A$2:$F$4000,6,FALSE),"-")</f>
        <v>-</v>
      </c>
      <c r="H282" s="9" t="str">
        <f>IFERROR(VLOOKUP(CONCATENATE($A282,H$1),'Исх-фото'!$A$2:$F$4000,6,FALSE),"-")</f>
        <v>-</v>
      </c>
      <c r="I282" s="9" t="str">
        <f>IFERROR(VLOOKUP(CONCATENATE($A282,I$1),'Исх-фото'!$A$2:$F$4000,6,FALSE),"-")</f>
        <v>-</v>
      </c>
      <c r="J282" s="9" t="str">
        <f>IFERROR(VLOOKUP(CONCATENATE($A282,J$1),'Исх-фото'!$A$2:$F$4000,6,FALSE),"-")</f>
        <v>-</v>
      </c>
      <c r="K282" s="9" t="str">
        <f>IFERROR(VLOOKUP(CONCATENATE($A282,K$1),'Исх-фото'!$A$2:$F$4000,6,FALSE),"-")</f>
        <v>-</v>
      </c>
      <c r="L282" s="9" t="str">
        <f>IFERROR(VLOOKUP(CONCATENATE($A282,L$1),'Исх-фото'!$A$2:$F$4000,6,FALSE),"-")</f>
        <v>-</v>
      </c>
      <c r="M282" s="9" t="str">
        <f>IFERROR(VLOOKUP(CONCATENATE($A282,M$1),'Исх-фото'!$A$2:$F$4000,6,FALSE),"-")</f>
        <v>-</v>
      </c>
      <c r="N282" s="9" t="str">
        <f>IFERROR(VLOOKUP(CONCATENATE($A282,N$1),'Исх-фото'!$A$2:$F$4000,6,FALSE),"-")</f>
        <v>-</v>
      </c>
      <c r="O282" s="9" t="str">
        <f>IFERROR(VLOOKUP(CONCATENATE($A282,O$1),'Исх-фото'!$A$2:$F$4000,6,FALSE),"-")</f>
        <v>-</v>
      </c>
      <c r="P282" s="9" t="str">
        <f>IFERROR(VLOOKUP(CONCATENATE($A282,P$1),'Исх-фото'!$A$2:$F$4000,6,FALSE),"-")</f>
        <v>-</v>
      </c>
      <c r="Q282" s="9" t="str">
        <f>IFERROR(VLOOKUP(CONCATENATE($A282,Q$1),'Исх-фото'!$A$2:$F$4000,6,FALSE),"-")</f>
        <v>НЕТ</v>
      </c>
      <c r="R282" s="9" t="str">
        <f>IFERROR(VLOOKUP(CONCATENATE($A282,R$1),'Исх-фото'!$A$2:$F$4000,6,FALSE),"-")</f>
        <v>-</v>
      </c>
      <c r="S282" s="9" t="str">
        <f>IFERROR(VLOOKUP(CONCATENATE($A282,S$1),'Исх-фото'!$A$2:$F$4000,6,FALSE),"-")</f>
        <v>НЕТ</v>
      </c>
      <c r="T282" s="9" t="str">
        <f>IFERROR(VLOOKUP(CONCATENATE($A282,T$1),'Исх-фото'!$A$2:$F$4000,6,FALSE),"-")</f>
        <v>НЕТ</v>
      </c>
      <c r="U282" s="9" t="str">
        <f>IFERROR(VLOOKUP(CONCATENATE($A282,U$1),'Исх-фото'!$A$2:$F$4000,6,FALSE),"-")</f>
        <v>НЕТ</v>
      </c>
      <c r="V282" s="9" t="str">
        <f>IFERROR(VLOOKUP(CONCATENATE($A282,V$1),'Исх-фото'!$A$2:$F$4000,6,FALSE),"-")</f>
        <v>-</v>
      </c>
      <c r="W282" s="9" t="str">
        <f>IFERROR(VLOOKUP(CONCATENATE($A282,W$1),'Исх-фото'!$A$2:$F$4000,6,FALSE),"-")</f>
        <v>-</v>
      </c>
      <c r="X282" s="9" t="str">
        <f>IFERROR(VLOOKUP(CONCATENATE($A282,X$1),'Исх-фото'!$A$2:$F$4000,6,FALSE),"-")</f>
        <v>-</v>
      </c>
      <c r="Y282" s="9" t="str">
        <f>IFERROR(VLOOKUP(CONCATENATE($A282,Y$1),'Исх-фото'!$A$2:$F$4000,6,FALSE),"-")</f>
        <v>-</v>
      </c>
      <c r="Z282" s="9" t="str">
        <f>IFERROR(VLOOKUP(CONCATENATE($A282,Z$1),'Исх-фото'!$A$2:$F$4000,6,FALSE),"-")</f>
        <v>НЕТ</v>
      </c>
      <c r="AA282" s="9" t="str">
        <f>IFERROR(VLOOKUP(CONCATENATE($A282,AA$1),'Исх-фото'!$A$2:$F$4000,6,FALSE),"-")</f>
        <v>-</v>
      </c>
      <c r="AB282" s="9" t="str">
        <f>IFERROR(VLOOKUP(CONCATENATE($A282,AB$1),'Исх-фото'!$A$2:$F$4000,6,FALSE),"-")</f>
        <v>-</v>
      </c>
      <c r="AC282" s="9" t="str">
        <f>IFERROR(VLOOKUP(CONCATENATE($A282,AC$1),'Исх-фото'!$A$2:$F$4000,6,FALSE),"-")</f>
        <v>-</v>
      </c>
      <c r="AD282" s="9" t="str">
        <f>IFERROR(VLOOKUP(CONCATENATE($A282,AD$1),'Исх-фото'!$A$2:$F$4000,6,FALSE),"-")</f>
        <v>-</v>
      </c>
      <c r="AE282" s="9" t="str">
        <f>IFERROR(VLOOKUP(CONCATENATE($A282,AE$1),'Исх-фото'!$A$2:$F$4000,6,FALSE),"-")</f>
        <v>-</v>
      </c>
      <c r="AF282" s="9" t="str">
        <f>IFERROR(VLOOKUP(CONCATENATE($A282,AF$1),'Исх-фото'!$A$2:$F$4000,6,FALSE),"-")</f>
        <v>-</v>
      </c>
      <c r="AG282" s="9" t="str">
        <f>IFERROR(VLOOKUP(CONCATENATE($A282,AG$1),'Исх-фото'!$A$2:$F$4000,6,FALSE),"-")</f>
        <v>ДА</v>
      </c>
      <c r="AH282" s="9" t="str">
        <f>IFERROR(VLOOKUP(CONCATENATE($A282,AH$1),'Исх-фото'!$A$2:$F$4000,6,FALSE),"-")</f>
        <v>-</v>
      </c>
      <c r="AI282" s="9" t="str">
        <f>IFERROR(VLOOKUP(CONCATENATE($A282,AI$1),'Исх-фото'!$A$2:$F$4000,6,FALSE),"-")</f>
        <v>НЕТ</v>
      </c>
      <c r="AJ282" s="9" t="str">
        <f>IFERROR(VLOOKUP(CONCATENATE($A282,AJ$1),'Исх-фото'!$A$2:$F$4000,6,FALSE),"-")</f>
        <v>НЕТ</v>
      </c>
      <c r="AK282" s="9" t="str">
        <f>IFERROR(VLOOKUP(CONCATENATE($A282,AK$1),'Исх-фото'!$A$2:$F$4000,6,FALSE),"-")</f>
        <v>ДА</v>
      </c>
      <c r="AL282" s="9" t="str">
        <f>IFERROR(VLOOKUP(CONCATENATE($A282,AL$1),'Исх-фото'!$A$2:$F$4000,6,FALSE),"-")</f>
        <v>НЕТ</v>
      </c>
      <c r="AM282" s="9" t="str">
        <f>IFERROR(VLOOKUP(CONCATENATE($A282,AM$1),'Исх-фото'!$A$2:$F$4000,6,FALSE),"-")</f>
        <v>ДА</v>
      </c>
      <c r="AN282" s="9" t="str">
        <f>IFERROR(VLOOKUP(CONCATENATE($A282,AN$1),'Исх-фото'!$A$2:$F$4000,6,FALSE),"-")</f>
        <v>ДА</v>
      </c>
      <c r="AO282" s="9" t="str">
        <f>IFERROR(VLOOKUP(CONCATENATE($A282,AO$1),'Исх-фото'!$A$2:$F$4000,6,FALSE),"-")</f>
        <v>-</v>
      </c>
      <c r="AP282" s="9" t="str">
        <f>IFERROR(VLOOKUP(CONCATENATE($A282,AP$1),'Исх-фото'!$A$2:$F$4000,6,FALSE),"-")</f>
        <v>НЕТ</v>
      </c>
      <c r="AQ282" s="9" t="str">
        <f>IFERROR(VLOOKUP(CONCATENATE($A282,AQ$1),'Исх-фото'!$A$2:$F$4000,6,FALSE),"-")</f>
        <v>-</v>
      </c>
      <c r="AR282" s="9" t="str">
        <f>IFERROR(VLOOKUP(CONCATENATE($A282,AR$1),'Исх-фото'!$A$2:$F$4000,6,FALSE),"-")</f>
        <v>-</v>
      </c>
      <c r="AS282" s="9" t="str">
        <f>IFERROR(VLOOKUP(CONCATENATE($A282,AS$1),'Исх-фото'!$A$2:$F$4000,6,FALSE),"-")</f>
        <v>ДА</v>
      </c>
      <c r="AT282" s="9" t="str">
        <f>IFERROR(VLOOKUP(CONCATENATE($A282,AT$1),'Исх-фото'!$A$2:$F$4000,6,FALSE),"-")</f>
        <v>-</v>
      </c>
      <c r="AU282" s="9" t="str">
        <f>IFERROR(VLOOKUP(CONCATENATE($A282,AU$1),'Исх-фото'!$A$2:$F$4000,6,FALSE),"-")</f>
        <v>-</v>
      </c>
      <c r="AV282" s="9" t="str">
        <f>IFERROR(VLOOKUP(CONCATENATE($A282,AV$1),'Исх-фото'!$A$2:$F$4000,6,FALSE),"-")</f>
        <v>-</v>
      </c>
      <c r="AW282" s="9" t="str">
        <f>IFERROR(VLOOKUP(CONCATENATE($A282,AW$1),'Исх-фото'!$A$2:$F$4000,6,FALSE),"-")</f>
        <v>НЕТ</v>
      </c>
      <c r="AX282" s="9" t="str">
        <f>IFERROR(VLOOKUP(CONCATENATE($A282,AX$1),'Исх-фото'!$A$2:$F$4000,6,FALSE),"-")</f>
        <v>-</v>
      </c>
      <c r="AY282" s="9" t="str">
        <f>IFERROR(VLOOKUP(CONCATENATE($A282,AY$1),'Исх-фото'!$A$2:$F$4000,6,FALSE),"-")</f>
        <v>-</v>
      </c>
      <c r="AZ282" s="9" t="str">
        <f>IFERROR(VLOOKUP(CONCATENATE($A282,AZ$1),'Исх-фото'!$A$2:$F$4000,6,FALSE),"-")</f>
        <v>ДА</v>
      </c>
      <c r="BA282" s="9" t="str">
        <f>IFERROR(VLOOKUP(CONCATENATE($A282,BA$1),'Исх-фото'!$A$2:$F$4000,6,FALSE),"-")</f>
        <v>-</v>
      </c>
      <c r="BB282" s="9" t="str">
        <f>IFERROR(VLOOKUP(CONCATENATE($A282,BB$1),'Исх-фото'!$A$2:$F$4000,6,FALSE),"-")</f>
        <v>НЕТ</v>
      </c>
      <c r="BC282" s="9" t="str">
        <f>IFERROR(VLOOKUP(CONCATENATE($A282,BC$1),'Исх-фото'!$A$2:$F$4000,6,FALSE),"-")</f>
        <v>НЕТ</v>
      </c>
      <c r="BD282" s="9" t="str">
        <f>IFERROR(VLOOKUP(CONCATENATE($A282,BD$1),'Исх-фото'!$A$2:$F$4000,6,FALSE),"-")</f>
        <v>-</v>
      </c>
      <c r="BE282" s="9" t="str">
        <f>IFERROR(VLOOKUP(CONCATENATE($A282,BE$1),'Исх-фото'!$A$2:$F$4000,6,FALSE),"-")</f>
        <v>НЕТ</v>
      </c>
      <c r="BF282" s="9" t="str">
        <f>IFERROR(VLOOKUP(CONCATENATE($A282,BF$1),'Исх-фото'!$A$2:$F$4000,6,FALSE),"-")</f>
        <v>-</v>
      </c>
      <c r="BG282" s="9" t="str">
        <f>IFERROR(VLOOKUP(CONCATENATE($A282,BG$1),'Исх-фото'!$A$2:$F$4000,6,FALSE),"-")</f>
        <v>-</v>
      </c>
      <c r="BH282" s="9" t="str">
        <f>IFERROR(VLOOKUP(CONCATENATE($A282,BH$1),'Исх-фото'!$A$2:$F$4000,6,FALSE),"-")</f>
        <v>-</v>
      </c>
      <c r="BI282" s="9" t="str">
        <f>IFERROR(VLOOKUP(CONCATENATE($A282,BI$1),'Исх-фото'!$A$2:$F$4000,6,FALSE),"-")</f>
        <v>-</v>
      </c>
      <c r="BJ282" s="37"/>
      <c r="BK282" s="42"/>
      <c r="BR282" s="25"/>
      <c r="BS282" s="25"/>
      <c r="BV282" s="25"/>
      <c r="BW282" s="25"/>
      <c r="BX282" s="25"/>
    </row>
    <row r="283" spans="1:76">
      <c r="A283" s="38">
        <f t="shared" si="39"/>
        <v>84</v>
      </c>
      <c r="B283" s="36">
        <f t="shared" si="40"/>
        <v>42</v>
      </c>
      <c r="C283" s="36">
        <f t="shared" si="40"/>
        <v>2</v>
      </c>
      <c r="D283" s="9" t="str">
        <f>IFERROR(VLOOKUP(CONCATENATE($A283,D$1),'Исх-фото'!$A$2:$F$4000,6,FALSE),"-")</f>
        <v>НЕТ</v>
      </c>
      <c r="E283" s="9" t="str">
        <f>IFERROR(VLOOKUP(CONCATENATE($A283,E$1),'Исх-фото'!$A$2:$F$4000,6,FALSE),"-")</f>
        <v>-</v>
      </c>
      <c r="F283" s="9" t="str">
        <f>IFERROR(VLOOKUP(CONCATENATE($A283,F$1),'Исх-фото'!$A$2:$F$4000,6,FALSE),"-")</f>
        <v>-</v>
      </c>
      <c r="G283" s="9" t="str">
        <f>IFERROR(VLOOKUP(CONCATENATE($A283,G$1),'Исх-фото'!$A$2:$F$4000,6,FALSE),"-")</f>
        <v>-</v>
      </c>
      <c r="H283" s="9" t="str">
        <f>IFERROR(VLOOKUP(CONCATENATE($A283,H$1),'Исх-фото'!$A$2:$F$4000,6,FALSE),"-")</f>
        <v>-</v>
      </c>
      <c r="I283" s="9" t="str">
        <f>IFERROR(VLOOKUP(CONCATENATE($A283,I$1),'Исх-фото'!$A$2:$F$4000,6,FALSE),"-")</f>
        <v>-</v>
      </c>
      <c r="J283" s="9" t="str">
        <f>IFERROR(VLOOKUP(CONCATENATE($A283,J$1),'Исх-фото'!$A$2:$F$4000,6,FALSE),"-")</f>
        <v>-</v>
      </c>
      <c r="K283" s="9" t="str">
        <f>IFERROR(VLOOKUP(CONCATENATE($A283,K$1),'Исх-фото'!$A$2:$F$4000,6,FALSE),"-")</f>
        <v>-</v>
      </c>
      <c r="L283" s="9" t="str">
        <f>IFERROR(VLOOKUP(CONCATENATE($A283,L$1),'Исх-фото'!$A$2:$F$4000,6,FALSE),"-")</f>
        <v>-</v>
      </c>
      <c r="M283" s="9" t="str">
        <f>IFERROR(VLOOKUP(CONCATENATE($A283,M$1),'Исх-фото'!$A$2:$F$4000,6,FALSE),"-")</f>
        <v>-</v>
      </c>
      <c r="N283" s="9" t="str">
        <f>IFERROR(VLOOKUP(CONCATENATE($A283,N$1),'Исх-фото'!$A$2:$F$4000,6,FALSE),"-")</f>
        <v>-</v>
      </c>
      <c r="O283" s="9" t="str">
        <f>IFERROR(VLOOKUP(CONCATENATE($A283,O$1),'Исх-фото'!$A$2:$F$4000,6,FALSE),"-")</f>
        <v>-</v>
      </c>
      <c r="P283" s="9" t="str">
        <f>IFERROR(VLOOKUP(CONCATENATE($A283,P$1),'Исх-фото'!$A$2:$F$4000,6,FALSE),"-")</f>
        <v>-</v>
      </c>
      <c r="Q283" s="9" t="str">
        <f>IFERROR(VLOOKUP(CONCATENATE($A283,Q$1),'Исх-фото'!$A$2:$F$4000,6,FALSE),"-")</f>
        <v>НЕТ</v>
      </c>
      <c r="R283" s="9" t="str">
        <f>IFERROR(VLOOKUP(CONCATENATE($A283,R$1),'Исх-фото'!$A$2:$F$4000,6,FALSE),"-")</f>
        <v>-</v>
      </c>
      <c r="S283" s="9" t="str">
        <f>IFERROR(VLOOKUP(CONCATENATE($A283,S$1),'Исх-фото'!$A$2:$F$4000,6,FALSE),"-")</f>
        <v>-</v>
      </c>
      <c r="T283" s="9" t="str">
        <f>IFERROR(VLOOKUP(CONCATENATE($A283,T$1),'Исх-фото'!$A$2:$F$4000,6,FALSE),"-")</f>
        <v>НЕТ</v>
      </c>
      <c r="U283" s="9" t="str">
        <f>IFERROR(VLOOKUP(CONCATENATE($A283,U$1),'Исх-фото'!$A$2:$F$4000,6,FALSE),"-")</f>
        <v>НЕТ</v>
      </c>
      <c r="V283" s="9" t="str">
        <f>IFERROR(VLOOKUP(CONCATENATE($A283,V$1),'Исх-фото'!$A$2:$F$4000,6,FALSE),"-")</f>
        <v>-</v>
      </c>
      <c r="W283" s="9" t="str">
        <f>IFERROR(VLOOKUP(CONCATENATE($A283,W$1),'Исх-фото'!$A$2:$F$4000,6,FALSE),"-")</f>
        <v>-</v>
      </c>
      <c r="X283" s="9" t="str">
        <f>IFERROR(VLOOKUP(CONCATENATE($A283,X$1),'Исх-фото'!$A$2:$F$4000,6,FALSE),"-")</f>
        <v>-</v>
      </c>
      <c r="Y283" s="9" t="str">
        <f>IFERROR(VLOOKUP(CONCATENATE($A283,Y$1),'Исх-фото'!$A$2:$F$4000,6,FALSE),"-")</f>
        <v>-</v>
      </c>
      <c r="Z283" s="9" t="str">
        <f>IFERROR(VLOOKUP(CONCATENATE($A283,Z$1),'Исх-фото'!$A$2:$F$4000,6,FALSE),"-")</f>
        <v>НЕТ</v>
      </c>
      <c r="AA283" s="9" t="str">
        <f>IFERROR(VLOOKUP(CONCATENATE($A283,AA$1),'Исх-фото'!$A$2:$F$4000,6,FALSE),"-")</f>
        <v>-</v>
      </c>
      <c r="AB283" s="9" t="str">
        <f>IFERROR(VLOOKUP(CONCATENATE($A283,AB$1),'Исх-фото'!$A$2:$F$4000,6,FALSE),"-")</f>
        <v>-</v>
      </c>
      <c r="AC283" s="9" t="str">
        <f>IFERROR(VLOOKUP(CONCATENATE($A283,AC$1),'Исх-фото'!$A$2:$F$4000,6,FALSE),"-")</f>
        <v>-</v>
      </c>
      <c r="AD283" s="9" t="str">
        <f>IFERROR(VLOOKUP(CONCATENATE($A283,AD$1),'Исх-фото'!$A$2:$F$4000,6,FALSE),"-")</f>
        <v>-</v>
      </c>
      <c r="AE283" s="9" t="str">
        <f>IFERROR(VLOOKUP(CONCATENATE($A283,AE$1),'Исх-фото'!$A$2:$F$4000,6,FALSE),"-")</f>
        <v>-</v>
      </c>
      <c r="AF283" s="9" t="str">
        <f>IFERROR(VLOOKUP(CONCATENATE($A283,AF$1),'Исх-фото'!$A$2:$F$4000,6,FALSE),"-")</f>
        <v>-</v>
      </c>
      <c r="AG283" s="9" t="str">
        <f>IFERROR(VLOOKUP(CONCATENATE($A283,AG$1),'Исх-фото'!$A$2:$F$4000,6,FALSE),"-")</f>
        <v>ДА</v>
      </c>
      <c r="AH283" s="9" t="str">
        <f>IFERROR(VLOOKUP(CONCATENATE($A283,AH$1),'Исх-фото'!$A$2:$F$4000,6,FALSE),"-")</f>
        <v>-</v>
      </c>
      <c r="AI283" s="9" t="str">
        <f>IFERROR(VLOOKUP(CONCATENATE($A283,AI$1),'Исх-фото'!$A$2:$F$4000,6,FALSE),"-")</f>
        <v>-</v>
      </c>
      <c r="AJ283" s="9" t="str">
        <f>IFERROR(VLOOKUP(CONCATENATE($A283,AJ$1),'Исх-фото'!$A$2:$F$4000,6,FALSE),"-")</f>
        <v>НЕТ</v>
      </c>
      <c r="AK283" s="9" t="str">
        <f>IFERROR(VLOOKUP(CONCATENATE($A283,AK$1),'Исх-фото'!$A$2:$F$4000,6,FALSE),"-")</f>
        <v>-</v>
      </c>
      <c r="AL283" s="9" t="str">
        <f>IFERROR(VLOOKUP(CONCATENATE($A283,AL$1),'Исх-фото'!$A$2:$F$4000,6,FALSE),"-")</f>
        <v>НЕТ</v>
      </c>
      <c r="AM283" s="9" t="str">
        <f>IFERROR(VLOOKUP(CONCATENATE($A283,AM$1),'Исх-фото'!$A$2:$F$4000,6,FALSE),"-")</f>
        <v>ДА</v>
      </c>
      <c r="AN283" s="9" t="str">
        <f>IFERROR(VLOOKUP(CONCATENATE($A283,AN$1),'Исх-фото'!$A$2:$F$4000,6,FALSE),"-")</f>
        <v>ДА</v>
      </c>
      <c r="AO283" s="9" t="str">
        <f>IFERROR(VLOOKUP(CONCATENATE($A283,AO$1),'Исх-фото'!$A$2:$F$4000,6,FALSE),"-")</f>
        <v>-</v>
      </c>
      <c r="AP283" s="9" t="str">
        <f>IFERROR(VLOOKUP(CONCATENATE($A283,AP$1),'Исх-фото'!$A$2:$F$4000,6,FALSE),"-")</f>
        <v>НЕТ</v>
      </c>
      <c r="AQ283" s="9" t="str">
        <f>IFERROR(VLOOKUP(CONCATENATE($A283,AQ$1),'Исх-фото'!$A$2:$F$4000,6,FALSE),"-")</f>
        <v>-</v>
      </c>
      <c r="AR283" s="9" t="str">
        <f>IFERROR(VLOOKUP(CONCATENATE($A283,AR$1),'Исх-фото'!$A$2:$F$4000,6,FALSE),"-")</f>
        <v>-</v>
      </c>
      <c r="AS283" s="9" t="str">
        <f>IFERROR(VLOOKUP(CONCATENATE($A283,AS$1),'Исх-фото'!$A$2:$F$4000,6,FALSE),"-")</f>
        <v>ДА</v>
      </c>
      <c r="AT283" s="9" t="str">
        <f>IFERROR(VLOOKUP(CONCATENATE($A283,AT$1),'Исх-фото'!$A$2:$F$4000,6,FALSE),"-")</f>
        <v>-</v>
      </c>
      <c r="AU283" s="9" t="str">
        <f>IFERROR(VLOOKUP(CONCATENATE($A283,AU$1),'Исх-фото'!$A$2:$F$4000,6,FALSE),"-")</f>
        <v>-</v>
      </c>
      <c r="AV283" s="9" t="str">
        <f>IFERROR(VLOOKUP(CONCATENATE($A283,AV$1),'Исх-фото'!$A$2:$F$4000,6,FALSE),"-")</f>
        <v>-</v>
      </c>
      <c r="AW283" s="9" t="str">
        <f>IFERROR(VLOOKUP(CONCATENATE($A283,AW$1),'Исх-фото'!$A$2:$F$4000,6,FALSE),"-")</f>
        <v>НЕТ</v>
      </c>
      <c r="AX283" s="9" t="str">
        <f>IFERROR(VLOOKUP(CONCATENATE($A283,AX$1),'Исх-фото'!$A$2:$F$4000,6,FALSE),"-")</f>
        <v>-</v>
      </c>
      <c r="AY283" s="9" t="str">
        <f>IFERROR(VLOOKUP(CONCATENATE($A283,AY$1),'Исх-фото'!$A$2:$F$4000,6,FALSE),"-")</f>
        <v>-</v>
      </c>
      <c r="AZ283" s="9" t="str">
        <f>IFERROR(VLOOKUP(CONCATENATE($A283,AZ$1),'Исх-фото'!$A$2:$F$4000,6,FALSE),"-")</f>
        <v>ДА</v>
      </c>
      <c r="BA283" s="9" t="str">
        <f>IFERROR(VLOOKUP(CONCATENATE($A283,BA$1),'Исх-фото'!$A$2:$F$4000,6,FALSE),"-")</f>
        <v>-</v>
      </c>
      <c r="BB283" s="9" t="str">
        <f>IFERROR(VLOOKUP(CONCATENATE($A283,BB$1),'Исх-фото'!$A$2:$F$4000,6,FALSE),"-")</f>
        <v>НЕТ</v>
      </c>
      <c r="BC283" s="9" t="str">
        <f>IFERROR(VLOOKUP(CONCATENATE($A283,BC$1),'Исх-фото'!$A$2:$F$4000,6,FALSE),"-")</f>
        <v>НЕТ</v>
      </c>
      <c r="BD283" s="9" t="str">
        <f>IFERROR(VLOOKUP(CONCATENATE($A283,BD$1),'Исх-фото'!$A$2:$F$4000,6,FALSE),"-")</f>
        <v>-</v>
      </c>
      <c r="BE283" s="9" t="str">
        <f>IFERROR(VLOOKUP(CONCATENATE($A283,BE$1),'Исх-фото'!$A$2:$F$4000,6,FALSE),"-")</f>
        <v>НЕТ</v>
      </c>
      <c r="BF283" s="9" t="str">
        <f>IFERROR(VLOOKUP(CONCATENATE($A283,BF$1),'Исх-фото'!$A$2:$F$4000,6,FALSE),"-")</f>
        <v>НЕТ</v>
      </c>
      <c r="BG283" s="9" t="str">
        <f>IFERROR(VLOOKUP(CONCATENATE($A283,BG$1),'Исх-фото'!$A$2:$F$4000,6,FALSE),"-")</f>
        <v>-</v>
      </c>
      <c r="BH283" s="9" t="str">
        <f>IFERROR(VLOOKUP(CONCATENATE($A283,BH$1),'Исх-фото'!$A$2:$F$4000,6,FALSE),"-")</f>
        <v>-</v>
      </c>
      <c r="BI283" s="9" t="str">
        <f>IFERROR(VLOOKUP(CONCATENATE($A283,BI$1),'Исх-фото'!$A$2:$F$4000,6,FALSE),"-")</f>
        <v>-</v>
      </c>
      <c r="BJ283" s="37"/>
      <c r="BK283" s="42"/>
      <c r="BR283" s="25"/>
      <c r="BS283" s="25"/>
      <c r="BV283" s="25"/>
      <c r="BW283" s="25"/>
      <c r="BX283" s="25"/>
    </row>
    <row r="284" spans="1:76">
      <c r="A284" s="38">
        <f t="shared" si="39"/>
        <v>85</v>
      </c>
      <c r="B284" s="36">
        <f t="shared" si="40"/>
        <v>42</v>
      </c>
      <c r="C284" s="36">
        <f t="shared" si="40"/>
        <v>3</v>
      </c>
      <c r="D284" s="9" t="str">
        <f>IFERROR(VLOOKUP(CONCATENATE($A284,D$1),'Исх-фото'!$A$2:$F$4000,6,FALSE),"-")</f>
        <v>НЕТ</v>
      </c>
      <c r="E284" s="9" t="str">
        <f>IFERROR(VLOOKUP(CONCATENATE($A284,E$1),'Исх-фото'!$A$2:$F$4000,6,FALSE),"-")</f>
        <v>-</v>
      </c>
      <c r="F284" s="9" t="str">
        <f>IFERROR(VLOOKUP(CONCATENATE($A284,F$1),'Исх-фото'!$A$2:$F$4000,6,FALSE),"-")</f>
        <v>НЕТ</v>
      </c>
      <c r="G284" s="9" t="str">
        <f>IFERROR(VLOOKUP(CONCATENATE($A284,G$1),'Исх-фото'!$A$2:$F$4000,6,FALSE),"-")</f>
        <v>-</v>
      </c>
      <c r="H284" s="9" t="str">
        <f>IFERROR(VLOOKUP(CONCATENATE($A284,H$1),'Исх-фото'!$A$2:$F$4000,6,FALSE),"-")</f>
        <v>-</v>
      </c>
      <c r="I284" s="9" t="str">
        <f>IFERROR(VLOOKUP(CONCATENATE($A284,I$1),'Исх-фото'!$A$2:$F$4000,6,FALSE),"-")</f>
        <v>-</v>
      </c>
      <c r="J284" s="9" t="str">
        <f>IFERROR(VLOOKUP(CONCATENATE($A284,J$1),'Исх-фото'!$A$2:$F$4000,6,FALSE),"-")</f>
        <v>-</v>
      </c>
      <c r="K284" s="9" t="str">
        <f>IFERROR(VLOOKUP(CONCATENATE($A284,K$1),'Исх-фото'!$A$2:$F$4000,6,FALSE),"-")</f>
        <v>-</v>
      </c>
      <c r="L284" s="9" t="str">
        <f>IFERROR(VLOOKUP(CONCATENATE($A284,L$1),'Исх-фото'!$A$2:$F$4000,6,FALSE),"-")</f>
        <v>-</v>
      </c>
      <c r="M284" s="9" t="str">
        <f>IFERROR(VLOOKUP(CONCATENATE($A284,M$1),'Исх-фото'!$A$2:$F$4000,6,FALSE),"-")</f>
        <v>НЕТ</v>
      </c>
      <c r="N284" s="9" t="str">
        <f>IFERROR(VLOOKUP(CONCATENATE($A284,N$1),'Исх-фото'!$A$2:$F$4000,6,FALSE),"-")</f>
        <v>-</v>
      </c>
      <c r="O284" s="9" t="str">
        <f>IFERROR(VLOOKUP(CONCATENATE($A284,O$1),'Исх-фото'!$A$2:$F$4000,6,FALSE),"-")</f>
        <v>-</v>
      </c>
      <c r="P284" s="9" t="str">
        <f>IFERROR(VLOOKUP(CONCATENATE($A284,P$1),'Исх-фото'!$A$2:$F$4000,6,FALSE),"-")</f>
        <v>-</v>
      </c>
      <c r="Q284" s="9" t="str">
        <f>IFERROR(VLOOKUP(CONCATENATE($A284,Q$1),'Исх-фото'!$A$2:$F$4000,6,FALSE),"-")</f>
        <v>НЕТ</v>
      </c>
      <c r="R284" s="9" t="str">
        <f>IFERROR(VLOOKUP(CONCATENATE($A284,R$1),'Исх-фото'!$A$2:$F$4000,6,FALSE),"-")</f>
        <v>-</v>
      </c>
      <c r="S284" s="9" t="str">
        <f>IFERROR(VLOOKUP(CONCATENATE($A284,S$1),'Исх-фото'!$A$2:$F$4000,6,FALSE),"-")</f>
        <v>НЕТ</v>
      </c>
      <c r="T284" s="9" t="str">
        <f>IFERROR(VLOOKUP(CONCATENATE($A284,T$1),'Исх-фото'!$A$2:$F$4000,6,FALSE),"-")</f>
        <v>НЕТ</v>
      </c>
      <c r="U284" s="9" t="str">
        <f>IFERROR(VLOOKUP(CONCATENATE($A284,U$1),'Исх-фото'!$A$2:$F$4000,6,FALSE),"-")</f>
        <v>НЕТ</v>
      </c>
      <c r="V284" s="9" t="str">
        <f>IFERROR(VLOOKUP(CONCATENATE($A284,V$1),'Исх-фото'!$A$2:$F$4000,6,FALSE),"-")</f>
        <v>-</v>
      </c>
      <c r="W284" s="9" t="str">
        <f>IFERROR(VLOOKUP(CONCATENATE($A284,W$1),'Исх-фото'!$A$2:$F$4000,6,FALSE),"-")</f>
        <v>-</v>
      </c>
      <c r="X284" s="9" t="str">
        <f>IFERROR(VLOOKUP(CONCATENATE($A284,X$1),'Исх-фото'!$A$2:$F$4000,6,FALSE),"-")</f>
        <v>-</v>
      </c>
      <c r="Y284" s="9" t="str">
        <f>IFERROR(VLOOKUP(CONCATENATE($A284,Y$1),'Исх-фото'!$A$2:$F$4000,6,FALSE),"-")</f>
        <v>-</v>
      </c>
      <c r="Z284" s="9" t="str">
        <f>IFERROR(VLOOKUP(CONCATENATE($A284,Z$1),'Исх-фото'!$A$2:$F$4000,6,FALSE),"-")</f>
        <v>НЕТ</v>
      </c>
      <c r="AA284" s="9" t="str">
        <f>IFERROR(VLOOKUP(CONCATENATE($A284,AA$1),'Исх-фото'!$A$2:$F$4000,6,FALSE),"-")</f>
        <v>-</v>
      </c>
      <c r="AB284" s="9" t="str">
        <f>IFERROR(VLOOKUP(CONCATENATE($A284,AB$1),'Исх-фото'!$A$2:$F$4000,6,FALSE),"-")</f>
        <v>-</v>
      </c>
      <c r="AC284" s="9" t="str">
        <f>IFERROR(VLOOKUP(CONCATENATE($A284,AC$1),'Исх-фото'!$A$2:$F$4000,6,FALSE),"-")</f>
        <v>НЕТ</v>
      </c>
      <c r="AD284" s="9" t="str">
        <f>IFERROR(VLOOKUP(CONCATENATE($A284,AD$1),'Исх-фото'!$A$2:$F$4000,6,FALSE),"-")</f>
        <v>-</v>
      </c>
      <c r="AE284" s="9" t="str">
        <f>IFERROR(VLOOKUP(CONCATENATE($A284,AE$1),'Исх-фото'!$A$2:$F$4000,6,FALSE),"-")</f>
        <v>-</v>
      </c>
      <c r="AF284" s="9" t="str">
        <f>IFERROR(VLOOKUP(CONCATENATE($A284,AF$1),'Исх-фото'!$A$2:$F$4000,6,FALSE),"-")</f>
        <v>-</v>
      </c>
      <c r="AG284" s="9" t="str">
        <f>IFERROR(VLOOKUP(CONCATENATE($A284,AG$1),'Исх-фото'!$A$2:$F$4000,6,FALSE),"-")</f>
        <v>ДА</v>
      </c>
      <c r="AH284" s="9" t="str">
        <f>IFERROR(VLOOKUP(CONCATENATE($A284,AH$1),'Исх-фото'!$A$2:$F$4000,6,FALSE),"-")</f>
        <v>-</v>
      </c>
      <c r="AI284" s="9" t="str">
        <f>IFERROR(VLOOKUP(CONCATENATE($A284,AI$1),'Исх-фото'!$A$2:$F$4000,6,FALSE),"-")</f>
        <v>-</v>
      </c>
      <c r="AJ284" s="9" t="str">
        <f>IFERROR(VLOOKUP(CONCATENATE($A284,AJ$1),'Исх-фото'!$A$2:$F$4000,6,FALSE),"-")</f>
        <v>НЕТ</v>
      </c>
      <c r="AK284" s="9" t="str">
        <f>IFERROR(VLOOKUP(CONCATENATE($A284,AK$1),'Исх-фото'!$A$2:$F$4000,6,FALSE),"-")</f>
        <v>-</v>
      </c>
      <c r="AL284" s="9" t="str">
        <f>IFERROR(VLOOKUP(CONCATENATE($A284,AL$1),'Исх-фото'!$A$2:$F$4000,6,FALSE),"-")</f>
        <v>НЕТ</v>
      </c>
      <c r="AM284" s="9" t="str">
        <f>IFERROR(VLOOKUP(CONCATENATE($A284,AM$1),'Исх-фото'!$A$2:$F$4000,6,FALSE),"-")</f>
        <v>ДА</v>
      </c>
      <c r="AN284" s="9" t="str">
        <f>IFERROR(VLOOKUP(CONCATENATE($A284,AN$1),'Исх-фото'!$A$2:$F$4000,6,FALSE),"-")</f>
        <v>ДА</v>
      </c>
      <c r="AO284" s="9" t="str">
        <f>IFERROR(VLOOKUP(CONCATENATE($A284,AO$1),'Исх-фото'!$A$2:$F$4000,6,FALSE),"-")</f>
        <v>НЕТ</v>
      </c>
      <c r="AP284" s="9" t="str">
        <f>IFERROR(VLOOKUP(CONCATENATE($A284,AP$1),'Исх-фото'!$A$2:$F$4000,6,FALSE),"-")</f>
        <v>ДА</v>
      </c>
      <c r="AQ284" s="9" t="str">
        <f>IFERROR(VLOOKUP(CONCATENATE($A284,AQ$1),'Исх-фото'!$A$2:$F$4000,6,FALSE),"-")</f>
        <v>-</v>
      </c>
      <c r="AR284" s="9" t="str">
        <f>IFERROR(VLOOKUP(CONCATENATE($A284,AR$1),'Исх-фото'!$A$2:$F$4000,6,FALSE),"-")</f>
        <v>-</v>
      </c>
      <c r="AS284" s="9" t="str">
        <f>IFERROR(VLOOKUP(CONCATENATE($A284,AS$1),'Исх-фото'!$A$2:$F$4000,6,FALSE),"-")</f>
        <v>-</v>
      </c>
      <c r="AT284" s="9" t="str">
        <f>IFERROR(VLOOKUP(CONCATENATE($A284,AT$1),'Исх-фото'!$A$2:$F$4000,6,FALSE),"-")</f>
        <v>-</v>
      </c>
      <c r="AU284" s="9" t="str">
        <f>IFERROR(VLOOKUP(CONCATENATE($A284,AU$1),'Исх-фото'!$A$2:$F$4000,6,FALSE),"-")</f>
        <v>-</v>
      </c>
      <c r="AV284" s="9" t="str">
        <f>IFERROR(VLOOKUP(CONCATENATE($A284,AV$1),'Исх-фото'!$A$2:$F$4000,6,FALSE),"-")</f>
        <v>-</v>
      </c>
      <c r="AW284" s="9" t="str">
        <f>IFERROR(VLOOKUP(CONCATENATE($A284,AW$1),'Исх-фото'!$A$2:$F$4000,6,FALSE),"-")</f>
        <v>НЕТ</v>
      </c>
      <c r="AX284" s="9" t="str">
        <f>IFERROR(VLOOKUP(CONCATENATE($A284,AX$1),'Исх-фото'!$A$2:$F$4000,6,FALSE),"-")</f>
        <v>-</v>
      </c>
      <c r="AY284" s="9" t="str">
        <f>IFERROR(VLOOKUP(CONCATENATE($A284,AY$1),'Исх-фото'!$A$2:$F$4000,6,FALSE),"-")</f>
        <v>-</v>
      </c>
      <c r="AZ284" s="9" t="str">
        <f>IFERROR(VLOOKUP(CONCATENATE($A284,AZ$1),'Исх-фото'!$A$2:$F$4000,6,FALSE),"-")</f>
        <v>-</v>
      </c>
      <c r="BA284" s="9" t="str">
        <f>IFERROR(VLOOKUP(CONCATENATE($A284,BA$1),'Исх-фото'!$A$2:$F$4000,6,FALSE),"-")</f>
        <v>-</v>
      </c>
      <c r="BB284" s="9" t="str">
        <f>IFERROR(VLOOKUP(CONCATENATE($A284,BB$1),'Исх-фото'!$A$2:$F$4000,6,FALSE),"-")</f>
        <v>НЕТ</v>
      </c>
      <c r="BC284" s="9" t="str">
        <f>IFERROR(VLOOKUP(CONCATENATE($A284,BC$1),'Исх-фото'!$A$2:$F$4000,6,FALSE),"-")</f>
        <v>НЕТ</v>
      </c>
      <c r="BD284" s="9" t="str">
        <f>IFERROR(VLOOKUP(CONCATENATE($A284,BD$1),'Исх-фото'!$A$2:$F$4000,6,FALSE),"-")</f>
        <v>-</v>
      </c>
      <c r="BE284" s="9" t="str">
        <f>IFERROR(VLOOKUP(CONCATENATE($A284,BE$1),'Исх-фото'!$A$2:$F$4000,6,FALSE),"-")</f>
        <v>НЕТ</v>
      </c>
      <c r="BF284" s="9" t="str">
        <f>IFERROR(VLOOKUP(CONCATENATE($A284,BF$1),'Исх-фото'!$A$2:$F$4000,6,FALSE),"-")</f>
        <v>НЕТ</v>
      </c>
      <c r="BG284" s="9" t="str">
        <f>IFERROR(VLOOKUP(CONCATENATE($A284,BG$1),'Исх-фото'!$A$2:$F$4000,6,FALSE),"-")</f>
        <v>-</v>
      </c>
      <c r="BH284" s="9" t="str">
        <f>IFERROR(VLOOKUP(CONCATENATE($A284,BH$1),'Исх-фото'!$A$2:$F$4000,6,FALSE),"-")</f>
        <v>-</v>
      </c>
      <c r="BI284" s="9" t="str">
        <f>IFERROR(VLOOKUP(CONCATENATE($A284,BI$1),'Исх-фото'!$A$2:$F$4000,6,FALSE),"-")</f>
        <v>-</v>
      </c>
      <c r="BJ284" s="37"/>
      <c r="BK284" s="42"/>
      <c r="BR284" s="25"/>
      <c r="BS284" s="25"/>
      <c r="BV284" s="25"/>
      <c r="BW284" s="25"/>
      <c r="BX284" s="25"/>
    </row>
    <row r="285" spans="1:76">
      <c r="A285" s="38">
        <f t="shared" si="39"/>
        <v>86</v>
      </c>
      <c r="B285" s="36">
        <f t="shared" si="40"/>
        <v>44</v>
      </c>
      <c r="C285" s="36">
        <f t="shared" si="40"/>
        <v>1</v>
      </c>
      <c r="D285" s="9" t="str">
        <f>IFERROR(VLOOKUP(CONCATENATE($A285,D$1),'Исх-фото'!$A$2:$F$4000,6,FALSE),"-")</f>
        <v>НЕТ</v>
      </c>
      <c r="E285" s="9" t="str">
        <f>IFERROR(VLOOKUP(CONCATENATE($A285,E$1),'Исх-фото'!$A$2:$F$4000,6,FALSE),"-")</f>
        <v>-</v>
      </c>
      <c r="F285" s="9" t="str">
        <f>IFERROR(VLOOKUP(CONCATENATE($A285,F$1),'Исх-фото'!$A$2:$F$4000,6,FALSE),"-")</f>
        <v>НЕТ</v>
      </c>
      <c r="G285" s="9" t="str">
        <f>IFERROR(VLOOKUP(CONCATENATE($A285,G$1),'Исх-фото'!$A$2:$F$4000,6,FALSE),"-")</f>
        <v>ДА</v>
      </c>
      <c r="H285" s="9" t="str">
        <f>IFERROR(VLOOKUP(CONCATENATE($A285,H$1),'Исх-фото'!$A$2:$F$4000,6,FALSE),"-")</f>
        <v>-</v>
      </c>
      <c r="I285" s="9" t="str">
        <f>IFERROR(VLOOKUP(CONCATENATE($A285,I$1),'Исх-фото'!$A$2:$F$4000,6,FALSE),"-")</f>
        <v>-</v>
      </c>
      <c r="J285" s="9" t="str">
        <f>IFERROR(VLOOKUP(CONCATENATE($A285,J$1),'Исх-фото'!$A$2:$F$4000,6,FALSE),"-")</f>
        <v>-</v>
      </c>
      <c r="K285" s="9" t="str">
        <f>IFERROR(VLOOKUP(CONCATENATE($A285,K$1),'Исх-фото'!$A$2:$F$4000,6,FALSE),"-")</f>
        <v>-</v>
      </c>
      <c r="L285" s="9" t="str">
        <f>IFERROR(VLOOKUP(CONCATENATE($A285,L$1),'Исх-фото'!$A$2:$F$4000,6,FALSE),"-")</f>
        <v>-</v>
      </c>
      <c r="M285" s="9" t="str">
        <f>IFERROR(VLOOKUP(CONCATENATE($A285,M$1),'Исх-фото'!$A$2:$F$4000,6,FALSE),"-")</f>
        <v>-</v>
      </c>
      <c r="N285" s="9" t="str">
        <f>IFERROR(VLOOKUP(CONCATENATE($A285,N$1),'Исх-фото'!$A$2:$F$4000,6,FALSE),"-")</f>
        <v>-</v>
      </c>
      <c r="O285" s="9" t="str">
        <f>IFERROR(VLOOKUP(CONCATENATE($A285,O$1),'Исх-фото'!$A$2:$F$4000,6,FALSE),"-")</f>
        <v>-</v>
      </c>
      <c r="P285" s="9" t="str">
        <f>IFERROR(VLOOKUP(CONCATENATE($A285,P$1),'Исх-фото'!$A$2:$F$4000,6,FALSE),"-")</f>
        <v>-</v>
      </c>
      <c r="Q285" s="9" t="str">
        <f>IFERROR(VLOOKUP(CONCATENATE($A285,Q$1),'Исх-фото'!$A$2:$F$4000,6,FALSE),"-")</f>
        <v>НЕТ</v>
      </c>
      <c r="R285" s="9" t="str">
        <f>IFERROR(VLOOKUP(CONCATENATE($A285,R$1),'Исх-фото'!$A$2:$F$4000,6,FALSE),"-")</f>
        <v>ДА</v>
      </c>
      <c r="S285" s="9" t="str">
        <f>IFERROR(VLOOKUP(CONCATENATE($A285,S$1),'Исх-фото'!$A$2:$F$4000,6,FALSE),"-")</f>
        <v>НЕТ</v>
      </c>
      <c r="T285" s="9" t="str">
        <f>IFERROR(VLOOKUP(CONCATENATE($A285,T$1),'Исх-фото'!$A$2:$F$4000,6,FALSE),"-")</f>
        <v>ДА</v>
      </c>
      <c r="U285" s="9" t="str">
        <f>IFERROR(VLOOKUP(CONCATENATE($A285,U$1),'Исх-фото'!$A$2:$F$4000,6,FALSE),"-")</f>
        <v>ДА</v>
      </c>
      <c r="V285" s="9" t="str">
        <f>IFERROR(VLOOKUP(CONCATENATE($A285,V$1),'Исх-фото'!$A$2:$F$4000,6,FALSE),"-")</f>
        <v>-</v>
      </c>
      <c r="W285" s="9" t="str">
        <f>IFERROR(VLOOKUP(CONCATENATE($A285,W$1),'Исх-фото'!$A$2:$F$4000,6,FALSE),"-")</f>
        <v>-</v>
      </c>
      <c r="X285" s="9" t="str">
        <f>IFERROR(VLOOKUP(CONCATENATE($A285,X$1),'Исх-фото'!$A$2:$F$4000,6,FALSE),"-")</f>
        <v>-</v>
      </c>
      <c r="Y285" s="9" t="str">
        <f>IFERROR(VLOOKUP(CONCATENATE($A285,Y$1),'Исх-фото'!$A$2:$F$4000,6,FALSE),"-")</f>
        <v>НЕТ</v>
      </c>
      <c r="Z285" s="9" t="str">
        <f>IFERROR(VLOOKUP(CONCATENATE($A285,Z$1),'Исх-фото'!$A$2:$F$4000,6,FALSE),"-")</f>
        <v>ДА</v>
      </c>
      <c r="AA285" s="9" t="str">
        <f>IFERROR(VLOOKUP(CONCATENATE($A285,AA$1),'Исх-фото'!$A$2:$F$4000,6,FALSE),"-")</f>
        <v>-</v>
      </c>
      <c r="AB285" s="9" t="str">
        <f>IFERROR(VLOOKUP(CONCATENATE($A285,AB$1),'Исх-фото'!$A$2:$F$4000,6,FALSE),"-")</f>
        <v>-</v>
      </c>
      <c r="AC285" s="9" t="str">
        <f>IFERROR(VLOOKUP(CONCATENATE($A285,AC$1),'Исх-фото'!$A$2:$F$4000,6,FALSE),"-")</f>
        <v>НЕТ</v>
      </c>
      <c r="AD285" s="9" t="str">
        <f>IFERROR(VLOOKUP(CONCATENATE($A285,AD$1),'Исх-фото'!$A$2:$F$4000,6,FALSE),"-")</f>
        <v>-</v>
      </c>
      <c r="AE285" s="9" t="str">
        <f>IFERROR(VLOOKUP(CONCATENATE($A285,AE$1),'Исх-фото'!$A$2:$F$4000,6,FALSE),"-")</f>
        <v>-</v>
      </c>
      <c r="AF285" s="9" t="str">
        <f>IFERROR(VLOOKUP(CONCATENATE($A285,AF$1),'Исх-фото'!$A$2:$F$4000,6,FALSE),"-")</f>
        <v>-</v>
      </c>
      <c r="AG285" s="9" t="str">
        <f>IFERROR(VLOOKUP(CONCATENATE($A285,AG$1),'Исх-фото'!$A$2:$F$4000,6,FALSE),"-")</f>
        <v>ДА</v>
      </c>
      <c r="AH285" s="9" t="str">
        <f>IFERROR(VLOOKUP(CONCATENATE($A285,AH$1),'Исх-фото'!$A$2:$F$4000,6,FALSE),"-")</f>
        <v>-</v>
      </c>
      <c r="AI285" s="9" t="str">
        <f>IFERROR(VLOOKUP(CONCATENATE($A285,AI$1),'Исх-фото'!$A$2:$F$4000,6,FALSE),"-")</f>
        <v>НЕТ</v>
      </c>
      <c r="AJ285" s="9" t="str">
        <f>IFERROR(VLOOKUP(CONCATENATE($A285,AJ$1),'Исх-фото'!$A$2:$F$4000,6,FALSE),"-")</f>
        <v>НЕТ</v>
      </c>
      <c r="AK285" s="9" t="str">
        <f>IFERROR(VLOOKUP(CONCATENATE($A285,AK$1),'Исх-фото'!$A$2:$F$4000,6,FALSE),"-")</f>
        <v>ДА</v>
      </c>
      <c r="AL285" s="9" t="str">
        <f>IFERROR(VLOOKUP(CONCATENATE($A285,AL$1),'Исх-фото'!$A$2:$F$4000,6,FALSE),"-")</f>
        <v>-</v>
      </c>
      <c r="AM285" s="9" t="str">
        <f>IFERROR(VLOOKUP(CONCATENATE($A285,AM$1),'Исх-фото'!$A$2:$F$4000,6,FALSE),"-")</f>
        <v>ДА</v>
      </c>
      <c r="AN285" s="9" t="str">
        <f>IFERROR(VLOOKUP(CONCATENATE($A285,AN$1),'Исх-фото'!$A$2:$F$4000,6,FALSE),"-")</f>
        <v>ДА</v>
      </c>
      <c r="AO285" s="9" t="str">
        <f>IFERROR(VLOOKUP(CONCATENATE($A285,AO$1),'Исх-фото'!$A$2:$F$4000,6,FALSE),"-")</f>
        <v>НЕТ</v>
      </c>
      <c r="AP285" s="9" t="str">
        <f>IFERROR(VLOOKUP(CONCATENATE($A285,AP$1),'Исх-фото'!$A$2:$F$4000,6,FALSE),"-")</f>
        <v>НЕТ</v>
      </c>
      <c r="AQ285" s="9" t="str">
        <f>IFERROR(VLOOKUP(CONCATENATE($A285,AQ$1),'Исх-фото'!$A$2:$F$4000,6,FALSE),"-")</f>
        <v>-</v>
      </c>
      <c r="AR285" s="9" t="str">
        <f>IFERROR(VLOOKUP(CONCATENATE($A285,AR$1),'Исх-фото'!$A$2:$F$4000,6,FALSE),"-")</f>
        <v>-</v>
      </c>
      <c r="AS285" s="9" t="str">
        <f>IFERROR(VLOOKUP(CONCATENATE($A285,AS$1),'Исх-фото'!$A$2:$F$4000,6,FALSE),"-")</f>
        <v>ДА</v>
      </c>
      <c r="AT285" s="9" t="str">
        <f>IFERROR(VLOOKUP(CONCATENATE($A285,AT$1),'Исх-фото'!$A$2:$F$4000,6,FALSE),"-")</f>
        <v>-</v>
      </c>
      <c r="AU285" s="9" t="str">
        <f>IFERROR(VLOOKUP(CONCATENATE($A285,AU$1),'Исх-фото'!$A$2:$F$4000,6,FALSE),"-")</f>
        <v>-</v>
      </c>
      <c r="AV285" s="9" t="str">
        <f>IFERROR(VLOOKUP(CONCATENATE($A285,AV$1),'Исх-фото'!$A$2:$F$4000,6,FALSE),"-")</f>
        <v>НЕТ</v>
      </c>
      <c r="AW285" s="9" t="str">
        <f>IFERROR(VLOOKUP(CONCATENATE($A285,AW$1),'Исх-фото'!$A$2:$F$4000,6,FALSE),"-")</f>
        <v>НЕТ</v>
      </c>
      <c r="AX285" s="9" t="str">
        <f>IFERROR(VLOOKUP(CONCATENATE($A285,AX$1),'Исх-фото'!$A$2:$F$4000,6,FALSE),"-")</f>
        <v>-</v>
      </c>
      <c r="AY285" s="9" t="str">
        <f>IFERROR(VLOOKUP(CONCATENATE($A285,AY$1),'Исх-фото'!$A$2:$F$4000,6,FALSE),"-")</f>
        <v>-</v>
      </c>
      <c r="AZ285" s="9" t="str">
        <f>IFERROR(VLOOKUP(CONCATENATE($A285,AZ$1),'Исх-фото'!$A$2:$F$4000,6,FALSE),"-")</f>
        <v>ДА</v>
      </c>
      <c r="BA285" s="9" t="str">
        <f>IFERROR(VLOOKUP(CONCATENATE($A285,BA$1),'Исх-фото'!$A$2:$F$4000,6,FALSE),"-")</f>
        <v>-</v>
      </c>
      <c r="BB285" s="9" t="str">
        <f>IFERROR(VLOOKUP(CONCATENATE($A285,BB$1),'Исх-фото'!$A$2:$F$4000,6,FALSE),"-")</f>
        <v>НЕТ</v>
      </c>
      <c r="BC285" s="9" t="str">
        <f>IFERROR(VLOOKUP(CONCATENATE($A285,BC$1),'Исх-фото'!$A$2:$F$4000,6,FALSE),"-")</f>
        <v>НЕТ</v>
      </c>
      <c r="BD285" s="9" t="str">
        <f>IFERROR(VLOOKUP(CONCATENATE($A285,BD$1),'Исх-фото'!$A$2:$F$4000,6,FALSE),"-")</f>
        <v>-</v>
      </c>
      <c r="BE285" s="9" t="str">
        <f>IFERROR(VLOOKUP(CONCATENATE($A285,BE$1),'Исх-фото'!$A$2:$F$4000,6,FALSE),"-")</f>
        <v>ДА</v>
      </c>
      <c r="BF285" s="9" t="str">
        <f>IFERROR(VLOOKUP(CONCATENATE($A285,BF$1),'Исх-фото'!$A$2:$F$4000,6,FALSE),"-")</f>
        <v>НЕТ</v>
      </c>
      <c r="BG285" s="9" t="str">
        <f>IFERROR(VLOOKUP(CONCATENATE($A285,BG$1),'Исх-фото'!$A$2:$F$4000,6,FALSE),"-")</f>
        <v>-</v>
      </c>
      <c r="BH285" s="9" t="str">
        <f>IFERROR(VLOOKUP(CONCATENATE($A285,BH$1),'Исх-фото'!$A$2:$F$4000,6,FALSE),"-")</f>
        <v>НЕТ</v>
      </c>
      <c r="BI285" s="9" t="str">
        <f>IFERROR(VLOOKUP(CONCATENATE($A285,BI$1),'Исх-фото'!$A$2:$F$4000,6,FALSE),"-")</f>
        <v>-</v>
      </c>
      <c r="BJ285" s="37"/>
      <c r="BK285" s="42"/>
      <c r="BR285" s="25"/>
      <c r="BS285" s="25"/>
      <c r="BV285" s="25"/>
      <c r="BW285" s="25"/>
      <c r="BX285" s="25"/>
    </row>
    <row r="286" spans="1:76">
      <c r="A286" s="38">
        <f t="shared" si="39"/>
        <v>87</v>
      </c>
      <c r="B286" s="36">
        <f t="shared" si="40"/>
        <v>44</v>
      </c>
      <c r="C286" s="36">
        <f t="shared" si="40"/>
        <v>2</v>
      </c>
      <c r="D286" s="9" t="str">
        <f>IFERROR(VLOOKUP(CONCATENATE($A286,D$1),'Исх-фото'!$A$2:$F$4000,6,FALSE),"-")</f>
        <v>ДА</v>
      </c>
      <c r="E286" s="9" t="str">
        <f>IFERROR(VLOOKUP(CONCATENATE($A286,E$1),'Исх-фото'!$A$2:$F$4000,6,FALSE),"-")</f>
        <v>-</v>
      </c>
      <c r="F286" s="9" t="str">
        <f>IFERROR(VLOOKUP(CONCATENATE($A286,F$1),'Исх-фото'!$A$2:$F$4000,6,FALSE),"-")</f>
        <v>-</v>
      </c>
      <c r="G286" s="9" t="str">
        <f>IFERROR(VLOOKUP(CONCATENATE($A286,G$1),'Исх-фото'!$A$2:$F$4000,6,FALSE),"-")</f>
        <v>-</v>
      </c>
      <c r="H286" s="9" t="str">
        <f>IFERROR(VLOOKUP(CONCATENATE($A286,H$1),'Исх-фото'!$A$2:$F$4000,6,FALSE),"-")</f>
        <v>-</v>
      </c>
      <c r="I286" s="9" t="str">
        <f>IFERROR(VLOOKUP(CONCATENATE($A286,I$1),'Исх-фото'!$A$2:$F$4000,6,FALSE),"-")</f>
        <v>-</v>
      </c>
      <c r="J286" s="9" t="str">
        <f>IFERROR(VLOOKUP(CONCATENATE($A286,J$1),'Исх-фото'!$A$2:$F$4000,6,FALSE),"-")</f>
        <v>-</v>
      </c>
      <c r="K286" s="9" t="str">
        <f>IFERROR(VLOOKUP(CONCATENATE($A286,K$1),'Исх-фото'!$A$2:$F$4000,6,FALSE),"-")</f>
        <v>-</v>
      </c>
      <c r="L286" s="9" t="str">
        <f>IFERROR(VLOOKUP(CONCATENATE($A286,L$1),'Исх-фото'!$A$2:$F$4000,6,FALSE),"-")</f>
        <v>-</v>
      </c>
      <c r="M286" s="9" t="str">
        <f>IFERROR(VLOOKUP(CONCATENATE($A286,M$1),'Исх-фото'!$A$2:$F$4000,6,FALSE),"-")</f>
        <v>-</v>
      </c>
      <c r="N286" s="9" t="str">
        <f>IFERROR(VLOOKUP(CONCATENATE($A286,N$1),'Исх-фото'!$A$2:$F$4000,6,FALSE),"-")</f>
        <v>-</v>
      </c>
      <c r="O286" s="9" t="str">
        <f>IFERROR(VLOOKUP(CONCATENATE($A286,O$1),'Исх-фото'!$A$2:$F$4000,6,FALSE),"-")</f>
        <v>-</v>
      </c>
      <c r="P286" s="9" t="str">
        <f>IFERROR(VLOOKUP(CONCATENATE($A286,P$1),'Исх-фото'!$A$2:$F$4000,6,FALSE),"-")</f>
        <v>-</v>
      </c>
      <c r="Q286" s="9" t="str">
        <f>IFERROR(VLOOKUP(CONCATENATE($A286,Q$1),'Исх-фото'!$A$2:$F$4000,6,FALSE),"-")</f>
        <v>НЕТ</v>
      </c>
      <c r="R286" s="9" t="str">
        <f>IFERROR(VLOOKUP(CONCATENATE($A286,R$1),'Исх-фото'!$A$2:$F$4000,6,FALSE),"-")</f>
        <v>ДА</v>
      </c>
      <c r="S286" s="9" t="str">
        <f>IFERROR(VLOOKUP(CONCATENATE($A286,S$1),'Исх-фото'!$A$2:$F$4000,6,FALSE),"-")</f>
        <v>-</v>
      </c>
      <c r="T286" s="9" t="str">
        <f>IFERROR(VLOOKUP(CONCATENATE($A286,T$1),'Исх-фото'!$A$2:$F$4000,6,FALSE),"-")</f>
        <v>НЕТ</v>
      </c>
      <c r="U286" s="9" t="str">
        <f>IFERROR(VLOOKUP(CONCATENATE($A286,U$1),'Исх-фото'!$A$2:$F$4000,6,FALSE),"-")</f>
        <v>НЕТ</v>
      </c>
      <c r="V286" s="9" t="str">
        <f>IFERROR(VLOOKUP(CONCATENATE($A286,V$1),'Исх-фото'!$A$2:$F$4000,6,FALSE),"-")</f>
        <v>-</v>
      </c>
      <c r="W286" s="9" t="str">
        <f>IFERROR(VLOOKUP(CONCATENATE($A286,W$1),'Исх-фото'!$A$2:$F$4000,6,FALSE),"-")</f>
        <v>-</v>
      </c>
      <c r="X286" s="9" t="str">
        <f>IFERROR(VLOOKUP(CONCATENATE($A286,X$1),'Исх-фото'!$A$2:$F$4000,6,FALSE),"-")</f>
        <v>-</v>
      </c>
      <c r="Y286" s="9" t="str">
        <f>IFERROR(VLOOKUP(CONCATENATE($A286,Y$1),'Исх-фото'!$A$2:$F$4000,6,FALSE),"-")</f>
        <v>-</v>
      </c>
      <c r="Z286" s="9" t="str">
        <f>IFERROR(VLOOKUP(CONCATENATE($A286,Z$1),'Исх-фото'!$A$2:$F$4000,6,FALSE),"-")</f>
        <v>НЕТ</v>
      </c>
      <c r="AA286" s="9" t="str">
        <f>IFERROR(VLOOKUP(CONCATENATE($A286,AA$1),'Исх-фото'!$A$2:$F$4000,6,FALSE),"-")</f>
        <v>-</v>
      </c>
      <c r="AB286" s="9" t="str">
        <f>IFERROR(VLOOKUP(CONCATENATE($A286,AB$1),'Исх-фото'!$A$2:$F$4000,6,FALSE),"-")</f>
        <v>-</v>
      </c>
      <c r="AC286" s="9" t="str">
        <f>IFERROR(VLOOKUP(CONCATENATE($A286,AC$1),'Исх-фото'!$A$2:$F$4000,6,FALSE),"-")</f>
        <v>-</v>
      </c>
      <c r="AD286" s="9" t="str">
        <f>IFERROR(VLOOKUP(CONCATENATE($A286,AD$1),'Исх-фото'!$A$2:$F$4000,6,FALSE),"-")</f>
        <v>-</v>
      </c>
      <c r="AE286" s="9" t="str">
        <f>IFERROR(VLOOKUP(CONCATENATE($A286,AE$1),'Исх-фото'!$A$2:$F$4000,6,FALSE),"-")</f>
        <v>-</v>
      </c>
      <c r="AF286" s="9" t="str">
        <f>IFERROR(VLOOKUP(CONCATENATE($A286,AF$1),'Исх-фото'!$A$2:$F$4000,6,FALSE),"-")</f>
        <v>-</v>
      </c>
      <c r="AG286" s="9" t="str">
        <f>IFERROR(VLOOKUP(CONCATENATE($A286,AG$1),'Исх-фото'!$A$2:$F$4000,6,FALSE),"-")</f>
        <v>ДА</v>
      </c>
      <c r="AH286" s="9" t="str">
        <f>IFERROR(VLOOKUP(CONCATENATE($A286,AH$1),'Исх-фото'!$A$2:$F$4000,6,FALSE),"-")</f>
        <v>-</v>
      </c>
      <c r="AI286" s="9" t="str">
        <f>IFERROR(VLOOKUP(CONCATENATE($A286,AI$1),'Исх-фото'!$A$2:$F$4000,6,FALSE),"-")</f>
        <v>ДА</v>
      </c>
      <c r="AJ286" s="9" t="str">
        <f>IFERROR(VLOOKUP(CONCATENATE($A286,AJ$1),'Исх-фото'!$A$2:$F$4000,6,FALSE),"-")</f>
        <v>НЕТ</v>
      </c>
      <c r="AK286" s="9" t="str">
        <f>IFERROR(VLOOKUP(CONCATENATE($A286,AK$1),'Исх-фото'!$A$2:$F$4000,6,FALSE),"-")</f>
        <v>-</v>
      </c>
      <c r="AL286" s="9" t="str">
        <f>IFERROR(VLOOKUP(CONCATENATE($A286,AL$1),'Исх-фото'!$A$2:$F$4000,6,FALSE),"-")</f>
        <v>-</v>
      </c>
      <c r="AM286" s="9" t="str">
        <f>IFERROR(VLOOKUP(CONCATENATE($A286,AM$1),'Исх-фото'!$A$2:$F$4000,6,FALSE),"-")</f>
        <v>ДА</v>
      </c>
      <c r="AN286" s="9" t="str">
        <f>IFERROR(VLOOKUP(CONCATENATE($A286,AN$1),'Исх-фото'!$A$2:$F$4000,6,FALSE),"-")</f>
        <v>ДА</v>
      </c>
      <c r="AO286" s="9" t="str">
        <f>IFERROR(VLOOKUP(CONCATENATE($A286,AO$1),'Исх-фото'!$A$2:$F$4000,6,FALSE),"-")</f>
        <v>-</v>
      </c>
      <c r="AP286" s="9" t="str">
        <f>IFERROR(VLOOKUP(CONCATENATE($A286,AP$1),'Исх-фото'!$A$2:$F$4000,6,FALSE),"-")</f>
        <v>НЕТ</v>
      </c>
      <c r="AQ286" s="9" t="str">
        <f>IFERROR(VLOOKUP(CONCATENATE($A286,AQ$1),'Исх-фото'!$A$2:$F$4000,6,FALSE),"-")</f>
        <v>-</v>
      </c>
      <c r="AR286" s="9" t="str">
        <f>IFERROR(VLOOKUP(CONCATENATE($A286,AR$1),'Исх-фото'!$A$2:$F$4000,6,FALSE),"-")</f>
        <v>-</v>
      </c>
      <c r="AS286" s="9" t="str">
        <f>IFERROR(VLOOKUP(CONCATENATE($A286,AS$1),'Исх-фото'!$A$2:$F$4000,6,FALSE),"-")</f>
        <v>ДА</v>
      </c>
      <c r="AT286" s="9" t="str">
        <f>IFERROR(VLOOKUP(CONCATENATE($A286,AT$1),'Исх-фото'!$A$2:$F$4000,6,FALSE),"-")</f>
        <v>-</v>
      </c>
      <c r="AU286" s="9" t="str">
        <f>IFERROR(VLOOKUP(CONCATENATE($A286,AU$1),'Исх-фото'!$A$2:$F$4000,6,FALSE),"-")</f>
        <v>-</v>
      </c>
      <c r="AV286" s="9" t="str">
        <f>IFERROR(VLOOKUP(CONCATENATE($A286,AV$1),'Исх-фото'!$A$2:$F$4000,6,FALSE),"-")</f>
        <v>-</v>
      </c>
      <c r="AW286" s="9" t="str">
        <f>IFERROR(VLOOKUP(CONCATENATE($A286,AW$1),'Исх-фото'!$A$2:$F$4000,6,FALSE),"-")</f>
        <v>НЕТ</v>
      </c>
      <c r="AX286" s="9" t="str">
        <f>IFERROR(VLOOKUP(CONCATENATE($A286,AX$1),'Исх-фото'!$A$2:$F$4000,6,FALSE),"-")</f>
        <v>-</v>
      </c>
      <c r="AY286" s="9" t="str">
        <f>IFERROR(VLOOKUP(CONCATENATE($A286,AY$1),'Исх-фото'!$A$2:$F$4000,6,FALSE),"-")</f>
        <v>-</v>
      </c>
      <c r="AZ286" s="9" t="str">
        <f>IFERROR(VLOOKUP(CONCATENATE($A286,AZ$1),'Исх-фото'!$A$2:$F$4000,6,FALSE),"-")</f>
        <v>-</v>
      </c>
      <c r="BA286" s="9" t="str">
        <f>IFERROR(VLOOKUP(CONCATENATE($A286,BA$1),'Исх-фото'!$A$2:$F$4000,6,FALSE),"-")</f>
        <v>-</v>
      </c>
      <c r="BB286" s="9" t="str">
        <f>IFERROR(VLOOKUP(CONCATENATE($A286,BB$1),'Исх-фото'!$A$2:$F$4000,6,FALSE),"-")</f>
        <v>НЕТ</v>
      </c>
      <c r="BC286" s="9" t="str">
        <f>IFERROR(VLOOKUP(CONCATENATE($A286,BC$1),'Исх-фото'!$A$2:$F$4000,6,FALSE),"-")</f>
        <v>НЕТ</v>
      </c>
      <c r="BD286" s="9" t="str">
        <f>IFERROR(VLOOKUP(CONCATENATE($A286,BD$1),'Исх-фото'!$A$2:$F$4000,6,FALSE),"-")</f>
        <v>-</v>
      </c>
      <c r="BE286" s="9" t="str">
        <f>IFERROR(VLOOKUP(CONCATENATE($A286,BE$1),'Исх-фото'!$A$2:$F$4000,6,FALSE),"-")</f>
        <v>НЕТ</v>
      </c>
      <c r="BF286" s="9" t="str">
        <f>IFERROR(VLOOKUP(CONCATENATE($A286,BF$1),'Исх-фото'!$A$2:$F$4000,6,FALSE),"-")</f>
        <v>НЕТ</v>
      </c>
      <c r="BG286" s="9" t="str">
        <f>IFERROR(VLOOKUP(CONCATENATE($A286,BG$1),'Исх-фото'!$A$2:$F$4000,6,FALSE),"-")</f>
        <v>-</v>
      </c>
      <c r="BH286" s="9" t="str">
        <f>IFERROR(VLOOKUP(CONCATENATE($A286,BH$1),'Исх-фото'!$A$2:$F$4000,6,FALSE),"-")</f>
        <v>НЕТ</v>
      </c>
      <c r="BI286" s="9" t="str">
        <f>IFERROR(VLOOKUP(CONCATENATE($A286,BI$1),'Исх-фото'!$A$2:$F$4000,6,FALSE),"-")</f>
        <v>НЕТ</v>
      </c>
      <c r="BJ286" s="37"/>
      <c r="BK286" s="42"/>
      <c r="BR286" s="25"/>
      <c r="BS286" s="25"/>
      <c r="BV286" s="25"/>
      <c r="BW286" s="25"/>
      <c r="BX286" s="25"/>
    </row>
    <row r="287" spans="1:76">
      <c r="A287" s="38">
        <f t="shared" si="39"/>
        <v>88</v>
      </c>
      <c r="B287" s="36">
        <f t="shared" si="40"/>
        <v>44</v>
      </c>
      <c r="C287" s="36">
        <f t="shared" si="40"/>
        <v>3</v>
      </c>
      <c r="D287" s="9" t="str">
        <f>IFERROR(VLOOKUP(CONCATENATE($A287,D$1),'Исх-фото'!$A$2:$F$4000,6,FALSE),"-")</f>
        <v>НЕТ</v>
      </c>
      <c r="E287" s="9" t="str">
        <f>IFERROR(VLOOKUP(CONCATENATE($A287,E$1),'Исх-фото'!$A$2:$F$4000,6,FALSE),"-")</f>
        <v>-</v>
      </c>
      <c r="F287" s="9" t="str">
        <f>IFERROR(VLOOKUP(CONCATENATE($A287,F$1),'Исх-фото'!$A$2:$F$4000,6,FALSE),"-")</f>
        <v>-</v>
      </c>
      <c r="G287" s="9" t="str">
        <f>IFERROR(VLOOKUP(CONCATENATE($A287,G$1),'Исх-фото'!$A$2:$F$4000,6,FALSE),"-")</f>
        <v>ДА</v>
      </c>
      <c r="H287" s="9" t="str">
        <f>IFERROR(VLOOKUP(CONCATENATE($A287,H$1),'Исх-фото'!$A$2:$F$4000,6,FALSE),"-")</f>
        <v>-</v>
      </c>
      <c r="I287" s="9" t="str">
        <f>IFERROR(VLOOKUP(CONCATENATE($A287,I$1),'Исх-фото'!$A$2:$F$4000,6,FALSE),"-")</f>
        <v>-</v>
      </c>
      <c r="J287" s="9" t="str">
        <f>IFERROR(VLOOKUP(CONCATENATE($A287,J$1),'Исх-фото'!$A$2:$F$4000,6,FALSE),"-")</f>
        <v>-</v>
      </c>
      <c r="K287" s="9" t="str">
        <f>IFERROR(VLOOKUP(CONCATENATE($A287,K$1),'Исх-фото'!$A$2:$F$4000,6,FALSE),"-")</f>
        <v>-</v>
      </c>
      <c r="L287" s="9" t="str">
        <f>IFERROR(VLOOKUP(CONCATENATE($A287,L$1),'Исх-фото'!$A$2:$F$4000,6,FALSE),"-")</f>
        <v>-</v>
      </c>
      <c r="M287" s="9" t="str">
        <f>IFERROR(VLOOKUP(CONCATENATE($A287,M$1),'Исх-фото'!$A$2:$F$4000,6,FALSE),"-")</f>
        <v>-</v>
      </c>
      <c r="N287" s="9" t="str">
        <f>IFERROR(VLOOKUP(CONCATENATE($A287,N$1),'Исх-фото'!$A$2:$F$4000,6,FALSE),"-")</f>
        <v>-</v>
      </c>
      <c r="O287" s="9" t="str">
        <f>IFERROR(VLOOKUP(CONCATENATE($A287,O$1),'Исх-фото'!$A$2:$F$4000,6,FALSE),"-")</f>
        <v>-</v>
      </c>
      <c r="P287" s="9" t="str">
        <f>IFERROR(VLOOKUP(CONCATENATE($A287,P$1),'Исх-фото'!$A$2:$F$4000,6,FALSE),"-")</f>
        <v>-</v>
      </c>
      <c r="Q287" s="9" t="str">
        <f>IFERROR(VLOOKUP(CONCATENATE($A287,Q$1),'Исх-фото'!$A$2:$F$4000,6,FALSE),"-")</f>
        <v>НЕТ</v>
      </c>
      <c r="R287" s="9" t="str">
        <f>IFERROR(VLOOKUP(CONCATENATE($A287,R$1),'Исх-фото'!$A$2:$F$4000,6,FALSE),"-")</f>
        <v>-</v>
      </c>
      <c r="S287" s="9" t="str">
        <f>IFERROR(VLOOKUP(CONCATENATE($A287,S$1),'Исх-фото'!$A$2:$F$4000,6,FALSE),"-")</f>
        <v>НЕТ</v>
      </c>
      <c r="T287" s="9" t="str">
        <f>IFERROR(VLOOKUP(CONCATENATE($A287,T$1),'Исх-фото'!$A$2:$F$4000,6,FALSE),"-")</f>
        <v>НЕТ</v>
      </c>
      <c r="U287" s="9" t="str">
        <f>IFERROR(VLOOKUP(CONCATENATE($A287,U$1),'Исх-фото'!$A$2:$F$4000,6,FALSE),"-")</f>
        <v>ДА</v>
      </c>
      <c r="V287" s="9" t="str">
        <f>IFERROR(VLOOKUP(CONCATENATE($A287,V$1),'Исх-фото'!$A$2:$F$4000,6,FALSE),"-")</f>
        <v>-</v>
      </c>
      <c r="W287" s="9" t="str">
        <f>IFERROR(VLOOKUP(CONCATENATE($A287,W$1),'Исх-фото'!$A$2:$F$4000,6,FALSE),"-")</f>
        <v>-</v>
      </c>
      <c r="X287" s="9" t="str">
        <f>IFERROR(VLOOKUP(CONCATENATE($A287,X$1),'Исх-фото'!$A$2:$F$4000,6,FALSE),"-")</f>
        <v>-</v>
      </c>
      <c r="Y287" s="9" t="str">
        <f>IFERROR(VLOOKUP(CONCATENATE($A287,Y$1),'Исх-фото'!$A$2:$F$4000,6,FALSE),"-")</f>
        <v>-</v>
      </c>
      <c r="Z287" s="9" t="str">
        <f>IFERROR(VLOOKUP(CONCATENATE($A287,Z$1),'Исх-фото'!$A$2:$F$4000,6,FALSE),"-")</f>
        <v>ДА</v>
      </c>
      <c r="AA287" s="9" t="str">
        <f>IFERROR(VLOOKUP(CONCATENATE($A287,AA$1),'Исх-фото'!$A$2:$F$4000,6,FALSE),"-")</f>
        <v>-</v>
      </c>
      <c r="AB287" s="9" t="str">
        <f>IFERROR(VLOOKUP(CONCATENATE($A287,AB$1),'Исх-фото'!$A$2:$F$4000,6,FALSE),"-")</f>
        <v>-</v>
      </c>
      <c r="AC287" s="9" t="str">
        <f>IFERROR(VLOOKUP(CONCATENATE($A287,AC$1),'Исх-фото'!$A$2:$F$4000,6,FALSE),"-")</f>
        <v>-</v>
      </c>
      <c r="AD287" s="9" t="str">
        <f>IFERROR(VLOOKUP(CONCATENATE($A287,AD$1),'Исх-фото'!$A$2:$F$4000,6,FALSE),"-")</f>
        <v>-</v>
      </c>
      <c r="AE287" s="9" t="str">
        <f>IFERROR(VLOOKUP(CONCATENATE($A287,AE$1),'Исх-фото'!$A$2:$F$4000,6,FALSE),"-")</f>
        <v>-</v>
      </c>
      <c r="AF287" s="9" t="str">
        <f>IFERROR(VLOOKUP(CONCATENATE($A287,AF$1),'Исх-фото'!$A$2:$F$4000,6,FALSE),"-")</f>
        <v>-</v>
      </c>
      <c r="AG287" s="9" t="str">
        <f>IFERROR(VLOOKUP(CONCATENATE($A287,AG$1),'Исх-фото'!$A$2:$F$4000,6,FALSE),"-")</f>
        <v>ДА</v>
      </c>
      <c r="AH287" s="9" t="str">
        <f>IFERROR(VLOOKUP(CONCATENATE($A287,AH$1),'Исх-фото'!$A$2:$F$4000,6,FALSE),"-")</f>
        <v>-</v>
      </c>
      <c r="AI287" s="9" t="str">
        <f>IFERROR(VLOOKUP(CONCATENATE($A287,AI$1),'Исх-фото'!$A$2:$F$4000,6,FALSE),"-")</f>
        <v>ДА</v>
      </c>
      <c r="AJ287" s="9" t="str">
        <f>IFERROR(VLOOKUP(CONCATENATE($A287,AJ$1),'Исх-фото'!$A$2:$F$4000,6,FALSE),"-")</f>
        <v>ДА</v>
      </c>
      <c r="AK287" s="9" t="str">
        <f>IFERROR(VLOOKUP(CONCATENATE($A287,AK$1),'Исх-фото'!$A$2:$F$4000,6,FALSE),"-")</f>
        <v>ДА</v>
      </c>
      <c r="AL287" s="9" t="str">
        <f>IFERROR(VLOOKUP(CONCATENATE($A287,AL$1),'Исх-фото'!$A$2:$F$4000,6,FALSE),"-")</f>
        <v>НЕТ</v>
      </c>
      <c r="AM287" s="9" t="str">
        <f>IFERROR(VLOOKUP(CONCATENATE($A287,AM$1),'Исх-фото'!$A$2:$F$4000,6,FALSE),"-")</f>
        <v>ДА</v>
      </c>
      <c r="AN287" s="9" t="str">
        <f>IFERROR(VLOOKUP(CONCATENATE($A287,AN$1),'Исх-фото'!$A$2:$F$4000,6,FALSE),"-")</f>
        <v>ДА</v>
      </c>
      <c r="AO287" s="9" t="str">
        <f>IFERROR(VLOOKUP(CONCATENATE($A287,AO$1),'Исх-фото'!$A$2:$F$4000,6,FALSE),"-")</f>
        <v>НЕТ</v>
      </c>
      <c r="AP287" s="9" t="str">
        <f>IFERROR(VLOOKUP(CONCATENATE($A287,AP$1),'Исх-фото'!$A$2:$F$4000,6,FALSE),"-")</f>
        <v>НЕТ</v>
      </c>
      <c r="AQ287" s="9" t="str">
        <f>IFERROR(VLOOKUP(CONCATENATE($A287,AQ$1),'Исх-фото'!$A$2:$F$4000,6,FALSE),"-")</f>
        <v>-</v>
      </c>
      <c r="AR287" s="9" t="str">
        <f>IFERROR(VLOOKUP(CONCATENATE($A287,AR$1),'Исх-фото'!$A$2:$F$4000,6,FALSE),"-")</f>
        <v>-</v>
      </c>
      <c r="AS287" s="9" t="str">
        <f>IFERROR(VLOOKUP(CONCATENATE($A287,AS$1),'Исх-фото'!$A$2:$F$4000,6,FALSE),"-")</f>
        <v>ДА</v>
      </c>
      <c r="AT287" s="9" t="str">
        <f>IFERROR(VLOOKUP(CONCATENATE($A287,AT$1),'Исх-фото'!$A$2:$F$4000,6,FALSE),"-")</f>
        <v>-</v>
      </c>
      <c r="AU287" s="9" t="str">
        <f>IFERROR(VLOOKUP(CONCATENATE($A287,AU$1),'Исх-фото'!$A$2:$F$4000,6,FALSE),"-")</f>
        <v>-</v>
      </c>
      <c r="AV287" s="9" t="str">
        <f>IFERROR(VLOOKUP(CONCATENATE($A287,AV$1),'Исх-фото'!$A$2:$F$4000,6,FALSE),"-")</f>
        <v>-</v>
      </c>
      <c r="AW287" s="9" t="str">
        <f>IFERROR(VLOOKUP(CONCATENATE($A287,AW$1),'Исх-фото'!$A$2:$F$4000,6,FALSE),"-")</f>
        <v>-</v>
      </c>
      <c r="AX287" s="9" t="str">
        <f>IFERROR(VLOOKUP(CONCATENATE($A287,AX$1),'Исх-фото'!$A$2:$F$4000,6,FALSE),"-")</f>
        <v>-</v>
      </c>
      <c r="AY287" s="9" t="str">
        <f>IFERROR(VLOOKUP(CONCATENATE($A287,AY$1),'Исх-фото'!$A$2:$F$4000,6,FALSE),"-")</f>
        <v>-</v>
      </c>
      <c r="AZ287" s="9" t="str">
        <f>IFERROR(VLOOKUP(CONCATENATE($A287,AZ$1),'Исх-фото'!$A$2:$F$4000,6,FALSE),"-")</f>
        <v>-</v>
      </c>
      <c r="BA287" s="9" t="str">
        <f>IFERROR(VLOOKUP(CONCATENATE($A287,BA$1),'Исх-фото'!$A$2:$F$4000,6,FALSE),"-")</f>
        <v>-</v>
      </c>
      <c r="BB287" s="9" t="str">
        <f>IFERROR(VLOOKUP(CONCATENATE($A287,BB$1),'Исх-фото'!$A$2:$F$4000,6,FALSE),"-")</f>
        <v>-</v>
      </c>
      <c r="BC287" s="9" t="str">
        <f>IFERROR(VLOOKUP(CONCATENATE($A287,BC$1),'Исх-фото'!$A$2:$F$4000,6,FALSE),"-")</f>
        <v>НЕТ</v>
      </c>
      <c r="BD287" s="9" t="str">
        <f>IFERROR(VLOOKUP(CONCATENATE($A287,BD$1),'Исх-фото'!$A$2:$F$4000,6,FALSE),"-")</f>
        <v>-</v>
      </c>
      <c r="BE287" s="9" t="str">
        <f>IFERROR(VLOOKUP(CONCATENATE($A287,BE$1),'Исх-фото'!$A$2:$F$4000,6,FALSE),"-")</f>
        <v>НЕТ</v>
      </c>
      <c r="BF287" s="9" t="str">
        <f>IFERROR(VLOOKUP(CONCATENATE($A287,BF$1),'Исх-фото'!$A$2:$F$4000,6,FALSE),"-")</f>
        <v>-</v>
      </c>
      <c r="BG287" s="9" t="str">
        <f>IFERROR(VLOOKUP(CONCATENATE($A287,BG$1),'Исх-фото'!$A$2:$F$4000,6,FALSE),"-")</f>
        <v>-</v>
      </c>
      <c r="BH287" s="9" t="str">
        <f>IFERROR(VLOOKUP(CONCATENATE($A287,BH$1),'Исх-фото'!$A$2:$F$4000,6,FALSE),"-")</f>
        <v>НЕТ</v>
      </c>
      <c r="BI287" s="9" t="str">
        <f>IFERROR(VLOOKUP(CONCATENATE($A287,BI$1),'Исх-фото'!$A$2:$F$4000,6,FALSE),"-")</f>
        <v>-</v>
      </c>
      <c r="BJ287" s="37"/>
      <c r="BK287" s="42"/>
      <c r="BR287" s="25"/>
      <c r="BS287" s="25"/>
      <c r="BV287" s="25"/>
      <c r="BW287" s="25"/>
      <c r="BX287" s="25"/>
    </row>
    <row r="288" spans="1:76">
      <c r="A288" s="38">
        <f t="shared" si="39"/>
        <v>89</v>
      </c>
      <c r="B288" s="36">
        <f t="shared" si="40"/>
        <v>45</v>
      </c>
      <c r="C288" s="36">
        <f t="shared" si="40"/>
        <v>1</v>
      </c>
      <c r="D288" s="9" t="str">
        <f>IFERROR(VLOOKUP(CONCATENATE($A288,D$1),'Исх-фото'!$A$2:$F$4000,6,FALSE),"-")</f>
        <v>НЕТ</v>
      </c>
      <c r="E288" s="9" t="str">
        <f>IFERROR(VLOOKUP(CONCATENATE($A288,E$1),'Исх-фото'!$A$2:$F$4000,6,FALSE),"-")</f>
        <v>-</v>
      </c>
      <c r="F288" s="9" t="str">
        <f>IFERROR(VLOOKUP(CONCATENATE($A288,F$1),'Исх-фото'!$A$2:$F$4000,6,FALSE),"-")</f>
        <v>-</v>
      </c>
      <c r="G288" s="9" t="str">
        <f>IFERROR(VLOOKUP(CONCATENATE($A288,G$1),'Исх-фото'!$A$2:$F$4000,6,FALSE),"-")</f>
        <v>-</v>
      </c>
      <c r="H288" s="9" t="str">
        <f>IFERROR(VLOOKUP(CONCATENATE($A288,H$1),'Исх-фото'!$A$2:$F$4000,6,FALSE),"-")</f>
        <v>-</v>
      </c>
      <c r="I288" s="9" t="str">
        <f>IFERROR(VLOOKUP(CONCATENATE($A288,I$1),'Исх-фото'!$A$2:$F$4000,6,FALSE),"-")</f>
        <v>-</v>
      </c>
      <c r="J288" s="9" t="str">
        <f>IFERROR(VLOOKUP(CONCATENATE($A288,J$1),'Исх-фото'!$A$2:$F$4000,6,FALSE),"-")</f>
        <v>НЕТ</v>
      </c>
      <c r="K288" s="9" t="str">
        <f>IFERROR(VLOOKUP(CONCATENATE($A288,K$1),'Исх-фото'!$A$2:$F$4000,6,FALSE),"-")</f>
        <v>-</v>
      </c>
      <c r="L288" s="9" t="str">
        <f>IFERROR(VLOOKUP(CONCATENATE($A288,L$1),'Исх-фото'!$A$2:$F$4000,6,FALSE),"-")</f>
        <v>-</v>
      </c>
      <c r="M288" s="9" t="str">
        <f>IFERROR(VLOOKUP(CONCATENATE($A288,M$1),'Исх-фото'!$A$2:$F$4000,6,FALSE),"-")</f>
        <v>-</v>
      </c>
      <c r="N288" s="9" t="str">
        <f>IFERROR(VLOOKUP(CONCATENATE($A288,N$1),'Исх-фото'!$A$2:$F$4000,6,FALSE),"-")</f>
        <v>-</v>
      </c>
      <c r="O288" s="9" t="str">
        <f>IFERROR(VLOOKUP(CONCATENATE($A288,O$1),'Исх-фото'!$A$2:$F$4000,6,FALSE),"-")</f>
        <v>-</v>
      </c>
      <c r="P288" s="9" t="str">
        <f>IFERROR(VLOOKUP(CONCATENATE($A288,P$1),'Исх-фото'!$A$2:$F$4000,6,FALSE),"-")</f>
        <v>-</v>
      </c>
      <c r="Q288" s="9" t="str">
        <f>IFERROR(VLOOKUP(CONCATENATE($A288,Q$1),'Исх-фото'!$A$2:$F$4000,6,FALSE),"-")</f>
        <v>НЕТ</v>
      </c>
      <c r="R288" s="9" t="str">
        <f>IFERROR(VLOOKUP(CONCATENATE($A288,R$1),'Исх-фото'!$A$2:$F$4000,6,FALSE),"-")</f>
        <v>-</v>
      </c>
      <c r="S288" s="9" t="str">
        <f>IFERROR(VLOOKUP(CONCATENATE($A288,S$1),'Исх-фото'!$A$2:$F$4000,6,FALSE),"-")</f>
        <v>ДА</v>
      </c>
      <c r="T288" s="9" t="str">
        <f>IFERROR(VLOOKUP(CONCATENATE($A288,T$1),'Исх-фото'!$A$2:$F$4000,6,FALSE),"-")</f>
        <v>НЕТ</v>
      </c>
      <c r="U288" s="9" t="str">
        <f>IFERROR(VLOOKUP(CONCATENATE($A288,U$1),'Исх-фото'!$A$2:$F$4000,6,FALSE),"-")</f>
        <v>ДА</v>
      </c>
      <c r="V288" s="9" t="str">
        <f>IFERROR(VLOOKUP(CONCATENATE($A288,V$1),'Исх-фото'!$A$2:$F$4000,6,FALSE),"-")</f>
        <v>-</v>
      </c>
      <c r="W288" s="9" t="str">
        <f>IFERROR(VLOOKUP(CONCATENATE($A288,W$1),'Исх-фото'!$A$2:$F$4000,6,FALSE),"-")</f>
        <v>-</v>
      </c>
      <c r="X288" s="9" t="str">
        <f>IFERROR(VLOOKUP(CONCATENATE($A288,X$1),'Исх-фото'!$A$2:$F$4000,6,FALSE),"-")</f>
        <v>-</v>
      </c>
      <c r="Y288" s="9" t="str">
        <f>IFERROR(VLOOKUP(CONCATENATE($A288,Y$1),'Исх-фото'!$A$2:$F$4000,6,FALSE),"-")</f>
        <v>-</v>
      </c>
      <c r="Z288" s="9" t="str">
        <f>IFERROR(VLOOKUP(CONCATENATE($A288,Z$1),'Исх-фото'!$A$2:$F$4000,6,FALSE),"-")</f>
        <v>НЕТ</v>
      </c>
      <c r="AA288" s="9" t="str">
        <f>IFERROR(VLOOKUP(CONCATENATE($A288,AA$1),'Исх-фото'!$A$2:$F$4000,6,FALSE),"-")</f>
        <v>-</v>
      </c>
      <c r="AB288" s="9" t="str">
        <f>IFERROR(VLOOKUP(CONCATENATE($A288,AB$1),'Исх-фото'!$A$2:$F$4000,6,FALSE),"-")</f>
        <v>-</v>
      </c>
      <c r="AC288" s="9" t="str">
        <f>IFERROR(VLOOKUP(CONCATENATE($A288,AC$1),'Исх-фото'!$A$2:$F$4000,6,FALSE),"-")</f>
        <v>-</v>
      </c>
      <c r="AD288" s="9" t="str">
        <f>IFERROR(VLOOKUP(CONCATENATE($A288,AD$1),'Исх-фото'!$A$2:$F$4000,6,FALSE),"-")</f>
        <v>-</v>
      </c>
      <c r="AE288" s="9" t="str">
        <f>IFERROR(VLOOKUP(CONCATENATE($A288,AE$1),'Исх-фото'!$A$2:$F$4000,6,FALSE),"-")</f>
        <v>-</v>
      </c>
      <c r="AF288" s="9" t="str">
        <f>IFERROR(VLOOKUP(CONCATENATE($A288,AF$1),'Исх-фото'!$A$2:$F$4000,6,FALSE),"-")</f>
        <v>-</v>
      </c>
      <c r="AG288" s="9" t="str">
        <f>IFERROR(VLOOKUP(CONCATENATE($A288,AG$1),'Исх-фото'!$A$2:$F$4000,6,FALSE),"-")</f>
        <v>ДА</v>
      </c>
      <c r="AH288" s="9" t="str">
        <f>IFERROR(VLOOKUP(CONCATENATE($A288,AH$1),'Исх-фото'!$A$2:$F$4000,6,FALSE),"-")</f>
        <v>-</v>
      </c>
      <c r="AI288" s="9" t="str">
        <f>IFERROR(VLOOKUP(CONCATENATE($A288,AI$1),'Исх-фото'!$A$2:$F$4000,6,FALSE),"-")</f>
        <v>НЕТ</v>
      </c>
      <c r="AJ288" s="9" t="str">
        <f>IFERROR(VLOOKUP(CONCATENATE($A288,AJ$1),'Исх-фото'!$A$2:$F$4000,6,FALSE),"-")</f>
        <v>НЕТ</v>
      </c>
      <c r="AK288" s="9" t="str">
        <f>IFERROR(VLOOKUP(CONCATENATE($A288,AK$1),'Исх-фото'!$A$2:$F$4000,6,FALSE),"-")</f>
        <v>-</v>
      </c>
      <c r="AL288" s="9" t="str">
        <f>IFERROR(VLOOKUP(CONCATENATE($A288,AL$1),'Исх-фото'!$A$2:$F$4000,6,FALSE),"-")</f>
        <v>-</v>
      </c>
      <c r="AM288" s="9" t="str">
        <f>IFERROR(VLOOKUP(CONCATENATE($A288,AM$1),'Исх-фото'!$A$2:$F$4000,6,FALSE),"-")</f>
        <v>ДА</v>
      </c>
      <c r="AN288" s="9" t="str">
        <f>IFERROR(VLOOKUP(CONCATENATE($A288,AN$1),'Исх-фото'!$A$2:$F$4000,6,FALSE),"-")</f>
        <v>ДА</v>
      </c>
      <c r="AO288" s="9" t="str">
        <f>IFERROR(VLOOKUP(CONCATENATE($A288,AO$1),'Исх-фото'!$A$2:$F$4000,6,FALSE),"-")</f>
        <v>-</v>
      </c>
      <c r="AP288" s="9" t="str">
        <f>IFERROR(VLOOKUP(CONCATENATE($A288,AP$1),'Исх-фото'!$A$2:$F$4000,6,FALSE),"-")</f>
        <v>НЕТ</v>
      </c>
      <c r="AQ288" s="9" t="str">
        <f>IFERROR(VLOOKUP(CONCATENATE($A288,AQ$1),'Исх-фото'!$A$2:$F$4000,6,FALSE),"-")</f>
        <v>-</v>
      </c>
      <c r="AR288" s="9" t="str">
        <f>IFERROR(VLOOKUP(CONCATENATE($A288,AR$1),'Исх-фото'!$A$2:$F$4000,6,FALSE),"-")</f>
        <v>-</v>
      </c>
      <c r="AS288" s="9" t="str">
        <f>IFERROR(VLOOKUP(CONCATENATE($A288,AS$1),'Исх-фото'!$A$2:$F$4000,6,FALSE),"-")</f>
        <v>-</v>
      </c>
      <c r="AT288" s="9" t="str">
        <f>IFERROR(VLOOKUP(CONCATENATE($A288,AT$1),'Исх-фото'!$A$2:$F$4000,6,FALSE),"-")</f>
        <v>-</v>
      </c>
      <c r="AU288" s="9" t="str">
        <f>IFERROR(VLOOKUP(CONCATENATE($A288,AU$1),'Исх-фото'!$A$2:$F$4000,6,FALSE),"-")</f>
        <v>-</v>
      </c>
      <c r="AV288" s="9" t="str">
        <f>IFERROR(VLOOKUP(CONCATENATE($A288,AV$1),'Исх-фото'!$A$2:$F$4000,6,FALSE),"-")</f>
        <v>-</v>
      </c>
      <c r="AW288" s="9" t="str">
        <f>IFERROR(VLOOKUP(CONCATENATE($A288,AW$1),'Исх-фото'!$A$2:$F$4000,6,FALSE),"-")</f>
        <v>-</v>
      </c>
      <c r="AX288" s="9" t="str">
        <f>IFERROR(VLOOKUP(CONCATENATE($A288,AX$1),'Исх-фото'!$A$2:$F$4000,6,FALSE),"-")</f>
        <v>-</v>
      </c>
      <c r="AY288" s="9" t="str">
        <f>IFERROR(VLOOKUP(CONCATENATE($A288,AY$1),'Исх-фото'!$A$2:$F$4000,6,FALSE),"-")</f>
        <v>-</v>
      </c>
      <c r="AZ288" s="9" t="str">
        <f>IFERROR(VLOOKUP(CONCATENATE($A288,AZ$1),'Исх-фото'!$A$2:$F$4000,6,FALSE),"-")</f>
        <v>-</v>
      </c>
      <c r="BA288" s="9" t="str">
        <f>IFERROR(VLOOKUP(CONCATENATE($A288,BA$1),'Исх-фото'!$A$2:$F$4000,6,FALSE),"-")</f>
        <v>-</v>
      </c>
      <c r="BB288" s="9" t="str">
        <f>IFERROR(VLOOKUP(CONCATENATE($A288,BB$1),'Исх-фото'!$A$2:$F$4000,6,FALSE),"-")</f>
        <v>НЕТ</v>
      </c>
      <c r="BC288" s="9" t="str">
        <f>IFERROR(VLOOKUP(CONCATENATE($A288,BC$1),'Исх-фото'!$A$2:$F$4000,6,FALSE),"-")</f>
        <v>НЕТ</v>
      </c>
      <c r="BD288" s="9" t="str">
        <f>IFERROR(VLOOKUP(CONCATENATE($A288,BD$1),'Исх-фото'!$A$2:$F$4000,6,FALSE),"-")</f>
        <v>-</v>
      </c>
      <c r="BE288" s="9" t="str">
        <f>IFERROR(VLOOKUP(CONCATENATE($A288,BE$1),'Исх-фото'!$A$2:$F$4000,6,FALSE),"-")</f>
        <v>НЕТ</v>
      </c>
      <c r="BF288" s="9" t="str">
        <f>IFERROR(VLOOKUP(CONCATENATE($A288,BF$1),'Исх-фото'!$A$2:$F$4000,6,FALSE),"-")</f>
        <v>-</v>
      </c>
      <c r="BG288" s="9" t="str">
        <f>IFERROR(VLOOKUP(CONCATENATE($A288,BG$1),'Исх-фото'!$A$2:$F$4000,6,FALSE),"-")</f>
        <v>-</v>
      </c>
      <c r="BH288" s="9" t="str">
        <f>IFERROR(VLOOKUP(CONCATENATE($A288,BH$1),'Исх-фото'!$A$2:$F$4000,6,FALSE),"-")</f>
        <v>-</v>
      </c>
      <c r="BI288" s="9" t="str">
        <f>IFERROR(VLOOKUP(CONCATENATE($A288,BI$1),'Исх-фото'!$A$2:$F$4000,6,FALSE),"-")</f>
        <v>-</v>
      </c>
      <c r="BJ288" s="37"/>
      <c r="BK288" s="42"/>
      <c r="BR288" s="25"/>
      <c r="BS288" s="25"/>
      <c r="BV288" s="25"/>
      <c r="BW288" s="25"/>
      <c r="BX288" s="25"/>
    </row>
    <row r="289" spans="1:76">
      <c r="A289" s="38">
        <f t="shared" si="39"/>
        <v>90</v>
      </c>
      <c r="B289" s="36">
        <f t="shared" si="40"/>
        <v>45</v>
      </c>
      <c r="C289" s="36">
        <f t="shared" si="40"/>
        <v>2</v>
      </c>
      <c r="D289" s="9" t="str">
        <f>IFERROR(VLOOKUP(CONCATENATE($A289,D$1),'Исх-фото'!$A$2:$F$4000,6,FALSE),"-")</f>
        <v>НЕТ</v>
      </c>
      <c r="E289" s="9" t="str">
        <f>IFERROR(VLOOKUP(CONCATENATE($A289,E$1),'Исх-фото'!$A$2:$F$4000,6,FALSE),"-")</f>
        <v>-</v>
      </c>
      <c r="F289" s="9" t="str">
        <f>IFERROR(VLOOKUP(CONCATENATE($A289,F$1),'Исх-фото'!$A$2:$F$4000,6,FALSE),"-")</f>
        <v>-</v>
      </c>
      <c r="G289" s="9" t="str">
        <f>IFERROR(VLOOKUP(CONCATENATE($A289,G$1),'Исх-фото'!$A$2:$F$4000,6,FALSE),"-")</f>
        <v>-</v>
      </c>
      <c r="H289" s="9" t="str">
        <f>IFERROR(VLOOKUP(CONCATENATE($A289,H$1),'Исх-фото'!$A$2:$F$4000,6,FALSE),"-")</f>
        <v>-</v>
      </c>
      <c r="I289" s="9" t="str">
        <f>IFERROR(VLOOKUP(CONCATENATE($A289,I$1),'Исх-фото'!$A$2:$F$4000,6,FALSE),"-")</f>
        <v>-</v>
      </c>
      <c r="J289" s="9" t="str">
        <f>IFERROR(VLOOKUP(CONCATENATE($A289,J$1),'Исх-фото'!$A$2:$F$4000,6,FALSE),"-")</f>
        <v>-</v>
      </c>
      <c r="K289" s="9" t="str">
        <f>IFERROR(VLOOKUP(CONCATENATE($A289,K$1),'Исх-фото'!$A$2:$F$4000,6,FALSE),"-")</f>
        <v>-</v>
      </c>
      <c r="L289" s="9" t="str">
        <f>IFERROR(VLOOKUP(CONCATENATE($A289,L$1),'Исх-фото'!$A$2:$F$4000,6,FALSE),"-")</f>
        <v>-</v>
      </c>
      <c r="M289" s="9" t="str">
        <f>IFERROR(VLOOKUP(CONCATENATE($A289,M$1),'Исх-фото'!$A$2:$F$4000,6,FALSE),"-")</f>
        <v>-</v>
      </c>
      <c r="N289" s="9" t="str">
        <f>IFERROR(VLOOKUP(CONCATENATE($A289,N$1),'Исх-фото'!$A$2:$F$4000,6,FALSE),"-")</f>
        <v>-</v>
      </c>
      <c r="O289" s="9" t="str">
        <f>IFERROR(VLOOKUP(CONCATENATE($A289,O$1),'Исх-фото'!$A$2:$F$4000,6,FALSE),"-")</f>
        <v>-</v>
      </c>
      <c r="P289" s="9" t="str">
        <f>IFERROR(VLOOKUP(CONCATENATE($A289,P$1),'Исх-фото'!$A$2:$F$4000,6,FALSE),"-")</f>
        <v>-</v>
      </c>
      <c r="Q289" s="9" t="str">
        <f>IFERROR(VLOOKUP(CONCATENATE($A289,Q$1),'Исх-фото'!$A$2:$F$4000,6,FALSE),"-")</f>
        <v>НЕТ</v>
      </c>
      <c r="R289" s="9" t="str">
        <f>IFERROR(VLOOKUP(CONCATENATE($A289,R$1),'Исх-фото'!$A$2:$F$4000,6,FALSE),"-")</f>
        <v>-</v>
      </c>
      <c r="S289" s="9" t="str">
        <f>IFERROR(VLOOKUP(CONCATENATE($A289,S$1),'Исх-фото'!$A$2:$F$4000,6,FALSE),"-")</f>
        <v>-</v>
      </c>
      <c r="T289" s="9" t="str">
        <f>IFERROR(VLOOKUP(CONCATENATE($A289,T$1),'Исх-фото'!$A$2:$F$4000,6,FALSE),"-")</f>
        <v>НЕТ</v>
      </c>
      <c r="U289" s="9" t="str">
        <f>IFERROR(VLOOKUP(CONCATENATE($A289,U$1),'Исх-фото'!$A$2:$F$4000,6,FALSE),"-")</f>
        <v>ДА</v>
      </c>
      <c r="V289" s="9" t="str">
        <f>IFERROR(VLOOKUP(CONCATENATE($A289,V$1),'Исх-фото'!$A$2:$F$4000,6,FALSE),"-")</f>
        <v>-</v>
      </c>
      <c r="W289" s="9" t="str">
        <f>IFERROR(VLOOKUP(CONCATENATE($A289,W$1),'Исх-фото'!$A$2:$F$4000,6,FALSE),"-")</f>
        <v>-</v>
      </c>
      <c r="X289" s="9" t="str">
        <f>IFERROR(VLOOKUP(CONCATENATE($A289,X$1),'Исх-фото'!$A$2:$F$4000,6,FALSE),"-")</f>
        <v>-</v>
      </c>
      <c r="Y289" s="9" t="str">
        <f>IFERROR(VLOOKUP(CONCATENATE($A289,Y$1),'Исх-фото'!$A$2:$F$4000,6,FALSE),"-")</f>
        <v>-</v>
      </c>
      <c r="Z289" s="9" t="str">
        <f>IFERROR(VLOOKUP(CONCATENATE($A289,Z$1),'Исх-фото'!$A$2:$F$4000,6,FALSE),"-")</f>
        <v>НЕТ</v>
      </c>
      <c r="AA289" s="9" t="str">
        <f>IFERROR(VLOOKUP(CONCATENATE($A289,AA$1),'Исх-фото'!$A$2:$F$4000,6,FALSE),"-")</f>
        <v>-</v>
      </c>
      <c r="AB289" s="9" t="str">
        <f>IFERROR(VLOOKUP(CONCATENATE($A289,AB$1),'Исх-фото'!$A$2:$F$4000,6,FALSE),"-")</f>
        <v>-</v>
      </c>
      <c r="AC289" s="9" t="str">
        <f>IFERROR(VLOOKUP(CONCATENATE($A289,AC$1),'Исх-фото'!$A$2:$F$4000,6,FALSE),"-")</f>
        <v>-</v>
      </c>
      <c r="AD289" s="9" t="str">
        <f>IFERROR(VLOOKUP(CONCATENATE($A289,AD$1),'Исх-фото'!$A$2:$F$4000,6,FALSE),"-")</f>
        <v>-</v>
      </c>
      <c r="AE289" s="9" t="str">
        <f>IFERROR(VLOOKUP(CONCATENATE($A289,AE$1),'Исх-фото'!$A$2:$F$4000,6,FALSE),"-")</f>
        <v>-</v>
      </c>
      <c r="AF289" s="9" t="str">
        <f>IFERROR(VLOOKUP(CONCATENATE($A289,AF$1),'Исх-фото'!$A$2:$F$4000,6,FALSE),"-")</f>
        <v>-</v>
      </c>
      <c r="AG289" s="9" t="str">
        <f>IFERROR(VLOOKUP(CONCATENATE($A289,AG$1),'Исх-фото'!$A$2:$F$4000,6,FALSE),"-")</f>
        <v>ДА</v>
      </c>
      <c r="AH289" s="9" t="str">
        <f>IFERROR(VLOOKUP(CONCATENATE($A289,AH$1),'Исх-фото'!$A$2:$F$4000,6,FALSE),"-")</f>
        <v>-</v>
      </c>
      <c r="AI289" s="9" t="str">
        <f>IFERROR(VLOOKUP(CONCATENATE($A289,AI$1),'Исх-фото'!$A$2:$F$4000,6,FALSE),"-")</f>
        <v>НЕТ</v>
      </c>
      <c r="AJ289" s="9" t="str">
        <f>IFERROR(VLOOKUP(CONCATENATE($A289,AJ$1),'Исх-фото'!$A$2:$F$4000,6,FALSE),"-")</f>
        <v>-</v>
      </c>
      <c r="AK289" s="9" t="str">
        <f>IFERROR(VLOOKUP(CONCATENATE($A289,AK$1),'Исх-фото'!$A$2:$F$4000,6,FALSE),"-")</f>
        <v>-</v>
      </c>
      <c r="AL289" s="9" t="str">
        <f>IFERROR(VLOOKUP(CONCATENATE($A289,AL$1),'Исх-фото'!$A$2:$F$4000,6,FALSE),"-")</f>
        <v>-</v>
      </c>
      <c r="AM289" s="9" t="str">
        <f>IFERROR(VLOOKUP(CONCATENATE($A289,AM$1),'Исх-фото'!$A$2:$F$4000,6,FALSE),"-")</f>
        <v>ДА</v>
      </c>
      <c r="AN289" s="9" t="str">
        <f>IFERROR(VLOOKUP(CONCATENATE($A289,AN$1),'Исх-фото'!$A$2:$F$4000,6,FALSE),"-")</f>
        <v>ДА</v>
      </c>
      <c r="AO289" s="9" t="str">
        <f>IFERROR(VLOOKUP(CONCATENATE($A289,AO$1),'Исх-фото'!$A$2:$F$4000,6,FALSE),"-")</f>
        <v>-</v>
      </c>
      <c r="AP289" s="9" t="str">
        <f>IFERROR(VLOOKUP(CONCATENATE($A289,AP$1),'Исх-фото'!$A$2:$F$4000,6,FALSE),"-")</f>
        <v>НЕТ</v>
      </c>
      <c r="AQ289" s="9" t="str">
        <f>IFERROR(VLOOKUP(CONCATENATE($A289,AQ$1),'Исх-фото'!$A$2:$F$4000,6,FALSE),"-")</f>
        <v>-</v>
      </c>
      <c r="AR289" s="9" t="str">
        <f>IFERROR(VLOOKUP(CONCATENATE($A289,AR$1),'Исх-фото'!$A$2:$F$4000,6,FALSE),"-")</f>
        <v>-</v>
      </c>
      <c r="AS289" s="9" t="str">
        <f>IFERROR(VLOOKUP(CONCATENATE($A289,AS$1),'Исх-фото'!$A$2:$F$4000,6,FALSE),"-")</f>
        <v>-</v>
      </c>
      <c r="AT289" s="9" t="str">
        <f>IFERROR(VLOOKUP(CONCATENATE($A289,AT$1),'Исх-фото'!$A$2:$F$4000,6,FALSE),"-")</f>
        <v>-</v>
      </c>
      <c r="AU289" s="9" t="str">
        <f>IFERROR(VLOOKUP(CONCATENATE($A289,AU$1),'Исх-фото'!$A$2:$F$4000,6,FALSE),"-")</f>
        <v>-</v>
      </c>
      <c r="AV289" s="9" t="str">
        <f>IFERROR(VLOOKUP(CONCATENATE($A289,AV$1),'Исх-фото'!$A$2:$F$4000,6,FALSE),"-")</f>
        <v>-</v>
      </c>
      <c r="AW289" s="9" t="str">
        <f>IFERROR(VLOOKUP(CONCATENATE($A289,AW$1),'Исх-фото'!$A$2:$F$4000,6,FALSE),"-")</f>
        <v>-</v>
      </c>
      <c r="AX289" s="9" t="str">
        <f>IFERROR(VLOOKUP(CONCATENATE($A289,AX$1),'Исх-фото'!$A$2:$F$4000,6,FALSE),"-")</f>
        <v>-</v>
      </c>
      <c r="AY289" s="9" t="str">
        <f>IFERROR(VLOOKUP(CONCATENATE($A289,AY$1),'Исх-фото'!$A$2:$F$4000,6,FALSE),"-")</f>
        <v>-</v>
      </c>
      <c r="AZ289" s="9" t="str">
        <f>IFERROR(VLOOKUP(CONCATENATE($A289,AZ$1),'Исх-фото'!$A$2:$F$4000,6,FALSE),"-")</f>
        <v>ДА</v>
      </c>
      <c r="BA289" s="9" t="str">
        <f>IFERROR(VLOOKUP(CONCATENATE($A289,BA$1),'Исх-фото'!$A$2:$F$4000,6,FALSE),"-")</f>
        <v>-</v>
      </c>
      <c r="BB289" s="9" t="str">
        <f>IFERROR(VLOOKUP(CONCATENATE($A289,BB$1),'Исх-фото'!$A$2:$F$4000,6,FALSE),"-")</f>
        <v>-</v>
      </c>
      <c r="BC289" s="9" t="str">
        <f>IFERROR(VLOOKUP(CONCATENATE($A289,BC$1),'Исх-фото'!$A$2:$F$4000,6,FALSE),"-")</f>
        <v>НЕТ</v>
      </c>
      <c r="BD289" s="9" t="str">
        <f>IFERROR(VLOOKUP(CONCATENATE($A289,BD$1),'Исх-фото'!$A$2:$F$4000,6,FALSE),"-")</f>
        <v>-</v>
      </c>
      <c r="BE289" s="9" t="str">
        <f>IFERROR(VLOOKUP(CONCATENATE($A289,BE$1),'Исх-фото'!$A$2:$F$4000,6,FALSE),"-")</f>
        <v>НЕТ</v>
      </c>
      <c r="BF289" s="9" t="str">
        <f>IFERROR(VLOOKUP(CONCATENATE($A289,BF$1),'Исх-фото'!$A$2:$F$4000,6,FALSE),"-")</f>
        <v>-</v>
      </c>
      <c r="BG289" s="9" t="str">
        <f>IFERROR(VLOOKUP(CONCATENATE($A289,BG$1),'Исх-фото'!$A$2:$F$4000,6,FALSE),"-")</f>
        <v>-</v>
      </c>
      <c r="BH289" s="9" t="str">
        <f>IFERROR(VLOOKUP(CONCATENATE($A289,BH$1),'Исх-фото'!$A$2:$F$4000,6,FALSE),"-")</f>
        <v>-</v>
      </c>
      <c r="BI289" s="9" t="str">
        <f>IFERROR(VLOOKUP(CONCATENATE($A289,BI$1),'Исх-фото'!$A$2:$F$4000,6,FALSE),"-")</f>
        <v>-</v>
      </c>
      <c r="BJ289" s="37"/>
      <c r="BK289" s="42"/>
      <c r="BR289" s="25"/>
      <c r="BS289" s="25"/>
      <c r="BV289" s="25"/>
      <c r="BW289" s="25"/>
      <c r="BX289" s="25"/>
    </row>
    <row r="290" spans="1:76">
      <c r="A290" s="38">
        <f t="shared" si="39"/>
        <v>91</v>
      </c>
      <c r="B290" s="36">
        <f t="shared" si="40"/>
        <v>45</v>
      </c>
      <c r="C290" s="36">
        <f t="shared" si="40"/>
        <v>3</v>
      </c>
      <c r="D290" s="9" t="str">
        <f>IFERROR(VLOOKUP(CONCATENATE($A290,D$1),'Исх-фото'!$A$2:$F$4000,6,FALSE),"-")</f>
        <v>НЕТ</v>
      </c>
      <c r="E290" s="9" t="str">
        <f>IFERROR(VLOOKUP(CONCATENATE($A290,E$1),'Исх-фото'!$A$2:$F$4000,6,FALSE),"-")</f>
        <v>-</v>
      </c>
      <c r="F290" s="9" t="str">
        <f>IFERROR(VLOOKUP(CONCATENATE($A290,F$1),'Исх-фото'!$A$2:$F$4000,6,FALSE),"-")</f>
        <v>-</v>
      </c>
      <c r="G290" s="9" t="str">
        <f>IFERROR(VLOOKUP(CONCATENATE($A290,G$1),'Исх-фото'!$A$2:$F$4000,6,FALSE),"-")</f>
        <v>-</v>
      </c>
      <c r="H290" s="9" t="str">
        <f>IFERROR(VLOOKUP(CONCATENATE($A290,H$1),'Исх-фото'!$A$2:$F$4000,6,FALSE),"-")</f>
        <v>-</v>
      </c>
      <c r="I290" s="9" t="str">
        <f>IFERROR(VLOOKUP(CONCATENATE($A290,I$1),'Исх-фото'!$A$2:$F$4000,6,FALSE),"-")</f>
        <v>-</v>
      </c>
      <c r="J290" s="9" t="str">
        <f>IFERROR(VLOOKUP(CONCATENATE($A290,J$1),'Исх-фото'!$A$2:$F$4000,6,FALSE),"-")</f>
        <v>НЕТ</v>
      </c>
      <c r="K290" s="9" t="str">
        <f>IFERROR(VLOOKUP(CONCATENATE($A290,K$1),'Исх-фото'!$A$2:$F$4000,6,FALSE),"-")</f>
        <v>-</v>
      </c>
      <c r="L290" s="9" t="str">
        <f>IFERROR(VLOOKUP(CONCATENATE($A290,L$1),'Исх-фото'!$A$2:$F$4000,6,FALSE),"-")</f>
        <v>-</v>
      </c>
      <c r="M290" s="9" t="str">
        <f>IFERROR(VLOOKUP(CONCATENATE($A290,M$1),'Исх-фото'!$A$2:$F$4000,6,FALSE),"-")</f>
        <v>-</v>
      </c>
      <c r="N290" s="9" t="str">
        <f>IFERROR(VLOOKUP(CONCATENATE($A290,N$1),'Исх-фото'!$A$2:$F$4000,6,FALSE),"-")</f>
        <v>-</v>
      </c>
      <c r="O290" s="9" t="str">
        <f>IFERROR(VLOOKUP(CONCATENATE($A290,O$1),'Исх-фото'!$A$2:$F$4000,6,FALSE),"-")</f>
        <v>-</v>
      </c>
      <c r="P290" s="9" t="str">
        <f>IFERROR(VLOOKUP(CONCATENATE($A290,P$1),'Исх-фото'!$A$2:$F$4000,6,FALSE),"-")</f>
        <v>-</v>
      </c>
      <c r="Q290" s="9" t="str">
        <f>IFERROR(VLOOKUP(CONCATENATE($A290,Q$1),'Исх-фото'!$A$2:$F$4000,6,FALSE),"-")</f>
        <v>НЕТ</v>
      </c>
      <c r="R290" s="9" t="str">
        <f>IFERROR(VLOOKUP(CONCATENATE($A290,R$1),'Исх-фото'!$A$2:$F$4000,6,FALSE),"-")</f>
        <v>-</v>
      </c>
      <c r="S290" s="9" t="str">
        <f>IFERROR(VLOOKUP(CONCATENATE($A290,S$1),'Исх-фото'!$A$2:$F$4000,6,FALSE),"-")</f>
        <v>-</v>
      </c>
      <c r="T290" s="9" t="str">
        <f>IFERROR(VLOOKUP(CONCATENATE($A290,T$1),'Исх-фото'!$A$2:$F$4000,6,FALSE),"-")</f>
        <v>НЕТ</v>
      </c>
      <c r="U290" s="9" t="str">
        <f>IFERROR(VLOOKUP(CONCATENATE($A290,U$1),'Исх-фото'!$A$2:$F$4000,6,FALSE),"-")</f>
        <v>ДА</v>
      </c>
      <c r="V290" s="9" t="str">
        <f>IFERROR(VLOOKUP(CONCATENATE($A290,V$1),'Исх-фото'!$A$2:$F$4000,6,FALSE),"-")</f>
        <v>-</v>
      </c>
      <c r="W290" s="9" t="str">
        <f>IFERROR(VLOOKUP(CONCATENATE($A290,W$1),'Исх-фото'!$A$2:$F$4000,6,FALSE),"-")</f>
        <v>-</v>
      </c>
      <c r="X290" s="9" t="str">
        <f>IFERROR(VLOOKUP(CONCATENATE($A290,X$1),'Исх-фото'!$A$2:$F$4000,6,FALSE),"-")</f>
        <v>-</v>
      </c>
      <c r="Y290" s="9" t="str">
        <f>IFERROR(VLOOKUP(CONCATENATE($A290,Y$1),'Исх-фото'!$A$2:$F$4000,6,FALSE),"-")</f>
        <v>-</v>
      </c>
      <c r="Z290" s="9" t="str">
        <f>IFERROR(VLOOKUP(CONCATENATE($A290,Z$1),'Исх-фото'!$A$2:$F$4000,6,FALSE),"-")</f>
        <v>НЕТ</v>
      </c>
      <c r="AA290" s="9" t="str">
        <f>IFERROR(VLOOKUP(CONCATENATE($A290,AA$1),'Исх-фото'!$A$2:$F$4000,6,FALSE),"-")</f>
        <v>-</v>
      </c>
      <c r="AB290" s="9" t="str">
        <f>IFERROR(VLOOKUP(CONCATENATE($A290,AB$1),'Исх-фото'!$A$2:$F$4000,6,FALSE),"-")</f>
        <v>-</v>
      </c>
      <c r="AC290" s="9" t="str">
        <f>IFERROR(VLOOKUP(CONCATENATE($A290,AC$1),'Исх-фото'!$A$2:$F$4000,6,FALSE),"-")</f>
        <v>НЕТ</v>
      </c>
      <c r="AD290" s="9" t="str">
        <f>IFERROR(VLOOKUP(CONCATENATE($A290,AD$1),'Исх-фото'!$A$2:$F$4000,6,FALSE),"-")</f>
        <v>-</v>
      </c>
      <c r="AE290" s="9" t="str">
        <f>IFERROR(VLOOKUP(CONCATENATE($A290,AE$1),'Исх-фото'!$A$2:$F$4000,6,FALSE),"-")</f>
        <v>-</v>
      </c>
      <c r="AF290" s="9" t="str">
        <f>IFERROR(VLOOKUP(CONCATENATE($A290,AF$1),'Исх-фото'!$A$2:$F$4000,6,FALSE),"-")</f>
        <v>-</v>
      </c>
      <c r="AG290" s="9" t="str">
        <f>IFERROR(VLOOKUP(CONCATENATE($A290,AG$1),'Исх-фото'!$A$2:$F$4000,6,FALSE),"-")</f>
        <v>ДА</v>
      </c>
      <c r="AH290" s="9" t="str">
        <f>IFERROR(VLOOKUP(CONCATENATE($A290,AH$1),'Исх-фото'!$A$2:$F$4000,6,FALSE),"-")</f>
        <v>-</v>
      </c>
      <c r="AI290" s="9" t="str">
        <f>IFERROR(VLOOKUP(CONCATENATE($A290,AI$1),'Исх-фото'!$A$2:$F$4000,6,FALSE),"-")</f>
        <v>-</v>
      </c>
      <c r="AJ290" s="9" t="str">
        <f>IFERROR(VLOOKUP(CONCATENATE($A290,AJ$1),'Исх-фото'!$A$2:$F$4000,6,FALSE),"-")</f>
        <v>НЕТ</v>
      </c>
      <c r="AK290" s="9" t="str">
        <f>IFERROR(VLOOKUP(CONCATENATE($A290,AK$1),'Исх-фото'!$A$2:$F$4000,6,FALSE),"-")</f>
        <v>-</v>
      </c>
      <c r="AL290" s="9" t="str">
        <f>IFERROR(VLOOKUP(CONCATENATE($A290,AL$1),'Исх-фото'!$A$2:$F$4000,6,FALSE),"-")</f>
        <v>-</v>
      </c>
      <c r="AM290" s="9" t="str">
        <f>IFERROR(VLOOKUP(CONCATENATE($A290,AM$1),'Исх-фото'!$A$2:$F$4000,6,FALSE),"-")</f>
        <v>ДА</v>
      </c>
      <c r="AN290" s="9" t="str">
        <f>IFERROR(VLOOKUP(CONCATENATE($A290,AN$1),'Исх-фото'!$A$2:$F$4000,6,FALSE),"-")</f>
        <v>ДА</v>
      </c>
      <c r="AO290" s="9" t="str">
        <f>IFERROR(VLOOKUP(CONCATENATE($A290,AO$1),'Исх-фото'!$A$2:$F$4000,6,FALSE),"-")</f>
        <v>-</v>
      </c>
      <c r="AP290" s="9" t="str">
        <f>IFERROR(VLOOKUP(CONCATENATE($A290,AP$1),'Исх-фото'!$A$2:$F$4000,6,FALSE),"-")</f>
        <v>НЕТ</v>
      </c>
      <c r="AQ290" s="9" t="str">
        <f>IFERROR(VLOOKUP(CONCATENATE($A290,AQ$1),'Исх-фото'!$A$2:$F$4000,6,FALSE),"-")</f>
        <v>-</v>
      </c>
      <c r="AR290" s="9" t="str">
        <f>IFERROR(VLOOKUP(CONCATENATE($A290,AR$1),'Исх-фото'!$A$2:$F$4000,6,FALSE),"-")</f>
        <v>-</v>
      </c>
      <c r="AS290" s="9" t="str">
        <f>IFERROR(VLOOKUP(CONCATENATE($A290,AS$1),'Исх-фото'!$A$2:$F$4000,6,FALSE),"-")</f>
        <v>-</v>
      </c>
      <c r="AT290" s="9" t="str">
        <f>IFERROR(VLOOKUP(CONCATENATE($A290,AT$1),'Исх-фото'!$A$2:$F$4000,6,FALSE),"-")</f>
        <v>-</v>
      </c>
      <c r="AU290" s="9" t="str">
        <f>IFERROR(VLOOKUP(CONCATENATE($A290,AU$1),'Исх-фото'!$A$2:$F$4000,6,FALSE),"-")</f>
        <v>-</v>
      </c>
      <c r="AV290" s="9" t="str">
        <f>IFERROR(VLOOKUP(CONCATENATE($A290,AV$1),'Исх-фото'!$A$2:$F$4000,6,FALSE),"-")</f>
        <v>-</v>
      </c>
      <c r="AW290" s="9" t="str">
        <f>IFERROR(VLOOKUP(CONCATENATE($A290,AW$1),'Исх-фото'!$A$2:$F$4000,6,FALSE),"-")</f>
        <v>НЕТ</v>
      </c>
      <c r="AX290" s="9" t="str">
        <f>IFERROR(VLOOKUP(CONCATENATE($A290,AX$1),'Исх-фото'!$A$2:$F$4000,6,FALSE),"-")</f>
        <v>-</v>
      </c>
      <c r="AY290" s="9" t="str">
        <f>IFERROR(VLOOKUP(CONCATENATE($A290,AY$1),'Исх-фото'!$A$2:$F$4000,6,FALSE),"-")</f>
        <v>-</v>
      </c>
      <c r="AZ290" s="9" t="str">
        <f>IFERROR(VLOOKUP(CONCATENATE($A290,AZ$1),'Исх-фото'!$A$2:$F$4000,6,FALSE),"-")</f>
        <v>-</v>
      </c>
      <c r="BA290" s="9" t="str">
        <f>IFERROR(VLOOKUP(CONCATENATE($A290,BA$1),'Исх-фото'!$A$2:$F$4000,6,FALSE),"-")</f>
        <v>-</v>
      </c>
      <c r="BB290" s="9" t="str">
        <f>IFERROR(VLOOKUP(CONCATENATE($A290,BB$1),'Исх-фото'!$A$2:$F$4000,6,FALSE),"-")</f>
        <v>НЕТ</v>
      </c>
      <c r="BC290" s="9" t="str">
        <f>IFERROR(VLOOKUP(CONCATENATE($A290,BC$1),'Исх-фото'!$A$2:$F$4000,6,FALSE),"-")</f>
        <v>НЕТ</v>
      </c>
      <c r="BD290" s="9" t="str">
        <f>IFERROR(VLOOKUP(CONCATENATE($A290,BD$1),'Исх-фото'!$A$2:$F$4000,6,FALSE),"-")</f>
        <v>-</v>
      </c>
      <c r="BE290" s="9" t="str">
        <f>IFERROR(VLOOKUP(CONCATENATE($A290,BE$1),'Исх-фото'!$A$2:$F$4000,6,FALSE),"-")</f>
        <v>НЕТ</v>
      </c>
      <c r="BF290" s="9" t="str">
        <f>IFERROR(VLOOKUP(CONCATENATE($A290,BF$1),'Исх-фото'!$A$2:$F$4000,6,FALSE),"-")</f>
        <v>-</v>
      </c>
      <c r="BG290" s="9" t="str">
        <f>IFERROR(VLOOKUP(CONCATENATE($A290,BG$1),'Исх-фото'!$A$2:$F$4000,6,FALSE),"-")</f>
        <v>-</v>
      </c>
      <c r="BH290" s="9" t="str">
        <f>IFERROR(VLOOKUP(CONCATENATE($A290,BH$1),'Исх-фото'!$A$2:$F$4000,6,FALSE),"-")</f>
        <v>-</v>
      </c>
      <c r="BI290" s="9" t="str">
        <f>IFERROR(VLOOKUP(CONCATENATE($A290,BI$1),'Исх-фото'!$A$2:$F$4000,6,FALSE),"-")</f>
        <v>НЕТ</v>
      </c>
      <c r="BJ290" s="37"/>
      <c r="BK290" s="42"/>
      <c r="BR290" s="25"/>
      <c r="BS290" s="25"/>
      <c r="BV290" s="25"/>
      <c r="BW290" s="25"/>
      <c r="BX290" s="25"/>
    </row>
    <row r="291" spans="1:76">
      <c r="A291" s="38">
        <f t="shared" si="39"/>
        <v>92</v>
      </c>
      <c r="B291" s="36">
        <f t="shared" si="40"/>
        <v>46</v>
      </c>
      <c r="C291" s="36">
        <f t="shared" si="40"/>
        <v>1</v>
      </c>
      <c r="D291" s="9" t="str">
        <f>IFERROR(VLOOKUP(CONCATENATE($A291,D$1),'Исх-фото'!$A$2:$F$4000,6,FALSE),"-")</f>
        <v>НЕТ</v>
      </c>
      <c r="E291" s="9" t="str">
        <f>IFERROR(VLOOKUP(CONCATENATE($A291,E$1),'Исх-фото'!$A$2:$F$4000,6,FALSE),"-")</f>
        <v>-</v>
      </c>
      <c r="F291" s="9" t="str">
        <f>IFERROR(VLOOKUP(CONCATENATE($A291,F$1),'Исх-фото'!$A$2:$F$4000,6,FALSE),"-")</f>
        <v>-</v>
      </c>
      <c r="G291" s="9" t="str">
        <f>IFERROR(VLOOKUP(CONCATENATE($A291,G$1),'Исх-фото'!$A$2:$F$4000,6,FALSE),"-")</f>
        <v>-</v>
      </c>
      <c r="H291" s="9" t="str">
        <f>IFERROR(VLOOKUP(CONCATENATE($A291,H$1),'Исх-фото'!$A$2:$F$4000,6,FALSE),"-")</f>
        <v>-</v>
      </c>
      <c r="I291" s="9" t="str">
        <f>IFERROR(VLOOKUP(CONCATENATE($A291,I$1),'Исх-фото'!$A$2:$F$4000,6,FALSE),"-")</f>
        <v>-</v>
      </c>
      <c r="J291" s="9" t="str">
        <f>IFERROR(VLOOKUP(CONCATENATE($A291,J$1),'Исх-фото'!$A$2:$F$4000,6,FALSE),"-")</f>
        <v>НЕТ</v>
      </c>
      <c r="K291" s="9" t="str">
        <f>IFERROR(VLOOKUP(CONCATENATE($A291,K$1),'Исх-фото'!$A$2:$F$4000,6,FALSE),"-")</f>
        <v>-</v>
      </c>
      <c r="L291" s="9" t="str">
        <f>IFERROR(VLOOKUP(CONCATENATE($A291,L$1),'Исх-фото'!$A$2:$F$4000,6,FALSE),"-")</f>
        <v>-</v>
      </c>
      <c r="M291" s="9" t="str">
        <f>IFERROR(VLOOKUP(CONCATENATE($A291,M$1),'Исх-фото'!$A$2:$F$4000,6,FALSE),"-")</f>
        <v>-</v>
      </c>
      <c r="N291" s="9" t="str">
        <f>IFERROR(VLOOKUP(CONCATENATE($A291,N$1),'Исх-фото'!$A$2:$F$4000,6,FALSE),"-")</f>
        <v>-</v>
      </c>
      <c r="O291" s="9" t="str">
        <f>IFERROR(VLOOKUP(CONCATENATE($A291,O$1),'Исх-фото'!$A$2:$F$4000,6,FALSE),"-")</f>
        <v>-</v>
      </c>
      <c r="P291" s="9" t="str">
        <f>IFERROR(VLOOKUP(CONCATENATE($A291,P$1),'Исх-фото'!$A$2:$F$4000,6,FALSE),"-")</f>
        <v>-</v>
      </c>
      <c r="Q291" s="9" t="str">
        <f>IFERROR(VLOOKUP(CONCATENATE($A291,Q$1),'Исх-фото'!$A$2:$F$4000,6,FALSE),"-")</f>
        <v>НЕТ</v>
      </c>
      <c r="R291" s="9" t="str">
        <f>IFERROR(VLOOKUP(CONCATENATE($A291,R$1),'Исх-фото'!$A$2:$F$4000,6,FALSE),"-")</f>
        <v>-</v>
      </c>
      <c r="S291" s="9" t="str">
        <f>IFERROR(VLOOKUP(CONCATENATE($A291,S$1),'Исх-фото'!$A$2:$F$4000,6,FALSE),"-")</f>
        <v>-</v>
      </c>
      <c r="T291" s="9" t="str">
        <f>IFERROR(VLOOKUP(CONCATENATE($A291,T$1),'Исх-фото'!$A$2:$F$4000,6,FALSE),"-")</f>
        <v>НЕТ</v>
      </c>
      <c r="U291" s="9" t="str">
        <f>IFERROR(VLOOKUP(CONCATENATE($A291,U$1),'Исх-фото'!$A$2:$F$4000,6,FALSE),"-")</f>
        <v>НЕТ</v>
      </c>
      <c r="V291" s="9" t="str">
        <f>IFERROR(VLOOKUP(CONCATENATE($A291,V$1),'Исх-фото'!$A$2:$F$4000,6,FALSE),"-")</f>
        <v>-</v>
      </c>
      <c r="W291" s="9" t="str">
        <f>IFERROR(VLOOKUP(CONCATENATE($A291,W$1),'Исх-фото'!$A$2:$F$4000,6,FALSE),"-")</f>
        <v>-</v>
      </c>
      <c r="X291" s="9" t="str">
        <f>IFERROR(VLOOKUP(CONCATENATE($A291,X$1),'Исх-фото'!$A$2:$F$4000,6,FALSE),"-")</f>
        <v>-</v>
      </c>
      <c r="Y291" s="9" t="str">
        <f>IFERROR(VLOOKUP(CONCATENATE($A291,Y$1),'Исх-фото'!$A$2:$F$4000,6,FALSE),"-")</f>
        <v>-</v>
      </c>
      <c r="Z291" s="9" t="str">
        <f>IFERROR(VLOOKUP(CONCATENATE($A291,Z$1),'Исх-фото'!$A$2:$F$4000,6,FALSE),"-")</f>
        <v>НЕТ</v>
      </c>
      <c r="AA291" s="9" t="str">
        <f>IFERROR(VLOOKUP(CONCATENATE($A291,AA$1),'Исх-фото'!$A$2:$F$4000,6,FALSE),"-")</f>
        <v>-</v>
      </c>
      <c r="AB291" s="9" t="str">
        <f>IFERROR(VLOOKUP(CONCATENATE($A291,AB$1),'Исх-фото'!$A$2:$F$4000,6,FALSE),"-")</f>
        <v>-</v>
      </c>
      <c r="AC291" s="9" t="str">
        <f>IFERROR(VLOOKUP(CONCATENATE($A291,AC$1),'Исх-фото'!$A$2:$F$4000,6,FALSE),"-")</f>
        <v>НЕТ</v>
      </c>
      <c r="AD291" s="9" t="str">
        <f>IFERROR(VLOOKUP(CONCATENATE($A291,AD$1),'Исх-фото'!$A$2:$F$4000,6,FALSE),"-")</f>
        <v>-</v>
      </c>
      <c r="AE291" s="9" t="str">
        <f>IFERROR(VLOOKUP(CONCATENATE($A291,AE$1),'Исх-фото'!$A$2:$F$4000,6,FALSE),"-")</f>
        <v>-</v>
      </c>
      <c r="AF291" s="9" t="str">
        <f>IFERROR(VLOOKUP(CONCATENATE($A291,AF$1),'Исх-фото'!$A$2:$F$4000,6,FALSE),"-")</f>
        <v>-</v>
      </c>
      <c r="AG291" s="9" t="str">
        <f>IFERROR(VLOOKUP(CONCATENATE($A291,AG$1),'Исх-фото'!$A$2:$F$4000,6,FALSE),"-")</f>
        <v>-</v>
      </c>
      <c r="AH291" s="9" t="str">
        <f>IFERROR(VLOOKUP(CONCATENATE($A291,AH$1),'Исх-фото'!$A$2:$F$4000,6,FALSE),"-")</f>
        <v>-</v>
      </c>
      <c r="AI291" s="9" t="str">
        <f>IFERROR(VLOOKUP(CONCATENATE($A291,AI$1),'Исх-фото'!$A$2:$F$4000,6,FALSE),"-")</f>
        <v>НЕТ</v>
      </c>
      <c r="AJ291" s="9" t="str">
        <f>IFERROR(VLOOKUP(CONCATENATE($A291,AJ$1),'Исх-фото'!$A$2:$F$4000,6,FALSE),"-")</f>
        <v>НЕТ</v>
      </c>
      <c r="AK291" s="9" t="str">
        <f>IFERROR(VLOOKUP(CONCATENATE($A291,AK$1),'Исх-фото'!$A$2:$F$4000,6,FALSE),"-")</f>
        <v>-</v>
      </c>
      <c r="AL291" s="9" t="str">
        <f>IFERROR(VLOOKUP(CONCATENATE($A291,AL$1),'Исх-фото'!$A$2:$F$4000,6,FALSE),"-")</f>
        <v>-</v>
      </c>
      <c r="AM291" s="9" t="str">
        <f>IFERROR(VLOOKUP(CONCATENATE($A291,AM$1),'Исх-фото'!$A$2:$F$4000,6,FALSE),"-")</f>
        <v>ДА</v>
      </c>
      <c r="AN291" s="9" t="str">
        <f>IFERROR(VLOOKUP(CONCATENATE($A291,AN$1),'Исх-фото'!$A$2:$F$4000,6,FALSE),"-")</f>
        <v>ДА</v>
      </c>
      <c r="AO291" s="9" t="str">
        <f>IFERROR(VLOOKUP(CONCATENATE($A291,AO$1),'Исх-фото'!$A$2:$F$4000,6,FALSE),"-")</f>
        <v>-</v>
      </c>
      <c r="AP291" s="9" t="str">
        <f>IFERROR(VLOOKUP(CONCATENATE($A291,AP$1),'Исх-фото'!$A$2:$F$4000,6,FALSE),"-")</f>
        <v>НЕТ</v>
      </c>
      <c r="AQ291" s="9" t="str">
        <f>IFERROR(VLOOKUP(CONCATENATE($A291,AQ$1),'Исх-фото'!$A$2:$F$4000,6,FALSE),"-")</f>
        <v>-</v>
      </c>
      <c r="AR291" s="9" t="str">
        <f>IFERROR(VLOOKUP(CONCATENATE($A291,AR$1),'Исх-фото'!$A$2:$F$4000,6,FALSE),"-")</f>
        <v>-</v>
      </c>
      <c r="AS291" s="9" t="str">
        <f>IFERROR(VLOOKUP(CONCATENATE($A291,AS$1),'Исх-фото'!$A$2:$F$4000,6,FALSE),"-")</f>
        <v>-</v>
      </c>
      <c r="AT291" s="9" t="str">
        <f>IFERROR(VLOOKUP(CONCATENATE($A291,AT$1),'Исх-фото'!$A$2:$F$4000,6,FALSE),"-")</f>
        <v>-</v>
      </c>
      <c r="AU291" s="9" t="str">
        <f>IFERROR(VLOOKUP(CONCATENATE($A291,AU$1),'Исх-фото'!$A$2:$F$4000,6,FALSE),"-")</f>
        <v>-</v>
      </c>
      <c r="AV291" s="9" t="str">
        <f>IFERROR(VLOOKUP(CONCATENATE($A291,AV$1),'Исх-фото'!$A$2:$F$4000,6,FALSE),"-")</f>
        <v>-</v>
      </c>
      <c r="AW291" s="9" t="str">
        <f>IFERROR(VLOOKUP(CONCATENATE($A291,AW$1),'Исх-фото'!$A$2:$F$4000,6,FALSE),"-")</f>
        <v>-</v>
      </c>
      <c r="AX291" s="9" t="str">
        <f>IFERROR(VLOOKUP(CONCATENATE($A291,AX$1),'Исх-фото'!$A$2:$F$4000,6,FALSE),"-")</f>
        <v>-</v>
      </c>
      <c r="AY291" s="9" t="str">
        <f>IFERROR(VLOOKUP(CONCATENATE($A291,AY$1),'Исх-фото'!$A$2:$F$4000,6,FALSE),"-")</f>
        <v>-</v>
      </c>
      <c r="AZ291" s="9" t="str">
        <f>IFERROR(VLOOKUP(CONCATENATE($A291,AZ$1),'Исх-фото'!$A$2:$F$4000,6,FALSE),"-")</f>
        <v>НЕТ</v>
      </c>
      <c r="BA291" s="9" t="str">
        <f>IFERROR(VLOOKUP(CONCATENATE($A291,BA$1),'Исх-фото'!$A$2:$F$4000,6,FALSE),"-")</f>
        <v>-</v>
      </c>
      <c r="BB291" s="9" t="str">
        <f>IFERROR(VLOOKUP(CONCATENATE($A291,BB$1),'Исх-фото'!$A$2:$F$4000,6,FALSE),"-")</f>
        <v>НЕТ</v>
      </c>
      <c r="BC291" s="9" t="str">
        <f>IFERROR(VLOOKUP(CONCATENATE($A291,BC$1),'Исх-фото'!$A$2:$F$4000,6,FALSE),"-")</f>
        <v>НЕТ</v>
      </c>
      <c r="BD291" s="9" t="str">
        <f>IFERROR(VLOOKUP(CONCATENATE($A291,BD$1),'Исх-фото'!$A$2:$F$4000,6,FALSE),"-")</f>
        <v>-</v>
      </c>
      <c r="BE291" s="9" t="str">
        <f>IFERROR(VLOOKUP(CONCATENATE($A291,BE$1),'Исх-фото'!$A$2:$F$4000,6,FALSE),"-")</f>
        <v>НЕТ</v>
      </c>
      <c r="BF291" s="9" t="str">
        <f>IFERROR(VLOOKUP(CONCATENATE($A291,BF$1),'Исх-фото'!$A$2:$F$4000,6,FALSE),"-")</f>
        <v>-</v>
      </c>
      <c r="BG291" s="9" t="str">
        <f>IFERROR(VLOOKUP(CONCATENATE($A291,BG$1),'Исх-фото'!$A$2:$F$4000,6,FALSE),"-")</f>
        <v>-</v>
      </c>
      <c r="BH291" s="9" t="str">
        <f>IFERROR(VLOOKUP(CONCATENATE($A291,BH$1),'Исх-фото'!$A$2:$F$4000,6,FALSE),"-")</f>
        <v>-</v>
      </c>
      <c r="BI291" s="9" t="str">
        <f>IFERROR(VLOOKUP(CONCATENATE($A291,BI$1),'Исх-фото'!$A$2:$F$4000,6,FALSE),"-")</f>
        <v>-</v>
      </c>
      <c r="BJ291" s="37"/>
      <c r="BK291" s="42"/>
      <c r="BR291" s="25"/>
      <c r="BS291" s="25"/>
      <c r="BV291" s="25"/>
      <c r="BW291" s="25"/>
      <c r="BX291" s="25"/>
    </row>
    <row r="292" spans="1:76">
      <c r="A292" s="38">
        <f t="shared" si="39"/>
        <v>93</v>
      </c>
      <c r="B292" s="36">
        <f t="shared" si="40"/>
        <v>46</v>
      </c>
      <c r="C292" s="36">
        <f t="shared" si="40"/>
        <v>2</v>
      </c>
      <c r="D292" s="9" t="str">
        <f>IFERROR(VLOOKUP(CONCATENATE($A292,D$1),'Исх-фото'!$A$2:$F$4000,6,FALSE),"-")</f>
        <v>НЕТ</v>
      </c>
      <c r="E292" s="9" t="str">
        <f>IFERROR(VLOOKUP(CONCATENATE($A292,E$1),'Исх-фото'!$A$2:$F$4000,6,FALSE),"-")</f>
        <v>-</v>
      </c>
      <c r="F292" s="9" t="str">
        <f>IFERROR(VLOOKUP(CONCATENATE($A292,F$1),'Исх-фото'!$A$2:$F$4000,6,FALSE),"-")</f>
        <v>НЕТ</v>
      </c>
      <c r="G292" s="9" t="str">
        <f>IFERROR(VLOOKUP(CONCATENATE($A292,G$1),'Исх-фото'!$A$2:$F$4000,6,FALSE),"-")</f>
        <v>-</v>
      </c>
      <c r="H292" s="9" t="str">
        <f>IFERROR(VLOOKUP(CONCATENATE($A292,H$1),'Исх-фото'!$A$2:$F$4000,6,FALSE),"-")</f>
        <v>-</v>
      </c>
      <c r="I292" s="9" t="str">
        <f>IFERROR(VLOOKUP(CONCATENATE($A292,I$1),'Исх-фото'!$A$2:$F$4000,6,FALSE),"-")</f>
        <v>-</v>
      </c>
      <c r="J292" s="9" t="str">
        <f>IFERROR(VLOOKUP(CONCATENATE($A292,J$1),'Исх-фото'!$A$2:$F$4000,6,FALSE),"-")</f>
        <v>-</v>
      </c>
      <c r="K292" s="9" t="str">
        <f>IFERROR(VLOOKUP(CONCATENATE($A292,K$1),'Исх-фото'!$A$2:$F$4000,6,FALSE),"-")</f>
        <v>-</v>
      </c>
      <c r="L292" s="9" t="str">
        <f>IFERROR(VLOOKUP(CONCATENATE($A292,L$1),'Исх-фото'!$A$2:$F$4000,6,FALSE),"-")</f>
        <v>-</v>
      </c>
      <c r="M292" s="9" t="str">
        <f>IFERROR(VLOOKUP(CONCATENATE($A292,M$1),'Исх-фото'!$A$2:$F$4000,6,FALSE),"-")</f>
        <v>-</v>
      </c>
      <c r="N292" s="9" t="str">
        <f>IFERROR(VLOOKUP(CONCATENATE($A292,N$1),'Исх-фото'!$A$2:$F$4000,6,FALSE),"-")</f>
        <v>-</v>
      </c>
      <c r="O292" s="9" t="str">
        <f>IFERROR(VLOOKUP(CONCATENATE($A292,O$1),'Исх-фото'!$A$2:$F$4000,6,FALSE),"-")</f>
        <v>-</v>
      </c>
      <c r="P292" s="9" t="str">
        <f>IFERROR(VLOOKUP(CONCATENATE($A292,P$1),'Исх-фото'!$A$2:$F$4000,6,FALSE),"-")</f>
        <v>-</v>
      </c>
      <c r="Q292" s="9" t="str">
        <f>IFERROR(VLOOKUP(CONCATENATE($A292,Q$1),'Исх-фото'!$A$2:$F$4000,6,FALSE),"-")</f>
        <v>НЕТ</v>
      </c>
      <c r="R292" s="9" t="str">
        <f>IFERROR(VLOOKUP(CONCATENATE($A292,R$1),'Исх-фото'!$A$2:$F$4000,6,FALSE),"-")</f>
        <v>-</v>
      </c>
      <c r="S292" s="9" t="str">
        <f>IFERROR(VLOOKUP(CONCATENATE($A292,S$1),'Исх-фото'!$A$2:$F$4000,6,FALSE),"-")</f>
        <v>-</v>
      </c>
      <c r="T292" s="9" t="str">
        <f>IFERROR(VLOOKUP(CONCATENATE($A292,T$1),'Исх-фото'!$A$2:$F$4000,6,FALSE),"-")</f>
        <v>НЕТ</v>
      </c>
      <c r="U292" s="9" t="str">
        <f>IFERROR(VLOOKUP(CONCATENATE($A292,U$1),'Исх-фото'!$A$2:$F$4000,6,FALSE),"-")</f>
        <v>НЕТ</v>
      </c>
      <c r="V292" s="9" t="str">
        <f>IFERROR(VLOOKUP(CONCATENATE($A292,V$1),'Исх-фото'!$A$2:$F$4000,6,FALSE),"-")</f>
        <v>-</v>
      </c>
      <c r="W292" s="9" t="str">
        <f>IFERROR(VLOOKUP(CONCATENATE($A292,W$1),'Исх-фото'!$A$2:$F$4000,6,FALSE),"-")</f>
        <v>-</v>
      </c>
      <c r="X292" s="9" t="str">
        <f>IFERROR(VLOOKUP(CONCATENATE($A292,X$1),'Исх-фото'!$A$2:$F$4000,6,FALSE),"-")</f>
        <v>-</v>
      </c>
      <c r="Y292" s="9" t="str">
        <f>IFERROR(VLOOKUP(CONCATENATE($A292,Y$1),'Исх-фото'!$A$2:$F$4000,6,FALSE),"-")</f>
        <v>-</v>
      </c>
      <c r="Z292" s="9" t="str">
        <f>IFERROR(VLOOKUP(CONCATENATE($A292,Z$1),'Исх-фото'!$A$2:$F$4000,6,FALSE),"-")</f>
        <v>НЕТ</v>
      </c>
      <c r="AA292" s="9" t="str">
        <f>IFERROR(VLOOKUP(CONCATENATE($A292,AA$1),'Исх-фото'!$A$2:$F$4000,6,FALSE),"-")</f>
        <v>-</v>
      </c>
      <c r="AB292" s="9" t="str">
        <f>IFERROR(VLOOKUP(CONCATENATE($A292,AB$1),'Исх-фото'!$A$2:$F$4000,6,FALSE),"-")</f>
        <v>-</v>
      </c>
      <c r="AC292" s="9" t="str">
        <f>IFERROR(VLOOKUP(CONCATENATE($A292,AC$1),'Исх-фото'!$A$2:$F$4000,6,FALSE),"-")</f>
        <v>-</v>
      </c>
      <c r="AD292" s="9" t="str">
        <f>IFERROR(VLOOKUP(CONCATENATE($A292,AD$1),'Исх-фото'!$A$2:$F$4000,6,FALSE),"-")</f>
        <v>-</v>
      </c>
      <c r="AE292" s="9" t="str">
        <f>IFERROR(VLOOKUP(CONCATENATE($A292,AE$1),'Исх-фото'!$A$2:$F$4000,6,FALSE),"-")</f>
        <v>-</v>
      </c>
      <c r="AF292" s="9" t="str">
        <f>IFERROR(VLOOKUP(CONCATENATE($A292,AF$1),'Исх-фото'!$A$2:$F$4000,6,FALSE),"-")</f>
        <v>-</v>
      </c>
      <c r="AG292" s="9" t="str">
        <f>IFERROR(VLOOKUP(CONCATENATE($A292,AG$1),'Исх-фото'!$A$2:$F$4000,6,FALSE),"-")</f>
        <v>-</v>
      </c>
      <c r="AH292" s="9" t="str">
        <f>IFERROR(VLOOKUP(CONCATENATE($A292,AH$1),'Исх-фото'!$A$2:$F$4000,6,FALSE),"-")</f>
        <v>-</v>
      </c>
      <c r="AI292" s="9" t="str">
        <f>IFERROR(VLOOKUP(CONCATENATE($A292,AI$1),'Исх-фото'!$A$2:$F$4000,6,FALSE),"-")</f>
        <v>-</v>
      </c>
      <c r="AJ292" s="9" t="str">
        <f>IFERROR(VLOOKUP(CONCATENATE($A292,AJ$1),'Исх-фото'!$A$2:$F$4000,6,FALSE),"-")</f>
        <v>НЕТ</v>
      </c>
      <c r="AK292" s="9" t="str">
        <f>IFERROR(VLOOKUP(CONCATENATE($A292,AK$1),'Исх-фото'!$A$2:$F$4000,6,FALSE),"-")</f>
        <v>-</v>
      </c>
      <c r="AL292" s="9" t="str">
        <f>IFERROR(VLOOKUP(CONCATENATE($A292,AL$1),'Исх-фото'!$A$2:$F$4000,6,FALSE),"-")</f>
        <v>-</v>
      </c>
      <c r="AM292" s="9" t="str">
        <f>IFERROR(VLOOKUP(CONCATENATE($A292,AM$1),'Исх-фото'!$A$2:$F$4000,6,FALSE),"-")</f>
        <v>ДА</v>
      </c>
      <c r="AN292" s="9" t="str">
        <f>IFERROR(VLOOKUP(CONCATENATE($A292,AN$1),'Исх-фото'!$A$2:$F$4000,6,FALSE),"-")</f>
        <v>ДА</v>
      </c>
      <c r="AO292" s="9" t="str">
        <f>IFERROR(VLOOKUP(CONCATENATE($A292,AO$1),'Исх-фото'!$A$2:$F$4000,6,FALSE),"-")</f>
        <v>-</v>
      </c>
      <c r="AP292" s="9" t="str">
        <f>IFERROR(VLOOKUP(CONCATENATE($A292,AP$1),'Исх-фото'!$A$2:$F$4000,6,FALSE),"-")</f>
        <v>НЕТ</v>
      </c>
      <c r="AQ292" s="9" t="str">
        <f>IFERROR(VLOOKUP(CONCATENATE($A292,AQ$1),'Исх-фото'!$A$2:$F$4000,6,FALSE),"-")</f>
        <v>-</v>
      </c>
      <c r="AR292" s="9" t="str">
        <f>IFERROR(VLOOKUP(CONCATENATE($A292,AR$1),'Исх-фото'!$A$2:$F$4000,6,FALSE),"-")</f>
        <v>-</v>
      </c>
      <c r="AS292" s="9" t="str">
        <f>IFERROR(VLOOKUP(CONCATENATE($A292,AS$1),'Исх-фото'!$A$2:$F$4000,6,FALSE),"-")</f>
        <v>ДА</v>
      </c>
      <c r="AT292" s="9" t="str">
        <f>IFERROR(VLOOKUP(CONCATENATE($A292,AT$1),'Исх-фото'!$A$2:$F$4000,6,FALSE),"-")</f>
        <v>-</v>
      </c>
      <c r="AU292" s="9" t="str">
        <f>IFERROR(VLOOKUP(CONCATENATE($A292,AU$1),'Исх-фото'!$A$2:$F$4000,6,FALSE),"-")</f>
        <v>-</v>
      </c>
      <c r="AV292" s="9" t="str">
        <f>IFERROR(VLOOKUP(CONCATENATE($A292,AV$1),'Исх-фото'!$A$2:$F$4000,6,FALSE),"-")</f>
        <v>НЕТ</v>
      </c>
      <c r="AW292" s="9" t="str">
        <f>IFERROR(VLOOKUP(CONCATENATE($A292,AW$1),'Исх-фото'!$A$2:$F$4000,6,FALSE),"-")</f>
        <v>-</v>
      </c>
      <c r="AX292" s="9" t="str">
        <f>IFERROR(VLOOKUP(CONCATENATE($A292,AX$1),'Исх-фото'!$A$2:$F$4000,6,FALSE),"-")</f>
        <v>-</v>
      </c>
      <c r="AY292" s="9" t="str">
        <f>IFERROR(VLOOKUP(CONCATENATE($A292,AY$1),'Исх-фото'!$A$2:$F$4000,6,FALSE),"-")</f>
        <v>-</v>
      </c>
      <c r="AZ292" s="9" t="str">
        <f>IFERROR(VLOOKUP(CONCATENATE($A292,AZ$1),'Исх-фото'!$A$2:$F$4000,6,FALSE),"-")</f>
        <v>-</v>
      </c>
      <c r="BA292" s="9" t="str">
        <f>IFERROR(VLOOKUP(CONCATENATE($A292,BA$1),'Исх-фото'!$A$2:$F$4000,6,FALSE),"-")</f>
        <v>-</v>
      </c>
      <c r="BB292" s="9" t="str">
        <f>IFERROR(VLOOKUP(CONCATENATE($A292,BB$1),'Исх-фото'!$A$2:$F$4000,6,FALSE),"-")</f>
        <v>НЕТ</v>
      </c>
      <c r="BC292" s="9" t="str">
        <f>IFERROR(VLOOKUP(CONCATENATE($A292,BC$1),'Исх-фото'!$A$2:$F$4000,6,FALSE),"-")</f>
        <v>НЕТ</v>
      </c>
      <c r="BD292" s="9" t="str">
        <f>IFERROR(VLOOKUP(CONCATENATE($A292,BD$1),'Исх-фото'!$A$2:$F$4000,6,FALSE),"-")</f>
        <v>-</v>
      </c>
      <c r="BE292" s="9" t="str">
        <f>IFERROR(VLOOKUP(CONCATENATE($A292,BE$1),'Исх-фото'!$A$2:$F$4000,6,FALSE),"-")</f>
        <v>НЕТ</v>
      </c>
      <c r="BF292" s="9" t="str">
        <f>IFERROR(VLOOKUP(CONCATENATE($A292,BF$1),'Исх-фото'!$A$2:$F$4000,6,FALSE),"-")</f>
        <v>-</v>
      </c>
      <c r="BG292" s="9" t="str">
        <f>IFERROR(VLOOKUP(CONCATENATE($A292,BG$1),'Исх-фото'!$A$2:$F$4000,6,FALSE),"-")</f>
        <v>-</v>
      </c>
      <c r="BH292" s="9" t="str">
        <f>IFERROR(VLOOKUP(CONCATENATE($A292,BH$1),'Исх-фото'!$A$2:$F$4000,6,FALSE),"-")</f>
        <v>-</v>
      </c>
      <c r="BI292" s="9" t="str">
        <f>IFERROR(VLOOKUP(CONCATENATE($A292,BI$1),'Исх-фото'!$A$2:$F$4000,6,FALSE),"-")</f>
        <v>-</v>
      </c>
      <c r="BJ292" s="37"/>
      <c r="BK292" s="42"/>
      <c r="BR292" s="25"/>
      <c r="BS292" s="25"/>
      <c r="BV292" s="25"/>
      <c r="BW292" s="25"/>
      <c r="BX292" s="25"/>
    </row>
    <row r="293" spans="1:76">
      <c r="A293" s="38">
        <f t="shared" si="39"/>
        <v>94</v>
      </c>
      <c r="B293" s="36">
        <f t="shared" si="40"/>
        <v>46</v>
      </c>
      <c r="C293" s="36">
        <f t="shared" si="40"/>
        <v>3</v>
      </c>
      <c r="D293" s="9" t="str">
        <f>IFERROR(VLOOKUP(CONCATENATE($A293,D$1),'Исх-фото'!$A$2:$F$4000,6,FALSE),"-")</f>
        <v>НЕТ</v>
      </c>
      <c r="E293" s="9" t="str">
        <f>IFERROR(VLOOKUP(CONCATENATE($A293,E$1),'Исх-фото'!$A$2:$F$4000,6,FALSE),"-")</f>
        <v>-</v>
      </c>
      <c r="F293" s="9" t="str">
        <f>IFERROR(VLOOKUP(CONCATENATE($A293,F$1),'Исх-фото'!$A$2:$F$4000,6,FALSE),"-")</f>
        <v>-</v>
      </c>
      <c r="G293" s="9" t="str">
        <f>IFERROR(VLOOKUP(CONCATENATE($A293,G$1),'Исх-фото'!$A$2:$F$4000,6,FALSE),"-")</f>
        <v>-</v>
      </c>
      <c r="H293" s="9" t="str">
        <f>IFERROR(VLOOKUP(CONCATENATE($A293,H$1),'Исх-фото'!$A$2:$F$4000,6,FALSE),"-")</f>
        <v>-</v>
      </c>
      <c r="I293" s="9" t="str">
        <f>IFERROR(VLOOKUP(CONCATENATE($A293,I$1),'Исх-фото'!$A$2:$F$4000,6,FALSE),"-")</f>
        <v>-</v>
      </c>
      <c r="J293" s="9" t="str">
        <f>IFERROR(VLOOKUP(CONCATENATE($A293,J$1),'Исх-фото'!$A$2:$F$4000,6,FALSE),"-")</f>
        <v>-</v>
      </c>
      <c r="K293" s="9" t="str">
        <f>IFERROR(VLOOKUP(CONCATENATE($A293,K$1),'Исх-фото'!$A$2:$F$4000,6,FALSE),"-")</f>
        <v>-</v>
      </c>
      <c r="L293" s="9" t="str">
        <f>IFERROR(VLOOKUP(CONCATENATE($A293,L$1),'Исх-фото'!$A$2:$F$4000,6,FALSE),"-")</f>
        <v>-</v>
      </c>
      <c r="M293" s="9" t="str">
        <f>IFERROR(VLOOKUP(CONCATENATE($A293,M$1),'Исх-фото'!$A$2:$F$4000,6,FALSE),"-")</f>
        <v>-</v>
      </c>
      <c r="N293" s="9" t="str">
        <f>IFERROR(VLOOKUP(CONCATENATE($A293,N$1),'Исх-фото'!$A$2:$F$4000,6,FALSE),"-")</f>
        <v>-</v>
      </c>
      <c r="O293" s="9" t="str">
        <f>IFERROR(VLOOKUP(CONCATENATE($A293,O$1),'Исх-фото'!$A$2:$F$4000,6,FALSE),"-")</f>
        <v>-</v>
      </c>
      <c r="P293" s="9" t="str">
        <f>IFERROR(VLOOKUP(CONCATENATE($A293,P$1),'Исх-фото'!$A$2:$F$4000,6,FALSE),"-")</f>
        <v>-</v>
      </c>
      <c r="Q293" s="9" t="str">
        <f>IFERROR(VLOOKUP(CONCATENATE($A293,Q$1),'Исх-фото'!$A$2:$F$4000,6,FALSE),"-")</f>
        <v>НЕТ</v>
      </c>
      <c r="R293" s="9" t="str">
        <f>IFERROR(VLOOKUP(CONCATENATE($A293,R$1),'Исх-фото'!$A$2:$F$4000,6,FALSE),"-")</f>
        <v>-</v>
      </c>
      <c r="S293" s="9" t="str">
        <f>IFERROR(VLOOKUP(CONCATENATE($A293,S$1),'Исх-фото'!$A$2:$F$4000,6,FALSE),"-")</f>
        <v>-</v>
      </c>
      <c r="T293" s="9" t="str">
        <f>IFERROR(VLOOKUP(CONCATENATE($A293,T$1),'Исх-фото'!$A$2:$F$4000,6,FALSE),"-")</f>
        <v>НЕТ</v>
      </c>
      <c r="U293" s="9" t="str">
        <f>IFERROR(VLOOKUP(CONCATENATE($A293,U$1),'Исх-фото'!$A$2:$F$4000,6,FALSE),"-")</f>
        <v>НЕТ</v>
      </c>
      <c r="V293" s="9" t="str">
        <f>IFERROR(VLOOKUP(CONCATENATE($A293,V$1),'Исх-фото'!$A$2:$F$4000,6,FALSE),"-")</f>
        <v>-</v>
      </c>
      <c r="W293" s="9" t="str">
        <f>IFERROR(VLOOKUP(CONCATENATE($A293,W$1),'Исх-фото'!$A$2:$F$4000,6,FALSE),"-")</f>
        <v>-</v>
      </c>
      <c r="X293" s="9" t="str">
        <f>IFERROR(VLOOKUP(CONCATENATE($A293,X$1),'Исх-фото'!$A$2:$F$4000,6,FALSE),"-")</f>
        <v>-</v>
      </c>
      <c r="Y293" s="9" t="str">
        <f>IFERROR(VLOOKUP(CONCATENATE($A293,Y$1),'Исх-фото'!$A$2:$F$4000,6,FALSE),"-")</f>
        <v>-</v>
      </c>
      <c r="Z293" s="9" t="str">
        <f>IFERROR(VLOOKUP(CONCATENATE($A293,Z$1),'Исх-фото'!$A$2:$F$4000,6,FALSE),"-")</f>
        <v>НЕТ</v>
      </c>
      <c r="AA293" s="9" t="str">
        <f>IFERROR(VLOOKUP(CONCATENATE($A293,AA$1),'Исх-фото'!$A$2:$F$4000,6,FALSE),"-")</f>
        <v>-</v>
      </c>
      <c r="AB293" s="9" t="str">
        <f>IFERROR(VLOOKUP(CONCATENATE($A293,AB$1),'Исх-фото'!$A$2:$F$4000,6,FALSE),"-")</f>
        <v>-</v>
      </c>
      <c r="AC293" s="9" t="str">
        <f>IFERROR(VLOOKUP(CONCATENATE($A293,AC$1),'Исх-фото'!$A$2:$F$4000,6,FALSE),"-")</f>
        <v>-</v>
      </c>
      <c r="AD293" s="9" t="str">
        <f>IFERROR(VLOOKUP(CONCATENATE($A293,AD$1),'Исх-фото'!$A$2:$F$4000,6,FALSE),"-")</f>
        <v>-</v>
      </c>
      <c r="AE293" s="9" t="str">
        <f>IFERROR(VLOOKUP(CONCATENATE($A293,AE$1),'Исх-фото'!$A$2:$F$4000,6,FALSE),"-")</f>
        <v>-</v>
      </c>
      <c r="AF293" s="9" t="str">
        <f>IFERROR(VLOOKUP(CONCATENATE($A293,AF$1),'Исх-фото'!$A$2:$F$4000,6,FALSE),"-")</f>
        <v>-</v>
      </c>
      <c r="AG293" s="9" t="str">
        <f>IFERROR(VLOOKUP(CONCATENATE($A293,AG$1),'Исх-фото'!$A$2:$F$4000,6,FALSE),"-")</f>
        <v>-</v>
      </c>
      <c r="AH293" s="9" t="str">
        <f>IFERROR(VLOOKUP(CONCATENATE($A293,AH$1),'Исх-фото'!$A$2:$F$4000,6,FALSE),"-")</f>
        <v>-</v>
      </c>
      <c r="AI293" s="9" t="str">
        <f>IFERROR(VLOOKUP(CONCATENATE($A293,AI$1),'Исх-фото'!$A$2:$F$4000,6,FALSE),"-")</f>
        <v>НЕТ</v>
      </c>
      <c r="AJ293" s="9" t="str">
        <f>IFERROR(VLOOKUP(CONCATENATE($A293,AJ$1),'Исх-фото'!$A$2:$F$4000,6,FALSE),"-")</f>
        <v>НЕТ</v>
      </c>
      <c r="AK293" s="9" t="str">
        <f>IFERROR(VLOOKUP(CONCATENATE($A293,AK$1),'Исх-фото'!$A$2:$F$4000,6,FALSE),"-")</f>
        <v>-</v>
      </c>
      <c r="AL293" s="9" t="str">
        <f>IFERROR(VLOOKUP(CONCATENATE($A293,AL$1),'Исх-фото'!$A$2:$F$4000,6,FALSE),"-")</f>
        <v>-</v>
      </c>
      <c r="AM293" s="9" t="str">
        <f>IFERROR(VLOOKUP(CONCATENATE($A293,AM$1),'Исх-фото'!$A$2:$F$4000,6,FALSE),"-")</f>
        <v>ДА</v>
      </c>
      <c r="AN293" s="9" t="str">
        <f>IFERROR(VLOOKUP(CONCATENATE($A293,AN$1),'Исх-фото'!$A$2:$F$4000,6,FALSE),"-")</f>
        <v>ДА</v>
      </c>
      <c r="AO293" s="9" t="str">
        <f>IFERROR(VLOOKUP(CONCATENATE($A293,AO$1),'Исх-фото'!$A$2:$F$4000,6,FALSE),"-")</f>
        <v>-</v>
      </c>
      <c r="AP293" s="9" t="str">
        <f>IFERROR(VLOOKUP(CONCATENATE($A293,AP$1),'Исх-фото'!$A$2:$F$4000,6,FALSE),"-")</f>
        <v>НЕТ</v>
      </c>
      <c r="AQ293" s="9" t="str">
        <f>IFERROR(VLOOKUP(CONCATENATE($A293,AQ$1),'Исх-фото'!$A$2:$F$4000,6,FALSE),"-")</f>
        <v>-</v>
      </c>
      <c r="AR293" s="9" t="str">
        <f>IFERROR(VLOOKUP(CONCATENATE($A293,AR$1),'Исх-фото'!$A$2:$F$4000,6,FALSE),"-")</f>
        <v>-</v>
      </c>
      <c r="AS293" s="9" t="str">
        <f>IFERROR(VLOOKUP(CONCATENATE($A293,AS$1),'Исх-фото'!$A$2:$F$4000,6,FALSE),"-")</f>
        <v>ДА</v>
      </c>
      <c r="AT293" s="9" t="str">
        <f>IFERROR(VLOOKUP(CONCATENATE($A293,AT$1),'Исх-фото'!$A$2:$F$4000,6,FALSE),"-")</f>
        <v>-</v>
      </c>
      <c r="AU293" s="9" t="str">
        <f>IFERROR(VLOOKUP(CONCATENATE($A293,AU$1),'Исх-фото'!$A$2:$F$4000,6,FALSE),"-")</f>
        <v>-</v>
      </c>
      <c r="AV293" s="9" t="str">
        <f>IFERROR(VLOOKUP(CONCATENATE($A293,AV$1),'Исх-фото'!$A$2:$F$4000,6,FALSE),"-")</f>
        <v>-</v>
      </c>
      <c r="AW293" s="9" t="str">
        <f>IFERROR(VLOOKUP(CONCATENATE($A293,AW$1),'Исх-фото'!$A$2:$F$4000,6,FALSE),"-")</f>
        <v>-</v>
      </c>
      <c r="AX293" s="9" t="str">
        <f>IFERROR(VLOOKUP(CONCATENATE($A293,AX$1),'Исх-фото'!$A$2:$F$4000,6,FALSE),"-")</f>
        <v>-</v>
      </c>
      <c r="AY293" s="9" t="str">
        <f>IFERROR(VLOOKUP(CONCATENATE($A293,AY$1),'Исх-фото'!$A$2:$F$4000,6,FALSE),"-")</f>
        <v>-</v>
      </c>
      <c r="AZ293" s="9" t="str">
        <f>IFERROR(VLOOKUP(CONCATENATE($A293,AZ$1),'Исх-фото'!$A$2:$F$4000,6,FALSE),"-")</f>
        <v>ДА</v>
      </c>
      <c r="BA293" s="9" t="str">
        <f>IFERROR(VLOOKUP(CONCATENATE($A293,BA$1),'Исх-фото'!$A$2:$F$4000,6,FALSE),"-")</f>
        <v>-</v>
      </c>
      <c r="BB293" s="9" t="str">
        <f>IFERROR(VLOOKUP(CONCATENATE($A293,BB$1),'Исх-фото'!$A$2:$F$4000,6,FALSE),"-")</f>
        <v>НЕТ</v>
      </c>
      <c r="BC293" s="9" t="str">
        <f>IFERROR(VLOOKUP(CONCATENATE($A293,BC$1),'Исх-фото'!$A$2:$F$4000,6,FALSE),"-")</f>
        <v>НЕТ</v>
      </c>
      <c r="BD293" s="9" t="str">
        <f>IFERROR(VLOOKUP(CONCATENATE($A293,BD$1),'Исх-фото'!$A$2:$F$4000,6,FALSE),"-")</f>
        <v>-</v>
      </c>
      <c r="BE293" s="9" t="str">
        <f>IFERROR(VLOOKUP(CONCATENATE($A293,BE$1),'Исх-фото'!$A$2:$F$4000,6,FALSE),"-")</f>
        <v>НЕТ</v>
      </c>
      <c r="BF293" s="9" t="str">
        <f>IFERROR(VLOOKUP(CONCATENATE($A293,BF$1),'Исх-фото'!$A$2:$F$4000,6,FALSE),"-")</f>
        <v>-</v>
      </c>
      <c r="BG293" s="9" t="str">
        <f>IFERROR(VLOOKUP(CONCATENATE($A293,BG$1),'Исх-фото'!$A$2:$F$4000,6,FALSE),"-")</f>
        <v>-</v>
      </c>
      <c r="BH293" s="9" t="str">
        <f>IFERROR(VLOOKUP(CONCATENATE($A293,BH$1),'Исх-фото'!$A$2:$F$4000,6,FALSE),"-")</f>
        <v>-</v>
      </c>
      <c r="BI293" s="9" t="str">
        <f>IFERROR(VLOOKUP(CONCATENATE($A293,BI$1),'Исх-фото'!$A$2:$F$4000,6,FALSE),"-")</f>
        <v>-</v>
      </c>
      <c r="BJ293" s="37"/>
      <c r="BK293" s="42"/>
      <c r="BR293" s="25"/>
      <c r="BS293" s="25"/>
      <c r="BV293" s="25"/>
      <c r="BW293" s="25"/>
      <c r="BX293" s="25"/>
    </row>
    <row r="294" spans="1:76">
      <c r="A294" s="38">
        <f t="shared" si="39"/>
        <v>95</v>
      </c>
      <c r="B294" s="36">
        <f t="shared" si="40"/>
        <v>47</v>
      </c>
      <c r="C294" s="36">
        <f t="shared" si="40"/>
        <v>1</v>
      </c>
      <c r="D294" s="9" t="str">
        <f>IFERROR(VLOOKUP(CONCATENATE($A294,D$1),'Исх-фото'!$A$2:$F$4000,6,FALSE),"-")</f>
        <v>НЕТ</v>
      </c>
      <c r="E294" s="9" t="str">
        <f>IFERROR(VLOOKUP(CONCATENATE($A294,E$1),'Исх-фото'!$A$2:$F$4000,6,FALSE),"-")</f>
        <v>-</v>
      </c>
      <c r="F294" s="9" t="str">
        <f>IFERROR(VLOOKUP(CONCATENATE($A294,F$1),'Исх-фото'!$A$2:$F$4000,6,FALSE),"-")</f>
        <v>ДА</v>
      </c>
      <c r="G294" s="9" t="str">
        <f>IFERROR(VLOOKUP(CONCATENATE($A294,G$1),'Исх-фото'!$A$2:$F$4000,6,FALSE),"-")</f>
        <v>-</v>
      </c>
      <c r="H294" s="9" t="str">
        <f>IFERROR(VLOOKUP(CONCATENATE($A294,H$1),'Исх-фото'!$A$2:$F$4000,6,FALSE),"-")</f>
        <v>-</v>
      </c>
      <c r="I294" s="9" t="str">
        <f>IFERROR(VLOOKUP(CONCATENATE($A294,I$1),'Исх-фото'!$A$2:$F$4000,6,FALSE),"-")</f>
        <v>-</v>
      </c>
      <c r="J294" s="9" t="str">
        <f>IFERROR(VLOOKUP(CONCATENATE($A294,J$1),'Исх-фото'!$A$2:$F$4000,6,FALSE),"-")</f>
        <v>НЕТ</v>
      </c>
      <c r="K294" s="9" t="str">
        <f>IFERROR(VLOOKUP(CONCATENATE($A294,K$1),'Исх-фото'!$A$2:$F$4000,6,FALSE),"-")</f>
        <v>-</v>
      </c>
      <c r="L294" s="9" t="str">
        <f>IFERROR(VLOOKUP(CONCATENATE($A294,L$1),'Исх-фото'!$A$2:$F$4000,6,FALSE),"-")</f>
        <v>-</v>
      </c>
      <c r="M294" s="9" t="str">
        <f>IFERROR(VLOOKUP(CONCATENATE($A294,M$1),'Исх-фото'!$A$2:$F$4000,6,FALSE),"-")</f>
        <v>НЕТ</v>
      </c>
      <c r="N294" s="9" t="str">
        <f>IFERROR(VLOOKUP(CONCATENATE($A294,N$1),'Исх-фото'!$A$2:$F$4000,6,FALSE),"-")</f>
        <v>-</v>
      </c>
      <c r="O294" s="9" t="str">
        <f>IFERROR(VLOOKUP(CONCATENATE($A294,O$1),'Исх-фото'!$A$2:$F$4000,6,FALSE),"-")</f>
        <v>-</v>
      </c>
      <c r="P294" s="9" t="str">
        <f>IFERROR(VLOOKUP(CONCATENATE($A294,P$1),'Исх-фото'!$A$2:$F$4000,6,FALSE),"-")</f>
        <v>-</v>
      </c>
      <c r="Q294" s="9" t="str">
        <f>IFERROR(VLOOKUP(CONCATENATE($A294,Q$1),'Исх-фото'!$A$2:$F$4000,6,FALSE),"-")</f>
        <v>НЕТ</v>
      </c>
      <c r="R294" s="9" t="str">
        <f>IFERROR(VLOOKUP(CONCATENATE($A294,R$1),'Исх-фото'!$A$2:$F$4000,6,FALSE),"-")</f>
        <v>-</v>
      </c>
      <c r="S294" s="9" t="str">
        <f>IFERROR(VLOOKUP(CONCATENATE($A294,S$1),'Исх-фото'!$A$2:$F$4000,6,FALSE),"-")</f>
        <v>-</v>
      </c>
      <c r="T294" s="9" t="str">
        <f>IFERROR(VLOOKUP(CONCATENATE($A294,T$1),'Исх-фото'!$A$2:$F$4000,6,FALSE),"-")</f>
        <v>НЕТ</v>
      </c>
      <c r="U294" s="9" t="str">
        <f>IFERROR(VLOOKUP(CONCATENATE($A294,U$1),'Исх-фото'!$A$2:$F$4000,6,FALSE),"-")</f>
        <v>ДА</v>
      </c>
      <c r="V294" s="9" t="str">
        <f>IFERROR(VLOOKUP(CONCATENATE($A294,V$1),'Исх-фото'!$A$2:$F$4000,6,FALSE),"-")</f>
        <v>-</v>
      </c>
      <c r="W294" s="9" t="str">
        <f>IFERROR(VLOOKUP(CONCATENATE($A294,W$1),'Исх-фото'!$A$2:$F$4000,6,FALSE),"-")</f>
        <v>-</v>
      </c>
      <c r="X294" s="9" t="str">
        <f>IFERROR(VLOOKUP(CONCATENATE($A294,X$1),'Исх-фото'!$A$2:$F$4000,6,FALSE),"-")</f>
        <v>-</v>
      </c>
      <c r="Y294" s="9" t="str">
        <f>IFERROR(VLOOKUP(CONCATENATE($A294,Y$1),'Исх-фото'!$A$2:$F$4000,6,FALSE),"-")</f>
        <v>-</v>
      </c>
      <c r="Z294" s="9" t="str">
        <f>IFERROR(VLOOKUP(CONCATENATE($A294,Z$1),'Исх-фото'!$A$2:$F$4000,6,FALSE),"-")</f>
        <v>НЕТ</v>
      </c>
      <c r="AA294" s="9" t="str">
        <f>IFERROR(VLOOKUP(CONCATENATE($A294,AA$1),'Исх-фото'!$A$2:$F$4000,6,FALSE),"-")</f>
        <v>-</v>
      </c>
      <c r="AB294" s="9" t="str">
        <f>IFERROR(VLOOKUP(CONCATENATE($A294,AB$1),'Исх-фото'!$A$2:$F$4000,6,FALSE),"-")</f>
        <v>НЕТ</v>
      </c>
      <c r="AC294" s="9" t="str">
        <f>IFERROR(VLOOKUP(CONCATENATE($A294,AC$1),'Исх-фото'!$A$2:$F$4000,6,FALSE),"-")</f>
        <v>-</v>
      </c>
      <c r="AD294" s="9" t="str">
        <f>IFERROR(VLOOKUP(CONCATENATE($A294,AD$1),'Исх-фото'!$A$2:$F$4000,6,FALSE),"-")</f>
        <v>-</v>
      </c>
      <c r="AE294" s="9" t="str">
        <f>IFERROR(VLOOKUP(CONCATENATE($A294,AE$1),'Исх-фото'!$A$2:$F$4000,6,FALSE),"-")</f>
        <v>-</v>
      </c>
      <c r="AF294" s="9" t="str">
        <f>IFERROR(VLOOKUP(CONCATENATE($A294,AF$1),'Исх-фото'!$A$2:$F$4000,6,FALSE),"-")</f>
        <v>-</v>
      </c>
      <c r="AG294" s="9" t="str">
        <f>IFERROR(VLOOKUP(CONCATENATE($A294,AG$1),'Исх-фото'!$A$2:$F$4000,6,FALSE),"-")</f>
        <v>ДА</v>
      </c>
      <c r="AH294" s="9" t="str">
        <f>IFERROR(VLOOKUP(CONCATENATE($A294,AH$1),'Исх-фото'!$A$2:$F$4000,6,FALSE),"-")</f>
        <v>-</v>
      </c>
      <c r="AI294" s="9" t="str">
        <f>IFERROR(VLOOKUP(CONCATENATE($A294,AI$1),'Исх-фото'!$A$2:$F$4000,6,FALSE),"-")</f>
        <v>НЕТ</v>
      </c>
      <c r="AJ294" s="9" t="str">
        <f>IFERROR(VLOOKUP(CONCATENATE($A294,AJ$1),'Исх-фото'!$A$2:$F$4000,6,FALSE),"-")</f>
        <v>ДА</v>
      </c>
      <c r="AK294" s="9" t="str">
        <f>IFERROR(VLOOKUP(CONCATENATE($A294,AK$1),'Исх-фото'!$A$2:$F$4000,6,FALSE),"-")</f>
        <v>-</v>
      </c>
      <c r="AL294" s="9" t="str">
        <f>IFERROR(VLOOKUP(CONCATENATE($A294,AL$1),'Исх-фото'!$A$2:$F$4000,6,FALSE),"-")</f>
        <v>-</v>
      </c>
      <c r="AM294" s="9" t="str">
        <f>IFERROR(VLOOKUP(CONCATENATE($A294,AM$1),'Исх-фото'!$A$2:$F$4000,6,FALSE),"-")</f>
        <v>ДА</v>
      </c>
      <c r="AN294" s="9" t="str">
        <f>IFERROR(VLOOKUP(CONCATENATE($A294,AN$1),'Исх-фото'!$A$2:$F$4000,6,FALSE),"-")</f>
        <v>ДА</v>
      </c>
      <c r="AO294" s="9" t="str">
        <f>IFERROR(VLOOKUP(CONCATENATE($A294,AO$1),'Исх-фото'!$A$2:$F$4000,6,FALSE),"-")</f>
        <v>НЕТ</v>
      </c>
      <c r="AP294" s="9" t="str">
        <f>IFERROR(VLOOKUP(CONCATENATE($A294,AP$1),'Исх-фото'!$A$2:$F$4000,6,FALSE),"-")</f>
        <v>НЕТ</v>
      </c>
      <c r="AQ294" s="9" t="str">
        <f>IFERROR(VLOOKUP(CONCATENATE($A294,AQ$1),'Исх-фото'!$A$2:$F$4000,6,FALSE),"-")</f>
        <v>-</v>
      </c>
      <c r="AR294" s="9" t="str">
        <f>IFERROR(VLOOKUP(CONCATENATE($A294,AR$1),'Исх-фото'!$A$2:$F$4000,6,FALSE),"-")</f>
        <v>-</v>
      </c>
      <c r="AS294" s="9" t="str">
        <f>IFERROR(VLOOKUP(CONCATENATE($A294,AS$1),'Исх-фото'!$A$2:$F$4000,6,FALSE),"-")</f>
        <v>ДА</v>
      </c>
      <c r="AT294" s="9" t="str">
        <f>IFERROR(VLOOKUP(CONCATENATE($A294,AT$1),'Исх-фото'!$A$2:$F$4000,6,FALSE),"-")</f>
        <v>-</v>
      </c>
      <c r="AU294" s="9" t="str">
        <f>IFERROR(VLOOKUP(CONCATENATE($A294,AU$1),'Исх-фото'!$A$2:$F$4000,6,FALSE),"-")</f>
        <v>-</v>
      </c>
      <c r="AV294" s="9" t="str">
        <f>IFERROR(VLOOKUP(CONCATENATE($A294,AV$1),'Исх-фото'!$A$2:$F$4000,6,FALSE),"-")</f>
        <v>-</v>
      </c>
      <c r="AW294" s="9" t="str">
        <f>IFERROR(VLOOKUP(CONCATENATE($A294,AW$1),'Исх-фото'!$A$2:$F$4000,6,FALSE),"-")</f>
        <v>-</v>
      </c>
      <c r="AX294" s="9" t="str">
        <f>IFERROR(VLOOKUP(CONCATENATE($A294,AX$1),'Исх-фото'!$A$2:$F$4000,6,FALSE),"-")</f>
        <v>-</v>
      </c>
      <c r="AY294" s="9" t="str">
        <f>IFERROR(VLOOKUP(CONCATENATE($A294,AY$1),'Исх-фото'!$A$2:$F$4000,6,FALSE),"-")</f>
        <v>-</v>
      </c>
      <c r="AZ294" s="9" t="str">
        <f>IFERROR(VLOOKUP(CONCATENATE($A294,AZ$1),'Исх-фото'!$A$2:$F$4000,6,FALSE),"-")</f>
        <v>-</v>
      </c>
      <c r="BA294" s="9" t="str">
        <f>IFERROR(VLOOKUP(CONCATENATE($A294,BA$1),'Исх-фото'!$A$2:$F$4000,6,FALSE),"-")</f>
        <v>-</v>
      </c>
      <c r="BB294" s="9" t="str">
        <f>IFERROR(VLOOKUP(CONCATENATE($A294,BB$1),'Исх-фото'!$A$2:$F$4000,6,FALSE),"-")</f>
        <v>НЕТ</v>
      </c>
      <c r="BC294" s="9" t="str">
        <f>IFERROR(VLOOKUP(CONCATENATE($A294,BC$1),'Исх-фото'!$A$2:$F$4000,6,FALSE),"-")</f>
        <v>НЕТ</v>
      </c>
      <c r="BD294" s="9" t="str">
        <f>IFERROR(VLOOKUP(CONCATENATE($A294,BD$1),'Исх-фото'!$A$2:$F$4000,6,FALSE),"-")</f>
        <v>-</v>
      </c>
      <c r="BE294" s="9" t="str">
        <f>IFERROR(VLOOKUP(CONCATENATE($A294,BE$1),'Исх-фото'!$A$2:$F$4000,6,FALSE),"-")</f>
        <v>НЕТ</v>
      </c>
      <c r="BF294" s="9" t="str">
        <f>IFERROR(VLOOKUP(CONCATENATE($A294,BF$1),'Исх-фото'!$A$2:$F$4000,6,FALSE),"-")</f>
        <v>-</v>
      </c>
      <c r="BG294" s="9" t="str">
        <f>IFERROR(VLOOKUP(CONCATENATE($A294,BG$1),'Исх-фото'!$A$2:$F$4000,6,FALSE),"-")</f>
        <v>-</v>
      </c>
      <c r="BH294" s="9" t="str">
        <f>IFERROR(VLOOKUP(CONCATENATE($A294,BH$1),'Исх-фото'!$A$2:$F$4000,6,FALSE),"-")</f>
        <v>-</v>
      </c>
      <c r="BI294" s="9" t="str">
        <f>IFERROR(VLOOKUP(CONCATENATE($A294,BI$1),'Исх-фото'!$A$2:$F$4000,6,FALSE),"-")</f>
        <v>-</v>
      </c>
      <c r="BJ294" s="37"/>
      <c r="BK294" s="42"/>
      <c r="BR294" s="25"/>
      <c r="BS294" s="25"/>
      <c r="BV294" s="25"/>
      <c r="BW294" s="25"/>
      <c r="BX294" s="25"/>
    </row>
    <row r="295" spans="1:76">
      <c r="A295" s="38">
        <f t="shared" si="39"/>
        <v>96</v>
      </c>
      <c r="B295" s="36">
        <f t="shared" si="40"/>
        <v>47</v>
      </c>
      <c r="C295" s="36">
        <f t="shared" si="40"/>
        <v>2</v>
      </c>
      <c r="D295" s="9" t="str">
        <f>IFERROR(VLOOKUP(CONCATENATE($A295,D$1),'Исх-фото'!$A$2:$F$4000,6,FALSE),"-")</f>
        <v>НЕТ</v>
      </c>
      <c r="E295" s="9" t="str">
        <f>IFERROR(VLOOKUP(CONCATENATE($A295,E$1),'Исх-фото'!$A$2:$F$4000,6,FALSE),"-")</f>
        <v>-</v>
      </c>
      <c r="F295" s="9" t="str">
        <f>IFERROR(VLOOKUP(CONCATENATE($A295,F$1),'Исх-фото'!$A$2:$F$4000,6,FALSE),"-")</f>
        <v>-</v>
      </c>
      <c r="G295" s="9" t="str">
        <f>IFERROR(VLOOKUP(CONCATENATE($A295,G$1),'Исх-фото'!$A$2:$F$4000,6,FALSE),"-")</f>
        <v>-</v>
      </c>
      <c r="H295" s="9" t="str">
        <f>IFERROR(VLOOKUP(CONCATENATE($A295,H$1),'Исх-фото'!$A$2:$F$4000,6,FALSE),"-")</f>
        <v>-</v>
      </c>
      <c r="I295" s="9" t="str">
        <f>IFERROR(VLOOKUP(CONCATENATE($A295,I$1),'Исх-фото'!$A$2:$F$4000,6,FALSE),"-")</f>
        <v>-</v>
      </c>
      <c r="J295" s="9" t="str">
        <f>IFERROR(VLOOKUP(CONCATENATE($A295,J$1),'Исх-фото'!$A$2:$F$4000,6,FALSE),"-")</f>
        <v>-</v>
      </c>
      <c r="K295" s="9" t="str">
        <f>IFERROR(VLOOKUP(CONCATENATE($A295,K$1),'Исх-фото'!$A$2:$F$4000,6,FALSE),"-")</f>
        <v>-</v>
      </c>
      <c r="L295" s="9" t="str">
        <f>IFERROR(VLOOKUP(CONCATENATE($A295,L$1),'Исх-фото'!$A$2:$F$4000,6,FALSE),"-")</f>
        <v>-</v>
      </c>
      <c r="M295" s="9" t="str">
        <f>IFERROR(VLOOKUP(CONCATENATE($A295,M$1),'Исх-фото'!$A$2:$F$4000,6,FALSE),"-")</f>
        <v>-</v>
      </c>
      <c r="N295" s="9" t="str">
        <f>IFERROR(VLOOKUP(CONCATENATE($A295,N$1),'Исх-фото'!$A$2:$F$4000,6,FALSE),"-")</f>
        <v>-</v>
      </c>
      <c r="O295" s="9" t="str">
        <f>IFERROR(VLOOKUP(CONCATENATE($A295,O$1),'Исх-фото'!$A$2:$F$4000,6,FALSE),"-")</f>
        <v>-</v>
      </c>
      <c r="P295" s="9" t="str">
        <f>IFERROR(VLOOKUP(CONCATENATE($A295,P$1),'Исх-фото'!$A$2:$F$4000,6,FALSE),"-")</f>
        <v>-</v>
      </c>
      <c r="Q295" s="9" t="str">
        <f>IFERROR(VLOOKUP(CONCATENATE($A295,Q$1),'Исх-фото'!$A$2:$F$4000,6,FALSE),"-")</f>
        <v>НЕТ</v>
      </c>
      <c r="R295" s="9" t="str">
        <f>IFERROR(VLOOKUP(CONCATENATE($A295,R$1),'Исх-фото'!$A$2:$F$4000,6,FALSE),"-")</f>
        <v>-</v>
      </c>
      <c r="S295" s="9" t="str">
        <f>IFERROR(VLOOKUP(CONCATENATE($A295,S$1),'Исх-фото'!$A$2:$F$4000,6,FALSE),"-")</f>
        <v>-</v>
      </c>
      <c r="T295" s="9" t="str">
        <f>IFERROR(VLOOKUP(CONCATENATE($A295,T$1),'Исх-фото'!$A$2:$F$4000,6,FALSE),"-")</f>
        <v>НЕТ</v>
      </c>
      <c r="U295" s="9" t="str">
        <f>IFERROR(VLOOKUP(CONCATENATE($A295,U$1),'Исх-фото'!$A$2:$F$4000,6,FALSE),"-")</f>
        <v>НЕТ</v>
      </c>
      <c r="V295" s="9" t="str">
        <f>IFERROR(VLOOKUP(CONCATENATE($A295,V$1),'Исх-фото'!$A$2:$F$4000,6,FALSE),"-")</f>
        <v>-</v>
      </c>
      <c r="W295" s="9" t="str">
        <f>IFERROR(VLOOKUP(CONCATENATE($A295,W$1),'Исх-фото'!$A$2:$F$4000,6,FALSE),"-")</f>
        <v>-</v>
      </c>
      <c r="X295" s="9" t="str">
        <f>IFERROR(VLOOKUP(CONCATENATE($A295,X$1),'Исх-фото'!$A$2:$F$4000,6,FALSE),"-")</f>
        <v>-</v>
      </c>
      <c r="Y295" s="9" t="str">
        <f>IFERROR(VLOOKUP(CONCATENATE($A295,Y$1),'Исх-фото'!$A$2:$F$4000,6,FALSE),"-")</f>
        <v>-</v>
      </c>
      <c r="Z295" s="9" t="str">
        <f>IFERROR(VLOOKUP(CONCATENATE($A295,Z$1),'Исх-фото'!$A$2:$F$4000,6,FALSE),"-")</f>
        <v>НЕТ</v>
      </c>
      <c r="AA295" s="9" t="str">
        <f>IFERROR(VLOOKUP(CONCATENATE($A295,AA$1),'Исх-фото'!$A$2:$F$4000,6,FALSE),"-")</f>
        <v>-</v>
      </c>
      <c r="AB295" s="9" t="str">
        <f>IFERROR(VLOOKUP(CONCATENATE($A295,AB$1),'Исх-фото'!$A$2:$F$4000,6,FALSE),"-")</f>
        <v>-</v>
      </c>
      <c r="AC295" s="9" t="str">
        <f>IFERROR(VLOOKUP(CONCATENATE($A295,AC$1),'Исх-фото'!$A$2:$F$4000,6,FALSE),"-")</f>
        <v>-</v>
      </c>
      <c r="AD295" s="9" t="str">
        <f>IFERROR(VLOOKUP(CONCATENATE($A295,AD$1),'Исх-фото'!$A$2:$F$4000,6,FALSE),"-")</f>
        <v>-</v>
      </c>
      <c r="AE295" s="9" t="str">
        <f>IFERROR(VLOOKUP(CONCATENATE($A295,AE$1),'Исх-фото'!$A$2:$F$4000,6,FALSE),"-")</f>
        <v>-</v>
      </c>
      <c r="AF295" s="9" t="str">
        <f>IFERROR(VLOOKUP(CONCATENATE($A295,AF$1),'Исх-фото'!$A$2:$F$4000,6,FALSE),"-")</f>
        <v>-</v>
      </c>
      <c r="AG295" s="9" t="str">
        <f>IFERROR(VLOOKUP(CONCATENATE($A295,AG$1),'Исх-фото'!$A$2:$F$4000,6,FALSE),"-")</f>
        <v>ДА</v>
      </c>
      <c r="AH295" s="9" t="str">
        <f>IFERROR(VLOOKUP(CONCATENATE($A295,AH$1),'Исх-фото'!$A$2:$F$4000,6,FALSE),"-")</f>
        <v>-</v>
      </c>
      <c r="AI295" s="9" t="str">
        <f>IFERROR(VLOOKUP(CONCATENATE($A295,AI$1),'Исх-фото'!$A$2:$F$4000,6,FALSE),"-")</f>
        <v>НЕТ</v>
      </c>
      <c r="AJ295" s="9" t="str">
        <f>IFERROR(VLOOKUP(CONCATENATE($A295,AJ$1),'Исх-фото'!$A$2:$F$4000,6,FALSE),"-")</f>
        <v>НЕТ</v>
      </c>
      <c r="AK295" s="9" t="str">
        <f>IFERROR(VLOOKUP(CONCATENATE($A295,AK$1),'Исх-фото'!$A$2:$F$4000,6,FALSE),"-")</f>
        <v>-</v>
      </c>
      <c r="AL295" s="9" t="str">
        <f>IFERROR(VLOOKUP(CONCATENATE($A295,AL$1),'Исх-фото'!$A$2:$F$4000,6,FALSE),"-")</f>
        <v>-</v>
      </c>
      <c r="AM295" s="9" t="str">
        <f>IFERROR(VLOOKUP(CONCATENATE($A295,AM$1),'Исх-фото'!$A$2:$F$4000,6,FALSE),"-")</f>
        <v>ДА</v>
      </c>
      <c r="AN295" s="9" t="str">
        <f>IFERROR(VLOOKUP(CONCATENATE($A295,AN$1),'Исх-фото'!$A$2:$F$4000,6,FALSE),"-")</f>
        <v>ДА</v>
      </c>
      <c r="AO295" s="9" t="str">
        <f>IFERROR(VLOOKUP(CONCATENATE($A295,AO$1),'Исх-фото'!$A$2:$F$4000,6,FALSE),"-")</f>
        <v>-</v>
      </c>
      <c r="AP295" s="9" t="str">
        <f>IFERROR(VLOOKUP(CONCATENATE($A295,AP$1),'Исх-фото'!$A$2:$F$4000,6,FALSE),"-")</f>
        <v>НЕТ</v>
      </c>
      <c r="AQ295" s="9" t="str">
        <f>IFERROR(VLOOKUP(CONCATENATE($A295,AQ$1),'Исх-фото'!$A$2:$F$4000,6,FALSE),"-")</f>
        <v>-</v>
      </c>
      <c r="AR295" s="9" t="str">
        <f>IFERROR(VLOOKUP(CONCATENATE($A295,AR$1),'Исх-фото'!$A$2:$F$4000,6,FALSE),"-")</f>
        <v>-</v>
      </c>
      <c r="AS295" s="9" t="str">
        <f>IFERROR(VLOOKUP(CONCATENATE($A295,AS$1),'Исх-фото'!$A$2:$F$4000,6,FALSE),"-")</f>
        <v>-</v>
      </c>
      <c r="AT295" s="9" t="str">
        <f>IFERROR(VLOOKUP(CONCATENATE($A295,AT$1),'Исх-фото'!$A$2:$F$4000,6,FALSE),"-")</f>
        <v>-</v>
      </c>
      <c r="AU295" s="9" t="str">
        <f>IFERROR(VLOOKUP(CONCATENATE($A295,AU$1),'Исх-фото'!$A$2:$F$4000,6,FALSE),"-")</f>
        <v>-</v>
      </c>
      <c r="AV295" s="9" t="str">
        <f>IFERROR(VLOOKUP(CONCATENATE($A295,AV$1),'Исх-фото'!$A$2:$F$4000,6,FALSE),"-")</f>
        <v>-</v>
      </c>
      <c r="AW295" s="9" t="str">
        <f>IFERROR(VLOOKUP(CONCATENATE($A295,AW$1),'Исх-фото'!$A$2:$F$4000,6,FALSE),"-")</f>
        <v>НЕТ</v>
      </c>
      <c r="AX295" s="9" t="str">
        <f>IFERROR(VLOOKUP(CONCATENATE($A295,AX$1),'Исх-фото'!$A$2:$F$4000,6,FALSE),"-")</f>
        <v>-</v>
      </c>
      <c r="AY295" s="9" t="str">
        <f>IFERROR(VLOOKUP(CONCATENATE($A295,AY$1),'Исх-фото'!$A$2:$F$4000,6,FALSE),"-")</f>
        <v>-</v>
      </c>
      <c r="AZ295" s="9" t="str">
        <f>IFERROR(VLOOKUP(CONCATENATE($A295,AZ$1),'Исх-фото'!$A$2:$F$4000,6,FALSE),"-")</f>
        <v>-</v>
      </c>
      <c r="BA295" s="9" t="str">
        <f>IFERROR(VLOOKUP(CONCATENATE($A295,BA$1),'Исх-фото'!$A$2:$F$4000,6,FALSE),"-")</f>
        <v>-</v>
      </c>
      <c r="BB295" s="9" t="str">
        <f>IFERROR(VLOOKUP(CONCATENATE($A295,BB$1),'Исх-фото'!$A$2:$F$4000,6,FALSE),"-")</f>
        <v>-</v>
      </c>
      <c r="BC295" s="9" t="str">
        <f>IFERROR(VLOOKUP(CONCATENATE($A295,BC$1),'Исх-фото'!$A$2:$F$4000,6,FALSE),"-")</f>
        <v>НЕТ</v>
      </c>
      <c r="BD295" s="9" t="str">
        <f>IFERROR(VLOOKUP(CONCATENATE($A295,BD$1),'Исх-фото'!$A$2:$F$4000,6,FALSE),"-")</f>
        <v>-</v>
      </c>
      <c r="BE295" s="9" t="str">
        <f>IFERROR(VLOOKUP(CONCATENATE($A295,BE$1),'Исх-фото'!$A$2:$F$4000,6,FALSE),"-")</f>
        <v>НЕТ</v>
      </c>
      <c r="BF295" s="9" t="str">
        <f>IFERROR(VLOOKUP(CONCATENATE($A295,BF$1),'Исх-фото'!$A$2:$F$4000,6,FALSE),"-")</f>
        <v>НЕТ</v>
      </c>
      <c r="BG295" s="9" t="str">
        <f>IFERROR(VLOOKUP(CONCATENATE($A295,BG$1),'Исх-фото'!$A$2:$F$4000,6,FALSE),"-")</f>
        <v>-</v>
      </c>
      <c r="BH295" s="9" t="str">
        <f>IFERROR(VLOOKUP(CONCATENATE($A295,BH$1),'Исх-фото'!$A$2:$F$4000,6,FALSE),"-")</f>
        <v>НЕТ</v>
      </c>
      <c r="BI295" s="9" t="str">
        <f>IFERROR(VLOOKUP(CONCATENATE($A295,BI$1),'Исх-фото'!$A$2:$F$4000,6,FALSE),"-")</f>
        <v>НЕТ</v>
      </c>
      <c r="BJ295" s="37"/>
      <c r="BK295" s="42"/>
      <c r="BR295" s="25"/>
      <c r="BS295" s="25"/>
      <c r="BV295" s="25"/>
      <c r="BW295" s="25"/>
      <c r="BX295" s="25"/>
    </row>
    <row r="296" spans="1:76">
      <c r="A296" s="38">
        <f t="shared" si="39"/>
        <v>97</v>
      </c>
      <c r="B296" s="36">
        <f t="shared" si="40"/>
        <v>47</v>
      </c>
      <c r="C296" s="36">
        <f t="shared" si="40"/>
        <v>3</v>
      </c>
      <c r="D296" s="9" t="str">
        <f>IFERROR(VLOOKUP(CONCATENATE($A296,D$1),'Исх-фото'!$A$2:$F$4000,6,FALSE),"-")</f>
        <v>НЕТ</v>
      </c>
      <c r="E296" s="9" t="str">
        <f>IFERROR(VLOOKUP(CONCATENATE($A296,E$1),'Исх-фото'!$A$2:$F$4000,6,FALSE),"-")</f>
        <v>-</v>
      </c>
      <c r="F296" s="9" t="str">
        <f>IFERROR(VLOOKUP(CONCATENATE($A296,F$1),'Исх-фото'!$A$2:$F$4000,6,FALSE),"-")</f>
        <v>-</v>
      </c>
      <c r="G296" s="9" t="str">
        <f>IFERROR(VLOOKUP(CONCATENATE($A296,G$1),'Исх-фото'!$A$2:$F$4000,6,FALSE),"-")</f>
        <v>-</v>
      </c>
      <c r="H296" s="9" t="str">
        <f>IFERROR(VLOOKUP(CONCATENATE($A296,H$1),'Исх-фото'!$A$2:$F$4000,6,FALSE),"-")</f>
        <v>-</v>
      </c>
      <c r="I296" s="9" t="str">
        <f>IFERROR(VLOOKUP(CONCATENATE($A296,I$1),'Исх-фото'!$A$2:$F$4000,6,FALSE),"-")</f>
        <v>-</v>
      </c>
      <c r="J296" s="9" t="str">
        <f>IFERROR(VLOOKUP(CONCATENATE($A296,J$1),'Исх-фото'!$A$2:$F$4000,6,FALSE),"-")</f>
        <v>-</v>
      </c>
      <c r="K296" s="9" t="str">
        <f>IFERROR(VLOOKUP(CONCATENATE($A296,K$1),'Исх-фото'!$A$2:$F$4000,6,FALSE),"-")</f>
        <v>-</v>
      </c>
      <c r="L296" s="9" t="str">
        <f>IFERROR(VLOOKUP(CONCATENATE($A296,L$1),'Исх-фото'!$A$2:$F$4000,6,FALSE),"-")</f>
        <v>-</v>
      </c>
      <c r="M296" s="9" t="str">
        <f>IFERROR(VLOOKUP(CONCATENATE($A296,M$1),'Исх-фото'!$A$2:$F$4000,6,FALSE),"-")</f>
        <v>-</v>
      </c>
      <c r="N296" s="9" t="str">
        <f>IFERROR(VLOOKUP(CONCATENATE($A296,N$1),'Исх-фото'!$A$2:$F$4000,6,FALSE),"-")</f>
        <v>-</v>
      </c>
      <c r="O296" s="9" t="str">
        <f>IFERROR(VLOOKUP(CONCATENATE($A296,O$1),'Исх-фото'!$A$2:$F$4000,6,FALSE),"-")</f>
        <v>-</v>
      </c>
      <c r="P296" s="9" t="str">
        <f>IFERROR(VLOOKUP(CONCATENATE($A296,P$1),'Исх-фото'!$A$2:$F$4000,6,FALSE),"-")</f>
        <v>-</v>
      </c>
      <c r="Q296" s="9" t="str">
        <f>IFERROR(VLOOKUP(CONCATENATE($A296,Q$1),'Исх-фото'!$A$2:$F$4000,6,FALSE),"-")</f>
        <v>НЕТ</v>
      </c>
      <c r="R296" s="9" t="str">
        <f>IFERROR(VLOOKUP(CONCATENATE($A296,R$1),'Исх-фото'!$A$2:$F$4000,6,FALSE),"-")</f>
        <v>-</v>
      </c>
      <c r="S296" s="9" t="str">
        <f>IFERROR(VLOOKUP(CONCATENATE($A296,S$1),'Исх-фото'!$A$2:$F$4000,6,FALSE),"-")</f>
        <v>-</v>
      </c>
      <c r="T296" s="9" t="str">
        <f>IFERROR(VLOOKUP(CONCATENATE($A296,T$1),'Исх-фото'!$A$2:$F$4000,6,FALSE),"-")</f>
        <v>НЕТ</v>
      </c>
      <c r="U296" s="9" t="str">
        <f>IFERROR(VLOOKUP(CONCATENATE($A296,U$1),'Исх-фото'!$A$2:$F$4000,6,FALSE),"-")</f>
        <v>ДА</v>
      </c>
      <c r="V296" s="9" t="str">
        <f>IFERROR(VLOOKUP(CONCATENATE($A296,V$1),'Исх-фото'!$A$2:$F$4000,6,FALSE),"-")</f>
        <v>-</v>
      </c>
      <c r="W296" s="9" t="str">
        <f>IFERROR(VLOOKUP(CONCATENATE($A296,W$1),'Исх-фото'!$A$2:$F$4000,6,FALSE),"-")</f>
        <v>-</v>
      </c>
      <c r="X296" s="9" t="str">
        <f>IFERROR(VLOOKUP(CONCATENATE($A296,X$1),'Исх-фото'!$A$2:$F$4000,6,FALSE),"-")</f>
        <v>-</v>
      </c>
      <c r="Y296" s="9" t="str">
        <f>IFERROR(VLOOKUP(CONCATENATE($A296,Y$1),'Исх-фото'!$A$2:$F$4000,6,FALSE),"-")</f>
        <v>-</v>
      </c>
      <c r="Z296" s="9" t="str">
        <f>IFERROR(VLOOKUP(CONCATENATE($A296,Z$1),'Исх-фото'!$A$2:$F$4000,6,FALSE),"-")</f>
        <v>НЕТ</v>
      </c>
      <c r="AA296" s="9" t="str">
        <f>IFERROR(VLOOKUP(CONCATENATE($A296,AA$1),'Исх-фото'!$A$2:$F$4000,6,FALSE),"-")</f>
        <v>-</v>
      </c>
      <c r="AB296" s="9" t="str">
        <f>IFERROR(VLOOKUP(CONCATENATE($A296,AB$1),'Исх-фото'!$A$2:$F$4000,6,FALSE),"-")</f>
        <v>-</v>
      </c>
      <c r="AC296" s="9" t="str">
        <f>IFERROR(VLOOKUP(CONCATENATE($A296,AC$1),'Исх-фото'!$A$2:$F$4000,6,FALSE),"-")</f>
        <v>-</v>
      </c>
      <c r="AD296" s="9" t="str">
        <f>IFERROR(VLOOKUP(CONCATENATE($A296,AD$1),'Исх-фото'!$A$2:$F$4000,6,FALSE),"-")</f>
        <v>-</v>
      </c>
      <c r="AE296" s="9" t="str">
        <f>IFERROR(VLOOKUP(CONCATENATE($A296,AE$1),'Исх-фото'!$A$2:$F$4000,6,FALSE),"-")</f>
        <v>-</v>
      </c>
      <c r="AF296" s="9" t="str">
        <f>IFERROR(VLOOKUP(CONCATENATE($A296,AF$1),'Исх-фото'!$A$2:$F$4000,6,FALSE),"-")</f>
        <v>-</v>
      </c>
      <c r="AG296" s="9" t="str">
        <f>IFERROR(VLOOKUP(CONCATENATE($A296,AG$1),'Исх-фото'!$A$2:$F$4000,6,FALSE),"-")</f>
        <v>ДА</v>
      </c>
      <c r="AH296" s="9" t="str">
        <f>IFERROR(VLOOKUP(CONCATENATE($A296,AH$1),'Исх-фото'!$A$2:$F$4000,6,FALSE),"-")</f>
        <v>-</v>
      </c>
      <c r="AI296" s="9" t="str">
        <f>IFERROR(VLOOKUP(CONCATENATE($A296,AI$1),'Исх-фото'!$A$2:$F$4000,6,FALSE),"-")</f>
        <v>НЕТ</v>
      </c>
      <c r="AJ296" s="9" t="str">
        <f>IFERROR(VLOOKUP(CONCATENATE($A296,AJ$1),'Исх-фото'!$A$2:$F$4000,6,FALSE),"-")</f>
        <v>НЕТ</v>
      </c>
      <c r="AK296" s="9" t="str">
        <f>IFERROR(VLOOKUP(CONCATENATE($A296,AK$1),'Исх-фото'!$A$2:$F$4000,6,FALSE),"-")</f>
        <v>-</v>
      </c>
      <c r="AL296" s="9" t="str">
        <f>IFERROR(VLOOKUP(CONCATENATE($A296,AL$1),'Исх-фото'!$A$2:$F$4000,6,FALSE),"-")</f>
        <v>-</v>
      </c>
      <c r="AM296" s="9" t="str">
        <f>IFERROR(VLOOKUP(CONCATENATE($A296,AM$1),'Исх-фото'!$A$2:$F$4000,6,FALSE),"-")</f>
        <v>ДА</v>
      </c>
      <c r="AN296" s="9" t="str">
        <f>IFERROR(VLOOKUP(CONCATENATE($A296,AN$1),'Исх-фото'!$A$2:$F$4000,6,FALSE),"-")</f>
        <v>ДА</v>
      </c>
      <c r="AO296" s="9" t="str">
        <f>IFERROR(VLOOKUP(CONCATENATE($A296,AO$1),'Исх-фото'!$A$2:$F$4000,6,FALSE),"-")</f>
        <v>-</v>
      </c>
      <c r="AP296" s="9" t="str">
        <f>IFERROR(VLOOKUP(CONCATENATE($A296,AP$1),'Исх-фото'!$A$2:$F$4000,6,FALSE),"-")</f>
        <v>НЕТ</v>
      </c>
      <c r="AQ296" s="9" t="str">
        <f>IFERROR(VLOOKUP(CONCATENATE($A296,AQ$1),'Исх-фото'!$A$2:$F$4000,6,FALSE),"-")</f>
        <v>-</v>
      </c>
      <c r="AR296" s="9" t="str">
        <f>IFERROR(VLOOKUP(CONCATENATE($A296,AR$1),'Исх-фото'!$A$2:$F$4000,6,FALSE),"-")</f>
        <v>-</v>
      </c>
      <c r="AS296" s="9" t="str">
        <f>IFERROR(VLOOKUP(CONCATENATE($A296,AS$1),'Исх-фото'!$A$2:$F$4000,6,FALSE),"-")</f>
        <v>ДА</v>
      </c>
      <c r="AT296" s="9" t="str">
        <f>IFERROR(VLOOKUP(CONCATENATE($A296,AT$1),'Исх-фото'!$A$2:$F$4000,6,FALSE),"-")</f>
        <v>-</v>
      </c>
      <c r="AU296" s="9" t="str">
        <f>IFERROR(VLOOKUP(CONCATENATE($A296,AU$1),'Исх-фото'!$A$2:$F$4000,6,FALSE),"-")</f>
        <v>-</v>
      </c>
      <c r="AV296" s="9" t="str">
        <f>IFERROR(VLOOKUP(CONCATENATE($A296,AV$1),'Исх-фото'!$A$2:$F$4000,6,FALSE),"-")</f>
        <v>-</v>
      </c>
      <c r="AW296" s="9" t="str">
        <f>IFERROR(VLOOKUP(CONCATENATE($A296,AW$1),'Исх-фото'!$A$2:$F$4000,6,FALSE),"-")</f>
        <v>НЕТ</v>
      </c>
      <c r="AX296" s="9" t="str">
        <f>IFERROR(VLOOKUP(CONCATENATE($A296,AX$1),'Исх-фото'!$A$2:$F$4000,6,FALSE),"-")</f>
        <v>-</v>
      </c>
      <c r="AY296" s="9" t="str">
        <f>IFERROR(VLOOKUP(CONCATENATE($A296,AY$1),'Исх-фото'!$A$2:$F$4000,6,FALSE),"-")</f>
        <v>-</v>
      </c>
      <c r="AZ296" s="9" t="str">
        <f>IFERROR(VLOOKUP(CONCATENATE($A296,AZ$1),'Исх-фото'!$A$2:$F$4000,6,FALSE),"-")</f>
        <v>-</v>
      </c>
      <c r="BA296" s="9" t="str">
        <f>IFERROR(VLOOKUP(CONCATENATE($A296,BA$1),'Исх-фото'!$A$2:$F$4000,6,FALSE),"-")</f>
        <v>-</v>
      </c>
      <c r="BB296" s="9" t="str">
        <f>IFERROR(VLOOKUP(CONCATENATE($A296,BB$1),'Исх-фото'!$A$2:$F$4000,6,FALSE),"-")</f>
        <v>НЕТ</v>
      </c>
      <c r="BC296" s="9" t="str">
        <f>IFERROR(VLOOKUP(CONCATENATE($A296,BC$1),'Исх-фото'!$A$2:$F$4000,6,FALSE),"-")</f>
        <v>НЕТ</v>
      </c>
      <c r="BD296" s="9" t="str">
        <f>IFERROR(VLOOKUP(CONCATENATE($A296,BD$1),'Исх-фото'!$A$2:$F$4000,6,FALSE),"-")</f>
        <v>-</v>
      </c>
      <c r="BE296" s="9" t="str">
        <f>IFERROR(VLOOKUP(CONCATENATE($A296,BE$1),'Исх-фото'!$A$2:$F$4000,6,FALSE),"-")</f>
        <v>НЕТ</v>
      </c>
      <c r="BF296" s="9" t="str">
        <f>IFERROR(VLOOKUP(CONCATENATE($A296,BF$1),'Исх-фото'!$A$2:$F$4000,6,FALSE),"-")</f>
        <v>-</v>
      </c>
      <c r="BG296" s="9" t="str">
        <f>IFERROR(VLOOKUP(CONCATENATE($A296,BG$1),'Исх-фото'!$A$2:$F$4000,6,FALSE),"-")</f>
        <v>-</v>
      </c>
      <c r="BH296" s="9" t="str">
        <f>IFERROR(VLOOKUP(CONCATENATE($A296,BH$1),'Исх-фото'!$A$2:$F$4000,6,FALSE),"-")</f>
        <v>-</v>
      </c>
      <c r="BI296" s="9" t="str">
        <f>IFERROR(VLOOKUP(CONCATENATE($A296,BI$1),'Исх-фото'!$A$2:$F$4000,6,FALSE),"-")</f>
        <v>-</v>
      </c>
      <c r="BJ296" s="37"/>
      <c r="BK296" s="42"/>
      <c r="BR296" s="25"/>
      <c r="BS296" s="25"/>
      <c r="BV296" s="25"/>
      <c r="BW296" s="25"/>
      <c r="BX296" s="25"/>
    </row>
    <row r="297" spans="1:76">
      <c r="A297" s="38">
        <f t="shared" si="39"/>
        <v>98</v>
      </c>
      <c r="B297" s="36">
        <f t="shared" ref="B297:C312" si="41">B100</f>
        <v>48</v>
      </c>
      <c r="C297" s="36">
        <f t="shared" si="41"/>
        <v>1</v>
      </c>
      <c r="D297" s="9" t="str">
        <f>IFERROR(VLOOKUP(CONCATENATE($A297,D$1),'Исх-фото'!$A$2:$F$4000,6,FALSE),"-")</f>
        <v>НЕТ</v>
      </c>
      <c r="E297" s="9" t="str">
        <f>IFERROR(VLOOKUP(CONCATENATE($A297,E$1),'Исх-фото'!$A$2:$F$4000,6,FALSE),"-")</f>
        <v>-</v>
      </c>
      <c r="F297" s="9" t="str">
        <f>IFERROR(VLOOKUP(CONCATENATE($A297,F$1),'Исх-фото'!$A$2:$F$4000,6,FALSE),"-")</f>
        <v>-</v>
      </c>
      <c r="G297" s="9" t="str">
        <f>IFERROR(VLOOKUP(CONCATENATE($A297,G$1),'Исх-фото'!$A$2:$F$4000,6,FALSE),"-")</f>
        <v>-</v>
      </c>
      <c r="H297" s="9" t="str">
        <f>IFERROR(VLOOKUP(CONCATENATE($A297,H$1),'Исх-фото'!$A$2:$F$4000,6,FALSE),"-")</f>
        <v>-</v>
      </c>
      <c r="I297" s="9" t="str">
        <f>IFERROR(VLOOKUP(CONCATENATE($A297,I$1),'Исх-фото'!$A$2:$F$4000,6,FALSE),"-")</f>
        <v>-</v>
      </c>
      <c r="J297" s="9" t="str">
        <f>IFERROR(VLOOKUP(CONCATENATE($A297,J$1),'Исх-фото'!$A$2:$F$4000,6,FALSE),"-")</f>
        <v>-</v>
      </c>
      <c r="K297" s="9" t="str">
        <f>IFERROR(VLOOKUP(CONCATENATE($A297,K$1),'Исх-фото'!$A$2:$F$4000,6,FALSE),"-")</f>
        <v>-</v>
      </c>
      <c r="L297" s="9" t="str">
        <f>IFERROR(VLOOKUP(CONCATENATE($A297,L$1),'Исх-фото'!$A$2:$F$4000,6,FALSE),"-")</f>
        <v>-</v>
      </c>
      <c r="M297" s="9" t="str">
        <f>IFERROR(VLOOKUP(CONCATENATE($A297,M$1),'Исх-фото'!$A$2:$F$4000,6,FALSE),"-")</f>
        <v>НЕТ</v>
      </c>
      <c r="N297" s="9" t="str">
        <f>IFERROR(VLOOKUP(CONCATENATE($A297,N$1),'Исх-фото'!$A$2:$F$4000,6,FALSE),"-")</f>
        <v>-</v>
      </c>
      <c r="O297" s="9" t="str">
        <f>IFERROR(VLOOKUP(CONCATENATE($A297,O$1),'Исх-фото'!$A$2:$F$4000,6,FALSE),"-")</f>
        <v>-</v>
      </c>
      <c r="P297" s="9" t="str">
        <f>IFERROR(VLOOKUP(CONCATENATE($A297,P$1),'Исх-фото'!$A$2:$F$4000,6,FALSE),"-")</f>
        <v>-</v>
      </c>
      <c r="Q297" s="9" t="str">
        <f>IFERROR(VLOOKUP(CONCATENATE($A297,Q$1),'Исх-фото'!$A$2:$F$4000,6,FALSE),"-")</f>
        <v>НЕТ</v>
      </c>
      <c r="R297" s="9" t="str">
        <f>IFERROR(VLOOKUP(CONCATENATE($A297,R$1),'Исх-фото'!$A$2:$F$4000,6,FALSE),"-")</f>
        <v>-</v>
      </c>
      <c r="S297" s="9" t="str">
        <f>IFERROR(VLOOKUP(CONCATENATE($A297,S$1),'Исх-фото'!$A$2:$F$4000,6,FALSE),"-")</f>
        <v>НЕТ</v>
      </c>
      <c r="T297" s="9" t="str">
        <f>IFERROR(VLOOKUP(CONCATENATE($A297,T$1),'Исх-фото'!$A$2:$F$4000,6,FALSE),"-")</f>
        <v>ДА</v>
      </c>
      <c r="U297" s="9" t="str">
        <f>IFERROR(VLOOKUP(CONCATENATE($A297,U$1),'Исх-фото'!$A$2:$F$4000,6,FALSE),"-")</f>
        <v>ДА</v>
      </c>
      <c r="V297" s="9" t="str">
        <f>IFERROR(VLOOKUP(CONCATENATE($A297,V$1),'Исх-фото'!$A$2:$F$4000,6,FALSE),"-")</f>
        <v>-</v>
      </c>
      <c r="W297" s="9" t="str">
        <f>IFERROR(VLOOKUP(CONCATENATE($A297,W$1),'Исх-фото'!$A$2:$F$4000,6,FALSE),"-")</f>
        <v>-</v>
      </c>
      <c r="X297" s="9" t="str">
        <f>IFERROR(VLOOKUP(CONCATENATE($A297,X$1),'Исх-фото'!$A$2:$F$4000,6,FALSE),"-")</f>
        <v>-</v>
      </c>
      <c r="Y297" s="9" t="str">
        <f>IFERROR(VLOOKUP(CONCATENATE($A297,Y$1),'Исх-фото'!$A$2:$F$4000,6,FALSE),"-")</f>
        <v>-</v>
      </c>
      <c r="Z297" s="9" t="str">
        <f>IFERROR(VLOOKUP(CONCATENATE($A297,Z$1),'Исх-фото'!$A$2:$F$4000,6,FALSE),"-")</f>
        <v>ДА</v>
      </c>
      <c r="AA297" s="9" t="str">
        <f>IFERROR(VLOOKUP(CONCATENATE($A297,AA$1),'Исх-фото'!$A$2:$F$4000,6,FALSE),"-")</f>
        <v>-</v>
      </c>
      <c r="AB297" s="9" t="str">
        <f>IFERROR(VLOOKUP(CONCATENATE($A297,AB$1),'Исх-фото'!$A$2:$F$4000,6,FALSE),"-")</f>
        <v>-</v>
      </c>
      <c r="AC297" s="9" t="str">
        <f>IFERROR(VLOOKUP(CONCATENATE($A297,AC$1),'Исх-фото'!$A$2:$F$4000,6,FALSE),"-")</f>
        <v>НЕТ</v>
      </c>
      <c r="AD297" s="9" t="str">
        <f>IFERROR(VLOOKUP(CONCATENATE($A297,AD$1),'Исх-фото'!$A$2:$F$4000,6,FALSE),"-")</f>
        <v>-</v>
      </c>
      <c r="AE297" s="9" t="str">
        <f>IFERROR(VLOOKUP(CONCATENATE($A297,AE$1),'Исх-фото'!$A$2:$F$4000,6,FALSE),"-")</f>
        <v>-</v>
      </c>
      <c r="AF297" s="9" t="str">
        <f>IFERROR(VLOOKUP(CONCATENATE($A297,AF$1),'Исх-фото'!$A$2:$F$4000,6,FALSE),"-")</f>
        <v>-</v>
      </c>
      <c r="AG297" s="9" t="str">
        <f>IFERROR(VLOOKUP(CONCATENATE($A297,AG$1),'Исх-фото'!$A$2:$F$4000,6,FALSE),"-")</f>
        <v>ДА</v>
      </c>
      <c r="AH297" s="9" t="str">
        <f>IFERROR(VLOOKUP(CONCATENATE($A297,AH$1),'Исх-фото'!$A$2:$F$4000,6,FALSE),"-")</f>
        <v>-</v>
      </c>
      <c r="AI297" s="9" t="str">
        <f>IFERROR(VLOOKUP(CONCATENATE($A297,AI$1),'Исх-фото'!$A$2:$F$4000,6,FALSE),"-")</f>
        <v>-</v>
      </c>
      <c r="AJ297" s="9" t="str">
        <f>IFERROR(VLOOKUP(CONCATENATE($A297,AJ$1),'Исх-фото'!$A$2:$F$4000,6,FALSE),"-")</f>
        <v>НЕТ</v>
      </c>
      <c r="AK297" s="9" t="str">
        <f>IFERROR(VLOOKUP(CONCATENATE($A297,AK$1),'Исх-фото'!$A$2:$F$4000,6,FALSE),"-")</f>
        <v>НЕТ</v>
      </c>
      <c r="AL297" s="9" t="str">
        <f>IFERROR(VLOOKUP(CONCATENATE($A297,AL$1),'Исх-фото'!$A$2:$F$4000,6,FALSE),"-")</f>
        <v>НЕТ</v>
      </c>
      <c r="AM297" s="9" t="str">
        <f>IFERROR(VLOOKUP(CONCATENATE($A297,AM$1),'Исх-фото'!$A$2:$F$4000,6,FALSE),"-")</f>
        <v>ДА</v>
      </c>
      <c r="AN297" s="9" t="str">
        <f>IFERROR(VLOOKUP(CONCATENATE($A297,AN$1),'Исх-фото'!$A$2:$F$4000,6,FALSE),"-")</f>
        <v>ДА</v>
      </c>
      <c r="AO297" s="9" t="str">
        <f>IFERROR(VLOOKUP(CONCATENATE($A297,AO$1),'Исх-фото'!$A$2:$F$4000,6,FALSE),"-")</f>
        <v>НЕТ</v>
      </c>
      <c r="AP297" s="9" t="str">
        <f>IFERROR(VLOOKUP(CONCATENATE($A297,AP$1),'Исх-фото'!$A$2:$F$4000,6,FALSE),"-")</f>
        <v>ДА</v>
      </c>
      <c r="AQ297" s="9" t="str">
        <f>IFERROR(VLOOKUP(CONCATENATE($A297,AQ$1),'Исх-фото'!$A$2:$F$4000,6,FALSE),"-")</f>
        <v>-</v>
      </c>
      <c r="AR297" s="9" t="str">
        <f>IFERROR(VLOOKUP(CONCATENATE($A297,AR$1),'Исх-фото'!$A$2:$F$4000,6,FALSE),"-")</f>
        <v>-</v>
      </c>
      <c r="AS297" s="9" t="str">
        <f>IFERROR(VLOOKUP(CONCATENATE($A297,AS$1),'Исх-фото'!$A$2:$F$4000,6,FALSE),"-")</f>
        <v>ДА</v>
      </c>
      <c r="AT297" s="9" t="str">
        <f>IFERROR(VLOOKUP(CONCATENATE($A297,AT$1),'Исх-фото'!$A$2:$F$4000,6,FALSE),"-")</f>
        <v>-</v>
      </c>
      <c r="AU297" s="9" t="str">
        <f>IFERROR(VLOOKUP(CONCATENATE($A297,AU$1),'Исх-фото'!$A$2:$F$4000,6,FALSE),"-")</f>
        <v>-</v>
      </c>
      <c r="AV297" s="9" t="str">
        <f>IFERROR(VLOOKUP(CONCATENATE($A297,AV$1),'Исх-фото'!$A$2:$F$4000,6,FALSE),"-")</f>
        <v>-</v>
      </c>
      <c r="AW297" s="9" t="str">
        <f>IFERROR(VLOOKUP(CONCATENATE($A297,AW$1),'Исх-фото'!$A$2:$F$4000,6,FALSE),"-")</f>
        <v>НЕТ</v>
      </c>
      <c r="AX297" s="9" t="str">
        <f>IFERROR(VLOOKUP(CONCATENATE($A297,AX$1),'Исх-фото'!$A$2:$F$4000,6,FALSE),"-")</f>
        <v>-</v>
      </c>
      <c r="AY297" s="9" t="str">
        <f>IFERROR(VLOOKUP(CONCATENATE($A297,AY$1),'Исх-фото'!$A$2:$F$4000,6,FALSE),"-")</f>
        <v>-</v>
      </c>
      <c r="AZ297" s="9" t="str">
        <f>IFERROR(VLOOKUP(CONCATENATE($A297,AZ$1),'Исх-фото'!$A$2:$F$4000,6,FALSE),"-")</f>
        <v>НЕТ</v>
      </c>
      <c r="BA297" s="9" t="str">
        <f>IFERROR(VLOOKUP(CONCATENATE($A297,BA$1),'Исх-фото'!$A$2:$F$4000,6,FALSE),"-")</f>
        <v>-</v>
      </c>
      <c r="BB297" s="9" t="str">
        <f>IFERROR(VLOOKUP(CONCATENATE($A297,BB$1),'Исх-фото'!$A$2:$F$4000,6,FALSE),"-")</f>
        <v>НЕТ</v>
      </c>
      <c r="BC297" s="9" t="str">
        <f>IFERROR(VLOOKUP(CONCATENATE($A297,BC$1),'Исх-фото'!$A$2:$F$4000,6,FALSE),"-")</f>
        <v>НЕТ</v>
      </c>
      <c r="BD297" s="9" t="str">
        <f>IFERROR(VLOOKUP(CONCATENATE($A297,BD$1),'Исх-фото'!$A$2:$F$4000,6,FALSE),"-")</f>
        <v>-</v>
      </c>
      <c r="BE297" s="9" t="str">
        <f>IFERROR(VLOOKUP(CONCATENATE($A297,BE$1),'Исх-фото'!$A$2:$F$4000,6,FALSE),"-")</f>
        <v>ДА</v>
      </c>
      <c r="BF297" s="9" t="str">
        <f>IFERROR(VLOOKUP(CONCATENATE($A297,BF$1),'Исх-фото'!$A$2:$F$4000,6,FALSE),"-")</f>
        <v>НЕТ</v>
      </c>
      <c r="BG297" s="9" t="str">
        <f>IFERROR(VLOOKUP(CONCATENATE($A297,BG$1),'Исх-фото'!$A$2:$F$4000,6,FALSE),"-")</f>
        <v>-</v>
      </c>
      <c r="BH297" s="9" t="str">
        <f>IFERROR(VLOOKUP(CONCATENATE($A297,BH$1),'Исх-фото'!$A$2:$F$4000,6,FALSE),"-")</f>
        <v>НЕТ</v>
      </c>
      <c r="BI297" s="9" t="str">
        <f>IFERROR(VLOOKUP(CONCATENATE($A297,BI$1),'Исх-фото'!$A$2:$F$4000,6,FALSE),"-")</f>
        <v>-</v>
      </c>
      <c r="BJ297" s="37"/>
      <c r="BK297" s="42"/>
      <c r="BR297" s="25"/>
      <c r="BS297" s="25"/>
      <c r="BV297" s="25"/>
      <c r="BW297" s="25"/>
      <c r="BX297" s="25"/>
    </row>
    <row r="298" spans="1:76">
      <c r="A298" s="38">
        <f t="shared" si="39"/>
        <v>99</v>
      </c>
      <c r="B298" s="36">
        <f t="shared" si="41"/>
        <v>48</v>
      </c>
      <c r="C298" s="36">
        <f t="shared" si="41"/>
        <v>2</v>
      </c>
      <c r="D298" s="9" t="str">
        <f>IFERROR(VLOOKUP(CONCATENATE($A298,D$1),'Исх-фото'!$A$2:$F$4000,6,FALSE),"-")</f>
        <v>НЕТ</v>
      </c>
      <c r="E298" s="9" t="str">
        <f>IFERROR(VLOOKUP(CONCATENATE($A298,E$1),'Исх-фото'!$A$2:$F$4000,6,FALSE),"-")</f>
        <v>-</v>
      </c>
      <c r="F298" s="9" t="str">
        <f>IFERROR(VLOOKUP(CONCATENATE($A298,F$1),'Исх-фото'!$A$2:$F$4000,6,FALSE),"-")</f>
        <v>-</v>
      </c>
      <c r="G298" s="9" t="str">
        <f>IFERROR(VLOOKUP(CONCATENATE($A298,G$1),'Исх-фото'!$A$2:$F$4000,6,FALSE),"-")</f>
        <v>-</v>
      </c>
      <c r="H298" s="9" t="str">
        <f>IFERROR(VLOOKUP(CONCATENATE($A298,H$1),'Исх-фото'!$A$2:$F$4000,6,FALSE),"-")</f>
        <v>-</v>
      </c>
      <c r="I298" s="9" t="str">
        <f>IFERROR(VLOOKUP(CONCATENATE($A298,I$1),'Исх-фото'!$A$2:$F$4000,6,FALSE),"-")</f>
        <v>-</v>
      </c>
      <c r="J298" s="9" t="str">
        <f>IFERROR(VLOOKUP(CONCATENATE($A298,J$1),'Исх-фото'!$A$2:$F$4000,6,FALSE),"-")</f>
        <v>НЕТ</v>
      </c>
      <c r="K298" s="9" t="str">
        <f>IFERROR(VLOOKUP(CONCATENATE($A298,K$1),'Исх-фото'!$A$2:$F$4000,6,FALSE),"-")</f>
        <v>-</v>
      </c>
      <c r="L298" s="9" t="str">
        <f>IFERROR(VLOOKUP(CONCATENATE($A298,L$1),'Исх-фото'!$A$2:$F$4000,6,FALSE),"-")</f>
        <v>-</v>
      </c>
      <c r="M298" s="9" t="str">
        <f>IFERROR(VLOOKUP(CONCATENATE($A298,M$1),'Исх-фото'!$A$2:$F$4000,6,FALSE),"-")</f>
        <v>НЕТ</v>
      </c>
      <c r="N298" s="9" t="str">
        <f>IFERROR(VLOOKUP(CONCATENATE($A298,N$1),'Исх-фото'!$A$2:$F$4000,6,FALSE),"-")</f>
        <v>-</v>
      </c>
      <c r="O298" s="9" t="str">
        <f>IFERROR(VLOOKUP(CONCATENATE($A298,O$1),'Исх-фото'!$A$2:$F$4000,6,FALSE),"-")</f>
        <v>-</v>
      </c>
      <c r="P298" s="9" t="str">
        <f>IFERROR(VLOOKUP(CONCATENATE($A298,P$1),'Исх-фото'!$A$2:$F$4000,6,FALSE),"-")</f>
        <v>-</v>
      </c>
      <c r="Q298" s="9" t="str">
        <f>IFERROR(VLOOKUP(CONCATENATE($A298,Q$1),'Исх-фото'!$A$2:$F$4000,6,FALSE),"-")</f>
        <v>НЕТ</v>
      </c>
      <c r="R298" s="9" t="str">
        <f>IFERROR(VLOOKUP(CONCATENATE($A298,R$1),'Исх-фото'!$A$2:$F$4000,6,FALSE),"-")</f>
        <v>-</v>
      </c>
      <c r="S298" s="9" t="str">
        <f>IFERROR(VLOOKUP(CONCATENATE($A298,S$1),'Исх-фото'!$A$2:$F$4000,6,FALSE),"-")</f>
        <v>-</v>
      </c>
      <c r="T298" s="9" t="str">
        <f>IFERROR(VLOOKUP(CONCATENATE($A298,T$1),'Исх-фото'!$A$2:$F$4000,6,FALSE),"-")</f>
        <v>НЕТ</v>
      </c>
      <c r="U298" s="9" t="str">
        <f>IFERROR(VLOOKUP(CONCATENATE($A298,U$1),'Исх-фото'!$A$2:$F$4000,6,FALSE),"-")</f>
        <v>ДА</v>
      </c>
      <c r="V298" s="9" t="str">
        <f>IFERROR(VLOOKUP(CONCATENATE($A298,V$1),'Исх-фото'!$A$2:$F$4000,6,FALSE),"-")</f>
        <v>-</v>
      </c>
      <c r="W298" s="9" t="str">
        <f>IFERROR(VLOOKUP(CONCATENATE($A298,W$1),'Исх-фото'!$A$2:$F$4000,6,FALSE),"-")</f>
        <v>-</v>
      </c>
      <c r="X298" s="9" t="str">
        <f>IFERROR(VLOOKUP(CONCATENATE($A298,X$1),'Исх-фото'!$A$2:$F$4000,6,FALSE),"-")</f>
        <v>-</v>
      </c>
      <c r="Y298" s="9" t="str">
        <f>IFERROR(VLOOKUP(CONCATENATE($A298,Y$1),'Исх-фото'!$A$2:$F$4000,6,FALSE),"-")</f>
        <v>-</v>
      </c>
      <c r="Z298" s="9" t="str">
        <f>IFERROR(VLOOKUP(CONCATENATE($A298,Z$1),'Исх-фото'!$A$2:$F$4000,6,FALSE),"-")</f>
        <v>ДА</v>
      </c>
      <c r="AA298" s="9" t="str">
        <f>IFERROR(VLOOKUP(CONCATENATE($A298,AA$1),'Исх-фото'!$A$2:$F$4000,6,FALSE),"-")</f>
        <v>-</v>
      </c>
      <c r="AB298" s="9" t="str">
        <f>IFERROR(VLOOKUP(CONCATENATE($A298,AB$1),'Исх-фото'!$A$2:$F$4000,6,FALSE),"-")</f>
        <v>-</v>
      </c>
      <c r="AC298" s="9" t="str">
        <f>IFERROR(VLOOKUP(CONCATENATE($A298,AC$1),'Исх-фото'!$A$2:$F$4000,6,FALSE),"-")</f>
        <v>-</v>
      </c>
      <c r="AD298" s="9" t="str">
        <f>IFERROR(VLOOKUP(CONCATENATE($A298,AD$1),'Исх-фото'!$A$2:$F$4000,6,FALSE),"-")</f>
        <v>-</v>
      </c>
      <c r="AE298" s="9" t="str">
        <f>IFERROR(VLOOKUP(CONCATENATE($A298,AE$1),'Исх-фото'!$A$2:$F$4000,6,FALSE),"-")</f>
        <v>-</v>
      </c>
      <c r="AF298" s="9" t="str">
        <f>IFERROR(VLOOKUP(CONCATENATE($A298,AF$1),'Исх-фото'!$A$2:$F$4000,6,FALSE),"-")</f>
        <v>-</v>
      </c>
      <c r="AG298" s="9" t="str">
        <f>IFERROR(VLOOKUP(CONCATENATE($A298,AG$1),'Исх-фото'!$A$2:$F$4000,6,FALSE),"-")</f>
        <v>ДА</v>
      </c>
      <c r="AH298" s="9" t="str">
        <f>IFERROR(VLOOKUP(CONCATENATE($A298,AH$1),'Исх-фото'!$A$2:$F$4000,6,FALSE),"-")</f>
        <v>-</v>
      </c>
      <c r="AI298" s="9" t="str">
        <f>IFERROR(VLOOKUP(CONCATENATE($A298,AI$1),'Исх-фото'!$A$2:$F$4000,6,FALSE),"-")</f>
        <v>НЕТ</v>
      </c>
      <c r="AJ298" s="9" t="str">
        <f>IFERROR(VLOOKUP(CONCATENATE($A298,AJ$1),'Исх-фото'!$A$2:$F$4000,6,FALSE),"-")</f>
        <v>НЕТ</v>
      </c>
      <c r="AK298" s="9" t="str">
        <f>IFERROR(VLOOKUP(CONCATENATE($A298,AK$1),'Исх-фото'!$A$2:$F$4000,6,FALSE),"-")</f>
        <v>НЕТ</v>
      </c>
      <c r="AL298" s="9" t="str">
        <f>IFERROR(VLOOKUP(CONCATENATE($A298,AL$1),'Исх-фото'!$A$2:$F$4000,6,FALSE),"-")</f>
        <v>НЕТ</v>
      </c>
      <c r="AM298" s="9" t="str">
        <f>IFERROR(VLOOKUP(CONCATENATE($A298,AM$1),'Исх-фото'!$A$2:$F$4000,6,FALSE),"-")</f>
        <v>ДА</v>
      </c>
      <c r="AN298" s="9" t="str">
        <f>IFERROR(VLOOKUP(CONCATENATE($A298,AN$1),'Исх-фото'!$A$2:$F$4000,6,FALSE),"-")</f>
        <v>ДА</v>
      </c>
      <c r="AO298" s="9" t="str">
        <f>IFERROR(VLOOKUP(CONCATENATE($A298,AO$1),'Исх-фото'!$A$2:$F$4000,6,FALSE),"-")</f>
        <v>-</v>
      </c>
      <c r="AP298" s="9" t="str">
        <f>IFERROR(VLOOKUP(CONCATENATE($A298,AP$1),'Исх-фото'!$A$2:$F$4000,6,FALSE),"-")</f>
        <v>НЕТ</v>
      </c>
      <c r="AQ298" s="9" t="str">
        <f>IFERROR(VLOOKUP(CONCATENATE($A298,AQ$1),'Исх-фото'!$A$2:$F$4000,6,FALSE),"-")</f>
        <v>-</v>
      </c>
      <c r="AR298" s="9" t="str">
        <f>IFERROR(VLOOKUP(CONCATENATE($A298,AR$1),'Исх-фото'!$A$2:$F$4000,6,FALSE),"-")</f>
        <v>-</v>
      </c>
      <c r="AS298" s="9" t="str">
        <f>IFERROR(VLOOKUP(CONCATENATE($A298,AS$1),'Исх-фото'!$A$2:$F$4000,6,FALSE),"-")</f>
        <v>-</v>
      </c>
      <c r="AT298" s="9" t="str">
        <f>IFERROR(VLOOKUP(CONCATENATE($A298,AT$1),'Исх-фото'!$A$2:$F$4000,6,FALSE),"-")</f>
        <v>-</v>
      </c>
      <c r="AU298" s="9" t="str">
        <f>IFERROR(VLOOKUP(CONCATENATE($A298,AU$1),'Исх-фото'!$A$2:$F$4000,6,FALSE),"-")</f>
        <v>-</v>
      </c>
      <c r="AV298" s="9" t="str">
        <f>IFERROR(VLOOKUP(CONCATENATE($A298,AV$1),'Исх-фото'!$A$2:$F$4000,6,FALSE),"-")</f>
        <v>-</v>
      </c>
      <c r="AW298" s="9" t="str">
        <f>IFERROR(VLOOKUP(CONCATENATE($A298,AW$1),'Исх-фото'!$A$2:$F$4000,6,FALSE),"-")</f>
        <v>-</v>
      </c>
      <c r="AX298" s="9" t="str">
        <f>IFERROR(VLOOKUP(CONCATENATE($A298,AX$1),'Исх-фото'!$A$2:$F$4000,6,FALSE),"-")</f>
        <v>-</v>
      </c>
      <c r="AY298" s="9" t="str">
        <f>IFERROR(VLOOKUP(CONCATENATE($A298,AY$1),'Исх-фото'!$A$2:$F$4000,6,FALSE),"-")</f>
        <v>-</v>
      </c>
      <c r="AZ298" s="9" t="str">
        <f>IFERROR(VLOOKUP(CONCATENATE($A298,AZ$1),'Исх-фото'!$A$2:$F$4000,6,FALSE),"-")</f>
        <v>-</v>
      </c>
      <c r="BA298" s="9" t="str">
        <f>IFERROR(VLOOKUP(CONCATENATE($A298,BA$1),'Исх-фото'!$A$2:$F$4000,6,FALSE),"-")</f>
        <v>-</v>
      </c>
      <c r="BB298" s="9" t="str">
        <f>IFERROR(VLOOKUP(CONCATENATE($A298,BB$1),'Исх-фото'!$A$2:$F$4000,6,FALSE),"-")</f>
        <v>НЕТ</v>
      </c>
      <c r="BC298" s="9" t="str">
        <f>IFERROR(VLOOKUP(CONCATENATE($A298,BC$1),'Исх-фото'!$A$2:$F$4000,6,FALSE),"-")</f>
        <v>НЕТ</v>
      </c>
      <c r="BD298" s="9" t="str">
        <f>IFERROR(VLOOKUP(CONCATENATE($A298,BD$1),'Исх-фото'!$A$2:$F$4000,6,FALSE),"-")</f>
        <v>-</v>
      </c>
      <c r="BE298" s="9" t="str">
        <f>IFERROR(VLOOKUP(CONCATENATE($A298,BE$1),'Исх-фото'!$A$2:$F$4000,6,FALSE),"-")</f>
        <v>НЕТ</v>
      </c>
      <c r="BF298" s="9" t="str">
        <f>IFERROR(VLOOKUP(CONCATENATE($A298,BF$1),'Исх-фото'!$A$2:$F$4000,6,FALSE),"-")</f>
        <v>-</v>
      </c>
      <c r="BG298" s="9" t="str">
        <f>IFERROR(VLOOKUP(CONCATENATE($A298,BG$1),'Исх-фото'!$A$2:$F$4000,6,FALSE),"-")</f>
        <v>-</v>
      </c>
      <c r="BH298" s="9" t="str">
        <f>IFERROR(VLOOKUP(CONCATENATE($A298,BH$1),'Исх-фото'!$A$2:$F$4000,6,FALSE),"-")</f>
        <v>-</v>
      </c>
      <c r="BI298" s="9" t="str">
        <f>IFERROR(VLOOKUP(CONCATENATE($A298,BI$1),'Исх-фото'!$A$2:$F$4000,6,FALSE),"-")</f>
        <v>-</v>
      </c>
      <c r="BJ298" s="37"/>
      <c r="BK298" s="42"/>
      <c r="BR298" s="25"/>
      <c r="BS298" s="25"/>
      <c r="BV298" s="25"/>
      <c r="BW298" s="25"/>
      <c r="BX298" s="25"/>
    </row>
    <row r="299" spans="1:76">
      <c r="A299" s="38">
        <f t="shared" si="39"/>
        <v>100</v>
      </c>
      <c r="B299" s="36">
        <f t="shared" si="41"/>
        <v>48</v>
      </c>
      <c r="C299" s="36">
        <f t="shared" si="41"/>
        <v>3</v>
      </c>
      <c r="D299" s="9" t="str">
        <f>IFERROR(VLOOKUP(CONCATENATE($A299,D$1),'Исх-фото'!$A$2:$F$4000,6,FALSE),"-")</f>
        <v>НЕТ</v>
      </c>
      <c r="E299" s="9" t="str">
        <f>IFERROR(VLOOKUP(CONCATENATE($A299,E$1),'Исх-фото'!$A$2:$F$4000,6,FALSE),"-")</f>
        <v>-</v>
      </c>
      <c r="F299" s="9" t="str">
        <f>IFERROR(VLOOKUP(CONCATENATE($A299,F$1),'Исх-фото'!$A$2:$F$4000,6,FALSE),"-")</f>
        <v>ДА</v>
      </c>
      <c r="G299" s="9" t="str">
        <f>IFERROR(VLOOKUP(CONCATENATE($A299,G$1),'Исх-фото'!$A$2:$F$4000,6,FALSE),"-")</f>
        <v>ДА</v>
      </c>
      <c r="H299" s="9" t="str">
        <f>IFERROR(VLOOKUP(CONCATENATE($A299,H$1),'Исх-фото'!$A$2:$F$4000,6,FALSE),"-")</f>
        <v>-</v>
      </c>
      <c r="I299" s="9" t="str">
        <f>IFERROR(VLOOKUP(CONCATENATE($A299,I$1),'Исх-фото'!$A$2:$F$4000,6,FALSE),"-")</f>
        <v>-</v>
      </c>
      <c r="J299" s="9" t="str">
        <f>IFERROR(VLOOKUP(CONCATENATE($A299,J$1),'Исх-фото'!$A$2:$F$4000,6,FALSE),"-")</f>
        <v>-</v>
      </c>
      <c r="K299" s="9" t="str">
        <f>IFERROR(VLOOKUP(CONCATENATE($A299,K$1),'Исх-фото'!$A$2:$F$4000,6,FALSE),"-")</f>
        <v>-</v>
      </c>
      <c r="L299" s="9" t="str">
        <f>IFERROR(VLOOKUP(CONCATENATE($A299,L$1),'Исх-фото'!$A$2:$F$4000,6,FALSE),"-")</f>
        <v>-</v>
      </c>
      <c r="M299" s="9" t="str">
        <f>IFERROR(VLOOKUP(CONCATENATE($A299,M$1),'Исх-фото'!$A$2:$F$4000,6,FALSE),"-")</f>
        <v>НЕТ</v>
      </c>
      <c r="N299" s="9" t="str">
        <f>IFERROR(VLOOKUP(CONCATENATE($A299,N$1),'Исх-фото'!$A$2:$F$4000,6,FALSE),"-")</f>
        <v>ДА</v>
      </c>
      <c r="O299" s="9" t="str">
        <f>IFERROR(VLOOKUP(CONCATENATE($A299,O$1),'Исх-фото'!$A$2:$F$4000,6,FALSE),"-")</f>
        <v>-</v>
      </c>
      <c r="P299" s="9" t="str">
        <f>IFERROR(VLOOKUP(CONCATENATE($A299,P$1),'Исх-фото'!$A$2:$F$4000,6,FALSE),"-")</f>
        <v>-</v>
      </c>
      <c r="Q299" s="9" t="str">
        <f>IFERROR(VLOOKUP(CONCATENATE($A299,Q$1),'Исх-фото'!$A$2:$F$4000,6,FALSE),"-")</f>
        <v>НЕТ</v>
      </c>
      <c r="R299" s="9" t="str">
        <f>IFERROR(VLOOKUP(CONCATENATE($A299,R$1),'Исх-фото'!$A$2:$F$4000,6,FALSE),"-")</f>
        <v>-</v>
      </c>
      <c r="S299" s="9" t="str">
        <f>IFERROR(VLOOKUP(CONCATENATE($A299,S$1),'Исх-фото'!$A$2:$F$4000,6,FALSE),"-")</f>
        <v>НЕТ</v>
      </c>
      <c r="T299" s="9" t="str">
        <f>IFERROR(VLOOKUP(CONCATENATE($A299,T$1),'Исх-фото'!$A$2:$F$4000,6,FALSE),"-")</f>
        <v>ДА</v>
      </c>
      <c r="U299" s="9" t="str">
        <f>IFERROR(VLOOKUP(CONCATENATE($A299,U$1),'Исх-фото'!$A$2:$F$4000,6,FALSE),"-")</f>
        <v>ДА</v>
      </c>
      <c r="V299" s="9" t="str">
        <f>IFERROR(VLOOKUP(CONCATENATE($A299,V$1),'Исх-фото'!$A$2:$F$4000,6,FALSE),"-")</f>
        <v>-</v>
      </c>
      <c r="W299" s="9" t="str">
        <f>IFERROR(VLOOKUP(CONCATENATE($A299,W$1),'Исх-фото'!$A$2:$F$4000,6,FALSE),"-")</f>
        <v>-</v>
      </c>
      <c r="X299" s="9" t="str">
        <f>IFERROR(VLOOKUP(CONCATENATE($A299,X$1),'Исх-фото'!$A$2:$F$4000,6,FALSE),"-")</f>
        <v>-</v>
      </c>
      <c r="Y299" s="9" t="str">
        <f>IFERROR(VLOOKUP(CONCATENATE($A299,Y$1),'Исх-фото'!$A$2:$F$4000,6,FALSE),"-")</f>
        <v>-</v>
      </c>
      <c r="Z299" s="9" t="str">
        <f>IFERROR(VLOOKUP(CONCATENATE($A299,Z$1),'Исх-фото'!$A$2:$F$4000,6,FALSE),"-")</f>
        <v>НЕТ</v>
      </c>
      <c r="AA299" s="9" t="str">
        <f>IFERROR(VLOOKUP(CONCATENATE($A299,AA$1),'Исх-фото'!$A$2:$F$4000,6,FALSE),"-")</f>
        <v>-</v>
      </c>
      <c r="AB299" s="9" t="str">
        <f>IFERROR(VLOOKUP(CONCATENATE($A299,AB$1),'Исх-фото'!$A$2:$F$4000,6,FALSE),"-")</f>
        <v>НЕТ</v>
      </c>
      <c r="AC299" s="9" t="str">
        <f>IFERROR(VLOOKUP(CONCATENATE($A299,AC$1),'Исх-фото'!$A$2:$F$4000,6,FALSE),"-")</f>
        <v>НЕТ</v>
      </c>
      <c r="AD299" s="9" t="str">
        <f>IFERROR(VLOOKUP(CONCATENATE($A299,AD$1),'Исх-фото'!$A$2:$F$4000,6,FALSE),"-")</f>
        <v>-</v>
      </c>
      <c r="AE299" s="9" t="str">
        <f>IFERROR(VLOOKUP(CONCATENATE($A299,AE$1),'Исх-фото'!$A$2:$F$4000,6,FALSE),"-")</f>
        <v>-</v>
      </c>
      <c r="AF299" s="9" t="str">
        <f>IFERROR(VLOOKUP(CONCATENATE($A299,AF$1),'Исх-фото'!$A$2:$F$4000,6,FALSE),"-")</f>
        <v>-</v>
      </c>
      <c r="AG299" s="9" t="str">
        <f>IFERROR(VLOOKUP(CONCATENATE($A299,AG$1),'Исх-фото'!$A$2:$F$4000,6,FALSE),"-")</f>
        <v>ДА</v>
      </c>
      <c r="AH299" s="9" t="str">
        <f>IFERROR(VLOOKUP(CONCATENATE($A299,AH$1),'Исх-фото'!$A$2:$F$4000,6,FALSE),"-")</f>
        <v>-</v>
      </c>
      <c r="AI299" s="9" t="str">
        <f>IFERROR(VLOOKUP(CONCATENATE($A299,AI$1),'Исх-фото'!$A$2:$F$4000,6,FALSE),"-")</f>
        <v>-</v>
      </c>
      <c r="AJ299" s="9" t="str">
        <f>IFERROR(VLOOKUP(CONCATENATE($A299,AJ$1),'Исх-фото'!$A$2:$F$4000,6,FALSE),"-")</f>
        <v>НЕТ</v>
      </c>
      <c r="AK299" s="9" t="str">
        <f>IFERROR(VLOOKUP(CONCATENATE($A299,AK$1),'Исх-фото'!$A$2:$F$4000,6,FALSE),"-")</f>
        <v>-</v>
      </c>
      <c r="AL299" s="9" t="str">
        <f>IFERROR(VLOOKUP(CONCATENATE($A299,AL$1),'Исх-фото'!$A$2:$F$4000,6,FALSE),"-")</f>
        <v>НЕТ</v>
      </c>
      <c r="AM299" s="9" t="str">
        <f>IFERROR(VLOOKUP(CONCATENATE($A299,AM$1),'Исх-фото'!$A$2:$F$4000,6,FALSE),"-")</f>
        <v>ДА</v>
      </c>
      <c r="AN299" s="9" t="str">
        <f>IFERROR(VLOOKUP(CONCATENATE($A299,AN$1),'Исх-фото'!$A$2:$F$4000,6,FALSE),"-")</f>
        <v>ДА</v>
      </c>
      <c r="AO299" s="9" t="str">
        <f>IFERROR(VLOOKUP(CONCATENATE($A299,AO$1),'Исх-фото'!$A$2:$F$4000,6,FALSE),"-")</f>
        <v>НЕТ</v>
      </c>
      <c r="AP299" s="9" t="str">
        <f>IFERROR(VLOOKUP(CONCATENATE($A299,AP$1),'Исх-фото'!$A$2:$F$4000,6,FALSE),"-")</f>
        <v>ДА</v>
      </c>
      <c r="AQ299" s="9" t="str">
        <f>IFERROR(VLOOKUP(CONCATENATE($A299,AQ$1),'Исх-фото'!$A$2:$F$4000,6,FALSE),"-")</f>
        <v>-</v>
      </c>
      <c r="AR299" s="9" t="str">
        <f>IFERROR(VLOOKUP(CONCATENATE($A299,AR$1),'Исх-фото'!$A$2:$F$4000,6,FALSE),"-")</f>
        <v>-</v>
      </c>
      <c r="AS299" s="9" t="str">
        <f>IFERROR(VLOOKUP(CONCATENATE($A299,AS$1),'Исх-фото'!$A$2:$F$4000,6,FALSE),"-")</f>
        <v>ДА</v>
      </c>
      <c r="AT299" s="9" t="str">
        <f>IFERROR(VLOOKUP(CONCATENATE($A299,AT$1),'Исх-фото'!$A$2:$F$4000,6,FALSE),"-")</f>
        <v>-</v>
      </c>
      <c r="AU299" s="9" t="str">
        <f>IFERROR(VLOOKUP(CONCATENATE($A299,AU$1),'Исх-фото'!$A$2:$F$4000,6,FALSE),"-")</f>
        <v>-</v>
      </c>
      <c r="AV299" s="9" t="str">
        <f>IFERROR(VLOOKUP(CONCATENATE($A299,AV$1),'Исх-фото'!$A$2:$F$4000,6,FALSE),"-")</f>
        <v>-</v>
      </c>
      <c r="AW299" s="9" t="str">
        <f>IFERROR(VLOOKUP(CONCATENATE($A299,AW$1),'Исх-фото'!$A$2:$F$4000,6,FALSE),"-")</f>
        <v>НЕТ</v>
      </c>
      <c r="AX299" s="9" t="str">
        <f>IFERROR(VLOOKUP(CONCATENATE($A299,AX$1),'Исх-фото'!$A$2:$F$4000,6,FALSE),"-")</f>
        <v>-</v>
      </c>
      <c r="AY299" s="9" t="str">
        <f>IFERROR(VLOOKUP(CONCATENATE($A299,AY$1),'Исх-фото'!$A$2:$F$4000,6,FALSE),"-")</f>
        <v>-</v>
      </c>
      <c r="AZ299" s="9" t="str">
        <f>IFERROR(VLOOKUP(CONCATENATE($A299,AZ$1),'Исх-фото'!$A$2:$F$4000,6,FALSE),"-")</f>
        <v>ДА</v>
      </c>
      <c r="BA299" s="9" t="str">
        <f>IFERROR(VLOOKUP(CONCATENATE($A299,BA$1),'Исх-фото'!$A$2:$F$4000,6,FALSE),"-")</f>
        <v>-</v>
      </c>
      <c r="BB299" s="9" t="str">
        <f>IFERROR(VLOOKUP(CONCATENATE($A299,BB$1),'Исх-фото'!$A$2:$F$4000,6,FALSE),"-")</f>
        <v>НЕТ</v>
      </c>
      <c r="BC299" s="9" t="str">
        <f>IFERROR(VLOOKUP(CONCATENATE($A299,BC$1),'Исх-фото'!$A$2:$F$4000,6,FALSE),"-")</f>
        <v>НЕТ</v>
      </c>
      <c r="BD299" s="9" t="str">
        <f>IFERROR(VLOOKUP(CONCATENATE($A299,BD$1),'Исх-фото'!$A$2:$F$4000,6,FALSE),"-")</f>
        <v>-</v>
      </c>
      <c r="BE299" s="9" t="str">
        <f>IFERROR(VLOOKUP(CONCATENATE($A299,BE$1),'Исх-фото'!$A$2:$F$4000,6,FALSE),"-")</f>
        <v>ДА</v>
      </c>
      <c r="BF299" s="9" t="str">
        <f>IFERROR(VLOOKUP(CONCATENATE($A299,BF$1),'Исх-фото'!$A$2:$F$4000,6,FALSE),"-")</f>
        <v>НЕТ</v>
      </c>
      <c r="BG299" s="9" t="str">
        <f>IFERROR(VLOOKUP(CONCATENATE($A299,BG$1),'Исх-фото'!$A$2:$F$4000,6,FALSE),"-")</f>
        <v>-</v>
      </c>
      <c r="BH299" s="9" t="str">
        <f>IFERROR(VLOOKUP(CONCATENATE($A299,BH$1),'Исх-фото'!$A$2:$F$4000,6,FALSE),"-")</f>
        <v>-</v>
      </c>
      <c r="BI299" s="9" t="str">
        <f>IFERROR(VLOOKUP(CONCATENATE($A299,BI$1),'Исх-фото'!$A$2:$F$4000,6,FALSE),"-")</f>
        <v>-</v>
      </c>
      <c r="BJ299" s="37"/>
      <c r="BK299" s="42"/>
      <c r="BR299" s="25"/>
      <c r="BS299" s="25"/>
      <c r="BV299" s="25"/>
      <c r="BW299" s="25"/>
      <c r="BX299" s="25"/>
    </row>
    <row r="300" spans="1:76">
      <c r="A300" s="38">
        <f t="shared" si="39"/>
        <v>101</v>
      </c>
      <c r="B300" s="36">
        <f t="shared" si="41"/>
        <v>49</v>
      </c>
      <c r="C300" s="36">
        <f t="shared" si="41"/>
        <v>1</v>
      </c>
      <c r="D300" s="9" t="str">
        <f>IFERROR(VLOOKUP(CONCATENATE($A300,D$1),'Исх-фото'!$A$2:$F$4000,6,FALSE),"-")</f>
        <v>НЕТ</v>
      </c>
      <c r="E300" s="9" t="str">
        <f>IFERROR(VLOOKUP(CONCATENATE($A300,E$1),'Исх-фото'!$A$2:$F$4000,6,FALSE),"-")</f>
        <v>-</v>
      </c>
      <c r="F300" s="9" t="str">
        <f>IFERROR(VLOOKUP(CONCATENATE($A300,F$1),'Исх-фото'!$A$2:$F$4000,6,FALSE),"-")</f>
        <v>-</v>
      </c>
      <c r="G300" s="9" t="str">
        <f>IFERROR(VLOOKUP(CONCATENATE($A300,G$1),'Исх-фото'!$A$2:$F$4000,6,FALSE),"-")</f>
        <v>-</v>
      </c>
      <c r="H300" s="9" t="str">
        <f>IFERROR(VLOOKUP(CONCATENATE($A300,H$1),'Исх-фото'!$A$2:$F$4000,6,FALSE),"-")</f>
        <v>-</v>
      </c>
      <c r="I300" s="9" t="str">
        <f>IFERROR(VLOOKUP(CONCATENATE($A300,I$1),'Исх-фото'!$A$2:$F$4000,6,FALSE),"-")</f>
        <v>-</v>
      </c>
      <c r="J300" s="9" t="str">
        <f>IFERROR(VLOOKUP(CONCATENATE($A300,J$1),'Исх-фото'!$A$2:$F$4000,6,FALSE),"-")</f>
        <v>-</v>
      </c>
      <c r="K300" s="9" t="str">
        <f>IFERROR(VLOOKUP(CONCATENATE($A300,K$1),'Исх-фото'!$A$2:$F$4000,6,FALSE),"-")</f>
        <v>-</v>
      </c>
      <c r="L300" s="9" t="str">
        <f>IFERROR(VLOOKUP(CONCATENATE($A300,L$1),'Исх-фото'!$A$2:$F$4000,6,FALSE),"-")</f>
        <v>-</v>
      </c>
      <c r="M300" s="9" t="str">
        <f>IFERROR(VLOOKUP(CONCATENATE($A300,M$1),'Исх-фото'!$A$2:$F$4000,6,FALSE),"-")</f>
        <v>-</v>
      </c>
      <c r="N300" s="9" t="str">
        <f>IFERROR(VLOOKUP(CONCATENATE($A300,N$1),'Исх-фото'!$A$2:$F$4000,6,FALSE),"-")</f>
        <v>-</v>
      </c>
      <c r="O300" s="9" t="str">
        <f>IFERROR(VLOOKUP(CONCATENATE($A300,O$1),'Исх-фото'!$A$2:$F$4000,6,FALSE),"-")</f>
        <v>-</v>
      </c>
      <c r="P300" s="9" t="str">
        <f>IFERROR(VLOOKUP(CONCATENATE($A300,P$1),'Исх-фото'!$A$2:$F$4000,6,FALSE),"-")</f>
        <v>-</v>
      </c>
      <c r="Q300" s="9" t="str">
        <f>IFERROR(VLOOKUP(CONCATENATE($A300,Q$1),'Исх-фото'!$A$2:$F$4000,6,FALSE),"-")</f>
        <v>НЕТ</v>
      </c>
      <c r="R300" s="9" t="str">
        <f>IFERROR(VLOOKUP(CONCATENATE($A300,R$1),'Исх-фото'!$A$2:$F$4000,6,FALSE),"-")</f>
        <v>-</v>
      </c>
      <c r="S300" s="9" t="str">
        <f>IFERROR(VLOOKUP(CONCATENATE($A300,S$1),'Исх-фото'!$A$2:$F$4000,6,FALSE),"-")</f>
        <v>НЕТ</v>
      </c>
      <c r="T300" s="9" t="str">
        <f>IFERROR(VLOOKUP(CONCATENATE($A300,T$1),'Исх-фото'!$A$2:$F$4000,6,FALSE),"-")</f>
        <v>НЕТ</v>
      </c>
      <c r="U300" s="9" t="str">
        <f>IFERROR(VLOOKUP(CONCATENATE($A300,U$1),'Исх-фото'!$A$2:$F$4000,6,FALSE),"-")</f>
        <v>НЕТ</v>
      </c>
      <c r="V300" s="9" t="str">
        <f>IFERROR(VLOOKUP(CONCATENATE($A300,V$1),'Исх-фото'!$A$2:$F$4000,6,FALSE),"-")</f>
        <v>-</v>
      </c>
      <c r="W300" s="9" t="str">
        <f>IFERROR(VLOOKUP(CONCATENATE($A300,W$1),'Исх-фото'!$A$2:$F$4000,6,FALSE),"-")</f>
        <v>-</v>
      </c>
      <c r="X300" s="9" t="str">
        <f>IFERROR(VLOOKUP(CONCATENATE($A300,X$1),'Исх-фото'!$A$2:$F$4000,6,FALSE),"-")</f>
        <v>-</v>
      </c>
      <c r="Y300" s="9" t="str">
        <f>IFERROR(VLOOKUP(CONCATENATE($A300,Y$1),'Исх-фото'!$A$2:$F$4000,6,FALSE),"-")</f>
        <v>-</v>
      </c>
      <c r="Z300" s="9" t="str">
        <f>IFERROR(VLOOKUP(CONCATENATE($A300,Z$1),'Исх-фото'!$A$2:$F$4000,6,FALSE),"-")</f>
        <v>НЕТ</v>
      </c>
      <c r="AA300" s="9" t="str">
        <f>IFERROR(VLOOKUP(CONCATENATE($A300,AA$1),'Исх-фото'!$A$2:$F$4000,6,FALSE),"-")</f>
        <v>-</v>
      </c>
      <c r="AB300" s="9" t="str">
        <f>IFERROR(VLOOKUP(CONCATENATE($A300,AB$1),'Исх-фото'!$A$2:$F$4000,6,FALSE),"-")</f>
        <v>НЕТ</v>
      </c>
      <c r="AC300" s="9" t="str">
        <f>IFERROR(VLOOKUP(CONCATENATE($A300,AC$1),'Исх-фото'!$A$2:$F$4000,6,FALSE),"-")</f>
        <v>-</v>
      </c>
      <c r="AD300" s="9" t="str">
        <f>IFERROR(VLOOKUP(CONCATENATE($A300,AD$1),'Исх-фото'!$A$2:$F$4000,6,FALSE),"-")</f>
        <v>-</v>
      </c>
      <c r="AE300" s="9" t="str">
        <f>IFERROR(VLOOKUP(CONCATENATE($A300,AE$1),'Исх-фото'!$A$2:$F$4000,6,FALSE),"-")</f>
        <v>-</v>
      </c>
      <c r="AF300" s="9" t="str">
        <f>IFERROR(VLOOKUP(CONCATENATE($A300,AF$1),'Исх-фото'!$A$2:$F$4000,6,FALSE),"-")</f>
        <v>-</v>
      </c>
      <c r="AG300" s="9" t="str">
        <f>IFERROR(VLOOKUP(CONCATENATE($A300,AG$1),'Исх-фото'!$A$2:$F$4000,6,FALSE),"-")</f>
        <v>ДА</v>
      </c>
      <c r="AH300" s="9" t="str">
        <f>IFERROR(VLOOKUP(CONCATENATE($A300,AH$1),'Исх-фото'!$A$2:$F$4000,6,FALSE),"-")</f>
        <v>-</v>
      </c>
      <c r="AI300" s="9" t="str">
        <f>IFERROR(VLOOKUP(CONCATENATE($A300,AI$1),'Исх-фото'!$A$2:$F$4000,6,FALSE),"-")</f>
        <v>НЕТ</v>
      </c>
      <c r="AJ300" s="9" t="str">
        <f>IFERROR(VLOOKUP(CONCATENATE($A300,AJ$1),'Исх-фото'!$A$2:$F$4000,6,FALSE),"-")</f>
        <v>НЕТ</v>
      </c>
      <c r="AK300" s="9" t="str">
        <f>IFERROR(VLOOKUP(CONCATENATE($A300,AK$1),'Исх-фото'!$A$2:$F$4000,6,FALSE),"-")</f>
        <v>НЕТ</v>
      </c>
      <c r="AL300" s="9" t="str">
        <f>IFERROR(VLOOKUP(CONCATENATE($A300,AL$1),'Исх-фото'!$A$2:$F$4000,6,FALSE),"-")</f>
        <v>-</v>
      </c>
      <c r="AM300" s="9" t="str">
        <f>IFERROR(VLOOKUP(CONCATENATE($A300,AM$1),'Исх-фото'!$A$2:$F$4000,6,FALSE),"-")</f>
        <v>ДА</v>
      </c>
      <c r="AN300" s="9" t="str">
        <f>IFERROR(VLOOKUP(CONCATENATE($A300,AN$1),'Исх-фото'!$A$2:$F$4000,6,FALSE),"-")</f>
        <v>ДА</v>
      </c>
      <c r="AO300" s="9" t="str">
        <f>IFERROR(VLOOKUP(CONCATENATE($A300,AO$1),'Исх-фото'!$A$2:$F$4000,6,FALSE),"-")</f>
        <v>-</v>
      </c>
      <c r="AP300" s="9" t="str">
        <f>IFERROR(VLOOKUP(CONCATENATE($A300,AP$1),'Исх-фото'!$A$2:$F$4000,6,FALSE),"-")</f>
        <v>ДА</v>
      </c>
      <c r="AQ300" s="9" t="str">
        <f>IFERROR(VLOOKUP(CONCATENATE($A300,AQ$1),'Исх-фото'!$A$2:$F$4000,6,FALSE),"-")</f>
        <v>-</v>
      </c>
      <c r="AR300" s="9" t="str">
        <f>IFERROR(VLOOKUP(CONCATENATE($A300,AR$1),'Исх-фото'!$A$2:$F$4000,6,FALSE),"-")</f>
        <v>-</v>
      </c>
      <c r="AS300" s="9" t="str">
        <f>IFERROR(VLOOKUP(CONCATENATE($A300,AS$1),'Исх-фото'!$A$2:$F$4000,6,FALSE),"-")</f>
        <v>ДА</v>
      </c>
      <c r="AT300" s="9" t="str">
        <f>IFERROR(VLOOKUP(CONCATENATE($A300,AT$1),'Исх-фото'!$A$2:$F$4000,6,FALSE),"-")</f>
        <v>-</v>
      </c>
      <c r="AU300" s="9" t="str">
        <f>IFERROR(VLOOKUP(CONCATENATE($A300,AU$1),'Исх-фото'!$A$2:$F$4000,6,FALSE),"-")</f>
        <v>-</v>
      </c>
      <c r="AV300" s="9" t="str">
        <f>IFERROR(VLOOKUP(CONCATENATE($A300,AV$1),'Исх-фото'!$A$2:$F$4000,6,FALSE),"-")</f>
        <v>-</v>
      </c>
      <c r="AW300" s="9" t="str">
        <f>IFERROR(VLOOKUP(CONCATENATE($A300,AW$1),'Исх-фото'!$A$2:$F$4000,6,FALSE),"-")</f>
        <v>-</v>
      </c>
      <c r="AX300" s="9" t="str">
        <f>IFERROR(VLOOKUP(CONCATENATE($A300,AX$1),'Исх-фото'!$A$2:$F$4000,6,FALSE),"-")</f>
        <v>-</v>
      </c>
      <c r="AY300" s="9" t="str">
        <f>IFERROR(VLOOKUP(CONCATENATE($A300,AY$1),'Исх-фото'!$A$2:$F$4000,6,FALSE),"-")</f>
        <v>-</v>
      </c>
      <c r="AZ300" s="9" t="str">
        <f>IFERROR(VLOOKUP(CONCATENATE($A300,AZ$1),'Исх-фото'!$A$2:$F$4000,6,FALSE),"-")</f>
        <v>ДА</v>
      </c>
      <c r="BA300" s="9" t="str">
        <f>IFERROR(VLOOKUP(CONCATENATE($A300,BA$1),'Исх-фото'!$A$2:$F$4000,6,FALSE),"-")</f>
        <v>-</v>
      </c>
      <c r="BB300" s="9" t="str">
        <f>IFERROR(VLOOKUP(CONCATENATE($A300,BB$1),'Исх-фото'!$A$2:$F$4000,6,FALSE),"-")</f>
        <v>-</v>
      </c>
      <c r="BC300" s="9" t="str">
        <f>IFERROR(VLOOKUP(CONCATENATE($A300,BC$1),'Исх-фото'!$A$2:$F$4000,6,FALSE),"-")</f>
        <v>НЕТ</v>
      </c>
      <c r="BD300" s="9" t="str">
        <f>IFERROR(VLOOKUP(CONCATENATE($A300,BD$1),'Исх-фото'!$A$2:$F$4000,6,FALSE),"-")</f>
        <v>-</v>
      </c>
      <c r="BE300" s="9" t="str">
        <f>IFERROR(VLOOKUP(CONCATENATE($A300,BE$1),'Исх-фото'!$A$2:$F$4000,6,FALSE),"-")</f>
        <v>НЕТ</v>
      </c>
      <c r="BF300" s="9" t="str">
        <f>IFERROR(VLOOKUP(CONCATENATE($A300,BF$1),'Исх-фото'!$A$2:$F$4000,6,FALSE),"-")</f>
        <v>-</v>
      </c>
      <c r="BG300" s="9" t="str">
        <f>IFERROR(VLOOKUP(CONCATENATE($A300,BG$1),'Исх-фото'!$A$2:$F$4000,6,FALSE),"-")</f>
        <v>-</v>
      </c>
      <c r="BH300" s="9" t="str">
        <f>IFERROR(VLOOKUP(CONCATENATE($A300,BH$1),'Исх-фото'!$A$2:$F$4000,6,FALSE),"-")</f>
        <v>-</v>
      </c>
      <c r="BI300" s="9" t="str">
        <f>IFERROR(VLOOKUP(CONCATENATE($A300,BI$1),'Исх-фото'!$A$2:$F$4000,6,FALSE),"-")</f>
        <v>-</v>
      </c>
      <c r="BJ300" s="37"/>
      <c r="BK300" s="42"/>
      <c r="BR300" s="25"/>
      <c r="BS300" s="25"/>
      <c r="BV300" s="25"/>
      <c r="BW300" s="25"/>
      <c r="BX300" s="25"/>
    </row>
    <row r="301" spans="1:76">
      <c r="A301" s="38">
        <f t="shared" si="39"/>
        <v>102</v>
      </c>
      <c r="B301" s="36">
        <f t="shared" si="41"/>
        <v>50</v>
      </c>
      <c r="C301" s="36">
        <f t="shared" si="41"/>
        <v>1</v>
      </c>
      <c r="D301" s="9" t="str">
        <f>IFERROR(VLOOKUP(CONCATENATE($A301,D$1),'Исх-фото'!$A$2:$F$4000,6,FALSE),"-")</f>
        <v>НЕТ</v>
      </c>
      <c r="E301" s="9" t="str">
        <f>IFERROR(VLOOKUP(CONCATENATE($A301,E$1),'Исх-фото'!$A$2:$F$4000,6,FALSE),"-")</f>
        <v>-</v>
      </c>
      <c r="F301" s="9" t="str">
        <f>IFERROR(VLOOKUP(CONCATENATE($A301,F$1),'Исх-фото'!$A$2:$F$4000,6,FALSE),"-")</f>
        <v>-</v>
      </c>
      <c r="G301" s="9" t="str">
        <f>IFERROR(VLOOKUP(CONCATENATE($A301,G$1),'Исх-фото'!$A$2:$F$4000,6,FALSE),"-")</f>
        <v>-</v>
      </c>
      <c r="H301" s="9" t="str">
        <f>IFERROR(VLOOKUP(CONCATENATE($A301,H$1),'Исх-фото'!$A$2:$F$4000,6,FALSE),"-")</f>
        <v>-</v>
      </c>
      <c r="I301" s="9" t="str">
        <f>IFERROR(VLOOKUP(CONCATENATE($A301,I$1),'Исх-фото'!$A$2:$F$4000,6,FALSE),"-")</f>
        <v>-</v>
      </c>
      <c r="J301" s="9" t="str">
        <f>IFERROR(VLOOKUP(CONCATENATE($A301,J$1),'Исх-фото'!$A$2:$F$4000,6,FALSE),"-")</f>
        <v>-</v>
      </c>
      <c r="K301" s="9" t="str">
        <f>IFERROR(VLOOKUP(CONCATENATE($A301,K$1),'Исх-фото'!$A$2:$F$4000,6,FALSE),"-")</f>
        <v>-</v>
      </c>
      <c r="L301" s="9" t="str">
        <f>IFERROR(VLOOKUP(CONCATENATE($A301,L$1),'Исх-фото'!$A$2:$F$4000,6,FALSE),"-")</f>
        <v>-</v>
      </c>
      <c r="M301" s="9" t="str">
        <f>IFERROR(VLOOKUP(CONCATENATE($A301,M$1),'Исх-фото'!$A$2:$F$4000,6,FALSE),"-")</f>
        <v>-</v>
      </c>
      <c r="N301" s="9" t="str">
        <f>IFERROR(VLOOKUP(CONCATENATE($A301,N$1),'Исх-фото'!$A$2:$F$4000,6,FALSE),"-")</f>
        <v>-</v>
      </c>
      <c r="O301" s="9" t="str">
        <f>IFERROR(VLOOKUP(CONCATENATE($A301,O$1),'Исх-фото'!$A$2:$F$4000,6,FALSE),"-")</f>
        <v>-</v>
      </c>
      <c r="P301" s="9" t="str">
        <f>IFERROR(VLOOKUP(CONCATENATE($A301,P$1),'Исх-фото'!$A$2:$F$4000,6,FALSE),"-")</f>
        <v>-</v>
      </c>
      <c r="Q301" s="9" t="str">
        <f>IFERROR(VLOOKUP(CONCATENATE($A301,Q$1),'Исх-фото'!$A$2:$F$4000,6,FALSE),"-")</f>
        <v>НЕТ</v>
      </c>
      <c r="R301" s="9" t="str">
        <f>IFERROR(VLOOKUP(CONCATENATE($A301,R$1),'Исх-фото'!$A$2:$F$4000,6,FALSE),"-")</f>
        <v>-</v>
      </c>
      <c r="S301" s="9" t="str">
        <f>IFERROR(VLOOKUP(CONCATENATE($A301,S$1),'Исх-фото'!$A$2:$F$4000,6,FALSE),"-")</f>
        <v>-</v>
      </c>
      <c r="T301" s="9" t="str">
        <f>IFERROR(VLOOKUP(CONCATENATE($A301,T$1),'Исх-фото'!$A$2:$F$4000,6,FALSE),"-")</f>
        <v>НЕТ</v>
      </c>
      <c r="U301" s="9" t="str">
        <f>IFERROR(VLOOKUP(CONCATENATE($A301,U$1),'Исх-фото'!$A$2:$F$4000,6,FALSE),"-")</f>
        <v>НЕТ</v>
      </c>
      <c r="V301" s="9" t="str">
        <f>IFERROR(VLOOKUP(CONCATENATE($A301,V$1),'Исх-фото'!$A$2:$F$4000,6,FALSE),"-")</f>
        <v>-</v>
      </c>
      <c r="W301" s="9" t="str">
        <f>IFERROR(VLOOKUP(CONCATENATE($A301,W$1),'Исх-фото'!$A$2:$F$4000,6,FALSE),"-")</f>
        <v>-</v>
      </c>
      <c r="X301" s="9" t="str">
        <f>IFERROR(VLOOKUP(CONCATENATE($A301,X$1),'Исх-фото'!$A$2:$F$4000,6,FALSE),"-")</f>
        <v>-</v>
      </c>
      <c r="Y301" s="9" t="str">
        <f>IFERROR(VLOOKUP(CONCATENATE($A301,Y$1),'Исх-фото'!$A$2:$F$4000,6,FALSE),"-")</f>
        <v>-</v>
      </c>
      <c r="Z301" s="9" t="str">
        <f>IFERROR(VLOOKUP(CONCATENATE($A301,Z$1),'Исх-фото'!$A$2:$F$4000,6,FALSE),"-")</f>
        <v>НЕТ</v>
      </c>
      <c r="AA301" s="9" t="str">
        <f>IFERROR(VLOOKUP(CONCATENATE($A301,AA$1),'Исх-фото'!$A$2:$F$4000,6,FALSE),"-")</f>
        <v>-</v>
      </c>
      <c r="AB301" s="9" t="str">
        <f>IFERROR(VLOOKUP(CONCATENATE($A301,AB$1),'Исх-фото'!$A$2:$F$4000,6,FALSE),"-")</f>
        <v>НЕТ</v>
      </c>
      <c r="AC301" s="9" t="str">
        <f>IFERROR(VLOOKUP(CONCATENATE($A301,AC$1),'Исх-фото'!$A$2:$F$4000,6,FALSE),"-")</f>
        <v>НЕТ</v>
      </c>
      <c r="AD301" s="9" t="str">
        <f>IFERROR(VLOOKUP(CONCATENATE($A301,AD$1),'Исх-фото'!$A$2:$F$4000,6,FALSE),"-")</f>
        <v>-</v>
      </c>
      <c r="AE301" s="9" t="str">
        <f>IFERROR(VLOOKUP(CONCATENATE($A301,AE$1),'Исх-фото'!$A$2:$F$4000,6,FALSE),"-")</f>
        <v>-</v>
      </c>
      <c r="AF301" s="9" t="str">
        <f>IFERROR(VLOOKUP(CONCATENATE($A301,AF$1),'Исх-фото'!$A$2:$F$4000,6,FALSE),"-")</f>
        <v>-</v>
      </c>
      <c r="AG301" s="9" t="str">
        <f>IFERROR(VLOOKUP(CONCATENATE($A301,AG$1),'Исх-фото'!$A$2:$F$4000,6,FALSE),"-")</f>
        <v>ДА</v>
      </c>
      <c r="AH301" s="9" t="str">
        <f>IFERROR(VLOOKUP(CONCATENATE($A301,AH$1),'Исх-фото'!$A$2:$F$4000,6,FALSE),"-")</f>
        <v>-</v>
      </c>
      <c r="AI301" s="9" t="str">
        <f>IFERROR(VLOOKUP(CONCATENATE($A301,AI$1),'Исх-фото'!$A$2:$F$4000,6,FALSE),"-")</f>
        <v>-</v>
      </c>
      <c r="AJ301" s="9" t="str">
        <f>IFERROR(VLOOKUP(CONCATENATE($A301,AJ$1),'Исх-фото'!$A$2:$F$4000,6,FALSE),"-")</f>
        <v>НЕТ</v>
      </c>
      <c r="AK301" s="9" t="str">
        <f>IFERROR(VLOOKUP(CONCATENATE($A301,AK$1),'Исх-фото'!$A$2:$F$4000,6,FALSE),"-")</f>
        <v>-</v>
      </c>
      <c r="AL301" s="9" t="str">
        <f>IFERROR(VLOOKUP(CONCATENATE($A301,AL$1),'Исх-фото'!$A$2:$F$4000,6,FALSE),"-")</f>
        <v>НЕТ</v>
      </c>
      <c r="AM301" s="9" t="str">
        <f>IFERROR(VLOOKUP(CONCATENATE($A301,AM$1),'Исх-фото'!$A$2:$F$4000,6,FALSE),"-")</f>
        <v>ДА</v>
      </c>
      <c r="AN301" s="9" t="str">
        <f>IFERROR(VLOOKUP(CONCATENATE($A301,AN$1),'Исх-фото'!$A$2:$F$4000,6,FALSE),"-")</f>
        <v>ДА</v>
      </c>
      <c r="AO301" s="9" t="str">
        <f>IFERROR(VLOOKUP(CONCATENATE($A301,AO$1),'Исх-фото'!$A$2:$F$4000,6,FALSE),"-")</f>
        <v>-</v>
      </c>
      <c r="AP301" s="9" t="str">
        <f>IFERROR(VLOOKUP(CONCATENATE($A301,AP$1),'Исх-фото'!$A$2:$F$4000,6,FALSE),"-")</f>
        <v>НЕТ</v>
      </c>
      <c r="AQ301" s="9" t="str">
        <f>IFERROR(VLOOKUP(CONCATENATE($A301,AQ$1),'Исх-фото'!$A$2:$F$4000,6,FALSE),"-")</f>
        <v>-</v>
      </c>
      <c r="AR301" s="9" t="str">
        <f>IFERROR(VLOOKUP(CONCATENATE($A301,AR$1),'Исх-фото'!$A$2:$F$4000,6,FALSE),"-")</f>
        <v>-</v>
      </c>
      <c r="AS301" s="9" t="str">
        <f>IFERROR(VLOOKUP(CONCATENATE($A301,AS$1),'Исх-фото'!$A$2:$F$4000,6,FALSE),"-")</f>
        <v>ДА</v>
      </c>
      <c r="AT301" s="9" t="str">
        <f>IFERROR(VLOOKUP(CONCATENATE($A301,AT$1),'Исх-фото'!$A$2:$F$4000,6,FALSE),"-")</f>
        <v>-</v>
      </c>
      <c r="AU301" s="9" t="str">
        <f>IFERROR(VLOOKUP(CONCATENATE($A301,AU$1),'Исх-фото'!$A$2:$F$4000,6,FALSE),"-")</f>
        <v>-</v>
      </c>
      <c r="AV301" s="9" t="str">
        <f>IFERROR(VLOOKUP(CONCATENATE($A301,AV$1),'Исх-фото'!$A$2:$F$4000,6,FALSE),"-")</f>
        <v>-</v>
      </c>
      <c r="AW301" s="9" t="str">
        <f>IFERROR(VLOOKUP(CONCATENATE($A301,AW$1),'Исх-фото'!$A$2:$F$4000,6,FALSE),"-")</f>
        <v>-</v>
      </c>
      <c r="AX301" s="9" t="str">
        <f>IFERROR(VLOOKUP(CONCATENATE($A301,AX$1),'Исх-фото'!$A$2:$F$4000,6,FALSE),"-")</f>
        <v>-</v>
      </c>
      <c r="AY301" s="9" t="str">
        <f>IFERROR(VLOOKUP(CONCATENATE($A301,AY$1),'Исх-фото'!$A$2:$F$4000,6,FALSE),"-")</f>
        <v>-</v>
      </c>
      <c r="AZ301" s="9" t="str">
        <f>IFERROR(VLOOKUP(CONCATENATE($A301,AZ$1),'Исх-фото'!$A$2:$F$4000,6,FALSE),"-")</f>
        <v>-</v>
      </c>
      <c r="BA301" s="9" t="str">
        <f>IFERROR(VLOOKUP(CONCATENATE($A301,BA$1),'Исх-фото'!$A$2:$F$4000,6,FALSE),"-")</f>
        <v>-</v>
      </c>
      <c r="BB301" s="9" t="str">
        <f>IFERROR(VLOOKUP(CONCATENATE($A301,BB$1),'Исх-фото'!$A$2:$F$4000,6,FALSE),"-")</f>
        <v>НЕТ</v>
      </c>
      <c r="BC301" s="9" t="str">
        <f>IFERROR(VLOOKUP(CONCATENATE($A301,BC$1),'Исх-фото'!$A$2:$F$4000,6,FALSE),"-")</f>
        <v>НЕТ</v>
      </c>
      <c r="BD301" s="9" t="str">
        <f>IFERROR(VLOOKUP(CONCATENATE($A301,BD$1),'Исх-фото'!$A$2:$F$4000,6,FALSE),"-")</f>
        <v>-</v>
      </c>
      <c r="BE301" s="9" t="str">
        <f>IFERROR(VLOOKUP(CONCATENATE($A301,BE$1),'Исх-фото'!$A$2:$F$4000,6,FALSE),"-")</f>
        <v>НЕТ</v>
      </c>
      <c r="BF301" s="9" t="str">
        <f>IFERROR(VLOOKUP(CONCATENATE($A301,BF$1),'Исх-фото'!$A$2:$F$4000,6,FALSE),"-")</f>
        <v>НЕТ</v>
      </c>
      <c r="BG301" s="9" t="str">
        <f>IFERROR(VLOOKUP(CONCATENATE($A301,BG$1),'Исх-фото'!$A$2:$F$4000,6,FALSE),"-")</f>
        <v>-</v>
      </c>
      <c r="BH301" s="9" t="str">
        <f>IFERROR(VLOOKUP(CONCATENATE($A301,BH$1),'Исх-фото'!$A$2:$F$4000,6,FALSE),"-")</f>
        <v>-</v>
      </c>
      <c r="BI301" s="9" t="str">
        <f>IFERROR(VLOOKUP(CONCATENATE($A301,BI$1),'Исх-фото'!$A$2:$F$4000,6,FALSE),"-")</f>
        <v>-</v>
      </c>
      <c r="BJ301" s="37"/>
      <c r="BK301" s="42"/>
      <c r="BR301" s="25"/>
      <c r="BS301" s="25"/>
      <c r="BV301" s="25"/>
      <c r="BW301" s="25"/>
      <c r="BX301" s="25"/>
    </row>
    <row r="302" spans="1:76">
      <c r="A302" s="38">
        <f t="shared" si="39"/>
        <v>103</v>
      </c>
      <c r="B302" s="36">
        <f t="shared" si="41"/>
        <v>50</v>
      </c>
      <c r="C302" s="36">
        <f t="shared" si="41"/>
        <v>2</v>
      </c>
      <c r="D302" s="9" t="str">
        <f>IFERROR(VLOOKUP(CONCATENATE($A302,D$1),'Исх-фото'!$A$2:$F$4000,6,FALSE),"-")</f>
        <v>-</v>
      </c>
      <c r="E302" s="9" t="str">
        <f>IFERROR(VLOOKUP(CONCATENATE($A302,E$1),'Исх-фото'!$A$2:$F$4000,6,FALSE),"-")</f>
        <v>-</v>
      </c>
      <c r="F302" s="9" t="str">
        <f>IFERROR(VLOOKUP(CONCATENATE($A302,F$1),'Исх-фото'!$A$2:$F$4000,6,FALSE),"-")</f>
        <v>-</v>
      </c>
      <c r="G302" s="9" t="str">
        <f>IFERROR(VLOOKUP(CONCATENATE($A302,G$1),'Исх-фото'!$A$2:$F$4000,6,FALSE),"-")</f>
        <v>-</v>
      </c>
      <c r="H302" s="9" t="str">
        <f>IFERROR(VLOOKUP(CONCATENATE($A302,H$1),'Исх-фото'!$A$2:$F$4000,6,FALSE),"-")</f>
        <v>-</v>
      </c>
      <c r="I302" s="9" t="str">
        <f>IFERROR(VLOOKUP(CONCATENATE($A302,I$1),'Исх-фото'!$A$2:$F$4000,6,FALSE),"-")</f>
        <v>-</v>
      </c>
      <c r="J302" s="9" t="str">
        <f>IFERROR(VLOOKUP(CONCATENATE($A302,J$1),'Исх-фото'!$A$2:$F$4000,6,FALSE),"-")</f>
        <v>-</v>
      </c>
      <c r="K302" s="9" t="str">
        <f>IFERROR(VLOOKUP(CONCATENATE($A302,K$1),'Исх-фото'!$A$2:$F$4000,6,FALSE),"-")</f>
        <v>-</v>
      </c>
      <c r="L302" s="9" t="str">
        <f>IFERROR(VLOOKUP(CONCATENATE($A302,L$1),'Исх-фото'!$A$2:$F$4000,6,FALSE),"-")</f>
        <v>-</v>
      </c>
      <c r="M302" s="9" t="str">
        <f>IFERROR(VLOOKUP(CONCATENATE($A302,M$1),'Исх-фото'!$A$2:$F$4000,6,FALSE),"-")</f>
        <v>-</v>
      </c>
      <c r="N302" s="9" t="str">
        <f>IFERROR(VLOOKUP(CONCATENATE($A302,N$1),'Исх-фото'!$A$2:$F$4000,6,FALSE),"-")</f>
        <v>-</v>
      </c>
      <c r="O302" s="9" t="str">
        <f>IFERROR(VLOOKUP(CONCATENATE($A302,O$1),'Исх-фото'!$A$2:$F$4000,6,FALSE),"-")</f>
        <v>-</v>
      </c>
      <c r="P302" s="9" t="str">
        <f>IFERROR(VLOOKUP(CONCATENATE($A302,P$1),'Исх-фото'!$A$2:$F$4000,6,FALSE),"-")</f>
        <v>-</v>
      </c>
      <c r="Q302" s="9" t="str">
        <f>IFERROR(VLOOKUP(CONCATENATE($A302,Q$1),'Исх-фото'!$A$2:$F$4000,6,FALSE),"-")</f>
        <v>НЕТ</v>
      </c>
      <c r="R302" s="9" t="str">
        <f>IFERROR(VLOOKUP(CONCATENATE($A302,R$1),'Исх-фото'!$A$2:$F$4000,6,FALSE),"-")</f>
        <v>-</v>
      </c>
      <c r="S302" s="9" t="str">
        <f>IFERROR(VLOOKUP(CONCATENATE($A302,S$1),'Исх-фото'!$A$2:$F$4000,6,FALSE),"-")</f>
        <v>-</v>
      </c>
      <c r="T302" s="9" t="str">
        <f>IFERROR(VLOOKUP(CONCATENATE($A302,T$1),'Исх-фото'!$A$2:$F$4000,6,FALSE),"-")</f>
        <v>НЕТ</v>
      </c>
      <c r="U302" s="9" t="str">
        <f>IFERROR(VLOOKUP(CONCATENATE($A302,U$1),'Исх-фото'!$A$2:$F$4000,6,FALSE),"-")</f>
        <v>НЕТ</v>
      </c>
      <c r="V302" s="9" t="str">
        <f>IFERROR(VLOOKUP(CONCATENATE($A302,V$1),'Исх-фото'!$A$2:$F$4000,6,FALSE),"-")</f>
        <v>-</v>
      </c>
      <c r="W302" s="9" t="str">
        <f>IFERROR(VLOOKUP(CONCATENATE($A302,W$1),'Исх-фото'!$A$2:$F$4000,6,FALSE),"-")</f>
        <v>-</v>
      </c>
      <c r="X302" s="9" t="str">
        <f>IFERROR(VLOOKUP(CONCATENATE($A302,X$1),'Исх-фото'!$A$2:$F$4000,6,FALSE),"-")</f>
        <v>-</v>
      </c>
      <c r="Y302" s="9" t="str">
        <f>IFERROR(VLOOKUP(CONCATENATE($A302,Y$1),'Исх-фото'!$A$2:$F$4000,6,FALSE),"-")</f>
        <v>-</v>
      </c>
      <c r="Z302" s="9" t="str">
        <f>IFERROR(VLOOKUP(CONCATENATE($A302,Z$1),'Исх-фото'!$A$2:$F$4000,6,FALSE),"-")</f>
        <v>НЕТ</v>
      </c>
      <c r="AA302" s="9" t="str">
        <f>IFERROR(VLOOKUP(CONCATENATE($A302,AA$1),'Исх-фото'!$A$2:$F$4000,6,FALSE),"-")</f>
        <v>-</v>
      </c>
      <c r="AB302" s="9" t="str">
        <f>IFERROR(VLOOKUP(CONCATENATE($A302,AB$1),'Исх-фото'!$A$2:$F$4000,6,FALSE),"-")</f>
        <v>НЕТ</v>
      </c>
      <c r="AC302" s="9" t="str">
        <f>IFERROR(VLOOKUP(CONCATENATE($A302,AC$1),'Исх-фото'!$A$2:$F$4000,6,FALSE),"-")</f>
        <v>-</v>
      </c>
      <c r="AD302" s="9" t="str">
        <f>IFERROR(VLOOKUP(CONCATENATE($A302,AD$1),'Исх-фото'!$A$2:$F$4000,6,FALSE),"-")</f>
        <v>-</v>
      </c>
      <c r="AE302" s="9" t="str">
        <f>IFERROR(VLOOKUP(CONCATENATE($A302,AE$1),'Исх-фото'!$A$2:$F$4000,6,FALSE),"-")</f>
        <v>-</v>
      </c>
      <c r="AF302" s="9" t="str">
        <f>IFERROR(VLOOKUP(CONCATENATE($A302,AF$1),'Исх-фото'!$A$2:$F$4000,6,FALSE),"-")</f>
        <v>-</v>
      </c>
      <c r="AG302" s="9" t="str">
        <f>IFERROR(VLOOKUP(CONCATENATE($A302,AG$1),'Исх-фото'!$A$2:$F$4000,6,FALSE),"-")</f>
        <v>ДА</v>
      </c>
      <c r="AH302" s="9" t="str">
        <f>IFERROR(VLOOKUP(CONCATENATE($A302,AH$1),'Исх-фото'!$A$2:$F$4000,6,FALSE),"-")</f>
        <v>-</v>
      </c>
      <c r="AI302" s="9" t="str">
        <f>IFERROR(VLOOKUP(CONCATENATE($A302,AI$1),'Исх-фото'!$A$2:$F$4000,6,FALSE),"-")</f>
        <v>НЕТ</v>
      </c>
      <c r="AJ302" s="9" t="str">
        <f>IFERROR(VLOOKUP(CONCATENATE($A302,AJ$1),'Исх-фото'!$A$2:$F$4000,6,FALSE),"-")</f>
        <v>НЕТ</v>
      </c>
      <c r="AK302" s="9" t="str">
        <f>IFERROR(VLOOKUP(CONCATENATE($A302,AK$1),'Исх-фото'!$A$2:$F$4000,6,FALSE),"-")</f>
        <v>-</v>
      </c>
      <c r="AL302" s="9" t="str">
        <f>IFERROR(VLOOKUP(CONCATENATE($A302,AL$1),'Исх-фото'!$A$2:$F$4000,6,FALSE),"-")</f>
        <v>-</v>
      </c>
      <c r="AM302" s="9" t="str">
        <f>IFERROR(VLOOKUP(CONCATENATE($A302,AM$1),'Исх-фото'!$A$2:$F$4000,6,FALSE),"-")</f>
        <v>ДА</v>
      </c>
      <c r="AN302" s="9" t="str">
        <f>IFERROR(VLOOKUP(CONCATENATE($A302,AN$1),'Исх-фото'!$A$2:$F$4000,6,FALSE),"-")</f>
        <v>ДА</v>
      </c>
      <c r="AO302" s="9" t="str">
        <f>IFERROR(VLOOKUP(CONCATENATE($A302,AO$1),'Исх-фото'!$A$2:$F$4000,6,FALSE),"-")</f>
        <v>-</v>
      </c>
      <c r="AP302" s="9" t="str">
        <f>IFERROR(VLOOKUP(CONCATENATE($A302,AP$1),'Исх-фото'!$A$2:$F$4000,6,FALSE),"-")</f>
        <v>НЕТ</v>
      </c>
      <c r="AQ302" s="9" t="str">
        <f>IFERROR(VLOOKUP(CONCATENATE($A302,AQ$1),'Исх-фото'!$A$2:$F$4000,6,FALSE),"-")</f>
        <v>-</v>
      </c>
      <c r="AR302" s="9" t="str">
        <f>IFERROR(VLOOKUP(CONCATENATE($A302,AR$1),'Исх-фото'!$A$2:$F$4000,6,FALSE),"-")</f>
        <v>-</v>
      </c>
      <c r="AS302" s="9" t="str">
        <f>IFERROR(VLOOKUP(CONCATENATE($A302,AS$1),'Исх-фото'!$A$2:$F$4000,6,FALSE),"-")</f>
        <v>ДА</v>
      </c>
      <c r="AT302" s="9" t="str">
        <f>IFERROR(VLOOKUP(CONCATENATE($A302,AT$1),'Исх-фото'!$A$2:$F$4000,6,FALSE),"-")</f>
        <v>-</v>
      </c>
      <c r="AU302" s="9" t="str">
        <f>IFERROR(VLOOKUP(CONCATENATE($A302,AU$1),'Исх-фото'!$A$2:$F$4000,6,FALSE),"-")</f>
        <v>-</v>
      </c>
      <c r="AV302" s="9" t="str">
        <f>IFERROR(VLOOKUP(CONCATENATE($A302,AV$1),'Исх-фото'!$A$2:$F$4000,6,FALSE),"-")</f>
        <v>-</v>
      </c>
      <c r="AW302" s="9" t="str">
        <f>IFERROR(VLOOKUP(CONCATENATE($A302,AW$1),'Исх-фото'!$A$2:$F$4000,6,FALSE),"-")</f>
        <v>-</v>
      </c>
      <c r="AX302" s="9" t="str">
        <f>IFERROR(VLOOKUP(CONCATENATE($A302,AX$1),'Исх-фото'!$A$2:$F$4000,6,FALSE),"-")</f>
        <v>-</v>
      </c>
      <c r="AY302" s="9" t="str">
        <f>IFERROR(VLOOKUP(CONCATENATE($A302,AY$1),'Исх-фото'!$A$2:$F$4000,6,FALSE),"-")</f>
        <v>-</v>
      </c>
      <c r="AZ302" s="9" t="str">
        <f>IFERROR(VLOOKUP(CONCATENATE($A302,AZ$1),'Исх-фото'!$A$2:$F$4000,6,FALSE),"-")</f>
        <v>ДА</v>
      </c>
      <c r="BA302" s="9" t="str">
        <f>IFERROR(VLOOKUP(CONCATENATE($A302,BA$1),'Исх-фото'!$A$2:$F$4000,6,FALSE),"-")</f>
        <v>-</v>
      </c>
      <c r="BB302" s="9" t="str">
        <f>IFERROR(VLOOKUP(CONCATENATE($A302,BB$1),'Исх-фото'!$A$2:$F$4000,6,FALSE),"-")</f>
        <v>-</v>
      </c>
      <c r="BC302" s="9" t="str">
        <f>IFERROR(VLOOKUP(CONCATENATE($A302,BC$1),'Исх-фото'!$A$2:$F$4000,6,FALSE),"-")</f>
        <v>НЕТ</v>
      </c>
      <c r="BD302" s="9" t="str">
        <f>IFERROR(VLOOKUP(CONCATENATE($A302,BD$1),'Исх-фото'!$A$2:$F$4000,6,FALSE),"-")</f>
        <v>-</v>
      </c>
      <c r="BE302" s="9" t="str">
        <f>IFERROR(VLOOKUP(CONCATENATE($A302,BE$1),'Исх-фото'!$A$2:$F$4000,6,FALSE),"-")</f>
        <v>НЕТ</v>
      </c>
      <c r="BF302" s="9" t="str">
        <f>IFERROR(VLOOKUP(CONCATENATE($A302,BF$1),'Исх-фото'!$A$2:$F$4000,6,FALSE),"-")</f>
        <v>-</v>
      </c>
      <c r="BG302" s="9" t="str">
        <f>IFERROR(VLOOKUP(CONCATENATE($A302,BG$1),'Исх-фото'!$A$2:$F$4000,6,FALSE),"-")</f>
        <v>-</v>
      </c>
      <c r="BH302" s="9" t="str">
        <f>IFERROR(VLOOKUP(CONCATENATE($A302,BH$1),'Исх-фото'!$A$2:$F$4000,6,FALSE),"-")</f>
        <v>-</v>
      </c>
      <c r="BI302" s="9" t="str">
        <f>IFERROR(VLOOKUP(CONCATENATE($A302,BI$1),'Исх-фото'!$A$2:$F$4000,6,FALSE),"-")</f>
        <v>-</v>
      </c>
      <c r="BJ302" s="37"/>
      <c r="BK302" s="42"/>
      <c r="BR302" s="25"/>
      <c r="BS302" s="25"/>
      <c r="BV302" s="25"/>
      <c r="BW302" s="25"/>
      <c r="BX302" s="25"/>
    </row>
    <row r="303" spans="1:76">
      <c r="A303" s="38">
        <f t="shared" si="39"/>
        <v>104</v>
      </c>
      <c r="B303" s="36">
        <f t="shared" si="41"/>
        <v>50</v>
      </c>
      <c r="C303" s="36">
        <f t="shared" si="41"/>
        <v>3</v>
      </c>
      <c r="D303" s="9" t="str">
        <f>IFERROR(VLOOKUP(CONCATENATE($A303,D$1),'Исх-фото'!$A$2:$F$4000,6,FALSE),"-")</f>
        <v>НЕТ</v>
      </c>
      <c r="E303" s="9" t="str">
        <f>IFERROR(VLOOKUP(CONCATENATE($A303,E$1),'Исх-фото'!$A$2:$F$4000,6,FALSE),"-")</f>
        <v>-</v>
      </c>
      <c r="F303" s="9" t="str">
        <f>IFERROR(VLOOKUP(CONCATENATE($A303,F$1),'Исх-фото'!$A$2:$F$4000,6,FALSE),"-")</f>
        <v>-</v>
      </c>
      <c r="G303" s="9" t="str">
        <f>IFERROR(VLOOKUP(CONCATENATE($A303,G$1),'Исх-фото'!$A$2:$F$4000,6,FALSE),"-")</f>
        <v>-</v>
      </c>
      <c r="H303" s="9" t="str">
        <f>IFERROR(VLOOKUP(CONCATENATE($A303,H$1),'Исх-фото'!$A$2:$F$4000,6,FALSE),"-")</f>
        <v>-</v>
      </c>
      <c r="I303" s="9" t="str">
        <f>IFERROR(VLOOKUP(CONCATENATE($A303,I$1),'Исх-фото'!$A$2:$F$4000,6,FALSE),"-")</f>
        <v>-</v>
      </c>
      <c r="J303" s="9" t="str">
        <f>IFERROR(VLOOKUP(CONCATENATE($A303,J$1),'Исх-фото'!$A$2:$F$4000,6,FALSE),"-")</f>
        <v>НЕТ</v>
      </c>
      <c r="K303" s="9" t="str">
        <f>IFERROR(VLOOKUP(CONCATENATE($A303,K$1),'Исх-фото'!$A$2:$F$4000,6,FALSE),"-")</f>
        <v>-</v>
      </c>
      <c r="L303" s="9" t="str">
        <f>IFERROR(VLOOKUP(CONCATENATE($A303,L$1),'Исх-фото'!$A$2:$F$4000,6,FALSE),"-")</f>
        <v>-</v>
      </c>
      <c r="M303" s="9" t="str">
        <f>IFERROR(VLOOKUP(CONCATENATE($A303,M$1),'Исх-фото'!$A$2:$F$4000,6,FALSE),"-")</f>
        <v>-</v>
      </c>
      <c r="N303" s="9" t="str">
        <f>IFERROR(VLOOKUP(CONCATENATE($A303,N$1),'Исх-фото'!$A$2:$F$4000,6,FALSE),"-")</f>
        <v>-</v>
      </c>
      <c r="O303" s="9" t="str">
        <f>IFERROR(VLOOKUP(CONCATENATE($A303,O$1),'Исх-фото'!$A$2:$F$4000,6,FALSE),"-")</f>
        <v>-</v>
      </c>
      <c r="P303" s="9" t="str">
        <f>IFERROR(VLOOKUP(CONCATENATE($A303,P$1),'Исх-фото'!$A$2:$F$4000,6,FALSE),"-")</f>
        <v>-</v>
      </c>
      <c r="Q303" s="9" t="str">
        <f>IFERROR(VLOOKUP(CONCATENATE($A303,Q$1),'Исх-фото'!$A$2:$F$4000,6,FALSE),"-")</f>
        <v>НЕТ</v>
      </c>
      <c r="R303" s="9" t="str">
        <f>IFERROR(VLOOKUP(CONCATENATE($A303,R$1),'Исх-фото'!$A$2:$F$4000,6,FALSE),"-")</f>
        <v>-</v>
      </c>
      <c r="S303" s="9" t="str">
        <f>IFERROR(VLOOKUP(CONCATENATE($A303,S$1),'Исх-фото'!$A$2:$F$4000,6,FALSE),"-")</f>
        <v>-</v>
      </c>
      <c r="T303" s="9" t="str">
        <f>IFERROR(VLOOKUP(CONCATENATE($A303,T$1),'Исх-фото'!$A$2:$F$4000,6,FALSE),"-")</f>
        <v>НЕТ</v>
      </c>
      <c r="U303" s="9" t="str">
        <f>IFERROR(VLOOKUP(CONCATENATE($A303,U$1),'Исх-фото'!$A$2:$F$4000,6,FALSE),"-")</f>
        <v>ДА</v>
      </c>
      <c r="V303" s="9" t="str">
        <f>IFERROR(VLOOKUP(CONCATENATE($A303,V$1),'Исх-фото'!$A$2:$F$4000,6,FALSE),"-")</f>
        <v>-</v>
      </c>
      <c r="W303" s="9" t="str">
        <f>IFERROR(VLOOKUP(CONCATENATE($A303,W$1),'Исх-фото'!$A$2:$F$4000,6,FALSE),"-")</f>
        <v>-</v>
      </c>
      <c r="X303" s="9" t="str">
        <f>IFERROR(VLOOKUP(CONCATENATE($A303,X$1),'Исх-фото'!$A$2:$F$4000,6,FALSE),"-")</f>
        <v>-</v>
      </c>
      <c r="Y303" s="9" t="str">
        <f>IFERROR(VLOOKUP(CONCATENATE($A303,Y$1),'Исх-фото'!$A$2:$F$4000,6,FALSE),"-")</f>
        <v>-</v>
      </c>
      <c r="Z303" s="9" t="str">
        <f>IFERROR(VLOOKUP(CONCATENATE($A303,Z$1),'Исх-фото'!$A$2:$F$4000,6,FALSE),"-")</f>
        <v>НЕТ</v>
      </c>
      <c r="AA303" s="9" t="str">
        <f>IFERROR(VLOOKUP(CONCATENATE($A303,AA$1),'Исх-фото'!$A$2:$F$4000,6,FALSE),"-")</f>
        <v>-</v>
      </c>
      <c r="AB303" s="9" t="str">
        <f>IFERROR(VLOOKUP(CONCATENATE($A303,AB$1),'Исх-фото'!$A$2:$F$4000,6,FALSE),"-")</f>
        <v>-</v>
      </c>
      <c r="AC303" s="9" t="str">
        <f>IFERROR(VLOOKUP(CONCATENATE($A303,AC$1),'Исх-фото'!$A$2:$F$4000,6,FALSE),"-")</f>
        <v>-</v>
      </c>
      <c r="AD303" s="9" t="str">
        <f>IFERROR(VLOOKUP(CONCATENATE($A303,AD$1),'Исх-фото'!$A$2:$F$4000,6,FALSE),"-")</f>
        <v>-</v>
      </c>
      <c r="AE303" s="9" t="str">
        <f>IFERROR(VLOOKUP(CONCATENATE($A303,AE$1),'Исх-фото'!$A$2:$F$4000,6,FALSE),"-")</f>
        <v>-</v>
      </c>
      <c r="AF303" s="9" t="str">
        <f>IFERROR(VLOOKUP(CONCATENATE($A303,AF$1),'Исх-фото'!$A$2:$F$4000,6,FALSE),"-")</f>
        <v>-</v>
      </c>
      <c r="AG303" s="9" t="str">
        <f>IFERROR(VLOOKUP(CONCATENATE($A303,AG$1),'Исх-фото'!$A$2:$F$4000,6,FALSE),"-")</f>
        <v>ДА</v>
      </c>
      <c r="AH303" s="9" t="str">
        <f>IFERROR(VLOOKUP(CONCATENATE($A303,AH$1),'Исх-фото'!$A$2:$F$4000,6,FALSE),"-")</f>
        <v>-</v>
      </c>
      <c r="AI303" s="9" t="str">
        <f>IFERROR(VLOOKUP(CONCATENATE($A303,AI$1),'Исх-фото'!$A$2:$F$4000,6,FALSE),"-")</f>
        <v>-</v>
      </c>
      <c r="AJ303" s="9" t="str">
        <f>IFERROR(VLOOKUP(CONCATENATE($A303,AJ$1),'Исх-фото'!$A$2:$F$4000,6,FALSE),"-")</f>
        <v>ДА</v>
      </c>
      <c r="AK303" s="9" t="str">
        <f>IFERROR(VLOOKUP(CONCATENATE($A303,AK$1),'Исх-фото'!$A$2:$F$4000,6,FALSE),"-")</f>
        <v>-</v>
      </c>
      <c r="AL303" s="9" t="str">
        <f>IFERROR(VLOOKUP(CONCATENATE($A303,AL$1),'Исх-фото'!$A$2:$F$4000,6,FALSE),"-")</f>
        <v>НЕТ</v>
      </c>
      <c r="AM303" s="9" t="str">
        <f>IFERROR(VLOOKUP(CONCATENATE($A303,AM$1),'Исх-фото'!$A$2:$F$4000,6,FALSE),"-")</f>
        <v>ДА</v>
      </c>
      <c r="AN303" s="9" t="str">
        <f>IFERROR(VLOOKUP(CONCATENATE($A303,AN$1),'Исх-фото'!$A$2:$F$4000,6,FALSE),"-")</f>
        <v>ДА</v>
      </c>
      <c r="AO303" s="9" t="str">
        <f>IFERROR(VLOOKUP(CONCATENATE($A303,AO$1),'Исх-фото'!$A$2:$F$4000,6,FALSE),"-")</f>
        <v>-</v>
      </c>
      <c r="AP303" s="9" t="str">
        <f>IFERROR(VLOOKUP(CONCATENATE($A303,AP$1),'Исх-фото'!$A$2:$F$4000,6,FALSE),"-")</f>
        <v>НЕТ</v>
      </c>
      <c r="AQ303" s="9" t="str">
        <f>IFERROR(VLOOKUP(CONCATENATE($A303,AQ$1),'Исх-фото'!$A$2:$F$4000,6,FALSE),"-")</f>
        <v>-</v>
      </c>
      <c r="AR303" s="9" t="str">
        <f>IFERROR(VLOOKUP(CONCATENATE($A303,AR$1),'Исх-фото'!$A$2:$F$4000,6,FALSE),"-")</f>
        <v>-</v>
      </c>
      <c r="AS303" s="9" t="str">
        <f>IFERROR(VLOOKUP(CONCATENATE($A303,AS$1),'Исх-фото'!$A$2:$F$4000,6,FALSE),"-")</f>
        <v>ДА</v>
      </c>
      <c r="AT303" s="9" t="str">
        <f>IFERROR(VLOOKUP(CONCATENATE($A303,AT$1),'Исх-фото'!$A$2:$F$4000,6,FALSE),"-")</f>
        <v>-</v>
      </c>
      <c r="AU303" s="9" t="str">
        <f>IFERROR(VLOOKUP(CONCATENATE($A303,AU$1),'Исх-фото'!$A$2:$F$4000,6,FALSE),"-")</f>
        <v>-</v>
      </c>
      <c r="AV303" s="9" t="str">
        <f>IFERROR(VLOOKUP(CONCATENATE($A303,AV$1),'Исх-фото'!$A$2:$F$4000,6,FALSE),"-")</f>
        <v>-</v>
      </c>
      <c r="AW303" s="9" t="str">
        <f>IFERROR(VLOOKUP(CONCATENATE($A303,AW$1),'Исх-фото'!$A$2:$F$4000,6,FALSE),"-")</f>
        <v>-</v>
      </c>
      <c r="AX303" s="9" t="str">
        <f>IFERROR(VLOOKUP(CONCATENATE($A303,AX$1),'Исх-фото'!$A$2:$F$4000,6,FALSE),"-")</f>
        <v>-</v>
      </c>
      <c r="AY303" s="9" t="str">
        <f>IFERROR(VLOOKUP(CONCATENATE($A303,AY$1),'Исх-фото'!$A$2:$F$4000,6,FALSE),"-")</f>
        <v>-</v>
      </c>
      <c r="AZ303" s="9" t="str">
        <f>IFERROR(VLOOKUP(CONCATENATE($A303,AZ$1),'Исх-фото'!$A$2:$F$4000,6,FALSE),"-")</f>
        <v>ДА</v>
      </c>
      <c r="BA303" s="9" t="str">
        <f>IFERROR(VLOOKUP(CONCATENATE($A303,BA$1),'Исх-фото'!$A$2:$F$4000,6,FALSE),"-")</f>
        <v>-</v>
      </c>
      <c r="BB303" s="9" t="str">
        <f>IFERROR(VLOOKUP(CONCATENATE($A303,BB$1),'Исх-фото'!$A$2:$F$4000,6,FALSE),"-")</f>
        <v>НЕТ</v>
      </c>
      <c r="BC303" s="9" t="str">
        <f>IFERROR(VLOOKUP(CONCATENATE($A303,BC$1),'Исх-фото'!$A$2:$F$4000,6,FALSE),"-")</f>
        <v>НЕТ</v>
      </c>
      <c r="BD303" s="9" t="str">
        <f>IFERROR(VLOOKUP(CONCATENATE($A303,BD$1),'Исх-фото'!$A$2:$F$4000,6,FALSE),"-")</f>
        <v>-</v>
      </c>
      <c r="BE303" s="9" t="str">
        <f>IFERROR(VLOOKUP(CONCATENATE($A303,BE$1),'Исх-фото'!$A$2:$F$4000,6,FALSE),"-")</f>
        <v>ДА</v>
      </c>
      <c r="BF303" s="9" t="str">
        <f>IFERROR(VLOOKUP(CONCATENATE($A303,BF$1),'Исх-фото'!$A$2:$F$4000,6,FALSE),"-")</f>
        <v>ДА</v>
      </c>
      <c r="BG303" s="9" t="str">
        <f>IFERROR(VLOOKUP(CONCATENATE($A303,BG$1),'Исх-фото'!$A$2:$F$4000,6,FALSE),"-")</f>
        <v>-</v>
      </c>
      <c r="BH303" s="9" t="str">
        <f>IFERROR(VLOOKUP(CONCATENATE($A303,BH$1),'Исх-фото'!$A$2:$F$4000,6,FALSE),"-")</f>
        <v>НЕТ</v>
      </c>
      <c r="BI303" s="9" t="str">
        <f>IFERROR(VLOOKUP(CONCATENATE($A303,BI$1),'Исх-фото'!$A$2:$F$4000,6,FALSE),"-")</f>
        <v>-</v>
      </c>
      <c r="BJ303" s="37"/>
      <c r="BK303" s="42"/>
      <c r="BR303" s="25"/>
      <c r="BS303" s="25"/>
      <c r="BV303" s="25"/>
      <c r="BW303" s="25"/>
      <c r="BX303" s="25"/>
    </row>
    <row r="304" spans="1:76">
      <c r="A304" s="38">
        <f t="shared" si="39"/>
        <v>105</v>
      </c>
      <c r="B304" s="36">
        <f t="shared" si="41"/>
        <v>51</v>
      </c>
      <c r="C304" s="36">
        <f t="shared" si="41"/>
        <v>1</v>
      </c>
      <c r="D304" s="9" t="str">
        <f>IFERROR(VLOOKUP(CONCATENATE($A304,D$1),'Исх-фото'!$A$2:$F$4000,6,FALSE),"-")</f>
        <v>НЕТ</v>
      </c>
      <c r="E304" s="9" t="str">
        <f>IFERROR(VLOOKUP(CONCATENATE($A304,E$1),'Исх-фото'!$A$2:$F$4000,6,FALSE),"-")</f>
        <v>-</v>
      </c>
      <c r="F304" s="9" t="str">
        <f>IFERROR(VLOOKUP(CONCATENATE($A304,F$1),'Исх-фото'!$A$2:$F$4000,6,FALSE),"-")</f>
        <v>ДА</v>
      </c>
      <c r="G304" s="9" t="str">
        <f>IFERROR(VLOOKUP(CONCATENATE($A304,G$1),'Исх-фото'!$A$2:$F$4000,6,FALSE),"-")</f>
        <v>-</v>
      </c>
      <c r="H304" s="9" t="str">
        <f>IFERROR(VLOOKUP(CONCATENATE($A304,H$1),'Исх-фото'!$A$2:$F$4000,6,FALSE),"-")</f>
        <v>-</v>
      </c>
      <c r="I304" s="9" t="str">
        <f>IFERROR(VLOOKUP(CONCATENATE($A304,I$1),'Исх-фото'!$A$2:$F$4000,6,FALSE),"-")</f>
        <v>-</v>
      </c>
      <c r="J304" s="9" t="str">
        <f>IFERROR(VLOOKUP(CONCATENATE($A304,J$1),'Исх-фото'!$A$2:$F$4000,6,FALSE),"-")</f>
        <v>НЕТ</v>
      </c>
      <c r="K304" s="9" t="str">
        <f>IFERROR(VLOOKUP(CONCATENATE($A304,K$1),'Исх-фото'!$A$2:$F$4000,6,FALSE),"-")</f>
        <v>-</v>
      </c>
      <c r="L304" s="9" t="str">
        <f>IFERROR(VLOOKUP(CONCATENATE($A304,L$1),'Исх-фото'!$A$2:$F$4000,6,FALSE),"-")</f>
        <v>-</v>
      </c>
      <c r="M304" s="9" t="str">
        <f>IFERROR(VLOOKUP(CONCATENATE($A304,M$1),'Исх-фото'!$A$2:$F$4000,6,FALSE),"-")</f>
        <v>ДА</v>
      </c>
      <c r="N304" s="9" t="str">
        <f>IFERROR(VLOOKUP(CONCATENATE($A304,N$1),'Исх-фото'!$A$2:$F$4000,6,FALSE),"-")</f>
        <v>-</v>
      </c>
      <c r="O304" s="9" t="str">
        <f>IFERROR(VLOOKUP(CONCATENATE($A304,O$1),'Исх-фото'!$A$2:$F$4000,6,FALSE),"-")</f>
        <v>-</v>
      </c>
      <c r="P304" s="9" t="str">
        <f>IFERROR(VLOOKUP(CONCATENATE($A304,P$1),'Исх-фото'!$A$2:$F$4000,6,FALSE),"-")</f>
        <v>-</v>
      </c>
      <c r="Q304" s="9" t="str">
        <f>IFERROR(VLOOKUP(CONCATENATE($A304,Q$1),'Исх-фото'!$A$2:$F$4000,6,FALSE),"-")</f>
        <v>НЕТ</v>
      </c>
      <c r="R304" s="9" t="str">
        <f>IFERROR(VLOOKUP(CONCATENATE($A304,R$1),'Исх-фото'!$A$2:$F$4000,6,FALSE),"-")</f>
        <v>-</v>
      </c>
      <c r="S304" s="9" t="str">
        <f>IFERROR(VLOOKUP(CONCATENATE($A304,S$1),'Исх-фото'!$A$2:$F$4000,6,FALSE),"-")</f>
        <v>НЕТ</v>
      </c>
      <c r="T304" s="9" t="str">
        <f>IFERROR(VLOOKUP(CONCATENATE($A304,T$1),'Исх-фото'!$A$2:$F$4000,6,FALSE),"-")</f>
        <v>НЕТ</v>
      </c>
      <c r="U304" s="9" t="str">
        <f>IFERROR(VLOOKUP(CONCATENATE($A304,U$1),'Исх-фото'!$A$2:$F$4000,6,FALSE),"-")</f>
        <v>ДА</v>
      </c>
      <c r="V304" s="9" t="str">
        <f>IFERROR(VLOOKUP(CONCATENATE($A304,V$1),'Исх-фото'!$A$2:$F$4000,6,FALSE),"-")</f>
        <v>-</v>
      </c>
      <c r="W304" s="9" t="str">
        <f>IFERROR(VLOOKUP(CONCATENATE($A304,W$1),'Исх-фото'!$A$2:$F$4000,6,FALSE),"-")</f>
        <v>-</v>
      </c>
      <c r="X304" s="9" t="str">
        <f>IFERROR(VLOOKUP(CONCATENATE($A304,X$1),'Исх-фото'!$A$2:$F$4000,6,FALSE),"-")</f>
        <v>-</v>
      </c>
      <c r="Y304" s="9" t="str">
        <f>IFERROR(VLOOKUP(CONCATENATE($A304,Y$1),'Исх-фото'!$A$2:$F$4000,6,FALSE),"-")</f>
        <v>-</v>
      </c>
      <c r="Z304" s="9" t="str">
        <f>IFERROR(VLOOKUP(CONCATENATE($A304,Z$1),'Исх-фото'!$A$2:$F$4000,6,FALSE),"-")</f>
        <v>ДА</v>
      </c>
      <c r="AA304" s="9" t="str">
        <f>IFERROR(VLOOKUP(CONCATENATE($A304,AA$1),'Исх-фото'!$A$2:$F$4000,6,FALSE),"-")</f>
        <v>-</v>
      </c>
      <c r="AB304" s="9" t="str">
        <f>IFERROR(VLOOKUP(CONCATENATE($A304,AB$1),'Исх-фото'!$A$2:$F$4000,6,FALSE),"-")</f>
        <v>НЕТ</v>
      </c>
      <c r="AC304" s="9" t="str">
        <f>IFERROR(VLOOKUP(CONCATENATE($A304,AC$1),'Исх-фото'!$A$2:$F$4000,6,FALSE),"-")</f>
        <v>НЕТ</v>
      </c>
      <c r="AD304" s="9" t="str">
        <f>IFERROR(VLOOKUP(CONCATENATE($A304,AD$1),'Исх-фото'!$A$2:$F$4000,6,FALSE),"-")</f>
        <v>-</v>
      </c>
      <c r="AE304" s="9" t="str">
        <f>IFERROR(VLOOKUP(CONCATENATE($A304,AE$1),'Исх-фото'!$A$2:$F$4000,6,FALSE),"-")</f>
        <v>-</v>
      </c>
      <c r="AF304" s="9" t="str">
        <f>IFERROR(VLOOKUP(CONCATENATE($A304,AF$1),'Исх-фото'!$A$2:$F$4000,6,FALSE),"-")</f>
        <v>-</v>
      </c>
      <c r="AG304" s="9" t="str">
        <f>IFERROR(VLOOKUP(CONCATENATE($A304,AG$1),'Исх-фото'!$A$2:$F$4000,6,FALSE),"-")</f>
        <v>ДА</v>
      </c>
      <c r="AH304" s="9" t="str">
        <f>IFERROR(VLOOKUP(CONCATENATE($A304,AH$1),'Исх-фото'!$A$2:$F$4000,6,FALSE),"-")</f>
        <v>-</v>
      </c>
      <c r="AI304" s="9" t="str">
        <f>IFERROR(VLOOKUP(CONCATENATE($A304,AI$1),'Исх-фото'!$A$2:$F$4000,6,FALSE),"-")</f>
        <v>НЕТ</v>
      </c>
      <c r="AJ304" s="9" t="str">
        <f>IFERROR(VLOOKUP(CONCATENATE($A304,AJ$1),'Исх-фото'!$A$2:$F$4000,6,FALSE),"-")</f>
        <v>НЕТ</v>
      </c>
      <c r="AK304" s="9" t="str">
        <f>IFERROR(VLOOKUP(CONCATENATE($A304,AK$1),'Исх-фото'!$A$2:$F$4000,6,FALSE),"-")</f>
        <v>НЕТ</v>
      </c>
      <c r="AL304" s="9" t="str">
        <f>IFERROR(VLOOKUP(CONCATENATE($A304,AL$1),'Исх-фото'!$A$2:$F$4000,6,FALSE),"-")</f>
        <v>НЕТ</v>
      </c>
      <c r="AM304" s="9" t="str">
        <f>IFERROR(VLOOKUP(CONCATENATE($A304,AM$1),'Исх-фото'!$A$2:$F$4000,6,FALSE),"-")</f>
        <v>ДА</v>
      </c>
      <c r="AN304" s="9" t="str">
        <f>IFERROR(VLOOKUP(CONCATENATE($A304,AN$1),'Исх-фото'!$A$2:$F$4000,6,FALSE),"-")</f>
        <v>ДА</v>
      </c>
      <c r="AO304" s="9" t="str">
        <f>IFERROR(VLOOKUP(CONCATENATE($A304,AO$1),'Исх-фото'!$A$2:$F$4000,6,FALSE),"-")</f>
        <v>НЕТ</v>
      </c>
      <c r="AP304" s="9" t="str">
        <f>IFERROR(VLOOKUP(CONCATENATE($A304,AP$1),'Исх-фото'!$A$2:$F$4000,6,FALSE),"-")</f>
        <v>НЕТ</v>
      </c>
      <c r="AQ304" s="9" t="str">
        <f>IFERROR(VLOOKUP(CONCATENATE($A304,AQ$1),'Исх-фото'!$A$2:$F$4000,6,FALSE),"-")</f>
        <v>-</v>
      </c>
      <c r="AR304" s="9" t="str">
        <f>IFERROR(VLOOKUP(CONCATENATE($A304,AR$1),'Исх-фото'!$A$2:$F$4000,6,FALSE),"-")</f>
        <v>-</v>
      </c>
      <c r="AS304" s="9" t="str">
        <f>IFERROR(VLOOKUP(CONCATENATE($A304,AS$1),'Исх-фото'!$A$2:$F$4000,6,FALSE),"-")</f>
        <v>ДА</v>
      </c>
      <c r="AT304" s="9" t="str">
        <f>IFERROR(VLOOKUP(CONCATENATE($A304,AT$1),'Исх-фото'!$A$2:$F$4000,6,FALSE),"-")</f>
        <v>-</v>
      </c>
      <c r="AU304" s="9" t="str">
        <f>IFERROR(VLOOKUP(CONCATENATE($A304,AU$1),'Исх-фото'!$A$2:$F$4000,6,FALSE),"-")</f>
        <v>-</v>
      </c>
      <c r="AV304" s="9" t="str">
        <f>IFERROR(VLOOKUP(CONCATENATE($A304,AV$1),'Исх-фото'!$A$2:$F$4000,6,FALSE),"-")</f>
        <v>-</v>
      </c>
      <c r="AW304" s="9" t="str">
        <f>IFERROR(VLOOKUP(CONCATENATE($A304,AW$1),'Исх-фото'!$A$2:$F$4000,6,FALSE),"-")</f>
        <v>НЕТ</v>
      </c>
      <c r="AX304" s="9" t="str">
        <f>IFERROR(VLOOKUP(CONCATENATE($A304,AX$1),'Исх-фото'!$A$2:$F$4000,6,FALSE),"-")</f>
        <v>-</v>
      </c>
      <c r="AY304" s="9" t="str">
        <f>IFERROR(VLOOKUP(CONCATENATE($A304,AY$1),'Исх-фото'!$A$2:$F$4000,6,FALSE),"-")</f>
        <v>-</v>
      </c>
      <c r="AZ304" s="9" t="str">
        <f>IFERROR(VLOOKUP(CONCATENATE($A304,AZ$1),'Исх-фото'!$A$2:$F$4000,6,FALSE),"-")</f>
        <v>ДА</v>
      </c>
      <c r="BA304" s="9" t="str">
        <f>IFERROR(VLOOKUP(CONCATENATE($A304,BA$1),'Исх-фото'!$A$2:$F$4000,6,FALSE),"-")</f>
        <v>-</v>
      </c>
      <c r="BB304" s="9" t="str">
        <f>IFERROR(VLOOKUP(CONCATENATE($A304,BB$1),'Исх-фото'!$A$2:$F$4000,6,FALSE),"-")</f>
        <v>НЕТ</v>
      </c>
      <c r="BC304" s="9" t="str">
        <f>IFERROR(VLOOKUP(CONCATENATE($A304,BC$1),'Исх-фото'!$A$2:$F$4000,6,FALSE),"-")</f>
        <v>НЕТ</v>
      </c>
      <c r="BD304" s="9" t="str">
        <f>IFERROR(VLOOKUP(CONCATENATE($A304,BD$1),'Исх-фото'!$A$2:$F$4000,6,FALSE),"-")</f>
        <v>-</v>
      </c>
      <c r="BE304" s="9" t="str">
        <f>IFERROR(VLOOKUP(CONCATENATE($A304,BE$1),'Исх-фото'!$A$2:$F$4000,6,FALSE),"-")</f>
        <v>НЕТ</v>
      </c>
      <c r="BF304" s="9" t="str">
        <f>IFERROR(VLOOKUP(CONCATENATE($A304,BF$1),'Исх-фото'!$A$2:$F$4000,6,FALSE),"-")</f>
        <v>-</v>
      </c>
      <c r="BG304" s="9" t="str">
        <f>IFERROR(VLOOKUP(CONCATENATE($A304,BG$1),'Исх-фото'!$A$2:$F$4000,6,FALSE),"-")</f>
        <v>-</v>
      </c>
      <c r="BH304" s="9" t="str">
        <f>IFERROR(VLOOKUP(CONCATENATE($A304,BH$1),'Исх-фото'!$A$2:$F$4000,6,FALSE),"-")</f>
        <v>-</v>
      </c>
      <c r="BI304" s="9" t="str">
        <f>IFERROR(VLOOKUP(CONCATENATE($A304,BI$1),'Исх-фото'!$A$2:$F$4000,6,FALSE),"-")</f>
        <v>НЕТ</v>
      </c>
      <c r="BJ304" s="37"/>
      <c r="BK304" s="42"/>
      <c r="BR304" s="25"/>
      <c r="BS304" s="25"/>
      <c r="BV304" s="25"/>
      <c r="BW304" s="25"/>
      <c r="BX304" s="25"/>
    </row>
    <row r="305" spans="1:76">
      <c r="A305" s="38">
        <f t="shared" si="39"/>
        <v>106</v>
      </c>
      <c r="B305" s="36">
        <f t="shared" si="41"/>
        <v>51</v>
      </c>
      <c r="C305" s="36">
        <f t="shared" si="41"/>
        <v>2</v>
      </c>
      <c r="D305" s="9" t="str">
        <f>IFERROR(VLOOKUP(CONCATENATE($A305,D$1),'Исх-фото'!$A$2:$F$4000,6,FALSE),"-")</f>
        <v>НЕТ</v>
      </c>
      <c r="E305" s="9" t="str">
        <f>IFERROR(VLOOKUP(CONCATENATE($A305,E$1),'Исх-фото'!$A$2:$F$4000,6,FALSE),"-")</f>
        <v>-</v>
      </c>
      <c r="F305" s="9" t="str">
        <f>IFERROR(VLOOKUP(CONCATENATE($A305,F$1),'Исх-фото'!$A$2:$F$4000,6,FALSE),"-")</f>
        <v>-</v>
      </c>
      <c r="G305" s="9" t="str">
        <f>IFERROR(VLOOKUP(CONCATENATE($A305,G$1),'Исх-фото'!$A$2:$F$4000,6,FALSE),"-")</f>
        <v>-</v>
      </c>
      <c r="H305" s="9" t="str">
        <f>IFERROR(VLOOKUP(CONCATENATE($A305,H$1),'Исх-фото'!$A$2:$F$4000,6,FALSE),"-")</f>
        <v>-</v>
      </c>
      <c r="I305" s="9" t="str">
        <f>IFERROR(VLOOKUP(CONCATENATE($A305,I$1),'Исх-фото'!$A$2:$F$4000,6,FALSE),"-")</f>
        <v>-</v>
      </c>
      <c r="J305" s="9" t="str">
        <f>IFERROR(VLOOKUP(CONCATENATE($A305,J$1),'Исх-фото'!$A$2:$F$4000,6,FALSE),"-")</f>
        <v>-</v>
      </c>
      <c r="K305" s="9" t="str">
        <f>IFERROR(VLOOKUP(CONCATENATE($A305,K$1),'Исх-фото'!$A$2:$F$4000,6,FALSE),"-")</f>
        <v>-</v>
      </c>
      <c r="L305" s="9" t="str">
        <f>IFERROR(VLOOKUP(CONCATENATE($A305,L$1),'Исх-фото'!$A$2:$F$4000,6,FALSE),"-")</f>
        <v>-</v>
      </c>
      <c r="M305" s="9" t="str">
        <f>IFERROR(VLOOKUP(CONCATENATE($A305,M$1),'Исх-фото'!$A$2:$F$4000,6,FALSE),"-")</f>
        <v>-</v>
      </c>
      <c r="N305" s="9" t="str">
        <f>IFERROR(VLOOKUP(CONCATENATE($A305,N$1),'Исх-фото'!$A$2:$F$4000,6,FALSE),"-")</f>
        <v>-</v>
      </c>
      <c r="O305" s="9" t="str">
        <f>IFERROR(VLOOKUP(CONCATENATE($A305,O$1),'Исх-фото'!$A$2:$F$4000,6,FALSE),"-")</f>
        <v>-</v>
      </c>
      <c r="P305" s="9" t="str">
        <f>IFERROR(VLOOKUP(CONCATENATE($A305,P$1),'Исх-фото'!$A$2:$F$4000,6,FALSE),"-")</f>
        <v>-</v>
      </c>
      <c r="Q305" s="9" t="str">
        <f>IFERROR(VLOOKUP(CONCATENATE($A305,Q$1),'Исх-фото'!$A$2:$F$4000,6,FALSE),"-")</f>
        <v>НЕТ</v>
      </c>
      <c r="R305" s="9" t="str">
        <f>IFERROR(VLOOKUP(CONCATENATE($A305,R$1),'Исх-фото'!$A$2:$F$4000,6,FALSE),"-")</f>
        <v>-</v>
      </c>
      <c r="S305" s="9" t="str">
        <f>IFERROR(VLOOKUP(CONCATENATE($A305,S$1),'Исх-фото'!$A$2:$F$4000,6,FALSE),"-")</f>
        <v>-</v>
      </c>
      <c r="T305" s="9" t="str">
        <f>IFERROR(VLOOKUP(CONCATENATE($A305,T$1),'Исх-фото'!$A$2:$F$4000,6,FALSE),"-")</f>
        <v>НЕТ</v>
      </c>
      <c r="U305" s="9" t="str">
        <f>IFERROR(VLOOKUP(CONCATENATE($A305,U$1),'Исх-фото'!$A$2:$F$4000,6,FALSE),"-")</f>
        <v>ДА</v>
      </c>
      <c r="V305" s="9" t="str">
        <f>IFERROR(VLOOKUP(CONCATENATE($A305,V$1),'Исх-фото'!$A$2:$F$4000,6,FALSE),"-")</f>
        <v>-</v>
      </c>
      <c r="W305" s="9" t="str">
        <f>IFERROR(VLOOKUP(CONCATENATE($A305,W$1),'Исх-фото'!$A$2:$F$4000,6,FALSE),"-")</f>
        <v>-</v>
      </c>
      <c r="X305" s="9" t="str">
        <f>IFERROR(VLOOKUP(CONCATENATE($A305,X$1),'Исх-фото'!$A$2:$F$4000,6,FALSE),"-")</f>
        <v>-</v>
      </c>
      <c r="Y305" s="9" t="str">
        <f>IFERROR(VLOOKUP(CONCATENATE($A305,Y$1),'Исх-фото'!$A$2:$F$4000,6,FALSE),"-")</f>
        <v>-</v>
      </c>
      <c r="Z305" s="9" t="str">
        <f>IFERROR(VLOOKUP(CONCATENATE($A305,Z$1),'Исх-фото'!$A$2:$F$4000,6,FALSE),"-")</f>
        <v>ДА</v>
      </c>
      <c r="AA305" s="9" t="str">
        <f>IFERROR(VLOOKUP(CONCATENATE($A305,AA$1),'Исх-фото'!$A$2:$F$4000,6,FALSE),"-")</f>
        <v>-</v>
      </c>
      <c r="AB305" s="9" t="str">
        <f>IFERROR(VLOOKUP(CONCATENATE($A305,AB$1),'Исх-фото'!$A$2:$F$4000,6,FALSE),"-")</f>
        <v>-</v>
      </c>
      <c r="AC305" s="9" t="str">
        <f>IFERROR(VLOOKUP(CONCATENATE($A305,AC$1),'Исх-фото'!$A$2:$F$4000,6,FALSE),"-")</f>
        <v>-</v>
      </c>
      <c r="AD305" s="9" t="str">
        <f>IFERROR(VLOOKUP(CONCATENATE($A305,AD$1),'Исх-фото'!$A$2:$F$4000,6,FALSE),"-")</f>
        <v>-</v>
      </c>
      <c r="AE305" s="9" t="str">
        <f>IFERROR(VLOOKUP(CONCATENATE($A305,AE$1),'Исх-фото'!$A$2:$F$4000,6,FALSE),"-")</f>
        <v>-</v>
      </c>
      <c r="AF305" s="9" t="str">
        <f>IFERROR(VLOOKUP(CONCATENATE($A305,AF$1),'Исх-фото'!$A$2:$F$4000,6,FALSE),"-")</f>
        <v>-</v>
      </c>
      <c r="AG305" s="9" t="str">
        <f>IFERROR(VLOOKUP(CONCATENATE($A305,AG$1),'Исх-фото'!$A$2:$F$4000,6,FALSE),"-")</f>
        <v>ДА</v>
      </c>
      <c r="AH305" s="9" t="str">
        <f>IFERROR(VLOOKUP(CONCATENATE($A305,AH$1),'Исх-фото'!$A$2:$F$4000,6,FALSE),"-")</f>
        <v>-</v>
      </c>
      <c r="AI305" s="9" t="str">
        <f>IFERROR(VLOOKUP(CONCATENATE($A305,AI$1),'Исх-фото'!$A$2:$F$4000,6,FALSE),"-")</f>
        <v>НЕТ</v>
      </c>
      <c r="AJ305" s="9" t="str">
        <f>IFERROR(VLOOKUP(CONCATENATE($A305,AJ$1),'Исх-фото'!$A$2:$F$4000,6,FALSE),"-")</f>
        <v>НЕТ</v>
      </c>
      <c r="AK305" s="9" t="str">
        <f>IFERROR(VLOOKUP(CONCATENATE($A305,AK$1),'Исх-фото'!$A$2:$F$4000,6,FALSE),"-")</f>
        <v>ДА</v>
      </c>
      <c r="AL305" s="9" t="str">
        <f>IFERROR(VLOOKUP(CONCATENATE($A305,AL$1),'Исх-фото'!$A$2:$F$4000,6,FALSE),"-")</f>
        <v>НЕТ</v>
      </c>
      <c r="AM305" s="9" t="str">
        <f>IFERROR(VLOOKUP(CONCATENATE($A305,AM$1),'Исх-фото'!$A$2:$F$4000,6,FALSE),"-")</f>
        <v>ДА</v>
      </c>
      <c r="AN305" s="9" t="str">
        <f>IFERROR(VLOOKUP(CONCATENATE($A305,AN$1),'Исх-фото'!$A$2:$F$4000,6,FALSE),"-")</f>
        <v>ДА</v>
      </c>
      <c r="AO305" s="9" t="str">
        <f>IFERROR(VLOOKUP(CONCATENATE($A305,AO$1),'Исх-фото'!$A$2:$F$4000,6,FALSE),"-")</f>
        <v>-</v>
      </c>
      <c r="AP305" s="9" t="str">
        <f>IFERROR(VLOOKUP(CONCATENATE($A305,AP$1),'Исх-фото'!$A$2:$F$4000,6,FALSE),"-")</f>
        <v>НЕТ</v>
      </c>
      <c r="AQ305" s="9" t="str">
        <f>IFERROR(VLOOKUP(CONCATENATE($A305,AQ$1),'Исх-фото'!$A$2:$F$4000,6,FALSE),"-")</f>
        <v>-</v>
      </c>
      <c r="AR305" s="9" t="str">
        <f>IFERROR(VLOOKUP(CONCATENATE($A305,AR$1),'Исх-фото'!$A$2:$F$4000,6,FALSE),"-")</f>
        <v>-</v>
      </c>
      <c r="AS305" s="9" t="str">
        <f>IFERROR(VLOOKUP(CONCATENATE($A305,AS$1),'Исх-фото'!$A$2:$F$4000,6,FALSE),"-")</f>
        <v>ДА</v>
      </c>
      <c r="AT305" s="9" t="str">
        <f>IFERROR(VLOOKUP(CONCATENATE($A305,AT$1),'Исх-фото'!$A$2:$F$4000,6,FALSE),"-")</f>
        <v>-</v>
      </c>
      <c r="AU305" s="9" t="str">
        <f>IFERROR(VLOOKUP(CONCATENATE($A305,AU$1),'Исх-фото'!$A$2:$F$4000,6,FALSE),"-")</f>
        <v>-</v>
      </c>
      <c r="AV305" s="9" t="str">
        <f>IFERROR(VLOOKUP(CONCATENATE($A305,AV$1),'Исх-фото'!$A$2:$F$4000,6,FALSE),"-")</f>
        <v>-</v>
      </c>
      <c r="AW305" s="9" t="str">
        <f>IFERROR(VLOOKUP(CONCATENATE($A305,AW$1),'Исх-фото'!$A$2:$F$4000,6,FALSE),"-")</f>
        <v>НЕТ</v>
      </c>
      <c r="AX305" s="9" t="str">
        <f>IFERROR(VLOOKUP(CONCATENATE($A305,AX$1),'Исх-фото'!$A$2:$F$4000,6,FALSE),"-")</f>
        <v>-</v>
      </c>
      <c r="AY305" s="9" t="str">
        <f>IFERROR(VLOOKUP(CONCATENATE($A305,AY$1),'Исх-фото'!$A$2:$F$4000,6,FALSE),"-")</f>
        <v>-</v>
      </c>
      <c r="AZ305" s="9" t="str">
        <f>IFERROR(VLOOKUP(CONCATENATE($A305,AZ$1),'Исх-фото'!$A$2:$F$4000,6,FALSE),"-")</f>
        <v>-</v>
      </c>
      <c r="BA305" s="9" t="str">
        <f>IFERROR(VLOOKUP(CONCATENATE($A305,BA$1),'Исх-фото'!$A$2:$F$4000,6,FALSE),"-")</f>
        <v>-</v>
      </c>
      <c r="BB305" s="9" t="str">
        <f>IFERROR(VLOOKUP(CONCATENATE($A305,BB$1),'Исх-фото'!$A$2:$F$4000,6,FALSE),"-")</f>
        <v>НЕТ</v>
      </c>
      <c r="BC305" s="9" t="str">
        <f>IFERROR(VLOOKUP(CONCATENATE($A305,BC$1),'Исх-фото'!$A$2:$F$4000,6,FALSE),"-")</f>
        <v>НЕТ</v>
      </c>
      <c r="BD305" s="9" t="str">
        <f>IFERROR(VLOOKUP(CONCATENATE($A305,BD$1),'Исх-фото'!$A$2:$F$4000,6,FALSE),"-")</f>
        <v>-</v>
      </c>
      <c r="BE305" s="9" t="str">
        <f>IFERROR(VLOOKUP(CONCATENATE($A305,BE$1),'Исх-фото'!$A$2:$F$4000,6,FALSE),"-")</f>
        <v>НЕТ</v>
      </c>
      <c r="BF305" s="9" t="str">
        <f>IFERROR(VLOOKUP(CONCATENATE($A305,BF$1),'Исх-фото'!$A$2:$F$4000,6,FALSE),"-")</f>
        <v>-</v>
      </c>
      <c r="BG305" s="9" t="str">
        <f>IFERROR(VLOOKUP(CONCATENATE($A305,BG$1),'Исх-фото'!$A$2:$F$4000,6,FALSE),"-")</f>
        <v>-</v>
      </c>
      <c r="BH305" s="9" t="str">
        <f>IFERROR(VLOOKUP(CONCATENATE($A305,BH$1),'Исх-фото'!$A$2:$F$4000,6,FALSE),"-")</f>
        <v>-</v>
      </c>
      <c r="BI305" s="9" t="str">
        <f>IFERROR(VLOOKUP(CONCATENATE($A305,BI$1),'Исх-фото'!$A$2:$F$4000,6,FALSE),"-")</f>
        <v>-</v>
      </c>
      <c r="BJ305" s="37"/>
      <c r="BK305" s="42"/>
      <c r="BR305" s="25"/>
      <c r="BS305" s="25"/>
      <c r="BV305" s="25"/>
      <c r="BW305" s="25"/>
      <c r="BX305" s="25"/>
    </row>
    <row r="306" spans="1:76">
      <c r="A306" s="38">
        <f t="shared" si="39"/>
        <v>107</v>
      </c>
      <c r="B306" s="36">
        <f t="shared" si="41"/>
        <v>51</v>
      </c>
      <c r="C306" s="36">
        <f t="shared" si="41"/>
        <v>3</v>
      </c>
      <c r="D306" s="9" t="str">
        <f>IFERROR(VLOOKUP(CONCATENATE($A306,D$1),'Исх-фото'!$A$2:$F$4000,6,FALSE),"-")</f>
        <v>ДА</v>
      </c>
      <c r="E306" s="9" t="str">
        <f>IFERROR(VLOOKUP(CONCATENATE($A306,E$1),'Исх-фото'!$A$2:$F$4000,6,FALSE),"-")</f>
        <v>-</v>
      </c>
      <c r="F306" s="9" t="str">
        <f>IFERROR(VLOOKUP(CONCATENATE($A306,F$1),'Исх-фото'!$A$2:$F$4000,6,FALSE),"-")</f>
        <v>-</v>
      </c>
      <c r="G306" s="9" t="str">
        <f>IFERROR(VLOOKUP(CONCATENATE($A306,G$1),'Исх-фото'!$A$2:$F$4000,6,FALSE),"-")</f>
        <v>-</v>
      </c>
      <c r="H306" s="9" t="str">
        <f>IFERROR(VLOOKUP(CONCATENATE($A306,H$1),'Исх-фото'!$A$2:$F$4000,6,FALSE),"-")</f>
        <v>-</v>
      </c>
      <c r="I306" s="9" t="str">
        <f>IFERROR(VLOOKUP(CONCATENATE($A306,I$1),'Исх-фото'!$A$2:$F$4000,6,FALSE),"-")</f>
        <v>-</v>
      </c>
      <c r="J306" s="9" t="str">
        <f>IFERROR(VLOOKUP(CONCATENATE($A306,J$1),'Исх-фото'!$A$2:$F$4000,6,FALSE),"-")</f>
        <v>-</v>
      </c>
      <c r="K306" s="9" t="str">
        <f>IFERROR(VLOOKUP(CONCATENATE($A306,K$1),'Исх-фото'!$A$2:$F$4000,6,FALSE),"-")</f>
        <v>-</v>
      </c>
      <c r="L306" s="9" t="str">
        <f>IFERROR(VLOOKUP(CONCATENATE($A306,L$1),'Исх-фото'!$A$2:$F$4000,6,FALSE),"-")</f>
        <v>-</v>
      </c>
      <c r="M306" s="9" t="str">
        <f>IFERROR(VLOOKUP(CONCATENATE($A306,M$1),'Исх-фото'!$A$2:$F$4000,6,FALSE),"-")</f>
        <v>ДА</v>
      </c>
      <c r="N306" s="9" t="str">
        <f>IFERROR(VLOOKUP(CONCATENATE($A306,N$1),'Исх-фото'!$A$2:$F$4000,6,FALSE),"-")</f>
        <v>-</v>
      </c>
      <c r="O306" s="9" t="str">
        <f>IFERROR(VLOOKUP(CONCATENATE($A306,O$1),'Исх-фото'!$A$2:$F$4000,6,FALSE),"-")</f>
        <v>-</v>
      </c>
      <c r="P306" s="9" t="str">
        <f>IFERROR(VLOOKUP(CONCATENATE($A306,P$1),'Исх-фото'!$A$2:$F$4000,6,FALSE),"-")</f>
        <v>-</v>
      </c>
      <c r="Q306" s="9" t="str">
        <f>IFERROR(VLOOKUP(CONCATENATE($A306,Q$1),'Исх-фото'!$A$2:$F$4000,6,FALSE),"-")</f>
        <v>НЕТ</v>
      </c>
      <c r="R306" s="9" t="str">
        <f>IFERROR(VLOOKUP(CONCATENATE($A306,R$1),'Исх-фото'!$A$2:$F$4000,6,FALSE),"-")</f>
        <v>-</v>
      </c>
      <c r="S306" s="9" t="str">
        <f>IFERROR(VLOOKUP(CONCATENATE($A306,S$1),'Исх-фото'!$A$2:$F$4000,6,FALSE),"-")</f>
        <v>НЕТ</v>
      </c>
      <c r="T306" s="9" t="str">
        <f>IFERROR(VLOOKUP(CONCATENATE($A306,T$1),'Исх-фото'!$A$2:$F$4000,6,FALSE),"-")</f>
        <v>НЕТ</v>
      </c>
      <c r="U306" s="9" t="str">
        <f>IFERROR(VLOOKUP(CONCATENATE($A306,U$1),'Исх-фото'!$A$2:$F$4000,6,FALSE),"-")</f>
        <v>ДА</v>
      </c>
      <c r="V306" s="9" t="str">
        <f>IFERROR(VLOOKUP(CONCATENATE($A306,V$1),'Исх-фото'!$A$2:$F$4000,6,FALSE),"-")</f>
        <v>-</v>
      </c>
      <c r="W306" s="9" t="str">
        <f>IFERROR(VLOOKUP(CONCATENATE($A306,W$1),'Исх-фото'!$A$2:$F$4000,6,FALSE),"-")</f>
        <v>-</v>
      </c>
      <c r="X306" s="9" t="str">
        <f>IFERROR(VLOOKUP(CONCATENATE($A306,X$1),'Исх-фото'!$A$2:$F$4000,6,FALSE),"-")</f>
        <v>-</v>
      </c>
      <c r="Y306" s="9" t="str">
        <f>IFERROR(VLOOKUP(CONCATENATE($A306,Y$1),'Исх-фото'!$A$2:$F$4000,6,FALSE),"-")</f>
        <v>-</v>
      </c>
      <c r="Z306" s="9" t="str">
        <f>IFERROR(VLOOKUP(CONCATENATE($A306,Z$1),'Исх-фото'!$A$2:$F$4000,6,FALSE),"-")</f>
        <v>ДА</v>
      </c>
      <c r="AA306" s="9" t="str">
        <f>IFERROR(VLOOKUP(CONCATENATE($A306,AA$1),'Исх-фото'!$A$2:$F$4000,6,FALSE),"-")</f>
        <v>-</v>
      </c>
      <c r="AB306" s="9" t="str">
        <f>IFERROR(VLOOKUP(CONCATENATE($A306,AB$1),'Исх-фото'!$A$2:$F$4000,6,FALSE),"-")</f>
        <v>ДА</v>
      </c>
      <c r="AC306" s="9" t="str">
        <f>IFERROR(VLOOKUP(CONCATENATE($A306,AC$1),'Исх-фото'!$A$2:$F$4000,6,FALSE),"-")</f>
        <v>НЕТ</v>
      </c>
      <c r="AD306" s="9" t="str">
        <f>IFERROR(VLOOKUP(CONCATENATE($A306,AD$1),'Исх-фото'!$A$2:$F$4000,6,FALSE),"-")</f>
        <v>-</v>
      </c>
      <c r="AE306" s="9" t="str">
        <f>IFERROR(VLOOKUP(CONCATENATE($A306,AE$1),'Исх-фото'!$A$2:$F$4000,6,FALSE),"-")</f>
        <v>-</v>
      </c>
      <c r="AF306" s="9" t="str">
        <f>IFERROR(VLOOKUP(CONCATENATE($A306,AF$1),'Исх-фото'!$A$2:$F$4000,6,FALSE),"-")</f>
        <v>-</v>
      </c>
      <c r="AG306" s="9" t="str">
        <f>IFERROR(VLOOKUP(CONCATENATE($A306,AG$1),'Исх-фото'!$A$2:$F$4000,6,FALSE),"-")</f>
        <v>ДА</v>
      </c>
      <c r="AH306" s="9" t="str">
        <f>IFERROR(VLOOKUP(CONCATENATE($A306,AH$1),'Исх-фото'!$A$2:$F$4000,6,FALSE),"-")</f>
        <v>-</v>
      </c>
      <c r="AI306" s="9" t="str">
        <f>IFERROR(VLOOKUP(CONCATENATE($A306,AI$1),'Исх-фото'!$A$2:$F$4000,6,FALSE),"-")</f>
        <v>НЕТ</v>
      </c>
      <c r="AJ306" s="9" t="str">
        <f>IFERROR(VLOOKUP(CONCATENATE($A306,AJ$1),'Исх-фото'!$A$2:$F$4000,6,FALSE),"-")</f>
        <v>НЕТ</v>
      </c>
      <c r="AK306" s="9" t="str">
        <f>IFERROR(VLOOKUP(CONCATENATE($A306,AK$1),'Исх-фото'!$A$2:$F$4000,6,FALSE),"-")</f>
        <v>-</v>
      </c>
      <c r="AL306" s="9" t="str">
        <f>IFERROR(VLOOKUP(CONCATENATE($A306,AL$1),'Исх-фото'!$A$2:$F$4000,6,FALSE),"-")</f>
        <v>НЕТ</v>
      </c>
      <c r="AM306" s="9" t="str">
        <f>IFERROR(VLOOKUP(CONCATENATE($A306,AM$1),'Исх-фото'!$A$2:$F$4000,6,FALSE),"-")</f>
        <v>ДА</v>
      </c>
      <c r="AN306" s="9" t="str">
        <f>IFERROR(VLOOKUP(CONCATENATE($A306,AN$1),'Исх-фото'!$A$2:$F$4000,6,FALSE),"-")</f>
        <v>ДА</v>
      </c>
      <c r="AO306" s="9" t="str">
        <f>IFERROR(VLOOKUP(CONCATENATE($A306,AO$1),'Исх-фото'!$A$2:$F$4000,6,FALSE),"-")</f>
        <v>НЕТ</v>
      </c>
      <c r="AP306" s="9" t="str">
        <f>IFERROR(VLOOKUP(CONCATENATE($A306,AP$1),'Исх-фото'!$A$2:$F$4000,6,FALSE),"-")</f>
        <v>НЕТ</v>
      </c>
      <c r="AQ306" s="9" t="str">
        <f>IFERROR(VLOOKUP(CONCATENATE($A306,AQ$1),'Исх-фото'!$A$2:$F$4000,6,FALSE),"-")</f>
        <v>-</v>
      </c>
      <c r="AR306" s="9" t="str">
        <f>IFERROR(VLOOKUP(CONCATENATE($A306,AR$1),'Исх-фото'!$A$2:$F$4000,6,FALSE),"-")</f>
        <v>-</v>
      </c>
      <c r="AS306" s="9" t="str">
        <f>IFERROR(VLOOKUP(CONCATENATE($A306,AS$1),'Исх-фото'!$A$2:$F$4000,6,FALSE),"-")</f>
        <v>ДА</v>
      </c>
      <c r="AT306" s="9" t="str">
        <f>IFERROR(VLOOKUP(CONCATENATE($A306,AT$1),'Исх-фото'!$A$2:$F$4000,6,FALSE),"-")</f>
        <v>-</v>
      </c>
      <c r="AU306" s="9" t="str">
        <f>IFERROR(VLOOKUP(CONCATENATE($A306,AU$1),'Исх-фото'!$A$2:$F$4000,6,FALSE),"-")</f>
        <v>-</v>
      </c>
      <c r="AV306" s="9" t="str">
        <f>IFERROR(VLOOKUP(CONCATENATE($A306,AV$1),'Исх-фото'!$A$2:$F$4000,6,FALSE),"-")</f>
        <v>-</v>
      </c>
      <c r="AW306" s="9" t="str">
        <f>IFERROR(VLOOKUP(CONCATENATE($A306,AW$1),'Исх-фото'!$A$2:$F$4000,6,FALSE),"-")</f>
        <v>НЕТ</v>
      </c>
      <c r="AX306" s="9" t="str">
        <f>IFERROR(VLOOKUP(CONCATENATE($A306,AX$1),'Исх-фото'!$A$2:$F$4000,6,FALSE),"-")</f>
        <v>-</v>
      </c>
      <c r="AY306" s="9" t="str">
        <f>IFERROR(VLOOKUP(CONCATENATE($A306,AY$1),'Исх-фото'!$A$2:$F$4000,6,FALSE),"-")</f>
        <v>-</v>
      </c>
      <c r="AZ306" s="9" t="str">
        <f>IFERROR(VLOOKUP(CONCATENATE($A306,AZ$1),'Исх-фото'!$A$2:$F$4000,6,FALSE),"-")</f>
        <v>-</v>
      </c>
      <c r="BA306" s="9" t="str">
        <f>IFERROR(VLOOKUP(CONCATENATE($A306,BA$1),'Исх-фото'!$A$2:$F$4000,6,FALSE),"-")</f>
        <v>-</v>
      </c>
      <c r="BB306" s="9" t="str">
        <f>IFERROR(VLOOKUP(CONCATENATE($A306,BB$1),'Исх-фото'!$A$2:$F$4000,6,FALSE),"-")</f>
        <v>НЕТ</v>
      </c>
      <c r="BC306" s="9" t="str">
        <f>IFERROR(VLOOKUP(CONCATENATE($A306,BC$1),'Исх-фото'!$A$2:$F$4000,6,FALSE),"-")</f>
        <v>НЕТ</v>
      </c>
      <c r="BD306" s="9" t="str">
        <f>IFERROR(VLOOKUP(CONCATENATE($A306,BD$1),'Исх-фото'!$A$2:$F$4000,6,FALSE),"-")</f>
        <v>-</v>
      </c>
      <c r="BE306" s="9" t="str">
        <f>IFERROR(VLOOKUP(CONCATENATE($A306,BE$1),'Исх-фото'!$A$2:$F$4000,6,FALSE),"-")</f>
        <v>ДА</v>
      </c>
      <c r="BF306" s="9" t="str">
        <f>IFERROR(VLOOKUP(CONCATENATE($A306,BF$1),'Исх-фото'!$A$2:$F$4000,6,FALSE),"-")</f>
        <v>-</v>
      </c>
      <c r="BG306" s="9" t="str">
        <f>IFERROR(VLOOKUP(CONCATENATE($A306,BG$1),'Исх-фото'!$A$2:$F$4000,6,FALSE),"-")</f>
        <v>-</v>
      </c>
      <c r="BH306" s="9" t="str">
        <f>IFERROR(VLOOKUP(CONCATENATE($A306,BH$1),'Исх-фото'!$A$2:$F$4000,6,FALSE),"-")</f>
        <v>-</v>
      </c>
      <c r="BI306" s="9" t="str">
        <f>IFERROR(VLOOKUP(CONCATENATE($A306,BI$1),'Исх-фото'!$A$2:$F$4000,6,FALSE),"-")</f>
        <v>НЕТ</v>
      </c>
      <c r="BJ306" s="37"/>
      <c r="BK306" s="42"/>
      <c r="BR306" s="25"/>
      <c r="BS306" s="25"/>
      <c r="BV306" s="25"/>
      <c r="BW306" s="25"/>
      <c r="BX306" s="25"/>
    </row>
    <row r="307" spans="1:76">
      <c r="A307" s="38">
        <f t="shared" si="39"/>
        <v>108</v>
      </c>
      <c r="B307" s="36">
        <f t="shared" si="41"/>
        <v>52</v>
      </c>
      <c r="C307" s="36">
        <f t="shared" si="41"/>
        <v>1</v>
      </c>
      <c r="D307" s="9" t="str">
        <f>IFERROR(VLOOKUP(CONCATENATE($A307,D$1),'Исх-фото'!$A$2:$F$4000,6,FALSE),"-")</f>
        <v>НЕТ</v>
      </c>
      <c r="E307" s="9" t="str">
        <f>IFERROR(VLOOKUP(CONCATENATE($A307,E$1),'Исх-фото'!$A$2:$F$4000,6,FALSE),"-")</f>
        <v>-</v>
      </c>
      <c r="F307" s="9" t="str">
        <f>IFERROR(VLOOKUP(CONCATENATE($A307,F$1),'Исх-фото'!$A$2:$F$4000,6,FALSE),"-")</f>
        <v>-</v>
      </c>
      <c r="G307" s="9" t="str">
        <f>IFERROR(VLOOKUP(CONCATENATE($A307,G$1),'Исх-фото'!$A$2:$F$4000,6,FALSE),"-")</f>
        <v>-</v>
      </c>
      <c r="H307" s="9" t="str">
        <f>IFERROR(VLOOKUP(CONCATENATE($A307,H$1),'Исх-фото'!$A$2:$F$4000,6,FALSE),"-")</f>
        <v>-</v>
      </c>
      <c r="I307" s="9" t="str">
        <f>IFERROR(VLOOKUP(CONCATENATE($A307,I$1),'Исх-фото'!$A$2:$F$4000,6,FALSE),"-")</f>
        <v>-</v>
      </c>
      <c r="J307" s="9" t="str">
        <f>IFERROR(VLOOKUP(CONCATENATE($A307,J$1),'Исх-фото'!$A$2:$F$4000,6,FALSE),"-")</f>
        <v>-</v>
      </c>
      <c r="K307" s="9" t="str">
        <f>IFERROR(VLOOKUP(CONCATENATE($A307,K$1),'Исх-фото'!$A$2:$F$4000,6,FALSE),"-")</f>
        <v>-</v>
      </c>
      <c r="L307" s="9" t="str">
        <f>IFERROR(VLOOKUP(CONCATENATE($A307,L$1),'Исх-фото'!$A$2:$F$4000,6,FALSE),"-")</f>
        <v>-</v>
      </c>
      <c r="M307" s="9" t="str">
        <f>IFERROR(VLOOKUP(CONCATENATE($A307,M$1),'Исх-фото'!$A$2:$F$4000,6,FALSE),"-")</f>
        <v>НЕТ</v>
      </c>
      <c r="N307" s="9" t="str">
        <f>IFERROR(VLOOKUP(CONCATENATE($A307,N$1),'Исх-фото'!$A$2:$F$4000,6,FALSE),"-")</f>
        <v>-</v>
      </c>
      <c r="O307" s="9" t="str">
        <f>IFERROR(VLOOKUP(CONCATENATE($A307,O$1),'Исх-фото'!$A$2:$F$4000,6,FALSE),"-")</f>
        <v>-</v>
      </c>
      <c r="P307" s="9" t="str">
        <f>IFERROR(VLOOKUP(CONCATENATE($A307,P$1),'Исх-фото'!$A$2:$F$4000,6,FALSE),"-")</f>
        <v>-</v>
      </c>
      <c r="Q307" s="9" t="str">
        <f>IFERROR(VLOOKUP(CONCATENATE($A307,Q$1),'Исх-фото'!$A$2:$F$4000,6,FALSE),"-")</f>
        <v>НЕТ</v>
      </c>
      <c r="R307" s="9" t="str">
        <f>IFERROR(VLOOKUP(CONCATENATE($A307,R$1),'Исх-фото'!$A$2:$F$4000,6,FALSE),"-")</f>
        <v>-</v>
      </c>
      <c r="S307" s="9" t="str">
        <f>IFERROR(VLOOKUP(CONCATENATE($A307,S$1),'Исх-фото'!$A$2:$F$4000,6,FALSE),"-")</f>
        <v>ДА</v>
      </c>
      <c r="T307" s="9" t="str">
        <f>IFERROR(VLOOKUP(CONCATENATE($A307,T$1),'Исх-фото'!$A$2:$F$4000,6,FALSE),"-")</f>
        <v>НЕТ</v>
      </c>
      <c r="U307" s="9" t="str">
        <f>IFERROR(VLOOKUP(CONCATENATE($A307,U$1),'Исх-фото'!$A$2:$F$4000,6,FALSE),"-")</f>
        <v>ДА</v>
      </c>
      <c r="V307" s="9" t="str">
        <f>IFERROR(VLOOKUP(CONCATENATE($A307,V$1),'Исх-фото'!$A$2:$F$4000,6,FALSE),"-")</f>
        <v>-</v>
      </c>
      <c r="W307" s="9" t="str">
        <f>IFERROR(VLOOKUP(CONCATENATE($A307,W$1),'Исх-фото'!$A$2:$F$4000,6,FALSE),"-")</f>
        <v>-</v>
      </c>
      <c r="X307" s="9" t="str">
        <f>IFERROR(VLOOKUP(CONCATENATE($A307,X$1),'Исх-фото'!$A$2:$F$4000,6,FALSE),"-")</f>
        <v>-</v>
      </c>
      <c r="Y307" s="9" t="str">
        <f>IFERROR(VLOOKUP(CONCATENATE($A307,Y$1),'Исх-фото'!$A$2:$F$4000,6,FALSE),"-")</f>
        <v>-</v>
      </c>
      <c r="Z307" s="9" t="str">
        <f>IFERROR(VLOOKUP(CONCATENATE($A307,Z$1),'Исх-фото'!$A$2:$F$4000,6,FALSE),"-")</f>
        <v>ДА</v>
      </c>
      <c r="AA307" s="9" t="str">
        <f>IFERROR(VLOOKUP(CONCATENATE($A307,AA$1),'Исх-фото'!$A$2:$F$4000,6,FALSE),"-")</f>
        <v>-</v>
      </c>
      <c r="AB307" s="9" t="str">
        <f>IFERROR(VLOOKUP(CONCATENATE($A307,AB$1),'Исх-фото'!$A$2:$F$4000,6,FALSE),"-")</f>
        <v>НЕТ</v>
      </c>
      <c r="AC307" s="9" t="str">
        <f>IFERROR(VLOOKUP(CONCATENATE($A307,AC$1),'Исх-фото'!$A$2:$F$4000,6,FALSE),"-")</f>
        <v>НЕТ</v>
      </c>
      <c r="AD307" s="9" t="str">
        <f>IFERROR(VLOOKUP(CONCATENATE($A307,AD$1),'Исх-фото'!$A$2:$F$4000,6,FALSE),"-")</f>
        <v>-</v>
      </c>
      <c r="AE307" s="9" t="str">
        <f>IFERROR(VLOOKUP(CONCATENATE($A307,AE$1),'Исх-фото'!$A$2:$F$4000,6,FALSE),"-")</f>
        <v>-</v>
      </c>
      <c r="AF307" s="9" t="str">
        <f>IFERROR(VLOOKUP(CONCATENATE($A307,AF$1),'Исх-фото'!$A$2:$F$4000,6,FALSE),"-")</f>
        <v>-</v>
      </c>
      <c r="AG307" s="9" t="str">
        <f>IFERROR(VLOOKUP(CONCATENATE($A307,AG$1),'Исх-фото'!$A$2:$F$4000,6,FALSE),"-")</f>
        <v>ДА</v>
      </c>
      <c r="AH307" s="9" t="str">
        <f>IFERROR(VLOOKUP(CONCATENATE($A307,AH$1),'Исх-фото'!$A$2:$F$4000,6,FALSE),"-")</f>
        <v>-</v>
      </c>
      <c r="AI307" s="9" t="str">
        <f>IFERROR(VLOOKUP(CONCATENATE($A307,AI$1),'Исх-фото'!$A$2:$F$4000,6,FALSE),"-")</f>
        <v>НЕТ</v>
      </c>
      <c r="AJ307" s="9" t="str">
        <f>IFERROR(VLOOKUP(CONCATENATE($A307,AJ$1),'Исх-фото'!$A$2:$F$4000,6,FALSE),"-")</f>
        <v>НЕТ</v>
      </c>
      <c r="AK307" s="9" t="str">
        <f>IFERROR(VLOOKUP(CONCATENATE($A307,AK$1),'Исх-фото'!$A$2:$F$4000,6,FALSE),"-")</f>
        <v>-</v>
      </c>
      <c r="AL307" s="9" t="str">
        <f>IFERROR(VLOOKUP(CONCATENATE($A307,AL$1),'Исх-фото'!$A$2:$F$4000,6,FALSE),"-")</f>
        <v>НЕТ</v>
      </c>
      <c r="AM307" s="9" t="str">
        <f>IFERROR(VLOOKUP(CONCATENATE($A307,AM$1),'Исх-фото'!$A$2:$F$4000,6,FALSE),"-")</f>
        <v>ДА</v>
      </c>
      <c r="AN307" s="9" t="str">
        <f>IFERROR(VLOOKUP(CONCATENATE($A307,AN$1),'Исх-фото'!$A$2:$F$4000,6,FALSE),"-")</f>
        <v>ДА</v>
      </c>
      <c r="AO307" s="9" t="str">
        <f>IFERROR(VLOOKUP(CONCATENATE($A307,AO$1),'Исх-фото'!$A$2:$F$4000,6,FALSE),"-")</f>
        <v>-</v>
      </c>
      <c r="AP307" s="9" t="str">
        <f>IFERROR(VLOOKUP(CONCATENATE($A307,AP$1),'Исх-фото'!$A$2:$F$4000,6,FALSE),"-")</f>
        <v>НЕТ</v>
      </c>
      <c r="AQ307" s="9" t="str">
        <f>IFERROR(VLOOKUP(CONCATENATE($A307,AQ$1),'Исх-фото'!$A$2:$F$4000,6,FALSE),"-")</f>
        <v>-</v>
      </c>
      <c r="AR307" s="9" t="str">
        <f>IFERROR(VLOOKUP(CONCATENATE($A307,AR$1),'Исх-фото'!$A$2:$F$4000,6,FALSE),"-")</f>
        <v>-</v>
      </c>
      <c r="AS307" s="9" t="str">
        <f>IFERROR(VLOOKUP(CONCATENATE($A307,AS$1),'Исх-фото'!$A$2:$F$4000,6,FALSE),"-")</f>
        <v>-</v>
      </c>
      <c r="AT307" s="9" t="str">
        <f>IFERROR(VLOOKUP(CONCATENATE($A307,AT$1),'Исх-фото'!$A$2:$F$4000,6,FALSE),"-")</f>
        <v>-</v>
      </c>
      <c r="AU307" s="9" t="str">
        <f>IFERROR(VLOOKUP(CONCATENATE($A307,AU$1),'Исх-фото'!$A$2:$F$4000,6,FALSE),"-")</f>
        <v>ДА</v>
      </c>
      <c r="AV307" s="9" t="str">
        <f>IFERROR(VLOOKUP(CONCATENATE($A307,AV$1),'Исх-фото'!$A$2:$F$4000,6,FALSE),"-")</f>
        <v>-</v>
      </c>
      <c r="AW307" s="9" t="str">
        <f>IFERROR(VLOOKUP(CONCATENATE($A307,AW$1),'Исх-фото'!$A$2:$F$4000,6,FALSE),"-")</f>
        <v>НЕТ</v>
      </c>
      <c r="AX307" s="9" t="str">
        <f>IFERROR(VLOOKUP(CONCATENATE($A307,AX$1),'Исх-фото'!$A$2:$F$4000,6,FALSE),"-")</f>
        <v>-</v>
      </c>
      <c r="AY307" s="9" t="str">
        <f>IFERROR(VLOOKUP(CONCATENATE($A307,AY$1),'Исх-фото'!$A$2:$F$4000,6,FALSE),"-")</f>
        <v>-</v>
      </c>
      <c r="AZ307" s="9" t="str">
        <f>IFERROR(VLOOKUP(CONCATENATE($A307,AZ$1),'Исх-фото'!$A$2:$F$4000,6,FALSE),"-")</f>
        <v>-</v>
      </c>
      <c r="BA307" s="9" t="str">
        <f>IFERROR(VLOOKUP(CONCATENATE($A307,BA$1),'Исх-фото'!$A$2:$F$4000,6,FALSE),"-")</f>
        <v>-</v>
      </c>
      <c r="BB307" s="9" t="str">
        <f>IFERROR(VLOOKUP(CONCATENATE($A307,BB$1),'Исх-фото'!$A$2:$F$4000,6,FALSE),"-")</f>
        <v>НЕТ</v>
      </c>
      <c r="BC307" s="9" t="str">
        <f>IFERROR(VLOOKUP(CONCATENATE($A307,BC$1),'Исх-фото'!$A$2:$F$4000,6,FALSE),"-")</f>
        <v>НЕТ</v>
      </c>
      <c r="BD307" s="9" t="str">
        <f>IFERROR(VLOOKUP(CONCATENATE($A307,BD$1),'Исх-фото'!$A$2:$F$4000,6,FALSE),"-")</f>
        <v>-</v>
      </c>
      <c r="BE307" s="9" t="str">
        <f>IFERROR(VLOOKUP(CONCATENATE($A307,BE$1),'Исх-фото'!$A$2:$F$4000,6,FALSE),"-")</f>
        <v>ДА</v>
      </c>
      <c r="BF307" s="9" t="str">
        <f>IFERROR(VLOOKUP(CONCATENATE($A307,BF$1),'Исх-фото'!$A$2:$F$4000,6,FALSE),"-")</f>
        <v>НЕТ</v>
      </c>
      <c r="BG307" s="9" t="str">
        <f>IFERROR(VLOOKUP(CONCATENATE($A307,BG$1),'Исх-фото'!$A$2:$F$4000,6,FALSE),"-")</f>
        <v>-</v>
      </c>
      <c r="BH307" s="9" t="str">
        <f>IFERROR(VLOOKUP(CONCATENATE($A307,BH$1),'Исх-фото'!$A$2:$F$4000,6,FALSE),"-")</f>
        <v>НЕТ</v>
      </c>
      <c r="BI307" s="9" t="str">
        <f>IFERROR(VLOOKUP(CONCATENATE($A307,BI$1),'Исх-фото'!$A$2:$F$4000,6,FALSE),"-")</f>
        <v>-</v>
      </c>
      <c r="BJ307" s="37"/>
      <c r="BK307" s="42"/>
      <c r="BR307" s="25"/>
      <c r="BS307" s="25"/>
      <c r="BV307" s="25"/>
      <c r="BW307" s="25"/>
      <c r="BX307" s="25"/>
    </row>
    <row r="308" spans="1:76">
      <c r="A308" s="38">
        <f t="shared" si="39"/>
        <v>109</v>
      </c>
      <c r="B308" s="36">
        <f t="shared" si="41"/>
        <v>52</v>
      </c>
      <c r="C308" s="36">
        <f t="shared" si="41"/>
        <v>2</v>
      </c>
      <c r="D308" s="9" t="str">
        <f>IFERROR(VLOOKUP(CONCATENATE($A308,D$1),'Исх-фото'!$A$2:$F$4000,6,FALSE),"-")</f>
        <v>НЕТ</v>
      </c>
      <c r="E308" s="9" t="str">
        <f>IFERROR(VLOOKUP(CONCATENATE($A308,E$1),'Исх-фото'!$A$2:$F$4000,6,FALSE),"-")</f>
        <v>-</v>
      </c>
      <c r="F308" s="9" t="str">
        <f>IFERROR(VLOOKUP(CONCATENATE($A308,F$1),'Исх-фото'!$A$2:$F$4000,6,FALSE),"-")</f>
        <v>-</v>
      </c>
      <c r="G308" s="9" t="str">
        <f>IFERROR(VLOOKUP(CONCATENATE($A308,G$1),'Исх-фото'!$A$2:$F$4000,6,FALSE),"-")</f>
        <v>-</v>
      </c>
      <c r="H308" s="9" t="str">
        <f>IFERROR(VLOOKUP(CONCATENATE($A308,H$1),'Исх-фото'!$A$2:$F$4000,6,FALSE),"-")</f>
        <v>-</v>
      </c>
      <c r="I308" s="9" t="str">
        <f>IFERROR(VLOOKUP(CONCATENATE($A308,I$1),'Исх-фото'!$A$2:$F$4000,6,FALSE),"-")</f>
        <v>-</v>
      </c>
      <c r="J308" s="9" t="str">
        <f>IFERROR(VLOOKUP(CONCATENATE($A308,J$1),'Исх-фото'!$A$2:$F$4000,6,FALSE),"-")</f>
        <v>-</v>
      </c>
      <c r="K308" s="9" t="str">
        <f>IFERROR(VLOOKUP(CONCATENATE($A308,K$1),'Исх-фото'!$A$2:$F$4000,6,FALSE),"-")</f>
        <v>НЕТ</v>
      </c>
      <c r="L308" s="9" t="str">
        <f>IFERROR(VLOOKUP(CONCATENATE($A308,L$1),'Исх-фото'!$A$2:$F$4000,6,FALSE),"-")</f>
        <v>-</v>
      </c>
      <c r="M308" s="9" t="str">
        <f>IFERROR(VLOOKUP(CONCATENATE($A308,M$1),'Исх-фото'!$A$2:$F$4000,6,FALSE),"-")</f>
        <v>НЕТ</v>
      </c>
      <c r="N308" s="9" t="str">
        <f>IFERROR(VLOOKUP(CONCATENATE($A308,N$1),'Исх-фото'!$A$2:$F$4000,6,FALSE),"-")</f>
        <v>-</v>
      </c>
      <c r="O308" s="9" t="str">
        <f>IFERROR(VLOOKUP(CONCATENATE($A308,O$1),'Исх-фото'!$A$2:$F$4000,6,FALSE),"-")</f>
        <v>-</v>
      </c>
      <c r="P308" s="9" t="str">
        <f>IFERROR(VLOOKUP(CONCATENATE($A308,P$1),'Исх-фото'!$A$2:$F$4000,6,FALSE),"-")</f>
        <v>-</v>
      </c>
      <c r="Q308" s="9" t="str">
        <f>IFERROR(VLOOKUP(CONCATENATE($A308,Q$1),'Исх-фото'!$A$2:$F$4000,6,FALSE),"-")</f>
        <v>НЕТ</v>
      </c>
      <c r="R308" s="9" t="str">
        <f>IFERROR(VLOOKUP(CONCATENATE($A308,R$1),'Исх-фото'!$A$2:$F$4000,6,FALSE),"-")</f>
        <v>-</v>
      </c>
      <c r="S308" s="9" t="str">
        <f>IFERROR(VLOOKUP(CONCATENATE($A308,S$1),'Исх-фото'!$A$2:$F$4000,6,FALSE),"-")</f>
        <v>НЕТ</v>
      </c>
      <c r="T308" s="9" t="str">
        <f>IFERROR(VLOOKUP(CONCATENATE($A308,T$1),'Исх-фото'!$A$2:$F$4000,6,FALSE),"-")</f>
        <v>НЕТ</v>
      </c>
      <c r="U308" s="9" t="str">
        <f>IFERROR(VLOOKUP(CONCATENATE($A308,U$1),'Исх-фото'!$A$2:$F$4000,6,FALSE),"-")</f>
        <v>НЕТ</v>
      </c>
      <c r="V308" s="9" t="str">
        <f>IFERROR(VLOOKUP(CONCATENATE($A308,V$1),'Исх-фото'!$A$2:$F$4000,6,FALSE),"-")</f>
        <v>-</v>
      </c>
      <c r="W308" s="9" t="str">
        <f>IFERROR(VLOOKUP(CONCATENATE($A308,W$1),'Исх-фото'!$A$2:$F$4000,6,FALSE),"-")</f>
        <v>-</v>
      </c>
      <c r="X308" s="9" t="str">
        <f>IFERROR(VLOOKUP(CONCATENATE($A308,X$1),'Исх-фото'!$A$2:$F$4000,6,FALSE),"-")</f>
        <v>-</v>
      </c>
      <c r="Y308" s="9" t="str">
        <f>IFERROR(VLOOKUP(CONCATENATE($A308,Y$1),'Исх-фото'!$A$2:$F$4000,6,FALSE),"-")</f>
        <v>-</v>
      </c>
      <c r="Z308" s="9" t="str">
        <f>IFERROR(VLOOKUP(CONCATENATE($A308,Z$1),'Исх-фото'!$A$2:$F$4000,6,FALSE),"-")</f>
        <v>ДА</v>
      </c>
      <c r="AA308" s="9" t="str">
        <f>IFERROR(VLOOKUP(CONCATENATE($A308,AA$1),'Исх-фото'!$A$2:$F$4000,6,FALSE),"-")</f>
        <v>-</v>
      </c>
      <c r="AB308" s="9" t="str">
        <f>IFERROR(VLOOKUP(CONCATENATE($A308,AB$1),'Исх-фото'!$A$2:$F$4000,6,FALSE),"-")</f>
        <v>-</v>
      </c>
      <c r="AC308" s="9" t="str">
        <f>IFERROR(VLOOKUP(CONCATENATE($A308,AC$1),'Исх-фото'!$A$2:$F$4000,6,FALSE),"-")</f>
        <v>НЕТ</v>
      </c>
      <c r="AD308" s="9" t="str">
        <f>IFERROR(VLOOKUP(CONCATENATE($A308,AD$1),'Исх-фото'!$A$2:$F$4000,6,FALSE),"-")</f>
        <v>-</v>
      </c>
      <c r="AE308" s="9" t="str">
        <f>IFERROR(VLOOKUP(CONCATENATE($A308,AE$1),'Исх-фото'!$A$2:$F$4000,6,FALSE),"-")</f>
        <v>-</v>
      </c>
      <c r="AF308" s="9" t="str">
        <f>IFERROR(VLOOKUP(CONCATENATE($A308,AF$1),'Исх-фото'!$A$2:$F$4000,6,FALSE),"-")</f>
        <v>-</v>
      </c>
      <c r="AG308" s="9" t="str">
        <f>IFERROR(VLOOKUP(CONCATENATE($A308,AG$1),'Исх-фото'!$A$2:$F$4000,6,FALSE),"-")</f>
        <v>ДА</v>
      </c>
      <c r="AH308" s="9" t="str">
        <f>IFERROR(VLOOKUP(CONCATENATE($A308,AH$1),'Исх-фото'!$A$2:$F$4000,6,FALSE),"-")</f>
        <v>-</v>
      </c>
      <c r="AI308" s="9" t="str">
        <f>IFERROR(VLOOKUP(CONCATENATE($A308,AI$1),'Исх-фото'!$A$2:$F$4000,6,FALSE),"-")</f>
        <v>-</v>
      </c>
      <c r="AJ308" s="9" t="str">
        <f>IFERROR(VLOOKUP(CONCATENATE($A308,AJ$1),'Исх-фото'!$A$2:$F$4000,6,FALSE),"-")</f>
        <v>ДА</v>
      </c>
      <c r="AK308" s="9" t="str">
        <f>IFERROR(VLOOKUP(CONCATENATE($A308,AK$1),'Исх-фото'!$A$2:$F$4000,6,FALSE),"-")</f>
        <v>ДА</v>
      </c>
      <c r="AL308" s="9" t="str">
        <f>IFERROR(VLOOKUP(CONCATENATE($A308,AL$1),'Исх-фото'!$A$2:$F$4000,6,FALSE),"-")</f>
        <v>НЕТ</v>
      </c>
      <c r="AM308" s="9" t="str">
        <f>IFERROR(VLOOKUP(CONCATENATE($A308,AM$1),'Исх-фото'!$A$2:$F$4000,6,FALSE),"-")</f>
        <v>ДА</v>
      </c>
      <c r="AN308" s="9" t="str">
        <f>IFERROR(VLOOKUP(CONCATENATE($A308,AN$1),'Исх-фото'!$A$2:$F$4000,6,FALSE),"-")</f>
        <v>ДА</v>
      </c>
      <c r="AO308" s="9" t="str">
        <f>IFERROR(VLOOKUP(CONCATENATE($A308,AO$1),'Исх-фото'!$A$2:$F$4000,6,FALSE),"-")</f>
        <v>НЕТ</v>
      </c>
      <c r="AP308" s="9" t="str">
        <f>IFERROR(VLOOKUP(CONCATENATE($A308,AP$1),'Исх-фото'!$A$2:$F$4000,6,FALSE),"-")</f>
        <v>НЕТ</v>
      </c>
      <c r="AQ308" s="9" t="str">
        <f>IFERROR(VLOOKUP(CONCATENATE($A308,AQ$1),'Исх-фото'!$A$2:$F$4000,6,FALSE),"-")</f>
        <v>-</v>
      </c>
      <c r="AR308" s="9" t="str">
        <f>IFERROR(VLOOKUP(CONCATENATE($A308,AR$1),'Исх-фото'!$A$2:$F$4000,6,FALSE),"-")</f>
        <v>-</v>
      </c>
      <c r="AS308" s="9" t="str">
        <f>IFERROR(VLOOKUP(CONCATENATE($A308,AS$1),'Исх-фото'!$A$2:$F$4000,6,FALSE),"-")</f>
        <v>-</v>
      </c>
      <c r="AT308" s="9" t="str">
        <f>IFERROR(VLOOKUP(CONCATENATE($A308,AT$1),'Исх-фото'!$A$2:$F$4000,6,FALSE),"-")</f>
        <v>-</v>
      </c>
      <c r="AU308" s="9" t="str">
        <f>IFERROR(VLOOKUP(CONCATENATE($A308,AU$1),'Исх-фото'!$A$2:$F$4000,6,FALSE),"-")</f>
        <v>-</v>
      </c>
      <c r="AV308" s="9" t="str">
        <f>IFERROR(VLOOKUP(CONCATENATE($A308,AV$1),'Исх-фото'!$A$2:$F$4000,6,FALSE),"-")</f>
        <v>ДА</v>
      </c>
      <c r="AW308" s="9" t="str">
        <f>IFERROR(VLOOKUP(CONCATENATE($A308,AW$1),'Исх-фото'!$A$2:$F$4000,6,FALSE),"-")</f>
        <v>НЕТ</v>
      </c>
      <c r="AX308" s="9" t="str">
        <f>IFERROR(VLOOKUP(CONCATENATE($A308,AX$1),'Исх-фото'!$A$2:$F$4000,6,FALSE),"-")</f>
        <v>-</v>
      </c>
      <c r="AY308" s="9" t="str">
        <f>IFERROR(VLOOKUP(CONCATENATE($A308,AY$1),'Исх-фото'!$A$2:$F$4000,6,FALSE),"-")</f>
        <v>-</v>
      </c>
      <c r="AZ308" s="9" t="str">
        <f>IFERROR(VLOOKUP(CONCATENATE($A308,AZ$1),'Исх-фото'!$A$2:$F$4000,6,FALSE),"-")</f>
        <v>ДА</v>
      </c>
      <c r="BA308" s="9" t="str">
        <f>IFERROR(VLOOKUP(CONCATENATE($A308,BA$1),'Исх-фото'!$A$2:$F$4000,6,FALSE),"-")</f>
        <v>-</v>
      </c>
      <c r="BB308" s="9" t="str">
        <f>IFERROR(VLOOKUP(CONCATENATE($A308,BB$1),'Исх-фото'!$A$2:$F$4000,6,FALSE),"-")</f>
        <v>НЕТ</v>
      </c>
      <c r="BC308" s="9" t="str">
        <f>IFERROR(VLOOKUP(CONCATENATE($A308,BC$1),'Исх-фото'!$A$2:$F$4000,6,FALSE),"-")</f>
        <v>НЕТ</v>
      </c>
      <c r="BD308" s="9" t="str">
        <f>IFERROR(VLOOKUP(CONCATENATE($A308,BD$1),'Исх-фото'!$A$2:$F$4000,6,FALSE),"-")</f>
        <v>-</v>
      </c>
      <c r="BE308" s="9" t="str">
        <f>IFERROR(VLOOKUP(CONCATENATE($A308,BE$1),'Исх-фото'!$A$2:$F$4000,6,FALSE),"-")</f>
        <v>НЕТ</v>
      </c>
      <c r="BF308" s="9" t="str">
        <f>IFERROR(VLOOKUP(CONCATENATE($A308,BF$1),'Исх-фото'!$A$2:$F$4000,6,FALSE),"-")</f>
        <v>-</v>
      </c>
      <c r="BG308" s="9" t="str">
        <f>IFERROR(VLOOKUP(CONCATENATE($A308,BG$1),'Исх-фото'!$A$2:$F$4000,6,FALSE),"-")</f>
        <v>-</v>
      </c>
      <c r="BH308" s="9" t="str">
        <f>IFERROR(VLOOKUP(CONCATENATE($A308,BH$1),'Исх-фото'!$A$2:$F$4000,6,FALSE),"-")</f>
        <v>-</v>
      </c>
      <c r="BI308" s="9" t="str">
        <f>IFERROR(VLOOKUP(CONCATENATE($A308,BI$1),'Исх-фото'!$A$2:$F$4000,6,FALSE),"-")</f>
        <v>-</v>
      </c>
      <c r="BJ308" s="37"/>
      <c r="BK308" s="42"/>
      <c r="BR308" s="25"/>
      <c r="BS308" s="25"/>
      <c r="BV308" s="25"/>
      <c r="BW308" s="25"/>
      <c r="BX308" s="25"/>
    </row>
    <row r="309" spans="1:76">
      <c r="A309" s="38">
        <f t="shared" si="39"/>
        <v>110</v>
      </c>
      <c r="B309" s="36">
        <f t="shared" si="41"/>
        <v>52</v>
      </c>
      <c r="C309" s="36">
        <f t="shared" si="41"/>
        <v>3</v>
      </c>
      <c r="D309" s="9" t="str">
        <f>IFERROR(VLOOKUP(CONCATENATE($A309,D$1),'Исх-фото'!$A$2:$F$4000,6,FALSE),"-")</f>
        <v>НЕТ</v>
      </c>
      <c r="E309" s="9" t="str">
        <f>IFERROR(VLOOKUP(CONCATENATE($A309,E$1),'Исх-фото'!$A$2:$F$4000,6,FALSE),"-")</f>
        <v>-</v>
      </c>
      <c r="F309" s="9" t="str">
        <f>IFERROR(VLOOKUP(CONCATENATE($A309,F$1),'Исх-фото'!$A$2:$F$4000,6,FALSE),"-")</f>
        <v>-</v>
      </c>
      <c r="G309" s="9" t="str">
        <f>IFERROR(VLOOKUP(CONCATENATE($A309,G$1),'Исх-фото'!$A$2:$F$4000,6,FALSE),"-")</f>
        <v>ДА</v>
      </c>
      <c r="H309" s="9" t="str">
        <f>IFERROR(VLOOKUP(CONCATENATE($A309,H$1),'Исх-фото'!$A$2:$F$4000,6,FALSE),"-")</f>
        <v>-</v>
      </c>
      <c r="I309" s="9" t="str">
        <f>IFERROR(VLOOKUP(CONCATENATE($A309,I$1),'Исх-фото'!$A$2:$F$4000,6,FALSE),"-")</f>
        <v>-</v>
      </c>
      <c r="J309" s="9" t="str">
        <f>IFERROR(VLOOKUP(CONCATENATE($A309,J$1),'Исх-фото'!$A$2:$F$4000,6,FALSE),"-")</f>
        <v>-</v>
      </c>
      <c r="K309" s="9" t="str">
        <f>IFERROR(VLOOKUP(CONCATENATE($A309,K$1),'Исх-фото'!$A$2:$F$4000,6,FALSE),"-")</f>
        <v>-</v>
      </c>
      <c r="L309" s="9" t="str">
        <f>IFERROR(VLOOKUP(CONCATENATE($A309,L$1),'Исх-фото'!$A$2:$F$4000,6,FALSE),"-")</f>
        <v>-</v>
      </c>
      <c r="M309" s="9" t="str">
        <f>IFERROR(VLOOKUP(CONCATENATE($A309,M$1),'Исх-фото'!$A$2:$F$4000,6,FALSE),"-")</f>
        <v>НЕТ</v>
      </c>
      <c r="N309" s="9" t="str">
        <f>IFERROR(VLOOKUP(CONCATENATE($A309,N$1),'Исх-фото'!$A$2:$F$4000,6,FALSE),"-")</f>
        <v>ДА</v>
      </c>
      <c r="O309" s="9" t="str">
        <f>IFERROR(VLOOKUP(CONCATENATE($A309,O$1),'Исх-фото'!$A$2:$F$4000,6,FALSE),"-")</f>
        <v>-</v>
      </c>
      <c r="P309" s="9" t="str">
        <f>IFERROR(VLOOKUP(CONCATENATE($A309,P$1),'Исх-фото'!$A$2:$F$4000,6,FALSE),"-")</f>
        <v>-</v>
      </c>
      <c r="Q309" s="9" t="str">
        <f>IFERROR(VLOOKUP(CONCATENATE($A309,Q$1),'Исх-фото'!$A$2:$F$4000,6,FALSE),"-")</f>
        <v>НЕТ</v>
      </c>
      <c r="R309" s="9" t="str">
        <f>IFERROR(VLOOKUP(CONCATENATE($A309,R$1),'Исх-фото'!$A$2:$F$4000,6,FALSE),"-")</f>
        <v>-</v>
      </c>
      <c r="S309" s="9" t="str">
        <f>IFERROR(VLOOKUP(CONCATENATE($A309,S$1),'Исх-фото'!$A$2:$F$4000,6,FALSE),"-")</f>
        <v>ДА</v>
      </c>
      <c r="T309" s="9" t="str">
        <f>IFERROR(VLOOKUP(CONCATENATE($A309,T$1),'Исх-фото'!$A$2:$F$4000,6,FALSE),"-")</f>
        <v>НЕТ</v>
      </c>
      <c r="U309" s="9" t="str">
        <f>IFERROR(VLOOKUP(CONCATENATE($A309,U$1),'Исх-фото'!$A$2:$F$4000,6,FALSE),"-")</f>
        <v>ДА</v>
      </c>
      <c r="V309" s="9" t="str">
        <f>IFERROR(VLOOKUP(CONCATENATE($A309,V$1),'Исх-фото'!$A$2:$F$4000,6,FALSE),"-")</f>
        <v>-</v>
      </c>
      <c r="W309" s="9" t="str">
        <f>IFERROR(VLOOKUP(CONCATENATE($A309,W$1),'Исх-фото'!$A$2:$F$4000,6,FALSE),"-")</f>
        <v>-</v>
      </c>
      <c r="X309" s="9" t="str">
        <f>IFERROR(VLOOKUP(CONCATENATE($A309,X$1),'Исх-фото'!$A$2:$F$4000,6,FALSE),"-")</f>
        <v>-</v>
      </c>
      <c r="Y309" s="9" t="str">
        <f>IFERROR(VLOOKUP(CONCATENATE($A309,Y$1),'Исх-фото'!$A$2:$F$4000,6,FALSE),"-")</f>
        <v>-</v>
      </c>
      <c r="Z309" s="9" t="str">
        <f>IFERROR(VLOOKUP(CONCATENATE($A309,Z$1),'Исх-фото'!$A$2:$F$4000,6,FALSE),"-")</f>
        <v>ДА</v>
      </c>
      <c r="AA309" s="9" t="str">
        <f>IFERROR(VLOOKUP(CONCATENATE($A309,AA$1),'Исх-фото'!$A$2:$F$4000,6,FALSE),"-")</f>
        <v>-</v>
      </c>
      <c r="AB309" s="9" t="str">
        <f>IFERROR(VLOOKUP(CONCATENATE($A309,AB$1),'Исх-фото'!$A$2:$F$4000,6,FALSE),"-")</f>
        <v>-</v>
      </c>
      <c r="AC309" s="9" t="str">
        <f>IFERROR(VLOOKUP(CONCATENATE($A309,AC$1),'Исх-фото'!$A$2:$F$4000,6,FALSE),"-")</f>
        <v>-</v>
      </c>
      <c r="AD309" s="9" t="str">
        <f>IFERROR(VLOOKUP(CONCATENATE($A309,AD$1),'Исх-фото'!$A$2:$F$4000,6,FALSE),"-")</f>
        <v>-</v>
      </c>
      <c r="AE309" s="9" t="str">
        <f>IFERROR(VLOOKUP(CONCATENATE($A309,AE$1),'Исх-фото'!$A$2:$F$4000,6,FALSE),"-")</f>
        <v>-</v>
      </c>
      <c r="AF309" s="9" t="str">
        <f>IFERROR(VLOOKUP(CONCATENATE($A309,AF$1),'Исх-фото'!$A$2:$F$4000,6,FALSE),"-")</f>
        <v>-</v>
      </c>
      <c r="AG309" s="9" t="str">
        <f>IFERROR(VLOOKUP(CONCATENATE($A309,AG$1),'Исх-фото'!$A$2:$F$4000,6,FALSE),"-")</f>
        <v>ДА</v>
      </c>
      <c r="AH309" s="9" t="str">
        <f>IFERROR(VLOOKUP(CONCATENATE($A309,AH$1),'Исх-фото'!$A$2:$F$4000,6,FALSE),"-")</f>
        <v>-</v>
      </c>
      <c r="AI309" s="9" t="str">
        <f>IFERROR(VLOOKUP(CONCATENATE($A309,AI$1),'Исх-фото'!$A$2:$F$4000,6,FALSE),"-")</f>
        <v>НЕТ</v>
      </c>
      <c r="AJ309" s="9" t="str">
        <f>IFERROR(VLOOKUP(CONCATENATE($A309,AJ$1),'Исх-фото'!$A$2:$F$4000,6,FALSE),"-")</f>
        <v>НЕТ</v>
      </c>
      <c r="AK309" s="9" t="str">
        <f>IFERROR(VLOOKUP(CONCATENATE($A309,AK$1),'Исх-фото'!$A$2:$F$4000,6,FALSE),"-")</f>
        <v>ДА</v>
      </c>
      <c r="AL309" s="9" t="str">
        <f>IFERROR(VLOOKUP(CONCATENATE($A309,AL$1),'Исх-фото'!$A$2:$F$4000,6,FALSE),"-")</f>
        <v>НЕТ</v>
      </c>
      <c r="AM309" s="9" t="str">
        <f>IFERROR(VLOOKUP(CONCATENATE($A309,AM$1),'Исх-фото'!$A$2:$F$4000,6,FALSE),"-")</f>
        <v>ДА</v>
      </c>
      <c r="AN309" s="9" t="str">
        <f>IFERROR(VLOOKUP(CONCATENATE($A309,AN$1),'Исх-фото'!$A$2:$F$4000,6,FALSE),"-")</f>
        <v>ДА</v>
      </c>
      <c r="AO309" s="9" t="str">
        <f>IFERROR(VLOOKUP(CONCATENATE($A309,AO$1),'Исх-фото'!$A$2:$F$4000,6,FALSE),"-")</f>
        <v>-</v>
      </c>
      <c r="AP309" s="9" t="str">
        <f>IFERROR(VLOOKUP(CONCATENATE($A309,AP$1),'Исх-фото'!$A$2:$F$4000,6,FALSE),"-")</f>
        <v>НЕТ</v>
      </c>
      <c r="AQ309" s="9" t="str">
        <f>IFERROR(VLOOKUP(CONCATENATE($A309,AQ$1),'Исх-фото'!$A$2:$F$4000,6,FALSE),"-")</f>
        <v>-</v>
      </c>
      <c r="AR309" s="9" t="str">
        <f>IFERROR(VLOOKUP(CONCATENATE($A309,AR$1),'Исх-фото'!$A$2:$F$4000,6,FALSE),"-")</f>
        <v>-</v>
      </c>
      <c r="AS309" s="9" t="str">
        <f>IFERROR(VLOOKUP(CONCATENATE($A309,AS$1),'Исх-фото'!$A$2:$F$4000,6,FALSE),"-")</f>
        <v>-</v>
      </c>
      <c r="AT309" s="9" t="str">
        <f>IFERROR(VLOOKUP(CONCATENATE($A309,AT$1),'Исх-фото'!$A$2:$F$4000,6,FALSE),"-")</f>
        <v>-</v>
      </c>
      <c r="AU309" s="9" t="str">
        <f>IFERROR(VLOOKUP(CONCATENATE($A309,AU$1),'Исх-фото'!$A$2:$F$4000,6,FALSE),"-")</f>
        <v>-</v>
      </c>
      <c r="AV309" s="9" t="str">
        <f>IFERROR(VLOOKUP(CONCATENATE($A309,AV$1),'Исх-фото'!$A$2:$F$4000,6,FALSE),"-")</f>
        <v>-</v>
      </c>
      <c r="AW309" s="9" t="str">
        <f>IFERROR(VLOOKUP(CONCATENATE($A309,AW$1),'Исх-фото'!$A$2:$F$4000,6,FALSE),"-")</f>
        <v>НЕТ</v>
      </c>
      <c r="AX309" s="9" t="str">
        <f>IFERROR(VLOOKUP(CONCATENATE($A309,AX$1),'Исх-фото'!$A$2:$F$4000,6,FALSE),"-")</f>
        <v>-</v>
      </c>
      <c r="AY309" s="9" t="str">
        <f>IFERROR(VLOOKUP(CONCATENATE($A309,AY$1),'Исх-фото'!$A$2:$F$4000,6,FALSE),"-")</f>
        <v>-</v>
      </c>
      <c r="AZ309" s="9" t="str">
        <f>IFERROR(VLOOKUP(CONCATENATE($A309,AZ$1),'Исх-фото'!$A$2:$F$4000,6,FALSE),"-")</f>
        <v>-</v>
      </c>
      <c r="BA309" s="9" t="str">
        <f>IFERROR(VLOOKUP(CONCATENATE($A309,BA$1),'Исх-фото'!$A$2:$F$4000,6,FALSE),"-")</f>
        <v>-</v>
      </c>
      <c r="BB309" s="9" t="str">
        <f>IFERROR(VLOOKUP(CONCATENATE($A309,BB$1),'Исх-фото'!$A$2:$F$4000,6,FALSE),"-")</f>
        <v>НЕТ</v>
      </c>
      <c r="BC309" s="9" t="str">
        <f>IFERROR(VLOOKUP(CONCATENATE($A309,BC$1),'Исх-фото'!$A$2:$F$4000,6,FALSE),"-")</f>
        <v>НЕТ</v>
      </c>
      <c r="BD309" s="9" t="str">
        <f>IFERROR(VLOOKUP(CONCATENATE($A309,BD$1),'Исх-фото'!$A$2:$F$4000,6,FALSE),"-")</f>
        <v>-</v>
      </c>
      <c r="BE309" s="9" t="str">
        <f>IFERROR(VLOOKUP(CONCATENATE($A309,BE$1),'Исх-фото'!$A$2:$F$4000,6,FALSE),"-")</f>
        <v>ДА</v>
      </c>
      <c r="BF309" s="9" t="str">
        <f>IFERROR(VLOOKUP(CONCATENATE($A309,BF$1),'Исх-фото'!$A$2:$F$4000,6,FALSE),"-")</f>
        <v>НЕТ</v>
      </c>
      <c r="BG309" s="9" t="str">
        <f>IFERROR(VLOOKUP(CONCATENATE($A309,BG$1),'Исх-фото'!$A$2:$F$4000,6,FALSE),"-")</f>
        <v>-</v>
      </c>
      <c r="BH309" s="9" t="str">
        <f>IFERROR(VLOOKUP(CONCATENATE($A309,BH$1),'Исх-фото'!$A$2:$F$4000,6,FALSE),"-")</f>
        <v>НЕТ</v>
      </c>
      <c r="BI309" s="9" t="str">
        <f>IFERROR(VLOOKUP(CONCATENATE($A309,BI$1),'Исх-фото'!$A$2:$F$4000,6,FALSE),"-")</f>
        <v>-</v>
      </c>
      <c r="BJ309" s="37"/>
      <c r="BK309" s="42"/>
      <c r="BR309" s="25"/>
      <c r="BS309" s="25"/>
      <c r="BV309" s="25"/>
      <c r="BW309" s="25"/>
      <c r="BX309" s="25"/>
    </row>
    <row r="310" spans="1:76">
      <c r="A310" s="38">
        <f t="shared" si="39"/>
        <v>111</v>
      </c>
      <c r="B310" s="36">
        <f t="shared" si="41"/>
        <v>53</v>
      </c>
      <c r="C310" s="36">
        <f t="shared" si="41"/>
        <v>1</v>
      </c>
      <c r="D310" s="9" t="str">
        <f>IFERROR(VLOOKUP(CONCATENATE($A310,D$1),'Исх-фото'!$A$2:$F$4000,6,FALSE),"-")</f>
        <v>НЕТ</v>
      </c>
      <c r="E310" s="9" t="str">
        <f>IFERROR(VLOOKUP(CONCATENATE($A310,E$1),'Исх-фото'!$A$2:$F$4000,6,FALSE),"-")</f>
        <v>-</v>
      </c>
      <c r="F310" s="9" t="str">
        <f>IFERROR(VLOOKUP(CONCATENATE($A310,F$1),'Исх-фото'!$A$2:$F$4000,6,FALSE),"-")</f>
        <v>-</v>
      </c>
      <c r="G310" s="9" t="str">
        <f>IFERROR(VLOOKUP(CONCATENATE($A310,G$1),'Исх-фото'!$A$2:$F$4000,6,FALSE),"-")</f>
        <v>-</v>
      </c>
      <c r="H310" s="9" t="str">
        <f>IFERROR(VLOOKUP(CONCATENATE($A310,H$1),'Исх-фото'!$A$2:$F$4000,6,FALSE),"-")</f>
        <v>-</v>
      </c>
      <c r="I310" s="9" t="str">
        <f>IFERROR(VLOOKUP(CONCATENATE($A310,I$1),'Исх-фото'!$A$2:$F$4000,6,FALSE),"-")</f>
        <v>-</v>
      </c>
      <c r="J310" s="9" t="str">
        <f>IFERROR(VLOOKUP(CONCATENATE($A310,J$1),'Исх-фото'!$A$2:$F$4000,6,FALSE),"-")</f>
        <v>-</v>
      </c>
      <c r="K310" s="9" t="str">
        <f>IFERROR(VLOOKUP(CONCATENATE($A310,K$1),'Исх-фото'!$A$2:$F$4000,6,FALSE),"-")</f>
        <v>-</v>
      </c>
      <c r="L310" s="9" t="str">
        <f>IFERROR(VLOOKUP(CONCATENATE($A310,L$1),'Исх-фото'!$A$2:$F$4000,6,FALSE),"-")</f>
        <v>-</v>
      </c>
      <c r="M310" s="9" t="str">
        <f>IFERROR(VLOOKUP(CONCATENATE($A310,M$1),'Исх-фото'!$A$2:$F$4000,6,FALSE),"-")</f>
        <v>-</v>
      </c>
      <c r="N310" s="9" t="str">
        <f>IFERROR(VLOOKUP(CONCATENATE($A310,N$1),'Исх-фото'!$A$2:$F$4000,6,FALSE),"-")</f>
        <v>-</v>
      </c>
      <c r="O310" s="9" t="str">
        <f>IFERROR(VLOOKUP(CONCATENATE($A310,O$1),'Исх-фото'!$A$2:$F$4000,6,FALSE),"-")</f>
        <v>-</v>
      </c>
      <c r="P310" s="9" t="str">
        <f>IFERROR(VLOOKUP(CONCATENATE($A310,P$1),'Исх-фото'!$A$2:$F$4000,6,FALSE),"-")</f>
        <v>-</v>
      </c>
      <c r="Q310" s="9" t="str">
        <f>IFERROR(VLOOKUP(CONCATENATE($A310,Q$1),'Исх-фото'!$A$2:$F$4000,6,FALSE),"-")</f>
        <v>НЕТ</v>
      </c>
      <c r="R310" s="9" t="str">
        <f>IFERROR(VLOOKUP(CONCATENATE($A310,R$1),'Исх-фото'!$A$2:$F$4000,6,FALSE),"-")</f>
        <v>-</v>
      </c>
      <c r="S310" s="9" t="str">
        <f>IFERROR(VLOOKUP(CONCATENATE($A310,S$1),'Исх-фото'!$A$2:$F$4000,6,FALSE),"-")</f>
        <v>-</v>
      </c>
      <c r="T310" s="9" t="str">
        <f>IFERROR(VLOOKUP(CONCATENATE($A310,T$1),'Исх-фото'!$A$2:$F$4000,6,FALSE),"-")</f>
        <v>НЕТ</v>
      </c>
      <c r="U310" s="9" t="str">
        <f>IFERROR(VLOOKUP(CONCATENATE($A310,U$1),'Исх-фото'!$A$2:$F$4000,6,FALSE),"-")</f>
        <v>НЕТ</v>
      </c>
      <c r="V310" s="9" t="str">
        <f>IFERROR(VLOOKUP(CONCATENATE($A310,V$1),'Исх-фото'!$A$2:$F$4000,6,FALSE),"-")</f>
        <v>-</v>
      </c>
      <c r="W310" s="9" t="str">
        <f>IFERROR(VLOOKUP(CONCATENATE($A310,W$1),'Исх-фото'!$A$2:$F$4000,6,FALSE),"-")</f>
        <v>-</v>
      </c>
      <c r="X310" s="9" t="str">
        <f>IFERROR(VLOOKUP(CONCATENATE($A310,X$1),'Исх-фото'!$A$2:$F$4000,6,FALSE),"-")</f>
        <v>-</v>
      </c>
      <c r="Y310" s="9" t="str">
        <f>IFERROR(VLOOKUP(CONCATENATE($A310,Y$1),'Исх-фото'!$A$2:$F$4000,6,FALSE),"-")</f>
        <v>-</v>
      </c>
      <c r="Z310" s="9" t="str">
        <f>IFERROR(VLOOKUP(CONCATENATE($A310,Z$1),'Исх-фото'!$A$2:$F$4000,6,FALSE),"-")</f>
        <v>НЕТ</v>
      </c>
      <c r="AA310" s="9" t="str">
        <f>IFERROR(VLOOKUP(CONCATENATE($A310,AA$1),'Исх-фото'!$A$2:$F$4000,6,FALSE),"-")</f>
        <v>-</v>
      </c>
      <c r="AB310" s="9" t="str">
        <f>IFERROR(VLOOKUP(CONCATENATE($A310,AB$1),'Исх-фото'!$A$2:$F$4000,6,FALSE),"-")</f>
        <v>-</v>
      </c>
      <c r="AC310" s="9" t="str">
        <f>IFERROR(VLOOKUP(CONCATENATE($A310,AC$1),'Исх-фото'!$A$2:$F$4000,6,FALSE),"-")</f>
        <v>-</v>
      </c>
      <c r="AD310" s="9" t="str">
        <f>IFERROR(VLOOKUP(CONCATENATE($A310,AD$1),'Исх-фото'!$A$2:$F$4000,6,FALSE),"-")</f>
        <v>-</v>
      </c>
      <c r="AE310" s="9" t="str">
        <f>IFERROR(VLOOKUP(CONCATENATE($A310,AE$1),'Исх-фото'!$A$2:$F$4000,6,FALSE),"-")</f>
        <v>-</v>
      </c>
      <c r="AF310" s="9" t="str">
        <f>IFERROR(VLOOKUP(CONCATENATE($A310,AF$1),'Исх-фото'!$A$2:$F$4000,6,FALSE),"-")</f>
        <v>-</v>
      </c>
      <c r="AG310" s="9" t="str">
        <f>IFERROR(VLOOKUP(CONCATENATE($A310,AG$1),'Исх-фото'!$A$2:$F$4000,6,FALSE),"-")</f>
        <v>ДА</v>
      </c>
      <c r="AH310" s="9" t="str">
        <f>IFERROR(VLOOKUP(CONCATENATE($A310,AH$1),'Исх-фото'!$A$2:$F$4000,6,FALSE),"-")</f>
        <v>-</v>
      </c>
      <c r="AI310" s="9" t="str">
        <f>IFERROR(VLOOKUP(CONCATENATE($A310,AI$1),'Исх-фото'!$A$2:$F$4000,6,FALSE),"-")</f>
        <v>НЕТ</v>
      </c>
      <c r="AJ310" s="9" t="str">
        <f>IFERROR(VLOOKUP(CONCATENATE($A310,AJ$1),'Исх-фото'!$A$2:$F$4000,6,FALSE),"-")</f>
        <v>НЕТ</v>
      </c>
      <c r="AK310" s="9" t="str">
        <f>IFERROR(VLOOKUP(CONCATENATE($A310,AK$1),'Исх-фото'!$A$2:$F$4000,6,FALSE),"-")</f>
        <v>-</v>
      </c>
      <c r="AL310" s="9" t="str">
        <f>IFERROR(VLOOKUP(CONCATENATE($A310,AL$1),'Исх-фото'!$A$2:$F$4000,6,FALSE),"-")</f>
        <v>НЕТ</v>
      </c>
      <c r="AM310" s="9" t="str">
        <f>IFERROR(VLOOKUP(CONCATENATE($A310,AM$1),'Исх-фото'!$A$2:$F$4000,6,FALSE),"-")</f>
        <v>ДА</v>
      </c>
      <c r="AN310" s="9" t="str">
        <f>IFERROR(VLOOKUP(CONCATENATE($A310,AN$1),'Исх-фото'!$A$2:$F$4000,6,FALSE),"-")</f>
        <v>ДА</v>
      </c>
      <c r="AO310" s="9" t="str">
        <f>IFERROR(VLOOKUP(CONCATENATE($A310,AO$1),'Исх-фото'!$A$2:$F$4000,6,FALSE),"-")</f>
        <v>-</v>
      </c>
      <c r="AP310" s="9" t="str">
        <f>IFERROR(VLOOKUP(CONCATENATE($A310,AP$1),'Исх-фото'!$A$2:$F$4000,6,FALSE),"-")</f>
        <v>НЕТ</v>
      </c>
      <c r="AQ310" s="9" t="str">
        <f>IFERROR(VLOOKUP(CONCATENATE($A310,AQ$1),'Исх-фото'!$A$2:$F$4000,6,FALSE),"-")</f>
        <v>-</v>
      </c>
      <c r="AR310" s="9" t="str">
        <f>IFERROR(VLOOKUP(CONCATENATE($A310,AR$1),'Исх-фото'!$A$2:$F$4000,6,FALSE),"-")</f>
        <v>-</v>
      </c>
      <c r="AS310" s="9" t="str">
        <f>IFERROR(VLOOKUP(CONCATENATE($A310,AS$1),'Исх-фото'!$A$2:$F$4000,6,FALSE),"-")</f>
        <v>ДА</v>
      </c>
      <c r="AT310" s="9" t="str">
        <f>IFERROR(VLOOKUP(CONCATENATE($A310,AT$1),'Исх-фото'!$A$2:$F$4000,6,FALSE),"-")</f>
        <v>-</v>
      </c>
      <c r="AU310" s="9" t="str">
        <f>IFERROR(VLOOKUP(CONCATENATE($A310,AU$1),'Исх-фото'!$A$2:$F$4000,6,FALSE),"-")</f>
        <v>-</v>
      </c>
      <c r="AV310" s="9" t="str">
        <f>IFERROR(VLOOKUP(CONCATENATE($A310,AV$1),'Исх-фото'!$A$2:$F$4000,6,FALSE),"-")</f>
        <v>-</v>
      </c>
      <c r="AW310" s="9" t="str">
        <f>IFERROR(VLOOKUP(CONCATENATE($A310,AW$1),'Исх-фото'!$A$2:$F$4000,6,FALSE),"-")</f>
        <v>-</v>
      </c>
      <c r="AX310" s="9" t="str">
        <f>IFERROR(VLOOKUP(CONCATENATE($A310,AX$1),'Исх-фото'!$A$2:$F$4000,6,FALSE),"-")</f>
        <v>-</v>
      </c>
      <c r="AY310" s="9" t="str">
        <f>IFERROR(VLOOKUP(CONCATENATE($A310,AY$1),'Исх-фото'!$A$2:$F$4000,6,FALSE),"-")</f>
        <v>-</v>
      </c>
      <c r="AZ310" s="9" t="str">
        <f>IFERROR(VLOOKUP(CONCATENATE($A310,AZ$1),'Исх-фото'!$A$2:$F$4000,6,FALSE),"-")</f>
        <v>ДА</v>
      </c>
      <c r="BA310" s="9" t="str">
        <f>IFERROR(VLOOKUP(CONCATENATE($A310,BA$1),'Исх-фото'!$A$2:$F$4000,6,FALSE),"-")</f>
        <v>-</v>
      </c>
      <c r="BB310" s="9" t="str">
        <f>IFERROR(VLOOKUP(CONCATENATE($A310,BB$1),'Исх-фото'!$A$2:$F$4000,6,FALSE),"-")</f>
        <v>-</v>
      </c>
      <c r="BC310" s="9" t="str">
        <f>IFERROR(VLOOKUP(CONCATENATE($A310,BC$1),'Исх-фото'!$A$2:$F$4000,6,FALSE),"-")</f>
        <v>НЕТ</v>
      </c>
      <c r="BD310" s="9" t="str">
        <f>IFERROR(VLOOKUP(CONCATENATE($A310,BD$1),'Исх-фото'!$A$2:$F$4000,6,FALSE),"-")</f>
        <v>-</v>
      </c>
      <c r="BE310" s="9" t="str">
        <f>IFERROR(VLOOKUP(CONCATENATE($A310,BE$1),'Исх-фото'!$A$2:$F$4000,6,FALSE),"-")</f>
        <v>НЕТ</v>
      </c>
      <c r="BF310" s="9" t="str">
        <f>IFERROR(VLOOKUP(CONCATENATE($A310,BF$1),'Исх-фото'!$A$2:$F$4000,6,FALSE),"-")</f>
        <v>-</v>
      </c>
      <c r="BG310" s="9" t="str">
        <f>IFERROR(VLOOKUP(CONCATENATE($A310,BG$1),'Исх-фото'!$A$2:$F$4000,6,FALSE),"-")</f>
        <v>-</v>
      </c>
      <c r="BH310" s="9" t="str">
        <f>IFERROR(VLOOKUP(CONCATENATE($A310,BH$1),'Исх-фото'!$A$2:$F$4000,6,FALSE),"-")</f>
        <v>-</v>
      </c>
      <c r="BI310" s="9" t="str">
        <f>IFERROR(VLOOKUP(CONCATENATE($A310,BI$1),'Исх-фото'!$A$2:$F$4000,6,FALSE),"-")</f>
        <v>-</v>
      </c>
      <c r="BJ310" s="37"/>
      <c r="BK310" s="42"/>
      <c r="BR310" s="25"/>
      <c r="BS310" s="25"/>
      <c r="BV310" s="25"/>
      <c r="BW310" s="25"/>
      <c r="BX310" s="25"/>
    </row>
    <row r="311" spans="1:76">
      <c r="A311" s="38">
        <f t="shared" si="39"/>
        <v>112</v>
      </c>
      <c r="B311" s="36">
        <f t="shared" si="41"/>
        <v>53</v>
      </c>
      <c r="C311" s="36">
        <f t="shared" si="41"/>
        <v>2</v>
      </c>
      <c r="D311" s="9" t="str">
        <f>IFERROR(VLOOKUP(CONCATENATE($A311,D$1),'Исх-фото'!$A$2:$F$4000,6,FALSE),"-")</f>
        <v>НЕТ</v>
      </c>
      <c r="E311" s="9" t="str">
        <f>IFERROR(VLOOKUP(CONCATENATE($A311,E$1),'Исх-фото'!$A$2:$F$4000,6,FALSE),"-")</f>
        <v>-</v>
      </c>
      <c r="F311" s="9" t="str">
        <f>IFERROR(VLOOKUP(CONCATENATE($A311,F$1),'Исх-фото'!$A$2:$F$4000,6,FALSE),"-")</f>
        <v>-</v>
      </c>
      <c r="G311" s="9" t="str">
        <f>IFERROR(VLOOKUP(CONCATENATE($A311,G$1),'Исх-фото'!$A$2:$F$4000,6,FALSE),"-")</f>
        <v>-</v>
      </c>
      <c r="H311" s="9" t="str">
        <f>IFERROR(VLOOKUP(CONCATENATE($A311,H$1),'Исх-фото'!$A$2:$F$4000,6,FALSE),"-")</f>
        <v>-</v>
      </c>
      <c r="I311" s="9" t="str">
        <f>IFERROR(VLOOKUP(CONCATENATE($A311,I$1),'Исх-фото'!$A$2:$F$4000,6,FALSE),"-")</f>
        <v>-</v>
      </c>
      <c r="J311" s="9" t="str">
        <f>IFERROR(VLOOKUP(CONCATENATE($A311,J$1),'Исх-фото'!$A$2:$F$4000,6,FALSE),"-")</f>
        <v>НЕТ</v>
      </c>
      <c r="K311" s="9" t="str">
        <f>IFERROR(VLOOKUP(CONCATENATE($A311,K$1),'Исх-фото'!$A$2:$F$4000,6,FALSE),"-")</f>
        <v>ДА</v>
      </c>
      <c r="L311" s="9" t="str">
        <f>IFERROR(VLOOKUP(CONCATENATE($A311,L$1),'Исх-фото'!$A$2:$F$4000,6,FALSE),"-")</f>
        <v>-</v>
      </c>
      <c r="M311" s="9" t="str">
        <f>IFERROR(VLOOKUP(CONCATENATE($A311,M$1),'Исх-фото'!$A$2:$F$4000,6,FALSE),"-")</f>
        <v>-</v>
      </c>
      <c r="N311" s="9" t="str">
        <f>IFERROR(VLOOKUP(CONCATENATE($A311,N$1),'Исх-фото'!$A$2:$F$4000,6,FALSE),"-")</f>
        <v>-</v>
      </c>
      <c r="O311" s="9" t="str">
        <f>IFERROR(VLOOKUP(CONCATENATE($A311,O$1),'Исх-фото'!$A$2:$F$4000,6,FALSE),"-")</f>
        <v>-</v>
      </c>
      <c r="P311" s="9" t="str">
        <f>IFERROR(VLOOKUP(CONCATENATE($A311,P$1),'Исх-фото'!$A$2:$F$4000,6,FALSE),"-")</f>
        <v>-</v>
      </c>
      <c r="Q311" s="9" t="str">
        <f>IFERROR(VLOOKUP(CONCATENATE($A311,Q$1),'Исх-фото'!$A$2:$F$4000,6,FALSE),"-")</f>
        <v>НЕТ</v>
      </c>
      <c r="R311" s="9" t="str">
        <f>IFERROR(VLOOKUP(CONCATENATE($A311,R$1),'Исх-фото'!$A$2:$F$4000,6,FALSE),"-")</f>
        <v>-</v>
      </c>
      <c r="S311" s="9" t="str">
        <f>IFERROR(VLOOKUP(CONCATENATE($A311,S$1),'Исх-фото'!$A$2:$F$4000,6,FALSE),"-")</f>
        <v>НЕТ</v>
      </c>
      <c r="T311" s="9" t="str">
        <f>IFERROR(VLOOKUP(CONCATENATE($A311,T$1),'Исх-фото'!$A$2:$F$4000,6,FALSE),"-")</f>
        <v>НЕТ</v>
      </c>
      <c r="U311" s="9" t="str">
        <f>IFERROR(VLOOKUP(CONCATENATE($A311,U$1),'Исх-фото'!$A$2:$F$4000,6,FALSE),"-")</f>
        <v>ДА</v>
      </c>
      <c r="V311" s="9" t="str">
        <f>IFERROR(VLOOKUP(CONCATENATE($A311,V$1),'Исх-фото'!$A$2:$F$4000,6,FALSE),"-")</f>
        <v>-</v>
      </c>
      <c r="W311" s="9" t="str">
        <f>IFERROR(VLOOKUP(CONCATENATE($A311,W$1),'Исх-фото'!$A$2:$F$4000,6,FALSE),"-")</f>
        <v>-</v>
      </c>
      <c r="X311" s="9" t="str">
        <f>IFERROR(VLOOKUP(CONCATENATE($A311,X$1),'Исх-фото'!$A$2:$F$4000,6,FALSE),"-")</f>
        <v>-</v>
      </c>
      <c r="Y311" s="9" t="str">
        <f>IFERROR(VLOOKUP(CONCATENATE($A311,Y$1),'Исх-фото'!$A$2:$F$4000,6,FALSE),"-")</f>
        <v>-</v>
      </c>
      <c r="Z311" s="9" t="str">
        <f>IFERROR(VLOOKUP(CONCATENATE($A311,Z$1),'Исх-фото'!$A$2:$F$4000,6,FALSE),"-")</f>
        <v>НЕТ</v>
      </c>
      <c r="AA311" s="9" t="str">
        <f>IFERROR(VLOOKUP(CONCATENATE($A311,AA$1),'Исх-фото'!$A$2:$F$4000,6,FALSE),"-")</f>
        <v>-</v>
      </c>
      <c r="AB311" s="9" t="str">
        <f>IFERROR(VLOOKUP(CONCATENATE($A311,AB$1),'Исх-фото'!$A$2:$F$4000,6,FALSE),"-")</f>
        <v>-</v>
      </c>
      <c r="AC311" s="9" t="str">
        <f>IFERROR(VLOOKUP(CONCATENATE($A311,AC$1),'Исх-фото'!$A$2:$F$4000,6,FALSE),"-")</f>
        <v>НЕТ</v>
      </c>
      <c r="AD311" s="9" t="str">
        <f>IFERROR(VLOOKUP(CONCATENATE($A311,AD$1),'Исх-фото'!$A$2:$F$4000,6,FALSE),"-")</f>
        <v>-</v>
      </c>
      <c r="AE311" s="9" t="str">
        <f>IFERROR(VLOOKUP(CONCATENATE($A311,AE$1),'Исх-фото'!$A$2:$F$4000,6,FALSE),"-")</f>
        <v>-</v>
      </c>
      <c r="AF311" s="9" t="str">
        <f>IFERROR(VLOOKUP(CONCATENATE($A311,AF$1),'Исх-фото'!$A$2:$F$4000,6,FALSE),"-")</f>
        <v>-</v>
      </c>
      <c r="AG311" s="9" t="str">
        <f>IFERROR(VLOOKUP(CONCATENATE($A311,AG$1),'Исх-фото'!$A$2:$F$4000,6,FALSE),"-")</f>
        <v>ДА</v>
      </c>
      <c r="AH311" s="9" t="str">
        <f>IFERROR(VLOOKUP(CONCATENATE($A311,AH$1),'Исх-фото'!$A$2:$F$4000,6,FALSE),"-")</f>
        <v>-</v>
      </c>
      <c r="AI311" s="9" t="str">
        <f>IFERROR(VLOOKUP(CONCATENATE($A311,AI$1),'Исх-фото'!$A$2:$F$4000,6,FALSE),"-")</f>
        <v>НЕТ</v>
      </c>
      <c r="AJ311" s="9" t="str">
        <f>IFERROR(VLOOKUP(CONCATENATE($A311,AJ$1),'Исх-фото'!$A$2:$F$4000,6,FALSE),"-")</f>
        <v>НЕТ</v>
      </c>
      <c r="AK311" s="9" t="str">
        <f>IFERROR(VLOOKUP(CONCATENATE($A311,AK$1),'Исх-фото'!$A$2:$F$4000,6,FALSE),"-")</f>
        <v>-</v>
      </c>
      <c r="AL311" s="9" t="str">
        <f>IFERROR(VLOOKUP(CONCATENATE($A311,AL$1),'Исх-фото'!$A$2:$F$4000,6,FALSE),"-")</f>
        <v>НЕТ</v>
      </c>
      <c r="AM311" s="9" t="str">
        <f>IFERROR(VLOOKUP(CONCATENATE($A311,AM$1),'Исх-фото'!$A$2:$F$4000,6,FALSE),"-")</f>
        <v>ДА</v>
      </c>
      <c r="AN311" s="9" t="str">
        <f>IFERROR(VLOOKUP(CONCATENATE($A311,AN$1),'Исх-фото'!$A$2:$F$4000,6,FALSE),"-")</f>
        <v>ДА</v>
      </c>
      <c r="AO311" s="9" t="str">
        <f>IFERROR(VLOOKUP(CONCATENATE($A311,AO$1),'Исх-фото'!$A$2:$F$4000,6,FALSE),"-")</f>
        <v>НЕТ</v>
      </c>
      <c r="AP311" s="9" t="str">
        <f>IFERROR(VLOOKUP(CONCATENATE($A311,AP$1),'Исх-фото'!$A$2:$F$4000,6,FALSE),"-")</f>
        <v>НЕТ</v>
      </c>
      <c r="AQ311" s="9" t="str">
        <f>IFERROR(VLOOKUP(CONCATENATE($A311,AQ$1),'Исх-фото'!$A$2:$F$4000,6,FALSE),"-")</f>
        <v>-</v>
      </c>
      <c r="AR311" s="9" t="str">
        <f>IFERROR(VLOOKUP(CONCATENATE($A311,AR$1),'Исх-фото'!$A$2:$F$4000,6,FALSE),"-")</f>
        <v>-</v>
      </c>
      <c r="AS311" s="9" t="str">
        <f>IFERROR(VLOOKUP(CONCATENATE($A311,AS$1),'Исх-фото'!$A$2:$F$4000,6,FALSE),"-")</f>
        <v>-</v>
      </c>
      <c r="AT311" s="9" t="str">
        <f>IFERROR(VLOOKUP(CONCATENATE($A311,AT$1),'Исх-фото'!$A$2:$F$4000,6,FALSE),"-")</f>
        <v>-</v>
      </c>
      <c r="AU311" s="9" t="str">
        <f>IFERROR(VLOOKUP(CONCATENATE($A311,AU$1),'Исх-фото'!$A$2:$F$4000,6,FALSE),"-")</f>
        <v>-</v>
      </c>
      <c r="AV311" s="9" t="str">
        <f>IFERROR(VLOOKUP(CONCATENATE($A311,AV$1),'Исх-фото'!$A$2:$F$4000,6,FALSE),"-")</f>
        <v>-</v>
      </c>
      <c r="AW311" s="9" t="str">
        <f>IFERROR(VLOOKUP(CONCATENATE($A311,AW$1),'Исх-фото'!$A$2:$F$4000,6,FALSE),"-")</f>
        <v>-</v>
      </c>
      <c r="AX311" s="9" t="str">
        <f>IFERROR(VLOOKUP(CONCATENATE($A311,AX$1),'Исх-фото'!$A$2:$F$4000,6,FALSE),"-")</f>
        <v>-</v>
      </c>
      <c r="AY311" s="9" t="str">
        <f>IFERROR(VLOOKUP(CONCATENATE($A311,AY$1),'Исх-фото'!$A$2:$F$4000,6,FALSE),"-")</f>
        <v>-</v>
      </c>
      <c r="AZ311" s="9" t="str">
        <f>IFERROR(VLOOKUP(CONCATENATE($A311,AZ$1),'Исх-фото'!$A$2:$F$4000,6,FALSE),"-")</f>
        <v>НЕТ</v>
      </c>
      <c r="BA311" s="9" t="str">
        <f>IFERROR(VLOOKUP(CONCATENATE($A311,BA$1),'Исх-фото'!$A$2:$F$4000,6,FALSE),"-")</f>
        <v>-</v>
      </c>
      <c r="BB311" s="9" t="str">
        <f>IFERROR(VLOOKUP(CONCATENATE($A311,BB$1),'Исх-фото'!$A$2:$F$4000,6,FALSE),"-")</f>
        <v>НЕТ</v>
      </c>
      <c r="BC311" s="9" t="str">
        <f>IFERROR(VLOOKUP(CONCATENATE($A311,BC$1),'Исх-фото'!$A$2:$F$4000,6,FALSE),"-")</f>
        <v>НЕТ</v>
      </c>
      <c r="BD311" s="9" t="str">
        <f>IFERROR(VLOOKUP(CONCATENATE($A311,BD$1),'Исх-фото'!$A$2:$F$4000,6,FALSE),"-")</f>
        <v>-</v>
      </c>
      <c r="BE311" s="9" t="str">
        <f>IFERROR(VLOOKUP(CONCATENATE($A311,BE$1),'Исх-фото'!$A$2:$F$4000,6,FALSE),"-")</f>
        <v>НЕТ</v>
      </c>
      <c r="BF311" s="9" t="str">
        <f>IFERROR(VLOOKUP(CONCATENATE($A311,BF$1),'Исх-фото'!$A$2:$F$4000,6,FALSE),"-")</f>
        <v>НЕТ</v>
      </c>
      <c r="BG311" s="9" t="str">
        <f>IFERROR(VLOOKUP(CONCATENATE($A311,BG$1),'Исх-фото'!$A$2:$F$4000,6,FALSE),"-")</f>
        <v>-</v>
      </c>
      <c r="BH311" s="9" t="str">
        <f>IFERROR(VLOOKUP(CONCATENATE($A311,BH$1),'Исх-фото'!$A$2:$F$4000,6,FALSE),"-")</f>
        <v>-</v>
      </c>
      <c r="BI311" s="9" t="str">
        <f>IFERROR(VLOOKUP(CONCATENATE($A311,BI$1),'Исх-фото'!$A$2:$F$4000,6,FALSE),"-")</f>
        <v>НЕТ</v>
      </c>
      <c r="BJ311" s="37"/>
      <c r="BK311" s="42"/>
      <c r="BR311" s="25"/>
      <c r="BS311" s="25"/>
      <c r="BV311" s="25"/>
      <c r="BW311" s="25"/>
      <c r="BX311" s="25"/>
    </row>
    <row r="312" spans="1:76">
      <c r="A312" s="38">
        <f t="shared" si="39"/>
        <v>113</v>
      </c>
      <c r="B312" s="36">
        <f t="shared" si="41"/>
        <v>53</v>
      </c>
      <c r="C312" s="36">
        <f t="shared" si="41"/>
        <v>3</v>
      </c>
      <c r="D312" s="9" t="str">
        <f>IFERROR(VLOOKUP(CONCATENATE($A312,D$1),'Исх-фото'!$A$2:$F$4000,6,FALSE),"-")</f>
        <v>НЕТ</v>
      </c>
      <c r="E312" s="9" t="str">
        <f>IFERROR(VLOOKUP(CONCATENATE($A312,E$1),'Исх-фото'!$A$2:$F$4000,6,FALSE),"-")</f>
        <v>-</v>
      </c>
      <c r="F312" s="9" t="str">
        <f>IFERROR(VLOOKUP(CONCATENATE($A312,F$1),'Исх-фото'!$A$2:$F$4000,6,FALSE),"-")</f>
        <v>-</v>
      </c>
      <c r="G312" s="9" t="str">
        <f>IFERROR(VLOOKUP(CONCATENATE($A312,G$1),'Исх-фото'!$A$2:$F$4000,6,FALSE),"-")</f>
        <v>-</v>
      </c>
      <c r="H312" s="9" t="str">
        <f>IFERROR(VLOOKUP(CONCATENATE($A312,H$1),'Исх-фото'!$A$2:$F$4000,6,FALSE),"-")</f>
        <v>-</v>
      </c>
      <c r="I312" s="9" t="str">
        <f>IFERROR(VLOOKUP(CONCATENATE($A312,I$1),'Исх-фото'!$A$2:$F$4000,6,FALSE),"-")</f>
        <v>-</v>
      </c>
      <c r="J312" s="9" t="str">
        <f>IFERROR(VLOOKUP(CONCATENATE($A312,J$1),'Исх-фото'!$A$2:$F$4000,6,FALSE),"-")</f>
        <v>НЕТ</v>
      </c>
      <c r="K312" s="9" t="str">
        <f>IFERROR(VLOOKUP(CONCATENATE($A312,K$1),'Исх-фото'!$A$2:$F$4000,6,FALSE),"-")</f>
        <v>ДА</v>
      </c>
      <c r="L312" s="9" t="str">
        <f>IFERROR(VLOOKUP(CONCATENATE($A312,L$1),'Исх-фото'!$A$2:$F$4000,6,FALSE),"-")</f>
        <v>-</v>
      </c>
      <c r="M312" s="9" t="str">
        <f>IFERROR(VLOOKUP(CONCATENATE($A312,M$1),'Исх-фото'!$A$2:$F$4000,6,FALSE),"-")</f>
        <v>НЕТ</v>
      </c>
      <c r="N312" s="9" t="str">
        <f>IFERROR(VLOOKUP(CONCATENATE($A312,N$1),'Исх-фото'!$A$2:$F$4000,6,FALSE),"-")</f>
        <v>-</v>
      </c>
      <c r="O312" s="9" t="str">
        <f>IFERROR(VLOOKUP(CONCATENATE($A312,O$1),'Исх-фото'!$A$2:$F$4000,6,FALSE),"-")</f>
        <v>-</v>
      </c>
      <c r="P312" s="9" t="str">
        <f>IFERROR(VLOOKUP(CONCATENATE($A312,P$1),'Исх-фото'!$A$2:$F$4000,6,FALSE),"-")</f>
        <v>-</v>
      </c>
      <c r="Q312" s="9" t="str">
        <f>IFERROR(VLOOKUP(CONCATENATE($A312,Q$1),'Исх-фото'!$A$2:$F$4000,6,FALSE),"-")</f>
        <v>НЕТ</v>
      </c>
      <c r="R312" s="9" t="str">
        <f>IFERROR(VLOOKUP(CONCATENATE($A312,R$1),'Исх-фото'!$A$2:$F$4000,6,FALSE),"-")</f>
        <v>-</v>
      </c>
      <c r="S312" s="9" t="str">
        <f>IFERROR(VLOOKUP(CONCATENATE($A312,S$1),'Исх-фото'!$A$2:$F$4000,6,FALSE),"-")</f>
        <v>НЕТ</v>
      </c>
      <c r="T312" s="9" t="str">
        <f>IFERROR(VLOOKUP(CONCATENATE($A312,T$1),'Исх-фото'!$A$2:$F$4000,6,FALSE),"-")</f>
        <v>НЕТ</v>
      </c>
      <c r="U312" s="9" t="str">
        <f>IFERROR(VLOOKUP(CONCATENATE($A312,U$1),'Исх-фото'!$A$2:$F$4000,6,FALSE),"-")</f>
        <v>ДА</v>
      </c>
      <c r="V312" s="9" t="str">
        <f>IFERROR(VLOOKUP(CONCATENATE($A312,V$1),'Исх-фото'!$A$2:$F$4000,6,FALSE),"-")</f>
        <v>-</v>
      </c>
      <c r="W312" s="9" t="str">
        <f>IFERROR(VLOOKUP(CONCATENATE($A312,W$1),'Исх-фото'!$A$2:$F$4000,6,FALSE),"-")</f>
        <v>-</v>
      </c>
      <c r="X312" s="9" t="str">
        <f>IFERROR(VLOOKUP(CONCATENATE($A312,X$1),'Исх-фото'!$A$2:$F$4000,6,FALSE),"-")</f>
        <v>-</v>
      </c>
      <c r="Y312" s="9" t="str">
        <f>IFERROR(VLOOKUP(CONCATENATE($A312,Y$1),'Исх-фото'!$A$2:$F$4000,6,FALSE),"-")</f>
        <v>-</v>
      </c>
      <c r="Z312" s="9" t="str">
        <f>IFERROR(VLOOKUP(CONCATENATE($A312,Z$1),'Исх-фото'!$A$2:$F$4000,6,FALSE),"-")</f>
        <v>НЕТ</v>
      </c>
      <c r="AA312" s="9" t="str">
        <f>IFERROR(VLOOKUP(CONCATENATE($A312,AA$1),'Исх-фото'!$A$2:$F$4000,6,FALSE),"-")</f>
        <v>-</v>
      </c>
      <c r="AB312" s="9" t="str">
        <f>IFERROR(VLOOKUP(CONCATENATE($A312,AB$1),'Исх-фото'!$A$2:$F$4000,6,FALSE),"-")</f>
        <v>-</v>
      </c>
      <c r="AC312" s="9" t="str">
        <f>IFERROR(VLOOKUP(CONCATENATE($A312,AC$1),'Исх-фото'!$A$2:$F$4000,6,FALSE),"-")</f>
        <v>НЕТ</v>
      </c>
      <c r="AD312" s="9" t="str">
        <f>IFERROR(VLOOKUP(CONCATENATE($A312,AD$1),'Исх-фото'!$A$2:$F$4000,6,FALSE),"-")</f>
        <v>-</v>
      </c>
      <c r="AE312" s="9" t="str">
        <f>IFERROR(VLOOKUP(CONCATENATE($A312,AE$1),'Исх-фото'!$A$2:$F$4000,6,FALSE),"-")</f>
        <v>-</v>
      </c>
      <c r="AF312" s="9" t="str">
        <f>IFERROR(VLOOKUP(CONCATENATE($A312,AF$1),'Исх-фото'!$A$2:$F$4000,6,FALSE),"-")</f>
        <v>-</v>
      </c>
      <c r="AG312" s="9" t="str">
        <f>IFERROR(VLOOKUP(CONCATENATE($A312,AG$1),'Исх-фото'!$A$2:$F$4000,6,FALSE),"-")</f>
        <v>ДА</v>
      </c>
      <c r="AH312" s="9" t="str">
        <f>IFERROR(VLOOKUP(CONCATENATE($A312,AH$1),'Исх-фото'!$A$2:$F$4000,6,FALSE),"-")</f>
        <v>-</v>
      </c>
      <c r="AI312" s="9" t="str">
        <f>IFERROR(VLOOKUP(CONCATENATE($A312,AI$1),'Исх-фото'!$A$2:$F$4000,6,FALSE),"-")</f>
        <v>НЕТ</v>
      </c>
      <c r="AJ312" s="9" t="str">
        <f>IFERROR(VLOOKUP(CONCATENATE($A312,AJ$1),'Исх-фото'!$A$2:$F$4000,6,FALSE),"-")</f>
        <v>НЕТ</v>
      </c>
      <c r="AK312" s="9" t="str">
        <f>IFERROR(VLOOKUP(CONCATENATE($A312,AK$1),'Исх-фото'!$A$2:$F$4000,6,FALSE),"-")</f>
        <v>-</v>
      </c>
      <c r="AL312" s="9" t="str">
        <f>IFERROR(VLOOKUP(CONCATENATE($A312,AL$1),'Исх-фото'!$A$2:$F$4000,6,FALSE),"-")</f>
        <v>НЕТ</v>
      </c>
      <c r="AM312" s="9" t="str">
        <f>IFERROR(VLOOKUP(CONCATENATE($A312,AM$1),'Исх-фото'!$A$2:$F$4000,6,FALSE),"-")</f>
        <v>ДА</v>
      </c>
      <c r="AN312" s="9" t="str">
        <f>IFERROR(VLOOKUP(CONCATENATE($A312,AN$1),'Исх-фото'!$A$2:$F$4000,6,FALSE),"-")</f>
        <v>ДА</v>
      </c>
      <c r="AO312" s="9" t="str">
        <f>IFERROR(VLOOKUP(CONCATENATE($A312,AO$1),'Исх-фото'!$A$2:$F$4000,6,FALSE),"-")</f>
        <v>-</v>
      </c>
      <c r="AP312" s="9" t="str">
        <f>IFERROR(VLOOKUP(CONCATENATE($A312,AP$1),'Исх-фото'!$A$2:$F$4000,6,FALSE),"-")</f>
        <v>НЕТ</v>
      </c>
      <c r="AQ312" s="9" t="str">
        <f>IFERROR(VLOOKUP(CONCATENATE($A312,AQ$1),'Исх-фото'!$A$2:$F$4000,6,FALSE),"-")</f>
        <v>-</v>
      </c>
      <c r="AR312" s="9" t="str">
        <f>IFERROR(VLOOKUP(CONCATENATE($A312,AR$1),'Исх-фото'!$A$2:$F$4000,6,FALSE),"-")</f>
        <v>-</v>
      </c>
      <c r="AS312" s="9" t="str">
        <f>IFERROR(VLOOKUP(CONCATENATE($A312,AS$1),'Исх-фото'!$A$2:$F$4000,6,FALSE),"-")</f>
        <v>ДА</v>
      </c>
      <c r="AT312" s="9" t="str">
        <f>IFERROR(VLOOKUP(CONCATENATE($A312,AT$1),'Исх-фото'!$A$2:$F$4000,6,FALSE),"-")</f>
        <v>-</v>
      </c>
      <c r="AU312" s="9" t="str">
        <f>IFERROR(VLOOKUP(CONCATENATE($A312,AU$1),'Исх-фото'!$A$2:$F$4000,6,FALSE),"-")</f>
        <v>-</v>
      </c>
      <c r="AV312" s="9" t="str">
        <f>IFERROR(VLOOKUP(CONCATENATE($A312,AV$1),'Исх-фото'!$A$2:$F$4000,6,FALSE),"-")</f>
        <v>-</v>
      </c>
      <c r="AW312" s="9" t="str">
        <f>IFERROR(VLOOKUP(CONCATENATE($A312,AW$1),'Исх-фото'!$A$2:$F$4000,6,FALSE),"-")</f>
        <v>НЕТ</v>
      </c>
      <c r="AX312" s="9" t="str">
        <f>IFERROR(VLOOKUP(CONCATENATE($A312,AX$1),'Исх-фото'!$A$2:$F$4000,6,FALSE),"-")</f>
        <v>-</v>
      </c>
      <c r="AY312" s="9" t="str">
        <f>IFERROR(VLOOKUP(CONCATENATE($A312,AY$1),'Исх-фото'!$A$2:$F$4000,6,FALSE),"-")</f>
        <v>-</v>
      </c>
      <c r="AZ312" s="9" t="str">
        <f>IFERROR(VLOOKUP(CONCATENATE($A312,AZ$1),'Исх-фото'!$A$2:$F$4000,6,FALSE),"-")</f>
        <v>-</v>
      </c>
      <c r="BA312" s="9" t="str">
        <f>IFERROR(VLOOKUP(CONCATENATE($A312,BA$1),'Исх-фото'!$A$2:$F$4000,6,FALSE),"-")</f>
        <v>-</v>
      </c>
      <c r="BB312" s="9" t="str">
        <f>IFERROR(VLOOKUP(CONCATENATE($A312,BB$1),'Исх-фото'!$A$2:$F$4000,6,FALSE),"-")</f>
        <v>-</v>
      </c>
      <c r="BC312" s="9" t="str">
        <f>IFERROR(VLOOKUP(CONCATENATE($A312,BC$1),'Исх-фото'!$A$2:$F$4000,6,FALSE),"-")</f>
        <v>НЕТ</v>
      </c>
      <c r="BD312" s="9" t="str">
        <f>IFERROR(VLOOKUP(CONCATENATE($A312,BD$1),'Исх-фото'!$A$2:$F$4000,6,FALSE),"-")</f>
        <v>-</v>
      </c>
      <c r="BE312" s="9" t="str">
        <f>IFERROR(VLOOKUP(CONCATENATE($A312,BE$1),'Исх-фото'!$A$2:$F$4000,6,FALSE),"-")</f>
        <v>НЕТ</v>
      </c>
      <c r="BF312" s="9" t="str">
        <f>IFERROR(VLOOKUP(CONCATENATE($A312,BF$1),'Исх-фото'!$A$2:$F$4000,6,FALSE),"-")</f>
        <v>НЕТ</v>
      </c>
      <c r="BG312" s="9" t="str">
        <f>IFERROR(VLOOKUP(CONCATENATE($A312,BG$1),'Исх-фото'!$A$2:$F$4000,6,FALSE),"-")</f>
        <v>-</v>
      </c>
      <c r="BH312" s="9" t="str">
        <f>IFERROR(VLOOKUP(CONCATENATE($A312,BH$1),'Исх-фото'!$A$2:$F$4000,6,FALSE),"-")</f>
        <v>-</v>
      </c>
      <c r="BI312" s="9" t="str">
        <f>IFERROR(VLOOKUP(CONCATENATE($A312,BI$1),'Исх-фото'!$A$2:$F$4000,6,FALSE),"-")</f>
        <v>-</v>
      </c>
      <c r="BJ312" s="37"/>
      <c r="BK312" s="42"/>
      <c r="BR312" s="25"/>
      <c r="BS312" s="25"/>
      <c r="BV312" s="25"/>
      <c r="BW312" s="25"/>
      <c r="BX312" s="25"/>
    </row>
    <row r="313" spans="1:76">
      <c r="A313" s="38">
        <f t="shared" si="39"/>
        <v>114</v>
      </c>
      <c r="B313" s="36">
        <f t="shared" ref="B313:C328" si="42">B116</f>
        <v>55</v>
      </c>
      <c r="C313" s="36">
        <f t="shared" si="42"/>
        <v>1</v>
      </c>
      <c r="D313" s="9" t="str">
        <f>IFERROR(VLOOKUP(CONCATENATE($A313,D$1),'Исх-фото'!$A$2:$F$4000,6,FALSE),"-")</f>
        <v>ДА</v>
      </c>
      <c r="E313" s="9" t="str">
        <f>IFERROR(VLOOKUP(CONCATENATE($A313,E$1),'Исх-фото'!$A$2:$F$4000,6,FALSE),"-")</f>
        <v>-</v>
      </c>
      <c r="F313" s="9" t="str">
        <f>IFERROR(VLOOKUP(CONCATENATE($A313,F$1),'Исх-фото'!$A$2:$F$4000,6,FALSE),"-")</f>
        <v>-</v>
      </c>
      <c r="G313" s="9" t="str">
        <f>IFERROR(VLOOKUP(CONCATENATE($A313,G$1),'Исх-фото'!$A$2:$F$4000,6,FALSE),"-")</f>
        <v>-</v>
      </c>
      <c r="H313" s="9" t="str">
        <f>IFERROR(VLOOKUP(CONCATENATE($A313,H$1),'Исх-фото'!$A$2:$F$4000,6,FALSE),"-")</f>
        <v>-</v>
      </c>
      <c r="I313" s="9" t="str">
        <f>IFERROR(VLOOKUP(CONCATENATE($A313,I$1),'Исх-фото'!$A$2:$F$4000,6,FALSE),"-")</f>
        <v>-</v>
      </c>
      <c r="J313" s="9" t="str">
        <f>IFERROR(VLOOKUP(CONCATENATE($A313,J$1),'Исх-фото'!$A$2:$F$4000,6,FALSE),"-")</f>
        <v>-</v>
      </c>
      <c r="K313" s="9" t="str">
        <f>IFERROR(VLOOKUP(CONCATENATE($A313,K$1),'Исх-фото'!$A$2:$F$4000,6,FALSE),"-")</f>
        <v>-</v>
      </c>
      <c r="L313" s="9" t="str">
        <f>IFERROR(VLOOKUP(CONCATENATE($A313,L$1),'Исх-фото'!$A$2:$F$4000,6,FALSE),"-")</f>
        <v>-</v>
      </c>
      <c r="M313" s="9" t="str">
        <f>IFERROR(VLOOKUP(CONCATENATE($A313,M$1),'Исх-фото'!$A$2:$F$4000,6,FALSE),"-")</f>
        <v>НЕТ</v>
      </c>
      <c r="N313" s="9" t="str">
        <f>IFERROR(VLOOKUP(CONCATENATE($A313,N$1),'Исх-фото'!$A$2:$F$4000,6,FALSE),"-")</f>
        <v>-</v>
      </c>
      <c r="O313" s="9" t="str">
        <f>IFERROR(VLOOKUP(CONCATENATE($A313,O$1),'Исх-фото'!$A$2:$F$4000,6,FALSE),"-")</f>
        <v>-</v>
      </c>
      <c r="P313" s="9" t="str">
        <f>IFERROR(VLOOKUP(CONCATENATE($A313,P$1),'Исх-фото'!$A$2:$F$4000,6,FALSE),"-")</f>
        <v>-</v>
      </c>
      <c r="Q313" s="9" t="str">
        <f>IFERROR(VLOOKUP(CONCATENATE($A313,Q$1),'Исх-фото'!$A$2:$F$4000,6,FALSE),"-")</f>
        <v>НЕТ</v>
      </c>
      <c r="R313" s="9" t="str">
        <f>IFERROR(VLOOKUP(CONCATENATE($A313,R$1),'Исх-фото'!$A$2:$F$4000,6,FALSE),"-")</f>
        <v>-</v>
      </c>
      <c r="S313" s="9" t="str">
        <f>IFERROR(VLOOKUP(CONCATENATE($A313,S$1),'Исх-фото'!$A$2:$F$4000,6,FALSE),"-")</f>
        <v>-</v>
      </c>
      <c r="T313" s="9" t="str">
        <f>IFERROR(VLOOKUP(CONCATENATE($A313,T$1),'Исх-фото'!$A$2:$F$4000,6,FALSE),"-")</f>
        <v>НЕТ</v>
      </c>
      <c r="U313" s="9" t="str">
        <f>IFERROR(VLOOKUP(CONCATENATE($A313,U$1),'Исх-фото'!$A$2:$F$4000,6,FALSE),"-")</f>
        <v>НЕТ</v>
      </c>
      <c r="V313" s="9" t="str">
        <f>IFERROR(VLOOKUP(CONCATENATE($A313,V$1),'Исх-фото'!$A$2:$F$4000,6,FALSE),"-")</f>
        <v>-</v>
      </c>
      <c r="W313" s="9" t="str">
        <f>IFERROR(VLOOKUP(CONCATENATE($A313,W$1),'Исх-фото'!$A$2:$F$4000,6,FALSE),"-")</f>
        <v>-</v>
      </c>
      <c r="X313" s="9" t="str">
        <f>IFERROR(VLOOKUP(CONCATENATE($A313,X$1),'Исх-фото'!$A$2:$F$4000,6,FALSE),"-")</f>
        <v>-</v>
      </c>
      <c r="Y313" s="9" t="str">
        <f>IFERROR(VLOOKUP(CONCATENATE($A313,Y$1),'Исх-фото'!$A$2:$F$4000,6,FALSE),"-")</f>
        <v>-</v>
      </c>
      <c r="Z313" s="9" t="str">
        <f>IFERROR(VLOOKUP(CONCATENATE($A313,Z$1),'Исх-фото'!$A$2:$F$4000,6,FALSE),"-")</f>
        <v>НЕТ</v>
      </c>
      <c r="AA313" s="9" t="str">
        <f>IFERROR(VLOOKUP(CONCATENATE($A313,AA$1),'Исх-фото'!$A$2:$F$4000,6,FALSE),"-")</f>
        <v>-</v>
      </c>
      <c r="AB313" s="9" t="str">
        <f>IFERROR(VLOOKUP(CONCATENATE($A313,AB$1),'Исх-фото'!$A$2:$F$4000,6,FALSE),"-")</f>
        <v>НЕТ</v>
      </c>
      <c r="AC313" s="9" t="str">
        <f>IFERROR(VLOOKUP(CONCATENATE($A313,AC$1),'Исх-фото'!$A$2:$F$4000,6,FALSE),"-")</f>
        <v>-</v>
      </c>
      <c r="AD313" s="9" t="str">
        <f>IFERROR(VLOOKUP(CONCATENATE($A313,AD$1),'Исх-фото'!$A$2:$F$4000,6,FALSE),"-")</f>
        <v>-</v>
      </c>
      <c r="AE313" s="9" t="str">
        <f>IFERROR(VLOOKUP(CONCATENATE($A313,AE$1),'Исх-фото'!$A$2:$F$4000,6,FALSE),"-")</f>
        <v>-</v>
      </c>
      <c r="AF313" s="9" t="str">
        <f>IFERROR(VLOOKUP(CONCATENATE($A313,AF$1),'Исх-фото'!$A$2:$F$4000,6,FALSE),"-")</f>
        <v>-</v>
      </c>
      <c r="AG313" s="9" t="str">
        <f>IFERROR(VLOOKUP(CONCATENATE($A313,AG$1),'Исх-фото'!$A$2:$F$4000,6,FALSE),"-")</f>
        <v>ДА</v>
      </c>
      <c r="AH313" s="9" t="str">
        <f>IFERROR(VLOOKUP(CONCATENATE($A313,AH$1),'Исх-фото'!$A$2:$F$4000,6,FALSE),"-")</f>
        <v>-</v>
      </c>
      <c r="AI313" s="9" t="str">
        <f>IFERROR(VLOOKUP(CONCATENATE($A313,AI$1),'Исх-фото'!$A$2:$F$4000,6,FALSE),"-")</f>
        <v>-</v>
      </c>
      <c r="AJ313" s="9" t="str">
        <f>IFERROR(VLOOKUP(CONCATENATE($A313,AJ$1),'Исх-фото'!$A$2:$F$4000,6,FALSE),"-")</f>
        <v>НЕТ</v>
      </c>
      <c r="AK313" s="9" t="str">
        <f>IFERROR(VLOOKUP(CONCATENATE($A313,AK$1),'Исх-фото'!$A$2:$F$4000,6,FALSE),"-")</f>
        <v>НЕТ</v>
      </c>
      <c r="AL313" s="9" t="str">
        <f>IFERROR(VLOOKUP(CONCATENATE($A313,AL$1),'Исх-фото'!$A$2:$F$4000,6,FALSE),"-")</f>
        <v>-</v>
      </c>
      <c r="AM313" s="9" t="str">
        <f>IFERROR(VLOOKUP(CONCATENATE($A313,AM$1),'Исх-фото'!$A$2:$F$4000,6,FALSE),"-")</f>
        <v>ДА</v>
      </c>
      <c r="AN313" s="9" t="str">
        <f>IFERROR(VLOOKUP(CONCATENATE($A313,AN$1),'Исх-фото'!$A$2:$F$4000,6,FALSE),"-")</f>
        <v>ДА</v>
      </c>
      <c r="AO313" s="9" t="str">
        <f>IFERROR(VLOOKUP(CONCATENATE($A313,AO$1),'Исх-фото'!$A$2:$F$4000,6,FALSE),"-")</f>
        <v>НЕТ</v>
      </c>
      <c r="AP313" s="9" t="str">
        <f>IFERROR(VLOOKUP(CONCATENATE($A313,AP$1),'Исх-фото'!$A$2:$F$4000,6,FALSE),"-")</f>
        <v>-</v>
      </c>
      <c r="AQ313" s="9" t="str">
        <f>IFERROR(VLOOKUP(CONCATENATE($A313,AQ$1),'Исх-фото'!$A$2:$F$4000,6,FALSE),"-")</f>
        <v>-</v>
      </c>
      <c r="AR313" s="9" t="str">
        <f>IFERROR(VLOOKUP(CONCATENATE($A313,AR$1),'Исх-фото'!$A$2:$F$4000,6,FALSE),"-")</f>
        <v>-</v>
      </c>
      <c r="AS313" s="9" t="str">
        <f>IFERROR(VLOOKUP(CONCATENATE($A313,AS$1),'Исх-фото'!$A$2:$F$4000,6,FALSE),"-")</f>
        <v>ДА</v>
      </c>
      <c r="AT313" s="9" t="str">
        <f>IFERROR(VLOOKUP(CONCATENATE($A313,AT$1),'Исх-фото'!$A$2:$F$4000,6,FALSE),"-")</f>
        <v>-</v>
      </c>
      <c r="AU313" s="9" t="str">
        <f>IFERROR(VLOOKUP(CONCATENATE($A313,AU$1),'Исх-фото'!$A$2:$F$4000,6,FALSE),"-")</f>
        <v>-</v>
      </c>
      <c r="AV313" s="9" t="str">
        <f>IFERROR(VLOOKUP(CONCATENATE($A313,AV$1),'Исх-фото'!$A$2:$F$4000,6,FALSE),"-")</f>
        <v>-</v>
      </c>
      <c r="AW313" s="9" t="str">
        <f>IFERROR(VLOOKUP(CONCATENATE($A313,AW$1),'Исх-фото'!$A$2:$F$4000,6,FALSE),"-")</f>
        <v>-</v>
      </c>
      <c r="AX313" s="9" t="str">
        <f>IFERROR(VLOOKUP(CONCATENATE($A313,AX$1),'Исх-фото'!$A$2:$F$4000,6,FALSE),"-")</f>
        <v>-</v>
      </c>
      <c r="AY313" s="9" t="str">
        <f>IFERROR(VLOOKUP(CONCATENATE($A313,AY$1),'Исх-фото'!$A$2:$F$4000,6,FALSE),"-")</f>
        <v>-</v>
      </c>
      <c r="AZ313" s="9" t="str">
        <f>IFERROR(VLOOKUP(CONCATENATE($A313,AZ$1),'Исх-фото'!$A$2:$F$4000,6,FALSE),"-")</f>
        <v>-</v>
      </c>
      <c r="BA313" s="9" t="str">
        <f>IFERROR(VLOOKUP(CONCATENATE($A313,BA$1),'Исх-фото'!$A$2:$F$4000,6,FALSE),"-")</f>
        <v>-</v>
      </c>
      <c r="BB313" s="9" t="str">
        <f>IFERROR(VLOOKUP(CONCATENATE($A313,BB$1),'Исх-фото'!$A$2:$F$4000,6,FALSE),"-")</f>
        <v>НЕТ</v>
      </c>
      <c r="BC313" s="9" t="str">
        <f>IFERROR(VLOOKUP(CONCATENATE($A313,BC$1),'Исх-фото'!$A$2:$F$4000,6,FALSE),"-")</f>
        <v>НЕТ</v>
      </c>
      <c r="BD313" s="9" t="str">
        <f>IFERROR(VLOOKUP(CONCATENATE($A313,BD$1),'Исх-фото'!$A$2:$F$4000,6,FALSE),"-")</f>
        <v>-</v>
      </c>
      <c r="BE313" s="9" t="str">
        <f>IFERROR(VLOOKUP(CONCATENATE($A313,BE$1),'Исх-фото'!$A$2:$F$4000,6,FALSE),"-")</f>
        <v>НЕТ</v>
      </c>
      <c r="BF313" s="9" t="str">
        <f>IFERROR(VLOOKUP(CONCATENATE($A313,BF$1),'Исх-фото'!$A$2:$F$4000,6,FALSE),"-")</f>
        <v>НЕТ</v>
      </c>
      <c r="BG313" s="9" t="str">
        <f>IFERROR(VLOOKUP(CONCATENATE($A313,BG$1),'Исх-фото'!$A$2:$F$4000,6,FALSE),"-")</f>
        <v>-</v>
      </c>
      <c r="BH313" s="9" t="str">
        <f>IFERROR(VLOOKUP(CONCATENATE($A313,BH$1),'Исх-фото'!$A$2:$F$4000,6,FALSE),"-")</f>
        <v>-</v>
      </c>
      <c r="BI313" s="9" t="str">
        <f>IFERROR(VLOOKUP(CONCATENATE($A313,BI$1),'Исх-фото'!$A$2:$F$4000,6,FALSE),"-")</f>
        <v>-</v>
      </c>
      <c r="BJ313" s="37"/>
      <c r="BK313" s="42"/>
      <c r="BR313" s="25"/>
      <c r="BS313" s="25"/>
      <c r="BV313" s="25"/>
      <c r="BW313" s="25"/>
      <c r="BX313" s="25"/>
    </row>
    <row r="314" spans="1:76">
      <c r="A314" s="38">
        <f t="shared" si="39"/>
        <v>115</v>
      </c>
      <c r="B314" s="36">
        <f t="shared" si="42"/>
        <v>55</v>
      </c>
      <c r="C314" s="36">
        <f t="shared" si="42"/>
        <v>2</v>
      </c>
      <c r="D314" s="9" t="str">
        <f>IFERROR(VLOOKUP(CONCATENATE($A314,D$1),'Исх-фото'!$A$2:$F$4000,6,FALSE),"-")</f>
        <v>НЕТ</v>
      </c>
      <c r="E314" s="9" t="str">
        <f>IFERROR(VLOOKUP(CONCATENATE($A314,E$1),'Исх-фото'!$A$2:$F$4000,6,FALSE),"-")</f>
        <v>-</v>
      </c>
      <c r="F314" s="9" t="str">
        <f>IFERROR(VLOOKUP(CONCATENATE($A314,F$1),'Исх-фото'!$A$2:$F$4000,6,FALSE),"-")</f>
        <v>-</v>
      </c>
      <c r="G314" s="9" t="str">
        <f>IFERROR(VLOOKUP(CONCATENATE($A314,G$1),'Исх-фото'!$A$2:$F$4000,6,FALSE),"-")</f>
        <v>-</v>
      </c>
      <c r="H314" s="9" t="str">
        <f>IFERROR(VLOOKUP(CONCATENATE($A314,H$1),'Исх-фото'!$A$2:$F$4000,6,FALSE),"-")</f>
        <v>-</v>
      </c>
      <c r="I314" s="9" t="str">
        <f>IFERROR(VLOOKUP(CONCATENATE($A314,I$1),'Исх-фото'!$A$2:$F$4000,6,FALSE),"-")</f>
        <v>-</v>
      </c>
      <c r="J314" s="9" t="str">
        <f>IFERROR(VLOOKUP(CONCATENATE($A314,J$1),'Исх-фото'!$A$2:$F$4000,6,FALSE),"-")</f>
        <v>-</v>
      </c>
      <c r="K314" s="9" t="str">
        <f>IFERROR(VLOOKUP(CONCATENATE($A314,K$1),'Исх-фото'!$A$2:$F$4000,6,FALSE),"-")</f>
        <v>-</v>
      </c>
      <c r="L314" s="9" t="str">
        <f>IFERROR(VLOOKUP(CONCATENATE($A314,L$1),'Исх-фото'!$A$2:$F$4000,6,FALSE),"-")</f>
        <v>-</v>
      </c>
      <c r="M314" s="9" t="str">
        <f>IFERROR(VLOOKUP(CONCATENATE($A314,M$1),'Исх-фото'!$A$2:$F$4000,6,FALSE),"-")</f>
        <v>НЕТ</v>
      </c>
      <c r="N314" s="9" t="str">
        <f>IFERROR(VLOOKUP(CONCATENATE($A314,N$1),'Исх-фото'!$A$2:$F$4000,6,FALSE),"-")</f>
        <v>-</v>
      </c>
      <c r="O314" s="9" t="str">
        <f>IFERROR(VLOOKUP(CONCATENATE($A314,O$1),'Исх-фото'!$A$2:$F$4000,6,FALSE),"-")</f>
        <v>-</v>
      </c>
      <c r="P314" s="9" t="str">
        <f>IFERROR(VLOOKUP(CONCATENATE($A314,P$1),'Исх-фото'!$A$2:$F$4000,6,FALSE),"-")</f>
        <v>-</v>
      </c>
      <c r="Q314" s="9" t="str">
        <f>IFERROR(VLOOKUP(CONCATENATE($A314,Q$1),'Исх-фото'!$A$2:$F$4000,6,FALSE),"-")</f>
        <v>НЕТ</v>
      </c>
      <c r="R314" s="9" t="str">
        <f>IFERROR(VLOOKUP(CONCATENATE($A314,R$1),'Исх-фото'!$A$2:$F$4000,6,FALSE),"-")</f>
        <v>-</v>
      </c>
      <c r="S314" s="9" t="str">
        <f>IFERROR(VLOOKUP(CONCATENATE($A314,S$1),'Исх-фото'!$A$2:$F$4000,6,FALSE),"-")</f>
        <v>-</v>
      </c>
      <c r="T314" s="9" t="str">
        <f>IFERROR(VLOOKUP(CONCATENATE($A314,T$1),'Исх-фото'!$A$2:$F$4000,6,FALSE),"-")</f>
        <v>НЕТ</v>
      </c>
      <c r="U314" s="9" t="str">
        <f>IFERROR(VLOOKUP(CONCATENATE($A314,U$1),'Исх-фото'!$A$2:$F$4000,6,FALSE),"-")</f>
        <v>ДА</v>
      </c>
      <c r="V314" s="9" t="str">
        <f>IFERROR(VLOOKUP(CONCATENATE($A314,V$1),'Исх-фото'!$A$2:$F$4000,6,FALSE),"-")</f>
        <v>-</v>
      </c>
      <c r="W314" s="9" t="str">
        <f>IFERROR(VLOOKUP(CONCATENATE($A314,W$1),'Исх-фото'!$A$2:$F$4000,6,FALSE),"-")</f>
        <v>-</v>
      </c>
      <c r="X314" s="9" t="str">
        <f>IFERROR(VLOOKUP(CONCATENATE($A314,X$1),'Исх-фото'!$A$2:$F$4000,6,FALSE),"-")</f>
        <v>-</v>
      </c>
      <c r="Y314" s="9" t="str">
        <f>IFERROR(VLOOKUP(CONCATENATE($A314,Y$1),'Исх-фото'!$A$2:$F$4000,6,FALSE),"-")</f>
        <v>-</v>
      </c>
      <c r="Z314" s="9" t="str">
        <f>IFERROR(VLOOKUP(CONCATENATE($A314,Z$1),'Исх-фото'!$A$2:$F$4000,6,FALSE),"-")</f>
        <v>ДА</v>
      </c>
      <c r="AA314" s="9" t="str">
        <f>IFERROR(VLOOKUP(CONCATENATE($A314,AA$1),'Исх-фото'!$A$2:$F$4000,6,FALSE),"-")</f>
        <v>-</v>
      </c>
      <c r="AB314" s="9" t="str">
        <f>IFERROR(VLOOKUP(CONCATENATE($A314,AB$1),'Исх-фото'!$A$2:$F$4000,6,FALSE),"-")</f>
        <v>-</v>
      </c>
      <c r="AC314" s="9" t="str">
        <f>IFERROR(VLOOKUP(CONCATENATE($A314,AC$1),'Исх-фото'!$A$2:$F$4000,6,FALSE),"-")</f>
        <v>-</v>
      </c>
      <c r="AD314" s="9" t="str">
        <f>IFERROR(VLOOKUP(CONCATENATE($A314,AD$1),'Исх-фото'!$A$2:$F$4000,6,FALSE),"-")</f>
        <v>-</v>
      </c>
      <c r="AE314" s="9" t="str">
        <f>IFERROR(VLOOKUP(CONCATENATE($A314,AE$1),'Исх-фото'!$A$2:$F$4000,6,FALSE),"-")</f>
        <v>-</v>
      </c>
      <c r="AF314" s="9" t="str">
        <f>IFERROR(VLOOKUP(CONCATENATE($A314,AF$1),'Исх-фото'!$A$2:$F$4000,6,FALSE),"-")</f>
        <v>-</v>
      </c>
      <c r="AG314" s="9" t="str">
        <f>IFERROR(VLOOKUP(CONCATENATE($A314,AG$1),'Исх-фото'!$A$2:$F$4000,6,FALSE),"-")</f>
        <v>ДА</v>
      </c>
      <c r="AH314" s="9" t="str">
        <f>IFERROR(VLOOKUP(CONCATENATE($A314,AH$1),'Исх-фото'!$A$2:$F$4000,6,FALSE),"-")</f>
        <v>-</v>
      </c>
      <c r="AI314" s="9" t="str">
        <f>IFERROR(VLOOKUP(CONCATENATE($A314,AI$1),'Исх-фото'!$A$2:$F$4000,6,FALSE),"-")</f>
        <v>-</v>
      </c>
      <c r="AJ314" s="9" t="str">
        <f>IFERROR(VLOOKUP(CONCATENATE($A314,AJ$1),'Исх-фото'!$A$2:$F$4000,6,FALSE),"-")</f>
        <v>ДА</v>
      </c>
      <c r="AK314" s="9" t="str">
        <f>IFERROR(VLOOKUP(CONCATENATE($A314,AK$1),'Исх-фото'!$A$2:$F$4000,6,FALSE),"-")</f>
        <v>-</v>
      </c>
      <c r="AL314" s="9" t="str">
        <f>IFERROR(VLOOKUP(CONCATENATE($A314,AL$1),'Исх-фото'!$A$2:$F$4000,6,FALSE),"-")</f>
        <v>НЕТ</v>
      </c>
      <c r="AM314" s="9" t="str">
        <f>IFERROR(VLOOKUP(CONCATENATE($A314,AM$1),'Исх-фото'!$A$2:$F$4000,6,FALSE),"-")</f>
        <v>ДА</v>
      </c>
      <c r="AN314" s="9" t="str">
        <f>IFERROR(VLOOKUP(CONCATENATE($A314,AN$1),'Исх-фото'!$A$2:$F$4000,6,FALSE),"-")</f>
        <v>ДА</v>
      </c>
      <c r="AO314" s="9" t="str">
        <f>IFERROR(VLOOKUP(CONCATENATE($A314,AO$1),'Исх-фото'!$A$2:$F$4000,6,FALSE),"-")</f>
        <v>-</v>
      </c>
      <c r="AP314" s="9" t="str">
        <f>IFERROR(VLOOKUP(CONCATENATE($A314,AP$1),'Исх-фото'!$A$2:$F$4000,6,FALSE),"-")</f>
        <v>-</v>
      </c>
      <c r="AQ314" s="9" t="str">
        <f>IFERROR(VLOOKUP(CONCATENATE($A314,AQ$1),'Исх-фото'!$A$2:$F$4000,6,FALSE),"-")</f>
        <v>-</v>
      </c>
      <c r="AR314" s="9" t="str">
        <f>IFERROR(VLOOKUP(CONCATENATE($A314,AR$1),'Исх-фото'!$A$2:$F$4000,6,FALSE),"-")</f>
        <v>-</v>
      </c>
      <c r="AS314" s="9" t="str">
        <f>IFERROR(VLOOKUP(CONCATENATE($A314,AS$1),'Исх-фото'!$A$2:$F$4000,6,FALSE),"-")</f>
        <v>ДА</v>
      </c>
      <c r="AT314" s="9" t="str">
        <f>IFERROR(VLOOKUP(CONCATENATE($A314,AT$1),'Исх-фото'!$A$2:$F$4000,6,FALSE),"-")</f>
        <v>-</v>
      </c>
      <c r="AU314" s="9" t="str">
        <f>IFERROR(VLOOKUP(CONCATENATE($A314,AU$1),'Исх-фото'!$A$2:$F$4000,6,FALSE),"-")</f>
        <v>-</v>
      </c>
      <c r="AV314" s="9" t="str">
        <f>IFERROR(VLOOKUP(CONCATENATE($A314,AV$1),'Исх-фото'!$A$2:$F$4000,6,FALSE),"-")</f>
        <v>-</v>
      </c>
      <c r="AW314" s="9" t="str">
        <f>IFERROR(VLOOKUP(CONCATENATE($A314,AW$1),'Исх-фото'!$A$2:$F$4000,6,FALSE),"-")</f>
        <v>-</v>
      </c>
      <c r="AX314" s="9" t="str">
        <f>IFERROR(VLOOKUP(CONCATENATE($A314,AX$1),'Исх-фото'!$A$2:$F$4000,6,FALSE),"-")</f>
        <v>-</v>
      </c>
      <c r="AY314" s="9" t="str">
        <f>IFERROR(VLOOKUP(CONCATENATE($A314,AY$1),'Исх-фото'!$A$2:$F$4000,6,FALSE),"-")</f>
        <v>-</v>
      </c>
      <c r="AZ314" s="9" t="str">
        <f>IFERROR(VLOOKUP(CONCATENATE($A314,AZ$1),'Исх-фото'!$A$2:$F$4000,6,FALSE),"-")</f>
        <v>-</v>
      </c>
      <c r="BA314" s="9" t="str">
        <f>IFERROR(VLOOKUP(CONCATENATE($A314,BA$1),'Исх-фото'!$A$2:$F$4000,6,FALSE),"-")</f>
        <v>-</v>
      </c>
      <c r="BB314" s="9" t="str">
        <f>IFERROR(VLOOKUP(CONCATENATE($A314,BB$1),'Исх-фото'!$A$2:$F$4000,6,FALSE),"-")</f>
        <v>-</v>
      </c>
      <c r="BC314" s="9" t="str">
        <f>IFERROR(VLOOKUP(CONCATENATE($A314,BC$1),'Исх-фото'!$A$2:$F$4000,6,FALSE),"-")</f>
        <v>НЕТ</v>
      </c>
      <c r="BD314" s="9" t="str">
        <f>IFERROR(VLOOKUP(CONCATENATE($A314,BD$1),'Исх-фото'!$A$2:$F$4000,6,FALSE),"-")</f>
        <v>-</v>
      </c>
      <c r="BE314" s="9" t="str">
        <f>IFERROR(VLOOKUP(CONCATENATE($A314,BE$1),'Исх-фото'!$A$2:$F$4000,6,FALSE),"-")</f>
        <v>НЕТ</v>
      </c>
      <c r="BF314" s="9" t="str">
        <f>IFERROR(VLOOKUP(CONCATENATE($A314,BF$1),'Исх-фото'!$A$2:$F$4000,6,FALSE),"-")</f>
        <v>-</v>
      </c>
      <c r="BG314" s="9" t="str">
        <f>IFERROR(VLOOKUP(CONCATENATE($A314,BG$1),'Исх-фото'!$A$2:$F$4000,6,FALSE),"-")</f>
        <v>-</v>
      </c>
      <c r="BH314" s="9" t="str">
        <f>IFERROR(VLOOKUP(CONCATENATE($A314,BH$1),'Исх-фото'!$A$2:$F$4000,6,FALSE),"-")</f>
        <v>-</v>
      </c>
      <c r="BI314" s="9" t="str">
        <f>IFERROR(VLOOKUP(CONCATENATE($A314,BI$1),'Исх-фото'!$A$2:$F$4000,6,FALSE),"-")</f>
        <v>-</v>
      </c>
      <c r="BJ314" s="37"/>
      <c r="BK314" s="42"/>
      <c r="BR314" s="25"/>
      <c r="BS314" s="25"/>
      <c r="BV314" s="25"/>
      <c r="BW314" s="25"/>
      <c r="BX314" s="25"/>
    </row>
    <row r="315" spans="1:76">
      <c r="A315" s="38">
        <f t="shared" si="39"/>
        <v>116</v>
      </c>
      <c r="B315" s="36">
        <f t="shared" si="42"/>
        <v>55</v>
      </c>
      <c r="C315" s="36">
        <f t="shared" si="42"/>
        <v>3</v>
      </c>
      <c r="D315" s="9" t="str">
        <f>IFERROR(VLOOKUP(CONCATENATE($A315,D$1),'Исх-фото'!$A$2:$F$4000,6,FALSE),"-")</f>
        <v>НЕТ</v>
      </c>
      <c r="E315" s="9" t="str">
        <f>IFERROR(VLOOKUP(CONCATENATE($A315,E$1),'Исх-фото'!$A$2:$F$4000,6,FALSE),"-")</f>
        <v>-</v>
      </c>
      <c r="F315" s="9" t="str">
        <f>IFERROR(VLOOKUP(CONCATENATE($A315,F$1),'Исх-фото'!$A$2:$F$4000,6,FALSE),"-")</f>
        <v>-</v>
      </c>
      <c r="G315" s="9" t="str">
        <f>IFERROR(VLOOKUP(CONCATENATE($A315,G$1),'Исх-фото'!$A$2:$F$4000,6,FALSE),"-")</f>
        <v>ДА</v>
      </c>
      <c r="H315" s="9" t="str">
        <f>IFERROR(VLOOKUP(CONCATENATE($A315,H$1),'Исх-фото'!$A$2:$F$4000,6,FALSE),"-")</f>
        <v>-</v>
      </c>
      <c r="I315" s="9" t="str">
        <f>IFERROR(VLOOKUP(CONCATENATE($A315,I$1),'Исх-фото'!$A$2:$F$4000,6,FALSE),"-")</f>
        <v>-</v>
      </c>
      <c r="J315" s="9" t="str">
        <f>IFERROR(VLOOKUP(CONCATENATE($A315,J$1),'Исх-фото'!$A$2:$F$4000,6,FALSE),"-")</f>
        <v>-</v>
      </c>
      <c r="K315" s="9" t="str">
        <f>IFERROR(VLOOKUP(CONCATENATE($A315,K$1),'Исх-фото'!$A$2:$F$4000,6,FALSE),"-")</f>
        <v>НЕТ</v>
      </c>
      <c r="L315" s="9" t="str">
        <f>IFERROR(VLOOKUP(CONCATENATE($A315,L$1),'Исх-фото'!$A$2:$F$4000,6,FALSE),"-")</f>
        <v>-</v>
      </c>
      <c r="M315" s="9" t="str">
        <f>IFERROR(VLOOKUP(CONCATENATE($A315,M$1),'Исх-фото'!$A$2:$F$4000,6,FALSE),"-")</f>
        <v>-</v>
      </c>
      <c r="N315" s="9" t="str">
        <f>IFERROR(VLOOKUP(CONCATENATE($A315,N$1),'Исх-фото'!$A$2:$F$4000,6,FALSE),"-")</f>
        <v>-</v>
      </c>
      <c r="O315" s="9" t="str">
        <f>IFERROR(VLOOKUP(CONCATENATE($A315,O$1),'Исх-фото'!$A$2:$F$4000,6,FALSE),"-")</f>
        <v>-</v>
      </c>
      <c r="P315" s="9" t="str">
        <f>IFERROR(VLOOKUP(CONCATENATE($A315,P$1),'Исх-фото'!$A$2:$F$4000,6,FALSE),"-")</f>
        <v>-</v>
      </c>
      <c r="Q315" s="9" t="str">
        <f>IFERROR(VLOOKUP(CONCATENATE($A315,Q$1),'Исх-фото'!$A$2:$F$4000,6,FALSE),"-")</f>
        <v>НЕТ</v>
      </c>
      <c r="R315" s="9" t="str">
        <f>IFERROR(VLOOKUP(CONCATENATE($A315,R$1),'Исх-фото'!$A$2:$F$4000,6,FALSE),"-")</f>
        <v>-</v>
      </c>
      <c r="S315" s="9" t="str">
        <f>IFERROR(VLOOKUP(CONCATENATE($A315,S$1),'Исх-фото'!$A$2:$F$4000,6,FALSE),"-")</f>
        <v>-</v>
      </c>
      <c r="T315" s="9" t="str">
        <f>IFERROR(VLOOKUP(CONCATENATE($A315,T$1),'Исх-фото'!$A$2:$F$4000,6,FALSE),"-")</f>
        <v>НЕТ</v>
      </c>
      <c r="U315" s="9" t="str">
        <f>IFERROR(VLOOKUP(CONCATENATE($A315,U$1),'Исх-фото'!$A$2:$F$4000,6,FALSE),"-")</f>
        <v>НЕТ</v>
      </c>
      <c r="V315" s="9" t="str">
        <f>IFERROR(VLOOKUP(CONCATENATE($A315,V$1),'Исх-фото'!$A$2:$F$4000,6,FALSE),"-")</f>
        <v>-</v>
      </c>
      <c r="W315" s="9" t="str">
        <f>IFERROR(VLOOKUP(CONCATENATE($A315,W$1),'Исх-фото'!$A$2:$F$4000,6,FALSE),"-")</f>
        <v>-</v>
      </c>
      <c r="X315" s="9" t="str">
        <f>IFERROR(VLOOKUP(CONCATENATE($A315,X$1),'Исх-фото'!$A$2:$F$4000,6,FALSE),"-")</f>
        <v>-</v>
      </c>
      <c r="Y315" s="9" t="str">
        <f>IFERROR(VLOOKUP(CONCATENATE($A315,Y$1),'Исх-фото'!$A$2:$F$4000,6,FALSE),"-")</f>
        <v>-</v>
      </c>
      <c r="Z315" s="9" t="str">
        <f>IFERROR(VLOOKUP(CONCATENATE($A315,Z$1),'Исх-фото'!$A$2:$F$4000,6,FALSE),"-")</f>
        <v>НЕТ</v>
      </c>
      <c r="AA315" s="9" t="str">
        <f>IFERROR(VLOOKUP(CONCATENATE($A315,AA$1),'Исх-фото'!$A$2:$F$4000,6,FALSE),"-")</f>
        <v>-</v>
      </c>
      <c r="AB315" s="9" t="str">
        <f>IFERROR(VLOOKUP(CONCATENATE($A315,AB$1),'Исх-фото'!$A$2:$F$4000,6,FALSE),"-")</f>
        <v>-</v>
      </c>
      <c r="AC315" s="9" t="str">
        <f>IFERROR(VLOOKUP(CONCATENATE($A315,AC$1),'Исх-фото'!$A$2:$F$4000,6,FALSE),"-")</f>
        <v>-</v>
      </c>
      <c r="AD315" s="9" t="str">
        <f>IFERROR(VLOOKUP(CONCATENATE($A315,AD$1),'Исх-фото'!$A$2:$F$4000,6,FALSE),"-")</f>
        <v>-</v>
      </c>
      <c r="AE315" s="9" t="str">
        <f>IFERROR(VLOOKUP(CONCATENATE($A315,AE$1),'Исх-фото'!$A$2:$F$4000,6,FALSE),"-")</f>
        <v>-</v>
      </c>
      <c r="AF315" s="9" t="str">
        <f>IFERROR(VLOOKUP(CONCATENATE($A315,AF$1),'Исх-фото'!$A$2:$F$4000,6,FALSE),"-")</f>
        <v>-</v>
      </c>
      <c r="AG315" s="9" t="str">
        <f>IFERROR(VLOOKUP(CONCATENATE($A315,AG$1),'Исх-фото'!$A$2:$F$4000,6,FALSE),"-")</f>
        <v>ДА</v>
      </c>
      <c r="AH315" s="9" t="str">
        <f>IFERROR(VLOOKUP(CONCATENATE($A315,AH$1),'Исх-фото'!$A$2:$F$4000,6,FALSE),"-")</f>
        <v>-</v>
      </c>
      <c r="AI315" s="9" t="str">
        <f>IFERROR(VLOOKUP(CONCATENATE($A315,AI$1),'Исх-фото'!$A$2:$F$4000,6,FALSE),"-")</f>
        <v>-</v>
      </c>
      <c r="AJ315" s="9" t="str">
        <f>IFERROR(VLOOKUP(CONCATENATE($A315,AJ$1),'Исх-фото'!$A$2:$F$4000,6,FALSE),"-")</f>
        <v>НЕТ</v>
      </c>
      <c r="AK315" s="9" t="str">
        <f>IFERROR(VLOOKUP(CONCATENATE($A315,AK$1),'Исх-фото'!$A$2:$F$4000,6,FALSE),"-")</f>
        <v>-</v>
      </c>
      <c r="AL315" s="9" t="str">
        <f>IFERROR(VLOOKUP(CONCATENATE($A315,AL$1),'Исх-фото'!$A$2:$F$4000,6,FALSE),"-")</f>
        <v>НЕТ</v>
      </c>
      <c r="AM315" s="9" t="str">
        <f>IFERROR(VLOOKUP(CONCATENATE($A315,AM$1),'Исх-фото'!$A$2:$F$4000,6,FALSE),"-")</f>
        <v>ДА</v>
      </c>
      <c r="AN315" s="9" t="str">
        <f>IFERROR(VLOOKUP(CONCATENATE($A315,AN$1),'Исх-фото'!$A$2:$F$4000,6,FALSE),"-")</f>
        <v>ДА</v>
      </c>
      <c r="AO315" s="9" t="str">
        <f>IFERROR(VLOOKUP(CONCATENATE($A315,AO$1),'Исх-фото'!$A$2:$F$4000,6,FALSE),"-")</f>
        <v>-</v>
      </c>
      <c r="AP315" s="9" t="str">
        <f>IFERROR(VLOOKUP(CONCATENATE($A315,AP$1),'Исх-фото'!$A$2:$F$4000,6,FALSE),"-")</f>
        <v>-</v>
      </c>
      <c r="AQ315" s="9" t="str">
        <f>IFERROR(VLOOKUP(CONCATENATE($A315,AQ$1),'Исх-фото'!$A$2:$F$4000,6,FALSE),"-")</f>
        <v>-</v>
      </c>
      <c r="AR315" s="9" t="str">
        <f>IFERROR(VLOOKUP(CONCATENATE($A315,AR$1),'Исх-фото'!$A$2:$F$4000,6,FALSE),"-")</f>
        <v>-</v>
      </c>
      <c r="AS315" s="9" t="str">
        <f>IFERROR(VLOOKUP(CONCATENATE($A315,AS$1),'Исх-фото'!$A$2:$F$4000,6,FALSE),"-")</f>
        <v>ДА</v>
      </c>
      <c r="AT315" s="9" t="str">
        <f>IFERROR(VLOOKUP(CONCATENATE($A315,AT$1),'Исх-фото'!$A$2:$F$4000,6,FALSE),"-")</f>
        <v>-</v>
      </c>
      <c r="AU315" s="9" t="str">
        <f>IFERROR(VLOOKUP(CONCATENATE($A315,AU$1),'Исх-фото'!$A$2:$F$4000,6,FALSE),"-")</f>
        <v>-</v>
      </c>
      <c r="AV315" s="9" t="str">
        <f>IFERROR(VLOOKUP(CONCATENATE($A315,AV$1),'Исх-фото'!$A$2:$F$4000,6,FALSE),"-")</f>
        <v>-</v>
      </c>
      <c r="AW315" s="9" t="str">
        <f>IFERROR(VLOOKUP(CONCATENATE($A315,AW$1),'Исх-фото'!$A$2:$F$4000,6,FALSE),"-")</f>
        <v>-</v>
      </c>
      <c r="AX315" s="9" t="str">
        <f>IFERROR(VLOOKUP(CONCATENATE($A315,AX$1),'Исх-фото'!$A$2:$F$4000,6,FALSE),"-")</f>
        <v>-</v>
      </c>
      <c r="AY315" s="9" t="str">
        <f>IFERROR(VLOOKUP(CONCATENATE($A315,AY$1),'Исх-фото'!$A$2:$F$4000,6,FALSE),"-")</f>
        <v>-</v>
      </c>
      <c r="AZ315" s="9" t="str">
        <f>IFERROR(VLOOKUP(CONCATENATE($A315,AZ$1),'Исх-фото'!$A$2:$F$4000,6,FALSE),"-")</f>
        <v>ДА</v>
      </c>
      <c r="BA315" s="9" t="str">
        <f>IFERROR(VLOOKUP(CONCATENATE($A315,BA$1),'Исх-фото'!$A$2:$F$4000,6,FALSE),"-")</f>
        <v>-</v>
      </c>
      <c r="BB315" s="9" t="str">
        <f>IFERROR(VLOOKUP(CONCATENATE($A315,BB$1),'Исх-фото'!$A$2:$F$4000,6,FALSE),"-")</f>
        <v>НЕТ</v>
      </c>
      <c r="BC315" s="9" t="str">
        <f>IFERROR(VLOOKUP(CONCATENATE($A315,BC$1),'Исх-фото'!$A$2:$F$4000,6,FALSE),"-")</f>
        <v>НЕТ</v>
      </c>
      <c r="BD315" s="9" t="str">
        <f>IFERROR(VLOOKUP(CONCATENATE($A315,BD$1),'Исх-фото'!$A$2:$F$4000,6,FALSE),"-")</f>
        <v>-</v>
      </c>
      <c r="BE315" s="9" t="str">
        <f>IFERROR(VLOOKUP(CONCATENATE($A315,BE$1),'Исх-фото'!$A$2:$F$4000,6,FALSE),"-")</f>
        <v>НЕТ</v>
      </c>
      <c r="BF315" s="9" t="str">
        <f>IFERROR(VLOOKUP(CONCATENATE($A315,BF$1),'Исх-фото'!$A$2:$F$4000,6,FALSE),"-")</f>
        <v>-</v>
      </c>
      <c r="BG315" s="9" t="str">
        <f>IFERROR(VLOOKUP(CONCATENATE($A315,BG$1),'Исх-фото'!$A$2:$F$4000,6,FALSE),"-")</f>
        <v>-</v>
      </c>
      <c r="BH315" s="9" t="str">
        <f>IFERROR(VLOOKUP(CONCATENATE($A315,BH$1),'Исх-фото'!$A$2:$F$4000,6,FALSE),"-")</f>
        <v>-</v>
      </c>
      <c r="BI315" s="9" t="str">
        <f>IFERROR(VLOOKUP(CONCATENATE($A315,BI$1),'Исх-фото'!$A$2:$F$4000,6,FALSE),"-")</f>
        <v>-</v>
      </c>
      <c r="BJ315" s="37"/>
      <c r="BK315" s="42"/>
      <c r="BR315" s="25"/>
      <c r="BS315" s="25"/>
      <c r="BV315" s="25"/>
      <c r="BW315" s="25"/>
      <c r="BX315" s="25"/>
    </row>
    <row r="316" spans="1:76">
      <c r="A316" s="38">
        <f t="shared" si="39"/>
        <v>117</v>
      </c>
      <c r="B316" s="36">
        <f t="shared" si="42"/>
        <v>56</v>
      </c>
      <c r="C316" s="36">
        <f t="shared" si="42"/>
        <v>1</v>
      </c>
      <c r="D316" s="9" t="str">
        <f>IFERROR(VLOOKUP(CONCATENATE($A316,D$1),'Исх-фото'!$A$2:$F$4000,6,FALSE),"-")</f>
        <v>НЕТ</v>
      </c>
      <c r="E316" s="9" t="str">
        <f>IFERROR(VLOOKUP(CONCATENATE($A316,E$1),'Исх-фото'!$A$2:$F$4000,6,FALSE),"-")</f>
        <v>-</v>
      </c>
      <c r="F316" s="9" t="str">
        <f>IFERROR(VLOOKUP(CONCATENATE($A316,F$1),'Исх-фото'!$A$2:$F$4000,6,FALSE),"-")</f>
        <v>НЕТ</v>
      </c>
      <c r="G316" s="9" t="str">
        <f>IFERROR(VLOOKUP(CONCATENATE($A316,G$1),'Исх-фото'!$A$2:$F$4000,6,FALSE),"-")</f>
        <v>-</v>
      </c>
      <c r="H316" s="9" t="str">
        <f>IFERROR(VLOOKUP(CONCATENATE($A316,H$1),'Исх-фото'!$A$2:$F$4000,6,FALSE),"-")</f>
        <v>-</v>
      </c>
      <c r="I316" s="9" t="str">
        <f>IFERROR(VLOOKUP(CONCATENATE($A316,I$1),'Исх-фото'!$A$2:$F$4000,6,FALSE),"-")</f>
        <v>-</v>
      </c>
      <c r="J316" s="9" t="str">
        <f>IFERROR(VLOOKUP(CONCATENATE($A316,J$1),'Исх-фото'!$A$2:$F$4000,6,FALSE),"-")</f>
        <v>-</v>
      </c>
      <c r="K316" s="9" t="str">
        <f>IFERROR(VLOOKUP(CONCATENATE($A316,K$1),'Исх-фото'!$A$2:$F$4000,6,FALSE),"-")</f>
        <v>-</v>
      </c>
      <c r="L316" s="9" t="str">
        <f>IFERROR(VLOOKUP(CONCATENATE($A316,L$1),'Исх-фото'!$A$2:$F$4000,6,FALSE),"-")</f>
        <v>-</v>
      </c>
      <c r="M316" s="9" t="str">
        <f>IFERROR(VLOOKUP(CONCATENATE($A316,M$1),'Исх-фото'!$A$2:$F$4000,6,FALSE),"-")</f>
        <v>НЕТ</v>
      </c>
      <c r="N316" s="9" t="str">
        <f>IFERROR(VLOOKUP(CONCATENATE($A316,N$1),'Исх-фото'!$A$2:$F$4000,6,FALSE),"-")</f>
        <v>-</v>
      </c>
      <c r="O316" s="9" t="str">
        <f>IFERROR(VLOOKUP(CONCATENATE($A316,O$1),'Исх-фото'!$A$2:$F$4000,6,FALSE),"-")</f>
        <v>-</v>
      </c>
      <c r="P316" s="9" t="str">
        <f>IFERROR(VLOOKUP(CONCATENATE($A316,P$1),'Исх-фото'!$A$2:$F$4000,6,FALSE),"-")</f>
        <v>-</v>
      </c>
      <c r="Q316" s="9" t="str">
        <f>IFERROR(VLOOKUP(CONCATENATE($A316,Q$1),'Исх-фото'!$A$2:$F$4000,6,FALSE),"-")</f>
        <v>НЕТ</v>
      </c>
      <c r="R316" s="9" t="str">
        <f>IFERROR(VLOOKUP(CONCATENATE($A316,R$1),'Исх-фото'!$A$2:$F$4000,6,FALSE),"-")</f>
        <v>-</v>
      </c>
      <c r="S316" s="9" t="str">
        <f>IFERROR(VLOOKUP(CONCATENATE($A316,S$1),'Исх-фото'!$A$2:$F$4000,6,FALSE),"-")</f>
        <v>НЕТ</v>
      </c>
      <c r="T316" s="9" t="str">
        <f>IFERROR(VLOOKUP(CONCATENATE($A316,T$1),'Исх-фото'!$A$2:$F$4000,6,FALSE),"-")</f>
        <v>НЕТ</v>
      </c>
      <c r="U316" s="9" t="str">
        <f>IFERROR(VLOOKUP(CONCATENATE($A316,U$1),'Исх-фото'!$A$2:$F$4000,6,FALSE),"-")</f>
        <v>ДА</v>
      </c>
      <c r="V316" s="9" t="str">
        <f>IFERROR(VLOOKUP(CONCATENATE($A316,V$1),'Исх-фото'!$A$2:$F$4000,6,FALSE),"-")</f>
        <v>-</v>
      </c>
      <c r="W316" s="9" t="str">
        <f>IFERROR(VLOOKUP(CONCATENATE($A316,W$1),'Исх-фото'!$A$2:$F$4000,6,FALSE),"-")</f>
        <v>-</v>
      </c>
      <c r="X316" s="9" t="str">
        <f>IFERROR(VLOOKUP(CONCATENATE($A316,X$1),'Исх-фото'!$A$2:$F$4000,6,FALSE),"-")</f>
        <v>-</v>
      </c>
      <c r="Y316" s="9" t="str">
        <f>IFERROR(VLOOKUP(CONCATENATE($A316,Y$1),'Исх-фото'!$A$2:$F$4000,6,FALSE),"-")</f>
        <v>-</v>
      </c>
      <c r="Z316" s="9" t="str">
        <f>IFERROR(VLOOKUP(CONCATENATE($A316,Z$1),'Исх-фото'!$A$2:$F$4000,6,FALSE),"-")</f>
        <v>ДА</v>
      </c>
      <c r="AA316" s="9" t="str">
        <f>IFERROR(VLOOKUP(CONCATENATE($A316,AA$1),'Исх-фото'!$A$2:$F$4000,6,FALSE),"-")</f>
        <v>-</v>
      </c>
      <c r="AB316" s="9" t="str">
        <f>IFERROR(VLOOKUP(CONCATENATE($A316,AB$1),'Исх-фото'!$A$2:$F$4000,6,FALSE),"-")</f>
        <v>НЕТ</v>
      </c>
      <c r="AC316" s="9" t="str">
        <f>IFERROR(VLOOKUP(CONCATENATE($A316,AC$1),'Исх-фото'!$A$2:$F$4000,6,FALSE),"-")</f>
        <v>НЕТ</v>
      </c>
      <c r="AD316" s="9" t="str">
        <f>IFERROR(VLOOKUP(CONCATENATE($A316,AD$1),'Исх-фото'!$A$2:$F$4000,6,FALSE),"-")</f>
        <v>-</v>
      </c>
      <c r="AE316" s="9" t="str">
        <f>IFERROR(VLOOKUP(CONCATENATE($A316,AE$1),'Исх-фото'!$A$2:$F$4000,6,FALSE),"-")</f>
        <v>-</v>
      </c>
      <c r="AF316" s="9" t="str">
        <f>IFERROR(VLOOKUP(CONCATENATE($A316,AF$1),'Исх-фото'!$A$2:$F$4000,6,FALSE),"-")</f>
        <v>-</v>
      </c>
      <c r="AG316" s="9" t="str">
        <f>IFERROR(VLOOKUP(CONCATENATE($A316,AG$1),'Исх-фото'!$A$2:$F$4000,6,FALSE),"-")</f>
        <v>ДА</v>
      </c>
      <c r="AH316" s="9" t="str">
        <f>IFERROR(VLOOKUP(CONCATENATE($A316,AH$1),'Исх-фото'!$A$2:$F$4000,6,FALSE),"-")</f>
        <v>-</v>
      </c>
      <c r="AI316" s="9" t="str">
        <f>IFERROR(VLOOKUP(CONCATENATE($A316,AI$1),'Исх-фото'!$A$2:$F$4000,6,FALSE),"-")</f>
        <v>НЕТ</v>
      </c>
      <c r="AJ316" s="9" t="str">
        <f>IFERROR(VLOOKUP(CONCATENATE($A316,AJ$1),'Исх-фото'!$A$2:$F$4000,6,FALSE),"-")</f>
        <v>НЕТ</v>
      </c>
      <c r="AK316" s="9" t="str">
        <f>IFERROR(VLOOKUP(CONCATENATE($A316,AK$1),'Исх-фото'!$A$2:$F$4000,6,FALSE),"-")</f>
        <v>ДА</v>
      </c>
      <c r="AL316" s="9" t="str">
        <f>IFERROR(VLOOKUP(CONCATENATE($A316,AL$1),'Исх-фото'!$A$2:$F$4000,6,FALSE),"-")</f>
        <v>НЕТ</v>
      </c>
      <c r="AM316" s="9" t="str">
        <f>IFERROR(VLOOKUP(CONCATENATE($A316,AM$1),'Исх-фото'!$A$2:$F$4000,6,FALSE),"-")</f>
        <v>ДА</v>
      </c>
      <c r="AN316" s="9" t="str">
        <f>IFERROR(VLOOKUP(CONCATENATE($A316,AN$1),'Исх-фото'!$A$2:$F$4000,6,FALSE),"-")</f>
        <v>ДА</v>
      </c>
      <c r="AO316" s="9" t="str">
        <f>IFERROR(VLOOKUP(CONCATENATE($A316,AO$1),'Исх-фото'!$A$2:$F$4000,6,FALSE),"-")</f>
        <v>-</v>
      </c>
      <c r="AP316" s="9" t="str">
        <f>IFERROR(VLOOKUP(CONCATENATE($A316,AP$1),'Исх-фото'!$A$2:$F$4000,6,FALSE),"-")</f>
        <v>НЕТ</v>
      </c>
      <c r="AQ316" s="9" t="str">
        <f>IFERROR(VLOOKUP(CONCATENATE($A316,AQ$1),'Исх-фото'!$A$2:$F$4000,6,FALSE),"-")</f>
        <v>-</v>
      </c>
      <c r="AR316" s="9" t="str">
        <f>IFERROR(VLOOKUP(CONCATENATE($A316,AR$1),'Исх-фото'!$A$2:$F$4000,6,FALSE),"-")</f>
        <v>-</v>
      </c>
      <c r="AS316" s="9" t="str">
        <f>IFERROR(VLOOKUP(CONCATENATE($A316,AS$1),'Исх-фото'!$A$2:$F$4000,6,FALSE),"-")</f>
        <v>-</v>
      </c>
      <c r="AT316" s="9" t="str">
        <f>IFERROR(VLOOKUP(CONCATENATE($A316,AT$1),'Исх-фото'!$A$2:$F$4000,6,FALSE),"-")</f>
        <v>-</v>
      </c>
      <c r="AU316" s="9" t="str">
        <f>IFERROR(VLOOKUP(CONCATENATE($A316,AU$1),'Исх-фото'!$A$2:$F$4000,6,FALSE),"-")</f>
        <v>ДА</v>
      </c>
      <c r="AV316" s="9" t="str">
        <f>IFERROR(VLOOKUP(CONCATENATE($A316,AV$1),'Исх-фото'!$A$2:$F$4000,6,FALSE),"-")</f>
        <v>-</v>
      </c>
      <c r="AW316" s="9" t="str">
        <f>IFERROR(VLOOKUP(CONCATENATE($A316,AW$1),'Исх-фото'!$A$2:$F$4000,6,FALSE),"-")</f>
        <v>НЕТ</v>
      </c>
      <c r="AX316" s="9" t="str">
        <f>IFERROR(VLOOKUP(CONCATENATE($A316,AX$1),'Исх-фото'!$A$2:$F$4000,6,FALSE),"-")</f>
        <v>-</v>
      </c>
      <c r="AY316" s="9" t="str">
        <f>IFERROR(VLOOKUP(CONCATENATE($A316,AY$1),'Исх-фото'!$A$2:$F$4000,6,FALSE),"-")</f>
        <v>-</v>
      </c>
      <c r="AZ316" s="9" t="str">
        <f>IFERROR(VLOOKUP(CONCATENATE($A316,AZ$1),'Исх-фото'!$A$2:$F$4000,6,FALSE),"-")</f>
        <v>-</v>
      </c>
      <c r="BA316" s="9" t="str">
        <f>IFERROR(VLOOKUP(CONCATENATE($A316,BA$1),'Исх-фото'!$A$2:$F$4000,6,FALSE),"-")</f>
        <v>-</v>
      </c>
      <c r="BB316" s="9" t="str">
        <f>IFERROR(VLOOKUP(CONCATENATE($A316,BB$1),'Исх-фото'!$A$2:$F$4000,6,FALSE),"-")</f>
        <v>НЕТ</v>
      </c>
      <c r="BC316" s="9" t="str">
        <f>IFERROR(VLOOKUP(CONCATENATE($A316,BC$1),'Исх-фото'!$A$2:$F$4000,6,FALSE),"-")</f>
        <v>НЕТ</v>
      </c>
      <c r="BD316" s="9" t="str">
        <f>IFERROR(VLOOKUP(CONCATENATE($A316,BD$1),'Исх-фото'!$A$2:$F$4000,6,FALSE),"-")</f>
        <v>-</v>
      </c>
      <c r="BE316" s="9" t="str">
        <f>IFERROR(VLOOKUP(CONCATENATE($A316,BE$1),'Исх-фото'!$A$2:$F$4000,6,FALSE),"-")</f>
        <v>ДА</v>
      </c>
      <c r="BF316" s="9" t="str">
        <f>IFERROR(VLOOKUP(CONCATENATE($A316,BF$1),'Исх-фото'!$A$2:$F$4000,6,FALSE),"-")</f>
        <v>ДА</v>
      </c>
      <c r="BG316" s="9" t="str">
        <f>IFERROR(VLOOKUP(CONCATENATE($A316,BG$1),'Исх-фото'!$A$2:$F$4000,6,FALSE),"-")</f>
        <v>-</v>
      </c>
      <c r="BH316" s="9" t="str">
        <f>IFERROR(VLOOKUP(CONCATENATE($A316,BH$1),'Исх-фото'!$A$2:$F$4000,6,FALSE),"-")</f>
        <v>НЕТ</v>
      </c>
      <c r="BI316" s="9" t="str">
        <f>IFERROR(VLOOKUP(CONCATENATE($A316,BI$1),'Исх-фото'!$A$2:$F$4000,6,FALSE),"-")</f>
        <v>-</v>
      </c>
      <c r="BJ316" s="37"/>
      <c r="BK316" s="42"/>
      <c r="BR316" s="25"/>
      <c r="BS316" s="25"/>
      <c r="BV316" s="25"/>
      <c r="BW316" s="25"/>
      <c r="BX316" s="25"/>
    </row>
    <row r="317" spans="1:76">
      <c r="A317" s="38">
        <f t="shared" si="39"/>
        <v>118</v>
      </c>
      <c r="B317" s="36">
        <f t="shared" si="42"/>
        <v>56</v>
      </c>
      <c r="C317" s="36">
        <f t="shared" si="42"/>
        <v>2</v>
      </c>
      <c r="D317" s="9" t="str">
        <f>IFERROR(VLOOKUP(CONCATENATE($A317,D$1),'Исх-фото'!$A$2:$F$4000,6,FALSE),"-")</f>
        <v>НЕТ</v>
      </c>
      <c r="E317" s="9" t="str">
        <f>IFERROR(VLOOKUP(CONCATENATE($A317,E$1),'Исх-фото'!$A$2:$F$4000,6,FALSE),"-")</f>
        <v>-</v>
      </c>
      <c r="F317" s="9" t="str">
        <f>IFERROR(VLOOKUP(CONCATENATE($A317,F$1),'Исх-фото'!$A$2:$F$4000,6,FALSE),"-")</f>
        <v>-</v>
      </c>
      <c r="G317" s="9" t="str">
        <f>IFERROR(VLOOKUP(CONCATENATE($A317,G$1),'Исх-фото'!$A$2:$F$4000,6,FALSE),"-")</f>
        <v>-</v>
      </c>
      <c r="H317" s="9" t="str">
        <f>IFERROR(VLOOKUP(CONCATENATE($A317,H$1),'Исх-фото'!$A$2:$F$4000,6,FALSE),"-")</f>
        <v>-</v>
      </c>
      <c r="I317" s="9" t="str">
        <f>IFERROR(VLOOKUP(CONCATENATE($A317,I$1),'Исх-фото'!$A$2:$F$4000,6,FALSE),"-")</f>
        <v>-</v>
      </c>
      <c r="J317" s="9" t="str">
        <f>IFERROR(VLOOKUP(CONCATENATE($A317,J$1),'Исх-фото'!$A$2:$F$4000,6,FALSE),"-")</f>
        <v>-</v>
      </c>
      <c r="K317" s="9" t="str">
        <f>IFERROR(VLOOKUP(CONCATENATE($A317,K$1),'Исх-фото'!$A$2:$F$4000,6,FALSE),"-")</f>
        <v>НЕТ</v>
      </c>
      <c r="L317" s="9" t="str">
        <f>IFERROR(VLOOKUP(CONCATENATE($A317,L$1),'Исх-фото'!$A$2:$F$4000,6,FALSE),"-")</f>
        <v>-</v>
      </c>
      <c r="M317" s="9" t="str">
        <f>IFERROR(VLOOKUP(CONCATENATE($A317,M$1),'Исх-фото'!$A$2:$F$4000,6,FALSE),"-")</f>
        <v>-</v>
      </c>
      <c r="N317" s="9" t="str">
        <f>IFERROR(VLOOKUP(CONCATENATE($A317,N$1),'Исх-фото'!$A$2:$F$4000,6,FALSE),"-")</f>
        <v>-</v>
      </c>
      <c r="O317" s="9" t="str">
        <f>IFERROR(VLOOKUP(CONCATENATE($A317,O$1),'Исх-фото'!$A$2:$F$4000,6,FALSE),"-")</f>
        <v>-</v>
      </c>
      <c r="P317" s="9" t="str">
        <f>IFERROR(VLOOKUP(CONCATENATE($A317,P$1),'Исх-фото'!$A$2:$F$4000,6,FALSE),"-")</f>
        <v>-</v>
      </c>
      <c r="Q317" s="9" t="str">
        <f>IFERROR(VLOOKUP(CONCATENATE($A317,Q$1),'Исх-фото'!$A$2:$F$4000,6,FALSE),"-")</f>
        <v>НЕТ</v>
      </c>
      <c r="R317" s="9" t="str">
        <f>IFERROR(VLOOKUP(CONCATENATE($A317,R$1),'Исх-фото'!$A$2:$F$4000,6,FALSE),"-")</f>
        <v>-</v>
      </c>
      <c r="S317" s="9" t="str">
        <f>IFERROR(VLOOKUP(CONCATENATE($A317,S$1),'Исх-фото'!$A$2:$F$4000,6,FALSE),"-")</f>
        <v>-</v>
      </c>
      <c r="T317" s="9" t="str">
        <f>IFERROR(VLOOKUP(CONCATENATE($A317,T$1),'Исх-фото'!$A$2:$F$4000,6,FALSE),"-")</f>
        <v>НЕТ</v>
      </c>
      <c r="U317" s="9" t="str">
        <f>IFERROR(VLOOKUP(CONCATENATE($A317,U$1),'Исх-фото'!$A$2:$F$4000,6,FALSE),"-")</f>
        <v>НЕТ</v>
      </c>
      <c r="V317" s="9" t="str">
        <f>IFERROR(VLOOKUP(CONCATENATE($A317,V$1),'Исх-фото'!$A$2:$F$4000,6,FALSE),"-")</f>
        <v>-</v>
      </c>
      <c r="W317" s="9" t="str">
        <f>IFERROR(VLOOKUP(CONCATENATE($A317,W$1),'Исх-фото'!$A$2:$F$4000,6,FALSE),"-")</f>
        <v>-</v>
      </c>
      <c r="X317" s="9" t="str">
        <f>IFERROR(VLOOKUP(CONCATENATE($A317,X$1),'Исх-фото'!$A$2:$F$4000,6,FALSE),"-")</f>
        <v>-</v>
      </c>
      <c r="Y317" s="9" t="str">
        <f>IFERROR(VLOOKUP(CONCATENATE($A317,Y$1),'Исх-фото'!$A$2:$F$4000,6,FALSE),"-")</f>
        <v>-</v>
      </c>
      <c r="Z317" s="9" t="str">
        <f>IFERROR(VLOOKUP(CONCATENATE($A317,Z$1),'Исх-фото'!$A$2:$F$4000,6,FALSE),"-")</f>
        <v>ДА</v>
      </c>
      <c r="AA317" s="9" t="str">
        <f>IFERROR(VLOOKUP(CONCATENATE($A317,AA$1),'Исх-фото'!$A$2:$F$4000,6,FALSE),"-")</f>
        <v>-</v>
      </c>
      <c r="AB317" s="9" t="str">
        <f>IFERROR(VLOOKUP(CONCATENATE($A317,AB$1),'Исх-фото'!$A$2:$F$4000,6,FALSE),"-")</f>
        <v>НЕТ</v>
      </c>
      <c r="AC317" s="9" t="str">
        <f>IFERROR(VLOOKUP(CONCATENATE($A317,AC$1),'Исх-фото'!$A$2:$F$4000,6,FALSE),"-")</f>
        <v>-</v>
      </c>
      <c r="AD317" s="9" t="str">
        <f>IFERROR(VLOOKUP(CONCATENATE($A317,AD$1),'Исх-фото'!$A$2:$F$4000,6,FALSE),"-")</f>
        <v>-</v>
      </c>
      <c r="AE317" s="9" t="str">
        <f>IFERROR(VLOOKUP(CONCATENATE($A317,AE$1),'Исх-фото'!$A$2:$F$4000,6,FALSE),"-")</f>
        <v>-</v>
      </c>
      <c r="AF317" s="9" t="str">
        <f>IFERROR(VLOOKUP(CONCATENATE($A317,AF$1),'Исх-фото'!$A$2:$F$4000,6,FALSE),"-")</f>
        <v>-</v>
      </c>
      <c r="AG317" s="9" t="str">
        <f>IFERROR(VLOOKUP(CONCATENATE($A317,AG$1),'Исх-фото'!$A$2:$F$4000,6,FALSE),"-")</f>
        <v>ДА</v>
      </c>
      <c r="AH317" s="9" t="str">
        <f>IFERROR(VLOOKUP(CONCATENATE($A317,AH$1),'Исх-фото'!$A$2:$F$4000,6,FALSE),"-")</f>
        <v>-</v>
      </c>
      <c r="AI317" s="9" t="str">
        <f>IFERROR(VLOOKUP(CONCATENATE($A317,AI$1),'Исх-фото'!$A$2:$F$4000,6,FALSE),"-")</f>
        <v>-</v>
      </c>
      <c r="AJ317" s="9" t="str">
        <f>IFERROR(VLOOKUP(CONCATENATE($A317,AJ$1),'Исх-фото'!$A$2:$F$4000,6,FALSE),"-")</f>
        <v>-</v>
      </c>
      <c r="AK317" s="9" t="str">
        <f>IFERROR(VLOOKUP(CONCATENATE($A317,AK$1),'Исх-фото'!$A$2:$F$4000,6,FALSE),"-")</f>
        <v>-</v>
      </c>
      <c r="AL317" s="9" t="str">
        <f>IFERROR(VLOOKUP(CONCATENATE($A317,AL$1),'Исх-фото'!$A$2:$F$4000,6,FALSE),"-")</f>
        <v>-</v>
      </c>
      <c r="AM317" s="9" t="str">
        <f>IFERROR(VLOOKUP(CONCATENATE($A317,AM$1),'Исх-фото'!$A$2:$F$4000,6,FALSE),"-")</f>
        <v>ДА</v>
      </c>
      <c r="AN317" s="9" t="str">
        <f>IFERROR(VLOOKUP(CONCATENATE($A317,AN$1),'Исх-фото'!$A$2:$F$4000,6,FALSE),"-")</f>
        <v>ДА</v>
      </c>
      <c r="AO317" s="9" t="str">
        <f>IFERROR(VLOOKUP(CONCATENATE($A317,AO$1),'Исх-фото'!$A$2:$F$4000,6,FALSE),"-")</f>
        <v>-</v>
      </c>
      <c r="AP317" s="9" t="str">
        <f>IFERROR(VLOOKUP(CONCATENATE($A317,AP$1),'Исх-фото'!$A$2:$F$4000,6,FALSE),"-")</f>
        <v>НЕТ</v>
      </c>
      <c r="AQ317" s="9" t="str">
        <f>IFERROR(VLOOKUP(CONCATENATE($A317,AQ$1),'Исх-фото'!$A$2:$F$4000,6,FALSE),"-")</f>
        <v>-</v>
      </c>
      <c r="AR317" s="9" t="str">
        <f>IFERROR(VLOOKUP(CONCATENATE($A317,AR$1),'Исх-фото'!$A$2:$F$4000,6,FALSE),"-")</f>
        <v>-</v>
      </c>
      <c r="AS317" s="9" t="str">
        <f>IFERROR(VLOOKUP(CONCATENATE($A317,AS$1),'Исх-фото'!$A$2:$F$4000,6,FALSE),"-")</f>
        <v>ДА</v>
      </c>
      <c r="AT317" s="9" t="str">
        <f>IFERROR(VLOOKUP(CONCATENATE($A317,AT$1),'Исх-фото'!$A$2:$F$4000,6,FALSE),"-")</f>
        <v>-</v>
      </c>
      <c r="AU317" s="9" t="str">
        <f>IFERROR(VLOOKUP(CONCATENATE($A317,AU$1),'Исх-фото'!$A$2:$F$4000,6,FALSE),"-")</f>
        <v>-</v>
      </c>
      <c r="AV317" s="9" t="str">
        <f>IFERROR(VLOOKUP(CONCATENATE($A317,AV$1),'Исх-фото'!$A$2:$F$4000,6,FALSE),"-")</f>
        <v>-</v>
      </c>
      <c r="AW317" s="9" t="str">
        <f>IFERROR(VLOOKUP(CONCATENATE($A317,AW$1),'Исх-фото'!$A$2:$F$4000,6,FALSE),"-")</f>
        <v>-</v>
      </c>
      <c r="AX317" s="9" t="str">
        <f>IFERROR(VLOOKUP(CONCATENATE($A317,AX$1),'Исх-фото'!$A$2:$F$4000,6,FALSE),"-")</f>
        <v>-</v>
      </c>
      <c r="AY317" s="9" t="str">
        <f>IFERROR(VLOOKUP(CONCATENATE($A317,AY$1),'Исх-фото'!$A$2:$F$4000,6,FALSE),"-")</f>
        <v>-</v>
      </c>
      <c r="AZ317" s="9" t="str">
        <f>IFERROR(VLOOKUP(CONCATENATE($A317,AZ$1),'Исх-фото'!$A$2:$F$4000,6,FALSE),"-")</f>
        <v>-</v>
      </c>
      <c r="BA317" s="9" t="str">
        <f>IFERROR(VLOOKUP(CONCATENATE($A317,BA$1),'Исх-фото'!$A$2:$F$4000,6,FALSE),"-")</f>
        <v>-</v>
      </c>
      <c r="BB317" s="9" t="str">
        <f>IFERROR(VLOOKUP(CONCATENATE($A317,BB$1),'Исх-фото'!$A$2:$F$4000,6,FALSE),"-")</f>
        <v>-</v>
      </c>
      <c r="BC317" s="9" t="str">
        <f>IFERROR(VLOOKUP(CONCATENATE($A317,BC$1),'Исх-фото'!$A$2:$F$4000,6,FALSE),"-")</f>
        <v>НЕТ</v>
      </c>
      <c r="BD317" s="9" t="str">
        <f>IFERROR(VLOOKUP(CONCATENATE($A317,BD$1),'Исх-фото'!$A$2:$F$4000,6,FALSE),"-")</f>
        <v>-</v>
      </c>
      <c r="BE317" s="9" t="str">
        <f>IFERROR(VLOOKUP(CONCATENATE($A317,BE$1),'Исх-фото'!$A$2:$F$4000,6,FALSE),"-")</f>
        <v>ДА</v>
      </c>
      <c r="BF317" s="9" t="str">
        <f>IFERROR(VLOOKUP(CONCATENATE($A317,BF$1),'Исх-фото'!$A$2:$F$4000,6,FALSE),"-")</f>
        <v>-</v>
      </c>
      <c r="BG317" s="9" t="str">
        <f>IFERROR(VLOOKUP(CONCATENATE($A317,BG$1),'Исх-фото'!$A$2:$F$4000,6,FALSE),"-")</f>
        <v>-</v>
      </c>
      <c r="BH317" s="9" t="str">
        <f>IFERROR(VLOOKUP(CONCATENATE($A317,BH$1),'Исх-фото'!$A$2:$F$4000,6,FALSE),"-")</f>
        <v>-</v>
      </c>
      <c r="BI317" s="9" t="str">
        <f>IFERROR(VLOOKUP(CONCATENATE($A317,BI$1),'Исх-фото'!$A$2:$F$4000,6,FALSE),"-")</f>
        <v>-</v>
      </c>
      <c r="BJ317" s="37"/>
      <c r="BK317" s="42"/>
      <c r="BR317" s="25"/>
      <c r="BS317" s="25"/>
      <c r="BV317" s="25"/>
      <c r="BW317" s="25"/>
      <c r="BX317" s="25"/>
    </row>
    <row r="318" spans="1:76">
      <c r="A318" s="38">
        <f t="shared" si="39"/>
        <v>119</v>
      </c>
      <c r="B318" s="36">
        <f t="shared" si="42"/>
        <v>56</v>
      </c>
      <c r="C318" s="36">
        <f t="shared" si="42"/>
        <v>3</v>
      </c>
      <c r="D318" s="9" t="str">
        <f>IFERROR(VLOOKUP(CONCATENATE($A318,D$1),'Исх-фото'!$A$2:$F$4000,6,FALSE),"-")</f>
        <v>НЕТ</v>
      </c>
      <c r="E318" s="9" t="str">
        <f>IFERROR(VLOOKUP(CONCATENATE($A318,E$1),'Исх-фото'!$A$2:$F$4000,6,FALSE),"-")</f>
        <v>-</v>
      </c>
      <c r="F318" s="9" t="str">
        <f>IFERROR(VLOOKUP(CONCATENATE($A318,F$1),'Исх-фото'!$A$2:$F$4000,6,FALSE),"-")</f>
        <v>-</v>
      </c>
      <c r="G318" s="9" t="str">
        <f>IFERROR(VLOOKUP(CONCATENATE($A318,G$1),'Исх-фото'!$A$2:$F$4000,6,FALSE),"-")</f>
        <v>-</v>
      </c>
      <c r="H318" s="9" t="str">
        <f>IFERROR(VLOOKUP(CONCATENATE($A318,H$1),'Исх-фото'!$A$2:$F$4000,6,FALSE),"-")</f>
        <v>-</v>
      </c>
      <c r="I318" s="9" t="str">
        <f>IFERROR(VLOOKUP(CONCATENATE($A318,I$1),'Исх-фото'!$A$2:$F$4000,6,FALSE),"-")</f>
        <v>-</v>
      </c>
      <c r="J318" s="9" t="str">
        <f>IFERROR(VLOOKUP(CONCATENATE($A318,J$1),'Исх-фото'!$A$2:$F$4000,6,FALSE),"-")</f>
        <v>-</v>
      </c>
      <c r="K318" s="9" t="str">
        <f>IFERROR(VLOOKUP(CONCATENATE($A318,K$1),'Исх-фото'!$A$2:$F$4000,6,FALSE),"-")</f>
        <v>-</v>
      </c>
      <c r="L318" s="9" t="str">
        <f>IFERROR(VLOOKUP(CONCATENATE($A318,L$1),'Исх-фото'!$A$2:$F$4000,6,FALSE),"-")</f>
        <v>-</v>
      </c>
      <c r="M318" s="9" t="str">
        <f>IFERROR(VLOOKUP(CONCATENATE($A318,M$1),'Исх-фото'!$A$2:$F$4000,6,FALSE),"-")</f>
        <v>-</v>
      </c>
      <c r="N318" s="9" t="str">
        <f>IFERROR(VLOOKUP(CONCATENATE($A318,N$1),'Исх-фото'!$A$2:$F$4000,6,FALSE),"-")</f>
        <v>-</v>
      </c>
      <c r="O318" s="9" t="str">
        <f>IFERROR(VLOOKUP(CONCATENATE($A318,O$1),'Исх-фото'!$A$2:$F$4000,6,FALSE),"-")</f>
        <v>-</v>
      </c>
      <c r="P318" s="9" t="str">
        <f>IFERROR(VLOOKUP(CONCATENATE($A318,P$1),'Исх-фото'!$A$2:$F$4000,6,FALSE),"-")</f>
        <v>-</v>
      </c>
      <c r="Q318" s="9" t="str">
        <f>IFERROR(VLOOKUP(CONCATENATE($A318,Q$1),'Исх-фото'!$A$2:$F$4000,6,FALSE),"-")</f>
        <v>НЕТ</v>
      </c>
      <c r="R318" s="9" t="str">
        <f>IFERROR(VLOOKUP(CONCATENATE($A318,R$1),'Исх-фото'!$A$2:$F$4000,6,FALSE),"-")</f>
        <v>-</v>
      </c>
      <c r="S318" s="9" t="str">
        <f>IFERROR(VLOOKUP(CONCATENATE($A318,S$1),'Исх-фото'!$A$2:$F$4000,6,FALSE),"-")</f>
        <v>-</v>
      </c>
      <c r="T318" s="9" t="str">
        <f>IFERROR(VLOOKUP(CONCATENATE($A318,T$1),'Исх-фото'!$A$2:$F$4000,6,FALSE),"-")</f>
        <v>НЕТ</v>
      </c>
      <c r="U318" s="9" t="str">
        <f>IFERROR(VLOOKUP(CONCATENATE($A318,U$1),'Исх-фото'!$A$2:$F$4000,6,FALSE),"-")</f>
        <v>ДА</v>
      </c>
      <c r="V318" s="9" t="str">
        <f>IFERROR(VLOOKUP(CONCATENATE($A318,V$1),'Исх-фото'!$A$2:$F$4000,6,FALSE),"-")</f>
        <v>-</v>
      </c>
      <c r="W318" s="9" t="str">
        <f>IFERROR(VLOOKUP(CONCATENATE($A318,W$1),'Исх-фото'!$A$2:$F$4000,6,FALSE),"-")</f>
        <v>-</v>
      </c>
      <c r="X318" s="9" t="str">
        <f>IFERROR(VLOOKUP(CONCATENATE($A318,X$1),'Исх-фото'!$A$2:$F$4000,6,FALSE),"-")</f>
        <v>-</v>
      </c>
      <c r="Y318" s="9" t="str">
        <f>IFERROR(VLOOKUP(CONCATENATE($A318,Y$1),'Исх-фото'!$A$2:$F$4000,6,FALSE),"-")</f>
        <v>-</v>
      </c>
      <c r="Z318" s="9" t="str">
        <f>IFERROR(VLOOKUP(CONCATENATE($A318,Z$1),'Исх-фото'!$A$2:$F$4000,6,FALSE),"-")</f>
        <v>НЕТ</v>
      </c>
      <c r="AA318" s="9" t="str">
        <f>IFERROR(VLOOKUP(CONCATENATE($A318,AA$1),'Исх-фото'!$A$2:$F$4000,6,FALSE),"-")</f>
        <v>-</v>
      </c>
      <c r="AB318" s="9" t="str">
        <f>IFERROR(VLOOKUP(CONCATENATE($A318,AB$1),'Исх-фото'!$A$2:$F$4000,6,FALSE),"-")</f>
        <v>НЕТ</v>
      </c>
      <c r="AC318" s="9" t="str">
        <f>IFERROR(VLOOKUP(CONCATENATE($A318,AC$1),'Исх-фото'!$A$2:$F$4000,6,FALSE),"-")</f>
        <v>-</v>
      </c>
      <c r="AD318" s="9" t="str">
        <f>IFERROR(VLOOKUP(CONCATENATE($A318,AD$1),'Исх-фото'!$A$2:$F$4000,6,FALSE),"-")</f>
        <v>-</v>
      </c>
      <c r="AE318" s="9" t="str">
        <f>IFERROR(VLOOKUP(CONCATENATE($A318,AE$1),'Исх-фото'!$A$2:$F$4000,6,FALSE),"-")</f>
        <v>-</v>
      </c>
      <c r="AF318" s="9" t="str">
        <f>IFERROR(VLOOKUP(CONCATENATE($A318,AF$1),'Исх-фото'!$A$2:$F$4000,6,FALSE),"-")</f>
        <v>-</v>
      </c>
      <c r="AG318" s="9" t="str">
        <f>IFERROR(VLOOKUP(CONCATENATE($A318,AG$1),'Исх-фото'!$A$2:$F$4000,6,FALSE),"-")</f>
        <v>ДА</v>
      </c>
      <c r="AH318" s="9" t="str">
        <f>IFERROR(VLOOKUP(CONCATENATE($A318,AH$1),'Исх-фото'!$A$2:$F$4000,6,FALSE),"-")</f>
        <v>-</v>
      </c>
      <c r="AI318" s="9" t="str">
        <f>IFERROR(VLOOKUP(CONCATENATE($A318,AI$1),'Исх-фото'!$A$2:$F$4000,6,FALSE),"-")</f>
        <v>-</v>
      </c>
      <c r="AJ318" s="9" t="str">
        <f>IFERROR(VLOOKUP(CONCATENATE($A318,AJ$1),'Исх-фото'!$A$2:$F$4000,6,FALSE),"-")</f>
        <v>НЕТ</v>
      </c>
      <c r="AK318" s="9" t="str">
        <f>IFERROR(VLOOKUP(CONCATENATE($A318,AK$1),'Исх-фото'!$A$2:$F$4000,6,FALSE),"-")</f>
        <v>НЕТ</v>
      </c>
      <c r="AL318" s="9" t="str">
        <f>IFERROR(VLOOKUP(CONCATENATE($A318,AL$1),'Исх-фото'!$A$2:$F$4000,6,FALSE),"-")</f>
        <v>-</v>
      </c>
      <c r="AM318" s="9" t="str">
        <f>IFERROR(VLOOKUP(CONCATENATE($A318,AM$1),'Исх-фото'!$A$2:$F$4000,6,FALSE),"-")</f>
        <v>ДА</v>
      </c>
      <c r="AN318" s="9" t="str">
        <f>IFERROR(VLOOKUP(CONCATENATE($A318,AN$1),'Исх-фото'!$A$2:$F$4000,6,FALSE),"-")</f>
        <v>ДА</v>
      </c>
      <c r="AO318" s="9" t="str">
        <f>IFERROR(VLOOKUP(CONCATENATE($A318,AO$1),'Исх-фото'!$A$2:$F$4000,6,FALSE),"-")</f>
        <v>-</v>
      </c>
      <c r="AP318" s="9" t="str">
        <f>IFERROR(VLOOKUP(CONCATENATE($A318,AP$1),'Исх-фото'!$A$2:$F$4000,6,FALSE),"-")</f>
        <v>НЕТ</v>
      </c>
      <c r="AQ318" s="9" t="str">
        <f>IFERROR(VLOOKUP(CONCATENATE($A318,AQ$1),'Исх-фото'!$A$2:$F$4000,6,FALSE),"-")</f>
        <v>-</v>
      </c>
      <c r="AR318" s="9" t="str">
        <f>IFERROR(VLOOKUP(CONCATENATE($A318,AR$1),'Исх-фото'!$A$2:$F$4000,6,FALSE),"-")</f>
        <v>-</v>
      </c>
      <c r="AS318" s="9" t="str">
        <f>IFERROR(VLOOKUP(CONCATENATE($A318,AS$1),'Исх-фото'!$A$2:$F$4000,6,FALSE),"-")</f>
        <v>-</v>
      </c>
      <c r="AT318" s="9" t="str">
        <f>IFERROR(VLOOKUP(CONCATENATE($A318,AT$1),'Исх-фото'!$A$2:$F$4000,6,FALSE),"-")</f>
        <v>-</v>
      </c>
      <c r="AU318" s="9" t="str">
        <f>IFERROR(VLOOKUP(CONCATENATE($A318,AU$1),'Исх-фото'!$A$2:$F$4000,6,FALSE),"-")</f>
        <v>-</v>
      </c>
      <c r="AV318" s="9" t="str">
        <f>IFERROR(VLOOKUP(CONCATENATE($A318,AV$1),'Исх-фото'!$A$2:$F$4000,6,FALSE),"-")</f>
        <v>-</v>
      </c>
      <c r="AW318" s="9" t="str">
        <f>IFERROR(VLOOKUP(CONCATENATE($A318,AW$1),'Исх-фото'!$A$2:$F$4000,6,FALSE),"-")</f>
        <v>-</v>
      </c>
      <c r="AX318" s="9" t="str">
        <f>IFERROR(VLOOKUP(CONCATENATE($A318,AX$1),'Исх-фото'!$A$2:$F$4000,6,FALSE),"-")</f>
        <v>-</v>
      </c>
      <c r="AY318" s="9" t="str">
        <f>IFERROR(VLOOKUP(CONCATENATE($A318,AY$1),'Исх-фото'!$A$2:$F$4000,6,FALSE),"-")</f>
        <v>-</v>
      </c>
      <c r="AZ318" s="9" t="str">
        <f>IFERROR(VLOOKUP(CONCATENATE($A318,AZ$1),'Исх-фото'!$A$2:$F$4000,6,FALSE),"-")</f>
        <v>-</v>
      </c>
      <c r="BA318" s="9" t="str">
        <f>IFERROR(VLOOKUP(CONCATENATE($A318,BA$1),'Исх-фото'!$A$2:$F$4000,6,FALSE),"-")</f>
        <v>-</v>
      </c>
      <c r="BB318" s="9" t="str">
        <f>IFERROR(VLOOKUP(CONCATENATE($A318,BB$1),'Исх-фото'!$A$2:$F$4000,6,FALSE),"-")</f>
        <v>-</v>
      </c>
      <c r="BC318" s="9" t="str">
        <f>IFERROR(VLOOKUP(CONCATENATE($A318,BC$1),'Исх-фото'!$A$2:$F$4000,6,FALSE),"-")</f>
        <v>НЕТ</v>
      </c>
      <c r="BD318" s="9" t="str">
        <f>IFERROR(VLOOKUP(CONCATENATE($A318,BD$1),'Исх-фото'!$A$2:$F$4000,6,FALSE),"-")</f>
        <v>-</v>
      </c>
      <c r="BE318" s="9" t="str">
        <f>IFERROR(VLOOKUP(CONCATENATE($A318,BE$1),'Исх-фото'!$A$2:$F$4000,6,FALSE),"-")</f>
        <v>НЕТ</v>
      </c>
      <c r="BF318" s="9" t="str">
        <f>IFERROR(VLOOKUP(CONCATENATE($A318,BF$1),'Исх-фото'!$A$2:$F$4000,6,FALSE),"-")</f>
        <v>-</v>
      </c>
      <c r="BG318" s="9" t="str">
        <f>IFERROR(VLOOKUP(CONCATENATE($A318,BG$1),'Исх-фото'!$A$2:$F$4000,6,FALSE),"-")</f>
        <v>-</v>
      </c>
      <c r="BH318" s="9" t="str">
        <f>IFERROR(VLOOKUP(CONCATENATE($A318,BH$1),'Исх-фото'!$A$2:$F$4000,6,FALSE),"-")</f>
        <v>НЕТ</v>
      </c>
      <c r="BI318" s="9" t="str">
        <f>IFERROR(VLOOKUP(CONCATENATE($A318,BI$1),'Исх-фото'!$A$2:$F$4000,6,FALSE),"-")</f>
        <v>-</v>
      </c>
      <c r="BJ318" s="37"/>
      <c r="BK318" s="42"/>
      <c r="BR318" s="25"/>
      <c r="BS318" s="25"/>
      <c r="BV318" s="25"/>
      <c r="BW318" s="25"/>
      <c r="BX318" s="25"/>
    </row>
    <row r="319" spans="1:76">
      <c r="A319" s="38">
        <f t="shared" si="39"/>
        <v>120</v>
      </c>
      <c r="B319" s="36">
        <f t="shared" si="42"/>
        <v>57</v>
      </c>
      <c r="C319" s="36">
        <f t="shared" si="42"/>
        <v>1</v>
      </c>
      <c r="D319" s="9" t="str">
        <f>IFERROR(VLOOKUP(CONCATENATE($A319,D$1),'Исх-фото'!$A$2:$F$4000,6,FALSE),"-")</f>
        <v>НЕТ</v>
      </c>
      <c r="E319" s="9" t="str">
        <f>IFERROR(VLOOKUP(CONCATENATE($A319,E$1),'Исх-фото'!$A$2:$F$4000,6,FALSE),"-")</f>
        <v>-</v>
      </c>
      <c r="F319" s="9" t="str">
        <f>IFERROR(VLOOKUP(CONCATENATE($A319,F$1),'Исх-фото'!$A$2:$F$4000,6,FALSE),"-")</f>
        <v>-</v>
      </c>
      <c r="G319" s="9" t="str">
        <f>IFERROR(VLOOKUP(CONCATENATE($A319,G$1),'Исх-фото'!$A$2:$F$4000,6,FALSE),"-")</f>
        <v>-</v>
      </c>
      <c r="H319" s="9" t="str">
        <f>IFERROR(VLOOKUP(CONCATENATE($A319,H$1),'Исх-фото'!$A$2:$F$4000,6,FALSE),"-")</f>
        <v>-</v>
      </c>
      <c r="I319" s="9" t="str">
        <f>IFERROR(VLOOKUP(CONCATENATE($A319,I$1),'Исх-фото'!$A$2:$F$4000,6,FALSE),"-")</f>
        <v>-</v>
      </c>
      <c r="J319" s="9" t="str">
        <f>IFERROR(VLOOKUP(CONCATENATE($A319,J$1),'Исх-фото'!$A$2:$F$4000,6,FALSE),"-")</f>
        <v>-</v>
      </c>
      <c r="K319" s="9" t="str">
        <f>IFERROR(VLOOKUP(CONCATENATE($A319,K$1),'Исх-фото'!$A$2:$F$4000,6,FALSE),"-")</f>
        <v>-</v>
      </c>
      <c r="L319" s="9" t="str">
        <f>IFERROR(VLOOKUP(CONCATENATE($A319,L$1),'Исх-фото'!$A$2:$F$4000,6,FALSE),"-")</f>
        <v>-</v>
      </c>
      <c r="M319" s="9" t="str">
        <f>IFERROR(VLOOKUP(CONCATENATE($A319,M$1),'Исх-фото'!$A$2:$F$4000,6,FALSE),"-")</f>
        <v>-</v>
      </c>
      <c r="N319" s="9" t="str">
        <f>IFERROR(VLOOKUP(CONCATENATE($A319,N$1),'Исх-фото'!$A$2:$F$4000,6,FALSE),"-")</f>
        <v>-</v>
      </c>
      <c r="O319" s="9" t="str">
        <f>IFERROR(VLOOKUP(CONCATENATE($A319,O$1),'Исх-фото'!$A$2:$F$4000,6,FALSE),"-")</f>
        <v>-</v>
      </c>
      <c r="P319" s="9" t="str">
        <f>IFERROR(VLOOKUP(CONCATENATE($A319,P$1),'Исх-фото'!$A$2:$F$4000,6,FALSE),"-")</f>
        <v>-</v>
      </c>
      <c r="Q319" s="9" t="str">
        <f>IFERROR(VLOOKUP(CONCATENATE($A319,Q$1),'Исх-фото'!$A$2:$F$4000,6,FALSE),"-")</f>
        <v>НЕТ</v>
      </c>
      <c r="R319" s="9" t="str">
        <f>IFERROR(VLOOKUP(CONCATENATE($A319,R$1),'Исх-фото'!$A$2:$F$4000,6,FALSE),"-")</f>
        <v>-</v>
      </c>
      <c r="S319" s="9" t="str">
        <f>IFERROR(VLOOKUP(CONCATENATE($A319,S$1),'Исх-фото'!$A$2:$F$4000,6,FALSE),"-")</f>
        <v>-</v>
      </c>
      <c r="T319" s="9" t="str">
        <f>IFERROR(VLOOKUP(CONCATENATE($A319,T$1),'Исх-фото'!$A$2:$F$4000,6,FALSE),"-")</f>
        <v>НЕТ</v>
      </c>
      <c r="U319" s="9" t="str">
        <f>IFERROR(VLOOKUP(CONCATENATE($A319,U$1),'Исх-фото'!$A$2:$F$4000,6,FALSE),"-")</f>
        <v>НЕТ</v>
      </c>
      <c r="V319" s="9" t="str">
        <f>IFERROR(VLOOKUP(CONCATENATE($A319,V$1),'Исх-фото'!$A$2:$F$4000,6,FALSE),"-")</f>
        <v>-</v>
      </c>
      <c r="W319" s="9" t="str">
        <f>IFERROR(VLOOKUP(CONCATENATE($A319,W$1),'Исх-фото'!$A$2:$F$4000,6,FALSE),"-")</f>
        <v>-</v>
      </c>
      <c r="X319" s="9" t="str">
        <f>IFERROR(VLOOKUP(CONCATENATE($A319,X$1),'Исх-фото'!$A$2:$F$4000,6,FALSE),"-")</f>
        <v>-</v>
      </c>
      <c r="Y319" s="9" t="str">
        <f>IFERROR(VLOOKUP(CONCATENATE($A319,Y$1),'Исх-фото'!$A$2:$F$4000,6,FALSE),"-")</f>
        <v>-</v>
      </c>
      <c r="Z319" s="9" t="str">
        <f>IFERROR(VLOOKUP(CONCATENATE($A319,Z$1),'Исх-фото'!$A$2:$F$4000,6,FALSE),"-")</f>
        <v>НЕТ</v>
      </c>
      <c r="AA319" s="9" t="str">
        <f>IFERROR(VLOOKUP(CONCATENATE($A319,AA$1),'Исх-фото'!$A$2:$F$4000,6,FALSE),"-")</f>
        <v>-</v>
      </c>
      <c r="AB319" s="9" t="str">
        <f>IFERROR(VLOOKUP(CONCATENATE($A319,AB$1),'Исх-фото'!$A$2:$F$4000,6,FALSE),"-")</f>
        <v>НЕТ</v>
      </c>
      <c r="AC319" s="9" t="str">
        <f>IFERROR(VLOOKUP(CONCATENATE($A319,AC$1),'Исх-фото'!$A$2:$F$4000,6,FALSE),"-")</f>
        <v>-</v>
      </c>
      <c r="AD319" s="9" t="str">
        <f>IFERROR(VLOOKUP(CONCATENATE($A319,AD$1),'Исх-фото'!$A$2:$F$4000,6,FALSE),"-")</f>
        <v>-</v>
      </c>
      <c r="AE319" s="9" t="str">
        <f>IFERROR(VLOOKUP(CONCATENATE($A319,AE$1),'Исх-фото'!$A$2:$F$4000,6,FALSE),"-")</f>
        <v>-</v>
      </c>
      <c r="AF319" s="9" t="str">
        <f>IFERROR(VLOOKUP(CONCATENATE($A319,AF$1),'Исх-фото'!$A$2:$F$4000,6,FALSE),"-")</f>
        <v>-</v>
      </c>
      <c r="AG319" s="9" t="str">
        <f>IFERROR(VLOOKUP(CONCATENATE($A319,AG$1),'Исх-фото'!$A$2:$F$4000,6,FALSE),"-")</f>
        <v>ДА</v>
      </c>
      <c r="AH319" s="9" t="str">
        <f>IFERROR(VLOOKUP(CONCATENATE($A319,AH$1),'Исх-фото'!$A$2:$F$4000,6,FALSE),"-")</f>
        <v>-</v>
      </c>
      <c r="AI319" s="9" t="str">
        <f>IFERROR(VLOOKUP(CONCATENATE($A319,AI$1),'Исх-фото'!$A$2:$F$4000,6,FALSE),"-")</f>
        <v>-</v>
      </c>
      <c r="AJ319" s="9" t="str">
        <f>IFERROR(VLOOKUP(CONCATENATE($A319,AJ$1),'Исх-фото'!$A$2:$F$4000,6,FALSE),"-")</f>
        <v>НЕТ</v>
      </c>
      <c r="AK319" s="9" t="str">
        <f>IFERROR(VLOOKUP(CONCATENATE($A319,AK$1),'Исх-фото'!$A$2:$F$4000,6,FALSE),"-")</f>
        <v>НЕТ</v>
      </c>
      <c r="AL319" s="9" t="str">
        <f>IFERROR(VLOOKUP(CONCATENATE($A319,AL$1),'Исх-фото'!$A$2:$F$4000,6,FALSE),"-")</f>
        <v>-</v>
      </c>
      <c r="AM319" s="9" t="str">
        <f>IFERROR(VLOOKUP(CONCATENATE($A319,AM$1),'Исх-фото'!$A$2:$F$4000,6,FALSE),"-")</f>
        <v>ДА</v>
      </c>
      <c r="AN319" s="9" t="str">
        <f>IFERROR(VLOOKUP(CONCATENATE($A319,AN$1),'Исх-фото'!$A$2:$F$4000,6,FALSE),"-")</f>
        <v>ДА</v>
      </c>
      <c r="AO319" s="9" t="str">
        <f>IFERROR(VLOOKUP(CONCATENATE($A319,AO$1),'Исх-фото'!$A$2:$F$4000,6,FALSE),"-")</f>
        <v>-</v>
      </c>
      <c r="AP319" s="9" t="str">
        <f>IFERROR(VLOOKUP(CONCATENATE($A319,AP$1),'Исх-фото'!$A$2:$F$4000,6,FALSE),"-")</f>
        <v>-</v>
      </c>
      <c r="AQ319" s="9" t="str">
        <f>IFERROR(VLOOKUP(CONCATENATE($A319,AQ$1),'Исх-фото'!$A$2:$F$4000,6,FALSE),"-")</f>
        <v>-</v>
      </c>
      <c r="AR319" s="9" t="str">
        <f>IFERROR(VLOOKUP(CONCATENATE($A319,AR$1),'Исх-фото'!$A$2:$F$4000,6,FALSE),"-")</f>
        <v>-</v>
      </c>
      <c r="AS319" s="9" t="str">
        <f>IFERROR(VLOOKUP(CONCATENATE($A319,AS$1),'Исх-фото'!$A$2:$F$4000,6,FALSE),"-")</f>
        <v>ДА</v>
      </c>
      <c r="AT319" s="9" t="str">
        <f>IFERROR(VLOOKUP(CONCATENATE($A319,AT$1),'Исх-фото'!$A$2:$F$4000,6,FALSE),"-")</f>
        <v>-</v>
      </c>
      <c r="AU319" s="9" t="str">
        <f>IFERROR(VLOOKUP(CONCATENATE($A319,AU$1),'Исх-фото'!$A$2:$F$4000,6,FALSE),"-")</f>
        <v>-</v>
      </c>
      <c r="AV319" s="9" t="str">
        <f>IFERROR(VLOOKUP(CONCATENATE($A319,AV$1),'Исх-фото'!$A$2:$F$4000,6,FALSE),"-")</f>
        <v>-</v>
      </c>
      <c r="AW319" s="9" t="str">
        <f>IFERROR(VLOOKUP(CONCATENATE($A319,AW$1),'Исх-фото'!$A$2:$F$4000,6,FALSE),"-")</f>
        <v>-</v>
      </c>
      <c r="AX319" s="9" t="str">
        <f>IFERROR(VLOOKUP(CONCATENATE($A319,AX$1),'Исх-фото'!$A$2:$F$4000,6,FALSE),"-")</f>
        <v>-</v>
      </c>
      <c r="AY319" s="9" t="str">
        <f>IFERROR(VLOOKUP(CONCATENATE($A319,AY$1),'Исх-фото'!$A$2:$F$4000,6,FALSE),"-")</f>
        <v>-</v>
      </c>
      <c r="AZ319" s="9" t="str">
        <f>IFERROR(VLOOKUP(CONCATENATE($A319,AZ$1),'Исх-фото'!$A$2:$F$4000,6,FALSE),"-")</f>
        <v>НЕТ</v>
      </c>
      <c r="BA319" s="9" t="str">
        <f>IFERROR(VLOOKUP(CONCATENATE($A319,BA$1),'Исх-фото'!$A$2:$F$4000,6,FALSE),"-")</f>
        <v>-</v>
      </c>
      <c r="BB319" s="9" t="str">
        <f>IFERROR(VLOOKUP(CONCATENATE($A319,BB$1),'Исх-фото'!$A$2:$F$4000,6,FALSE),"-")</f>
        <v>-</v>
      </c>
      <c r="BC319" s="9" t="str">
        <f>IFERROR(VLOOKUP(CONCATENATE($A319,BC$1),'Исх-фото'!$A$2:$F$4000,6,FALSE),"-")</f>
        <v>НЕТ</v>
      </c>
      <c r="BD319" s="9" t="str">
        <f>IFERROR(VLOOKUP(CONCATENATE($A319,BD$1),'Исх-фото'!$A$2:$F$4000,6,FALSE),"-")</f>
        <v>-</v>
      </c>
      <c r="BE319" s="9" t="str">
        <f>IFERROR(VLOOKUP(CONCATENATE($A319,BE$1),'Исх-фото'!$A$2:$F$4000,6,FALSE),"-")</f>
        <v>НЕТ</v>
      </c>
      <c r="BF319" s="9" t="str">
        <f>IFERROR(VLOOKUP(CONCATENATE($A319,BF$1),'Исх-фото'!$A$2:$F$4000,6,FALSE),"-")</f>
        <v>-</v>
      </c>
      <c r="BG319" s="9" t="str">
        <f>IFERROR(VLOOKUP(CONCATENATE($A319,BG$1),'Исх-фото'!$A$2:$F$4000,6,FALSE),"-")</f>
        <v>-</v>
      </c>
      <c r="BH319" s="9" t="str">
        <f>IFERROR(VLOOKUP(CONCATENATE($A319,BH$1),'Исх-фото'!$A$2:$F$4000,6,FALSE),"-")</f>
        <v>-</v>
      </c>
      <c r="BI319" s="9" t="str">
        <f>IFERROR(VLOOKUP(CONCATENATE($A319,BI$1),'Исх-фото'!$A$2:$F$4000,6,FALSE),"-")</f>
        <v>-</v>
      </c>
      <c r="BJ319" s="37"/>
      <c r="BK319" s="42"/>
      <c r="BR319" s="25"/>
      <c r="BS319" s="25"/>
      <c r="BV319" s="25"/>
      <c r="BW319" s="25"/>
      <c r="BX319" s="25"/>
    </row>
    <row r="320" spans="1:76">
      <c r="A320" s="38">
        <f t="shared" si="39"/>
        <v>121</v>
      </c>
      <c r="B320" s="36">
        <f t="shared" si="42"/>
        <v>57</v>
      </c>
      <c r="C320" s="36">
        <f t="shared" si="42"/>
        <v>2</v>
      </c>
      <c r="D320" s="9" t="str">
        <f>IFERROR(VLOOKUP(CONCATENATE($A320,D$1),'Исх-фото'!$A$2:$F$4000,6,FALSE),"-")</f>
        <v>НЕТ</v>
      </c>
      <c r="E320" s="9" t="str">
        <f>IFERROR(VLOOKUP(CONCATENATE($A320,E$1),'Исх-фото'!$A$2:$F$4000,6,FALSE),"-")</f>
        <v>-</v>
      </c>
      <c r="F320" s="9" t="str">
        <f>IFERROR(VLOOKUP(CONCATENATE($A320,F$1),'Исх-фото'!$A$2:$F$4000,6,FALSE),"-")</f>
        <v>НЕТ</v>
      </c>
      <c r="G320" s="9" t="str">
        <f>IFERROR(VLOOKUP(CONCATENATE($A320,G$1),'Исх-фото'!$A$2:$F$4000,6,FALSE),"-")</f>
        <v>-</v>
      </c>
      <c r="H320" s="9" t="str">
        <f>IFERROR(VLOOKUP(CONCATENATE($A320,H$1),'Исх-фото'!$A$2:$F$4000,6,FALSE),"-")</f>
        <v>-</v>
      </c>
      <c r="I320" s="9" t="str">
        <f>IFERROR(VLOOKUP(CONCATENATE($A320,I$1),'Исх-фото'!$A$2:$F$4000,6,FALSE),"-")</f>
        <v>-</v>
      </c>
      <c r="J320" s="9" t="str">
        <f>IFERROR(VLOOKUP(CONCATENATE($A320,J$1),'Исх-фото'!$A$2:$F$4000,6,FALSE),"-")</f>
        <v>-</v>
      </c>
      <c r="K320" s="9" t="str">
        <f>IFERROR(VLOOKUP(CONCATENATE($A320,K$1),'Исх-фото'!$A$2:$F$4000,6,FALSE),"-")</f>
        <v>-</v>
      </c>
      <c r="L320" s="9" t="str">
        <f>IFERROR(VLOOKUP(CONCATENATE($A320,L$1),'Исх-фото'!$A$2:$F$4000,6,FALSE),"-")</f>
        <v>-</v>
      </c>
      <c r="M320" s="9" t="str">
        <f>IFERROR(VLOOKUP(CONCATENATE($A320,M$1),'Исх-фото'!$A$2:$F$4000,6,FALSE),"-")</f>
        <v>-</v>
      </c>
      <c r="N320" s="9" t="str">
        <f>IFERROR(VLOOKUP(CONCATENATE($A320,N$1),'Исх-фото'!$A$2:$F$4000,6,FALSE),"-")</f>
        <v>-</v>
      </c>
      <c r="O320" s="9" t="str">
        <f>IFERROR(VLOOKUP(CONCATENATE($A320,O$1),'Исх-фото'!$A$2:$F$4000,6,FALSE),"-")</f>
        <v>-</v>
      </c>
      <c r="P320" s="9" t="str">
        <f>IFERROR(VLOOKUP(CONCATENATE($A320,P$1),'Исх-фото'!$A$2:$F$4000,6,FALSE),"-")</f>
        <v>-</v>
      </c>
      <c r="Q320" s="9" t="str">
        <f>IFERROR(VLOOKUP(CONCATENATE($A320,Q$1),'Исх-фото'!$A$2:$F$4000,6,FALSE),"-")</f>
        <v>НЕТ</v>
      </c>
      <c r="R320" s="9" t="str">
        <f>IFERROR(VLOOKUP(CONCATENATE($A320,R$1),'Исх-фото'!$A$2:$F$4000,6,FALSE),"-")</f>
        <v>-</v>
      </c>
      <c r="S320" s="9" t="str">
        <f>IFERROR(VLOOKUP(CONCATENATE($A320,S$1),'Исх-фото'!$A$2:$F$4000,6,FALSE),"-")</f>
        <v>-</v>
      </c>
      <c r="T320" s="9" t="str">
        <f>IFERROR(VLOOKUP(CONCATENATE($A320,T$1),'Исх-фото'!$A$2:$F$4000,6,FALSE),"-")</f>
        <v>НЕТ</v>
      </c>
      <c r="U320" s="9" t="str">
        <f>IFERROR(VLOOKUP(CONCATENATE($A320,U$1),'Исх-фото'!$A$2:$F$4000,6,FALSE),"-")</f>
        <v>ДА</v>
      </c>
      <c r="V320" s="9" t="str">
        <f>IFERROR(VLOOKUP(CONCATENATE($A320,V$1),'Исх-фото'!$A$2:$F$4000,6,FALSE),"-")</f>
        <v>-</v>
      </c>
      <c r="W320" s="9" t="str">
        <f>IFERROR(VLOOKUP(CONCATENATE($A320,W$1),'Исх-фото'!$A$2:$F$4000,6,FALSE),"-")</f>
        <v>-</v>
      </c>
      <c r="X320" s="9" t="str">
        <f>IFERROR(VLOOKUP(CONCATENATE($A320,X$1),'Исх-фото'!$A$2:$F$4000,6,FALSE),"-")</f>
        <v>-</v>
      </c>
      <c r="Y320" s="9" t="str">
        <f>IFERROR(VLOOKUP(CONCATENATE($A320,Y$1),'Исх-фото'!$A$2:$F$4000,6,FALSE),"-")</f>
        <v>-</v>
      </c>
      <c r="Z320" s="9" t="str">
        <f>IFERROR(VLOOKUP(CONCATENATE($A320,Z$1),'Исх-фото'!$A$2:$F$4000,6,FALSE),"-")</f>
        <v>НЕТ</v>
      </c>
      <c r="AA320" s="9" t="str">
        <f>IFERROR(VLOOKUP(CONCATENATE($A320,AA$1),'Исх-фото'!$A$2:$F$4000,6,FALSE),"-")</f>
        <v>-</v>
      </c>
      <c r="AB320" s="9" t="str">
        <f>IFERROR(VLOOKUP(CONCATENATE($A320,AB$1),'Исх-фото'!$A$2:$F$4000,6,FALSE),"-")</f>
        <v>НЕТ</v>
      </c>
      <c r="AC320" s="9" t="str">
        <f>IFERROR(VLOOKUP(CONCATENATE($A320,AC$1),'Исх-фото'!$A$2:$F$4000,6,FALSE),"-")</f>
        <v>-</v>
      </c>
      <c r="AD320" s="9" t="str">
        <f>IFERROR(VLOOKUP(CONCATENATE($A320,AD$1),'Исх-фото'!$A$2:$F$4000,6,FALSE),"-")</f>
        <v>-</v>
      </c>
      <c r="AE320" s="9" t="str">
        <f>IFERROR(VLOOKUP(CONCATENATE($A320,AE$1),'Исх-фото'!$A$2:$F$4000,6,FALSE),"-")</f>
        <v>-</v>
      </c>
      <c r="AF320" s="9" t="str">
        <f>IFERROR(VLOOKUP(CONCATENATE($A320,AF$1),'Исх-фото'!$A$2:$F$4000,6,FALSE),"-")</f>
        <v>-</v>
      </c>
      <c r="AG320" s="9" t="str">
        <f>IFERROR(VLOOKUP(CONCATENATE($A320,AG$1),'Исх-фото'!$A$2:$F$4000,6,FALSE),"-")</f>
        <v>ДА</v>
      </c>
      <c r="AH320" s="9" t="str">
        <f>IFERROR(VLOOKUP(CONCATENATE($A320,AH$1),'Исх-фото'!$A$2:$F$4000,6,FALSE),"-")</f>
        <v>-</v>
      </c>
      <c r="AI320" s="9" t="str">
        <f>IFERROR(VLOOKUP(CONCATENATE($A320,AI$1),'Исх-фото'!$A$2:$F$4000,6,FALSE),"-")</f>
        <v>-</v>
      </c>
      <c r="AJ320" s="9" t="str">
        <f>IFERROR(VLOOKUP(CONCATENATE($A320,AJ$1),'Исх-фото'!$A$2:$F$4000,6,FALSE),"-")</f>
        <v>ДА</v>
      </c>
      <c r="AK320" s="9" t="str">
        <f>IFERROR(VLOOKUP(CONCATENATE($A320,AK$1),'Исх-фото'!$A$2:$F$4000,6,FALSE),"-")</f>
        <v>-</v>
      </c>
      <c r="AL320" s="9" t="str">
        <f>IFERROR(VLOOKUP(CONCATENATE($A320,AL$1),'Исх-фото'!$A$2:$F$4000,6,FALSE),"-")</f>
        <v>-</v>
      </c>
      <c r="AM320" s="9" t="str">
        <f>IFERROR(VLOOKUP(CONCATENATE($A320,AM$1),'Исх-фото'!$A$2:$F$4000,6,FALSE),"-")</f>
        <v>ДА</v>
      </c>
      <c r="AN320" s="9" t="str">
        <f>IFERROR(VLOOKUP(CONCATENATE($A320,AN$1),'Исх-фото'!$A$2:$F$4000,6,FALSE),"-")</f>
        <v>ДА</v>
      </c>
      <c r="AO320" s="9" t="str">
        <f>IFERROR(VLOOKUP(CONCATENATE($A320,AO$1),'Исх-фото'!$A$2:$F$4000,6,FALSE),"-")</f>
        <v>-</v>
      </c>
      <c r="AP320" s="9" t="str">
        <f>IFERROR(VLOOKUP(CONCATENATE($A320,AP$1),'Исх-фото'!$A$2:$F$4000,6,FALSE),"-")</f>
        <v>-</v>
      </c>
      <c r="AQ320" s="9" t="str">
        <f>IFERROR(VLOOKUP(CONCATENATE($A320,AQ$1),'Исх-фото'!$A$2:$F$4000,6,FALSE),"-")</f>
        <v>-</v>
      </c>
      <c r="AR320" s="9" t="str">
        <f>IFERROR(VLOOKUP(CONCATENATE($A320,AR$1),'Исх-фото'!$A$2:$F$4000,6,FALSE),"-")</f>
        <v>-</v>
      </c>
      <c r="AS320" s="9" t="str">
        <f>IFERROR(VLOOKUP(CONCATENATE($A320,AS$1),'Исх-фото'!$A$2:$F$4000,6,FALSE),"-")</f>
        <v>ДА</v>
      </c>
      <c r="AT320" s="9" t="str">
        <f>IFERROR(VLOOKUP(CONCATENATE($A320,AT$1),'Исх-фото'!$A$2:$F$4000,6,FALSE),"-")</f>
        <v>-</v>
      </c>
      <c r="AU320" s="9" t="str">
        <f>IFERROR(VLOOKUP(CONCATENATE($A320,AU$1),'Исх-фото'!$A$2:$F$4000,6,FALSE),"-")</f>
        <v>-</v>
      </c>
      <c r="AV320" s="9" t="str">
        <f>IFERROR(VLOOKUP(CONCATENATE($A320,AV$1),'Исх-фото'!$A$2:$F$4000,6,FALSE),"-")</f>
        <v>-</v>
      </c>
      <c r="AW320" s="9" t="str">
        <f>IFERROR(VLOOKUP(CONCATENATE($A320,AW$1),'Исх-фото'!$A$2:$F$4000,6,FALSE),"-")</f>
        <v>-</v>
      </c>
      <c r="AX320" s="9" t="str">
        <f>IFERROR(VLOOKUP(CONCATENATE($A320,AX$1),'Исх-фото'!$A$2:$F$4000,6,FALSE),"-")</f>
        <v>-</v>
      </c>
      <c r="AY320" s="9" t="str">
        <f>IFERROR(VLOOKUP(CONCATENATE($A320,AY$1),'Исх-фото'!$A$2:$F$4000,6,FALSE),"-")</f>
        <v>-</v>
      </c>
      <c r="AZ320" s="9" t="str">
        <f>IFERROR(VLOOKUP(CONCATENATE($A320,AZ$1),'Исх-фото'!$A$2:$F$4000,6,FALSE),"-")</f>
        <v>-</v>
      </c>
      <c r="BA320" s="9" t="str">
        <f>IFERROR(VLOOKUP(CONCATENATE($A320,BA$1),'Исх-фото'!$A$2:$F$4000,6,FALSE),"-")</f>
        <v>-</v>
      </c>
      <c r="BB320" s="9" t="str">
        <f>IFERROR(VLOOKUP(CONCATENATE($A320,BB$1),'Исх-фото'!$A$2:$F$4000,6,FALSE),"-")</f>
        <v>-</v>
      </c>
      <c r="BC320" s="9" t="str">
        <f>IFERROR(VLOOKUP(CONCATENATE($A320,BC$1),'Исх-фото'!$A$2:$F$4000,6,FALSE),"-")</f>
        <v>НЕТ</v>
      </c>
      <c r="BD320" s="9" t="str">
        <f>IFERROR(VLOOKUP(CONCATENATE($A320,BD$1),'Исх-фото'!$A$2:$F$4000,6,FALSE),"-")</f>
        <v>-</v>
      </c>
      <c r="BE320" s="9" t="str">
        <f>IFERROR(VLOOKUP(CONCATENATE($A320,BE$1),'Исх-фото'!$A$2:$F$4000,6,FALSE),"-")</f>
        <v>НЕТ</v>
      </c>
      <c r="BF320" s="9" t="str">
        <f>IFERROR(VLOOKUP(CONCATENATE($A320,BF$1),'Исх-фото'!$A$2:$F$4000,6,FALSE),"-")</f>
        <v>НЕТ</v>
      </c>
      <c r="BG320" s="9" t="str">
        <f>IFERROR(VLOOKUP(CONCATENATE($A320,BG$1),'Исх-фото'!$A$2:$F$4000,6,FALSE),"-")</f>
        <v>-</v>
      </c>
      <c r="BH320" s="9" t="str">
        <f>IFERROR(VLOOKUP(CONCATENATE($A320,BH$1),'Исх-фото'!$A$2:$F$4000,6,FALSE),"-")</f>
        <v>-</v>
      </c>
      <c r="BI320" s="9" t="str">
        <f>IFERROR(VLOOKUP(CONCATENATE($A320,BI$1),'Исх-фото'!$A$2:$F$4000,6,FALSE),"-")</f>
        <v>-</v>
      </c>
      <c r="BJ320" s="37"/>
      <c r="BK320" s="42"/>
      <c r="BR320" s="25"/>
      <c r="BS320" s="25"/>
      <c r="BV320" s="25"/>
      <c r="BW320" s="25"/>
      <c r="BX320" s="25"/>
    </row>
    <row r="321" spans="1:76">
      <c r="A321" s="38">
        <f t="shared" si="39"/>
        <v>122</v>
      </c>
      <c r="B321" s="36">
        <f t="shared" si="42"/>
        <v>57</v>
      </c>
      <c r="C321" s="36">
        <f t="shared" si="42"/>
        <v>3</v>
      </c>
      <c r="D321" s="9" t="str">
        <f>IFERROR(VLOOKUP(CONCATENATE($A321,D$1),'Исх-фото'!$A$2:$F$4000,6,FALSE),"-")</f>
        <v>НЕТ</v>
      </c>
      <c r="E321" s="9" t="str">
        <f>IFERROR(VLOOKUP(CONCATENATE($A321,E$1),'Исх-фото'!$A$2:$F$4000,6,FALSE),"-")</f>
        <v>-</v>
      </c>
      <c r="F321" s="9" t="str">
        <f>IFERROR(VLOOKUP(CONCATENATE($A321,F$1),'Исх-фото'!$A$2:$F$4000,6,FALSE),"-")</f>
        <v>-</v>
      </c>
      <c r="G321" s="9" t="str">
        <f>IFERROR(VLOOKUP(CONCATENATE($A321,G$1),'Исх-фото'!$A$2:$F$4000,6,FALSE),"-")</f>
        <v>-</v>
      </c>
      <c r="H321" s="9" t="str">
        <f>IFERROR(VLOOKUP(CONCATENATE($A321,H$1),'Исх-фото'!$A$2:$F$4000,6,FALSE),"-")</f>
        <v>-</v>
      </c>
      <c r="I321" s="9" t="str">
        <f>IFERROR(VLOOKUP(CONCATENATE($A321,I$1),'Исх-фото'!$A$2:$F$4000,6,FALSE),"-")</f>
        <v>-</v>
      </c>
      <c r="J321" s="9" t="str">
        <f>IFERROR(VLOOKUP(CONCATENATE($A321,J$1),'Исх-фото'!$A$2:$F$4000,6,FALSE),"-")</f>
        <v>НЕТ</v>
      </c>
      <c r="K321" s="9" t="str">
        <f>IFERROR(VLOOKUP(CONCATENATE($A321,K$1),'Исх-фото'!$A$2:$F$4000,6,FALSE),"-")</f>
        <v>-</v>
      </c>
      <c r="L321" s="9" t="str">
        <f>IFERROR(VLOOKUP(CONCATENATE($A321,L$1),'Исх-фото'!$A$2:$F$4000,6,FALSE),"-")</f>
        <v>-</v>
      </c>
      <c r="M321" s="9" t="str">
        <f>IFERROR(VLOOKUP(CONCATENATE($A321,M$1),'Исх-фото'!$A$2:$F$4000,6,FALSE),"-")</f>
        <v>ДА</v>
      </c>
      <c r="N321" s="9" t="str">
        <f>IFERROR(VLOOKUP(CONCATENATE($A321,N$1),'Исх-фото'!$A$2:$F$4000,6,FALSE),"-")</f>
        <v>-</v>
      </c>
      <c r="O321" s="9" t="str">
        <f>IFERROR(VLOOKUP(CONCATENATE($A321,O$1),'Исх-фото'!$A$2:$F$4000,6,FALSE),"-")</f>
        <v>-</v>
      </c>
      <c r="P321" s="9" t="str">
        <f>IFERROR(VLOOKUP(CONCATENATE($A321,P$1),'Исх-фото'!$A$2:$F$4000,6,FALSE),"-")</f>
        <v>-</v>
      </c>
      <c r="Q321" s="9" t="str">
        <f>IFERROR(VLOOKUP(CONCATENATE($A321,Q$1),'Исх-фото'!$A$2:$F$4000,6,FALSE),"-")</f>
        <v>НЕТ</v>
      </c>
      <c r="R321" s="9" t="str">
        <f>IFERROR(VLOOKUP(CONCATENATE($A321,R$1),'Исх-фото'!$A$2:$F$4000,6,FALSE),"-")</f>
        <v>-</v>
      </c>
      <c r="S321" s="9" t="str">
        <f>IFERROR(VLOOKUP(CONCATENATE($A321,S$1),'Исх-фото'!$A$2:$F$4000,6,FALSE),"-")</f>
        <v>-</v>
      </c>
      <c r="T321" s="9" t="str">
        <f>IFERROR(VLOOKUP(CONCATENATE($A321,T$1),'Исх-фото'!$A$2:$F$4000,6,FALSE),"-")</f>
        <v>НЕТ</v>
      </c>
      <c r="U321" s="9" t="str">
        <f>IFERROR(VLOOKUP(CONCATENATE($A321,U$1),'Исх-фото'!$A$2:$F$4000,6,FALSE),"-")</f>
        <v>НЕТ</v>
      </c>
      <c r="V321" s="9" t="str">
        <f>IFERROR(VLOOKUP(CONCATENATE($A321,V$1),'Исх-фото'!$A$2:$F$4000,6,FALSE),"-")</f>
        <v>-</v>
      </c>
      <c r="W321" s="9" t="str">
        <f>IFERROR(VLOOKUP(CONCATENATE($A321,W$1),'Исх-фото'!$A$2:$F$4000,6,FALSE),"-")</f>
        <v>-</v>
      </c>
      <c r="X321" s="9" t="str">
        <f>IFERROR(VLOOKUP(CONCATENATE($A321,X$1),'Исх-фото'!$A$2:$F$4000,6,FALSE),"-")</f>
        <v>-</v>
      </c>
      <c r="Y321" s="9" t="str">
        <f>IFERROR(VLOOKUP(CONCATENATE($A321,Y$1),'Исх-фото'!$A$2:$F$4000,6,FALSE),"-")</f>
        <v>-</v>
      </c>
      <c r="Z321" s="9" t="str">
        <f>IFERROR(VLOOKUP(CONCATENATE($A321,Z$1),'Исх-фото'!$A$2:$F$4000,6,FALSE),"-")</f>
        <v>НЕТ</v>
      </c>
      <c r="AA321" s="9" t="str">
        <f>IFERROR(VLOOKUP(CONCATENATE($A321,AA$1),'Исх-фото'!$A$2:$F$4000,6,FALSE),"-")</f>
        <v>-</v>
      </c>
      <c r="AB321" s="9" t="str">
        <f>IFERROR(VLOOKUP(CONCATENATE($A321,AB$1),'Исх-фото'!$A$2:$F$4000,6,FALSE),"-")</f>
        <v>-</v>
      </c>
      <c r="AC321" s="9" t="str">
        <f>IFERROR(VLOOKUP(CONCATENATE($A321,AC$1),'Исх-фото'!$A$2:$F$4000,6,FALSE),"-")</f>
        <v>-</v>
      </c>
      <c r="AD321" s="9" t="str">
        <f>IFERROR(VLOOKUP(CONCATENATE($A321,AD$1),'Исх-фото'!$A$2:$F$4000,6,FALSE),"-")</f>
        <v>-</v>
      </c>
      <c r="AE321" s="9" t="str">
        <f>IFERROR(VLOOKUP(CONCATENATE($A321,AE$1),'Исх-фото'!$A$2:$F$4000,6,FALSE),"-")</f>
        <v>-</v>
      </c>
      <c r="AF321" s="9" t="str">
        <f>IFERROR(VLOOKUP(CONCATENATE($A321,AF$1),'Исх-фото'!$A$2:$F$4000,6,FALSE),"-")</f>
        <v>-</v>
      </c>
      <c r="AG321" s="9" t="str">
        <f>IFERROR(VLOOKUP(CONCATENATE($A321,AG$1),'Исх-фото'!$A$2:$F$4000,6,FALSE),"-")</f>
        <v>ДА</v>
      </c>
      <c r="AH321" s="9" t="str">
        <f>IFERROR(VLOOKUP(CONCATENATE($A321,AH$1),'Исх-фото'!$A$2:$F$4000,6,FALSE),"-")</f>
        <v>-</v>
      </c>
      <c r="AI321" s="9" t="str">
        <f>IFERROR(VLOOKUP(CONCATENATE($A321,AI$1),'Исх-фото'!$A$2:$F$4000,6,FALSE),"-")</f>
        <v>-</v>
      </c>
      <c r="AJ321" s="9" t="str">
        <f>IFERROR(VLOOKUP(CONCATENATE($A321,AJ$1),'Исх-фото'!$A$2:$F$4000,6,FALSE),"-")</f>
        <v>НЕТ</v>
      </c>
      <c r="AK321" s="9" t="str">
        <f>IFERROR(VLOOKUP(CONCATENATE($A321,AK$1),'Исх-фото'!$A$2:$F$4000,6,FALSE),"-")</f>
        <v>НЕТ</v>
      </c>
      <c r="AL321" s="9" t="str">
        <f>IFERROR(VLOOKUP(CONCATENATE($A321,AL$1),'Исх-фото'!$A$2:$F$4000,6,FALSE),"-")</f>
        <v>НЕТ</v>
      </c>
      <c r="AM321" s="9" t="str">
        <f>IFERROR(VLOOKUP(CONCATENATE($A321,AM$1),'Исх-фото'!$A$2:$F$4000,6,FALSE),"-")</f>
        <v>ДА</v>
      </c>
      <c r="AN321" s="9" t="str">
        <f>IFERROR(VLOOKUP(CONCATENATE($A321,AN$1),'Исх-фото'!$A$2:$F$4000,6,FALSE),"-")</f>
        <v>ДА</v>
      </c>
      <c r="AO321" s="9" t="str">
        <f>IFERROR(VLOOKUP(CONCATENATE($A321,AO$1),'Исх-фото'!$A$2:$F$4000,6,FALSE),"-")</f>
        <v>-</v>
      </c>
      <c r="AP321" s="9" t="str">
        <f>IFERROR(VLOOKUP(CONCATENATE($A321,AP$1),'Исх-фото'!$A$2:$F$4000,6,FALSE),"-")</f>
        <v>-</v>
      </c>
      <c r="AQ321" s="9" t="str">
        <f>IFERROR(VLOOKUP(CONCATENATE($A321,AQ$1),'Исх-фото'!$A$2:$F$4000,6,FALSE),"-")</f>
        <v>-</v>
      </c>
      <c r="AR321" s="9" t="str">
        <f>IFERROR(VLOOKUP(CONCATENATE($A321,AR$1),'Исх-фото'!$A$2:$F$4000,6,FALSE),"-")</f>
        <v>-</v>
      </c>
      <c r="AS321" s="9" t="str">
        <f>IFERROR(VLOOKUP(CONCATENATE($A321,AS$1),'Исх-фото'!$A$2:$F$4000,6,FALSE),"-")</f>
        <v>ДА</v>
      </c>
      <c r="AT321" s="9" t="str">
        <f>IFERROR(VLOOKUP(CONCATENATE($A321,AT$1),'Исх-фото'!$A$2:$F$4000,6,FALSE),"-")</f>
        <v>-</v>
      </c>
      <c r="AU321" s="9" t="str">
        <f>IFERROR(VLOOKUP(CONCATENATE($A321,AU$1),'Исх-фото'!$A$2:$F$4000,6,FALSE),"-")</f>
        <v>-</v>
      </c>
      <c r="AV321" s="9" t="str">
        <f>IFERROR(VLOOKUP(CONCATENATE($A321,AV$1),'Исх-фото'!$A$2:$F$4000,6,FALSE),"-")</f>
        <v>-</v>
      </c>
      <c r="AW321" s="9" t="str">
        <f>IFERROR(VLOOKUP(CONCATENATE($A321,AW$1),'Исх-фото'!$A$2:$F$4000,6,FALSE),"-")</f>
        <v>-</v>
      </c>
      <c r="AX321" s="9" t="str">
        <f>IFERROR(VLOOKUP(CONCATENATE($A321,AX$1),'Исх-фото'!$A$2:$F$4000,6,FALSE),"-")</f>
        <v>-</v>
      </c>
      <c r="AY321" s="9" t="str">
        <f>IFERROR(VLOOKUP(CONCATENATE($A321,AY$1),'Исх-фото'!$A$2:$F$4000,6,FALSE),"-")</f>
        <v>-</v>
      </c>
      <c r="AZ321" s="9" t="str">
        <f>IFERROR(VLOOKUP(CONCATENATE($A321,AZ$1),'Исх-фото'!$A$2:$F$4000,6,FALSE),"-")</f>
        <v>-</v>
      </c>
      <c r="BA321" s="9" t="str">
        <f>IFERROR(VLOOKUP(CONCATENATE($A321,BA$1),'Исх-фото'!$A$2:$F$4000,6,FALSE),"-")</f>
        <v>-</v>
      </c>
      <c r="BB321" s="9" t="str">
        <f>IFERROR(VLOOKUP(CONCATENATE($A321,BB$1),'Исх-фото'!$A$2:$F$4000,6,FALSE),"-")</f>
        <v>-</v>
      </c>
      <c r="BC321" s="9" t="str">
        <f>IFERROR(VLOOKUP(CONCATENATE($A321,BC$1),'Исх-фото'!$A$2:$F$4000,6,FALSE),"-")</f>
        <v>НЕТ</v>
      </c>
      <c r="BD321" s="9" t="str">
        <f>IFERROR(VLOOKUP(CONCATENATE($A321,BD$1),'Исх-фото'!$A$2:$F$4000,6,FALSE),"-")</f>
        <v>-</v>
      </c>
      <c r="BE321" s="9" t="str">
        <f>IFERROR(VLOOKUP(CONCATENATE($A321,BE$1),'Исх-фото'!$A$2:$F$4000,6,FALSE),"-")</f>
        <v>НЕТ</v>
      </c>
      <c r="BF321" s="9" t="str">
        <f>IFERROR(VLOOKUP(CONCATENATE($A321,BF$1),'Исх-фото'!$A$2:$F$4000,6,FALSE),"-")</f>
        <v>-</v>
      </c>
      <c r="BG321" s="9" t="str">
        <f>IFERROR(VLOOKUP(CONCATENATE($A321,BG$1),'Исх-фото'!$A$2:$F$4000,6,FALSE),"-")</f>
        <v>-</v>
      </c>
      <c r="BH321" s="9" t="str">
        <f>IFERROR(VLOOKUP(CONCATENATE($A321,BH$1),'Исх-фото'!$A$2:$F$4000,6,FALSE),"-")</f>
        <v>-</v>
      </c>
      <c r="BI321" s="9" t="str">
        <f>IFERROR(VLOOKUP(CONCATENATE($A321,BI$1),'Исх-фото'!$A$2:$F$4000,6,FALSE),"-")</f>
        <v>-</v>
      </c>
      <c r="BJ321" s="37"/>
      <c r="BK321" s="42"/>
      <c r="BR321" s="25"/>
      <c r="BS321" s="25"/>
      <c r="BV321" s="25"/>
      <c r="BW321" s="25"/>
      <c r="BX321" s="25"/>
    </row>
    <row r="322" spans="1:76">
      <c r="A322" s="38">
        <f t="shared" si="39"/>
        <v>123</v>
      </c>
      <c r="B322" s="36">
        <f t="shared" si="42"/>
        <v>58</v>
      </c>
      <c r="C322" s="36">
        <f t="shared" si="42"/>
        <v>1</v>
      </c>
      <c r="D322" s="9" t="str">
        <f>IFERROR(VLOOKUP(CONCATENATE($A322,D$1),'Исх-фото'!$A$2:$F$4000,6,FALSE),"-")</f>
        <v>НЕТ</v>
      </c>
      <c r="E322" s="9" t="str">
        <f>IFERROR(VLOOKUP(CONCATENATE($A322,E$1),'Исх-фото'!$A$2:$F$4000,6,FALSE),"-")</f>
        <v>-</v>
      </c>
      <c r="F322" s="9" t="str">
        <f>IFERROR(VLOOKUP(CONCATENATE($A322,F$1),'Исх-фото'!$A$2:$F$4000,6,FALSE),"-")</f>
        <v>-</v>
      </c>
      <c r="G322" s="9" t="str">
        <f>IFERROR(VLOOKUP(CONCATENATE($A322,G$1),'Исх-фото'!$A$2:$F$4000,6,FALSE),"-")</f>
        <v>-</v>
      </c>
      <c r="H322" s="9" t="str">
        <f>IFERROR(VLOOKUP(CONCATENATE($A322,H$1),'Исх-фото'!$A$2:$F$4000,6,FALSE),"-")</f>
        <v>-</v>
      </c>
      <c r="I322" s="9" t="str">
        <f>IFERROR(VLOOKUP(CONCATENATE($A322,I$1),'Исх-фото'!$A$2:$F$4000,6,FALSE),"-")</f>
        <v>-</v>
      </c>
      <c r="J322" s="9" t="str">
        <f>IFERROR(VLOOKUP(CONCATENATE($A322,J$1),'Исх-фото'!$A$2:$F$4000,6,FALSE),"-")</f>
        <v>-</v>
      </c>
      <c r="K322" s="9" t="str">
        <f>IFERROR(VLOOKUP(CONCATENATE($A322,K$1),'Исх-фото'!$A$2:$F$4000,6,FALSE),"-")</f>
        <v>-</v>
      </c>
      <c r="L322" s="9" t="str">
        <f>IFERROR(VLOOKUP(CONCATENATE($A322,L$1),'Исх-фото'!$A$2:$F$4000,6,FALSE),"-")</f>
        <v>-</v>
      </c>
      <c r="M322" s="9" t="str">
        <f>IFERROR(VLOOKUP(CONCATENATE($A322,M$1),'Исх-фото'!$A$2:$F$4000,6,FALSE),"-")</f>
        <v>-</v>
      </c>
      <c r="N322" s="9" t="str">
        <f>IFERROR(VLOOKUP(CONCATENATE($A322,N$1),'Исх-фото'!$A$2:$F$4000,6,FALSE),"-")</f>
        <v>-</v>
      </c>
      <c r="O322" s="9" t="str">
        <f>IFERROR(VLOOKUP(CONCATENATE($A322,O$1),'Исх-фото'!$A$2:$F$4000,6,FALSE),"-")</f>
        <v>-</v>
      </c>
      <c r="P322" s="9" t="str">
        <f>IFERROR(VLOOKUP(CONCATENATE($A322,P$1),'Исх-фото'!$A$2:$F$4000,6,FALSE),"-")</f>
        <v>-</v>
      </c>
      <c r="Q322" s="9" t="str">
        <f>IFERROR(VLOOKUP(CONCATENATE($A322,Q$1),'Исх-фото'!$A$2:$F$4000,6,FALSE),"-")</f>
        <v>НЕТ</v>
      </c>
      <c r="R322" s="9" t="str">
        <f>IFERROR(VLOOKUP(CONCATENATE($A322,R$1),'Исх-фото'!$A$2:$F$4000,6,FALSE),"-")</f>
        <v>-</v>
      </c>
      <c r="S322" s="9" t="str">
        <f>IFERROR(VLOOKUP(CONCATENATE($A322,S$1),'Исх-фото'!$A$2:$F$4000,6,FALSE),"-")</f>
        <v>-</v>
      </c>
      <c r="T322" s="9" t="str">
        <f>IFERROR(VLOOKUP(CONCATENATE($A322,T$1),'Исх-фото'!$A$2:$F$4000,6,FALSE),"-")</f>
        <v>НЕТ</v>
      </c>
      <c r="U322" s="9" t="str">
        <f>IFERROR(VLOOKUP(CONCATENATE($A322,U$1),'Исх-фото'!$A$2:$F$4000,6,FALSE),"-")</f>
        <v>ДА</v>
      </c>
      <c r="V322" s="9" t="str">
        <f>IFERROR(VLOOKUP(CONCATENATE($A322,V$1),'Исх-фото'!$A$2:$F$4000,6,FALSE),"-")</f>
        <v>-</v>
      </c>
      <c r="W322" s="9" t="str">
        <f>IFERROR(VLOOKUP(CONCATENATE($A322,W$1),'Исх-фото'!$A$2:$F$4000,6,FALSE),"-")</f>
        <v>-</v>
      </c>
      <c r="X322" s="9" t="str">
        <f>IFERROR(VLOOKUP(CONCATENATE($A322,X$1),'Исх-фото'!$A$2:$F$4000,6,FALSE),"-")</f>
        <v>-</v>
      </c>
      <c r="Y322" s="9" t="str">
        <f>IFERROR(VLOOKUP(CONCATENATE($A322,Y$1),'Исх-фото'!$A$2:$F$4000,6,FALSE),"-")</f>
        <v>-</v>
      </c>
      <c r="Z322" s="9" t="str">
        <f>IFERROR(VLOOKUP(CONCATENATE($A322,Z$1),'Исх-фото'!$A$2:$F$4000,6,FALSE),"-")</f>
        <v>НЕТ</v>
      </c>
      <c r="AA322" s="9" t="str">
        <f>IFERROR(VLOOKUP(CONCATENATE($A322,AA$1),'Исх-фото'!$A$2:$F$4000,6,FALSE),"-")</f>
        <v>-</v>
      </c>
      <c r="AB322" s="9" t="str">
        <f>IFERROR(VLOOKUP(CONCATENATE($A322,AB$1),'Исх-фото'!$A$2:$F$4000,6,FALSE),"-")</f>
        <v>НЕТ</v>
      </c>
      <c r="AC322" s="9" t="str">
        <f>IFERROR(VLOOKUP(CONCATENATE($A322,AC$1),'Исх-фото'!$A$2:$F$4000,6,FALSE),"-")</f>
        <v>-</v>
      </c>
      <c r="AD322" s="9" t="str">
        <f>IFERROR(VLOOKUP(CONCATENATE($A322,AD$1),'Исх-фото'!$A$2:$F$4000,6,FALSE),"-")</f>
        <v>-</v>
      </c>
      <c r="AE322" s="9" t="str">
        <f>IFERROR(VLOOKUP(CONCATENATE($A322,AE$1),'Исх-фото'!$A$2:$F$4000,6,FALSE),"-")</f>
        <v>-</v>
      </c>
      <c r="AF322" s="9" t="str">
        <f>IFERROR(VLOOKUP(CONCATENATE($A322,AF$1),'Исх-фото'!$A$2:$F$4000,6,FALSE),"-")</f>
        <v>-</v>
      </c>
      <c r="AG322" s="9" t="str">
        <f>IFERROR(VLOOKUP(CONCATENATE($A322,AG$1),'Исх-фото'!$A$2:$F$4000,6,FALSE),"-")</f>
        <v>ДА</v>
      </c>
      <c r="AH322" s="9" t="str">
        <f>IFERROR(VLOOKUP(CONCATENATE($A322,AH$1),'Исх-фото'!$A$2:$F$4000,6,FALSE),"-")</f>
        <v>-</v>
      </c>
      <c r="AI322" s="9" t="str">
        <f>IFERROR(VLOOKUP(CONCATENATE($A322,AI$1),'Исх-фото'!$A$2:$F$4000,6,FALSE),"-")</f>
        <v>-</v>
      </c>
      <c r="AJ322" s="9" t="str">
        <f>IFERROR(VLOOKUP(CONCATENATE($A322,AJ$1),'Исх-фото'!$A$2:$F$4000,6,FALSE),"-")</f>
        <v>НЕТ</v>
      </c>
      <c r="AK322" s="9" t="str">
        <f>IFERROR(VLOOKUP(CONCATENATE($A322,AK$1),'Исх-фото'!$A$2:$F$4000,6,FALSE),"-")</f>
        <v>НЕТ</v>
      </c>
      <c r="AL322" s="9" t="str">
        <f>IFERROR(VLOOKUP(CONCATENATE($A322,AL$1),'Исх-фото'!$A$2:$F$4000,6,FALSE),"-")</f>
        <v>-</v>
      </c>
      <c r="AM322" s="9" t="str">
        <f>IFERROR(VLOOKUP(CONCATENATE($A322,AM$1),'Исх-фото'!$A$2:$F$4000,6,FALSE),"-")</f>
        <v>ДА</v>
      </c>
      <c r="AN322" s="9" t="str">
        <f>IFERROR(VLOOKUP(CONCATENATE($A322,AN$1),'Исх-фото'!$A$2:$F$4000,6,FALSE),"-")</f>
        <v>ДА</v>
      </c>
      <c r="AO322" s="9" t="str">
        <f>IFERROR(VLOOKUP(CONCATENATE($A322,AO$1),'Исх-фото'!$A$2:$F$4000,6,FALSE),"-")</f>
        <v>-</v>
      </c>
      <c r="AP322" s="9" t="str">
        <f>IFERROR(VLOOKUP(CONCATENATE($A322,AP$1),'Исх-фото'!$A$2:$F$4000,6,FALSE),"-")</f>
        <v>-</v>
      </c>
      <c r="AQ322" s="9" t="str">
        <f>IFERROR(VLOOKUP(CONCATENATE($A322,AQ$1),'Исх-фото'!$A$2:$F$4000,6,FALSE),"-")</f>
        <v>-</v>
      </c>
      <c r="AR322" s="9" t="str">
        <f>IFERROR(VLOOKUP(CONCATENATE($A322,AR$1),'Исх-фото'!$A$2:$F$4000,6,FALSE),"-")</f>
        <v>-</v>
      </c>
      <c r="AS322" s="9" t="str">
        <f>IFERROR(VLOOKUP(CONCATENATE($A322,AS$1),'Исх-фото'!$A$2:$F$4000,6,FALSE),"-")</f>
        <v>ДА</v>
      </c>
      <c r="AT322" s="9" t="str">
        <f>IFERROR(VLOOKUP(CONCATENATE($A322,AT$1),'Исх-фото'!$A$2:$F$4000,6,FALSE),"-")</f>
        <v>-</v>
      </c>
      <c r="AU322" s="9" t="str">
        <f>IFERROR(VLOOKUP(CONCATENATE($A322,AU$1),'Исх-фото'!$A$2:$F$4000,6,FALSE),"-")</f>
        <v>-</v>
      </c>
      <c r="AV322" s="9" t="str">
        <f>IFERROR(VLOOKUP(CONCATENATE($A322,AV$1),'Исх-фото'!$A$2:$F$4000,6,FALSE),"-")</f>
        <v>-</v>
      </c>
      <c r="AW322" s="9" t="str">
        <f>IFERROR(VLOOKUP(CONCATENATE($A322,AW$1),'Исх-фото'!$A$2:$F$4000,6,FALSE),"-")</f>
        <v>НЕТ</v>
      </c>
      <c r="AX322" s="9" t="str">
        <f>IFERROR(VLOOKUP(CONCATENATE($A322,AX$1),'Исх-фото'!$A$2:$F$4000,6,FALSE),"-")</f>
        <v>-</v>
      </c>
      <c r="AY322" s="9" t="str">
        <f>IFERROR(VLOOKUP(CONCATENATE($A322,AY$1),'Исх-фото'!$A$2:$F$4000,6,FALSE),"-")</f>
        <v>-</v>
      </c>
      <c r="AZ322" s="9" t="str">
        <f>IFERROR(VLOOKUP(CONCATENATE($A322,AZ$1),'Исх-фото'!$A$2:$F$4000,6,FALSE),"-")</f>
        <v>-</v>
      </c>
      <c r="BA322" s="9" t="str">
        <f>IFERROR(VLOOKUP(CONCATENATE($A322,BA$1),'Исх-фото'!$A$2:$F$4000,6,FALSE),"-")</f>
        <v>-</v>
      </c>
      <c r="BB322" s="9" t="str">
        <f>IFERROR(VLOOKUP(CONCATENATE($A322,BB$1),'Исх-фото'!$A$2:$F$4000,6,FALSE),"-")</f>
        <v>НЕТ</v>
      </c>
      <c r="BC322" s="9" t="str">
        <f>IFERROR(VLOOKUP(CONCATENATE($A322,BC$1),'Исх-фото'!$A$2:$F$4000,6,FALSE),"-")</f>
        <v>НЕТ</v>
      </c>
      <c r="BD322" s="9" t="str">
        <f>IFERROR(VLOOKUP(CONCATENATE($A322,BD$1),'Исх-фото'!$A$2:$F$4000,6,FALSE),"-")</f>
        <v>-</v>
      </c>
      <c r="BE322" s="9" t="str">
        <f>IFERROR(VLOOKUP(CONCATENATE($A322,BE$1),'Исх-фото'!$A$2:$F$4000,6,FALSE),"-")</f>
        <v>НЕТ</v>
      </c>
      <c r="BF322" s="9" t="str">
        <f>IFERROR(VLOOKUP(CONCATENATE($A322,BF$1),'Исх-фото'!$A$2:$F$4000,6,FALSE),"-")</f>
        <v>-</v>
      </c>
      <c r="BG322" s="9" t="str">
        <f>IFERROR(VLOOKUP(CONCATENATE($A322,BG$1),'Исх-фото'!$A$2:$F$4000,6,FALSE),"-")</f>
        <v>-</v>
      </c>
      <c r="BH322" s="9" t="str">
        <f>IFERROR(VLOOKUP(CONCATENATE($A322,BH$1),'Исх-фото'!$A$2:$F$4000,6,FALSE),"-")</f>
        <v>-</v>
      </c>
      <c r="BI322" s="9" t="str">
        <f>IFERROR(VLOOKUP(CONCATENATE($A322,BI$1),'Исх-фото'!$A$2:$F$4000,6,FALSE),"-")</f>
        <v>-</v>
      </c>
      <c r="BJ322" s="37"/>
      <c r="BK322" s="42"/>
      <c r="BR322" s="25"/>
      <c r="BS322" s="25"/>
      <c r="BV322" s="25"/>
      <c r="BW322" s="25"/>
      <c r="BX322" s="25"/>
    </row>
    <row r="323" spans="1:76">
      <c r="A323" s="38">
        <f t="shared" si="39"/>
        <v>124</v>
      </c>
      <c r="B323" s="36">
        <f t="shared" si="42"/>
        <v>58</v>
      </c>
      <c r="C323" s="36">
        <f t="shared" si="42"/>
        <v>2</v>
      </c>
      <c r="D323" s="9" t="str">
        <f>IFERROR(VLOOKUP(CONCATENATE($A323,D$1),'Исх-фото'!$A$2:$F$4000,6,FALSE),"-")</f>
        <v>ДА</v>
      </c>
      <c r="E323" s="9" t="str">
        <f>IFERROR(VLOOKUP(CONCATENATE($A323,E$1),'Исх-фото'!$A$2:$F$4000,6,FALSE),"-")</f>
        <v>-</v>
      </c>
      <c r="F323" s="9" t="str">
        <f>IFERROR(VLOOKUP(CONCATENATE($A323,F$1),'Исх-фото'!$A$2:$F$4000,6,FALSE),"-")</f>
        <v>ДА</v>
      </c>
      <c r="G323" s="9" t="str">
        <f>IFERROR(VLOOKUP(CONCATENATE($A323,G$1),'Исх-фото'!$A$2:$F$4000,6,FALSE),"-")</f>
        <v>-</v>
      </c>
      <c r="H323" s="9" t="str">
        <f>IFERROR(VLOOKUP(CONCATENATE($A323,H$1),'Исх-фото'!$A$2:$F$4000,6,FALSE),"-")</f>
        <v>-</v>
      </c>
      <c r="I323" s="9" t="str">
        <f>IFERROR(VLOOKUP(CONCATENATE($A323,I$1),'Исх-фото'!$A$2:$F$4000,6,FALSE),"-")</f>
        <v>-</v>
      </c>
      <c r="J323" s="9" t="str">
        <f>IFERROR(VLOOKUP(CONCATENATE($A323,J$1),'Исх-фото'!$A$2:$F$4000,6,FALSE),"-")</f>
        <v>-</v>
      </c>
      <c r="K323" s="9" t="str">
        <f>IFERROR(VLOOKUP(CONCATENATE($A323,K$1),'Исх-фото'!$A$2:$F$4000,6,FALSE),"-")</f>
        <v>-</v>
      </c>
      <c r="L323" s="9" t="str">
        <f>IFERROR(VLOOKUP(CONCATENATE($A323,L$1),'Исх-фото'!$A$2:$F$4000,6,FALSE),"-")</f>
        <v>-</v>
      </c>
      <c r="M323" s="9" t="str">
        <f>IFERROR(VLOOKUP(CONCATENATE($A323,M$1),'Исх-фото'!$A$2:$F$4000,6,FALSE),"-")</f>
        <v>-</v>
      </c>
      <c r="N323" s="9" t="str">
        <f>IFERROR(VLOOKUP(CONCATENATE($A323,N$1),'Исх-фото'!$A$2:$F$4000,6,FALSE),"-")</f>
        <v>-</v>
      </c>
      <c r="O323" s="9" t="str">
        <f>IFERROR(VLOOKUP(CONCATENATE($A323,O$1),'Исх-фото'!$A$2:$F$4000,6,FALSE),"-")</f>
        <v>-</v>
      </c>
      <c r="P323" s="9" t="str">
        <f>IFERROR(VLOOKUP(CONCATENATE($A323,P$1),'Исх-фото'!$A$2:$F$4000,6,FALSE),"-")</f>
        <v>-</v>
      </c>
      <c r="Q323" s="9" t="str">
        <f>IFERROR(VLOOKUP(CONCATENATE($A323,Q$1),'Исх-фото'!$A$2:$F$4000,6,FALSE),"-")</f>
        <v>НЕТ</v>
      </c>
      <c r="R323" s="9" t="str">
        <f>IFERROR(VLOOKUP(CONCATENATE($A323,R$1),'Исх-фото'!$A$2:$F$4000,6,FALSE),"-")</f>
        <v>-</v>
      </c>
      <c r="S323" s="9" t="str">
        <f>IFERROR(VLOOKUP(CONCATENATE($A323,S$1),'Исх-фото'!$A$2:$F$4000,6,FALSE),"-")</f>
        <v>-</v>
      </c>
      <c r="T323" s="9" t="str">
        <f>IFERROR(VLOOKUP(CONCATENATE($A323,T$1),'Исх-фото'!$A$2:$F$4000,6,FALSE),"-")</f>
        <v>НЕТ</v>
      </c>
      <c r="U323" s="9" t="str">
        <f>IFERROR(VLOOKUP(CONCATENATE($A323,U$1),'Исх-фото'!$A$2:$F$4000,6,FALSE),"-")</f>
        <v>ДА</v>
      </c>
      <c r="V323" s="9" t="str">
        <f>IFERROR(VLOOKUP(CONCATENATE($A323,V$1),'Исх-фото'!$A$2:$F$4000,6,FALSE),"-")</f>
        <v>-</v>
      </c>
      <c r="W323" s="9" t="str">
        <f>IFERROR(VLOOKUP(CONCATENATE($A323,W$1),'Исх-фото'!$A$2:$F$4000,6,FALSE),"-")</f>
        <v>-</v>
      </c>
      <c r="X323" s="9" t="str">
        <f>IFERROR(VLOOKUP(CONCATENATE($A323,X$1),'Исх-фото'!$A$2:$F$4000,6,FALSE),"-")</f>
        <v>-</v>
      </c>
      <c r="Y323" s="9" t="str">
        <f>IFERROR(VLOOKUP(CONCATENATE($A323,Y$1),'Исх-фото'!$A$2:$F$4000,6,FALSE),"-")</f>
        <v>-</v>
      </c>
      <c r="Z323" s="9" t="str">
        <f>IFERROR(VLOOKUP(CONCATENATE($A323,Z$1),'Исх-фото'!$A$2:$F$4000,6,FALSE),"-")</f>
        <v>НЕТ</v>
      </c>
      <c r="AA323" s="9" t="str">
        <f>IFERROR(VLOOKUP(CONCATENATE($A323,AA$1),'Исх-фото'!$A$2:$F$4000,6,FALSE),"-")</f>
        <v>-</v>
      </c>
      <c r="AB323" s="9" t="str">
        <f>IFERROR(VLOOKUP(CONCATENATE($A323,AB$1),'Исх-фото'!$A$2:$F$4000,6,FALSE),"-")</f>
        <v>НЕТ</v>
      </c>
      <c r="AC323" s="9" t="str">
        <f>IFERROR(VLOOKUP(CONCATENATE($A323,AC$1),'Исх-фото'!$A$2:$F$4000,6,FALSE),"-")</f>
        <v>-</v>
      </c>
      <c r="AD323" s="9" t="str">
        <f>IFERROR(VLOOKUP(CONCATENATE($A323,AD$1),'Исх-фото'!$A$2:$F$4000,6,FALSE),"-")</f>
        <v>-</v>
      </c>
      <c r="AE323" s="9" t="str">
        <f>IFERROR(VLOOKUP(CONCATENATE($A323,AE$1),'Исх-фото'!$A$2:$F$4000,6,FALSE),"-")</f>
        <v>-</v>
      </c>
      <c r="AF323" s="9" t="str">
        <f>IFERROR(VLOOKUP(CONCATENATE($A323,AF$1),'Исх-фото'!$A$2:$F$4000,6,FALSE),"-")</f>
        <v>-</v>
      </c>
      <c r="AG323" s="9" t="str">
        <f>IFERROR(VLOOKUP(CONCATENATE($A323,AG$1),'Исх-фото'!$A$2:$F$4000,6,FALSE),"-")</f>
        <v>ДА</v>
      </c>
      <c r="AH323" s="9" t="str">
        <f>IFERROR(VLOOKUP(CONCATENATE($A323,AH$1),'Исх-фото'!$A$2:$F$4000,6,FALSE),"-")</f>
        <v>-</v>
      </c>
      <c r="AI323" s="9" t="str">
        <f>IFERROR(VLOOKUP(CONCATENATE($A323,AI$1),'Исх-фото'!$A$2:$F$4000,6,FALSE),"-")</f>
        <v>НЕТ</v>
      </c>
      <c r="AJ323" s="9" t="str">
        <f>IFERROR(VLOOKUP(CONCATENATE($A323,AJ$1),'Исх-фото'!$A$2:$F$4000,6,FALSE),"-")</f>
        <v>НЕТ</v>
      </c>
      <c r="AK323" s="9" t="str">
        <f>IFERROR(VLOOKUP(CONCATENATE($A323,AK$1),'Исх-фото'!$A$2:$F$4000,6,FALSE),"-")</f>
        <v>-</v>
      </c>
      <c r="AL323" s="9" t="str">
        <f>IFERROR(VLOOKUP(CONCATENATE($A323,AL$1),'Исх-фото'!$A$2:$F$4000,6,FALSE),"-")</f>
        <v>-</v>
      </c>
      <c r="AM323" s="9" t="str">
        <f>IFERROR(VLOOKUP(CONCATENATE($A323,AM$1),'Исх-фото'!$A$2:$F$4000,6,FALSE),"-")</f>
        <v>ДА</v>
      </c>
      <c r="AN323" s="9" t="str">
        <f>IFERROR(VLOOKUP(CONCATENATE($A323,AN$1),'Исх-фото'!$A$2:$F$4000,6,FALSE),"-")</f>
        <v>ДА</v>
      </c>
      <c r="AO323" s="9" t="str">
        <f>IFERROR(VLOOKUP(CONCATENATE($A323,AO$1),'Исх-фото'!$A$2:$F$4000,6,FALSE),"-")</f>
        <v>-</v>
      </c>
      <c r="AP323" s="9" t="str">
        <f>IFERROR(VLOOKUP(CONCATENATE($A323,AP$1),'Исх-фото'!$A$2:$F$4000,6,FALSE),"-")</f>
        <v>-</v>
      </c>
      <c r="AQ323" s="9" t="str">
        <f>IFERROR(VLOOKUP(CONCATENATE($A323,AQ$1),'Исх-фото'!$A$2:$F$4000,6,FALSE),"-")</f>
        <v>-</v>
      </c>
      <c r="AR323" s="9" t="str">
        <f>IFERROR(VLOOKUP(CONCATENATE($A323,AR$1),'Исх-фото'!$A$2:$F$4000,6,FALSE),"-")</f>
        <v>-</v>
      </c>
      <c r="AS323" s="9" t="str">
        <f>IFERROR(VLOOKUP(CONCATENATE($A323,AS$1),'Исх-фото'!$A$2:$F$4000,6,FALSE),"-")</f>
        <v>ДА</v>
      </c>
      <c r="AT323" s="9" t="str">
        <f>IFERROR(VLOOKUP(CONCATENATE($A323,AT$1),'Исх-фото'!$A$2:$F$4000,6,FALSE),"-")</f>
        <v>-</v>
      </c>
      <c r="AU323" s="9" t="str">
        <f>IFERROR(VLOOKUP(CONCATENATE($A323,AU$1),'Исх-фото'!$A$2:$F$4000,6,FALSE),"-")</f>
        <v>-</v>
      </c>
      <c r="AV323" s="9" t="str">
        <f>IFERROR(VLOOKUP(CONCATENATE($A323,AV$1),'Исх-фото'!$A$2:$F$4000,6,FALSE),"-")</f>
        <v>-</v>
      </c>
      <c r="AW323" s="9" t="str">
        <f>IFERROR(VLOOKUP(CONCATENATE($A323,AW$1),'Исх-фото'!$A$2:$F$4000,6,FALSE),"-")</f>
        <v>-</v>
      </c>
      <c r="AX323" s="9" t="str">
        <f>IFERROR(VLOOKUP(CONCATENATE($A323,AX$1),'Исх-фото'!$A$2:$F$4000,6,FALSE),"-")</f>
        <v>-</v>
      </c>
      <c r="AY323" s="9" t="str">
        <f>IFERROR(VLOOKUP(CONCATENATE($A323,AY$1),'Исх-фото'!$A$2:$F$4000,6,FALSE),"-")</f>
        <v>-</v>
      </c>
      <c r="AZ323" s="9" t="str">
        <f>IFERROR(VLOOKUP(CONCATENATE($A323,AZ$1),'Исх-фото'!$A$2:$F$4000,6,FALSE),"-")</f>
        <v>ДА</v>
      </c>
      <c r="BA323" s="9" t="str">
        <f>IFERROR(VLOOKUP(CONCATENATE($A323,BA$1),'Исх-фото'!$A$2:$F$4000,6,FALSE),"-")</f>
        <v>-</v>
      </c>
      <c r="BB323" s="9" t="str">
        <f>IFERROR(VLOOKUP(CONCATENATE($A323,BB$1),'Исх-фото'!$A$2:$F$4000,6,FALSE),"-")</f>
        <v>-</v>
      </c>
      <c r="BC323" s="9" t="str">
        <f>IFERROR(VLOOKUP(CONCATENATE($A323,BC$1),'Исх-фото'!$A$2:$F$4000,6,FALSE),"-")</f>
        <v>НЕТ</v>
      </c>
      <c r="BD323" s="9" t="str">
        <f>IFERROR(VLOOKUP(CONCATENATE($A323,BD$1),'Исх-фото'!$A$2:$F$4000,6,FALSE),"-")</f>
        <v>-</v>
      </c>
      <c r="BE323" s="9" t="str">
        <f>IFERROR(VLOOKUP(CONCATENATE($A323,BE$1),'Исх-фото'!$A$2:$F$4000,6,FALSE),"-")</f>
        <v>НЕТ</v>
      </c>
      <c r="BF323" s="9" t="str">
        <f>IFERROR(VLOOKUP(CONCATENATE($A323,BF$1),'Исх-фото'!$A$2:$F$4000,6,FALSE),"-")</f>
        <v>-</v>
      </c>
      <c r="BG323" s="9" t="str">
        <f>IFERROR(VLOOKUP(CONCATENATE($A323,BG$1),'Исх-фото'!$A$2:$F$4000,6,FALSE),"-")</f>
        <v>-</v>
      </c>
      <c r="BH323" s="9" t="str">
        <f>IFERROR(VLOOKUP(CONCATENATE($A323,BH$1),'Исх-фото'!$A$2:$F$4000,6,FALSE),"-")</f>
        <v>-</v>
      </c>
      <c r="BI323" s="9" t="str">
        <f>IFERROR(VLOOKUP(CONCATENATE($A323,BI$1),'Исх-фото'!$A$2:$F$4000,6,FALSE),"-")</f>
        <v>-</v>
      </c>
      <c r="BJ323" s="37"/>
      <c r="BK323" s="42"/>
      <c r="BR323" s="25"/>
      <c r="BS323" s="25"/>
      <c r="BV323" s="25"/>
      <c r="BW323" s="25"/>
      <c r="BX323" s="25"/>
    </row>
    <row r="324" spans="1:76">
      <c r="A324" s="38">
        <f t="shared" si="39"/>
        <v>125</v>
      </c>
      <c r="B324" s="36">
        <f t="shared" si="42"/>
        <v>59</v>
      </c>
      <c r="C324" s="36">
        <f t="shared" si="42"/>
        <v>1</v>
      </c>
      <c r="D324" s="9" t="str">
        <f>IFERROR(VLOOKUP(CONCATENATE($A324,D$1),'Исх-фото'!$A$2:$F$4000,6,FALSE),"-")</f>
        <v>НЕТ</v>
      </c>
      <c r="E324" s="9" t="str">
        <f>IFERROR(VLOOKUP(CONCATENATE($A324,E$1),'Исх-фото'!$A$2:$F$4000,6,FALSE),"-")</f>
        <v>-</v>
      </c>
      <c r="F324" s="9" t="str">
        <f>IFERROR(VLOOKUP(CONCATENATE($A324,F$1),'Исх-фото'!$A$2:$F$4000,6,FALSE),"-")</f>
        <v>-</v>
      </c>
      <c r="G324" s="9" t="str">
        <f>IFERROR(VLOOKUP(CONCATENATE($A324,G$1),'Исх-фото'!$A$2:$F$4000,6,FALSE),"-")</f>
        <v>-</v>
      </c>
      <c r="H324" s="9" t="str">
        <f>IFERROR(VLOOKUP(CONCATENATE($A324,H$1),'Исх-фото'!$A$2:$F$4000,6,FALSE),"-")</f>
        <v>-</v>
      </c>
      <c r="I324" s="9" t="str">
        <f>IFERROR(VLOOKUP(CONCATENATE($A324,I$1),'Исх-фото'!$A$2:$F$4000,6,FALSE),"-")</f>
        <v>-</v>
      </c>
      <c r="J324" s="9" t="str">
        <f>IFERROR(VLOOKUP(CONCATENATE($A324,J$1),'Исх-фото'!$A$2:$F$4000,6,FALSE),"-")</f>
        <v>-</v>
      </c>
      <c r="K324" s="9" t="str">
        <f>IFERROR(VLOOKUP(CONCATENATE($A324,K$1),'Исх-фото'!$A$2:$F$4000,6,FALSE),"-")</f>
        <v>-</v>
      </c>
      <c r="L324" s="9" t="str">
        <f>IFERROR(VLOOKUP(CONCATENATE($A324,L$1),'Исх-фото'!$A$2:$F$4000,6,FALSE),"-")</f>
        <v>-</v>
      </c>
      <c r="M324" s="9" t="str">
        <f>IFERROR(VLOOKUP(CONCATENATE($A324,M$1),'Исх-фото'!$A$2:$F$4000,6,FALSE),"-")</f>
        <v>-</v>
      </c>
      <c r="N324" s="9" t="str">
        <f>IFERROR(VLOOKUP(CONCATENATE($A324,N$1),'Исх-фото'!$A$2:$F$4000,6,FALSE),"-")</f>
        <v>-</v>
      </c>
      <c r="O324" s="9" t="str">
        <f>IFERROR(VLOOKUP(CONCATENATE($A324,O$1),'Исх-фото'!$A$2:$F$4000,6,FALSE),"-")</f>
        <v>-</v>
      </c>
      <c r="P324" s="9" t="str">
        <f>IFERROR(VLOOKUP(CONCATENATE($A324,P$1),'Исх-фото'!$A$2:$F$4000,6,FALSE),"-")</f>
        <v>-</v>
      </c>
      <c r="Q324" s="9" t="str">
        <f>IFERROR(VLOOKUP(CONCATENATE($A324,Q$1),'Исх-фото'!$A$2:$F$4000,6,FALSE),"-")</f>
        <v>НЕТ</v>
      </c>
      <c r="R324" s="9" t="str">
        <f>IFERROR(VLOOKUP(CONCATENATE($A324,R$1),'Исх-фото'!$A$2:$F$4000,6,FALSE),"-")</f>
        <v>-</v>
      </c>
      <c r="S324" s="9" t="str">
        <f>IFERROR(VLOOKUP(CONCATENATE($A324,S$1),'Исх-фото'!$A$2:$F$4000,6,FALSE),"-")</f>
        <v>-</v>
      </c>
      <c r="T324" s="9" t="str">
        <f>IFERROR(VLOOKUP(CONCATENATE($A324,T$1),'Исх-фото'!$A$2:$F$4000,6,FALSE),"-")</f>
        <v>НЕТ</v>
      </c>
      <c r="U324" s="9" t="str">
        <f>IFERROR(VLOOKUP(CONCATENATE($A324,U$1),'Исх-фото'!$A$2:$F$4000,6,FALSE),"-")</f>
        <v>ДА</v>
      </c>
      <c r="V324" s="9" t="str">
        <f>IFERROR(VLOOKUP(CONCATENATE($A324,V$1),'Исх-фото'!$A$2:$F$4000,6,FALSE),"-")</f>
        <v>-</v>
      </c>
      <c r="W324" s="9" t="str">
        <f>IFERROR(VLOOKUP(CONCATENATE($A324,W$1),'Исх-фото'!$A$2:$F$4000,6,FALSE),"-")</f>
        <v>-</v>
      </c>
      <c r="X324" s="9" t="str">
        <f>IFERROR(VLOOKUP(CONCATENATE($A324,X$1),'Исх-фото'!$A$2:$F$4000,6,FALSE),"-")</f>
        <v>-</v>
      </c>
      <c r="Y324" s="9" t="str">
        <f>IFERROR(VLOOKUP(CONCATENATE($A324,Y$1),'Исх-фото'!$A$2:$F$4000,6,FALSE),"-")</f>
        <v>-</v>
      </c>
      <c r="Z324" s="9" t="str">
        <f>IFERROR(VLOOKUP(CONCATENATE($A324,Z$1),'Исх-фото'!$A$2:$F$4000,6,FALSE),"-")</f>
        <v>НЕТ</v>
      </c>
      <c r="AA324" s="9" t="str">
        <f>IFERROR(VLOOKUP(CONCATENATE($A324,AA$1),'Исх-фото'!$A$2:$F$4000,6,FALSE),"-")</f>
        <v>-</v>
      </c>
      <c r="AB324" s="9" t="str">
        <f>IFERROR(VLOOKUP(CONCATENATE($A324,AB$1),'Исх-фото'!$A$2:$F$4000,6,FALSE),"-")</f>
        <v>-</v>
      </c>
      <c r="AC324" s="9" t="str">
        <f>IFERROR(VLOOKUP(CONCATENATE($A324,AC$1),'Исх-фото'!$A$2:$F$4000,6,FALSE),"-")</f>
        <v>-</v>
      </c>
      <c r="AD324" s="9" t="str">
        <f>IFERROR(VLOOKUP(CONCATENATE($A324,AD$1),'Исх-фото'!$A$2:$F$4000,6,FALSE),"-")</f>
        <v>-</v>
      </c>
      <c r="AE324" s="9" t="str">
        <f>IFERROR(VLOOKUP(CONCATENATE($A324,AE$1),'Исх-фото'!$A$2:$F$4000,6,FALSE),"-")</f>
        <v>-</v>
      </c>
      <c r="AF324" s="9" t="str">
        <f>IFERROR(VLOOKUP(CONCATENATE($A324,AF$1),'Исх-фото'!$A$2:$F$4000,6,FALSE),"-")</f>
        <v>-</v>
      </c>
      <c r="AG324" s="9" t="str">
        <f>IFERROR(VLOOKUP(CONCATENATE($A324,AG$1),'Исх-фото'!$A$2:$F$4000,6,FALSE),"-")</f>
        <v>ДА</v>
      </c>
      <c r="AH324" s="9" t="str">
        <f>IFERROR(VLOOKUP(CONCATENATE($A324,AH$1),'Исх-фото'!$A$2:$F$4000,6,FALSE),"-")</f>
        <v>-</v>
      </c>
      <c r="AI324" s="9" t="str">
        <f>IFERROR(VLOOKUP(CONCATENATE($A324,AI$1),'Исх-фото'!$A$2:$F$4000,6,FALSE),"-")</f>
        <v>НЕТ</v>
      </c>
      <c r="AJ324" s="9" t="str">
        <f>IFERROR(VLOOKUP(CONCATENATE($A324,AJ$1),'Исх-фото'!$A$2:$F$4000,6,FALSE),"-")</f>
        <v>НЕТ</v>
      </c>
      <c r="AK324" s="9" t="str">
        <f>IFERROR(VLOOKUP(CONCATENATE($A324,AK$1),'Исх-фото'!$A$2:$F$4000,6,FALSE),"-")</f>
        <v>-</v>
      </c>
      <c r="AL324" s="9" t="str">
        <f>IFERROR(VLOOKUP(CONCATENATE($A324,AL$1),'Исх-фото'!$A$2:$F$4000,6,FALSE),"-")</f>
        <v>-</v>
      </c>
      <c r="AM324" s="9" t="str">
        <f>IFERROR(VLOOKUP(CONCATENATE($A324,AM$1),'Исх-фото'!$A$2:$F$4000,6,FALSE),"-")</f>
        <v>ДА</v>
      </c>
      <c r="AN324" s="9" t="str">
        <f>IFERROR(VLOOKUP(CONCATENATE($A324,AN$1),'Исх-фото'!$A$2:$F$4000,6,FALSE),"-")</f>
        <v>ДА</v>
      </c>
      <c r="AO324" s="9" t="str">
        <f>IFERROR(VLOOKUP(CONCATENATE($A324,AO$1),'Исх-фото'!$A$2:$F$4000,6,FALSE),"-")</f>
        <v>-</v>
      </c>
      <c r="AP324" s="9" t="str">
        <f>IFERROR(VLOOKUP(CONCATENATE($A324,AP$1),'Исх-фото'!$A$2:$F$4000,6,FALSE),"-")</f>
        <v>НЕТ</v>
      </c>
      <c r="AQ324" s="9" t="str">
        <f>IFERROR(VLOOKUP(CONCATENATE($A324,AQ$1),'Исх-фото'!$A$2:$F$4000,6,FALSE),"-")</f>
        <v>-</v>
      </c>
      <c r="AR324" s="9" t="str">
        <f>IFERROR(VLOOKUP(CONCATENATE($A324,AR$1),'Исх-фото'!$A$2:$F$4000,6,FALSE),"-")</f>
        <v>-</v>
      </c>
      <c r="AS324" s="9" t="str">
        <f>IFERROR(VLOOKUP(CONCATENATE($A324,AS$1),'Исх-фото'!$A$2:$F$4000,6,FALSE),"-")</f>
        <v>-</v>
      </c>
      <c r="AT324" s="9" t="str">
        <f>IFERROR(VLOOKUP(CONCATENATE($A324,AT$1),'Исх-фото'!$A$2:$F$4000,6,FALSE),"-")</f>
        <v>-</v>
      </c>
      <c r="AU324" s="9" t="str">
        <f>IFERROR(VLOOKUP(CONCATENATE($A324,AU$1),'Исх-фото'!$A$2:$F$4000,6,FALSE),"-")</f>
        <v>-</v>
      </c>
      <c r="AV324" s="9" t="str">
        <f>IFERROR(VLOOKUP(CONCATENATE($A324,AV$1),'Исх-фото'!$A$2:$F$4000,6,FALSE),"-")</f>
        <v>-</v>
      </c>
      <c r="AW324" s="9" t="str">
        <f>IFERROR(VLOOKUP(CONCATENATE($A324,AW$1),'Исх-фото'!$A$2:$F$4000,6,FALSE),"-")</f>
        <v>-</v>
      </c>
      <c r="AX324" s="9" t="str">
        <f>IFERROR(VLOOKUP(CONCATENATE($A324,AX$1),'Исх-фото'!$A$2:$F$4000,6,FALSE),"-")</f>
        <v>-</v>
      </c>
      <c r="AY324" s="9" t="str">
        <f>IFERROR(VLOOKUP(CONCATENATE($A324,AY$1),'Исх-фото'!$A$2:$F$4000,6,FALSE),"-")</f>
        <v>-</v>
      </c>
      <c r="AZ324" s="9" t="str">
        <f>IFERROR(VLOOKUP(CONCATENATE($A324,AZ$1),'Исх-фото'!$A$2:$F$4000,6,FALSE),"-")</f>
        <v>-</v>
      </c>
      <c r="BA324" s="9" t="str">
        <f>IFERROR(VLOOKUP(CONCATENATE($A324,BA$1),'Исх-фото'!$A$2:$F$4000,6,FALSE),"-")</f>
        <v>-</v>
      </c>
      <c r="BB324" s="9" t="str">
        <f>IFERROR(VLOOKUP(CONCATENATE($A324,BB$1),'Исх-фото'!$A$2:$F$4000,6,FALSE),"-")</f>
        <v>НЕТ</v>
      </c>
      <c r="BC324" s="9" t="str">
        <f>IFERROR(VLOOKUP(CONCATENATE($A324,BC$1),'Исх-фото'!$A$2:$F$4000,6,FALSE),"-")</f>
        <v>НЕТ</v>
      </c>
      <c r="BD324" s="9" t="str">
        <f>IFERROR(VLOOKUP(CONCATENATE($A324,BD$1),'Исх-фото'!$A$2:$F$4000,6,FALSE),"-")</f>
        <v>-</v>
      </c>
      <c r="BE324" s="9" t="str">
        <f>IFERROR(VLOOKUP(CONCATENATE($A324,BE$1),'Исх-фото'!$A$2:$F$4000,6,FALSE),"-")</f>
        <v>ДА</v>
      </c>
      <c r="BF324" s="9" t="str">
        <f>IFERROR(VLOOKUP(CONCATENATE($A324,BF$1),'Исх-фото'!$A$2:$F$4000,6,FALSE),"-")</f>
        <v>-</v>
      </c>
      <c r="BG324" s="9" t="str">
        <f>IFERROR(VLOOKUP(CONCATENATE($A324,BG$1),'Исх-фото'!$A$2:$F$4000,6,FALSE),"-")</f>
        <v>-</v>
      </c>
      <c r="BH324" s="9" t="str">
        <f>IFERROR(VLOOKUP(CONCATENATE($A324,BH$1),'Исх-фото'!$A$2:$F$4000,6,FALSE),"-")</f>
        <v>НЕТ</v>
      </c>
      <c r="BI324" s="9" t="str">
        <f>IFERROR(VLOOKUP(CONCATENATE($A324,BI$1),'Исх-фото'!$A$2:$F$4000,6,FALSE),"-")</f>
        <v>-</v>
      </c>
      <c r="BJ324" s="37"/>
      <c r="BK324" s="42"/>
      <c r="BR324" s="25"/>
      <c r="BS324" s="25"/>
      <c r="BV324" s="25"/>
      <c r="BW324" s="25"/>
      <c r="BX324" s="25"/>
    </row>
    <row r="325" spans="1:76">
      <c r="A325" s="38">
        <f t="shared" si="39"/>
        <v>126</v>
      </c>
      <c r="B325" s="36">
        <f t="shared" si="42"/>
        <v>61</v>
      </c>
      <c r="C325" s="36">
        <f t="shared" si="42"/>
        <v>1</v>
      </c>
      <c r="D325" s="9" t="str">
        <f>IFERROR(VLOOKUP(CONCATENATE($A325,D$1),'Исх-фото'!$A$2:$F$4000,6,FALSE),"-")</f>
        <v>НЕТ</v>
      </c>
      <c r="E325" s="9" t="str">
        <f>IFERROR(VLOOKUP(CONCATENATE($A325,E$1),'Исх-фото'!$A$2:$F$4000,6,FALSE),"-")</f>
        <v>-</v>
      </c>
      <c r="F325" s="9" t="str">
        <f>IFERROR(VLOOKUP(CONCATENATE($A325,F$1),'Исх-фото'!$A$2:$F$4000,6,FALSE),"-")</f>
        <v>-</v>
      </c>
      <c r="G325" s="9" t="str">
        <f>IFERROR(VLOOKUP(CONCATENATE($A325,G$1),'Исх-фото'!$A$2:$F$4000,6,FALSE),"-")</f>
        <v>-</v>
      </c>
      <c r="H325" s="9" t="str">
        <f>IFERROR(VLOOKUP(CONCATENATE($A325,H$1),'Исх-фото'!$A$2:$F$4000,6,FALSE),"-")</f>
        <v>-</v>
      </c>
      <c r="I325" s="9" t="str">
        <f>IFERROR(VLOOKUP(CONCATENATE($A325,I$1),'Исх-фото'!$A$2:$F$4000,6,FALSE),"-")</f>
        <v>-</v>
      </c>
      <c r="J325" s="9" t="str">
        <f>IFERROR(VLOOKUP(CONCATENATE($A325,J$1),'Исх-фото'!$A$2:$F$4000,6,FALSE),"-")</f>
        <v>-</v>
      </c>
      <c r="K325" s="9" t="str">
        <f>IFERROR(VLOOKUP(CONCATENATE($A325,K$1),'Исх-фото'!$A$2:$F$4000,6,FALSE),"-")</f>
        <v>-</v>
      </c>
      <c r="L325" s="9" t="str">
        <f>IFERROR(VLOOKUP(CONCATENATE($A325,L$1),'Исх-фото'!$A$2:$F$4000,6,FALSE),"-")</f>
        <v>-</v>
      </c>
      <c r="M325" s="9" t="str">
        <f>IFERROR(VLOOKUP(CONCATENATE($A325,M$1),'Исх-фото'!$A$2:$F$4000,6,FALSE),"-")</f>
        <v>-</v>
      </c>
      <c r="N325" s="9" t="str">
        <f>IFERROR(VLOOKUP(CONCATENATE($A325,N$1),'Исх-фото'!$A$2:$F$4000,6,FALSE),"-")</f>
        <v>-</v>
      </c>
      <c r="O325" s="9" t="str">
        <f>IFERROR(VLOOKUP(CONCATENATE($A325,O$1),'Исх-фото'!$A$2:$F$4000,6,FALSE),"-")</f>
        <v>-</v>
      </c>
      <c r="P325" s="9" t="str">
        <f>IFERROR(VLOOKUP(CONCATENATE($A325,P$1),'Исх-фото'!$A$2:$F$4000,6,FALSE),"-")</f>
        <v>-</v>
      </c>
      <c r="Q325" s="9" t="str">
        <f>IFERROR(VLOOKUP(CONCATENATE($A325,Q$1),'Исх-фото'!$A$2:$F$4000,6,FALSE),"-")</f>
        <v>НЕТ</v>
      </c>
      <c r="R325" s="9" t="str">
        <f>IFERROR(VLOOKUP(CONCATENATE($A325,R$1),'Исх-фото'!$A$2:$F$4000,6,FALSE),"-")</f>
        <v>-</v>
      </c>
      <c r="S325" s="9" t="str">
        <f>IFERROR(VLOOKUP(CONCATENATE($A325,S$1),'Исх-фото'!$A$2:$F$4000,6,FALSE),"-")</f>
        <v>-</v>
      </c>
      <c r="T325" s="9" t="str">
        <f>IFERROR(VLOOKUP(CONCATENATE($A325,T$1),'Исх-фото'!$A$2:$F$4000,6,FALSE),"-")</f>
        <v>НЕТ</v>
      </c>
      <c r="U325" s="9" t="str">
        <f>IFERROR(VLOOKUP(CONCATENATE($A325,U$1),'Исх-фото'!$A$2:$F$4000,6,FALSE),"-")</f>
        <v>ДА</v>
      </c>
      <c r="V325" s="9" t="str">
        <f>IFERROR(VLOOKUP(CONCATENATE($A325,V$1),'Исх-фото'!$A$2:$F$4000,6,FALSE),"-")</f>
        <v>-</v>
      </c>
      <c r="W325" s="9" t="str">
        <f>IFERROR(VLOOKUP(CONCATENATE($A325,W$1),'Исх-фото'!$A$2:$F$4000,6,FALSE),"-")</f>
        <v>-</v>
      </c>
      <c r="X325" s="9" t="str">
        <f>IFERROR(VLOOKUP(CONCATENATE($A325,X$1),'Исх-фото'!$A$2:$F$4000,6,FALSE),"-")</f>
        <v>-</v>
      </c>
      <c r="Y325" s="9" t="str">
        <f>IFERROR(VLOOKUP(CONCATENATE($A325,Y$1),'Исх-фото'!$A$2:$F$4000,6,FALSE),"-")</f>
        <v>-</v>
      </c>
      <c r="Z325" s="9" t="str">
        <f>IFERROR(VLOOKUP(CONCATENATE($A325,Z$1),'Исх-фото'!$A$2:$F$4000,6,FALSE),"-")</f>
        <v>НЕТ</v>
      </c>
      <c r="AA325" s="9" t="str">
        <f>IFERROR(VLOOKUP(CONCATENATE($A325,AA$1),'Исх-фото'!$A$2:$F$4000,6,FALSE),"-")</f>
        <v>-</v>
      </c>
      <c r="AB325" s="9" t="str">
        <f>IFERROR(VLOOKUP(CONCATENATE($A325,AB$1),'Исх-фото'!$A$2:$F$4000,6,FALSE),"-")</f>
        <v>НЕТ</v>
      </c>
      <c r="AC325" s="9" t="str">
        <f>IFERROR(VLOOKUP(CONCATENATE($A325,AC$1),'Исх-фото'!$A$2:$F$4000,6,FALSE),"-")</f>
        <v>-</v>
      </c>
      <c r="AD325" s="9" t="str">
        <f>IFERROR(VLOOKUP(CONCATENATE($A325,AD$1),'Исх-фото'!$A$2:$F$4000,6,FALSE),"-")</f>
        <v>-</v>
      </c>
      <c r="AE325" s="9" t="str">
        <f>IFERROR(VLOOKUP(CONCATENATE($A325,AE$1),'Исх-фото'!$A$2:$F$4000,6,FALSE),"-")</f>
        <v>-</v>
      </c>
      <c r="AF325" s="9" t="str">
        <f>IFERROR(VLOOKUP(CONCATENATE($A325,AF$1),'Исх-фото'!$A$2:$F$4000,6,FALSE),"-")</f>
        <v>-</v>
      </c>
      <c r="AG325" s="9" t="str">
        <f>IFERROR(VLOOKUP(CONCATENATE($A325,AG$1),'Исх-фото'!$A$2:$F$4000,6,FALSE),"-")</f>
        <v>ДА</v>
      </c>
      <c r="AH325" s="9" t="str">
        <f>IFERROR(VLOOKUP(CONCATENATE($A325,AH$1),'Исх-фото'!$A$2:$F$4000,6,FALSE),"-")</f>
        <v>-</v>
      </c>
      <c r="AI325" s="9" t="str">
        <f>IFERROR(VLOOKUP(CONCATENATE($A325,AI$1),'Исх-фото'!$A$2:$F$4000,6,FALSE),"-")</f>
        <v>-</v>
      </c>
      <c r="AJ325" s="9" t="str">
        <f>IFERROR(VLOOKUP(CONCATENATE($A325,AJ$1),'Исх-фото'!$A$2:$F$4000,6,FALSE),"-")</f>
        <v>НЕТ</v>
      </c>
      <c r="AK325" s="9" t="str">
        <f>IFERROR(VLOOKUP(CONCATENATE($A325,AK$1),'Исх-фото'!$A$2:$F$4000,6,FALSE),"-")</f>
        <v>-</v>
      </c>
      <c r="AL325" s="9" t="str">
        <f>IFERROR(VLOOKUP(CONCATENATE($A325,AL$1),'Исх-фото'!$A$2:$F$4000,6,FALSE),"-")</f>
        <v>НЕТ</v>
      </c>
      <c r="AM325" s="9" t="str">
        <f>IFERROR(VLOOKUP(CONCATENATE($A325,AM$1),'Исх-фото'!$A$2:$F$4000,6,FALSE),"-")</f>
        <v>ДА</v>
      </c>
      <c r="AN325" s="9" t="str">
        <f>IFERROR(VLOOKUP(CONCATENATE($A325,AN$1),'Исх-фото'!$A$2:$F$4000,6,FALSE),"-")</f>
        <v>ДА</v>
      </c>
      <c r="AO325" s="9" t="str">
        <f>IFERROR(VLOOKUP(CONCATENATE($A325,AO$1),'Исх-фото'!$A$2:$F$4000,6,FALSE),"-")</f>
        <v>-</v>
      </c>
      <c r="AP325" s="9" t="str">
        <f>IFERROR(VLOOKUP(CONCATENATE($A325,AP$1),'Исх-фото'!$A$2:$F$4000,6,FALSE),"-")</f>
        <v>НЕТ</v>
      </c>
      <c r="AQ325" s="9" t="str">
        <f>IFERROR(VLOOKUP(CONCATENATE($A325,AQ$1),'Исх-фото'!$A$2:$F$4000,6,FALSE),"-")</f>
        <v>-</v>
      </c>
      <c r="AR325" s="9" t="str">
        <f>IFERROR(VLOOKUP(CONCATENATE($A325,AR$1),'Исх-фото'!$A$2:$F$4000,6,FALSE),"-")</f>
        <v>-</v>
      </c>
      <c r="AS325" s="9" t="str">
        <f>IFERROR(VLOOKUP(CONCATENATE($A325,AS$1),'Исх-фото'!$A$2:$F$4000,6,FALSE),"-")</f>
        <v>-</v>
      </c>
      <c r="AT325" s="9" t="str">
        <f>IFERROR(VLOOKUP(CONCATENATE($A325,AT$1),'Исх-фото'!$A$2:$F$4000,6,FALSE),"-")</f>
        <v>-</v>
      </c>
      <c r="AU325" s="9" t="str">
        <f>IFERROR(VLOOKUP(CONCATENATE($A325,AU$1),'Исх-фото'!$A$2:$F$4000,6,FALSE),"-")</f>
        <v>-</v>
      </c>
      <c r="AV325" s="9" t="str">
        <f>IFERROR(VLOOKUP(CONCATENATE($A325,AV$1),'Исх-фото'!$A$2:$F$4000,6,FALSE),"-")</f>
        <v>-</v>
      </c>
      <c r="AW325" s="9" t="str">
        <f>IFERROR(VLOOKUP(CONCATENATE($A325,AW$1),'Исх-фото'!$A$2:$F$4000,6,FALSE),"-")</f>
        <v>НЕТ</v>
      </c>
      <c r="AX325" s="9" t="str">
        <f>IFERROR(VLOOKUP(CONCATENATE($A325,AX$1),'Исх-фото'!$A$2:$F$4000,6,FALSE),"-")</f>
        <v>-</v>
      </c>
      <c r="AY325" s="9" t="str">
        <f>IFERROR(VLOOKUP(CONCATENATE($A325,AY$1),'Исх-фото'!$A$2:$F$4000,6,FALSE),"-")</f>
        <v>-</v>
      </c>
      <c r="AZ325" s="9" t="str">
        <f>IFERROR(VLOOKUP(CONCATENATE($A325,AZ$1),'Исх-фото'!$A$2:$F$4000,6,FALSE),"-")</f>
        <v>НЕТ</v>
      </c>
      <c r="BA325" s="9" t="str">
        <f>IFERROR(VLOOKUP(CONCATENATE($A325,BA$1),'Исх-фото'!$A$2:$F$4000,6,FALSE),"-")</f>
        <v>-</v>
      </c>
      <c r="BB325" s="9" t="str">
        <f>IFERROR(VLOOKUP(CONCATENATE($A325,BB$1),'Исх-фото'!$A$2:$F$4000,6,FALSE),"-")</f>
        <v>-</v>
      </c>
      <c r="BC325" s="9" t="str">
        <f>IFERROR(VLOOKUP(CONCATENATE($A325,BC$1),'Исх-фото'!$A$2:$F$4000,6,FALSE),"-")</f>
        <v>НЕТ</v>
      </c>
      <c r="BD325" s="9" t="str">
        <f>IFERROR(VLOOKUP(CONCATENATE($A325,BD$1),'Исх-фото'!$A$2:$F$4000,6,FALSE),"-")</f>
        <v>-</v>
      </c>
      <c r="BE325" s="9" t="str">
        <f>IFERROR(VLOOKUP(CONCATENATE($A325,BE$1),'Исх-фото'!$A$2:$F$4000,6,FALSE),"-")</f>
        <v>ДА</v>
      </c>
      <c r="BF325" s="9" t="str">
        <f>IFERROR(VLOOKUP(CONCATENATE($A325,BF$1),'Исх-фото'!$A$2:$F$4000,6,FALSE),"-")</f>
        <v>-</v>
      </c>
      <c r="BG325" s="9" t="str">
        <f>IFERROR(VLOOKUP(CONCATENATE($A325,BG$1),'Исх-фото'!$A$2:$F$4000,6,FALSE),"-")</f>
        <v>-</v>
      </c>
      <c r="BH325" s="9" t="str">
        <f>IFERROR(VLOOKUP(CONCATENATE($A325,BH$1),'Исх-фото'!$A$2:$F$4000,6,FALSE),"-")</f>
        <v>-</v>
      </c>
      <c r="BI325" s="9" t="str">
        <f>IFERROR(VLOOKUP(CONCATENATE($A325,BI$1),'Исх-фото'!$A$2:$F$4000,6,FALSE),"-")</f>
        <v>-</v>
      </c>
      <c r="BJ325" s="37"/>
      <c r="BK325" s="42"/>
      <c r="BR325" s="25"/>
      <c r="BS325" s="25"/>
      <c r="BV325" s="25"/>
      <c r="BW325" s="25"/>
      <c r="BX325" s="25"/>
    </row>
    <row r="326" spans="1:76">
      <c r="A326" s="38">
        <f t="shared" si="39"/>
        <v>127</v>
      </c>
      <c r="B326" s="36">
        <f t="shared" si="42"/>
        <v>61</v>
      </c>
      <c r="C326" s="36">
        <f t="shared" si="42"/>
        <v>2</v>
      </c>
      <c r="D326" s="9" t="str">
        <f>IFERROR(VLOOKUP(CONCATENATE($A326,D$1),'Исх-фото'!$A$2:$F$4000,6,FALSE),"-")</f>
        <v>НЕТ</v>
      </c>
      <c r="E326" s="9" t="str">
        <f>IFERROR(VLOOKUP(CONCATENATE($A326,E$1),'Исх-фото'!$A$2:$F$4000,6,FALSE),"-")</f>
        <v>-</v>
      </c>
      <c r="F326" s="9" t="str">
        <f>IFERROR(VLOOKUP(CONCATENATE($A326,F$1),'Исх-фото'!$A$2:$F$4000,6,FALSE),"-")</f>
        <v>-</v>
      </c>
      <c r="G326" s="9" t="str">
        <f>IFERROR(VLOOKUP(CONCATENATE($A326,G$1),'Исх-фото'!$A$2:$F$4000,6,FALSE),"-")</f>
        <v>-</v>
      </c>
      <c r="H326" s="9" t="str">
        <f>IFERROR(VLOOKUP(CONCATENATE($A326,H$1),'Исх-фото'!$A$2:$F$4000,6,FALSE),"-")</f>
        <v>-</v>
      </c>
      <c r="I326" s="9" t="str">
        <f>IFERROR(VLOOKUP(CONCATENATE($A326,I$1),'Исх-фото'!$A$2:$F$4000,6,FALSE),"-")</f>
        <v>-</v>
      </c>
      <c r="J326" s="9" t="str">
        <f>IFERROR(VLOOKUP(CONCATENATE($A326,J$1),'Исх-фото'!$A$2:$F$4000,6,FALSE),"-")</f>
        <v>-</v>
      </c>
      <c r="K326" s="9" t="str">
        <f>IFERROR(VLOOKUP(CONCATENATE($A326,K$1),'Исх-фото'!$A$2:$F$4000,6,FALSE),"-")</f>
        <v>-</v>
      </c>
      <c r="L326" s="9" t="str">
        <f>IFERROR(VLOOKUP(CONCATENATE($A326,L$1),'Исх-фото'!$A$2:$F$4000,6,FALSE),"-")</f>
        <v>-</v>
      </c>
      <c r="M326" s="9" t="str">
        <f>IFERROR(VLOOKUP(CONCATENATE($A326,M$1),'Исх-фото'!$A$2:$F$4000,6,FALSE),"-")</f>
        <v>-</v>
      </c>
      <c r="N326" s="9" t="str">
        <f>IFERROR(VLOOKUP(CONCATENATE($A326,N$1),'Исх-фото'!$A$2:$F$4000,6,FALSE),"-")</f>
        <v>-</v>
      </c>
      <c r="O326" s="9" t="str">
        <f>IFERROR(VLOOKUP(CONCATENATE($A326,O$1),'Исх-фото'!$A$2:$F$4000,6,FALSE),"-")</f>
        <v>-</v>
      </c>
      <c r="P326" s="9" t="str">
        <f>IFERROR(VLOOKUP(CONCATENATE($A326,P$1),'Исх-фото'!$A$2:$F$4000,6,FALSE),"-")</f>
        <v>-</v>
      </c>
      <c r="Q326" s="9" t="str">
        <f>IFERROR(VLOOKUP(CONCATENATE($A326,Q$1),'Исх-фото'!$A$2:$F$4000,6,FALSE),"-")</f>
        <v>-</v>
      </c>
      <c r="R326" s="9" t="str">
        <f>IFERROR(VLOOKUP(CONCATENATE($A326,R$1),'Исх-фото'!$A$2:$F$4000,6,FALSE),"-")</f>
        <v>-</v>
      </c>
      <c r="S326" s="9" t="str">
        <f>IFERROR(VLOOKUP(CONCATENATE($A326,S$1),'Исх-фото'!$A$2:$F$4000,6,FALSE),"-")</f>
        <v>-</v>
      </c>
      <c r="T326" s="9" t="str">
        <f>IFERROR(VLOOKUP(CONCATENATE($A326,T$1),'Исх-фото'!$A$2:$F$4000,6,FALSE),"-")</f>
        <v>НЕТ</v>
      </c>
      <c r="U326" s="9" t="str">
        <f>IFERROR(VLOOKUP(CONCATENATE($A326,U$1),'Исх-фото'!$A$2:$F$4000,6,FALSE),"-")</f>
        <v>ДА</v>
      </c>
      <c r="V326" s="9" t="str">
        <f>IFERROR(VLOOKUP(CONCATENATE($A326,V$1),'Исх-фото'!$A$2:$F$4000,6,FALSE),"-")</f>
        <v>-</v>
      </c>
      <c r="W326" s="9" t="str">
        <f>IFERROR(VLOOKUP(CONCATENATE($A326,W$1),'Исх-фото'!$A$2:$F$4000,6,FALSE),"-")</f>
        <v>-</v>
      </c>
      <c r="X326" s="9" t="str">
        <f>IFERROR(VLOOKUP(CONCATENATE($A326,X$1),'Исх-фото'!$A$2:$F$4000,6,FALSE),"-")</f>
        <v>-</v>
      </c>
      <c r="Y326" s="9" t="str">
        <f>IFERROR(VLOOKUP(CONCATENATE($A326,Y$1),'Исх-фото'!$A$2:$F$4000,6,FALSE),"-")</f>
        <v>-</v>
      </c>
      <c r="Z326" s="9" t="str">
        <f>IFERROR(VLOOKUP(CONCATENATE($A326,Z$1),'Исх-фото'!$A$2:$F$4000,6,FALSE),"-")</f>
        <v>НЕТ</v>
      </c>
      <c r="AA326" s="9" t="str">
        <f>IFERROR(VLOOKUP(CONCATENATE($A326,AA$1),'Исх-фото'!$A$2:$F$4000,6,FALSE),"-")</f>
        <v>-</v>
      </c>
      <c r="AB326" s="9" t="str">
        <f>IFERROR(VLOOKUP(CONCATENATE($A326,AB$1),'Исх-фото'!$A$2:$F$4000,6,FALSE),"-")</f>
        <v>-</v>
      </c>
      <c r="AC326" s="9" t="str">
        <f>IFERROR(VLOOKUP(CONCATENATE($A326,AC$1),'Исх-фото'!$A$2:$F$4000,6,FALSE),"-")</f>
        <v>-</v>
      </c>
      <c r="AD326" s="9" t="str">
        <f>IFERROR(VLOOKUP(CONCATENATE($A326,AD$1),'Исх-фото'!$A$2:$F$4000,6,FALSE),"-")</f>
        <v>-</v>
      </c>
      <c r="AE326" s="9" t="str">
        <f>IFERROR(VLOOKUP(CONCATENATE($A326,AE$1),'Исх-фото'!$A$2:$F$4000,6,FALSE),"-")</f>
        <v>-</v>
      </c>
      <c r="AF326" s="9" t="str">
        <f>IFERROR(VLOOKUP(CONCATENATE($A326,AF$1),'Исх-фото'!$A$2:$F$4000,6,FALSE),"-")</f>
        <v>-</v>
      </c>
      <c r="AG326" s="9" t="str">
        <f>IFERROR(VLOOKUP(CONCATENATE($A326,AG$1),'Исх-фото'!$A$2:$F$4000,6,FALSE),"-")</f>
        <v>ДА</v>
      </c>
      <c r="AH326" s="9" t="str">
        <f>IFERROR(VLOOKUP(CONCATENATE($A326,AH$1),'Исх-фото'!$A$2:$F$4000,6,FALSE),"-")</f>
        <v>-</v>
      </c>
      <c r="AI326" s="9" t="str">
        <f>IFERROR(VLOOKUP(CONCATENATE($A326,AI$1),'Исх-фото'!$A$2:$F$4000,6,FALSE),"-")</f>
        <v>НЕТ</v>
      </c>
      <c r="AJ326" s="9" t="str">
        <f>IFERROR(VLOOKUP(CONCATENATE($A326,AJ$1),'Исх-фото'!$A$2:$F$4000,6,FALSE),"-")</f>
        <v>НЕТ</v>
      </c>
      <c r="AK326" s="9" t="str">
        <f>IFERROR(VLOOKUP(CONCATENATE($A326,AK$1),'Исх-фото'!$A$2:$F$4000,6,FALSE),"-")</f>
        <v>-</v>
      </c>
      <c r="AL326" s="9" t="str">
        <f>IFERROR(VLOOKUP(CONCATENATE($A326,AL$1),'Исх-фото'!$A$2:$F$4000,6,FALSE),"-")</f>
        <v>-</v>
      </c>
      <c r="AM326" s="9" t="str">
        <f>IFERROR(VLOOKUP(CONCATENATE($A326,AM$1),'Исх-фото'!$A$2:$F$4000,6,FALSE),"-")</f>
        <v>ДА</v>
      </c>
      <c r="AN326" s="9" t="str">
        <f>IFERROR(VLOOKUP(CONCATENATE($A326,AN$1),'Исх-фото'!$A$2:$F$4000,6,FALSE),"-")</f>
        <v>ДА</v>
      </c>
      <c r="AO326" s="9" t="str">
        <f>IFERROR(VLOOKUP(CONCATENATE($A326,AO$1),'Исх-фото'!$A$2:$F$4000,6,FALSE),"-")</f>
        <v>-</v>
      </c>
      <c r="AP326" s="9" t="str">
        <f>IFERROR(VLOOKUP(CONCATENATE($A326,AP$1),'Исх-фото'!$A$2:$F$4000,6,FALSE),"-")</f>
        <v>НЕТ</v>
      </c>
      <c r="AQ326" s="9" t="str">
        <f>IFERROR(VLOOKUP(CONCATENATE($A326,AQ$1),'Исх-фото'!$A$2:$F$4000,6,FALSE),"-")</f>
        <v>-</v>
      </c>
      <c r="AR326" s="9" t="str">
        <f>IFERROR(VLOOKUP(CONCATENATE($A326,AR$1),'Исх-фото'!$A$2:$F$4000,6,FALSE),"-")</f>
        <v>-</v>
      </c>
      <c r="AS326" s="9" t="str">
        <f>IFERROR(VLOOKUP(CONCATENATE($A326,AS$1),'Исх-фото'!$A$2:$F$4000,6,FALSE),"-")</f>
        <v>ДА</v>
      </c>
      <c r="AT326" s="9" t="str">
        <f>IFERROR(VLOOKUP(CONCATENATE($A326,AT$1),'Исх-фото'!$A$2:$F$4000,6,FALSE),"-")</f>
        <v>-</v>
      </c>
      <c r="AU326" s="9" t="str">
        <f>IFERROR(VLOOKUP(CONCATENATE($A326,AU$1),'Исх-фото'!$A$2:$F$4000,6,FALSE),"-")</f>
        <v>-</v>
      </c>
      <c r="AV326" s="9" t="str">
        <f>IFERROR(VLOOKUP(CONCATENATE($A326,AV$1),'Исх-фото'!$A$2:$F$4000,6,FALSE),"-")</f>
        <v>-</v>
      </c>
      <c r="AW326" s="9" t="str">
        <f>IFERROR(VLOOKUP(CONCATENATE($A326,AW$1),'Исх-фото'!$A$2:$F$4000,6,FALSE),"-")</f>
        <v>-</v>
      </c>
      <c r="AX326" s="9" t="str">
        <f>IFERROR(VLOOKUP(CONCATENATE($A326,AX$1),'Исх-фото'!$A$2:$F$4000,6,FALSE),"-")</f>
        <v>-</v>
      </c>
      <c r="AY326" s="9" t="str">
        <f>IFERROR(VLOOKUP(CONCATENATE($A326,AY$1),'Исх-фото'!$A$2:$F$4000,6,FALSE),"-")</f>
        <v>-</v>
      </c>
      <c r="AZ326" s="9" t="str">
        <f>IFERROR(VLOOKUP(CONCATENATE($A326,AZ$1),'Исх-фото'!$A$2:$F$4000,6,FALSE),"-")</f>
        <v>ДА</v>
      </c>
      <c r="BA326" s="9" t="str">
        <f>IFERROR(VLOOKUP(CONCATENATE($A326,BA$1),'Исх-фото'!$A$2:$F$4000,6,FALSE),"-")</f>
        <v>-</v>
      </c>
      <c r="BB326" s="9" t="str">
        <f>IFERROR(VLOOKUP(CONCATENATE($A326,BB$1),'Исх-фото'!$A$2:$F$4000,6,FALSE),"-")</f>
        <v>НЕТ</v>
      </c>
      <c r="BC326" s="9" t="str">
        <f>IFERROR(VLOOKUP(CONCATENATE($A326,BC$1),'Исх-фото'!$A$2:$F$4000,6,FALSE),"-")</f>
        <v>НЕТ</v>
      </c>
      <c r="BD326" s="9" t="str">
        <f>IFERROR(VLOOKUP(CONCATENATE($A326,BD$1),'Исх-фото'!$A$2:$F$4000,6,FALSE),"-")</f>
        <v>-</v>
      </c>
      <c r="BE326" s="9" t="str">
        <f>IFERROR(VLOOKUP(CONCATENATE($A326,BE$1),'Исх-фото'!$A$2:$F$4000,6,FALSE),"-")</f>
        <v>НЕТ</v>
      </c>
      <c r="BF326" s="9" t="str">
        <f>IFERROR(VLOOKUP(CONCATENATE($A326,BF$1),'Исх-фото'!$A$2:$F$4000,6,FALSE),"-")</f>
        <v>-</v>
      </c>
      <c r="BG326" s="9" t="str">
        <f>IFERROR(VLOOKUP(CONCATENATE($A326,BG$1),'Исх-фото'!$A$2:$F$4000,6,FALSE),"-")</f>
        <v>-</v>
      </c>
      <c r="BH326" s="9" t="str">
        <f>IFERROR(VLOOKUP(CONCATENATE($A326,BH$1),'Исх-фото'!$A$2:$F$4000,6,FALSE),"-")</f>
        <v>-</v>
      </c>
      <c r="BI326" s="9" t="str">
        <f>IFERROR(VLOOKUP(CONCATENATE($A326,BI$1),'Исх-фото'!$A$2:$F$4000,6,FALSE),"-")</f>
        <v>НЕТ</v>
      </c>
      <c r="BJ326" s="37"/>
      <c r="BK326" s="42"/>
      <c r="BR326" s="25"/>
      <c r="BS326" s="25"/>
      <c r="BV326" s="25"/>
      <c r="BW326" s="25"/>
      <c r="BX326" s="25"/>
    </row>
    <row r="327" spans="1:76">
      <c r="A327" s="38">
        <f t="shared" si="39"/>
        <v>128</v>
      </c>
      <c r="B327" s="36">
        <f t="shared" si="42"/>
        <v>61</v>
      </c>
      <c r="C327" s="36">
        <f t="shared" si="42"/>
        <v>3</v>
      </c>
      <c r="D327" s="9" t="str">
        <f>IFERROR(VLOOKUP(CONCATENATE($A327,D$1),'Исх-фото'!$A$2:$F$4000,6,FALSE),"-")</f>
        <v>НЕТ</v>
      </c>
      <c r="E327" s="9" t="str">
        <f>IFERROR(VLOOKUP(CONCATENATE($A327,E$1),'Исх-фото'!$A$2:$F$4000,6,FALSE),"-")</f>
        <v>-</v>
      </c>
      <c r="F327" s="9" t="str">
        <f>IFERROR(VLOOKUP(CONCATENATE($A327,F$1),'Исх-фото'!$A$2:$F$4000,6,FALSE),"-")</f>
        <v>-</v>
      </c>
      <c r="G327" s="9" t="str">
        <f>IFERROR(VLOOKUP(CONCATENATE($A327,G$1),'Исх-фото'!$A$2:$F$4000,6,FALSE),"-")</f>
        <v>-</v>
      </c>
      <c r="H327" s="9" t="str">
        <f>IFERROR(VLOOKUP(CONCATENATE($A327,H$1),'Исх-фото'!$A$2:$F$4000,6,FALSE),"-")</f>
        <v>-</v>
      </c>
      <c r="I327" s="9" t="str">
        <f>IFERROR(VLOOKUP(CONCATENATE($A327,I$1),'Исх-фото'!$A$2:$F$4000,6,FALSE),"-")</f>
        <v>-</v>
      </c>
      <c r="J327" s="9" t="str">
        <f>IFERROR(VLOOKUP(CONCATENATE($A327,J$1),'Исх-фото'!$A$2:$F$4000,6,FALSE),"-")</f>
        <v>-</v>
      </c>
      <c r="K327" s="9" t="str">
        <f>IFERROR(VLOOKUP(CONCATENATE($A327,K$1),'Исх-фото'!$A$2:$F$4000,6,FALSE),"-")</f>
        <v>-</v>
      </c>
      <c r="L327" s="9" t="str">
        <f>IFERROR(VLOOKUP(CONCATENATE($A327,L$1),'Исх-фото'!$A$2:$F$4000,6,FALSE),"-")</f>
        <v>-</v>
      </c>
      <c r="M327" s="9" t="str">
        <f>IFERROR(VLOOKUP(CONCATENATE($A327,M$1),'Исх-фото'!$A$2:$F$4000,6,FALSE),"-")</f>
        <v>-</v>
      </c>
      <c r="N327" s="9" t="str">
        <f>IFERROR(VLOOKUP(CONCATENATE($A327,N$1),'Исх-фото'!$A$2:$F$4000,6,FALSE),"-")</f>
        <v>-</v>
      </c>
      <c r="O327" s="9" t="str">
        <f>IFERROR(VLOOKUP(CONCATENATE($A327,O$1),'Исх-фото'!$A$2:$F$4000,6,FALSE),"-")</f>
        <v>-</v>
      </c>
      <c r="P327" s="9" t="str">
        <f>IFERROR(VLOOKUP(CONCATENATE($A327,P$1),'Исх-фото'!$A$2:$F$4000,6,FALSE),"-")</f>
        <v>-</v>
      </c>
      <c r="Q327" s="9" t="str">
        <f>IFERROR(VLOOKUP(CONCATENATE($A327,Q$1),'Исх-фото'!$A$2:$F$4000,6,FALSE),"-")</f>
        <v>НЕТ</v>
      </c>
      <c r="R327" s="9" t="str">
        <f>IFERROR(VLOOKUP(CONCATENATE($A327,R$1),'Исх-фото'!$A$2:$F$4000,6,FALSE),"-")</f>
        <v>-</v>
      </c>
      <c r="S327" s="9" t="str">
        <f>IFERROR(VLOOKUP(CONCATENATE($A327,S$1),'Исх-фото'!$A$2:$F$4000,6,FALSE),"-")</f>
        <v>-</v>
      </c>
      <c r="T327" s="9" t="str">
        <f>IFERROR(VLOOKUP(CONCATENATE($A327,T$1),'Исх-фото'!$A$2:$F$4000,6,FALSE),"-")</f>
        <v>НЕТ</v>
      </c>
      <c r="U327" s="9" t="str">
        <f>IFERROR(VLOOKUP(CONCATENATE($A327,U$1),'Исх-фото'!$A$2:$F$4000,6,FALSE),"-")</f>
        <v>ДА</v>
      </c>
      <c r="V327" s="9" t="str">
        <f>IFERROR(VLOOKUP(CONCATENATE($A327,V$1),'Исх-фото'!$A$2:$F$4000,6,FALSE),"-")</f>
        <v>-</v>
      </c>
      <c r="W327" s="9" t="str">
        <f>IFERROR(VLOOKUP(CONCATENATE($A327,W$1),'Исх-фото'!$A$2:$F$4000,6,FALSE),"-")</f>
        <v>-</v>
      </c>
      <c r="X327" s="9" t="str">
        <f>IFERROR(VLOOKUP(CONCATENATE($A327,X$1),'Исх-фото'!$A$2:$F$4000,6,FALSE),"-")</f>
        <v>-</v>
      </c>
      <c r="Y327" s="9" t="str">
        <f>IFERROR(VLOOKUP(CONCATENATE($A327,Y$1),'Исх-фото'!$A$2:$F$4000,6,FALSE),"-")</f>
        <v>-</v>
      </c>
      <c r="Z327" s="9" t="str">
        <f>IFERROR(VLOOKUP(CONCATENATE($A327,Z$1),'Исх-фото'!$A$2:$F$4000,6,FALSE),"-")</f>
        <v>ДА</v>
      </c>
      <c r="AA327" s="9" t="str">
        <f>IFERROR(VLOOKUP(CONCATENATE($A327,AA$1),'Исх-фото'!$A$2:$F$4000,6,FALSE),"-")</f>
        <v>-</v>
      </c>
      <c r="AB327" s="9" t="str">
        <f>IFERROR(VLOOKUP(CONCATENATE($A327,AB$1),'Исх-фото'!$A$2:$F$4000,6,FALSE),"-")</f>
        <v>-</v>
      </c>
      <c r="AC327" s="9" t="str">
        <f>IFERROR(VLOOKUP(CONCATENATE($A327,AC$1),'Исх-фото'!$A$2:$F$4000,6,FALSE),"-")</f>
        <v>-</v>
      </c>
      <c r="AD327" s="9" t="str">
        <f>IFERROR(VLOOKUP(CONCATENATE($A327,AD$1),'Исх-фото'!$A$2:$F$4000,6,FALSE),"-")</f>
        <v>-</v>
      </c>
      <c r="AE327" s="9" t="str">
        <f>IFERROR(VLOOKUP(CONCATENATE($A327,AE$1),'Исх-фото'!$A$2:$F$4000,6,FALSE),"-")</f>
        <v>-</v>
      </c>
      <c r="AF327" s="9" t="str">
        <f>IFERROR(VLOOKUP(CONCATENATE($A327,AF$1),'Исх-фото'!$A$2:$F$4000,6,FALSE),"-")</f>
        <v>-</v>
      </c>
      <c r="AG327" s="9" t="str">
        <f>IFERROR(VLOOKUP(CONCATENATE($A327,AG$1),'Исх-фото'!$A$2:$F$4000,6,FALSE),"-")</f>
        <v>ДА</v>
      </c>
      <c r="AH327" s="9" t="str">
        <f>IFERROR(VLOOKUP(CONCATENATE($A327,AH$1),'Исх-фото'!$A$2:$F$4000,6,FALSE),"-")</f>
        <v>-</v>
      </c>
      <c r="AI327" s="9" t="str">
        <f>IFERROR(VLOOKUP(CONCATENATE($A327,AI$1),'Исх-фото'!$A$2:$F$4000,6,FALSE),"-")</f>
        <v>ДА</v>
      </c>
      <c r="AJ327" s="9" t="str">
        <f>IFERROR(VLOOKUP(CONCATENATE($A327,AJ$1),'Исх-фото'!$A$2:$F$4000,6,FALSE),"-")</f>
        <v>НЕТ</v>
      </c>
      <c r="AK327" s="9" t="str">
        <f>IFERROR(VLOOKUP(CONCATENATE($A327,AK$1),'Исх-фото'!$A$2:$F$4000,6,FALSE),"-")</f>
        <v>НЕТ</v>
      </c>
      <c r="AL327" s="9" t="str">
        <f>IFERROR(VLOOKUP(CONCATENATE($A327,AL$1),'Исх-фото'!$A$2:$F$4000,6,FALSE),"-")</f>
        <v>-</v>
      </c>
      <c r="AM327" s="9" t="str">
        <f>IFERROR(VLOOKUP(CONCATENATE($A327,AM$1),'Исх-фото'!$A$2:$F$4000,6,FALSE),"-")</f>
        <v>ДА</v>
      </c>
      <c r="AN327" s="9" t="str">
        <f>IFERROR(VLOOKUP(CONCATENATE($A327,AN$1),'Исх-фото'!$A$2:$F$4000,6,FALSE),"-")</f>
        <v>ДА</v>
      </c>
      <c r="AO327" s="9" t="str">
        <f>IFERROR(VLOOKUP(CONCATENATE($A327,AO$1),'Исх-фото'!$A$2:$F$4000,6,FALSE),"-")</f>
        <v>-</v>
      </c>
      <c r="AP327" s="9" t="str">
        <f>IFERROR(VLOOKUP(CONCATENATE($A327,AP$1),'Исх-фото'!$A$2:$F$4000,6,FALSE),"-")</f>
        <v>НЕТ</v>
      </c>
      <c r="AQ327" s="9" t="str">
        <f>IFERROR(VLOOKUP(CONCATENATE($A327,AQ$1),'Исх-фото'!$A$2:$F$4000,6,FALSE),"-")</f>
        <v>-</v>
      </c>
      <c r="AR327" s="9" t="str">
        <f>IFERROR(VLOOKUP(CONCATENATE($A327,AR$1),'Исх-фото'!$A$2:$F$4000,6,FALSE),"-")</f>
        <v>-</v>
      </c>
      <c r="AS327" s="9" t="str">
        <f>IFERROR(VLOOKUP(CONCATENATE($A327,AS$1),'Исх-фото'!$A$2:$F$4000,6,FALSE),"-")</f>
        <v>ДА</v>
      </c>
      <c r="AT327" s="9" t="str">
        <f>IFERROR(VLOOKUP(CONCATENATE($A327,AT$1),'Исх-фото'!$A$2:$F$4000,6,FALSE),"-")</f>
        <v>-</v>
      </c>
      <c r="AU327" s="9" t="str">
        <f>IFERROR(VLOOKUP(CONCATENATE($A327,AU$1),'Исх-фото'!$A$2:$F$4000,6,FALSE),"-")</f>
        <v>-</v>
      </c>
      <c r="AV327" s="9" t="str">
        <f>IFERROR(VLOOKUP(CONCATENATE($A327,AV$1),'Исх-фото'!$A$2:$F$4000,6,FALSE),"-")</f>
        <v>-</v>
      </c>
      <c r="AW327" s="9" t="str">
        <f>IFERROR(VLOOKUP(CONCATENATE($A327,AW$1),'Исх-фото'!$A$2:$F$4000,6,FALSE),"-")</f>
        <v>НЕТ</v>
      </c>
      <c r="AX327" s="9" t="str">
        <f>IFERROR(VLOOKUP(CONCATENATE($A327,AX$1),'Исх-фото'!$A$2:$F$4000,6,FALSE),"-")</f>
        <v>-</v>
      </c>
      <c r="AY327" s="9" t="str">
        <f>IFERROR(VLOOKUP(CONCATENATE($A327,AY$1),'Исх-фото'!$A$2:$F$4000,6,FALSE),"-")</f>
        <v>-</v>
      </c>
      <c r="AZ327" s="9" t="str">
        <f>IFERROR(VLOOKUP(CONCATENATE($A327,AZ$1),'Исх-фото'!$A$2:$F$4000,6,FALSE),"-")</f>
        <v>-</v>
      </c>
      <c r="BA327" s="9" t="str">
        <f>IFERROR(VLOOKUP(CONCATENATE($A327,BA$1),'Исх-фото'!$A$2:$F$4000,6,FALSE),"-")</f>
        <v>-</v>
      </c>
      <c r="BB327" s="9" t="str">
        <f>IFERROR(VLOOKUP(CONCATENATE($A327,BB$1),'Исх-фото'!$A$2:$F$4000,6,FALSE),"-")</f>
        <v>НЕТ</v>
      </c>
      <c r="BC327" s="9" t="str">
        <f>IFERROR(VLOOKUP(CONCATENATE($A327,BC$1),'Исх-фото'!$A$2:$F$4000,6,FALSE),"-")</f>
        <v>НЕТ</v>
      </c>
      <c r="BD327" s="9" t="str">
        <f>IFERROR(VLOOKUP(CONCATENATE($A327,BD$1),'Исх-фото'!$A$2:$F$4000,6,FALSE),"-")</f>
        <v>-</v>
      </c>
      <c r="BE327" s="9" t="str">
        <f>IFERROR(VLOOKUP(CONCATENATE($A327,BE$1),'Исх-фото'!$A$2:$F$4000,6,FALSE),"-")</f>
        <v>НЕТ</v>
      </c>
      <c r="BF327" s="9" t="str">
        <f>IFERROR(VLOOKUP(CONCATENATE($A327,BF$1),'Исх-фото'!$A$2:$F$4000,6,FALSE),"-")</f>
        <v>-</v>
      </c>
      <c r="BG327" s="9" t="str">
        <f>IFERROR(VLOOKUP(CONCATENATE($A327,BG$1),'Исх-фото'!$A$2:$F$4000,6,FALSE),"-")</f>
        <v>-</v>
      </c>
      <c r="BH327" s="9" t="str">
        <f>IFERROR(VLOOKUP(CONCATENATE($A327,BH$1),'Исх-фото'!$A$2:$F$4000,6,FALSE),"-")</f>
        <v>-</v>
      </c>
      <c r="BI327" s="9" t="str">
        <f>IFERROR(VLOOKUP(CONCATENATE($A327,BI$1),'Исх-фото'!$A$2:$F$4000,6,FALSE),"-")</f>
        <v>НЕТ</v>
      </c>
      <c r="BJ327" s="37"/>
      <c r="BK327" s="42"/>
      <c r="BR327" s="25"/>
      <c r="BS327" s="25"/>
      <c r="BV327" s="25"/>
      <c r="BW327" s="25"/>
      <c r="BX327" s="25"/>
    </row>
    <row r="328" spans="1:76">
      <c r="A328" s="38">
        <f t="shared" si="39"/>
        <v>129</v>
      </c>
      <c r="B328" s="36">
        <f t="shared" si="42"/>
        <v>62</v>
      </c>
      <c r="C328" s="36">
        <f t="shared" si="42"/>
        <v>1</v>
      </c>
      <c r="D328" s="9" t="str">
        <f>IFERROR(VLOOKUP(CONCATENATE($A328,D$1),'Исх-фото'!$A$2:$F$4000,6,FALSE),"-")</f>
        <v>НЕТ</v>
      </c>
      <c r="E328" s="9" t="str">
        <f>IFERROR(VLOOKUP(CONCATENATE($A328,E$1),'Исх-фото'!$A$2:$F$4000,6,FALSE),"-")</f>
        <v>-</v>
      </c>
      <c r="F328" s="9" t="str">
        <f>IFERROR(VLOOKUP(CONCATENATE($A328,F$1),'Исх-фото'!$A$2:$F$4000,6,FALSE),"-")</f>
        <v>-</v>
      </c>
      <c r="G328" s="9" t="str">
        <f>IFERROR(VLOOKUP(CONCATENATE($A328,G$1),'Исх-фото'!$A$2:$F$4000,6,FALSE),"-")</f>
        <v>-</v>
      </c>
      <c r="H328" s="9" t="str">
        <f>IFERROR(VLOOKUP(CONCATENATE($A328,H$1),'Исх-фото'!$A$2:$F$4000,6,FALSE),"-")</f>
        <v>-</v>
      </c>
      <c r="I328" s="9" t="str">
        <f>IFERROR(VLOOKUP(CONCATENATE($A328,I$1),'Исх-фото'!$A$2:$F$4000,6,FALSE),"-")</f>
        <v>-</v>
      </c>
      <c r="J328" s="9" t="str">
        <f>IFERROR(VLOOKUP(CONCATENATE($A328,J$1),'Исх-фото'!$A$2:$F$4000,6,FALSE),"-")</f>
        <v>-</v>
      </c>
      <c r="K328" s="9" t="str">
        <f>IFERROR(VLOOKUP(CONCATENATE($A328,K$1),'Исх-фото'!$A$2:$F$4000,6,FALSE),"-")</f>
        <v>-</v>
      </c>
      <c r="L328" s="9" t="str">
        <f>IFERROR(VLOOKUP(CONCATENATE($A328,L$1),'Исх-фото'!$A$2:$F$4000,6,FALSE),"-")</f>
        <v>-</v>
      </c>
      <c r="M328" s="9" t="str">
        <f>IFERROR(VLOOKUP(CONCATENATE($A328,M$1),'Исх-фото'!$A$2:$F$4000,6,FALSE),"-")</f>
        <v>-</v>
      </c>
      <c r="N328" s="9" t="str">
        <f>IFERROR(VLOOKUP(CONCATENATE($A328,N$1),'Исх-фото'!$A$2:$F$4000,6,FALSE),"-")</f>
        <v>-</v>
      </c>
      <c r="O328" s="9" t="str">
        <f>IFERROR(VLOOKUP(CONCATENATE($A328,O$1),'Исх-фото'!$A$2:$F$4000,6,FALSE),"-")</f>
        <v>-</v>
      </c>
      <c r="P328" s="9" t="str">
        <f>IFERROR(VLOOKUP(CONCATENATE($A328,P$1),'Исх-фото'!$A$2:$F$4000,6,FALSE),"-")</f>
        <v>-</v>
      </c>
      <c r="Q328" s="9" t="str">
        <f>IFERROR(VLOOKUP(CONCATENATE($A328,Q$1),'Исх-фото'!$A$2:$F$4000,6,FALSE),"-")</f>
        <v>НЕТ</v>
      </c>
      <c r="R328" s="9" t="str">
        <f>IFERROR(VLOOKUP(CONCATENATE($A328,R$1),'Исх-фото'!$A$2:$F$4000,6,FALSE),"-")</f>
        <v>-</v>
      </c>
      <c r="S328" s="9" t="str">
        <f>IFERROR(VLOOKUP(CONCATENATE($A328,S$1),'Исх-фото'!$A$2:$F$4000,6,FALSE),"-")</f>
        <v>-</v>
      </c>
      <c r="T328" s="9" t="str">
        <f>IFERROR(VLOOKUP(CONCATENATE($A328,T$1),'Исх-фото'!$A$2:$F$4000,6,FALSE),"-")</f>
        <v>ДА</v>
      </c>
      <c r="U328" s="9" t="str">
        <f>IFERROR(VLOOKUP(CONCATENATE($A328,U$1),'Исх-фото'!$A$2:$F$4000,6,FALSE),"-")</f>
        <v>ДА</v>
      </c>
      <c r="V328" s="9" t="str">
        <f>IFERROR(VLOOKUP(CONCATENATE($A328,V$1),'Исх-фото'!$A$2:$F$4000,6,FALSE),"-")</f>
        <v>-</v>
      </c>
      <c r="W328" s="9" t="str">
        <f>IFERROR(VLOOKUP(CONCATENATE($A328,W$1),'Исх-фото'!$A$2:$F$4000,6,FALSE),"-")</f>
        <v>-</v>
      </c>
      <c r="X328" s="9" t="str">
        <f>IFERROR(VLOOKUP(CONCATENATE($A328,X$1),'Исх-фото'!$A$2:$F$4000,6,FALSE),"-")</f>
        <v>-</v>
      </c>
      <c r="Y328" s="9" t="str">
        <f>IFERROR(VLOOKUP(CONCATENATE($A328,Y$1),'Исх-фото'!$A$2:$F$4000,6,FALSE),"-")</f>
        <v>-</v>
      </c>
      <c r="Z328" s="9" t="str">
        <f>IFERROR(VLOOKUP(CONCATENATE($A328,Z$1),'Исх-фото'!$A$2:$F$4000,6,FALSE),"-")</f>
        <v>НЕТ</v>
      </c>
      <c r="AA328" s="9" t="str">
        <f>IFERROR(VLOOKUP(CONCATENATE($A328,AA$1),'Исх-фото'!$A$2:$F$4000,6,FALSE),"-")</f>
        <v>-</v>
      </c>
      <c r="AB328" s="9" t="str">
        <f>IFERROR(VLOOKUP(CONCATENATE($A328,AB$1),'Исх-фото'!$A$2:$F$4000,6,FALSE),"-")</f>
        <v>-</v>
      </c>
      <c r="AC328" s="9" t="str">
        <f>IFERROR(VLOOKUP(CONCATENATE($A328,AC$1),'Исх-фото'!$A$2:$F$4000,6,FALSE),"-")</f>
        <v>-</v>
      </c>
      <c r="AD328" s="9" t="str">
        <f>IFERROR(VLOOKUP(CONCATENATE($A328,AD$1),'Исх-фото'!$A$2:$F$4000,6,FALSE),"-")</f>
        <v>-</v>
      </c>
      <c r="AE328" s="9" t="str">
        <f>IFERROR(VLOOKUP(CONCATENATE($A328,AE$1),'Исх-фото'!$A$2:$F$4000,6,FALSE),"-")</f>
        <v>-</v>
      </c>
      <c r="AF328" s="9" t="str">
        <f>IFERROR(VLOOKUP(CONCATENATE($A328,AF$1),'Исх-фото'!$A$2:$F$4000,6,FALSE),"-")</f>
        <v>-</v>
      </c>
      <c r="AG328" s="9" t="str">
        <f>IFERROR(VLOOKUP(CONCATENATE($A328,AG$1),'Исх-фото'!$A$2:$F$4000,6,FALSE),"-")</f>
        <v>ДА</v>
      </c>
      <c r="AH328" s="9" t="str">
        <f>IFERROR(VLOOKUP(CONCATENATE($A328,AH$1),'Исх-фото'!$A$2:$F$4000,6,FALSE),"-")</f>
        <v>-</v>
      </c>
      <c r="AI328" s="9" t="str">
        <f>IFERROR(VLOOKUP(CONCATENATE($A328,AI$1),'Исх-фото'!$A$2:$F$4000,6,FALSE),"-")</f>
        <v>-</v>
      </c>
      <c r="AJ328" s="9" t="str">
        <f>IFERROR(VLOOKUP(CONCATENATE($A328,AJ$1),'Исх-фото'!$A$2:$F$4000,6,FALSE),"-")</f>
        <v>НЕТ</v>
      </c>
      <c r="AK328" s="9" t="str">
        <f>IFERROR(VLOOKUP(CONCATENATE($A328,AK$1),'Исх-фото'!$A$2:$F$4000,6,FALSE),"-")</f>
        <v>НЕТ</v>
      </c>
      <c r="AL328" s="9" t="str">
        <f>IFERROR(VLOOKUP(CONCATENATE($A328,AL$1),'Исх-фото'!$A$2:$F$4000,6,FALSE),"-")</f>
        <v>-</v>
      </c>
      <c r="AM328" s="9" t="str">
        <f>IFERROR(VLOOKUP(CONCATENATE($A328,AM$1),'Исх-фото'!$A$2:$F$4000,6,FALSE),"-")</f>
        <v>ДА</v>
      </c>
      <c r="AN328" s="9" t="str">
        <f>IFERROR(VLOOKUP(CONCATENATE($A328,AN$1),'Исх-фото'!$A$2:$F$4000,6,FALSE),"-")</f>
        <v>ДА</v>
      </c>
      <c r="AO328" s="9" t="str">
        <f>IFERROR(VLOOKUP(CONCATENATE($A328,AO$1),'Исх-фото'!$A$2:$F$4000,6,FALSE),"-")</f>
        <v>НЕТ</v>
      </c>
      <c r="AP328" s="9" t="str">
        <f>IFERROR(VLOOKUP(CONCATENATE($A328,AP$1),'Исх-фото'!$A$2:$F$4000,6,FALSE),"-")</f>
        <v>НЕТ</v>
      </c>
      <c r="AQ328" s="9" t="str">
        <f>IFERROR(VLOOKUP(CONCATENATE($A328,AQ$1),'Исх-фото'!$A$2:$F$4000,6,FALSE),"-")</f>
        <v>-</v>
      </c>
      <c r="AR328" s="9" t="str">
        <f>IFERROR(VLOOKUP(CONCATENATE($A328,AR$1),'Исх-фото'!$A$2:$F$4000,6,FALSE),"-")</f>
        <v>-</v>
      </c>
      <c r="AS328" s="9" t="str">
        <f>IFERROR(VLOOKUP(CONCATENATE($A328,AS$1),'Исх-фото'!$A$2:$F$4000,6,FALSE),"-")</f>
        <v>ДА</v>
      </c>
      <c r="AT328" s="9" t="str">
        <f>IFERROR(VLOOKUP(CONCATENATE($A328,AT$1),'Исх-фото'!$A$2:$F$4000,6,FALSE),"-")</f>
        <v>-</v>
      </c>
      <c r="AU328" s="9" t="str">
        <f>IFERROR(VLOOKUP(CONCATENATE($A328,AU$1),'Исх-фото'!$A$2:$F$4000,6,FALSE),"-")</f>
        <v>-</v>
      </c>
      <c r="AV328" s="9" t="str">
        <f>IFERROR(VLOOKUP(CONCATENATE($A328,AV$1),'Исх-фото'!$A$2:$F$4000,6,FALSE),"-")</f>
        <v>-</v>
      </c>
      <c r="AW328" s="9" t="str">
        <f>IFERROR(VLOOKUP(CONCATENATE($A328,AW$1),'Исх-фото'!$A$2:$F$4000,6,FALSE),"-")</f>
        <v>-</v>
      </c>
      <c r="AX328" s="9" t="str">
        <f>IFERROR(VLOOKUP(CONCATENATE($A328,AX$1),'Исх-фото'!$A$2:$F$4000,6,FALSE),"-")</f>
        <v>-</v>
      </c>
      <c r="AY328" s="9" t="str">
        <f>IFERROR(VLOOKUP(CONCATENATE($A328,AY$1),'Исх-фото'!$A$2:$F$4000,6,FALSE),"-")</f>
        <v>-</v>
      </c>
      <c r="AZ328" s="9" t="str">
        <f>IFERROR(VLOOKUP(CONCATENATE($A328,AZ$1),'Исх-фото'!$A$2:$F$4000,6,FALSE),"-")</f>
        <v>ДА</v>
      </c>
      <c r="BA328" s="9" t="str">
        <f>IFERROR(VLOOKUP(CONCATENATE($A328,BA$1),'Исх-фото'!$A$2:$F$4000,6,FALSE),"-")</f>
        <v>-</v>
      </c>
      <c r="BB328" s="9" t="str">
        <f>IFERROR(VLOOKUP(CONCATENATE($A328,BB$1),'Исх-фото'!$A$2:$F$4000,6,FALSE),"-")</f>
        <v>НЕТ</v>
      </c>
      <c r="BC328" s="9" t="str">
        <f>IFERROR(VLOOKUP(CONCATENATE($A328,BC$1),'Исх-фото'!$A$2:$F$4000,6,FALSE),"-")</f>
        <v>НЕТ</v>
      </c>
      <c r="BD328" s="9" t="str">
        <f>IFERROR(VLOOKUP(CONCATENATE($A328,BD$1),'Исх-фото'!$A$2:$F$4000,6,FALSE),"-")</f>
        <v>-</v>
      </c>
      <c r="BE328" s="9" t="str">
        <f>IFERROR(VLOOKUP(CONCATENATE($A328,BE$1),'Исх-фото'!$A$2:$F$4000,6,FALSE),"-")</f>
        <v>НЕТ</v>
      </c>
      <c r="BF328" s="9" t="str">
        <f>IFERROR(VLOOKUP(CONCATENATE($A328,BF$1),'Исх-фото'!$A$2:$F$4000,6,FALSE),"-")</f>
        <v>-</v>
      </c>
      <c r="BG328" s="9" t="str">
        <f>IFERROR(VLOOKUP(CONCATENATE($A328,BG$1),'Исх-фото'!$A$2:$F$4000,6,FALSE),"-")</f>
        <v>-</v>
      </c>
      <c r="BH328" s="9" t="str">
        <f>IFERROR(VLOOKUP(CONCATENATE($A328,BH$1),'Исх-фото'!$A$2:$F$4000,6,FALSE),"-")</f>
        <v>НЕТ</v>
      </c>
      <c r="BI328" s="9" t="str">
        <f>IFERROR(VLOOKUP(CONCATENATE($A328,BI$1),'Исх-фото'!$A$2:$F$4000,6,FALSE),"-")</f>
        <v>-</v>
      </c>
      <c r="BJ328" s="37"/>
      <c r="BK328" s="42"/>
      <c r="BR328" s="25"/>
      <c r="BS328" s="25"/>
      <c r="BV328" s="25"/>
      <c r="BW328" s="25"/>
      <c r="BX328" s="25"/>
    </row>
    <row r="329" spans="1:76">
      <c r="A329" s="38">
        <f t="shared" si="39"/>
        <v>130</v>
      </c>
      <c r="B329" s="36">
        <f t="shared" ref="B329:C344" si="43">B132</f>
        <v>62</v>
      </c>
      <c r="C329" s="36">
        <f t="shared" si="43"/>
        <v>2</v>
      </c>
      <c r="D329" s="9" t="str">
        <f>IFERROR(VLOOKUP(CONCATENATE($A329,D$1),'Исх-фото'!$A$2:$F$4000,6,FALSE),"-")</f>
        <v>НЕТ</v>
      </c>
      <c r="E329" s="9" t="str">
        <f>IFERROR(VLOOKUP(CONCATENATE($A329,E$1),'Исх-фото'!$A$2:$F$4000,6,FALSE),"-")</f>
        <v>-</v>
      </c>
      <c r="F329" s="9" t="str">
        <f>IFERROR(VLOOKUP(CONCATENATE($A329,F$1),'Исх-фото'!$A$2:$F$4000,6,FALSE),"-")</f>
        <v>-</v>
      </c>
      <c r="G329" s="9" t="str">
        <f>IFERROR(VLOOKUP(CONCATENATE($A329,G$1),'Исх-фото'!$A$2:$F$4000,6,FALSE),"-")</f>
        <v>-</v>
      </c>
      <c r="H329" s="9" t="str">
        <f>IFERROR(VLOOKUP(CONCATENATE($A329,H$1),'Исх-фото'!$A$2:$F$4000,6,FALSE),"-")</f>
        <v>-</v>
      </c>
      <c r="I329" s="9" t="str">
        <f>IFERROR(VLOOKUP(CONCATENATE($A329,I$1),'Исх-фото'!$A$2:$F$4000,6,FALSE),"-")</f>
        <v>-</v>
      </c>
      <c r="J329" s="9" t="str">
        <f>IFERROR(VLOOKUP(CONCATENATE($A329,J$1),'Исх-фото'!$A$2:$F$4000,6,FALSE),"-")</f>
        <v>-</v>
      </c>
      <c r="K329" s="9" t="str">
        <f>IFERROR(VLOOKUP(CONCATENATE($A329,K$1),'Исх-фото'!$A$2:$F$4000,6,FALSE),"-")</f>
        <v>-</v>
      </c>
      <c r="L329" s="9" t="str">
        <f>IFERROR(VLOOKUP(CONCATENATE($A329,L$1),'Исх-фото'!$A$2:$F$4000,6,FALSE),"-")</f>
        <v>-</v>
      </c>
      <c r="M329" s="9" t="str">
        <f>IFERROR(VLOOKUP(CONCATENATE($A329,M$1),'Исх-фото'!$A$2:$F$4000,6,FALSE),"-")</f>
        <v>-</v>
      </c>
      <c r="N329" s="9" t="str">
        <f>IFERROR(VLOOKUP(CONCATENATE($A329,N$1),'Исх-фото'!$A$2:$F$4000,6,FALSE),"-")</f>
        <v>-</v>
      </c>
      <c r="O329" s="9" t="str">
        <f>IFERROR(VLOOKUP(CONCATENATE($A329,O$1),'Исх-фото'!$A$2:$F$4000,6,FALSE),"-")</f>
        <v>-</v>
      </c>
      <c r="P329" s="9" t="str">
        <f>IFERROR(VLOOKUP(CONCATENATE($A329,P$1),'Исх-фото'!$A$2:$F$4000,6,FALSE),"-")</f>
        <v>-</v>
      </c>
      <c r="Q329" s="9" t="str">
        <f>IFERROR(VLOOKUP(CONCATENATE($A329,Q$1),'Исх-фото'!$A$2:$F$4000,6,FALSE),"-")</f>
        <v>НЕТ</v>
      </c>
      <c r="R329" s="9" t="str">
        <f>IFERROR(VLOOKUP(CONCATENATE($A329,R$1),'Исх-фото'!$A$2:$F$4000,6,FALSE),"-")</f>
        <v>-</v>
      </c>
      <c r="S329" s="9" t="str">
        <f>IFERROR(VLOOKUP(CONCATENATE($A329,S$1),'Исх-фото'!$A$2:$F$4000,6,FALSE),"-")</f>
        <v>-</v>
      </c>
      <c r="T329" s="9" t="str">
        <f>IFERROR(VLOOKUP(CONCATENATE($A329,T$1),'Исх-фото'!$A$2:$F$4000,6,FALSE),"-")</f>
        <v>НЕТ</v>
      </c>
      <c r="U329" s="9" t="str">
        <f>IFERROR(VLOOKUP(CONCATENATE($A329,U$1),'Исх-фото'!$A$2:$F$4000,6,FALSE),"-")</f>
        <v>ДА</v>
      </c>
      <c r="V329" s="9" t="str">
        <f>IFERROR(VLOOKUP(CONCATENATE($A329,V$1),'Исх-фото'!$A$2:$F$4000,6,FALSE),"-")</f>
        <v>-</v>
      </c>
      <c r="W329" s="9" t="str">
        <f>IFERROR(VLOOKUP(CONCATENATE($A329,W$1),'Исх-фото'!$A$2:$F$4000,6,FALSE),"-")</f>
        <v>-</v>
      </c>
      <c r="X329" s="9" t="str">
        <f>IFERROR(VLOOKUP(CONCATENATE($A329,X$1),'Исх-фото'!$A$2:$F$4000,6,FALSE),"-")</f>
        <v>-</v>
      </c>
      <c r="Y329" s="9" t="str">
        <f>IFERROR(VLOOKUP(CONCATENATE($A329,Y$1),'Исх-фото'!$A$2:$F$4000,6,FALSE),"-")</f>
        <v>-</v>
      </c>
      <c r="Z329" s="9" t="str">
        <f>IFERROR(VLOOKUP(CONCATENATE($A329,Z$1),'Исх-фото'!$A$2:$F$4000,6,FALSE),"-")</f>
        <v>НЕТ</v>
      </c>
      <c r="AA329" s="9" t="str">
        <f>IFERROR(VLOOKUP(CONCATENATE($A329,AA$1),'Исх-фото'!$A$2:$F$4000,6,FALSE),"-")</f>
        <v>-</v>
      </c>
      <c r="AB329" s="9" t="str">
        <f>IFERROR(VLOOKUP(CONCATENATE($A329,AB$1),'Исх-фото'!$A$2:$F$4000,6,FALSE),"-")</f>
        <v>-</v>
      </c>
      <c r="AC329" s="9" t="str">
        <f>IFERROR(VLOOKUP(CONCATENATE($A329,AC$1),'Исх-фото'!$A$2:$F$4000,6,FALSE),"-")</f>
        <v>-</v>
      </c>
      <c r="AD329" s="9" t="str">
        <f>IFERROR(VLOOKUP(CONCATENATE($A329,AD$1),'Исх-фото'!$A$2:$F$4000,6,FALSE),"-")</f>
        <v>-</v>
      </c>
      <c r="AE329" s="9" t="str">
        <f>IFERROR(VLOOKUP(CONCATENATE($A329,AE$1),'Исх-фото'!$A$2:$F$4000,6,FALSE),"-")</f>
        <v>-</v>
      </c>
      <c r="AF329" s="9" t="str">
        <f>IFERROR(VLOOKUP(CONCATENATE($A329,AF$1),'Исх-фото'!$A$2:$F$4000,6,FALSE),"-")</f>
        <v>-</v>
      </c>
      <c r="AG329" s="9" t="str">
        <f>IFERROR(VLOOKUP(CONCATENATE($A329,AG$1),'Исх-фото'!$A$2:$F$4000,6,FALSE),"-")</f>
        <v>ДА</v>
      </c>
      <c r="AH329" s="9" t="str">
        <f>IFERROR(VLOOKUP(CONCATENATE($A329,AH$1),'Исх-фото'!$A$2:$F$4000,6,FALSE),"-")</f>
        <v>-</v>
      </c>
      <c r="AI329" s="9" t="str">
        <f>IFERROR(VLOOKUP(CONCATENATE($A329,AI$1),'Исх-фото'!$A$2:$F$4000,6,FALSE),"-")</f>
        <v>НЕТ</v>
      </c>
      <c r="AJ329" s="9" t="str">
        <f>IFERROR(VLOOKUP(CONCATENATE($A329,AJ$1),'Исх-фото'!$A$2:$F$4000,6,FALSE),"-")</f>
        <v>НЕТ</v>
      </c>
      <c r="AK329" s="9" t="str">
        <f>IFERROR(VLOOKUP(CONCATENATE($A329,AK$1),'Исх-фото'!$A$2:$F$4000,6,FALSE),"-")</f>
        <v>ДА</v>
      </c>
      <c r="AL329" s="9" t="str">
        <f>IFERROR(VLOOKUP(CONCATENATE($A329,AL$1),'Исх-фото'!$A$2:$F$4000,6,FALSE),"-")</f>
        <v>НЕТ</v>
      </c>
      <c r="AM329" s="9" t="str">
        <f>IFERROR(VLOOKUP(CONCATENATE($A329,AM$1),'Исх-фото'!$A$2:$F$4000,6,FALSE),"-")</f>
        <v>ДА</v>
      </c>
      <c r="AN329" s="9" t="str">
        <f>IFERROR(VLOOKUP(CONCATENATE($A329,AN$1),'Исх-фото'!$A$2:$F$4000,6,FALSE),"-")</f>
        <v>ДА</v>
      </c>
      <c r="AO329" s="9" t="str">
        <f>IFERROR(VLOOKUP(CONCATENATE($A329,AO$1),'Исх-фото'!$A$2:$F$4000,6,FALSE),"-")</f>
        <v>-</v>
      </c>
      <c r="AP329" s="9" t="str">
        <f>IFERROR(VLOOKUP(CONCATENATE($A329,AP$1),'Исх-фото'!$A$2:$F$4000,6,FALSE),"-")</f>
        <v>НЕТ</v>
      </c>
      <c r="AQ329" s="9" t="str">
        <f>IFERROR(VLOOKUP(CONCATENATE($A329,AQ$1),'Исх-фото'!$A$2:$F$4000,6,FALSE),"-")</f>
        <v>-</v>
      </c>
      <c r="AR329" s="9" t="str">
        <f>IFERROR(VLOOKUP(CONCATENATE($A329,AR$1),'Исх-фото'!$A$2:$F$4000,6,FALSE),"-")</f>
        <v>-</v>
      </c>
      <c r="AS329" s="9" t="str">
        <f>IFERROR(VLOOKUP(CONCATENATE($A329,AS$1),'Исх-фото'!$A$2:$F$4000,6,FALSE),"-")</f>
        <v>-</v>
      </c>
      <c r="AT329" s="9" t="str">
        <f>IFERROR(VLOOKUP(CONCATENATE($A329,AT$1),'Исх-фото'!$A$2:$F$4000,6,FALSE),"-")</f>
        <v>-</v>
      </c>
      <c r="AU329" s="9" t="str">
        <f>IFERROR(VLOOKUP(CONCATENATE($A329,AU$1),'Исх-фото'!$A$2:$F$4000,6,FALSE),"-")</f>
        <v>-</v>
      </c>
      <c r="AV329" s="9" t="str">
        <f>IFERROR(VLOOKUP(CONCATENATE($A329,AV$1),'Исх-фото'!$A$2:$F$4000,6,FALSE),"-")</f>
        <v>-</v>
      </c>
      <c r="AW329" s="9" t="str">
        <f>IFERROR(VLOOKUP(CONCATENATE($A329,AW$1),'Исх-фото'!$A$2:$F$4000,6,FALSE),"-")</f>
        <v>НЕТ</v>
      </c>
      <c r="AX329" s="9" t="str">
        <f>IFERROR(VLOOKUP(CONCATENATE($A329,AX$1),'Исх-фото'!$A$2:$F$4000,6,FALSE),"-")</f>
        <v>-</v>
      </c>
      <c r="AY329" s="9" t="str">
        <f>IFERROR(VLOOKUP(CONCATENATE($A329,AY$1),'Исх-фото'!$A$2:$F$4000,6,FALSE),"-")</f>
        <v>-</v>
      </c>
      <c r="AZ329" s="9" t="str">
        <f>IFERROR(VLOOKUP(CONCATENATE($A329,AZ$1),'Исх-фото'!$A$2:$F$4000,6,FALSE),"-")</f>
        <v>НЕТ</v>
      </c>
      <c r="BA329" s="9" t="str">
        <f>IFERROR(VLOOKUP(CONCATENATE($A329,BA$1),'Исх-фото'!$A$2:$F$4000,6,FALSE),"-")</f>
        <v>-</v>
      </c>
      <c r="BB329" s="9" t="str">
        <f>IFERROR(VLOOKUP(CONCATENATE($A329,BB$1),'Исх-фото'!$A$2:$F$4000,6,FALSE),"-")</f>
        <v>-</v>
      </c>
      <c r="BC329" s="9" t="str">
        <f>IFERROR(VLOOKUP(CONCATENATE($A329,BC$1),'Исх-фото'!$A$2:$F$4000,6,FALSE),"-")</f>
        <v>НЕТ</v>
      </c>
      <c r="BD329" s="9" t="str">
        <f>IFERROR(VLOOKUP(CONCATENATE($A329,BD$1),'Исх-фото'!$A$2:$F$4000,6,FALSE),"-")</f>
        <v>-</v>
      </c>
      <c r="BE329" s="9" t="str">
        <f>IFERROR(VLOOKUP(CONCATENATE($A329,BE$1),'Исх-фото'!$A$2:$F$4000,6,FALSE),"-")</f>
        <v>НЕТ</v>
      </c>
      <c r="BF329" s="9" t="str">
        <f>IFERROR(VLOOKUP(CONCATENATE($A329,BF$1),'Исх-фото'!$A$2:$F$4000,6,FALSE),"-")</f>
        <v>-</v>
      </c>
      <c r="BG329" s="9" t="str">
        <f>IFERROR(VLOOKUP(CONCATENATE($A329,BG$1),'Исх-фото'!$A$2:$F$4000,6,FALSE),"-")</f>
        <v>-</v>
      </c>
      <c r="BH329" s="9" t="str">
        <f>IFERROR(VLOOKUP(CONCATENATE($A329,BH$1),'Исх-фото'!$A$2:$F$4000,6,FALSE),"-")</f>
        <v>-</v>
      </c>
      <c r="BI329" s="9" t="str">
        <f>IFERROR(VLOOKUP(CONCATENATE($A329,BI$1),'Исх-фото'!$A$2:$F$4000,6,FALSE),"-")</f>
        <v>-</v>
      </c>
      <c r="BJ329" s="37"/>
      <c r="BK329" s="42"/>
      <c r="BR329" s="25"/>
      <c r="BS329" s="25"/>
      <c r="BV329" s="25"/>
      <c r="BW329" s="25"/>
      <c r="BX329" s="25"/>
    </row>
    <row r="330" spans="1:76">
      <c r="A330" s="38">
        <f t="shared" ref="A330:A391" si="44">A329+1</f>
        <v>131</v>
      </c>
      <c r="B330" s="36">
        <f t="shared" si="43"/>
        <v>62</v>
      </c>
      <c r="C330" s="36">
        <f t="shared" si="43"/>
        <v>3</v>
      </c>
      <c r="D330" s="9" t="str">
        <f>IFERROR(VLOOKUP(CONCATENATE($A330,D$1),'Исх-фото'!$A$2:$F$4000,6,FALSE),"-")</f>
        <v>НЕТ</v>
      </c>
      <c r="E330" s="9" t="str">
        <f>IFERROR(VLOOKUP(CONCATENATE($A330,E$1),'Исх-фото'!$A$2:$F$4000,6,FALSE),"-")</f>
        <v>-</v>
      </c>
      <c r="F330" s="9" t="str">
        <f>IFERROR(VLOOKUP(CONCATENATE($A330,F$1),'Исх-фото'!$A$2:$F$4000,6,FALSE),"-")</f>
        <v>-</v>
      </c>
      <c r="G330" s="9" t="str">
        <f>IFERROR(VLOOKUP(CONCATENATE($A330,G$1),'Исх-фото'!$A$2:$F$4000,6,FALSE),"-")</f>
        <v>-</v>
      </c>
      <c r="H330" s="9" t="str">
        <f>IFERROR(VLOOKUP(CONCATENATE($A330,H$1),'Исх-фото'!$A$2:$F$4000,6,FALSE),"-")</f>
        <v>-</v>
      </c>
      <c r="I330" s="9" t="str">
        <f>IFERROR(VLOOKUP(CONCATENATE($A330,I$1),'Исх-фото'!$A$2:$F$4000,6,FALSE),"-")</f>
        <v>-</v>
      </c>
      <c r="J330" s="9" t="str">
        <f>IFERROR(VLOOKUP(CONCATENATE($A330,J$1),'Исх-фото'!$A$2:$F$4000,6,FALSE),"-")</f>
        <v>-</v>
      </c>
      <c r="K330" s="9" t="str">
        <f>IFERROR(VLOOKUP(CONCATENATE($A330,K$1),'Исх-фото'!$A$2:$F$4000,6,FALSE),"-")</f>
        <v>-</v>
      </c>
      <c r="L330" s="9" t="str">
        <f>IFERROR(VLOOKUP(CONCATENATE($A330,L$1),'Исх-фото'!$A$2:$F$4000,6,FALSE),"-")</f>
        <v>-</v>
      </c>
      <c r="M330" s="9" t="str">
        <f>IFERROR(VLOOKUP(CONCATENATE($A330,M$1),'Исх-фото'!$A$2:$F$4000,6,FALSE),"-")</f>
        <v>-</v>
      </c>
      <c r="N330" s="9" t="str">
        <f>IFERROR(VLOOKUP(CONCATENATE($A330,N$1),'Исх-фото'!$A$2:$F$4000,6,FALSE),"-")</f>
        <v>-</v>
      </c>
      <c r="O330" s="9" t="str">
        <f>IFERROR(VLOOKUP(CONCATENATE($A330,O$1),'Исх-фото'!$A$2:$F$4000,6,FALSE),"-")</f>
        <v>-</v>
      </c>
      <c r="P330" s="9" t="str">
        <f>IFERROR(VLOOKUP(CONCATENATE($A330,P$1),'Исх-фото'!$A$2:$F$4000,6,FALSE),"-")</f>
        <v>-</v>
      </c>
      <c r="Q330" s="9" t="str">
        <f>IFERROR(VLOOKUP(CONCATENATE($A330,Q$1),'Исх-фото'!$A$2:$F$4000,6,FALSE),"-")</f>
        <v>НЕТ</v>
      </c>
      <c r="R330" s="9" t="str">
        <f>IFERROR(VLOOKUP(CONCATENATE($A330,R$1),'Исх-фото'!$A$2:$F$4000,6,FALSE),"-")</f>
        <v>-</v>
      </c>
      <c r="S330" s="9" t="str">
        <f>IFERROR(VLOOKUP(CONCATENATE($A330,S$1),'Исх-фото'!$A$2:$F$4000,6,FALSE),"-")</f>
        <v>-</v>
      </c>
      <c r="T330" s="9" t="str">
        <f>IFERROR(VLOOKUP(CONCATENATE($A330,T$1),'Исх-фото'!$A$2:$F$4000,6,FALSE),"-")</f>
        <v>НЕТ</v>
      </c>
      <c r="U330" s="9" t="str">
        <f>IFERROR(VLOOKUP(CONCATENATE($A330,U$1),'Исх-фото'!$A$2:$F$4000,6,FALSE),"-")</f>
        <v>ДА</v>
      </c>
      <c r="V330" s="9" t="str">
        <f>IFERROR(VLOOKUP(CONCATENATE($A330,V$1),'Исх-фото'!$A$2:$F$4000,6,FALSE),"-")</f>
        <v>-</v>
      </c>
      <c r="W330" s="9" t="str">
        <f>IFERROR(VLOOKUP(CONCATENATE($A330,W$1),'Исх-фото'!$A$2:$F$4000,6,FALSE),"-")</f>
        <v>-</v>
      </c>
      <c r="X330" s="9" t="str">
        <f>IFERROR(VLOOKUP(CONCATENATE($A330,X$1),'Исх-фото'!$A$2:$F$4000,6,FALSE),"-")</f>
        <v>-</v>
      </c>
      <c r="Y330" s="9" t="str">
        <f>IFERROR(VLOOKUP(CONCATENATE($A330,Y$1),'Исх-фото'!$A$2:$F$4000,6,FALSE),"-")</f>
        <v>-</v>
      </c>
      <c r="Z330" s="9" t="str">
        <f>IFERROR(VLOOKUP(CONCATENATE($A330,Z$1),'Исх-фото'!$A$2:$F$4000,6,FALSE),"-")</f>
        <v>ДА</v>
      </c>
      <c r="AA330" s="9" t="str">
        <f>IFERROR(VLOOKUP(CONCATENATE($A330,AA$1),'Исх-фото'!$A$2:$F$4000,6,FALSE),"-")</f>
        <v>-</v>
      </c>
      <c r="AB330" s="9" t="str">
        <f>IFERROR(VLOOKUP(CONCATENATE($A330,AB$1),'Исх-фото'!$A$2:$F$4000,6,FALSE),"-")</f>
        <v>НЕТ</v>
      </c>
      <c r="AC330" s="9" t="str">
        <f>IFERROR(VLOOKUP(CONCATENATE($A330,AC$1),'Исх-фото'!$A$2:$F$4000,6,FALSE),"-")</f>
        <v>-</v>
      </c>
      <c r="AD330" s="9" t="str">
        <f>IFERROR(VLOOKUP(CONCATENATE($A330,AD$1),'Исх-фото'!$A$2:$F$4000,6,FALSE),"-")</f>
        <v>-</v>
      </c>
      <c r="AE330" s="9" t="str">
        <f>IFERROR(VLOOKUP(CONCATENATE($A330,AE$1),'Исх-фото'!$A$2:$F$4000,6,FALSE),"-")</f>
        <v>-</v>
      </c>
      <c r="AF330" s="9" t="str">
        <f>IFERROR(VLOOKUP(CONCATENATE($A330,AF$1),'Исх-фото'!$A$2:$F$4000,6,FALSE),"-")</f>
        <v>-</v>
      </c>
      <c r="AG330" s="9" t="str">
        <f>IFERROR(VLOOKUP(CONCATENATE($A330,AG$1),'Исх-фото'!$A$2:$F$4000,6,FALSE),"-")</f>
        <v>ДА</v>
      </c>
      <c r="AH330" s="9" t="str">
        <f>IFERROR(VLOOKUP(CONCATENATE($A330,AH$1),'Исх-фото'!$A$2:$F$4000,6,FALSE),"-")</f>
        <v>-</v>
      </c>
      <c r="AI330" s="9" t="str">
        <f>IFERROR(VLOOKUP(CONCATENATE($A330,AI$1),'Исх-фото'!$A$2:$F$4000,6,FALSE),"-")</f>
        <v>НЕТ</v>
      </c>
      <c r="AJ330" s="9" t="str">
        <f>IFERROR(VLOOKUP(CONCATENATE($A330,AJ$1),'Исх-фото'!$A$2:$F$4000,6,FALSE),"-")</f>
        <v>НЕТ</v>
      </c>
      <c r="AK330" s="9" t="str">
        <f>IFERROR(VLOOKUP(CONCATENATE($A330,AK$1),'Исх-фото'!$A$2:$F$4000,6,FALSE),"-")</f>
        <v>ДА</v>
      </c>
      <c r="AL330" s="9" t="str">
        <f>IFERROR(VLOOKUP(CONCATENATE($A330,AL$1),'Исх-фото'!$A$2:$F$4000,6,FALSE),"-")</f>
        <v>-</v>
      </c>
      <c r="AM330" s="9" t="str">
        <f>IFERROR(VLOOKUP(CONCATENATE($A330,AM$1),'Исх-фото'!$A$2:$F$4000,6,FALSE),"-")</f>
        <v>ДА</v>
      </c>
      <c r="AN330" s="9" t="str">
        <f>IFERROR(VLOOKUP(CONCATENATE($A330,AN$1),'Исх-фото'!$A$2:$F$4000,6,FALSE),"-")</f>
        <v>ДА</v>
      </c>
      <c r="AO330" s="9" t="str">
        <f>IFERROR(VLOOKUP(CONCATENATE($A330,AO$1),'Исх-фото'!$A$2:$F$4000,6,FALSE),"-")</f>
        <v>-</v>
      </c>
      <c r="AP330" s="9" t="str">
        <f>IFERROR(VLOOKUP(CONCATENATE($A330,AP$1),'Исх-фото'!$A$2:$F$4000,6,FALSE),"-")</f>
        <v>НЕТ</v>
      </c>
      <c r="AQ330" s="9" t="str">
        <f>IFERROR(VLOOKUP(CONCATENATE($A330,AQ$1),'Исх-фото'!$A$2:$F$4000,6,FALSE),"-")</f>
        <v>-</v>
      </c>
      <c r="AR330" s="9" t="str">
        <f>IFERROR(VLOOKUP(CONCATENATE($A330,AR$1),'Исх-фото'!$A$2:$F$4000,6,FALSE),"-")</f>
        <v>-</v>
      </c>
      <c r="AS330" s="9" t="str">
        <f>IFERROR(VLOOKUP(CONCATENATE($A330,AS$1),'Исх-фото'!$A$2:$F$4000,6,FALSE),"-")</f>
        <v>ДА</v>
      </c>
      <c r="AT330" s="9" t="str">
        <f>IFERROR(VLOOKUP(CONCATENATE($A330,AT$1),'Исх-фото'!$A$2:$F$4000,6,FALSE),"-")</f>
        <v>-</v>
      </c>
      <c r="AU330" s="9" t="str">
        <f>IFERROR(VLOOKUP(CONCATENATE($A330,AU$1),'Исх-фото'!$A$2:$F$4000,6,FALSE),"-")</f>
        <v>-</v>
      </c>
      <c r="AV330" s="9" t="str">
        <f>IFERROR(VLOOKUP(CONCATENATE($A330,AV$1),'Исх-фото'!$A$2:$F$4000,6,FALSE),"-")</f>
        <v>-</v>
      </c>
      <c r="AW330" s="9" t="str">
        <f>IFERROR(VLOOKUP(CONCATENATE($A330,AW$1),'Исх-фото'!$A$2:$F$4000,6,FALSE),"-")</f>
        <v>-</v>
      </c>
      <c r="AX330" s="9" t="str">
        <f>IFERROR(VLOOKUP(CONCATENATE($A330,AX$1),'Исх-фото'!$A$2:$F$4000,6,FALSE),"-")</f>
        <v>-</v>
      </c>
      <c r="AY330" s="9" t="str">
        <f>IFERROR(VLOOKUP(CONCATENATE($A330,AY$1),'Исх-фото'!$A$2:$F$4000,6,FALSE),"-")</f>
        <v>-</v>
      </c>
      <c r="AZ330" s="9" t="str">
        <f>IFERROR(VLOOKUP(CONCATENATE($A330,AZ$1),'Исх-фото'!$A$2:$F$4000,6,FALSE),"-")</f>
        <v>ДА</v>
      </c>
      <c r="BA330" s="9" t="str">
        <f>IFERROR(VLOOKUP(CONCATENATE($A330,BA$1),'Исх-фото'!$A$2:$F$4000,6,FALSE),"-")</f>
        <v>-</v>
      </c>
      <c r="BB330" s="9" t="str">
        <f>IFERROR(VLOOKUP(CONCATENATE($A330,BB$1),'Исх-фото'!$A$2:$F$4000,6,FALSE),"-")</f>
        <v>НЕТ</v>
      </c>
      <c r="BC330" s="9" t="str">
        <f>IFERROR(VLOOKUP(CONCATENATE($A330,BC$1),'Исх-фото'!$A$2:$F$4000,6,FALSE),"-")</f>
        <v>НЕТ</v>
      </c>
      <c r="BD330" s="9" t="str">
        <f>IFERROR(VLOOKUP(CONCATENATE($A330,BD$1),'Исх-фото'!$A$2:$F$4000,6,FALSE),"-")</f>
        <v>-</v>
      </c>
      <c r="BE330" s="9" t="str">
        <f>IFERROR(VLOOKUP(CONCATENATE($A330,BE$1),'Исх-фото'!$A$2:$F$4000,6,FALSE),"-")</f>
        <v>ДА</v>
      </c>
      <c r="BF330" s="9" t="str">
        <f>IFERROR(VLOOKUP(CONCATENATE($A330,BF$1),'Исх-фото'!$A$2:$F$4000,6,FALSE),"-")</f>
        <v>НЕТ</v>
      </c>
      <c r="BG330" s="9" t="str">
        <f>IFERROR(VLOOKUP(CONCATENATE($A330,BG$1),'Исх-фото'!$A$2:$F$4000,6,FALSE),"-")</f>
        <v>-</v>
      </c>
      <c r="BH330" s="9" t="str">
        <f>IFERROR(VLOOKUP(CONCATENATE($A330,BH$1),'Исх-фото'!$A$2:$F$4000,6,FALSE),"-")</f>
        <v>-</v>
      </c>
      <c r="BI330" s="9" t="str">
        <f>IFERROR(VLOOKUP(CONCATENATE($A330,BI$1),'Исх-фото'!$A$2:$F$4000,6,FALSE),"-")</f>
        <v>-</v>
      </c>
      <c r="BJ330" s="37"/>
      <c r="BK330" s="42"/>
      <c r="BR330" s="25"/>
      <c r="BS330" s="25"/>
      <c r="BV330" s="25"/>
      <c r="BW330" s="25"/>
      <c r="BX330" s="25"/>
    </row>
    <row r="331" spans="1:76">
      <c r="A331" s="38">
        <f t="shared" si="44"/>
        <v>132</v>
      </c>
      <c r="B331" s="36">
        <f t="shared" si="43"/>
        <v>63</v>
      </c>
      <c r="C331" s="36">
        <f t="shared" si="43"/>
        <v>1</v>
      </c>
      <c r="D331" s="9" t="str">
        <f>IFERROR(VLOOKUP(CONCATENATE($A331,D$1),'Исх-фото'!$A$2:$F$4000,6,FALSE),"-")</f>
        <v>НЕТ</v>
      </c>
      <c r="E331" s="9" t="str">
        <f>IFERROR(VLOOKUP(CONCATENATE($A331,E$1),'Исх-фото'!$A$2:$F$4000,6,FALSE),"-")</f>
        <v>-</v>
      </c>
      <c r="F331" s="9" t="str">
        <f>IFERROR(VLOOKUP(CONCATENATE($A331,F$1),'Исх-фото'!$A$2:$F$4000,6,FALSE),"-")</f>
        <v>-</v>
      </c>
      <c r="G331" s="9" t="str">
        <f>IFERROR(VLOOKUP(CONCATENATE($A331,G$1),'Исх-фото'!$A$2:$F$4000,6,FALSE),"-")</f>
        <v>ДА</v>
      </c>
      <c r="H331" s="9" t="str">
        <f>IFERROR(VLOOKUP(CONCATENATE($A331,H$1),'Исх-фото'!$A$2:$F$4000,6,FALSE),"-")</f>
        <v>-</v>
      </c>
      <c r="I331" s="9" t="str">
        <f>IFERROR(VLOOKUP(CONCATENATE($A331,I$1),'Исх-фото'!$A$2:$F$4000,6,FALSE),"-")</f>
        <v>-</v>
      </c>
      <c r="J331" s="9" t="str">
        <f>IFERROR(VLOOKUP(CONCATENATE($A331,J$1),'Исх-фото'!$A$2:$F$4000,6,FALSE),"-")</f>
        <v>-</v>
      </c>
      <c r="K331" s="9" t="str">
        <f>IFERROR(VLOOKUP(CONCATENATE($A331,K$1),'Исх-фото'!$A$2:$F$4000,6,FALSE),"-")</f>
        <v>-</v>
      </c>
      <c r="L331" s="9" t="str">
        <f>IFERROR(VLOOKUP(CONCATENATE($A331,L$1),'Исх-фото'!$A$2:$F$4000,6,FALSE),"-")</f>
        <v>-</v>
      </c>
      <c r="M331" s="9" t="str">
        <f>IFERROR(VLOOKUP(CONCATENATE($A331,M$1),'Исх-фото'!$A$2:$F$4000,6,FALSE),"-")</f>
        <v>-</v>
      </c>
      <c r="N331" s="9" t="str">
        <f>IFERROR(VLOOKUP(CONCATENATE($A331,N$1),'Исх-фото'!$A$2:$F$4000,6,FALSE),"-")</f>
        <v>-</v>
      </c>
      <c r="O331" s="9" t="str">
        <f>IFERROR(VLOOKUP(CONCATENATE($A331,O$1),'Исх-фото'!$A$2:$F$4000,6,FALSE),"-")</f>
        <v>-</v>
      </c>
      <c r="P331" s="9" t="str">
        <f>IFERROR(VLOOKUP(CONCATENATE($A331,P$1),'Исх-фото'!$A$2:$F$4000,6,FALSE),"-")</f>
        <v>-</v>
      </c>
      <c r="Q331" s="9" t="str">
        <f>IFERROR(VLOOKUP(CONCATENATE($A331,Q$1),'Исх-фото'!$A$2:$F$4000,6,FALSE),"-")</f>
        <v>НЕТ</v>
      </c>
      <c r="R331" s="9" t="str">
        <f>IFERROR(VLOOKUP(CONCATENATE($A331,R$1),'Исх-фото'!$A$2:$F$4000,6,FALSE),"-")</f>
        <v>-</v>
      </c>
      <c r="S331" s="9" t="str">
        <f>IFERROR(VLOOKUP(CONCATENATE($A331,S$1),'Исх-фото'!$A$2:$F$4000,6,FALSE),"-")</f>
        <v>-</v>
      </c>
      <c r="T331" s="9" t="str">
        <f>IFERROR(VLOOKUP(CONCATENATE($A331,T$1),'Исх-фото'!$A$2:$F$4000,6,FALSE),"-")</f>
        <v>НЕТ</v>
      </c>
      <c r="U331" s="9" t="str">
        <f>IFERROR(VLOOKUP(CONCATENATE($A331,U$1),'Исх-фото'!$A$2:$F$4000,6,FALSE),"-")</f>
        <v>-</v>
      </c>
      <c r="V331" s="9" t="str">
        <f>IFERROR(VLOOKUP(CONCATENATE($A331,V$1),'Исх-фото'!$A$2:$F$4000,6,FALSE),"-")</f>
        <v>-</v>
      </c>
      <c r="W331" s="9" t="str">
        <f>IFERROR(VLOOKUP(CONCATENATE($A331,W$1),'Исх-фото'!$A$2:$F$4000,6,FALSE),"-")</f>
        <v>-</v>
      </c>
      <c r="X331" s="9" t="str">
        <f>IFERROR(VLOOKUP(CONCATENATE($A331,X$1),'Исх-фото'!$A$2:$F$4000,6,FALSE),"-")</f>
        <v>-</v>
      </c>
      <c r="Y331" s="9" t="str">
        <f>IFERROR(VLOOKUP(CONCATENATE($A331,Y$1),'Исх-фото'!$A$2:$F$4000,6,FALSE),"-")</f>
        <v>-</v>
      </c>
      <c r="Z331" s="9" t="str">
        <f>IFERROR(VLOOKUP(CONCATENATE($A331,Z$1),'Исх-фото'!$A$2:$F$4000,6,FALSE),"-")</f>
        <v>НЕТ</v>
      </c>
      <c r="AA331" s="9" t="str">
        <f>IFERROR(VLOOKUP(CONCATENATE($A331,AA$1),'Исх-фото'!$A$2:$F$4000,6,FALSE),"-")</f>
        <v>-</v>
      </c>
      <c r="AB331" s="9" t="str">
        <f>IFERROR(VLOOKUP(CONCATENATE($A331,AB$1),'Исх-фото'!$A$2:$F$4000,6,FALSE),"-")</f>
        <v>-</v>
      </c>
      <c r="AC331" s="9" t="str">
        <f>IFERROR(VLOOKUP(CONCATENATE($A331,AC$1),'Исх-фото'!$A$2:$F$4000,6,FALSE),"-")</f>
        <v>-</v>
      </c>
      <c r="AD331" s="9" t="str">
        <f>IFERROR(VLOOKUP(CONCATENATE($A331,AD$1),'Исх-фото'!$A$2:$F$4000,6,FALSE),"-")</f>
        <v>-</v>
      </c>
      <c r="AE331" s="9" t="str">
        <f>IFERROR(VLOOKUP(CONCATENATE($A331,AE$1),'Исх-фото'!$A$2:$F$4000,6,FALSE),"-")</f>
        <v>-</v>
      </c>
      <c r="AF331" s="9" t="str">
        <f>IFERROR(VLOOKUP(CONCATENATE($A331,AF$1),'Исх-фото'!$A$2:$F$4000,6,FALSE),"-")</f>
        <v>-</v>
      </c>
      <c r="AG331" s="9" t="str">
        <f>IFERROR(VLOOKUP(CONCATENATE($A331,AG$1),'Исх-фото'!$A$2:$F$4000,6,FALSE),"-")</f>
        <v>ДА</v>
      </c>
      <c r="AH331" s="9" t="str">
        <f>IFERROR(VLOOKUP(CONCATENATE($A331,AH$1),'Исх-фото'!$A$2:$F$4000,6,FALSE),"-")</f>
        <v>-</v>
      </c>
      <c r="AI331" s="9" t="str">
        <f>IFERROR(VLOOKUP(CONCATENATE($A331,AI$1),'Исх-фото'!$A$2:$F$4000,6,FALSE),"-")</f>
        <v>-</v>
      </c>
      <c r="AJ331" s="9" t="str">
        <f>IFERROR(VLOOKUP(CONCATENATE($A331,AJ$1),'Исх-фото'!$A$2:$F$4000,6,FALSE),"-")</f>
        <v>ДА</v>
      </c>
      <c r="AK331" s="9" t="str">
        <f>IFERROR(VLOOKUP(CONCATENATE($A331,AK$1),'Исх-фото'!$A$2:$F$4000,6,FALSE),"-")</f>
        <v>-</v>
      </c>
      <c r="AL331" s="9" t="str">
        <f>IFERROR(VLOOKUP(CONCATENATE($A331,AL$1),'Исх-фото'!$A$2:$F$4000,6,FALSE),"-")</f>
        <v>-</v>
      </c>
      <c r="AM331" s="9" t="str">
        <f>IFERROR(VLOOKUP(CONCATENATE($A331,AM$1),'Исх-фото'!$A$2:$F$4000,6,FALSE),"-")</f>
        <v>ДА</v>
      </c>
      <c r="AN331" s="9" t="str">
        <f>IFERROR(VLOOKUP(CONCATENATE($A331,AN$1),'Исх-фото'!$A$2:$F$4000,6,FALSE),"-")</f>
        <v>ДА</v>
      </c>
      <c r="AO331" s="9" t="str">
        <f>IFERROR(VLOOKUP(CONCATENATE($A331,AO$1),'Исх-фото'!$A$2:$F$4000,6,FALSE),"-")</f>
        <v>-</v>
      </c>
      <c r="AP331" s="9" t="str">
        <f>IFERROR(VLOOKUP(CONCATENATE($A331,AP$1),'Исх-фото'!$A$2:$F$4000,6,FALSE),"-")</f>
        <v>ДА</v>
      </c>
      <c r="AQ331" s="9" t="str">
        <f>IFERROR(VLOOKUP(CONCATENATE($A331,AQ$1),'Исх-фото'!$A$2:$F$4000,6,FALSE),"-")</f>
        <v>-</v>
      </c>
      <c r="AR331" s="9" t="str">
        <f>IFERROR(VLOOKUP(CONCATENATE($A331,AR$1),'Исх-фото'!$A$2:$F$4000,6,FALSE),"-")</f>
        <v>-</v>
      </c>
      <c r="AS331" s="9" t="str">
        <f>IFERROR(VLOOKUP(CONCATENATE($A331,AS$1),'Исх-фото'!$A$2:$F$4000,6,FALSE),"-")</f>
        <v>-</v>
      </c>
      <c r="AT331" s="9" t="str">
        <f>IFERROR(VLOOKUP(CONCATENATE($A331,AT$1),'Исх-фото'!$A$2:$F$4000,6,FALSE),"-")</f>
        <v>-</v>
      </c>
      <c r="AU331" s="9" t="str">
        <f>IFERROR(VLOOKUP(CONCATENATE($A331,AU$1),'Исх-фото'!$A$2:$F$4000,6,FALSE),"-")</f>
        <v>-</v>
      </c>
      <c r="AV331" s="9" t="str">
        <f>IFERROR(VLOOKUP(CONCATENATE($A331,AV$1),'Исх-фото'!$A$2:$F$4000,6,FALSE),"-")</f>
        <v>-</v>
      </c>
      <c r="AW331" s="9" t="str">
        <f>IFERROR(VLOOKUP(CONCATENATE($A331,AW$1),'Исх-фото'!$A$2:$F$4000,6,FALSE),"-")</f>
        <v>-</v>
      </c>
      <c r="AX331" s="9" t="str">
        <f>IFERROR(VLOOKUP(CONCATENATE($A331,AX$1),'Исх-фото'!$A$2:$F$4000,6,FALSE),"-")</f>
        <v>-</v>
      </c>
      <c r="AY331" s="9" t="str">
        <f>IFERROR(VLOOKUP(CONCATENATE($A331,AY$1),'Исх-фото'!$A$2:$F$4000,6,FALSE),"-")</f>
        <v>-</v>
      </c>
      <c r="AZ331" s="9" t="str">
        <f>IFERROR(VLOOKUP(CONCATENATE($A331,AZ$1),'Исх-фото'!$A$2:$F$4000,6,FALSE),"-")</f>
        <v>ДА</v>
      </c>
      <c r="BA331" s="9" t="str">
        <f>IFERROR(VLOOKUP(CONCATENATE($A331,BA$1),'Исх-фото'!$A$2:$F$4000,6,FALSE),"-")</f>
        <v>-</v>
      </c>
      <c r="BB331" s="9" t="str">
        <f>IFERROR(VLOOKUP(CONCATENATE($A331,BB$1),'Исх-фото'!$A$2:$F$4000,6,FALSE),"-")</f>
        <v>НЕТ</v>
      </c>
      <c r="BC331" s="9" t="str">
        <f>IFERROR(VLOOKUP(CONCATENATE($A331,BC$1),'Исх-фото'!$A$2:$F$4000,6,FALSE),"-")</f>
        <v>НЕТ</v>
      </c>
      <c r="BD331" s="9" t="str">
        <f>IFERROR(VLOOKUP(CONCATENATE($A331,BD$1),'Исх-фото'!$A$2:$F$4000,6,FALSE),"-")</f>
        <v>-</v>
      </c>
      <c r="BE331" s="9" t="str">
        <f>IFERROR(VLOOKUP(CONCATENATE($A331,BE$1),'Исх-фото'!$A$2:$F$4000,6,FALSE),"-")</f>
        <v>НЕТ</v>
      </c>
      <c r="BF331" s="9" t="str">
        <f>IFERROR(VLOOKUP(CONCATENATE($A331,BF$1),'Исх-фото'!$A$2:$F$4000,6,FALSE),"-")</f>
        <v>-</v>
      </c>
      <c r="BG331" s="9" t="str">
        <f>IFERROR(VLOOKUP(CONCATENATE($A331,BG$1),'Исх-фото'!$A$2:$F$4000,6,FALSE),"-")</f>
        <v>-</v>
      </c>
      <c r="BH331" s="9" t="str">
        <f>IFERROR(VLOOKUP(CONCATENATE($A331,BH$1),'Исх-фото'!$A$2:$F$4000,6,FALSE),"-")</f>
        <v>-</v>
      </c>
      <c r="BI331" s="9" t="str">
        <f>IFERROR(VLOOKUP(CONCATENATE($A331,BI$1),'Исх-фото'!$A$2:$F$4000,6,FALSE),"-")</f>
        <v>-</v>
      </c>
      <c r="BJ331" s="37"/>
      <c r="BK331" s="42"/>
      <c r="BR331" s="25"/>
      <c r="BS331" s="25"/>
      <c r="BV331" s="25"/>
      <c r="BW331" s="25"/>
      <c r="BX331" s="25"/>
    </row>
    <row r="332" spans="1:76">
      <c r="A332" s="38">
        <f t="shared" si="44"/>
        <v>133</v>
      </c>
      <c r="B332" s="36">
        <f t="shared" si="43"/>
        <v>63</v>
      </c>
      <c r="C332" s="36">
        <f t="shared" si="43"/>
        <v>2</v>
      </c>
      <c r="D332" s="9" t="str">
        <f>IFERROR(VLOOKUP(CONCATENATE($A332,D$1),'Исх-фото'!$A$2:$F$4000,6,FALSE),"-")</f>
        <v>НЕТ</v>
      </c>
      <c r="E332" s="9" t="str">
        <f>IFERROR(VLOOKUP(CONCATENATE($A332,E$1),'Исх-фото'!$A$2:$F$4000,6,FALSE),"-")</f>
        <v>-</v>
      </c>
      <c r="F332" s="9" t="str">
        <f>IFERROR(VLOOKUP(CONCATENATE($A332,F$1),'Исх-фото'!$A$2:$F$4000,6,FALSE),"-")</f>
        <v>-</v>
      </c>
      <c r="G332" s="9" t="str">
        <f>IFERROR(VLOOKUP(CONCATENATE($A332,G$1),'Исх-фото'!$A$2:$F$4000,6,FALSE),"-")</f>
        <v>-</v>
      </c>
      <c r="H332" s="9" t="str">
        <f>IFERROR(VLOOKUP(CONCATENATE($A332,H$1),'Исх-фото'!$A$2:$F$4000,6,FALSE),"-")</f>
        <v>-</v>
      </c>
      <c r="I332" s="9" t="str">
        <f>IFERROR(VLOOKUP(CONCATENATE($A332,I$1),'Исх-фото'!$A$2:$F$4000,6,FALSE),"-")</f>
        <v>-</v>
      </c>
      <c r="J332" s="9" t="str">
        <f>IFERROR(VLOOKUP(CONCATENATE($A332,J$1),'Исх-фото'!$A$2:$F$4000,6,FALSE),"-")</f>
        <v>-</v>
      </c>
      <c r="K332" s="9" t="str">
        <f>IFERROR(VLOOKUP(CONCATENATE($A332,K$1),'Исх-фото'!$A$2:$F$4000,6,FALSE),"-")</f>
        <v>-</v>
      </c>
      <c r="L332" s="9" t="str">
        <f>IFERROR(VLOOKUP(CONCATENATE($A332,L$1),'Исх-фото'!$A$2:$F$4000,6,FALSE),"-")</f>
        <v>-</v>
      </c>
      <c r="M332" s="9" t="str">
        <f>IFERROR(VLOOKUP(CONCATENATE($A332,M$1),'Исх-фото'!$A$2:$F$4000,6,FALSE),"-")</f>
        <v>-</v>
      </c>
      <c r="N332" s="9" t="str">
        <f>IFERROR(VLOOKUP(CONCATENATE($A332,N$1),'Исх-фото'!$A$2:$F$4000,6,FALSE),"-")</f>
        <v>-</v>
      </c>
      <c r="O332" s="9" t="str">
        <f>IFERROR(VLOOKUP(CONCATENATE($A332,O$1),'Исх-фото'!$A$2:$F$4000,6,FALSE),"-")</f>
        <v>-</v>
      </c>
      <c r="P332" s="9" t="str">
        <f>IFERROR(VLOOKUP(CONCATENATE($A332,P$1),'Исх-фото'!$A$2:$F$4000,6,FALSE),"-")</f>
        <v>-</v>
      </c>
      <c r="Q332" s="9" t="str">
        <f>IFERROR(VLOOKUP(CONCATENATE($A332,Q$1),'Исх-фото'!$A$2:$F$4000,6,FALSE),"-")</f>
        <v>НЕТ</v>
      </c>
      <c r="R332" s="9" t="str">
        <f>IFERROR(VLOOKUP(CONCATENATE($A332,R$1),'Исх-фото'!$A$2:$F$4000,6,FALSE),"-")</f>
        <v>-</v>
      </c>
      <c r="S332" s="9" t="str">
        <f>IFERROR(VLOOKUP(CONCATENATE($A332,S$1),'Исх-фото'!$A$2:$F$4000,6,FALSE),"-")</f>
        <v>-</v>
      </c>
      <c r="T332" s="9" t="str">
        <f>IFERROR(VLOOKUP(CONCATENATE($A332,T$1),'Исх-фото'!$A$2:$F$4000,6,FALSE),"-")</f>
        <v>НЕТ</v>
      </c>
      <c r="U332" s="9" t="str">
        <f>IFERROR(VLOOKUP(CONCATENATE($A332,U$1),'Исх-фото'!$A$2:$F$4000,6,FALSE),"-")</f>
        <v>-</v>
      </c>
      <c r="V332" s="9" t="str">
        <f>IFERROR(VLOOKUP(CONCATENATE($A332,V$1),'Исх-фото'!$A$2:$F$4000,6,FALSE),"-")</f>
        <v>-</v>
      </c>
      <c r="W332" s="9" t="str">
        <f>IFERROR(VLOOKUP(CONCATENATE($A332,W$1),'Исх-фото'!$A$2:$F$4000,6,FALSE),"-")</f>
        <v>-</v>
      </c>
      <c r="X332" s="9" t="str">
        <f>IFERROR(VLOOKUP(CONCATENATE($A332,X$1),'Исх-фото'!$A$2:$F$4000,6,FALSE),"-")</f>
        <v>-</v>
      </c>
      <c r="Y332" s="9" t="str">
        <f>IFERROR(VLOOKUP(CONCATENATE($A332,Y$1),'Исх-фото'!$A$2:$F$4000,6,FALSE),"-")</f>
        <v>-</v>
      </c>
      <c r="Z332" s="9" t="str">
        <f>IFERROR(VLOOKUP(CONCATENATE($A332,Z$1),'Исх-фото'!$A$2:$F$4000,6,FALSE),"-")</f>
        <v>НЕТ</v>
      </c>
      <c r="AA332" s="9" t="str">
        <f>IFERROR(VLOOKUP(CONCATENATE($A332,AA$1),'Исх-фото'!$A$2:$F$4000,6,FALSE),"-")</f>
        <v>-</v>
      </c>
      <c r="AB332" s="9" t="str">
        <f>IFERROR(VLOOKUP(CONCATENATE($A332,AB$1),'Исх-фото'!$A$2:$F$4000,6,FALSE),"-")</f>
        <v>НЕТ</v>
      </c>
      <c r="AC332" s="9" t="str">
        <f>IFERROR(VLOOKUP(CONCATENATE($A332,AC$1),'Исх-фото'!$A$2:$F$4000,6,FALSE),"-")</f>
        <v>-</v>
      </c>
      <c r="AD332" s="9" t="str">
        <f>IFERROR(VLOOKUP(CONCATENATE($A332,AD$1),'Исх-фото'!$A$2:$F$4000,6,FALSE),"-")</f>
        <v>-</v>
      </c>
      <c r="AE332" s="9" t="str">
        <f>IFERROR(VLOOKUP(CONCATENATE($A332,AE$1),'Исх-фото'!$A$2:$F$4000,6,FALSE),"-")</f>
        <v>-</v>
      </c>
      <c r="AF332" s="9" t="str">
        <f>IFERROR(VLOOKUP(CONCATENATE($A332,AF$1),'Исх-фото'!$A$2:$F$4000,6,FALSE),"-")</f>
        <v>-</v>
      </c>
      <c r="AG332" s="9" t="str">
        <f>IFERROR(VLOOKUP(CONCATENATE($A332,AG$1),'Исх-фото'!$A$2:$F$4000,6,FALSE),"-")</f>
        <v>ДА</v>
      </c>
      <c r="AH332" s="9" t="str">
        <f>IFERROR(VLOOKUP(CONCATENATE($A332,AH$1),'Исх-фото'!$A$2:$F$4000,6,FALSE),"-")</f>
        <v>-</v>
      </c>
      <c r="AI332" s="9" t="str">
        <f>IFERROR(VLOOKUP(CONCATENATE($A332,AI$1),'Исх-фото'!$A$2:$F$4000,6,FALSE),"-")</f>
        <v>НЕТ</v>
      </c>
      <c r="AJ332" s="9" t="str">
        <f>IFERROR(VLOOKUP(CONCATENATE($A332,AJ$1),'Исх-фото'!$A$2:$F$4000,6,FALSE),"-")</f>
        <v>НЕТ</v>
      </c>
      <c r="AK332" s="9" t="str">
        <f>IFERROR(VLOOKUP(CONCATENATE($A332,AK$1),'Исх-фото'!$A$2:$F$4000,6,FALSE),"-")</f>
        <v>-</v>
      </c>
      <c r="AL332" s="9" t="str">
        <f>IFERROR(VLOOKUP(CONCATENATE($A332,AL$1),'Исх-фото'!$A$2:$F$4000,6,FALSE),"-")</f>
        <v>-</v>
      </c>
      <c r="AM332" s="9" t="str">
        <f>IFERROR(VLOOKUP(CONCATENATE($A332,AM$1),'Исх-фото'!$A$2:$F$4000,6,FALSE),"-")</f>
        <v>ДА</v>
      </c>
      <c r="AN332" s="9" t="str">
        <f>IFERROR(VLOOKUP(CONCATENATE($A332,AN$1),'Исх-фото'!$A$2:$F$4000,6,FALSE),"-")</f>
        <v>ДА</v>
      </c>
      <c r="AO332" s="9" t="str">
        <f>IFERROR(VLOOKUP(CONCATENATE($A332,AO$1),'Исх-фото'!$A$2:$F$4000,6,FALSE),"-")</f>
        <v>-</v>
      </c>
      <c r="AP332" s="9" t="str">
        <f>IFERROR(VLOOKUP(CONCATENATE($A332,AP$1),'Исх-фото'!$A$2:$F$4000,6,FALSE),"-")</f>
        <v>НЕТ</v>
      </c>
      <c r="AQ332" s="9" t="str">
        <f>IFERROR(VLOOKUP(CONCATENATE($A332,AQ$1),'Исх-фото'!$A$2:$F$4000,6,FALSE),"-")</f>
        <v>-</v>
      </c>
      <c r="AR332" s="9" t="str">
        <f>IFERROR(VLOOKUP(CONCATENATE($A332,AR$1),'Исх-фото'!$A$2:$F$4000,6,FALSE),"-")</f>
        <v>-</v>
      </c>
      <c r="AS332" s="9" t="str">
        <f>IFERROR(VLOOKUP(CONCATENATE($A332,AS$1),'Исх-фото'!$A$2:$F$4000,6,FALSE),"-")</f>
        <v>ДА</v>
      </c>
      <c r="AT332" s="9" t="str">
        <f>IFERROR(VLOOKUP(CONCATENATE($A332,AT$1),'Исх-фото'!$A$2:$F$4000,6,FALSE),"-")</f>
        <v>-</v>
      </c>
      <c r="AU332" s="9" t="str">
        <f>IFERROR(VLOOKUP(CONCATENATE($A332,AU$1),'Исх-фото'!$A$2:$F$4000,6,FALSE),"-")</f>
        <v>-</v>
      </c>
      <c r="AV332" s="9" t="str">
        <f>IFERROR(VLOOKUP(CONCATENATE($A332,AV$1),'Исх-фото'!$A$2:$F$4000,6,FALSE),"-")</f>
        <v>-</v>
      </c>
      <c r="AW332" s="9" t="str">
        <f>IFERROR(VLOOKUP(CONCATENATE($A332,AW$1),'Исх-фото'!$A$2:$F$4000,6,FALSE),"-")</f>
        <v>-</v>
      </c>
      <c r="AX332" s="9" t="str">
        <f>IFERROR(VLOOKUP(CONCATENATE($A332,AX$1),'Исх-фото'!$A$2:$F$4000,6,FALSE),"-")</f>
        <v>-</v>
      </c>
      <c r="AY332" s="9" t="str">
        <f>IFERROR(VLOOKUP(CONCATENATE($A332,AY$1),'Исх-фото'!$A$2:$F$4000,6,FALSE),"-")</f>
        <v>-</v>
      </c>
      <c r="AZ332" s="9" t="str">
        <f>IFERROR(VLOOKUP(CONCATENATE($A332,AZ$1),'Исх-фото'!$A$2:$F$4000,6,FALSE),"-")</f>
        <v>ДА</v>
      </c>
      <c r="BA332" s="9" t="str">
        <f>IFERROR(VLOOKUP(CONCATENATE($A332,BA$1),'Исх-фото'!$A$2:$F$4000,6,FALSE),"-")</f>
        <v>-</v>
      </c>
      <c r="BB332" s="9" t="str">
        <f>IFERROR(VLOOKUP(CONCATENATE($A332,BB$1),'Исх-фото'!$A$2:$F$4000,6,FALSE),"-")</f>
        <v>НЕТ</v>
      </c>
      <c r="BC332" s="9" t="str">
        <f>IFERROR(VLOOKUP(CONCATENATE($A332,BC$1),'Исх-фото'!$A$2:$F$4000,6,FALSE),"-")</f>
        <v>НЕТ</v>
      </c>
      <c r="BD332" s="9" t="str">
        <f>IFERROR(VLOOKUP(CONCATENATE($A332,BD$1),'Исх-фото'!$A$2:$F$4000,6,FALSE),"-")</f>
        <v>-</v>
      </c>
      <c r="BE332" s="9" t="str">
        <f>IFERROR(VLOOKUP(CONCATENATE($A332,BE$1),'Исх-фото'!$A$2:$F$4000,6,FALSE),"-")</f>
        <v>НЕТ</v>
      </c>
      <c r="BF332" s="9" t="str">
        <f>IFERROR(VLOOKUP(CONCATENATE($A332,BF$1),'Исх-фото'!$A$2:$F$4000,6,FALSE),"-")</f>
        <v>-</v>
      </c>
      <c r="BG332" s="9" t="str">
        <f>IFERROR(VLOOKUP(CONCATENATE($A332,BG$1),'Исх-фото'!$A$2:$F$4000,6,FALSE),"-")</f>
        <v>-</v>
      </c>
      <c r="BH332" s="9" t="str">
        <f>IFERROR(VLOOKUP(CONCATENATE($A332,BH$1),'Исх-фото'!$A$2:$F$4000,6,FALSE),"-")</f>
        <v>-</v>
      </c>
      <c r="BI332" s="9" t="str">
        <f>IFERROR(VLOOKUP(CONCATENATE($A332,BI$1),'Исх-фото'!$A$2:$F$4000,6,FALSE),"-")</f>
        <v>-</v>
      </c>
      <c r="BJ332" s="37"/>
      <c r="BK332" s="42"/>
      <c r="BR332" s="25"/>
      <c r="BS332" s="25"/>
      <c r="BV332" s="25"/>
      <c r="BW332" s="25"/>
      <c r="BX332" s="25"/>
    </row>
    <row r="333" spans="1:76">
      <c r="A333" s="38">
        <f t="shared" si="44"/>
        <v>134</v>
      </c>
      <c r="B333" s="36">
        <f t="shared" si="43"/>
        <v>63</v>
      </c>
      <c r="C333" s="36">
        <f t="shared" si="43"/>
        <v>3</v>
      </c>
      <c r="D333" s="9" t="str">
        <f>IFERROR(VLOOKUP(CONCATENATE($A333,D$1),'Исх-фото'!$A$2:$F$4000,6,FALSE),"-")</f>
        <v>НЕТ</v>
      </c>
      <c r="E333" s="9" t="str">
        <f>IFERROR(VLOOKUP(CONCATENATE($A333,E$1),'Исх-фото'!$A$2:$F$4000,6,FALSE),"-")</f>
        <v>-</v>
      </c>
      <c r="F333" s="9" t="str">
        <f>IFERROR(VLOOKUP(CONCATENATE($A333,F$1),'Исх-фото'!$A$2:$F$4000,6,FALSE),"-")</f>
        <v>-</v>
      </c>
      <c r="G333" s="9" t="str">
        <f>IFERROR(VLOOKUP(CONCATENATE($A333,G$1),'Исх-фото'!$A$2:$F$4000,6,FALSE),"-")</f>
        <v>-</v>
      </c>
      <c r="H333" s="9" t="str">
        <f>IFERROR(VLOOKUP(CONCATENATE($A333,H$1),'Исх-фото'!$A$2:$F$4000,6,FALSE),"-")</f>
        <v>-</v>
      </c>
      <c r="I333" s="9" t="str">
        <f>IFERROR(VLOOKUP(CONCATENATE($A333,I$1),'Исх-фото'!$A$2:$F$4000,6,FALSE),"-")</f>
        <v>-</v>
      </c>
      <c r="J333" s="9" t="str">
        <f>IFERROR(VLOOKUP(CONCATENATE($A333,J$1),'Исх-фото'!$A$2:$F$4000,6,FALSE),"-")</f>
        <v>-</v>
      </c>
      <c r="K333" s="9" t="str">
        <f>IFERROR(VLOOKUP(CONCATENATE($A333,K$1),'Исх-фото'!$A$2:$F$4000,6,FALSE),"-")</f>
        <v>-</v>
      </c>
      <c r="L333" s="9" t="str">
        <f>IFERROR(VLOOKUP(CONCATENATE($A333,L$1),'Исх-фото'!$A$2:$F$4000,6,FALSE),"-")</f>
        <v>-</v>
      </c>
      <c r="M333" s="9" t="str">
        <f>IFERROR(VLOOKUP(CONCATENATE($A333,M$1),'Исх-фото'!$A$2:$F$4000,6,FALSE),"-")</f>
        <v>-</v>
      </c>
      <c r="N333" s="9" t="str">
        <f>IFERROR(VLOOKUP(CONCATENATE($A333,N$1),'Исх-фото'!$A$2:$F$4000,6,FALSE),"-")</f>
        <v>-</v>
      </c>
      <c r="O333" s="9" t="str">
        <f>IFERROR(VLOOKUP(CONCATENATE($A333,O$1),'Исх-фото'!$A$2:$F$4000,6,FALSE),"-")</f>
        <v>-</v>
      </c>
      <c r="P333" s="9" t="str">
        <f>IFERROR(VLOOKUP(CONCATENATE($A333,P$1),'Исх-фото'!$A$2:$F$4000,6,FALSE),"-")</f>
        <v>-</v>
      </c>
      <c r="Q333" s="9" t="str">
        <f>IFERROR(VLOOKUP(CONCATENATE($A333,Q$1),'Исх-фото'!$A$2:$F$4000,6,FALSE),"-")</f>
        <v>НЕТ</v>
      </c>
      <c r="R333" s="9" t="str">
        <f>IFERROR(VLOOKUP(CONCATENATE($A333,R$1),'Исх-фото'!$A$2:$F$4000,6,FALSE),"-")</f>
        <v>-</v>
      </c>
      <c r="S333" s="9" t="str">
        <f>IFERROR(VLOOKUP(CONCATENATE($A333,S$1),'Исх-фото'!$A$2:$F$4000,6,FALSE),"-")</f>
        <v>НЕТ</v>
      </c>
      <c r="T333" s="9" t="str">
        <f>IFERROR(VLOOKUP(CONCATENATE($A333,T$1),'Исх-фото'!$A$2:$F$4000,6,FALSE),"-")</f>
        <v>НЕТ</v>
      </c>
      <c r="U333" s="9" t="str">
        <f>IFERROR(VLOOKUP(CONCATENATE($A333,U$1),'Исх-фото'!$A$2:$F$4000,6,FALSE),"-")</f>
        <v>-</v>
      </c>
      <c r="V333" s="9" t="str">
        <f>IFERROR(VLOOKUP(CONCATENATE($A333,V$1),'Исх-фото'!$A$2:$F$4000,6,FALSE),"-")</f>
        <v>-</v>
      </c>
      <c r="W333" s="9" t="str">
        <f>IFERROR(VLOOKUP(CONCATENATE($A333,W$1),'Исх-фото'!$A$2:$F$4000,6,FALSE),"-")</f>
        <v>-</v>
      </c>
      <c r="X333" s="9" t="str">
        <f>IFERROR(VLOOKUP(CONCATENATE($A333,X$1),'Исх-фото'!$A$2:$F$4000,6,FALSE),"-")</f>
        <v>-</v>
      </c>
      <c r="Y333" s="9" t="str">
        <f>IFERROR(VLOOKUP(CONCATENATE($A333,Y$1),'Исх-фото'!$A$2:$F$4000,6,FALSE),"-")</f>
        <v>-</v>
      </c>
      <c r="Z333" s="9" t="str">
        <f>IFERROR(VLOOKUP(CONCATENATE($A333,Z$1),'Исх-фото'!$A$2:$F$4000,6,FALSE),"-")</f>
        <v>НЕТ</v>
      </c>
      <c r="AA333" s="9" t="str">
        <f>IFERROR(VLOOKUP(CONCATENATE($A333,AA$1),'Исх-фото'!$A$2:$F$4000,6,FALSE),"-")</f>
        <v>-</v>
      </c>
      <c r="AB333" s="9" t="str">
        <f>IFERROR(VLOOKUP(CONCATENATE($A333,AB$1),'Исх-фото'!$A$2:$F$4000,6,FALSE),"-")</f>
        <v>-</v>
      </c>
      <c r="AC333" s="9" t="str">
        <f>IFERROR(VLOOKUP(CONCATENATE($A333,AC$1),'Исх-фото'!$A$2:$F$4000,6,FALSE),"-")</f>
        <v>-</v>
      </c>
      <c r="AD333" s="9" t="str">
        <f>IFERROR(VLOOKUP(CONCATENATE($A333,AD$1),'Исх-фото'!$A$2:$F$4000,6,FALSE),"-")</f>
        <v>-</v>
      </c>
      <c r="AE333" s="9" t="str">
        <f>IFERROR(VLOOKUP(CONCATENATE($A333,AE$1),'Исх-фото'!$A$2:$F$4000,6,FALSE),"-")</f>
        <v>-</v>
      </c>
      <c r="AF333" s="9" t="str">
        <f>IFERROR(VLOOKUP(CONCATENATE($A333,AF$1),'Исх-фото'!$A$2:$F$4000,6,FALSE),"-")</f>
        <v>-</v>
      </c>
      <c r="AG333" s="9" t="str">
        <f>IFERROR(VLOOKUP(CONCATENATE($A333,AG$1),'Исх-фото'!$A$2:$F$4000,6,FALSE),"-")</f>
        <v>ДА</v>
      </c>
      <c r="AH333" s="9" t="str">
        <f>IFERROR(VLOOKUP(CONCATENATE($A333,AH$1),'Исх-фото'!$A$2:$F$4000,6,FALSE),"-")</f>
        <v>-</v>
      </c>
      <c r="AI333" s="9" t="str">
        <f>IFERROR(VLOOKUP(CONCATENATE($A333,AI$1),'Исх-фото'!$A$2:$F$4000,6,FALSE),"-")</f>
        <v>-</v>
      </c>
      <c r="AJ333" s="9" t="str">
        <f>IFERROR(VLOOKUP(CONCATENATE($A333,AJ$1),'Исх-фото'!$A$2:$F$4000,6,FALSE),"-")</f>
        <v>НЕТ</v>
      </c>
      <c r="AK333" s="9" t="str">
        <f>IFERROR(VLOOKUP(CONCATENATE($A333,AK$1),'Исх-фото'!$A$2:$F$4000,6,FALSE),"-")</f>
        <v>-</v>
      </c>
      <c r="AL333" s="9" t="str">
        <f>IFERROR(VLOOKUP(CONCATENATE($A333,AL$1),'Исх-фото'!$A$2:$F$4000,6,FALSE),"-")</f>
        <v>-</v>
      </c>
      <c r="AM333" s="9" t="str">
        <f>IFERROR(VLOOKUP(CONCATENATE($A333,AM$1),'Исх-фото'!$A$2:$F$4000,6,FALSE),"-")</f>
        <v>ДА</v>
      </c>
      <c r="AN333" s="9" t="str">
        <f>IFERROR(VLOOKUP(CONCATENATE($A333,AN$1),'Исх-фото'!$A$2:$F$4000,6,FALSE),"-")</f>
        <v>ДА</v>
      </c>
      <c r="AO333" s="9" t="str">
        <f>IFERROR(VLOOKUP(CONCATENATE($A333,AO$1),'Исх-фото'!$A$2:$F$4000,6,FALSE),"-")</f>
        <v>-</v>
      </c>
      <c r="AP333" s="9" t="str">
        <f>IFERROR(VLOOKUP(CONCATENATE($A333,AP$1),'Исх-фото'!$A$2:$F$4000,6,FALSE),"-")</f>
        <v>НЕТ</v>
      </c>
      <c r="AQ333" s="9" t="str">
        <f>IFERROR(VLOOKUP(CONCATENATE($A333,AQ$1),'Исх-фото'!$A$2:$F$4000,6,FALSE),"-")</f>
        <v>-</v>
      </c>
      <c r="AR333" s="9" t="str">
        <f>IFERROR(VLOOKUP(CONCATENATE($A333,AR$1),'Исх-фото'!$A$2:$F$4000,6,FALSE),"-")</f>
        <v>-</v>
      </c>
      <c r="AS333" s="9" t="str">
        <f>IFERROR(VLOOKUP(CONCATENATE($A333,AS$1),'Исх-фото'!$A$2:$F$4000,6,FALSE),"-")</f>
        <v>ДА</v>
      </c>
      <c r="AT333" s="9" t="str">
        <f>IFERROR(VLOOKUP(CONCATENATE($A333,AT$1),'Исх-фото'!$A$2:$F$4000,6,FALSE),"-")</f>
        <v>-</v>
      </c>
      <c r="AU333" s="9" t="str">
        <f>IFERROR(VLOOKUP(CONCATENATE($A333,AU$1),'Исх-фото'!$A$2:$F$4000,6,FALSE),"-")</f>
        <v>-</v>
      </c>
      <c r="AV333" s="9" t="str">
        <f>IFERROR(VLOOKUP(CONCATENATE($A333,AV$1),'Исх-фото'!$A$2:$F$4000,6,FALSE),"-")</f>
        <v>-</v>
      </c>
      <c r="AW333" s="9" t="str">
        <f>IFERROR(VLOOKUP(CONCATENATE($A333,AW$1),'Исх-фото'!$A$2:$F$4000,6,FALSE),"-")</f>
        <v>-</v>
      </c>
      <c r="AX333" s="9" t="str">
        <f>IFERROR(VLOOKUP(CONCATENATE($A333,AX$1),'Исх-фото'!$A$2:$F$4000,6,FALSE),"-")</f>
        <v>-</v>
      </c>
      <c r="AY333" s="9" t="str">
        <f>IFERROR(VLOOKUP(CONCATENATE($A333,AY$1),'Исх-фото'!$A$2:$F$4000,6,FALSE),"-")</f>
        <v>-</v>
      </c>
      <c r="AZ333" s="9" t="str">
        <f>IFERROR(VLOOKUP(CONCATENATE($A333,AZ$1),'Исх-фото'!$A$2:$F$4000,6,FALSE),"-")</f>
        <v>-</v>
      </c>
      <c r="BA333" s="9" t="str">
        <f>IFERROR(VLOOKUP(CONCATENATE($A333,BA$1),'Исх-фото'!$A$2:$F$4000,6,FALSE),"-")</f>
        <v>-</v>
      </c>
      <c r="BB333" s="9" t="str">
        <f>IFERROR(VLOOKUP(CONCATENATE($A333,BB$1),'Исх-фото'!$A$2:$F$4000,6,FALSE),"-")</f>
        <v>НЕТ</v>
      </c>
      <c r="BC333" s="9" t="str">
        <f>IFERROR(VLOOKUP(CONCATENATE($A333,BC$1),'Исх-фото'!$A$2:$F$4000,6,FALSE),"-")</f>
        <v>НЕТ</v>
      </c>
      <c r="BD333" s="9" t="str">
        <f>IFERROR(VLOOKUP(CONCATENATE($A333,BD$1),'Исх-фото'!$A$2:$F$4000,6,FALSE),"-")</f>
        <v>-</v>
      </c>
      <c r="BE333" s="9" t="str">
        <f>IFERROR(VLOOKUP(CONCATENATE($A333,BE$1),'Исх-фото'!$A$2:$F$4000,6,FALSE),"-")</f>
        <v>НЕТ</v>
      </c>
      <c r="BF333" s="9" t="str">
        <f>IFERROR(VLOOKUP(CONCATENATE($A333,BF$1),'Исх-фото'!$A$2:$F$4000,6,FALSE),"-")</f>
        <v>НЕТ</v>
      </c>
      <c r="BG333" s="9" t="str">
        <f>IFERROR(VLOOKUP(CONCATENATE($A333,BG$1),'Исх-фото'!$A$2:$F$4000,6,FALSE),"-")</f>
        <v>-</v>
      </c>
      <c r="BH333" s="9" t="str">
        <f>IFERROR(VLOOKUP(CONCATENATE($A333,BH$1),'Исх-фото'!$A$2:$F$4000,6,FALSE),"-")</f>
        <v>-</v>
      </c>
      <c r="BI333" s="9" t="str">
        <f>IFERROR(VLOOKUP(CONCATENATE($A333,BI$1),'Исх-фото'!$A$2:$F$4000,6,FALSE),"-")</f>
        <v>-</v>
      </c>
      <c r="BJ333" s="37"/>
      <c r="BK333" s="42"/>
      <c r="BR333" s="25"/>
      <c r="BS333" s="25"/>
      <c r="BV333" s="25"/>
      <c r="BW333" s="25"/>
      <c r="BX333" s="25"/>
    </row>
    <row r="334" spans="1:76">
      <c r="A334" s="38">
        <f t="shared" si="44"/>
        <v>135</v>
      </c>
      <c r="B334" s="36">
        <f t="shared" si="43"/>
        <v>64</v>
      </c>
      <c r="C334" s="36">
        <f t="shared" si="43"/>
        <v>1</v>
      </c>
      <c r="D334" s="9" t="str">
        <f>IFERROR(VLOOKUP(CONCATENATE($A334,D$1),'Исх-фото'!$A$2:$F$4000,6,FALSE),"-")</f>
        <v>НЕТ</v>
      </c>
      <c r="E334" s="9" t="str">
        <f>IFERROR(VLOOKUP(CONCATENATE($A334,E$1),'Исх-фото'!$A$2:$F$4000,6,FALSE),"-")</f>
        <v>-</v>
      </c>
      <c r="F334" s="9" t="str">
        <f>IFERROR(VLOOKUP(CONCATENATE($A334,F$1),'Исх-фото'!$A$2:$F$4000,6,FALSE),"-")</f>
        <v>-</v>
      </c>
      <c r="G334" s="9" t="str">
        <f>IFERROR(VLOOKUP(CONCATENATE($A334,G$1),'Исх-фото'!$A$2:$F$4000,6,FALSE),"-")</f>
        <v>ДА</v>
      </c>
      <c r="H334" s="9" t="str">
        <f>IFERROR(VLOOKUP(CONCATENATE($A334,H$1),'Исх-фото'!$A$2:$F$4000,6,FALSE),"-")</f>
        <v>-</v>
      </c>
      <c r="I334" s="9" t="str">
        <f>IFERROR(VLOOKUP(CONCATENATE($A334,I$1),'Исх-фото'!$A$2:$F$4000,6,FALSE),"-")</f>
        <v>-</v>
      </c>
      <c r="J334" s="9" t="str">
        <f>IFERROR(VLOOKUP(CONCATENATE($A334,J$1),'Исх-фото'!$A$2:$F$4000,6,FALSE),"-")</f>
        <v>-</v>
      </c>
      <c r="K334" s="9" t="str">
        <f>IFERROR(VLOOKUP(CONCATENATE($A334,K$1),'Исх-фото'!$A$2:$F$4000,6,FALSE),"-")</f>
        <v>НЕТ</v>
      </c>
      <c r="L334" s="9" t="str">
        <f>IFERROR(VLOOKUP(CONCATENATE($A334,L$1),'Исх-фото'!$A$2:$F$4000,6,FALSE),"-")</f>
        <v>-</v>
      </c>
      <c r="M334" s="9" t="str">
        <f>IFERROR(VLOOKUP(CONCATENATE($A334,M$1),'Исх-фото'!$A$2:$F$4000,6,FALSE),"-")</f>
        <v>ДА</v>
      </c>
      <c r="N334" s="9" t="str">
        <f>IFERROR(VLOOKUP(CONCATENATE($A334,N$1),'Исх-фото'!$A$2:$F$4000,6,FALSE),"-")</f>
        <v>-</v>
      </c>
      <c r="O334" s="9" t="str">
        <f>IFERROR(VLOOKUP(CONCATENATE($A334,O$1),'Исх-фото'!$A$2:$F$4000,6,FALSE),"-")</f>
        <v>-</v>
      </c>
      <c r="P334" s="9" t="str">
        <f>IFERROR(VLOOKUP(CONCATENATE($A334,P$1),'Исх-фото'!$A$2:$F$4000,6,FALSE),"-")</f>
        <v>-</v>
      </c>
      <c r="Q334" s="9" t="str">
        <f>IFERROR(VLOOKUP(CONCATENATE($A334,Q$1),'Исх-фото'!$A$2:$F$4000,6,FALSE),"-")</f>
        <v>НЕТ</v>
      </c>
      <c r="R334" s="9" t="str">
        <f>IFERROR(VLOOKUP(CONCATENATE($A334,R$1),'Исх-фото'!$A$2:$F$4000,6,FALSE),"-")</f>
        <v>-</v>
      </c>
      <c r="S334" s="9" t="str">
        <f>IFERROR(VLOOKUP(CONCATENATE($A334,S$1),'Исх-фото'!$A$2:$F$4000,6,FALSE),"-")</f>
        <v>НЕТ</v>
      </c>
      <c r="T334" s="9" t="str">
        <f>IFERROR(VLOOKUP(CONCATENATE($A334,T$1),'Исх-фото'!$A$2:$F$4000,6,FALSE),"-")</f>
        <v>НЕТ</v>
      </c>
      <c r="U334" s="9" t="str">
        <f>IFERROR(VLOOKUP(CONCATENATE($A334,U$1),'Исх-фото'!$A$2:$F$4000,6,FALSE),"-")</f>
        <v>ДА</v>
      </c>
      <c r="V334" s="9" t="str">
        <f>IFERROR(VLOOKUP(CONCATENATE($A334,V$1),'Исх-фото'!$A$2:$F$4000,6,FALSE),"-")</f>
        <v>-</v>
      </c>
      <c r="W334" s="9" t="str">
        <f>IFERROR(VLOOKUP(CONCATENATE($A334,W$1),'Исх-фото'!$A$2:$F$4000,6,FALSE),"-")</f>
        <v>-</v>
      </c>
      <c r="X334" s="9" t="str">
        <f>IFERROR(VLOOKUP(CONCATENATE($A334,X$1),'Исх-фото'!$A$2:$F$4000,6,FALSE),"-")</f>
        <v>-</v>
      </c>
      <c r="Y334" s="9" t="str">
        <f>IFERROR(VLOOKUP(CONCATENATE($A334,Y$1),'Исх-фото'!$A$2:$F$4000,6,FALSE),"-")</f>
        <v>-</v>
      </c>
      <c r="Z334" s="9" t="str">
        <f>IFERROR(VLOOKUP(CONCATENATE($A334,Z$1),'Исх-фото'!$A$2:$F$4000,6,FALSE),"-")</f>
        <v>НЕТ</v>
      </c>
      <c r="AA334" s="9" t="str">
        <f>IFERROR(VLOOKUP(CONCATENATE($A334,AA$1),'Исх-фото'!$A$2:$F$4000,6,FALSE),"-")</f>
        <v>-</v>
      </c>
      <c r="AB334" s="9" t="str">
        <f>IFERROR(VLOOKUP(CONCATENATE($A334,AB$1),'Исх-фото'!$A$2:$F$4000,6,FALSE),"-")</f>
        <v>-</v>
      </c>
      <c r="AC334" s="9" t="str">
        <f>IFERROR(VLOOKUP(CONCATENATE($A334,AC$1),'Исх-фото'!$A$2:$F$4000,6,FALSE),"-")</f>
        <v>-</v>
      </c>
      <c r="AD334" s="9" t="str">
        <f>IFERROR(VLOOKUP(CONCATENATE($A334,AD$1),'Исх-фото'!$A$2:$F$4000,6,FALSE),"-")</f>
        <v>-</v>
      </c>
      <c r="AE334" s="9" t="str">
        <f>IFERROR(VLOOKUP(CONCATENATE($A334,AE$1),'Исх-фото'!$A$2:$F$4000,6,FALSE),"-")</f>
        <v>-</v>
      </c>
      <c r="AF334" s="9" t="str">
        <f>IFERROR(VLOOKUP(CONCATENATE($A334,AF$1),'Исх-фото'!$A$2:$F$4000,6,FALSE),"-")</f>
        <v>-</v>
      </c>
      <c r="AG334" s="9" t="str">
        <f>IFERROR(VLOOKUP(CONCATENATE($A334,AG$1),'Исх-фото'!$A$2:$F$4000,6,FALSE),"-")</f>
        <v>ДА</v>
      </c>
      <c r="AH334" s="9" t="str">
        <f>IFERROR(VLOOKUP(CONCATENATE($A334,AH$1),'Исх-фото'!$A$2:$F$4000,6,FALSE),"-")</f>
        <v>-</v>
      </c>
      <c r="AI334" s="9" t="str">
        <f>IFERROR(VLOOKUP(CONCATENATE($A334,AI$1),'Исх-фото'!$A$2:$F$4000,6,FALSE),"-")</f>
        <v>НЕТ</v>
      </c>
      <c r="AJ334" s="9" t="str">
        <f>IFERROR(VLOOKUP(CONCATENATE($A334,AJ$1),'Исх-фото'!$A$2:$F$4000,6,FALSE),"-")</f>
        <v>НЕТ</v>
      </c>
      <c r="AK334" s="9" t="str">
        <f>IFERROR(VLOOKUP(CONCATENATE($A334,AK$1),'Исх-фото'!$A$2:$F$4000,6,FALSE),"-")</f>
        <v>НЕТ</v>
      </c>
      <c r="AL334" s="9" t="str">
        <f>IFERROR(VLOOKUP(CONCATENATE($A334,AL$1),'Исх-фото'!$A$2:$F$4000,6,FALSE),"-")</f>
        <v>НЕТ</v>
      </c>
      <c r="AM334" s="9" t="str">
        <f>IFERROR(VLOOKUP(CONCATENATE($A334,AM$1),'Исх-фото'!$A$2:$F$4000,6,FALSE),"-")</f>
        <v>ДА</v>
      </c>
      <c r="AN334" s="9" t="str">
        <f>IFERROR(VLOOKUP(CONCATENATE($A334,AN$1),'Исх-фото'!$A$2:$F$4000,6,FALSE),"-")</f>
        <v>ДА</v>
      </c>
      <c r="AO334" s="9" t="str">
        <f>IFERROR(VLOOKUP(CONCATENATE($A334,AO$1),'Исх-фото'!$A$2:$F$4000,6,FALSE),"-")</f>
        <v>НЕТ</v>
      </c>
      <c r="AP334" s="9" t="str">
        <f>IFERROR(VLOOKUP(CONCATENATE($A334,AP$1),'Исх-фото'!$A$2:$F$4000,6,FALSE),"-")</f>
        <v>НЕТ</v>
      </c>
      <c r="AQ334" s="9" t="str">
        <f>IFERROR(VLOOKUP(CONCATENATE($A334,AQ$1),'Исх-фото'!$A$2:$F$4000,6,FALSE),"-")</f>
        <v>-</v>
      </c>
      <c r="AR334" s="9" t="str">
        <f>IFERROR(VLOOKUP(CONCATENATE($A334,AR$1),'Исх-фото'!$A$2:$F$4000,6,FALSE),"-")</f>
        <v>-</v>
      </c>
      <c r="AS334" s="9" t="str">
        <f>IFERROR(VLOOKUP(CONCATENATE($A334,AS$1),'Исх-фото'!$A$2:$F$4000,6,FALSE),"-")</f>
        <v>ДА</v>
      </c>
      <c r="AT334" s="9" t="str">
        <f>IFERROR(VLOOKUP(CONCATENATE($A334,AT$1),'Исх-фото'!$A$2:$F$4000,6,FALSE),"-")</f>
        <v>-</v>
      </c>
      <c r="AU334" s="9" t="str">
        <f>IFERROR(VLOOKUP(CONCATENATE($A334,AU$1),'Исх-фото'!$A$2:$F$4000,6,FALSE),"-")</f>
        <v>-</v>
      </c>
      <c r="AV334" s="9" t="str">
        <f>IFERROR(VLOOKUP(CONCATENATE($A334,AV$1),'Исх-фото'!$A$2:$F$4000,6,FALSE),"-")</f>
        <v>-</v>
      </c>
      <c r="AW334" s="9" t="str">
        <f>IFERROR(VLOOKUP(CONCATENATE($A334,AW$1),'Исх-фото'!$A$2:$F$4000,6,FALSE),"-")</f>
        <v>НЕТ</v>
      </c>
      <c r="AX334" s="9" t="str">
        <f>IFERROR(VLOOKUP(CONCATENATE($A334,AX$1),'Исх-фото'!$A$2:$F$4000,6,FALSE),"-")</f>
        <v>-</v>
      </c>
      <c r="AY334" s="9" t="str">
        <f>IFERROR(VLOOKUP(CONCATENATE($A334,AY$1),'Исх-фото'!$A$2:$F$4000,6,FALSE),"-")</f>
        <v>-</v>
      </c>
      <c r="AZ334" s="9" t="str">
        <f>IFERROR(VLOOKUP(CONCATENATE($A334,AZ$1),'Исх-фото'!$A$2:$F$4000,6,FALSE),"-")</f>
        <v>-</v>
      </c>
      <c r="BA334" s="9" t="str">
        <f>IFERROR(VLOOKUP(CONCATENATE($A334,BA$1),'Исх-фото'!$A$2:$F$4000,6,FALSE),"-")</f>
        <v>-</v>
      </c>
      <c r="BB334" s="9" t="str">
        <f>IFERROR(VLOOKUP(CONCATENATE($A334,BB$1),'Исх-фото'!$A$2:$F$4000,6,FALSE),"-")</f>
        <v>НЕТ</v>
      </c>
      <c r="BC334" s="9" t="str">
        <f>IFERROR(VLOOKUP(CONCATENATE($A334,BC$1),'Исх-фото'!$A$2:$F$4000,6,FALSE),"-")</f>
        <v>ДА</v>
      </c>
      <c r="BD334" s="9" t="str">
        <f>IFERROR(VLOOKUP(CONCATENATE($A334,BD$1),'Исх-фото'!$A$2:$F$4000,6,FALSE),"-")</f>
        <v>-</v>
      </c>
      <c r="BE334" s="9" t="str">
        <f>IFERROR(VLOOKUP(CONCATENATE($A334,BE$1),'Исх-фото'!$A$2:$F$4000,6,FALSE),"-")</f>
        <v>НЕТ</v>
      </c>
      <c r="BF334" s="9" t="str">
        <f>IFERROR(VLOOKUP(CONCATENATE($A334,BF$1),'Исх-фото'!$A$2:$F$4000,6,FALSE),"-")</f>
        <v>ДА</v>
      </c>
      <c r="BG334" s="9" t="str">
        <f>IFERROR(VLOOKUP(CONCATENATE($A334,BG$1),'Исх-фото'!$A$2:$F$4000,6,FALSE),"-")</f>
        <v>-</v>
      </c>
      <c r="BH334" s="9" t="str">
        <f>IFERROR(VLOOKUP(CONCATENATE($A334,BH$1),'Исх-фото'!$A$2:$F$4000,6,FALSE),"-")</f>
        <v>-</v>
      </c>
      <c r="BI334" s="9" t="str">
        <f>IFERROR(VLOOKUP(CONCATENATE($A334,BI$1),'Исх-фото'!$A$2:$F$4000,6,FALSE),"-")</f>
        <v>-</v>
      </c>
      <c r="BJ334" s="37"/>
      <c r="BK334" s="42"/>
      <c r="BR334" s="25"/>
      <c r="BS334" s="25"/>
      <c r="BV334" s="25"/>
      <c r="BW334" s="25"/>
      <c r="BX334" s="25"/>
    </row>
    <row r="335" spans="1:76">
      <c r="A335" s="38">
        <f t="shared" si="44"/>
        <v>136</v>
      </c>
      <c r="B335" s="36">
        <f t="shared" si="43"/>
        <v>65</v>
      </c>
      <c r="C335" s="36">
        <f t="shared" si="43"/>
        <v>1</v>
      </c>
      <c r="D335" s="9" t="str">
        <f>IFERROR(VLOOKUP(CONCATENATE($A335,D$1),'Исх-фото'!$A$2:$F$4000,6,FALSE),"-")</f>
        <v>ДА</v>
      </c>
      <c r="E335" s="9" t="str">
        <f>IFERROR(VLOOKUP(CONCATENATE($A335,E$1),'Исх-фото'!$A$2:$F$4000,6,FALSE),"-")</f>
        <v>-</v>
      </c>
      <c r="F335" s="9" t="str">
        <f>IFERROR(VLOOKUP(CONCATENATE($A335,F$1),'Исх-фото'!$A$2:$F$4000,6,FALSE),"-")</f>
        <v>-</v>
      </c>
      <c r="G335" s="9" t="str">
        <f>IFERROR(VLOOKUP(CONCATENATE($A335,G$1),'Исх-фото'!$A$2:$F$4000,6,FALSE),"-")</f>
        <v>-</v>
      </c>
      <c r="H335" s="9" t="str">
        <f>IFERROR(VLOOKUP(CONCATENATE($A335,H$1),'Исх-фото'!$A$2:$F$4000,6,FALSE),"-")</f>
        <v>-</v>
      </c>
      <c r="I335" s="9" t="str">
        <f>IFERROR(VLOOKUP(CONCATENATE($A335,I$1),'Исх-фото'!$A$2:$F$4000,6,FALSE),"-")</f>
        <v>-</v>
      </c>
      <c r="J335" s="9" t="str">
        <f>IFERROR(VLOOKUP(CONCATENATE($A335,J$1),'Исх-фото'!$A$2:$F$4000,6,FALSE),"-")</f>
        <v>НЕТ</v>
      </c>
      <c r="K335" s="9" t="str">
        <f>IFERROR(VLOOKUP(CONCATENATE($A335,K$1),'Исх-фото'!$A$2:$F$4000,6,FALSE),"-")</f>
        <v>-</v>
      </c>
      <c r="L335" s="9" t="str">
        <f>IFERROR(VLOOKUP(CONCATENATE($A335,L$1),'Исх-фото'!$A$2:$F$4000,6,FALSE),"-")</f>
        <v>-</v>
      </c>
      <c r="M335" s="9" t="str">
        <f>IFERROR(VLOOKUP(CONCATENATE($A335,M$1),'Исх-фото'!$A$2:$F$4000,6,FALSE),"-")</f>
        <v>-</v>
      </c>
      <c r="N335" s="9" t="str">
        <f>IFERROR(VLOOKUP(CONCATENATE($A335,N$1),'Исх-фото'!$A$2:$F$4000,6,FALSE),"-")</f>
        <v>-</v>
      </c>
      <c r="O335" s="9" t="str">
        <f>IFERROR(VLOOKUP(CONCATENATE($A335,O$1),'Исх-фото'!$A$2:$F$4000,6,FALSE),"-")</f>
        <v>-</v>
      </c>
      <c r="P335" s="9" t="str">
        <f>IFERROR(VLOOKUP(CONCATENATE($A335,P$1),'Исх-фото'!$A$2:$F$4000,6,FALSE),"-")</f>
        <v>-</v>
      </c>
      <c r="Q335" s="9" t="str">
        <f>IFERROR(VLOOKUP(CONCATENATE($A335,Q$1),'Исх-фото'!$A$2:$F$4000,6,FALSE),"-")</f>
        <v>НЕТ</v>
      </c>
      <c r="R335" s="9" t="str">
        <f>IFERROR(VLOOKUP(CONCATENATE($A335,R$1),'Исх-фото'!$A$2:$F$4000,6,FALSE),"-")</f>
        <v>-</v>
      </c>
      <c r="S335" s="9" t="str">
        <f>IFERROR(VLOOKUP(CONCATENATE($A335,S$1),'Исх-фото'!$A$2:$F$4000,6,FALSE),"-")</f>
        <v>-</v>
      </c>
      <c r="T335" s="9" t="str">
        <f>IFERROR(VLOOKUP(CONCATENATE($A335,T$1),'Исх-фото'!$A$2:$F$4000,6,FALSE),"-")</f>
        <v>-</v>
      </c>
      <c r="U335" s="9" t="str">
        <f>IFERROR(VLOOKUP(CONCATENATE($A335,U$1),'Исх-фото'!$A$2:$F$4000,6,FALSE),"-")</f>
        <v>НЕТ</v>
      </c>
      <c r="V335" s="9" t="str">
        <f>IFERROR(VLOOKUP(CONCATENATE($A335,V$1),'Исх-фото'!$A$2:$F$4000,6,FALSE),"-")</f>
        <v>-</v>
      </c>
      <c r="W335" s="9" t="str">
        <f>IFERROR(VLOOKUP(CONCATENATE($A335,W$1),'Исх-фото'!$A$2:$F$4000,6,FALSE),"-")</f>
        <v>-</v>
      </c>
      <c r="X335" s="9" t="str">
        <f>IFERROR(VLOOKUP(CONCATENATE($A335,X$1),'Исх-фото'!$A$2:$F$4000,6,FALSE),"-")</f>
        <v>-</v>
      </c>
      <c r="Y335" s="9" t="str">
        <f>IFERROR(VLOOKUP(CONCATENATE($A335,Y$1),'Исх-фото'!$A$2:$F$4000,6,FALSE),"-")</f>
        <v>-</v>
      </c>
      <c r="Z335" s="9" t="str">
        <f>IFERROR(VLOOKUP(CONCATENATE($A335,Z$1),'Исх-фото'!$A$2:$F$4000,6,FALSE),"-")</f>
        <v>ДА</v>
      </c>
      <c r="AA335" s="9" t="str">
        <f>IFERROR(VLOOKUP(CONCATENATE($A335,AA$1),'Исх-фото'!$A$2:$F$4000,6,FALSE),"-")</f>
        <v>-</v>
      </c>
      <c r="AB335" s="9" t="str">
        <f>IFERROR(VLOOKUP(CONCATENATE($A335,AB$1),'Исх-фото'!$A$2:$F$4000,6,FALSE),"-")</f>
        <v>-</v>
      </c>
      <c r="AC335" s="9" t="str">
        <f>IFERROR(VLOOKUP(CONCATENATE($A335,AC$1),'Исх-фото'!$A$2:$F$4000,6,FALSE),"-")</f>
        <v>НЕТ</v>
      </c>
      <c r="AD335" s="9" t="str">
        <f>IFERROR(VLOOKUP(CONCATENATE($A335,AD$1),'Исх-фото'!$A$2:$F$4000,6,FALSE),"-")</f>
        <v>-</v>
      </c>
      <c r="AE335" s="9" t="str">
        <f>IFERROR(VLOOKUP(CONCATENATE($A335,AE$1),'Исх-фото'!$A$2:$F$4000,6,FALSE),"-")</f>
        <v>-</v>
      </c>
      <c r="AF335" s="9" t="str">
        <f>IFERROR(VLOOKUP(CONCATENATE($A335,AF$1),'Исх-фото'!$A$2:$F$4000,6,FALSE),"-")</f>
        <v>-</v>
      </c>
      <c r="AG335" s="9" t="str">
        <f>IFERROR(VLOOKUP(CONCATENATE($A335,AG$1),'Исх-фото'!$A$2:$F$4000,6,FALSE),"-")</f>
        <v>ДА</v>
      </c>
      <c r="AH335" s="9" t="str">
        <f>IFERROR(VLOOKUP(CONCATENATE($A335,AH$1),'Исх-фото'!$A$2:$F$4000,6,FALSE),"-")</f>
        <v>-</v>
      </c>
      <c r="AI335" s="9" t="str">
        <f>IFERROR(VLOOKUP(CONCATENATE($A335,AI$1),'Исх-фото'!$A$2:$F$4000,6,FALSE),"-")</f>
        <v>НЕТ</v>
      </c>
      <c r="AJ335" s="9" t="str">
        <f>IFERROR(VLOOKUP(CONCATENATE($A335,AJ$1),'Исх-фото'!$A$2:$F$4000,6,FALSE),"-")</f>
        <v>ДА</v>
      </c>
      <c r="AK335" s="9" t="str">
        <f>IFERROR(VLOOKUP(CONCATENATE($A335,AK$1),'Исх-фото'!$A$2:$F$4000,6,FALSE),"-")</f>
        <v>НЕТ</v>
      </c>
      <c r="AL335" s="9" t="str">
        <f>IFERROR(VLOOKUP(CONCATENATE($A335,AL$1),'Исх-фото'!$A$2:$F$4000,6,FALSE),"-")</f>
        <v>-</v>
      </c>
      <c r="AM335" s="9" t="str">
        <f>IFERROR(VLOOKUP(CONCATENATE($A335,AM$1),'Исх-фото'!$A$2:$F$4000,6,FALSE),"-")</f>
        <v>ДА</v>
      </c>
      <c r="AN335" s="9" t="str">
        <f>IFERROR(VLOOKUP(CONCATENATE($A335,AN$1),'Исх-фото'!$A$2:$F$4000,6,FALSE),"-")</f>
        <v>ДА</v>
      </c>
      <c r="AO335" s="9" t="str">
        <f>IFERROR(VLOOKUP(CONCATENATE($A335,AO$1),'Исх-фото'!$A$2:$F$4000,6,FALSE),"-")</f>
        <v>-</v>
      </c>
      <c r="AP335" s="9" t="str">
        <f>IFERROR(VLOOKUP(CONCATENATE($A335,AP$1),'Исх-фото'!$A$2:$F$4000,6,FALSE),"-")</f>
        <v>НЕТ</v>
      </c>
      <c r="AQ335" s="9" t="str">
        <f>IFERROR(VLOOKUP(CONCATENATE($A335,AQ$1),'Исх-фото'!$A$2:$F$4000,6,FALSE),"-")</f>
        <v>-</v>
      </c>
      <c r="AR335" s="9" t="str">
        <f>IFERROR(VLOOKUP(CONCATENATE($A335,AR$1),'Исх-фото'!$A$2:$F$4000,6,FALSE),"-")</f>
        <v>-</v>
      </c>
      <c r="AS335" s="9" t="str">
        <f>IFERROR(VLOOKUP(CONCATENATE($A335,AS$1),'Исх-фото'!$A$2:$F$4000,6,FALSE),"-")</f>
        <v>ДА</v>
      </c>
      <c r="AT335" s="9" t="str">
        <f>IFERROR(VLOOKUP(CONCATENATE($A335,AT$1),'Исх-фото'!$A$2:$F$4000,6,FALSE),"-")</f>
        <v>-</v>
      </c>
      <c r="AU335" s="9" t="str">
        <f>IFERROR(VLOOKUP(CONCATENATE($A335,AU$1),'Исх-фото'!$A$2:$F$4000,6,FALSE),"-")</f>
        <v>-</v>
      </c>
      <c r="AV335" s="9" t="str">
        <f>IFERROR(VLOOKUP(CONCATENATE($A335,AV$1),'Исх-фото'!$A$2:$F$4000,6,FALSE),"-")</f>
        <v>-</v>
      </c>
      <c r="AW335" s="9" t="str">
        <f>IFERROR(VLOOKUP(CONCATENATE($A335,AW$1),'Исх-фото'!$A$2:$F$4000,6,FALSE),"-")</f>
        <v>НЕТ</v>
      </c>
      <c r="AX335" s="9" t="str">
        <f>IFERROR(VLOOKUP(CONCATENATE($A335,AX$1),'Исх-фото'!$A$2:$F$4000,6,FALSE),"-")</f>
        <v>-</v>
      </c>
      <c r="AY335" s="9" t="str">
        <f>IFERROR(VLOOKUP(CONCATENATE($A335,AY$1),'Исх-фото'!$A$2:$F$4000,6,FALSE),"-")</f>
        <v>-</v>
      </c>
      <c r="AZ335" s="9" t="str">
        <f>IFERROR(VLOOKUP(CONCATENATE($A335,AZ$1),'Исх-фото'!$A$2:$F$4000,6,FALSE),"-")</f>
        <v>-</v>
      </c>
      <c r="BA335" s="9" t="str">
        <f>IFERROR(VLOOKUP(CONCATENATE($A335,BA$1),'Исх-фото'!$A$2:$F$4000,6,FALSE),"-")</f>
        <v>-</v>
      </c>
      <c r="BB335" s="9" t="str">
        <f>IFERROR(VLOOKUP(CONCATENATE($A335,BB$1),'Исх-фото'!$A$2:$F$4000,6,FALSE),"-")</f>
        <v>НЕТ</v>
      </c>
      <c r="BC335" s="9" t="str">
        <f>IFERROR(VLOOKUP(CONCATENATE($A335,BC$1),'Исх-фото'!$A$2:$F$4000,6,FALSE),"-")</f>
        <v>НЕТ</v>
      </c>
      <c r="BD335" s="9" t="str">
        <f>IFERROR(VLOOKUP(CONCATENATE($A335,BD$1),'Исх-фото'!$A$2:$F$4000,6,FALSE),"-")</f>
        <v>-</v>
      </c>
      <c r="BE335" s="9" t="str">
        <f>IFERROR(VLOOKUP(CONCATENATE($A335,BE$1),'Исх-фото'!$A$2:$F$4000,6,FALSE),"-")</f>
        <v>НЕТ</v>
      </c>
      <c r="BF335" s="9" t="str">
        <f>IFERROR(VLOOKUP(CONCATENATE($A335,BF$1),'Исх-фото'!$A$2:$F$4000,6,FALSE),"-")</f>
        <v>ДА</v>
      </c>
      <c r="BG335" s="9" t="str">
        <f>IFERROR(VLOOKUP(CONCATENATE($A335,BG$1),'Исх-фото'!$A$2:$F$4000,6,FALSE),"-")</f>
        <v>-</v>
      </c>
      <c r="BH335" s="9" t="str">
        <f>IFERROR(VLOOKUP(CONCATENATE($A335,BH$1),'Исх-фото'!$A$2:$F$4000,6,FALSE),"-")</f>
        <v>-</v>
      </c>
      <c r="BI335" s="9" t="str">
        <f>IFERROR(VLOOKUP(CONCATENATE($A335,BI$1),'Исх-фото'!$A$2:$F$4000,6,FALSE),"-")</f>
        <v>-</v>
      </c>
      <c r="BJ335" s="37"/>
      <c r="BK335" s="42"/>
      <c r="BR335" s="25"/>
      <c r="BS335" s="25"/>
      <c r="BV335" s="25"/>
      <c r="BW335" s="25"/>
      <c r="BX335" s="25"/>
    </row>
    <row r="336" spans="1:76">
      <c r="A336" s="38">
        <f t="shared" si="44"/>
        <v>137</v>
      </c>
      <c r="B336" s="36">
        <f t="shared" si="43"/>
        <v>65</v>
      </c>
      <c r="C336" s="36">
        <f t="shared" si="43"/>
        <v>2</v>
      </c>
      <c r="D336" s="9" t="str">
        <f>IFERROR(VLOOKUP(CONCATENATE($A336,D$1),'Исх-фото'!$A$2:$F$4000,6,FALSE),"-")</f>
        <v>НЕТ</v>
      </c>
      <c r="E336" s="9" t="str">
        <f>IFERROR(VLOOKUP(CONCATENATE($A336,E$1),'Исх-фото'!$A$2:$F$4000,6,FALSE),"-")</f>
        <v>-</v>
      </c>
      <c r="F336" s="9" t="str">
        <f>IFERROR(VLOOKUP(CONCATENATE($A336,F$1),'Исх-фото'!$A$2:$F$4000,6,FALSE),"-")</f>
        <v>ДА</v>
      </c>
      <c r="G336" s="9" t="str">
        <f>IFERROR(VLOOKUP(CONCATENATE($A336,G$1),'Исх-фото'!$A$2:$F$4000,6,FALSE),"-")</f>
        <v>ДА</v>
      </c>
      <c r="H336" s="9" t="str">
        <f>IFERROR(VLOOKUP(CONCATENATE($A336,H$1),'Исх-фото'!$A$2:$F$4000,6,FALSE),"-")</f>
        <v>-</v>
      </c>
      <c r="I336" s="9" t="str">
        <f>IFERROR(VLOOKUP(CONCATENATE($A336,I$1),'Исх-фото'!$A$2:$F$4000,6,FALSE),"-")</f>
        <v>-</v>
      </c>
      <c r="J336" s="9" t="str">
        <f>IFERROR(VLOOKUP(CONCATENATE($A336,J$1),'Исх-фото'!$A$2:$F$4000,6,FALSE),"-")</f>
        <v>-</v>
      </c>
      <c r="K336" s="9" t="str">
        <f>IFERROR(VLOOKUP(CONCATENATE($A336,K$1),'Исх-фото'!$A$2:$F$4000,6,FALSE),"-")</f>
        <v>-</v>
      </c>
      <c r="L336" s="9" t="str">
        <f>IFERROR(VLOOKUP(CONCATENATE($A336,L$1),'Исх-фото'!$A$2:$F$4000,6,FALSE),"-")</f>
        <v>-</v>
      </c>
      <c r="M336" s="9" t="str">
        <f>IFERROR(VLOOKUP(CONCATENATE($A336,M$1),'Исх-фото'!$A$2:$F$4000,6,FALSE),"-")</f>
        <v>-</v>
      </c>
      <c r="N336" s="9" t="str">
        <f>IFERROR(VLOOKUP(CONCATENATE($A336,N$1),'Исх-фото'!$A$2:$F$4000,6,FALSE),"-")</f>
        <v>-</v>
      </c>
      <c r="O336" s="9" t="str">
        <f>IFERROR(VLOOKUP(CONCATENATE($A336,O$1),'Исх-фото'!$A$2:$F$4000,6,FALSE),"-")</f>
        <v>-</v>
      </c>
      <c r="P336" s="9" t="str">
        <f>IFERROR(VLOOKUP(CONCATENATE($A336,P$1),'Исх-фото'!$A$2:$F$4000,6,FALSE),"-")</f>
        <v>-</v>
      </c>
      <c r="Q336" s="9" t="str">
        <f>IFERROR(VLOOKUP(CONCATENATE($A336,Q$1),'Исх-фото'!$A$2:$F$4000,6,FALSE),"-")</f>
        <v>НЕТ</v>
      </c>
      <c r="R336" s="9" t="str">
        <f>IFERROR(VLOOKUP(CONCATENATE($A336,R$1),'Исх-фото'!$A$2:$F$4000,6,FALSE),"-")</f>
        <v>-</v>
      </c>
      <c r="S336" s="9" t="str">
        <f>IFERROR(VLOOKUP(CONCATENATE($A336,S$1),'Исх-фото'!$A$2:$F$4000,6,FALSE),"-")</f>
        <v>-</v>
      </c>
      <c r="T336" s="9" t="str">
        <f>IFERROR(VLOOKUP(CONCATENATE($A336,T$1),'Исх-фото'!$A$2:$F$4000,6,FALSE),"-")</f>
        <v>-</v>
      </c>
      <c r="U336" s="9" t="str">
        <f>IFERROR(VLOOKUP(CONCATENATE($A336,U$1),'Исх-фото'!$A$2:$F$4000,6,FALSE),"-")</f>
        <v>ДА</v>
      </c>
      <c r="V336" s="9" t="str">
        <f>IFERROR(VLOOKUP(CONCATENATE($A336,V$1),'Исх-фото'!$A$2:$F$4000,6,FALSE),"-")</f>
        <v>-</v>
      </c>
      <c r="W336" s="9" t="str">
        <f>IFERROR(VLOOKUP(CONCATENATE($A336,W$1),'Исх-фото'!$A$2:$F$4000,6,FALSE),"-")</f>
        <v>-</v>
      </c>
      <c r="X336" s="9" t="str">
        <f>IFERROR(VLOOKUP(CONCATENATE($A336,X$1),'Исх-фото'!$A$2:$F$4000,6,FALSE),"-")</f>
        <v>-</v>
      </c>
      <c r="Y336" s="9" t="str">
        <f>IFERROR(VLOOKUP(CONCATENATE($A336,Y$1),'Исх-фото'!$A$2:$F$4000,6,FALSE),"-")</f>
        <v>-</v>
      </c>
      <c r="Z336" s="9" t="str">
        <f>IFERROR(VLOOKUP(CONCATENATE($A336,Z$1),'Исх-фото'!$A$2:$F$4000,6,FALSE),"-")</f>
        <v>ДА</v>
      </c>
      <c r="AA336" s="9" t="str">
        <f>IFERROR(VLOOKUP(CONCATENATE($A336,AA$1),'Исх-фото'!$A$2:$F$4000,6,FALSE),"-")</f>
        <v>-</v>
      </c>
      <c r="AB336" s="9" t="str">
        <f>IFERROR(VLOOKUP(CONCATENATE($A336,AB$1),'Исх-фото'!$A$2:$F$4000,6,FALSE),"-")</f>
        <v>-</v>
      </c>
      <c r="AC336" s="9" t="str">
        <f>IFERROR(VLOOKUP(CONCATENATE($A336,AC$1),'Исх-фото'!$A$2:$F$4000,6,FALSE),"-")</f>
        <v>НЕТ</v>
      </c>
      <c r="AD336" s="9" t="str">
        <f>IFERROR(VLOOKUP(CONCATENATE($A336,AD$1),'Исх-фото'!$A$2:$F$4000,6,FALSE),"-")</f>
        <v>-</v>
      </c>
      <c r="AE336" s="9" t="str">
        <f>IFERROR(VLOOKUP(CONCATENATE($A336,AE$1),'Исх-фото'!$A$2:$F$4000,6,FALSE),"-")</f>
        <v>-</v>
      </c>
      <c r="AF336" s="9" t="str">
        <f>IFERROR(VLOOKUP(CONCATENATE($A336,AF$1),'Исх-фото'!$A$2:$F$4000,6,FALSE),"-")</f>
        <v>-</v>
      </c>
      <c r="AG336" s="9" t="str">
        <f>IFERROR(VLOOKUP(CONCATENATE($A336,AG$1),'Исх-фото'!$A$2:$F$4000,6,FALSE),"-")</f>
        <v>ДА</v>
      </c>
      <c r="AH336" s="9" t="str">
        <f>IFERROR(VLOOKUP(CONCATENATE($A336,AH$1),'Исх-фото'!$A$2:$F$4000,6,FALSE),"-")</f>
        <v>-</v>
      </c>
      <c r="AI336" s="9" t="str">
        <f>IFERROR(VLOOKUP(CONCATENATE($A336,AI$1),'Исх-фото'!$A$2:$F$4000,6,FALSE),"-")</f>
        <v>-</v>
      </c>
      <c r="AJ336" s="9" t="str">
        <f>IFERROR(VLOOKUP(CONCATENATE($A336,AJ$1),'Исх-фото'!$A$2:$F$4000,6,FALSE),"-")</f>
        <v>ДА</v>
      </c>
      <c r="AK336" s="9" t="str">
        <f>IFERROR(VLOOKUP(CONCATENATE($A336,AK$1),'Исх-фото'!$A$2:$F$4000,6,FALSE),"-")</f>
        <v>-</v>
      </c>
      <c r="AL336" s="9" t="str">
        <f>IFERROR(VLOOKUP(CONCATENATE($A336,AL$1),'Исх-фото'!$A$2:$F$4000,6,FALSE),"-")</f>
        <v>-</v>
      </c>
      <c r="AM336" s="9" t="str">
        <f>IFERROR(VLOOKUP(CONCATENATE($A336,AM$1),'Исх-фото'!$A$2:$F$4000,6,FALSE),"-")</f>
        <v>ДА</v>
      </c>
      <c r="AN336" s="9" t="str">
        <f>IFERROR(VLOOKUP(CONCATENATE($A336,AN$1),'Исх-фото'!$A$2:$F$4000,6,FALSE),"-")</f>
        <v>ДА</v>
      </c>
      <c r="AO336" s="9" t="str">
        <f>IFERROR(VLOOKUP(CONCATENATE($A336,AO$1),'Исх-фото'!$A$2:$F$4000,6,FALSE),"-")</f>
        <v>НЕТ</v>
      </c>
      <c r="AP336" s="9" t="str">
        <f>IFERROR(VLOOKUP(CONCATENATE($A336,AP$1),'Исх-фото'!$A$2:$F$4000,6,FALSE),"-")</f>
        <v>НЕТ</v>
      </c>
      <c r="AQ336" s="9" t="str">
        <f>IFERROR(VLOOKUP(CONCATENATE($A336,AQ$1),'Исх-фото'!$A$2:$F$4000,6,FALSE),"-")</f>
        <v>-</v>
      </c>
      <c r="AR336" s="9" t="str">
        <f>IFERROR(VLOOKUP(CONCATENATE($A336,AR$1),'Исх-фото'!$A$2:$F$4000,6,FALSE),"-")</f>
        <v>-</v>
      </c>
      <c r="AS336" s="9" t="str">
        <f>IFERROR(VLOOKUP(CONCATENATE($A336,AS$1),'Исх-фото'!$A$2:$F$4000,6,FALSE),"-")</f>
        <v>ДА</v>
      </c>
      <c r="AT336" s="9" t="str">
        <f>IFERROR(VLOOKUP(CONCATENATE($A336,AT$1),'Исх-фото'!$A$2:$F$4000,6,FALSE),"-")</f>
        <v>-</v>
      </c>
      <c r="AU336" s="9" t="str">
        <f>IFERROR(VLOOKUP(CONCATENATE($A336,AU$1),'Исх-фото'!$A$2:$F$4000,6,FALSE),"-")</f>
        <v>-</v>
      </c>
      <c r="AV336" s="9" t="str">
        <f>IFERROR(VLOOKUP(CONCATENATE($A336,AV$1),'Исх-фото'!$A$2:$F$4000,6,FALSE),"-")</f>
        <v>-</v>
      </c>
      <c r="AW336" s="9" t="str">
        <f>IFERROR(VLOOKUP(CONCATENATE($A336,AW$1),'Исх-фото'!$A$2:$F$4000,6,FALSE),"-")</f>
        <v>НЕТ</v>
      </c>
      <c r="AX336" s="9" t="str">
        <f>IFERROR(VLOOKUP(CONCATENATE($A336,AX$1),'Исх-фото'!$A$2:$F$4000,6,FALSE),"-")</f>
        <v>-</v>
      </c>
      <c r="AY336" s="9" t="str">
        <f>IFERROR(VLOOKUP(CONCATENATE($A336,AY$1),'Исх-фото'!$A$2:$F$4000,6,FALSE),"-")</f>
        <v>-</v>
      </c>
      <c r="AZ336" s="9" t="str">
        <f>IFERROR(VLOOKUP(CONCATENATE($A336,AZ$1),'Исх-фото'!$A$2:$F$4000,6,FALSE),"-")</f>
        <v>ДА</v>
      </c>
      <c r="BA336" s="9" t="str">
        <f>IFERROR(VLOOKUP(CONCATENATE($A336,BA$1),'Исх-фото'!$A$2:$F$4000,6,FALSE),"-")</f>
        <v>-</v>
      </c>
      <c r="BB336" s="9" t="str">
        <f>IFERROR(VLOOKUP(CONCATENATE($A336,BB$1),'Исх-фото'!$A$2:$F$4000,6,FALSE),"-")</f>
        <v>-</v>
      </c>
      <c r="BC336" s="9" t="str">
        <f>IFERROR(VLOOKUP(CONCATENATE($A336,BC$1),'Исх-фото'!$A$2:$F$4000,6,FALSE),"-")</f>
        <v>НЕТ</v>
      </c>
      <c r="BD336" s="9" t="str">
        <f>IFERROR(VLOOKUP(CONCATENATE($A336,BD$1),'Исх-фото'!$A$2:$F$4000,6,FALSE),"-")</f>
        <v>-</v>
      </c>
      <c r="BE336" s="9" t="str">
        <f>IFERROR(VLOOKUP(CONCATENATE($A336,BE$1),'Исх-фото'!$A$2:$F$4000,6,FALSE),"-")</f>
        <v>НЕТ</v>
      </c>
      <c r="BF336" s="9" t="str">
        <f>IFERROR(VLOOKUP(CONCATENATE($A336,BF$1),'Исх-фото'!$A$2:$F$4000,6,FALSE),"-")</f>
        <v>НЕТ</v>
      </c>
      <c r="BG336" s="9" t="str">
        <f>IFERROR(VLOOKUP(CONCATENATE($A336,BG$1),'Исх-фото'!$A$2:$F$4000,6,FALSE),"-")</f>
        <v>-</v>
      </c>
      <c r="BH336" s="9" t="str">
        <f>IFERROR(VLOOKUP(CONCATENATE($A336,BH$1),'Исх-фото'!$A$2:$F$4000,6,FALSE),"-")</f>
        <v>-</v>
      </c>
      <c r="BI336" s="9" t="str">
        <f>IFERROR(VLOOKUP(CONCATENATE($A336,BI$1),'Исх-фото'!$A$2:$F$4000,6,FALSE),"-")</f>
        <v>-</v>
      </c>
      <c r="BJ336" s="37"/>
      <c r="BK336" s="42"/>
      <c r="BR336" s="25"/>
      <c r="BS336" s="25"/>
      <c r="BV336" s="25"/>
      <c r="BW336" s="25"/>
      <c r="BX336" s="25"/>
    </row>
    <row r="337" spans="1:76">
      <c r="A337" s="38">
        <f t="shared" si="44"/>
        <v>138</v>
      </c>
      <c r="B337" s="36">
        <f t="shared" si="43"/>
        <v>65</v>
      </c>
      <c r="C337" s="36">
        <f t="shared" si="43"/>
        <v>3</v>
      </c>
      <c r="D337" s="9" t="str">
        <f>IFERROR(VLOOKUP(CONCATENATE($A337,D$1),'Исх-фото'!$A$2:$F$4000,6,FALSE),"-")</f>
        <v>НЕТ</v>
      </c>
      <c r="E337" s="9" t="str">
        <f>IFERROR(VLOOKUP(CONCATENATE($A337,E$1),'Исх-фото'!$A$2:$F$4000,6,FALSE),"-")</f>
        <v>-</v>
      </c>
      <c r="F337" s="9" t="str">
        <f>IFERROR(VLOOKUP(CONCATENATE($A337,F$1),'Исх-фото'!$A$2:$F$4000,6,FALSE),"-")</f>
        <v>-</v>
      </c>
      <c r="G337" s="9" t="str">
        <f>IFERROR(VLOOKUP(CONCATENATE($A337,G$1),'Исх-фото'!$A$2:$F$4000,6,FALSE),"-")</f>
        <v>-</v>
      </c>
      <c r="H337" s="9" t="str">
        <f>IFERROR(VLOOKUP(CONCATENATE($A337,H$1),'Исх-фото'!$A$2:$F$4000,6,FALSE),"-")</f>
        <v>-</v>
      </c>
      <c r="I337" s="9" t="str">
        <f>IFERROR(VLOOKUP(CONCATENATE($A337,I$1),'Исх-фото'!$A$2:$F$4000,6,FALSE),"-")</f>
        <v>ДА</v>
      </c>
      <c r="J337" s="9" t="str">
        <f>IFERROR(VLOOKUP(CONCATENATE($A337,J$1),'Исх-фото'!$A$2:$F$4000,6,FALSE),"-")</f>
        <v>-</v>
      </c>
      <c r="K337" s="9" t="str">
        <f>IFERROR(VLOOKUP(CONCATENATE($A337,K$1),'Исх-фото'!$A$2:$F$4000,6,FALSE),"-")</f>
        <v>-</v>
      </c>
      <c r="L337" s="9" t="str">
        <f>IFERROR(VLOOKUP(CONCATENATE($A337,L$1),'Исх-фото'!$A$2:$F$4000,6,FALSE),"-")</f>
        <v>-</v>
      </c>
      <c r="M337" s="9" t="str">
        <f>IFERROR(VLOOKUP(CONCATENATE($A337,M$1),'Исх-фото'!$A$2:$F$4000,6,FALSE),"-")</f>
        <v>-</v>
      </c>
      <c r="N337" s="9" t="str">
        <f>IFERROR(VLOOKUP(CONCATENATE($A337,N$1),'Исх-фото'!$A$2:$F$4000,6,FALSE),"-")</f>
        <v>-</v>
      </c>
      <c r="O337" s="9" t="str">
        <f>IFERROR(VLOOKUP(CONCATENATE($A337,O$1),'Исх-фото'!$A$2:$F$4000,6,FALSE),"-")</f>
        <v>-</v>
      </c>
      <c r="P337" s="9" t="str">
        <f>IFERROR(VLOOKUP(CONCATENATE($A337,P$1),'Исх-фото'!$A$2:$F$4000,6,FALSE),"-")</f>
        <v>-</v>
      </c>
      <c r="Q337" s="9" t="str">
        <f>IFERROR(VLOOKUP(CONCATENATE($A337,Q$1),'Исх-фото'!$A$2:$F$4000,6,FALSE),"-")</f>
        <v>НЕТ</v>
      </c>
      <c r="R337" s="9" t="str">
        <f>IFERROR(VLOOKUP(CONCATENATE($A337,R$1),'Исх-фото'!$A$2:$F$4000,6,FALSE),"-")</f>
        <v>-</v>
      </c>
      <c r="S337" s="9" t="str">
        <f>IFERROR(VLOOKUP(CONCATENATE($A337,S$1),'Исх-фото'!$A$2:$F$4000,6,FALSE),"-")</f>
        <v>-</v>
      </c>
      <c r="T337" s="9" t="str">
        <f>IFERROR(VLOOKUP(CONCATENATE($A337,T$1),'Исх-фото'!$A$2:$F$4000,6,FALSE),"-")</f>
        <v>-</v>
      </c>
      <c r="U337" s="9" t="str">
        <f>IFERROR(VLOOKUP(CONCATENATE($A337,U$1),'Исх-фото'!$A$2:$F$4000,6,FALSE),"-")</f>
        <v>ДА</v>
      </c>
      <c r="V337" s="9" t="str">
        <f>IFERROR(VLOOKUP(CONCATENATE($A337,V$1),'Исх-фото'!$A$2:$F$4000,6,FALSE),"-")</f>
        <v>-</v>
      </c>
      <c r="W337" s="9" t="str">
        <f>IFERROR(VLOOKUP(CONCATENATE($A337,W$1),'Исх-фото'!$A$2:$F$4000,6,FALSE),"-")</f>
        <v>-</v>
      </c>
      <c r="X337" s="9" t="str">
        <f>IFERROR(VLOOKUP(CONCATENATE($A337,X$1),'Исх-фото'!$A$2:$F$4000,6,FALSE),"-")</f>
        <v>-</v>
      </c>
      <c r="Y337" s="9" t="str">
        <f>IFERROR(VLOOKUP(CONCATENATE($A337,Y$1),'Исх-фото'!$A$2:$F$4000,6,FALSE),"-")</f>
        <v>-</v>
      </c>
      <c r="Z337" s="9" t="str">
        <f>IFERROR(VLOOKUP(CONCATENATE($A337,Z$1),'Исх-фото'!$A$2:$F$4000,6,FALSE),"-")</f>
        <v>НЕТ</v>
      </c>
      <c r="AA337" s="9" t="str">
        <f>IFERROR(VLOOKUP(CONCATENATE($A337,AA$1),'Исх-фото'!$A$2:$F$4000,6,FALSE),"-")</f>
        <v>-</v>
      </c>
      <c r="AB337" s="9" t="str">
        <f>IFERROR(VLOOKUP(CONCATENATE($A337,AB$1),'Исх-фото'!$A$2:$F$4000,6,FALSE),"-")</f>
        <v>-</v>
      </c>
      <c r="AC337" s="9" t="str">
        <f>IFERROR(VLOOKUP(CONCATENATE($A337,AC$1),'Исх-фото'!$A$2:$F$4000,6,FALSE),"-")</f>
        <v>НЕТ</v>
      </c>
      <c r="AD337" s="9" t="str">
        <f>IFERROR(VLOOKUP(CONCATENATE($A337,AD$1),'Исх-фото'!$A$2:$F$4000,6,FALSE),"-")</f>
        <v>-</v>
      </c>
      <c r="AE337" s="9" t="str">
        <f>IFERROR(VLOOKUP(CONCATENATE($A337,AE$1),'Исх-фото'!$A$2:$F$4000,6,FALSE),"-")</f>
        <v>-</v>
      </c>
      <c r="AF337" s="9" t="str">
        <f>IFERROR(VLOOKUP(CONCATENATE($A337,AF$1),'Исх-фото'!$A$2:$F$4000,6,FALSE),"-")</f>
        <v>-</v>
      </c>
      <c r="AG337" s="9" t="str">
        <f>IFERROR(VLOOKUP(CONCATENATE($A337,AG$1),'Исх-фото'!$A$2:$F$4000,6,FALSE),"-")</f>
        <v>ДА</v>
      </c>
      <c r="AH337" s="9" t="str">
        <f>IFERROR(VLOOKUP(CONCATENATE($A337,AH$1),'Исх-фото'!$A$2:$F$4000,6,FALSE),"-")</f>
        <v>-</v>
      </c>
      <c r="AI337" s="9" t="str">
        <f>IFERROR(VLOOKUP(CONCATENATE($A337,AI$1),'Исх-фото'!$A$2:$F$4000,6,FALSE),"-")</f>
        <v>ДА</v>
      </c>
      <c r="AJ337" s="9" t="str">
        <f>IFERROR(VLOOKUP(CONCATENATE($A337,AJ$1),'Исх-фото'!$A$2:$F$4000,6,FALSE),"-")</f>
        <v>НЕТ</v>
      </c>
      <c r="AK337" s="9" t="str">
        <f>IFERROR(VLOOKUP(CONCATENATE($A337,AK$1),'Исх-фото'!$A$2:$F$4000,6,FALSE),"-")</f>
        <v>-</v>
      </c>
      <c r="AL337" s="9" t="str">
        <f>IFERROR(VLOOKUP(CONCATENATE($A337,AL$1),'Исх-фото'!$A$2:$F$4000,6,FALSE),"-")</f>
        <v>-</v>
      </c>
      <c r="AM337" s="9" t="str">
        <f>IFERROR(VLOOKUP(CONCATENATE($A337,AM$1),'Исх-фото'!$A$2:$F$4000,6,FALSE),"-")</f>
        <v>ДА</v>
      </c>
      <c r="AN337" s="9" t="str">
        <f>IFERROR(VLOOKUP(CONCATENATE($A337,AN$1),'Исх-фото'!$A$2:$F$4000,6,FALSE),"-")</f>
        <v>ДА</v>
      </c>
      <c r="AO337" s="9" t="str">
        <f>IFERROR(VLOOKUP(CONCATENATE($A337,AO$1),'Исх-фото'!$A$2:$F$4000,6,FALSE),"-")</f>
        <v>-</v>
      </c>
      <c r="AP337" s="9" t="str">
        <f>IFERROR(VLOOKUP(CONCATENATE($A337,AP$1),'Исх-фото'!$A$2:$F$4000,6,FALSE),"-")</f>
        <v>НЕТ</v>
      </c>
      <c r="AQ337" s="9" t="str">
        <f>IFERROR(VLOOKUP(CONCATENATE($A337,AQ$1),'Исх-фото'!$A$2:$F$4000,6,FALSE),"-")</f>
        <v>-</v>
      </c>
      <c r="AR337" s="9" t="str">
        <f>IFERROR(VLOOKUP(CONCATENATE($A337,AR$1),'Исх-фото'!$A$2:$F$4000,6,FALSE),"-")</f>
        <v>-</v>
      </c>
      <c r="AS337" s="9" t="str">
        <f>IFERROR(VLOOKUP(CONCATENATE($A337,AS$1),'Исх-фото'!$A$2:$F$4000,6,FALSE),"-")</f>
        <v>ДА</v>
      </c>
      <c r="AT337" s="9" t="str">
        <f>IFERROR(VLOOKUP(CONCATENATE($A337,AT$1),'Исх-фото'!$A$2:$F$4000,6,FALSE),"-")</f>
        <v>-</v>
      </c>
      <c r="AU337" s="9" t="str">
        <f>IFERROR(VLOOKUP(CONCATENATE($A337,AU$1),'Исх-фото'!$A$2:$F$4000,6,FALSE),"-")</f>
        <v>-</v>
      </c>
      <c r="AV337" s="9" t="str">
        <f>IFERROR(VLOOKUP(CONCATENATE($A337,AV$1),'Исх-фото'!$A$2:$F$4000,6,FALSE),"-")</f>
        <v>-</v>
      </c>
      <c r="AW337" s="9" t="str">
        <f>IFERROR(VLOOKUP(CONCATENATE($A337,AW$1),'Исх-фото'!$A$2:$F$4000,6,FALSE),"-")</f>
        <v>НЕТ</v>
      </c>
      <c r="AX337" s="9" t="str">
        <f>IFERROR(VLOOKUP(CONCATENATE($A337,AX$1),'Исх-фото'!$A$2:$F$4000,6,FALSE),"-")</f>
        <v>-</v>
      </c>
      <c r="AY337" s="9" t="str">
        <f>IFERROR(VLOOKUP(CONCATENATE($A337,AY$1),'Исх-фото'!$A$2:$F$4000,6,FALSE),"-")</f>
        <v>-</v>
      </c>
      <c r="AZ337" s="9" t="str">
        <f>IFERROR(VLOOKUP(CONCATENATE($A337,AZ$1),'Исх-фото'!$A$2:$F$4000,6,FALSE),"-")</f>
        <v>-</v>
      </c>
      <c r="BA337" s="9" t="str">
        <f>IFERROR(VLOOKUP(CONCATENATE($A337,BA$1),'Исх-фото'!$A$2:$F$4000,6,FALSE),"-")</f>
        <v>-</v>
      </c>
      <c r="BB337" s="9" t="str">
        <f>IFERROR(VLOOKUP(CONCATENATE($A337,BB$1),'Исх-фото'!$A$2:$F$4000,6,FALSE),"-")</f>
        <v>НЕТ</v>
      </c>
      <c r="BC337" s="9" t="str">
        <f>IFERROR(VLOOKUP(CONCATENATE($A337,BC$1),'Исх-фото'!$A$2:$F$4000,6,FALSE),"-")</f>
        <v>НЕТ</v>
      </c>
      <c r="BD337" s="9" t="str">
        <f>IFERROR(VLOOKUP(CONCATENATE($A337,BD$1),'Исх-фото'!$A$2:$F$4000,6,FALSE),"-")</f>
        <v>-</v>
      </c>
      <c r="BE337" s="9" t="str">
        <f>IFERROR(VLOOKUP(CONCATENATE($A337,BE$1),'Исх-фото'!$A$2:$F$4000,6,FALSE),"-")</f>
        <v>НЕТ</v>
      </c>
      <c r="BF337" s="9" t="str">
        <f>IFERROR(VLOOKUP(CONCATENATE($A337,BF$1),'Исх-фото'!$A$2:$F$4000,6,FALSE),"-")</f>
        <v>-</v>
      </c>
      <c r="BG337" s="9" t="str">
        <f>IFERROR(VLOOKUP(CONCATENATE($A337,BG$1),'Исх-фото'!$A$2:$F$4000,6,FALSE),"-")</f>
        <v>-</v>
      </c>
      <c r="BH337" s="9" t="str">
        <f>IFERROR(VLOOKUP(CONCATENATE($A337,BH$1),'Исх-фото'!$A$2:$F$4000,6,FALSE),"-")</f>
        <v>НЕТ</v>
      </c>
      <c r="BI337" s="9" t="str">
        <f>IFERROR(VLOOKUP(CONCATENATE($A337,BI$1),'Исх-фото'!$A$2:$F$4000,6,FALSE),"-")</f>
        <v>НЕТ</v>
      </c>
      <c r="BJ337" s="37"/>
      <c r="BK337" s="42"/>
      <c r="BR337" s="25"/>
      <c r="BS337" s="25"/>
      <c r="BV337" s="25"/>
      <c r="BW337" s="25"/>
      <c r="BX337" s="25"/>
    </row>
    <row r="338" spans="1:76">
      <c r="A338" s="38">
        <f t="shared" si="44"/>
        <v>139</v>
      </c>
      <c r="B338" s="36">
        <f t="shared" si="43"/>
        <v>66</v>
      </c>
      <c r="C338" s="36">
        <f t="shared" si="43"/>
        <v>1</v>
      </c>
      <c r="D338" s="9" t="str">
        <f>IFERROR(VLOOKUP(CONCATENATE($A338,D$1),'Исх-фото'!$A$2:$F$4000,6,FALSE),"-")</f>
        <v>НЕТ</v>
      </c>
      <c r="E338" s="9" t="str">
        <f>IFERROR(VLOOKUP(CONCATENATE($A338,E$1),'Исх-фото'!$A$2:$F$4000,6,FALSE),"-")</f>
        <v>-</v>
      </c>
      <c r="F338" s="9" t="str">
        <f>IFERROR(VLOOKUP(CONCATENATE($A338,F$1),'Исх-фото'!$A$2:$F$4000,6,FALSE),"-")</f>
        <v>-</v>
      </c>
      <c r="G338" s="9" t="str">
        <f>IFERROR(VLOOKUP(CONCATENATE($A338,G$1),'Исх-фото'!$A$2:$F$4000,6,FALSE),"-")</f>
        <v>-</v>
      </c>
      <c r="H338" s="9" t="str">
        <f>IFERROR(VLOOKUP(CONCATENATE($A338,H$1),'Исх-фото'!$A$2:$F$4000,6,FALSE),"-")</f>
        <v>-</v>
      </c>
      <c r="I338" s="9" t="str">
        <f>IFERROR(VLOOKUP(CONCATENATE($A338,I$1),'Исх-фото'!$A$2:$F$4000,6,FALSE),"-")</f>
        <v>-</v>
      </c>
      <c r="J338" s="9" t="str">
        <f>IFERROR(VLOOKUP(CONCATENATE($A338,J$1),'Исх-фото'!$A$2:$F$4000,6,FALSE),"-")</f>
        <v>-</v>
      </c>
      <c r="K338" s="9" t="str">
        <f>IFERROR(VLOOKUP(CONCATENATE($A338,K$1),'Исх-фото'!$A$2:$F$4000,6,FALSE),"-")</f>
        <v>-</v>
      </c>
      <c r="L338" s="9" t="str">
        <f>IFERROR(VLOOKUP(CONCATENATE($A338,L$1),'Исх-фото'!$A$2:$F$4000,6,FALSE),"-")</f>
        <v>-</v>
      </c>
      <c r="M338" s="9" t="str">
        <f>IFERROR(VLOOKUP(CONCATENATE($A338,M$1),'Исх-фото'!$A$2:$F$4000,6,FALSE),"-")</f>
        <v>ДА</v>
      </c>
      <c r="N338" s="9" t="str">
        <f>IFERROR(VLOOKUP(CONCATENATE($A338,N$1),'Исх-фото'!$A$2:$F$4000,6,FALSE),"-")</f>
        <v>-</v>
      </c>
      <c r="O338" s="9" t="str">
        <f>IFERROR(VLOOKUP(CONCATENATE($A338,O$1),'Исх-фото'!$A$2:$F$4000,6,FALSE),"-")</f>
        <v>-</v>
      </c>
      <c r="P338" s="9" t="str">
        <f>IFERROR(VLOOKUP(CONCATENATE($A338,P$1),'Исх-фото'!$A$2:$F$4000,6,FALSE),"-")</f>
        <v>-</v>
      </c>
      <c r="Q338" s="9" t="str">
        <f>IFERROR(VLOOKUP(CONCATENATE($A338,Q$1),'Исх-фото'!$A$2:$F$4000,6,FALSE),"-")</f>
        <v>НЕТ</v>
      </c>
      <c r="R338" s="9" t="str">
        <f>IFERROR(VLOOKUP(CONCATENATE($A338,R$1),'Исх-фото'!$A$2:$F$4000,6,FALSE),"-")</f>
        <v>-</v>
      </c>
      <c r="S338" s="9" t="str">
        <f>IFERROR(VLOOKUP(CONCATENATE($A338,S$1),'Исх-фото'!$A$2:$F$4000,6,FALSE),"-")</f>
        <v>-</v>
      </c>
      <c r="T338" s="9" t="str">
        <f>IFERROR(VLOOKUP(CONCATENATE($A338,T$1),'Исх-фото'!$A$2:$F$4000,6,FALSE),"-")</f>
        <v>НЕТ</v>
      </c>
      <c r="U338" s="9" t="str">
        <f>IFERROR(VLOOKUP(CONCATENATE($A338,U$1),'Исх-фото'!$A$2:$F$4000,6,FALSE),"-")</f>
        <v>ДА</v>
      </c>
      <c r="V338" s="9" t="str">
        <f>IFERROR(VLOOKUP(CONCATENATE($A338,V$1),'Исх-фото'!$A$2:$F$4000,6,FALSE),"-")</f>
        <v>-</v>
      </c>
      <c r="W338" s="9" t="str">
        <f>IFERROR(VLOOKUP(CONCATENATE($A338,W$1),'Исх-фото'!$A$2:$F$4000,6,FALSE),"-")</f>
        <v>-</v>
      </c>
      <c r="X338" s="9" t="str">
        <f>IFERROR(VLOOKUP(CONCATENATE($A338,X$1),'Исх-фото'!$A$2:$F$4000,6,FALSE),"-")</f>
        <v>-</v>
      </c>
      <c r="Y338" s="9" t="str">
        <f>IFERROR(VLOOKUP(CONCATENATE($A338,Y$1),'Исх-фото'!$A$2:$F$4000,6,FALSE),"-")</f>
        <v>-</v>
      </c>
      <c r="Z338" s="9" t="str">
        <f>IFERROR(VLOOKUP(CONCATENATE($A338,Z$1),'Исх-фото'!$A$2:$F$4000,6,FALSE),"-")</f>
        <v>НЕТ</v>
      </c>
      <c r="AA338" s="9" t="str">
        <f>IFERROR(VLOOKUP(CONCATENATE($A338,AA$1),'Исх-фото'!$A$2:$F$4000,6,FALSE),"-")</f>
        <v>-</v>
      </c>
      <c r="AB338" s="9" t="str">
        <f>IFERROR(VLOOKUP(CONCATENATE($A338,AB$1),'Исх-фото'!$A$2:$F$4000,6,FALSE),"-")</f>
        <v>-</v>
      </c>
      <c r="AC338" s="9" t="str">
        <f>IFERROR(VLOOKUP(CONCATENATE($A338,AC$1),'Исх-фото'!$A$2:$F$4000,6,FALSE),"-")</f>
        <v>-</v>
      </c>
      <c r="AD338" s="9" t="str">
        <f>IFERROR(VLOOKUP(CONCATENATE($A338,AD$1),'Исх-фото'!$A$2:$F$4000,6,FALSE),"-")</f>
        <v>-</v>
      </c>
      <c r="AE338" s="9" t="str">
        <f>IFERROR(VLOOKUP(CONCATENATE($A338,AE$1),'Исх-фото'!$A$2:$F$4000,6,FALSE),"-")</f>
        <v>-</v>
      </c>
      <c r="AF338" s="9" t="str">
        <f>IFERROR(VLOOKUP(CONCATENATE($A338,AF$1),'Исх-фото'!$A$2:$F$4000,6,FALSE),"-")</f>
        <v>-</v>
      </c>
      <c r="AG338" s="9" t="str">
        <f>IFERROR(VLOOKUP(CONCATENATE($A338,AG$1),'Исх-фото'!$A$2:$F$4000,6,FALSE),"-")</f>
        <v>ДА</v>
      </c>
      <c r="AH338" s="9" t="str">
        <f>IFERROR(VLOOKUP(CONCATENATE($A338,AH$1),'Исх-фото'!$A$2:$F$4000,6,FALSE),"-")</f>
        <v>-</v>
      </c>
      <c r="AI338" s="9" t="str">
        <f>IFERROR(VLOOKUP(CONCATENATE($A338,AI$1),'Исх-фото'!$A$2:$F$4000,6,FALSE),"-")</f>
        <v>НЕТ</v>
      </c>
      <c r="AJ338" s="9" t="str">
        <f>IFERROR(VLOOKUP(CONCATENATE($A338,AJ$1),'Исх-фото'!$A$2:$F$4000,6,FALSE),"-")</f>
        <v>НЕТ</v>
      </c>
      <c r="AK338" s="9" t="str">
        <f>IFERROR(VLOOKUP(CONCATENATE($A338,AK$1),'Исх-фото'!$A$2:$F$4000,6,FALSE),"-")</f>
        <v>-</v>
      </c>
      <c r="AL338" s="9" t="str">
        <f>IFERROR(VLOOKUP(CONCATENATE($A338,AL$1),'Исх-фото'!$A$2:$F$4000,6,FALSE),"-")</f>
        <v>НЕТ</v>
      </c>
      <c r="AM338" s="9" t="str">
        <f>IFERROR(VLOOKUP(CONCATENATE($A338,AM$1),'Исх-фото'!$A$2:$F$4000,6,FALSE),"-")</f>
        <v>ДА</v>
      </c>
      <c r="AN338" s="9" t="str">
        <f>IFERROR(VLOOKUP(CONCATENATE($A338,AN$1),'Исх-фото'!$A$2:$F$4000,6,FALSE),"-")</f>
        <v>ДА</v>
      </c>
      <c r="AO338" s="9" t="str">
        <f>IFERROR(VLOOKUP(CONCATENATE($A338,AO$1),'Исх-фото'!$A$2:$F$4000,6,FALSE),"-")</f>
        <v>-</v>
      </c>
      <c r="AP338" s="9" t="str">
        <f>IFERROR(VLOOKUP(CONCATENATE($A338,AP$1),'Исх-фото'!$A$2:$F$4000,6,FALSE),"-")</f>
        <v>НЕТ</v>
      </c>
      <c r="AQ338" s="9" t="str">
        <f>IFERROR(VLOOKUP(CONCATENATE($A338,AQ$1),'Исх-фото'!$A$2:$F$4000,6,FALSE),"-")</f>
        <v>-</v>
      </c>
      <c r="AR338" s="9" t="str">
        <f>IFERROR(VLOOKUP(CONCATENATE($A338,AR$1),'Исх-фото'!$A$2:$F$4000,6,FALSE),"-")</f>
        <v>-</v>
      </c>
      <c r="AS338" s="9" t="str">
        <f>IFERROR(VLOOKUP(CONCATENATE($A338,AS$1),'Исх-фото'!$A$2:$F$4000,6,FALSE),"-")</f>
        <v>ДА</v>
      </c>
      <c r="AT338" s="9" t="str">
        <f>IFERROR(VLOOKUP(CONCATENATE($A338,AT$1),'Исх-фото'!$A$2:$F$4000,6,FALSE),"-")</f>
        <v>-</v>
      </c>
      <c r="AU338" s="9" t="str">
        <f>IFERROR(VLOOKUP(CONCATENATE($A338,AU$1),'Исх-фото'!$A$2:$F$4000,6,FALSE),"-")</f>
        <v>-</v>
      </c>
      <c r="AV338" s="9" t="str">
        <f>IFERROR(VLOOKUP(CONCATENATE($A338,AV$1),'Исх-фото'!$A$2:$F$4000,6,FALSE),"-")</f>
        <v>-</v>
      </c>
      <c r="AW338" s="9" t="str">
        <f>IFERROR(VLOOKUP(CONCATENATE($A338,AW$1),'Исх-фото'!$A$2:$F$4000,6,FALSE),"-")</f>
        <v>-</v>
      </c>
      <c r="AX338" s="9" t="str">
        <f>IFERROR(VLOOKUP(CONCATENATE($A338,AX$1),'Исх-фото'!$A$2:$F$4000,6,FALSE),"-")</f>
        <v>-</v>
      </c>
      <c r="AY338" s="9" t="str">
        <f>IFERROR(VLOOKUP(CONCATENATE($A338,AY$1),'Исх-фото'!$A$2:$F$4000,6,FALSE),"-")</f>
        <v>-</v>
      </c>
      <c r="AZ338" s="9" t="str">
        <f>IFERROR(VLOOKUP(CONCATENATE($A338,AZ$1),'Исх-фото'!$A$2:$F$4000,6,FALSE),"-")</f>
        <v>-</v>
      </c>
      <c r="BA338" s="9" t="str">
        <f>IFERROR(VLOOKUP(CONCATENATE($A338,BA$1),'Исх-фото'!$A$2:$F$4000,6,FALSE),"-")</f>
        <v>-</v>
      </c>
      <c r="BB338" s="9" t="str">
        <f>IFERROR(VLOOKUP(CONCATENATE($A338,BB$1),'Исх-фото'!$A$2:$F$4000,6,FALSE),"-")</f>
        <v>НЕТ</v>
      </c>
      <c r="BC338" s="9" t="str">
        <f>IFERROR(VLOOKUP(CONCATENATE($A338,BC$1),'Исх-фото'!$A$2:$F$4000,6,FALSE),"-")</f>
        <v>НЕТ</v>
      </c>
      <c r="BD338" s="9" t="str">
        <f>IFERROR(VLOOKUP(CONCATENATE($A338,BD$1),'Исх-фото'!$A$2:$F$4000,6,FALSE),"-")</f>
        <v>-</v>
      </c>
      <c r="BE338" s="9" t="str">
        <f>IFERROR(VLOOKUP(CONCATENATE($A338,BE$1),'Исх-фото'!$A$2:$F$4000,6,FALSE),"-")</f>
        <v>НЕТ</v>
      </c>
      <c r="BF338" s="9" t="str">
        <f>IFERROR(VLOOKUP(CONCATENATE($A338,BF$1),'Исх-фото'!$A$2:$F$4000,6,FALSE),"-")</f>
        <v>-</v>
      </c>
      <c r="BG338" s="9" t="str">
        <f>IFERROR(VLOOKUP(CONCATENATE($A338,BG$1),'Исх-фото'!$A$2:$F$4000,6,FALSE),"-")</f>
        <v>-</v>
      </c>
      <c r="BH338" s="9" t="str">
        <f>IFERROR(VLOOKUP(CONCATENATE($A338,BH$1),'Исх-фото'!$A$2:$F$4000,6,FALSE),"-")</f>
        <v>-</v>
      </c>
      <c r="BI338" s="9" t="str">
        <f>IFERROR(VLOOKUP(CONCATENATE($A338,BI$1),'Исх-фото'!$A$2:$F$4000,6,FALSE),"-")</f>
        <v>-</v>
      </c>
      <c r="BJ338" s="37"/>
      <c r="BK338" s="42"/>
      <c r="BR338" s="25"/>
      <c r="BS338" s="25"/>
      <c r="BV338" s="25"/>
      <c r="BW338" s="25"/>
      <c r="BX338" s="25"/>
    </row>
    <row r="339" spans="1:76">
      <c r="A339" s="38">
        <f t="shared" si="44"/>
        <v>140</v>
      </c>
      <c r="B339" s="36">
        <f t="shared" si="43"/>
        <v>66</v>
      </c>
      <c r="C339" s="36">
        <f t="shared" si="43"/>
        <v>2</v>
      </c>
      <c r="D339" s="9" t="str">
        <f>IFERROR(VLOOKUP(CONCATENATE($A339,D$1),'Исх-фото'!$A$2:$F$4000,6,FALSE),"-")</f>
        <v>ДА</v>
      </c>
      <c r="E339" s="9" t="str">
        <f>IFERROR(VLOOKUP(CONCATENATE($A339,E$1),'Исх-фото'!$A$2:$F$4000,6,FALSE),"-")</f>
        <v>-</v>
      </c>
      <c r="F339" s="9" t="str">
        <f>IFERROR(VLOOKUP(CONCATENATE($A339,F$1),'Исх-фото'!$A$2:$F$4000,6,FALSE),"-")</f>
        <v>-</v>
      </c>
      <c r="G339" s="9" t="str">
        <f>IFERROR(VLOOKUP(CONCATENATE($A339,G$1),'Исх-фото'!$A$2:$F$4000,6,FALSE),"-")</f>
        <v>-</v>
      </c>
      <c r="H339" s="9" t="str">
        <f>IFERROR(VLOOKUP(CONCATENATE($A339,H$1),'Исх-фото'!$A$2:$F$4000,6,FALSE),"-")</f>
        <v>-</v>
      </c>
      <c r="I339" s="9" t="str">
        <f>IFERROR(VLOOKUP(CONCATENATE($A339,I$1),'Исх-фото'!$A$2:$F$4000,6,FALSE),"-")</f>
        <v>-</v>
      </c>
      <c r="J339" s="9" t="str">
        <f>IFERROR(VLOOKUP(CONCATENATE($A339,J$1),'Исх-фото'!$A$2:$F$4000,6,FALSE),"-")</f>
        <v>-</v>
      </c>
      <c r="K339" s="9" t="str">
        <f>IFERROR(VLOOKUP(CONCATENATE($A339,K$1),'Исх-фото'!$A$2:$F$4000,6,FALSE),"-")</f>
        <v>НЕТ</v>
      </c>
      <c r="L339" s="9" t="str">
        <f>IFERROR(VLOOKUP(CONCATENATE($A339,L$1),'Исх-фото'!$A$2:$F$4000,6,FALSE),"-")</f>
        <v>-</v>
      </c>
      <c r="M339" s="9" t="str">
        <f>IFERROR(VLOOKUP(CONCATENATE($A339,M$1),'Исх-фото'!$A$2:$F$4000,6,FALSE),"-")</f>
        <v>ДА</v>
      </c>
      <c r="N339" s="9" t="str">
        <f>IFERROR(VLOOKUP(CONCATENATE($A339,N$1),'Исх-фото'!$A$2:$F$4000,6,FALSE),"-")</f>
        <v>-</v>
      </c>
      <c r="O339" s="9" t="str">
        <f>IFERROR(VLOOKUP(CONCATENATE($A339,O$1),'Исх-фото'!$A$2:$F$4000,6,FALSE),"-")</f>
        <v>-</v>
      </c>
      <c r="P339" s="9" t="str">
        <f>IFERROR(VLOOKUP(CONCATENATE($A339,P$1),'Исх-фото'!$A$2:$F$4000,6,FALSE),"-")</f>
        <v>-</v>
      </c>
      <c r="Q339" s="9" t="str">
        <f>IFERROR(VLOOKUP(CONCATENATE($A339,Q$1),'Исх-фото'!$A$2:$F$4000,6,FALSE),"-")</f>
        <v>НЕТ</v>
      </c>
      <c r="R339" s="9" t="str">
        <f>IFERROR(VLOOKUP(CONCATENATE($A339,R$1),'Исх-фото'!$A$2:$F$4000,6,FALSE),"-")</f>
        <v>-</v>
      </c>
      <c r="S339" s="9" t="str">
        <f>IFERROR(VLOOKUP(CONCATENATE($A339,S$1),'Исх-фото'!$A$2:$F$4000,6,FALSE),"-")</f>
        <v>-</v>
      </c>
      <c r="T339" s="9" t="str">
        <f>IFERROR(VLOOKUP(CONCATENATE($A339,T$1),'Исх-фото'!$A$2:$F$4000,6,FALSE),"-")</f>
        <v>ДА</v>
      </c>
      <c r="U339" s="9" t="str">
        <f>IFERROR(VLOOKUP(CONCATENATE($A339,U$1),'Исх-фото'!$A$2:$F$4000,6,FALSE),"-")</f>
        <v>ДА</v>
      </c>
      <c r="V339" s="9" t="str">
        <f>IFERROR(VLOOKUP(CONCATENATE($A339,V$1),'Исх-фото'!$A$2:$F$4000,6,FALSE),"-")</f>
        <v>-</v>
      </c>
      <c r="W339" s="9" t="str">
        <f>IFERROR(VLOOKUP(CONCATENATE($A339,W$1),'Исх-фото'!$A$2:$F$4000,6,FALSE),"-")</f>
        <v>-</v>
      </c>
      <c r="X339" s="9" t="str">
        <f>IFERROR(VLOOKUP(CONCATENATE($A339,X$1),'Исх-фото'!$A$2:$F$4000,6,FALSE),"-")</f>
        <v>-</v>
      </c>
      <c r="Y339" s="9" t="str">
        <f>IFERROR(VLOOKUP(CONCATENATE($A339,Y$1),'Исх-фото'!$A$2:$F$4000,6,FALSE),"-")</f>
        <v>-</v>
      </c>
      <c r="Z339" s="9" t="str">
        <f>IFERROR(VLOOKUP(CONCATENATE($A339,Z$1),'Исх-фото'!$A$2:$F$4000,6,FALSE),"-")</f>
        <v>НЕТ</v>
      </c>
      <c r="AA339" s="9" t="str">
        <f>IFERROR(VLOOKUP(CONCATENATE($A339,AA$1),'Исх-фото'!$A$2:$F$4000,6,FALSE),"-")</f>
        <v>-</v>
      </c>
      <c r="AB339" s="9" t="str">
        <f>IFERROR(VLOOKUP(CONCATENATE($A339,AB$1),'Исх-фото'!$A$2:$F$4000,6,FALSE),"-")</f>
        <v>-</v>
      </c>
      <c r="AC339" s="9" t="str">
        <f>IFERROR(VLOOKUP(CONCATENATE($A339,AC$1),'Исх-фото'!$A$2:$F$4000,6,FALSE),"-")</f>
        <v>-</v>
      </c>
      <c r="AD339" s="9" t="str">
        <f>IFERROR(VLOOKUP(CONCATENATE($A339,AD$1),'Исх-фото'!$A$2:$F$4000,6,FALSE),"-")</f>
        <v>-</v>
      </c>
      <c r="AE339" s="9" t="str">
        <f>IFERROR(VLOOKUP(CONCATENATE($A339,AE$1),'Исх-фото'!$A$2:$F$4000,6,FALSE),"-")</f>
        <v>-</v>
      </c>
      <c r="AF339" s="9" t="str">
        <f>IFERROR(VLOOKUP(CONCATENATE($A339,AF$1),'Исх-фото'!$A$2:$F$4000,6,FALSE),"-")</f>
        <v>-</v>
      </c>
      <c r="AG339" s="9" t="str">
        <f>IFERROR(VLOOKUP(CONCATENATE($A339,AG$1),'Исх-фото'!$A$2:$F$4000,6,FALSE),"-")</f>
        <v>ДА</v>
      </c>
      <c r="AH339" s="9" t="str">
        <f>IFERROR(VLOOKUP(CONCATENATE($A339,AH$1),'Исх-фото'!$A$2:$F$4000,6,FALSE),"-")</f>
        <v>-</v>
      </c>
      <c r="AI339" s="9" t="str">
        <f>IFERROR(VLOOKUP(CONCATENATE($A339,AI$1),'Исх-фото'!$A$2:$F$4000,6,FALSE),"-")</f>
        <v>-</v>
      </c>
      <c r="AJ339" s="9" t="str">
        <f>IFERROR(VLOOKUP(CONCATENATE($A339,AJ$1),'Исх-фото'!$A$2:$F$4000,6,FALSE),"-")</f>
        <v>НЕТ</v>
      </c>
      <c r="AK339" s="9" t="str">
        <f>IFERROR(VLOOKUP(CONCATENATE($A339,AK$1),'Исх-фото'!$A$2:$F$4000,6,FALSE),"-")</f>
        <v>НЕТ</v>
      </c>
      <c r="AL339" s="9" t="str">
        <f>IFERROR(VLOOKUP(CONCATENATE($A339,AL$1),'Исх-фото'!$A$2:$F$4000,6,FALSE),"-")</f>
        <v>-</v>
      </c>
      <c r="AM339" s="9" t="str">
        <f>IFERROR(VLOOKUP(CONCATENATE($A339,AM$1),'Исх-фото'!$A$2:$F$4000,6,FALSE),"-")</f>
        <v>ДА</v>
      </c>
      <c r="AN339" s="9" t="str">
        <f>IFERROR(VLOOKUP(CONCATENATE($A339,AN$1),'Исх-фото'!$A$2:$F$4000,6,FALSE),"-")</f>
        <v>ДА</v>
      </c>
      <c r="AO339" s="9" t="str">
        <f>IFERROR(VLOOKUP(CONCATENATE($A339,AO$1),'Исх-фото'!$A$2:$F$4000,6,FALSE),"-")</f>
        <v>-</v>
      </c>
      <c r="AP339" s="9" t="str">
        <f>IFERROR(VLOOKUP(CONCATENATE($A339,AP$1),'Исх-фото'!$A$2:$F$4000,6,FALSE),"-")</f>
        <v>НЕТ</v>
      </c>
      <c r="AQ339" s="9" t="str">
        <f>IFERROR(VLOOKUP(CONCATENATE($A339,AQ$1),'Исх-фото'!$A$2:$F$4000,6,FALSE),"-")</f>
        <v>-</v>
      </c>
      <c r="AR339" s="9" t="str">
        <f>IFERROR(VLOOKUP(CONCATENATE($A339,AR$1),'Исх-фото'!$A$2:$F$4000,6,FALSE),"-")</f>
        <v>-</v>
      </c>
      <c r="AS339" s="9" t="str">
        <f>IFERROR(VLOOKUP(CONCATENATE($A339,AS$1),'Исх-фото'!$A$2:$F$4000,6,FALSE),"-")</f>
        <v>ДА</v>
      </c>
      <c r="AT339" s="9" t="str">
        <f>IFERROR(VLOOKUP(CONCATENATE($A339,AT$1),'Исх-фото'!$A$2:$F$4000,6,FALSE),"-")</f>
        <v>-</v>
      </c>
      <c r="AU339" s="9" t="str">
        <f>IFERROR(VLOOKUP(CONCATENATE($A339,AU$1),'Исх-фото'!$A$2:$F$4000,6,FALSE),"-")</f>
        <v>-</v>
      </c>
      <c r="AV339" s="9" t="str">
        <f>IFERROR(VLOOKUP(CONCATENATE($A339,AV$1),'Исх-фото'!$A$2:$F$4000,6,FALSE),"-")</f>
        <v>-</v>
      </c>
      <c r="AW339" s="9" t="str">
        <f>IFERROR(VLOOKUP(CONCATENATE($A339,AW$1),'Исх-фото'!$A$2:$F$4000,6,FALSE),"-")</f>
        <v>НЕТ</v>
      </c>
      <c r="AX339" s="9" t="str">
        <f>IFERROR(VLOOKUP(CONCATENATE($A339,AX$1),'Исх-фото'!$A$2:$F$4000,6,FALSE),"-")</f>
        <v>-</v>
      </c>
      <c r="AY339" s="9" t="str">
        <f>IFERROR(VLOOKUP(CONCATENATE($A339,AY$1),'Исх-фото'!$A$2:$F$4000,6,FALSE),"-")</f>
        <v>-</v>
      </c>
      <c r="AZ339" s="9" t="str">
        <f>IFERROR(VLOOKUP(CONCATENATE($A339,AZ$1),'Исх-фото'!$A$2:$F$4000,6,FALSE),"-")</f>
        <v>ДА</v>
      </c>
      <c r="BA339" s="9" t="str">
        <f>IFERROR(VLOOKUP(CONCATENATE($A339,BA$1),'Исх-фото'!$A$2:$F$4000,6,FALSE),"-")</f>
        <v>-</v>
      </c>
      <c r="BB339" s="9" t="str">
        <f>IFERROR(VLOOKUP(CONCATENATE($A339,BB$1),'Исх-фото'!$A$2:$F$4000,6,FALSE),"-")</f>
        <v>НЕТ</v>
      </c>
      <c r="BC339" s="9" t="str">
        <f>IFERROR(VLOOKUP(CONCATENATE($A339,BC$1),'Исх-фото'!$A$2:$F$4000,6,FALSE),"-")</f>
        <v>НЕТ</v>
      </c>
      <c r="BD339" s="9" t="str">
        <f>IFERROR(VLOOKUP(CONCATENATE($A339,BD$1),'Исх-фото'!$A$2:$F$4000,6,FALSE),"-")</f>
        <v>-</v>
      </c>
      <c r="BE339" s="9" t="str">
        <f>IFERROR(VLOOKUP(CONCATENATE($A339,BE$1),'Исх-фото'!$A$2:$F$4000,6,FALSE),"-")</f>
        <v>НЕТ</v>
      </c>
      <c r="BF339" s="9" t="str">
        <f>IFERROR(VLOOKUP(CONCATENATE($A339,BF$1),'Исх-фото'!$A$2:$F$4000,6,FALSE),"-")</f>
        <v>ДА</v>
      </c>
      <c r="BG339" s="9" t="str">
        <f>IFERROR(VLOOKUP(CONCATENATE($A339,BG$1),'Исх-фото'!$A$2:$F$4000,6,FALSE),"-")</f>
        <v>-</v>
      </c>
      <c r="BH339" s="9" t="str">
        <f>IFERROR(VLOOKUP(CONCATENATE($A339,BH$1),'Исх-фото'!$A$2:$F$4000,6,FALSE),"-")</f>
        <v>НЕТ</v>
      </c>
      <c r="BI339" s="9" t="str">
        <f>IFERROR(VLOOKUP(CONCATENATE($A339,BI$1),'Исх-фото'!$A$2:$F$4000,6,FALSE),"-")</f>
        <v>-</v>
      </c>
      <c r="BJ339" s="37"/>
      <c r="BK339" s="42"/>
      <c r="BR339" s="25"/>
      <c r="BS339" s="25"/>
      <c r="BV339" s="25"/>
      <c r="BW339" s="25"/>
      <c r="BX339" s="25"/>
    </row>
    <row r="340" spans="1:76">
      <c r="A340" s="38">
        <f t="shared" si="44"/>
        <v>141</v>
      </c>
      <c r="B340" s="36">
        <f t="shared" si="43"/>
        <v>66</v>
      </c>
      <c r="C340" s="36">
        <f t="shared" si="43"/>
        <v>3</v>
      </c>
      <c r="D340" s="9" t="str">
        <f>IFERROR(VLOOKUP(CONCATENATE($A340,D$1),'Исх-фото'!$A$2:$F$4000,6,FALSE),"-")</f>
        <v>ДА</v>
      </c>
      <c r="E340" s="9" t="str">
        <f>IFERROR(VLOOKUP(CONCATENATE($A340,E$1),'Исх-фото'!$A$2:$F$4000,6,FALSE),"-")</f>
        <v>-</v>
      </c>
      <c r="F340" s="9" t="str">
        <f>IFERROR(VLOOKUP(CONCATENATE($A340,F$1),'Исх-фото'!$A$2:$F$4000,6,FALSE),"-")</f>
        <v>-</v>
      </c>
      <c r="G340" s="9" t="str">
        <f>IFERROR(VLOOKUP(CONCATENATE($A340,G$1),'Исх-фото'!$A$2:$F$4000,6,FALSE),"-")</f>
        <v>ДА</v>
      </c>
      <c r="H340" s="9" t="str">
        <f>IFERROR(VLOOKUP(CONCATENATE($A340,H$1),'Исх-фото'!$A$2:$F$4000,6,FALSE),"-")</f>
        <v>-</v>
      </c>
      <c r="I340" s="9" t="str">
        <f>IFERROR(VLOOKUP(CONCATENATE($A340,I$1),'Исх-фото'!$A$2:$F$4000,6,FALSE),"-")</f>
        <v>-</v>
      </c>
      <c r="J340" s="9" t="str">
        <f>IFERROR(VLOOKUP(CONCATENATE($A340,J$1),'Исх-фото'!$A$2:$F$4000,6,FALSE),"-")</f>
        <v>-</v>
      </c>
      <c r="K340" s="9" t="str">
        <f>IFERROR(VLOOKUP(CONCATENATE($A340,K$1),'Исх-фото'!$A$2:$F$4000,6,FALSE),"-")</f>
        <v>-</v>
      </c>
      <c r="L340" s="9" t="str">
        <f>IFERROR(VLOOKUP(CONCATENATE($A340,L$1),'Исх-фото'!$A$2:$F$4000,6,FALSE),"-")</f>
        <v>-</v>
      </c>
      <c r="M340" s="9" t="str">
        <f>IFERROR(VLOOKUP(CONCATENATE($A340,M$1),'Исх-фото'!$A$2:$F$4000,6,FALSE),"-")</f>
        <v>ДА</v>
      </c>
      <c r="N340" s="9" t="str">
        <f>IFERROR(VLOOKUP(CONCATENATE($A340,N$1),'Исх-фото'!$A$2:$F$4000,6,FALSE),"-")</f>
        <v>-</v>
      </c>
      <c r="O340" s="9" t="str">
        <f>IFERROR(VLOOKUP(CONCATENATE($A340,O$1),'Исх-фото'!$A$2:$F$4000,6,FALSE),"-")</f>
        <v>-</v>
      </c>
      <c r="P340" s="9" t="str">
        <f>IFERROR(VLOOKUP(CONCATENATE($A340,P$1),'Исх-фото'!$A$2:$F$4000,6,FALSE),"-")</f>
        <v>-</v>
      </c>
      <c r="Q340" s="9" t="str">
        <f>IFERROR(VLOOKUP(CONCATENATE($A340,Q$1),'Исх-фото'!$A$2:$F$4000,6,FALSE),"-")</f>
        <v>НЕТ</v>
      </c>
      <c r="R340" s="9" t="str">
        <f>IFERROR(VLOOKUP(CONCATENATE($A340,R$1),'Исх-фото'!$A$2:$F$4000,6,FALSE),"-")</f>
        <v>-</v>
      </c>
      <c r="S340" s="9" t="str">
        <f>IFERROR(VLOOKUP(CONCATENATE($A340,S$1),'Исх-фото'!$A$2:$F$4000,6,FALSE),"-")</f>
        <v>ДА</v>
      </c>
      <c r="T340" s="9" t="str">
        <f>IFERROR(VLOOKUP(CONCATENATE($A340,T$1),'Исх-фото'!$A$2:$F$4000,6,FALSE),"-")</f>
        <v>НЕТ</v>
      </c>
      <c r="U340" s="9" t="str">
        <f>IFERROR(VLOOKUP(CONCATENATE($A340,U$1),'Исх-фото'!$A$2:$F$4000,6,FALSE),"-")</f>
        <v>ДА</v>
      </c>
      <c r="V340" s="9" t="str">
        <f>IFERROR(VLOOKUP(CONCATENATE($A340,V$1),'Исх-фото'!$A$2:$F$4000,6,FALSE),"-")</f>
        <v>-</v>
      </c>
      <c r="W340" s="9" t="str">
        <f>IFERROR(VLOOKUP(CONCATENATE($A340,W$1),'Исх-фото'!$A$2:$F$4000,6,FALSE),"-")</f>
        <v>-</v>
      </c>
      <c r="X340" s="9" t="str">
        <f>IFERROR(VLOOKUP(CONCATENATE($A340,X$1),'Исх-фото'!$A$2:$F$4000,6,FALSE),"-")</f>
        <v>НЕТ</v>
      </c>
      <c r="Y340" s="9" t="str">
        <f>IFERROR(VLOOKUP(CONCATENATE($A340,Y$1),'Исх-фото'!$A$2:$F$4000,6,FALSE),"-")</f>
        <v>-</v>
      </c>
      <c r="Z340" s="9" t="str">
        <f>IFERROR(VLOOKUP(CONCATENATE($A340,Z$1),'Исх-фото'!$A$2:$F$4000,6,FALSE),"-")</f>
        <v>НЕТ</v>
      </c>
      <c r="AA340" s="9" t="str">
        <f>IFERROR(VLOOKUP(CONCATENATE($A340,AA$1),'Исх-фото'!$A$2:$F$4000,6,FALSE),"-")</f>
        <v>-</v>
      </c>
      <c r="AB340" s="9" t="str">
        <f>IFERROR(VLOOKUP(CONCATENATE($A340,AB$1),'Исх-фото'!$A$2:$F$4000,6,FALSE),"-")</f>
        <v>-</v>
      </c>
      <c r="AC340" s="9" t="str">
        <f>IFERROR(VLOOKUP(CONCATENATE($A340,AC$1),'Исх-фото'!$A$2:$F$4000,6,FALSE),"-")</f>
        <v>НЕТ</v>
      </c>
      <c r="AD340" s="9" t="str">
        <f>IFERROR(VLOOKUP(CONCATENATE($A340,AD$1),'Исх-фото'!$A$2:$F$4000,6,FALSE),"-")</f>
        <v>-</v>
      </c>
      <c r="AE340" s="9" t="str">
        <f>IFERROR(VLOOKUP(CONCATENATE($A340,AE$1),'Исх-фото'!$A$2:$F$4000,6,FALSE),"-")</f>
        <v>-</v>
      </c>
      <c r="AF340" s="9" t="str">
        <f>IFERROR(VLOOKUP(CONCATENATE($A340,AF$1),'Исх-фото'!$A$2:$F$4000,6,FALSE),"-")</f>
        <v>-</v>
      </c>
      <c r="AG340" s="9" t="str">
        <f>IFERROR(VLOOKUP(CONCATENATE($A340,AG$1),'Исх-фото'!$A$2:$F$4000,6,FALSE),"-")</f>
        <v>ДА</v>
      </c>
      <c r="AH340" s="9" t="str">
        <f>IFERROR(VLOOKUP(CONCATENATE($A340,AH$1),'Исх-фото'!$A$2:$F$4000,6,FALSE),"-")</f>
        <v>-</v>
      </c>
      <c r="AI340" s="9" t="str">
        <f>IFERROR(VLOOKUP(CONCATENATE($A340,AI$1),'Исх-фото'!$A$2:$F$4000,6,FALSE),"-")</f>
        <v>НЕТ</v>
      </c>
      <c r="AJ340" s="9" t="str">
        <f>IFERROR(VLOOKUP(CONCATENATE($A340,AJ$1),'Исх-фото'!$A$2:$F$4000,6,FALSE),"-")</f>
        <v>НЕТ</v>
      </c>
      <c r="AK340" s="9" t="str">
        <f>IFERROR(VLOOKUP(CONCATENATE($A340,AK$1),'Исх-фото'!$A$2:$F$4000,6,FALSE),"-")</f>
        <v>-</v>
      </c>
      <c r="AL340" s="9" t="str">
        <f>IFERROR(VLOOKUP(CONCATENATE($A340,AL$1),'Исх-фото'!$A$2:$F$4000,6,FALSE),"-")</f>
        <v>НЕТ</v>
      </c>
      <c r="AM340" s="9" t="str">
        <f>IFERROR(VLOOKUP(CONCATENATE($A340,AM$1),'Исх-фото'!$A$2:$F$4000,6,FALSE),"-")</f>
        <v>ДА</v>
      </c>
      <c r="AN340" s="9" t="str">
        <f>IFERROR(VLOOKUP(CONCATENATE($A340,AN$1),'Исх-фото'!$A$2:$F$4000,6,FALSE),"-")</f>
        <v>ДА</v>
      </c>
      <c r="AO340" s="9" t="str">
        <f>IFERROR(VLOOKUP(CONCATENATE($A340,AO$1),'Исх-фото'!$A$2:$F$4000,6,FALSE),"-")</f>
        <v>НЕТ</v>
      </c>
      <c r="AP340" s="9" t="str">
        <f>IFERROR(VLOOKUP(CONCATENATE($A340,AP$1),'Исх-фото'!$A$2:$F$4000,6,FALSE),"-")</f>
        <v>НЕТ</v>
      </c>
      <c r="AQ340" s="9" t="str">
        <f>IFERROR(VLOOKUP(CONCATENATE($A340,AQ$1),'Исх-фото'!$A$2:$F$4000,6,FALSE),"-")</f>
        <v>-</v>
      </c>
      <c r="AR340" s="9" t="str">
        <f>IFERROR(VLOOKUP(CONCATENATE($A340,AR$1),'Исх-фото'!$A$2:$F$4000,6,FALSE),"-")</f>
        <v>-</v>
      </c>
      <c r="AS340" s="9" t="str">
        <f>IFERROR(VLOOKUP(CONCATENATE($A340,AS$1),'Исх-фото'!$A$2:$F$4000,6,FALSE),"-")</f>
        <v>ДА</v>
      </c>
      <c r="AT340" s="9" t="str">
        <f>IFERROR(VLOOKUP(CONCATENATE($A340,AT$1),'Исх-фото'!$A$2:$F$4000,6,FALSE),"-")</f>
        <v>-</v>
      </c>
      <c r="AU340" s="9" t="str">
        <f>IFERROR(VLOOKUP(CONCATENATE($A340,AU$1),'Исх-фото'!$A$2:$F$4000,6,FALSE),"-")</f>
        <v>-</v>
      </c>
      <c r="AV340" s="9" t="str">
        <f>IFERROR(VLOOKUP(CONCATENATE($A340,AV$1),'Исх-фото'!$A$2:$F$4000,6,FALSE),"-")</f>
        <v>-</v>
      </c>
      <c r="AW340" s="9" t="str">
        <f>IFERROR(VLOOKUP(CONCATENATE($A340,AW$1),'Исх-фото'!$A$2:$F$4000,6,FALSE),"-")</f>
        <v>НЕТ</v>
      </c>
      <c r="AX340" s="9" t="str">
        <f>IFERROR(VLOOKUP(CONCATENATE($A340,AX$1),'Исх-фото'!$A$2:$F$4000,6,FALSE),"-")</f>
        <v>-</v>
      </c>
      <c r="AY340" s="9" t="str">
        <f>IFERROR(VLOOKUP(CONCATENATE($A340,AY$1),'Исх-фото'!$A$2:$F$4000,6,FALSE),"-")</f>
        <v>-</v>
      </c>
      <c r="AZ340" s="9" t="str">
        <f>IFERROR(VLOOKUP(CONCATENATE($A340,AZ$1),'Исх-фото'!$A$2:$F$4000,6,FALSE),"-")</f>
        <v>ДА</v>
      </c>
      <c r="BA340" s="9" t="str">
        <f>IFERROR(VLOOKUP(CONCATENATE($A340,BA$1),'Исх-фото'!$A$2:$F$4000,6,FALSE),"-")</f>
        <v>-</v>
      </c>
      <c r="BB340" s="9" t="str">
        <f>IFERROR(VLOOKUP(CONCATENATE($A340,BB$1),'Исх-фото'!$A$2:$F$4000,6,FALSE),"-")</f>
        <v>НЕТ</v>
      </c>
      <c r="BC340" s="9" t="str">
        <f>IFERROR(VLOOKUP(CONCATENATE($A340,BC$1),'Исх-фото'!$A$2:$F$4000,6,FALSE),"-")</f>
        <v>НЕТ</v>
      </c>
      <c r="BD340" s="9" t="str">
        <f>IFERROR(VLOOKUP(CONCATENATE($A340,BD$1),'Исх-фото'!$A$2:$F$4000,6,FALSE),"-")</f>
        <v>-</v>
      </c>
      <c r="BE340" s="9" t="str">
        <f>IFERROR(VLOOKUP(CONCATENATE($A340,BE$1),'Исх-фото'!$A$2:$F$4000,6,FALSE),"-")</f>
        <v>ДА</v>
      </c>
      <c r="BF340" s="9" t="str">
        <f>IFERROR(VLOOKUP(CONCATENATE($A340,BF$1),'Исх-фото'!$A$2:$F$4000,6,FALSE),"-")</f>
        <v>ДА</v>
      </c>
      <c r="BG340" s="9" t="str">
        <f>IFERROR(VLOOKUP(CONCATENATE($A340,BG$1),'Исх-фото'!$A$2:$F$4000,6,FALSE),"-")</f>
        <v>-</v>
      </c>
      <c r="BH340" s="9" t="str">
        <f>IFERROR(VLOOKUP(CONCATENATE($A340,BH$1),'Исх-фото'!$A$2:$F$4000,6,FALSE),"-")</f>
        <v>-</v>
      </c>
      <c r="BI340" s="9" t="str">
        <f>IFERROR(VLOOKUP(CONCATENATE($A340,BI$1),'Исх-фото'!$A$2:$F$4000,6,FALSE),"-")</f>
        <v>-</v>
      </c>
      <c r="BJ340" s="37"/>
      <c r="BK340" s="42"/>
      <c r="BR340" s="25"/>
      <c r="BS340" s="25"/>
      <c r="BV340" s="25"/>
      <c r="BW340" s="25"/>
      <c r="BX340" s="25"/>
    </row>
    <row r="341" spans="1:76">
      <c r="A341" s="38">
        <f t="shared" si="44"/>
        <v>142</v>
      </c>
      <c r="B341" s="36">
        <f t="shared" si="43"/>
        <v>68</v>
      </c>
      <c r="C341" s="36">
        <f t="shared" si="43"/>
        <v>1</v>
      </c>
      <c r="D341" s="9" t="str">
        <f>IFERROR(VLOOKUP(CONCATENATE($A341,D$1),'Исх-фото'!$A$2:$F$4000,6,FALSE),"-")</f>
        <v>ДА</v>
      </c>
      <c r="E341" s="9" t="str">
        <f>IFERROR(VLOOKUP(CONCATENATE($A341,E$1),'Исх-фото'!$A$2:$F$4000,6,FALSE),"-")</f>
        <v>-</v>
      </c>
      <c r="F341" s="9" t="str">
        <f>IFERROR(VLOOKUP(CONCATENATE($A341,F$1),'Исх-фото'!$A$2:$F$4000,6,FALSE),"-")</f>
        <v>-</v>
      </c>
      <c r="G341" s="9" t="str">
        <f>IFERROR(VLOOKUP(CONCATENATE($A341,G$1),'Исх-фото'!$A$2:$F$4000,6,FALSE),"-")</f>
        <v>ДА</v>
      </c>
      <c r="H341" s="9" t="str">
        <f>IFERROR(VLOOKUP(CONCATENATE($A341,H$1),'Исх-фото'!$A$2:$F$4000,6,FALSE),"-")</f>
        <v>-</v>
      </c>
      <c r="I341" s="9" t="str">
        <f>IFERROR(VLOOKUP(CONCATENATE($A341,I$1),'Исх-фото'!$A$2:$F$4000,6,FALSE),"-")</f>
        <v>-</v>
      </c>
      <c r="J341" s="9" t="str">
        <f>IFERROR(VLOOKUP(CONCATENATE($A341,J$1),'Исх-фото'!$A$2:$F$4000,6,FALSE),"-")</f>
        <v>-</v>
      </c>
      <c r="K341" s="9" t="str">
        <f>IFERROR(VLOOKUP(CONCATENATE($A341,K$1),'Исх-фото'!$A$2:$F$4000,6,FALSE),"-")</f>
        <v>-</v>
      </c>
      <c r="L341" s="9" t="str">
        <f>IFERROR(VLOOKUP(CONCATENATE($A341,L$1),'Исх-фото'!$A$2:$F$4000,6,FALSE),"-")</f>
        <v>-</v>
      </c>
      <c r="M341" s="9" t="str">
        <f>IFERROR(VLOOKUP(CONCATENATE($A341,M$1),'Исх-фото'!$A$2:$F$4000,6,FALSE),"-")</f>
        <v>ДА</v>
      </c>
      <c r="N341" s="9" t="str">
        <f>IFERROR(VLOOKUP(CONCATENATE($A341,N$1),'Исх-фото'!$A$2:$F$4000,6,FALSE),"-")</f>
        <v>-</v>
      </c>
      <c r="O341" s="9" t="str">
        <f>IFERROR(VLOOKUP(CONCATENATE($A341,O$1),'Исх-фото'!$A$2:$F$4000,6,FALSE),"-")</f>
        <v>-</v>
      </c>
      <c r="P341" s="9" t="str">
        <f>IFERROR(VLOOKUP(CONCATENATE($A341,P$1),'Исх-фото'!$A$2:$F$4000,6,FALSE),"-")</f>
        <v>ДА</v>
      </c>
      <c r="Q341" s="9" t="str">
        <f>IFERROR(VLOOKUP(CONCATENATE($A341,Q$1),'Исх-фото'!$A$2:$F$4000,6,FALSE),"-")</f>
        <v>НЕТ</v>
      </c>
      <c r="R341" s="9" t="str">
        <f>IFERROR(VLOOKUP(CONCATENATE($A341,R$1),'Исх-фото'!$A$2:$F$4000,6,FALSE),"-")</f>
        <v>-</v>
      </c>
      <c r="S341" s="9" t="str">
        <f>IFERROR(VLOOKUP(CONCATENATE($A341,S$1),'Исх-фото'!$A$2:$F$4000,6,FALSE),"-")</f>
        <v>ДА</v>
      </c>
      <c r="T341" s="9" t="str">
        <f>IFERROR(VLOOKUP(CONCATENATE($A341,T$1),'Исх-фото'!$A$2:$F$4000,6,FALSE),"-")</f>
        <v>ДА</v>
      </c>
      <c r="U341" s="9" t="str">
        <f>IFERROR(VLOOKUP(CONCATENATE($A341,U$1),'Исх-фото'!$A$2:$F$4000,6,FALSE),"-")</f>
        <v>ДА</v>
      </c>
      <c r="V341" s="9" t="str">
        <f>IFERROR(VLOOKUP(CONCATENATE($A341,V$1),'Исх-фото'!$A$2:$F$4000,6,FALSE),"-")</f>
        <v>-</v>
      </c>
      <c r="W341" s="9" t="str">
        <f>IFERROR(VLOOKUP(CONCATENATE($A341,W$1),'Исх-фото'!$A$2:$F$4000,6,FALSE),"-")</f>
        <v>-</v>
      </c>
      <c r="X341" s="9" t="str">
        <f>IFERROR(VLOOKUP(CONCATENATE($A341,X$1),'Исх-фото'!$A$2:$F$4000,6,FALSE),"-")</f>
        <v>-</v>
      </c>
      <c r="Y341" s="9" t="str">
        <f>IFERROR(VLOOKUP(CONCATENATE($A341,Y$1),'Исх-фото'!$A$2:$F$4000,6,FALSE),"-")</f>
        <v>-</v>
      </c>
      <c r="Z341" s="9" t="str">
        <f>IFERROR(VLOOKUP(CONCATENATE($A341,Z$1),'Исх-фото'!$A$2:$F$4000,6,FALSE),"-")</f>
        <v>ДА</v>
      </c>
      <c r="AA341" s="9" t="str">
        <f>IFERROR(VLOOKUP(CONCATENATE($A341,AA$1),'Исх-фото'!$A$2:$F$4000,6,FALSE),"-")</f>
        <v>-</v>
      </c>
      <c r="AB341" s="9" t="str">
        <f>IFERROR(VLOOKUP(CONCATENATE($A341,AB$1),'Исх-фото'!$A$2:$F$4000,6,FALSE),"-")</f>
        <v>-</v>
      </c>
      <c r="AC341" s="9" t="str">
        <f>IFERROR(VLOOKUP(CONCATENATE($A341,AC$1),'Исх-фото'!$A$2:$F$4000,6,FALSE),"-")</f>
        <v>НЕТ</v>
      </c>
      <c r="AD341" s="9" t="str">
        <f>IFERROR(VLOOKUP(CONCATENATE($A341,AD$1),'Исх-фото'!$A$2:$F$4000,6,FALSE),"-")</f>
        <v>-</v>
      </c>
      <c r="AE341" s="9" t="str">
        <f>IFERROR(VLOOKUP(CONCATENATE($A341,AE$1),'Исх-фото'!$A$2:$F$4000,6,FALSE),"-")</f>
        <v>-</v>
      </c>
      <c r="AF341" s="9" t="str">
        <f>IFERROR(VLOOKUP(CONCATENATE($A341,AF$1),'Исх-фото'!$A$2:$F$4000,6,FALSE),"-")</f>
        <v>-</v>
      </c>
      <c r="AG341" s="9" t="str">
        <f>IFERROR(VLOOKUP(CONCATENATE($A341,AG$1),'Исх-фото'!$A$2:$F$4000,6,FALSE),"-")</f>
        <v>ДА</v>
      </c>
      <c r="AH341" s="9" t="str">
        <f>IFERROR(VLOOKUP(CONCATENATE($A341,AH$1),'Исх-фото'!$A$2:$F$4000,6,FALSE),"-")</f>
        <v>-</v>
      </c>
      <c r="AI341" s="9" t="str">
        <f>IFERROR(VLOOKUP(CONCATENATE($A341,AI$1),'Исх-фото'!$A$2:$F$4000,6,FALSE),"-")</f>
        <v>-</v>
      </c>
      <c r="AJ341" s="9" t="str">
        <f>IFERROR(VLOOKUP(CONCATENATE($A341,AJ$1),'Исх-фото'!$A$2:$F$4000,6,FALSE),"-")</f>
        <v>НЕТ</v>
      </c>
      <c r="AK341" s="9" t="str">
        <f>IFERROR(VLOOKUP(CONCATENATE($A341,AK$1),'Исх-фото'!$A$2:$F$4000,6,FALSE),"-")</f>
        <v>ДА</v>
      </c>
      <c r="AL341" s="9" t="str">
        <f>IFERROR(VLOOKUP(CONCATENATE($A341,AL$1),'Исх-фото'!$A$2:$F$4000,6,FALSE),"-")</f>
        <v>НЕТ</v>
      </c>
      <c r="AM341" s="9" t="str">
        <f>IFERROR(VLOOKUP(CONCATENATE($A341,AM$1),'Исх-фото'!$A$2:$F$4000,6,FALSE),"-")</f>
        <v>ДА</v>
      </c>
      <c r="AN341" s="9" t="str">
        <f>IFERROR(VLOOKUP(CONCATENATE($A341,AN$1),'Исх-фото'!$A$2:$F$4000,6,FALSE),"-")</f>
        <v>-</v>
      </c>
      <c r="AO341" s="9" t="str">
        <f>IFERROR(VLOOKUP(CONCATENATE($A341,AO$1),'Исх-фото'!$A$2:$F$4000,6,FALSE),"-")</f>
        <v>-</v>
      </c>
      <c r="AP341" s="9" t="str">
        <f>IFERROR(VLOOKUP(CONCATENATE($A341,AP$1),'Исх-фото'!$A$2:$F$4000,6,FALSE),"-")</f>
        <v>НЕТ</v>
      </c>
      <c r="AQ341" s="9" t="str">
        <f>IFERROR(VLOOKUP(CONCATENATE($A341,AQ$1),'Исх-фото'!$A$2:$F$4000,6,FALSE),"-")</f>
        <v>-</v>
      </c>
      <c r="AR341" s="9" t="str">
        <f>IFERROR(VLOOKUP(CONCATENATE($A341,AR$1),'Исх-фото'!$A$2:$F$4000,6,FALSE),"-")</f>
        <v>-</v>
      </c>
      <c r="AS341" s="9" t="str">
        <f>IFERROR(VLOOKUP(CONCATENATE($A341,AS$1),'Исх-фото'!$A$2:$F$4000,6,FALSE),"-")</f>
        <v>ДА</v>
      </c>
      <c r="AT341" s="9" t="str">
        <f>IFERROR(VLOOKUP(CONCATENATE($A341,AT$1),'Исх-фото'!$A$2:$F$4000,6,FALSE),"-")</f>
        <v>-</v>
      </c>
      <c r="AU341" s="9" t="str">
        <f>IFERROR(VLOOKUP(CONCATENATE($A341,AU$1),'Исх-фото'!$A$2:$F$4000,6,FALSE),"-")</f>
        <v>-</v>
      </c>
      <c r="AV341" s="9" t="str">
        <f>IFERROR(VLOOKUP(CONCATENATE($A341,AV$1),'Исх-фото'!$A$2:$F$4000,6,FALSE),"-")</f>
        <v>-</v>
      </c>
      <c r="AW341" s="9" t="str">
        <f>IFERROR(VLOOKUP(CONCATENATE($A341,AW$1),'Исх-фото'!$A$2:$F$4000,6,FALSE),"-")</f>
        <v>НЕТ</v>
      </c>
      <c r="AX341" s="9" t="str">
        <f>IFERROR(VLOOKUP(CONCATENATE($A341,AX$1),'Исх-фото'!$A$2:$F$4000,6,FALSE),"-")</f>
        <v>-</v>
      </c>
      <c r="AY341" s="9" t="str">
        <f>IFERROR(VLOOKUP(CONCATENATE($A341,AY$1),'Исх-фото'!$A$2:$F$4000,6,FALSE),"-")</f>
        <v>-</v>
      </c>
      <c r="AZ341" s="9" t="str">
        <f>IFERROR(VLOOKUP(CONCATENATE($A341,AZ$1),'Исх-фото'!$A$2:$F$4000,6,FALSE),"-")</f>
        <v>-</v>
      </c>
      <c r="BA341" s="9" t="str">
        <f>IFERROR(VLOOKUP(CONCATENATE($A341,BA$1),'Исх-фото'!$A$2:$F$4000,6,FALSE),"-")</f>
        <v>-</v>
      </c>
      <c r="BB341" s="9" t="str">
        <f>IFERROR(VLOOKUP(CONCATENATE($A341,BB$1),'Исх-фото'!$A$2:$F$4000,6,FALSE),"-")</f>
        <v>НЕТ</v>
      </c>
      <c r="BC341" s="9" t="str">
        <f>IFERROR(VLOOKUP(CONCATENATE($A341,BC$1),'Исх-фото'!$A$2:$F$4000,6,FALSE),"-")</f>
        <v>НЕТ</v>
      </c>
      <c r="BD341" s="9" t="str">
        <f>IFERROR(VLOOKUP(CONCATENATE($A341,BD$1),'Исх-фото'!$A$2:$F$4000,6,FALSE),"-")</f>
        <v>-</v>
      </c>
      <c r="BE341" s="9" t="str">
        <f>IFERROR(VLOOKUP(CONCATENATE($A341,BE$1),'Исх-фото'!$A$2:$F$4000,6,FALSE),"-")</f>
        <v>ДА</v>
      </c>
      <c r="BF341" s="9" t="str">
        <f>IFERROR(VLOOKUP(CONCATENATE($A341,BF$1),'Исх-фото'!$A$2:$F$4000,6,FALSE),"-")</f>
        <v>НЕТ</v>
      </c>
      <c r="BG341" s="9" t="str">
        <f>IFERROR(VLOOKUP(CONCATENATE($A341,BG$1),'Исх-фото'!$A$2:$F$4000,6,FALSE),"-")</f>
        <v>-</v>
      </c>
      <c r="BH341" s="9" t="str">
        <f>IFERROR(VLOOKUP(CONCATENATE($A341,BH$1),'Исх-фото'!$A$2:$F$4000,6,FALSE),"-")</f>
        <v>-</v>
      </c>
      <c r="BI341" s="9" t="str">
        <f>IFERROR(VLOOKUP(CONCATENATE($A341,BI$1),'Исх-фото'!$A$2:$F$4000,6,FALSE),"-")</f>
        <v>НЕТ</v>
      </c>
      <c r="BJ341" s="37"/>
      <c r="BK341" s="42"/>
      <c r="BR341" s="25"/>
      <c r="BS341" s="25"/>
      <c r="BV341" s="25"/>
      <c r="BW341" s="25"/>
      <c r="BX341" s="25"/>
    </row>
    <row r="342" spans="1:76">
      <c r="A342" s="38">
        <f t="shared" si="44"/>
        <v>143</v>
      </c>
      <c r="B342" s="36">
        <f t="shared" si="43"/>
        <v>68</v>
      </c>
      <c r="C342" s="36">
        <f t="shared" si="43"/>
        <v>2</v>
      </c>
      <c r="D342" s="9" t="str">
        <f>IFERROR(VLOOKUP(CONCATENATE($A342,D$1),'Исх-фото'!$A$2:$F$4000,6,FALSE),"-")</f>
        <v>НЕТ</v>
      </c>
      <c r="E342" s="9" t="str">
        <f>IFERROR(VLOOKUP(CONCATENATE($A342,E$1),'Исх-фото'!$A$2:$F$4000,6,FALSE),"-")</f>
        <v>-</v>
      </c>
      <c r="F342" s="9" t="str">
        <f>IFERROR(VLOOKUP(CONCATENATE($A342,F$1),'Исх-фото'!$A$2:$F$4000,6,FALSE),"-")</f>
        <v>-</v>
      </c>
      <c r="G342" s="9" t="str">
        <f>IFERROR(VLOOKUP(CONCATENATE($A342,G$1),'Исх-фото'!$A$2:$F$4000,6,FALSE),"-")</f>
        <v>НЕТ</v>
      </c>
      <c r="H342" s="9" t="str">
        <f>IFERROR(VLOOKUP(CONCATENATE($A342,H$1),'Исх-фото'!$A$2:$F$4000,6,FALSE),"-")</f>
        <v>-</v>
      </c>
      <c r="I342" s="9" t="str">
        <f>IFERROR(VLOOKUP(CONCATENATE($A342,I$1),'Исх-фото'!$A$2:$F$4000,6,FALSE),"-")</f>
        <v>-</v>
      </c>
      <c r="J342" s="9" t="str">
        <f>IFERROR(VLOOKUP(CONCATENATE($A342,J$1),'Исх-фото'!$A$2:$F$4000,6,FALSE),"-")</f>
        <v>-</v>
      </c>
      <c r="K342" s="9" t="str">
        <f>IFERROR(VLOOKUP(CONCATENATE($A342,K$1),'Исх-фото'!$A$2:$F$4000,6,FALSE),"-")</f>
        <v>-</v>
      </c>
      <c r="L342" s="9" t="str">
        <f>IFERROR(VLOOKUP(CONCATENATE($A342,L$1),'Исх-фото'!$A$2:$F$4000,6,FALSE),"-")</f>
        <v>-</v>
      </c>
      <c r="M342" s="9" t="str">
        <f>IFERROR(VLOOKUP(CONCATENATE($A342,M$1),'Исх-фото'!$A$2:$F$4000,6,FALSE),"-")</f>
        <v>-</v>
      </c>
      <c r="N342" s="9" t="str">
        <f>IFERROR(VLOOKUP(CONCATENATE($A342,N$1),'Исх-фото'!$A$2:$F$4000,6,FALSE),"-")</f>
        <v>-</v>
      </c>
      <c r="O342" s="9" t="str">
        <f>IFERROR(VLOOKUP(CONCATENATE($A342,O$1),'Исх-фото'!$A$2:$F$4000,6,FALSE),"-")</f>
        <v>-</v>
      </c>
      <c r="P342" s="9" t="str">
        <f>IFERROR(VLOOKUP(CONCATENATE($A342,P$1),'Исх-фото'!$A$2:$F$4000,6,FALSE),"-")</f>
        <v>-</v>
      </c>
      <c r="Q342" s="9" t="str">
        <f>IFERROR(VLOOKUP(CONCATENATE($A342,Q$1),'Исх-фото'!$A$2:$F$4000,6,FALSE),"-")</f>
        <v>НЕТ</v>
      </c>
      <c r="R342" s="9" t="str">
        <f>IFERROR(VLOOKUP(CONCATENATE($A342,R$1),'Исх-фото'!$A$2:$F$4000,6,FALSE),"-")</f>
        <v>-</v>
      </c>
      <c r="S342" s="9" t="str">
        <f>IFERROR(VLOOKUP(CONCATENATE($A342,S$1),'Исх-фото'!$A$2:$F$4000,6,FALSE),"-")</f>
        <v>НЕТ</v>
      </c>
      <c r="T342" s="9" t="str">
        <f>IFERROR(VLOOKUP(CONCATENATE($A342,T$1),'Исх-фото'!$A$2:$F$4000,6,FALSE),"-")</f>
        <v>НЕТ</v>
      </c>
      <c r="U342" s="9" t="str">
        <f>IFERROR(VLOOKUP(CONCATENATE($A342,U$1),'Исх-фото'!$A$2:$F$4000,6,FALSE),"-")</f>
        <v>НЕТ</v>
      </c>
      <c r="V342" s="9" t="str">
        <f>IFERROR(VLOOKUP(CONCATENATE($A342,V$1),'Исх-фото'!$A$2:$F$4000,6,FALSE),"-")</f>
        <v>-</v>
      </c>
      <c r="W342" s="9" t="str">
        <f>IFERROR(VLOOKUP(CONCATENATE($A342,W$1),'Исх-фото'!$A$2:$F$4000,6,FALSE),"-")</f>
        <v>-</v>
      </c>
      <c r="X342" s="9" t="str">
        <f>IFERROR(VLOOKUP(CONCATENATE($A342,X$1),'Исх-фото'!$A$2:$F$4000,6,FALSE),"-")</f>
        <v>-</v>
      </c>
      <c r="Y342" s="9" t="str">
        <f>IFERROR(VLOOKUP(CONCATENATE($A342,Y$1),'Исх-фото'!$A$2:$F$4000,6,FALSE),"-")</f>
        <v>-</v>
      </c>
      <c r="Z342" s="9" t="str">
        <f>IFERROR(VLOOKUP(CONCATENATE($A342,Z$1),'Исх-фото'!$A$2:$F$4000,6,FALSE),"-")</f>
        <v>НЕТ</v>
      </c>
      <c r="AA342" s="9" t="str">
        <f>IFERROR(VLOOKUP(CONCATENATE($A342,AA$1),'Исх-фото'!$A$2:$F$4000,6,FALSE),"-")</f>
        <v>-</v>
      </c>
      <c r="AB342" s="9" t="str">
        <f>IFERROR(VLOOKUP(CONCATENATE($A342,AB$1),'Исх-фото'!$A$2:$F$4000,6,FALSE),"-")</f>
        <v>-</v>
      </c>
      <c r="AC342" s="9" t="str">
        <f>IFERROR(VLOOKUP(CONCATENATE($A342,AC$1),'Исх-фото'!$A$2:$F$4000,6,FALSE),"-")</f>
        <v>НЕТ</v>
      </c>
      <c r="AD342" s="9" t="str">
        <f>IFERROR(VLOOKUP(CONCATENATE($A342,AD$1),'Исх-фото'!$A$2:$F$4000,6,FALSE),"-")</f>
        <v>-</v>
      </c>
      <c r="AE342" s="9" t="str">
        <f>IFERROR(VLOOKUP(CONCATENATE($A342,AE$1),'Исх-фото'!$A$2:$F$4000,6,FALSE),"-")</f>
        <v>-</v>
      </c>
      <c r="AF342" s="9" t="str">
        <f>IFERROR(VLOOKUP(CONCATENATE($A342,AF$1),'Исх-фото'!$A$2:$F$4000,6,FALSE),"-")</f>
        <v>-</v>
      </c>
      <c r="AG342" s="9" t="str">
        <f>IFERROR(VLOOKUP(CONCATENATE($A342,AG$1),'Исх-фото'!$A$2:$F$4000,6,FALSE),"-")</f>
        <v>ДА</v>
      </c>
      <c r="AH342" s="9" t="str">
        <f>IFERROR(VLOOKUP(CONCATENATE($A342,AH$1),'Исх-фото'!$A$2:$F$4000,6,FALSE),"-")</f>
        <v>-</v>
      </c>
      <c r="AI342" s="9" t="str">
        <f>IFERROR(VLOOKUP(CONCATENATE($A342,AI$1),'Исх-фото'!$A$2:$F$4000,6,FALSE),"-")</f>
        <v>НЕТ</v>
      </c>
      <c r="AJ342" s="9" t="str">
        <f>IFERROR(VLOOKUP(CONCATENATE($A342,AJ$1),'Исх-фото'!$A$2:$F$4000,6,FALSE),"-")</f>
        <v>НЕТ</v>
      </c>
      <c r="AK342" s="9" t="str">
        <f>IFERROR(VLOOKUP(CONCATENATE($A342,AK$1),'Исх-фото'!$A$2:$F$4000,6,FALSE),"-")</f>
        <v>-</v>
      </c>
      <c r="AL342" s="9" t="str">
        <f>IFERROR(VLOOKUP(CONCATENATE($A342,AL$1),'Исх-фото'!$A$2:$F$4000,6,FALSE),"-")</f>
        <v>НЕТ</v>
      </c>
      <c r="AM342" s="9" t="str">
        <f>IFERROR(VLOOKUP(CONCATENATE($A342,AM$1),'Исх-фото'!$A$2:$F$4000,6,FALSE),"-")</f>
        <v>ДА</v>
      </c>
      <c r="AN342" s="9" t="str">
        <f>IFERROR(VLOOKUP(CONCATENATE($A342,AN$1),'Исх-фото'!$A$2:$F$4000,6,FALSE),"-")</f>
        <v>ДА</v>
      </c>
      <c r="AO342" s="9" t="str">
        <f>IFERROR(VLOOKUP(CONCATENATE($A342,AO$1),'Исх-фото'!$A$2:$F$4000,6,FALSE),"-")</f>
        <v>-</v>
      </c>
      <c r="AP342" s="9" t="str">
        <f>IFERROR(VLOOKUP(CONCATENATE($A342,AP$1),'Исх-фото'!$A$2:$F$4000,6,FALSE),"-")</f>
        <v>НЕТ</v>
      </c>
      <c r="AQ342" s="9" t="str">
        <f>IFERROR(VLOOKUP(CONCATENATE($A342,AQ$1),'Исх-фото'!$A$2:$F$4000,6,FALSE),"-")</f>
        <v>-</v>
      </c>
      <c r="AR342" s="9" t="str">
        <f>IFERROR(VLOOKUP(CONCATENATE($A342,AR$1),'Исх-фото'!$A$2:$F$4000,6,FALSE),"-")</f>
        <v>-</v>
      </c>
      <c r="AS342" s="9" t="str">
        <f>IFERROR(VLOOKUP(CONCATENATE($A342,AS$1),'Исх-фото'!$A$2:$F$4000,6,FALSE),"-")</f>
        <v>ДА</v>
      </c>
      <c r="AT342" s="9" t="str">
        <f>IFERROR(VLOOKUP(CONCATENATE($A342,AT$1),'Исх-фото'!$A$2:$F$4000,6,FALSE),"-")</f>
        <v>-</v>
      </c>
      <c r="AU342" s="9" t="str">
        <f>IFERROR(VLOOKUP(CONCATENATE($A342,AU$1),'Исх-фото'!$A$2:$F$4000,6,FALSE),"-")</f>
        <v>-</v>
      </c>
      <c r="AV342" s="9" t="str">
        <f>IFERROR(VLOOKUP(CONCATENATE($A342,AV$1),'Исх-фото'!$A$2:$F$4000,6,FALSE),"-")</f>
        <v>НЕТ</v>
      </c>
      <c r="AW342" s="9" t="str">
        <f>IFERROR(VLOOKUP(CONCATENATE($A342,AW$1),'Исх-фото'!$A$2:$F$4000,6,FALSE),"-")</f>
        <v>НЕТ</v>
      </c>
      <c r="AX342" s="9" t="str">
        <f>IFERROR(VLOOKUP(CONCATENATE($A342,AX$1),'Исх-фото'!$A$2:$F$4000,6,FALSE),"-")</f>
        <v>-</v>
      </c>
      <c r="AY342" s="9" t="str">
        <f>IFERROR(VLOOKUP(CONCATENATE($A342,AY$1),'Исх-фото'!$A$2:$F$4000,6,FALSE),"-")</f>
        <v>-</v>
      </c>
      <c r="AZ342" s="9" t="str">
        <f>IFERROR(VLOOKUP(CONCATENATE($A342,AZ$1),'Исх-фото'!$A$2:$F$4000,6,FALSE),"-")</f>
        <v>-</v>
      </c>
      <c r="BA342" s="9" t="str">
        <f>IFERROR(VLOOKUP(CONCATENATE($A342,BA$1),'Исх-фото'!$A$2:$F$4000,6,FALSE),"-")</f>
        <v>-</v>
      </c>
      <c r="BB342" s="9" t="str">
        <f>IFERROR(VLOOKUP(CONCATENATE($A342,BB$1),'Исх-фото'!$A$2:$F$4000,6,FALSE),"-")</f>
        <v>-</v>
      </c>
      <c r="BC342" s="9" t="str">
        <f>IFERROR(VLOOKUP(CONCATENATE($A342,BC$1),'Исх-фото'!$A$2:$F$4000,6,FALSE),"-")</f>
        <v>НЕТ</v>
      </c>
      <c r="BD342" s="9" t="str">
        <f>IFERROR(VLOOKUP(CONCATENATE($A342,BD$1),'Исх-фото'!$A$2:$F$4000,6,FALSE),"-")</f>
        <v>-</v>
      </c>
      <c r="BE342" s="9" t="str">
        <f>IFERROR(VLOOKUP(CONCATENATE($A342,BE$1),'Исх-фото'!$A$2:$F$4000,6,FALSE),"-")</f>
        <v>НЕТ</v>
      </c>
      <c r="BF342" s="9" t="str">
        <f>IFERROR(VLOOKUP(CONCATENATE($A342,BF$1),'Исх-фото'!$A$2:$F$4000,6,FALSE),"-")</f>
        <v>НЕТ</v>
      </c>
      <c r="BG342" s="9" t="str">
        <f>IFERROR(VLOOKUP(CONCATENATE($A342,BG$1),'Исх-фото'!$A$2:$F$4000,6,FALSE),"-")</f>
        <v>-</v>
      </c>
      <c r="BH342" s="9" t="str">
        <f>IFERROR(VLOOKUP(CONCATENATE($A342,BH$1),'Исх-фото'!$A$2:$F$4000,6,FALSE),"-")</f>
        <v>-</v>
      </c>
      <c r="BI342" s="9" t="str">
        <f>IFERROR(VLOOKUP(CONCATENATE($A342,BI$1),'Исх-фото'!$A$2:$F$4000,6,FALSE),"-")</f>
        <v>-</v>
      </c>
      <c r="BJ342" s="37"/>
      <c r="BK342" s="42"/>
      <c r="BR342" s="25"/>
      <c r="BS342" s="25"/>
      <c r="BV342" s="25"/>
      <c r="BW342" s="25"/>
      <c r="BX342" s="25"/>
    </row>
    <row r="343" spans="1:76">
      <c r="A343" s="38">
        <f t="shared" si="44"/>
        <v>144</v>
      </c>
      <c r="B343" s="36">
        <f t="shared" si="43"/>
        <v>68</v>
      </c>
      <c r="C343" s="36">
        <f t="shared" si="43"/>
        <v>3</v>
      </c>
      <c r="D343" s="9" t="str">
        <f>IFERROR(VLOOKUP(CONCATENATE($A343,D$1),'Исх-фото'!$A$2:$F$4000,6,FALSE),"-")</f>
        <v>ДА</v>
      </c>
      <c r="E343" s="9" t="str">
        <f>IFERROR(VLOOKUP(CONCATENATE($A343,E$1),'Исх-фото'!$A$2:$F$4000,6,FALSE),"-")</f>
        <v>-</v>
      </c>
      <c r="F343" s="9" t="str">
        <f>IFERROR(VLOOKUP(CONCATENATE($A343,F$1),'Исх-фото'!$A$2:$F$4000,6,FALSE),"-")</f>
        <v>ДА</v>
      </c>
      <c r="G343" s="9" t="str">
        <f>IFERROR(VLOOKUP(CONCATENATE($A343,G$1),'Исх-фото'!$A$2:$F$4000,6,FALSE),"-")</f>
        <v>-</v>
      </c>
      <c r="H343" s="9" t="str">
        <f>IFERROR(VLOOKUP(CONCATENATE($A343,H$1),'Исх-фото'!$A$2:$F$4000,6,FALSE),"-")</f>
        <v>-</v>
      </c>
      <c r="I343" s="9" t="str">
        <f>IFERROR(VLOOKUP(CONCATENATE($A343,I$1),'Исх-фото'!$A$2:$F$4000,6,FALSE),"-")</f>
        <v>-</v>
      </c>
      <c r="J343" s="9" t="str">
        <f>IFERROR(VLOOKUP(CONCATENATE($A343,J$1),'Исх-фото'!$A$2:$F$4000,6,FALSE),"-")</f>
        <v>НЕТ</v>
      </c>
      <c r="K343" s="9" t="str">
        <f>IFERROR(VLOOKUP(CONCATENATE($A343,K$1),'Исх-фото'!$A$2:$F$4000,6,FALSE),"-")</f>
        <v>-</v>
      </c>
      <c r="L343" s="9" t="str">
        <f>IFERROR(VLOOKUP(CONCATENATE($A343,L$1),'Исх-фото'!$A$2:$F$4000,6,FALSE),"-")</f>
        <v>-</v>
      </c>
      <c r="M343" s="9" t="str">
        <f>IFERROR(VLOOKUP(CONCATENATE($A343,M$1),'Исх-фото'!$A$2:$F$4000,6,FALSE),"-")</f>
        <v>-</v>
      </c>
      <c r="N343" s="9" t="str">
        <f>IFERROR(VLOOKUP(CONCATENATE($A343,N$1),'Исх-фото'!$A$2:$F$4000,6,FALSE),"-")</f>
        <v>-</v>
      </c>
      <c r="O343" s="9" t="str">
        <f>IFERROR(VLOOKUP(CONCATENATE($A343,O$1),'Исх-фото'!$A$2:$F$4000,6,FALSE),"-")</f>
        <v>-</v>
      </c>
      <c r="P343" s="9" t="str">
        <f>IFERROR(VLOOKUP(CONCATENATE($A343,P$1),'Исх-фото'!$A$2:$F$4000,6,FALSE),"-")</f>
        <v>-</v>
      </c>
      <c r="Q343" s="9" t="str">
        <f>IFERROR(VLOOKUP(CONCATENATE($A343,Q$1),'Исх-фото'!$A$2:$F$4000,6,FALSE),"-")</f>
        <v>НЕТ</v>
      </c>
      <c r="R343" s="9" t="str">
        <f>IFERROR(VLOOKUP(CONCATENATE($A343,R$1),'Исх-фото'!$A$2:$F$4000,6,FALSE),"-")</f>
        <v>-</v>
      </c>
      <c r="S343" s="9" t="str">
        <f>IFERROR(VLOOKUP(CONCATENATE($A343,S$1),'Исх-фото'!$A$2:$F$4000,6,FALSE),"-")</f>
        <v>НЕТ</v>
      </c>
      <c r="T343" s="9" t="str">
        <f>IFERROR(VLOOKUP(CONCATENATE($A343,T$1),'Исх-фото'!$A$2:$F$4000,6,FALSE),"-")</f>
        <v>НЕТ</v>
      </c>
      <c r="U343" s="9" t="str">
        <f>IFERROR(VLOOKUP(CONCATENATE($A343,U$1),'Исх-фото'!$A$2:$F$4000,6,FALSE),"-")</f>
        <v>ДА</v>
      </c>
      <c r="V343" s="9" t="str">
        <f>IFERROR(VLOOKUP(CONCATENATE($A343,V$1),'Исх-фото'!$A$2:$F$4000,6,FALSE),"-")</f>
        <v>-</v>
      </c>
      <c r="W343" s="9" t="str">
        <f>IFERROR(VLOOKUP(CONCATENATE($A343,W$1),'Исх-фото'!$A$2:$F$4000,6,FALSE),"-")</f>
        <v>-</v>
      </c>
      <c r="X343" s="9" t="str">
        <f>IFERROR(VLOOKUP(CONCATENATE($A343,X$1),'Исх-фото'!$A$2:$F$4000,6,FALSE),"-")</f>
        <v>-</v>
      </c>
      <c r="Y343" s="9" t="str">
        <f>IFERROR(VLOOKUP(CONCATENATE($A343,Y$1),'Исх-фото'!$A$2:$F$4000,6,FALSE),"-")</f>
        <v>-</v>
      </c>
      <c r="Z343" s="9" t="str">
        <f>IFERROR(VLOOKUP(CONCATENATE($A343,Z$1),'Исх-фото'!$A$2:$F$4000,6,FALSE),"-")</f>
        <v>НЕТ</v>
      </c>
      <c r="AA343" s="9" t="str">
        <f>IFERROR(VLOOKUP(CONCATENATE($A343,AA$1),'Исх-фото'!$A$2:$F$4000,6,FALSE),"-")</f>
        <v>-</v>
      </c>
      <c r="AB343" s="9" t="str">
        <f>IFERROR(VLOOKUP(CONCATENATE($A343,AB$1),'Исх-фото'!$A$2:$F$4000,6,FALSE),"-")</f>
        <v>-</v>
      </c>
      <c r="AC343" s="9" t="str">
        <f>IFERROR(VLOOKUP(CONCATENATE($A343,AC$1),'Исх-фото'!$A$2:$F$4000,6,FALSE),"-")</f>
        <v>НЕТ</v>
      </c>
      <c r="AD343" s="9" t="str">
        <f>IFERROR(VLOOKUP(CONCATENATE($A343,AD$1),'Исх-фото'!$A$2:$F$4000,6,FALSE),"-")</f>
        <v>-</v>
      </c>
      <c r="AE343" s="9" t="str">
        <f>IFERROR(VLOOKUP(CONCATENATE($A343,AE$1),'Исх-фото'!$A$2:$F$4000,6,FALSE),"-")</f>
        <v>-</v>
      </c>
      <c r="AF343" s="9" t="str">
        <f>IFERROR(VLOOKUP(CONCATENATE($A343,AF$1),'Исх-фото'!$A$2:$F$4000,6,FALSE),"-")</f>
        <v>-</v>
      </c>
      <c r="AG343" s="9" t="str">
        <f>IFERROR(VLOOKUP(CONCATENATE($A343,AG$1),'Исх-фото'!$A$2:$F$4000,6,FALSE),"-")</f>
        <v>ДА</v>
      </c>
      <c r="AH343" s="9" t="str">
        <f>IFERROR(VLOOKUP(CONCATENATE($A343,AH$1),'Исх-фото'!$A$2:$F$4000,6,FALSE),"-")</f>
        <v>-</v>
      </c>
      <c r="AI343" s="9" t="str">
        <f>IFERROR(VLOOKUP(CONCATENATE($A343,AI$1),'Исх-фото'!$A$2:$F$4000,6,FALSE),"-")</f>
        <v>НЕТ</v>
      </c>
      <c r="AJ343" s="9" t="str">
        <f>IFERROR(VLOOKUP(CONCATENATE($A343,AJ$1),'Исх-фото'!$A$2:$F$4000,6,FALSE),"-")</f>
        <v>НЕТ</v>
      </c>
      <c r="AK343" s="9" t="str">
        <f>IFERROR(VLOOKUP(CONCATENATE($A343,AK$1),'Исх-фото'!$A$2:$F$4000,6,FALSE),"-")</f>
        <v>ДА</v>
      </c>
      <c r="AL343" s="9" t="str">
        <f>IFERROR(VLOOKUP(CONCATENATE($A343,AL$1),'Исх-фото'!$A$2:$F$4000,6,FALSE),"-")</f>
        <v>НЕТ</v>
      </c>
      <c r="AM343" s="9" t="str">
        <f>IFERROR(VLOOKUP(CONCATENATE($A343,AM$1),'Исх-фото'!$A$2:$F$4000,6,FALSE),"-")</f>
        <v>ДА</v>
      </c>
      <c r="AN343" s="9" t="str">
        <f>IFERROR(VLOOKUP(CONCATENATE($A343,AN$1),'Исх-фото'!$A$2:$F$4000,6,FALSE),"-")</f>
        <v>ДА</v>
      </c>
      <c r="AO343" s="9" t="str">
        <f>IFERROR(VLOOKUP(CONCATENATE($A343,AO$1),'Исх-фото'!$A$2:$F$4000,6,FALSE),"-")</f>
        <v>НЕТ</v>
      </c>
      <c r="AP343" s="9" t="str">
        <f>IFERROR(VLOOKUP(CONCATENATE($A343,AP$1),'Исх-фото'!$A$2:$F$4000,6,FALSE),"-")</f>
        <v>НЕТ</v>
      </c>
      <c r="AQ343" s="9" t="str">
        <f>IFERROR(VLOOKUP(CONCATENATE($A343,AQ$1),'Исх-фото'!$A$2:$F$4000,6,FALSE),"-")</f>
        <v>-</v>
      </c>
      <c r="AR343" s="9" t="str">
        <f>IFERROR(VLOOKUP(CONCATENATE($A343,AR$1),'Исх-фото'!$A$2:$F$4000,6,FALSE),"-")</f>
        <v>-</v>
      </c>
      <c r="AS343" s="9" t="str">
        <f>IFERROR(VLOOKUP(CONCATENATE($A343,AS$1),'Исх-фото'!$A$2:$F$4000,6,FALSE),"-")</f>
        <v>ДА</v>
      </c>
      <c r="AT343" s="9" t="str">
        <f>IFERROR(VLOOKUP(CONCATENATE($A343,AT$1),'Исх-фото'!$A$2:$F$4000,6,FALSE),"-")</f>
        <v>-</v>
      </c>
      <c r="AU343" s="9" t="str">
        <f>IFERROR(VLOOKUP(CONCATENATE($A343,AU$1),'Исх-фото'!$A$2:$F$4000,6,FALSE),"-")</f>
        <v>-</v>
      </c>
      <c r="AV343" s="9" t="str">
        <f>IFERROR(VLOOKUP(CONCATENATE($A343,AV$1),'Исх-фото'!$A$2:$F$4000,6,FALSE),"-")</f>
        <v>-</v>
      </c>
      <c r="AW343" s="9" t="str">
        <f>IFERROR(VLOOKUP(CONCATENATE($A343,AW$1),'Исх-фото'!$A$2:$F$4000,6,FALSE),"-")</f>
        <v>НЕТ</v>
      </c>
      <c r="AX343" s="9" t="str">
        <f>IFERROR(VLOOKUP(CONCATENATE($A343,AX$1),'Исх-фото'!$A$2:$F$4000,6,FALSE),"-")</f>
        <v>-</v>
      </c>
      <c r="AY343" s="9" t="str">
        <f>IFERROR(VLOOKUP(CONCATENATE($A343,AY$1),'Исх-фото'!$A$2:$F$4000,6,FALSE),"-")</f>
        <v>-</v>
      </c>
      <c r="AZ343" s="9" t="str">
        <f>IFERROR(VLOOKUP(CONCATENATE($A343,AZ$1),'Исх-фото'!$A$2:$F$4000,6,FALSE),"-")</f>
        <v>ДА</v>
      </c>
      <c r="BA343" s="9" t="str">
        <f>IFERROR(VLOOKUP(CONCATENATE($A343,BA$1),'Исх-фото'!$A$2:$F$4000,6,FALSE),"-")</f>
        <v>-</v>
      </c>
      <c r="BB343" s="9" t="str">
        <f>IFERROR(VLOOKUP(CONCATENATE($A343,BB$1),'Исх-фото'!$A$2:$F$4000,6,FALSE),"-")</f>
        <v>-</v>
      </c>
      <c r="BC343" s="9" t="str">
        <f>IFERROR(VLOOKUP(CONCATENATE($A343,BC$1),'Исх-фото'!$A$2:$F$4000,6,FALSE),"-")</f>
        <v>НЕТ</v>
      </c>
      <c r="BD343" s="9" t="str">
        <f>IFERROR(VLOOKUP(CONCATENATE($A343,BD$1),'Исх-фото'!$A$2:$F$4000,6,FALSE),"-")</f>
        <v>-</v>
      </c>
      <c r="BE343" s="9" t="str">
        <f>IFERROR(VLOOKUP(CONCATENATE($A343,BE$1),'Исх-фото'!$A$2:$F$4000,6,FALSE),"-")</f>
        <v>ДА</v>
      </c>
      <c r="BF343" s="9" t="str">
        <f>IFERROR(VLOOKUP(CONCATENATE($A343,BF$1),'Исх-фото'!$A$2:$F$4000,6,FALSE),"-")</f>
        <v>НЕТ</v>
      </c>
      <c r="BG343" s="9" t="str">
        <f>IFERROR(VLOOKUP(CONCATENATE($A343,BG$1),'Исх-фото'!$A$2:$F$4000,6,FALSE),"-")</f>
        <v>-</v>
      </c>
      <c r="BH343" s="9" t="str">
        <f>IFERROR(VLOOKUP(CONCATENATE($A343,BH$1),'Исх-фото'!$A$2:$F$4000,6,FALSE),"-")</f>
        <v>-</v>
      </c>
      <c r="BI343" s="9" t="str">
        <f>IFERROR(VLOOKUP(CONCATENATE($A343,BI$1),'Исх-фото'!$A$2:$F$4000,6,FALSE),"-")</f>
        <v>-</v>
      </c>
      <c r="BJ343" s="37"/>
      <c r="BK343" s="42"/>
      <c r="BR343" s="25"/>
      <c r="BS343" s="25"/>
      <c r="BV343" s="25"/>
      <c r="BW343" s="25"/>
      <c r="BX343" s="25"/>
    </row>
    <row r="344" spans="1:76">
      <c r="A344" s="38">
        <f t="shared" si="44"/>
        <v>145</v>
      </c>
      <c r="B344" s="36">
        <f t="shared" si="43"/>
        <v>69</v>
      </c>
      <c r="C344" s="36">
        <f t="shared" si="43"/>
        <v>1</v>
      </c>
      <c r="D344" s="9" t="str">
        <f>IFERROR(VLOOKUP(CONCATENATE($A344,D$1),'Исх-фото'!$A$2:$F$4000,6,FALSE),"-")</f>
        <v>НЕТ</v>
      </c>
      <c r="E344" s="9" t="str">
        <f>IFERROR(VLOOKUP(CONCATENATE($A344,E$1),'Исх-фото'!$A$2:$F$4000,6,FALSE),"-")</f>
        <v>-</v>
      </c>
      <c r="F344" s="9" t="str">
        <f>IFERROR(VLOOKUP(CONCATENATE($A344,F$1),'Исх-фото'!$A$2:$F$4000,6,FALSE),"-")</f>
        <v>-</v>
      </c>
      <c r="G344" s="9" t="str">
        <f>IFERROR(VLOOKUP(CONCATENATE($A344,G$1),'Исх-фото'!$A$2:$F$4000,6,FALSE),"-")</f>
        <v>-</v>
      </c>
      <c r="H344" s="9" t="str">
        <f>IFERROR(VLOOKUP(CONCATENATE($A344,H$1),'Исх-фото'!$A$2:$F$4000,6,FALSE),"-")</f>
        <v>-</v>
      </c>
      <c r="I344" s="9" t="str">
        <f>IFERROR(VLOOKUP(CONCATENATE($A344,I$1),'Исх-фото'!$A$2:$F$4000,6,FALSE),"-")</f>
        <v>-</v>
      </c>
      <c r="J344" s="9" t="str">
        <f>IFERROR(VLOOKUP(CONCATENATE($A344,J$1),'Исх-фото'!$A$2:$F$4000,6,FALSE),"-")</f>
        <v>-</v>
      </c>
      <c r="K344" s="9" t="str">
        <f>IFERROR(VLOOKUP(CONCATENATE($A344,K$1),'Исх-фото'!$A$2:$F$4000,6,FALSE),"-")</f>
        <v>-</v>
      </c>
      <c r="L344" s="9" t="str">
        <f>IFERROR(VLOOKUP(CONCATENATE($A344,L$1),'Исх-фото'!$A$2:$F$4000,6,FALSE),"-")</f>
        <v>-</v>
      </c>
      <c r="M344" s="9" t="str">
        <f>IFERROR(VLOOKUP(CONCATENATE($A344,M$1),'Исх-фото'!$A$2:$F$4000,6,FALSE),"-")</f>
        <v>-</v>
      </c>
      <c r="N344" s="9" t="str">
        <f>IFERROR(VLOOKUP(CONCATENATE($A344,N$1),'Исх-фото'!$A$2:$F$4000,6,FALSE),"-")</f>
        <v>-</v>
      </c>
      <c r="O344" s="9" t="str">
        <f>IFERROR(VLOOKUP(CONCATENATE($A344,O$1),'Исх-фото'!$A$2:$F$4000,6,FALSE),"-")</f>
        <v>-</v>
      </c>
      <c r="P344" s="9" t="str">
        <f>IFERROR(VLOOKUP(CONCATENATE($A344,P$1),'Исх-фото'!$A$2:$F$4000,6,FALSE),"-")</f>
        <v>-</v>
      </c>
      <c r="Q344" s="9" t="str">
        <f>IFERROR(VLOOKUP(CONCATENATE($A344,Q$1),'Исх-фото'!$A$2:$F$4000,6,FALSE),"-")</f>
        <v>НЕТ</v>
      </c>
      <c r="R344" s="9" t="str">
        <f>IFERROR(VLOOKUP(CONCATENATE($A344,R$1),'Исх-фото'!$A$2:$F$4000,6,FALSE),"-")</f>
        <v>-</v>
      </c>
      <c r="S344" s="9" t="str">
        <f>IFERROR(VLOOKUP(CONCATENATE($A344,S$1),'Исх-фото'!$A$2:$F$4000,6,FALSE),"-")</f>
        <v>-</v>
      </c>
      <c r="T344" s="9" t="str">
        <f>IFERROR(VLOOKUP(CONCATENATE($A344,T$1),'Исх-фото'!$A$2:$F$4000,6,FALSE),"-")</f>
        <v>НЕТ</v>
      </c>
      <c r="U344" s="9" t="str">
        <f>IFERROR(VLOOKUP(CONCATENATE($A344,U$1),'Исх-фото'!$A$2:$F$4000,6,FALSE),"-")</f>
        <v>НЕТ</v>
      </c>
      <c r="V344" s="9" t="str">
        <f>IFERROR(VLOOKUP(CONCATENATE($A344,V$1),'Исх-фото'!$A$2:$F$4000,6,FALSE),"-")</f>
        <v>-</v>
      </c>
      <c r="W344" s="9" t="str">
        <f>IFERROR(VLOOKUP(CONCATENATE($A344,W$1),'Исх-фото'!$A$2:$F$4000,6,FALSE),"-")</f>
        <v>-</v>
      </c>
      <c r="X344" s="9" t="str">
        <f>IFERROR(VLOOKUP(CONCATENATE($A344,X$1),'Исх-фото'!$A$2:$F$4000,6,FALSE),"-")</f>
        <v>-</v>
      </c>
      <c r="Y344" s="9" t="str">
        <f>IFERROR(VLOOKUP(CONCATENATE($A344,Y$1),'Исх-фото'!$A$2:$F$4000,6,FALSE),"-")</f>
        <v>-</v>
      </c>
      <c r="Z344" s="9" t="str">
        <f>IFERROR(VLOOKUP(CONCATENATE($A344,Z$1),'Исх-фото'!$A$2:$F$4000,6,FALSE),"-")</f>
        <v>ДА</v>
      </c>
      <c r="AA344" s="9" t="str">
        <f>IFERROR(VLOOKUP(CONCATENATE($A344,AA$1),'Исх-фото'!$A$2:$F$4000,6,FALSE),"-")</f>
        <v>-</v>
      </c>
      <c r="AB344" s="9" t="str">
        <f>IFERROR(VLOOKUP(CONCATENATE($A344,AB$1),'Исх-фото'!$A$2:$F$4000,6,FALSE),"-")</f>
        <v>-</v>
      </c>
      <c r="AC344" s="9" t="str">
        <f>IFERROR(VLOOKUP(CONCATENATE($A344,AC$1),'Исх-фото'!$A$2:$F$4000,6,FALSE),"-")</f>
        <v>-</v>
      </c>
      <c r="AD344" s="9" t="str">
        <f>IFERROR(VLOOKUP(CONCATENATE($A344,AD$1),'Исх-фото'!$A$2:$F$4000,6,FALSE),"-")</f>
        <v>-</v>
      </c>
      <c r="AE344" s="9" t="str">
        <f>IFERROR(VLOOKUP(CONCATENATE($A344,AE$1),'Исх-фото'!$A$2:$F$4000,6,FALSE),"-")</f>
        <v>-</v>
      </c>
      <c r="AF344" s="9" t="str">
        <f>IFERROR(VLOOKUP(CONCATENATE($A344,AF$1),'Исх-фото'!$A$2:$F$4000,6,FALSE),"-")</f>
        <v>-</v>
      </c>
      <c r="AG344" s="9" t="str">
        <f>IFERROR(VLOOKUP(CONCATENATE($A344,AG$1),'Исх-фото'!$A$2:$F$4000,6,FALSE),"-")</f>
        <v>ДА</v>
      </c>
      <c r="AH344" s="9" t="str">
        <f>IFERROR(VLOOKUP(CONCATENATE($A344,AH$1),'Исх-фото'!$A$2:$F$4000,6,FALSE),"-")</f>
        <v>-</v>
      </c>
      <c r="AI344" s="9" t="str">
        <f>IFERROR(VLOOKUP(CONCATENATE($A344,AI$1),'Исх-фото'!$A$2:$F$4000,6,FALSE),"-")</f>
        <v>-</v>
      </c>
      <c r="AJ344" s="9" t="str">
        <f>IFERROR(VLOOKUP(CONCATENATE($A344,AJ$1),'Исх-фото'!$A$2:$F$4000,6,FALSE),"-")</f>
        <v>НЕТ</v>
      </c>
      <c r="AK344" s="9" t="str">
        <f>IFERROR(VLOOKUP(CONCATENATE($A344,AK$1),'Исх-фото'!$A$2:$F$4000,6,FALSE),"-")</f>
        <v>НЕТ</v>
      </c>
      <c r="AL344" s="9" t="str">
        <f>IFERROR(VLOOKUP(CONCATENATE($A344,AL$1),'Исх-фото'!$A$2:$F$4000,6,FALSE),"-")</f>
        <v>НЕТ</v>
      </c>
      <c r="AM344" s="9" t="str">
        <f>IFERROR(VLOOKUP(CONCATENATE($A344,AM$1),'Исх-фото'!$A$2:$F$4000,6,FALSE),"-")</f>
        <v>ДА</v>
      </c>
      <c r="AN344" s="9" t="str">
        <f>IFERROR(VLOOKUP(CONCATENATE($A344,AN$1),'Исх-фото'!$A$2:$F$4000,6,FALSE),"-")</f>
        <v>ДА</v>
      </c>
      <c r="AO344" s="9" t="str">
        <f>IFERROR(VLOOKUP(CONCATENATE($A344,AO$1),'Исх-фото'!$A$2:$F$4000,6,FALSE),"-")</f>
        <v>НЕТ</v>
      </c>
      <c r="AP344" s="9" t="str">
        <f>IFERROR(VLOOKUP(CONCATENATE($A344,AP$1),'Исх-фото'!$A$2:$F$4000,6,FALSE),"-")</f>
        <v>-</v>
      </c>
      <c r="AQ344" s="9" t="str">
        <f>IFERROR(VLOOKUP(CONCATENATE($A344,AQ$1),'Исх-фото'!$A$2:$F$4000,6,FALSE),"-")</f>
        <v>-</v>
      </c>
      <c r="AR344" s="9" t="str">
        <f>IFERROR(VLOOKUP(CONCATENATE($A344,AR$1),'Исх-фото'!$A$2:$F$4000,6,FALSE),"-")</f>
        <v>-</v>
      </c>
      <c r="AS344" s="9" t="str">
        <f>IFERROR(VLOOKUP(CONCATENATE($A344,AS$1),'Исх-фото'!$A$2:$F$4000,6,FALSE),"-")</f>
        <v>ДА</v>
      </c>
      <c r="AT344" s="9" t="str">
        <f>IFERROR(VLOOKUP(CONCATENATE($A344,AT$1),'Исх-фото'!$A$2:$F$4000,6,FALSE),"-")</f>
        <v>-</v>
      </c>
      <c r="AU344" s="9" t="str">
        <f>IFERROR(VLOOKUP(CONCATENATE($A344,AU$1),'Исх-фото'!$A$2:$F$4000,6,FALSE),"-")</f>
        <v>-</v>
      </c>
      <c r="AV344" s="9" t="str">
        <f>IFERROR(VLOOKUP(CONCATENATE($A344,AV$1),'Исх-фото'!$A$2:$F$4000,6,FALSE),"-")</f>
        <v>-</v>
      </c>
      <c r="AW344" s="9" t="str">
        <f>IFERROR(VLOOKUP(CONCATENATE($A344,AW$1),'Исх-фото'!$A$2:$F$4000,6,FALSE),"-")</f>
        <v>-</v>
      </c>
      <c r="AX344" s="9" t="str">
        <f>IFERROR(VLOOKUP(CONCATENATE($A344,AX$1),'Исх-фото'!$A$2:$F$4000,6,FALSE),"-")</f>
        <v>-</v>
      </c>
      <c r="AY344" s="9" t="str">
        <f>IFERROR(VLOOKUP(CONCATENATE($A344,AY$1),'Исх-фото'!$A$2:$F$4000,6,FALSE),"-")</f>
        <v>-</v>
      </c>
      <c r="AZ344" s="9" t="str">
        <f>IFERROR(VLOOKUP(CONCATENATE($A344,AZ$1),'Исх-фото'!$A$2:$F$4000,6,FALSE),"-")</f>
        <v>ДА</v>
      </c>
      <c r="BA344" s="9" t="str">
        <f>IFERROR(VLOOKUP(CONCATENATE($A344,BA$1),'Исх-фото'!$A$2:$F$4000,6,FALSE),"-")</f>
        <v>-</v>
      </c>
      <c r="BB344" s="9" t="str">
        <f>IFERROR(VLOOKUP(CONCATENATE($A344,BB$1),'Исх-фото'!$A$2:$F$4000,6,FALSE),"-")</f>
        <v>НЕТ</v>
      </c>
      <c r="BC344" s="9" t="str">
        <f>IFERROR(VLOOKUP(CONCATENATE($A344,BC$1),'Исх-фото'!$A$2:$F$4000,6,FALSE),"-")</f>
        <v>НЕТ</v>
      </c>
      <c r="BD344" s="9" t="str">
        <f>IFERROR(VLOOKUP(CONCATENATE($A344,BD$1),'Исх-фото'!$A$2:$F$4000,6,FALSE),"-")</f>
        <v>-</v>
      </c>
      <c r="BE344" s="9" t="str">
        <f>IFERROR(VLOOKUP(CONCATENATE($A344,BE$1),'Исх-фото'!$A$2:$F$4000,6,FALSE),"-")</f>
        <v>НЕТ</v>
      </c>
      <c r="BF344" s="9" t="str">
        <f>IFERROR(VLOOKUP(CONCATENATE($A344,BF$1),'Исх-фото'!$A$2:$F$4000,6,FALSE),"-")</f>
        <v>-</v>
      </c>
      <c r="BG344" s="9" t="str">
        <f>IFERROR(VLOOKUP(CONCATENATE($A344,BG$1),'Исх-фото'!$A$2:$F$4000,6,FALSE),"-")</f>
        <v>-</v>
      </c>
      <c r="BH344" s="9" t="str">
        <f>IFERROR(VLOOKUP(CONCATENATE($A344,BH$1),'Исх-фото'!$A$2:$F$4000,6,FALSE),"-")</f>
        <v>-</v>
      </c>
      <c r="BI344" s="9" t="str">
        <f>IFERROR(VLOOKUP(CONCATENATE($A344,BI$1),'Исх-фото'!$A$2:$F$4000,6,FALSE),"-")</f>
        <v>-</v>
      </c>
      <c r="BJ344" s="37"/>
      <c r="BK344" s="42"/>
      <c r="BR344" s="25"/>
      <c r="BS344" s="25"/>
      <c r="BV344" s="25"/>
      <c r="BW344" s="25"/>
      <c r="BX344" s="25"/>
    </row>
    <row r="345" spans="1:76">
      <c r="A345" s="38">
        <f t="shared" si="44"/>
        <v>146</v>
      </c>
      <c r="B345" s="36">
        <f t="shared" ref="B345:C360" si="45">B148</f>
        <v>69</v>
      </c>
      <c r="C345" s="36">
        <f t="shared" si="45"/>
        <v>2</v>
      </c>
      <c r="D345" s="9" t="str">
        <f>IFERROR(VLOOKUP(CONCATENATE($A345,D$1),'Исх-фото'!$A$2:$F$4000,6,FALSE),"-")</f>
        <v>НЕТ</v>
      </c>
      <c r="E345" s="9" t="str">
        <f>IFERROR(VLOOKUP(CONCATENATE($A345,E$1),'Исх-фото'!$A$2:$F$4000,6,FALSE),"-")</f>
        <v>-</v>
      </c>
      <c r="F345" s="9" t="str">
        <f>IFERROR(VLOOKUP(CONCATENATE($A345,F$1),'Исх-фото'!$A$2:$F$4000,6,FALSE),"-")</f>
        <v>-</v>
      </c>
      <c r="G345" s="9" t="str">
        <f>IFERROR(VLOOKUP(CONCATENATE($A345,G$1),'Исх-фото'!$A$2:$F$4000,6,FALSE),"-")</f>
        <v>-</v>
      </c>
      <c r="H345" s="9" t="str">
        <f>IFERROR(VLOOKUP(CONCATENATE($A345,H$1),'Исх-фото'!$A$2:$F$4000,6,FALSE),"-")</f>
        <v>-</v>
      </c>
      <c r="I345" s="9" t="str">
        <f>IFERROR(VLOOKUP(CONCATENATE($A345,I$1),'Исх-фото'!$A$2:$F$4000,6,FALSE),"-")</f>
        <v>-</v>
      </c>
      <c r="J345" s="9" t="str">
        <f>IFERROR(VLOOKUP(CONCATENATE($A345,J$1),'Исх-фото'!$A$2:$F$4000,6,FALSE),"-")</f>
        <v>НЕТ</v>
      </c>
      <c r="K345" s="9" t="str">
        <f>IFERROR(VLOOKUP(CONCATENATE($A345,K$1),'Исх-фото'!$A$2:$F$4000,6,FALSE),"-")</f>
        <v>-</v>
      </c>
      <c r="L345" s="9" t="str">
        <f>IFERROR(VLOOKUP(CONCATENATE($A345,L$1),'Исх-фото'!$A$2:$F$4000,6,FALSE),"-")</f>
        <v>-</v>
      </c>
      <c r="M345" s="9" t="str">
        <f>IFERROR(VLOOKUP(CONCATENATE($A345,M$1),'Исх-фото'!$A$2:$F$4000,6,FALSE),"-")</f>
        <v>-</v>
      </c>
      <c r="N345" s="9" t="str">
        <f>IFERROR(VLOOKUP(CONCATENATE($A345,N$1),'Исх-фото'!$A$2:$F$4000,6,FALSE),"-")</f>
        <v>-</v>
      </c>
      <c r="O345" s="9" t="str">
        <f>IFERROR(VLOOKUP(CONCATENATE($A345,O$1),'Исх-фото'!$A$2:$F$4000,6,FALSE),"-")</f>
        <v>-</v>
      </c>
      <c r="P345" s="9" t="str">
        <f>IFERROR(VLOOKUP(CONCATENATE($A345,P$1),'Исх-фото'!$A$2:$F$4000,6,FALSE),"-")</f>
        <v>-</v>
      </c>
      <c r="Q345" s="9" t="str">
        <f>IFERROR(VLOOKUP(CONCATENATE($A345,Q$1),'Исх-фото'!$A$2:$F$4000,6,FALSE),"-")</f>
        <v>НЕТ</v>
      </c>
      <c r="R345" s="9" t="str">
        <f>IFERROR(VLOOKUP(CONCATENATE($A345,R$1),'Исх-фото'!$A$2:$F$4000,6,FALSE),"-")</f>
        <v>-</v>
      </c>
      <c r="S345" s="9" t="str">
        <f>IFERROR(VLOOKUP(CONCATENATE($A345,S$1),'Исх-фото'!$A$2:$F$4000,6,FALSE),"-")</f>
        <v>-</v>
      </c>
      <c r="T345" s="9" t="str">
        <f>IFERROR(VLOOKUP(CONCATENATE($A345,T$1),'Исх-фото'!$A$2:$F$4000,6,FALSE),"-")</f>
        <v>НЕТ</v>
      </c>
      <c r="U345" s="9" t="str">
        <f>IFERROR(VLOOKUP(CONCATENATE($A345,U$1),'Исх-фото'!$A$2:$F$4000,6,FALSE),"-")</f>
        <v>НЕТ</v>
      </c>
      <c r="V345" s="9" t="str">
        <f>IFERROR(VLOOKUP(CONCATENATE($A345,V$1),'Исх-фото'!$A$2:$F$4000,6,FALSE),"-")</f>
        <v>-</v>
      </c>
      <c r="W345" s="9" t="str">
        <f>IFERROR(VLOOKUP(CONCATENATE($A345,W$1),'Исх-фото'!$A$2:$F$4000,6,FALSE),"-")</f>
        <v>-</v>
      </c>
      <c r="X345" s="9" t="str">
        <f>IFERROR(VLOOKUP(CONCATENATE($A345,X$1),'Исх-фото'!$A$2:$F$4000,6,FALSE),"-")</f>
        <v>-</v>
      </c>
      <c r="Y345" s="9" t="str">
        <f>IFERROR(VLOOKUP(CONCATENATE($A345,Y$1),'Исх-фото'!$A$2:$F$4000,6,FALSE),"-")</f>
        <v>-</v>
      </c>
      <c r="Z345" s="9" t="str">
        <f>IFERROR(VLOOKUP(CONCATENATE($A345,Z$1),'Исх-фото'!$A$2:$F$4000,6,FALSE),"-")</f>
        <v>ДА</v>
      </c>
      <c r="AA345" s="9" t="str">
        <f>IFERROR(VLOOKUP(CONCATENATE($A345,AA$1),'Исх-фото'!$A$2:$F$4000,6,FALSE),"-")</f>
        <v>-</v>
      </c>
      <c r="AB345" s="9" t="str">
        <f>IFERROR(VLOOKUP(CONCATENATE($A345,AB$1),'Исх-фото'!$A$2:$F$4000,6,FALSE),"-")</f>
        <v>НЕТ</v>
      </c>
      <c r="AC345" s="9" t="str">
        <f>IFERROR(VLOOKUP(CONCATENATE($A345,AC$1),'Исх-фото'!$A$2:$F$4000,6,FALSE),"-")</f>
        <v>-</v>
      </c>
      <c r="AD345" s="9" t="str">
        <f>IFERROR(VLOOKUP(CONCATENATE($A345,AD$1),'Исх-фото'!$A$2:$F$4000,6,FALSE),"-")</f>
        <v>-</v>
      </c>
      <c r="AE345" s="9" t="str">
        <f>IFERROR(VLOOKUP(CONCATENATE($A345,AE$1),'Исх-фото'!$A$2:$F$4000,6,FALSE),"-")</f>
        <v>-</v>
      </c>
      <c r="AF345" s="9" t="str">
        <f>IFERROR(VLOOKUP(CONCATENATE($A345,AF$1),'Исх-фото'!$A$2:$F$4000,6,FALSE),"-")</f>
        <v>-</v>
      </c>
      <c r="AG345" s="9" t="str">
        <f>IFERROR(VLOOKUP(CONCATENATE($A345,AG$1),'Исх-фото'!$A$2:$F$4000,6,FALSE),"-")</f>
        <v>ДА</v>
      </c>
      <c r="AH345" s="9" t="str">
        <f>IFERROR(VLOOKUP(CONCATENATE($A345,AH$1),'Исх-фото'!$A$2:$F$4000,6,FALSE),"-")</f>
        <v>-</v>
      </c>
      <c r="AI345" s="9" t="str">
        <f>IFERROR(VLOOKUP(CONCATENATE($A345,AI$1),'Исх-фото'!$A$2:$F$4000,6,FALSE),"-")</f>
        <v>-</v>
      </c>
      <c r="AJ345" s="9" t="str">
        <f>IFERROR(VLOOKUP(CONCATENATE($A345,AJ$1),'Исх-фото'!$A$2:$F$4000,6,FALSE),"-")</f>
        <v>НЕТ</v>
      </c>
      <c r="AK345" s="9" t="str">
        <f>IFERROR(VLOOKUP(CONCATENATE($A345,AK$1),'Исх-фото'!$A$2:$F$4000,6,FALSE),"-")</f>
        <v>-</v>
      </c>
      <c r="AL345" s="9" t="str">
        <f>IFERROR(VLOOKUP(CONCATENATE($A345,AL$1),'Исх-фото'!$A$2:$F$4000,6,FALSE),"-")</f>
        <v>-</v>
      </c>
      <c r="AM345" s="9" t="str">
        <f>IFERROR(VLOOKUP(CONCATENATE($A345,AM$1),'Исх-фото'!$A$2:$F$4000,6,FALSE),"-")</f>
        <v>ДА</v>
      </c>
      <c r="AN345" s="9" t="str">
        <f>IFERROR(VLOOKUP(CONCATENATE($A345,AN$1),'Исх-фото'!$A$2:$F$4000,6,FALSE),"-")</f>
        <v>ДА</v>
      </c>
      <c r="AO345" s="9" t="str">
        <f>IFERROR(VLOOKUP(CONCATENATE($A345,AO$1),'Исх-фото'!$A$2:$F$4000,6,FALSE),"-")</f>
        <v>-</v>
      </c>
      <c r="AP345" s="9" t="str">
        <f>IFERROR(VLOOKUP(CONCATENATE($A345,AP$1),'Исх-фото'!$A$2:$F$4000,6,FALSE),"-")</f>
        <v>-</v>
      </c>
      <c r="AQ345" s="9" t="str">
        <f>IFERROR(VLOOKUP(CONCATENATE($A345,AQ$1),'Исх-фото'!$A$2:$F$4000,6,FALSE),"-")</f>
        <v>-</v>
      </c>
      <c r="AR345" s="9" t="str">
        <f>IFERROR(VLOOKUP(CONCATENATE($A345,AR$1),'Исх-фото'!$A$2:$F$4000,6,FALSE),"-")</f>
        <v>-</v>
      </c>
      <c r="AS345" s="9" t="str">
        <f>IFERROR(VLOOKUP(CONCATENATE($A345,AS$1),'Исх-фото'!$A$2:$F$4000,6,FALSE),"-")</f>
        <v>ДА</v>
      </c>
      <c r="AT345" s="9" t="str">
        <f>IFERROR(VLOOKUP(CONCATENATE($A345,AT$1),'Исх-фото'!$A$2:$F$4000,6,FALSE),"-")</f>
        <v>-</v>
      </c>
      <c r="AU345" s="9" t="str">
        <f>IFERROR(VLOOKUP(CONCATENATE($A345,AU$1),'Исх-фото'!$A$2:$F$4000,6,FALSE),"-")</f>
        <v>-</v>
      </c>
      <c r="AV345" s="9" t="str">
        <f>IFERROR(VLOOKUP(CONCATENATE($A345,AV$1),'Исх-фото'!$A$2:$F$4000,6,FALSE),"-")</f>
        <v>-</v>
      </c>
      <c r="AW345" s="9" t="str">
        <f>IFERROR(VLOOKUP(CONCATENATE($A345,AW$1),'Исх-фото'!$A$2:$F$4000,6,FALSE),"-")</f>
        <v>-</v>
      </c>
      <c r="AX345" s="9" t="str">
        <f>IFERROR(VLOOKUP(CONCATENATE($A345,AX$1),'Исх-фото'!$A$2:$F$4000,6,FALSE),"-")</f>
        <v>-</v>
      </c>
      <c r="AY345" s="9" t="str">
        <f>IFERROR(VLOOKUP(CONCATENATE($A345,AY$1),'Исх-фото'!$A$2:$F$4000,6,FALSE),"-")</f>
        <v>-</v>
      </c>
      <c r="AZ345" s="9" t="str">
        <f>IFERROR(VLOOKUP(CONCATENATE($A345,AZ$1),'Исх-фото'!$A$2:$F$4000,6,FALSE),"-")</f>
        <v>-</v>
      </c>
      <c r="BA345" s="9" t="str">
        <f>IFERROR(VLOOKUP(CONCATENATE($A345,BA$1),'Исх-фото'!$A$2:$F$4000,6,FALSE),"-")</f>
        <v>-</v>
      </c>
      <c r="BB345" s="9" t="str">
        <f>IFERROR(VLOOKUP(CONCATENATE($A345,BB$1),'Исх-фото'!$A$2:$F$4000,6,FALSE),"-")</f>
        <v>НЕТ</v>
      </c>
      <c r="BC345" s="9" t="str">
        <f>IFERROR(VLOOKUP(CONCATENATE($A345,BC$1),'Исх-фото'!$A$2:$F$4000,6,FALSE),"-")</f>
        <v>НЕТ</v>
      </c>
      <c r="BD345" s="9" t="str">
        <f>IFERROR(VLOOKUP(CONCATENATE($A345,BD$1),'Исх-фото'!$A$2:$F$4000,6,FALSE),"-")</f>
        <v>-</v>
      </c>
      <c r="BE345" s="9" t="str">
        <f>IFERROR(VLOOKUP(CONCATENATE($A345,BE$1),'Исх-фото'!$A$2:$F$4000,6,FALSE),"-")</f>
        <v>НЕТ</v>
      </c>
      <c r="BF345" s="9" t="str">
        <f>IFERROR(VLOOKUP(CONCATENATE($A345,BF$1),'Исх-фото'!$A$2:$F$4000,6,FALSE),"-")</f>
        <v>-</v>
      </c>
      <c r="BG345" s="9" t="str">
        <f>IFERROR(VLOOKUP(CONCATENATE($A345,BG$1),'Исх-фото'!$A$2:$F$4000,6,FALSE),"-")</f>
        <v>-</v>
      </c>
      <c r="BH345" s="9" t="str">
        <f>IFERROR(VLOOKUP(CONCATENATE($A345,BH$1),'Исх-фото'!$A$2:$F$4000,6,FALSE),"-")</f>
        <v>-</v>
      </c>
      <c r="BI345" s="9" t="str">
        <f>IFERROR(VLOOKUP(CONCATENATE($A345,BI$1),'Исх-фото'!$A$2:$F$4000,6,FALSE),"-")</f>
        <v>НЕТ</v>
      </c>
      <c r="BJ345" s="37"/>
      <c r="BK345" s="42"/>
      <c r="BR345" s="25"/>
      <c r="BS345" s="25"/>
      <c r="BV345" s="25"/>
      <c r="BW345" s="25"/>
      <c r="BX345" s="25"/>
    </row>
    <row r="346" spans="1:76">
      <c r="A346" s="38">
        <f t="shared" si="44"/>
        <v>147</v>
      </c>
      <c r="B346" s="36">
        <f t="shared" si="45"/>
        <v>69</v>
      </c>
      <c r="C346" s="36">
        <f t="shared" si="45"/>
        <v>3</v>
      </c>
      <c r="D346" s="9" t="str">
        <f>IFERROR(VLOOKUP(CONCATENATE($A346,D$1),'Исх-фото'!$A$2:$F$4000,6,FALSE),"-")</f>
        <v>НЕТ</v>
      </c>
      <c r="E346" s="9" t="str">
        <f>IFERROR(VLOOKUP(CONCATENATE($A346,E$1),'Исх-фото'!$A$2:$F$4000,6,FALSE),"-")</f>
        <v>-</v>
      </c>
      <c r="F346" s="9" t="str">
        <f>IFERROR(VLOOKUP(CONCATENATE($A346,F$1),'Исх-фото'!$A$2:$F$4000,6,FALSE),"-")</f>
        <v>-</v>
      </c>
      <c r="G346" s="9" t="str">
        <f>IFERROR(VLOOKUP(CONCATENATE($A346,G$1),'Исх-фото'!$A$2:$F$4000,6,FALSE),"-")</f>
        <v>-</v>
      </c>
      <c r="H346" s="9" t="str">
        <f>IFERROR(VLOOKUP(CONCATENATE($A346,H$1),'Исх-фото'!$A$2:$F$4000,6,FALSE),"-")</f>
        <v>-</v>
      </c>
      <c r="I346" s="9" t="str">
        <f>IFERROR(VLOOKUP(CONCATENATE($A346,I$1),'Исх-фото'!$A$2:$F$4000,6,FALSE),"-")</f>
        <v>-</v>
      </c>
      <c r="J346" s="9" t="str">
        <f>IFERROR(VLOOKUP(CONCATENATE($A346,J$1),'Исх-фото'!$A$2:$F$4000,6,FALSE),"-")</f>
        <v>-</v>
      </c>
      <c r="K346" s="9" t="str">
        <f>IFERROR(VLOOKUP(CONCATENATE($A346,K$1),'Исх-фото'!$A$2:$F$4000,6,FALSE),"-")</f>
        <v>-</v>
      </c>
      <c r="L346" s="9" t="str">
        <f>IFERROR(VLOOKUP(CONCATENATE($A346,L$1),'Исх-фото'!$A$2:$F$4000,6,FALSE),"-")</f>
        <v>-</v>
      </c>
      <c r="M346" s="9" t="str">
        <f>IFERROR(VLOOKUP(CONCATENATE($A346,M$1),'Исх-фото'!$A$2:$F$4000,6,FALSE),"-")</f>
        <v>-</v>
      </c>
      <c r="N346" s="9" t="str">
        <f>IFERROR(VLOOKUP(CONCATENATE($A346,N$1),'Исх-фото'!$A$2:$F$4000,6,FALSE),"-")</f>
        <v>-</v>
      </c>
      <c r="O346" s="9" t="str">
        <f>IFERROR(VLOOKUP(CONCATENATE($A346,O$1),'Исх-фото'!$A$2:$F$4000,6,FALSE),"-")</f>
        <v>-</v>
      </c>
      <c r="P346" s="9" t="str">
        <f>IFERROR(VLOOKUP(CONCATENATE($A346,P$1),'Исх-фото'!$A$2:$F$4000,6,FALSE),"-")</f>
        <v>-</v>
      </c>
      <c r="Q346" s="9" t="str">
        <f>IFERROR(VLOOKUP(CONCATENATE($A346,Q$1),'Исх-фото'!$A$2:$F$4000,6,FALSE),"-")</f>
        <v>НЕТ</v>
      </c>
      <c r="R346" s="9" t="str">
        <f>IFERROR(VLOOKUP(CONCATENATE($A346,R$1),'Исх-фото'!$A$2:$F$4000,6,FALSE),"-")</f>
        <v>-</v>
      </c>
      <c r="S346" s="9" t="str">
        <f>IFERROR(VLOOKUP(CONCATENATE($A346,S$1),'Исх-фото'!$A$2:$F$4000,6,FALSE),"-")</f>
        <v>-</v>
      </c>
      <c r="T346" s="9" t="str">
        <f>IFERROR(VLOOKUP(CONCATENATE($A346,T$1),'Исх-фото'!$A$2:$F$4000,6,FALSE),"-")</f>
        <v>НЕТ</v>
      </c>
      <c r="U346" s="9" t="str">
        <f>IFERROR(VLOOKUP(CONCATENATE($A346,U$1),'Исх-фото'!$A$2:$F$4000,6,FALSE),"-")</f>
        <v>ДА</v>
      </c>
      <c r="V346" s="9" t="str">
        <f>IFERROR(VLOOKUP(CONCATENATE($A346,V$1),'Исх-фото'!$A$2:$F$4000,6,FALSE),"-")</f>
        <v>-</v>
      </c>
      <c r="W346" s="9" t="str">
        <f>IFERROR(VLOOKUP(CONCATENATE($A346,W$1),'Исх-фото'!$A$2:$F$4000,6,FALSE),"-")</f>
        <v>-</v>
      </c>
      <c r="X346" s="9" t="str">
        <f>IFERROR(VLOOKUP(CONCATENATE($A346,X$1),'Исх-фото'!$A$2:$F$4000,6,FALSE),"-")</f>
        <v>-</v>
      </c>
      <c r="Y346" s="9" t="str">
        <f>IFERROR(VLOOKUP(CONCATENATE($A346,Y$1),'Исх-фото'!$A$2:$F$4000,6,FALSE),"-")</f>
        <v>-</v>
      </c>
      <c r="Z346" s="9" t="str">
        <f>IFERROR(VLOOKUP(CONCATENATE($A346,Z$1),'Исх-фото'!$A$2:$F$4000,6,FALSE),"-")</f>
        <v>НЕТ</v>
      </c>
      <c r="AA346" s="9" t="str">
        <f>IFERROR(VLOOKUP(CONCATENATE($A346,AA$1),'Исх-фото'!$A$2:$F$4000,6,FALSE),"-")</f>
        <v>ДА</v>
      </c>
      <c r="AB346" s="9" t="str">
        <f>IFERROR(VLOOKUP(CONCATENATE($A346,AB$1),'Исх-фото'!$A$2:$F$4000,6,FALSE),"-")</f>
        <v>-</v>
      </c>
      <c r="AC346" s="9" t="str">
        <f>IFERROR(VLOOKUP(CONCATENATE($A346,AC$1),'Исх-фото'!$A$2:$F$4000,6,FALSE),"-")</f>
        <v>-</v>
      </c>
      <c r="AD346" s="9" t="str">
        <f>IFERROR(VLOOKUP(CONCATENATE($A346,AD$1),'Исх-фото'!$A$2:$F$4000,6,FALSE),"-")</f>
        <v>-</v>
      </c>
      <c r="AE346" s="9" t="str">
        <f>IFERROR(VLOOKUP(CONCATENATE($A346,AE$1),'Исх-фото'!$A$2:$F$4000,6,FALSE),"-")</f>
        <v>-</v>
      </c>
      <c r="AF346" s="9" t="str">
        <f>IFERROR(VLOOKUP(CONCATENATE($A346,AF$1),'Исх-фото'!$A$2:$F$4000,6,FALSE),"-")</f>
        <v>-</v>
      </c>
      <c r="AG346" s="9" t="str">
        <f>IFERROR(VLOOKUP(CONCATENATE($A346,AG$1),'Исх-фото'!$A$2:$F$4000,6,FALSE),"-")</f>
        <v>ДА</v>
      </c>
      <c r="AH346" s="9" t="str">
        <f>IFERROR(VLOOKUP(CONCATENATE($A346,AH$1),'Исх-фото'!$A$2:$F$4000,6,FALSE),"-")</f>
        <v>-</v>
      </c>
      <c r="AI346" s="9" t="str">
        <f>IFERROR(VLOOKUP(CONCATENATE($A346,AI$1),'Исх-фото'!$A$2:$F$4000,6,FALSE),"-")</f>
        <v>-</v>
      </c>
      <c r="AJ346" s="9" t="str">
        <f>IFERROR(VLOOKUP(CONCATENATE($A346,AJ$1),'Исх-фото'!$A$2:$F$4000,6,FALSE),"-")</f>
        <v>НЕТ</v>
      </c>
      <c r="AK346" s="9" t="str">
        <f>IFERROR(VLOOKUP(CONCATENATE($A346,AK$1),'Исх-фото'!$A$2:$F$4000,6,FALSE),"-")</f>
        <v>-</v>
      </c>
      <c r="AL346" s="9" t="str">
        <f>IFERROR(VLOOKUP(CONCATENATE($A346,AL$1),'Исх-фото'!$A$2:$F$4000,6,FALSE),"-")</f>
        <v>-</v>
      </c>
      <c r="AM346" s="9" t="str">
        <f>IFERROR(VLOOKUP(CONCATENATE($A346,AM$1),'Исх-фото'!$A$2:$F$4000,6,FALSE),"-")</f>
        <v>ДА</v>
      </c>
      <c r="AN346" s="9" t="str">
        <f>IFERROR(VLOOKUP(CONCATENATE($A346,AN$1),'Исх-фото'!$A$2:$F$4000,6,FALSE),"-")</f>
        <v>ДА</v>
      </c>
      <c r="AO346" s="9" t="str">
        <f>IFERROR(VLOOKUP(CONCATENATE($A346,AO$1),'Исх-фото'!$A$2:$F$4000,6,FALSE),"-")</f>
        <v>-</v>
      </c>
      <c r="AP346" s="9" t="str">
        <f>IFERROR(VLOOKUP(CONCATENATE($A346,AP$1),'Исх-фото'!$A$2:$F$4000,6,FALSE),"-")</f>
        <v>-</v>
      </c>
      <c r="AQ346" s="9" t="str">
        <f>IFERROR(VLOOKUP(CONCATENATE($A346,AQ$1),'Исх-фото'!$A$2:$F$4000,6,FALSE),"-")</f>
        <v>-</v>
      </c>
      <c r="AR346" s="9" t="str">
        <f>IFERROR(VLOOKUP(CONCATENATE($A346,AR$1),'Исх-фото'!$A$2:$F$4000,6,FALSE),"-")</f>
        <v>-</v>
      </c>
      <c r="AS346" s="9" t="str">
        <f>IFERROR(VLOOKUP(CONCATENATE($A346,AS$1),'Исх-фото'!$A$2:$F$4000,6,FALSE),"-")</f>
        <v>ДА</v>
      </c>
      <c r="AT346" s="9" t="str">
        <f>IFERROR(VLOOKUP(CONCATENATE($A346,AT$1),'Исх-фото'!$A$2:$F$4000,6,FALSE),"-")</f>
        <v>-</v>
      </c>
      <c r="AU346" s="9" t="str">
        <f>IFERROR(VLOOKUP(CONCATENATE($A346,AU$1),'Исх-фото'!$A$2:$F$4000,6,FALSE),"-")</f>
        <v>-</v>
      </c>
      <c r="AV346" s="9" t="str">
        <f>IFERROR(VLOOKUP(CONCATENATE($A346,AV$1),'Исх-фото'!$A$2:$F$4000,6,FALSE),"-")</f>
        <v>-</v>
      </c>
      <c r="AW346" s="9" t="str">
        <f>IFERROR(VLOOKUP(CONCATENATE($A346,AW$1),'Исх-фото'!$A$2:$F$4000,6,FALSE),"-")</f>
        <v>-</v>
      </c>
      <c r="AX346" s="9" t="str">
        <f>IFERROR(VLOOKUP(CONCATENATE($A346,AX$1),'Исх-фото'!$A$2:$F$4000,6,FALSE),"-")</f>
        <v>-</v>
      </c>
      <c r="AY346" s="9" t="str">
        <f>IFERROR(VLOOKUP(CONCATENATE($A346,AY$1),'Исх-фото'!$A$2:$F$4000,6,FALSE),"-")</f>
        <v>-</v>
      </c>
      <c r="AZ346" s="9" t="str">
        <f>IFERROR(VLOOKUP(CONCATENATE($A346,AZ$1),'Исх-фото'!$A$2:$F$4000,6,FALSE),"-")</f>
        <v>-</v>
      </c>
      <c r="BA346" s="9" t="str">
        <f>IFERROR(VLOOKUP(CONCATENATE($A346,BA$1),'Исх-фото'!$A$2:$F$4000,6,FALSE),"-")</f>
        <v>-</v>
      </c>
      <c r="BB346" s="9" t="str">
        <f>IFERROR(VLOOKUP(CONCATENATE($A346,BB$1),'Исх-фото'!$A$2:$F$4000,6,FALSE),"-")</f>
        <v>-</v>
      </c>
      <c r="BC346" s="9" t="str">
        <f>IFERROR(VLOOKUP(CONCATENATE($A346,BC$1),'Исх-фото'!$A$2:$F$4000,6,FALSE),"-")</f>
        <v>НЕТ</v>
      </c>
      <c r="BD346" s="9" t="str">
        <f>IFERROR(VLOOKUP(CONCATENATE($A346,BD$1),'Исх-фото'!$A$2:$F$4000,6,FALSE),"-")</f>
        <v>-</v>
      </c>
      <c r="BE346" s="9" t="str">
        <f>IFERROR(VLOOKUP(CONCATENATE($A346,BE$1),'Исх-фото'!$A$2:$F$4000,6,FALSE),"-")</f>
        <v>НЕТ</v>
      </c>
      <c r="BF346" s="9" t="str">
        <f>IFERROR(VLOOKUP(CONCATENATE($A346,BF$1),'Исх-фото'!$A$2:$F$4000,6,FALSE),"-")</f>
        <v>-</v>
      </c>
      <c r="BG346" s="9" t="str">
        <f>IFERROR(VLOOKUP(CONCATENATE($A346,BG$1),'Исх-фото'!$A$2:$F$4000,6,FALSE),"-")</f>
        <v>-</v>
      </c>
      <c r="BH346" s="9" t="str">
        <f>IFERROR(VLOOKUP(CONCATENATE($A346,BH$1),'Исх-фото'!$A$2:$F$4000,6,FALSE),"-")</f>
        <v>-</v>
      </c>
      <c r="BI346" s="9" t="str">
        <f>IFERROR(VLOOKUP(CONCATENATE($A346,BI$1),'Исх-фото'!$A$2:$F$4000,6,FALSE),"-")</f>
        <v>-</v>
      </c>
      <c r="BJ346" s="37"/>
      <c r="BK346" s="42"/>
      <c r="BR346" s="25"/>
      <c r="BS346" s="25"/>
      <c r="BV346" s="25"/>
      <c r="BW346" s="25"/>
      <c r="BX346" s="25"/>
    </row>
    <row r="347" spans="1:76">
      <c r="A347" s="38">
        <f t="shared" si="44"/>
        <v>148</v>
      </c>
      <c r="B347" s="36">
        <f t="shared" si="45"/>
        <v>71</v>
      </c>
      <c r="C347" s="36">
        <f t="shared" si="45"/>
        <v>1</v>
      </c>
      <c r="D347" s="9" t="str">
        <f>IFERROR(VLOOKUP(CONCATENATE($A347,D$1),'Исх-фото'!$A$2:$F$4000,6,FALSE),"-")</f>
        <v>НЕТ</v>
      </c>
      <c r="E347" s="9" t="str">
        <f>IFERROR(VLOOKUP(CONCATENATE($A347,E$1),'Исх-фото'!$A$2:$F$4000,6,FALSE),"-")</f>
        <v>-</v>
      </c>
      <c r="F347" s="9" t="str">
        <f>IFERROR(VLOOKUP(CONCATENATE($A347,F$1),'Исх-фото'!$A$2:$F$4000,6,FALSE),"-")</f>
        <v>ДА</v>
      </c>
      <c r="G347" s="9" t="str">
        <f>IFERROR(VLOOKUP(CONCATENATE($A347,G$1),'Исх-фото'!$A$2:$F$4000,6,FALSE),"-")</f>
        <v>-</v>
      </c>
      <c r="H347" s="9" t="str">
        <f>IFERROR(VLOOKUP(CONCATENATE($A347,H$1),'Исх-фото'!$A$2:$F$4000,6,FALSE),"-")</f>
        <v>-</v>
      </c>
      <c r="I347" s="9" t="str">
        <f>IFERROR(VLOOKUP(CONCATENATE($A347,I$1),'Исх-фото'!$A$2:$F$4000,6,FALSE),"-")</f>
        <v>-</v>
      </c>
      <c r="J347" s="9" t="str">
        <f>IFERROR(VLOOKUP(CONCATENATE($A347,J$1),'Исх-фото'!$A$2:$F$4000,6,FALSE),"-")</f>
        <v>НЕТ</v>
      </c>
      <c r="K347" s="9" t="str">
        <f>IFERROR(VLOOKUP(CONCATENATE($A347,K$1),'Исх-фото'!$A$2:$F$4000,6,FALSE),"-")</f>
        <v>-</v>
      </c>
      <c r="L347" s="9" t="str">
        <f>IFERROR(VLOOKUP(CONCATENATE($A347,L$1),'Исх-фото'!$A$2:$F$4000,6,FALSE),"-")</f>
        <v>-</v>
      </c>
      <c r="M347" s="9" t="str">
        <f>IFERROR(VLOOKUP(CONCATENATE($A347,M$1),'Исх-фото'!$A$2:$F$4000,6,FALSE),"-")</f>
        <v>-</v>
      </c>
      <c r="N347" s="9" t="str">
        <f>IFERROR(VLOOKUP(CONCATENATE($A347,N$1),'Исх-фото'!$A$2:$F$4000,6,FALSE),"-")</f>
        <v>-</v>
      </c>
      <c r="O347" s="9" t="str">
        <f>IFERROR(VLOOKUP(CONCATENATE($A347,O$1),'Исх-фото'!$A$2:$F$4000,6,FALSE),"-")</f>
        <v>-</v>
      </c>
      <c r="P347" s="9" t="str">
        <f>IFERROR(VLOOKUP(CONCATENATE($A347,P$1),'Исх-фото'!$A$2:$F$4000,6,FALSE),"-")</f>
        <v>-</v>
      </c>
      <c r="Q347" s="9" t="str">
        <f>IFERROR(VLOOKUP(CONCATENATE($A347,Q$1),'Исх-фото'!$A$2:$F$4000,6,FALSE),"-")</f>
        <v>НЕТ</v>
      </c>
      <c r="R347" s="9" t="str">
        <f>IFERROR(VLOOKUP(CONCATENATE($A347,R$1),'Исх-фото'!$A$2:$F$4000,6,FALSE),"-")</f>
        <v>-</v>
      </c>
      <c r="S347" s="9" t="str">
        <f>IFERROR(VLOOKUP(CONCATENATE($A347,S$1),'Исх-фото'!$A$2:$F$4000,6,FALSE),"-")</f>
        <v>-</v>
      </c>
      <c r="T347" s="9" t="str">
        <f>IFERROR(VLOOKUP(CONCATENATE($A347,T$1),'Исх-фото'!$A$2:$F$4000,6,FALSE),"-")</f>
        <v>НЕТ</v>
      </c>
      <c r="U347" s="9" t="str">
        <f>IFERROR(VLOOKUP(CONCATENATE($A347,U$1),'Исх-фото'!$A$2:$F$4000,6,FALSE),"-")</f>
        <v>-</v>
      </c>
      <c r="V347" s="9" t="str">
        <f>IFERROR(VLOOKUP(CONCATENATE($A347,V$1),'Исх-фото'!$A$2:$F$4000,6,FALSE),"-")</f>
        <v>-</v>
      </c>
      <c r="W347" s="9" t="str">
        <f>IFERROR(VLOOKUP(CONCATENATE($A347,W$1),'Исх-фото'!$A$2:$F$4000,6,FALSE),"-")</f>
        <v>-</v>
      </c>
      <c r="X347" s="9" t="str">
        <f>IFERROR(VLOOKUP(CONCATENATE($A347,X$1),'Исх-фото'!$A$2:$F$4000,6,FALSE),"-")</f>
        <v>-</v>
      </c>
      <c r="Y347" s="9" t="str">
        <f>IFERROR(VLOOKUP(CONCATENATE($A347,Y$1),'Исх-фото'!$A$2:$F$4000,6,FALSE),"-")</f>
        <v>-</v>
      </c>
      <c r="Z347" s="9" t="str">
        <f>IFERROR(VLOOKUP(CONCATENATE($A347,Z$1),'Исх-фото'!$A$2:$F$4000,6,FALSE),"-")</f>
        <v>ДА</v>
      </c>
      <c r="AA347" s="9" t="str">
        <f>IFERROR(VLOOKUP(CONCATENATE($A347,AA$1),'Исх-фото'!$A$2:$F$4000,6,FALSE),"-")</f>
        <v>-</v>
      </c>
      <c r="AB347" s="9" t="str">
        <f>IFERROR(VLOOKUP(CONCATENATE($A347,AB$1),'Исх-фото'!$A$2:$F$4000,6,FALSE),"-")</f>
        <v>ДА</v>
      </c>
      <c r="AC347" s="9" t="str">
        <f>IFERROR(VLOOKUP(CONCATENATE($A347,AC$1),'Исх-фото'!$A$2:$F$4000,6,FALSE),"-")</f>
        <v>-</v>
      </c>
      <c r="AD347" s="9" t="str">
        <f>IFERROR(VLOOKUP(CONCATENATE($A347,AD$1),'Исх-фото'!$A$2:$F$4000,6,FALSE),"-")</f>
        <v>-</v>
      </c>
      <c r="AE347" s="9" t="str">
        <f>IFERROR(VLOOKUP(CONCATENATE($A347,AE$1),'Исх-фото'!$A$2:$F$4000,6,FALSE),"-")</f>
        <v>-</v>
      </c>
      <c r="AF347" s="9" t="str">
        <f>IFERROR(VLOOKUP(CONCATENATE($A347,AF$1),'Исх-фото'!$A$2:$F$4000,6,FALSE),"-")</f>
        <v>-</v>
      </c>
      <c r="AG347" s="9" t="str">
        <f>IFERROR(VLOOKUP(CONCATENATE($A347,AG$1),'Исх-фото'!$A$2:$F$4000,6,FALSE),"-")</f>
        <v>ДА</v>
      </c>
      <c r="AH347" s="9" t="str">
        <f>IFERROR(VLOOKUP(CONCATENATE($A347,AH$1),'Исх-фото'!$A$2:$F$4000,6,FALSE),"-")</f>
        <v>-</v>
      </c>
      <c r="AI347" s="9" t="str">
        <f>IFERROR(VLOOKUP(CONCATENATE($A347,AI$1),'Исх-фото'!$A$2:$F$4000,6,FALSE),"-")</f>
        <v>-</v>
      </c>
      <c r="AJ347" s="9" t="str">
        <f>IFERROR(VLOOKUP(CONCATENATE($A347,AJ$1),'Исх-фото'!$A$2:$F$4000,6,FALSE),"-")</f>
        <v>НЕТ</v>
      </c>
      <c r="AK347" s="9" t="str">
        <f>IFERROR(VLOOKUP(CONCATENATE($A347,AK$1),'Исх-фото'!$A$2:$F$4000,6,FALSE),"-")</f>
        <v>-</v>
      </c>
      <c r="AL347" s="9" t="str">
        <f>IFERROR(VLOOKUP(CONCATENATE($A347,AL$1),'Исх-фото'!$A$2:$F$4000,6,FALSE),"-")</f>
        <v>-</v>
      </c>
      <c r="AM347" s="9" t="str">
        <f>IFERROR(VLOOKUP(CONCATENATE($A347,AM$1),'Исх-фото'!$A$2:$F$4000,6,FALSE),"-")</f>
        <v>ДА</v>
      </c>
      <c r="AN347" s="9" t="str">
        <f>IFERROR(VLOOKUP(CONCATENATE($A347,AN$1),'Исх-фото'!$A$2:$F$4000,6,FALSE),"-")</f>
        <v>ДА</v>
      </c>
      <c r="AO347" s="9" t="str">
        <f>IFERROR(VLOOKUP(CONCATENATE($A347,AO$1),'Исх-фото'!$A$2:$F$4000,6,FALSE),"-")</f>
        <v>НЕТ</v>
      </c>
      <c r="AP347" s="9" t="str">
        <f>IFERROR(VLOOKUP(CONCATENATE($A347,AP$1),'Исх-фото'!$A$2:$F$4000,6,FALSE),"-")</f>
        <v>НЕТ</v>
      </c>
      <c r="AQ347" s="9" t="str">
        <f>IFERROR(VLOOKUP(CONCATENATE($A347,AQ$1),'Исх-фото'!$A$2:$F$4000,6,FALSE),"-")</f>
        <v>-</v>
      </c>
      <c r="AR347" s="9" t="str">
        <f>IFERROR(VLOOKUP(CONCATENATE($A347,AR$1),'Исх-фото'!$A$2:$F$4000,6,FALSE),"-")</f>
        <v>-</v>
      </c>
      <c r="AS347" s="9" t="str">
        <f>IFERROR(VLOOKUP(CONCATENATE($A347,AS$1),'Исх-фото'!$A$2:$F$4000,6,FALSE),"-")</f>
        <v>-</v>
      </c>
      <c r="AT347" s="9" t="str">
        <f>IFERROR(VLOOKUP(CONCATENATE($A347,AT$1),'Исх-фото'!$A$2:$F$4000,6,FALSE),"-")</f>
        <v>-</v>
      </c>
      <c r="AU347" s="9" t="str">
        <f>IFERROR(VLOOKUP(CONCATENATE($A347,AU$1),'Исх-фото'!$A$2:$F$4000,6,FALSE),"-")</f>
        <v>-</v>
      </c>
      <c r="AV347" s="9" t="str">
        <f>IFERROR(VLOOKUP(CONCATENATE($A347,AV$1),'Исх-фото'!$A$2:$F$4000,6,FALSE),"-")</f>
        <v>-</v>
      </c>
      <c r="AW347" s="9" t="str">
        <f>IFERROR(VLOOKUP(CONCATENATE($A347,AW$1),'Исх-фото'!$A$2:$F$4000,6,FALSE),"-")</f>
        <v>-</v>
      </c>
      <c r="AX347" s="9" t="str">
        <f>IFERROR(VLOOKUP(CONCATENATE($A347,AX$1),'Исх-фото'!$A$2:$F$4000,6,FALSE),"-")</f>
        <v>-</v>
      </c>
      <c r="AY347" s="9" t="str">
        <f>IFERROR(VLOOKUP(CONCATENATE($A347,AY$1),'Исх-фото'!$A$2:$F$4000,6,FALSE),"-")</f>
        <v>-</v>
      </c>
      <c r="AZ347" s="9" t="str">
        <f>IFERROR(VLOOKUP(CONCATENATE($A347,AZ$1),'Исх-фото'!$A$2:$F$4000,6,FALSE),"-")</f>
        <v>-</v>
      </c>
      <c r="BA347" s="9" t="str">
        <f>IFERROR(VLOOKUP(CONCATENATE($A347,BA$1),'Исх-фото'!$A$2:$F$4000,6,FALSE),"-")</f>
        <v>-</v>
      </c>
      <c r="BB347" s="9" t="str">
        <f>IFERROR(VLOOKUP(CONCATENATE($A347,BB$1),'Исх-фото'!$A$2:$F$4000,6,FALSE),"-")</f>
        <v>НЕТ</v>
      </c>
      <c r="BC347" s="9" t="str">
        <f>IFERROR(VLOOKUP(CONCATENATE($A347,BC$1),'Исх-фото'!$A$2:$F$4000,6,FALSE),"-")</f>
        <v>НЕТ</v>
      </c>
      <c r="BD347" s="9" t="str">
        <f>IFERROR(VLOOKUP(CONCATENATE($A347,BD$1),'Исх-фото'!$A$2:$F$4000,6,FALSE),"-")</f>
        <v>-</v>
      </c>
      <c r="BE347" s="9" t="str">
        <f>IFERROR(VLOOKUP(CONCATENATE($A347,BE$1),'Исх-фото'!$A$2:$F$4000,6,FALSE),"-")</f>
        <v>ДА</v>
      </c>
      <c r="BF347" s="9" t="str">
        <f>IFERROR(VLOOKUP(CONCATENATE($A347,BF$1),'Исх-фото'!$A$2:$F$4000,6,FALSE),"-")</f>
        <v>-</v>
      </c>
      <c r="BG347" s="9" t="str">
        <f>IFERROR(VLOOKUP(CONCATENATE($A347,BG$1),'Исх-фото'!$A$2:$F$4000,6,FALSE),"-")</f>
        <v>-</v>
      </c>
      <c r="BH347" s="9" t="str">
        <f>IFERROR(VLOOKUP(CONCATENATE($A347,BH$1),'Исх-фото'!$A$2:$F$4000,6,FALSE),"-")</f>
        <v>-</v>
      </c>
      <c r="BI347" s="9" t="str">
        <f>IFERROR(VLOOKUP(CONCATENATE($A347,BI$1),'Исх-фото'!$A$2:$F$4000,6,FALSE),"-")</f>
        <v>-</v>
      </c>
      <c r="BJ347" s="37"/>
      <c r="BK347" s="42"/>
      <c r="BR347" s="25"/>
      <c r="BS347" s="25"/>
      <c r="BV347" s="25"/>
      <c r="BW347" s="25"/>
      <c r="BX347" s="25"/>
    </row>
    <row r="348" spans="1:76">
      <c r="A348" s="38">
        <f t="shared" si="44"/>
        <v>149</v>
      </c>
      <c r="B348" s="36">
        <f t="shared" si="45"/>
        <v>71</v>
      </c>
      <c r="C348" s="36">
        <f t="shared" si="45"/>
        <v>2</v>
      </c>
      <c r="D348" s="9" t="str">
        <f>IFERROR(VLOOKUP(CONCATENATE($A348,D$1),'Исх-фото'!$A$2:$F$4000,6,FALSE),"-")</f>
        <v>НЕТ</v>
      </c>
      <c r="E348" s="9" t="str">
        <f>IFERROR(VLOOKUP(CONCATENATE($A348,E$1),'Исх-фото'!$A$2:$F$4000,6,FALSE),"-")</f>
        <v>-</v>
      </c>
      <c r="F348" s="9" t="str">
        <f>IFERROR(VLOOKUP(CONCATENATE($A348,F$1),'Исх-фото'!$A$2:$F$4000,6,FALSE),"-")</f>
        <v>-</v>
      </c>
      <c r="G348" s="9" t="str">
        <f>IFERROR(VLOOKUP(CONCATENATE($A348,G$1),'Исх-фото'!$A$2:$F$4000,6,FALSE),"-")</f>
        <v>-</v>
      </c>
      <c r="H348" s="9" t="str">
        <f>IFERROR(VLOOKUP(CONCATENATE($A348,H$1),'Исх-фото'!$A$2:$F$4000,6,FALSE),"-")</f>
        <v>-</v>
      </c>
      <c r="I348" s="9" t="str">
        <f>IFERROR(VLOOKUP(CONCATENATE($A348,I$1),'Исх-фото'!$A$2:$F$4000,6,FALSE),"-")</f>
        <v>-</v>
      </c>
      <c r="J348" s="9" t="str">
        <f>IFERROR(VLOOKUP(CONCATENATE($A348,J$1),'Исх-фото'!$A$2:$F$4000,6,FALSE),"-")</f>
        <v>НЕТ</v>
      </c>
      <c r="K348" s="9" t="str">
        <f>IFERROR(VLOOKUP(CONCATENATE($A348,K$1),'Исх-фото'!$A$2:$F$4000,6,FALSE),"-")</f>
        <v>-</v>
      </c>
      <c r="L348" s="9" t="str">
        <f>IFERROR(VLOOKUP(CONCATENATE($A348,L$1),'Исх-фото'!$A$2:$F$4000,6,FALSE),"-")</f>
        <v>-</v>
      </c>
      <c r="M348" s="9" t="str">
        <f>IFERROR(VLOOKUP(CONCATENATE($A348,M$1),'Исх-фото'!$A$2:$F$4000,6,FALSE),"-")</f>
        <v>-</v>
      </c>
      <c r="N348" s="9" t="str">
        <f>IFERROR(VLOOKUP(CONCATENATE($A348,N$1),'Исх-фото'!$A$2:$F$4000,6,FALSE),"-")</f>
        <v>-</v>
      </c>
      <c r="O348" s="9" t="str">
        <f>IFERROR(VLOOKUP(CONCATENATE($A348,O$1),'Исх-фото'!$A$2:$F$4000,6,FALSE),"-")</f>
        <v>-</v>
      </c>
      <c r="P348" s="9" t="str">
        <f>IFERROR(VLOOKUP(CONCATENATE($A348,P$1),'Исх-фото'!$A$2:$F$4000,6,FALSE),"-")</f>
        <v>-</v>
      </c>
      <c r="Q348" s="9" t="str">
        <f>IFERROR(VLOOKUP(CONCATENATE($A348,Q$1),'Исх-фото'!$A$2:$F$4000,6,FALSE),"-")</f>
        <v>НЕТ</v>
      </c>
      <c r="R348" s="9" t="str">
        <f>IFERROR(VLOOKUP(CONCATENATE($A348,R$1),'Исх-фото'!$A$2:$F$4000,6,FALSE),"-")</f>
        <v>-</v>
      </c>
      <c r="S348" s="9" t="str">
        <f>IFERROR(VLOOKUP(CONCATENATE($A348,S$1),'Исх-фото'!$A$2:$F$4000,6,FALSE),"-")</f>
        <v>-</v>
      </c>
      <c r="T348" s="9" t="str">
        <f>IFERROR(VLOOKUP(CONCATENATE($A348,T$1),'Исх-фото'!$A$2:$F$4000,6,FALSE),"-")</f>
        <v>НЕТ</v>
      </c>
      <c r="U348" s="9" t="str">
        <f>IFERROR(VLOOKUP(CONCATENATE($A348,U$1),'Исх-фото'!$A$2:$F$4000,6,FALSE),"-")</f>
        <v>-</v>
      </c>
      <c r="V348" s="9" t="str">
        <f>IFERROR(VLOOKUP(CONCATENATE($A348,V$1),'Исх-фото'!$A$2:$F$4000,6,FALSE),"-")</f>
        <v>-</v>
      </c>
      <c r="W348" s="9" t="str">
        <f>IFERROR(VLOOKUP(CONCATENATE($A348,W$1),'Исх-фото'!$A$2:$F$4000,6,FALSE),"-")</f>
        <v>-</v>
      </c>
      <c r="X348" s="9" t="str">
        <f>IFERROR(VLOOKUP(CONCATENATE($A348,X$1),'Исх-фото'!$A$2:$F$4000,6,FALSE),"-")</f>
        <v>-</v>
      </c>
      <c r="Y348" s="9" t="str">
        <f>IFERROR(VLOOKUP(CONCATENATE($A348,Y$1),'Исх-фото'!$A$2:$F$4000,6,FALSE),"-")</f>
        <v>-</v>
      </c>
      <c r="Z348" s="9" t="str">
        <f>IFERROR(VLOOKUP(CONCATENATE($A348,Z$1),'Исх-фото'!$A$2:$F$4000,6,FALSE),"-")</f>
        <v>НЕТ</v>
      </c>
      <c r="AA348" s="9" t="str">
        <f>IFERROR(VLOOKUP(CONCATENATE($A348,AA$1),'Исх-фото'!$A$2:$F$4000,6,FALSE),"-")</f>
        <v>-</v>
      </c>
      <c r="AB348" s="9" t="str">
        <f>IFERROR(VLOOKUP(CONCATENATE($A348,AB$1),'Исх-фото'!$A$2:$F$4000,6,FALSE),"-")</f>
        <v>НЕТ</v>
      </c>
      <c r="AC348" s="9" t="str">
        <f>IFERROR(VLOOKUP(CONCATENATE($A348,AC$1),'Исх-фото'!$A$2:$F$4000,6,FALSE),"-")</f>
        <v>-</v>
      </c>
      <c r="AD348" s="9" t="str">
        <f>IFERROR(VLOOKUP(CONCATENATE($A348,AD$1),'Исх-фото'!$A$2:$F$4000,6,FALSE),"-")</f>
        <v>-</v>
      </c>
      <c r="AE348" s="9" t="str">
        <f>IFERROR(VLOOKUP(CONCATENATE($A348,AE$1),'Исх-фото'!$A$2:$F$4000,6,FALSE),"-")</f>
        <v>-</v>
      </c>
      <c r="AF348" s="9" t="str">
        <f>IFERROR(VLOOKUP(CONCATENATE($A348,AF$1),'Исх-фото'!$A$2:$F$4000,6,FALSE),"-")</f>
        <v>-</v>
      </c>
      <c r="AG348" s="9" t="str">
        <f>IFERROR(VLOOKUP(CONCATENATE($A348,AG$1),'Исх-фото'!$A$2:$F$4000,6,FALSE),"-")</f>
        <v>ДА</v>
      </c>
      <c r="AH348" s="9" t="str">
        <f>IFERROR(VLOOKUP(CONCATENATE($A348,AH$1),'Исх-фото'!$A$2:$F$4000,6,FALSE),"-")</f>
        <v>-</v>
      </c>
      <c r="AI348" s="9" t="str">
        <f>IFERROR(VLOOKUP(CONCATENATE($A348,AI$1),'Исх-фото'!$A$2:$F$4000,6,FALSE),"-")</f>
        <v>ДА</v>
      </c>
      <c r="AJ348" s="9" t="str">
        <f>IFERROR(VLOOKUP(CONCATENATE($A348,AJ$1),'Исх-фото'!$A$2:$F$4000,6,FALSE),"-")</f>
        <v>НЕТ</v>
      </c>
      <c r="AK348" s="9" t="str">
        <f>IFERROR(VLOOKUP(CONCATENATE($A348,AK$1),'Исх-фото'!$A$2:$F$4000,6,FALSE),"-")</f>
        <v>-</v>
      </c>
      <c r="AL348" s="9" t="str">
        <f>IFERROR(VLOOKUP(CONCATENATE($A348,AL$1),'Исх-фото'!$A$2:$F$4000,6,FALSE),"-")</f>
        <v>-</v>
      </c>
      <c r="AM348" s="9" t="str">
        <f>IFERROR(VLOOKUP(CONCATENATE($A348,AM$1),'Исх-фото'!$A$2:$F$4000,6,FALSE),"-")</f>
        <v>ДА</v>
      </c>
      <c r="AN348" s="9" t="str">
        <f>IFERROR(VLOOKUP(CONCATENATE($A348,AN$1),'Исх-фото'!$A$2:$F$4000,6,FALSE),"-")</f>
        <v>ДА</v>
      </c>
      <c r="AO348" s="9" t="str">
        <f>IFERROR(VLOOKUP(CONCATENATE($A348,AO$1),'Исх-фото'!$A$2:$F$4000,6,FALSE),"-")</f>
        <v>-</v>
      </c>
      <c r="AP348" s="9" t="str">
        <f>IFERROR(VLOOKUP(CONCATENATE($A348,AP$1),'Исх-фото'!$A$2:$F$4000,6,FALSE),"-")</f>
        <v>ДА</v>
      </c>
      <c r="AQ348" s="9" t="str">
        <f>IFERROR(VLOOKUP(CONCATENATE($A348,AQ$1),'Исх-фото'!$A$2:$F$4000,6,FALSE),"-")</f>
        <v>-</v>
      </c>
      <c r="AR348" s="9" t="str">
        <f>IFERROR(VLOOKUP(CONCATENATE($A348,AR$1),'Исх-фото'!$A$2:$F$4000,6,FALSE),"-")</f>
        <v>-</v>
      </c>
      <c r="AS348" s="9" t="str">
        <f>IFERROR(VLOOKUP(CONCATENATE($A348,AS$1),'Исх-фото'!$A$2:$F$4000,6,FALSE),"-")</f>
        <v>ДА</v>
      </c>
      <c r="AT348" s="9" t="str">
        <f>IFERROR(VLOOKUP(CONCATENATE($A348,AT$1),'Исх-фото'!$A$2:$F$4000,6,FALSE),"-")</f>
        <v>-</v>
      </c>
      <c r="AU348" s="9" t="str">
        <f>IFERROR(VLOOKUP(CONCATENATE($A348,AU$1),'Исх-фото'!$A$2:$F$4000,6,FALSE),"-")</f>
        <v>-</v>
      </c>
      <c r="AV348" s="9" t="str">
        <f>IFERROR(VLOOKUP(CONCATENATE($A348,AV$1),'Исх-фото'!$A$2:$F$4000,6,FALSE),"-")</f>
        <v>-</v>
      </c>
      <c r="AW348" s="9" t="str">
        <f>IFERROR(VLOOKUP(CONCATENATE($A348,AW$1),'Исх-фото'!$A$2:$F$4000,6,FALSE),"-")</f>
        <v>-</v>
      </c>
      <c r="AX348" s="9" t="str">
        <f>IFERROR(VLOOKUP(CONCATENATE($A348,AX$1),'Исх-фото'!$A$2:$F$4000,6,FALSE),"-")</f>
        <v>-</v>
      </c>
      <c r="AY348" s="9" t="str">
        <f>IFERROR(VLOOKUP(CONCATENATE($A348,AY$1),'Исх-фото'!$A$2:$F$4000,6,FALSE),"-")</f>
        <v>-</v>
      </c>
      <c r="AZ348" s="9" t="str">
        <f>IFERROR(VLOOKUP(CONCATENATE($A348,AZ$1),'Исх-фото'!$A$2:$F$4000,6,FALSE),"-")</f>
        <v>-</v>
      </c>
      <c r="BA348" s="9" t="str">
        <f>IFERROR(VLOOKUP(CONCATENATE($A348,BA$1),'Исх-фото'!$A$2:$F$4000,6,FALSE),"-")</f>
        <v>-</v>
      </c>
      <c r="BB348" s="9" t="str">
        <f>IFERROR(VLOOKUP(CONCATENATE($A348,BB$1),'Исх-фото'!$A$2:$F$4000,6,FALSE),"-")</f>
        <v>НЕТ</v>
      </c>
      <c r="BC348" s="9" t="str">
        <f>IFERROR(VLOOKUP(CONCATENATE($A348,BC$1),'Исх-фото'!$A$2:$F$4000,6,FALSE),"-")</f>
        <v>НЕТ</v>
      </c>
      <c r="BD348" s="9" t="str">
        <f>IFERROR(VLOOKUP(CONCATENATE($A348,BD$1),'Исх-фото'!$A$2:$F$4000,6,FALSE),"-")</f>
        <v>-</v>
      </c>
      <c r="BE348" s="9" t="str">
        <f>IFERROR(VLOOKUP(CONCATENATE($A348,BE$1),'Исх-фото'!$A$2:$F$4000,6,FALSE),"-")</f>
        <v>ДА</v>
      </c>
      <c r="BF348" s="9" t="str">
        <f>IFERROR(VLOOKUP(CONCATENATE($A348,BF$1),'Исх-фото'!$A$2:$F$4000,6,FALSE),"-")</f>
        <v>НЕТ</v>
      </c>
      <c r="BG348" s="9" t="str">
        <f>IFERROR(VLOOKUP(CONCATENATE($A348,BG$1),'Исх-фото'!$A$2:$F$4000,6,FALSE),"-")</f>
        <v>-</v>
      </c>
      <c r="BH348" s="9" t="str">
        <f>IFERROR(VLOOKUP(CONCATENATE($A348,BH$1),'Исх-фото'!$A$2:$F$4000,6,FALSE),"-")</f>
        <v>-</v>
      </c>
      <c r="BI348" s="9" t="str">
        <f>IFERROR(VLOOKUP(CONCATENATE($A348,BI$1),'Исх-фото'!$A$2:$F$4000,6,FALSE),"-")</f>
        <v>НЕТ</v>
      </c>
      <c r="BJ348" s="37"/>
      <c r="BK348" s="42"/>
      <c r="BR348" s="25"/>
      <c r="BS348" s="25"/>
      <c r="BV348" s="25"/>
      <c r="BW348" s="25"/>
      <c r="BX348" s="25"/>
    </row>
    <row r="349" spans="1:76">
      <c r="A349" s="38">
        <f t="shared" si="44"/>
        <v>150</v>
      </c>
      <c r="B349" s="36">
        <f t="shared" si="45"/>
        <v>71</v>
      </c>
      <c r="C349" s="36">
        <f t="shared" si="45"/>
        <v>3</v>
      </c>
      <c r="D349" s="9" t="str">
        <f>IFERROR(VLOOKUP(CONCATENATE($A349,D$1),'Исх-фото'!$A$2:$F$4000,6,FALSE),"-")</f>
        <v>НЕТ</v>
      </c>
      <c r="E349" s="9" t="str">
        <f>IFERROR(VLOOKUP(CONCATENATE($A349,E$1),'Исх-фото'!$A$2:$F$4000,6,FALSE),"-")</f>
        <v>-</v>
      </c>
      <c r="F349" s="9" t="str">
        <f>IFERROR(VLOOKUP(CONCATENATE($A349,F$1),'Исх-фото'!$A$2:$F$4000,6,FALSE),"-")</f>
        <v>-</v>
      </c>
      <c r="G349" s="9" t="str">
        <f>IFERROR(VLOOKUP(CONCATENATE($A349,G$1),'Исх-фото'!$A$2:$F$4000,6,FALSE),"-")</f>
        <v>-</v>
      </c>
      <c r="H349" s="9" t="str">
        <f>IFERROR(VLOOKUP(CONCATENATE($A349,H$1),'Исх-фото'!$A$2:$F$4000,6,FALSE),"-")</f>
        <v>-</v>
      </c>
      <c r="I349" s="9" t="str">
        <f>IFERROR(VLOOKUP(CONCATENATE($A349,I$1),'Исх-фото'!$A$2:$F$4000,6,FALSE),"-")</f>
        <v>-</v>
      </c>
      <c r="J349" s="9" t="str">
        <f>IFERROR(VLOOKUP(CONCATENATE($A349,J$1),'Исх-фото'!$A$2:$F$4000,6,FALSE),"-")</f>
        <v>-</v>
      </c>
      <c r="K349" s="9" t="str">
        <f>IFERROR(VLOOKUP(CONCATENATE($A349,K$1),'Исх-фото'!$A$2:$F$4000,6,FALSE),"-")</f>
        <v>-</v>
      </c>
      <c r="L349" s="9" t="str">
        <f>IFERROR(VLOOKUP(CONCATENATE($A349,L$1),'Исх-фото'!$A$2:$F$4000,6,FALSE),"-")</f>
        <v>-</v>
      </c>
      <c r="M349" s="9" t="str">
        <f>IFERROR(VLOOKUP(CONCATENATE($A349,M$1),'Исх-фото'!$A$2:$F$4000,6,FALSE),"-")</f>
        <v>-</v>
      </c>
      <c r="N349" s="9" t="str">
        <f>IFERROR(VLOOKUP(CONCATENATE($A349,N$1),'Исх-фото'!$A$2:$F$4000,6,FALSE),"-")</f>
        <v>-</v>
      </c>
      <c r="O349" s="9" t="str">
        <f>IFERROR(VLOOKUP(CONCATENATE($A349,O$1),'Исх-фото'!$A$2:$F$4000,6,FALSE),"-")</f>
        <v>-</v>
      </c>
      <c r="P349" s="9" t="str">
        <f>IFERROR(VLOOKUP(CONCATENATE($A349,P$1),'Исх-фото'!$A$2:$F$4000,6,FALSE),"-")</f>
        <v>-</v>
      </c>
      <c r="Q349" s="9" t="str">
        <f>IFERROR(VLOOKUP(CONCATENATE($A349,Q$1),'Исх-фото'!$A$2:$F$4000,6,FALSE),"-")</f>
        <v>НЕТ</v>
      </c>
      <c r="R349" s="9" t="str">
        <f>IFERROR(VLOOKUP(CONCATENATE($A349,R$1),'Исх-фото'!$A$2:$F$4000,6,FALSE),"-")</f>
        <v>-</v>
      </c>
      <c r="S349" s="9" t="str">
        <f>IFERROR(VLOOKUP(CONCATENATE($A349,S$1),'Исх-фото'!$A$2:$F$4000,6,FALSE),"-")</f>
        <v>-</v>
      </c>
      <c r="T349" s="9" t="str">
        <f>IFERROR(VLOOKUP(CONCATENATE($A349,T$1),'Исх-фото'!$A$2:$F$4000,6,FALSE),"-")</f>
        <v>НЕТ</v>
      </c>
      <c r="U349" s="9" t="str">
        <f>IFERROR(VLOOKUP(CONCATENATE($A349,U$1),'Исх-фото'!$A$2:$F$4000,6,FALSE),"-")</f>
        <v>-</v>
      </c>
      <c r="V349" s="9" t="str">
        <f>IFERROR(VLOOKUP(CONCATENATE($A349,V$1),'Исх-фото'!$A$2:$F$4000,6,FALSE),"-")</f>
        <v>-</v>
      </c>
      <c r="W349" s="9" t="str">
        <f>IFERROR(VLOOKUP(CONCATENATE($A349,W$1),'Исх-фото'!$A$2:$F$4000,6,FALSE),"-")</f>
        <v>-</v>
      </c>
      <c r="X349" s="9" t="str">
        <f>IFERROR(VLOOKUP(CONCATENATE($A349,X$1),'Исх-фото'!$A$2:$F$4000,6,FALSE),"-")</f>
        <v>-</v>
      </c>
      <c r="Y349" s="9" t="str">
        <f>IFERROR(VLOOKUP(CONCATENATE($A349,Y$1),'Исх-фото'!$A$2:$F$4000,6,FALSE),"-")</f>
        <v>-</v>
      </c>
      <c r="Z349" s="9" t="str">
        <f>IFERROR(VLOOKUP(CONCATENATE($A349,Z$1),'Исх-фото'!$A$2:$F$4000,6,FALSE),"-")</f>
        <v>ДА</v>
      </c>
      <c r="AA349" s="9" t="str">
        <f>IFERROR(VLOOKUP(CONCATENATE($A349,AA$1),'Исх-фото'!$A$2:$F$4000,6,FALSE),"-")</f>
        <v>-</v>
      </c>
      <c r="AB349" s="9" t="str">
        <f>IFERROR(VLOOKUP(CONCATENATE($A349,AB$1),'Исх-фото'!$A$2:$F$4000,6,FALSE),"-")</f>
        <v>ДА</v>
      </c>
      <c r="AC349" s="9" t="str">
        <f>IFERROR(VLOOKUP(CONCATENATE($A349,AC$1),'Исх-фото'!$A$2:$F$4000,6,FALSE),"-")</f>
        <v>-</v>
      </c>
      <c r="AD349" s="9" t="str">
        <f>IFERROR(VLOOKUP(CONCATENATE($A349,AD$1),'Исх-фото'!$A$2:$F$4000,6,FALSE),"-")</f>
        <v>-</v>
      </c>
      <c r="AE349" s="9" t="str">
        <f>IFERROR(VLOOKUP(CONCATENATE($A349,AE$1),'Исх-фото'!$A$2:$F$4000,6,FALSE),"-")</f>
        <v>-</v>
      </c>
      <c r="AF349" s="9" t="str">
        <f>IFERROR(VLOOKUP(CONCATENATE($A349,AF$1),'Исх-фото'!$A$2:$F$4000,6,FALSE),"-")</f>
        <v>-</v>
      </c>
      <c r="AG349" s="9" t="str">
        <f>IFERROR(VLOOKUP(CONCATENATE($A349,AG$1),'Исх-фото'!$A$2:$F$4000,6,FALSE),"-")</f>
        <v>ДА</v>
      </c>
      <c r="AH349" s="9" t="str">
        <f>IFERROR(VLOOKUP(CONCATENATE($A349,AH$1),'Исх-фото'!$A$2:$F$4000,6,FALSE),"-")</f>
        <v>-</v>
      </c>
      <c r="AI349" s="9" t="str">
        <f>IFERROR(VLOOKUP(CONCATENATE($A349,AI$1),'Исх-фото'!$A$2:$F$4000,6,FALSE),"-")</f>
        <v>ДА</v>
      </c>
      <c r="AJ349" s="9" t="str">
        <f>IFERROR(VLOOKUP(CONCATENATE($A349,AJ$1),'Исх-фото'!$A$2:$F$4000,6,FALSE),"-")</f>
        <v>-</v>
      </c>
      <c r="AK349" s="9" t="str">
        <f>IFERROR(VLOOKUP(CONCATENATE($A349,AK$1),'Исх-фото'!$A$2:$F$4000,6,FALSE),"-")</f>
        <v>-</v>
      </c>
      <c r="AL349" s="9" t="str">
        <f>IFERROR(VLOOKUP(CONCATENATE($A349,AL$1),'Исх-фото'!$A$2:$F$4000,6,FALSE),"-")</f>
        <v>-</v>
      </c>
      <c r="AM349" s="9" t="str">
        <f>IFERROR(VLOOKUP(CONCATENATE($A349,AM$1),'Исх-фото'!$A$2:$F$4000,6,FALSE),"-")</f>
        <v>ДА</v>
      </c>
      <c r="AN349" s="9" t="str">
        <f>IFERROR(VLOOKUP(CONCATENATE($A349,AN$1),'Исх-фото'!$A$2:$F$4000,6,FALSE),"-")</f>
        <v>ДА</v>
      </c>
      <c r="AO349" s="9" t="str">
        <f>IFERROR(VLOOKUP(CONCATENATE($A349,AO$1),'Исх-фото'!$A$2:$F$4000,6,FALSE),"-")</f>
        <v>-</v>
      </c>
      <c r="AP349" s="9" t="str">
        <f>IFERROR(VLOOKUP(CONCATENATE($A349,AP$1),'Исх-фото'!$A$2:$F$4000,6,FALSE),"-")</f>
        <v>ДА</v>
      </c>
      <c r="AQ349" s="9" t="str">
        <f>IFERROR(VLOOKUP(CONCATENATE($A349,AQ$1),'Исх-фото'!$A$2:$F$4000,6,FALSE),"-")</f>
        <v>-</v>
      </c>
      <c r="AR349" s="9" t="str">
        <f>IFERROR(VLOOKUP(CONCATENATE($A349,AR$1),'Исх-фото'!$A$2:$F$4000,6,FALSE),"-")</f>
        <v>-</v>
      </c>
      <c r="AS349" s="9" t="str">
        <f>IFERROR(VLOOKUP(CONCATENATE($A349,AS$1),'Исх-фото'!$A$2:$F$4000,6,FALSE),"-")</f>
        <v>ДА</v>
      </c>
      <c r="AT349" s="9" t="str">
        <f>IFERROR(VLOOKUP(CONCATENATE($A349,AT$1),'Исх-фото'!$A$2:$F$4000,6,FALSE),"-")</f>
        <v>-</v>
      </c>
      <c r="AU349" s="9" t="str">
        <f>IFERROR(VLOOKUP(CONCATENATE($A349,AU$1),'Исх-фото'!$A$2:$F$4000,6,FALSE),"-")</f>
        <v>-</v>
      </c>
      <c r="AV349" s="9" t="str">
        <f>IFERROR(VLOOKUP(CONCATENATE($A349,AV$1),'Исх-фото'!$A$2:$F$4000,6,FALSE),"-")</f>
        <v>-</v>
      </c>
      <c r="AW349" s="9" t="str">
        <f>IFERROR(VLOOKUP(CONCATENATE($A349,AW$1),'Исх-фото'!$A$2:$F$4000,6,FALSE),"-")</f>
        <v>-</v>
      </c>
      <c r="AX349" s="9" t="str">
        <f>IFERROR(VLOOKUP(CONCATENATE($A349,AX$1),'Исх-фото'!$A$2:$F$4000,6,FALSE),"-")</f>
        <v>-</v>
      </c>
      <c r="AY349" s="9" t="str">
        <f>IFERROR(VLOOKUP(CONCATENATE($A349,AY$1),'Исх-фото'!$A$2:$F$4000,6,FALSE),"-")</f>
        <v>-</v>
      </c>
      <c r="AZ349" s="9" t="str">
        <f>IFERROR(VLOOKUP(CONCATENATE($A349,AZ$1),'Исх-фото'!$A$2:$F$4000,6,FALSE),"-")</f>
        <v>НЕТ</v>
      </c>
      <c r="BA349" s="9" t="str">
        <f>IFERROR(VLOOKUP(CONCATENATE($A349,BA$1),'Исх-фото'!$A$2:$F$4000,6,FALSE),"-")</f>
        <v>-</v>
      </c>
      <c r="BB349" s="9" t="str">
        <f>IFERROR(VLOOKUP(CONCATENATE($A349,BB$1),'Исх-фото'!$A$2:$F$4000,6,FALSE),"-")</f>
        <v>НЕТ</v>
      </c>
      <c r="BC349" s="9" t="str">
        <f>IFERROR(VLOOKUP(CONCATENATE($A349,BC$1),'Исх-фото'!$A$2:$F$4000,6,FALSE),"-")</f>
        <v>НЕТ</v>
      </c>
      <c r="BD349" s="9" t="str">
        <f>IFERROR(VLOOKUP(CONCATENATE($A349,BD$1),'Исх-фото'!$A$2:$F$4000,6,FALSE),"-")</f>
        <v>-</v>
      </c>
      <c r="BE349" s="9" t="str">
        <f>IFERROR(VLOOKUP(CONCATENATE($A349,BE$1),'Исх-фото'!$A$2:$F$4000,6,FALSE),"-")</f>
        <v>НЕТ</v>
      </c>
      <c r="BF349" s="9" t="str">
        <f>IFERROR(VLOOKUP(CONCATENATE($A349,BF$1),'Исх-фото'!$A$2:$F$4000,6,FALSE),"-")</f>
        <v>-</v>
      </c>
      <c r="BG349" s="9" t="str">
        <f>IFERROR(VLOOKUP(CONCATENATE($A349,BG$1),'Исх-фото'!$A$2:$F$4000,6,FALSE),"-")</f>
        <v>-</v>
      </c>
      <c r="BH349" s="9" t="str">
        <f>IFERROR(VLOOKUP(CONCATENATE($A349,BH$1),'Исх-фото'!$A$2:$F$4000,6,FALSE),"-")</f>
        <v>НЕТ</v>
      </c>
      <c r="BI349" s="9" t="str">
        <f>IFERROR(VLOOKUP(CONCATENATE($A349,BI$1),'Исх-фото'!$A$2:$F$4000,6,FALSE),"-")</f>
        <v>-</v>
      </c>
      <c r="BJ349" s="37"/>
      <c r="BK349" s="42"/>
      <c r="BR349" s="25"/>
      <c r="BS349" s="25"/>
      <c r="BV349" s="25"/>
      <c r="BW349" s="25"/>
      <c r="BX349" s="25"/>
    </row>
    <row r="350" spans="1:76">
      <c r="A350" s="38">
        <f t="shared" si="44"/>
        <v>151</v>
      </c>
      <c r="B350" s="36">
        <f t="shared" si="45"/>
        <v>72</v>
      </c>
      <c r="C350" s="36">
        <f t="shared" si="45"/>
        <v>1</v>
      </c>
      <c r="D350" s="9" t="str">
        <f>IFERROR(VLOOKUP(CONCATENATE($A350,D$1),'Исх-фото'!$A$2:$F$4000,6,FALSE),"-")</f>
        <v>НЕТ</v>
      </c>
      <c r="E350" s="9" t="str">
        <f>IFERROR(VLOOKUP(CONCATENATE($A350,E$1),'Исх-фото'!$A$2:$F$4000,6,FALSE),"-")</f>
        <v>-</v>
      </c>
      <c r="F350" s="9" t="str">
        <f>IFERROR(VLOOKUP(CONCATENATE($A350,F$1),'Исх-фото'!$A$2:$F$4000,6,FALSE),"-")</f>
        <v>-</v>
      </c>
      <c r="G350" s="9" t="str">
        <f>IFERROR(VLOOKUP(CONCATENATE($A350,G$1),'Исх-фото'!$A$2:$F$4000,6,FALSE),"-")</f>
        <v>-</v>
      </c>
      <c r="H350" s="9" t="str">
        <f>IFERROR(VLOOKUP(CONCATENATE($A350,H$1),'Исх-фото'!$A$2:$F$4000,6,FALSE),"-")</f>
        <v>-</v>
      </c>
      <c r="I350" s="9" t="str">
        <f>IFERROR(VLOOKUP(CONCATENATE($A350,I$1),'Исх-фото'!$A$2:$F$4000,6,FALSE),"-")</f>
        <v>-</v>
      </c>
      <c r="J350" s="9" t="str">
        <f>IFERROR(VLOOKUP(CONCATENATE($A350,J$1),'Исх-фото'!$A$2:$F$4000,6,FALSE),"-")</f>
        <v>-</v>
      </c>
      <c r="K350" s="9" t="str">
        <f>IFERROR(VLOOKUP(CONCATENATE($A350,K$1),'Исх-фото'!$A$2:$F$4000,6,FALSE),"-")</f>
        <v>-</v>
      </c>
      <c r="L350" s="9" t="str">
        <f>IFERROR(VLOOKUP(CONCATENATE($A350,L$1),'Исх-фото'!$A$2:$F$4000,6,FALSE),"-")</f>
        <v>-</v>
      </c>
      <c r="M350" s="9" t="str">
        <f>IFERROR(VLOOKUP(CONCATENATE($A350,M$1),'Исх-фото'!$A$2:$F$4000,6,FALSE),"-")</f>
        <v>-</v>
      </c>
      <c r="N350" s="9" t="str">
        <f>IFERROR(VLOOKUP(CONCATENATE($A350,N$1),'Исх-фото'!$A$2:$F$4000,6,FALSE),"-")</f>
        <v>-</v>
      </c>
      <c r="O350" s="9" t="str">
        <f>IFERROR(VLOOKUP(CONCATENATE($A350,O$1),'Исх-фото'!$A$2:$F$4000,6,FALSE),"-")</f>
        <v>-</v>
      </c>
      <c r="P350" s="9" t="str">
        <f>IFERROR(VLOOKUP(CONCATENATE($A350,P$1),'Исх-фото'!$A$2:$F$4000,6,FALSE),"-")</f>
        <v>-</v>
      </c>
      <c r="Q350" s="9" t="str">
        <f>IFERROR(VLOOKUP(CONCATENATE($A350,Q$1),'Исх-фото'!$A$2:$F$4000,6,FALSE),"-")</f>
        <v>НЕТ</v>
      </c>
      <c r="R350" s="9" t="str">
        <f>IFERROR(VLOOKUP(CONCATENATE($A350,R$1),'Исх-фото'!$A$2:$F$4000,6,FALSE),"-")</f>
        <v>-</v>
      </c>
      <c r="S350" s="9" t="str">
        <f>IFERROR(VLOOKUP(CONCATENATE($A350,S$1),'Исх-фото'!$A$2:$F$4000,6,FALSE),"-")</f>
        <v>-</v>
      </c>
      <c r="T350" s="9" t="str">
        <f>IFERROR(VLOOKUP(CONCATENATE($A350,T$1),'Исх-фото'!$A$2:$F$4000,6,FALSE),"-")</f>
        <v>НЕТ</v>
      </c>
      <c r="U350" s="9" t="str">
        <f>IFERROR(VLOOKUP(CONCATENATE($A350,U$1),'Исх-фото'!$A$2:$F$4000,6,FALSE),"-")</f>
        <v>ДА</v>
      </c>
      <c r="V350" s="9" t="str">
        <f>IFERROR(VLOOKUP(CONCATENATE($A350,V$1),'Исх-фото'!$A$2:$F$4000,6,FALSE),"-")</f>
        <v>-</v>
      </c>
      <c r="W350" s="9" t="str">
        <f>IFERROR(VLOOKUP(CONCATENATE($A350,W$1),'Исх-фото'!$A$2:$F$4000,6,FALSE),"-")</f>
        <v>-</v>
      </c>
      <c r="X350" s="9" t="str">
        <f>IFERROR(VLOOKUP(CONCATENATE($A350,X$1),'Исх-фото'!$A$2:$F$4000,6,FALSE),"-")</f>
        <v>-</v>
      </c>
      <c r="Y350" s="9" t="str">
        <f>IFERROR(VLOOKUP(CONCATENATE($A350,Y$1),'Исх-фото'!$A$2:$F$4000,6,FALSE),"-")</f>
        <v>-</v>
      </c>
      <c r="Z350" s="9" t="str">
        <f>IFERROR(VLOOKUP(CONCATENATE($A350,Z$1),'Исх-фото'!$A$2:$F$4000,6,FALSE),"-")</f>
        <v>НЕТ</v>
      </c>
      <c r="AA350" s="9" t="str">
        <f>IFERROR(VLOOKUP(CONCATENATE($A350,AA$1),'Исх-фото'!$A$2:$F$4000,6,FALSE),"-")</f>
        <v>-</v>
      </c>
      <c r="AB350" s="9" t="str">
        <f>IFERROR(VLOOKUP(CONCATENATE($A350,AB$1),'Исх-фото'!$A$2:$F$4000,6,FALSE),"-")</f>
        <v>-</v>
      </c>
      <c r="AC350" s="9" t="str">
        <f>IFERROR(VLOOKUP(CONCATENATE($A350,AC$1),'Исх-фото'!$A$2:$F$4000,6,FALSE),"-")</f>
        <v>-</v>
      </c>
      <c r="AD350" s="9" t="str">
        <f>IFERROR(VLOOKUP(CONCATENATE($A350,AD$1),'Исх-фото'!$A$2:$F$4000,6,FALSE),"-")</f>
        <v>-</v>
      </c>
      <c r="AE350" s="9" t="str">
        <f>IFERROR(VLOOKUP(CONCATENATE($A350,AE$1),'Исх-фото'!$A$2:$F$4000,6,FALSE),"-")</f>
        <v>-</v>
      </c>
      <c r="AF350" s="9" t="str">
        <f>IFERROR(VLOOKUP(CONCATENATE($A350,AF$1),'Исх-фото'!$A$2:$F$4000,6,FALSE),"-")</f>
        <v>-</v>
      </c>
      <c r="AG350" s="9" t="str">
        <f>IFERROR(VLOOKUP(CONCATENATE($A350,AG$1),'Исх-фото'!$A$2:$F$4000,6,FALSE),"-")</f>
        <v>ДА</v>
      </c>
      <c r="AH350" s="9" t="str">
        <f>IFERROR(VLOOKUP(CONCATENATE($A350,AH$1),'Исх-фото'!$A$2:$F$4000,6,FALSE),"-")</f>
        <v>-</v>
      </c>
      <c r="AI350" s="9" t="str">
        <f>IFERROR(VLOOKUP(CONCATENATE($A350,AI$1),'Исх-фото'!$A$2:$F$4000,6,FALSE),"-")</f>
        <v>-</v>
      </c>
      <c r="AJ350" s="9" t="str">
        <f>IFERROR(VLOOKUP(CONCATENATE($A350,AJ$1),'Исх-фото'!$A$2:$F$4000,6,FALSE),"-")</f>
        <v>НЕТ</v>
      </c>
      <c r="AK350" s="9" t="str">
        <f>IFERROR(VLOOKUP(CONCATENATE($A350,AK$1),'Исх-фото'!$A$2:$F$4000,6,FALSE),"-")</f>
        <v>-</v>
      </c>
      <c r="AL350" s="9" t="str">
        <f>IFERROR(VLOOKUP(CONCATENATE($A350,AL$1),'Исх-фото'!$A$2:$F$4000,6,FALSE),"-")</f>
        <v>-</v>
      </c>
      <c r="AM350" s="9" t="str">
        <f>IFERROR(VLOOKUP(CONCATENATE($A350,AM$1),'Исх-фото'!$A$2:$F$4000,6,FALSE),"-")</f>
        <v>ДА</v>
      </c>
      <c r="AN350" s="9" t="str">
        <f>IFERROR(VLOOKUP(CONCATENATE($A350,AN$1),'Исх-фото'!$A$2:$F$4000,6,FALSE),"-")</f>
        <v>ДА</v>
      </c>
      <c r="AO350" s="9" t="str">
        <f>IFERROR(VLOOKUP(CONCATENATE($A350,AO$1),'Исх-фото'!$A$2:$F$4000,6,FALSE),"-")</f>
        <v>-</v>
      </c>
      <c r="AP350" s="9" t="str">
        <f>IFERROR(VLOOKUP(CONCATENATE($A350,AP$1),'Исх-фото'!$A$2:$F$4000,6,FALSE),"-")</f>
        <v>НЕТ</v>
      </c>
      <c r="AQ350" s="9" t="str">
        <f>IFERROR(VLOOKUP(CONCATENATE($A350,AQ$1),'Исх-фото'!$A$2:$F$4000,6,FALSE),"-")</f>
        <v>-</v>
      </c>
      <c r="AR350" s="9" t="str">
        <f>IFERROR(VLOOKUP(CONCATENATE($A350,AR$1),'Исх-фото'!$A$2:$F$4000,6,FALSE),"-")</f>
        <v>-</v>
      </c>
      <c r="AS350" s="9" t="str">
        <f>IFERROR(VLOOKUP(CONCATENATE($A350,AS$1),'Исх-фото'!$A$2:$F$4000,6,FALSE),"-")</f>
        <v>ДА</v>
      </c>
      <c r="AT350" s="9" t="str">
        <f>IFERROR(VLOOKUP(CONCATENATE($A350,AT$1),'Исх-фото'!$A$2:$F$4000,6,FALSE),"-")</f>
        <v>-</v>
      </c>
      <c r="AU350" s="9" t="str">
        <f>IFERROR(VLOOKUP(CONCATENATE($A350,AU$1),'Исх-фото'!$A$2:$F$4000,6,FALSE),"-")</f>
        <v>-</v>
      </c>
      <c r="AV350" s="9" t="str">
        <f>IFERROR(VLOOKUP(CONCATENATE($A350,AV$1),'Исх-фото'!$A$2:$F$4000,6,FALSE),"-")</f>
        <v>ДА</v>
      </c>
      <c r="AW350" s="9" t="str">
        <f>IFERROR(VLOOKUP(CONCATENATE($A350,AW$1),'Исх-фото'!$A$2:$F$4000,6,FALSE),"-")</f>
        <v>-</v>
      </c>
      <c r="AX350" s="9" t="str">
        <f>IFERROR(VLOOKUP(CONCATENATE($A350,AX$1),'Исх-фото'!$A$2:$F$4000,6,FALSE),"-")</f>
        <v>-</v>
      </c>
      <c r="AY350" s="9" t="str">
        <f>IFERROR(VLOOKUP(CONCATENATE($A350,AY$1),'Исх-фото'!$A$2:$F$4000,6,FALSE),"-")</f>
        <v>-</v>
      </c>
      <c r="AZ350" s="9" t="str">
        <f>IFERROR(VLOOKUP(CONCATENATE($A350,AZ$1),'Исх-фото'!$A$2:$F$4000,6,FALSE),"-")</f>
        <v>-</v>
      </c>
      <c r="BA350" s="9" t="str">
        <f>IFERROR(VLOOKUP(CONCATENATE($A350,BA$1),'Исх-фото'!$A$2:$F$4000,6,FALSE),"-")</f>
        <v>-</v>
      </c>
      <c r="BB350" s="9" t="str">
        <f>IFERROR(VLOOKUP(CONCATENATE($A350,BB$1),'Исх-фото'!$A$2:$F$4000,6,FALSE),"-")</f>
        <v>НЕТ</v>
      </c>
      <c r="BC350" s="9" t="str">
        <f>IFERROR(VLOOKUP(CONCATENATE($A350,BC$1),'Исх-фото'!$A$2:$F$4000,6,FALSE),"-")</f>
        <v>НЕТ</v>
      </c>
      <c r="BD350" s="9" t="str">
        <f>IFERROR(VLOOKUP(CONCATENATE($A350,BD$1),'Исх-фото'!$A$2:$F$4000,6,FALSE),"-")</f>
        <v>-</v>
      </c>
      <c r="BE350" s="9" t="str">
        <f>IFERROR(VLOOKUP(CONCATENATE($A350,BE$1),'Исх-фото'!$A$2:$F$4000,6,FALSE),"-")</f>
        <v>НЕТ</v>
      </c>
      <c r="BF350" s="9" t="str">
        <f>IFERROR(VLOOKUP(CONCATENATE($A350,BF$1),'Исх-фото'!$A$2:$F$4000,6,FALSE),"-")</f>
        <v>-</v>
      </c>
      <c r="BG350" s="9" t="str">
        <f>IFERROR(VLOOKUP(CONCATENATE($A350,BG$1),'Исх-фото'!$A$2:$F$4000,6,FALSE),"-")</f>
        <v>-</v>
      </c>
      <c r="BH350" s="9" t="str">
        <f>IFERROR(VLOOKUP(CONCATENATE($A350,BH$1),'Исх-фото'!$A$2:$F$4000,6,FALSE),"-")</f>
        <v>-</v>
      </c>
      <c r="BI350" s="9" t="str">
        <f>IFERROR(VLOOKUP(CONCATENATE($A350,BI$1),'Исх-фото'!$A$2:$F$4000,6,FALSE),"-")</f>
        <v>-</v>
      </c>
      <c r="BJ350" s="37"/>
      <c r="BK350" s="42"/>
      <c r="BR350" s="25"/>
      <c r="BS350" s="25"/>
      <c r="BV350" s="25"/>
      <c r="BW350" s="25"/>
      <c r="BX350" s="25"/>
    </row>
    <row r="351" spans="1:76">
      <c r="A351" s="38">
        <f t="shared" si="44"/>
        <v>152</v>
      </c>
      <c r="B351" s="36">
        <f t="shared" si="45"/>
        <v>72</v>
      </c>
      <c r="C351" s="36">
        <f t="shared" si="45"/>
        <v>2</v>
      </c>
      <c r="D351" s="9" t="str">
        <f>IFERROR(VLOOKUP(CONCATENATE($A351,D$1),'Исх-фото'!$A$2:$F$4000,6,FALSE),"-")</f>
        <v>НЕТ</v>
      </c>
      <c r="E351" s="9" t="str">
        <f>IFERROR(VLOOKUP(CONCATENATE($A351,E$1),'Исх-фото'!$A$2:$F$4000,6,FALSE),"-")</f>
        <v>-</v>
      </c>
      <c r="F351" s="9" t="str">
        <f>IFERROR(VLOOKUP(CONCATENATE($A351,F$1),'Исх-фото'!$A$2:$F$4000,6,FALSE),"-")</f>
        <v>ДА</v>
      </c>
      <c r="G351" s="9" t="str">
        <f>IFERROR(VLOOKUP(CONCATENATE($A351,G$1),'Исх-фото'!$A$2:$F$4000,6,FALSE),"-")</f>
        <v>-</v>
      </c>
      <c r="H351" s="9" t="str">
        <f>IFERROR(VLOOKUP(CONCATENATE($A351,H$1),'Исх-фото'!$A$2:$F$4000,6,FALSE),"-")</f>
        <v>-</v>
      </c>
      <c r="I351" s="9" t="str">
        <f>IFERROR(VLOOKUP(CONCATENATE($A351,I$1),'Исх-фото'!$A$2:$F$4000,6,FALSE),"-")</f>
        <v>-</v>
      </c>
      <c r="J351" s="9" t="str">
        <f>IFERROR(VLOOKUP(CONCATENATE($A351,J$1),'Исх-фото'!$A$2:$F$4000,6,FALSE),"-")</f>
        <v>-</v>
      </c>
      <c r="K351" s="9" t="str">
        <f>IFERROR(VLOOKUP(CONCATENATE($A351,K$1),'Исх-фото'!$A$2:$F$4000,6,FALSE),"-")</f>
        <v>-</v>
      </c>
      <c r="L351" s="9" t="str">
        <f>IFERROR(VLOOKUP(CONCATENATE($A351,L$1),'Исх-фото'!$A$2:$F$4000,6,FALSE),"-")</f>
        <v>-</v>
      </c>
      <c r="M351" s="9" t="str">
        <f>IFERROR(VLOOKUP(CONCATENATE($A351,M$1),'Исх-фото'!$A$2:$F$4000,6,FALSE),"-")</f>
        <v>-</v>
      </c>
      <c r="N351" s="9" t="str">
        <f>IFERROR(VLOOKUP(CONCATENATE($A351,N$1),'Исх-фото'!$A$2:$F$4000,6,FALSE),"-")</f>
        <v>-</v>
      </c>
      <c r="O351" s="9" t="str">
        <f>IFERROR(VLOOKUP(CONCATENATE($A351,O$1),'Исх-фото'!$A$2:$F$4000,6,FALSE),"-")</f>
        <v>-</v>
      </c>
      <c r="P351" s="9" t="str">
        <f>IFERROR(VLOOKUP(CONCATENATE($A351,P$1),'Исх-фото'!$A$2:$F$4000,6,FALSE),"-")</f>
        <v>-</v>
      </c>
      <c r="Q351" s="9" t="str">
        <f>IFERROR(VLOOKUP(CONCATENATE($A351,Q$1),'Исх-фото'!$A$2:$F$4000,6,FALSE),"-")</f>
        <v>НЕТ</v>
      </c>
      <c r="R351" s="9" t="str">
        <f>IFERROR(VLOOKUP(CONCATENATE($A351,R$1),'Исх-фото'!$A$2:$F$4000,6,FALSE),"-")</f>
        <v>-</v>
      </c>
      <c r="S351" s="9" t="str">
        <f>IFERROR(VLOOKUP(CONCATENATE($A351,S$1),'Исх-фото'!$A$2:$F$4000,6,FALSE),"-")</f>
        <v>-</v>
      </c>
      <c r="T351" s="9" t="str">
        <f>IFERROR(VLOOKUP(CONCATENATE($A351,T$1),'Исх-фото'!$A$2:$F$4000,6,FALSE),"-")</f>
        <v>НЕТ</v>
      </c>
      <c r="U351" s="9" t="str">
        <f>IFERROR(VLOOKUP(CONCATENATE($A351,U$1),'Исх-фото'!$A$2:$F$4000,6,FALSE),"-")</f>
        <v>НЕТ</v>
      </c>
      <c r="V351" s="9" t="str">
        <f>IFERROR(VLOOKUP(CONCATENATE($A351,V$1),'Исх-фото'!$A$2:$F$4000,6,FALSE),"-")</f>
        <v>-</v>
      </c>
      <c r="W351" s="9" t="str">
        <f>IFERROR(VLOOKUP(CONCATENATE($A351,W$1),'Исх-фото'!$A$2:$F$4000,6,FALSE),"-")</f>
        <v>-</v>
      </c>
      <c r="X351" s="9" t="str">
        <f>IFERROR(VLOOKUP(CONCATENATE($A351,X$1),'Исх-фото'!$A$2:$F$4000,6,FALSE),"-")</f>
        <v>-</v>
      </c>
      <c r="Y351" s="9" t="str">
        <f>IFERROR(VLOOKUP(CONCATENATE($A351,Y$1),'Исх-фото'!$A$2:$F$4000,6,FALSE),"-")</f>
        <v>-</v>
      </c>
      <c r="Z351" s="9" t="str">
        <f>IFERROR(VLOOKUP(CONCATENATE($A351,Z$1),'Исх-фото'!$A$2:$F$4000,6,FALSE),"-")</f>
        <v>НЕТ</v>
      </c>
      <c r="AA351" s="9" t="str">
        <f>IFERROR(VLOOKUP(CONCATENATE($A351,AA$1),'Исх-фото'!$A$2:$F$4000,6,FALSE),"-")</f>
        <v>-</v>
      </c>
      <c r="AB351" s="9" t="str">
        <f>IFERROR(VLOOKUP(CONCATENATE($A351,AB$1),'Исх-фото'!$A$2:$F$4000,6,FALSE),"-")</f>
        <v>-</v>
      </c>
      <c r="AC351" s="9" t="str">
        <f>IFERROR(VLOOKUP(CONCATENATE($A351,AC$1),'Исх-фото'!$A$2:$F$4000,6,FALSE),"-")</f>
        <v>-</v>
      </c>
      <c r="AD351" s="9" t="str">
        <f>IFERROR(VLOOKUP(CONCATENATE($A351,AD$1),'Исх-фото'!$A$2:$F$4000,6,FALSE),"-")</f>
        <v>-</v>
      </c>
      <c r="AE351" s="9" t="str">
        <f>IFERROR(VLOOKUP(CONCATENATE($A351,AE$1),'Исх-фото'!$A$2:$F$4000,6,FALSE),"-")</f>
        <v>-</v>
      </c>
      <c r="AF351" s="9" t="str">
        <f>IFERROR(VLOOKUP(CONCATENATE($A351,AF$1),'Исх-фото'!$A$2:$F$4000,6,FALSE),"-")</f>
        <v>-</v>
      </c>
      <c r="AG351" s="9" t="str">
        <f>IFERROR(VLOOKUP(CONCATENATE($A351,AG$1),'Исх-фото'!$A$2:$F$4000,6,FALSE),"-")</f>
        <v>ДА</v>
      </c>
      <c r="AH351" s="9" t="str">
        <f>IFERROR(VLOOKUP(CONCATENATE($A351,AH$1),'Исх-фото'!$A$2:$F$4000,6,FALSE),"-")</f>
        <v>-</v>
      </c>
      <c r="AI351" s="9" t="str">
        <f>IFERROR(VLOOKUP(CONCATENATE($A351,AI$1),'Исх-фото'!$A$2:$F$4000,6,FALSE),"-")</f>
        <v>-</v>
      </c>
      <c r="AJ351" s="9" t="str">
        <f>IFERROR(VLOOKUP(CONCATENATE($A351,AJ$1),'Исх-фото'!$A$2:$F$4000,6,FALSE),"-")</f>
        <v>НЕТ</v>
      </c>
      <c r="AK351" s="9" t="str">
        <f>IFERROR(VLOOKUP(CONCATENATE($A351,AK$1),'Исх-фото'!$A$2:$F$4000,6,FALSE),"-")</f>
        <v>-</v>
      </c>
      <c r="AL351" s="9" t="str">
        <f>IFERROR(VLOOKUP(CONCATENATE($A351,AL$1),'Исх-фото'!$A$2:$F$4000,6,FALSE),"-")</f>
        <v>-</v>
      </c>
      <c r="AM351" s="9" t="str">
        <f>IFERROR(VLOOKUP(CONCATENATE($A351,AM$1),'Исх-фото'!$A$2:$F$4000,6,FALSE),"-")</f>
        <v>ДА</v>
      </c>
      <c r="AN351" s="9" t="str">
        <f>IFERROR(VLOOKUP(CONCATENATE($A351,AN$1),'Исх-фото'!$A$2:$F$4000,6,FALSE),"-")</f>
        <v>ДА</v>
      </c>
      <c r="AO351" s="9" t="str">
        <f>IFERROR(VLOOKUP(CONCATENATE($A351,AO$1),'Исх-фото'!$A$2:$F$4000,6,FALSE),"-")</f>
        <v>-</v>
      </c>
      <c r="AP351" s="9" t="str">
        <f>IFERROR(VLOOKUP(CONCATENATE($A351,AP$1),'Исх-фото'!$A$2:$F$4000,6,FALSE),"-")</f>
        <v>НЕТ</v>
      </c>
      <c r="AQ351" s="9" t="str">
        <f>IFERROR(VLOOKUP(CONCATENATE($A351,AQ$1),'Исх-фото'!$A$2:$F$4000,6,FALSE),"-")</f>
        <v>-</v>
      </c>
      <c r="AR351" s="9" t="str">
        <f>IFERROR(VLOOKUP(CONCATENATE($A351,AR$1),'Исх-фото'!$A$2:$F$4000,6,FALSE),"-")</f>
        <v>-</v>
      </c>
      <c r="AS351" s="9" t="str">
        <f>IFERROR(VLOOKUP(CONCATENATE($A351,AS$1),'Исх-фото'!$A$2:$F$4000,6,FALSE),"-")</f>
        <v>-</v>
      </c>
      <c r="AT351" s="9" t="str">
        <f>IFERROR(VLOOKUP(CONCATENATE($A351,AT$1),'Исх-фото'!$A$2:$F$4000,6,FALSE),"-")</f>
        <v>-</v>
      </c>
      <c r="AU351" s="9" t="str">
        <f>IFERROR(VLOOKUP(CONCATENATE($A351,AU$1),'Исх-фото'!$A$2:$F$4000,6,FALSE),"-")</f>
        <v>-</v>
      </c>
      <c r="AV351" s="9" t="str">
        <f>IFERROR(VLOOKUP(CONCATENATE($A351,AV$1),'Исх-фото'!$A$2:$F$4000,6,FALSE),"-")</f>
        <v>-</v>
      </c>
      <c r="AW351" s="9" t="str">
        <f>IFERROR(VLOOKUP(CONCATENATE($A351,AW$1),'Исх-фото'!$A$2:$F$4000,6,FALSE),"-")</f>
        <v>-</v>
      </c>
      <c r="AX351" s="9" t="str">
        <f>IFERROR(VLOOKUP(CONCATENATE($A351,AX$1),'Исх-фото'!$A$2:$F$4000,6,FALSE),"-")</f>
        <v>-</v>
      </c>
      <c r="AY351" s="9" t="str">
        <f>IFERROR(VLOOKUP(CONCATENATE($A351,AY$1),'Исх-фото'!$A$2:$F$4000,6,FALSE),"-")</f>
        <v>-</v>
      </c>
      <c r="AZ351" s="9" t="str">
        <f>IFERROR(VLOOKUP(CONCATENATE($A351,AZ$1),'Исх-фото'!$A$2:$F$4000,6,FALSE),"-")</f>
        <v>НЕТ</v>
      </c>
      <c r="BA351" s="9" t="str">
        <f>IFERROR(VLOOKUP(CONCATENATE($A351,BA$1),'Исх-фото'!$A$2:$F$4000,6,FALSE),"-")</f>
        <v>-</v>
      </c>
      <c r="BB351" s="9" t="str">
        <f>IFERROR(VLOOKUP(CONCATENATE($A351,BB$1),'Исх-фото'!$A$2:$F$4000,6,FALSE),"-")</f>
        <v>НЕТ</v>
      </c>
      <c r="BC351" s="9" t="str">
        <f>IFERROR(VLOOKUP(CONCATENATE($A351,BC$1),'Исх-фото'!$A$2:$F$4000,6,FALSE),"-")</f>
        <v>НЕТ</v>
      </c>
      <c r="BD351" s="9" t="str">
        <f>IFERROR(VLOOKUP(CONCATENATE($A351,BD$1),'Исх-фото'!$A$2:$F$4000,6,FALSE),"-")</f>
        <v>-</v>
      </c>
      <c r="BE351" s="9" t="str">
        <f>IFERROR(VLOOKUP(CONCATENATE($A351,BE$1),'Исх-фото'!$A$2:$F$4000,6,FALSE),"-")</f>
        <v>НЕТ</v>
      </c>
      <c r="BF351" s="9" t="str">
        <f>IFERROR(VLOOKUP(CONCATENATE($A351,BF$1),'Исх-фото'!$A$2:$F$4000,6,FALSE),"-")</f>
        <v>-</v>
      </c>
      <c r="BG351" s="9" t="str">
        <f>IFERROR(VLOOKUP(CONCATENATE($A351,BG$1),'Исх-фото'!$A$2:$F$4000,6,FALSE),"-")</f>
        <v>-</v>
      </c>
      <c r="BH351" s="9" t="str">
        <f>IFERROR(VLOOKUP(CONCATENATE($A351,BH$1),'Исх-фото'!$A$2:$F$4000,6,FALSE),"-")</f>
        <v>НЕТ</v>
      </c>
      <c r="BI351" s="9" t="str">
        <f>IFERROR(VLOOKUP(CONCATENATE($A351,BI$1),'Исх-фото'!$A$2:$F$4000,6,FALSE),"-")</f>
        <v>НЕТ</v>
      </c>
      <c r="BJ351" s="37"/>
      <c r="BK351" s="42"/>
      <c r="BR351" s="25"/>
      <c r="BS351" s="25"/>
      <c r="BV351" s="25"/>
      <c r="BW351" s="25"/>
      <c r="BX351" s="25"/>
    </row>
    <row r="352" spans="1:76">
      <c r="A352" s="38">
        <f t="shared" si="44"/>
        <v>153</v>
      </c>
      <c r="B352" s="36">
        <f t="shared" si="45"/>
        <v>72</v>
      </c>
      <c r="C352" s="36">
        <f t="shared" si="45"/>
        <v>3</v>
      </c>
      <c r="D352" s="9" t="str">
        <f>IFERROR(VLOOKUP(CONCATENATE($A352,D$1),'Исх-фото'!$A$2:$F$4000,6,FALSE),"-")</f>
        <v>НЕТ</v>
      </c>
      <c r="E352" s="9" t="str">
        <f>IFERROR(VLOOKUP(CONCATENATE($A352,E$1),'Исх-фото'!$A$2:$F$4000,6,FALSE),"-")</f>
        <v>-</v>
      </c>
      <c r="F352" s="9" t="str">
        <f>IFERROR(VLOOKUP(CONCATENATE($A352,F$1),'Исх-фото'!$A$2:$F$4000,6,FALSE),"-")</f>
        <v>НЕТ</v>
      </c>
      <c r="G352" s="9" t="str">
        <f>IFERROR(VLOOKUP(CONCATENATE($A352,G$1),'Исх-фото'!$A$2:$F$4000,6,FALSE),"-")</f>
        <v>-</v>
      </c>
      <c r="H352" s="9" t="str">
        <f>IFERROR(VLOOKUP(CONCATENATE($A352,H$1),'Исх-фото'!$A$2:$F$4000,6,FALSE),"-")</f>
        <v>-</v>
      </c>
      <c r="I352" s="9" t="str">
        <f>IFERROR(VLOOKUP(CONCATENATE($A352,I$1),'Исх-фото'!$A$2:$F$4000,6,FALSE),"-")</f>
        <v>-</v>
      </c>
      <c r="J352" s="9" t="str">
        <f>IFERROR(VLOOKUP(CONCATENATE($A352,J$1),'Исх-фото'!$A$2:$F$4000,6,FALSE),"-")</f>
        <v>-</v>
      </c>
      <c r="K352" s="9" t="str">
        <f>IFERROR(VLOOKUP(CONCATENATE($A352,K$1),'Исх-фото'!$A$2:$F$4000,6,FALSE),"-")</f>
        <v>-</v>
      </c>
      <c r="L352" s="9" t="str">
        <f>IFERROR(VLOOKUP(CONCATENATE($A352,L$1),'Исх-фото'!$A$2:$F$4000,6,FALSE),"-")</f>
        <v>-</v>
      </c>
      <c r="M352" s="9" t="str">
        <f>IFERROR(VLOOKUP(CONCATENATE($A352,M$1),'Исх-фото'!$A$2:$F$4000,6,FALSE),"-")</f>
        <v>НЕТ</v>
      </c>
      <c r="N352" s="9" t="str">
        <f>IFERROR(VLOOKUP(CONCATENATE($A352,N$1),'Исх-фото'!$A$2:$F$4000,6,FALSE),"-")</f>
        <v>-</v>
      </c>
      <c r="O352" s="9" t="str">
        <f>IFERROR(VLOOKUP(CONCATENATE($A352,O$1),'Исх-фото'!$A$2:$F$4000,6,FALSE),"-")</f>
        <v>-</v>
      </c>
      <c r="P352" s="9" t="str">
        <f>IFERROR(VLOOKUP(CONCATENATE($A352,P$1),'Исх-фото'!$A$2:$F$4000,6,FALSE),"-")</f>
        <v>-</v>
      </c>
      <c r="Q352" s="9" t="str">
        <f>IFERROR(VLOOKUP(CONCATENATE($A352,Q$1),'Исх-фото'!$A$2:$F$4000,6,FALSE),"-")</f>
        <v>НЕТ</v>
      </c>
      <c r="R352" s="9" t="str">
        <f>IFERROR(VLOOKUP(CONCATENATE($A352,R$1),'Исх-фото'!$A$2:$F$4000,6,FALSE),"-")</f>
        <v>-</v>
      </c>
      <c r="S352" s="9" t="str">
        <f>IFERROR(VLOOKUP(CONCATENATE($A352,S$1),'Исх-фото'!$A$2:$F$4000,6,FALSE),"-")</f>
        <v>-</v>
      </c>
      <c r="T352" s="9" t="str">
        <f>IFERROR(VLOOKUP(CONCATENATE($A352,T$1),'Исх-фото'!$A$2:$F$4000,6,FALSE),"-")</f>
        <v>НЕТ</v>
      </c>
      <c r="U352" s="9" t="str">
        <f>IFERROR(VLOOKUP(CONCATENATE($A352,U$1),'Исх-фото'!$A$2:$F$4000,6,FALSE),"-")</f>
        <v>ДА</v>
      </c>
      <c r="V352" s="9" t="str">
        <f>IFERROR(VLOOKUP(CONCATENATE($A352,V$1),'Исх-фото'!$A$2:$F$4000,6,FALSE),"-")</f>
        <v>-</v>
      </c>
      <c r="W352" s="9" t="str">
        <f>IFERROR(VLOOKUP(CONCATENATE($A352,W$1),'Исх-фото'!$A$2:$F$4000,6,FALSE),"-")</f>
        <v>-</v>
      </c>
      <c r="X352" s="9" t="str">
        <f>IFERROR(VLOOKUP(CONCATENATE($A352,X$1),'Исх-фото'!$A$2:$F$4000,6,FALSE),"-")</f>
        <v>-</v>
      </c>
      <c r="Y352" s="9" t="str">
        <f>IFERROR(VLOOKUP(CONCATENATE($A352,Y$1),'Исх-фото'!$A$2:$F$4000,6,FALSE),"-")</f>
        <v>-</v>
      </c>
      <c r="Z352" s="9" t="str">
        <f>IFERROR(VLOOKUP(CONCATENATE($A352,Z$1),'Исх-фото'!$A$2:$F$4000,6,FALSE),"-")</f>
        <v>ДА</v>
      </c>
      <c r="AA352" s="9" t="str">
        <f>IFERROR(VLOOKUP(CONCATENATE($A352,AA$1),'Исх-фото'!$A$2:$F$4000,6,FALSE),"-")</f>
        <v>-</v>
      </c>
      <c r="AB352" s="9" t="str">
        <f>IFERROR(VLOOKUP(CONCATENATE($A352,AB$1),'Исх-фото'!$A$2:$F$4000,6,FALSE),"-")</f>
        <v>-</v>
      </c>
      <c r="AC352" s="9" t="str">
        <f>IFERROR(VLOOKUP(CONCATENATE($A352,AC$1),'Исх-фото'!$A$2:$F$4000,6,FALSE),"-")</f>
        <v>-</v>
      </c>
      <c r="AD352" s="9" t="str">
        <f>IFERROR(VLOOKUP(CONCATENATE($A352,AD$1),'Исх-фото'!$A$2:$F$4000,6,FALSE),"-")</f>
        <v>-</v>
      </c>
      <c r="AE352" s="9" t="str">
        <f>IFERROR(VLOOKUP(CONCATENATE($A352,AE$1),'Исх-фото'!$A$2:$F$4000,6,FALSE),"-")</f>
        <v>-</v>
      </c>
      <c r="AF352" s="9" t="str">
        <f>IFERROR(VLOOKUP(CONCATENATE($A352,AF$1),'Исх-фото'!$A$2:$F$4000,6,FALSE),"-")</f>
        <v>-</v>
      </c>
      <c r="AG352" s="9" t="str">
        <f>IFERROR(VLOOKUP(CONCATENATE($A352,AG$1),'Исх-фото'!$A$2:$F$4000,6,FALSE),"-")</f>
        <v>ДА</v>
      </c>
      <c r="AH352" s="9" t="str">
        <f>IFERROR(VLOOKUP(CONCATENATE($A352,AH$1),'Исх-фото'!$A$2:$F$4000,6,FALSE),"-")</f>
        <v>-</v>
      </c>
      <c r="AI352" s="9" t="str">
        <f>IFERROR(VLOOKUP(CONCATENATE($A352,AI$1),'Исх-фото'!$A$2:$F$4000,6,FALSE),"-")</f>
        <v>-</v>
      </c>
      <c r="AJ352" s="9" t="str">
        <f>IFERROR(VLOOKUP(CONCATENATE($A352,AJ$1),'Исх-фото'!$A$2:$F$4000,6,FALSE),"-")</f>
        <v>НЕТ</v>
      </c>
      <c r="AK352" s="9" t="str">
        <f>IFERROR(VLOOKUP(CONCATENATE($A352,AK$1),'Исх-фото'!$A$2:$F$4000,6,FALSE),"-")</f>
        <v>-</v>
      </c>
      <c r="AL352" s="9" t="str">
        <f>IFERROR(VLOOKUP(CONCATENATE($A352,AL$1),'Исх-фото'!$A$2:$F$4000,6,FALSE),"-")</f>
        <v>НЕТ</v>
      </c>
      <c r="AM352" s="9" t="str">
        <f>IFERROR(VLOOKUP(CONCATENATE($A352,AM$1),'Исх-фото'!$A$2:$F$4000,6,FALSE),"-")</f>
        <v>ДА</v>
      </c>
      <c r="AN352" s="9" t="str">
        <f>IFERROR(VLOOKUP(CONCATENATE($A352,AN$1),'Исх-фото'!$A$2:$F$4000,6,FALSE),"-")</f>
        <v>ДА</v>
      </c>
      <c r="AO352" s="9" t="str">
        <f>IFERROR(VLOOKUP(CONCATENATE($A352,AO$1),'Исх-фото'!$A$2:$F$4000,6,FALSE),"-")</f>
        <v>-</v>
      </c>
      <c r="AP352" s="9" t="str">
        <f>IFERROR(VLOOKUP(CONCATENATE($A352,AP$1),'Исх-фото'!$A$2:$F$4000,6,FALSE),"-")</f>
        <v>НЕТ</v>
      </c>
      <c r="AQ352" s="9" t="str">
        <f>IFERROR(VLOOKUP(CONCATENATE($A352,AQ$1),'Исх-фото'!$A$2:$F$4000,6,FALSE),"-")</f>
        <v>-</v>
      </c>
      <c r="AR352" s="9" t="str">
        <f>IFERROR(VLOOKUP(CONCATENATE($A352,AR$1),'Исх-фото'!$A$2:$F$4000,6,FALSE),"-")</f>
        <v>-</v>
      </c>
      <c r="AS352" s="9" t="str">
        <f>IFERROR(VLOOKUP(CONCATENATE($A352,AS$1),'Исх-фото'!$A$2:$F$4000,6,FALSE),"-")</f>
        <v>-</v>
      </c>
      <c r="AT352" s="9" t="str">
        <f>IFERROR(VLOOKUP(CONCATENATE($A352,AT$1),'Исх-фото'!$A$2:$F$4000,6,FALSE),"-")</f>
        <v>-</v>
      </c>
      <c r="AU352" s="9" t="str">
        <f>IFERROR(VLOOKUP(CONCATENATE($A352,AU$1),'Исх-фото'!$A$2:$F$4000,6,FALSE),"-")</f>
        <v>-</v>
      </c>
      <c r="AV352" s="9" t="str">
        <f>IFERROR(VLOOKUP(CONCATENATE($A352,AV$1),'Исх-фото'!$A$2:$F$4000,6,FALSE),"-")</f>
        <v>-</v>
      </c>
      <c r="AW352" s="9" t="str">
        <f>IFERROR(VLOOKUP(CONCATENATE($A352,AW$1),'Исх-фото'!$A$2:$F$4000,6,FALSE),"-")</f>
        <v>НЕТ</v>
      </c>
      <c r="AX352" s="9" t="str">
        <f>IFERROR(VLOOKUP(CONCATENATE($A352,AX$1),'Исх-фото'!$A$2:$F$4000,6,FALSE),"-")</f>
        <v>-</v>
      </c>
      <c r="AY352" s="9" t="str">
        <f>IFERROR(VLOOKUP(CONCATENATE($A352,AY$1),'Исх-фото'!$A$2:$F$4000,6,FALSE),"-")</f>
        <v>-</v>
      </c>
      <c r="AZ352" s="9" t="str">
        <f>IFERROR(VLOOKUP(CONCATENATE($A352,AZ$1),'Исх-фото'!$A$2:$F$4000,6,FALSE),"-")</f>
        <v>-</v>
      </c>
      <c r="BA352" s="9" t="str">
        <f>IFERROR(VLOOKUP(CONCATENATE($A352,BA$1),'Исх-фото'!$A$2:$F$4000,6,FALSE),"-")</f>
        <v>-</v>
      </c>
      <c r="BB352" s="9" t="str">
        <f>IFERROR(VLOOKUP(CONCATENATE($A352,BB$1),'Исх-фото'!$A$2:$F$4000,6,FALSE),"-")</f>
        <v>НЕТ</v>
      </c>
      <c r="BC352" s="9" t="str">
        <f>IFERROR(VLOOKUP(CONCATENATE($A352,BC$1),'Исх-фото'!$A$2:$F$4000,6,FALSE),"-")</f>
        <v>НЕТ</v>
      </c>
      <c r="BD352" s="9" t="str">
        <f>IFERROR(VLOOKUP(CONCATENATE($A352,BD$1),'Исх-фото'!$A$2:$F$4000,6,FALSE),"-")</f>
        <v>-</v>
      </c>
      <c r="BE352" s="9" t="str">
        <f>IFERROR(VLOOKUP(CONCATENATE($A352,BE$1),'Исх-фото'!$A$2:$F$4000,6,FALSE),"-")</f>
        <v>НЕТ</v>
      </c>
      <c r="BF352" s="9" t="str">
        <f>IFERROR(VLOOKUP(CONCATENATE($A352,BF$1),'Исх-фото'!$A$2:$F$4000,6,FALSE),"-")</f>
        <v>-</v>
      </c>
      <c r="BG352" s="9" t="str">
        <f>IFERROR(VLOOKUP(CONCATENATE($A352,BG$1),'Исх-фото'!$A$2:$F$4000,6,FALSE),"-")</f>
        <v>-</v>
      </c>
      <c r="BH352" s="9" t="str">
        <f>IFERROR(VLOOKUP(CONCATENATE($A352,BH$1),'Исх-фото'!$A$2:$F$4000,6,FALSE),"-")</f>
        <v>НЕТ</v>
      </c>
      <c r="BI352" s="9" t="str">
        <f>IFERROR(VLOOKUP(CONCATENATE($A352,BI$1),'Исх-фото'!$A$2:$F$4000,6,FALSE),"-")</f>
        <v>НЕТ</v>
      </c>
      <c r="BJ352" s="37"/>
      <c r="BK352" s="42"/>
      <c r="BR352" s="25"/>
      <c r="BS352" s="25"/>
      <c r="BV352" s="25"/>
      <c r="BW352" s="25"/>
      <c r="BX352" s="25"/>
    </row>
    <row r="353" spans="1:76">
      <c r="A353" s="38">
        <f t="shared" si="44"/>
        <v>154</v>
      </c>
      <c r="B353" s="36">
        <f t="shared" si="45"/>
        <v>73</v>
      </c>
      <c r="C353" s="36">
        <f t="shared" si="45"/>
        <v>1</v>
      </c>
      <c r="D353" s="9" t="str">
        <f>IFERROR(VLOOKUP(CONCATENATE($A353,D$1),'Исх-фото'!$A$2:$F$4000,6,FALSE),"-")</f>
        <v>ДА</v>
      </c>
      <c r="E353" s="9" t="str">
        <f>IFERROR(VLOOKUP(CONCATENATE($A353,E$1),'Исх-фото'!$A$2:$F$4000,6,FALSE),"-")</f>
        <v>-</v>
      </c>
      <c r="F353" s="9" t="str">
        <f>IFERROR(VLOOKUP(CONCATENATE($A353,F$1),'Исх-фото'!$A$2:$F$4000,6,FALSE),"-")</f>
        <v>-</v>
      </c>
      <c r="G353" s="9" t="str">
        <f>IFERROR(VLOOKUP(CONCATENATE($A353,G$1),'Исх-фото'!$A$2:$F$4000,6,FALSE),"-")</f>
        <v>НЕТ</v>
      </c>
      <c r="H353" s="9" t="str">
        <f>IFERROR(VLOOKUP(CONCATENATE($A353,H$1),'Исх-фото'!$A$2:$F$4000,6,FALSE),"-")</f>
        <v>-</v>
      </c>
      <c r="I353" s="9" t="str">
        <f>IFERROR(VLOOKUP(CONCATENATE($A353,I$1),'Исх-фото'!$A$2:$F$4000,6,FALSE),"-")</f>
        <v>-</v>
      </c>
      <c r="J353" s="9" t="str">
        <f>IFERROR(VLOOKUP(CONCATENATE($A353,J$1),'Исх-фото'!$A$2:$F$4000,6,FALSE),"-")</f>
        <v>-</v>
      </c>
      <c r="K353" s="9" t="str">
        <f>IFERROR(VLOOKUP(CONCATENATE($A353,K$1),'Исх-фото'!$A$2:$F$4000,6,FALSE),"-")</f>
        <v>-</v>
      </c>
      <c r="L353" s="9" t="str">
        <f>IFERROR(VLOOKUP(CONCATENATE($A353,L$1),'Исх-фото'!$A$2:$F$4000,6,FALSE),"-")</f>
        <v>-</v>
      </c>
      <c r="M353" s="9" t="str">
        <f>IFERROR(VLOOKUP(CONCATENATE($A353,M$1),'Исх-фото'!$A$2:$F$4000,6,FALSE),"-")</f>
        <v>ДА</v>
      </c>
      <c r="N353" s="9" t="str">
        <f>IFERROR(VLOOKUP(CONCATENATE($A353,N$1),'Исх-фото'!$A$2:$F$4000,6,FALSE),"-")</f>
        <v>-</v>
      </c>
      <c r="O353" s="9" t="str">
        <f>IFERROR(VLOOKUP(CONCATENATE($A353,O$1),'Исх-фото'!$A$2:$F$4000,6,FALSE),"-")</f>
        <v>-</v>
      </c>
      <c r="P353" s="9" t="str">
        <f>IFERROR(VLOOKUP(CONCATENATE($A353,P$1),'Исх-фото'!$A$2:$F$4000,6,FALSE),"-")</f>
        <v>-</v>
      </c>
      <c r="Q353" s="9" t="str">
        <f>IFERROR(VLOOKUP(CONCATENATE($A353,Q$1),'Исх-фото'!$A$2:$F$4000,6,FALSE),"-")</f>
        <v>НЕТ</v>
      </c>
      <c r="R353" s="9" t="str">
        <f>IFERROR(VLOOKUP(CONCATENATE($A353,R$1),'Исх-фото'!$A$2:$F$4000,6,FALSE),"-")</f>
        <v>-</v>
      </c>
      <c r="S353" s="9" t="str">
        <f>IFERROR(VLOOKUP(CONCATENATE($A353,S$1),'Исх-фото'!$A$2:$F$4000,6,FALSE),"-")</f>
        <v>-</v>
      </c>
      <c r="T353" s="9" t="str">
        <f>IFERROR(VLOOKUP(CONCATENATE($A353,T$1),'Исх-фото'!$A$2:$F$4000,6,FALSE),"-")</f>
        <v>ДА</v>
      </c>
      <c r="U353" s="9" t="str">
        <f>IFERROR(VLOOKUP(CONCATENATE($A353,U$1),'Исх-фото'!$A$2:$F$4000,6,FALSE),"-")</f>
        <v>ДА</v>
      </c>
      <c r="V353" s="9" t="str">
        <f>IFERROR(VLOOKUP(CONCATENATE($A353,V$1),'Исх-фото'!$A$2:$F$4000,6,FALSE),"-")</f>
        <v>-</v>
      </c>
      <c r="W353" s="9" t="str">
        <f>IFERROR(VLOOKUP(CONCATENATE($A353,W$1),'Исх-фото'!$A$2:$F$4000,6,FALSE),"-")</f>
        <v>-</v>
      </c>
      <c r="X353" s="9" t="str">
        <f>IFERROR(VLOOKUP(CONCATENATE($A353,X$1),'Исх-фото'!$A$2:$F$4000,6,FALSE),"-")</f>
        <v>-</v>
      </c>
      <c r="Y353" s="9" t="str">
        <f>IFERROR(VLOOKUP(CONCATENATE($A353,Y$1),'Исх-фото'!$A$2:$F$4000,6,FALSE),"-")</f>
        <v>-</v>
      </c>
      <c r="Z353" s="9" t="str">
        <f>IFERROR(VLOOKUP(CONCATENATE($A353,Z$1),'Исх-фото'!$A$2:$F$4000,6,FALSE),"-")</f>
        <v>НЕТ</v>
      </c>
      <c r="AA353" s="9" t="str">
        <f>IFERROR(VLOOKUP(CONCATENATE($A353,AA$1),'Исх-фото'!$A$2:$F$4000,6,FALSE),"-")</f>
        <v>-</v>
      </c>
      <c r="AB353" s="9" t="str">
        <f>IFERROR(VLOOKUP(CONCATENATE($A353,AB$1),'Исх-фото'!$A$2:$F$4000,6,FALSE),"-")</f>
        <v>-</v>
      </c>
      <c r="AC353" s="9" t="str">
        <f>IFERROR(VLOOKUP(CONCATENATE($A353,AC$1),'Исх-фото'!$A$2:$F$4000,6,FALSE),"-")</f>
        <v>-</v>
      </c>
      <c r="AD353" s="9" t="str">
        <f>IFERROR(VLOOKUP(CONCATENATE($A353,AD$1),'Исх-фото'!$A$2:$F$4000,6,FALSE),"-")</f>
        <v>-</v>
      </c>
      <c r="AE353" s="9" t="str">
        <f>IFERROR(VLOOKUP(CONCATENATE($A353,AE$1),'Исх-фото'!$A$2:$F$4000,6,FALSE),"-")</f>
        <v>-</v>
      </c>
      <c r="AF353" s="9" t="str">
        <f>IFERROR(VLOOKUP(CONCATENATE($A353,AF$1),'Исх-фото'!$A$2:$F$4000,6,FALSE),"-")</f>
        <v>-</v>
      </c>
      <c r="AG353" s="9" t="str">
        <f>IFERROR(VLOOKUP(CONCATENATE($A353,AG$1),'Исх-фото'!$A$2:$F$4000,6,FALSE),"-")</f>
        <v>ДА</v>
      </c>
      <c r="AH353" s="9" t="str">
        <f>IFERROR(VLOOKUP(CONCATENATE($A353,AH$1),'Исх-фото'!$A$2:$F$4000,6,FALSE),"-")</f>
        <v>-</v>
      </c>
      <c r="AI353" s="9" t="str">
        <f>IFERROR(VLOOKUP(CONCATENATE($A353,AI$1),'Исх-фото'!$A$2:$F$4000,6,FALSE),"-")</f>
        <v>-</v>
      </c>
      <c r="AJ353" s="9" t="str">
        <f>IFERROR(VLOOKUP(CONCATENATE($A353,AJ$1),'Исх-фото'!$A$2:$F$4000,6,FALSE),"-")</f>
        <v>НЕТ</v>
      </c>
      <c r="AK353" s="9" t="str">
        <f>IFERROR(VLOOKUP(CONCATENATE($A353,AK$1),'Исх-фото'!$A$2:$F$4000,6,FALSE),"-")</f>
        <v>-</v>
      </c>
      <c r="AL353" s="9" t="str">
        <f>IFERROR(VLOOKUP(CONCATENATE($A353,AL$1),'Исх-фото'!$A$2:$F$4000,6,FALSE),"-")</f>
        <v>НЕТ</v>
      </c>
      <c r="AM353" s="9" t="str">
        <f>IFERROR(VLOOKUP(CONCATENATE($A353,AM$1),'Исх-фото'!$A$2:$F$4000,6,FALSE),"-")</f>
        <v>ДА</v>
      </c>
      <c r="AN353" s="9" t="str">
        <f>IFERROR(VLOOKUP(CONCATENATE($A353,AN$1),'Исх-фото'!$A$2:$F$4000,6,FALSE),"-")</f>
        <v>ДА</v>
      </c>
      <c r="AO353" s="9" t="str">
        <f>IFERROR(VLOOKUP(CONCATENATE($A353,AO$1),'Исх-фото'!$A$2:$F$4000,6,FALSE),"-")</f>
        <v>-</v>
      </c>
      <c r="AP353" s="9" t="str">
        <f>IFERROR(VLOOKUP(CONCATENATE($A353,AP$1),'Исх-фото'!$A$2:$F$4000,6,FALSE),"-")</f>
        <v>НЕТ</v>
      </c>
      <c r="AQ353" s="9" t="str">
        <f>IFERROR(VLOOKUP(CONCATENATE($A353,AQ$1),'Исх-фото'!$A$2:$F$4000,6,FALSE),"-")</f>
        <v>-</v>
      </c>
      <c r="AR353" s="9" t="str">
        <f>IFERROR(VLOOKUP(CONCATENATE($A353,AR$1),'Исх-фото'!$A$2:$F$4000,6,FALSE),"-")</f>
        <v>-</v>
      </c>
      <c r="AS353" s="9" t="str">
        <f>IFERROR(VLOOKUP(CONCATENATE($A353,AS$1),'Исх-фото'!$A$2:$F$4000,6,FALSE),"-")</f>
        <v>-</v>
      </c>
      <c r="AT353" s="9" t="str">
        <f>IFERROR(VLOOKUP(CONCATENATE($A353,AT$1),'Исх-фото'!$A$2:$F$4000,6,FALSE),"-")</f>
        <v>-</v>
      </c>
      <c r="AU353" s="9" t="str">
        <f>IFERROR(VLOOKUP(CONCATENATE($A353,AU$1),'Исх-фото'!$A$2:$F$4000,6,FALSE),"-")</f>
        <v>-</v>
      </c>
      <c r="AV353" s="9" t="str">
        <f>IFERROR(VLOOKUP(CONCATENATE($A353,AV$1),'Исх-фото'!$A$2:$F$4000,6,FALSE),"-")</f>
        <v>-</v>
      </c>
      <c r="AW353" s="9" t="str">
        <f>IFERROR(VLOOKUP(CONCATENATE($A353,AW$1),'Исх-фото'!$A$2:$F$4000,6,FALSE),"-")</f>
        <v>НЕТ</v>
      </c>
      <c r="AX353" s="9" t="str">
        <f>IFERROR(VLOOKUP(CONCATENATE($A353,AX$1),'Исх-фото'!$A$2:$F$4000,6,FALSE),"-")</f>
        <v>-</v>
      </c>
      <c r="AY353" s="9" t="str">
        <f>IFERROR(VLOOKUP(CONCATENATE($A353,AY$1),'Исх-фото'!$A$2:$F$4000,6,FALSE),"-")</f>
        <v>-</v>
      </c>
      <c r="AZ353" s="9" t="str">
        <f>IFERROR(VLOOKUP(CONCATENATE($A353,AZ$1),'Исх-фото'!$A$2:$F$4000,6,FALSE),"-")</f>
        <v>-</v>
      </c>
      <c r="BA353" s="9" t="str">
        <f>IFERROR(VLOOKUP(CONCATENATE($A353,BA$1),'Исх-фото'!$A$2:$F$4000,6,FALSE),"-")</f>
        <v>-</v>
      </c>
      <c r="BB353" s="9" t="str">
        <f>IFERROR(VLOOKUP(CONCATENATE($A353,BB$1),'Исх-фото'!$A$2:$F$4000,6,FALSE),"-")</f>
        <v>НЕТ</v>
      </c>
      <c r="BC353" s="9" t="str">
        <f>IFERROR(VLOOKUP(CONCATENATE($A353,BC$1),'Исх-фото'!$A$2:$F$4000,6,FALSE),"-")</f>
        <v>НЕТ</v>
      </c>
      <c r="BD353" s="9" t="str">
        <f>IFERROR(VLOOKUP(CONCATENATE($A353,BD$1),'Исх-фото'!$A$2:$F$4000,6,FALSE),"-")</f>
        <v>-</v>
      </c>
      <c r="BE353" s="9" t="str">
        <f>IFERROR(VLOOKUP(CONCATENATE($A353,BE$1),'Исх-фото'!$A$2:$F$4000,6,FALSE),"-")</f>
        <v>НЕТ</v>
      </c>
      <c r="BF353" s="9" t="str">
        <f>IFERROR(VLOOKUP(CONCATENATE($A353,BF$1),'Исх-фото'!$A$2:$F$4000,6,FALSE),"-")</f>
        <v>-</v>
      </c>
      <c r="BG353" s="9" t="str">
        <f>IFERROR(VLOOKUP(CONCATENATE($A353,BG$1),'Исх-фото'!$A$2:$F$4000,6,FALSE),"-")</f>
        <v>-</v>
      </c>
      <c r="BH353" s="9" t="str">
        <f>IFERROR(VLOOKUP(CONCATENATE($A353,BH$1),'Исх-фото'!$A$2:$F$4000,6,FALSE),"-")</f>
        <v>-</v>
      </c>
      <c r="BI353" s="9" t="str">
        <f>IFERROR(VLOOKUP(CONCATENATE($A353,BI$1),'Исх-фото'!$A$2:$F$4000,6,FALSE),"-")</f>
        <v>НЕТ</v>
      </c>
      <c r="BJ353" s="37"/>
      <c r="BK353" s="42"/>
      <c r="BR353" s="25"/>
      <c r="BS353" s="25"/>
      <c r="BV353" s="25"/>
      <c r="BW353" s="25"/>
      <c r="BX353" s="25"/>
    </row>
    <row r="354" spans="1:76">
      <c r="A354" s="38">
        <f t="shared" si="44"/>
        <v>155</v>
      </c>
      <c r="B354" s="36">
        <f t="shared" si="45"/>
        <v>73</v>
      </c>
      <c r="C354" s="36">
        <f t="shared" si="45"/>
        <v>2</v>
      </c>
      <c r="D354" s="9" t="str">
        <f>IFERROR(VLOOKUP(CONCATENATE($A354,D$1),'Исх-фото'!$A$2:$F$4000,6,FALSE),"-")</f>
        <v>НЕТ</v>
      </c>
      <c r="E354" s="9" t="str">
        <f>IFERROR(VLOOKUP(CONCATENATE($A354,E$1),'Исх-фото'!$A$2:$F$4000,6,FALSE),"-")</f>
        <v>-</v>
      </c>
      <c r="F354" s="9" t="str">
        <f>IFERROR(VLOOKUP(CONCATENATE($A354,F$1),'Исх-фото'!$A$2:$F$4000,6,FALSE),"-")</f>
        <v>-</v>
      </c>
      <c r="G354" s="9" t="str">
        <f>IFERROR(VLOOKUP(CONCATENATE($A354,G$1),'Исх-фото'!$A$2:$F$4000,6,FALSE),"-")</f>
        <v>-</v>
      </c>
      <c r="H354" s="9" t="str">
        <f>IFERROR(VLOOKUP(CONCATENATE($A354,H$1),'Исх-фото'!$A$2:$F$4000,6,FALSE),"-")</f>
        <v>-</v>
      </c>
      <c r="I354" s="9" t="str">
        <f>IFERROR(VLOOKUP(CONCATENATE($A354,I$1),'Исх-фото'!$A$2:$F$4000,6,FALSE),"-")</f>
        <v>-</v>
      </c>
      <c r="J354" s="9" t="str">
        <f>IFERROR(VLOOKUP(CONCATENATE($A354,J$1),'Исх-фото'!$A$2:$F$4000,6,FALSE),"-")</f>
        <v>-</v>
      </c>
      <c r="K354" s="9" t="str">
        <f>IFERROR(VLOOKUP(CONCATENATE($A354,K$1),'Исх-фото'!$A$2:$F$4000,6,FALSE),"-")</f>
        <v>ДА</v>
      </c>
      <c r="L354" s="9" t="str">
        <f>IFERROR(VLOOKUP(CONCATENATE($A354,L$1),'Исх-фото'!$A$2:$F$4000,6,FALSE),"-")</f>
        <v>-</v>
      </c>
      <c r="M354" s="9" t="str">
        <f>IFERROR(VLOOKUP(CONCATENATE($A354,M$1),'Исх-фото'!$A$2:$F$4000,6,FALSE),"-")</f>
        <v>-</v>
      </c>
      <c r="N354" s="9" t="str">
        <f>IFERROR(VLOOKUP(CONCATENATE($A354,N$1),'Исх-фото'!$A$2:$F$4000,6,FALSE),"-")</f>
        <v>-</v>
      </c>
      <c r="O354" s="9" t="str">
        <f>IFERROR(VLOOKUP(CONCATENATE($A354,O$1),'Исх-фото'!$A$2:$F$4000,6,FALSE),"-")</f>
        <v>-</v>
      </c>
      <c r="P354" s="9" t="str">
        <f>IFERROR(VLOOKUP(CONCATENATE($A354,P$1),'Исх-фото'!$A$2:$F$4000,6,FALSE),"-")</f>
        <v>-</v>
      </c>
      <c r="Q354" s="9" t="str">
        <f>IFERROR(VLOOKUP(CONCATENATE($A354,Q$1),'Исх-фото'!$A$2:$F$4000,6,FALSE),"-")</f>
        <v>НЕТ</v>
      </c>
      <c r="R354" s="9" t="str">
        <f>IFERROR(VLOOKUP(CONCATENATE($A354,R$1),'Исх-фото'!$A$2:$F$4000,6,FALSE),"-")</f>
        <v>-</v>
      </c>
      <c r="S354" s="9" t="str">
        <f>IFERROR(VLOOKUP(CONCATENATE($A354,S$1),'Исх-фото'!$A$2:$F$4000,6,FALSE),"-")</f>
        <v>-</v>
      </c>
      <c r="T354" s="9" t="str">
        <f>IFERROR(VLOOKUP(CONCATENATE($A354,T$1),'Исх-фото'!$A$2:$F$4000,6,FALSE),"-")</f>
        <v>НЕТ</v>
      </c>
      <c r="U354" s="9" t="str">
        <f>IFERROR(VLOOKUP(CONCATENATE($A354,U$1),'Исх-фото'!$A$2:$F$4000,6,FALSE),"-")</f>
        <v>НЕТ</v>
      </c>
      <c r="V354" s="9" t="str">
        <f>IFERROR(VLOOKUP(CONCATENATE($A354,V$1),'Исх-фото'!$A$2:$F$4000,6,FALSE),"-")</f>
        <v>-</v>
      </c>
      <c r="W354" s="9" t="str">
        <f>IFERROR(VLOOKUP(CONCATENATE($A354,W$1),'Исх-фото'!$A$2:$F$4000,6,FALSE),"-")</f>
        <v>-</v>
      </c>
      <c r="X354" s="9" t="str">
        <f>IFERROR(VLOOKUP(CONCATENATE($A354,X$1),'Исх-фото'!$A$2:$F$4000,6,FALSE),"-")</f>
        <v>-</v>
      </c>
      <c r="Y354" s="9" t="str">
        <f>IFERROR(VLOOKUP(CONCATENATE($A354,Y$1),'Исх-фото'!$A$2:$F$4000,6,FALSE),"-")</f>
        <v>-</v>
      </c>
      <c r="Z354" s="9" t="str">
        <f>IFERROR(VLOOKUP(CONCATENATE($A354,Z$1),'Исх-фото'!$A$2:$F$4000,6,FALSE),"-")</f>
        <v>ДА</v>
      </c>
      <c r="AA354" s="9" t="str">
        <f>IFERROR(VLOOKUP(CONCATENATE($A354,AA$1),'Исх-фото'!$A$2:$F$4000,6,FALSE),"-")</f>
        <v>-</v>
      </c>
      <c r="AB354" s="9" t="str">
        <f>IFERROR(VLOOKUP(CONCATENATE($A354,AB$1),'Исх-фото'!$A$2:$F$4000,6,FALSE),"-")</f>
        <v>-</v>
      </c>
      <c r="AC354" s="9" t="str">
        <f>IFERROR(VLOOKUP(CONCATENATE($A354,AC$1),'Исх-фото'!$A$2:$F$4000,6,FALSE),"-")</f>
        <v>-</v>
      </c>
      <c r="AD354" s="9" t="str">
        <f>IFERROR(VLOOKUP(CONCATENATE($A354,AD$1),'Исх-фото'!$A$2:$F$4000,6,FALSE),"-")</f>
        <v>-</v>
      </c>
      <c r="AE354" s="9" t="str">
        <f>IFERROR(VLOOKUP(CONCATENATE($A354,AE$1),'Исх-фото'!$A$2:$F$4000,6,FALSE),"-")</f>
        <v>-</v>
      </c>
      <c r="AF354" s="9" t="str">
        <f>IFERROR(VLOOKUP(CONCATENATE($A354,AF$1),'Исх-фото'!$A$2:$F$4000,6,FALSE),"-")</f>
        <v>-</v>
      </c>
      <c r="AG354" s="9" t="str">
        <f>IFERROR(VLOOKUP(CONCATENATE($A354,AG$1),'Исх-фото'!$A$2:$F$4000,6,FALSE),"-")</f>
        <v>ДА</v>
      </c>
      <c r="AH354" s="9" t="str">
        <f>IFERROR(VLOOKUP(CONCATENATE($A354,AH$1),'Исх-фото'!$A$2:$F$4000,6,FALSE),"-")</f>
        <v>-</v>
      </c>
      <c r="AI354" s="9" t="str">
        <f>IFERROR(VLOOKUP(CONCATENATE($A354,AI$1),'Исх-фото'!$A$2:$F$4000,6,FALSE),"-")</f>
        <v>-</v>
      </c>
      <c r="AJ354" s="9" t="str">
        <f>IFERROR(VLOOKUP(CONCATENATE($A354,AJ$1),'Исх-фото'!$A$2:$F$4000,6,FALSE),"-")</f>
        <v>НЕТ</v>
      </c>
      <c r="AK354" s="9" t="str">
        <f>IFERROR(VLOOKUP(CONCATENATE($A354,AK$1),'Исх-фото'!$A$2:$F$4000,6,FALSE),"-")</f>
        <v>-</v>
      </c>
      <c r="AL354" s="9" t="str">
        <f>IFERROR(VLOOKUP(CONCATENATE($A354,AL$1),'Исх-фото'!$A$2:$F$4000,6,FALSE),"-")</f>
        <v>НЕТ</v>
      </c>
      <c r="AM354" s="9" t="str">
        <f>IFERROR(VLOOKUP(CONCATENATE($A354,AM$1),'Исх-фото'!$A$2:$F$4000,6,FALSE),"-")</f>
        <v>ДА</v>
      </c>
      <c r="AN354" s="9" t="str">
        <f>IFERROR(VLOOKUP(CONCATENATE($A354,AN$1),'Исх-фото'!$A$2:$F$4000,6,FALSE),"-")</f>
        <v>ДА</v>
      </c>
      <c r="AO354" s="9" t="str">
        <f>IFERROR(VLOOKUP(CONCATENATE($A354,AO$1),'Исх-фото'!$A$2:$F$4000,6,FALSE),"-")</f>
        <v>-</v>
      </c>
      <c r="AP354" s="9" t="str">
        <f>IFERROR(VLOOKUP(CONCATENATE($A354,AP$1),'Исх-фото'!$A$2:$F$4000,6,FALSE),"-")</f>
        <v>НЕТ</v>
      </c>
      <c r="AQ354" s="9" t="str">
        <f>IFERROR(VLOOKUP(CONCATENATE($A354,AQ$1),'Исх-фото'!$A$2:$F$4000,6,FALSE),"-")</f>
        <v>-</v>
      </c>
      <c r="AR354" s="9" t="str">
        <f>IFERROR(VLOOKUP(CONCATENATE($A354,AR$1),'Исх-фото'!$A$2:$F$4000,6,FALSE),"-")</f>
        <v>-</v>
      </c>
      <c r="AS354" s="9" t="str">
        <f>IFERROR(VLOOKUP(CONCATENATE($A354,AS$1),'Исх-фото'!$A$2:$F$4000,6,FALSE),"-")</f>
        <v>-</v>
      </c>
      <c r="AT354" s="9" t="str">
        <f>IFERROR(VLOOKUP(CONCATENATE($A354,AT$1),'Исх-фото'!$A$2:$F$4000,6,FALSE),"-")</f>
        <v>-</v>
      </c>
      <c r="AU354" s="9" t="str">
        <f>IFERROR(VLOOKUP(CONCATENATE($A354,AU$1),'Исх-фото'!$A$2:$F$4000,6,FALSE),"-")</f>
        <v>-</v>
      </c>
      <c r="AV354" s="9" t="str">
        <f>IFERROR(VLOOKUP(CONCATENATE($A354,AV$1),'Исх-фото'!$A$2:$F$4000,6,FALSE),"-")</f>
        <v>-</v>
      </c>
      <c r="AW354" s="9" t="str">
        <f>IFERROR(VLOOKUP(CONCATENATE($A354,AW$1),'Исх-фото'!$A$2:$F$4000,6,FALSE),"-")</f>
        <v>НЕТ</v>
      </c>
      <c r="AX354" s="9" t="str">
        <f>IFERROR(VLOOKUP(CONCATENATE($A354,AX$1),'Исх-фото'!$A$2:$F$4000,6,FALSE),"-")</f>
        <v>-</v>
      </c>
      <c r="AY354" s="9" t="str">
        <f>IFERROR(VLOOKUP(CONCATENATE($A354,AY$1),'Исх-фото'!$A$2:$F$4000,6,FALSE),"-")</f>
        <v>-</v>
      </c>
      <c r="AZ354" s="9" t="str">
        <f>IFERROR(VLOOKUP(CONCATENATE($A354,AZ$1),'Исх-фото'!$A$2:$F$4000,6,FALSE),"-")</f>
        <v>-</v>
      </c>
      <c r="BA354" s="9" t="str">
        <f>IFERROR(VLOOKUP(CONCATENATE($A354,BA$1),'Исх-фото'!$A$2:$F$4000,6,FALSE),"-")</f>
        <v>-</v>
      </c>
      <c r="BB354" s="9" t="str">
        <f>IFERROR(VLOOKUP(CONCATENATE($A354,BB$1),'Исх-фото'!$A$2:$F$4000,6,FALSE),"-")</f>
        <v>НЕТ</v>
      </c>
      <c r="BC354" s="9" t="str">
        <f>IFERROR(VLOOKUP(CONCATENATE($A354,BC$1),'Исх-фото'!$A$2:$F$4000,6,FALSE),"-")</f>
        <v>НЕТ</v>
      </c>
      <c r="BD354" s="9" t="str">
        <f>IFERROR(VLOOKUP(CONCATENATE($A354,BD$1),'Исх-фото'!$A$2:$F$4000,6,FALSE),"-")</f>
        <v>-</v>
      </c>
      <c r="BE354" s="9" t="str">
        <f>IFERROR(VLOOKUP(CONCATENATE($A354,BE$1),'Исх-фото'!$A$2:$F$4000,6,FALSE),"-")</f>
        <v>НЕТ</v>
      </c>
      <c r="BF354" s="9" t="str">
        <f>IFERROR(VLOOKUP(CONCATENATE($A354,BF$1),'Исх-фото'!$A$2:$F$4000,6,FALSE),"-")</f>
        <v>-</v>
      </c>
      <c r="BG354" s="9" t="str">
        <f>IFERROR(VLOOKUP(CONCATENATE($A354,BG$1),'Исх-фото'!$A$2:$F$4000,6,FALSE),"-")</f>
        <v>-</v>
      </c>
      <c r="BH354" s="9" t="str">
        <f>IFERROR(VLOOKUP(CONCATENATE($A354,BH$1),'Исх-фото'!$A$2:$F$4000,6,FALSE),"-")</f>
        <v>-</v>
      </c>
      <c r="BI354" s="9" t="str">
        <f>IFERROR(VLOOKUP(CONCATENATE($A354,BI$1),'Исх-фото'!$A$2:$F$4000,6,FALSE),"-")</f>
        <v>-</v>
      </c>
      <c r="BJ354" s="37"/>
      <c r="BK354" s="42"/>
      <c r="BR354" s="25"/>
      <c r="BS354" s="25"/>
      <c r="BV354" s="25"/>
      <c r="BW354" s="25"/>
      <c r="BX354" s="25"/>
    </row>
    <row r="355" spans="1:76">
      <c r="A355" s="38">
        <f t="shared" si="44"/>
        <v>156</v>
      </c>
      <c r="B355" s="36">
        <f t="shared" si="45"/>
        <v>73</v>
      </c>
      <c r="C355" s="36">
        <f t="shared" si="45"/>
        <v>3</v>
      </c>
      <c r="D355" s="9" t="str">
        <f>IFERROR(VLOOKUP(CONCATENATE($A355,D$1),'Исх-фото'!$A$2:$F$4000,6,FALSE),"-")</f>
        <v>НЕТ</v>
      </c>
      <c r="E355" s="9" t="str">
        <f>IFERROR(VLOOKUP(CONCATENATE($A355,E$1),'Исх-фото'!$A$2:$F$4000,6,FALSE),"-")</f>
        <v>-</v>
      </c>
      <c r="F355" s="9" t="str">
        <f>IFERROR(VLOOKUP(CONCATENATE($A355,F$1),'Исх-фото'!$A$2:$F$4000,6,FALSE),"-")</f>
        <v>НЕТ</v>
      </c>
      <c r="G355" s="9" t="str">
        <f>IFERROR(VLOOKUP(CONCATENATE($A355,G$1),'Исх-фото'!$A$2:$F$4000,6,FALSE),"-")</f>
        <v>-</v>
      </c>
      <c r="H355" s="9" t="str">
        <f>IFERROR(VLOOKUP(CONCATENATE($A355,H$1),'Исх-фото'!$A$2:$F$4000,6,FALSE),"-")</f>
        <v>-</v>
      </c>
      <c r="I355" s="9" t="str">
        <f>IFERROR(VLOOKUP(CONCATENATE($A355,I$1),'Исх-фото'!$A$2:$F$4000,6,FALSE),"-")</f>
        <v>-</v>
      </c>
      <c r="J355" s="9" t="str">
        <f>IFERROR(VLOOKUP(CONCATENATE($A355,J$1),'Исх-фото'!$A$2:$F$4000,6,FALSE),"-")</f>
        <v>НЕТ</v>
      </c>
      <c r="K355" s="9" t="str">
        <f>IFERROR(VLOOKUP(CONCATENATE($A355,K$1),'Исх-фото'!$A$2:$F$4000,6,FALSE),"-")</f>
        <v>-</v>
      </c>
      <c r="L355" s="9" t="str">
        <f>IFERROR(VLOOKUP(CONCATENATE($A355,L$1),'Исх-фото'!$A$2:$F$4000,6,FALSE),"-")</f>
        <v>-</v>
      </c>
      <c r="M355" s="9" t="str">
        <f>IFERROR(VLOOKUP(CONCATENATE($A355,M$1),'Исх-фото'!$A$2:$F$4000,6,FALSE),"-")</f>
        <v>НЕТ</v>
      </c>
      <c r="N355" s="9" t="str">
        <f>IFERROR(VLOOKUP(CONCATENATE($A355,N$1),'Исх-фото'!$A$2:$F$4000,6,FALSE),"-")</f>
        <v>-</v>
      </c>
      <c r="O355" s="9" t="str">
        <f>IFERROR(VLOOKUP(CONCATENATE($A355,O$1),'Исх-фото'!$A$2:$F$4000,6,FALSE),"-")</f>
        <v>-</v>
      </c>
      <c r="P355" s="9" t="str">
        <f>IFERROR(VLOOKUP(CONCATENATE($A355,P$1),'Исх-фото'!$A$2:$F$4000,6,FALSE),"-")</f>
        <v>-</v>
      </c>
      <c r="Q355" s="9" t="str">
        <f>IFERROR(VLOOKUP(CONCATENATE($A355,Q$1),'Исх-фото'!$A$2:$F$4000,6,FALSE),"-")</f>
        <v>НЕТ</v>
      </c>
      <c r="R355" s="9" t="str">
        <f>IFERROR(VLOOKUP(CONCATENATE($A355,R$1),'Исх-фото'!$A$2:$F$4000,6,FALSE),"-")</f>
        <v>-</v>
      </c>
      <c r="S355" s="9" t="str">
        <f>IFERROR(VLOOKUP(CONCATENATE($A355,S$1),'Исх-фото'!$A$2:$F$4000,6,FALSE),"-")</f>
        <v>-</v>
      </c>
      <c r="T355" s="9" t="str">
        <f>IFERROR(VLOOKUP(CONCATENATE($A355,T$1),'Исх-фото'!$A$2:$F$4000,6,FALSE),"-")</f>
        <v>НЕТ</v>
      </c>
      <c r="U355" s="9" t="str">
        <f>IFERROR(VLOOKUP(CONCATENATE($A355,U$1),'Исх-фото'!$A$2:$F$4000,6,FALSE),"-")</f>
        <v>ДА</v>
      </c>
      <c r="V355" s="9" t="str">
        <f>IFERROR(VLOOKUP(CONCATENATE($A355,V$1),'Исх-фото'!$A$2:$F$4000,6,FALSE),"-")</f>
        <v>-</v>
      </c>
      <c r="W355" s="9" t="str">
        <f>IFERROR(VLOOKUP(CONCATENATE($A355,W$1),'Исх-фото'!$A$2:$F$4000,6,FALSE),"-")</f>
        <v>-</v>
      </c>
      <c r="X355" s="9" t="str">
        <f>IFERROR(VLOOKUP(CONCATENATE($A355,X$1),'Исх-фото'!$A$2:$F$4000,6,FALSE),"-")</f>
        <v>-</v>
      </c>
      <c r="Y355" s="9" t="str">
        <f>IFERROR(VLOOKUP(CONCATENATE($A355,Y$1),'Исх-фото'!$A$2:$F$4000,6,FALSE),"-")</f>
        <v>НЕТ</v>
      </c>
      <c r="Z355" s="9" t="str">
        <f>IFERROR(VLOOKUP(CONCATENATE($A355,Z$1),'Исх-фото'!$A$2:$F$4000,6,FALSE),"-")</f>
        <v>НЕТ</v>
      </c>
      <c r="AA355" s="9" t="str">
        <f>IFERROR(VLOOKUP(CONCATENATE($A355,AA$1),'Исх-фото'!$A$2:$F$4000,6,FALSE),"-")</f>
        <v>-</v>
      </c>
      <c r="AB355" s="9" t="str">
        <f>IFERROR(VLOOKUP(CONCATENATE($A355,AB$1),'Исх-фото'!$A$2:$F$4000,6,FALSE),"-")</f>
        <v>-</v>
      </c>
      <c r="AC355" s="9" t="str">
        <f>IFERROR(VLOOKUP(CONCATENATE($A355,AC$1),'Исх-фото'!$A$2:$F$4000,6,FALSE),"-")</f>
        <v>-</v>
      </c>
      <c r="AD355" s="9" t="str">
        <f>IFERROR(VLOOKUP(CONCATENATE($A355,AD$1),'Исх-фото'!$A$2:$F$4000,6,FALSE),"-")</f>
        <v>-</v>
      </c>
      <c r="AE355" s="9" t="str">
        <f>IFERROR(VLOOKUP(CONCATENATE($A355,AE$1),'Исх-фото'!$A$2:$F$4000,6,FALSE),"-")</f>
        <v>-</v>
      </c>
      <c r="AF355" s="9" t="str">
        <f>IFERROR(VLOOKUP(CONCATENATE($A355,AF$1),'Исх-фото'!$A$2:$F$4000,6,FALSE),"-")</f>
        <v>-</v>
      </c>
      <c r="AG355" s="9" t="str">
        <f>IFERROR(VLOOKUP(CONCATENATE($A355,AG$1),'Исх-фото'!$A$2:$F$4000,6,FALSE),"-")</f>
        <v>ДА</v>
      </c>
      <c r="AH355" s="9" t="str">
        <f>IFERROR(VLOOKUP(CONCATENATE($A355,AH$1),'Исх-фото'!$A$2:$F$4000,6,FALSE),"-")</f>
        <v>-</v>
      </c>
      <c r="AI355" s="9" t="str">
        <f>IFERROR(VLOOKUP(CONCATENATE($A355,AI$1),'Исх-фото'!$A$2:$F$4000,6,FALSE),"-")</f>
        <v>-</v>
      </c>
      <c r="AJ355" s="9" t="str">
        <f>IFERROR(VLOOKUP(CONCATENATE($A355,AJ$1),'Исх-фото'!$A$2:$F$4000,6,FALSE),"-")</f>
        <v>НЕТ</v>
      </c>
      <c r="AK355" s="9" t="str">
        <f>IFERROR(VLOOKUP(CONCATENATE($A355,AK$1),'Исх-фото'!$A$2:$F$4000,6,FALSE),"-")</f>
        <v>-</v>
      </c>
      <c r="AL355" s="9" t="str">
        <f>IFERROR(VLOOKUP(CONCATENATE($A355,AL$1),'Исх-фото'!$A$2:$F$4000,6,FALSE),"-")</f>
        <v>-</v>
      </c>
      <c r="AM355" s="9" t="str">
        <f>IFERROR(VLOOKUP(CONCATENATE($A355,AM$1),'Исх-фото'!$A$2:$F$4000,6,FALSE),"-")</f>
        <v>ДА</v>
      </c>
      <c r="AN355" s="9" t="str">
        <f>IFERROR(VLOOKUP(CONCATENATE($A355,AN$1),'Исх-фото'!$A$2:$F$4000,6,FALSE),"-")</f>
        <v>ДА</v>
      </c>
      <c r="AO355" s="9" t="str">
        <f>IFERROR(VLOOKUP(CONCATENATE($A355,AO$1),'Исх-фото'!$A$2:$F$4000,6,FALSE),"-")</f>
        <v>-</v>
      </c>
      <c r="AP355" s="9" t="str">
        <f>IFERROR(VLOOKUP(CONCATENATE($A355,AP$1),'Исх-фото'!$A$2:$F$4000,6,FALSE),"-")</f>
        <v>НЕТ</v>
      </c>
      <c r="AQ355" s="9" t="str">
        <f>IFERROR(VLOOKUP(CONCATENATE($A355,AQ$1),'Исх-фото'!$A$2:$F$4000,6,FALSE),"-")</f>
        <v>-</v>
      </c>
      <c r="AR355" s="9" t="str">
        <f>IFERROR(VLOOKUP(CONCATENATE($A355,AR$1),'Исх-фото'!$A$2:$F$4000,6,FALSE),"-")</f>
        <v>-</v>
      </c>
      <c r="AS355" s="9" t="str">
        <f>IFERROR(VLOOKUP(CONCATENATE($A355,AS$1),'Исх-фото'!$A$2:$F$4000,6,FALSE),"-")</f>
        <v>-</v>
      </c>
      <c r="AT355" s="9" t="str">
        <f>IFERROR(VLOOKUP(CONCATENATE($A355,AT$1),'Исх-фото'!$A$2:$F$4000,6,FALSE),"-")</f>
        <v>-</v>
      </c>
      <c r="AU355" s="9" t="str">
        <f>IFERROR(VLOOKUP(CONCATENATE($A355,AU$1),'Исх-фото'!$A$2:$F$4000,6,FALSE),"-")</f>
        <v>-</v>
      </c>
      <c r="AV355" s="9" t="str">
        <f>IFERROR(VLOOKUP(CONCATENATE($A355,AV$1),'Исх-фото'!$A$2:$F$4000,6,FALSE),"-")</f>
        <v>-</v>
      </c>
      <c r="AW355" s="9" t="str">
        <f>IFERROR(VLOOKUP(CONCATENATE($A355,AW$1),'Исх-фото'!$A$2:$F$4000,6,FALSE),"-")</f>
        <v>НЕТ</v>
      </c>
      <c r="AX355" s="9" t="str">
        <f>IFERROR(VLOOKUP(CONCATENATE($A355,AX$1),'Исх-фото'!$A$2:$F$4000,6,FALSE),"-")</f>
        <v>-</v>
      </c>
      <c r="AY355" s="9" t="str">
        <f>IFERROR(VLOOKUP(CONCATENATE($A355,AY$1),'Исх-фото'!$A$2:$F$4000,6,FALSE),"-")</f>
        <v>-</v>
      </c>
      <c r="AZ355" s="9" t="str">
        <f>IFERROR(VLOOKUP(CONCATENATE($A355,AZ$1),'Исх-фото'!$A$2:$F$4000,6,FALSE),"-")</f>
        <v>-</v>
      </c>
      <c r="BA355" s="9" t="str">
        <f>IFERROR(VLOOKUP(CONCATENATE($A355,BA$1),'Исх-фото'!$A$2:$F$4000,6,FALSE),"-")</f>
        <v>-</v>
      </c>
      <c r="BB355" s="9" t="str">
        <f>IFERROR(VLOOKUP(CONCATENATE($A355,BB$1),'Исх-фото'!$A$2:$F$4000,6,FALSE),"-")</f>
        <v>НЕТ</v>
      </c>
      <c r="BC355" s="9" t="str">
        <f>IFERROR(VLOOKUP(CONCATENATE($A355,BC$1),'Исх-фото'!$A$2:$F$4000,6,FALSE),"-")</f>
        <v>НЕТ</v>
      </c>
      <c r="BD355" s="9" t="str">
        <f>IFERROR(VLOOKUP(CONCATENATE($A355,BD$1),'Исх-фото'!$A$2:$F$4000,6,FALSE),"-")</f>
        <v>-</v>
      </c>
      <c r="BE355" s="9" t="str">
        <f>IFERROR(VLOOKUP(CONCATENATE($A355,BE$1),'Исх-фото'!$A$2:$F$4000,6,FALSE),"-")</f>
        <v>НЕТ</v>
      </c>
      <c r="BF355" s="9" t="str">
        <f>IFERROR(VLOOKUP(CONCATENATE($A355,BF$1),'Исх-фото'!$A$2:$F$4000,6,FALSE),"-")</f>
        <v>-</v>
      </c>
      <c r="BG355" s="9" t="str">
        <f>IFERROR(VLOOKUP(CONCATENATE($A355,BG$1),'Исх-фото'!$A$2:$F$4000,6,FALSE),"-")</f>
        <v>-</v>
      </c>
      <c r="BH355" s="9" t="str">
        <f>IFERROR(VLOOKUP(CONCATENATE($A355,BH$1),'Исх-фото'!$A$2:$F$4000,6,FALSE),"-")</f>
        <v>-</v>
      </c>
      <c r="BI355" s="9" t="str">
        <f>IFERROR(VLOOKUP(CONCATENATE($A355,BI$1),'Исх-фото'!$A$2:$F$4000,6,FALSE),"-")</f>
        <v>-</v>
      </c>
      <c r="BJ355" s="37"/>
      <c r="BK355" s="42"/>
      <c r="BR355" s="25"/>
      <c r="BS355" s="25"/>
      <c r="BV355" s="25"/>
      <c r="BW355" s="25"/>
      <c r="BX355" s="25"/>
    </row>
    <row r="356" spans="1:76">
      <c r="A356" s="38">
        <f t="shared" si="44"/>
        <v>157</v>
      </c>
      <c r="B356" s="36">
        <f t="shared" si="45"/>
        <v>77</v>
      </c>
      <c r="C356" s="36">
        <f t="shared" si="45"/>
        <v>1</v>
      </c>
      <c r="D356" s="9" t="str">
        <f>IFERROR(VLOOKUP(CONCATENATE($A356,D$1),'Исх-фото'!$A$2:$F$4000,6,FALSE),"-")</f>
        <v>ДА</v>
      </c>
      <c r="E356" s="9" t="str">
        <f>IFERROR(VLOOKUP(CONCATENATE($A356,E$1),'Исх-фото'!$A$2:$F$4000,6,FALSE),"-")</f>
        <v>-</v>
      </c>
      <c r="F356" s="9" t="str">
        <f>IFERROR(VLOOKUP(CONCATENATE($A356,F$1),'Исх-фото'!$A$2:$F$4000,6,FALSE),"-")</f>
        <v>ДА</v>
      </c>
      <c r="G356" s="9" t="str">
        <f>IFERROR(VLOOKUP(CONCATENATE($A356,G$1),'Исх-фото'!$A$2:$F$4000,6,FALSE),"-")</f>
        <v>-</v>
      </c>
      <c r="H356" s="9" t="str">
        <f>IFERROR(VLOOKUP(CONCATENATE($A356,H$1),'Исх-фото'!$A$2:$F$4000,6,FALSE),"-")</f>
        <v>-</v>
      </c>
      <c r="I356" s="9" t="str">
        <f>IFERROR(VLOOKUP(CONCATENATE($A356,I$1),'Исх-фото'!$A$2:$F$4000,6,FALSE),"-")</f>
        <v>-</v>
      </c>
      <c r="J356" s="9" t="str">
        <f>IFERROR(VLOOKUP(CONCATENATE($A356,J$1),'Исх-фото'!$A$2:$F$4000,6,FALSE),"-")</f>
        <v>НЕТ</v>
      </c>
      <c r="K356" s="9" t="str">
        <f>IFERROR(VLOOKUP(CONCATENATE($A356,K$1),'Исх-фото'!$A$2:$F$4000,6,FALSE),"-")</f>
        <v>ДА</v>
      </c>
      <c r="L356" s="9" t="str">
        <f>IFERROR(VLOOKUP(CONCATENATE($A356,L$1),'Исх-фото'!$A$2:$F$4000,6,FALSE),"-")</f>
        <v>-</v>
      </c>
      <c r="M356" s="9" t="str">
        <f>IFERROR(VLOOKUP(CONCATENATE($A356,M$1),'Исх-фото'!$A$2:$F$4000,6,FALSE),"-")</f>
        <v>НЕТ</v>
      </c>
      <c r="N356" s="9" t="str">
        <f>IFERROR(VLOOKUP(CONCATENATE($A356,N$1),'Исх-фото'!$A$2:$F$4000,6,FALSE),"-")</f>
        <v>-</v>
      </c>
      <c r="O356" s="9" t="str">
        <f>IFERROR(VLOOKUP(CONCATENATE($A356,O$1),'Исх-фото'!$A$2:$F$4000,6,FALSE),"-")</f>
        <v>-</v>
      </c>
      <c r="P356" s="9" t="str">
        <f>IFERROR(VLOOKUP(CONCATENATE($A356,P$1),'Исх-фото'!$A$2:$F$4000,6,FALSE),"-")</f>
        <v>-</v>
      </c>
      <c r="Q356" s="9" t="str">
        <f>IFERROR(VLOOKUP(CONCATENATE($A356,Q$1),'Исх-фото'!$A$2:$F$4000,6,FALSE),"-")</f>
        <v>НЕТ</v>
      </c>
      <c r="R356" s="9" t="str">
        <f>IFERROR(VLOOKUP(CONCATENATE($A356,R$1),'Исх-фото'!$A$2:$F$4000,6,FALSE),"-")</f>
        <v>-</v>
      </c>
      <c r="S356" s="9" t="str">
        <f>IFERROR(VLOOKUP(CONCATENATE($A356,S$1),'Исх-фото'!$A$2:$F$4000,6,FALSE),"-")</f>
        <v>-</v>
      </c>
      <c r="T356" s="9" t="str">
        <f>IFERROR(VLOOKUP(CONCATENATE($A356,T$1),'Исх-фото'!$A$2:$F$4000,6,FALSE),"-")</f>
        <v>НЕТ</v>
      </c>
      <c r="U356" s="9" t="str">
        <f>IFERROR(VLOOKUP(CONCATENATE($A356,U$1),'Исх-фото'!$A$2:$F$4000,6,FALSE),"-")</f>
        <v>ДА</v>
      </c>
      <c r="V356" s="9" t="str">
        <f>IFERROR(VLOOKUP(CONCATENATE($A356,V$1),'Исх-фото'!$A$2:$F$4000,6,FALSE),"-")</f>
        <v>-</v>
      </c>
      <c r="W356" s="9" t="str">
        <f>IFERROR(VLOOKUP(CONCATENATE($A356,W$1),'Исх-фото'!$A$2:$F$4000,6,FALSE),"-")</f>
        <v>-</v>
      </c>
      <c r="X356" s="9" t="str">
        <f>IFERROR(VLOOKUP(CONCATENATE($A356,X$1),'Исх-фото'!$A$2:$F$4000,6,FALSE),"-")</f>
        <v>-</v>
      </c>
      <c r="Y356" s="9" t="str">
        <f>IFERROR(VLOOKUP(CONCATENATE($A356,Y$1),'Исх-фото'!$A$2:$F$4000,6,FALSE),"-")</f>
        <v>-</v>
      </c>
      <c r="Z356" s="9" t="str">
        <f>IFERROR(VLOOKUP(CONCATENATE($A356,Z$1),'Исх-фото'!$A$2:$F$4000,6,FALSE),"-")</f>
        <v>ДА</v>
      </c>
      <c r="AA356" s="9" t="str">
        <f>IFERROR(VLOOKUP(CONCATENATE($A356,AA$1),'Исх-фото'!$A$2:$F$4000,6,FALSE),"-")</f>
        <v>-</v>
      </c>
      <c r="AB356" s="9" t="str">
        <f>IFERROR(VLOOKUP(CONCATENATE($A356,AB$1),'Исх-фото'!$A$2:$F$4000,6,FALSE),"-")</f>
        <v>НЕТ</v>
      </c>
      <c r="AC356" s="9" t="str">
        <f>IFERROR(VLOOKUP(CONCATENATE($A356,AC$1),'Исх-фото'!$A$2:$F$4000,6,FALSE),"-")</f>
        <v>НЕТ</v>
      </c>
      <c r="AD356" s="9" t="str">
        <f>IFERROR(VLOOKUP(CONCATENATE($A356,AD$1),'Исх-фото'!$A$2:$F$4000,6,FALSE),"-")</f>
        <v>-</v>
      </c>
      <c r="AE356" s="9" t="str">
        <f>IFERROR(VLOOKUP(CONCATENATE($A356,AE$1),'Исх-фото'!$A$2:$F$4000,6,FALSE),"-")</f>
        <v>-</v>
      </c>
      <c r="AF356" s="9" t="str">
        <f>IFERROR(VLOOKUP(CONCATENATE($A356,AF$1),'Исх-фото'!$A$2:$F$4000,6,FALSE),"-")</f>
        <v>-</v>
      </c>
      <c r="AG356" s="9" t="str">
        <f>IFERROR(VLOOKUP(CONCATENATE($A356,AG$1),'Исх-фото'!$A$2:$F$4000,6,FALSE),"-")</f>
        <v>ДА</v>
      </c>
      <c r="AH356" s="9" t="str">
        <f>IFERROR(VLOOKUP(CONCATENATE($A356,AH$1),'Исх-фото'!$A$2:$F$4000,6,FALSE),"-")</f>
        <v>-</v>
      </c>
      <c r="AI356" s="9" t="str">
        <f>IFERROR(VLOOKUP(CONCATENATE($A356,AI$1),'Исх-фото'!$A$2:$F$4000,6,FALSE),"-")</f>
        <v>ДА</v>
      </c>
      <c r="AJ356" s="9" t="str">
        <f>IFERROR(VLOOKUP(CONCATENATE($A356,AJ$1),'Исх-фото'!$A$2:$F$4000,6,FALSE),"-")</f>
        <v>НЕТ</v>
      </c>
      <c r="AK356" s="9" t="str">
        <f>IFERROR(VLOOKUP(CONCATENATE($A356,AK$1),'Исх-фото'!$A$2:$F$4000,6,FALSE),"-")</f>
        <v>ДА</v>
      </c>
      <c r="AL356" s="9" t="str">
        <f>IFERROR(VLOOKUP(CONCATENATE($A356,AL$1),'Исх-фото'!$A$2:$F$4000,6,FALSE),"-")</f>
        <v>НЕТ</v>
      </c>
      <c r="AM356" s="9" t="str">
        <f>IFERROR(VLOOKUP(CONCATENATE($A356,AM$1),'Исх-фото'!$A$2:$F$4000,6,FALSE),"-")</f>
        <v>ДА</v>
      </c>
      <c r="AN356" s="9" t="str">
        <f>IFERROR(VLOOKUP(CONCATENATE($A356,AN$1),'Исх-фото'!$A$2:$F$4000,6,FALSE),"-")</f>
        <v>ДА</v>
      </c>
      <c r="AO356" s="9" t="str">
        <f>IFERROR(VLOOKUP(CONCATENATE($A356,AO$1),'Исх-фото'!$A$2:$F$4000,6,FALSE),"-")</f>
        <v>НЕТ</v>
      </c>
      <c r="AP356" s="9" t="str">
        <f>IFERROR(VLOOKUP(CONCATENATE($A356,AP$1),'Исх-фото'!$A$2:$F$4000,6,FALSE),"-")</f>
        <v>НЕТ</v>
      </c>
      <c r="AQ356" s="9" t="str">
        <f>IFERROR(VLOOKUP(CONCATENATE($A356,AQ$1),'Исх-фото'!$A$2:$F$4000,6,FALSE),"-")</f>
        <v>-</v>
      </c>
      <c r="AR356" s="9" t="str">
        <f>IFERROR(VLOOKUP(CONCATENATE($A356,AR$1),'Исх-фото'!$A$2:$F$4000,6,FALSE),"-")</f>
        <v>-</v>
      </c>
      <c r="AS356" s="9" t="str">
        <f>IFERROR(VLOOKUP(CONCATENATE($A356,AS$1),'Исх-фото'!$A$2:$F$4000,6,FALSE),"-")</f>
        <v>ДА</v>
      </c>
      <c r="AT356" s="9" t="str">
        <f>IFERROR(VLOOKUP(CONCATENATE($A356,AT$1),'Исх-фото'!$A$2:$F$4000,6,FALSE),"-")</f>
        <v>-</v>
      </c>
      <c r="AU356" s="9" t="str">
        <f>IFERROR(VLOOKUP(CONCATENATE($A356,AU$1),'Исх-фото'!$A$2:$F$4000,6,FALSE),"-")</f>
        <v>-</v>
      </c>
      <c r="AV356" s="9" t="str">
        <f>IFERROR(VLOOKUP(CONCATENATE($A356,AV$1),'Исх-фото'!$A$2:$F$4000,6,FALSE),"-")</f>
        <v>-</v>
      </c>
      <c r="AW356" s="9" t="str">
        <f>IFERROR(VLOOKUP(CONCATENATE($A356,AW$1),'Исх-фото'!$A$2:$F$4000,6,FALSE),"-")</f>
        <v>НЕТ</v>
      </c>
      <c r="AX356" s="9" t="str">
        <f>IFERROR(VLOOKUP(CONCATENATE($A356,AX$1),'Исх-фото'!$A$2:$F$4000,6,FALSE),"-")</f>
        <v>-</v>
      </c>
      <c r="AY356" s="9" t="str">
        <f>IFERROR(VLOOKUP(CONCATENATE($A356,AY$1),'Исх-фото'!$A$2:$F$4000,6,FALSE),"-")</f>
        <v>-</v>
      </c>
      <c r="AZ356" s="9" t="str">
        <f>IFERROR(VLOOKUP(CONCATENATE($A356,AZ$1),'Исх-фото'!$A$2:$F$4000,6,FALSE),"-")</f>
        <v>ДА</v>
      </c>
      <c r="BA356" s="9" t="str">
        <f>IFERROR(VLOOKUP(CONCATENATE($A356,BA$1),'Исх-фото'!$A$2:$F$4000,6,FALSE),"-")</f>
        <v>-</v>
      </c>
      <c r="BB356" s="9" t="str">
        <f>IFERROR(VLOOKUP(CONCATENATE($A356,BB$1),'Исх-фото'!$A$2:$F$4000,6,FALSE),"-")</f>
        <v>-</v>
      </c>
      <c r="BC356" s="9" t="str">
        <f>IFERROR(VLOOKUP(CONCATENATE($A356,BC$1),'Исх-фото'!$A$2:$F$4000,6,FALSE),"-")</f>
        <v>НЕТ</v>
      </c>
      <c r="BD356" s="9" t="str">
        <f>IFERROR(VLOOKUP(CONCATENATE($A356,BD$1),'Исх-фото'!$A$2:$F$4000,6,FALSE),"-")</f>
        <v>-</v>
      </c>
      <c r="BE356" s="9" t="str">
        <f>IFERROR(VLOOKUP(CONCATENATE($A356,BE$1),'Исх-фото'!$A$2:$F$4000,6,FALSE),"-")</f>
        <v>НЕТ</v>
      </c>
      <c r="BF356" s="9" t="str">
        <f>IFERROR(VLOOKUP(CONCATENATE($A356,BF$1),'Исх-фото'!$A$2:$F$4000,6,FALSE),"-")</f>
        <v>НЕТ</v>
      </c>
      <c r="BG356" s="9" t="str">
        <f>IFERROR(VLOOKUP(CONCATENATE($A356,BG$1),'Исх-фото'!$A$2:$F$4000,6,FALSE),"-")</f>
        <v>-</v>
      </c>
      <c r="BH356" s="9" t="str">
        <f>IFERROR(VLOOKUP(CONCATENATE($A356,BH$1),'Исх-фото'!$A$2:$F$4000,6,FALSE),"-")</f>
        <v>-</v>
      </c>
      <c r="BI356" s="9" t="str">
        <f>IFERROR(VLOOKUP(CONCATENATE($A356,BI$1),'Исх-фото'!$A$2:$F$4000,6,FALSE),"-")</f>
        <v>НЕТ</v>
      </c>
      <c r="BJ356" s="37"/>
      <c r="BK356" s="42"/>
      <c r="BR356" s="25"/>
      <c r="BS356" s="25"/>
      <c r="BV356" s="25"/>
      <c r="BW356" s="25"/>
      <c r="BX356" s="25"/>
    </row>
    <row r="357" spans="1:76">
      <c r="A357" s="38">
        <f t="shared" si="44"/>
        <v>158</v>
      </c>
      <c r="B357" s="36">
        <f t="shared" si="45"/>
        <v>77</v>
      </c>
      <c r="C357" s="36">
        <f t="shared" si="45"/>
        <v>2</v>
      </c>
      <c r="D357" s="9" t="str">
        <f>IFERROR(VLOOKUP(CONCATENATE($A357,D$1),'Исх-фото'!$A$2:$F$4000,6,FALSE),"-")</f>
        <v>ДА</v>
      </c>
      <c r="E357" s="9" t="str">
        <f>IFERROR(VLOOKUP(CONCATENATE($A357,E$1),'Исх-фото'!$A$2:$F$4000,6,FALSE),"-")</f>
        <v>-</v>
      </c>
      <c r="F357" s="9" t="str">
        <f>IFERROR(VLOOKUP(CONCATENATE($A357,F$1),'Исх-фото'!$A$2:$F$4000,6,FALSE),"-")</f>
        <v>-</v>
      </c>
      <c r="G357" s="9" t="str">
        <f>IFERROR(VLOOKUP(CONCATENATE($A357,G$1),'Исх-фото'!$A$2:$F$4000,6,FALSE),"-")</f>
        <v>-</v>
      </c>
      <c r="H357" s="9" t="str">
        <f>IFERROR(VLOOKUP(CONCATENATE($A357,H$1),'Исх-фото'!$A$2:$F$4000,6,FALSE),"-")</f>
        <v>-</v>
      </c>
      <c r="I357" s="9" t="str">
        <f>IFERROR(VLOOKUP(CONCATENATE($A357,I$1),'Исх-фото'!$A$2:$F$4000,6,FALSE),"-")</f>
        <v>-</v>
      </c>
      <c r="J357" s="9" t="str">
        <f>IFERROR(VLOOKUP(CONCATENATE($A357,J$1),'Исх-фото'!$A$2:$F$4000,6,FALSE),"-")</f>
        <v>НЕТ</v>
      </c>
      <c r="K357" s="9" t="str">
        <f>IFERROR(VLOOKUP(CONCATENATE($A357,K$1),'Исх-фото'!$A$2:$F$4000,6,FALSE),"-")</f>
        <v>ДА</v>
      </c>
      <c r="L357" s="9" t="str">
        <f>IFERROR(VLOOKUP(CONCATENATE($A357,L$1),'Исх-фото'!$A$2:$F$4000,6,FALSE),"-")</f>
        <v>-</v>
      </c>
      <c r="M357" s="9" t="str">
        <f>IFERROR(VLOOKUP(CONCATENATE($A357,M$1),'Исх-фото'!$A$2:$F$4000,6,FALSE),"-")</f>
        <v>НЕТ</v>
      </c>
      <c r="N357" s="9" t="str">
        <f>IFERROR(VLOOKUP(CONCATENATE($A357,N$1),'Исх-фото'!$A$2:$F$4000,6,FALSE),"-")</f>
        <v>-</v>
      </c>
      <c r="O357" s="9" t="str">
        <f>IFERROR(VLOOKUP(CONCATENATE($A357,O$1),'Исх-фото'!$A$2:$F$4000,6,FALSE),"-")</f>
        <v>-</v>
      </c>
      <c r="P357" s="9" t="str">
        <f>IFERROR(VLOOKUP(CONCATENATE($A357,P$1),'Исх-фото'!$A$2:$F$4000,6,FALSE),"-")</f>
        <v>-</v>
      </c>
      <c r="Q357" s="9" t="str">
        <f>IFERROR(VLOOKUP(CONCATENATE($A357,Q$1),'Исх-фото'!$A$2:$F$4000,6,FALSE),"-")</f>
        <v>ДА</v>
      </c>
      <c r="R357" s="9" t="str">
        <f>IFERROR(VLOOKUP(CONCATENATE($A357,R$1),'Исх-фото'!$A$2:$F$4000,6,FALSE),"-")</f>
        <v>-</v>
      </c>
      <c r="S357" s="9" t="str">
        <f>IFERROR(VLOOKUP(CONCATENATE($A357,S$1),'Исх-фото'!$A$2:$F$4000,6,FALSE),"-")</f>
        <v>ДА</v>
      </c>
      <c r="T357" s="9" t="str">
        <f>IFERROR(VLOOKUP(CONCATENATE($A357,T$1),'Исх-фото'!$A$2:$F$4000,6,FALSE),"-")</f>
        <v>НЕТ</v>
      </c>
      <c r="U357" s="9" t="str">
        <f>IFERROR(VLOOKUP(CONCATENATE($A357,U$1),'Исх-фото'!$A$2:$F$4000,6,FALSE),"-")</f>
        <v>ДА</v>
      </c>
      <c r="V357" s="9" t="str">
        <f>IFERROR(VLOOKUP(CONCATENATE($A357,V$1),'Исх-фото'!$A$2:$F$4000,6,FALSE),"-")</f>
        <v>-</v>
      </c>
      <c r="W357" s="9" t="str">
        <f>IFERROR(VLOOKUP(CONCATENATE($A357,W$1),'Исх-фото'!$A$2:$F$4000,6,FALSE),"-")</f>
        <v>-</v>
      </c>
      <c r="X357" s="9" t="str">
        <f>IFERROR(VLOOKUP(CONCATENATE($A357,X$1),'Исх-фото'!$A$2:$F$4000,6,FALSE),"-")</f>
        <v>ДА</v>
      </c>
      <c r="Y357" s="9" t="str">
        <f>IFERROR(VLOOKUP(CONCATENATE($A357,Y$1),'Исх-фото'!$A$2:$F$4000,6,FALSE),"-")</f>
        <v>-</v>
      </c>
      <c r="Z357" s="9" t="str">
        <f>IFERROR(VLOOKUP(CONCATENATE($A357,Z$1),'Исх-фото'!$A$2:$F$4000,6,FALSE),"-")</f>
        <v>ДА</v>
      </c>
      <c r="AA357" s="9" t="str">
        <f>IFERROR(VLOOKUP(CONCATENATE($A357,AA$1),'Исх-фото'!$A$2:$F$4000,6,FALSE),"-")</f>
        <v>-</v>
      </c>
      <c r="AB357" s="9" t="str">
        <f>IFERROR(VLOOKUP(CONCATENATE($A357,AB$1),'Исх-фото'!$A$2:$F$4000,6,FALSE),"-")</f>
        <v>-</v>
      </c>
      <c r="AC357" s="9" t="str">
        <f>IFERROR(VLOOKUP(CONCATENATE($A357,AC$1),'Исх-фото'!$A$2:$F$4000,6,FALSE),"-")</f>
        <v>НЕТ</v>
      </c>
      <c r="AD357" s="9" t="str">
        <f>IFERROR(VLOOKUP(CONCATENATE($A357,AD$1),'Исх-фото'!$A$2:$F$4000,6,FALSE),"-")</f>
        <v>-</v>
      </c>
      <c r="AE357" s="9" t="str">
        <f>IFERROR(VLOOKUP(CONCATENATE($A357,AE$1),'Исх-фото'!$A$2:$F$4000,6,FALSE),"-")</f>
        <v>-</v>
      </c>
      <c r="AF357" s="9" t="str">
        <f>IFERROR(VLOOKUP(CONCATENATE($A357,AF$1),'Исх-фото'!$A$2:$F$4000,6,FALSE),"-")</f>
        <v>-</v>
      </c>
      <c r="AG357" s="9" t="str">
        <f>IFERROR(VLOOKUP(CONCATENATE($A357,AG$1),'Исх-фото'!$A$2:$F$4000,6,FALSE),"-")</f>
        <v>ДА</v>
      </c>
      <c r="AH357" s="9" t="str">
        <f>IFERROR(VLOOKUP(CONCATENATE($A357,AH$1),'Исх-фото'!$A$2:$F$4000,6,FALSE),"-")</f>
        <v>-</v>
      </c>
      <c r="AI357" s="9" t="str">
        <f>IFERROR(VLOOKUP(CONCATENATE($A357,AI$1),'Исх-фото'!$A$2:$F$4000,6,FALSE),"-")</f>
        <v>НЕТ</v>
      </c>
      <c r="AJ357" s="9" t="str">
        <f>IFERROR(VLOOKUP(CONCATENATE($A357,AJ$1),'Исх-фото'!$A$2:$F$4000,6,FALSE),"-")</f>
        <v>НЕТ</v>
      </c>
      <c r="AK357" s="9" t="str">
        <f>IFERROR(VLOOKUP(CONCATENATE($A357,AK$1),'Исх-фото'!$A$2:$F$4000,6,FALSE),"-")</f>
        <v>ДА</v>
      </c>
      <c r="AL357" s="9" t="str">
        <f>IFERROR(VLOOKUP(CONCATENATE($A357,AL$1),'Исх-фото'!$A$2:$F$4000,6,FALSE),"-")</f>
        <v>НЕТ</v>
      </c>
      <c r="AM357" s="9" t="str">
        <f>IFERROR(VLOOKUP(CONCATENATE($A357,AM$1),'Исх-фото'!$A$2:$F$4000,6,FALSE),"-")</f>
        <v>ДА</v>
      </c>
      <c r="AN357" s="9" t="str">
        <f>IFERROR(VLOOKUP(CONCATENATE($A357,AN$1),'Исх-фото'!$A$2:$F$4000,6,FALSE),"-")</f>
        <v>ДА</v>
      </c>
      <c r="AO357" s="9" t="str">
        <f>IFERROR(VLOOKUP(CONCATENATE($A357,AO$1),'Исх-фото'!$A$2:$F$4000,6,FALSE),"-")</f>
        <v>-</v>
      </c>
      <c r="AP357" s="9" t="str">
        <f>IFERROR(VLOOKUP(CONCATENATE($A357,AP$1),'Исх-фото'!$A$2:$F$4000,6,FALSE),"-")</f>
        <v>ДА</v>
      </c>
      <c r="AQ357" s="9" t="str">
        <f>IFERROR(VLOOKUP(CONCATENATE($A357,AQ$1),'Исх-фото'!$A$2:$F$4000,6,FALSE),"-")</f>
        <v>-</v>
      </c>
      <c r="AR357" s="9" t="str">
        <f>IFERROR(VLOOKUP(CONCATENATE($A357,AR$1),'Исх-фото'!$A$2:$F$4000,6,FALSE),"-")</f>
        <v>-</v>
      </c>
      <c r="AS357" s="9" t="str">
        <f>IFERROR(VLOOKUP(CONCATENATE($A357,AS$1),'Исх-фото'!$A$2:$F$4000,6,FALSE),"-")</f>
        <v>ДА</v>
      </c>
      <c r="AT357" s="9" t="str">
        <f>IFERROR(VLOOKUP(CONCATENATE($A357,AT$1),'Исх-фото'!$A$2:$F$4000,6,FALSE),"-")</f>
        <v>-</v>
      </c>
      <c r="AU357" s="9" t="str">
        <f>IFERROR(VLOOKUP(CONCATENATE($A357,AU$1),'Исх-фото'!$A$2:$F$4000,6,FALSE),"-")</f>
        <v>-</v>
      </c>
      <c r="AV357" s="9" t="str">
        <f>IFERROR(VLOOKUP(CONCATENATE($A357,AV$1),'Исх-фото'!$A$2:$F$4000,6,FALSE),"-")</f>
        <v>-</v>
      </c>
      <c r="AW357" s="9" t="str">
        <f>IFERROR(VLOOKUP(CONCATENATE($A357,AW$1),'Исх-фото'!$A$2:$F$4000,6,FALSE),"-")</f>
        <v>-</v>
      </c>
      <c r="AX357" s="9" t="str">
        <f>IFERROR(VLOOKUP(CONCATENATE($A357,AX$1),'Исх-фото'!$A$2:$F$4000,6,FALSE),"-")</f>
        <v>-</v>
      </c>
      <c r="AY357" s="9" t="str">
        <f>IFERROR(VLOOKUP(CONCATENATE($A357,AY$1),'Исх-фото'!$A$2:$F$4000,6,FALSE),"-")</f>
        <v>-</v>
      </c>
      <c r="AZ357" s="9" t="str">
        <f>IFERROR(VLOOKUP(CONCATENATE($A357,AZ$1),'Исх-фото'!$A$2:$F$4000,6,FALSE),"-")</f>
        <v>ДА</v>
      </c>
      <c r="BA357" s="9" t="str">
        <f>IFERROR(VLOOKUP(CONCATENATE($A357,BA$1),'Исх-фото'!$A$2:$F$4000,6,FALSE),"-")</f>
        <v>-</v>
      </c>
      <c r="BB357" s="9" t="str">
        <f>IFERROR(VLOOKUP(CONCATENATE($A357,BB$1),'Исх-фото'!$A$2:$F$4000,6,FALSE),"-")</f>
        <v>НЕТ</v>
      </c>
      <c r="BC357" s="9" t="str">
        <f>IFERROR(VLOOKUP(CONCATENATE($A357,BC$1),'Исх-фото'!$A$2:$F$4000,6,FALSE),"-")</f>
        <v>НЕТ</v>
      </c>
      <c r="BD357" s="9" t="str">
        <f>IFERROR(VLOOKUP(CONCATENATE($A357,BD$1),'Исх-фото'!$A$2:$F$4000,6,FALSE),"-")</f>
        <v>-</v>
      </c>
      <c r="BE357" s="9" t="str">
        <f>IFERROR(VLOOKUP(CONCATENATE($A357,BE$1),'Исх-фото'!$A$2:$F$4000,6,FALSE),"-")</f>
        <v>НЕТ</v>
      </c>
      <c r="BF357" s="9" t="str">
        <f>IFERROR(VLOOKUP(CONCATENATE($A357,BF$1),'Исх-фото'!$A$2:$F$4000,6,FALSE),"-")</f>
        <v>НЕТ</v>
      </c>
      <c r="BG357" s="9" t="str">
        <f>IFERROR(VLOOKUP(CONCATENATE($A357,BG$1),'Исх-фото'!$A$2:$F$4000,6,FALSE),"-")</f>
        <v>-</v>
      </c>
      <c r="BH357" s="9" t="str">
        <f>IFERROR(VLOOKUP(CONCATENATE($A357,BH$1),'Исх-фото'!$A$2:$F$4000,6,FALSE),"-")</f>
        <v>НЕТ</v>
      </c>
      <c r="BI357" s="9" t="str">
        <f>IFERROR(VLOOKUP(CONCATENATE($A357,BI$1),'Исх-фото'!$A$2:$F$4000,6,FALSE),"-")</f>
        <v>-</v>
      </c>
      <c r="BJ357" s="37"/>
      <c r="BK357" s="42"/>
      <c r="BR357" s="25"/>
      <c r="BS357" s="25"/>
      <c r="BV357" s="25"/>
      <c r="BW357" s="25"/>
      <c r="BX357" s="25"/>
    </row>
    <row r="358" spans="1:76">
      <c r="A358" s="38">
        <f t="shared" si="44"/>
        <v>159</v>
      </c>
      <c r="B358" s="36">
        <f t="shared" si="45"/>
        <v>77</v>
      </c>
      <c r="C358" s="36">
        <f t="shared" si="45"/>
        <v>3</v>
      </c>
      <c r="D358" s="9" t="str">
        <f>IFERROR(VLOOKUP(CONCATENATE($A358,D$1),'Исх-фото'!$A$2:$F$4000,6,FALSE),"-")</f>
        <v>НЕТ</v>
      </c>
      <c r="E358" s="9" t="str">
        <f>IFERROR(VLOOKUP(CONCATENATE($A358,E$1),'Исх-фото'!$A$2:$F$4000,6,FALSE),"-")</f>
        <v>-</v>
      </c>
      <c r="F358" s="9" t="str">
        <f>IFERROR(VLOOKUP(CONCATENATE($A358,F$1),'Исх-фото'!$A$2:$F$4000,6,FALSE),"-")</f>
        <v>-</v>
      </c>
      <c r="G358" s="9" t="str">
        <f>IFERROR(VLOOKUP(CONCATENATE($A358,G$1),'Исх-фото'!$A$2:$F$4000,6,FALSE),"-")</f>
        <v>-</v>
      </c>
      <c r="H358" s="9" t="str">
        <f>IFERROR(VLOOKUP(CONCATENATE($A358,H$1),'Исх-фото'!$A$2:$F$4000,6,FALSE),"-")</f>
        <v>-</v>
      </c>
      <c r="I358" s="9" t="str">
        <f>IFERROR(VLOOKUP(CONCATENATE($A358,I$1),'Исх-фото'!$A$2:$F$4000,6,FALSE),"-")</f>
        <v>-</v>
      </c>
      <c r="J358" s="9" t="str">
        <f>IFERROR(VLOOKUP(CONCATENATE($A358,J$1),'Исх-фото'!$A$2:$F$4000,6,FALSE),"-")</f>
        <v>-</v>
      </c>
      <c r="K358" s="9" t="str">
        <f>IFERROR(VLOOKUP(CONCATENATE($A358,K$1),'Исх-фото'!$A$2:$F$4000,6,FALSE),"-")</f>
        <v>-</v>
      </c>
      <c r="L358" s="9" t="str">
        <f>IFERROR(VLOOKUP(CONCATENATE($A358,L$1),'Исх-фото'!$A$2:$F$4000,6,FALSE),"-")</f>
        <v>-</v>
      </c>
      <c r="M358" s="9" t="str">
        <f>IFERROR(VLOOKUP(CONCATENATE($A358,M$1),'Исх-фото'!$A$2:$F$4000,6,FALSE),"-")</f>
        <v>-</v>
      </c>
      <c r="N358" s="9" t="str">
        <f>IFERROR(VLOOKUP(CONCATENATE($A358,N$1),'Исх-фото'!$A$2:$F$4000,6,FALSE),"-")</f>
        <v>-</v>
      </c>
      <c r="O358" s="9" t="str">
        <f>IFERROR(VLOOKUP(CONCATENATE($A358,O$1),'Исх-фото'!$A$2:$F$4000,6,FALSE),"-")</f>
        <v>-</v>
      </c>
      <c r="P358" s="9" t="str">
        <f>IFERROR(VLOOKUP(CONCATENATE($A358,P$1),'Исх-фото'!$A$2:$F$4000,6,FALSE),"-")</f>
        <v>-</v>
      </c>
      <c r="Q358" s="9" t="str">
        <f>IFERROR(VLOOKUP(CONCATENATE($A358,Q$1),'Исх-фото'!$A$2:$F$4000,6,FALSE),"-")</f>
        <v>НЕТ</v>
      </c>
      <c r="R358" s="9" t="str">
        <f>IFERROR(VLOOKUP(CONCATENATE($A358,R$1),'Исх-фото'!$A$2:$F$4000,6,FALSE),"-")</f>
        <v>-</v>
      </c>
      <c r="S358" s="9" t="str">
        <f>IFERROR(VLOOKUP(CONCATENATE($A358,S$1),'Исх-фото'!$A$2:$F$4000,6,FALSE),"-")</f>
        <v>-</v>
      </c>
      <c r="T358" s="9" t="str">
        <f>IFERROR(VLOOKUP(CONCATENATE($A358,T$1),'Исх-фото'!$A$2:$F$4000,6,FALSE),"-")</f>
        <v>НЕТ</v>
      </c>
      <c r="U358" s="9" t="str">
        <f>IFERROR(VLOOKUP(CONCATENATE($A358,U$1),'Исх-фото'!$A$2:$F$4000,6,FALSE),"-")</f>
        <v>ДА</v>
      </c>
      <c r="V358" s="9" t="str">
        <f>IFERROR(VLOOKUP(CONCATENATE($A358,V$1),'Исх-фото'!$A$2:$F$4000,6,FALSE),"-")</f>
        <v>-</v>
      </c>
      <c r="W358" s="9" t="str">
        <f>IFERROR(VLOOKUP(CONCATENATE($A358,W$1),'Исх-фото'!$A$2:$F$4000,6,FALSE),"-")</f>
        <v>-</v>
      </c>
      <c r="X358" s="9" t="str">
        <f>IFERROR(VLOOKUP(CONCATENATE($A358,X$1),'Исх-фото'!$A$2:$F$4000,6,FALSE),"-")</f>
        <v>-</v>
      </c>
      <c r="Y358" s="9" t="str">
        <f>IFERROR(VLOOKUP(CONCATENATE($A358,Y$1),'Исх-фото'!$A$2:$F$4000,6,FALSE),"-")</f>
        <v>-</v>
      </c>
      <c r="Z358" s="9" t="str">
        <f>IFERROR(VLOOKUP(CONCATENATE($A358,Z$1),'Исх-фото'!$A$2:$F$4000,6,FALSE),"-")</f>
        <v>НЕТ</v>
      </c>
      <c r="AA358" s="9" t="str">
        <f>IFERROR(VLOOKUP(CONCATENATE($A358,AA$1),'Исх-фото'!$A$2:$F$4000,6,FALSE),"-")</f>
        <v>-</v>
      </c>
      <c r="AB358" s="9" t="str">
        <f>IFERROR(VLOOKUP(CONCATENATE($A358,AB$1),'Исх-фото'!$A$2:$F$4000,6,FALSE),"-")</f>
        <v>НЕТ</v>
      </c>
      <c r="AC358" s="9" t="str">
        <f>IFERROR(VLOOKUP(CONCATENATE($A358,AC$1),'Исх-фото'!$A$2:$F$4000,6,FALSE),"-")</f>
        <v>НЕТ</v>
      </c>
      <c r="AD358" s="9" t="str">
        <f>IFERROR(VLOOKUP(CONCATENATE($A358,AD$1),'Исх-фото'!$A$2:$F$4000,6,FALSE),"-")</f>
        <v>-</v>
      </c>
      <c r="AE358" s="9" t="str">
        <f>IFERROR(VLOOKUP(CONCATENATE($A358,AE$1),'Исх-фото'!$A$2:$F$4000,6,FALSE),"-")</f>
        <v>-</v>
      </c>
      <c r="AF358" s="9" t="str">
        <f>IFERROR(VLOOKUP(CONCATENATE($A358,AF$1),'Исх-фото'!$A$2:$F$4000,6,FALSE),"-")</f>
        <v>-</v>
      </c>
      <c r="AG358" s="9" t="str">
        <f>IFERROR(VLOOKUP(CONCATENATE($A358,AG$1),'Исх-фото'!$A$2:$F$4000,6,FALSE),"-")</f>
        <v>ДА</v>
      </c>
      <c r="AH358" s="9" t="str">
        <f>IFERROR(VLOOKUP(CONCATENATE($A358,AH$1),'Исх-фото'!$A$2:$F$4000,6,FALSE),"-")</f>
        <v>-</v>
      </c>
      <c r="AI358" s="9" t="str">
        <f>IFERROR(VLOOKUP(CONCATENATE($A358,AI$1),'Исх-фото'!$A$2:$F$4000,6,FALSE),"-")</f>
        <v>-</v>
      </c>
      <c r="AJ358" s="9" t="str">
        <f>IFERROR(VLOOKUP(CONCATENATE($A358,AJ$1),'Исх-фото'!$A$2:$F$4000,6,FALSE),"-")</f>
        <v>НЕТ</v>
      </c>
      <c r="AK358" s="9" t="str">
        <f>IFERROR(VLOOKUP(CONCATENATE($A358,AK$1),'Исх-фото'!$A$2:$F$4000,6,FALSE),"-")</f>
        <v>НЕТ</v>
      </c>
      <c r="AL358" s="9" t="str">
        <f>IFERROR(VLOOKUP(CONCATENATE($A358,AL$1),'Исх-фото'!$A$2:$F$4000,6,FALSE),"-")</f>
        <v>НЕТ</v>
      </c>
      <c r="AM358" s="9" t="str">
        <f>IFERROR(VLOOKUP(CONCATENATE($A358,AM$1),'Исх-фото'!$A$2:$F$4000,6,FALSE),"-")</f>
        <v>ДА</v>
      </c>
      <c r="AN358" s="9" t="str">
        <f>IFERROR(VLOOKUP(CONCATENATE($A358,AN$1),'Исх-фото'!$A$2:$F$4000,6,FALSE),"-")</f>
        <v>ДА</v>
      </c>
      <c r="AO358" s="9" t="str">
        <f>IFERROR(VLOOKUP(CONCATENATE($A358,AO$1),'Исх-фото'!$A$2:$F$4000,6,FALSE),"-")</f>
        <v>-</v>
      </c>
      <c r="AP358" s="9" t="str">
        <f>IFERROR(VLOOKUP(CONCATENATE($A358,AP$1),'Исх-фото'!$A$2:$F$4000,6,FALSE),"-")</f>
        <v>НЕТ</v>
      </c>
      <c r="AQ358" s="9" t="str">
        <f>IFERROR(VLOOKUP(CONCATENATE($A358,AQ$1),'Исх-фото'!$A$2:$F$4000,6,FALSE),"-")</f>
        <v>-</v>
      </c>
      <c r="AR358" s="9" t="str">
        <f>IFERROR(VLOOKUP(CONCATENATE($A358,AR$1),'Исх-фото'!$A$2:$F$4000,6,FALSE),"-")</f>
        <v>-</v>
      </c>
      <c r="AS358" s="9" t="str">
        <f>IFERROR(VLOOKUP(CONCATENATE($A358,AS$1),'Исх-фото'!$A$2:$F$4000,6,FALSE),"-")</f>
        <v>ДА</v>
      </c>
      <c r="AT358" s="9" t="str">
        <f>IFERROR(VLOOKUP(CONCATENATE($A358,AT$1),'Исх-фото'!$A$2:$F$4000,6,FALSE),"-")</f>
        <v>-</v>
      </c>
      <c r="AU358" s="9" t="str">
        <f>IFERROR(VLOOKUP(CONCATENATE($A358,AU$1),'Исх-фото'!$A$2:$F$4000,6,FALSE),"-")</f>
        <v>-</v>
      </c>
      <c r="AV358" s="9" t="str">
        <f>IFERROR(VLOOKUP(CONCATENATE($A358,AV$1),'Исх-фото'!$A$2:$F$4000,6,FALSE),"-")</f>
        <v>-</v>
      </c>
      <c r="AW358" s="9" t="str">
        <f>IFERROR(VLOOKUP(CONCATENATE($A358,AW$1),'Исх-фото'!$A$2:$F$4000,6,FALSE),"-")</f>
        <v>НЕТ</v>
      </c>
      <c r="AX358" s="9" t="str">
        <f>IFERROR(VLOOKUP(CONCATENATE($A358,AX$1),'Исх-фото'!$A$2:$F$4000,6,FALSE),"-")</f>
        <v>-</v>
      </c>
      <c r="AY358" s="9" t="str">
        <f>IFERROR(VLOOKUP(CONCATENATE($A358,AY$1),'Исх-фото'!$A$2:$F$4000,6,FALSE),"-")</f>
        <v>-</v>
      </c>
      <c r="AZ358" s="9" t="str">
        <f>IFERROR(VLOOKUP(CONCATENATE($A358,AZ$1),'Исх-фото'!$A$2:$F$4000,6,FALSE),"-")</f>
        <v>-</v>
      </c>
      <c r="BA358" s="9" t="str">
        <f>IFERROR(VLOOKUP(CONCATENATE($A358,BA$1),'Исх-фото'!$A$2:$F$4000,6,FALSE),"-")</f>
        <v>-</v>
      </c>
      <c r="BB358" s="9" t="str">
        <f>IFERROR(VLOOKUP(CONCATENATE($A358,BB$1),'Исх-фото'!$A$2:$F$4000,6,FALSE),"-")</f>
        <v>НЕТ</v>
      </c>
      <c r="BC358" s="9" t="str">
        <f>IFERROR(VLOOKUP(CONCATENATE($A358,BC$1),'Исх-фото'!$A$2:$F$4000,6,FALSE),"-")</f>
        <v>НЕТ</v>
      </c>
      <c r="BD358" s="9" t="str">
        <f>IFERROR(VLOOKUP(CONCATENATE($A358,BD$1),'Исх-фото'!$A$2:$F$4000,6,FALSE),"-")</f>
        <v>-</v>
      </c>
      <c r="BE358" s="9" t="str">
        <f>IFERROR(VLOOKUP(CONCATENATE($A358,BE$1),'Исх-фото'!$A$2:$F$4000,6,FALSE),"-")</f>
        <v>НЕТ</v>
      </c>
      <c r="BF358" s="9" t="str">
        <f>IFERROR(VLOOKUP(CONCATENATE($A358,BF$1),'Исх-фото'!$A$2:$F$4000,6,FALSE),"-")</f>
        <v>-</v>
      </c>
      <c r="BG358" s="9" t="str">
        <f>IFERROR(VLOOKUP(CONCATENATE($A358,BG$1),'Исх-фото'!$A$2:$F$4000,6,FALSE),"-")</f>
        <v>-</v>
      </c>
      <c r="BH358" s="9" t="str">
        <f>IFERROR(VLOOKUP(CONCATENATE($A358,BH$1),'Исх-фото'!$A$2:$F$4000,6,FALSE),"-")</f>
        <v>-</v>
      </c>
      <c r="BI358" s="9" t="str">
        <f>IFERROR(VLOOKUP(CONCATENATE($A358,BI$1),'Исх-фото'!$A$2:$F$4000,6,FALSE),"-")</f>
        <v>-</v>
      </c>
      <c r="BJ358" s="37"/>
      <c r="BK358" s="42"/>
      <c r="BR358" s="25"/>
      <c r="BS358" s="25"/>
      <c r="BV358" s="25"/>
      <c r="BW358" s="25"/>
      <c r="BX358" s="25"/>
    </row>
    <row r="359" spans="1:76">
      <c r="A359" s="38">
        <f t="shared" si="44"/>
        <v>160</v>
      </c>
      <c r="B359" s="36">
        <f t="shared" si="45"/>
        <v>0</v>
      </c>
      <c r="C359" s="36">
        <f t="shared" si="45"/>
        <v>0</v>
      </c>
      <c r="D359" s="9" t="str">
        <f>IFERROR(VLOOKUP(CONCATENATE($A359,D$1),'Исх-фото'!$A$2:$F$4000,6,FALSE),"-")</f>
        <v>-</v>
      </c>
      <c r="E359" s="9" t="str">
        <f>IFERROR(VLOOKUP(CONCATENATE($A359,E$1),'Исх-фото'!$A$2:$F$4000,6,FALSE),"-")</f>
        <v>-</v>
      </c>
      <c r="F359" s="9" t="str">
        <f>IFERROR(VLOOKUP(CONCATENATE($A359,F$1),'Исх-фото'!$A$2:$F$4000,6,FALSE),"-")</f>
        <v>-</v>
      </c>
      <c r="G359" s="9" t="str">
        <f>IFERROR(VLOOKUP(CONCATENATE($A359,G$1),'Исх-фото'!$A$2:$F$4000,6,FALSE),"-")</f>
        <v>-</v>
      </c>
      <c r="H359" s="9" t="str">
        <f>IFERROR(VLOOKUP(CONCATENATE($A359,H$1),'Исх-фото'!$A$2:$F$4000,6,FALSE),"-")</f>
        <v>-</v>
      </c>
      <c r="I359" s="9" t="str">
        <f>IFERROR(VLOOKUP(CONCATENATE($A359,I$1),'Исх-фото'!$A$2:$F$4000,6,FALSE),"-")</f>
        <v>-</v>
      </c>
      <c r="J359" s="9" t="str">
        <f>IFERROR(VLOOKUP(CONCATENATE($A359,J$1),'Исх-фото'!$A$2:$F$4000,6,FALSE),"-")</f>
        <v>-</v>
      </c>
      <c r="K359" s="9" t="str">
        <f>IFERROR(VLOOKUP(CONCATENATE($A359,K$1),'Исх-фото'!$A$2:$F$4000,6,FALSE),"-")</f>
        <v>-</v>
      </c>
      <c r="L359" s="9" t="str">
        <f>IFERROR(VLOOKUP(CONCATENATE($A359,L$1),'Исх-фото'!$A$2:$F$4000,6,FALSE),"-")</f>
        <v>-</v>
      </c>
      <c r="M359" s="9" t="str">
        <f>IFERROR(VLOOKUP(CONCATENATE($A359,M$1),'Исх-фото'!$A$2:$F$4000,6,FALSE),"-")</f>
        <v>-</v>
      </c>
      <c r="N359" s="9" t="str">
        <f>IFERROR(VLOOKUP(CONCATENATE($A359,N$1),'Исх-фото'!$A$2:$F$4000,6,FALSE),"-")</f>
        <v>-</v>
      </c>
      <c r="O359" s="9" t="str">
        <f>IFERROR(VLOOKUP(CONCATENATE($A359,O$1),'Исх-фото'!$A$2:$F$4000,6,FALSE),"-")</f>
        <v>-</v>
      </c>
      <c r="P359" s="9" t="str">
        <f>IFERROR(VLOOKUP(CONCATENATE($A359,P$1),'Исх-фото'!$A$2:$F$4000,6,FALSE),"-")</f>
        <v>-</v>
      </c>
      <c r="Q359" s="9" t="str">
        <f>IFERROR(VLOOKUP(CONCATENATE($A359,Q$1),'Исх-фото'!$A$2:$F$4000,6,FALSE),"-")</f>
        <v>-</v>
      </c>
      <c r="R359" s="9" t="str">
        <f>IFERROR(VLOOKUP(CONCATENATE($A359,R$1),'Исх-фото'!$A$2:$F$4000,6,FALSE),"-")</f>
        <v>-</v>
      </c>
      <c r="S359" s="9" t="str">
        <f>IFERROR(VLOOKUP(CONCATENATE($A359,S$1),'Исх-фото'!$A$2:$F$4000,6,FALSE),"-")</f>
        <v>-</v>
      </c>
      <c r="T359" s="9" t="str">
        <f>IFERROR(VLOOKUP(CONCATENATE($A359,T$1),'Исх-фото'!$A$2:$F$4000,6,FALSE),"-")</f>
        <v>-</v>
      </c>
      <c r="U359" s="9" t="str">
        <f>IFERROR(VLOOKUP(CONCATENATE($A359,U$1),'Исх-фото'!$A$2:$F$4000,6,FALSE),"-")</f>
        <v>-</v>
      </c>
      <c r="V359" s="9" t="str">
        <f>IFERROR(VLOOKUP(CONCATENATE($A359,V$1),'Исх-фото'!$A$2:$F$4000,6,FALSE),"-")</f>
        <v>-</v>
      </c>
      <c r="W359" s="9" t="str">
        <f>IFERROR(VLOOKUP(CONCATENATE($A359,W$1),'Исх-фото'!$A$2:$F$4000,6,FALSE),"-")</f>
        <v>-</v>
      </c>
      <c r="X359" s="9" t="str">
        <f>IFERROR(VLOOKUP(CONCATENATE($A359,X$1),'Исх-фото'!$A$2:$F$4000,6,FALSE),"-")</f>
        <v>-</v>
      </c>
      <c r="Y359" s="9" t="str">
        <f>IFERROR(VLOOKUP(CONCATENATE($A359,Y$1),'Исх-фото'!$A$2:$F$4000,6,FALSE),"-")</f>
        <v>-</v>
      </c>
      <c r="Z359" s="9" t="str">
        <f>IFERROR(VLOOKUP(CONCATENATE($A359,Z$1),'Исх-фото'!$A$2:$F$4000,6,FALSE),"-")</f>
        <v>-</v>
      </c>
      <c r="AA359" s="9" t="str">
        <f>IFERROR(VLOOKUP(CONCATENATE($A359,AA$1),'Исх-фото'!$A$2:$F$4000,6,FALSE),"-")</f>
        <v>-</v>
      </c>
      <c r="AB359" s="9" t="str">
        <f>IFERROR(VLOOKUP(CONCATENATE($A359,AB$1),'Исх-фото'!$A$2:$F$4000,6,FALSE),"-")</f>
        <v>-</v>
      </c>
      <c r="AC359" s="9" t="str">
        <f>IFERROR(VLOOKUP(CONCATENATE($A359,AC$1),'Исх-фото'!$A$2:$F$4000,6,FALSE),"-")</f>
        <v>-</v>
      </c>
      <c r="AD359" s="9" t="str">
        <f>IFERROR(VLOOKUP(CONCATENATE($A359,AD$1),'Исх-фото'!$A$2:$F$4000,6,FALSE),"-")</f>
        <v>-</v>
      </c>
      <c r="AE359" s="9" t="str">
        <f>IFERROR(VLOOKUP(CONCATENATE($A359,AE$1),'Исх-фото'!$A$2:$F$4000,6,FALSE),"-")</f>
        <v>-</v>
      </c>
      <c r="AF359" s="9" t="str">
        <f>IFERROR(VLOOKUP(CONCATENATE($A359,AF$1),'Исх-фото'!$A$2:$F$4000,6,FALSE),"-")</f>
        <v>-</v>
      </c>
      <c r="AG359" s="9" t="str">
        <f>IFERROR(VLOOKUP(CONCATENATE($A359,AG$1),'Исх-фото'!$A$2:$F$4000,6,FALSE),"-")</f>
        <v>-</v>
      </c>
      <c r="AH359" s="9" t="str">
        <f>IFERROR(VLOOKUP(CONCATENATE($A359,AH$1),'Исх-фото'!$A$2:$F$4000,6,FALSE),"-")</f>
        <v>-</v>
      </c>
      <c r="AI359" s="9" t="str">
        <f>IFERROR(VLOOKUP(CONCATENATE($A359,AI$1),'Исх-фото'!$A$2:$F$4000,6,FALSE),"-")</f>
        <v>-</v>
      </c>
      <c r="AJ359" s="9" t="str">
        <f>IFERROR(VLOOKUP(CONCATENATE($A359,AJ$1),'Исх-фото'!$A$2:$F$4000,6,FALSE),"-")</f>
        <v>-</v>
      </c>
      <c r="AK359" s="9" t="str">
        <f>IFERROR(VLOOKUP(CONCATENATE($A359,AK$1),'Исх-фото'!$A$2:$F$4000,6,FALSE),"-")</f>
        <v>-</v>
      </c>
      <c r="AL359" s="9" t="str">
        <f>IFERROR(VLOOKUP(CONCATENATE($A359,AL$1),'Исх-фото'!$A$2:$F$4000,6,FALSE),"-")</f>
        <v>-</v>
      </c>
      <c r="AM359" s="9" t="str">
        <f>IFERROR(VLOOKUP(CONCATENATE($A359,AM$1),'Исх-фото'!$A$2:$F$4000,6,FALSE),"-")</f>
        <v>-</v>
      </c>
      <c r="AN359" s="9" t="str">
        <f>IFERROR(VLOOKUP(CONCATENATE($A359,AN$1),'Исх-фото'!$A$2:$F$4000,6,FALSE),"-")</f>
        <v>-</v>
      </c>
      <c r="AO359" s="9" t="str">
        <f>IFERROR(VLOOKUP(CONCATENATE($A359,AO$1),'Исх-фото'!$A$2:$F$4000,6,FALSE),"-")</f>
        <v>-</v>
      </c>
      <c r="AP359" s="9" t="str">
        <f>IFERROR(VLOOKUP(CONCATENATE($A359,AP$1),'Исх-фото'!$A$2:$F$4000,6,FALSE),"-")</f>
        <v>-</v>
      </c>
      <c r="AQ359" s="9" t="str">
        <f>IFERROR(VLOOKUP(CONCATENATE($A359,AQ$1),'Исх-фото'!$A$2:$F$4000,6,FALSE),"-")</f>
        <v>-</v>
      </c>
      <c r="AR359" s="9" t="str">
        <f>IFERROR(VLOOKUP(CONCATENATE($A359,AR$1),'Исх-фото'!$A$2:$F$4000,6,FALSE),"-")</f>
        <v>-</v>
      </c>
      <c r="AS359" s="9" t="str">
        <f>IFERROR(VLOOKUP(CONCATENATE($A359,AS$1),'Исх-фото'!$A$2:$F$4000,6,FALSE),"-")</f>
        <v>-</v>
      </c>
      <c r="AT359" s="9" t="str">
        <f>IFERROR(VLOOKUP(CONCATENATE($A359,AT$1),'Исх-фото'!$A$2:$F$4000,6,FALSE),"-")</f>
        <v>-</v>
      </c>
      <c r="AU359" s="9" t="str">
        <f>IFERROR(VLOOKUP(CONCATENATE($A359,AU$1),'Исх-фото'!$A$2:$F$4000,6,FALSE),"-")</f>
        <v>-</v>
      </c>
      <c r="AV359" s="9" t="str">
        <f>IFERROR(VLOOKUP(CONCATENATE($A359,AV$1),'Исх-фото'!$A$2:$F$4000,6,FALSE),"-")</f>
        <v>-</v>
      </c>
      <c r="AW359" s="9" t="str">
        <f>IFERROR(VLOOKUP(CONCATENATE($A359,AW$1),'Исх-фото'!$A$2:$F$4000,6,FALSE),"-")</f>
        <v>-</v>
      </c>
      <c r="AX359" s="9" t="str">
        <f>IFERROR(VLOOKUP(CONCATENATE($A359,AX$1),'Исх-фото'!$A$2:$F$4000,6,FALSE),"-")</f>
        <v>-</v>
      </c>
      <c r="AY359" s="9" t="str">
        <f>IFERROR(VLOOKUP(CONCATENATE($A359,AY$1),'Исх-фото'!$A$2:$F$4000,6,FALSE),"-")</f>
        <v>-</v>
      </c>
      <c r="AZ359" s="9" t="str">
        <f>IFERROR(VLOOKUP(CONCATENATE($A359,AZ$1),'Исх-фото'!$A$2:$F$4000,6,FALSE),"-")</f>
        <v>-</v>
      </c>
      <c r="BA359" s="9" t="str">
        <f>IFERROR(VLOOKUP(CONCATENATE($A359,BA$1),'Исх-фото'!$A$2:$F$4000,6,FALSE),"-")</f>
        <v>-</v>
      </c>
      <c r="BB359" s="9" t="str">
        <f>IFERROR(VLOOKUP(CONCATENATE($A359,BB$1),'Исх-фото'!$A$2:$F$4000,6,FALSE),"-")</f>
        <v>-</v>
      </c>
      <c r="BC359" s="9" t="str">
        <f>IFERROR(VLOOKUP(CONCATENATE($A359,BC$1),'Исх-фото'!$A$2:$F$4000,6,FALSE),"-")</f>
        <v>-</v>
      </c>
      <c r="BD359" s="9" t="str">
        <f>IFERROR(VLOOKUP(CONCATENATE($A359,BD$1),'Исх-фото'!$A$2:$F$4000,6,FALSE),"-")</f>
        <v>-</v>
      </c>
      <c r="BE359" s="9" t="str">
        <f>IFERROR(VLOOKUP(CONCATENATE($A359,BE$1),'Исх-фото'!$A$2:$F$4000,6,FALSE),"-")</f>
        <v>-</v>
      </c>
      <c r="BF359" s="9" t="str">
        <f>IFERROR(VLOOKUP(CONCATENATE($A359,BF$1),'Исх-фото'!$A$2:$F$4000,6,FALSE),"-")</f>
        <v>-</v>
      </c>
      <c r="BG359" s="9" t="str">
        <f>IFERROR(VLOOKUP(CONCATENATE($A359,BG$1),'Исх-фото'!$A$2:$F$4000,6,FALSE),"-")</f>
        <v>-</v>
      </c>
      <c r="BH359" s="9" t="str">
        <f>IFERROR(VLOOKUP(CONCATENATE($A359,BH$1),'Исх-фото'!$A$2:$F$4000,6,FALSE),"-")</f>
        <v>-</v>
      </c>
      <c r="BI359" s="9" t="str">
        <f>IFERROR(VLOOKUP(CONCATENATE($A359,BI$1),'Исх-фото'!$A$2:$F$4000,6,FALSE),"-")</f>
        <v>-</v>
      </c>
      <c r="BJ359" s="37"/>
      <c r="BK359" s="42"/>
      <c r="BR359" s="25"/>
      <c r="BS359" s="25"/>
      <c r="BV359" s="25"/>
      <c r="BW359" s="25"/>
      <c r="BX359" s="25"/>
    </row>
    <row r="360" spans="1:76">
      <c r="A360" s="38">
        <f t="shared" si="44"/>
        <v>161</v>
      </c>
      <c r="B360" s="36">
        <f t="shared" si="45"/>
        <v>0</v>
      </c>
      <c r="C360" s="36">
        <f t="shared" si="45"/>
        <v>0</v>
      </c>
      <c r="D360" s="9" t="str">
        <f>IFERROR(VLOOKUP(CONCATENATE($A360,D$1),'Исх-фото'!$A$2:$F$4000,6,FALSE),"-")</f>
        <v>-</v>
      </c>
      <c r="E360" s="9" t="str">
        <f>IFERROR(VLOOKUP(CONCATENATE($A360,E$1),'Исх-фото'!$A$2:$F$4000,6,FALSE),"-")</f>
        <v>-</v>
      </c>
      <c r="F360" s="9" t="str">
        <f>IFERROR(VLOOKUP(CONCATENATE($A360,F$1),'Исх-фото'!$A$2:$F$4000,6,FALSE),"-")</f>
        <v>-</v>
      </c>
      <c r="G360" s="9" t="str">
        <f>IFERROR(VLOOKUP(CONCATENATE($A360,G$1),'Исх-фото'!$A$2:$F$4000,6,FALSE),"-")</f>
        <v>-</v>
      </c>
      <c r="H360" s="9" t="str">
        <f>IFERROR(VLOOKUP(CONCATENATE($A360,H$1),'Исх-фото'!$A$2:$F$4000,6,FALSE),"-")</f>
        <v>-</v>
      </c>
      <c r="I360" s="9" t="str">
        <f>IFERROR(VLOOKUP(CONCATENATE($A360,I$1),'Исх-фото'!$A$2:$F$4000,6,FALSE),"-")</f>
        <v>-</v>
      </c>
      <c r="J360" s="9" t="str">
        <f>IFERROR(VLOOKUP(CONCATENATE($A360,J$1),'Исх-фото'!$A$2:$F$4000,6,FALSE),"-")</f>
        <v>-</v>
      </c>
      <c r="K360" s="9" t="str">
        <f>IFERROR(VLOOKUP(CONCATENATE($A360,K$1),'Исх-фото'!$A$2:$F$4000,6,FALSE),"-")</f>
        <v>-</v>
      </c>
      <c r="L360" s="9" t="str">
        <f>IFERROR(VLOOKUP(CONCATENATE($A360,L$1),'Исх-фото'!$A$2:$F$4000,6,FALSE),"-")</f>
        <v>-</v>
      </c>
      <c r="M360" s="9" t="str">
        <f>IFERROR(VLOOKUP(CONCATENATE($A360,M$1),'Исх-фото'!$A$2:$F$4000,6,FALSE),"-")</f>
        <v>-</v>
      </c>
      <c r="N360" s="9" t="str">
        <f>IFERROR(VLOOKUP(CONCATENATE($A360,N$1),'Исх-фото'!$A$2:$F$4000,6,FALSE),"-")</f>
        <v>-</v>
      </c>
      <c r="O360" s="9" t="str">
        <f>IFERROR(VLOOKUP(CONCATENATE($A360,O$1),'Исх-фото'!$A$2:$F$4000,6,FALSE),"-")</f>
        <v>-</v>
      </c>
      <c r="P360" s="9" t="str">
        <f>IFERROR(VLOOKUP(CONCATENATE($A360,P$1),'Исх-фото'!$A$2:$F$4000,6,FALSE),"-")</f>
        <v>-</v>
      </c>
      <c r="Q360" s="9" t="str">
        <f>IFERROR(VLOOKUP(CONCATENATE($A360,Q$1),'Исх-фото'!$A$2:$F$4000,6,FALSE),"-")</f>
        <v>-</v>
      </c>
      <c r="R360" s="9" t="str">
        <f>IFERROR(VLOOKUP(CONCATENATE($A360,R$1),'Исх-фото'!$A$2:$F$4000,6,FALSE),"-")</f>
        <v>-</v>
      </c>
      <c r="S360" s="9" t="str">
        <f>IFERROR(VLOOKUP(CONCATENATE($A360,S$1),'Исх-фото'!$A$2:$F$4000,6,FALSE),"-")</f>
        <v>-</v>
      </c>
      <c r="T360" s="9" t="str">
        <f>IFERROR(VLOOKUP(CONCATENATE($A360,T$1),'Исх-фото'!$A$2:$F$4000,6,FALSE),"-")</f>
        <v>-</v>
      </c>
      <c r="U360" s="9" t="str">
        <f>IFERROR(VLOOKUP(CONCATENATE($A360,U$1),'Исх-фото'!$A$2:$F$4000,6,FALSE),"-")</f>
        <v>-</v>
      </c>
      <c r="V360" s="9" t="str">
        <f>IFERROR(VLOOKUP(CONCATENATE($A360,V$1),'Исх-фото'!$A$2:$F$4000,6,FALSE),"-")</f>
        <v>-</v>
      </c>
      <c r="W360" s="9" t="str">
        <f>IFERROR(VLOOKUP(CONCATENATE($A360,W$1),'Исх-фото'!$A$2:$F$4000,6,FALSE),"-")</f>
        <v>-</v>
      </c>
      <c r="X360" s="9" t="str">
        <f>IFERROR(VLOOKUP(CONCATENATE($A360,X$1),'Исх-фото'!$A$2:$F$4000,6,FALSE),"-")</f>
        <v>-</v>
      </c>
      <c r="Y360" s="9" t="str">
        <f>IFERROR(VLOOKUP(CONCATENATE($A360,Y$1),'Исх-фото'!$A$2:$F$4000,6,FALSE),"-")</f>
        <v>-</v>
      </c>
      <c r="Z360" s="9" t="str">
        <f>IFERROR(VLOOKUP(CONCATENATE($A360,Z$1),'Исх-фото'!$A$2:$F$4000,6,FALSE),"-")</f>
        <v>-</v>
      </c>
      <c r="AA360" s="9" t="str">
        <f>IFERROR(VLOOKUP(CONCATENATE($A360,AA$1),'Исх-фото'!$A$2:$F$4000,6,FALSE),"-")</f>
        <v>-</v>
      </c>
      <c r="AB360" s="9" t="str">
        <f>IFERROR(VLOOKUP(CONCATENATE($A360,AB$1),'Исх-фото'!$A$2:$F$4000,6,FALSE),"-")</f>
        <v>-</v>
      </c>
      <c r="AC360" s="9" t="str">
        <f>IFERROR(VLOOKUP(CONCATENATE($A360,AC$1),'Исх-фото'!$A$2:$F$4000,6,FALSE),"-")</f>
        <v>-</v>
      </c>
      <c r="AD360" s="9" t="str">
        <f>IFERROR(VLOOKUP(CONCATENATE($A360,AD$1),'Исх-фото'!$A$2:$F$4000,6,FALSE),"-")</f>
        <v>-</v>
      </c>
      <c r="AE360" s="9" t="str">
        <f>IFERROR(VLOOKUP(CONCATENATE($A360,AE$1),'Исх-фото'!$A$2:$F$4000,6,FALSE),"-")</f>
        <v>-</v>
      </c>
      <c r="AF360" s="9" t="str">
        <f>IFERROR(VLOOKUP(CONCATENATE($A360,AF$1),'Исх-фото'!$A$2:$F$4000,6,FALSE),"-")</f>
        <v>-</v>
      </c>
      <c r="AG360" s="9" t="str">
        <f>IFERROR(VLOOKUP(CONCATENATE($A360,AG$1),'Исх-фото'!$A$2:$F$4000,6,FALSE),"-")</f>
        <v>-</v>
      </c>
      <c r="AH360" s="9" t="str">
        <f>IFERROR(VLOOKUP(CONCATENATE($A360,AH$1),'Исх-фото'!$A$2:$F$4000,6,FALSE),"-")</f>
        <v>-</v>
      </c>
      <c r="AI360" s="9" t="str">
        <f>IFERROR(VLOOKUP(CONCATENATE($A360,AI$1),'Исх-фото'!$A$2:$F$4000,6,FALSE),"-")</f>
        <v>-</v>
      </c>
      <c r="AJ360" s="9" t="str">
        <f>IFERROR(VLOOKUP(CONCATENATE($A360,AJ$1),'Исх-фото'!$A$2:$F$4000,6,FALSE),"-")</f>
        <v>-</v>
      </c>
      <c r="AK360" s="9" t="str">
        <f>IFERROR(VLOOKUP(CONCATENATE($A360,AK$1),'Исх-фото'!$A$2:$F$4000,6,FALSE),"-")</f>
        <v>-</v>
      </c>
      <c r="AL360" s="9" t="str">
        <f>IFERROR(VLOOKUP(CONCATENATE($A360,AL$1),'Исх-фото'!$A$2:$F$4000,6,FALSE),"-")</f>
        <v>-</v>
      </c>
      <c r="AM360" s="9" t="str">
        <f>IFERROR(VLOOKUP(CONCATENATE($A360,AM$1),'Исх-фото'!$A$2:$F$4000,6,FALSE),"-")</f>
        <v>-</v>
      </c>
      <c r="AN360" s="9" t="str">
        <f>IFERROR(VLOOKUP(CONCATENATE($A360,AN$1),'Исх-фото'!$A$2:$F$4000,6,FALSE),"-")</f>
        <v>-</v>
      </c>
      <c r="AO360" s="9" t="str">
        <f>IFERROR(VLOOKUP(CONCATENATE($A360,AO$1),'Исх-фото'!$A$2:$F$4000,6,FALSE),"-")</f>
        <v>-</v>
      </c>
      <c r="AP360" s="9" t="str">
        <f>IFERROR(VLOOKUP(CONCATENATE($A360,AP$1),'Исх-фото'!$A$2:$F$4000,6,FALSE),"-")</f>
        <v>-</v>
      </c>
      <c r="AQ360" s="9" t="str">
        <f>IFERROR(VLOOKUP(CONCATENATE($A360,AQ$1),'Исх-фото'!$A$2:$F$4000,6,FALSE),"-")</f>
        <v>-</v>
      </c>
      <c r="AR360" s="9" t="str">
        <f>IFERROR(VLOOKUP(CONCATENATE($A360,AR$1),'Исх-фото'!$A$2:$F$4000,6,FALSE),"-")</f>
        <v>-</v>
      </c>
      <c r="AS360" s="9" t="str">
        <f>IFERROR(VLOOKUP(CONCATENATE($A360,AS$1),'Исх-фото'!$A$2:$F$4000,6,FALSE),"-")</f>
        <v>-</v>
      </c>
      <c r="AT360" s="9" t="str">
        <f>IFERROR(VLOOKUP(CONCATENATE($A360,AT$1),'Исх-фото'!$A$2:$F$4000,6,FALSE),"-")</f>
        <v>-</v>
      </c>
      <c r="AU360" s="9" t="str">
        <f>IFERROR(VLOOKUP(CONCATENATE($A360,AU$1),'Исх-фото'!$A$2:$F$4000,6,FALSE),"-")</f>
        <v>-</v>
      </c>
      <c r="AV360" s="9" t="str">
        <f>IFERROR(VLOOKUP(CONCATENATE($A360,AV$1),'Исх-фото'!$A$2:$F$4000,6,FALSE),"-")</f>
        <v>-</v>
      </c>
      <c r="AW360" s="9" t="str">
        <f>IFERROR(VLOOKUP(CONCATENATE($A360,AW$1),'Исх-фото'!$A$2:$F$4000,6,FALSE),"-")</f>
        <v>-</v>
      </c>
      <c r="AX360" s="9" t="str">
        <f>IFERROR(VLOOKUP(CONCATENATE($A360,AX$1),'Исх-фото'!$A$2:$F$4000,6,FALSE),"-")</f>
        <v>-</v>
      </c>
      <c r="AY360" s="9" t="str">
        <f>IFERROR(VLOOKUP(CONCATENATE($A360,AY$1),'Исх-фото'!$A$2:$F$4000,6,FALSE),"-")</f>
        <v>-</v>
      </c>
      <c r="AZ360" s="9" t="str">
        <f>IFERROR(VLOOKUP(CONCATENATE($A360,AZ$1),'Исх-фото'!$A$2:$F$4000,6,FALSE),"-")</f>
        <v>-</v>
      </c>
      <c r="BA360" s="9" t="str">
        <f>IFERROR(VLOOKUP(CONCATENATE($A360,BA$1),'Исх-фото'!$A$2:$F$4000,6,FALSE),"-")</f>
        <v>-</v>
      </c>
      <c r="BB360" s="9" t="str">
        <f>IFERROR(VLOOKUP(CONCATENATE($A360,BB$1),'Исх-фото'!$A$2:$F$4000,6,FALSE),"-")</f>
        <v>-</v>
      </c>
      <c r="BC360" s="9" t="str">
        <f>IFERROR(VLOOKUP(CONCATENATE($A360,BC$1),'Исх-фото'!$A$2:$F$4000,6,FALSE),"-")</f>
        <v>-</v>
      </c>
      <c r="BD360" s="9" t="str">
        <f>IFERROR(VLOOKUP(CONCATENATE($A360,BD$1),'Исх-фото'!$A$2:$F$4000,6,FALSE),"-")</f>
        <v>-</v>
      </c>
      <c r="BE360" s="9" t="str">
        <f>IFERROR(VLOOKUP(CONCATENATE($A360,BE$1),'Исх-фото'!$A$2:$F$4000,6,FALSE),"-")</f>
        <v>-</v>
      </c>
      <c r="BF360" s="9" t="str">
        <f>IFERROR(VLOOKUP(CONCATENATE($A360,BF$1),'Исх-фото'!$A$2:$F$4000,6,FALSE),"-")</f>
        <v>-</v>
      </c>
      <c r="BG360" s="9" t="str">
        <f>IFERROR(VLOOKUP(CONCATENATE($A360,BG$1),'Исх-фото'!$A$2:$F$4000,6,FALSE),"-")</f>
        <v>-</v>
      </c>
      <c r="BH360" s="9" t="str">
        <f>IFERROR(VLOOKUP(CONCATENATE($A360,BH$1),'Исх-фото'!$A$2:$F$4000,6,FALSE),"-")</f>
        <v>-</v>
      </c>
      <c r="BI360" s="9" t="str">
        <f>IFERROR(VLOOKUP(CONCATENATE($A360,BI$1),'Исх-фото'!$A$2:$F$4000,6,FALSE),"-")</f>
        <v>-</v>
      </c>
      <c r="BJ360" s="37"/>
      <c r="BK360" s="42"/>
      <c r="BR360" s="25"/>
      <c r="BS360" s="25"/>
      <c r="BV360" s="25"/>
      <c r="BW360" s="25"/>
      <c r="BX360" s="25"/>
    </row>
    <row r="361" spans="1:76">
      <c r="A361" s="38">
        <f t="shared" si="44"/>
        <v>162</v>
      </c>
      <c r="B361" s="36">
        <f t="shared" ref="B361:C376" si="46">B164</f>
        <v>0</v>
      </c>
      <c r="C361" s="36">
        <f t="shared" si="46"/>
        <v>0</v>
      </c>
      <c r="D361" s="9" t="str">
        <f>IFERROR(VLOOKUP(CONCATENATE($A361,D$1),'Исх-фото'!$A$2:$F$4000,6,FALSE),"-")</f>
        <v>-</v>
      </c>
      <c r="E361" s="9" t="str">
        <f>IFERROR(VLOOKUP(CONCATENATE($A361,E$1),'Исх-фото'!$A$2:$F$4000,6,FALSE),"-")</f>
        <v>-</v>
      </c>
      <c r="F361" s="9" t="str">
        <f>IFERROR(VLOOKUP(CONCATENATE($A361,F$1),'Исх-фото'!$A$2:$F$4000,6,FALSE),"-")</f>
        <v>-</v>
      </c>
      <c r="G361" s="9" t="str">
        <f>IFERROR(VLOOKUP(CONCATENATE($A361,G$1),'Исх-фото'!$A$2:$F$4000,6,FALSE),"-")</f>
        <v>-</v>
      </c>
      <c r="H361" s="9" t="str">
        <f>IFERROR(VLOOKUP(CONCATENATE($A361,H$1),'Исх-фото'!$A$2:$F$4000,6,FALSE),"-")</f>
        <v>-</v>
      </c>
      <c r="I361" s="9" t="str">
        <f>IFERROR(VLOOKUP(CONCATENATE($A361,I$1),'Исх-фото'!$A$2:$F$4000,6,FALSE),"-")</f>
        <v>-</v>
      </c>
      <c r="J361" s="9" t="str">
        <f>IFERROR(VLOOKUP(CONCATENATE($A361,J$1),'Исх-фото'!$A$2:$F$4000,6,FALSE),"-")</f>
        <v>-</v>
      </c>
      <c r="K361" s="9" t="str">
        <f>IFERROR(VLOOKUP(CONCATENATE($A361,K$1),'Исх-фото'!$A$2:$F$4000,6,FALSE),"-")</f>
        <v>-</v>
      </c>
      <c r="L361" s="9" t="str">
        <f>IFERROR(VLOOKUP(CONCATENATE($A361,L$1),'Исх-фото'!$A$2:$F$4000,6,FALSE),"-")</f>
        <v>-</v>
      </c>
      <c r="M361" s="9" t="str">
        <f>IFERROR(VLOOKUP(CONCATENATE($A361,M$1),'Исх-фото'!$A$2:$F$4000,6,FALSE),"-")</f>
        <v>-</v>
      </c>
      <c r="N361" s="9" t="str">
        <f>IFERROR(VLOOKUP(CONCATENATE($A361,N$1),'Исх-фото'!$A$2:$F$4000,6,FALSE),"-")</f>
        <v>-</v>
      </c>
      <c r="O361" s="9" t="str">
        <f>IFERROR(VLOOKUP(CONCATENATE($A361,O$1),'Исх-фото'!$A$2:$F$4000,6,FALSE),"-")</f>
        <v>-</v>
      </c>
      <c r="P361" s="9" t="str">
        <f>IFERROR(VLOOKUP(CONCATENATE($A361,P$1),'Исх-фото'!$A$2:$F$4000,6,FALSE),"-")</f>
        <v>-</v>
      </c>
      <c r="Q361" s="9" t="str">
        <f>IFERROR(VLOOKUP(CONCATENATE($A361,Q$1),'Исх-фото'!$A$2:$F$4000,6,FALSE),"-")</f>
        <v>-</v>
      </c>
      <c r="R361" s="9" t="str">
        <f>IFERROR(VLOOKUP(CONCATENATE($A361,R$1),'Исх-фото'!$A$2:$F$4000,6,FALSE),"-")</f>
        <v>-</v>
      </c>
      <c r="S361" s="9" t="str">
        <f>IFERROR(VLOOKUP(CONCATENATE($A361,S$1),'Исх-фото'!$A$2:$F$4000,6,FALSE),"-")</f>
        <v>-</v>
      </c>
      <c r="T361" s="9" t="str">
        <f>IFERROR(VLOOKUP(CONCATENATE($A361,T$1),'Исх-фото'!$A$2:$F$4000,6,FALSE),"-")</f>
        <v>-</v>
      </c>
      <c r="U361" s="9" t="str">
        <f>IFERROR(VLOOKUP(CONCATENATE($A361,U$1),'Исх-фото'!$A$2:$F$4000,6,FALSE),"-")</f>
        <v>-</v>
      </c>
      <c r="V361" s="9" t="str">
        <f>IFERROR(VLOOKUP(CONCATENATE($A361,V$1),'Исх-фото'!$A$2:$F$4000,6,FALSE),"-")</f>
        <v>-</v>
      </c>
      <c r="W361" s="9" t="str">
        <f>IFERROR(VLOOKUP(CONCATENATE($A361,W$1),'Исх-фото'!$A$2:$F$4000,6,FALSE),"-")</f>
        <v>-</v>
      </c>
      <c r="X361" s="9" t="str">
        <f>IFERROR(VLOOKUP(CONCATENATE($A361,X$1),'Исх-фото'!$A$2:$F$4000,6,FALSE),"-")</f>
        <v>-</v>
      </c>
      <c r="Y361" s="9" t="str">
        <f>IFERROR(VLOOKUP(CONCATENATE($A361,Y$1),'Исх-фото'!$A$2:$F$4000,6,FALSE),"-")</f>
        <v>-</v>
      </c>
      <c r="Z361" s="9" t="str">
        <f>IFERROR(VLOOKUP(CONCATENATE($A361,Z$1),'Исх-фото'!$A$2:$F$4000,6,FALSE),"-")</f>
        <v>-</v>
      </c>
      <c r="AA361" s="9" t="str">
        <f>IFERROR(VLOOKUP(CONCATENATE($A361,AA$1),'Исх-фото'!$A$2:$F$4000,6,FALSE),"-")</f>
        <v>-</v>
      </c>
      <c r="AB361" s="9" t="str">
        <f>IFERROR(VLOOKUP(CONCATENATE($A361,AB$1),'Исх-фото'!$A$2:$F$4000,6,FALSE),"-")</f>
        <v>-</v>
      </c>
      <c r="AC361" s="9" t="str">
        <f>IFERROR(VLOOKUP(CONCATENATE($A361,AC$1),'Исх-фото'!$A$2:$F$4000,6,FALSE),"-")</f>
        <v>-</v>
      </c>
      <c r="AD361" s="9" t="str">
        <f>IFERROR(VLOOKUP(CONCATENATE($A361,AD$1),'Исх-фото'!$A$2:$F$4000,6,FALSE),"-")</f>
        <v>-</v>
      </c>
      <c r="AE361" s="9" t="str">
        <f>IFERROR(VLOOKUP(CONCATENATE($A361,AE$1),'Исх-фото'!$A$2:$F$4000,6,FALSE),"-")</f>
        <v>-</v>
      </c>
      <c r="AF361" s="9" t="str">
        <f>IFERROR(VLOOKUP(CONCATENATE($A361,AF$1),'Исх-фото'!$A$2:$F$4000,6,FALSE),"-")</f>
        <v>-</v>
      </c>
      <c r="AG361" s="9" t="str">
        <f>IFERROR(VLOOKUP(CONCATENATE($A361,AG$1),'Исх-фото'!$A$2:$F$4000,6,FALSE),"-")</f>
        <v>-</v>
      </c>
      <c r="AH361" s="9" t="str">
        <f>IFERROR(VLOOKUP(CONCATENATE($A361,AH$1),'Исх-фото'!$A$2:$F$4000,6,FALSE),"-")</f>
        <v>-</v>
      </c>
      <c r="AI361" s="9" t="str">
        <f>IFERROR(VLOOKUP(CONCATENATE($A361,AI$1),'Исх-фото'!$A$2:$F$4000,6,FALSE),"-")</f>
        <v>-</v>
      </c>
      <c r="AJ361" s="9" t="str">
        <f>IFERROR(VLOOKUP(CONCATENATE($A361,AJ$1),'Исх-фото'!$A$2:$F$4000,6,FALSE),"-")</f>
        <v>-</v>
      </c>
      <c r="AK361" s="9" t="str">
        <f>IFERROR(VLOOKUP(CONCATENATE($A361,AK$1),'Исх-фото'!$A$2:$F$4000,6,FALSE),"-")</f>
        <v>-</v>
      </c>
      <c r="AL361" s="9" t="str">
        <f>IFERROR(VLOOKUP(CONCATENATE($A361,AL$1),'Исх-фото'!$A$2:$F$4000,6,FALSE),"-")</f>
        <v>-</v>
      </c>
      <c r="AM361" s="9" t="str">
        <f>IFERROR(VLOOKUP(CONCATENATE($A361,AM$1),'Исх-фото'!$A$2:$F$4000,6,FALSE),"-")</f>
        <v>-</v>
      </c>
      <c r="AN361" s="9" t="str">
        <f>IFERROR(VLOOKUP(CONCATENATE($A361,AN$1),'Исх-фото'!$A$2:$F$4000,6,FALSE),"-")</f>
        <v>-</v>
      </c>
      <c r="AO361" s="9" t="str">
        <f>IFERROR(VLOOKUP(CONCATENATE($A361,AO$1),'Исх-фото'!$A$2:$F$4000,6,FALSE),"-")</f>
        <v>-</v>
      </c>
      <c r="AP361" s="9" t="str">
        <f>IFERROR(VLOOKUP(CONCATENATE($A361,AP$1),'Исх-фото'!$A$2:$F$4000,6,FALSE),"-")</f>
        <v>-</v>
      </c>
      <c r="AQ361" s="9" t="str">
        <f>IFERROR(VLOOKUP(CONCATENATE($A361,AQ$1),'Исх-фото'!$A$2:$F$4000,6,FALSE),"-")</f>
        <v>-</v>
      </c>
      <c r="AR361" s="9" t="str">
        <f>IFERROR(VLOOKUP(CONCATENATE($A361,AR$1),'Исх-фото'!$A$2:$F$4000,6,FALSE),"-")</f>
        <v>-</v>
      </c>
      <c r="AS361" s="9" t="str">
        <f>IFERROR(VLOOKUP(CONCATENATE($A361,AS$1),'Исх-фото'!$A$2:$F$4000,6,FALSE),"-")</f>
        <v>-</v>
      </c>
      <c r="AT361" s="9" t="str">
        <f>IFERROR(VLOOKUP(CONCATENATE($A361,AT$1),'Исх-фото'!$A$2:$F$4000,6,FALSE),"-")</f>
        <v>-</v>
      </c>
      <c r="AU361" s="9" t="str">
        <f>IFERROR(VLOOKUP(CONCATENATE($A361,AU$1),'Исх-фото'!$A$2:$F$4000,6,FALSE),"-")</f>
        <v>-</v>
      </c>
      <c r="AV361" s="9" t="str">
        <f>IFERROR(VLOOKUP(CONCATENATE($A361,AV$1),'Исх-фото'!$A$2:$F$4000,6,FALSE),"-")</f>
        <v>-</v>
      </c>
      <c r="AW361" s="9" t="str">
        <f>IFERROR(VLOOKUP(CONCATENATE($A361,AW$1),'Исх-фото'!$A$2:$F$4000,6,FALSE),"-")</f>
        <v>-</v>
      </c>
      <c r="AX361" s="9" t="str">
        <f>IFERROR(VLOOKUP(CONCATENATE($A361,AX$1),'Исх-фото'!$A$2:$F$4000,6,FALSE),"-")</f>
        <v>-</v>
      </c>
      <c r="AY361" s="9" t="str">
        <f>IFERROR(VLOOKUP(CONCATENATE($A361,AY$1),'Исх-фото'!$A$2:$F$4000,6,FALSE),"-")</f>
        <v>-</v>
      </c>
      <c r="AZ361" s="9" t="str">
        <f>IFERROR(VLOOKUP(CONCATENATE($A361,AZ$1),'Исх-фото'!$A$2:$F$4000,6,FALSE),"-")</f>
        <v>-</v>
      </c>
      <c r="BA361" s="9" t="str">
        <f>IFERROR(VLOOKUP(CONCATENATE($A361,BA$1),'Исх-фото'!$A$2:$F$4000,6,FALSE),"-")</f>
        <v>-</v>
      </c>
      <c r="BB361" s="9" t="str">
        <f>IFERROR(VLOOKUP(CONCATENATE($A361,BB$1),'Исх-фото'!$A$2:$F$4000,6,FALSE),"-")</f>
        <v>-</v>
      </c>
      <c r="BC361" s="9" t="str">
        <f>IFERROR(VLOOKUP(CONCATENATE($A361,BC$1),'Исх-фото'!$A$2:$F$4000,6,FALSE),"-")</f>
        <v>-</v>
      </c>
      <c r="BD361" s="9" t="str">
        <f>IFERROR(VLOOKUP(CONCATENATE($A361,BD$1),'Исх-фото'!$A$2:$F$4000,6,FALSE),"-")</f>
        <v>-</v>
      </c>
      <c r="BE361" s="9" t="str">
        <f>IFERROR(VLOOKUP(CONCATENATE($A361,BE$1),'Исх-фото'!$A$2:$F$4000,6,FALSE),"-")</f>
        <v>-</v>
      </c>
      <c r="BF361" s="9" t="str">
        <f>IFERROR(VLOOKUP(CONCATENATE($A361,BF$1),'Исх-фото'!$A$2:$F$4000,6,FALSE),"-")</f>
        <v>-</v>
      </c>
      <c r="BG361" s="9" t="str">
        <f>IFERROR(VLOOKUP(CONCATENATE($A361,BG$1),'Исх-фото'!$A$2:$F$4000,6,FALSE),"-")</f>
        <v>-</v>
      </c>
      <c r="BH361" s="9" t="str">
        <f>IFERROR(VLOOKUP(CONCATENATE($A361,BH$1),'Исх-фото'!$A$2:$F$4000,6,FALSE),"-")</f>
        <v>-</v>
      </c>
      <c r="BI361" s="9" t="str">
        <f>IFERROR(VLOOKUP(CONCATENATE($A361,BI$1),'Исх-фото'!$A$2:$F$4000,6,FALSE),"-")</f>
        <v>-</v>
      </c>
      <c r="BJ361" s="37"/>
      <c r="BK361" s="42"/>
      <c r="BR361" s="25"/>
      <c r="BS361" s="25"/>
      <c r="BV361" s="25"/>
      <c r="BW361" s="25"/>
      <c r="BX361" s="25"/>
    </row>
    <row r="362" spans="1:76">
      <c r="A362" s="38">
        <f t="shared" si="44"/>
        <v>163</v>
      </c>
      <c r="B362" s="36">
        <f t="shared" si="46"/>
        <v>0</v>
      </c>
      <c r="C362" s="36">
        <f t="shared" si="46"/>
        <v>0</v>
      </c>
      <c r="D362" s="9" t="str">
        <f>IFERROR(VLOOKUP(CONCATENATE($A362,D$1),'Исх-фото'!$A$2:$F$4000,6,FALSE),"-")</f>
        <v>-</v>
      </c>
      <c r="E362" s="9" t="str">
        <f>IFERROR(VLOOKUP(CONCATENATE($A362,E$1),'Исх-фото'!$A$2:$F$4000,6,FALSE),"-")</f>
        <v>-</v>
      </c>
      <c r="F362" s="9" t="str">
        <f>IFERROR(VLOOKUP(CONCATENATE($A362,F$1),'Исх-фото'!$A$2:$F$4000,6,FALSE),"-")</f>
        <v>-</v>
      </c>
      <c r="G362" s="9" t="str">
        <f>IFERROR(VLOOKUP(CONCATENATE($A362,G$1),'Исх-фото'!$A$2:$F$4000,6,FALSE),"-")</f>
        <v>-</v>
      </c>
      <c r="H362" s="9" t="str">
        <f>IFERROR(VLOOKUP(CONCATENATE($A362,H$1),'Исх-фото'!$A$2:$F$4000,6,FALSE),"-")</f>
        <v>-</v>
      </c>
      <c r="I362" s="9" t="str">
        <f>IFERROR(VLOOKUP(CONCATENATE($A362,I$1),'Исх-фото'!$A$2:$F$4000,6,FALSE),"-")</f>
        <v>-</v>
      </c>
      <c r="J362" s="9" t="str">
        <f>IFERROR(VLOOKUP(CONCATENATE($A362,J$1),'Исх-фото'!$A$2:$F$4000,6,FALSE),"-")</f>
        <v>-</v>
      </c>
      <c r="K362" s="9" t="str">
        <f>IFERROR(VLOOKUP(CONCATENATE($A362,K$1),'Исх-фото'!$A$2:$F$4000,6,FALSE),"-")</f>
        <v>-</v>
      </c>
      <c r="L362" s="9" t="str">
        <f>IFERROR(VLOOKUP(CONCATENATE($A362,L$1),'Исх-фото'!$A$2:$F$4000,6,FALSE),"-")</f>
        <v>-</v>
      </c>
      <c r="M362" s="9" t="str">
        <f>IFERROR(VLOOKUP(CONCATENATE($A362,M$1),'Исх-фото'!$A$2:$F$4000,6,FALSE),"-")</f>
        <v>-</v>
      </c>
      <c r="N362" s="9" t="str">
        <f>IFERROR(VLOOKUP(CONCATENATE($A362,N$1),'Исх-фото'!$A$2:$F$4000,6,FALSE),"-")</f>
        <v>-</v>
      </c>
      <c r="O362" s="9" t="str">
        <f>IFERROR(VLOOKUP(CONCATENATE($A362,O$1),'Исх-фото'!$A$2:$F$4000,6,FALSE),"-")</f>
        <v>-</v>
      </c>
      <c r="P362" s="9" t="str">
        <f>IFERROR(VLOOKUP(CONCATENATE($A362,P$1),'Исх-фото'!$A$2:$F$4000,6,FALSE),"-")</f>
        <v>-</v>
      </c>
      <c r="Q362" s="9" t="str">
        <f>IFERROR(VLOOKUP(CONCATENATE($A362,Q$1),'Исх-фото'!$A$2:$F$4000,6,FALSE),"-")</f>
        <v>-</v>
      </c>
      <c r="R362" s="9" t="str">
        <f>IFERROR(VLOOKUP(CONCATENATE($A362,R$1),'Исх-фото'!$A$2:$F$4000,6,FALSE),"-")</f>
        <v>-</v>
      </c>
      <c r="S362" s="9" t="str">
        <f>IFERROR(VLOOKUP(CONCATENATE($A362,S$1),'Исх-фото'!$A$2:$F$4000,6,FALSE),"-")</f>
        <v>-</v>
      </c>
      <c r="T362" s="9" t="str">
        <f>IFERROR(VLOOKUP(CONCATENATE($A362,T$1),'Исх-фото'!$A$2:$F$4000,6,FALSE),"-")</f>
        <v>-</v>
      </c>
      <c r="U362" s="9" t="str">
        <f>IFERROR(VLOOKUP(CONCATENATE($A362,U$1),'Исх-фото'!$A$2:$F$4000,6,FALSE),"-")</f>
        <v>-</v>
      </c>
      <c r="V362" s="9" t="str">
        <f>IFERROR(VLOOKUP(CONCATENATE($A362,V$1),'Исх-фото'!$A$2:$F$4000,6,FALSE),"-")</f>
        <v>-</v>
      </c>
      <c r="W362" s="9" t="str">
        <f>IFERROR(VLOOKUP(CONCATENATE($A362,W$1),'Исх-фото'!$A$2:$F$4000,6,FALSE),"-")</f>
        <v>-</v>
      </c>
      <c r="X362" s="9" t="str">
        <f>IFERROR(VLOOKUP(CONCATENATE($A362,X$1),'Исх-фото'!$A$2:$F$4000,6,FALSE),"-")</f>
        <v>-</v>
      </c>
      <c r="Y362" s="9" t="str">
        <f>IFERROR(VLOOKUP(CONCATENATE($A362,Y$1),'Исх-фото'!$A$2:$F$4000,6,FALSE),"-")</f>
        <v>-</v>
      </c>
      <c r="Z362" s="9" t="str">
        <f>IFERROR(VLOOKUP(CONCATENATE($A362,Z$1),'Исх-фото'!$A$2:$F$4000,6,FALSE),"-")</f>
        <v>-</v>
      </c>
      <c r="AA362" s="9" t="str">
        <f>IFERROR(VLOOKUP(CONCATENATE($A362,AA$1),'Исх-фото'!$A$2:$F$4000,6,FALSE),"-")</f>
        <v>-</v>
      </c>
      <c r="AB362" s="9" t="str">
        <f>IFERROR(VLOOKUP(CONCATENATE($A362,AB$1),'Исх-фото'!$A$2:$F$4000,6,FALSE),"-")</f>
        <v>-</v>
      </c>
      <c r="AC362" s="9" t="str">
        <f>IFERROR(VLOOKUP(CONCATENATE($A362,AC$1),'Исх-фото'!$A$2:$F$4000,6,FALSE),"-")</f>
        <v>-</v>
      </c>
      <c r="AD362" s="9" t="str">
        <f>IFERROR(VLOOKUP(CONCATENATE($A362,AD$1),'Исх-фото'!$A$2:$F$4000,6,FALSE),"-")</f>
        <v>-</v>
      </c>
      <c r="AE362" s="9" t="str">
        <f>IFERROR(VLOOKUP(CONCATENATE($A362,AE$1),'Исх-фото'!$A$2:$F$4000,6,FALSE),"-")</f>
        <v>-</v>
      </c>
      <c r="AF362" s="9" t="str">
        <f>IFERROR(VLOOKUP(CONCATENATE($A362,AF$1),'Исх-фото'!$A$2:$F$4000,6,FALSE),"-")</f>
        <v>-</v>
      </c>
      <c r="AG362" s="9" t="str">
        <f>IFERROR(VLOOKUP(CONCATENATE($A362,AG$1),'Исх-фото'!$A$2:$F$4000,6,FALSE),"-")</f>
        <v>-</v>
      </c>
      <c r="AH362" s="9" t="str">
        <f>IFERROR(VLOOKUP(CONCATENATE($A362,AH$1),'Исх-фото'!$A$2:$F$4000,6,FALSE),"-")</f>
        <v>-</v>
      </c>
      <c r="AI362" s="9" t="str">
        <f>IFERROR(VLOOKUP(CONCATENATE($A362,AI$1),'Исх-фото'!$A$2:$F$4000,6,FALSE),"-")</f>
        <v>-</v>
      </c>
      <c r="AJ362" s="9" t="str">
        <f>IFERROR(VLOOKUP(CONCATENATE($A362,AJ$1),'Исх-фото'!$A$2:$F$4000,6,FALSE),"-")</f>
        <v>-</v>
      </c>
      <c r="AK362" s="9" t="str">
        <f>IFERROR(VLOOKUP(CONCATENATE($A362,AK$1),'Исх-фото'!$A$2:$F$4000,6,FALSE),"-")</f>
        <v>-</v>
      </c>
      <c r="AL362" s="9" t="str">
        <f>IFERROR(VLOOKUP(CONCATENATE($A362,AL$1),'Исх-фото'!$A$2:$F$4000,6,FALSE),"-")</f>
        <v>-</v>
      </c>
      <c r="AM362" s="9" t="str">
        <f>IFERROR(VLOOKUP(CONCATENATE($A362,AM$1),'Исх-фото'!$A$2:$F$4000,6,FALSE),"-")</f>
        <v>-</v>
      </c>
      <c r="AN362" s="9" t="str">
        <f>IFERROR(VLOOKUP(CONCATENATE($A362,AN$1),'Исх-фото'!$A$2:$F$4000,6,FALSE),"-")</f>
        <v>-</v>
      </c>
      <c r="AO362" s="9" t="str">
        <f>IFERROR(VLOOKUP(CONCATENATE($A362,AO$1),'Исх-фото'!$A$2:$F$4000,6,FALSE),"-")</f>
        <v>-</v>
      </c>
      <c r="AP362" s="9" t="str">
        <f>IFERROR(VLOOKUP(CONCATENATE($A362,AP$1),'Исх-фото'!$A$2:$F$4000,6,FALSE),"-")</f>
        <v>-</v>
      </c>
      <c r="AQ362" s="9" t="str">
        <f>IFERROR(VLOOKUP(CONCATENATE($A362,AQ$1),'Исх-фото'!$A$2:$F$4000,6,FALSE),"-")</f>
        <v>-</v>
      </c>
      <c r="AR362" s="9" t="str">
        <f>IFERROR(VLOOKUP(CONCATENATE($A362,AR$1),'Исх-фото'!$A$2:$F$4000,6,FALSE),"-")</f>
        <v>-</v>
      </c>
      <c r="AS362" s="9" t="str">
        <f>IFERROR(VLOOKUP(CONCATENATE($A362,AS$1),'Исх-фото'!$A$2:$F$4000,6,FALSE),"-")</f>
        <v>-</v>
      </c>
      <c r="AT362" s="9" t="str">
        <f>IFERROR(VLOOKUP(CONCATENATE($A362,AT$1),'Исх-фото'!$A$2:$F$4000,6,FALSE),"-")</f>
        <v>-</v>
      </c>
      <c r="AU362" s="9" t="str">
        <f>IFERROR(VLOOKUP(CONCATENATE($A362,AU$1),'Исх-фото'!$A$2:$F$4000,6,FALSE),"-")</f>
        <v>-</v>
      </c>
      <c r="AV362" s="9" t="str">
        <f>IFERROR(VLOOKUP(CONCATENATE($A362,AV$1),'Исх-фото'!$A$2:$F$4000,6,FALSE),"-")</f>
        <v>-</v>
      </c>
      <c r="AW362" s="9" t="str">
        <f>IFERROR(VLOOKUP(CONCATENATE($A362,AW$1),'Исх-фото'!$A$2:$F$4000,6,FALSE),"-")</f>
        <v>-</v>
      </c>
      <c r="AX362" s="9" t="str">
        <f>IFERROR(VLOOKUP(CONCATENATE($A362,AX$1),'Исх-фото'!$A$2:$F$4000,6,FALSE),"-")</f>
        <v>-</v>
      </c>
      <c r="AY362" s="9" t="str">
        <f>IFERROR(VLOOKUP(CONCATENATE($A362,AY$1),'Исх-фото'!$A$2:$F$4000,6,FALSE),"-")</f>
        <v>-</v>
      </c>
      <c r="AZ362" s="9" t="str">
        <f>IFERROR(VLOOKUP(CONCATENATE($A362,AZ$1),'Исх-фото'!$A$2:$F$4000,6,FALSE),"-")</f>
        <v>-</v>
      </c>
      <c r="BA362" s="9" t="str">
        <f>IFERROR(VLOOKUP(CONCATENATE($A362,BA$1),'Исх-фото'!$A$2:$F$4000,6,FALSE),"-")</f>
        <v>-</v>
      </c>
      <c r="BB362" s="9" t="str">
        <f>IFERROR(VLOOKUP(CONCATENATE($A362,BB$1),'Исх-фото'!$A$2:$F$4000,6,FALSE),"-")</f>
        <v>-</v>
      </c>
      <c r="BC362" s="9" t="str">
        <f>IFERROR(VLOOKUP(CONCATENATE($A362,BC$1),'Исх-фото'!$A$2:$F$4000,6,FALSE),"-")</f>
        <v>-</v>
      </c>
      <c r="BD362" s="9" t="str">
        <f>IFERROR(VLOOKUP(CONCATENATE($A362,BD$1),'Исх-фото'!$A$2:$F$4000,6,FALSE),"-")</f>
        <v>-</v>
      </c>
      <c r="BE362" s="9" t="str">
        <f>IFERROR(VLOOKUP(CONCATENATE($A362,BE$1),'Исх-фото'!$A$2:$F$4000,6,FALSE),"-")</f>
        <v>-</v>
      </c>
      <c r="BF362" s="9" t="str">
        <f>IFERROR(VLOOKUP(CONCATENATE($A362,BF$1),'Исх-фото'!$A$2:$F$4000,6,FALSE),"-")</f>
        <v>-</v>
      </c>
      <c r="BG362" s="9" t="str">
        <f>IFERROR(VLOOKUP(CONCATENATE($A362,BG$1),'Исх-фото'!$A$2:$F$4000,6,FALSE),"-")</f>
        <v>-</v>
      </c>
      <c r="BH362" s="9" t="str">
        <f>IFERROR(VLOOKUP(CONCATENATE($A362,BH$1),'Исх-фото'!$A$2:$F$4000,6,FALSE),"-")</f>
        <v>-</v>
      </c>
      <c r="BI362" s="9" t="str">
        <f>IFERROR(VLOOKUP(CONCATENATE($A362,BI$1),'Исх-фото'!$A$2:$F$4000,6,FALSE),"-")</f>
        <v>-</v>
      </c>
      <c r="BJ362" s="37"/>
      <c r="BK362" s="42"/>
      <c r="BR362" s="25"/>
      <c r="BS362" s="25"/>
      <c r="BV362" s="25"/>
      <c r="BW362" s="25"/>
      <c r="BX362" s="25"/>
    </row>
    <row r="363" spans="1:76">
      <c r="A363" s="38">
        <f t="shared" si="44"/>
        <v>164</v>
      </c>
      <c r="B363" s="36">
        <f t="shared" si="46"/>
        <v>0</v>
      </c>
      <c r="C363" s="36">
        <f t="shared" si="46"/>
        <v>0</v>
      </c>
      <c r="D363" s="9" t="str">
        <f>IFERROR(VLOOKUP(CONCATENATE($A363,D$1),'Исх-фото'!$A$2:$F$4000,6,FALSE),"-")</f>
        <v>-</v>
      </c>
      <c r="E363" s="9" t="str">
        <f>IFERROR(VLOOKUP(CONCATENATE($A363,E$1),'Исх-фото'!$A$2:$F$4000,6,FALSE),"-")</f>
        <v>-</v>
      </c>
      <c r="F363" s="9" t="str">
        <f>IFERROR(VLOOKUP(CONCATENATE($A363,F$1),'Исх-фото'!$A$2:$F$4000,6,FALSE),"-")</f>
        <v>-</v>
      </c>
      <c r="G363" s="9" t="str">
        <f>IFERROR(VLOOKUP(CONCATENATE($A363,G$1),'Исх-фото'!$A$2:$F$4000,6,FALSE),"-")</f>
        <v>-</v>
      </c>
      <c r="H363" s="9" t="str">
        <f>IFERROR(VLOOKUP(CONCATENATE($A363,H$1),'Исх-фото'!$A$2:$F$4000,6,FALSE),"-")</f>
        <v>-</v>
      </c>
      <c r="I363" s="9" t="str">
        <f>IFERROR(VLOOKUP(CONCATENATE($A363,I$1),'Исх-фото'!$A$2:$F$4000,6,FALSE),"-")</f>
        <v>-</v>
      </c>
      <c r="J363" s="9" t="str">
        <f>IFERROR(VLOOKUP(CONCATENATE($A363,J$1),'Исх-фото'!$A$2:$F$4000,6,FALSE),"-")</f>
        <v>-</v>
      </c>
      <c r="K363" s="9" t="str">
        <f>IFERROR(VLOOKUP(CONCATENATE($A363,K$1),'Исх-фото'!$A$2:$F$4000,6,FALSE),"-")</f>
        <v>-</v>
      </c>
      <c r="L363" s="9" t="str">
        <f>IFERROR(VLOOKUP(CONCATENATE($A363,L$1),'Исх-фото'!$A$2:$F$4000,6,FALSE),"-")</f>
        <v>-</v>
      </c>
      <c r="M363" s="9" t="str">
        <f>IFERROR(VLOOKUP(CONCATENATE($A363,M$1),'Исх-фото'!$A$2:$F$4000,6,FALSE),"-")</f>
        <v>-</v>
      </c>
      <c r="N363" s="9" t="str">
        <f>IFERROR(VLOOKUP(CONCATENATE($A363,N$1),'Исх-фото'!$A$2:$F$4000,6,FALSE),"-")</f>
        <v>-</v>
      </c>
      <c r="O363" s="9" t="str">
        <f>IFERROR(VLOOKUP(CONCATENATE($A363,O$1),'Исх-фото'!$A$2:$F$4000,6,FALSE),"-")</f>
        <v>-</v>
      </c>
      <c r="P363" s="9" t="str">
        <f>IFERROR(VLOOKUP(CONCATENATE($A363,P$1),'Исх-фото'!$A$2:$F$4000,6,FALSE),"-")</f>
        <v>-</v>
      </c>
      <c r="Q363" s="9" t="str">
        <f>IFERROR(VLOOKUP(CONCATENATE($A363,Q$1),'Исх-фото'!$A$2:$F$4000,6,FALSE),"-")</f>
        <v>-</v>
      </c>
      <c r="R363" s="9" t="str">
        <f>IFERROR(VLOOKUP(CONCATENATE($A363,R$1),'Исх-фото'!$A$2:$F$4000,6,FALSE),"-")</f>
        <v>-</v>
      </c>
      <c r="S363" s="9" t="str">
        <f>IFERROR(VLOOKUP(CONCATENATE($A363,S$1),'Исх-фото'!$A$2:$F$4000,6,FALSE),"-")</f>
        <v>-</v>
      </c>
      <c r="T363" s="9" t="str">
        <f>IFERROR(VLOOKUP(CONCATENATE($A363,T$1),'Исх-фото'!$A$2:$F$4000,6,FALSE),"-")</f>
        <v>-</v>
      </c>
      <c r="U363" s="9" t="str">
        <f>IFERROR(VLOOKUP(CONCATENATE($A363,U$1),'Исх-фото'!$A$2:$F$4000,6,FALSE),"-")</f>
        <v>-</v>
      </c>
      <c r="V363" s="9" t="str">
        <f>IFERROR(VLOOKUP(CONCATENATE($A363,V$1),'Исх-фото'!$A$2:$F$4000,6,FALSE),"-")</f>
        <v>-</v>
      </c>
      <c r="W363" s="9" t="str">
        <f>IFERROR(VLOOKUP(CONCATENATE($A363,W$1),'Исх-фото'!$A$2:$F$4000,6,FALSE),"-")</f>
        <v>-</v>
      </c>
      <c r="X363" s="9" t="str">
        <f>IFERROR(VLOOKUP(CONCATENATE($A363,X$1),'Исх-фото'!$A$2:$F$4000,6,FALSE),"-")</f>
        <v>-</v>
      </c>
      <c r="Y363" s="9" t="str">
        <f>IFERROR(VLOOKUP(CONCATENATE($A363,Y$1),'Исх-фото'!$A$2:$F$4000,6,FALSE),"-")</f>
        <v>-</v>
      </c>
      <c r="Z363" s="9" t="str">
        <f>IFERROR(VLOOKUP(CONCATENATE($A363,Z$1),'Исх-фото'!$A$2:$F$4000,6,FALSE),"-")</f>
        <v>-</v>
      </c>
      <c r="AA363" s="9" t="str">
        <f>IFERROR(VLOOKUP(CONCATENATE($A363,AA$1),'Исх-фото'!$A$2:$F$4000,6,FALSE),"-")</f>
        <v>-</v>
      </c>
      <c r="AB363" s="9" t="str">
        <f>IFERROR(VLOOKUP(CONCATENATE($A363,AB$1),'Исх-фото'!$A$2:$F$4000,6,FALSE),"-")</f>
        <v>-</v>
      </c>
      <c r="AC363" s="9" t="str">
        <f>IFERROR(VLOOKUP(CONCATENATE($A363,AC$1),'Исх-фото'!$A$2:$F$4000,6,FALSE),"-")</f>
        <v>-</v>
      </c>
      <c r="AD363" s="9" t="str">
        <f>IFERROR(VLOOKUP(CONCATENATE($A363,AD$1),'Исх-фото'!$A$2:$F$4000,6,FALSE),"-")</f>
        <v>-</v>
      </c>
      <c r="AE363" s="9" t="str">
        <f>IFERROR(VLOOKUP(CONCATENATE($A363,AE$1),'Исх-фото'!$A$2:$F$4000,6,FALSE),"-")</f>
        <v>-</v>
      </c>
      <c r="AF363" s="9" t="str">
        <f>IFERROR(VLOOKUP(CONCATENATE($A363,AF$1),'Исх-фото'!$A$2:$F$4000,6,FALSE),"-")</f>
        <v>-</v>
      </c>
      <c r="AG363" s="9" t="str">
        <f>IFERROR(VLOOKUP(CONCATENATE($A363,AG$1),'Исх-фото'!$A$2:$F$4000,6,FALSE),"-")</f>
        <v>-</v>
      </c>
      <c r="AH363" s="9" t="str">
        <f>IFERROR(VLOOKUP(CONCATENATE($A363,AH$1),'Исх-фото'!$A$2:$F$4000,6,FALSE),"-")</f>
        <v>-</v>
      </c>
      <c r="AI363" s="9" t="str">
        <f>IFERROR(VLOOKUP(CONCATENATE($A363,AI$1),'Исх-фото'!$A$2:$F$4000,6,FALSE),"-")</f>
        <v>-</v>
      </c>
      <c r="AJ363" s="9" t="str">
        <f>IFERROR(VLOOKUP(CONCATENATE($A363,AJ$1),'Исх-фото'!$A$2:$F$4000,6,FALSE),"-")</f>
        <v>-</v>
      </c>
      <c r="AK363" s="9" t="str">
        <f>IFERROR(VLOOKUP(CONCATENATE($A363,AK$1),'Исх-фото'!$A$2:$F$4000,6,FALSE),"-")</f>
        <v>-</v>
      </c>
      <c r="AL363" s="9" t="str">
        <f>IFERROR(VLOOKUP(CONCATENATE($A363,AL$1),'Исх-фото'!$A$2:$F$4000,6,FALSE),"-")</f>
        <v>-</v>
      </c>
      <c r="AM363" s="9" t="str">
        <f>IFERROR(VLOOKUP(CONCATENATE($A363,AM$1),'Исх-фото'!$A$2:$F$4000,6,FALSE),"-")</f>
        <v>-</v>
      </c>
      <c r="AN363" s="9" t="str">
        <f>IFERROR(VLOOKUP(CONCATENATE($A363,AN$1),'Исх-фото'!$A$2:$F$4000,6,FALSE),"-")</f>
        <v>-</v>
      </c>
      <c r="AO363" s="9" t="str">
        <f>IFERROR(VLOOKUP(CONCATENATE($A363,AO$1),'Исх-фото'!$A$2:$F$4000,6,FALSE),"-")</f>
        <v>-</v>
      </c>
      <c r="AP363" s="9" t="str">
        <f>IFERROR(VLOOKUP(CONCATENATE($A363,AP$1),'Исх-фото'!$A$2:$F$4000,6,FALSE),"-")</f>
        <v>-</v>
      </c>
      <c r="AQ363" s="9" t="str">
        <f>IFERROR(VLOOKUP(CONCATENATE($A363,AQ$1),'Исх-фото'!$A$2:$F$4000,6,FALSE),"-")</f>
        <v>-</v>
      </c>
      <c r="AR363" s="9" t="str">
        <f>IFERROR(VLOOKUP(CONCATENATE($A363,AR$1),'Исх-фото'!$A$2:$F$4000,6,FALSE),"-")</f>
        <v>-</v>
      </c>
      <c r="AS363" s="9" t="str">
        <f>IFERROR(VLOOKUP(CONCATENATE($A363,AS$1),'Исх-фото'!$A$2:$F$4000,6,FALSE),"-")</f>
        <v>-</v>
      </c>
      <c r="AT363" s="9" t="str">
        <f>IFERROR(VLOOKUP(CONCATENATE($A363,AT$1),'Исх-фото'!$A$2:$F$4000,6,FALSE),"-")</f>
        <v>-</v>
      </c>
      <c r="AU363" s="9" t="str">
        <f>IFERROR(VLOOKUP(CONCATENATE($A363,AU$1),'Исх-фото'!$A$2:$F$4000,6,FALSE),"-")</f>
        <v>-</v>
      </c>
      <c r="AV363" s="9" t="str">
        <f>IFERROR(VLOOKUP(CONCATENATE($A363,AV$1),'Исх-фото'!$A$2:$F$4000,6,FALSE),"-")</f>
        <v>-</v>
      </c>
      <c r="AW363" s="9" t="str">
        <f>IFERROR(VLOOKUP(CONCATENATE($A363,AW$1),'Исх-фото'!$A$2:$F$4000,6,FALSE),"-")</f>
        <v>-</v>
      </c>
      <c r="AX363" s="9" t="str">
        <f>IFERROR(VLOOKUP(CONCATENATE($A363,AX$1),'Исх-фото'!$A$2:$F$4000,6,FALSE),"-")</f>
        <v>-</v>
      </c>
      <c r="AY363" s="9" t="str">
        <f>IFERROR(VLOOKUP(CONCATENATE($A363,AY$1),'Исх-фото'!$A$2:$F$4000,6,FALSE),"-")</f>
        <v>-</v>
      </c>
      <c r="AZ363" s="9" t="str">
        <f>IFERROR(VLOOKUP(CONCATENATE($A363,AZ$1),'Исх-фото'!$A$2:$F$4000,6,FALSE),"-")</f>
        <v>-</v>
      </c>
      <c r="BA363" s="9" t="str">
        <f>IFERROR(VLOOKUP(CONCATENATE($A363,BA$1),'Исх-фото'!$A$2:$F$4000,6,FALSE),"-")</f>
        <v>-</v>
      </c>
      <c r="BB363" s="9" t="str">
        <f>IFERROR(VLOOKUP(CONCATENATE($A363,BB$1),'Исх-фото'!$A$2:$F$4000,6,FALSE),"-")</f>
        <v>-</v>
      </c>
      <c r="BC363" s="9" t="str">
        <f>IFERROR(VLOOKUP(CONCATENATE($A363,BC$1),'Исх-фото'!$A$2:$F$4000,6,FALSE),"-")</f>
        <v>-</v>
      </c>
      <c r="BD363" s="9" t="str">
        <f>IFERROR(VLOOKUP(CONCATENATE($A363,BD$1),'Исх-фото'!$A$2:$F$4000,6,FALSE),"-")</f>
        <v>-</v>
      </c>
      <c r="BE363" s="9" t="str">
        <f>IFERROR(VLOOKUP(CONCATENATE($A363,BE$1),'Исх-фото'!$A$2:$F$4000,6,FALSE),"-")</f>
        <v>-</v>
      </c>
      <c r="BF363" s="9" t="str">
        <f>IFERROR(VLOOKUP(CONCATENATE($A363,BF$1),'Исх-фото'!$A$2:$F$4000,6,FALSE),"-")</f>
        <v>-</v>
      </c>
      <c r="BG363" s="9" t="str">
        <f>IFERROR(VLOOKUP(CONCATENATE($A363,BG$1),'Исх-фото'!$A$2:$F$4000,6,FALSE),"-")</f>
        <v>-</v>
      </c>
      <c r="BH363" s="9" t="str">
        <f>IFERROR(VLOOKUP(CONCATENATE($A363,BH$1),'Исх-фото'!$A$2:$F$4000,6,FALSE),"-")</f>
        <v>-</v>
      </c>
      <c r="BI363" s="9" t="str">
        <f>IFERROR(VLOOKUP(CONCATENATE($A363,BI$1),'Исх-фото'!$A$2:$F$4000,6,FALSE),"-")</f>
        <v>-</v>
      </c>
      <c r="BJ363" s="37"/>
      <c r="BK363" s="42"/>
      <c r="BR363" s="25"/>
      <c r="BS363" s="25"/>
      <c r="BV363" s="25"/>
      <c r="BW363" s="25"/>
      <c r="BX363" s="25"/>
    </row>
    <row r="364" spans="1:76">
      <c r="A364" s="38">
        <f t="shared" si="44"/>
        <v>165</v>
      </c>
      <c r="B364" s="36">
        <f t="shared" si="46"/>
        <v>0</v>
      </c>
      <c r="C364" s="36">
        <f t="shared" si="46"/>
        <v>0</v>
      </c>
      <c r="D364" s="9" t="str">
        <f>IFERROR(VLOOKUP(CONCATENATE($A364,D$1),'Исх-фото'!$A$2:$F$4000,6,FALSE),"-")</f>
        <v>-</v>
      </c>
      <c r="E364" s="9" t="str">
        <f>IFERROR(VLOOKUP(CONCATENATE($A364,E$1),'Исх-фото'!$A$2:$F$4000,6,FALSE),"-")</f>
        <v>-</v>
      </c>
      <c r="F364" s="9" t="str">
        <f>IFERROR(VLOOKUP(CONCATENATE($A364,F$1),'Исх-фото'!$A$2:$F$4000,6,FALSE),"-")</f>
        <v>-</v>
      </c>
      <c r="G364" s="9" t="str">
        <f>IFERROR(VLOOKUP(CONCATENATE($A364,G$1),'Исх-фото'!$A$2:$F$4000,6,FALSE),"-")</f>
        <v>-</v>
      </c>
      <c r="H364" s="9" t="str">
        <f>IFERROR(VLOOKUP(CONCATENATE($A364,H$1),'Исх-фото'!$A$2:$F$4000,6,FALSE),"-")</f>
        <v>-</v>
      </c>
      <c r="I364" s="9" t="str">
        <f>IFERROR(VLOOKUP(CONCATENATE($A364,I$1),'Исх-фото'!$A$2:$F$4000,6,FALSE),"-")</f>
        <v>-</v>
      </c>
      <c r="J364" s="9" t="str">
        <f>IFERROR(VLOOKUP(CONCATENATE($A364,J$1),'Исх-фото'!$A$2:$F$4000,6,FALSE),"-")</f>
        <v>-</v>
      </c>
      <c r="K364" s="9" t="str">
        <f>IFERROR(VLOOKUP(CONCATENATE($A364,K$1),'Исх-фото'!$A$2:$F$4000,6,FALSE),"-")</f>
        <v>-</v>
      </c>
      <c r="L364" s="9" t="str">
        <f>IFERROR(VLOOKUP(CONCATENATE($A364,L$1),'Исх-фото'!$A$2:$F$4000,6,FALSE),"-")</f>
        <v>-</v>
      </c>
      <c r="M364" s="9" t="str">
        <f>IFERROR(VLOOKUP(CONCATENATE($A364,M$1),'Исх-фото'!$A$2:$F$4000,6,FALSE),"-")</f>
        <v>-</v>
      </c>
      <c r="N364" s="9" t="str">
        <f>IFERROR(VLOOKUP(CONCATENATE($A364,N$1),'Исх-фото'!$A$2:$F$4000,6,FALSE),"-")</f>
        <v>-</v>
      </c>
      <c r="O364" s="9" t="str">
        <f>IFERROR(VLOOKUP(CONCATENATE($A364,O$1),'Исх-фото'!$A$2:$F$4000,6,FALSE),"-")</f>
        <v>-</v>
      </c>
      <c r="P364" s="9" t="str">
        <f>IFERROR(VLOOKUP(CONCATENATE($A364,P$1),'Исх-фото'!$A$2:$F$4000,6,FALSE),"-")</f>
        <v>-</v>
      </c>
      <c r="Q364" s="9" t="str">
        <f>IFERROR(VLOOKUP(CONCATENATE($A364,Q$1),'Исх-фото'!$A$2:$F$4000,6,FALSE),"-")</f>
        <v>-</v>
      </c>
      <c r="R364" s="9" t="str">
        <f>IFERROR(VLOOKUP(CONCATENATE($A364,R$1),'Исх-фото'!$A$2:$F$4000,6,FALSE),"-")</f>
        <v>-</v>
      </c>
      <c r="S364" s="9" t="str">
        <f>IFERROR(VLOOKUP(CONCATENATE($A364,S$1),'Исх-фото'!$A$2:$F$4000,6,FALSE),"-")</f>
        <v>-</v>
      </c>
      <c r="T364" s="9" t="str">
        <f>IFERROR(VLOOKUP(CONCATENATE($A364,T$1),'Исх-фото'!$A$2:$F$4000,6,FALSE),"-")</f>
        <v>-</v>
      </c>
      <c r="U364" s="9" t="str">
        <f>IFERROR(VLOOKUP(CONCATENATE($A364,U$1),'Исх-фото'!$A$2:$F$4000,6,FALSE),"-")</f>
        <v>-</v>
      </c>
      <c r="V364" s="9" t="str">
        <f>IFERROR(VLOOKUP(CONCATENATE($A364,V$1),'Исх-фото'!$A$2:$F$4000,6,FALSE),"-")</f>
        <v>-</v>
      </c>
      <c r="W364" s="9" t="str">
        <f>IFERROR(VLOOKUP(CONCATENATE($A364,W$1),'Исх-фото'!$A$2:$F$4000,6,FALSE),"-")</f>
        <v>-</v>
      </c>
      <c r="X364" s="9" t="str">
        <f>IFERROR(VLOOKUP(CONCATENATE($A364,X$1),'Исх-фото'!$A$2:$F$4000,6,FALSE),"-")</f>
        <v>-</v>
      </c>
      <c r="Y364" s="9" t="str">
        <f>IFERROR(VLOOKUP(CONCATENATE($A364,Y$1),'Исх-фото'!$A$2:$F$4000,6,FALSE),"-")</f>
        <v>-</v>
      </c>
      <c r="Z364" s="9" t="str">
        <f>IFERROR(VLOOKUP(CONCATENATE($A364,Z$1),'Исх-фото'!$A$2:$F$4000,6,FALSE),"-")</f>
        <v>-</v>
      </c>
      <c r="AA364" s="9" t="str">
        <f>IFERROR(VLOOKUP(CONCATENATE($A364,AA$1),'Исх-фото'!$A$2:$F$4000,6,FALSE),"-")</f>
        <v>-</v>
      </c>
      <c r="AB364" s="9" t="str">
        <f>IFERROR(VLOOKUP(CONCATENATE($A364,AB$1),'Исх-фото'!$A$2:$F$4000,6,FALSE),"-")</f>
        <v>-</v>
      </c>
      <c r="AC364" s="9" t="str">
        <f>IFERROR(VLOOKUP(CONCATENATE($A364,AC$1),'Исх-фото'!$A$2:$F$4000,6,FALSE),"-")</f>
        <v>-</v>
      </c>
      <c r="AD364" s="9" t="str">
        <f>IFERROR(VLOOKUP(CONCATENATE($A364,AD$1),'Исх-фото'!$A$2:$F$4000,6,FALSE),"-")</f>
        <v>-</v>
      </c>
      <c r="AE364" s="9" t="str">
        <f>IFERROR(VLOOKUP(CONCATENATE($A364,AE$1),'Исх-фото'!$A$2:$F$4000,6,FALSE),"-")</f>
        <v>-</v>
      </c>
      <c r="AF364" s="9" t="str">
        <f>IFERROR(VLOOKUP(CONCATENATE($A364,AF$1),'Исх-фото'!$A$2:$F$4000,6,FALSE),"-")</f>
        <v>-</v>
      </c>
      <c r="AG364" s="9" t="str">
        <f>IFERROR(VLOOKUP(CONCATENATE($A364,AG$1),'Исх-фото'!$A$2:$F$4000,6,FALSE),"-")</f>
        <v>-</v>
      </c>
      <c r="AH364" s="9" t="str">
        <f>IFERROR(VLOOKUP(CONCATENATE($A364,AH$1),'Исх-фото'!$A$2:$F$4000,6,FALSE),"-")</f>
        <v>-</v>
      </c>
      <c r="AI364" s="9" t="str">
        <f>IFERROR(VLOOKUP(CONCATENATE($A364,AI$1),'Исх-фото'!$A$2:$F$4000,6,FALSE),"-")</f>
        <v>-</v>
      </c>
      <c r="AJ364" s="9" t="str">
        <f>IFERROR(VLOOKUP(CONCATENATE($A364,AJ$1),'Исх-фото'!$A$2:$F$4000,6,FALSE),"-")</f>
        <v>-</v>
      </c>
      <c r="AK364" s="9" t="str">
        <f>IFERROR(VLOOKUP(CONCATENATE($A364,AK$1),'Исх-фото'!$A$2:$F$4000,6,FALSE),"-")</f>
        <v>-</v>
      </c>
      <c r="AL364" s="9" t="str">
        <f>IFERROR(VLOOKUP(CONCATENATE($A364,AL$1),'Исх-фото'!$A$2:$F$4000,6,FALSE),"-")</f>
        <v>-</v>
      </c>
      <c r="AM364" s="9" t="str">
        <f>IFERROR(VLOOKUP(CONCATENATE($A364,AM$1),'Исх-фото'!$A$2:$F$4000,6,FALSE),"-")</f>
        <v>-</v>
      </c>
      <c r="AN364" s="9" t="str">
        <f>IFERROR(VLOOKUP(CONCATENATE($A364,AN$1),'Исх-фото'!$A$2:$F$4000,6,FALSE),"-")</f>
        <v>-</v>
      </c>
      <c r="AO364" s="9" t="str">
        <f>IFERROR(VLOOKUP(CONCATENATE($A364,AO$1),'Исх-фото'!$A$2:$F$4000,6,FALSE),"-")</f>
        <v>-</v>
      </c>
      <c r="AP364" s="9" t="str">
        <f>IFERROR(VLOOKUP(CONCATENATE($A364,AP$1),'Исх-фото'!$A$2:$F$4000,6,FALSE),"-")</f>
        <v>-</v>
      </c>
      <c r="AQ364" s="9" t="str">
        <f>IFERROR(VLOOKUP(CONCATENATE($A364,AQ$1),'Исх-фото'!$A$2:$F$4000,6,FALSE),"-")</f>
        <v>-</v>
      </c>
      <c r="AR364" s="9" t="str">
        <f>IFERROR(VLOOKUP(CONCATENATE($A364,AR$1),'Исх-фото'!$A$2:$F$4000,6,FALSE),"-")</f>
        <v>-</v>
      </c>
      <c r="AS364" s="9" t="str">
        <f>IFERROR(VLOOKUP(CONCATENATE($A364,AS$1),'Исх-фото'!$A$2:$F$4000,6,FALSE),"-")</f>
        <v>-</v>
      </c>
      <c r="AT364" s="9" t="str">
        <f>IFERROR(VLOOKUP(CONCATENATE($A364,AT$1),'Исх-фото'!$A$2:$F$4000,6,FALSE),"-")</f>
        <v>-</v>
      </c>
      <c r="AU364" s="9" t="str">
        <f>IFERROR(VLOOKUP(CONCATENATE($A364,AU$1),'Исх-фото'!$A$2:$F$4000,6,FALSE),"-")</f>
        <v>-</v>
      </c>
      <c r="AV364" s="9" t="str">
        <f>IFERROR(VLOOKUP(CONCATENATE($A364,AV$1),'Исх-фото'!$A$2:$F$4000,6,FALSE),"-")</f>
        <v>-</v>
      </c>
      <c r="AW364" s="9" t="str">
        <f>IFERROR(VLOOKUP(CONCATENATE($A364,AW$1),'Исх-фото'!$A$2:$F$4000,6,FALSE),"-")</f>
        <v>-</v>
      </c>
      <c r="AX364" s="9" t="str">
        <f>IFERROR(VLOOKUP(CONCATENATE($A364,AX$1),'Исх-фото'!$A$2:$F$4000,6,FALSE),"-")</f>
        <v>-</v>
      </c>
      <c r="AY364" s="9" t="str">
        <f>IFERROR(VLOOKUP(CONCATENATE($A364,AY$1),'Исх-фото'!$A$2:$F$4000,6,FALSE),"-")</f>
        <v>-</v>
      </c>
      <c r="AZ364" s="9" t="str">
        <f>IFERROR(VLOOKUP(CONCATENATE($A364,AZ$1),'Исх-фото'!$A$2:$F$4000,6,FALSE),"-")</f>
        <v>-</v>
      </c>
      <c r="BA364" s="9" t="str">
        <f>IFERROR(VLOOKUP(CONCATENATE($A364,BA$1),'Исх-фото'!$A$2:$F$4000,6,FALSE),"-")</f>
        <v>-</v>
      </c>
      <c r="BB364" s="9" t="str">
        <f>IFERROR(VLOOKUP(CONCATENATE($A364,BB$1),'Исх-фото'!$A$2:$F$4000,6,FALSE),"-")</f>
        <v>-</v>
      </c>
      <c r="BC364" s="9" t="str">
        <f>IFERROR(VLOOKUP(CONCATENATE($A364,BC$1),'Исх-фото'!$A$2:$F$4000,6,FALSE),"-")</f>
        <v>-</v>
      </c>
      <c r="BD364" s="9" t="str">
        <f>IFERROR(VLOOKUP(CONCATENATE($A364,BD$1),'Исх-фото'!$A$2:$F$4000,6,FALSE),"-")</f>
        <v>-</v>
      </c>
      <c r="BE364" s="9" t="str">
        <f>IFERROR(VLOOKUP(CONCATENATE($A364,BE$1),'Исх-фото'!$A$2:$F$4000,6,FALSE),"-")</f>
        <v>-</v>
      </c>
      <c r="BF364" s="9" t="str">
        <f>IFERROR(VLOOKUP(CONCATENATE($A364,BF$1),'Исх-фото'!$A$2:$F$4000,6,FALSE),"-")</f>
        <v>-</v>
      </c>
      <c r="BG364" s="9" t="str">
        <f>IFERROR(VLOOKUP(CONCATENATE($A364,BG$1),'Исх-фото'!$A$2:$F$4000,6,FALSE),"-")</f>
        <v>-</v>
      </c>
      <c r="BH364" s="9" t="str">
        <f>IFERROR(VLOOKUP(CONCATENATE($A364,BH$1),'Исх-фото'!$A$2:$F$4000,6,FALSE),"-")</f>
        <v>-</v>
      </c>
      <c r="BI364" s="9" t="str">
        <f>IFERROR(VLOOKUP(CONCATENATE($A364,BI$1),'Исх-фото'!$A$2:$F$4000,6,FALSE),"-")</f>
        <v>-</v>
      </c>
      <c r="BJ364" s="37"/>
      <c r="BK364" s="42"/>
      <c r="BR364" s="25"/>
      <c r="BS364" s="25"/>
      <c r="BV364" s="25"/>
      <c r="BW364" s="25"/>
      <c r="BX364" s="25"/>
    </row>
    <row r="365" spans="1:76">
      <c r="A365" s="38">
        <f t="shared" si="44"/>
        <v>166</v>
      </c>
      <c r="B365" s="36">
        <f t="shared" si="46"/>
        <v>0</v>
      </c>
      <c r="C365" s="36">
        <f t="shared" si="46"/>
        <v>0</v>
      </c>
      <c r="D365" s="9" t="str">
        <f>IFERROR(VLOOKUP(CONCATENATE($A365,D$1),'Исх-фото'!$A$2:$F$4000,6,FALSE),"-")</f>
        <v>-</v>
      </c>
      <c r="E365" s="9" t="str">
        <f>IFERROR(VLOOKUP(CONCATENATE($A365,E$1),'Исх-фото'!$A$2:$F$4000,6,FALSE),"-")</f>
        <v>-</v>
      </c>
      <c r="F365" s="9" t="str">
        <f>IFERROR(VLOOKUP(CONCATENATE($A365,F$1),'Исх-фото'!$A$2:$F$4000,6,FALSE),"-")</f>
        <v>-</v>
      </c>
      <c r="G365" s="9" t="str">
        <f>IFERROR(VLOOKUP(CONCATENATE($A365,G$1),'Исх-фото'!$A$2:$F$4000,6,FALSE),"-")</f>
        <v>-</v>
      </c>
      <c r="H365" s="9" t="str">
        <f>IFERROR(VLOOKUP(CONCATENATE($A365,H$1),'Исх-фото'!$A$2:$F$4000,6,FALSE),"-")</f>
        <v>-</v>
      </c>
      <c r="I365" s="9" t="str">
        <f>IFERROR(VLOOKUP(CONCATENATE($A365,I$1),'Исх-фото'!$A$2:$F$4000,6,FALSE),"-")</f>
        <v>-</v>
      </c>
      <c r="J365" s="9" t="str">
        <f>IFERROR(VLOOKUP(CONCATENATE($A365,J$1),'Исх-фото'!$A$2:$F$4000,6,FALSE),"-")</f>
        <v>-</v>
      </c>
      <c r="K365" s="9" t="str">
        <f>IFERROR(VLOOKUP(CONCATENATE($A365,K$1),'Исх-фото'!$A$2:$F$4000,6,FALSE),"-")</f>
        <v>-</v>
      </c>
      <c r="L365" s="9" t="str">
        <f>IFERROR(VLOOKUP(CONCATENATE($A365,L$1),'Исх-фото'!$A$2:$F$4000,6,FALSE),"-")</f>
        <v>-</v>
      </c>
      <c r="M365" s="9" t="str">
        <f>IFERROR(VLOOKUP(CONCATENATE($A365,M$1),'Исх-фото'!$A$2:$F$4000,6,FALSE),"-")</f>
        <v>-</v>
      </c>
      <c r="N365" s="9" t="str">
        <f>IFERROR(VLOOKUP(CONCATENATE($A365,N$1),'Исх-фото'!$A$2:$F$4000,6,FALSE),"-")</f>
        <v>-</v>
      </c>
      <c r="O365" s="9" t="str">
        <f>IFERROR(VLOOKUP(CONCATENATE($A365,O$1),'Исх-фото'!$A$2:$F$4000,6,FALSE),"-")</f>
        <v>-</v>
      </c>
      <c r="P365" s="9" t="str">
        <f>IFERROR(VLOOKUP(CONCATENATE($A365,P$1),'Исх-фото'!$A$2:$F$4000,6,FALSE),"-")</f>
        <v>-</v>
      </c>
      <c r="Q365" s="9" t="str">
        <f>IFERROR(VLOOKUP(CONCATENATE($A365,Q$1),'Исх-фото'!$A$2:$F$4000,6,FALSE),"-")</f>
        <v>-</v>
      </c>
      <c r="R365" s="9" t="str">
        <f>IFERROR(VLOOKUP(CONCATENATE($A365,R$1),'Исх-фото'!$A$2:$F$4000,6,FALSE),"-")</f>
        <v>-</v>
      </c>
      <c r="S365" s="9" t="str">
        <f>IFERROR(VLOOKUP(CONCATENATE($A365,S$1),'Исх-фото'!$A$2:$F$4000,6,FALSE),"-")</f>
        <v>-</v>
      </c>
      <c r="T365" s="9" t="str">
        <f>IFERROR(VLOOKUP(CONCATENATE($A365,T$1),'Исх-фото'!$A$2:$F$4000,6,FALSE),"-")</f>
        <v>-</v>
      </c>
      <c r="U365" s="9" t="str">
        <f>IFERROR(VLOOKUP(CONCATENATE($A365,U$1),'Исх-фото'!$A$2:$F$4000,6,FALSE),"-")</f>
        <v>-</v>
      </c>
      <c r="V365" s="9" t="str">
        <f>IFERROR(VLOOKUP(CONCATENATE($A365,V$1),'Исх-фото'!$A$2:$F$4000,6,FALSE),"-")</f>
        <v>-</v>
      </c>
      <c r="W365" s="9" t="str">
        <f>IFERROR(VLOOKUP(CONCATENATE($A365,W$1),'Исх-фото'!$A$2:$F$4000,6,FALSE),"-")</f>
        <v>-</v>
      </c>
      <c r="X365" s="9" t="str">
        <f>IFERROR(VLOOKUP(CONCATENATE($A365,X$1),'Исх-фото'!$A$2:$F$4000,6,FALSE),"-")</f>
        <v>-</v>
      </c>
      <c r="Y365" s="9" t="str">
        <f>IFERROR(VLOOKUP(CONCATENATE($A365,Y$1),'Исх-фото'!$A$2:$F$4000,6,FALSE),"-")</f>
        <v>-</v>
      </c>
      <c r="Z365" s="9" t="str">
        <f>IFERROR(VLOOKUP(CONCATENATE($A365,Z$1),'Исх-фото'!$A$2:$F$4000,6,FALSE),"-")</f>
        <v>-</v>
      </c>
      <c r="AA365" s="9" t="str">
        <f>IFERROR(VLOOKUP(CONCATENATE($A365,AA$1),'Исх-фото'!$A$2:$F$4000,6,FALSE),"-")</f>
        <v>-</v>
      </c>
      <c r="AB365" s="9" t="str">
        <f>IFERROR(VLOOKUP(CONCATENATE($A365,AB$1),'Исх-фото'!$A$2:$F$4000,6,FALSE),"-")</f>
        <v>-</v>
      </c>
      <c r="AC365" s="9" t="str">
        <f>IFERROR(VLOOKUP(CONCATENATE($A365,AC$1),'Исх-фото'!$A$2:$F$4000,6,FALSE),"-")</f>
        <v>-</v>
      </c>
      <c r="AD365" s="9" t="str">
        <f>IFERROR(VLOOKUP(CONCATENATE($A365,AD$1),'Исх-фото'!$A$2:$F$4000,6,FALSE),"-")</f>
        <v>-</v>
      </c>
      <c r="AE365" s="9" t="str">
        <f>IFERROR(VLOOKUP(CONCATENATE($A365,AE$1),'Исх-фото'!$A$2:$F$4000,6,FALSE),"-")</f>
        <v>-</v>
      </c>
      <c r="AF365" s="9" t="str">
        <f>IFERROR(VLOOKUP(CONCATENATE($A365,AF$1),'Исх-фото'!$A$2:$F$4000,6,FALSE),"-")</f>
        <v>-</v>
      </c>
      <c r="AG365" s="9" t="str">
        <f>IFERROR(VLOOKUP(CONCATENATE($A365,AG$1),'Исх-фото'!$A$2:$F$4000,6,FALSE),"-")</f>
        <v>-</v>
      </c>
      <c r="AH365" s="9" t="str">
        <f>IFERROR(VLOOKUP(CONCATENATE($A365,AH$1),'Исх-фото'!$A$2:$F$4000,6,FALSE),"-")</f>
        <v>-</v>
      </c>
      <c r="AI365" s="9" t="str">
        <f>IFERROR(VLOOKUP(CONCATENATE($A365,AI$1),'Исх-фото'!$A$2:$F$4000,6,FALSE),"-")</f>
        <v>-</v>
      </c>
      <c r="AJ365" s="9" t="str">
        <f>IFERROR(VLOOKUP(CONCATENATE($A365,AJ$1),'Исх-фото'!$A$2:$F$4000,6,FALSE),"-")</f>
        <v>-</v>
      </c>
      <c r="AK365" s="9" t="str">
        <f>IFERROR(VLOOKUP(CONCATENATE($A365,AK$1),'Исх-фото'!$A$2:$F$4000,6,FALSE),"-")</f>
        <v>-</v>
      </c>
      <c r="AL365" s="9" t="str">
        <f>IFERROR(VLOOKUP(CONCATENATE($A365,AL$1),'Исх-фото'!$A$2:$F$4000,6,FALSE),"-")</f>
        <v>-</v>
      </c>
      <c r="AM365" s="9" t="str">
        <f>IFERROR(VLOOKUP(CONCATENATE($A365,AM$1),'Исх-фото'!$A$2:$F$4000,6,FALSE),"-")</f>
        <v>-</v>
      </c>
      <c r="AN365" s="9" t="str">
        <f>IFERROR(VLOOKUP(CONCATENATE($A365,AN$1),'Исх-фото'!$A$2:$F$4000,6,FALSE),"-")</f>
        <v>-</v>
      </c>
      <c r="AO365" s="9" t="str">
        <f>IFERROR(VLOOKUP(CONCATENATE($A365,AO$1),'Исх-фото'!$A$2:$F$4000,6,FALSE),"-")</f>
        <v>-</v>
      </c>
      <c r="AP365" s="9" t="str">
        <f>IFERROR(VLOOKUP(CONCATENATE($A365,AP$1),'Исх-фото'!$A$2:$F$4000,6,FALSE),"-")</f>
        <v>-</v>
      </c>
      <c r="AQ365" s="9" t="str">
        <f>IFERROR(VLOOKUP(CONCATENATE($A365,AQ$1),'Исх-фото'!$A$2:$F$4000,6,FALSE),"-")</f>
        <v>-</v>
      </c>
      <c r="AR365" s="9" t="str">
        <f>IFERROR(VLOOKUP(CONCATENATE($A365,AR$1),'Исх-фото'!$A$2:$F$4000,6,FALSE),"-")</f>
        <v>-</v>
      </c>
      <c r="AS365" s="9" t="str">
        <f>IFERROR(VLOOKUP(CONCATENATE($A365,AS$1),'Исх-фото'!$A$2:$F$4000,6,FALSE),"-")</f>
        <v>-</v>
      </c>
      <c r="AT365" s="9" t="str">
        <f>IFERROR(VLOOKUP(CONCATENATE($A365,AT$1),'Исх-фото'!$A$2:$F$4000,6,FALSE),"-")</f>
        <v>-</v>
      </c>
      <c r="AU365" s="9" t="str">
        <f>IFERROR(VLOOKUP(CONCATENATE($A365,AU$1),'Исх-фото'!$A$2:$F$4000,6,FALSE),"-")</f>
        <v>-</v>
      </c>
      <c r="AV365" s="9" t="str">
        <f>IFERROR(VLOOKUP(CONCATENATE($A365,AV$1),'Исх-фото'!$A$2:$F$4000,6,FALSE),"-")</f>
        <v>-</v>
      </c>
      <c r="AW365" s="9" t="str">
        <f>IFERROR(VLOOKUP(CONCATENATE($A365,AW$1),'Исх-фото'!$A$2:$F$4000,6,FALSE),"-")</f>
        <v>-</v>
      </c>
      <c r="AX365" s="9" t="str">
        <f>IFERROR(VLOOKUP(CONCATENATE($A365,AX$1),'Исх-фото'!$A$2:$F$4000,6,FALSE),"-")</f>
        <v>-</v>
      </c>
      <c r="AY365" s="9" t="str">
        <f>IFERROR(VLOOKUP(CONCATENATE($A365,AY$1),'Исх-фото'!$A$2:$F$4000,6,FALSE),"-")</f>
        <v>-</v>
      </c>
      <c r="AZ365" s="9" t="str">
        <f>IFERROR(VLOOKUP(CONCATENATE($A365,AZ$1),'Исх-фото'!$A$2:$F$4000,6,FALSE),"-")</f>
        <v>-</v>
      </c>
      <c r="BA365" s="9" t="str">
        <f>IFERROR(VLOOKUP(CONCATENATE($A365,BA$1),'Исх-фото'!$A$2:$F$4000,6,FALSE),"-")</f>
        <v>-</v>
      </c>
      <c r="BB365" s="9" t="str">
        <f>IFERROR(VLOOKUP(CONCATENATE($A365,BB$1),'Исх-фото'!$A$2:$F$4000,6,FALSE),"-")</f>
        <v>-</v>
      </c>
      <c r="BC365" s="9" t="str">
        <f>IFERROR(VLOOKUP(CONCATENATE($A365,BC$1),'Исх-фото'!$A$2:$F$4000,6,FALSE),"-")</f>
        <v>-</v>
      </c>
      <c r="BD365" s="9" t="str">
        <f>IFERROR(VLOOKUP(CONCATENATE($A365,BD$1),'Исх-фото'!$A$2:$F$4000,6,FALSE),"-")</f>
        <v>-</v>
      </c>
      <c r="BE365" s="9" t="str">
        <f>IFERROR(VLOOKUP(CONCATENATE($A365,BE$1),'Исх-фото'!$A$2:$F$4000,6,FALSE),"-")</f>
        <v>-</v>
      </c>
      <c r="BF365" s="9" t="str">
        <f>IFERROR(VLOOKUP(CONCATENATE($A365,BF$1),'Исх-фото'!$A$2:$F$4000,6,FALSE),"-")</f>
        <v>-</v>
      </c>
      <c r="BG365" s="9" t="str">
        <f>IFERROR(VLOOKUP(CONCATENATE($A365,BG$1),'Исх-фото'!$A$2:$F$4000,6,FALSE),"-")</f>
        <v>-</v>
      </c>
      <c r="BH365" s="9" t="str">
        <f>IFERROR(VLOOKUP(CONCATENATE($A365,BH$1),'Исх-фото'!$A$2:$F$4000,6,FALSE),"-")</f>
        <v>-</v>
      </c>
      <c r="BI365" s="9" t="str">
        <f>IFERROR(VLOOKUP(CONCATENATE($A365,BI$1),'Исх-фото'!$A$2:$F$4000,6,FALSE),"-")</f>
        <v>-</v>
      </c>
      <c r="BJ365" s="37"/>
      <c r="BK365" s="42"/>
      <c r="BR365" s="25"/>
      <c r="BS365" s="25"/>
      <c r="BV365" s="25"/>
      <c r="BW365" s="25"/>
      <c r="BX365" s="25"/>
    </row>
    <row r="366" spans="1:76">
      <c r="A366" s="38">
        <f t="shared" si="44"/>
        <v>167</v>
      </c>
      <c r="B366" s="36">
        <f t="shared" si="46"/>
        <v>0</v>
      </c>
      <c r="C366" s="36">
        <f t="shared" si="46"/>
        <v>0</v>
      </c>
      <c r="D366" s="9" t="str">
        <f>IFERROR(VLOOKUP(CONCATENATE($A366,D$1),'Исх-фото'!$A$2:$F$4000,6,FALSE),"-")</f>
        <v>-</v>
      </c>
      <c r="E366" s="9" t="str">
        <f>IFERROR(VLOOKUP(CONCATENATE($A366,E$1),'Исх-фото'!$A$2:$F$4000,6,FALSE),"-")</f>
        <v>-</v>
      </c>
      <c r="F366" s="9" t="str">
        <f>IFERROR(VLOOKUP(CONCATENATE($A366,F$1),'Исх-фото'!$A$2:$F$4000,6,FALSE),"-")</f>
        <v>-</v>
      </c>
      <c r="G366" s="9" t="str">
        <f>IFERROR(VLOOKUP(CONCATENATE($A366,G$1),'Исх-фото'!$A$2:$F$4000,6,FALSE),"-")</f>
        <v>-</v>
      </c>
      <c r="H366" s="9" t="str">
        <f>IFERROR(VLOOKUP(CONCATENATE($A366,H$1),'Исх-фото'!$A$2:$F$4000,6,FALSE),"-")</f>
        <v>-</v>
      </c>
      <c r="I366" s="9" t="str">
        <f>IFERROR(VLOOKUP(CONCATENATE($A366,I$1),'Исх-фото'!$A$2:$F$4000,6,FALSE),"-")</f>
        <v>-</v>
      </c>
      <c r="J366" s="9" t="str">
        <f>IFERROR(VLOOKUP(CONCATENATE($A366,J$1),'Исх-фото'!$A$2:$F$4000,6,FALSE),"-")</f>
        <v>-</v>
      </c>
      <c r="K366" s="9" t="str">
        <f>IFERROR(VLOOKUP(CONCATENATE($A366,K$1),'Исх-фото'!$A$2:$F$4000,6,FALSE),"-")</f>
        <v>-</v>
      </c>
      <c r="L366" s="9" t="str">
        <f>IFERROR(VLOOKUP(CONCATENATE($A366,L$1),'Исх-фото'!$A$2:$F$4000,6,FALSE),"-")</f>
        <v>-</v>
      </c>
      <c r="M366" s="9" t="str">
        <f>IFERROR(VLOOKUP(CONCATENATE($A366,M$1),'Исх-фото'!$A$2:$F$4000,6,FALSE),"-")</f>
        <v>-</v>
      </c>
      <c r="N366" s="9" t="str">
        <f>IFERROR(VLOOKUP(CONCATENATE($A366,N$1),'Исх-фото'!$A$2:$F$4000,6,FALSE),"-")</f>
        <v>-</v>
      </c>
      <c r="O366" s="9" t="str">
        <f>IFERROR(VLOOKUP(CONCATENATE($A366,O$1),'Исх-фото'!$A$2:$F$4000,6,FALSE),"-")</f>
        <v>-</v>
      </c>
      <c r="P366" s="9" t="str">
        <f>IFERROR(VLOOKUP(CONCATENATE($A366,P$1),'Исх-фото'!$A$2:$F$4000,6,FALSE),"-")</f>
        <v>-</v>
      </c>
      <c r="Q366" s="9" t="str">
        <f>IFERROR(VLOOKUP(CONCATENATE($A366,Q$1),'Исх-фото'!$A$2:$F$4000,6,FALSE),"-")</f>
        <v>-</v>
      </c>
      <c r="R366" s="9" t="str">
        <f>IFERROR(VLOOKUP(CONCATENATE($A366,R$1),'Исх-фото'!$A$2:$F$4000,6,FALSE),"-")</f>
        <v>-</v>
      </c>
      <c r="S366" s="9" t="str">
        <f>IFERROR(VLOOKUP(CONCATENATE($A366,S$1),'Исх-фото'!$A$2:$F$4000,6,FALSE),"-")</f>
        <v>-</v>
      </c>
      <c r="T366" s="9" t="str">
        <f>IFERROR(VLOOKUP(CONCATENATE($A366,T$1),'Исх-фото'!$A$2:$F$4000,6,FALSE),"-")</f>
        <v>-</v>
      </c>
      <c r="U366" s="9" t="str">
        <f>IFERROR(VLOOKUP(CONCATENATE($A366,U$1),'Исх-фото'!$A$2:$F$4000,6,FALSE),"-")</f>
        <v>-</v>
      </c>
      <c r="V366" s="9" t="str">
        <f>IFERROR(VLOOKUP(CONCATENATE($A366,V$1),'Исх-фото'!$A$2:$F$4000,6,FALSE),"-")</f>
        <v>-</v>
      </c>
      <c r="W366" s="9" t="str">
        <f>IFERROR(VLOOKUP(CONCATENATE($A366,W$1),'Исх-фото'!$A$2:$F$4000,6,FALSE),"-")</f>
        <v>-</v>
      </c>
      <c r="X366" s="9" t="str">
        <f>IFERROR(VLOOKUP(CONCATENATE($A366,X$1),'Исх-фото'!$A$2:$F$4000,6,FALSE),"-")</f>
        <v>-</v>
      </c>
      <c r="Y366" s="9" t="str">
        <f>IFERROR(VLOOKUP(CONCATENATE($A366,Y$1),'Исх-фото'!$A$2:$F$4000,6,FALSE),"-")</f>
        <v>-</v>
      </c>
      <c r="Z366" s="9" t="str">
        <f>IFERROR(VLOOKUP(CONCATENATE($A366,Z$1),'Исх-фото'!$A$2:$F$4000,6,FALSE),"-")</f>
        <v>-</v>
      </c>
      <c r="AA366" s="9" t="str">
        <f>IFERROR(VLOOKUP(CONCATENATE($A366,AA$1),'Исх-фото'!$A$2:$F$4000,6,FALSE),"-")</f>
        <v>-</v>
      </c>
      <c r="AB366" s="9" t="str">
        <f>IFERROR(VLOOKUP(CONCATENATE($A366,AB$1),'Исх-фото'!$A$2:$F$4000,6,FALSE),"-")</f>
        <v>-</v>
      </c>
      <c r="AC366" s="9" t="str">
        <f>IFERROR(VLOOKUP(CONCATENATE($A366,AC$1),'Исх-фото'!$A$2:$F$4000,6,FALSE),"-")</f>
        <v>-</v>
      </c>
      <c r="AD366" s="9" t="str">
        <f>IFERROR(VLOOKUP(CONCATENATE($A366,AD$1),'Исх-фото'!$A$2:$F$4000,6,FALSE),"-")</f>
        <v>-</v>
      </c>
      <c r="AE366" s="9" t="str">
        <f>IFERROR(VLOOKUP(CONCATENATE($A366,AE$1),'Исх-фото'!$A$2:$F$4000,6,FALSE),"-")</f>
        <v>-</v>
      </c>
      <c r="AF366" s="9" t="str">
        <f>IFERROR(VLOOKUP(CONCATENATE($A366,AF$1),'Исх-фото'!$A$2:$F$4000,6,FALSE),"-")</f>
        <v>-</v>
      </c>
      <c r="AG366" s="9" t="str">
        <f>IFERROR(VLOOKUP(CONCATENATE($A366,AG$1),'Исх-фото'!$A$2:$F$4000,6,FALSE),"-")</f>
        <v>-</v>
      </c>
      <c r="AH366" s="9" t="str">
        <f>IFERROR(VLOOKUP(CONCATENATE($A366,AH$1),'Исх-фото'!$A$2:$F$4000,6,FALSE),"-")</f>
        <v>-</v>
      </c>
      <c r="AI366" s="9" t="str">
        <f>IFERROR(VLOOKUP(CONCATENATE($A366,AI$1),'Исх-фото'!$A$2:$F$4000,6,FALSE),"-")</f>
        <v>-</v>
      </c>
      <c r="AJ366" s="9" t="str">
        <f>IFERROR(VLOOKUP(CONCATENATE($A366,AJ$1),'Исх-фото'!$A$2:$F$4000,6,FALSE),"-")</f>
        <v>-</v>
      </c>
      <c r="AK366" s="9" t="str">
        <f>IFERROR(VLOOKUP(CONCATENATE($A366,AK$1),'Исх-фото'!$A$2:$F$4000,6,FALSE),"-")</f>
        <v>-</v>
      </c>
      <c r="AL366" s="9" t="str">
        <f>IFERROR(VLOOKUP(CONCATENATE($A366,AL$1),'Исх-фото'!$A$2:$F$4000,6,FALSE),"-")</f>
        <v>-</v>
      </c>
      <c r="AM366" s="9" t="str">
        <f>IFERROR(VLOOKUP(CONCATENATE($A366,AM$1),'Исх-фото'!$A$2:$F$4000,6,FALSE),"-")</f>
        <v>-</v>
      </c>
      <c r="AN366" s="9" t="str">
        <f>IFERROR(VLOOKUP(CONCATENATE($A366,AN$1),'Исх-фото'!$A$2:$F$4000,6,FALSE),"-")</f>
        <v>-</v>
      </c>
      <c r="AO366" s="9" t="str">
        <f>IFERROR(VLOOKUP(CONCATENATE($A366,AO$1),'Исх-фото'!$A$2:$F$4000,6,FALSE),"-")</f>
        <v>-</v>
      </c>
      <c r="AP366" s="9" t="str">
        <f>IFERROR(VLOOKUP(CONCATENATE($A366,AP$1),'Исх-фото'!$A$2:$F$4000,6,FALSE),"-")</f>
        <v>-</v>
      </c>
      <c r="AQ366" s="9" t="str">
        <f>IFERROR(VLOOKUP(CONCATENATE($A366,AQ$1),'Исх-фото'!$A$2:$F$4000,6,FALSE),"-")</f>
        <v>-</v>
      </c>
      <c r="AR366" s="9" t="str">
        <f>IFERROR(VLOOKUP(CONCATENATE($A366,AR$1),'Исх-фото'!$A$2:$F$4000,6,FALSE),"-")</f>
        <v>-</v>
      </c>
      <c r="AS366" s="9" t="str">
        <f>IFERROR(VLOOKUP(CONCATENATE($A366,AS$1),'Исх-фото'!$A$2:$F$4000,6,FALSE),"-")</f>
        <v>-</v>
      </c>
      <c r="AT366" s="9" t="str">
        <f>IFERROR(VLOOKUP(CONCATENATE($A366,AT$1),'Исх-фото'!$A$2:$F$4000,6,FALSE),"-")</f>
        <v>-</v>
      </c>
      <c r="AU366" s="9" t="str">
        <f>IFERROR(VLOOKUP(CONCATENATE($A366,AU$1),'Исх-фото'!$A$2:$F$4000,6,FALSE),"-")</f>
        <v>-</v>
      </c>
      <c r="AV366" s="9" t="str">
        <f>IFERROR(VLOOKUP(CONCATENATE($A366,AV$1),'Исх-фото'!$A$2:$F$4000,6,FALSE),"-")</f>
        <v>-</v>
      </c>
      <c r="AW366" s="9" t="str">
        <f>IFERROR(VLOOKUP(CONCATENATE($A366,AW$1),'Исх-фото'!$A$2:$F$4000,6,FALSE),"-")</f>
        <v>-</v>
      </c>
      <c r="AX366" s="9" t="str">
        <f>IFERROR(VLOOKUP(CONCATENATE($A366,AX$1),'Исх-фото'!$A$2:$F$4000,6,FALSE),"-")</f>
        <v>-</v>
      </c>
      <c r="AY366" s="9" t="str">
        <f>IFERROR(VLOOKUP(CONCATENATE($A366,AY$1),'Исх-фото'!$A$2:$F$4000,6,FALSE),"-")</f>
        <v>-</v>
      </c>
      <c r="AZ366" s="9" t="str">
        <f>IFERROR(VLOOKUP(CONCATENATE($A366,AZ$1),'Исх-фото'!$A$2:$F$4000,6,FALSE),"-")</f>
        <v>-</v>
      </c>
      <c r="BA366" s="9" t="str">
        <f>IFERROR(VLOOKUP(CONCATENATE($A366,BA$1),'Исх-фото'!$A$2:$F$4000,6,FALSE),"-")</f>
        <v>-</v>
      </c>
      <c r="BB366" s="9" t="str">
        <f>IFERROR(VLOOKUP(CONCATENATE($A366,BB$1),'Исх-фото'!$A$2:$F$4000,6,FALSE),"-")</f>
        <v>-</v>
      </c>
      <c r="BC366" s="9" t="str">
        <f>IFERROR(VLOOKUP(CONCATENATE($A366,BC$1),'Исх-фото'!$A$2:$F$4000,6,FALSE),"-")</f>
        <v>-</v>
      </c>
      <c r="BD366" s="9" t="str">
        <f>IFERROR(VLOOKUP(CONCATENATE($A366,BD$1),'Исх-фото'!$A$2:$F$4000,6,FALSE),"-")</f>
        <v>-</v>
      </c>
      <c r="BE366" s="9" t="str">
        <f>IFERROR(VLOOKUP(CONCATENATE($A366,BE$1),'Исх-фото'!$A$2:$F$4000,6,FALSE),"-")</f>
        <v>-</v>
      </c>
      <c r="BF366" s="9" t="str">
        <f>IFERROR(VLOOKUP(CONCATENATE($A366,BF$1),'Исх-фото'!$A$2:$F$4000,6,FALSE),"-")</f>
        <v>-</v>
      </c>
      <c r="BG366" s="9" t="str">
        <f>IFERROR(VLOOKUP(CONCATENATE($A366,BG$1),'Исх-фото'!$A$2:$F$4000,6,FALSE),"-")</f>
        <v>-</v>
      </c>
      <c r="BH366" s="9" t="str">
        <f>IFERROR(VLOOKUP(CONCATENATE($A366,BH$1),'Исх-фото'!$A$2:$F$4000,6,FALSE),"-")</f>
        <v>-</v>
      </c>
      <c r="BI366" s="9" t="str">
        <f>IFERROR(VLOOKUP(CONCATENATE($A366,BI$1),'Исх-фото'!$A$2:$F$4000,6,FALSE),"-")</f>
        <v>-</v>
      </c>
      <c r="BJ366" s="37"/>
      <c r="BK366" s="42"/>
      <c r="BR366" s="25"/>
      <c r="BS366" s="25"/>
      <c r="BV366" s="25"/>
      <c r="BW366" s="25"/>
      <c r="BX366" s="25"/>
    </row>
    <row r="367" spans="1:76">
      <c r="A367" s="38">
        <f t="shared" si="44"/>
        <v>168</v>
      </c>
      <c r="B367" s="36">
        <f t="shared" si="46"/>
        <v>0</v>
      </c>
      <c r="C367" s="36">
        <f t="shared" si="46"/>
        <v>0</v>
      </c>
      <c r="D367" s="9" t="str">
        <f>IFERROR(VLOOKUP(CONCATENATE($A367,D$1),'Исх-фото'!$A$2:$F$4000,6,FALSE),"-")</f>
        <v>-</v>
      </c>
      <c r="E367" s="9" t="str">
        <f>IFERROR(VLOOKUP(CONCATENATE($A367,E$1),'Исх-фото'!$A$2:$F$4000,6,FALSE),"-")</f>
        <v>-</v>
      </c>
      <c r="F367" s="9" t="str">
        <f>IFERROR(VLOOKUP(CONCATENATE($A367,F$1),'Исх-фото'!$A$2:$F$4000,6,FALSE),"-")</f>
        <v>-</v>
      </c>
      <c r="G367" s="9" t="str">
        <f>IFERROR(VLOOKUP(CONCATENATE($A367,G$1),'Исх-фото'!$A$2:$F$4000,6,FALSE),"-")</f>
        <v>-</v>
      </c>
      <c r="H367" s="9" t="str">
        <f>IFERROR(VLOOKUP(CONCATENATE($A367,H$1),'Исх-фото'!$A$2:$F$4000,6,FALSE),"-")</f>
        <v>-</v>
      </c>
      <c r="I367" s="9" t="str">
        <f>IFERROR(VLOOKUP(CONCATENATE($A367,I$1),'Исх-фото'!$A$2:$F$4000,6,FALSE),"-")</f>
        <v>-</v>
      </c>
      <c r="J367" s="9" t="str">
        <f>IFERROR(VLOOKUP(CONCATENATE($A367,J$1),'Исх-фото'!$A$2:$F$4000,6,FALSE),"-")</f>
        <v>-</v>
      </c>
      <c r="K367" s="9" t="str">
        <f>IFERROR(VLOOKUP(CONCATENATE($A367,K$1),'Исх-фото'!$A$2:$F$4000,6,FALSE),"-")</f>
        <v>-</v>
      </c>
      <c r="L367" s="9" t="str">
        <f>IFERROR(VLOOKUP(CONCATENATE($A367,L$1),'Исх-фото'!$A$2:$F$4000,6,FALSE),"-")</f>
        <v>-</v>
      </c>
      <c r="M367" s="9" t="str">
        <f>IFERROR(VLOOKUP(CONCATENATE($A367,M$1),'Исх-фото'!$A$2:$F$4000,6,FALSE),"-")</f>
        <v>-</v>
      </c>
      <c r="N367" s="9" t="str">
        <f>IFERROR(VLOOKUP(CONCATENATE($A367,N$1),'Исх-фото'!$A$2:$F$4000,6,FALSE),"-")</f>
        <v>-</v>
      </c>
      <c r="O367" s="9" t="str">
        <f>IFERROR(VLOOKUP(CONCATENATE($A367,O$1),'Исх-фото'!$A$2:$F$4000,6,FALSE),"-")</f>
        <v>-</v>
      </c>
      <c r="P367" s="9" t="str">
        <f>IFERROR(VLOOKUP(CONCATENATE($A367,P$1),'Исх-фото'!$A$2:$F$4000,6,FALSE),"-")</f>
        <v>-</v>
      </c>
      <c r="Q367" s="9" t="str">
        <f>IFERROR(VLOOKUP(CONCATENATE($A367,Q$1),'Исх-фото'!$A$2:$F$4000,6,FALSE),"-")</f>
        <v>-</v>
      </c>
      <c r="R367" s="9" t="str">
        <f>IFERROR(VLOOKUP(CONCATENATE($A367,R$1),'Исх-фото'!$A$2:$F$4000,6,FALSE),"-")</f>
        <v>-</v>
      </c>
      <c r="S367" s="9" t="str">
        <f>IFERROR(VLOOKUP(CONCATENATE($A367,S$1),'Исх-фото'!$A$2:$F$4000,6,FALSE),"-")</f>
        <v>-</v>
      </c>
      <c r="T367" s="9" t="str">
        <f>IFERROR(VLOOKUP(CONCATENATE($A367,T$1),'Исх-фото'!$A$2:$F$4000,6,FALSE),"-")</f>
        <v>-</v>
      </c>
      <c r="U367" s="9" t="str">
        <f>IFERROR(VLOOKUP(CONCATENATE($A367,U$1),'Исх-фото'!$A$2:$F$4000,6,FALSE),"-")</f>
        <v>-</v>
      </c>
      <c r="V367" s="9" t="str">
        <f>IFERROR(VLOOKUP(CONCATENATE($A367,V$1),'Исх-фото'!$A$2:$F$4000,6,FALSE),"-")</f>
        <v>-</v>
      </c>
      <c r="W367" s="9" t="str">
        <f>IFERROR(VLOOKUP(CONCATENATE($A367,W$1),'Исх-фото'!$A$2:$F$4000,6,FALSE),"-")</f>
        <v>-</v>
      </c>
      <c r="X367" s="9" t="str">
        <f>IFERROR(VLOOKUP(CONCATENATE($A367,X$1),'Исх-фото'!$A$2:$F$4000,6,FALSE),"-")</f>
        <v>-</v>
      </c>
      <c r="Y367" s="9" t="str">
        <f>IFERROR(VLOOKUP(CONCATENATE($A367,Y$1),'Исх-фото'!$A$2:$F$4000,6,FALSE),"-")</f>
        <v>-</v>
      </c>
      <c r="Z367" s="9" t="str">
        <f>IFERROR(VLOOKUP(CONCATENATE($A367,Z$1),'Исх-фото'!$A$2:$F$4000,6,FALSE),"-")</f>
        <v>-</v>
      </c>
      <c r="AA367" s="9" t="str">
        <f>IFERROR(VLOOKUP(CONCATENATE($A367,AA$1),'Исх-фото'!$A$2:$F$4000,6,FALSE),"-")</f>
        <v>-</v>
      </c>
      <c r="AB367" s="9" t="str">
        <f>IFERROR(VLOOKUP(CONCATENATE($A367,AB$1),'Исх-фото'!$A$2:$F$4000,6,FALSE),"-")</f>
        <v>-</v>
      </c>
      <c r="AC367" s="9" t="str">
        <f>IFERROR(VLOOKUP(CONCATENATE($A367,AC$1),'Исх-фото'!$A$2:$F$4000,6,FALSE),"-")</f>
        <v>-</v>
      </c>
      <c r="AD367" s="9" t="str">
        <f>IFERROR(VLOOKUP(CONCATENATE($A367,AD$1),'Исх-фото'!$A$2:$F$4000,6,FALSE),"-")</f>
        <v>-</v>
      </c>
      <c r="AE367" s="9" t="str">
        <f>IFERROR(VLOOKUP(CONCATENATE($A367,AE$1),'Исх-фото'!$A$2:$F$4000,6,FALSE),"-")</f>
        <v>-</v>
      </c>
      <c r="AF367" s="9" t="str">
        <f>IFERROR(VLOOKUP(CONCATENATE($A367,AF$1),'Исх-фото'!$A$2:$F$4000,6,FALSE),"-")</f>
        <v>-</v>
      </c>
      <c r="AG367" s="9" t="str">
        <f>IFERROR(VLOOKUP(CONCATENATE($A367,AG$1),'Исх-фото'!$A$2:$F$4000,6,FALSE),"-")</f>
        <v>-</v>
      </c>
      <c r="AH367" s="9" t="str">
        <f>IFERROR(VLOOKUP(CONCATENATE($A367,AH$1),'Исх-фото'!$A$2:$F$4000,6,FALSE),"-")</f>
        <v>-</v>
      </c>
      <c r="AI367" s="9" t="str">
        <f>IFERROR(VLOOKUP(CONCATENATE($A367,AI$1),'Исх-фото'!$A$2:$F$4000,6,FALSE),"-")</f>
        <v>-</v>
      </c>
      <c r="AJ367" s="9" t="str">
        <f>IFERROR(VLOOKUP(CONCATENATE($A367,AJ$1),'Исх-фото'!$A$2:$F$4000,6,FALSE),"-")</f>
        <v>-</v>
      </c>
      <c r="AK367" s="9" t="str">
        <f>IFERROR(VLOOKUP(CONCATENATE($A367,AK$1),'Исх-фото'!$A$2:$F$4000,6,FALSE),"-")</f>
        <v>-</v>
      </c>
      <c r="AL367" s="9" t="str">
        <f>IFERROR(VLOOKUP(CONCATENATE($A367,AL$1),'Исх-фото'!$A$2:$F$4000,6,FALSE),"-")</f>
        <v>-</v>
      </c>
      <c r="AM367" s="9" t="str">
        <f>IFERROR(VLOOKUP(CONCATENATE($A367,AM$1),'Исх-фото'!$A$2:$F$4000,6,FALSE),"-")</f>
        <v>-</v>
      </c>
      <c r="AN367" s="9" t="str">
        <f>IFERROR(VLOOKUP(CONCATENATE($A367,AN$1),'Исх-фото'!$A$2:$F$4000,6,FALSE),"-")</f>
        <v>-</v>
      </c>
      <c r="AO367" s="9" t="str">
        <f>IFERROR(VLOOKUP(CONCATENATE($A367,AO$1),'Исх-фото'!$A$2:$F$4000,6,FALSE),"-")</f>
        <v>-</v>
      </c>
      <c r="AP367" s="9" t="str">
        <f>IFERROR(VLOOKUP(CONCATENATE($A367,AP$1),'Исх-фото'!$A$2:$F$4000,6,FALSE),"-")</f>
        <v>-</v>
      </c>
      <c r="AQ367" s="9" t="str">
        <f>IFERROR(VLOOKUP(CONCATENATE($A367,AQ$1),'Исх-фото'!$A$2:$F$4000,6,FALSE),"-")</f>
        <v>-</v>
      </c>
      <c r="AR367" s="9" t="str">
        <f>IFERROR(VLOOKUP(CONCATENATE($A367,AR$1),'Исх-фото'!$A$2:$F$4000,6,FALSE),"-")</f>
        <v>-</v>
      </c>
      <c r="AS367" s="9" t="str">
        <f>IFERROR(VLOOKUP(CONCATENATE($A367,AS$1),'Исх-фото'!$A$2:$F$4000,6,FALSE),"-")</f>
        <v>-</v>
      </c>
      <c r="AT367" s="9" t="str">
        <f>IFERROR(VLOOKUP(CONCATENATE($A367,AT$1),'Исх-фото'!$A$2:$F$4000,6,FALSE),"-")</f>
        <v>-</v>
      </c>
      <c r="AU367" s="9" t="str">
        <f>IFERROR(VLOOKUP(CONCATENATE($A367,AU$1),'Исх-фото'!$A$2:$F$4000,6,FALSE),"-")</f>
        <v>-</v>
      </c>
      <c r="AV367" s="9" t="str">
        <f>IFERROR(VLOOKUP(CONCATENATE($A367,AV$1),'Исх-фото'!$A$2:$F$4000,6,FALSE),"-")</f>
        <v>-</v>
      </c>
      <c r="AW367" s="9" t="str">
        <f>IFERROR(VLOOKUP(CONCATENATE($A367,AW$1),'Исх-фото'!$A$2:$F$4000,6,FALSE),"-")</f>
        <v>-</v>
      </c>
      <c r="AX367" s="9" t="str">
        <f>IFERROR(VLOOKUP(CONCATENATE($A367,AX$1),'Исх-фото'!$A$2:$F$4000,6,FALSE),"-")</f>
        <v>-</v>
      </c>
      <c r="AY367" s="9" t="str">
        <f>IFERROR(VLOOKUP(CONCATENATE($A367,AY$1),'Исх-фото'!$A$2:$F$4000,6,FALSE),"-")</f>
        <v>-</v>
      </c>
      <c r="AZ367" s="9" t="str">
        <f>IFERROR(VLOOKUP(CONCATENATE($A367,AZ$1),'Исх-фото'!$A$2:$F$4000,6,FALSE),"-")</f>
        <v>-</v>
      </c>
      <c r="BA367" s="9" t="str">
        <f>IFERROR(VLOOKUP(CONCATENATE($A367,BA$1),'Исх-фото'!$A$2:$F$4000,6,FALSE),"-")</f>
        <v>-</v>
      </c>
      <c r="BB367" s="9" t="str">
        <f>IFERROR(VLOOKUP(CONCATENATE($A367,BB$1),'Исх-фото'!$A$2:$F$4000,6,FALSE),"-")</f>
        <v>-</v>
      </c>
      <c r="BC367" s="9" t="str">
        <f>IFERROR(VLOOKUP(CONCATENATE($A367,BC$1),'Исх-фото'!$A$2:$F$4000,6,FALSE),"-")</f>
        <v>-</v>
      </c>
      <c r="BD367" s="9" t="str">
        <f>IFERROR(VLOOKUP(CONCATENATE($A367,BD$1),'Исх-фото'!$A$2:$F$4000,6,FALSE),"-")</f>
        <v>-</v>
      </c>
      <c r="BE367" s="9" t="str">
        <f>IFERROR(VLOOKUP(CONCATENATE($A367,BE$1),'Исх-фото'!$A$2:$F$4000,6,FALSE),"-")</f>
        <v>-</v>
      </c>
      <c r="BF367" s="9" t="str">
        <f>IFERROR(VLOOKUP(CONCATENATE($A367,BF$1),'Исх-фото'!$A$2:$F$4000,6,FALSE),"-")</f>
        <v>-</v>
      </c>
      <c r="BG367" s="9" t="str">
        <f>IFERROR(VLOOKUP(CONCATENATE($A367,BG$1),'Исх-фото'!$A$2:$F$4000,6,FALSE),"-")</f>
        <v>-</v>
      </c>
      <c r="BH367" s="9" t="str">
        <f>IFERROR(VLOOKUP(CONCATENATE($A367,BH$1),'Исх-фото'!$A$2:$F$4000,6,FALSE),"-")</f>
        <v>-</v>
      </c>
      <c r="BI367" s="9" t="str">
        <f>IFERROR(VLOOKUP(CONCATENATE($A367,BI$1),'Исх-фото'!$A$2:$F$4000,6,FALSE),"-")</f>
        <v>-</v>
      </c>
      <c r="BJ367" s="37"/>
      <c r="BK367" s="42"/>
      <c r="BR367" s="25"/>
      <c r="BS367" s="25"/>
      <c r="BV367" s="25"/>
      <c r="BW367" s="25"/>
      <c r="BX367" s="25"/>
    </row>
    <row r="368" spans="1:76">
      <c r="A368" s="38">
        <f t="shared" si="44"/>
        <v>169</v>
      </c>
      <c r="B368" s="36">
        <f t="shared" si="46"/>
        <v>0</v>
      </c>
      <c r="C368" s="36">
        <f t="shared" si="46"/>
        <v>0</v>
      </c>
      <c r="D368" s="9" t="str">
        <f>IFERROR(VLOOKUP(CONCATENATE($A368,D$1),'Исх-фото'!$A$2:$F$4000,6,FALSE),"-")</f>
        <v>-</v>
      </c>
      <c r="E368" s="9" t="str">
        <f>IFERROR(VLOOKUP(CONCATENATE($A368,E$1),'Исх-фото'!$A$2:$F$4000,6,FALSE),"-")</f>
        <v>-</v>
      </c>
      <c r="F368" s="9" t="str">
        <f>IFERROR(VLOOKUP(CONCATENATE($A368,F$1),'Исх-фото'!$A$2:$F$4000,6,FALSE),"-")</f>
        <v>-</v>
      </c>
      <c r="G368" s="9" t="str">
        <f>IFERROR(VLOOKUP(CONCATENATE($A368,G$1),'Исх-фото'!$A$2:$F$4000,6,FALSE),"-")</f>
        <v>-</v>
      </c>
      <c r="H368" s="9" t="str">
        <f>IFERROR(VLOOKUP(CONCATENATE($A368,H$1),'Исх-фото'!$A$2:$F$4000,6,FALSE),"-")</f>
        <v>-</v>
      </c>
      <c r="I368" s="9" t="str">
        <f>IFERROR(VLOOKUP(CONCATENATE($A368,I$1),'Исх-фото'!$A$2:$F$4000,6,FALSE),"-")</f>
        <v>-</v>
      </c>
      <c r="J368" s="9" t="str">
        <f>IFERROR(VLOOKUP(CONCATENATE($A368,J$1),'Исх-фото'!$A$2:$F$4000,6,FALSE),"-")</f>
        <v>-</v>
      </c>
      <c r="K368" s="9" t="str">
        <f>IFERROR(VLOOKUP(CONCATENATE($A368,K$1),'Исх-фото'!$A$2:$F$4000,6,FALSE),"-")</f>
        <v>-</v>
      </c>
      <c r="L368" s="9" t="str">
        <f>IFERROR(VLOOKUP(CONCATENATE($A368,L$1),'Исх-фото'!$A$2:$F$4000,6,FALSE),"-")</f>
        <v>-</v>
      </c>
      <c r="M368" s="9" t="str">
        <f>IFERROR(VLOOKUP(CONCATENATE($A368,M$1),'Исх-фото'!$A$2:$F$4000,6,FALSE),"-")</f>
        <v>-</v>
      </c>
      <c r="N368" s="9" t="str">
        <f>IFERROR(VLOOKUP(CONCATENATE($A368,N$1),'Исх-фото'!$A$2:$F$4000,6,FALSE),"-")</f>
        <v>-</v>
      </c>
      <c r="O368" s="9" t="str">
        <f>IFERROR(VLOOKUP(CONCATENATE($A368,O$1),'Исх-фото'!$A$2:$F$4000,6,FALSE),"-")</f>
        <v>-</v>
      </c>
      <c r="P368" s="9" t="str">
        <f>IFERROR(VLOOKUP(CONCATENATE($A368,P$1),'Исх-фото'!$A$2:$F$4000,6,FALSE),"-")</f>
        <v>-</v>
      </c>
      <c r="Q368" s="9" t="str">
        <f>IFERROR(VLOOKUP(CONCATENATE($A368,Q$1),'Исх-фото'!$A$2:$F$4000,6,FALSE),"-")</f>
        <v>-</v>
      </c>
      <c r="R368" s="9" t="str">
        <f>IFERROR(VLOOKUP(CONCATENATE($A368,R$1),'Исх-фото'!$A$2:$F$4000,6,FALSE),"-")</f>
        <v>-</v>
      </c>
      <c r="S368" s="9" t="str">
        <f>IFERROR(VLOOKUP(CONCATENATE($A368,S$1),'Исх-фото'!$A$2:$F$4000,6,FALSE),"-")</f>
        <v>-</v>
      </c>
      <c r="T368" s="9" t="str">
        <f>IFERROR(VLOOKUP(CONCATENATE($A368,T$1),'Исх-фото'!$A$2:$F$4000,6,FALSE),"-")</f>
        <v>-</v>
      </c>
      <c r="U368" s="9" t="str">
        <f>IFERROR(VLOOKUP(CONCATENATE($A368,U$1),'Исх-фото'!$A$2:$F$4000,6,FALSE),"-")</f>
        <v>-</v>
      </c>
      <c r="V368" s="9" t="str">
        <f>IFERROR(VLOOKUP(CONCATENATE($A368,V$1),'Исх-фото'!$A$2:$F$4000,6,FALSE),"-")</f>
        <v>-</v>
      </c>
      <c r="W368" s="9" t="str">
        <f>IFERROR(VLOOKUP(CONCATENATE($A368,W$1),'Исх-фото'!$A$2:$F$4000,6,FALSE),"-")</f>
        <v>-</v>
      </c>
      <c r="X368" s="9" t="str">
        <f>IFERROR(VLOOKUP(CONCATENATE($A368,X$1),'Исх-фото'!$A$2:$F$4000,6,FALSE),"-")</f>
        <v>-</v>
      </c>
      <c r="Y368" s="9" t="str">
        <f>IFERROR(VLOOKUP(CONCATENATE($A368,Y$1),'Исх-фото'!$A$2:$F$4000,6,FALSE),"-")</f>
        <v>-</v>
      </c>
      <c r="Z368" s="9" t="str">
        <f>IFERROR(VLOOKUP(CONCATENATE($A368,Z$1),'Исх-фото'!$A$2:$F$4000,6,FALSE),"-")</f>
        <v>-</v>
      </c>
      <c r="AA368" s="9" t="str">
        <f>IFERROR(VLOOKUP(CONCATENATE($A368,AA$1),'Исх-фото'!$A$2:$F$4000,6,FALSE),"-")</f>
        <v>-</v>
      </c>
      <c r="AB368" s="9" t="str">
        <f>IFERROR(VLOOKUP(CONCATENATE($A368,AB$1),'Исх-фото'!$A$2:$F$4000,6,FALSE),"-")</f>
        <v>-</v>
      </c>
      <c r="AC368" s="9" t="str">
        <f>IFERROR(VLOOKUP(CONCATENATE($A368,AC$1),'Исх-фото'!$A$2:$F$4000,6,FALSE),"-")</f>
        <v>-</v>
      </c>
      <c r="AD368" s="9" t="str">
        <f>IFERROR(VLOOKUP(CONCATENATE($A368,AD$1),'Исх-фото'!$A$2:$F$4000,6,FALSE),"-")</f>
        <v>-</v>
      </c>
      <c r="AE368" s="9" t="str">
        <f>IFERROR(VLOOKUP(CONCATENATE($A368,AE$1),'Исх-фото'!$A$2:$F$4000,6,FALSE),"-")</f>
        <v>-</v>
      </c>
      <c r="AF368" s="9" t="str">
        <f>IFERROR(VLOOKUP(CONCATENATE($A368,AF$1),'Исх-фото'!$A$2:$F$4000,6,FALSE),"-")</f>
        <v>-</v>
      </c>
      <c r="AG368" s="9" t="str">
        <f>IFERROR(VLOOKUP(CONCATENATE($A368,AG$1),'Исх-фото'!$A$2:$F$4000,6,FALSE),"-")</f>
        <v>-</v>
      </c>
      <c r="AH368" s="9" t="str">
        <f>IFERROR(VLOOKUP(CONCATENATE($A368,AH$1),'Исх-фото'!$A$2:$F$4000,6,FALSE),"-")</f>
        <v>-</v>
      </c>
      <c r="AI368" s="9" t="str">
        <f>IFERROR(VLOOKUP(CONCATENATE($A368,AI$1),'Исх-фото'!$A$2:$F$4000,6,FALSE),"-")</f>
        <v>-</v>
      </c>
      <c r="AJ368" s="9" t="str">
        <f>IFERROR(VLOOKUP(CONCATENATE($A368,AJ$1),'Исх-фото'!$A$2:$F$4000,6,FALSE),"-")</f>
        <v>-</v>
      </c>
      <c r="AK368" s="9" t="str">
        <f>IFERROR(VLOOKUP(CONCATENATE($A368,AK$1),'Исх-фото'!$A$2:$F$4000,6,FALSE),"-")</f>
        <v>-</v>
      </c>
      <c r="AL368" s="9" t="str">
        <f>IFERROR(VLOOKUP(CONCATENATE($A368,AL$1),'Исх-фото'!$A$2:$F$4000,6,FALSE),"-")</f>
        <v>-</v>
      </c>
      <c r="AM368" s="9" t="str">
        <f>IFERROR(VLOOKUP(CONCATENATE($A368,AM$1),'Исх-фото'!$A$2:$F$4000,6,FALSE),"-")</f>
        <v>-</v>
      </c>
      <c r="AN368" s="9" t="str">
        <f>IFERROR(VLOOKUP(CONCATENATE($A368,AN$1),'Исх-фото'!$A$2:$F$4000,6,FALSE),"-")</f>
        <v>-</v>
      </c>
      <c r="AO368" s="9" t="str">
        <f>IFERROR(VLOOKUP(CONCATENATE($A368,AO$1),'Исх-фото'!$A$2:$F$4000,6,FALSE),"-")</f>
        <v>-</v>
      </c>
      <c r="AP368" s="9" t="str">
        <f>IFERROR(VLOOKUP(CONCATENATE($A368,AP$1),'Исх-фото'!$A$2:$F$4000,6,FALSE),"-")</f>
        <v>-</v>
      </c>
      <c r="AQ368" s="9" t="str">
        <f>IFERROR(VLOOKUP(CONCATENATE($A368,AQ$1),'Исх-фото'!$A$2:$F$4000,6,FALSE),"-")</f>
        <v>-</v>
      </c>
      <c r="AR368" s="9" t="str">
        <f>IFERROR(VLOOKUP(CONCATENATE($A368,AR$1),'Исх-фото'!$A$2:$F$4000,6,FALSE),"-")</f>
        <v>-</v>
      </c>
      <c r="AS368" s="9" t="str">
        <f>IFERROR(VLOOKUP(CONCATENATE($A368,AS$1),'Исх-фото'!$A$2:$F$4000,6,FALSE),"-")</f>
        <v>-</v>
      </c>
      <c r="AT368" s="9" t="str">
        <f>IFERROR(VLOOKUP(CONCATENATE($A368,AT$1),'Исх-фото'!$A$2:$F$4000,6,FALSE),"-")</f>
        <v>-</v>
      </c>
      <c r="AU368" s="9" t="str">
        <f>IFERROR(VLOOKUP(CONCATENATE($A368,AU$1),'Исх-фото'!$A$2:$F$4000,6,FALSE),"-")</f>
        <v>-</v>
      </c>
      <c r="AV368" s="9" t="str">
        <f>IFERROR(VLOOKUP(CONCATENATE($A368,AV$1),'Исх-фото'!$A$2:$F$4000,6,FALSE),"-")</f>
        <v>-</v>
      </c>
      <c r="AW368" s="9" t="str">
        <f>IFERROR(VLOOKUP(CONCATENATE($A368,AW$1),'Исх-фото'!$A$2:$F$4000,6,FALSE),"-")</f>
        <v>-</v>
      </c>
      <c r="AX368" s="9" t="str">
        <f>IFERROR(VLOOKUP(CONCATENATE($A368,AX$1),'Исх-фото'!$A$2:$F$4000,6,FALSE),"-")</f>
        <v>-</v>
      </c>
      <c r="AY368" s="9" t="str">
        <f>IFERROR(VLOOKUP(CONCATENATE($A368,AY$1),'Исх-фото'!$A$2:$F$4000,6,FALSE),"-")</f>
        <v>-</v>
      </c>
      <c r="AZ368" s="9" t="str">
        <f>IFERROR(VLOOKUP(CONCATENATE($A368,AZ$1),'Исх-фото'!$A$2:$F$4000,6,FALSE),"-")</f>
        <v>-</v>
      </c>
      <c r="BA368" s="9" t="str">
        <f>IFERROR(VLOOKUP(CONCATENATE($A368,BA$1),'Исх-фото'!$A$2:$F$4000,6,FALSE),"-")</f>
        <v>-</v>
      </c>
      <c r="BB368" s="9" t="str">
        <f>IFERROR(VLOOKUP(CONCATENATE($A368,BB$1),'Исх-фото'!$A$2:$F$4000,6,FALSE),"-")</f>
        <v>-</v>
      </c>
      <c r="BC368" s="9" t="str">
        <f>IFERROR(VLOOKUP(CONCATENATE($A368,BC$1),'Исх-фото'!$A$2:$F$4000,6,FALSE),"-")</f>
        <v>-</v>
      </c>
      <c r="BD368" s="9" t="str">
        <f>IFERROR(VLOOKUP(CONCATENATE($A368,BD$1),'Исх-фото'!$A$2:$F$4000,6,FALSE),"-")</f>
        <v>-</v>
      </c>
      <c r="BE368" s="9" t="str">
        <f>IFERROR(VLOOKUP(CONCATENATE($A368,BE$1),'Исх-фото'!$A$2:$F$4000,6,FALSE),"-")</f>
        <v>-</v>
      </c>
      <c r="BF368" s="9" t="str">
        <f>IFERROR(VLOOKUP(CONCATENATE($A368,BF$1),'Исх-фото'!$A$2:$F$4000,6,FALSE),"-")</f>
        <v>-</v>
      </c>
      <c r="BG368" s="9" t="str">
        <f>IFERROR(VLOOKUP(CONCATENATE($A368,BG$1),'Исх-фото'!$A$2:$F$4000,6,FALSE),"-")</f>
        <v>-</v>
      </c>
      <c r="BH368" s="9" t="str">
        <f>IFERROR(VLOOKUP(CONCATENATE($A368,BH$1),'Исх-фото'!$A$2:$F$4000,6,FALSE),"-")</f>
        <v>-</v>
      </c>
      <c r="BI368" s="9" t="str">
        <f>IFERROR(VLOOKUP(CONCATENATE($A368,BI$1),'Исх-фото'!$A$2:$F$4000,6,FALSE),"-")</f>
        <v>-</v>
      </c>
      <c r="BJ368" s="37"/>
      <c r="BK368" s="42"/>
      <c r="BR368" s="25"/>
      <c r="BS368" s="25"/>
      <c r="BV368" s="25"/>
      <c r="BW368" s="25"/>
      <c r="BX368" s="25"/>
    </row>
    <row r="369" spans="1:76">
      <c r="A369" s="38">
        <f t="shared" si="44"/>
        <v>170</v>
      </c>
      <c r="B369" s="36">
        <f t="shared" si="46"/>
        <v>0</v>
      </c>
      <c r="C369" s="36">
        <f t="shared" si="46"/>
        <v>0</v>
      </c>
      <c r="D369" s="9" t="str">
        <f>IFERROR(VLOOKUP(CONCATENATE($A369,D$1),'Исх-фото'!$A$2:$F$4000,6,FALSE),"-")</f>
        <v>-</v>
      </c>
      <c r="E369" s="9" t="str">
        <f>IFERROR(VLOOKUP(CONCATENATE($A369,E$1),'Исх-фото'!$A$2:$F$4000,6,FALSE),"-")</f>
        <v>-</v>
      </c>
      <c r="F369" s="9" t="str">
        <f>IFERROR(VLOOKUP(CONCATENATE($A369,F$1),'Исх-фото'!$A$2:$F$4000,6,FALSE),"-")</f>
        <v>-</v>
      </c>
      <c r="G369" s="9" t="str">
        <f>IFERROR(VLOOKUP(CONCATENATE($A369,G$1),'Исх-фото'!$A$2:$F$4000,6,FALSE),"-")</f>
        <v>-</v>
      </c>
      <c r="H369" s="9" t="str">
        <f>IFERROR(VLOOKUP(CONCATENATE($A369,H$1),'Исх-фото'!$A$2:$F$4000,6,FALSE),"-")</f>
        <v>-</v>
      </c>
      <c r="I369" s="9" t="str">
        <f>IFERROR(VLOOKUP(CONCATENATE($A369,I$1),'Исх-фото'!$A$2:$F$4000,6,FALSE),"-")</f>
        <v>-</v>
      </c>
      <c r="J369" s="9" t="str">
        <f>IFERROR(VLOOKUP(CONCATENATE($A369,J$1),'Исх-фото'!$A$2:$F$4000,6,FALSE),"-")</f>
        <v>-</v>
      </c>
      <c r="K369" s="9" t="str">
        <f>IFERROR(VLOOKUP(CONCATENATE($A369,K$1),'Исх-фото'!$A$2:$F$4000,6,FALSE),"-")</f>
        <v>-</v>
      </c>
      <c r="L369" s="9" t="str">
        <f>IFERROR(VLOOKUP(CONCATENATE($A369,L$1),'Исх-фото'!$A$2:$F$4000,6,FALSE),"-")</f>
        <v>-</v>
      </c>
      <c r="M369" s="9" t="str">
        <f>IFERROR(VLOOKUP(CONCATENATE($A369,M$1),'Исх-фото'!$A$2:$F$4000,6,FALSE),"-")</f>
        <v>-</v>
      </c>
      <c r="N369" s="9" t="str">
        <f>IFERROR(VLOOKUP(CONCATENATE($A369,N$1),'Исх-фото'!$A$2:$F$4000,6,FALSE),"-")</f>
        <v>-</v>
      </c>
      <c r="O369" s="9" t="str">
        <f>IFERROR(VLOOKUP(CONCATENATE($A369,O$1),'Исх-фото'!$A$2:$F$4000,6,FALSE),"-")</f>
        <v>-</v>
      </c>
      <c r="P369" s="9" t="str">
        <f>IFERROR(VLOOKUP(CONCATENATE($A369,P$1),'Исх-фото'!$A$2:$F$4000,6,FALSE),"-")</f>
        <v>-</v>
      </c>
      <c r="Q369" s="9" t="str">
        <f>IFERROR(VLOOKUP(CONCATENATE($A369,Q$1),'Исх-фото'!$A$2:$F$4000,6,FALSE),"-")</f>
        <v>-</v>
      </c>
      <c r="R369" s="9" t="str">
        <f>IFERROR(VLOOKUP(CONCATENATE($A369,R$1),'Исх-фото'!$A$2:$F$4000,6,FALSE),"-")</f>
        <v>-</v>
      </c>
      <c r="S369" s="9" t="str">
        <f>IFERROR(VLOOKUP(CONCATENATE($A369,S$1),'Исх-фото'!$A$2:$F$4000,6,FALSE),"-")</f>
        <v>-</v>
      </c>
      <c r="T369" s="9" t="str">
        <f>IFERROR(VLOOKUP(CONCATENATE($A369,T$1),'Исх-фото'!$A$2:$F$4000,6,FALSE),"-")</f>
        <v>-</v>
      </c>
      <c r="U369" s="9" t="str">
        <f>IFERROR(VLOOKUP(CONCATENATE($A369,U$1),'Исх-фото'!$A$2:$F$4000,6,FALSE),"-")</f>
        <v>-</v>
      </c>
      <c r="V369" s="9" t="str">
        <f>IFERROR(VLOOKUP(CONCATENATE($A369,V$1),'Исх-фото'!$A$2:$F$4000,6,FALSE),"-")</f>
        <v>-</v>
      </c>
      <c r="W369" s="9" t="str">
        <f>IFERROR(VLOOKUP(CONCATENATE($A369,W$1),'Исх-фото'!$A$2:$F$4000,6,FALSE),"-")</f>
        <v>-</v>
      </c>
      <c r="X369" s="9" t="str">
        <f>IFERROR(VLOOKUP(CONCATENATE($A369,X$1),'Исх-фото'!$A$2:$F$4000,6,FALSE),"-")</f>
        <v>-</v>
      </c>
      <c r="Y369" s="9" t="str">
        <f>IFERROR(VLOOKUP(CONCATENATE($A369,Y$1),'Исх-фото'!$A$2:$F$4000,6,FALSE),"-")</f>
        <v>-</v>
      </c>
      <c r="Z369" s="9" t="str">
        <f>IFERROR(VLOOKUP(CONCATENATE($A369,Z$1),'Исх-фото'!$A$2:$F$4000,6,FALSE),"-")</f>
        <v>-</v>
      </c>
      <c r="AA369" s="9" t="str">
        <f>IFERROR(VLOOKUP(CONCATENATE($A369,AA$1),'Исх-фото'!$A$2:$F$4000,6,FALSE),"-")</f>
        <v>-</v>
      </c>
      <c r="AB369" s="9" t="str">
        <f>IFERROR(VLOOKUP(CONCATENATE($A369,AB$1),'Исх-фото'!$A$2:$F$4000,6,FALSE),"-")</f>
        <v>-</v>
      </c>
      <c r="AC369" s="9" t="str">
        <f>IFERROR(VLOOKUP(CONCATENATE($A369,AC$1),'Исх-фото'!$A$2:$F$4000,6,FALSE),"-")</f>
        <v>-</v>
      </c>
      <c r="AD369" s="9" t="str">
        <f>IFERROR(VLOOKUP(CONCATENATE($A369,AD$1),'Исх-фото'!$A$2:$F$4000,6,FALSE),"-")</f>
        <v>-</v>
      </c>
      <c r="AE369" s="9" t="str">
        <f>IFERROR(VLOOKUP(CONCATENATE($A369,AE$1),'Исх-фото'!$A$2:$F$4000,6,FALSE),"-")</f>
        <v>-</v>
      </c>
      <c r="AF369" s="9" t="str">
        <f>IFERROR(VLOOKUP(CONCATENATE($A369,AF$1),'Исх-фото'!$A$2:$F$4000,6,FALSE),"-")</f>
        <v>-</v>
      </c>
      <c r="AG369" s="9" t="str">
        <f>IFERROR(VLOOKUP(CONCATENATE($A369,AG$1),'Исх-фото'!$A$2:$F$4000,6,FALSE),"-")</f>
        <v>-</v>
      </c>
      <c r="AH369" s="9" t="str">
        <f>IFERROR(VLOOKUP(CONCATENATE($A369,AH$1),'Исх-фото'!$A$2:$F$4000,6,FALSE),"-")</f>
        <v>-</v>
      </c>
      <c r="AI369" s="9" t="str">
        <f>IFERROR(VLOOKUP(CONCATENATE($A369,AI$1),'Исх-фото'!$A$2:$F$4000,6,FALSE),"-")</f>
        <v>-</v>
      </c>
      <c r="AJ369" s="9" t="str">
        <f>IFERROR(VLOOKUP(CONCATENATE($A369,AJ$1),'Исх-фото'!$A$2:$F$4000,6,FALSE),"-")</f>
        <v>-</v>
      </c>
      <c r="AK369" s="9" t="str">
        <f>IFERROR(VLOOKUP(CONCATENATE($A369,AK$1),'Исх-фото'!$A$2:$F$4000,6,FALSE),"-")</f>
        <v>-</v>
      </c>
      <c r="AL369" s="9" t="str">
        <f>IFERROR(VLOOKUP(CONCATENATE($A369,AL$1),'Исх-фото'!$A$2:$F$4000,6,FALSE),"-")</f>
        <v>-</v>
      </c>
      <c r="AM369" s="9" t="str">
        <f>IFERROR(VLOOKUP(CONCATENATE($A369,AM$1),'Исх-фото'!$A$2:$F$4000,6,FALSE),"-")</f>
        <v>-</v>
      </c>
      <c r="AN369" s="9" t="str">
        <f>IFERROR(VLOOKUP(CONCATENATE($A369,AN$1),'Исх-фото'!$A$2:$F$4000,6,FALSE),"-")</f>
        <v>-</v>
      </c>
      <c r="AO369" s="9" t="str">
        <f>IFERROR(VLOOKUP(CONCATENATE($A369,AO$1),'Исх-фото'!$A$2:$F$4000,6,FALSE),"-")</f>
        <v>-</v>
      </c>
      <c r="AP369" s="9" t="str">
        <f>IFERROR(VLOOKUP(CONCATENATE($A369,AP$1),'Исх-фото'!$A$2:$F$4000,6,FALSE),"-")</f>
        <v>-</v>
      </c>
      <c r="AQ369" s="9" t="str">
        <f>IFERROR(VLOOKUP(CONCATENATE($A369,AQ$1),'Исх-фото'!$A$2:$F$4000,6,FALSE),"-")</f>
        <v>-</v>
      </c>
      <c r="AR369" s="9" t="str">
        <f>IFERROR(VLOOKUP(CONCATENATE($A369,AR$1),'Исх-фото'!$A$2:$F$4000,6,FALSE),"-")</f>
        <v>-</v>
      </c>
      <c r="AS369" s="9" t="str">
        <f>IFERROR(VLOOKUP(CONCATENATE($A369,AS$1),'Исх-фото'!$A$2:$F$4000,6,FALSE),"-")</f>
        <v>-</v>
      </c>
      <c r="AT369" s="9" t="str">
        <f>IFERROR(VLOOKUP(CONCATENATE($A369,AT$1),'Исх-фото'!$A$2:$F$4000,6,FALSE),"-")</f>
        <v>-</v>
      </c>
      <c r="AU369" s="9" t="str">
        <f>IFERROR(VLOOKUP(CONCATENATE($A369,AU$1),'Исх-фото'!$A$2:$F$4000,6,FALSE),"-")</f>
        <v>-</v>
      </c>
      <c r="AV369" s="9" t="str">
        <f>IFERROR(VLOOKUP(CONCATENATE($A369,AV$1),'Исх-фото'!$A$2:$F$4000,6,FALSE),"-")</f>
        <v>-</v>
      </c>
      <c r="AW369" s="9" t="str">
        <f>IFERROR(VLOOKUP(CONCATENATE($A369,AW$1),'Исх-фото'!$A$2:$F$4000,6,FALSE),"-")</f>
        <v>-</v>
      </c>
      <c r="AX369" s="9" t="str">
        <f>IFERROR(VLOOKUP(CONCATENATE($A369,AX$1),'Исх-фото'!$A$2:$F$4000,6,FALSE),"-")</f>
        <v>-</v>
      </c>
      <c r="AY369" s="9" t="str">
        <f>IFERROR(VLOOKUP(CONCATENATE($A369,AY$1),'Исх-фото'!$A$2:$F$4000,6,FALSE),"-")</f>
        <v>-</v>
      </c>
      <c r="AZ369" s="9" t="str">
        <f>IFERROR(VLOOKUP(CONCATENATE($A369,AZ$1),'Исх-фото'!$A$2:$F$4000,6,FALSE),"-")</f>
        <v>-</v>
      </c>
      <c r="BA369" s="9" t="str">
        <f>IFERROR(VLOOKUP(CONCATENATE($A369,BA$1),'Исх-фото'!$A$2:$F$4000,6,FALSE),"-")</f>
        <v>-</v>
      </c>
      <c r="BB369" s="9" t="str">
        <f>IFERROR(VLOOKUP(CONCATENATE($A369,BB$1),'Исх-фото'!$A$2:$F$4000,6,FALSE),"-")</f>
        <v>-</v>
      </c>
      <c r="BC369" s="9" t="str">
        <f>IFERROR(VLOOKUP(CONCATENATE($A369,BC$1),'Исх-фото'!$A$2:$F$4000,6,FALSE),"-")</f>
        <v>-</v>
      </c>
      <c r="BD369" s="9" t="str">
        <f>IFERROR(VLOOKUP(CONCATENATE($A369,BD$1),'Исх-фото'!$A$2:$F$4000,6,FALSE),"-")</f>
        <v>-</v>
      </c>
      <c r="BE369" s="9" t="str">
        <f>IFERROR(VLOOKUP(CONCATENATE($A369,BE$1),'Исх-фото'!$A$2:$F$4000,6,FALSE),"-")</f>
        <v>-</v>
      </c>
      <c r="BF369" s="9" t="str">
        <f>IFERROR(VLOOKUP(CONCATENATE($A369,BF$1),'Исх-фото'!$A$2:$F$4000,6,FALSE),"-")</f>
        <v>-</v>
      </c>
      <c r="BG369" s="9" t="str">
        <f>IFERROR(VLOOKUP(CONCATENATE($A369,BG$1),'Исх-фото'!$A$2:$F$4000,6,FALSE),"-")</f>
        <v>-</v>
      </c>
      <c r="BH369" s="9" t="str">
        <f>IFERROR(VLOOKUP(CONCATENATE($A369,BH$1),'Исх-фото'!$A$2:$F$4000,6,FALSE),"-")</f>
        <v>-</v>
      </c>
      <c r="BI369" s="9" t="str">
        <f>IFERROR(VLOOKUP(CONCATENATE($A369,BI$1),'Исх-фото'!$A$2:$F$4000,6,FALSE),"-")</f>
        <v>-</v>
      </c>
      <c r="BJ369" s="37"/>
      <c r="BK369" s="42"/>
      <c r="BR369" s="25"/>
      <c r="BS369" s="25"/>
      <c r="BV369" s="25"/>
      <c r="BW369" s="25"/>
      <c r="BX369" s="25"/>
    </row>
    <row r="370" spans="1:76">
      <c r="A370" s="38">
        <f t="shared" si="44"/>
        <v>171</v>
      </c>
      <c r="B370" s="36">
        <f t="shared" si="46"/>
        <v>0</v>
      </c>
      <c r="C370" s="36">
        <f t="shared" si="46"/>
        <v>0</v>
      </c>
      <c r="D370" s="9" t="str">
        <f>IFERROR(VLOOKUP(CONCATENATE($A370,D$1),'Исх-фото'!$A$2:$F$4000,6,FALSE),"-")</f>
        <v>-</v>
      </c>
      <c r="E370" s="9" t="str">
        <f>IFERROR(VLOOKUP(CONCATENATE($A370,E$1),'Исх-фото'!$A$2:$F$4000,6,FALSE),"-")</f>
        <v>-</v>
      </c>
      <c r="F370" s="9" t="str">
        <f>IFERROR(VLOOKUP(CONCATENATE($A370,F$1),'Исх-фото'!$A$2:$F$4000,6,FALSE),"-")</f>
        <v>-</v>
      </c>
      <c r="G370" s="9" t="str">
        <f>IFERROR(VLOOKUP(CONCATENATE($A370,G$1),'Исх-фото'!$A$2:$F$4000,6,FALSE),"-")</f>
        <v>-</v>
      </c>
      <c r="H370" s="9" t="str">
        <f>IFERROR(VLOOKUP(CONCATENATE($A370,H$1),'Исх-фото'!$A$2:$F$4000,6,FALSE),"-")</f>
        <v>-</v>
      </c>
      <c r="I370" s="9" t="str">
        <f>IFERROR(VLOOKUP(CONCATENATE($A370,I$1),'Исх-фото'!$A$2:$F$4000,6,FALSE),"-")</f>
        <v>-</v>
      </c>
      <c r="J370" s="9" t="str">
        <f>IFERROR(VLOOKUP(CONCATENATE($A370,J$1),'Исх-фото'!$A$2:$F$4000,6,FALSE),"-")</f>
        <v>-</v>
      </c>
      <c r="K370" s="9" t="str">
        <f>IFERROR(VLOOKUP(CONCATENATE($A370,K$1),'Исх-фото'!$A$2:$F$4000,6,FALSE),"-")</f>
        <v>-</v>
      </c>
      <c r="L370" s="9" t="str">
        <f>IFERROR(VLOOKUP(CONCATENATE($A370,L$1),'Исх-фото'!$A$2:$F$4000,6,FALSE),"-")</f>
        <v>-</v>
      </c>
      <c r="M370" s="9" t="str">
        <f>IFERROR(VLOOKUP(CONCATENATE($A370,M$1),'Исх-фото'!$A$2:$F$4000,6,FALSE),"-")</f>
        <v>-</v>
      </c>
      <c r="N370" s="9" t="str">
        <f>IFERROR(VLOOKUP(CONCATENATE($A370,N$1),'Исх-фото'!$A$2:$F$4000,6,FALSE),"-")</f>
        <v>-</v>
      </c>
      <c r="O370" s="9" t="str">
        <f>IFERROR(VLOOKUP(CONCATENATE($A370,O$1),'Исх-фото'!$A$2:$F$4000,6,FALSE),"-")</f>
        <v>-</v>
      </c>
      <c r="P370" s="9" t="str">
        <f>IFERROR(VLOOKUP(CONCATENATE($A370,P$1),'Исх-фото'!$A$2:$F$4000,6,FALSE),"-")</f>
        <v>-</v>
      </c>
      <c r="Q370" s="9" t="str">
        <f>IFERROR(VLOOKUP(CONCATENATE($A370,Q$1),'Исх-фото'!$A$2:$F$4000,6,FALSE),"-")</f>
        <v>-</v>
      </c>
      <c r="R370" s="9" t="str">
        <f>IFERROR(VLOOKUP(CONCATENATE($A370,R$1),'Исх-фото'!$A$2:$F$4000,6,FALSE),"-")</f>
        <v>-</v>
      </c>
      <c r="S370" s="9" t="str">
        <f>IFERROR(VLOOKUP(CONCATENATE($A370,S$1),'Исх-фото'!$A$2:$F$4000,6,FALSE),"-")</f>
        <v>-</v>
      </c>
      <c r="T370" s="9" t="str">
        <f>IFERROR(VLOOKUP(CONCATENATE($A370,T$1),'Исх-фото'!$A$2:$F$4000,6,FALSE),"-")</f>
        <v>-</v>
      </c>
      <c r="U370" s="9" t="str">
        <f>IFERROR(VLOOKUP(CONCATENATE($A370,U$1),'Исх-фото'!$A$2:$F$4000,6,FALSE),"-")</f>
        <v>-</v>
      </c>
      <c r="V370" s="9" t="str">
        <f>IFERROR(VLOOKUP(CONCATENATE($A370,V$1),'Исх-фото'!$A$2:$F$4000,6,FALSE),"-")</f>
        <v>-</v>
      </c>
      <c r="W370" s="9" t="str">
        <f>IFERROR(VLOOKUP(CONCATENATE($A370,W$1),'Исх-фото'!$A$2:$F$4000,6,FALSE),"-")</f>
        <v>-</v>
      </c>
      <c r="X370" s="9" t="str">
        <f>IFERROR(VLOOKUP(CONCATENATE($A370,X$1),'Исх-фото'!$A$2:$F$4000,6,FALSE),"-")</f>
        <v>-</v>
      </c>
      <c r="Y370" s="9" t="str">
        <f>IFERROR(VLOOKUP(CONCATENATE($A370,Y$1),'Исх-фото'!$A$2:$F$4000,6,FALSE),"-")</f>
        <v>-</v>
      </c>
      <c r="Z370" s="9" t="str">
        <f>IFERROR(VLOOKUP(CONCATENATE($A370,Z$1),'Исх-фото'!$A$2:$F$4000,6,FALSE),"-")</f>
        <v>-</v>
      </c>
      <c r="AA370" s="9" t="str">
        <f>IFERROR(VLOOKUP(CONCATENATE($A370,AA$1),'Исх-фото'!$A$2:$F$4000,6,FALSE),"-")</f>
        <v>-</v>
      </c>
      <c r="AB370" s="9" t="str">
        <f>IFERROR(VLOOKUP(CONCATENATE($A370,AB$1),'Исх-фото'!$A$2:$F$4000,6,FALSE),"-")</f>
        <v>-</v>
      </c>
      <c r="AC370" s="9" t="str">
        <f>IFERROR(VLOOKUP(CONCATENATE($A370,AC$1),'Исх-фото'!$A$2:$F$4000,6,FALSE),"-")</f>
        <v>-</v>
      </c>
      <c r="AD370" s="9" t="str">
        <f>IFERROR(VLOOKUP(CONCATENATE($A370,AD$1),'Исх-фото'!$A$2:$F$4000,6,FALSE),"-")</f>
        <v>-</v>
      </c>
      <c r="AE370" s="9" t="str">
        <f>IFERROR(VLOOKUP(CONCATENATE($A370,AE$1),'Исх-фото'!$A$2:$F$4000,6,FALSE),"-")</f>
        <v>-</v>
      </c>
      <c r="AF370" s="9" t="str">
        <f>IFERROR(VLOOKUP(CONCATENATE($A370,AF$1),'Исх-фото'!$A$2:$F$4000,6,FALSE),"-")</f>
        <v>-</v>
      </c>
      <c r="AG370" s="9" t="str">
        <f>IFERROR(VLOOKUP(CONCATENATE($A370,AG$1),'Исх-фото'!$A$2:$F$4000,6,FALSE),"-")</f>
        <v>-</v>
      </c>
      <c r="AH370" s="9" t="str">
        <f>IFERROR(VLOOKUP(CONCATENATE($A370,AH$1),'Исх-фото'!$A$2:$F$4000,6,FALSE),"-")</f>
        <v>-</v>
      </c>
      <c r="AI370" s="9" t="str">
        <f>IFERROR(VLOOKUP(CONCATENATE($A370,AI$1),'Исх-фото'!$A$2:$F$4000,6,FALSE),"-")</f>
        <v>-</v>
      </c>
      <c r="AJ370" s="9" t="str">
        <f>IFERROR(VLOOKUP(CONCATENATE($A370,AJ$1),'Исх-фото'!$A$2:$F$4000,6,FALSE),"-")</f>
        <v>-</v>
      </c>
      <c r="AK370" s="9" t="str">
        <f>IFERROR(VLOOKUP(CONCATENATE($A370,AK$1),'Исх-фото'!$A$2:$F$4000,6,FALSE),"-")</f>
        <v>-</v>
      </c>
      <c r="AL370" s="9" t="str">
        <f>IFERROR(VLOOKUP(CONCATENATE($A370,AL$1),'Исх-фото'!$A$2:$F$4000,6,FALSE),"-")</f>
        <v>-</v>
      </c>
      <c r="AM370" s="9" t="str">
        <f>IFERROR(VLOOKUP(CONCATENATE($A370,AM$1),'Исх-фото'!$A$2:$F$4000,6,FALSE),"-")</f>
        <v>-</v>
      </c>
      <c r="AN370" s="9" t="str">
        <f>IFERROR(VLOOKUP(CONCATENATE($A370,AN$1),'Исх-фото'!$A$2:$F$4000,6,FALSE),"-")</f>
        <v>-</v>
      </c>
      <c r="AO370" s="9" t="str">
        <f>IFERROR(VLOOKUP(CONCATENATE($A370,AO$1),'Исх-фото'!$A$2:$F$4000,6,FALSE),"-")</f>
        <v>-</v>
      </c>
      <c r="AP370" s="9" t="str">
        <f>IFERROR(VLOOKUP(CONCATENATE($A370,AP$1),'Исх-фото'!$A$2:$F$4000,6,FALSE),"-")</f>
        <v>-</v>
      </c>
      <c r="AQ370" s="9" t="str">
        <f>IFERROR(VLOOKUP(CONCATENATE($A370,AQ$1),'Исх-фото'!$A$2:$F$4000,6,FALSE),"-")</f>
        <v>-</v>
      </c>
      <c r="AR370" s="9" t="str">
        <f>IFERROR(VLOOKUP(CONCATENATE($A370,AR$1),'Исх-фото'!$A$2:$F$4000,6,FALSE),"-")</f>
        <v>-</v>
      </c>
      <c r="AS370" s="9" t="str">
        <f>IFERROR(VLOOKUP(CONCATENATE($A370,AS$1),'Исх-фото'!$A$2:$F$4000,6,FALSE),"-")</f>
        <v>-</v>
      </c>
      <c r="AT370" s="9" t="str">
        <f>IFERROR(VLOOKUP(CONCATENATE($A370,AT$1),'Исх-фото'!$A$2:$F$4000,6,FALSE),"-")</f>
        <v>-</v>
      </c>
      <c r="AU370" s="9" t="str">
        <f>IFERROR(VLOOKUP(CONCATENATE($A370,AU$1),'Исх-фото'!$A$2:$F$4000,6,FALSE),"-")</f>
        <v>-</v>
      </c>
      <c r="AV370" s="9" t="str">
        <f>IFERROR(VLOOKUP(CONCATENATE($A370,AV$1),'Исх-фото'!$A$2:$F$4000,6,FALSE),"-")</f>
        <v>-</v>
      </c>
      <c r="AW370" s="9" t="str">
        <f>IFERROR(VLOOKUP(CONCATENATE($A370,AW$1),'Исх-фото'!$A$2:$F$4000,6,FALSE),"-")</f>
        <v>-</v>
      </c>
      <c r="AX370" s="9" t="str">
        <f>IFERROR(VLOOKUP(CONCATENATE($A370,AX$1),'Исх-фото'!$A$2:$F$4000,6,FALSE),"-")</f>
        <v>-</v>
      </c>
      <c r="AY370" s="9" t="str">
        <f>IFERROR(VLOOKUP(CONCATENATE($A370,AY$1),'Исх-фото'!$A$2:$F$4000,6,FALSE),"-")</f>
        <v>-</v>
      </c>
      <c r="AZ370" s="9" t="str">
        <f>IFERROR(VLOOKUP(CONCATENATE($A370,AZ$1),'Исх-фото'!$A$2:$F$4000,6,FALSE),"-")</f>
        <v>-</v>
      </c>
      <c r="BA370" s="9" t="str">
        <f>IFERROR(VLOOKUP(CONCATENATE($A370,BA$1),'Исх-фото'!$A$2:$F$4000,6,FALSE),"-")</f>
        <v>-</v>
      </c>
      <c r="BB370" s="9" t="str">
        <f>IFERROR(VLOOKUP(CONCATENATE($A370,BB$1),'Исх-фото'!$A$2:$F$4000,6,FALSE),"-")</f>
        <v>-</v>
      </c>
      <c r="BC370" s="9" t="str">
        <f>IFERROR(VLOOKUP(CONCATENATE($A370,BC$1),'Исх-фото'!$A$2:$F$4000,6,FALSE),"-")</f>
        <v>-</v>
      </c>
      <c r="BD370" s="9" t="str">
        <f>IFERROR(VLOOKUP(CONCATENATE($A370,BD$1),'Исх-фото'!$A$2:$F$4000,6,FALSE),"-")</f>
        <v>-</v>
      </c>
      <c r="BE370" s="9" t="str">
        <f>IFERROR(VLOOKUP(CONCATENATE($A370,BE$1),'Исх-фото'!$A$2:$F$4000,6,FALSE),"-")</f>
        <v>-</v>
      </c>
      <c r="BF370" s="9" t="str">
        <f>IFERROR(VLOOKUP(CONCATENATE($A370,BF$1),'Исх-фото'!$A$2:$F$4000,6,FALSE),"-")</f>
        <v>-</v>
      </c>
      <c r="BG370" s="9" t="str">
        <f>IFERROR(VLOOKUP(CONCATENATE($A370,BG$1),'Исх-фото'!$A$2:$F$4000,6,FALSE),"-")</f>
        <v>-</v>
      </c>
      <c r="BH370" s="9" t="str">
        <f>IFERROR(VLOOKUP(CONCATENATE($A370,BH$1),'Исх-фото'!$A$2:$F$4000,6,FALSE),"-")</f>
        <v>-</v>
      </c>
      <c r="BI370" s="9" t="str">
        <f>IFERROR(VLOOKUP(CONCATENATE($A370,BI$1),'Исх-фото'!$A$2:$F$4000,6,FALSE),"-")</f>
        <v>-</v>
      </c>
      <c r="BJ370" s="37"/>
      <c r="BK370" s="42"/>
      <c r="BR370" s="25"/>
      <c r="BS370" s="25"/>
      <c r="BV370" s="25"/>
      <c r="BW370" s="25"/>
      <c r="BX370" s="25"/>
    </row>
    <row r="371" spans="1:76">
      <c r="A371" s="38">
        <f t="shared" si="44"/>
        <v>172</v>
      </c>
      <c r="B371" s="36">
        <f t="shared" si="46"/>
        <v>0</v>
      </c>
      <c r="C371" s="36">
        <f t="shared" si="46"/>
        <v>0</v>
      </c>
      <c r="D371" s="9" t="str">
        <f>IFERROR(VLOOKUP(CONCATENATE($A371,D$1),'Исх-фото'!$A$2:$F$4000,6,FALSE),"-")</f>
        <v>-</v>
      </c>
      <c r="E371" s="9" t="str">
        <f>IFERROR(VLOOKUP(CONCATENATE($A371,E$1),'Исх-фото'!$A$2:$F$4000,6,FALSE),"-")</f>
        <v>-</v>
      </c>
      <c r="F371" s="9" t="str">
        <f>IFERROR(VLOOKUP(CONCATENATE($A371,F$1),'Исх-фото'!$A$2:$F$4000,6,FALSE),"-")</f>
        <v>-</v>
      </c>
      <c r="G371" s="9" t="str">
        <f>IFERROR(VLOOKUP(CONCATENATE($A371,G$1),'Исх-фото'!$A$2:$F$4000,6,FALSE),"-")</f>
        <v>-</v>
      </c>
      <c r="H371" s="9" t="str">
        <f>IFERROR(VLOOKUP(CONCATENATE($A371,H$1),'Исх-фото'!$A$2:$F$4000,6,FALSE),"-")</f>
        <v>-</v>
      </c>
      <c r="I371" s="9" t="str">
        <f>IFERROR(VLOOKUP(CONCATENATE($A371,I$1),'Исх-фото'!$A$2:$F$4000,6,FALSE),"-")</f>
        <v>-</v>
      </c>
      <c r="J371" s="9" t="str">
        <f>IFERROR(VLOOKUP(CONCATENATE($A371,J$1),'Исх-фото'!$A$2:$F$4000,6,FALSE),"-")</f>
        <v>-</v>
      </c>
      <c r="K371" s="9" t="str">
        <f>IFERROR(VLOOKUP(CONCATENATE($A371,K$1),'Исх-фото'!$A$2:$F$4000,6,FALSE),"-")</f>
        <v>-</v>
      </c>
      <c r="L371" s="9" t="str">
        <f>IFERROR(VLOOKUP(CONCATENATE($A371,L$1),'Исх-фото'!$A$2:$F$4000,6,FALSE),"-")</f>
        <v>-</v>
      </c>
      <c r="M371" s="9" t="str">
        <f>IFERROR(VLOOKUP(CONCATENATE($A371,M$1),'Исх-фото'!$A$2:$F$4000,6,FALSE),"-")</f>
        <v>-</v>
      </c>
      <c r="N371" s="9" t="str">
        <f>IFERROR(VLOOKUP(CONCATENATE($A371,N$1),'Исх-фото'!$A$2:$F$4000,6,FALSE),"-")</f>
        <v>-</v>
      </c>
      <c r="O371" s="9" t="str">
        <f>IFERROR(VLOOKUP(CONCATENATE($A371,O$1),'Исх-фото'!$A$2:$F$4000,6,FALSE),"-")</f>
        <v>-</v>
      </c>
      <c r="P371" s="9" t="str">
        <f>IFERROR(VLOOKUP(CONCATENATE($A371,P$1),'Исх-фото'!$A$2:$F$4000,6,FALSE),"-")</f>
        <v>-</v>
      </c>
      <c r="Q371" s="9" t="str">
        <f>IFERROR(VLOOKUP(CONCATENATE($A371,Q$1),'Исх-фото'!$A$2:$F$4000,6,FALSE),"-")</f>
        <v>-</v>
      </c>
      <c r="R371" s="9" t="str">
        <f>IFERROR(VLOOKUP(CONCATENATE($A371,R$1),'Исх-фото'!$A$2:$F$4000,6,FALSE),"-")</f>
        <v>-</v>
      </c>
      <c r="S371" s="9" t="str">
        <f>IFERROR(VLOOKUP(CONCATENATE($A371,S$1),'Исх-фото'!$A$2:$F$4000,6,FALSE),"-")</f>
        <v>-</v>
      </c>
      <c r="T371" s="9" t="str">
        <f>IFERROR(VLOOKUP(CONCATENATE($A371,T$1),'Исх-фото'!$A$2:$F$4000,6,FALSE),"-")</f>
        <v>-</v>
      </c>
      <c r="U371" s="9" t="str">
        <f>IFERROR(VLOOKUP(CONCATENATE($A371,U$1),'Исх-фото'!$A$2:$F$4000,6,FALSE),"-")</f>
        <v>-</v>
      </c>
      <c r="V371" s="9" t="str">
        <f>IFERROR(VLOOKUP(CONCATENATE($A371,V$1),'Исх-фото'!$A$2:$F$4000,6,FALSE),"-")</f>
        <v>-</v>
      </c>
      <c r="W371" s="9" t="str">
        <f>IFERROR(VLOOKUP(CONCATENATE($A371,W$1),'Исх-фото'!$A$2:$F$4000,6,FALSE),"-")</f>
        <v>-</v>
      </c>
      <c r="X371" s="9" t="str">
        <f>IFERROR(VLOOKUP(CONCATENATE($A371,X$1),'Исх-фото'!$A$2:$F$4000,6,FALSE),"-")</f>
        <v>-</v>
      </c>
      <c r="Y371" s="9" t="str">
        <f>IFERROR(VLOOKUP(CONCATENATE($A371,Y$1),'Исх-фото'!$A$2:$F$4000,6,FALSE),"-")</f>
        <v>-</v>
      </c>
      <c r="Z371" s="9" t="str">
        <f>IFERROR(VLOOKUP(CONCATENATE($A371,Z$1),'Исх-фото'!$A$2:$F$4000,6,FALSE),"-")</f>
        <v>-</v>
      </c>
      <c r="AA371" s="9" t="str">
        <f>IFERROR(VLOOKUP(CONCATENATE($A371,AA$1),'Исх-фото'!$A$2:$F$4000,6,FALSE),"-")</f>
        <v>-</v>
      </c>
      <c r="AB371" s="9" t="str">
        <f>IFERROR(VLOOKUP(CONCATENATE($A371,AB$1),'Исх-фото'!$A$2:$F$4000,6,FALSE),"-")</f>
        <v>-</v>
      </c>
      <c r="AC371" s="9" t="str">
        <f>IFERROR(VLOOKUP(CONCATENATE($A371,AC$1),'Исх-фото'!$A$2:$F$4000,6,FALSE),"-")</f>
        <v>-</v>
      </c>
      <c r="AD371" s="9" t="str">
        <f>IFERROR(VLOOKUP(CONCATENATE($A371,AD$1),'Исх-фото'!$A$2:$F$4000,6,FALSE),"-")</f>
        <v>-</v>
      </c>
      <c r="AE371" s="9" t="str">
        <f>IFERROR(VLOOKUP(CONCATENATE($A371,AE$1),'Исх-фото'!$A$2:$F$4000,6,FALSE),"-")</f>
        <v>-</v>
      </c>
      <c r="AF371" s="9" t="str">
        <f>IFERROR(VLOOKUP(CONCATENATE($A371,AF$1),'Исх-фото'!$A$2:$F$4000,6,FALSE),"-")</f>
        <v>-</v>
      </c>
      <c r="AG371" s="9" t="str">
        <f>IFERROR(VLOOKUP(CONCATENATE($A371,AG$1),'Исх-фото'!$A$2:$F$4000,6,FALSE),"-")</f>
        <v>-</v>
      </c>
      <c r="AH371" s="9" t="str">
        <f>IFERROR(VLOOKUP(CONCATENATE($A371,AH$1),'Исх-фото'!$A$2:$F$4000,6,FALSE),"-")</f>
        <v>-</v>
      </c>
      <c r="AI371" s="9" t="str">
        <f>IFERROR(VLOOKUP(CONCATENATE($A371,AI$1),'Исх-фото'!$A$2:$F$4000,6,FALSE),"-")</f>
        <v>-</v>
      </c>
      <c r="AJ371" s="9" t="str">
        <f>IFERROR(VLOOKUP(CONCATENATE($A371,AJ$1),'Исх-фото'!$A$2:$F$4000,6,FALSE),"-")</f>
        <v>-</v>
      </c>
      <c r="AK371" s="9" t="str">
        <f>IFERROR(VLOOKUP(CONCATENATE($A371,AK$1),'Исх-фото'!$A$2:$F$4000,6,FALSE),"-")</f>
        <v>-</v>
      </c>
      <c r="AL371" s="9" t="str">
        <f>IFERROR(VLOOKUP(CONCATENATE($A371,AL$1),'Исх-фото'!$A$2:$F$4000,6,FALSE),"-")</f>
        <v>-</v>
      </c>
      <c r="AM371" s="9" t="str">
        <f>IFERROR(VLOOKUP(CONCATENATE($A371,AM$1),'Исх-фото'!$A$2:$F$4000,6,FALSE),"-")</f>
        <v>-</v>
      </c>
      <c r="AN371" s="9" t="str">
        <f>IFERROR(VLOOKUP(CONCATENATE($A371,AN$1),'Исх-фото'!$A$2:$F$4000,6,FALSE),"-")</f>
        <v>-</v>
      </c>
      <c r="AO371" s="9" t="str">
        <f>IFERROR(VLOOKUP(CONCATENATE($A371,AO$1),'Исх-фото'!$A$2:$F$4000,6,FALSE),"-")</f>
        <v>-</v>
      </c>
      <c r="AP371" s="9" t="str">
        <f>IFERROR(VLOOKUP(CONCATENATE($A371,AP$1),'Исх-фото'!$A$2:$F$4000,6,FALSE),"-")</f>
        <v>-</v>
      </c>
      <c r="AQ371" s="9" t="str">
        <f>IFERROR(VLOOKUP(CONCATENATE($A371,AQ$1),'Исх-фото'!$A$2:$F$4000,6,FALSE),"-")</f>
        <v>-</v>
      </c>
      <c r="AR371" s="9" t="str">
        <f>IFERROR(VLOOKUP(CONCATENATE($A371,AR$1),'Исх-фото'!$A$2:$F$4000,6,FALSE),"-")</f>
        <v>-</v>
      </c>
      <c r="AS371" s="9" t="str">
        <f>IFERROR(VLOOKUP(CONCATENATE($A371,AS$1),'Исх-фото'!$A$2:$F$4000,6,FALSE),"-")</f>
        <v>-</v>
      </c>
      <c r="AT371" s="9" t="str">
        <f>IFERROR(VLOOKUP(CONCATENATE($A371,AT$1),'Исх-фото'!$A$2:$F$4000,6,FALSE),"-")</f>
        <v>-</v>
      </c>
      <c r="AU371" s="9" t="str">
        <f>IFERROR(VLOOKUP(CONCATENATE($A371,AU$1),'Исх-фото'!$A$2:$F$4000,6,FALSE),"-")</f>
        <v>-</v>
      </c>
      <c r="AV371" s="9" t="str">
        <f>IFERROR(VLOOKUP(CONCATENATE($A371,AV$1),'Исх-фото'!$A$2:$F$4000,6,FALSE),"-")</f>
        <v>-</v>
      </c>
      <c r="AW371" s="9" t="str">
        <f>IFERROR(VLOOKUP(CONCATENATE($A371,AW$1),'Исх-фото'!$A$2:$F$4000,6,FALSE),"-")</f>
        <v>-</v>
      </c>
      <c r="AX371" s="9" t="str">
        <f>IFERROR(VLOOKUP(CONCATENATE($A371,AX$1),'Исх-фото'!$A$2:$F$4000,6,FALSE),"-")</f>
        <v>-</v>
      </c>
      <c r="AY371" s="9" t="str">
        <f>IFERROR(VLOOKUP(CONCATENATE($A371,AY$1),'Исх-фото'!$A$2:$F$4000,6,FALSE),"-")</f>
        <v>-</v>
      </c>
      <c r="AZ371" s="9" t="str">
        <f>IFERROR(VLOOKUP(CONCATENATE($A371,AZ$1),'Исх-фото'!$A$2:$F$4000,6,FALSE),"-")</f>
        <v>-</v>
      </c>
      <c r="BA371" s="9" t="str">
        <f>IFERROR(VLOOKUP(CONCATENATE($A371,BA$1),'Исх-фото'!$A$2:$F$4000,6,FALSE),"-")</f>
        <v>-</v>
      </c>
      <c r="BB371" s="9" t="str">
        <f>IFERROR(VLOOKUP(CONCATENATE($A371,BB$1),'Исх-фото'!$A$2:$F$4000,6,FALSE),"-")</f>
        <v>-</v>
      </c>
      <c r="BC371" s="9" t="str">
        <f>IFERROR(VLOOKUP(CONCATENATE($A371,BC$1),'Исх-фото'!$A$2:$F$4000,6,FALSE),"-")</f>
        <v>-</v>
      </c>
      <c r="BD371" s="9" t="str">
        <f>IFERROR(VLOOKUP(CONCATENATE($A371,BD$1),'Исх-фото'!$A$2:$F$4000,6,FALSE),"-")</f>
        <v>-</v>
      </c>
      <c r="BE371" s="9" t="str">
        <f>IFERROR(VLOOKUP(CONCATENATE($A371,BE$1),'Исх-фото'!$A$2:$F$4000,6,FALSE),"-")</f>
        <v>-</v>
      </c>
      <c r="BF371" s="9" t="str">
        <f>IFERROR(VLOOKUP(CONCATENATE($A371,BF$1),'Исх-фото'!$A$2:$F$4000,6,FALSE),"-")</f>
        <v>-</v>
      </c>
      <c r="BG371" s="9" t="str">
        <f>IFERROR(VLOOKUP(CONCATENATE($A371,BG$1),'Исх-фото'!$A$2:$F$4000,6,FALSE),"-")</f>
        <v>-</v>
      </c>
      <c r="BH371" s="9" t="str">
        <f>IFERROR(VLOOKUP(CONCATENATE($A371,BH$1),'Исх-фото'!$A$2:$F$4000,6,FALSE),"-")</f>
        <v>-</v>
      </c>
      <c r="BI371" s="9" t="str">
        <f>IFERROR(VLOOKUP(CONCATENATE($A371,BI$1),'Исх-фото'!$A$2:$F$4000,6,FALSE),"-")</f>
        <v>-</v>
      </c>
      <c r="BJ371" s="37"/>
      <c r="BK371" s="42"/>
      <c r="BR371" s="25"/>
      <c r="BS371" s="25"/>
      <c r="BV371" s="25"/>
      <c r="BW371" s="25"/>
      <c r="BX371" s="25"/>
    </row>
    <row r="372" spans="1:76">
      <c r="A372" s="38">
        <f t="shared" si="44"/>
        <v>173</v>
      </c>
      <c r="B372" s="36">
        <f t="shared" si="46"/>
        <v>0</v>
      </c>
      <c r="C372" s="36">
        <f t="shared" si="46"/>
        <v>0</v>
      </c>
      <c r="D372" s="9" t="str">
        <f>IFERROR(VLOOKUP(CONCATENATE($A372,D$1),'Исх-фото'!$A$2:$F$4000,6,FALSE),"-")</f>
        <v>-</v>
      </c>
      <c r="E372" s="9" t="str">
        <f>IFERROR(VLOOKUP(CONCATENATE($A372,E$1),'Исх-фото'!$A$2:$F$4000,6,FALSE),"-")</f>
        <v>-</v>
      </c>
      <c r="F372" s="9" t="str">
        <f>IFERROR(VLOOKUP(CONCATENATE($A372,F$1),'Исх-фото'!$A$2:$F$4000,6,FALSE),"-")</f>
        <v>-</v>
      </c>
      <c r="G372" s="9" t="str">
        <f>IFERROR(VLOOKUP(CONCATENATE($A372,G$1),'Исх-фото'!$A$2:$F$4000,6,FALSE),"-")</f>
        <v>-</v>
      </c>
      <c r="H372" s="9" t="str">
        <f>IFERROR(VLOOKUP(CONCATENATE($A372,H$1),'Исх-фото'!$A$2:$F$4000,6,FALSE),"-")</f>
        <v>-</v>
      </c>
      <c r="I372" s="9" t="str">
        <f>IFERROR(VLOOKUP(CONCATENATE($A372,I$1),'Исх-фото'!$A$2:$F$4000,6,FALSE),"-")</f>
        <v>-</v>
      </c>
      <c r="J372" s="9" t="str">
        <f>IFERROR(VLOOKUP(CONCATENATE($A372,J$1),'Исх-фото'!$A$2:$F$4000,6,FALSE),"-")</f>
        <v>-</v>
      </c>
      <c r="K372" s="9" t="str">
        <f>IFERROR(VLOOKUP(CONCATENATE($A372,K$1),'Исх-фото'!$A$2:$F$4000,6,FALSE),"-")</f>
        <v>-</v>
      </c>
      <c r="L372" s="9" t="str">
        <f>IFERROR(VLOOKUP(CONCATENATE($A372,L$1),'Исх-фото'!$A$2:$F$4000,6,FALSE),"-")</f>
        <v>-</v>
      </c>
      <c r="M372" s="9" t="str">
        <f>IFERROR(VLOOKUP(CONCATENATE($A372,M$1),'Исх-фото'!$A$2:$F$4000,6,FALSE),"-")</f>
        <v>-</v>
      </c>
      <c r="N372" s="9" t="str">
        <f>IFERROR(VLOOKUP(CONCATENATE($A372,N$1),'Исх-фото'!$A$2:$F$4000,6,FALSE),"-")</f>
        <v>-</v>
      </c>
      <c r="O372" s="9" t="str">
        <f>IFERROR(VLOOKUP(CONCATENATE($A372,O$1),'Исх-фото'!$A$2:$F$4000,6,FALSE),"-")</f>
        <v>-</v>
      </c>
      <c r="P372" s="9" t="str">
        <f>IFERROR(VLOOKUP(CONCATENATE($A372,P$1),'Исх-фото'!$A$2:$F$4000,6,FALSE),"-")</f>
        <v>-</v>
      </c>
      <c r="Q372" s="9" t="str">
        <f>IFERROR(VLOOKUP(CONCATENATE($A372,Q$1),'Исх-фото'!$A$2:$F$4000,6,FALSE),"-")</f>
        <v>-</v>
      </c>
      <c r="R372" s="9" t="str">
        <f>IFERROR(VLOOKUP(CONCATENATE($A372,R$1),'Исх-фото'!$A$2:$F$4000,6,FALSE),"-")</f>
        <v>-</v>
      </c>
      <c r="S372" s="9" t="str">
        <f>IFERROR(VLOOKUP(CONCATENATE($A372,S$1),'Исх-фото'!$A$2:$F$4000,6,FALSE),"-")</f>
        <v>-</v>
      </c>
      <c r="T372" s="9" t="str">
        <f>IFERROR(VLOOKUP(CONCATENATE($A372,T$1),'Исх-фото'!$A$2:$F$4000,6,FALSE),"-")</f>
        <v>-</v>
      </c>
      <c r="U372" s="9" t="str">
        <f>IFERROR(VLOOKUP(CONCATENATE($A372,U$1),'Исх-фото'!$A$2:$F$4000,6,FALSE),"-")</f>
        <v>-</v>
      </c>
      <c r="V372" s="9" t="str">
        <f>IFERROR(VLOOKUP(CONCATENATE($A372,V$1),'Исх-фото'!$A$2:$F$4000,6,FALSE),"-")</f>
        <v>-</v>
      </c>
      <c r="W372" s="9" t="str">
        <f>IFERROR(VLOOKUP(CONCATENATE($A372,W$1),'Исх-фото'!$A$2:$F$4000,6,FALSE),"-")</f>
        <v>-</v>
      </c>
      <c r="X372" s="9" t="str">
        <f>IFERROR(VLOOKUP(CONCATENATE($A372,X$1),'Исх-фото'!$A$2:$F$4000,6,FALSE),"-")</f>
        <v>-</v>
      </c>
      <c r="Y372" s="9" t="str">
        <f>IFERROR(VLOOKUP(CONCATENATE($A372,Y$1),'Исх-фото'!$A$2:$F$4000,6,FALSE),"-")</f>
        <v>-</v>
      </c>
      <c r="Z372" s="9" t="str">
        <f>IFERROR(VLOOKUP(CONCATENATE($A372,Z$1),'Исх-фото'!$A$2:$F$4000,6,FALSE),"-")</f>
        <v>-</v>
      </c>
      <c r="AA372" s="9" t="str">
        <f>IFERROR(VLOOKUP(CONCATENATE($A372,AA$1),'Исх-фото'!$A$2:$F$4000,6,FALSE),"-")</f>
        <v>-</v>
      </c>
      <c r="AB372" s="9" t="str">
        <f>IFERROR(VLOOKUP(CONCATENATE($A372,AB$1),'Исх-фото'!$A$2:$F$4000,6,FALSE),"-")</f>
        <v>-</v>
      </c>
      <c r="AC372" s="9" t="str">
        <f>IFERROR(VLOOKUP(CONCATENATE($A372,AC$1),'Исх-фото'!$A$2:$F$4000,6,FALSE),"-")</f>
        <v>-</v>
      </c>
      <c r="AD372" s="9" t="str">
        <f>IFERROR(VLOOKUP(CONCATENATE($A372,AD$1),'Исх-фото'!$A$2:$F$4000,6,FALSE),"-")</f>
        <v>-</v>
      </c>
      <c r="AE372" s="9" t="str">
        <f>IFERROR(VLOOKUP(CONCATENATE($A372,AE$1),'Исх-фото'!$A$2:$F$4000,6,FALSE),"-")</f>
        <v>-</v>
      </c>
      <c r="AF372" s="9" t="str">
        <f>IFERROR(VLOOKUP(CONCATENATE($A372,AF$1),'Исх-фото'!$A$2:$F$4000,6,FALSE),"-")</f>
        <v>-</v>
      </c>
      <c r="AG372" s="9" t="str">
        <f>IFERROR(VLOOKUP(CONCATENATE($A372,AG$1),'Исх-фото'!$A$2:$F$4000,6,FALSE),"-")</f>
        <v>-</v>
      </c>
      <c r="AH372" s="9" t="str">
        <f>IFERROR(VLOOKUP(CONCATENATE($A372,AH$1),'Исх-фото'!$A$2:$F$4000,6,FALSE),"-")</f>
        <v>-</v>
      </c>
      <c r="AI372" s="9" t="str">
        <f>IFERROR(VLOOKUP(CONCATENATE($A372,AI$1),'Исх-фото'!$A$2:$F$4000,6,FALSE),"-")</f>
        <v>-</v>
      </c>
      <c r="AJ372" s="9" t="str">
        <f>IFERROR(VLOOKUP(CONCATENATE($A372,AJ$1),'Исх-фото'!$A$2:$F$4000,6,FALSE),"-")</f>
        <v>-</v>
      </c>
      <c r="AK372" s="9" t="str">
        <f>IFERROR(VLOOKUP(CONCATENATE($A372,AK$1),'Исх-фото'!$A$2:$F$4000,6,FALSE),"-")</f>
        <v>-</v>
      </c>
      <c r="AL372" s="9" t="str">
        <f>IFERROR(VLOOKUP(CONCATENATE($A372,AL$1),'Исх-фото'!$A$2:$F$4000,6,FALSE),"-")</f>
        <v>-</v>
      </c>
      <c r="AM372" s="9" t="str">
        <f>IFERROR(VLOOKUP(CONCATENATE($A372,AM$1),'Исх-фото'!$A$2:$F$4000,6,FALSE),"-")</f>
        <v>-</v>
      </c>
      <c r="AN372" s="9" t="str">
        <f>IFERROR(VLOOKUP(CONCATENATE($A372,AN$1),'Исх-фото'!$A$2:$F$4000,6,FALSE),"-")</f>
        <v>-</v>
      </c>
      <c r="AO372" s="9" t="str">
        <f>IFERROR(VLOOKUP(CONCATENATE($A372,AO$1),'Исх-фото'!$A$2:$F$4000,6,FALSE),"-")</f>
        <v>-</v>
      </c>
      <c r="AP372" s="9" t="str">
        <f>IFERROR(VLOOKUP(CONCATENATE($A372,AP$1),'Исх-фото'!$A$2:$F$4000,6,FALSE),"-")</f>
        <v>-</v>
      </c>
      <c r="AQ372" s="9" t="str">
        <f>IFERROR(VLOOKUP(CONCATENATE($A372,AQ$1),'Исх-фото'!$A$2:$F$4000,6,FALSE),"-")</f>
        <v>-</v>
      </c>
      <c r="AR372" s="9" t="str">
        <f>IFERROR(VLOOKUP(CONCATENATE($A372,AR$1),'Исх-фото'!$A$2:$F$4000,6,FALSE),"-")</f>
        <v>-</v>
      </c>
      <c r="AS372" s="9" t="str">
        <f>IFERROR(VLOOKUP(CONCATENATE($A372,AS$1),'Исх-фото'!$A$2:$F$4000,6,FALSE),"-")</f>
        <v>-</v>
      </c>
      <c r="AT372" s="9" t="str">
        <f>IFERROR(VLOOKUP(CONCATENATE($A372,AT$1),'Исх-фото'!$A$2:$F$4000,6,FALSE),"-")</f>
        <v>-</v>
      </c>
      <c r="AU372" s="9" t="str">
        <f>IFERROR(VLOOKUP(CONCATENATE($A372,AU$1),'Исх-фото'!$A$2:$F$4000,6,FALSE),"-")</f>
        <v>-</v>
      </c>
      <c r="AV372" s="9" t="str">
        <f>IFERROR(VLOOKUP(CONCATENATE($A372,AV$1),'Исх-фото'!$A$2:$F$4000,6,FALSE),"-")</f>
        <v>-</v>
      </c>
      <c r="AW372" s="9" t="str">
        <f>IFERROR(VLOOKUP(CONCATENATE($A372,AW$1),'Исх-фото'!$A$2:$F$4000,6,FALSE),"-")</f>
        <v>-</v>
      </c>
      <c r="AX372" s="9" t="str">
        <f>IFERROR(VLOOKUP(CONCATENATE($A372,AX$1),'Исх-фото'!$A$2:$F$4000,6,FALSE),"-")</f>
        <v>-</v>
      </c>
      <c r="AY372" s="9" t="str">
        <f>IFERROR(VLOOKUP(CONCATENATE($A372,AY$1),'Исх-фото'!$A$2:$F$4000,6,FALSE),"-")</f>
        <v>-</v>
      </c>
      <c r="AZ372" s="9" t="str">
        <f>IFERROR(VLOOKUP(CONCATENATE($A372,AZ$1),'Исх-фото'!$A$2:$F$4000,6,FALSE),"-")</f>
        <v>-</v>
      </c>
      <c r="BA372" s="9" t="str">
        <f>IFERROR(VLOOKUP(CONCATENATE($A372,BA$1),'Исх-фото'!$A$2:$F$4000,6,FALSE),"-")</f>
        <v>-</v>
      </c>
      <c r="BB372" s="9" t="str">
        <f>IFERROR(VLOOKUP(CONCATENATE($A372,BB$1),'Исх-фото'!$A$2:$F$4000,6,FALSE),"-")</f>
        <v>-</v>
      </c>
      <c r="BC372" s="9" t="str">
        <f>IFERROR(VLOOKUP(CONCATENATE($A372,BC$1),'Исх-фото'!$A$2:$F$4000,6,FALSE),"-")</f>
        <v>-</v>
      </c>
      <c r="BD372" s="9" t="str">
        <f>IFERROR(VLOOKUP(CONCATENATE($A372,BD$1),'Исх-фото'!$A$2:$F$4000,6,FALSE),"-")</f>
        <v>-</v>
      </c>
      <c r="BE372" s="9" t="str">
        <f>IFERROR(VLOOKUP(CONCATENATE($A372,BE$1),'Исх-фото'!$A$2:$F$4000,6,FALSE),"-")</f>
        <v>-</v>
      </c>
      <c r="BF372" s="9" t="str">
        <f>IFERROR(VLOOKUP(CONCATENATE($A372,BF$1),'Исх-фото'!$A$2:$F$4000,6,FALSE),"-")</f>
        <v>-</v>
      </c>
      <c r="BG372" s="9" t="str">
        <f>IFERROR(VLOOKUP(CONCATENATE($A372,BG$1),'Исх-фото'!$A$2:$F$4000,6,FALSE),"-")</f>
        <v>-</v>
      </c>
      <c r="BH372" s="9" t="str">
        <f>IFERROR(VLOOKUP(CONCATENATE($A372,BH$1),'Исх-фото'!$A$2:$F$4000,6,FALSE),"-")</f>
        <v>-</v>
      </c>
      <c r="BI372" s="9" t="str">
        <f>IFERROR(VLOOKUP(CONCATENATE($A372,BI$1),'Исх-фото'!$A$2:$F$4000,6,FALSE),"-")</f>
        <v>-</v>
      </c>
      <c r="BJ372" s="37"/>
      <c r="BK372" s="42"/>
      <c r="BR372" s="25"/>
      <c r="BS372" s="25"/>
      <c r="BV372" s="25"/>
      <c r="BW372" s="25"/>
      <c r="BX372" s="25"/>
    </row>
    <row r="373" spans="1:76">
      <c r="A373" s="38">
        <f t="shared" si="44"/>
        <v>174</v>
      </c>
      <c r="B373" s="36">
        <f t="shared" si="46"/>
        <v>0</v>
      </c>
      <c r="C373" s="36">
        <f t="shared" si="46"/>
        <v>0</v>
      </c>
      <c r="D373" s="9" t="str">
        <f>IFERROR(VLOOKUP(CONCATENATE($A373,D$1),'Исх-фото'!$A$2:$F$4000,6,FALSE),"-")</f>
        <v>-</v>
      </c>
      <c r="E373" s="9" t="str">
        <f>IFERROR(VLOOKUP(CONCATENATE($A373,E$1),'Исх-фото'!$A$2:$F$4000,6,FALSE),"-")</f>
        <v>-</v>
      </c>
      <c r="F373" s="9" t="str">
        <f>IFERROR(VLOOKUP(CONCATENATE($A373,F$1),'Исх-фото'!$A$2:$F$4000,6,FALSE),"-")</f>
        <v>-</v>
      </c>
      <c r="G373" s="9" t="str">
        <f>IFERROR(VLOOKUP(CONCATENATE($A373,G$1),'Исх-фото'!$A$2:$F$4000,6,FALSE),"-")</f>
        <v>-</v>
      </c>
      <c r="H373" s="9" t="str">
        <f>IFERROR(VLOOKUP(CONCATENATE($A373,H$1),'Исх-фото'!$A$2:$F$4000,6,FALSE),"-")</f>
        <v>-</v>
      </c>
      <c r="I373" s="9" t="str">
        <f>IFERROR(VLOOKUP(CONCATENATE($A373,I$1),'Исх-фото'!$A$2:$F$4000,6,FALSE),"-")</f>
        <v>-</v>
      </c>
      <c r="J373" s="9" t="str">
        <f>IFERROR(VLOOKUP(CONCATENATE($A373,J$1),'Исх-фото'!$A$2:$F$4000,6,FALSE),"-")</f>
        <v>-</v>
      </c>
      <c r="K373" s="9" t="str">
        <f>IFERROR(VLOOKUP(CONCATENATE($A373,K$1),'Исх-фото'!$A$2:$F$4000,6,FALSE),"-")</f>
        <v>-</v>
      </c>
      <c r="L373" s="9" t="str">
        <f>IFERROR(VLOOKUP(CONCATENATE($A373,L$1),'Исх-фото'!$A$2:$F$4000,6,FALSE),"-")</f>
        <v>-</v>
      </c>
      <c r="M373" s="9" t="str">
        <f>IFERROR(VLOOKUP(CONCATENATE($A373,M$1),'Исх-фото'!$A$2:$F$4000,6,FALSE),"-")</f>
        <v>-</v>
      </c>
      <c r="N373" s="9" t="str">
        <f>IFERROR(VLOOKUP(CONCATENATE($A373,N$1),'Исх-фото'!$A$2:$F$4000,6,FALSE),"-")</f>
        <v>-</v>
      </c>
      <c r="O373" s="9" t="str">
        <f>IFERROR(VLOOKUP(CONCATENATE($A373,O$1),'Исх-фото'!$A$2:$F$4000,6,FALSE),"-")</f>
        <v>-</v>
      </c>
      <c r="P373" s="9" t="str">
        <f>IFERROR(VLOOKUP(CONCATENATE($A373,P$1),'Исх-фото'!$A$2:$F$4000,6,FALSE),"-")</f>
        <v>-</v>
      </c>
      <c r="Q373" s="9" t="str">
        <f>IFERROR(VLOOKUP(CONCATENATE($A373,Q$1),'Исх-фото'!$A$2:$F$4000,6,FALSE),"-")</f>
        <v>-</v>
      </c>
      <c r="R373" s="9" t="str">
        <f>IFERROR(VLOOKUP(CONCATENATE($A373,R$1),'Исх-фото'!$A$2:$F$4000,6,FALSE),"-")</f>
        <v>-</v>
      </c>
      <c r="S373" s="9" t="str">
        <f>IFERROR(VLOOKUP(CONCATENATE($A373,S$1),'Исх-фото'!$A$2:$F$4000,6,FALSE),"-")</f>
        <v>-</v>
      </c>
      <c r="T373" s="9" t="str">
        <f>IFERROR(VLOOKUP(CONCATENATE($A373,T$1),'Исх-фото'!$A$2:$F$4000,6,FALSE),"-")</f>
        <v>-</v>
      </c>
      <c r="U373" s="9" t="str">
        <f>IFERROR(VLOOKUP(CONCATENATE($A373,U$1),'Исх-фото'!$A$2:$F$4000,6,FALSE),"-")</f>
        <v>-</v>
      </c>
      <c r="V373" s="9" t="str">
        <f>IFERROR(VLOOKUP(CONCATENATE($A373,V$1),'Исх-фото'!$A$2:$F$4000,6,FALSE),"-")</f>
        <v>-</v>
      </c>
      <c r="W373" s="9" t="str">
        <f>IFERROR(VLOOKUP(CONCATENATE($A373,W$1),'Исх-фото'!$A$2:$F$4000,6,FALSE),"-")</f>
        <v>-</v>
      </c>
      <c r="X373" s="9" t="str">
        <f>IFERROR(VLOOKUP(CONCATENATE($A373,X$1),'Исх-фото'!$A$2:$F$4000,6,FALSE),"-")</f>
        <v>-</v>
      </c>
      <c r="Y373" s="9" t="str">
        <f>IFERROR(VLOOKUP(CONCATENATE($A373,Y$1),'Исх-фото'!$A$2:$F$4000,6,FALSE),"-")</f>
        <v>-</v>
      </c>
      <c r="Z373" s="9" t="str">
        <f>IFERROR(VLOOKUP(CONCATENATE($A373,Z$1),'Исх-фото'!$A$2:$F$4000,6,FALSE),"-")</f>
        <v>-</v>
      </c>
      <c r="AA373" s="9" t="str">
        <f>IFERROR(VLOOKUP(CONCATENATE($A373,AA$1),'Исх-фото'!$A$2:$F$4000,6,FALSE),"-")</f>
        <v>-</v>
      </c>
      <c r="AB373" s="9" t="str">
        <f>IFERROR(VLOOKUP(CONCATENATE($A373,AB$1),'Исх-фото'!$A$2:$F$4000,6,FALSE),"-")</f>
        <v>-</v>
      </c>
      <c r="AC373" s="9" t="str">
        <f>IFERROR(VLOOKUP(CONCATENATE($A373,AC$1),'Исх-фото'!$A$2:$F$4000,6,FALSE),"-")</f>
        <v>-</v>
      </c>
      <c r="AD373" s="9" t="str">
        <f>IFERROR(VLOOKUP(CONCATENATE($A373,AD$1),'Исх-фото'!$A$2:$F$4000,6,FALSE),"-")</f>
        <v>-</v>
      </c>
      <c r="AE373" s="9" t="str">
        <f>IFERROR(VLOOKUP(CONCATENATE($A373,AE$1),'Исх-фото'!$A$2:$F$4000,6,FALSE),"-")</f>
        <v>-</v>
      </c>
      <c r="AF373" s="9" t="str">
        <f>IFERROR(VLOOKUP(CONCATENATE($A373,AF$1),'Исх-фото'!$A$2:$F$4000,6,FALSE),"-")</f>
        <v>-</v>
      </c>
      <c r="AG373" s="9" t="str">
        <f>IFERROR(VLOOKUP(CONCATENATE($A373,AG$1),'Исх-фото'!$A$2:$F$4000,6,FALSE),"-")</f>
        <v>-</v>
      </c>
      <c r="AH373" s="9" t="str">
        <f>IFERROR(VLOOKUP(CONCATENATE($A373,AH$1),'Исх-фото'!$A$2:$F$4000,6,FALSE),"-")</f>
        <v>-</v>
      </c>
      <c r="AI373" s="9" t="str">
        <f>IFERROR(VLOOKUP(CONCATENATE($A373,AI$1),'Исх-фото'!$A$2:$F$4000,6,FALSE),"-")</f>
        <v>-</v>
      </c>
      <c r="AJ373" s="9" t="str">
        <f>IFERROR(VLOOKUP(CONCATENATE($A373,AJ$1),'Исх-фото'!$A$2:$F$4000,6,FALSE),"-")</f>
        <v>-</v>
      </c>
      <c r="AK373" s="9" t="str">
        <f>IFERROR(VLOOKUP(CONCATENATE($A373,AK$1),'Исх-фото'!$A$2:$F$4000,6,FALSE),"-")</f>
        <v>-</v>
      </c>
      <c r="AL373" s="9" t="str">
        <f>IFERROR(VLOOKUP(CONCATENATE($A373,AL$1),'Исх-фото'!$A$2:$F$4000,6,FALSE),"-")</f>
        <v>-</v>
      </c>
      <c r="AM373" s="9" t="str">
        <f>IFERROR(VLOOKUP(CONCATENATE($A373,AM$1),'Исх-фото'!$A$2:$F$4000,6,FALSE),"-")</f>
        <v>-</v>
      </c>
      <c r="AN373" s="9" t="str">
        <f>IFERROR(VLOOKUP(CONCATENATE($A373,AN$1),'Исх-фото'!$A$2:$F$4000,6,FALSE),"-")</f>
        <v>-</v>
      </c>
      <c r="AO373" s="9" t="str">
        <f>IFERROR(VLOOKUP(CONCATENATE($A373,AO$1),'Исх-фото'!$A$2:$F$4000,6,FALSE),"-")</f>
        <v>-</v>
      </c>
      <c r="AP373" s="9" t="str">
        <f>IFERROR(VLOOKUP(CONCATENATE($A373,AP$1),'Исх-фото'!$A$2:$F$4000,6,FALSE),"-")</f>
        <v>-</v>
      </c>
      <c r="AQ373" s="9" t="str">
        <f>IFERROR(VLOOKUP(CONCATENATE($A373,AQ$1),'Исх-фото'!$A$2:$F$4000,6,FALSE),"-")</f>
        <v>-</v>
      </c>
      <c r="AR373" s="9" t="str">
        <f>IFERROR(VLOOKUP(CONCATENATE($A373,AR$1),'Исх-фото'!$A$2:$F$4000,6,FALSE),"-")</f>
        <v>-</v>
      </c>
      <c r="AS373" s="9" t="str">
        <f>IFERROR(VLOOKUP(CONCATENATE($A373,AS$1),'Исх-фото'!$A$2:$F$4000,6,FALSE),"-")</f>
        <v>-</v>
      </c>
      <c r="AT373" s="9" t="str">
        <f>IFERROR(VLOOKUP(CONCATENATE($A373,AT$1),'Исх-фото'!$A$2:$F$4000,6,FALSE),"-")</f>
        <v>-</v>
      </c>
      <c r="AU373" s="9" t="str">
        <f>IFERROR(VLOOKUP(CONCATENATE($A373,AU$1),'Исх-фото'!$A$2:$F$4000,6,FALSE),"-")</f>
        <v>-</v>
      </c>
      <c r="AV373" s="9" t="str">
        <f>IFERROR(VLOOKUP(CONCATENATE($A373,AV$1),'Исх-фото'!$A$2:$F$4000,6,FALSE),"-")</f>
        <v>-</v>
      </c>
      <c r="AW373" s="9" t="str">
        <f>IFERROR(VLOOKUP(CONCATENATE($A373,AW$1),'Исх-фото'!$A$2:$F$4000,6,FALSE),"-")</f>
        <v>-</v>
      </c>
      <c r="AX373" s="9" t="str">
        <f>IFERROR(VLOOKUP(CONCATENATE($A373,AX$1),'Исх-фото'!$A$2:$F$4000,6,FALSE),"-")</f>
        <v>-</v>
      </c>
      <c r="AY373" s="9" t="str">
        <f>IFERROR(VLOOKUP(CONCATENATE($A373,AY$1),'Исх-фото'!$A$2:$F$4000,6,FALSE),"-")</f>
        <v>-</v>
      </c>
      <c r="AZ373" s="9" t="str">
        <f>IFERROR(VLOOKUP(CONCATENATE($A373,AZ$1),'Исх-фото'!$A$2:$F$4000,6,FALSE),"-")</f>
        <v>-</v>
      </c>
      <c r="BA373" s="9" t="str">
        <f>IFERROR(VLOOKUP(CONCATENATE($A373,BA$1),'Исх-фото'!$A$2:$F$4000,6,FALSE),"-")</f>
        <v>-</v>
      </c>
      <c r="BB373" s="9" t="str">
        <f>IFERROR(VLOOKUP(CONCATENATE($A373,BB$1),'Исх-фото'!$A$2:$F$4000,6,FALSE),"-")</f>
        <v>-</v>
      </c>
      <c r="BC373" s="9" t="str">
        <f>IFERROR(VLOOKUP(CONCATENATE($A373,BC$1),'Исх-фото'!$A$2:$F$4000,6,FALSE),"-")</f>
        <v>-</v>
      </c>
      <c r="BD373" s="9" t="str">
        <f>IFERROR(VLOOKUP(CONCATENATE($A373,BD$1),'Исх-фото'!$A$2:$F$4000,6,FALSE),"-")</f>
        <v>-</v>
      </c>
      <c r="BE373" s="9" t="str">
        <f>IFERROR(VLOOKUP(CONCATENATE($A373,BE$1),'Исх-фото'!$A$2:$F$4000,6,FALSE),"-")</f>
        <v>-</v>
      </c>
      <c r="BF373" s="9" t="str">
        <f>IFERROR(VLOOKUP(CONCATENATE($A373,BF$1),'Исх-фото'!$A$2:$F$4000,6,FALSE),"-")</f>
        <v>-</v>
      </c>
      <c r="BG373" s="9" t="str">
        <f>IFERROR(VLOOKUP(CONCATENATE($A373,BG$1),'Исх-фото'!$A$2:$F$4000,6,FALSE),"-")</f>
        <v>-</v>
      </c>
      <c r="BH373" s="9" t="str">
        <f>IFERROR(VLOOKUP(CONCATENATE($A373,BH$1),'Исх-фото'!$A$2:$F$4000,6,FALSE),"-")</f>
        <v>-</v>
      </c>
      <c r="BI373" s="9" t="str">
        <f>IFERROR(VLOOKUP(CONCATENATE($A373,BI$1),'Исх-фото'!$A$2:$F$4000,6,FALSE),"-")</f>
        <v>-</v>
      </c>
      <c r="BJ373" s="37"/>
      <c r="BK373" s="42"/>
      <c r="BR373" s="25"/>
      <c r="BS373" s="25"/>
      <c r="BV373" s="25"/>
      <c r="BW373" s="25"/>
      <c r="BX373" s="25"/>
    </row>
    <row r="374" spans="1:76">
      <c r="A374" s="38">
        <f t="shared" si="44"/>
        <v>175</v>
      </c>
      <c r="B374" s="36">
        <f t="shared" si="46"/>
        <v>0</v>
      </c>
      <c r="C374" s="36">
        <f t="shared" si="46"/>
        <v>0</v>
      </c>
      <c r="D374" s="9" t="str">
        <f>IFERROR(VLOOKUP(CONCATENATE($A374,D$1),'Исх-фото'!$A$2:$F$4000,6,FALSE),"-")</f>
        <v>-</v>
      </c>
      <c r="E374" s="9" t="str">
        <f>IFERROR(VLOOKUP(CONCATENATE($A374,E$1),'Исх-фото'!$A$2:$F$4000,6,FALSE),"-")</f>
        <v>-</v>
      </c>
      <c r="F374" s="9" t="str">
        <f>IFERROR(VLOOKUP(CONCATENATE($A374,F$1),'Исх-фото'!$A$2:$F$4000,6,FALSE),"-")</f>
        <v>-</v>
      </c>
      <c r="G374" s="9" t="str">
        <f>IFERROR(VLOOKUP(CONCATENATE($A374,G$1),'Исх-фото'!$A$2:$F$4000,6,FALSE),"-")</f>
        <v>-</v>
      </c>
      <c r="H374" s="9" t="str">
        <f>IFERROR(VLOOKUP(CONCATENATE($A374,H$1),'Исх-фото'!$A$2:$F$4000,6,FALSE),"-")</f>
        <v>-</v>
      </c>
      <c r="I374" s="9" t="str">
        <f>IFERROR(VLOOKUP(CONCATENATE($A374,I$1),'Исх-фото'!$A$2:$F$4000,6,FALSE),"-")</f>
        <v>-</v>
      </c>
      <c r="J374" s="9" t="str">
        <f>IFERROR(VLOOKUP(CONCATENATE($A374,J$1),'Исх-фото'!$A$2:$F$4000,6,FALSE),"-")</f>
        <v>-</v>
      </c>
      <c r="K374" s="9" t="str">
        <f>IFERROR(VLOOKUP(CONCATENATE($A374,K$1),'Исх-фото'!$A$2:$F$4000,6,FALSE),"-")</f>
        <v>-</v>
      </c>
      <c r="L374" s="9" t="str">
        <f>IFERROR(VLOOKUP(CONCATENATE($A374,L$1),'Исх-фото'!$A$2:$F$4000,6,FALSE),"-")</f>
        <v>-</v>
      </c>
      <c r="M374" s="9" t="str">
        <f>IFERROR(VLOOKUP(CONCATENATE($A374,M$1),'Исх-фото'!$A$2:$F$4000,6,FALSE),"-")</f>
        <v>-</v>
      </c>
      <c r="N374" s="9" t="str">
        <f>IFERROR(VLOOKUP(CONCATENATE($A374,N$1),'Исх-фото'!$A$2:$F$4000,6,FALSE),"-")</f>
        <v>-</v>
      </c>
      <c r="O374" s="9" t="str">
        <f>IFERROR(VLOOKUP(CONCATENATE($A374,O$1),'Исх-фото'!$A$2:$F$4000,6,FALSE),"-")</f>
        <v>-</v>
      </c>
      <c r="P374" s="9" t="str">
        <f>IFERROR(VLOOKUP(CONCATENATE($A374,P$1),'Исх-фото'!$A$2:$F$4000,6,FALSE),"-")</f>
        <v>-</v>
      </c>
      <c r="Q374" s="9" t="str">
        <f>IFERROR(VLOOKUP(CONCATENATE($A374,Q$1),'Исх-фото'!$A$2:$F$4000,6,FALSE),"-")</f>
        <v>-</v>
      </c>
      <c r="R374" s="9" t="str">
        <f>IFERROR(VLOOKUP(CONCATENATE($A374,R$1),'Исх-фото'!$A$2:$F$4000,6,FALSE),"-")</f>
        <v>-</v>
      </c>
      <c r="S374" s="9" t="str">
        <f>IFERROR(VLOOKUP(CONCATENATE($A374,S$1),'Исх-фото'!$A$2:$F$4000,6,FALSE),"-")</f>
        <v>-</v>
      </c>
      <c r="T374" s="9" t="str">
        <f>IFERROR(VLOOKUP(CONCATENATE($A374,T$1),'Исх-фото'!$A$2:$F$4000,6,FALSE),"-")</f>
        <v>-</v>
      </c>
      <c r="U374" s="9" t="str">
        <f>IFERROR(VLOOKUP(CONCATENATE($A374,U$1),'Исх-фото'!$A$2:$F$4000,6,FALSE),"-")</f>
        <v>-</v>
      </c>
      <c r="V374" s="9" t="str">
        <f>IFERROR(VLOOKUP(CONCATENATE($A374,V$1),'Исх-фото'!$A$2:$F$4000,6,FALSE),"-")</f>
        <v>-</v>
      </c>
      <c r="W374" s="9" t="str">
        <f>IFERROR(VLOOKUP(CONCATENATE($A374,W$1),'Исх-фото'!$A$2:$F$4000,6,FALSE),"-")</f>
        <v>-</v>
      </c>
      <c r="X374" s="9" t="str">
        <f>IFERROR(VLOOKUP(CONCATENATE($A374,X$1),'Исх-фото'!$A$2:$F$4000,6,FALSE),"-")</f>
        <v>-</v>
      </c>
      <c r="Y374" s="9" t="str">
        <f>IFERROR(VLOOKUP(CONCATENATE($A374,Y$1),'Исх-фото'!$A$2:$F$4000,6,FALSE),"-")</f>
        <v>-</v>
      </c>
      <c r="Z374" s="9" t="str">
        <f>IFERROR(VLOOKUP(CONCATENATE($A374,Z$1),'Исх-фото'!$A$2:$F$4000,6,FALSE),"-")</f>
        <v>-</v>
      </c>
      <c r="AA374" s="9" t="str">
        <f>IFERROR(VLOOKUP(CONCATENATE($A374,AA$1),'Исх-фото'!$A$2:$F$4000,6,FALSE),"-")</f>
        <v>-</v>
      </c>
      <c r="AB374" s="9" t="str">
        <f>IFERROR(VLOOKUP(CONCATENATE($A374,AB$1),'Исх-фото'!$A$2:$F$4000,6,FALSE),"-")</f>
        <v>-</v>
      </c>
      <c r="AC374" s="9" t="str">
        <f>IFERROR(VLOOKUP(CONCATENATE($A374,AC$1),'Исх-фото'!$A$2:$F$4000,6,FALSE),"-")</f>
        <v>-</v>
      </c>
      <c r="AD374" s="9" t="str">
        <f>IFERROR(VLOOKUP(CONCATENATE($A374,AD$1),'Исх-фото'!$A$2:$F$4000,6,FALSE),"-")</f>
        <v>-</v>
      </c>
      <c r="AE374" s="9" t="str">
        <f>IFERROR(VLOOKUP(CONCATENATE($A374,AE$1),'Исх-фото'!$A$2:$F$4000,6,FALSE),"-")</f>
        <v>-</v>
      </c>
      <c r="AF374" s="9" t="str">
        <f>IFERROR(VLOOKUP(CONCATENATE($A374,AF$1),'Исх-фото'!$A$2:$F$4000,6,FALSE),"-")</f>
        <v>-</v>
      </c>
      <c r="AG374" s="9" t="str">
        <f>IFERROR(VLOOKUP(CONCATENATE($A374,AG$1),'Исх-фото'!$A$2:$F$4000,6,FALSE),"-")</f>
        <v>-</v>
      </c>
      <c r="AH374" s="9" t="str">
        <f>IFERROR(VLOOKUP(CONCATENATE($A374,AH$1),'Исх-фото'!$A$2:$F$4000,6,FALSE),"-")</f>
        <v>-</v>
      </c>
      <c r="AI374" s="9" t="str">
        <f>IFERROR(VLOOKUP(CONCATENATE($A374,AI$1),'Исх-фото'!$A$2:$F$4000,6,FALSE),"-")</f>
        <v>-</v>
      </c>
      <c r="AJ374" s="9" t="str">
        <f>IFERROR(VLOOKUP(CONCATENATE($A374,AJ$1),'Исх-фото'!$A$2:$F$4000,6,FALSE),"-")</f>
        <v>-</v>
      </c>
      <c r="AK374" s="9" t="str">
        <f>IFERROR(VLOOKUP(CONCATENATE($A374,AK$1),'Исх-фото'!$A$2:$F$4000,6,FALSE),"-")</f>
        <v>-</v>
      </c>
      <c r="AL374" s="9" t="str">
        <f>IFERROR(VLOOKUP(CONCATENATE($A374,AL$1),'Исх-фото'!$A$2:$F$4000,6,FALSE),"-")</f>
        <v>-</v>
      </c>
      <c r="AM374" s="9" t="str">
        <f>IFERROR(VLOOKUP(CONCATENATE($A374,AM$1),'Исх-фото'!$A$2:$F$4000,6,FALSE),"-")</f>
        <v>-</v>
      </c>
      <c r="AN374" s="9" t="str">
        <f>IFERROR(VLOOKUP(CONCATENATE($A374,AN$1),'Исх-фото'!$A$2:$F$4000,6,FALSE),"-")</f>
        <v>-</v>
      </c>
      <c r="AO374" s="9" t="str">
        <f>IFERROR(VLOOKUP(CONCATENATE($A374,AO$1),'Исх-фото'!$A$2:$F$4000,6,FALSE),"-")</f>
        <v>-</v>
      </c>
      <c r="AP374" s="9" t="str">
        <f>IFERROR(VLOOKUP(CONCATENATE($A374,AP$1),'Исх-фото'!$A$2:$F$4000,6,FALSE),"-")</f>
        <v>-</v>
      </c>
      <c r="AQ374" s="9" t="str">
        <f>IFERROR(VLOOKUP(CONCATENATE($A374,AQ$1),'Исх-фото'!$A$2:$F$4000,6,FALSE),"-")</f>
        <v>-</v>
      </c>
      <c r="AR374" s="9" t="str">
        <f>IFERROR(VLOOKUP(CONCATENATE($A374,AR$1),'Исх-фото'!$A$2:$F$4000,6,FALSE),"-")</f>
        <v>-</v>
      </c>
      <c r="AS374" s="9" t="str">
        <f>IFERROR(VLOOKUP(CONCATENATE($A374,AS$1),'Исх-фото'!$A$2:$F$4000,6,FALSE),"-")</f>
        <v>-</v>
      </c>
      <c r="AT374" s="9" t="str">
        <f>IFERROR(VLOOKUP(CONCATENATE($A374,AT$1),'Исх-фото'!$A$2:$F$4000,6,FALSE),"-")</f>
        <v>-</v>
      </c>
      <c r="AU374" s="9" t="str">
        <f>IFERROR(VLOOKUP(CONCATENATE($A374,AU$1),'Исх-фото'!$A$2:$F$4000,6,FALSE),"-")</f>
        <v>-</v>
      </c>
      <c r="AV374" s="9" t="str">
        <f>IFERROR(VLOOKUP(CONCATENATE($A374,AV$1),'Исх-фото'!$A$2:$F$4000,6,FALSE),"-")</f>
        <v>-</v>
      </c>
      <c r="AW374" s="9" t="str">
        <f>IFERROR(VLOOKUP(CONCATENATE($A374,AW$1),'Исх-фото'!$A$2:$F$4000,6,FALSE),"-")</f>
        <v>-</v>
      </c>
      <c r="AX374" s="9" t="str">
        <f>IFERROR(VLOOKUP(CONCATENATE($A374,AX$1),'Исх-фото'!$A$2:$F$4000,6,FALSE),"-")</f>
        <v>-</v>
      </c>
      <c r="AY374" s="9" t="str">
        <f>IFERROR(VLOOKUP(CONCATENATE($A374,AY$1),'Исх-фото'!$A$2:$F$4000,6,FALSE),"-")</f>
        <v>-</v>
      </c>
      <c r="AZ374" s="9" t="str">
        <f>IFERROR(VLOOKUP(CONCATENATE($A374,AZ$1),'Исх-фото'!$A$2:$F$4000,6,FALSE),"-")</f>
        <v>-</v>
      </c>
      <c r="BA374" s="9" t="str">
        <f>IFERROR(VLOOKUP(CONCATENATE($A374,BA$1),'Исх-фото'!$A$2:$F$4000,6,FALSE),"-")</f>
        <v>-</v>
      </c>
      <c r="BB374" s="9" t="str">
        <f>IFERROR(VLOOKUP(CONCATENATE($A374,BB$1),'Исх-фото'!$A$2:$F$4000,6,FALSE),"-")</f>
        <v>-</v>
      </c>
      <c r="BC374" s="9" t="str">
        <f>IFERROR(VLOOKUP(CONCATENATE($A374,BC$1),'Исх-фото'!$A$2:$F$4000,6,FALSE),"-")</f>
        <v>-</v>
      </c>
      <c r="BD374" s="9" t="str">
        <f>IFERROR(VLOOKUP(CONCATENATE($A374,BD$1),'Исх-фото'!$A$2:$F$4000,6,FALSE),"-")</f>
        <v>-</v>
      </c>
      <c r="BE374" s="9" t="str">
        <f>IFERROR(VLOOKUP(CONCATENATE($A374,BE$1),'Исх-фото'!$A$2:$F$4000,6,FALSE),"-")</f>
        <v>-</v>
      </c>
      <c r="BF374" s="9" t="str">
        <f>IFERROR(VLOOKUP(CONCATENATE($A374,BF$1),'Исх-фото'!$A$2:$F$4000,6,FALSE),"-")</f>
        <v>-</v>
      </c>
      <c r="BG374" s="9" t="str">
        <f>IFERROR(VLOOKUP(CONCATENATE($A374,BG$1),'Исх-фото'!$A$2:$F$4000,6,FALSE),"-")</f>
        <v>-</v>
      </c>
      <c r="BH374" s="9" t="str">
        <f>IFERROR(VLOOKUP(CONCATENATE($A374,BH$1),'Исх-фото'!$A$2:$F$4000,6,FALSE),"-")</f>
        <v>-</v>
      </c>
      <c r="BI374" s="9" t="str">
        <f>IFERROR(VLOOKUP(CONCATENATE($A374,BI$1),'Исх-фото'!$A$2:$F$4000,6,FALSE),"-")</f>
        <v>-</v>
      </c>
      <c r="BJ374" s="37"/>
      <c r="BK374" s="42"/>
      <c r="BR374" s="25"/>
      <c r="BS374" s="25"/>
      <c r="BV374" s="25"/>
      <c r="BW374" s="25"/>
      <c r="BX374" s="25"/>
    </row>
    <row r="375" spans="1:76">
      <c r="A375" s="38">
        <f t="shared" si="44"/>
        <v>176</v>
      </c>
      <c r="B375" s="36">
        <f t="shared" si="46"/>
        <v>0</v>
      </c>
      <c r="C375" s="36">
        <f t="shared" si="46"/>
        <v>0</v>
      </c>
      <c r="D375" s="9" t="str">
        <f>IFERROR(VLOOKUP(CONCATENATE($A375,D$1),'Исх-фото'!$A$2:$F$4000,6,FALSE),"-")</f>
        <v>-</v>
      </c>
      <c r="E375" s="9" t="str">
        <f>IFERROR(VLOOKUP(CONCATENATE($A375,E$1),'Исх-фото'!$A$2:$F$4000,6,FALSE),"-")</f>
        <v>-</v>
      </c>
      <c r="F375" s="9" t="str">
        <f>IFERROR(VLOOKUP(CONCATENATE($A375,F$1),'Исх-фото'!$A$2:$F$4000,6,FALSE),"-")</f>
        <v>-</v>
      </c>
      <c r="G375" s="9" t="str">
        <f>IFERROR(VLOOKUP(CONCATENATE($A375,G$1),'Исх-фото'!$A$2:$F$4000,6,FALSE),"-")</f>
        <v>-</v>
      </c>
      <c r="H375" s="9" t="str">
        <f>IFERROR(VLOOKUP(CONCATENATE($A375,H$1),'Исх-фото'!$A$2:$F$4000,6,FALSE),"-")</f>
        <v>-</v>
      </c>
      <c r="I375" s="9" t="str">
        <f>IFERROR(VLOOKUP(CONCATENATE($A375,I$1),'Исх-фото'!$A$2:$F$4000,6,FALSE),"-")</f>
        <v>-</v>
      </c>
      <c r="J375" s="9" t="str">
        <f>IFERROR(VLOOKUP(CONCATENATE($A375,J$1),'Исх-фото'!$A$2:$F$4000,6,FALSE),"-")</f>
        <v>-</v>
      </c>
      <c r="K375" s="9" t="str">
        <f>IFERROR(VLOOKUP(CONCATENATE($A375,K$1),'Исх-фото'!$A$2:$F$4000,6,FALSE),"-")</f>
        <v>-</v>
      </c>
      <c r="L375" s="9" t="str">
        <f>IFERROR(VLOOKUP(CONCATENATE($A375,L$1),'Исх-фото'!$A$2:$F$4000,6,FALSE),"-")</f>
        <v>-</v>
      </c>
      <c r="M375" s="9" t="str">
        <f>IFERROR(VLOOKUP(CONCATENATE($A375,M$1),'Исх-фото'!$A$2:$F$4000,6,FALSE),"-")</f>
        <v>-</v>
      </c>
      <c r="N375" s="9" t="str">
        <f>IFERROR(VLOOKUP(CONCATENATE($A375,N$1),'Исх-фото'!$A$2:$F$4000,6,FALSE),"-")</f>
        <v>-</v>
      </c>
      <c r="O375" s="9" t="str">
        <f>IFERROR(VLOOKUP(CONCATENATE($A375,O$1),'Исх-фото'!$A$2:$F$4000,6,FALSE),"-")</f>
        <v>-</v>
      </c>
      <c r="P375" s="9" t="str">
        <f>IFERROR(VLOOKUP(CONCATENATE($A375,P$1),'Исх-фото'!$A$2:$F$4000,6,FALSE),"-")</f>
        <v>-</v>
      </c>
      <c r="Q375" s="9" t="str">
        <f>IFERROR(VLOOKUP(CONCATENATE($A375,Q$1),'Исх-фото'!$A$2:$F$4000,6,FALSE),"-")</f>
        <v>-</v>
      </c>
      <c r="R375" s="9" t="str">
        <f>IFERROR(VLOOKUP(CONCATENATE($A375,R$1),'Исх-фото'!$A$2:$F$4000,6,FALSE),"-")</f>
        <v>-</v>
      </c>
      <c r="S375" s="9" t="str">
        <f>IFERROR(VLOOKUP(CONCATENATE($A375,S$1),'Исх-фото'!$A$2:$F$4000,6,FALSE),"-")</f>
        <v>-</v>
      </c>
      <c r="T375" s="9" t="str">
        <f>IFERROR(VLOOKUP(CONCATENATE($A375,T$1),'Исх-фото'!$A$2:$F$4000,6,FALSE),"-")</f>
        <v>-</v>
      </c>
      <c r="U375" s="9" t="str">
        <f>IFERROR(VLOOKUP(CONCATENATE($A375,U$1),'Исх-фото'!$A$2:$F$4000,6,FALSE),"-")</f>
        <v>-</v>
      </c>
      <c r="V375" s="9" t="str">
        <f>IFERROR(VLOOKUP(CONCATENATE($A375,V$1),'Исх-фото'!$A$2:$F$4000,6,FALSE),"-")</f>
        <v>-</v>
      </c>
      <c r="W375" s="9" t="str">
        <f>IFERROR(VLOOKUP(CONCATENATE($A375,W$1),'Исх-фото'!$A$2:$F$4000,6,FALSE),"-")</f>
        <v>-</v>
      </c>
      <c r="X375" s="9" t="str">
        <f>IFERROR(VLOOKUP(CONCATENATE($A375,X$1),'Исх-фото'!$A$2:$F$4000,6,FALSE),"-")</f>
        <v>-</v>
      </c>
      <c r="Y375" s="9" t="str">
        <f>IFERROR(VLOOKUP(CONCATENATE($A375,Y$1),'Исх-фото'!$A$2:$F$4000,6,FALSE),"-")</f>
        <v>-</v>
      </c>
      <c r="Z375" s="9" t="str">
        <f>IFERROR(VLOOKUP(CONCATENATE($A375,Z$1),'Исх-фото'!$A$2:$F$4000,6,FALSE),"-")</f>
        <v>-</v>
      </c>
      <c r="AA375" s="9" t="str">
        <f>IFERROR(VLOOKUP(CONCATENATE($A375,AA$1),'Исх-фото'!$A$2:$F$4000,6,FALSE),"-")</f>
        <v>-</v>
      </c>
      <c r="AB375" s="9" t="str">
        <f>IFERROR(VLOOKUP(CONCATENATE($A375,AB$1),'Исх-фото'!$A$2:$F$4000,6,FALSE),"-")</f>
        <v>-</v>
      </c>
      <c r="AC375" s="9" t="str">
        <f>IFERROR(VLOOKUP(CONCATENATE($A375,AC$1),'Исх-фото'!$A$2:$F$4000,6,FALSE),"-")</f>
        <v>-</v>
      </c>
      <c r="AD375" s="9" t="str">
        <f>IFERROR(VLOOKUP(CONCATENATE($A375,AD$1),'Исх-фото'!$A$2:$F$4000,6,FALSE),"-")</f>
        <v>-</v>
      </c>
      <c r="AE375" s="9" t="str">
        <f>IFERROR(VLOOKUP(CONCATENATE($A375,AE$1),'Исх-фото'!$A$2:$F$4000,6,FALSE),"-")</f>
        <v>-</v>
      </c>
      <c r="AF375" s="9" t="str">
        <f>IFERROR(VLOOKUP(CONCATENATE($A375,AF$1),'Исх-фото'!$A$2:$F$4000,6,FALSE),"-")</f>
        <v>-</v>
      </c>
      <c r="AG375" s="9" t="str">
        <f>IFERROR(VLOOKUP(CONCATENATE($A375,AG$1),'Исх-фото'!$A$2:$F$4000,6,FALSE),"-")</f>
        <v>-</v>
      </c>
      <c r="AH375" s="9" t="str">
        <f>IFERROR(VLOOKUP(CONCATENATE($A375,AH$1),'Исх-фото'!$A$2:$F$4000,6,FALSE),"-")</f>
        <v>-</v>
      </c>
      <c r="AI375" s="9" t="str">
        <f>IFERROR(VLOOKUP(CONCATENATE($A375,AI$1),'Исх-фото'!$A$2:$F$4000,6,FALSE),"-")</f>
        <v>-</v>
      </c>
      <c r="AJ375" s="9" t="str">
        <f>IFERROR(VLOOKUP(CONCATENATE($A375,AJ$1),'Исх-фото'!$A$2:$F$4000,6,FALSE),"-")</f>
        <v>-</v>
      </c>
      <c r="AK375" s="9" t="str">
        <f>IFERROR(VLOOKUP(CONCATENATE($A375,AK$1),'Исх-фото'!$A$2:$F$4000,6,FALSE),"-")</f>
        <v>-</v>
      </c>
      <c r="AL375" s="9" t="str">
        <f>IFERROR(VLOOKUP(CONCATENATE($A375,AL$1),'Исх-фото'!$A$2:$F$4000,6,FALSE),"-")</f>
        <v>-</v>
      </c>
      <c r="AM375" s="9" t="str">
        <f>IFERROR(VLOOKUP(CONCATENATE($A375,AM$1),'Исх-фото'!$A$2:$F$4000,6,FALSE),"-")</f>
        <v>-</v>
      </c>
      <c r="AN375" s="9" t="str">
        <f>IFERROR(VLOOKUP(CONCATENATE($A375,AN$1),'Исх-фото'!$A$2:$F$4000,6,FALSE),"-")</f>
        <v>-</v>
      </c>
      <c r="AO375" s="9" t="str">
        <f>IFERROR(VLOOKUP(CONCATENATE($A375,AO$1),'Исх-фото'!$A$2:$F$4000,6,FALSE),"-")</f>
        <v>-</v>
      </c>
      <c r="AP375" s="9" t="str">
        <f>IFERROR(VLOOKUP(CONCATENATE($A375,AP$1),'Исх-фото'!$A$2:$F$4000,6,FALSE),"-")</f>
        <v>-</v>
      </c>
      <c r="AQ375" s="9" t="str">
        <f>IFERROR(VLOOKUP(CONCATENATE($A375,AQ$1),'Исх-фото'!$A$2:$F$4000,6,FALSE),"-")</f>
        <v>-</v>
      </c>
      <c r="AR375" s="9" t="str">
        <f>IFERROR(VLOOKUP(CONCATENATE($A375,AR$1),'Исх-фото'!$A$2:$F$4000,6,FALSE),"-")</f>
        <v>-</v>
      </c>
      <c r="AS375" s="9" t="str">
        <f>IFERROR(VLOOKUP(CONCATENATE($A375,AS$1),'Исх-фото'!$A$2:$F$4000,6,FALSE),"-")</f>
        <v>-</v>
      </c>
      <c r="AT375" s="9" t="str">
        <f>IFERROR(VLOOKUP(CONCATENATE($A375,AT$1),'Исх-фото'!$A$2:$F$4000,6,FALSE),"-")</f>
        <v>-</v>
      </c>
      <c r="AU375" s="9" t="str">
        <f>IFERROR(VLOOKUP(CONCATENATE($A375,AU$1),'Исх-фото'!$A$2:$F$4000,6,FALSE),"-")</f>
        <v>-</v>
      </c>
      <c r="AV375" s="9" t="str">
        <f>IFERROR(VLOOKUP(CONCATENATE($A375,AV$1),'Исх-фото'!$A$2:$F$4000,6,FALSE),"-")</f>
        <v>-</v>
      </c>
      <c r="AW375" s="9" t="str">
        <f>IFERROR(VLOOKUP(CONCATENATE($A375,AW$1),'Исх-фото'!$A$2:$F$4000,6,FALSE),"-")</f>
        <v>-</v>
      </c>
      <c r="AX375" s="9" t="str">
        <f>IFERROR(VLOOKUP(CONCATENATE($A375,AX$1),'Исх-фото'!$A$2:$F$4000,6,FALSE),"-")</f>
        <v>-</v>
      </c>
      <c r="AY375" s="9" t="str">
        <f>IFERROR(VLOOKUP(CONCATENATE($A375,AY$1),'Исх-фото'!$A$2:$F$4000,6,FALSE),"-")</f>
        <v>-</v>
      </c>
      <c r="AZ375" s="9" t="str">
        <f>IFERROR(VLOOKUP(CONCATENATE($A375,AZ$1),'Исх-фото'!$A$2:$F$4000,6,FALSE),"-")</f>
        <v>-</v>
      </c>
      <c r="BA375" s="9" t="str">
        <f>IFERROR(VLOOKUP(CONCATENATE($A375,BA$1),'Исх-фото'!$A$2:$F$4000,6,FALSE),"-")</f>
        <v>-</v>
      </c>
      <c r="BB375" s="9" t="str">
        <f>IFERROR(VLOOKUP(CONCATENATE($A375,BB$1),'Исх-фото'!$A$2:$F$4000,6,FALSE),"-")</f>
        <v>-</v>
      </c>
      <c r="BC375" s="9" t="str">
        <f>IFERROR(VLOOKUP(CONCATENATE($A375,BC$1),'Исх-фото'!$A$2:$F$4000,6,FALSE),"-")</f>
        <v>-</v>
      </c>
      <c r="BD375" s="9" t="str">
        <f>IFERROR(VLOOKUP(CONCATENATE($A375,BD$1),'Исх-фото'!$A$2:$F$4000,6,FALSE),"-")</f>
        <v>-</v>
      </c>
      <c r="BE375" s="9" t="str">
        <f>IFERROR(VLOOKUP(CONCATENATE($A375,BE$1),'Исх-фото'!$A$2:$F$4000,6,FALSE),"-")</f>
        <v>-</v>
      </c>
      <c r="BF375" s="9" t="str">
        <f>IFERROR(VLOOKUP(CONCATENATE($A375,BF$1),'Исх-фото'!$A$2:$F$4000,6,FALSE),"-")</f>
        <v>-</v>
      </c>
      <c r="BG375" s="9" t="str">
        <f>IFERROR(VLOOKUP(CONCATENATE($A375,BG$1),'Исх-фото'!$A$2:$F$4000,6,FALSE),"-")</f>
        <v>-</v>
      </c>
      <c r="BH375" s="9" t="str">
        <f>IFERROR(VLOOKUP(CONCATENATE($A375,BH$1),'Исх-фото'!$A$2:$F$4000,6,FALSE),"-")</f>
        <v>-</v>
      </c>
      <c r="BI375" s="9" t="str">
        <f>IFERROR(VLOOKUP(CONCATENATE($A375,BI$1),'Исх-фото'!$A$2:$F$4000,6,FALSE),"-")</f>
        <v>-</v>
      </c>
      <c r="BJ375" s="37"/>
      <c r="BK375" s="42"/>
      <c r="BR375" s="25"/>
      <c r="BS375" s="25"/>
      <c r="BV375" s="25"/>
      <c r="BW375" s="25"/>
      <c r="BX375" s="25"/>
    </row>
    <row r="376" spans="1:76">
      <c r="A376" s="38">
        <f t="shared" si="44"/>
        <v>177</v>
      </c>
      <c r="B376" s="36">
        <f t="shared" si="46"/>
        <v>0</v>
      </c>
      <c r="C376" s="36">
        <f t="shared" si="46"/>
        <v>0</v>
      </c>
      <c r="D376" s="9" t="str">
        <f>IFERROR(VLOOKUP(CONCATENATE($A376,D$1),'Исх-фото'!$A$2:$F$4000,6,FALSE),"-")</f>
        <v>-</v>
      </c>
      <c r="E376" s="9" t="str">
        <f>IFERROR(VLOOKUP(CONCATENATE($A376,E$1),'Исх-фото'!$A$2:$F$4000,6,FALSE),"-")</f>
        <v>-</v>
      </c>
      <c r="F376" s="9" t="str">
        <f>IFERROR(VLOOKUP(CONCATENATE($A376,F$1),'Исх-фото'!$A$2:$F$4000,6,FALSE),"-")</f>
        <v>-</v>
      </c>
      <c r="G376" s="9" t="str">
        <f>IFERROR(VLOOKUP(CONCATENATE($A376,G$1),'Исх-фото'!$A$2:$F$4000,6,FALSE),"-")</f>
        <v>-</v>
      </c>
      <c r="H376" s="9" t="str">
        <f>IFERROR(VLOOKUP(CONCATENATE($A376,H$1),'Исх-фото'!$A$2:$F$4000,6,FALSE),"-")</f>
        <v>-</v>
      </c>
      <c r="I376" s="9" t="str">
        <f>IFERROR(VLOOKUP(CONCATENATE($A376,I$1),'Исх-фото'!$A$2:$F$4000,6,FALSE),"-")</f>
        <v>-</v>
      </c>
      <c r="J376" s="9" t="str">
        <f>IFERROR(VLOOKUP(CONCATENATE($A376,J$1),'Исх-фото'!$A$2:$F$4000,6,FALSE),"-")</f>
        <v>-</v>
      </c>
      <c r="K376" s="9" t="str">
        <f>IFERROR(VLOOKUP(CONCATENATE($A376,K$1),'Исх-фото'!$A$2:$F$4000,6,FALSE),"-")</f>
        <v>-</v>
      </c>
      <c r="L376" s="9" t="str">
        <f>IFERROR(VLOOKUP(CONCATENATE($A376,L$1),'Исх-фото'!$A$2:$F$4000,6,FALSE),"-")</f>
        <v>-</v>
      </c>
      <c r="M376" s="9" t="str">
        <f>IFERROR(VLOOKUP(CONCATENATE($A376,M$1),'Исх-фото'!$A$2:$F$4000,6,FALSE),"-")</f>
        <v>-</v>
      </c>
      <c r="N376" s="9" t="str">
        <f>IFERROR(VLOOKUP(CONCATENATE($A376,N$1),'Исх-фото'!$A$2:$F$4000,6,FALSE),"-")</f>
        <v>-</v>
      </c>
      <c r="O376" s="9" t="str">
        <f>IFERROR(VLOOKUP(CONCATENATE($A376,O$1),'Исх-фото'!$A$2:$F$4000,6,FALSE),"-")</f>
        <v>-</v>
      </c>
      <c r="P376" s="9" t="str">
        <f>IFERROR(VLOOKUP(CONCATENATE($A376,P$1),'Исх-фото'!$A$2:$F$4000,6,FALSE),"-")</f>
        <v>-</v>
      </c>
      <c r="Q376" s="9" t="str">
        <f>IFERROR(VLOOKUP(CONCATENATE($A376,Q$1),'Исх-фото'!$A$2:$F$4000,6,FALSE),"-")</f>
        <v>-</v>
      </c>
      <c r="R376" s="9" t="str">
        <f>IFERROR(VLOOKUP(CONCATENATE($A376,R$1),'Исх-фото'!$A$2:$F$4000,6,FALSE),"-")</f>
        <v>-</v>
      </c>
      <c r="S376" s="9" t="str">
        <f>IFERROR(VLOOKUP(CONCATENATE($A376,S$1),'Исх-фото'!$A$2:$F$4000,6,FALSE),"-")</f>
        <v>-</v>
      </c>
      <c r="T376" s="9" t="str">
        <f>IFERROR(VLOOKUP(CONCATENATE($A376,T$1),'Исх-фото'!$A$2:$F$4000,6,FALSE),"-")</f>
        <v>-</v>
      </c>
      <c r="U376" s="9" t="str">
        <f>IFERROR(VLOOKUP(CONCATENATE($A376,U$1),'Исх-фото'!$A$2:$F$4000,6,FALSE),"-")</f>
        <v>-</v>
      </c>
      <c r="V376" s="9" t="str">
        <f>IFERROR(VLOOKUP(CONCATENATE($A376,V$1),'Исх-фото'!$A$2:$F$4000,6,FALSE),"-")</f>
        <v>-</v>
      </c>
      <c r="W376" s="9" t="str">
        <f>IFERROR(VLOOKUP(CONCATENATE($A376,W$1),'Исх-фото'!$A$2:$F$4000,6,FALSE),"-")</f>
        <v>-</v>
      </c>
      <c r="X376" s="9" t="str">
        <f>IFERROR(VLOOKUP(CONCATENATE($A376,X$1),'Исх-фото'!$A$2:$F$4000,6,FALSE),"-")</f>
        <v>-</v>
      </c>
      <c r="Y376" s="9" t="str">
        <f>IFERROR(VLOOKUP(CONCATENATE($A376,Y$1),'Исх-фото'!$A$2:$F$4000,6,FALSE),"-")</f>
        <v>-</v>
      </c>
      <c r="Z376" s="9" t="str">
        <f>IFERROR(VLOOKUP(CONCATENATE($A376,Z$1),'Исх-фото'!$A$2:$F$4000,6,FALSE),"-")</f>
        <v>-</v>
      </c>
      <c r="AA376" s="9" t="str">
        <f>IFERROR(VLOOKUP(CONCATENATE($A376,AA$1),'Исх-фото'!$A$2:$F$4000,6,FALSE),"-")</f>
        <v>-</v>
      </c>
      <c r="AB376" s="9" t="str">
        <f>IFERROR(VLOOKUP(CONCATENATE($A376,AB$1),'Исх-фото'!$A$2:$F$4000,6,FALSE),"-")</f>
        <v>-</v>
      </c>
      <c r="AC376" s="9" t="str">
        <f>IFERROR(VLOOKUP(CONCATENATE($A376,AC$1),'Исх-фото'!$A$2:$F$4000,6,FALSE),"-")</f>
        <v>-</v>
      </c>
      <c r="AD376" s="9" t="str">
        <f>IFERROR(VLOOKUP(CONCATENATE($A376,AD$1),'Исх-фото'!$A$2:$F$4000,6,FALSE),"-")</f>
        <v>-</v>
      </c>
      <c r="AE376" s="9" t="str">
        <f>IFERROR(VLOOKUP(CONCATENATE($A376,AE$1),'Исх-фото'!$A$2:$F$4000,6,FALSE),"-")</f>
        <v>-</v>
      </c>
      <c r="AF376" s="9" t="str">
        <f>IFERROR(VLOOKUP(CONCATENATE($A376,AF$1),'Исх-фото'!$A$2:$F$4000,6,FALSE),"-")</f>
        <v>-</v>
      </c>
      <c r="AG376" s="9" t="str">
        <f>IFERROR(VLOOKUP(CONCATENATE($A376,AG$1),'Исх-фото'!$A$2:$F$4000,6,FALSE),"-")</f>
        <v>-</v>
      </c>
      <c r="AH376" s="9" t="str">
        <f>IFERROR(VLOOKUP(CONCATENATE($A376,AH$1),'Исх-фото'!$A$2:$F$4000,6,FALSE),"-")</f>
        <v>-</v>
      </c>
      <c r="AI376" s="9" t="str">
        <f>IFERROR(VLOOKUP(CONCATENATE($A376,AI$1),'Исх-фото'!$A$2:$F$4000,6,FALSE),"-")</f>
        <v>-</v>
      </c>
      <c r="AJ376" s="9" t="str">
        <f>IFERROR(VLOOKUP(CONCATENATE($A376,AJ$1),'Исх-фото'!$A$2:$F$4000,6,FALSE),"-")</f>
        <v>-</v>
      </c>
      <c r="AK376" s="9" t="str">
        <f>IFERROR(VLOOKUP(CONCATENATE($A376,AK$1),'Исх-фото'!$A$2:$F$4000,6,FALSE),"-")</f>
        <v>-</v>
      </c>
      <c r="AL376" s="9" t="str">
        <f>IFERROR(VLOOKUP(CONCATENATE($A376,AL$1),'Исх-фото'!$A$2:$F$4000,6,FALSE),"-")</f>
        <v>-</v>
      </c>
      <c r="AM376" s="9" t="str">
        <f>IFERROR(VLOOKUP(CONCATENATE($A376,AM$1),'Исх-фото'!$A$2:$F$4000,6,FALSE),"-")</f>
        <v>-</v>
      </c>
      <c r="AN376" s="9" t="str">
        <f>IFERROR(VLOOKUP(CONCATENATE($A376,AN$1),'Исх-фото'!$A$2:$F$4000,6,FALSE),"-")</f>
        <v>-</v>
      </c>
      <c r="AO376" s="9" t="str">
        <f>IFERROR(VLOOKUP(CONCATENATE($A376,AO$1),'Исх-фото'!$A$2:$F$4000,6,FALSE),"-")</f>
        <v>-</v>
      </c>
      <c r="AP376" s="9" t="str">
        <f>IFERROR(VLOOKUP(CONCATENATE($A376,AP$1),'Исх-фото'!$A$2:$F$4000,6,FALSE),"-")</f>
        <v>-</v>
      </c>
      <c r="AQ376" s="9" t="str">
        <f>IFERROR(VLOOKUP(CONCATENATE($A376,AQ$1),'Исх-фото'!$A$2:$F$4000,6,FALSE),"-")</f>
        <v>-</v>
      </c>
      <c r="AR376" s="9" t="str">
        <f>IFERROR(VLOOKUP(CONCATENATE($A376,AR$1),'Исх-фото'!$A$2:$F$4000,6,FALSE),"-")</f>
        <v>-</v>
      </c>
      <c r="AS376" s="9" t="str">
        <f>IFERROR(VLOOKUP(CONCATENATE($A376,AS$1),'Исх-фото'!$A$2:$F$4000,6,FALSE),"-")</f>
        <v>-</v>
      </c>
      <c r="AT376" s="9" t="str">
        <f>IFERROR(VLOOKUP(CONCATENATE($A376,AT$1),'Исх-фото'!$A$2:$F$4000,6,FALSE),"-")</f>
        <v>-</v>
      </c>
      <c r="AU376" s="9" t="str">
        <f>IFERROR(VLOOKUP(CONCATENATE($A376,AU$1),'Исх-фото'!$A$2:$F$4000,6,FALSE),"-")</f>
        <v>-</v>
      </c>
      <c r="AV376" s="9" t="str">
        <f>IFERROR(VLOOKUP(CONCATENATE($A376,AV$1),'Исх-фото'!$A$2:$F$4000,6,FALSE),"-")</f>
        <v>-</v>
      </c>
      <c r="AW376" s="9" t="str">
        <f>IFERROR(VLOOKUP(CONCATENATE($A376,AW$1),'Исх-фото'!$A$2:$F$4000,6,FALSE),"-")</f>
        <v>-</v>
      </c>
      <c r="AX376" s="9" t="str">
        <f>IFERROR(VLOOKUP(CONCATENATE($A376,AX$1),'Исх-фото'!$A$2:$F$4000,6,FALSE),"-")</f>
        <v>-</v>
      </c>
      <c r="AY376" s="9" t="str">
        <f>IFERROR(VLOOKUP(CONCATENATE($A376,AY$1),'Исх-фото'!$A$2:$F$4000,6,FALSE),"-")</f>
        <v>-</v>
      </c>
      <c r="AZ376" s="9" t="str">
        <f>IFERROR(VLOOKUP(CONCATENATE($A376,AZ$1),'Исх-фото'!$A$2:$F$4000,6,FALSE),"-")</f>
        <v>-</v>
      </c>
      <c r="BA376" s="9" t="str">
        <f>IFERROR(VLOOKUP(CONCATENATE($A376,BA$1),'Исх-фото'!$A$2:$F$4000,6,FALSE),"-")</f>
        <v>-</v>
      </c>
      <c r="BB376" s="9" t="str">
        <f>IFERROR(VLOOKUP(CONCATENATE($A376,BB$1),'Исх-фото'!$A$2:$F$4000,6,FALSE),"-")</f>
        <v>-</v>
      </c>
      <c r="BC376" s="9" t="str">
        <f>IFERROR(VLOOKUP(CONCATENATE($A376,BC$1),'Исх-фото'!$A$2:$F$4000,6,FALSE),"-")</f>
        <v>-</v>
      </c>
      <c r="BD376" s="9" t="str">
        <f>IFERROR(VLOOKUP(CONCATENATE($A376,BD$1),'Исх-фото'!$A$2:$F$4000,6,FALSE),"-")</f>
        <v>-</v>
      </c>
      <c r="BE376" s="9" t="str">
        <f>IFERROR(VLOOKUP(CONCATENATE($A376,BE$1),'Исх-фото'!$A$2:$F$4000,6,FALSE),"-")</f>
        <v>-</v>
      </c>
      <c r="BF376" s="9" t="str">
        <f>IFERROR(VLOOKUP(CONCATENATE($A376,BF$1),'Исх-фото'!$A$2:$F$4000,6,FALSE),"-")</f>
        <v>-</v>
      </c>
      <c r="BG376" s="9" t="str">
        <f>IFERROR(VLOOKUP(CONCATENATE($A376,BG$1),'Исх-фото'!$A$2:$F$4000,6,FALSE),"-")</f>
        <v>-</v>
      </c>
      <c r="BH376" s="9" t="str">
        <f>IFERROR(VLOOKUP(CONCATENATE($A376,BH$1),'Исх-фото'!$A$2:$F$4000,6,FALSE),"-")</f>
        <v>-</v>
      </c>
      <c r="BI376" s="9" t="str">
        <f>IFERROR(VLOOKUP(CONCATENATE($A376,BI$1),'Исх-фото'!$A$2:$F$4000,6,FALSE),"-")</f>
        <v>-</v>
      </c>
      <c r="BJ376" s="37"/>
      <c r="BK376" s="42"/>
      <c r="BR376" s="25"/>
      <c r="BS376" s="25"/>
      <c r="BV376" s="25"/>
      <c r="BW376" s="25"/>
      <c r="BX376" s="25"/>
    </row>
    <row r="377" spans="1:76">
      <c r="A377" s="38">
        <f t="shared" si="44"/>
        <v>178</v>
      </c>
      <c r="B377" s="36">
        <f t="shared" ref="B377:C391" si="47">B180</f>
        <v>0</v>
      </c>
      <c r="C377" s="36">
        <f t="shared" si="47"/>
        <v>0</v>
      </c>
      <c r="D377" s="9" t="str">
        <f>IFERROR(VLOOKUP(CONCATENATE($A377,D$1),'Исх-фото'!$A$2:$F$4000,6,FALSE),"-")</f>
        <v>-</v>
      </c>
      <c r="E377" s="9" t="str">
        <f>IFERROR(VLOOKUP(CONCATENATE($A377,E$1),'Исх-фото'!$A$2:$F$4000,6,FALSE),"-")</f>
        <v>-</v>
      </c>
      <c r="F377" s="9" t="str">
        <f>IFERROR(VLOOKUP(CONCATENATE($A377,F$1),'Исх-фото'!$A$2:$F$4000,6,FALSE),"-")</f>
        <v>-</v>
      </c>
      <c r="G377" s="9" t="str">
        <f>IFERROR(VLOOKUP(CONCATENATE($A377,G$1),'Исх-фото'!$A$2:$F$4000,6,FALSE),"-")</f>
        <v>-</v>
      </c>
      <c r="H377" s="9" t="str">
        <f>IFERROR(VLOOKUP(CONCATENATE($A377,H$1),'Исх-фото'!$A$2:$F$4000,6,FALSE),"-")</f>
        <v>-</v>
      </c>
      <c r="I377" s="9" t="str">
        <f>IFERROR(VLOOKUP(CONCATENATE($A377,I$1),'Исх-фото'!$A$2:$F$4000,6,FALSE),"-")</f>
        <v>-</v>
      </c>
      <c r="J377" s="9" t="str">
        <f>IFERROR(VLOOKUP(CONCATENATE($A377,J$1),'Исх-фото'!$A$2:$F$4000,6,FALSE),"-")</f>
        <v>-</v>
      </c>
      <c r="K377" s="9" t="str">
        <f>IFERROR(VLOOKUP(CONCATENATE($A377,K$1),'Исх-фото'!$A$2:$F$4000,6,FALSE),"-")</f>
        <v>-</v>
      </c>
      <c r="L377" s="9" t="str">
        <f>IFERROR(VLOOKUP(CONCATENATE($A377,L$1),'Исх-фото'!$A$2:$F$4000,6,FALSE),"-")</f>
        <v>-</v>
      </c>
      <c r="M377" s="9" t="str">
        <f>IFERROR(VLOOKUP(CONCATENATE($A377,M$1),'Исх-фото'!$A$2:$F$4000,6,FALSE),"-")</f>
        <v>-</v>
      </c>
      <c r="N377" s="9" t="str">
        <f>IFERROR(VLOOKUP(CONCATENATE($A377,N$1),'Исх-фото'!$A$2:$F$4000,6,FALSE),"-")</f>
        <v>-</v>
      </c>
      <c r="O377" s="9" t="str">
        <f>IFERROR(VLOOKUP(CONCATENATE($A377,O$1),'Исх-фото'!$A$2:$F$4000,6,FALSE),"-")</f>
        <v>-</v>
      </c>
      <c r="P377" s="9" t="str">
        <f>IFERROR(VLOOKUP(CONCATENATE($A377,P$1),'Исх-фото'!$A$2:$F$4000,6,FALSE),"-")</f>
        <v>-</v>
      </c>
      <c r="Q377" s="9" t="str">
        <f>IFERROR(VLOOKUP(CONCATENATE($A377,Q$1),'Исх-фото'!$A$2:$F$4000,6,FALSE),"-")</f>
        <v>-</v>
      </c>
      <c r="R377" s="9" t="str">
        <f>IFERROR(VLOOKUP(CONCATENATE($A377,R$1),'Исх-фото'!$A$2:$F$4000,6,FALSE),"-")</f>
        <v>-</v>
      </c>
      <c r="S377" s="9" t="str">
        <f>IFERROR(VLOOKUP(CONCATENATE($A377,S$1),'Исх-фото'!$A$2:$F$4000,6,FALSE),"-")</f>
        <v>-</v>
      </c>
      <c r="T377" s="9" t="str">
        <f>IFERROR(VLOOKUP(CONCATENATE($A377,T$1),'Исх-фото'!$A$2:$F$4000,6,FALSE),"-")</f>
        <v>-</v>
      </c>
      <c r="U377" s="9" t="str">
        <f>IFERROR(VLOOKUP(CONCATENATE($A377,U$1),'Исх-фото'!$A$2:$F$4000,6,FALSE),"-")</f>
        <v>-</v>
      </c>
      <c r="V377" s="9" t="str">
        <f>IFERROR(VLOOKUP(CONCATENATE($A377,V$1),'Исх-фото'!$A$2:$F$4000,6,FALSE),"-")</f>
        <v>-</v>
      </c>
      <c r="W377" s="9" t="str">
        <f>IFERROR(VLOOKUP(CONCATENATE($A377,W$1),'Исх-фото'!$A$2:$F$4000,6,FALSE),"-")</f>
        <v>-</v>
      </c>
      <c r="X377" s="9" t="str">
        <f>IFERROR(VLOOKUP(CONCATENATE($A377,X$1),'Исх-фото'!$A$2:$F$4000,6,FALSE),"-")</f>
        <v>-</v>
      </c>
      <c r="Y377" s="9" t="str">
        <f>IFERROR(VLOOKUP(CONCATENATE($A377,Y$1),'Исх-фото'!$A$2:$F$4000,6,FALSE),"-")</f>
        <v>-</v>
      </c>
      <c r="Z377" s="9" t="str">
        <f>IFERROR(VLOOKUP(CONCATENATE($A377,Z$1),'Исх-фото'!$A$2:$F$4000,6,FALSE),"-")</f>
        <v>-</v>
      </c>
      <c r="AA377" s="9" t="str">
        <f>IFERROR(VLOOKUP(CONCATENATE($A377,AA$1),'Исх-фото'!$A$2:$F$4000,6,FALSE),"-")</f>
        <v>-</v>
      </c>
      <c r="AB377" s="9" t="str">
        <f>IFERROR(VLOOKUP(CONCATENATE($A377,AB$1),'Исх-фото'!$A$2:$F$4000,6,FALSE),"-")</f>
        <v>-</v>
      </c>
      <c r="AC377" s="9" t="str">
        <f>IFERROR(VLOOKUP(CONCATENATE($A377,AC$1),'Исх-фото'!$A$2:$F$4000,6,FALSE),"-")</f>
        <v>-</v>
      </c>
      <c r="AD377" s="9" t="str">
        <f>IFERROR(VLOOKUP(CONCATENATE($A377,AD$1),'Исх-фото'!$A$2:$F$4000,6,FALSE),"-")</f>
        <v>-</v>
      </c>
      <c r="AE377" s="9" t="str">
        <f>IFERROR(VLOOKUP(CONCATENATE($A377,AE$1),'Исх-фото'!$A$2:$F$4000,6,FALSE),"-")</f>
        <v>-</v>
      </c>
      <c r="AF377" s="9" t="str">
        <f>IFERROR(VLOOKUP(CONCATENATE($A377,AF$1),'Исх-фото'!$A$2:$F$4000,6,FALSE),"-")</f>
        <v>-</v>
      </c>
      <c r="AG377" s="9" t="str">
        <f>IFERROR(VLOOKUP(CONCATENATE($A377,AG$1),'Исх-фото'!$A$2:$F$4000,6,FALSE),"-")</f>
        <v>-</v>
      </c>
      <c r="AH377" s="9" t="str">
        <f>IFERROR(VLOOKUP(CONCATENATE($A377,AH$1),'Исх-фото'!$A$2:$F$4000,6,FALSE),"-")</f>
        <v>-</v>
      </c>
      <c r="AI377" s="9" t="str">
        <f>IFERROR(VLOOKUP(CONCATENATE($A377,AI$1),'Исх-фото'!$A$2:$F$4000,6,FALSE),"-")</f>
        <v>-</v>
      </c>
      <c r="AJ377" s="9" t="str">
        <f>IFERROR(VLOOKUP(CONCATENATE($A377,AJ$1),'Исх-фото'!$A$2:$F$4000,6,FALSE),"-")</f>
        <v>-</v>
      </c>
      <c r="AK377" s="9" t="str">
        <f>IFERROR(VLOOKUP(CONCATENATE($A377,AK$1),'Исх-фото'!$A$2:$F$4000,6,FALSE),"-")</f>
        <v>-</v>
      </c>
      <c r="AL377" s="9" t="str">
        <f>IFERROR(VLOOKUP(CONCATENATE($A377,AL$1),'Исх-фото'!$A$2:$F$4000,6,FALSE),"-")</f>
        <v>-</v>
      </c>
      <c r="AM377" s="9" t="str">
        <f>IFERROR(VLOOKUP(CONCATENATE($A377,AM$1),'Исх-фото'!$A$2:$F$4000,6,FALSE),"-")</f>
        <v>-</v>
      </c>
      <c r="AN377" s="9" t="str">
        <f>IFERROR(VLOOKUP(CONCATENATE($A377,AN$1),'Исх-фото'!$A$2:$F$4000,6,FALSE),"-")</f>
        <v>-</v>
      </c>
      <c r="AO377" s="9" t="str">
        <f>IFERROR(VLOOKUP(CONCATENATE($A377,AO$1),'Исх-фото'!$A$2:$F$4000,6,FALSE),"-")</f>
        <v>-</v>
      </c>
      <c r="AP377" s="9" t="str">
        <f>IFERROR(VLOOKUP(CONCATENATE($A377,AP$1),'Исх-фото'!$A$2:$F$4000,6,FALSE),"-")</f>
        <v>-</v>
      </c>
      <c r="AQ377" s="9" t="str">
        <f>IFERROR(VLOOKUP(CONCATENATE($A377,AQ$1),'Исх-фото'!$A$2:$F$4000,6,FALSE),"-")</f>
        <v>-</v>
      </c>
      <c r="AR377" s="9" t="str">
        <f>IFERROR(VLOOKUP(CONCATENATE($A377,AR$1),'Исх-фото'!$A$2:$F$4000,6,FALSE),"-")</f>
        <v>-</v>
      </c>
      <c r="AS377" s="9" t="str">
        <f>IFERROR(VLOOKUP(CONCATENATE($A377,AS$1),'Исх-фото'!$A$2:$F$4000,6,FALSE),"-")</f>
        <v>-</v>
      </c>
      <c r="AT377" s="9" t="str">
        <f>IFERROR(VLOOKUP(CONCATENATE($A377,AT$1),'Исх-фото'!$A$2:$F$4000,6,FALSE),"-")</f>
        <v>-</v>
      </c>
      <c r="AU377" s="9" t="str">
        <f>IFERROR(VLOOKUP(CONCATENATE($A377,AU$1),'Исх-фото'!$A$2:$F$4000,6,FALSE),"-")</f>
        <v>-</v>
      </c>
      <c r="AV377" s="9" t="str">
        <f>IFERROR(VLOOKUP(CONCATENATE($A377,AV$1),'Исх-фото'!$A$2:$F$4000,6,FALSE),"-")</f>
        <v>-</v>
      </c>
      <c r="AW377" s="9" t="str">
        <f>IFERROR(VLOOKUP(CONCATENATE($A377,AW$1),'Исх-фото'!$A$2:$F$4000,6,FALSE),"-")</f>
        <v>-</v>
      </c>
      <c r="AX377" s="9" t="str">
        <f>IFERROR(VLOOKUP(CONCATENATE($A377,AX$1),'Исх-фото'!$A$2:$F$4000,6,FALSE),"-")</f>
        <v>-</v>
      </c>
      <c r="AY377" s="9" t="str">
        <f>IFERROR(VLOOKUP(CONCATENATE($A377,AY$1),'Исх-фото'!$A$2:$F$4000,6,FALSE),"-")</f>
        <v>-</v>
      </c>
      <c r="AZ377" s="9" t="str">
        <f>IFERROR(VLOOKUP(CONCATENATE($A377,AZ$1),'Исх-фото'!$A$2:$F$4000,6,FALSE),"-")</f>
        <v>-</v>
      </c>
      <c r="BA377" s="9" t="str">
        <f>IFERROR(VLOOKUP(CONCATENATE($A377,BA$1),'Исх-фото'!$A$2:$F$4000,6,FALSE),"-")</f>
        <v>-</v>
      </c>
      <c r="BB377" s="9" t="str">
        <f>IFERROR(VLOOKUP(CONCATENATE($A377,BB$1),'Исх-фото'!$A$2:$F$4000,6,FALSE),"-")</f>
        <v>-</v>
      </c>
      <c r="BC377" s="9" t="str">
        <f>IFERROR(VLOOKUP(CONCATENATE($A377,BC$1),'Исх-фото'!$A$2:$F$4000,6,FALSE),"-")</f>
        <v>-</v>
      </c>
      <c r="BD377" s="9" t="str">
        <f>IFERROR(VLOOKUP(CONCATENATE($A377,BD$1),'Исх-фото'!$A$2:$F$4000,6,FALSE),"-")</f>
        <v>-</v>
      </c>
      <c r="BE377" s="9" t="str">
        <f>IFERROR(VLOOKUP(CONCATENATE($A377,BE$1),'Исх-фото'!$A$2:$F$4000,6,FALSE),"-")</f>
        <v>-</v>
      </c>
      <c r="BF377" s="9" t="str">
        <f>IFERROR(VLOOKUP(CONCATENATE($A377,BF$1),'Исх-фото'!$A$2:$F$4000,6,FALSE),"-")</f>
        <v>-</v>
      </c>
      <c r="BG377" s="9" t="str">
        <f>IFERROR(VLOOKUP(CONCATENATE($A377,BG$1),'Исх-фото'!$A$2:$F$4000,6,FALSE),"-")</f>
        <v>-</v>
      </c>
      <c r="BH377" s="9" t="str">
        <f>IFERROR(VLOOKUP(CONCATENATE($A377,BH$1),'Исх-фото'!$A$2:$F$4000,6,FALSE),"-")</f>
        <v>-</v>
      </c>
      <c r="BI377" s="9" t="str">
        <f>IFERROR(VLOOKUP(CONCATENATE($A377,BI$1),'Исх-фото'!$A$2:$F$4000,6,FALSE),"-")</f>
        <v>-</v>
      </c>
      <c r="BJ377" s="37"/>
      <c r="BK377" s="42"/>
      <c r="BR377" s="25"/>
      <c r="BS377" s="25"/>
      <c r="BV377" s="25"/>
      <c r="BW377" s="25"/>
      <c r="BX377" s="25"/>
    </row>
    <row r="378" spans="1:76">
      <c r="A378" s="38">
        <f t="shared" si="44"/>
        <v>179</v>
      </c>
      <c r="B378" s="36">
        <f t="shared" si="47"/>
        <v>0</v>
      </c>
      <c r="C378" s="36">
        <f t="shared" si="47"/>
        <v>0</v>
      </c>
      <c r="D378" s="9" t="str">
        <f>IFERROR(VLOOKUP(CONCATENATE($A378,D$1),'Исх-фото'!$A$2:$F$4000,6,FALSE),"-")</f>
        <v>-</v>
      </c>
      <c r="E378" s="9" t="str">
        <f>IFERROR(VLOOKUP(CONCATENATE($A378,E$1),'Исх-фото'!$A$2:$F$4000,6,FALSE),"-")</f>
        <v>-</v>
      </c>
      <c r="F378" s="9" t="str">
        <f>IFERROR(VLOOKUP(CONCATENATE($A378,F$1),'Исх-фото'!$A$2:$F$4000,6,FALSE),"-")</f>
        <v>-</v>
      </c>
      <c r="G378" s="9" t="str">
        <f>IFERROR(VLOOKUP(CONCATENATE($A378,G$1),'Исх-фото'!$A$2:$F$4000,6,FALSE),"-")</f>
        <v>-</v>
      </c>
      <c r="H378" s="9" t="str">
        <f>IFERROR(VLOOKUP(CONCATENATE($A378,H$1),'Исх-фото'!$A$2:$F$4000,6,FALSE),"-")</f>
        <v>-</v>
      </c>
      <c r="I378" s="9" t="str">
        <f>IFERROR(VLOOKUP(CONCATENATE($A378,I$1),'Исх-фото'!$A$2:$F$4000,6,FALSE),"-")</f>
        <v>-</v>
      </c>
      <c r="J378" s="9" t="str">
        <f>IFERROR(VLOOKUP(CONCATENATE($A378,J$1),'Исх-фото'!$A$2:$F$4000,6,FALSE),"-")</f>
        <v>-</v>
      </c>
      <c r="K378" s="9" t="str">
        <f>IFERROR(VLOOKUP(CONCATENATE($A378,K$1),'Исх-фото'!$A$2:$F$4000,6,FALSE),"-")</f>
        <v>-</v>
      </c>
      <c r="L378" s="9" t="str">
        <f>IFERROR(VLOOKUP(CONCATENATE($A378,L$1),'Исх-фото'!$A$2:$F$4000,6,FALSE),"-")</f>
        <v>-</v>
      </c>
      <c r="M378" s="9" t="str">
        <f>IFERROR(VLOOKUP(CONCATENATE($A378,M$1),'Исх-фото'!$A$2:$F$4000,6,FALSE),"-")</f>
        <v>-</v>
      </c>
      <c r="N378" s="9" t="str">
        <f>IFERROR(VLOOKUP(CONCATENATE($A378,N$1),'Исх-фото'!$A$2:$F$4000,6,FALSE),"-")</f>
        <v>-</v>
      </c>
      <c r="O378" s="9" t="str">
        <f>IFERROR(VLOOKUP(CONCATENATE($A378,O$1),'Исх-фото'!$A$2:$F$4000,6,FALSE),"-")</f>
        <v>-</v>
      </c>
      <c r="P378" s="9" t="str">
        <f>IFERROR(VLOOKUP(CONCATENATE($A378,P$1),'Исх-фото'!$A$2:$F$4000,6,FALSE),"-")</f>
        <v>-</v>
      </c>
      <c r="Q378" s="9" t="str">
        <f>IFERROR(VLOOKUP(CONCATENATE($A378,Q$1),'Исх-фото'!$A$2:$F$4000,6,FALSE),"-")</f>
        <v>-</v>
      </c>
      <c r="R378" s="9" t="str">
        <f>IFERROR(VLOOKUP(CONCATENATE($A378,R$1),'Исх-фото'!$A$2:$F$4000,6,FALSE),"-")</f>
        <v>-</v>
      </c>
      <c r="S378" s="9" t="str">
        <f>IFERROR(VLOOKUP(CONCATENATE($A378,S$1),'Исх-фото'!$A$2:$F$4000,6,FALSE),"-")</f>
        <v>-</v>
      </c>
      <c r="T378" s="9" t="str">
        <f>IFERROR(VLOOKUP(CONCATENATE($A378,T$1),'Исх-фото'!$A$2:$F$4000,6,FALSE),"-")</f>
        <v>-</v>
      </c>
      <c r="U378" s="9" t="str">
        <f>IFERROR(VLOOKUP(CONCATENATE($A378,U$1),'Исх-фото'!$A$2:$F$4000,6,FALSE),"-")</f>
        <v>-</v>
      </c>
      <c r="V378" s="9" t="str">
        <f>IFERROR(VLOOKUP(CONCATENATE($A378,V$1),'Исх-фото'!$A$2:$F$4000,6,FALSE),"-")</f>
        <v>-</v>
      </c>
      <c r="W378" s="9" t="str">
        <f>IFERROR(VLOOKUP(CONCATENATE($A378,W$1),'Исх-фото'!$A$2:$F$4000,6,FALSE),"-")</f>
        <v>-</v>
      </c>
      <c r="X378" s="9" t="str">
        <f>IFERROR(VLOOKUP(CONCATENATE($A378,X$1),'Исх-фото'!$A$2:$F$4000,6,FALSE),"-")</f>
        <v>-</v>
      </c>
      <c r="Y378" s="9" t="str">
        <f>IFERROR(VLOOKUP(CONCATENATE($A378,Y$1),'Исх-фото'!$A$2:$F$4000,6,FALSE),"-")</f>
        <v>-</v>
      </c>
      <c r="Z378" s="9" t="str">
        <f>IFERROR(VLOOKUP(CONCATENATE($A378,Z$1),'Исх-фото'!$A$2:$F$4000,6,FALSE),"-")</f>
        <v>-</v>
      </c>
      <c r="AA378" s="9" t="str">
        <f>IFERROR(VLOOKUP(CONCATENATE($A378,AA$1),'Исх-фото'!$A$2:$F$4000,6,FALSE),"-")</f>
        <v>-</v>
      </c>
      <c r="AB378" s="9" t="str">
        <f>IFERROR(VLOOKUP(CONCATENATE($A378,AB$1),'Исх-фото'!$A$2:$F$4000,6,FALSE),"-")</f>
        <v>-</v>
      </c>
      <c r="AC378" s="9" t="str">
        <f>IFERROR(VLOOKUP(CONCATENATE($A378,AC$1),'Исх-фото'!$A$2:$F$4000,6,FALSE),"-")</f>
        <v>-</v>
      </c>
      <c r="AD378" s="9" t="str">
        <f>IFERROR(VLOOKUP(CONCATENATE($A378,AD$1),'Исх-фото'!$A$2:$F$4000,6,FALSE),"-")</f>
        <v>-</v>
      </c>
      <c r="AE378" s="9" t="str">
        <f>IFERROR(VLOOKUP(CONCATENATE($A378,AE$1),'Исх-фото'!$A$2:$F$4000,6,FALSE),"-")</f>
        <v>-</v>
      </c>
      <c r="AF378" s="9" t="str">
        <f>IFERROR(VLOOKUP(CONCATENATE($A378,AF$1),'Исх-фото'!$A$2:$F$4000,6,FALSE),"-")</f>
        <v>-</v>
      </c>
      <c r="AG378" s="9" t="str">
        <f>IFERROR(VLOOKUP(CONCATENATE($A378,AG$1),'Исх-фото'!$A$2:$F$4000,6,FALSE),"-")</f>
        <v>-</v>
      </c>
      <c r="AH378" s="9" t="str">
        <f>IFERROR(VLOOKUP(CONCATENATE($A378,AH$1),'Исх-фото'!$A$2:$F$4000,6,FALSE),"-")</f>
        <v>-</v>
      </c>
      <c r="AI378" s="9" t="str">
        <f>IFERROR(VLOOKUP(CONCATENATE($A378,AI$1),'Исх-фото'!$A$2:$F$4000,6,FALSE),"-")</f>
        <v>-</v>
      </c>
      <c r="AJ378" s="9" t="str">
        <f>IFERROR(VLOOKUP(CONCATENATE($A378,AJ$1),'Исх-фото'!$A$2:$F$4000,6,FALSE),"-")</f>
        <v>-</v>
      </c>
      <c r="AK378" s="9" t="str">
        <f>IFERROR(VLOOKUP(CONCATENATE($A378,AK$1),'Исх-фото'!$A$2:$F$4000,6,FALSE),"-")</f>
        <v>-</v>
      </c>
      <c r="AL378" s="9" t="str">
        <f>IFERROR(VLOOKUP(CONCATENATE($A378,AL$1),'Исх-фото'!$A$2:$F$4000,6,FALSE),"-")</f>
        <v>-</v>
      </c>
      <c r="AM378" s="9" t="str">
        <f>IFERROR(VLOOKUP(CONCATENATE($A378,AM$1),'Исх-фото'!$A$2:$F$4000,6,FALSE),"-")</f>
        <v>-</v>
      </c>
      <c r="AN378" s="9" t="str">
        <f>IFERROR(VLOOKUP(CONCATENATE($A378,AN$1),'Исх-фото'!$A$2:$F$4000,6,FALSE),"-")</f>
        <v>-</v>
      </c>
      <c r="AO378" s="9" t="str">
        <f>IFERROR(VLOOKUP(CONCATENATE($A378,AO$1),'Исх-фото'!$A$2:$F$4000,6,FALSE),"-")</f>
        <v>-</v>
      </c>
      <c r="AP378" s="9" t="str">
        <f>IFERROR(VLOOKUP(CONCATENATE($A378,AP$1),'Исх-фото'!$A$2:$F$4000,6,FALSE),"-")</f>
        <v>-</v>
      </c>
      <c r="AQ378" s="9" t="str">
        <f>IFERROR(VLOOKUP(CONCATENATE($A378,AQ$1),'Исх-фото'!$A$2:$F$4000,6,FALSE),"-")</f>
        <v>-</v>
      </c>
      <c r="AR378" s="9" t="str">
        <f>IFERROR(VLOOKUP(CONCATENATE($A378,AR$1),'Исх-фото'!$A$2:$F$4000,6,FALSE),"-")</f>
        <v>-</v>
      </c>
      <c r="AS378" s="9" t="str">
        <f>IFERROR(VLOOKUP(CONCATENATE($A378,AS$1),'Исх-фото'!$A$2:$F$4000,6,FALSE),"-")</f>
        <v>-</v>
      </c>
      <c r="AT378" s="9" t="str">
        <f>IFERROR(VLOOKUP(CONCATENATE($A378,AT$1),'Исх-фото'!$A$2:$F$4000,6,FALSE),"-")</f>
        <v>-</v>
      </c>
      <c r="AU378" s="9" t="str">
        <f>IFERROR(VLOOKUP(CONCATENATE($A378,AU$1),'Исх-фото'!$A$2:$F$4000,6,FALSE),"-")</f>
        <v>-</v>
      </c>
      <c r="AV378" s="9" t="str">
        <f>IFERROR(VLOOKUP(CONCATENATE($A378,AV$1),'Исх-фото'!$A$2:$F$4000,6,FALSE),"-")</f>
        <v>-</v>
      </c>
      <c r="AW378" s="9" t="str">
        <f>IFERROR(VLOOKUP(CONCATENATE($A378,AW$1),'Исх-фото'!$A$2:$F$4000,6,FALSE),"-")</f>
        <v>-</v>
      </c>
      <c r="AX378" s="9" t="str">
        <f>IFERROR(VLOOKUP(CONCATENATE($A378,AX$1),'Исх-фото'!$A$2:$F$4000,6,FALSE),"-")</f>
        <v>-</v>
      </c>
      <c r="AY378" s="9" t="str">
        <f>IFERROR(VLOOKUP(CONCATENATE($A378,AY$1),'Исх-фото'!$A$2:$F$4000,6,FALSE),"-")</f>
        <v>-</v>
      </c>
      <c r="AZ378" s="9" t="str">
        <f>IFERROR(VLOOKUP(CONCATENATE($A378,AZ$1),'Исх-фото'!$A$2:$F$4000,6,FALSE),"-")</f>
        <v>-</v>
      </c>
      <c r="BA378" s="9" t="str">
        <f>IFERROR(VLOOKUP(CONCATENATE($A378,BA$1),'Исх-фото'!$A$2:$F$4000,6,FALSE),"-")</f>
        <v>-</v>
      </c>
      <c r="BB378" s="9" t="str">
        <f>IFERROR(VLOOKUP(CONCATENATE($A378,BB$1),'Исх-фото'!$A$2:$F$4000,6,FALSE),"-")</f>
        <v>-</v>
      </c>
      <c r="BC378" s="9" t="str">
        <f>IFERROR(VLOOKUP(CONCATENATE($A378,BC$1),'Исх-фото'!$A$2:$F$4000,6,FALSE),"-")</f>
        <v>-</v>
      </c>
      <c r="BD378" s="9" t="str">
        <f>IFERROR(VLOOKUP(CONCATENATE($A378,BD$1),'Исх-фото'!$A$2:$F$4000,6,FALSE),"-")</f>
        <v>-</v>
      </c>
      <c r="BE378" s="9" t="str">
        <f>IFERROR(VLOOKUP(CONCATENATE($A378,BE$1),'Исх-фото'!$A$2:$F$4000,6,FALSE),"-")</f>
        <v>-</v>
      </c>
      <c r="BF378" s="9" t="str">
        <f>IFERROR(VLOOKUP(CONCATENATE($A378,BF$1),'Исх-фото'!$A$2:$F$4000,6,FALSE),"-")</f>
        <v>-</v>
      </c>
      <c r="BG378" s="9" t="str">
        <f>IFERROR(VLOOKUP(CONCATENATE($A378,BG$1),'Исх-фото'!$A$2:$F$4000,6,FALSE),"-")</f>
        <v>-</v>
      </c>
      <c r="BH378" s="9" t="str">
        <f>IFERROR(VLOOKUP(CONCATENATE($A378,BH$1),'Исх-фото'!$A$2:$F$4000,6,FALSE),"-")</f>
        <v>-</v>
      </c>
      <c r="BI378" s="9" t="str">
        <f>IFERROR(VLOOKUP(CONCATENATE($A378,BI$1),'Исх-фото'!$A$2:$F$4000,6,FALSE),"-")</f>
        <v>-</v>
      </c>
      <c r="BJ378" s="37"/>
      <c r="BK378" s="42"/>
      <c r="BR378" s="25"/>
      <c r="BS378" s="25"/>
      <c r="BV378" s="25"/>
      <c r="BW378" s="25"/>
      <c r="BX378" s="25"/>
    </row>
    <row r="379" spans="1:76">
      <c r="A379" s="38">
        <f t="shared" si="44"/>
        <v>180</v>
      </c>
      <c r="B379" s="36">
        <f t="shared" si="47"/>
        <v>0</v>
      </c>
      <c r="C379" s="36">
        <f t="shared" si="47"/>
        <v>0</v>
      </c>
      <c r="D379" s="9" t="str">
        <f>IFERROR(VLOOKUP(CONCATENATE($A379,D$1),'Исх-фото'!$A$2:$F$4000,6,FALSE),"-")</f>
        <v>-</v>
      </c>
      <c r="E379" s="9" t="str">
        <f>IFERROR(VLOOKUP(CONCATENATE($A379,E$1),'Исх-фото'!$A$2:$F$4000,6,FALSE),"-")</f>
        <v>-</v>
      </c>
      <c r="F379" s="9" t="str">
        <f>IFERROR(VLOOKUP(CONCATENATE($A379,F$1),'Исх-фото'!$A$2:$F$4000,6,FALSE),"-")</f>
        <v>-</v>
      </c>
      <c r="G379" s="9" t="str">
        <f>IFERROR(VLOOKUP(CONCATENATE($A379,G$1),'Исх-фото'!$A$2:$F$4000,6,FALSE),"-")</f>
        <v>-</v>
      </c>
      <c r="H379" s="9" t="str">
        <f>IFERROR(VLOOKUP(CONCATENATE($A379,H$1),'Исх-фото'!$A$2:$F$4000,6,FALSE),"-")</f>
        <v>-</v>
      </c>
      <c r="I379" s="9" t="str">
        <f>IFERROR(VLOOKUP(CONCATENATE($A379,I$1),'Исх-фото'!$A$2:$F$4000,6,FALSE),"-")</f>
        <v>-</v>
      </c>
      <c r="J379" s="9" t="str">
        <f>IFERROR(VLOOKUP(CONCATENATE($A379,J$1),'Исх-фото'!$A$2:$F$4000,6,FALSE),"-")</f>
        <v>-</v>
      </c>
      <c r="K379" s="9" t="str">
        <f>IFERROR(VLOOKUP(CONCATENATE($A379,K$1),'Исх-фото'!$A$2:$F$4000,6,FALSE),"-")</f>
        <v>-</v>
      </c>
      <c r="L379" s="9" t="str">
        <f>IFERROR(VLOOKUP(CONCATENATE($A379,L$1),'Исх-фото'!$A$2:$F$4000,6,FALSE),"-")</f>
        <v>-</v>
      </c>
      <c r="M379" s="9" t="str">
        <f>IFERROR(VLOOKUP(CONCATENATE($A379,M$1),'Исх-фото'!$A$2:$F$4000,6,FALSE),"-")</f>
        <v>-</v>
      </c>
      <c r="N379" s="9" t="str">
        <f>IFERROR(VLOOKUP(CONCATENATE($A379,N$1),'Исх-фото'!$A$2:$F$4000,6,FALSE),"-")</f>
        <v>-</v>
      </c>
      <c r="O379" s="9" t="str">
        <f>IFERROR(VLOOKUP(CONCATENATE($A379,O$1),'Исх-фото'!$A$2:$F$4000,6,FALSE),"-")</f>
        <v>-</v>
      </c>
      <c r="P379" s="9" t="str">
        <f>IFERROR(VLOOKUP(CONCATENATE($A379,P$1),'Исх-фото'!$A$2:$F$4000,6,FALSE),"-")</f>
        <v>-</v>
      </c>
      <c r="Q379" s="9" t="str">
        <f>IFERROR(VLOOKUP(CONCATENATE($A379,Q$1),'Исх-фото'!$A$2:$F$4000,6,FALSE),"-")</f>
        <v>-</v>
      </c>
      <c r="R379" s="9" t="str">
        <f>IFERROR(VLOOKUP(CONCATENATE($A379,R$1),'Исх-фото'!$A$2:$F$4000,6,FALSE),"-")</f>
        <v>-</v>
      </c>
      <c r="S379" s="9" t="str">
        <f>IFERROR(VLOOKUP(CONCATENATE($A379,S$1),'Исх-фото'!$A$2:$F$4000,6,FALSE),"-")</f>
        <v>-</v>
      </c>
      <c r="T379" s="9" t="str">
        <f>IFERROR(VLOOKUP(CONCATENATE($A379,T$1),'Исх-фото'!$A$2:$F$4000,6,FALSE),"-")</f>
        <v>-</v>
      </c>
      <c r="U379" s="9" t="str">
        <f>IFERROR(VLOOKUP(CONCATENATE($A379,U$1),'Исх-фото'!$A$2:$F$4000,6,FALSE),"-")</f>
        <v>-</v>
      </c>
      <c r="V379" s="9" t="str">
        <f>IFERROR(VLOOKUP(CONCATENATE($A379,V$1),'Исх-фото'!$A$2:$F$4000,6,FALSE),"-")</f>
        <v>-</v>
      </c>
      <c r="W379" s="9" t="str">
        <f>IFERROR(VLOOKUP(CONCATENATE($A379,W$1),'Исх-фото'!$A$2:$F$4000,6,FALSE),"-")</f>
        <v>-</v>
      </c>
      <c r="X379" s="9" t="str">
        <f>IFERROR(VLOOKUP(CONCATENATE($A379,X$1),'Исх-фото'!$A$2:$F$4000,6,FALSE),"-")</f>
        <v>-</v>
      </c>
      <c r="Y379" s="9" t="str">
        <f>IFERROR(VLOOKUP(CONCATENATE($A379,Y$1),'Исх-фото'!$A$2:$F$4000,6,FALSE),"-")</f>
        <v>-</v>
      </c>
      <c r="Z379" s="9" t="str">
        <f>IFERROR(VLOOKUP(CONCATENATE($A379,Z$1),'Исх-фото'!$A$2:$F$4000,6,FALSE),"-")</f>
        <v>-</v>
      </c>
      <c r="AA379" s="9" t="str">
        <f>IFERROR(VLOOKUP(CONCATENATE($A379,AA$1),'Исх-фото'!$A$2:$F$4000,6,FALSE),"-")</f>
        <v>-</v>
      </c>
      <c r="AB379" s="9" t="str">
        <f>IFERROR(VLOOKUP(CONCATENATE($A379,AB$1),'Исх-фото'!$A$2:$F$4000,6,FALSE),"-")</f>
        <v>-</v>
      </c>
      <c r="AC379" s="9" t="str">
        <f>IFERROR(VLOOKUP(CONCATENATE($A379,AC$1),'Исх-фото'!$A$2:$F$4000,6,FALSE),"-")</f>
        <v>-</v>
      </c>
      <c r="AD379" s="9" t="str">
        <f>IFERROR(VLOOKUP(CONCATENATE($A379,AD$1),'Исх-фото'!$A$2:$F$4000,6,FALSE),"-")</f>
        <v>-</v>
      </c>
      <c r="AE379" s="9" t="str">
        <f>IFERROR(VLOOKUP(CONCATENATE($A379,AE$1),'Исх-фото'!$A$2:$F$4000,6,FALSE),"-")</f>
        <v>-</v>
      </c>
      <c r="AF379" s="9" t="str">
        <f>IFERROR(VLOOKUP(CONCATENATE($A379,AF$1),'Исх-фото'!$A$2:$F$4000,6,FALSE),"-")</f>
        <v>-</v>
      </c>
      <c r="AG379" s="9" t="str">
        <f>IFERROR(VLOOKUP(CONCATENATE($A379,AG$1),'Исх-фото'!$A$2:$F$4000,6,FALSE),"-")</f>
        <v>-</v>
      </c>
      <c r="AH379" s="9" t="str">
        <f>IFERROR(VLOOKUP(CONCATENATE($A379,AH$1),'Исх-фото'!$A$2:$F$4000,6,FALSE),"-")</f>
        <v>-</v>
      </c>
      <c r="AI379" s="9" t="str">
        <f>IFERROR(VLOOKUP(CONCATENATE($A379,AI$1),'Исх-фото'!$A$2:$F$4000,6,FALSE),"-")</f>
        <v>-</v>
      </c>
      <c r="AJ379" s="9" t="str">
        <f>IFERROR(VLOOKUP(CONCATENATE($A379,AJ$1),'Исх-фото'!$A$2:$F$4000,6,FALSE),"-")</f>
        <v>-</v>
      </c>
      <c r="AK379" s="9" t="str">
        <f>IFERROR(VLOOKUP(CONCATENATE($A379,AK$1),'Исх-фото'!$A$2:$F$4000,6,FALSE),"-")</f>
        <v>-</v>
      </c>
      <c r="AL379" s="9" t="str">
        <f>IFERROR(VLOOKUP(CONCATENATE($A379,AL$1),'Исх-фото'!$A$2:$F$4000,6,FALSE),"-")</f>
        <v>-</v>
      </c>
      <c r="AM379" s="9" t="str">
        <f>IFERROR(VLOOKUP(CONCATENATE($A379,AM$1),'Исх-фото'!$A$2:$F$4000,6,FALSE),"-")</f>
        <v>-</v>
      </c>
      <c r="AN379" s="9" t="str">
        <f>IFERROR(VLOOKUP(CONCATENATE($A379,AN$1),'Исх-фото'!$A$2:$F$4000,6,FALSE),"-")</f>
        <v>-</v>
      </c>
      <c r="AO379" s="9" t="str">
        <f>IFERROR(VLOOKUP(CONCATENATE($A379,AO$1),'Исх-фото'!$A$2:$F$4000,6,FALSE),"-")</f>
        <v>-</v>
      </c>
      <c r="AP379" s="9" t="str">
        <f>IFERROR(VLOOKUP(CONCATENATE($A379,AP$1),'Исх-фото'!$A$2:$F$4000,6,FALSE),"-")</f>
        <v>-</v>
      </c>
      <c r="AQ379" s="9" t="str">
        <f>IFERROR(VLOOKUP(CONCATENATE($A379,AQ$1),'Исх-фото'!$A$2:$F$4000,6,FALSE),"-")</f>
        <v>-</v>
      </c>
      <c r="AR379" s="9" t="str">
        <f>IFERROR(VLOOKUP(CONCATENATE($A379,AR$1),'Исх-фото'!$A$2:$F$4000,6,FALSE),"-")</f>
        <v>-</v>
      </c>
      <c r="AS379" s="9" t="str">
        <f>IFERROR(VLOOKUP(CONCATENATE($A379,AS$1),'Исх-фото'!$A$2:$F$4000,6,FALSE),"-")</f>
        <v>-</v>
      </c>
      <c r="AT379" s="9" t="str">
        <f>IFERROR(VLOOKUP(CONCATENATE($A379,AT$1),'Исх-фото'!$A$2:$F$4000,6,FALSE),"-")</f>
        <v>-</v>
      </c>
      <c r="AU379" s="9" t="str">
        <f>IFERROR(VLOOKUP(CONCATENATE($A379,AU$1),'Исх-фото'!$A$2:$F$4000,6,FALSE),"-")</f>
        <v>-</v>
      </c>
      <c r="AV379" s="9" t="str">
        <f>IFERROR(VLOOKUP(CONCATENATE($A379,AV$1),'Исх-фото'!$A$2:$F$4000,6,FALSE),"-")</f>
        <v>-</v>
      </c>
      <c r="AW379" s="9" t="str">
        <f>IFERROR(VLOOKUP(CONCATENATE($A379,AW$1),'Исх-фото'!$A$2:$F$4000,6,FALSE),"-")</f>
        <v>-</v>
      </c>
      <c r="AX379" s="9" t="str">
        <f>IFERROR(VLOOKUP(CONCATENATE($A379,AX$1),'Исх-фото'!$A$2:$F$4000,6,FALSE),"-")</f>
        <v>-</v>
      </c>
      <c r="AY379" s="9" t="str">
        <f>IFERROR(VLOOKUP(CONCATENATE($A379,AY$1),'Исх-фото'!$A$2:$F$4000,6,FALSE),"-")</f>
        <v>-</v>
      </c>
      <c r="AZ379" s="9" t="str">
        <f>IFERROR(VLOOKUP(CONCATENATE($A379,AZ$1),'Исх-фото'!$A$2:$F$4000,6,FALSE),"-")</f>
        <v>-</v>
      </c>
      <c r="BA379" s="9" t="str">
        <f>IFERROR(VLOOKUP(CONCATENATE($A379,BA$1),'Исх-фото'!$A$2:$F$4000,6,FALSE),"-")</f>
        <v>-</v>
      </c>
      <c r="BB379" s="9" t="str">
        <f>IFERROR(VLOOKUP(CONCATENATE($A379,BB$1),'Исх-фото'!$A$2:$F$4000,6,FALSE),"-")</f>
        <v>-</v>
      </c>
      <c r="BC379" s="9" t="str">
        <f>IFERROR(VLOOKUP(CONCATENATE($A379,BC$1),'Исх-фото'!$A$2:$F$4000,6,FALSE),"-")</f>
        <v>-</v>
      </c>
      <c r="BD379" s="9" t="str">
        <f>IFERROR(VLOOKUP(CONCATENATE($A379,BD$1),'Исх-фото'!$A$2:$F$4000,6,FALSE),"-")</f>
        <v>-</v>
      </c>
      <c r="BE379" s="9" t="str">
        <f>IFERROR(VLOOKUP(CONCATENATE($A379,BE$1),'Исх-фото'!$A$2:$F$4000,6,FALSE),"-")</f>
        <v>-</v>
      </c>
      <c r="BF379" s="9" t="str">
        <f>IFERROR(VLOOKUP(CONCATENATE($A379,BF$1),'Исх-фото'!$A$2:$F$4000,6,FALSE),"-")</f>
        <v>-</v>
      </c>
      <c r="BG379" s="9" t="str">
        <f>IFERROR(VLOOKUP(CONCATENATE($A379,BG$1),'Исх-фото'!$A$2:$F$4000,6,FALSE),"-")</f>
        <v>-</v>
      </c>
      <c r="BH379" s="9" t="str">
        <f>IFERROR(VLOOKUP(CONCATENATE($A379,BH$1),'Исх-фото'!$A$2:$F$4000,6,FALSE),"-")</f>
        <v>-</v>
      </c>
      <c r="BI379" s="9" t="str">
        <f>IFERROR(VLOOKUP(CONCATENATE($A379,BI$1),'Исх-фото'!$A$2:$F$4000,6,FALSE),"-")</f>
        <v>-</v>
      </c>
      <c r="BJ379" s="37"/>
      <c r="BK379" s="42"/>
      <c r="BR379" s="25"/>
      <c r="BS379" s="25"/>
      <c r="BV379" s="25"/>
      <c r="BW379" s="25"/>
      <c r="BX379" s="25"/>
    </row>
    <row r="380" spans="1:76">
      <c r="A380" s="38">
        <f t="shared" si="44"/>
        <v>181</v>
      </c>
      <c r="B380" s="36">
        <f t="shared" si="47"/>
        <v>0</v>
      </c>
      <c r="C380" s="36">
        <f t="shared" si="47"/>
        <v>0</v>
      </c>
      <c r="D380" s="9" t="str">
        <f>IFERROR(VLOOKUP(CONCATENATE($A380,D$1),'Исх-фото'!$A$2:$F$4000,6,FALSE),"-")</f>
        <v>-</v>
      </c>
      <c r="E380" s="9" t="str">
        <f>IFERROR(VLOOKUP(CONCATENATE($A380,E$1),'Исх-фото'!$A$2:$F$4000,6,FALSE),"-")</f>
        <v>-</v>
      </c>
      <c r="F380" s="9" t="str">
        <f>IFERROR(VLOOKUP(CONCATENATE($A380,F$1),'Исх-фото'!$A$2:$F$4000,6,FALSE),"-")</f>
        <v>-</v>
      </c>
      <c r="G380" s="9" t="str">
        <f>IFERROR(VLOOKUP(CONCATENATE($A380,G$1),'Исх-фото'!$A$2:$F$4000,6,FALSE),"-")</f>
        <v>-</v>
      </c>
      <c r="H380" s="9" t="str">
        <f>IFERROR(VLOOKUP(CONCATENATE($A380,H$1),'Исх-фото'!$A$2:$F$4000,6,FALSE),"-")</f>
        <v>-</v>
      </c>
      <c r="I380" s="9" t="str">
        <f>IFERROR(VLOOKUP(CONCATENATE($A380,I$1),'Исх-фото'!$A$2:$F$4000,6,FALSE),"-")</f>
        <v>-</v>
      </c>
      <c r="J380" s="9" t="str">
        <f>IFERROR(VLOOKUP(CONCATENATE($A380,J$1),'Исх-фото'!$A$2:$F$4000,6,FALSE),"-")</f>
        <v>-</v>
      </c>
      <c r="K380" s="9" t="str">
        <f>IFERROR(VLOOKUP(CONCATENATE($A380,K$1),'Исх-фото'!$A$2:$F$4000,6,FALSE),"-")</f>
        <v>-</v>
      </c>
      <c r="L380" s="9" t="str">
        <f>IFERROR(VLOOKUP(CONCATENATE($A380,L$1),'Исх-фото'!$A$2:$F$4000,6,FALSE),"-")</f>
        <v>-</v>
      </c>
      <c r="M380" s="9" t="str">
        <f>IFERROR(VLOOKUP(CONCATENATE($A380,M$1),'Исх-фото'!$A$2:$F$4000,6,FALSE),"-")</f>
        <v>-</v>
      </c>
      <c r="N380" s="9" t="str">
        <f>IFERROR(VLOOKUP(CONCATENATE($A380,N$1),'Исх-фото'!$A$2:$F$4000,6,FALSE),"-")</f>
        <v>-</v>
      </c>
      <c r="O380" s="9" t="str">
        <f>IFERROR(VLOOKUP(CONCATENATE($A380,O$1),'Исх-фото'!$A$2:$F$4000,6,FALSE),"-")</f>
        <v>-</v>
      </c>
      <c r="P380" s="9" t="str">
        <f>IFERROR(VLOOKUP(CONCATENATE($A380,P$1),'Исх-фото'!$A$2:$F$4000,6,FALSE),"-")</f>
        <v>-</v>
      </c>
      <c r="Q380" s="9" t="str">
        <f>IFERROR(VLOOKUP(CONCATENATE($A380,Q$1),'Исх-фото'!$A$2:$F$4000,6,FALSE),"-")</f>
        <v>-</v>
      </c>
      <c r="R380" s="9" t="str">
        <f>IFERROR(VLOOKUP(CONCATENATE($A380,R$1),'Исх-фото'!$A$2:$F$4000,6,FALSE),"-")</f>
        <v>-</v>
      </c>
      <c r="S380" s="9" t="str">
        <f>IFERROR(VLOOKUP(CONCATENATE($A380,S$1),'Исх-фото'!$A$2:$F$4000,6,FALSE),"-")</f>
        <v>-</v>
      </c>
      <c r="T380" s="9" t="str">
        <f>IFERROR(VLOOKUP(CONCATENATE($A380,T$1),'Исх-фото'!$A$2:$F$4000,6,FALSE),"-")</f>
        <v>-</v>
      </c>
      <c r="U380" s="9" t="str">
        <f>IFERROR(VLOOKUP(CONCATENATE($A380,U$1),'Исх-фото'!$A$2:$F$4000,6,FALSE),"-")</f>
        <v>-</v>
      </c>
      <c r="V380" s="9" t="str">
        <f>IFERROR(VLOOKUP(CONCATENATE($A380,V$1),'Исх-фото'!$A$2:$F$4000,6,FALSE),"-")</f>
        <v>-</v>
      </c>
      <c r="W380" s="9" t="str">
        <f>IFERROR(VLOOKUP(CONCATENATE($A380,W$1),'Исх-фото'!$A$2:$F$4000,6,FALSE),"-")</f>
        <v>-</v>
      </c>
      <c r="X380" s="9" t="str">
        <f>IFERROR(VLOOKUP(CONCATENATE($A380,X$1),'Исх-фото'!$A$2:$F$4000,6,FALSE),"-")</f>
        <v>-</v>
      </c>
      <c r="Y380" s="9" t="str">
        <f>IFERROR(VLOOKUP(CONCATENATE($A380,Y$1),'Исх-фото'!$A$2:$F$4000,6,FALSE),"-")</f>
        <v>-</v>
      </c>
      <c r="Z380" s="9" t="str">
        <f>IFERROR(VLOOKUP(CONCATENATE($A380,Z$1),'Исх-фото'!$A$2:$F$4000,6,FALSE),"-")</f>
        <v>-</v>
      </c>
      <c r="AA380" s="9" t="str">
        <f>IFERROR(VLOOKUP(CONCATENATE($A380,AA$1),'Исх-фото'!$A$2:$F$4000,6,FALSE),"-")</f>
        <v>-</v>
      </c>
      <c r="AB380" s="9" t="str">
        <f>IFERROR(VLOOKUP(CONCATENATE($A380,AB$1),'Исх-фото'!$A$2:$F$4000,6,FALSE),"-")</f>
        <v>-</v>
      </c>
      <c r="AC380" s="9" t="str">
        <f>IFERROR(VLOOKUP(CONCATENATE($A380,AC$1),'Исх-фото'!$A$2:$F$4000,6,FALSE),"-")</f>
        <v>-</v>
      </c>
      <c r="AD380" s="9" t="str">
        <f>IFERROR(VLOOKUP(CONCATENATE($A380,AD$1),'Исх-фото'!$A$2:$F$4000,6,FALSE),"-")</f>
        <v>-</v>
      </c>
      <c r="AE380" s="9" t="str">
        <f>IFERROR(VLOOKUP(CONCATENATE($A380,AE$1),'Исх-фото'!$A$2:$F$4000,6,FALSE),"-")</f>
        <v>-</v>
      </c>
      <c r="AF380" s="9" t="str">
        <f>IFERROR(VLOOKUP(CONCATENATE($A380,AF$1),'Исх-фото'!$A$2:$F$4000,6,FALSE),"-")</f>
        <v>-</v>
      </c>
      <c r="AG380" s="9" t="str">
        <f>IFERROR(VLOOKUP(CONCATENATE($A380,AG$1),'Исх-фото'!$A$2:$F$4000,6,FALSE),"-")</f>
        <v>-</v>
      </c>
      <c r="AH380" s="9" t="str">
        <f>IFERROR(VLOOKUP(CONCATENATE($A380,AH$1),'Исх-фото'!$A$2:$F$4000,6,FALSE),"-")</f>
        <v>-</v>
      </c>
      <c r="AI380" s="9" t="str">
        <f>IFERROR(VLOOKUP(CONCATENATE($A380,AI$1),'Исх-фото'!$A$2:$F$4000,6,FALSE),"-")</f>
        <v>-</v>
      </c>
      <c r="AJ380" s="9" t="str">
        <f>IFERROR(VLOOKUP(CONCATENATE($A380,AJ$1),'Исх-фото'!$A$2:$F$4000,6,FALSE),"-")</f>
        <v>-</v>
      </c>
      <c r="AK380" s="9" t="str">
        <f>IFERROR(VLOOKUP(CONCATENATE($A380,AK$1),'Исх-фото'!$A$2:$F$4000,6,FALSE),"-")</f>
        <v>-</v>
      </c>
      <c r="AL380" s="9" t="str">
        <f>IFERROR(VLOOKUP(CONCATENATE($A380,AL$1),'Исх-фото'!$A$2:$F$4000,6,FALSE),"-")</f>
        <v>-</v>
      </c>
      <c r="AM380" s="9" t="str">
        <f>IFERROR(VLOOKUP(CONCATENATE($A380,AM$1),'Исх-фото'!$A$2:$F$4000,6,FALSE),"-")</f>
        <v>-</v>
      </c>
      <c r="AN380" s="9" t="str">
        <f>IFERROR(VLOOKUP(CONCATENATE($A380,AN$1),'Исх-фото'!$A$2:$F$4000,6,FALSE),"-")</f>
        <v>-</v>
      </c>
      <c r="AO380" s="9" t="str">
        <f>IFERROR(VLOOKUP(CONCATENATE($A380,AO$1),'Исх-фото'!$A$2:$F$4000,6,FALSE),"-")</f>
        <v>-</v>
      </c>
      <c r="AP380" s="9" t="str">
        <f>IFERROR(VLOOKUP(CONCATENATE($A380,AP$1),'Исх-фото'!$A$2:$F$4000,6,FALSE),"-")</f>
        <v>-</v>
      </c>
      <c r="AQ380" s="9" t="str">
        <f>IFERROR(VLOOKUP(CONCATENATE($A380,AQ$1),'Исх-фото'!$A$2:$F$4000,6,FALSE),"-")</f>
        <v>-</v>
      </c>
      <c r="AR380" s="9" t="str">
        <f>IFERROR(VLOOKUP(CONCATENATE($A380,AR$1),'Исх-фото'!$A$2:$F$4000,6,FALSE),"-")</f>
        <v>-</v>
      </c>
      <c r="AS380" s="9" t="str">
        <f>IFERROR(VLOOKUP(CONCATENATE($A380,AS$1),'Исх-фото'!$A$2:$F$4000,6,FALSE),"-")</f>
        <v>-</v>
      </c>
      <c r="AT380" s="9" t="str">
        <f>IFERROR(VLOOKUP(CONCATENATE($A380,AT$1),'Исх-фото'!$A$2:$F$4000,6,FALSE),"-")</f>
        <v>-</v>
      </c>
      <c r="AU380" s="9" t="str">
        <f>IFERROR(VLOOKUP(CONCATENATE($A380,AU$1),'Исх-фото'!$A$2:$F$4000,6,FALSE),"-")</f>
        <v>-</v>
      </c>
      <c r="AV380" s="9" t="str">
        <f>IFERROR(VLOOKUP(CONCATENATE($A380,AV$1),'Исх-фото'!$A$2:$F$4000,6,FALSE),"-")</f>
        <v>-</v>
      </c>
      <c r="AW380" s="9" t="str">
        <f>IFERROR(VLOOKUP(CONCATENATE($A380,AW$1),'Исх-фото'!$A$2:$F$4000,6,FALSE),"-")</f>
        <v>-</v>
      </c>
      <c r="AX380" s="9" t="str">
        <f>IFERROR(VLOOKUP(CONCATENATE($A380,AX$1),'Исх-фото'!$A$2:$F$4000,6,FALSE),"-")</f>
        <v>-</v>
      </c>
      <c r="AY380" s="9" t="str">
        <f>IFERROR(VLOOKUP(CONCATENATE($A380,AY$1),'Исх-фото'!$A$2:$F$4000,6,FALSE),"-")</f>
        <v>-</v>
      </c>
      <c r="AZ380" s="9" t="str">
        <f>IFERROR(VLOOKUP(CONCATENATE($A380,AZ$1),'Исх-фото'!$A$2:$F$4000,6,FALSE),"-")</f>
        <v>-</v>
      </c>
      <c r="BA380" s="9" t="str">
        <f>IFERROR(VLOOKUP(CONCATENATE($A380,BA$1),'Исх-фото'!$A$2:$F$4000,6,FALSE),"-")</f>
        <v>-</v>
      </c>
      <c r="BB380" s="9" t="str">
        <f>IFERROR(VLOOKUP(CONCATENATE($A380,BB$1),'Исх-фото'!$A$2:$F$4000,6,FALSE),"-")</f>
        <v>-</v>
      </c>
      <c r="BC380" s="9" t="str">
        <f>IFERROR(VLOOKUP(CONCATENATE($A380,BC$1),'Исх-фото'!$A$2:$F$4000,6,FALSE),"-")</f>
        <v>-</v>
      </c>
      <c r="BD380" s="9" t="str">
        <f>IFERROR(VLOOKUP(CONCATENATE($A380,BD$1),'Исх-фото'!$A$2:$F$4000,6,FALSE),"-")</f>
        <v>-</v>
      </c>
      <c r="BE380" s="9" t="str">
        <f>IFERROR(VLOOKUP(CONCATENATE($A380,BE$1),'Исх-фото'!$A$2:$F$4000,6,FALSE),"-")</f>
        <v>-</v>
      </c>
      <c r="BF380" s="9" t="str">
        <f>IFERROR(VLOOKUP(CONCATENATE($A380,BF$1),'Исх-фото'!$A$2:$F$4000,6,FALSE),"-")</f>
        <v>-</v>
      </c>
      <c r="BG380" s="9" t="str">
        <f>IFERROR(VLOOKUP(CONCATENATE($A380,BG$1),'Исх-фото'!$A$2:$F$4000,6,FALSE),"-")</f>
        <v>-</v>
      </c>
      <c r="BH380" s="9" t="str">
        <f>IFERROR(VLOOKUP(CONCATENATE($A380,BH$1),'Исх-фото'!$A$2:$F$4000,6,FALSE),"-")</f>
        <v>-</v>
      </c>
      <c r="BI380" s="9" t="str">
        <f>IFERROR(VLOOKUP(CONCATENATE($A380,BI$1),'Исх-фото'!$A$2:$F$4000,6,FALSE),"-")</f>
        <v>-</v>
      </c>
      <c r="BJ380" s="37"/>
      <c r="BK380" s="42"/>
      <c r="BR380" s="25"/>
      <c r="BS380" s="25"/>
      <c r="BV380" s="25"/>
      <c r="BW380" s="25"/>
      <c r="BX380" s="25"/>
    </row>
    <row r="381" spans="1:76">
      <c r="A381" s="38">
        <f t="shared" si="44"/>
        <v>182</v>
      </c>
      <c r="B381" s="36">
        <f t="shared" si="47"/>
        <v>0</v>
      </c>
      <c r="C381" s="36">
        <f t="shared" si="47"/>
        <v>0</v>
      </c>
      <c r="D381" s="9" t="str">
        <f>IFERROR(VLOOKUP(CONCATENATE($A381,D$1),'Исх-фото'!$A$2:$F$4000,6,FALSE),"-")</f>
        <v>-</v>
      </c>
      <c r="E381" s="9" t="str">
        <f>IFERROR(VLOOKUP(CONCATENATE($A381,E$1),'Исх-фото'!$A$2:$F$4000,6,FALSE),"-")</f>
        <v>-</v>
      </c>
      <c r="F381" s="9" t="str">
        <f>IFERROR(VLOOKUP(CONCATENATE($A381,F$1),'Исх-фото'!$A$2:$F$4000,6,FALSE),"-")</f>
        <v>-</v>
      </c>
      <c r="G381" s="9" t="str">
        <f>IFERROR(VLOOKUP(CONCATENATE($A381,G$1),'Исх-фото'!$A$2:$F$4000,6,FALSE),"-")</f>
        <v>-</v>
      </c>
      <c r="H381" s="9" t="str">
        <f>IFERROR(VLOOKUP(CONCATENATE($A381,H$1),'Исх-фото'!$A$2:$F$4000,6,FALSE),"-")</f>
        <v>-</v>
      </c>
      <c r="I381" s="9" t="str">
        <f>IFERROR(VLOOKUP(CONCATENATE($A381,I$1),'Исх-фото'!$A$2:$F$4000,6,FALSE),"-")</f>
        <v>-</v>
      </c>
      <c r="J381" s="9" t="str">
        <f>IFERROR(VLOOKUP(CONCATENATE($A381,J$1),'Исх-фото'!$A$2:$F$4000,6,FALSE),"-")</f>
        <v>-</v>
      </c>
      <c r="K381" s="9" t="str">
        <f>IFERROR(VLOOKUP(CONCATENATE($A381,K$1),'Исх-фото'!$A$2:$F$4000,6,FALSE),"-")</f>
        <v>-</v>
      </c>
      <c r="L381" s="9" t="str">
        <f>IFERROR(VLOOKUP(CONCATENATE($A381,L$1),'Исх-фото'!$A$2:$F$4000,6,FALSE),"-")</f>
        <v>-</v>
      </c>
      <c r="M381" s="9" t="str">
        <f>IFERROR(VLOOKUP(CONCATENATE($A381,M$1),'Исх-фото'!$A$2:$F$4000,6,FALSE),"-")</f>
        <v>-</v>
      </c>
      <c r="N381" s="9" t="str">
        <f>IFERROR(VLOOKUP(CONCATENATE($A381,N$1),'Исх-фото'!$A$2:$F$4000,6,FALSE),"-")</f>
        <v>-</v>
      </c>
      <c r="O381" s="9" t="str">
        <f>IFERROR(VLOOKUP(CONCATENATE($A381,O$1),'Исх-фото'!$A$2:$F$4000,6,FALSE),"-")</f>
        <v>-</v>
      </c>
      <c r="P381" s="9" t="str">
        <f>IFERROR(VLOOKUP(CONCATENATE($A381,P$1),'Исх-фото'!$A$2:$F$4000,6,FALSE),"-")</f>
        <v>-</v>
      </c>
      <c r="Q381" s="9" t="str">
        <f>IFERROR(VLOOKUP(CONCATENATE($A381,Q$1),'Исх-фото'!$A$2:$F$4000,6,FALSE),"-")</f>
        <v>-</v>
      </c>
      <c r="R381" s="9" t="str">
        <f>IFERROR(VLOOKUP(CONCATENATE($A381,R$1),'Исх-фото'!$A$2:$F$4000,6,FALSE),"-")</f>
        <v>-</v>
      </c>
      <c r="S381" s="9" t="str">
        <f>IFERROR(VLOOKUP(CONCATENATE($A381,S$1),'Исх-фото'!$A$2:$F$4000,6,FALSE),"-")</f>
        <v>-</v>
      </c>
      <c r="T381" s="9" t="str">
        <f>IFERROR(VLOOKUP(CONCATENATE($A381,T$1),'Исх-фото'!$A$2:$F$4000,6,FALSE),"-")</f>
        <v>-</v>
      </c>
      <c r="U381" s="9" t="str">
        <f>IFERROR(VLOOKUP(CONCATENATE($A381,U$1),'Исх-фото'!$A$2:$F$4000,6,FALSE),"-")</f>
        <v>-</v>
      </c>
      <c r="V381" s="9" t="str">
        <f>IFERROR(VLOOKUP(CONCATENATE($A381,V$1),'Исх-фото'!$A$2:$F$4000,6,FALSE),"-")</f>
        <v>-</v>
      </c>
      <c r="W381" s="9" t="str">
        <f>IFERROR(VLOOKUP(CONCATENATE($A381,W$1),'Исх-фото'!$A$2:$F$4000,6,FALSE),"-")</f>
        <v>-</v>
      </c>
      <c r="X381" s="9" t="str">
        <f>IFERROR(VLOOKUP(CONCATENATE($A381,X$1),'Исх-фото'!$A$2:$F$4000,6,FALSE),"-")</f>
        <v>-</v>
      </c>
      <c r="Y381" s="9" t="str">
        <f>IFERROR(VLOOKUP(CONCATENATE($A381,Y$1),'Исх-фото'!$A$2:$F$4000,6,FALSE),"-")</f>
        <v>-</v>
      </c>
      <c r="Z381" s="9" t="str">
        <f>IFERROR(VLOOKUP(CONCATENATE($A381,Z$1),'Исх-фото'!$A$2:$F$4000,6,FALSE),"-")</f>
        <v>-</v>
      </c>
      <c r="AA381" s="9" t="str">
        <f>IFERROR(VLOOKUP(CONCATENATE($A381,AA$1),'Исх-фото'!$A$2:$F$4000,6,FALSE),"-")</f>
        <v>-</v>
      </c>
      <c r="AB381" s="9" t="str">
        <f>IFERROR(VLOOKUP(CONCATENATE($A381,AB$1),'Исх-фото'!$A$2:$F$4000,6,FALSE),"-")</f>
        <v>-</v>
      </c>
      <c r="AC381" s="9" t="str">
        <f>IFERROR(VLOOKUP(CONCATENATE($A381,AC$1),'Исх-фото'!$A$2:$F$4000,6,FALSE),"-")</f>
        <v>-</v>
      </c>
      <c r="AD381" s="9" t="str">
        <f>IFERROR(VLOOKUP(CONCATENATE($A381,AD$1),'Исх-фото'!$A$2:$F$4000,6,FALSE),"-")</f>
        <v>-</v>
      </c>
      <c r="AE381" s="9" t="str">
        <f>IFERROR(VLOOKUP(CONCATENATE($A381,AE$1),'Исх-фото'!$A$2:$F$4000,6,FALSE),"-")</f>
        <v>-</v>
      </c>
      <c r="AF381" s="9" t="str">
        <f>IFERROR(VLOOKUP(CONCATENATE($A381,AF$1),'Исх-фото'!$A$2:$F$4000,6,FALSE),"-")</f>
        <v>-</v>
      </c>
      <c r="AG381" s="9" t="str">
        <f>IFERROR(VLOOKUP(CONCATENATE($A381,AG$1),'Исх-фото'!$A$2:$F$4000,6,FALSE),"-")</f>
        <v>-</v>
      </c>
      <c r="AH381" s="9" t="str">
        <f>IFERROR(VLOOKUP(CONCATENATE($A381,AH$1),'Исх-фото'!$A$2:$F$4000,6,FALSE),"-")</f>
        <v>-</v>
      </c>
      <c r="AI381" s="9" t="str">
        <f>IFERROR(VLOOKUP(CONCATENATE($A381,AI$1),'Исх-фото'!$A$2:$F$4000,6,FALSE),"-")</f>
        <v>-</v>
      </c>
      <c r="AJ381" s="9" t="str">
        <f>IFERROR(VLOOKUP(CONCATENATE($A381,AJ$1),'Исх-фото'!$A$2:$F$4000,6,FALSE),"-")</f>
        <v>-</v>
      </c>
      <c r="AK381" s="9" t="str">
        <f>IFERROR(VLOOKUP(CONCATENATE($A381,AK$1),'Исх-фото'!$A$2:$F$4000,6,FALSE),"-")</f>
        <v>-</v>
      </c>
      <c r="AL381" s="9" t="str">
        <f>IFERROR(VLOOKUP(CONCATENATE($A381,AL$1),'Исх-фото'!$A$2:$F$4000,6,FALSE),"-")</f>
        <v>-</v>
      </c>
      <c r="AM381" s="9" t="str">
        <f>IFERROR(VLOOKUP(CONCATENATE($A381,AM$1),'Исх-фото'!$A$2:$F$4000,6,FALSE),"-")</f>
        <v>-</v>
      </c>
      <c r="AN381" s="9" t="str">
        <f>IFERROR(VLOOKUP(CONCATENATE($A381,AN$1),'Исх-фото'!$A$2:$F$4000,6,FALSE),"-")</f>
        <v>-</v>
      </c>
      <c r="AO381" s="9" t="str">
        <f>IFERROR(VLOOKUP(CONCATENATE($A381,AO$1),'Исх-фото'!$A$2:$F$4000,6,FALSE),"-")</f>
        <v>-</v>
      </c>
      <c r="AP381" s="9" t="str">
        <f>IFERROR(VLOOKUP(CONCATENATE($A381,AP$1),'Исх-фото'!$A$2:$F$4000,6,FALSE),"-")</f>
        <v>-</v>
      </c>
      <c r="AQ381" s="9" t="str">
        <f>IFERROR(VLOOKUP(CONCATENATE($A381,AQ$1),'Исх-фото'!$A$2:$F$4000,6,FALSE),"-")</f>
        <v>-</v>
      </c>
      <c r="AR381" s="9" t="str">
        <f>IFERROR(VLOOKUP(CONCATENATE($A381,AR$1),'Исх-фото'!$A$2:$F$4000,6,FALSE),"-")</f>
        <v>-</v>
      </c>
      <c r="AS381" s="9" t="str">
        <f>IFERROR(VLOOKUP(CONCATENATE($A381,AS$1),'Исх-фото'!$A$2:$F$4000,6,FALSE),"-")</f>
        <v>-</v>
      </c>
      <c r="AT381" s="9" t="str">
        <f>IFERROR(VLOOKUP(CONCATENATE($A381,AT$1),'Исх-фото'!$A$2:$F$4000,6,FALSE),"-")</f>
        <v>-</v>
      </c>
      <c r="AU381" s="9" t="str">
        <f>IFERROR(VLOOKUP(CONCATENATE($A381,AU$1),'Исх-фото'!$A$2:$F$4000,6,FALSE),"-")</f>
        <v>-</v>
      </c>
      <c r="AV381" s="9" t="str">
        <f>IFERROR(VLOOKUP(CONCATENATE($A381,AV$1),'Исх-фото'!$A$2:$F$4000,6,FALSE),"-")</f>
        <v>-</v>
      </c>
      <c r="AW381" s="9" t="str">
        <f>IFERROR(VLOOKUP(CONCATENATE($A381,AW$1),'Исх-фото'!$A$2:$F$4000,6,FALSE),"-")</f>
        <v>-</v>
      </c>
      <c r="AX381" s="9" t="str">
        <f>IFERROR(VLOOKUP(CONCATENATE($A381,AX$1),'Исх-фото'!$A$2:$F$4000,6,FALSE),"-")</f>
        <v>-</v>
      </c>
      <c r="AY381" s="9" t="str">
        <f>IFERROR(VLOOKUP(CONCATENATE($A381,AY$1),'Исх-фото'!$A$2:$F$4000,6,FALSE),"-")</f>
        <v>-</v>
      </c>
      <c r="AZ381" s="9" t="str">
        <f>IFERROR(VLOOKUP(CONCATENATE($A381,AZ$1),'Исх-фото'!$A$2:$F$4000,6,FALSE),"-")</f>
        <v>-</v>
      </c>
      <c r="BA381" s="9" t="str">
        <f>IFERROR(VLOOKUP(CONCATENATE($A381,BA$1),'Исх-фото'!$A$2:$F$4000,6,FALSE),"-")</f>
        <v>-</v>
      </c>
      <c r="BB381" s="9" t="str">
        <f>IFERROR(VLOOKUP(CONCATENATE($A381,BB$1),'Исх-фото'!$A$2:$F$4000,6,FALSE),"-")</f>
        <v>-</v>
      </c>
      <c r="BC381" s="9" t="str">
        <f>IFERROR(VLOOKUP(CONCATENATE($A381,BC$1),'Исх-фото'!$A$2:$F$4000,6,FALSE),"-")</f>
        <v>-</v>
      </c>
      <c r="BD381" s="9" t="str">
        <f>IFERROR(VLOOKUP(CONCATENATE($A381,BD$1),'Исх-фото'!$A$2:$F$4000,6,FALSE),"-")</f>
        <v>-</v>
      </c>
      <c r="BE381" s="9" t="str">
        <f>IFERROR(VLOOKUP(CONCATENATE($A381,BE$1),'Исх-фото'!$A$2:$F$4000,6,FALSE),"-")</f>
        <v>-</v>
      </c>
      <c r="BF381" s="9" t="str">
        <f>IFERROR(VLOOKUP(CONCATENATE($A381,BF$1),'Исх-фото'!$A$2:$F$4000,6,FALSE),"-")</f>
        <v>-</v>
      </c>
      <c r="BG381" s="9" t="str">
        <f>IFERROR(VLOOKUP(CONCATENATE($A381,BG$1),'Исх-фото'!$A$2:$F$4000,6,FALSE),"-")</f>
        <v>-</v>
      </c>
      <c r="BH381" s="9" t="str">
        <f>IFERROR(VLOOKUP(CONCATENATE($A381,BH$1),'Исх-фото'!$A$2:$F$4000,6,FALSE),"-")</f>
        <v>-</v>
      </c>
      <c r="BI381" s="9" t="str">
        <f>IFERROR(VLOOKUP(CONCATENATE($A381,BI$1),'Исх-фото'!$A$2:$F$4000,6,FALSE),"-")</f>
        <v>-</v>
      </c>
      <c r="BJ381" s="37"/>
      <c r="BK381" s="42"/>
      <c r="BR381" s="25"/>
      <c r="BS381" s="25"/>
      <c r="BV381" s="25"/>
      <c r="BW381" s="25"/>
      <c r="BX381" s="25"/>
    </row>
    <row r="382" spans="1:76">
      <c r="A382" s="38">
        <f t="shared" si="44"/>
        <v>183</v>
      </c>
      <c r="B382" s="36">
        <f t="shared" si="47"/>
        <v>0</v>
      </c>
      <c r="C382" s="36">
        <f t="shared" si="47"/>
        <v>0</v>
      </c>
      <c r="D382" s="9" t="str">
        <f>IFERROR(VLOOKUP(CONCATENATE($A382,D$1),'Исх-фото'!$A$2:$F$4000,6,FALSE),"-")</f>
        <v>-</v>
      </c>
      <c r="E382" s="9" t="str">
        <f>IFERROR(VLOOKUP(CONCATENATE($A382,E$1),'Исх-фото'!$A$2:$F$4000,6,FALSE),"-")</f>
        <v>-</v>
      </c>
      <c r="F382" s="9" t="str">
        <f>IFERROR(VLOOKUP(CONCATENATE($A382,F$1),'Исх-фото'!$A$2:$F$4000,6,FALSE),"-")</f>
        <v>-</v>
      </c>
      <c r="G382" s="9" t="str">
        <f>IFERROR(VLOOKUP(CONCATENATE($A382,G$1),'Исх-фото'!$A$2:$F$4000,6,FALSE),"-")</f>
        <v>-</v>
      </c>
      <c r="H382" s="9" t="str">
        <f>IFERROR(VLOOKUP(CONCATENATE($A382,H$1),'Исх-фото'!$A$2:$F$4000,6,FALSE),"-")</f>
        <v>-</v>
      </c>
      <c r="I382" s="9" t="str">
        <f>IFERROR(VLOOKUP(CONCATENATE($A382,I$1),'Исх-фото'!$A$2:$F$4000,6,FALSE),"-")</f>
        <v>-</v>
      </c>
      <c r="J382" s="9" t="str">
        <f>IFERROR(VLOOKUP(CONCATENATE($A382,J$1),'Исх-фото'!$A$2:$F$4000,6,FALSE),"-")</f>
        <v>-</v>
      </c>
      <c r="K382" s="9" t="str">
        <f>IFERROR(VLOOKUP(CONCATENATE($A382,K$1),'Исх-фото'!$A$2:$F$4000,6,FALSE),"-")</f>
        <v>-</v>
      </c>
      <c r="L382" s="9" t="str">
        <f>IFERROR(VLOOKUP(CONCATENATE($A382,L$1),'Исх-фото'!$A$2:$F$4000,6,FALSE),"-")</f>
        <v>-</v>
      </c>
      <c r="M382" s="9" t="str">
        <f>IFERROR(VLOOKUP(CONCATENATE($A382,M$1),'Исх-фото'!$A$2:$F$4000,6,FALSE),"-")</f>
        <v>-</v>
      </c>
      <c r="N382" s="9" t="str">
        <f>IFERROR(VLOOKUP(CONCATENATE($A382,N$1),'Исх-фото'!$A$2:$F$4000,6,FALSE),"-")</f>
        <v>-</v>
      </c>
      <c r="O382" s="9" t="str">
        <f>IFERROR(VLOOKUP(CONCATENATE($A382,O$1),'Исх-фото'!$A$2:$F$4000,6,FALSE),"-")</f>
        <v>-</v>
      </c>
      <c r="P382" s="9" t="str">
        <f>IFERROR(VLOOKUP(CONCATENATE($A382,P$1),'Исх-фото'!$A$2:$F$4000,6,FALSE),"-")</f>
        <v>-</v>
      </c>
      <c r="Q382" s="9" t="str">
        <f>IFERROR(VLOOKUP(CONCATENATE($A382,Q$1),'Исх-фото'!$A$2:$F$4000,6,FALSE),"-")</f>
        <v>-</v>
      </c>
      <c r="R382" s="9" t="str">
        <f>IFERROR(VLOOKUP(CONCATENATE($A382,R$1),'Исх-фото'!$A$2:$F$4000,6,FALSE),"-")</f>
        <v>-</v>
      </c>
      <c r="S382" s="9" t="str">
        <f>IFERROR(VLOOKUP(CONCATENATE($A382,S$1),'Исх-фото'!$A$2:$F$4000,6,FALSE),"-")</f>
        <v>-</v>
      </c>
      <c r="T382" s="9" t="str">
        <f>IFERROR(VLOOKUP(CONCATENATE($A382,T$1),'Исх-фото'!$A$2:$F$4000,6,FALSE),"-")</f>
        <v>-</v>
      </c>
      <c r="U382" s="9" t="str">
        <f>IFERROR(VLOOKUP(CONCATENATE($A382,U$1),'Исх-фото'!$A$2:$F$4000,6,FALSE),"-")</f>
        <v>-</v>
      </c>
      <c r="V382" s="9" t="str">
        <f>IFERROR(VLOOKUP(CONCATENATE($A382,V$1),'Исх-фото'!$A$2:$F$4000,6,FALSE),"-")</f>
        <v>-</v>
      </c>
      <c r="W382" s="9" t="str">
        <f>IFERROR(VLOOKUP(CONCATENATE($A382,W$1),'Исх-фото'!$A$2:$F$4000,6,FALSE),"-")</f>
        <v>-</v>
      </c>
      <c r="X382" s="9" t="str">
        <f>IFERROR(VLOOKUP(CONCATENATE($A382,X$1),'Исх-фото'!$A$2:$F$4000,6,FALSE),"-")</f>
        <v>-</v>
      </c>
      <c r="Y382" s="9" t="str">
        <f>IFERROR(VLOOKUP(CONCATENATE($A382,Y$1),'Исх-фото'!$A$2:$F$4000,6,FALSE),"-")</f>
        <v>-</v>
      </c>
      <c r="Z382" s="9" t="str">
        <f>IFERROR(VLOOKUP(CONCATENATE($A382,Z$1),'Исх-фото'!$A$2:$F$4000,6,FALSE),"-")</f>
        <v>-</v>
      </c>
      <c r="AA382" s="9" t="str">
        <f>IFERROR(VLOOKUP(CONCATENATE($A382,AA$1),'Исх-фото'!$A$2:$F$4000,6,FALSE),"-")</f>
        <v>-</v>
      </c>
      <c r="AB382" s="9" t="str">
        <f>IFERROR(VLOOKUP(CONCATENATE($A382,AB$1),'Исх-фото'!$A$2:$F$4000,6,FALSE),"-")</f>
        <v>-</v>
      </c>
      <c r="AC382" s="9" t="str">
        <f>IFERROR(VLOOKUP(CONCATENATE($A382,AC$1),'Исх-фото'!$A$2:$F$4000,6,FALSE),"-")</f>
        <v>-</v>
      </c>
      <c r="AD382" s="9" t="str">
        <f>IFERROR(VLOOKUP(CONCATENATE($A382,AD$1),'Исх-фото'!$A$2:$F$4000,6,FALSE),"-")</f>
        <v>-</v>
      </c>
      <c r="AE382" s="9" t="str">
        <f>IFERROR(VLOOKUP(CONCATENATE($A382,AE$1),'Исх-фото'!$A$2:$F$4000,6,FALSE),"-")</f>
        <v>-</v>
      </c>
      <c r="AF382" s="9" t="str">
        <f>IFERROR(VLOOKUP(CONCATENATE($A382,AF$1),'Исх-фото'!$A$2:$F$4000,6,FALSE),"-")</f>
        <v>-</v>
      </c>
      <c r="AG382" s="9" t="str">
        <f>IFERROR(VLOOKUP(CONCATENATE($A382,AG$1),'Исх-фото'!$A$2:$F$4000,6,FALSE),"-")</f>
        <v>-</v>
      </c>
      <c r="AH382" s="9" t="str">
        <f>IFERROR(VLOOKUP(CONCATENATE($A382,AH$1),'Исх-фото'!$A$2:$F$4000,6,FALSE),"-")</f>
        <v>-</v>
      </c>
      <c r="AI382" s="9" t="str">
        <f>IFERROR(VLOOKUP(CONCATENATE($A382,AI$1),'Исх-фото'!$A$2:$F$4000,6,FALSE),"-")</f>
        <v>-</v>
      </c>
      <c r="AJ382" s="9" t="str">
        <f>IFERROR(VLOOKUP(CONCATENATE($A382,AJ$1),'Исх-фото'!$A$2:$F$4000,6,FALSE),"-")</f>
        <v>-</v>
      </c>
      <c r="AK382" s="9" t="str">
        <f>IFERROR(VLOOKUP(CONCATENATE($A382,AK$1),'Исх-фото'!$A$2:$F$4000,6,FALSE),"-")</f>
        <v>-</v>
      </c>
      <c r="AL382" s="9" t="str">
        <f>IFERROR(VLOOKUP(CONCATENATE($A382,AL$1),'Исх-фото'!$A$2:$F$4000,6,FALSE),"-")</f>
        <v>-</v>
      </c>
      <c r="AM382" s="9" t="str">
        <f>IFERROR(VLOOKUP(CONCATENATE($A382,AM$1),'Исх-фото'!$A$2:$F$4000,6,FALSE),"-")</f>
        <v>-</v>
      </c>
      <c r="AN382" s="9" t="str">
        <f>IFERROR(VLOOKUP(CONCATENATE($A382,AN$1),'Исх-фото'!$A$2:$F$4000,6,FALSE),"-")</f>
        <v>-</v>
      </c>
      <c r="AO382" s="9" t="str">
        <f>IFERROR(VLOOKUP(CONCATENATE($A382,AO$1),'Исх-фото'!$A$2:$F$4000,6,FALSE),"-")</f>
        <v>-</v>
      </c>
      <c r="AP382" s="9" t="str">
        <f>IFERROR(VLOOKUP(CONCATENATE($A382,AP$1),'Исх-фото'!$A$2:$F$4000,6,FALSE),"-")</f>
        <v>-</v>
      </c>
      <c r="AQ382" s="9" t="str">
        <f>IFERROR(VLOOKUP(CONCATENATE($A382,AQ$1),'Исх-фото'!$A$2:$F$4000,6,FALSE),"-")</f>
        <v>-</v>
      </c>
      <c r="AR382" s="9" t="str">
        <f>IFERROR(VLOOKUP(CONCATENATE($A382,AR$1),'Исх-фото'!$A$2:$F$4000,6,FALSE),"-")</f>
        <v>-</v>
      </c>
      <c r="AS382" s="9" t="str">
        <f>IFERROR(VLOOKUP(CONCATENATE($A382,AS$1),'Исх-фото'!$A$2:$F$4000,6,FALSE),"-")</f>
        <v>-</v>
      </c>
      <c r="AT382" s="9" t="str">
        <f>IFERROR(VLOOKUP(CONCATENATE($A382,AT$1),'Исх-фото'!$A$2:$F$4000,6,FALSE),"-")</f>
        <v>-</v>
      </c>
      <c r="AU382" s="9" t="str">
        <f>IFERROR(VLOOKUP(CONCATENATE($A382,AU$1),'Исх-фото'!$A$2:$F$4000,6,FALSE),"-")</f>
        <v>-</v>
      </c>
      <c r="AV382" s="9" t="str">
        <f>IFERROR(VLOOKUP(CONCATENATE($A382,AV$1),'Исх-фото'!$A$2:$F$4000,6,FALSE),"-")</f>
        <v>-</v>
      </c>
      <c r="AW382" s="9" t="str">
        <f>IFERROR(VLOOKUP(CONCATENATE($A382,AW$1),'Исх-фото'!$A$2:$F$4000,6,FALSE),"-")</f>
        <v>-</v>
      </c>
      <c r="AX382" s="9" t="str">
        <f>IFERROR(VLOOKUP(CONCATENATE($A382,AX$1),'Исх-фото'!$A$2:$F$4000,6,FALSE),"-")</f>
        <v>-</v>
      </c>
      <c r="AY382" s="9" t="str">
        <f>IFERROR(VLOOKUP(CONCATENATE($A382,AY$1),'Исх-фото'!$A$2:$F$4000,6,FALSE),"-")</f>
        <v>-</v>
      </c>
      <c r="AZ382" s="9" t="str">
        <f>IFERROR(VLOOKUP(CONCATENATE($A382,AZ$1),'Исх-фото'!$A$2:$F$4000,6,FALSE),"-")</f>
        <v>-</v>
      </c>
      <c r="BA382" s="9" t="str">
        <f>IFERROR(VLOOKUP(CONCATENATE($A382,BA$1),'Исх-фото'!$A$2:$F$4000,6,FALSE),"-")</f>
        <v>-</v>
      </c>
      <c r="BB382" s="9" t="str">
        <f>IFERROR(VLOOKUP(CONCATENATE($A382,BB$1),'Исх-фото'!$A$2:$F$4000,6,FALSE),"-")</f>
        <v>-</v>
      </c>
      <c r="BC382" s="9" t="str">
        <f>IFERROR(VLOOKUP(CONCATENATE($A382,BC$1),'Исх-фото'!$A$2:$F$4000,6,FALSE),"-")</f>
        <v>-</v>
      </c>
      <c r="BD382" s="9" t="str">
        <f>IFERROR(VLOOKUP(CONCATENATE($A382,BD$1),'Исх-фото'!$A$2:$F$4000,6,FALSE),"-")</f>
        <v>-</v>
      </c>
      <c r="BE382" s="9" t="str">
        <f>IFERROR(VLOOKUP(CONCATENATE($A382,BE$1),'Исх-фото'!$A$2:$F$4000,6,FALSE),"-")</f>
        <v>-</v>
      </c>
      <c r="BF382" s="9" t="str">
        <f>IFERROR(VLOOKUP(CONCATENATE($A382,BF$1),'Исх-фото'!$A$2:$F$4000,6,FALSE),"-")</f>
        <v>-</v>
      </c>
      <c r="BG382" s="9" t="str">
        <f>IFERROR(VLOOKUP(CONCATENATE($A382,BG$1),'Исх-фото'!$A$2:$F$4000,6,FALSE),"-")</f>
        <v>-</v>
      </c>
      <c r="BH382" s="9" t="str">
        <f>IFERROR(VLOOKUP(CONCATENATE($A382,BH$1),'Исх-фото'!$A$2:$F$4000,6,FALSE),"-")</f>
        <v>-</v>
      </c>
      <c r="BI382" s="9" t="str">
        <f>IFERROR(VLOOKUP(CONCATENATE($A382,BI$1),'Исх-фото'!$A$2:$F$4000,6,FALSE),"-")</f>
        <v>-</v>
      </c>
      <c r="BJ382" s="37"/>
      <c r="BK382" s="42"/>
      <c r="BR382" s="25"/>
      <c r="BS382" s="25"/>
      <c r="BV382" s="25"/>
      <c r="BW382" s="25"/>
      <c r="BX382" s="25"/>
    </row>
    <row r="383" spans="1:76">
      <c r="A383" s="38">
        <f t="shared" si="44"/>
        <v>184</v>
      </c>
      <c r="B383" s="36">
        <f t="shared" si="47"/>
        <v>0</v>
      </c>
      <c r="C383" s="36">
        <f t="shared" si="47"/>
        <v>0</v>
      </c>
      <c r="D383" s="9" t="str">
        <f>IFERROR(VLOOKUP(CONCATENATE($A383,D$1),'Исх-фото'!$A$2:$F$4000,6,FALSE),"-")</f>
        <v>-</v>
      </c>
      <c r="E383" s="9" t="str">
        <f>IFERROR(VLOOKUP(CONCATENATE($A383,E$1),'Исх-фото'!$A$2:$F$4000,6,FALSE),"-")</f>
        <v>-</v>
      </c>
      <c r="F383" s="9" t="str">
        <f>IFERROR(VLOOKUP(CONCATENATE($A383,F$1),'Исх-фото'!$A$2:$F$4000,6,FALSE),"-")</f>
        <v>-</v>
      </c>
      <c r="G383" s="9" t="str">
        <f>IFERROR(VLOOKUP(CONCATENATE($A383,G$1),'Исх-фото'!$A$2:$F$4000,6,FALSE),"-")</f>
        <v>-</v>
      </c>
      <c r="H383" s="9" t="str">
        <f>IFERROR(VLOOKUP(CONCATENATE($A383,H$1),'Исх-фото'!$A$2:$F$4000,6,FALSE),"-")</f>
        <v>-</v>
      </c>
      <c r="I383" s="9" t="str">
        <f>IFERROR(VLOOKUP(CONCATENATE($A383,I$1),'Исх-фото'!$A$2:$F$4000,6,FALSE),"-")</f>
        <v>-</v>
      </c>
      <c r="J383" s="9" t="str">
        <f>IFERROR(VLOOKUP(CONCATENATE($A383,J$1),'Исх-фото'!$A$2:$F$4000,6,FALSE),"-")</f>
        <v>-</v>
      </c>
      <c r="K383" s="9" t="str">
        <f>IFERROR(VLOOKUP(CONCATENATE($A383,K$1),'Исх-фото'!$A$2:$F$4000,6,FALSE),"-")</f>
        <v>-</v>
      </c>
      <c r="L383" s="9" t="str">
        <f>IFERROR(VLOOKUP(CONCATENATE($A383,L$1),'Исх-фото'!$A$2:$F$4000,6,FALSE),"-")</f>
        <v>-</v>
      </c>
      <c r="M383" s="9" t="str">
        <f>IFERROR(VLOOKUP(CONCATENATE($A383,M$1),'Исх-фото'!$A$2:$F$4000,6,FALSE),"-")</f>
        <v>-</v>
      </c>
      <c r="N383" s="9" t="str">
        <f>IFERROR(VLOOKUP(CONCATENATE($A383,N$1),'Исх-фото'!$A$2:$F$4000,6,FALSE),"-")</f>
        <v>-</v>
      </c>
      <c r="O383" s="9" t="str">
        <f>IFERROR(VLOOKUP(CONCATENATE($A383,O$1),'Исх-фото'!$A$2:$F$4000,6,FALSE),"-")</f>
        <v>-</v>
      </c>
      <c r="P383" s="9" t="str">
        <f>IFERROR(VLOOKUP(CONCATENATE($A383,P$1),'Исх-фото'!$A$2:$F$4000,6,FALSE),"-")</f>
        <v>-</v>
      </c>
      <c r="Q383" s="9" t="str">
        <f>IFERROR(VLOOKUP(CONCATENATE($A383,Q$1),'Исх-фото'!$A$2:$F$4000,6,FALSE),"-")</f>
        <v>-</v>
      </c>
      <c r="R383" s="9" t="str">
        <f>IFERROR(VLOOKUP(CONCATENATE($A383,R$1),'Исх-фото'!$A$2:$F$4000,6,FALSE),"-")</f>
        <v>-</v>
      </c>
      <c r="S383" s="9" t="str">
        <f>IFERROR(VLOOKUP(CONCATENATE($A383,S$1),'Исх-фото'!$A$2:$F$4000,6,FALSE),"-")</f>
        <v>-</v>
      </c>
      <c r="T383" s="9" t="str">
        <f>IFERROR(VLOOKUP(CONCATENATE($A383,T$1),'Исх-фото'!$A$2:$F$4000,6,FALSE),"-")</f>
        <v>-</v>
      </c>
      <c r="U383" s="9" t="str">
        <f>IFERROR(VLOOKUP(CONCATENATE($A383,U$1),'Исх-фото'!$A$2:$F$4000,6,FALSE),"-")</f>
        <v>-</v>
      </c>
      <c r="V383" s="9" t="str">
        <f>IFERROR(VLOOKUP(CONCATENATE($A383,V$1),'Исх-фото'!$A$2:$F$4000,6,FALSE),"-")</f>
        <v>-</v>
      </c>
      <c r="W383" s="9" t="str">
        <f>IFERROR(VLOOKUP(CONCATENATE($A383,W$1),'Исх-фото'!$A$2:$F$4000,6,FALSE),"-")</f>
        <v>-</v>
      </c>
      <c r="X383" s="9" t="str">
        <f>IFERROR(VLOOKUP(CONCATENATE($A383,X$1),'Исх-фото'!$A$2:$F$4000,6,FALSE),"-")</f>
        <v>-</v>
      </c>
      <c r="Y383" s="9" t="str">
        <f>IFERROR(VLOOKUP(CONCATENATE($A383,Y$1),'Исх-фото'!$A$2:$F$4000,6,FALSE),"-")</f>
        <v>-</v>
      </c>
      <c r="Z383" s="9" t="str">
        <f>IFERROR(VLOOKUP(CONCATENATE($A383,Z$1),'Исх-фото'!$A$2:$F$4000,6,FALSE),"-")</f>
        <v>-</v>
      </c>
      <c r="AA383" s="9" t="str">
        <f>IFERROR(VLOOKUP(CONCATENATE($A383,AA$1),'Исх-фото'!$A$2:$F$4000,6,FALSE),"-")</f>
        <v>-</v>
      </c>
      <c r="AB383" s="9" t="str">
        <f>IFERROR(VLOOKUP(CONCATENATE($A383,AB$1),'Исх-фото'!$A$2:$F$4000,6,FALSE),"-")</f>
        <v>-</v>
      </c>
      <c r="AC383" s="9" t="str">
        <f>IFERROR(VLOOKUP(CONCATENATE($A383,AC$1),'Исх-фото'!$A$2:$F$4000,6,FALSE),"-")</f>
        <v>-</v>
      </c>
      <c r="AD383" s="9" t="str">
        <f>IFERROR(VLOOKUP(CONCATENATE($A383,AD$1),'Исх-фото'!$A$2:$F$4000,6,FALSE),"-")</f>
        <v>-</v>
      </c>
      <c r="AE383" s="9" t="str">
        <f>IFERROR(VLOOKUP(CONCATENATE($A383,AE$1),'Исх-фото'!$A$2:$F$4000,6,FALSE),"-")</f>
        <v>-</v>
      </c>
      <c r="AF383" s="9" t="str">
        <f>IFERROR(VLOOKUP(CONCATENATE($A383,AF$1),'Исх-фото'!$A$2:$F$4000,6,FALSE),"-")</f>
        <v>-</v>
      </c>
      <c r="AG383" s="9" t="str">
        <f>IFERROR(VLOOKUP(CONCATENATE($A383,AG$1),'Исх-фото'!$A$2:$F$4000,6,FALSE),"-")</f>
        <v>-</v>
      </c>
      <c r="AH383" s="9" t="str">
        <f>IFERROR(VLOOKUP(CONCATENATE($A383,AH$1),'Исх-фото'!$A$2:$F$4000,6,FALSE),"-")</f>
        <v>-</v>
      </c>
      <c r="AI383" s="9" t="str">
        <f>IFERROR(VLOOKUP(CONCATENATE($A383,AI$1),'Исх-фото'!$A$2:$F$4000,6,FALSE),"-")</f>
        <v>-</v>
      </c>
      <c r="AJ383" s="9" t="str">
        <f>IFERROR(VLOOKUP(CONCATENATE($A383,AJ$1),'Исх-фото'!$A$2:$F$4000,6,FALSE),"-")</f>
        <v>-</v>
      </c>
      <c r="AK383" s="9" t="str">
        <f>IFERROR(VLOOKUP(CONCATENATE($A383,AK$1),'Исх-фото'!$A$2:$F$4000,6,FALSE),"-")</f>
        <v>-</v>
      </c>
      <c r="AL383" s="9" t="str">
        <f>IFERROR(VLOOKUP(CONCATENATE($A383,AL$1),'Исх-фото'!$A$2:$F$4000,6,FALSE),"-")</f>
        <v>-</v>
      </c>
      <c r="AM383" s="9" t="str">
        <f>IFERROR(VLOOKUP(CONCATENATE($A383,AM$1),'Исх-фото'!$A$2:$F$4000,6,FALSE),"-")</f>
        <v>-</v>
      </c>
      <c r="AN383" s="9" t="str">
        <f>IFERROR(VLOOKUP(CONCATENATE($A383,AN$1),'Исх-фото'!$A$2:$F$4000,6,FALSE),"-")</f>
        <v>-</v>
      </c>
      <c r="AO383" s="9" t="str">
        <f>IFERROR(VLOOKUP(CONCATENATE($A383,AO$1),'Исх-фото'!$A$2:$F$4000,6,FALSE),"-")</f>
        <v>-</v>
      </c>
      <c r="AP383" s="9" t="str">
        <f>IFERROR(VLOOKUP(CONCATENATE($A383,AP$1),'Исх-фото'!$A$2:$F$4000,6,FALSE),"-")</f>
        <v>-</v>
      </c>
      <c r="AQ383" s="9" t="str">
        <f>IFERROR(VLOOKUP(CONCATENATE($A383,AQ$1),'Исх-фото'!$A$2:$F$4000,6,FALSE),"-")</f>
        <v>-</v>
      </c>
      <c r="AR383" s="9" t="str">
        <f>IFERROR(VLOOKUP(CONCATENATE($A383,AR$1),'Исх-фото'!$A$2:$F$4000,6,FALSE),"-")</f>
        <v>-</v>
      </c>
      <c r="AS383" s="9" t="str">
        <f>IFERROR(VLOOKUP(CONCATENATE($A383,AS$1),'Исх-фото'!$A$2:$F$4000,6,FALSE),"-")</f>
        <v>-</v>
      </c>
      <c r="AT383" s="9" t="str">
        <f>IFERROR(VLOOKUP(CONCATENATE($A383,AT$1),'Исх-фото'!$A$2:$F$4000,6,FALSE),"-")</f>
        <v>-</v>
      </c>
      <c r="AU383" s="9" t="str">
        <f>IFERROR(VLOOKUP(CONCATENATE($A383,AU$1),'Исх-фото'!$A$2:$F$4000,6,FALSE),"-")</f>
        <v>-</v>
      </c>
      <c r="AV383" s="9" t="str">
        <f>IFERROR(VLOOKUP(CONCATENATE($A383,AV$1),'Исх-фото'!$A$2:$F$4000,6,FALSE),"-")</f>
        <v>-</v>
      </c>
      <c r="AW383" s="9" t="str">
        <f>IFERROR(VLOOKUP(CONCATENATE($A383,AW$1),'Исх-фото'!$A$2:$F$4000,6,FALSE),"-")</f>
        <v>-</v>
      </c>
      <c r="AX383" s="9" t="str">
        <f>IFERROR(VLOOKUP(CONCATENATE($A383,AX$1),'Исх-фото'!$A$2:$F$4000,6,FALSE),"-")</f>
        <v>-</v>
      </c>
      <c r="AY383" s="9" t="str">
        <f>IFERROR(VLOOKUP(CONCATENATE($A383,AY$1),'Исх-фото'!$A$2:$F$4000,6,FALSE),"-")</f>
        <v>-</v>
      </c>
      <c r="AZ383" s="9" t="str">
        <f>IFERROR(VLOOKUP(CONCATENATE($A383,AZ$1),'Исх-фото'!$A$2:$F$4000,6,FALSE),"-")</f>
        <v>-</v>
      </c>
      <c r="BA383" s="9" t="str">
        <f>IFERROR(VLOOKUP(CONCATENATE($A383,BA$1),'Исх-фото'!$A$2:$F$4000,6,FALSE),"-")</f>
        <v>-</v>
      </c>
      <c r="BB383" s="9" t="str">
        <f>IFERROR(VLOOKUP(CONCATENATE($A383,BB$1),'Исх-фото'!$A$2:$F$4000,6,FALSE),"-")</f>
        <v>-</v>
      </c>
      <c r="BC383" s="9" t="str">
        <f>IFERROR(VLOOKUP(CONCATENATE($A383,BC$1),'Исх-фото'!$A$2:$F$4000,6,FALSE),"-")</f>
        <v>-</v>
      </c>
      <c r="BD383" s="9" t="str">
        <f>IFERROR(VLOOKUP(CONCATENATE($A383,BD$1),'Исх-фото'!$A$2:$F$4000,6,FALSE),"-")</f>
        <v>-</v>
      </c>
      <c r="BE383" s="9" t="str">
        <f>IFERROR(VLOOKUP(CONCATENATE($A383,BE$1),'Исх-фото'!$A$2:$F$4000,6,FALSE),"-")</f>
        <v>-</v>
      </c>
      <c r="BF383" s="9" t="str">
        <f>IFERROR(VLOOKUP(CONCATENATE($A383,BF$1),'Исх-фото'!$A$2:$F$4000,6,FALSE),"-")</f>
        <v>-</v>
      </c>
      <c r="BG383" s="9" t="str">
        <f>IFERROR(VLOOKUP(CONCATENATE($A383,BG$1),'Исх-фото'!$A$2:$F$4000,6,FALSE),"-")</f>
        <v>-</v>
      </c>
      <c r="BH383" s="9" t="str">
        <f>IFERROR(VLOOKUP(CONCATENATE($A383,BH$1),'Исх-фото'!$A$2:$F$4000,6,FALSE),"-")</f>
        <v>-</v>
      </c>
      <c r="BI383" s="9" t="str">
        <f>IFERROR(VLOOKUP(CONCATENATE($A383,BI$1),'Исх-фото'!$A$2:$F$4000,6,FALSE),"-")</f>
        <v>-</v>
      </c>
      <c r="BJ383" s="37"/>
      <c r="BK383" s="42"/>
      <c r="BR383" s="25"/>
      <c r="BS383" s="25"/>
      <c r="BV383" s="25"/>
      <c r="BW383" s="25"/>
      <c r="BX383" s="25"/>
    </row>
    <row r="384" spans="1:76">
      <c r="A384" s="38">
        <f t="shared" si="44"/>
        <v>185</v>
      </c>
      <c r="B384" s="36">
        <f t="shared" si="47"/>
        <v>0</v>
      </c>
      <c r="C384" s="36">
        <f t="shared" si="47"/>
        <v>0</v>
      </c>
      <c r="D384" s="9" t="str">
        <f>IFERROR(VLOOKUP(CONCATENATE($A384,D$1),'Исх-фото'!$A$2:$F$4000,6,FALSE),"-")</f>
        <v>-</v>
      </c>
      <c r="E384" s="9" t="str">
        <f>IFERROR(VLOOKUP(CONCATENATE($A384,E$1),'Исх-фото'!$A$2:$F$4000,6,FALSE),"-")</f>
        <v>-</v>
      </c>
      <c r="F384" s="9" t="str">
        <f>IFERROR(VLOOKUP(CONCATENATE($A384,F$1),'Исх-фото'!$A$2:$F$4000,6,FALSE),"-")</f>
        <v>-</v>
      </c>
      <c r="G384" s="9" t="str">
        <f>IFERROR(VLOOKUP(CONCATENATE($A384,G$1),'Исх-фото'!$A$2:$F$4000,6,FALSE),"-")</f>
        <v>-</v>
      </c>
      <c r="H384" s="9" t="str">
        <f>IFERROR(VLOOKUP(CONCATENATE($A384,H$1),'Исх-фото'!$A$2:$F$4000,6,FALSE),"-")</f>
        <v>-</v>
      </c>
      <c r="I384" s="9" t="str">
        <f>IFERROR(VLOOKUP(CONCATENATE($A384,I$1),'Исх-фото'!$A$2:$F$4000,6,FALSE),"-")</f>
        <v>-</v>
      </c>
      <c r="J384" s="9" t="str">
        <f>IFERROR(VLOOKUP(CONCATENATE($A384,J$1),'Исх-фото'!$A$2:$F$4000,6,FALSE),"-")</f>
        <v>-</v>
      </c>
      <c r="K384" s="9" t="str">
        <f>IFERROR(VLOOKUP(CONCATENATE($A384,K$1),'Исх-фото'!$A$2:$F$4000,6,FALSE),"-")</f>
        <v>-</v>
      </c>
      <c r="L384" s="9" t="str">
        <f>IFERROR(VLOOKUP(CONCATENATE($A384,L$1),'Исх-фото'!$A$2:$F$4000,6,FALSE),"-")</f>
        <v>-</v>
      </c>
      <c r="M384" s="9" t="str">
        <f>IFERROR(VLOOKUP(CONCATENATE($A384,M$1),'Исх-фото'!$A$2:$F$4000,6,FALSE),"-")</f>
        <v>-</v>
      </c>
      <c r="N384" s="9" t="str">
        <f>IFERROR(VLOOKUP(CONCATENATE($A384,N$1),'Исх-фото'!$A$2:$F$4000,6,FALSE),"-")</f>
        <v>-</v>
      </c>
      <c r="O384" s="9" t="str">
        <f>IFERROR(VLOOKUP(CONCATENATE($A384,O$1),'Исх-фото'!$A$2:$F$4000,6,FALSE),"-")</f>
        <v>-</v>
      </c>
      <c r="P384" s="9" t="str">
        <f>IFERROR(VLOOKUP(CONCATENATE($A384,P$1),'Исх-фото'!$A$2:$F$4000,6,FALSE),"-")</f>
        <v>-</v>
      </c>
      <c r="Q384" s="9" t="str">
        <f>IFERROR(VLOOKUP(CONCATENATE($A384,Q$1),'Исх-фото'!$A$2:$F$4000,6,FALSE),"-")</f>
        <v>-</v>
      </c>
      <c r="R384" s="9" t="str">
        <f>IFERROR(VLOOKUP(CONCATENATE($A384,R$1),'Исх-фото'!$A$2:$F$4000,6,FALSE),"-")</f>
        <v>-</v>
      </c>
      <c r="S384" s="9" t="str">
        <f>IFERROR(VLOOKUP(CONCATENATE($A384,S$1),'Исх-фото'!$A$2:$F$4000,6,FALSE),"-")</f>
        <v>-</v>
      </c>
      <c r="T384" s="9" t="str">
        <f>IFERROR(VLOOKUP(CONCATENATE($A384,T$1),'Исх-фото'!$A$2:$F$4000,6,FALSE),"-")</f>
        <v>-</v>
      </c>
      <c r="U384" s="9" t="str">
        <f>IFERROR(VLOOKUP(CONCATENATE($A384,U$1),'Исх-фото'!$A$2:$F$4000,6,FALSE),"-")</f>
        <v>-</v>
      </c>
      <c r="V384" s="9" t="str">
        <f>IFERROR(VLOOKUP(CONCATENATE($A384,V$1),'Исх-фото'!$A$2:$F$4000,6,FALSE),"-")</f>
        <v>-</v>
      </c>
      <c r="W384" s="9" t="str">
        <f>IFERROR(VLOOKUP(CONCATENATE($A384,W$1),'Исх-фото'!$A$2:$F$4000,6,FALSE),"-")</f>
        <v>-</v>
      </c>
      <c r="X384" s="9" t="str">
        <f>IFERROR(VLOOKUP(CONCATENATE($A384,X$1),'Исх-фото'!$A$2:$F$4000,6,FALSE),"-")</f>
        <v>-</v>
      </c>
      <c r="Y384" s="9" t="str">
        <f>IFERROR(VLOOKUP(CONCATENATE($A384,Y$1),'Исх-фото'!$A$2:$F$4000,6,FALSE),"-")</f>
        <v>-</v>
      </c>
      <c r="Z384" s="9" t="str">
        <f>IFERROR(VLOOKUP(CONCATENATE($A384,Z$1),'Исх-фото'!$A$2:$F$4000,6,FALSE),"-")</f>
        <v>-</v>
      </c>
      <c r="AA384" s="9" t="str">
        <f>IFERROR(VLOOKUP(CONCATENATE($A384,AA$1),'Исх-фото'!$A$2:$F$4000,6,FALSE),"-")</f>
        <v>-</v>
      </c>
      <c r="AB384" s="9" t="str">
        <f>IFERROR(VLOOKUP(CONCATENATE($A384,AB$1),'Исх-фото'!$A$2:$F$4000,6,FALSE),"-")</f>
        <v>-</v>
      </c>
      <c r="AC384" s="9" t="str">
        <f>IFERROR(VLOOKUP(CONCATENATE($A384,AC$1),'Исх-фото'!$A$2:$F$4000,6,FALSE),"-")</f>
        <v>-</v>
      </c>
      <c r="AD384" s="9" t="str">
        <f>IFERROR(VLOOKUP(CONCATENATE($A384,AD$1),'Исх-фото'!$A$2:$F$4000,6,FALSE),"-")</f>
        <v>-</v>
      </c>
      <c r="AE384" s="9" t="str">
        <f>IFERROR(VLOOKUP(CONCATENATE($A384,AE$1),'Исх-фото'!$A$2:$F$4000,6,FALSE),"-")</f>
        <v>-</v>
      </c>
      <c r="AF384" s="9" t="str">
        <f>IFERROR(VLOOKUP(CONCATENATE($A384,AF$1),'Исх-фото'!$A$2:$F$4000,6,FALSE),"-")</f>
        <v>-</v>
      </c>
      <c r="AG384" s="9" t="str">
        <f>IFERROR(VLOOKUP(CONCATENATE($A384,AG$1),'Исх-фото'!$A$2:$F$4000,6,FALSE),"-")</f>
        <v>-</v>
      </c>
      <c r="AH384" s="9" t="str">
        <f>IFERROR(VLOOKUP(CONCATENATE($A384,AH$1),'Исх-фото'!$A$2:$F$4000,6,FALSE),"-")</f>
        <v>-</v>
      </c>
      <c r="AI384" s="9" t="str">
        <f>IFERROR(VLOOKUP(CONCATENATE($A384,AI$1),'Исх-фото'!$A$2:$F$4000,6,FALSE),"-")</f>
        <v>-</v>
      </c>
      <c r="AJ384" s="9" t="str">
        <f>IFERROR(VLOOKUP(CONCATENATE($A384,AJ$1),'Исх-фото'!$A$2:$F$4000,6,FALSE),"-")</f>
        <v>-</v>
      </c>
      <c r="AK384" s="9" t="str">
        <f>IFERROR(VLOOKUP(CONCATENATE($A384,AK$1),'Исх-фото'!$A$2:$F$4000,6,FALSE),"-")</f>
        <v>-</v>
      </c>
      <c r="AL384" s="9" t="str">
        <f>IFERROR(VLOOKUP(CONCATENATE($A384,AL$1),'Исх-фото'!$A$2:$F$4000,6,FALSE),"-")</f>
        <v>-</v>
      </c>
      <c r="AM384" s="9" t="str">
        <f>IFERROR(VLOOKUP(CONCATENATE($A384,AM$1),'Исх-фото'!$A$2:$F$4000,6,FALSE),"-")</f>
        <v>-</v>
      </c>
      <c r="AN384" s="9" t="str">
        <f>IFERROR(VLOOKUP(CONCATENATE($A384,AN$1),'Исх-фото'!$A$2:$F$4000,6,FALSE),"-")</f>
        <v>-</v>
      </c>
      <c r="AO384" s="9" t="str">
        <f>IFERROR(VLOOKUP(CONCATENATE($A384,AO$1),'Исх-фото'!$A$2:$F$4000,6,FALSE),"-")</f>
        <v>-</v>
      </c>
      <c r="AP384" s="9" t="str">
        <f>IFERROR(VLOOKUP(CONCATENATE($A384,AP$1),'Исх-фото'!$A$2:$F$4000,6,FALSE),"-")</f>
        <v>-</v>
      </c>
      <c r="AQ384" s="9" t="str">
        <f>IFERROR(VLOOKUP(CONCATENATE($A384,AQ$1),'Исх-фото'!$A$2:$F$4000,6,FALSE),"-")</f>
        <v>-</v>
      </c>
      <c r="AR384" s="9" t="str">
        <f>IFERROR(VLOOKUP(CONCATENATE($A384,AR$1),'Исх-фото'!$A$2:$F$4000,6,FALSE),"-")</f>
        <v>-</v>
      </c>
      <c r="AS384" s="9" t="str">
        <f>IFERROR(VLOOKUP(CONCATENATE($A384,AS$1),'Исх-фото'!$A$2:$F$4000,6,FALSE),"-")</f>
        <v>-</v>
      </c>
      <c r="AT384" s="9" t="str">
        <f>IFERROR(VLOOKUP(CONCATENATE($A384,AT$1),'Исх-фото'!$A$2:$F$4000,6,FALSE),"-")</f>
        <v>-</v>
      </c>
      <c r="AU384" s="9" t="str">
        <f>IFERROR(VLOOKUP(CONCATENATE($A384,AU$1),'Исх-фото'!$A$2:$F$4000,6,FALSE),"-")</f>
        <v>-</v>
      </c>
      <c r="AV384" s="9" t="str">
        <f>IFERROR(VLOOKUP(CONCATENATE($A384,AV$1),'Исх-фото'!$A$2:$F$4000,6,FALSE),"-")</f>
        <v>-</v>
      </c>
      <c r="AW384" s="9" t="str">
        <f>IFERROR(VLOOKUP(CONCATENATE($A384,AW$1),'Исх-фото'!$A$2:$F$4000,6,FALSE),"-")</f>
        <v>-</v>
      </c>
      <c r="AX384" s="9" t="str">
        <f>IFERROR(VLOOKUP(CONCATENATE($A384,AX$1),'Исх-фото'!$A$2:$F$4000,6,FALSE),"-")</f>
        <v>-</v>
      </c>
      <c r="AY384" s="9" t="str">
        <f>IFERROR(VLOOKUP(CONCATENATE($A384,AY$1),'Исх-фото'!$A$2:$F$4000,6,FALSE),"-")</f>
        <v>-</v>
      </c>
      <c r="AZ384" s="9" t="str">
        <f>IFERROR(VLOOKUP(CONCATENATE($A384,AZ$1),'Исх-фото'!$A$2:$F$4000,6,FALSE),"-")</f>
        <v>-</v>
      </c>
      <c r="BA384" s="9" t="str">
        <f>IFERROR(VLOOKUP(CONCATENATE($A384,BA$1),'Исх-фото'!$A$2:$F$4000,6,FALSE),"-")</f>
        <v>-</v>
      </c>
      <c r="BB384" s="9" t="str">
        <f>IFERROR(VLOOKUP(CONCATENATE($A384,BB$1),'Исх-фото'!$A$2:$F$4000,6,FALSE),"-")</f>
        <v>-</v>
      </c>
      <c r="BC384" s="9" t="str">
        <f>IFERROR(VLOOKUP(CONCATENATE($A384,BC$1),'Исх-фото'!$A$2:$F$4000,6,FALSE),"-")</f>
        <v>-</v>
      </c>
      <c r="BD384" s="9" t="str">
        <f>IFERROR(VLOOKUP(CONCATENATE($A384,BD$1),'Исх-фото'!$A$2:$F$4000,6,FALSE),"-")</f>
        <v>-</v>
      </c>
      <c r="BE384" s="9" t="str">
        <f>IFERROR(VLOOKUP(CONCATENATE($A384,BE$1),'Исх-фото'!$A$2:$F$4000,6,FALSE),"-")</f>
        <v>-</v>
      </c>
      <c r="BF384" s="9" t="str">
        <f>IFERROR(VLOOKUP(CONCATENATE($A384,BF$1),'Исх-фото'!$A$2:$F$4000,6,FALSE),"-")</f>
        <v>-</v>
      </c>
      <c r="BG384" s="9" t="str">
        <f>IFERROR(VLOOKUP(CONCATENATE($A384,BG$1),'Исх-фото'!$A$2:$F$4000,6,FALSE),"-")</f>
        <v>-</v>
      </c>
      <c r="BH384" s="9" t="str">
        <f>IFERROR(VLOOKUP(CONCATENATE($A384,BH$1),'Исх-фото'!$A$2:$F$4000,6,FALSE),"-")</f>
        <v>-</v>
      </c>
      <c r="BI384" s="9" t="str">
        <f>IFERROR(VLOOKUP(CONCATENATE($A384,BI$1),'Исх-фото'!$A$2:$F$4000,6,FALSE),"-")</f>
        <v>-</v>
      </c>
      <c r="BJ384" s="37"/>
      <c r="BK384" s="42"/>
      <c r="BR384" s="25"/>
      <c r="BS384" s="25"/>
      <c r="BV384" s="25"/>
      <c r="BW384" s="25"/>
      <c r="BX384" s="25"/>
    </row>
    <row r="385" spans="1:76">
      <c r="A385" s="38">
        <f t="shared" si="44"/>
        <v>186</v>
      </c>
      <c r="B385" s="36">
        <f t="shared" si="47"/>
        <v>0</v>
      </c>
      <c r="C385" s="36">
        <f t="shared" si="47"/>
        <v>0</v>
      </c>
      <c r="D385" s="9" t="str">
        <f>IFERROR(VLOOKUP(CONCATENATE($A385,D$1),'Исх-фото'!$A$2:$F$4000,6,FALSE),"-")</f>
        <v>-</v>
      </c>
      <c r="E385" s="9" t="str">
        <f>IFERROR(VLOOKUP(CONCATENATE($A385,E$1),'Исх-фото'!$A$2:$F$4000,6,FALSE),"-")</f>
        <v>-</v>
      </c>
      <c r="F385" s="9" t="str">
        <f>IFERROR(VLOOKUP(CONCATENATE($A385,F$1),'Исх-фото'!$A$2:$F$4000,6,FALSE),"-")</f>
        <v>-</v>
      </c>
      <c r="G385" s="9" t="str">
        <f>IFERROR(VLOOKUP(CONCATENATE($A385,G$1),'Исх-фото'!$A$2:$F$4000,6,FALSE),"-")</f>
        <v>-</v>
      </c>
      <c r="H385" s="9" t="str">
        <f>IFERROR(VLOOKUP(CONCATENATE($A385,H$1),'Исх-фото'!$A$2:$F$4000,6,FALSE),"-")</f>
        <v>-</v>
      </c>
      <c r="I385" s="9" t="str">
        <f>IFERROR(VLOOKUP(CONCATENATE($A385,I$1),'Исх-фото'!$A$2:$F$4000,6,FALSE),"-")</f>
        <v>-</v>
      </c>
      <c r="J385" s="9" t="str">
        <f>IFERROR(VLOOKUP(CONCATENATE($A385,J$1),'Исх-фото'!$A$2:$F$4000,6,FALSE),"-")</f>
        <v>-</v>
      </c>
      <c r="K385" s="9" t="str">
        <f>IFERROR(VLOOKUP(CONCATENATE($A385,K$1),'Исх-фото'!$A$2:$F$4000,6,FALSE),"-")</f>
        <v>-</v>
      </c>
      <c r="L385" s="9" t="str">
        <f>IFERROR(VLOOKUP(CONCATENATE($A385,L$1),'Исх-фото'!$A$2:$F$4000,6,FALSE),"-")</f>
        <v>-</v>
      </c>
      <c r="M385" s="9" t="str">
        <f>IFERROR(VLOOKUP(CONCATENATE($A385,M$1),'Исх-фото'!$A$2:$F$4000,6,FALSE),"-")</f>
        <v>-</v>
      </c>
      <c r="N385" s="9" t="str">
        <f>IFERROR(VLOOKUP(CONCATENATE($A385,N$1),'Исх-фото'!$A$2:$F$4000,6,FALSE),"-")</f>
        <v>-</v>
      </c>
      <c r="O385" s="9" t="str">
        <f>IFERROR(VLOOKUP(CONCATENATE($A385,O$1),'Исх-фото'!$A$2:$F$4000,6,FALSE),"-")</f>
        <v>-</v>
      </c>
      <c r="P385" s="9" t="str">
        <f>IFERROR(VLOOKUP(CONCATENATE($A385,P$1),'Исх-фото'!$A$2:$F$4000,6,FALSE),"-")</f>
        <v>-</v>
      </c>
      <c r="Q385" s="9" t="str">
        <f>IFERROR(VLOOKUP(CONCATENATE($A385,Q$1),'Исх-фото'!$A$2:$F$4000,6,FALSE),"-")</f>
        <v>-</v>
      </c>
      <c r="R385" s="9" t="str">
        <f>IFERROR(VLOOKUP(CONCATENATE($A385,R$1),'Исх-фото'!$A$2:$F$4000,6,FALSE),"-")</f>
        <v>-</v>
      </c>
      <c r="S385" s="9" t="str">
        <f>IFERROR(VLOOKUP(CONCATENATE($A385,S$1),'Исх-фото'!$A$2:$F$4000,6,FALSE),"-")</f>
        <v>-</v>
      </c>
      <c r="T385" s="9" t="str">
        <f>IFERROR(VLOOKUP(CONCATENATE($A385,T$1),'Исх-фото'!$A$2:$F$4000,6,FALSE),"-")</f>
        <v>-</v>
      </c>
      <c r="U385" s="9" t="str">
        <f>IFERROR(VLOOKUP(CONCATENATE($A385,U$1),'Исх-фото'!$A$2:$F$4000,6,FALSE),"-")</f>
        <v>-</v>
      </c>
      <c r="V385" s="9" t="str">
        <f>IFERROR(VLOOKUP(CONCATENATE($A385,V$1),'Исх-фото'!$A$2:$F$4000,6,FALSE),"-")</f>
        <v>-</v>
      </c>
      <c r="W385" s="9" t="str">
        <f>IFERROR(VLOOKUP(CONCATENATE($A385,W$1),'Исх-фото'!$A$2:$F$4000,6,FALSE),"-")</f>
        <v>-</v>
      </c>
      <c r="X385" s="9" t="str">
        <f>IFERROR(VLOOKUP(CONCATENATE($A385,X$1),'Исх-фото'!$A$2:$F$4000,6,FALSE),"-")</f>
        <v>-</v>
      </c>
      <c r="Y385" s="9" t="str">
        <f>IFERROR(VLOOKUP(CONCATENATE($A385,Y$1),'Исх-фото'!$A$2:$F$4000,6,FALSE),"-")</f>
        <v>-</v>
      </c>
      <c r="Z385" s="9" t="str">
        <f>IFERROR(VLOOKUP(CONCATENATE($A385,Z$1),'Исх-фото'!$A$2:$F$4000,6,FALSE),"-")</f>
        <v>-</v>
      </c>
      <c r="AA385" s="9" t="str">
        <f>IFERROR(VLOOKUP(CONCATENATE($A385,AA$1),'Исх-фото'!$A$2:$F$4000,6,FALSE),"-")</f>
        <v>-</v>
      </c>
      <c r="AB385" s="9" t="str">
        <f>IFERROR(VLOOKUP(CONCATENATE($A385,AB$1),'Исх-фото'!$A$2:$F$4000,6,FALSE),"-")</f>
        <v>-</v>
      </c>
      <c r="AC385" s="9" t="str">
        <f>IFERROR(VLOOKUP(CONCATENATE($A385,AC$1),'Исх-фото'!$A$2:$F$4000,6,FALSE),"-")</f>
        <v>-</v>
      </c>
      <c r="AD385" s="9" t="str">
        <f>IFERROR(VLOOKUP(CONCATENATE($A385,AD$1),'Исх-фото'!$A$2:$F$4000,6,FALSE),"-")</f>
        <v>-</v>
      </c>
      <c r="AE385" s="9" t="str">
        <f>IFERROR(VLOOKUP(CONCATENATE($A385,AE$1),'Исх-фото'!$A$2:$F$4000,6,FALSE),"-")</f>
        <v>-</v>
      </c>
      <c r="AF385" s="9" t="str">
        <f>IFERROR(VLOOKUP(CONCATENATE($A385,AF$1),'Исх-фото'!$A$2:$F$4000,6,FALSE),"-")</f>
        <v>-</v>
      </c>
      <c r="AG385" s="9" t="str">
        <f>IFERROR(VLOOKUP(CONCATENATE($A385,AG$1),'Исх-фото'!$A$2:$F$4000,6,FALSE),"-")</f>
        <v>-</v>
      </c>
      <c r="AH385" s="9" t="str">
        <f>IFERROR(VLOOKUP(CONCATENATE($A385,AH$1),'Исх-фото'!$A$2:$F$4000,6,FALSE),"-")</f>
        <v>-</v>
      </c>
      <c r="AI385" s="9" t="str">
        <f>IFERROR(VLOOKUP(CONCATENATE($A385,AI$1),'Исх-фото'!$A$2:$F$4000,6,FALSE),"-")</f>
        <v>-</v>
      </c>
      <c r="AJ385" s="9" t="str">
        <f>IFERROR(VLOOKUP(CONCATENATE($A385,AJ$1),'Исх-фото'!$A$2:$F$4000,6,FALSE),"-")</f>
        <v>-</v>
      </c>
      <c r="AK385" s="9" t="str">
        <f>IFERROR(VLOOKUP(CONCATENATE($A385,AK$1),'Исх-фото'!$A$2:$F$4000,6,FALSE),"-")</f>
        <v>-</v>
      </c>
      <c r="AL385" s="9" t="str">
        <f>IFERROR(VLOOKUP(CONCATENATE($A385,AL$1),'Исх-фото'!$A$2:$F$4000,6,FALSE),"-")</f>
        <v>-</v>
      </c>
      <c r="AM385" s="9" t="str">
        <f>IFERROR(VLOOKUP(CONCATENATE($A385,AM$1),'Исх-фото'!$A$2:$F$4000,6,FALSE),"-")</f>
        <v>-</v>
      </c>
      <c r="AN385" s="9" t="str">
        <f>IFERROR(VLOOKUP(CONCATENATE($A385,AN$1),'Исх-фото'!$A$2:$F$4000,6,FALSE),"-")</f>
        <v>-</v>
      </c>
      <c r="AO385" s="9" t="str">
        <f>IFERROR(VLOOKUP(CONCATENATE($A385,AO$1),'Исх-фото'!$A$2:$F$4000,6,FALSE),"-")</f>
        <v>-</v>
      </c>
      <c r="AP385" s="9" t="str">
        <f>IFERROR(VLOOKUP(CONCATENATE($A385,AP$1),'Исх-фото'!$A$2:$F$4000,6,FALSE),"-")</f>
        <v>-</v>
      </c>
      <c r="AQ385" s="9" t="str">
        <f>IFERROR(VLOOKUP(CONCATENATE($A385,AQ$1),'Исх-фото'!$A$2:$F$4000,6,FALSE),"-")</f>
        <v>-</v>
      </c>
      <c r="AR385" s="9" t="str">
        <f>IFERROR(VLOOKUP(CONCATENATE($A385,AR$1),'Исх-фото'!$A$2:$F$4000,6,FALSE),"-")</f>
        <v>-</v>
      </c>
      <c r="AS385" s="9" t="str">
        <f>IFERROR(VLOOKUP(CONCATENATE($A385,AS$1),'Исх-фото'!$A$2:$F$4000,6,FALSE),"-")</f>
        <v>-</v>
      </c>
      <c r="AT385" s="9" t="str">
        <f>IFERROR(VLOOKUP(CONCATENATE($A385,AT$1),'Исх-фото'!$A$2:$F$4000,6,FALSE),"-")</f>
        <v>-</v>
      </c>
      <c r="AU385" s="9" t="str">
        <f>IFERROR(VLOOKUP(CONCATENATE($A385,AU$1),'Исх-фото'!$A$2:$F$4000,6,FALSE),"-")</f>
        <v>-</v>
      </c>
      <c r="AV385" s="9" t="str">
        <f>IFERROR(VLOOKUP(CONCATENATE($A385,AV$1),'Исх-фото'!$A$2:$F$4000,6,FALSE),"-")</f>
        <v>-</v>
      </c>
      <c r="AW385" s="9" t="str">
        <f>IFERROR(VLOOKUP(CONCATENATE($A385,AW$1),'Исх-фото'!$A$2:$F$4000,6,FALSE),"-")</f>
        <v>-</v>
      </c>
      <c r="AX385" s="9" t="str">
        <f>IFERROR(VLOOKUP(CONCATENATE($A385,AX$1),'Исх-фото'!$A$2:$F$4000,6,FALSE),"-")</f>
        <v>-</v>
      </c>
      <c r="AY385" s="9" t="str">
        <f>IFERROR(VLOOKUP(CONCATENATE($A385,AY$1),'Исх-фото'!$A$2:$F$4000,6,FALSE),"-")</f>
        <v>-</v>
      </c>
      <c r="AZ385" s="9" t="str">
        <f>IFERROR(VLOOKUP(CONCATENATE($A385,AZ$1),'Исх-фото'!$A$2:$F$4000,6,FALSE),"-")</f>
        <v>-</v>
      </c>
      <c r="BA385" s="9" t="str">
        <f>IFERROR(VLOOKUP(CONCATENATE($A385,BA$1),'Исх-фото'!$A$2:$F$4000,6,FALSE),"-")</f>
        <v>-</v>
      </c>
      <c r="BB385" s="9" t="str">
        <f>IFERROR(VLOOKUP(CONCATENATE($A385,BB$1),'Исх-фото'!$A$2:$F$4000,6,FALSE),"-")</f>
        <v>-</v>
      </c>
      <c r="BC385" s="9" t="str">
        <f>IFERROR(VLOOKUP(CONCATENATE($A385,BC$1),'Исх-фото'!$A$2:$F$4000,6,FALSE),"-")</f>
        <v>-</v>
      </c>
      <c r="BD385" s="9" t="str">
        <f>IFERROR(VLOOKUP(CONCATENATE($A385,BD$1),'Исх-фото'!$A$2:$F$4000,6,FALSE),"-")</f>
        <v>-</v>
      </c>
      <c r="BE385" s="9" t="str">
        <f>IFERROR(VLOOKUP(CONCATENATE($A385,BE$1),'Исх-фото'!$A$2:$F$4000,6,FALSE),"-")</f>
        <v>-</v>
      </c>
      <c r="BF385" s="9" t="str">
        <f>IFERROR(VLOOKUP(CONCATENATE($A385,BF$1),'Исх-фото'!$A$2:$F$4000,6,FALSE),"-")</f>
        <v>-</v>
      </c>
      <c r="BG385" s="9" t="str">
        <f>IFERROR(VLOOKUP(CONCATENATE($A385,BG$1),'Исх-фото'!$A$2:$F$4000,6,FALSE),"-")</f>
        <v>-</v>
      </c>
      <c r="BH385" s="9" t="str">
        <f>IFERROR(VLOOKUP(CONCATENATE($A385,BH$1),'Исх-фото'!$A$2:$F$4000,6,FALSE),"-")</f>
        <v>-</v>
      </c>
      <c r="BI385" s="9" t="str">
        <f>IFERROR(VLOOKUP(CONCATENATE($A385,BI$1),'Исх-фото'!$A$2:$F$4000,6,FALSE),"-")</f>
        <v>-</v>
      </c>
      <c r="BJ385" s="37"/>
      <c r="BK385" s="42"/>
      <c r="BR385" s="25"/>
      <c r="BS385" s="25"/>
      <c r="BV385" s="25"/>
      <c r="BW385" s="25"/>
      <c r="BX385" s="25"/>
    </row>
    <row r="386" spans="1:76">
      <c r="A386" s="38">
        <f t="shared" si="44"/>
        <v>187</v>
      </c>
      <c r="B386" s="36">
        <f t="shared" si="47"/>
        <v>0</v>
      </c>
      <c r="C386" s="36">
        <f t="shared" si="47"/>
        <v>0</v>
      </c>
      <c r="D386" s="9" t="str">
        <f>IFERROR(VLOOKUP(CONCATENATE($A386,D$1),'Исх-фото'!$A$2:$F$4000,6,FALSE),"-")</f>
        <v>-</v>
      </c>
      <c r="E386" s="9" t="str">
        <f>IFERROR(VLOOKUP(CONCATENATE($A386,E$1),'Исх-фото'!$A$2:$F$4000,6,FALSE),"-")</f>
        <v>-</v>
      </c>
      <c r="F386" s="9" t="str">
        <f>IFERROR(VLOOKUP(CONCATENATE($A386,F$1),'Исх-фото'!$A$2:$F$4000,6,FALSE),"-")</f>
        <v>-</v>
      </c>
      <c r="G386" s="9" t="str">
        <f>IFERROR(VLOOKUP(CONCATENATE($A386,G$1),'Исх-фото'!$A$2:$F$4000,6,FALSE),"-")</f>
        <v>-</v>
      </c>
      <c r="H386" s="9" t="str">
        <f>IFERROR(VLOOKUP(CONCATENATE($A386,H$1),'Исх-фото'!$A$2:$F$4000,6,FALSE),"-")</f>
        <v>-</v>
      </c>
      <c r="I386" s="9" t="str">
        <f>IFERROR(VLOOKUP(CONCATENATE($A386,I$1),'Исх-фото'!$A$2:$F$4000,6,FALSE),"-")</f>
        <v>-</v>
      </c>
      <c r="J386" s="9" t="str">
        <f>IFERROR(VLOOKUP(CONCATENATE($A386,J$1),'Исх-фото'!$A$2:$F$4000,6,FALSE),"-")</f>
        <v>-</v>
      </c>
      <c r="K386" s="9" t="str">
        <f>IFERROR(VLOOKUP(CONCATENATE($A386,K$1),'Исх-фото'!$A$2:$F$4000,6,FALSE),"-")</f>
        <v>-</v>
      </c>
      <c r="L386" s="9" t="str">
        <f>IFERROR(VLOOKUP(CONCATENATE($A386,L$1),'Исх-фото'!$A$2:$F$4000,6,FALSE),"-")</f>
        <v>-</v>
      </c>
      <c r="M386" s="9" t="str">
        <f>IFERROR(VLOOKUP(CONCATENATE($A386,M$1),'Исх-фото'!$A$2:$F$4000,6,FALSE),"-")</f>
        <v>-</v>
      </c>
      <c r="N386" s="9" t="str">
        <f>IFERROR(VLOOKUP(CONCATENATE($A386,N$1),'Исх-фото'!$A$2:$F$4000,6,FALSE),"-")</f>
        <v>-</v>
      </c>
      <c r="O386" s="9" t="str">
        <f>IFERROR(VLOOKUP(CONCATENATE($A386,O$1),'Исх-фото'!$A$2:$F$4000,6,FALSE),"-")</f>
        <v>-</v>
      </c>
      <c r="P386" s="9" t="str">
        <f>IFERROR(VLOOKUP(CONCATENATE($A386,P$1),'Исх-фото'!$A$2:$F$4000,6,FALSE),"-")</f>
        <v>-</v>
      </c>
      <c r="Q386" s="9" t="str">
        <f>IFERROR(VLOOKUP(CONCATENATE($A386,Q$1),'Исх-фото'!$A$2:$F$4000,6,FALSE),"-")</f>
        <v>-</v>
      </c>
      <c r="R386" s="9" t="str">
        <f>IFERROR(VLOOKUP(CONCATENATE($A386,R$1),'Исх-фото'!$A$2:$F$4000,6,FALSE),"-")</f>
        <v>-</v>
      </c>
      <c r="S386" s="9" t="str">
        <f>IFERROR(VLOOKUP(CONCATENATE($A386,S$1),'Исх-фото'!$A$2:$F$4000,6,FALSE),"-")</f>
        <v>-</v>
      </c>
      <c r="T386" s="9" t="str">
        <f>IFERROR(VLOOKUP(CONCATENATE($A386,T$1),'Исх-фото'!$A$2:$F$4000,6,FALSE),"-")</f>
        <v>-</v>
      </c>
      <c r="U386" s="9" t="str">
        <f>IFERROR(VLOOKUP(CONCATENATE($A386,U$1),'Исх-фото'!$A$2:$F$4000,6,FALSE),"-")</f>
        <v>-</v>
      </c>
      <c r="V386" s="9" t="str">
        <f>IFERROR(VLOOKUP(CONCATENATE($A386,V$1),'Исх-фото'!$A$2:$F$4000,6,FALSE),"-")</f>
        <v>-</v>
      </c>
      <c r="W386" s="9" t="str">
        <f>IFERROR(VLOOKUP(CONCATENATE($A386,W$1),'Исх-фото'!$A$2:$F$4000,6,FALSE),"-")</f>
        <v>-</v>
      </c>
      <c r="X386" s="9" t="str">
        <f>IFERROR(VLOOKUP(CONCATENATE($A386,X$1),'Исх-фото'!$A$2:$F$4000,6,FALSE),"-")</f>
        <v>-</v>
      </c>
      <c r="Y386" s="9" t="str">
        <f>IFERROR(VLOOKUP(CONCATENATE($A386,Y$1),'Исх-фото'!$A$2:$F$4000,6,FALSE),"-")</f>
        <v>-</v>
      </c>
      <c r="Z386" s="9" t="str">
        <f>IFERROR(VLOOKUP(CONCATENATE($A386,Z$1),'Исх-фото'!$A$2:$F$4000,6,FALSE),"-")</f>
        <v>-</v>
      </c>
      <c r="AA386" s="9" t="str">
        <f>IFERROR(VLOOKUP(CONCATENATE($A386,AA$1),'Исх-фото'!$A$2:$F$4000,6,FALSE),"-")</f>
        <v>-</v>
      </c>
      <c r="AB386" s="9" t="str">
        <f>IFERROR(VLOOKUP(CONCATENATE($A386,AB$1),'Исх-фото'!$A$2:$F$4000,6,FALSE),"-")</f>
        <v>-</v>
      </c>
      <c r="AC386" s="9" t="str">
        <f>IFERROR(VLOOKUP(CONCATENATE($A386,AC$1),'Исх-фото'!$A$2:$F$4000,6,FALSE),"-")</f>
        <v>-</v>
      </c>
      <c r="AD386" s="9" t="str">
        <f>IFERROR(VLOOKUP(CONCATENATE($A386,AD$1),'Исх-фото'!$A$2:$F$4000,6,FALSE),"-")</f>
        <v>-</v>
      </c>
      <c r="AE386" s="9" t="str">
        <f>IFERROR(VLOOKUP(CONCATENATE($A386,AE$1),'Исх-фото'!$A$2:$F$4000,6,FALSE),"-")</f>
        <v>-</v>
      </c>
      <c r="AF386" s="9" t="str">
        <f>IFERROR(VLOOKUP(CONCATENATE($A386,AF$1),'Исх-фото'!$A$2:$F$4000,6,FALSE),"-")</f>
        <v>-</v>
      </c>
      <c r="AG386" s="9" t="str">
        <f>IFERROR(VLOOKUP(CONCATENATE($A386,AG$1),'Исх-фото'!$A$2:$F$4000,6,FALSE),"-")</f>
        <v>-</v>
      </c>
      <c r="AH386" s="9" t="str">
        <f>IFERROR(VLOOKUP(CONCATENATE($A386,AH$1),'Исх-фото'!$A$2:$F$4000,6,FALSE),"-")</f>
        <v>-</v>
      </c>
      <c r="AI386" s="9" t="str">
        <f>IFERROR(VLOOKUP(CONCATENATE($A386,AI$1),'Исх-фото'!$A$2:$F$4000,6,FALSE),"-")</f>
        <v>-</v>
      </c>
      <c r="AJ386" s="9" t="str">
        <f>IFERROR(VLOOKUP(CONCATENATE($A386,AJ$1),'Исх-фото'!$A$2:$F$4000,6,FALSE),"-")</f>
        <v>-</v>
      </c>
      <c r="AK386" s="9" t="str">
        <f>IFERROR(VLOOKUP(CONCATENATE($A386,AK$1),'Исх-фото'!$A$2:$F$4000,6,FALSE),"-")</f>
        <v>-</v>
      </c>
      <c r="AL386" s="9" t="str">
        <f>IFERROR(VLOOKUP(CONCATENATE($A386,AL$1),'Исх-фото'!$A$2:$F$4000,6,FALSE),"-")</f>
        <v>-</v>
      </c>
      <c r="AM386" s="9" t="str">
        <f>IFERROR(VLOOKUP(CONCATENATE($A386,AM$1),'Исх-фото'!$A$2:$F$4000,6,FALSE),"-")</f>
        <v>-</v>
      </c>
      <c r="AN386" s="9" t="str">
        <f>IFERROR(VLOOKUP(CONCATENATE($A386,AN$1),'Исх-фото'!$A$2:$F$4000,6,FALSE),"-")</f>
        <v>-</v>
      </c>
      <c r="AO386" s="9" t="str">
        <f>IFERROR(VLOOKUP(CONCATENATE($A386,AO$1),'Исх-фото'!$A$2:$F$4000,6,FALSE),"-")</f>
        <v>-</v>
      </c>
      <c r="AP386" s="9" t="str">
        <f>IFERROR(VLOOKUP(CONCATENATE($A386,AP$1),'Исх-фото'!$A$2:$F$4000,6,FALSE),"-")</f>
        <v>-</v>
      </c>
      <c r="AQ386" s="9" t="str">
        <f>IFERROR(VLOOKUP(CONCATENATE($A386,AQ$1),'Исх-фото'!$A$2:$F$4000,6,FALSE),"-")</f>
        <v>-</v>
      </c>
      <c r="AR386" s="9" t="str">
        <f>IFERROR(VLOOKUP(CONCATENATE($A386,AR$1),'Исх-фото'!$A$2:$F$4000,6,FALSE),"-")</f>
        <v>-</v>
      </c>
      <c r="AS386" s="9" t="str">
        <f>IFERROR(VLOOKUP(CONCATENATE($A386,AS$1),'Исх-фото'!$A$2:$F$4000,6,FALSE),"-")</f>
        <v>-</v>
      </c>
      <c r="AT386" s="9" t="str">
        <f>IFERROR(VLOOKUP(CONCATENATE($A386,AT$1),'Исх-фото'!$A$2:$F$4000,6,FALSE),"-")</f>
        <v>-</v>
      </c>
      <c r="AU386" s="9" t="str">
        <f>IFERROR(VLOOKUP(CONCATENATE($A386,AU$1),'Исх-фото'!$A$2:$F$4000,6,FALSE),"-")</f>
        <v>-</v>
      </c>
      <c r="AV386" s="9" t="str">
        <f>IFERROR(VLOOKUP(CONCATENATE($A386,AV$1),'Исх-фото'!$A$2:$F$4000,6,FALSE),"-")</f>
        <v>-</v>
      </c>
      <c r="AW386" s="9" t="str">
        <f>IFERROR(VLOOKUP(CONCATENATE($A386,AW$1),'Исх-фото'!$A$2:$F$4000,6,FALSE),"-")</f>
        <v>-</v>
      </c>
      <c r="AX386" s="9" t="str">
        <f>IFERROR(VLOOKUP(CONCATENATE($A386,AX$1),'Исх-фото'!$A$2:$F$4000,6,FALSE),"-")</f>
        <v>-</v>
      </c>
      <c r="AY386" s="9" t="str">
        <f>IFERROR(VLOOKUP(CONCATENATE($A386,AY$1),'Исх-фото'!$A$2:$F$4000,6,FALSE),"-")</f>
        <v>-</v>
      </c>
      <c r="AZ386" s="9" t="str">
        <f>IFERROR(VLOOKUP(CONCATENATE($A386,AZ$1),'Исх-фото'!$A$2:$F$4000,6,FALSE),"-")</f>
        <v>-</v>
      </c>
      <c r="BA386" s="9" t="str">
        <f>IFERROR(VLOOKUP(CONCATENATE($A386,BA$1),'Исх-фото'!$A$2:$F$4000,6,FALSE),"-")</f>
        <v>-</v>
      </c>
      <c r="BB386" s="9" t="str">
        <f>IFERROR(VLOOKUP(CONCATENATE($A386,BB$1),'Исх-фото'!$A$2:$F$4000,6,FALSE),"-")</f>
        <v>-</v>
      </c>
      <c r="BC386" s="9" t="str">
        <f>IFERROR(VLOOKUP(CONCATENATE($A386,BC$1),'Исх-фото'!$A$2:$F$4000,6,FALSE),"-")</f>
        <v>-</v>
      </c>
      <c r="BD386" s="9" t="str">
        <f>IFERROR(VLOOKUP(CONCATENATE($A386,BD$1),'Исх-фото'!$A$2:$F$4000,6,FALSE),"-")</f>
        <v>-</v>
      </c>
      <c r="BE386" s="9" t="str">
        <f>IFERROR(VLOOKUP(CONCATENATE($A386,BE$1),'Исх-фото'!$A$2:$F$4000,6,FALSE),"-")</f>
        <v>-</v>
      </c>
      <c r="BF386" s="9" t="str">
        <f>IFERROR(VLOOKUP(CONCATENATE($A386,BF$1),'Исх-фото'!$A$2:$F$4000,6,FALSE),"-")</f>
        <v>-</v>
      </c>
      <c r="BG386" s="9" t="str">
        <f>IFERROR(VLOOKUP(CONCATENATE($A386,BG$1),'Исх-фото'!$A$2:$F$4000,6,FALSE),"-")</f>
        <v>-</v>
      </c>
      <c r="BH386" s="9" t="str">
        <f>IFERROR(VLOOKUP(CONCATENATE($A386,BH$1),'Исх-фото'!$A$2:$F$4000,6,FALSE),"-")</f>
        <v>-</v>
      </c>
      <c r="BI386" s="9" t="str">
        <f>IFERROR(VLOOKUP(CONCATENATE($A386,BI$1),'Исх-фото'!$A$2:$F$4000,6,FALSE),"-")</f>
        <v>-</v>
      </c>
      <c r="BJ386" s="37"/>
      <c r="BK386" s="42"/>
      <c r="BR386" s="25"/>
      <c r="BS386" s="25"/>
      <c r="BV386" s="25"/>
      <c r="BW386" s="25"/>
      <c r="BX386" s="25"/>
    </row>
    <row r="387" spans="1:76">
      <c r="A387" s="38">
        <f t="shared" si="44"/>
        <v>188</v>
      </c>
      <c r="B387" s="36">
        <f t="shared" si="47"/>
        <v>0</v>
      </c>
      <c r="C387" s="36">
        <f t="shared" si="47"/>
        <v>0</v>
      </c>
      <c r="D387" s="9" t="str">
        <f>IFERROR(VLOOKUP(CONCATENATE($A387,D$1),'Исх-фото'!$A$2:$F$4000,6,FALSE),"-")</f>
        <v>-</v>
      </c>
      <c r="E387" s="9" t="str">
        <f>IFERROR(VLOOKUP(CONCATENATE($A387,E$1),'Исх-фото'!$A$2:$F$4000,6,FALSE),"-")</f>
        <v>-</v>
      </c>
      <c r="F387" s="9" t="str">
        <f>IFERROR(VLOOKUP(CONCATENATE($A387,F$1),'Исх-фото'!$A$2:$F$4000,6,FALSE),"-")</f>
        <v>-</v>
      </c>
      <c r="G387" s="9" t="str">
        <f>IFERROR(VLOOKUP(CONCATENATE($A387,G$1),'Исх-фото'!$A$2:$F$4000,6,FALSE),"-")</f>
        <v>-</v>
      </c>
      <c r="H387" s="9" t="str">
        <f>IFERROR(VLOOKUP(CONCATENATE($A387,H$1),'Исх-фото'!$A$2:$F$4000,6,FALSE),"-")</f>
        <v>-</v>
      </c>
      <c r="I387" s="9" t="str">
        <f>IFERROR(VLOOKUP(CONCATENATE($A387,I$1),'Исх-фото'!$A$2:$F$4000,6,FALSE),"-")</f>
        <v>-</v>
      </c>
      <c r="J387" s="9" t="str">
        <f>IFERROR(VLOOKUP(CONCATENATE($A387,J$1),'Исх-фото'!$A$2:$F$4000,6,FALSE),"-")</f>
        <v>-</v>
      </c>
      <c r="K387" s="9" t="str">
        <f>IFERROR(VLOOKUP(CONCATENATE($A387,K$1),'Исх-фото'!$A$2:$F$4000,6,FALSE),"-")</f>
        <v>-</v>
      </c>
      <c r="L387" s="9" t="str">
        <f>IFERROR(VLOOKUP(CONCATENATE($A387,L$1),'Исх-фото'!$A$2:$F$4000,6,FALSE),"-")</f>
        <v>-</v>
      </c>
      <c r="M387" s="9" t="str">
        <f>IFERROR(VLOOKUP(CONCATENATE($A387,M$1),'Исх-фото'!$A$2:$F$4000,6,FALSE),"-")</f>
        <v>-</v>
      </c>
      <c r="N387" s="9" t="str">
        <f>IFERROR(VLOOKUP(CONCATENATE($A387,N$1),'Исх-фото'!$A$2:$F$4000,6,FALSE),"-")</f>
        <v>-</v>
      </c>
      <c r="O387" s="9" t="str">
        <f>IFERROR(VLOOKUP(CONCATENATE($A387,O$1),'Исх-фото'!$A$2:$F$4000,6,FALSE),"-")</f>
        <v>-</v>
      </c>
      <c r="P387" s="9" t="str">
        <f>IFERROR(VLOOKUP(CONCATENATE($A387,P$1),'Исх-фото'!$A$2:$F$4000,6,FALSE),"-")</f>
        <v>-</v>
      </c>
      <c r="Q387" s="9" t="str">
        <f>IFERROR(VLOOKUP(CONCATENATE($A387,Q$1),'Исх-фото'!$A$2:$F$4000,6,FALSE),"-")</f>
        <v>-</v>
      </c>
      <c r="R387" s="9" t="str">
        <f>IFERROR(VLOOKUP(CONCATENATE($A387,R$1),'Исх-фото'!$A$2:$F$4000,6,FALSE),"-")</f>
        <v>-</v>
      </c>
      <c r="S387" s="9" t="str">
        <f>IFERROR(VLOOKUP(CONCATENATE($A387,S$1),'Исх-фото'!$A$2:$F$4000,6,FALSE),"-")</f>
        <v>-</v>
      </c>
      <c r="T387" s="9" t="str">
        <f>IFERROR(VLOOKUP(CONCATENATE($A387,T$1),'Исх-фото'!$A$2:$F$4000,6,FALSE),"-")</f>
        <v>-</v>
      </c>
      <c r="U387" s="9" t="str">
        <f>IFERROR(VLOOKUP(CONCATENATE($A387,U$1),'Исх-фото'!$A$2:$F$4000,6,FALSE),"-")</f>
        <v>-</v>
      </c>
      <c r="V387" s="9" t="str">
        <f>IFERROR(VLOOKUP(CONCATENATE($A387,V$1),'Исх-фото'!$A$2:$F$4000,6,FALSE),"-")</f>
        <v>-</v>
      </c>
      <c r="W387" s="9" t="str">
        <f>IFERROR(VLOOKUP(CONCATENATE($A387,W$1),'Исх-фото'!$A$2:$F$4000,6,FALSE),"-")</f>
        <v>-</v>
      </c>
      <c r="X387" s="9" t="str">
        <f>IFERROR(VLOOKUP(CONCATENATE($A387,X$1),'Исх-фото'!$A$2:$F$4000,6,FALSE),"-")</f>
        <v>-</v>
      </c>
      <c r="Y387" s="9" t="str">
        <f>IFERROR(VLOOKUP(CONCATENATE($A387,Y$1),'Исх-фото'!$A$2:$F$4000,6,FALSE),"-")</f>
        <v>-</v>
      </c>
      <c r="Z387" s="9" t="str">
        <f>IFERROR(VLOOKUP(CONCATENATE($A387,Z$1),'Исх-фото'!$A$2:$F$4000,6,FALSE),"-")</f>
        <v>-</v>
      </c>
      <c r="AA387" s="9" t="str">
        <f>IFERROR(VLOOKUP(CONCATENATE($A387,AA$1),'Исх-фото'!$A$2:$F$4000,6,FALSE),"-")</f>
        <v>-</v>
      </c>
      <c r="AB387" s="9" t="str">
        <f>IFERROR(VLOOKUP(CONCATENATE($A387,AB$1),'Исх-фото'!$A$2:$F$4000,6,FALSE),"-")</f>
        <v>-</v>
      </c>
      <c r="AC387" s="9" t="str">
        <f>IFERROR(VLOOKUP(CONCATENATE($A387,AC$1),'Исх-фото'!$A$2:$F$4000,6,FALSE),"-")</f>
        <v>-</v>
      </c>
      <c r="AD387" s="9" t="str">
        <f>IFERROR(VLOOKUP(CONCATENATE($A387,AD$1),'Исх-фото'!$A$2:$F$4000,6,FALSE),"-")</f>
        <v>-</v>
      </c>
      <c r="AE387" s="9" t="str">
        <f>IFERROR(VLOOKUP(CONCATENATE($A387,AE$1),'Исх-фото'!$A$2:$F$4000,6,FALSE),"-")</f>
        <v>-</v>
      </c>
      <c r="AF387" s="9" t="str">
        <f>IFERROR(VLOOKUP(CONCATENATE($A387,AF$1),'Исх-фото'!$A$2:$F$4000,6,FALSE),"-")</f>
        <v>-</v>
      </c>
      <c r="AG387" s="9" t="str">
        <f>IFERROR(VLOOKUP(CONCATENATE($A387,AG$1),'Исх-фото'!$A$2:$F$4000,6,FALSE),"-")</f>
        <v>-</v>
      </c>
      <c r="AH387" s="9" t="str">
        <f>IFERROR(VLOOKUP(CONCATENATE($A387,AH$1),'Исх-фото'!$A$2:$F$4000,6,FALSE),"-")</f>
        <v>-</v>
      </c>
      <c r="AI387" s="9" t="str">
        <f>IFERROR(VLOOKUP(CONCATENATE($A387,AI$1),'Исх-фото'!$A$2:$F$4000,6,FALSE),"-")</f>
        <v>-</v>
      </c>
      <c r="AJ387" s="9" t="str">
        <f>IFERROR(VLOOKUP(CONCATENATE($A387,AJ$1),'Исх-фото'!$A$2:$F$4000,6,FALSE),"-")</f>
        <v>-</v>
      </c>
      <c r="AK387" s="9" t="str">
        <f>IFERROR(VLOOKUP(CONCATENATE($A387,AK$1),'Исх-фото'!$A$2:$F$4000,6,FALSE),"-")</f>
        <v>-</v>
      </c>
      <c r="AL387" s="9" t="str">
        <f>IFERROR(VLOOKUP(CONCATENATE($A387,AL$1),'Исх-фото'!$A$2:$F$4000,6,FALSE),"-")</f>
        <v>-</v>
      </c>
      <c r="AM387" s="9" t="str">
        <f>IFERROR(VLOOKUP(CONCATENATE($A387,AM$1),'Исх-фото'!$A$2:$F$4000,6,FALSE),"-")</f>
        <v>-</v>
      </c>
      <c r="AN387" s="9" t="str">
        <f>IFERROR(VLOOKUP(CONCATENATE($A387,AN$1),'Исх-фото'!$A$2:$F$4000,6,FALSE),"-")</f>
        <v>-</v>
      </c>
      <c r="AO387" s="9" t="str">
        <f>IFERROR(VLOOKUP(CONCATENATE($A387,AO$1),'Исх-фото'!$A$2:$F$4000,6,FALSE),"-")</f>
        <v>-</v>
      </c>
      <c r="AP387" s="9" t="str">
        <f>IFERROR(VLOOKUP(CONCATENATE($A387,AP$1),'Исх-фото'!$A$2:$F$4000,6,FALSE),"-")</f>
        <v>-</v>
      </c>
      <c r="AQ387" s="9" t="str">
        <f>IFERROR(VLOOKUP(CONCATENATE($A387,AQ$1),'Исх-фото'!$A$2:$F$4000,6,FALSE),"-")</f>
        <v>-</v>
      </c>
      <c r="AR387" s="9" t="str">
        <f>IFERROR(VLOOKUP(CONCATENATE($A387,AR$1),'Исх-фото'!$A$2:$F$4000,6,FALSE),"-")</f>
        <v>-</v>
      </c>
      <c r="AS387" s="9" t="str">
        <f>IFERROR(VLOOKUP(CONCATENATE($A387,AS$1),'Исх-фото'!$A$2:$F$4000,6,FALSE),"-")</f>
        <v>-</v>
      </c>
      <c r="AT387" s="9" t="str">
        <f>IFERROR(VLOOKUP(CONCATENATE($A387,AT$1),'Исх-фото'!$A$2:$F$4000,6,FALSE),"-")</f>
        <v>-</v>
      </c>
      <c r="AU387" s="9" t="str">
        <f>IFERROR(VLOOKUP(CONCATENATE($A387,AU$1),'Исх-фото'!$A$2:$F$4000,6,FALSE),"-")</f>
        <v>-</v>
      </c>
      <c r="AV387" s="9" t="str">
        <f>IFERROR(VLOOKUP(CONCATENATE($A387,AV$1),'Исх-фото'!$A$2:$F$4000,6,FALSE),"-")</f>
        <v>-</v>
      </c>
      <c r="AW387" s="9" t="str">
        <f>IFERROR(VLOOKUP(CONCATENATE($A387,AW$1),'Исх-фото'!$A$2:$F$4000,6,FALSE),"-")</f>
        <v>-</v>
      </c>
      <c r="AX387" s="9" t="str">
        <f>IFERROR(VLOOKUP(CONCATENATE($A387,AX$1),'Исх-фото'!$A$2:$F$4000,6,FALSE),"-")</f>
        <v>-</v>
      </c>
      <c r="AY387" s="9" t="str">
        <f>IFERROR(VLOOKUP(CONCATENATE($A387,AY$1),'Исх-фото'!$A$2:$F$4000,6,FALSE),"-")</f>
        <v>-</v>
      </c>
      <c r="AZ387" s="9" t="str">
        <f>IFERROR(VLOOKUP(CONCATENATE($A387,AZ$1),'Исх-фото'!$A$2:$F$4000,6,FALSE),"-")</f>
        <v>-</v>
      </c>
      <c r="BA387" s="9" t="str">
        <f>IFERROR(VLOOKUP(CONCATENATE($A387,BA$1),'Исх-фото'!$A$2:$F$4000,6,FALSE),"-")</f>
        <v>-</v>
      </c>
      <c r="BB387" s="9" t="str">
        <f>IFERROR(VLOOKUP(CONCATENATE($A387,BB$1),'Исх-фото'!$A$2:$F$4000,6,FALSE),"-")</f>
        <v>-</v>
      </c>
      <c r="BC387" s="9" t="str">
        <f>IFERROR(VLOOKUP(CONCATENATE($A387,BC$1),'Исх-фото'!$A$2:$F$4000,6,FALSE),"-")</f>
        <v>-</v>
      </c>
      <c r="BD387" s="9" t="str">
        <f>IFERROR(VLOOKUP(CONCATENATE($A387,BD$1),'Исх-фото'!$A$2:$F$4000,6,FALSE),"-")</f>
        <v>-</v>
      </c>
      <c r="BE387" s="9" t="str">
        <f>IFERROR(VLOOKUP(CONCATENATE($A387,BE$1),'Исх-фото'!$A$2:$F$4000,6,FALSE),"-")</f>
        <v>-</v>
      </c>
      <c r="BF387" s="9" t="str">
        <f>IFERROR(VLOOKUP(CONCATENATE($A387,BF$1),'Исх-фото'!$A$2:$F$4000,6,FALSE),"-")</f>
        <v>-</v>
      </c>
      <c r="BG387" s="9" t="str">
        <f>IFERROR(VLOOKUP(CONCATENATE($A387,BG$1),'Исх-фото'!$A$2:$F$4000,6,FALSE),"-")</f>
        <v>-</v>
      </c>
      <c r="BH387" s="9" t="str">
        <f>IFERROR(VLOOKUP(CONCATENATE($A387,BH$1),'Исх-фото'!$A$2:$F$4000,6,FALSE),"-")</f>
        <v>-</v>
      </c>
      <c r="BI387" s="9" t="str">
        <f>IFERROR(VLOOKUP(CONCATENATE($A387,BI$1),'Исх-фото'!$A$2:$F$4000,6,FALSE),"-")</f>
        <v>-</v>
      </c>
      <c r="BJ387" s="37"/>
      <c r="BK387" s="42"/>
      <c r="BR387" s="25"/>
      <c r="BS387" s="25"/>
      <c r="BV387" s="25"/>
      <c r="BW387" s="25"/>
      <c r="BX387" s="25"/>
    </row>
    <row r="388" spans="1:76">
      <c r="A388" s="38">
        <f t="shared" si="44"/>
        <v>189</v>
      </c>
      <c r="B388" s="36">
        <f t="shared" si="47"/>
        <v>0</v>
      </c>
      <c r="C388" s="36">
        <f t="shared" si="47"/>
        <v>0</v>
      </c>
      <c r="D388" s="9" t="str">
        <f>IFERROR(VLOOKUP(CONCATENATE($A388,D$1),'Исх-фото'!$A$2:$F$4000,6,FALSE),"-")</f>
        <v>-</v>
      </c>
      <c r="E388" s="9" t="str">
        <f>IFERROR(VLOOKUP(CONCATENATE($A388,E$1),'Исх-фото'!$A$2:$F$4000,6,FALSE),"-")</f>
        <v>-</v>
      </c>
      <c r="F388" s="9" t="str">
        <f>IFERROR(VLOOKUP(CONCATENATE($A388,F$1),'Исх-фото'!$A$2:$F$4000,6,FALSE),"-")</f>
        <v>-</v>
      </c>
      <c r="G388" s="9" t="str">
        <f>IFERROR(VLOOKUP(CONCATENATE($A388,G$1),'Исх-фото'!$A$2:$F$4000,6,FALSE),"-")</f>
        <v>-</v>
      </c>
      <c r="H388" s="9" t="str">
        <f>IFERROR(VLOOKUP(CONCATENATE($A388,H$1),'Исх-фото'!$A$2:$F$4000,6,FALSE),"-")</f>
        <v>-</v>
      </c>
      <c r="I388" s="9" t="str">
        <f>IFERROR(VLOOKUP(CONCATENATE($A388,I$1),'Исх-фото'!$A$2:$F$4000,6,FALSE),"-")</f>
        <v>-</v>
      </c>
      <c r="J388" s="9" t="str">
        <f>IFERROR(VLOOKUP(CONCATENATE($A388,J$1),'Исх-фото'!$A$2:$F$4000,6,FALSE),"-")</f>
        <v>-</v>
      </c>
      <c r="K388" s="9" t="str">
        <f>IFERROR(VLOOKUP(CONCATENATE($A388,K$1),'Исх-фото'!$A$2:$F$4000,6,FALSE),"-")</f>
        <v>-</v>
      </c>
      <c r="L388" s="9" t="str">
        <f>IFERROR(VLOOKUP(CONCATENATE($A388,L$1),'Исх-фото'!$A$2:$F$4000,6,FALSE),"-")</f>
        <v>-</v>
      </c>
      <c r="M388" s="9" t="str">
        <f>IFERROR(VLOOKUP(CONCATENATE($A388,M$1),'Исх-фото'!$A$2:$F$4000,6,FALSE),"-")</f>
        <v>-</v>
      </c>
      <c r="N388" s="9" t="str">
        <f>IFERROR(VLOOKUP(CONCATENATE($A388,N$1),'Исх-фото'!$A$2:$F$4000,6,FALSE),"-")</f>
        <v>-</v>
      </c>
      <c r="O388" s="9" t="str">
        <f>IFERROR(VLOOKUP(CONCATENATE($A388,O$1),'Исх-фото'!$A$2:$F$4000,6,FALSE),"-")</f>
        <v>-</v>
      </c>
      <c r="P388" s="9" t="str">
        <f>IFERROR(VLOOKUP(CONCATENATE($A388,P$1),'Исх-фото'!$A$2:$F$4000,6,FALSE),"-")</f>
        <v>-</v>
      </c>
      <c r="Q388" s="9" t="str">
        <f>IFERROR(VLOOKUP(CONCATENATE($A388,Q$1),'Исх-фото'!$A$2:$F$4000,6,FALSE),"-")</f>
        <v>-</v>
      </c>
      <c r="R388" s="9" t="str">
        <f>IFERROR(VLOOKUP(CONCATENATE($A388,R$1),'Исх-фото'!$A$2:$F$4000,6,FALSE),"-")</f>
        <v>-</v>
      </c>
      <c r="S388" s="9" t="str">
        <f>IFERROR(VLOOKUP(CONCATENATE($A388,S$1),'Исх-фото'!$A$2:$F$4000,6,FALSE),"-")</f>
        <v>-</v>
      </c>
      <c r="T388" s="9" t="str">
        <f>IFERROR(VLOOKUP(CONCATENATE($A388,T$1),'Исх-фото'!$A$2:$F$4000,6,FALSE),"-")</f>
        <v>-</v>
      </c>
      <c r="U388" s="9" t="str">
        <f>IFERROR(VLOOKUP(CONCATENATE($A388,U$1),'Исх-фото'!$A$2:$F$4000,6,FALSE),"-")</f>
        <v>-</v>
      </c>
      <c r="V388" s="9" t="str">
        <f>IFERROR(VLOOKUP(CONCATENATE($A388,V$1),'Исх-фото'!$A$2:$F$4000,6,FALSE),"-")</f>
        <v>-</v>
      </c>
      <c r="W388" s="9" t="str">
        <f>IFERROR(VLOOKUP(CONCATENATE($A388,W$1),'Исх-фото'!$A$2:$F$4000,6,FALSE),"-")</f>
        <v>-</v>
      </c>
      <c r="X388" s="9" t="str">
        <f>IFERROR(VLOOKUP(CONCATENATE($A388,X$1),'Исх-фото'!$A$2:$F$4000,6,FALSE),"-")</f>
        <v>-</v>
      </c>
      <c r="Y388" s="9" t="str">
        <f>IFERROR(VLOOKUP(CONCATENATE($A388,Y$1),'Исх-фото'!$A$2:$F$4000,6,FALSE),"-")</f>
        <v>-</v>
      </c>
      <c r="Z388" s="9" t="str">
        <f>IFERROR(VLOOKUP(CONCATENATE($A388,Z$1),'Исх-фото'!$A$2:$F$4000,6,FALSE),"-")</f>
        <v>-</v>
      </c>
      <c r="AA388" s="9" t="str">
        <f>IFERROR(VLOOKUP(CONCATENATE($A388,AA$1),'Исх-фото'!$A$2:$F$4000,6,FALSE),"-")</f>
        <v>-</v>
      </c>
      <c r="AB388" s="9" t="str">
        <f>IFERROR(VLOOKUP(CONCATENATE($A388,AB$1),'Исх-фото'!$A$2:$F$4000,6,FALSE),"-")</f>
        <v>-</v>
      </c>
      <c r="AC388" s="9" t="str">
        <f>IFERROR(VLOOKUP(CONCATENATE($A388,AC$1),'Исх-фото'!$A$2:$F$4000,6,FALSE),"-")</f>
        <v>-</v>
      </c>
      <c r="AD388" s="9" t="str">
        <f>IFERROR(VLOOKUP(CONCATENATE($A388,AD$1),'Исх-фото'!$A$2:$F$4000,6,FALSE),"-")</f>
        <v>-</v>
      </c>
      <c r="AE388" s="9" t="str">
        <f>IFERROR(VLOOKUP(CONCATENATE($A388,AE$1),'Исх-фото'!$A$2:$F$4000,6,FALSE),"-")</f>
        <v>-</v>
      </c>
      <c r="AF388" s="9" t="str">
        <f>IFERROR(VLOOKUP(CONCATENATE($A388,AF$1),'Исх-фото'!$A$2:$F$4000,6,FALSE),"-")</f>
        <v>-</v>
      </c>
      <c r="AG388" s="9" t="str">
        <f>IFERROR(VLOOKUP(CONCATENATE($A388,AG$1),'Исх-фото'!$A$2:$F$4000,6,FALSE),"-")</f>
        <v>-</v>
      </c>
      <c r="AH388" s="9" t="str">
        <f>IFERROR(VLOOKUP(CONCATENATE($A388,AH$1),'Исх-фото'!$A$2:$F$4000,6,FALSE),"-")</f>
        <v>-</v>
      </c>
      <c r="AI388" s="9" t="str">
        <f>IFERROR(VLOOKUP(CONCATENATE($A388,AI$1),'Исх-фото'!$A$2:$F$4000,6,FALSE),"-")</f>
        <v>-</v>
      </c>
      <c r="AJ388" s="9" t="str">
        <f>IFERROR(VLOOKUP(CONCATENATE($A388,AJ$1),'Исх-фото'!$A$2:$F$4000,6,FALSE),"-")</f>
        <v>-</v>
      </c>
      <c r="AK388" s="9" t="str">
        <f>IFERROR(VLOOKUP(CONCATENATE($A388,AK$1),'Исх-фото'!$A$2:$F$4000,6,FALSE),"-")</f>
        <v>-</v>
      </c>
      <c r="AL388" s="9" t="str">
        <f>IFERROR(VLOOKUP(CONCATENATE($A388,AL$1),'Исх-фото'!$A$2:$F$4000,6,FALSE),"-")</f>
        <v>-</v>
      </c>
      <c r="AM388" s="9" t="str">
        <f>IFERROR(VLOOKUP(CONCATENATE($A388,AM$1),'Исх-фото'!$A$2:$F$4000,6,FALSE),"-")</f>
        <v>-</v>
      </c>
      <c r="AN388" s="9" t="str">
        <f>IFERROR(VLOOKUP(CONCATENATE($A388,AN$1),'Исх-фото'!$A$2:$F$4000,6,FALSE),"-")</f>
        <v>-</v>
      </c>
      <c r="AO388" s="9" t="str">
        <f>IFERROR(VLOOKUP(CONCATENATE($A388,AO$1),'Исх-фото'!$A$2:$F$4000,6,FALSE),"-")</f>
        <v>-</v>
      </c>
      <c r="AP388" s="9" t="str">
        <f>IFERROR(VLOOKUP(CONCATENATE($A388,AP$1),'Исх-фото'!$A$2:$F$4000,6,FALSE),"-")</f>
        <v>-</v>
      </c>
      <c r="AQ388" s="9" t="str">
        <f>IFERROR(VLOOKUP(CONCATENATE($A388,AQ$1),'Исх-фото'!$A$2:$F$4000,6,FALSE),"-")</f>
        <v>-</v>
      </c>
      <c r="AR388" s="9" t="str">
        <f>IFERROR(VLOOKUP(CONCATENATE($A388,AR$1),'Исх-фото'!$A$2:$F$4000,6,FALSE),"-")</f>
        <v>-</v>
      </c>
      <c r="AS388" s="9" t="str">
        <f>IFERROR(VLOOKUP(CONCATENATE($A388,AS$1),'Исх-фото'!$A$2:$F$4000,6,FALSE),"-")</f>
        <v>-</v>
      </c>
      <c r="AT388" s="9" t="str">
        <f>IFERROR(VLOOKUP(CONCATENATE($A388,AT$1),'Исх-фото'!$A$2:$F$4000,6,FALSE),"-")</f>
        <v>-</v>
      </c>
      <c r="AU388" s="9" t="str">
        <f>IFERROR(VLOOKUP(CONCATENATE($A388,AU$1),'Исх-фото'!$A$2:$F$4000,6,FALSE),"-")</f>
        <v>-</v>
      </c>
      <c r="AV388" s="9" t="str">
        <f>IFERROR(VLOOKUP(CONCATENATE($A388,AV$1),'Исх-фото'!$A$2:$F$4000,6,FALSE),"-")</f>
        <v>-</v>
      </c>
      <c r="AW388" s="9" t="str">
        <f>IFERROR(VLOOKUP(CONCATENATE($A388,AW$1),'Исх-фото'!$A$2:$F$4000,6,FALSE),"-")</f>
        <v>-</v>
      </c>
      <c r="AX388" s="9" t="str">
        <f>IFERROR(VLOOKUP(CONCATENATE($A388,AX$1),'Исх-фото'!$A$2:$F$4000,6,FALSE),"-")</f>
        <v>-</v>
      </c>
      <c r="AY388" s="9" t="str">
        <f>IFERROR(VLOOKUP(CONCATENATE($A388,AY$1),'Исх-фото'!$A$2:$F$4000,6,FALSE),"-")</f>
        <v>-</v>
      </c>
      <c r="AZ388" s="9" t="str">
        <f>IFERROR(VLOOKUP(CONCATENATE($A388,AZ$1),'Исх-фото'!$A$2:$F$4000,6,FALSE),"-")</f>
        <v>-</v>
      </c>
      <c r="BA388" s="9" t="str">
        <f>IFERROR(VLOOKUP(CONCATENATE($A388,BA$1),'Исх-фото'!$A$2:$F$4000,6,FALSE),"-")</f>
        <v>-</v>
      </c>
      <c r="BB388" s="9" t="str">
        <f>IFERROR(VLOOKUP(CONCATENATE($A388,BB$1),'Исх-фото'!$A$2:$F$4000,6,FALSE),"-")</f>
        <v>-</v>
      </c>
      <c r="BC388" s="9" t="str">
        <f>IFERROR(VLOOKUP(CONCATENATE($A388,BC$1),'Исх-фото'!$A$2:$F$4000,6,FALSE),"-")</f>
        <v>-</v>
      </c>
      <c r="BD388" s="9" t="str">
        <f>IFERROR(VLOOKUP(CONCATENATE($A388,BD$1),'Исх-фото'!$A$2:$F$4000,6,FALSE),"-")</f>
        <v>-</v>
      </c>
      <c r="BE388" s="9" t="str">
        <f>IFERROR(VLOOKUP(CONCATENATE($A388,BE$1),'Исх-фото'!$A$2:$F$4000,6,FALSE),"-")</f>
        <v>-</v>
      </c>
      <c r="BF388" s="9" t="str">
        <f>IFERROR(VLOOKUP(CONCATENATE($A388,BF$1),'Исх-фото'!$A$2:$F$4000,6,FALSE),"-")</f>
        <v>-</v>
      </c>
      <c r="BG388" s="9" t="str">
        <f>IFERROR(VLOOKUP(CONCATENATE($A388,BG$1),'Исх-фото'!$A$2:$F$4000,6,FALSE),"-")</f>
        <v>-</v>
      </c>
      <c r="BH388" s="9" t="str">
        <f>IFERROR(VLOOKUP(CONCATENATE($A388,BH$1),'Исх-фото'!$A$2:$F$4000,6,FALSE),"-")</f>
        <v>-</v>
      </c>
      <c r="BI388" s="9" t="str">
        <f>IFERROR(VLOOKUP(CONCATENATE($A388,BI$1),'Исх-фото'!$A$2:$F$4000,6,FALSE),"-")</f>
        <v>-</v>
      </c>
      <c r="BJ388" s="37"/>
      <c r="BK388" s="42"/>
      <c r="BR388" s="25"/>
      <c r="BS388" s="25"/>
      <c r="BV388" s="25"/>
      <c r="BW388" s="25"/>
      <c r="BX388" s="25"/>
    </row>
    <row r="389" spans="1:76">
      <c r="A389" s="38">
        <f t="shared" si="44"/>
        <v>190</v>
      </c>
      <c r="B389" s="36">
        <f t="shared" si="47"/>
        <v>0</v>
      </c>
      <c r="C389" s="36">
        <f t="shared" si="47"/>
        <v>0</v>
      </c>
      <c r="D389" s="9" t="str">
        <f>IFERROR(VLOOKUP(CONCATENATE($A389,D$1),'Исх-фото'!$A$2:$F$4000,6,FALSE),"-")</f>
        <v>-</v>
      </c>
      <c r="E389" s="9" t="str">
        <f>IFERROR(VLOOKUP(CONCATENATE($A389,E$1),'Исх-фото'!$A$2:$F$4000,6,FALSE),"-")</f>
        <v>-</v>
      </c>
      <c r="F389" s="9" t="str">
        <f>IFERROR(VLOOKUP(CONCATENATE($A389,F$1),'Исх-фото'!$A$2:$F$4000,6,FALSE),"-")</f>
        <v>-</v>
      </c>
      <c r="G389" s="9" t="str">
        <f>IFERROR(VLOOKUP(CONCATENATE($A389,G$1),'Исх-фото'!$A$2:$F$4000,6,FALSE),"-")</f>
        <v>-</v>
      </c>
      <c r="H389" s="9" t="str">
        <f>IFERROR(VLOOKUP(CONCATENATE($A389,H$1),'Исх-фото'!$A$2:$F$4000,6,FALSE),"-")</f>
        <v>-</v>
      </c>
      <c r="I389" s="9" t="str">
        <f>IFERROR(VLOOKUP(CONCATENATE($A389,I$1),'Исх-фото'!$A$2:$F$4000,6,FALSE),"-")</f>
        <v>-</v>
      </c>
      <c r="J389" s="9" t="str">
        <f>IFERROR(VLOOKUP(CONCATENATE($A389,J$1),'Исх-фото'!$A$2:$F$4000,6,FALSE),"-")</f>
        <v>-</v>
      </c>
      <c r="K389" s="9" t="str">
        <f>IFERROR(VLOOKUP(CONCATENATE($A389,K$1),'Исх-фото'!$A$2:$F$4000,6,FALSE),"-")</f>
        <v>-</v>
      </c>
      <c r="L389" s="9" t="str">
        <f>IFERROR(VLOOKUP(CONCATENATE($A389,L$1),'Исх-фото'!$A$2:$F$4000,6,FALSE),"-")</f>
        <v>-</v>
      </c>
      <c r="M389" s="9" t="str">
        <f>IFERROR(VLOOKUP(CONCATENATE($A389,M$1),'Исх-фото'!$A$2:$F$4000,6,FALSE),"-")</f>
        <v>-</v>
      </c>
      <c r="N389" s="9" t="str">
        <f>IFERROR(VLOOKUP(CONCATENATE($A389,N$1),'Исх-фото'!$A$2:$F$4000,6,FALSE),"-")</f>
        <v>-</v>
      </c>
      <c r="O389" s="9" t="str">
        <f>IFERROR(VLOOKUP(CONCATENATE($A389,O$1),'Исх-фото'!$A$2:$F$4000,6,FALSE),"-")</f>
        <v>-</v>
      </c>
      <c r="P389" s="9" t="str">
        <f>IFERROR(VLOOKUP(CONCATENATE($A389,P$1),'Исх-фото'!$A$2:$F$4000,6,FALSE),"-")</f>
        <v>-</v>
      </c>
      <c r="Q389" s="9" t="str">
        <f>IFERROR(VLOOKUP(CONCATENATE($A389,Q$1),'Исх-фото'!$A$2:$F$4000,6,FALSE),"-")</f>
        <v>-</v>
      </c>
      <c r="R389" s="9" t="str">
        <f>IFERROR(VLOOKUP(CONCATENATE($A389,R$1),'Исх-фото'!$A$2:$F$4000,6,FALSE),"-")</f>
        <v>-</v>
      </c>
      <c r="S389" s="9" t="str">
        <f>IFERROR(VLOOKUP(CONCATENATE($A389,S$1),'Исх-фото'!$A$2:$F$4000,6,FALSE),"-")</f>
        <v>-</v>
      </c>
      <c r="T389" s="9" t="str">
        <f>IFERROR(VLOOKUP(CONCATENATE($A389,T$1),'Исх-фото'!$A$2:$F$4000,6,FALSE),"-")</f>
        <v>-</v>
      </c>
      <c r="U389" s="9" t="str">
        <f>IFERROR(VLOOKUP(CONCATENATE($A389,U$1),'Исх-фото'!$A$2:$F$4000,6,FALSE),"-")</f>
        <v>-</v>
      </c>
      <c r="V389" s="9" t="str">
        <f>IFERROR(VLOOKUP(CONCATENATE($A389,V$1),'Исх-фото'!$A$2:$F$4000,6,FALSE),"-")</f>
        <v>-</v>
      </c>
      <c r="W389" s="9" t="str">
        <f>IFERROR(VLOOKUP(CONCATENATE($A389,W$1),'Исх-фото'!$A$2:$F$4000,6,FALSE),"-")</f>
        <v>-</v>
      </c>
      <c r="X389" s="9" t="str">
        <f>IFERROR(VLOOKUP(CONCATENATE($A389,X$1),'Исх-фото'!$A$2:$F$4000,6,FALSE),"-")</f>
        <v>-</v>
      </c>
      <c r="Y389" s="9" t="str">
        <f>IFERROR(VLOOKUP(CONCATENATE($A389,Y$1),'Исх-фото'!$A$2:$F$4000,6,FALSE),"-")</f>
        <v>-</v>
      </c>
      <c r="Z389" s="9" t="str">
        <f>IFERROR(VLOOKUP(CONCATENATE($A389,Z$1),'Исх-фото'!$A$2:$F$4000,6,FALSE),"-")</f>
        <v>-</v>
      </c>
      <c r="AA389" s="9" t="str">
        <f>IFERROR(VLOOKUP(CONCATENATE($A389,AA$1),'Исх-фото'!$A$2:$F$4000,6,FALSE),"-")</f>
        <v>-</v>
      </c>
      <c r="AB389" s="9" t="str">
        <f>IFERROR(VLOOKUP(CONCATENATE($A389,AB$1),'Исх-фото'!$A$2:$F$4000,6,FALSE),"-")</f>
        <v>-</v>
      </c>
      <c r="AC389" s="9" t="str">
        <f>IFERROR(VLOOKUP(CONCATENATE($A389,AC$1),'Исх-фото'!$A$2:$F$4000,6,FALSE),"-")</f>
        <v>-</v>
      </c>
      <c r="AD389" s="9" t="str">
        <f>IFERROR(VLOOKUP(CONCATENATE($A389,AD$1),'Исх-фото'!$A$2:$F$4000,6,FALSE),"-")</f>
        <v>-</v>
      </c>
      <c r="AE389" s="9" t="str">
        <f>IFERROR(VLOOKUP(CONCATENATE($A389,AE$1),'Исх-фото'!$A$2:$F$4000,6,FALSE),"-")</f>
        <v>-</v>
      </c>
      <c r="AF389" s="9" t="str">
        <f>IFERROR(VLOOKUP(CONCATENATE($A389,AF$1),'Исх-фото'!$A$2:$F$4000,6,FALSE),"-")</f>
        <v>-</v>
      </c>
      <c r="AG389" s="9" t="str">
        <f>IFERROR(VLOOKUP(CONCATENATE($A389,AG$1),'Исх-фото'!$A$2:$F$4000,6,FALSE),"-")</f>
        <v>-</v>
      </c>
      <c r="AH389" s="9" t="str">
        <f>IFERROR(VLOOKUP(CONCATENATE($A389,AH$1),'Исх-фото'!$A$2:$F$4000,6,FALSE),"-")</f>
        <v>-</v>
      </c>
      <c r="AI389" s="9" t="str">
        <f>IFERROR(VLOOKUP(CONCATENATE($A389,AI$1),'Исх-фото'!$A$2:$F$4000,6,FALSE),"-")</f>
        <v>-</v>
      </c>
      <c r="AJ389" s="9" t="str">
        <f>IFERROR(VLOOKUP(CONCATENATE($A389,AJ$1),'Исх-фото'!$A$2:$F$4000,6,FALSE),"-")</f>
        <v>-</v>
      </c>
      <c r="AK389" s="9" t="str">
        <f>IFERROR(VLOOKUP(CONCATENATE($A389,AK$1),'Исх-фото'!$A$2:$F$4000,6,FALSE),"-")</f>
        <v>-</v>
      </c>
      <c r="AL389" s="9" t="str">
        <f>IFERROR(VLOOKUP(CONCATENATE($A389,AL$1),'Исх-фото'!$A$2:$F$4000,6,FALSE),"-")</f>
        <v>-</v>
      </c>
      <c r="AM389" s="9" t="str">
        <f>IFERROR(VLOOKUP(CONCATENATE($A389,AM$1),'Исх-фото'!$A$2:$F$4000,6,FALSE),"-")</f>
        <v>-</v>
      </c>
      <c r="AN389" s="9" t="str">
        <f>IFERROR(VLOOKUP(CONCATENATE($A389,AN$1),'Исх-фото'!$A$2:$F$4000,6,FALSE),"-")</f>
        <v>-</v>
      </c>
      <c r="AO389" s="9" t="str">
        <f>IFERROR(VLOOKUP(CONCATENATE($A389,AO$1),'Исх-фото'!$A$2:$F$4000,6,FALSE),"-")</f>
        <v>-</v>
      </c>
      <c r="AP389" s="9" t="str">
        <f>IFERROR(VLOOKUP(CONCATENATE($A389,AP$1),'Исх-фото'!$A$2:$F$4000,6,FALSE),"-")</f>
        <v>-</v>
      </c>
      <c r="AQ389" s="9" t="str">
        <f>IFERROR(VLOOKUP(CONCATENATE($A389,AQ$1),'Исх-фото'!$A$2:$F$4000,6,FALSE),"-")</f>
        <v>-</v>
      </c>
      <c r="AR389" s="9" t="str">
        <f>IFERROR(VLOOKUP(CONCATENATE($A389,AR$1),'Исх-фото'!$A$2:$F$4000,6,FALSE),"-")</f>
        <v>-</v>
      </c>
      <c r="AS389" s="9" t="str">
        <f>IFERROR(VLOOKUP(CONCATENATE($A389,AS$1),'Исх-фото'!$A$2:$F$4000,6,FALSE),"-")</f>
        <v>-</v>
      </c>
      <c r="AT389" s="9" t="str">
        <f>IFERROR(VLOOKUP(CONCATENATE($A389,AT$1),'Исх-фото'!$A$2:$F$4000,6,FALSE),"-")</f>
        <v>-</v>
      </c>
      <c r="AU389" s="9" t="str">
        <f>IFERROR(VLOOKUP(CONCATENATE($A389,AU$1),'Исх-фото'!$A$2:$F$4000,6,FALSE),"-")</f>
        <v>-</v>
      </c>
      <c r="AV389" s="9" t="str">
        <f>IFERROR(VLOOKUP(CONCATENATE($A389,AV$1),'Исх-фото'!$A$2:$F$4000,6,FALSE),"-")</f>
        <v>-</v>
      </c>
      <c r="AW389" s="9" t="str">
        <f>IFERROR(VLOOKUP(CONCATENATE($A389,AW$1),'Исх-фото'!$A$2:$F$4000,6,FALSE),"-")</f>
        <v>-</v>
      </c>
      <c r="AX389" s="9" t="str">
        <f>IFERROR(VLOOKUP(CONCATENATE($A389,AX$1),'Исх-фото'!$A$2:$F$4000,6,FALSE),"-")</f>
        <v>-</v>
      </c>
      <c r="AY389" s="9" t="str">
        <f>IFERROR(VLOOKUP(CONCATENATE($A389,AY$1),'Исх-фото'!$A$2:$F$4000,6,FALSE),"-")</f>
        <v>-</v>
      </c>
      <c r="AZ389" s="9" t="str">
        <f>IFERROR(VLOOKUP(CONCATENATE($A389,AZ$1),'Исх-фото'!$A$2:$F$4000,6,FALSE),"-")</f>
        <v>-</v>
      </c>
      <c r="BA389" s="9" t="str">
        <f>IFERROR(VLOOKUP(CONCATENATE($A389,BA$1),'Исх-фото'!$A$2:$F$4000,6,FALSE),"-")</f>
        <v>-</v>
      </c>
      <c r="BB389" s="9" t="str">
        <f>IFERROR(VLOOKUP(CONCATENATE($A389,BB$1),'Исх-фото'!$A$2:$F$4000,6,FALSE),"-")</f>
        <v>-</v>
      </c>
      <c r="BC389" s="9" t="str">
        <f>IFERROR(VLOOKUP(CONCATENATE($A389,BC$1),'Исх-фото'!$A$2:$F$4000,6,FALSE),"-")</f>
        <v>-</v>
      </c>
      <c r="BD389" s="9" t="str">
        <f>IFERROR(VLOOKUP(CONCATENATE($A389,BD$1),'Исх-фото'!$A$2:$F$4000,6,FALSE),"-")</f>
        <v>-</v>
      </c>
      <c r="BE389" s="9" t="str">
        <f>IFERROR(VLOOKUP(CONCATENATE($A389,BE$1),'Исх-фото'!$A$2:$F$4000,6,FALSE),"-")</f>
        <v>-</v>
      </c>
      <c r="BF389" s="9" t="str">
        <f>IFERROR(VLOOKUP(CONCATENATE($A389,BF$1),'Исх-фото'!$A$2:$F$4000,6,FALSE),"-")</f>
        <v>-</v>
      </c>
      <c r="BG389" s="9" t="str">
        <f>IFERROR(VLOOKUP(CONCATENATE($A389,BG$1),'Исх-фото'!$A$2:$F$4000,6,FALSE),"-")</f>
        <v>-</v>
      </c>
      <c r="BH389" s="9" t="str">
        <f>IFERROR(VLOOKUP(CONCATENATE($A389,BH$1),'Исх-фото'!$A$2:$F$4000,6,FALSE),"-")</f>
        <v>-</v>
      </c>
      <c r="BI389" s="9" t="str">
        <f>IFERROR(VLOOKUP(CONCATENATE($A389,BI$1),'Исх-фото'!$A$2:$F$4000,6,FALSE),"-")</f>
        <v>-</v>
      </c>
      <c r="BJ389" s="37"/>
      <c r="BK389" s="42"/>
      <c r="BR389" s="25"/>
      <c r="BS389" s="25"/>
      <c r="BV389" s="25"/>
      <c r="BW389" s="25"/>
      <c r="BX389" s="25"/>
    </row>
    <row r="390" spans="1:76">
      <c r="A390" s="38">
        <f t="shared" si="44"/>
        <v>191</v>
      </c>
      <c r="B390" s="36">
        <f t="shared" si="47"/>
        <v>0</v>
      </c>
      <c r="C390" s="36">
        <f t="shared" si="47"/>
        <v>0</v>
      </c>
      <c r="D390" s="9" t="str">
        <f>IFERROR(VLOOKUP(CONCATENATE($A390,D$1),'Исх-фото'!$A$2:$F$4000,6,FALSE),"-")</f>
        <v>-</v>
      </c>
      <c r="E390" s="9" t="str">
        <f>IFERROR(VLOOKUP(CONCATENATE($A390,E$1),'Исх-фото'!$A$2:$F$4000,6,FALSE),"-")</f>
        <v>-</v>
      </c>
      <c r="F390" s="9" t="str">
        <f>IFERROR(VLOOKUP(CONCATENATE($A390,F$1),'Исх-фото'!$A$2:$F$4000,6,FALSE),"-")</f>
        <v>-</v>
      </c>
      <c r="G390" s="9" t="str">
        <f>IFERROR(VLOOKUP(CONCATENATE($A390,G$1),'Исх-фото'!$A$2:$F$4000,6,FALSE),"-")</f>
        <v>-</v>
      </c>
      <c r="H390" s="9" t="str">
        <f>IFERROR(VLOOKUP(CONCATENATE($A390,H$1),'Исх-фото'!$A$2:$F$4000,6,FALSE),"-")</f>
        <v>-</v>
      </c>
      <c r="I390" s="9" t="str">
        <f>IFERROR(VLOOKUP(CONCATENATE($A390,I$1),'Исх-фото'!$A$2:$F$4000,6,FALSE),"-")</f>
        <v>-</v>
      </c>
      <c r="J390" s="9" t="str">
        <f>IFERROR(VLOOKUP(CONCATENATE($A390,J$1),'Исх-фото'!$A$2:$F$4000,6,FALSE),"-")</f>
        <v>-</v>
      </c>
      <c r="K390" s="9" t="str">
        <f>IFERROR(VLOOKUP(CONCATENATE($A390,K$1),'Исх-фото'!$A$2:$F$4000,6,FALSE),"-")</f>
        <v>-</v>
      </c>
      <c r="L390" s="9" t="str">
        <f>IFERROR(VLOOKUP(CONCATENATE($A390,L$1),'Исх-фото'!$A$2:$F$4000,6,FALSE),"-")</f>
        <v>-</v>
      </c>
      <c r="M390" s="9" t="str">
        <f>IFERROR(VLOOKUP(CONCATENATE($A390,M$1),'Исх-фото'!$A$2:$F$4000,6,FALSE),"-")</f>
        <v>-</v>
      </c>
      <c r="N390" s="9" t="str">
        <f>IFERROR(VLOOKUP(CONCATENATE($A390,N$1),'Исх-фото'!$A$2:$F$4000,6,FALSE),"-")</f>
        <v>-</v>
      </c>
      <c r="O390" s="9" t="str">
        <f>IFERROR(VLOOKUP(CONCATENATE($A390,O$1),'Исх-фото'!$A$2:$F$4000,6,FALSE),"-")</f>
        <v>-</v>
      </c>
      <c r="P390" s="9" t="str">
        <f>IFERROR(VLOOKUP(CONCATENATE($A390,P$1),'Исх-фото'!$A$2:$F$4000,6,FALSE),"-")</f>
        <v>-</v>
      </c>
      <c r="Q390" s="9" t="str">
        <f>IFERROR(VLOOKUP(CONCATENATE($A390,Q$1),'Исх-фото'!$A$2:$F$4000,6,FALSE),"-")</f>
        <v>-</v>
      </c>
      <c r="R390" s="9" t="str">
        <f>IFERROR(VLOOKUP(CONCATENATE($A390,R$1),'Исх-фото'!$A$2:$F$4000,6,FALSE),"-")</f>
        <v>-</v>
      </c>
      <c r="S390" s="9" t="str">
        <f>IFERROR(VLOOKUP(CONCATENATE($A390,S$1),'Исх-фото'!$A$2:$F$4000,6,FALSE),"-")</f>
        <v>-</v>
      </c>
      <c r="T390" s="9" t="str">
        <f>IFERROR(VLOOKUP(CONCATENATE($A390,T$1),'Исх-фото'!$A$2:$F$4000,6,FALSE),"-")</f>
        <v>-</v>
      </c>
      <c r="U390" s="9" t="str">
        <f>IFERROR(VLOOKUP(CONCATENATE($A390,U$1),'Исх-фото'!$A$2:$F$4000,6,FALSE),"-")</f>
        <v>-</v>
      </c>
      <c r="V390" s="9" t="str">
        <f>IFERROR(VLOOKUP(CONCATENATE($A390,V$1),'Исх-фото'!$A$2:$F$4000,6,FALSE),"-")</f>
        <v>-</v>
      </c>
      <c r="W390" s="9" t="str">
        <f>IFERROR(VLOOKUP(CONCATENATE($A390,W$1),'Исх-фото'!$A$2:$F$4000,6,FALSE),"-")</f>
        <v>-</v>
      </c>
      <c r="X390" s="9" t="str">
        <f>IFERROR(VLOOKUP(CONCATENATE($A390,X$1),'Исх-фото'!$A$2:$F$4000,6,FALSE),"-")</f>
        <v>-</v>
      </c>
      <c r="Y390" s="9" t="str">
        <f>IFERROR(VLOOKUP(CONCATENATE($A390,Y$1),'Исх-фото'!$A$2:$F$4000,6,FALSE),"-")</f>
        <v>-</v>
      </c>
      <c r="Z390" s="9" t="str">
        <f>IFERROR(VLOOKUP(CONCATENATE($A390,Z$1),'Исх-фото'!$A$2:$F$4000,6,FALSE),"-")</f>
        <v>-</v>
      </c>
      <c r="AA390" s="9" t="str">
        <f>IFERROR(VLOOKUP(CONCATENATE($A390,AA$1),'Исх-фото'!$A$2:$F$4000,6,FALSE),"-")</f>
        <v>-</v>
      </c>
      <c r="AB390" s="9" t="str">
        <f>IFERROR(VLOOKUP(CONCATENATE($A390,AB$1),'Исх-фото'!$A$2:$F$4000,6,FALSE),"-")</f>
        <v>-</v>
      </c>
      <c r="AC390" s="9" t="str">
        <f>IFERROR(VLOOKUP(CONCATENATE($A390,AC$1),'Исх-фото'!$A$2:$F$4000,6,FALSE),"-")</f>
        <v>-</v>
      </c>
      <c r="AD390" s="9" t="str">
        <f>IFERROR(VLOOKUP(CONCATENATE($A390,AD$1),'Исх-фото'!$A$2:$F$4000,6,FALSE),"-")</f>
        <v>-</v>
      </c>
      <c r="AE390" s="9" t="str">
        <f>IFERROR(VLOOKUP(CONCATENATE($A390,AE$1),'Исх-фото'!$A$2:$F$4000,6,FALSE),"-")</f>
        <v>-</v>
      </c>
      <c r="AF390" s="9" t="str">
        <f>IFERROR(VLOOKUP(CONCATENATE($A390,AF$1),'Исх-фото'!$A$2:$F$4000,6,FALSE),"-")</f>
        <v>-</v>
      </c>
      <c r="AG390" s="9" t="str">
        <f>IFERROR(VLOOKUP(CONCATENATE($A390,AG$1),'Исх-фото'!$A$2:$F$4000,6,FALSE),"-")</f>
        <v>-</v>
      </c>
      <c r="AH390" s="9" t="str">
        <f>IFERROR(VLOOKUP(CONCATENATE($A390,AH$1),'Исх-фото'!$A$2:$F$4000,6,FALSE),"-")</f>
        <v>-</v>
      </c>
      <c r="AI390" s="9" t="str">
        <f>IFERROR(VLOOKUP(CONCATENATE($A390,AI$1),'Исх-фото'!$A$2:$F$4000,6,FALSE),"-")</f>
        <v>-</v>
      </c>
      <c r="AJ390" s="9" t="str">
        <f>IFERROR(VLOOKUP(CONCATENATE($A390,AJ$1),'Исх-фото'!$A$2:$F$4000,6,FALSE),"-")</f>
        <v>-</v>
      </c>
      <c r="AK390" s="9" t="str">
        <f>IFERROR(VLOOKUP(CONCATENATE($A390,AK$1),'Исх-фото'!$A$2:$F$4000,6,FALSE),"-")</f>
        <v>-</v>
      </c>
      <c r="AL390" s="9" t="str">
        <f>IFERROR(VLOOKUP(CONCATENATE($A390,AL$1),'Исх-фото'!$A$2:$F$4000,6,FALSE),"-")</f>
        <v>-</v>
      </c>
      <c r="AM390" s="9" t="str">
        <f>IFERROR(VLOOKUP(CONCATENATE($A390,AM$1),'Исх-фото'!$A$2:$F$4000,6,FALSE),"-")</f>
        <v>-</v>
      </c>
      <c r="AN390" s="9" t="str">
        <f>IFERROR(VLOOKUP(CONCATENATE($A390,AN$1),'Исх-фото'!$A$2:$F$4000,6,FALSE),"-")</f>
        <v>-</v>
      </c>
      <c r="AO390" s="9" t="str">
        <f>IFERROR(VLOOKUP(CONCATENATE($A390,AO$1),'Исх-фото'!$A$2:$F$4000,6,FALSE),"-")</f>
        <v>-</v>
      </c>
      <c r="AP390" s="9" t="str">
        <f>IFERROR(VLOOKUP(CONCATENATE($A390,AP$1),'Исх-фото'!$A$2:$F$4000,6,FALSE),"-")</f>
        <v>-</v>
      </c>
      <c r="AQ390" s="9" t="str">
        <f>IFERROR(VLOOKUP(CONCATENATE($A390,AQ$1),'Исх-фото'!$A$2:$F$4000,6,FALSE),"-")</f>
        <v>-</v>
      </c>
      <c r="AR390" s="9" t="str">
        <f>IFERROR(VLOOKUP(CONCATENATE($A390,AR$1),'Исх-фото'!$A$2:$F$4000,6,FALSE),"-")</f>
        <v>-</v>
      </c>
      <c r="AS390" s="9" t="str">
        <f>IFERROR(VLOOKUP(CONCATENATE($A390,AS$1),'Исх-фото'!$A$2:$F$4000,6,FALSE),"-")</f>
        <v>-</v>
      </c>
      <c r="AT390" s="9" t="str">
        <f>IFERROR(VLOOKUP(CONCATENATE($A390,AT$1),'Исх-фото'!$A$2:$F$4000,6,FALSE),"-")</f>
        <v>-</v>
      </c>
      <c r="AU390" s="9" t="str">
        <f>IFERROR(VLOOKUP(CONCATENATE($A390,AU$1),'Исх-фото'!$A$2:$F$4000,6,FALSE),"-")</f>
        <v>-</v>
      </c>
      <c r="AV390" s="9" t="str">
        <f>IFERROR(VLOOKUP(CONCATENATE($A390,AV$1),'Исх-фото'!$A$2:$F$4000,6,FALSE),"-")</f>
        <v>-</v>
      </c>
      <c r="AW390" s="9" t="str">
        <f>IFERROR(VLOOKUP(CONCATENATE($A390,AW$1),'Исх-фото'!$A$2:$F$4000,6,FALSE),"-")</f>
        <v>-</v>
      </c>
      <c r="AX390" s="9" t="str">
        <f>IFERROR(VLOOKUP(CONCATENATE($A390,AX$1),'Исх-фото'!$A$2:$F$4000,6,FALSE),"-")</f>
        <v>-</v>
      </c>
      <c r="AY390" s="9" t="str">
        <f>IFERROR(VLOOKUP(CONCATENATE($A390,AY$1),'Исх-фото'!$A$2:$F$4000,6,FALSE),"-")</f>
        <v>-</v>
      </c>
      <c r="AZ390" s="9" t="str">
        <f>IFERROR(VLOOKUP(CONCATENATE($A390,AZ$1),'Исх-фото'!$A$2:$F$4000,6,FALSE),"-")</f>
        <v>-</v>
      </c>
      <c r="BA390" s="9" t="str">
        <f>IFERROR(VLOOKUP(CONCATENATE($A390,BA$1),'Исх-фото'!$A$2:$F$4000,6,FALSE),"-")</f>
        <v>-</v>
      </c>
      <c r="BB390" s="9" t="str">
        <f>IFERROR(VLOOKUP(CONCATENATE($A390,BB$1),'Исх-фото'!$A$2:$F$4000,6,FALSE),"-")</f>
        <v>-</v>
      </c>
      <c r="BC390" s="9" t="str">
        <f>IFERROR(VLOOKUP(CONCATENATE($A390,BC$1),'Исх-фото'!$A$2:$F$4000,6,FALSE),"-")</f>
        <v>-</v>
      </c>
      <c r="BD390" s="9" t="str">
        <f>IFERROR(VLOOKUP(CONCATENATE($A390,BD$1),'Исх-фото'!$A$2:$F$4000,6,FALSE),"-")</f>
        <v>-</v>
      </c>
      <c r="BE390" s="9" t="str">
        <f>IFERROR(VLOOKUP(CONCATENATE($A390,BE$1),'Исх-фото'!$A$2:$F$4000,6,FALSE),"-")</f>
        <v>-</v>
      </c>
      <c r="BF390" s="9" t="str">
        <f>IFERROR(VLOOKUP(CONCATENATE($A390,BF$1),'Исх-фото'!$A$2:$F$4000,6,FALSE),"-")</f>
        <v>-</v>
      </c>
      <c r="BG390" s="9" t="str">
        <f>IFERROR(VLOOKUP(CONCATENATE($A390,BG$1),'Исх-фото'!$A$2:$F$4000,6,FALSE),"-")</f>
        <v>-</v>
      </c>
      <c r="BH390" s="9" t="str">
        <f>IFERROR(VLOOKUP(CONCATENATE($A390,BH$1),'Исх-фото'!$A$2:$F$4000,6,FALSE),"-")</f>
        <v>-</v>
      </c>
      <c r="BI390" s="9" t="str">
        <f>IFERROR(VLOOKUP(CONCATENATE($A390,BI$1),'Исх-фото'!$A$2:$F$4000,6,FALSE),"-")</f>
        <v>-</v>
      </c>
      <c r="BJ390" s="37"/>
      <c r="BK390" s="42"/>
      <c r="BR390" s="25"/>
      <c r="BS390" s="25"/>
      <c r="BV390" s="25"/>
      <c r="BW390" s="25"/>
      <c r="BX390" s="25"/>
    </row>
    <row r="391" spans="1:76">
      <c r="A391" s="38">
        <f t="shared" si="44"/>
        <v>192</v>
      </c>
      <c r="B391" s="36">
        <f t="shared" si="47"/>
        <v>0</v>
      </c>
      <c r="C391" s="36">
        <f t="shared" si="47"/>
        <v>0</v>
      </c>
      <c r="D391" s="9" t="str">
        <f>IFERROR(VLOOKUP(CONCATENATE($A391,D$1),'Исх-фото'!$A$2:$F$4000,6,FALSE),"-")</f>
        <v>-</v>
      </c>
      <c r="E391" s="9" t="str">
        <f>IFERROR(VLOOKUP(CONCATENATE($A391,E$1),'Исх-фото'!$A$2:$F$4000,6,FALSE),"-")</f>
        <v>-</v>
      </c>
      <c r="F391" s="9" t="str">
        <f>IFERROR(VLOOKUP(CONCATENATE($A391,F$1),'Исх-фото'!$A$2:$F$4000,6,FALSE),"-")</f>
        <v>-</v>
      </c>
      <c r="G391" s="9" t="str">
        <f>IFERROR(VLOOKUP(CONCATENATE($A391,G$1),'Исх-фото'!$A$2:$F$4000,6,FALSE),"-")</f>
        <v>-</v>
      </c>
      <c r="H391" s="9" t="str">
        <f>IFERROR(VLOOKUP(CONCATENATE($A391,H$1),'Исх-фото'!$A$2:$F$4000,6,FALSE),"-")</f>
        <v>-</v>
      </c>
      <c r="I391" s="9" t="str">
        <f>IFERROR(VLOOKUP(CONCATENATE($A391,I$1),'Исх-фото'!$A$2:$F$4000,6,FALSE),"-")</f>
        <v>-</v>
      </c>
      <c r="J391" s="9" t="str">
        <f>IFERROR(VLOOKUP(CONCATENATE($A391,J$1),'Исх-фото'!$A$2:$F$4000,6,FALSE),"-")</f>
        <v>-</v>
      </c>
      <c r="K391" s="9" t="str">
        <f>IFERROR(VLOOKUP(CONCATENATE($A391,K$1),'Исх-фото'!$A$2:$F$4000,6,FALSE),"-")</f>
        <v>-</v>
      </c>
      <c r="L391" s="9" t="str">
        <f>IFERROR(VLOOKUP(CONCATENATE($A391,L$1),'Исх-фото'!$A$2:$F$4000,6,FALSE),"-")</f>
        <v>-</v>
      </c>
      <c r="M391" s="9" t="str">
        <f>IFERROR(VLOOKUP(CONCATENATE($A391,M$1),'Исх-фото'!$A$2:$F$4000,6,FALSE),"-")</f>
        <v>-</v>
      </c>
      <c r="N391" s="9" t="str">
        <f>IFERROR(VLOOKUP(CONCATENATE($A391,N$1),'Исх-фото'!$A$2:$F$4000,6,FALSE),"-")</f>
        <v>-</v>
      </c>
      <c r="O391" s="9" t="str">
        <f>IFERROR(VLOOKUP(CONCATENATE($A391,O$1),'Исх-фото'!$A$2:$F$4000,6,FALSE),"-")</f>
        <v>-</v>
      </c>
      <c r="P391" s="9" t="str">
        <f>IFERROR(VLOOKUP(CONCATENATE($A391,P$1),'Исх-фото'!$A$2:$F$4000,6,FALSE),"-")</f>
        <v>-</v>
      </c>
      <c r="Q391" s="9" t="str">
        <f>IFERROR(VLOOKUP(CONCATENATE($A391,Q$1),'Исх-фото'!$A$2:$F$4000,6,FALSE),"-")</f>
        <v>-</v>
      </c>
      <c r="R391" s="9" t="str">
        <f>IFERROR(VLOOKUP(CONCATENATE($A391,R$1),'Исх-фото'!$A$2:$F$4000,6,FALSE),"-")</f>
        <v>-</v>
      </c>
      <c r="S391" s="9" t="str">
        <f>IFERROR(VLOOKUP(CONCATENATE($A391,S$1),'Исх-фото'!$A$2:$F$4000,6,FALSE),"-")</f>
        <v>-</v>
      </c>
      <c r="T391" s="9" t="str">
        <f>IFERROR(VLOOKUP(CONCATENATE($A391,T$1),'Исх-фото'!$A$2:$F$4000,6,FALSE),"-")</f>
        <v>-</v>
      </c>
      <c r="U391" s="9" t="str">
        <f>IFERROR(VLOOKUP(CONCATENATE($A391,U$1),'Исх-фото'!$A$2:$F$4000,6,FALSE),"-")</f>
        <v>-</v>
      </c>
      <c r="V391" s="9" t="str">
        <f>IFERROR(VLOOKUP(CONCATENATE($A391,V$1),'Исх-фото'!$A$2:$F$4000,6,FALSE),"-")</f>
        <v>-</v>
      </c>
      <c r="W391" s="9" t="str">
        <f>IFERROR(VLOOKUP(CONCATENATE($A391,W$1),'Исх-фото'!$A$2:$F$4000,6,FALSE),"-")</f>
        <v>-</v>
      </c>
      <c r="X391" s="9" t="str">
        <f>IFERROR(VLOOKUP(CONCATENATE($A391,X$1),'Исх-фото'!$A$2:$F$4000,6,FALSE),"-")</f>
        <v>-</v>
      </c>
      <c r="Y391" s="9" t="str">
        <f>IFERROR(VLOOKUP(CONCATENATE($A391,Y$1),'Исх-фото'!$A$2:$F$4000,6,FALSE),"-")</f>
        <v>-</v>
      </c>
      <c r="Z391" s="9" t="str">
        <f>IFERROR(VLOOKUP(CONCATENATE($A391,Z$1),'Исх-фото'!$A$2:$F$4000,6,FALSE),"-")</f>
        <v>-</v>
      </c>
      <c r="AA391" s="9" t="str">
        <f>IFERROR(VLOOKUP(CONCATENATE($A391,AA$1),'Исх-фото'!$A$2:$F$4000,6,FALSE),"-")</f>
        <v>-</v>
      </c>
      <c r="AB391" s="9" t="str">
        <f>IFERROR(VLOOKUP(CONCATENATE($A391,AB$1),'Исх-фото'!$A$2:$F$4000,6,FALSE),"-")</f>
        <v>-</v>
      </c>
      <c r="AC391" s="9" t="str">
        <f>IFERROR(VLOOKUP(CONCATENATE($A391,AC$1),'Исх-фото'!$A$2:$F$4000,6,FALSE),"-")</f>
        <v>-</v>
      </c>
      <c r="AD391" s="9" t="str">
        <f>IFERROR(VLOOKUP(CONCATENATE($A391,AD$1),'Исх-фото'!$A$2:$F$4000,6,FALSE),"-")</f>
        <v>-</v>
      </c>
      <c r="AE391" s="9" t="str">
        <f>IFERROR(VLOOKUP(CONCATENATE($A391,AE$1),'Исх-фото'!$A$2:$F$4000,6,FALSE),"-")</f>
        <v>-</v>
      </c>
      <c r="AF391" s="9" t="str">
        <f>IFERROR(VLOOKUP(CONCATENATE($A391,AF$1),'Исх-фото'!$A$2:$F$4000,6,FALSE),"-")</f>
        <v>-</v>
      </c>
      <c r="AG391" s="9" t="str">
        <f>IFERROR(VLOOKUP(CONCATENATE($A391,AG$1),'Исх-фото'!$A$2:$F$4000,6,FALSE),"-")</f>
        <v>-</v>
      </c>
      <c r="AH391" s="9" t="str">
        <f>IFERROR(VLOOKUP(CONCATENATE($A391,AH$1),'Исх-фото'!$A$2:$F$4000,6,FALSE),"-")</f>
        <v>-</v>
      </c>
      <c r="AI391" s="9" t="str">
        <f>IFERROR(VLOOKUP(CONCATENATE($A391,AI$1),'Исх-фото'!$A$2:$F$4000,6,FALSE),"-")</f>
        <v>-</v>
      </c>
      <c r="AJ391" s="9" t="str">
        <f>IFERROR(VLOOKUP(CONCATENATE($A391,AJ$1),'Исх-фото'!$A$2:$F$4000,6,FALSE),"-")</f>
        <v>-</v>
      </c>
      <c r="AK391" s="9" t="str">
        <f>IFERROR(VLOOKUP(CONCATENATE($A391,AK$1),'Исх-фото'!$A$2:$F$4000,6,FALSE),"-")</f>
        <v>-</v>
      </c>
      <c r="AL391" s="9" t="str">
        <f>IFERROR(VLOOKUP(CONCATENATE($A391,AL$1),'Исх-фото'!$A$2:$F$4000,6,FALSE),"-")</f>
        <v>-</v>
      </c>
      <c r="AM391" s="9" t="str">
        <f>IFERROR(VLOOKUP(CONCATENATE($A391,AM$1),'Исх-фото'!$A$2:$F$4000,6,FALSE),"-")</f>
        <v>-</v>
      </c>
      <c r="AN391" s="9" t="str">
        <f>IFERROR(VLOOKUP(CONCATENATE($A391,AN$1),'Исх-фото'!$A$2:$F$4000,6,FALSE),"-")</f>
        <v>-</v>
      </c>
      <c r="AO391" s="9" t="str">
        <f>IFERROR(VLOOKUP(CONCATENATE($A391,AO$1),'Исх-фото'!$A$2:$F$4000,6,FALSE),"-")</f>
        <v>-</v>
      </c>
      <c r="AP391" s="9" t="str">
        <f>IFERROR(VLOOKUP(CONCATENATE($A391,AP$1),'Исх-фото'!$A$2:$F$4000,6,FALSE),"-")</f>
        <v>-</v>
      </c>
      <c r="AQ391" s="9" t="str">
        <f>IFERROR(VLOOKUP(CONCATENATE($A391,AQ$1),'Исх-фото'!$A$2:$F$4000,6,FALSE),"-")</f>
        <v>-</v>
      </c>
      <c r="AR391" s="9" t="str">
        <f>IFERROR(VLOOKUP(CONCATENATE($A391,AR$1),'Исх-фото'!$A$2:$F$4000,6,FALSE),"-")</f>
        <v>-</v>
      </c>
      <c r="AS391" s="9" t="str">
        <f>IFERROR(VLOOKUP(CONCATENATE($A391,AS$1),'Исх-фото'!$A$2:$F$4000,6,FALSE),"-")</f>
        <v>-</v>
      </c>
      <c r="AT391" s="9" t="str">
        <f>IFERROR(VLOOKUP(CONCATENATE($A391,AT$1),'Исх-фото'!$A$2:$F$4000,6,FALSE),"-")</f>
        <v>-</v>
      </c>
      <c r="AU391" s="9" t="str">
        <f>IFERROR(VLOOKUP(CONCATENATE($A391,AU$1),'Исх-фото'!$A$2:$F$4000,6,FALSE),"-")</f>
        <v>-</v>
      </c>
      <c r="AV391" s="9" t="str">
        <f>IFERROR(VLOOKUP(CONCATENATE($A391,AV$1),'Исх-фото'!$A$2:$F$4000,6,FALSE),"-")</f>
        <v>-</v>
      </c>
      <c r="AW391" s="9" t="str">
        <f>IFERROR(VLOOKUP(CONCATENATE($A391,AW$1),'Исх-фото'!$A$2:$F$4000,6,FALSE),"-")</f>
        <v>-</v>
      </c>
      <c r="AX391" s="9" t="str">
        <f>IFERROR(VLOOKUP(CONCATENATE($A391,AX$1),'Исх-фото'!$A$2:$F$4000,6,FALSE),"-")</f>
        <v>-</v>
      </c>
      <c r="AY391" s="9" t="str">
        <f>IFERROR(VLOOKUP(CONCATENATE($A391,AY$1),'Исх-фото'!$A$2:$F$4000,6,FALSE),"-")</f>
        <v>-</v>
      </c>
      <c r="AZ391" s="9" t="str">
        <f>IFERROR(VLOOKUP(CONCATENATE($A391,AZ$1),'Исх-фото'!$A$2:$F$4000,6,FALSE),"-")</f>
        <v>-</v>
      </c>
      <c r="BA391" s="9" t="str">
        <f>IFERROR(VLOOKUP(CONCATENATE($A391,BA$1),'Исх-фото'!$A$2:$F$4000,6,FALSE),"-")</f>
        <v>-</v>
      </c>
      <c r="BB391" s="9" t="str">
        <f>IFERROR(VLOOKUP(CONCATENATE($A391,BB$1),'Исх-фото'!$A$2:$F$4000,6,FALSE),"-")</f>
        <v>-</v>
      </c>
      <c r="BC391" s="9" t="str">
        <f>IFERROR(VLOOKUP(CONCATENATE($A391,BC$1),'Исх-фото'!$A$2:$F$4000,6,FALSE),"-")</f>
        <v>-</v>
      </c>
      <c r="BD391" s="9" t="str">
        <f>IFERROR(VLOOKUP(CONCATENATE($A391,BD$1),'Исх-фото'!$A$2:$F$4000,6,FALSE),"-")</f>
        <v>-</v>
      </c>
      <c r="BE391" s="9" t="str">
        <f>IFERROR(VLOOKUP(CONCATENATE($A391,BE$1),'Исх-фото'!$A$2:$F$4000,6,FALSE),"-")</f>
        <v>-</v>
      </c>
      <c r="BF391" s="9" t="str">
        <f>IFERROR(VLOOKUP(CONCATENATE($A391,BF$1),'Исх-фото'!$A$2:$F$4000,6,FALSE),"-")</f>
        <v>-</v>
      </c>
      <c r="BG391" s="9" t="str">
        <f>IFERROR(VLOOKUP(CONCATENATE($A391,BG$1),'Исх-фото'!$A$2:$F$4000,6,FALSE),"-")</f>
        <v>-</v>
      </c>
      <c r="BH391" s="9" t="str">
        <f>IFERROR(VLOOKUP(CONCATENATE($A391,BH$1),'Исх-фото'!$A$2:$F$4000,6,FALSE),"-")</f>
        <v>-</v>
      </c>
      <c r="BI391" s="9" t="str">
        <f>IFERROR(VLOOKUP(CONCATENATE($A391,BI$1),'Исх-фото'!$A$2:$F$4000,6,FALSE),"-")</f>
        <v>-</v>
      </c>
      <c r="BJ391" s="37"/>
      <c r="BK391" s="42"/>
      <c r="BR391" s="25"/>
      <c r="BS391" s="25"/>
      <c r="BV391" s="25"/>
      <c r="BW391" s="25"/>
      <c r="BX391" s="25"/>
    </row>
    <row r="392" spans="1:76">
      <c r="A392" s="38"/>
      <c r="B392" s="36"/>
      <c r="C392" s="36"/>
      <c r="D392" s="9">
        <f t="shared" ref="D392:BI392" si="48">COUNTIF(D200:D391,"ДА")</f>
        <v>26</v>
      </c>
      <c r="E392" s="9">
        <f t="shared" si="48"/>
        <v>6</v>
      </c>
      <c r="F392" s="9">
        <f t="shared" si="48"/>
        <v>21</v>
      </c>
      <c r="G392" s="9">
        <f t="shared" si="48"/>
        <v>28</v>
      </c>
      <c r="H392" s="9">
        <f t="shared" si="48"/>
        <v>0</v>
      </c>
      <c r="I392" s="9">
        <f t="shared" si="48"/>
        <v>7</v>
      </c>
      <c r="J392" s="9">
        <f t="shared" si="48"/>
        <v>6</v>
      </c>
      <c r="K392" s="9">
        <f t="shared" si="48"/>
        <v>9</v>
      </c>
      <c r="L392" s="9">
        <f t="shared" si="48"/>
        <v>0</v>
      </c>
      <c r="M392" s="9">
        <f t="shared" si="48"/>
        <v>18</v>
      </c>
      <c r="N392" s="9">
        <f t="shared" si="48"/>
        <v>11</v>
      </c>
      <c r="O392" s="9">
        <f t="shared" si="48"/>
        <v>1</v>
      </c>
      <c r="P392" s="9">
        <f t="shared" si="48"/>
        <v>8</v>
      </c>
      <c r="Q392" s="9">
        <f t="shared" si="48"/>
        <v>9</v>
      </c>
      <c r="R392" s="9">
        <f t="shared" si="48"/>
        <v>11</v>
      </c>
      <c r="S392" s="9">
        <f t="shared" si="48"/>
        <v>9</v>
      </c>
      <c r="T392" s="9">
        <f t="shared" si="48"/>
        <v>13</v>
      </c>
      <c r="U392" s="9">
        <f t="shared" si="48"/>
        <v>97</v>
      </c>
      <c r="V392" s="9">
        <f t="shared" si="48"/>
        <v>6</v>
      </c>
      <c r="W392" s="9">
        <f t="shared" si="48"/>
        <v>6</v>
      </c>
      <c r="X392" s="9">
        <f t="shared" si="48"/>
        <v>1</v>
      </c>
      <c r="Y392" s="9">
        <f t="shared" si="48"/>
        <v>2</v>
      </c>
      <c r="Z392" s="9">
        <f t="shared" si="48"/>
        <v>49</v>
      </c>
      <c r="AA392" s="9">
        <f t="shared" si="48"/>
        <v>9</v>
      </c>
      <c r="AB392" s="9">
        <f t="shared" si="48"/>
        <v>13</v>
      </c>
      <c r="AC392" s="9">
        <f t="shared" si="48"/>
        <v>2</v>
      </c>
      <c r="AD392" s="9">
        <f t="shared" si="48"/>
        <v>0</v>
      </c>
      <c r="AE392" s="9">
        <f t="shared" si="48"/>
        <v>0</v>
      </c>
      <c r="AF392" s="9">
        <f t="shared" si="48"/>
        <v>0</v>
      </c>
      <c r="AG392" s="9">
        <f t="shared" si="48"/>
        <v>156</v>
      </c>
      <c r="AH392" s="9">
        <f t="shared" si="48"/>
        <v>0</v>
      </c>
      <c r="AI392" s="9">
        <f t="shared" si="48"/>
        <v>21</v>
      </c>
      <c r="AJ392" s="9">
        <f t="shared" si="48"/>
        <v>30</v>
      </c>
      <c r="AK392" s="9">
        <f t="shared" si="48"/>
        <v>24</v>
      </c>
      <c r="AL392" s="9">
        <f t="shared" si="48"/>
        <v>0</v>
      </c>
      <c r="AM392" s="9">
        <f t="shared" si="48"/>
        <v>159</v>
      </c>
      <c r="AN392" s="9">
        <f t="shared" si="48"/>
        <v>153</v>
      </c>
      <c r="AO392" s="9">
        <f t="shared" si="48"/>
        <v>1</v>
      </c>
      <c r="AP392" s="9">
        <f t="shared" si="48"/>
        <v>22</v>
      </c>
      <c r="AQ392" s="9">
        <f t="shared" si="48"/>
        <v>0</v>
      </c>
      <c r="AR392" s="9">
        <f t="shared" si="48"/>
        <v>0</v>
      </c>
      <c r="AS392" s="9">
        <f t="shared" si="48"/>
        <v>114</v>
      </c>
      <c r="AT392" s="9">
        <f t="shared" si="48"/>
        <v>0</v>
      </c>
      <c r="AU392" s="9">
        <f t="shared" si="48"/>
        <v>4</v>
      </c>
      <c r="AV392" s="9">
        <f t="shared" si="48"/>
        <v>3</v>
      </c>
      <c r="AW392" s="9">
        <f t="shared" si="48"/>
        <v>0</v>
      </c>
      <c r="AX392" s="9">
        <f t="shared" si="48"/>
        <v>6</v>
      </c>
      <c r="AY392" s="9">
        <f t="shared" si="48"/>
        <v>6</v>
      </c>
      <c r="AZ392" s="9">
        <f t="shared" si="48"/>
        <v>51</v>
      </c>
      <c r="BA392" s="9">
        <f t="shared" si="48"/>
        <v>6</v>
      </c>
      <c r="BB392" s="9">
        <f t="shared" si="48"/>
        <v>7</v>
      </c>
      <c r="BC392" s="9">
        <f t="shared" si="48"/>
        <v>1</v>
      </c>
      <c r="BD392" s="9">
        <f t="shared" si="48"/>
        <v>5</v>
      </c>
      <c r="BE392" s="9">
        <f t="shared" si="48"/>
        <v>42</v>
      </c>
      <c r="BF392" s="9">
        <f t="shared" si="48"/>
        <v>10</v>
      </c>
      <c r="BG392" s="9">
        <f t="shared" si="48"/>
        <v>0</v>
      </c>
      <c r="BH392" s="9">
        <f t="shared" si="48"/>
        <v>6</v>
      </c>
      <c r="BI392" s="9">
        <f t="shared" si="48"/>
        <v>6</v>
      </c>
      <c r="BJ392" s="37">
        <f>SUM(D392:BI392)</f>
        <v>1201</v>
      </c>
      <c r="BK392" s="42"/>
      <c r="BR392" s="25"/>
      <c r="BS392" s="25"/>
      <c r="BV392" s="25"/>
      <c r="BW392" s="25"/>
      <c r="BX392" s="25"/>
    </row>
    <row r="393" spans="1:76">
      <c r="A393" s="40"/>
      <c r="B393" s="41"/>
      <c r="C393" s="41"/>
      <c r="BJ393" s="5"/>
      <c r="BK393" s="42"/>
      <c r="BR393" s="25"/>
      <c r="BS393" s="25"/>
      <c r="BV393" s="25"/>
      <c r="BW393" s="25"/>
      <c r="BX393" s="25"/>
    </row>
    <row r="394" spans="1:76">
      <c r="A394" s="43" t="s">
        <v>111</v>
      </c>
      <c r="B394" s="44"/>
      <c r="C394" s="44"/>
      <c r="BJ394" s="5"/>
      <c r="BK394" s="42"/>
      <c r="BR394" s="25"/>
      <c r="BS394" s="25"/>
      <c r="BV394" s="25"/>
      <c r="BW394" s="25"/>
      <c r="BX394" s="25"/>
    </row>
    <row r="395" spans="1:76">
      <c r="A395" s="38">
        <v>1</v>
      </c>
      <c r="B395" s="36">
        <f>B3</f>
        <v>1</v>
      </c>
      <c r="C395" s="36">
        <f t="shared" ref="C395:C458" si="49">C3</f>
        <v>1</v>
      </c>
      <c r="D395" s="9" t="str">
        <f t="shared" ref="D395:BI401" si="50">IF(AND(OR(D3&gt;=10,D3&lt;=3),D200="НЕТ"),"!!!","-")</f>
        <v>-</v>
      </c>
      <c r="E395" s="9" t="str">
        <f t="shared" si="50"/>
        <v>-</v>
      </c>
      <c r="F395" s="9" t="str">
        <f t="shared" si="50"/>
        <v>-</v>
      </c>
      <c r="G395" s="9" t="str">
        <f t="shared" si="50"/>
        <v>-</v>
      </c>
      <c r="H395" s="9" t="str">
        <f t="shared" si="50"/>
        <v>-</v>
      </c>
      <c r="I395" s="9" t="str">
        <f t="shared" si="50"/>
        <v>-</v>
      </c>
      <c r="J395" s="9" t="str">
        <f t="shared" si="50"/>
        <v>-</v>
      </c>
      <c r="K395" s="9" t="str">
        <f t="shared" si="50"/>
        <v>-</v>
      </c>
      <c r="L395" s="9" t="str">
        <f t="shared" si="50"/>
        <v>-</v>
      </c>
      <c r="M395" s="9" t="str">
        <f t="shared" si="50"/>
        <v>!!!</v>
      </c>
      <c r="N395" s="9" t="str">
        <f t="shared" si="50"/>
        <v>-</v>
      </c>
      <c r="O395" s="9" t="str">
        <f t="shared" si="50"/>
        <v>-</v>
      </c>
      <c r="P395" s="9" t="str">
        <f t="shared" si="50"/>
        <v>-</v>
      </c>
      <c r="Q395" s="9" t="str">
        <f t="shared" si="50"/>
        <v>-</v>
      </c>
      <c r="R395" s="9" t="str">
        <f t="shared" si="50"/>
        <v>-</v>
      </c>
      <c r="S395" s="9" t="str">
        <f t="shared" si="50"/>
        <v>-</v>
      </c>
      <c r="T395" s="9" t="str">
        <f t="shared" si="50"/>
        <v>-</v>
      </c>
      <c r="U395" s="9" t="str">
        <f t="shared" si="50"/>
        <v>-</v>
      </c>
      <c r="V395" s="9" t="str">
        <f t="shared" si="50"/>
        <v>-</v>
      </c>
      <c r="W395" s="9" t="str">
        <f t="shared" si="50"/>
        <v>-</v>
      </c>
      <c r="X395" s="9" t="str">
        <f t="shared" si="50"/>
        <v>-</v>
      </c>
      <c r="Y395" s="9" t="str">
        <f t="shared" si="50"/>
        <v>-</v>
      </c>
      <c r="Z395" s="9" t="str">
        <f t="shared" si="50"/>
        <v>-</v>
      </c>
      <c r="AA395" s="9" t="str">
        <f t="shared" si="50"/>
        <v>-</v>
      </c>
      <c r="AB395" s="9" t="str">
        <f t="shared" si="50"/>
        <v>-</v>
      </c>
      <c r="AC395" s="9" t="str">
        <f t="shared" si="50"/>
        <v>!!!</v>
      </c>
      <c r="AD395" s="9" t="str">
        <f t="shared" si="50"/>
        <v>-</v>
      </c>
      <c r="AE395" s="9" t="str">
        <f t="shared" si="50"/>
        <v>-</v>
      </c>
      <c r="AF395" s="9" t="str">
        <f t="shared" si="50"/>
        <v>-</v>
      </c>
      <c r="AG395" s="9" t="str">
        <f t="shared" si="50"/>
        <v>-</v>
      </c>
      <c r="AH395" s="9" t="str">
        <f t="shared" si="50"/>
        <v>-</v>
      </c>
      <c r="AI395" s="9" t="str">
        <f t="shared" ref="AI395:BA423" si="51">IF(AND(OR(AI3&gt;=10,AI3&lt;=3),AI200="НЕТ"),"!!!","-")</f>
        <v>-</v>
      </c>
      <c r="AJ395" s="9" t="str">
        <f t="shared" si="51"/>
        <v>-</v>
      </c>
      <c r="AK395" s="9" t="str">
        <f t="shared" si="51"/>
        <v>-</v>
      </c>
      <c r="AL395" s="9" t="str">
        <f t="shared" si="51"/>
        <v>-</v>
      </c>
      <c r="AM395" s="9" t="str">
        <f t="shared" si="51"/>
        <v>-</v>
      </c>
      <c r="AN395" s="9" t="str">
        <f t="shared" si="51"/>
        <v>-</v>
      </c>
      <c r="AO395" s="9" t="str">
        <f t="shared" si="51"/>
        <v>-</v>
      </c>
      <c r="AP395" s="9" t="str">
        <f t="shared" ref="AP395:AY420" si="52">IF(AND(OR(AP3&gt;=10,AP3&lt;=3),AP200="НЕТ"),"!!!","-")</f>
        <v>-</v>
      </c>
      <c r="AQ395" s="9" t="str">
        <f t="shared" si="52"/>
        <v>-</v>
      </c>
      <c r="AR395" s="9" t="str">
        <f t="shared" si="52"/>
        <v>-</v>
      </c>
      <c r="AS395" s="9" t="str">
        <f t="shared" si="52"/>
        <v>-</v>
      </c>
      <c r="AT395" s="9" t="str">
        <f t="shared" si="52"/>
        <v>-</v>
      </c>
      <c r="AU395" s="9" t="str">
        <f t="shared" si="52"/>
        <v>-</v>
      </c>
      <c r="AV395" s="9" t="str">
        <f t="shared" si="52"/>
        <v>-</v>
      </c>
      <c r="AW395" s="9" t="str">
        <f t="shared" si="52"/>
        <v>-</v>
      </c>
      <c r="AX395" s="9" t="str">
        <f t="shared" si="52"/>
        <v>-</v>
      </c>
      <c r="AY395" s="9" t="str">
        <f t="shared" si="52"/>
        <v>-</v>
      </c>
      <c r="AZ395" s="9" t="str">
        <f t="shared" si="51"/>
        <v>-</v>
      </c>
      <c r="BA395" s="9" t="str">
        <f t="shared" si="51"/>
        <v>-</v>
      </c>
      <c r="BB395" s="9" t="str">
        <f t="shared" si="50"/>
        <v>-</v>
      </c>
      <c r="BC395" s="9" t="str">
        <f t="shared" si="50"/>
        <v>-</v>
      </c>
      <c r="BD395" s="9" t="str">
        <f t="shared" si="50"/>
        <v>-</v>
      </c>
      <c r="BE395" s="9" t="str">
        <f t="shared" si="50"/>
        <v>-</v>
      </c>
      <c r="BF395" s="9" t="str">
        <f t="shared" si="50"/>
        <v>-</v>
      </c>
      <c r="BG395" s="9" t="str">
        <f t="shared" si="50"/>
        <v>-</v>
      </c>
      <c r="BH395" s="9" t="str">
        <f t="shared" si="50"/>
        <v>-</v>
      </c>
      <c r="BI395" s="9" t="str">
        <f t="shared" si="50"/>
        <v>-</v>
      </c>
      <c r="BJ395" s="37"/>
      <c r="BK395" s="34"/>
      <c r="BR395" s="25"/>
      <c r="BS395" s="25"/>
      <c r="BV395" s="25"/>
      <c r="BW395" s="25"/>
      <c r="BX395" s="25"/>
    </row>
    <row r="396" spans="1:76">
      <c r="A396" s="38">
        <f>A395+1</f>
        <v>2</v>
      </c>
      <c r="B396" s="36">
        <f t="shared" ref="B396:C459" si="53">B4</f>
        <v>1</v>
      </c>
      <c r="C396" s="36">
        <f t="shared" si="49"/>
        <v>2</v>
      </c>
      <c r="D396" s="9" t="str">
        <f t="shared" si="50"/>
        <v>-</v>
      </c>
      <c r="E396" s="9" t="str">
        <f t="shared" si="50"/>
        <v>-</v>
      </c>
      <c r="F396" s="9" t="str">
        <f t="shared" si="50"/>
        <v>-</v>
      </c>
      <c r="G396" s="9" t="str">
        <f t="shared" si="50"/>
        <v>-</v>
      </c>
      <c r="H396" s="9" t="str">
        <f t="shared" si="50"/>
        <v>-</v>
      </c>
      <c r="I396" s="9" t="str">
        <f t="shared" si="50"/>
        <v>-</v>
      </c>
      <c r="J396" s="9" t="str">
        <f t="shared" si="50"/>
        <v>-</v>
      </c>
      <c r="K396" s="9" t="str">
        <f t="shared" si="50"/>
        <v>-</v>
      </c>
      <c r="L396" s="9" t="str">
        <f t="shared" si="50"/>
        <v>-</v>
      </c>
      <c r="M396" s="9" t="str">
        <f t="shared" si="50"/>
        <v>-</v>
      </c>
      <c r="N396" s="9" t="str">
        <f t="shared" si="50"/>
        <v>-</v>
      </c>
      <c r="O396" s="9" t="str">
        <f t="shared" si="50"/>
        <v>-</v>
      </c>
      <c r="P396" s="9" t="str">
        <f t="shared" si="50"/>
        <v>-</v>
      </c>
      <c r="Q396" s="9" t="str">
        <f t="shared" si="50"/>
        <v>-</v>
      </c>
      <c r="R396" s="9" t="str">
        <f t="shared" si="50"/>
        <v>-</v>
      </c>
      <c r="S396" s="9" t="str">
        <f t="shared" si="50"/>
        <v>-</v>
      </c>
      <c r="T396" s="9" t="str">
        <f t="shared" si="50"/>
        <v>-</v>
      </c>
      <c r="U396" s="9" t="str">
        <f t="shared" si="50"/>
        <v>-</v>
      </c>
      <c r="V396" s="9" t="str">
        <f t="shared" si="50"/>
        <v>-</v>
      </c>
      <c r="W396" s="9" t="str">
        <f t="shared" si="50"/>
        <v>-</v>
      </c>
      <c r="X396" s="9" t="str">
        <f t="shared" si="50"/>
        <v>-</v>
      </c>
      <c r="Y396" s="9" t="str">
        <f t="shared" si="50"/>
        <v>-</v>
      </c>
      <c r="Z396" s="9" t="str">
        <f t="shared" si="50"/>
        <v>-</v>
      </c>
      <c r="AA396" s="9" t="str">
        <f t="shared" si="50"/>
        <v>-</v>
      </c>
      <c r="AB396" s="9" t="str">
        <f t="shared" si="50"/>
        <v>-</v>
      </c>
      <c r="AC396" s="9" t="str">
        <f t="shared" si="50"/>
        <v>-</v>
      </c>
      <c r="AD396" s="9" t="str">
        <f t="shared" si="50"/>
        <v>-</v>
      </c>
      <c r="AE396" s="9" t="str">
        <f t="shared" si="50"/>
        <v>-</v>
      </c>
      <c r="AF396" s="9" t="str">
        <f t="shared" si="50"/>
        <v>-</v>
      </c>
      <c r="AG396" s="9" t="str">
        <f t="shared" si="50"/>
        <v>-</v>
      </c>
      <c r="AH396" s="9" t="str">
        <f t="shared" si="50"/>
        <v>-</v>
      </c>
      <c r="AI396" s="9" t="str">
        <f t="shared" si="51"/>
        <v>-</v>
      </c>
      <c r="AJ396" s="9" t="str">
        <f t="shared" si="51"/>
        <v>-</v>
      </c>
      <c r="AK396" s="9" t="str">
        <f t="shared" si="51"/>
        <v>-</v>
      </c>
      <c r="AL396" s="9" t="str">
        <f t="shared" si="51"/>
        <v>-</v>
      </c>
      <c r="AM396" s="9" t="str">
        <f t="shared" si="51"/>
        <v>-</v>
      </c>
      <c r="AN396" s="9" t="str">
        <f t="shared" si="51"/>
        <v>-</v>
      </c>
      <c r="AO396" s="9" t="str">
        <f t="shared" si="51"/>
        <v>-</v>
      </c>
      <c r="AP396" s="9" t="str">
        <f t="shared" si="52"/>
        <v>-</v>
      </c>
      <c r="AQ396" s="9" t="str">
        <f t="shared" si="52"/>
        <v>-</v>
      </c>
      <c r="AR396" s="9" t="str">
        <f t="shared" si="52"/>
        <v>-</v>
      </c>
      <c r="AS396" s="9" t="str">
        <f t="shared" si="52"/>
        <v>-</v>
      </c>
      <c r="AT396" s="9" t="str">
        <f t="shared" si="52"/>
        <v>-</v>
      </c>
      <c r="AU396" s="9" t="str">
        <f t="shared" si="52"/>
        <v>-</v>
      </c>
      <c r="AV396" s="9" t="str">
        <f t="shared" si="52"/>
        <v>-</v>
      </c>
      <c r="AW396" s="9" t="str">
        <f t="shared" si="52"/>
        <v>-</v>
      </c>
      <c r="AX396" s="9" t="str">
        <f t="shared" si="52"/>
        <v>-</v>
      </c>
      <c r="AY396" s="9" t="str">
        <f t="shared" si="52"/>
        <v>-</v>
      </c>
      <c r="AZ396" s="9" t="str">
        <f t="shared" si="51"/>
        <v>-</v>
      </c>
      <c r="BA396" s="9" t="str">
        <f t="shared" si="51"/>
        <v>-</v>
      </c>
      <c r="BB396" s="9" t="str">
        <f t="shared" si="50"/>
        <v>-</v>
      </c>
      <c r="BC396" s="9" t="str">
        <f t="shared" si="50"/>
        <v>-</v>
      </c>
      <c r="BD396" s="9" t="str">
        <f t="shared" si="50"/>
        <v>-</v>
      </c>
      <c r="BE396" s="9" t="str">
        <f t="shared" si="50"/>
        <v>-</v>
      </c>
      <c r="BF396" s="9" t="str">
        <f t="shared" si="50"/>
        <v>-</v>
      </c>
      <c r="BG396" s="9" t="str">
        <f t="shared" si="50"/>
        <v>-</v>
      </c>
      <c r="BH396" s="9" t="str">
        <f t="shared" si="50"/>
        <v>-</v>
      </c>
      <c r="BI396" s="9" t="str">
        <f t="shared" si="50"/>
        <v>-</v>
      </c>
      <c r="BJ396" s="37"/>
      <c r="BK396" s="34"/>
      <c r="BR396" s="25"/>
      <c r="BS396" s="25"/>
      <c r="BV396" s="25"/>
      <c r="BW396" s="25"/>
      <c r="BX396" s="25"/>
    </row>
    <row r="397" spans="1:76">
      <c r="A397" s="38">
        <f t="shared" ref="A397:A460" si="54">A396+1</f>
        <v>3</v>
      </c>
      <c r="B397" s="36">
        <f t="shared" si="53"/>
        <v>1</v>
      </c>
      <c r="C397" s="36">
        <f t="shared" si="49"/>
        <v>3</v>
      </c>
      <c r="D397" s="9" t="str">
        <f t="shared" si="50"/>
        <v>-</v>
      </c>
      <c r="E397" s="9" t="str">
        <f t="shared" si="50"/>
        <v>-</v>
      </c>
      <c r="F397" s="9" t="str">
        <f t="shared" si="50"/>
        <v>-</v>
      </c>
      <c r="G397" s="9" t="str">
        <f t="shared" si="50"/>
        <v>-</v>
      </c>
      <c r="H397" s="9" t="str">
        <f t="shared" si="50"/>
        <v>-</v>
      </c>
      <c r="I397" s="9" t="str">
        <f t="shared" si="50"/>
        <v>-</v>
      </c>
      <c r="J397" s="9" t="str">
        <f t="shared" si="50"/>
        <v>-</v>
      </c>
      <c r="K397" s="9" t="str">
        <f t="shared" si="50"/>
        <v>-</v>
      </c>
      <c r="L397" s="9" t="str">
        <f t="shared" si="50"/>
        <v>-</v>
      </c>
      <c r="M397" s="9" t="str">
        <f t="shared" si="50"/>
        <v>!!!</v>
      </c>
      <c r="N397" s="9" t="str">
        <f t="shared" si="50"/>
        <v>-</v>
      </c>
      <c r="O397" s="9" t="str">
        <f t="shared" si="50"/>
        <v>-</v>
      </c>
      <c r="P397" s="9" t="str">
        <f t="shared" si="50"/>
        <v>-</v>
      </c>
      <c r="Q397" s="9" t="str">
        <f t="shared" si="50"/>
        <v>-</v>
      </c>
      <c r="R397" s="9" t="str">
        <f t="shared" si="50"/>
        <v>-</v>
      </c>
      <c r="S397" s="9" t="str">
        <f t="shared" si="50"/>
        <v>-</v>
      </c>
      <c r="T397" s="9" t="str">
        <f t="shared" si="50"/>
        <v>-</v>
      </c>
      <c r="U397" s="9" t="str">
        <f t="shared" si="50"/>
        <v>-</v>
      </c>
      <c r="V397" s="9" t="str">
        <f t="shared" si="50"/>
        <v>-</v>
      </c>
      <c r="W397" s="9" t="str">
        <f t="shared" si="50"/>
        <v>-</v>
      </c>
      <c r="X397" s="9" t="str">
        <f t="shared" si="50"/>
        <v>-</v>
      </c>
      <c r="Y397" s="9" t="str">
        <f t="shared" si="50"/>
        <v>-</v>
      </c>
      <c r="Z397" s="9" t="str">
        <f t="shared" si="50"/>
        <v>-</v>
      </c>
      <c r="AA397" s="9" t="str">
        <f t="shared" si="50"/>
        <v>-</v>
      </c>
      <c r="AB397" s="9" t="str">
        <f t="shared" si="50"/>
        <v>-</v>
      </c>
      <c r="AC397" s="9" t="str">
        <f t="shared" si="50"/>
        <v>!!!</v>
      </c>
      <c r="AD397" s="9" t="str">
        <f t="shared" si="50"/>
        <v>-</v>
      </c>
      <c r="AE397" s="9" t="str">
        <f t="shared" si="50"/>
        <v>-</v>
      </c>
      <c r="AF397" s="9" t="str">
        <f t="shared" si="50"/>
        <v>-</v>
      </c>
      <c r="AG397" s="9" t="str">
        <f t="shared" si="50"/>
        <v>-</v>
      </c>
      <c r="AH397" s="9" t="str">
        <f t="shared" si="50"/>
        <v>-</v>
      </c>
      <c r="AI397" s="9" t="str">
        <f t="shared" si="51"/>
        <v>-</v>
      </c>
      <c r="AJ397" s="9" t="str">
        <f t="shared" si="51"/>
        <v>-</v>
      </c>
      <c r="AK397" s="9" t="str">
        <f t="shared" si="51"/>
        <v>-</v>
      </c>
      <c r="AL397" s="9" t="str">
        <f t="shared" si="51"/>
        <v>-</v>
      </c>
      <c r="AM397" s="9" t="str">
        <f t="shared" si="51"/>
        <v>-</v>
      </c>
      <c r="AN397" s="9" t="str">
        <f t="shared" si="51"/>
        <v>-</v>
      </c>
      <c r="AO397" s="9" t="str">
        <f t="shared" si="51"/>
        <v>-</v>
      </c>
      <c r="AP397" s="9" t="str">
        <f t="shared" si="52"/>
        <v>-</v>
      </c>
      <c r="AQ397" s="9" t="str">
        <f t="shared" si="52"/>
        <v>-</v>
      </c>
      <c r="AR397" s="9" t="str">
        <f t="shared" si="52"/>
        <v>-</v>
      </c>
      <c r="AS397" s="9" t="str">
        <f t="shared" si="52"/>
        <v>-</v>
      </c>
      <c r="AT397" s="9" t="str">
        <f t="shared" si="52"/>
        <v>-</v>
      </c>
      <c r="AU397" s="9" t="str">
        <f t="shared" si="52"/>
        <v>-</v>
      </c>
      <c r="AV397" s="9" t="str">
        <f t="shared" si="52"/>
        <v>-</v>
      </c>
      <c r="AW397" s="9" t="str">
        <f t="shared" si="52"/>
        <v>-</v>
      </c>
      <c r="AX397" s="9" t="str">
        <f t="shared" si="52"/>
        <v>-</v>
      </c>
      <c r="AY397" s="9" t="str">
        <f t="shared" si="52"/>
        <v>-</v>
      </c>
      <c r="AZ397" s="9" t="str">
        <f t="shared" si="51"/>
        <v>-</v>
      </c>
      <c r="BA397" s="9" t="str">
        <f t="shared" si="51"/>
        <v>-</v>
      </c>
      <c r="BB397" s="9" t="str">
        <f t="shared" si="50"/>
        <v>!!!</v>
      </c>
      <c r="BC397" s="9" t="str">
        <f t="shared" si="50"/>
        <v>-</v>
      </c>
      <c r="BD397" s="9" t="str">
        <f t="shared" si="50"/>
        <v>-</v>
      </c>
      <c r="BE397" s="9" t="str">
        <f t="shared" si="50"/>
        <v>-</v>
      </c>
      <c r="BF397" s="9" t="str">
        <f t="shared" si="50"/>
        <v>-</v>
      </c>
      <c r="BG397" s="9" t="str">
        <f t="shared" si="50"/>
        <v>-</v>
      </c>
      <c r="BH397" s="9" t="str">
        <f t="shared" si="50"/>
        <v>-</v>
      </c>
      <c r="BI397" s="9" t="str">
        <f t="shared" si="50"/>
        <v>-</v>
      </c>
      <c r="BJ397" s="37"/>
      <c r="BK397" s="34"/>
      <c r="BR397" s="25"/>
      <c r="BS397" s="25"/>
      <c r="BV397" s="25"/>
      <c r="BW397" s="25"/>
      <c r="BX397" s="25"/>
    </row>
    <row r="398" spans="1:76">
      <c r="A398" s="38">
        <f t="shared" si="54"/>
        <v>4</v>
      </c>
      <c r="B398" s="36">
        <f t="shared" si="53"/>
        <v>2</v>
      </c>
      <c r="C398" s="36">
        <f t="shared" si="49"/>
        <v>1</v>
      </c>
      <c r="D398" s="9" t="str">
        <f t="shared" si="50"/>
        <v>-</v>
      </c>
      <c r="E398" s="9" t="str">
        <f t="shared" si="50"/>
        <v>-</v>
      </c>
      <c r="F398" s="9" t="str">
        <f t="shared" si="50"/>
        <v>-</v>
      </c>
      <c r="G398" s="9" t="str">
        <f t="shared" si="50"/>
        <v>-</v>
      </c>
      <c r="H398" s="9" t="str">
        <f t="shared" si="50"/>
        <v>-</v>
      </c>
      <c r="I398" s="9" t="str">
        <f t="shared" si="50"/>
        <v>-</v>
      </c>
      <c r="J398" s="9" t="str">
        <f t="shared" si="50"/>
        <v>-</v>
      </c>
      <c r="K398" s="9" t="str">
        <f t="shared" si="50"/>
        <v>-</v>
      </c>
      <c r="L398" s="9" t="str">
        <f t="shared" si="50"/>
        <v>-</v>
      </c>
      <c r="M398" s="9" t="str">
        <f t="shared" si="50"/>
        <v>-</v>
      </c>
      <c r="N398" s="9" t="str">
        <f t="shared" si="50"/>
        <v>-</v>
      </c>
      <c r="O398" s="9" t="str">
        <f t="shared" si="50"/>
        <v>-</v>
      </c>
      <c r="P398" s="9" t="str">
        <f t="shared" si="50"/>
        <v>-</v>
      </c>
      <c r="Q398" s="9" t="str">
        <f t="shared" si="50"/>
        <v>-</v>
      </c>
      <c r="R398" s="9" t="str">
        <f t="shared" si="50"/>
        <v>-</v>
      </c>
      <c r="S398" s="9" t="str">
        <f t="shared" si="50"/>
        <v>-</v>
      </c>
      <c r="T398" s="9" t="str">
        <f t="shared" si="50"/>
        <v>-</v>
      </c>
      <c r="U398" s="9" t="str">
        <f t="shared" si="50"/>
        <v>-</v>
      </c>
      <c r="V398" s="9" t="str">
        <f t="shared" si="50"/>
        <v>-</v>
      </c>
      <c r="W398" s="9" t="str">
        <f t="shared" si="50"/>
        <v>-</v>
      </c>
      <c r="X398" s="9" t="str">
        <f t="shared" si="50"/>
        <v>-</v>
      </c>
      <c r="Y398" s="9" t="str">
        <f t="shared" si="50"/>
        <v>-</v>
      </c>
      <c r="Z398" s="9" t="str">
        <f t="shared" si="50"/>
        <v>-</v>
      </c>
      <c r="AA398" s="9" t="str">
        <f t="shared" si="50"/>
        <v>-</v>
      </c>
      <c r="AB398" s="9" t="str">
        <f t="shared" si="50"/>
        <v>-</v>
      </c>
      <c r="AC398" s="9" t="str">
        <f t="shared" si="50"/>
        <v>!!!</v>
      </c>
      <c r="AD398" s="9" t="str">
        <f t="shared" si="50"/>
        <v>-</v>
      </c>
      <c r="AE398" s="9" t="str">
        <f t="shared" si="50"/>
        <v>-</v>
      </c>
      <c r="AF398" s="9" t="str">
        <f t="shared" si="50"/>
        <v>-</v>
      </c>
      <c r="AG398" s="9" t="str">
        <f t="shared" si="50"/>
        <v>-</v>
      </c>
      <c r="AH398" s="9" t="str">
        <f t="shared" si="50"/>
        <v>-</v>
      </c>
      <c r="AI398" s="9" t="str">
        <f t="shared" si="51"/>
        <v>-</v>
      </c>
      <c r="AJ398" s="9" t="str">
        <f t="shared" si="51"/>
        <v>-</v>
      </c>
      <c r="AK398" s="9" t="str">
        <f t="shared" si="51"/>
        <v>-</v>
      </c>
      <c r="AL398" s="9" t="str">
        <f t="shared" si="51"/>
        <v>-</v>
      </c>
      <c r="AM398" s="9" t="str">
        <f t="shared" si="51"/>
        <v>-</v>
      </c>
      <c r="AN398" s="9" t="str">
        <f t="shared" si="51"/>
        <v>-</v>
      </c>
      <c r="AO398" s="9" t="str">
        <f t="shared" si="51"/>
        <v>!!!</v>
      </c>
      <c r="AP398" s="9" t="str">
        <f t="shared" si="52"/>
        <v>-</v>
      </c>
      <c r="AQ398" s="9" t="str">
        <f t="shared" si="52"/>
        <v>-</v>
      </c>
      <c r="AR398" s="9" t="str">
        <f t="shared" si="52"/>
        <v>-</v>
      </c>
      <c r="AS398" s="9" t="str">
        <f t="shared" si="52"/>
        <v>-</v>
      </c>
      <c r="AT398" s="9" t="str">
        <f t="shared" si="52"/>
        <v>-</v>
      </c>
      <c r="AU398" s="9" t="str">
        <f t="shared" si="52"/>
        <v>-</v>
      </c>
      <c r="AV398" s="9" t="str">
        <f t="shared" si="52"/>
        <v>-</v>
      </c>
      <c r="AW398" s="9" t="str">
        <f t="shared" si="52"/>
        <v>-</v>
      </c>
      <c r="AX398" s="9" t="str">
        <f t="shared" si="52"/>
        <v>-</v>
      </c>
      <c r="AY398" s="9" t="str">
        <f t="shared" si="52"/>
        <v>-</v>
      </c>
      <c r="AZ398" s="9" t="str">
        <f t="shared" si="51"/>
        <v>-</v>
      </c>
      <c r="BA398" s="9" t="str">
        <f t="shared" si="51"/>
        <v>-</v>
      </c>
      <c r="BB398" s="9" t="str">
        <f t="shared" si="50"/>
        <v>-</v>
      </c>
      <c r="BC398" s="9" t="str">
        <f t="shared" si="50"/>
        <v>-</v>
      </c>
      <c r="BD398" s="9" t="str">
        <f t="shared" si="50"/>
        <v>-</v>
      </c>
      <c r="BE398" s="9" t="str">
        <f t="shared" si="50"/>
        <v>-</v>
      </c>
      <c r="BF398" s="9" t="str">
        <f t="shared" si="50"/>
        <v>-</v>
      </c>
      <c r="BG398" s="9" t="str">
        <f t="shared" si="50"/>
        <v>-</v>
      </c>
      <c r="BH398" s="9" t="str">
        <f t="shared" si="50"/>
        <v>-</v>
      </c>
      <c r="BI398" s="9" t="str">
        <f t="shared" si="50"/>
        <v>-</v>
      </c>
      <c r="BJ398" s="37"/>
      <c r="BK398" s="34"/>
      <c r="BR398" s="25"/>
      <c r="BS398" s="25"/>
      <c r="BV398" s="25"/>
      <c r="BW398" s="25"/>
      <c r="BX398" s="25"/>
    </row>
    <row r="399" spans="1:76">
      <c r="A399" s="38">
        <f t="shared" si="54"/>
        <v>5</v>
      </c>
      <c r="B399" s="36">
        <f t="shared" si="53"/>
        <v>2</v>
      </c>
      <c r="C399" s="36">
        <f t="shared" si="49"/>
        <v>2</v>
      </c>
      <c r="D399" s="9" t="str">
        <f t="shared" si="50"/>
        <v>-</v>
      </c>
      <c r="E399" s="9" t="str">
        <f t="shared" si="50"/>
        <v>-</v>
      </c>
      <c r="F399" s="9" t="str">
        <f t="shared" si="50"/>
        <v>-</v>
      </c>
      <c r="G399" s="9" t="str">
        <f t="shared" si="50"/>
        <v>-</v>
      </c>
      <c r="H399" s="9" t="str">
        <f t="shared" si="50"/>
        <v>-</v>
      </c>
      <c r="I399" s="9" t="str">
        <f t="shared" si="50"/>
        <v>-</v>
      </c>
      <c r="J399" s="9" t="str">
        <f t="shared" si="50"/>
        <v>-</v>
      </c>
      <c r="K399" s="9" t="str">
        <f t="shared" si="50"/>
        <v>-</v>
      </c>
      <c r="L399" s="9" t="str">
        <f t="shared" si="50"/>
        <v>-</v>
      </c>
      <c r="M399" s="9" t="str">
        <f t="shared" si="50"/>
        <v>-</v>
      </c>
      <c r="N399" s="9" t="str">
        <f t="shared" si="50"/>
        <v>-</v>
      </c>
      <c r="O399" s="9" t="str">
        <f t="shared" si="50"/>
        <v>-</v>
      </c>
      <c r="P399" s="9" t="str">
        <f t="shared" si="50"/>
        <v>-</v>
      </c>
      <c r="Q399" s="9" t="str">
        <f t="shared" si="50"/>
        <v>-</v>
      </c>
      <c r="R399" s="9" t="str">
        <f t="shared" si="50"/>
        <v>-</v>
      </c>
      <c r="S399" s="9" t="str">
        <f t="shared" si="50"/>
        <v>-</v>
      </c>
      <c r="T399" s="9" t="str">
        <f t="shared" si="50"/>
        <v>-</v>
      </c>
      <c r="U399" s="9" t="str">
        <f t="shared" si="50"/>
        <v>-</v>
      </c>
      <c r="V399" s="9" t="str">
        <f t="shared" si="50"/>
        <v>-</v>
      </c>
      <c r="W399" s="9" t="str">
        <f t="shared" si="50"/>
        <v>-</v>
      </c>
      <c r="X399" s="9" t="str">
        <f t="shared" si="50"/>
        <v>-</v>
      </c>
      <c r="Y399" s="9" t="str">
        <f t="shared" si="50"/>
        <v>-</v>
      </c>
      <c r="Z399" s="9" t="str">
        <f t="shared" si="50"/>
        <v>-</v>
      </c>
      <c r="AA399" s="9" t="str">
        <f t="shared" si="50"/>
        <v>-</v>
      </c>
      <c r="AB399" s="9" t="str">
        <f t="shared" si="50"/>
        <v>-</v>
      </c>
      <c r="AC399" s="9" t="str">
        <f t="shared" si="50"/>
        <v>-</v>
      </c>
      <c r="AD399" s="9" t="str">
        <f t="shared" si="50"/>
        <v>-</v>
      </c>
      <c r="AE399" s="9" t="str">
        <f t="shared" si="50"/>
        <v>-</v>
      </c>
      <c r="AF399" s="9" t="str">
        <f t="shared" si="50"/>
        <v>-</v>
      </c>
      <c r="AG399" s="9" t="str">
        <f t="shared" si="50"/>
        <v>-</v>
      </c>
      <c r="AH399" s="9" t="str">
        <f t="shared" si="50"/>
        <v>-</v>
      </c>
      <c r="AI399" s="9" t="str">
        <f t="shared" si="51"/>
        <v>-</v>
      </c>
      <c r="AJ399" s="9" t="str">
        <f t="shared" si="51"/>
        <v>-</v>
      </c>
      <c r="AK399" s="9" t="str">
        <f t="shared" si="51"/>
        <v>-</v>
      </c>
      <c r="AL399" s="9" t="str">
        <f t="shared" si="51"/>
        <v>-</v>
      </c>
      <c r="AM399" s="9" t="str">
        <f t="shared" si="51"/>
        <v>-</v>
      </c>
      <c r="AN399" s="9" t="str">
        <f t="shared" si="51"/>
        <v>-</v>
      </c>
      <c r="AO399" s="9" t="str">
        <f t="shared" si="51"/>
        <v>-</v>
      </c>
      <c r="AP399" s="9" t="str">
        <f t="shared" si="52"/>
        <v>-</v>
      </c>
      <c r="AQ399" s="9" t="str">
        <f t="shared" si="52"/>
        <v>-</v>
      </c>
      <c r="AR399" s="9" t="str">
        <f t="shared" si="52"/>
        <v>-</v>
      </c>
      <c r="AS399" s="9" t="str">
        <f t="shared" si="52"/>
        <v>-</v>
      </c>
      <c r="AT399" s="9" t="str">
        <f t="shared" si="52"/>
        <v>-</v>
      </c>
      <c r="AU399" s="9" t="str">
        <f t="shared" si="52"/>
        <v>-</v>
      </c>
      <c r="AV399" s="9" t="str">
        <f t="shared" si="52"/>
        <v>-</v>
      </c>
      <c r="AW399" s="9" t="str">
        <f t="shared" si="52"/>
        <v>-</v>
      </c>
      <c r="AX399" s="9" t="str">
        <f t="shared" si="52"/>
        <v>-</v>
      </c>
      <c r="AY399" s="9" t="str">
        <f t="shared" si="52"/>
        <v>-</v>
      </c>
      <c r="AZ399" s="9" t="str">
        <f t="shared" si="51"/>
        <v>-</v>
      </c>
      <c r="BA399" s="9" t="str">
        <f t="shared" si="51"/>
        <v>-</v>
      </c>
      <c r="BB399" s="9" t="str">
        <f t="shared" si="50"/>
        <v>-</v>
      </c>
      <c r="BC399" s="9" t="str">
        <f t="shared" si="50"/>
        <v>-</v>
      </c>
      <c r="BD399" s="9" t="str">
        <f t="shared" si="50"/>
        <v>-</v>
      </c>
      <c r="BE399" s="9" t="str">
        <f t="shared" si="50"/>
        <v>-</v>
      </c>
      <c r="BF399" s="9" t="str">
        <f t="shared" si="50"/>
        <v>-</v>
      </c>
      <c r="BG399" s="9" t="str">
        <f t="shared" si="50"/>
        <v>-</v>
      </c>
      <c r="BH399" s="9" t="str">
        <f t="shared" si="50"/>
        <v>-</v>
      </c>
      <c r="BI399" s="9" t="str">
        <f t="shared" si="50"/>
        <v>-</v>
      </c>
      <c r="BJ399" s="37"/>
      <c r="BK399" s="34"/>
      <c r="BR399" s="25"/>
      <c r="BS399" s="25"/>
      <c r="BV399" s="25"/>
      <c r="BW399" s="25"/>
      <c r="BX399" s="25"/>
    </row>
    <row r="400" spans="1:76">
      <c r="A400" s="38">
        <f t="shared" si="54"/>
        <v>6</v>
      </c>
      <c r="B400" s="36">
        <f t="shared" si="53"/>
        <v>2</v>
      </c>
      <c r="C400" s="36">
        <f t="shared" si="49"/>
        <v>3</v>
      </c>
      <c r="D400" s="9" t="str">
        <f t="shared" si="50"/>
        <v>-</v>
      </c>
      <c r="E400" s="9" t="str">
        <f t="shared" si="50"/>
        <v>-</v>
      </c>
      <c r="F400" s="9" t="str">
        <f t="shared" si="50"/>
        <v>-</v>
      </c>
      <c r="G400" s="9" t="str">
        <f t="shared" si="50"/>
        <v>-</v>
      </c>
      <c r="H400" s="9" t="str">
        <f t="shared" si="50"/>
        <v>-</v>
      </c>
      <c r="I400" s="9" t="str">
        <f t="shared" si="50"/>
        <v>-</v>
      </c>
      <c r="J400" s="9" t="str">
        <f t="shared" si="50"/>
        <v>-</v>
      </c>
      <c r="K400" s="9" t="str">
        <f t="shared" si="50"/>
        <v>-</v>
      </c>
      <c r="L400" s="9" t="str">
        <f t="shared" si="50"/>
        <v>-</v>
      </c>
      <c r="M400" s="9" t="str">
        <f t="shared" si="50"/>
        <v>-</v>
      </c>
      <c r="N400" s="9" t="str">
        <f t="shared" si="50"/>
        <v>-</v>
      </c>
      <c r="O400" s="9" t="str">
        <f t="shared" si="50"/>
        <v>-</v>
      </c>
      <c r="P400" s="9" t="str">
        <f t="shared" si="50"/>
        <v>-</v>
      </c>
      <c r="Q400" s="9" t="str">
        <f t="shared" si="50"/>
        <v>-</v>
      </c>
      <c r="R400" s="9" t="str">
        <f t="shared" si="50"/>
        <v>-</v>
      </c>
      <c r="S400" s="9" t="str">
        <f t="shared" si="50"/>
        <v>-</v>
      </c>
      <c r="T400" s="9" t="str">
        <f t="shared" si="50"/>
        <v>-</v>
      </c>
      <c r="U400" s="9" t="str">
        <f t="shared" si="50"/>
        <v>-</v>
      </c>
      <c r="V400" s="9" t="str">
        <f t="shared" si="50"/>
        <v>-</v>
      </c>
      <c r="W400" s="9" t="str">
        <f t="shared" si="50"/>
        <v>-</v>
      </c>
      <c r="X400" s="9" t="str">
        <f t="shared" si="50"/>
        <v>-</v>
      </c>
      <c r="Y400" s="9" t="str">
        <f t="shared" si="50"/>
        <v>-</v>
      </c>
      <c r="Z400" s="9" t="str">
        <f t="shared" si="50"/>
        <v>-</v>
      </c>
      <c r="AA400" s="9" t="str">
        <f t="shared" si="50"/>
        <v>-</v>
      </c>
      <c r="AB400" s="9" t="str">
        <f t="shared" si="50"/>
        <v>-</v>
      </c>
      <c r="AC400" s="9" t="str">
        <f t="shared" si="50"/>
        <v>-</v>
      </c>
      <c r="AD400" s="9" t="str">
        <f t="shared" si="50"/>
        <v>-</v>
      </c>
      <c r="AE400" s="9" t="str">
        <f t="shared" si="50"/>
        <v>-</v>
      </c>
      <c r="AF400" s="9" t="str">
        <f t="shared" si="50"/>
        <v>-</v>
      </c>
      <c r="AG400" s="9" t="str">
        <f t="shared" si="50"/>
        <v>-</v>
      </c>
      <c r="AH400" s="9" t="str">
        <f t="shared" si="50"/>
        <v>-</v>
      </c>
      <c r="AI400" s="9" t="str">
        <f t="shared" si="51"/>
        <v>-</v>
      </c>
      <c r="AJ400" s="9" t="str">
        <f t="shared" si="51"/>
        <v>-</v>
      </c>
      <c r="AK400" s="9" t="str">
        <f t="shared" si="51"/>
        <v>-</v>
      </c>
      <c r="AL400" s="9" t="str">
        <f t="shared" si="51"/>
        <v>-</v>
      </c>
      <c r="AM400" s="9" t="str">
        <f t="shared" si="51"/>
        <v>-</v>
      </c>
      <c r="AN400" s="9" t="str">
        <f t="shared" si="51"/>
        <v>-</v>
      </c>
      <c r="AO400" s="9" t="str">
        <f t="shared" si="51"/>
        <v>!!!</v>
      </c>
      <c r="AP400" s="9" t="str">
        <f t="shared" si="52"/>
        <v>-</v>
      </c>
      <c r="AQ400" s="9" t="str">
        <f t="shared" si="52"/>
        <v>-</v>
      </c>
      <c r="AR400" s="9" t="str">
        <f t="shared" si="52"/>
        <v>-</v>
      </c>
      <c r="AS400" s="9" t="str">
        <f t="shared" si="52"/>
        <v>-</v>
      </c>
      <c r="AT400" s="9" t="str">
        <f t="shared" si="52"/>
        <v>-</v>
      </c>
      <c r="AU400" s="9" t="str">
        <f t="shared" si="52"/>
        <v>-</v>
      </c>
      <c r="AV400" s="9" t="str">
        <f t="shared" si="52"/>
        <v>-</v>
      </c>
      <c r="AW400" s="9" t="str">
        <f t="shared" si="52"/>
        <v>-</v>
      </c>
      <c r="AX400" s="9" t="str">
        <f t="shared" si="52"/>
        <v>-</v>
      </c>
      <c r="AY400" s="9" t="str">
        <f t="shared" si="52"/>
        <v>-</v>
      </c>
      <c r="AZ400" s="9" t="str">
        <f t="shared" si="51"/>
        <v>-</v>
      </c>
      <c r="BA400" s="9" t="str">
        <f t="shared" si="51"/>
        <v>-</v>
      </c>
      <c r="BB400" s="9" t="str">
        <f t="shared" si="50"/>
        <v>!!!</v>
      </c>
      <c r="BC400" s="9" t="str">
        <f t="shared" si="50"/>
        <v>-</v>
      </c>
      <c r="BD400" s="9" t="str">
        <f t="shared" si="50"/>
        <v>-</v>
      </c>
      <c r="BE400" s="9" t="str">
        <f t="shared" si="50"/>
        <v>-</v>
      </c>
      <c r="BF400" s="9" t="str">
        <f t="shared" si="50"/>
        <v>-</v>
      </c>
      <c r="BG400" s="9" t="str">
        <f t="shared" si="50"/>
        <v>-</v>
      </c>
      <c r="BH400" s="9" t="str">
        <f t="shared" si="50"/>
        <v>-</v>
      </c>
      <c r="BI400" s="9" t="str">
        <f t="shared" si="50"/>
        <v>-</v>
      </c>
      <c r="BJ400" s="37"/>
      <c r="BK400" s="34"/>
      <c r="BR400" s="25"/>
      <c r="BS400" s="25"/>
      <c r="BV400" s="25"/>
      <c r="BW400" s="25"/>
      <c r="BX400" s="25"/>
    </row>
    <row r="401" spans="1:76">
      <c r="A401" s="38">
        <f t="shared" si="54"/>
        <v>7</v>
      </c>
      <c r="B401" s="36">
        <f t="shared" si="53"/>
        <v>4</v>
      </c>
      <c r="C401" s="36">
        <f t="shared" si="49"/>
        <v>1</v>
      </c>
      <c r="D401" s="9" t="str">
        <f t="shared" si="50"/>
        <v>-</v>
      </c>
      <c r="E401" s="9" t="str">
        <f t="shared" si="50"/>
        <v>-</v>
      </c>
      <c r="F401" s="9" t="str">
        <f t="shared" si="50"/>
        <v>-</v>
      </c>
      <c r="G401" s="9" t="str">
        <f t="shared" si="50"/>
        <v>-</v>
      </c>
      <c r="H401" s="9" t="str">
        <f t="shared" si="50"/>
        <v>-</v>
      </c>
      <c r="I401" s="9" t="str">
        <f t="shared" si="50"/>
        <v>-</v>
      </c>
      <c r="J401" s="9" t="str">
        <f t="shared" si="50"/>
        <v>-</v>
      </c>
      <c r="K401" s="9" t="str">
        <f t="shared" si="50"/>
        <v>-</v>
      </c>
      <c r="L401" s="9" t="str">
        <f t="shared" si="50"/>
        <v>-</v>
      </c>
      <c r="M401" s="9" t="str">
        <f t="shared" si="50"/>
        <v>-</v>
      </c>
      <c r="N401" s="9" t="str">
        <f t="shared" si="50"/>
        <v>-</v>
      </c>
      <c r="O401" s="9" t="str">
        <f t="shared" si="50"/>
        <v>-</v>
      </c>
      <c r="P401" s="9" t="str">
        <f t="shared" si="50"/>
        <v>-</v>
      </c>
      <c r="Q401" s="9" t="str">
        <f t="shared" si="50"/>
        <v>-</v>
      </c>
      <c r="R401" s="9" t="str">
        <f t="shared" si="50"/>
        <v>-</v>
      </c>
      <c r="S401" s="9" t="str">
        <f t="shared" ref="S401:BI411" si="55">IF(AND(OR(S9&gt;=10,S9&lt;=3),S206="НЕТ"),"!!!","-")</f>
        <v>-</v>
      </c>
      <c r="T401" s="9" t="str">
        <f t="shared" si="55"/>
        <v>-</v>
      </c>
      <c r="U401" s="9" t="str">
        <f t="shared" si="55"/>
        <v>-</v>
      </c>
      <c r="V401" s="9" t="str">
        <f t="shared" si="55"/>
        <v>-</v>
      </c>
      <c r="W401" s="9" t="str">
        <f t="shared" si="55"/>
        <v>-</v>
      </c>
      <c r="X401" s="9" t="str">
        <f t="shared" si="55"/>
        <v>-</v>
      </c>
      <c r="Y401" s="9" t="str">
        <f t="shared" si="55"/>
        <v>-</v>
      </c>
      <c r="Z401" s="9" t="str">
        <f t="shared" si="55"/>
        <v>-</v>
      </c>
      <c r="AA401" s="9" t="str">
        <f t="shared" si="55"/>
        <v>-</v>
      </c>
      <c r="AB401" s="9" t="str">
        <f t="shared" si="55"/>
        <v>-</v>
      </c>
      <c r="AC401" s="9" t="str">
        <f t="shared" si="55"/>
        <v>-</v>
      </c>
      <c r="AD401" s="9" t="str">
        <f t="shared" si="55"/>
        <v>-</v>
      </c>
      <c r="AE401" s="9" t="str">
        <f t="shared" si="55"/>
        <v>-</v>
      </c>
      <c r="AF401" s="9" t="str">
        <f t="shared" si="55"/>
        <v>-</v>
      </c>
      <c r="AG401" s="9" t="str">
        <f t="shared" si="55"/>
        <v>-</v>
      </c>
      <c r="AH401" s="9" t="str">
        <f t="shared" si="55"/>
        <v>-</v>
      </c>
      <c r="AI401" s="9" t="str">
        <f t="shared" si="51"/>
        <v>-</v>
      </c>
      <c r="AJ401" s="9" t="str">
        <f t="shared" si="51"/>
        <v>-</v>
      </c>
      <c r="AK401" s="9" t="str">
        <f t="shared" si="51"/>
        <v>-</v>
      </c>
      <c r="AL401" s="9" t="str">
        <f t="shared" si="51"/>
        <v>-</v>
      </c>
      <c r="AM401" s="9" t="str">
        <f t="shared" si="51"/>
        <v>-</v>
      </c>
      <c r="AN401" s="9" t="str">
        <f t="shared" si="51"/>
        <v>-</v>
      </c>
      <c r="AO401" s="9" t="str">
        <f t="shared" si="51"/>
        <v>-</v>
      </c>
      <c r="AP401" s="9" t="str">
        <f t="shared" si="52"/>
        <v>-</v>
      </c>
      <c r="AQ401" s="9" t="str">
        <f t="shared" si="52"/>
        <v>-</v>
      </c>
      <c r="AR401" s="9" t="str">
        <f t="shared" si="52"/>
        <v>-</v>
      </c>
      <c r="AS401" s="9" t="str">
        <f t="shared" si="52"/>
        <v>-</v>
      </c>
      <c r="AT401" s="9" t="str">
        <f t="shared" si="52"/>
        <v>-</v>
      </c>
      <c r="AU401" s="9" t="str">
        <f t="shared" si="52"/>
        <v>-</v>
      </c>
      <c r="AV401" s="9" t="str">
        <f t="shared" si="52"/>
        <v>-</v>
      </c>
      <c r="AW401" s="9" t="str">
        <f t="shared" si="52"/>
        <v>-</v>
      </c>
      <c r="AX401" s="9" t="str">
        <f t="shared" si="52"/>
        <v>-</v>
      </c>
      <c r="AY401" s="9" t="str">
        <f t="shared" si="52"/>
        <v>-</v>
      </c>
      <c r="AZ401" s="9" t="str">
        <f t="shared" si="51"/>
        <v>-</v>
      </c>
      <c r="BA401" s="9" t="str">
        <f t="shared" si="51"/>
        <v>-</v>
      </c>
      <c r="BB401" s="9" t="str">
        <f t="shared" si="55"/>
        <v>-</v>
      </c>
      <c r="BC401" s="9" t="str">
        <f t="shared" si="55"/>
        <v>-</v>
      </c>
      <c r="BD401" s="9" t="str">
        <f t="shared" si="55"/>
        <v>-</v>
      </c>
      <c r="BE401" s="9" t="str">
        <f t="shared" si="55"/>
        <v>-</v>
      </c>
      <c r="BF401" s="9" t="str">
        <f t="shared" si="55"/>
        <v>-</v>
      </c>
      <c r="BG401" s="9" t="str">
        <f t="shared" si="55"/>
        <v>-</v>
      </c>
      <c r="BH401" s="9" t="str">
        <f t="shared" si="55"/>
        <v>-</v>
      </c>
      <c r="BI401" s="9" t="str">
        <f t="shared" si="55"/>
        <v>-</v>
      </c>
      <c r="BJ401" s="37"/>
      <c r="BK401" s="34"/>
      <c r="BR401" s="25"/>
      <c r="BS401" s="25"/>
      <c r="BV401" s="25"/>
      <c r="BW401" s="25"/>
      <c r="BX401" s="25"/>
    </row>
    <row r="402" spans="1:76">
      <c r="A402" s="38">
        <f t="shared" si="54"/>
        <v>8</v>
      </c>
      <c r="B402" s="36">
        <f t="shared" si="53"/>
        <v>4</v>
      </c>
      <c r="C402" s="36">
        <f t="shared" si="49"/>
        <v>2</v>
      </c>
      <c r="D402" s="9" t="str">
        <f t="shared" ref="D402:S417" si="56">IF(AND(OR(D10&gt;=10,D10&lt;=3),D207="НЕТ"),"!!!","-")</f>
        <v>-</v>
      </c>
      <c r="E402" s="9" t="str">
        <f t="shared" si="56"/>
        <v>-</v>
      </c>
      <c r="F402" s="9" t="str">
        <f t="shared" si="56"/>
        <v>-</v>
      </c>
      <c r="G402" s="9" t="str">
        <f t="shared" si="56"/>
        <v>-</v>
      </c>
      <c r="H402" s="9" t="str">
        <f t="shared" si="56"/>
        <v>-</v>
      </c>
      <c r="I402" s="9" t="str">
        <f t="shared" si="56"/>
        <v>-</v>
      </c>
      <c r="J402" s="9" t="str">
        <f t="shared" si="56"/>
        <v>-</v>
      </c>
      <c r="K402" s="9" t="str">
        <f t="shared" si="56"/>
        <v>-</v>
      </c>
      <c r="L402" s="9" t="str">
        <f t="shared" si="56"/>
        <v>-</v>
      </c>
      <c r="M402" s="9" t="str">
        <f t="shared" si="56"/>
        <v>-</v>
      </c>
      <c r="N402" s="9" t="str">
        <f t="shared" si="56"/>
        <v>-</v>
      </c>
      <c r="O402" s="9" t="str">
        <f t="shared" si="56"/>
        <v>-</v>
      </c>
      <c r="P402" s="9" t="str">
        <f t="shared" si="56"/>
        <v>-</v>
      </c>
      <c r="Q402" s="9" t="str">
        <f t="shared" si="56"/>
        <v>-</v>
      </c>
      <c r="R402" s="9" t="str">
        <f t="shared" si="56"/>
        <v>-</v>
      </c>
      <c r="S402" s="9" t="str">
        <f t="shared" si="55"/>
        <v>-</v>
      </c>
      <c r="T402" s="9" t="str">
        <f t="shared" si="55"/>
        <v>-</v>
      </c>
      <c r="U402" s="9" t="str">
        <f t="shared" si="55"/>
        <v>-</v>
      </c>
      <c r="V402" s="9" t="str">
        <f t="shared" si="55"/>
        <v>-</v>
      </c>
      <c r="W402" s="9" t="str">
        <f t="shared" si="55"/>
        <v>-</v>
      </c>
      <c r="X402" s="9" t="str">
        <f t="shared" si="55"/>
        <v>-</v>
      </c>
      <c r="Y402" s="9" t="str">
        <f t="shared" si="55"/>
        <v>-</v>
      </c>
      <c r="Z402" s="9" t="str">
        <f t="shared" si="55"/>
        <v>-</v>
      </c>
      <c r="AA402" s="9" t="str">
        <f t="shared" si="55"/>
        <v>-</v>
      </c>
      <c r="AB402" s="9" t="str">
        <f t="shared" si="55"/>
        <v>-</v>
      </c>
      <c r="AC402" s="9" t="str">
        <f t="shared" si="55"/>
        <v>-</v>
      </c>
      <c r="AD402" s="9" t="str">
        <f t="shared" si="55"/>
        <v>-</v>
      </c>
      <c r="AE402" s="9" t="str">
        <f t="shared" si="55"/>
        <v>-</v>
      </c>
      <c r="AF402" s="9" t="str">
        <f t="shared" si="55"/>
        <v>-</v>
      </c>
      <c r="AG402" s="9" t="str">
        <f t="shared" si="55"/>
        <v>-</v>
      </c>
      <c r="AH402" s="9" t="str">
        <f t="shared" si="55"/>
        <v>-</v>
      </c>
      <c r="AI402" s="9" t="str">
        <f t="shared" si="51"/>
        <v>-</v>
      </c>
      <c r="AJ402" s="9" t="str">
        <f t="shared" si="51"/>
        <v>-</v>
      </c>
      <c r="AK402" s="9" t="str">
        <f t="shared" si="51"/>
        <v>-</v>
      </c>
      <c r="AL402" s="9" t="str">
        <f t="shared" si="51"/>
        <v>-</v>
      </c>
      <c r="AM402" s="9" t="str">
        <f t="shared" si="51"/>
        <v>-</v>
      </c>
      <c r="AN402" s="9" t="str">
        <f t="shared" si="51"/>
        <v>-</v>
      </c>
      <c r="AO402" s="9" t="str">
        <f t="shared" si="51"/>
        <v>-</v>
      </c>
      <c r="AP402" s="9" t="str">
        <f t="shared" si="52"/>
        <v>-</v>
      </c>
      <c r="AQ402" s="9" t="str">
        <f t="shared" si="52"/>
        <v>-</v>
      </c>
      <c r="AR402" s="9" t="str">
        <f t="shared" si="52"/>
        <v>-</v>
      </c>
      <c r="AS402" s="9" t="str">
        <f t="shared" si="52"/>
        <v>-</v>
      </c>
      <c r="AT402" s="9" t="str">
        <f t="shared" si="52"/>
        <v>-</v>
      </c>
      <c r="AU402" s="9" t="str">
        <f t="shared" si="52"/>
        <v>-</v>
      </c>
      <c r="AV402" s="9" t="str">
        <f t="shared" si="52"/>
        <v>-</v>
      </c>
      <c r="AW402" s="9" t="str">
        <f t="shared" si="52"/>
        <v>-</v>
      </c>
      <c r="AX402" s="9" t="str">
        <f t="shared" si="52"/>
        <v>-</v>
      </c>
      <c r="AY402" s="9" t="str">
        <f t="shared" si="52"/>
        <v>-</v>
      </c>
      <c r="AZ402" s="9" t="str">
        <f t="shared" si="51"/>
        <v>-</v>
      </c>
      <c r="BA402" s="9" t="str">
        <f t="shared" si="51"/>
        <v>-</v>
      </c>
      <c r="BB402" s="9" t="str">
        <f t="shared" si="55"/>
        <v>-</v>
      </c>
      <c r="BC402" s="9" t="str">
        <f t="shared" si="55"/>
        <v>-</v>
      </c>
      <c r="BD402" s="9" t="str">
        <f t="shared" si="55"/>
        <v>-</v>
      </c>
      <c r="BE402" s="9" t="str">
        <f t="shared" si="55"/>
        <v>-</v>
      </c>
      <c r="BF402" s="9" t="str">
        <f t="shared" si="55"/>
        <v>-</v>
      </c>
      <c r="BG402" s="9" t="str">
        <f t="shared" si="55"/>
        <v>-</v>
      </c>
      <c r="BH402" s="9" t="str">
        <f t="shared" si="55"/>
        <v>-</v>
      </c>
      <c r="BI402" s="9" t="str">
        <f t="shared" si="55"/>
        <v>-</v>
      </c>
      <c r="BJ402" s="37"/>
      <c r="BK402" s="34"/>
      <c r="BR402" s="25"/>
      <c r="BS402" s="25"/>
      <c r="BV402" s="25"/>
      <c r="BW402" s="25"/>
      <c r="BX402" s="25"/>
    </row>
    <row r="403" spans="1:76">
      <c r="A403" s="38">
        <f t="shared" si="54"/>
        <v>9</v>
      </c>
      <c r="B403" s="36">
        <f t="shared" si="53"/>
        <v>4</v>
      </c>
      <c r="C403" s="36">
        <f t="shared" si="49"/>
        <v>3</v>
      </c>
      <c r="D403" s="9" t="str">
        <f t="shared" si="56"/>
        <v>-</v>
      </c>
      <c r="E403" s="9" t="str">
        <f t="shared" si="56"/>
        <v>-</v>
      </c>
      <c r="F403" s="9" t="str">
        <f t="shared" si="56"/>
        <v>-</v>
      </c>
      <c r="G403" s="9" t="str">
        <f t="shared" si="56"/>
        <v>-</v>
      </c>
      <c r="H403" s="9" t="str">
        <f t="shared" si="56"/>
        <v>-</v>
      </c>
      <c r="I403" s="9" t="str">
        <f t="shared" si="56"/>
        <v>-</v>
      </c>
      <c r="J403" s="9" t="str">
        <f t="shared" si="56"/>
        <v>-</v>
      </c>
      <c r="K403" s="9" t="str">
        <f t="shared" si="56"/>
        <v>-</v>
      </c>
      <c r="L403" s="9" t="str">
        <f t="shared" si="56"/>
        <v>-</v>
      </c>
      <c r="M403" s="9" t="str">
        <f t="shared" si="56"/>
        <v>-</v>
      </c>
      <c r="N403" s="9" t="str">
        <f t="shared" si="56"/>
        <v>-</v>
      </c>
      <c r="O403" s="9" t="str">
        <f t="shared" si="56"/>
        <v>-</v>
      </c>
      <c r="P403" s="9" t="str">
        <f t="shared" si="56"/>
        <v>-</v>
      </c>
      <c r="Q403" s="9" t="str">
        <f t="shared" si="56"/>
        <v>-</v>
      </c>
      <c r="R403" s="9" t="str">
        <f t="shared" si="56"/>
        <v>-</v>
      </c>
      <c r="S403" s="9" t="str">
        <f t="shared" si="55"/>
        <v>-</v>
      </c>
      <c r="T403" s="9" t="str">
        <f t="shared" si="55"/>
        <v>!!!</v>
      </c>
      <c r="U403" s="9" t="str">
        <f t="shared" si="55"/>
        <v>-</v>
      </c>
      <c r="V403" s="9" t="str">
        <f t="shared" si="55"/>
        <v>-</v>
      </c>
      <c r="W403" s="9" t="str">
        <f t="shared" si="55"/>
        <v>-</v>
      </c>
      <c r="X403" s="9" t="str">
        <f t="shared" si="55"/>
        <v>-</v>
      </c>
      <c r="Y403" s="9" t="str">
        <f t="shared" si="55"/>
        <v>-</v>
      </c>
      <c r="Z403" s="9" t="str">
        <f t="shared" si="55"/>
        <v>-</v>
      </c>
      <c r="AA403" s="9" t="str">
        <f t="shared" si="55"/>
        <v>-</v>
      </c>
      <c r="AB403" s="9" t="str">
        <f t="shared" si="55"/>
        <v>-</v>
      </c>
      <c r="AC403" s="9" t="str">
        <f t="shared" si="55"/>
        <v>-</v>
      </c>
      <c r="AD403" s="9" t="str">
        <f t="shared" si="55"/>
        <v>-</v>
      </c>
      <c r="AE403" s="9" t="str">
        <f t="shared" si="55"/>
        <v>-</v>
      </c>
      <c r="AF403" s="9" t="str">
        <f t="shared" si="55"/>
        <v>-</v>
      </c>
      <c r="AG403" s="9" t="str">
        <f t="shared" si="55"/>
        <v>-</v>
      </c>
      <c r="AH403" s="9" t="str">
        <f t="shared" si="55"/>
        <v>-</v>
      </c>
      <c r="AI403" s="9" t="str">
        <f t="shared" si="51"/>
        <v>-</v>
      </c>
      <c r="AJ403" s="9" t="str">
        <f t="shared" si="51"/>
        <v>-</v>
      </c>
      <c r="AK403" s="9" t="str">
        <f t="shared" si="51"/>
        <v>-</v>
      </c>
      <c r="AL403" s="9" t="str">
        <f t="shared" si="51"/>
        <v>-</v>
      </c>
      <c r="AM403" s="9" t="str">
        <f t="shared" si="51"/>
        <v>-</v>
      </c>
      <c r="AN403" s="9" t="str">
        <f t="shared" si="51"/>
        <v>-</v>
      </c>
      <c r="AO403" s="9" t="str">
        <f t="shared" si="51"/>
        <v>!!!</v>
      </c>
      <c r="AP403" s="9" t="str">
        <f t="shared" si="52"/>
        <v>-</v>
      </c>
      <c r="AQ403" s="9" t="str">
        <f t="shared" si="52"/>
        <v>-</v>
      </c>
      <c r="AR403" s="9" t="str">
        <f t="shared" si="52"/>
        <v>-</v>
      </c>
      <c r="AS403" s="9" t="str">
        <f t="shared" si="52"/>
        <v>-</v>
      </c>
      <c r="AT403" s="9" t="str">
        <f t="shared" si="52"/>
        <v>-</v>
      </c>
      <c r="AU403" s="9" t="str">
        <f t="shared" si="52"/>
        <v>-</v>
      </c>
      <c r="AV403" s="9" t="str">
        <f t="shared" si="52"/>
        <v>-</v>
      </c>
      <c r="AW403" s="9" t="str">
        <f t="shared" si="52"/>
        <v>-</v>
      </c>
      <c r="AX403" s="9" t="str">
        <f t="shared" si="52"/>
        <v>-</v>
      </c>
      <c r="AY403" s="9" t="str">
        <f t="shared" si="52"/>
        <v>-</v>
      </c>
      <c r="AZ403" s="9" t="str">
        <f t="shared" si="51"/>
        <v>-</v>
      </c>
      <c r="BA403" s="9" t="str">
        <f t="shared" si="51"/>
        <v>-</v>
      </c>
      <c r="BB403" s="9" t="str">
        <f t="shared" si="55"/>
        <v>-</v>
      </c>
      <c r="BC403" s="9" t="str">
        <f t="shared" si="55"/>
        <v>-</v>
      </c>
      <c r="BD403" s="9" t="str">
        <f t="shared" si="55"/>
        <v>-</v>
      </c>
      <c r="BE403" s="9" t="str">
        <f t="shared" si="55"/>
        <v>-</v>
      </c>
      <c r="BF403" s="9" t="str">
        <f t="shared" si="55"/>
        <v>-</v>
      </c>
      <c r="BG403" s="9" t="str">
        <f t="shared" si="55"/>
        <v>-</v>
      </c>
      <c r="BH403" s="9" t="str">
        <f t="shared" si="55"/>
        <v>-</v>
      </c>
      <c r="BI403" s="9" t="str">
        <f t="shared" si="55"/>
        <v>-</v>
      </c>
      <c r="BJ403" s="37"/>
      <c r="BK403" s="34"/>
      <c r="BR403" s="25"/>
      <c r="BS403" s="25"/>
      <c r="BV403" s="25"/>
      <c r="BW403" s="25"/>
      <c r="BX403" s="25"/>
    </row>
    <row r="404" spans="1:76">
      <c r="A404" s="38">
        <f t="shared" si="54"/>
        <v>10</v>
      </c>
      <c r="B404" s="36">
        <f t="shared" si="53"/>
        <v>5</v>
      </c>
      <c r="C404" s="36">
        <f t="shared" si="49"/>
        <v>1</v>
      </c>
      <c r="D404" s="9" t="str">
        <f t="shared" si="56"/>
        <v>-</v>
      </c>
      <c r="E404" s="9" t="str">
        <f t="shared" si="56"/>
        <v>-</v>
      </c>
      <c r="F404" s="9" t="str">
        <f t="shared" si="56"/>
        <v>-</v>
      </c>
      <c r="G404" s="9" t="str">
        <f t="shared" si="56"/>
        <v>-</v>
      </c>
      <c r="H404" s="9" t="str">
        <f t="shared" si="56"/>
        <v>-</v>
      </c>
      <c r="I404" s="9" t="str">
        <f t="shared" si="56"/>
        <v>-</v>
      </c>
      <c r="J404" s="9" t="str">
        <f t="shared" si="56"/>
        <v>-</v>
      </c>
      <c r="K404" s="9" t="str">
        <f t="shared" si="56"/>
        <v>-</v>
      </c>
      <c r="L404" s="9" t="str">
        <f t="shared" si="56"/>
        <v>-</v>
      </c>
      <c r="M404" s="9" t="str">
        <f t="shared" si="56"/>
        <v>-</v>
      </c>
      <c r="N404" s="9" t="str">
        <f t="shared" si="56"/>
        <v>-</v>
      </c>
      <c r="O404" s="9" t="str">
        <f t="shared" si="56"/>
        <v>-</v>
      </c>
      <c r="P404" s="9" t="str">
        <f t="shared" si="56"/>
        <v>-</v>
      </c>
      <c r="Q404" s="9" t="str">
        <f t="shared" si="56"/>
        <v>-</v>
      </c>
      <c r="R404" s="9" t="str">
        <f t="shared" si="56"/>
        <v>-</v>
      </c>
      <c r="S404" s="9" t="str">
        <f t="shared" si="55"/>
        <v>-</v>
      </c>
      <c r="T404" s="9" t="str">
        <f t="shared" si="55"/>
        <v>-</v>
      </c>
      <c r="U404" s="9" t="str">
        <f t="shared" si="55"/>
        <v>-</v>
      </c>
      <c r="V404" s="9" t="str">
        <f t="shared" si="55"/>
        <v>-</v>
      </c>
      <c r="W404" s="9" t="str">
        <f t="shared" si="55"/>
        <v>-</v>
      </c>
      <c r="X404" s="9" t="str">
        <f t="shared" si="55"/>
        <v>-</v>
      </c>
      <c r="Y404" s="9" t="str">
        <f t="shared" si="55"/>
        <v>-</v>
      </c>
      <c r="Z404" s="9" t="str">
        <f t="shared" si="55"/>
        <v>-</v>
      </c>
      <c r="AA404" s="9" t="str">
        <f t="shared" si="55"/>
        <v>-</v>
      </c>
      <c r="AB404" s="9" t="str">
        <f t="shared" si="55"/>
        <v>-</v>
      </c>
      <c r="AC404" s="9" t="str">
        <f t="shared" si="55"/>
        <v>-</v>
      </c>
      <c r="AD404" s="9" t="str">
        <f t="shared" si="55"/>
        <v>-</v>
      </c>
      <c r="AE404" s="9" t="str">
        <f t="shared" si="55"/>
        <v>-</v>
      </c>
      <c r="AF404" s="9" t="str">
        <f t="shared" si="55"/>
        <v>-</v>
      </c>
      <c r="AG404" s="9" t="str">
        <f t="shared" si="55"/>
        <v>-</v>
      </c>
      <c r="AH404" s="9" t="str">
        <f t="shared" si="55"/>
        <v>-</v>
      </c>
      <c r="AI404" s="9" t="str">
        <f t="shared" si="51"/>
        <v>-</v>
      </c>
      <c r="AJ404" s="9" t="str">
        <f t="shared" si="51"/>
        <v>-</v>
      </c>
      <c r="AK404" s="9" t="str">
        <f t="shared" si="51"/>
        <v>-</v>
      </c>
      <c r="AL404" s="9" t="str">
        <f t="shared" si="51"/>
        <v>-</v>
      </c>
      <c r="AM404" s="9" t="str">
        <f t="shared" si="51"/>
        <v>-</v>
      </c>
      <c r="AN404" s="9" t="str">
        <f t="shared" si="51"/>
        <v>-</v>
      </c>
      <c r="AO404" s="9" t="str">
        <f t="shared" si="51"/>
        <v>-</v>
      </c>
      <c r="AP404" s="9" t="str">
        <f t="shared" si="52"/>
        <v>-</v>
      </c>
      <c r="AQ404" s="9" t="str">
        <f t="shared" si="52"/>
        <v>-</v>
      </c>
      <c r="AR404" s="9" t="str">
        <f t="shared" si="52"/>
        <v>-</v>
      </c>
      <c r="AS404" s="9" t="str">
        <f t="shared" si="52"/>
        <v>-</v>
      </c>
      <c r="AT404" s="9" t="str">
        <f t="shared" si="52"/>
        <v>-</v>
      </c>
      <c r="AU404" s="9" t="str">
        <f t="shared" si="52"/>
        <v>-</v>
      </c>
      <c r="AV404" s="9" t="str">
        <f t="shared" si="52"/>
        <v>-</v>
      </c>
      <c r="AW404" s="9" t="str">
        <f t="shared" si="52"/>
        <v>-</v>
      </c>
      <c r="AX404" s="9" t="str">
        <f t="shared" si="52"/>
        <v>-</v>
      </c>
      <c r="AY404" s="9" t="str">
        <f t="shared" si="52"/>
        <v>-</v>
      </c>
      <c r="AZ404" s="9" t="str">
        <f t="shared" si="51"/>
        <v>-</v>
      </c>
      <c r="BA404" s="9" t="str">
        <f t="shared" si="51"/>
        <v>-</v>
      </c>
      <c r="BB404" s="9" t="str">
        <f t="shared" si="55"/>
        <v>-</v>
      </c>
      <c r="BC404" s="9" t="str">
        <f t="shared" si="55"/>
        <v>-</v>
      </c>
      <c r="BD404" s="9" t="str">
        <f t="shared" si="55"/>
        <v>-</v>
      </c>
      <c r="BE404" s="9" t="str">
        <f t="shared" si="55"/>
        <v>-</v>
      </c>
      <c r="BF404" s="9" t="str">
        <f t="shared" si="55"/>
        <v>-</v>
      </c>
      <c r="BG404" s="9" t="str">
        <f t="shared" si="55"/>
        <v>-</v>
      </c>
      <c r="BH404" s="9" t="str">
        <f t="shared" si="55"/>
        <v>-</v>
      </c>
      <c r="BI404" s="9" t="str">
        <f t="shared" si="55"/>
        <v>-</v>
      </c>
      <c r="BJ404" s="37"/>
      <c r="BK404" s="34"/>
      <c r="BR404" s="25"/>
      <c r="BS404" s="25"/>
      <c r="BV404" s="25"/>
      <c r="BW404" s="25"/>
      <c r="BX404" s="25"/>
    </row>
    <row r="405" spans="1:76">
      <c r="A405" s="38">
        <f t="shared" si="54"/>
        <v>11</v>
      </c>
      <c r="B405" s="36">
        <f t="shared" si="53"/>
        <v>5</v>
      </c>
      <c r="C405" s="36">
        <f t="shared" si="49"/>
        <v>2</v>
      </c>
      <c r="D405" s="9" t="str">
        <f t="shared" si="56"/>
        <v>-</v>
      </c>
      <c r="E405" s="9" t="str">
        <f t="shared" si="56"/>
        <v>-</v>
      </c>
      <c r="F405" s="9" t="str">
        <f t="shared" si="56"/>
        <v>-</v>
      </c>
      <c r="G405" s="9" t="str">
        <f t="shared" si="56"/>
        <v>-</v>
      </c>
      <c r="H405" s="9" t="str">
        <f t="shared" si="56"/>
        <v>-</v>
      </c>
      <c r="I405" s="9" t="str">
        <f t="shared" si="56"/>
        <v>-</v>
      </c>
      <c r="J405" s="9" t="str">
        <f t="shared" si="56"/>
        <v>-</v>
      </c>
      <c r="K405" s="9" t="str">
        <f t="shared" si="56"/>
        <v>-</v>
      </c>
      <c r="L405" s="9" t="str">
        <f t="shared" si="56"/>
        <v>-</v>
      </c>
      <c r="M405" s="9" t="str">
        <f t="shared" si="56"/>
        <v>-</v>
      </c>
      <c r="N405" s="9" t="str">
        <f t="shared" si="56"/>
        <v>-</v>
      </c>
      <c r="O405" s="9" t="str">
        <f t="shared" si="56"/>
        <v>-</v>
      </c>
      <c r="P405" s="9" t="str">
        <f t="shared" si="56"/>
        <v>-</v>
      </c>
      <c r="Q405" s="9" t="str">
        <f t="shared" si="56"/>
        <v>-</v>
      </c>
      <c r="R405" s="9" t="str">
        <f t="shared" si="56"/>
        <v>-</v>
      </c>
      <c r="S405" s="9" t="str">
        <f t="shared" si="55"/>
        <v>-</v>
      </c>
      <c r="T405" s="9" t="str">
        <f t="shared" si="55"/>
        <v>-</v>
      </c>
      <c r="U405" s="9" t="str">
        <f t="shared" si="55"/>
        <v>-</v>
      </c>
      <c r="V405" s="9" t="str">
        <f t="shared" si="55"/>
        <v>-</v>
      </c>
      <c r="W405" s="9" t="str">
        <f t="shared" si="55"/>
        <v>-</v>
      </c>
      <c r="X405" s="9" t="str">
        <f t="shared" si="55"/>
        <v>-</v>
      </c>
      <c r="Y405" s="9" t="str">
        <f t="shared" si="55"/>
        <v>-</v>
      </c>
      <c r="Z405" s="9" t="str">
        <f t="shared" si="55"/>
        <v>-</v>
      </c>
      <c r="AA405" s="9" t="str">
        <f t="shared" si="55"/>
        <v>-</v>
      </c>
      <c r="AB405" s="9" t="str">
        <f t="shared" si="55"/>
        <v>-</v>
      </c>
      <c r="AC405" s="9" t="str">
        <f t="shared" si="55"/>
        <v>-</v>
      </c>
      <c r="AD405" s="9" t="str">
        <f t="shared" si="55"/>
        <v>-</v>
      </c>
      <c r="AE405" s="9" t="str">
        <f t="shared" si="55"/>
        <v>-</v>
      </c>
      <c r="AF405" s="9" t="str">
        <f t="shared" si="55"/>
        <v>-</v>
      </c>
      <c r="AG405" s="9" t="str">
        <f t="shared" si="55"/>
        <v>-</v>
      </c>
      <c r="AH405" s="9" t="str">
        <f t="shared" si="55"/>
        <v>-</v>
      </c>
      <c r="AI405" s="9" t="str">
        <f t="shared" si="51"/>
        <v>-</v>
      </c>
      <c r="AJ405" s="9" t="str">
        <f t="shared" si="51"/>
        <v>-</v>
      </c>
      <c r="AK405" s="9" t="str">
        <f t="shared" si="51"/>
        <v>-</v>
      </c>
      <c r="AL405" s="9" t="str">
        <f t="shared" si="51"/>
        <v>-</v>
      </c>
      <c r="AM405" s="9" t="str">
        <f t="shared" si="51"/>
        <v>-</v>
      </c>
      <c r="AN405" s="9" t="str">
        <f t="shared" si="51"/>
        <v>-</v>
      </c>
      <c r="AO405" s="9" t="str">
        <f t="shared" si="51"/>
        <v>-</v>
      </c>
      <c r="AP405" s="9" t="str">
        <f t="shared" si="52"/>
        <v>-</v>
      </c>
      <c r="AQ405" s="9" t="str">
        <f t="shared" si="52"/>
        <v>-</v>
      </c>
      <c r="AR405" s="9" t="str">
        <f t="shared" si="52"/>
        <v>-</v>
      </c>
      <c r="AS405" s="9" t="str">
        <f t="shared" si="52"/>
        <v>-</v>
      </c>
      <c r="AT405" s="9" t="str">
        <f t="shared" si="52"/>
        <v>-</v>
      </c>
      <c r="AU405" s="9" t="str">
        <f t="shared" si="52"/>
        <v>-</v>
      </c>
      <c r="AV405" s="9" t="str">
        <f t="shared" si="52"/>
        <v>-</v>
      </c>
      <c r="AW405" s="9" t="str">
        <f t="shared" si="52"/>
        <v>-</v>
      </c>
      <c r="AX405" s="9" t="str">
        <f t="shared" si="52"/>
        <v>-</v>
      </c>
      <c r="AY405" s="9" t="str">
        <f t="shared" si="52"/>
        <v>-</v>
      </c>
      <c r="AZ405" s="9" t="str">
        <f t="shared" si="51"/>
        <v>-</v>
      </c>
      <c r="BA405" s="9" t="str">
        <f t="shared" si="51"/>
        <v>-</v>
      </c>
      <c r="BB405" s="9" t="str">
        <f t="shared" si="55"/>
        <v>-</v>
      </c>
      <c r="BC405" s="9" t="str">
        <f t="shared" si="55"/>
        <v>-</v>
      </c>
      <c r="BD405" s="9" t="str">
        <f t="shared" si="55"/>
        <v>-</v>
      </c>
      <c r="BE405" s="9" t="str">
        <f t="shared" si="55"/>
        <v>-</v>
      </c>
      <c r="BF405" s="9" t="str">
        <f t="shared" si="55"/>
        <v>-</v>
      </c>
      <c r="BG405" s="9" t="str">
        <f t="shared" si="55"/>
        <v>-</v>
      </c>
      <c r="BH405" s="9" t="str">
        <f t="shared" si="55"/>
        <v>-</v>
      </c>
      <c r="BI405" s="9" t="str">
        <f t="shared" si="55"/>
        <v>-</v>
      </c>
      <c r="BJ405" s="37"/>
      <c r="BK405" s="34"/>
      <c r="BR405" s="25"/>
      <c r="BS405" s="25"/>
      <c r="BV405" s="25"/>
      <c r="BW405" s="25"/>
      <c r="BX405" s="25"/>
    </row>
    <row r="406" spans="1:76">
      <c r="A406" s="38">
        <f t="shared" si="54"/>
        <v>12</v>
      </c>
      <c r="B406" s="36">
        <f t="shared" si="53"/>
        <v>6</v>
      </c>
      <c r="C406" s="36">
        <f t="shared" si="49"/>
        <v>1</v>
      </c>
      <c r="D406" s="9" t="str">
        <f t="shared" si="56"/>
        <v>-</v>
      </c>
      <c r="E406" s="9" t="str">
        <f t="shared" si="56"/>
        <v>-</v>
      </c>
      <c r="F406" s="9" t="str">
        <f t="shared" si="56"/>
        <v>-</v>
      </c>
      <c r="G406" s="9" t="str">
        <f t="shared" si="56"/>
        <v>-</v>
      </c>
      <c r="H406" s="9" t="str">
        <f t="shared" si="56"/>
        <v>-</v>
      </c>
      <c r="I406" s="9" t="str">
        <f t="shared" si="56"/>
        <v>-</v>
      </c>
      <c r="J406" s="9" t="str">
        <f t="shared" si="56"/>
        <v>-</v>
      </c>
      <c r="K406" s="9" t="str">
        <f t="shared" si="56"/>
        <v>-</v>
      </c>
      <c r="L406" s="9" t="str">
        <f t="shared" si="56"/>
        <v>-</v>
      </c>
      <c r="M406" s="9" t="str">
        <f t="shared" si="56"/>
        <v>-</v>
      </c>
      <c r="N406" s="9" t="str">
        <f t="shared" si="56"/>
        <v>-</v>
      </c>
      <c r="O406" s="9" t="str">
        <f t="shared" si="56"/>
        <v>-</v>
      </c>
      <c r="P406" s="9" t="str">
        <f t="shared" si="56"/>
        <v>-</v>
      </c>
      <c r="Q406" s="9" t="str">
        <f t="shared" si="56"/>
        <v>-</v>
      </c>
      <c r="R406" s="9" t="str">
        <f t="shared" si="56"/>
        <v>-</v>
      </c>
      <c r="S406" s="9" t="str">
        <f t="shared" si="55"/>
        <v>-</v>
      </c>
      <c r="T406" s="9" t="str">
        <f t="shared" si="55"/>
        <v>-</v>
      </c>
      <c r="U406" s="9" t="str">
        <f t="shared" si="55"/>
        <v>-</v>
      </c>
      <c r="V406" s="9" t="str">
        <f t="shared" si="55"/>
        <v>-</v>
      </c>
      <c r="W406" s="9" t="str">
        <f t="shared" si="55"/>
        <v>-</v>
      </c>
      <c r="X406" s="9" t="str">
        <f t="shared" si="55"/>
        <v>-</v>
      </c>
      <c r="Y406" s="9" t="str">
        <f t="shared" si="55"/>
        <v>-</v>
      </c>
      <c r="Z406" s="9" t="str">
        <f t="shared" si="55"/>
        <v>-</v>
      </c>
      <c r="AA406" s="9" t="str">
        <f t="shared" si="55"/>
        <v>-</v>
      </c>
      <c r="AB406" s="9" t="str">
        <f t="shared" si="55"/>
        <v>-</v>
      </c>
      <c r="AC406" s="9" t="str">
        <f t="shared" si="55"/>
        <v>-</v>
      </c>
      <c r="AD406" s="9" t="str">
        <f t="shared" si="55"/>
        <v>-</v>
      </c>
      <c r="AE406" s="9" t="str">
        <f t="shared" si="55"/>
        <v>-</v>
      </c>
      <c r="AF406" s="9" t="str">
        <f t="shared" si="55"/>
        <v>-</v>
      </c>
      <c r="AG406" s="9" t="str">
        <f t="shared" si="55"/>
        <v>-</v>
      </c>
      <c r="AH406" s="9" t="str">
        <f t="shared" si="55"/>
        <v>-</v>
      </c>
      <c r="AI406" s="9" t="str">
        <f t="shared" si="51"/>
        <v>-</v>
      </c>
      <c r="AJ406" s="9" t="str">
        <f t="shared" si="51"/>
        <v>-</v>
      </c>
      <c r="AK406" s="9" t="str">
        <f t="shared" si="51"/>
        <v>-</v>
      </c>
      <c r="AL406" s="9" t="str">
        <f t="shared" si="51"/>
        <v>-</v>
      </c>
      <c r="AM406" s="9" t="str">
        <f t="shared" si="51"/>
        <v>-</v>
      </c>
      <c r="AN406" s="9" t="str">
        <f t="shared" si="51"/>
        <v>-</v>
      </c>
      <c r="AO406" s="9" t="str">
        <f t="shared" si="51"/>
        <v>-</v>
      </c>
      <c r="AP406" s="9" t="str">
        <f t="shared" si="52"/>
        <v>-</v>
      </c>
      <c r="AQ406" s="9" t="str">
        <f t="shared" si="52"/>
        <v>-</v>
      </c>
      <c r="AR406" s="9" t="str">
        <f t="shared" si="52"/>
        <v>-</v>
      </c>
      <c r="AS406" s="9" t="str">
        <f t="shared" si="52"/>
        <v>-</v>
      </c>
      <c r="AT406" s="9" t="str">
        <f t="shared" si="52"/>
        <v>-</v>
      </c>
      <c r="AU406" s="9" t="str">
        <f t="shared" si="52"/>
        <v>-</v>
      </c>
      <c r="AV406" s="9" t="str">
        <f t="shared" si="52"/>
        <v>-</v>
      </c>
      <c r="AW406" s="9" t="str">
        <f t="shared" si="52"/>
        <v>-</v>
      </c>
      <c r="AX406" s="9" t="str">
        <f t="shared" si="52"/>
        <v>-</v>
      </c>
      <c r="AY406" s="9" t="str">
        <f t="shared" si="52"/>
        <v>-</v>
      </c>
      <c r="AZ406" s="9" t="str">
        <f t="shared" si="51"/>
        <v>-</v>
      </c>
      <c r="BA406" s="9" t="str">
        <f t="shared" si="51"/>
        <v>-</v>
      </c>
      <c r="BB406" s="9" t="str">
        <f t="shared" si="55"/>
        <v>-</v>
      </c>
      <c r="BC406" s="9" t="str">
        <f t="shared" si="55"/>
        <v>-</v>
      </c>
      <c r="BD406" s="9" t="str">
        <f t="shared" si="55"/>
        <v>-</v>
      </c>
      <c r="BE406" s="9" t="str">
        <f t="shared" si="55"/>
        <v>-</v>
      </c>
      <c r="BF406" s="9" t="str">
        <f t="shared" si="55"/>
        <v>-</v>
      </c>
      <c r="BG406" s="9" t="str">
        <f t="shared" si="55"/>
        <v>-</v>
      </c>
      <c r="BH406" s="9" t="str">
        <f t="shared" si="55"/>
        <v>-</v>
      </c>
      <c r="BI406" s="9" t="str">
        <f t="shared" si="55"/>
        <v>-</v>
      </c>
      <c r="BJ406" s="37"/>
      <c r="BK406" s="34"/>
      <c r="BR406" s="25"/>
      <c r="BS406" s="25"/>
      <c r="BV406" s="25"/>
      <c r="BW406" s="25"/>
      <c r="BX406" s="25"/>
    </row>
    <row r="407" spans="1:76">
      <c r="A407" s="38">
        <f t="shared" si="54"/>
        <v>13</v>
      </c>
      <c r="B407" s="36">
        <f t="shared" si="53"/>
        <v>6</v>
      </c>
      <c r="C407" s="36">
        <f t="shared" si="49"/>
        <v>2</v>
      </c>
      <c r="D407" s="9" t="str">
        <f t="shared" si="56"/>
        <v>-</v>
      </c>
      <c r="E407" s="9" t="str">
        <f t="shared" si="56"/>
        <v>-</v>
      </c>
      <c r="F407" s="9" t="str">
        <f t="shared" si="56"/>
        <v>-</v>
      </c>
      <c r="G407" s="9" t="str">
        <f t="shared" si="56"/>
        <v>-</v>
      </c>
      <c r="H407" s="9" t="str">
        <f t="shared" si="56"/>
        <v>-</v>
      </c>
      <c r="I407" s="9" t="str">
        <f t="shared" si="56"/>
        <v>-</v>
      </c>
      <c r="J407" s="9" t="str">
        <f t="shared" si="56"/>
        <v>-</v>
      </c>
      <c r="K407" s="9" t="str">
        <f t="shared" si="56"/>
        <v>-</v>
      </c>
      <c r="L407" s="9" t="str">
        <f t="shared" si="56"/>
        <v>-</v>
      </c>
      <c r="M407" s="9" t="str">
        <f t="shared" si="56"/>
        <v>-</v>
      </c>
      <c r="N407" s="9" t="str">
        <f t="shared" si="56"/>
        <v>-</v>
      </c>
      <c r="O407" s="9" t="str">
        <f t="shared" si="56"/>
        <v>-</v>
      </c>
      <c r="P407" s="9" t="str">
        <f t="shared" si="56"/>
        <v>-</v>
      </c>
      <c r="Q407" s="9" t="str">
        <f t="shared" si="56"/>
        <v>-</v>
      </c>
      <c r="R407" s="9" t="str">
        <f t="shared" si="56"/>
        <v>-</v>
      </c>
      <c r="S407" s="9" t="str">
        <f t="shared" si="55"/>
        <v>-</v>
      </c>
      <c r="T407" s="9" t="str">
        <f t="shared" si="55"/>
        <v>-</v>
      </c>
      <c r="U407" s="9" t="str">
        <f t="shared" si="55"/>
        <v>!!!</v>
      </c>
      <c r="V407" s="9" t="str">
        <f t="shared" si="55"/>
        <v>-</v>
      </c>
      <c r="W407" s="9" t="str">
        <f t="shared" si="55"/>
        <v>-</v>
      </c>
      <c r="X407" s="9" t="str">
        <f t="shared" si="55"/>
        <v>-</v>
      </c>
      <c r="Y407" s="9" t="str">
        <f t="shared" si="55"/>
        <v>-</v>
      </c>
      <c r="Z407" s="9" t="str">
        <f t="shared" si="55"/>
        <v>-</v>
      </c>
      <c r="AA407" s="9" t="str">
        <f t="shared" si="55"/>
        <v>-</v>
      </c>
      <c r="AB407" s="9" t="str">
        <f t="shared" si="55"/>
        <v>-</v>
      </c>
      <c r="AC407" s="9" t="str">
        <f t="shared" si="55"/>
        <v>!!!</v>
      </c>
      <c r="AD407" s="9" t="str">
        <f t="shared" si="55"/>
        <v>-</v>
      </c>
      <c r="AE407" s="9" t="str">
        <f t="shared" si="55"/>
        <v>-</v>
      </c>
      <c r="AF407" s="9" t="str">
        <f t="shared" si="55"/>
        <v>-</v>
      </c>
      <c r="AG407" s="9" t="str">
        <f t="shared" si="55"/>
        <v>-</v>
      </c>
      <c r="AH407" s="9" t="str">
        <f t="shared" si="55"/>
        <v>-</v>
      </c>
      <c r="AI407" s="9" t="str">
        <f t="shared" si="51"/>
        <v>-</v>
      </c>
      <c r="AJ407" s="9" t="str">
        <f t="shared" si="51"/>
        <v>-</v>
      </c>
      <c r="AK407" s="9" t="str">
        <f t="shared" si="51"/>
        <v>-</v>
      </c>
      <c r="AL407" s="9" t="str">
        <f t="shared" si="51"/>
        <v>-</v>
      </c>
      <c r="AM407" s="9" t="str">
        <f t="shared" si="51"/>
        <v>-</v>
      </c>
      <c r="AN407" s="9" t="str">
        <f t="shared" si="51"/>
        <v>-</v>
      </c>
      <c r="AO407" s="9" t="str">
        <f t="shared" si="51"/>
        <v>-</v>
      </c>
      <c r="AP407" s="9" t="str">
        <f t="shared" si="52"/>
        <v>-</v>
      </c>
      <c r="AQ407" s="9" t="str">
        <f t="shared" si="52"/>
        <v>-</v>
      </c>
      <c r="AR407" s="9" t="str">
        <f t="shared" si="52"/>
        <v>-</v>
      </c>
      <c r="AS407" s="9" t="str">
        <f t="shared" si="52"/>
        <v>-</v>
      </c>
      <c r="AT407" s="9" t="str">
        <f t="shared" si="52"/>
        <v>-</v>
      </c>
      <c r="AU407" s="9" t="str">
        <f t="shared" si="52"/>
        <v>-</v>
      </c>
      <c r="AV407" s="9" t="str">
        <f t="shared" si="52"/>
        <v>-</v>
      </c>
      <c r="AW407" s="9" t="str">
        <f t="shared" si="52"/>
        <v>-</v>
      </c>
      <c r="AX407" s="9" t="str">
        <f t="shared" si="52"/>
        <v>-</v>
      </c>
      <c r="AY407" s="9" t="str">
        <f t="shared" si="52"/>
        <v>-</v>
      </c>
      <c r="AZ407" s="9" t="str">
        <f t="shared" si="51"/>
        <v>-</v>
      </c>
      <c r="BA407" s="9" t="str">
        <f t="shared" si="51"/>
        <v>-</v>
      </c>
      <c r="BB407" s="9" t="str">
        <f t="shared" si="55"/>
        <v>-</v>
      </c>
      <c r="BC407" s="9" t="str">
        <f t="shared" si="55"/>
        <v>-</v>
      </c>
      <c r="BD407" s="9" t="str">
        <f t="shared" si="55"/>
        <v>-</v>
      </c>
      <c r="BE407" s="9" t="str">
        <f t="shared" si="55"/>
        <v>-</v>
      </c>
      <c r="BF407" s="9" t="str">
        <f t="shared" si="55"/>
        <v>-</v>
      </c>
      <c r="BG407" s="9" t="str">
        <f t="shared" si="55"/>
        <v>-</v>
      </c>
      <c r="BH407" s="9" t="str">
        <f t="shared" si="55"/>
        <v>-</v>
      </c>
      <c r="BI407" s="9" t="str">
        <f t="shared" si="55"/>
        <v>-</v>
      </c>
      <c r="BJ407" s="37"/>
      <c r="BK407" s="34"/>
      <c r="BR407" s="25"/>
      <c r="BS407" s="25"/>
      <c r="BV407" s="25"/>
      <c r="BW407" s="25"/>
      <c r="BX407" s="25"/>
    </row>
    <row r="408" spans="1:76">
      <c r="A408" s="38">
        <f t="shared" si="54"/>
        <v>14</v>
      </c>
      <c r="B408" s="36">
        <f t="shared" si="53"/>
        <v>6</v>
      </c>
      <c r="C408" s="36">
        <f t="shared" si="49"/>
        <v>3</v>
      </c>
      <c r="D408" s="9" t="str">
        <f t="shared" si="56"/>
        <v>-</v>
      </c>
      <c r="E408" s="9" t="str">
        <f t="shared" si="56"/>
        <v>-</v>
      </c>
      <c r="F408" s="9" t="str">
        <f t="shared" si="56"/>
        <v>-</v>
      </c>
      <c r="G408" s="9" t="str">
        <f t="shared" si="56"/>
        <v>-</v>
      </c>
      <c r="H408" s="9" t="str">
        <f t="shared" si="56"/>
        <v>-</v>
      </c>
      <c r="I408" s="9" t="str">
        <f t="shared" si="56"/>
        <v>-</v>
      </c>
      <c r="J408" s="9" t="str">
        <f t="shared" si="56"/>
        <v>-</v>
      </c>
      <c r="K408" s="9" t="str">
        <f t="shared" si="56"/>
        <v>-</v>
      </c>
      <c r="L408" s="9" t="str">
        <f t="shared" si="56"/>
        <v>-</v>
      </c>
      <c r="M408" s="9" t="str">
        <f t="shared" si="56"/>
        <v>-</v>
      </c>
      <c r="N408" s="9" t="str">
        <f t="shared" si="56"/>
        <v>-</v>
      </c>
      <c r="O408" s="9" t="str">
        <f t="shared" si="56"/>
        <v>-</v>
      </c>
      <c r="P408" s="9" t="str">
        <f t="shared" si="56"/>
        <v>-</v>
      </c>
      <c r="Q408" s="9" t="str">
        <f t="shared" si="56"/>
        <v>-</v>
      </c>
      <c r="R408" s="9" t="str">
        <f t="shared" si="56"/>
        <v>-</v>
      </c>
      <c r="S408" s="9" t="str">
        <f t="shared" si="55"/>
        <v>-</v>
      </c>
      <c r="T408" s="9" t="str">
        <f t="shared" si="55"/>
        <v>-</v>
      </c>
      <c r="U408" s="9" t="str">
        <f t="shared" si="55"/>
        <v>-</v>
      </c>
      <c r="V408" s="9" t="str">
        <f t="shared" si="55"/>
        <v>-</v>
      </c>
      <c r="W408" s="9" t="str">
        <f t="shared" si="55"/>
        <v>-</v>
      </c>
      <c r="X408" s="9" t="str">
        <f t="shared" si="55"/>
        <v>-</v>
      </c>
      <c r="Y408" s="9" t="str">
        <f t="shared" si="55"/>
        <v>-</v>
      </c>
      <c r="Z408" s="9" t="str">
        <f t="shared" si="55"/>
        <v>-</v>
      </c>
      <c r="AA408" s="9" t="str">
        <f t="shared" si="55"/>
        <v>-</v>
      </c>
      <c r="AB408" s="9" t="str">
        <f t="shared" si="55"/>
        <v>-</v>
      </c>
      <c r="AC408" s="9" t="str">
        <f t="shared" si="55"/>
        <v>-</v>
      </c>
      <c r="AD408" s="9" t="str">
        <f t="shared" si="55"/>
        <v>-</v>
      </c>
      <c r="AE408" s="9" t="str">
        <f t="shared" si="55"/>
        <v>-</v>
      </c>
      <c r="AF408" s="9" t="str">
        <f t="shared" si="55"/>
        <v>-</v>
      </c>
      <c r="AG408" s="9" t="str">
        <f t="shared" si="55"/>
        <v>-</v>
      </c>
      <c r="AH408" s="9" t="str">
        <f t="shared" si="55"/>
        <v>-</v>
      </c>
      <c r="AI408" s="9" t="str">
        <f t="shared" si="51"/>
        <v>-</v>
      </c>
      <c r="AJ408" s="9" t="str">
        <f t="shared" si="51"/>
        <v>-</v>
      </c>
      <c r="AK408" s="9" t="str">
        <f t="shared" si="51"/>
        <v>-</v>
      </c>
      <c r="AL408" s="9" t="str">
        <f t="shared" si="51"/>
        <v>-</v>
      </c>
      <c r="AM408" s="9" t="str">
        <f t="shared" si="51"/>
        <v>-</v>
      </c>
      <c r="AN408" s="9" t="str">
        <f t="shared" si="51"/>
        <v>-</v>
      </c>
      <c r="AO408" s="9" t="str">
        <f t="shared" si="51"/>
        <v>-</v>
      </c>
      <c r="AP408" s="9" t="str">
        <f t="shared" si="52"/>
        <v>-</v>
      </c>
      <c r="AQ408" s="9" t="str">
        <f t="shared" si="52"/>
        <v>-</v>
      </c>
      <c r="AR408" s="9" t="str">
        <f t="shared" si="52"/>
        <v>-</v>
      </c>
      <c r="AS408" s="9" t="str">
        <f t="shared" si="52"/>
        <v>-</v>
      </c>
      <c r="AT408" s="9" t="str">
        <f t="shared" si="52"/>
        <v>-</v>
      </c>
      <c r="AU408" s="9" t="str">
        <f t="shared" si="52"/>
        <v>-</v>
      </c>
      <c r="AV408" s="9" t="str">
        <f t="shared" si="52"/>
        <v>-</v>
      </c>
      <c r="AW408" s="9" t="str">
        <f t="shared" si="52"/>
        <v>-</v>
      </c>
      <c r="AX408" s="9" t="str">
        <f t="shared" si="52"/>
        <v>-</v>
      </c>
      <c r="AY408" s="9" t="str">
        <f t="shared" si="52"/>
        <v>-</v>
      </c>
      <c r="AZ408" s="9" t="str">
        <f t="shared" si="51"/>
        <v>-</v>
      </c>
      <c r="BA408" s="9" t="str">
        <f t="shared" si="51"/>
        <v>-</v>
      </c>
      <c r="BB408" s="9" t="str">
        <f t="shared" si="55"/>
        <v>-</v>
      </c>
      <c r="BC408" s="9" t="str">
        <f t="shared" si="55"/>
        <v>-</v>
      </c>
      <c r="BD408" s="9" t="str">
        <f t="shared" si="55"/>
        <v>-</v>
      </c>
      <c r="BE408" s="9" t="str">
        <f t="shared" si="55"/>
        <v>-</v>
      </c>
      <c r="BF408" s="9" t="str">
        <f t="shared" si="55"/>
        <v>-</v>
      </c>
      <c r="BG408" s="9" t="str">
        <f t="shared" si="55"/>
        <v>-</v>
      </c>
      <c r="BH408" s="9" t="str">
        <f t="shared" si="55"/>
        <v>-</v>
      </c>
      <c r="BI408" s="9" t="str">
        <f t="shared" si="55"/>
        <v>-</v>
      </c>
      <c r="BJ408" s="37"/>
      <c r="BK408" s="34"/>
      <c r="BR408" s="25"/>
      <c r="BS408" s="25"/>
      <c r="BV408" s="25"/>
      <c r="BW408" s="25"/>
      <c r="BX408" s="25"/>
    </row>
    <row r="409" spans="1:76">
      <c r="A409" s="38">
        <f t="shared" si="54"/>
        <v>15</v>
      </c>
      <c r="B409" s="36">
        <f t="shared" si="53"/>
        <v>7</v>
      </c>
      <c r="C409" s="36">
        <f t="shared" si="49"/>
        <v>1</v>
      </c>
      <c r="D409" s="9" t="str">
        <f t="shared" si="56"/>
        <v>-</v>
      </c>
      <c r="E409" s="9" t="str">
        <f t="shared" si="56"/>
        <v>-</v>
      </c>
      <c r="F409" s="9" t="str">
        <f t="shared" si="56"/>
        <v>-</v>
      </c>
      <c r="G409" s="9" t="str">
        <f t="shared" si="56"/>
        <v>-</v>
      </c>
      <c r="H409" s="9" t="str">
        <f t="shared" si="56"/>
        <v>-</v>
      </c>
      <c r="I409" s="9" t="str">
        <f t="shared" si="56"/>
        <v>-</v>
      </c>
      <c r="J409" s="9" t="str">
        <f t="shared" si="56"/>
        <v>-</v>
      </c>
      <c r="K409" s="9" t="str">
        <f t="shared" si="56"/>
        <v>-</v>
      </c>
      <c r="L409" s="9" t="str">
        <f t="shared" si="56"/>
        <v>-</v>
      </c>
      <c r="M409" s="9" t="str">
        <f t="shared" si="56"/>
        <v>-</v>
      </c>
      <c r="N409" s="9" t="str">
        <f t="shared" si="56"/>
        <v>-</v>
      </c>
      <c r="O409" s="9" t="str">
        <f t="shared" si="56"/>
        <v>-</v>
      </c>
      <c r="P409" s="9" t="str">
        <f t="shared" si="56"/>
        <v>-</v>
      </c>
      <c r="Q409" s="9" t="str">
        <f t="shared" si="56"/>
        <v>-</v>
      </c>
      <c r="R409" s="9" t="str">
        <f t="shared" si="56"/>
        <v>-</v>
      </c>
      <c r="S409" s="9" t="str">
        <f t="shared" si="55"/>
        <v>-</v>
      </c>
      <c r="T409" s="9" t="str">
        <f t="shared" si="55"/>
        <v>-</v>
      </c>
      <c r="U409" s="9" t="str">
        <f t="shared" si="55"/>
        <v>-</v>
      </c>
      <c r="V409" s="9" t="str">
        <f t="shared" si="55"/>
        <v>-</v>
      </c>
      <c r="W409" s="9" t="str">
        <f t="shared" si="55"/>
        <v>-</v>
      </c>
      <c r="X409" s="9" t="str">
        <f t="shared" si="55"/>
        <v>-</v>
      </c>
      <c r="Y409" s="9" t="str">
        <f t="shared" si="55"/>
        <v>-</v>
      </c>
      <c r="Z409" s="9" t="str">
        <f t="shared" si="55"/>
        <v>-</v>
      </c>
      <c r="AA409" s="9" t="str">
        <f t="shared" si="55"/>
        <v>-</v>
      </c>
      <c r="AB409" s="9" t="str">
        <f t="shared" si="55"/>
        <v>-</v>
      </c>
      <c r="AC409" s="9" t="str">
        <f t="shared" si="55"/>
        <v>-</v>
      </c>
      <c r="AD409" s="9" t="str">
        <f t="shared" si="55"/>
        <v>-</v>
      </c>
      <c r="AE409" s="9" t="str">
        <f t="shared" si="55"/>
        <v>-</v>
      </c>
      <c r="AF409" s="9" t="str">
        <f t="shared" si="55"/>
        <v>-</v>
      </c>
      <c r="AG409" s="9" t="str">
        <f t="shared" si="55"/>
        <v>-</v>
      </c>
      <c r="AH409" s="9" t="str">
        <f t="shared" si="55"/>
        <v>-</v>
      </c>
      <c r="AI409" s="9" t="str">
        <f t="shared" si="51"/>
        <v>-</v>
      </c>
      <c r="AJ409" s="9" t="str">
        <f t="shared" si="51"/>
        <v>-</v>
      </c>
      <c r="AK409" s="9" t="str">
        <f t="shared" si="51"/>
        <v>-</v>
      </c>
      <c r="AL409" s="9" t="str">
        <f t="shared" si="51"/>
        <v>-</v>
      </c>
      <c r="AM409" s="9" t="str">
        <f t="shared" si="51"/>
        <v>-</v>
      </c>
      <c r="AN409" s="9" t="str">
        <f t="shared" si="51"/>
        <v>-</v>
      </c>
      <c r="AO409" s="9" t="str">
        <f t="shared" si="51"/>
        <v>-</v>
      </c>
      <c r="AP409" s="9" t="str">
        <f t="shared" si="52"/>
        <v>-</v>
      </c>
      <c r="AQ409" s="9" t="str">
        <f t="shared" si="52"/>
        <v>-</v>
      </c>
      <c r="AR409" s="9" t="str">
        <f t="shared" si="52"/>
        <v>-</v>
      </c>
      <c r="AS409" s="9" t="str">
        <f t="shared" si="52"/>
        <v>-</v>
      </c>
      <c r="AT409" s="9" t="str">
        <f t="shared" si="52"/>
        <v>-</v>
      </c>
      <c r="AU409" s="9" t="str">
        <f t="shared" si="52"/>
        <v>-</v>
      </c>
      <c r="AV409" s="9" t="str">
        <f t="shared" si="52"/>
        <v>-</v>
      </c>
      <c r="AW409" s="9" t="str">
        <f t="shared" si="52"/>
        <v>-</v>
      </c>
      <c r="AX409" s="9" t="str">
        <f t="shared" si="52"/>
        <v>-</v>
      </c>
      <c r="AY409" s="9" t="str">
        <f t="shared" si="52"/>
        <v>-</v>
      </c>
      <c r="AZ409" s="9" t="str">
        <f t="shared" si="51"/>
        <v>-</v>
      </c>
      <c r="BA409" s="9" t="str">
        <f t="shared" si="51"/>
        <v>-</v>
      </c>
      <c r="BB409" s="9" t="str">
        <f t="shared" si="55"/>
        <v>-</v>
      </c>
      <c r="BC409" s="9" t="str">
        <f t="shared" si="55"/>
        <v>-</v>
      </c>
      <c r="BD409" s="9" t="str">
        <f t="shared" si="55"/>
        <v>-</v>
      </c>
      <c r="BE409" s="9" t="str">
        <f t="shared" si="55"/>
        <v>-</v>
      </c>
      <c r="BF409" s="9" t="str">
        <f t="shared" si="55"/>
        <v>-</v>
      </c>
      <c r="BG409" s="9" t="str">
        <f t="shared" si="55"/>
        <v>-</v>
      </c>
      <c r="BH409" s="9" t="str">
        <f t="shared" si="55"/>
        <v>-</v>
      </c>
      <c r="BI409" s="9" t="str">
        <f t="shared" si="55"/>
        <v>-</v>
      </c>
      <c r="BJ409" s="37"/>
      <c r="BK409" s="34"/>
      <c r="BR409" s="25"/>
      <c r="BS409" s="25"/>
      <c r="BV409" s="25"/>
      <c r="BW409" s="25"/>
      <c r="BX409" s="25"/>
    </row>
    <row r="410" spans="1:76">
      <c r="A410" s="38">
        <f t="shared" si="54"/>
        <v>16</v>
      </c>
      <c r="B410" s="36">
        <f t="shared" si="53"/>
        <v>7</v>
      </c>
      <c r="C410" s="36">
        <f t="shared" si="49"/>
        <v>2</v>
      </c>
      <c r="D410" s="9" t="str">
        <f t="shared" si="56"/>
        <v>-</v>
      </c>
      <c r="E410" s="9" t="str">
        <f t="shared" si="56"/>
        <v>-</v>
      </c>
      <c r="F410" s="9" t="str">
        <f t="shared" si="56"/>
        <v>-</v>
      </c>
      <c r="G410" s="9" t="str">
        <f t="shared" si="56"/>
        <v>-</v>
      </c>
      <c r="H410" s="9" t="str">
        <f t="shared" si="56"/>
        <v>-</v>
      </c>
      <c r="I410" s="9" t="str">
        <f t="shared" si="56"/>
        <v>-</v>
      </c>
      <c r="J410" s="9" t="str">
        <f t="shared" si="56"/>
        <v>-</v>
      </c>
      <c r="K410" s="9" t="str">
        <f t="shared" si="56"/>
        <v>-</v>
      </c>
      <c r="L410" s="9" t="str">
        <f t="shared" si="56"/>
        <v>-</v>
      </c>
      <c r="M410" s="9" t="str">
        <f t="shared" si="56"/>
        <v>-</v>
      </c>
      <c r="N410" s="9" t="str">
        <f t="shared" si="56"/>
        <v>-</v>
      </c>
      <c r="O410" s="9" t="str">
        <f t="shared" si="56"/>
        <v>-</v>
      </c>
      <c r="P410" s="9" t="str">
        <f t="shared" si="56"/>
        <v>-</v>
      </c>
      <c r="Q410" s="9" t="str">
        <f t="shared" si="56"/>
        <v>-</v>
      </c>
      <c r="R410" s="9" t="str">
        <f t="shared" si="56"/>
        <v>-</v>
      </c>
      <c r="S410" s="9" t="str">
        <f t="shared" si="55"/>
        <v>-</v>
      </c>
      <c r="T410" s="9" t="str">
        <f t="shared" si="55"/>
        <v>-</v>
      </c>
      <c r="U410" s="9" t="str">
        <f t="shared" si="55"/>
        <v>-</v>
      </c>
      <c r="V410" s="9" t="str">
        <f t="shared" si="55"/>
        <v>-</v>
      </c>
      <c r="W410" s="9" t="str">
        <f t="shared" si="55"/>
        <v>-</v>
      </c>
      <c r="X410" s="9" t="str">
        <f t="shared" si="55"/>
        <v>-</v>
      </c>
      <c r="Y410" s="9" t="str">
        <f t="shared" si="55"/>
        <v>-</v>
      </c>
      <c r="Z410" s="9" t="str">
        <f t="shared" si="55"/>
        <v>-</v>
      </c>
      <c r="AA410" s="9" t="str">
        <f t="shared" si="55"/>
        <v>-</v>
      </c>
      <c r="AB410" s="9" t="str">
        <f t="shared" si="55"/>
        <v>-</v>
      </c>
      <c r="AC410" s="9" t="str">
        <f t="shared" si="55"/>
        <v>-</v>
      </c>
      <c r="AD410" s="9" t="str">
        <f t="shared" si="55"/>
        <v>-</v>
      </c>
      <c r="AE410" s="9" t="str">
        <f t="shared" si="55"/>
        <v>-</v>
      </c>
      <c r="AF410" s="9" t="str">
        <f t="shared" si="55"/>
        <v>-</v>
      </c>
      <c r="AG410" s="9" t="str">
        <f t="shared" si="55"/>
        <v>-</v>
      </c>
      <c r="AH410" s="9" t="str">
        <f t="shared" si="55"/>
        <v>-</v>
      </c>
      <c r="AI410" s="9" t="str">
        <f t="shared" si="51"/>
        <v>-</v>
      </c>
      <c r="AJ410" s="9" t="str">
        <f t="shared" si="51"/>
        <v>-</v>
      </c>
      <c r="AK410" s="9" t="str">
        <f t="shared" si="51"/>
        <v>-</v>
      </c>
      <c r="AL410" s="9" t="str">
        <f t="shared" si="51"/>
        <v>-</v>
      </c>
      <c r="AM410" s="9" t="str">
        <f t="shared" si="51"/>
        <v>-</v>
      </c>
      <c r="AN410" s="9" t="str">
        <f t="shared" si="51"/>
        <v>-</v>
      </c>
      <c r="AO410" s="9" t="str">
        <f t="shared" si="51"/>
        <v>-</v>
      </c>
      <c r="AP410" s="9" t="str">
        <f t="shared" si="52"/>
        <v>-</v>
      </c>
      <c r="AQ410" s="9" t="str">
        <f t="shared" si="52"/>
        <v>-</v>
      </c>
      <c r="AR410" s="9" t="str">
        <f t="shared" si="52"/>
        <v>-</v>
      </c>
      <c r="AS410" s="9" t="str">
        <f t="shared" si="52"/>
        <v>-</v>
      </c>
      <c r="AT410" s="9" t="str">
        <f t="shared" si="52"/>
        <v>-</v>
      </c>
      <c r="AU410" s="9" t="str">
        <f t="shared" si="52"/>
        <v>-</v>
      </c>
      <c r="AV410" s="9" t="str">
        <f t="shared" si="52"/>
        <v>-</v>
      </c>
      <c r="AW410" s="9" t="str">
        <f t="shared" si="52"/>
        <v>-</v>
      </c>
      <c r="AX410" s="9" t="str">
        <f t="shared" si="52"/>
        <v>-</v>
      </c>
      <c r="AY410" s="9" t="str">
        <f t="shared" si="52"/>
        <v>-</v>
      </c>
      <c r="AZ410" s="9" t="str">
        <f t="shared" si="51"/>
        <v>-</v>
      </c>
      <c r="BA410" s="9" t="str">
        <f t="shared" si="51"/>
        <v>-</v>
      </c>
      <c r="BB410" s="9" t="str">
        <f t="shared" si="55"/>
        <v>-</v>
      </c>
      <c r="BC410" s="9" t="str">
        <f t="shared" si="55"/>
        <v>-</v>
      </c>
      <c r="BD410" s="9" t="str">
        <f t="shared" si="55"/>
        <v>-</v>
      </c>
      <c r="BE410" s="9" t="str">
        <f t="shared" si="55"/>
        <v>-</v>
      </c>
      <c r="BF410" s="9" t="str">
        <f t="shared" si="55"/>
        <v>-</v>
      </c>
      <c r="BG410" s="9" t="str">
        <f t="shared" si="55"/>
        <v>-</v>
      </c>
      <c r="BH410" s="9" t="str">
        <f t="shared" si="55"/>
        <v>-</v>
      </c>
      <c r="BI410" s="9" t="str">
        <f t="shared" si="55"/>
        <v>-</v>
      </c>
      <c r="BJ410" s="37"/>
      <c r="BK410" s="34"/>
      <c r="BR410" s="25"/>
      <c r="BS410" s="25"/>
      <c r="BV410" s="25"/>
      <c r="BW410" s="25"/>
      <c r="BX410" s="25"/>
    </row>
    <row r="411" spans="1:76">
      <c r="A411" s="38">
        <f t="shared" si="54"/>
        <v>17</v>
      </c>
      <c r="B411" s="36">
        <f t="shared" si="53"/>
        <v>7</v>
      </c>
      <c r="C411" s="36">
        <f t="shared" si="49"/>
        <v>3</v>
      </c>
      <c r="D411" s="9" t="str">
        <f t="shared" si="56"/>
        <v>-</v>
      </c>
      <c r="E411" s="9" t="str">
        <f t="shared" si="56"/>
        <v>-</v>
      </c>
      <c r="F411" s="9" t="str">
        <f t="shared" si="56"/>
        <v>-</v>
      </c>
      <c r="G411" s="9" t="str">
        <f t="shared" si="56"/>
        <v>-</v>
      </c>
      <c r="H411" s="9" t="str">
        <f t="shared" si="56"/>
        <v>-</v>
      </c>
      <c r="I411" s="9" t="str">
        <f t="shared" si="56"/>
        <v>-</v>
      </c>
      <c r="J411" s="9" t="str">
        <f t="shared" si="56"/>
        <v>-</v>
      </c>
      <c r="K411" s="9" t="str">
        <f t="shared" si="56"/>
        <v>-</v>
      </c>
      <c r="L411" s="9" t="str">
        <f t="shared" si="56"/>
        <v>-</v>
      </c>
      <c r="M411" s="9" t="str">
        <f t="shared" si="56"/>
        <v>-</v>
      </c>
      <c r="N411" s="9" t="str">
        <f t="shared" si="56"/>
        <v>-</v>
      </c>
      <c r="O411" s="9" t="str">
        <f t="shared" si="56"/>
        <v>-</v>
      </c>
      <c r="P411" s="9" t="str">
        <f t="shared" si="56"/>
        <v>-</v>
      </c>
      <c r="Q411" s="9" t="str">
        <f t="shared" si="56"/>
        <v>-</v>
      </c>
      <c r="R411" s="9" t="str">
        <f t="shared" si="56"/>
        <v>-</v>
      </c>
      <c r="S411" s="9" t="str">
        <f t="shared" si="55"/>
        <v>-</v>
      </c>
      <c r="T411" s="9" t="str">
        <f t="shared" si="55"/>
        <v>-</v>
      </c>
      <c r="U411" s="9" t="str">
        <f t="shared" si="55"/>
        <v>-</v>
      </c>
      <c r="V411" s="9" t="str">
        <f t="shared" si="55"/>
        <v>-</v>
      </c>
      <c r="W411" s="9" t="str">
        <f t="shared" si="55"/>
        <v>-</v>
      </c>
      <c r="X411" s="9" t="str">
        <f t="shared" ref="X411:BI411" si="57">IF(AND(OR(X19&gt;=10,X19&lt;=3),X216="НЕТ"),"!!!","-")</f>
        <v>-</v>
      </c>
      <c r="Y411" s="9" t="str">
        <f t="shared" si="57"/>
        <v>!!!</v>
      </c>
      <c r="Z411" s="9" t="str">
        <f t="shared" si="57"/>
        <v>-</v>
      </c>
      <c r="AA411" s="9" t="str">
        <f t="shared" si="57"/>
        <v>-</v>
      </c>
      <c r="AB411" s="9" t="str">
        <f t="shared" si="57"/>
        <v>-</v>
      </c>
      <c r="AC411" s="9" t="str">
        <f t="shared" si="57"/>
        <v>-</v>
      </c>
      <c r="AD411" s="9" t="str">
        <f t="shared" si="57"/>
        <v>-</v>
      </c>
      <c r="AE411" s="9" t="str">
        <f t="shared" si="57"/>
        <v>-</v>
      </c>
      <c r="AF411" s="9" t="str">
        <f t="shared" si="57"/>
        <v>-</v>
      </c>
      <c r="AG411" s="9" t="str">
        <f t="shared" si="57"/>
        <v>-</v>
      </c>
      <c r="AH411" s="9" t="str">
        <f t="shared" si="57"/>
        <v>-</v>
      </c>
      <c r="AI411" s="9" t="str">
        <f t="shared" si="51"/>
        <v>-</v>
      </c>
      <c r="AJ411" s="9" t="str">
        <f t="shared" si="51"/>
        <v>-</v>
      </c>
      <c r="AK411" s="9" t="str">
        <f t="shared" si="51"/>
        <v>-</v>
      </c>
      <c r="AL411" s="9" t="str">
        <f t="shared" si="51"/>
        <v>-</v>
      </c>
      <c r="AM411" s="9" t="str">
        <f t="shared" si="51"/>
        <v>-</v>
      </c>
      <c r="AN411" s="9" t="str">
        <f t="shared" si="51"/>
        <v>-</v>
      </c>
      <c r="AO411" s="9" t="str">
        <f t="shared" si="51"/>
        <v>-</v>
      </c>
      <c r="AP411" s="9" t="str">
        <f t="shared" si="52"/>
        <v>-</v>
      </c>
      <c r="AQ411" s="9" t="str">
        <f t="shared" si="52"/>
        <v>-</v>
      </c>
      <c r="AR411" s="9" t="str">
        <f t="shared" si="52"/>
        <v>-</v>
      </c>
      <c r="AS411" s="9" t="str">
        <f t="shared" si="52"/>
        <v>-</v>
      </c>
      <c r="AT411" s="9" t="str">
        <f t="shared" si="52"/>
        <v>-</v>
      </c>
      <c r="AU411" s="9" t="str">
        <f t="shared" si="52"/>
        <v>-</v>
      </c>
      <c r="AV411" s="9" t="str">
        <f t="shared" si="52"/>
        <v>-</v>
      </c>
      <c r="AW411" s="9" t="str">
        <f t="shared" si="52"/>
        <v>-</v>
      </c>
      <c r="AX411" s="9" t="str">
        <f t="shared" si="52"/>
        <v>-</v>
      </c>
      <c r="AY411" s="9" t="str">
        <f t="shared" si="52"/>
        <v>-</v>
      </c>
      <c r="AZ411" s="9" t="str">
        <f t="shared" si="51"/>
        <v>-</v>
      </c>
      <c r="BA411" s="9" t="str">
        <f t="shared" si="51"/>
        <v>-</v>
      </c>
      <c r="BB411" s="9" t="str">
        <f t="shared" si="57"/>
        <v>-</v>
      </c>
      <c r="BC411" s="9" t="str">
        <f t="shared" si="57"/>
        <v>-</v>
      </c>
      <c r="BD411" s="9" t="str">
        <f t="shared" si="57"/>
        <v>-</v>
      </c>
      <c r="BE411" s="9" t="str">
        <f t="shared" si="57"/>
        <v>-</v>
      </c>
      <c r="BF411" s="9" t="str">
        <f t="shared" si="57"/>
        <v>-</v>
      </c>
      <c r="BG411" s="9" t="str">
        <f t="shared" si="57"/>
        <v>-</v>
      </c>
      <c r="BH411" s="9" t="str">
        <f t="shared" si="57"/>
        <v>-</v>
      </c>
      <c r="BI411" s="9" t="str">
        <f t="shared" si="57"/>
        <v>-</v>
      </c>
      <c r="BJ411" s="37"/>
      <c r="BK411" s="34"/>
      <c r="BR411" s="25"/>
      <c r="BS411" s="25"/>
      <c r="BV411" s="25"/>
      <c r="BW411" s="25"/>
      <c r="BX411" s="25"/>
    </row>
    <row r="412" spans="1:76">
      <c r="A412" s="38">
        <f t="shared" si="54"/>
        <v>18</v>
      </c>
      <c r="B412" s="36">
        <f t="shared" si="53"/>
        <v>8</v>
      </c>
      <c r="C412" s="36">
        <f t="shared" si="49"/>
        <v>1</v>
      </c>
      <c r="D412" s="9" t="str">
        <f t="shared" si="56"/>
        <v>-</v>
      </c>
      <c r="E412" s="9" t="str">
        <f t="shared" si="56"/>
        <v>-</v>
      </c>
      <c r="F412" s="9" t="str">
        <f t="shared" si="56"/>
        <v>-</v>
      </c>
      <c r="G412" s="9" t="str">
        <f t="shared" si="56"/>
        <v>-</v>
      </c>
      <c r="H412" s="9" t="str">
        <f t="shared" si="56"/>
        <v>-</v>
      </c>
      <c r="I412" s="9" t="str">
        <f t="shared" si="56"/>
        <v>-</v>
      </c>
      <c r="J412" s="9" t="str">
        <f t="shared" si="56"/>
        <v>-</v>
      </c>
      <c r="K412" s="9" t="str">
        <f t="shared" si="56"/>
        <v>-</v>
      </c>
      <c r="L412" s="9" t="str">
        <f t="shared" si="56"/>
        <v>-</v>
      </c>
      <c r="M412" s="9" t="str">
        <f t="shared" si="56"/>
        <v>-</v>
      </c>
      <c r="N412" s="9" t="str">
        <f t="shared" si="56"/>
        <v>-</v>
      </c>
      <c r="O412" s="9" t="str">
        <f t="shared" si="56"/>
        <v>-</v>
      </c>
      <c r="P412" s="9" t="str">
        <f t="shared" si="56"/>
        <v>-</v>
      </c>
      <c r="Q412" s="9" t="str">
        <f t="shared" si="56"/>
        <v>-</v>
      </c>
      <c r="R412" s="9" t="str">
        <f t="shared" si="56"/>
        <v>-</v>
      </c>
      <c r="S412" s="9" t="str">
        <f t="shared" si="56"/>
        <v>-</v>
      </c>
      <c r="T412" s="9" t="str">
        <f t="shared" ref="T412:BI417" si="58">IF(AND(OR(T20&gt;=10,T20&lt;=3),T217="НЕТ"),"!!!","-")</f>
        <v>-</v>
      </c>
      <c r="U412" s="9" t="str">
        <f t="shared" si="58"/>
        <v>-</v>
      </c>
      <c r="V412" s="9" t="str">
        <f t="shared" si="58"/>
        <v>-</v>
      </c>
      <c r="W412" s="9" t="str">
        <f t="shared" si="58"/>
        <v>-</v>
      </c>
      <c r="X412" s="9" t="str">
        <f t="shared" si="58"/>
        <v>-</v>
      </c>
      <c r="Y412" s="9" t="str">
        <f t="shared" si="58"/>
        <v>!!!</v>
      </c>
      <c r="Z412" s="9" t="str">
        <f t="shared" si="58"/>
        <v>-</v>
      </c>
      <c r="AA412" s="9" t="str">
        <f t="shared" si="58"/>
        <v>-</v>
      </c>
      <c r="AB412" s="9" t="str">
        <f t="shared" si="58"/>
        <v>-</v>
      </c>
      <c r="AC412" s="9" t="str">
        <f t="shared" si="58"/>
        <v>!!!</v>
      </c>
      <c r="AD412" s="9" t="str">
        <f t="shared" si="58"/>
        <v>-</v>
      </c>
      <c r="AE412" s="9" t="str">
        <f t="shared" si="58"/>
        <v>-</v>
      </c>
      <c r="AF412" s="9" t="str">
        <f t="shared" si="58"/>
        <v>-</v>
      </c>
      <c r="AG412" s="9" t="str">
        <f t="shared" si="58"/>
        <v>-</v>
      </c>
      <c r="AH412" s="9" t="str">
        <f t="shared" si="58"/>
        <v>-</v>
      </c>
      <c r="AI412" s="9" t="str">
        <f t="shared" si="51"/>
        <v>-</v>
      </c>
      <c r="AJ412" s="9" t="str">
        <f t="shared" si="51"/>
        <v>-</v>
      </c>
      <c r="AK412" s="9" t="str">
        <f t="shared" si="51"/>
        <v>-</v>
      </c>
      <c r="AL412" s="9" t="str">
        <f t="shared" si="51"/>
        <v>-</v>
      </c>
      <c r="AM412" s="9" t="str">
        <f t="shared" si="51"/>
        <v>-</v>
      </c>
      <c r="AN412" s="9" t="str">
        <f t="shared" si="51"/>
        <v>-</v>
      </c>
      <c r="AO412" s="9" t="str">
        <f t="shared" si="51"/>
        <v>-</v>
      </c>
      <c r="AP412" s="9" t="str">
        <f t="shared" si="52"/>
        <v>-</v>
      </c>
      <c r="AQ412" s="9" t="str">
        <f t="shared" si="52"/>
        <v>-</v>
      </c>
      <c r="AR412" s="9" t="str">
        <f t="shared" si="52"/>
        <v>-</v>
      </c>
      <c r="AS412" s="9" t="str">
        <f t="shared" si="52"/>
        <v>-</v>
      </c>
      <c r="AT412" s="9" t="str">
        <f t="shared" si="52"/>
        <v>-</v>
      </c>
      <c r="AU412" s="9" t="str">
        <f t="shared" si="52"/>
        <v>-</v>
      </c>
      <c r="AV412" s="9" t="str">
        <f t="shared" si="52"/>
        <v>-</v>
      </c>
      <c r="AW412" s="9" t="str">
        <f t="shared" si="52"/>
        <v>-</v>
      </c>
      <c r="AX412" s="9" t="str">
        <f t="shared" si="52"/>
        <v>-</v>
      </c>
      <c r="AY412" s="9" t="str">
        <f t="shared" si="52"/>
        <v>-</v>
      </c>
      <c r="AZ412" s="9" t="str">
        <f t="shared" si="51"/>
        <v>-</v>
      </c>
      <c r="BA412" s="9" t="str">
        <f t="shared" si="51"/>
        <v>-</v>
      </c>
      <c r="BB412" s="9" t="str">
        <f t="shared" si="58"/>
        <v>-</v>
      </c>
      <c r="BC412" s="9" t="str">
        <f t="shared" si="58"/>
        <v>-</v>
      </c>
      <c r="BD412" s="9" t="str">
        <f t="shared" si="58"/>
        <v>-</v>
      </c>
      <c r="BE412" s="9" t="str">
        <f t="shared" si="58"/>
        <v>-</v>
      </c>
      <c r="BF412" s="9" t="str">
        <f t="shared" si="58"/>
        <v>-</v>
      </c>
      <c r="BG412" s="9" t="str">
        <f t="shared" si="58"/>
        <v>-</v>
      </c>
      <c r="BH412" s="9" t="str">
        <f t="shared" si="58"/>
        <v>-</v>
      </c>
      <c r="BI412" s="9" t="str">
        <f t="shared" si="58"/>
        <v>-</v>
      </c>
      <c r="BJ412" s="37"/>
      <c r="BK412" s="34"/>
      <c r="BR412" s="25"/>
      <c r="BS412" s="25"/>
      <c r="BV412" s="25"/>
      <c r="BW412" s="25"/>
      <c r="BX412" s="25"/>
    </row>
    <row r="413" spans="1:76">
      <c r="A413" s="38">
        <f t="shared" si="54"/>
        <v>19</v>
      </c>
      <c r="B413" s="36">
        <f t="shared" si="53"/>
        <v>8</v>
      </c>
      <c r="C413" s="36">
        <f t="shared" si="49"/>
        <v>2</v>
      </c>
      <c r="D413" s="9" t="str">
        <f t="shared" si="56"/>
        <v>-</v>
      </c>
      <c r="E413" s="9" t="str">
        <f t="shared" si="56"/>
        <v>-</v>
      </c>
      <c r="F413" s="9" t="str">
        <f t="shared" si="56"/>
        <v>-</v>
      </c>
      <c r="G413" s="9" t="str">
        <f t="shared" si="56"/>
        <v>-</v>
      </c>
      <c r="H413" s="9" t="str">
        <f t="shared" si="56"/>
        <v>-</v>
      </c>
      <c r="I413" s="9" t="str">
        <f t="shared" si="56"/>
        <v>-</v>
      </c>
      <c r="J413" s="9" t="str">
        <f t="shared" si="56"/>
        <v>-</v>
      </c>
      <c r="K413" s="9" t="str">
        <f t="shared" si="56"/>
        <v>-</v>
      </c>
      <c r="L413" s="9" t="str">
        <f t="shared" si="56"/>
        <v>-</v>
      </c>
      <c r="M413" s="9" t="str">
        <f t="shared" si="56"/>
        <v>-</v>
      </c>
      <c r="N413" s="9" t="str">
        <f t="shared" si="56"/>
        <v>-</v>
      </c>
      <c r="O413" s="9" t="str">
        <f t="shared" si="56"/>
        <v>!!!</v>
      </c>
      <c r="P413" s="9" t="str">
        <f t="shared" si="56"/>
        <v>-</v>
      </c>
      <c r="Q413" s="9" t="str">
        <f t="shared" si="56"/>
        <v>-</v>
      </c>
      <c r="R413" s="9" t="str">
        <f t="shared" si="56"/>
        <v>-</v>
      </c>
      <c r="S413" s="9" t="str">
        <f t="shared" si="56"/>
        <v>-</v>
      </c>
      <c r="T413" s="9" t="str">
        <f t="shared" si="58"/>
        <v>-</v>
      </c>
      <c r="U413" s="9" t="str">
        <f t="shared" si="58"/>
        <v>-</v>
      </c>
      <c r="V413" s="9" t="str">
        <f t="shared" si="58"/>
        <v>-</v>
      </c>
      <c r="W413" s="9" t="str">
        <f t="shared" si="58"/>
        <v>-</v>
      </c>
      <c r="X413" s="9" t="str">
        <f t="shared" si="58"/>
        <v>-</v>
      </c>
      <c r="Y413" s="9" t="str">
        <f t="shared" si="58"/>
        <v>-</v>
      </c>
      <c r="Z413" s="9" t="str">
        <f t="shared" si="58"/>
        <v>-</v>
      </c>
      <c r="AA413" s="9" t="str">
        <f t="shared" si="58"/>
        <v>-</v>
      </c>
      <c r="AB413" s="9" t="str">
        <f t="shared" si="58"/>
        <v>-</v>
      </c>
      <c r="AC413" s="9" t="str">
        <f t="shared" si="58"/>
        <v>!!!</v>
      </c>
      <c r="AD413" s="9" t="str">
        <f t="shared" si="58"/>
        <v>-</v>
      </c>
      <c r="AE413" s="9" t="str">
        <f t="shared" si="58"/>
        <v>-</v>
      </c>
      <c r="AF413" s="9" t="str">
        <f t="shared" si="58"/>
        <v>-</v>
      </c>
      <c r="AG413" s="9" t="str">
        <f t="shared" si="58"/>
        <v>-</v>
      </c>
      <c r="AH413" s="9" t="str">
        <f t="shared" si="58"/>
        <v>-</v>
      </c>
      <c r="AI413" s="9" t="str">
        <f t="shared" si="51"/>
        <v>-</v>
      </c>
      <c r="AJ413" s="9" t="str">
        <f t="shared" si="51"/>
        <v>-</v>
      </c>
      <c r="AK413" s="9" t="str">
        <f t="shared" si="51"/>
        <v>-</v>
      </c>
      <c r="AL413" s="9" t="str">
        <f t="shared" si="51"/>
        <v>-</v>
      </c>
      <c r="AM413" s="9" t="str">
        <f t="shared" si="51"/>
        <v>-</v>
      </c>
      <c r="AN413" s="9" t="str">
        <f t="shared" si="51"/>
        <v>-</v>
      </c>
      <c r="AO413" s="9" t="str">
        <f t="shared" si="51"/>
        <v>-</v>
      </c>
      <c r="AP413" s="9" t="str">
        <f t="shared" si="52"/>
        <v>-</v>
      </c>
      <c r="AQ413" s="9" t="str">
        <f t="shared" si="52"/>
        <v>-</v>
      </c>
      <c r="AR413" s="9" t="str">
        <f t="shared" si="52"/>
        <v>-</v>
      </c>
      <c r="AS413" s="9" t="str">
        <f t="shared" si="52"/>
        <v>-</v>
      </c>
      <c r="AT413" s="9" t="str">
        <f t="shared" si="52"/>
        <v>-</v>
      </c>
      <c r="AU413" s="9" t="str">
        <f t="shared" si="52"/>
        <v>-</v>
      </c>
      <c r="AV413" s="9" t="str">
        <f t="shared" si="52"/>
        <v>-</v>
      </c>
      <c r="AW413" s="9" t="str">
        <f t="shared" si="52"/>
        <v>-</v>
      </c>
      <c r="AX413" s="9" t="str">
        <f t="shared" si="52"/>
        <v>-</v>
      </c>
      <c r="AY413" s="9" t="str">
        <f t="shared" si="52"/>
        <v>-</v>
      </c>
      <c r="AZ413" s="9" t="str">
        <f t="shared" si="51"/>
        <v>-</v>
      </c>
      <c r="BA413" s="9" t="str">
        <f t="shared" si="51"/>
        <v>-</v>
      </c>
      <c r="BB413" s="9" t="str">
        <f t="shared" si="58"/>
        <v>!!!</v>
      </c>
      <c r="BC413" s="9" t="str">
        <f t="shared" si="58"/>
        <v>-</v>
      </c>
      <c r="BD413" s="9" t="str">
        <f t="shared" si="58"/>
        <v>-</v>
      </c>
      <c r="BE413" s="9" t="str">
        <f t="shared" si="58"/>
        <v>-</v>
      </c>
      <c r="BF413" s="9" t="str">
        <f t="shared" si="58"/>
        <v>-</v>
      </c>
      <c r="BG413" s="9" t="str">
        <f t="shared" si="58"/>
        <v>-</v>
      </c>
      <c r="BH413" s="9" t="str">
        <f t="shared" si="58"/>
        <v>-</v>
      </c>
      <c r="BI413" s="9" t="str">
        <f t="shared" si="58"/>
        <v>-</v>
      </c>
      <c r="BJ413" s="37"/>
      <c r="BK413" s="34"/>
      <c r="BR413" s="25"/>
      <c r="BS413" s="25"/>
      <c r="BV413" s="25"/>
      <c r="BW413" s="25"/>
      <c r="BX413" s="25"/>
    </row>
    <row r="414" spans="1:76">
      <c r="A414" s="38">
        <f t="shared" si="54"/>
        <v>20</v>
      </c>
      <c r="B414" s="36">
        <f t="shared" si="53"/>
        <v>8</v>
      </c>
      <c r="C414" s="36">
        <f t="shared" si="49"/>
        <v>3</v>
      </c>
      <c r="D414" s="9" t="str">
        <f t="shared" si="56"/>
        <v>-</v>
      </c>
      <c r="E414" s="9" t="str">
        <f t="shared" si="56"/>
        <v>-</v>
      </c>
      <c r="F414" s="9" t="str">
        <f t="shared" si="56"/>
        <v>-</v>
      </c>
      <c r="G414" s="9" t="str">
        <f t="shared" si="56"/>
        <v>-</v>
      </c>
      <c r="H414" s="9" t="str">
        <f t="shared" si="56"/>
        <v>-</v>
      </c>
      <c r="I414" s="9" t="str">
        <f t="shared" si="56"/>
        <v>-</v>
      </c>
      <c r="J414" s="9" t="str">
        <f t="shared" si="56"/>
        <v>-</v>
      </c>
      <c r="K414" s="9" t="str">
        <f t="shared" si="56"/>
        <v>-</v>
      </c>
      <c r="L414" s="9" t="str">
        <f t="shared" si="56"/>
        <v>-</v>
      </c>
      <c r="M414" s="9" t="str">
        <f t="shared" si="56"/>
        <v>-</v>
      </c>
      <c r="N414" s="9" t="str">
        <f t="shared" si="56"/>
        <v>-</v>
      </c>
      <c r="O414" s="9" t="str">
        <f t="shared" si="56"/>
        <v>-</v>
      </c>
      <c r="P414" s="9" t="str">
        <f t="shared" si="56"/>
        <v>-</v>
      </c>
      <c r="Q414" s="9" t="str">
        <f t="shared" si="56"/>
        <v>-</v>
      </c>
      <c r="R414" s="9" t="str">
        <f t="shared" si="56"/>
        <v>-</v>
      </c>
      <c r="S414" s="9" t="str">
        <f t="shared" si="56"/>
        <v>-</v>
      </c>
      <c r="T414" s="9" t="str">
        <f t="shared" si="58"/>
        <v>-</v>
      </c>
      <c r="U414" s="9" t="str">
        <f t="shared" si="58"/>
        <v>-</v>
      </c>
      <c r="V414" s="9" t="str">
        <f t="shared" si="58"/>
        <v>-</v>
      </c>
      <c r="W414" s="9" t="str">
        <f t="shared" si="58"/>
        <v>-</v>
      </c>
      <c r="X414" s="9" t="str">
        <f t="shared" si="58"/>
        <v>!!!</v>
      </c>
      <c r="Y414" s="9" t="str">
        <f t="shared" si="58"/>
        <v>-</v>
      </c>
      <c r="Z414" s="9" t="str">
        <f t="shared" si="58"/>
        <v>-</v>
      </c>
      <c r="AA414" s="9" t="str">
        <f t="shared" si="58"/>
        <v>-</v>
      </c>
      <c r="AB414" s="9" t="str">
        <f t="shared" si="58"/>
        <v>-</v>
      </c>
      <c r="AC414" s="9" t="str">
        <f t="shared" si="58"/>
        <v>!!!</v>
      </c>
      <c r="AD414" s="9" t="str">
        <f t="shared" si="58"/>
        <v>-</v>
      </c>
      <c r="AE414" s="9" t="str">
        <f t="shared" si="58"/>
        <v>-</v>
      </c>
      <c r="AF414" s="9" t="str">
        <f t="shared" si="58"/>
        <v>-</v>
      </c>
      <c r="AG414" s="9" t="str">
        <f t="shared" si="58"/>
        <v>-</v>
      </c>
      <c r="AH414" s="9" t="str">
        <f t="shared" si="58"/>
        <v>-</v>
      </c>
      <c r="AI414" s="9" t="str">
        <f t="shared" si="51"/>
        <v>-</v>
      </c>
      <c r="AJ414" s="9" t="str">
        <f t="shared" si="51"/>
        <v>-</v>
      </c>
      <c r="AK414" s="9" t="str">
        <f t="shared" si="51"/>
        <v>-</v>
      </c>
      <c r="AL414" s="9" t="str">
        <f t="shared" si="51"/>
        <v>-</v>
      </c>
      <c r="AM414" s="9" t="str">
        <f t="shared" si="51"/>
        <v>-</v>
      </c>
      <c r="AN414" s="9" t="str">
        <f t="shared" si="51"/>
        <v>-</v>
      </c>
      <c r="AO414" s="9" t="str">
        <f t="shared" si="51"/>
        <v>-</v>
      </c>
      <c r="AP414" s="9" t="str">
        <f t="shared" si="52"/>
        <v>-</v>
      </c>
      <c r="AQ414" s="9" t="str">
        <f t="shared" si="52"/>
        <v>-</v>
      </c>
      <c r="AR414" s="9" t="str">
        <f t="shared" si="52"/>
        <v>-</v>
      </c>
      <c r="AS414" s="9" t="str">
        <f t="shared" si="52"/>
        <v>-</v>
      </c>
      <c r="AT414" s="9" t="str">
        <f t="shared" si="52"/>
        <v>-</v>
      </c>
      <c r="AU414" s="9" t="str">
        <f t="shared" si="52"/>
        <v>-</v>
      </c>
      <c r="AV414" s="9" t="str">
        <f t="shared" si="52"/>
        <v>-</v>
      </c>
      <c r="AW414" s="9" t="str">
        <f t="shared" si="52"/>
        <v>-</v>
      </c>
      <c r="AX414" s="9" t="str">
        <f t="shared" si="52"/>
        <v>-</v>
      </c>
      <c r="AY414" s="9" t="str">
        <f t="shared" si="52"/>
        <v>-</v>
      </c>
      <c r="AZ414" s="9" t="str">
        <f t="shared" si="51"/>
        <v>-</v>
      </c>
      <c r="BA414" s="9" t="str">
        <f t="shared" si="51"/>
        <v>-</v>
      </c>
      <c r="BB414" s="9" t="str">
        <f t="shared" si="58"/>
        <v>-</v>
      </c>
      <c r="BC414" s="9" t="str">
        <f t="shared" si="58"/>
        <v>-</v>
      </c>
      <c r="BD414" s="9" t="str">
        <f t="shared" si="58"/>
        <v>-</v>
      </c>
      <c r="BE414" s="9" t="str">
        <f t="shared" si="58"/>
        <v>-</v>
      </c>
      <c r="BF414" s="9" t="str">
        <f t="shared" si="58"/>
        <v>-</v>
      </c>
      <c r="BG414" s="9" t="str">
        <f t="shared" si="58"/>
        <v>-</v>
      </c>
      <c r="BH414" s="9" t="str">
        <f t="shared" si="58"/>
        <v>-</v>
      </c>
      <c r="BI414" s="9" t="str">
        <f t="shared" si="58"/>
        <v>-</v>
      </c>
      <c r="BJ414" s="37"/>
      <c r="BK414" s="34"/>
      <c r="BR414" s="25"/>
      <c r="BS414" s="25"/>
      <c r="BV414" s="25"/>
      <c r="BW414" s="25"/>
      <c r="BX414" s="25"/>
    </row>
    <row r="415" spans="1:76">
      <c r="A415" s="38">
        <f t="shared" si="54"/>
        <v>21</v>
      </c>
      <c r="B415" s="36">
        <f t="shared" si="53"/>
        <v>9</v>
      </c>
      <c r="C415" s="36">
        <f t="shared" si="49"/>
        <v>1</v>
      </c>
      <c r="D415" s="9" t="str">
        <f t="shared" si="56"/>
        <v>-</v>
      </c>
      <c r="E415" s="9" t="str">
        <f t="shared" si="56"/>
        <v>-</v>
      </c>
      <c r="F415" s="9" t="str">
        <f t="shared" si="56"/>
        <v>-</v>
      </c>
      <c r="G415" s="9" t="str">
        <f t="shared" si="56"/>
        <v>-</v>
      </c>
      <c r="H415" s="9" t="str">
        <f t="shared" si="56"/>
        <v>-</v>
      </c>
      <c r="I415" s="9" t="str">
        <f t="shared" si="56"/>
        <v>-</v>
      </c>
      <c r="J415" s="9" t="str">
        <f t="shared" si="56"/>
        <v>-</v>
      </c>
      <c r="K415" s="9" t="str">
        <f t="shared" si="56"/>
        <v>-</v>
      </c>
      <c r="L415" s="9" t="str">
        <f t="shared" si="56"/>
        <v>-</v>
      </c>
      <c r="M415" s="9" t="str">
        <f t="shared" si="56"/>
        <v>-</v>
      </c>
      <c r="N415" s="9" t="str">
        <f t="shared" si="56"/>
        <v>-</v>
      </c>
      <c r="O415" s="9" t="str">
        <f t="shared" si="56"/>
        <v>-</v>
      </c>
      <c r="P415" s="9" t="str">
        <f t="shared" si="56"/>
        <v>-</v>
      </c>
      <c r="Q415" s="9" t="str">
        <f t="shared" si="56"/>
        <v>-</v>
      </c>
      <c r="R415" s="9" t="str">
        <f t="shared" si="56"/>
        <v>-</v>
      </c>
      <c r="S415" s="9" t="str">
        <f t="shared" si="56"/>
        <v>-</v>
      </c>
      <c r="T415" s="9" t="str">
        <f t="shared" si="58"/>
        <v>-</v>
      </c>
      <c r="U415" s="9" t="str">
        <f t="shared" si="58"/>
        <v>-</v>
      </c>
      <c r="V415" s="9" t="str">
        <f t="shared" si="58"/>
        <v>-</v>
      </c>
      <c r="W415" s="9" t="str">
        <f t="shared" si="58"/>
        <v>-</v>
      </c>
      <c r="X415" s="9" t="str">
        <f t="shared" si="58"/>
        <v>-</v>
      </c>
      <c r="Y415" s="9" t="str">
        <f t="shared" si="58"/>
        <v>-</v>
      </c>
      <c r="Z415" s="9" t="str">
        <f t="shared" si="58"/>
        <v>-</v>
      </c>
      <c r="AA415" s="9" t="str">
        <f t="shared" si="58"/>
        <v>-</v>
      </c>
      <c r="AB415" s="9" t="str">
        <f t="shared" si="58"/>
        <v>-</v>
      </c>
      <c r="AC415" s="9" t="str">
        <f t="shared" si="58"/>
        <v>-</v>
      </c>
      <c r="AD415" s="9" t="str">
        <f t="shared" si="58"/>
        <v>-</v>
      </c>
      <c r="AE415" s="9" t="str">
        <f t="shared" si="58"/>
        <v>-</v>
      </c>
      <c r="AF415" s="9" t="str">
        <f t="shared" si="58"/>
        <v>-</v>
      </c>
      <c r="AG415" s="9" t="str">
        <f t="shared" si="58"/>
        <v>-</v>
      </c>
      <c r="AH415" s="9" t="str">
        <f t="shared" si="58"/>
        <v>-</v>
      </c>
      <c r="AI415" s="9" t="str">
        <f t="shared" si="51"/>
        <v>-</v>
      </c>
      <c r="AJ415" s="9" t="str">
        <f t="shared" si="51"/>
        <v>-</v>
      </c>
      <c r="AK415" s="9" t="str">
        <f t="shared" si="51"/>
        <v>-</v>
      </c>
      <c r="AL415" s="9" t="str">
        <f t="shared" si="51"/>
        <v>-</v>
      </c>
      <c r="AM415" s="9" t="str">
        <f t="shared" si="51"/>
        <v>-</v>
      </c>
      <c r="AN415" s="9" t="str">
        <f t="shared" si="51"/>
        <v>-</v>
      </c>
      <c r="AO415" s="9" t="str">
        <f t="shared" si="51"/>
        <v>-</v>
      </c>
      <c r="AP415" s="9" t="str">
        <f t="shared" si="52"/>
        <v>-</v>
      </c>
      <c r="AQ415" s="9" t="str">
        <f t="shared" si="52"/>
        <v>-</v>
      </c>
      <c r="AR415" s="9" t="str">
        <f t="shared" si="52"/>
        <v>-</v>
      </c>
      <c r="AS415" s="9" t="str">
        <f t="shared" si="52"/>
        <v>-</v>
      </c>
      <c r="AT415" s="9" t="str">
        <f t="shared" si="52"/>
        <v>-</v>
      </c>
      <c r="AU415" s="9" t="str">
        <f t="shared" si="52"/>
        <v>-</v>
      </c>
      <c r="AV415" s="9" t="str">
        <f t="shared" si="52"/>
        <v>-</v>
      </c>
      <c r="AW415" s="9" t="str">
        <f t="shared" si="52"/>
        <v>-</v>
      </c>
      <c r="AX415" s="9" t="str">
        <f t="shared" si="52"/>
        <v>-</v>
      </c>
      <c r="AY415" s="9" t="str">
        <f t="shared" si="52"/>
        <v>-</v>
      </c>
      <c r="AZ415" s="9" t="str">
        <f t="shared" si="51"/>
        <v>-</v>
      </c>
      <c r="BA415" s="9" t="str">
        <f t="shared" si="51"/>
        <v>-</v>
      </c>
      <c r="BB415" s="9" t="str">
        <f t="shared" si="58"/>
        <v>!!!</v>
      </c>
      <c r="BC415" s="9" t="str">
        <f t="shared" si="58"/>
        <v>-</v>
      </c>
      <c r="BD415" s="9" t="str">
        <f t="shared" si="58"/>
        <v>-</v>
      </c>
      <c r="BE415" s="9" t="str">
        <f t="shared" si="58"/>
        <v>-</v>
      </c>
      <c r="BF415" s="9" t="str">
        <f t="shared" si="58"/>
        <v>-</v>
      </c>
      <c r="BG415" s="9" t="str">
        <f t="shared" si="58"/>
        <v>-</v>
      </c>
      <c r="BH415" s="9" t="str">
        <f t="shared" si="58"/>
        <v>-</v>
      </c>
      <c r="BI415" s="9" t="str">
        <f t="shared" si="58"/>
        <v>-</v>
      </c>
      <c r="BJ415" s="37"/>
      <c r="BK415" s="34"/>
      <c r="BR415" s="25"/>
      <c r="BS415" s="25"/>
      <c r="BV415" s="25"/>
      <c r="BW415" s="25"/>
      <c r="BX415" s="25"/>
    </row>
    <row r="416" spans="1:76">
      <c r="A416" s="38">
        <f t="shared" si="54"/>
        <v>22</v>
      </c>
      <c r="B416" s="36">
        <f t="shared" si="53"/>
        <v>9</v>
      </c>
      <c r="C416" s="36">
        <f t="shared" si="49"/>
        <v>2</v>
      </c>
      <c r="D416" s="9" t="str">
        <f t="shared" si="56"/>
        <v>-</v>
      </c>
      <c r="E416" s="9" t="str">
        <f t="shared" si="56"/>
        <v>-</v>
      </c>
      <c r="F416" s="9" t="str">
        <f t="shared" si="56"/>
        <v>-</v>
      </c>
      <c r="G416" s="9" t="str">
        <f t="shared" si="56"/>
        <v>-</v>
      </c>
      <c r="H416" s="9" t="str">
        <f t="shared" si="56"/>
        <v>-</v>
      </c>
      <c r="I416" s="9" t="str">
        <f t="shared" si="56"/>
        <v>-</v>
      </c>
      <c r="J416" s="9" t="str">
        <f t="shared" si="56"/>
        <v>-</v>
      </c>
      <c r="K416" s="9" t="str">
        <f t="shared" si="56"/>
        <v>-</v>
      </c>
      <c r="L416" s="9" t="str">
        <f t="shared" si="56"/>
        <v>-</v>
      </c>
      <c r="M416" s="9" t="str">
        <f t="shared" si="56"/>
        <v>-</v>
      </c>
      <c r="N416" s="9" t="str">
        <f t="shared" si="56"/>
        <v>-</v>
      </c>
      <c r="O416" s="9" t="str">
        <f t="shared" si="56"/>
        <v>-</v>
      </c>
      <c r="P416" s="9" t="str">
        <f t="shared" si="56"/>
        <v>-</v>
      </c>
      <c r="Q416" s="9" t="str">
        <f t="shared" si="56"/>
        <v>-</v>
      </c>
      <c r="R416" s="9" t="str">
        <f t="shared" si="56"/>
        <v>-</v>
      </c>
      <c r="S416" s="9" t="str">
        <f t="shared" si="56"/>
        <v>-</v>
      </c>
      <c r="T416" s="9" t="str">
        <f t="shared" si="58"/>
        <v>-</v>
      </c>
      <c r="U416" s="9" t="str">
        <f t="shared" si="58"/>
        <v>-</v>
      </c>
      <c r="V416" s="9" t="str">
        <f t="shared" si="58"/>
        <v>-</v>
      </c>
      <c r="W416" s="9" t="str">
        <f t="shared" si="58"/>
        <v>-</v>
      </c>
      <c r="X416" s="9" t="str">
        <f t="shared" si="58"/>
        <v>-</v>
      </c>
      <c r="Y416" s="9" t="str">
        <f t="shared" si="58"/>
        <v>-</v>
      </c>
      <c r="Z416" s="9" t="str">
        <f t="shared" si="58"/>
        <v>-</v>
      </c>
      <c r="AA416" s="9" t="str">
        <f t="shared" si="58"/>
        <v>-</v>
      </c>
      <c r="AB416" s="9" t="str">
        <f t="shared" si="58"/>
        <v>-</v>
      </c>
      <c r="AC416" s="9" t="str">
        <f t="shared" si="58"/>
        <v>-</v>
      </c>
      <c r="AD416" s="9" t="str">
        <f t="shared" si="58"/>
        <v>-</v>
      </c>
      <c r="AE416" s="9" t="str">
        <f t="shared" si="58"/>
        <v>-</v>
      </c>
      <c r="AF416" s="9" t="str">
        <f t="shared" si="58"/>
        <v>-</v>
      </c>
      <c r="AG416" s="9" t="str">
        <f t="shared" si="58"/>
        <v>-</v>
      </c>
      <c r="AH416" s="9" t="str">
        <f t="shared" si="58"/>
        <v>-</v>
      </c>
      <c r="AI416" s="9" t="str">
        <f t="shared" si="51"/>
        <v>-</v>
      </c>
      <c r="AJ416" s="9" t="str">
        <f t="shared" si="51"/>
        <v>-</v>
      </c>
      <c r="AK416" s="9" t="str">
        <f t="shared" si="51"/>
        <v>-</v>
      </c>
      <c r="AL416" s="9" t="str">
        <f t="shared" si="51"/>
        <v>-</v>
      </c>
      <c r="AM416" s="9" t="str">
        <f t="shared" si="51"/>
        <v>-</v>
      </c>
      <c r="AN416" s="9" t="str">
        <f t="shared" si="51"/>
        <v>-</v>
      </c>
      <c r="AO416" s="9" t="str">
        <f t="shared" si="51"/>
        <v>-</v>
      </c>
      <c r="AP416" s="9" t="str">
        <f t="shared" si="52"/>
        <v>-</v>
      </c>
      <c r="AQ416" s="9" t="str">
        <f t="shared" si="52"/>
        <v>-</v>
      </c>
      <c r="AR416" s="9" t="str">
        <f t="shared" si="52"/>
        <v>-</v>
      </c>
      <c r="AS416" s="9" t="str">
        <f t="shared" si="52"/>
        <v>-</v>
      </c>
      <c r="AT416" s="9" t="str">
        <f t="shared" si="52"/>
        <v>-</v>
      </c>
      <c r="AU416" s="9" t="str">
        <f t="shared" si="52"/>
        <v>-</v>
      </c>
      <c r="AV416" s="9" t="str">
        <f t="shared" si="52"/>
        <v>-</v>
      </c>
      <c r="AW416" s="9" t="str">
        <f t="shared" si="52"/>
        <v>-</v>
      </c>
      <c r="AX416" s="9" t="str">
        <f t="shared" si="52"/>
        <v>-</v>
      </c>
      <c r="AY416" s="9" t="str">
        <f t="shared" si="52"/>
        <v>-</v>
      </c>
      <c r="AZ416" s="9" t="str">
        <f t="shared" si="51"/>
        <v>-</v>
      </c>
      <c r="BA416" s="9" t="str">
        <f t="shared" si="51"/>
        <v>-</v>
      </c>
      <c r="BB416" s="9" t="str">
        <f t="shared" si="58"/>
        <v>-</v>
      </c>
      <c r="BC416" s="9" t="str">
        <f t="shared" si="58"/>
        <v>-</v>
      </c>
      <c r="BD416" s="9" t="str">
        <f t="shared" si="58"/>
        <v>-</v>
      </c>
      <c r="BE416" s="9" t="str">
        <f t="shared" si="58"/>
        <v>-</v>
      </c>
      <c r="BF416" s="9" t="str">
        <f t="shared" si="58"/>
        <v>-</v>
      </c>
      <c r="BG416" s="9" t="str">
        <f t="shared" si="58"/>
        <v>-</v>
      </c>
      <c r="BH416" s="9" t="str">
        <f t="shared" si="58"/>
        <v>-</v>
      </c>
      <c r="BI416" s="9" t="str">
        <f t="shared" si="58"/>
        <v>-</v>
      </c>
      <c r="BJ416" s="37"/>
      <c r="BK416" s="34"/>
      <c r="BR416" s="25"/>
      <c r="BS416" s="25"/>
      <c r="BV416" s="25"/>
      <c r="BW416" s="25"/>
      <c r="BX416" s="25"/>
    </row>
    <row r="417" spans="1:76">
      <c r="A417" s="38">
        <f t="shared" si="54"/>
        <v>23</v>
      </c>
      <c r="B417" s="36">
        <f t="shared" si="53"/>
        <v>9</v>
      </c>
      <c r="C417" s="36">
        <f t="shared" si="49"/>
        <v>3</v>
      </c>
      <c r="D417" s="9" t="str">
        <f t="shared" si="56"/>
        <v>-</v>
      </c>
      <c r="E417" s="9" t="str">
        <f t="shared" si="56"/>
        <v>-</v>
      </c>
      <c r="F417" s="9" t="str">
        <f t="shared" si="56"/>
        <v>-</v>
      </c>
      <c r="G417" s="9" t="str">
        <f t="shared" si="56"/>
        <v>-</v>
      </c>
      <c r="H417" s="9" t="str">
        <f t="shared" si="56"/>
        <v>-</v>
      </c>
      <c r="I417" s="9" t="str">
        <f t="shared" si="56"/>
        <v>-</v>
      </c>
      <c r="J417" s="9" t="str">
        <f t="shared" si="56"/>
        <v>-</v>
      </c>
      <c r="K417" s="9" t="str">
        <f t="shared" si="56"/>
        <v>-</v>
      </c>
      <c r="L417" s="9" t="str">
        <f t="shared" si="56"/>
        <v>-</v>
      </c>
      <c r="M417" s="9" t="str">
        <f t="shared" si="56"/>
        <v>-</v>
      </c>
      <c r="N417" s="9" t="str">
        <f t="shared" si="56"/>
        <v>-</v>
      </c>
      <c r="O417" s="9" t="str">
        <f t="shared" si="56"/>
        <v>-</v>
      </c>
      <c r="P417" s="9" t="str">
        <f t="shared" si="56"/>
        <v>-</v>
      </c>
      <c r="Q417" s="9" t="str">
        <f t="shared" si="56"/>
        <v>-</v>
      </c>
      <c r="R417" s="9" t="str">
        <f t="shared" si="56"/>
        <v>-</v>
      </c>
      <c r="S417" s="9" t="str">
        <f t="shared" si="56"/>
        <v>-</v>
      </c>
      <c r="T417" s="9" t="str">
        <f t="shared" si="58"/>
        <v>-</v>
      </c>
      <c r="U417" s="9" t="str">
        <f t="shared" si="58"/>
        <v>-</v>
      </c>
      <c r="V417" s="9" t="str">
        <f t="shared" si="58"/>
        <v>-</v>
      </c>
      <c r="W417" s="9" t="str">
        <f t="shared" si="58"/>
        <v>-</v>
      </c>
      <c r="X417" s="9" t="str">
        <f t="shared" si="58"/>
        <v>-</v>
      </c>
      <c r="Y417" s="9" t="str">
        <f t="shared" si="58"/>
        <v>-</v>
      </c>
      <c r="Z417" s="9" t="str">
        <f t="shared" si="58"/>
        <v>-</v>
      </c>
      <c r="AA417" s="9" t="str">
        <f t="shared" si="58"/>
        <v>-</v>
      </c>
      <c r="AB417" s="9" t="str">
        <f t="shared" si="58"/>
        <v>-</v>
      </c>
      <c r="AC417" s="9" t="str">
        <f t="shared" si="58"/>
        <v>-</v>
      </c>
      <c r="AD417" s="9" t="str">
        <f t="shared" si="58"/>
        <v>-</v>
      </c>
      <c r="AE417" s="9" t="str">
        <f t="shared" si="58"/>
        <v>-</v>
      </c>
      <c r="AF417" s="9" t="str">
        <f t="shared" si="58"/>
        <v>-</v>
      </c>
      <c r="AG417" s="9" t="str">
        <f t="shared" si="58"/>
        <v>-</v>
      </c>
      <c r="AH417" s="9" t="str">
        <f t="shared" si="58"/>
        <v>-</v>
      </c>
      <c r="AI417" s="9" t="str">
        <f t="shared" si="51"/>
        <v>-</v>
      </c>
      <c r="AJ417" s="9" t="str">
        <f t="shared" si="51"/>
        <v>-</v>
      </c>
      <c r="AK417" s="9" t="str">
        <f t="shared" si="51"/>
        <v>-</v>
      </c>
      <c r="AL417" s="9" t="str">
        <f t="shared" si="51"/>
        <v>-</v>
      </c>
      <c r="AM417" s="9" t="str">
        <f t="shared" si="51"/>
        <v>-</v>
      </c>
      <c r="AN417" s="9" t="str">
        <f t="shared" si="51"/>
        <v>-</v>
      </c>
      <c r="AO417" s="9" t="str">
        <f t="shared" si="51"/>
        <v>-</v>
      </c>
      <c r="AP417" s="9" t="str">
        <f t="shared" si="52"/>
        <v>-</v>
      </c>
      <c r="AQ417" s="9" t="str">
        <f t="shared" si="52"/>
        <v>-</v>
      </c>
      <c r="AR417" s="9" t="str">
        <f t="shared" si="52"/>
        <v>-</v>
      </c>
      <c r="AS417" s="9" t="str">
        <f t="shared" si="52"/>
        <v>-</v>
      </c>
      <c r="AT417" s="9" t="str">
        <f t="shared" si="52"/>
        <v>-</v>
      </c>
      <c r="AU417" s="9" t="str">
        <f t="shared" si="52"/>
        <v>-</v>
      </c>
      <c r="AV417" s="9" t="str">
        <f t="shared" si="52"/>
        <v>-</v>
      </c>
      <c r="AW417" s="9" t="str">
        <f t="shared" si="52"/>
        <v>-</v>
      </c>
      <c r="AX417" s="9" t="str">
        <f t="shared" si="52"/>
        <v>-</v>
      </c>
      <c r="AY417" s="9" t="str">
        <f t="shared" si="52"/>
        <v>-</v>
      </c>
      <c r="AZ417" s="9" t="str">
        <f t="shared" si="51"/>
        <v>-</v>
      </c>
      <c r="BA417" s="9" t="str">
        <f t="shared" si="51"/>
        <v>-</v>
      </c>
      <c r="BB417" s="9" t="str">
        <f t="shared" si="58"/>
        <v>-</v>
      </c>
      <c r="BC417" s="9" t="str">
        <f t="shared" si="58"/>
        <v>-</v>
      </c>
      <c r="BD417" s="9" t="str">
        <f t="shared" si="58"/>
        <v>-</v>
      </c>
      <c r="BE417" s="9" t="str">
        <f t="shared" si="58"/>
        <v>-</v>
      </c>
      <c r="BF417" s="9" t="str">
        <f t="shared" si="58"/>
        <v>-</v>
      </c>
      <c r="BG417" s="9" t="str">
        <f t="shared" si="58"/>
        <v>-</v>
      </c>
      <c r="BH417" s="9" t="str">
        <f t="shared" si="58"/>
        <v>-</v>
      </c>
      <c r="BI417" s="9" t="str">
        <f t="shared" si="58"/>
        <v>-</v>
      </c>
      <c r="BJ417" s="37"/>
      <c r="BK417" s="34"/>
      <c r="BR417" s="25"/>
      <c r="BS417" s="25"/>
      <c r="BV417" s="25"/>
      <c r="BW417" s="25"/>
      <c r="BX417" s="25"/>
    </row>
    <row r="418" spans="1:76">
      <c r="A418" s="38">
        <f t="shared" si="54"/>
        <v>24</v>
      </c>
      <c r="B418" s="36">
        <f t="shared" si="53"/>
        <v>11</v>
      </c>
      <c r="C418" s="36">
        <f t="shared" si="49"/>
        <v>1</v>
      </c>
      <c r="D418" s="9" t="str">
        <f t="shared" ref="D418:BI424" si="59">IF(AND(OR(D26&gt;=10,D26&lt;=3),D223="НЕТ"),"!!!","-")</f>
        <v>-</v>
      </c>
      <c r="E418" s="9" t="str">
        <f t="shared" si="59"/>
        <v>-</v>
      </c>
      <c r="F418" s="9" t="str">
        <f t="shared" si="59"/>
        <v>-</v>
      </c>
      <c r="G418" s="9" t="str">
        <f t="shared" si="59"/>
        <v>-</v>
      </c>
      <c r="H418" s="9" t="str">
        <f t="shared" si="59"/>
        <v>-</v>
      </c>
      <c r="I418" s="9" t="str">
        <f t="shared" si="59"/>
        <v>-</v>
      </c>
      <c r="J418" s="9" t="str">
        <f t="shared" si="59"/>
        <v>-</v>
      </c>
      <c r="K418" s="9" t="str">
        <f t="shared" si="59"/>
        <v>-</v>
      </c>
      <c r="L418" s="9" t="str">
        <f t="shared" si="59"/>
        <v>-</v>
      </c>
      <c r="M418" s="9" t="str">
        <f t="shared" si="59"/>
        <v>-</v>
      </c>
      <c r="N418" s="9" t="str">
        <f t="shared" si="59"/>
        <v>-</v>
      </c>
      <c r="O418" s="9" t="str">
        <f t="shared" si="59"/>
        <v>-</v>
      </c>
      <c r="P418" s="9" t="str">
        <f t="shared" si="59"/>
        <v>-</v>
      </c>
      <c r="Q418" s="9" t="str">
        <f t="shared" si="59"/>
        <v>-</v>
      </c>
      <c r="R418" s="9" t="str">
        <f t="shared" si="59"/>
        <v>-</v>
      </c>
      <c r="S418" s="9" t="str">
        <f t="shared" si="59"/>
        <v>-</v>
      </c>
      <c r="T418" s="9" t="str">
        <f t="shared" si="59"/>
        <v>-</v>
      </c>
      <c r="U418" s="9" t="str">
        <f t="shared" si="59"/>
        <v>-</v>
      </c>
      <c r="V418" s="9" t="str">
        <f t="shared" si="59"/>
        <v>-</v>
      </c>
      <c r="W418" s="9" t="str">
        <f t="shared" si="59"/>
        <v>-</v>
      </c>
      <c r="X418" s="9" t="str">
        <f t="shared" si="59"/>
        <v>-</v>
      </c>
      <c r="Y418" s="9" t="str">
        <f t="shared" si="59"/>
        <v>-</v>
      </c>
      <c r="Z418" s="9" t="str">
        <f t="shared" si="59"/>
        <v>-</v>
      </c>
      <c r="AA418" s="9" t="str">
        <f t="shared" si="59"/>
        <v>-</v>
      </c>
      <c r="AB418" s="9" t="str">
        <f t="shared" si="59"/>
        <v>-</v>
      </c>
      <c r="AC418" s="9" t="str">
        <f t="shared" si="59"/>
        <v>!!!</v>
      </c>
      <c r="AD418" s="9" t="str">
        <f t="shared" si="59"/>
        <v>-</v>
      </c>
      <c r="AE418" s="9" t="str">
        <f t="shared" si="59"/>
        <v>-</v>
      </c>
      <c r="AF418" s="9" t="str">
        <f t="shared" si="59"/>
        <v>-</v>
      </c>
      <c r="AG418" s="9" t="str">
        <f t="shared" si="59"/>
        <v>-</v>
      </c>
      <c r="AH418" s="9" t="str">
        <f t="shared" si="59"/>
        <v>-</v>
      </c>
      <c r="AI418" s="9" t="str">
        <f t="shared" si="51"/>
        <v>-</v>
      </c>
      <c r="AJ418" s="9" t="str">
        <f t="shared" si="51"/>
        <v>-</v>
      </c>
      <c r="AK418" s="9" t="str">
        <f t="shared" si="51"/>
        <v>-</v>
      </c>
      <c r="AL418" s="9" t="str">
        <f t="shared" si="51"/>
        <v>-</v>
      </c>
      <c r="AM418" s="9" t="str">
        <f t="shared" si="51"/>
        <v>-</v>
      </c>
      <c r="AN418" s="9" t="str">
        <f t="shared" si="51"/>
        <v>-</v>
      </c>
      <c r="AO418" s="9" t="str">
        <f t="shared" si="51"/>
        <v>-</v>
      </c>
      <c r="AP418" s="9" t="str">
        <f t="shared" si="52"/>
        <v>-</v>
      </c>
      <c r="AQ418" s="9" t="str">
        <f t="shared" si="52"/>
        <v>-</v>
      </c>
      <c r="AR418" s="9" t="str">
        <f t="shared" si="52"/>
        <v>-</v>
      </c>
      <c r="AS418" s="9" t="str">
        <f t="shared" si="52"/>
        <v>-</v>
      </c>
      <c r="AT418" s="9" t="str">
        <f t="shared" si="52"/>
        <v>-</v>
      </c>
      <c r="AU418" s="9" t="str">
        <f t="shared" si="52"/>
        <v>-</v>
      </c>
      <c r="AV418" s="9" t="str">
        <f t="shared" si="52"/>
        <v>-</v>
      </c>
      <c r="AW418" s="9" t="str">
        <f t="shared" si="52"/>
        <v>-</v>
      </c>
      <c r="AX418" s="9" t="str">
        <f t="shared" si="52"/>
        <v>-</v>
      </c>
      <c r="AY418" s="9" t="str">
        <f t="shared" si="52"/>
        <v>-</v>
      </c>
      <c r="AZ418" s="9" t="str">
        <f t="shared" si="51"/>
        <v>-</v>
      </c>
      <c r="BA418" s="9" t="str">
        <f t="shared" si="51"/>
        <v>-</v>
      </c>
      <c r="BB418" s="9" t="str">
        <f t="shared" si="59"/>
        <v>-</v>
      </c>
      <c r="BC418" s="9" t="str">
        <f t="shared" si="59"/>
        <v>-</v>
      </c>
      <c r="BD418" s="9" t="str">
        <f t="shared" si="59"/>
        <v>-</v>
      </c>
      <c r="BE418" s="9" t="str">
        <f t="shared" si="59"/>
        <v>-</v>
      </c>
      <c r="BF418" s="9" t="str">
        <f t="shared" si="59"/>
        <v>-</v>
      </c>
      <c r="BG418" s="9" t="str">
        <f t="shared" si="59"/>
        <v>-</v>
      </c>
      <c r="BH418" s="9" t="str">
        <f t="shared" si="59"/>
        <v>-</v>
      </c>
      <c r="BI418" s="9" t="str">
        <f t="shared" si="59"/>
        <v>-</v>
      </c>
      <c r="BJ418" s="37"/>
      <c r="BK418" s="34"/>
      <c r="BR418" s="25"/>
      <c r="BS418" s="25"/>
      <c r="BV418" s="25"/>
      <c r="BW418" s="25"/>
      <c r="BX418" s="25"/>
    </row>
    <row r="419" spans="1:76">
      <c r="A419" s="38">
        <f t="shared" si="54"/>
        <v>25</v>
      </c>
      <c r="B419" s="36">
        <f t="shared" si="53"/>
        <v>11</v>
      </c>
      <c r="C419" s="36">
        <f t="shared" si="49"/>
        <v>2</v>
      </c>
      <c r="D419" s="9" t="str">
        <f t="shared" si="59"/>
        <v>-</v>
      </c>
      <c r="E419" s="9" t="str">
        <f t="shared" si="59"/>
        <v>-</v>
      </c>
      <c r="F419" s="9" t="str">
        <f t="shared" si="59"/>
        <v>-</v>
      </c>
      <c r="G419" s="9" t="str">
        <f t="shared" si="59"/>
        <v>-</v>
      </c>
      <c r="H419" s="9" t="str">
        <f t="shared" si="59"/>
        <v>-</v>
      </c>
      <c r="I419" s="9" t="str">
        <f t="shared" si="59"/>
        <v>-</v>
      </c>
      <c r="J419" s="9" t="str">
        <f t="shared" si="59"/>
        <v>-</v>
      </c>
      <c r="K419" s="9" t="str">
        <f t="shared" si="59"/>
        <v>-</v>
      </c>
      <c r="L419" s="9" t="str">
        <f t="shared" si="59"/>
        <v>-</v>
      </c>
      <c r="M419" s="9" t="str">
        <f t="shared" si="59"/>
        <v>-</v>
      </c>
      <c r="N419" s="9" t="str">
        <f t="shared" si="59"/>
        <v>-</v>
      </c>
      <c r="O419" s="9" t="str">
        <f t="shared" si="59"/>
        <v>-</v>
      </c>
      <c r="P419" s="9" t="str">
        <f t="shared" si="59"/>
        <v>-</v>
      </c>
      <c r="Q419" s="9" t="str">
        <f t="shared" si="59"/>
        <v>-</v>
      </c>
      <c r="R419" s="9" t="str">
        <f t="shared" si="59"/>
        <v>-</v>
      </c>
      <c r="S419" s="9" t="str">
        <f t="shared" si="59"/>
        <v>-</v>
      </c>
      <c r="T419" s="9" t="str">
        <f t="shared" si="59"/>
        <v>-</v>
      </c>
      <c r="U419" s="9" t="str">
        <f t="shared" si="59"/>
        <v>-</v>
      </c>
      <c r="V419" s="9" t="str">
        <f t="shared" si="59"/>
        <v>-</v>
      </c>
      <c r="W419" s="9" t="str">
        <f t="shared" si="59"/>
        <v>-</v>
      </c>
      <c r="X419" s="9" t="str">
        <f t="shared" si="59"/>
        <v>-</v>
      </c>
      <c r="Y419" s="9" t="str">
        <f t="shared" si="59"/>
        <v>-</v>
      </c>
      <c r="Z419" s="9" t="str">
        <f t="shared" si="59"/>
        <v>-</v>
      </c>
      <c r="AA419" s="9" t="str">
        <f t="shared" si="59"/>
        <v>-</v>
      </c>
      <c r="AB419" s="9" t="str">
        <f t="shared" si="59"/>
        <v>-</v>
      </c>
      <c r="AC419" s="9" t="str">
        <f t="shared" si="59"/>
        <v>-</v>
      </c>
      <c r="AD419" s="9" t="str">
        <f t="shared" si="59"/>
        <v>-</v>
      </c>
      <c r="AE419" s="9" t="str">
        <f t="shared" si="59"/>
        <v>-</v>
      </c>
      <c r="AF419" s="9" t="str">
        <f t="shared" si="59"/>
        <v>-</v>
      </c>
      <c r="AG419" s="9" t="str">
        <f t="shared" si="59"/>
        <v>-</v>
      </c>
      <c r="AH419" s="9" t="str">
        <f t="shared" si="59"/>
        <v>-</v>
      </c>
      <c r="AI419" s="9" t="str">
        <f t="shared" si="51"/>
        <v>-</v>
      </c>
      <c r="AJ419" s="9" t="str">
        <f t="shared" si="51"/>
        <v>-</v>
      </c>
      <c r="AK419" s="9" t="str">
        <f t="shared" si="51"/>
        <v>-</v>
      </c>
      <c r="AL419" s="9" t="str">
        <f t="shared" si="51"/>
        <v>-</v>
      </c>
      <c r="AM419" s="9" t="str">
        <f t="shared" si="51"/>
        <v>-</v>
      </c>
      <c r="AN419" s="9" t="str">
        <f t="shared" si="51"/>
        <v>-</v>
      </c>
      <c r="AO419" s="9" t="str">
        <f t="shared" si="51"/>
        <v>-</v>
      </c>
      <c r="AP419" s="9" t="str">
        <f t="shared" si="52"/>
        <v>-</v>
      </c>
      <c r="AQ419" s="9" t="str">
        <f t="shared" si="52"/>
        <v>-</v>
      </c>
      <c r="AR419" s="9" t="str">
        <f t="shared" si="52"/>
        <v>-</v>
      </c>
      <c r="AS419" s="9" t="str">
        <f t="shared" si="52"/>
        <v>-</v>
      </c>
      <c r="AT419" s="9" t="str">
        <f t="shared" si="52"/>
        <v>-</v>
      </c>
      <c r="AU419" s="9" t="str">
        <f t="shared" si="52"/>
        <v>-</v>
      </c>
      <c r="AV419" s="9" t="str">
        <f t="shared" si="52"/>
        <v>-</v>
      </c>
      <c r="AW419" s="9" t="str">
        <f t="shared" si="52"/>
        <v>-</v>
      </c>
      <c r="AX419" s="9" t="str">
        <f t="shared" si="52"/>
        <v>-</v>
      </c>
      <c r="AY419" s="9" t="str">
        <f t="shared" si="52"/>
        <v>-</v>
      </c>
      <c r="AZ419" s="9" t="str">
        <f t="shared" si="51"/>
        <v>-</v>
      </c>
      <c r="BA419" s="9" t="str">
        <f t="shared" si="51"/>
        <v>-</v>
      </c>
      <c r="BB419" s="9" t="str">
        <f t="shared" si="59"/>
        <v>-</v>
      </c>
      <c r="BC419" s="9" t="str">
        <f t="shared" si="59"/>
        <v>-</v>
      </c>
      <c r="BD419" s="9" t="str">
        <f t="shared" si="59"/>
        <v>-</v>
      </c>
      <c r="BE419" s="9" t="str">
        <f t="shared" si="59"/>
        <v>-</v>
      </c>
      <c r="BF419" s="9" t="str">
        <f t="shared" si="59"/>
        <v>-</v>
      </c>
      <c r="BG419" s="9" t="str">
        <f t="shared" si="59"/>
        <v>-</v>
      </c>
      <c r="BH419" s="9" t="str">
        <f t="shared" si="59"/>
        <v>-</v>
      </c>
      <c r="BI419" s="9" t="str">
        <f t="shared" si="59"/>
        <v>-</v>
      </c>
      <c r="BJ419" s="37"/>
      <c r="BK419" s="34"/>
      <c r="BR419" s="25"/>
      <c r="BS419" s="25"/>
      <c r="BV419" s="25"/>
      <c r="BW419" s="25"/>
      <c r="BX419" s="25"/>
    </row>
    <row r="420" spans="1:76">
      <c r="A420" s="38">
        <f t="shared" si="54"/>
        <v>26</v>
      </c>
      <c r="B420" s="36">
        <f t="shared" si="53"/>
        <v>11</v>
      </c>
      <c r="C420" s="36">
        <f t="shared" si="49"/>
        <v>3</v>
      </c>
      <c r="D420" s="9" t="str">
        <f t="shared" si="59"/>
        <v>-</v>
      </c>
      <c r="E420" s="9" t="str">
        <f t="shared" si="59"/>
        <v>-</v>
      </c>
      <c r="F420" s="9" t="str">
        <f t="shared" si="59"/>
        <v>-</v>
      </c>
      <c r="G420" s="9" t="str">
        <f t="shared" si="59"/>
        <v>-</v>
      </c>
      <c r="H420" s="9" t="str">
        <f t="shared" si="59"/>
        <v>-</v>
      </c>
      <c r="I420" s="9" t="str">
        <f t="shared" si="59"/>
        <v>-</v>
      </c>
      <c r="J420" s="9" t="str">
        <f t="shared" si="59"/>
        <v>-</v>
      </c>
      <c r="K420" s="9" t="str">
        <f t="shared" si="59"/>
        <v>-</v>
      </c>
      <c r="L420" s="9" t="str">
        <f t="shared" si="59"/>
        <v>-</v>
      </c>
      <c r="M420" s="9" t="str">
        <f t="shared" si="59"/>
        <v>-</v>
      </c>
      <c r="N420" s="9" t="str">
        <f t="shared" si="59"/>
        <v>-</v>
      </c>
      <c r="O420" s="9" t="str">
        <f t="shared" si="59"/>
        <v>-</v>
      </c>
      <c r="P420" s="9" t="str">
        <f t="shared" si="59"/>
        <v>-</v>
      </c>
      <c r="Q420" s="9" t="str">
        <f t="shared" si="59"/>
        <v>-</v>
      </c>
      <c r="R420" s="9" t="str">
        <f t="shared" si="59"/>
        <v>-</v>
      </c>
      <c r="S420" s="9" t="str">
        <f t="shared" si="59"/>
        <v>-</v>
      </c>
      <c r="T420" s="9" t="str">
        <f t="shared" si="59"/>
        <v>-</v>
      </c>
      <c r="U420" s="9" t="str">
        <f t="shared" si="59"/>
        <v>-</v>
      </c>
      <c r="V420" s="9" t="str">
        <f t="shared" si="59"/>
        <v>-</v>
      </c>
      <c r="W420" s="9" t="str">
        <f t="shared" si="59"/>
        <v>-</v>
      </c>
      <c r="X420" s="9" t="str">
        <f t="shared" si="59"/>
        <v>-</v>
      </c>
      <c r="Y420" s="9" t="str">
        <f t="shared" si="59"/>
        <v>-</v>
      </c>
      <c r="Z420" s="9" t="str">
        <f t="shared" si="59"/>
        <v>-</v>
      </c>
      <c r="AA420" s="9" t="str">
        <f t="shared" si="59"/>
        <v>-</v>
      </c>
      <c r="AB420" s="9" t="str">
        <f t="shared" si="59"/>
        <v>-</v>
      </c>
      <c r="AC420" s="9" t="str">
        <f t="shared" si="59"/>
        <v>-</v>
      </c>
      <c r="AD420" s="9" t="str">
        <f t="shared" si="59"/>
        <v>-</v>
      </c>
      <c r="AE420" s="9" t="str">
        <f t="shared" si="59"/>
        <v>-</v>
      </c>
      <c r="AF420" s="9" t="str">
        <f t="shared" si="59"/>
        <v>-</v>
      </c>
      <c r="AG420" s="9" t="str">
        <f t="shared" si="59"/>
        <v>-</v>
      </c>
      <c r="AH420" s="9" t="str">
        <f t="shared" si="59"/>
        <v>-</v>
      </c>
      <c r="AI420" s="9" t="str">
        <f t="shared" si="51"/>
        <v>-</v>
      </c>
      <c r="AJ420" s="9" t="str">
        <f t="shared" si="51"/>
        <v>-</v>
      </c>
      <c r="AK420" s="9" t="str">
        <f t="shared" si="51"/>
        <v>-</v>
      </c>
      <c r="AL420" s="9" t="str">
        <f t="shared" si="51"/>
        <v>-</v>
      </c>
      <c r="AM420" s="9" t="str">
        <f t="shared" si="51"/>
        <v>-</v>
      </c>
      <c r="AN420" s="9" t="str">
        <f t="shared" si="51"/>
        <v>-</v>
      </c>
      <c r="AO420" s="9" t="str">
        <f t="shared" si="51"/>
        <v>-</v>
      </c>
      <c r="AP420" s="9" t="str">
        <f t="shared" si="52"/>
        <v>-</v>
      </c>
      <c r="AQ420" s="9" t="str">
        <f t="shared" si="52"/>
        <v>-</v>
      </c>
      <c r="AR420" s="9" t="str">
        <f t="shared" si="52"/>
        <v>-</v>
      </c>
      <c r="AS420" s="9" t="str">
        <f t="shared" si="52"/>
        <v>-</v>
      </c>
      <c r="AT420" s="9" t="str">
        <f t="shared" si="52"/>
        <v>-</v>
      </c>
      <c r="AU420" s="9" t="str">
        <f t="shared" ref="AP420:AY445" si="60">IF(AND(OR(AU28&gt;=10,AU28&lt;=3),AU225="НЕТ"),"!!!","-")</f>
        <v>-</v>
      </c>
      <c r="AV420" s="9" t="str">
        <f t="shared" si="60"/>
        <v>-</v>
      </c>
      <c r="AW420" s="9" t="str">
        <f t="shared" si="60"/>
        <v>-</v>
      </c>
      <c r="AX420" s="9" t="str">
        <f t="shared" si="60"/>
        <v>-</v>
      </c>
      <c r="AY420" s="9" t="str">
        <f t="shared" si="60"/>
        <v>-</v>
      </c>
      <c r="AZ420" s="9" t="str">
        <f t="shared" si="51"/>
        <v>-</v>
      </c>
      <c r="BA420" s="9" t="str">
        <f t="shared" si="51"/>
        <v>-</v>
      </c>
      <c r="BB420" s="9" t="str">
        <f t="shared" si="59"/>
        <v>-</v>
      </c>
      <c r="BC420" s="9" t="str">
        <f t="shared" si="59"/>
        <v>-</v>
      </c>
      <c r="BD420" s="9" t="str">
        <f t="shared" si="59"/>
        <v>-</v>
      </c>
      <c r="BE420" s="9" t="str">
        <f t="shared" si="59"/>
        <v>-</v>
      </c>
      <c r="BF420" s="9" t="str">
        <f t="shared" si="59"/>
        <v>-</v>
      </c>
      <c r="BG420" s="9" t="str">
        <f t="shared" si="59"/>
        <v>-</v>
      </c>
      <c r="BH420" s="9" t="str">
        <f t="shared" si="59"/>
        <v>-</v>
      </c>
      <c r="BI420" s="9" t="str">
        <f t="shared" si="59"/>
        <v>-</v>
      </c>
      <c r="BJ420" s="37"/>
      <c r="BK420" s="34"/>
      <c r="BR420" s="25"/>
      <c r="BS420" s="25"/>
      <c r="BV420" s="25"/>
      <c r="BW420" s="25"/>
      <c r="BX420" s="25"/>
    </row>
    <row r="421" spans="1:76">
      <c r="A421" s="38">
        <f t="shared" si="54"/>
        <v>27</v>
      </c>
      <c r="B421" s="36">
        <f t="shared" si="53"/>
        <v>12</v>
      </c>
      <c r="C421" s="36">
        <f t="shared" si="49"/>
        <v>1</v>
      </c>
      <c r="D421" s="9" t="str">
        <f t="shared" si="59"/>
        <v>-</v>
      </c>
      <c r="E421" s="9" t="str">
        <f t="shared" si="59"/>
        <v>-</v>
      </c>
      <c r="F421" s="9" t="str">
        <f t="shared" si="59"/>
        <v>-</v>
      </c>
      <c r="G421" s="9" t="str">
        <f t="shared" si="59"/>
        <v>-</v>
      </c>
      <c r="H421" s="9" t="str">
        <f t="shared" si="59"/>
        <v>-</v>
      </c>
      <c r="I421" s="9" t="str">
        <f t="shared" si="59"/>
        <v>-</v>
      </c>
      <c r="J421" s="9" t="str">
        <f t="shared" si="59"/>
        <v>-</v>
      </c>
      <c r="K421" s="9" t="str">
        <f t="shared" si="59"/>
        <v>-</v>
      </c>
      <c r="L421" s="9" t="str">
        <f t="shared" si="59"/>
        <v>-</v>
      </c>
      <c r="M421" s="9" t="str">
        <f t="shared" si="59"/>
        <v>-</v>
      </c>
      <c r="N421" s="9" t="str">
        <f t="shared" si="59"/>
        <v>-</v>
      </c>
      <c r="O421" s="9" t="str">
        <f t="shared" si="59"/>
        <v>-</v>
      </c>
      <c r="P421" s="9" t="str">
        <f t="shared" si="59"/>
        <v>-</v>
      </c>
      <c r="Q421" s="9" t="str">
        <f t="shared" si="59"/>
        <v>-</v>
      </c>
      <c r="R421" s="9" t="str">
        <f t="shared" si="59"/>
        <v>-</v>
      </c>
      <c r="S421" s="9" t="str">
        <f t="shared" si="59"/>
        <v>-</v>
      </c>
      <c r="T421" s="9" t="str">
        <f t="shared" si="59"/>
        <v>-</v>
      </c>
      <c r="U421" s="9" t="str">
        <f t="shared" si="59"/>
        <v>-</v>
      </c>
      <c r="V421" s="9" t="str">
        <f t="shared" si="59"/>
        <v>-</v>
      </c>
      <c r="W421" s="9" t="str">
        <f t="shared" si="59"/>
        <v>-</v>
      </c>
      <c r="X421" s="9" t="str">
        <f t="shared" si="59"/>
        <v>-</v>
      </c>
      <c r="Y421" s="9" t="str">
        <f t="shared" si="59"/>
        <v>-</v>
      </c>
      <c r="Z421" s="9" t="str">
        <f t="shared" si="59"/>
        <v>-</v>
      </c>
      <c r="AA421" s="9" t="str">
        <f t="shared" si="59"/>
        <v>-</v>
      </c>
      <c r="AB421" s="9" t="str">
        <f t="shared" si="59"/>
        <v>-</v>
      </c>
      <c r="AC421" s="9" t="str">
        <f t="shared" si="59"/>
        <v>!!!</v>
      </c>
      <c r="AD421" s="9" t="str">
        <f t="shared" si="59"/>
        <v>-</v>
      </c>
      <c r="AE421" s="9" t="str">
        <f t="shared" si="59"/>
        <v>-</v>
      </c>
      <c r="AF421" s="9" t="str">
        <f t="shared" si="59"/>
        <v>-</v>
      </c>
      <c r="AG421" s="9" t="str">
        <f t="shared" si="59"/>
        <v>-</v>
      </c>
      <c r="AH421" s="9" t="str">
        <f t="shared" si="59"/>
        <v>-</v>
      </c>
      <c r="AI421" s="9" t="str">
        <f t="shared" si="51"/>
        <v>-</v>
      </c>
      <c r="AJ421" s="9" t="str">
        <f t="shared" si="51"/>
        <v>-</v>
      </c>
      <c r="AK421" s="9" t="str">
        <f t="shared" si="51"/>
        <v>-</v>
      </c>
      <c r="AL421" s="9" t="str">
        <f t="shared" si="51"/>
        <v>-</v>
      </c>
      <c r="AM421" s="9" t="str">
        <f t="shared" si="51"/>
        <v>-</v>
      </c>
      <c r="AN421" s="9" t="str">
        <f t="shared" si="51"/>
        <v>-</v>
      </c>
      <c r="AO421" s="9" t="str">
        <f t="shared" si="51"/>
        <v>!!!</v>
      </c>
      <c r="AP421" s="9" t="str">
        <f t="shared" si="60"/>
        <v>-</v>
      </c>
      <c r="AQ421" s="9" t="str">
        <f t="shared" si="60"/>
        <v>-</v>
      </c>
      <c r="AR421" s="9" t="str">
        <f t="shared" si="60"/>
        <v>-</v>
      </c>
      <c r="AS421" s="9" t="str">
        <f t="shared" si="60"/>
        <v>-</v>
      </c>
      <c r="AT421" s="9" t="str">
        <f t="shared" si="60"/>
        <v>-</v>
      </c>
      <c r="AU421" s="9" t="str">
        <f t="shared" si="60"/>
        <v>-</v>
      </c>
      <c r="AV421" s="9" t="str">
        <f t="shared" si="60"/>
        <v>-</v>
      </c>
      <c r="AW421" s="9" t="str">
        <f t="shared" si="60"/>
        <v>-</v>
      </c>
      <c r="AX421" s="9" t="str">
        <f t="shared" si="60"/>
        <v>-</v>
      </c>
      <c r="AY421" s="9" t="str">
        <f t="shared" si="60"/>
        <v>-</v>
      </c>
      <c r="AZ421" s="9" t="str">
        <f t="shared" si="51"/>
        <v>-</v>
      </c>
      <c r="BA421" s="9" t="str">
        <f t="shared" si="51"/>
        <v>-</v>
      </c>
      <c r="BB421" s="9" t="str">
        <f t="shared" si="59"/>
        <v>-</v>
      </c>
      <c r="BC421" s="9" t="str">
        <f t="shared" si="59"/>
        <v>-</v>
      </c>
      <c r="BD421" s="9" t="str">
        <f t="shared" si="59"/>
        <v>-</v>
      </c>
      <c r="BE421" s="9" t="str">
        <f t="shared" si="59"/>
        <v>-</v>
      </c>
      <c r="BF421" s="9" t="str">
        <f t="shared" si="59"/>
        <v>-</v>
      </c>
      <c r="BG421" s="9" t="str">
        <f t="shared" si="59"/>
        <v>-</v>
      </c>
      <c r="BH421" s="9" t="str">
        <f t="shared" si="59"/>
        <v>-</v>
      </c>
      <c r="BI421" s="9" t="str">
        <f t="shared" si="59"/>
        <v>-</v>
      </c>
      <c r="BJ421" s="37"/>
      <c r="BK421" s="34"/>
      <c r="BR421" s="25"/>
      <c r="BS421" s="25"/>
      <c r="BV421" s="25"/>
      <c r="BW421" s="25"/>
      <c r="BX421" s="25"/>
    </row>
    <row r="422" spans="1:76">
      <c r="A422" s="38">
        <f t="shared" si="54"/>
        <v>28</v>
      </c>
      <c r="B422" s="36">
        <f t="shared" si="53"/>
        <v>12</v>
      </c>
      <c r="C422" s="36">
        <f t="shared" si="49"/>
        <v>2</v>
      </c>
      <c r="D422" s="9" t="str">
        <f t="shared" si="59"/>
        <v>-</v>
      </c>
      <c r="E422" s="9" t="str">
        <f t="shared" si="59"/>
        <v>-</v>
      </c>
      <c r="F422" s="9" t="str">
        <f t="shared" si="59"/>
        <v>-</v>
      </c>
      <c r="G422" s="9" t="str">
        <f t="shared" si="59"/>
        <v>-</v>
      </c>
      <c r="H422" s="9" t="str">
        <f t="shared" si="59"/>
        <v>-</v>
      </c>
      <c r="I422" s="9" t="str">
        <f t="shared" si="59"/>
        <v>-</v>
      </c>
      <c r="J422" s="9" t="str">
        <f t="shared" si="59"/>
        <v>-</v>
      </c>
      <c r="K422" s="9" t="str">
        <f t="shared" si="59"/>
        <v>-</v>
      </c>
      <c r="L422" s="9" t="str">
        <f t="shared" si="59"/>
        <v>-</v>
      </c>
      <c r="M422" s="9" t="str">
        <f t="shared" si="59"/>
        <v>-</v>
      </c>
      <c r="N422" s="9" t="str">
        <f t="shared" si="59"/>
        <v>-</v>
      </c>
      <c r="O422" s="9" t="str">
        <f t="shared" si="59"/>
        <v>-</v>
      </c>
      <c r="P422" s="9" t="str">
        <f t="shared" si="59"/>
        <v>-</v>
      </c>
      <c r="Q422" s="9" t="str">
        <f t="shared" si="59"/>
        <v>-</v>
      </c>
      <c r="R422" s="9" t="str">
        <f t="shared" si="59"/>
        <v>-</v>
      </c>
      <c r="S422" s="9" t="str">
        <f t="shared" si="59"/>
        <v>-</v>
      </c>
      <c r="T422" s="9" t="str">
        <f t="shared" si="59"/>
        <v>-</v>
      </c>
      <c r="U422" s="9" t="str">
        <f t="shared" si="59"/>
        <v>-</v>
      </c>
      <c r="V422" s="9" t="str">
        <f t="shared" si="59"/>
        <v>-</v>
      </c>
      <c r="W422" s="9" t="str">
        <f t="shared" si="59"/>
        <v>-</v>
      </c>
      <c r="X422" s="9" t="str">
        <f t="shared" si="59"/>
        <v>-</v>
      </c>
      <c r="Y422" s="9" t="str">
        <f t="shared" si="59"/>
        <v>-</v>
      </c>
      <c r="Z422" s="9" t="str">
        <f t="shared" si="59"/>
        <v>-</v>
      </c>
      <c r="AA422" s="9" t="str">
        <f t="shared" si="59"/>
        <v>-</v>
      </c>
      <c r="AB422" s="9" t="str">
        <f t="shared" si="59"/>
        <v>-</v>
      </c>
      <c r="AC422" s="9" t="str">
        <f t="shared" si="59"/>
        <v>-</v>
      </c>
      <c r="AD422" s="9" t="str">
        <f t="shared" si="59"/>
        <v>-</v>
      </c>
      <c r="AE422" s="9" t="str">
        <f t="shared" si="59"/>
        <v>-</v>
      </c>
      <c r="AF422" s="9" t="str">
        <f t="shared" si="59"/>
        <v>-</v>
      </c>
      <c r="AG422" s="9" t="str">
        <f t="shared" si="59"/>
        <v>-</v>
      </c>
      <c r="AH422" s="9" t="str">
        <f t="shared" si="59"/>
        <v>-</v>
      </c>
      <c r="AI422" s="9" t="str">
        <f t="shared" si="51"/>
        <v>-</v>
      </c>
      <c r="AJ422" s="9" t="str">
        <f t="shared" si="51"/>
        <v>-</v>
      </c>
      <c r="AK422" s="9" t="str">
        <f t="shared" si="51"/>
        <v>-</v>
      </c>
      <c r="AL422" s="9" t="str">
        <f t="shared" si="51"/>
        <v>-</v>
      </c>
      <c r="AM422" s="9" t="str">
        <f t="shared" si="51"/>
        <v>-</v>
      </c>
      <c r="AN422" s="9" t="str">
        <f t="shared" si="51"/>
        <v>-</v>
      </c>
      <c r="AO422" s="9" t="str">
        <f t="shared" si="51"/>
        <v>!!!</v>
      </c>
      <c r="AP422" s="9" t="str">
        <f t="shared" si="60"/>
        <v>-</v>
      </c>
      <c r="AQ422" s="9" t="str">
        <f t="shared" si="60"/>
        <v>-</v>
      </c>
      <c r="AR422" s="9" t="str">
        <f t="shared" si="60"/>
        <v>-</v>
      </c>
      <c r="AS422" s="9" t="str">
        <f t="shared" si="60"/>
        <v>-</v>
      </c>
      <c r="AT422" s="9" t="str">
        <f t="shared" si="60"/>
        <v>-</v>
      </c>
      <c r="AU422" s="9" t="str">
        <f t="shared" si="60"/>
        <v>-</v>
      </c>
      <c r="AV422" s="9" t="str">
        <f t="shared" si="60"/>
        <v>-</v>
      </c>
      <c r="AW422" s="9" t="str">
        <f t="shared" si="60"/>
        <v>-</v>
      </c>
      <c r="AX422" s="9" t="str">
        <f t="shared" si="60"/>
        <v>-</v>
      </c>
      <c r="AY422" s="9" t="str">
        <f t="shared" si="60"/>
        <v>-</v>
      </c>
      <c r="AZ422" s="9" t="str">
        <f t="shared" si="51"/>
        <v>!!!</v>
      </c>
      <c r="BA422" s="9" t="str">
        <f t="shared" si="51"/>
        <v>-</v>
      </c>
      <c r="BB422" s="9" t="str">
        <f t="shared" si="59"/>
        <v>-</v>
      </c>
      <c r="BC422" s="9" t="str">
        <f t="shared" si="59"/>
        <v>-</v>
      </c>
      <c r="BD422" s="9" t="str">
        <f t="shared" si="59"/>
        <v>-</v>
      </c>
      <c r="BE422" s="9" t="str">
        <f t="shared" si="59"/>
        <v>-</v>
      </c>
      <c r="BF422" s="9" t="str">
        <f t="shared" si="59"/>
        <v>-</v>
      </c>
      <c r="BG422" s="9" t="str">
        <f t="shared" si="59"/>
        <v>-</v>
      </c>
      <c r="BH422" s="9" t="str">
        <f t="shared" si="59"/>
        <v>-</v>
      </c>
      <c r="BI422" s="9" t="str">
        <f t="shared" si="59"/>
        <v>-</v>
      </c>
      <c r="BJ422" s="37"/>
      <c r="BK422" s="34"/>
      <c r="BR422" s="25"/>
      <c r="BS422" s="25"/>
      <c r="BV422" s="25"/>
      <c r="BW422" s="25"/>
      <c r="BX422" s="25"/>
    </row>
    <row r="423" spans="1:76">
      <c r="A423" s="38">
        <f t="shared" si="54"/>
        <v>29</v>
      </c>
      <c r="B423" s="36">
        <f t="shared" si="53"/>
        <v>12</v>
      </c>
      <c r="C423" s="36">
        <f t="shared" si="49"/>
        <v>3</v>
      </c>
      <c r="D423" s="9" t="str">
        <f t="shared" si="59"/>
        <v>-</v>
      </c>
      <c r="E423" s="9" t="str">
        <f t="shared" si="59"/>
        <v>-</v>
      </c>
      <c r="F423" s="9" t="str">
        <f t="shared" si="59"/>
        <v>-</v>
      </c>
      <c r="G423" s="9" t="str">
        <f t="shared" si="59"/>
        <v>-</v>
      </c>
      <c r="H423" s="9" t="str">
        <f t="shared" si="59"/>
        <v>-</v>
      </c>
      <c r="I423" s="9" t="str">
        <f t="shared" si="59"/>
        <v>-</v>
      </c>
      <c r="J423" s="9" t="str">
        <f t="shared" si="59"/>
        <v>-</v>
      </c>
      <c r="K423" s="9" t="str">
        <f t="shared" si="59"/>
        <v>-</v>
      </c>
      <c r="L423" s="9" t="str">
        <f t="shared" si="59"/>
        <v>-</v>
      </c>
      <c r="M423" s="9" t="str">
        <f t="shared" si="59"/>
        <v>-</v>
      </c>
      <c r="N423" s="9" t="str">
        <f t="shared" si="59"/>
        <v>-</v>
      </c>
      <c r="O423" s="9" t="str">
        <f t="shared" si="59"/>
        <v>-</v>
      </c>
      <c r="P423" s="9" t="str">
        <f t="shared" si="59"/>
        <v>-</v>
      </c>
      <c r="Q423" s="9" t="str">
        <f t="shared" si="59"/>
        <v>-</v>
      </c>
      <c r="R423" s="9" t="str">
        <f t="shared" si="59"/>
        <v>-</v>
      </c>
      <c r="S423" s="9" t="str">
        <f t="shared" si="59"/>
        <v>-</v>
      </c>
      <c r="T423" s="9" t="str">
        <f t="shared" si="59"/>
        <v>-</v>
      </c>
      <c r="U423" s="9" t="str">
        <f t="shared" si="59"/>
        <v>-</v>
      </c>
      <c r="V423" s="9" t="str">
        <f t="shared" si="59"/>
        <v>-</v>
      </c>
      <c r="W423" s="9" t="str">
        <f t="shared" si="59"/>
        <v>-</v>
      </c>
      <c r="X423" s="9" t="str">
        <f t="shared" si="59"/>
        <v>-</v>
      </c>
      <c r="Y423" s="9" t="str">
        <f t="shared" si="59"/>
        <v>-</v>
      </c>
      <c r="Z423" s="9" t="str">
        <f t="shared" si="59"/>
        <v>-</v>
      </c>
      <c r="AA423" s="9" t="str">
        <f t="shared" si="59"/>
        <v>-</v>
      </c>
      <c r="AB423" s="9" t="str">
        <f t="shared" si="59"/>
        <v>-</v>
      </c>
      <c r="AC423" s="9" t="str">
        <f t="shared" si="59"/>
        <v>!!!</v>
      </c>
      <c r="AD423" s="9" t="str">
        <f t="shared" si="59"/>
        <v>-</v>
      </c>
      <c r="AE423" s="9" t="str">
        <f t="shared" si="59"/>
        <v>-</v>
      </c>
      <c r="AF423" s="9" t="str">
        <f t="shared" si="59"/>
        <v>-</v>
      </c>
      <c r="AG423" s="9" t="str">
        <f t="shared" si="59"/>
        <v>-</v>
      </c>
      <c r="AH423" s="9" t="str">
        <f t="shared" si="59"/>
        <v>-</v>
      </c>
      <c r="AI423" s="9" t="str">
        <f t="shared" si="51"/>
        <v>-</v>
      </c>
      <c r="AJ423" s="9" t="str">
        <f t="shared" si="51"/>
        <v>-</v>
      </c>
      <c r="AK423" s="9" t="str">
        <f t="shared" si="51"/>
        <v>-</v>
      </c>
      <c r="AL423" s="9" t="str">
        <f t="shared" ref="AI423:BA451" si="61">IF(AND(OR(AL31&gt;=10,AL31&lt;=3),AL228="НЕТ"),"!!!","-")</f>
        <v>-</v>
      </c>
      <c r="AM423" s="9" t="str">
        <f t="shared" si="61"/>
        <v>-</v>
      </c>
      <c r="AN423" s="9" t="str">
        <f t="shared" si="61"/>
        <v>-</v>
      </c>
      <c r="AO423" s="9" t="str">
        <f t="shared" si="61"/>
        <v>!!!</v>
      </c>
      <c r="AP423" s="9" t="str">
        <f t="shared" si="60"/>
        <v>-</v>
      </c>
      <c r="AQ423" s="9" t="str">
        <f t="shared" si="60"/>
        <v>-</v>
      </c>
      <c r="AR423" s="9" t="str">
        <f t="shared" si="60"/>
        <v>-</v>
      </c>
      <c r="AS423" s="9" t="str">
        <f t="shared" si="60"/>
        <v>-</v>
      </c>
      <c r="AT423" s="9" t="str">
        <f t="shared" si="60"/>
        <v>-</v>
      </c>
      <c r="AU423" s="9" t="str">
        <f t="shared" si="60"/>
        <v>-</v>
      </c>
      <c r="AV423" s="9" t="str">
        <f t="shared" si="60"/>
        <v>-</v>
      </c>
      <c r="AW423" s="9" t="str">
        <f t="shared" si="60"/>
        <v>-</v>
      </c>
      <c r="AX423" s="9" t="str">
        <f t="shared" si="60"/>
        <v>-</v>
      </c>
      <c r="AY423" s="9" t="str">
        <f t="shared" si="60"/>
        <v>-</v>
      </c>
      <c r="AZ423" s="9" t="str">
        <f t="shared" si="61"/>
        <v>-</v>
      </c>
      <c r="BA423" s="9" t="str">
        <f t="shared" si="61"/>
        <v>-</v>
      </c>
      <c r="BB423" s="9" t="str">
        <f t="shared" si="59"/>
        <v>-</v>
      </c>
      <c r="BC423" s="9" t="str">
        <f t="shared" si="59"/>
        <v>-</v>
      </c>
      <c r="BD423" s="9" t="str">
        <f t="shared" si="59"/>
        <v>-</v>
      </c>
      <c r="BE423" s="9" t="str">
        <f t="shared" si="59"/>
        <v>-</v>
      </c>
      <c r="BF423" s="9" t="str">
        <f t="shared" si="59"/>
        <v>-</v>
      </c>
      <c r="BG423" s="9" t="str">
        <f t="shared" si="59"/>
        <v>-</v>
      </c>
      <c r="BH423" s="9" t="str">
        <f t="shared" si="59"/>
        <v>-</v>
      </c>
      <c r="BI423" s="9" t="str">
        <f t="shared" si="59"/>
        <v>-</v>
      </c>
      <c r="BJ423" s="37"/>
      <c r="BK423" s="34"/>
      <c r="BR423" s="25"/>
      <c r="BS423" s="25"/>
      <c r="BV423" s="25"/>
      <c r="BW423" s="25"/>
      <c r="BX423" s="25"/>
    </row>
    <row r="424" spans="1:76">
      <c r="A424" s="38">
        <f t="shared" si="54"/>
        <v>30</v>
      </c>
      <c r="B424" s="36">
        <f t="shared" si="53"/>
        <v>13</v>
      </c>
      <c r="C424" s="36">
        <f t="shared" si="49"/>
        <v>1</v>
      </c>
      <c r="D424" s="9" t="str">
        <f t="shared" si="59"/>
        <v>-</v>
      </c>
      <c r="E424" s="9" t="str">
        <f t="shared" si="59"/>
        <v>-</v>
      </c>
      <c r="F424" s="9" t="str">
        <f t="shared" si="59"/>
        <v>-</v>
      </c>
      <c r="G424" s="9" t="str">
        <f t="shared" si="59"/>
        <v>-</v>
      </c>
      <c r="H424" s="9" t="str">
        <f t="shared" si="59"/>
        <v>-</v>
      </c>
      <c r="I424" s="9" t="str">
        <f t="shared" si="59"/>
        <v>-</v>
      </c>
      <c r="J424" s="9" t="str">
        <f t="shared" si="59"/>
        <v>-</v>
      </c>
      <c r="K424" s="9" t="str">
        <f t="shared" si="59"/>
        <v>-</v>
      </c>
      <c r="L424" s="9" t="str">
        <f t="shared" si="59"/>
        <v>-</v>
      </c>
      <c r="M424" s="9" t="str">
        <f t="shared" si="59"/>
        <v>-</v>
      </c>
      <c r="N424" s="9" t="str">
        <f t="shared" si="59"/>
        <v>-</v>
      </c>
      <c r="O424" s="9" t="str">
        <f t="shared" si="59"/>
        <v>-</v>
      </c>
      <c r="P424" s="9" t="str">
        <f t="shared" si="59"/>
        <v>-</v>
      </c>
      <c r="Q424" s="9" t="str">
        <f t="shared" si="59"/>
        <v>-</v>
      </c>
      <c r="R424" s="9" t="str">
        <f t="shared" si="59"/>
        <v>-</v>
      </c>
      <c r="S424" s="9" t="str">
        <f t="shared" ref="S424:BI434" si="62">IF(AND(OR(S32&gt;=10,S32&lt;=3),S229="НЕТ"),"!!!","-")</f>
        <v>-</v>
      </c>
      <c r="T424" s="9" t="str">
        <f t="shared" si="62"/>
        <v>-</v>
      </c>
      <c r="U424" s="9" t="str">
        <f t="shared" si="62"/>
        <v>-</v>
      </c>
      <c r="V424" s="9" t="str">
        <f t="shared" si="62"/>
        <v>-</v>
      </c>
      <c r="W424" s="9" t="str">
        <f t="shared" si="62"/>
        <v>-</v>
      </c>
      <c r="X424" s="9" t="str">
        <f t="shared" si="62"/>
        <v>-</v>
      </c>
      <c r="Y424" s="9" t="str">
        <f t="shared" si="62"/>
        <v>-</v>
      </c>
      <c r="Z424" s="9" t="str">
        <f t="shared" si="62"/>
        <v>-</v>
      </c>
      <c r="AA424" s="9" t="str">
        <f t="shared" si="62"/>
        <v>-</v>
      </c>
      <c r="AB424" s="9" t="str">
        <f t="shared" si="62"/>
        <v>-</v>
      </c>
      <c r="AC424" s="9" t="str">
        <f t="shared" si="62"/>
        <v>-</v>
      </c>
      <c r="AD424" s="9" t="str">
        <f t="shared" si="62"/>
        <v>-</v>
      </c>
      <c r="AE424" s="9" t="str">
        <f t="shared" si="62"/>
        <v>-</v>
      </c>
      <c r="AF424" s="9" t="str">
        <f t="shared" si="62"/>
        <v>-</v>
      </c>
      <c r="AG424" s="9" t="str">
        <f t="shared" si="62"/>
        <v>-</v>
      </c>
      <c r="AH424" s="9" t="str">
        <f t="shared" si="62"/>
        <v>-</v>
      </c>
      <c r="AI424" s="9" t="str">
        <f t="shared" si="61"/>
        <v>-</v>
      </c>
      <c r="AJ424" s="9" t="str">
        <f t="shared" si="61"/>
        <v>-</v>
      </c>
      <c r="AK424" s="9" t="str">
        <f t="shared" si="61"/>
        <v>-</v>
      </c>
      <c r="AL424" s="9" t="str">
        <f t="shared" si="61"/>
        <v>-</v>
      </c>
      <c r="AM424" s="9" t="str">
        <f t="shared" si="61"/>
        <v>-</v>
      </c>
      <c r="AN424" s="9" t="str">
        <f t="shared" si="61"/>
        <v>-</v>
      </c>
      <c r="AO424" s="9" t="str">
        <f t="shared" si="61"/>
        <v>-</v>
      </c>
      <c r="AP424" s="9" t="str">
        <f t="shared" si="60"/>
        <v>-</v>
      </c>
      <c r="AQ424" s="9" t="str">
        <f t="shared" si="60"/>
        <v>-</v>
      </c>
      <c r="AR424" s="9" t="str">
        <f t="shared" si="60"/>
        <v>-</v>
      </c>
      <c r="AS424" s="9" t="str">
        <f t="shared" si="60"/>
        <v>-</v>
      </c>
      <c r="AT424" s="9" t="str">
        <f t="shared" si="60"/>
        <v>-</v>
      </c>
      <c r="AU424" s="9" t="str">
        <f t="shared" si="60"/>
        <v>-</v>
      </c>
      <c r="AV424" s="9" t="str">
        <f t="shared" si="60"/>
        <v>-</v>
      </c>
      <c r="AW424" s="9" t="str">
        <f t="shared" si="60"/>
        <v>-</v>
      </c>
      <c r="AX424" s="9" t="str">
        <f t="shared" si="60"/>
        <v>-</v>
      </c>
      <c r="AY424" s="9" t="str">
        <f t="shared" si="60"/>
        <v>-</v>
      </c>
      <c r="AZ424" s="9" t="str">
        <f t="shared" si="61"/>
        <v>-</v>
      </c>
      <c r="BA424" s="9" t="str">
        <f t="shared" si="61"/>
        <v>-</v>
      </c>
      <c r="BB424" s="9" t="str">
        <f t="shared" si="62"/>
        <v>-</v>
      </c>
      <c r="BC424" s="9" t="str">
        <f t="shared" si="62"/>
        <v>-</v>
      </c>
      <c r="BD424" s="9" t="str">
        <f t="shared" si="62"/>
        <v>-</v>
      </c>
      <c r="BE424" s="9" t="str">
        <f t="shared" si="62"/>
        <v>-</v>
      </c>
      <c r="BF424" s="9" t="str">
        <f t="shared" si="62"/>
        <v>-</v>
      </c>
      <c r="BG424" s="9" t="str">
        <f t="shared" si="62"/>
        <v>-</v>
      </c>
      <c r="BH424" s="9" t="str">
        <f t="shared" si="62"/>
        <v>-</v>
      </c>
      <c r="BI424" s="9" t="str">
        <f t="shared" si="62"/>
        <v>-</v>
      </c>
      <c r="BJ424" s="37"/>
      <c r="BK424" s="34"/>
      <c r="BR424" s="25"/>
      <c r="BS424" s="25"/>
      <c r="BV424" s="25"/>
      <c r="BW424" s="25"/>
      <c r="BX424" s="25"/>
    </row>
    <row r="425" spans="1:76">
      <c r="A425" s="38">
        <f t="shared" si="54"/>
        <v>31</v>
      </c>
      <c r="B425" s="36">
        <f t="shared" si="53"/>
        <v>13</v>
      </c>
      <c r="C425" s="36">
        <f t="shared" si="49"/>
        <v>2</v>
      </c>
      <c r="D425" s="9" t="str">
        <f t="shared" ref="D425:S440" si="63">IF(AND(OR(D33&gt;=10,D33&lt;=3),D230="НЕТ"),"!!!","-")</f>
        <v>-</v>
      </c>
      <c r="E425" s="9" t="str">
        <f t="shared" si="63"/>
        <v>-</v>
      </c>
      <c r="F425" s="9" t="str">
        <f t="shared" si="63"/>
        <v>-</v>
      </c>
      <c r="G425" s="9" t="str">
        <f t="shared" si="63"/>
        <v>-</v>
      </c>
      <c r="H425" s="9" t="str">
        <f t="shared" si="63"/>
        <v>-</v>
      </c>
      <c r="I425" s="9" t="str">
        <f t="shared" si="63"/>
        <v>-</v>
      </c>
      <c r="J425" s="9" t="str">
        <f t="shared" si="63"/>
        <v>-</v>
      </c>
      <c r="K425" s="9" t="str">
        <f t="shared" si="63"/>
        <v>-</v>
      </c>
      <c r="L425" s="9" t="str">
        <f t="shared" si="63"/>
        <v>-</v>
      </c>
      <c r="M425" s="9" t="str">
        <f t="shared" si="63"/>
        <v>-</v>
      </c>
      <c r="N425" s="9" t="str">
        <f t="shared" si="63"/>
        <v>-</v>
      </c>
      <c r="O425" s="9" t="str">
        <f t="shared" si="63"/>
        <v>-</v>
      </c>
      <c r="P425" s="9" t="str">
        <f t="shared" si="63"/>
        <v>-</v>
      </c>
      <c r="Q425" s="9" t="str">
        <f t="shared" si="63"/>
        <v>-</v>
      </c>
      <c r="R425" s="9" t="str">
        <f t="shared" si="63"/>
        <v>-</v>
      </c>
      <c r="S425" s="9" t="str">
        <f t="shared" si="62"/>
        <v>-</v>
      </c>
      <c r="T425" s="9" t="str">
        <f t="shared" si="62"/>
        <v>-</v>
      </c>
      <c r="U425" s="9" t="str">
        <f t="shared" si="62"/>
        <v>-</v>
      </c>
      <c r="V425" s="9" t="str">
        <f t="shared" si="62"/>
        <v>-</v>
      </c>
      <c r="W425" s="9" t="str">
        <f t="shared" si="62"/>
        <v>-</v>
      </c>
      <c r="X425" s="9" t="str">
        <f t="shared" si="62"/>
        <v>-</v>
      </c>
      <c r="Y425" s="9" t="str">
        <f t="shared" si="62"/>
        <v>-</v>
      </c>
      <c r="Z425" s="9" t="str">
        <f t="shared" si="62"/>
        <v>-</v>
      </c>
      <c r="AA425" s="9" t="str">
        <f t="shared" si="62"/>
        <v>-</v>
      </c>
      <c r="AB425" s="9" t="str">
        <f t="shared" si="62"/>
        <v>-</v>
      </c>
      <c r="AC425" s="9" t="str">
        <f t="shared" si="62"/>
        <v>!!!</v>
      </c>
      <c r="AD425" s="9" t="str">
        <f t="shared" si="62"/>
        <v>-</v>
      </c>
      <c r="AE425" s="9" t="str">
        <f t="shared" si="62"/>
        <v>-</v>
      </c>
      <c r="AF425" s="9" t="str">
        <f t="shared" si="62"/>
        <v>-</v>
      </c>
      <c r="AG425" s="9" t="str">
        <f t="shared" si="62"/>
        <v>-</v>
      </c>
      <c r="AH425" s="9" t="str">
        <f t="shared" si="62"/>
        <v>-</v>
      </c>
      <c r="AI425" s="9" t="str">
        <f t="shared" si="61"/>
        <v>-</v>
      </c>
      <c r="AJ425" s="9" t="str">
        <f t="shared" si="61"/>
        <v>-</v>
      </c>
      <c r="AK425" s="9" t="str">
        <f t="shared" si="61"/>
        <v>-</v>
      </c>
      <c r="AL425" s="9" t="str">
        <f t="shared" si="61"/>
        <v>-</v>
      </c>
      <c r="AM425" s="9" t="str">
        <f t="shared" si="61"/>
        <v>-</v>
      </c>
      <c r="AN425" s="9" t="str">
        <f t="shared" si="61"/>
        <v>-</v>
      </c>
      <c r="AO425" s="9" t="str">
        <f t="shared" si="61"/>
        <v>-</v>
      </c>
      <c r="AP425" s="9" t="str">
        <f t="shared" si="60"/>
        <v>-</v>
      </c>
      <c r="AQ425" s="9" t="str">
        <f t="shared" si="60"/>
        <v>-</v>
      </c>
      <c r="AR425" s="9" t="str">
        <f t="shared" si="60"/>
        <v>-</v>
      </c>
      <c r="AS425" s="9" t="str">
        <f t="shared" si="60"/>
        <v>-</v>
      </c>
      <c r="AT425" s="9" t="str">
        <f t="shared" si="60"/>
        <v>-</v>
      </c>
      <c r="AU425" s="9" t="str">
        <f t="shared" si="60"/>
        <v>-</v>
      </c>
      <c r="AV425" s="9" t="str">
        <f t="shared" si="60"/>
        <v>-</v>
      </c>
      <c r="AW425" s="9" t="str">
        <f t="shared" si="60"/>
        <v>-</v>
      </c>
      <c r="AX425" s="9" t="str">
        <f t="shared" si="60"/>
        <v>-</v>
      </c>
      <c r="AY425" s="9" t="str">
        <f t="shared" si="60"/>
        <v>-</v>
      </c>
      <c r="AZ425" s="9" t="str">
        <f t="shared" si="61"/>
        <v>-</v>
      </c>
      <c r="BA425" s="9" t="str">
        <f t="shared" si="61"/>
        <v>-</v>
      </c>
      <c r="BB425" s="9" t="str">
        <f t="shared" si="62"/>
        <v>-</v>
      </c>
      <c r="BC425" s="9" t="str">
        <f t="shared" si="62"/>
        <v>-</v>
      </c>
      <c r="BD425" s="9" t="str">
        <f t="shared" si="62"/>
        <v>-</v>
      </c>
      <c r="BE425" s="9" t="str">
        <f t="shared" si="62"/>
        <v>-</v>
      </c>
      <c r="BF425" s="9" t="str">
        <f t="shared" si="62"/>
        <v>-</v>
      </c>
      <c r="BG425" s="9" t="str">
        <f t="shared" si="62"/>
        <v>-</v>
      </c>
      <c r="BH425" s="9" t="str">
        <f t="shared" si="62"/>
        <v>-</v>
      </c>
      <c r="BI425" s="9" t="str">
        <f t="shared" si="62"/>
        <v>-</v>
      </c>
      <c r="BJ425" s="37"/>
      <c r="BK425" s="34"/>
      <c r="BR425" s="25"/>
      <c r="BS425" s="25"/>
      <c r="BV425" s="25"/>
      <c r="BW425" s="25"/>
      <c r="BX425" s="25"/>
    </row>
    <row r="426" spans="1:76">
      <c r="A426" s="38">
        <f t="shared" si="54"/>
        <v>32</v>
      </c>
      <c r="B426" s="36">
        <f t="shared" si="53"/>
        <v>13</v>
      </c>
      <c r="C426" s="36">
        <f t="shared" si="49"/>
        <v>3</v>
      </c>
      <c r="D426" s="9" t="str">
        <f t="shared" si="63"/>
        <v>-</v>
      </c>
      <c r="E426" s="9" t="str">
        <f t="shared" si="63"/>
        <v>-</v>
      </c>
      <c r="F426" s="9" t="str">
        <f t="shared" si="63"/>
        <v>-</v>
      </c>
      <c r="G426" s="9" t="str">
        <f t="shared" si="63"/>
        <v>-</v>
      </c>
      <c r="H426" s="9" t="str">
        <f t="shared" si="63"/>
        <v>-</v>
      </c>
      <c r="I426" s="9" t="str">
        <f t="shared" si="63"/>
        <v>-</v>
      </c>
      <c r="J426" s="9" t="str">
        <f t="shared" si="63"/>
        <v>-</v>
      </c>
      <c r="K426" s="9" t="str">
        <f t="shared" si="63"/>
        <v>-</v>
      </c>
      <c r="L426" s="9" t="str">
        <f t="shared" si="63"/>
        <v>-</v>
      </c>
      <c r="M426" s="9" t="str">
        <f t="shared" si="63"/>
        <v>-</v>
      </c>
      <c r="N426" s="9" t="str">
        <f t="shared" si="63"/>
        <v>-</v>
      </c>
      <c r="O426" s="9" t="str">
        <f t="shared" si="63"/>
        <v>-</v>
      </c>
      <c r="P426" s="9" t="str">
        <f t="shared" si="63"/>
        <v>-</v>
      </c>
      <c r="Q426" s="9" t="str">
        <f t="shared" si="63"/>
        <v>-</v>
      </c>
      <c r="R426" s="9" t="str">
        <f t="shared" si="63"/>
        <v>-</v>
      </c>
      <c r="S426" s="9" t="str">
        <f t="shared" si="62"/>
        <v>-</v>
      </c>
      <c r="T426" s="9" t="str">
        <f t="shared" si="62"/>
        <v>-</v>
      </c>
      <c r="U426" s="9" t="str">
        <f t="shared" si="62"/>
        <v>-</v>
      </c>
      <c r="V426" s="9" t="str">
        <f t="shared" si="62"/>
        <v>-</v>
      </c>
      <c r="W426" s="9" t="str">
        <f t="shared" si="62"/>
        <v>-</v>
      </c>
      <c r="X426" s="9" t="str">
        <f t="shared" si="62"/>
        <v>-</v>
      </c>
      <c r="Y426" s="9" t="str">
        <f t="shared" si="62"/>
        <v>-</v>
      </c>
      <c r="Z426" s="9" t="str">
        <f t="shared" si="62"/>
        <v>-</v>
      </c>
      <c r="AA426" s="9" t="str">
        <f t="shared" si="62"/>
        <v>-</v>
      </c>
      <c r="AB426" s="9" t="str">
        <f t="shared" si="62"/>
        <v>-</v>
      </c>
      <c r="AC426" s="9" t="str">
        <f t="shared" si="62"/>
        <v>-</v>
      </c>
      <c r="AD426" s="9" t="str">
        <f t="shared" si="62"/>
        <v>-</v>
      </c>
      <c r="AE426" s="9" t="str">
        <f t="shared" si="62"/>
        <v>-</v>
      </c>
      <c r="AF426" s="9" t="str">
        <f t="shared" si="62"/>
        <v>-</v>
      </c>
      <c r="AG426" s="9" t="str">
        <f t="shared" si="62"/>
        <v>-</v>
      </c>
      <c r="AH426" s="9" t="str">
        <f t="shared" si="62"/>
        <v>-</v>
      </c>
      <c r="AI426" s="9" t="str">
        <f t="shared" si="61"/>
        <v>-</v>
      </c>
      <c r="AJ426" s="9" t="str">
        <f t="shared" si="61"/>
        <v>-</v>
      </c>
      <c r="AK426" s="9" t="str">
        <f t="shared" si="61"/>
        <v>-</v>
      </c>
      <c r="AL426" s="9" t="str">
        <f t="shared" si="61"/>
        <v>-</v>
      </c>
      <c r="AM426" s="9" t="str">
        <f t="shared" si="61"/>
        <v>-</v>
      </c>
      <c r="AN426" s="9" t="str">
        <f t="shared" si="61"/>
        <v>-</v>
      </c>
      <c r="AO426" s="9" t="str">
        <f t="shared" si="61"/>
        <v>-</v>
      </c>
      <c r="AP426" s="9" t="str">
        <f t="shared" si="60"/>
        <v>-</v>
      </c>
      <c r="AQ426" s="9" t="str">
        <f t="shared" si="60"/>
        <v>-</v>
      </c>
      <c r="AR426" s="9" t="str">
        <f t="shared" si="60"/>
        <v>-</v>
      </c>
      <c r="AS426" s="9" t="str">
        <f t="shared" si="60"/>
        <v>-</v>
      </c>
      <c r="AT426" s="9" t="str">
        <f t="shared" si="60"/>
        <v>-</v>
      </c>
      <c r="AU426" s="9" t="str">
        <f t="shared" si="60"/>
        <v>-</v>
      </c>
      <c r="AV426" s="9" t="str">
        <f t="shared" si="60"/>
        <v>-</v>
      </c>
      <c r="AW426" s="9" t="str">
        <f t="shared" si="60"/>
        <v>-</v>
      </c>
      <c r="AX426" s="9" t="str">
        <f t="shared" si="60"/>
        <v>-</v>
      </c>
      <c r="AY426" s="9" t="str">
        <f t="shared" si="60"/>
        <v>-</v>
      </c>
      <c r="AZ426" s="9" t="str">
        <f t="shared" si="61"/>
        <v>-</v>
      </c>
      <c r="BA426" s="9" t="str">
        <f t="shared" si="61"/>
        <v>-</v>
      </c>
      <c r="BB426" s="9" t="str">
        <f t="shared" si="62"/>
        <v>-</v>
      </c>
      <c r="BC426" s="9" t="str">
        <f t="shared" si="62"/>
        <v>-</v>
      </c>
      <c r="BD426" s="9" t="str">
        <f t="shared" si="62"/>
        <v>-</v>
      </c>
      <c r="BE426" s="9" t="str">
        <f t="shared" si="62"/>
        <v>-</v>
      </c>
      <c r="BF426" s="9" t="str">
        <f t="shared" si="62"/>
        <v>-</v>
      </c>
      <c r="BG426" s="9" t="str">
        <f t="shared" si="62"/>
        <v>-</v>
      </c>
      <c r="BH426" s="9" t="str">
        <f t="shared" si="62"/>
        <v>-</v>
      </c>
      <c r="BI426" s="9" t="str">
        <f t="shared" si="62"/>
        <v>-</v>
      </c>
      <c r="BJ426" s="37"/>
      <c r="BK426" s="34"/>
      <c r="BR426" s="25"/>
      <c r="BS426" s="25"/>
      <c r="BV426" s="25"/>
      <c r="BW426" s="25"/>
      <c r="BX426" s="25"/>
    </row>
    <row r="427" spans="1:76">
      <c r="A427" s="38">
        <f t="shared" si="54"/>
        <v>33</v>
      </c>
      <c r="B427" s="36">
        <f t="shared" si="53"/>
        <v>18</v>
      </c>
      <c r="C427" s="36">
        <f t="shared" si="49"/>
        <v>1</v>
      </c>
      <c r="D427" s="9" t="str">
        <f t="shared" si="63"/>
        <v>-</v>
      </c>
      <c r="E427" s="9" t="str">
        <f t="shared" si="63"/>
        <v>-</v>
      </c>
      <c r="F427" s="9" t="str">
        <f t="shared" si="63"/>
        <v>-</v>
      </c>
      <c r="G427" s="9" t="str">
        <f t="shared" si="63"/>
        <v>-</v>
      </c>
      <c r="H427" s="9" t="str">
        <f t="shared" si="63"/>
        <v>-</v>
      </c>
      <c r="I427" s="9" t="str">
        <f t="shared" si="63"/>
        <v>-</v>
      </c>
      <c r="J427" s="9" t="str">
        <f t="shared" si="63"/>
        <v>-</v>
      </c>
      <c r="K427" s="9" t="str">
        <f t="shared" si="63"/>
        <v>-</v>
      </c>
      <c r="L427" s="9" t="str">
        <f t="shared" si="63"/>
        <v>-</v>
      </c>
      <c r="M427" s="9" t="str">
        <f t="shared" si="63"/>
        <v>-</v>
      </c>
      <c r="N427" s="9" t="str">
        <f t="shared" si="63"/>
        <v>-</v>
      </c>
      <c r="O427" s="9" t="str">
        <f t="shared" si="63"/>
        <v>-</v>
      </c>
      <c r="P427" s="9" t="str">
        <f t="shared" si="63"/>
        <v>-</v>
      </c>
      <c r="Q427" s="9" t="str">
        <f t="shared" si="63"/>
        <v>-</v>
      </c>
      <c r="R427" s="9" t="str">
        <f t="shared" si="63"/>
        <v>-</v>
      </c>
      <c r="S427" s="9" t="str">
        <f t="shared" si="62"/>
        <v>-</v>
      </c>
      <c r="T427" s="9" t="str">
        <f t="shared" si="62"/>
        <v>!!!</v>
      </c>
      <c r="U427" s="9" t="str">
        <f t="shared" si="62"/>
        <v>-</v>
      </c>
      <c r="V427" s="9" t="str">
        <f t="shared" si="62"/>
        <v>-</v>
      </c>
      <c r="W427" s="9" t="str">
        <f t="shared" si="62"/>
        <v>-</v>
      </c>
      <c r="X427" s="9" t="str">
        <f t="shared" si="62"/>
        <v>-</v>
      </c>
      <c r="Y427" s="9" t="str">
        <f t="shared" si="62"/>
        <v>-</v>
      </c>
      <c r="Z427" s="9" t="str">
        <f t="shared" si="62"/>
        <v>-</v>
      </c>
      <c r="AA427" s="9" t="str">
        <f t="shared" si="62"/>
        <v>-</v>
      </c>
      <c r="AB427" s="9" t="str">
        <f t="shared" si="62"/>
        <v>-</v>
      </c>
      <c r="AC427" s="9" t="str">
        <f t="shared" si="62"/>
        <v>-</v>
      </c>
      <c r="AD427" s="9" t="str">
        <f t="shared" si="62"/>
        <v>-</v>
      </c>
      <c r="AE427" s="9" t="str">
        <f t="shared" si="62"/>
        <v>-</v>
      </c>
      <c r="AF427" s="9" t="str">
        <f t="shared" si="62"/>
        <v>-</v>
      </c>
      <c r="AG427" s="9" t="str">
        <f t="shared" si="62"/>
        <v>-</v>
      </c>
      <c r="AH427" s="9" t="str">
        <f t="shared" si="62"/>
        <v>-</v>
      </c>
      <c r="AI427" s="9" t="str">
        <f t="shared" si="61"/>
        <v>-</v>
      </c>
      <c r="AJ427" s="9" t="str">
        <f t="shared" si="61"/>
        <v>-</v>
      </c>
      <c r="AK427" s="9" t="str">
        <f t="shared" si="61"/>
        <v>-</v>
      </c>
      <c r="AL427" s="9" t="str">
        <f t="shared" si="61"/>
        <v>-</v>
      </c>
      <c r="AM427" s="9" t="str">
        <f t="shared" si="61"/>
        <v>-</v>
      </c>
      <c r="AN427" s="9" t="str">
        <f t="shared" si="61"/>
        <v>-</v>
      </c>
      <c r="AO427" s="9" t="str">
        <f t="shared" si="61"/>
        <v>-</v>
      </c>
      <c r="AP427" s="9" t="str">
        <f t="shared" si="60"/>
        <v>-</v>
      </c>
      <c r="AQ427" s="9" t="str">
        <f t="shared" si="60"/>
        <v>-</v>
      </c>
      <c r="AR427" s="9" t="str">
        <f t="shared" si="60"/>
        <v>-</v>
      </c>
      <c r="AS427" s="9" t="str">
        <f t="shared" si="60"/>
        <v>-</v>
      </c>
      <c r="AT427" s="9" t="str">
        <f t="shared" si="60"/>
        <v>-</v>
      </c>
      <c r="AU427" s="9" t="str">
        <f t="shared" si="60"/>
        <v>-</v>
      </c>
      <c r="AV427" s="9" t="str">
        <f t="shared" si="60"/>
        <v>-</v>
      </c>
      <c r="AW427" s="9" t="str">
        <f t="shared" si="60"/>
        <v>-</v>
      </c>
      <c r="AX427" s="9" t="str">
        <f t="shared" si="60"/>
        <v>-</v>
      </c>
      <c r="AY427" s="9" t="str">
        <f t="shared" si="60"/>
        <v>-</v>
      </c>
      <c r="AZ427" s="9" t="str">
        <f t="shared" si="61"/>
        <v>-</v>
      </c>
      <c r="BA427" s="9" t="str">
        <f t="shared" si="61"/>
        <v>-</v>
      </c>
      <c r="BB427" s="9" t="str">
        <f t="shared" si="62"/>
        <v>-</v>
      </c>
      <c r="BC427" s="9" t="str">
        <f t="shared" si="62"/>
        <v>-</v>
      </c>
      <c r="BD427" s="9" t="str">
        <f t="shared" si="62"/>
        <v>-</v>
      </c>
      <c r="BE427" s="9" t="str">
        <f t="shared" si="62"/>
        <v>-</v>
      </c>
      <c r="BF427" s="9" t="str">
        <f t="shared" si="62"/>
        <v>-</v>
      </c>
      <c r="BG427" s="9" t="str">
        <f t="shared" si="62"/>
        <v>-</v>
      </c>
      <c r="BH427" s="9" t="str">
        <f t="shared" si="62"/>
        <v>-</v>
      </c>
      <c r="BI427" s="9" t="str">
        <f t="shared" si="62"/>
        <v>-</v>
      </c>
      <c r="BJ427" s="37"/>
      <c r="BK427" s="34"/>
      <c r="BR427" s="25"/>
      <c r="BS427" s="25"/>
      <c r="BV427" s="25"/>
      <c r="BW427" s="25"/>
      <c r="BX427" s="25"/>
    </row>
    <row r="428" spans="1:76">
      <c r="A428" s="38">
        <f t="shared" si="54"/>
        <v>34</v>
      </c>
      <c r="B428" s="36">
        <f t="shared" si="53"/>
        <v>18</v>
      </c>
      <c r="C428" s="36">
        <f t="shared" si="49"/>
        <v>2</v>
      </c>
      <c r="D428" s="9" t="str">
        <f t="shared" si="63"/>
        <v>-</v>
      </c>
      <c r="E428" s="9" t="str">
        <f t="shared" si="63"/>
        <v>-</v>
      </c>
      <c r="F428" s="9" t="str">
        <f t="shared" si="63"/>
        <v>-</v>
      </c>
      <c r="G428" s="9" t="str">
        <f t="shared" si="63"/>
        <v>-</v>
      </c>
      <c r="H428" s="9" t="str">
        <f t="shared" si="63"/>
        <v>-</v>
      </c>
      <c r="I428" s="9" t="str">
        <f t="shared" si="63"/>
        <v>-</v>
      </c>
      <c r="J428" s="9" t="str">
        <f t="shared" si="63"/>
        <v>-</v>
      </c>
      <c r="K428" s="9" t="str">
        <f t="shared" si="63"/>
        <v>-</v>
      </c>
      <c r="L428" s="9" t="str">
        <f t="shared" si="63"/>
        <v>-</v>
      </c>
      <c r="M428" s="9" t="str">
        <f t="shared" si="63"/>
        <v>-</v>
      </c>
      <c r="N428" s="9" t="str">
        <f t="shared" si="63"/>
        <v>-</v>
      </c>
      <c r="O428" s="9" t="str">
        <f t="shared" si="63"/>
        <v>-</v>
      </c>
      <c r="P428" s="9" t="str">
        <f t="shared" si="63"/>
        <v>-</v>
      </c>
      <c r="Q428" s="9" t="str">
        <f t="shared" si="63"/>
        <v>-</v>
      </c>
      <c r="R428" s="9" t="str">
        <f t="shared" si="63"/>
        <v>-</v>
      </c>
      <c r="S428" s="9" t="str">
        <f t="shared" si="62"/>
        <v>-</v>
      </c>
      <c r="T428" s="9" t="str">
        <f t="shared" si="62"/>
        <v>-</v>
      </c>
      <c r="U428" s="9" t="str">
        <f t="shared" si="62"/>
        <v>!!!</v>
      </c>
      <c r="V428" s="9" t="str">
        <f t="shared" si="62"/>
        <v>-</v>
      </c>
      <c r="W428" s="9" t="str">
        <f t="shared" si="62"/>
        <v>-</v>
      </c>
      <c r="X428" s="9" t="str">
        <f t="shared" si="62"/>
        <v>-</v>
      </c>
      <c r="Y428" s="9" t="str">
        <f t="shared" si="62"/>
        <v>-</v>
      </c>
      <c r="Z428" s="9" t="str">
        <f t="shared" si="62"/>
        <v>-</v>
      </c>
      <c r="AA428" s="9" t="str">
        <f t="shared" si="62"/>
        <v>-</v>
      </c>
      <c r="AB428" s="9" t="str">
        <f t="shared" si="62"/>
        <v>-</v>
      </c>
      <c r="AC428" s="9" t="str">
        <f t="shared" si="62"/>
        <v>-</v>
      </c>
      <c r="AD428" s="9" t="str">
        <f t="shared" si="62"/>
        <v>-</v>
      </c>
      <c r="AE428" s="9" t="str">
        <f t="shared" si="62"/>
        <v>-</v>
      </c>
      <c r="AF428" s="9" t="str">
        <f t="shared" si="62"/>
        <v>-</v>
      </c>
      <c r="AG428" s="9" t="str">
        <f t="shared" si="62"/>
        <v>-</v>
      </c>
      <c r="AH428" s="9" t="str">
        <f t="shared" si="62"/>
        <v>-</v>
      </c>
      <c r="AI428" s="9" t="str">
        <f t="shared" si="61"/>
        <v>-</v>
      </c>
      <c r="AJ428" s="9" t="str">
        <f t="shared" si="61"/>
        <v>-</v>
      </c>
      <c r="AK428" s="9" t="str">
        <f t="shared" si="61"/>
        <v>-</v>
      </c>
      <c r="AL428" s="9" t="str">
        <f t="shared" si="61"/>
        <v>-</v>
      </c>
      <c r="AM428" s="9" t="str">
        <f t="shared" si="61"/>
        <v>-</v>
      </c>
      <c r="AN428" s="9" t="str">
        <f t="shared" si="61"/>
        <v>-</v>
      </c>
      <c r="AO428" s="9" t="str">
        <f t="shared" si="61"/>
        <v>-</v>
      </c>
      <c r="AP428" s="9" t="str">
        <f t="shared" si="60"/>
        <v>-</v>
      </c>
      <c r="AQ428" s="9" t="str">
        <f t="shared" si="60"/>
        <v>-</v>
      </c>
      <c r="AR428" s="9" t="str">
        <f t="shared" si="60"/>
        <v>-</v>
      </c>
      <c r="AS428" s="9" t="str">
        <f t="shared" si="60"/>
        <v>-</v>
      </c>
      <c r="AT428" s="9" t="str">
        <f t="shared" si="60"/>
        <v>-</v>
      </c>
      <c r="AU428" s="9" t="str">
        <f t="shared" si="60"/>
        <v>-</v>
      </c>
      <c r="AV428" s="9" t="str">
        <f t="shared" si="60"/>
        <v>-</v>
      </c>
      <c r="AW428" s="9" t="str">
        <f t="shared" si="60"/>
        <v>-</v>
      </c>
      <c r="AX428" s="9" t="str">
        <f t="shared" si="60"/>
        <v>-</v>
      </c>
      <c r="AY428" s="9" t="str">
        <f t="shared" si="60"/>
        <v>-</v>
      </c>
      <c r="AZ428" s="9" t="str">
        <f t="shared" si="61"/>
        <v>-</v>
      </c>
      <c r="BA428" s="9" t="str">
        <f t="shared" si="61"/>
        <v>-</v>
      </c>
      <c r="BB428" s="9" t="str">
        <f t="shared" si="62"/>
        <v>-</v>
      </c>
      <c r="BC428" s="9" t="str">
        <f t="shared" si="62"/>
        <v>-</v>
      </c>
      <c r="BD428" s="9" t="str">
        <f t="shared" si="62"/>
        <v>-</v>
      </c>
      <c r="BE428" s="9" t="str">
        <f t="shared" si="62"/>
        <v>-</v>
      </c>
      <c r="BF428" s="9" t="str">
        <f t="shared" si="62"/>
        <v>-</v>
      </c>
      <c r="BG428" s="9" t="str">
        <f t="shared" si="62"/>
        <v>-</v>
      </c>
      <c r="BH428" s="9" t="str">
        <f t="shared" si="62"/>
        <v>-</v>
      </c>
      <c r="BI428" s="9" t="str">
        <f t="shared" si="62"/>
        <v>-</v>
      </c>
      <c r="BJ428" s="37"/>
      <c r="BK428" s="34"/>
      <c r="BR428" s="25"/>
      <c r="BS428" s="25"/>
      <c r="BV428" s="25"/>
      <c r="BW428" s="25"/>
      <c r="BX428" s="25"/>
    </row>
    <row r="429" spans="1:76">
      <c r="A429" s="38">
        <f t="shared" si="54"/>
        <v>35</v>
      </c>
      <c r="B429" s="36">
        <f t="shared" si="53"/>
        <v>18</v>
      </c>
      <c r="C429" s="36">
        <f t="shared" si="49"/>
        <v>3</v>
      </c>
      <c r="D429" s="9" t="str">
        <f t="shared" si="63"/>
        <v>-</v>
      </c>
      <c r="E429" s="9" t="str">
        <f t="shared" si="63"/>
        <v>-</v>
      </c>
      <c r="F429" s="9" t="str">
        <f t="shared" si="63"/>
        <v>-</v>
      </c>
      <c r="G429" s="9" t="str">
        <f t="shared" si="63"/>
        <v>-</v>
      </c>
      <c r="H429" s="9" t="str">
        <f t="shared" si="63"/>
        <v>-</v>
      </c>
      <c r="I429" s="9" t="str">
        <f t="shared" si="63"/>
        <v>-</v>
      </c>
      <c r="J429" s="9" t="str">
        <f t="shared" si="63"/>
        <v>-</v>
      </c>
      <c r="K429" s="9" t="str">
        <f t="shared" si="63"/>
        <v>-</v>
      </c>
      <c r="L429" s="9" t="str">
        <f t="shared" si="63"/>
        <v>-</v>
      </c>
      <c r="M429" s="9" t="str">
        <f t="shared" si="63"/>
        <v>-</v>
      </c>
      <c r="N429" s="9" t="str">
        <f t="shared" si="63"/>
        <v>-</v>
      </c>
      <c r="O429" s="9" t="str">
        <f t="shared" si="63"/>
        <v>-</v>
      </c>
      <c r="P429" s="9" t="str">
        <f t="shared" si="63"/>
        <v>-</v>
      </c>
      <c r="Q429" s="9" t="str">
        <f t="shared" si="63"/>
        <v>-</v>
      </c>
      <c r="R429" s="9" t="str">
        <f t="shared" si="63"/>
        <v>-</v>
      </c>
      <c r="S429" s="9" t="str">
        <f t="shared" si="62"/>
        <v>-</v>
      </c>
      <c r="T429" s="9" t="str">
        <f t="shared" si="62"/>
        <v>-</v>
      </c>
      <c r="U429" s="9" t="str">
        <f t="shared" si="62"/>
        <v>-</v>
      </c>
      <c r="V429" s="9" t="str">
        <f t="shared" si="62"/>
        <v>-</v>
      </c>
      <c r="W429" s="9" t="str">
        <f t="shared" si="62"/>
        <v>-</v>
      </c>
      <c r="X429" s="9" t="str">
        <f t="shared" si="62"/>
        <v>-</v>
      </c>
      <c r="Y429" s="9" t="str">
        <f t="shared" si="62"/>
        <v>-</v>
      </c>
      <c r="Z429" s="9" t="str">
        <f t="shared" si="62"/>
        <v>-</v>
      </c>
      <c r="AA429" s="9" t="str">
        <f t="shared" si="62"/>
        <v>-</v>
      </c>
      <c r="AB429" s="9" t="str">
        <f t="shared" si="62"/>
        <v>-</v>
      </c>
      <c r="AC429" s="9" t="str">
        <f t="shared" si="62"/>
        <v>-</v>
      </c>
      <c r="AD429" s="9" t="str">
        <f t="shared" si="62"/>
        <v>-</v>
      </c>
      <c r="AE429" s="9" t="str">
        <f t="shared" si="62"/>
        <v>-</v>
      </c>
      <c r="AF429" s="9" t="str">
        <f t="shared" si="62"/>
        <v>-</v>
      </c>
      <c r="AG429" s="9" t="str">
        <f t="shared" si="62"/>
        <v>-</v>
      </c>
      <c r="AH429" s="9" t="str">
        <f t="shared" si="62"/>
        <v>-</v>
      </c>
      <c r="AI429" s="9" t="str">
        <f t="shared" si="61"/>
        <v>-</v>
      </c>
      <c r="AJ429" s="9" t="str">
        <f t="shared" si="61"/>
        <v>-</v>
      </c>
      <c r="AK429" s="9" t="str">
        <f t="shared" si="61"/>
        <v>-</v>
      </c>
      <c r="AL429" s="9" t="str">
        <f t="shared" si="61"/>
        <v>-</v>
      </c>
      <c r="AM429" s="9" t="str">
        <f t="shared" si="61"/>
        <v>-</v>
      </c>
      <c r="AN429" s="9" t="str">
        <f t="shared" si="61"/>
        <v>-</v>
      </c>
      <c r="AO429" s="9" t="str">
        <f t="shared" si="61"/>
        <v>-</v>
      </c>
      <c r="AP429" s="9" t="str">
        <f t="shared" si="60"/>
        <v>-</v>
      </c>
      <c r="AQ429" s="9" t="str">
        <f t="shared" si="60"/>
        <v>-</v>
      </c>
      <c r="AR429" s="9" t="str">
        <f t="shared" si="60"/>
        <v>-</v>
      </c>
      <c r="AS429" s="9" t="str">
        <f t="shared" si="60"/>
        <v>-</v>
      </c>
      <c r="AT429" s="9" t="str">
        <f t="shared" si="60"/>
        <v>-</v>
      </c>
      <c r="AU429" s="9" t="str">
        <f t="shared" si="60"/>
        <v>-</v>
      </c>
      <c r="AV429" s="9" t="str">
        <f t="shared" si="60"/>
        <v>-</v>
      </c>
      <c r="AW429" s="9" t="str">
        <f t="shared" si="60"/>
        <v>-</v>
      </c>
      <c r="AX429" s="9" t="str">
        <f t="shared" si="60"/>
        <v>-</v>
      </c>
      <c r="AY429" s="9" t="str">
        <f t="shared" si="60"/>
        <v>-</v>
      </c>
      <c r="AZ429" s="9" t="str">
        <f t="shared" si="61"/>
        <v>-</v>
      </c>
      <c r="BA429" s="9" t="str">
        <f t="shared" si="61"/>
        <v>-</v>
      </c>
      <c r="BB429" s="9" t="str">
        <f t="shared" si="62"/>
        <v>-</v>
      </c>
      <c r="BC429" s="9" t="str">
        <f t="shared" si="62"/>
        <v>-</v>
      </c>
      <c r="BD429" s="9" t="str">
        <f t="shared" si="62"/>
        <v>-</v>
      </c>
      <c r="BE429" s="9" t="str">
        <f t="shared" si="62"/>
        <v>-</v>
      </c>
      <c r="BF429" s="9" t="str">
        <f t="shared" si="62"/>
        <v>-</v>
      </c>
      <c r="BG429" s="9" t="str">
        <f t="shared" si="62"/>
        <v>-</v>
      </c>
      <c r="BH429" s="9" t="str">
        <f t="shared" si="62"/>
        <v>-</v>
      </c>
      <c r="BI429" s="9" t="str">
        <f t="shared" si="62"/>
        <v>-</v>
      </c>
      <c r="BJ429" s="37"/>
      <c r="BK429" s="34"/>
      <c r="BR429" s="25"/>
      <c r="BS429" s="25"/>
      <c r="BV429" s="25"/>
      <c r="BW429" s="25"/>
      <c r="BX429" s="25"/>
    </row>
    <row r="430" spans="1:76">
      <c r="A430" s="38">
        <f t="shared" si="54"/>
        <v>36</v>
      </c>
      <c r="B430" s="36">
        <f t="shared" si="53"/>
        <v>19</v>
      </c>
      <c r="C430" s="36">
        <f t="shared" si="49"/>
        <v>1</v>
      </c>
      <c r="D430" s="9" t="str">
        <f t="shared" si="63"/>
        <v>-</v>
      </c>
      <c r="E430" s="9" t="str">
        <f t="shared" si="63"/>
        <v>-</v>
      </c>
      <c r="F430" s="9" t="str">
        <f t="shared" si="63"/>
        <v>-</v>
      </c>
      <c r="G430" s="9" t="str">
        <f t="shared" si="63"/>
        <v>-</v>
      </c>
      <c r="H430" s="9" t="str">
        <f t="shared" si="63"/>
        <v>-</v>
      </c>
      <c r="I430" s="9" t="str">
        <f t="shared" si="63"/>
        <v>-</v>
      </c>
      <c r="J430" s="9" t="str">
        <f t="shared" si="63"/>
        <v>-</v>
      </c>
      <c r="K430" s="9" t="str">
        <f t="shared" si="63"/>
        <v>-</v>
      </c>
      <c r="L430" s="9" t="str">
        <f t="shared" si="63"/>
        <v>-</v>
      </c>
      <c r="M430" s="9" t="str">
        <f t="shared" si="63"/>
        <v>-</v>
      </c>
      <c r="N430" s="9" t="str">
        <f t="shared" si="63"/>
        <v>-</v>
      </c>
      <c r="O430" s="9" t="str">
        <f t="shared" si="63"/>
        <v>-</v>
      </c>
      <c r="P430" s="9" t="str">
        <f t="shared" si="63"/>
        <v>-</v>
      </c>
      <c r="Q430" s="9" t="str">
        <f t="shared" si="63"/>
        <v>-</v>
      </c>
      <c r="R430" s="9" t="str">
        <f t="shared" si="63"/>
        <v>-</v>
      </c>
      <c r="S430" s="9" t="str">
        <f t="shared" si="62"/>
        <v>-</v>
      </c>
      <c r="T430" s="9" t="str">
        <f t="shared" si="62"/>
        <v>-</v>
      </c>
      <c r="U430" s="9" t="str">
        <f t="shared" si="62"/>
        <v>-</v>
      </c>
      <c r="V430" s="9" t="str">
        <f t="shared" si="62"/>
        <v>-</v>
      </c>
      <c r="W430" s="9" t="str">
        <f t="shared" si="62"/>
        <v>-</v>
      </c>
      <c r="X430" s="9" t="str">
        <f t="shared" si="62"/>
        <v>-</v>
      </c>
      <c r="Y430" s="9" t="str">
        <f t="shared" si="62"/>
        <v>-</v>
      </c>
      <c r="Z430" s="9" t="str">
        <f t="shared" si="62"/>
        <v>-</v>
      </c>
      <c r="AA430" s="9" t="str">
        <f t="shared" si="62"/>
        <v>-</v>
      </c>
      <c r="AB430" s="9" t="str">
        <f t="shared" si="62"/>
        <v>-</v>
      </c>
      <c r="AC430" s="9" t="str">
        <f t="shared" si="62"/>
        <v>-</v>
      </c>
      <c r="AD430" s="9" t="str">
        <f t="shared" si="62"/>
        <v>-</v>
      </c>
      <c r="AE430" s="9" t="str">
        <f t="shared" si="62"/>
        <v>-</v>
      </c>
      <c r="AF430" s="9" t="str">
        <f t="shared" si="62"/>
        <v>-</v>
      </c>
      <c r="AG430" s="9" t="str">
        <f t="shared" si="62"/>
        <v>-</v>
      </c>
      <c r="AH430" s="9" t="str">
        <f t="shared" si="62"/>
        <v>-</v>
      </c>
      <c r="AI430" s="9" t="str">
        <f t="shared" si="61"/>
        <v>-</v>
      </c>
      <c r="AJ430" s="9" t="str">
        <f t="shared" si="61"/>
        <v>-</v>
      </c>
      <c r="AK430" s="9" t="str">
        <f t="shared" si="61"/>
        <v>-</v>
      </c>
      <c r="AL430" s="9" t="str">
        <f t="shared" si="61"/>
        <v>-</v>
      </c>
      <c r="AM430" s="9" t="str">
        <f t="shared" si="61"/>
        <v>-</v>
      </c>
      <c r="AN430" s="9" t="str">
        <f t="shared" si="61"/>
        <v>-</v>
      </c>
      <c r="AO430" s="9" t="str">
        <f t="shared" si="61"/>
        <v>-</v>
      </c>
      <c r="AP430" s="9" t="str">
        <f t="shared" si="60"/>
        <v>-</v>
      </c>
      <c r="AQ430" s="9" t="str">
        <f t="shared" si="60"/>
        <v>-</v>
      </c>
      <c r="AR430" s="9" t="str">
        <f t="shared" si="60"/>
        <v>-</v>
      </c>
      <c r="AS430" s="9" t="str">
        <f t="shared" si="60"/>
        <v>-</v>
      </c>
      <c r="AT430" s="9" t="str">
        <f t="shared" si="60"/>
        <v>-</v>
      </c>
      <c r="AU430" s="9" t="str">
        <f t="shared" si="60"/>
        <v>-</v>
      </c>
      <c r="AV430" s="9" t="str">
        <f t="shared" si="60"/>
        <v>-</v>
      </c>
      <c r="AW430" s="9" t="str">
        <f t="shared" si="60"/>
        <v>-</v>
      </c>
      <c r="AX430" s="9" t="str">
        <f t="shared" si="60"/>
        <v>-</v>
      </c>
      <c r="AY430" s="9" t="str">
        <f t="shared" si="60"/>
        <v>-</v>
      </c>
      <c r="AZ430" s="9" t="str">
        <f t="shared" si="61"/>
        <v>-</v>
      </c>
      <c r="BA430" s="9" t="str">
        <f t="shared" si="61"/>
        <v>-</v>
      </c>
      <c r="BB430" s="9" t="str">
        <f t="shared" si="62"/>
        <v>-</v>
      </c>
      <c r="BC430" s="9" t="str">
        <f t="shared" si="62"/>
        <v>-</v>
      </c>
      <c r="BD430" s="9" t="str">
        <f t="shared" si="62"/>
        <v>-</v>
      </c>
      <c r="BE430" s="9" t="str">
        <f t="shared" si="62"/>
        <v>-</v>
      </c>
      <c r="BF430" s="9" t="str">
        <f t="shared" si="62"/>
        <v>-</v>
      </c>
      <c r="BG430" s="9" t="str">
        <f t="shared" si="62"/>
        <v>-</v>
      </c>
      <c r="BH430" s="9" t="str">
        <f t="shared" si="62"/>
        <v>-</v>
      </c>
      <c r="BI430" s="9" t="str">
        <f t="shared" si="62"/>
        <v>-</v>
      </c>
      <c r="BJ430" s="37"/>
      <c r="BK430" s="34"/>
      <c r="BR430" s="25"/>
      <c r="BS430" s="25"/>
      <c r="BV430" s="25"/>
      <c r="BW430" s="25"/>
      <c r="BX430" s="25"/>
    </row>
    <row r="431" spans="1:76">
      <c r="A431" s="38">
        <f t="shared" si="54"/>
        <v>37</v>
      </c>
      <c r="B431" s="36">
        <f t="shared" si="53"/>
        <v>19</v>
      </c>
      <c r="C431" s="36">
        <f t="shared" si="49"/>
        <v>2</v>
      </c>
      <c r="D431" s="9" t="str">
        <f t="shared" si="63"/>
        <v>-</v>
      </c>
      <c r="E431" s="9" t="str">
        <f t="shared" si="63"/>
        <v>-</v>
      </c>
      <c r="F431" s="9" t="str">
        <f t="shared" si="63"/>
        <v>-</v>
      </c>
      <c r="G431" s="9" t="str">
        <f t="shared" si="63"/>
        <v>-</v>
      </c>
      <c r="H431" s="9" t="str">
        <f t="shared" si="63"/>
        <v>-</v>
      </c>
      <c r="I431" s="9" t="str">
        <f t="shared" si="63"/>
        <v>-</v>
      </c>
      <c r="J431" s="9" t="str">
        <f t="shared" si="63"/>
        <v>-</v>
      </c>
      <c r="K431" s="9" t="str">
        <f t="shared" si="63"/>
        <v>-</v>
      </c>
      <c r="L431" s="9" t="str">
        <f t="shared" si="63"/>
        <v>-</v>
      </c>
      <c r="M431" s="9" t="str">
        <f t="shared" si="63"/>
        <v>-</v>
      </c>
      <c r="N431" s="9" t="str">
        <f t="shared" si="63"/>
        <v>-</v>
      </c>
      <c r="O431" s="9" t="str">
        <f t="shared" si="63"/>
        <v>-</v>
      </c>
      <c r="P431" s="9" t="str">
        <f t="shared" si="63"/>
        <v>-</v>
      </c>
      <c r="Q431" s="9" t="str">
        <f t="shared" si="63"/>
        <v>-</v>
      </c>
      <c r="R431" s="9" t="str">
        <f t="shared" si="63"/>
        <v>-</v>
      </c>
      <c r="S431" s="9" t="str">
        <f t="shared" si="62"/>
        <v>-</v>
      </c>
      <c r="T431" s="9" t="str">
        <f t="shared" si="62"/>
        <v>-</v>
      </c>
      <c r="U431" s="9" t="str">
        <f t="shared" si="62"/>
        <v>-</v>
      </c>
      <c r="V431" s="9" t="str">
        <f t="shared" si="62"/>
        <v>-</v>
      </c>
      <c r="W431" s="9" t="str">
        <f t="shared" si="62"/>
        <v>-</v>
      </c>
      <c r="X431" s="9" t="str">
        <f t="shared" si="62"/>
        <v>-</v>
      </c>
      <c r="Y431" s="9" t="str">
        <f t="shared" si="62"/>
        <v>-</v>
      </c>
      <c r="Z431" s="9" t="str">
        <f t="shared" si="62"/>
        <v>-</v>
      </c>
      <c r="AA431" s="9" t="str">
        <f t="shared" si="62"/>
        <v>-</v>
      </c>
      <c r="AB431" s="9" t="str">
        <f t="shared" si="62"/>
        <v>-</v>
      </c>
      <c r="AC431" s="9" t="str">
        <f t="shared" si="62"/>
        <v>-</v>
      </c>
      <c r="AD431" s="9" t="str">
        <f t="shared" si="62"/>
        <v>-</v>
      </c>
      <c r="AE431" s="9" t="str">
        <f t="shared" si="62"/>
        <v>-</v>
      </c>
      <c r="AF431" s="9" t="str">
        <f t="shared" si="62"/>
        <v>-</v>
      </c>
      <c r="AG431" s="9" t="str">
        <f t="shared" si="62"/>
        <v>-</v>
      </c>
      <c r="AH431" s="9" t="str">
        <f t="shared" si="62"/>
        <v>-</v>
      </c>
      <c r="AI431" s="9" t="str">
        <f t="shared" si="61"/>
        <v>-</v>
      </c>
      <c r="AJ431" s="9" t="str">
        <f t="shared" si="61"/>
        <v>-</v>
      </c>
      <c r="AK431" s="9" t="str">
        <f t="shared" si="61"/>
        <v>-</v>
      </c>
      <c r="AL431" s="9" t="str">
        <f t="shared" si="61"/>
        <v>-</v>
      </c>
      <c r="AM431" s="9" t="str">
        <f t="shared" si="61"/>
        <v>-</v>
      </c>
      <c r="AN431" s="9" t="str">
        <f t="shared" si="61"/>
        <v>-</v>
      </c>
      <c r="AO431" s="9" t="str">
        <f t="shared" si="61"/>
        <v>-</v>
      </c>
      <c r="AP431" s="9" t="str">
        <f t="shared" si="60"/>
        <v>-</v>
      </c>
      <c r="AQ431" s="9" t="str">
        <f t="shared" si="60"/>
        <v>-</v>
      </c>
      <c r="AR431" s="9" t="str">
        <f t="shared" si="60"/>
        <v>-</v>
      </c>
      <c r="AS431" s="9" t="str">
        <f t="shared" si="60"/>
        <v>-</v>
      </c>
      <c r="AT431" s="9" t="str">
        <f t="shared" si="60"/>
        <v>-</v>
      </c>
      <c r="AU431" s="9" t="str">
        <f t="shared" si="60"/>
        <v>-</v>
      </c>
      <c r="AV431" s="9" t="str">
        <f t="shared" si="60"/>
        <v>-</v>
      </c>
      <c r="AW431" s="9" t="str">
        <f t="shared" si="60"/>
        <v>-</v>
      </c>
      <c r="AX431" s="9" t="str">
        <f t="shared" si="60"/>
        <v>-</v>
      </c>
      <c r="AY431" s="9" t="str">
        <f t="shared" si="60"/>
        <v>-</v>
      </c>
      <c r="AZ431" s="9" t="str">
        <f t="shared" si="61"/>
        <v>-</v>
      </c>
      <c r="BA431" s="9" t="str">
        <f t="shared" si="61"/>
        <v>-</v>
      </c>
      <c r="BB431" s="9" t="str">
        <f t="shared" si="62"/>
        <v>-</v>
      </c>
      <c r="BC431" s="9" t="str">
        <f t="shared" si="62"/>
        <v>-</v>
      </c>
      <c r="BD431" s="9" t="str">
        <f t="shared" si="62"/>
        <v>-</v>
      </c>
      <c r="BE431" s="9" t="str">
        <f t="shared" si="62"/>
        <v>-</v>
      </c>
      <c r="BF431" s="9" t="str">
        <f t="shared" si="62"/>
        <v>-</v>
      </c>
      <c r="BG431" s="9" t="str">
        <f t="shared" si="62"/>
        <v>-</v>
      </c>
      <c r="BH431" s="9" t="str">
        <f t="shared" si="62"/>
        <v>-</v>
      </c>
      <c r="BI431" s="9" t="str">
        <f t="shared" si="62"/>
        <v>-</v>
      </c>
      <c r="BJ431" s="37"/>
      <c r="BK431" s="34"/>
      <c r="BR431" s="25"/>
      <c r="BS431" s="25"/>
      <c r="BV431" s="25"/>
      <c r="BW431" s="25"/>
      <c r="BX431" s="25"/>
    </row>
    <row r="432" spans="1:76">
      <c r="A432" s="38">
        <f t="shared" si="54"/>
        <v>38</v>
      </c>
      <c r="B432" s="36">
        <f t="shared" si="53"/>
        <v>19</v>
      </c>
      <c r="C432" s="36">
        <f t="shared" si="49"/>
        <v>3</v>
      </c>
      <c r="D432" s="9" t="str">
        <f t="shared" si="63"/>
        <v>-</v>
      </c>
      <c r="E432" s="9" t="str">
        <f t="shared" si="63"/>
        <v>-</v>
      </c>
      <c r="F432" s="9" t="str">
        <f t="shared" si="63"/>
        <v>-</v>
      </c>
      <c r="G432" s="9" t="str">
        <f t="shared" si="63"/>
        <v>-</v>
      </c>
      <c r="H432" s="9" t="str">
        <f t="shared" si="63"/>
        <v>-</v>
      </c>
      <c r="I432" s="9" t="str">
        <f t="shared" si="63"/>
        <v>-</v>
      </c>
      <c r="J432" s="9" t="str">
        <f t="shared" si="63"/>
        <v>-</v>
      </c>
      <c r="K432" s="9" t="str">
        <f t="shared" si="63"/>
        <v>-</v>
      </c>
      <c r="L432" s="9" t="str">
        <f t="shared" si="63"/>
        <v>-</v>
      </c>
      <c r="M432" s="9" t="str">
        <f t="shared" si="63"/>
        <v>-</v>
      </c>
      <c r="N432" s="9" t="str">
        <f t="shared" si="63"/>
        <v>-</v>
      </c>
      <c r="O432" s="9" t="str">
        <f t="shared" si="63"/>
        <v>-</v>
      </c>
      <c r="P432" s="9" t="str">
        <f t="shared" si="63"/>
        <v>-</v>
      </c>
      <c r="Q432" s="9" t="str">
        <f t="shared" si="63"/>
        <v>-</v>
      </c>
      <c r="R432" s="9" t="str">
        <f t="shared" si="63"/>
        <v>-</v>
      </c>
      <c r="S432" s="9" t="str">
        <f t="shared" si="62"/>
        <v>-</v>
      </c>
      <c r="T432" s="9" t="str">
        <f t="shared" si="62"/>
        <v>-</v>
      </c>
      <c r="U432" s="9" t="str">
        <f t="shared" si="62"/>
        <v>-</v>
      </c>
      <c r="V432" s="9" t="str">
        <f t="shared" si="62"/>
        <v>-</v>
      </c>
      <c r="W432" s="9" t="str">
        <f t="shared" si="62"/>
        <v>-</v>
      </c>
      <c r="X432" s="9" t="str">
        <f t="shared" si="62"/>
        <v>-</v>
      </c>
      <c r="Y432" s="9" t="str">
        <f t="shared" si="62"/>
        <v>-</v>
      </c>
      <c r="Z432" s="9" t="str">
        <f t="shared" si="62"/>
        <v>-</v>
      </c>
      <c r="AA432" s="9" t="str">
        <f t="shared" si="62"/>
        <v>-</v>
      </c>
      <c r="AB432" s="9" t="str">
        <f t="shared" si="62"/>
        <v>-</v>
      </c>
      <c r="AC432" s="9" t="str">
        <f t="shared" si="62"/>
        <v>-</v>
      </c>
      <c r="AD432" s="9" t="str">
        <f t="shared" si="62"/>
        <v>-</v>
      </c>
      <c r="AE432" s="9" t="str">
        <f t="shared" si="62"/>
        <v>-</v>
      </c>
      <c r="AF432" s="9" t="str">
        <f t="shared" si="62"/>
        <v>-</v>
      </c>
      <c r="AG432" s="9" t="str">
        <f t="shared" si="62"/>
        <v>-</v>
      </c>
      <c r="AH432" s="9" t="str">
        <f t="shared" si="62"/>
        <v>-</v>
      </c>
      <c r="AI432" s="9" t="str">
        <f t="shared" si="61"/>
        <v>-</v>
      </c>
      <c r="AJ432" s="9" t="str">
        <f t="shared" si="61"/>
        <v>-</v>
      </c>
      <c r="AK432" s="9" t="str">
        <f t="shared" si="61"/>
        <v>-</v>
      </c>
      <c r="AL432" s="9" t="str">
        <f t="shared" si="61"/>
        <v>-</v>
      </c>
      <c r="AM432" s="9" t="str">
        <f t="shared" si="61"/>
        <v>-</v>
      </c>
      <c r="AN432" s="9" t="str">
        <f t="shared" si="61"/>
        <v>-</v>
      </c>
      <c r="AO432" s="9" t="str">
        <f t="shared" si="61"/>
        <v>-</v>
      </c>
      <c r="AP432" s="9" t="str">
        <f t="shared" si="60"/>
        <v>-</v>
      </c>
      <c r="AQ432" s="9" t="str">
        <f t="shared" si="60"/>
        <v>-</v>
      </c>
      <c r="AR432" s="9" t="str">
        <f t="shared" si="60"/>
        <v>-</v>
      </c>
      <c r="AS432" s="9" t="str">
        <f t="shared" si="60"/>
        <v>-</v>
      </c>
      <c r="AT432" s="9" t="str">
        <f t="shared" si="60"/>
        <v>-</v>
      </c>
      <c r="AU432" s="9" t="str">
        <f t="shared" si="60"/>
        <v>-</v>
      </c>
      <c r="AV432" s="9" t="str">
        <f t="shared" si="60"/>
        <v>-</v>
      </c>
      <c r="AW432" s="9" t="str">
        <f t="shared" si="60"/>
        <v>-</v>
      </c>
      <c r="AX432" s="9" t="str">
        <f t="shared" si="60"/>
        <v>-</v>
      </c>
      <c r="AY432" s="9" t="str">
        <f t="shared" si="60"/>
        <v>-</v>
      </c>
      <c r="AZ432" s="9" t="str">
        <f t="shared" si="61"/>
        <v>-</v>
      </c>
      <c r="BA432" s="9" t="str">
        <f t="shared" si="61"/>
        <v>-</v>
      </c>
      <c r="BB432" s="9" t="str">
        <f t="shared" si="62"/>
        <v>-</v>
      </c>
      <c r="BC432" s="9" t="str">
        <f t="shared" si="62"/>
        <v>-</v>
      </c>
      <c r="BD432" s="9" t="str">
        <f t="shared" si="62"/>
        <v>-</v>
      </c>
      <c r="BE432" s="9" t="str">
        <f t="shared" si="62"/>
        <v>-</v>
      </c>
      <c r="BF432" s="9" t="str">
        <f t="shared" si="62"/>
        <v>-</v>
      </c>
      <c r="BG432" s="9" t="str">
        <f t="shared" si="62"/>
        <v>-</v>
      </c>
      <c r="BH432" s="9" t="str">
        <f t="shared" si="62"/>
        <v>-</v>
      </c>
      <c r="BI432" s="9" t="str">
        <f t="shared" si="62"/>
        <v>-</v>
      </c>
      <c r="BJ432" s="37"/>
      <c r="BK432" s="34"/>
      <c r="BR432" s="25"/>
      <c r="BS432" s="25"/>
      <c r="BV432" s="25"/>
      <c r="BW432" s="25"/>
      <c r="BX432" s="25"/>
    </row>
    <row r="433" spans="1:76">
      <c r="A433" s="38">
        <f t="shared" si="54"/>
        <v>39</v>
      </c>
      <c r="B433" s="36">
        <f t="shared" si="53"/>
        <v>21</v>
      </c>
      <c r="C433" s="36">
        <f t="shared" si="49"/>
        <v>1</v>
      </c>
      <c r="D433" s="9" t="str">
        <f t="shared" si="63"/>
        <v>-</v>
      </c>
      <c r="E433" s="9" t="str">
        <f t="shared" si="63"/>
        <v>-</v>
      </c>
      <c r="F433" s="9" t="str">
        <f t="shared" si="63"/>
        <v>-</v>
      </c>
      <c r="G433" s="9" t="str">
        <f t="shared" si="63"/>
        <v>-</v>
      </c>
      <c r="H433" s="9" t="str">
        <f t="shared" si="63"/>
        <v>-</v>
      </c>
      <c r="I433" s="9" t="str">
        <f t="shared" si="63"/>
        <v>-</v>
      </c>
      <c r="J433" s="9" t="str">
        <f t="shared" si="63"/>
        <v>-</v>
      </c>
      <c r="K433" s="9" t="str">
        <f t="shared" si="63"/>
        <v>-</v>
      </c>
      <c r="L433" s="9" t="str">
        <f t="shared" si="63"/>
        <v>-</v>
      </c>
      <c r="M433" s="9" t="str">
        <f t="shared" si="63"/>
        <v>-</v>
      </c>
      <c r="N433" s="9" t="str">
        <f t="shared" si="63"/>
        <v>-</v>
      </c>
      <c r="O433" s="9" t="str">
        <f t="shared" si="63"/>
        <v>-</v>
      </c>
      <c r="P433" s="9" t="str">
        <f t="shared" si="63"/>
        <v>-</v>
      </c>
      <c r="Q433" s="9" t="str">
        <f t="shared" si="63"/>
        <v>-</v>
      </c>
      <c r="R433" s="9" t="str">
        <f t="shared" si="63"/>
        <v>-</v>
      </c>
      <c r="S433" s="9" t="str">
        <f t="shared" si="62"/>
        <v>-</v>
      </c>
      <c r="T433" s="9" t="str">
        <f t="shared" si="62"/>
        <v>-</v>
      </c>
      <c r="U433" s="9" t="str">
        <f t="shared" si="62"/>
        <v>-</v>
      </c>
      <c r="V433" s="9" t="str">
        <f t="shared" si="62"/>
        <v>-</v>
      </c>
      <c r="W433" s="9" t="str">
        <f t="shared" si="62"/>
        <v>-</v>
      </c>
      <c r="X433" s="9" t="str">
        <f t="shared" si="62"/>
        <v>-</v>
      </c>
      <c r="Y433" s="9" t="str">
        <f t="shared" si="62"/>
        <v>-</v>
      </c>
      <c r="Z433" s="9" t="str">
        <f t="shared" si="62"/>
        <v>-</v>
      </c>
      <c r="AA433" s="9" t="str">
        <f t="shared" si="62"/>
        <v>-</v>
      </c>
      <c r="AB433" s="9" t="str">
        <f t="shared" si="62"/>
        <v>-</v>
      </c>
      <c r="AC433" s="9" t="str">
        <f t="shared" si="62"/>
        <v>-</v>
      </c>
      <c r="AD433" s="9" t="str">
        <f t="shared" si="62"/>
        <v>-</v>
      </c>
      <c r="AE433" s="9" t="str">
        <f t="shared" si="62"/>
        <v>-</v>
      </c>
      <c r="AF433" s="9" t="str">
        <f t="shared" si="62"/>
        <v>-</v>
      </c>
      <c r="AG433" s="9" t="str">
        <f t="shared" si="62"/>
        <v>-</v>
      </c>
      <c r="AH433" s="9" t="str">
        <f t="shared" si="62"/>
        <v>-</v>
      </c>
      <c r="AI433" s="9" t="str">
        <f t="shared" si="61"/>
        <v>-</v>
      </c>
      <c r="AJ433" s="9" t="str">
        <f t="shared" si="61"/>
        <v>-</v>
      </c>
      <c r="AK433" s="9" t="str">
        <f t="shared" si="61"/>
        <v>-</v>
      </c>
      <c r="AL433" s="9" t="str">
        <f t="shared" si="61"/>
        <v>-</v>
      </c>
      <c r="AM433" s="9" t="str">
        <f t="shared" si="61"/>
        <v>-</v>
      </c>
      <c r="AN433" s="9" t="str">
        <f t="shared" si="61"/>
        <v>-</v>
      </c>
      <c r="AO433" s="9" t="str">
        <f t="shared" si="61"/>
        <v>!!!</v>
      </c>
      <c r="AP433" s="9" t="str">
        <f t="shared" si="60"/>
        <v>-</v>
      </c>
      <c r="AQ433" s="9" t="str">
        <f t="shared" si="60"/>
        <v>-</v>
      </c>
      <c r="AR433" s="9" t="str">
        <f t="shared" si="60"/>
        <v>-</v>
      </c>
      <c r="AS433" s="9" t="str">
        <f t="shared" si="60"/>
        <v>-</v>
      </c>
      <c r="AT433" s="9" t="str">
        <f t="shared" si="60"/>
        <v>-</v>
      </c>
      <c r="AU433" s="9" t="str">
        <f t="shared" si="60"/>
        <v>-</v>
      </c>
      <c r="AV433" s="9" t="str">
        <f t="shared" si="60"/>
        <v>-</v>
      </c>
      <c r="AW433" s="9" t="str">
        <f t="shared" si="60"/>
        <v>-</v>
      </c>
      <c r="AX433" s="9" t="str">
        <f t="shared" si="60"/>
        <v>-</v>
      </c>
      <c r="AY433" s="9" t="str">
        <f t="shared" si="60"/>
        <v>-</v>
      </c>
      <c r="AZ433" s="9" t="str">
        <f t="shared" si="61"/>
        <v>-</v>
      </c>
      <c r="BA433" s="9" t="str">
        <f t="shared" si="61"/>
        <v>-</v>
      </c>
      <c r="BB433" s="9" t="str">
        <f t="shared" si="62"/>
        <v>-</v>
      </c>
      <c r="BC433" s="9" t="str">
        <f t="shared" si="62"/>
        <v>-</v>
      </c>
      <c r="BD433" s="9" t="str">
        <f t="shared" si="62"/>
        <v>-</v>
      </c>
      <c r="BE433" s="9" t="str">
        <f t="shared" si="62"/>
        <v>-</v>
      </c>
      <c r="BF433" s="9" t="str">
        <f t="shared" si="62"/>
        <v>-</v>
      </c>
      <c r="BG433" s="9" t="str">
        <f t="shared" si="62"/>
        <v>-</v>
      </c>
      <c r="BH433" s="9" t="str">
        <f t="shared" si="62"/>
        <v>-</v>
      </c>
      <c r="BI433" s="9" t="str">
        <f t="shared" si="62"/>
        <v>-</v>
      </c>
      <c r="BJ433" s="37"/>
      <c r="BK433" s="34"/>
      <c r="BR433" s="25"/>
      <c r="BS433" s="25"/>
      <c r="BV433" s="25"/>
      <c r="BW433" s="25"/>
      <c r="BX433" s="25"/>
    </row>
    <row r="434" spans="1:76">
      <c r="A434" s="38">
        <f t="shared" si="54"/>
        <v>40</v>
      </c>
      <c r="B434" s="36">
        <f t="shared" si="53"/>
        <v>21</v>
      </c>
      <c r="C434" s="36">
        <f t="shared" si="49"/>
        <v>2</v>
      </c>
      <c r="D434" s="9" t="str">
        <f t="shared" si="63"/>
        <v>-</v>
      </c>
      <c r="E434" s="9" t="str">
        <f t="shared" si="63"/>
        <v>-</v>
      </c>
      <c r="F434" s="9" t="str">
        <f t="shared" si="63"/>
        <v>-</v>
      </c>
      <c r="G434" s="9" t="str">
        <f t="shared" si="63"/>
        <v>-</v>
      </c>
      <c r="H434" s="9" t="str">
        <f t="shared" si="63"/>
        <v>-</v>
      </c>
      <c r="I434" s="9" t="str">
        <f t="shared" si="63"/>
        <v>-</v>
      </c>
      <c r="J434" s="9" t="str">
        <f t="shared" si="63"/>
        <v>-</v>
      </c>
      <c r="K434" s="9" t="str">
        <f t="shared" si="63"/>
        <v>-</v>
      </c>
      <c r="L434" s="9" t="str">
        <f t="shared" si="63"/>
        <v>-</v>
      </c>
      <c r="M434" s="9" t="str">
        <f t="shared" si="63"/>
        <v>-</v>
      </c>
      <c r="N434" s="9" t="str">
        <f t="shared" si="63"/>
        <v>-</v>
      </c>
      <c r="O434" s="9" t="str">
        <f t="shared" si="63"/>
        <v>-</v>
      </c>
      <c r="P434" s="9" t="str">
        <f t="shared" si="63"/>
        <v>-</v>
      </c>
      <c r="Q434" s="9" t="str">
        <f t="shared" si="63"/>
        <v>-</v>
      </c>
      <c r="R434" s="9" t="str">
        <f t="shared" si="63"/>
        <v>-</v>
      </c>
      <c r="S434" s="9" t="str">
        <f t="shared" si="62"/>
        <v>-</v>
      </c>
      <c r="T434" s="9" t="str">
        <f t="shared" si="62"/>
        <v>!!!</v>
      </c>
      <c r="U434" s="9" t="str">
        <f t="shared" si="62"/>
        <v>-</v>
      </c>
      <c r="V434" s="9" t="str">
        <f t="shared" si="62"/>
        <v>-</v>
      </c>
      <c r="W434" s="9" t="str">
        <f t="shared" si="62"/>
        <v>-</v>
      </c>
      <c r="X434" s="9" t="str">
        <f t="shared" ref="X434:BI434" si="64">IF(AND(OR(X42&gt;=10,X42&lt;=3),X239="НЕТ"),"!!!","-")</f>
        <v>-</v>
      </c>
      <c r="Y434" s="9" t="str">
        <f t="shared" si="64"/>
        <v>-</v>
      </c>
      <c r="Z434" s="9" t="str">
        <f t="shared" si="64"/>
        <v>-</v>
      </c>
      <c r="AA434" s="9" t="str">
        <f t="shared" si="64"/>
        <v>-</v>
      </c>
      <c r="AB434" s="9" t="str">
        <f t="shared" si="64"/>
        <v>-</v>
      </c>
      <c r="AC434" s="9" t="str">
        <f t="shared" si="64"/>
        <v>-</v>
      </c>
      <c r="AD434" s="9" t="str">
        <f t="shared" si="64"/>
        <v>-</v>
      </c>
      <c r="AE434" s="9" t="str">
        <f t="shared" si="64"/>
        <v>-</v>
      </c>
      <c r="AF434" s="9" t="str">
        <f t="shared" si="64"/>
        <v>-</v>
      </c>
      <c r="AG434" s="9" t="str">
        <f t="shared" si="64"/>
        <v>-</v>
      </c>
      <c r="AH434" s="9" t="str">
        <f t="shared" si="64"/>
        <v>-</v>
      </c>
      <c r="AI434" s="9" t="str">
        <f t="shared" si="61"/>
        <v>-</v>
      </c>
      <c r="AJ434" s="9" t="str">
        <f t="shared" si="61"/>
        <v>-</v>
      </c>
      <c r="AK434" s="9" t="str">
        <f t="shared" si="61"/>
        <v>-</v>
      </c>
      <c r="AL434" s="9" t="str">
        <f t="shared" si="61"/>
        <v>-</v>
      </c>
      <c r="AM434" s="9" t="str">
        <f t="shared" si="61"/>
        <v>-</v>
      </c>
      <c r="AN434" s="9" t="str">
        <f t="shared" si="61"/>
        <v>-</v>
      </c>
      <c r="AO434" s="9" t="str">
        <f t="shared" si="61"/>
        <v>-</v>
      </c>
      <c r="AP434" s="9" t="str">
        <f t="shared" si="60"/>
        <v>-</v>
      </c>
      <c r="AQ434" s="9" t="str">
        <f t="shared" si="60"/>
        <v>-</v>
      </c>
      <c r="AR434" s="9" t="str">
        <f t="shared" si="60"/>
        <v>-</v>
      </c>
      <c r="AS434" s="9" t="str">
        <f t="shared" si="60"/>
        <v>-</v>
      </c>
      <c r="AT434" s="9" t="str">
        <f t="shared" si="60"/>
        <v>-</v>
      </c>
      <c r="AU434" s="9" t="str">
        <f t="shared" si="60"/>
        <v>-</v>
      </c>
      <c r="AV434" s="9" t="str">
        <f t="shared" si="60"/>
        <v>-</v>
      </c>
      <c r="AW434" s="9" t="str">
        <f t="shared" si="60"/>
        <v>-</v>
      </c>
      <c r="AX434" s="9" t="str">
        <f t="shared" si="60"/>
        <v>-</v>
      </c>
      <c r="AY434" s="9" t="str">
        <f t="shared" si="60"/>
        <v>-</v>
      </c>
      <c r="AZ434" s="9" t="str">
        <f t="shared" si="61"/>
        <v>-</v>
      </c>
      <c r="BA434" s="9" t="str">
        <f t="shared" si="61"/>
        <v>-</v>
      </c>
      <c r="BB434" s="9" t="str">
        <f t="shared" si="64"/>
        <v>-</v>
      </c>
      <c r="BC434" s="9" t="str">
        <f t="shared" si="64"/>
        <v>-</v>
      </c>
      <c r="BD434" s="9" t="str">
        <f t="shared" si="64"/>
        <v>-</v>
      </c>
      <c r="BE434" s="9" t="str">
        <f t="shared" si="64"/>
        <v>-</v>
      </c>
      <c r="BF434" s="9" t="str">
        <f t="shared" si="64"/>
        <v>-</v>
      </c>
      <c r="BG434" s="9" t="str">
        <f t="shared" si="64"/>
        <v>-</v>
      </c>
      <c r="BH434" s="9" t="str">
        <f t="shared" si="64"/>
        <v>-</v>
      </c>
      <c r="BI434" s="9" t="str">
        <f t="shared" si="64"/>
        <v>-</v>
      </c>
      <c r="BJ434" s="37"/>
      <c r="BK434" s="34"/>
      <c r="BR434" s="25"/>
      <c r="BS434" s="25"/>
      <c r="BV434" s="25"/>
      <c r="BW434" s="25"/>
      <c r="BX434" s="25"/>
    </row>
    <row r="435" spans="1:76">
      <c r="A435" s="38">
        <f t="shared" si="54"/>
        <v>41</v>
      </c>
      <c r="B435" s="36">
        <f t="shared" si="53"/>
        <v>23</v>
      </c>
      <c r="C435" s="36">
        <f t="shared" si="49"/>
        <v>1</v>
      </c>
      <c r="D435" s="9" t="str">
        <f t="shared" si="63"/>
        <v>-</v>
      </c>
      <c r="E435" s="9" t="str">
        <f t="shared" si="63"/>
        <v>-</v>
      </c>
      <c r="F435" s="9" t="str">
        <f t="shared" si="63"/>
        <v>-</v>
      </c>
      <c r="G435" s="9" t="str">
        <f t="shared" si="63"/>
        <v>-</v>
      </c>
      <c r="H435" s="9" t="str">
        <f t="shared" si="63"/>
        <v>-</v>
      </c>
      <c r="I435" s="9" t="str">
        <f t="shared" si="63"/>
        <v>-</v>
      </c>
      <c r="J435" s="9" t="str">
        <f t="shared" si="63"/>
        <v>-</v>
      </c>
      <c r="K435" s="9" t="str">
        <f t="shared" si="63"/>
        <v>-</v>
      </c>
      <c r="L435" s="9" t="str">
        <f t="shared" si="63"/>
        <v>-</v>
      </c>
      <c r="M435" s="9" t="str">
        <f t="shared" si="63"/>
        <v>-</v>
      </c>
      <c r="N435" s="9" t="str">
        <f t="shared" si="63"/>
        <v>-</v>
      </c>
      <c r="O435" s="9" t="str">
        <f t="shared" si="63"/>
        <v>-</v>
      </c>
      <c r="P435" s="9" t="str">
        <f t="shared" si="63"/>
        <v>-</v>
      </c>
      <c r="Q435" s="9" t="str">
        <f t="shared" si="63"/>
        <v>-</v>
      </c>
      <c r="R435" s="9" t="str">
        <f t="shared" si="63"/>
        <v>-</v>
      </c>
      <c r="S435" s="9" t="str">
        <f t="shared" si="63"/>
        <v>-</v>
      </c>
      <c r="T435" s="9" t="str">
        <f t="shared" ref="T435:BI440" si="65">IF(AND(OR(T43&gt;=10,T43&lt;=3),T240="НЕТ"),"!!!","-")</f>
        <v>-</v>
      </c>
      <c r="U435" s="9" t="str">
        <f t="shared" si="65"/>
        <v>-</v>
      </c>
      <c r="V435" s="9" t="str">
        <f t="shared" si="65"/>
        <v>-</v>
      </c>
      <c r="W435" s="9" t="str">
        <f t="shared" si="65"/>
        <v>-</v>
      </c>
      <c r="X435" s="9" t="str">
        <f t="shared" si="65"/>
        <v>-</v>
      </c>
      <c r="Y435" s="9" t="str">
        <f t="shared" si="65"/>
        <v>-</v>
      </c>
      <c r="Z435" s="9" t="str">
        <f t="shared" si="65"/>
        <v>-</v>
      </c>
      <c r="AA435" s="9" t="str">
        <f t="shared" si="65"/>
        <v>-</v>
      </c>
      <c r="AB435" s="9" t="str">
        <f t="shared" si="65"/>
        <v>-</v>
      </c>
      <c r="AC435" s="9" t="str">
        <f t="shared" si="65"/>
        <v>-</v>
      </c>
      <c r="AD435" s="9" t="str">
        <f t="shared" si="65"/>
        <v>-</v>
      </c>
      <c r="AE435" s="9" t="str">
        <f t="shared" si="65"/>
        <v>-</v>
      </c>
      <c r="AF435" s="9" t="str">
        <f t="shared" si="65"/>
        <v>-</v>
      </c>
      <c r="AG435" s="9" t="str">
        <f t="shared" si="65"/>
        <v>-</v>
      </c>
      <c r="AH435" s="9" t="str">
        <f t="shared" si="65"/>
        <v>-</v>
      </c>
      <c r="AI435" s="9" t="str">
        <f t="shared" si="61"/>
        <v>-</v>
      </c>
      <c r="AJ435" s="9" t="str">
        <f t="shared" si="61"/>
        <v>-</v>
      </c>
      <c r="AK435" s="9" t="str">
        <f t="shared" si="61"/>
        <v>-</v>
      </c>
      <c r="AL435" s="9" t="str">
        <f t="shared" si="61"/>
        <v>-</v>
      </c>
      <c r="AM435" s="9" t="str">
        <f t="shared" si="61"/>
        <v>-</v>
      </c>
      <c r="AN435" s="9" t="str">
        <f t="shared" si="61"/>
        <v>-</v>
      </c>
      <c r="AO435" s="9" t="str">
        <f t="shared" si="61"/>
        <v>-</v>
      </c>
      <c r="AP435" s="9" t="str">
        <f t="shared" si="60"/>
        <v>-</v>
      </c>
      <c r="AQ435" s="9" t="str">
        <f t="shared" si="60"/>
        <v>-</v>
      </c>
      <c r="AR435" s="9" t="str">
        <f t="shared" si="60"/>
        <v>-</v>
      </c>
      <c r="AS435" s="9" t="str">
        <f t="shared" si="60"/>
        <v>-</v>
      </c>
      <c r="AT435" s="9" t="str">
        <f t="shared" si="60"/>
        <v>-</v>
      </c>
      <c r="AU435" s="9" t="str">
        <f t="shared" si="60"/>
        <v>-</v>
      </c>
      <c r="AV435" s="9" t="str">
        <f t="shared" si="60"/>
        <v>-</v>
      </c>
      <c r="AW435" s="9" t="str">
        <f t="shared" si="60"/>
        <v>-</v>
      </c>
      <c r="AX435" s="9" t="str">
        <f t="shared" si="60"/>
        <v>-</v>
      </c>
      <c r="AY435" s="9" t="str">
        <f t="shared" si="60"/>
        <v>-</v>
      </c>
      <c r="AZ435" s="9" t="str">
        <f t="shared" si="61"/>
        <v>-</v>
      </c>
      <c r="BA435" s="9" t="str">
        <f t="shared" si="61"/>
        <v>-</v>
      </c>
      <c r="BB435" s="9" t="str">
        <f t="shared" si="65"/>
        <v>-</v>
      </c>
      <c r="BC435" s="9" t="str">
        <f t="shared" si="65"/>
        <v>-</v>
      </c>
      <c r="BD435" s="9" t="str">
        <f t="shared" si="65"/>
        <v>-</v>
      </c>
      <c r="BE435" s="9" t="str">
        <f t="shared" si="65"/>
        <v>-</v>
      </c>
      <c r="BF435" s="9" t="str">
        <f t="shared" si="65"/>
        <v>-</v>
      </c>
      <c r="BG435" s="9" t="str">
        <f t="shared" si="65"/>
        <v>-</v>
      </c>
      <c r="BH435" s="9" t="str">
        <f t="shared" si="65"/>
        <v>-</v>
      </c>
      <c r="BI435" s="9" t="str">
        <f t="shared" si="65"/>
        <v>-</v>
      </c>
      <c r="BJ435" s="37"/>
      <c r="BK435" s="34"/>
      <c r="BR435" s="25"/>
      <c r="BS435" s="25"/>
      <c r="BV435" s="25"/>
      <c r="BW435" s="25"/>
      <c r="BX435" s="25"/>
    </row>
    <row r="436" spans="1:76">
      <c r="A436" s="38">
        <f t="shared" si="54"/>
        <v>42</v>
      </c>
      <c r="B436" s="36">
        <f t="shared" si="53"/>
        <v>23</v>
      </c>
      <c r="C436" s="36">
        <f t="shared" si="49"/>
        <v>2</v>
      </c>
      <c r="D436" s="9" t="str">
        <f t="shared" si="63"/>
        <v>-</v>
      </c>
      <c r="E436" s="9" t="str">
        <f t="shared" si="63"/>
        <v>-</v>
      </c>
      <c r="F436" s="9" t="str">
        <f t="shared" si="63"/>
        <v>-</v>
      </c>
      <c r="G436" s="9" t="str">
        <f t="shared" si="63"/>
        <v>-</v>
      </c>
      <c r="H436" s="9" t="str">
        <f t="shared" si="63"/>
        <v>-</v>
      </c>
      <c r="I436" s="9" t="str">
        <f t="shared" si="63"/>
        <v>-</v>
      </c>
      <c r="J436" s="9" t="str">
        <f t="shared" si="63"/>
        <v>-</v>
      </c>
      <c r="K436" s="9" t="str">
        <f t="shared" si="63"/>
        <v>-</v>
      </c>
      <c r="L436" s="9" t="str">
        <f t="shared" si="63"/>
        <v>-</v>
      </c>
      <c r="M436" s="9" t="str">
        <f t="shared" si="63"/>
        <v>-</v>
      </c>
      <c r="N436" s="9" t="str">
        <f t="shared" si="63"/>
        <v>-</v>
      </c>
      <c r="O436" s="9" t="str">
        <f t="shared" si="63"/>
        <v>-</v>
      </c>
      <c r="P436" s="9" t="str">
        <f t="shared" si="63"/>
        <v>-</v>
      </c>
      <c r="Q436" s="9" t="str">
        <f t="shared" si="63"/>
        <v>-</v>
      </c>
      <c r="R436" s="9" t="str">
        <f t="shared" si="63"/>
        <v>-</v>
      </c>
      <c r="S436" s="9" t="str">
        <f t="shared" si="63"/>
        <v>-</v>
      </c>
      <c r="T436" s="9" t="str">
        <f t="shared" si="65"/>
        <v>-</v>
      </c>
      <c r="U436" s="9" t="str">
        <f t="shared" si="65"/>
        <v>-</v>
      </c>
      <c r="V436" s="9" t="str">
        <f t="shared" si="65"/>
        <v>-</v>
      </c>
      <c r="W436" s="9" t="str">
        <f t="shared" si="65"/>
        <v>-</v>
      </c>
      <c r="X436" s="9" t="str">
        <f t="shared" si="65"/>
        <v>-</v>
      </c>
      <c r="Y436" s="9" t="str">
        <f t="shared" si="65"/>
        <v>-</v>
      </c>
      <c r="Z436" s="9" t="str">
        <f t="shared" si="65"/>
        <v>-</v>
      </c>
      <c r="AA436" s="9" t="str">
        <f t="shared" si="65"/>
        <v>-</v>
      </c>
      <c r="AB436" s="9" t="str">
        <f t="shared" si="65"/>
        <v>-</v>
      </c>
      <c r="AC436" s="9" t="str">
        <f t="shared" si="65"/>
        <v>-</v>
      </c>
      <c r="AD436" s="9" t="str">
        <f t="shared" si="65"/>
        <v>-</v>
      </c>
      <c r="AE436" s="9" t="str">
        <f t="shared" si="65"/>
        <v>-</v>
      </c>
      <c r="AF436" s="9" t="str">
        <f t="shared" si="65"/>
        <v>-</v>
      </c>
      <c r="AG436" s="9" t="str">
        <f t="shared" si="65"/>
        <v>-</v>
      </c>
      <c r="AH436" s="9" t="str">
        <f t="shared" si="65"/>
        <v>-</v>
      </c>
      <c r="AI436" s="9" t="str">
        <f t="shared" si="61"/>
        <v>-</v>
      </c>
      <c r="AJ436" s="9" t="str">
        <f t="shared" si="61"/>
        <v>-</v>
      </c>
      <c r="AK436" s="9" t="str">
        <f t="shared" si="61"/>
        <v>-</v>
      </c>
      <c r="AL436" s="9" t="str">
        <f t="shared" si="61"/>
        <v>-</v>
      </c>
      <c r="AM436" s="9" t="str">
        <f t="shared" si="61"/>
        <v>-</v>
      </c>
      <c r="AN436" s="9" t="str">
        <f t="shared" si="61"/>
        <v>-</v>
      </c>
      <c r="AO436" s="9" t="str">
        <f t="shared" si="61"/>
        <v>-</v>
      </c>
      <c r="AP436" s="9" t="str">
        <f t="shared" si="60"/>
        <v>-</v>
      </c>
      <c r="AQ436" s="9" t="str">
        <f t="shared" si="60"/>
        <v>-</v>
      </c>
      <c r="AR436" s="9" t="str">
        <f t="shared" si="60"/>
        <v>-</v>
      </c>
      <c r="AS436" s="9" t="str">
        <f t="shared" si="60"/>
        <v>-</v>
      </c>
      <c r="AT436" s="9" t="str">
        <f t="shared" si="60"/>
        <v>-</v>
      </c>
      <c r="AU436" s="9" t="str">
        <f t="shared" si="60"/>
        <v>-</v>
      </c>
      <c r="AV436" s="9" t="str">
        <f t="shared" si="60"/>
        <v>-</v>
      </c>
      <c r="AW436" s="9" t="str">
        <f t="shared" si="60"/>
        <v>-</v>
      </c>
      <c r="AX436" s="9" t="str">
        <f t="shared" si="60"/>
        <v>-</v>
      </c>
      <c r="AY436" s="9" t="str">
        <f t="shared" si="60"/>
        <v>-</v>
      </c>
      <c r="AZ436" s="9" t="str">
        <f t="shared" si="61"/>
        <v>-</v>
      </c>
      <c r="BA436" s="9" t="str">
        <f t="shared" si="61"/>
        <v>-</v>
      </c>
      <c r="BB436" s="9" t="str">
        <f t="shared" si="65"/>
        <v>-</v>
      </c>
      <c r="BC436" s="9" t="str">
        <f t="shared" si="65"/>
        <v>-</v>
      </c>
      <c r="BD436" s="9" t="str">
        <f t="shared" si="65"/>
        <v>-</v>
      </c>
      <c r="BE436" s="9" t="str">
        <f t="shared" si="65"/>
        <v>-</v>
      </c>
      <c r="BF436" s="9" t="str">
        <f t="shared" si="65"/>
        <v>-</v>
      </c>
      <c r="BG436" s="9" t="str">
        <f t="shared" si="65"/>
        <v>-</v>
      </c>
      <c r="BH436" s="9" t="str">
        <f t="shared" si="65"/>
        <v>-</v>
      </c>
      <c r="BI436" s="9" t="str">
        <f t="shared" si="65"/>
        <v>-</v>
      </c>
      <c r="BJ436" s="37"/>
      <c r="BK436" s="34"/>
      <c r="BR436" s="25"/>
      <c r="BS436" s="25"/>
      <c r="BV436" s="25"/>
      <c r="BW436" s="25"/>
      <c r="BX436" s="25"/>
    </row>
    <row r="437" spans="1:76">
      <c r="A437" s="38">
        <f t="shared" si="54"/>
        <v>43</v>
      </c>
      <c r="B437" s="36">
        <f t="shared" si="53"/>
        <v>23</v>
      </c>
      <c r="C437" s="36">
        <f t="shared" si="49"/>
        <v>3</v>
      </c>
      <c r="D437" s="9" t="str">
        <f t="shared" si="63"/>
        <v>-</v>
      </c>
      <c r="E437" s="9" t="str">
        <f t="shared" si="63"/>
        <v>-</v>
      </c>
      <c r="F437" s="9" t="str">
        <f t="shared" si="63"/>
        <v>-</v>
      </c>
      <c r="G437" s="9" t="str">
        <f t="shared" si="63"/>
        <v>-</v>
      </c>
      <c r="H437" s="9" t="str">
        <f t="shared" si="63"/>
        <v>-</v>
      </c>
      <c r="I437" s="9" t="str">
        <f t="shared" si="63"/>
        <v>-</v>
      </c>
      <c r="J437" s="9" t="str">
        <f t="shared" si="63"/>
        <v>-</v>
      </c>
      <c r="K437" s="9" t="str">
        <f t="shared" si="63"/>
        <v>-</v>
      </c>
      <c r="L437" s="9" t="str">
        <f t="shared" si="63"/>
        <v>-</v>
      </c>
      <c r="M437" s="9" t="str">
        <f t="shared" si="63"/>
        <v>-</v>
      </c>
      <c r="N437" s="9" t="str">
        <f t="shared" si="63"/>
        <v>-</v>
      </c>
      <c r="O437" s="9" t="str">
        <f t="shared" si="63"/>
        <v>-</v>
      </c>
      <c r="P437" s="9" t="str">
        <f t="shared" si="63"/>
        <v>-</v>
      </c>
      <c r="Q437" s="9" t="str">
        <f t="shared" si="63"/>
        <v>-</v>
      </c>
      <c r="R437" s="9" t="str">
        <f t="shared" si="63"/>
        <v>-</v>
      </c>
      <c r="S437" s="9" t="str">
        <f t="shared" si="63"/>
        <v>-</v>
      </c>
      <c r="T437" s="9" t="str">
        <f t="shared" si="65"/>
        <v>-</v>
      </c>
      <c r="U437" s="9" t="str">
        <f t="shared" si="65"/>
        <v>-</v>
      </c>
      <c r="V437" s="9" t="str">
        <f t="shared" si="65"/>
        <v>-</v>
      </c>
      <c r="W437" s="9" t="str">
        <f t="shared" si="65"/>
        <v>-</v>
      </c>
      <c r="X437" s="9" t="str">
        <f t="shared" si="65"/>
        <v>-</v>
      </c>
      <c r="Y437" s="9" t="str">
        <f t="shared" si="65"/>
        <v>-</v>
      </c>
      <c r="Z437" s="9" t="str">
        <f t="shared" si="65"/>
        <v>-</v>
      </c>
      <c r="AA437" s="9" t="str">
        <f t="shared" si="65"/>
        <v>-</v>
      </c>
      <c r="AB437" s="9" t="str">
        <f t="shared" si="65"/>
        <v>-</v>
      </c>
      <c r="AC437" s="9" t="str">
        <f t="shared" si="65"/>
        <v>-</v>
      </c>
      <c r="AD437" s="9" t="str">
        <f t="shared" si="65"/>
        <v>-</v>
      </c>
      <c r="AE437" s="9" t="str">
        <f t="shared" si="65"/>
        <v>-</v>
      </c>
      <c r="AF437" s="9" t="str">
        <f t="shared" si="65"/>
        <v>-</v>
      </c>
      <c r="AG437" s="9" t="str">
        <f t="shared" si="65"/>
        <v>-</v>
      </c>
      <c r="AH437" s="9" t="str">
        <f t="shared" si="65"/>
        <v>-</v>
      </c>
      <c r="AI437" s="9" t="str">
        <f t="shared" si="61"/>
        <v>-</v>
      </c>
      <c r="AJ437" s="9" t="str">
        <f t="shared" si="61"/>
        <v>-</v>
      </c>
      <c r="AK437" s="9" t="str">
        <f t="shared" si="61"/>
        <v>-</v>
      </c>
      <c r="AL437" s="9" t="str">
        <f t="shared" si="61"/>
        <v>-</v>
      </c>
      <c r="AM437" s="9" t="str">
        <f t="shared" si="61"/>
        <v>-</v>
      </c>
      <c r="AN437" s="9" t="str">
        <f t="shared" si="61"/>
        <v>-</v>
      </c>
      <c r="AO437" s="9" t="str">
        <f t="shared" si="61"/>
        <v>-</v>
      </c>
      <c r="AP437" s="9" t="str">
        <f t="shared" si="60"/>
        <v>-</v>
      </c>
      <c r="AQ437" s="9" t="str">
        <f t="shared" si="60"/>
        <v>-</v>
      </c>
      <c r="AR437" s="9" t="str">
        <f t="shared" si="60"/>
        <v>-</v>
      </c>
      <c r="AS437" s="9" t="str">
        <f t="shared" si="60"/>
        <v>-</v>
      </c>
      <c r="AT437" s="9" t="str">
        <f t="shared" si="60"/>
        <v>-</v>
      </c>
      <c r="AU437" s="9" t="str">
        <f t="shared" si="60"/>
        <v>-</v>
      </c>
      <c r="AV437" s="9" t="str">
        <f t="shared" si="60"/>
        <v>-</v>
      </c>
      <c r="AW437" s="9" t="str">
        <f t="shared" si="60"/>
        <v>-</v>
      </c>
      <c r="AX437" s="9" t="str">
        <f t="shared" si="60"/>
        <v>-</v>
      </c>
      <c r="AY437" s="9" t="str">
        <f t="shared" si="60"/>
        <v>-</v>
      </c>
      <c r="AZ437" s="9" t="str">
        <f t="shared" si="61"/>
        <v>-</v>
      </c>
      <c r="BA437" s="9" t="str">
        <f t="shared" si="61"/>
        <v>-</v>
      </c>
      <c r="BB437" s="9" t="str">
        <f t="shared" si="65"/>
        <v>-</v>
      </c>
      <c r="BC437" s="9" t="str">
        <f t="shared" si="65"/>
        <v>-</v>
      </c>
      <c r="BD437" s="9" t="str">
        <f t="shared" si="65"/>
        <v>-</v>
      </c>
      <c r="BE437" s="9" t="str">
        <f t="shared" si="65"/>
        <v>-</v>
      </c>
      <c r="BF437" s="9" t="str">
        <f t="shared" si="65"/>
        <v>-</v>
      </c>
      <c r="BG437" s="9" t="str">
        <f t="shared" si="65"/>
        <v>-</v>
      </c>
      <c r="BH437" s="9" t="str">
        <f t="shared" si="65"/>
        <v>-</v>
      </c>
      <c r="BI437" s="9" t="str">
        <f t="shared" si="65"/>
        <v>-</v>
      </c>
      <c r="BJ437" s="37"/>
      <c r="BK437" s="34"/>
      <c r="BR437" s="25"/>
      <c r="BS437" s="25"/>
      <c r="BV437" s="25"/>
      <c r="BW437" s="25"/>
      <c r="BX437" s="25"/>
    </row>
    <row r="438" spans="1:76">
      <c r="A438" s="38">
        <f t="shared" si="54"/>
        <v>44</v>
      </c>
      <c r="B438" s="36">
        <f t="shared" si="53"/>
        <v>24</v>
      </c>
      <c r="C438" s="36">
        <f t="shared" si="49"/>
        <v>1</v>
      </c>
      <c r="D438" s="9" t="str">
        <f t="shared" si="63"/>
        <v>-</v>
      </c>
      <c r="E438" s="9" t="str">
        <f t="shared" si="63"/>
        <v>-</v>
      </c>
      <c r="F438" s="9" t="str">
        <f t="shared" si="63"/>
        <v>-</v>
      </c>
      <c r="G438" s="9" t="str">
        <f t="shared" si="63"/>
        <v>-</v>
      </c>
      <c r="H438" s="9" t="str">
        <f t="shared" si="63"/>
        <v>-</v>
      </c>
      <c r="I438" s="9" t="str">
        <f t="shared" si="63"/>
        <v>-</v>
      </c>
      <c r="J438" s="9" t="str">
        <f t="shared" si="63"/>
        <v>-</v>
      </c>
      <c r="K438" s="9" t="str">
        <f t="shared" si="63"/>
        <v>-</v>
      </c>
      <c r="L438" s="9" t="str">
        <f t="shared" si="63"/>
        <v>-</v>
      </c>
      <c r="M438" s="9" t="str">
        <f t="shared" si="63"/>
        <v>-</v>
      </c>
      <c r="N438" s="9" t="str">
        <f t="shared" si="63"/>
        <v>-</v>
      </c>
      <c r="O438" s="9" t="str">
        <f t="shared" si="63"/>
        <v>-</v>
      </c>
      <c r="P438" s="9" t="str">
        <f t="shared" si="63"/>
        <v>-</v>
      </c>
      <c r="Q438" s="9" t="str">
        <f t="shared" si="63"/>
        <v>-</v>
      </c>
      <c r="R438" s="9" t="str">
        <f t="shared" si="63"/>
        <v>-</v>
      </c>
      <c r="S438" s="9" t="str">
        <f t="shared" si="63"/>
        <v>-</v>
      </c>
      <c r="T438" s="9" t="str">
        <f t="shared" si="65"/>
        <v>-</v>
      </c>
      <c r="U438" s="9" t="str">
        <f t="shared" si="65"/>
        <v>-</v>
      </c>
      <c r="V438" s="9" t="str">
        <f t="shared" si="65"/>
        <v>-</v>
      </c>
      <c r="W438" s="9" t="str">
        <f t="shared" si="65"/>
        <v>-</v>
      </c>
      <c r="X438" s="9" t="str">
        <f t="shared" si="65"/>
        <v>-</v>
      </c>
      <c r="Y438" s="9" t="str">
        <f t="shared" si="65"/>
        <v>-</v>
      </c>
      <c r="Z438" s="9" t="str">
        <f t="shared" si="65"/>
        <v>-</v>
      </c>
      <c r="AA438" s="9" t="str">
        <f t="shared" si="65"/>
        <v>-</v>
      </c>
      <c r="AB438" s="9" t="str">
        <f t="shared" si="65"/>
        <v>-</v>
      </c>
      <c r="AC438" s="9" t="str">
        <f t="shared" si="65"/>
        <v>-</v>
      </c>
      <c r="AD438" s="9" t="str">
        <f t="shared" si="65"/>
        <v>-</v>
      </c>
      <c r="AE438" s="9" t="str">
        <f t="shared" si="65"/>
        <v>-</v>
      </c>
      <c r="AF438" s="9" t="str">
        <f t="shared" si="65"/>
        <v>-</v>
      </c>
      <c r="AG438" s="9" t="str">
        <f t="shared" si="65"/>
        <v>-</v>
      </c>
      <c r="AH438" s="9" t="str">
        <f t="shared" si="65"/>
        <v>-</v>
      </c>
      <c r="AI438" s="9" t="str">
        <f t="shared" si="61"/>
        <v>-</v>
      </c>
      <c r="AJ438" s="9" t="str">
        <f t="shared" si="61"/>
        <v>-</v>
      </c>
      <c r="AK438" s="9" t="str">
        <f t="shared" si="61"/>
        <v>-</v>
      </c>
      <c r="AL438" s="9" t="str">
        <f t="shared" si="61"/>
        <v>-</v>
      </c>
      <c r="AM438" s="9" t="str">
        <f t="shared" si="61"/>
        <v>-</v>
      </c>
      <c r="AN438" s="9" t="str">
        <f t="shared" si="61"/>
        <v>-</v>
      </c>
      <c r="AO438" s="9" t="str">
        <f t="shared" si="61"/>
        <v>-</v>
      </c>
      <c r="AP438" s="9" t="str">
        <f t="shared" si="60"/>
        <v>-</v>
      </c>
      <c r="AQ438" s="9" t="str">
        <f t="shared" si="60"/>
        <v>-</v>
      </c>
      <c r="AR438" s="9" t="str">
        <f t="shared" si="60"/>
        <v>-</v>
      </c>
      <c r="AS438" s="9" t="str">
        <f t="shared" si="60"/>
        <v>-</v>
      </c>
      <c r="AT438" s="9" t="str">
        <f t="shared" si="60"/>
        <v>-</v>
      </c>
      <c r="AU438" s="9" t="str">
        <f t="shared" si="60"/>
        <v>-</v>
      </c>
      <c r="AV438" s="9" t="str">
        <f t="shared" si="60"/>
        <v>-</v>
      </c>
      <c r="AW438" s="9" t="str">
        <f t="shared" si="60"/>
        <v>-</v>
      </c>
      <c r="AX438" s="9" t="str">
        <f t="shared" si="60"/>
        <v>-</v>
      </c>
      <c r="AY438" s="9" t="str">
        <f t="shared" si="60"/>
        <v>-</v>
      </c>
      <c r="AZ438" s="9" t="str">
        <f t="shared" si="61"/>
        <v>-</v>
      </c>
      <c r="BA438" s="9" t="str">
        <f t="shared" si="61"/>
        <v>-</v>
      </c>
      <c r="BB438" s="9" t="str">
        <f t="shared" si="65"/>
        <v>-</v>
      </c>
      <c r="BC438" s="9" t="str">
        <f t="shared" si="65"/>
        <v>-</v>
      </c>
      <c r="BD438" s="9" t="str">
        <f t="shared" si="65"/>
        <v>-</v>
      </c>
      <c r="BE438" s="9" t="str">
        <f t="shared" si="65"/>
        <v>-</v>
      </c>
      <c r="BF438" s="9" t="str">
        <f t="shared" si="65"/>
        <v>-</v>
      </c>
      <c r="BG438" s="9" t="str">
        <f t="shared" si="65"/>
        <v>-</v>
      </c>
      <c r="BH438" s="9" t="str">
        <f t="shared" si="65"/>
        <v>-</v>
      </c>
      <c r="BI438" s="9" t="str">
        <f t="shared" si="65"/>
        <v>-</v>
      </c>
      <c r="BJ438" s="37"/>
      <c r="BK438" s="34"/>
      <c r="BR438" s="25"/>
      <c r="BS438" s="25"/>
      <c r="BV438" s="25"/>
      <c r="BW438" s="25"/>
      <c r="BX438" s="25"/>
    </row>
    <row r="439" spans="1:76">
      <c r="A439" s="38">
        <f t="shared" si="54"/>
        <v>45</v>
      </c>
      <c r="B439" s="36">
        <f t="shared" si="53"/>
        <v>24</v>
      </c>
      <c r="C439" s="36">
        <f t="shared" si="49"/>
        <v>2</v>
      </c>
      <c r="D439" s="9" t="str">
        <f t="shared" si="63"/>
        <v>-</v>
      </c>
      <c r="E439" s="9" t="str">
        <f t="shared" si="63"/>
        <v>-</v>
      </c>
      <c r="F439" s="9" t="str">
        <f t="shared" si="63"/>
        <v>-</v>
      </c>
      <c r="G439" s="9" t="str">
        <f t="shared" si="63"/>
        <v>-</v>
      </c>
      <c r="H439" s="9" t="str">
        <f t="shared" si="63"/>
        <v>-</v>
      </c>
      <c r="I439" s="9" t="str">
        <f t="shared" si="63"/>
        <v>-</v>
      </c>
      <c r="J439" s="9" t="str">
        <f t="shared" si="63"/>
        <v>-</v>
      </c>
      <c r="K439" s="9" t="str">
        <f t="shared" si="63"/>
        <v>-</v>
      </c>
      <c r="L439" s="9" t="str">
        <f t="shared" si="63"/>
        <v>-</v>
      </c>
      <c r="M439" s="9" t="str">
        <f t="shared" si="63"/>
        <v>-</v>
      </c>
      <c r="N439" s="9" t="str">
        <f t="shared" si="63"/>
        <v>-</v>
      </c>
      <c r="O439" s="9" t="str">
        <f t="shared" si="63"/>
        <v>-</v>
      </c>
      <c r="P439" s="9" t="str">
        <f t="shared" si="63"/>
        <v>-</v>
      </c>
      <c r="Q439" s="9" t="str">
        <f t="shared" si="63"/>
        <v>-</v>
      </c>
      <c r="R439" s="9" t="str">
        <f t="shared" si="63"/>
        <v>-</v>
      </c>
      <c r="S439" s="9" t="str">
        <f t="shared" si="63"/>
        <v>-</v>
      </c>
      <c r="T439" s="9" t="str">
        <f t="shared" si="65"/>
        <v>-</v>
      </c>
      <c r="U439" s="9" t="str">
        <f t="shared" si="65"/>
        <v>-</v>
      </c>
      <c r="V439" s="9" t="str">
        <f t="shared" si="65"/>
        <v>-</v>
      </c>
      <c r="W439" s="9" t="str">
        <f t="shared" si="65"/>
        <v>-</v>
      </c>
      <c r="X439" s="9" t="str">
        <f t="shared" si="65"/>
        <v>-</v>
      </c>
      <c r="Y439" s="9" t="str">
        <f t="shared" si="65"/>
        <v>-</v>
      </c>
      <c r="Z439" s="9" t="str">
        <f t="shared" si="65"/>
        <v>-</v>
      </c>
      <c r="AA439" s="9" t="str">
        <f t="shared" si="65"/>
        <v>-</v>
      </c>
      <c r="AB439" s="9" t="str">
        <f t="shared" si="65"/>
        <v>-</v>
      </c>
      <c r="AC439" s="9" t="str">
        <f t="shared" si="65"/>
        <v>-</v>
      </c>
      <c r="AD439" s="9" t="str">
        <f t="shared" si="65"/>
        <v>-</v>
      </c>
      <c r="AE439" s="9" t="str">
        <f t="shared" si="65"/>
        <v>-</v>
      </c>
      <c r="AF439" s="9" t="str">
        <f t="shared" si="65"/>
        <v>-</v>
      </c>
      <c r="AG439" s="9" t="str">
        <f t="shared" si="65"/>
        <v>-</v>
      </c>
      <c r="AH439" s="9" t="str">
        <f t="shared" si="65"/>
        <v>-</v>
      </c>
      <c r="AI439" s="9" t="str">
        <f t="shared" si="61"/>
        <v>-</v>
      </c>
      <c r="AJ439" s="9" t="str">
        <f t="shared" si="61"/>
        <v>-</v>
      </c>
      <c r="AK439" s="9" t="str">
        <f t="shared" si="61"/>
        <v>-</v>
      </c>
      <c r="AL439" s="9" t="str">
        <f t="shared" si="61"/>
        <v>-</v>
      </c>
      <c r="AM439" s="9" t="str">
        <f t="shared" si="61"/>
        <v>-</v>
      </c>
      <c r="AN439" s="9" t="str">
        <f t="shared" si="61"/>
        <v>-</v>
      </c>
      <c r="AO439" s="9" t="str">
        <f t="shared" si="61"/>
        <v>-</v>
      </c>
      <c r="AP439" s="9" t="str">
        <f t="shared" si="60"/>
        <v>-</v>
      </c>
      <c r="AQ439" s="9" t="str">
        <f t="shared" si="60"/>
        <v>-</v>
      </c>
      <c r="AR439" s="9" t="str">
        <f t="shared" si="60"/>
        <v>-</v>
      </c>
      <c r="AS439" s="9" t="str">
        <f t="shared" si="60"/>
        <v>-</v>
      </c>
      <c r="AT439" s="9" t="str">
        <f t="shared" si="60"/>
        <v>-</v>
      </c>
      <c r="AU439" s="9" t="str">
        <f t="shared" si="60"/>
        <v>-</v>
      </c>
      <c r="AV439" s="9" t="str">
        <f t="shared" si="60"/>
        <v>-</v>
      </c>
      <c r="AW439" s="9" t="str">
        <f t="shared" si="60"/>
        <v>-</v>
      </c>
      <c r="AX439" s="9" t="str">
        <f t="shared" si="60"/>
        <v>-</v>
      </c>
      <c r="AY439" s="9" t="str">
        <f t="shared" si="60"/>
        <v>-</v>
      </c>
      <c r="AZ439" s="9" t="str">
        <f t="shared" si="61"/>
        <v>-</v>
      </c>
      <c r="BA439" s="9" t="str">
        <f t="shared" si="61"/>
        <v>-</v>
      </c>
      <c r="BB439" s="9" t="str">
        <f t="shared" si="65"/>
        <v>-</v>
      </c>
      <c r="BC439" s="9" t="str">
        <f t="shared" si="65"/>
        <v>-</v>
      </c>
      <c r="BD439" s="9" t="str">
        <f t="shared" si="65"/>
        <v>-</v>
      </c>
      <c r="BE439" s="9" t="str">
        <f t="shared" si="65"/>
        <v>-</v>
      </c>
      <c r="BF439" s="9" t="str">
        <f t="shared" si="65"/>
        <v>-</v>
      </c>
      <c r="BG439" s="9" t="str">
        <f t="shared" si="65"/>
        <v>-</v>
      </c>
      <c r="BH439" s="9" t="str">
        <f t="shared" si="65"/>
        <v>-</v>
      </c>
      <c r="BI439" s="9" t="str">
        <f t="shared" si="65"/>
        <v>-</v>
      </c>
      <c r="BJ439" s="37"/>
      <c r="BK439" s="34"/>
      <c r="BR439" s="25"/>
      <c r="BS439" s="25"/>
      <c r="BV439" s="25"/>
      <c r="BW439" s="25"/>
      <c r="BX439" s="25"/>
    </row>
    <row r="440" spans="1:76">
      <c r="A440" s="38">
        <f t="shared" si="54"/>
        <v>46</v>
      </c>
      <c r="B440" s="36">
        <f t="shared" si="53"/>
        <v>24</v>
      </c>
      <c r="C440" s="36">
        <f t="shared" si="49"/>
        <v>3</v>
      </c>
      <c r="D440" s="9" t="str">
        <f t="shared" si="63"/>
        <v>-</v>
      </c>
      <c r="E440" s="9" t="str">
        <f t="shared" si="63"/>
        <v>-</v>
      </c>
      <c r="F440" s="9" t="str">
        <f t="shared" si="63"/>
        <v>-</v>
      </c>
      <c r="G440" s="9" t="str">
        <f t="shared" si="63"/>
        <v>-</v>
      </c>
      <c r="H440" s="9" t="str">
        <f t="shared" si="63"/>
        <v>-</v>
      </c>
      <c r="I440" s="9" t="str">
        <f t="shared" si="63"/>
        <v>-</v>
      </c>
      <c r="J440" s="9" t="str">
        <f t="shared" si="63"/>
        <v>-</v>
      </c>
      <c r="K440" s="9" t="str">
        <f t="shared" si="63"/>
        <v>-</v>
      </c>
      <c r="L440" s="9" t="str">
        <f t="shared" si="63"/>
        <v>-</v>
      </c>
      <c r="M440" s="9" t="str">
        <f t="shared" si="63"/>
        <v>-</v>
      </c>
      <c r="N440" s="9" t="str">
        <f t="shared" si="63"/>
        <v>-</v>
      </c>
      <c r="O440" s="9" t="str">
        <f t="shared" si="63"/>
        <v>-</v>
      </c>
      <c r="P440" s="9" t="str">
        <f t="shared" si="63"/>
        <v>-</v>
      </c>
      <c r="Q440" s="9" t="str">
        <f t="shared" si="63"/>
        <v>-</v>
      </c>
      <c r="R440" s="9" t="str">
        <f t="shared" si="63"/>
        <v>-</v>
      </c>
      <c r="S440" s="9" t="str">
        <f t="shared" si="63"/>
        <v>-</v>
      </c>
      <c r="T440" s="9" t="str">
        <f t="shared" si="65"/>
        <v>-</v>
      </c>
      <c r="U440" s="9" t="str">
        <f t="shared" si="65"/>
        <v>-</v>
      </c>
      <c r="V440" s="9" t="str">
        <f t="shared" si="65"/>
        <v>-</v>
      </c>
      <c r="W440" s="9" t="str">
        <f t="shared" si="65"/>
        <v>-</v>
      </c>
      <c r="X440" s="9" t="str">
        <f t="shared" si="65"/>
        <v>-</v>
      </c>
      <c r="Y440" s="9" t="str">
        <f t="shared" si="65"/>
        <v>-</v>
      </c>
      <c r="Z440" s="9" t="str">
        <f t="shared" si="65"/>
        <v>-</v>
      </c>
      <c r="AA440" s="9" t="str">
        <f t="shared" si="65"/>
        <v>-</v>
      </c>
      <c r="AB440" s="9" t="str">
        <f t="shared" si="65"/>
        <v>-</v>
      </c>
      <c r="AC440" s="9" t="str">
        <f t="shared" si="65"/>
        <v>-</v>
      </c>
      <c r="AD440" s="9" t="str">
        <f t="shared" si="65"/>
        <v>-</v>
      </c>
      <c r="AE440" s="9" t="str">
        <f t="shared" si="65"/>
        <v>-</v>
      </c>
      <c r="AF440" s="9" t="str">
        <f t="shared" si="65"/>
        <v>-</v>
      </c>
      <c r="AG440" s="9" t="str">
        <f t="shared" si="65"/>
        <v>-</v>
      </c>
      <c r="AH440" s="9" t="str">
        <f t="shared" si="65"/>
        <v>-</v>
      </c>
      <c r="AI440" s="9" t="str">
        <f t="shared" si="61"/>
        <v>-</v>
      </c>
      <c r="AJ440" s="9" t="str">
        <f t="shared" si="61"/>
        <v>-</v>
      </c>
      <c r="AK440" s="9" t="str">
        <f t="shared" si="61"/>
        <v>-</v>
      </c>
      <c r="AL440" s="9" t="str">
        <f t="shared" si="61"/>
        <v>-</v>
      </c>
      <c r="AM440" s="9" t="str">
        <f t="shared" si="61"/>
        <v>-</v>
      </c>
      <c r="AN440" s="9" t="str">
        <f t="shared" si="61"/>
        <v>-</v>
      </c>
      <c r="AO440" s="9" t="str">
        <f t="shared" si="61"/>
        <v>-</v>
      </c>
      <c r="AP440" s="9" t="str">
        <f t="shared" si="60"/>
        <v>-</v>
      </c>
      <c r="AQ440" s="9" t="str">
        <f t="shared" si="60"/>
        <v>-</v>
      </c>
      <c r="AR440" s="9" t="str">
        <f t="shared" si="60"/>
        <v>-</v>
      </c>
      <c r="AS440" s="9" t="str">
        <f t="shared" si="60"/>
        <v>-</v>
      </c>
      <c r="AT440" s="9" t="str">
        <f t="shared" si="60"/>
        <v>-</v>
      </c>
      <c r="AU440" s="9" t="str">
        <f t="shared" si="60"/>
        <v>-</v>
      </c>
      <c r="AV440" s="9" t="str">
        <f t="shared" si="60"/>
        <v>-</v>
      </c>
      <c r="AW440" s="9" t="str">
        <f t="shared" si="60"/>
        <v>-</v>
      </c>
      <c r="AX440" s="9" t="str">
        <f t="shared" si="60"/>
        <v>-</v>
      </c>
      <c r="AY440" s="9" t="str">
        <f t="shared" si="60"/>
        <v>-</v>
      </c>
      <c r="AZ440" s="9" t="str">
        <f t="shared" si="61"/>
        <v>-</v>
      </c>
      <c r="BA440" s="9" t="str">
        <f t="shared" si="61"/>
        <v>-</v>
      </c>
      <c r="BB440" s="9" t="str">
        <f t="shared" si="65"/>
        <v>-</v>
      </c>
      <c r="BC440" s="9" t="str">
        <f t="shared" si="65"/>
        <v>-</v>
      </c>
      <c r="BD440" s="9" t="str">
        <f t="shared" si="65"/>
        <v>-</v>
      </c>
      <c r="BE440" s="9" t="str">
        <f t="shared" si="65"/>
        <v>-</v>
      </c>
      <c r="BF440" s="9" t="str">
        <f t="shared" si="65"/>
        <v>-</v>
      </c>
      <c r="BG440" s="9" t="str">
        <f t="shared" si="65"/>
        <v>-</v>
      </c>
      <c r="BH440" s="9" t="str">
        <f t="shared" si="65"/>
        <v>-</v>
      </c>
      <c r="BI440" s="9" t="str">
        <f t="shared" si="65"/>
        <v>-</v>
      </c>
      <c r="BJ440" s="37"/>
      <c r="BK440" s="34"/>
      <c r="BR440" s="25"/>
      <c r="BS440" s="25"/>
      <c r="BV440" s="25"/>
      <c r="BW440" s="25"/>
      <c r="BX440" s="25"/>
    </row>
    <row r="441" spans="1:76">
      <c r="A441" s="38">
        <f t="shared" si="54"/>
        <v>47</v>
      </c>
      <c r="B441" s="36">
        <f t="shared" si="53"/>
        <v>25</v>
      </c>
      <c r="C441" s="36">
        <f t="shared" si="49"/>
        <v>1</v>
      </c>
      <c r="D441" s="9" t="str">
        <f t="shared" ref="D441:BI447" si="66">IF(AND(OR(D49&gt;=10,D49&lt;=3),D246="НЕТ"),"!!!","-")</f>
        <v>-</v>
      </c>
      <c r="E441" s="9" t="str">
        <f t="shared" si="66"/>
        <v>-</v>
      </c>
      <c r="F441" s="9" t="str">
        <f t="shared" si="66"/>
        <v>-</v>
      </c>
      <c r="G441" s="9" t="str">
        <f t="shared" si="66"/>
        <v>-</v>
      </c>
      <c r="H441" s="9" t="str">
        <f t="shared" si="66"/>
        <v>-</v>
      </c>
      <c r="I441" s="9" t="str">
        <f t="shared" si="66"/>
        <v>-</v>
      </c>
      <c r="J441" s="9" t="str">
        <f t="shared" si="66"/>
        <v>-</v>
      </c>
      <c r="K441" s="9" t="str">
        <f t="shared" si="66"/>
        <v>-</v>
      </c>
      <c r="L441" s="9" t="str">
        <f t="shared" si="66"/>
        <v>-</v>
      </c>
      <c r="M441" s="9" t="str">
        <f t="shared" si="66"/>
        <v>-</v>
      </c>
      <c r="N441" s="9" t="str">
        <f t="shared" si="66"/>
        <v>-</v>
      </c>
      <c r="O441" s="9" t="str">
        <f t="shared" si="66"/>
        <v>-</v>
      </c>
      <c r="P441" s="9" t="str">
        <f t="shared" si="66"/>
        <v>-</v>
      </c>
      <c r="Q441" s="9" t="str">
        <f t="shared" si="66"/>
        <v>-</v>
      </c>
      <c r="R441" s="9" t="str">
        <f t="shared" si="66"/>
        <v>-</v>
      </c>
      <c r="S441" s="9" t="str">
        <f t="shared" si="66"/>
        <v>-</v>
      </c>
      <c r="T441" s="9" t="str">
        <f t="shared" si="66"/>
        <v>-</v>
      </c>
      <c r="U441" s="9" t="str">
        <f t="shared" si="66"/>
        <v>-</v>
      </c>
      <c r="V441" s="9" t="str">
        <f t="shared" si="66"/>
        <v>-</v>
      </c>
      <c r="W441" s="9" t="str">
        <f t="shared" si="66"/>
        <v>-</v>
      </c>
      <c r="X441" s="9" t="str">
        <f t="shared" si="66"/>
        <v>-</v>
      </c>
      <c r="Y441" s="9" t="str">
        <f t="shared" si="66"/>
        <v>-</v>
      </c>
      <c r="Z441" s="9" t="str">
        <f t="shared" si="66"/>
        <v>-</v>
      </c>
      <c r="AA441" s="9" t="str">
        <f t="shared" si="66"/>
        <v>-</v>
      </c>
      <c r="AB441" s="9" t="str">
        <f t="shared" si="66"/>
        <v>-</v>
      </c>
      <c r="AC441" s="9" t="str">
        <f t="shared" si="66"/>
        <v>-</v>
      </c>
      <c r="AD441" s="9" t="str">
        <f t="shared" si="66"/>
        <v>-</v>
      </c>
      <c r="AE441" s="9" t="str">
        <f t="shared" si="66"/>
        <v>-</v>
      </c>
      <c r="AF441" s="9" t="str">
        <f t="shared" si="66"/>
        <v>-</v>
      </c>
      <c r="AG441" s="9" t="str">
        <f t="shared" si="66"/>
        <v>-</v>
      </c>
      <c r="AH441" s="9" t="str">
        <f t="shared" si="66"/>
        <v>-</v>
      </c>
      <c r="AI441" s="9" t="str">
        <f t="shared" si="61"/>
        <v>-</v>
      </c>
      <c r="AJ441" s="9" t="str">
        <f t="shared" si="61"/>
        <v>-</v>
      </c>
      <c r="AK441" s="9" t="str">
        <f t="shared" si="61"/>
        <v>-</v>
      </c>
      <c r="AL441" s="9" t="str">
        <f t="shared" si="61"/>
        <v>-</v>
      </c>
      <c r="AM441" s="9" t="str">
        <f t="shared" si="61"/>
        <v>-</v>
      </c>
      <c r="AN441" s="9" t="str">
        <f t="shared" si="61"/>
        <v>-</v>
      </c>
      <c r="AO441" s="9" t="str">
        <f t="shared" si="61"/>
        <v>-</v>
      </c>
      <c r="AP441" s="9" t="str">
        <f t="shared" si="60"/>
        <v>-</v>
      </c>
      <c r="AQ441" s="9" t="str">
        <f t="shared" si="60"/>
        <v>-</v>
      </c>
      <c r="AR441" s="9" t="str">
        <f t="shared" si="60"/>
        <v>-</v>
      </c>
      <c r="AS441" s="9" t="str">
        <f t="shared" si="60"/>
        <v>-</v>
      </c>
      <c r="AT441" s="9" t="str">
        <f t="shared" si="60"/>
        <v>-</v>
      </c>
      <c r="AU441" s="9" t="str">
        <f t="shared" si="60"/>
        <v>-</v>
      </c>
      <c r="AV441" s="9" t="str">
        <f t="shared" si="60"/>
        <v>-</v>
      </c>
      <c r="AW441" s="9" t="str">
        <f t="shared" si="60"/>
        <v>-</v>
      </c>
      <c r="AX441" s="9" t="str">
        <f t="shared" si="60"/>
        <v>-</v>
      </c>
      <c r="AY441" s="9" t="str">
        <f t="shared" si="60"/>
        <v>-</v>
      </c>
      <c r="AZ441" s="9" t="str">
        <f t="shared" si="61"/>
        <v>-</v>
      </c>
      <c r="BA441" s="9" t="str">
        <f t="shared" si="61"/>
        <v>-</v>
      </c>
      <c r="BB441" s="9" t="str">
        <f t="shared" si="66"/>
        <v>-</v>
      </c>
      <c r="BC441" s="9" t="str">
        <f t="shared" si="66"/>
        <v>-</v>
      </c>
      <c r="BD441" s="9" t="str">
        <f t="shared" si="66"/>
        <v>-</v>
      </c>
      <c r="BE441" s="9" t="str">
        <f t="shared" si="66"/>
        <v>-</v>
      </c>
      <c r="BF441" s="9" t="str">
        <f t="shared" si="66"/>
        <v>-</v>
      </c>
      <c r="BG441" s="9" t="str">
        <f t="shared" si="66"/>
        <v>-</v>
      </c>
      <c r="BH441" s="9" t="str">
        <f t="shared" si="66"/>
        <v>-</v>
      </c>
      <c r="BI441" s="9" t="str">
        <f t="shared" si="66"/>
        <v>-</v>
      </c>
      <c r="BJ441" s="37"/>
      <c r="BK441" s="34"/>
      <c r="BR441" s="25"/>
      <c r="BS441" s="25"/>
      <c r="BV441" s="25"/>
      <c r="BW441" s="25"/>
      <c r="BX441" s="25"/>
    </row>
    <row r="442" spans="1:76">
      <c r="A442" s="38">
        <f t="shared" si="54"/>
        <v>48</v>
      </c>
      <c r="B442" s="36">
        <f t="shared" si="53"/>
        <v>25</v>
      </c>
      <c r="C442" s="36">
        <f t="shared" si="49"/>
        <v>2</v>
      </c>
      <c r="D442" s="9" t="str">
        <f t="shared" si="66"/>
        <v>-</v>
      </c>
      <c r="E442" s="9" t="str">
        <f t="shared" si="66"/>
        <v>-</v>
      </c>
      <c r="F442" s="9" t="str">
        <f t="shared" si="66"/>
        <v>-</v>
      </c>
      <c r="G442" s="9" t="str">
        <f t="shared" si="66"/>
        <v>-</v>
      </c>
      <c r="H442" s="9" t="str">
        <f t="shared" si="66"/>
        <v>-</v>
      </c>
      <c r="I442" s="9" t="str">
        <f t="shared" si="66"/>
        <v>-</v>
      </c>
      <c r="J442" s="9" t="str">
        <f t="shared" si="66"/>
        <v>-</v>
      </c>
      <c r="K442" s="9" t="str">
        <f t="shared" si="66"/>
        <v>-</v>
      </c>
      <c r="L442" s="9" t="str">
        <f t="shared" si="66"/>
        <v>-</v>
      </c>
      <c r="M442" s="9" t="str">
        <f t="shared" si="66"/>
        <v>-</v>
      </c>
      <c r="N442" s="9" t="str">
        <f t="shared" si="66"/>
        <v>-</v>
      </c>
      <c r="O442" s="9" t="str">
        <f t="shared" si="66"/>
        <v>-</v>
      </c>
      <c r="P442" s="9" t="str">
        <f t="shared" si="66"/>
        <v>-</v>
      </c>
      <c r="Q442" s="9" t="str">
        <f t="shared" si="66"/>
        <v>-</v>
      </c>
      <c r="R442" s="9" t="str">
        <f t="shared" si="66"/>
        <v>-</v>
      </c>
      <c r="S442" s="9" t="str">
        <f t="shared" si="66"/>
        <v>-</v>
      </c>
      <c r="T442" s="9" t="str">
        <f t="shared" si="66"/>
        <v>-</v>
      </c>
      <c r="U442" s="9" t="str">
        <f t="shared" si="66"/>
        <v>-</v>
      </c>
      <c r="V442" s="9" t="str">
        <f t="shared" si="66"/>
        <v>-</v>
      </c>
      <c r="W442" s="9" t="str">
        <f t="shared" si="66"/>
        <v>-</v>
      </c>
      <c r="X442" s="9" t="str">
        <f t="shared" si="66"/>
        <v>-</v>
      </c>
      <c r="Y442" s="9" t="str">
        <f t="shared" si="66"/>
        <v>-</v>
      </c>
      <c r="Z442" s="9" t="str">
        <f t="shared" si="66"/>
        <v>-</v>
      </c>
      <c r="AA442" s="9" t="str">
        <f t="shared" si="66"/>
        <v>-</v>
      </c>
      <c r="AB442" s="9" t="str">
        <f t="shared" si="66"/>
        <v>-</v>
      </c>
      <c r="AC442" s="9" t="str">
        <f t="shared" si="66"/>
        <v>-</v>
      </c>
      <c r="AD442" s="9" t="str">
        <f t="shared" si="66"/>
        <v>-</v>
      </c>
      <c r="AE442" s="9" t="str">
        <f t="shared" si="66"/>
        <v>-</v>
      </c>
      <c r="AF442" s="9" t="str">
        <f t="shared" si="66"/>
        <v>-</v>
      </c>
      <c r="AG442" s="9" t="str">
        <f t="shared" si="66"/>
        <v>-</v>
      </c>
      <c r="AH442" s="9" t="str">
        <f t="shared" si="66"/>
        <v>-</v>
      </c>
      <c r="AI442" s="9" t="str">
        <f t="shared" si="61"/>
        <v>-</v>
      </c>
      <c r="AJ442" s="9" t="str">
        <f t="shared" si="61"/>
        <v>-</v>
      </c>
      <c r="AK442" s="9" t="str">
        <f t="shared" si="61"/>
        <v>-</v>
      </c>
      <c r="AL442" s="9" t="str">
        <f t="shared" si="61"/>
        <v>-</v>
      </c>
      <c r="AM442" s="9" t="str">
        <f t="shared" si="61"/>
        <v>-</v>
      </c>
      <c r="AN442" s="9" t="str">
        <f t="shared" si="61"/>
        <v>-</v>
      </c>
      <c r="AO442" s="9" t="str">
        <f t="shared" si="61"/>
        <v>-</v>
      </c>
      <c r="AP442" s="9" t="str">
        <f t="shared" si="60"/>
        <v>-</v>
      </c>
      <c r="AQ442" s="9" t="str">
        <f t="shared" si="60"/>
        <v>-</v>
      </c>
      <c r="AR442" s="9" t="str">
        <f t="shared" si="60"/>
        <v>-</v>
      </c>
      <c r="AS442" s="9" t="str">
        <f t="shared" si="60"/>
        <v>-</v>
      </c>
      <c r="AT442" s="9" t="str">
        <f t="shared" si="60"/>
        <v>-</v>
      </c>
      <c r="AU442" s="9" t="str">
        <f t="shared" si="60"/>
        <v>-</v>
      </c>
      <c r="AV442" s="9" t="str">
        <f t="shared" si="60"/>
        <v>-</v>
      </c>
      <c r="AW442" s="9" t="str">
        <f t="shared" si="60"/>
        <v>-</v>
      </c>
      <c r="AX442" s="9" t="str">
        <f t="shared" si="60"/>
        <v>-</v>
      </c>
      <c r="AY442" s="9" t="str">
        <f t="shared" si="60"/>
        <v>-</v>
      </c>
      <c r="AZ442" s="9" t="str">
        <f t="shared" si="61"/>
        <v>-</v>
      </c>
      <c r="BA442" s="9" t="str">
        <f t="shared" si="61"/>
        <v>-</v>
      </c>
      <c r="BB442" s="9" t="str">
        <f t="shared" si="66"/>
        <v>-</v>
      </c>
      <c r="BC442" s="9" t="str">
        <f t="shared" si="66"/>
        <v>-</v>
      </c>
      <c r="BD442" s="9" t="str">
        <f t="shared" si="66"/>
        <v>-</v>
      </c>
      <c r="BE442" s="9" t="str">
        <f t="shared" si="66"/>
        <v>-</v>
      </c>
      <c r="BF442" s="9" t="str">
        <f t="shared" si="66"/>
        <v>-</v>
      </c>
      <c r="BG442" s="9" t="str">
        <f t="shared" si="66"/>
        <v>-</v>
      </c>
      <c r="BH442" s="9" t="str">
        <f t="shared" si="66"/>
        <v>-</v>
      </c>
      <c r="BI442" s="9" t="str">
        <f t="shared" si="66"/>
        <v>-</v>
      </c>
      <c r="BJ442" s="37"/>
      <c r="BK442" s="34"/>
      <c r="BR442" s="25"/>
      <c r="BS442" s="25"/>
      <c r="BV442" s="25"/>
      <c r="BW442" s="25"/>
      <c r="BX442" s="25"/>
    </row>
    <row r="443" spans="1:76">
      <c r="A443" s="38">
        <f t="shared" si="54"/>
        <v>49</v>
      </c>
      <c r="B443" s="36">
        <f t="shared" si="53"/>
        <v>25</v>
      </c>
      <c r="C443" s="36">
        <f t="shared" si="49"/>
        <v>3</v>
      </c>
      <c r="D443" s="9" t="str">
        <f t="shared" si="66"/>
        <v>-</v>
      </c>
      <c r="E443" s="9" t="str">
        <f t="shared" si="66"/>
        <v>-</v>
      </c>
      <c r="F443" s="9" t="str">
        <f t="shared" si="66"/>
        <v>-</v>
      </c>
      <c r="G443" s="9" t="str">
        <f t="shared" si="66"/>
        <v>-</v>
      </c>
      <c r="H443" s="9" t="str">
        <f t="shared" si="66"/>
        <v>-</v>
      </c>
      <c r="I443" s="9" t="str">
        <f t="shared" si="66"/>
        <v>-</v>
      </c>
      <c r="J443" s="9" t="str">
        <f t="shared" si="66"/>
        <v>-</v>
      </c>
      <c r="K443" s="9" t="str">
        <f t="shared" si="66"/>
        <v>-</v>
      </c>
      <c r="L443" s="9" t="str">
        <f t="shared" si="66"/>
        <v>-</v>
      </c>
      <c r="M443" s="9" t="str">
        <f t="shared" si="66"/>
        <v>-</v>
      </c>
      <c r="N443" s="9" t="str">
        <f t="shared" si="66"/>
        <v>-</v>
      </c>
      <c r="O443" s="9" t="str">
        <f t="shared" si="66"/>
        <v>-</v>
      </c>
      <c r="P443" s="9" t="str">
        <f t="shared" si="66"/>
        <v>-</v>
      </c>
      <c r="Q443" s="9" t="str">
        <f t="shared" si="66"/>
        <v>-</v>
      </c>
      <c r="R443" s="9" t="str">
        <f t="shared" si="66"/>
        <v>-</v>
      </c>
      <c r="S443" s="9" t="str">
        <f t="shared" si="66"/>
        <v>-</v>
      </c>
      <c r="T443" s="9" t="str">
        <f t="shared" si="66"/>
        <v>-</v>
      </c>
      <c r="U443" s="9" t="str">
        <f t="shared" si="66"/>
        <v>-</v>
      </c>
      <c r="V443" s="9" t="str">
        <f t="shared" si="66"/>
        <v>-</v>
      </c>
      <c r="W443" s="9" t="str">
        <f t="shared" si="66"/>
        <v>-</v>
      </c>
      <c r="X443" s="9" t="str">
        <f t="shared" si="66"/>
        <v>-</v>
      </c>
      <c r="Y443" s="9" t="str">
        <f t="shared" si="66"/>
        <v>-</v>
      </c>
      <c r="Z443" s="9" t="str">
        <f t="shared" si="66"/>
        <v>-</v>
      </c>
      <c r="AA443" s="9" t="str">
        <f t="shared" si="66"/>
        <v>-</v>
      </c>
      <c r="AB443" s="9" t="str">
        <f t="shared" si="66"/>
        <v>-</v>
      </c>
      <c r="AC443" s="9" t="str">
        <f t="shared" si="66"/>
        <v>!!!</v>
      </c>
      <c r="AD443" s="9" t="str">
        <f t="shared" si="66"/>
        <v>-</v>
      </c>
      <c r="AE443" s="9" t="str">
        <f t="shared" si="66"/>
        <v>-</v>
      </c>
      <c r="AF443" s="9" t="str">
        <f t="shared" si="66"/>
        <v>-</v>
      </c>
      <c r="AG443" s="9" t="str">
        <f t="shared" si="66"/>
        <v>-</v>
      </c>
      <c r="AH443" s="9" t="str">
        <f t="shared" si="66"/>
        <v>-</v>
      </c>
      <c r="AI443" s="9" t="str">
        <f t="shared" si="61"/>
        <v>-</v>
      </c>
      <c r="AJ443" s="9" t="str">
        <f t="shared" si="61"/>
        <v>-</v>
      </c>
      <c r="AK443" s="9" t="str">
        <f t="shared" si="61"/>
        <v>-</v>
      </c>
      <c r="AL443" s="9" t="str">
        <f t="shared" si="61"/>
        <v>-</v>
      </c>
      <c r="AM443" s="9" t="str">
        <f t="shared" si="61"/>
        <v>-</v>
      </c>
      <c r="AN443" s="9" t="str">
        <f t="shared" si="61"/>
        <v>-</v>
      </c>
      <c r="AO443" s="9" t="str">
        <f t="shared" si="61"/>
        <v>!!!</v>
      </c>
      <c r="AP443" s="9" t="str">
        <f t="shared" si="60"/>
        <v>-</v>
      </c>
      <c r="AQ443" s="9" t="str">
        <f t="shared" si="60"/>
        <v>-</v>
      </c>
      <c r="AR443" s="9" t="str">
        <f t="shared" si="60"/>
        <v>-</v>
      </c>
      <c r="AS443" s="9" t="str">
        <f t="shared" si="60"/>
        <v>-</v>
      </c>
      <c r="AT443" s="9" t="str">
        <f t="shared" si="60"/>
        <v>-</v>
      </c>
      <c r="AU443" s="9" t="str">
        <f t="shared" si="60"/>
        <v>-</v>
      </c>
      <c r="AV443" s="9" t="str">
        <f t="shared" si="60"/>
        <v>-</v>
      </c>
      <c r="AW443" s="9" t="str">
        <f t="shared" si="60"/>
        <v>-</v>
      </c>
      <c r="AX443" s="9" t="str">
        <f t="shared" si="60"/>
        <v>-</v>
      </c>
      <c r="AY443" s="9" t="str">
        <f t="shared" si="60"/>
        <v>-</v>
      </c>
      <c r="AZ443" s="9" t="str">
        <f t="shared" si="61"/>
        <v>-</v>
      </c>
      <c r="BA443" s="9" t="str">
        <f t="shared" si="61"/>
        <v>-</v>
      </c>
      <c r="BB443" s="9" t="str">
        <f t="shared" si="66"/>
        <v>-</v>
      </c>
      <c r="BC443" s="9" t="str">
        <f t="shared" si="66"/>
        <v>-</v>
      </c>
      <c r="BD443" s="9" t="str">
        <f t="shared" si="66"/>
        <v>-</v>
      </c>
      <c r="BE443" s="9" t="str">
        <f t="shared" si="66"/>
        <v>-</v>
      </c>
      <c r="BF443" s="9" t="str">
        <f t="shared" si="66"/>
        <v>-</v>
      </c>
      <c r="BG443" s="9" t="str">
        <f t="shared" si="66"/>
        <v>-</v>
      </c>
      <c r="BH443" s="9" t="str">
        <f t="shared" si="66"/>
        <v>-</v>
      </c>
      <c r="BI443" s="9" t="str">
        <f t="shared" si="66"/>
        <v>-</v>
      </c>
      <c r="BJ443" s="37"/>
      <c r="BK443" s="34"/>
      <c r="BR443" s="25"/>
      <c r="BS443" s="25"/>
      <c r="BV443" s="25"/>
      <c r="BW443" s="25"/>
      <c r="BX443" s="25"/>
    </row>
    <row r="444" spans="1:76">
      <c r="A444" s="38">
        <f t="shared" si="54"/>
        <v>50</v>
      </c>
      <c r="B444" s="36">
        <f t="shared" si="53"/>
        <v>26</v>
      </c>
      <c r="C444" s="36">
        <f t="shared" si="49"/>
        <v>1</v>
      </c>
      <c r="D444" s="9" t="str">
        <f t="shared" si="66"/>
        <v>-</v>
      </c>
      <c r="E444" s="9" t="str">
        <f t="shared" si="66"/>
        <v>-</v>
      </c>
      <c r="F444" s="9" t="str">
        <f t="shared" si="66"/>
        <v>-</v>
      </c>
      <c r="G444" s="9" t="str">
        <f t="shared" si="66"/>
        <v>-</v>
      </c>
      <c r="H444" s="9" t="str">
        <f t="shared" si="66"/>
        <v>-</v>
      </c>
      <c r="I444" s="9" t="str">
        <f t="shared" si="66"/>
        <v>-</v>
      </c>
      <c r="J444" s="9" t="str">
        <f t="shared" si="66"/>
        <v>-</v>
      </c>
      <c r="K444" s="9" t="str">
        <f t="shared" si="66"/>
        <v>-</v>
      </c>
      <c r="L444" s="9" t="str">
        <f t="shared" si="66"/>
        <v>-</v>
      </c>
      <c r="M444" s="9" t="str">
        <f t="shared" si="66"/>
        <v>-</v>
      </c>
      <c r="N444" s="9" t="str">
        <f t="shared" si="66"/>
        <v>-</v>
      </c>
      <c r="O444" s="9" t="str">
        <f t="shared" si="66"/>
        <v>-</v>
      </c>
      <c r="P444" s="9" t="str">
        <f t="shared" si="66"/>
        <v>-</v>
      </c>
      <c r="Q444" s="9" t="str">
        <f t="shared" si="66"/>
        <v>-</v>
      </c>
      <c r="R444" s="9" t="str">
        <f t="shared" si="66"/>
        <v>-</v>
      </c>
      <c r="S444" s="9" t="str">
        <f t="shared" si="66"/>
        <v>-</v>
      </c>
      <c r="T444" s="9" t="str">
        <f t="shared" si="66"/>
        <v>-</v>
      </c>
      <c r="U444" s="9" t="str">
        <f t="shared" si="66"/>
        <v>-</v>
      </c>
      <c r="V444" s="9" t="str">
        <f t="shared" si="66"/>
        <v>-</v>
      </c>
      <c r="W444" s="9" t="str">
        <f t="shared" si="66"/>
        <v>-</v>
      </c>
      <c r="X444" s="9" t="str">
        <f t="shared" si="66"/>
        <v>-</v>
      </c>
      <c r="Y444" s="9" t="str">
        <f t="shared" si="66"/>
        <v>-</v>
      </c>
      <c r="Z444" s="9" t="str">
        <f t="shared" si="66"/>
        <v>-</v>
      </c>
      <c r="AA444" s="9" t="str">
        <f t="shared" si="66"/>
        <v>-</v>
      </c>
      <c r="AB444" s="9" t="str">
        <f t="shared" si="66"/>
        <v>-</v>
      </c>
      <c r="AC444" s="9" t="str">
        <f t="shared" si="66"/>
        <v>-</v>
      </c>
      <c r="AD444" s="9" t="str">
        <f t="shared" si="66"/>
        <v>-</v>
      </c>
      <c r="AE444" s="9" t="str">
        <f t="shared" si="66"/>
        <v>-</v>
      </c>
      <c r="AF444" s="9" t="str">
        <f t="shared" si="66"/>
        <v>-</v>
      </c>
      <c r="AG444" s="9" t="str">
        <f t="shared" si="66"/>
        <v>-</v>
      </c>
      <c r="AH444" s="9" t="str">
        <f t="shared" si="66"/>
        <v>-</v>
      </c>
      <c r="AI444" s="9" t="str">
        <f t="shared" si="61"/>
        <v>-</v>
      </c>
      <c r="AJ444" s="9" t="str">
        <f t="shared" si="61"/>
        <v>-</v>
      </c>
      <c r="AK444" s="9" t="str">
        <f t="shared" si="61"/>
        <v>-</v>
      </c>
      <c r="AL444" s="9" t="str">
        <f t="shared" si="61"/>
        <v>-</v>
      </c>
      <c r="AM444" s="9" t="str">
        <f t="shared" si="61"/>
        <v>-</v>
      </c>
      <c r="AN444" s="9" t="str">
        <f t="shared" si="61"/>
        <v>-</v>
      </c>
      <c r="AO444" s="9" t="str">
        <f t="shared" si="61"/>
        <v>-</v>
      </c>
      <c r="AP444" s="9" t="str">
        <f t="shared" si="60"/>
        <v>-</v>
      </c>
      <c r="AQ444" s="9" t="str">
        <f t="shared" si="60"/>
        <v>-</v>
      </c>
      <c r="AR444" s="9" t="str">
        <f t="shared" si="60"/>
        <v>-</v>
      </c>
      <c r="AS444" s="9" t="str">
        <f t="shared" si="60"/>
        <v>-</v>
      </c>
      <c r="AT444" s="9" t="str">
        <f t="shared" si="60"/>
        <v>-</v>
      </c>
      <c r="AU444" s="9" t="str">
        <f t="shared" si="60"/>
        <v>-</v>
      </c>
      <c r="AV444" s="9" t="str">
        <f t="shared" si="60"/>
        <v>-</v>
      </c>
      <c r="AW444" s="9" t="str">
        <f t="shared" si="60"/>
        <v>-</v>
      </c>
      <c r="AX444" s="9" t="str">
        <f t="shared" si="60"/>
        <v>-</v>
      </c>
      <c r="AY444" s="9" t="str">
        <f t="shared" si="60"/>
        <v>-</v>
      </c>
      <c r="AZ444" s="9" t="str">
        <f t="shared" si="61"/>
        <v>-</v>
      </c>
      <c r="BA444" s="9" t="str">
        <f t="shared" si="61"/>
        <v>-</v>
      </c>
      <c r="BB444" s="9" t="str">
        <f t="shared" si="66"/>
        <v>-</v>
      </c>
      <c r="BC444" s="9" t="str">
        <f t="shared" si="66"/>
        <v>-</v>
      </c>
      <c r="BD444" s="9" t="str">
        <f t="shared" si="66"/>
        <v>-</v>
      </c>
      <c r="BE444" s="9" t="str">
        <f t="shared" si="66"/>
        <v>-</v>
      </c>
      <c r="BF444" s="9" t="str">
        <f t="shared" si="66"/>
        <v>-</v>
      </c>
      <c r="BG444" s="9" t="str">
        <f t="shared" si="66"/>
        <v>-</v>
      </c>
      <c r="BH444" s="9" t="str">
        <f t="shared" si="66"/>
        <v>-</v>
      </c>
      <c r="BI444" s="9" t="str">
        <f t="shared" si="66"/>
        <v>-</v>
      </c>
      <c r="BJ444" s="37"/>
      <c r="BK444" s="34"/>
      <c r="BR444" s="25"/>
      <c r="BS444" s="25"/>
      <c r="BV444" s="25"/>
      <c r="BW444" s="25"/>
      <c r="BX444" s="25"/>
    </row>
    <row r="445" spans="1:76">
      <c r="A445" s="38">
        <f t="shared" si="54"/>
        <v>51</v>
      </c>
      <c r="B445" s="36">
        <f t="shared" si="53"/>
        <v>26</v>
      </c>
      <c r="C445" s="36">
        <f t="shared" si="49"/>
        <v>2</v>
      </c>
      <c r="D445" s="9" t="str">
        <f t="shared" si="66"/>
        <v>-</v>
      </c>
      <c r="E445" s="9" t="str">
        <f t="shared" si="66"/>
        <v>-</v>
      </c>
      <c r="F445" s="9" t="str">
        <f t="shared" si="66"/>
        <v>-</v>
      </c>
      <c r="G445" s="9" t="str">
        <f t="shared" si="66"/>
        <v>-</v>
      </c>
      <c r="H445" s="9" t="str">
        <f t="shared" si="66"/>
        <v>-</v>
      </c>
      <c r="I445" s="9" t="str">
        <f t="shared" si="66"/>
        <v>-</v>
      </c>
      <c r="J445" s="9" t="str">
        <f t="shared" si="66"/>
        <v>-</v>
      </c>
      <c r="K445" s="9" t="str">
        <f t="shared" si="66"/>
        <v>-</v>
      </c>
      <c r="L445" s="9" t="str">
        <f t="shared" si="66"/>
        <v>-</v>
      </c>
      <c r="M445" s="9" t="str">
        <f t="shared" si="66"/>
        <v>-</v>
      </c>
      <c r="N445" s="9" t="str">
        <f t="shared" si="66"/>
        <v>-</v>
      </c>
      <c r="O445" s="9" t="str">
        <f t="shared" si="66"/>
        <v>-</v>
      </c>
      <c r="P445" s="9" t="str">
        <f t="shared" si="66"/>
        <v>-</v>
      </c>
      <c r="Q445" s="9" t="str">
        <f t="shared" si="66"/>
        <v>-</v>
      </c>
      <c r="R445" s="9" t="str">
        <f t="shared" si="66"/>
        <v>-</v>
      </c>
      <c r="S445" s="9" t="str">
        <f t="shared" si="66"/>
        <v>-</v>
      </c>
      <c r="T445" s="9" t="str">
        <f t="shared" si="66"/>
        <v>-</v>
      </c>
      <c r="U445" s="9" t="str">
        <f t="shared" si="66"/>
        <v>-</v>
      </c>
      <c r="V445" s="9" t="str">
        <f t="shared" si="66"/>
        <v>-</v>
      </c>
      <c r="W445" s="9" t="str">
        <f t="shared" si="66"/>
        <v>-</v>
      </c>
      <c r="X445" s="9" t="str">
        <f t="shared" si="66"/>
        <v>-</v>
      </c>
      <c r="Y445" s="9" t="str">
        <f t="shared" si="66"/>
        <v>-</v>
      </c>
      <c r="Z445" s="9" t="str">
        <f t="shared" si="66"/>
        <v>-</v>
      </c>
      <c r="AA445" s="9" t="str">
        <f t="shared" si="66"/>
        <v>-</v>
      </c>
      <c r="AB445" s="9" t="str">
        <f t="shared" si="66"/>
        <v>-</v>
      </c>
      <c r="AC445" s="9" t="str">
        <f t="shared" si="66"/>
        <v>-</v>
      </c>
      <c r="AD445" s="9" t="str">
        <f t="shared" si="66"/>
        <v>-</v>
      </c>
      <c r="AE445" s="9" t="str">
        <f t="shared" si="66"/>
        <v>-</v>
      </c>
      <c r="AF445" s="9" t="str">
        <f t="shared" si="66"/>
        <v>-</v>
      </c>
      <c r="AG445" s="9" t="str">
        <f t="shared" si="66"/>
        <v>-</v>
      </c>
      <c r="AH445" s="9" t="str">
        <f t="shared" si="66"/>
        <v>-</v>
      </c>
      <c r="AI445" s="9" t="str">
        <f t="shared" si="61"/>
        <v>-</v>
      </c>
      <c r="AJ445" s="9" t="str">
        <f t="shared" si="61"/>
        <v>-</v>
      </c>
      <c r="AK445" s="9" t="str">
        <f t="shared" si="61"/>
        <v>-</v>
      </c>
      <c r="AL445" s="9" t="str">
        <f t="shared" si="61"/>
        <v>-</v>
      </c>
      <c r="AM445" s="9" t="str">
        <f t="shared" si="61"/>
        <v>-</v>
      </c>
      <c r="AN445" s="9" t="str">
        <f t="shared" si="61"/>
        <v>-</v>
      </c>
      <c r="AO445" s="9" t="str">
        <f t="shared" si="61"/>
        <v>-</v>
      </c>
      <c r="AP445" s="9" t="str">
        <f t="shared" si="60"/>
        <v>-</v>
      </c>
      <c r="AQ445" s="9" t="str">
        <f t="shared" si="60"/>
        <v>-</v>
      </c>
      <c r="AR445" s="9" t="str">
        <f t="shared" si="60"/>
        <v>-</v>
      </c>
      <c r="AS445" s="9" t="str">
        <f t="shared" si="60"/>
        <v>-</v>
      </c>
      <c r="AT445" s="9" t="str">
        <f t="shared" si="60"/>
        <v>-</v>
      </c>
      <c r="AU445" s="9" t="str">
        <f t="shared" si="60"/>
        <v>-</v>
      </c>
      <c r="AV445" s="9" t="str">
        <f t="shared" si="60"/>
        <v>-</v>
      </c>
      <c r="AW445" s="9" t="str">
        <f t="shared" si="60"/>
        <v>-</v>
      </c>
      <c r="AX445" s="9" t="str">
        <f t="shared" si="60"/>
        <v>-</v>
      </c>
      <c r="AY445" s="9" t="str">
        <f t="shared" si="60"/>
        <v>-</v>
      </c>
      <c r="AZ445" s="9" t="str">
        <f t="shared" si="61"/>
        <v>-</v>
      </c>
      <c r="BA445" s="9" t="str">
        <f t="shared" si="61"/>
        <v>-</v>
      </c>
      <c r="BB445" s="9" t="str">
        <f t="shared" si="66"/>
        <v>-</v>
      </c>
      <c r="BC445" s="9" t="str">
        <f t="shared" si="66"/>
        <v>-</v>
      </c>
      <c r="BD445" s="9" t="str">
        <f t="shared" si="66"/>
        <v>-</v>
      </c>
      <c r="BE445" s="9" t="str">
        <f t="shared" si="66"/>
        <v>-</v>
      </c>
      <c r="BF445" s="9" t="str">
        <f t="shared" si="66"/>
        <v>-</v>
      </c>
      <c r="BG445" s="9" t="str">
        <f t="shared" si="66"/>
        <v>-</v>
      </c>
      <c r="BH445" s="9" t="str">
        <f t="shared" si="66"/>
        <v>-</v>
      </c>
      <c r="BI445" s="9" t="str">
        <f t="shared" si="66"/>
        <v>-</v>
      </c>
      <c r="BJ445" s="37"/>
      <c r="BK445" s="34"/>
      <c r="BR445" s="25"/>
      <c r="BS445" s="25"/>
      <c r="BV445" s="25"/>
      <c r="BW445" s="25"/>
      <c r="BX445" s="25"/>
    </row>
    <row r="446" spans="1:76">
      <c r="A446" s="38">
        <f t="shared" si="54"/>
        <v>52</v>
      </c>
      <c r="B446" s="36">
        <f t="shared" si="53"/>
        <v>26</v>
      </c>
      <c r="C446" s="36">
        <f t="shared" si="49"/>
        <v>3</v>
      </c>
      <c r="D446" s="9" t="str">
        <f t="shared" si="66"/>
        <v>-</v>
      </c>
      <c r="E446" s="9" t="str">
        <f t="shared" si="66"/>
        <v>-</v>
      </c>
      <c r="F446" s="9" t="str">
        <f t="shared" si="66"/>
        <v>-</v>
      </c>
      <c r="G446" s="9" t="str">
        <f t="shared" si="66"/>
        <v>-</v>
      </c>
      <c r="H446" s="9" t="str">
        <f t="shared" si="66"/>
        <v>-</v>
      </c>
      <c r="I446" s="9" t="str">
        <f t="shared" si="66"/>
        <v>-</v>
      </c>
      <c r="J446" s="9" t="str">
        <f t="shared" si="66"/>
        <v>-</v>
      </c>
      <c r="K446" s="9" t="str">
        <f t="shared" si="66"/>
        <v>-</v>
      </c>
      <c r="L446" s="9" t="str">
        <f t="shared" si="66"/>
        <v>-</v>
      </c>
      <c r="M446" s="9" t="str">
        <f t="shared" si="66"/>
        <v>-</v>
      </c>
      <c r="N446" s="9" t="str">
        <f t="shared" si="66"/>
        <v>-</v>
      </c>
      <c r="O446" s="9" t="str">
        <f t="shared" si="66"/>
        <v>-</v>
      </c>
      <c r="P446" s="9" t="str">
        <f t="shared" si="66"/>
        <v>-</v>
      </c>
      <c r="Q446" s="9" t="str">
        <f t="shared" si="66"/>
        <v>-</v>
      </c>
      <c r="R446" s="9" t="str">
        <f t="shared" si="66"/>
        <v>-</v>
      </c>
      <c r="S446" s="9" t="str">
        <f t="shared" si="66"/>
        <v>-</v>
      </c>
      <c r="T446" s="9" t="str">
        <f t="shared" si="66"/>
        <v>-</v>
      </c>
      <c r="U446" s="9" t="str">
        <f t="shared" si="66"/>
        <v>-</v>
      </c>
      <c r="V446" s="9" t="str">
        <f t="shared" si="66"/>
        <v>-</v>
      </c>
      <c r="W446" s="9" t="str">
        <f t="shared" si="66"/>
        <v>-</v>
      </c>
      <c r="X446" s="9" t="str">
        <f t="shared" si="66"/>
        <v>-</v>
      </c>
      <c r="Y446" s="9" t="str">
        <f t="shared" si="66"/>
        <v>-</v>
      </c>
      <c r="Z446" s="9" t="str">
        <f t="shared" si="66"/>
        <v>-</v>
      </c>
      <c r="AA446" s="9" t="str">
        <f t="shared" si="66"/>
        <v>-</v>
      </c>
      <c r="AB446" s="9" t="str">
        <f t="shared" si="66"/>
        <v>-</v>
      </c>
      <c r="AC446" s="9" t="str">
        <f t="shared" si="66"/>
        <v>!!!</v>
      </c>
      <c r="AD446" s="9" t="str">
        <f t="shared" si="66"/>
        <v>-</v>
      </c>
      <c r="AE446" s="9" t="str">
        <f t="shared" si="66"/>
        <v>-</v>
      </c>
      <c r="AF446" s="9" t="str">
        <f t="shared" si="66"/>
        <v>-</v>
      </c>
      <c r="AG446" s="9" t="str">
        <f t="shared" si="66"/>
        <v>-</v>
      </c>
      <c r="AH446" s="9" t="str">
        <f t="shared" si="66"/>
        <v>-</v>
      </c>
      <c r="AI446" s="9" t="str">
        <f t="shared" si="61"/>
        <v>-</v>
      </c>
      <c r="AJ446" s="9" t="str">
        <f t="shared" si="61"/>
        <v>-</v>
      </c>
      <c r="AK446" s="9" t="str">
        <f t="shared" si="61"/>
        <v>-</v>
      </c>
      <c r="AL446" s="9" t="str">
        <f t="shared" si="61"/>
        <v>-</v>
      </c>
      <c r="AM446" s="9" t="str">
        <f t="shared" si="61"/>
        <v>-</v>
      </c>
      <c r="AN446" s="9" t="str">
        <f t="shared" si="61"/>
        <v>-</v>
      </c>
      <c r="AO446" s="9" t="str">
        <f t="shared" si="61"/>
        <v>-</v>
      </c>
      <c r="AP446" s="9" t="str">
        <f t="shared" ref="AP446:AY471" si="67">IF(AND(OR(AP54&gt;=10,AP54&lt;=3),AP251="НЕТ"),"!!!","-")</f>
        <v>-</v>
      </c>
      <c r="AQ446" s="9" t="str">
        <f t="shared" si="67"/>
        <v>-</v>
      </c>
      <c r="AR446" s="9" t="str">
        <f t="shared" si="67"/>
        <v>-</v>
      </c>
      <c r="AS446" s="9" t="str">
        <f t="shared" si="67"/>
        <v>-</v>
      </c>
      <c r="AT446" s="9" t="str">
        <f t="shared" si="67"/>
        <v>-</v>
      </c>
      <c r="AU446" s="9" t="str">
        <f t="shared" si="67"/>
        <v>-</v>
      </c>
      <c r="AV446" s="9" t="str">
        <f t="shared" si="67"/>
        <v>-</v>
      </c>
      <c r="AW446" s="9" t="str">
        <f t="shared" si="67"/>
        <v>-</v>
      </c>
      <c r="AX446" s="9" t="str">
        <f t="shared" si="67"/>
        <v>-</v>
      </c>
      <c r="AY446" s="9" t="str">
        <f t="shared" si="67"/>
        <v>-</v>
      </c>
      <c r="AZ446" s="9" t="str">
        <f t="shared" si="61"/>
        <v>-</v>
      </c>
      <c r="BA446" s="9" t="str">
        <f t="shared" si="61"/>
        <v>-</v>
      </c>
      <c r="BB446" s="9" t="str">
        <f t="shared" si="66"/>
        <v>!!!</v>
      </c>
      <c r="BC446" s="9" t="str">
        <f t="shared" si="66"/>
        <v>-</v>
      </c>
      <c r="BD446" s="9" t="str">
        <f t="shared" si="66"/>
        <v>-</v>
      </c>
      <c r="BE446" s="9" t="str">
        <f t="shared" si="66"/>
        <v>-</v>
      </c>
      <c r="BF446" s="9" t="str">
        <f t="shared" si="66"/>
        <v>-</v>
      </c>
      <c r="BG446" s="9" t="str">
        <f t="shared" si="66"/>
        <v>-</v>
      </c>
      <c r="BH446" s="9" t="str">
        <f t="shared" si="66"/>
        <v>-</v>
      </c>
      <c r="BI446" s="9" t="str">
        <f t="shared" si="66"/>
        <v>-</v>
      </c>
      <c r="BJ446" s="37"/>
      <c r="BK446" s="34"/>
      <c r="BR446" s="25"/>
      <c r="BS446" s="25"/>
      <c r="BV446" s="25"/>
      <c r="BW446" s="25"/>
      <c r="BX446" s="25"/>
    </row>
    <row r="447" spans="1:76">
      <c r="A447" s="38">
        <f t="shared" si="54"/>
        <v>53</v>
      </c>
      <c r="B447" s="36">
        <f t="shared" si="53"/>
        <v>27</v>
      </c>
      <c r="C447" s="36">
        <f t="shared" si="49"/>
        <v>1</v>
      </c>
      <c r="D447" s="9" t="str">
        <f t="shared" si="66"/>
        <v>-</v>
      </c>
      <c r="E447" s="9" t="str">
        <f t="shared" si="66"/>
        <v>-</v>
      </c>
      <c r="F447" s="9" t="str">
        <f t="shared" si="66"/>
        <v>-</v>
      </c>
      <c r="G447" s="9" t="str">
        <f t="shared" si="66"/>
        <v>-</v>
      </c>
      <c r="H447" s="9" t="str">
        <f t="shared" si="66"/>
        <v>-</v>
      </c>
      <c r="I447" s="9" t="str">
        <f t="shared" si="66"/>
        <v>-</v>
      </c>
      <c r="J447" s="9" t="str">
        <f t="shared" si="66"/>
        <v>-</v>
      </c>
      <c r="K447" s="9" t="str">
        <f t="shared" si="66"/>
        <v>-</v>
      </c>
      <c r="L447" s="9" t="str">
        <f t="shared" si="66"/>
        <v>-</v>
      </c>
      <c r="M447" s="9" t="str">
        <f t="shared" si="66"/>
        <v>-</v>
      </c>
      <c r="N447" s="9" t="str">
        <f t="shared" si="66"/>
        <v>-</v>
      </c>
      <c r="O447" s="9" t="str">
        <f t="shared" si="66"/>
        <v>-</v>
      </c>
      <c r="P447" s="9" t="str">
        <f t="shared" si="66"/>
        <v>-</v>
      </c>
      <c r="Q447" s="9" t="str">
        <f t="shared" si="66"/>
        <v>-</v>
      </c>
      <c r="R447" s="9" t="str">
        <f t="shared" si="66"/>
        <v>-</v>
      </c>
      <c r="S447" s="9" t="str">
        <f t="shared" ref="S447:BI457" si="68">IF(AND(OR(S55&gt;=10,S55&lt;=3),S252="НЕТ"),"!!!","-")</f>
        <v>-</v>
      </c>
      <c r="T447" s="9" t="str">
        <f t="shared" si="68"/>
        <v>-</v>
      </c>
      <c r="U447" s="9" t="str">
        <f t="shared" si="68"/>
        <v>-</v>
      </c>
      <c r="V447" s="9" t="str">
        <f t="shared" si="68"/>
        <v>-</v>
      </c>
      <c r="W447" s="9" t="str">
        <f t="shared" si="68"/>
        <v>-</v>
      </c>
      <c r="X447" s="9" t="str">
        <f t="shared" si="68"/>
        <v>-</v>
      </c>
      <c r="Y447" s="9" t="str">
        <f t="shared" si="68"/>
        <v>-</v>
      </c>
      <c r="Z447" s="9" t="str">
        <f t="shared" si="68"/>
        <v>-</v>
      </c>
      <c r="AA447" s="9" t="str">
        <f t="shared" si="68"/>
        <v>-</v>
      </c>
      <c r="AB447" s="9" t="str">
        <f t="shared" si="68"/>
        <v>-</v>
      </c>
      <c r="AC447" s="9" t="str">
        <f t="shared" si="68"/>
        <v>-</v>
      </c>
      <c r="AD447" s="9" t="str">
        <f t="shared" si="68"/>
        <v>-</v>
      </c>
      <c r="AE447" s="9" t="str">
        <f t="shared" si="68"/>
        <v>-</v>
      </c>
      <c r="AF447" s="9" t="str">
        <f t="shared" si="68"/>
        <v>-</v>
      </c>
      <c r="AG447" s="9" t="str">
        <f t="shared" si="68"/>
        <v>-</v>
      </c>
      <c r="AH447" s="9" t="str">
        <f t="shared" si="68"/>
        <v>-</v>
      </c>
      <c r="AI447" s="9" t="str">
        <f t="shared" si="61"/>
        <v>-</v>
      </c>
      <c r="AJ447" s="9" t="str">
        <f t="shared" si="61"/>
        <v>-</v>
      </c>
      <c r="AK447" s="9" t="str">
        <f t="shared" si="61"/>
        <v>-</v>
      </c>
      <c r="AL447" s="9" t="str">
        <f t="shared" si="61"/>
        <v>-</v>
      </c>
      <c r="AM447" s="9" t="str">
        <f t="shared" si="61"/>
        <v>-</v>
      </c>
      <c r="AN447" s="9" t="str">
        <f t="shared" si="61"/>
        <v>-</v>
      </c>
      <c r="AO447" s="9" t="str">
        <f t="shared" si="61"/>
        <v>-</v>
      </c>
      <c r="AP447" s="9" t="str">
        <f t="shared" si="67"/>
        <v>-</v>
      </c>
      <c r="AQ447" s="9" t="str">
        <f t="shared" si="67"/>
        <v>-</v>
      </c>
      <c r="AR447" s="9" t="str">
        <f t="shared" si="67"/>
        <v>-</v>
      </c>
      <c r="AS447" s="9" t="str">
        <f t="shared" si="67"/>
        <v>-</v>
      </c>
      <c r="AT447" s="9" t="str">
        <f t="shared" si="67"/>
        <v>-</v>
      </c>
      <c r="AU447" s="9" t="str">
        <f t="shared" si="67"/>
        <v>-</v>
      </c>
      <c r="AV447" s="9" t="str">
        <f t="shared" si="67"/>
        <v>-</v>
      </c>
      <c r="AW447" s="9" t="str">
        <f t="shared" si="67"/>
        <v>-</v>
      </c>
      <c r="AX447" s="9" t="str">
        <f t="shared" si="67"/>
        <v>-</v>
      </c>
      <c r="AY447" s="9" t="str">
        <f t="shared" si="67"/>
        <v>-</v>
      </c>
      <c r="AZ447" s="9" t="str">
        <f t="shared" si="61"/>
        <v>-</v>
      </c>
      <c r="BA447" s="9" t="str">
        <f t="shared" si="61"/>
        <v>-</v>
      </c>
      <c r="BB447" s="9" t="str">
        <f t="shared" si="68"/>
        <v>-</v>
      </c>
      <c r="BC447" s="9" t="str">
        <f t="shared" si="68"/>
        <v>-</v>
      </c>
      <c r="BD447" s="9" t="str">
        <f t="shared" si="68"/>
        <v>-</v>
      </c>
      <c r="BE447" s="9" t="str">
        <f t="shared" si="68"/>
        <v>-</v>
      </c>
      <c r="BF447" s="9" t="str">
        <f t="shared" si="68"/>
        <v>-</v>
      </c>
      <c r="BG447" s="9" t="str">
        <f t="shared" si="68"/>
        <v>-</v>
      </c>
      <c r="BH447" s="9" t="str">
        <f t="shared" si="68"/>
        <v>-</v>
      </c>
      <c r="BI447" s="9" t="str">
        <f t="shared" si="68"/>
        <v>-</v>
      </c>
      <c r="BJ447" s="37"/>
      <c r="BK447" s="34"/>
      <c r="BR447" s="25"/>
      <c r="BS447" s="25"/>
      <c r="BV447" s="25"/>
      <c r="BW447" s="25"/>
      <c r="BX447" s="25"/>
    </row>
    <row r="448" spans="1:76">
      <c r="A448" s="38">
        <f t="shared" si="54"/>
        <v>54</v>
      </c>
      <c r="B448" s="36">
        <f t="shared" si="53"/>
        <v>27</v>
      </c>
      <c r="C448" s="36">
        <f t="shared" si="49"/>
        <v>2</v>
      </c>
      <c r="D448" s="9" t="str">
        <f t="shared" ref="D448:S463" si="69">IF(AND(OR(D56&gt;=10,D56&lt;=3),D253="НЕТ"),"!!!","-")</f>
        <v>-</v>
      </c>
      <c r="E448" s="9" t="str">
        <f t="shared" si="69"/>
        <v>-</v>
      </c>
      <c r="F448" s="9" t="str">
        <f t="shared" si="69"/>
        <v>-</v>
      </c>
      <c r="G448" s="9" t="str">
        <f t="shared" si="69"/>
        <v>-</v>
      </c>
      <c r="H448" s="9" t="str">
        <f t="shared" si="69"/>
        <v>-</v>
      </c>
      <c r="I448" s="9" t="str">
        <f t="shared" si="69"/>
        <v>-</v>
      </c>
      <c r="J448" s="9" t="str">
        <f t="shared" si="69"/>
        <v>-</v>
      </c>
      <c r="K448" s="9" t="str">
        <f t="shared" si="69"/>
        <v>-</v>
      </c>
      <c r="L448" s="9" t="str">
        <f t="shared" si="69"/>
        <v>-</v>
      </c>
      <c r="M448" s="9" t="str">
        <f t="shared" si="69"/>
        <v>-</v>
      </c>
      <c r="N448" s="9" t="str">
        <f t="shared" si="69"/>
        <v>-</v>
      </c>
      <c r="O448" s="9" t="str">
        <f t="shared" si="69"/>
        <v>-</v>
      </c>
      <c r="P448" s="9" t="str">
        <f t="shared" si="69"/>
        <v>-</v>
      </c>
      <c r="Q448" s="9" t="str">
        <f t="shared" si="69"/>
        <v>-</v>
      </c>
      <c r="R448" s="9" t="str">
        <f t="shared" si="69"/>
        <v>-</v>
      </c>
      <c r="S448" s="9" t="str">
        <f t="shared" si="68"/>
        <v>-</v>
      </c>
      <c r="T448" s="9" t="str">
        <f t="shared" si="68"/>
        <v>-</v>
      </c>
      <c r="U448" s="9" t="str">
        <f t="shared" si="68"/>
        <v>-</v>
      </c>
      <c r="V448" s="9" t="str">
        <f t="shared" si="68"/>
        <v>-</v>
      </c>
      <c r="W448" s="9" t="str">
        <f t="shared" si="68"/>
        <v>-</v>
      </c>
      <c r="X448" s="9" t="str">
        <f t="shared" si="68"/>
        <v>-</v>
      </c>
      <c r="Y448" s="9" t="str">
        <f t="shared" si="68"/>
        <v>-</v>
      </c>
      <c r="Z448" s="9" t="str">
        <f t="shared" si="68"/>
        <v>-</v>
      </c>
      <c r="AA448" s="9" t="str">
        <f t="shared" si="68"/>
        <v>-</v>
      </c>
      <c r="AB448" s="9" t="str">
        <f t="shared" si="68"/>
        <v>-</v>
      </c>
      <c r="AC448" s="9" t="str">
        <f t="shared" si="68"/>
        <v>-</v>
      </c>
      <c r="AD448" s="9" t="str">
        <f t="shared" si="68"/>
        <v>-</v>
      </c>
      <c r="AE448" s="9" t="str">
        <f t="shared" si="68"/>
        <v>-</v>
      </c>
      <c r="AF448" s="9" t="str">
        <f t="shared" si="68"/>
        <v>-</v>
      </c>
      <c r="AG448" s="9" t="str">
        <f t="shared" si="68"/>
        <v>-</v>
      </c>
      <c r="AH448" s="9" t="str">
        <f t="shared" si="68"/>
        <v>-</v>
      </c>
      <c r="AI448" s="9" t="str">
        <f t="shared" si="61"/>
        <v>-</v>
      </c>
      <c r="AJ448" s="9" t="str">
        <f t="shared" si="61"/>
        <v>-</v>
      </c>
      <c r="AK448" s="9" t="str">
        <f t="shared" si="61"/>
        <v>-</v>
      </c>
      <c r="AL448" s="9" t="str">
        <f t="shared" si="61"/>
        <v>-</v>
      </c>
      <c r="AM448" s="9" t="str">
        <f t="shared" si="61"/>
        <v>-</v>
      </c>
      <c r="AN448" s="9" t="str">
        <f t="shared" si="61"/>
        <v>-</v>
      </c>
      <c r="AO448" s="9" t="str">
        <f t="shared" si="61"/>
        <v>-</v>
      </c>
      <c r="AP448" s="9" t="str">
        <f t="shared" si="67"/>
        <v>-</v>
      </c>
      <c r="AQ448" s="9" t="str">
        <f t="shared" si="67"/>
        <v>-</v>
      </c>
      <c r="AR448" s="9" t="str">
        <f t="shared" si="67"/>
        <v>-</v>
      </c>
      <c r="AS448" s="9" t="str">
        <f t="shared" si="67"/>
        <v>-</v>
      </c>
      <c r="AT448" s="9" t="str">
        <f t="shared" si="67"/>
        <v>-</v>
      </c>
      <c r="AU448" s="9" t="str">
        <f t="shared" si="67"/>
        <v>-</v>
      </c>
      <c r="AV448" s="9" t="str">
        <f t="shared" si="67"/>
        <v>-</v>
      </c>
      <c r="AW448" s="9" t="str">
        <f t="shared" si="67"/>
        <v>-</v>
      </c>
      <c r="AX448" s="9" t="str">
        <f t="shared" si="67"/>
        <v>-</v>
      </c>
      <c r="AY448" s="9" t="str">
        <f t="shared" si="67"/>
        <v>-</v>
      </c>
      <c r="AZ448" s="9" t="str">
        <f t="shared" si="61"/>
        <v>!!!</v>
      </c>
      <c r="BA448" s="9" t="str">
        <f t="shared" si="61"/>
        <v>-</v>
      </c>
      <c r="BB448" s="9" t="str">
        <f t="shared" si="68"/>
        <v>!!!</v>
      </c>
      <c r="BC448" s="9" t="str">
        <f t="shared" si="68"/>
        <v>-</v>
      </c>
      <c r="BD448" s="9" t="str">
        <f t="shared" si="68"/>
        <v>-</v>
      </c>
      <c r="BE448" s="9" t="str">
        <f t="shared" si="68"/>
        <v>-</v>
      </c>
      <c r="BF448" s="9" t="str">
        <f t="shared" si="68"/>
        <v>-</v>
      </c>
      <c r="BG448" s="9" t="str">
        <f t="shared" si="68"/>
        <v>-</v>
      </c>
      <c r="BH448" s="9" t="str">
        <f t="shared" si="68"/>
        <v>-</v>
      </c>
      <c r="BI448" s="9" t="str">
        <f t="shared" si="68"/>
        <v>-</v>
      </c>
      <c r="BJ448" s="37"/>
      <c r="BK448" s="34"/>
      <c r="BR448" s="25"/>
      <c r="BS448" s="25"/>
      <c r="BV448" s="25"/>
      <c r="BW448" s="25"/>
      <c r="BX448" s="25"/>
    </row>
    <row r="449" spans="1:76">
      <c r="A449" s="38">
        <f t="shared" si="54"/>
        <v>55</v>
      </c>
      <c r="B449" s="36">
        <f t="shared" si="53"/>
        <v>27</v>
      </c>
      <c r="C449" s="36">
        <f t="shared" si="49"/>
        <v>3</v>
      </c>
      <c r="D449" s="9" t="str">
        <f t="shared" si="69"/>
        <v>-</v>
      </c>
      <c r="E449" s="9" t="str">
        <f t="shared" si="69"/>
        <v>-</v>
      </c>
      <c r="F449" s="9" t="str">
        <f t="shared" si="69"/>
        <v>-</v>
      </c>
      <c r="G449" s="9" t="str">
        <f t="shared" si="69"/>
        <v>-</v>
      </c>
      <c r="H449" s="9" t="str">
        <f t="shared" si="69"/>
        <v>-</v>
      </c>
      <c r="I449" s="9" t="str">
        <f t="shared" si="69"/>
        <v>-</v>
      </c>
      <c r="J449" s="9" t="str">
        <f t="shared" si="69"/>
        <v>-</v>
      </c>
      <c r="K449" s="9" t="str">
        <f t="shared" si="69"/>
        <v>-</v>
      </c>
      <c r="L449" s="9" t="str">
        <f t="shared" si="69"/>
        <v>-</v>
      </c>
      <c r="M449" s="9" t="str">
        <f t="shared" si="69"/>
        <v>-</v>
      </c>
      <c r="N449" s="9" t="str">
        <f t="shared" si="69"/>
        <v>-</v>
      </c>
      <c r="O449" s="9" t="str">
        <f t="shared" si="69"/>
        <v>-</v>
      </c>
      <c r="P449" s="9" t="str">
        <f t="shared" si="69"/>
        <v>-</v>
      </c>
      <c r="Q449" s="9" t="str">
        <f t="shared" si="69"/>
        <v>-</v>
      </c>
      <c r="R449" s="9" t="str">
        <f t="shared" si="69"/>
        <v>-</v>
      </c>
      <c r="S449" s="9" t="str">
        <f t="shared" si="68"/>
        <v>-</v>
      </c>
      <c r="T449" s="9" t="str">
        <f t="shared" si="68"/>
        <v>-</v>
      </c>
      <c r="U449" s="9" t="str">
        <f t="shared" si="68"/>
        <v>-</v>
      </c>
      <c r="V449" s="9" t="str">
        <f t="shared" si="68"/>
        <v>-</v>
      </c>
      <c r="W449" s="9" t="str">
        <f t="shared" si="68"/>
        <v>-</v>
      </c>
      <c r="X449" s="9" t="str">
        <f t="shared" si="68"/>
        <v>-</v>
      </c>
      <c r="Y449" s="9" t="str">
        <f t="shared" si="68"/>
        <v>-</v>
      </c>
      <c r="Z449" s="9" t="str">
        <f t="shared" si="68"/>
        <v>-</v>
      </c>
      <c r="AA449" s="9" t="str">
        <f t="shared" si="68"/>
        <v>-</v>
      </c>
      <c r="AB449" s="9" t="str">
        <f t="shared" si="68"/>
        <v>-</v>
      </c>
      <c r="AC449" s="9" t="str">
        <f t="shared" si="68"/>
        <v>-</v>
      </c>
      <c r="AD449" s="9" t="str">
        <f t="shared" si="68"/>
        <v>-</v>
      </c>
      <c r="AE449" s="9" t="str">
        <f t="shared" si="68"/>
        <v>-</v>
      </c>
      <c r="AF449" s="9" t="str">
        <f t="shared" si="68"/>
        <v>-</v>
      </c>
      <c r="AG449" s="9" t="str">
        <f t="shared" si="68"/>
        <v>-</v>
      </c>
      <c r="AH449" s="9" t="str">
        <f t="shared" si="68"/>
        <v>-</v>
      </c>
      <c r="AI449" s="9" t="str">
        <f t="shared" si="61"/>
        <v>-</v>
      </c>
      <c r="AJ449" s="9" t="str">
        <f t="shared" si="61"/>
        <v>-</v>
      </c>
      <c r="AK449" s="9" t="str">
        <f t="shared" si="61"/>
        <v>-</v>
      </c>
      <c r="AL449" s="9" t="str">
        <f t="shared" si="61"/>
        <v>-</v>
      </c>
      <c r="AM449" s="9" t="str">
        <f t="shared" si="61"/>
        <v>-</v>
      </c>
      <c r="AN449" s="9" t="str">
        <f t="shared" si="61"/>
        <v>-</v>
      </c>
      <c r="AO449" s="9" t="str">
        <f t="shared" si="61"/>
        <v>-</v>
      </c>
      <c r="AP449" s="9" t="str">
        <f t="shared" si="67"/>
        <v>-</v>
      </c>
      <c r="AQ449" s="9" t="str">
        <f t="shared" si="67"/>
        <v>-</v>
      </c>
      <c r="AR449" s="9" t="str">
        <f t="shared" si="67"/>
        <v>-</v>
      </c>
      <c r="AS449" s="9" t="str">
        <f t="shared" si="67"/>
        <v>-</v>
      </c>
      <c r="AT449" s="9" t="str">
        <f t="shared" si="67"/>
        <v>-</v>
      </c>
      <c r="AU449" s="9" t="str">
        <f t="shared" si="67"/>
        <v>-</v>
      </c>
      <c r="AV449" s="9" t="str">
        <f t="shared" si="67"/>
        <v>-</v>
      </c>
      <c r="AW449" s="9" t="str">
        <f t="shared" si="67"/>
        <v>-</v>
      </c>
      <c r="AX449" s="9" t="str">
        <f t="shared" si="67"/>
        <v>-</v>
      </c>
      <c r="AY449" s="9" t="str">
        <f t="shared" si="67"/>
        <v>-</v>
      </c>
      <c r="AZ449" s="9" t="str">
        <f t="shared" si="61"/>
        <v>-</v>
      </c>
      <c r="BA449" s="9" t="str">
        <f t="shared" si="61"/>
        <v>-</v>
      </c>
      <c r="BB449" s="9" t="str">
        <f t="shared" si="68"/>
        <v>-</v>
      </c>
      <c r="BC449" s="9" t="str">
        <f t="shared" si="68"/>
        <v>-</v>
      </c>
      <c r="BD449" s="9" t="str">
        <f t="shared" si="68"/>
        <v>-</v>
      </c>
      <c r="BE449" s="9" t="str">
        <f t="shared" si="68"/>
        <v>-</v>
      </c>
      <c r="BF449" s="9" t="str">
        <f t="shared" si="68"/>
        <v>-</v>
      </c>
      <c r="BG449" s="9" t="str">
        <f t="shared" si="68"/>
        <v>-</v>
      </c>
      <c r="BH449" s="9" t="str">
        <f t="shared" si="68"/>
        <v>-</v>
      </c>
      <c r="BI449" s="9" t="str">
        <f t="shared" si="68"/>
        <v>-</v>
      </c>
      <c r="BJ449" s="37"/>
      <c r="BK449" s="34"/>
      <c r="BR449" s="25"/>
      <c r="BS449" s="25"/>
      <c r="BV449" s="25"/>
      <c r="BW449" s="25"/>
      <c r="BX449" s="25"/>
    </row>
    <row r="450" spans="1:76">
      <c r="A450" s="38">
        <f t="shared" si="54"/>
        <v>56</v>
      </c>
      <c r="B450" s="36">
        <f t="shared" si="53"/>
        <v>28</v>
      </c>
      <c r="C450" s="36">
        <f t="shared" si="49"/>
        <v>1</v>
      </c>
      <c r="D450" s="9" t="str">
        <f t="shared" si="69"/>
        <v>-</v>
      </c>
      <c r="E450" s="9" t="str">
        <f t="shared" si="69"/>
        <v>-</v>
      </c>
      <c r="F450" s="9" t="str">
        <f t="shared" si="69"/>
        <v>-</v>
      </c>
      <c r="G450" s="9" t="str">
        <f t="shared" si="69"/>
        <v>-</v>
      </c>
      <c r="H450" s="9" t="str">
        <f t="shared" si="69"/>
        <v>-</v>
      </c>
      <c r="I450" s="9" t="str">
        <f t="shared" si="69"/>
        <v>-</v>
      </c>
      <c r="J450" s="9" t="str">
        <f t="shared" si="69"/>
        <v>-</v>
      </c>
      <c r="K450" s="9" t="str">
        <f t="shared" si="69"/>
        <v>-</v>
      </c>
      <c r="L450" s="9" t="str">
        <f t="shared" si="69"/>
        <v>-</v>
      </c>
      <c r="M450" s="9" t="str">
        <f t="shared" si="69"/>
        <v>-</v>
      </c>
      <c r="N450" s="9" t="str">
        <f t="shared" si="69"/>
        <v>-</v>
      </c>
      <c r="O450" s="9" t="str">
        <f t="shared" si="69"/>
        <v>-</v>
      </c>
      <c r="P450" s="9" t="str">
        <f t="shared" si="69"/>
        <v>-</v>
      </c>
      <c r="Q450" s="9" t="str">
        <f t="shared" si="69"/>
        <v>-</v>
      </c>
      <c r="R450" s="9" t="str">
        <f t="shared" si="69"/>
        <v>-</v>
      </c>
      <c r="S450" s="9" t="str">
        <f t="shared" si="68"/>
        <v>-</v>
      </c>
      <c r="T450" s="9" t="str">
        <f t="shared" si="68"/>
        <v>-</v>
      </c>
      <c r="U450" s="9" t="str">
        <f t="shared" si="68"/>
        <v>-</v>
      </c>
      <c r="V450" s="9" t="str">
        <f t="shared" si="68"/>
        <v>-</v>
      </c>
      <c r="W450" s="9" t="str">
        <f t="shared" si="68"/>
        <v>-</v>
      </c>
      <c r="X450" s="9" t="str">
        <f t="shared" si="68"/>
        <v>-</v>
      </c>
      <c r="Y450" s="9" t="str">
        <f t="shared" si="68"/>
        <v>-</v>
      </c>
      <c r="Z450" s="9" t="str">
        <f t="shared" si="68"/>
        <v>-</v>
      </c>
      <c r="AA450" s="9" t="str">
        <f t="shared" si="68"/>
        <v>-</v>
      </c>
      <c r="AB450" s="9" t="str">
        <f t="shared" si="68"/>
        <v>-</v>
      </c>
      <c r="AC450" s="9" t="str">
        <f t="shared" si="68"/>
        <v>-</v>
      </c>
      <c r="AD450" s="9" t="str">
        <f t="shared" si="68"/>
        <v>-</v>
      </c>
      <c r="AE450" s="9" t="str">
        <f t="shared" si="68"/>
        <v>-</v>
      </c>
      <c r="AF450" s="9" t="str">
        <f t="shared" si="68"/>
        <v>-</v>
      </c>
      <c r="AG450" s="9" t="str">
        <f t="shared" si="68"/>
        <v>-</v>
      </c>
      <c r="AH450" s="9" t="str">
        <f t="shared" si="68"/>
        <v>-</v>
      </c>
      <c r="AI450" s="9" t="str">
        <f t="shared" si="61"/>
        <v>-</v>
      </c>
      <c r="AJ450" s="9" t="str">
        <f t="shared" si="61"/>
        <v>-</v>
      </c>
      <c r="AK450" s="9" t="str">
        <f t="shared" si="61"/>
        <v>-</v>
      </c>
      <c r="AL450" s="9" t="str">
        <f t="shared" si="61"/>
        <v>-</v>
      </c>
      <c r="AM450" s="9" t="str">
        <f t="shared" si="61"/>
        <v>-</v>
      </c>
      <c r="AN450" s="9" t="str">
        <f t="shared" si="61"/>
        <v>-</v>
      </c>
      <c r="AO450" s="9" t="str">
        <f t="shared" si="61"/>
        <v>!!!</v>
      </c>
      <c r="AP450" s="9" t="str">
        <f t="shared" si="67"/>
        <v>-</v>
      </c>
      <c r="AQ450" s="9" t="str">
        <f t="shared" si="67"/>
        <v>-</v>
      </c>
      <c r="AR450" s="9" t="str">
        <f t="shared" si="67"/>
        <v>-</v>
      </c>
      <c r="AS450" s="9" t="str">
        <f t="shared" si="67"/>
        <v>-</v>
      </c>
      <c r="AT450" s="9" t="str">
        <f t="shared" si="67"/>
        <v>-</v>
      </c>
      <c r="AU450" s="9" t="str">
        <f t="shared" si="67"/>
        <v>-</v>
      </c>
      <c r="AV450" s="9" t="str">
        <f t="shared" si="67"/>
        <v>-</v>
      </c>
      <c r="AW450" s="9" t="str">
        <f t="shared" si="67"/>
        <v>-</v>
      </c>
      <c r="AX450" s="9" t="str">
        <f t="shared" si="67"/>
        <v>-</v>
      </c>
      <c r="AY450" s="9" t="str">
        <f t="shared" si="67"/>
        <v>-</v>
      </c>
      <c r="AZ450" s="9" t="str">
        <f t="shared" si="61"/>
        <v>-</v>
      </c>
      <c r="BA450" s="9" t="str">
        <f t="shared" si="61"/>
        <v>-</v>
      </c>
      <c r="BB450" s="9" t="str">
        <f t="shared" si="68"/>
        <v>!!!</v>
      </c>
      <c r="BC450" s="9" t="str">
        <f t="shared" si="68"/>
        <v>-</v>
      </c>
      <c r="BD450" s="9" t="str">
        <f t="shared" si="68"/>
        <v>-</v>
      </c>
      <c r="BE450" s="9" t="str">
        <f t="shared" si="68"/>
        <v>-</v>
      </c>
      <c r="BF450" s="9" t="str">
        <f t="shared" si="68"/>
        <v>-</v>
      </c>
      <c r="BG450" s="9" t="str">
        <f t="shared" si="68"/>
        <v>-</v>
      </c>
      <c r="BH450" s="9" t="str">
        <f t="shared" si="68"/>
        <v>-</v>
      </c>
      <c r="BI450" s="9" t="str">
        <f t="shared" si="68"/>
        <v>-</v>
      </c>
      <c r="BJ450" s="37"/>
      <c r="BK450" s="34"/>
      <c r="BR450" s="25"/>
      <c r="BS450" s="25"/>
      <c r="BV450" s="25"/>
      <c r="BW450" s="25"/>
      <c r="BX450" s="25"/>
    </row>
    <row r="451" spans="1:76">
      <c r="A451" s="38">
        <f t="shared" si="54"/>
        <v>57</v>
      </c>
      <c r="B451" s="36">
        <f t="shared" si="53"/>
        <v>28</v>
      </c>
      <c r="C451" s="36">
        <f t="shared" si="49"/>
        <v>2</v>
      </c>
      <c r="D451" s="9" t="str">
        <f t="shared" si="69"/>
        <v>-</v>
      </c>
      <c r="E451" s="9" t="str">
        <f t="shared" si="69"/>
        <v>-</v>
      </c>
      <c r="F451" s="9" t="str">
        <f t="shared" si="69"/>
        <v>-</v>
      </c>
      <c r="G451" s="9" t="str">
        <f t="shared" si="69"/>
        <v>-</v>
      </c>
      <c r="H451" s="9" t="str">
        <f t="shared" si="69"/>
        <v>-</v>
      </c>
      <c r="I451" s="9" t="str">
        <f t="shared" si="69"/>
        <v>-</v>
      </c>
      <c r="J451" s="9" t="str">
        <f t="shared" si="69"/>
        <v>-</v>
      </c>
      <c r="K451" s="9" t="str">
        <f t="shared" si="69"/>
        <v>-</v>
      </c>
      <c r="L451" s="9" t="str">
        <f t="shared" si="69"/>
        <v>-</v>
      </c>
      <c r="M451" s="9" t="str">
        <f t="shared" si="69"/>
        <v>-</v>
      </c>
      <c r="N451" s="9" t="str">
        <f t="shared" si="69"/>
        <v>-</v>
      </c>
      <c r="O451" s="9" t="str">
        <f t="shared" si="69"/>
        <v>-</v>
      </c>
      <c r="P451" s="9" t="str">
        <f t="shared" si="69"/>
        <v>-</v>
      </c>
      <c r="Q451" s="9" t="str">
        <f t="shared" si="69"/>
        <v>-</v>
      </c>
      <c r="R451" s="9" t="str">
        <f t="shared" si="69"/>
        <v>-</v>
      </c>
      <c r="S451" s="9" t="str">
        <f t="shared" si="68"/>
        <v>-</v>
      </c>
      <c r="T451" s="9" t="str">
        <f t="shared" si="68"/>
        <v>-</v>
      </c>
      <c r="U451" s="9" t="str">
        <f t="shared" si="68"/>
        <v>-</v>
      </c>
      <c r="V451" s="9" t="str">
        <f t="shared" si="68"/>
        <v>-</v>
      </c>
      <c r="W451" s="9" t="str">
        <f t="shared" si="68"/>
        <v>-</v>
      </c>
      <c r="X451" s="9" t="str">
        <f t="shared" si="68"/>
        <v>-</v>
      </c>
      <c r="Y451" s="9" t="str">
        <f t="shared" si="68"/>
        <v>-</v>
      </c>
      <c r="Z451" s="9" t="str">
        <f t="shared" si="68"/>
        <v>-</v>
      </c>
      <c r="AA451" s="9" t="str">
        <f t="shared" si="68"/>
        <v>-</v>
      </c>
      <c r="AB451" s="9" t="str">
        <f t="shared" si="68"/>
        <v>-</v>
      </c>
      <c r="AC451" s="9" t="str">
        <f t="shared" si="68"/>
        <v>-</v>
      </c>
      <c r="AD451" s="9" t="str">
        <f t="shared" si="68"/>
        <v>-</v>
      </c>
      <c r="AE451" s="9" t="str">
        <f t="shared" si="68"/>
        <v>-</v>
      </c>
      <c r="AF451" s="9" t="str">
        <f t="shared" si="68"/>
        <v>-</v>
      </c>
      <c r="AG451" s="9" t="str">
        <f t="shared" si="68"/>
        <v>-</v>
      </c>
      <c r="AH451" s="9" t="str">
        <f t="shared" si="68"/>
        <v>-</v>
      </c>
      <c r="AI451" s="9" t="str">
        <f t="shared" si="61"/>
        <v>-</v>
      </c>
      <c r="AJ451" s="9" t="str">
        <f t="shared" si="61"/>
        <v>-</v>
      </c>
      <c r="AK451" s="9" t="str">
        <f t="shared" si="61"/>
        <v>-</v>
      </c>
      <c r="AL451" s="9" t="str">
        <f t="shared" si="61"/>
        <v>-</v>
      </c>
      <c r="AM451" s="9" t="str">
        <f t="shared" si="61"/>
        <v>-</v>
      </c>
      <c r="AN451" s="9" t="str">
        <f t="shared" si="61"/>
        <v>-</v>
      </c>
      <c r="AO451" s="9" t="str">
        <f t="shared" ref="AI451:BA479" si="70">IF(AND(OR(AO59&gt;=10,AO59&lt;=3),AO256="НЕТ"),"!!!","-")</f>
        <v>-</v>
      </c>
      <c r="AP451" s="9" t="str">
        <f t="shared" si="67"/>
        <v>-</v>
      </c>
      <c r="AQ451" s="9" t="str">
        <f t="shared" si="67"/>
        <v>-</v>
      </c>
      <c r="AR451" s="9" t="str">
        <f t="shared" si="67"/>
        <v>-</v>
      </c>
      <c r="AS451" s="9" t="str">
        <f t="shared" si="67"/>
        <v>-</v>
      </c>
      <c r="AT451" s="9" t="str">
        <f t="shared" si="67"/>
        <v>-</v>
      </c>
      <c r="AU451" s="9" t="str">
        <f t="shared" si="67"/>
        <v>-</v>
      </c>
      <c r="AV451" s="9" t="str">
        <f t="shared" si="67"/>
        <v>-</v>
      </c>
      <c r="AW451" s="9" t="str">
        <f t="shared" si="67"/>
        <v>-</v>
      </c>
      <c r="AX451" s="9" t="str">
        <f t="shared" si="67"/>
        <v>-</v>
      </c>
      <c r="AY451" s="9" t="str">
        <f t="shared" si="67"/>
        <v>-</v>
      </c>
      <c r="AZ451" s="9" t="str">
        <f t="shared" si="70"/>
        <v>-</v>
      </c>
      <c r="BA451" s="9" t="str">
        <f t="shared" si="70"/>
        <v>-</v>
      </c>
      <c r="BB451" s="9" t="str">
        <f t="shared" si="68"/>
        <v>-</v>
      </c>
      <c r="BC451" s="9" t="str">
        <f t="shared" si="68"/>
        <v>-</v>
      </c>
      <c r="BD451" s="9" t="str">
        <f t="shared" si="68"/>
        <v>-</v>
      </c>
      <c r="BE451" s="9" t="str">
        <f t="shared" si="68"/>
        <v>-</v>
      </c>
      <c r="BF451" s="9" t="str">
        <f t="shared" si="68"/>
        <v>-</v>
      </c>
      <c r="BG451" s="9" t="str">
        <f t="shared" si="68"/>
        <v>-</v>
      </c>
      <c r="BH451" s="9" t="str">
        <f t="shared" si="68"/>
        <v>-</v>
      </c>
      <c r="BI451" s="9" t="str">
        <f t="shared" si="68"/>
        <v>-</v>
      </c>
      <c r="BJ451" s="37"/>
      <c r="BK451" s="34"/>
      <c r="BR451" s="25"/>
      <c r="BS451" s="25"/>
      <c r="BV451" s="25"/>
      <c r="BW451" s="25"/>
      <c r="BX451" s="25"/>
    </row>
    <row r="452" spans="1:76">
      <c r="A452" s="38">
        <f t="shared" si="54"/>
        <v>58</v>
      </c>
      <c r="B452" s="36">
        <f t="shared" si="53"/>
        <v>28</v>
      </c>
      <c r="C452" s="36">
        <f t="shared" si="49"/>
        <v>3</v>
      </c>
      <c r="D452" s="9" t="str">
        <f t="shared" si="69"/>
        <v>-</v>
      </c>
      <c r="E452" s="9" t="str">
        <f t="shared" si="69"/>
        <v>-</v>
      </c>
      <c r="F452" s="9" t="str">
        <f t="shared" si="69"/>
        <v>-</v>
      </c>
      <c r="G452" s="9" t="str">
        <f t="shared" si="69"/>
        <v>-</v>
      </c>
      <c r="H452" s="9" t="str">
        <f t="shared" si="69"/>
        <v>-</v>
      </c>
      <c r="I452" s="9" t="str">
        <f t="shared" si="69"/>
        <v>-</v>
      </c>
      <c r="J452" s="9" t="str">
        <f t="shared" si="69"/>
        <v>-</v>
      </c>
      <c r="K452" s="9" t="str">
        <f t="shared" si="69"/>
        <v>-</v>
      </c>
      <c r="L452" s="9" t="str">
        <f t="shared" si="69"/>
        <v>-</v>
      </c>
      <c r="M452" s="9" t="str">
        <f t="shared" si="69"/>
        <v>-</v>
      </c>
      <c r="N452" s="9" t="str">
        <f t="shared" si="69"/>
        <v>-</v>
      </c>
      <c r="O452" s="9" t="str">
        <f t="shared" si="69"/>
        <v>-</v>
      </c>
      <c r="P452" s="9" t="str">
        <f t="shared" si="69"/>
        <v>-</v>
      </c>
      <c r="Q452" s="9" t="str">
        <f t="shared" si="69"/>
        <v>-</v>
      </c>
      <c r="R452" s="9" t="str">
        <f t="shared" si="69"/>
        <v>-</v>
      </c>
      <c r="S452" s="9" t="str">
        <f t="shared" si="68"/>
        <v>-</v>
      </c>
      <c r="T452" s="9" t="str">
        <f t="shared" si="68"/>
        <v>-</v>
      </c>
      <c r="U452" s="9" t="str">
        <f t="shared" si="68"/>
        <v>-</v>
      </c>
      <c r="V452" s="9" t="str">
        <f t="shared" si="68"/>
        <v>-</v>
      </c>
      <c r="W452" s="9" t="str">
        <f t="shared" si="68"/>
        <v>-</v>
      </c>
      <c r="X452" s="9" t="str">
        <f t="shared" si="68"/>
        <v>-</v>
      </c>
      <c r="Y452" s="9" t="str">
        <f t="shared" si="68"/>
        <v>-</v>
      </c>
      <c r="Z452" s="9" t="str">
        <f t="shared" si="68"/>
        <v>-</v>
      </c>
      <c r="AA452" s="9" t="str">
        <f t="shared" si="68"/>
        <v>-</v>
      </c>
      <c r="AB452" s="9" t="str">
        <f t="shared" si="68"/>
        <v>-</v>
      </c>
      <c r="AC452" s="9" t="str">
        <f t="shared" si="68"/>
        <v>-</v>
      </c>
      <c r="AD452" s="9" t="str">
        <f t="shared" si="68"/>
        <v>-</v>
      </c>
      <c r="AE452" s="9" t="str">
        <f t="shared" si="68"/>
        <v>-</v>
      </c>
      <c r="AF452" s="9" t="str">
        <f t="shared" si="68"/>
        <v>-</v>
      </c>
      <c r="AG452" s="9" t="str">
        <f t="shared" si="68"/>
        <v>-</v>
      </c>
      <c r="AH452" s="9" t="str">
        <f t="shared" si="68"/>
        <v>-</v>
      </c>
      <c r="AI452" s="9" t="str">
        <f t="shared" si="70"/>
        <v>-</v>
      </c>
      <c r="AJ452" s="9" t="str">
        <f t="shared" si="70"/>
        <v>-</v>
      </c>
      <c r="AK452" s="9" t="str">
        <f t="shared" si="70"/>
        <v>-</v>
      </c>
      <c r="AL452" s="9" t="str">
        <f t="shared" si="70"/>
        <v>-</v>
      </c>
      <c r="AM452" s="9" t="str">
        <f t="shared" si="70"/>
        <v>-</v>
      </c>
      <c r="AN452" s="9" t="str">
        <f t="shared" si="70"/>
        <v>-</v>
      </c>
      <c r="AO452" s="9" t="str">
        <f t="shared" si="70"/>
        <v>-</v>
      </c>
      <c r="AP452" s="9" t="str">
        <f t="shared" si="67"/>
        <v>-</v>
      </c>
      <c r="AQ452" s="9" t="str">
        <f t="shared" si="67"/>
        <v>-</v>
      </c>
      <c r="AR452" s="9" t="str">
        <f t="shared" si="67"/>
        <v>-</v>
      </c>
      <c r="AS452" s="9" t="str">
        <f t="shared" si="67"/>
        <v>-</v>
      </c>
      <c r="AT452" s="9" t="str">
        <f t="shared" si="67"/>
        <v>-</v>
      </c>
      <c r="AU452" s="9" t="str">
        <f t="shared" si="67"/>
        <v>-</v>
      </c>
      <c r="AV452" s="9" t="str">
        <f t="shared" si="67"/>
        <v>-</v>
      </c>
      <c r="AW452" s="9" t="str">
        <f t="shared" si="67"/>
        <v>-</v>
      </c>
      <c r="AX452" s="9" t="str">
        <f t="shared" si="67"/>
        <v>-</v>
      </c>
      <c r="AY452" s="9" t="str">
        <f t="shared" si="67"/>
        <v>-</v>
      </c>
      <c r="AZ452" s="9" t="str">
        <f t="shared" si="70"/>
        <v>-</v>
      </c>
      <c r="BA452" s="9" t="str">
        <f t="shared" si="70"/>
        <v>-</v>
      </c>
      <c r="BB452" s="9" t="str">
        <f t="shared" si="68"/>
        <v>-</v>
      </c>
      <c r="BC452" s="9" t="str">
        <f t="shared" si="68"/>
        <v>-</v>
      </c>
      <c r="BD452" s="9" t="str">
        <f t="shared" si="68"/>
        <v>-</v>
      </c>
      <c r="BE452" s="9" t="str">
        <f t="shared" si="68"/>
        <v>-</v>
      </c>
      <c r="BF452" s="9" t="str">
        <f t="shared" si="68"/>
        <v>-</v>
      </c>
      <c r="BG452" s="9" t="str">
        <f t="shared" si="68"/>
        <v>-</v>
      </c>
      <c r="BH452" s="9" t="str">
        <f t="shared" si="68"/>
        <v>-</v>
      </c>
      <c r="BI452" s="9" t="str">
        <f t="shared" si="68"/>
        <v>-</v>
      </c>
      <c r="BJ452" s="37"/>
      <c r="BK452" s="34"/>
      <c r="BR452" s="25"/>
      <c r="BS452" s="25"/>
      <c r="BV452" s="25"/>
      <c r="BW452" s="25"/>
      <c r="BX452" s="25"/>
    </row>
    <row r="453" spans="1:76">
      <c r="A453" s="38">
        <f t="shared" si="54"/>
        <v>59</v>
      </c>
      <c r="B453" s="36">
        <f t="shared" si="53"/>
        <v>29</v>
      </c>
      <c r="C453" s="36">
        <f t="shared" si="49"/>
        <v>1</v>
      </c>
      <c r="D453" s="9" t="str">
        <f t="shared" si="69"/>
        <v>-</v>
      </c>
      <c r="E453" s="9" t="str">
        <f t="shared" si="69"/>
        <v>-</v>
      </c>
      <c r="F453" s="9" t="str">
        <f t="shared" si="69"/>
        <v>-</v>
      </c>
      <c r="G453" s="9" t="str">
        <f t="shared" si="69"/>
        <v>-</v>
      </c>
      <c r="H453" s="9" t="str">
        <f t="shared" si="69"/>
        <v>-</v>
      </c>
      <c r="I453" s="9" t="str">
        <f t="shared" si="69"/>
        <v>-</v>
      </c>
      <c r="J453" s="9" t="str">
        <f t="shared" si="69"/>
        <v>-</v>
      </c>
      <c r="K453" s="9" t="str">
        <f t="shared" si="69"/>
        <v>-</v>
      </c>
      <c r="L453" s="9" t="str">
        <f t="shared" si="69"/>
        <v>-</v>
      </c>
      <c r="M453" s="9" t="str">
        <f t="shared" si="69"/>
        <v>-</v>
      </c>
      <c r="N453" s="9" t="str">
        <f t="shared" si="69"/>
        <v>-</v>
      </c>
      <c r="O453" s="9" t="str">
        <f t="shared" si="69"/>
        <v>-</v>
      </c>
      <c r="P453" s="9" t="str">
        <f t="shared" si="69"/>
        <v>-</v>
      </c>
      <c r="Q453" s="9" t="str">
        <f t="shared" si="69"/>
        <v>-</v>
      </c>
      <c r="R453" s="9" t="str">
        <f t="shared" si="69"/>
        <v>-</v>
      </c>
      <c r="S453" s="9" t="str">
        <f t="shared" si="68"/>
        <v>-</v>
      </c>
      <c r="T453" s="9" t="str">
        <f t="shared" si="68"/>
        <v>-</v>
      </c>
      <c r="U453" s="9" t="str">
        <f t="shared" si="68"/>
        <v>-</v>
      </c>
      <c r="V453" s="9" t="str">
        <f t="shared" si="68"/>
        <v>-</v>
      </c>
      <c r="W453" s="9" t="str">
        <f t="shared" si="68"/>
        <v>-</v>
      </c>
      <c r="X453" s="9" t="str">
        <f t="shared" si="68"/>
        <v>!!!</v>
      </c>
      <c r="Y453" s="9" t="str">
        <f t="shared" si="68"/>
        <v>-</v>
      </c>
      <c r="Z453" s="9" t="str">
        <f t="shared" si="68"/>
        <v>-</v>
      </c>
      <c r="AA453" s="9" t="str">
        <f t="shared" si="68"/>
        <v>-</v>
      </c>
      <c r="AB453" s="9" t="str">
        <f t="shared" si="68"/>
        <v>-</v>
      </c>
      <c r="AC453" s="9" t="str">
        <f t="shared" si="68"/>
        <v>!!!</v>
      </c>
      <c r="AD453" s="9" t="str">
        <f t="shared" si="68"/>
        <v>-</v>
      </c>
      <c r="AE453" s="9" t="str">
        <f t="shared" si="68"/>
        <v>-</v>
      </c>
      <c r="AF453" s="9" t="str">
        <f t="shared" si="68"/>
        <v>-</v>
      </c>
      <c r="AG453" s="9" t="str">
        <f t="shared" si="68"/>
        <v>-</v>
      </c>
      <c r="AH453" s="9" t="str">
        <f t="shared" si="68"/>
        <v>-</v>
      </c>
      <c r="AI453" s="9" t="str">
        <f t="shared" si="70"/>
        <v>-</v>
      </c>
      <c r="AJ453" s="9" t="str">
        <f t="shared" si="70"/>
        <v>-</v>
      </c>
      <c r="AK453" s="9" t="str">
        <f t="shared" si="70"/>
        <v>-</v>
      </c>
      <c r="AL453" s="9" t="str">
        <f t="shared" si="70"/>
        <v>-</v>
      </c>
      <c r="AM453" s="9" t="str">
        <f t="shared" si="70"/>
        <v>-</v>
      </c>
      <c r="AN453" s="9" t="str">
        <f t="shared" si="70"/>
        <v>-</v>
      </c>
      <c r="AO453" s="9" t="str">
        <f t="shared" si="70"/>
        <v>!!!</v>
      </c>
      <c r="AP453" s="9" t="str">
        <f t="shared" si="67"/>
        <v>-</v>
      </c>
      <c r="AQ453" s="9" t="str">
        <f t="shared" si="67"/>
        <v>-</v>
      </c>
      <c r="AR453" s="9" t="str">
        <f t="shared" si="67"/>
        <v>-</v>
      </c>
      <c r="AS453" s="9" t="str">
        <f t="shared" si="67"/>
        <v>-</v>
      </c>
      <c r="AT453" s="9" t="str">
        <f t="shared" si="67"/>
        <v>-</v>
      </c>
      <c r="AU453" s="9" t="str">
        <f t="shared" si="67"/>
        <v>-</v>
      </c>
      <c r="AV453" s="9" t="str">
        <f t="shared" si="67"/>
        <v>-</v>
      </c>
      <c r="AW453" s="9" t="str">
        <f t="shared" si="67"/>
        <v>-</v>
      </c>
      <c r="AX453" s="9" t="str">
        <f t="shared" si="67"/>
        <v>-</v>
      </c>
      <c r="AY453" s="9" t="str">
        <f t="shared" si="67"/>
        <v>-</v>
      </c>
      <c r="AZ453" s="9" t="str">
        <f t="shared" si="70"/>
        <v>-</v>
      </c>
      <c r="BA453" s="9" t="str">
        <f t="shared" si="70"/>
        <v>-</v>
      </c>
      <c r="BB453" s="9" t="str">
        <f t="shared" si="68"/>
        <v>-</v>
      </c>
      <c r="BC453" s="9" t="str">
        <f t="shared" si="68"/>
        <v>-</v>
      </c>
      <c r="BD453" s="9" t="str">
        <f t="shared" si="68"/>
        <v>-</v>
      </c>
      <c r="BE453" s="9" t="str">
        <f t="shared" si="68"/>
        <v>-</v>
      </c>
      <c r="BF453" s="9" t="str">
        <f t="shared" si="68"/>
        <v>-</v>
      </c>
      <c r="BG453" s="9" t="str">
        <f t="shared" si="68"/>
        <v>-</v>
      </c>
      <c r="BH453" s="9" t="str">
        <f t="shared" si="68"/>
        <v>-</v>
      </c>
      <c r="BI453" s="9" t="str">
        <f t="shared" si="68"/>
        <v>-</v>
      </c>
      <c r="BJ453" s="37"/>
      <c r="BK453" s="34"/>
      <c r="BR453" s="25"/>
      <c r="BS453" s="25"/>
      <c r="BV453" s="25"/>
      <c r="BW453" s="25"/>
      <c r="BX453" s="25"/>
    </row>
    <row r="454" spans="1:76">
      <c r="A454" s="38">
        <f t="shared" si="54"/>
        <v>60</v>
      </c>
      <c r="B454" s="36">
        <f t="shared" si="53"/>
        <v>29</v>
      </c>
      <c r="C454" s="36">
        <f t="shared" si="49"/>
        <v>2</v>
      </c>
      <c r="D454" s="9" t="str">
        <f t="shared" si="69"/>
        <v>-</v>
      </c>
      <c r="E454" s="9" t="str">
        <f t="shared" si="69"/>
        <v>-</v>
      </c>
      <c r="F454" s="9" t="str">
        <f t="shared" si="69"/>
        <v>-</v>
      </c>
      <c r="G454" s="9" t="str">
        <f t="shared" si="69"/>
        <v>-</v>
      </c>
      <c r="H454" s="9" t="str">
        <f t="shared" si="69"/>
        <v>-</v>
      </c>
      <c r="I454" s="9" t="str">
        <f t="shared" si="69"/>
        <v>-</v>
      </c>
      <c r="J454" s="9" t="str">
        <f t="shared" si="69"/>
        <v>-</v>
      </c>
      <c r="K454" s="9" t="str">
        <f t="shared" si="69"/>
        <v>-</v>
      </c>
      <c r="L454" s="9" t="str">
        <f t="shared" si="69"/>
        <v>-</v>
      </c>
      <c r="M454" s="9" t="str">
        <f t="shared" si="69"/>
        <v>-</v>
      </c>
      <c r="N454" s="9" t="str">
        <f t="shared" si="69"/>
        <v>-</v>
      </c>
      <c r="O454" s="9" t="str">
        <f t="shared" si="69"/>
        <v>-</v>
      </c>
      <c r="P454" s="9" t="str">
        <f t="shared" si="69"/>
        <v>-</v>
      </c>
      <c r="Q454" s="9" t="str">
        <f t="shared" si="69"/>
        <v>-</v>
      </c>
      <c r="R454" s="9" t="str">
        <f t="shared" si="69"/>
        <v>-</v>
      </c>
      <c r="S454" s="9" t="str">
        <f t="shared" si="68"/>
        <v>-</v>
      </c>
      <c r="T454" s="9" t="str">
        <f t="shared" si="68"/>
        <v>-</v>
      </c>
      <c r="U454" s="9" t="str">
        <f t="shared" si="68"/>
        <v>-</v>
      </c>
      <c r="V454" s="9" t="str">
        <f t="shared" si="68"/>
        <v>-</v>
      </c>
      <c r="W454" s="9" t="str">
        <f t="shared" si="68"/>
        <v>-</v>
      </c>
      <c r="X454" s="9" t="str">
        <f t="shared" si="68"/>
        <v>-</v>
      </c>
      <c r="Y454" s="9" t="str">
        <f t="shared" si="68"/>
        <v>-</v>
      </c>
      <c r="Z454" s="9" t="str">
        <f t="shared" si="68"/>
        <v>-</v>
      </c>
      <c r="AA454" s="9" t="str">
        <f t="shared" si="68"/>
        <v>-</v>
      </c>
      <c r="AB454" s="9" t="str">
        <f t="shared" si="68"/>
        <v>-</v>
      </c>
      <c r="AC454" s="9" t="str">
        <f t="shared" si="68"/>
        <v>-</v>
      </c>
      <c r="AD454" s="9" t="str">
        <f t="shared" si="68"/>
        <v>-</v>
      </c>
      <c r="AE454" s="9" t="str">
        <f t="shared" si="68"/>
        <v>-</v>
      </c>
      <c r="AF454" s="9" t="str">
        <f t="shared" si="68"/>
        <v>-</v>
      </c>
      <c r="AG454" s="9" t="str">
        <f t="shared" si="68"/>
        <v>-</v>
      </c>
      <c r="AH454" s="9" t="str">
        <f t="shared" si="68"/>
        <v>-</v>
      </c>
      <c r="AI454" s="9" t="str">
        <f t="shared" si="70"/>
        <v>-</v>
      </c>
      <c r="AJ454" s="9" t="str">
        <f t="shared" si="70"/>
        <v>-</v>
      </c>
      <c r="AK454" s="9" t="str">
        <f t="shared" si="70"/>
        <v>-</v>
      </c>
      <c r="AL454" s="9" t="str">
        <f t="shared" si="70"/>
        <v>-</v>
      </c>
      <c r="AM454" s="9" t="str">
        <f t="shared" si="70"/>
        <v>-</v>
      </c>
      <c r="AN454" s="9" t="str">
        <f t="shared" si="70"/>
        <v>-</v>
      </c>
      <c r="AO454" s="9" t="str">
        <f t="shared" si="70"/>
        <v>-</v>
      </c>
      <c r="AP454" s="9" t="str">
        <f t="shared" si="67"/>
        <v>-</v>
      </c>
      <c r="AQ454" s="9" t="str">
        <f t="shared" si="67"/>
        <v>-</v>
      </c>
      <c r="AR454" s="9" t="str">
        <f t="shared" si="67"/>
        <v>-</v>
      </c>
      <c r="AS454" s="9" t="str">
        <f t="shared" si="67"/>
        <v>-</v>
      </c>
      <c r="AT454" s="9" t="str">
        <f t="shared" si="67"/>
        <v>-</v>
      </c>
      <c r="AU454" s="9" t="str">
        <f t="shared" si="67"/>
        <v>-</v>
      </c>
      <c r="AV454" s="9" t="str">
        <f t="shared" si="67"/>
        <v>-</v>
      </c>
      <c r="AW454" s="9" t="str">
        <f t="shared" si="67"/>
        <v>-</v>
      </c>
      <c r="AX454" s="9" t="str">
        <f t="shared" si="67"/>
        <v>-</v>
      </c>
      <c r="AY454" s="9" t="str">
        <f t="shared" si="67"/>
        <v>-</v>
      </c>
      <c r="AZ454" s="9" t="str">
        <f t="shared" si="70"/>
        <v>-</v>
      </c>
      <c r="BA454" s="9" t="str">
        <f t="shared" si="70"/>
        <v>-</v>
      </c>
      <c r="BB454" s="9" t="str">
        <f t="shared" si="68"/>
        <v>-</v>
      </c>
      <c r="BC454" s="9" t="str">
        <f t="shared" si="68"/>
        <v>-</v>
      </c>
      <c r="BD454" s="9" t="str">
        <f t="shared" si="68"/>
        <v>-</v>
      </c>
      <c r="BE454" s="9" t="str">
        <f t="shared" si="68"/>
        <v>-</v>
      </c>
      <c r="BF454" s="9" t="str">
        <f t="shared" si="68"/>
        <v>-</v>
      </c>
      <c r="BG454" s="9" t="str">
        <f t="shared" si="68"/>
        <v>-</v>
      </c>
      <c r="BH454" s="9" t="str">
        <f t="shared" si="68"/>
        <v>-</v>
      </c>
      <c r="BI454" s="9" t="str">
        <f t="shared" si="68"/>
        <v>-</v>
      </c>
      <c r="BJ454" s="37"/>
      <c r="BK454" s="34"/>
      <c r="BR454" s="25"/>
      <c r="BS454" s="25"/>
      <c r="BV454" s="25"/>
      <c r="BW454" s="25"/>
      <c r="BX454" s="25"/>
    </row>
    <row r="455" spans="1:76">
      <c r="A455" s="38">
        <f t="shared" si="54"/>
        <v>61</v>
      </c>
      <c r="B455" s="36">
        <f t="shared" si="53"/>
        <v>29</v>
      </c>
      <c r="C455" s="36">
        <f t="shared" si="49"/>
        <v>3</v>
      </c>
      <c r="D455" s="9" t="str">
        <f t="shared" si="69"/>
        <v>-</v>
      </c>
      <c r="E455" s="9" t="str">
        <f t="shared" si="69"/>
        <v>-</v>
      </c>
      <c r="F455" s="9" t="str">
        <f t="shared" si="69"/>
        <v>-</v>
      </c>
      <c r="G455" s="9" t="str">
        <f t="shared" si="69"/>
        <v>-</v>
      </c>
      <c r="H455" s="9" t="str">
        <f t="shared" si="69"/>
        <v>-</v>
      </c>
      <c r="I455" s="9" t="str">
        <f t="shared" si="69"/>
        <v>-</v>
      </c>
      <c r="J455" s="9" t="str">
        <f t="shared" si="69"/>
        <v>-</v>
      </c>
      <c r="K455" s="9" t="str">
        <f t="shared" si="69"/>
        <v>-</v>
      </c>
      <c r="L455" s="9" t="str">
        <f t="shared" si="69"/>
        <v>-</v>
      </c>
      <c r="M455" s="9" t="str">
        <f t="shared" si="69"/>
        <v>-</v>
      </c>
      <c r="N455" s="9" t="str">
        <f t="shared" si="69"/>
        <v>-</v>
      </c>
      <c r="O455" s="9" t="str">
        <f t="shared" si="69"/>
        <v>-</v>
      </c>
      <c r="P455" s="9" t="str">
        <f t="shared" si="69"/>
        <v>-</v>
      </c>
      <c r="Q455" s="9" t="str">
        <f t="shared" si="69"/>
        <v>-</v>
      </c>
      <c r="R455" s="9" t="str">
        <f t="shared" si="69"/>
        <v>-</v>
      </c>
      <c r="S455" s="9" t="str">
        <f t="shared" si="68"/>
        <v>-</v>
      </c>
      <c r="T455" s="9" t="str">
        <f t="shared" si="68"/>
        <v>-</v>
      </c>
      <c r="U455" s="9" t="str">
        <f t="shared" si="68"/>
        <v>-</v>
      </c>
      <c r="V455" s="9" t="str">
        <f t="shared" si="68"/>
        <v>-</v>
      </c>
      <c r="W455" s="9" t="str">
        <f t="shared" si="68"/>
        <v>-</v>
      </c>
      <c r="X455" s="9" t="str">
        <f t="shared" si="68"/>
        <v>-</v>
      </c>
      <c r="Y455" s="9" t="str">
        <f t="shared" si="68"/>
        <v>-</v>
      </c>
      <c r="Z455" s="9" t="str">
        <f t="shared" si="68"/>
        <v>-</v>
      </c>
      <c r="AA455" s="9" t="str">
        <f t="shared" si="68"/>
        <v>-</v>
      </c>
      <c r="AB455" s="9" t="str">
        <f t="shared" si="68"/>
        <v>-</v>
      </c>
      <c r="AC455" s="9" t="str">
        <f t="shared" si="68"/>
        <v>!!!</v>
      </c>
      <c r="AD455" s="9" t="str">
        <f t="shared" si="68"/>
        <v>-</v>
      </c>
      <c r="AE455" s="9" t="str">
        <f t="shared" si="68"/>
        <v>-</v>
      </c>
      <c r="AF455" s="9" t="str">
        <f t="shared" si="68"/>
        <v>-</v>
      </c>
      <c r="AG455" s="9" t="str">
        <f t="shared" si="68"/>
        <v>-</v>
      </c>
      <c r="AH455" s="9" t="str">
        <f t="shared" si="68"/>
        <v>-</v>
      </c>
      <c r="AI455" s="9" t="str">
        <f t="shared" si="70"/>
        <v>-</v>
      </c>
      <c r="AJ455" s="9" t="str">
        <f t="shared" si="70"/>
        <v>-</v>
      </c>
      <c r="AK455" s="9" t="str">
        <f t="shared" si="70"/>
        <v>-</v>
      </c>
      <c r="AL455" s="9" t="str">
        <f t="shared" si="70"/>
        <v>-</v>
      </c>
      <c r="AM455" s="9" t="str">
        <f t="shared" si="70"/>
        <v>-</v>
      </c>
      <c r="AN455" s="9" t="str">
        <f t="shared" si="70"/>
        <v>-</v>
      </c>
      <c r="AO455" s="9" t="str">
        <f t="shared" si="70"/>
        <v>-</v>
      </c>
      <c r="AP455" s="9" t="str">
        <f t="shared" si="67"/>
        <v>-</v>
      </c>
      <c r="AQ455" s="9" t="str">
        <f t="shared" si="67"/>
        <v>-</v>
      </c>
      <c r="AR455" s="9" t="str">
        <f t="shared" si="67"/>
        <v>-</v>
      </c>
      <c r="AS455" s="9" t="str">
        <f t="shared" si="67"/>
        <v>-</v>
      </c>
      <c r="AT455" s="9" t="str">
        <f t="shared" si="67"/>
        <v>-</v>
      </c>
      <c r="AU455" s="9" t="str">
        <f t="shared" si="67"/>
        <v>-</v>
      </c>
      <c r="AV455" s="9" t="str">
        <f t="shared" si="67"/>
        <v>-</v>
      </c>
      <c r="AW455" s="9" t="str">
        <f t="shared" si="67"/>
        <v>-</v>
      </c>
      <c r="AX455" s="9" t="str">
        <f t="shared" si="67"/>
        <v>-</v>
      </c>
      <c r="AY455" s="9" t="str">
        <f t="shared" si="67"/>
        <v>-</v>
      </c>
      <c r="AZ455" s="9" t="str">
        <f t="shared" si="70"/>
        <v>-</v>
      </c>
      <c r="BA455" s="9" t="str">
        <f t="shared" si="70"/>
        <v>-</v>
      </c>
      <c r="BB455" s="9" t="str">
        <f t="shared" si="68"/>
        <v>-</v>
      </c>
      <c r="BC455" s="9" t="str">
        <f t="shared" si="68"/>
        <v>-</v>
      </c>
      <c r="BD455" s="9" t="str">
        <f t="shared" si="68"/>
        <v>-</v>
      </c>
      <c r="BE455" s="9" t="str">
        <f t="shared" si="68"/>
        <v>-</v>
      </c>
      <c r="BF455" s="9" t="str">
        <f t="shared" si="68"/>
        <v>-</v>
      </c>
      <c r="BG455" s="9" t="str">
        <f t="shared" si="68"/>
        <v>-</v>
      </c>
      <c r="BH455" s="9" t="str">
        <f t="shared" si="68"/>
        <v>-</v>
      </c>
      <c r="BI455" s="9" t="str">
        <f t="shared" si="68"/>
        <v>-</v>
      </c>
      <c r="BJ455" s="37"/>
      <c r="BK455" s="34"/>
      <c r="BR455" s="25"/>
      <c r="BS455" s="25"/>
      <c r="BV455" s="25"/>
      <c r="BW455" s="25"/>
      <c r="BX455" s="25"/>
    </row>
    <row r="456" spans="1:76">
      <c r="A456" s="38">
        <f t="shared" si="54"/>
        <v>62</v>
      </c>
      <c r="B456" s="36">
        <f t="shared" si="53"/>
        <v>33</v>
      </c>
      <c r="C456" s="36">
        <f t="shared" si="49"/>
        <v>1</v>
      </c>
      <c r="D456" s="9" t="str">
        <f t="shared" si="69"/>
        <v>-</v>
      </c>
      <c r="E456" s="9" t="str">
        <f t="shared" si="69"/>
        <v>-</v>
      </c>
      <c r="F456" s="9" t="str">
        <f t="shared" si="69"/>
        <v>-</v>
      </c>
      <c r="G456" s="9" t="str">
        <f t="shared" si="69"/>
        <v>-</v>
      </c>
      <c r="H456" s="9" t="str">
        <f t="shared" si="69"/>
        <v>-</v>
      </c>
      <c r="I456" s="9" t="str">
        <f t="shared" si="69"/>
        <v>-</v>
      </c>
      <c r="J456" s="9" t="str">
        <f t="shared" si="69"/>
        <v>-</v>
      </c>
      <c r="K456" s="9" t="str">
        <f t="shared" si="69"/>
        <v>-</v>
      </c>
      <c r="L456" s="9" t="str">
        <f t="shared" si="69"/>
        <v>-</v>
      </c>
      <c r="M456" s="9" t="str">
        <f t="shared" si="69"/>
        <v>-</v>
      </c>
      <c r="N456" s="9" t="str">
        <f t="shared" si="69"/>
        <v>-</v>
      </c>
      <c r="O456" s="9" t="str">
        <f t="shared" si="69"/>
        <v>-</v>
      </c>
      <c r="P456" s="9" t="str">
        <f t="shared" si="69"/>
        <v>-</v>
      </c>
      <c r="Q456" s="9" t="str">
        <f t="shared" si="69"/>
        <v>-</v>
      </c>
      <c r="R456" s="9" t="str">
        <f t="shared" si="69"/>
        <v>-</v>
      </c>
      <c r="S456" s="9" t="str">
        <f t="shared" si="68"/>
        <v>-</v>
      </c>
      <c r="T456" s="9" t="str">
        <f t="shared" si="68"/>
        <v>-</v>
      </c>
      <c r="U456" s="9" t="str">
        <f t="shared" si="68"/>
        <v>-</v>
      </c>
      <c r="V456" s="9" t="str">
        <f t="shared" si="68"/>
        <v>-</v>
      </c>
      <c r="W456" s="9" t="str">
        <f t="shared" si="68"/>
        <v>-</v>
      </c>
      <c r="X456" s="9" t="str">
        <f t="shared" si="68"/>
        <v>-</v>
      </c>
      <c r="Y456" s="9" t="str">
        <f t="shared" si="68"/>
        <v>-</v>
      </c>
      <c r="Z456" s="9" t="str">
        <f t="shared" si="68"/>
        <v>-</v>
      </c>
      <c r="AA456" s="9" t="str">
        <f t="shared" si="68"/>
        <v>-</v>
      </c>
      <c r="AB456" s="9" t="str">
        <f t="shared" si="68"/>
        <v>-</v>
      </c>
      <c r="AC456" s="9" t="str">
        <f t="shared" si="68"/>
        <v>-</v>
      </c>
      <c r="AD456" s="9" t="str">
        <f t="shared" si="68"/>
        <v>-</v>
      </c>
      <c r="AE456" s="9" t="str">
        <f t="shared" si="68"/>
        <v>-</v>
      </c>
      <c r="AF456" s="9" t="str">
        <f t="shared" si="68"/>
        <v>-</v>
      </c>
      <c r="AG456" s="9" t="str">
        <f t="shared" si="68"/>
        <v>-</v>
      </c>
      <c r="AH456" s="9" t="str">
        <f t="shared" si="68"/>
        <v>-</v>
      </c>
      <c r="AI456" s="9" t="str">
        <f t="shared" si="70"/>
        <v>-</v>
      </c>
      <c r="AJ456" s="9" t="str">
        <f t="shared" si="70"/>
        <v>-</v>
      </c>
      <c r="AK456" s="9" t="str">
        <f t="shared" si="70"/>
        <v>-</v>
      </c>
      <c r="AL456" s="9" t="str">
        <f t="shared" si="70"/>
        <v>-</v>
      </c>
      <c r="AM456" s="9" t="str">
        <f t="shared" si="70"/>
        <v>-</v>
      </c>
      <c r="AN456" s="9" t="str">
        <f t="shared" si="70"/>
        <v>-</v>
      </c>
      <c r="AO456" s="9" t="str">
        <f t="shared" si="70"/>
        <v>-</v>
      </c>
      <c r="AP456" s="9" t="str">
        <f t="shared" si="67"/>
        <v>-</v>
      </c>
      <c r="AQ456" s="9" t="str">
        <f t="shared" si="67"/>
        <v>-</v>
      </c>
      <c r="AR456" s="9" t="str">
        <f t="shared" si="67"/>
        <v>-</v>
      </c>
      <c r="AS456" s="9" t="str">
        <f t="shared" si="67"/>
        <v>-</v>
      </c>
      <c r="AT456" s="9" t="str">
        <f t="shared" si="67"/>
        <v>-</v>
      </c>
      <c r="AU456" s="9" t="str">
        <f t="shared" si="67"/>
        <v>-</v>
      </c>
      <c r="AV456" s="9" t="str">
        <f t="shared" si="67"/>
        <v>-</v>
      </c>
      <c r="AW456" s="9" t="str">
        <f t="shared" si="67"/>
        <v>-</v>
      </c>
      <c r="AX456" s="9" t="str">
        <f t="shared" si="67"/>
        <v>-</v>
      </c>
      <c r="AY456" s="9" t="str">
        <f t="shared" si="67"/>
        <v>-</v>
      </c>
      <c r="AZ456" s="9" t="str">
        <f t="shared" si="70"/>
        <v>!!!</v>
      </c>
      <c r="BA456" s="9" t="str">
        <f t="shared" si="70"/>
        <v>-</v>
      </c>
      <c r="BB456" s="9" t="str">
        <f t="shared" si="68"/>
        <v>-</v>
      </c>
      <c r="BC456" s="9" t="str">
        <f t="shared" si="68"/>
        <v>-</v>
      </c>
      <c r="BD456" s="9" t="str">
        <f t="shared" si="68"/>
        <v>-</v>
      </c>
      <c r="BE456" s="9" t="str">
        <f t="shared" si="68"/>
        <v>-</v>
      </c>
      <c r="BF456" s="9" t="str">
        <f t="shared" si="68"/>
        <v>-</v>
      </c>
      <c r="BG456" s="9" t="str">
        <f t="shared" si="68"/>
        <v>-</v>
      </c>
      <c r="BH456" s="9" t="str">
        <f t="shared" si="68"/>
        <v>-</v>
      </c>
      <c r="BI456" s="9" t="str">
        <f t="shared" si="68"/>
        <v>-</v>
      </c>
      <c r="BJ456" s="37"/>
      <c r="BK456" s="34"/>
      <c r="BR456" s="25"/>
      <c r="BS456" s="25"/>
      <c r="BV456" s="25"/>
      <c r="BW456" s="25"/>
      <c r="BX456" s="25"/>
    </row>
    <row r="457" spans="1:76">
      <c r="A457" s="38">
        <f t="shared" si="54"/>
        <v>63</v>
      </c>
      <c r="B457" s="36">
        <f t="shared" si="53"/>
        <v>33</v>
      </c>
      <c r="C457" s="36">
        <f t="shared" si="49"/>
        <v>2</v>
      </c>
      <c r="D457" s="9" t="str">
        <f t="shared" si="69"/>
        <v>-</v>
      </c>
      <c r="E457" s="9" t="str">
        <f t="shared" si="69"/>
        <v>-</v>
      </c>
      <c r="F457" s="9" t="str">
        <f t="shared" si="69"/>
        <v>-</v>
      </c>
      <c r="G457" s="9" t="str">
        <f t="shared" si="69"/>
        <v>-</v>
      </c>
      <c r="H457" s="9" t="str">
        <f t="shared" si="69"/>
        <v>-</v>
      </c>
      <c r="I457" s="9" t="str">
        <f t="shared" si="69"/>
        <v>-</v>
      </c>
      <c r="J457" s="9" t="str">
        <f t="shared" si="69"/>
        <v>-</v>
      </c>
      <c r="K457" s="9" t="str">
        <f t="shared" si="69"/>
        <v>-</v>
      </c>
      <c r="L457" s="9" t="str">
        <f t="shared" si="69"/>
        <v>-</v>
      </c>
      <c r="M457" s="9" t="str">
        <f t="shared" si="69"/>
        <v>-</v>
      </c>
      <c r="N457" s="9" t="str">
        <f t="shared" si="69"/>
        <v>-</v>
      </c>
      <c r="O457" s="9" t="str">
        <f t="shared" si="69"/>
        <v>-</v>
      </c>
      <c r="P457" s="9" t="str">
        <f t="shared" si="69"/>
        <v>-</v>
      </c>
      <c r="Q457" s="9" t="str">
        <f t="shared" si="69"/>
        <v>-</v>
      </c>
      <c r="R457" s="9" t="str">
        <f t="shared" si="69"/>
        <v>-</v>
      </c>
      <c r="S457" s="9" t="str">
        <f t="shared" si="68"/>
        <v>-</v>
      </c>
      <c r="T457" s="9" t="str">
        <f t="shared" si="68"/>
        <v>-</v>
      </c>
      <c r="U457" s="9" t="str">
        <f t="shared" si="68"/>
        <v>-</v>
      </c>
      <c r="V457" s="9" t="str">
        <f t="shared" si="68"/>
        <v>-</v>
      </c>
      <c r="W457" s="9" t="str">
        <f t="shared" si="68"/>
        <v>-</v>
      </c>
      <c r="X457" s="9" t="str">
        <f t="shared" ref="X457:BI457" si="71">IF(AND(OR(X65&gt;=10,X65&lt;=3),X262="НЕТ"),"!!!","-")</f>
        <v>-</v>
      </c>
      <c r="Y457" s="9" t="str">
        <f t="shared" si="71"/>
        <v>-</v>
      </c>
      <c r="Z457" s="9" t="str">
        <f t="shared" si="71"/>
        <v>-</v>
      </c>
      <c r="AA457" s="9" t="str">
        <f t="shared" si="71"/>
        <v>-</v>
      </c>
      <c r="AB457" s="9" t="str">
        <f t="shared" si="71"/>
        <v>-</v>
      </c>
      <c r="AC457" s="9" t="str">
        <f t="shared" si="71"/>
        <v>-</v>
      </c>
      <c r="AD457" s="9" t="str">
        <f t="shared" si="71"/>
        <v>-</v>
      </c>
      <c r="AE457" s="9" t="str">
        <f t="shared" si="71"/>
        <v>-</v>
      </c>
      <c r="AF457" s="9" t="str">
        <f t="shared" si="71"/>
        <v>-</v>
      </c>
      <c r="AG457" s="9" t="str">
        <f t="shared" si="71"/>
        <v>-</v>
      </c>
      <c r="AH457" s="9" t="str">
        <f t="shared" si="71"/>
        <v>-</v>
      </c>
      <c r="AI457" s="9" t="str">
        <f t="shared" si="70"/>
        <v>-</v>
      </c>
      <c r="AJ457" s="9" t="str">
        <f t="shared" si="70"/>
        <v>-</v>
      </c>
      <c r="AK457" s="9" t="str">
        <f t="shared" si="70"/>
        <v>-</v>
      </c>
      <c r="AL457" s="9" t="str">
        <f t="shared" si="70"/>
        <v>-</v>
      </c>
      <c r="AM457" s="9" t="str">
        <f t="shared" si="70"/>
        <v>-</v>
      </c>
      <c r="AN457" s="9" t="str">
        <f t="shared" si="70"/>
        <v>-</v>
      </c>
      <c r="AO457" s="9" t="str">
        <f t="shared" si="70"/>
        <v>-</v>
      </c>
      <c r="AP457" s="9" t="str">
        <f t="shared" si="67"/>
        <v>-</v>
      </c>
      <c r="AQ457" s="9" t="str">
        <f t="shared" si="67"/>
        <v>-</v>
      </c>
      <c r="AR457" s="9" t="str">
        <f t="shared" si="67"/>
        <v>-</v>
      </c>
      <c r="AS457" s="9" t="str">
        <f t="shared" si="67"/>
        <v>-</v>
      </c>
      <c r="AT457" s="9" t="str">
        <f t="shared" si="67"/>
        <v>-</v>
      </c>
      <c r="AU457" s="9" t="str">
        <f t="shared" si="67"/>
        <v>-</v>
      </c>
      <c r="AV457" s="9" t="str">
        <f t="shared" si="67"/>
        <v>-</v>
      </c>
      <c r="AW457" s="9" t="str">
        <f t="shared" si="67"/>
        <v>-</v>
      </c>
      <c r="AX457" s="9" t="str">
        <f t="shared" si="67"/>
        <v>-</v>
      </c>
      <c r="AY457" s="9" t="str">
        <f t="shared" si="67"/>
        <v>-</v>
      </c>
      <c r="AZ457" s="9" t="str">
        <f t="shared" si="70"/>
        <v>-</v>
      </c>
      <c r="BA457" s="9" t="str">
        <f t="shared" si="70"/>
        <v>-</v>
      </c>
      <c r="BB457" s="9" t="str">
        <f t="shared" si="71"/>
        <v>-</v>
      </c>
      <c r="BC457" s="9" t="str">
        <f t="shared" si="71"/>
        <v>-</v>
      </c>
      <c r="BD457" s="9" t="str">
        <f t="shared" si="71"/>
        <v>-</v>
      </c>
      <c r="BE457" s="9" t="str">
        <f t="shared" si="71"/>
        <v>-</v>
      </c>
      <c r="BF457" s="9" t="str">
        <f t="shared" si="71"/>
        <v>-</v>
      </c>
      <c r="BG457" s="9" t="str">
        <f t="shared" si="71"/>
        <v>-</v>
      </c>
      <c r="BH457" s="9" t="str">
        <f t="shared" si="71"/>
        <v>-</v>
      </c>
      <c r="BI457" s="9" t="str">
        <f t="shared" si="71"/>
        <v>-</v>
      </c>
      <c r="BJ457" s="37"/>
      <c r="BK457" s="34"/>
      <c r="BR457" s="25"/>
      <c r="BS457" s="25"/>
      <c r="BV457" s="25"/>
      <c r="BW457" s="25"/>
      <c r="BX457" s="25"/>
    </row>
    <row r="458" spans="1:76">
      <c r="A458" s="38">
        <f t="shared" si="54"/>
        <v>64</v>
      </c>
      <c r="B458" s="36">
        <f t="shared" si="53"/>
        <v>33</v>
      </c>
      <c r="C458" s="36">
        <f t="shared" si="49"/>
        <v>3</v>
      </c>
      <c r="D458" s="9" t="str">
        <f t="shared" si="69"/>
        <v>-</v>
      </c>
      <c r="E458" s="9" t="str">
        <f t="shared" si="69"/>
        <v>-</v>
      </c>
      <c r="F458" s="9" t="str">
        <f t="shared" si="69"/>
        <v>-</v>
      </c>
      <c r="G458" s="9" t="str">
        <f t="shared" si="69"/>
        <v>-</v>
      </c>
      <c r="H458" s="9" t="str">
        <f t="shared" si="69"/>
        <v>-</v>
      </c>
      <c r="I458" s="9" t="str">
        <f t="shared" si="69"/>
        <v>-</v>
      </c>
      <c r="J458" s="9" t="str">
        <f t="shared" si="69"/>
        <v>-</v>
      </c>
      <c r="K458" s="9" t="str">
        <f t="shared" si="69"/>
        <v>-</v>
      </c>
      <c r="L458" s="9" t="str">
        <f t="shared" si="69"/>
        <v>-</v>
      </c>
      <c r="M458" s="9" t="str">
        <f t="shared" si="69"/>
        <v>-</v>
      </c>
      <c r="N458" s="9" t="str">
        <f t="shared" si="69"/>
        <v>-</v>
      </c>
      <c r="O458" s="9" t="str">
        <f t="shared" si="69"/>
        <v>-</v>
      </c>
      <c r="P458" s="9" t="str">
        <f t="shared" si="69"/>
        <v>-</v>
      </c>
      <c r="Q458" s="9" t="str">
        <f t="shared" si="69"/>
        <v>-</v>
      </c>
      <c r="R458" s="9" t="str">
        <f t="shared" si="69"/>
        <v>-</v>
      </c>
      <c r="S458" s="9" t="str">
        <f t="shared" si="69"/>
        <v>-</v>
      </c>
      <c r="T458" s="9" t="str">
        <f t="shared" ref="T458:BI463" si="72">IF(AND(OR(T66&gt;=10,T66&lt;=3),T263="НЕТ"),"!!!","-")</f>
        <v>-</v>
      </c>
      <c r="U458" s="9" t="str">
        <f t="shared" si="72"/>
        <v>-</v>
      </c>
      <c r="V458" s="9" t="str">
        <f t="shared" si="72"/>
        <v>-</v>
      </c>
      <c r="W458" s="9" t="str">
        <f t="shared" si="72"/>
        <v>-</v>
      </c>
      <c r="X458" s="9" t="str">
        <f t="shared" si="72"/>
        <v>-</v>
      </c>
      <c r="Y458" s="9" t="str">
        <f t="shared" si="72"/>
        <v>-</v>
      </c>
      <c r="Z458" s="9" t="str">
        <f t="shared" si="72"/>
        <v>-</v>
      </c>
      <c r="AA458" s="9" t="str">
        <f t="shared" si="72"/>
        <v>-</v>
      </c>
      <c r="AB458" s="9" t="str">
        <f t="shared" si="72"/>
        <v>-</v>
      </c>
      <c r="AC458" s="9" t="str">
        <f t="shared" si="72"/>
        <v>-</v>
      </c>
      <c r="AD458" s="9" t="str">
        <f t="shared" si="72"/>
        <v>-</v>
      </c>
      <c r="AE458" s="9" t="str">
        <f t="shared" si="72"/>
        <v>-</v>
      </c>
      <c r="AF458" s="9" t="str">
        <f t="shared" si="72"/>
        <v>-</v>
      </c>
      <c r="AG458" s="9" t="str">
        <f t="shared" si="72"/>
        <v>-</v>
      </c>
      <c r="AH458" s="9" t="str">
        <f t="shared" si="72"/>
        <v>-</v>
      </c>
      <c r="AI458" s="9" t="str">
        <f t="shared" si="70"/>
        <v>-</v>
      </c>
      <c r="AJ458" s="9" t="str">
        <f t="shared" si="70"/>
        <v>-</v>
      </c>
      <c r="AK458" s="9" t="str">
        <f t="shared" si="70"/>
        <v>-</v>
      </c>
      <c r="AL458" s="9" t="str">
        <f t="shared" si="70"/>
        <v>-</v>
      </c>
      <c r="AM458" s="9" t="str">
        <f t="shared" si="70"/>
        <v>-</v>
      </c>
      <c r="AN458" s="9" t="str">
        <f t="shared" si="70"/>
        <v>-</v>
      </c>
      <c r="AO458" s="9" t="str">
        <f t="shared" si="70"/>
        <v>-</v>
      </c>
      <c r="AP458" s="9" t="str">
        <f t="shared" si="67"/>
        <v>-</v>
      </c>
      <c r="AQ458" s="9" t="str">
        <f t="shared" si="67"/>
        <v>-</v>
      </c>
      <c r="AR458" s="9" t="str">
        <f t="shared" si="67"/>
        <v>-</v>
      </c>
      <c r="AS458" s="9" t="str">
        <f t="shared" si="67"/>
        <v>-</v>
      </c>
      <c r="AT458" s="9" t="str">
        <f t="shared" si="67"/>
        <v>-</v>
      </c>
      <c r="AU458" s="9" t="str">
        <f t="shared" si="67"/>
        <v>-</v>
      </c>
      <c r="AV458" s="9" t="str">
        <f t="shared" si="67"/>
        <v>-</v>
      </c>
      <c r="AW458" s="9" t="str">
        <f t="shared" si="67"/>
        <v>-</v>
      </c>
      <c r="AX458" s="9" t="str">
        <f t="shared" si="67"/>
        <v>-</v>
      </c>
      <c r="AY458" s="9" t="str">
        <f t="shared" si="67"/>
        <v>-</v>
      </c>
      <c r="AZ458" s="9" t="str">
        <f t="shared" si="70"/>
        <v>-</v>
      </c>
      <c r="BA458" s="9" t="str">
        <f t="shared" si="70"/>
        <v>-</v>
      </c>
      <c r="BB458" s="9" t="str">
        <f t="shared" si="72"/>
        <v>-</v>
      </c>
      <c r="BC458" s="9" t="str">
        <f t="shared" si="72"/>
        <v>-</v>
      </c>
      <c r="BD458" s="9" t="str">
        <f t="shared" si="72"/>
        <v>-</v>
      </c>
      <c r="BE458" s="9" t="str">
        <f t="shared" si="72"/>
        <v>-</v>
      </c>
      <c r="BF458" s="9" t="str">
        <f t="shared" si="72"/>
        <v>-</v>
      </c>
      <c r="BG458" s="9" t="str">
        <f t="shared" si="72"/>
        <v>-</v>
      </c>
      <c r="BH458" s="9" t="str">
        <f t="shared" si="72"/>
        <v>-</v>
      </c>
      <c r="BI458" s="9" t="str">
        <f t="shared" si="72"/>
        <v>-</v>
      </c>
      <c r="BJ458" s="37"/>
      <c r="BK458" s="34"/>
      <c r="BR458" s="25"/>
      <c r="BS458" s="25"/>
      <c r="BV458" s="25"/>
      <c r="BW458" s="25"/>
      <c r="BX458" s="25"/>
    </row>
    <row r="459" spans="1:76">
      <c r="A459" s="38">
        <f t="shared" si="54"/>
        <v>65</v>
      </c>
      <c r="B459" s="36">
        <f t="shared" si="53"/>
        <v>34</v>
      </c>
      <c r="C459" s="36">
        <f t="shared" si="53"/>
        <v>1</v>
      </c>
      <c r="D459" s="9" t="str">
        <f t="shared" si="69"/>
        <v>-</v>
      </c>
      <c r="E459" s="9" t="str">
        <f t="shared" si="69"/>
        <v>-</v>
      </c>
      <c r="F459" s="9" t="str">
        <f t="shared" si="69"/>
        <v>-</v>
      </c>
      <c r="G459" s="9" t="str">
        <f t="shared" si="69"/>
        <v>-</v>
      </c>
      <c r="H459" s="9" t="str">
        <f t="shared" si="69"/>
        <v>-</v>
      </c>
      <c r="I459" s="9" t="str">
        <f t="shared" si="69"/>
        <v>-</v>
      </c>
      <c r="J459" s="9" t="str">
        <f t="shared" si="69"/>
        <v>-</v>
      </c>
      <c r="K459" s="9" t="str">
        <f t="shared" si="69"/>
        <v>-</v>
      </c>
      <c r="L459" s="9" t="str">
        <f t="shared" si="69"/>
        <v>-</v>
      </c>
      <c r="M459" s="9" t="str">
        <f t="shared" si="69"/>
        <v>-</v>
      </c>
      <c r="N459" s="9" t="str">
        <f t="shared" si="69"/>
        <v>-</v>
      </c>
      <c r="O459" s="9" t="str">
        <f t="shared" si="69"/>
        <v>-</v>
      </c>
      <c r="P459" s="9" t="str">
        <f t="shared" si="69"/>
        <v>-</v>
      </c>
      <c r="Q459" s="9" t="str">
        <f t="shared" si="69"/>
        <v>-</v>
      </c>
      <c r="R459" s="9" t="str">
        <f t="shared" si="69"/>
        <v>-</v>
      </c>
      <c r="S459" s="9" t="str">
        <f t="shared" si="69"/>
        <v>-</v>
      </c>
      <c r="T459" s="9" t="str">
        <f t="shared" si="72"/>
        <v>-</v>
      </c>
      <c r="U459" s="9" t="str">
        <f t="shared" si="72"/>
        <v>-</v>
      </c>
      <c r="V459" s="9" t="str">
        <f t="shared" si="72"/>
        <v>-</v>
      </c>
      <c r="W459" s="9" t="str">
        <f t="shared" si="72"/>
        <v>-</v>
      </c>
      <c r="X459" s="9" t="str">
        <f t="shared" si="72"/>
        <v>-</v>
      </c>
      <c r="Y459" s="9" t="str">
        <f t="shared" si="72"/>
        <v>-</v>
      </c>
      <c r="Z459" s="9" t="str">
        <f t="shared" si="72"/>
        <v>-</v>
      </c>
      <c r="AA459" s="9" t="str">
        <f t="shared" si="72"/>
        <v>-</v>
      </c>
      <c r="AB459" s="9" t="str">
        <f t="shared" si="72"/>
        <v>-</v>
      </c>
      <c r="AC459" s="9" t="str">
        <f t="shared" si="72"/>
        <v>-</v>
      </c>
      <c r="AD459" s="9" t="str">
        <f t="shared" si="72"/>
        <v>-</v>
      </c>
      <c r="AE459" s="9" t="str">
        <f t="shared" si="72"/>
        <v>-</v>
      </c>
      <c r="AF459" s="9" t="str">
        <f t="shared" si="72"/>
        <v>-</v>
      </c>
      <c r="AG459" s="9" t="str">
        <f t="shared" si="72"/>
        <v>-</v>
      </c>
      <c r="AH459" s="9" t="str">
        <f t="shared" si="72"/>
        <v>-</v>
      </c>
      <c r="AI459" s="9" t="str">
        <f t="shared" si="70"/>
        <v>-</v>
      </c>
      <c r="AJ459" s="9" t="str">
        <f t="shared" si="70"/>
        <v>-</v>
      </c>
      <c r="AK459" s="9" t="str">
        <f t="shared" si="70"/>
        <v>-</v>
      </c>
      <c r="AL459" s="9" t="str">
        <f t="shared" si="70"/>
        <v>-</v>
      </c>
      <c r="AM459" s="9" t="str">
        <f t="shared" si="70"/>
        <v>-</v>
      </c>
      <c r="AN459" s="9" t="str">
        <f t="shared" si="70"/>
        <v>-</v>
      </c>
      <c r="AO459" s="9" t="str">
        <f t="shared" si="70"/>
        <v>-</v>
      </c>
      <c r="AP459" s="9" t="str">
        <f t="shared" si="67"/>
        <v>-</v>
      </c>
      <c r="AQ459" s="9" t="str">
        <f t="shared" si="67"/>
        <v>-</v>
      </c>
      <c r="AR459" s="9" t="str">
        <f t="shared" si="67"/>
        <v>-</v>
      </c>
      <c r="AS459" s="9" t="str">
        <f t="shared" si="67"/>
        <v>-</v>
      </c>
      <c r="AT459" s="9" t="str">
        <f t="shared" si="67"/>
        <v>-</v>
      </c>
      <c r="AU459" s="9" t="str">
        <f t="shared" si="67"/>
        <v>-</v>
      </c>
      <c r="AV459" s="9" t="str">
        <f t="shared" si="67"/>
        <v>-</v>
      </c>
      <c r="AW459" s="9" t="str">
        <f t="shared" si="67"/>
        <v>-</v>
      </c>
      <c r="AX459" s="9" t="str">
        <f t="shared" si="67"/>
        <v>-</v>
      </c>
      <c r="AY459" s="9" t="str">
        <f t="shared" si="67"/>
        <v>-</v>
      </c>
      <c r="AZ459" s="9" t="str">
        <f t="shared" si="70"/>
        <v>-</v>
      </c>
      <c r="BA459" s="9" t="str">
        <f t="shared" si="70"/>
        <v>-</v>
      </c>
      <c r="BB459" s="9" t="str">
        <f t="shared" si="72"/>
        <v>-</v>
      </c>
      <c r="BC459" s="9" t="str">
        <f t="shared" si="72"/>
        <v>-</v>
      </c>
      <c r="BD459" s="9" t="str">
        <f t="shared" si="72"/>
        <v>-</v>
      </c>
      <c r="BE459" s="9" t="str">
        <f t="shared" si="72"/>
        <v>-</v>
      </c>
      <c r="BF459" s="9" t="str">
        <f t="shared" si="72"/>
        <v>-</v>
      </c>
      <c r="BG459" s="9" t="str">
        <f t="shared" si="72"/>
        <v>-</v>
      </c>
      <c r="BH459" s="9" t="str">
        <f t="shared" si="72"/>
        <v>-</v>
      </c>
      <c r="BI459" s="9" t="str">
        <f t="shared" si="72"/>
        <v>-</v>
      </c>
      <c r="BJ459" s="37"/>
      <c r="BK459" s="34"/>
      <c r="BR459" s="25"/>
      <c r="BS459" s="25"/>
      <c r="BV459" s="25"/>
      <c r="BW459" s="25"/>
      <c r="BX459" s="25"/>
    </row>
    <row r="460" spans="1:76">
      <c r="A460" s="38">
        <f t="shared" si="54"/>
        <v>66</v>
      </c>
      <c r="B460" s="36">
        <f t="shared" ref="B460:C475" si="73">B68</f>
        <v>34</v>
      </c>
      <c r="C460" s="36">
        <f t="shared" si="73"/>
        <v>2</v>
      </c>
      <c r="D460" s="9" t="str">
        <f t="shared" si="69"/>
        <v>-</v>
      </c>
      <c r="E460" s="9" t="str">
        <f t="shared" si="69"/>
        <v>-</v>
      </c>
      <c r="F460" s="9" t="str">
        <f t="shared" si="69"/>
        <v>-</v>
      </c>
      <c r="G460" s="9" t="str">
        <f t="shared" si="69"/>
        <v>-</v>
      </c>
      <c r="H460" s="9" t="str">
        <f t="shared" si="69"/>
        <v>-</v>
      </c>
      <c r="I460" s="9" t="str">
        <f t="shared" si="69"/>
        <v>-</v>
      </c>
      <c r="J460" s="9" t="str">
        <f t="shared" si="69"/>
        <v>-</v>
      </c>
      <c r="K460" s="9" t="str">
        <f t="shared" si="69"/>
        <v>-</v>
      </c>
      <c r="L460" s="9" t="str">
        <f t="shared" si="69"/>
        <v>-</v>
      </c>
      <c r="M460" s="9" t="str">
        <f t="shared" si="69"/>
        <v>-</v>
      </c>
      <c r="N460" s="9" t="str">
        <f t="shared" si="69"/>
        <v>-</v>
      </c>
      <c r="O460" s="9" t="str">
        <f t="shared" si="69"/>
        <v>-</v>
      </c>
      <c r="P460" s="9" t="str">
        <f t="shared" si="69"/>
        <v>-</v>
      </c>
      <c r="Q460" s="9" t="str">
        <f t="shared" si="69"/>
        <v>-</v>
      </c>
      <c r="R460" s="9" t="str">
        <f t="shared" si="69"/>
        <v>-</v>
      </c>
      <c r="S460" s="9" t="str">
        <f t="shared" si="69"/>
        <v>-</v>
      </c>
      <c r="T460" s="9" t="str">
        <f t="shared" si="72"/>
        <v>-</v>
      </c>
      <c r="U460" s="9" t="str">
        <f t="shared" si="72"/>
        <v>-</v>
      </c>
      <c r="V460" s="9" t="str">
        <f t="shared" si="72"/>
        <v>-</v>
      </c>
      <c r="W460" s="9" t="str">
        <f t="shared" si="72"/>
        <v>-</v>
      </c>
      <c r="X460" s="9" t="str">
        <f t="shared" si="72"/>
        <v>-</v>
      </c>
      <c r="Y460" s="9" t="str">
        <f t="shared" si="72"/>
        <v>-</v>
      </c>
      <c r="Z460" s="9" t="str">
        <f t="shared" si="72"/>
        <v>-</v>
      </c>
      <c r="AA460" s="9" t="str">
        <f t="shared" si="72"/>
        <v>-</v>
      </c>
      <c r="AB460" s="9" t="str">
        <f t="shared" si="72"/>
        <v>-</v>
      </c>
      <c r="AC460" s="9" t="str">
        <f t="shared" si="72"/>
        <v>-</v>
      </c>
      <c r="AD460" s="9" t="str">
        <f t="shared" si="72"/>
        <v>-</v>
      </c>
      <c r="AE460" s="9" t="str">
        <f t="shared" si="72"/>
        <v>-</v>
      </c>
      <c r="AF460" s="9" t="str">
        <f t="shared" si="72"/>
        <v>-</v>
      </c>
      <c r="AG460" s="9" t="str">
        <f t="shared" si="72"/>
        <v>-</v>
      </c>
      <c r="AH460" s="9" t="str">
        <f t="shared" si="72"/>
        <v>-</v>
      </c>
      <c r="AI460" s="9" t="str">
        <f t="shared" si="70"/>
        <v>-</v>
      </c>
      <c r="AJ460" s="9" t="str">
        <f t="shared" si="70"/>
        <v>-</v>
      </c>
      <c r="AK460" s="9" t="str">
        <f t="shared" si="70"/>
        <v>-</v>
      </c>
      <c r="AL460" s="9" t="str">
        <f t="shared" si="70"/>
        <v>-</v>
      </c>
      <c r="AM460" s="9" t="str">
        <f t="shared" si="70"/>
        <v>-</v>
      </c>
      <c r="AN460" s="9" t="str">
        <f t="shared" si="70"/>
        <v>-</v>
      </c>
      <c r="AO460" s="9" t="str">
        <f t="shared" si="70"/>
        <v>-</v>
      </c>
      <c r="AP460" s="9" t="str">
        <f t="shared" si="67"/>
        <v>-</v>
      </c>
      <c r="AQ460" s="9" t="str">
        <f t="shared" si="67"/>
        <v>-</v>
      </c>
      <c r="AR460" s="9" t="str">
        <f t="shared" si="67"/>
        <v>-</v>
      </c>
      <c r="AS460" s="9" t="str">
        <f t="shared" si="67"/>
        <v>-</v>
      </c>
      <c r="AT460" s="9" t="str">
        <f t="shared" si="67"/>
        <v>-</v>
      </c>
      <c r="AU460" s="9" t="str">
        <f t="shared" si="67"/>
        <v>-</v>
      </c>
      <c r="AV460" s="9" t="str">
        <f t="shared" si="67"/>
        <v>-</v>
      </c>
      <c r="AW460" s="9" t="str">
        <f t="shared" si="67"/>
        <v>-</v>
      </c>
      <c r="AX460" s="9" t="str">
        <f t="shared" si="67"/>
        <v>-</v>
      </c>
      <c r="AY460" s="9" t="str">
        <f t="shared" si="67"/>
        <v>-</v>
      </c>
      <c r="AZ460" s="9" t="str">
        <f t="shared" si="70"/>
        <v>-</v>
      </c>
      <c r="BA460" s="9" t="str">
        <f t="shared" si="70"/>
        <v>-</v>
      </c>
      <c r="BB460" s="9" t="str">
        <f t="shared" si="72"/>
        <v>-</v>
      </c>
      <c r="BC460" s="9" t="str">
        <f t="shared" si="72"/>
        <v>-</v>
      </c>
      <c r="BD460" s="9" t="str">
        <f t="shared" si="72"/>
        <v>-</v>
      </c>
      <c r="BE460" s="9" t="str">
        <f t="shared" si="72"/>
        <v>-</v>
      </c>
      <c r="BF460" s="9" t="str">
        <f t="shared" si="72"/>
        <v>-</v>
      </c>
      <c r="BG460" s="9" t="str">
        <f t="shared" si="72"/>
        <v>-</v>
      </c>
      <c r="BH460" s="9" t="str">
        <f t="shared" si="72"/>
        <v>-</v>
      </c>
      <c r="BI460" s="9" t="str">
        <f t="shared" si="72"/>
        <v>-</v>
      </c>
      <c r="BJ460" s="37"/>
      <c r="BK460" s="34"/>
      <c r="BR460" s="25"/>
      <c r="BS460" s="25"/>
      <c r="BV460" s="25"/>
      <c r="BW460" s="25"/>
      <c r="BX460" s="25"/>
    </row>
    <row r="461" spans="1:76">
      <c r="A461" s="38">
        <f t="shared" ref="A461:A524" si="74">A460+1</f>
        <v>67</v>
      </c>
      <c r="B461" s="36">
        <f t="shared" si="73"/>
        <v>34</v>
      </c>
      <c r="C461" s="36">
        <f t="shared" si="73"/>
        <v>3</v>
      </c>
      <c r="D461" s="9" t="str">
        <f t="shared" si="69"/>
        <v>-</v>
      </c>
      <c r="E461" s="9" t="str">
        <f t="shared" si="69"/>
        <v>-</v>
      </c>
      <c r="F461" s="9" t="str">
        <f t="shared" si="69"/>
        <v>-</v>
      </c>
      <c r="G461" s="9" t="str">
        <f t="shared" si="69"/>
        <v>-</v>
      </c>
      <c r="H461" s="9" t="str">
        <f t="shared" si="69"/>
        <v>-</v>
      </c>
      <c r="I461" s="9" t="str">
        <f t="shared" si="69"/>
        <v>-</v>
      </c>
      <c r="J461" s="9" t="str">
        <f t="shared" si="69"/>
        <v>-</v>
      </c>
      <c r="K461" s="9" t="str">
        <f t="shared" si="69"/>
        <v>-</v>
      </c>
      <c r="L461" s="9" t="str">
        <f t="shared" si="69"/>
        <v>-</v>
      </c>
      <c r="M461" s="9" t="str">
        <f t="shared" si="69"/>
        <v>-</v>
      </c>
      <c r="N461" s="9" t="str">
        <f t="shared" si="69"/>
        <v>-</v>
      </c>
      <c r="O461" s="9" t="str">
        <f t="shared" si="69"/>
        <v>-</v>
      </c>
      <c r="P461" s="9" t="str">
        <f t="shared" si="69"/>
        <v>-</v>
      </c>
      <c r="Q461" s="9" t="str">
        <f t="shared" si="69"/>
        <v>-</v>
      </c>
      <c r="R461" s="9" t="str">
        <f t="shared" si="69"/>
        <v>-</v>
      </c>
      <c r="S461" s="9" t="str">
        <f t="shared" si="69"/>
        <v>-</v>
      </c>
      <c r="T461" s="9" t="str">
        <f t="shared" si="72"/>
        <v>-</v>
      </c>
      <c r="U461" s="9" t="str">
        <f t="shared" si="72"/>
        <v>-</v>
      </c>
      <c r="V461" s="9" t="str">
        <f t="shared" si="72"/>
        <v>-</v>
      </c>
      <c r="W461" s="9" t="str">
        <f t="shared" si="72"/>
        <v>-</v>
      </c>
      <c r="X461" s="9" t="str">
        <f t="shared" si="72"/>
        <v>!!!</v>
      </c>
      <c r="Y461" s="9" t="str">
        <f t="shared" si="72"/>
        <v>-</v>
      </c>
      <c r="Z461" s="9" t="str">
        <f t="shared" si="72"/>
        <v>-</v>
      </c>
      <c r="AA461" s="9" t="str">
        <f t="shared" si="72"/>
        <v>-</v>
      </c>
      <c r="AB461" s="9" t="str">
        <f t="shared" si="72"/>
        <v>-</v>
      </c>
      <c r="AC461" s="9" t="str">
        <f t="shared" si="72"/>
        <v>-</v>
      </c>
      <c r="AD461" s="9" t="str">
        <f t="shared" si="72"/>
        <v>-</v>
      </c>
      <c r="AE461" s="9" t="str">
        <f t="shared" si="72"/>
        <v>-</v>
      </c>
      <c r="AF461" s="9" t="str">
        <f t="shared" si="72"/>
        <v>-</v>
      </c>
      <c r="AG461" s="9" t="str">
        <f t="shared" si="72"/>
        <v>-</v>
      </c>
      <c r="AH461" s="9" t="str">
        <f t="shared" si="72"/>
        <v>-</v>
      </c>
      <c r="AI461" s="9" t="str">
        <f t="shared" si="70"/>
        <v>-</v>
      </c>
      <c r="AJ461" s="9" t="str">
        <f t="shared" si="70"/>
        <v>-</v>
      </c>
      <c r="AK461" s="9" t="str">
        <f t="shared" si="70"/>
        <v>-</v>
      </c>
      <c r="AL461" s="9" t="str">
        <f t="shared" si="70"/>
        <v>-</v>
      </c>
      <c r="AM461" s="9" t="str">
        <f t="shared" si="70"/>
        <v>-</v>
      </c>
      <c r="AN461" s="9" t="str">
        <f t="shared" si="70"/>
        <v>-</v>
      </c>
      <c r="AO461" s="9" t="str">
        <f t="shared" si="70"/>
        <v>-</v>
      </c>
      <c r="AP461" s="9" t="str">
        <f t="shared" si="67"/>
        <v>-</v>
      </c>
      <c r="AQ461" s="9" t="str">
        <f t="shared" si="67"/>
        <v>-</v>
      </c>
      <c r="AR461" s="9" t="str">
        <f t="shared" si="67"/>
        <v>-</v>
      </c>
      <c r="AS461" s="9" t="str">
        <f t="shared" si="67"/>
        <v>-</v>
      </c>
      <c r="AT461" s="9" t="str">
        <f t="shared" si="67"/>
        <v>-</v>
      </c>
      <c r="AU461" s="9" t="str">
        <f t="shared" si="67"/>
        <v>-</v>
      </c>
      <c r="AV461" s="9" t="str">
        <f t="shared" si="67"/>
        <v>-</v>
      </c>
      <c r="AW461" s="9" t="str">
        <f t="shared" si="67"/>
        <v>-</v>
      </c>
      <c r="AX461" s="9" t="str">
        <f t="shared" si="67"/>
        <v>-</v>
      </c>
      <c r="AY461" s="9" t="str">
        <f t="shared" si="67"/>
        <v>-</v>
      </c>
      <c r="AZ461" s="9" t="str">
        <f t="shared" si="70"/>
        <v>-</v>
      </c>
      <c r="BA461" s="9" t="str">
        <f t="shared" si="70"/>
        <v>-</v>
      </c>
      <c r="BB461" s="9" t="str">
        <f t="shared" si="72"/>
        <v>!!!</v>
      </c>
      <c r="BC461" s="9" t="str">
        <f t="shared" si="72"/>
        <v>-</v>
      </c>
      <c r="BD461" s="9" t="str">
        <f t="shared" si="72"/>
        <v>-</v>
      </c>
      <c r="BE461" s="9" t="str">
        <f t="shared" si="72"/>
        <v>-</v>
      </c>
      <c r="BF461" s="9" t="str">
        <f t="shared" si="72"/>
        <v>-</v>
      </c>
      <c r="BG461" s="9" t="str">
        <f t="shared" si="72"/>
        <v>-</v>
      </c>
      <c r="BH461" s="9" t="str">
        <f t="shared" si="72"/>
        <v>-</v>
      </c>
      <c r="BI461" s="9" t="str">
        <f t="shared" si="72"/>
        <v>-</v>
      </c>
      <c r="BJ461" s="37"/>
      <c r="BK461" s="34"/>
      <c r="BR461" s="25"/>
      <c r="BS461" s="25"/>
      <c r="BV461" s="25"/>
      <c r="BW461" s="25"/>
      <c r="BX461" s="25"/>
    </row>
    <row r="462" spans="1:76">
      <c r="A462" s="38">
        <f t="shared" si="74"/>
        <v>68</v>
      </c>
      <c r="B462" s="36">
        <f t="shared" si="73"/>
        <v>35</v>
      </c>
      <c r="C462" s="36">
        <f t="shared" si="73"/>
        <v>1</v>
      </c>
      <c r="D462" s="9" t="str">
        <f t="shared" si="69"/>
        <v>-</v>
      </c>
      <c r="E462" s="9" t="str">
        <f t="shared" si="69"/>
        <v>-</v>
      </c>
      <c r="F462" s="9" t="str">
        <f t="shared" si="69"/>
        <v>-</v>
      </c>
      <c r="G462" s="9" t="str">
        <f t="shared" si="69"/>
        <v>-</v>
      </c>
      <c r="H462" s="9" t="str">
        <f t="shared" si="69"/>
        <v>-</v>
      </c>
      <c r="I462" s="9" t="str">
        <f t="shared" si="69"/>
        <v>-</v>
      </c>
      <c r="J462" s="9" t="str">
        <f t="shared" si="69"/>
        <v>-</v>
      </c>
      <c r="K462" s="9" t="str">
        <f t="shared" si="69"/>
        <v>-</v>
      </c>
      <c r="L462" s="9" t="str">
        <f t="shared" si="69"/>
        <v>-</v>
      </c>
      <c r="M462" s="9" t="str">
        <f t="shared" si="69"/>
        <v>-</v>
      </c>
      <c r="N462" s="9" t="str">
        <f t="shared" si="69"/>
        <v>-</v>
      </c>
      <c r="O462" s="9" t="str">
        <f t="shared" si="69"/>
        <v>-</v>
      </c>
      <c r="P462" s="9" t="str">
        <f t="shared" si="69"/>
        <v>-</v>
      </c>
      <c r="Q462" s="9" t="str">
        <f t="shared" si="69"/>
        <v>-</v>
      </c>
      <c r="R462" s="9" t="str">
        <f t="shared" si="69"/>
        <v>-</v>
      </c>
      <c r="S462" s="9" t="str">
        <f t="shared" si="69"/>
        <v>-</v>
      </c>
      <c r="T462" s="9" t="str">
        <f t="shared" si="72"/>
        <v>-</v>
      </c>
      <c r="U462" s="9" t="str">
        <f t="shared" si="72"/>
        <v>-</v>
      </c>
      <c r="V462" s="9" t="str">
        <f t="shared" si="72"/>
        <v>-</v>
      </c>
      <c r="W462" s="9" t="str">
        <f t="shared" si="72"/>
        <v>-</v>
      </c>
      <c r="X462" s="9" t="str">
        <f t="shared" si="72"/>
        <v>-</v>
      </c>
      <c r="Y462" s="9" t="str">
        <f t="shared" si="72"/>
        <v>-</v>
      </c>
      <c r="Z462" s="9" t="str">
        <f t="shared" si="72"/>
        <v>-</v>
      </c>
      <c r="AA462" s="9" t="str">
        <f t="shared" si="72"/>
        <v>-</v>
      </c>
      <c r="AB462" s="9" t="str">
        <f t="shared" si="72"/>
        <v>-</v>
      </c>
      <c r="AC462" s="9" t="str">
        <f t="shared" si="72"/>
        <v>-</v>
      </c>
      <c r="AD462" s="9" t="str">
        <f t="shared" si="72"/>
        <v>-</v>
      </c>
      <c r="AE462" s="9" t="str">
        <f t="shared" si="72"/>
        <v>-</v>
      </c>
      <c r="AF462" s="9" t="str">
        <f t="shared" si="72"/>
        <v>-</v>
      </c>
      <c r="AG462" s="9" t="str">
        <f t="shared" si="72"/>
        <v>-</v>
      </c>
      <c r="AH462" s="9" t="str">
        <f t="shared" si="72"/>
        <v>-</v>
      </c>
      <c r="AI462" s="9" t="str">
        <f t="shared" si="70"/>
        <v>-</v>
      </c>
      <c r="AJ462" s="9" t="str">
        <f t="shared" si="70"/>
        <v>-</v>
      </c>
      <c r="AK462" s="9" t="str">
        <f t="shared" si="70"/>
        <v>-</v>
      </c>
      <c r="AL462" s="9" t="str">
        <f t="shared" si="70"/>
        <v>-</v>
      </c>
      <c r="AM462" s="9" t="str">
        <f t="shared" si="70"/>
        <v>-</v>
      </c>
      <c r="AN462" s="9" t="str">
        <f t="shared" si="70"/>
        <v>-</v>
      </c>
      <c r="AO462" s="9" t="str">
        <f t="shared" si="70"/>
        <v>-</v>
      </c>
      <c r="AP462" s="9" t="str">
        <f t="shared" si="67"/>
        <v>-</v>
      </c>
      <c r="AQ462" s="9" t="str">
        <f t="shared" si="67"/>
        <v>-</v>
      </c>
      <c r="AR462" s="9" t="str">
        <f t="shared" si="67"/>
        <v>-</v>
      </c>
      <c r="AS462" s="9" t="str">
        <f t="shared" si="67"/>
        <v>-</v>
      </c>
      <c r="AT462" s="9" t="str">
        <f t="shared" si="67"/>
        <v>-</v>
      </c>
      <c r="AU462" s="9" t="str">
        <f t="shared" si="67"/>
        <v>-</v>
      </c>
      <c r="AV462" s="9" t="str">
        <f t="shared" si="67"/>
        <v>-</v>
      </c>
      <c r="AW462" s="9" t="str">
        <f t="shared" si="67"/>
        <v>-</v>
      </c>
      <c r="AX462" s="9" t="str">
        <f t="shared" si="67"/>
        <v>-</v>
      </c>
      <c r="AY462" s="9" t="str">
        <f t="shared" si="67"/>
        <v>-</v>
      </c>
      <c r="AZ462" s="9" t="str">
        <f t="shared" si="70"/>
        <v>-</v>
      </c>
      <c r="BA462" s="9" t="str">
        <f t="shared" si="70"/>
        <v>-</v>
      </c>
      <c r="BB462" s="9" t="str">
        <f t="shared" si="72"/>
        <v>-</v>
      </c>
      <c r="BC462" s="9" t="str">
        <f t="shared" si="72"/>
        <v>-</v>
      </c>
      <c r="BD462" s="9" t="str">
        <f t="shared" si="72"/>
        <v>-</v>
      </c>
      <c r="BE462" s="9" t="str">
        <f t="shared" si="72"/>
        <v>-</v>
      </c>
      <c r="BF462" s="9" t="str">
        <f t="shared" si="72"/>
        <v>-</v>
      </c>
      <c r="BG462" s="9" t="str">
        <f t="shared" si="72"/>
        <v>-</v>
      </c>
      <c r="BH462" s="9" t="str">
        <f t="shared" si="72"/>
        <v>-</v>
      </c>
      <c r="BI462" s="9" t="str">
        <f t="shared" si="72"/>
        <v>-</v>
      </c>
      <c r="BJ462" s="37"/>
      <c r="BK462" s="34"/>
      <c r="BR462" s="25"/>
      <c r="BS462" s="25"/>
      <c r="BV462" s="25"/>
      <c r="BW462" s="25"/>
      <c r="BX462" s="25"/>
    </row>
    <row r="463" spans="1:76">
      <c r="A463" s="38">
        <f t="shared" si="74"/>
        <v>69</v>
      </c>
      <c r="B463" s="36">
        <f t="shared" si="73"/>
        <v>35</v>
      </c>
      <c r="C463" s="36">
        <f t="shared" si="73"/>
        <v>2</v>
      </c>
      <c r="D463" s="9" t="str">
        <f t="shared" si="69"/>
        <v>-</v>
      </c>
      <c r="E463" s="9" t="str">
        <f t="shared" si="69"/>
        <v>-</v>
      </c>
      <c r="F463" s="9" t="str">
        <f t="shared" si="69"/>
        <v>-</v>
      </c>
      <c r="G463" s="9" t="str">
        <f t="shared" si="69"/>
        <v>-</v>
      </c>
      <c r="H463" s="9" t="str">
        <f t="shared" si="69"/>
        <v>-</v>
      </c>
      <c r="I463" s="9" t="str">
        <f t="shared" si="69"/>
        <v>-</v>
      </c>
      <c r="J463" s="9" t="str">
        <f t="shared" si="69"/>
        <v>-</v>
      </c>
      <c r="K463" s="9" t="str">
        <f t="shared" si="69"/>
        <v>-</v>
      </c>
      <c r="L463" s="9" t="str">
        <f t="shared" si="69"/>
        <v>-</v>
      </c>
      <c r="M463" s="9" t="str">
        <f t="shared" si="69"/>
        <v>!!!</v>
      </c>
      <c r="N463" s="9" t="str">
        <f t="shared" si="69"/>
        <v>-</v>
      </c>
      <c r="O463" s="9" t="str">
        <f t="shared" si="69"/>
        <v>-</v>
      </c>
      <c r="P463" s="9" t="str">
        <f t="shared" si="69"/>
        <v>-</v>
      </c>
      <c r="Q463" s="9" t="str">
        <f t="shared" si="69"/>
        <v>-</v>
      </c>
      <c r="R463" s="9" t="str">
        <f t="shared" si="69"/>
        <v>-</v>
      </c>
      <c r="S463" s="9" t="str">
        <f t="shared" si="69"/>
        <v>-</v>
      </c>
      <c r="T463" s="9" t="str">
        <f t="shared" si="72"/>
        <v>-</v>
      </c>
      <c r="U463" s="9" t="str">
        <f t="shared" si="72"/>
        <v>-</v>
      </c>
      <c r="V463" s="9" t="str">
        <f t="shared" si="72"/>
        <v>-</v>
      </c>
      <c r="W463" s="9" t="str">
        <f t="shared" si="72"/>
        <v>-</v>
      </c>
      <c r="X463" s="9" t="str">
        <f t="shared" si="72"/>
        <v>-</v>
      </c>
      <c r="Y463" s="9" t="str">
        <f t="shared" si="72"/>
        <v>-</v>
      </c>
      <c r="Z463" s="9" t="str">
        <f t="shared" si="72"/>
        <v>-</v>
      </c>
      <c r="AA463" s="9" t="str">
        <f t="shared" si="72"/>
        <v>-</v>
      </c>
      <c r="AB463" s="9" t="str">
        <f t="shared" si="72"/>
        <v>-</v>
      </c>
      <c r="AC463" s="9" t="str">
        <f t="shared" si="72"/>
        <v>!!!</v>
      </c>
      <c r="AD463" s="9" t="str">
        <f t="shared" si="72"/>
        <v>-</v>
      </c>
      <c r="AE463" s="9" t="str">
        <f t="shared" si="72"/>
        <v>-</v>
      </c>
      <c r="AF463" s="9" t="str">
        <f t="shared" si="72"/>
        <v>-</v>
      </c>
      <c r="AG463" s="9" t="str">
        <f t="shared" si="72"/>
        <v>-</v>
      </c>
      <c r="AH463" s="9" t="str">
        <f t="shared" si="72"/>
        <v>-</v>
      </c>
      <c r="AI463" s="9" t="str">
        <f t="shared" si="70"/>
        <v>-</v>
      </c>
      <c r="AJ463" s="9" t="str">
        <f t="shared" si="70"/>
        <v>-</v>
      </c>
      <c r="AK463" s="9" t="str">
        <f t="shared" si="70"/>
        <v>-</v>
      </c>
      <c r="AL463" s="9" t="str">
        <f t="shared" si="70"/>
        <v>-</v>
      </c>
      <c r="AM463" s="9" t="str">
        <f t="shared" si="70"/>
        <v>-</v>
      </c>
      <c r="AN463" s="9" t="str">
        <f t="shared" si="70"/>
        <v>-</v>
      </c>
      <c r="AO463" s="9" t="str">
        <f t="shared" si="70"/>
        <v>-</v>
      </c>
      <c r="AP463" s="9" t="str">
        <f t="shared" si="67"/>
        <v>-</v>
      </c>
      <c r="AQ463" s="9" t="str">
        <f t="shared" si="67"/>
        <v>-</v>
      </c>
      <c r="AR463" s="9" t="str">
        <f t="shared" si="67"/>
        <v>-</v>
      </c>
      <c r="AS463" s="9" t="str">
        <f t="shared" si="67"/>
        <v>-</v>
      </c>
      <c r="AT463" s="9" t="str">
        <f t="shared" si="67"/>
        <v>-</v>
      </c>
      <c r="AU463" s="9" t="str">
        <f t="shared" si="67"/>
        <v>-</v>
      </c>
      <c r="AV463" s="9" t="str">
        <f t="shared" si="67"/>
        <v>-</v>
      </c>
      <c r="AW463" s="9" t="str">
        <f t="shared" si="67"/>
        <v>-</v>
      </c>
      <c r="AX463" s="9" t="str">
        <f t="shared" si="67"/>
        <v>-</v>
      </c>
      <c r="AY463" s="9" t="str">
        <f t="shared" si="67"/>
        <v>-</v>
      </c>
      <c r="AZ463" s="9" t="str">
        <f t="shared" si="70"/>
        <v>-</v>
      </c>
      <c r="BA463" s="9" t="str">
        <f t="shared" si="70"/>
        <v>-</v>
      </c>
      <c r="BB463" s="9" t="str">
        <f t="shared" si="72"/>
        <v>-</v>
      </c>
      <c r="BC463" s="9" t="str">
        <f t="shared" si="72"/>
        <v>-</v>
      </c>
      <c r="BD463" s="9" t="str">
        <f t="shared" si="72"/>
        <v>-</v>
      </c>
      <c r="BE463" s="9" t="str">
        <f t="shared" si="72"/>
        <v>-</v>
      </c>
      <c r="BF463" s="9" t="str">
        <f t="shared" si="72"/>
        <v>-</v>
      </c>
      <c r="BG463" s="9" t="str">
        <f t="shared" si="72"/>
        <v>-</v>
      </c>
      <c r="BH463" s="9" t="str">
        <f t="shared" si="72"/>
        <v>-</v>
      </c>
      <c r="BI463" s="9" t="str">
        <f t="shared" si="72"/>
        <v>-</v>
      </c>
      <c r="BJ463" s="37"/>
      <c r="BK463" s="34"/>
      <c r="BR463" s="25"/>
      <c r="BS463" s="25"/>
      <c r="BV463" s="25"/>
      <c r="BW463" s="25"/>
      <c r="BX463" s="25"/>
    </row>
    <row r="464" spans="1:76">
      <c r="A464" s="38">
        <f t="shared" si="74"/>
        <v>70</v>
      </c>
      <c r="B464" s="36">
        <f t="shared" si="73"/>
        <v>35</v>
      </c>
      <c r="C464" s="36">
        <f t="shared" si="73"/>
        <v>3</v>
      </c>
      <c r="D464" s="9" t="str">
        <f t="shared" ref="D464:BI470" si="75">IF(AND(OR(D72&gt;=10,D72&lt;=3),D269="НЕТ"),"!!!","-")</f>
        <v>-</v>
      </c>
      <c r="E464" s="9" t="str">
        <f t="shared" si="75"/>
        <v>-</v>
      </c>
      <c r="F464" s="9" t="str">
        <f t="shared" si="75"/>
        <v>-</v>
      </c>
      <c r="G464" s="9" t="str">
        <f t="shared" si="75"/>
        <v>-</v>
      </c>
      <c r="H464" s="9" t="str">
        <f t="shared" si="75"/>
        <v>-</v>
      </c>
      <c r="I464" s="9" t="str">
        <f t="shared" si="75"/>
        <v>-</v>
      </c>
      <c r="J464" s="9" t="str">
        <f t="shared" si="75"/>
        <v>-</v>
      </c>
      <c r="K464" s="9" t="str">
        <f t="shared" si="75"/>
        <v>-</v>
      </c>
      <c r="L464" s="9" t="str">
        <f t="shared" si="75"/>
        <v>-</v>
      </c>
      <c r="M464" s="9" t="str">
        <f t="shared" si="75"/>
        <v>-</v>
      </c>
      <c r="N464" s="9" t="str">
        <f t="shared" si="75"/>
        <v>-</v>
      </c>
      <c r="O464" s="9" t="str">
        <f t="shared" si="75"/>
        <v>-</v>
      </c>
      <c r="P464" s="9" t="str">
        <f t="shared" si="75"/>
        <v>-</v>
      </c>
      <c r="Q464" s="9" t="str">
        <f t="shared" si="75"/>
        <v>-</v>
      </c>
      <c r="R464" s="9" t="str">
        <f t="shared" si="75"/>
        <v>-</v>
      </c>
      <c r="S464" s="9" t="str">
        <f t="shared" si="75"/>
        <v>-</v>
      </c>
      <c r="T464" s="9" t="str">
        <f t="shared" si="75"/>
        <v>-</v>
      </c>
      <c r="U464" s="9" t="str">
        <f t="shared" si="75"/>
        <v>-</v>
      </c>
      <c r="V464" s="9" t="str">
        <f t="shared" si="75"/>
        <v>-</v>
      </c>
      <c r="W464" s="9" t="str">
        <f t="shared" si="75"/>
        <v>-</v>
      </c>
      <c r="X464" s="9" t="str">
        <f t="shared" si="75"/>
        <v>-</v>
      </c>
      <c r="Y464" s="9" t="str">
        <f t="shared" si="75"/>
        <v>-</v>
      </c>
      <c r="Z464" s="9" t="str">
        <f t="shared" si="75"/>
        <v>-</v>
      </c>
      <c r="AA464" s="9" t="str">
        <f t="shared" si="75"/>
        <v>-</v>
      </c>
      <c r="AB464" s="9" t="str">
        <f t="shared" si="75"/>
        <v>-</v>
      </c>
      <c r="AC464" s="9" t="str">
        <f t="shared" si="75"/>
        <v>-</v>
      </c>
      <c r="AD464" s="9" t="str">
        <f t="shared" si="75"/>
        <v>-</v>
      </c>
      <c r="AE464" s="9" t="str">
        <f t="shared" si="75"/>
        <v>-</v>
      </c>
      <c r="AF464" s="9" t="str">
        <f t="shared" si="75"/>
        <v>-</v>
      </c>
      <c r="AG464" s="9" t="str">
        <f t="shared" si="75"/>
        <v>-</v>
      </c>
      <c r="AH464" s="9" t="str">
        <f t="shared" si="75"/>
        <v>-</v>
      </c>
      <c r="AI464" s="9" t="str">
        <f t="shared" si="70"/>
        <v>-</v>
      </c>
      <c r="AJ464" s="9" t="str">
        <f t="shared" si="70"/>
        <v>-</v>
      </c>
      <c r="AK464" s="9" t="str">
        <f t="shared" si="70"/>
        <v>-</v>
      </c>
      <c r="AL464" s="9" t="str">
        <f t="shared" si="70"/>
        <v>-</v>
      </c>
      <c r="AM464" s="9" t="str">
        <f t="shared" si="70"/>
        <v>-</v>
      </c>
      <c r="AN464" s="9" t="str">
        <f t="shared" si="70"/>
        <v>-</v>
      </c>
      <c r="AO464" s="9" t="str">
        <f t="shared" si="70"/>
        <v>!!!</v>
      </c>
      <c r="AP464" s="9" t="str">
        <f t="shared" si="67"/>
        <v>-</v>
      </c>
      <c r="AQ464" s="9" t="str">
        <f t="shared" si="67"/>
        <v>-</v>
      </c>
      <c r="AR464" s="9" t="str">
        <f t="shared" si="67"/>
        <v>-</v>
      </c>
      <c r="AS464" s="9" t="str">
        <f t="shared" si="67"/>
        <v>-</v>
      </c>
      <c r="AT464" s="9" t="str">
        <f t="shared" si="67"/>
        <v>-</v>
      </c>
      <c r="AU464" s="9" t="str">
        <f t="shared" si="67"/>
        <v>-</v>
      </c>
      <c r="AV464" s="9" t="str">
        <f t="shared" si="67"/>
        <v>-</v>
      </c>
      <c r="AW464" s="9" t="str">
        <f t="shared" si="67"/>
        <v>-</v>
      </c>
      <c r="AX464" s="9" t="str">
        <f t="shared" si="67"/>
        <v>-</v>
      </c>
      <c r="AY464" s="9" t="str">
        <f t="shared" si="67"/>
        <v>-</v>
      </c>
      <c r="AZ464" s="9" t="str">
        <f t="shared" si="70"/>
        <v>-</v>
      </c>
      <c r="BA464" s="9" t="str">
        <f t="shared" si="70"/>
        <v>-</v>
      </c>
      <c r="BB464" s="9" t="str">
        <f t="shared" si="75"/>
        <v>-</v>
      </c>
      <c r="BC464" s="9" t="str">
        <f t="shared" si="75"/>
        <v>-</v>
      </c>
      <c r="BD464" s="9" t="str">
        <f t="shared" si="75"/>
        <v>-</v>
      </c>
      <c r="BE464" s="9" t="str">
        <f t="shared" si="75"/>
        <v>-</v>
      </c>
      <c r="BF464" s="9" t="str">
        <f t="shared" si="75"/>
        <v>-</v>
      </c>
      <c r="BG464" s="9" t="str">
        <f t="shared" si="75"/>
        <v>-</v>
      </c>
      <c r="BH464" s="9" t="str">
        <f t="shared" si="75"/>
        <v>-</v>
      </c>
      <c r="BI464" s="9" t="str">
        <f t="shared" si="75"/>
        <v>-</v>
      </c>
      <c r="BJ464" s="37"/>
      <c r="BK464" s="34"/>
      <c r="BR464" s="25"/>
      <c r="BS464" s="25"/>
      <c r="BV464" s="25"/>
      <c r="BW464" s="25"/>
      <c r="BX464" s="25"/>
    </row>
    <row r="465" spans="1:76">
      <c r="A465" s="38">
        <f t="shared" si="74"/>
        <v>71</v>
      </c>
      <c r="B465" s="36">
        <f t="shared" si="73"/>
        <v>36</v>
      </c>
      <c r="C465" s="36">
        <f t="shared" si="73"/>
        <v>1</v>
      </c>
      <c r="D465" s="9" t="str">
        <f t="shared" si="75"/>
        <v>-</v>
      </c>
      <c r="E465" s="9" t="str">
        <f t="shared" si="75"/>
        <v>-</v>
      </c>
      <c r="F465" s="9" t="str">
        <f t="shared" si="75"/>
        <v>-</v>
      </c>
      <c r="G465" s="9" t="str">
        <f t="shared" si="75"/>
        <v>-</v>
      </c>
      <c r="H465" s="9" t="str">
        <f t="shared" si="75"/>
        <v>-</v>
      </c>
      <c r="I465" s="9" t="str">
        <f t="shared" si="75"/>
        <v>-</v>
      </c>
      <c r="J465" s="9" t="str">
        <f t="shared" si="75"/>
        <v>-</v>
      </c>
      <c r="K465" s="9" t="str">
        <f t="shared" si="75"/>
        <v>-</v>
      </c>
      <c r="L465" s="9" t="str">
        <f t="shared" si="75"/>
        <v>-</v>
      </c>
      <c r="M465" s="9" t="str">
        <f t="shared" si="75"/>
        <v>-</v>
      </c>
      <c r="N465" s="9" t="str">
        <f t="shared" si="75"/>
        <v>-</v>
      </c>
      <c r="O465" s="9" t="str">
        <f t="shared" si="75"/>
        <v>!!!</v>
      </c>
      <c r="P465" s="9" t="str">
        <f t="shared" si="75"/>
        <v>-</v>
      </c>
      <c r="Q465" s="9" t="str">
        <f t="shared" si="75"/>
        <v>-</v>
      </c>
      <c r="R465" s="9" t="str">
        <f t="shared" si="75"/>
        <v>-</v>
      </c>
      <c r="S465" s="9" t="str">
        <f t="shared" si="75"/>
        <v>-</v>
      </c>
      <c r="T465" s="9" t="str">
        <f t="shared" si="75"/>
        <v>-</v>
      </c>
      <c r="U465" s="9" t="str">
        <f t="shared" si="75"/>
        <v>-</v>
      </c>
      <c r="V465" s="9" t="str">
        <f t="shared" si="75"/>
        <v>-</v>
      </c>
      <c r="W465" s="9" t="str">
        <f t="shared" si="75"/>
        <v>-</v>
      </c>
      <c r="X465" s="9" t="str">
        <f t="shared" si="75"/>
        <v>-</v>
      </c>
      <c r="Y465" s="9" t="str">
        <f t="shared" si="75"/>
        <v>-</v>
      </c>
      <c r="Z465" s="9" t="str">
        <f t="shared" si="75"/>
        <v>-</v>
      </c>
      <c r="AA465" s="9" t="str">
        <f t="shared" si="75"/>
        <v>-</v>
      </c>
      <c r="AB465" s="9" t="str">
        <f t="shared" si="75"/>
        <v>-</v>
      </c>
      <c r="AC465" s="9" t="str">
        <f t="shared" si="75"/>
        <v>-</v>
      </c>
      <c r="AD465" s="9" t="str">
        <f t="shared" si="75"/>
        <v>-</v>
      </c>
      <c r="AE465" s="9" t="str">
        <f t="shared" si="75"/>
        <v>-</v>
      </c>
      <c r="AF465" s="9" t="str">
        <f t="shared" si="75"/>
        <v>-</v>
      </c>
      <c r="AG465" s="9" t="str">
        <f t="shared" si="75"/>
        <v>-</v>
      </c>
      <c r="AH465" s="9" t="str">
        <f t="shared" si="75"/>
        <v>-</v>
      </c>
      <c r="AI465" s="9" t="str">
        <f t="shared" si="70"/>
        <v>-</v>
      </c>
      <c r="AJ465" s="9" t="str">
        <f t="shared" si="70"/>
        <v>-</v>
      </c>
      <c r="AK465" s="9" t="str">
        <f t="shared" si="70"/>
        <v>-</v>
      </c>
      <c r="AL465" s="9" t="str">
        <f t="shared" si="70"/>
        <v>-</v>
      </c>
      <c r="AM465" s="9" t="str">
        <f t="shared" si="70"/>
        <v>-</v>
      </c>
      <c r="AN465" s="9" t="str">
        <f t="shared" si="70"/>
        <v>-</v>
      </c>
      <c r="AO465" s="9" t="str">
        <f t="shared" si="70"/>
        <v>-</v>
      </c>
      <c r="AP465" s="9" t="str">
        <f t="shared" si="67"/>
        <v>-</v>
      </c>
      <c r="AQ465" s="9" t="str">
        <f t="shared" si="67"/>
        <v>-</v>
      </c>
      <c r="AR465" s="9" t="str">
        <f t="shared" si="67"/>
        <v>-</v>
      </c>
      <c r="AS465" s="9" t="str">
        <f t="shared" si="67"/>
        <v>-</v>
      </c>
      <c r="AT465" s="9" t="str">
        <f t="shared" si="67"/>
        <v>-</v>
      </c>
      <c r="AU465" s="9" t="str">
        <f t="shared" si="67"/>
        <v>-</v>
      </c>
      <c r="AV465" s="9" t="str">
        <f t="shared" si="67"/>
        <v>-</v>
      </c>
      <c r="AW465" s="9" t="str">
        <f t="shared" si="67"/>
        <v>-</v>
      </c>
      <c r="AX465" s="9" t="str">
        <f t="shared" si="67"/>
        <v>-</v>
      </c>
      <c r="AY465" s="9" t="str">
        <f t="shared" si="67"/>
        <v>-</v>
      </c>
      <c r="AZ465" s="9" t="str">
        <f t="shared" si="70"/>
        <v>-</v>
      </c>
      <c r="BA465" s="9" t="str">
        <f t="shared" si="70"/>
        <v>-</v>
      </c>
      <c r="BB465" s="9" t="str">
        <f t="shared" si="75"/>
        <v>-</v>
      </c>
      <c r="BC465" s="9" t="str">
        <f t="shared" si="75"/>
        <v>-</v>
      </c>
      <c r="BD465" s="9" t="str">
        <f t="shared" si="75"/>
        <v>-</v>
      </c>
      <c r="BE465" s="9" t="str">
        <f t="shared" si="75"/>
        <v>-</v>
      </c>
      <c r="BF465" s="9" t="str">
        <f t="shared" si="75"/>
        <v>-</v>
      </c>
      <c r="BG465" s="9" t="str">
        <f t="shared" si="75"/>
        <v>-</v>
      </c>
      <c r="BH465" s="9" t="str">
        <f t="shared" si="75"/>
        <v>-</v>
      </c>
      <c r="BI465" s="9" t="str">
        <f t="shared" si="75"/>
        <v>-</v>
      </c>
      <c r="BJ465" s="37"/>
      <c r="BK465" s="34"/>
      <c r="BR465" s="25"/>
      <c r="BS465" s="25"/>
      <c r="BV465" s="25"/>
      <c r="BW465" s="25"/>
      <c r="BX465" s="25"/>
    </row>
    <row r="466" spans="1:76">
      <c r="A466" s="38">
        <f t="shared" si="74"/>
        <v>72</v>
      </c>
      <c r="B466" s="36">
        <f t="shared" si="73"/>
        <v>36</v>
      </c>
      <c r="C466" s="36">
        <f t="shared" si="73"/>
        <v>2</v>
      </c>
      <c r="D466" s="9" t="str">
        <f t="shared" si="75"/>
        <v>-</v>
      </c>
      <c r="E466" s="9" t="str">
        <f t="shared" si="75"/>
        <v>-</v>
      </c>
      <c r="F466" s="9" t="str">
        <f t="shared" si="75"/>
        <v>-</v>
      </c>
      <c r="G466" s="9" t="str">
        <f t="shared" si="75"/>
        <v>-</v>
      </c>
      <c r="H466" s="9" t="str">
        <f t="shared" si="75"/>
        <v>-</v>
      </c>
      <c r="I466" s="9" t="str">
        <f t="shared" si="75"/>
        <v>-</v>
      </c>
      <c r="J466" s="9" t="str">
        <f t="shared" si="75"/>
        <v>-</v>
      </c>
      <c r="K466" s="9" t="str">
        <f t="shared" si="75"/>
        <v>-</v>
      </c>
      <c r="L466" s="9" t="str">
        <f t="shared" si="75"/>
        <v>-</v>
      </c>
      <c r="M466" s="9" t="str">
        <f t="shared" si="75"/>
        <v>-</v>
      </c>
      <c r="N466" s="9" t="str">
        <f t="shared" si="75"/>
        <v>-</v>
      </c>
      <c r="O466" s="9" t="str">
        <f t="shared" si="75"/>
        <v>!!!</v>
      </c>
      <c r="P466" s="9" t="str">
        <f t="shared" si="75"/>
        <v>-</v>
      </c>
      <c r="Q466" s="9" t="str">
        <f t="shared" si="75"/>
        <v>-</v>
      </c>
      <c r="R466" s="9" t="str">
        <f t="shared" si="75"/>
        <v>-</v>
      </c>
      <c r="S466" s="9" t="str">
        <f t="shared" si="75"/>
        <v>-</v>
      </c>
      <c r="T466" s="9" t="str">
        <f t="shared" si="75"/>
        <v>-</v>
      </c>
      <c r="U466" s="9" t="str">
        <f t="shared" si="75"/>
        <v>-</v>
      </c>
      <c r="V466" s="9" t="str">
        <f t="shared" si="75"/>
        <v>-</v>
      </c>
      <c r="W466" s="9" t="str">
        <f t="shared" si="75"/>
        <v>-</v>
      </c>
      <c r="X466" s="9" t="str">
        <f t="shared" si="75"/>
        <v>!!!</v>
      </c>
      <c r="Y466" s="9" t="str">
        <f t="shared" si="75"/>
        <v>-</v>
      </c>
      <c r="Z466" s="9" t="str">
        <f t="shared" si="75"/>
        <v>-</v>
      </c>
      <c r="AA466" s="9" t="str">
        <f t="shared" si="75"/>
        <v>-</v>
      </c>
      <c r="AB466" s="9" t="str">
        <f t="shared" si="75"/>
        <v>-</v>
      </c>
      <c r="AC466" s="9" t="str">
        <f t="shared" si="75"/>
        <v>-</v>
      </c>
      <c r="AD466" s="9" t="str">
        <f t="shared" si="75"/>
        <v>-</v>
      </c>
      <c r="AE466" s="9" t="str">
        <f t="shared" si="75"/>
        <v>-</v>
      </c>
      <c r="AF466" s="9" t="str">
        <f t="shared" si="75"/>
        <v>-</v>
      </c>
      <c r="AG466" s="9" t="str">
        <f t="shared" si="75"/>
        <v>-</v>
      </c>
      <c r="AH466" s="9" t="str">
        <f t="shared" si="75"/>
        <v>-</v>
      </c>
      <c r="AI466" s="9" t="str">
        <f t="shared" si="70"/>
        <v>-</v>
      </c>
      <c r="AJ466" s="9" t="str">
        <f t="shared" si="70"/>
        <v>-</v>
      </c>
      <c r="AK466" s="9" t="str">
        <f t="shared" si="70"/>
        <v>-</v>
      </c>
      <c r="AL466" s="9" t="str">
        <f t="shared" si="70"/>
        <v>-</v>
      </c>
      <c r="AM466" s="9" t="str">
        <f t="shared" si="70"/>
        <v>-</v>
      </c>
      <c r="AN466" s="9" t="str">
        <f t="shared" si="70"/>
        <v>-</v>
      </c>
      <c r="AO466" s="9" t="str">
        <f t="shared" si="70"/>
        <v>-</v>
      </c>
      <c r="AP466" s="9" t="str">
        <f t="shared" si="67"/>
        <v>-</v>
      </c>
      <c r="AQ466" s="9" t="str">
        <f t="shared" si="67"/>
        <v>-</v>
      </c>
      <c r="AR466" s="9" t="str">
        <f t="shared" si="67"/>
        <v>-</v>
      </c>
      <c r="AS466" s="9" t="str">
        <f t="shared" si="67"/>
        <v>-</v>
      </c>
      <c r="AT466" s="9" t="str">
        <f t="shared" si="67"/>
        <v>-</v>
      </c>
      <c r="AU466" s="9" t="str">
        <f t="shared" si="67"/>
        <v>-</v>
      </c>
      <c r="AV466" s="9" t="str">
        <f t="shared" si="67"/>
        <v>-</v>
      </c>
      <c r="AW466" s="9" t="str">
        <f t="shared" si="67"/>
        <v>-</v>
      </c>
      <c r="AX466" s="9" t="str">
        <f t="shared" si="67"/>
        <v>-</v>
      </c>
      <c r="AY466" s="9" t="str">
        <f t="shared" si="67"/>
        <v>-</v>
      </c>
      <c r="AZ466" s="9" t="str">
        <f t="shared" si="70"/>
        <v>-</v>
      </c>
      <c r="BA466" s="9" t="str">
        <f t="shared" si="70"/>
        <v>-</v>
      </c>
      <c r="BB466" s="9" t="str">
        <f t="shared" si="75"/>
        <v>-</v>
      </c>
      <c r="BC466" s="9" t="str">
        <f t="shared" si="75"/>
        <v>-</v>
      </c>
      <c r="BD466" s="9" t="str">
        <f t="shared" si="75"/>
        <v>-</v>
      </c>
      <c r="BE466" s="9" t="str">
        <f t="shared" si="75"/>
        <v>-</v>
      </c>
      <c r="BF466" s="9" t="str">
        <f t="shared" si="75"/>
        <v>-</v>
      </c>
      <c r="BG466" s="9" t="str">
        <f t="shared" si="75"/>
        <v>-</v>
      </c>
      <c r="BH466" s="9" t="str">
        <f t="shared" si="75"/>
        <v>-</v>
      </c>
      <c r="BI466" s="9" t="str">
        <f t="shared" si="75"/>
        <v>-</v>
      </c>
      <c r="BJ466" s="37"/>
      <c r="BK466" s="34"/>
      <c r="BR466" s="25"/>
      <c r="BS466" s="25"/>
      <c r="BV466" s="25"/>
      <c r="BW466" s="25"/>
      <c r="BX466" s="25"/>
    </row>
    <row r="467" spans="1:76">
      <c r="A467" s="38">
        <f t="shared" si="74"/>
        <v>73</v>
      </c>
      <c r="B467" s="36">
        <f t="shared" si="73"/>
        <v>36</v>
      </c>
      <c r="C467" s="36">
        <f t="shared" si="73"/>
        <v>3</v>
      </c>
      <c r="D467" s="9" t="str">
        <f t="shared" si="75"/>
        <v>-</v>
      </c>
      <c r="E467" s="9" t="str">
        <f t="shared" si="75"/>
        <v>-</v>
      </c>
      <c r="F467" s="9" t="str">
        <f t="shared" si="75"/>
        <v>-</v>
      </c>
      <c r="G467" s="9" t="str">
        <f t="shared" si="75"/>
        <v>-</v>
      </c>
      <c r="H467" s="9" t="str">
        <f t="shared" si="75"/>
        <v>-</v>
      </c>
      <c r="I467" s="9" t="str">
        <f t="shared" si="75"/>
        <v>-</v>
      </c>
      <c r="J467" s="9" t="str">
        <f t="shared" si="75"/>
        <v>-</v>
      </c>
      <c r="K467" s="9" t="str">
        <f t="shared" si="75"/>
        <v>-</v>
      </c>
      <c r="L467" s="9" t="str">
        <f t="shared" si="75"/>
        <v>-</v>
      </c>
      <c r="M467" s="9" t="str">
        <f t="shared" si="75"/>
        <v>-</v>
      </c>
      <c r="N467" s="9" t="str">
        <f t="shared" si="75"/>
        <v>-</v>
      </c>
      <c r="O467" s="9" t="str">
        <f t="shared" si="75"/>
        <v>!!!</v>
      </c>
      <c r="P467" s="9" t="str">
        <f t="shared" si="75"/>
        <v>-</v>
      </c>
      <c r="Q467" s="9" t="str">
        <f t="shared" si="75"/>
        <v>-</v>
      </c>
      <c r="R467" s="9" t="str">
        <f t="shared" si="75"/>
        <v>-</v>
      </c>
      <c r="S467" s="9" t="str">
        <f t="shared" si="75"/>
        <v>-</v>
      </c>
      <c r="T467" s="9" t="str">
        <f t="shared" si="75"/>
        <v>-</v>
      </c>
      <c r="U467" s="9" t="str">
        <f t="shared" si="75"/>
        <v>-</v>
      </c>
      <c r="V467" s="9" t="str">
        <f t="shared" si="75"/>
        <v>-</v>
      </c>
      <c r="W467" s="9" t="str">
        <f t="shared" si="75"/>
        <v>-</v>
      </c>
      <c r="X467" s="9" t="str">
        <f t="shared" si="75"/>
        <v>-</v>
      </c>
      <c r="Y467" s="9" t="str">
        <f t="shared" si="75"/>
        <v>-</v>
      </c>
      <c r="Z467" s="9" t="str">
        <f t="shared" si="75"/>
        <v>-</v>
      </c>
      <c r="AA467" s="9" t="str">
        <f t="shared" si="75"/>
        <v>-</v>
      </c>
      <c r="AB467" s="9" t="str">
        <f t="shared" si="75"/>
        <v>-</v>
      </c>
      <c r="AC467" s="9" t="str">
        <f t="shared" si="75"/>
        <v>-</v>
      </c>
      <c r="AD467" s="9" t="str">
        <f t="shared" si="75"/>
        <v>-</v>
      </c>
      <c r="AE467" s="9" t="str">
        <f t="shared" si="75"/>
        <v>-</v>
      </c>
      <c r="AF467" s="9" t="str">
        <f t="shared" si="75"/>
        <v>-</v>
      </c>
      <c r="AG467" s="9" t="str">
        <f t="shared" si="75"/>
        <v>-</v>
      </c>
      <c r="AH467" s="9" t="str">
        <f t="shared" si="75"/>
        <v>-</v>
      </c>
      <c r="AI467" s="9" t="str">
        <f t="shared" si="70"/>
        <v>-</v>
      </c>
      <c r="AJ467" s="9" t="str">
        <f t="shared" si="70"/>
        <v>-</v>
      </c>
      <c r="AK467" s="9" t="str">
        <f t="shared" si="70"/>
        <v>-</v>
      </c>
      <c r="AL467" s="9" t="str">
        <f t="shared" si="70"/>
        <v>-</v>
      </c>
      <c r="AM467" s="9" t="str">
        <f t="shared" si="70"/>
        <v>-</v>
      </c>
      <c r="AN467" s="9" t="str">
        <f t="shared" si="70"/>
        <v>-</v>
      </c>
      <c r="AO467" s="9" t="str">
        <f t="shared" si="70"/>
        <v>-</v>
      </c>
      <c r="AP467" s="9" t="str">
        <f t="shared" si="67"/>
        <v>-</v>
      </c>
      <c r="AQ467" s="9" t="str">
        <f t="shared" si="67"/>
        <v>-</v>
      </c>
      <c r="AR467" s="9" t="str">
        <f t="shared" si="67"/>
        <v>-</v>
      </c>
      <c r="AS467" s="9" t="str">
        <f t="shared" si="67"/>
        <v>-</v>
      </c>
      <c r="AT467" s="9" t="str">
        <f t="shared" si="67"/>
        <v>-</v>
      </c>
      <c r="AU467" s="9" t="str">
        <f t="shared" si="67"/>
        <v>-</v>
      </c>
      <c r="AV467" s="9" t="str">
        <f t="shared" si="67"/>
        <v>-</v>
      </c>
      <c r="AW467" s="9" t="str">
        <f t="shared" si="67"/>
        <v>-</v>
      </c>
      <c r="AX467" s="9" t="str">
        <f t="shared" si="67"/>
        <v>-</v>
      </c>
      <c r="AY467" s="9" t="str">
        <f t="shared" si="67"/>
        <v>-</v>
      </c>
      <c r="AZ467" s="9" t="str">
        <f t="shared" si="70"/>
        <v>-</v>
      </c>
      <c r="BA467" s="9" t="str">
        <f t="shared" si="70"/>
        <v>-</v>
      </c>
      <c r="BB467" s="9" t="str">
        <f t="shared" si="75"/>
        <v>-</v>
      </c>
      <c r="BC467" s="9" t="str">
        <f t="shared" si="75"/>
        <v>-</v>
      </c>
      <c r="BD467" s="9" t="str">
        <f t="shared" si="75"/>
        <v>-</v>
      </c>
      <c r="BE467" s="9" t="str">
        <f t="shared" si="75"/>
        <v>-</v>
      </c>
      <c r="BF467" s="9" t="str">
        <f t="shared" si="75"/>
        <v>-</v>
      </c>
      <c r="BG467" s="9" t="str">
        <f t="shared" si="75"/>
        <v>-</v>
      </c>
      <c r="BH467" s="9" t="str">
        <f t="shared" si="75"/>
        <v>-</v>
      </c>
      <c r="BI467" s="9" t="str">
        <f t="shared" si="75"/>
        <v>-</v>
      </c>
      <c r="BJ467" s="37"/>
      <c r="BK467" s="34"/>
      <c r="BR467" s="25"/>
      <c r="BS467" s="25"/>
      <c r="BV467" s="25"/>
      <c r="BW467" s="25"/>
      <c r="BX467" s="25"/>
    </row>
    <row r="468" spans="1:76">
      <c r="A468" s="38">
        <f t="shared" si="74"/>
        <v>74</v>
      </c>
      <c r="B468" s="36">
        <f t="shared" si="73"/>
        <v>37</v>
      </c>
      <c r="C468" s="36">
        <f t="shared" si="73"/>
        <v>1</v>
      </c>
      <c r="D468" s="9" t="str">
        <f t="shared" si="75"/>
        <v>-</v>
      </c>
      <c r="E468" s="9" t="str">
        <f t="shared" si="75"/>
        <v>-</v>
      </c>
      <c r="F468" s="9" t="str">
        <f t="shared" si="75"/>
        <v>-</v>
      </c>
      <c r="G468" s="9" t="str">
        <f t="shared" si="75"/>
        <v>-</v>
      </c>
      <c r="H468" s="9" t="str">
        <f t="shared" si="75"/>
        <v>-</v>
      </c>
      <c r="I468" s="9" t="str">
        <f t="shared" si="75"/>
        <v>-</v>
      </c>
      <c r="J468" s="9" t="str">
        <f t="shared" si="75"/>
        <v>-</v>
      </c>
      <c r="K468" s="9" t="str">
        <f t="shared" si="75"/>
        <v>-</v>
      </c>
      <c r="L468" s="9" t="str">
        <f t="shared" si="75"/>
        <v>-</v>
      </c>
      <c r="M468" s="9" t="str">
        <f t="shared" si="75"/>
        <v>-</v>
      </c>
      <c r="N468" s="9" t="str">
        <f t="shared" si="75"/>
        <v>-</v>
      </c>
      <c r="O468" s="9" t="str">
        <f t="shared" si="75"/>
        <v>-</v>
      </c>
      <c r="P468" s="9" t="str">
        <f t="shared" si="75"/>
        <v>-</v>
      </c>
      <c r="Q468" s="9" t="str">
        <f t="shared" si="75"/>
        <v>-</v>
      </c>
      <c r="R468" s="9" t="str">
        <f t="shared" si="75"/>
        <v>-</v>
      </c>
      <c r="S468" s="9" t="str">
        <f t="shared" si="75"/>
        <v>-</v>
      </c>
      <c r="T468" s="9" t="str">
        <f t="shared" si="75"/>
        <v>-</v>
      </c>
      <c r="U468" s="9" t="str">
        <f t="shared" si="75"/>
        <v>-</v>
      </c>
      <c r="V468" s="9" t="str">
        <f t="shared" si="75"/>
        <v>-</v>
      </c>
      <c r="W468" s="9" t="str">
        <f t="shared" si="75"/>
        <v>-</v>
      </c>
      <c r="X468" s="9" t="str">
        <f t="shared" si="75"/>
        <v>-</v>
      </c>
      <c r="Y468" s="9" t="str">
        <f t="shared" si="75"/>
        <v>-</v>
      </c>
      <c r="Z468" s="9" t="str">
        <f t="shared" si="75"/>
        <v>-</v>
      </c>
      <c r="AA468" s="9" t="str">
        <f t="shared" si="75"/>
        <v>-</v>
      </c>
      <c r="AB468" s="9" t="str">
        <f t="shared" si="75"/>
        <v>-</v>
      </c>
      <c r="AC468" s="9" t="str">
        <f t="shared" si="75"/>
        <v>-</v>
      </c>
      <c r="AD468" s="9" t="str">
        <f t="shared" si="75"/>
        <v>-</v>
      </c>
      <c r="AE468" s="9" t="str">
        <f t="shared" si="75"/>
        <v>-</v>
      </c>
      <c r="AF468" s="9" t="str">
        <f t="shared" si="75"/>
        <v>-</v>
      </c>
      <c r="AG468" s="9" t="str">
        <f t="shared" si="75"/>
        <v>-</v>
      </c>
      <c r="AH468" s="9" t="str">
        <f t="shared" si="75"/>
        <v>-</v>
      </c>
      <c r="AI468" s="9" t="str">
        <f t="shared" si="70"/>
        <v>-</v>
      </c>
      <c r="AJ468" s="9" t="str">
        <f t="shared" si="70"/>
        <v>-</v>
      </c>
      <c r="AK468" s="9" t="str">
        <f t="shared" si="70"/>
        <v>-</v>
      </c>
      <c r="AL468" s="9" t="str">
        <f t="shared" si="70"/>
        <v>-</v>
      </c>
      <c r="AM468" s="9" t="str">
        <f t="shared" si="70"/>
        <v>-</v>
      </c>
      <c r="AN468" s="9" t="str">
        <f t="shared" si="70"/>
        <v>-</v>
      </c>
      <c r="AO468" s="9" t="str">
        <f t="shared" si="70"/>
        <v>-</v>
      </c>
      <c r="AP468" s="9" t="str">
        <f t="shared" si="67"/>
        <v>-</v>
      </c>
      <c r="AQ468" s="9" t="str">
        <f t="shared" si="67"/>
        <v>-</v>
      </c>
      <c r="AR468" s="9" t="str">
        <f t="shared" si="67"/>
        <v>-</v>
      </c>
      <c r="AS468" s="9" t="str">
        <f t="shared" si="67"/>
        <v>-</v>
      </c>
      <c r="AT468" s="9" t="str">
        <f t="shared" si="67"/>
        <v>-</v>
      </c>
      <c r="AU468" s="9" t="str">
        <f t="shared" si="67"/>
        <v>-</v>
      </c>
      <c r="AV468" s="9" t="str">
        <f t="shared" si="67"/>
        <v>-</v>
      </c>
      <c r="AW468" s="9" t="str">
        <f t="shared" si="67"/>
        <v>-</v>
      </c>
      <c r="AX468" s="9" t="str">
        <f t="shared" si="67"/>
        <v>-</v>
      </c>
      <c r="AY468" s="9" t="str">
        <f t="shared" si="67"/>
        <v>-</v>
      </c>
      <c r="AZ468" s="9" t="str">
        <f t="shared" si="70"/>
        <v>-</v>
      </c>
      <c r="BA468" s="9" t="str">
        <f t="shared" si="70"/>
        <v>-</v>
      </c>
      <c r="BB468" s="9" t="str">
        <f t="shared" si="75"/>
        <v>-</v>
      </c>
      <c r="BC468" s="9" t="str">
        <f t="shared" si="75"/>
        <v>-</v>
      </c>
      <c r="BD468" s="9" t="str">
        <f t="shared" si="75"/>
        <v>-</v>
      </c>
      <c r="BE468" s="9" t="str">
        <f t="shared" si="75"/>
        <v>-</v>
      </c>
      <c r="BF468" s="9" t="str">
        <f t="shared" si="75"/>
        <v>-</v>
      </c>
      <c r="BG468" s="9" t="str">
        <f t="shared" si="75"/>
        <v>-</v>
      </c>
      <c r="BH468" s="9" t="str">
        <f t="shared" si="75"/>
        <v>-</v>
      </c>
      <c r="BI468" s="9" t="str">
        <f t="shared" si="75"/>
        <v>-</v>
      </c>
      <c r="BJ468" s="37"/>
      <c r="BK468" s="34"/>
      <c r="BR468" s="25"/>
      <c r="BS468" s="25"/>
      <c r="BV468" s="25"/>
      <c r="BW468" s="25"/>
      <c r="BX468" s="25"/>
    </row>
    <row r="469" spans="1:76">
      <c r="A469" s="38">
        <f t="shared" si="74"/>
        <v>75</v>
      </c>
      <c r="B469" s="36">
        <f t="shared" si="73"/>
        <v>37</v>
      </c>
      <c r="C469" s="36">
        <f t="shared" si="73"/>
        <v>2</v>
      </c>
      <c r="D469" s="9" t="str">
        <f t="shared" si="75"/>
        <v>-</v>
      </c>
      <c r="E469" s="9" t="str">
        <f t="shared" si="75"/>
        <v>-</v>
      </c>
      <c r="F469" s="9" t="str">
        <f t="shared" si="75"/>
        <v>-</v>
      </c>
      <c r="G469" s="9" t="str">
        <f t="shared" si="75"/>
        <v>-</v>
      </c>
      <c r="H469" s="9" t="str">
        <f t="shared" si="75"/>
        <v>-</v>
      </c>
      <c r="I469" s="9" t="str">
        <f t="shared" si="75"/>
        <v>-</v>
      </c>
      <c r="J469" s="9" t="str">
        <f t="shared" si="75"/>
        <v>-</v>
      </c>
      <c r="K469" s="9" t="str">
        <f t="shared" si="75"/>
        <v>-</v>
      </c>
      <c r="L469" s="9" t="str">
        <f t="shared" si="75"/>
        <v>-</v>
      </c>
      <c r="M469" s="9" t="str">
        <f t="shared" si="75"/>
        <v>-</v>
      </c>
      <c r="N469" s="9" t="str">
        <f t="shared" si="75"/>
        <v>-</v>
      </c>
      <c r="O469" s="9" t="str">
        <f t="shared" si="75"/>
        <v>-</v>
      </c>
      <c r="P469" s="9" t="str">
        <f t="shared" si="75"/>
        <v>-</v>
      </c>
      <c r="Q469" s="9" t="str">
        <f t="shared" si="75"/>
        <v>-</v>
      </c>
      <c r="R469" s="9" t="str">
        <f t="shared" si="75"/>
        <v>-</v>
      </c>
      <c r="S469" s="9" t="str">
        <f t="shared" si="75"/>
        <v>-</v>
      </c>
      <c r="T469" s="9" t="str">
        <f t="shared" si="75"/>
        <v>-</v>
      </c>
      <c r="U469" s="9" t="str">
        <f t="shared" si="75"/>
        <v>-</v>
      </c>
      <c r="V469" s="9" t="str">
        <f t="shared" si="75"/>
        <v>-</v>
      </c>
      <c r="W469" s="9" t="str">
        <f t="shared" si="75"/>
        <v>-</v>
      </c>
      <c r="X469" s="9" t="str">
        <f t="shared" si="75"/>
        <v>-</v>
      </c>
      <c r="Y469" s="9" t="str">
        <f t="shared" si="75"/>
        <v>-</v>
      </c>
      <c r="Z469" s="9" t="str">
        <f t="shared" si="75"/>
        <v>-</v>
      </c>
      <c r="AA469" s="9" t="str">
        <f t="shared" si="75"/>
        <v>-</v>
      </c>
      <c r="AB469" s="9" t="str">
        <f t="shared" si="75"/>
        <v>-</v>
      </c>
      <c r="AC469" s="9" t="str">
        <f t="shared" si="75"/>
        <v>-</v>
      </c>
      <c r="AD469" s="9" t="str">
        <f t="shared" si="75"/>
        <v>-</v>
      </c>
      <c r="AE469" s="9" t="str">
        <f t="shared" si="75"/>
        <v>-</v>
      </c>
      <c r="AF469" s="9" t="str">
        <f t="shared" si="75"/>
        <v>-</v>
      </c>
      <c r="AG469" s="9" t="str">
        <f t="shared" si="75"/>
        <v>-</v>
      </c>
      <c r="AH469" s="9" t="str">
        <f t="shared" si="75"/>
        <v>-</v>
      </c>
      <c r="AI469" s="9" t="str">
        <f t="shared" si="70"/>
        <v>-</v>
      </c>
      <c r="AJ469" s="9" t="str">
        <f t="shared" si="70"/>
        <v>-</v>
      </c>
      <c r="AK469" s="9" t="str">
        <f t="shared" si="70"/>
        <v>-</v>
      </c>
      <c r="AL469" s="9" t="str">
        <f t="shared" si="70"/>
        <v>-</v>
      </c>
      <c r="AM469" s="9" t="str">
        <f t="shared" si="70"/>
        <v>-</v>
      </c>
      <c r="AN469" s="9" t="str">
        <f t="shared" si="70"/>
        <v>-</v>
      </c>
      <c r="AO469" s="9" t="str">
        <f t="shared" si="70"/>
        <v>-</v>
      </c>
      <c r="AP469" s="9" t="str">
        <f t="shared" si="67"/>
        <v>-</v>
      </c>
      <c r="AQ469" s="9" t="str">
        <f t="shared" si="67"/>
        <v>-</v>
      </c>
      <c r="AR469" s="9" t="str">
        <f t="shared" si="67"/>
        <v>-</v>
      </c>
      <c r="AS469" s="9" t="str">
        <f t="shared" si="67"/>
        <v>-</v>
      </c>
      <c r="AT469" s="9" t="str">
        <f t="shared" si="67"/>
        <v>-</v>
      </c>
      <c r="AU469" s="9" t="str">
        <f t="shared" si="67"/>
        <v>-</v>
      </c>
      <c r="AV469" s="9" t="str">
        <f t="shared" si="67"/>
        <v>-</v>
      </c>
      <c r="AW469" s="9" t="str">
        <f t="shared" si="67"/>
        <v>-</v>
      </c>
      <c r="AX469" s="9" t="str">
        <f t="shared" si="67"/>
        <v>-</v>
      </c>
      <c r="AY469" s="9" t="str">
        <f t="shared" si="67"/>
        <v>-</v>
      </c>
      <c r="AZ469" s="9" t="str">
        <f t="shared" si="70"/>
        <v>-</v>
      </c>
      <c r="BA469" s="9" t="str">
        <f t="shared" si="70"/>
        <v>-</v>
      </c>
      <c r="BB469" s="9" t="str">
        <f t="shared" si="75"/>
        <v>-</v>
      </c>
      <c r="BC469" s="9" t="str">
        <f t="shared" si="75"/>
        <v>-</v>
      </c>
      <c r="BD469" s="9" t="str">
        <f t="shared" si="75"/>
        <v>-</v>
      </c>
      <c r="BE469" s="9" t="str">
        <f t="shared" si="75"/>
        <v>-</v>
      </c>
      <c r="BF469" s="9" t="str">
        <f t="shared" si="75"/>
        <v>-</v>
      </c>
      <c r="BG469" s="9" t="str">
        <f t="shared" si="75"/>
        <v>-</v>
      </c>
      <c r="BH469" s="9" t="str">
        <f t="shared" si="75"/>
        <v>-</v>
      </c>
      <c r="BI469" s="9" t="str">
        <f t="shared" si="75"/>
        <v>-</v>
      </c>
      <c r="BJ469" s="37"/>
      <c r="BK469" s="34"/>
      <c r="BR469" s="25"/>
      <c r="BS469" s="25"/>
      <c r="BV469" s="25"/>
      <c r="BW469" s="25"/>
      <c r="BX469" s="25"/>
    </row>
    <row r="470" spans="1:76">
      <c r="A470" s="38">
        <f t="shared" si="74"/>
        <v>76</v>
      </c>
      <c r="B470" s="36">
        <f t="shared" si="73"/>
        <v>37</v>
      </c>
      <c r="C470" s="36">
        <f t="shared" si="73"/>
        <v>3</v>
      </c>
      <c r="D470" s="9" t="str">
        <f t="shared" si="75"/>
        <v>-</v>
      </c>
      <c r="E470" s="9" t="str">
        <f t="shared" si="75"/>
        <v>-</v>
      </c>
      <c r="F470" s="9" t="str">
        <f t="shared" si="75"/>
        <v>-</v>
      </c>
      <c r="G470" s="9" t="str">
        <f t="shared" si="75"/>
        <v>-</v>
      </c>
      <c r="H470" s="9" t="str">
        <f t="shared" si="75"/>
        <v>-</v>
      </c>
      <c r="I470" s="9" t="str">
        <f t="shared" si="75"/>
        <v>-</v>
      </c>
      <c r="J470" s="9" t="str">
        <f t="shared" si="75"/>
        <v>-</v>
      </c>
      <c r="K470" s="9" t="str">
        <f t="shared" si="75"/>
        <v>-</v>
      </c>
      <c r="L470" s="9" t="str">
        <f t="shared" si="75"/>
        <v>-</v>
      </c>
      <c r="M470" s="9" t="str">
        <f t="shared" si="75"/>
        <v>-</v>
      </c>
      <c r="N470" s="9" t="str">
        <f t="shared" si="75"/>
        <v>-</v>
      </c>
      <c r="O470" s="9" t="str">
        <f t="shared" si="75"/>
        <v>-</v>
      </c>
      <c r="P470" s="9" t="str">
        <f t="shared" si="75"/>
        <v>-</v>
      </c>
      <c r="Q470" s="9" t="str">
        <f t="shared" si="75"/>
        <v>-</v>
      </c>
      <c r="R470" s="9" t="str">
        <f t="shared" si="75"/>
        <v>-</v>
      </c>
      <c r="S470" s="9" t="str">
        <f t="shared" ref="S470:BI480" si="76">IF(AND(OR(S78&gt;=10,S78&lt;=3),S275="НЕТ"),"!!!","-")</f>
        <v>-</v>
      </c>
      <c r="T470" s="9" t="str">
        <f t="shared" si="76"/>
        <v>-</v>
      </c>
      <c r="U470" s="9" t="str">
        <f t="shared" si="76"/>
        <v>-</v>
      </c>
      <c r="V470" s="9" t="str">
        <f t="shared" si="76"/>
        <v>-</v>
      </c>
      <c r="W470" s="9" t="str">
        <f t="shared" si="76"/>
        <v>-</v>
      </c>
      <c r="X470" s="9" t="str">
        <f t="shared" si="76"/>
        <v>-</v>
      </c>
      <c r="Y470" s="9" t="str">
        <f t="shared" si="76"/>
        <v>-</v>
      </c>
      <c r="Z470" s="9" t="str">
        <f t="shared" si="76"/>
        <v>-</v>
      </c>
      <c r="AA470" s="9" t="str">
        <f t="shared" si="76"/>
        <v>-</v>
      </c>
      <c r="AB470" s="9" t="str">
        <f t="shared" si="76"/>
        <v>-</v>
      </c>
      <c r="AC470" s="9" t="str">
        <f t="shared" si="76"/>
        <v>-</v>
      </c>
      <c r="AD470" s="9" t="str">
        <f t="shared" si="76"/>
        <v>-</v>
      </c>
      <c r="AE470" s="9" t="str">
        <f t="shared" si="76"/>
        <v>-</v>
      </c>
      <c r="AF470" s="9" t="str">
        <f t="shared" si="76"/>
        <v>-</v>
      </c>
      <c r="AG470" s="9" t="str">
        <f t="shared" si="76"/>
        <v>-</v>
      </c>
      <c r="AH470" s="9" t="str">
        <f t="shared" si="76"/>
        <v>-</v>
      </c>
      <c r="AI470" s="9" t="str">
        <f t="shared" si="70"/>
        <v>-</v>
      </c>
      <c r="AJ470" s="9" t="str">
        <f t="shared" si="70"/>
        <v>-</v>
      </c>
      <c r="AK470" s="9" t="str">
        <f t="shared" si="70"/>
        <v>-</v>
      </c>
      <c r="AL470" s="9" t="str">
        <f t="shared" si="70"/>
        <v>-</v>
      </c>
      <c r="AM470" s="9" t="str">
        <f t="shared" si="70"/>
        <v>-</v>
      </c>
      <c r="AN470" s="9" t="str">
        <f t="shared" si="70"/>
        <v>-</v>
      </c>
      <c r="AO470" s="9" t="str">
        <f t="shared" si="70"/>
        <v>-</v>
      </c>
      <c r="AP470" s="9" t="str">
        <f t="shared" si="67"/>
        <v>-</v>
      </c>
      <c r="AQ470" s="9" t="str">
        <f t="shared" si="67"/>
        <v>-</v>
      </c>
      <c r="AR470" s="9" t="str">
        <f t="shared" si="67"/>
        <v>-</v>
      </c>
      <c r="AS470" s="9" t="str">
        <f t="shared" si="67"/>
        <v>-</v>
      </c>
      <c r="AT470" s="9" t="str">
        <f t="shared" si="67"/>
        <v>-</v>
      </c>
      <c r="AU470" s="9" t="str">
        <f t="shared" si="67"/>
        <v>-</v>
      </c>
      <c r="AV470" s="9" t="str">
        <f t="shared" si="67"/>
        <v>-</v>
      </c>
      <c r="AW470" s="9" t="str">
        <f t="shared" si="67"/>
        <v>-</v>
      </c>
      <c r="AX470" s="9" t="str">
        <f t="shared" si="67"/>
        <v>-</v>
      </c>
      <c r="AY470" s="9" t="str">
        <f t="shared" si="67"/>
        <v>-</v>
      </c>
      <c r="AZ470" s="9" t="str">
        <f t="shared" si="70"/>
        <v>-</v>
      </c>
      <c r="BA470" s="9" t="str">
        <f t="shared" si="70"/>
        <v>-</v>
      </c>
      <c r="BB470" s="9" t="str">
        <f t="shared" si="76"/>
        <v>-</v>
      </c>
      <c r="BC470" s="9" t="str">
        <f t="shared" si="76"/>
        <v>-</v>
      </c>
      <c r="BD470" s="9" t="str">
        <f t="shared" si="76"/>
        <v>-</v>
      </c>
      <c r="BE470" s="9" t="str">
        <f t="shared" si="76"/>
        <v>-</v>
      </c>
      <c r="BF470" s="9" t="str">
        <f t="shared" si="76"/>
        <v>-</v>
      </c>
      <c r="BG470" s="9" t="str">
        <f t="shared" si="76"/>
        <v>-</v>
      </c>
      <c r="BH470" s="9" t="str">
        <f t="shared" si="76"/>
        <v>-</v>
      </c>
      <c r="BI470" s="9" t="str">
        <f t="shared" si="76"/>
        <v>-</v>
      </c>
      <c r="BJ470" s="37"/>
      <c r="BK470" s="34"/>
      <c r="BR470" s="25"/>
      <c r="BS470" s="25"/>
      <c r="BV470" s="25"/>
      <c r="BW470" s="25"/>
      <c r="BX470" s="25"/>
    </row>
    <row r="471" spans="1:76">
      <c r="A471" s="38">
        <f t="shared" si="74"/>
        <v>77</v>
      </c>
      <c r="B471" s="36">
        <f t="shared" si="73"/>
        <v>38</v>
      </c>
      <c r="C471" s="36">
        <f t="shared" si="73"/>
        <v>1</v>
      </c>
      <c r="D471" s="9" t="str">
        <f t="shared" ref="D471:S486" si="77">IF(AND(OR(D79&gt;=10,D79&lt;=3),D276="НЕТ"),"!!!","-")</f>
        <v>-</v>
      </c>
      <c r="E471" s="9" t="str">
        <f t="shared" si="77"/>
        <v>-</v>
      </c>
      <c r="F471" s="9" t="str">
        <f t="shared" si="77"/>
        <v>-</v>
      </c>
      <c r="G471" s="9" t="str">
        <f t="shared" si="77"/>
        <v>-</v>
      </c>
      <c r="H471" s="9" t="str">
        <f t="shared" si="77"/>
        <v>-</v>
      </c>
      <c r="I471" s="9" t="str">
        <f t="shared" si="77"/>
        <v>-</v>
      </c>
      <c r="J471" s="9" t="str">
        <f t="shared" si="77"/>
        <v>-</v>
      </c>
      <c r="K471" s="9" t="str">
        <f t="shared" si="77"/>
        <v>-</v>
      </c>
      <c r="L471" s="9" t="str">
        <f t="shared" si="77"/>
        <v>-</v>
      </c>
      <c r="M471" s="9" t="str">
        <f t="shared" si="77"/>
        <v>-</v>
      </c>
      <c r="N471" s="9" t="str">
        <f t="shared" si="77"/>
        <v>-</v>
      </c>
      <c r="O471" s="9" t="str">
        <f t="shared" si="77"/>
        <v>!!!</v>
      </c>
      <c r="P471" s="9" t="str">
        <f t="shared" si="77"/>
        <v>-</v>
      </c>
      <c r="Q471" s="9" t="str">
        <f t="shared" si="77"/>
        <v>-</v>
      </c>
      <c r="R471" s="9" t="str">
        <f t="shared" si="77"/>
        <v>-</v>
      </c>
      <c r="S471" s="9" t="str">
        <f t="shared" si="76"/>
        <v>-</v>
      </c>
      <c r="T471" s="9" t="str">
        <f t="shared" si="76"/>
        <v>-</v>
      </c>
      <c r="U471" s="9" t="str">
        <f t="shared" si="76"/>
        <v>-</v>
      </c>
      <c r="V471" s="9" t="str">
        <f t="shared" si="76"/>
        <v>-</v>
      </c>
      <c r="W471" s="9" t="str">
        <f t="shared" si="76"/>
        <v>-</v>
      </c>
      <c r="X471" s="9" t="str">
        <f t="shared" si="76"/>
        <v>-</v>
      </c>
      <c r="Y471" s="9" t="str">
        <f t="shared" si="76"/>
        <v>-</v>
      </c>
      <c r="Z471" s="9" t="str">
        <f t="shared" si="76"/>
        <v>-</v>
      </c>
      <c r="AA471" s="9" t="str">
        <f t="shared" si="76"/>
        <v>-</v>
      </c>
      <c r="AB471" s="9" t="str">
        <f t="shared" si="76"/>
        <v>-</v>
      </c>
      <c r="AC471" s="9" t="str">
        <f t="shared" si="76"/>
        <v>-</v>
      </c>
      <c r="AD471" s="9" t="str">
        <f t="shared" si="76"/>
        <v>-</v>
      </c>
      <c r="AE471" s="9" t="str">
        <f t="shared" si="76"/>
        <v>-</v>
      </c>
      <c r="AF471" s="9" t="str">
        <f t="shared" si="76"/>
        <v>-</v>
      </c>
      <c r="AG471" s="9" t="str">
        <f t="shared" si="76"/>
        <v>-</v>
      </c>
      <c r="AH471" s="9" t="str">
        <f t="shared" si="76"/>
        <v>-</v>
      </c>
      <c r="AI471" s="9" t="str">
        <f t="shared" si="70"/>
        <v>-</v>
      </c>
      <c r="AJ471" s="9" t="str">
        <f t="shared" si="70"/>
        <v>-</v>
      </c>
      <c r="AK471" s="9" t="str">
        <f t="shared" si="70"/>
        <v>-</v>
      </c>
      <c r="AL471" s="9" t="str">
        <f t="shared" si="70"/>
        <v>-</v>
      </c>
      <c r="AM471" s="9" t="str">
        <f t="shared" si="70"/>
        <v>-</v>
      </c>
      <c r="AN471" s="9" t="str">
        <f t="shared" si="70"/>
        <v>-</v>
      </c>
      <c r="AO471" s="9" t="str">
        <f t="shared" si="70"/>
        <v>-</v>
      </c>
      <c r="AP471" s="9" t="str">
        <f t="shared" si="67"/>
        <v>-</v>
      </c>
      <c r="AQ471" s="9" t="str">
        <f t="shared" si="67"/>
        <v>-</v>
      </c>
      <c r="AR471" s="9" t="str">
        <f t="shared" si="67"/>
        <v>-</v>
      </c>
      <c r="AS471" s="9" t="str">
        <f t="shared" si="67"/>
        <v>-</v>
      </c>
      <c r="AT471" s="9" t="str">
        <f t="shared" si="67"/>
        <v>-</v>
      </c>
      <c r="AU471" s="9" t="str">
        <f t="shared" ref="AP471:AY496" si="78">IF(AND(OR(AU79&gt;=10,AU79&lt;=3),AU276="НЕТ"),"!!!","-")</f>
        <v>-</v>
      </c>
      <c r="AV471" s="9" t="str">
        <f t="shared" si="78"/>
        <v>-</v>
      </c>
      <c r="AW471" s="9" t="str">
        <f t="shared" si="78"/>
        <v>-</v>
      </c>
      <c r="AX471" s="9" t="str">
        <f t="shared" si="78"/>
        <v>-</v>
      </c>
      <c r="AY471" s="9" t="str">
        <f t="shared" si="78"/>
        <v>-</v>
      </c>
      <c r="AZ471" s="9" t="str">
        <f t="shared" si="70"/>
        <v>-</v>
      </c>
      <c r="BA471" s="9" t="str">
        <f t="shared" si="70"/>
        <v>-</v>
      </c>
      <c r="BB471" s="9" t="str">
        <f t="shared" si="76"/>
        <v>-</v>
      </c>
      <c r="BC471" s="9" t="str">
        <f t="shared" si="76"/>
        <v>-</v>
      </c>
      <c r="BD471" s="9" t="str">
        <f t="shared" si="76"/>
        <v>-</v>
      </c>
      <c r="BE471" s="9" t="str">
        <f t="shared" si="76"/>
        <v>-</v>
      </c>
      <c r="BF471" s="9" t="str">
        <f t="shared" si="76"/>
        <v>-</v>
      </c>
      <c r="BG471" s="9" t="str">
        <f t="shared" si="76"/>
        <v>-</v>
      </c>
      <c r="BH471" s="9" t="str">
        <f t="shared" si="76"/>
        <v>-</v>
      </c>
      <c r="BI471" s="9" t="str">
        <f t="shared" si="76"/>
        <v>-</v>
      </c>
      <c r="BJ471" s="37"/>
      <c r="BK471" s="34"/>
      <c r="BR471" s="25"/>
      <c r="BS471" s="25"/>
      <c r="BV471" s="25"/>
      <c r="BW471" s="25"/>
      <c r="BX471" s="25"/>
    </row>
    <row r="472" spans="1:76">
      <c r="A472" s="38">
        <f t="shared" si="74"/>
        <v>78</v>
      </c>
      <c r="B472" s="36">
        <f t="shared" si="73"/>
        <v>38</v>
      </c>
      <c r="C472" s="36">
        <f t="shared" si="73"/>
        <v>2</v>
      </c>
      <c r="D472" s="9" t="str">
        <f t="shared" si="77"/>
        <v>-</v>
      </c>
      <c r="E472" s="9" t="str">
        <f t="shared" si="77"/>
        <v>-</v>
      </c>
      <c r="F472" s="9" t="str">
        <f t="shared" si="77"/>
        <v>-</v>
      </c>
      <c r="G472" s="9" t="str">
        <f t="shared" si="77"/>
        <v>-</v>
      </c>
      <c r="H472" s="9" t="str">
        <f t="shared" si="77"/>
        <v>-</v>
      </c>
      <c r="I472" s="9" t="str">
        <f t="shared" si="77"/>
        <v>-</v>
      </c>
      <c r="J472" s="9" t="str">
        <f t="shared" si="77"/>
        <v>-</v>
      </c>
      <c r="K472" s="9" t="str">
        <f t="shared" si="77"/>
        <v>-</v>
      </c>
      <c r="L472" s="9" t="str">
        <f t="shared" si="77"/>
        <v>-</v>
      </c>
      <c r="M472" s="9" t="str">
        <f t="shared" si="77"/>
        <v>-</v>
      </c>
      <c r="N472" s="9" t="str">
        <f t="shared" si="77"/>
        <v>-</v>
      </c>
      <c r="O472" s="9" t="str">
        <f t="shared" si="77"/>
        <v>!!!</v>
      </c>
      <c r="P472" s="9" t="str">
        <f t="shared" si="77"/>
        <v>-</v>
      </c>
      <c r="Q472" s="9" t="str">
        <f t="shared" si="77"/>
        <v>-</v>
      </c>
      <c r="R472" s="9" t="str">
        <f t="shared" si="77"/>
        <v>-</v>
      </c>
      <c r="S472" s="9" t="str">
        <f t="shared" si="76"/>
        <v>-</v>
      </c>
      <c r="T472" s="9" t="str">
        <f t="shared" si="76"/>
        <v>-</v>
      </c>
      <c r="U472" s="9" t="str">
        <f t="shared" si="76"/>
        <v>-</v>
      </c>
      <c r="V472" s="9" t="str">
        <f t="shared" si="76"/>
        <v>-</v>
      </c>
      <c r="W472" s="9" t="str">
        <f t="shared" si="76"/>
        <v>-</v>
      </c>
      <c r="X472" s="9" t="str">
        <f t="shared" si="76"/>
        <v>!!!</v>
      </c>
      <c r="Y472" s="9" t="str">
        <f t="shared" si="76"/>
        <v>-</v>
      </c>
      <c r="Z472" s="9" t="str">
        <f t="shared" si="76"/>
        <v>-</v>
      </c>
      <c r="AA472" s="9" t="str">
        <f t="shared" si="76"/>
        <v>-</v>
      </c>
      <c r="AB472" s="9" t="str">
        <f t="shared" si="76"/>
        <v>-</v>
      </c>
      <c r="AC472" s="9" t="str">
        <f t="shared" si="76"/>
        <v>-</v>
      </c>
      <c r="AD472" s="9" t="str">
        <f t="shared" si="76"/>
        <v>-</v>
      </c>
      <c r="AE472" s="9" t="str">
        <f t="shared" si="76"/>
        <v>-</v>
      </c>
      <c r="AF472" s="9" t="str">
        <f t="shared" si="76"/>
        <v>-</v>
      </c>
      <c r="AG472" s="9" t="str">
        <f t="shared" si="76"/>
        <v>-</v>
      </c>
      <c r="AH472" s="9" t="str">
        <f t="shared" si="76"/>
        <v>-</v>
      </c>
      <c r="AI472" s="9" t="str">
        <f t="shared" si="70"/>
        <v>-</v>
      </c>
      <c r="AJ472" s="9" t="str">
        <f t="shared" si="70"/>
        <v>-</v>
      </c>
      <c r="AK472" s="9" t="str">
        <f t="shared" si="70"/>
        <v>-</v>
      </c>
      <c r="AL472" s="9" t="str">
        <f t="shared" si="70"/>
        <v>-</v>
      </c>
      <c r="AM472" s="9" t="str">
        <f t="shared" si="70"/>
        <v>-</v>
      </c>
      <c r="AN472" s="9" t="str">
        <f t="shared" si="70"/>
        <v>-</v>
      </c>
      <c r="AO472" s="9" t="str">
        <f t="shared" si="70"/>
        <v>-</v>
      </c>
      <c r="AP472" s="9" t="str">
        <f t="shared" si="78"/>
        <v>-</v>
      </c>
      <c r="AQ472" s="9" t="str">
        <f t="shared" si="78"/>
        <v>-</v>
      </c>
      <c r="AR472" s="9" t="str">
        <f t="shared" si="78"/>
        <v>-</v>
      </c>
      <c r="AS472" s="9" t="str">
        <f t="shared" si="78"/>
        <v>-</v>
      </c>
      <c r="AT472" s="9" t="str">
        <f t="shared" si="78"/>
        <v>-</v>
      </c>
      <c r="AU472" s="9" t="str">
        <f t="shared" si="78"/>
        <v>-</v>
      </c>
      <c r="AV472" s="9" t="str">
        <f t="shared" si="78"/>
        <v>-</v>
      </c>
      <c r="AW472" s="9" t="str">
        <f t="shared" si="78"/>
        <v>-</v>
      </c>
      <c r="AX472" s="9" t="str">
        <f t="shared" si="78"/>
        <v>-</v>
      </c>
      <c r="AY472" s="9" t="str">
        <f t="shared" si="78"/>
        <v>-</v>
      </c>
      <c r="AZ472" s="9" t="str">
        <f t="shared" si="70"/>
        <v>-</v>
      </c>
      <c r="BA472" s="9" t="str">
        <f t="shared" si="70"/>
        <v>-</v>
      </c>
      <c r="BB472" s="9" t="str">
        <f t="shared" si="76"/>
        <v>-</v>
      </c>
      <c r="BC472" s="9" t="str">
        <f t="shared" si="76"/>
        <v>-</v>
      </c>
      <c r="BD472" s="9" t="str">
        <f t="shared" si="76"/>
        <v>-</v>
      </c>
      <c r="BE472" s="9" t="str">
        <f t="shared" si="76"/>
        <v>-</v>
      </c>
      <c r="BF472" s="9" t="str">
        <f t="shared" si="76"/>
        <v>-</v>
      </c>
      <c r="BG472" s="9" t="str">
        <f t="shared" si="76"/>
        <v>-</v>
      </c>
      <c r="BH472" s="9" t="str">
        <f t="shared" si="76"/>
        <v>-</v>
      </c>
      <c r="BI472" s="9" t="str">
        <f t="shared" si="76"/>
        <v>-</v>
      </c>
      <c r="BJ472" s="37"/>
      <c r="BK472" s="34"/>
      <c r="BR472" s="25"/>
      <c r="BS472" s="25"/>
      <c r="BV472" s="25"/>
      <c r="BW472" s="25"/>
      <c r="BX472" s="25"/>
    </row>
    <row r="473" spans="1:76">
      <c r="A473" s="38">
        <f t="shared" si="74"/>
        <v>79</v>
      </c>
      <c r="B473" s="36">
        <f t="shared" si="73"/>
        <v>38</v>
      </c>
      <c r="C473" s="36">
        <f t="shared" si="73"/>
        <v>3</v>
      </c>
      <c r="D473" s="9" t="str">
        <f t="shared" si="77"/>
        <v>-</v>
      </c>
      <c r="E473" s="9" t="str">
        <f t="shared" si="77"/>
        <v>-</v>
      </c>
      <c r="F473" s="9" t="str">
        <f t="shared" si="77"/>
        <v>-</v>
      </c>
      <c r="G473" s="9" t="str">
        <f t="shared" si="77"/>
        <v>-</v>
      </c>
      <c r="H473" s="9" t="str">
        <f t="shared" si="77"/>
        <v>-</v>
      </c>
      <c r="I473" s="9" t="str">
        <f t="shared" si="77"/>
        <v>-</v>
      </c>
      <c r="J473" s="9" t="str">
        <f t="shared" si="77"/>
        <v>-</v>
      </c>
      <c r="K473" s="9" t="str">
        <f t="shared" si="77"/>
        <v>-</v>
      </c>
      <c r="L473" s="9" t="str">
        <f t="shared" si="77"/>
        <v>-</v>
      </c>
      <c r="M473" s="9" t="str">
        <f t="shared" si="77"/>
        <v>-</v>
      </c>
      <c r="N473" s="9" t="str">
        <f t="shared" si="77"/>
        <v>-</v>
      </c>
      <c r="O473" s="9" t="str">
        <f t="shared" si="77"/>
        <v>-</v>
      </c>
      <c r="P473" s="9" t="str">
        <f t="shared" si="77"/>
        <v>-</v>
      </c>
      <c r="Q473" s="9" t="str">
        <f t="shared" si="77"/>
        <v>-</v>
      </c>
      <c r="R473" s="9" t="str">
        <f t="shared" si="77"/>
        <v>-</v>
      </c>
      <c r="S473" s="9" t="str">
        <f t="shared" si="76"/>
        <v>-</v>
      </c>
      <c r="T473" s="9" t="str">
        <f t="shared" si="76"/>
        <v>-</v>
      </c>
      <c r="U473" s="9" t="str">
        <f t="shared" si="76"/>
        <v>-</v>
      </c>
      <c r="V473" s="9" t="str">
        <f t="shared" si="76"/>
        <v>-</v>
      </c>
      <c r="W473" s="9" t="str">
        <f t="shared" si="76"/>
        <v>-</v>
      </c>
      <c r="X473" s="9" t="str">
        <f t="shared" si="76"/>
        <v>!!!</v>
      </c>
      <c r="Y473" s="9" t="str">
        <f t="shared" si="76"/>
        <v>-</v>
      </c>
      <c r="Z473" s="9" t="str">
        <f t="shared" si="76"/>
        <v>-</v>
      </c>
      <c r="AA473" s="9" t="str">
        <f t="shared" si="76"/>
        <v>-</v>
      </c>
      <c r="AB473" s="9" t="str">
        <f t="shared" si="76"/>
        <v>-</v>
      </c>
      <c r="AC473" s="9" t="str">
        <f t="shared" si="76"/>
        <v>!!!</v>
      </c>
      <c r="AD473" s="9" t="str">
        <f t="shared" si="76"/>
        <v>-</v>
      </c>
      <c r="AE473" s="9" t="str">
        <f t="shared" si="76"/>
        <v>-</v>
      </c>
      <c r="AF473" s="9" t="str">
        <f t="shared" si="76"/>
        <v>-</v>
      </c>
      <c r="AG473" s="9" t="str">
        <f t="shared" si="76"/>
        <v>-</v>
      </c>
      <c r="AH473" s="9" t="str">
        <f t="shared" si="76"/>
        <v>-</v>
      </c>
      <c r="AI473" s="9" t="str">
        <f t="shared" si="70"/>
        <v>-</v>
      </c>
      <c r="AJ473" s="9" t="str">
        <f t="shared" si="70"/>
        <v>-</v>
      </c>
      <c r="AK473" s="9" t="str">
        <f t="shared" si="70"/>
        <v>-</v>
      </c>
      <c r="AL473" s="9" t="str">
        <f t="shared" si="70"/>
        <v>-</v>
      </c>
      <c r="AM473" s="9" t="str">
        <f t="shared" si="70"/>
        <v>-</v>
      </c>
      <c r="AN473" s="9" t="str">
        <f t="shared" si="70"/>
        <v>-</v>
      </c>
      <c r="AO473" s="9" t="str">
        <f t="shared" si="70"/>
        <v>!!!</v>
      </c>
      <c r="AP473" s="9" t="str">
        <f t="shared" si="78"/>
        <v>-</v>
      </c>
      <c r="AQ473" s="9" t="str">
        <f t="shared" si="78"/>
        <v>-</v>
      </c>
      <c r="AR473" s="9" t="str">
        <f t="shared" si="78"/>
        <v>-</v>
      </c>
      <c r="AS473" s="9" t="str">
        <f t="shared" si="78"/>
        <v>-</v>
      </c>
      <c r="AT473" s="9" t="str">
        <f t="shared" si="78"/>
        <v>-</v>
      </c>
      <c r="AU473" s="9" t="str">
        <f t="shared" si="78"/>
        <v>-</v>
      </c>
      <c r="AV473" s="9" t="str">
        <f t="shared" si="78"/>
        <v>-</v>
      </c>
      <c r="AW473" s="9" t="str">
        <f t="shared" si="78"/>
        <v>-</v>
      </c>
      <c r="AX473" s="9" t="str">
        <f t="shared" si="78"/>
        <v>-</v>
      </c>
      <c r="AY473" s="9" t="str">
        <f t="shared" si="78"/>
        <v>-</v>
      </c>
      <c r="AZ473" s="9" t="str">
        <f t="shared" si="70"/>
        <v>-</v>
      </c>
      <c r="BA473" s="9" t="str">
        <f t="shared" si="70"/>
        <v>-</v>
      </c>
      <c r="BB473" s="9" t="str">
        <f t="shared" si="76"/>
        <v>-</v>
      </c>
      <c r="BC473" s="9" t="str">
        <f t="shared" si="76"/>
        <v>-</v>
      </c>
      <c r="BD473" s="9" t="str">
        <f t="shared" si="76"/>
        <v>-</v>
      </c>
      <c r="BE473" s="9" t="str">
        <f t="shared" si="76"/>
        <v>-</v>
      </c>
      <c r="BF473" s="9" t="str">
        <f t="shared" si="76"/>
        <v>-</v>
      </c>
      <c r="BG473" s="9" t="str">
        <f t="shared" si="76"/>
        <v>-</v>
      </c>
      <c r="BH473" s="9" t="str">
        <f t="shared" si="76"/>
        <v>-</v>
      </c>
      <c r="BI473" s="9" t="str">
        <f t="shared" si="76"/>
        <v>-</v>
      </c>
      <c r="BJ473" s="37"/>
      <c r="BK473" s="34"/>
      <c r="BR473" s="25"/>
      <c r="BS473" s="25"/>
      <c r="BV473" s="25"/>
      <c r="BW473" s="25"/>
      <c r="BX473" s="25"/>
    </row>
    <row r="474" spans="1:76">
      <c r="A474" s="38">
        <f t="shared" si="74"/>
        <v>80</v>
      </c>
      <c r="B474" s="36">
        <f t="shared" si="73"/>
        <v>41</v>
      </c>
      <c r="C474" s="36">
        <f t="shared" si="73"/>
        <v>1</v>
      </c>
      <c r="D474" s="9" t="str">
        <f t="shared" si="77"/>
        <v>-</v>
      </c>
      <c r="E474" s="9" t="str">
        <f t="shared" si="77"/>
        <v>-</v>
      </c>
      <c r="F474" s="9" t="str">
        <f t="shared" si="77"/>
        <v>-</v>
      </c>
      <c r="G474" s="9" t="str">
        <f t="shared" si="77"/>
        <v>-</v>
      </c>
      <c r="H474" s="9" t="str">
        <f t="shared" si="77"/>
        <v>-</v>
      </c>
      <c r="I474" s="9" t="str">
        <f t="shared" si="77"/>
        <v>-</v>
      </c>
      <c r="J474" s="9" t="str">
        <f t="shared" si="77"/>
        <v>-</v>
      </c>
      <c r="K474" s="9" t="str">
        <f t="shared" si="77"/>
        <v>-</v>
      </c>
      <c r="L474" s="9" t="str">
        <f t="shared" si="77"/>
        <v>-</v>
      </c>
      <c r="M474" s="9" t="str">
        <f t="shared" si="77"/>
        <v>-</v>
      </c>
      <c r="N474" s="9" t="str">
        <f t="shared" si="77"/>
        <v>-</v>
      </c>
      <c r="O474" s="9" t="str">
        <f t="shared" si="77"/>
        <v>-</v>
      </c>
      <c r="P474" s="9" t="str">
        <f t="shared" si="77"/>
        <v>-</v>
      </c>
      <c r="Q474" s="9" t="str">
        <f t="shared" si="77"/>
        <v>-</v>
      </c>
      <c r="R474" s="9" t="str">
        <f t="shared" si="77"/>
        <v>-</v>
      </c>
      <c r="S474" s="9" t="str">
        <f t="shared" si="76"/>
        <v>-</v>
      </c>
      <c r="T474" s="9" t="str">
        <f t="shared" si="76"/>
        <v>-</v>
      </c>
      <c r="U474" s="9" t="str">
        <f t="shared" si="76"/>
        <v>-</v>
      </c>
      <c r="V474" s="9" t="str">
        <f t="shared" si="76"/>
        <v>-</v>
      </c>
      <c r="W474" s="9" t="str">
        <f t="shared" si="76"/>
        <v>-</v>
      </c>
      <c r="X474" s="9" t="str">
        <f t="shared" si="76"/>
        <v>-</v>
      </c>
      <c r="Y474" s="9" t="str">
        <f t="shared" si="76"/>
        <v>-</v>
      </c>
      <c r="Z474" s="9" t="str">
        <f t="shared" si="76"/>
        <v>-</v>
      </c>
      <c r="AA474" s="9" t="str">
        <f t="shared" si="76"/>
        <v>-</v>
      </c>
      <c r="AB474" s="9" t="str">
        <f t="shared" si="76"/>
        <v>-</v>
      </c>
      <c r="AC474" s="9" t="str">
        <f t="shared" si="76"/>
        <v>-</v>
      </c>
      <c r="AD474" s="9" t="str">
        <f t="shared" si="76"/>
        <v>-</v>
      </c>
      <c r="AE474" s="9" t="str">
        <f t="shared" si="76"/>
        <v>-</v>
      </c>
      <c r="AF474" s="9" t="str">
        <f t="shared" si="76"/>
        <v>-</v>
      </c>
      <c r="AG474" s="9" t="str">
        <f t="shared" si="76"/>
        <v>-</v>
      </c>
      <c r="AH474" s="9" t="str">
        <f t="shared" si="76"/>
        <v>-</v>
      </c>
      <c r="AI474" s="9" t="str">
        <f t="shared" si="70"/>
        <v>-</v>
      </c>
      <c r="AJ474" s="9" t="str">
        <f t="shared" si="70"/>
        <v>-</v>
      </c>
      <c r="AK474" s="9" t="str">
        <f t="shared" si="70"/>
        <v>-</v>
      </c>
      <c r="AL474" s="9" t="str">
        <f t="shared" si="70"/>
        <v>-</v>
      </c>
      <c r="AM474" s="9" t="str">
        <f t="shared" si="70"/>
        <v>-</v>
      </c>
      <c r="AN474" s="9" t="str">
        <f t="shared" si="70"/>
        <v>-</v>
      </c>
      <c r="AO474" s="9" t="str">
        <f t="shared" si="70"/>
        <v>-</v>
      </c>
      <c r="AP474" s="9" t="str">
        <f t="shared" si="78"/>
        <v>-</v>
      </c>
      <c r="AQ474" s="9" t="str">
        <f t="shared" si="78"/>
        <v>-</v>
      </c>
      <c r="AR474" s="9" t="str">
        <f t="shared" si="78"/>
        <v>-</v>
      </c>
      <c r="AS474" s="9" t="str">
        <f t="shared" si="78"/>
        <v>-</v>
      </c>
      <c r="AT474" s="9" t="str">
        <f t="shared" si="78"/>
        <v>-</v>
      </c>
      <c r="AU474" s="9" t="str">
        <f t="shared" si="78"/>
        <v>-</v>
      </c>
      <c r="AV474" s="9" t="str">
        <f t="shared" si="78"/>
        <v>-</v>
      </c>
      <c r="AW474" s="9" t="str">
        <f t="shared" si="78"/>
        <v>-</v>
      </c>
      <c r="AX474" s="9" t="str">
        <f t="shared" si="78"/>
        <v>-</v>
      </c>
      <c r="AY474" s="9" t="str">
        <f t="shared" si="78"/>
        <v>-</v>
      </c>
      <c r="AZ474" s="9" t="str">
        <f t="shared" si="70"/>
        <v>-</v>
      </c>
      <c r="BA474" s="9" t="str">
        <f t="shared" si="70"/>
        <v>-</v>
      </c>
      <c r="BB474" s="9" t="str">
        <f t="shared" si="76"/>
        <v>-</v>
      </c>
      <c r="BC474" s="9" t="str">
        <f t="shared" si="76"/>
        <v>-</v>
      </c>
      <c r="BD474" s="9" t="str">
        <f t="shared" si="76"/>
        <v>-</v>
      </c>
      <c r="BE474" s="9" t="str">
        <f t="shared" si="76"/>
        <v>-</v>
      </c>
      <c r="BF474" s="9" t="str">
        <f t="shared" si="76"/>
        <v>-</v>
      </c>
      <c r="BG474" s="9" t="str">
        <f t="shared" si="76"/>
        <v>-</v>
      </c>
      <c r="BH474" s="9" t="str">
        <f t="shared" si="76"/>
        <v>-</v>
      </c>
      <c r="BI474" s="9" t="str">
        <f t="shared" si="76"/>
        <v>-</v>
      </c>
      <c r="BJ474" s="37"/>
      <c r="BK474" s="34"/>
      <c r="BR474" s="25"/>
      <c r="BS474" s="25"/>
      <c r="BV474" s="25"/>
      <c r="BW474" s="25"/>
      <c r="BX474" s="25"/>
    </row>
    <row r="475" spans="1:76">
      <c r="A475" s="38">
        <f t="shared" si="74"/>
        <v>81</v>
      </c>
      <c r="B475" s="36">
        <f t="shared" si="73"/>
        <v>41</v>
      </c>
      <c r="C475" s="36">
        <f t="shared" si="73"/>
        <v>2</v>
      </c>
      <c r="D475" s="9" t="str">
        <f t="shared" si="77"/>
        <v>-</v>
      </c>
      <c r="E475" s="9" t="str">
        <f t="shared" si="77"/>
        <v>-</v>
      </c>
      <c r="F475" s="9" t="str">
        <f t="shared" si="77"/>
        <v>-</v>
      </c>
      <c r="G475" s="9" t="str">
        <f t="shared" si="77"/>
        <v>-</v>
      </c>
      <c r="H475" s="9" t="str">
        <f t="shared" si="77"/>
        <v>-</v>
      </c>
      <c r="I475" s="9" t="str">
        <f t="shared" si="77"/>
        <v>-</v>
      </c>
      <c r="J475" s="9" t="str">
        <f t="shared" si="77"/>
        <v>-</v>
      </c>
      <c r="K475" s="9" t="str">
        <f t="shared" si="77"/>
        <v>-</v>
      </c>
      <c r="L475" s="9" t="str">
        <f t="shared" si="77"/>
        <v>-</v>
      </c>
      <c r="M475" s="9" t="str">
        <f t="shared" si="77"/>
        <v>-</v>
      </c>
      <c r="N475" s="9" t="str">
        <f t="shared" si="77"/>
        <v>-</v>
      </c>
      <c r="O475" s="9" t="str">
        <f t="shared" si="77"/>
        <v>-</v>
      </c>
      <c r="P475" s="9" t="str">
        <f t="shared" si="77"/>
        <v>-</v>
      </c>
      <c r="Q475" s="9" t="str">
        <f t="shared" si="77"/>
        <v>-</v>
      </c>
      <c r="R475" s="9" t="str">
        <f t="shared" si="77"/>
        <v>-</v>
      </c>
      <c r="S475" s="9" t="str">
        <f t="shared" si="76"/>
        <v>-</v>
      </c>
      <c r="T475" s="9" t="str">
        <f t="shared" si="76"/>
        <v>-</v>
      </c>
      <c r="U475" s="9" t="str">
        <f t="shared" si="76"/>
        <v>-</v>
      </c>
      <c r="V475" s="9" t="str">
        <f t="shared" si="76"/>
        <v>-</v>
      </c>
      <c r="W475" s="9" t="str">
        <f t="shared" si="76"/>
        <v>-</v>
      </c>
      <c r="X475" s="9" t="str">
        <f t="shared" si="76"/>
        <v>-</v>
      </c>
      <c r="Y475" s="9" t="str">
        <f t="shared" si="76"/>
        <v>-</v>
      </c>
      <c r="Z475" s="9" t="str">
        <f t="shared" si="76"/>
        <v>-</v>
      </c>
      <c r="AA475" s="9" t="str">
        <f t="shared" si="76"/>
        <v>-</v>
      </c>
      <c r="AB475" s="9" t="str">
        <f t="shared" si="76"/>
        <v>-</v>
      </c>
      <c r="AC475" s="9" t="str">
        <f t="shared" si="76"/>
        <v>-</v>
      </c>
      <c r="AD475" s="9" t="str">
        <f t="shared" si="76"/>
        <v>-</v>
      </c>
      <c r="AE475" s="9" t="str">
        <f t="shared" si="76"/>
        <v>-</v>
      </c>
      <c r="AF475" s="9" t="str">
        <f t="shared" si="76"/>
        <v>-</v>
      </c>
      <c r="AG475" s="9" t="str">
        <f t="shared" si="76"/>
        <v>-</v>
      </c>
      <c r="AH475" s="9" t="str">
        <f t="shared" si="76"/>
        <v>-</v>
      </c>
      <c r="AI475" s="9" t="str">
        <f t="shared" si="70"/>
        <v>-</v>
      </c>
      <c r="AJ475" s="9" t="str">
        <f t="shared" si="70"/>
        <v>-</v>
      </c>
      <c r="AK475" s="9" t="str">
        <f t="shared" si="70"/>
        <v>-</v>
      </c>
      <c r="AL475" s="9" t="str">
        <f t="shared" si="70"/>
        <v>-</v>
      </c>
      <c r="AM475" s="9" t="str">
        <f t="shared" si="70"/>
        <v>-</v>
      </c>
      <c r="AN475" s="9" t="str">
        <f t="shared" si="70"/>
        <v>-</v>
      </c>
      <c r="AO475" s="9" t="str">
        <f t="shared" si="70"/>
        <v>-</v>
      </c>
      <c r="AP475" s="9" t="str">
        <f t="shared" si="78"/>
        <v>-</v>
      </c>
      <c r="AQ475" s="9" t="str">
        <f t="shared" si="78"/>
        <v>-</v>
      </c>
      <c r="AR475" s="9" t="str">
        <f t="shared" si="78"/>
        <v>-</v>
      </c>
      <c r="AS475" s="9" t="str">
        <f t="shared" si="78"/>
        <v>-</v>
      </c>
      <c r="AT475" s="9" t="str">
        <f t="shared" si="78"/>
        <v>-</v>
      </c>
      <c r="AU475" s="9" t="str">
        <f t="shared" si="78"/>
        <v>-</v>
      </c>
      <c r="AV475" s="9" t="str">
        <f t="shared" si="78"/>
        <v>-</v>
      </c>
      <c r="AW475" s="9" t="str">
        <f t="shared" si="78"/>
        <v>-</v>
      </c>
      <c r="AX475" s="9" t="str">
        <f t="shared" si="78"/>
        <v>-</v>
      </c>
      <c r="AY475" s="9" t="str">
        <f t="shared" si="78"/>
        <v>-</v>
      </c>
      <c r="AZ475" s="9" t="str">
        <f t="shared" si="70"/>
        <v>-</v>
      </c>
      <c r="BA475" s="9" t="str">
        <f t="shared" si="70"/>
        <v>-</v>
      </c>
      <c r="BB475" s="9" t="str">
        <f t="shared" si="76"/>
        <v>-</v>
      </c>
      <c r="BC475" s="9" t="str">
        <f t="shared" si="76"/>
        <v>-</v>
      </c>
      <c r="BD475" s="9" t="str">
        <f t="shared" si="76"/>
        <v>-</v>
      </c>
      <c r="BE475" s="9" t="str">
        <f t="shared" si="76"/>
        <v>-</v>
      </c>
      <c r="BF475" s="9" t="str">
        <f t="shared" si="76"/>
        <v>-</v>
      </c>
      <c r="BG475" s="9" t="str">
        <f t="shared" si="76"/>
        <v>-</v>
      </c>
      <c r="BH475" s="9" t="str">
        <f t="shared" si="76"/>
        <v>-</v>
      </c>
      <c r="BI475" s="9" t="str">
        <f t="shared" si="76"/>
        <v>-</v>
      </c>
      <c r="BJ475" s="37"/>
      <c r="BK475" s="34"/>
      <c r="BR475" s="25"/>
      <c r="BS475" s="25"/>
      <c r="BV475" s="25"/>
      <c r="BW475" s="25"/>
      <c r="BX475" s="25"/>
    </row>
    <row r="476" spans="1:76">
      <c r="A476" s="38">
        <f t="shared" si="74"/>
        <v>82</v>
      </c>
      <c r="B476" s="36">
        <f t="shared" ref="B476:C491" si="79">B84</f>
        <v>41</v>
      </c>
      <c r="C476" s="36">
        <f t="shared" si="79"/>
        <v>3</v>
      </c>
      <c r="D476" s="9" t="str">
        <f t="shared" si="77"/>
        <v>-</v>
      </c>
      <c r="E476" s="9" t="str">
        <f t="shared" si="77"/>
        <v>-</v>
      </c>
      <c r="F476" s="9" t="str">
        <f t="shared" si="77"/>
        <v>-</v>
      </c>
      <c r="G476" s="9" t="str">
        <f t="shared" si="77"/>
        <v>-</v>
      </c>
      <c r="H476" s="9" t="str">
        <f t="shared" si="77"/>
        <v>-</v>
      </c>
      <c r="I476" s="9" t="str">
        <f t="shared" si="77"/>
        <v>-</v>
      </c>
      <c r="J476" s="9" t="str">
        <f t="shared" si="77"/>
        <v>-</v>
      </c>
      <c r="K476" s="9" t="str">
        <f t="shared" si="77"/>
        <v>-</v>
      </c>
      <c r="L476" s="9" t="str">
        <f t="shared" si="77"/>
        <v>-</v>
      </c>
      <c r="M476" s="9" t="str">
        <f t="shared" si="77"/>
        <v>-</v>
      </c>
      <c r="N476" s="9" t="str">
        <f t="shared" si="77"/>
        <v>-</v>
      </c>
      <c r="O476" s="9" t="str">
        <f t="shared" si="77"/>
        <v>-</v>
      </c>
      <c r="P476" s="9" t="str">
        <f t="shared" si="77"/>
        <v>-</v>
      </c>
      <c r="Q476" s="9" t="str">
        <f t="shared" si="77"/>
        <v>-</v>
      </c>
      <c r="R476" s="9" t="str">
        <f t="shared" si="77"/>
        <v>-</v>
      </c>
      <c r="S476" s="9" t="str">
        <f t="shared" si="76"/>
        <v>-</v>
      </c>
      <c r="T476" s="9" t="str">
        <f t="shared" si="76"/>
        <v>-</v>
      </c>
      <c r="U476" s="9" t="str">
        <f t="shared" si="76"/>
        <v>-</v>
      </c>
      <c r="V476" s="9" t="str">
        <f t="shared" si="76"/>
        <v>-</v>
      </c>
      <c r="W476" s="9" t="str">
        <f t="shared" si="76"/>
        <v>-</v>
      </c>
      <c r="X476" s="9" t="str">
        <f t="shared" si="76"/>
        <v>-</v>
      </c>
      <c r="Y476" s="9" t="str">
        <f t="shared" si="76"/>
        <v>-</v>
      </c>
      <c r="Z476" s="9" t="str">
        <f t="shared" si="76"/>
        <v>-</v>
      </c>
      <c r="AA476" s="9" t="str">
        <f t="shared" si="76"/>
        <v>-</v>
      </c>
      <c r="AB476" s="9" t="str">
        <f t="shared" si="76"/>
        <v>-</v>
      </c>
      <c r="AC476" s="9" t="str">
        <f t="shared" si="76"/>
        <v>-</v>
      </c>
      <c r="AD476" s="9" t="str">
        <f t="shared" si="76"/>
        <v>-</v>
      </c>
      <c r="AE476" s="9" t="str">
        <f t="shared" si="76"/>
        <v>-</v>
      </c>
      <c r="AF476" s="9" t="str">
        <f t="shared" si="76"/>
        <v>-</v>
      </c>
      <c r="AG476" s="9" t="str">
        <f t="shared" si="76"/>
        <v>-</v>
      </c>
      <c r="AH476" s="9" t="str">
        <f t="shared" si="76"/>
        <v>-</v>
      </c>
      <c r="AI476" s="9" t="str">
        <f t="shared" si="70"/>
        <v>-</v>
      </c>
      <c r="AJ476" s="9" t="str">
        <f t="shared" si="70"/>
        <v>-</v>
      </c>
      <c r="AK476" s="9" t="str">
        <f t="shared" si="70"/>
        <v>-</v>
      </c>
      <c r="AL476" s="9" t="str">
        <f t="shared" si="70"/>
        <v>-</v>
      </c>
      <c r="AM476" s="9" t="str">
        <f t="shared" si="70"/>
        <v>-</v>
      </c>
      <c r="AN476" s="9" t="str">
        <f t="shared" si="70"/>
        <v>-</v>
      </c>
      <c r="AO476" s="9" t="str">
        <f t="shared" si="70"/>
        <v>-</v>
      </c>
      <c r="AP476" s="9" t="str">
        <f t="shared" si="78"/>
        <v>-</v>
      </c>
      <c r="AQ476" s="9" t="str">
        <f t="shared" si="78"/>
        <v>-</v>
      </c>
      <c r="AR476" s="9" t="str">
        <f t="shared" si="78"/>
        <v>-</v>
      </c>
      <c r="AS476" s="9" t="str">
        <f t="shared" si="78"/>
        <v>-</v>
      </c>
      <c r="AT476" s="9" t="str">
        <f t="shared" si="78"/>
        <v>-</v>
      </c>
      <c r="AU476" s="9" t="str">
        <f t="shared" si="78"/>
        <v>-</v>
      </c>
      <c r="AV476" s="9" t="str">
        <f t="shared" si="78"/>
        <v>-</v>
      </c>
      <c r="AW476" s="9" t="str">
        <f t="shared" si="78"/>
        <v>-</v>
      </c>
      <c r="AX476" s="9" t="str">
        <f t="shared" si="78"/>
        <v>-</v>
      </c>
      <c r="AY476" s="9" t="str">
        <f t="shared" si="78"/>
        <v>-</v>
      </c>
      <c r="AZ476" s="9" t="str">
        <f t="shared" si="70"/>
        <v>-</v>
      </c>
      <c r="BA476" s="9" t="str">
        <f t="shared" si="70"/>
        <v>-</v>
      </c>
      <c r="BB476" s="9" t="str">
        <f t="shared" si="76"/>
        <v>-</v>
      </c>
      <c r="BC476" s="9" t="str">
        <f t="shared" si="76"/>
        <v>-</v>
      </c>
      <c r="BD476" s="9" t="str">
        <f t="shared" si="76"/>
        <v>-</v>
      </c>
      <c r="BE476" s="9" t="str">
        <f t="shared" si="76"/>
        <v>-</v>
      </c>
      <c r="BF476" s="9" t="str">
        <f t="shared" si="76"/>
        <v>-</v>
      </c>
      <c r="BG476" s="9" t="str">
        <f t="shared" si="76"/>
        <v>-</v>
      </c>
      <c r="BH476" s="9" t="str">
        <f t="shared" si="76"/>
        <v>-</v>
      </c>
      <c r="BI476" s="9" t="str">
        <f t="shared" si="76"/>
        <v>-</v>
      </c>
      <c r="BJ476" s="37"/>
      <c r="BK476" s="34"/>
      <c r="BR476" s="25"/>
      <c r="BS476" s="25"/>
      <c r="BV476" s="25"/>
      <c r="BW476" s="25"/>
      <c r="BX476" s="25"/>
    </row>
    <row r="477" spans="1:76">
      <c r="A477" s="38">
        <f t="shared" si="74"/>
        <v>83</v>
      </c>
      <c r="B477" s="36">
        <f t="shared" si="79"/>
        <v>42</v>
      </c>
      <c r="C477" s="36">
        <f t="shared" si="79"/>
        <v>1</v>
      </c>
      <c r="D477" s="9" t="str">
        <f t="shared" si="77"/>
        <v>-</v>
      </c>
      <c r="E477" s="9" t="str">
        <f t="shared" si="77"/>
        <v>-</v>
      </c>
      <c r="F477" s="9" t="str">
        <f t="shared" si="77"/>
        <v>-</v>
      </c>
      <c r="G477" s="9" t="str">
        <f t="shared" si="77"/>
        <v>-</v>
      </c>
      <c r="H477" s="9" t="str">
        <f t="shared" si="77"/>
        <v>-</v>
      </c>
      <c r="I477" s="9" t="str">
        <f t="shared" si="77"/>
        <v>-</v>
      </c>
      <c r="J477" s="9" t="str">
        <f t="shared" si="77"/>
        <v>-</v>
      </c>
      <c r="K477" s="9" t="str">
        <f t="shared" si="77"/>
        <v>-</v>
      </c>
      <c r="L477" s="9" t="str">
        <f t="shared" si="77"/>
        <v>-</v>
      </c>
      <c r="M477" s="9" t="str">
        <f t="shared" si="77"/>
        <v>-</v>
      </c>
      <c r="N477" s="9" t="str">
        <f t="shared" si="77"/>
        <v>-</v>
      </c>
      <c r="O477" s="9" t="str">
        <f t="shared" si="77"/>
        <v>-</v>
      </c>
      <c r="P477" s="9" t="str">
        <f t="shared" si="77"/>
        <v>-</v>
      </c>
      <c r="Q477" s="9" t="str">
        <f t="shared" si="77"/>
        <v>-</v>
      </c>
      <c r="R477" s="9" t="str">
        <f t="shared" si="77"/>
        <v>-</v>
      </c>
      <c r="S477" s="9" t="str">
        <f t="shared" si="76"/>
        <v>-</v>
      </c>
      <c r="T477" s="9" t="str">
        <f t="shared" si="76"/>
        <v>-</v>
      </c>
      <c r="U477" s="9" t="str">
        <f t="shared" si="76"/>
        <v>-</v>
      </c>
      <c r="V477" s="9" t="str">
        <f t="shared" si="76"/>
        <v>-</v>
      </c>
      <c r="W477" s="9" t="str">
        <f t="shared" si="76"/>
        <v>-</v>
      </c>
      <c r="X477" s="9" t="str">
        <f t="shared" si="76"/>
        <v>-</v>
      </c>
      <c r="Y477" s="9" t="str">
        <f t="shared" si="76"/>
        <v>-</v>
      </c>
      <c r="Z477" s="9" t="str">
        <f t="shared" si="76"/>
        <v>-</v>
      </c>
      <c r="AA477" s="9" t="str">
        <f t="shared" si="76"/>
        <v>-</v>
      </c>
      <c r="AB477" s="9" t="str">
        <f t="shared" si="76"/>
        <v>-</v>
      </c>
      <c r="AC477" s="9" t="str">
        <f t="shared" si="76"/>
        <v>-</v>
      </c>
      <c r="AD477" s="9" t="str">
        <f t="shared" si="76"/>
        <v>-</v>
      </c>
      <c r="AE477" s="9" t="str">
        <f t="shared" si="76"/>
        <v>-</v>
      </c>
      <c r="AF477" s="9" t="str">
        <f t="shared" si="76"/>
        <v>-</v>
      </c>
      <c r="AG477" s="9" t="str">
        <f t="shared" si="76"/>
        <v>-</v>
      </c>
      <c r="AH477" s="9" t="str">
        <f t="shared" si="76"/>
        <v>-</v>
      </c>
      <c r="AI477" s="9" t="str">
        <f t="shared" si="70"/>
        <v>-</v>
      </c>
      <c r="AJ477" s="9" t="str">
        <f t="shared" si="70"/>
        <v>-</v>
      </c>
      <c r="AK477" s="9" t="str">
        <f t="shared" si="70"/>
        <v>-</v>
      </c>
      <c r="AL477" s="9" t="str">
        <f t="shared" si="70"/>
        <v>-</v>
      </c>
      <c r="AM477" s="9" t="str">
        <f t="shared" si="70"/>
        <v>-</v>
      </c>
      <c r="AN477" s="9" t="str">
        <f t="shared" si="70"/>
        <v>-</v>
      </c>
      <c r="AO477" s="9" t="str">
        <f t="shared" si="70"/>
        <v>-</v>
      </c>
      <c r="AP477" s="9" t="str">
        <f t="shared" si="78"/>
        <v>-</v>
      </c>
      <c r="AQ477" s="9" t="str">
        <f t="shared" si="78"/>
        <v>-</v>
      </c>
      <c r="AR477" s="9" t="str">
        <f t="shared" si="78"/>
        <v>-</v>
      </c>
      <c r="AS477" s="9" t="str">
        <f t="shared" si="78"/>
        <v>-</v>
      </c>
      <c r="AT477" s="9" t="str">
        <f t="shared" si="78"/>
        <v>-</v>
      </c>
      <c r="AU477" s="9" t="str">
        <f t="shared" si="78"/>
        <v>-</v>
      </c>
      <c r="AV477" s="9" t="str">
        <f t="shared" si="78"/>
        <v>-</v>
      </c>
      <c r="AW477" s="9" t="str">
        <f t="shared" si="78"/>
        <v>-</v>
      </c>
      <c r="AX477" s="9" t="str">
        <f t="shared" si="78"/>
        <v>-</v>
      </c>
      <c r="AY477" s="9" t="str">
        <f t="shared" si="78"/>
        <v>-</v>
      </c>
      <c r="AZ477" s="9" t="str">
        <f t="shared" si="70"/>
        <v>-</v>
      </c>
      <c r="BA477" s="9" t="str">
        <f t="shared" si="70"/>
        <v>-</v>
      </c>
      <c r="BB477" s="9" t="str">
        <f t="shared" si="76"/>
        <v>-</v>
      </c>
      <c r="BC477" s="9" t="str">
        <f t="shared" si="76"/>
        <v>-</v>
      </c>
      <c r="BD477" s="9" t="str">
        <f t="shared" si="76"/>
        <v>-</v>
      </c>
      <c r="BE477" s="9" t="str">
        <f t="shared" si="76"/>
        <v>-</v>
      </c>
      <c r="BF477" s="9" t="str">
        <f t="shared" si="76"/>
        <v>-</v>
      </c>
      <c r="BG477" s="9" t="str">
        <f t="shared" si="76"/>
        <v>-</v>
      </c>
      <c r="BH477" s="9" t="str">
        <f t="shared" si="76"/>
        <v>-</v>
      </c>
      <c r="BI477" s="9" t="str">
        <f t="shared" si="76"/>
        <v>-</v>
      </c>
      <c r="BJ477" s="37"/>
      <c r="BK477" s="34"/>
      <c r="BR477" s="25"/>
      <c r="BS477" s="25"/>
      <c r="BV477" s="25"/>
      <c r="BW477" s="25"/>
      <c r="BX477" s="25"/>
    </row>
    <row r="478" spans="1:76">
      <c r="A478" s="38">
        <f t="shared" si="74"/>
        <v>84</v>
      </c>
      <c r="B478" s="36">
        <f t="shared" si="79"/>
        <v>42</v>
      </c>
      <c r="C478" s="36">
        <f t="shared" si="79"/>
        <v>2</v>
      </c>
      <c r="D478" s="9" t="str">
        <f t="shared" si="77"/>
        <v>-</v>
      </c>
      <c r="E478" s="9" t="str">
        <f t="shared" si="77"/>
        <v>-</v>
      </c>
      <c r="F478" s="9" t="str">
        <f t="shared" si="77"/>
        <v>-</v>
      </c>
      <c r="G478" s="9" t="str">
        <f t="shared" si="77"/>
        <v>-</v>
      </c>
      <c r="H478" s="9" t="str">
        <f t="shared" si="77"/>
        <v>-</v>
      </c>
      <c r="I478" s="9" t="str">
        <f t="shared" si="77"/>
        <v>-</v>
      </c>
      <c r="J478" s="9" t="str">
        <f t="shared" si="77"/>
        <v>-</v>
      </c>
      <c r="K478" s="9" t="str">
        <f t="shared" si="77"/>
        <v>-</v>
      </c>
      <c r="L478" s="9" t="str">
        <f t="shared" si="77"/>
        <v>-</v>
      </c>
      <c r="M478" s="9" t="str">
        <f t="shared" si="77"/>
        <v>-</v>
      </c>
      <c r="N478" s="9" t="str">
        <f t="shared" si="77"/>
        <v>-</v>
      </c>
      <c r="O478" s="9" t="str">
        <f t="shared" si="77"/>
        <v>-</v>
      </c>
      <c r="P478" s="9" t="str">
        <f t="shared" si="77"/>
        <v>-</v>
      </c>
      <c r="Q478" s="9" t="str">
        <f t="shared" si="77"/>
        <v>-</v>
      </c>
      <c r="R478" s="9" t="str">
        <f t="shared" si="77"/>
        <v>-</v>
      </c>
      <c r="S478" s="9" t="str">
        <f t="shared" si="76"/>
        <v>-</v>
      </c>
      <c r="T478" s="9" t="str">
        <f t="shared" si="76"/>
        <v>-</v>
      </c>
      <c r="U478" s="9" t="str">
        <f t="shared" si="76"/>
        <v>-</v>
      </c>
      <c r="V478" s="9" t="str">
        <f t="shared" si="76"/>
        <v>-</v>
      </c>
      <c r="W478" s="9" t="str">
        <f t="shared" si="76"/>
        <v>-</v>
      </c>
      <c r="X478" s="9" t="str">
        <f t="shared" si="76"/>
        <v>-</v>
      </c>
      <c r="Y478" s="9" t="str">
        <f t="shared" si="76"/>
        <v>-</v>
      </c>
      <c r="Z478" s="9" t="str">
        <f t="shared" si="76"/>
        <v>-</v>
      </c>
      <c r="AA478" s="9" t="str">
        <f t="shared" si="76"/>
        <v>-</v>
      </c>
      <c r="AB478" s="9" t="str">
        <f t="shared" si="76"/>
        <v>-</v>
      </c>
      <c r="AC478" s="9" t="str">
        <f t="shared" si="76"/>
        <v>-</v>
      </c>
      <c r="AD478" s="9" t="str">
        <f t="shared" si="76"/>
        <v>-</v>
      </c>
      <c r="AE478" s="9" t="str">
        <f t="shared" si="76"/>
        <v>-</v>
      </c>
      <c r="AF478" s="9" t="str">
        <f t="shared" si="76"/>
        <v>-</v>
      </c>
      <c r="AG478" s="9" t="str">
        <f t="shared" si="76"/>
        <v>-</v>
      </c>
      <c r="AH478" s="9" t="str">
        <f t="shared" si="76"/>
        <v>-</v>
      </c>
      <c r="AI478" s="9" t="str">
        <f t="shared" si="70"/>
        <v>-</v>
      </c>
      <c r="AJ478" s="9" t="str">
        <f t="shared" si="70"/>
        <v>-</v>
      </c>
      <c r="AK478" s="9" t="str">
        <f t="shared" si="70"/>
        <v>-</v>
      </c>
      <c r="AL478" s="9" t="str">
        <f t="shared" si="70"/>
        <v>-</v>
      </c>
      <c r="AM478" s="9" t="str">
        <f t="shared" si="70"/>
        <v>-</v>
      </c>
      <c r="AN478" s="9" t="str">
        <f t="shared" si="70"/>
        <v>-</v>
      </c>
      <c r="AO478" s="9" t="str">
        <f t="shared" si="70"/>
        <v>-</v>
      </c>
      <c r="AP478" s="9" t="str">
        <f t="shared" si="78"/>
        <v>-</v>
      </c>
      <c r="AQ478" s="9" t="str">
        <f t="shared" si="78"/>
        <v>-</v>
      </c>
      <c r="AR478" s="9" t="str">
        <f t="shared" si="78"/>
        <v>-</v>
      </c>
      <c r="AS478" s="9" t="str">
        <f t="shared" si="78"/>
        <v>-</v>
      </c>
      <c r="AT478" s="9" t="str">
        <f t="shared" si="78"/>
        <v>-</v>
      </c>
      <c r="AU478" s="9" t="str">
        <f t="shared" si="78"/>
        <v>-</v>
      </c>
      <c r="AV478" s="9" t="str">
        <f t="shared" si="78"/>
        <v>-</v>
      </c>
      <c r="AW478" s="9" t="str">
        <f t="shared" si="78"/>
        <v>-</v>
      </c>
      <c r="AX478" s="9" t="str">
        <f t="shared" si="78"/>
        <v>-</v>
      </c>
      <c r="AY478" s="9" t="str">
        <f t="shared" si="78"/>
        <v>-</v>
      </c>
      <c r="AZ478" s="9" t="str">
        <f t="shared" si="70"/>
        <v>-</v>
      </c>
      <c r="BA478" s="9" t="str">
        <f t="shared" si="70"/>
        <v>-</v>
      </c>
      <c r="BB478" s="9" t="str">
        <f t="shared" si="76"/>
        <v>-</v>
      </c>
      <c r="BC478" s="9" t="str">
        <f t="shared" si="76"/>
        <v>-</v>
      </c>
      <c r="BD478" s="9" t="str">
        <f t="shared" si="76"/>
        <v>-</v>
      </c>
      <c r="BE478" s="9" t="str">
        <f t="shared" si="76"/>
        <v>-</v>
      </c>
      <c r="BF478" s="9" t="str">
        <f t="shared" si="76"/>
        <v>-</v>
      </c>
      <c r="BG478" s="9" t="str">
        <f t="shared" si="76"/>
        <v>-</v>
      </c>
      <c r="BH478" s="9" t="str">
        <f t="shared" si="76"/>
        <v>-</v>
      </c>
      <c r="BI478" s="9" t="str">
        <f t="shared" si="76"/>
        <v>-</v>
      </c>
      <c r="BJ478" s="37"/>
      <c r="BK478" s="34"/>
      <c r="BR478" s="25"/>
      <c r="BS478" s="25"/>
      <c r="BV478" s="25"/>
      <c r="BW478" s="25"/>
      <c r="BX478" s="25"/>
    </row>
    <row r="479" spans="1:76">
      <c r="A479" s="38">
        <f t="shared" si="74"/>
        <v>85</v>
      </c>
      <c r="B479" s="36">
        <f t="shared" si="79"/>
        <v>42</v>
      </c>
      <c r="C479" s="36">
        <f t="shared" si="79"/>
        <v>3</v>
      </c>
      <c r="D479" s="9" t="str">
        <f t="shared" si="77"/>
        <v>-</v>
      </c>
      <c r="E479" s="9" t="str">
        <f t="shared" si="77"/>
        <v>-</v>
      </c>
      <c r="F479" s="9" t="str">
        <f t="shared" si="77"/>
        <v>-</v>
      </c>
      <c r="G479" s="9" t="str">
        <f t="shared" si="77"/>
        <v>-</v>
      </c>
      <c r="H479" s="9" t="str">
        <f t="shared" si="77"/>
        <v>-</v>
      </c>
      <c r="I479" s="9" t="str">
        <f t="shared" si="77"/>
        <v>-</v>
      </c>
      <c r="J479" s="9" t="str">
        <f t="shared" si="77"/>
        <v>-</v>
      </c>
      <c r="K479" s="9" t="str">
        <f t="shared" si="77"/>
        <v>-</v>
      </c>
      <c r="L479" s="9" t="str">
        <f t="shared" si="77"/>
        <v>-</v>
      </c>
      <c r="M479" s="9" t="str">
        <f t="shared" si="77"/>
        <v>-</v>
      </c>
      <c r="N479" s="9" t="str">
        <f t="shared" si="77"/>
        <v>-</v>
      </c>
      <c r="O479" s="9" t="str">
        <f t="shared" si="77"/>
        <v>-</v>
      </c>
      <c r="P479" s="9" t="str">
        <f t="shared" si="77"/>
        <v>-</v>
      </c>
      <c r="Q479" s="9" t="str">
        <f t="shared" si="77"/>
        <v>-</v>
      </c>
      <c r="R479" s="9" t="str">
        <f t="shared" si="77"/>
        <v>-</v>
      </c>
      <c r="S479" s="9" t="str">
        <f t="shared" si="76"/>
        <v>-</v>
      </c>
      <c r="T479" s="9" t="str">
        <f t="shared" si="76"/>
        <v>-</v>
      </c>
      <c r="U479" s="9" t="str">
        <f t="shared" si="76"/>
        <v>-</v>
      </c>
      <c r="V479" s="9" t="str">
        <f t="shared" si="76"/>
        <v>-</v>
      </c>
      <c r="W479" s="9" t="str">
        <f t="shared" si="76"/>
        <v>-</v>
      </c>
      <c r="X479" s="9" t="str">
        <f t="shared" si="76"/>
        <v>-</v>
      </c>
      <c r="Y479" s="9" t="str">
        <f t="shared" si="76"/>
        <v>-</v>
      </c>
      <c r="Z479" s="9" t="str">
        <f t="shared" si="76"/>
        <v>-</v>
      </c>
      <c r="AA479" s="9" t="str">
        <f t="shared" si="76"/>
        <v>-</v>
      </c>
      <c r="AB479" s="9" t="str">
        <f t="shared" si="76"/>
        <v>-</v>
      </c>
      <c r="AC479" s="9" t="str">
        <f t="shared" si="76"/>
        <v>!!!</v>
      </c>
      <c r="AD479" s="9" t="str">
        <f t="shared" si="76"/>
        <v>-</v>
      </c>
      <c r="AE479" s="9" t="str">
        <f t="shared" si="76"/>
        <v>-</v>
      </c>
      <c r="AF479" s="9" t="str">
        <f t="shared" si="76"/>
        <v>-</v>
      </c>
      <c r="AG479" s="9" t="str">
        <f t="shared" si="76"/>
        <v>-</v>
      </c>
      <c r="AH479" s="9" t="str">
        <f t="shared" si="76"/>
        <v>-</v>
      </c>
      <c r="AI479" s="9" t="str">
        <f t="shared" si="70"/>
        <v>-</v>
      </c>
      <c r="AJ479" s="9" t="str">
        <f t="shared" si="70"/>
        <v>-</v>
      </c>
      <c r="AK479" s="9" t="str">
        <f t="shared" si="70"/>
        <v>-</v>
      </c>
      <c r="AL479" s="9" t="str">
        <f t="shared" si="70"/>
        <v>-</v>
      </c>
      <c r="AM479" s="9" t="str">
        <f t="shared" si="70"/>
        <v>-</v>
      </c>
      <c r="AN479" s="9" t="str">
        <f t="shared" si="70"/>
        <v>-</v>
      </c>
      <c r="AO479" s="9" t="str">
        <f t="shared" si="70"/>
        <v>-</v>
      </c>
      <c r="AP479" s="9" t="str">
        <f t="shared" si="78"/>
        <v>-</v>
      </c>
      <c r="AQ479" s="9" t="str">
        <f t="shared" si="78"/>
        <v>-</v>
      </c>
      <c r="AR479" s="9" t="str">
        <f t="shared" si="78"/>
        <v>-</v>
      </c>
      <c r="AS479" s="9" t="str">
        <f t="shared" si="78"/>
        <v>-</v>
      </c>
      <c r="AT479" s="9" t="str">
        <f t="shared" si="78"/>
        <v>-</v>
      </c>
      <c r="AU479" s="9" t="str">
        <f t="shared" si="78"/>
        <v>-</v>
      </c>
      <c r="AV479" s="9" t="str">
        <f t="shared" si="78"/>
        <v>-</v>
      </c>
      <c r="AW479" s="9" t="str">
        <f t="shared" si="78"/>
        <v>-</v>
      </c>
      <c r="AX479" s="9" t="str">
        <f t="shared" si="78"/>
        <v>-</v>
      </c>
      <c r="AY479" s="9" t="str">
        <f t="shared" si="78"/>
        <v>-</v>
      </c>
      <c r="AZ479" s="9" t="str">
        <f t="shared" si="70"/>
        <v>-</v>
      </c>
      <c r="BA479" s="9" t="str">
        <f t="shared" si="70"/>
        <v>-</v>
      </c>
      <c r="BB479" s="9" t="str">
        <f t="shared" si="76"/>
        <v>-</v>
      </c>
      <c r="BC479" s="9" t="str">
        <f t="shared" si="76"/>
        <v>-</v>
      </c>
      <c r="BD479" s="9" t="str">
        <f t="shared" si="76"/>
        <v>-</v>
      </c>
      <c r="BE479" s="9" t="str">
        <f t="shared" si="76"/>
        <v>-</v>
      </c>
      <c r="BF479" s="9" t="str">
        <f t="shared" si="76"/>
        <v>-</v>
      </c>
      <c r="BG479" s="9" t="str">
        <f t="shared" si="76"/>
        <v>-</v>
      </c>
      <c r="BH479" s="9" t="str">
        <f t="shared" si="76"/>
        <v>-</v>
      </c>
      <c r="BI479" s="9" t="str">
        <f t="shared" si="76"/>
        <v>-</v>
      </c>
      <c r="BJ479" s="37"/>
      <c r="BK479" s="34"/>
      <c r="BR479" s="25"/>
      <c r="BS479" s="25"/>
      <c r="BV479" s="25"/>
      <c r="BW479" s="25"/>
      <c r="BX479" s="25"/>
    </row>
    <row r="480" spans="1:76">
      <c r="A480" s="38">
        <f t="shared" si="74"/>
        <v>86</v>
      </c>
      <c r="B480" s="36">
        <f t="shared" si="79"/>
        <v>44</v>
      </c>
      <c r="C480" s="36">
        <f t="shared" si="79"/>
        <v>1</v>
      </c>
      <c r="D480" s="9" t="str">
        <f t="shared" si="77"/>
        <v>-</v>
      </c>
      <c r="E480" s="9" t="str">
        <f t="shared" si="77"/>
        <v>-</v>
      </c>
      <c r="F480" s="9" t="str">
        <f t="shared" si="77"/>
        <v>-</v>
      </c>
      <c r="G480" s="9" t="str">
        <f t="shared" si="77"/>
        <v>-</v>
      </c>
      <c r="H480" s="9" t="str">
        <f t="shared" si="77"/>
        <v>-</v>
      </c>
      <c r="I480" s="9" t="str">
        <f t="shared" si="77"/>
        <v>-</v>
      </c>
      <c r="J480" s="9" t="str">
        <f t="shared" si="77"/>
        <v>-</v>
      </c>
      <c r="K480" s="9" t="str">
        <f t="shared" si="77"/>
        <v>-</v>
      </c>
      <c r="L480" s="9" t="str">
        <f t="shared" si="77"/>
        <v>-</v>
      </c>
      <c r="M480" s="9" t="str">
        <f t="shared" si="77"/>
        <v>-</v>
      </c>
      <c r="N480" s="9" t="str">
        <f t="shared" si="77"/>
        <v>-</v>
      </c>
      <c r="O480" s="9" t="str">
        <f t="shared" si="77"/>
        <v>-</v>
      </c>
      <c r="P480" s="9" t="str">
        <f t="shared" si="77"/>
        <v>-</v>
      </c>
      <c r="Q480" s="9" t="str">
        <f t="shared" si="77"/>
        <v>-</v>
      </c>
      <c r="R480" s="9" t="str">
        <f t="shared" si="77"/>
        <v>-</v>
      </c>
      <c r="S480" s="9" t="str">
        <f t="shared" si="76"/>
        <v>-</v>
      </c>
      <c r="T480" s="9" t="str">
        <f t="shared" si="76"/>
        <v>-</v>
      </c>
      <c r="U480" s="9" t="str">
        <f t="shared" si="76"/>
        <v>-</v>
      </c>
      <c r="V480" s="9" t="str">
        <f t="shared" si="76"/>
        <v>-</v>
      </c>
      <c r="W480" s="9" t="str">
        <f t="shared" si="76"/>
        <v>-</v>
      </c>
      <c r="X480" s="9" t="str">
        <f t="shared" ref="X480:BI495" si="80">IF(AND(OR(X88&gt;=10,X88&lt;=3),X285="НЕТ"),"!!!","-")</f>
        <v>-</v>
      </c>
      <c r="Y480" s="9" t="str">
        <f t="shared" si="80"/>
        <v>!!!</v>
      </c>
      <c r="Z480" s="9" t="str">
        <f t="shared" si="80"/>
        <v>-</v>
      </c>
      <c r="AA480" s="9" t="str">
        <f t="shared" si="80"/>
        <v>-</v>
      </c>
      <c r="AB480" s="9" t="str">
        <f t="shared" si="80"/>
        <v>-</v>
      </c>
      <c r="AC480" s="9" t="str">
        <f t="shared" si="80"/>
        <v>!!!</v>
      </c>
      <c r="AD480" s="9" t="str">
        <f t="shared" si="80"/>
        <v>-</v>
      </c>
      <c r="AE480" s="9" t="str">
        <f t="shared" si="80"/>
        <v>-</v>
      </c>
      <c r="AF480" s="9" t="str">
        <f t="shared" si="80"/>
        <v>-</v>
      </c>
      <c r="AG480" s="9" t="str">
        <f t="shared" si="80"/>
        <v>-</v>
      </c>
      <c r="AH480" s="9" t="str">
        <f t="shared" si="80"/>
        <v>-</v>
      </c>
      <c r="AI480" s="9" t="str">
        <f t="shared" si="80"/>
        <v>-</v>
      </c>
      <c r="AJ480" s="9" t="str">
        <f t="shared" si="80"/>
        <v>-</v>
      </c>
      <c r="AK480" s="9" t="str">
        <f t="shared" si="80"/>
        <v>-</v>
      </c>
      <c r="AL480" s="9" t="str">
        <f t="shared" si="80"/>
        <v>-</v>
      </c>
      <c r="AM480" s="9" t="str">
        <f t="shared" si="80"/>
        <v>-</v>
      </c>
      <c r="AN480" s="9" t="str">
        <f t="shared" si="80"/>
        <v>-</v>
      </c>
      <c r="AO480" s="9" t="str">
        <f t="shared" si="80"/>
        <v>!!!</v>
      </c>
      <c r="AP480" s="9" t="str">
        <f t="shared" si="78"/>
        <v>-</v>
      </c>
      <c r="AQ480" s="9" t="str">
        <f t="shared" si="78"/>
        <v>-</v>
      </c>
      <c r="AR480" s="9" t="str">
        <f t="shared" si="78"/>
        <v>-</v>
      </c>
      <c r="AS480" s="9" t="str">
        <f t="shared" si="78"/>
        <v>-</v>
      </c>
      <c r="AT480" s="9" t="str">
        <f t="shared" si="78"/>
        <v>-</v>
      </c>
      <c r="AU480" s="9" t="str">
        <f t="shared" si="78"/>
        <v>-</v>
      </c>
      <c r="AV480" s="9" t="str">
        <f t="shared" si="78"/>
        <v>-</v>
      </c>
      <c r="AW480" s="9" t="str">
        <f t="shared" si="78"/>
        <v>-</v>
      </c>
      <c r="AX480" s="9" t="str">
        <f t="shared" si="78"/>
        <v>-</v>
      </c>
      <c r="AY480" s="9" t="str">
        <f t="shared" si="78"/>
        <v>-</v>
      </c>
      <c r="AZ480" s="9" t="str">
        <f t="shared" si="80"/>
        <v>-</v>
      </c>
      <c r="BA480" s="9" t="str">
        <f t="shared" si="80"/>
        <v>-</v>
      </c>
      <c r="BB480" s="9" t="str">
        <f t="shared" si="80"/>
        <v>-</v>
      </c>
      <c r="BC480" s="9" t="str">
        <f t="shared" si="80"/>
        <v>-</v>
      </c>
      <c r="BD480" s="9" t="str">
        <f t="shared" si="80"/>
        <v>-</v>
      </c>
      <c r="BE480" s="9" t="str">
        <f t="shared" si="80"/>
        <v>-</v>
      </c>
      <c r="BF480" s="9" t="str">
        <f t="shared" si="80"/>
        <v>-</v>
      </c>
      <c r="BG480" s="9" t="str">
        <f t="shared" si="80"/>
        <v>-</v>
      </c>
      <c r="BH480" s="9" t="str">
        <f t="shared" si="80"/>
        <v>-</v>
      </c>
      <c r="BI480" s="9" t="str">
        <f t="shared" si="80"/>
        <v>-</v>
      </c>
      <c r="BJ480" s="37"/>
      <c r="BK480" s="34"/>
      <c r="BR480" s="25"/>
      <c r="BS480" s="25"/>
      <c r="BV480" s="25"/>
      <c r="BW480" s="25"/>
      <c r="BX480" s="25"/>
    </row>
    <row r="481" spans="1:76">
      <c r="A481" s="38">
        <f t="shared" si="74"/>
        <v>87</v>
      </c>
      <c r="B481" s="36">
        <f t="shared" si="79"/>
        <v>44</v>
      </c>
      <c r="C481" s="36">
        <f t="shared" si="79"/>
        <v>2</v>
      </c>
      <c r="D481" s="9" t="str">
        <f t="shared" si="77"/>
        <v>-</v>
      </c>
      <c r="E481" s="9" t="str">
        <f t="shared" si="77"/>
        <v>-</v>
      </c>
      <c r="F481" s="9" t="str">
        <f t="shared" si="77"/>
        <v>-</v>
      </c>
      <c r="G481" s="9" t="str">
        <f t="shared" si="77"/>
        <v>-</v>
      </c>
      <c r="H481" s="9" t="str">
        <f t="shared" si="77"/>
        <v>-</v>
      </c>
      <c r="I481" s="9" t="str">
        <f t="shared" si="77"/>
        <v>-</v>
      </c>
      <c r="J481" s="9" t="str">
        <f t="shared" si="77"/>
        <v>-</v>
      </c>
      <c r="K481" s="9" t="str">
        <f t="shared" si="77"/>
        <v>-</v>
      </c>
      <c r="L481" s="9" t="str">
        <f t="shared" si="77"/>
        <v>-</v>
      </c>
      <c r="M481" s="9" t="str">
        <f t="shared" si="77"/>
        <v>-</v>
      </c>
      <c r="N481" s="9" t="str">
        <f t="shared" si="77"/>
        <v>-</v>
      </c>
      <c r="O481" s="9" t="str">
        <f t="shared" si="77"/>
        <v>-</v>
      </c>
      <c r="P481" s="9" t="str">
        <f t="shared" si="77"/>
        <v>-</v>
      </c>
      <c r="Q481" s="9" t="str">
        <f t="shared" si="77"/>
        <v>-</v>
      </c>
      <c r="R481" s="9" t="str">
        <f t="shared" si="77"/>
        <v>-</v>
      </c>
      <c r="S481" s="9" t="str">
        <f t="shared" si="77"/>
        <v>-</v>
      </c>
      <c r="T481" s="9" t="str">
        <f t="shared" ref="T481:BI486" si="81">IF(AND(OR(T89&gt;=10,T89&lt;=3),T286="НЕТ"),"!!!","-")</f>
        <v>-</v>
      </c>
      <c r="U481" s="9" t="str">
        <f t="shared" si="81"/>
        <v>-</v>
      </c>
      <c r="V481" s="9" t="str">
        <f t="shared" si="81"/>
        <v>-</v>
      </c>
      <c r="W481" s="9" t="str">
        <f t="shared" si="81"/>
        <v>-</v>
      </c>
      <c r="X481" s="9" t="str">
        <f t="shared" si="81"/>
        <v>-</v>
      </c>
      <c r="Y481" s="9" t="str">
        <f t="shared" si="81"/>
        <v>-</v>
      </c>
      <c r="Z481" s="9" t="str">
        <f t="shared" si="81"/>
        <v>-</v>
      </c>
      <c r="AA481" s="9" t="str">
        <f t="shared" si="81"/>
        <v>-</v>
      </c>
      <c r="AB481" s="9" t="str">
        <f t="shared" si="81"/>
        <v>-</v>
      </c>
      <c r="AC481" s="9" t="str">
        <f t="shared" si="81"/>
        <v>-</v>
      </c>
      <c r="AD481" s="9" t="str">
        <f t="shared" si="81"/>
        <v>-</v>
      </c>
      <c r="AE481" s="9" t="str">
        <f t="shared" si="81"/>
        <v>-</v>
      </c>
      <c r="AF481" s="9" t="str">
        <f t="shared" si="81"/>
        <v>-</v>
      </c>
      <c r="AG481" s="9" t="str">
        <f t="shared" si="81"/>
        <v>-</v>
      </c>
      <c r="AH481" s="9" t="str">
        <f t="shared" si="81"/>
        <v>-</v>
      </c>
      <c r="AI481" s="9" t="str">
        <f t="shared" si="80"/>
        <v>-</v>
      </c>
      <c r="AJ481" s="9" t="str">
        <f t="shared" si="80"/>
        <v>-</v>
      </c>
      <c r="AK481" s="9" t="str">
        <f t="shared" si="80"/>
        <v>-</v>
      </c>
      <c r="AL481" s="9" t="str">
        <f t="shared" si="80"/>
        <v>-</v>
      </c>
      <c r="AM481" s="9" t="str">
        <f t="shared" si="80"/>
        <v>-</v>
      </c>
      <c r="AN481" s="9" t="str">
        <f t="shared" si="80"/>
        <v>-</v>
      </c>
      <c r="AO481" s="9" t="str">
        <f t="shared" si="80"/>
        <v>-</v>
      </c>
      <c r="AP481" s="9" t="str">
        <f t="shared" si="78"/>
        <v>-</v>
      </c>
      <c r="AQ481" s="9" t="str">
        <f t="shared" si="78"/>
        <v>-</v>
      </c>
      <c r="AR481" s="9" t="str">
        <f t="shared" si="78"/>
        <v>-</v>
      </c>
      <c r="AS481" s="9" t="str">
        <f t="shared" si="78"/>
        <v>-</v>
      </c>
      <c r="AT481" s="9" t="str">
        <f t="shared" si="78"/>
        <v>-</v>
      </c>
      <c r="AU481" s="9" t="str">
        <f t="shared" si="78"/>
        <v>-</v>
      </c>
      <c r="AV481" s="9" t="str">
        <f t="shared" si="78"/>
        <v>-</v>
      </c>
      <c r="AW481" s="9" t="str">
        <f t="shared" si="78"/>
        <v>-</v>
      </c>
      <c r="AX481" s="9" t="str">
        <f t="shared" si="78"/>
        <v>-</v>
      </c>
      <c r="AY481" s="9" t="str">
        <f t="shared" si="78"/>
        <v>-</v>
      </c>
      <c r="AZ481" s="9" t="str">
        <f t="shared" si="80"/>
        <v>-</v>
      </c>
      <c r="BA481" s="9" t="str">
        <f t="shared" si="80"/>
        <v>-</v>
      </c>
      <c r="BB481" s="9" t="str">
        <f t="shared" si="81"/>
        <v>-</v>
      </c>
      <c r="BC481" s="9" t="str">
        <f t="shared" si="81"/>
        <v>-</v>
      </c>
      <c r="BD481" s="9" t="str">
        <f t="shared" si="81"/>
        <v>-</v>
      </c>
      <c r="BE481" s="9" t="str">
        <f t="shared" si="81"/>
        <v>-</v>
      </c>
      <c r="BF481" s="9" t="str">
        <f t="shared" si="81"/>
        <v>-</v>
      </c>
      <c r="BG481" s="9" t="str">
        <f t="shared" si="81"/>
        <v>-</v>
      </c>
      <c r="BH481" s="9" t="str">
        <f t="shared" si="81"/>
        <v>-</v>
      </c>
      <c r="BI481" s="9" t="str">
        <f t="shared" si="81"/>
        <v>-</v>
      </c>
      <c r="BJ481" s="37"/>
      <c r="BK481" s="34"/>
      <c r="BR481" s="25"/>
      <c r="BS481" s="25"/>
      <c r="BV481" s="25"/>
      <c r="BW481" s="25"/>
      <c r="BX481" s="25"/>
    </row>
    <row r="482" spans="1:76">
      <c r="A482" s="38">
        <f t="shared" si="74"/>
        <v>88</v>
      </c>
      <c r="B482" s="36">
        <f t="shared" si="79"/>
        <v>44</v>
      </c>
      <c r="C482" s="36">
        <f t="shared" si="79"/>
        <v>3</v>
      </c>
      <c r="D482" s="9" t="str">
        <f t="shared" si="77"/>
        <v>-</v>
      </c>
      <c r="E482" s="9" t="str">
        <f t="shared" si="77"/>
        <v>-</v>
      </c>
      <c r="F482" s="9" t="str">
        <f t="shared" si="77"/>
        <v>-</v>
      </c>
      <c r="G482" s="9" t="str">
        <f t="shared" si="77"/>
        <v>-</v>
      </c>
      <c r="H482" s="9" t="str">
        <f t="shared" si="77"/>
        <v>-</v>
      </c>
      <c r="I482" s="9" t="str">
        <f t="shared" si="77"/>
        <v>-</v>
      </c>
      <c r="J482" s="9" t="str">
        <f t="shared" si="77"/>
        <v>-</v>
      </c>
      <c r="K482" s="9" t="str">
        <f t="shared" si="77"/>
        <v>-</v>
      </c>
      <c r="L482" s="9" t="str">
        <f t="shared" si="77"/>
        <v>-</v>
      </c>
      <c r="M482" s="9" t="str">
        <f t="shared" si="77"/>
        <v>-</v>
      </c>
      <c r="N482" s="9" t="str">
        <f t="shared" si="77"/>
        <v>-</v>
      </c>
      <c r="O482" s="9" t="str">
        <f t="shared" si="77"/>
        <v>-</v>
      </c>
      <c r="P482" s="9" t="str">
        <f t="shared" si="77"/>
        <v>-</v>
      </c>
      <c r="Q482" s="9" t="str">
        <f t="shared" si="77"/>
        <v>-</v>
      </c>
      <c r="R482" s="9" t="str">
        <f t="shared" si="77"/>
        <v>-</v>
      </c>
      <c r="S482" s="9" t="str">
        <f t="shared" si="77"/>
        <v>-</v>
      </c>
      <c r="T482" s="9" t="str">
        <f t="shared" si="81"/>
        <v>-</v>
      </c>
      <c r="U482" s="9" t="str">
        <f t="shared" si="81"/>
        <v>-</v>
      </c>
      <c r="V482" s="9" t="str">
        <f t="shared" si="81"/>
        <v>-</v>
      </c>
      <c r="W482" s="9" t="str">
        <f t="shared" si="81"/>
        <v>-</v>
      </c>
      <c r="X482" s="9" t="str">
        <f t="shared" si="81"/>
        <v>-</v>
      </c>
      <c r="Y482" s="9" t="str">
        <f t="shared" si="81"/>
        <v>-</v>
      </c>
      <c r="Z482" s="9" t="str">
        <f t="shared" si="81"/>
        <v>-</v>
      </c>
      <c r="AA482" s="9" t="str">
        <f t="shared" si="81"/>
        <v>-</v>
      </c>
      <c r="AB482" s="9" t="str">
        <f t="shared" si="81"/>
        <v>-</v>
      </c>
      <c r="AC482" s="9" t="str">
        <f t="shared" si="81"/>
        <v>-</v>
      </c>
      <c r="AD482" s="9" t="str">
        <f t="shared" si="81"/>
        <v>-</v>
      </c>
      <c r="AE482" s="9" t="str">
        <f t="shared" si="81"/>
        <v>-</v>
      </c>
      <c r="AF482" s="9" t="str">
        <f t="shared" si="81"/>
        <v>-</v>
      </c>
      <c r="AG482" s="9" t="str">
        <f t="shared" si="81"/>
        <v>-</v>
      </c>
      <c r="AH482" s="9" t="str">
        <f t="shared" si="81"/>
        <v>-</v>
      </c>
      <c r="AI482" s="9" t="str">
        <f t="shared" si="80"/>
        <v>-</v>
      </c>
      <c r="AJ482" s="9" t="str">
        <f t="shared" si="80"/>
        <v>-</v>
      </c>
      <c r="AK482" s="9" t="str">
        <f t="shared" si="80"/>
        <v>-</v>
      </c>
      <c r="AL482" s="9" t="str">
        <f t="shared" si="80"/>
        <v>-</v>
      </c>
      <c r="AM482" s="9" t="str">
        <f t="shared" si="80"/>
        <v>-</v>
      </c>
      <c r="AN482" s="9" t="str">
        <f t="shared" si="80"/>
        <v>-</v>
      </c>
      <c r="AO482" s="9" t="str">
        <f t="shared" si="80"/>
        <v>-</v>
      </c>
      <c r="AP482" s="9" t="str">
        <f t="shared" si="78"/>
        <v>-</v>
      </c>
      <c r="AQ482" s="9" t="str">
        <f t="shared" si="78"/>
        <v>-</v>
      </c>
      <c r="AR482" s="9" t="str">
        <f t="shared" si="78"/>
        <v>-</v>
      </c>
      <c r="AS482" s="9" t="str">
        <f t="shared" si="78"/>
        <v>-</v>
      </c>
      <c r="AT482" s="9" t="str">
        <f t="shared" si="78"/>
        <v>-</v>
      </c>
      <c r="AU482" s="9" t="str">
        <f t="shared" si="78"/>
        <v>-</v>
      </c>
      <c r="AV482" s="9" t="str">
        <f t="shared" si="78"/>
        <v>-</v>
      </c>
      <c r="AW482" s="9" t="str">
        <f t="shared" si="78"/>
        <v>-</v>
      </c>
      <c r="AX482" s="9" t="str">
        <f t="shared" si="78"/>
        <v>-</v>
      </c>
      <c r="AY482" s="9" t="str">
        <f t="shared" si="78"/>
        <v>-</v>
      </c>
      <c r="AZ482" s="9" t="str">
        <f t="shared" si="80"/>
        <v>-</v>
      </c>
      <c r="BA482" s="9" t="str">
        <f t="shared" si="80"/>
        <v>-</v>
      </c>
      <c r="BB482" s="9" t="str">
        <f t="shared" si="81"/>
        <v>-</v>
      </c>
      <c r="BC482" s="9" t="str">
        <f t="shared" si="81"/>
        <v>-</v>
      </c>
      <c r="BD482" s="9" t="str">
        <f t="shared" si="81"/>
        <v>-</v>
      </c>
      <c r="BE482" s="9" t="str">
        <f t="shared" si="81"/>
        <v>-</v>
      </c>
      <c r="BF482" s="9" t="str">
        <f t="shared" si="81"/>
        <v>-</v>
      </c>
      <c r="BG482" s="9" t="str">
        <f t="shared" si="81"/>
        <v>-</v>
      </c>
      <c r="BH482" s="9" t="str">
        <f t="shared" si="81"/>
        <v>-</v>
      </c>
      <c r="BI482" s="9" t="str">
        <f t="shared" si="81"/>
        <v>-</v>
      </c>
      <c r="BJ482" s="37"/>
      <c r="BK482" s="34"/>
      <c r="BR482" s="25"/>
      <c r="BS482" s="25"/>
      <c r="BV482" s="25"/>
      <c r="BW482" s="25"/>
      <c r="BX482" s="25"/>
    </row>
    <row r="483" spans="1:76">
      <c r="A483" s="38">
        <f t="shared" si="74"/>
        <v>89</v>
      </c>
      <c r="B483" s="36">
        <f t="shared" si="79"/>
        <v>45</v>
      </c>
      <c r="C483" s="36">
        <f t="shared" si="79"/>
        <v>1</v>
      </c>
      <c r="D483" s="9" t="str">
        <f t="shared" si="77"/>
        <v>-</v>
      </c>
      <c r="E483" s="9" t="str">
        <f t="shared" si="77"/>
        <v>-</v>
      </c>
      <c r="F483" s="9" t="str">
        <f t="shared" si="77"/>
        <v>-</v>
      </c>
      <c r="G483" s="9" t="str">
        <f t="shared" si="77"/>
        <v>-</v>
      </c>
      <c r="H483" s="9" t="str">
        <f t="shared" si="77"/>
        <v>-</v>
      </c>
      <c r="I483" s="9" t="str">
        <f t="shared" si="77"/>
        <v>-</v>
      </c>
      <c r="J483" s="9" t="str">
        <f t="shared" si="77"/>
        <v>-</v>
      </c>
      <c r="K483" s="9" t="str">
        <f t="shared" si="77"/>
        <v>-</v>
      </c>
      <c r="L483" s="9" t="str">
        <f t="shared" si="77"/>
        <v>-</v>
      </c>
      <c r="M483" s="9" t="str">
        <f t="shared" si="77"/>
        <v>-</v>
      </c>
      <c r="N483" s="9" t="str">
        <f t="shared" si="77"/>
        <v>-</v>
      </c>
      <c r="O483" s="9" t="str">
        <f t="shared" si="77"/>
        <v>-</v>
      </c>
      <c r="P483" s="9" t="str">
        <f t="shared" si="77"/>
        <v>-</v>
      </c>
      <c r="Q483" s="9" t="str">
        <f t="shared" si="77"/>
        <v>-</v>
      </c>
      <c r="R483" s="9" t="str">
        <f t="shared" si="77"/>
        <v>-</v>
      </c>
      <c r="S483" s="9" t="str">
        <f t="shared" si="77"/>
        <v>-</v>
      </c>
      <c r="T483" s="9" t="str">
        <f t="shared" si="81"/>
        <v>-</v>
      </c>
      <c r="U483" s="9" t="str">
        <f t="shared" si="81"/>
        <v>-</v>
      </c>
      <c r="V483" s="9" t="str">
        <f t="shared" si="81"/>
        <v>-</v>
      </c>
      <c r="W483" s="9" t="str">
        <f t="shared" si="81"/>
        <v>-</v>
      </c>
      <c r="X483" s="9" t="str">
        <f t="shared" si="81"/>
        <v>-</v>
      </c>
      <c r="Y483" s="9" t="str">
        <f t="shared" si="81"/>
        <v>-</v>
      </c>
      <c r="Z483" s="9" t="str">
        <f t="shared" si="81"/>
        <v>-</v>
      </c>
      <c r="AA483" s="9" t="str">
        <f t="shared" si="81"/>
        <v>-</v>
      </c>
      <c r="AB483" s="9" t="str">
        <f t="shared" si="81"/>
        <v>-</v>
      </c>
      <c r="AC483" s="9" t="str">
        <f t="shared" si="81"/>
        <v>-</v>
      </c>
      <c r="AD483" s="9" t="str">
        <f t="shared" si="81"/>
        <v>-</v>
      </c>
      <c r="AE483" s="9" t="str">
        <f t="shared" si="81"/>
        <v>-</v>
      </c>
      <c r="AF483" s="9" t="str">
        <f t="shared" si="81"/>
        <v>-</v>
      </c>
      <c r="AG483" s="9" t="str">
        <f t="shared" si="81"/>
        <v>-</v>
      </c>
      <c r="AH483" s="9" t="str">
        <f t="shared" si="81"/>
        <v>-</v>
      </c>
      <c r="AI483" s="9" t="str">
        <f t="shared" si="80"/>
        <v>-</v>
      </c>
      <c r="AJ483" s="9" t="str">
        <f t="shared" si="80"/>
        <v>-</v>
      </c>
      <c r="AK483" s="9" t="str">
        <f t="shared" si="80"/>
        <v>-</v>
      </c>
      <c r="AL483" s="9" t="str">
        <f t="shared" si="80"/>
        <v>-</v>
      </c>
      <c r="AM483" s="9" t="str">
        <f t="shared" si="80"/>
        <v>-</v>
      </c>
      <c r="AN483" s="9" t="str">
        <f t="shared" si="80"/>
        <v>-</v>
      </c>
      <c r="AO483" s="9" t="str">
        <f t="shared" si="80"/>
        <v>-</v>
      </c>
      <c r="AP483" s="9" t="str">
        <f t="shared" si="78"/>
        <v>-</v>
      </c>
      <c r="AQ483" s="9" t="str">
        <f t="shared" si="78"/>
        <v>-</v>
      </c>
      <c r="AR483" s="9" t="str">
        <f t="shared" si="78"/>
        <v>-</v>
      </c>
      <c r="AS483" s="9" t="str">
        <f t="shared" si="78"/>
        <v>-</v>
      </c>
      <c r="AT483" s="9" t="str">
        <f t="shared" si="78"/>
        <v>-</v>
      </c>
      <c r="AU483" s="9" t="str">
        <f t="shared" si="78"/>
        <v>-</v>
      </c>
      <c r="AV483" s="9" t="str">
        <f t="shared" si="78"/>
        <v>-</v>
      </c>
      <c r="AW483" s="9" t="str">
        <f t="shared" si="78"/>
        <v>-</v>
      </c>
      <c r="AX483" s="9" t="str">
        <f t="shared" si="78"/>
        <v>-</v>
      </c>
      <c r="AY483" s="9" t="str">
        <f t="shared" si="78"/>
        <v>-</v>
      </c>
      <c r="AZ483" s="9" t="str">
        <f t="shared" si="80"/>
        <v>-</v>
      </c>
      <c r="BA483" s="9" t="str">
        <f t="shared" si="80"/>
        <v>-</v>
      </c>
      <c r="BB483" s="9" t="str">
        <f t="shared" si="81"/>
        <v>!!!</v>
      </c>
      <c r="BC483" s="9" t="str">
        <f t="shared" si="81"/>
        <v>-</v>
      </c>
      <c r="BD483" s="9" t="str">
        <f t="shared" si="81"/>
        <v>-</v>
      </c>
      <c r="BE483" s="9" t="str">
        <f t="shared" si="81"/>
        <v>-</v>
      </c>
      <c r="BF483" s="9" t="str">
        <f t="shared" si="81"/>
        <v>-</v>
      </c>
      <c r="BG483" s="9" t="str">
        <f t="shared" si="81"/>
        <v>-</v>
      </c>
      <c r="BH483" s="9" t="str">
        <f t="shared" si="81"/>
        <v>-</v>
      </c>
      <c r="BI483" s="9" t="str">
        <f t="shared" si="81"/>
        <v>-</v>
      </c>
      <c r="BJ483" s="37"/>
      <c r="BK483" s="34"/>
      <c r="BR483" s="25"/>
      <c r="BS483" s="25"/>
      <c r="BV483" s="25"/>
      <c r="BW483" s="25"/>
      <c r="BX483" s="25"/>
    </row>
    <row r="484" spans="1:76">
      <c r="A484" s="38">
        <f t="shared" si="74"/>
        <v>90</v>
      </c>
      <c r="B484" s="36">
        <f t="shared" si="79"/>
        <v>45</v>
      </c>
      <c r="C484" s="36">
        <f t="shared" si="79"/>
        <v>2</v>
      </c>
      <c r="D484" s="9" t="str">
        <f t="shared" si="77"/>
        <v>-</v>
      </c>
      <c r="E484" s="9" t="str">
        <f t="shared" si="77"/>
        <v>-</v>
      </c>
      <c r="F484" s="9" t="str">
        <f t="shared" si="77"/>
        <v>-</v>
      </c>
      <c r="G484" s="9" t="str">
        <f t="shared" si="77"/>
        <v>-</v>
      </c>
      <c r="H484" s="9" t="str">
        <f t="shared" si="77"/>
        <v>-</v>
      </c>
      <c r="I484" s="9" t="str">
        <f t="shared" si="77"/>
        <v>-</v>
      </c>
      <c r="J484" s="9" t="str">
        <f t="shared" si="77"/>
        <v>-</v>
      </c>
      <c r="K484" s="9" t="str">
        <f t="shared" si="77"/>
        <v>-</v>
      </c>
      <c r="L484" s="9" t="str">
        <f t="shared" si="77"/>
        <v>-</v>
      </c>
      <c r="M484" s="9" t="str">
        <f t="shared" si="77"/>
        <v>-</v>
      </c>
      <c r="N484" s="9" t="str">
        <f t="shared" si="77"/>
        <v>-</v>
      </c>
      <c r="O484" s="9" t="str">
        <f t="shared" si="77"/>
        <v>-</v>
      </c>
      <c r="P484" s="9" t="str">
        <f t="shared" si="77"/>
        <v>-</v>
      </c>
      <c r="Q484" s="9" t="str">
        <f t="shared" si="77"/>
        <v>-</v>
      </c>
      <c r="R484" s="9" t="str">
        <f t="shared" si="77"/>
        <v>-</v>
      </c>
      <c r="S484" s="9" t="str">
        <f t="shared" si="77"/>
        <v>-</v>
      </c>
      <c r="T484" s="9" t="str">
        <f t="shared" si="81"/>
        <v>-</v>
      </c>
      <c r="U484" s="9" t="str">
        <f t="shared" si="81"/>
        <v>-</v>
      </c>
      <c r="V484" s="9" t="str">
        <f t="shared" si="81"/>
        <v>-</v>
      </c>
      <c r="W484" s="9" t="str">
        <f t="shared" si="81"/>
        <v>-</v>
      </c>
      <c r="X484" s="9" t="str">
        <f t="shared" si="81"/>
        <v>-</v>
      </c>
      <c r="Y484" s="9" t="str">
        <f t="shared" si="81"/>
        <v>-</v>
      </c>
      <c r="Z484" s="9" t="str">
        <f t="shared" si="81"/>
        <v>-</v>
      </c>
      <c r="AA484" s="9" t="str">
        <f t="shared" si="81"/>
        <v>-</v>
      </c>
      <c r="AB484" s="9" t="str">
        <f t="shared" si="81"/>
        <v>-</v>
      </c>
      <c r="AC484" s="9" t="str">
        <f t="shared" si="81"/>
        <v>-</v>
      </c>
      <c r="AD484" s="9" t="str">
        <f t="shared" si="81"/>
        <v>-</v>
      </c>
      <c r="AE484" s="9" t="str">
        <f t="shared" si="81"/>
        <v>-</v>
      </c>
      <c r="AF484" s="9" t="str">
        <f t="shared" si="81"/>
        <v>-</v>
      </c>
      <c r="AG484" s="9" t="str">
        <f t="shared" si="81"/>
        <v>-</v>
      </c>
      <c r="AH484" s="9" t="str">
        <f t="shared" si="81"/>
        <v>-</v>
      </c>
      <c r="AI484" s="9" t="str">
        <f t="shared" si="80"/>
        <v>-</v>
      </c>
      <c r="AJ484" s="9" t="str">
        <f t="shared" si="80"/>
        <v>-</v>
      </c>
      <c r="AK484" s="9" t="str">
        <f t="shared" si="80"/>
        <v>-</v>
      </c>
      <c r="AL484" s="9" t="str">
        <f t="shared" si="80"/>
        <v>-</v>
      </c>
      <c r="AM484" s="9" t="str">
        <f t="shared" si="80"/>
        <v>-</v>
      </c>
      <c r="AN484" s="9" t="str">
        <f t="shared" si="80"/>
        <v>-</v>
      </c>
      <c r="AO484" s="9" t="str">
        <f t="shared" si="80"/>
        <v>-</v>
      </c>
      <c r="AP484" s="9" t="str">
        <f t="shared" si="78"/>
        <v>-</v>
      </c>
      <c r="AQ484" s="9" t="str">
        <f t="shared" si="78"/>
        <v>-</v>
      </c>
      <c r="AR484" s="9" t="str">
        <f t="shared" si="78"/>
        <v>-</v>
      </c>
      <c r="AS484" s="9" t="str">
        <f t="shared" si="78"/>
        <v>-</v>
      </c>
      <c r="AT484" s="9" t="str">
        <f t="shared" si="78"/>
        <v>-</v>
      </c>
      <c r="AU484" s="9" t="str">
        <f t="shared" si="78"/>
        <v>-</v>
      </c>
      <c r="AV484" s="9" t="str">
        <f t="shared" si="78"/>
        <v>-</v>
      </c>
      <c r="AW484" s="9" t="str">
        <f t="shared" si="78"/>
        <v>-</v>
      </c>
      <c r="AX484" s="9" t="str">
        <f t="shared" si="78"/>
        <v>-</v>
      </c>
      <c r="AY484" s="9" t="str">
        <f t="shared" si="78"/>
        <v>-</v>
      </c>
      <c r="AZ484" s="9" t="str">
        <f t="shared" si="80"/>
        <v>-</v>
      </c>
      <c r="BA484" s="9" t="str">
        <f t="shared" si="80"/>
        <v>-</v>
      </c>
      <c r="BB484" s="9" t="str">
        <f t="shared" si="81"/>
        <v>-</v>
      </c>
      <c r="BC484" s="9" t="str">
        <f t="shared" si="81"/>
        <v>-</v>
      </c>
      <c r="BD484" s="9" t="str">
        <f t="shared" si="81"/>
        <v>-</v>
      </c>
      <c r="BE484" s="9" t="str">
        <f t="shared" si="81"/>
        <v>-</v>
      </c>
      <c r="BF484" s="9" t="str">
        <f t="shared" si="81"/>
        <v>-</v>
      </c>
      <c r="BG484" s="9" t="str">
        <f t="shared" si="81"/>
        <v>-</v>
      </c>
      <c r="BH484" s="9" t="str">
        <f t="shared" si="81"/>
        <v>-</v>
      </c>
      <c r="BI484" s="9" t="str">
        <f t="shared" si="81"/>
        <v>-</v>
      </c>
      <c r="BJ484" s="37"/>
      <c r="BK484" s="34"/>
      <c r="BR484" s="25"/>
      <c r="BS484" s="25"/>
      <c r="BV484" s="25"/>
      <c r="BW484" s="25"/>
      <c r="BX484" s="25"/>
    </row>
    <row r="485" spans="1:76">
      <c r="A485" s="38">
        <f t="shared" si="74"/>
        <v>91</v>
      </c>
      <c r="B485" s="36">
        <f t="shared" si="79"/>
        <v>45</v>
      </c>
      <c r="C485" s="36">
        <f t="shared" si="79"/>
        <v>3</v>
      </c>
      <c r="D485" s="9" t="str">
        <f t="shared" si="77"/>
        <v>-</v>
      </c>
      <c r="E485" s="9" t="str">
        <f t="shared" si="77"/>
        <v>-</v>
      </c>
      <c r="F485" s="9" t="str">
        <f t="shared" si="77"/>
        <v>-</v>
      </c>
      <c r="G485" s="9" t="str">
        <f t="shared" si="77"/>
        <v>-</v>
      </c>
      <c r="H485" s="9" t="str">
        <f t="shared" si="77"/>
        <v>-</v>
      </c>
      <c r="I485" s="9" t="str">
        <f t="shared" si="77"/>
        <v>-</v>
      </c>
      <c r="J485" s="9" t="str">
        <f t="shared" si="77"/>
        <v>-</v>
      </c>
      <c r="K485" s="9" t="str">
        <f t="shared" si="77"/>
        <v>-</v>
      </c>
      <c r="L485" s="9" t="str">
        <f t="shared" si="77"/>
        <v>-</v>
      </c>
      <c r="M485" s="9" t="str">
        <f t="shared" si="77"/>
        <v>-</v>
      </c>
      <c r="N485" s="9" t="str">
        <f t="shared" si="77"/>
        <v>-</v>
      </c>
      <c r="O485" s="9" t="str">
        <f t="shared" si="77"/>
        <v>-</v>
      </c>
      <c r="P485" s="9" t="str">
        <f t="shared" si="77"/>
        <v>-</v>
      </c>
      <c r="Q485" s="9" t="str">
        <f t="shared" si="77"/>
        <v>-</v>
      </c>
      <c r="R485" s="9" t="str">
        <f t="shared" si="77"/>
        <v>-</v>
      </c>
      <c r="S485" s="9" t="str">
        <f t="shared" si="77"/>
        <v>-</v>
      </c>
      <c r="T485" s="9" t="str">
        <f t="shared" si="81"/>
        <v>-</v>
      </c>
      <c r="U485" s="9" t="str">
        <f t="shared" si="81"/>
        <v>-</v>
      </c>
      <c r="V485" s="9" t="str">
        <f t="shared" si="81"/>
        <v>-</v>
      </c>
      <c r="W485" s="9" t="str">
        <f t="shared" si="81"/>
        <v>-</v>
      </c>
      <c r="X485" s="9" t="str">
        <f t="shared" si="81"/>
        <v>-</v>
      </c>
      <c r="Y485" s="9" t="str">
        <f t="shared" si="81"/>
        <v>-</v>
      </c>
      <c r="Z485" s="9" t="str">
        <f t="shared" si="81"/>
        <v>-</v>
      </c>
      <c r="AA485" s="9" t="str">
        <f t="shared" si="81"/>
        <v>-</v>
      </c>
      <c r="AB485" s="9" t="str">
        <f t="shared" si="81"/>
        <v>-</v>
      </c>
      <c r="AC485" s="9" t="str">
        <f t="shared" si="81"/>
        <v>!!!</v>
      </c>
      <c r="AD485" s="9" t="str">
        <f t="shared" si="81"/>
        <v>-</v>
      </c>
      <c r="AE485" s="9" t="str">
        <f t="shared" si="81"/>
        <v>-</v>
      </c>
      <c r="AF485" s="9" t="str">
        <f t="shared" si="81"/>
        <v>-</v>
      </c>
      <c r="AG485" s="9" t="str">
        <f t="shared" si="81"/>
        <v>-</v>
      </c>
      <c r="AH485" s="9" t="str">
        <f t="shared" si="81"/>
        <v>-</v>
      </c>
      <c r="AI485" s="9" t="str">
        <f t="shared" si="80"/>
        <v>-</v>
      </c>
      <c r="AJ485" s="9" t="str">
        <f t="shared" si="80"/>
        <v>-</v>
      </c>
      <c r="AK485" s="9" t="str">
        <f t="shared" si="80"/>
        <v>-</v>
      </c>
      <c r="AL485" s="9" t="str">
        <f t="shared" si="80"/>
        <v>-</v>
      </c>
      <c r="AM485" s="9" t="str">
        <f t="shared" si="80"/>
        <v>-</v>
      </c>
      <c r="AN485" s="9" t="str">
        <f t="shared" si="80"/>
        <v>-</v>
      </c>
      <c r="AO485" s="9" t="str">
        <f t="shared" si="80"/>
        <v>-</v>
      </c>
      <c r="AP485" s="9" t="str">
        <f t="shared" si="78"/>
        <v>-</v>
      </c>
      <c r="AQ485" s="9" t="str">
        <f t="shared" si="78"/>
        <v>-</v>
      </c>
      <c r="AR485" s="9" t="str">
        <f t="shared" si="78"/>
        <v>-</v>
      </c>
      <c r="AS485" s="9" t="str">
        <f t="shared" si="78"/>
        <v>-</v>
      </c>
      <c r="AT485" s="9" t="str">
        <f t="shared" si="78"/>
        <v>-</v>
      </c>
      <c r="AU485" s="9" t="str">
        <f t="shared" si="78"/>
        <v>-</v>
      </c>
      <c r="AV485" s="9" t="str">
        <f t="shared" si="78"/>
        <v>-</v>
      </c>
      <c r="AW485" s="9" t="str">
        <f t="shared" si="78"/>
        <v>-</v>
      </c>
      <c r="AX485" s="9" t="str">
        <f t="shared" si="78"/>
        <v>-</v>
      </c>
      <c r="AY485" s="9" t="str">
        <f t="shared" si="78"/>
        <v>-</v>
      </c>
      <c r="AZ485" s="9" t="str">
        <f t="shared" si="80"/>
        <v>-</v>
      </c>
      <c r="BA485" s="9" t="str">
        <f t="shared" si="80"/>
        <v>-</v>
      </c>
      <c r="BB485" s="9" t="str">
        <f t="shared" si="81"/>
        <v>-</v>
      </c>
      <c r="BC485" s="9" t="str">
        <f t="shared" si="81"/>
        <v>-</v>
      </c>
      <c r="BD485" s="9" t="str">
        <f t="shared" si="81"/>
        <v>-</v>
      </c>
      <c r="BE485" s="9" t="str">
        <f t="shared" si="81"/>
        <v>-</v>
      </c>
      <c r="BF485" s="9" t="str">
        <f t="shared" si="81"/>
        <v>-</v>
      </c>
      <c r="BG485" s="9" t="str">
        <f t="shared" si="81"/>
        <v>-</v>
      </c>
      <c r="BH485" s="9" t="str">
        <f t="shared" si="81"/>
        <v>-</v>
      </c>
      <c r="BI485" s="9" t="str">
        <f t="shared" si="81"/>
        <v>-</v>
      </c>
      <c r="BJ485" s="37"/>
      <c r="BK485" s="34"/>
      <c r="BR485" s="25"/>
      <c r="BS485" s="25"/>
      <c r="BV485" s="25"/>
      <c r="BW485" s="25"/>
      <c r="BX485" s="25"/>
    </row>
    <row r="486" spans="1:76">
      <c r="A486" s="38">
        <f t="shared" si="74"/>
        <v>92</v>
      </c>
      <c r="B486" s="36">
        <f t="shared" si="79"/>
        <v>46</v>
      </c>
      <c r="C486" s="36">
        <f t="shared" si="79"/>
        <v>1</v>
      </c>
      <c r="D486" s="9" t="str">
        <f t="shared" si="77"/>
        <v>-</v>
      </c>
      <c r="E486" s="9" t="str">
        <f t="shared" si="77"/>
        <v>-</v>
      </c>
      <c r="F486" s="9" t="str">
        <f t="shared" si="77"/>
        <v>-</v>
      </c>
      <c r="G486" s="9" t="str">
        <f t="shared" si="77"/>
        <v>-</v>
      </c>
      <c r="H486" s="9" t="str">
        <f t="shared" si="77"/>
        <v>-</v>
      </c>
      <c r="I486" s="9" t="str">
        <f t="shared" si="77"/>
        <v>-</v>
      </c>
      <c r="J486" s="9" t="str">
        <f t="shared" si="77"/>
        <v>-</v>
      </c>
      <c r="K486" s="9" t="str">
        <f t="shared" si="77"/>
        <v>-</v>
      </c>
      <c r="L486" s="9" t="str">
        <f t="shared" si="77"/>
        <v>-</v>
      </c>
      <c r="M486" s="9" t="str">
        <f t="shared" si="77"/>
        <v>-</v>
      </c>
      <c r="N486" s="9" t="str">
        <f t="shared" si="77"/>
        <v>-</v>
      </c>
      <c r="O486" s="9" t="str">
        <f t="shared" si="77"/>
        <v>-</v>
      </c>
      <c r="P486" s="9" t="str">
        <f t="shared" si="77"/>
        <v>-</v>
      </c>
      <c r="Q486" s="9" t="str">
        <f t="shared" si="77"/>
        <v>-</v>
      </c>
      <c r="R486" s="9" t="str">
        <f t="shared" si="77"/>
        <v>-</v>
      </c>
      <c r="S486" s="9" t="str">
        <f t="shared" si="77"/>
        <v>-</v>
      </c>
      <c r="T486" s="9" t="str">
        <f t="shared" si="81"/>
        <v>-</v>
      </c>
      <c r="U486" s="9" t="str">
        <f t="shared" si="81"/>
        <v>-</v>
      </c>
      <c r="V486" s="9" t="str">
        <f t="shared" si="81"/>
        <v>-</v>
      </c>
      <c r="W486" s="9" t="str">
        <f t="shared" si="81"/>
        <v>-</v>
      </c>
      <c r="X486" s="9" t="str">
        <f t="shared" si="81"/>
        <v>-</v>
      </c>
      <c r="Y486" s="9" t="str">
        <f t="shared" si="81"/>
        <v>-</v>
      </c>
      <c r="Z486" s="9" t="str">
        <f t="shared" si="81"/>
        <v>-</v>
      </c>
      <c r="AA486" s="9" t="str">
        <f t="shared" si="81"/>
        <v>-</v>
      </c>
      <c r="AB486" s="9" t="str">
        <f t="shared" si="81"/>
        <v>-</v>
      </c>
      <c r="AC486" s="9" t="str">
        <f t="shared" si="81"/>
        <v>!!!</v>
      </c>
      <c r="AD486" s="9" t="str">
        <f t="shared" si="81"/>
        <v>-</v>
      </c>
      <c r="AE486" s="9" t="str">
        <f t="shared" si="81"/>
        <v>-</v>
      </c>
      <c r="AF486" s="9" t="str">
        <f t="shared" si="81"/>
        <v>-</v>
      </c>
      <c r="AG486" s="9" t="str">
        <f t="shared" si="81"/>
        <v>-</v>
      </c>
      <c r="AH486" s="9" t="str">
        <f t="shared" si="81"/>
        <v>-</v>
      </c>
      <c r="AI486" s="9" t="str">
        <f t="shared" si="80"/>
        <v>-</v>
      </c>
      <c r="AJ486" s="9" t="str">
        <f t="shared" si="80"/>
        <v>-</v>
      </c>
      <c r="AK486" s="9" t="str">
        <f t="shared" si="80"/>
        <v>-</v>
      </c>
      <c r="AL486" s="9" t="str">
        <f t="shared" si="80"/>
        <v>-</v>
      </c>
      <c r="AM486" s="9" t="str">
        <f t="shared" si="80"/>
        <v>-</v>
      </c>
      <c r="AN486" s="9" t="str">
        <f t="shared" si="80"/>
        <v>-</v>
      </c>
      <c r="AO486" s="9" t="str">
        <f t="shared" si="80"/>
        <v>-</v>
      </c>
      <c r="AP486" s="9" t="str">
        <f t="shared" si="78"/>
        <v>-</v>
      </c>
      <c r="AQ486" s="9" t="str">
        <f t="shared" si="78"/>
        <v>-</v>
      </c>
      <c r="AR486" s="9" t="str">
        <f t="shared" si="78"/>
        <v>-</v>
      </c>
      <c r="AS486" s="9" t="str">
        <f t="shared" si="78"/>
        <v>-</v>
      </c>
      <c r="AT486" s="9" t="str">
        <f t="shared" si="78"/>
        <v>-</v>
      </c>
      <c r="AU486" s="9" t="str">
        <f t="shared" si="78"/>
        <v>-</v>
      </c>
      <c r="AV486" s="9" t="str">
        <f t="shared" si="78"/>
        <v>-</v>
      </c>
      <c r="AW486" s="9" t="str">
        <f t="shared" si="78"/>
        <v>-</v>
      </c>
      <c r="AX486" s="9" t="str">
        <f t="shared" si="78"/>
        <v>-</v>
      </c>
      <c r="AY486" s="9" t="str">
        <f t="shared" si="78"/>
        <v>-</v>
      </c>
      <c r="AZ486" s="9" t="str">
        <f t="shared" si="80"/>
        <v>!!!</v>
      </c>
      <c r="BA486" s="9" t="str">
        <f t="shared" si="80"/>
        <v>-</v>
      </c>
      <c r="BB486" s="9" t="str">
        <f t="shared" si="81"/>
        <v>!!!</v>
      </c>
      <c r="BC486" s="9" t="str">
        <f t="shared" si="81"/>
        <v>-</v>
      </c>
      <c r="BD486" s="9" t="str">
        <f t="shared" si="81"/>
        <v>-</v>
      </c>
      <c r="BE486" s="9" t="str">
        <f t="shared" si="81"/>
        <v>-</v>
      </c>
      <c r="BF486" s="9" t="str">
        <f t="shared" si="81"/>
        <v>-</v>
      </c>
      <c r="BG486" s="9" t="str">
        <f t="shared" si="81"/>
        <v>-</v>
      </c>
      <c r="BH486" s="9" t="str">
        <f t="shared" si="81"/>
        <v>-</v>
      </c>
      <c r="BI486" s="9" t="str">
        <f t="shared" si="81"/>
        <v>-</v>
      </c>
      <c r="BJ486" s="37"/>
      <c r="BK486" s="34"/>
      <c r="BR486" s="25"/>
      <c r="BS486" s="25"/>
      <c r="BV486" s="25"/>
      <c r="BW486" s="25"/>
      <c r="BX486" s="25"/>
    </row>
    <row r="487" spans="1:76">
      <c r="A487" s="38">
        <f t="shared" si="74"/>
        <v>93</v>
      </c>
      <c r="B487" s="36">
        <f t="shared" si="79"/>
        <v>46</v>
      </c>
      <c r="C487" s="36">
        <f t="shared" si="79"/>
        <v>2</v>
      </c>
      <c r="D487" s="9" t="str">
        <f t="shared" ref="D487:BI493" si="82">IF(AND(OR(D95&gt;=10,D95&lt;=3),D292="НЕТ"),"!!!","-")</f>
        <v>-</v>
      </c>
      <c r="E487" s="9" t="str">
        <f t="shared" si="82"/>
        <v>-</v>
      </c>
      <c r="F487" s="9" t="str">
        <f t="shared" si="82"/>
        <v>-</v>
      </c>
      <c r="G487" s="9" t="str">
        <f t="shared" si="82"/>
        <v>-</v>
      </c>
      <c r="H487" s="9" t="str">
        <f t="shared" si="82"/>
        <v>-</v>
      </c>
      <c r="I487" s="9" t="str">
        <f t="shared" si="82"/>
        <v>-</v>
      </c>
      <c r="J487" s="9" t="str">
        <f t="shared" si="82"/>
        <v>-</v>
      </c>
      <c r="K487" s="9" t="str">
        <f t="shared" si="82"/>
        <v>-</v>
      </c>
      <c r="L487" s="9" t="str">
        <f t="shared" si="82"/>
        <v>-</v>
      </c>
      <c r="M487" s="9" t="str">
        <f t="shared" si="82"/>
        <v>-</v>
      </c>
      <c r="N487" s="9" t="str">
        <f t="shared" si="82"/>
        <v>-</v>
      </c>
      <c r="O487" s="9" t="str">
        <f t="shared" si="82"/>
        <v>-</v>
      </c>
      <c r="P487" s="9" t="str">
        <f t="shared" si="82"/>
        <v>-</v>
      </c>
      <c r="Q487" s="9" t="str">
        <f t="shared" si="82"/>
        <v>-</v>
      </c>
      <c r="R487" s="9" t="str">
        <f t="shared" si="82"/>
        <v>-</v>
      </c>
      <c r="S487" s="9" t="str">
        <f t="shared" si="82"/>
        <v>-</v>
      </c>
      <c r="T487" s="9" t="str">
        <f t="shared" si="82"/>
        <v>-</v>
      </c>
      <c r="U487" s="9" t="str">
        <f t="shared" si="82"/>
        <v>-</v>
      </c>
      <c r="V487" s="9" t="str">
        <f t="shared" si="82"/>
        <v>-</v>
      </c>
      <c r="W487" s="9" t="str">
        <f t="shared" si="82"/>
        <v>-</v>
      </c>
      <c r="X487" s="9" t="str">
        <f t="shared" si="82"/>
        <v>-</v>
      </c>
      <c r="Y487" s="9" t="str">
        <f t="shared" si="82"/>
        <v>-</v>
      </c>
      <c r="Z487" s="9" t="str">
        <f t="shared" si="82"/>
        <v>-</v>
      </c>
      <c r="AA487" s="9" t="str">
        <f t="shared" si="82"/>
        <v>-</v>
      </c>
      <c r="AB487" s="9" t="str">
        <f t="shared" si="82"/>
        <v>-</v>
      </c>
      <c r="AC487" s="9" t="str">
        <f t="shared" si="82"/>
        <v>-</v>
      </c>
      <c r="AD487" s="9" t="str">
        <f t="shared" si="82"/>
        <v>-</v>
      </c>
      <c r="AE487" s="9" t="str">
        <f t="shared" si="82"/>
        <v>-</v>
      </c>
      <c r="AF487" s="9" t="str">
        <f t="shared" si="82"/>
        <v>-</v>
      </c>
      <c r="AG487" s="9" t="str">
        <f t="shared" si="82"/>
        <v>-</v>
      </c>
      <c r="AH487" s="9" t="str">
        <f t="shared" si="82"/>
        <v>-</v>
      </c>
      <c r="AI487" s="9" t="str">
        <f t="shared" si="80"/>
        <v>-</v>
      </c>
      <c r="AJ487" s="9" t="str">
        <f t="shared" si="80"/>
        <v>-</v>
      </c>
      <c r="AK487" s="9" t="str">
        <f t="shared" si="80"/>
        <v>-</v>
      </c>
      <c r="AL487" s="9" t="str">
        <f t="shared" si="80"/>
        <v>-</v>
      </c>
      <c r="AM487" s="9" t="str">
        <f t="shared" si="80"/>
        <v>-</v>
      </c>
      <c r="AN487" s="9" t="str">
        <f t="shared" si="80"/>
        <v>-</v>
      </c>
      <c r="AO487" s="9" t="str">
        <f t="shared" si="80"/>
        <v>-</v>
      </c>
      <c r="AP487" s="9" t="str">
        <f t="shared" si="78"/>
        <v>-</v>
      </c>
      <c r="AQ487" s="9" t="str">
        <f t="shared" si="78"/>
        <v>-</v>
      </c>
      <c r="AR487" s="9" t="str">
        <f t="shared" si="78"/>
        <v>-</v>
      </c>
      <c r="AS487" s="9" t="str">
        <f t="shared" si="78"/>
        <v>-</v>
      </c>
      <c r="AT487" s="9" t="str">
        <f t="shared" si="78"/>
        <v>-</v>
      </c>
      <c r="AU487" s="9" t="str">
        <f t="shared" si="78"/>
        <v>-</v>
      </c>
      <c r="AV487" s="9" t="str">
        <f t="shared" si="78"/>
        <v>-</v>
      </c>
      <c r="AW487" s="9" t="str">
        <f t="shared" si="78"/>
        <v>-</v>
      </c>
      <c r="AX487" s="9" t="str">
        <f t="shared" si="78"/>
        <v>-</v>
      </c>
      <c r="AY487" s="9" t="str">
        <f t="shared" si="78"/>
        <v>-</v>
      </c>
      <c r="AZ487" s="9" t="str">
        <f t="shared" si="80"/>
        <v>-</v>
      </c>
      <c r="BA487" s="9" t="str">
        <f t="shared" si="80"/>
        <v>-</v>
      </c>
      <c r="BB487" s="9" t="str">
        <f t="shared" si="82"/>
        <v>!!!</v>
      </c>
      <c r="BC487" s="9" t="str">
        <f t="shared" si="82"/>
        <v>-</v>
      </c>
      <c r="BD487" s="9" t="str">
        <f t="shared" si="82"/>
        <v>-</v>
      </c>
      <c r="BE487" s="9" t="str">
        <f t="shared" si="82"/>
        <v>-</v>
      </c>
      <c r="BF487" s="9" t="str">
        <f t="shared" si="82"/>
        <v>-</v>
      </c>
      <c r="BG487" s="9" t="str">
        <f t="shared" si="82"/>
        <v>-</v>
      </c>
      <c r="BH487" s="9" t="str">
        <f t="shared" si="82"/>
        <v>-</v>
      </c>
      <c r="BI487" s="9" t="str">
        <f t="shared" si="82"/>
        <v>-</v>
      </c>
      <c r="BJ487" s="37"/>
      <c r="BK487" s="34"/>
      <c r="BR487" s="25"/>
      <c r="BS487" s="25"/>
      <c r="BV487" s="25"/>
      <c r="BW487" s="25"/>
      <c r="BX487" s="25"/>
    </row>
    <row r="488" spans="1:76">
      <c r="A488" s="38">
        <f t="shared" si="74"/>
        <v>94</v>
      </c>
      <c r="B488" s="36">
        <f t="shared" si="79"/>
        <v>46</v>
      </c>
      <c r="C488" s="36">
        <f t="shared" si="79"/>
        <v>3</v>
      </c>
      <c r="D488" s="9" t="str">
        <f t="shared" si="82"/>
        <v>-</v>
      </c>
      <c r="E488" s="9" t="str">
        <f t="shared" si="82"/>
        <v>-</v>
      </c>
      <c r="F488" s="9" t="str">
        <f t="shared" si="82"/>
        <v>-</v>
      </c>
      <c r="G488" s="9" t="str">
        <f t="shared" si="82"/>
        <v>-</v>
      </c>
      <c r="H488" s="9" t="str">
        <f t="shared" si="82"/>
        <v>-</v>
      </c>
      <c r="I488" s="9" t="str">
        <f t="shared" si="82"/>
        <v>-</v>
      </c>
      <c r="J488" s="9" t="str">
        <f t="shared" si="82"/>
        <v>-</v>
      </c>
      <c r="K488" s="9" t="str">
        <f t="shared" si="82"/>
        <v>-</v>
      </c>
      <c r="L488" s="9" t="str">
        <f t="shared" si="82"/>
        <v>-</v>
      </c>
      <c r="M488" s="9" t="str">
        <f t="shared" si="82"/>
        <v>-</v>
      </c>
      <c r="N488" s="9" t="str">
        <f t="shared" si="82"/>
        <v>-</v>
      </c>
      <c r="O488" s="9" t="str">
        <f t="shared" si="82"/>
        <v>-</v>
      </c>
      <c r="P488" s="9" t="str">
        <f t="shared" si="82"/>
        <v>-</v>
      </c>
      <c r="Q488" s="9" t="str">
        <f t="shared" si="82"/>
        <v>-</v>
      </c>
      <c r="R488" s="9" t="str">
        <f t="shared" si="82"/>
        <v>-</v>
      </c>
      <c r="S488" s="9" t="str">
        <f t="shared" si="82"/>
        <v>-</v>
      </c>
      <c r="T488" s="9" t="str">
        <f t="shared" si="82"/>
        <v>-</v>
      </c>
      <c r="U488" s="9" t="str">
        <f t="shared" si="82"/>
        <v>-</v>
      </c>
      <c r="V488" s="9" t="str">
        <f t="shared" si="82"/>
        <v>-</v>
      </c>
      <c r="W488" s="9" t="str">
        <f t="shared" si="82"/>
        <v>-</v>
      </c>
      <c r="X488" s="9" t="str">
        <f t="shared" si="82"/>
        <v>-</v>
      </c>
      <c r="Y488" s="9" t="str">
        <f t="shared" si="82"/>
        <v>-</v>
      </c>
      <c r="Z488" s="9" t="str">
        <f t="shared" si="82"/>
        <v>-</v>
      </c>
      <c r="AA488" s="9" t="str">
        <f t="shared" si="82"/>
        <v>-</v>
      </c>
      <c r="AB488" s="9" t="str">
        <f t="shared" si="82"/>
        <v>-</v>
      </c>
      <c r="AC488" s="9" t="str">
        <f t="shared" si="82"/>
        <v>-</v>
      </c>
      <c r="AD488" s="9" t="str">
        <f t="shared" si="82"/>
        <v>-</v>
      </c>
      <c r="AE488" s="9" t="str">
        <f t="shared" si="82"/>
        <v>-</v>
      </c>
      <c r="AF488" s="9" t="str">
        <f t="shared" si="82"/>
        <v>-</v>
      </c>
      <c r="AG488" s="9" t="str">
        <f t="shared" si="82"/>
        <v>-</v>
      </c>
      <c r="AH488" s="9" t="str">
        <f t="shared" si="82"/>
        <v>-</v>
      </c>
      <c r="AI488" s="9" t="str">
        <f t="shared" si="80"/>
        <v>-</v>
      </c>
      <c r="AJ488" s="9" t="str">
        <f t="shared" si="80"/>
        <v>-</v>
      </c>
      <c r="AK488" s="9" t="str">
        <f t="shared" si="80"/>
        <v>-</v>
      </c>
      <c r="AL488" s="9" t="str">
        <f t="shared" si="80"/>
        <v>-</v>
      </c>
      <c r="AM488" s="9" t="str">
        <f t="shared" si="80"/>
        <v>-</v>
      </c>
      <c r="AN488" s="9" t="str">
        <f t="shared" si="80"/>
        <v>-</v>
      </c>
      <c r="AO488" s="9" t="str">
        <f t="shared" si="80"/>
        <v>-</v>
      </c>
      <c r="AP488" s="9" t="str">
        <f t="shared" si="78"/>
        <v>-</v>
      </c>
      <c r="AQ488" s="9" t="str">
        <f t="shared" si="78"/>
        <v>-</v>
      </c>
      <c r="AR488" s="9" t="str">
        <f t="shared" si="78"/>
        <v>-</v>
      </c>
      <c r="AS488" s="9" t="str">
        <f t="shared" si="78"/>
        <v>-</v>
      </c>
      <c r="AT488" s="9" t="str">
        <f t="shared" si="78"/>
        <v>-</v>
      </c>
      <c r="AU488" s="9" t="str">
        <f t="shared" si="78"/>
        <v>-</v>
      </c>
      <c r="AV488" s="9" t="str">
        <f t="shared" si="78"/>
        <v>-</v>
      </c>
      <c r="AW488" s="9" t="str">
        <f t="shared" si="78"/>
        <v>-</v>
      </c>
      <c r="AX488" s="9" t="str">
        <f t="shared" si="78"/>
        <v>-</v>
      </c>
      <c r="AY488" s="9" t="str">
        <f t="shared" si="78"/>
        <v>-</v>
      </c>
      <c r="AZ488" s="9" t="str">
        <f t="shared" si="80"/>
        <v>-</v>
      </c>
      <c r="BA488" s="9" t="str">
        <f t="shared" si="80"/>
        <v>-</v>
      </c>
      <c r="BB488" s="9" t="str">
        <f t="shared" si="82"/>
        <v>-</v>
      </c>
      <c r="BC488" s="9" t="str">
        <f t="shared" si="82"/>
        <v>-</v>
      </c>
      <c r="BD488" s="9" t="str">
        <f t="shared" si="82"/>
        <v>-</v>
      </c>
      <c r="BE488" s="9" t="str">
        <f t="shared" si="82"/>
        <v>-</v>
      </c>
      <c r="BF488" s="9" t="str">
        <f t="shared" si="82"/>
        <v>-</v>
      </c>
      <c r="BG488" s="9" t="str">
        <f t="shared" si="82"/>
        <v>-</v>
      </c>
      <c r="BH488" s="9" t="str">
        <f t="shared" si="82"/>
        <v>-</v>
      </c>
      <c r="BI488" s="9" t="str">
        <f t="shared" si="82"/>
        <v>-</v>
      </c>
      <c r="BJ488" s="37"/>
      <c r="BK488" s="34"/>
      <c r="BR488" s="25"/>
      <c r="BS488" s="25"/>
      <c r="BV488" s="25"/>
      <c r="BW488" s="25"/>
      <c r="BX488" s="25"/>
    </row>
    <row r="489" spans="1:76">
      <c r="A489" s="38">
        <f t="shared" si="74"/>
        <v>95</v>
      </c>
      <c r="B489" s="36">
        <f t="shared" si="79"/>
        <v>47</v>
      </c>
      <c r="C489" s="36">
        <f t="shared" si="79"/>
        <v>1</v>
      </c>
      <c r="D489" s="9" t="str">
        <f t="shared" si="82"/>
        <v>-</v>
      </c>
      <c r="E489" s="9" t="str">
        <f t="shared" si="82"/>
        <v>-</v>
      </c>
      <c r="F489" s="9" t="str">
        <f t="shared" si="82"/>
        <v>-</v>
      </c>
      <c r="G489" s="9" t="str">
        <f t="shared" si="82"/>
        <v>-</v>
      </c>
      <c r="H489" s="9" t="str">
        <f t="shared" si="82"/>
        <v>-</v>
      </c>
      <c r="I489" s="9" t="str">
        <f t="shared" si="82"/>
        <v>-</v>
      </c>
      <c r="J489" s="9" t="str">
        <f t="shared" si="82"/>
        <v>-</v>
      </c>
      <c r="K489" s="9" t="str">
        <f t="shared" si="82"/>
        <v>-</v>
      </c>
      <c r="L489" s="9" t="str">
        <f t="shared" si="82"/>
        <v>-</v>
      </c>
      <c r="M489" s="9" t="str">
        <f t="shared" si="82"/>
        <v>-</v>
      </c>
      <c r="N489" s="9" t="str">
        <f t="shared" si="82"/>
        <v>-</v>
      </c>
      <c r="O489" s="9" t="str">
        <f t="shared" si="82"/>
        <v>-</v>
      </c>
      <c r="P489" s="9" t="str">
        <f t="shared" si="82"/>
        <v>-</v>
      </c>
      <c r="Q489" s="9" t="str">
        <f t="shared" si="82"/>
        <v>-</v>
      </c>
      <c r="R489" s="9" t="str">
        <f t="shared" si="82"/>
        <v>-</v>
      </c>
      <c r="S489" s="9" t="str">
        <f t="shared" si="82"/>
        <v>-</v>
      </c>
      <c r="T489" s="9" t="str">
        <f t="shared" si="82"/>
        <v>-</v>
      </c>
      <c r="U489" s="9" t="str">
        <f t="shared" si="82"/>
        <v>-</v>
      </c>
      <c r="V489" s="9" t="str">
        <f t="shared" si="82"/>
        <v>-</v>
      </c>
      <c r="W489" s="9" t="str">
        <f t="shared" si="82"/>
        <v>-</v>
      </c>
      <c r="X489" s="9" t="str">
        <f t="shared" si="82"/>
        <v>-</v>
      </c>
      <c r="Y489" s="9" t="str">
        <f t="shared" si="82"/>
        <v>-</v>
      </c>
      <c r="Z489" s="9" t="str">
        <f t="shared" si="82"/>
        <v>-</v>
      </c>
      <c r="AA489" s="9" t="str">
        <f t="shared" si="82"/>
        <v>-</v>
      </c>
      <c r="AB489" s="9" t="str">
        <f t="shared" si="82"/>
        <v>-</v>
      </c>
      <c r="AC489" s="9" t="str">
        <f t="shared" si="82"/>
        <v>-</v>
      </c>
      <c r="AD489" s="9" t="str">
        <f t="shared" si="82"/>
        <v>-</v>
      </c>
      <c r="AE489" s="9" t="str">
        <f t="shared" si="82"/>
        <v>-</v>
      </c>
      <c r="AF489" s="9" t="str">
        <f t="shared" si="82"/>
        <v>-</v>
      </c>
      <c r="AG489" s="9" t="str">
        <f t="shared" si="82"/>
        <v>-</v>
      </c>
      <c r="AH489" s="9" t="str">
        <f t="shared" si="82"/>
        <v>-</v>
      </c>
      <c r="AI489" s="9" t="str">
        <f t="shared" si="80"/>
        <v>-</v>
      </c>
      <c r="AJ489" s="9" t="str">
        <f t="shared" si="80"/>
        <v>-</v>
      </c>
      <c r="AK489" s="9" t="str">
        <f t="shared" si="80"/>
        <v>-</v>
      </c>
      <c r="AL489" s="9" t="str">
        <f t="shared" si="80"/>
        <v>-</v>
      </c>
      <c r="AM489" s="9" t="str">
        <f t="shared" si="80"/>
        <v>-</v>
      </c>
      <c r="AN489" s="9" t="str">
        <f t="shared" si="80"/>
        <v>-</v>
      </c>
      <c r="AO489" s="9" t="str">
        <f t="shared" si="80"/>
        <v>!!!</v>
      </c>
      <c r="AP489" s="9" t="str">
        <f t="shared" si="78"/>
        <v>-</v>
      </c>
      <c r="AQ489" s="9" t="str">
        <f t="shared" si="78"/>
        <v>-</v>
      </c>
      <c r="AR489" s="9" t="str">
        <f t="shared" si="78"/>
        <v>-</v>
      </c>
      <c r="AS489" s="9" t="str">
        <f t="shared" si="78"/>
        <v>-</v>
      </c>
      <c r="AT489" s="9" t="str">
        <f t="shared" si="78"/>
        <v>-</v>
      </c>
      <c r="AU489" s="9" t="str">
        <f t="shared" si="78"/>
        <v>-</v>
      </c>
      <c r="AV489" s="9" t="str">
        <f t="shared" si="78"/>
        <v>-</v>
      </c>
      <c r="AW489" s="9" t="str">
        <f t="shared" si="78"/>
        <v>-</v>
      </c>
      <c r="AX489" s="9" t="str">
        <f t="shared" si="78"/>
        <v>-</v>
      </c>
      <c r="AY489" s="9" t="str">
        <f t="shared" si="78"/>
        <v>-</v>
      </c>
      <c r="AZ489" s="9" t="str">
        <f t="shared" si="80"/>
        <v>-</v>
      </c>
      <c r="BA489" s="9" t="str">
        <f t="shared" si="80"/>
        <v>-</v>
      </c>
      <c r="BB489" s="9" t="str">
        <f t="shared" si="82"/>
        <v>-</v>
      </c>
      <c r="BC489" s="9" t="str">
        <f t="shared" si="82"/>
        <v>-</v>
      </c>
      <c r="BD489" s="9" t="str">
        <f t="shared" si="82"/>
        <v>-</v>
      </c>
      <c r="BE489" s="9" t="str">
        <f t="shared" si="82"/>
        <v>-</v>
      </c>
      <c r="BF489" s="9" t="str">
        <f t="shared" si="82"/>
        <v>-</v>
      </c>
      <c r="BG489" s="9" t="str">
        <f t="shared" si="82"/>
        <v>-</v>
      </c>
      <c r="BH489" s="9" t="str">
        <f t="shared" si="82"/>
        <v>-</v>
      </c>
      <c r="BI489" s="9" t="str">
        <f t="shared" si="82"/>
        <v>-</v>
      </c>
      <c r="BJ489" s="37"/>
      <c r="BK489" s="34"/>
      <c r="BR489" s="25"/>
      <c r="BS489" s="25"/>
      <c r="BV489" s="25"/>
      <c r="BW489" s="25"/>
      <c r="BX489" s="25"/>
    </row>
    <row r="490" spans="1:76">
      <c r="A490" s="38">
        <f t="shared" si="74"/>
        <v>96</v>
      </c>
      <c r="B490" s="36">
        <f t="shared" si="79"/>
        <v>47</v>
      </c>
      <c r="C490" s="36">
        <f t="shared" si="79"/>
        <v>2</v>
      </c>
      <c r="D490" s="9" t="str">
        <f t="shared" si="82"/>
        <v>-</v>
      </c>
      <c r="E490" s="9" t="str">
        <f t="shared" si="82"/>
        <v>-</v>
      </c>
      <c r="F490" s="9" t="str">
        <f t="shared" si="82"/>
        <v>-</v>
      </c>
      <c r="G490" s="9" t="str">
        <f t="shared" si="82"/>
        <v>-</v>
      </c>
      <c r="H490" s="9" t="str">
        <f t="shared" si="82"/>
        <v>-</v>
      </c>
      <c r="I490" s="9" t="str">
        <f t="shared" si="82"/>
        <v>-</v>
      </c>
      <c r="J490" s="9" t="str">
        <f t="shared" si="82"/>
        <v>-</v>
      </c>
      <c r="K490" s="9" t="str">
        <f t="shared" si="82"/>
        <v>-</v>
      </c>
      <c r="L490" s="9" t="str">
        <f t="shared" si="82"/>
        <v>-</v>
      </c>
      <c r="M490" s="9" t="str">
        <f t="shared" si="82"/>
        <v>-</v>
      </c>
      <c r="N490" s="9" t="str">
        <f t="shared" si="82"/>
        <v>-</v>
      </c>
      <c r="O490" s="9" t="str">
        <f t="shared" si="82"/>
        <v>-</v>
      </c>
      <c r="P490" s="9" t="str">
        <f t="shared" si="82"/>
        <v>-</v>
      </c>
      <c r="Q490" s="9" t="str">
        <f t="shared" si="82"/>
        <v>-</v>
      </c>
      <c r="R490" s="9" t="str">
        <f t="shared" si="82"/>
        <v>-</v>
      </c>
      <c r="S490" s="9" t="str">
        <f t="shared" si="82"/>
        <v>-</v>
      </c>
      <c r="T490" s="9" t="str">
        <f t="shared" si="82"/>
        <v>-</v>
      </c>
      <c r="U490" s="9" t="str">
        <f t="shared" si="82"/>
        <v>-</v>
      </c>
      <c r="V490" s="9" t="str">
        <f t="shared" si="82"/>
        <v>-</v>
      </c>
      <c r="W490" s="9" t="str">
        <f t="shared" si="82"/>
        <v>-</v>
      </c>
      <c r="X490" s="9" t="str">
        <f t="shared" si="82"/>
        <v>-</v>
      </c>
      <c r="Y490" s="9" t="str">
        <f t="shared" si="82"/>
        <v>-</v>
      </c>
      <c r="Z490" s="9" t="str">
        <f t="shared" si="82"/>
        <v>-</v>
      </c>
      <c r="AA490" s="9" t="str">
        <f t="shared" si="82"/>
        <v>-</v>
      </c>
      <c r="AB490" s="9" t="str">
        <f t="shared" si="82"/>
        <v>-</v>
      </c>
      <c r="AC490" s="9" t="str">
        <f t="shared" si="82"/>
        <v>-</v>
      </c>
      <c r="AD490" s="9" t="str">
        <f t="shared" si="82"/>
        <v>-</v>
      </c>
      <c r="AE490" s="9" t="str">
        <f t="shared" si="82"/>
        <v>-</v>
      </c>
      <c r="AF490" s="9" t="str">
        <f t="shared" si="82"/>
        <v>-</v>
      </c>
      <c r="AG490" s="9" t="str">
        <f t="shared" si="82"/>
        <v>-</v>
      </c>
      <c r="AH490" s="9" t="str">
        <f t="shared" si="82"/>
        <v>-</v>
      </c>
      <c r="AI490" s="9" t="str">
        <f t="shared" si="80"/>
        <v>-</v>
      </c>
      <c r="AJ490" s="9" t="str">
        <f t="shared" si="80"/>
        <v>-</v>
      </c>
      <c r="AK490" s="9" t="str">
        <f t="shared" si="80"/>
        <v>-</v>
      </c>
      <c r="AL490" s="9" t="str">
        <f t="shared" si="80"/>
        <v>-</v>
      </c>
      <c r="AM490" s="9" t="str">
        <f t="shared" si="80"/>
        <v>-</v>
      </c>
      <c r="AN490" s="9" t="str">
        <f t="shared" si="80"/>
        <v>-</v>
      </c>
      <c r="AO490" s="9" t="str">
        <f t="shared" si="80"/>
        <v>-</v>
      </c>
      <c r="AP490" s="9" t="str">
        <f t="shared" si="78"/>
        <v>-</v>
      </c>
      <c r="AQ490" s="9" t="str">
        <f t="shared" si="78"/>
        <v>-</v>
      </c>
      <c r="AR490" s="9" t="str">
        <f t="shared" si="78"/>
        <v>-</v>
      </c>
      <c r="AS490" s="9" t="str">
        <f t="shared" si="78"/>
        <v>-</v>
      </c>
      <c r="AT490" s="9" t="str">
        <f t="shared" si="78"/>
        <v>-</v>
      </c>
      <c r="AU490" s="9" t="str">
        <f t="shared" si="78"/>
        <v>-</v>
      </c>
      <c r="AV490" s="9" t="str">
        <f t="shared" si="78"/>
        <v>-</v>
      </c>
      <c r="AW490" s="9" t="str">
        <f t="shared" si="78"/>
        <v>-</v>
      </c>
      <c r="AX490" s="9" t="str">
        <f t="shared" si="78"/>
        <v>-</v>
      </c>
      <c r="AY490" s="9" t="str">
        <f t="shared" si="78"/>
        <v>-</v>
      </c>
      <c r="AZ490" s="9" t="str">
        <f t="shared" si="80"/>
        <v>-</v>
      </c>
      <c r="BA490" s="9" t="str">
        <f t="shared" si="80"/>
        <v>-</v>
      </c>
      <c r="BB490" s="9" t="str">
        <f t="shared" si="82"/>
        <v>-</v>
      </c>
      <c r="BC490" s="9" t="str">
        <f t="shared" si="82"/>
        <v>-</v>
      </c>
      <c r="BD490" s="9" t="str">
        <f t="shared" si="82"/>
        <v>-</v>
      </c>
      <c r="BE490" s="9" t="str">
        <f t="shared" si="82"/>
        <v>-</v>
      </c>
      <c r="BF490" s="9" t="str">
        <f t="shared" si="82"/>
        <v>-</v>
      </c>
      <c r="BG490" s="9" t="str">
        <f t="shared" si="82"/>
        <v>-</v>
      </c>
      <c r="BH490" s="9" t="str">
        <f t="shared" si="82"/>
        <v>-</v>
      </c>
      <c r="BI490" s="9" t="str">
        <f t="shared" si="82"/>
        <v>-</v>
      </c>
      <c r="BJ490" s="37"/>
      <c r="BK490" s="34"/>
      <c r="BR490" s="25"/>
      <c r="BS490" s="25"/>
      <c r="BV490" s="25"/>
      <c r="BW490" s="25"/>
      <c r="BX490" s="25"/>
    </row>
    <row r="491" spans="1:76">
      <c r="A491" s="38">
        <f t="shared" si="74"/>
        <v>97</v>
      </c>
      <c r="B491" s="36">
        <f t="shared" si="79"/>
        <v>47</v>
      </c>
      <c r="C491" s="36">
        <f t="shared" si="79"/>
        <v>3</v>
      </c>
      <c r="D491" s="9" t="str">
        <f t="shared" si="82"/>
        <v>-</v>
      </c>
      <c r="E491" s="9" t="str">
        <f t="shared" si="82"/>
        <v>-</v>
      </c>
      <c r="F491" s="9" t="str">
        <f t="shared" si="82"/>
        <v>-</v>
      </c>
      <c r="G491" s="9" t="str">
        <f t="shared" si="82"/>
        <v>-</v>
      </c>
      <c r="H491" s="9" t="str">
        <f t="shared" si="82"/>
        <v>-</v>
      </c>
      <c r="I491" s="9" t="str">
        <f t="shared" si="82"/>
        <v>-</v>
      </c>
      <c r="J491" s="9" t="str">
        <f t="shared" si="82"/>
        <v>-</v>
      </c>
      <c r="K491" s="9" t="str">
        <f t="shared" si="82"/>
        <v>-</v>
      </c>
      <c r="L491" s="9" t="str">
        <f t="shared" si="82"/>
        <v>-</v>
      </c>
      <c r="M491" s="9" t="str">
        <f t="shared" si="82"/>
        <v>-</v>
      </c>
      <c r="N491" s="9" t="str">
        <f t="shared" si="82"/>
        <v>-</v>
      </c>
      <c r="O491" s="9" t="str">
        <f t="shared" si="82"/>
        <v>-</v>
      </c>
      <c r="P491" s="9" t="str">
        <f t="shared" si="82"/>
        <v>-</v>
      </c>
      <c r="Q491" s="9" t="str">
        <f t="shared" si="82"/>
        <v>-</v>
      </c>
      <c r="R491" s="9" t="str">
        <f t="shared" si="82"/>
        <v>-</v>
      </c>
      <c r="S491" s="9" t="str">
        <f t="shared" si="82"/>
        <v>-</v>
      </c>
      <c r="T491" s="9" t="str">
        <f t="shared" si="82"/>
        <v>-</v>
      </c>
      <c r="U491" s="9" t="str">
        <f t="shared" si="82"/>
        <v>-</v>
      </c>
      <c r="V491" s="9" t="str">
        <f t="shared" si="82"/>
        <v>-</v>
      </c>
      <c r="W491" s="9" t="str">
        <f t="shared" si="82"/>
        <v>-</v>
      </c>
      <c r="X491" s="9" t="str">
        <f t="shared" si="82"/>
        <v>-</v>
      </c>
      <c r="Y491" s="9" t="str">
        <f t="shared" si="82"/>
        <v>-</v>
      </c>
      <c r="Z491" s="9" t="str">
        <f t="shared" si="82"/>
        <v>-</v>
      </c>
      <c r="AA491" s="9" t="str">
        <f t="shared" si="82"/>
        <v>-</v>
      </c>
      <c r="AB491" s="9" t="str">
        <f t="shared" si="82"/>
        <v>-</v>
      </c>
      <c r="AC491" s="9" t="str">
        <f t="shared" si="82"/>
        <v>-</v>
      </c>
      <c r="AD491" s="9" t="str">
        <f t="shared" si="82"/>
        <v>-</v>
      </c>
      <c r="AE491" s="9" t="str">
        <f t="shared" si="82"/>
        <v>-</v>
      </c>
      <c r="AF491" s="9" t="str">
        <f t="shared" si="82"/>
        <v>-</v>
      </c>
      <c r="AG491" s="9" t="str">
        <f t="shared" si="82"/>
        <v>-</v>
      </c>
      <c r="AH491" s="9" t="str">
        <f t="shared" si="82"/>
        <v>-</v>
      </c>
      <c r="AI491" s="9" t="str">
        <f t="shared" si="80"/>
        <v>-</v>
      </c>
      <c r="AJ491" s="9" t="str">
        <f t="shared" si="80"/>
        <v>-</v>
      </c>
      <c r="AK491" s="9" t="str">
        <f t="shared" si="80"/>
        <v>-</v>
      </c>
      <c r="AL491" s="9" t="str">
        <f t="shared" si="80"/>
        <v>-</v>
      </c>
      <c r="AM491" s="9" t="str">
        <f t="shared" si="80"/>
        <v>-</v>
      </c>
      <c r="AN491" s="9" t="str">
        <f t="shared" si="80"/>
        <v>-</v>
      </c>
      <c r="AO491" s="9" t="str">
        <f t="shared" si="80"/>
        <v>-</v>
      </c>
      <c r="AP491" s="9" t="str">
        <f t="shared" si="78"/>
        <v>-</v>
      </c>
      <c r="AQ491" s="9" t="str">
        <f t="shared" si="78"/>
        <v>-</v>
      </c>
      <c r="AR491" s="9" t="str">
        <f t="shared" si="78"/>
        <v>-</v>
      </c>
      <c r="AS491" s="9" t="str">
        <f t="shared" si="78"/>
        <v>-</v>
      </c>
      <c r="AT491" s="9" t="str">
        <f t="shared" si="78"/>
        <v>-</v>
      </c>
      <c r="AU491" s="9" t="str">
        <f t="shared" si="78"/>
        <v>-</v>
      </c>
      <c r="AV491" s="9" t="str">
        <f t="shared" si="78"/>
        <v>-</v>
      </c>
      <c r="AW491" s="9" t="str">
        <f t="shared" si="78"/>
        <v>-</v>
      </c>
      <c r="AX491" s="9" t="str">
        <f t="shared" si="78"/>
        <v>-</v>
      </c>
      <c r="AY491" s="9" t="str">
        <f t="shared" si="78"/>
        <v>-</v>
      </c>
      <c r="AZ491" s="9" t="str">
        <f t="shared" si="80"/>
        <v>-</v>
      </c>
      <c r="BA491" s="9" t="str">
        <f t="shared" si="80"/>
        <v>-</v>
      </c>
      <c r="BB491" s="9" t="str">
        <f t="shared" si="82"/>
        <v>!!!</v>
      </c>
      <c r="BC491" s="9" t="str">
        <f t="shared" si="82"/>
        <v>-</v>
      </c>
      <c r="BD491" s="9" t="str">
        <f t="shared" si="82"/>
        <v>-</v>
      </c>
      <c r="BE491" s="9" t="str">
        <f t="shared" si="82"/>
        <v>-</v>
      </c>
      <c r="BF491" s="9" t="str">
        <f t="shared" si="82"/>
        <v>-</v>
      </c>
      <c r="BG491" s="9" t="str">
        <f t="shared" si="82"/>
        <v>-</v>
      </c>
      <c r="BH491" s="9" t="str">
        <f t="shared" si="82"/>
        <v>-</v>
      </c>
      <c r="BI491" s="9" t="str">
        <f t="shared" si="82"/>
        <v>-</v>
      </c>
      <c r="BJ491" s="37"/>
      <c r="BK491" s="34"/>
      <c r="BR491" s="25"/>
      <c r="BS491" s="25"/>
      <c r="BV491" s="25"/>
      <c r="BW491" s="25"/>
      <c r="BX491" s="25"/>
    </row>
    <row r="492" spans="1:76">
      <c r="A492" s="38">
        <f t="shared" si="74"/>
        <v>98</v>
      </c>
      <c r="B492" s="36">
        <f t="shared" ref="B492:C507" si="83">B100</f>
        <v>48</v>
      </c>
      <c r="C492" s="36">
        <f t="shared" si="83"/>
        <v>1</v>
      </c>
      <c r="D492" s="9" t="str">
        <f t="shared" si="82"/>
        <v>-</v>
      </c>
      <c r="E492" s="9" t="str">
        <f t="shared" si="82"/>
        <v>-</v>
      </c>
      <c r="F492" s="9" t="str">
        <f t="shared" si="82"/>
        <v>-</v>
      </c>
      <c r="G492" s="9" t="str">
        <f t="shared" si="82"/>
        <v>-</v>
      </c>
      <c r="H492" s="9" t="str">
        <f t="shared" si="82"/>
        <v>-</v>
      </c>
      <c r="I492" s="9" t="str">
        <f t="shared" si="82"/>
        <v>-</v>
      </c>
      <c r="J492" s="9" t="str">
        <f t="shared" si="82"/>
        <v>-</v>
      </c>
      <c r="K492" s="9" t="str">
        <f t="shared" si="82"/>
        <v>-</v>
      </c>
      <c r="L492" s="9" t="str">
        <f t="shared" si="82"/>
        <v>-</v>
      </c>
      <c r="M492" s="9" t="str">
        <f t="shared" si="82"/>
        <v>-</v>
      </c>
      <c r="N492" s="9" t="str">
        <f t="shared" si="82"/>
        <v>-</v>
      </c>
      <c r="O492" s="9" t="str">
        <f t="shared" si="82"/>
        <v>-</v>
      </c>
      <c r="P492" s="9" t="str">
        <f t="shared" si="82"/>
        <v>-</v>
      </c>
      <c r="Q492" s="9" t="str">
        <f t="shared" si="82"/>
        <v>-</v>
      </c>
      <c r="R492" s="9" t="str">
        <f t="shared" si="82"/>
        <v>-</v>
      </c>
      <c r="S492" s="9" t="str">
        <f t="shared" si="82"/>
        <v>-</v>
      </c>
      <c r="T492" s="9" t="str">
        <f t="shared" si="82"/>
        <v>-</v>
      </c>
      <c r="U492" s="9" t="str">
        <f t="shared" si="82"/>
        <v>-</v>
      </c>
      <c r="V492" s="9" t="str">
        <f t="shared" si="82"/>
        <v>-</v>
      </c>
      <c r="W492" s="9" t="str">
        <f t="shared" si="82"/>
        <v>-</v>
      </c>
      <c r="X492" s="9" t="str">
        <f t="shared" si="82"/>
        <v>-</v>
      </c>
      <c r="Y492" s="9" t="str">
        <f t="shared" si="82"/>
        <v>-</v>
      </c>
      <c r="Z492" s="9" t="str">
        <f t="shared" si="82"/>
        <v>-</v>
      </c>
      <c r="AA492" s="9" t="str">
        <f t="shared" si="82"/>
        <v>-</v>
      </c>
      <c r="AB492" s="9" t="str">
        <f t="shared" si="82"/>
        <v>-</v>
      </c>
      <c r="AC492" s="9" t="str">
        <f t="shared" si="82"/>
        <v>!!!</v>
      </c>
      <c r="AD492" s="9" t="str">
        <f t="shared" si="82"/>
        <v>-</v>
      </c>
      <c r="AE492" s="9" t="str">
        <f t="shared" si="82"/>
        <v>-</v>
      </c>
      <c r="AF492" s="9" t="str">
        <f t="shared" si="82"/>
        <v>-</v>
      </c>
      <c r="AG492" s="9" t="str">
        <f t="shared" si="82"/>
        <v>-</v>
      </c>
      <c r="AH492" s="9" t="str">
        <f t="shared" si="82"/>
        <v>-</v>
      </c>
      <c r="AI492" s="9" t="str">
        <f t="shared" si="80"/>
        <v>-</v>
      </c>
      <c r="AJ492" s="9" t="str">
        <f t="shared" si="80"/>
        <v>-</v>
      </c>
      <c r="AK492" s="9" t="str">
        <f t="shared" si="80"/>
        <v>-</v>
      </c>
      <c r="AL492" s="9" t="str">
        <f t="shared" si="80"/>
        <v>-</v>
      </c>
      <c r="AM492" s="9" t="str">
        <f t="shared" si="80"/>
        <v>-</v>
      </c>
      <c r="AN492" s="9" t="str">
        <f t="shared" si="80"/>
        <v>-</v>
      </c>
      <c r="AO492" s="9" t="str">
        <f t="shared" si="80"/>
        <v>-</v>
      </c>
      <c r="AP492" s="9" t="str">
        <f t="shared" si="78"/>
        <v>-</v>
      </c>
      <c r="AQ492" s="9" t="str">
        <f t="shared" si="78"/>
        <v>-</v>
      </c>
      <c r="AR492" s="9" t="str">
        <f t="shared" si="78"/>
        <v>-</v>
      </c>
      <c r="AS492" s="9" t="str">
        <f t="shared" si="78"/>
        <v>-</v>
      </c>
      <c r="AT492" s="9" t="str">
        <f t="shared" si="78"/>
        <v>-</v>
      </c>
      <c r="AU492" s="9" t="str">
        <f t="shared" si="78"/>
        <v>-</v>
      </c>
      <c r="AV492" s="9" t="str">
        <f t="shared" si="78"/>
        <v>-</v>
      </c>
      <c r="AW492" s="9" t="str">
        <f t="shared" si="78"/>
        <v>-</v>
      </c>
      <c r="AX492" s="9" t="str">
        <f t="shared" si="78"/>
        <v>-</v>
      </c>
      <c r="AY492" s="9" t="str">
        <f t="shared" si="78"/>
        <v>-</v>
      </c>
      <c r="AZ492" s="9" t="str">
        <f t="shared" si="80"/>
        <v>-</v>
      </c>
      <c r="BA492" s="9" t="str">
        <f t="shared" si="80"/>
        <v>-</v>
      </c>
      <c r="BB492" s="9" t="str">
        <f t="shared" si="82"/>
        <v>-</v>
      </c>
      <c r="BC492" s="9" t="str">
        <f t="shared" si="82"/>
        <v>-</v>
      </c>
      <c r="BD492" s="9" t="str">
        <f t="shared" si="82"/>
        <v>-</v>
      </c>
      <c r="BE492" s="9" t="str">
        <f t="shared" si="82"/>
        <v>-</v>
      </c>
      <c r="BF492" s="9" t="str">
        <f t="shared" si="82"/>
        <v>-</v>
      </c>
      <c r="BG492" s="9" t="str">
        <f t="shared" si="82"/>
        <v>-</v>
      </c>
      <c r="BH492" s="9" t="str">
        <f t="shared" si="82"/>
        <v>-</v>
      </c>
      <c r="BI492" s="9" t="str">
        <f t="shared" si="82"/>
        <v>-</v>
      </c>
      <c r="BJ492" s="37"/>
      <c r="BK492" s="34"/>
      <c r="BR492" s="25"/>
      <c r="BS492" s="25"/>
      <c r="BV492" s="25"/>
      <c r="BW492" s="25"/>
      <c r="BX492" s="25"/>
    </row>
    <row r="493" spans="1:76">
      <c r="A493" s="38">
        <f t="shared" si="74"/>
        <v>99</v>
      </c>
      <c r="B493" s="36">
        <f t="shared" si="83"/>
        <v>48</v>
      </c>
      <c r="C493" s="36">
        <f t="shared" si="83"/>
        <v>2</v>
      </c>
      <c r="D493" s="9" t="str">
        <f t="shared" si="82"/>
        <v>-</v>
      </c>
      <c r="E493" s="9" t="str">
        <f t="shared" si="82"/>
        <v>-</v>
      </c>
      <c r="F493" s="9" t="str">
        <f t="shared" si="82"/>
        <v>-</v>
      </c>
      <c r="G493" s="9" t="str">
        <f t="shared" si="82"/>
        <v>-</v>
      </c>
      <c r="H493" s="9" t="str">
        <f t="shared" si="82"/>
        <v>-</v>
      </c>
      <c r="I493" s="9" t="str">
        <f t="shared" si="82"/>
        <v>-</v>
      </c>
      <c r="J493" s="9" t="str">
        <f t="shared" si="82"/>
        <v>-</v>
      </c>
      <c r="K493" s="9" t="str">
        <f t="shared" si="82"/>
        <v>-</v>
      </c>
      <c r="L493" s="9" t="str">
        <f t="shared" si="82"/>
        <v>-</v>
      </c>
      <c r="M493" s="9" t="str">
        <f t="shared" si="82"/>
        <v>-</v>
      </c>
      <c r="N493" s="9" t="str">
        <f t="shared" si="82"/>
        <v>-</v>
      </c>
      <c r="O493" s="9" t="str">
        <f t="shared" si="82"/>
        <v>-</v>
      </c>
      <c r="P493" s="9" t="str">
        <f t="shared" si="82"/>
        <v>-</v>
      </c>
      <c r="Q493" s="9" t="str">
        <f t="shared" si="82"/>
        <v>-</v>
      </c>
      <c r="R493" s="9" t="str">
        <f t="shared" si="82"/>
        <v>-</v>
      </c>
      <c r="S493" s="9" t="str">
        <f t="shared" ref="S493:BI503" si="84">IF(AND(OR(S101&gt;=10,S101&lt;=3),S298="НЕТ"),"!!!","-")</f>
        <v>-</v>
      </c>
      <c r="T493" s="9" t="str">
        <f t="shared" si="84"/>
        <v>-</v>
      </c>
      <c r="U493" s="9" t="str">
        <f t="shared" si="84"/>
        <v>-</v>
      </c>
      <c r="V493" s="9" t="str">
        <f t="shared" si="84"/>
        <v>-</v>
      </c>
      <c r="W493" s="9" t="str">
        <f t="shared" si="84"/>
        <v>-</v>
      </c>
      <c r="X493" s="9" t="str">
        <f t="shared" si="84"/>
        <v>-</v>
      </c>
      <c r="Y493" s="9" t="str">
        <f t="shared" si="84"/>
        <v>-</v>
      </c>
      <c r="Z493" s="9" t="str">
        <f t="shared" si="84"/>
        <v>-</v>
      </c>
      <c r="AA493" s="9" t="str">
        <f t="shared" si="84"/>
        <v>-</v>
      </c>
      <c r="AB493" s="9" t="str">
        <f t="shared" si="84"/>
        <v>-</v>
      </c>
      <c r="AC493" s="9" t="str">
        <f t="shared" si="84"/>
        <v>-</v>
      </c>
      <c r="AD493" s="9" t="str">
        <f t="shared" si="84"/>
        <v>-</v>
      </c>
      <c r="AE493" s="9" t="str">
        <f t="shared" si="84"/>
        <v>-</v>
      </c>
      <c r="AF493" s="9" t="str">
        <f t="shared" si="84"/>
        <v>-</v>
      </c>
      <c r="AG493" s="9" t="str">
        <f t="shared" si="84"/>
        <v>-</v>
      </c>
      <c r="AH493" s="9" t="str">
        <f t="shared" si="84"/>
        <v>-</v>
      </c>
      <c r="AI493" s="9" t="str">
        <f t="shared" si="80"/>
        <v>-</v>
      </c>
      <c r="AJ493" s="9" t="str">
        <f t="shared" si="80"/>
        <v>-</v>
      </c>
      <c r="AK493" s="9" t="str">
        <f t="shared" si="80"/>
        <v>-</v>
      </c>
      <c r="AL493" s="9" t="str">
        <f t="shared" si="80"/>
        <v>-</v>
      </c>
      <c r="AM493" s="9" t="str">
        <f t="shared" si="80"/>
        <v>-</v>
      </c>
      <c r="AN493" s="9" t="str">
        <f t="shared" si="80"/>
        <v>-</v>
      </c>
      <c r="AO493" s="9" t="str">
        <f t="shared" si="80"/>
        <v>-</v>
      </c>
      <c r="AP493" s="9" t="str">
        <f t="shared" si="78"/>
        <v>-</v>
      </c>
      <c r="AQ493" s="9" t="str">
        <f t="shared" si="78"/>
        <v>-</v>
      </c>
      <c r="AR493" s="9" t="str">
        <f t="shared" si="78"/>
        <v>-</v>
      </c>
      <c r="AS493" s="9" t="str">
        <f t="shared" si="78"/>
        <v>-</v>
      </c>
      <c r="AT493" s="9" t="str">
        <f t="shared" si="78"/>
        <v>-</v>
      </c>
      <c r="AU493" s="9" t="str">
        <f t="shared" si="78"/>
        <v>-</v>
      </c>
      <c r="AV493" s="9" t="str">
        <f t="shared" si="78"/>
        <v>-</v>
      </c>
      <c r="AW493" s="9" t="str">
        <f t="shared" si="78"/>
        <v>-</v>
      </c>
      <c r="AX493" s="9" t="str">
        <f t="shared" si="78"/>
        <v>-</v>
      </c>
      <c r="AY493" s="9" t="str">
        <f t="shared" si="78"/>
        <v>-</v>
      </c>
      <c r="AZ493" s="9" t="str">
        <f t="shared" si="80"/>
        <v>-</v>
      </c>
      <c r="BA493" s="9" t="str">
        <f t="shared" si="80"/>
        <v>-</v>
      </c>
      <c r="BB493" s="9" t="str">
        <f t="shared" si="84"/>
        <v>-</v>
      </c>
      <c r="BC493" s="9" t="str">
        <f t="shared" si="84"/>
        <v>-</v>
      </c>
      <c r="BD493" s="9" t="str">
        <f t="shared" si="84"/>
        <v>-</v>
      </c>
      <c r="BE493" s="9" t="str">
        <f t="shared" si="84"/>
        <v>-</v>
      </c>
      <c r="BF493" s="9" t="str">
        <f t="shared" si="84"/>
        <v>-</v>
      </c>
      <c r="BG493" s="9" t="str">
        <f t="shared" si="84"/>
        <v>-</v>
      </c>
      <c r="BH493" s="9" t="str">
        <f t="shared" si="84"/>
        <v>-</v>
      </c>
      <c r="BI493" s="9" t="str">
        <f t="shared" si="84"/>
        <v>-</v>
      </c>
      <c r="BJ493" s="37"/>
      <c r="BK493" s="34"/>
      <c r="BR493" s="25"/>
      <c r="BS493" s="25"/>
      <c r="BV493" s="25"/>
      <c r="BW493" s="25"/>
      <c r="BX493" s="25"/>
    </row>
    <row r="494" spans="1:76">
      <c r="A494" s="38">
        <f t="shared" si="74"/>
        <v>100</v>
      </c>
      <c r="B494" s="36">
        <f t="shared" si="83"/>
        <v>48</v>
      </c>
      <c r="C494" s="36">
        <f t="shared" si="83"/>
        <v>3</v>
      </c>
      <c r="D494" s="9" t="str">
        <f t="shared" ref="D494:S509" si="85">IF(AND(OR(D102&gt;=10,D102&lt;=3),D299="НЕТ"),"!!!","-")</f>
        <v>-</v>
      </c>
      <c r="E494" s="9" t="str">
        <f t="shared" si="85"/>
        <v>-</v>
      </c>
      <c r="F494" s="9" t="str">
        <f t="shared" si="85"/>
        <v>-</v>
      </c>
      <c r="G494" s="9" t="str">
        <f t="shared" si="85"/>
        <v>-</v>
      </c>
      <c r="H494" s="9" t="str">
        <f t="shared" si="85"/>
        <v>-</v>
      </c>
      <c r="I494" s="9" t="str">
        <f t="shared" si="85"/>
        <v>-</v>
      </c>
      <c r="J494" s="9" t="str">
        <f t="shared" si="85"/>
        <v>-</v>
      </c>
      <c r="K494" s="9" t="str">
        <f t="shared" si="85"/>
        <v>-</v>
      </c>
      <c r="L494" s="9" t="str">
        <f t="shared" si="85"/>
        <v>-</v>
      </c>
      <c r="M494" s="9" t="str">
        <f t="shared" si="85"/>
        <v>!!!</v>
      </c>
      <c r="N494" s="9" t="str">
        <f t="shared" si="85"/>
        <v>-</v>
      </c>
      <c r="O494" s="9" t="str">
        <f t="shared" si="85"/>
        <v>-</v>
      </c>
      <c r="P494" s="9" t="str">
        <f t="shared" si="85"/>
        <v>-</v>
      </c>
      <c r="Q494" s="9" t="str">
        <f t="shared" si="85"/>
        <v>-</v>
      </c>
      <c r="R494" s="9" t="str">
        <f t="shared" si="85"/>
        <v>-</v>
      </c>
      <c r="S494" s="9" t="str">
        <f t="shared" si="84"/>
        <v>-</v>
      </c>
      <c r="T494" s="9" t="str">
        <f t="shared" si="84"/>
        <v>-</v>
      </c>
      <c r="U494" s="9" t="str">
        <f t="shared" si="84"/>
        <v>-</v>
      </c>
      <c r="V494" s="9" t="str">
        <f t="shared" si="84"/>
        <v>-</v>
      </c>
      <c r="W494" s="9" t="str">
        <f t="shared" si="84"/>
        <v>-</v>
      </c>
      <c r="X494" s="9" t="str">
        <f t="shared" si="84"/>
        <v>-</v>
      </c>
      <c r="Y494" s="9" t="str">
        <f t="shared" si="84"/>
        <v>-</v>
      </c>
      <c r="Z494" s="9" t="str">
        <f t="shared" si="84"/>
        <v>-</v>
      </c>
      <c r="AA494" s="9" t="str">
        <f t="shared" si="84"/>
        <v>-</v>
      </c>
      <c r="AB494" s="9" t="str">
        <f t="shared" si="84"/>
        <v>-</v>
      </c>
      <c r="AC494" s="9" t="str">
        <f t="shared" si="84"/>
        <v>!!!</v>
      </c>
      <c r="AD494" s="9" t="str">
        <f t="shared" si="84"/>
        <v>-</v>
      </c>
      <c r="AE494" s="9" t="str">
        <f t="shared" si="84"/>
        <v>-</v>
      </c>
      <c r="AF494" s="9" t="str">
        <f t="shared" si="84"/>
        <v>-</v>
      </c>
      <c r="AG494" s="9" t="str">
        <f t="shared" si="84"/>
        <v>-</v>
      </c>
      <c r="AH494" s="9" t="str">
        <f t="shared" si="84"/>
        <v>-</v>
      </c>
      <c r="AI494" s="9" t="str">
        <f t="shared" si="80"/>
        <v>-</v>
      </c>
      <c r="AJ494" s="9" t="str">
        <f t="shared" si="80"/>
        <v>-</v>
      </c>
      <c r="AK494" s="9" t="str">
        <f t="shared" si="80"/>
        <v>-</v>
      </c>
      <c r="AL494" s="9" t="str">
        <f t="shared" si="80"/>
        <v>-</v>
      </c>
      <c r="AM494" s="9" t="str">
        <f t="shared" si="80"/>
        <v>-</v>
      </c>
      <c r="AN494" s="9" t="str">
        <f t="shared" si="80"/>
        <v>-</v>
      </c>
      <c r="AO494" s="9" t="str">
        <f t="shared" si="80"/>
        <v>!!!</v>
      </c>
      <c r="AP494" s="9" t="str">
        <f t="shared" si="78"/>
        <v>-</v>
      </c>
      <c r="AQ494" s="9" t="str">
        <f t="shared" si="78"/>
        <v>-</v>
      </c>
      <c r="AR494" s="9" t="str">
        <f t="shared" si="78"/>
        <v>-</v>
      </c>
      <c r="AS494" s="9" t="str">
        <f t="shared" si="78"/>
        <v>-</v>
      </c>
      <c r="AT494" s="9" t="str">
        <f t="shared" si="78"/>
        <v>-</v>
      </c>
      <c r="AU494" s="9" t="str">
        <f t="shared" si="78"/>
        <v>-</v>
      </c>
      <c r="AV494" s="9" t="str">
        <f t="shared" si="78"/>
        <v>-</v>
      </c>
      <c r="AW494" s="9" t="str">
        <f t="shared" si="78"/>
        <v>-</v>
      </c>
      <c r="AX494" s="9" t="str">
        <f t="shared" si="78"/>
        <v>-</v>
      </c>
      <c r="AY494" s="9" t="str">
        <f t="shared" si="78"/>
        <v>-</v>
      </c>
      <c r="AZ494" s="9" t="str">
        <f t="shared" si="80"/>
        <v>-</v>
      </c>
      <c r="BA494" s="9" t="str">
        <f t="shared" si="80"/>
        <v>-</v>
      </c>
      <c r="BB494" s="9" t="str">
        <f t="shared" si="84"/>
        <v>-</v>
      </c>
      <c r="BC494" s="9" t="str">
        <f t="shared" si="84"/>
        <v>-</v>
      </c>
      <c r="BD494" s="9" t="str">
        <f t="shared" si="84"/>
        <v>-</v>
      </c>
      <c r="BE494" s="9" t="str">
        <f t="shared" si="84"/>
        <v>-</v>
      </c>
      <c r="BF494" s="9" t="str">
        <f t="shared" si="84"/>
        <v>-</v>
      </c>
      <c r="BG494" s="9" t="str">
        <f t="shared" si="84"/>
        <v>-</v>
      </c>
      <c r="BH494" s="9" t="str">
        <f t="shared" si="84"/>
        <v>-</v>
      </c>
      <c r="BI494" s="9" t="str">
        <f t="shared" si="84"/>
        <v>-</v>
      </c>
      <c r="BJ494" s="37"/>
      <c r="BK494" s="34"/>
      <c r="BR494" s="25"/>
      <c r="BS494" s="25"/>
      <c r="BV494" s="25"/>
      <c r="BW494" s="25"/>
      <c r="BX494" s="25"/>
    </row>
    <row r="495" spans="1:76">
      <c r="A495" s="38">
        <f t="shared" si="74"/>
        <v>101</v>
      </c>
      <c r="B495" s="36">
        <f t="shared" si="83"/>
        <v>49</v>
      </c>
      <c r="C495" s="36">
        <f t="shared" si="83"/>
        <v>1</v>
      </c>
      <c r="D495" s="9" t="str">
        <f t="shared" si="85"/>
        <v>-</v>
      </c>
      <c r="E495" s="9" t="str">
        <f t="shared" si="85"/>
        <v>-</v>
      </c>
      <c r="F495" s="9" t="str">
        <f t="shared" si="85"/>
        <v>-</v>
      </c>
      <c r="G495" s="9" t="str">
        <f t="shared" si="85"/>
        <v>-</v>
      </c>
      <c r="H495" s="9" t="str">
        <f t="shared" si="85"/>
        <v>-</v>
      </c>
      <c r="I495" s="9" t="str">
        <f t="shared" si="85"/>
        <v>-</v>
      </c>
      <c r="J495" s="9" t="str">
        <f t="shared" si="85"/>
        <v>-</v>
      </c>
      <c r="K495" s="9" t="str">
        <f t="shared" si="85"/>
        <v>-</v>
      </c>
      <c r="L495" s="9" t="str">
        <f t="shared" si="85"/>
        <v>-</v>
      </c>
      <c r="M495" s="9" t="str">
        <f t="shared" si="85"/>
        <v>-</v>
      </c>
      <c r="N495" s="9" t="str">
        <f t="shared" si="85"/>
        <v>-</v>
      </c>
      <c r="O495" s="9" t="str">
        <f t="shared" si="85"/>
        <v>-</v>
      </c>
      <c r="P495" s="9" t="str">
        <f t="shared" si="85"/>
        <v>-</v>
      </c>
      <c r="Q495" s="9" t="str">
        <f t="shared" si="85"/>
        <v>-</v>
      </c>
      <c r="R495" s="9" t="str">
        <f t="shared" si="85"/>
        <v>-</v>
      </c>
      <c r="S495" s="9" t="str">
        <f t="shared" si="84"/>
        <v>-</v>
      </c>
      <c r="T495" s="9" t="str">
        <f t="shared" si="84"/>
        <v>-</v>
      </c>
      <c r="U495" s="9" t="str">
        <f t="shared" si="84"/>
        <v>-</v>
      </c>
      <c r="V495" s="9" t="str">
        <f t="shared" si="84"/>
        <v>-</v>
      </c>
      <c r="W495" s="9" t="str">
        <f t="shared" si="84"/>
        <v>-</v>
      </c>
      <c r="X495" s="9" t="str">
        <f t="shared" si="84"/>
        <v>-</v>
      </c>
      <c r="Y495" s="9" t="str">
        <f t="shared" si="84"/>
        <v>-</v>
      </c>
      <c r="Z495" s="9" t="str">
        <f t="shared" si="84"/>
        <v>-</v>
      </c>
      <c r="AA495" s="9" t="str">
        <f t="shared" si="84"/>
        <v>-</v>
      </c>
      <c r="AB495" s="9" t="str">
        <f t="shared" si="84"/>
        <v>-</v>
      </c>
      <c r="AC495" s="9" t="str">
        <f t="shared" si="84"/>
        <v>-</v>
      </c>
      <c r="AD495" s="9" t="str">
        <f t="shared" si="84"/>
        <v>-</v>
      </c>
      <c r="AE495" s="9" t="str">
        <f t="shared" si="84"/>
        <v>-</v>
      </c>
      <c r="AF495" s="9" t="str">
        <f t="shared" si="84"/>
        <v>-</v>
      </c>
      <c r="AG495" s="9" t="str">
        <f t="shared" si="84"/>
        <v>-</v>
      </c>
      <c r="AH495" s="9" t="str">
        <f t="shared" si="84"/>
        <v>-</v>
      </c>
      <c r="AI495" s="9" t="str">
        <f t="shared" si="80"/>
        <v>-</v>
      </c>
      <c r="AJ495" s="9" t="str">
        <f t="shared" si="80"/>
        <v>-</v>
      </c>
      <c r="AK495" s="9" t="str">
        <f t="shared" si="80"/>
        <v>-</v>
      </c>
      <c r="AL495" s="9" t="str">
        <f t="shared" si="80"/>
        <v>-</v>
      </c>
      <c r="AM495" s="9" t="str">
        <f t="shared" si="80"/>
        <v>-</v>
      </c>
      <c r="AN495" s="9" t="str">
        <f t="shared" si="80"/>
        <v>-</v>
      </c>
      <c r="AO495" s="9" t="str">
        <f t="shared" si="80"/>
        <v>-</v>
      </c>
      <c r="AP495" s="9" t="str">
        <f t="shared" si="78"/>
        <v>-</v>
      </c>
      <c r="AQ495" s="9" t="str">
        <f t="shared" si="78"/>
        <v>-</v>
      </c>
      <c r="AR495" s="9" t="str">
        <f t="shared" si="78"/>
        <v>-</v>
      </c>
      <c r="AS495" s="9" t="str">
        <f t="shared" si="78"/>
        <v>-</v>
      </c>
      <c r="AT495" s="9" t="str">
        <f t="shared" si="78"/>
        <v>-</v>
      </c>
      <c r="AU495" s="9" t="str">
        <f t="shared" si="78"/>
        <v>-</v>
      </c>
      <c r="AV495" s="9" t="str">
        <f t="shared" si="78"/>
        <v>-</v>
      </c>
      <c r="AW495" s="9" t="str">
        <f t="shared" si="78"/>
        <v>-</v>
      </c>
      <c r="AX495" s="9" t="str">
        <f t="shared" si="78"/>
        <v>-</v>
      </c>
      <c r="AY495" s="9" t="str">
        <f t="shared" si="78"/>
        <v>-</v>
      </c>
      <c r="AZ495" s="9" t="str">
        <f t="shared" si="80"/>
        <v>-</v>
      </c>
      <c r="BA495" s="9" t="str">
        <f t="shared" si="80"/>
        <v>-</v>
      </c>
      <c r="BB495" s="9" t="str">
        <f t="shared" si="84"/>
        <v>-</v>
      </c>
      <c r="BC495" s="9" t="str">
        <f t="shared" si="84"/>
        <v>-</v>
      </c>
      <c r="BD495" s="9" t="str">
        <f t="shared" si="84"/>
        <v>-</v>
      </c>
      <c r="BE495" s="9" t="str">
        <f t="shared" si="84"/>
        <v>-</v>
      </c>
      <c r="BF495" s="9" t="str">
        <f t="shared" si="84"/>
        <v>-</v>
      </c>
      <c r="BG495" s="9" t="str">
        <f t="shared" si="84"/>
        <v>-</v>
      </c>
      <c r="BH495" s="9" t="str">
        <f t="shared" si="84"/>
        <v>-</v>
      </c>
      <c r="BI495" s="9" t="str">
        <f t="shared" si="84"/>
        <v>-</v>
      </c>
      <c r="BJ495" s="37"/>
      <c r="BK495" s="34"/>
      <c r="BR495" s="25"/>
      <c r="BS495" s="25"/>
      <c r="BV495" s="25"/>
      <c r="BW495" s="25"/>
      <c r="BX495" s="25"/>
    </row>
    <row r="496" spans="1:76">
      <c r="A496" s="38">
        <f t="shared" si="74"/>
        <v>102</v>
      </c>
      <c r="B496" s="36">
        <f t="shared" si="83"/>
        <v>50</v>
      </c>
      <c r="C496" s="36">
        <f t="shared" si="83"/>
        <v>1</v>
      </c>
      <c r="D496" s="9" t="str">
        <f t="shared" si="85"/>
        <v>-</v>
      </c>
      <c r="E496" s="9" t="str">
        <f t="shared" si="85"/>
        <v>-</v>
      </c>
      <c r="F496" s="9" t="str">
        <f t="shared" si="85"/>
        <v>-</v>
      </c>
      <c r="G496" s="9" t="str">
        <f t="shared" si="85"/>
        <v>-</v>
      </c>
      <c r="H496" s="9" t="str">
        <f t="shared" si="85"/>
        <v>-</v>
      </c>
      <c r="I496" s="9" t="str">
        <f t="shared" si="85"/>
        <v>-</v>
      </c>
      <c r="J496" s="9" t="str">
        <f t="shared" si="85"/>
        <v>-</v>
      </c>
      <c r="K496" s="9" t="str">
        <f t="shared" si="85"/>
        <v>-</v>
      </c>
      <c r="L496" s="9" t="str">
        <f t="shared" si="85"/>
        <v>-</v>
      </c>
      <c r="M496" s="9" t="str">
        <f t="shared" si="85"/>
        <v>-</v>
      </c>
      <c r="N496" s="9" t="str">
        <f t="shared" si="85"/>
        <v>-</v>
      </c>
      <c r="O496" s="9" t="str">
        <f t="shared" si="85"/>
        <v>-</v>
      </c>
      <c r="P496" s="9" t="str">
        <f t="shared" si="85"/>
        <v>-</v>
      </c>
      <c r="Q496" s="9" t="str">
        <f t="shared" si="85"/>
        <v>-</v>
      </c>
      <c r="R496" s="9" t="str">
        <f t="shared" si="85"/>
        <v>-</v>
      </c>
      <c r="S496" s="9" t="str">
        <f t="shared" si="84"/>
        <v>-</v>
      </c>
      <c r="T496" s="9" t="str">
        <f t="shared" si="84"/>
        <v>-</v>
      </c>
      <c r="U496" s="9" t="str">
        <f t="shared" si="84"/>
        <v>-</v>
      </c>
      <c r="V496" s="9" t="str">
        <f t="shared" si="84"/>
        <v>-</v>
      </c>
      <c r="W496" s="9" t="str">
        <f t="shared" si="84"/>
        <v>-</v>
      </c>
      <c r="X496" s="9" t="str">
        <f t="shared" si="84"/>
        <v>-</v>
      </c>
      <c r="Y496" s="9" t="str">
        <f t="shared" si="84"/>
        <v>-</v>
      </c>
      <c r="Z496" s="9" t="str">
        <f t="shared" si="84"/>
        <v>-</v>
      </c>
      <c r="AA496" s="9" t="str">
        <f t="shared" si="84"/>
        <v>-</v>
      </c>
      <c r="AB496" s="9" t="str">
        <f t="shared" si="84"/>
        <v>-</v>
      </c>
      <c r="AC496" s="9" t="str">
        <f t="shared" si="84"/>
        <v>!!!</v>
      </c>
      <c r="AD496" s="9" t="str">
        <f t="shared" si="84"/>
        <v>-</v>
      </c>
      <c r="AE496" s="9" t="str">
        <f t="shared" si="84"/>
        <v>-</v>
      </c>
      <c r="AF496" s="9" t="str">
        <f t="shared" si="84"/>
        <v>-</v>
      </c>
      <c r="AG496" s="9" t="str">
        <f t="shared" si="84"/>
        <v>-</v>
      </c>
      <c r="AH496" s="9" t="str">
        <f t="shared" si="84"/>
        <v>-</v>
      </c>
      <c r="AI496" s="9" t="str">
        <f t="shared" ref="AI496:BA524" si="86">IF(AND(OR(AI104&gt;=10,AI104&lt;=3),AI301="НЕТ"),"!!!","-")</f>
        <v>-</v>
      </c>
      <c r="AJ496" s="9" t="str">
        <f t="shared" si="86"/>
        <v>-</v>
      </c>
      <c r="AK496" s="9" t="str">
        <f t="shared" si="86"/>
        <v>-</v>
      </c>
      <c r="AL496" s="9" t="str">
        <f t="shared" si="86"/>
        <v>-</v>
      </c>
      <c r="AM496" s="9" t="str">
        <f t="shared" si="86"/>
        <v>-</v>
      </c>
      <c r="AN496" s="9" t="str">
        <f t="shared" si="86"/>
        <v>-</v>
      </c>
      <c r="AO496" s="9" t="str">
        <f t="shared" si="86"/>
        <v>-</v>
      </c>
      <c r="AP496" s="9" t="str">
        <f t="shared" si="78"/>
        <v>-</v>
      </c>
      <c r="AQ496" s="9" t="str">
        <f t="shared" si="78"/>
        <v>-</v>
      </c>
      <c r="AR496" s="9" t="str">
        <f t="shared" si="78"/>
        <v>-</v>
      </c>
      <c r="AS496" s="9" t="str">
        <f t="shared" si="78"/>
        <v>-</v>
      </c>
      <c r="AT496" s="9" t="str">
        <f t="shared" si="78"/>
        <v>-</v>
      </c>
      <c r="AU496" s="9" t="str">
        <f t="shared" si="78"/>
        <v>-</v>
      </c>
      <c r="AV496" s="9" t="str">
        <f t="shared" si="78"/>
        <v>-</v>
      </c>
      <c r="AW496" s="9" t="str">
        <f t="shared" si="78"/>
        <v>-</v>
      </c>
      <c r="AX496" s="9" t="str">
        <f t="shared" si="78"/>
        <v>-</v>
      </c>
      <c r="AY496" s="9" t="str">
        <f t="shared" si="78"/>
        <v>-</v>
      </c>
      <c r="AZ496" s="9" t="str">
        <f t="shared" si="86"/>
        <v>-</v>
      </c>
      <c r="BA496" s="9" t="str">
        <f t="shared" si="86"/>
        <v>-</v>
      </c>
      <c r="BB496" s="9" t="str">
        <f t="shared" si="84"/>
        <v>-</v>
      </c>
      <c r="BC496" s="9" t="str">
        <f t="shared" si="84"/>
        <v>-</v>
      </c>
      <c r="BD496" s="9" t="str">
        <f t="shared" si="84"/>
        <v>-</v>
      </c>
      <c r="BE496" s="9" t="str">
        <f t="shared" si="84"/>
        <v>-</v>
      </c>
      <c r="BF496" s="9" t="str">
        <f t="shared" si="84"/>
        <v>-</v>
      </c>
      <c r="BG496" s="9" t="str">
        <f t="shared" si="84"/>
        <v>-</v>
      </c>
      <c r="BH496" s="9" t="str">
        <f t="shared" si="84"/>
        <v>-</v>
      </c>
      <c r="BI496" s="9" t="str">
        <f t="shared" si="84"/>
        <v>-</v>
      </c>
      <c r="BJ496" s="37"/>
      <c r="BK496" s="34"/>
      <c r="BR496" s="25"/>
      <c r="BS496" s="25"/>
      <c r="BV496" s="25"/>
      <c r="BW496" s="25"/>
      <c r="BX496" s="25"/>
    </row>
    <row r="497" spans="1:76">
      <c r="A497" s="38">
        <f t="shared" si="74"/>
        <v>103</v>
      </c>
      <c r="B497" s="36">
        <f t="shared" si="83"/>
        <v>50</v>
      </c>
      <c r="C497" s="36">
        <f t="shared" si="83"/>
        <v>2</v>
      </c>
      <c r="D497" s="9" t="str">
        <f t="shared" si="85"/>
        <v>-</v>
      </c>
      <c r="E497" s="9" t="str">
        <f t="shared" si="85"/>
        <v>-</v>
      </c>
      <c r="F497" s="9" t="str">
        <f t="shared" si="85"/>
        <v>-</v>
      </c>
      <c r="G497" s="9" t="str">
        <f t="shared" si="85"/>
        <v>-</v>
      </c>
      <c r="H497" s="9" t="str">
        <f t="shared" si="85"/>
        <v>-</v>
      </c>
      <c r="I497" s="9" t="str">
        <f t="shared" si="85"/>
        <v>-</v>
      </c>
      <c r="J497" s="9" t="str">
        <f t="shared" si="85"/>
        <v>-</v>
      </c>
      <c r="K497" s="9" t="str">
        <f t="shared" si="85"/>
        <v>-</v>
      </c>
      <c r="L497" s="9" t="str">
        <f t="shared" si="85"/>
        <v>-</v>
      </c>
      <c r="M497" s="9" t="str">
        <f t="shared" si="85"/>
        <v>-</v>
      </c>
      <c r="N497" s="9" t="str">
        <f t="shared" si="85"/>
        <v>-</v>
      </c>
      <c r="O497" s="9" t="str">
        <f t="shared" si="85"/>
        <v>-</v>
      </c>
      <c r="P497" s="9" t="str">
        <f t="shared" si="85"/>
        <v>-</v>
      </c>
      <c r="Q497" s="9" t="str">
        <f t="shared" si="85"/>
        <v>-</v>
      </c>
      <c r="R497" s="9" t="str">
        <f t="shared" si="85"/>
        <v>-</v>
      </c>
      <c r="S497" s="9" t="str">
        <f t="shared" si="84"/>
        <v>-</v>
      </c>
      <c r="T497" s="9" t="str">
        <f t="shared" si="84"/>
        <v>-</v>
      </c>
      <c r="U497" s="9" t="str">
        <f t="shared" si="84"/>
        <v>-</v>
      </c>
      <c r="V497" s="9" t="str">
        <f t="shared" si="84"/>
        <v>-</v>
      </c>
      <c r="W497" s="9" t="str">
        <f t="shared" si="84"/>
        <v>-</v>
      </c>
      <c r="X497" s="9" t="str">
        <f t="shared" si="84"/>
        <v>-</v>
      </c>
      <c r="Y497" s="9" t="str">
        <f t="shared" si="84"/>
        <v>-</v>
      </c>
      <c r="Z497" s="9" t="str">
        <f t="shared" si="84"/>
        <v>-</v>
      </c>
      <c r="AA497" s="9" t="str">
        <f t="shared" si="84"/>
        <v>-</v>
      </c>
      <c r="AB497" s="9" t="str">
        <f t="shared" si="84"/>
        <v>-</v>
      </c>
      <c r="AC497" s="9" t="str">
        <f t="shared" si="84"/>
        <v>-</v>
      </c>
      <c r="AD497" s="9" t="str">
        <f t="shared" si="84"/>
        <v>-</v>
      </c>
      <c r="AE497" s="9" t="str">
        <f t="shared" si="84"/>
        <v>-</v>
      </c>
      <c r="AF497" s="9" t="str">
        <f t="shared" si="84"/>
        <v>-</v>
      </c>
      <c r="AG497" s="9" t="str">
        <f t="shared" si="84"/>
        <v>-</v>
      </c>
      <c r="AH497" s="9" t="str">
        <f t="shared" si="84"/>
        <v>-</v>
      </c>
      <c r="AI497" s="9" t="str">
        <f t="shared" si="86"/>
        <v>-</v>
      </c>
      <c r="AJ497" s="9" t="str">
        <f t="shared" si="86"/>
        <v>-</v>
      </c>
      <c r="AK497" s="9" t="str">
        <f t="shared" si="86"/>
        <v>-</v>
      </c>
      <c r="AL497" s="9" t="str">
        <f t="shared" si="86"/>
        <v>-</v>
      </c>
      <c r="AM497" s="9" t="str">
        <f t="shared" si="86"/>
        <v>-</v>
      </c>
      <c r="AN497" s="9" t="str">
        <f t="shared" si="86"/>
        <v>-</v>
      </c>
      <c r="AO497" s="9" t="str">
        <f t="shared" si="86"/>
        <v>-</v>
      </c>
      <c r="AP497" s="9" t="str">
        <f t="shared" ref="AP497:AY522" si="87">IF(AND(OR(AP105&gt;=10,AP105&lt;=3),AP302="НЕТ"),"!!!","-")</f>
        <v>-</v>
      </c>
      <c r="AQ497" s="9" t="str">
        <f t="shared" si="87"/>
        <v>-</v>
      </c>
      <c r="AR497" s="9" t="str">
        <f t="shared" si="87"/>
        <v>-</v>
      </c>
      <c r="AS497" s="9" t="str">
        <f t="shared" si="87"/>
        <v>-</v>
      </c>
      <c r="AT497" s="9" t="str">
        <f t="shared" si="87"/>
        <v>-</v>
      </c>
      <c r="AU497" s="9" t="str">
        <f t="shared" si="87"/>
        <v>-</v>
      </c>
      <c r="AV497" s="9" t="str">
        <f t="shared" si="87"/>
        <v>-</v>
      </c>
      <c r="AW497" s="9" t="str">
        <f t="shared" si="87"/>
        <v>-</v>
      </c>
      <c r="AX497" s="9" t="str">
        <f t="shared" si="87"/>
        <v>-</v>
      </c>
      <c r="AY497" s="9" t="str">
        <f t="shared" si="87"/>
        <v>-</v>
      </c>
      <c r="AZ497" s="9" t="str">
        <f t="shared" si="86"/>
        <v>-</v>
      </c>
      <c r="BA497" s="9" t="str">
        <f t="shared" si="86"/>
        <v>-</v>
      </c>
      <c r="BB497" s="9" t="str">
        <f t="shared" si="84"/>
        <v>-</v>
      </c>
      <c r="BC497" s="9" t="str">
        <f t="shared" si="84"/>
        <v>-</v>
      </c>
      <c r="BD497" s="9" t="str">
        <f t="shared" si="84"/>
        <v>-</v>
      </c>
      <c r="BE497" s="9" t="str">
        <f t="shared" si="84"/>
        <v>-</v>
      </c>
      <c r="BF497" s="9" t="str">
        <f t="shared" si="84"/>
        <v>-</v>
      </c>
      <c r="BG497" s="9" t="str">
        <f t="shared" si="84"/>
        <v>-</v>
      </c>
      <c r="BH497" s="9" t="str">
        <f t="shared" si="84"/>
        <v>-</v>
      </c>
      <c r="BI497" s="9" t="str">
        <f t="shared" si="84"/>
        <v>-</v>
      </c>
      <c r="BJ497" s="37"/>
      <c r="BK497" s="34"/>
      <c r="BR497" s="25"/>
      <c r="BS497" s="25"/>
      <c r="BV497" s="25"/>
      <c r="BW497" s="25"/>
      <c r="BX497" s="25"/>
    </row>
    <row r="498" spans="1:76">
      <c r="A498" s="38">
        <f t="shared" si="74"/>
        <v>104</v>
      </c>
      <c r="B498" s="36">
        <f t="shared" si="83"/>
        <v>50</v>
      </c>
      <c r="C498" s="36">
        <f t="shared" si="83"/>
        <v>3</v>
      </c>
      <c r="D498" s="9" t="str">
        <f t="shared" si="85"/>
        <v>-</v>
      </c>
      <c r="E498" s="9" t="str">
        <f t="shared" si="85"/>
        <v>-</v>
      </c>
      <c r="F498" s="9" t="str">
        <f t="shared" si="85"/>
        <v>-</v>
      </c>
      <c r="G498" s="9" t="str">
        <f t="shared" si="85"/>
        <v>-</v>
      </c>
      <c r="H498" s="9" t="str">
        <f t="shared" si="85"/>
        <v>-</v>
      </c>
      <c r="I498" s="9" t="str">
        <f t="shared" si="85"/>
        <v>-</v>
      </c>
      <c r="J498" s="9" t="str">
        <f t="shared" si="85"/>
        <v>-</v>
      </c>
      <c r="K498" s="9" t="str">
        <f t="shared" si="85"/>
        <v>-</v>
      </c>
      <c r="L498" s="9" t="str">
        <f t="shared" si="85"/>
        <v>-</v>
      </c>
      <c r="M498" s="9" t="str">
        <f t="shared" si="85"/>
        <v>-</v>
      </c>
      <c r="N498" s="9" t="str">
        <f t="shared" si="85"/>
        <v>-</v>
      </c>
      <c r="O498" s="9" t="str">
        <f t="shared" si="85"/>
        <v>-</v>
      </c>
      <c r="P498" s="9" t="str">
        <f t="shared" si="85"/>
        <v>-</v>
      </c>
      <c r="Q498" s="9" t="str">
        <f t="shared" si="85"/>
        <v>-</v>
      </c>
      <c r="R498" s="9" t="str">
        <f t="shared" si="85"/>
        <v>-</v>
      </c>
      <c r="S498" s="9" t="str">
        <f t="shared" si="84"/>
        <v>-</v>
      </c>
      <c r="T498" s="9" t="str">
        <f t="shared" si="84"/>
        <v>-</v>
      </c>
      <c r="U498" s="9" t="str">
        <f t="shared" si="84"/>
        <v>-</v>
      </c>
      <c r="V498" s="9" t="str">
        <f t="shared" si="84"/>
        <v>-</v>
      </c>
      <c r="W498" s="9" t="str">
        <f t="shared" si="84"/>
        <v>-</v>
      </c>
      <c r="X498" s="9" t="str">
        <f t="shared" si="84"/>
        <v>-</v>
      </c>
      <c r="Y498" s="9" t="str">
        <f t="shared" si="84"/>
        <v>-</v>
      </c>
      <c r="Z498" s="9" t="str">
        <f t="shared" si="84"/>
        <v>-</v>
      </c>
      <c r="AA498" s="9" t="str">
        <f t="shared" si="84"/>
        <v>-</v>
      </c>
      <c r="AB498" s="9" t="str">
        <f t="shared" si="84"/>
        <v>-</v>
      </c>
      <c r="AC498" s="9" t="str">
        <f t="shared" si="84"/>
        <v>-</v>
      </c>
      <c r="AD498" s="9" t="str">
        <f t="shared" si="84"/>
        <v>-</v>
      </c>
      <c r="AE498" s="9" t="str">
        <f t="shared" si="84"/>
        <v>-</v>
      </c>
      <c r="AF498" s="9" t="str">
        <f t="shared" si="84"/>
        <v>-</v>
      </c>
      <c r="AG498" s="9" t="str">
        <f t="shared" si="84"/>
        <v>-</v>
      </c>
      <c r="AH498" s="9" t="str">
        <f t="shared" si="84"/>
        <v>-</v>
      </c>
      <c r="AI498" s="9" t="str">
        <f t="shared" si="86"/>
        <v>-</v>
      </c>
      <c r="AJ498" s="9" t="str">
        <f t="shared" si="86"/>
        <v>-</v>
      </c>
      <c r="AK498" s="9" t="str">
        <f t="shared" si="86"/>
        <v>-</v>
      </c>
      <c r="AL498" s="9" t="str">
        <f t="shared" si="86"/>
        <v>-</v>
      </c>
      <c r="AM498" s="9" t="str">
        <f t="shared" si="86"/>
        <v>-</v>
      </c>
      <c r="AN498" s="9" t="str">
        <f t="shared" si="86"/>
        <v>-</v>
      </c>
      <c r="AO498" s="9" t="str">
        <f t="shared" si="86"/>
        <v>-</v>
      </c>
      <c r="AP498" s="9" t="str">
        <f t="shared" si="87"/>
        <v>-</v>
      </c>
      <c r="AQ498" s="9" t="str">
        <f t="shared" si="87"/>
        <v>-</v>
      </c>
      <c r="AR498" s="9" t="str">
        <f t="shared" si="87"/>
        <v>-</v>
      </c>
      <c r="AS498" s="9" t="str">
        <f t="shared" si="87"/>
        <v>-</v>
      </c>
      <c r="AT498" s="9" t="str">
        <f t="shared" si="87"/>
        <v>-</v>
      </c>
      <c r="AU498" s="9" t="str">
        <f t="shared" si="87"/>
        <v>-</v>
      </c>
      <c r="AV498" s="9" t="str">
        <f t="shared" si="87"/>
        <v>-</v>
      </c>
      <c r="AW498" s="9" t="str">
        <f t="shared" si="87"/>
        <v>-</v>
      </c>
      <c r="AX498" s="9" t="str">
        <f t="shared" si="87"/>
        <v>-</v>
      </c>
      <c r="AY498" s="9" t="str">
        <f t="shared" si="87"/>
        <v>-</v>
      </c>
      <c r="AZ498" s="9" t="str">
        <f t="shared" si="86"/>
        <v>-</v>
      </c>
      <c r="BA498" s="9" t="str">
        <f t="shared" si="86"/>
        <v>-</v>
      </c>
      <c r="BB498" s="9" t="str">
        <f t="shared" si="84"/>
        <v>!!!</v>
      </c>
      <c r="BC498" s="9" t="str">
        <f t="shared" si="84"/>
        <v>-</v>
      </c>
      <c r="BD498" s="9" t="str">
        <f t="shared" si="84"/>
        <v>-</v>
      </c>
      <c r="BE498" s="9" t="str">
        <f t="shared" si="84"/>
        <v>-</v>
      </c>
      <c r="BF498" s="9" t="str">
        <f t="shared" si="84"/>
        <v>-</v>
      </c>
      <c r="BG498" s="9" t="str">
        <f t="shared" si="84"/>
        <v>-</v>
      </c>
      <c r="BH498" s="9" t="str">
        <f t="shared" si="84"/>
        <v>-</v>
      </c>
      <c r="BI498" s="9" t="str">
        <f t="shared" si="84"/>
        <v>-</v>
      </c>
      <c r="BJ498" s="37"/>
      <c r="BK498" s="34"/>
      <c r="BR498" s="25"/>
      <c r="BS498" s="25"/>
      <c r="BV498" s="25"/>
      <c r="BW498" s="25"/>
      <c r="BX498" s="25"/>
    </row>
    <row r="499" spans="1:76">
      <c r="A499" s="38">
        <f t="shared" si="74"/>
        <v>105</v>
      </c>
      <c r="B499" s="36">
        <f t="shared" si="83"/>
        <v>51</v>
      </c>
      <c r="C499" s="36">
        <f t="shared" si="83"/>
        <v>1</v>
      </c>
      <c r="D499" s="9" t="str">
        <f t="shared" si="85"/>
        <v>-</v>
      </c>
      <c r="E499" s="9" t="str">
        <f t="shared" si="85"/>
        <v>-</v>
      </c>
      <c r="F499" s="9" t="str">
        <f t="shared" si="85"/>
        <v>-</v>
      </c>
      <c r="G499" s="9" t="str">
        <f t="shared" si="85"/>
        <v>-</v>
      </c>
      <c r="H499" s="9" t="str">
        <f t="shared" si="85"/>
        <v>-</v>
      </c>
      <c r="I499" s="9" t="str">
        <f t="shared" si="85"/>
        <v>-</v>
      </c>
      <c r="J499" s="9" t="str">
        <f t="shared" si="85"/>
        <v>-</v>
      </c>
      <c r="K499" s="9" t="str">
        <f t="shared" si="85"/>
        <v>-</v>
      </c>
      <c r="L499" s="9" t="str">
        <f t="shared" si="85"/>
        <v>-</v>
      </c>
      <c r="M499" s="9" t="str">
        <f t="shared" si="85"/>
        <v>-</v>
      </c>
      <c r="N499" s="9" t="str">
        <f t="shared" si="85"/>
        <v>-</v>
      </c>
      <c r="O499" s="9" t="str">
        <f t="shared" si="85"/>
        <v>-</v>
      </c>
      <c r="P499" s="9" t="str">
        <f t="shared" si="85"/>
        <v>-</v>
      </c>
      <c r="Q499" s="9" t="str">
        <f t="shared" si="85"/>
        <v>-</v>
      </c>
      <c r="R499" s="9" t="str">
        <f t="shared" si="85"/>
        <v>-</v>
      </c>
      <c r="S499" s="9" t="str">
        <f t="shared" si="84"/>
        <v>-</v>
      </c>
      <c r="T499" s="9" t="str">
        <f t="shared" si="84"/>
        <v>-</v>
      </c>
      <c r="U499" s="9" t="str">
        <f t="shared" si="84"/>
        <v>-</v>
      </c>
      <c r="V499" s="9" t="str">
        <f t="shared" si="84"/>
        <v>-</v>
      </c>
      <c r="W499" s="9" t="str">
        <f t="shared" si="84"/>
        <v>-</v>
      </c>
      <c r="X499" s="9" t="str">
        <f t="shared" si="84"/>
        <v>-</v>
      </c>
      <c r="Y499" s="9" t="str">
        <f t="shared" si="84"/>
        <v>-</v>
      </c>
      <c r="Z499" s="9" t="str">
        <f t="shared" si="84"/>
        <v>-</v>
      </c>
      <c r="AA499" s="9" t="str">
        <f t="shared" si="84"/>
        <v>-</v>
      </c>
      <c r="AB499" s="9" t="str">
        <f t="shared" si="84"/>
        <v>-</v>
      </c>
      <c r="AC499" s="9" t="str">
        <f t="shared" si="84"/>
        <v>!!!</v>
      </c>
      <c r="AD499" s="9" t="str">
        <f t="shared" si="84"/>
        <v>-</v>
      </c>
      <c r="AE499" s="9" t="str">
        <f t="shared" si="84"/>
        <v>-</v>
      </c>
      <c r="AF499" s="9" t="str">
        <f t="shared" si="84"/>
        <v>-</v>
      </c>
      <c r="AG499" s="9" t="str">
        <f t="shared" si="84"/>
        <v>-</v>
      </c>
      <c r="AH499" s="9" t="str">
        <f t="shared" si="84"/>
        <v>-</v>
      </c>
      <c r="AI499" s="9" t="str">
        <f t="shared" si="86"/>
        <v>-</v>
      </c>
      <c r="AJ499" s="9" t="str">
        <f t="shared" si="86"/>
        <v>-</v>
      </c>
      <c r="AK499" s="9" t="str">
        <f t="shared" si="86"/>
        <v>-</v>
      </c>
      <c r="AL499" s="9" t="str">
        <f t="shared" si="86"/>
        <v>-</v>
      </c>
      <c r="AM499" s="9" t="str">
        <f t="shared" si="86"/>
        <v>-</v>
      </c>
      <c r="AN499" s="9" t="str">
        <f t="shared" si="86"/>
        <v>-</v>
      </c>
      <c r="AO499" s="9" t="str">
        <f t="shared" si="86"/>
        <v>!!!</v>
      </c>
      <c r="AP499" s="9" t="str">
        <f t="shared" si="87"/>
        <v>-</v>
      </c>
      <c r="AQ499" s="9" t="str">
        <f t="shared" si="87"/>
        <v>-</v>
      </c>
      <c r="AR499" s="9" t="str">
        <f t="shared" si="87"/>
        <v>-</v>
      </c>
      <c r="AS499" s="9" t="str">
        <f t="shared" si="87"/>
        <v>-</v>
      </c>
      <c r="AT499" s="9" t="str">
        <f t="shared" si="87"/>
        <v>-</v>
      </c>
      <c r="AU499" s="9" t="str">
        <f t="shared" si="87"/>
        <v>-</v>
      </c>
      <c r="AV499" s="9" t="str">
        <f t="shared" si="87"/>
        <v>-</v>
      </c>
      <c r="AW499" s="9" t="str">
        <f t="shared" si="87"/>
        <v>-</v>
      </c>
      <c r="AX499" s="9" t="str">
        <f t="shared" si="87"/>
        <v>-</v>
      </c>
      <c r="AY499" s="9" t="str">
        <f t="shared" si="87"/>
        <v>-</v>
      </c>
      <c r="AZ499" s="9" t="str">
        <f t="shared" si="86"/>
        <v>-</v>
      </c>
      <c r="BA499" s="9" t="str">
        <f t="shared" si="86"/>
        <v>-</v>
      </c>
      <c r="BB499" s="9" t="str">
        <f t="shared" si="84"/>
        <v>-</v>
      </c>
      <c r="BC499" s="9" t="str">
        <f t="shared" si="84"/>
        <v>-</v>
      </c>
      <c r="BD499" s="9" t="str">
        <f t="shared" si="84"/>
        <v>-</v>
      </c>
      <c r="BE499" s="9" t="str">
        <f t="shared" si="84"/>
        <v>-</v>
      </c>
      <c r="BF499" s="9" t="str">
        <f t="shared" si="84"/>
        <v>-</v>
      </c>
      <c r="BG499" s="9" t="str">
        <f t="shared" si="84"/>
        <v>-</v>
      </c>
      <c r="BH499" s="9" t="str">
        <f t="shared" si="84"/>
        <v>-</v>
      </c>
      <c r="BI499" s="9" t="str">
        <f t="shared" si="84"/>
        <v>-</v>
      </c>
      <c r="BJ499" s="37"/>
      <c r="BK499" s="34"/>
      <c r="BR499" s="25"/>
      <c r="BS499" s="25"/>
      <c r="BV499" s="25"/>
      <c r="BW499" s="25"/>
      <c r="BX499" s="25"/>
    </row>
    <row r="500" spans="1:76">
      <c r="A500" s="38">
        <f t="shared" si="74"/>
        <v>106</v>
      </c>
      <c r="B500" s="36">
        <f t="shared" si="83"/>
        <v>51</v>
      </c>
      <c r="C500" s="36">
        <f t="shared" si="83"/>
        <v>2</v>
      </c>
      <c r="D500" s="9" t="str">
        <f t="shared" si="85"/>
        <v>-</v>
      </c>
      <c r="E500" s="9" t="str">
        <f t="shared" si="85"/>
        <v>-</v>
      </c>
      <c r="F500" s="9" t="str">
        <f t="shared" si="85"/>
        <v>-</v>
      </c>
      <c r="G500" s="9" t="str">
        <f t="shared" si="85"/>
        <v>-</v>
      </c>
      <c r="H500" s="9" t="str">
        <f t="shared" si="85"/>
        <v>-</v>
      </c>
      <c r="I500" s="9" t="str">
        <f t="shared" si="85"/>
        <v>-</v>
      </c>
      <c r="J500" s="9" t="str">
        <f t="shared" si="85"/>
        <v>-</v>
      </c>
      <c r="K500" s="9" t="str">
        <f t="shared" si="85"/>
        <v>-</v>
      </c>
      <c r="L500" s="9" t="str">
        <f t="shared" si="85"/>
        <v>-</v>
      </c>
      <c r="M500" s="9" t="str">
        <f t="shared" si="85"/>
        <v>-</v>
      </c>
      <c r="N500" s="9" t="str">
        <f t="shared" si="85"/>
        <v>-</v>
      </c>
      <c r="O500" s="9" t="str">
        <f t="shared" si="85"/>
        <v>-</v>
      </c>
      <c r="P500" s="9" t="str">
        <f t="shared" si="85"/>
        <v>-</v>
      </c>
      <c r="Q500" s="9" t="str">
        <f t="shared" si="85"/>
        <v>-</v>
      </c>
      <c r="R500" s="9" t="str">
        <f t="shared" si="85"/>
        <v>-</v>
      </c>
      <c r="S500" s="9" t="str">
        <f t="shared" si="84"/>
        <v>-</v>
      </c>
      <c r="T500" s="9" t="str">
        <f t="shared" si="84"/>
        <v>-</v>
      </c>
      <c r="U500" s="9" t="str">
        <f t="shared" si="84"/>
        <v>-</v>
      </c>
      <c r="V500" s="9" t="str">
        <f t="shared" si="84"/>
        <v>-</v>
      </c>
      <c r="W500" s="9" t="str">
        <f t="shared" si="84"/>
        <v>-</v>
      </c>
      <c r="X500" s="9" t="str">
        <f t="shared" si="84"/>
        <v>-</v>
      </c>
      <c r="Y500" s="9" t="str">
        <f t="shared" si="84"/>
        <v>-</v>
      </c>
      <c r="Z500" s="9" t="str">
        <f t="shared" si="84"/>
        <v>-</v>
      </c>
      <c r="AA500" s="9" t="str">
        <f t="shared" si="84"/>
        <v>-</v>
      </c>
      <c r="AB500" s="9" t="str">
        <f t="shared" si="84"/>
        <v>-</v>
      </c>
      <c r="AC500" s="9" t="str">
        <f t="shared" si="84"/>
        <v>-</v>
      </c>
      <c r="AD500" s="9" t="str">
        <f t="shared" si="84"/>
        <v>-</v>
      </c>
      <c r="AE500" s="9" t="str">
        <f t="shared" si="84"/>
        <v>-</v>
      </c>
      <c r="AF500" s="9" t="str">
        <f t="shared" si="84"/>
        <v>-</v>
      </c>
      <c r="AG500" s="9" t="str">
        <f t="shared" si="84"/>
        <v>-</v>
      </c>
      <c r="AH500" s="9" t="str">
        <f t="shared" si="84"/>
        <v>-</v>
      </c>
      <c r="AI500" s="9" t="str">
        <f t="shared" si="86"/>
        <v>-</v>
      </c>
      <c r="AJ500" s="9" t="str">
        <f t="shared" si="86"/>
        <v>-</v>
      </c>
      <c r="AK500" s="9" t="str">
        <f t="shared" si="86"/>
        <v>-</v>
      </c>
      <c r="AL500" s="9" t="str">
        <f t="shared" si="86"/>
        <v>-</v>
      </c>
      <c r="AM500" s="9" t="str">
        <f t="shared" si="86"/>
        <v>-</v>
      </c>
      <c r="AN500" s="9" t="str">
        <f t="shared" si="86"/>
        <v>-</v>
      </c>
      <c r="AO500" s="9" t="str">
        <f t="shared" si="86"/>
        <v>-</v>
      </c>
      <c r="AP500" s="9" t="str">
        <f t="shared" si="87"/>
        <v>-</v>
      </c>
      <c r="AQ500" s="9" t="str">
        <f t="shared" si="87"/>
        <v>-</v>
      </c>
      <c r="AR500" s="9" t="str">
        <f t="shared" si="87"/>
        <v>-</v>
      </c>
      <c r="AS500" s="9" t="str">
        <f t="shared" si="87"/>
        <v>-</v>
      </c>
      <c r="AT500" s="9" t="str">
        <f t="shared" si="87"/>
        <v>-</v>
      </c>
      <c r="AU500" s="9" t="str">
        <f t="shared" si="87"/>
        <v>-</v>
      </c>
      <c r="AV500" s="9" t="str">
        <f t="shared" si="87"/>
        <v>-</v>
      </c>
      <c r="AW500" s="9" t="str">
        <f t="shared" si="87"/>
        <v>-</v>
      </c>
      <c r="AX500" s="9" t="str">
        <f t="shared" si="87"/>
        <v>-</v>
      </c>
      <c r="AY500" s="9" t="str">
        <f t="shared" si="87"/>
        <v>-</v>
      </c>
      <c r="AZ500" s="9" t="str">
        <f t="shared" si="86"/>
        <v>-</v>
      </c>
      <c r="BA500" s="9" t="str">
        <f t="shared" si="86"/>
        <v>-</v>
      </c>
      <c r="BB500" s="9" t="str">
        <f t="shared" si="84"/>
        <v>-</v>
      </c>
      <c r="BC500" s="9" t="str">
        <f t="shared" si="84"/>
        <v>-</v>
      </c>
      <c r="BD500" s="9" t="str">
        <f t="shared" si="84"/>
        <v>-</v>
      </c>
      <c r="BE500" s="9" t="str">
        <f t="shared" si="84"/>
        <v>-</v>
      </c>
      <c r="BF500" s="9" t="str">
        <f t="shared" si="84"/>
        <v>-</v>
      </c>
      <c r="BG500" s="9" t="str">
        <f t="shared" si="84"/>
        <v>-</v>
      </c>
      <c r="BH500" s="9" t="str">
        <f t="shared" si="84"/>
        <v>-</v>
      </c>
      <c r="BI500" s="9" t="str">
        <f t="shared" si="84"/>
        <v>-</v>
      </c>
      <c r="BJ500" s="37"/>
      <c r="BK500" s="34"/>
      <c r="BR500" s="25"/>
      <c r="BS500" s="25"/>
      <c r="BV500" s="25"/>
      <c r="BW500" s="25"/>
      <c r="BX500" s="25"/>
    </row>
    <row r="501" spans="1:76">
      <c r="A501" s="38">
        <f t="shared" si="74"/>
        <v>107</v>
      </c>
      <c r="B501" s="36">
        <f t="shared" si="83"/>
        <v>51</v>
      </c>
      <c r="C501" s="36">
        <f t="shared" si="83"/>
        <v>3</v>
      </c>
      <c r="D501" s="9" t="str">
        <f t="shared" si="85"/>
        <v>-</v>
      </c>
      <c r="E501" s="9" t="str">
        <f t="shared" si="85"/>
        <v>-</v>
      </c>
      <c r="F501" s="9" t="str">
        <f t="shared" si="85"/>
        <v>-</v>
      </c>
      <c r="G501" s="9" t="str">
        <f t="shared" si="85"/>
        <v>-</v>
      </c>
      <c r="H501" s="9" t="str">
        <f t="shared" si="85"/>
        <v>-</v>
      </c>
      <c r="I501" s="9" t="str">
        <f t="shared" si="85"/>
        <v>-</v>
      </c>
      <c r="J501" s="9" t="str">
        <f t="shared" si="85"/>
        <v>-</v>
      </c>
      <c r="K501" s="9" t="str">
        <f t="shared" si="85"/>
        <v>-</v>
      </c>
      <c r="L501" s="9" t="str">
        <f t="shared" si="85"/>
        <v>-</v>
      </c>
      <c r="M501" s="9" t="str">
        <f t="shared" si="85"/>
        <v>-</v>
      </c>
      <c r="N501" s="9" t="str">
        <f t="shared" si="85"/>
        <v>-</v>
      </c>
      <c r="O501" s="9" t="str">
        <f t="shared" si="85"/>
        <v>-</v>
      </c>
      <c r="P501" s="9" t="str">
        <f t="shared" si="85"/>
        <v>-</v>
      </c>
      <c r="Q501" s="9" t="str">
        <f t="shared" si="85"/>
        <v>-</v>
      </c>
      <c r="R501" s="9" t="str">
        <f t="shared" si="85"/>
        <v>-</v>
      </c>
      <c r="S501" s="9" t="str">
        <f t="shared" si="84"/>
        <v>-</v>
      </c>
      <c r="T501" s="9" t="str">
        <f t="shared" si="84"/>
        <v>-</v>
      </c>
      <c r="U501" s="9" t="str">
        <f t="shared" si="84"/>
        <v>-</v>
      </c>
      <c r="V501" s="9" t="str">
        <f t="shared" si="84"/>
        <v>-</v>
      </c>
      <c r="W501" s="9" t="str">
        <f t="shared" si="84"/>
        <v>-</v>
      </c>
      <c r="X501" s="9" t="str">
        <f t="shared" si="84"/>
        <v>-</v>
      </c>
      <c r="Y501" s="9" t="str">
        <f t="shared" si="84"/>
        <v>-</v>
      </c>
      <c r="Z501" s="9" t="str">
        <f t="shared" si="84"/>
        <v>-</v>
      </c>
      <c r="AA501" s="9" t="str">
        <f t="shared" si="84"/>
        <v>-</v>
      </c>
      <c r="AB501" s="9" t="str">
        <f t="shared" si="84"/>
        <v>-</v>
      </c>
      <c r="AC501" s="9" t="str">
        <f t="shared" si="84"/>
        <v>!!!</v>
      </c>
      <c r="AD501" s="9" t="str">
        <f t="shared" si="84"/>
        <v>-</v>
      </c>
      <c r="AE501" s="9" t="str">
        <f t="shared" si="84"/>
        <v>-</v>
      </c>
      <c r="AF501" s="9" t="str">
        <f t="shared" si="84"/>
        <v>-</v>
      </c>
      <c r="AG501" s="9" t="str">
        <f t="shared" si="84"/>
        <v>-</v>
      </c>
      <c r="AH501" s="9" t="str">
        <f t="shared" si="84"/>
        <v>-</v>
      </c>
      <c r="AI501" s="9" t="str">
        <f t="shared" si="86"/>
        <v>-</v>
      </c>
      <c r="AJ501" s="9" t="str">
        <f t="shared" si="86"/>
        <v>-</v>
      </c>
      <c r="AK501" s="9" t="str">
        <f t="shared" si="86"/>
        <v>-</v>
      </c>
      <c r="AL501" s="9" t="str">
        <f t="shared" si="86"/>
        <v>-</v>
      </c>
      <c r="AM501" s="9" t="str">
        <f t="shared" si="86"/>
        <v>-</v>
      </c>
      <c r="AN501" s="9" t="str">
        <f t="shared" si="86"/>
        <v>-</v>
      </c>
      <c r="AO501" s="9" t="str">
        <f t="shared" si="86"/>
        <v>!!!</v>
      </c>
      <c r="AP501" s="9" t="str">
        <f t="shared" si="87"/>
        <v>-</v>
      </c>
      <c r="AQ501" s="9" t="str">
        <f t="shared" si="87"/>
        <v>-</v>
      </c>
      <c r="AR501" s="9" t="str">
        <f t="shared" si="87"/>
        <v>-</v>
      </c>
      <c r="AS501" s="9" t="str">
        <f t="shared" si="87"/>
        <v>-</v>
      </c>
      <c r="AT501" s="9" t="str">
        <f t="shared" si="87"/>
        <v>-</v>
      </c>
      <c r="AU501" s="9" t="str">
        <f t="shared" si="87"/>
        <v>-</v>
      </c>
      <c r="AV501" s="9" t="str">
        <f t="shared" si="87"/>
        <v>-</v>
      </c>
      <c r="AW501" s="9" t="str">
        <f t="shared" si="87"/>
        <v>-</v>
      </c>
      <c r="AX501" s="9" t="str">
        <f t="shared" si="87"/>
        <v>-</v>
      </c>
      <c r="AY501" s="9" t="str">
        <f t="shared" si="87"/>
        <v>-</v>
      </c>
      <c r="AZ501" s="9" t="str">
        <f t="shared" si="86"/>
        <v>-</v>
      </c>
      <c r="BA501" s="9" t="str">
        <f t="shared" si="86"/>
        <v>-</v>
      </c>
      <c r="BB501" s="9" t="str">
        <f t="shared" si="84"/>
        <v>-</v>
      </c>
      <c r="BC501" s="9" t="str">
        <f t="shared" si="84"/>
        <v>-</v>
      </c>
      <c r="BD501" s="9" t="str">
        <f t="shared" si="84"/>
        <v>-</v>
      </c>
      <c r="BE501" s="9" t="str">
        <f t="shared" si="84"/>
        <v>-</v>
      </c>
      <c r="BF501" s="9" t="str">
        <f t="shared" si="84"/>
        <v>-</v>
      </c>
      <c r="BG501" s="9" t="str">
        <f t="shared" si="84"/>
        <v>-</v>
      </c>
      <c r="BH501" s="9" t="str">
        <f t="shared" si="84"/>
        <v>-</v>
      </c>
      <c r="BI501" s="9" t="str">
        <f t="shared" si="84"/>
        <v>-</v>
      </c>
      <c r="BJ501" s="37"/>
      <c r="BK501" s="34"/>
      <c r="BR501" s="25"/>
      <c r="BS501" s="25"/>
      <c r="BV501" s="25"/>
      <c r="BW501" s="25"/>
      <c r="BX501" s="25"/>
    </row>
    <row r="502" spans="1:76">
      <c r="A502" s="38">
        <f t="shared" si="74"/>
        <v>108</v>
      </c>
      <c r="B502" s="36">
        <f t="shared" si="83"/>
        <v>52</v>
      </c>
      <c r="C502" s="36">
        <f t="shared" si="83"/>
        <v>1</v>
      </c>
      <c r="D502" s="9" t="str">
        <f t="shared" si="85"/>
        <v>-</v>
      </c>
      <c r="E502" s="9" t="str">
        <f t="shared" si="85"/>
        <v>-</v>
      </c>
      <c r="F502" s="9" t="str">
        <f t="shared" si="85"/>
        <v>-</v>
      </c>
      <c r="G502" s="9" t="str">
        <f t="shared" si="85"/>
        <v>-</v>
      </c>
      <c r="H502" s="9" t="str">
        <f t="shared" si="85"/>
        <v>-</v>
      </c>
      <c r="I502" s="9" t="str">
        <f t="shared" si="85"/>
        <v>-</v>
      </c>
      <c r="J502" s="9" t="str">
        <f t="shared" si="85"/>
        <v>-</v>
      </c>
      <c r="K502" s="9" t="str">
        <f t="shared" si="85"/>
        <v>-</v>
      </c>
      <c r="L502" s="9" t="str">
        <f t="shared" si="85"/>
        <v>-</v>
      </c>
      <c r="M502" s="9" t="str">
        <f t="shared" si="85"/>
        <v>-</v>
      </c>
      <c r="N502" s="9" t="str">
        <f t="shared" si="85"/>
        <v>-</v>
      </c>
      <c r="O502" s="9" t="str">
        <f t="shared" si="85"/>
        <v>-</v>
      </c>
      <c r="P502" s="9" t="str">
        <f t="shared" si="85"/>
        <v>-</v>
      </c>
      <c r="Q502" s="9" t="str">
        <f t="shared" si="85"/>
        <v>-</v>
      </c>
      <c r="R502" s="9" t="str">
        <f t="shared" si="85"/>
        <v>-</v>
      </c>
      <c r="S502" s="9" t="str">
        <f t="shared" si="84"/>
        <v>-</v>
      </c>
      <c r="T502" s="9" t="str">
        <f t="shared" si="84"/>
        <v>-</v>
      </c>
      <c r="U502" s="9" t="str">
        <f t="shared" si="84"/>
        <v>-</v>
      </c>
      <c r="V502" s="9" t="str">
        <f t="shared" si="84"/>
        <v>-</v>
      </c>
      <c r="W502" s="9" t="str">
        <f t="shared" si="84"/>
        <v>-</v>
      </c>
      <c r="X502" s="9" t="str">
        <f t="shared" si="84"/>
        <v>-</v>
      </c>
      <c r="Y502" s="9" t="str">
        <f t="shared" si="84"/>
        <v>-</v>
      </c>
      <c r="Z502" s="9" t="str">
        <f t="shared" si="84"/>
        <v>-</v>
      </c>
      <c r="AA502" s="9" t="str">
        <f t="shared" si="84"/>
        <v>-</v>
      </c>
      <c r="AB502" s="9" t="str">
        <f t="shared" si="84"/>
        <v>-</v>
      </c>
      <c r="AC502" s="9" t="str">
        <f t="shared" si="84"/>
        <v>!!!</v>
      </c>
      <c r="AD502" s="9" t="str">
        <f t="shared" si="84"/>
        <v>-</v>
      </c>
      <c r="AE502" s="9" t="str">
        <f t="shared" si="84"/>
        <v>-</v>
      </c>
      <c r="AF502" s="9" t="str">
        <f t="shared" si="84"/>
        <v>-</v>
      </c>
      <c r="AG502" s="9" t="str">
        <f t="shared" si="84"/>
        <v>-</v>
      </c>
      <c r="AH502" s="9" t="str">
        <f t="shared" si="84"/>
        <v>-</v>
      </c>
      <c r="AI502" s="9" t="str">
        <f t="shared" si="86"/>
        <v>-</v>
      </c>
      <c r="AJ502" s="9" t="str">
        <f t="shared" si="86"/>
        <v>-</v>
      </c>
      <c r="AK502" s="9" t="str">
        <f t="shared" si="86"/>
        <v>-</v>
      </c>
      <c r="AL502" s="9" t="str">
        <f t="shared" si="86"/>
        <v>-</v>
      </c>
      <c r="AM502" s="9" t="str">
        <f t="shared" si="86"/>
        <v>-</v>
      </c>
      <c r="AN502" s="9" t="str">
        <f t="shared" si="86"/>
        <v>-</v>
      </c>
      <c r="AO502" s="9" t="str">
        <f t="shared" si="86"/>
        <v>-</v>
      </c>
      <c r="AP502" s="9" t="str">
        <f t="shared" si="87"/>
        <v>-</v>
      </c>
      <c r="AQ502" s="9" t="str">
        <f t="shared" si="87"/>
        <v>-</v>
      </c>
      <c r="AR502" s="9" t="str">
        <f t="shared" si="87"/>
        <v>-</v>
      </c>
      <c r="AS502" s="9" t="str">
        <f t="shared" si="87"/>
        <v>-</v>
      </c>
      <c r="AT502" s="9" t="str">
        <f t="shared" si="87"/>
        <v>-</v>
      </c>
      <c r="AU502" s="9" t="str">
        <f t="shared" si="87"/>
        <v>-</v>
      </c>
      <c r="AV502" s="9" t="str">
        <f t="shared" si="87"/>
        <v>-</v>
      </c>
      <c r="AW502" s="9" t="str">
        <f t="shared" si="87"/>
        <v>-</v>
      </c>
      <c r="AX502" s="9" t="str">
        <f t="shared" si="87"/>
        <v>-</v>
      </c>
      <c r="AY502" s="9" t="str">
        <f t="shared" si="87"/>
        <v>-</v>
      </c>
      <c r="AZ502" s="9" t="str">
        <f t="shared" si="86"/>
        <v>-</v>
      </c>
      <c r="BA502" s="9" t="str">
        <f t="shared" si="86"/>
        <v>-</v>
      </c>
      <c r="BB502" s="9" t="str">
        <f t="shared" si="84"/>
        <v>-</v>
      </c>
      <c r="BC502" s="9" t="str">
        <f t="shared" si="84"/>
        <v>-</v>
      </c>
      <c r="BD502" s="9" t="str">
        <f t="shared" si="84"/>
        <v>-</v>
      </c>
      <c r="BE502" s="9" t="str">
        <f t="shared" si="84"/>
        <v>-</v>
      </c>
      <c r="BF502" s="9" t="str">
        <f t="shared" si="84"/>
        <v>-</v>
      </c>
      <c r="BG502" s="9" t="str">
        <f t="shared" si="84"/>
        <v>-</v>
      </c>
      <c r="BH502" s="9" t="str">
        <f t="shared" si="84"/>
        <v>-</v>
      </c>
      <c r="BI502" s="9" t="str">
        <f t="shared" si="84"/>
        <v>-</v>
      </c>
      <c r="BJ502" s="37"/>
      <c r="BK502" s="34"/>
      <c r="BR502" s="25"/>
      <c r="BS502" s="25"/>
      <c r="BV502" s="25"/>
      <c r="BW502" s="25"/>
      <c r="BX502" s="25"/>
    </row>
    <row r="503" spans="1:76">
      <c r="A503" s="38">
        <f t="shared" si="74"/>
        <v>109</v>
      </c>
      <c r="B503" s="36">
        <f t="shared" si="83"/>
        <v>52</v>
      </c>
      <c r="C503" s="36">
        <f t="shared" si="83"/>
        <v>2</v>
      </c>
      <c r="D503" s="9" t="str">
        <f t="shared" si="85"/>
        <v>-</v>
      </c>
      <c r="E503" s="9" t="str">
        <f t="shared" si="85"/>
        <v>-</v>
      </c>
      <c r="F503" s="9" t="str">
        <f t="shared" si="85"/>
        <v>-</v>
      </c>
      <c r="G503" s="9" t="str">
        <f t="shared" si="85"/>
        <v>-</v>
      </c>
      <c r="H503" s="9" t="str">
        <f t="shared" si="85"/>
        <v>-</v>
      </c>
      <c r="I503" s="9" t="str">
        <f t="shared" si="85"/>
        <v>-</v>
      </c>
      <c r="J503" s="9" t="str">
        <f t="shared" si="85"/>
        <v>-</v>
      </c>
      <c r="K503" s="9" t="str">
        <f t="shared" si="85"/>
        <v>-</v>
      </c>
      <c r="L503" s="9" t="str">
        <f t="shared" si="85"/>
        <v>-</v>
      </c>
      <c r="M503" s="9" t="str">
        <f t="shared" si="85"/>
        <v>!!!</v>
      </c>
      <c r="N503" s="9" t="str">
        <f t="shared" si="85"/>
        <v>-</v>
      </c>
      <c r="O503" s="9" t="str">
        <f t="shared" si="85"/>
        <v>-</v>
      </c>
      <c r="P503" s="9" t="str">
        <f t="shared" si="85"/>
        <v>-</v>
      </c>
      <c r="Q503" s="9" t="str">
        <f t="shared" si="85"/>
        <v>-</v>
      </c>
      <c r="R503" s="9" t="str">
        <f t="shared" si="85"/>
        <v>-</v>
      </c>
      <c r="S503" s="9" t="str">
        <f t="shared" si="84"/>
        <v>-</v>
      </c>
      <c r="T503" s="9" t="str">
        <f t="shared" si="84"/>
        <v>-</v>
      </c>
      <c r="U503" s="9" t="str">
        <f t="shared" si="84"/>
        <v>-</v>
      </c>
      <c r="V503" s="9" t="str">
        <f t="shared" si="84"/>
        <v>-</v>
      </c>
      <c r="W503" s="9" t="str">
        <f t="shared" si="84"/>
        <v>-</v>
      </c>
      <c r="X503" s="9" t="str">
        <f t="shared" ref="X503:BI503" si="88">IF(AND(OR(X111&gt;=10,X111&lt;=3),X308="НЕТ"),"!!!","-")</f>
        <v>-</v>
      </c>
      <c r="Y503" s="9" t="str">
        <f t="shared" si="88"/>
        <v>-</v>
      </c>
      <c r="Z503" s="9" t="str">
        <f t="shared" si="88"/>
        <v>-</v>
      </c>
      <c r="AA503" s="9" t="str">
        <f t="shared" si="88"/>
        <v>-</v>
      </c>
      <c r="AB503" s="9" t="str">
        <f t="shared" si="88"/>
        <v>-</v>
      </c>
      <c r="AC503" s="9" t="str">
        <f t="shared" si="88"/>
        <v>!!!</v>
      </c>
      <c r="AD503" s="9" t="str">
        <f t="shared" si="88"/>
        <v>-</v>
      </c>
      <c r="AE503" s="9" t="str">
        <f t="shared" si="88"/>
        <v>-</v>
      </c>
      <c r="AF503" s="9" t="str">
        <f t="shared" si="88"/>
        <v>-</v>
      </c>
      <c r="AG503" s="9" t="str">
        <f t="shared" si="88"/>
        <v>-</v>
      </c>
      <c r="AH503" s="9" t="str">
        <f t="shared" si="88"/>
        <v>-</v>
      </c>
      <c r="AI503" s="9" t="str">
        <f t="shared" si="86"/>
        <v>-</v>
      </c>
      <c r="AJ503" s="9" t="str">
        <f t="shared" si="86"/>
        <v>-</v>
      </c>
      <c r="AK503" s="9" t="str">
        <f t="shared" si="86"/>
        <v>-</v>
      </c>
      <c r="AL503" s="9" t="str">
        <f t="shared" si="86"/>
        <v>-</v>
      </c>
      <c r="AM503" s="9" t="str">
        <f t="shared" si="86"/>
        <v>-</v>
      </c>
      <c r="AN503" s="9" t="str">
        <f t="shared" si="86"/>
        <v>-</v>
      </c>
      <c r="AO503" s="9" t="str">
        <f t="shared" si="86"/>
        <v>!!!</v>
      </c>
      <c r="AP503" s="9" t="str">
        <f t="shared" si="87"/>
        <v>-</v>
      </c>
      <c r="AQ503" s="9" t="str">
        <f t="shared" si="87"/>
        <v>-</v>
      </c>
      <c r="AR503" s="9" t="str">
        <f t="shared" si="87"/>
        <v>-</v>
      </c>
      <c r="AS503" s="9" t="str">
        <f t="shared" si="87"/>
        <v>-</v>
      </c>
      <c r="AT503" s="9" t="str">
        <f t="shared" si="87"/>
        <v>-</v>
      </c>
      <c r="AU503" s="9" t="str">
        <f t="shared" si="87"/>
        <v>-</v>
      </c>
      <c r="AV503" s="9" t="str">
        <f t="shared" si="87"/>
        <v>-</v>
      </c>
      <c r="AW503" s="9" t="str">
        <f t="shared" si="87"/>
        <v>-</v>
      </c>
      <c r="AX503" s="9" t="str">
        <f t="shared" si="87"/>
        <v>-</v>
      </c>
      <c r="AY503" s="9" t="str">
        <f t="shared" si="87"/>
        <v>-</v>
      </c>
      <c r="AZ503" s="9" t="str">
        <f t="shared" si="86"/>
        <v>-</v>
      </c>
      <c r="BA503" s="9" t="str">
        <f t="shared" si="86"/>
        <v>-</v>
      </c>
      <c r="BB503" s="9" t="str">
        <f t="shared" si="88"/>
        <v>-</v>
      </c>
      <c r="BC503" s="9" t="str">
        <f t="shared" si="88"/>
        <v>-</v>
      </c>
      <c r="BD503" s="9" t="str">
        <f t="shared" si="88"/>
        <v>-</v>
      </c>
      <c r="BE503" s="9" t="str">
        <f t="shared" si="88"/>
        <v>-</v>
      </c>
      <c r="BF503" s="9" t="str">
        <f t="shared" si="88"/>
        <v>-</v>
      </c>
      <c r="BG503" s="9" t="str">
        <f t="shared" si="88"/>
        <v>-</v>
      </c>
      <c r="BH503" s="9" t="str">
        <f t="shared" si="88"/>
        <v>-</v>
      </c>
      <c r="BI503" s="9" t="str">
        <f t="shared" si="88"/>
        <v>-</v>
      </c>
      <c r="BJ503" s="37"/>
      <c r="BK503" s="34"/>
      <c r="BR503" s="25"/>
      <c r="BS503" s="25"/>
      <c r="BV503" s="25"/>
      <c r="BW503" s="25"/>
      <c r="BX503" s="25"/>
    </row>
    <row r="504" spans="1:76">
      <c r="A504" s="38">
        <f t="shared" si="74"/>
        <v>110</v>
      </c>
      <c r="B504" s="36">
        <f t="shared" si="83"/>
        <v>52</v>
      </c>
      <c r="C504" s="36">
        <f t="shared" si="83"/>
        <v>3</v>
      </c>
      <c r="D504" s="9" t="str">
        <f t="shared" si="85"/>
        <v>-</v>
      </c>
      <c r="E504" s="9" t="str">
        <f t="shared" si="85"/>
        <v>-</v>
      </c>
      <c r="F504" s="9" t="str">
        <f t="shared" si="85"/>
        <v>-</v>
      </c>
      <c r="G504" s="9" t="str">
        <f t="shared" si="85"/>
        <v>-</v>
      </c>
      <c r="H504" s="9" t="str">
        <f t="shared" si="85"/>
        <v>-</v>
      </c>
      <c r="I504" s="9" t="str">
        <f t="shared" si="85"/>
        <v>-</v>
      </c>
      <c r="J504" s="9" t="str">
        <f t="shared" si="85"/>
        <v>-</v>
      </c>
      <c r="K504" s="9" t="str">
        <f t="shared" si="85"/>
        <v>-</v>
      </c>
      <c r="L504" s="9" t="str">
        <f t="shared" si="85"/>
        <v>-</v>
      </c>
      <c r="M504" s="9" t="str">
        <f t="shared" si="85"/>
        <v>-</v>
      </c>
      <c r="N504" s="9" t="str">
        <f t="shared" si="85"/>
        <v>-</v>
      </c>
      <c r="O504" s="9" t="str">
        <f t="shared" si="85"/>
        <v>-</v>
      </c>
      <c r="P504" s="9" t="str">
        <f t="shared" si="85"/>
        <v>-</v>
      </c>
      <c r="Q504" s="9" t="str">
        <f t="shared" si="85"/>
        <v>-</v>
      </c>
      <c r="R504" s="9" t="str">
        <f t="shared" si="85"/>
        <v>-</v>
      </c>
      <c r="S504" s="9" t="str">
        <f t="shared" si="85"/>
        <v>-</v>
      </c>
      <c r="T504" s="9" t="str">
        <f t="shared" ref="T504:BI509" si="89">IF(AND(OR(T112&gt;=10,T112&lt;=3),T309="НЕТ"),"!!!","-")</f>
        <v>-</v>
      </c>
      <c r="U504" s="9" t="str">
        <f t="shared" si="89"/>
        <v>-</v>
      </c>
      <c r="V504" s="9" t="str">
        <f t="shared" si="89"/>
        <v>-</v>
      </c>
      <c r="W504" s="9" t="str">
        <f t="shared" si="89"/>
        <v>-</v>
      </c>
      <c r="X504" s="9" t="str">
        <f t="shared" si="89"/>
        <v>-</v>
      </c>
      <c r="Y504" s="9" t="str">
        <f t="shared" si="89"/>
        <v>-</v>
      </c>
      <c r="Z504" s="9" t="str">
        <f t="shared" si="89"/>
        <v>-</v>
      </c>
      <c r="AA504" s="9" t="str">
        <f t="shared" si="89"/>
        <v>-</v>
      </c>
      <c r="AB504" s="9" t="str">
        <f t="shared" si="89"/>
        <v>-</v>
      </c>
      <c r="AC504" s="9" t="str">
        <f t="shared" si="89"/>
        <v>-</v>
      </c>
      <c r="AD504" s="9" t="str">
        <f t="shared" si="89"/>
        <v>-</v>
      </c>
      <c r="AE504" s="9" t="str">
        <f t="shared" si="89"/>
        <v>-</v>
      </c>
      <c r="AF504" s="9" t="str">
        <f t="shared" si="89"/>
        <v>-</v>
      </c>
      <c r="AG504" s="9" t="str">
        <f t="shared" si="89"/>
        <v>-</v>
      </c>
      <c r="AH504" s="9" t="str">
        <f t="shared" si="89"/>
        <v>-</v>
      </c>
      <c r="AI504" s="9" t="str">
        <f t="shared" si="86"/>
        <v>-</v>
      </c>
      <c r="AJ504" s="9" t="str">
        <f t="shared" si="86"/>
        <v>-</v>
      </c>
      <c r="AK504" s="9" t="str">
        <f t="shared" si="86"/>
        <v>-</v>
      </c>
      <c r="AL504" s="9" t="str">
        <f t="shared" si="86"/>
        <v>-</v>
      </c>
      <c r="AM504" s="9" t="str">
        <f t="shared" si="86"/>
        <v>-</v>
      </c>
      <c r="AN504" s="9" t="str">
        <f t="shared" si="86"/>
        <v>-</v>
      </c>
      <c r="AO504" s="9" t="str">
        <f t="shared" si="86"/>
        <v>-</v>
      </c>
      <c r="AP504" s="9" t="str">
        <f t="shared" si="87"/>
        <v>-</v>
      </c>
      <c r="AQ504" s="9" t="str">
        <f t="shared" si="87"/>
        <v>-</v>
      </c>
      <c r="AR504" s="9" t="str">
        <f t="shared" si="87"/>
        <v>-</v>
      </c>
      <c r="AS504" s="9" t="str">
        <f t="shared" si="87"/>
        <v>-</v>
      </c>
      <c r="AT504" s="9" t="str">
        <f t="shared" si="87"/>
        <v>-</v>
      </c>
      <c r="AU504" s="9" t="str">
        <f t="shared" si="87"/>
        <v>-</v>
      </c>
      <c r="AV504" s="9" t="str">
        <f t="shared" si="87"/>
        <v>-</v>
      </c>
      <c r="AW504" s="9" t="str">
        <f t="shared" si="87"/>
        <v>-</v>
      </c>
      <c r="AX504" s="9" t="str">
        <f t="shared" si="87"/>
        <v>-</v>
      </c>
      <c r="AY504" s="9" t="str">
        <f t="shared" si="87"/>
        <v>-</v>
      </c>
      <c r="AZ504" s="9" t="str">
        <f t="shared" si="86"/>
        <v>-</v>
      </c>
      <c r="BA504" s="9" t="str">
        <f t="shared" si="86"/>
        <v>-</v>
      </c>
      <c r="BB504" s="9" t="str">
        <f t="shared" si="89"/>
        <v>-</v>
      </c>
      <c r="BC504" s="9" t="str">
        <f t="shared" si="89"/>
        <v>-</v>
      </c>
      <c r="BD504" s="9" t="str">
        <f t="shared" si="89"/>
        <v>-</v>
      </c>
      <c r="BE504" s="9" t="str">
        <f t="shared" si="89"/>
        <v>-</v>
      </c>
      <c r="BF504" s="9" t="str">
        <f t="shared" si="89"/>
        <v>-</v>
      </c>
      <c r="BG504" s="9" t="str">
        <f t="shared" si="89"/>
        <v>-</v>
      </c>
      <c r="BH504" s="9" t="str">
        <f t="shared" si="89"/>
        <v>-</v>
      </c>
      <c r="BI504" s="9" t="str">
        <f t="shared" si="89"/>
        <v>-</v>
      </c>
      <c r="BJ504" s="37"/>
      <c r="BK504" s="34"/>
      <c r="BR504" s="25"/>
      <c r="BS504" s="25"/>
      <c r="BV504" s="25"/>
      <c r="BW504" s="25"/>
      <c r="BX504" s="25"/>
    </row>
    <row r="505" spans="1:76">
      <c r="A505" s="38">
        <f t="shared" si="74"/>
        <v>111</v>
      </c>
      <c r="B505" s="36">
        <f t="shared" si="83"/>
        <v>53</v>
      </c>
      <c r="C505" s="36">
        <f t="shared" si="83"/>
        <v>1</v>
      </c>
      <c r="D505" s="9" t="str">
        <f t="shared" si="85"/>
        <v>-</v>
      </c>
      <c r="E505" s="9" t="str">
        <f t="shared" si="85"/>
        <v>-</v>
      </c>
      <c r="F505" s="9" t="str">
        <f t="shared" si="85"/>
        <v>-</v>
      </c>
      <c r="G505" s="9" t="str">
        <f t="shared" si="85"/>
        <v>-</v>
      </c>
      <c r="H505" s="9" t="str">
        <f t="shared" si="85"/>
        <v>-</v>
      </c>
      <c r="I505" s="9" t="str">
        <f t="shared" si="85"/>
        <v>-</v>
      </c>
      <c r="J505" s="9" t="str">
        <f t="shared" si="85"/>
        <v>-</v>
      </c>
      <c r="K505" s="9" t="str">
        <f t="shared" si="85"/>
        <v>-</v>
      </c>
      <c r="L505" s="9" t="str">
        <f t="shared" si="85"/>
        <v>-</v>
      </c>
      <c r="M505" s="9" t="str">
        <f t="shared" si="85"/>
        <v>-</v>
      </c>
      <c r="N505" s="9" t="str">
        <f t="shared" si="85"/>
        <v>-</v>
      </c>
      <c r="O505" s="9" t="str">
        <f t="shared" si="85"/>
        <v>-</v>
      </c>
      <c r="P505" s="9" t="str">
        <f t="shared" si="85"/>
        <v>-</v>
      </c>
      <c r="Q505" s="9" t="str">
        <f t="shared" si="85"/>
        <v>-</v>
      </c>
      <c r="R505" s="9" t="str">
        <f t="shared" si="85"/>
        <v>-</v>
      </c>
      <c r="S505" s="9" t="str">
        <f t="shared" si="85"/>
        <v>-</v>
      </c>
      <c r="T505" s="9" t="str">
        <f t="shared" si="89"/>
        <v>-</v>
      </c>
      <c r="U505" s="9" t="str">
        <f t="shared" si="89"/>
        <v>-</v>
      </c>
      <c r="V505" s="9" t="str">
        <f t="shared" si="89"/>
        <v>-</v>
      </c>
      <c r="W505" s="9" t="str">
        <f t="shared" si="89"/>
        <v>-</v>
      </c>
      <c r="X505" s="9" t="str">
        <f t="shared" si="89"/>
        <v>-</v>
      </c>
      <c r="Y505" s="9" t="str">
        <f t="shared" si="89"/>
        <v>-</v>
      </c>
      <c r="Z505" s="9" t="str">
        <f t="shared" si="89"/>
        <v>-</v>
      </c>
      <c r="AA505" s="9" t="str">
        <f t="shared" si="89"/>
        <v>-</v>
      </c>
      <c r="AB505" s="9" t="str">
        <f t="shared" si="89"/>
        <v>-</v>
      </c>
      <c r="AC505" s="9" t="str">
        <f t="shared" si="89"/>
        <v>-</v>
      </c>
      <c r="AD505" s="9" t="str">
        <f t="shared" si="89"/>
        <v>-</v>
      </c>
      <c r="AE505" s="9" t="str">
        <f t="shared" si="89"/>
        <v>-</v>
      </c>
      <c r="AF505" s="9" t="str">
        <f t="shared" si="89"/>
        <v>-</v>
      </c>
      <c r="AG505" s="9" t="str">
        <f t="shared" si="89"/>
        <v>-</v>
      </c>
      <c r="AH505" s="9" t="str">
        <f t="shared" si="89"/>
        <v>-</v>
      </c>
      <c r="AI505" s="9" t="str">
        <f t="shared" si="86"/>
        <v>-</v>
      </c>
      <c r="AJ505" s="9" t="str">
        <f t="shared" si="86"/>
        <v>-</v>
      </c>
      <c r="AK505" s="9" t="str">
        <f t="shared" si="86"/>
        <v>-</v>
      </c>
      <c r="AL505" s="9" t="str">
        <f t="shared" si="86"/>
        <v>-</v>
      </c>
      <c r="AM505" s="9" t="str">
        <f t="shared" si="86"/>
        <v>-</v>
      </c>
      <c r="AN505" s="9" t="str">
        <f t="shared" si="86"/>
        <v>-</v>
      </c>
      <c r="AO505" s="9" t="str">
        <f t="shared" si="86"/>
        <v>-</v>
      </c>
      <c r="AP505" s="9" t="str">
        <f t="shared" si="87"/>
        <v>-</v>
      </c>
      <c r="AQ505" s="9" t="str">
        <f t="shared" si="87"/>
        <v>-</v>
      </c>
      <c r="AR505" s="9" t="str">
        <f t="shared" si="87"/>
        <v>-</v>
      </c>
      <c r="AS505" s="9" t="str">
        <f t="shared" si="87"/>
        <v>-</v>
      </c>
      <c r="AT505" s="9" t="str">
        <f t="shared" si="87"/>
        <v>-</v>
      </c>
      <c r="AU505" s="9" t="str">
        <f t="shared" si="87"/>
        <v>-</v>
      </c>
      <c r="AV505" s="9" t="str">
        <f t="shared" si="87"/>
        <v>-</v>
      </c>
      <c r="AW505" s="9" t="str">
        <f t="shared" si="87"/>
        <v>-</v>
      </c>
      <c r="AX505" s="9" t="str">
        <f t="shared" si="87"/>
        <v>-</v>
      </c>
      <c r="AY505" s="9" t="str">
        <f t="shared" si="87"/>
        <v>-</v>
      </c>
      <c r="AZ505" s="9" t="str">
        <f t="shared" si="86"/>
        <v>-</v>
      </c>
      <c r="BA505" s="9" t="str">
        <f t="shared" si="86"/>
        <v>-</v>
      </c>
      <c r="BB505" s="9" t="str">
        <f t="shared" si="89"/>
        <v>-</v>
      </c>
      <c r="BC505" s="9" t="str">
        <f t="shared" si="89"/>
        <v>-</v>
      </c>
      <c r="BD505" s="9" t="str">
        <f t="shared" si="89"/>
        <v>-</v>
      </c>
      <c r="BE505" s="9" t="str">
        <f t="shared" si="89"/>
        <v>-</v>
      </c>
      <c r="BF505" s="9" t="str">
        <f t="shared" si="89"/>
        <v>-</v>
      </c>
      <c r="BG505" s="9" t="str">
        <f t="shared" si="89"/>
        <v>-</v>
      </c>
      <c r="BH505" s="9" t="str">
        <f t="shared" si="89"/>
        <v>-</v>
      </c>
      <c r="BI505" s="9" t="str">
        <f t="shared" si="89"/>
        <v>-</v>
      </c>
      <c r="BJ505" s="37"/>
      <c r="BK505" s="34"/>
      <c r="BR505" s="25"/>
      <c r="BS505" s="25"/>
      <c r="BV505" s="25"/>
      <c r="BW505" s="25"/>
      <c r="BX505" s="25"/>
    </row>
    <row r="506" spans="1:76">
      <c r="A506" s="38">
        <f t="shared" si="74"/>
        <v>112</v>
      </c>
      <c r="B506" s="36">
        <f t="shared" si="83"/>
        <v>53</v>
      </c>
      <c r="C506" s="36">
        <f t="shared" si="83"/>
        <v>2</v>
      </c>
      <c r="D506" s="9" t="str">
        <f t="shared" si="85"/>
        <v>-</v>
      </c>
      <c r="E506" s="9" t="str">
        <f t="shared" si="85"/>
        <v>-</v>
      </c>
      <c r="F506" s="9" t="str">
        <f t="shared" si="85"/>
        <v>-</v>
      </c>
      <c r="G506" s="9" t="str">
        <f t="shared" si="85"/>
        <v>-</v>
      </c>
      <c r="H506" s="9" t="str">
        <f t="shared" si="85"/>
        <v>-</v>
      </c>
      <c r="I506" s="9" t="str">
        <f t="shared" si="85"/>
        <v>-</v>
      </c>
      <c r="J506" s="9" t="str">
        <f t="shared" si="85"/>
        <v>-</v>
      </c>
      <c r="K506" s="9" t="str">
        <f t="shared" si="85"/>
        <v>-</v>
      </c>
      <c r="L506" s="9" t="str">
        <f t="shared" si="85"/>
        <v>-</v>
      </c>
      <c r="M506" s="9" t="str">
        <f t="shared" si="85"/>
        <v>-</v>
      </c>
      <c r="N506" s="9" t="str">
        <f t="shared" si="85"/>
        <v>-</v>
      </c>
      <c r="O506" s="9" t="str">
        <f t="shared" si="85"/>
        <v>-</v>
      </c>
      <c r="P506" s="9" t="str">
        <f t="shared" si="85"/>
        <v>-</v>
      </c>
      <c r="Q506" s="9" t="str">
        <f t="shared" si="85"/>
        <v>-</v>
      </c>
      <c r="R506" s="9" t="str">
        <f t="shared" si="85"/>
        <v>-</v>
      </c>
      <c r="S506" s="9" t="str">
        <f t="shared" si="85"/>
        <v>-</v>
      </c>
      <c r="T506" s="9" t="str">
        <f t="shared" si="89"/>
        <v>-</v>
      </c>
      <c r="U506" s="9" t="str">
        <f t="shared" si="89"/>
        <v>-</v>
      </c>
      <c r="V506" s="9" t="str">
        <f t="shared" si="89"/>
        <v>-</v>
      </c>
      <c r="W506" s="9" t="str">
        <f t="shared" si="89"/>
        <v>-</v>
      </c>
      <c r="X506" s="9" t="str">
        <f t="shared" si="89"/>
        <v>-</v>
      </c>
      <c r="Y506" s="9" t="str">
        <f t="shared" si="89"/>
        <v>-</v>
      </c>
      <c r="Z506" s="9" t="str">
        <f t="shared" si="89"/>
        <v>-</v>
      </c>
      <c r="AA506" s="9" t="str">
        <f t="shared" si="89"/>
        <v>-</v>
      </c>
      <c r="AB506" s="9" t="str">
        <f t="shared" si="89"/>
        <v>-</v>
      </c>
      <c r="AC506" s="9" t="str">
        <f t="shared" si="89"/>
        <v>!!!</v>
      </c>
      <c r="AD506" s="9" t="str">
        <f t="shared" si="89"/>
        <v>-</v>
      </c>
      <c r="AE506" s="9" t="str">
        <f t="shared" si="89"/>
        <v>-</v>
      </c>
      <c r="AF506" s="9" t="str">
        <f t="shared" si="89"/>
        <v>-</v>
      </c>
      <c r="AG506" s="9" t="str">
        <f t="shared" si="89"/>
        <v>-</v>
      </c>
      <c r="AH506" s="9" t="str">
        <f t="shared" si="89"/>
        <v>-</v>
      </c>
      <c r="AI506" s="9" t="str">
        <f t="shared" si="86"/>
        <v>-</v>
      </c>
      <c r="AJ506" s="9" t="str">
        <f t="shared" si="86"/>
        <v>-</v>
      </c>
      <c r="AK506" s="9" t="str">
        <f t="shared" si="86"/>
        <v>-</v>
      </c>
      <c r="AL506" s="9" t="str">
        <f t="shared" si="86"/>
        <v>-</v>
      </c>
      <c r="AM506" s="9" t="str">
        <f t="shared" si="86"/>
        <v>-</v>
      </c>
      <c r="AN506" s="9" t="str">
        <f t="shared" si="86"/>
        <v>-</v>
      </c>
      <c r="AO506" s="9" t="str">
        <f t="shared" si="86"/>
        <v>!!!</v>
      </c>
      <c r="AP506" s="9" t="str">
        <f t="shared" si="87"/>
        <v>-</v>
      </c>
      <c r="AQ506" s="9" t="str">
        <f t="shared" si="87"/>
        <v>-</v>
      </c>
      <c r="AR506" s="9" t="str">
        <f t="shared" si="87"/>
        <v>-</v>
      </c>
      <c r="AS506" s="9" t="str">
        <f t="shared" si="87"/>
        <v>-</v>
      </c>
      <c r="AT506" s="9" t="str">
        <f t="shared" si="87"/>
        <v>-</v>
      </c>
      <c r="AU506" s="9" t="str">
        <f t="shared" si="87"/>
        <v>-</v>
      </c>
      <c r="AV506" s="9" t="str">
        <f t="shared" si="87"/>
        <v>-</v>
      </c>
      <c r="AW506" s="9" t="str">
        <f t="shared" si="87"/>
        <v>-</v>
      </c>
      <c r="AX506" s="9" t="str">
        <f t="shared" si="87"/>
        <v>-</v>
      </c>
      <c r="AY506" s="9" t="str">
        <f t="shared" si="87"/>
        <v>-</v>
      </c>
      <c r="AZ506" s="9" t="str">
        <f t="shared" si="86"/>
        <v>!!!</v>
      </c>
      <c r="BA506" s="9" t="str">
        <f t="shared" si="86"/>
        <v>-</v>
      </c>
      <c r="BB506" s="9" t="str">
        <f t="shared" si="89"/>
        <v>-</v>
      </c>
      <c r="BC506" s="9" t="str">
        <f t="shared" si="89"/>
        <v>-</v>
      </c>
      <c r="BD506" s="9" t="str">
        <f t="shared" si="89"/>
        <v>-</v>
      </c>
      <c r="BE506" s="9" t="str">
        <f t="shared" si="89"/>
        <v>-</v>
      </c>
      <c r="BF506" s="9" t="str">
        <f t="shared" si="89"/>
        <v>-</v>
      </c>
      <c r="BG506" s="9" t="str">
        <f t="shared" si="89"/>
        <v>-</v>
      </c>
      <c r="BH506" s="9" t="str">
        <f t="shared" si="89"/>
        <v>-</v>
      </c>
      <c r="BI506" s="9" t="str">
        <f t="shared" si="89"/>
        <v>-</v>
      </c>
      <c r="BJ506" s="37"/>
      <c r="BK506" s="34"/>
      <c r="BR506" s="25"/>
      <c r="BS506" s="25"/>
      <c r="BV506" s="25"/>
      <c r="BW506" s="25"/>
      <c r="BX506" s="25"/>
    </row>
    <row r="507" spans="1:76">
      <c r="A507" s="38">
        <f t="shared" si="74"/>
        <v>113</v>
      </c>
      <c r="B507" s="36">
        <f t="shared" si="83"/>
        <v>53</v>
      </c>
      <c r="C507" s="36">
        <f t="shared" si="83"/>
        <v>3</v>
      </c>
      <c r="D507" s="9" t="str">
        <f t="shared" si="85"/>
        <v>-</v>
      </c>
      <c r="E507" s="9" t="str">
        <f t="shared" si="85"/>
        <v>-</v>
      </c>
      <c r="F507" s="9" t="str">
        <f t="shared" si="85"/>
        <v>-</v>
      </c>
      <c r="G507" s="9" t="str">
        <f t="shared" si="85"/>
        <v>-</v>
      </c>
      <c r="H507" s="9" t="str">
        <f t="shared" si="85"/>
        <v>-</v>
      </c>
      <c r="I507" s="9" t="str">
        <f t="shared" si="85"/>
        <v>-</v>
      </c>
      <c r="J507" s="9" t="str">
        <f t="shared" si="85"/>
        <v>-</v>
      </c>
      <c r="K507" s="9" t="str">
        <f t="shared" si="85"/>
        <v>-</v>
      </c>
      <c r="L507" s="9" t="str">
        <f t="shared" si="85"/>
        <v>-</v>
      </c>
      <c r="M507" s="9" t="str">
        <f t="shared" si="85"/>
        <v>-</v>
      </c>
      <c r="N507" s="9" t="str">
        <f t="shared" si="85"/>
        <v>-</v>
      </c>
      <c r="O507" s="9" t="str">
        <f t="shared" si="85"/>
        <v>-</v>
      </c>
      <c r="P507" s="9" t="str">
        <f t="shared" si="85"/>
        <v>-</v>
      </c>
      <c r="Q507" s="9" t="str">
        <f t="shared" si="85"/>
        <v>-</v>
      </c>
      <c r="R507" s="9" t="str">
        <f t="shared" si="85"/>
        <v>-</v>
      </c>
      <c r="S507" s="9" t="str">
        <f t="shared" si="85"/>
        <v>-</v>
      </c>
      <c r="T507" s="9" t="str">
        <f t="shared" si="89"/>
        <v>-</v>
      </c>
      <c r="U507" s="9" t="str">
        <f t="shared" si="89"/>
        <v>-</v>
      </c>
      <c r="V507" s="9" t="str">
        <f t="shared" si="89"/>
        <v>-</v>
      </c>
      <c r="W507" s="9" t="str">
        <f t="shared" si="89"/>
        <v>-</v>
      </c>
      <c r="X507" s="9" t="str">
        <f t="shared" si="89"/>
        <v>-</v>
      </c>
      <c r="Y507" s="9" t="str">
        <f t="shared" si="89"/>
        <v>-</v>
      </c>
      <c r="Z507" s="9" t="str">
        <f t="shared" si="89"/>
        <v>-</v>
      </c>
      <c r="AA507" s="9" t="str">
        <f t="shared" si="89"/>
        <v>-</v>
      </c>
      <c r="AB507" s="9" t="str">
        <f t="shared" si="89"/>
        <v>-</v>
      </c>
      <c r="AC507" s="9" t="str">
        <f t="shared" si="89"/>
        <v>!!!</v>
      </c>
      <c r="AD507" s="9" t="str">
        <f t="shared" si="89"/>
        <v>-</v>
      </c>
      <c r="AE507" s="9" t="str">
        <f t="shared" si="89"/>
        <v>-</v>
      </c>
      <c r="AF507" s="9" t="str">
        <f t="shared" si="89"/>
        <v>-</v>
      </c>
      <c r="AG507" s="9" t="str">
        <f t="shared" si="89"/>
        <v>-</v>
      </c>
      <c r="AH507" s="9" t="str">
        <f t="shared" si="89"/>
        <v>-</v>
      </c>
      <c r="AI507" s="9" t="str">
        <f t="shared" si="86"/>
        <v>-</v>
      </c>
      <c r="AJ507" s="9" t="str">
        <f t="shared" si="86"/>
        <v>-</v>
      </c>
      <c r="AK507" s="9" t="str">
        <f t="shared" si="86"/>
        <v>-</v>
      </c>
      <c r="AL507" s="9" t="str">
        <f t="shared" si="86"/>
        <v>-</v>
      </c>
      <c r="AM507" s="9" t="str">
        <f t="shared" si="86"/>
        <v>-</v>
      </c>
      <c r="AN507" s="9" t="str">
        <f t="shared" si="86"/>
        <v>-</v>
      </c>
      <c r="AO507" s="9" t="str">
        <f t="shared" si="86"/>
        <v>-</v>
      </c>
      <c r="AP507" s="9" t="str">
        <f t="shared" si="87"/>
        <v>-</v>
      </c>
      <c r="AQ507" s="9" t="str">
        <f t="shared" si="87"/>
        <v>-</v>
      </c>
      <c r="AR507" s="9" t="str">
        <f t="shared" si="87"/>
        <v>-</v>
      </c>
      <c r="AS507" s="9" t="str">
        <f t="shared" si="87"/>
        <v>-</v>
      </c>
      <c r="AT507" s="9" t="str">
        <f t="shared" si="87"/>
        <v>-</v>
      </c>
      <c r="AU507" s="9" t="str">
        <f t="shared" si="87"/>
        <v>-</v>
      </c>
      <c r="AV507" s="9" t="str">
        <f t="shared" si="87"/>
        <v>-</v>
      </c>
      <c r="AW507" s="9" t="str">
        <f t="shared" si="87"/>
        <v>-</v>
      </c>
      <c r="AX507" s="9" t="str">
        <f t="shared" si="87"/>
        <v>-</v>
      </c>
      <c r="AY507" s="9" t="str">
        <f t="shared" si="87"/>
        <v>-</v>
      </c>
      <c r="AZ507" s="9" t="str">
        <f t="shared" si="86"/>
        <v>-</v>
      </c>
      <c r="BA507" s="9" t="str">
        <f t="shared" si="86"/>
        <v>-</v>
      </c>
      <c r="BB507" s="9" t="str">
        <f t="shared" si="89"/>
        <v>-</v>
      </c>
      <c r="BC507" s="9" t="str">
        <f t="shared" si="89"/>
        <v>-</v>
      </c>
      <c r="BD507" s="9" t="str">
        <f t="shared" si="89"/>
        <v>-</v>
      </c>
      <c r="BE507" s="9" t="str">
        <f t="shared" si="89"/>
        <v>-</v>
      </c>
      <c r="BF507" s="9" t="str">
        <f t="shared" si="89"/>
        <v>-</v>
      </c>
      <c r="BG507" s="9" t="str">
        <f t="shared" si="89"/>
        <v>-</v>
      </c>
      <c r="BH507" s="9" t="str">
        <f t="shared" si="89"/>
        <v>-</v>
      </c>
      <c r="BI507" s="9" t="str">
        <f t="shared" si="89"/>
        <v>-</v>
      </c>
      <c r="BJ507" s="37"/>
      <c r="BK507" s="34"/>
      <c r="BR507" s="25"/>
      <c r="BS507" s="25"/>
      <c r="BV507" s="25"/>
      <c r="BW507" s="25"/>
      <c r="BX507" s="25"/>
    </row>
    <row r="508" spans="1:76">
      <c r="A508" s="38">
        <f t="shared" si="74"/>
        <v>114</v>
      </c>
      <c r="B508" s="36">
        <f t="shared" ref="B508:C523" si="90">B116</f>
        <v>55</v>
      </c>
      <c r="C508" s="36">
        <f t="shared" si="90"/>
        <v>1</v>
      </c>
      <c r="D508" s="9" t="str">
        <f t="shared" si="85"/>
        <v>-</v>
      </c>
      <c r="E508" s="9" t="str">
        <f t="shared" si="85"/>
        <v>-</v>
      </c>
      <c r="F508" s="9" t="str">
        <f t="shared" si="85"/>
        <v>-</v>
      </c>
      <c r="G508" s="9" t="str">
        <f t="shared" si="85"/>
        <v>-</v>
      </c>
      <c r="H508" s="9" t="str">
        <f t="shared" si="85"/>
        <v>-</v>
      </c>
      <c r="I508" s="9" t="str">
        <f t="shared" si="85"/>
        <v>-</v>
      </c>
      <c r="J508" s="9" t="str">
        <f t="shared" si="85"/>
        <v>-</v>
      </c>
      <c r="K508" s="9" t="str">
        <f t="shared" si="85"/>
        <v>-</v>
      </c>
      <c r="L508" s="9" t="str">
        <f t="shared" si="85"/>
        <v>-</v>
      </c>
      <c r="M508" s="9" t="str">
        <f t="shared" si="85"/>
        <v>-</v>
      </c>
      <c r="N508" s="9" t="str">
        <f t="shared" si="85"/>
        <v>-</v>
      </c>
      <c r="O508" s="9" t="str">
        <f t="shared" si="85"/>
        <v>-</v>
      </c>
      <c r="P508" s="9" t="str">
        <f t="shared" si="85"/>
        <v>-</v>
      </c>
      <c r="Q508" s="9" t="str">
        <f t="shared" si="85"/>
        <v>-</v>
      </c>
      <c r="R508" s="9" t="str">
        <f t="shared" si="85"/>
        <v>-</v>
      </c>
      <c r="S508" s="9" t="str">
        <f t="shared" si="85"/>
        <v>-</v>
      </c>
      <c r="T508" s="9" t="str">
        <f t="shared" si="89"/>
        <v>-</v>
      </c>
      <c r="U508" s="9" t="str">
        <f t="shared" si="89"/>
        <v>-</v>
      </c>
      <c r="V508" s="9" t="str">
        <f t="shared" si="89"/>
        <v>-</v>
      </c>
      <c r="W508" s="9" t="str">
        <f t="shared" si="89"/>
        <v>-</v>
      </c>
      <c r="X508" s="9" t="str">
        <f t="shared" si="89"/>
        <v>-</v>
      </c>
      <c r="Y508" s="9" t="str">
        <f t="shared" si="89"/>
        <v>-</v>
      </c>
      <c r="Z508" s="9" t="str">
        <f t="shared" si="89"/>
        <v>-</v>
      </c>
      <c r="AA508" s="9" t="str">
        <f t="shared" si="89"/>
        <v>-</v>
      </c>
      <c r="AB508" s="9" t="str">
        <f t="shared" si="89"/>
        <v>-</v>
      </c>
      <c r="AC508" s="9" t="str">
        <f t="shared" si="89"/>
        <v>-</v>
      </c>
      <c r="AD508" s="9" t="str">
        <f t="shared" si="89"/>
        <v>-</v>
      </c>
      <c r="AE508" s="9" t="str">
        <f t="shared" si="89"/>
        <v>-</v>
      </c>
      <c r="AF508" s="9" t="str">
        <f t="shared" si="89"/>
        <v>-</v>
      </c>
      <c r="AG508" s="9" t="str">
        <f t="shared" si="89"/>
        <v>-</v>
      </c>
      <c r="AH508" s="9" t="str">
        <f t="shared" si="89"/>
        <v>-</v>
      </c>
      <c r="AI508" s="9" t="str">
        <f t="shared" si="86"/>
        <v>-</v>
      </c>
      <c r="AJ508" s="9" t="str">
        <f t="shared" si="86"/>
        <v>-</v>
      </c>
      <c r="AK508" s="9" t="str">
        <f t="shared" si="86"/>
        <v>-</v>
      </c>
      <c r="AL508" s="9" t="str">
        <f t="shared" si="86"/>
        <v>-</v>
      </c>
      <c r="AM508" s="9" t="str">
        <f t="shared" si="86"/>
        <v>-</v>
      </c>
      <c r="AN508" s="9" t="str">
        <f t="shared" si="86"/>
        <v>-</v>
      </c>
      <c r="AO508" s="9" t="str">
        <f t="shared" si="86"/>
        <v>-</v>
      </c>
      <c r="AP508" s="9" t="str">
        <f t="shared" si="87"/>
        <v>-</v>
      </c>
      <c r="AQ508" s="9" t="str">
        <f t="shared" si="87"/>
        <v>-</v>
      </c>
      <c r="AR508" s="9" t="str">
        <f t="shared" si="87"/>
        <v>-</v>
      </c>
      <c r="AS508" s="9" t="str">
        <f t="shared" si="87"/>
        <v>-</v>
      </c>
      <c r="AT508" s="9" t="str">
        <f t="shared" si="87"/>
        <v>-</v>
      </c>
      <c r="AU508" s="9" t="str">
        <f t="shared" si="87"/>
        <v>-</v>
      </c>
      <c r="AV508" s="9" t="str">
        <f t="shared" si="87"/>
        <v>-</v>
      </c>
      <c r="AW508" s="9" t="str">
        <f t="shared" si="87"/>
        <v>-</v>
      </c>
      <c r="AX508" s="9" t="str">
        <f t="shared" si="87"/>
        <v>-</v>
      </c>
      <c r="AY508" s="9" t="str">
        <f t="shared" si="87"/>
        <v>-</v>
      </c>
      <c r="AZ508" s="9" t="str">
        <f t="shared" si="86"/>
        <v>-</v>
      </c>
      <c r="BA508" s="9" t="str">
        <f t="shared" si="86"/>
        <v>-</v>
      </c>
      <c r="BB508" s="9" t="str">
        <f t="shared" si="89"/>
        <v>-</v>
      </c>
      <c r="BC508" s="9" t="str">
        <f t="shared" si="89"/>
        <v>-</v>
      </c>
      <c r="BD508" s="9" t="str">
        <f t="shared" si="89"/>
        <v>-</v>
      </c>
      <c r="BE508" s="9" t="str">
        <f t="shared" si="89"/>
        <v>-</v>
      </c>
      <c r="BF508" s="9" t="str">
        <f t="shared" si="89"/>
        <v>-</v>
      </c>
      <c r="BG508" s="9" t="str">
        <f t="shared" si="89"/>
        <v>-</v>
      </c>
      <c r="BH508" s="9" t="str">
        <f t="shared" si="89"/>
        <v>-</v>
      </c>
      <c r="BI508" s="9" t="str">
        <f t="shared" si="89"/>
        <v>-</v>
      </c>
      <c r="BJ508" s="37"/>
      <c r="BK508" s="34"/>
      <c r="BR508" s="25"/>
      <c r="BS508" s="25"/>
      <c r="BV508" s="25"/>
      <c r="BW508" s="25"/>
      <c r="BX508" s="25"/>
    </row>
    <row r="509" spans="1:76">
      <c r="A509" s="38">
        <f t="shared" si="74"/>
        <v>115</v>
      </c>
      <c r="B509" s="36">
        <f t="shared" si="90"/>
        <v>55</v>
      </c>
      <c r="C509" s="36">
        <f t="shared" si="90"/>
        <v>2</v>
      </c>
      <c r="D509" s="9" t="str">
        <f t="shared" si="85"/>
        <v>-</v>
      </c>
      <c r="E509" s="9" t="str">
        <f t="shared" si="85"/>
        <v>-</v>
      </c>
      <c r="F509" s="9" t="str">
        <f t="shared" si="85"/>
        <v>-</v>
      </c>
      <c r="G509" s="9" t="str">
        <f t="shared" si="85"/>
        <v>-</v>
      </c>
      <c r="H509" s="9" t="str">
        <f t="shared" si="85"/>
        <v>-</v>
      </c>
      <c r="I509" s="9" t="str">
        <f t="shared" si="85"/>
        <v>-</v>
      </c>
      <c r="J509" s="9" t="str">
        <f t="shared" si="85"/>
        <v>-</v>
      </c>
      <c r="K509" s="9" t="str">
        <f t="shared" si="85"/>
        <v>-</v>
      </c>
      <c r="L509" s="9" t="str">
        <f t="shared" si="85"/>
        <v>-</v>
      </c>
      <c r="M509" s="9" t="str">
        <f t="shared" si="85"/>
        <v>-</v>
      </c>
      <c r="N509" s="9" t="str">
        <f t="shared" si="85"/>
        <v>-</v>
      </c>
      <c r="O509" s="9" t="str">
        <f t="shared" si="85"/>
        <v>-</v>
      </c>
      <c r="P509" s="9" t="str">
        <f t="shared" si="85"/>
        <v>-</v>
      </c>
      <c r="Q509" s="9" t="str">
        <f t="shared" si="85"/>
        <v>-</v>
      </c>
      <c r="R509" s="9" t="str">
        <f t="shared" si="85"/>
        <v>-</v>
      </c>
      <c r="S509" s="9" t="str">
        <f t="shared" si="85"/>
        <v>-</v>
      </c>
      <c r="T509" s="9" t="str">
        <f t="shared" si="89"/>
        <v>-</v>
      </c>
      <c r="U509" s="9" t="str">
        <f t="shared" si="89"/>
        <v>-</v>
      </c>
      <c r="V509" s="9" t="str">
        <f t="shared" si="89"/>
        <v>-</v>
      </c>
      <c r="W509" s="9" t="str">
        <f t="shared" si="89"/>
        <v>-</v>
      </c>
      <c r="X509" s="9" t="str">
        <f t="shared" si="89"/>
        <v>-</v>
      </c>
      <c r="Y509" s="9" t="str">
        <f t="shared" si="89"/>
        <v>-</v>
      </c>
      <c r="Z509" s="9" t="str">
        <f t="shared" si="89"/>
        <v>-</v>
      </c>
      <c r="AA509" s="9" t="str">
        <f t="shared" si="89"/>
        <v>-</v>
      </c>
      <c r="AB509" s="9" t="str">
        <f t="shared" si="89"/>
        <v>-</v>
      </c>
      <c r="AC509" s="9" t="str">
        <f t="shared" si="89"/>
        <v>-</v>
      </c>
      <c r="AD509" s="9" t="str">
        <f t="shared" si="89"/>
        <v>-</v>
      </c>
      <c r="AE509" s="9" t="str">
        <f t="shared" si="89"/>
        <v>-</v>
      </c>
      <c r="AF509" s="9" t="str">
        <f t="shared" si="89"/>
        <v>-</v>
      </c>
      <c r="AG509" s="9" t="str">
        <f t="shared" si="89"/>
        <v>-</v>
      </c>
      <c r="AH509" s="9" t="str">
        <f t="shared" si="89"/>
        <v>-</v>
      </c>
      <c r="AI509" s="9" t="str">
        <f t="shared" si="86"/>
        <v>-</v>
      </c>
      <c r="AJ509" s="9" t="str">
        <f t="shared" si="86"/>
        <v>-</v>
      </c>
      <c r="AK509" s="9" t="str">
        <f t="shared" si="86"/>
        <v>-</v>
      </c>
      <c r="AL509" s="9" t="str">
        <f t="shared" si="86"/>
        <v>-</v>
      </c>
      <c r="AM509" s="9" t="str">
        <f t="shared" si="86"/>
        <v>-</v>
      </c>
      <c r="AN509" s="9" t="str">
        <f t="shared" si="86"/>
        <v>-</v>
      </c>
      <c r="AO509" s="9" t="str">
        <f t="shared" si="86"/>
        <v>-</v>
      </c>
      <c r="AP509" s="9" t="str">
        <f t="shared" si="87"/>
        <v>-</v>
      </c>
      <c r="AQ509" s="9" t="str">
        <f t="shared" si="87"/>
        <v>-</v>
      </c>
      <c r="AR509" s="9" t="str">
        <f t="shared" si="87"/>
        <v>-</v>
      </c>
      <c r="AS509" s="9" t="str">
        <f t="shared" si="87"/>
        <v>-</v>
      </c>
      <c r="AT509" s="9" t="str">
        <f t="shared" si="87"/>
        <v>-</v>
      </c>
      <c r="AU509" s="9" t="str">
        <f t="shared" si="87"/>
        <v>-</v>
      </c>
      <c r="AV509" s="9" t="str">
        <f t="shared" si="87"/>
        <v>-</v>
      </c>
      <c r="AW509" s="9" t="str">
        <f t="shared" si="87"/>
        <v>-</v>
      </c>
      <c r="AX509" s="9" t="str">
        <f t="shared" si="87"/>
        <v>-</v>
      </c>
      <c r="AY509" s="9" t="str">
        <f t="shared" si="87"/>
        <v>-</v>
      </c>
      <c r="AZ509" s="9" t="str">
        <f t="shared" si="86"/>
        <v>-</v>
      </c>
      <c r="BA509" s="9" t="str">
        <f t="shared" si="86"/>
        <v>-</v>
      </c>
      <c r="BB509" s="9" t="str">
        <f t="shared" si="89"/>
        <v>-</v>
      </c>
      <c r="BC509" s="9" t="str">
        <f t="shared" si="89"/>
        <v>-</v>
      </c>
      <c r="BD509" s="9" t="str">
        <f t="shared" si="89"/>
        <v>-</v>
      </c>
      <c r="BE509" s="9" t="str">
        <f t="shared" si="89"/>
        <v>-</v>
      </c>
      <c r="BF509" s="9" t="str">
        <f t="shared" si="89"/>
        <v>-</v>
      </c>
      <c r="BG509" s="9" t="str">
        <f t="shared" si="89"/>
        <v>-</v>
      </c>
      <c r="BH509" s="9" t="str">
        <f t="shared" si="89"/>
        <v>-</v>
      </c>
      <c r="BI509" s="9" t="str">
        <f t="shared" si="89"/>
        <v>-</v>
      </c>
      <c r="BJ509" s="37"/>
      <c r="BK509" s="34"/>
      <c r="BR509" s="25"/>
      <c r="BS509" s="25"/>
      <c r="BV509" s="25"/>
      <c r="BW509" s="25"/>
      <c r="BX509" s="25"/>
    </row>
    <row r="510" spans="1:76">
      <c r="A510" s="38">
        <f t="shared" si="74"/>
        <v>116</v>
      </c>
      <c r="B510" s="36">
        <f t="shared" si="90"/>
        <v>55</v>
      </c>
      <c r="C510" s="36">
        <f t="shared" si="90"/>
        <v>3</v>
      </c>
      <c r="D510" s="9" t="str">
        <f t="shared" ref="D510:BI516" si="91">IF(AND(OR(D118&gt;=10,D118&lt;=3),D315="НЕТ"),"!!!","-")</f>
        <v>-</v>
      </c>
      <c r="E510" s="9" t="str">
        <f t="shared" si="91"/>
        <v>-</v>
      </c>
      <c r="F510" s="9" t="str">
        <f t="shared" si="91"/>
        <v>-</v>
      </c>
      <c r="G510" s="9" t="str">
        <f t="shared" si="91"/>
        <v>-</v>
      </c>
      <c r="H510" s="9" t="str">
        <f t="shared" si="91"/>
        <v>-</v>
      </c>
      <c r="I510" s="9" t="str">
        <f t="shared" si="91"/>
        <v>-</v>
      </c>
      <c r="J510" s="9" t="str">
        <f t="shared" si="91"/>
        <v>-</v>
      </c>
      <c r="K510" s="9" t="str">
        <f t="shared" si="91"/>
        <v>-</v>
      </c>
      <c r="L510" s="9" t="str">
        <f t="shared" si="91"/>
        <v>-</v>
      </c>
      <c r="M510" s="9" t="str">
        <f t="shared" si="91"/>
        <v>-</v>
      </c>
      <c r="N510" s="9" t="str">
        <f t="shared" si="91"/>
        <v>-</v>
      </c>
      <c r="O510" s="9" t="str">
        <f t="shared" si="91"/>
        <v>-</v>
      </c>
      <c r="P510" s="9" t="str">
        <f t="shared" si="91"/>
        <v>-</v>
      </c>
      <c r="Q510" s="9" t="str">
        <f t="shared" si="91"/>
        <v>-</v>
      </c>
      <c r="R510" s="9" t="str">
        <f t="shared" si="91"/>
        <v>-</v>
      </c>
      <c r="S510" s="9" t="str">
        <f t="shared" si="91"/>
        <v>-</v>
      </c>
      <c r="T510" s="9" t="str">
        <f t="shared" si="91"/>
        <v>-</v>
      </c>
      <c r="U510" s="9" t="str">
        <f t="shared" si="91"/>
        <v>-</v>
      </c>
      <c r="V510" s="9" t="str">
        <f t="shared" si="91"/>
        <v>-</v>
      </c>
      <c r="W510" s="9" t="str">
        <f t="shared" si="91"/>
        <v>-</v>
      </c>
      <c r="X510" s="9" t="str">
        <f t="shared" si="91"/>
        <v>-</v>
      </c>
      <c r="Y510" s="9" t="str">
        <f t="shared" si="91"/>
        <v>-</v>
      </c>
      <c r="Z510" s="9" t="str">
        <f t="shared" si="91"/>
        <v>-</v>
      </c>
      <c r="AA510" s="9" t="str">
        <f t="shared" si="91"/>
        <v>-</v>
      </c>
      <c r="AB510" s="9" t="str">
        <f t="shared" si="91"/>
        <v>-</v>
      </c>
      <c r="AC510" s="9" t="str">
        <f t="shared" si="91"/>
        <v>-</v>
      </c>
      <c r="AD510" s="9" t="str">
        <f t="shared" si="91"/>
        <v>-</v>
      </c>
      <c r="AE510" s="9" t="str">
        <f t="shared" si="91"/>
        <v>-</v>
      </c>
      <c r="AF510" s="9" t="str">
        <f t="shared" si="91"/>
        <v>-</v>
      </c>
      <c r="AG510" s="9" t="str">
        <f t="shared" si="91"/>
        <v>-</v>
      </c>
      <c r="AH510" s="9" t="str">
        <f t="shared" si="91"/>
        <v>-</v>
      </c>
      <c r="AI510" s="9" t="str">
        <f t="shared" si="86"/>
        <v>-</v>
      </c>
      <c r="AJ510" s="9" t="str">
        <f t="shared" si="86"/>
        <v>-</v>
      </c>
      <c r="AK510" s="9" t="str">
        <f t="shared" si="86"/>
        <v>-</v>
      </c>
      <c r="AL510" s="9" t="str">
        <f t="shared" si="86"/>
        <v>-</v>
      </c>
      <c r="AM510" s="9" t="str">
        <f t="shared" si="86"/>
        <v>-</v>
      </c>
      <c r="AN510" s="9" t="str">
        <f t="shared" si="86"/>
        <v>-</v>
      </c>
      <c r="AO510" s="9" t="str">
        <f t="shared" si="86"/>
        <v>-</v>
      </c>
      <c r="AP510" s="9" t="str">
        <f t="shared" si="87"/>
        <v>-</v>
      </c>
      <c r="AQ510" s="9" t="str">
        <f t="shared" si="87"/>
        <v>-</v>
      </c>
      <c r="AR510" s="9" t="str">
        <f t="shared" si="87"/>
        <v>-</v>
      </c>
      <c r="AS510" s="9" t="str">
        <f t="shared" si="87"/>
        <v>-</v>
      </c>
      <c r="AT510" s="9" t="str">
        <f t="shared" si="87"/>
        <v>-</v>
      </c>
      <c r="AU510" s="9" t="str">
        <f t="shared" si="87"/>
        <v>-</v>
      </c>
      <c r="AV510" s="9" t="str">
        <f t="shared" si="87"/>
        <v>-</v>
      </c>
      <c r="AW510" s="9" t="str">
        <f t="shared" si="87"/>
        <v>-</v>
      </c>
      <c r="AX510" s="9" t="str">
        <f t="shared" si="87"/>
        <v>-</v>
      </c>
      <c r="AY510" s="9" t="str">
        <f t="shared" si="87"/>
        <v>-</v>
      </c>
      <c r="AZ510" s="9" t="str">
        <f t="shared" si="86"/>
        <v>-</v>
      </c>
      <c r="BA510" s="9" t="str">
        <f t="shared" si="86"/>
        <v>-</v>
      </c>
      <c r="BB510" s="9" t="str">
        <f t="shared" si="91"/>
        <v>-</v>
      </c>
      <c r="BC510" s="9" t="str">
        <f t="shared" si="91"/>
        <v>-</v>
      </c>
      <c r="BD510" s="9" t="str">
        <f t="shared" si="91"/>
        <v>-</v>
      </c>
      <c r="BE510" s="9" t="str">
        <f t="shared" si="91"/>
        <v>-</v>
      </c>
      <c r="BF510" s="9" t="str">
        <f t="shared" si="91"/>
        <v>-</v>
      </c>
      <c r="BG510" s="9" t="str">
        <f t="shared" si="91"/>
        <v>-</v>
      </c>
      <c r="BH510" s="9" t="str">
        <f t="shared" si="91"/>
        <v>-</v>
      </c>
      <c r="BI510" s="9" t="str">
        <f t="shared" si="91"/>
        <v>-</v>
      </c>
      <c r="BJ510" s="37"/>
      <c r="BK510" s="34"/>
      <c r="BR510" s="25"/>
      <c r="BS510" s="25"/>
      <c r="BV510" s="25"/>
      <c r="BW510" s="25"/>
      <c r="BX510" s="25"/>
    </row>
    <row r="511" spans="1:76">
      <c r="A511" s="38">
        <f t="shared" si="74"/>
        <v>117</v>
      </c>
      <c r="B511" s="36">
        <f t="shared" si="90"/>
        <v>56</v>
      </c>
      <c r="C511" s="36">
        <f t="shared" si="90"/>
        <v>1</v>
      </c>
      <c r="D511" s="9" t="str">
        <f t="shared" si="91"/>
        <v>-</v>
      </c>
      <c r="E511" s="9" t="str">
        <f t="shared" si="91"/>
        <v>-</v>
      </c>
      <c r="F511" s="9" t="str">
        <f t="shared" si="91"/>
        <v>-</v>
      </c>
      <c r="G511" s="9" t="str">
        <f t="shared" si="91"/>
        <v>-</v>
      </c>
      <c r="H511" s="9" t="str">
        <f t="shared" si="91"/>
        <v>-</v>
      </c>
      <c r="I511" s="9" t="str">
        <f t="shared" si="91"/>
        <v>-</v>
      </c>
      <c r="J511" s="9" t="str">
        <f t="shared" si="91"/>
        <v>-</v>
      </c>
      <c r="K511" s="9" t="str">
        <f t="shared" si="91"/>
        <v>-</v>
      </c>
      <c r="L511" s="9" t="str">
        <f t="shared" si="91"/>
        <v>-</v>
      </c>
      <c r="M511" s="9" t="str">
        <f t="shared" si="91"/>
        <v>-</v>
      </c>
      <c r="N511" s="9" t="str">
        <f t="shared" si="91"/>
        <v>-</v>
      </c>
      <c r="O511" s="9" t="str">
        <f t="shared" si="91"/>
        <v>-</v>
      </c>
      <c r="P511" s="9" t="str">
        <f t="shared" si="91"/>
        <v>-</v>
      </c>
      <c r="Q511" s="9" t="str">
        <f t="shared" si="91"/>
        <v>-</v>
      </c>
      <c r="R511" s="9" t="str">
        <f t="shared" si="91"/>
        <v>-</v>
      </c>
      <c r="S511" s="9" t="str">
        <f t="shared" si="91"/>
        <v>-</v>
      </c>
      <c r="T511" s="9" t="str">
        <f t="shared" si="91"/>
        <v>-</v>
      </c>
      <c r="U511" s="9" t="str">
        <f t="shared" si="91"/>
        <v>-</v>
      </c>
      <c r="V511" s="9" t="str">
        <f t="shared" si="91"/>
        <v>-</v>
      </c>
      <c r="W511" s="9" t="str">
        <f t="shared" si="91"/>
        <v>-</v>
      </c>
      <c r="X511" s="9" t="str">
        <f t="shared" si="91"/>
        <v>-</v>
      </c>
      <c r="Y511" s="9" t="str">
        <f t="shared" si="91"/>
        <v>-</v>
      </c>
      <c r="Z511" s="9" t="str">
        <f t="shared" si="91"/>
        <v>-</v>
      </c>
      <c r="AA511" s="9" t="str">
        <f t="shared" si="91"/>
        <v>-</v>
      </c>
      <c r="AB511" s="9" t="str">
        <f t="shared" si="91"/>
        <v>-</v>
      </c>
      <c r="AC511" s="9" t="str">
        <f t="shared" si="91"/>
        <v>!!!</v>
      </c>
      <c r="AD511" s="9" t="str">
        <f t="shared" si="91"/>
        <v>-</v>
      </c>
      <c r="AE511" s="9" t="str">
        <f t="shared" si="91"/>
        <v>-</v>
      </c>
      <c r="AF511" s="9" t="str">
        <f t="shared" si="91"/>
        <v>-</v>
      </c>
      <c r="AG511" s="9" t="str">
        <f t="shared" si="91"/>
        <v>-</v>
      </c>
      <c r="AH511" s="9" t="str">
        <f t="shared" si="91"/>
        <v>-</v>
      </c>
      <c r="AI511" s="9" t="str">
        <f t="shared" si="86"/>
        <v>-</v>
      </c>
      <c r="AJ511" s="9" t="str">
        <f t="shared" si="86"/>
        <v>-</v>
      </c>
      <c r="AK511" s="9" t="str">
        <f t="shared" si="86"/>
        <v>-</v>
      </c>
      <c r="AL511" s="9" t="str">
        <f t="shared" si="86"/>
        <v>-</v>
      </c>
      <c r="AM511" s="9" t="str">
        <f t="shared" si="86"/>
        <v>-</v>
      </c>
      <c r="AN511" s="9" t="str">
        <f t="shared" si="86"/>
        <v>-</v>
      </c>
      <c r="AO511" s="9" t="str">
        <f t="shared" si="86"/>
        <v>-</v>
      </c>
      <c r="AP511" s="9" t="str">
        <f t="shared" si="87"/>
        <v>-</v>
      </c>
      <c r="AQ511" s="9" t="str">
        <f t="shared" si="87"/>
        <v>-</v>
      </c>
      <c r="AR511" s="9" t="str">
        <f t="shared" si="87"/>
        <v>-</v>
      </c>
      <c r="AS511" s="9" t="str">
        <f t="shared" si="87"/>
        <v>-</v>
      </c>
      <c r="AT511" s="9" t="str">
        <f t="shared" si="87"/>
        <v>-</v>
      </c>
      <c r="AU511" s="9" t="str">
        <f t="shared" si="87"/>
        <v>-</v>
      </c>
      <c r="AV511" s="9" t="str">
        <f t="shared" si="87"/>
        <v>-</v>
      </c>
      <c r="AW511" s="9" t="str">
        <f t="shared" si="87"/>
        <v>-</v>
      </c>
      <c r="AX511" s="9" t="str">
        <f t="shared" si="87"/>
        <v>-</v>
      </c>
      <c r="AY511" s="9" t="str">
        <f t="shared" si="87"/>
        <v>-</v>
      </c>
      <c r="AZ511" s="9" t="str">
        <f t="shared" si="86"/>
        <v>-</v>
      </c>
      <c r="BA511" s="9" t="str">
        <f t="shared" si="86"/>
        <v>-</v>
      </c>
      <c r="BB511" s="9" t="str">
        <f t="shared" si="91"/>
        <v>-</v>
      </c>
      <c r="BC511" s="9" t="str">
        <f t="shared" si="91"/>
        <v>-</v>
      </c>
      <c r="BD511" s="9" t="str">
        <f t="shared" si="91"/>
        <v>-</v>
      </c>
      <c r="BE511" s="9" t="str">
        <f t="shared" si="91"/>
        <v>-</v>
      </c>
      <c r="BF511" s="9" t="str">
        <f t="shared" si="91"/>
        <v>-</v>
      </c>
      <c r="BG511" s="9" t="str">
        <f t="shared" si="91"/>
        <v>-</v>
      </c>
      <c r="BH511" s="9" t="str">
        <f t="shared" si="91"/>
        <v>-</v>
      </c>
      <c r="BI511" s="9" t="str">
        <f t="shared" si="91"/>
        <v>-</v>
      </c>
      <c r="BJ511" s="37"/>
      <c r="BK511" s="34"/>
      <c r="BR511" s="25"/>
      <c r="BS511" s="25"/>
      <c r="BV511" s="25"/>
      <c r="BW511" s="25"/>
      <c r="BX511" s="25"/>
    </row>
    <row r="512" spans="1:76">
      <c r="A512" s="38">
        <f t="shared" si="74"/>
        <v>118</v>
      </c>
      <c r="B512" s="36">
        <f t="shared" si="90"/>
        <v>56</v>
      </c>
      <c r="C512" s="36">
        <f t="shared" si="90"/>
        <v>2</v>
      </c>
      <c r="D512" s="9" t="str">
        <f t="shared" si="91"/>
        <v>-</v>
      </c>
      <c r="E512" s="9" t="str">
        <f t="shared" si="91"/>
        <v>-</v>
      </c>
      <c r="F512" s="9" t="str">
        <f t="shared" si="91"/>
        <v>-</v>
      </c>
      <c r="G512" s="9" t="str">
        <f t="shared" si="91"/>
        <v>-</v>
      </c>
      <c r="H512" s="9" t="str">
        <f t="shared" si="91"/>
        <v>-</v>
      </c>
      <c r="I512" s="9" t="str">
        <f t="shared" si="91"/>
        <v>-</v>
      </c>
      <c r="J512" s="9" t="str">
        <f t="shared" si="91"/>
        <v>-</v>
      </c>
      <c r="K512" s="9" t="str">
        <f t="shared" si="91"/>
        <v>-</v>
      </c>
      <c r="L512" s="9" t="str">
        <f t="shared" si="91"/>
        <v>-</v>
      </c>
      <c r="M512" s="9" t="str">
        <f t="shared" si="91"/>
        <v>-</v>
      </c>
      <c r="N512" s="9" t="str">
        <f t="shared" si="91"/>
        <v>-</v>
      </c>
      <c r="O512" s="9" t="str">
        <f t="shared" si="91"/>
        <v>-</v>
      </c>
      <c r="P512" s="9" t="str">
        <f t="shared" si="91"/>
        <v>-</v>
      </c>
      <c r="Q512" s="9" t="str">
        <f t="shared" si="91"/>
        <v>-</v>
      </c>
      <c r="R512" s="9" t="str">
        <f t="shared" si="91"/>
        <v>-</v>
      </c>
      <c r="S512" s="9" t="str">
        <f t="shared" si="91"/>
        <v>-</v>
      </c>
      <c r="T512" s="9" t="str">
        <f t="shared" si="91"/>
        <v>-</v>
      </c>
      <c r="U512" s="9" t="str">
        <f t="shared" si="91"/>
        <v>-</v>
      </c>
      <c r="V512" s="9" t="str">
        <f t="shared" si="91"/>
        <v>-</v>
      </c>
      <c r="W512" s="9" t="str">
        <f t="shared" si="91"/>
        <v>-</v>
      </c>
      <c r="X512" s="9" t="str">
        <f t="shared" si="91"/>
        <v>-</v>
      </c>
      <c r="Y512" s="9" t="str">
        <f t="shared" si="91"/>
        <v>-</v>
      </c>
      <c r="Z512" s="9" t="str">
        <f t="shared" si="91"/>
        <v>-</v>
      </c>
      <c r="AA512" s="9" t="str">
        <f t="shared" si="91"/>
        <v>-</v>
      </c>
      <c r="AB512" s="9" t="str">
        <f t="shared" si="91"/>
        <v>-</v>
      </c>
      <c r="AC512" s="9" t="str">
        <f t="shared" si="91"/>
        <v>-</v>
      </c>
      <c r="AD512" s="9" t="str">
        <f t="shared" si="91"/>
        <v>-</v>
      </c>
      <c r="AE512" s="9" t="str">
        <f t="shared" si="91"/>
        <v>-</v>
      </c>
      <c r="AF512" s="9" t="str">
        <f t="shared" si="91"/>
        <v>-</v>
      </c>
      <c r="AG512" s="9" t="str">
        <f t="shared" si="91"/>
        <v>-</v>
      </c>
      <c r="AH512" s="9" t="str">
        <f t="shared" si="91"/>
        <v>-</v>
      </c>
      <c r="AI512" s="9" t="str">
        <f t="shared" si="86"/>
        <v>-</v>
      </c>
      <c r="AJ512" s="9" t="str">
        <f t="shared" si="86"/>
        <v>-</v>
      </c>
      <c r="AK512" s="9" t="str">
        <f t="shared" si="86"/>
        <v>-</v>
      </c>
      <c r="AL512" s="9" t="str">
        <f t="shared" si="86"/>
        <v>-</v>
      </c>
      <c r="AM512" s="9" t="str">
        <f t="shared" si="86"/>
        <v>-</v>
      </c>
      <c r="AN512" s="9" t="str">
        <f t="shared" si="86"/>
        <v>-</v>
      </c>
      <c r="AO512" s="9" t="str">
        <f t="shared" si="86"/>
        <v>-</v>
      </c>
      <c r="AP512" s="9" t="str">
        <f t="shared" si="87"/>
        <v>-</v>
      </c>
      <c r="AQ512" s="9" t="str">
        <f t="shared" si="87"/>
        <v>-</v>
      </c>
      <c r="AR512" s="9" t="str">
        <f t="shared" si="87"/>
        <v>-</v>
      </c>
      <c r="AS512" s="9" t="str">
        <f t="shared" si="87"/>
        <v>-</v>
      </c>
      <c r="AT512" s="9" t="str">
        <f t="shared" si="87"/>
        <v>-</v>
      </c>
      <c r="AU512" s="9" t="str">
        <f t="shared" si="87"/>
        <v>-</v>
      </c>
      <c r="AV512" s="9" t="str">
        <f t="shared" si="87"/>
        <v>-</v>
      </c>
      <c r="AW512" s="9" t="str">
        <f t="shared" si="87"/>
        <v>-</v>
      </c>
      <c r="AX512" s="9" t="str">
        <f t="shared" si="87"/>
        <v>-</v>
      </c>
      <c r="AY512" s="9" t="str">
        <f t="shared" si="87"/>
        <v>-</v>
      </c>
      <c r="AZ512" s="9" t="str">
        <f t="shared" si="86"/>
        <v>-</v>
      </c>
      <c r="BA512" s="9" t="str">
        <f t="shared" si="86"/>
        <v>-</v>
      </c>
      <c r="BB512" s="9" t="str">
        <f t="shared" si="91"/>
        <v>-</v>
      </c>
      <c r="BC512" s="9" t="str">
        <f t="shared" si="91"/>
        <v>-</v>
      </c>
      <c r="BD512" s="9" t="str">
        <f t="shared" si="91"/>
        <v>-</v>
      </c>
      <c r="BE512" s="9" t="str">
        <f t="shared" si="91"/>
        <v>-</v>
      </c>
      <c r="BF512" s="9" t="str">
        <f t="shared" si="91"/>
        <v>-</v>
      </c>
      <c r="BG512" s="9" t="str">
        <f t="shared" si="91"/>
        <v>-</v>
      </c>
      <c r="BH512" s="9" t="str">
        <f t="shared" si="91"/>
        <v>-</v>
      </c>
      <c r="BI512" s="9" t="str">
        <f t="shared" si="91"/>
        <v>-</v>
      </c>
      <c r="BJ512" s="37"/>
      <c r="BK512" s="34"/>
      <c r="BR512" s="25"/>
      <c r="BS512" s="25"/>
      <c r="BV512" s="25"/>
      <c r="BW512" s="25"/>
      <c r="BX512" s="25"/>
    </row>
    <row r="513" spans="1:76">
      <c r="A513" s="38">
        <f t="shared" si="74"/>
        <v>119</v>
      </c>
      <c r="B513" s="36">
        <f t="shared" si="90"/>
        <v>56</v>
      </c>
      <c r="C513" s="36">
        <f t="shared" si="90"/>
        <v>3</v>
      </c>
      <c r="D513" s="9" t="str">
        <f t="shared" si="91"/>
        <v>-</v>
      </c>
      <c r="E513" s="9" t="str">
        <f t="shared" si="91"/>
        <v>-</v>
      </c>
      <c r="F513" s="9" t="str">
        <f t="shared" si="91"/>
        <v>-</v>
      </c>
      <c r="G513" s="9" t="str">
        <f t="shared" si="91"/>
        <v>-</v>
      </c>
      <c r="H513" s="9" t="str">
        <f t="shared" si="91"/>
        <v>-</v>
      </c>
      <c r="I513" s="9" t="str">
        <f t="shared" si="91"/>
        <v>-</v>
      </c>
      <c r="J513" s="9" t="str">
        <f t="shared" si="91"/>
        <v>-</v>
      </c>
      <c r="K513" s="9" t="str">
        <f t="shared" si="91"/>
        <v>-</v>
      </c>
      <c r="L513" s="9" t="str">
        <f t="shared" si="91"/>
        <v>-</v>
      </c>
      <c r="M513" s="9" t="str">
        <f t="shared" si="91"/>
        <v>-</v>
      </c>
      <c r="N513" s="9" t="str">
        <f t="shared" si="91"/>
        <v>-</v>
      </c>
      <c r="O513" s="9" t="str">
        <f t="shared" si="91"/>
        <v>-</v>
      </c>
      <c r="P513" s="9" t="str">
        <f t="shared" si="91"/>
        <v>-</v>
      </c>
      <c r="Q513" s="9" t="str">
        <f t="shared" si="91"/>
        <v>-</v>
      </c>
      <c r="R513" s="9" t="str">
        <f t="shared" si="91"/>
        <v>-</v>
      </c>
      <c r="S513" s="9" t="str">
        <f t="shared" si="91"/>
        <v>-</v>
      </c>
      <c r="T513" s="9" t="str">
        <f t="shared" si="91"/>
        <v>-</v>
      </c>
      <c r="U513" s="9" t="str">
        <f t="shared" si="91"/>
        <v>-</v>
      </c>
      <c r="V513" s="9" t="str">
        <f t="shared" si="91"/>
        <v>-</v>
      </c>
      <c r="W513" s="9" t="str">
        <f t="shared" si="91"/>
        <v>-</v>
      </c>
      <c r="X513" s="9" t="str">
        <f t="shared" si="91"/>
        <v>-</v>
      </c>
      <c r="Y513" s="9" t="str">
        <f t="shared" si="91"/>
        <v>-</v>
      </c>
      <c r="Z513" s="9" t="str">
        <f t="shared" si="91"/>
        <v>-</v>
      </c>
      <c r="AA513" s="9" t="str">
        <f t="shared" si="91"/>
        <v>-</v>
      </c>
      <c r="AB513" s="9" t="str">
        <f t="shared" si="91"/>
        <v>-</v>
      </c>
      <c r="AC513" s="9" t="str">
        <f t="shared" si="91"/>
        <v>-</v>
      </c>
      <c r="AD513" s="9" t="str">
        <f t="shared" si="91"/>
        <v>-</v>
      </c>
      <c r="AE513" s="9" t="str">
        <f t="shared" si="91"/>
        <v>-</v>
      </c>
      <c r="AF513" s="9" t="str">
        <f t="shared" si="91"/>
        <v>-</v>
      </c>
      <c r="AG513" s="9" t="str">
        <f t="shared" si="91"/>
        <v>-</v>
      </c>
      <c r="AH513" s="9" t="str">
        <f t="shared" si="91"/>
        <v>-</v>
      </c>
      <c r="AI513" s="9" t="str">
        <f t="shared" si="86"/>
        <v>-</v>
      </c>
      <c r="AJ513" s="9" t="str">
        <f t="shared" si="86"/>
        <v>-</v>
      </c>
      <c r="AK513" s="9" t="str">
        <f t="shared" si="86"/>
        <v>-</v>
      </c>
      <c r="AL513" s="9" t="str">
        <f t="shared" si="86"/>
        <v>-</v>
      </c>
      <c r="AM513" s="9" t="str">
        <f t="shared" si="86"/>
        <v>-</v>
      </c>
      <c r="AN513" s="9" t="str">
        <f t="shared" si="86"/>
        <v>-</v>
      </c>
      <c r="AO513" s="9" t="str">
        <f t="shared" si="86"/>
        <v>-</v>
      </c>
      <c r="AP513" s="9" t="str">
        <f t="shared" si="87"/>
        <v>-</v>
      </c>
      <c r="AQ513" s="9" t="str">
        <f t="shared" si="87"/>
        <v>-</v>
      </c>
      <c r="AR513" s="9" t="str">
        <f t="shared" si="87"/>
        <v>-</v>
      </c>
      <c r="AS513" s="9" t="str">
        <f t="shared" si="87"/>
        <v>-</v>
      </c>
      <c r="AT513" s="9" t="str">
        <f t="shared" si="87"/>
        <v>-</v>
      </c>
      <c r="AU513" s="9" t="str">
        <f t="shared" si="87"/>
        <v>-</v>
      </c>
      <c r="AV513" s="9" t="str">
        <f t="shared" si="87"/>
        <v>-</v>
      </c>
      <c r="AW513" s="9" t="str">
        <f t="shared" si="87"/>
        <v>-</v>
      </c>
      <c r="AX513" s="9" t="str">
        <f t="shared" si="87"/>
        <v>-</v>
      </c>
      <c r="AY513" s="9" t="str">
        <f t="shared" si="87"/>
        <v>-</v>
      </c>
      <c r="AZ513" s="9" t="str">
        <f t="shared" si="86"/>
        <v>-</v>
      </c>
      <c r="BA513" s="9" t="str">
        <f t="shared" si="86"/>
        <v>-</v>
      </c>
      <c r="BB513" s="9" t="str">
        <f t="shared" si="91"/>
        <v>-</v>
      </c>
      <c r="BC513" s="9" t="str">
        <f t="shared" si="91"/>
        <v>-</v>
      </c>
      <c r="BD513" s="9" t="str">
        <f t="shared" si="91"/>
        <v>-</v>
      </c>
      <c r="BE513" s="9" t="str">
        <f t="shared" si="91"/>
        <v>-</v>
      </c>
      <c r="BF513" s="9" t="str">
        <f t="shared" si="91"/>
        <v>-</v>
      </c>
      <c r="BG513" s="9" t="str">
        <f t="shared" si="91"/>
        <v>-</v>
      </c>
      <c r="BH513" s="9" t="str">
        <f t="shared" si="91"/>
        <v>-</v>
      </c>
      <c r="BI513" s="9" t="str">
        <f t="shared" si="91"/>
        <v>-</v>
      </c>
      <c r="BJ513" s="37"/>
      <c r="BK513" s="34"/>
      <c r="BR513" s="25"/>
      <c r="BS513" s="25"/>
      <c r="BV513" s="25"/>
      <c r="BW513" s="25"/>
      <c r="BX513" s="25"/>
    </row>
    <row r="514" spans="1:76">
      <c r="A514" s="38">
        <f t="shared" si="74"/>
        <v>120</v>
      </c>
      <c r="B514" s="36">
        <f t="shared" si="90"/>
        <v>57</v>
      </c>
      <c r="C514" s="36">
        <f t="shared" si="90"/>
        <v>1</v>
      </c>
      <c r="D514" s="9" t="str">
        <f t="shared" si="91"/>
        <v>-</v>
      </c>
      <c r="E514" s="9" t="str">
        <f t="shared" si="91"/>
        <v>-</v>
      </c>
      <c r="F514" s="9" t="str">
        <f t="shared" si="91"/>
        <v>-</v>
      </c>
      <c r="G514" s="9" t="str">
        <f t="shared" si="91"/>
        <v>-</v>
      </c>
      <c r="H514" s="9" t="str">
        <f t="shared" si="91"/>
        <v>-</v>
      </c>
      <c r="I514" s="9" t="str">
        <f t="shared" si="91"/>
        <v>-</v>
      </c>
      <c r="J514" s="9" t="str">
        <f t="shared" si="91"/>
        <v>-</v>
      </c>
      <c r="K514" s="9" t="str">
        <f t="shared" si="91"/>
        <v>-</v>
      </c>
      <c r="L514" s="9" t="str">
        <f t="shared" si="91"/>
        <v>-</v>
      </c>
      <c r="M514" s="9" t="str">
        <f t="shared" si="91"/>
        <v>-</v>
      </c>
      <c r="N514" s="9" t="str">
        <f t="shared" si="91"/>
        <v>-</v>
      </c>
      <c r="O514" s="9" t="str">
        <f t="shared" si="91"/>
        <v>-</v>
      </c>
      <c r="P514" s="9" t="str">
        <f t="shared" si="91"/>
        <v>-</v>
      </c>
      <c r="Q514" s="9" t="str">
        <f t="shared" si="91"/>
        <v>-</v>
      </c>
      <c r="R514" s="9" t="str">
        <f t="shared" si="91"/>
        <v>-</v>
      </c>
      <c r="S514" s="9" t="str">
        <f t="shared" si="91"/>
        <v>-</v>
      </c>
      <c r="T514" s="9" t="str">
        <f t="shared" si="91"/>
        <v>-</v>
      </c>
      <c r="U514" s="9" t="str">
        <f t="shared" si="91"/>
        <v>-</v>
      </c>
      <c r="V514" s="9" t="str">
        <f t="shared" si="91"/>
        <v>-</v>
      </c>
      <c r="W514" s="9" t="str">
        <f t="shared" si="91"/>
        <v>-</v>
      </c>
      <c r="X514" s="9" t="str">
        <f t="shared" si="91"/>
        <v>-</v>
      </c>
      <c r="Y514" s="9" t="str">
        <f t="shared" si="91"/>
        <v>-</v>
      </c>
      <c r="Z514" s="9" t="str">
        <f t="shared" si="91"/>
        <v>-</v>
      </c>
      <c r="AA514" s="9" t="str">
        <f t="shared" si="91"/>
        <v>-</v>
      </c>
      <c r="AB514" s="9" t="str">
        <f t="shared" si="91"/>
        <v>-</v>
      </c>
      <c r="AC514" s="9" t="str">
        <f t="shared" si="91"/>
        <v>-</v>
      </c>
      <c r="AD514" s="9" t="str">
        <f t="shared" si="91"/>
        <v>-</v>
      </c>
      <c r="AE514" s="9" t="str">
        <f t="shared" si="91"/>
        <v>-</v>
      </c>
      <c r="AF514" s="9" t="str">
        <f t="shared" si="91"/>
        <v>-</v>
      </c>
      <c r="AG514" s="9" t="str">
        <f t="shared" si="91"/>
        <v>-</v>
      </c>
      <c r="AH514" s="9" t="str">
        <f t="shared" si="91"/>
        <v>-</v>
      </c>
      <c r="AI514" s="9" t="str">
        <f t="shared" si="86"/>
        <v>-</v>
      </c>
      <c r="AJ514" s="9" t="str">
        <f t="shared" si="86"/>
        <v>-</v>
      </c>
      <c r="AK514" s="9" t="str">
        <f t="shared" si="86"/>
        <v>-</v>
      </c>
      <c r="AL514" s="9" t="str">
        <f t="shared" si="86"/>
        <v>-</v>
      </c>
      <c r="AM514" s="9" t="str">
        <f t="shared" si="86"/>
        <v>-</v>
      </c>
      <c r="AN514" s="9" t="str">
        <f t="shared" si="86"/>
        <v>-</v>
      </c>
      <c r="AO514" s="9" t="str">
        <f t="shared" si="86"/>
        <v>-</v>
      </c>
      <c r="AP514" s="9" t="str">
        <f t="shared" si="87"/>
        <v>-</v>
      </c>
      <c r="AQ514" s="9" t="str">
        <f t="shared" si="87"/>
        <v>-</v>
      </c>
      <c r="AR514" s="9" t="str">
        <f t="shared" si="87"/>
        <v>-</v>
      </c>
      <c r="AS514" s="9" t="str">
        <f t="shared" si="87"/>
        <v>-</v>
      </c>
      <c r="AT514" s="9" t="str">
        <f t="shared" si="87"/>
        <v>-</v>
      </c>
      <c r="AU514" s="9" t="str">
        <f t="shared" si="87"/>
        <v>-</v>
      </c>
      <c r="AV514" s="9" t="str">
        <f t="shared" si="87"/>
        <v>-</v>
      </c>
      <c r="AW514" s="9" t="str">
        <f t="shared" si="87"/>
        <v>-</v>
      </c>
      <c r="AX514" s="9" t="str">
        <f t="shared" si="87"/>
        <v>-</v>
      </c>
      <c r="AY514" s="9" t="str">
        <f t="shared" si="87"/>
        <v>-</v>
      </c>
      <c r="AZ514" s="9" t="str">
        <f t="shared" si="86"/>
        <v>-</v>
      </c>
      <c r="BA514" s="9" t="str">
        <f t="shared" si="86"/>
        <v>-</v>
      </c>
      <c r="BB514" s="9" t="str">
        <f t="shared" si="91"/>
        <v>-</v>
      </c>
      <c r="BC514" s="9" t="str">
        <f t="shared" si="91"/>
        <v>-</v>
      </c>
      <c r="BD514" s="9" t="str">
        <f t="shared" si="91"/>
        <v>-</v>
      </c>
      <c r="BE514" s="9" t="str">
        <f t="shared" si="91"/>
        <v>-</v>
      </c>
      <c r="BF514" s="9" t="str">
        <f t="shared" si="91"/>
        <v>-</v>
      </c>
      <c r="BG514" s="9" t="str">
        <f t="shared" si="91"/>
        <v>-</v>
      </c>
      <c r="BH514" s="9" t="str">
        <f t="shared" si="91"/>
        <v>-</v>
      </c>
      <c r="BI514" s="9" t="str">
        <f t="shared" si="91"/>
        <v>-</v>
      </c>
      <c r="BJ514" s="37"/>
      <c r="BK514" s="34"/>
      <c r="BR514" s="25"/>
      <c r="BS514" s="25"/>
      <c r="BV514" s="25"/>
      <c r="BW514" s="25"/>
      <c r="BX514" s="25"/>
    </row>
    <row r="515" spans="1:76">
      <c r="A515" s="38">
        <f t="shared" si="74"/>
        <v>121</v>
      </c>
      <c r="B515" s="36">
        <f t="shared" si="90"/>
        <v>57</v>
      </c>
      <c r="C515" s="36">
        <f t="shared" si="90"/>
        <v>2</v>
      </c>
      <c r="D515" s="9" t="str">
        <f t="shared" si="91"/>
        <v>-</v>
      </c>
      <c r="E515" s="9" t="str">
        <f t="shared" si="91"/>
        <v>-</v>
      </c>
      <c r="F515" s="9" t="str">
        <f t="shared" si="91"/>
        <v>-</v>
      </c>
      <c r="G515" s="9" t="str">
        <f t="shared" si="91"/>
        <v>-</v>
      </c>
      <c r="H515" s="9" t="str">
        <f t="shared" si="91"/>
        <v>-</v>
      </c>
      <c r="I515" s="9" t="str">
        <f t="shared" si="91"/>
        <v>-</v>
      </c>
      <c r="J515" s="9" t="str">
        <f t="shared" si="91"/>
        <v>-</v>
      </c>
      <c r="K515" s="9" t="str">
        <f t="shared" si="91"/>
        <v>-</v>
      </c>
      <c r="L515" s="9" t="str">
        <f t="shared" si="91"/>
        <v>-</v>
      </c>
      <c r="M515" s="9" t="str">
        <f t="shared" si="91"/>
        <v>-</v>
      </c>
      <c r="N515" s="9" t="str">
        <f t="shared" si="91"/>
        <v>-</v>
      </c>
      <c r="O515" s="9" t="str">
        <f t="shared" si="91"/>
        <v>-</v>
      </c>
      <c r="P515" s="9" t="str">
        <f t="shared" si="91"/>
        <v>-</v>
      </c>
      <c r="Q515" s="9" t="str">
        <f t="shared" si="91"/>
        <v>-</v>
      </c>
      <c r="R515" s="9" t="str">
        <f t="shared" si="91"/>
        <v>-</v>
      </c>
      <c r="S515" s="9" t="str">
        <f t="shared" si="91"/>
        <v>-</v>
      </c>
      <c r="T515" s="9" t="str">
        <f t="shared" si="91"/>
        <v>-</v>
      </c>
      <c r="U515" s="9" t="str">
        <f t="shared" si="91"/>
        <v>-</v>
      </c>
      <c r="V515" s="9" t="str">
        <f t="shared" si="91"/>
        <v>-</v>
      </c>
      <c r="W515" s="9" t="str">
        <f t="shared" si="91"/>
        <v>-</v>
      </c>
      <c r="X515" s="9" t="str">
        <f t="shared" si="91"/>
        <v>-</v>
      </c>
      <c r="Y515" s="9" t="str">
        <f t="shared" si="91"/>
        <v>-</v>
      </c>
      <c r="Z515" s="9" t="str">
        <f t="shared" si="91"/>
        <v>-</v>
      </c>
      <c r="AA515" s="9" t="str">
        <f t="shared" si="91"/>
        <v>-</v>
      </c>
      <c r="AB515" s="9" t="str">
        <f t="shared" si="91"/>
        <v>-</v>
      </c>
      <c r="AC515" s="9" t="str">
        <f t="shared" si="91"/>
        <v>-</v>
      </c>
      <c r="AD515" s="9" t="str">
        <f t="shared" si="91"/>
        <v>-</v>
      </c>
      <c r="AE515" s="9" t="str">
        <f t="shared" si="91"/>
        <v>-</v>
      </c>
      <c r="AF515" s="9" t="str">
        <f t="shared" si="91"/>
        <v>-</v>
      </c>
      <c r="AG515" s="9" t="str">
        <f t="shared" si="91"/>
        <v>-</v>
      </c>
      <c r="AH515" s="9" t="str">
        <f t="shared" si="91"/>
        <v>-</v>
      </c>
      <c r="AI515" s="9" t="str">
        <f t="shared" si="86"/>
        <v>-</v>
      </c>
      <c r="AJ515" s="9" t="str">
        <f t="shared" si="86"/>
        <v>-</v>
      </c>
      <c r="AK515" s="9" t="str">
        <f t="shared" si="86"/>
        <v>-</v>
      </c>
      <c r="AL515" s="9" t="str">
        <f t="shared" si="86"/>
        <v>-</v>
      </c>
      <c r="AM515" s="9" t="str">
        <f t="shared" si="86"/>
        <v>-</v>
      </c>
      <c r="AN515" s="9" t="str">
        <f t="shared" si="86"/>
        <v>-</v>
      </c>
      <c r="AO515" s="9" t="str">
        <f t="shared" si="86"/>
        <v>-</v>
      </c>
      <c r="AP515" s="9" t="str">
        <f t="shared" si="87"/>
        <v>-</v>
      </c>
      <c r="AQ515" s="9" t="str">
        <f t="shared" si="87"/>
        <v>-</v>
      </c>
      <c r="AR515" s="9" t="str">
        <f t="shared" si="87"/>
        <v>-</v>
      </c>
      <c r="AS515" s="9" t="str">
        <f t="shared" si="87"/>
        <v>-</v>
      </c>
      <c r="AT515" s="9" t="str">
        <f t="shared" si="87"/>
        <v>-</v>
      </c>
      <c r="AU515" s="9" t="str">
        <f t="shared" si="87"/>
        <v>-</v>
      </c>
      <c r="AV515" s="9" t="str">
        <f t="shared" si="87"/>
        <v>-</v>
      </c>
      <c r="AW515" s="9" t="str">
        <f t="shared" si="87"/>
        <v>-</v>
      </c>
      <c r="AX515" s="9" t="str">
        <f t="shared" si="87"/>
        <v>-</v>
      </c>
      <c r="AY515" s="9" t="str">
        <f t="shared" si="87"/>
        <v>-</v>
      </c>
      <c r="AZ515" s="9" t="str">
        <f t="shared" si="86"/>
        <v>-</v>
      </c>
      <c r="BA515" s="9" t="str">
        <f t="shared" si="86"/>
        <v>-</v>
      </c>
      <c r="BB515" s="9" t="str">
        <f t="shared" si="91"/>
        <v>-</v>
      </c>
      <c r="BC515" s="9" t="str">
        <f t="shared" si="91"/>
        <v>-</v>
      </c>
      <c r="BD515" s="9" t="str">
        <f t="shared" si="91"/>
        <v>-</v>
      </c>
      <c r="BE515" s="9" t="str">
        <f t="shared" si="91"/>
        <v>-</v>
      </c>
      <c r="BF515" s="9" t="str">
        <f t="shared" si="91"/>
        <v>-</v>
      </c>
      <c r="BG515" s="9" t="str">
        <f t="shared" si="91"/>
        <v>-</v>
      </c>
      <c r="BH515" s="9" t="str">
        <f t="shared" si="91"/>
        <v>-</v>
      </c>
      <c r="BI515" s="9" t="str">
        <f t="shared" si="91"/>
        <v>-</v>
      </c>
      <c r="BJ515" s="37"/>
      <c r="BK515" s="34"/>
      <c r="BR515" s="25"/>
      <c r="BS515" s="25"/>
      <c r="BV515" s="25"/>
      <c r="BW515" s="25"/>
      <c r="BX515" s="25"/>
    </row>
    <row r="516" spans="1:76">
      <c r="A516" s="38">
        <f t="shared" si="74"/>
        <v>122</v>
      </c>
      <c r="B516" s="36">
        <f t="shared" si="90"/>
        <v>57</v>
      </c>
      <c r="C516" s="36">
        <f t="shared" si="90"/>
        <v>3</v>
      </c>
      <c r="D516" s="9" t="str">
        <f t="shared" si="91"/>
        <v>-</v>
      </c>
      <c r="E516" s="9" t="str">
        <f t="shared" si="91"/>
        <v>-</v>
      </c>
      <c r="F516" s="9" t="str">
        <f t="shared" si="91"/>
        <v>-</v>
      </c>
      <c r="G516" s="9" t="str">
        <f t="shared" si="91"/>
        <v>-</v>
      </c>
      <c r="H516" s="9" t="str">
        <f t="shared" si="91"/>
        <v>-</v>
      </c>
      <c r="I516" s="9" t="str">
        <f t="shared" si="91"/>
        <v>-</v>
      </c>
      <c r="J516" s="9" t="str">
        <f t="shared" si="91"/>
        <v>-</v>
      </c>
      <c r="K516" s="9" t="str">
        <f t="shared" si="91"/>
        <v>-</v>
      </c>
      <c r="L516" s="9" t="str">
        <f t="shared" si="91"/>
        <v>-</v>
      </c>
      <c r="M516" s="9" t="str">
        <f t="shared" si="91"/>
        <v>-</v>
      </c>
      <c r="N516" s="9" t="str">
        <f t="shared" si="91"/>
        <v>-</v>
      </c>
      <c r="O516" s="9" t="str">
        <f t="shared" si="91"/>
        <v>-</v>
      </c>
      <c r="P516" s="9" t="str">
        <f t="shared" si="91"/>
        <v>-</v>
      </c>
      <c r="Q516" s="9" t="str">
        <f t="shared" si="91"/>
        <v>-</v>
      </c>
      <c r="R516" s="9" t="str">
        <f t="shared" si="91"/>
        <v>-</v>
      </c>
      <c r="S516" s="9" t="str">
        <f t="shared" ref="S516:BI526" si="92">IF(AND(OR(S124&gt;=10,S124&lt;=3),S321="НЕТ"),"!!!","-")</f>
        <v>-</v>
      </c>
      <c r="T516" s="9" t="str">
        <f t="shared" si="92"/>
        <v>-</v>
      </c>
      <c r="U516" s="9" t="str">
        <f t="shared" si="92"/>
        <v>-</v>
      </c>
      <c r="V516" s="9" t="str">
        <f t="shared" si="92"/>
        <v>-</v>
      </c>
      <c r="W516" s="9" t="str">
        <f t="shared" si="92"/>
        <v>-</v>
      </c>
      <c r="X516" s="9" t="str">
        <f t="shared" si="92"/>
        <v>-</v>
      </c>
      <c r="Y516" s="9" t="str">
        <f t="shared" si="92"/>
        <v>-</v>
      </c>
      <c r="Z516" s="9" t="str">
        <f t="shared" si="92"/>
        <v>-</v>
      </c>
      <c r="AA516" s="9" t="str">
        <f t="shared" si="92"/>
        <v>-</v>
      </c>
      <c r="AB516" s="9" t="str">
        <f t="shared" si="92"/>
        <v>-</v>
      </c>
      <c r="AC516" s="9" t="str">
        <f t="shared" si="92"/>
        <v>-</v>
      </c>
      <c r="AD516" s="9" t="str">
        <f t="shared" si="92"/>
        <v>-</v>
      </c>
      <c r="AE516" s="9" t="str">
        <f t="shared" si="92"/>
        <v>-</v>
      </c>
      <c r="AF516" s="9" t="str">
        <f t="shared" si="92"/>
        <v>-</v>
      </c>
      <c r="AG516" s="9" t="str">
        <f t="shared" si="92"/>
        <v>-</v>
      </c>
      <c r="AH516" s="9" t="str">
        <f t="shared" si="92"/>
        <v>-</v>
      </c>
      <c r="AI516" s="9" t="str">
        <f t="shared" si="86"/>
        <v>-</v>
      </c>
      <c r="AJ516" s="9" t="str">
        <f t="shared" si="86"/>
        <v>-</v>
      </c>
      <c r="AK516" s="9" t="str">
        <f t="shared" si="86"/>
        <v>-</v>
      </c>
      <c r="AL516" s="9" t="str">
        <f t="shared" si="86"/>
        <v>-</v>
      </c>
      <c r="AM516" s="9" t="str">
        <f t="shared" si="86"/>
        <v>-</v>
      </c>
      <c r="AN516" s="9" t="str">
        <f t="shared" si="86"/>
        <v>-</v>
      </c>
      <c r="AO516" s="9" t="str">
        <f t="shared" si="86"/>
        <v>-</v>
      </c>
      <c r="AP516" s="9" t="str">
        <f t="shared" si="87"/>
        <v>-</v>
      </c>
      <c r="AQ516" s="9" t="str">
        <f t="shared" si="87"/>
        <v>-</v>
      </c>
      <c r="AR516" s="9" t="str">
        <f t="shared" si="87"/>
        <v>-</v>
      </c>
      <c r="AS516" s="9" t="str">
        <f t="shared" si="87"/>
        <v>-</v>
      </c>
      <c r="AT516" s="9" t="str">
        <f t="shared" si="87"/>
        <v>-</v>
      </c>
      <c r="AU516" s="9" t="str">
        <f t="shared" si="87"/>
        <v>-</v>
      </c>
      <c r="AV516" s="9" t="str">
        <f t="shared" si="87"/>
        <v>-</v>
      </c>
      <c r="AW516" s="9" t="str">
        <f t="shared" si="87"/>
        <v>-</v>
      </c>
      <c r="AX516" s="9" t="str">
        <f t="shared" si="87"/>
        <v>-</v>
      </c>
      <c r="AY516" s="9" t="str">
        <f t="shared" si="87"/>
        <v>-</v>
      </c>
      <c r="AZ516" s="9" t="str">
        <f t="shared" si="86"/>
        <v>-</v>
      </c>
      <c r="BA516" s="9" t="str">
        <f t="shared" si="86"/>
        <v>-</v>
      </c>
      <c r="BB516" s="9" t="str">
        <f t="shared" si="92"/>
        <v>-</v>
      </c>
      <c r="BC516" s="9" t="str">
        <f t="shared" si="92"/>
        <v>-</v>
      </c>
      <c r="BD516" s="9" t="str">
        <f t="shared" si="92"/>
        <v>-</v>
      </c>
      <c r="BE516" s="9" t="str">
        <f t="shared" si="92"/>
        <v>-</v>
      </c>
      <c r="BF516" s="9" t="str">
        <f t="shared" si="92"/>
        <v>-</v>
      </c>
      <c r="BG516" s="9" t="str">
        <f t="shared" si="92"/>
        <v>-</v>
      </c>
      <c r="BH516" s="9" t="str">
        <f t="shared" si="92"/>
        <v>-</v>
      </c>
      <c r="BI516" s="9" t="str">
        <f t="shared" si="92"/>
        <v>-</v>
      </c>
      <c r="BJ516" s="37"/>
      <c r="BK516" s="34"/>
      <c r="BR516" s="25"/>
      <c r="BS516" s="25"/>
      <c r="BV516" s="25"/>
      <c r="BW516" s="25"/>
      <c r="BX516" s="25"/>
    </row>
    <row r="517" spans="1:76">
      <c r="A517" s="38">
        <f t="shared" si="74"/>
        <v>123</v>
      </c>
      <c r="B517" s="36">
        <f t="shared" si="90"/>
        <v>58</v>
      </c>
      <c r="C517" s="36">
        <f t="shared" si="90"/>
        <v>1</v>
      </c>
      <c r="D517" s="9" t="str">
        <f t="shared" ref="D517:S532" si="93">IF(AND(OR(D125&gt;=10,D125&lt;=3),D322="НЕТ"),"!!!","-")</f>
        <v>-</v>
      </c>
      <c r="E517" s="9" t="str">
        <f t="shared" si="93"/>
        <v>-</v>
      </c>
      <c r="F517" s="9" t="str">
        <f t="shared" si="93"/>
        <v>-</v>
      </c>
      <c r="G517" s="9" t="str">
        <f t="shared" si="93"/>
        <v>-</v>
      </c>
      <c r="H517" s="9" t="str">
        <f t="shared" si="93"/>
        <v>-</v>
      </c>
      <c r="I517" s="9" t="str">
        <f t="shared" si="93"/>
        <v>-</v>
      </c>
      <c r="J517" s="9" t="str">
        <f t="shared" si="93"/>
        <v>-</v>
      </c>
      <c r="K517" s="9" t="str">
        <f t="shared" si="93"/>
        <v>-</v>
      </c>
      <c r="L517" s="9" t="str">
        <f t="shared" si="93"/>
        <v>-</v>
      </c>
      <c r="M517" s="9" t="str">
        <f t="shared" si="93"/>
        <v>-</v>
      </c>
      <c r="N517" s="9" t="str">
        <f t="shared" si="93"/>
        <v>-</v>
      </c>
      <c r="O517" s="9" t="str">
        <f t="shared" si="93"/>
        <v>-</v>
      </c>
      <c r="P517" s="9" t="str">
        <f t="shared" si="93"/>
        <v>-</v>
      </c>
      <c r="Q517" s="9" t="str">
        <f t="shared" si="93"/>
        <v>-</v>
      </c>
      <c r="R517" s="9" t="str">
        <f t="shared" si="93"/>
        <v>-</v>
      </c>
      <c r="S517" s="9" t="str">
        <f t="shared" si="92"/>
        <v>-</v>
      </c>
      <c r="T517" s="9" t="str">
        <f t="shared" si="92"/>
        <v>-</v>
      </c>
      <c r="U517" s="9" t="str">
        <f t="shared" si="92"/>
        <v>-</v>
      </c>
      <c r="V517" s="9" t="str">
        <f t="shared" si="92"/>
        <v>-</v>
      </c>
      <c r="W517" s="9" t="str">
        <f t="shared" si="92"/>
        <v>-</v>
      </c>
      <c r="X517" s="9" t="str">
        <f t="shared" si="92"/>
        <v>-</v>
      </c>
      <c r="Y517" s="9" t="str">
        <f t="shared" si="92"/>
        <v>-</v>
      </c>
      <c r="Z517" s="9" t="str">
        <f t="shared" si="92"/>
        <v>-</v>
      </c>
      <c r="AA517" s="9" t="str">
        <f t="shared" si="92"/>
        <v>-</v>
      </c>
      <c r="AB517" s="9" t="str">
        <f t="shared" si="92"/>
        <v>-</v>
      </c>
      <c r="AC517" s="9" t="str">
        <f t="shared" si="92"/>
        <v>-</v>
      </c>
      <c r="AD517" s="9" t="str">
        <f t="shared" si="92"/>
        <v>-</v>
      </c>
      <c r="AE517" s="9" t="str">
        <f t="shared" si="92"/>
        <v>-</v>
      </c>
      <c r="AF517" s="9" t="str">
        <f t="shared" si="92"/>
        <v>-</v>
      </c>
      <c r="AG517" s="9" t="str">
        <f t="shared" si="92"/>
        <v>-</v>
      </c>
      <c r="AH517" s="9" t="str">
        <f t="shared" si="92"/>
        <v>-</v>
      </c>
      <c r="AI517" s="9" t="str">
        <f t="shared" si="86"/>
        <v>-</v>
      </c>
      <c r="AJ517" s="9" t="str">
        <f t="shared" si="86"/>
        <v>-</v>
      </c>
      <c r="AK517" s="9" t="str">
        <f t="shared" si="86"/>
        <v>-</v>
      </c>
      <c r="AL517" s="9" t="str">
        <f t="shared" si="86"/>
        <v>-</v>
      </c>
      <c r="AM517" s="9" t="str">
        <f t="shared" si="86"/>
        <v>-</v>
      </c>
      <c r="AN517" s="9" t="str">
        <f t="shared" si="86"/>
        <v>-</v>
      </c>
      <c r="AO517" s="9" t="str">
        <f t="shared" si="86"/>
        <v>-</v>
      </c>
      <c r="AP517" s="9" t="str">
        <f t="shared" si="87"/>
        <v>-</v>
      </c>
      <c r="AQ517" s="9" t="str">
        <f t="shared" si="87"/>
        <v>-</v>
      </c>
      <c r="AR517" s="9" t="str">
        <f t="shared" si="87"/>
        <v>-</v>
      </c>
      <c r="AS517" s="9" t="str">
        <f t="shared" si="87"/>
        <v>-</v>
      </c>
      <c r="AT517" s="9" t="str">
        <f t="shared" si="87"/>
        <v>-</v>
      </c>
      <c r="AU517" s="9" t="str">
        <f t="shared" si="87"/>
        <v>-</v>
      </c>
      <c r="AV517" s="9" t="str">
        <f t="shared" si="87"/>
        <v>-</v>
      </c>
      <c r="AW517" s="9" t="str">
        <f t="shared" si="87"/>
        <v>-</v>
      </c>
      <c r="AX517" s="9" t="str">
        <f t="shared" si="87"/>
        <v>-</v>
      </c>
      <c r="AY517" s="9" t="str">
        <f t="shared" si="87"/>
        <v>-</v>
      </c>
      <c r="AZ517" s="9" t="str">
        <f t="shared" si="86"/>
        <v>-</v>
      </c>
      <c r="BA517" s="9" t="str">
        <f t="shared" si="86"/>
        <v>-</v>
      </c>
      <c r="BB517" s="9" t="str">
        <f t="shared" si="92"/>
        <v>-</v>
      </c>
      <c r="BC517" s="9" t="str">
        <f t="shared" si="92"/>
        <v>-</v>
      </c>
      <c r="BD517" s="9" t="str">
        <f t="shared" si="92"/>
        <v>-</v>
      </c>
      <c r="BE517" s="9" t="str">
        <f t="shared" si="92"/>
        <v>-</v>
      </c>
      <c r="BF517" s="9" t="str">
        <f t="shared" si="92"/>
        <v>-</v>
      </c>
      <c r="BG517" s="9" t="str">
        <f t="shared" si="92"/>
        <v>-</v>
      </c>
      <c r="BH517" s="9" t="str">
        <f t="shared" si="92"/>
        <v>-</v>
      </c>
      <c r="BI517" s="9" t="str">
        <f t="shared" si="92"/>
        <v>-</v>
      </c>
      <c r="BJ517" s="37"/>
      <c r="BK517" s="34"/>
      <c r="BR517" s="25"/>
      <c r="BS517" s="25"/>
      <c r="BV517" s="25"/>
      <c r="BW517" s="25"/>
      <c r="BX517" s="25"/>
    </row>
    <row r="518" spans="1:76">
      <c r="A518" s="38">
        <f t="shared" si="74"/>
        <v>124</v>
      </c>
      <c r="B518" s="36">
        <f t="shared" si="90"/>
        <v>58</v>
      </c>
      <c r="C518" s="36">
        <f t="shared" si="90"/>
        <v>2</v>
      </c>
      <c r="D518" s="9" t="str">
        <f t="shared" si="93"/>
        <v>-</v>
      </c>
      <c r="E518" s="9" t="str">
        <f t="shared" si="93"/>
        <v>-</v>
      </c>
      <c r="F518" s="9" t="str">
        <f t="shared" si="93"/>
        <v>-</v>
      </c>
      <c r="G518" s="9" t="str">
        <f t="shared" si="93"/>
        <v>-</v>
      </c>
      <c r="H518" s="9" t="str">
        <f t="shared" si="93"/>
        <v>-</v>
      </c>
      <c r="I518" s="9" t="str">
        <f t="shared" si="93"/>
        <v>-</v>
      </c>
      <c r="J518" s="9" t="str">
        <f t="shared" si="93"/>
        <v>-</v>
      </c>
      <c r="K518" s="9" t="str">
        <f t="shared" si="93"/>
        <v>-</v>
      </c>
      <c r="L518" s="9" t="str">
        <f t="shared" si="93"/>
        <v>-</v>
      </c>
      <c r="M518" s="9" t="str">
        <f t="shared" si="93"/>
        <v>-</v>
      </c>
      <c r="N518" s="9" t="str">
        <f t="shared" si="93"/>
        <v>-</v>
      </c>
      <c r="O518" s="9" t="str">
        <f t="shared" si="93"/>
        <v>-</v>
      </c>
      <c r="P518" s="9" t="str">
        <f t="shared" si="93"/>
        <v>-</v>
      </c>
      <c r="Q518" s="9" t="str">
        <f t="shared" si="93"/>
        <v>-</v>
      </c>
      <c r="R518" s="9" t="str">
        <f t="shared" si="93"/>
        <v>-</v>
      </c>
      <c r="S518" s="9" t="str">
        <f t="shared" si="92"/>
        <v>-</v>
      </c>
      <c r="T518" s="9" t="str">
        <f t="shared" si="92"/>
        <v>-</v>
      </c>
      <c r="U518" s="9" t="str">
        <f t="shared" si="92"/>
        <v>-</v>
      </c>
      <c r="V518" s="9" t="str">
        <f t="shared" si="92"/>
        <v>-</v>
      </c>
      <c r="W518" s="9" t="str">
        <f t="shared" si="92"/>
        <v>-</v>
      </c>
      <c r="X518" s="9" t="str">
        <f t="shared" si="92"/>
        <v>-</v>
      </c>
      <c r="Y518" s="9" t="str">
        <f t="shared" si="92"/>
        <v>-</v>
      </c>
      <c r="Z518" s="9" t="str">
        <f t="shared" si="92"/>
        <v>-</v>
      </c>
      <c r="AA518" s="9" t="str">
        <f t="shared" si="92"/>
        <v>-</v>
      </c>
      <c r="AB518" s="9" t="str">
        <f t="shared" si="92"/>
        <v>-</v>
      </c>
      <c r="AC518" s="9" t="str">
        <f t="shared" si="92"/>
        <v>-</v>
      </c>
      <c r="AD518" s="9" t="str">
        <f t="shared" si="92"/>
        <v>-</v>
      </c>
      <c r="AE518" s="9" t="str">
        <f t="shared" si="92"/>
        <v>-</v>
      </c>
      <c r="AF518" s="9" t="str">
        <f t="shared" si="92"/>
        <v>-</v>
      </c>
      <c r="AG518" s="9" t="str">
        <f t="shared" si="92"/>
        <v>-</v>
      </c>
      <c r="AH518" s="9" t="str">
        <f t="shared" si="92"/>
        <v>-</v>
      </c>
      <c r="AI518" s="9" t="str">
        <f t="shared" si="86"/>
        <v>-</v>
      </c>
      <c r="AJ518" s="9" t="str">
        <f t="shared" si="86"/>
        <v>-</v>
      </c>
      <c r="AK518" s="9" t="str">
        <f t="shared" si="86"/>
        <v>-</v>
      </c>
      <c r="AL518" s="9" t="str">
        <f t="shared" si="86"/>
        <v>-</v>
      </c>
      <c r="AM518" s="9" t="str">
        <f t="shared" si="86"/>
        <v>-</v>
      </c>
      <c r="AN518" s="9" t="str">
        <f t="shared" si="86"/>
        <v>-</v>
      </c>
      <c r="AO518" s="9" t="str">
        <f t="shared" si="86"/>
        <v>-</v>
      </c>
      <c r="AP518" s="9" t="str">
        <f t="shared" si="87"/>
        <v>-</v>
      </c>
      <c r="AQ518" s="9" t="str">
        <f t="shared" si="87"/>
        <v>-</v>
      </c>
      <c r="AR518" s="9" t="str">
        <f t="shared" si="87"/>
        <v>-</v>
      </c>
      <c r="AS518" s="9" t="str">
        <f t="shared" si="87"/>
        <v>-</v>
      </c>
      <c r="AT518" s="9" t="str">
        <f t="shared" si="87"/>
        <v>-</v>
      </c>
      <c r="AU518" s="9" t="str">
        <f t="shared" si="87"/>
        <v>-</v>
      </c>
      <c r="AV518" s="9" t="str">
        <f t="shared" si="87"/>
        <v>-</v>
      </c>
      <c r="AW518" s="9" t="str">
        <f t="shared" si="87"/>
        <v>-</v>
      </c>
      <c r="AX518" s="9" t="str">
        <f t="shared" si="87"/>
        <v>-</v>
      </c>
      <c r="AY518" s="9" t="str">
        <f t="shared" si="87"/>
        <v>-</v>
      </c>
      <c r="AZ518" s="9" t="str">
        <f t="shared" si="86"/>
        <v>-</v>
      </c>
      <c r="BA518" s="9" t="str">
        <f t="shared" si="86"/>
        <v>-</v>
      </c>
      <c r="BB518" s="9" t="str">
        <f t="shared" si="92"/>
        <v>-</v>
      </c>
      <c r="BC518" s="9" t="str">
        <f t="shared" si="92"/>
        <v>-</v>
      </c>
      <c r="BD518" s="9" t="str">
        <f t="shared" si="92"/>
        <v>-</v>
      </c>
      <c r="BE518" s="9" t="str">
        <f t="shared" si="92"/>
        <v>-</v>
      </c>
      <c r="BF518" s="9" t="str">
        <f t="shared" si="92"/>
        <v>-</v>
      </c>
      <c r="BG518" s="9" t="str">
        <f t="shared" si="92"/>
        <v>-</v>
      </c>
      <c r="BH518" s="9" t="str">
        <f t="shared" si="92"/>
        <v>-</v>
      </c>
      <c r="BI518" s="9" t="str">
        <f t="shared" si="92"/>
        <v>-</v>
      </c>
      <c r="BJ518" s="37"/>
      <c r="BK518" s="34"/>
      <c r="BR518" s="25"/>
      <c r="BS518" s="25"/>
      <c r="BV518" s="25"/>
      <c r="BW518" s="25"/>
      <c r="BX518" s="25"/>
    </row>
    <row r="519" spans="1:76">
      <c r="A519" s="38">
        <f t="shared" si="74"/>
        <v>125</v>
      </c>
      <c r="B519" s="36">
        <f t="shared" si="90"/>
        <v>59</v>
      </c>
      <c r="C519" s="36">
        <f t="shared" si="90"/>
        <v>1</v>
      </c>
      <c r="D519" s="9" t="str">
        <f t="shared" si="93"/>
        <v>-</v>
      </c>
      <c r="E519" s="9" t="str">
        <f t="shared" si="93"/>
        <v>-</v>
      </c>
      <c r="F519" s="9" t="str">
        <f t="shared" si="93"/>
        <v>-</v>
      </c>
      <c r="G519" s="9" t="str">
        <f t="shared" si="93"/>
        <v>-</v>
      </c>
      <c r="H519" s="9" t="str">
        <f t="shared" si="93"/>
        <v>-</v>
      </c>
      <c r="I519" s="9" t="str">
        <f t="shared" si="93"/>
        <v>-</v>
      </c>
      <c r="J519" s="9" t="str">
        <f t="shared" si="93"/>
        <v>-</v>
      </c>
      <c r="K519" s="9" t="str">
        <f t="shared" si="93"/>
        <v>-</v>
      </c>
      <c r="L519" s="9" t="str">
        <f t="shared" si="93"/>
        <v>-</v>
      </c>
      <c r="M519" s="9" t="str">
        <f t="shared" si="93"/>
        <v>-</v>
      </c>
      <c r="N519" s="9" t="str">
        <f t="shared" si="93"/>
        <v>-</v>
      </c>
      <c r="O519" s="9" t="str">
        <f t="shared" si="93"/>
        <v>-</v>
      </c>
      <c r="P519" s="9" t="str">
        <f t="shared" si="93"/>
        <v>-</v>
      </c>
      <c r="Q519" s="9" t="str">
        <f t="shared" si="93"/>
        <v>-</v>
      </c>
      <c r="R519" s="9" t="str">
        <f t="shared" si="93"/>
        <v>-</v>
      </c>
      <c r="S519" s="9" t="str">
        <f t="shared" si="92"/>
        <v>-</v>
      </c>
      <c r="T519" s="9" t="str">
        <f t="shared" si="92"/>
        <v>-</v>
      </c>
      <c r="U519" s="9" t="str">
        <f t="shared" si="92"/>
        <v>-</v>
      </c>
      <c r="V519" s="9" t="str">
        <f t="shared" si="92"/>
        <v>-</v>
      </c>
      <c r="W519" s="9" t="str">
        <f t="shared" si="92"/>
        <v>-</v>
      </c>
      <c r="X519" s="9" t="str">
        <f t="shared" si="92"/>
        <v>-</v>
      </c>
      <c r="Y519" s="9" t="str">
        <f t="shared" si="92"/>
        <v>-</v>
      </c>
      <c r="Z519" s="9" t="str">
        <f t="shared" si="92"/>
        <v>-</v>
      </c>
      <c r="AA519" s="9" t="str">
        <f t="shared" si="92"/>
        <v>-</v>
      </c>
      <c r="AB519" s="9" t="str">
        <f t="shared" si="92"/>
        <v>-</v>
      </c>
      <c r="AC519" s="9" t="str">
        <f t="shared" si="92"/>
        <v>-</v>
      </c>
      <c r="AD519" s="9" t="str">
        <f t="shared" si="92"/>
        <v>-</v>
      </c>
      <c r="AE519" s="9" t="str">
        <f t="shared" si="92"/>
        <v>-</v>
      </c>
      <c r="AF519" s="9" t="str">
        <f t="shared" si="92"/>
        <v>-</v>
      </c>
      <c r="AG519" s="9" t="str">
        <f t="shared" si="92"/>
        <v>-</v>
      </c>
      <c r="AH519" s="9" t="str">
        <f t="shared" si="92"/>
        <v>-</v>
      </c>
      <c r="AI519" s="9" t="str">
        <f t="shared" si="86"/>
        <v>-</v>
      </c>
      <c r="AJ519" s="9" t="str">
        <f t="shared" si="86"/>
        <v>-</v>
      </c>
      <c r="AK519" s="9" t="str">
        <f t="shared" si="86"/>
        <v>-</v>
      </c>
      <c r="AL519" s="9" t="str">
        <f t="shared" si="86"/>
        <v>-</v>
      </c>
      <c r="AM519" s="9" t="str">
        <f t="shared" si="86"/>
        <v>-</v>
      </c>
      <c r="AN519" s="9" t="str">
        <f t="shared" si="86"/>
        <v>-</v>
      </c>
      <c r="AO519" s="9" t="str">
        <f t="shared" si="86"/>
        <v>-</v>
      </c>
      <c r="AP519" s="9" t="str">
        <f t="shared" si="87"/>
        <v>-</v>
      </c>
      <c r="AQ519" s="9" t="str">
        <f t="shared" si="87"/>
        <v>-</v>
      </c>
      <c r="AR519" s="9" t="str">
        <f t="shared" si="87"/>
        <v>-</v>
      </c>
      <c r="AS519" s="9" t="str">
        <f t="shared" si="87"/>
        <v>-</v>
      </c>
      <c r="AT519" s="9" t="str">
        <f t="shared" si="87"/>
        <v>-</v>
      </c>
      <c r="AU519" s="9" t="str">
        <f t="shared" si="87"/>
        <v>-</v>
      </c>
      <c r="AV519" s="9" t="str">
        <f t="shared" si="87"/>
        <v>-</v>
      </c>
      <c r="AW519" s="9" t="str">
        <f t="shared" si="87"/>
        <v>-</v>
      </c>
      <c r="AX519" s="9" t="str">
        <f t="shared" si="87"/>
        <v>-</v>
      </c>
      <c r="AY519" s="9" t="str">
        <f t="shared" si="87"/>
        <v>-</v>
      </c>
      <c r="AZ519" s="9" t="str">
        <f t="shared" si="86"/>
        <v>-</v>
      </c>
      <c r="BA519" s="9" t="str">
        <f t="shared" si="86"/>
        <v>-</v>
      </c>
      <c r="BB519" s="9" t="str">
        <f t="shared" si="92"/>
        <v>-</v>
      </c>
      <c r="BC519" s="9" t="str">
        <f t="shared" si="92"/>
        <v>-</v>
      </c>
      <c r="BD519" s="9" t="str">
        <f t="shared" si="92"/>
        <v>-</v>
      </c>
      <c r="BE519" s="9" t="str">
        <f t="shared" si="92"/>
        <v>-</v>
      </c>
      <c r="BF519" s="9" t="str">
        <f t="shared" si="92"/>
        <v>-</v>
      </c>
      <c r="BG519" s="9" t="str">
        <f t="shared" si="92"/>
        <v>-</v>
      </c>
      <c r="BH519" s="9" t="str">
        <f t="shared" si="92"/>
        <v>-</v>
      </c>
      <c r="BI519" s="9" t="str">
        <f t="shared" si="92"/>
        <v>-</v>
      </c>
      <c r="BJ519" s="37"/>
      <c r="BK519" s="34"/>
      <c r="BR519" s="25"/>
      <c r="BS519" s="25"/>
      <c r="BV519" s="25"/>
      <c r="BW519" s="25"/>
      <c r="BX519" s="25"/>
    </row>
    <row r="520" spans="1:76">
      <c r="A520" s="38">
        <f t="shared" si="74"/>
        <v>126</v>
      </c>
      <c r="B520" s="36">
        <f t="shared" si="90"/>
        <v>61</v>
      </c>
      <c r="C520" s="36">
        <f t="shared" si="90"/>
        <v>1</v>
      </c>
      <c r="D520" s="9" t="str">
        <f t="shared" si="93"/>
        <v>-</v>
      </c>
      <c r="E520" s="9" t="str">
        <f t="shared" si="93"/>
        <v>-</v>
      </c>
      <c r="F520" s="9" t="str">
        <f t="shared" si="93"/>
        <v>-</v>
      </c>
      <c r="G520" s="9" t="str">
        <f t="shared" si="93"/>
        <v>-</v>
      </c>
      <c r="H520" s="9" t="str">
        <f t="shared" si="93"/>
        <v>-</v>
      </c>
      <c r="I520" s="9" t="str">
        <f t="shared" si="93"/>
        <v>-</v>
      </c>
      <c r="J520" s="9" t="str">
        <f t="shared" si="93"/>
        <v>-</v>
      </c>
      <c r="K520" s="9" t="str">
        <f t="shared" si="93"/>
        <v>-</v>
      </c>
      <c r="L520" s="9" t="str">
        <f t="shared" si="93"/>
        <v>-</v>
      </c>
      <c r="M520" s="9" t="str">
        <f t="shared" si="93"/>
        <v>-</v>
      </c>
      <c r="N520" s="9" t="str">
        <f t="shared" si="93"/>
        <v>-</v>
      </c>
      <c r="O520" s="9" t="str">
        <f t="shared" si="93"/>
        <v>-</v>
      </c>
      <c r="P520" s="9" t="str">
        <f t="shared" si="93"/>
        <v>-</v>
      </c>
      <c r="Q520" s="9" t="str">
        <f t="shared" si="93"/>
        <v>-</v>
      </c>
      <c r="R520" s="9" t="str">
        <f t="shared" si="93"/>
        <v>-</v>
      </c>
      <c r="S520" s="9" t="str">
        <f t="shared" si="92"/>
        <v>-</v>
      </c>
      <c r="T520" s="9" t="str">
        <f t="shared" si="92"/>
        <v>-</v>
      </c>
      <c r="U520" s="9" t="str">
        <f t="shared" si="92"/>
        <v>-</v>
      </c>
      <c r="V520" s="9" t="str">
        <f t="shared" si="92"/>
        <v>-</v>
      </c>
      <c r="W520" s="9" t="str">
        <f t="shared" si="92"/>
        <v>-</v>
      </c>
      <c r="X520" s="9" t="str">
        <f t="shared" si="92"/>
        <v>-</v>
      </c>
      <c r="Y520" s="9" t="str">
        <f t="shared" si="92"/>
        <v>-</v>
      </c>
      <c r="Z520" s="9" t="str">
        <f t="shared" si="92"/>
        <v>-</v>
      </c>
      <c r="AA520" s="9" t="str">
        <f t="shared" si="92"/>
        <v>-</v>
      </c>
      <c r="AB520" s="9" t="str">
        <f t="shared" si="92"/>
        <v>-</v>
      </c>
      <c r="AC520" s="9" t="str">
        <f t="shared" si="92"/>
        <v>-</v>
      </c>
      <c r="AD520" s="9" t="str">
        <f t="shared" si="92"/>
        <v>-</v>
      </c>
      <c r="AE520" s="9" t="str">
        <f t="shared" si="92"/>
        <v>-</v>
      </c>
      <c r="AF520" s="9" t="str">
        <f t="shared" si="92"/>
        <v>-</v>
      </c>
      <c r="AG520" s="9" t="str">
        <f t="shared" si="92"/>
        <v>-</v>
      </c>
      <c r="AH520" s="9" t="str">
        <f t="shared" si="92"/>
        <v>-</v>
      </c>
      <c r="AI520" s="9" t="str">
        <f t="shared" si="86"/>
        <v>-</v>
      </c>
      <c r="AJ520" s="9" t="str">
        <f t="shared" si="86"/>
        <v>-</v>
      </c>
      <c r="AK520" s="9" t="str">
        <f t="shared" si="86"/>
        <v>-</v>
      </c>
      <c r="AL520" s="9" t="str">
        <f t="shared" si="86"/>
        <v>-</v>
      </c>
      <c r="AM520" s="9" t="str">
        <f t="shared" si="86"/>
        <v>-</v>
      </c>
      <c r="AN520" s="9" t="str">
        <f t="shared" si="86"/>
        <v>-</v>
      </c>
      <c r="AO520" s="9" t="str">
        <f t="shared" si="86"/>
        <v>-</v>
      </c>
      <c r="AP520" s="9" t="str">
        <f t="shared" si="87"/>
        <v>-</v>
      </c>
      <c r="AQ520" s="9" t="str">
        <f t="shared" si="87"/>
        <v>-</v>
      </c>
      <c r="AR520" s="9" t="str">
        <f t="shared" si="87"/>
        <v>-</v>
      </c>
      <c r="AS520" s="9" t="str">
        <f t="shared" si="87"/>
        <v>-</v>
      </c>
      <c r="AT520" s="9" t="str">
        <f t="shared" si="87"/>
        <v>-</v>
      </c>
      <c r="AU520" s="9" t="str">
        <f t="shared" si="87"/>
        <v>-</v>
      </c>
      <c r="AV520" s="9" t="str">
        <f t="shared" si="87"/>
        <v>-</v>
      </c>
      <c r="AW520" s="9" t="str">
        <f t="shared" si="87"/>
        <v>-</v>
      </c>
      <c r="AX520" s="9" t="str">
        <f t="shared" si="87"/>
        <v>-</v>
      </c>
      <c r="AY520" s="9" t="str">
        <f t="shared" si="87"/>
        <v>-</v>
      </c>
      <c r="AZ520" s="9" t="str">
        <f t="shared" si="86"/>
        <v>!!!</v>
      </c>
      <c r="BA520" s="9" t="str">
        <f t="shared" si="86"/>
        <v>-</v>
      </c>
      <c r="BB520" s="9" t="str">
        <f t="shared" si="92"/>
        <v>-</v>
      </c>
      <c r="BC520" s="9" t="str">
        <f t="shared" si="92"/>
        <v>-</v>
      </c>
      <c r="BD520" s="9" t="str">
        <f t="shared" si="92"/>
        <v>-</v>
      </c>
      <c r="BE520" s="9" t="str">
        <f t="shared" si="92"/>
        <v>-</v>
      </c>
      <c r="BF520" s="9" t="str">
        <f t="shared" si="92"/>
        <v>-</v>
      </c>
      <c r="BG520" s="9" t="str">
        <f t="shared" si="92"/>
        <v>-</v>
      </c>
      <c r="BH520" s="9" t="str">
        <f t="shared" si="92"/>
        <v>-</v>
      </c>
      <c r="BI520" s="9" t="str">
        <f t="shared" si="92"/>
        <v>-</v>
      </c>
      <c r="BJ520" s="37"/>
      <c r="BK520" s="34"/>
      <c r="BR520" s="25"/>
      <c r="BS520" s="25"/>
      <c r="BV520" s="25"/>
      <c r="BW520" s="25"/>
      <c r="BX520" s="25"/>
    </row>
    <row r="521" spans="1:76">
      <c r="A521" s="38">
        <f t="shared" si="74"/>
        <v>127</v>
      </c>
      <c r="B521" s="36">
        <f t="shared" si="90"/>
        <v>61</v>
      </c>
      <c r="C521" s="36">
        <f t="shared" si="90"/>
        <v>2</v>
      </c>
      <c r="D521" s="9" t="str">
        <f t="shared" si="93"/>
        <v>-</v>
      </c>
      <c r="E521" s="9" t="str">
        <f t="shared" si="93"/>
        <v>-</v>
      </c>
      <c r="F521" s="9" t="str">
        <f t="shared" si="93"/>
        <v>-</v>
      </c>
      <c r="G521" s="9" t="str">
        <f t="shared" si="93"/>
        <v>-</v>
      </c>
      <c r="H521" s="9" t="str">
        <f t="shared" si="93"/>
        <v>-</v>
      </c>
      <c r="I521" s="9" t="str">
        <f t="shared" si="93"/>
        <v>-</v>
      </c>
      <c r="J521" s="9" t="str">
        <f t="shared" si="93"/>
        <v>-</v>
      </c>
      <c r="K521" s="9" t="str">
        <f t="shared" si="93"/>
        <v>-</v>
      </c>
      <c r="L521" s="9" t="str">
        <f t="shared" si="93"/>
        <v>-</v>
      </c>
      <c r="M521" s="9" t="str">
        <f t="shared" si="93"/>
        <v>-</v>
      </c>
      <c r="N521" s="9" t="str">
        <f t="shared" si="93"/>
        <v>-</v>
      </c>
      <c r="O521" s="9" t="str">
        <f t="shared" si="93"/>
        <v>-</v>
      </c>
      <c r="P521" s="9" t="str">
        <f t="shared" si="93"/>
        <v>-</v>
      </c>
      <c r="Q521" s="9" t="str">
        <f t="shared" si="93"/>
        <v>-</v>
      </c>
      <c r="R521" s="9" t="str">
        <f t="shared" si="93"/>
        <v>-</v>
      </c>
      <c r="S521" s="9" t="str">
        <f t="shared" si="92"/>
        <v>-</v>
      </c>
      <c r="T521" s="9" t="str">
        <f t="shared" si="92"/>
        <v>-</v>
      </c>
      <c r="U521" s="9" t="str">
        <f t="shared" si="92"/>
        <v>-</v>
      </c>
      <c r="V521" s="9" t="str">
        <f t="shared" si="92"/>
        <v>-</v>
      </c>
      <c r="W521" s="9" t="str">
        <f t="shared" si="92"/>
        <v>-</v>
      </c>
      <c r="X521" s="9" t="str">
        <f t="shared" si="92"/>
        <v>-</v>
      </c>
      <c r="Y521" s="9" t="str">
        <f t="shared" si="92"/>
        <v>-</v>
      </c>
      <c r="Z521" s="9" t="str">
        <f t="shared" si="92"/>
        <v>-</v>
      </c>
      <c r="AA521" s="9" t="str">
        <f t="shared" si="92"/>
        <v>-</v>
      </c>
      <c r="AB521" s="9" t="str">
        <f t="shared" si="92"/>
        <v>-</v>
      </c>
      <c r="AC521" s="9" t="str">
        <f t="shared" si="92"/>
        <v>-</v>
      </c>
      <c r="AD521" s="9" t="str">
        <f t="shared" si="92"/>
        <v>-</v>
      </c>
      <c r="AE521" s="9" t="str">
        <f t="shared" si="92"/>
        <v>-</v>
      </c>
      <c r="AF521" s="9" t="str">
        <f t="shared" si="92"/>
        <v>-</v>
      </c>
      <c r="AG521" s="9" t="str">
        <f t="shared" si="92"/>
        <v>-</v>
      </c>
      <c r="AH521" s="9" t="str">
        <f t="shared" si="92"/>
        <v>-</v>
      </c>
      <c r="AI521" s="9" t="str">
        <f t="shared" si="86"/>
        <v>-</v>
      </c>
      <c r="AJ521" s="9" t="str">
        <f t="shared" si="86"/>
        <v>-</v>
      </c>
      <c r="AK521" s="9" t="str">
        <f t="shared" si="86"/>
        <v>-</v>
      </c>
      <c r="AL521" s="9" t="str">
        <f t="shared" si="86"/>
        <v>-</v>
      </c>
      <c r="AM521" s="9" t="str">
        <f t="shared" si="86"/>
        <v>-</v>
      </c>
      <c r="AN521" s="9" t="str">
        <f t="shared" si="86"/>
        <v>-</v>
      </c>
      <c r="AO521" s="9" t="str">
        <f t="shared" si="86"/>
        <v>-</v>
      </c>
      <c r="AP521" s="9" t="str">
        <f t="shared" si="87"/>
        <v>-</v>
      </c>
      <c r="AQ521" s="9" t="str">
        <f t="shared" si="87"/>
        <v>-</v>
      </c>
      <c r="AR521" s="9" t="str">
        <f t="shared" si="87"/>
        <v>-</v>
      </c>
      <c r="AS521" s="9" t="str">
        <f t="shared" si="87"/>
        <v>-</v>
      </c>
      <c r="AT521" s="9" t="str">
        <f t="shared" si="87"/>
        <v>-</v>
      </c>
      <c r="AU521" s="9" t="str">
        <f t="shared" si="87"/>
        <v>-</v>
      </c>
      <c r="AV521" s="9" t="str">
        <f t="shared" si="87"/>
        <v>-</v>
      </c>
      <c r="AW521" s="9" t="str">
        <f t="shared" si="87"/>
        <v>-</v>
      </c>
      <c r="AX521" s="9" t="str">
        <f t="shared" si="87"/>
        <v>-</v>
      </c>
      <c r="AY521" s="9" t="str">
        <f t="shared" si="87"/>
        <v>-</v>
      </c>
      <c r="AZ521" s="9" t="str">
        <f t="shared" si="86"/>
        <v>-</v>
      </c>
      <c r="BA521" s="9" t="str">
        <f t="shared" si="86"/>
        <v>-</v>
      </c>
      <c r="BB521" s="9" t="str">
        <f t="shared" si="92"/>
        <v>-</v>
      </c>
      <c r="BC521" s="9" t="str">
        <f t="shared" si="92"/>
        <v>-</v>
      </c>
      <c r="BD521" s="9" t="str">
        <f t="shared" si="92"/>
        <v>-</v>
      </c>
      <c r="BE521" s="9" t="str">
        <f t="shared" si="92"/>
        <v>-</v>
      </c>
      <c r="BF521" s="9" t="str">
        <f t="shared" si="92"/>
        <v>-</v>
      </c>
      <c r="BG521" s="9" t="str">
        <f t="shared" si="92"/>
        <v>-</v>
      </c>
      <c r="BH521" s="9" t="str">
        <f t="shared" si="92"/>
        <v>-</v>
      </c>
      <c r="BI521" s="9" t="str">
        <f t="shared" si="92"/>
        <v>-</v>
      </c>
      <c r="BJ521" s="37"/>
      <c r="BK521" s="34"/>
      <c r="BR521" s="25"/>
      <c r="BS521" s="25"/>
      <c r="BV521" s="25"/>
      <c r="BW521" s="25"/>
      <c r="BX521" s="25"/>
    </row>
    <row r="522" spans="1:76">
      <c r="A522" s="38">
        <f t="shared" si="74"/>
        <v>128</v>
      </c>
      <c r="B522" s="36">
        <f t="shared" si="90"/>
        <v>61</v>
      </c>
      <c r="C522" s="36">
        <f t="shared" si="90"/>
        <v>3</v>
      </c>
      <c r="D522" s="9" t="str">
        <f t="shared" si="93"/>
        <v>-</v>
      </c>
      <c r="E522" s="9" t="str">
        <f t="shared" si="93"/>
        <v>-</v>
      </c>
      <c r="F522" s="9" t="str">
        <f t="shared" si="93"/>
        <v>-</v>
      </c>
      <c r="G522" s="9" t="str">
        <f t="shared" si="93"/>
        <v>-</v>
      </c>
      <c r="H522" s="9" t="str">
        <f t="shared" si="93"/>
        <v>-</v>
      </c>
      <c r="I522" s="9" t="str">
        <f t="shared" si="93"/>
        <v>-</v>
      </c>
      <c r="J522" s="9" t="str">
        <f t="shared" si="93"/>
        <v>-</v>
      </c>
      <c r="K522" s="9" t="str">
        <f t="shared" si="93"/>
        <v>-</v>
      </c>
      <c r="L522" s="9" t="str">
        <f t="shared" si="93"/>
        <v>-</v>
      </c>
      <c r="M522" s="9" t="str">
        <f t="shared" si="93"/>
        <v>-</v>
      </c>
      <c r="N522" s="9" t="str">
        <f t="shared" si="93"/>
        <v>-</v>
      </c>
      <c r="O522" s="9" t="str">
        <f t="shared" si="93"/>
        <v>-</v>
      </c>
      <c r="P522" s="9" t="str">
        <f t="shared" si="93"/>
        <v>-</v>
      </c>
      <c r="Q522" s="9" t="str">
        <f t="shared" si="93"/>
        <v>-</v>
      </c>
      <c r="R522" s="9" t="str">
        <f t="shared" si="93"/>
        <v>-</v>
      </c>
      <c r="S522" s="9" t="str">
        <f t="shared" si="92"/>
        <v>-</v>
      </c>
      <c r="T522" s="9" t="str">
        <f t="shared" si="92"/>
        <v>-</v>
      </c>
      <c r="U522" s="9" t="str">
        <f t="shared" si="92"/>
        <v>-</v>
      </c>
      <c r="V522" s="9" t="str">
        <f t="shared" si="92"/>
        <v>-</v>
      </c>
      <c r="W522" s="9" t="str">
        <f t="shared" si="92"/>
        <v>-</v>
      </c>
      <c r="X522" s="9" t="str">
        <f t="shared" si="92"/>
        <v>-</v>
      </c>
      <c r="Y522" s="9" t="str">
        <f t="shared" si="92"/>
        <v>-</v>
      </c>
      <c r="Z522" s="9" t="str">
        <f t="shared" si="92"/>
        <v>-</v>
      </c>
      <c r="AA522" s="9" t="str">
        <f t="shared" si="92"/>
        <v>-</v>
      </c>
      <c r="AB522" s="9" t="str">
        <f t="shared" si="92"/>
        <v>-</v>
      </c>
      <c r="AC522" s="9" t="str">
        <f t="shared" si="92"/>
        <v>-</v>
      </c>
      <c r="AD522" s="9" t="str">
        <f t="shared" si="92"/>
        <v>-</v>
      </c>
      <c r="AE522" s="9" t="str">
        <f t="shared" si="92"/>
        <v>-</v>
      </c>
      <c r="AF522" s="9" t="str">
        <f t="shared" si="92"/>
        <v>-</v>
      </c>
      <c r="AG522" s="9" t="str">
        <f t="shared" si="92"/>
        <v>-</v>
      </c>
      <c r="AH522" s="9" t="str">
        <f t="shared" si="92"/>
        <v>-</v>
      </c>
      <c r="AI522" s="9" t="str">
        <f t="shared" si="86"/>
        <v>-</v>
      </c>
      <c r="AJ522" s="9" t="str">
        <f t="shared" si="86"/>
        <v>-</v>
      </c>
      <c r="AK522" s="9" t="str">
        <f t="shared" si="86"/>
        <v>-</v>
      </c>
      <c r="AL522" s="9" t="str">
        <f t="shared" si="86"/>
        <v>-</v>
      </c>
      <c r="AM522" s="9" t="str">
        <f t="shared" si="86"/>
        <v>-</v>
      </c>
      <c r="AN522" s="9" t="str">
        <f t="shared" si="86"/>
        <v>-</v>
      </c>
      <c r="AO522" s="9" t="str">
        <f t="shared" si="86"/>
        <v>-</v>
      </c>
      <c r="AP522" s="9" t="str">
        <f t="shared" si="87"/>
        <v>-</v>
      </c>
      <c r="AQ522" s="9" t="str">
        <f t="shared" si="87"/>
        <v>-</v>
      </c>
      <c r="AR522" s="9" t="str">
        <f t="shared" si="87"/>
        <v>-</v>
      </c>
      <c r="AS522" s="9" t="str">
        <f t="shared" si="87"/>
        <v>-</v>
      </c>
      <c r="AT522" s="9" t="str">
        <f t="shared" si="87"/>
        <v>-</v>
      </c>
      <c r="AU522" s="9" t="str">
        <f t="shared" ref="AP522:AY547" si="94">IF(AND(OR(AU130&gt;=10,AU130&lt;=3),AU327="НЕТ"),"!!!","-")</f>
        <v>-</v>
      </c>
      <c r="AV522" s="9" t="str">
        <f t="shared" si="94"/>
        <v>-</v>
      </c>
      <c r="AW522" s="9" t="str">
        <f t="shared" si="94"/>
        <v>-</v>
      </c>
      <c r="AX522" s="9" t="str">
        <f t="shared" si="94"/>
        <v>-</v>
      </c>
      <c r="AY522" s="9" t="str">
        <f t="shared" si="94"/>
        <v>-</v>
      </c>
      <c r="AZ522" s="9" t="str">
        <f t="shared" si="86"/>
        <v>-</v>
      </c>
      <c r="BA522" s="9" t="str">
        <f t="shared" si="86"/>
        <v>-</v>
      </c>
      <c r="BB522" s="9" t="str">
        <f t="shared" si="92"/>
        <v>-</v>
      </c>
      <c r="BC522" s="9" t="str">
        <f t="shared" si="92"/>
        <v>-</v>
      </c>
      <c r="BD522" s="9" t="str">
        <f t="shared" si="92"/>
        <v>-</v>
      </c>
      <c r="BE522" s="9" t="str">
        <f t="shared" si="92"/>
        <v>-</v>
      </c>
      <c r="BF522" s="9" t="str">
        <f t="shared" si="92"/>
        <v>-</v>
      </c>
      <c r="BG522" s="9" t="str">
        <f t="shared" si="92"/>
        <v>-</v>
      </c>
      <c r="BH522" s="9" t="str">
        <f t="shared" si="92"/>
        <v>-</v>
      </c>
      <c r="BI522" s="9" t="str">
        <f t="shared" si="92"/>
        <v>-</v>
      </c>
      <c r="BJ522" s="37"/>
      <c r="BK522" s="34"/>
      <c r="BR522" s="25"/>
      <c r="BS522" s="25"/>
      <c r="BV522" s="25"/>
      <c r="BW522" s="25"/>
      <c r="BX522" s="25"/>
    </row>
    <row r="523" spans="1:76">
      <c r="A523" s="38">
        <f t="shared" si="74"/>
        <v>129</v>
      </c>
      <c r="B523" s="36">
        <f t="shared" si="90"/>
        <v>62</v>
      </c>
      <c r="C523" s="36">
        <f t="shared" si="90"/>
        <v>1</v>
      </c>
      <c r="D523" s="9" t="str">
        <f t="shared" si="93"/>
        <v>-</v>
      </c>
      <c r="E523" s="9" t="str">
        <f t="shared" si="93"/>
        <v>-</v>
      </c>
      <c r="F523" s="9" t="str">
        <f t="shared" si="93"/>
        <v>-</v>
      </c>
      <c r="G523" s="9" t="str">
        <f t="shared" si="93"/>
        <v>-</v>
      </c>
      <c r="H523" s="9" t="str">
        <f t="shared" si="93"/>
        <v>-</v>
      </c>
      <c r="I523" s="9" t="str">
        <f t="shared" si="93"/>
        <v>-</v>
      </c>
      <c r="J523" s="9" t="str">
        <f t="shared" si="93"/>
        <v>-</v>
      </c>
      <c r="K523" s="9" t="str">
        <f t="shared" si="93"/>
        <v>-</v>
      </c>
      <c r="L523" s="9" t="str">
        <f t="shared" si="93"/>
        <v>-</v>
      </c>
      <c r="M523" s="9" t="str">
        <f t="shared" si="93"/>
        <v>-</v>
      </c>
      <c r="N523" s="9" t="str">
        <f t="shared" si="93"/>
        <v>-</v>
      </c>
      <c r="O523" s="9" t="str">
        <f t="shared" si="93"/>
        <v>-</v>
      </c>
      <c r="P523" s="9" t="str">
        <f t="shared" si="93"/>
        <v>-</v>
      </c>
      <c r="Q523" s="9" t="str">
        <f t="shared" si="93"/>
        <v>-</v>
      </c>
      <c r="R523" s="9" t="str">
        <f t="shared" si="93"/>
        <v>-</v>
      </c>
      <c r="S523" s="9" t="str">
        <f t="shared" si="92"/>
        <v>-</v>
      </c>
      <c r="T523" s="9" t="str">
        <f t="shared" si="92"/>
        <v>-</v>
      </c>
      <c r="U523" s="9" t="str">
        <f t="shared" si="92"/>
        <v>-</v>
      </c>
      <c r="V523" s="9" t="str">
        <f t="shared" si="92"/>
        <v>-</v>
      </c>
      <c r="W523" s="9" t="str">
        <f t="shared" si="92"/>
        <v>-</v>
      </c>
      <c r="X523" s="9" t="str">
        <f t="shared" si="92"/>
        <v>-</v>
      </c>
      <c r="Y523" s="9" t="str">
        <f t="shared" si="92"/>
        <v>-</v>
      </c>
      <c r="Z523" s="9" t="str">
        <f t="shared" si="92"/>
        <v>-</v>
      </c>
      <c r="AA523" s="9" t="str">
        <f t="shared" si="92"/>
        <v>-</v>
      </c>
      <c r="AB523" s="9" t="str">
        <f t="shared" si="92"/>
        <v>-</v>
      </c>
      <c r="AC523" s="9" t="str">
        <f t="shared" si="92"/>
        <v>-</v>
      </c>
      <c r="AD523" s="9" t="str">
        <f t="shared" si="92"/>
        <v>-</v>
      </c>
      <c r="AE523" s="9" t="str">
        <f t="shared" si="92"/>
        <v>-</v>
      </c>
      <c r="AF523" s="9" t="str">
        <f t="shared" si="92"/>
        <v>-</v>
      </c>
      <c r="AG523" s="9" t="str">
        <f t="shared" si="92"/>
        <v>-</v>
      </c>
      <c r="AH523" s="9" t="str">
        <f t="shared" si="92"/>
        <v>-</v>
      </c>
      <c r="AI523" s="9" t="str">
        <f t="shared" si="86"/>
        <v>-</v>
      </c>
      <c r="AJ523" s="9" t="str">
        <f t="shared" si="86"/>
        <v>-</v>
      </c>
      <c r="AK523" s="9" t="str">
        <f t="shared" si="86"/>
        <v>-</v>
      </c>
      <c r="AL523" s="9" t="str">
        <f t="shared" si="86"/>
        <v>-</v>
      </c>
      <c r="AM523" s="9" t="str">
        <f t="shared" si="86"/>
        <v>-</v>
      </c>
      <c r="AN523" s="9" t="str">
        <f t="shared" si="86"/>
        <v>-</v>
      </c>
      <c r="AO523" s="9" t="str">
        <f t="shared" si="86"/>
        <v>-</v>
      </c>
      <c r="AP523" s="9" t="str">
        <f t="shared" si="94"/>
        <v>-</v>
      </c>
      <c r="AQ523" s="9" t="str">
        <f t="shared" si="94"/>
        <v>-</v>
      </c>
      <c r="AR523" s="9" t="str">
        <f t="shared" si="94"/>
        <v>-</v>
      </c>
      <c r="AS523" s="9" t="str">
        <f t="shared" si="94"/>
        <v>-</v>
      </c>
      <c r="AT523" s="9" t="str">
        <f t="shared" si="94"/>
        <v>-</v>
      </c>
      <c r="AU523" s="9" t="str">
        <f t="shared" si="94"/>
        <v>-</v>
      </c>
      <c r="AV523" s="9" t="str">
        <f t="shared" si="94"/>
        <v>-</v>
      </c>
      <c r="AW523" s="9" t="str">
        <f t="shared" si="94"/>
        <v>-</v>
      </c>
      <c r="AX523" s="9" t="str">
        <f t="shared" si="94"/>
        <v>-</v>
      </c>
      <c r="AY523" s="9" t="str">
        <f t="shared" si="94"/>
        <v>-</v>
      </c>
      <c r="AZ523" s="9" t="str">
        <f t="shared" si="86"/>
        <v>-</v>
      </c>
      <c r="BA523" s="9" t="str">
        <f t="shared" si="86"/>
        <v>-</v>
      </c>
      <c r="BB523" s="9" t="str">
        <f t="shared" si="92"/>
        <v>!!!</v>
      </c>
      <c r="BC523" s="9" t="str">
        <f t="shared" si="92"/>
        <v>-</v>
      </c>
      <c r="BD523" s="9" t="str">
        <f t="shared" si="92"/>
        <v>-</v>
      </c>
      <c r="BE523" s="9" t="str">
        <f t="shared" si="92"/>
        <v>-</v>
      </c>
      <c r="BF523" s="9" t="str">
        <f t="shared" si="92"/>
        <v>-</v>
      </c>
      <c r="BG523" s="9" t="str">
        <f t="shared" si="92"/>
        <v>-</v>
      </c>
      <c r="BH523" s="9" t="str">
        <f t="shared" si="92"/>
        <v>-</v>
      </c>
      <c r="BI523" s="9" t="str">
        <f t="shared" si="92"/>
        <v>-</v>
      </c>
      <c r="BJ523" s="37"/>
      <c r="BK523" s="34"/>
      <c r="BR523" s="25"/>
      <c r="BS523" s="25"/>
      <c r="BV523" s="25"/>
      <c r="BW523" s="25"/>
      <c r="BX523" s="25"/>
    </row>
    <row r="524" spans="1:76">
      <c r="A524" s="38">
        <f t="shared" si="74"/>
        <v>130</v>
      </c>
      <c r="B524" s="36">
        <f t="shared" ref="B524:C539" si="95">B132</f>
        <v>62</v>
      </c>
      <c r="C524" s="36">
        <f t="shared" si="95"/>
        <v>2</v>
      </c>
      <c r="D524" s="9" t="str">
        <f t="shared" si="93"/>
        <v>-</v>
      </c>
      <c r="E524" s="9" t="str">
        <f t="shared" si="93"/>
        <v>-</v>
      </c>
      <c r="F524" s="9" t="str">
        <f t="shared" si="93"/>
        <v>-</v>
      </c>
      <c r="G524" s="9" t="str">
        <f t="shared" si="93"/>
        <v>-</v>
      </c>
      <c r="H524" s="9" t="str">
        <f t="shared" si="93"/>
        <v>-</v>
      </c>
      <c r="I524" s="9" t="str">
        <f t="shared" si="93"/>
        <v>-</v>
      </c>
      <c r="J524" s="9" t="str">
        <f t="shared" si="93"/>
        <v>-</v>
      </c>
      <c r="K524" s="9" t="str">
        <f t="shared" si="93"/>
        <v>-</v>
      </c>
      <c r="L524" s="9" t="str">
        <f t="shared" si="93"/>
        <v>-</v>
      </c>
      <c r="M524" s="9" t="str">
        <f t="shared" si="93"/>
        <v>-</v>
      </c>
      <c r="N524" s="9" t="str">
        <f t="shared" si="93"/>
        <v>-</v>
      </c>
      <c r="O524" s="9" t="str">
        <f t="shared" si="93"/>
        <v>-</v>
      </c>
      <c r="P524" s="9" t="str">
        <f t="shared" si="93"/>
        <v>-</v>
      </c>
      <c r="Q524" s="9" t="str">
        <f t="shared" si="93"/>
        <v>-</v>
      </c>
      <c r="R524" s="9" t="str">
        <f t="shared" si="93"/>
        <v>-</v>
      </c>
      <c r="S524" s="9" t="str">
        <f t="shared" si="92"/>
        <v>-</v>
      </c>
      <c r="T524" s="9" t="str">
        <f t="shared" si="92"/>
        <v>-</v>
      </c>
      <c r="U524" s="9" t="str">
        <f t="shared" si="92"/>
        <v>-</v>
      </c>
      <c r="V524" s="9" t="str">
        <f t="shared" si="92"/>
        <v>-</v>
      </c>
      <c r="W524" s="9" t="str">
        <f t="shared" si="92"/>
        <v>-</v>
      </c>
      <c r="X524" s="9" t="str">
        <f t="shared" si="92"/>
        <v>-</v>
      </c>
      <c r="Y524" s="9" t="str">
        <f t="shared" si="92"/>
        <v>-</v>
      </c>
      <c r="Z524" s="9" t="str">
        <f t="shared" si="92"/>
        <v>-</v>
      </c>
      <c r="AA524" s="9" t="str">
        <f t="shared" si="92"/>
        <v>-</v>
      </c>
      <c r="AB524" s="9" t="str">
        <f t="shared" si="92"/>
        <v>-</v>
      </c>
      <c r="AC524" s="9" t="str">
        <f t="shared" si="92"/>
        <v>-</v>
      </c>
      <c r="AD524" s="9" t="str">
        <f t="shared" si="92"/>
        <v>-</v>
      </c>
      <c r="AE524" s="9" t="str">
        <f t="shared" si="92"/>
        <v>-</v>
      </c>
      <c r="AF524" s="9" t="str">
        <f t="shared" si="92"/>
        <v>-</v>
      </c>
      <c r="AG524" s="9" t="str">
        <f t="shared" si="92"/>
        <v>-</v>
      </c>
      <c r="AH524" s="9" t="str">
        <f t="shared" si="92"/>
        <v>-</v>
      </c>
      <c r="AI524" s="9" t="str">
        <f t="shared" si="86"/>
        <v>-</v>
      </c>
      <c r="AJ524" s="9" t="str">
        <f t="shared" si="86"/>
        <v>-</v>
      </c>
      <c r="AK524" s="9" t="str">
        <f t="shared" si="86"/>
        <v>-</v>
      </c>
      <c r="AL524" s="9" t="str">
        <f t="shared" ref="AI524:BA552" si="96">IF(AND(OR(AL132&gt;=10,AL132&lt;=3),AL329="НЕТ"),"!!!","-")</f>
        <v>-</v>
      </c>
      <c r="AM524" s="9" t="str">
        <f t="shared" si="96"/>
        <v>-</v>
      </c>
      <c r="AN524" s="9" t="str">
        <f t="shared" si="96"/>
        <v>-</v>
      </c>
      <c r="AO524" s="9" t="str">
        <f t="shared" si="96"/>
        <v>-</v>
      </c>
      <c r="AP524" s="9" t="str">
        <f t="shared" si="94"/>
        <v>-</v>
      </c>
      <c r="AQ524" s="9" t="str">
        <f t="shared" si="94"/>
        <v>-</v>
      </c>
      <c r="AR524" s="9" t="str">
        <f t="shared" si="94"/>
        <v>-</v>
      </c>
      <c r="AS524" s="9" t="str">
        <f t="shared" si="94"/>
        <v>-</v>
      </c>
      <c r="AT524" s="9" t="str">
        <f t="shared" si="94"/>
        <v>-</v>
      </c>
      <c r="AU524" s="9" t="str">
        <f t="shared" si="94"/>
        <v>-</v>
      </c>
      <c r="AV524" s="9" t="str">
        <f t="shared" si="94"/>
        <v>-</v>
      </c>
      <c r="AW524" s="9" t="str">
        <f t="shared" si="94"/>
        <v>-</v>
      </c>
      <c r="AX524" s="9" t="str">
        <f t="shared" si="94"/>
        <v>-</v>
      </c>
      <c r="AY524" s="9" t="str">
        <f t="shared" si="94"/>
        <v>-</v>
      </c>
      <c r="AZ524" s="9" t="str">
        <f t="shared" si="96"/>
        <v>-</v>
      </c>
      <c r="BA524" s="9" t="str">
        <f t="shared" si="96"/>
        <v>-</v>
      </c>
      <c r="BB524" s="9" t="str">
        <f t="shared" si="92"/>
        <v>-</v>
      </c>
      <c r="BC524" s="9" t="str">
        <f t="shared" si="92"/>
        <v>-</v>
      </c>
      <c r="BD524" s="9" t="str">
        <f t="shared" si="92"/>
        <v>-</v>
      </c>
      <c r="BE524" s="9" t="str">
        <f t="shared" si="92"/>
        <v>-</v>
      </c>
      <c r="BF524" s="9" t="str">
        <f t="shared" si="92"/>
        <v>-</v>
      </c>
      <c r="BG524" s="9" t="str">
        <f t="shared" si="92"/>
        <v>-</v>
      </c>
      <c r="BH524" s="9" t="str">
        <f t="shared" si="92"/>
        <v>-</v>
      </c>
      <c r="BI524" s="9" t="str">
        <f t="shared" si="92"/>
        <v>-</v>
      </c>
      <c r="BJ524" s="37"/>
      <c r="BK524" s="34"/>
      <c r="BR524" s="25"/>
      <c r="BS524" s="25"/>
      <c r="BV524" s="25"/>
      <c r="BW524" s="25"/>
      <c r="BX524" s="25"/>
    </row>
    <row r="525" spans="1:76">
      <c r="A525" s="38">
        <f t="shared" ref="A525:A586" si="97">A524+1</f>
        <v>131</v>
      </c>
      <c r="B525" s="36">
        <f t="shared" si="95"/>
        <v>62</v>
      </c>
      <c r="C525" s="36">
        <f t="shared" si="95"/>
        <v>3</v>
      </c>
      <c r="D525" s="9" t="str">
        <f t="shared" si="93"/>
        <v>-</v>
      </c>
      <c r="E525" s="9" t="str">
        <f t="shared" si="93"/>
        <v>-</v>
      </c>
      <c r="F525" s="9" t="str">
        <f t="shared" si="93"/>
        <v>-</v>
      </c>
      <c r="G525" s="9" t="str">
        <f t="shared" si="93"/>
        <v>-</v>
      </c>
      <c r="H525" s="9" t="str">
        <f t="shared" si="93"/>
        <v>-</v>
      </c>
      <c r="I525" s="9" t="str">
        <f t="shared" si="93"/>
        <v>-</v>
      </c>
      <c r="J525" s="9" t="str">
        <f t="shared" si="93"/>
        <v>-</v>
      </c>
      <c r="K525" s="9" t="str">
        <f t="shared" si="93"/>
        <v>-</v>
      </c>
      <c r="L525" s="9" t="str">
        <f t="shared" si="93"/>
        <v>-</v>
      </c>
      <c r="M525" s="9" t="str">
        <f t="shared" si="93"/>
        <v>-</v>
      </c>
      <c r="N525" s="9" t="str">
        <f t="shared" si="93"/>
        <v>-</v>
      </c>
      <c r="O525" s="9" t="str">
        <f t="shared" si="93"/>
        <v>-</v>
      </c>
      <c r="P525" s="9" t="str">
        <f t="shared" si="93"/>
        <v>-</v>
      </c>
      <c r="Q525" s="9" t="str">
        <f t="shared" si="93"/>
        <v>-</v>
      </c>
      <c r="R525" s="9" t="str">
        <f t="shared" si="93"/>
        <v>-</v>
      </c>
      <c r="S525" s="9" t="str">
        <f t="shared" si="92"/>
        <v>-</v>
      </c>
      <c r="T525" s="9" t="str">
        <f t="shared" si="92"/>
        <v>-</v>
      </c>
      <c r="U525" s="9" t="str">
        <f t="shared" si="92"/>
        <v>-</v>
      </c>
      <c r="V525" s="9" t="str">
        <f t="shared" si="92"/>
        <v>-</v>
      </c>
      <c r="W525" s="9" t="str">
        <f t="shared" si="92"/>
        <v>-</v>
      </c>
      <c r="X525" s="9" t="str">
        <f t="shared" si="92"/>
        <v>-</v>
      </c>
      <c r="Y525" s="9" t="str">
        <f t="shared" si="92"/>
        <v>-</v>
      </c>
      <c r="Z525" s="9" t="str">
        <f t="shared" si="92"/>
        <v>-</v>
      </c>
      <c r="AA525" s="9" t="str">
        <f t="shared" si="92"/>
        <v>-</v>
      </c>
      <c r="AB525" s="9" t="str">
        <f t="shared" si="92"/>
        <v>-</v>
      </c>
      <c r="AC525" s="9" t="str">
        <f t="shared" si="92"/>
        <v>-</v>
      </c>
      <c r="AD525" s="9" t="str">
        <f t="shared" si="92"/>
        <v>-</v>
      </c>
      <c r="AE525" s="9" t="str">
        <f t="shared" si="92"/>
        <v>-</v>
      </c>
      <c r="AF525" s="9" t="str">
        <f t="shared" si="92"/>
        <v>-</v>
      </c>
      <c r="AG525" s="9" t="str">
        <f t="shared" si="92"/>
        <v>-</v>
      </c>
      <c r="AH525" s="9" t="str">
        <f t="shared" si="92"/>
        <v>-</v>
      </c>
      <c r="AI525" s="9" t="str">
        <f t="shared" si="96"/>
        <v>-</v>
      </c>
      <c r="AJ525" s="9" t="str">
        <f t="shared" si="96"/>
        <v>-</v>
      </c>
      <c r="AK525" s="9" t="str">
        <f t="shared" si="96"/>
        <v>-</v>
      </c>
      <c r="AL525" s="9" t="str">
        <f t="shared" si="96"/>
        <v>-</v>
      </c>
      <c r="AM525" s="9" t="str">
        <f t="shared" si="96"/>
        <v>-</v>
      </c>
      <c r="AN525" s="9" t="str">
        <f t="shared" si="96"/>
        <v>-</v>
      </c>
      <c r="AO525" s="9" t="str">
        <f t="shared" si="96"/>
        <v>-</v>
      </c>
      <c r="AP525" s="9" t="str">
        <f t="shared" si="94"/>
        <v>-</v>
      </c>
      <c r="AQ525" s="9" t="str">
        <f t="shared" si="94"/>
        <v>-</v>
      </c>
      <c r="AR525" s="9" t="str">
        <f t="shared" si="94"/>
        <v>-</v>
      </c>
      <c r="AS525" s="9" t="str">
        <f t="shared" si="94"/>
        <v>-</v>
      </c>
      <c r="AT525" s="9" t="str">
        <f t="shared" si="94"/>
        <v>-</v>
      </c>
      <c r="AU525" s="9" t="str">
        <f t="shared" si="94"/>
        <v>-</v>
      </c>
      <c r="AV525" s="9" t="str">
        <f t="shared" si="94"/>
        <v>-</v>
      </c>
      <c r="AW525" s="9" t="str">
        <f t="shared" si="94"/>
        <v>-</v>
      </c>
      <c r="AX525" s="9" t="str">
        <f t="shared" si="94"/>
        <v>-</v>
      </c>
      <c r="AY525" s="9" t="str">
        <f t="shared" si="94"/>
        <v>-</v>
      </c>
      <c r="AZ525" s="9" t="str">
        <f t="shared" si="96"/>
        <v>-</v>
      </c>
      <c r="BA525" s="9" t="str">
        <f t="shared" si="96"/>
        <v>-</v>
      </c>
      <c r="BB525" s="9" t="str">
        <f t="shared" si="92"/>
        <v>-</v>
      </c>
      <c r="BC525" s="9" t="str">
        <f t="shared" si="92"/>
        <v>-</v>
      </c>
      <c r="BD525" s="9" t="str">
        <f t="shared" si="92"/>
        <v>-</v>
      </c>
      <c r="BE525" s="9" t="str">
        <f t="shared" si="92"/>
        <v>-</v>
      </c>
      <c r="BF525" s="9" t="str">
        <f t="shared" si="92"/>
        <v>-</v>
      </c>
      <c r="BG525" s="9" t="str">
        <f t="shared" si="92"/>
        <v>-</v>
      </c>
      <c r="BH525" s="9" t="str">
        <f t="shared" si="92"/>
        <v>-</v>
      </c>
      <c r="BI525" s="9" t="str">
        <f t="shared" si="92"/>
        <v>-</v>
      </c>
      <c r="BJ525" s="37"/>
      <c r="BK525" s="34"/>
      <c r="BR525" s="25"/>
      <c r="BS525" s="25"/>
      <c r="BV525" s="25"/>
      <c r="BW525" s="25"/>
      <c r="BX525" s="25"/>
    </row>
    <row r="526" spans="1:76">
      <c r="A526" s="38">
        <f t="shared" si="97"/>
        <v>132</v>
      </c>
      <c r="B526" s="36">
        <f t="shared" si="95"/>
        <v>63</v>
      </c>
      <c r="C526" s="36">
        <f t="shared" si="95"/>
        <v>1</v>
      </c>
      <c r="D526" s="9" t="str">
        <f t="shared" si="93"/>
        <v>-</v>
      </c>
      <c r="E526" s="9" t="str">
        <f t="shared" si="93"/>
        <v>-</v>
      </c>
      <c r="F526" s="9" t="str">
        <f t="shared" si="93"/>
        <v>-</v>
      </c>
      <c r="G526" s="9" t="str">
        <f t="shared" si="93"/>
        <v>-</v>
      </c>
      <c r="H526" s="9" t="str">
        <f t="shared" si="93"/>
        <v>-</v>
      </c>
      <c r="I526" s="9" t="str">
        <f t="shared" si="93"/>
        <v>-</v>
      </c>
      <c r="J526" s="9" t="str">
        <f t="shared" si="93"/>
        <v>-</v>
      </c>
      <c r="K526" s="9" t="str">
        <f t="shared" si="93"/>
        <v>-</v>
      </c>
      <c r="L526" s="9" t="str">
        <f t="shared" si="93"/>
        <v>-</v>
      </c>
      <c r="M526" s="9" t="str">
        <f t="shared" si="93"/>
        <v>-</v>
      </c>
      <c r="N526" s="9" t="str">
        <f t="shared" si="93"/>
        <v>-</v>
      </c>
      <c r="O526" s="9" t="str">
        <f t="shared" si="93"/>
        <v>-</v>
      </c>
      <c r="P526" s="9" t="str">
        <f t="shared" si="93"/>
        <v>-</v>
      </c>
      <c r="Q526" s="9" t="str">
        <f t="shared" si="93"/>
        <v>-</v>
      </c>
      <c r="R526" s="9" t="str">
        <f t="shared" si="93"/>
        <v>-</v>
      </c>
      <c r="S526" s="9" t="str">
        <f t="shared" si="92"/>
        <v>-</v>
      </c>
      <c r="T526" s="9" t="str">
        <f t="shared" si="92"/>
        <v>-</v>
      </c>
      <c r="U526" s="9" t="str">
        <f t="shared" si="92"/>
        <v>-</v>
      </c>
      <c r="V526" s="9" t="str">
        <f t="shared" si="92"/>
        <v>-</v>
      </c>
      <c r="W526" s="9" t="str">
        <f t="shared" si="92"/>
        <v>-</v>
      </c>
      <c r="X526" s="9" t="str">
        <f t="shared" ref="X526:BI526" si="98">IF(AND(OR(X134&gt;=10,X134&lt;=3),X331="НЕТ"),"!!!","-")</f>
        <v>-</v>
      </c>
      <c r="Y526" s="9" t="str">
        <f t="shared" si="98"/>
        <v>-</v>
      </c>
      <c r="Z526" s="9" t="str">
        <f t="shared" si="98"/>
        <v>-</v>
      </c>
      <c r="AA526" s="9" t="str">
        <f t="shared" si="98"/>
        <v>-</v>
      </c>
      <c r="AB526" s="9" t="str">
        <f t="shared" si="98"/>
        <v>-</v>
      </c>
      <c r="AC526" s="9" t="str">
        <f t="shared" si="98"/>
        <v>-</v>
      </c>
      <c r="AD526" s="9" t="str">
        <f t="shared" si="98"/>
        <v>-</v>
      </c>
      <c r="AE526" s="9" t="str">
        <f t="shared" si="98"/>
        <v>-</v>
      </c>
      <c r="AF526" s="9" t="str">
        <f t="shared" si="98"/>
        <v>-</v>
      </c>
      <c r="AG526" s="9" t="str">
        <f t="shared" si="98"/>
        <v>-</v>
      </c>
      <c r="AH526" s="9" t="str">
        <f t="shared" si="98"/>
        <v>-</v>
      </c>
      <c r="AI526" s="9" t="str">
        <f t="shared" si="96"/>
        <v>-</v>
      </c>
      <c r="AJ526" s="9" t="str">
        <f t="shared" si="96"/>
        <v>-</v>
      </c>
      <c r="AK526" s="9" t="str">
        <f t="shared" si="96"/>
        <v>-</v>
      </c>
      <c r="AL526" s="9" t="str">
        <f t="shared" si="96"/>
        <v>-</v>
      </c>
      <c r="AM526" s="9" t="str">
        <f t="shared" si="96"/>
        <v>-</v>
      </c>
      <c r="AN526" s="9" t="str">
        <f t="shared" si="96"/>
        <v>-</v>
      </c>
      <c r="AO526" s="9" t="str">
        <f t="shared" si="96"/>
        <v>-</v>
      </c>
      <c r="AP526" s="9" t="str">
        <f t="shared" si="94"/>
        <v>-</v>
      </c>
      <c r="AQ526" s="9" t="str">
        <f t="shared" si="94"/>
        <v>-</v>
      </c>
      <c r="AR526" s="9" t="str">
        <f t="shared" si="94"/>
        <v>-</v>
      </c>
      <c r="AS526" s="9" t="str">
        <f t="shared" si="94"/>
        <v>-</v>
      </c>
      <c r="AT526" s="9" t="str">
        <f t="shared" si="94"/>
        <v>-</v>
      </c>
      <c r="AU526" s="9" t="str">
        <f t="shared" si="94"/>
        <v>-</v>
      </c>
      <c r="AV526" s="9" t="str">
        <f t="shared" si="94"/>
        <v>-</v>
      </c>
      <c r="AW526" s="9" t="str">
        <f t="shared" si="94"/>
        <v>-</v>
      </c>
      <c r="AX526" s="9" t="str">
        <f t="shared" si="94"/>
        <v>-</v>
      </c>
      <c r="AY526" s="9" t="str">
        <f t="shared" si="94"/>
        <v>-</v>
      </c>
      <c r="AZ526" s="9" t="str">
        <f t="shared" si="96"/>
        <v>-</v>
      </c>
      <c r="BA526" s="9" t="str">
        <f t="shared" si="96"/>
        <v>-</v>
      </c>
      <c r="BB526" s="9" t="str">
        <f t="shared" si="98"/>
        <v>-</v>
      </c>
      <c r="BC526" s="9" t="str">
        <f t="shared" si="98"/>
        <v>-</v>
      </c>
      <c r="BD526" s="9" t="str">
        <f t="shared" si="98"/>
        <v>-</v>
      </c>
      <c r="BE526" s="9" t="str">
        <f t="shared" si="98"/>
        <v>-</v>
      </c>
      <c r="BF526" s="9" t="str">
        <f t="shared" si="98"/>
        <v>-</v>
      </c>
      <c r="BG526" s="9" t="str">
        <f t="shared" si="98"/>
        <v>-</v>
      </c>
      <c r="BH526" s="9" t="str">
        <f t="shared" si="98"/>
        <v>-</v>
      </c>
      <c r="BI526" s="9" t="str">
        <f t="shared" si="98"/>
        <v>-</v>
      </c>
      <c r="BJ526" s="37"/>
      <c r="BK526" s="34"/>
      <c r="BR526" s="25"/>
      <c r="BS526" s="25"/>
      <c r="BV526" s="25"/>
      <c r="BW526" s="25"/>
      <c r="BX526" s="25"/>
    </row>
    <row r="527" spans="1:76">
      <c r="A527" s="38">
        <f t="shared" si="97"/>
        <v>133</v>
      </c>
      <c r="B527" s="36">
        <f t="shared" si="95"/>
        <v>63</v>
      </c>
      <c r="C527" s="36">
        <f t="shared" si="95"/>
        <v>2</v>
      </c>
      <c r="D527" s="9" t="str">
        <f t="shared" si="93"/>
        <v>-</v>
      </c>
      <c r="E527" s="9" t="str">
        <f t="shared" si="93"/>
        <v>-</v>
      </c>
      <c r="F527" s="9" t="str">
        <f t="shared" si="93"/>
        <v>-</v>
      </c>
      <c r="G527" s="9" t="str">
        <f t="shared" si="93"/>
        <v>-</v>
      </c>
      <c r="H527" s="9" t="str">
        <f t="shared" si="93"/>
        <v>-</v>
      </c>
      <c r="I527" s="9" t="str">
        <f t="shared" si="93"/>
        <v>-</v>
      </c>
      <c r="J527" s="9" t="str">
        <f t="shared" si="93"/>
        <v>-</v>
      </c>
      <c r="K527" s="9" t="str">
        <f t="shared" si="93"/>
        <v>-</v>
      </c>
      <c r="L527" s="9" t="str">
        <f t="shared" si="93"/>
        <v>-</v>
      </c>
      <c r="M527" s="9" t="str">
        <f t="shared" si="93"/>
        <v>-</v>
      </c>
      <c r="N527" s="9" t="str">
        <f t="shared" si="93"/>
        <v>-</v>
      </c>
      <c r="O527" s="9" t="str">
        <f t="shared" si="93"/>
        <v>-</v>
      </c>
      <c r="P527" s="9" t="str">
        <f t="shared" si="93"/>
        <v>-</v>
      </c>
      <c r="Q527" s="9" t="str">
        <f t="shared" si="93"/>
        <v>-</v>
      </c>
      <c r="R527" s="9" t="str">
        <f t="shared" si="93"/>
        <v>-</v>
      </c>
      <c r="S527" s="9" t="str">
        <f t="shared" si="93"/>
        <v>-</v>
      </c>
      <c r="T527" s="9" t="str">
        <f t="shared" ref="T527:BI532" si="99">IF(AND(OR(T135&gt;=10,T135&lt;=3),T332="НЕТ"),"!!!","-")</f>
        <v>-</v>
      </c>
      <c r="U527" s="9" t="str">
        <f t="shared" si="99"/>
        <v>-</v>
      </c>
      <c r="V527" s="9" t="str">
        <f t="shared" si="99"/>
        <v>-</v>
      </c>
      <c r="W527" s="9" t="str">
        <f t="shared" si="99"/>
        <v>-</v>
      </c>
      <c r="X527" s="9" t="str">
        <f t="shared" si="99"/>
        <v>-</v>
      </c>
      <c r="Y527" s="9" t="str">
        <f t="shared" si="99"/>
        <v>-</v>
      </c>
      <c r="Z527" s="9" t="str">
        <f t="shared" si="99"/>
        <v>-</v>
      </c>
      <c r="AA527" s="9" t="str">
        <f t="shared" si="99"/>
        <v>-</v>
      </c>
      <c r="AB527" s="9" t="str">
        <f t="shared" si="99"/>
        <v>-</v>
      </c>
      <c r="AC527" s="9" t="str">
        <f t="shared" si="99"/>
        <v>-</v>
      </c>
      <c r="AD527" s="9" t="str">
        <f t="shared" si="99"/>
        <v>-</v>
      </c>
      <c r="AE527" s="9" t="str">
        <f t="shared" si="99"/>
        <v>-</v>
      </c>
      <c r="AF527" s="9" t="str">
        <f t="shared" si="99"/>
        <v>-</v>
      </c>
      <c r="AG527" s="9" t="str">
        <f t="shared" si="99"/>
        <v>-</v>
      </c>
      <c r="AH527" s="9" t="str">
        <f t="shared" si="99"/>
        <v>-</v>
      </c>
      <c r="AI527" s="9" t="str">
        <f t="shared" si="96"/>
        <v>-</v>
      </c>
      <c r="AJ527" s="9" t="str">
        <f t="shared" si="96"/>
        <v>-</v>
      </c>
      <c r="AK527" s="9" t="str">
        <f t="shared" si="96"/>
        <v>-</v>
      </c>
      <c r="AL527" s="9" t="str">
        <f t="shared" si="96"/>
        <v>-</v>
      </c>
      <c r="AM527" s="9" t="str">
        <f t="shared" si="96"/>
        <v>-</v>
      </c>
      <c r="AN527" s="9" t="str">
        <f t="shared" si="96"/>
        <v>-</v>
      </c>
      <c r="AO527" s="9" t="str">
        <f t="shared" si="96"/>
        <v>-</v>
      </c>
      <c r="AP527" s="9" t="str">
        <f t="shared" si="94"/>
        <v>-</v>
      </c>
      <c r="AQ527" s="9" t="str">
        <f t="shared" si="94"/>
        <v>-</v>
      </c>
      <c r="AR527" s="9" t="str">
        <f t="shared" si="94"/>
        <v>-</v>
      </c>
      <c r="AS527" s="9" t="str">
        <f t="shared" si="94"/>
        <v>-</v>
      </c>
      <c r="AT527" s="9" t="str">
        <f t="shared" si="94"/>
        <v>-</v>
      </c>
      <c r="AU527" s="9" t="str">
        <f t="shared" si="94"/>
        <v>-</v>
      </c>
      <c r="AV527" s="9" t="str">
        <f t="shared" si="94"/>
        <v>-</v>
      </c>
      <c r="AW527" s="9" t="str">
        <f t="shared" si="94"/>
        <v>-</v>
      </c>
      <c r="AX527" s="9" t="str">
        <f t="shared" si="94"/>
        <v>-</v>
      </c>
      <c r="AY527" s="9" t="str">
        <f t="shared" si="94"/>
        <v>-</v>
      </c>
      <c r="AZ527" s="9" t="str">
        <f t="shared" si="96"/>
        <v>-</v>
      </c>
      <c r="BA527" s="9" t="str">
        <f t="shared" si="96"/>
        <v>-</v>
      </c>
      <c r="BB527" s="9" t="str">
        <f t="shared" si="99"/>
        <v>-</v>
      </c>
      <c r="BC527" s="9" t="str">
        <f t="shared" si="99"/>
        <v>-</v>
      </c>
      <c r="BD527" s="9" t="str">
        <f t="shared" si="99"/>
        <v>-</v>
      </c>
      <c r="BE527" s="9" t="str">
        <f t="shared" si="99"/>
        <v>-</v>
      </c>
      <c r="BF527" s="9" t="str">
        <f t="shared" si="99"/>
        <v>-</v>
      </c>
      <c r="BG527" s="9" t="str">
        <f t="shared" si="99"/>
        <v>-</v>
      </c>
      <c r="BH527" s="9" t="str">
        <f t="shared" si="99"/>
        <v>-</v>
      </c>
      <c r="BI527" s="9" t="str">
        <f t="shared" si="99"/>
        <v>-</v>
      </c>
      <c r="BJ527" s="37"/>
      <c r="BK527" s="34"/>
      <c r="BR527" s="25"/>
      <c r="BS527" s="25"/>
      <c r="BV527" s="25"/>
      <c r="BW527" s="25"/>
      <c r="BX527" s="25"/>
    </row>
    <row r="528" spans="1:76">
      <c r="A528" s="38">
        <f t="shared" si="97"/>
        <v>134</v>
      </c>
      <c r="B528" s="36">
        <f t="shared" si="95"/>
        <v>63</v>
      </c>
      <c r="C528" s="36">
        <f t="shared" si="95"/>
        <v>3</v>
      </c>
      <c r="D528" s="9" t="str">
        <f t="shared" si="93"/>
        <v>-</v>
      </c>
      <c r="E528" s="9" t="str">
        <f t="shared" si="93"/>
        <v>-</v>
      </c>
      <c r="F528" s="9" t="str">
        <f t="shared" si="93"/>
        <v>-</v>
      </c>
      <c r="G528" s="9" t="str">
        <f t="shared" si="93"/>
        <v>-</v>
      </c>
      <c r="H528" s="9" t="str">
        <f t="shared" si="93"/>
        <v>-</v>
      </c>
      <c r="I528" s="9" t="str">
        <f t="shared" si="93"/>
        <v>-</v>
      </c>
      <c r="J528" s="9" t="str">
        <f t="shared" si="93"/>
        <v>-</v>
      </c>
      <c r="K528" s="9" t="str">
        <f t="shared" si="93"/>
        <v>-</v>
      </c>
      <c r="L528" s="9" t="str">
        <f t="shared" si="93"/>
        <v>-</v>
      </c>
      <c r="M528" s="9" t="str">
        <f t="shared" si="93"/>
        <v>-</v>
      </c>
      <c r="N528" s="9" t="str">
        <f t="shared" si="93"/>
        <v>-</v>
      </c>
      <c r="O528" s="9" t="str">
        <f t="shared" si="93"/>
        <v>-</v>
      </c>
      <c r="P528" s="9" t="str">
        <f t="shared" si="93"/>
        <v>-</v>
      </c>
      <c r="Q528" s="9" t="str">
        <f t="shared" si="93"/>
        <v>-</v>
      </c>
      <c r="R528" s="9" t="str">
        <f t="shared" si="93"/>
        <v>-</v>
      </c>
      <c r="S528" s="9" t="str">
        <f t="shared" si="93"/>
        <v>-</v>
      </c>
      <c r="T528" s="9" t="str">
        <f t="shared" si="99"/>
        <v>-</v>
      </c>
      <c r="U528" s="9" t="str">
        <f t="shared" si="99"/>
        <v>-</v>
      </c>
      <c r="V528" s="9" t="str">
        <f t="shared" si="99"/>
        <v>-</v>
      </c>
      <c r="W528" s="9" t="str">
        <f t="shared" si="99"/>
        <v>-</v>
      </c>
      <c r="X528" s="9" t="str">
        <f t="shared" si="99"/>
        <v>-</v>
      </c>
      <c r="Y528" s="9" t="str">
        <f t="shared" si="99"/>
        <v>-</v>
      </c>
      <c r="Z528" s="9" t="str">
        <f t="shared" si="99"/>
        <v>-</v>
      </c>
      <c r="AA528" s="9" t="str">
        <f t="shared" si="99"/>
        <v>-</v>
      </c>
      <c r="AB528" s="9" t="str">
        <f t="shared" si="99"/>
        <v>-</v>
      </c>
      <c r="AC528" s="9" t="str">
        <f t="shared" si="99"/>
        <v>-</v>
      </c>
      <c r="AD528" s="9" t="str">
        <f t="shared" si="99"/>
        <v>-</v>
      </c>
      <c r="AE528" s="9" t="str">
        <f t="shared" si="99"/>
        <v>-</v>
      </c>
      <c r="AF528" s="9" t="str">
        <f t="shared" si="99"/>
        <v>-</v>
      </c>
      <c r="AG528" s="9" t="str">
        <f t="shared" si="99"/>
        <v>-</v>
      </c>
      <c r="AH528" s="9" t="str">
        <f t="shared" si="99"/>
        <v>-</v>
      </c>
      <c r="AI528" s="9" t="str">
        <f t="shared" si="96"/>
        <v>-</v>
      </c>
      <c r="AJ528" s="9" t="str">
        <f t="shared" si="96"/>
        <v>-</v>
      </c>
      <c r="AK528" s="9" t="str">
        <f t="shared" si="96"/>
        <v>-</v>
      </c>
      <c r="AL528" s="9" t="str">
        <f t="shared" si="96"/>
        <v>-</v>
      </c>
      <c r="AM528" s="9" t="str">
        <f t="shared" si="96"/>
        <v>-</v>
      </c>
      <c r="AN528" s="9" t="str">
        <f t="shared" si="96"/>
        <v>-</v>
      </c>
      <c r="AO528" s="9" t="str">
        <f t="shared" si="96"/>
        <v>-</v>
      </c>
      <c r="AP528" s="9" t="str">
        <f t="shared" si="94"/>
        <v>-</v>
      </c>
      <c r="AQ528" s="9" t="str">
        <f t="shared" si="94"/>
        <v>-</v>
      </c>
      <c r="AR528" s="9" t="str">
        <f t="shared" si="94"/>
        <v>-</v>
      </c>
      <c r="AS528" s="9" t="str">
        <f t="shared" si="94"/>
        <v>-</v>
      </c>
      <c r="AT528" s="9" t="str">
        <f t="shared" si="94"/>
        <v>-</v>
      </c>
      <c r="AU528" s="9" t="str">
        <f t="shared" si="94"/>
        <v>-</v>
      </c>
      <c r="AV528" s="9" t="str">
        <f t="shared" si="94"/>
        <v>-</v>
      </c>
      <c r="AW528" s="9" t="str">
        <f t="shared" si="94"/>
        <v>-</v>
      </c>
      <c r="AX528" s="9" t="str">
        <f t="shared" si="94"/>
        <v>-</v>
      </c>
      <c r="AY528" s="9" t="str">
        <f t="shared" si="94"/>
        <v>-</v>
      </c>
      <c r="AZ528" s="9" t="str">
        <f t="shared" si="96"/>
        <v>-</v>
      </c>
      <c r="BA528" s="9" t="str">
        <f t="shared" si="96"/>
        <v>-</v>
      </c>
      <c r="BB528" s="9" t="str">
        <f t="shared" si="99"/>
        <v>-</v>
      </c>
      <c r="BC528" s="9" t="str">
        <f t="shared" si="99"/>
        <v>-</v>
      </c>
      <c r="BD528" s="9" t="str">
        <f t="shared" si="99"/>
        <v>-</v>
      </c>
      <c r="BE528" s="9" t="str">
        <f t="shared" si="99"/>
        <v>-</v>
      </c>
      <c r="BF528" s="9" t="str">
        <f t="shared" si="99"/>
        <v>-</v>
      </c>
      <c r="BG528" s="9" t="str">
        <f t="shared" si="99"/>
        <v>-</v>
      </c>
      <c r="BH528" s="9" t="str">
        <f t="shared" si="99"/>
        <v>-</v>
      </c>
      <c r="BI528" s="9" t="str">
        <f t="shared" si="99"/>
        <v>-</v>
      </c>
      <c r="BJ528" s="37"/>
      <c r="BK528" s="34"/>
      <c r="BR528" s="25"/>
      <c r="BS528" s="25"/>
      <c r="BV528" s="25"/>
      <c r="BW528" s="25"/>
      <c r="BX528" s="25"/>
    </row>
    <row r="529" spans="1:76">
      <c r="A529" s="38">
        <f t="shared" si="97"/>
        <v>135</v>
      </c>
      <c r="B529" s="36">
        <f t="shared" si="95"/>
        <v>64</v>
      </c>
      <c r="C529" s="36">
        <f t="shared" si="95"/>
        <v>1</v>
      </c>
      <c r="D529" s="9" t="str">
        <f t="shared" si="93"/>
        <v>-</v>
      </c>
      <c r="E529" s="9" t="str">
        <f t="shared" si="93"/>
        <v>-</v>
      </c>
      <c r="F529" s="9" t="str">
        <f t="shared" si="93"/>
        <v>-</v>
      </c>
      <c r="G529" s="9" t="str">
        <f t="shared" si="93"/>
        <v>-</v>
      </c>
      <c r="H529" s="9" t="str">
        <f t="shared" si="93"/>
        <v>-</v>
      </c>
      <c r="I529" s="9" t="str">
        <f t="shared" si="93"/>
        <v>-</v>
      </c>
      <c r="J529" s="9" t="str">
        <f t="shared" si="93"/>
        <v>-</v>
      </c>
      <c r="K529" s="9" t="str">
        <f t="shared" si="93"/>
        <v>-</v>
      </c>
      <c r="L529" s="9" t="str">
        <f t="shared" si="93"/>
        <v>-</v>
      </c>
      <c r="M529" s="9" t="str">
        <f t="shared" si="93"/>
        <v>-</v>
      </c>
      <c r="N529" s="9" t="str">
        <f t="shared" si="93"/>
        <v>-</v>
      </c>
      <c r="O529" s="9" t="str">
        <f t="shared" si="93"/>
        <v>-</v>
      </c>
      <c r="P529" s="9" t="str">
        <f t="shared" si="93"/>
        <v>-</v>
      </c>
      <c r="Q529" s="9" t="str">
        <f t="shared" si="93"/>
        <v>-</v>
      </c>
      <c r="R529" s="9" t="str">
        <f t="shared" si="93"/>
        <v>-</v>
      </c>
      <c r="S529" s="9" t="str">
        <f t="shared" si="93"/>
        <v>-</v>
      </c>
      <c r="T529" s="9" t="str">
        <f t="shared" si="99"/>
        <v>-</v>
      </c>
      <c r="U529" s="9" t="str">
        <f t="shared" si="99"/>
        <v>-</v>
      </c>
      <c r="V529" s="9" t="str">
        <f t="shared" si="99"/>
        <v>-</v>
      </c>
      <c r="W529" s="9" t="str">
        <f t="shared" si="99"/>
        <v>-</v>
      </c>
      <c r="X529" s="9" t="str">
        <f t="shared" si="99"/>
        <v>-</v>
      </c>
      <c r="Y529" s="9" t="str">
        <f t="shared" si="99"/>
        <v>-</v>
      </c>
      <c r="Z529" s="9" t="str">
        <f t="shared" si="99"/>
        <v>-</v>
      </c>
      <c r="AA529" s="9" t="str">
        <f t="shared" si="99"/>
        <v>-</v>
      </c>
      <c r="AB529" s="9" t="str">
        <f t="shared" si="99"/>
        <v>-</v>
      </c>
      <c r="AC529" s="9" t="str">
        <f t="shared" si="99"/>
        <v>-</v>
      </c>
      <c r="AD529" s="9" t="str">
        <f t="shared" si="99"/>
        <v>-</v>
      </c>
      <c r="AE529" s="9" t="str">
        <f t="shared" si="99"/>
        <v>-</v>
      </c>
      <c r="AF529" s="9" t="str">
        <f t="shared" si="99"/>
        <v>-</v>
      </c>
      <c r="AG529" s="9" t="str">
        <f t="shared" si="99"/>
        <v>-</v>
      </c>
      <c r="AH529" s="9" t="str">
        <f t="shared" si="99"/>
        <v>-</v>
      </c>
      <c r="AI529" s="9" t="str">
        <f t="shared" si="96"/>
        <v>-</v>
      </c>
      <c r="AJ529" s="9" t="str">
        <f t="shared" si="96"/>
        <v>-</v>
      </c>
      <c r="AK529" s="9" t="str">
        <f t="shared" si="96"/>
        <v>-</v>
      </c>
      <c r="AL529" s="9" t="str">
        <f t="shared" si="96"/>
        <v>-</v>
      </c>
      <c r="AM529" s="9" t="str">
        <f t="shared" si="96"/>
        <v>-</v>
      </c>
      <c r="AN529" s="9" t="str">
        <f t="shared" si="96"/>
        <v>-</v>
      </c>
      <c r="AO529" s="9" t="str">
        <f t="shared" si="96"/>
        <v>!!!</v>
      </c>
      <c r="AP529" s="9" t="str">
        <f t="shared" si="94"/>
        <v>-</v>
      </c>
      <c r="AQ529" s="9" t="str">
        <f t="shared" si="94"/>
        <v>-</v>
      </c>
      <c r="AR529" s="9" t="str">
        <f t="shared" si="94"/>
        <v>-</v>
      </c>
      <c r="AS529" s="9" t="str">
        <f t="shared" si="94"/>
        <v>-</v>
      </c>
      <c r="AT529" s="9" t="str">
        <f t="shared" si="94"/>
        <v>-</v>
      </c>
      <c r="AU529" s="9" t="str">
        <f t="shared" si="94"/>
        <v>-</v>
      </c>
      <c r="AV529" s="9" t="str">
        <f t="shared" si="94"/>
        <v>-</v>
      </c>
      <c r="AW529" s="9" t="str">
        <f t="shared" si="94"/>
        <v>-</v>
      </c>
      <c r="AX529" s="9" t="str">
        <f t="shared" si="94"/>
        <v>-</v>
      </c>
      <c r="AY529" s="9" t="str">
        <f t="shared" si="94"/>
        <v>-</v>
      </c>
      <c r="AZ529" s="9" t="str">
        <f t="shared" si="96"/>
        <v>-</v>
      </c>
      <c r="BA529" s="9" t="str">
        <f t="shared" si="96"/>
        <v>-</v>
      </c>
      <c r="BB529" s="9" t="str">
        <f t="shared" si="99"/>
        <v>!!!</v>
      </c>
      <c r="BC529" s="9" t="str">
        <f t="shared" si="99"/>
        <v>-</v>
      </c>
      <c r="BD529" s="9" t="str">
        <f t="shared" si="99"/>
        <v>-</v>
      </c>
      <c r="BE529" s="9" t="str">
        <f t="shared" si="99"/>
        <v>-</v>
      </c>
      <c r="BF529" s="9" t="str">
        <f t="shared" si="99"/>
        <v>-</v>
      </c>
      <c r="BG529" s="9" t="str">
        <f t="shared" si="99"/>
        <v>-</v>
      </c>
      <c r="BH529" s="9" t="str">
        <f t="shared" si="99"/>
        <v>-</v>
      </c>
      <c r="BI529" s="9" t="str">
        <f t="shared" si="99"/>
        <v>-</v>
      </c>
      <c r="BJ529" s="37"/>
      <c r="BK529" s="34"/>
      <c r="BR529" s="25"/>
      <c r="BS529" s="25"/>
      <c r="BV529" s="25"/>
      <c r="BW529" s="25"/>
      <c r="BX529" s="25"/>
    </row>
    <row r="530" spans="1:76">
      <c r="A530" s="38">
        <f t="shared" si="97"/>
        <v>136</v>
      </c>
      <c r="B530" s="36">
        <f t="shared" si="95"/>
        <v>65</v>
      </c>
      <c r="C530" s="36">
        <f t="shared" si="95"/>
        <v>1</v>
      </c>
      <c r="D530" s="9" t="str">
        <f t="shared" si="93"/>
        <v>-</v>
      </c>
      <c r="E530" s="9" t="str">
        <f t="shared" si="93"/>
        <v>-</v>
      </c>
      <c r="F530" s="9" t="str">
        <f t="shared" si="93"/>
        <v>-</v>
      </c>
      <c r="G530" s="9" t="str">
        <f t="shared" si="93"/>
        <v>-</v>
      </c>
      <c r="H530" s="9" t="str">
        <f t="shared" si="93"/>
        <v>-</v>
      </c>
      <c r="I530" s="9" t="str">
        <f t="shared" si="93"/>
        <v>-</v>
      </c>
      <c r="J530" s="9" t="str">
        <f t="shared" si="93"/>
        <v>-</v>
      </c>
      <c r="K530" s="9" t="str">
        <f t="shared" si="93"/>
        <v>-</v>
      </c>
      <c r="L530" s="9" t="str">
        <f t="shared" si="93"/>
        <v>-</v>
      </c>
      <c r="M530" s="9" t="str">
        <f t="shared" si="93"/>
        <v>-</v>
      </c>
      <c r="N530" s="9" t="str">
        <f t="shared" si="93"/>
        <v>-</v>
      </c>
      <c r="O530" s="9" t="str">
        <f t="shared" si="93"/>
        <v>-</v>
      </c>
      <c r="P530" s="9" t="str">
        <f t="shared" si="93"/>
        <v>-</v>
      </c>
      <c r="Q530" s="9" t="str">
        <f t="shared" si="93"/>
        <v>-</v>
      </c>
      <c r="R530" s="9" t="str">
        <f t="shared" si="93"/>
        <v>-</v>
      </c>
      <c r="S530" s="9" t="str">
        <f t="shared" si="93"/>
        <v>-</v>
      </c>
      <c r="T530" s="9" t="str">
        <f t="shared" si="99"/>
        <v>-</v>
      </c>
      <c r="U530" s="9" t="str">
        <f t="shared" si="99"/>
        <v>-</v>
      </c>
      <c r="V530" s="9" t="str">
        <f t="shared" si="99"/>
        <v>-</v>
      </c>
      <c r="W530" s="9" t="str">
        <f t="shared" si="99"/>
        <v>-</v>
      </c>
      <c r="X530" s="9" t="str">
        <f t="shared" si="99"/>
        <v>-</v>
      </c>
      <c r="Y530" s="9" t="str">
        <f t="shared" si="99"/>
        <v>-</v>
      </c>
      <c r="Z530" s="9" t="str">
        <f t="shared" si="99"/>
        <v>-</v>
      </c>
      <c r="AA530" s="9" t="str">
        <f t="shared" si="99"/>
        <v>-</v>
      </c>
      <c r="AB530" s="9" t="str">
        <f t="shared" si="99"/>
        <v>-</v>
      </c>
      <c r="AC530" s="9" t="str">
        <f t="shared" si="99"/>
        <v>!!!</v>
      </c>
      <c r="AD530" s="9" t="str">
        <f t="shared" si="99"/>
        <v>-</v>
      </c>
      <c r="AE530" s="9" t="str">
        <f t="shared" si="99"/>
        <v>-</v>
      </c>
      <c r="AF530" s="9" t="str">
        <f t="shared" si="99"/>
        <v>-</v>
      </c>
      <c r="AG530" s="9" t="str">
        <f t="shared" si="99"/>
        <v>-</v>
      </c>
      <c r="AH530" s="9" t="str">
        <f t="shared" si="99"/>
        <v>-</v>
      </c>
      <c r="AI530" s="9" t="str">
        <f t="shared" si="96"/>
        <v>-</v>
      </c>
      <c r="AJ530" s="9" t="str">
        <f t="shared" si="96"/>
        <v>-</v>
      </c>
      <c r="AK530" s="9" t="str">
        <f t="shared" si="96"/>
        <v>-</v>
      </c>
      <c r="AL530" s="9" t="str">
        <f t="shared" si="96"/>
        <v>-</v>
      </c>
      <c r="AM530" s="9" t="str">
        <f t="shared" si="96"/>
        <v>-</v>
      </c>
      <c r="AN530" s="9" t="str">
        <f t="shared" si="96"/>
        <v>-</v>
      </c>
      <c r="AO530" s="9" t="str">
        <f t="shared" si="96"/>
        <v>-</v>
      </c>
      <c r="AP530" s="9" t="str">
        <f t="shared" si="94"/>
        <v>-</v>
      </c>
      <c r="AQ530" s="9" t="str">
        <f t="shared" si="94"/>
        <v>-</v>
      </c>
      <c r="AR530" s="9" t="str">
        <f t="shared" si="94"/>
        <v>-</v>
      </c>
      <c r="AS530" s="9" t="str">
        <f t="shared" si="94"/>
        <v>-</v>
      </c>
      <c r="AT530" s="9" t="str">
        <f t="shared" si="94"/>
        <v>-</v>
      </c>
      <c r="AU530" s="9" t="str">
        <f t="shared" si="94"/>
        <v>-</v>
      </c>
      <c r="AV530" s="9" t="str">
        <f t="shared" si="94"/>
        <v>-</v>
      </c>
      <c r="AW530" s="9" t="str">
        <f t="shared" si="94"/>
        <v>-</v>
      </c>
      <c r="AX530" s="9" t="str">
        <f t="shared" si="94"/>
        <v>-</v>
      </c>
      <c r="AY530" s="9" t="str">
        <f t="shared" si="94"/>
        <v>-</v>
      </c>
      <c r="AZ530" s="9" t="str">
        <f t="shared" si="96"/>
        <v>-</v>
      </c>
      <c r="BA530" s="9" t="str">
        <f t="shared" si="96"/>
        <v>-</v>
      </c>
      <c r="BB530" s="9" t="str">
        <f t="shared" si="99"/>
        <v>-</v>
      </c>
      <c r="BC530" s="9" t="str">
        <f t="shared" si="99"/>
        <v>-</v>
      </c>
      <c r="BD530" s="9" t="str">
        <f t="shared" si="99"/>
        <v>-</v>
      </c>
      <c r="BE530" s="9" t="str">
        <f t="shared" si="99"/>
        <v>-</v>
      </c>
      <c r="BF530" s="9" t="str">
        <f t="shared" si="99"/>
        <v>-</v>
      </c>
      <c r="BG530" s="9" t="str">
        <f t="shared" si="99"/>
        <v>-</v>
      </c>
      <c r="BH530" s="9" t="str">
        <f t="shared" si="99"/>
        <v>-</v>
      </c>
      <c r="BI530" s="9" t="str">
        <f t="shared" si="99"/>
        <v>-</v>
      </c>
      <c r="BJ530" s="37"/>
      <c r="BK530" s="34"/>
      <c r="BR530" s="25"/>
      <c r="BS530" s="25"/>
      <c r="BV530" s="25"/>
      <c r="BW530" s="25"/>
      <c r="BX530" s="25"/>
    </row>
    <row r="531" spans="1:76">
      <c r="A531" s="38">
        <f t="shared" si="97"/>
        <v>137</v>
      </c>
      <c r="B531" s="36">
        <f t="shared" si="95"/>
        <v>65</v>
      </c>
      <c r="C531" s="36">
        <f t="shared" si="95"/>
        <v>2</v>
      </c>
      <c r="D531" s="9" t="str">
        <f t="shared" si="93"/>
        <v>-</v>
      </c>
      <c r="E531" s="9" t="str">
        <f t="shared" si="93"/>
        <v>-</v>
      </c>
      <c r="F531" s="9" t="str">
        <f t="shared" si="93"/>
        <v>-</v>
      </c>
      <c r="G531" s="9" t="str">
        <f t="shared" si="93"/>
        <v>-</v>
      </c>
      <c r="H531" s="9" t="str">
        <f t="shared" si="93"/>
        <v>-</v>
      </c>
      <c r="I531" s="9" t="str">
        <f t="shared" si="93"/>
        <v>-</v>
      </c>
      <c r="J531" s="9" t="str">
        <f t="shared" si="93"/>
        <v>-</v>
      </c>
      <c r="K531" s="9" t="str">
        <f t="shared" si="93"/>
        <v>-</v>
      </c>
      <c r="L531" s="9" t="str">
        <f t="shared" si="93"/>
        <v>-</v>
      </c>
      <c r="M531" s="9" t="str">
        <f t="shared" si="93"/>
        <v>-</v>
      </c>
      <c r="N531" s="9" t="str">
        <f t="shared" si="93"/>
        <v>-</v>
      </c>
      <c r="O531" s="9" t="str">
        <f t="shared" si="93"/>
        <v>-</v>
      </c>
      <c r="P531" s="9" t="str">
        <f t="shared" si="93"/>
        <v>-</v>
      </c>
      <c r="Q531" s="9" t="str">
        <f t="shared" si="93"/>
        <v>-</v>
      </c>
      <c r="R531" s="9" t="str">
        <f t="shared" si="93"/>
        <v>-</v>
      </c>
      <c r="S531" s="9" t="str">
        <f t="shared" si="93"/>
        <v>-</v>
      </c>
      <c r="T531" s="9" t="str">
        <f t="shared" si="99"/>
        <v>-</v>
      </c>
      <c r="U531" s="9" t="str">
        <f t="shared" si="99"/>
        <v>-</v>
      </c>
      <c r="V531" s="9" t="str">
        <f t="shared" si="99"/>
        <v>-</v>
      </c>
      <c r="W531" s="9" t="str">
        <f t="shared" si="99"/>
        <v>-</v>
      </c>
      <c r="X531" s="9" t="str">
        <f t="shared" si="99"/>
        <v>-</v>
      </c>
      <c r="Y531" s="9" t="str">
        <f t="shared" si="99"/>
        <v>-</v>
      </c>
      <c r="Z531" s="9" t="str">
        <f t="shared" si="99"/>
        <v>-</v>
      </c>
      <c r="AA531" s="9" t="str">
        <f t="shared" si="99"/>
        <v>-</v>
      </c>
      <c r="AB531" s="9" t="str">
        <f t="shared" si="99"/>
        <v>-</v>
      </c>
      <c r="AC531" s="9" t="str">
        <f t="shared" si="99"/>
        <v>!!!</v>
      </c>
      <c r="AD531" s="9" t="str">
        <f t="shared" si="99"/>
        <v>-</v>
      </c>
      <c r="AE531" s="9" t="str">
        <f t="shared" si="99"/>
        <v>-</v>
      </c>
      <c r="AF531" s="9" t="str">
        <f t="shared" si="99"/>
        <v>-</v>
      </c>
      <c r="AG531" s="9" t="str">
        <f t="shared" si="99"/>
        <v>-</v>
      </c>
      <c r="AH531" s="9" t="str">
        <f t="shared" si="99"/>
        <v>-</v>
      </c>
      <c r="AI531" s="9" t="str">
        <f t="shared" si="96"/>
        <v>-</v>
      </c>
      <c r="AJ531" s="9" t="str">
        <f t="shared" si="96"/>
        <v>-</v>
      </c>
      <c r="AK531" s="9" t="str">
        <f t="shared" si="96"/>
        <v>-</v>
      </c>
      <c r="AL531" s="9" t="str">
        <f t="shared" si="96"/>
        <v>-</v>
      </c>
      <c r="AM531" s="9" t="str">
        <f t="shared" si="96"/>
        <v>-</v>
      </c>
      <c r="AN531" s="9" t="str">
        <f t="shared" si="96"/>
        <v>-</v>
      </c>
      <c r="AO531" s="9" t="str">
        <f t="shared" si="96"/>
        <v>!!!</v>
      </c>
      <c r="AP531" s="9" t="str">
        <f t="shared" si="94"/>
        <v>-</v>
      </c>
      <c r="AQ531" s="9" t="str">
        <f t="shared" si="94"/>
        <v>-</v>
      </c>
      <c r="AR531" s="9" t="str">
        <f t="shared" si="94"/>
        <v>-</v>
      </c>
      <c r="AS531" s="9" t="str">
        <f t="shared" si="94"/>
        <v>-</v>
      </c>
      <c r="AT531" s="9" t="str">
        <f t="shared" si="94"/>
        <v>-</v>
      </c>
      <c r="AU531" s="9" t="str">
        <f t="shared" si="94"/>
        <v>-</v>
      </c>
      <c r="AV531" s="9" t="str">
        <f t="shared" si="94"/>
        <v>-</v>
      </c>
      <c r="AW531" s="9" t="str">
        <f t="shared" si="94"/>
        <v>-</v>
      </c>
      <c r="AX531" s="9" t="str">
        <f t="shared" si="94"/>
        <v>-</v>
      </c>
      <c r="AY531" s="9" t="str">
        <f t="shared" si="94"/>
        <v>-</v>
      </c>
      <c r="AZ531" s="9" t="str">
        <f t="shared" si="96"/>
        <v>-</v>
      </c>
      <c r="BA531" s="9" t="str">
        <f t="shared" si="96"/>
        <v>-</v>
      </c>
      <c r="BB531" s="9" t="str">
        <f t="shared" si="99"/>
        <v>-</v>
      </c>
      <c r="BC531" s="9" t="str">
        <f t="shared" si="99"/>
        <v>-</v>
      </c>
      <c r="BD531" s="9" t="str">
        <f t="shared" si="99"/>
        <v>-</v>
      </c>
      <c r="BE531" s="9" t="str">
        <f t="shared" si="99"/>
        <v>-</v>
      </c>
      <c r="BF531" s="9" t="str">
        <f t="shared" si="99"/>
        <v>-</v>
      </c>
      <c r="BG531" s="9" t="str">
        <f t="shared" si="99"/>
        <v>-</v>
      </c>
      <c r="BH531" s="9" t="str">
        <f t="shared" si="99"/>
        <v>-</v>
      </c>
      <c r="BI531" s="9" t="str">
        <f t="shared" si="99"/>
        <v>-</v>
      </c>
      <c r="BJ531" s="37"/>
      <c r="BK531" s="34"/>
      <c r="BR531" s="25"/>
      <c r="BS531" s="25"/>
      <c r="BV531" s="25"/>
      <c r="BW531" s="25"/>
      <c r="BX531" s="25"/>
    </row>
    <row r="532" spans="1:76">
      <c r="A532" s="38">
        <f t="shared" si="97"/>
        <v>138</v>
      </c>
      <c r="B532" s="36">
        <f t="shared" si="95"/>
        <v>65</v>
      </c>
      <c r="C532" s="36">
        <f t="shared" si="95"/>
        <v>3</v>
      </c>
      <c r="D532" s="9" t="str">
        <f t="shared" si="93"/>
        <v>-</v>
      </c>
      <c r="E532" s="9" t="str">
        <f t="shared" si="93"/>
        <v>-</v>
      </c>
      <c r="F532" s="9" t="str">
        <f t="shared" si="93"/>
        <v>-</v>
      </c>
      <c r="G532" s="9" t="str">
        <f t="shared" si="93"/>
        <v>-</v>
      </c>
      <c r="H532" s="9" t="str">
        <f t="shared" si="93"/>
        <v>-</v>
      </c>
      <c r="I532" s="9" t="str">
        <f t="shared" si="93"/>
        <v>-</v>
      </c>
      <c r="J532" s="9" t="str">
        <f t="shared" si="93"/>
        <v>-</v>
      </c>
      <c r="K532" s="9" t="str">
        <f t="shared" si="93"/>
        <v>-</v>
      </c>
      <c r="L532" s="9" t="str">
        <f t="shared" si="93"/>
        <v>-</v>
      </c>
      <c r="M532" s="9" t="str">
        <f t="shared" si="93"/>
        <v>-</v>
      </c>
      <c r="N532" s="9" t="str">
        <f t="shared" si="93"/>
        <v>-</v>
      </c>
      <c r="O532" s="9" t="str">
        <f t="shared" si="93"/>
        <v>-</v>
      </c>
      <c r="P532" s="9" t="str">
        <f t="shared" si="93"/>
        <v>-</v>
      </c>
      <c r="Q532" s="9" t="str">
        <f t="shared" si="93"/>
        <v>-</v>
      </c>
      <c r="R532" s="9" t="str">
        <f t="shared" si="93"/>
        <v>-</v>
      </c>
      <c r="S532" s="9" t="str">
        <f t="shared" si="93"/>
        <v>-</v>
      </c>
      <c r="T532" s="9" t="str">
        <f t="shared" si="99"/>
        <v>-</v>
      </c>
      <c r="U532" s="9" t="str">
        <f t="shared" si="99"/>
        <v>-</v>
      </c>
      <c r="V532" s="9" t="str">
        <f t="shared" si="99"/>
        <v>-</v>
      </c>
      <c r="W532" s="9" t="str">
        <f t="shared" si="99"/>
        <v>-</v>
      </c>
      <c r="X532" s="9" t="str">
        <f t="shared" si="99"/>
        <v>-</v>
      </c>
      <c r="Y532" s="9" t="str">
        <f t="shared" si="99"/>
        <v>-</v>
      </c>
      <c r="Z532" s="9" t="str">
        <f t="shared" si="99"/>
        <v>-</v>
      </c>
      <c r="AA532" s="9" t="str">
        <f t="shared" si="99"/>
        <v>-</v>
      </c>
      <c r="AB532" s="9" t="str">
        <f t="shared" si="99"/>
        <v>-</v>
      </c>
      <c r="AC532" s="9" t="str">
        <f t="shared" si="99"/>
        <v>!!!</v>
      </c>
      <c r="AD532" s="9" t="str">
        <f t="shared" si="99"/>
        <v>-</v>
      </c>
      <c r="AE532" s="9" t="str">
        <f t="shared" si="99"/>
        <v>-</v>
      </c>
      <c r="AF532" s="9" t="str">
        <f t="shared" si="99"/>
        <v>-</v>
      </c>
      <c r="AG532" s="9" t="str">
        <f t="shared" si="99"/>
        <v>-</v>
      </c>
      <c r="AH532" s="9" t="str">
        <f t="shared" si="99"/>
        <v>-</v>
      </c>
      <c r="AI532" s="9" t="str">
        <f t="shared" si="96"/>
        <v>-</v>
      </c>
      <c r="AJ532" s="9" t="str">
        <f t="shared" si="96"/>
        <v>-</v>
      </c>
      <c r="AK532" s="9" t="str">
        <f t="shared" si="96"/>
        <v>-</v>
      </c>
      <c r="AL532" s="9" t="str">
        <f t="shared" si="96"/>
        <v>-</v>
      </c>
      <c r="AM532" s="9" t="str">
        <f t="shared" si="96"/>
        <v>-</v>
      </c>
      <c r="AN532" s="9" t="str">
        <f t="shared" si="96"/>
        <v>-</v>
      </c>
      <c r="AO532" s="9" t="str">
        <f t="shared" si="96"/>
        <v>-</v>
      </c>
      <c r="AP532" s="9" t="str">
        <f t="shared" si="94"/>
        <v>-</v>
      </c>
      <c r="AQ532" s="9" t="str">
        <f t="shared" si="94"/>
        <v>-</v>
      </c>
      <c r="AR532" s="9" t="str">
        <f t="shared" si="94"/>
        <v>-</v>
      </c>
      <c r="AS532" s="9" t="str">
        <f t="shared" si="94"/>
        <v>-</v>
      </c>
      <c r="AT532" s="9" t="str">
        <f t="shared" si="94"/>
        <v>-</v>
      </c>
      <c r="AU532" s="9" t="str">
        <f t="shared" si="94"/>
        <v>-</v>
      </c>
      <c r="AV532" s="9" t="str">
        <f t="shared" si="94"/>
        <v>-</v>
      </c>
      <c r="AW532" s="9" t="str">
        <f t="shared" si="94"/>
        <v>-</v>
      </c>
      <c r="AX532" s="9" t="str">
        <f t="shared" si="94"/>
        <v>-</v>
      </c>
      <c r="AY532" s="9" t="str">
        <f t="shared" si="94"/>
        <v>-</v>
      </c>
      <c r="AZ532" s="9" t="str">
        <f t="shared" si="96"/>
        <v>-</v>
      </c>
      <c r="BA532" s="9" t="str">
        <f t="shared" si="96"/>
        <v>-</v>
      </c>
      <c r="BB532" s="9" t="str">
        <f t="shared" si="99"/>
        <v>-</v>
      </c>
      <c r="BC532" s="9" t="str">
        <f t="shared" si="99"/>
        <v>-</v>
      </c>
      <c r="BD532" s="9" t="str">
        <f t="shared" si="99"/>
        <v>-</v>
      </c>
      <c r="BE532" s="9" t="str">
        <f t="shared" si="99"/>
        <v>-</v>
      </c>
      <c r="BF532" s="9" t="str">
        <f t="shared" si="99"/>
        <v>-</v>
      </c>
      <c r="BG532" s="9" t="str">
        <f t="shared" si="99"/>
        <v>-</v>
      </c>
      <c r="BH532" s="9" t="str">
        <f t="shared" si="99"/>
        <v>-</v>
      </c>
      <c r="BI532" s="9" t="str">
        <f t="shared" si="99"/>
        <v>-</v>
      </c>
      <c r="BJ532" s="37"/>
      <c r="BK532" s="34"/>
      <c r="BR532" s="25"/>
      <c r="BS532" s="25"/>
      <c r="BV532" s="25"/>
      <c r="BW532" s="25"/>
      <c r="BX532" s="25"/>
    </row>
    <row r="533" spans="1:76">
      <c r="A533" s="38">
        <f t="shared" si="97"/>
        <v>139</v>
      </c>
      <c r="B533" s="36">
        <f t="shared" si="95"/>
        <v>66</v>
      </c>
      <c r="C533" s="36">
        <f t="shared" si="95"/>
        <v>1</v>
      </c>
      <c r="D533" s="9" t="str">
        <f t="shared" ref="D533:BI539" si="100">IF(AND(OR(D141&gt;=10,D141&lt;=3),D338="НЕТ"),"!!!","-")</f>
        <v>-</v>
      </c>
      <c r="E533" s="9" t="str">
        <f t="shared" si="100"/>
        <v>-</v>
      </c>
      <c r="F533" s="9" t="str">
        <f t="shared" si="100"/>
        <v>-</v>
      </c>
      <c r="G533" s="9" t="str">
        <f t="shared" si="100"/>
        <v>-</v>
      </c>
      <c r="H533" s="9" t="str">
        <f t="shared" si="100"/>
        <v>-</v>
      </c>
      <c r="I533" s="9" t="str">
        <f t="shared" si="100"/>
        <v>-</v>
      </c>
      <c r="J533" s="9" t="str">
        <f t="shared" si="100"/>
        <v>-</v>
      </c>
      <c r="K533" s="9" t="str">
        <f t="shared" si="100"/>
        <v>-</v>
      </c>
      <c r="L533" s="9" t="str">
        <f t="shared" si="100"/>
        <v>-</v>
      </c>
      <c r="M533" s="9" t="str">
        <f t="shared" si="100"/>
        <v>-</v>
      </c>
      <c r="N533" s="9" t="str">
        <f t="shared" si="100"/>
        <v>-</v>
      </c>
      <c r="O533" s="9" t="str">
        <f t="shared" si="100"/>
        <v>-</v>
      </c>
      <c r="P533" s="9" t="str">
        <f t="shared" si="100"/>
        <v>-</v>
      </c>
      <c r="Q533" s="9" t="str">
        <f t="shared" si="100"/>
        <v>-</v>
      </c>
      <c r="R533" s="9" t="str">
        <f t="shared" si="100"/>
        <v>-</v>
      </c>
      <c r="S533" s="9" t="str">
        <f t="shared" si="100"/>
        <v>-</v>
      </c>
      <c r="T533" s="9" t="str">
        <f t="shared" si="100"/>
        <v>-</v>
      </c>
      <c r="U533" s="9" t="str">
        <f t="shared" si="100"/>
        <v>-</v>
      </c>
      <c r="V533" s="9" t="str">
        <f t="shared" si="100"/>
        <v>-</v>
      </c>
      <c r="W533" s="9" t="str">
        <f t="shared" si="100"/>
        <v>-</v>
      </c>
      <c r="X533" s="9" t="str">
        <f t="shared" si="100"/>
        <v>-</v>
      </c>
      <c r="Y533" s="9" t="str">
        <f t="shared" si="100"/>
        <v>-</v>
      </c>
      <c r="Z533" s="9" t="str">
        <f t="shared" si="100"/>
        <v>-</v>
      </c>
      <c r="AA533" s="9" t="str">
        <f t="shared" si="100"/>
        <v>-</v>
      </c>
      <c r="AB533" s="9" t="str">
        <f t="shared" si="100"/>
        <v>-</v>
      </c>
      <c r="AC533" s="9" t="str">
        <f t="shared" si="100"/>
        <v>-</v>
      </c>
      <c r="AD533" s="9" t="str">
        <f t="shared" si="100"/>
        <v>-</v>
      </c>
      <c r="AE533" s="9" t="str">
        <f t="shared" si="100"/>
        <v>-</v>
      </c>
      <c r="AF533" s="9" t="str">
        <f t="shared" si="100"/>
        <v>-</v>
      </c>
      <c r="AG533" s="9" t="str">
        <f t="shared" si="100"/>
        <v>-</v>
      </c>
      <c r="AH533" s="9" t="str">
        <f t="shared" si="100"/>
        <v>-</v>
      </c>
      <c r="AI533" s="9" t="str">
        <f t="shared" si="96"/>
        <v>-</v>
      </c>
      <c r="AJ533" s="9" t="str">
        <f t="shared" si="96"/>
        <v>-</v>
      </c>
      <c r="AK533" s="9" t="str">
        <f t="shared" si="96"/>
        <v>-</v>
      </c>
      <c r="AL533" s="9" t="str">
        <f t="shared" si="96"/>
        <v>-</v>
      </c>
      <c r="AM533" s="9" t="str">
        <f t="shared" si="96"/>
        <v>-</v>
      </c>
      <c r="AN533" s="9" t="str">
        <f t="shared" si="96"/>
        <v>-</v>
      </c>
      <c r="AO533" s="9" t="str">
        <f t="shared" si="96"/>
        <v>-</v>
      </c>
      <c r="AP533" s="9" t="str">
        <f t="shared" si="94"/>
        <v>-</v>
      </c>
      <c r="AQ533" s="9" t="str">
        <f t="shared" si="94"/>
        <v>-</v>
      </c>
      <c r="AR533" s="9" t="str">
        <f t="shared" si="94"/>
        <v>-</v>
      </c>
      <c r="AS533" s="9" t="str">
        <f t="shared" si="94"/>
        <v>-</v>
      </c>
      <c r="AT533" s="9" t="str">
        <f t="shared" si="94"/>
        <v>-</v>
      </c>
      <c r="AU533" s="9" t="str">
        <f t="shared" si="94"/>
        <v>-</v>
      </c>
      <c r="AV533" s="9" t="str">
        <f t="shared" si="94"/>
        <v>-</v>
      </c>
      <c r="AW533" s="9" t="str">
        <f t="shared" si="94"/>
        <v>-</v>
      </c>
      <c r="AX533" s="9" t="str">
        <f t="shared" si="94"/>
        <v>-</v>
      </c>
      <c r="AY533" s="9" t="str">
        <f t="shared" si="94"/>
        <v>-</v>
      </c>
      <c r="AZ533" s="9" t="str">
        <f t="shared" si="96"/>
        <v>-</v>
      </c>
      <c r="BA533" s="9" t="str">
        <f t="shared" si="96"/>
        <v>-</v>
      </c>
      <c r="BB533" s="9" t="str">
        <f t="shared" si="100"/>
        <v>-</v>
      </c>
      <c r="BC533" s="9" t="str">
        <f t="shared" si="100"/>
        <v>-</v>
      </c>
      <c r="BD533" s="9" t="str">
        <f t="shared" si="100"/>
        <v>-</v>
      </c>
      <c r="BE533" s="9" t="str">
        <f t="shared" si="100"/>
        <v>-</v>
      </c>
      <c r="BF533" s="9" t="str">
        <f t="shared" si="100"/>
        <v>-</v>
      </c>
      <c r="BG533" s="9" t="str">
        <f t="shared" si="100"/>
        <v>-</v>
      </c>
      <c r="BH533" s="9" t="str">
        <f t="shared" si="100"/>
        <v>-</v>
      </c>
      <c r="BI533" s="9" t="str">
        <f t="shared" si="100"/>
        <v>-</v>
      </c>
      <c r="BJ533" s="37"/>
      <c r="BK533" s="34"/>
      <c r="BR533" s="25"/>
      <c r="BS533" s="25"/>
      <c r="BV533" s="25"/>
      <c r="BW533" s="25"/>
      <c r="BX533" s="25"/>
    </row>
    <row r="534" spans="1:76">
      <c r="A534" s="38">
        <f t="shared" si="97"/>
        <v>140</v>
      </c>
      <c r="B534" s="36">
        <f t="shared" si="95"/>
        <v>66</v>
      </c>
      <c r="C534" s="36">
        <f t="shared" si="95"/>
        <v>2</v>
      </c>
      <c r="D534" s="9" t="str">
        <f t="shared" si="100"/>
        <v>-</v>
      </c>
      <c r="E534" s="9" t="str">
        <f t="shared" si="100"/>
        <v>-</v>
      </c>
      <c r="F534" s="9" t="str">
        <f t="shared" si="100"/>
        <v>-</v>
      </c>
      <c r="G534" s="9" t="str">
        <f t="shared" si="100"/>
        <v>-</v>
      </c>
      <c r="H534" s="9" t="str">
        <f t="shared" si="100"/>
        <v>-</v>
      </c>
      <c r="I534" s="9" t="str">
        <f t="shared" si="100"/>
        <v>-</v>
      </c>
      <c r="J534" s="9" t="str">
        <f t="shared" si="100"/>
        <v>-</v>
      </c>
      <c r="K534" s="9" t="str">
        <f t="shared" si="100"/>
        <v>-</v>
      </c>
      <c r="L534" s="9" t="str">
        <f t="shared" si="100"/>
        <v>-</v>
      </c>
      <c r="M534" s="9" t="str">
        <f t="shared" si="100"/>
        <v>-</v>
      </c>
      <c r="N534" s="9" t="str">
        <f t="shared" si="100"/>
        <v>-</v>
      </c>
      <c r="O534" s="9" t="str">
        <f t="shared" si="100"/>
        <v>-</v>
      </c>
      <c r="P534" s="9" t="str">
        <f t="shared" si="100"/>
        <v>-</v>
      </c>
      <c r="Q534" s="9" t="str">
        <f t="shared" si="100"/>
        <v>-</v>
      </c>
      <c r="R534" s="9" t="str">
        <f t="shared" si="100"/>
        <v>-</v>
      </c>
      <c r="S534" s="9" t="str">
        <f t="shared" si="100"/>
        <v>-</v>
      </c>
      <c r="T534" s="9" t="str">
        <f t="shared" si="100"/>
        <v>-</v>
      </c>
      <c r="U534" s="9" t="str">
        <f t="shared" si="100"/>
        <v>-</v>
      </c>
      <c r="V534" s="9" t="str">
        <f t="shared" si="100"/>
        <v>-</v>
      </c>
      <c r="W534" s="9" t="str">
        <f t="shared" si="100"/>
        <v>-</v>
      </c>
      <c r="X534" s="9" t="str">
        <f t="shared" si="100"/>
        <v>-</v>
      </c>
      <c r="Y534" s="9" t="str">
        <f t="shared" si="100"/>
        <v>-</v>
      </c>
      <c r="Z534" s="9" t="str">
        <f t="shared" si="100"/>
        <v>-</v>
      </c>
      <c r="AA534" s="9" t="str">
        <f t="shared" si="100"/>
        <v>-</v>
      </c>
      <c r="AB534" s="9" t="str">
        <f t="shared" si="100"/>
        <v>-</v>
      </c>
      <c r="AC534" s="9" t="str">
        <f t="shared" si="100"/>
        <v>-</v>
      </c>
      <c r="AD534" s="9" t="str">
        <f t="shared" si="100"/>
        <v>-</v>
      </c>
      <c r="AE534" s="9" t="str">
        <f t="shared" si="100"/>
        <v>-</v>
      </c>
      <c r="AF534" s="9" t="str">
        <f t="shared" si="100"/>
        <v>-</v>
      </c>
      <c r="AG534" s="9" t="str">
        <f t="shared" si="100"/>
        <v>-</v>
      </c>
      <c r="AH534" s="9" t="str">
        <f t="shared" si="100"/>
        <v>-</v>
      </c>
      <c r="AI534" s="9" t="str">
        <f t="shared" si="96"/>
        <v>-</v>
      </c>
      <c r="AJ534" s="9" t="str">
        <f t="shared" si="96"/>
        <v>-</v>
      </c>
      <c r="AK534" s="9" t="str">
        <f t="shared" si="96"/>
        <v>-</v>
      </c>
      <c r="AL534" s="9" t="str">
        <f t="shared" si="96"/>
        <v>-</v>
      </c>
      <c r="AM534" s="9" t="str">
        <f t="shared" si="96"/>
        <v>-</v>
      </c>
      <c r="AN534" s="9" t="str">
        <f t="shared" si="96"/>
        <v>-</v>
      </c>
      <c r="AO534" s="9" t="str">
        <f t="shared" si="96"/>
        <v>-</v>
      </c>
      <c r="AP534" s="9" t="str">
        <f t="shared" si="94"/>
        <v>-</v>
      </c>
      <c r="AQ534" s="9" t="str">
        <f t="shared" si="94"/>
        <v>-</v>
      </c>
      <c r="AR534" s="9" t="str">
        <f t="shared" si="94"/>
        <v>-</v>
      </c>
      <c r="AS534" s="9" t="str">
        <f t="shared" si="94"/>
        <v>-</v>
      </c>
      <c r="AT534" s="9" t="str">
        <f t="shared" si="94"/>
        <v>-</v>
      </c>
      <c r="AU534" s="9" t="str">
        <f t="shared" si="94"/>
        <v>-</v>
      </c>
      <c r="AV534" s="9" t="str">
        <f t="shared" si="94"/>
        <v>-</v>
      </c>
      <c r="AW534" s="9" t="str">
        <f t="shared" si="94"/>
        <v>-</v>
      </c>
      <c r="AX534" s="9" t="str">
        <f t="shared" si="94"/>
        <v>-</v>
      </c>
      <c r="AY534" s="9" t="str">
        <f t="shared" si="94"/>
        <v>-</v>
      </c>
      <c r="AZ534" s="9" t="str">
        <f t="shared" si="96"/>
        <v>-</v>
      </c>
      <c r="BA534" s="9" t="str">
        <f t="shared" si="96"/>
        <v>-</v>
      </c>
      <c r="BB534" s="9" t="str">
        <f t="shared" si="100"/>
        <v>-</v>
      </c>
      <c r="BC534" s="9" t="str">
        <f t="shared" si="100"/>
        <v>-</v>
      </c>
      <c r="BD534" s="9" t="str">
        <f t="shared" si="100"/>
        <v>-</v>
      </c>
      <c r="BE534" s="9" t="str">
        <f t="shared" si="100"/>
        <v>-</v>
      </c>
      <c r="BF534" s="9" t="str">
        <f t="shared" si="100"/>
        <v>-</v>
      </c>
      <c r="BG534" s="9" t="str">
        <f t="shared" si="100"/>
        <v>-</v>
      </c>
      <c r="BH534" s="9" t="str">
        <f t="shared" si="100"/>
        <v>-</v>
      </c>
      <c r="BI534" s="9" t="str">
        <f t="shared" si="100"/>
        <v>-</v>
      </c>
      <c r="BJ534" s="37"/>
      <c r="BK534" s="34"/>
      <c r="BR534" s="25"/>
      <c r="BS534" s="25"/>
      <c r="BV534" s="25"/>
      <c r="BW534" s="25"/>
      <c r="BX534" s="25"/>
    </row>
    <row r="535" spans="1:76">
      <c r="A535" s="38">
        <f t="shared" si="97"/>
        <v>141</v>
      </c>
      <c r="B535" s="36">
        <f t="shared" si="95"/>
        <v>66</v>
      </c>
      <c r="C535" s="36">
        <f t="shared" si="95"/>
        <v>3</v>
      </c>
      <c r="D535" s="9" t="str">
        <f t="shared" si="100"/>
        <v>-</v>
      </c>
      <c r="E535" s="9" t="str">
        <f t="shared" si="100"/>
        <v>-</v>
      </c>
      <c r="F535" s="9" t="str">
        <f t="shared" si="100"/>
        <v>-</v>
      </c>
      <c r="G535" s="9" t="str">
        <f t="shared" si="100"/>
        <v>-</v>
      </c>
      <c r="H535" s="9" t="str">
        <f t="shared" si="100"/>
        <v>-</v>
      </c>
      <c r="I535" s="9" t="str">
        <f t="shared" si="100"/>
        <v>-</v>
      </c>
      <c r="J535" s="9" t="str">
        <f t="shared" si="100"/>
        <v>-</v>
      </c>
      <c r="K535" s="9" t="str">
        <f t="shared" si="100"/>
        <v>-</v>
      </c>
      <c r="L535" s="9" t="str">
        <f t="shared" si="100"/>
        <v>-</v>
      </c>
      <c r="M535" s="9" t="str">
        <f t="shared" si="100"/>
        <v>-</v>
      </c>
      <c r="N535" s="9" t="str">
        <f t="shared" si="100"/>
        <v>-</v>
      </c>
      <c r="O535" s="9" t="str">
        <f t="shared" si="100"/>
        <v>-</v>
      </c>
      <c r="P535" s="9" t="str">
        <f t="shared" si="100"/>
        <v>-</v>
      </c>
      <c r="Q535" s="9" t="str">
        <f t="shared" si="100"/>
        <v>-</v>
      </c>
      <c r="R535" s="9" t="str">
        <f t="shared" si="100"/>
        <v>-</v>
      </c>
      <c r="S535" s="9" t="str">
        <f t="shared" si="100"/>
        <v>-</v>
      </c>
      <c r="T535" s="9" t="str">
        <f t="shared" si="100"/>
        <v>-</v>
      </c>
      <c r="U535" s="9" t="str">
        <f t="shared" si="100"/>
        <v>-</v>
      </c>
      <c r="V535" s="9" t="str">
        <f t="shared" si="100"/>
        <v>-</v>
      </c>
      <c r="W535" s="9" t="str">
        <f t="shared" si="100"/>
        <v>-</v>
      </c>
      <c r="X535" s="9" t="str">
        <f t="shared" si="100"/>
        <v>!!!</v>
      </c>
      <c r="Y535" s="9" t="str">
        <f t="shared" si="100"/>
        <v>-</v>
      </c>
      <c r="Z535" s="9" t="str">
        <f t="shared" si="100"/>
        <v>-</v>
      </c>
      <c r="AA535" s="9" t="str">
        <f t="shared" si="100"/>
        <v>-</v>
      </c>
      <c r="AB535" s="9" t="str">
        <f t="shared" si="100"/>
        <v>-</v>
      </c>
      <c r="AC535" s="9" t="str">
        <f t="shared" si="100"/>
        <v>!!!</v>
      </c>
      <c r="AD535" s="9" t="str">
        <f t="shared" si="100"/>
        <v>-</v>
      </c>
      <c r="AE535" s="9" t="str">
        <f t="shared" si="100"/>
        <v>-</v>
      </c>
      <c r="AF535" s="9" t="str">
        <f t="shared" si="100"/>
        <v>-</v>
      </c>
      <c r="AG535" s="9" t="str">
        <f t="shared" si="100"/>
        <v>-</v>
      </c>
      <c r="AH535" s="9" t="str">
        <f t="shared" si="100"/>
        <v>-</v>
      </c>
      <c r="AI535" s="9" t="str">
        <f t="shared" si="96"/>
        <v>-</v>
      </c>
      <c r="AJ535" s="9" t="str">
        <f t="shared" si="96"/>
        <v>-</v>
      </c>
      <c r="AK535" s="9" t="str">
        <f t="shared" si="96"/>
        <v>-</v>
      </c>
      <c r="AL535" s="9" t="str">
        <f t="shared" si="96"/>
        <v>-</v>
      </c>
      <c r="AM535" s="9" t="str">
        <f t="shared" si="96"/>
        <v>-</v>
      </c>
      <c r="AN535" s="9" t="str">
        <f t="shared" si="96"/>
        <v>-</v>
      </c>
      <c r="AO535" s="9" t="str">
        <f t="shared" si="96"/>
        <v>-</v>
      </c>
      <c r="AP535" s="9" t="str">
        <f t="shared" si="94"/>
        <v>-</v>
      </c>
      <c r="AQ535" s="9" t="str">
        <f t="shared" si="94"/>
        <v>-</v>
      </c>
      <c r="AR535" s="9" t="str">
        <f t="shared" si="94"/>
        <v>-</v>
      </c>
      <c r="AS535" s="9" t="str">
        <f t="shared" si="94"/>
        <v>-</v>
      </c>
      <c r="AT535" s="9" t="str">
        <f t="shared" si="94"/>
        <v>-</v>
      </c>
      <c r="AU535" s="9" t="str">
        <f t="shared" si="94"/>
        <v>-</v>
      </c>
      <c r="AV535" s="9" t="str">
        <f t="shared" si="94"/>
        <v>-</v>
      </c>
      <c r="AW535" s="9" t="str">
        <f t="shared" si="94"/>
        <v>-</v>
      </c>
      <c r="AX535" s="9" t="str">
        <f t="shared" si="94"/>
        <v>-</v>
      </c>
      <c r="AY535" s="9" t="str">
        <f t="shared" si="94"/>
        <v>-</v>
      </c>
      <c r="AZ535" s="9" t="str">
        <f t="shared" si="96"/>
        <v>-</v>
      </c>
      <c r="BA535" s="9" t="str">
        <f t="shared" si="96"/>
        <v>-</v>
      </c>
      <c r="BB535" s="9" t="str">
        <f t="shared" si="100"/>
        <v>-</v>
      </c>
      <c r="BC535" s="9" t="str">
        <f t="shared" si="100"/>
        <v>-</v>
      </c>
      <c r="BD535" s="9" t="str">
        <f t="shared" si="100"/>
        <v>-</v>
      </c>
      <c r="BE535" s="9" t="str">
        <f t="shared" si="100"/>
        <v>-</v>
      </c>
      <c r="BF535" s="9" t="str">
        <f t="shared" si="100"/>
        <v>-</v>
      </c>
      <c r="BG535" s="9" t="str">
        <f t="shared" si="100"/>
        <v>-</v>
      </c>
      <c r="BH535" s="9" t="str">
        <f t="shared" si="100"/>
        <v>-</v>
      </c>
      <c r="BI535" s="9" t="str">
        <f t="shared" si="100"/>
        <v>-</v>
      </c>
      <c r="BJ535" s="37"/>
      <c r="BK535" s="34"/>
      <c r="BR535" s="25"/>
      <c r="BS535" s="25"/>
      <c r="BV535" s="25"/>
      <c r="BW535" s="25"/>
      <c r="BX535" s="25"/>
    </row>
    <row r="536" spans="1:76">
      <c r="A536" s="38">
        <f t="shared" si="97"/>
        <v>142</v>
      </c>
      <c r="B536" s="36">
        <f t="shared" si="95"/>
        <v>68</v>
      </c>
      <c r="C536" s="36">
        <f t="shared" si="95"/>
        <v>1</v>
      </c>
      <c r="D536" s="9" t="str">
        <f t="shared" si="100"/>
        <v>-</v>
      </c>
      <c r="E536" s="9" t="str">
        <f t="shared" si="100"/>
        <v>-</v>
      </c>
      <c r="F536" s="9" t="str">
        <f t="shared" si="100"/>
        <v>-</v>
      </c>
      <c r="G536" s="9" t="str">
        <f t="shared" si="100"/>
        <v>-</v>
      </c>
      <c r="H536" s="9" t="str">
        <f t="shared" si="100"/>
        <v>-</v>
      </c>
      <c r="I536" s="9" t="str">
        <f t="shared" si="100"/>
        <v>-</v>
      </c>
      <c r="J536" s="9" t="str">
        <f t="shared" si="100"/>
        <v>-</v>
      </c>
      <c r="K536" s="9" t="str">
        <f t="shared" si="100"/>
        <v>-</v>
      </c>
      <c r="L536" s="9" t="str">
        <f t="shared" si="100"/>
        <v>-</v>
      </c>
      <c r="M536" s="9" t="str">
        <f t="shared" si="100"/>
        <v>-</v>
      </c>
      <c r="N536" s="9" t="str">
        <f t="shared" si="100"/>
        <v>-</v>
      </c>
      <c r="O536" s="9" t="str">
        <f t="shared" si="100"/>
        <v>-</v>
      </c>
      <c r="P536" s="9" t="str">
        <f t="shared" si="100"/>
        <v>-</v>
      </c>
      <c r="Q536" s="9" t="str">
        <f t="shared" si="100"/>
        <v>-</v>
      </c>
      <c r="R536" s="9" t="str">
        <f t="shared" si="100"/>
        <v>-</v>
      </c>
      <c r="S536" s="9" t="str">
        <f t="shared" si="100"/>
        <v>-</v>
      </c>
      <c r="T536" s="9" t="str">
        <f t="shared" si="100"/>
        <v>-</v>
      </c>
      <c r="U536" s="9" t="str">
        <f t="shared" si="100"/>
        <v>-</v>
      </c>
      <c r="V536" s="9" t="str">
        <f t="shared" si="100"/>
        <v>-</v>
      </c>
      <c r="W536" s="9" t="str">
        <f t="shared" si="100"/>
        <v>-</v>
      </c>
      <c r="X536" s="9" t="str">
        <f t="shared" si="100"/>
        <v>-</v>
      </c>
      <c r="Y536" s="9" t="str">
        <f t="shared" si="100"/>
        <v>-</v>
      </c>
      <c r="Z536" s="9" t="str">
        <f t="shared" si="100"/>
        <v>-</v>
      </c>
      <c r="AA536" s="9" t="str">
        <f t="shared" si="100"/>
        <v>-</v>
      </c>
      <c r="AB536" s="9" t="str">
        <f t="shared" si="100"/>
        <v>-</v>
      </c>
      <c r="AC536" s="9" t="str">
        <f t="shared" si="100"/>
        <v>!!!</v>
      </c>
      <c r="AD536" s="9" t="str">
        <f t="shared" si="100"/>
        <v>-</v>
      </c>
      <c r="AE536" s="9" t="str">
        <f t="shared" si="100"/>
        <v>-</v>
      </c>
      <c r="AF536" s="9" t="str">
        <f t="shared" si="100"/>
        <v>-</v>
      </c>
      <c r="AG536" s="9" t="str">
        <f t="shared" si="100"/>
        <v>-</v>
      </c>
      <c r="AH536" s="9" t="str">
        <f t="shared" si="100"/>
        <v>-</v>
      </c>
      <c r="AI536" s="9" t="str">
        <f t="shared" si="96"/>
        <v>-</v>
      </c>
      <c r="AJ536" s="9" t="str">
        <f t="shared" si="96"/>
        <v>-</v>
      </c>
      <c r="AK536" s="9" t="str">
        <f t="shared" si="96"/>
        <v>-</v>
      </c>
      <c r="AL536" s="9" t="str">
        <f t="shared" si="96"/>
        <v>-</v>
      </c>
      <c r="AM536" s="9" t="str">
        <f t="shared" si="96"/>
        <v>-</v>
      </c>
      <c r="AN536" s="9" t="str">
        <f t="shared" si="96"/>
        <v>-</v>
      </c>
      <c r="AO536" s="9" t="str">
        <f t="shared" si="96"/>
        <v>-</v>
      </c>
      <c r="AP536" s="9" t="str">
        <f t="shared" si="94"/>
        <v>-</v>
      </c>
      <c r="AQ536" s="9" t="str">
        <f t="shared" si="94"/>
        <v>-</v>
      </c>
      <c r="AR536" s="9" t="str">
        <f t="shared" si="94"/>
        <v>-</v>
      </c>
      <c r="AS536" s="9" t="str">
        <f t="shared" si="94"/>
        <v>-</v>
      </c>
      <c r="AT536" s="9" t="str">
        <f t="shared" si="94"/>
        <v>-</v>
      </c>
      <c r="AU536" s="9" t="str">
        <f t="shared" si="94"/>
        <v>-</v>
      </c>
      <c r="AV536" s="9" t="str">
        <f t="shared" si="94"/>
        <v>-</v>
      </c>
      <c r="AW536" s="9" t="str">
        <f t="shared" si="94"/>
        <v>-</v>
      </c>
      <c r="AX536" s="9" t="str">
        <f t="shared" si="94"/>
        <v>-</v>
      </c>
      <c r="AY536" s="9" t="str">
        <f t="shared" si="94"/>
        <v>-</v>
      </c>
      <c r="AZ536" s="9" t="str">
        <f t="shared" si="96"/>
        <v>-</v>
      </c>
      <c r="BA536" s="9" t="str">
        <f t="shared" si="96"/>
        <v>-</v>
      </c>
      <c r="BB536" s="9" t="str">
        <f t="shared" si="100"/>
        <v>-</v>
      </c>
      <c r="BC536" s="9" t="str">
        <f t="shared" si="100"/>
        <v>-</v>
      </c>
      <c r="BD536" s="9" t="str">
        <f t="shared" si="100"/>
        <v>-</v>
      </c>
      <c r="BE536" s="9" t="str">
        <f t="shared" si="100"/>
        <v>-</v>
      </c>
      <c r="BF536" s="9" t="str">
        <f t="shared" si="100"/>
        <v>-</v>
      </c>
      <c r="BG536" s="9" t="str">
        <f t="shared" si="100"/>
        <v>-</v>
      </c>
      <c r="BH536" s="9" t="str">
        <f t="shared" si="100"/>
        <v>-</v>
      </c>
      <c r="BI536" s="9" t="str">
        <f t="shared" si="100"/>
        <v>-</v>
      </c>
      <c r="BJ536" s="37"/>
      <c r="BK536" s="34"/>
      <c r="BR536" s="25"/>
      <c r="BS536" s="25"/>
      <c r="BV536" s="25"/>
      <c r="BW536" s="25"/>
      <c r="BX536" s="25"/>
    </row>
    <row r="537" spans="1:76">
      <c r="A537" s="38">
        <f t="shared" si="97"/>
        <v>143</v>
      </c>
      <c r="B537" s="36">
        <f t="shared" si="95"/>
        <v>68</v>
      </c>
      <c r="C537" s="36">
        <f t="shared" si="95"/>
        <v>2</v>
      </c>
      <c r="D537" s="9" t="str">
        <f t="shared" si="100"/>
        <v>-</v>
      </c>
      <c r="E537" s="9" t="str">
        <f t="shared" si="100"/>
        <v>-</v>
      </c>
      <c r="F537" s="9" t="str">
        <f t="shared" si="100"/>
        <v>-</v>
      </c>
      <c r="G537" s="9" t="str">
        <f t="shared" si="100"/>
        <v>-</v>
      </c>
      <c r="H537" s="9" t="str">
        <f t="shared" si="100"/>
        <v>-</v>
      </c>
      <c r="I537" s="9" t="str">
        <f t="shared" si="100"/>
        <v>-</v>
      </c>
      <c r="J537" s="9" t="str">
        <f t="shared" si="100"/>
        <v>-</v>
      </c>
      <c r="K537" s="9" t="str">
        <f t="shared" si="100"/>
        <v>-</v>
      </c>
      <c r="L537" s="9" t="str">
        <f t="shared" si="100"/>
        <v>-</v>
      </c>
      <c r="M537" s="9" t="str">
        <f t="shared" si="100"/>
        <v>-</v>
      </c>
      <c r="N537" s="9" t="str">
        <f t="shared" si="100"/>
        <v>-</v>
      </c>
      <c r="O537" s="9" t="str">
        <f t="shared" si="100"/>
        <v>-</v>
      </c>
      <c r="P537" s="9" t="str">
        <f t="shared" si="100"/>
        <v>-</v>
      </c>
      <c r="Q537" s="9" t="str">
        <f t="shared" si="100"/>
        <v>-</v>
      </c>
      <c r="R537" s="9" t="str">
        <f t="shared" si="100"/>
        <v>-</v>
      </c>
      <c r="S537" s="9" t="str">
        <f t="shared" si="100"/>
        <v>-</v>
      </c>
      <c r="T537" s="9" t="str">
        <f t="shared" si="100"/>
        <v>-</v>
      </c>
      <c r="U537" s="9" t="str">
        <f t="shared" si="100"/>
        <v>-</v>
      </c>
      <c r="V537" s="9" t="str">
        <f t="shared" si="100"/>
        <v>-</v>
      </c>
      <c r="W537" s="9" t="str">
        <f t="shared" si="100"/>
        <v>-</v>
      </c>
      <c r="X537" s="9" t="str">
        <f t="shared" si="100"/>
        <v>-</v>
      </c>
      <c r="Y537" s="9" t="str">
        <f t="shared" si="100"/>
        <v>-</v>
      </c>
      <c r="Z537" s="9" t="str">
        <f t="shared" si="100"/>
        <v>-</v>
      </c>
      <c r="AA537" s="9" t="str">
        <f t="shared" si="100"/>
        <v>-</v>
      </c>
      <c r="AB537" s="9" t="str">
        <f t="shared" si="100"/>
        <v>-</v>
      </c>
      <c r="AC537" s="9" t="str">
        <f t="shared" si="100"/>
        <v>!!!</v>
      </c>
      <c r="AD537" s="9" t="str">
        <f t="shared" si="100"/>
        <v>-</v>
      </c>
      <c r="AE537" s="9" t="str">
        <f t="shared" si="100"/>
        <v>-</v>
      </c>
      <c r="AF537" s="9" t="str">
        <f t="shared" si="100"/>
        <v>-</v>
      </c>
      <c r="AG537" s="9" t="str">
        <f t="shared" si="100"/>
        <v>-</v>
      </c>
      <c r="AH537" s="9" t="str">
        <f t="shared" si="100"/>
        <v>-</v>
      </c>
      <c r="AI537" s="9" t="str">
        <f t="shared" si="96"/>
        <v>-</v>
      </c>
      <c r="AJ537" s="9" t="str">
        <f t="shared" si="96"/>
        <v>-</v>
      </c>
      <c r="AK537" s="9" t="str">
        <f t="shared" si="96"/>
        <v>-</v>
      </c>
      <c r="AL537" s="9" t="str">
        <f t="shared" si="96"/>
        <v>-</v>
      </c>
      <c r="AM537" s="9" t="str">
        <f t="shared" si="96"/>
        <v>-</v>
      </c>
      <c r="AN537" s="9" t="str">
        <f t="shared" si="96"/>
        <v>-</v>
      </c>
      <c r="AO537" s="9" t="str">
        <f t="shared" si="96"/>
        <v>-</v>
      </c>
      <c r="AP537" s="9" t="str">
        <f t="shared" si="94"/>
        <v>-</v>
      </c>
      <c r="AQ537" s="9" t="str">
        <f t="shared" si="94"/>
        <v>-</v>
      </c>
      <c r="AR537" s="9" t="str">
        <f t="shared" si="94"/>
        <v>-</v>
      </c>
      <c r="AS537" s="9" t="str">
        <f t="shared" si="94"/>
        <v>-</v>
      </c>
      <c r="AT537" s="9" t="str">
        <f t="shared" si="94"/>
        <v>-</v>
      </c>
      <c r="AU537" s="9" t="str">
        <f t="shared" si="94"/>
        <v>-</v>
      </c>
      <c r="AV537" s="9" t="str">
        <f t="shared" si="94"/>
        <v>-</v>
      </c>
      <c r="AW537" s="9" t="str">
        <f t="shared" si="94"/>
        <v>-</v>
      </c>
      <c r="AX537" s="9" t="str">
        <f t="shared" si="94"/>
        <v>-</v>
      </c>
      <c r="AY537" s="9" t="str">
        <f t="shared" si="94"/>
        <v>-</v>
      </c>
      <c r="AZ537" s="9" t="str">
        <f t="shared" si="96"/>
        <v>-</v>
      </c>
      <c r="BA537" s="9" t="str">
        <f t="shared" si="96"/>
        <v>-</v>
      </c>
      <c r="BB537" s="9" t="str">
        <f t="shared" si="100"/>
        <v>-</v>
      </c>
      <c r="BC537" s="9" t="str">
        <f t="shared" si="100"/>
        <v>-</v>
      </c>
      <c r="BD537" s="9" t="str">
        <f t="shared" si="100"/>
        <v>-</v>
      </c>
      <c r="BE537" s="9" t="str">
        <f t="shared" si="100"/>
        <v>!!!</v>
      </c>
      <c r="BF537" s="9" t="str">
        <f t="shared" si="100"/>
        <v>-</v>
      </c>
      <c r="BG537" s="9" t="str">
        <f t="shared" si="100"/>
        <v>-</v>
      </c>
      <c r="BH537" s="9" t="str">
        <f t="shared" si="100"/>
        <v>-</v>
      </c>
      <c r="BI537" s="9" t="str">
        <f t="shared" si="100"/>
        <v>-</v>
      </c>
      <c r="BJ537" s="37"/>
      <c r="BK537" s="34"/>
      <c r="BR537" s="25"/>
      <c r="BS537" s="25"/>
      <c r="BV537" s="25"/>
      <c r="BW537" s="25"/>
      <c r="BX537" s="25"/>
    </row>
    <row r="538" spans="1:76">
      <c r="A538" s="38">
        <f t="shared" si="97"/>
        <v>144</v>
      </c>
      <c r="B538" s="36">
        <f t="shared" si="95"/>
        <v>68</v>
      </c>
      <c r="C538" s="36">
        <f t="shared" si="95"/>
        <v>3</v>
      </c>
      <c r="D538" s="9" t="str">
        <f t="shared" si="100"/>
        <v>-</v>
      </c>
      <c r="E538" s="9" t="str">
        <f t="shared" si="100"/>
        <v>-</v>
      </c>
      <c r="F538" s="9" t="str">
        <f t="shared" si="100"/>
        <v>-</v>
      </c>
      <c r="G538" s="9" t="str">
        <f t="shared" si="100"/>
        <v>-</v>
      </c>
      <c r="H538" s="9" t="str">
        <f t="shared" si="100"/>
        <v>-</v>
      </c>
      <c r="I538" s="9" t="str">
        <f t="shared" si="100"/>
        <v>-</v>
      </c>
      <c r="J538" s="9" t="str">
        <f t="shared" si="100"/>
        <v>-</v>
      </c>
      <c r="K538" s="9" t="str">
        <f t="shared" si="100"/>
        <v>-</v>
      </c>
      <c r="L538" s="9" t="str">
        <f t="shared" si="100"/>
        <v>-</v>
      </c>
      <c r="M538" s="9" t="str">
        <f t="shared" si="100"/>
        <v>-</v>
      </c>
      <c r="N538" s="9" t="str">
        <f t="shared" si="100"/>
        <v>-</v>
      </c>
      <c r="O538" s="9" t="str">
        <f t="shared" si="100"/>
        <v>-</v>
      </c>
      <c r="P538" s="9" t="str">
        <f t="shared" si="100"/>
        <v>-</v>
      </c>
      <c r="Q538" s="9" t="str">
        <f t="shared" si="100"/>
        <v>-</v>
      </c>
      <c r="R538" s="9" t="str">
        <f t="shared" si="100"/>
        <v>-</v>
      </c>
      <c r="S538" s="9" t="str">
        <f t="shared" si="100"/>
        <v>-</v>
      </c>
      <c r="T538" s="9" t="str">
        <f t="shared" si="100"/>
        <v>-</v>
      </c>
      <c r="U538" s="9" t="str">
        <f t="shared" si="100"/>
        <v>-</v>
      </c>
      <c r="V538" s="9" t="str">
        <f t="shared" si="100"/>
        <v>-</v>
      </c>
      <c r="W538" s="9" t="str">
        <f t="shared" si="100"/>
        <v>-</v>
      </c>
      <c r="X538" s="9" t="str">
        <f t="shared" si="100"/>
        <v>-</v>
      </c>
      <c r="Y538" s="9" t="str">
        <f t="shared" si="100"/>
        <v>-</v>
      </c>
      <c r="Z538" s="9" t="str">
        <f t="shared" si="100"/>
        <v>-</v>
      </c>
      <c r="AA538" s="9" t="str">
        <f t="shared" si="100"/>
        <v>-</v>
      </c>
      <c r="AB538" s="9" t="str">
        <f t="shared" si="100"/>
        <v>-</v>
      </c>
      <c r="AC538" s="9" t="str">
        <f t="shared" si="100"/>
        <v>!!!</v>
      </c>
      <c r="AD538" s="9" t="str">
        <f t="shared" si="100"/>
        <v>-</v>
      </c>
      <c r="AE538" s="9" t="str">
        <f t="shared" si="100"/>
        <v>-</v>
      </c>
      <c r="AF538" s="9" t="str">
        <f t="shared" si="100"/>
        <v>-</v>
      </c>
      <c r="AG538" s="9" t="str">
        <f t="shared" si="100"/>
        <v>-</v>
      </c>
      <c r="AH538" s="9" t="str">
        <f t="shared" si="100"/>
        <v>-</v>
      </c>
      <c r="AI538" s="9" t="str">
        <f t="shared" si="96"/>
        <v>-</v>
      </c>
      <c r="AJ538" s="9" t="str">
        <f t="shared" si="96"/>
        <v>-</v>
      </c>
      <c r="AK538" s="9" t="str">
        <f t="shared" si="96"/>
        <v>-</v>
      </c>
      <c r="AL538" s="9" t="str">
        <f t="shared" si="96"/>
        <v>-</v>
      </c>
      <c r="AM538" s="9" t="str">
        <f t="shared" si="96"/>
        <v>-</v>
      </c>
      <c r="AN538" s="9" t="str">
        <f t="shared" si="96"/>
        <v>-</v>
      </c>
      <c r="AO538" s="9" t="str">
        <f t="shared" si="96"/>
        <v>-</v>
      </c>
      <c r="AP538" s="9" t="str">
        <f t="shared" si="94"/>
        <v>-</v>
      </c>
      <c r="AQ538" s="9" t="str">
        <f t="shared" si="94"/>
        <v>-</v>
      </c>
      <c r="AR538" s="9" t="str">
        <f t="shared" si="94"/>
        <v>-</v>
      </c>
      <c r="AS538" s="9" t="str">
        <f t="shared" si="94"/>
        <v>-</v>
      </c>
      <c r="AT538" s="9" t="str">
        <f t="shared" si="94"/>
        <v>-</v>
      </c>
      <c r="AU538" s="9" t="str">
        <f t="shared" si="94"/>
        <v>-</v>
      </c>
      <c r="AV538" s="9" t="str">
        <f t="shared" si="94"/>
        <v>-</v>
      </c>
      <c r="AW538" s="9" t="str">
        <f t="shared" si="94"/>
        <v>-</v>
      </c>
      <c r="AX538" s="9" t="str">
        <f t="shared" si="94"/>
        <v>-</v>
      </c>
      <c r="AY538" s="9" t="str">
        <f t="shared" si="94"/>
        <v>-</v>
      </c>
      <c r="AZ538" s="9" t="str">
        <f t="shared" si="96"/>
        <v>-</v>
      </c>
      <c r="BA538" s="9" t="str">
        <f t="shared" si="96"/>
        <v>-</v>
      </c>
      <c r="BB538" s="9" t="str">
        <f t="shared" si="100"/>
        <v>-</v>
      </c>
      <c r="BC538" s="9" t="str">
        <f t="shared" si="100"/>
        <v>-</v>
      </c>
      <c r="BD538" s="9" t="str">
        <f t="shared" si="100"/>
        <v>-</v>
      </c>
      <c r="BE538" s="9" t="str">
        <f t="shared" si="100"/>
        <v>-</v>
      </c>
      <c r="BF538" s="9" t="str">
        <f t="shared" si="100"/>
        <v>-</v>
      </c>
      <c r="BG538" s="9" t="str">
        <f t="shared" si="100"/>
        <v>-</v>
      </c>
      <c r="BH538" s="9" t="str">
        <f t="shared" si="100"/>
        <v>-</v>
      </c>
      <c r="BI538" s="9" t="str">
        <f t="shared" si="100"/>
        <v>-</v>
      </c>
      <c r="BJ538" s="37"/>
      <c r="BK538" s="34"/>
      <c r="BR538" s="25"/>
      <c r="BS538" s="25"/>
      <c r="BV538" s="25"/>
      <c r="BW538" s="25"/>
      <c r="BX538" s="25"/>
    </row>
    <row r="539" spans="1:76">
      <c r="A539" s="38">
        <f t="shared" si="97"/>
        <v>145</v>
      </c>
      <c r="B539" s="36">
        <f t="shared" si="95"/>
        <v>69</v>
      </c>
      <c r="C539" s="36">
        <f t="shared" si="95"/>
        <v>1</v>
      </c>
      <c r="D539" s="9" t="str">
        <f t="shared" si="100"/>
        <v>-</v>
      </c>
      <c r="E539" s="9" t="str">
        <f t="shared" si="100"/>
        <v>-</v>
      </c>
      <c r="F539" s="9" t="str">
        <f t="shared" si="100"/>
        <v>-</v>
      </c>
      <c r="G539" s="9" t="str">
        <f t="shared" si="100"/>
        <v>-</v>
      </c>
      <c r="H539" s="9" t="str">
        <f t="shared" si="100"/>
        <v>-</v>
      </c>
      <c r="I539" s="9" t="str">
        <f t="shared" si="100"/>
        <v>-</v>
      </c>
      <c r="J539" s="9" t="str">
        <f t="shared" si="100"/>
        <v>-</v>
      </c>
      <c r="K539" s="9" t="str">
        <f t="shared" si="100"/>
        <v>-</v>
      </c>
      <c r="L539" s="9" t="str">
        <f t="shared" si="100"/>
        <v>-</v>
      </c>
      <c r="M539" s="9" t="str">
        <f t="shared" si="100"/>
        <v>-</v>
      </c>
      <c r="N539" s="9" t="str">
        <f t="shared" si="100"/>
        <v>-</v>
      </c>
      <c r="O539" s="9" t="str">
        <f t="shared" si="100"/>
        <v>-</v>
      </c>
      <c r="P539" s="9" t="str">
        <f t="shared" si="100"/>
        <v>-</v>
      </c>
      <c r="Q539" s="9" t="str">
        <f t="shared" si="100"/>
        <v>-</v>
      </c>
      <c r="R539" s="9" t="str">
        <f t="shared" si="100"/>
        <v>-</v>
      </c>
      <c r="S539" s="9" t="str">
        <f t="shared" ref="S539:BI539" si="101">IF(AND(OR(S147&gt;=10,S147&lt;=3),S344="НЕТ"),"!!!","-")</f>
        <v>-</v>
      </c>
      <c r="T539" s="9" t="str">
        <f t="shared" si="101"/>
        <v>-</v>
      </c>
      <c r="U539" s="9" t="str">
        <f t="shared" si="101"/>
        <v>-</v>
      </c>
      <c r="V539" s="9" t="str">
        <f t="shared" si="101"/>
        <v>-</v>
      </c>
      <c r="W539" s="9" t="str">
        <f t="shared" si="101"/>
        <v>-</v>
      </c>
      <c r="X539" s="9" t="str">
        <f t="shared" si="101"/>
        <v>-</v>
      </c>
      <c r="Y539" s="9" t="str">
        <f t="shared" si="101"/>
        <v>-</v>
      </c>
      <c r="Z539" s="9" t="str">
        <f t="shared" si="101"/>
        <v>-</v>
      </c>
      <c r="AA539" s="9" t="str">
        <f t="shared" si="101"/>
        <v>-</v>
      </c>
      <c r="AB539" s="9" t="str">
        <f t="shared" si="101"/>
        <v>-</v>
      </c>
      <c r="AC539" s="9" t="str">
        <f t="shared" si="101"/>
        <v>-</v>
      </c>
      <c r="AD539" s="9" t="str">
        <f t="shared" si="101"/>
        <v>-</v>
      </c>
      <c r="AE539" s="9" t="str">
        <f t="shared" si="101"/>
        <v>-</v>
      </c>
      <c r="AF539" s="9" t="str">
        <f t="shared" si="101"/>
        <v>-</v>
      </c>
      <c r="AG539" s="9" t="str">
        <f t="shared" si="101"/>
        <v>-</v>
      </c>
      <c r="AH539" s="9" t="str">
        <f t="shared" si="101"/>
        <v>-</v>
      </c>
      <c r="AI539" s="9" t="str">
        <f t="shared" si="96"/>
        <v>-</v>
      </c>
      <c r="AJ539" s="9" t="str">
        <f t="shared" si="96"/>
        <v>-</v>
      </c>
      <c r="AK539" s="9" t="str">
        <f t="shared" si="96"/>
        <v>-</v>
      </c>
      <c r="AL539" s="9" t="str">
        <f t="shared" si="96"/>
        <v>-</v>
      </c>
      <c r="AM539" s="9" t="str">
        <f t="shared" si="96"/>
        <v>-</v>
      </c>
      <c r="AN539" s="9" t="str">
        <f t="shared" si="96"/>
        <v>-</v>
      </c>
      <c r="AO539" s="9" t="str">
        <f t="shared" si="96"/>
        <v>-</v>
      </c>
      <c r="AP539" s="9" t="str">
        <f t="shared" si="94"/>
        <v>-</v>
      </c>
      <c r="AQ539" s="9" t="str">
        <f t="shared" si="94"/>
        <v>-</v>
      </c>
      <c r="AR539" s="9" t="str">
        <f t="shared" si="94"/>
        <v>-</v>
      </c>
      <c r="AS539" s="9" t="str">
        <f t="shared" si="94"/>
        <v>-</v>
      </c>
      <c r="AT539" s="9" t="str">
        <f t="shared" si="94"/>
        <v>-</v>
      </c>
      <c r="AU539" s="9" t="str">
        <f t="shared" si="94"/>
        <v>-</v>
      </c>
      <c r="AV539" s="9" t="str">
        <f t="shared" si="94"/>
        <v>-</v>
      </c>
      <c r="AW539" s="9" t="str">
        <f t="shared" si="94"/>
        <v>-</v>
      </c>
      <c r="AX539" s="9" t="str">
        <f t="shared" si="94"/>
        <v>-</v>
      </c>
      <c r="AY539" s="9" t="str">
        <f t="shared" si="94"/>
        <v>-</v>
      </c>
      <c r="AZ539" s="9" t="str">
        <f t="shared" si="96"/>
        <v>-</v>
      </c>
      <c r="BA539" s="9" t="str">
        <f t="shared" si="96"/>
        <v>-</v>
      </c>
      <c r="BB539" s="9" t="str">
        <f t="shared" si="101"/>
        <v>-</v>
      </c>
      <c r="BC539" s="9" t="str">
        <f t="shared" si="101"/>
        <v>-</v>
      </c>
      <c r="BD539" s="9" t="str">
        <f t="shared" si="101"/>
        <v>-</v>
      </c>
      <c r="BE539" s="9" t="str">
        <f t="shared" si="101"/>
        <v>-</v>
      </c>
      <c r="BF539" s="9" t="str">
        <f t="shared" si="101"/>
        <v>-</v>
      </c>
      <c r="BG539" s="9" t="str">
        <f t="shared" si="101"/>
        <v>-</v>
      </c>
      <c r="BH539" s="9" t="str">
        <f t="shared" si="101"/>
        <v>-</v>
      </c>
      <c r="BI539" s="9" t="str">
        <f t="shared" si="101"/>
        <v>-</v>
      </c>
      <c r="BJ539" s="37"/>
      <c r="BK539" s="34"/>
      <c r="BR539" s="25"/>
      <c r="BS539" s="25"/>
      <c r="BV539" s="25"/>
      <c r="BW539" s="25"/>
      <c r="BX539" s="25"/>
    </row>
    <row r="540" spans="1:76">
      <c r="A540" s="38">
        <f t="shared" si="97"/>
        <v>146</v>
      </c>
      <c r="B540" s="36">
        <f t="shared" ref="B540:C555" si="102">B148</f>
        <v>69</v>
      </c>
      <c r="C540" s="36">
        <f t="shared" si="102"/>
        <v>2</v>
      </c>
      <c r="D540" s="9" t="str">
        <f t="shared" ref="D540:BI546" si="103">IF(AND(OR(D148&gt;=10,D148&lt;=3),D345="НЕТ"),"!!!","-")</f>
        <v>-</v>
      </c>
      <c r="E540" s="9" t="str">
        <f t="shared" si="103"/>
        <v>-</v>
      </c>
      <c r="F540" s="9" t="str">
        <f t="shared" si="103"/>
        <v>-</v>
      </c>
      <c r="G540" s="9" t="str">
        <f t="shared" si="103"/>
        <v>-</v>
      </c>
      <c r="H540" s="9" t="str">
        <f t="shared" si="103"/>
        <v>-</v>
      </c>
      <c r="I540" s="9" t="str">
        <f t="shared" si="103"/>
        <v>-</v>
      </c>
      <c r="J540" s="9" t="str">
        <f t="shared" si="103"/>
        <v>-</v>
      </c>
      <c r="K540" s="9" t="str">
        <f t="shared" si="103"/>
        <v>-</v>
      </c>
      <c r="L540" s="9" t="str">
        <f t="shared" si="103"/>
        <v>-</v>
      </c>
      <c r="M540" s="9" t="str">
        <f t="shared" si="103"/>
        <v>-</v>
      </c>
      <c r="N540" s="9" t="str">
        <f t="shared" si="103"/>
        <v>-</v>
      </c>
      <c r="O540" s="9" t="str">
        <f t="shared" si="103"/>
        <v>-</v>
      </c>
      <c r="P540" s="9" t="str">
        <f t="shared" si="103"/>
        <v>-</v>
      </c>
      <c r="Q540" s="9" t="str">
        <f t="shared" si="103"/>
        <v>-</v>
      </c>
      <c r="R540" s="9" t="str">
        <f t="shared" si="103"/>
        <v>-</v>
      </c>
      <c r="S540" s="9" t="str">
        <f t="shared" si="103"/>
        <v>-</v>
      </c>
      <c r="T540" s="9" t="str">
        <f t="shared" si="103"/>
        <v>-</v>
      </c>
      <c r="U540" s="9" t="str">
        <f t="shared" si="103"/>
        <v>-</v>
      </c>
      <c r="V540" s="9" t="str">
        <f t="shared" si="103"/>
        <v>-</v>
      </c>
      <c r="W540" s="9" t="str">
        <f t="shared" si="103"/>
        <v>-</v>
      </c>
      <c r="X540" s="9" t="str">
        <f t="shared" si="103"/>
        <v>-</v>
      </c>
      <c r="Y540" s="9" t="str">
        <f t="shared" si="103"/>
        <v>-</v>
      </c>
      <c r="Z540" s="9" t="str">
        <f t="shared" si="103"/>
        <v>-</v>
      </c>
      <c r="AA540" s="9" t="str">
        <f t="shared" si="103"/>
        <v>-</v>
      </c>
      <c r="AB540" s="9" t="str">
        <f t="shared" si="103"/>
        <v>-</v>
      </c>
      <c r="AC540" s="9" t="str">
        <f t="shared" si="103"/>
        <v>-</v>
      </c>
      <c r="AD540" s="9" t="str">
        <f t="shared" si="103"/>
        <v>-</v>
      </c>
      <c r="AE540" s="9" t="str">
        <f t="shared" si="103"/>
        <v>-</v>
      </c>
      <c r="AF540" s="9" t="str">
        <f t="shared" si="103"/>
        <v>-</v>
      </c>
      <c r="AG540" s="9" t="str">
        <f t="shared" si="103"/>
        <v>-</v>
      </c>
      <c r="AH540" s="9" t="str">
        <f t="shared" si="103"/>
        <v>-</v>
      </c>
      <c r="AI540" s="9" t="str">
        <f t="shared" si="96"/>
        <v>-</v>
      </c>
      <c r="AJ540" s="9" t="str">
        <f t="shared" si="96"/>
        <v>-</v>
      </c>
      <c r="AK540" s="9" t="str">
        <f t="shared" si="96"/>
        <v>-</v>
      </c>
      <c r="AL540" s="9" t="str">
        <f t="shared" si="96"/>
        <v>-</v>
      </c>
      <c r="AM540" s="9" t="str">
        <f t="shared" si="96"/>
        <v>-</v>
      </c>
      <c r="AN540" s="9" t="str">
        <f t="shared" si="96"/>
        <v>-</v>
      </c>
      <c r="AO540" s="9" t="str">
        <f t="shared" si="96"/>
        <v>-</v>
      </c>
      <c r="AP540" s="9" t="str">
        <f t="shared" si="94"/>
        <v>-</v>
      </c>
      <c r="AQ540" s="9" t="str">
        <f t="shared" si="94"/>
        <v>-</v>
      </c>
      <c r="AR540" s="9" t="str">
        <f t="shared" si="94"/>
        <v>-</v>
      </c>
      <c r="AS540" s="9" t="str">
        <f t="shared" si="94"/>
        <v>-</v>
      </c>
      <c r="AT540" s="9" t="str">
        <f t="shared" si="94"/>
        <v>-</v>
      </c>
      <c r="AU540" s="9" t="str">
        <f t="shared" si="94"/>
        <v>-</v>
      </c>
      <c r="AV540" s="9" t="str">
        <f t="shared" si="94"/>
        <v>-</v>
      </c>
      <c r="AW540" s="9" t="str">
        <f t="shared" si="94"/>
        <v>-</v>
      </c>
      <c r="AX540" s="9" t="str">
        <f t="shared" si="94"/>
        <v>-</v>
      </c>
      <c r="AY540" s="9" t="str">
        <f t="shared" si="94"/>
        <v>-</v>
      </c>
      <c r="AZ540" s="9" t="str">
        <f t="shared" si="96"/>
        <v>-</v>
      </c>
      <c r="BA540" s="9" t="str">
        <f t="shared" si="96"/>
        <v>-</v>
      </c>
      <c r="BB540" s="9" t="str">
        <f t="shared" si="103"/>
        <v>-</v>
      </c>
      <c r="BC540" s="9" t="str">
        <f t="shared" si="103"/>
        <v>-</v>
      </c>
      <c r="BD540" s="9" t="str">
        <f t="shared" si="103"/>
        <v>-</v>
      </c>
      <c r="BE540" s="9" t="str">
        <f t="shared" si="103"/>
        <v>-</v>
      </c>
      <c r="BF540" s="9" t="str">
        <f t="shared" si="103"/>
        <v>-</v>
      </c>
      <c r="BG540" s="9" t="str">
        <f t="shared" si="103"/>
        <v>-</v>
      </c>
      <c r="BH540" s="9" t="str">
        <f t="shared" si="103"/>
        <v>-</v>
      </c>
      <c r="BI540" s="9" t="str">
        <f t="shared" si="103"/>
        <v>-</v>
      </c>
      <c r="BJ540" s="37"/>
      <c r="BK540" s="34"/>
      <c r="BR540" s="25"/>
      <c r="BS540" s="25"/>
      <c r="BV540" s="25"/>
      <c r="BW540" s="25"/>
      <c r="BX540" s="25"/>
    </row>
    <row r="541" spans="1:76">
      <c r="A541" s="38">
        <f t="shared" si="97"/>
        <v>147</v>
      </c>
      <c r="B541" s="36">
        <f t="shared" si="102"/>
        <v>69</v>
      </c>
      <c r="C541" s="36">
        <f t="shared" si="102"/>
        <v>3</v>
      </c>
      <c r="D541" s="9" t="str">
        <f t="shared" si="103"/>
        <v>-</v>
      </c>
      <c r="E541" s="9" t="str">
        <f t="shared" si="103"/>
        <v>-</v>
      </c>
      <c r="F541" s="9" t="str">
        <f t="shared" si="103"/>
        <v>-</v>
      </c>
      <c r="G541" s="9" t="str">
        <f t="shared" si="103"/>
        <v>-</v>
      </c>
      <c r="H541" s="9" t="str">
        <f t="shared" si="103"/>
        <v>-</v>
      </c>
      <c r="I541" s="9" t="str">
        <f t="shared" si="103"/>
        <v>-</v>
      </c>
      <c r="J541" s="9" t="str">
        <f t="shared" si="103"/>
        <v>-</v>
      </c>
      <c r="K541" s="9" t="str">
        <f t="shared" si="103"/>
        <v>-</v>
      </c>
      <c r="L541" s="9" t="str">
        <f t="shared" si="103"/>
        <v>-</v>
      </c>
      <c r="M541" s="9" t="str">
        <f t="shared" si="103"/>
        <v>-</v>
      </c>
      <c r="N541" s="9" t="str">
        <f t="shared" si="103"/>
        <v>-</v>
      </c>
      <c r="O541" s="9" t="str">
        <f t="shared" si="103"/>
        <v>-</v>
      </c>
      <c r="P541" s="9" t="str">
        <f t="shared" si="103"/>
        <v>-</v>
      </c>
      <c r="Q541" s="9" t="str">
        <f t="shared" si="103"/>
        <v>-</v>
      </c>
      <c r="R541" s="9" t="str">
        <f t="shared" si="103"/>
        <v>-</v>
      </c>
      <c r="S541" s="9" t="str">
        <f t="shared" si="103"/>
        <v>-</v>
      </c>
      <c r="T541" s="9" t="str">
        <f t="shared" si="103"/>
        <v>-</v>
      </c>
      <c r="U541" s="9" t="str">
        <f t="shared" si="103"/>
        <v>-</v>
      </c>
      <c r="V541" s="9" t="str">
        <f t="shared" si="103"/>
        <v>-</v>
      </c>
      <c r="W541" s="9" t="str">
        <f t="shared" si="103"/>
        <v>-</v>
      </c>
      <c r="X541" s="9" t="str">
        <f t="shared" si="103"/>
        <v>-</v>
      </c>
      <c r="Y541" s="9" t="str">
        <f t="shared" si="103"/>
        <v>-</v>
      </c>
      <c r="Z541" s="9" t="str">
        <f t="shared" si="103"/>
        <v>-</v>
      </c>
      <c r="AA541" s="9" t="str">
        <f t="shared" si="103"/>
        <v>-</v>
      </c>
      <c r="AB541" s="9" t="str">
        <f t="shared" si="103"/>
        <v>-</v>
      </c>
      <c r="AC541" s="9" t="str">
        <f t="shared" si="103"/>
        <v>-</v>
      </c>
      <c r="AD541" s="9" t="str">
        <f t="shared" si="103"/>
        <v>-</v>
      </c>
      <c r="AE541" s="9" t="str">
        <f t="shared" si="103"/>
        <v>-</v>
      </c>
      <c r="AF541" s="9" t="str">
        <f t="shared" si="103"/>
        <v>-</v>
      </c>
      <c r="AG541" s="9" t="str">
        <f t="shared" si="103"/>
        <v>-</v>
      </c>
      <c r="AH541" s="9" t="str">
        <f t="shared" si="103"/>
        <v>-</v>
      </c>
      <c r="AI541" s="9" t="str">
        <f t="shared" si="96"/>
        <v>-</v>
      </c>
      <c r="AJ541" s="9" t="str">
        <f t="shared" si="96"/>
        <v>-</v>
      </c>
      <c r="AK541" s="9" t="str">
        <f t="shared" si="96"/>
        <v>-</v>
      </c>
      <c r="AL541" s="9" t="str">
        <f t="shared" si="96"/>
        <v>-</v>
      </c>
      <c r="AM541" s="9" t="str">
        <f t="shared" si="96"/>
        <v>-</v>
      </c>
      <c r="AN541" s="9" t="str">
        <f t="shared" si="96"/>
        <v>-</v>
      </c>
      <c r="AO541" s="9" t="str">
        <f t="shared" si="96"/>
        <v>-</v>
      </c>
      <c r="AP541" s="9" t="str">
        <f t="shared" si="94"/>
        <v>-</v>
      </c>
      <c r="AQ541" s="9" t="str">
        <f t="shared" si="94"/>
        <v>-</v>
      </c>
      <c r="AR541" s="9" t="str">
        <f t="shared" si="94"/>
        <v>-</v>
      </c>
      <c r="AS541" s="9" t="str">
        <f t="shared" si="94"/>
        <v>-</v>
      </c>
      <c r="AT541" s="9" t="str">
        <f t="shared" si="94"/>
        <v>-</v>
      </c>
      <c r="AU541" s="9" t="str">
        <f t="shared" si="94"/>
        <v>-</v>
      </c>
      <c r="AV541" s="9" t="str">
        <f t="shared" si="94"/>
        <v>-</v>
      </c>
      <c r="AW541" s="9" t="str">
        <f t="shared" si="94"/>
        <v>-</v>
      </c>
      <c r="AX541" s="9" t="str">
        <f t="shared" si="94"/>
        <v>-</v>
      </c>
      <c r="AY541" s="9" t="str">
        <f t="shared" si="94"/>
        <v>-</v>
      </c>
      <c r="AZ541" s="9" t="str">
        <f t="shared" si="96"/>
        <v>-</v>
      </c>
      <c r="BA541" s="9" t="str">
        <f t="shared" si="96"/>
        <v>-</v>
      </c>
      <c r="BB541" s="9" t="str">
        <f t="shared" si="103"/>
        <v>-</v>
      </c>
      <c r="BC541" s="9" t="str">
        <f t="shared" si="103"/>
        <v>-</v>
      </c>
      <c r="BD541" s="9" t="str">
        <f t="shared" si="103"/>
        <v>-</v>
      </c>
      <c r="BE541" s="9" t="str">
        <f t="shared" si="103"/>
        <v>-</v>
      </c>
      <c r="BF541" s="9" t="str">
        <f t="shared" si="103"/>
        <v>-</v>
      </c>
      <c r="BG541" s="9" t="str">
        <f t="shared" si="103"/>
        <v>-</v>
      </c>
      <c r="BH541" s="9" t="str">
        <f t="shared" si="103"/>
        <v>-</v>
      </c>
      <c r="BI541" s="9" t="str">
        <f t="shared" si="103"/>
        <v>-</v>
      </c>
      <c r="BJ541" s="37"/>
      <c r="BK541" s="34"/>
      <c r="BR541" s="25"/>
      <c r="BS541" s="25"/>
      <c r="BV541" s="25"/>
      <c r="BW541" s="25"/>
      <c r="BX541" s="25"/>
    </row>
    <row r="542" spans="1:76">
      <c r="A542" s="38">
        <f t="shared" si="97"/>
        <v>148</v>
      </c>
      <c r="B542" s="36">
        <f t="shared" si="102"/>
        <v>71</v>
      </c>
      <c r="C542" s="36">
        <f t="shared" si="102"/>
        <v>1</v>
      </c>
      <c r="D542" s="9" t="str">
        <f t="shared" si="103"/>
        <v>-</v>
      </c>
      <c r="E542" s="9" t="str">
        <f t="shared" si="103"/>
        <v>-</v>
      </c>
      <c r="F542" s="9" t="str">
        <f t="shared" si="103"/>
        <v>-</v>
      </c>
      <c r="G542" s="9" t="str">
        <f t="shared" si="103"/>
        <v>-</v>
      </c>
      <c r="H542" s="9" t="str">
        <f t="shared" si="103"/>
        <v>-</v>
      </c>
      <c r="I542" s="9" t="str">
        <f t="shared" si="103"/>
        <v>-</v>
      </c>
      <c r="J542" s="9" t="str">
        <f t="shared" si="103"/>
        <v>-</v>
      </c>
      <c r="K542" s="9" t="str">
        <f t="shared" si="103"/>
        <v>-</v>
      </c>
      <c r="L542" s="9" t="str">
        <f t="shared" si="103"/>
        <v>-</v>
      </c>
      <c r="M542" s="9" t="str">
        <f t="shared" si="103"/>
        <v>-</v>
      </c>
      <c r="N542" s="9" t="str">
        <f t="shared" si="103"/>
        <v>-</v>
      </c>
      <c r="O542" s="9" t="str">
        <f t="shared" si="103"/>
        <v>-</v>
      </c>
      <c r="P542" s="9" t="str">
        <f t="shared" si="103"/>
        <v>-</v>
      </c>
      <c r="Q542" s="9" t="str">
        <f t="shared" si="103"/>
        <v>-</v>
      </c>
      <c r="R542" s="9" t="str">
        <f t="shared" si="103"/>
        <v>-</v>
      </c>
      <c r="S542" s="9" t="str">
        <f t="shared" si="103"/>
        <v>-</v>
      </c>
      <c r="T542" s="9" t="str">
        <f t="shared" si="103"/>
        <v>-</v>
      </c>
      <c r="U542" s="9" t="str">
        <f t="shared" si="103"/>
        <v>-</v>
      </c>
      <c r="V542" s="9" t="str">
        <f t="shared" si="103"/>
        <v>-</v>
      </c>
      <c r="W542" s="9" t="str">
        <f t="shared" si="103"/>
        <v>-</v>
      </c>
      <c r="X542" s="9" t="str">
        <f t="shared" si="103"/>
        <v>-</v>
      </c>
      <c r="Y542" s="9" t="str">
        <f t="shared" si="103"/>
        <v>-</v>
      </c>
      <c r="Z542" s="9" t="str">
        <f t="shared" si="103"/>
        <v>-</v>
      </c>
      <c r="AA542" s="9" t="str">
        <f t="shared" si="103"/>
        <v>-</v>
      </c>
      <c r="AB542" s="9" t="str">
        <f t="shared" si="103"/>
        <v>-</v>
      </c>
      <c r="AC542" s="9" t="str">
        <f t="shared" si="103"/>
        <v>-</v>
      </c>
      <c r="AD542" s="9" t="str">
        <f t="shared" si="103"/>
        <v>-</v>
      </c>
      <c r="AE542" s="9" t="str">
        <f t="shared" si="103"/>
        <v>-</v>
      </c>
      <c r="AF542" s="9" t="str">
        <f t="shared" si="103"/>
        <v>-</v>
      </c>
      <c r="AG542" s="9" t="str">
        <f t="shared" si="103"/>
        <v>-</v>
      </c>
      <c r="AH542" s="9" t="str">
        <f t="shared" si="103"/>
        <v>-</v>
      </c>
      <c r="AI542" s="9" t="str">
        <f t="shared" si="96"/>
        <v>-</v>
      </c>
      <c r="AJ542" s="9" t="str">
        <f t="shared" si="96"/>
        <v>-</v>
      </c>
      <c r="AK542" s="9" t="str">
        <f t="shared" si="96"/>
        <v>-</v>
      </c>
      <c r="AL542" s="9" t="str">
        <f t="shared" si="96"/>
        <v>-</v>
      </c>
      <c r="AM542" s="9" t="str">
        <f t="shared" si="96"/>
        <v>-</v>
      </c>
      <c r="AN542" s="9" t="str">
        <f t="shared" si="96"/>
        <v>-</v>
      </c>
      <c r="AO542" s="9" t="str">
        <f t="shared" si="96"/>
        <v>!!!</v>
      </c>
      <c r="AP542" s="9" t="str">
        <f t="shared" si="94"/>
        <v>-</v>
      </c>
      <c r="AQ542" s="9" t="str">
        <f t="shared" si="94"/>
        <v>-</v>
      </c>
      <c r="AR542" s="9" t="str">
        <f t="shared" si="94"/>
        <v>-</v>
      </c>
      <c r="AS542" s="9" t="str">
        <f t="shared" si="94"/>
        <v>-</v>
      </c>
      <c r="AT542" s="9" t="str">
        <f t="shared" si="94"/>
        <v>-</v>
      </c>
      <c r="AU542" s="9" t="str">
        <f t="shared" si="94"/>
        <v>-</v>
      </c>
      <c r="AV542" s="9" t="str">
        <f t="shared" si="94"/>
        <v>-</v>
      </c>
      <c r="AW542" s="9" t="str">
        <f t="shared" si="94"/>
        <v>-</v>
      </c>
      <c r="AX542" s="9" t="str">
        <f t="shared" si="94"/>
        <v>-</v>
      </c>
      <c r="AY542" s="9" t="str">
        <f t="shared" si="94"/>
        <v>-</v>
      </c>
      <c r="AZ542" s="9" t="str">
        <f t="shared" si="96"/>
        <v>-</v>
      </c>
      <c r="BA542" s="9" t="str">
        <f t="shared" si="96"/>
        <v>-</v>
      </c>
      <c r="BB542" s="9" t="str">
        <f t="shared" si="103"/>
        <v>-</v>
      </c>
      <c r="BC542" s="9" t="str">
        <f t="shared" si="103"/>
        <v>-</v>
      </c>
      <c r="BD542" s="9" t="str">
        <f t="shared" si="103"/>
        <v>-</v>
      </c>
      <c r="BE542" s="9" t="str">
        <f t="shared" si="103"/>
        <v>-</v>
      </c>
      <c r="BF542" s="9" t="str">
        <f t="shared" si="103"/>
        <v>-</v>
      </c>
      <c r="BG542" s="9" t="str">
        <f t="shared" si="103"/>
        <v>-</v>
      </c>
      <c r="BH542" s="9" t="str">
        <f t="shared" si="103"/>
        <v>-</v>
      </c>
      <c r="BI542" s="9" t="str">
        <f t="shared" si="103"/>
        <v>-</v>
      </c>
      <c r="BJ542" s="37"/>
      <c r="BK542" s="34"/>
      <c r="BR542" s="25"/>
      <c r="BS542" s="25"/>
      <c r="BV542" s="25"/>
      <c r="BW542" s="25"/>
      <c r="BX542" s="25"/>
    </row>
    <row r="543" spans="1:76">
      <c r="A543" s="38">
        <f t="shared" si="97"/>
        <v>149</v>
      </c>
      <c r="B543" s="36">
        <f t="shared" si="102"/>
        <v>71</v>
      </c>
      <c r="C543" s="36">
        <f t="shared" si="102"/>
        <v>2</v>
      </c>
      <c r="D543" s="9" t="str">
        <f t="shared" si="103"/>
        <v>-</v>
      </c>
      <c r="E543" s="9" t="str">
        <f t="shared" si="103"/>
        <v>-</v>
      </c>
      <c r="F543" s="9" t="str">
        <f t="shared" si="103"/>
        <v>-</v>
      </c>
      <c r="G543" s="9" t="str">
        <f t="shared" si="103"/>
        <v>-</v>
      </c>
      <c r="H543" s="9" t="str">
        <f t="shared" si="103"/>
        <v>-</v>
      </c>
      <c r="I543" s="9" t="str">
        <f t="shared" si="103"/>
        <v>-</v>
      </c>
      <c r="J543" s="9" t="str">
        <f t="shared" si="103"/>
        <v>!!!</v>
      </c>
      <c r="K543" s="9" t="str">
        <f t="shared" si="103"/>
        <v>-</v>
      </c>
      <c r="L543" s="9" t="str">
        <f t="shared" si="103"/>
        <v>-</v>
      </c>
      <c r="M543" s="9" t="str">
        <f t="shared" si="103"/>
        <v>-</v>
      </c>
      <c r="N543" s="9" t="str">
        <f t="shared" si="103"/>
        <v>-</v>
      </c>
      <c r="O543" s="9" t="str">
        <f t="shared" si="103"/>
        <v>-</v>
      </c>
      <c r="P543" s="9" t="str">
        <f t="shared" si="103"/>
        <v>-</v>
      </c>
      <c r="Q543" s="9" t="str">
        <f t="shared" si="103"/>
        <v>-</v>
      </c>
      <c r="R543" s="9" t="str">
        <f t="shared" si="103"/>
        <v>-</v>
      </c>
      <c r="S543" s="9" t="str">
        <f t="shared" si="103"/>
        <v>-</v>
      </c>
      <c r="T543" s="9" t="str">
        <f t="shared" si="103"/>
        <v>!!!</v>
      </c>
      <c r="U543" s="9" t="str">
        <f t="shared" si="103"/>
        <v>-</v>
      </c>
      <c r="V543" s="9" t="str">
        <f t="shared" si="103"/>
        <v>-</v>
      </c>
      <c r="W543" s="9" t="str">
        <f t="shared" si="103"/>
        <v>-</v>
      </c>
      <c r="X543" s="9" t="str">
        <f t="shared" si="103"/>
        <v>-</v>
      </c>
      <c r="Y543" s="9" t="str">
        <f t="shared" si="103"/>
        <v>-</v>
      </c>
      <c r="Z543" s="9" t="str">
        <f t="shared" si="103"/>
        <v>-</v>
      </c>
      <c r="AA543" s="9" t="str">
        <f t="shared" si="103"/>
        <v>-</v>
      </c>
      <c r="AB543" s="9" t="str">
        <f t="shared" si="103"/>
        <v>-</v>
      </c>
      <c r="AC543" s="9" t="str">
        <f t="shared" si="103"/>
        <v>-</v>
      </c>
      <c r="AD543" s="9" t="str">
        <f t="shared" si="103"/>
        <v>-</v>
      </c>
      <c r="AE543" s="9" t="str">
        <f t="shared" si="103"/>
        <v>-</v>
      </c>
      <c r="AF543" s="9" t="str">
        <f t="shared" si="103"/>
        <v>-</v>
      </c>
      <c r="AG543" s="9" t="str">
        <f t="shared" si="103"/>
        <v>-</v>
      </c>
      <c r="AH543" s="9" t="str">
        <f t="shared" si="103"/>
        <v>-</v>
      </c>
      <c r="AI543" s="9" t="str">
        <f t="shared" si="96"/>
        <v>-</v>
      </c>
      <c r="AJ543" s="9" t="str">
        <f t="shared" si="96"/>
        <v>-</v>
      </c>
      <c r="AK543" s="9" t="str">
        <f t="shared" si="96"/>
        <v>-</v>
      </c>
      <c r="AL543" s="9" t="str">
        <f t="shared" si="96"/>
        <v>-</v>
      </c>
      <c r="AM543" s="9" t="str">
        <f t="shared" si="96"/>
        <v>-</v>
      </c>
      <c r="AN543" s="9" t="str">
        <f t="shared" si="96"/>
        <v>-</v>
      </c>
      <c r="AO543" s="9" t="str">
        <f t="shared" si="96"/>
        <v>-</v>
      </c>
      <c r="AP543" s="9" t="str">
        <f t="shared" si="94"/>
        <v>-</v>
      </c>
      <c r="AQ543" s="9" t="str">
        <f t="shared" si="94"/>
        <v>-</v>
      </c>
      <c r="AR543" s="9" t="str">
        <f t="shared" si="94"/>
        <v>-</v>
      </c>
      <c r="AS543" s="9" t="str">
        <f t="shared" si="94"/>
        <v>-</v>
      </c>
      <c r="AT543" s="9" t="str">
        <f t="shared" si="94"/>
        <v>-</v>
      </c>
      <c r="AU543" s="9" t="str">
        <f t="shared" si="94"/>
        <v>-</v>
      </c>
      <c r="AV543" s="9" t="str">
        <f t="shared" si="94"/>
        <v>-</v>
      </c>
      <c r="AW543" s="9" t="str">
        <f t="shared" si="94"/>
        <v>-</v>
      </c>
      <c r="AX543" s="9" t="str">
        <f t="shared" si="94"/>
        <v>-</v>
      </c>
      <c r="AY543" s="9" t="str">
        <f t="shared" si="94"/>
        <v>-</v>
      </c>
      <c r="AZ543" s="9" t="str">
        <f t="shared" si="96"/>
        <v>-</v>
      </c>
      <c r="BA543" s="9" t="str">
        <f t="shared" si="96"/>
        <v>-</v>
      </c>
      <c r="BB543" s="9" t="str">
        <f t="shared" si="103"/>
        <v>-</v>
      </c>
      <c r="BC543" s="9" t="str">
        <f t="shared" si="103"/>
        <v>-</v>
      </c>
      <c r="BD543" s="9" t="str">
        <f t="shared" si="103"/>
        <v>-</v>
      </c>
      <c r="BE543" s="9" t="str">
        <f t="shared" si="103"/>
        <v>-</v>
      </c>
      <c r="BF543" s="9" t="str">
        <f t="shared" si="103"/>
        <v>-</v>
      </c>
      <c r="BG543" s="9" t="str">
        <f t="shared" si="103"/>
        <v>-</v>
      </c>
      <c r="BH543" s="9" t="str">
        <f t="shared" si="103"/>
        <v>-</v>
      </c>
      <c r="BI543" s="9" t="str">
        <f t="shared" si="103"/>
        <v>-</v>
      </c>
      <c r="BJ543" s="37"/>
      <c r="BK543" s="34"/>
      <c r="BR543" s="25"/>
      <c r="BS543" s="25"/>
      <c r="BV543" s="25"/>
      <c r="BW543" s="25"/>
      <c r="BX543" s="25"/>
    </row>
    <row r="544" spans="1:76">
      <c r="A544" s="38">
        <f t="shared" si="97"/>
        <v>150</v>
      </c>
      <c r="B544" s="36">
        <f t="shared" si="102"/>
        <v>71</v>
      </c>
      <c r="C544" s="36">
        <f t="shared" si="102"/>
        <v>3</v>
      </c>
      <c r="D544" s="9" t="str">
        <f t="shared" si="103"/>
        <v>-</v>
      </c>
      <c r="E544" s="9" t="str">
        <f t="shared" si="103"/>
        <v>-</v>
      </c>
      <c r="F544" s="9" t="str">
        <f t="shared" si="103"/>
        <v>-</v>
      </c>
      <c r="G544" s="9" t="str">
        <f t="shared" si="103"/>
        <v>-</v>
      </c>
      <c r="H544" s="9" t="str">
        <f t="shared" si="103"/>
        <v>-</v>
      </c>
      <c r="I544" s="9" t="str">
        <f t="shared" si="103"/>
        <v>-</v>
      </c>
      <c r="J544" s="9" t="str">
        <f t="shared" si="103"/>
        <v>-</v>
      </c>
      <c r="K544" s="9" t="str">
        <f t="shared" si="103"/>
        <v>-</v>
      </c>
      <c r="L544" s="9" t="str">
        <f t="shared" si="103"/>
        <v>-</v>
      </c>
      <c r="M544" s="9" t="str">
        <f t="shared" si="103"/>
        <v>-</v>
      </c>
      <c r="N544" s="9" t="str">
        <f t="shared" si="103"/>
        <v>-</v>
      </c>
      <c r="O544" s="9" t="str">
        <f t="shared" si="103"/>
        <v>-</v>
      </c>
      <c r="P544" s="9" t="str">
        <f t="shared" si="103"/>
        <v>-</v>
      </c>
      <c r="Q544" s="9" t="str">
        <f t="shared" si="103"/>
        <v>-</v>
      </c>
      <c r="R544" s="9" t="str">
        <f t="shared" si="103"/>
        <v>-</v>
      </c>
      <c r="S544" s="9" t="str">
        <f t="shared" si="103"/>
        <v>-</v>
      </c>
      <c r="T544" s="9" t="str">
        <f t="shared" si="103"/>
        <v>-</v>
      </c>
      <c r="U544" s="9" t="str">
        <f t="shared" si="103"/>
        <v>-</v>
      </c>
      <c r="V544" s="9" t="str">
        <f t="shared" si="103"/>
        <v>-</v>
      </c>
      <c r="W544" s="9" t="str">
        <f t="shared" si="103"/>
        <v>-</v>
      </c>
      <c r="X544" s="9" t="str">
        <f t="shared" si="103"/>
        <v>-</v>
      </c>
      <c r="Y544" s="9" t="str">
        <f t="shared" si="103"/>
        <v>-</v>
      </c>
      <c r="Z544" s="9" t="str">
        <f t="shared" si="103"/>
        <v>-</v>
      </c>
      <c r="AA544" s="9" t="str">
        <f t="shared" si="103"/>
        <v>-</v>
      </c>
      <c r="AB544" s="9" t="str">
        <f t="shared" si="103"/>
        <v>-</v>
      </c>
      <c r="AC544" s="9" t="str">
        <f t="shared" si="103"/>
        <v>-</v>
      </c>
      <c r="AD544" s="9" t="str">
        <f t="shared" si="103"/>
        <v>-</v>
      </c>
      <c r="AE544" s="9" t="str">
        <f t="shared" si="103"/>
        <v>-</v>
      </c>
      <c r="AF544" s="9" t="str">
        <f t="shared" si="103"/>
        <v>-</v>
      </c>
      <c r="AG544" s="9" t="str">
        <f t="shared" si="103"/>
        <v>-</v>
      </c>
      <c r="AH544" s="9" t="str">
        <f t="shared" si="103"/>
        <v>-</v>
      </c>
      <c r="AI544" s="9" t="str">
        <f t="shared" si="96"/>
        <v>-</v>
      </c>
      <c r="AJ544" s="9" t="str">
        <f t="shared" si="96"/>
        <v>-</v>
      </c>
      <c r="AK544" s="9" t="str">
        <f t="shared" si="96"/>
        <v>-</v>
      </c>
      <c r="AL544" s="9" t="str">
        <f t="shared" si="96"/>
        <v>-</v>
      </c>
      <c r="AM544" s="9" t="str">
        <f t="shared" si="96"/>
        <v>-</v>
      </c>
      <c r="AN544" s="9" t="str">
        <f t="shared" si="96"/>
        <v>-</v>
      </c>
      <c r="AO544" s="9" t="str">
        <f t="shared" si="96"/>
        <v>-</v>
      </c>
      <c r="AP544" s="9" t="str">
        <f t="shared" si="94"/>
        <v>-</v>
      </c>
      <c r="AQ544" s="9" t="str">
        <f t="shared" si="94"/>
        <v>-</v>
      </c>
      <c r="AR544" s="9" t="str">
        <f t="shared" si="94"/>
        <v>-</v>
      </c>
      <c r="AS544" s="9" t="str">
        <f t="shared" si="94"/>
        <v>-</v>
      </c>
      <c r="AT544" s="9" t="str">
        <f t="shared" si="94"/>
        <v>-</v>
      </c>
      <c r="AU544" s="9" t="str">
        <f t="shared" si="94"/>
        <v>-</v>
      </c>
      <c r="AV544" s="9" t="str">
        <f t="shared" si="94"/>
        <v>-</v>
      </c>
      <c r="AW544" s="9" t="str">
        <f t="shared" si="94"/>
        <v>-</v>
      </c>
      <c r="AX544" s="9" t="str">
        <f t="shared" si="94"/>
        <v>-</v>
      </c>
      <c r="AY544" s="9" t="str">
        <f t="shared" si="94"/>
        <v>-</v>
      </c>
      <c r="AZ544" s="9" t="str">
        <f t="shared" si="96"/>
        <v>!!!</v>
      </c>
      <c r="BA544" s="9" t="str">
        <f t="shared" si="96"/>
        <v>-</v>
      </c>
      <c r="BB544" s="9" t="str">
        <f t="shared" si="103"/>
        <v>!!!</v>
      </c>
      <c r="BC544" s="9" t="str">
        <f t="shared" si="103"/>
        <v>-</v>
      </c>
      <c r="BD544" s="9" t="str">
        <f t="shared" si="103"/>
        <v>-</v>
      </c>
      <c r="BE544" s="9" t="str">
        <f t="shared" si="103"/>
        <v>-</v>
      </c>
      <c r="BF544" s="9" t="str">
        <f t="shared" si="103"/>
        <v>-</v>
      </c>
      <c r="BG544" s="9" t="str">
        <f t="shared" si="103"/>
        <v>-</v>
      </c>
      <c r="BH544" s="9" t="str">
        <f t="shared" si="103"/>
        <v>-</v>
      </c>
      <c r="BI544" s="9" t="str">
        <f t="shared" si="103"/>
        <v>-</v>
      </c>
      <c r="BJ544" s="37"/>
      <c r="BK544" s="34"/>
      <c r="BR544" s="25"/>
      <c r="BS544" s="25"/>
      <c r="BV544" s="25"/>
      <c r="BW544" s="25"/>
      <c r="BX544" s="25"/>
    </row>
    <row r="545" spans="1:76">
      <c r="A545" s="38">
        <f t="shared" si="97"/>
        <v>151</v>
      </c>
      <c r="B545" s="36">
        <f t="shared" si="102"/>
        <v>72</v>
      </c>
      <c r="C545" s="36">
        <f t="shared" si="102"/>
        <v>1</v>
      </c>
      <c r="D545" s="9" t="str">
        <f t="shared" si="103"/>
        <v>-</v>
      </c>
      <c r="E545" s="9" t="str">
        <f t="shared" si="103"/>
        <v>-</v>
      </c>
      <c r="F545" s="9" t="str">
        <f t="shared" si="103"/>
        <v>-</v>
      </c>
      <c r="G545" s="9" t="str">
        <f t="shared" si="103"/>
        <v>-</v>
      </c>
      <c r="H545" s="9" t="str">
        <f t="shared" si="103"/>
        <v>-</v>
      </c>
      <c r="I545" s="9" t="str">
        <f t="shared" si="103"/>
        <v>-</v>
      </c>
      <c r="J545" s="9" t="str">
        <f t="shared" si="103"/>
        <v>-</v>
      </c>
      <c r="K545" s="9" t="str">
        <f t="shared" si="103"/>
        <v>-</v>
      </c>
      <c r="L545" s="9" t="str">
        <f t="shared" si="103"/>
        <v>-</v>
      </c>
      <c r="M545" s="9" t="str">
        <f t="shared" si="103"/>
        <v>-</v>
      </c>
      <c r="N545" s="9" t="str">
        <f t="shared" si="103"/>
        <v>-</v>
      </c>
      <c r="O545" s="9" t="str">
        <f t="shared" si="103"/>
        <v>-</v>
      </c>
      <c r="P545" s="9" t="str">
        <f t="shared" si="103"/>
        <v>-</v>
      </c>
      <c r="Q545" s="9" t="str">
        <f t="shared" si="103"/>
        <v>-</v>
      </c>
      <c r="R545" s="9" t="str">
        <f t="shared" si="103"/>
        <v>-</v>
      </c>
      <c r="S545" s="9" t="str">
        <f t="shared" si="103"/>
        <v>-</v>
      </c>
      <c r="T545" s="9" t="str">
        <f t="shared" si="103"/>
        <v>-</v>
      </c>
      <c r="U545" s="9" t="str">
        <f t="shared" si="103"/>
        <v>-</v>
      </c>
      <c r="V545" s="9" t="str">
        <f t="shared" si="103"/>
        <v>-</v>
      </c>
      <c r="W545" s="9" t="str">
        <f t="shared" si="103"/>
        <v>-</v>
      </c>
      <c r="X545" s="9" t="str">
        <f t="shared" si="103"/>
        <v>-</v>
      </c>
      <c r="Y545" s="9" t="str">
        <f t="shared" si="103"/>
        <v>-</v>
      </c>
      <c r="Z545" s="9" t="str">
        <f t="shared" si="103"/>
        <v>-</v>
      </c>
      <c r="AA545" s="9" t="str">
        <f t="shared" si="103"/>
        <v>-</v>
      </c>
      <c r="AB545" s="9" t="str">
        <f t="shared" si="103"/>
        <v>-</v>
      </c>
      <c r="AC545" s="9" t="str">
        <f t="shared" si="103"/>
        <v>-</v>
      </c>
      <c r="AD545" s="9" t="str">
        <f t="shared" si="103"/>
        <v>-</v>
      </c>
      <c r="AE545" s="9" t="str">
        <f t="shared" si="103"/>
        <v>-</v>
      </c>
      <c r="AF545" s="9" t="str">
        <f t="shared" si="103"/>
        <v>-</v>
      </c>
      <c r="AG545" s="9" t="str">
        <f t="shared" si="103"/>
        <v>-</v>
      </c>
      <c r="AH545" s="9" t="str">
        <f t="shared" si="103"/>
        <v>-</v>
      </c>
      <c r="AI545" s="9" t="str">
        <f t="shared" si="96"/>
        <v>-</v>
      </c>
      <c r="AJ545" s="9" t="str">
        <f t="shared" si="96"/>
        <v>-</v>
      </c>
      <c r="AK545" s="9" t="str">
        <f t="shared" si="96"/>
        <v>-</v>
      </c>
      <c r="AL545" s="9" t="str">
        <f t="shared" si="96"/>
        <v>-</v>
      </c>
      <c r="AM545" s="9" t="str">
        <f t="shared" si="96"/>
        <v>-</v>
      </c>
      <c r="AN545" s="9" t="str">
        <f t="shared" si="96"/>
        <v>-</v>
      </c>
      <c r="AO545" s="9" t="str">
        <f t="shared" si="96"/>
        <v>-</v>
      </c>
      <c r="AP545" s="9" t="str">
        <f t="shared" si="94"/>
        <v>-</v>
      </c>
      <c r="AQ545" s="9" t="str">
        <f t="shared" si="94"/>
        <v>-</v>
      </c>
      <c r="AR545" s="9" t="str">
        <f t="shared" si="94"/>
        <v>-</v>
      </c>
      <c r="AS545" s="9" t="str">
        <f t="shared" si="94"/>
        <v>-</v>
      </c>
      <c r="AT545" s="9" t="str">
        <f t="shared" si="94"/>
        <v>-</v>
      </c>
      <c r="AU545" s="9" t="str">
        <f t="shared" si="94"/>
        <v>-</v>
      </c>
      <c r="AV545" s="9" t="str">
        <f t="shared" si="94"/>
        <v>-</v>
      </c>
      <c r="AW545" s="9" t="str">
        <f t="shared" si="94"/>
        <v>-</v>
      </c>
      <c r="AX545" s="9" t="str">
        <f t="shared" si="94"/>
        <v>-</v>
      </c>
      <c r="AY545" s="9" t="str">
        <f t="shared" si="94"/>
        <v>-</v>
      </c>
      <c r="AZ545" s="9" t="str">
        <f t="shared" si="96"/>
        <v>-</v>
      </c>
      <c r="BA545" s="9" t="str">
        <f t="shared" si="96"/>
        <v>-</v>
      </c>
      <c r="BB545" s="9" t="str">
        <f t="shared" si="103"/>
        <v>-</v>
      </c>
      <c r="BC545" s="9" t="str">
        <f t="shared" si="103"/>
        <v>-</v>
      </c>
      <c r="BD545" s="9" t="str">
        <f t="shared" si="103"/>
        <v>-</v>
      </c>
      <c r="BE545" s="9" t="str">
        <f t="shared" si="103"/>
        <v>-</v>
      </c>
      <c r="BF545" s="9" t="str">
        <f t="shared" si="103"/>
        <v>-</v>
      </c>
      <c r="BG545" s="9" t="str">
        <f t="shared" si="103"/>
        <v>-</v>
      </c>
      <c r="BH545" s="9" t="str">
        <f t="shared" si="103"/>
        <v>-</v>
      </c>
      <c r="BI545" s="9" t="str">
        <f t="shared" si="103"/>
        <v>-</v>
      </c>
      <c r="BJ545" s="37"/>
      <c r="BK545" s="34"/>
      <c r="BR545" s="25"/>
      <c r="BS545" s="25"/>
      <c r="BV545" s="25"/>
      <c r="BW545" s="25"/>
      <c r="BX545" s="25"/>
    </row>
    <row r="546" spans="1:76">
      <c r="A546" s="38">
        <f t="shared" si="97"/>
        <v>152</v>
      </c>
      <c r="B546" s="36">
        <f t="shared" si="102"/>
        <v>72</v>
      </c>
      <c r="C546" s="36">
        <f t="shared" si="102"/>
        <v>2</v>
      </c>
      <c r="D546" s="9" t="str">
        <f t="shared" si="103"/>
        <v>-</v>
      </c>
      <c r="E546" s="9" t="str">
        <f t="shared" si="103"/>
        <v>-</v>
      </c>
      <c r="F546" s="9" t="str">
        <f t="shared" si="103"/>
        <v>-</v>
      </c>
      <c r="G546" s="9" t="str">
        <f t="shared" si="103"/>
        <v>-</v>
      </c>
      <c r="H546" s="9" t="str">
        <f t="shared" si="103"/>
        <v>-</v>
      </c>
      <c r="I546" s="9" t="str">
        <f t="shared" si="103"/>
        <v>-</v>
      </c>
      <c r="J546" s="9" t="str">
        <f t="shared" si="103"/>
        <v>-</v>
      </c>
      <c r="K546" s="9" t="str">
        <f t="shared" si="103"/>
        <v>-</v>
      </c>
      <c r="L546" s="9" t="str">
        <f t="shared" si="103"/>
        <v>-</v>
      </c>
      <c r="M546" s="9" t="str">
        <f t="shared" si="103"/>
        <v>-</v>
      </c>
      <c r="N546" s="9" t="str">
        <f t="shared" si="103"/>
        <v>-</v>
      </c>
      <c r="O546" s="9" t="str">
        <f t="shared" si="103"/>
        <v>-</v>
      </c>
      <c r="P546" s="9" t="str">
        <f t="shared" si="103"/>
        <v>-</v>
      </c>
      <c r="Q546" s="9" t="str">
        <f t="shared" si="103"/>
        <v>-</v>
      </c>
      <c r="R546" s="9" t="str">
        <f t="shared" si="103"/>
        <v>-</v>
      </c>
      <c r="S546" s="9" t="str">
        <f t="shared" ref="S546:BI546" si="104">IF(AND(OR(S154&gt;=10,S154&lt;=3),S351="НЕТ"),"!!!","-")</f>
        <v>-</v>
      </c>
      <c r="T546" s="9" t="str">
        <f t="shared" si="104"/>
        <v>-</v>
      </c>
      <c r="U546" s="9" t="str">
        <f t="shared" si="104"/>
        <v>-</v>
      </c>
      <c r="V546" s="9" t="str">
        <f t="shared" si="104"/>
        <v>-</v>
      </c>
      <c r="W546" s="9" t="str">
        <f t="shared" si="104"/>
        <v>-</v>
      </c>
      <c r="X546" s="9" t="str">
        <f t="shared" si="104"/>
        <v>-</v>
      </c>
      <c r="Y546" s="9" t="str">
        <f t="shared" si="104"/>
        <v>-</v>
      </c>
      <c r="Z546" s="9" t="str">
        <f t="shared" si="104"/>
        <v>-</v>
      </c>
      <c r="AA546" s="9" t="str">
        <f t="shared" si="104"/>
        <v>-</v>
      </c>
      <c r="AB546" s="9" t="str">
        <f t="shared" si="104"/>
        <v>-</v>
      </c>
      <c r="AC546" s="9" t="str">
        <f t="shared" si="104"/>
        <v>-</v>
      </c>
      <c r="AD546" s="9" t="str">
        <f t="shared" si="104"/>
        <v>-</v>
      </c>
      <c r="AE546" s="9" t="str">
        <f t="shared" si="104"/>
        <v>-</v>
      </c>
      <c r="AF546" s="9" t="str">
        <f t="shared" si="104"/>
        <v>-</v>
      </c>
      <c r="AG546" s="9" t="str">
        <f t="shared" si="104"/>
        <v>-</v>
      </c>
      <c r="AH546" s="9" t="str">
        <f t="shared" si="104"/>
        <v>-</v>
      </c>
      <c r="AI546" s="9" t="str">
        <f t="shared" si="96"/>
        <v>-</v>
      </c>
      <c r="AJ546" s="9" t="str">
        <f t="shared" si="96"/>
        <v>-</v>
      </c>
      <c r="AK546" s="9" t="str">
        <f t="shared" si="96"/>
        <v>-</v>
      </c>
      <c r="AL546" s="9" t="str">
        <f t="shared" si="96"/>
        <v>-</v>
      </c>
      <c r="AM546" s="9" t="str">
        <f t="shared" si="96"/>
        <v>-</v>
      </c>
      <c r="AN546" s="9" t="str">
        <f t="shared" si="96"/>
        <v>-</v>
      </c>
      <c r="AO546" s="9" t="str">
        <f t="shared" si="96"/>
        <v>-</v>
      </c>
      <c r="AP546" s="9" t="str">
        <f t="shared" si="94"/>
        <v>-</v>
      </c>
      <c r="AQ546" s="9" t="str">
        <f t="shared" si="94"/>
        <v>-</v>
      </c>
      <c r="AR546" s="9" t="str">
        <f t="shared" si="94"/>
        <v>-</v>
      </c>
      <c r="AS546" s="9" t="str">
        <f t="shared" si="94"/>
        <v>-</v>
      </c>
      <c r="AT546" s="9" t="str">
        <f t="shared" si="94"/>
        <v>-</v>
      </c>
      <c r="AU546" s="9" t="str">
        <f t="shared" si="94"/>
        <v>-</v>
      </c>
      <c r="AV546" s="9" t="str">
        <f t="shared" si="94"/>
        <v>-</v>
      </c>
      <c r="AW546" s="9" t="str">
        <f t="shared" si="94"/>
        <v>-</v>
      </c>
      <c r="AX546" s="9" t="str">
        <f t="shared" si="94"/>
        <v>-</v>
      </c>
      <c r="AY546" s="9" t="str">
        <f t="shared" si="94"/>
        <v>-</v>
      </c>
      <c r="AZ546" s="9" t="str">
        <f t="shared" si="96"/>
        <v>!!!</v>
      </c>
      <c r="BA546" s="9" t="str">
        <f t="shared" si="96"/>
        <v>-</v>
      </c>
      <c r="BB546" s="9" t="str">
        <f t="shared" si="104"/>
        <v>-</v>
      </c>
      <c r="BC546" s="9" t="str">
        <f t="shared" si="104"/>
        <v>-</v>
      </c>
      <c r="BD546" s="9" t="str">
        <f t="shared" si="104"/>
        <v>-</v>
      </c>
      <c r="BE546" s="9" t="str">
        <f t="shared" si="104"/>
        <v>-</v>
      </c>
      <c r="BF546" s="9" t="str">
        <f t="shared" si="104"/>
        <v>-</v>
      </c>
      <c r="BG546" s="9" t="str">
        <f t="shared" si="104"/>
        <v>-</v>
      </c>
      <c r="BH546" s="9" t="str">
        <f t="shared" si="104"/>
        <v>-</v>
      </c>
      <c r="BI546" s="9" t="str">
        <f t="shared" si="104"/>
        <v>-</v>
      </c>
      <c r="BJ546" s="37"/>
      <c r="BK546" s="34"/>
      <c r="BR546" s="25"/>
      <c r="BS546" s="25"/>
      <c r="BV546" s="25"/>
      <c r="BW546" s="25"/>
      <c r="BX546" s="25"/>
    </row>
    <row r="547" spans="1:76">
      <c r="A547" s="38">
        <f t="shared" si="97"/>
        <v>153</v>
      </c>
      <c r="B547" s="36">
        <f t="shared" si="102"/>
        <v>72</v>
      </c>
      <c r="C547" s="36">
        <f t="shared" si="102"/>
        <v>3</v>
      </c>
      <c r="D547" s="9" t="str">
        <f t="shared" ref="D547:BI553" si="105">IF(AND(OR(D155&gt;=10,D155&lt;=3),D352="НЕТ"),"!!!","-")</f>
        <v>-</v>
      </c>
      <c r="E547" s="9" t="str">
        <f t="shared" si="105"/>
        <v>-</v>
      </c>
      <c r="F547" s="9" t="str">
        <f t="shared" si="105"/>
        <v>-</v>
      </c>
      <c r="G547" s="9" t="str">
        <f t="shared" si="105"/>
        <v>-</v>
      </c>
      <c r="H547" s="9" t="str">
        <f t="shared" si="105"/>
        <v>-</v>
      </c>
      <c r="I547" s="9" t="str">
        <f t="shared" si="105"/>
        <v>-</v>
      </c>
      <c r="J547" s="9" t="str">
        <f t="shared" si="105"/>
        <v>-</v>
      </c>
      <c r="K547" s="9" t="str">
        <f t="shared" si="105"/>
        <v>-</v>
      </c>
      <c r="L547" s="9" t="str">
        <f t="shared" si="105"/>
        <v>-</v>
      </c>
      <c r="M547" s="9" t="str">
        <f t="shared" si="105"/>
        <v>-</v>
      </c>
      <c r="N547" s="9" t="str">
        <f t="shared" si="105"/>
        <v>-</v>
      </c>
      <c r="O547" s="9" t="str">
        <f t="shared" si="105"/>
        <v>-</v>
      </c>
      <c r="P547" s="9" t="str">
        <f t="shared" si="105"/>
        <v>-</v>
      </c>
      <c r="Q547" s="9" t="str">
        <f t="shared" si="105"/>
        <v>-</v>
      </c>
      <c r="R547" s="9" t="str">
        <f t="shared" si="105"/>
        <v>-</v>
      </c>
      <c r="S547" s="9" t="str">
        <f t="shared" si="105"/>
        <v>-</v>
      </c>
      <c r="T547" s="9" t="str">
        <f t="shared" si="105"/>
        <v>-</v>
      </c>
      <c r="U547" s="9" t="str">
        <f t="shared" si="105"/>
        <v>-</v>
      </c>
      <c r="V547" s="9" t="str">
        <f t="shared" si="105"/>
        <v>-</v>
      </c>
      <c r="W547" s="9" t="str">
        <f t="shared" si="105"/>
        <v>-</v>
      </c>
      <c r="X547" s="9" t="str">
        <f t="shared" si="105"/>
        <v>-</v>
      </c>
      <c r="Y547" s="9" t="str">
        <f t="shared" si="105"/>
        <v>-</v>
      </c>
      <c r="Z547" s="9" t="str">
        <f t="shared" si="105"/>
        <v>-</v>
      </c>
      <c r="AA547" s="9" t="str">
        <f t="shared" si="105"/>
        <v>-</v>
      </c>
      <c r="AB547" s="9" t="str">
        <f t="shared" si="105"/>
        <v>-</v>
      </c>
      <c r="AC547" s="9" t="str">
        <f t="shared" si="105"/>
        <v>-</v>
      </c>
      <c r="AD547" s="9" t="str">
        <f t="shared" si="105"/>
        <v>-</v>
      </c>
      <c r="AE547" s="9" t="str">
        <f t="shared" si="105"/>
        <v>-</v>
      </c>
      <c r="AF547" s="9" t="str">
        <f t="shared" si="105"/>
        <v>-</v>
      </c>
      <c r="AG547" s="9" t="str">
        <f t="shared" si="105"/>
        <v>-</v>
      </c>
      <c r="AH547" s="9" t="str">
        <f t="shared" si="105"/>
        <v>-</v>
      </c>
      <c r="AI547" s="9" t="str">
        <f t="shared" si="96"/>
        <v>-</v>
      </c>
      <c r="AJ547" s="9" t="str">
        <f t="shared" si="96"/>
        <v>-</v>
      </c>
      <c r="AK547" s="9" t="str">
        <f t="shared" si="96"/>
        <v>-</v>
      </c>
      <c r="AL547" s="9" t="str">
        <f t="shared" si="96"/>
        <v>-</v>
      </c>
      <c r="AM547" s="9" t="str">
        <f t="shared" si="96"/>
        <v>-</v>
      </c>
      <c r="AN547" s="9" t="str">
        <f t="shared" si="96"/>
        <v>-</v>
      </c>
      <c r="AO547" s="9" t="str">
        <f t="shared" si="96"/>
        <v>-</v>
      </c>
      <c r="AP547" s="9" t="str">
        <f t="shared" si="94"/>
        <v>-</v>
      </c>
      <c r="AQ547" s="9" t="str">
        <f t="shared" si="94"/>
        <v>-</v>
      </c>
      <c r="AR547" s="9" t="str">
        <f t="shared" si="94"/>
        <v>-</v>
      </c>
      <c r="AS547" s="9" t="str">
        <f t="shared" si="94"/>
        <v>-</v>
      </c>
      <c r="AT547" s="9" t="str">
        <f t="shared" si="94"/>
        <v>-</v>
      </c>
      <c r="AU547" s="9" t="str">
        <f t="shared" si="94"/>
        <v>-</v>
      </c>
      <c r="AV547" s="9" t="str">
        <f t="shared" si="94"/>
        <v>-</v>
      </c>
      <c r="AW547" s="9" t="str">
        <f t="shared" si="94"/>
        <v>-</v>
      </c>
      <c r="AX547" s="9" t="str">
        <f t="shared" si="94"/>
        <v>-</v>
      </c>
      <c r="AY547" s="9" t="str">
        <f t="shared" si="94"/>
        <v>-</v>
      </c>
      <c r="AZ547" s="9" t="str">
        <f t="shared" si="96"/>
        <v>-</v>
      </c>
      <c r="BA547" s="9" t="str">
        <f t="shared" si="96"/>
        <v>-</v>
      </c>
      <c r="BB547" s="9" t="str">
        <f t="shared" si="105"/>
        <v>-</v>
      </c>
      <c r="BC547" s="9" t="str">
        <f t="shared" si="105"/>
        <v>-</v>
      </c>
      <c r="BD547" s="9" t="str">
        <f t="shared" si="105"/>
        <v>-</v>
      </c>
      <c r="BE547" s="9" t="str">
        <f t="shared" si="105"/>
        <v>-</v>
      </c>
      <c r="BF547" s="9" t="str">
        <f t="shared" si="105"/>
        <v>-</v>
      </c>
      <c r="BG547" s="9" t="str">
        <f t="shared" si="105"/>
        <v>-</v>
      </c>
      <c r="BH547" s="9" t="str">
        <f t="shared" si="105"/>
        <v>-</v>
      </c>
      <c r="BI547" s="9" t="str">
        <f t="shared" si="105"/>
        <v>-</v>
      </c>
      <c r="BJ547" s="37"/>
      <c r="BK547" s="34"/>
      <c r="BR547" s="25"/>
      <c r="BS547" s="25"/>
      <c r="BV547" s="25"/>
      <c r="BW547" s="25"/>
      <c r="BX547" s="25"/>
    </row>
    <row r="548" spans="1:76">
      <c r="A548" s="38">
        <f t="shared" si="97"/>
        <v>154</v>
      </c>
      <c r="B548" s="36">
        <f t="shared" si="102"/>
        <v>73</v>
      </c>
      <c r="C548" s="36">
        <f t="shared" si="102"/>
        <v>1</v>
      </c>
      <c r="D548" s="9" t="str">
        <f t="shared" si="105"/>
        <v>-</v>
      </c>
      <c r="E548" s="9" t="str">
        <f t="shared" si="105"/>
        <v>-</v>
      </c>
      <c r="F548" s="9" t="str">
        <f t="shared" si="105"/>
        <v>-</v>
      </c>
      <c r="G548" s="9" t="str">
        <f t="shared" si="105"/>
        <v>-</v>
      </c>
      <c r="H548" s="9" t="str">
        <f t="shared" si="105"/>
        <v>-</v>
      </c>
      <c r="I548" s="9" t="str">
        <f t="shared" si="105"/>
        <v>-</v>
      </c>
      <c r="J548" s="9" t="str">
        <f t="shared" si="105"/>
        <v>-</v>
      </c>
      <c r="K548" s="9" t="str">
        <f t="shared" si="105"/>
        <v>-</v>
      </c>
      <c r="L548" s="9" t="str">
        <f t="shared" si="105"/>
        <v>-</v>
      </c>
      <c r="M548" s="9" t="str">
        <f t="shared" si="105"/>
        <v>-</v>
      </c>
      <c r="N548" s="9" t="str">
        <f t="shared" si="105"/>
        <v>-</v>
      </c>
      <c r="O548" s="9" t="str">
        <f t="shared" si="105"/>
        <v>-</v>
      </c>
      <c r="P548" s="9" t="str">
        <f t="shared" si="105"/>
        <v>-</v>
      </c>
      <c r="Q548" s="9" t="str">
        <f t="shared" si="105"/>
        <v>-</v>
      </c>
      <c r="R548" s="9" t="str">
        <f t="shared" si="105"/>
        <v>-</v>
      </c>
      <c r="S548" s="9" t="str">
        <f t="shared" si="105"/>
        <v>-</v>
      </c>
      <c r="T548" s="9" t="str">
        <f t="shared" si="105"/>
        <v>-</v>
      </c>
      <c r="U548" s="9" t="str">
        <f t="shared" si="105"/>
        <v>-</v>
      </c>
      <c r="V548" s="9" t="str">
        <f t="shared" si="105"/>
        <v>-</v>
      </c>
      <c r="W548" s="9" t="str">
        <f t="shared" si="105"/>
        <v>-</v>
      </c>
      <c r="X548" s="9" t="str">
        <f t="shared" si="105"/>
        <v>-</v>
      </c>
      <c r="Y548" s="9" t="str">
        <f t="shared" si="105"/>
        <v>-</v>
      </c>
      <c r="Z548" s="9" t="str">
        <f t="shared" si="105"/>
        <v>-</v>
      </c>
      <c r="AA548" s="9" t="str">
        <f t="shared" si="105"/>
        <v>-</v>
      </c>
      <c r="AB548" s="9" t="str">
        <f t="shared" si="105"/>
        <v>-</v>
      </c>
      <c r="AC548" s="9" t="str">
        <f t="shared" si="105"/>
        <v>-</v>
      </c>
      <c r="AD548" s="9" t="str">
        <f t="shared" si="105"/>
        <v>-</v>
      </c>
      <c r="AE548" s="9" t="str">
        <f t="shared" si="105"/>
        <v>-</v>
      </c>
      <c r="AF548" s="9" t="str">
        <f t="shared" si="105"/>
        <v>-</v>
      </c>
      <c r="AG548" s="9" t="str">
        <f t="shared" si="105"/>
        <v>-</v>
      </c>
      <c r="AH548" s="9" t="str">
        <f t="shared" si="105"/>
        <v>-</v>
      </c>
      <c r="AI548" s="9" t="str">
        <f t="shared" si="96"/>
        <v>-</v>
      </c>
      <c r="AJ548" s="9" t="str">
        <f t="shared" si="96"/>
        <v>-</v>
      </c>
      <c r="AK548" s="9" t="str">
        <f t="shared" si="96"/>
        <v>-</v>
      </c>
      <c r="AL548" s="9" t="str">
        <f t="shared" si="96"/>
        <v>-</v>
      </c>
      <c r="AM548" s="9" t="str">
        <f t="shared" si="96"/>
        <v>-</v>
      </c>
      <c r="AN548" s="9" t="str">
        <f t="shared" si="96"/>
        <v>-</v>
      </c>
      <c r="AO548" s="9" t="str">
        <f t="shared" si="96"/>
        <v>-</v>
      </c>
      <c r="AP548" s="9" t="str">
        <f t="shared" ref="AP548:AY573" si="106">IF(AND(OR(AP156&gt;=10,AP156&lt;=3),AP353="НЕТ"),"!!!","-")</f>
        <v>-</v>
      </c>
      <c r="AQ548" s="9" t="str">
        <f t="shared" si="106"/>
        <v>-</v>
      </c>
      <c r="AR548" s="9" t="str">
        <f t="shared" si="106"/>
        <v>-</v>
      </c>
      <c r="AS548" s="9" t="str">
        <f t="shared" si="106"/>
        <v>-</v>
      </c>
      <c r="AT548" s="9" t="str">
        <f t="shared" si="106"/>
        <v>-</v>
      </c>
      <c r="AU548" s="9" t="str">
        <f t="shared" si="106"/>
        <v>-</v>
      </c>
      <c r="AV548" s="9" t="str">
        <f t="shared" si="106"/>
        <v>-</v>
      </c>
      <c r="AW548" s="9" t="str">
        <f t="shared" si="106"/>
        <v>-</v>
      </c>
      <c r="AX548" s="9" t="str">
        <f t="shared" si="106"/>
        <v>-</v>
      </c>
      <c r="AY548" s="9" t="str">
        <f t="shared" si="106"/>
        <v>-</v>
      </c>
      <c r="AZ548" s="9" t="str">
        <f t="shared" si="96"/>
        <v>-</v>
      </c>
      <c r="BA548" s="9" t="str">
        <f t="shared" si="96"/>
        <v>-</v>
      </c>
      <c r="BB548" s="9" t="str">
        <f t="shared" si="105"/>
        <v>-</v>
      </c>
      <c r="BC548" s="9" t="str">
        <f t="shared" si="105"/>
        <v>-</v>
      </c>
      <c r="BD548" s="9" t="str">
        <f t="shared" si="105"/>
        <v>-</v>
      </c>
      <c r="BE548" s="9" t="str">
        <f t="shared" si="105"/>
        <v>-</v>
      </c>
      <c r="BF548" s="9" t="str">
        <f t="shared" si="105"/>
        <v>-</v>
      </c>
      <c r="BG548" s="9" t="str">
        <f t="shared" si="105"/>
        <v>-</v>
      </c>
      <c r="BH548" s="9" t="str">
        <f t="shared" si="105"/>
        <v>-</v>
      </c>
      <c r="BI548" s="9" t="str">
        <f t="shared" si="105"/>
        <v>-</v>
      </c>
      <c r="BJ548" s="37"/>
      <c r="BK548" s="34"/>
      <c r="BR548" s="25"/>
      <c r="BS548" s="25"/>
      <c r="BV548" s="25"/>
      <c r="BW548" s="25"/>
      <c r="BX548" s="25"/>
    </row>
    <row r="549" spans="1:76">
      <c r="A549" s="38">
        <f t="shared" si="97"/>
        <v>155</v>
      </c>
      <c r="B549" s="36">
        <f t="shared" si="102"/>
        <v>73</v>
      </c>
      <c r="C549" s="36">
        <f t="shared" si="102"/>
        <v>2</v>
      </c>
      <c r="D549" s="9" t="str">
        <f t="shared" si="105"/>
        <v>-</v>
      </c>
      <c r="E549" s="9" t="str">
        <f t="shared" si="105"/>
        <v>-</v>
      </c>
      <c r="F549" s="9" t="str">
        <f t="shared" si="105"/>
        <v>-</v>
      </c>
      <c r="G549" s="9" t="str">
        <f t="shared" si="105"/>
        <v>-</v>
      </c>
      <c r="H549" s="9" t="str">
        <f t="shared" si="105"/>
        <v>-</v>
      </c>
      <c r="I549" s="9" t="str">
        <f t="shared" si="105"/>
        <v>-</v>
      </c>
      <c r="J549" s="9" t="str">
        <f t="shared" si="105"/>
        <v>-</v>
      </c>
      <c r="K549" s="9" t="str">
        <f t="shared" si="105"/>
        <v>-</v>
      </c>
      <c r="L549" s="9" t="str">
        <f t="shared" si="105"/>
        <v>-</v>
      </c>
      <c r="M549" s="9" t="str">
        <f t="shared" si="105"/>
        <v>-</v>
      </c>
      <c r="N549" s="9" t="str">
        <f t="shared" si="105"/>
        <v>-</v>
      </c>
      <c r="O549" s="9" t="str">
        <f t="shared" si="105"/>
        <v>-</v>
      </c>
      <c r="P549" s="9" t="str">
        <f t="shared" si="105"/>
        <v>-</v>
      </c>
      <c r="Q549" s="9" t="str">
        <f t="shared" si="105"/>
        <v>-</v>
      </c>
      <c r="R549" s="9" t="str">
        <f t="shared" si="105"/>
        <v>-</v>
      </c>
      <c r="S549" s="9" t="str">
        <f t="shared" si="105"/>
        <v>-</v>
      </c>
      <c r="T549" s="9" t="str">
        <f t="shared" si="105"/>
        <v>-</v>
      </c>
      <c r="U549" s="9" t="str">
        <f t="shared" si="105"/>
        <v>-</v>
      </c>
      <c r="V549" s="9" t="str">
        <f t="shared" si="105"/>
        <v>-</v>
      </c>
      <c r="W549" s="9" t="str">
        <f t="shared" si="105"/>
        <v>-</v>
      </c>
      <c r="X549" s="9" t="str">
        <f t="shared" si="105"/>
        <v>-</v>
      </c>
      <c r="Y549" s="9" t="str">
        <f t="shared" si="105"/>
        <v>-</v>
      </c>
      <c r="Z549" s="9" t="str">
        <f t="shared" si="105"/>
        <v>-</v>
      </c>
      <c r="AA549" s="9" t="str">
        <f t="shared" si="105"/>
        <v>-</v>
      </c>
      <c r="AB549" s="9" t="str">
        <f t="shared" si="105"/>
        <v>-</v>
      </c>
      <c r="AC549" s="9" t="str">
        <f t="shared" si="105"/>
        <v>-</v>
      </c>
      <c r="AD549" s="9" t="str">
        <f t="shared" si="105"/>
        <v>-</v>
      </c>
      <c r="AE549" s="9" t="str">
        <f t="shared" si="105"/>
        <v>-</v>
      </c>
      <c r="AF549" s="9" t="str">
        <f t="shared" si="105"/>
        <v>-</v>
      </c>
      <c r="AG549" s="9" t="str">
        <f t="shared" si="105"/>
        <v>-</v>
      </c>
      <c r="AH549" s="9" t="str">
        <f t="shared" si="105"/>
        <v>-</v>
      </c>
      <c r="AI549" s="9" t="str">
        <f t="shared" si="96"/>
        <v>-</v>
      </c>
      <c r="AJ549" s="9" t="str">
        <f t="shared" si="96"/>
        <v>-</v>
      </c>
      <c r="AK549" s="9" t="str">
        <f t="shared" si="96"/>
        <v>-</v>
      </c>
      <c r="AL549" s="9" t="str">
        <f t="shared" si="96"/>
        <v>-</v>
      </c>
      <c r="AM549" s="9" t="str">
        <f t="shared" si="96"/>
        <v>-</v>
      </c>
      <c r="AN549" s="9" t="str">
        <f t="shared" si="96"/>
        <v>-</v>
      </c>
      <c r="AO549" s="9" t="str">
        <f t="shared" si="96"/>
        <v>-</v>
      </c>
      <c r="AP549" s="9" t="str">
        <f t="shared" si="106"/>
        <v>-</v>
      </c>
      <c r="AQ549" s="9" t="str">
        <f t="shared" si="106"/>
        <v>-</v>
      </c>
      <c r="AR549" s="9" t="str">
        <f t="shared" si="106"/>
        <v>-</v>
      </c>
      <c r="AS549" s="9" t="str">
        <f t="shared" si="106"/>
        <v>-</v>
      </c>
      <c r="AT549" s="9" t="str">
        <f t="shared" si="106"/>
        <v>-</v>
      </c>
      <c r="AU549" s="9" t="str">
        <f t="shared" si="106"/>
        <v>-</v>
      </c>
      <c r="AV549" s="9" t="str">
        <f t="shared" si="106"/>
        <v>-</v>
      </c>
      <c r="AW549" s="9" t="str">
        <f t="shared" si="106"/>
        <v>-</v>
      </c>
      <c r="AX549" s="9" t="str">
        <f t="shared" si="106"/>
        <v>-</v>
      </c>
      <c r="AY549" s="9" t="str">
        <f t="shared" si="106"/>
        <v>-</v>
      </c>
      <c r="AZ549" s="9" t="str">
        <f t="shared" si="96"/>
        <v>-</v>
      </c>
      <c r="BA549" s="9" t="str">
        <f t="shared" si="96"/>
        <v>-</v>
      </c>
      <c r="BB549" s="9" t="str">
        <f t="shared" si="105"/>
        <v>-</v>
      </c>
      <c r="BC549" s="9" t="str">
        <f t="shared" si="105"/>
        <v>-</v>
      </c>
      <c r="BD549" s="9" t="str">
        <f t="shared" si="105"/>
        <v>-</v>
      </c>
      <c r="BE549" s="9" t="str">
        <f t="shared" si="105"/>
        <v>-</v>
      </c>
      <c r="BF549" s="9" t="str">
        <f t="shared" si="105"/>
        <v>-</v>
      </c>
      <c r="BG549" s="9" t="str">
        <f t="shared" si="105"/>
        <v>-</v>
      </c>
      <c r="BH549" s="9" t="str">
        <f t="shared" si="105"/>
        <v>-</v>
      </c>
      <c r="BI549" s="9" t="str">
        <f t="shared" si="105"/>
        <v>-</v>
      </c>
      <c r="BJ549" s="37"/>
      <c r="BK549" s="34"/>
      <c r="BR549" s="25"/>
      <c r="BS549" s="25"/>
      <c r="BV549" s="25"/>
      <c r="BW549" s="25"/>
      <c r="BX549" s="25"/>
    </row>
    <row r="550" spans="1:76">
      <c r="A550" s="38">
        <f t="shared" si="97"/>
        <v>156</v>
      </c>
      <c r="B550" s="36">
        <f t="shared" si="102"/>
        <v>73</v>
      </c>
      <c r="C550" s="36">
        <f t="shared" si="102"/>
        <v>3</v>
      </c>
      <c r="D550" s="9" t="str">
        <f t="shared" si="105"/>
        <v>-</v>
      </c>
      <c r="E550" s="9" t="str">
        <f t="shared" si="105"/>
        <v>-</v>
      </c>
      <c r="F550" s="9" t="str">
        <f t="shared" si="105"/>
        <v>-</v>
      </c>
      <c r="G550" s="9" t="str">
        <f t="shared" si="105"/>
        <v>-</v>
      </c>
      <c r="H550" s="9" t="str">
        <f t="shared" si="105"/>
        <v>-</v>
      </c>
      <c r="I550" s="9" t="str">
        <f t="shared" si="105"/>
        <v>-</v>
      </c>
      <c r="J550" s="9" t="str">
        <f t="shared" si="105"/>
        <v>-</v>
      </c>
      <c r="K550" s="9" t="str">
        <f t="shared" si="105"/>
        <v>-</v>
      </c>
      <c r="L550" s="9" t="str">
        <f t="shared" si="105"/>
        <v>-</v>
      </c>
      <c r="M550" s="9" t="str">
        <f t="shared" si="105"/>
        <v>-</v>
      </c>
      <c r="N550" s="9" t="str">
        <f t="shared" si="105"/>
        <v>-</v>
      </c>
      <c r="O550" s="9" t="str">
        <f t="shared" si="105"/>
        <v>-</v>
      </c>
      <c r="P550" s="9" t="str">
        <f t="shared" si="105"/>
        <v>-</v>
      </c>
      <c r="Q550" s="9" t="str">
        <f t="shared" si="105"/>
        <v>-</v>
      </c>
      <c r="R550" s="9" t="str">
        <f t="shared" si="105"/>
        <v>-</v>
      </c>
      <c r="S550" s="9" t="str">
        <f t="shared" si="105"/>
        <v>-</v>
      </c>
      <c r="T550" s="9" t="str">
        <f t="shared" si="105"/>
        <v>-</v>
      </c>
      <c r="U550" s="9" t="str">
        <f t="shared" si="105"/>
        <v>-</v>
      </c>
      <c r="V550" s="9" t="str">
        <f t="shared" si="105"/>
        <v>-</v>
      </c>
      <c r="W550" s="9" t="str">
        <f t="shared" si="105"/>
        <v>-</v>
      </c>
      <c r="X550" s="9" t="str">
        <f t="shared" si="105"/>
        <v>-</v>
      </c>
      <c r="Y550" s="9" t="str">
        <f t="shared" si="105"/>
        <v>!!!</v>
      </c>
      <c r="Z550" s="9" t="str">
        <f t="shared" si="105"/>
        <v>-</v>
      </c>
      <c r="AA550" s="9" t="str">
        <f t="shared" si="105"/>
        <v>-</v>
      </c>
      <c r="AB550" s="9" t="str">
        <f t="shared" si="105"/>
        <v>-</v>
      </c>
      <c r="AC550" s="9" t="str">
        <f t="shared" si="105"/>
        <v>-</v>
      </c>
      <c r="AD550" s="9" t="str">
        <f t="shared" si="105"/>
        <v>-</v>
      </c>
      <c r="AE550" s="9" t="str">
        <f t="shared" si="105"/>
        <v>-</v>
      </c>
      <c r="AF550" s="9" t="str">
        <f t="shared" si="105"/>
        <v>-</v>
      </c>
      <c r="AG550" s="9" t="str">
        <f t="shared" si="105"/>
        <v>-</v>
      </c>
      <c r="AH550" s="9" t="str">
        <f t="shared" si="105"/>
        <v>-</v>
      </c>
      <c r="AI550" s="9" t="str">
        <f t="shared" si="96"/>
        <v>-</v>
      </c>
      <c r="AJ550" s="9" t="str">
        <f t="shared" si="96"/>
        <v>-</v>
      </c>
      <c r="AK550" s="9" t="str">
        <f t="shared" si="96"/>
        <v>-</v>
      </c>
      <c r="AL550" s="9" t="str">
        <f t="shared" si="96"/>
        <v>-</v>
      </c>
      <c r="AM550" s="9" t="str">
        <f t="shared" si="96"/>
        <v>-</v>
      </c>
      <c r="AN550" s="9" t="str">
        <f t="shared" si="96"/>
        <v>-</v>
      </c>
      <c r="AO550" s="9" t="str">
        <f t="shared" si="96"/>
        <v>-</v>
      </c>
      <c r="AP550" s="9" t="str">
        <f t="shared" si="106"/>
        <v>-</v>
      </c>
      <c r="AQ550" s="9" t="str">
        <f t="shared" si="106"/>
        <v>-</v>
      </c>
      <c r="AR550" s="9" t="str">
        <f t="shared" si="106"/>
        <v>-</v>
      </c>
      <c r="AS550" s="9" t="str">
        <f t="shared" si="106"/>
        <v>-</v>
      </c>
      <c r="AT550" s="9" t="str">
        <f t="shared" si="106"/>
        <v>-</v>
      </c>
      <c r="AU550" s="9" t="str">
        <f t="shared" si="106"/>
        <v>-</v>
      </c>
      <c r="AV550" s="9" t="str">
        <f t="shared" si="106"/>
        <v>-</v>
      </c>
      <c r="AW550" s="9" t="str">
        <f t="shared" si="106"/>
        <v>-</v>
      </c>
      <c r="AX550" s="9" t="str">
        <f t="shared" si="106"/>
        <v>-</v>
      </c>
      <c r="AY550" s="9" t="str">
        <f t="shared" si="106"/>
        <v>-</v>
      </c>
      <c r="AZ550" s="9" t="str">
        <f t="shared" si="96"/>
        <v>-</v>
      </c>
      <c r="BA550" s="9" t="str">
        <f t="shared" si="96"/>
        <v>-</v>
      </c>
      <c r="BB550" s="9" t="str">
        <f t="shared" si="105"/>
        <v>-</v>
      </c>
      <c r="BC550" s="9" t="str">
        <f t="shared" si="105"/>
        <v>-</v>
      </c>
      <c r="BD550" s="9" t="str">
        <f t="shared" si="105"/>
        <v>-</v>
      </c>
      <c r="BE550" s="9" t="str">
        <f t="shared" si="105"/>
        <v>-</v>
      </c>
      <c r="BF550" s="9" t="str">
        <f t="shared" si="105"/>
        <v>-</v>
      </c>
      <c r="BG550" s="9" t="str">
        <f t="shared" si="105"/>
        <v>-</v>
      </c>
      <c r="BH550" s="9" t="str">
        <f t="shared" si="105"/>
        <v>-</v>
      </c>
      <c r="BI550" s="9" t="str">
        <f t="shared" si="105"/>
        <v>-</v>
      </c>
      <c r="BJ550" s="37"/>
      <c r="BK550" s="34"/>
      <c r="BR550" s="25"/>
      <c r="BS550" s="25"/>
      <c r="BV550" s="25"/>
      <c r="BW550" s="25"/>
      <c r="BX550" s="25"/>
    </row>
    <row r="551" spans="1:76">
      <c r="A551" s="38">
        <f t="shared" si="97"/>
        <v>157</v>
      </c>
      <c r="B551" s="36">
        <f t="shared" si="102"/>
        <v>77</v>
      </c>
      <c r="C551" s="36">
        <f t="shared" si="102"/>
        <v>1</v>
      </c>
      <c r="D551" s="9" t="str">
        <f t="shared" si="105"/>
        <v>-</v>
      </c>
      <c r="E551" s="9" t="str">
        <f t="shared" si="105"/>
        <v>-</v>
      </c>
      <c r="F551" s="9" t="str">
        <f t="shared" si="105"/>
        <v>-</v>
      </c>
      <c r="G551" s="9" t="str">
        <f t="shared" si="105"/>
        <v>-</v>
      </c>
      <c r="H551" s="9" t="str">
        <f t="shared" si="105"/>
        <v>-</v>
      </c>
      <c r="I551" s="9" t="str">
        <f t="shared" si="105"/>
        <v>-</v>
      </c>
      <c r="J551" s="9" t="str">
        <f t="shared" si="105"/>
        <v>-</v>
      </c>
      <c r="K551" s="9" t="str">
        <f t="shared" si="105"/>
        <v>-</v>
      </c>
      <c r="L551" s="9" t="str">
        <f t="shared" si="105"/>
        <v>-</v>
      </c>
      <c r="M551" s="9" t="str">
        <f t="shared" si="105"/>
        <v>-</v>
      </c>
      <c r="N551" s="9" t="str">
        <f t="shared" si="105"/>
        <v>-</v>
      </c>
      <c r="O551" s="9" t="str">
        <f t="shared" si="105"/>
        <v>-</v>
      </c>
      <c r="P551" s="9" t="str">
        <f t="shared" si="105"/>
        <v>-</v>
      </c>
      <c r="Q551" s="9" t="str">
        <f t="shared" si="105"/>
        <v>-</v>
      </c>
      <c r="R551" s="9" t="str">
        <f t="shared" si="105"/>
        <v>-</v>
      </c>
      <c r="S551" s="9" t="str">
        <f t="shared" si="105"/>
        <v>-</v>
      </c>
      <c r="T551" s="9" t="str">
        <f t="shared" si="105"/>
        <v>-</v>
      </c>
      <c r="U551" s="9" t="str">
        <f t="shared" si="105"/>
        <v>-</v>
      </c>
      <c r="V551" s="9" t="str">
        <f t="shared" si="105"/>
        <v>-</v>
      </c>
      <c r="W551" s="9" t="str">
        <f t="shared" si="105"/>
        <v>-</v>
      </c>
      <c r="X551" s="9" t="str">
        <f t="shared" si="105"/>
        <v>-</v>
      </c>
      <c r="Y551" s="9" t="str">
        <f t="shared" si="105"/>
        <v>-</v>
      </c>
      <c r="Z551" s="9" t="str">
        <f t="shared" si="105"/>
        <v>-</v>
      </c>
      <c r="AA551" s="9" t="str">
        <f t="shared" si="105"/>
        <v>-</v>
      </c>
      <c r="AB551" s="9" t="str">
        <f t="shared" si="105"/>
        <v>-</v>
      </c>
      <c r="AC551" s="9" t="str">
        <f t="shared" si="105"/>
        <v>!!!</v>
      </c>
      <c r="AD551" s="9" t="str">
        <f t="shared" si="105"/>
        <v>-</v>
      </c>
      <c r="AE551" s="9" t="str">
        <f t="shared" si="105"/>
        <v>-</v>
      </c>
      <c r="AF551" s="9" t="str">
        <f t="shared" si="105"/>
        <v>-</v>
      </c>
      <c r="AG551" s="9" t="str">
        <f t="shared" si="105"/>
        <v>-</v>
      </c>
      <c r="AH551" s="9" t="str">
        <f t="shared" si="105"/>
        <v>-</v>
      </c>
      <c r="AI551" s="9" t="str">
        <f t="shared" si="96"/>
        <v>-</v>
      </c>
      <c r="AJ551" s="9" t="str">
        <f t="shared" si="96"/>
        <v>-</v>
      </c>
      <c r="AK551" s="9" t="str">
        <f t="shared" si="96"/>
        <v>-</v>
      </c>
      <c r="AL551" s="9" t="str">
        <f t="shared" si="96"/>
        <v>-</v>
      </c>
      <c r="AM551" s="9" t="str">
        <f t="shared" si="96"/>
        <v>-</v>
      </c>
      <c r="AN551" s="9" t="str">
        <f t="shared" si="96"/>
        <v>-</v>
      </c>
      <c r="AO551" s="9" t="str">
        <f t="shared" si="96"/>
        <v>!!!</v>
      </c>
      <c r="AP551" s="9" t="str">
        <f t="shared" si="106"/>
        <v>-</v>
      </c>
      <c r="AQ551" s="9" t="str">
        <f t="shared" si="106"/>
        <v>-</v>
      </c>
      <c r="AR551" s="9" t="str">
        <f t="shared" si="106"/>
        <v>-</v>
      </c>
      <c r="AS551" s="9" t="str">
        <f t="shared" si="106"/>
        <v>-</v>
      </c>
      <c r="AT551" s="9" t="str">
        <f t="shared" si="106"/>
        <v>-</v>
      </c>
      <c r="AU551" s="9" t="str">
        <f t="shared" si="106"/>
        <v>-</v>
      </c>
      <c r="AV551" s="9" t="str">
        <f t="shared" si="106"/>
        <v>-</v>
      </c>
      <c r="AW551" s="9" t="str">
        <f t="shared" si="106"/>
        <v>-</v>
      </c>
      <c r="AX551" s="9" t="str">
        <f t="shared" si="106"/>
        <v>-</v>
      </c>
      <c r="AY551" s="9" t="str">
        <f t="shared" si="106"/>
        <v>-</v>
      </c>
      <c r="AZ551" s="9" t="str">
        <f t="shared" si="96"/>
        <v>-</v>
      </c>
      <c r="BA551" s="9" t="str">
        <f t="shared" si="96"/>
        <v>-</v>
      </c>
      <c r="BB551" s="9" t="str">
        <f t="shared" si="105"/>
        <v>-</v>
      </c>
      <c r="BC551" s="9" t="str">
        <f t="shared" si="105"/>
        <v>-</v>
      </c>
      <c r="BD551" s="9" t="str">
        <f t="shared" si="105"/>
        <v>-</v>
      </c>
      <c r="BE551" s="9" t="str">
        <f t="shared" si="105"/>
        <v>-</v>
      </c>
      <c r="BF551" s="9" t="str">
        <f t="shared" si="105"/>
        <v>-</v>
      </c>
      <c r="BG551" s="9" t="str">
        <f t="shared" si="105"/>
        <v>-</v>
      </c>
      <c r="BH551" s="9" t="str">
        <f t="shared" si="105"/>
        <v>-</v>
      </c>
      <c r="BI551" s="9" t="str">
        <f t="shared" si="105"/>
        <v>-</v>
      </c>
      <c r="BJ551" s="37"/>
      <c r="BK551" s="34"/>
      <c r="BR551" s="25"/>
      <c r="BS551" s="25"/>
      <c r="BV551" s="25"/>
      <c r="BW551" s="25"/>
      <c r="BX551" s="25"/>
    </row>
    <row r="552" spans="1:76">
      <c r="A552" s="38">
        <f t="shared" si="97"/>
        <v>158</v>
      </c>
      <c r="B552" s="36">
        <f t="shared" si="102"/>
        <v>77</v>
      </c>
      <c r="C552" s="36">
        <f t="shared" si="102"/>
        <v>2</v>
      </c>
      <c r="D552" s="9" t="str">
        <f t="shared" si="105"/>
        <v>-</v>
      </c>
      <c r="E552" s="9" t="str">
        <f t="shared" si="105"/>
        <v>-</v>
      </c>
      <c r="F552" s="9" t="str">
        <f t="shared" si="105"/>
        <v>-</v>
      </c>
      <c r="G552" s="9" t="str">
        <f t="shared" si="105"/>
        <v>-</v>
      </c>
      <c r="H552" s="9" t="str">
        <f t="shared" si="105"/>
        <v>-</v>
      </c>
      <c r="I552" s="9" t="str">
        <f t="shared" si="105"/>
        <v>-</v>
      </c>
      <c r="J552" s="9" t="str">
        <f t="shared" si="105"/>
        <v>-</v>
      </c>
      <c r="K552" s="9" t="str">
        <f t="shared" si="105"/>
        <v>-</v>
      </c>
      <c r="L552" s="9" t="str">
        <f t="shared" si="105"/>
        <v>-</v>
      </c>
      <c r="M552" s="9" t="str">
        <f t="shared" si="105"/>
        <v>!!!</v>
      </c>
      <c r="N552" s="9" t="str">
        <f t="shared" si="105"/>
        <v>-</v>
      </c>
      <c r="O552" s="9" t="str">
        <f t="shared" si="105"/>
        <v>-</v>
      </c>
      <c r="P552" s="9" t="str">
        <f t="shared" si="105"/>
        <v>-</v>
      </c>
      <c r="Q552" s="9" t="str">
        <f t="shared" si="105"/>
        <v>-</v>
      </c>
      <c r="R552" s="9" t="str">
        <f t="shared" si="105"/>
        <v>-</v>
      </c>
      <c r="S552" s="9" t="str">
        <f t="shared" si="105"/>
        <v>-</v>
      </c>
      <c r="T552" s="9" t="str">
        <f t="shared" si="105"/>
        <v>-</v>
      </c>
      <c r="U552" s="9" t="str">
        <f t="shared" si="105"/>
        <v>-</v>
      </c>
      <c r="V552" s="9" t="str">
        <f t="shared" si="105"/>
        <v>-</v>
      </c>
      <c r="W552" s="9" t="str">
        <f t="shared" si="105"/>
        <v>-</v>
      </c>
      <c r="X552" s="9" t="str">
        <f t="shared" si="105"/>
        <v>-</v>
      </c>
      <c r="Y552" s="9" t="str">
        <f t="shared" si="105"/>
        <v>-</v>
      </c>
      <c r="Z552" s="9" t="str">
        <f t="shared" si="105"/>
        <v>-</v>
      </c>
      <c r="AA552" s="9" t="str">
        <f t="shared" si="105"/>
        <v>-</v>
      </c>
      <c r="AB552" s="9" t="str">
        <f t="shared" si="105"/>
        <v>-</v>
      </c>
      <c r="AC552" s="9" t="str">
        <f t="shared" si="105"/>
        <v>!!!</v>
      </c>
      <c r="AD552" s="9" t="str">
        <f t="shared" si="105"/>
        <v>-</v>
      </c>
      <c r="AE552" s="9" t="str">
        <f t="shared" si="105"/>
        <v>-</v>
      </c>
      <c r="AF552" s="9" t="str">
        <f t="shared" si="105"/>
        <v>-</v>
      </c>
      <c r="AG552" s="9" t="str">
        <f t="shared" si="105"/>
        <v>-</v>
      </c>
      <c r="AH552" s="9" t="str">
        <f t="shared" si="105"/>
        <v>-</v>
      </c>
      <c r="AI552" s="9" t="str">
        <f t="shared" si="96"/>
        <v>-</v>
      </c>
      <c r="AJ552" s="9" t="str">
        <f t="shared" si="96"/>
        <v>-</v>
      </c>
      <c r="AK552" s="9" t="str">
        <f t="shared" si="96"/>
        <v>-</v>
      </c>
      <c r="AL552" s="9" t="str">
        <f t="shared" si="96"/>
        <v>-</v>
      </c>
      <c r="AM552" s="9" t="str">
        <f t="shared" si="96"/>
        <v>-</v>
      </c>
      <c r="AN552" s="9" t="str">
        <f t="shared" si="96"/>
        <v>-</v>
      </c>
      <c r="AO552" s="9" t="str">
        <f t="shared" ref="AI552:BA580" si="107">IF(AND(OR(AO160&gt;=10,AO160&lt;=3),AO357="НЕТ"),"!!!","-")</f>
        <v>-</v>
      </c>
      <c r="AP552" s="9" t="str">
        <f t="shared" si="106"/>
        <v>-</v>
      </c>
      <c r="AQ552" s="9" t="str">
        <f t="shared" si="106"/>
        <v>-</v>
      </c>
      <c r="AR552" s="9" t="str">
        <f t="shared" si="106"/>
        <v>-</v>
      </c>
      <c r="AS552" s="9" t="str">
        <f t="shared" si="106"/>
        <v>-</v>
      </c>
      <c r="AT552" s="9" t="str">
        <f t="shared" si="106"/>
        <v>-</v>
      </c>
      <c r="AU552" s="9" t="str">
        <f t="shared" si="106"/>
        <v>-</v>
      </c>
      <c r="AV552" s="9" t="str">
        <f t="shared" si="106"/>
        <v>-</v>
      </c>
      <c r="AW552" s="9" t="str">
        <f t="shared" si="106"/>
        <v>-</v>
      </c>
      <c r="AX552" s="9" t="str">
        <f t="shared" si="106"/>
        <v>-</v>
      </c>
      <c r="AY552" s="9" t="str">
        <f t="shared" si="106"/>
        <v>-</v>
      </c>
      <c r="AZ552" s="9" t="str">
        <f t="shared" si="107"/>
        <v>-</v>
      </c>
      <c r="BA552" s="9" t="str">
        <f t="shared" si="107"/>
        <v>-</v>
      </c>
      <c r="BB552" s="9" t="str">
        <f t="shared" si="105"/>
        <v>-</v>
      </c>
      <c r="BC552" s="9" t="str">
        <f t="shared" si="105"/>
        <v>-</v>
      </c>
      <c r="BD552" s="9" t="str">
        <f t="shared" si="105"/>
        <v>-</v>
      </c>
      <c r="BE552" s="9" t="str">
        <f t="shared" si="105"/>
        <v>-</v>
      </c>
      <c r="BF552" s="9" t="str">
        <f t="shared" si="105"/>
        <v>-</v>
      </c>
      <c r="BG552" s="9" t="str">
        <f t="shared" si="105"/>
        <v>-</v>
      </c>
      <c r="BH552" s="9" t="str">
        <f t="shared" si="105"/>
        <v>-</v>
      </c>
      <c r="BI552" s="9" t="str">
        <f t="shared" si="105"/>
        <v>-</v>
      </c>
      <c r="BJ552" s="37"/>
      <c r="BK552" s="34"/>
      <c r="BR552" s="25"/>
      <c r="BS552" s="25"/>
      <c r="BV552" s="25"/>
      <c r="BW552" s="25"/>
      <c r="BX552" s="25"/>
    </row>
    <row r="553" spans="1:76">
      <c r="A553" s="38">
        <f t="shared" si="97"/>
        <v>159</v>
      </c>
      <c r="B553" s="36">
        <f t="shared" si="102"/>
        <v>77</v>
      </c>
      <c r="C553" s="36">
        <f t="shared" si="102"/>
        <v>3</v>
      </c>
      <c r="D553" s="9" t="str">
        <f t="shared" si="105"/>
        <v>-</v>
      </c>
      <c r="E553" s="9" t="str">
        <f t="shared" si="105"/>
        <v>-</v>
      </c>
      <c r="F553" s="9" t="str">
        <f t="shared" si="105"/>
        <v>-</v>
      </c>
      <c r="G553" s="9" t="str">
        <f t="shared" si="105"/>
        <v>-</v>
      </c>
      <c r="H553" s="9" t="str">
        <f t="shared" si="105"/>
        <v>-</v>
      </c>
      <c r="I553" s="9" t="str">
        <f t="shared" si="105"/>
        <v>-</v>
      </c>
      <c r="J553" s="9" t="str">
        <f t="shared" si="105"/>
        <v>-</v>
      </c>
      <c r="K553" s="9" t="str">
        <f t="shared" si="105"/>
        <v>-</v>
      </c>
      <c r="L553" s="9" t="str">
        <f t="shared" si="105"/>
        <v>-</v>
      </c>
      <c r="M553" s="9" t="str">
        <f t="shared" si="105"/>
        <v>-</v>
      </c>
      <c r="N553" s="9" t="str">
        <f t="shared" si="105"/>
        <v>-</v>
      </c>
      <c r="O553" s="9" t="str">
        <f t="shared" si="105"/>
        <v>-</v>
      </c>
      <c r="P553" s="9" t="str">
        <f t="shared" si="105"/>
        <v>-</v>
      </c>
      <c r="Q553" s="9" t="str">
        <f t="shared" si="105"/>
        <v>-</v>
      </c>
      <c r="R553" s="9" t="str">
        <f t="shared" si="105"/>
        <v>-</v>
      </c>
      <c r="S553" s="9" t="str">
        <f t="shared" ref="S553:BI553" si="108">IF(AND(OR(S161&gt;=10,S161&lt;=3),S358="НЕТ"),"!!!","-")</f>
        <v>-</v>
      </c>
      <c r="T553" s="9" t="str">
        <f t="shared" si="108"/>
        <v>-</v>
      </c>
      <c r="U553" s="9" t="str">
        <f t="shared" si="108"/>
        <v>-</v>
      </c>
      <c r="V553" s="9" t="str">
        <f t="shared" si="108"/>
        <v>-</v>
      </c>
      <c r="W553" s="9" t="str">
        <f t="shared" si="108"/>
        <v>-</v>
      </c>
      <c r="X553" s="9" t="str">
        <f t="shared" si="108"/>
        <v>-</v>
      </c>
      <c r="Y553" s="9" t="str">
        <f t="shared" si="108"/>
        <v>-</v>
      </c>
      <c r="Z553" s="9" t="str">
        <f t="shared" si="108"/>
        <v>-</v>
      </c>
      <c r="AA553" s="9" t="str">
        <f t="shared" si="108"/>
        <v>-</v>
      </c>
      <c r="AB553" s="9" t="str">
        <f t="shared" si="108"/>
        <v>-</v>
      </c>
      <c r="AC553" s="9" t="str">
        <f t="shared" si="108"/>
        <v>!!!</v>
      </c>
      <c r="AD553" s="9" t="str">
        <f t="shared" si="108"/>
        <v>-</v>
      </c>
      <c r="AE553" s="9" t="str">
        <f t="shared" si="108"/>
        <v>-</v>
      </c>
      <c r="AF553" s="9" t="str">
        <f t="shared" si="108"/>
        <v>-</v>
      </c>
      <c r="AG553" s="9" t="str">
        <f t="shared" si="108"/>
        <v>-</v>
      </c>
      <c r="AH553" s="9" t="str">
        <f t="shared" si="108"/>
        <v>-</v>
      </c>
      <c r="AI553" s="9" t="str">
        <f t="shared" si="107"/>
        <v>-</v>
      </c>
      <c r="AJ553" s="9" t="str">
        <f t="shared" si="107"/>
        <v>-</v>
      </c>
      <c r="AK553" s="9" t="str">
        <f t="shared" si="107"/>
        <v>-</v>
      </c>
      <c r="AL553" s="9" t="str">
        <f t="shared" si="107"/>
        <v>-</v>
      </c>
      <c r="AM553" s="9" t="str">
        <f t="shared" si="107"/>
        <v>-</v>
      </c>
      <c r="AN553" s="9" t="str">
        <f t="shared" si="107"/>
        <v>-</v>
      </c>
      <c r="AO553" s="9" t="str">
        <f t="shared" si="107"/>
        <v>-</v>
      </c>
      <c r="AP553" s="9" t="str">
        <f t="shared" si="106"/>
        <v>-</v>
      </c>
      <c r="AQ553" s="9" t="str">
        <f t="shared" si="106"/>
        <v>-</v>
      </c>
      <c r="AR553" s="9" t="str">
        <f t="shared" si="106"/>
        <v>-</v>
      </c>
      <c r="AS553" s="9" t="str">
        <f t="shared" si="106"/>
        <v>-</v>
      </c>
      <c r="AT553" s="9" t="str">
        <f t="shared" si="106"/>
        <v>-</v>
      </c>
      <c r="AU553" s="9" t="str">
        <f t="shared" si="106"/>
        <v>-</v>
      </c>
      <c r="AV553" s="9" t="str">
        <f t="shared" si="106"/>
        <v>-</v>
      </c>
      <c r="AW553" s="9" t="str">
        <f t="shared" si="106"/>
        <v>-</v>
      </c>
      <c r="AX553" s="9" t="str">
        <f t="shared" si="106"/>
        <v>-</v>
      </c>
      <c r="AY553" s="9" t="str">
        <f t="shared" si="106"/>
        <v>-</v>
      </c>
      <c r="AZ553" s="9" t="str">
        <f t="shared" si="107"/>
        <v>-</v>
      </c>
      <c r="BA553" s="9" t="str">
        <f t="shared" si="107"/>
        <v>-</v>
      </c>
      <c r="BB553" s="9" t="str">
        <f t="shared" si="108"/>
        <v>-</v>
      </c>
      <c r="BC553" s="9" t="str">
        <f t="shared" si="108"/>
        <v>-</v>
      </c>
      <c r="BD553" s="9" t="str">
        <f t="shared" si="108"/>
        <v>-</v>
      </c>
      <c r="BE553" s="9" t="str">
        <f t="shared" si="108"/>
        <v>-</v>
      </c>
      <c r="BF553" s="9" t="str">
        <f t="shared" si="108"/>
        <v>-</v>
      </c>
      <c r="BG553" s="9" t="str">
        <f t="shared" si="108"/>
        <v>-</v>
      </c>
      <c r="BH553" s="9" t="str">
        <f t="shared" si="108"/>
        <v>-</v>
      </c>
      <c r="BI553" s="9" t="str">
        <f t="shared" si="108"/>
        <v>-</v>
      </c>
      <c r="BJ553" s="37"/>
      <c r="BK553" s="34"/>
      <c r="BR553" s="25"/>
      <c r="BS553" s="25"/>
      <c r="BV553" s="25"/>
      <c r="BW553" s="25"/>
      <c r="BX553" s="25"/>
    </row>
    <row r="554" spans="1:76">
      <c r="A554" s="38">
        <f t="shared" si="97"/>
        <v>160</v>
      </c>
      <c r="B554" s="36">
        <f t="shared" si="102"/>
        <v>0</v>
      </c>
      <c r="C554" s="36">
        <f t="shared" si="102"/>
        <v>0</v>
      </c>
      <c r="D554" s="9" t="str">
        <f t="shared" ref="D554:BI560" si="109">IF(AND(OR(D162&gt;=10,D162&lt;=3),D359="НЕТ"),"!!!","-")</f>
        <v>-</v>
      </c>
      <c r="E554" s="9" t="str">
        <f t="shared" si="109"/>
        <v>-</v>
      </c>
      <c r="F554" s="9" t="str">
        <f t="shared" si="109"/>
        <v>-</v>
      </c>
      <c r="G554" s="9" t="str">
        <f t="shared" si="109"/>
        <v>-</v>
      </c>
      <c r="H554" s="9" t="str">
        <f t="shared" si="109"/>
        <v>-</v>
      </c>
      <c r="I554" s="9" t="str">
        <f t="shared" si="109"/>
        <v>-</v>
      </c>
      <c r="J554" s="9" t="str">
        <f t="shared" si="109"/>
        <v>-</v>
      </c>
      <c r="K554" s="9" t="str">
        <f t="shared" si="109"/>
        <v>-</v>
      </c>
      <c r="L554" s="9" t="str">
        <f t="shared" si="109"/>
        <v>-</v>
      </c>
      <c r="M554" s="9" t="str">
        <f t="shared" si="109"/>
        <v>-</v>
      </c>
      <c r="N554" s="9" t="str">
        <f t="shared" si="109"/>
        <v>-</v>
      </c>
      <c r="O554" s="9" t="str">
        <f t="shared" si="109"/>
        <v>-</v>
      </c>
      <c r="P554" s="9" t="str">
        <f t="shared" si="109"/>
        <v>-</v>
      </c>
      <c r="Q554" s="9" t="str">
        <f t="shared" si="109"/>
        <v>-</v>
      </c>
      <c r="R554" s="9" t="str">
        <f t="shared" si="109"/>
        <v>-</v>
      </c>
      <c r="S554" s="9" t="str">
        <f t="shared" si="109"/>
        <v>-</v>
      </c>
      <c r="T554" s="9" t="str">
        <f t="shared" si="109"/>
        <v>-</v>
      </c>
      <c r="U554" s="9" t="str">
        <f t="shared" si="109"/>
        <v>-</v>
      </c>
      <c r="V554" s="9" t="str">
        <f t="shared" si="109"/>
        <v>-</v>
      </c>
      <c r="W554" s="9" t="str">
        <f t="shared" si="109"/>
        <v>-</v>
      </c>
      <c r="X554" s="9" t="str">
        <f t="shared" si="109"/>
        <v>-</v>
      </c>
      <c r="Y554" s="9" t="str">
        <f t="shared" si="109"/>
        <v>-</v>
      </c>
      <c r="Z554" s="9" t="str">
        <f t="shared" si="109"/>
        <v>-</v>
      </c>
      <c r="AA554" s="9" t="str">
        <f t="shared" si="109"/>
        <v>-</v>
      </c>
      <c r="AB554" s="9" t="str">
        <f t="shared" si="109"/>
        <v>-</v>
      </c>
      <c r="AC554" s="9" t="str">
        <f t="shared" si="109"/>
        <v>-</v>
      </c>
      <c r="AD554" s="9" t="str">
        <f t="shared" si="109"/>
        <v>-</v>
      </c>
      <c r="AE554" s="9" t="str">
        <f t="shared" si="109"/>
        <v>-</v>
      </c>
      <c r="AF554" s="9" t="str">
        <f t="shared" si="109"/>
        <v>-</v>
      </c>
      <c r="AG554" s="9" t="str">
        <f t="shared" si="109"/>
        <v>-</v>
      </c>
      <c r="AH554" s="9" t="str">
        <f t="shared" si="109"/>
        <v>-</v>
      </c>
      <c r="AI554" s="9" t="str">
        <f t="shared" si="107"/>
        <v>-</v>
      </c>
      <c r="AJ554" s="9" t="str">
        <f t="shared" si="107"/>
        <v>-</v>
      </c>
      <c r="AK554" s="9" t="str">
        <f t="shared" si="107"/>
        <v>-</v>
      </c>
      <c r="AL554" s="9" t="str">
        <f t="shared" si="107"/>
        <v>-</v>
      </c>
      <c r="AM554" s="9" t="str">
        <f t="shared" si="107"/>
        <v>-</v>
      </c>
      <c r="AN554" s="9" t="str">
        <f t="shared" si="107"/>
        <v>-</v>
      </c>
      <c r="AO554" s="9" t="str">
        <f t="shared" si="107"/>
        <v>-</v>
      </c>
      <c r="AP554" s="9" t="str">
        <f t="shared" si="106"/>
        <v>-</v>
      </c>
      <c r="AQ554" s="9" t="str">
        <f t="shared" si="106"/>
        <v>-</v>
      </c>
      <c r="AR554" s="9" t="str">
        <f t="shared" si="106"/>
        <v>-</v>
      </c>
      <c r="AS554" s="9" t="str">
        <f t="shared" si="106"/>
        <v>-</v>
      </c>
      <c r="AT554" s="9" t="str">
        <f t="shared" si="106"/>
        <v>-</v>
      </c>
      <c r="AU554" s="9" t="str">
        <f t="shared" si="106"/>
        <v>-</v>
      </c>
      <c r="AV554" s="9" t="str">
        <f t="shared" si="106"/>
        <v>-</v>
      </c>
      <c r="AW554" s="9" t="str">
        <f t="shared" si="106"/>
        <v>-</v>
      </c>
      <c r="AX554" s="9" t="str">
        <f t="shared" si="106"/>
        <v>-</v>
      </c>
      <c r="AY554" s="9" t="str">
        <f t="shared" si="106"/>
        <v>-</v>
      </c>
      <c r="AZ554" s="9" t="str">
        <f t="shared" si="107"/>
        <v>-</v>
      </c>
      <c r="BA554" s="9" t="str">
        <f t="shared" si="107"/>
        <v>-</v>
      </c>
      <c r="BB554" s="9" t="str">
        <f t="shared" si="109"/>
        <v>-</v>
      </c>
      <c r="BC554" s="9" t="str">
        <f t="shared" si="109"/>
        <v>-</v>
      </c>
      <c r="BD554" s="9" t="str">
        <f t="shared" si="109"/>
        <v>-</v>
      </c>
      <c r="BE554" s="9" t="str">
        <f t="shared" si="109"/>
        <v>-</v>
      </c>
      <c r="BF554" s="9" t="str">
        <f t="shared" si="109"/>
        <v>-</v>
      </c>
      <c r="BG554" s="9" t="str">
        <f t="shared" si="109"/>
        <v>-</v>
      </c>
      <c r="BH554" s="9" t="str">
        <f t="shared" si="109"/>
        <v>-</v>
      </c>
      <c r="BI554" s="9" t="str">
        <f t="shared" si="109"/>
        <v>-</v>
      </c>
      <c r="BJ554" s="37"/>
      <c r="BK554" s="34"/>
      <c r="BR554" s="25"/>
      <c r="BS554" s="25"/>
      <c r="BV554" s="25"/>
      <c r="BW554" s="25"/>
      <c r="BX554" s="25"/>
    </row>
    <row r="555" spans="1:76">
      <c r="A555" s="38">
        <f t="shared" si="97"/>
        <v>161</v>
      </c>
      <c r="B555" s="36">
        <f t="shared" si="102"/>
        <v>0</v>
      </c>
      <c r="C555" s="36">
        <f t="shared" si="102"/>
        <v>0</v>
      </c>
      <c r="D555" s="9" t="str">
        <f t="shared" si="109"/>
        <v>-</v>
      </c>
      <c r="E555" s="9" t="str">
        <f t="shared" si="109"/>
        <v>-</v>
      </c>
      <c r="F555" s="9" t="str">
        <f t="shared" si="109"/>
        <v>-</v>
      </c>
      <c r="G555" s="9" t="str">
        <f t="shared" si="109"/>
        <v>-</v>
      </c>
      <c r="H555" s="9" t="str">
        <f t="shared" si="109"/>
        <v>-</v>
      </c>
      <c r="I555" s="9" t="str">
        <f t="shared" si="109"/>
        <v>-</v>
      </c>
      <c r="J555" s="9" t="str">
        <f t="shared" si="109"/>
        <v>-</v>
      </c>
      <c r="K555" s="9" t="str">
        <f t="shared" si="109"/>
        <v>-</v>
      </c>
      <c r="L555" s="9" t="str">
        <f t="shared" si="109"/>
        <v>-</v>
      </c>
      <c r="M555" s="9" t="str">
        <f t="shared" si="109"/>
        <v>-</v>
      </c>
      <c r="N555" s="9" t="str">
        <f t="shared" si="109"/>
        <v>-</v>
      </c>
      <c r="O555" s="9" t="str">
        <f t="shared" si="109"/>
        <v>-</v>
      </c>
      <c r="P555" s="9" t="str">
        <f t="shared" si="109"/>
        <v>-</v>
      </c>
      <c r="Q555" s="9" t="str">
        <f t="shared" si="109"/>
        <v>-</v>
      </c>
      <c r="R555" s="9" t="str">
        <f t="shared" si="109"/>
        <v>-</v>
      </c>
      <c r="S555" s="9" t="str">
        <f t="shared" si="109"/>
        <v>-</v>
      </c>
      <c r="T555" s="9" t="str">
        <f t="shared" si="109"/>
        <v>-</v>
      </c>
      <c r="U555" s="9" t="str">
        <f t="shared" si="109"/>
        <v>-</v>
      </c>
      <c r="V555" s="9" t="str">
        <f t="shared" si="109"/>
        <v>-</v>
      </c>
      <c r="W555" s="9" t="str">
        <f t="shared" si="109"/>
        <v>-</v>
      </c>
      <c r="X555" s="9" t="str">
        <f t="shared" si="109"/>
        <v>-</v>
      </c>
      <c r="Y555" s="9" t="str">
        <f t="shared" si="109"/>
        <v>-</v>
      </c>
      <c r="Z555" s="9" t="str">
        <f t="shared" si="109"/>
        <v>-</v>
      </c>
      <c r="AA555" s="9" t="str">
        <f t="shared" si="109"/>
        <v>-</v>
      </c>
      <c r="AB555" s="9" t="str">
        <f t="shared" si="109"/>
        <v>-</v>
      </c>
      <c r="AC555" s="9" t="str">
        <f t="shared" si="109"/>
        <v>-</v>
      </c>
      <c r="AD555" s="9" t="str">
        <f t="shared" si="109"/>
        <v>-</v>
      </c>
      <c r="AE555" s="9" t="str">
        <f t="shared" si="109"/>
        <v>-</v>
      </c>
      <c r="AF555" s="9" t="str">
        <f t="shared" si="109"/>
        <v>-</v>
      </c>
      <c r="AG555" s="9" t="str">
        <f t="shared" si="109"/>
        <v>-</v>
      </c>
      <c r="AH555" s="9" t="str">
        <f t="shared" si="109"/>
        <v>-</v>
      </c>
      <c r="AI555" s="9" t="str">
        <f t="shared" si="107"/>
        <v>-</v>
      </c>
      <c r="AJ555" s="9" t="str">
        <f t="shared" si="107"/>
        <v>-</v>
      </c>
      <c r="AK555" s="9" t="str">
        <f t="shared" si="107"/>
        <v>-</v>
      </c>
      <c r="AL555" s="9" t="str">
        <f t="shared" si="107"/>
        <v>-</v>
      </c>
      <c r="AM555" s="9" t="str">
        <f t="shared" si="107"/>
        <v>-</v>
      </c>
      <c r="AN555" s="9" t="str">
        <f t="shared" si="107"/>
        <v>-</v>
      </c>
      <c r="AO555" s="9" t="str">
        <f t="shared" si="107"/>
        <v>-</v>
      </c>
      <c r="AP555" s="9" t="str">
        <f t="shared" si="106"/>
        <v>-</v>
      </c>
      <c r="AQ555" s="9" t="str">
        <f t="shared" si="106"/>
        <v>-</v>
      </c>
      <c r="AR555" s="9" t="str">
        <f t="shared" si="106"/>
        <v>-</v>
      </c>
      <c r="AS555" s="9" t="str">
        <f t="shared" si="106"/>
        <v>-</v>
      </c>
      <c r="AT555" s="9" t="str">
        <f t="shared" si="106"/>
        <v>-</v>
      </c>
      <c r="AU555" s="9" t="str">
        <f t="shared" si="106"/>
        <v>-</v>
      </c>
      <c r="AV555" s="9" t="str">
        <f t="shared" si="106"/>
        <v>-</v>
      </c>
      <c r="AW555" s="9" t="str">
        <f t="shared" si="106"/>
        <v>-</v>
      </c>
      <c r="AX555" s="9" t="str">
        <f t="shared" si="106"/>
        <v>-</v>
      </c>
      <c r="AY555" s="9" t="str">
        <f t="shared" si="106"/>
        <v>-</v>
      </c>
      <c r="AZ555" s="9" t="str">
        <f t="shared" si="107"/>
        <v>-</v>
      </c>
      <c r="BA555" s="9" t="str">
        <f t="shared" si="107"/>
        <v>-</v>
      </c>
      <c r="BB555" s="9" t="str">
        <f t="shared" si="109"/>
        <v>-</v>
      </c>
      <c r="BC555" s="9" t="str">
        <f t="shared" si="109"/>
        <v>-</v>
      </c>
      <c r="BD555" s="9" t="str">
        <f t="shared" si="109"/>
        <v>-</v>
      </c>
      <c r="BE555" s="9" t="str">
        <f t="shared" si="109"/>
        <v>-</v>
      </c>
      <c r="BF555" s="9" t="str">
        <f t="shared" si="109"/>
        <v>-</v>
      </c>
      <c r="BG555" s="9" t="str">
        <f t="shared" si="109"/>
        <v>-</v>
      </c>
      <c r="BH555" s="9" t="str">
        <f t="shared" si="109"/>
        <v>-</v>
      </c>
      <c r="BI555" s="9" t="str">
        <f t="shared" si="109"/>
        <v>-</v>
      </c>
      <c r="BJ555" s="37"/>
      <c r="BK555" s="34"/>
      <c r="BR555" s="25"/>
      <c r="BS555" s="25"/>
      <c r="BV555" s="25"/>
      <c r="BW555" s="25"/>
      <c r="BX555" s="25"/>
    </row>
    <row r="556" spans="1:76">
      <c r="A556" s="38">
        <f t="shared" si="97"/>
        <v>162</v>
      </c>
      <c r="B556" s="36">
        <f t="shared" ref="B556:C571" si="110">B164</f>
        <v>0</v>
      </c>
      <c r="C556" s="36">
        <f t="shared" si="110"/>
        <v>0</v>
      </c>
      <c r="D556" s="9" t="str">
        <f t="shared" si="109"/>
        <v>-</v>
      </c>
      <c r="E556" s="9" t="str">
        <f t="shared" si="109"/>
        <v>-</v>
      </c>
      <c r="F556" s="9" t="str">
        <f t="shared" si="109"/>
        <v>-</v>
      </c>
      <c r="G556" s="9" t="str">
        <f t="shared" si="109"/>
        <v>-</v>
      </c>
      <c r="H556" s="9" t="str">
        <f t="shared" si="109"/>
        <v>-</v>
      </c>
      <c r="I556" s="9" t="str">
        <f t="shared" si="109"/>
        <v>-</v>
      </c>
      <c r="J556" s="9" t="str">
        <f t="shared" si="109"/>
        <v>-</v>
      </c>
      <c r="K556" s="9" t="str">
        <f t="shared" si="109"/>
        <v>-</v>
      </c>
      <c r="L556" s="9" t="str">
        <f t="shared" si="109"/>
        <v>-</v>
      </c>
      <c r="M556" s="9" t="str">
        <f t="shared" si="109"/>
        <v>-</v>
      </c>
      <c r="N556" s="9" t="str">
        <f t="shared" si="109"/>
        <v>-</v>
      </c>
      <c r="O556" s="9" t="str">
        <f t="shared" si="109"/>
        <v>-</v>
      </c>
      <c r="P556" s="9" t="str">
        <f t="shared" si="109"/>
        <v>-</v>
      </c>
      <c r="Q556" s="9" t="str">
        <f t="shared" si="109"/>
        <v>-</v>
      </c>
      <c r="R556" s="9" t="str">
        <f t="shared" si="109"/>
        <v>-</v>
      </c>
      <c r="S556" s="9" t="str">
        <f t="shared" si="109"/>
        <v>-</v>
      </c>
      <c r="T556" s="9" t="str">
        <f t="shared" si="109"/>
        <v>-</v>
      </c>
      <c r="U556" s="9" t="str">
        <f t="shared" si="109"/>
        <v>-</v>
      </c>
      <c r="V556" s="9" t="str">
        <f t="shared" si="109"/>
        <v>-</v>
      </c>
      <c r="W556" s="9" t="str">
        <f t="shared" si="109"/>
        <v>-</v>
      </c>
      <c r="X556" s="9" t="str">
        <f t="shared" si="109"/>
        <v>-</v>
      </c>
      <c r="Y556" s="9" t="str">
        <f t="shared" si="109"/>
        <v>-</v>
      </c>
      <c r="Z556" s="9" t="str">
        <f t="shared" si="109"/>
        <v>-</v>
      </c>
      <c r="AA556" s="9" t="str">
        <f t="shared" si="109"/>
        <v>-</v>
      </c>
      <c r="AB556" s="9" t="str">
        <f t="shared" si="109"/>
        <v>-</v>
      </c>
      <c r="AC556" s="9" t="str">
        <f t="shared" si="109"/>
        <v>-</v>
      </c>
      <c r="AD556" s="9" t="str">
        <f t="shared" si="109"/>
        <v>-</v>
      </c>
      <c r="AE556" s="9" t="str">
        <f t="shared" si="109"/>
        <v>-</v>
      </c>
      <c r="AF556" s="9" t="str">
        <f t="shared" si="109"/>
        <v>-</v>
      </c>
      <c r="AG556" s="9" t="str">
        <f t="shared" si="109"/>
        <v>-</v>
      </c>
      <c r="AH556" s="9" t="str">
        <f t="shared" si="109"/>
        <v>-</v>
      </c>
      <c r="AI556" s="9" t="str">
        <f t="shared" si="107"/>
        <v>-</v>
      </c>
      <c r="AJ556" s="9" t="str">
        <f t="shared" si="107"/>
        <v>-</v>
      </c>
      <c r="AK556" s="9" t="str">
        <f t="shared" si="107"/>
        <v>-</v>
      </c>
      <c r="AL556" s="9" t="str">
        <f t="shared" si="107"/>
        <v>-</v>
      </c>
      <c r="AM556" s="9" t="str">
        <f t="shared" si="107"/>
        <v>-</v>
      </c>
      <c r="AN556" s="9" t="str">
        <f t="shared" si="107"/>
        <v>-</v>
      </c>
      <c r="AO556" s="9" t="str">
        <f t="shared" si="107"/>
        <v>-</v>
      </c>
      <c r="AP556" s="9" t="str">
        <f t="shared" si="106"/>
        <v>-</v>
      </c>
      <c r="AQ556" s="9" t="str">
        <f t="shared" si="106"/>
        <v>-</v>
      </c>
      <c r="AR556" s="9" t="str">
        <f t="shared" si="106"/>
        <v>-</v>
      </c>
      <c r="AS556" s="9" t="str">
        <f t="shared" si="106"/>
        <v>-</v>
      </c>
      <c r="AT556" s="9" t="str">
        <f t="shared" si="106"/>
        <v>-</v>
      </c>
      <c r="AU556" s="9" t="str">
        <f t="shared" si="106"/>
        <v>-</v>
      </c>
      <c r="AV556" s="9" t="str">
        <f t="shared" si="106"/>
        <v>-</v>
      </c>
      <c r="AW556" s="9" t="str">
        <f t="shared" si="106"/>
        <v>-</v>
      </c>
      <c r="AX556" s="9" t="str">
        <f t="shared" si="106"/>
        <v>-</v>
      </c>
      <c r="AY556" s="9" t="str">
        <f t="shared" si="106"/>
        <v>-</v>
      </c>
      <c r="AZ556" s="9" t="str">
        <f t="shared" si="107"/>
        <v>-</v>
      </c>
      <c r="BA556" s="9" t="str">
        <f t="shared" si="107"/>
        <v>-</v>
      </c>
      <c r="BB556" s="9" t="str">
        <f t="shared" si="109"/>
        <v>-</v>
      </c>
      <c r="BC556" s="9" t="str">
        <f t="shared" si="109"/>
        <v>-</v>
      </c>
      <c r="BD556" s="9" t="str">
        <f t="shared" si="109"/>
        <v>-</v>
      </c>
      <c r="BE556" s="9" t="str">
        <f t="shared" si="109"/>
        <v>-</v>
      </c>
      <c r="BF556" s="9" t="str">
        <f t="shared" si="109"/>
        <v>-</v>
      </c>
      <c r="BG556" s="9" t="str">
        <f t="shared" si="109"/>
        <v>-</v>
      </c>
      <c r="BH556" s="9" t="str">
        <f t="shared" si="109"/>
        <v>-</v>
      </c>
      <c r="BI556" s="9" t="str">
        <f t="shared" si="109"/>
        <v>-</v>
      </c>
      <c r="BJ556" s="37"/>
      <c r="BK556" s="34"/>
      <c r="BR556" s="25"/>
      <c r="BS556" s="25"/>
      <c r="BV556" s="25"/>
      <c r="BW556" s="25"/>
      <c r="BX556" s="25"/>
    </row>
    <row r="557" spans="1:76">
      <c r="A557" s="38">
        <f t="shared" si="97"/>
        <v>163</v>
      </c>
      <c r="B557" s="36">
        <f t="shared" si="110"/>
        <v>0</v>
      </c>
      <c r="C557" s="36">
        <f t="shared" si="110"/>
        <v>0</v>
      </c>
      <c r="D557" s="9" t="str">
        <f t="shared" si="109"/>
        <v>-</v>
      </c>
      <c r="E557" s="9" t="str">
        <f t="shared" si="109"/>
        <v>-</v>
      </c>
      <c r="F557" s="9" t="str">
        <f t="shared" si="109"/>
        <v>-</v>
      </c>
      <c r="G557" s="9" t="str">
        <f t="shared" si="109"/>
        <v>-</v>
      </c>
      <c r="H557" s="9" t="str">
        <f t="shared" si="109"/>
        <v>-</v>
      </c>
      <c r="I557" s="9" t="str">
        <f t="shared" si="109"/>
        <v>-</v>
      </c>
      <c r="J557" s="9" t="str">
        <f t="shared" si="109"/>
        <v>-</v>
      </c>
      <c r="K557" s="9" t="str">
        <f t="shared" si="109"/>
        <v>-</v>
      </c>
      <c r="L557" s="9" t="str">
        <f t="shared" si="109"/>
        <v>-</v>
      </c>
      <c r="M557" s="9" t="str">
        <f t="shared" si="109"/>
        <v>-</v>
      </c>
      <c r="N557" s="9" t="str">
        <f t="shared" si="109"/>
        <v>-</v>
      </c>
      <c r="O557" s="9" t="str">
        <f t="shared" si="109"/>
        <v>-</v>
      </c>
      <c r="P557" s="9" t="str">
        <f t="shared" si="109"/>
        <v>-</v>
      </c>
      <c r="Q557" s="9" t="str">
        <f t="shared" si="109"/>
        <v>-</v>
      </c>
      <c r="R557" s="9" t="str">
        <f t="shared" si="109"/>
        <v>-</v>
      </c>
      <c r="S557" s="9" t="str">
        <f t="shared" si="109"/>
        <v>-</v>
      </c>
      <c r="T557" s="9" t="str">
        <f t="shared" si="109"/>
        <v>-</v>
      </c>
      <c r="U557" s="9" t="str">
        <f t="shared" si="109"/>
        <v>-</v>
      </c>
      <c r="V557" s="9" t="str">
        <f t="shared" si="109"/>
        <v>-</v>
      </c>
      <c r="W557" s="9" t="str">
        <f t="shared" si="109"/>
        <v>-</v>
      </c>
      <c r="X557" s="9" t="str">
        <f t="shared" si="109"/>
        <v>-</v>
      </c>
      <c r="Y557" s="9" t="str">
        <f t="shared" si="109"/>
        <v>-</v>
      </c>
      <c r="Z557" s="9" t="str">
        <f t="shared" si="109"/>
        <v>-</v>
      </c>
      <c r="AA557" s="9" t="str">
        <f t="shared" si="109"/>
        <v>-</v>
      </c>
      <c r="AB557" s="9" t="str">
        <f t="shared" si="109"/>
        <v>-</v>
      </c>
      <c r="AC557" s="9" t="str">
        <f t="shared" si="109"/>
        <v>-</v>
      </c>
      <c r="AD557" s="9" t="str">
        <f t="shared" si="109"/>
        <v>-</v>
      </c>
      <c r="AE557" s="9" t="str">
        <f t="shared" si="109"/>
        <v>-</v>
      </c>
      <c r="AF557" s="9" t="str">
        <f t="shared" si="109"/>
        <v>-</v>
      </c>
      <c r="AG557" s="9" t="str">
        <f t="shared" si="109"/>
        <v>-</v>
      </c>
      <c r="AH557" s="9" t="str">
        <f t="shared" si="109"/>
        <v>-</v>
      </c>
      <c r="AI557" s="9" t="str">
        <f t="shared" si="107"/>
        <v>-</v>
      </c>
      <c r="AJ557" s="9" t="str">
        <f t="shared" si="107"/>
        <v>-</v>
      </c>
      <c r="AK557" s="9" t="str">
        <f t="shared" si="107"/>
        <v>-</v>
      </c>
      <c r="AL557" s="9" t="str">
        <f t="shared" si="107"/>
        <v>-</v>
      </c>
      <c r="AM557" s="9" t="str">
        <f t="shared" si="107"/>
        <v>-</v>
      </c>
      <c r="AN557" s="9" t="str">
        <f t="shared" si="107"/>
        <v>-</v>
      </c>
      <c r="AO557" s="9" t="str">
        <f t="shared" si="107"/>
        <v>-</v>
      </c>
      <c r="AP557" s="9" t="str">
        <f t="shared" si="106"/>
        <v>-</v>
      </c>
      <c r="AQ557" s="9" t="str">
        <f t="shared" si="106"/>
        <v>-</v>
      </c>
      <c r="AR557" s="9" t="str">
        <f t="shared" si="106"/>
        <v>-</v>
      </c>
      <c r="AS557" s="9" t="str">
        <f t="shared" si="106"/>
        <v>-</v>
      </c>
      <c r="AT557" s="9" t="str">
        <f t="shared" si="106"/>
        <v>-</v>
      </c>
      <c r="AU557" s="9" t="str">
        <f t="shared" si="106"/>
        <v>-</v>
      </c>
      <c r="AV557" s="9" t="str">
        <f t="shared" si="106"/>
        <v>-</v>
      </c>
      <c r="AW557" s="9" t="str">
        <f t="shared" si="106"/>
        <v>-</v>
      </c>
      <c r="AX557" s="9" t="str">
        <f t="shared" si="106"/>
        <v>-</v>
      </c>
      <c r="AY557" s="9" t="str">
        <f t="shared" si="106"/>
        <v>-</v>
      </c>
      <c r="AZ557" s="9" t="str">
        <f t="shared" si="107"/>
        <v>-</v>
      </c>
      <c r="BA557" s="9" t="str">
        <f t="shared" si="107"/>
        <v>-</v>
      </c>
      <c r="BB557" s="9" t="str">
        <f t="shared" si="109"/>
        <v>-</v>
      </c>
      <c r="BC557" s="9" t="str">
        <f t="shared" si="109"/>
        <v>-</v>
      </c>
      <c r="BD557" s="9" t="str">
        <f t="shared" si="109"/>
        <v>-</v>
      </c>
      <c r="BE557" s="9" t="str">
        <f t="shared" si="109"/>
        <v>-</v>
      </c>
      <c r="BF557" s="9" t="str">
        <f t="shared" si="109"/>
        <v>-</v>
      </c>
      <c r="BG557" s="9" t="str">
        <f t="shared" si="109"/>
        <v>-</v>
      </c>
      <c r="BH557" s="9" t="str">
        <f t="shared" si="109"/>
        <v>-</v>
      </c>
      <c r="BI557" s="9" t="str">
        <f t="shared" si="109"/>
        <v>-</v>
      </c>
      <c r="BJ557" s="37"/>
      <c r="BK557" s="34"/>
      <c r="BR557" s="25"/>
      <c r="BS557" s="25"/>
      <c r="BV557" s="25"/>
      <c r="BW557" s="25"/>
      <c r="BX557" s="25"/>
    </row>
    <row r="558" spans="1:76">
      <c r="A558" s="38">
        <f t="shared" si="97"/>
        <v>164</v>
      </c>
      <c r="B558" s="36">
        <f t="shared" si="110"/>
        <v>0</v>
      </c>
      <c r="C558" s="36">
        <f t="shared" si="110"/>
        <v>0</v>
      </c>
      <c r="D558" s="9" t="str">
        <f t="shared" si="109"/>
        <v>-</v>
      </c>
      <c r="E558" s="9" t="str">
        <f t="shared" si="109"/>
        <v>-</v>
      </c>
      <c r="F558" s="9" t="str">
        <f t="shared" si="109"/>
        <v>-</v>
      </c>
      <c r="G558" s="9" t="str">
        <f t="shared" si="109"/>
        <v>-</v>
      </c>
      <c r="H558" s="9" t="str">
        <f t="shared" si="109"/>
        <v>-</v>
      </c>
      <c r="I558" s="9" t="str">
        <f t="shared" si="109"/>
        <v>-</v>
      </c>
      <c r="J558" s="9" t="str">
        <f t="shared" si="109"/>
        <v>-</v>
      </c>
      <c r="K558" s="9" t="str">
        <f t="shared" si="109"/>
        <v>-</v>
      </c>
      <c r="L558" s="9" t="str">
        <f t="shared" si="109"/>
        <v>-</v>
      </c>
      <c r="M558" s="9" t="str">
        <f t="shared" si="109"/>
        <v>-</v>
      </c>
      <c r="N558" s="9" t="str">
        <f t="shared" si="109"/>
        <v>-</v>
      </c>
      <c r="O558" s="9" t="str">
        <f t="shared" si="109"/>
        <v>-</v>
      </c>
      <c r="P558" s="9" t="str">
        <f t="shared" si="109"/>
        <v>-</v>
      </c>
      <c r="Q558" s="9" t="str">
        <f t="shared" si="109"/>
        <v>-</v>
      </c>
      <c r="R558" s="9" t="str">
        <f t="shared" si="109"/>
        <v>-</v>
      </c>
      <c r="S558" s="9" t="str">
        <f t="shared" si="109"/>
        <v>-</v>
      </c>
      <c r="T558" s="9" t="str">
        <f t="shared" si="109"/>
        <v>-</v>
      </c>
      <c r="U558" s="9" t="str">
        <f t="shared" si="109"/>
        <v>-</v>
      </c>
      <c r="V558" s="9" t="str">
        <f t="shared" si="109"/>
        <v>-</v>
      </c>
      <c r="W558" s="9" t="str">
        <f t="shared" si="109"/>
        <v>-</v>
      </c>
      <c r="X558" s="9" t="str">
        <f t="shared" si="109"/>
        <v>-</v>
      </c>
      <c r="Y558" s="9" t="str">
        <f t="shared" si="109"/>
        <v>-</v>
      </c>
      <c r="Z558" s="9" t="str">
        <f t="shared" si="109"/>
        <v>-</v>
      </c>
      <c r="AA558" s="9" t="str">
        <f t="shared" si="109"/>
        <v>-</v>
      </c>
      <c r="AB558" s="9" t="str">
        <f t="shared" si="109"/>
        <v>-</v>
      </c>
      <c r="AC558" s="9" t="str">
        <f t="shared" si="109"/>
        <v>-</v>
      </c>
      <c r="AD558" s="9" t="str">
        <f t="shared" si="109"/>
        <v>-</v>
      </c>
      <c r="AE558" s="9" t="str">
        <f t="shared" si="109"/>
        <v>-</v>
      </c>
      <c r="AF558" s="9" t="str">
        <f t="shared" si="109"/>
        <v>-</v>
      </c>
      <c r="AG558" s="9" t="str">
        <f t="shared" si="109"/>
        <v>-</v>
      </c>
      <c r="AH558" s="9" t="str">
        <f t="shared" si="109"/>
        <v>-</v>
      </c>
      <c r="AI558" s="9" t="str">
        <f t="shared" si="107"/>
        <v>-</v>
      </c>
      <c r="AJ558" s="9" t="str">
        <f t="shared" si="107"/>
        <v>-</v>
      </c>
      <c r="AK558" s="9" t="str">
        <f t="shared" si="107"/>
        <v>-</v>
      </c>
      <c r="AL558" s="9" t="str">
        <f t="shared" si="107"/>
        <v>-</v>
      </c>
      <c r="AM558" s="9" t="str">
        <f t="shared" si="107"/>
        <v>-</v>
      </c>
      <c r="AN558" s="9" t="str">
        <f t="shared" si="107"/>
        <v>-</v>
      </c>
      <c r="AO558" s="9" t="str">
        <f t="shared" si="107"/>
        <v>-</v>
      </c>
      <c r="AP558" s="9" t="str">
        <f t="shared" si="106"/>
        <v>-</v>
      </c>
      <c r="AQ558" s="9" t="str">
        <f t="shared" si="106"/>
        <v>-</v>
      </c>
      <c r="AR558" s="9" t="str">
        <f t="shared" si="106"/>
        <v>-</v>
      </c>
      <c r="AS558" s="9" t="str">
        <f t="shared" si="106"/>
        <v>-</v>
      </c>
      <c r="AT558" s="9" t="str">
        <f t="shared" si="106"/>
        <v>-</v>
      </c>
      <c r="AU558" s="9" t="str">
        <f t="shared" si="106"/>
        <v>-</v>
      </c>
      <c r="AV558" s="9" t="str">
        <f t="shared" si="106"/>
        <v>-</v>
      </c>
      <c r="AW558" s="9" t="str">
        <f t="shared" si="106"/>
        <v>-</v>
      </c>
      <c r="AX558" s="9" t="str">
        <f t="shared" si="106"/>
        <v>-</v>
      </c>
      <c r="AY558" s="9" t="str">
        <f t="shared" si="106"/>
        <v>-</v>
      </c>
      <c r="AZ558" s="9" t="str">
        <f t="shared" si="107"/>
        <v>-</v>
      </c>
      <c r="BA558" s="9" t="str">
        <f t="shared" si="107"/>
        <v>-</v>
      </c>
      <c r="BB558" s="9" t="str">
        <f t="shared" si="109"/>
        <v>-</v>
      </c>
      <c r="BC558" s="9" t="str">
        <f t="shared" si="109"/>
        <v>-</v>
      </c>
      <c r="BD558" s="9" t="str">
        <f t="shared" si="109"/>
        <v>-</v>
      </c>
      <c r="BE558" s="9" t="str">
        <f t="shared" si="109"/>
        <v>-</v>
      </c>
      <c r="BF558" s="9" t="str">
        <f t="shared" si="109"/>
        <v>-</v>
      </c>
      <c r="BG558" s="9" t="str">
        <f t="shared" si="109"/>
        <v>-</v>
      </c>
      <c r="BH558" s="9" t="str">
        <f t="shared" si="109"/>
        <v>-</v>
      </c>
      <c r="BI558" s="9" t="str">
        <f t="shared" si="109"/>
        <v>-</v>
      </c>
      <c r="BJ558" s="37"/>
      <c r="BK558" s="34"/>
      <c r="BR558" s="25"/>
      <c r="BS558" s="25"/>
      <c r="BV558" s="25"/>
      <c r="BW558" s="25"/>
      <c r="BX558" s="25"/>
    </row>
    <row r="559" spans="1:76">
      <c r="A559" s="38">
        <f t="shared" si="97"/>
        <v>165</v>
      </c>
      <c r="B559" s="36">
        <f t="shared" si="110"/>
        <v>0</v>
      </c>
      <c r="C559" s="36">
        <f t="shared" si="110"/>
        <v>0</v>
      </c>
      <c r="D559" s="9" t="str">
        <f t="shared" si="109"/>
        <v>-</v>
      </c>
      <c r="E559" s="9" t="str">
        <f t="shared" si="109"/>
        <v>-</v>
      </c>
      <c r="F559" s="9" t="str">
        <f t="shared" si="109"/>
        <v>-</v>
      </c>
      <c r="G559" s="9" t="str">
        <f t="shared" si="109"/>
        <v>-</v>
      </c>
      <c r="H559" s="9" t="str">
        <f t="shared" si="109"/>
        <v>-</v>
      </c>
      <c r="I559" s="9" t="str">
        <f t="shared" si="109"/>
        <v>-</v>
      </c>
      <c r="J559" s="9" t="str">
        <f t="shared" si="109"/>
        <v>-</v>
      </c>
      <c r="K559" s="9" t="str">
        <f t="shared" si="109"/>
        <v>-</v>
      </c>
      <c r="L559" s="9" t="str">
        <f t="shared" si="109"/>
        <v>-</v>
      </c>
      <c r="M559" s="9" t="str">
        <f t="shared" si="109"/>
        <v>-</v>
      </c>
      <c r="N559" s="9" t="str">
        <f t="shared" si="109"/>
        <v>-</v>
      </c>
      <c r="O559" s="9" t="str">
        <f t="shared" si="109"/>
        <v>-</v>
      </c>
      <c r="P559" s="9" t="str">
        <f t="shared" si="109"/>
        <v>-</v>
      </c>
      <c r="Q559" s="9" t="str">
        <f t="shared" si="109"/>
        <v>-</v>
      </c>
      <c r="R559" s="9" t="str">
        <f t="shared" si="109"/>
        <v>-</v>
      </c>
      <c r="S559" s="9" t="str">
        <f t="shared" si="109"/>
        <v>-</v>
      </c>
      <c r="T559" s="9" t="str">
        <f t="shared" si="109"/>
        <v>-</v>
      </c>
      <c r="U559" s="9" t="str">
        <f t="shared" si="109"/>
        <v>-</v>
      </c>
      <c r="V559" s="9" t="str">
        <f t="shared" si="109"/>
        <v>-</v>
      </c>
      <c r="W559" s="9" t="str">
        <f t="shared" si="109"/>
        <v>-</v>
      </c>
      <c r="X559" s="9" t="str">
        <f t="shared" si="109"/>
        <v>-</v>
      </c>
      <c r="Y559" s="9" t="str">
        <f t="shared" si="109"/>
        <v>-</v>
      </c>
      <c r="Z559" s="9" t="str">
        <f t="shared" si="109"/>
        <v>-</v>
      </c>
      <c r="AA559" s="9" t="str">
        <f t="shared" si="109"/>
        <v>-</v>
      </c>
      <c r="AB559" s="9" t="str">
        <f t="shared" si="109"/>
        <v>-</v>
      </c>
      <c r="AC559" s="9" t="str">
        <f t="shared" si="109"/>
        <v>-</v>
      </c>
      <c r="AD559" s="9" t="str">
        <f t="shared" si="109"/>
        <v>-</v>
      </c>
      <c r="AE559" s="9" t="str">
        <f t="shared" si="109"/>
        <v>-</v>
      </c>
      <c r="AF559" s="9" t="str">
        <f t="shared" si="109"/>
        <v>-</v>
      </c>
      <c r="AG559" s="9" t="str">
        <f t="shared" si="109"/>
        <v>-</v>
      </c>
      <c r="AH559" s="9" t="str">
        <f t="shared" si="109"/>
        <v>-</v>
      </c>
      <c r="AI559" s="9" t="str">
        <f t="shared" si="107"/>
        <v>-</v>
      </c>
      <c r="AJ559" s="9" t="str">
        <f t="shared" si="107"/>
        <v>-</v>
      </c>
      <c r="AK559" s="9" t="str">
        <f t="shared" si="107"/>
        <v>-</v>
      </c>
      <c r="AL559" s="9" t="str">
        <f t="shared" si="107"/>
        <v>-</v>
      </c>
      <c r="AM559" s="9" t="str">
        <f t="shared" si="107"/>
        <v>-</v>
      </c>
      <c r="AN559" s="9" t="str">
        <f t="shared" si="107"/>
        <v>-</v>
      </c>
      <c r="AO559" s="9" t="str">
        <f t="shared" si="107"/>
        <v>-</v>
      </c>
      <c r="AP559" s="9" t="str">
        <f t="shared" si="106"/>
        <v>-</v>
      </c>
      <c r="AQ559" s="9" t="str">
        <f t="shared" si="106"/>
        <v>-</v>
      </c>
      <c r="AR559" s="9" t="str">
        <f t="shared" si="106"/>
        <v>-</v>
      </c>
      <c r="AS559" s="9" t="str">
        <f t="shared" si="106"/>
        <v>-</v>
      </c>
      <c r="AT559" s="9" t="str">
        <f t="shared" si="106"/>
        <v>-</v>
      </c>
      <c r="AU559" s="9" t="str">
        <f t="shared" si="106"/>
        <v>-</v>
      </c>
      <c r="AV559" s="9" t="str">
        <f t="shared" si="106"/>
        <v>-</v>
      </c>
      <c r="AW559" s="9" t="str">
        <f t="shared" si="106"/>
        <v>-</v>
      </c>
      <c r="AX559" s="9" t="str">
        <f t="shared" si="106"/>
        <v>-</v>
      </c>
      <c r="AY559" s="9" t="str">
        <f t="shared" si="106"/>
        <v>-</v>
      </c>
      <c r="AZ559" s="9" t="str">
        <f t="shared" si="107"/>
        <v>-</v>
      </c>
      <c r="BA559" s="9" t="str">
        <f t="shared" si="107"/>
        <v>-</v>
      </c>
      <c r="BB559" s="9" t="str">
        <f t="shared" si="109"/>
        <v>-</v>
      </c>
      <c r="BC559" s="9" t="str">
        <f t="shared" si="109"/>
        <v>-</v>
      </c>
      <c r="BD559" s="9" t="str">
        <f t="shared" si="109"/>
        <v>-</v>
      </c>
      <c r="BE559" s="9" t="str">
        <f t="shared" si="109"/>
        <v>-</v>
      </c>
      <c r="BF559" s="9" t="str">
        <f t="shared" si="109"/>
        <v>-</v>
      </c>
      <c r="BG559" s="9" t="str">
        <f t="shared" si="109"/>
        <v>-</v>
      </c>
      <c r="BH559" s="9" t="str">
        <f t="shared" si="109"/>
        <v>-</v>
      </c>
      <c r="BI559" s="9" t="str">
        <f t="shared" si="109"/>
        <v>-</v>
      </c>
      <c r="BJ559" s="37"/>
      <c r="BK559" s="34"/>
      <c r="BR559" s="25"/>
      <c r="BS559" s="25"/>
      <c r="BV559" s="25"/>
      <c r="BW559" s="25"/>
      <c r="BX559" s="25"/>
    </row>
    <row r="560" spans="1:76">
      <c r="A560" s="38">
        <f t="shared" si="97"/>
        <v>166</v>
      </c>
      <c r="B560" s="36">
        <f t="shared" si="110"/>
        <v>0</v>
      </c>
      <c r="C560" s="36">
        <f t="shared" si="110"/>
        <v>0</v>
      </c>
      <c r="D560" s="9" t="str">
        <f t="shared" si="109"/>
        <v>-</v>
      </c>
      <c r="E560" s="9" t="str">
        <f t="shared" si="109"/>
        <v>-</v>
      </c>
      <c r="F560" s="9" t="str">
        <f t="shared" si="109"/>
        <v>-</v>
      </c>
      <c r="G560" s="9" t="str">
        <f t="shared" si="109"/>
        <v>-</v>
      </c>
      <c r="H560" s="9" t="str">
        <f t="shared" si="109"/>
        <v>-</v>
      </c>
      <c r="I560" s="9" t="str">
        <f t="shared" si="109"/>
        <v>-</v>
      </c>
      <c r="J560" s="9" t="str">
        <f t="shared" si="109"/>
        <v>-</v>
      </c>
      <c r="K560" s="9" t="str">
        <f t="shared" si="109"/>
        <v>-</v>
      </c>
      <c r="L560" s="9" t="str">
        <f t="shared" si="109"/>
        <v>-</v>
      </c>
      <c r="M560" s="9" t="str">
        <f t="shared" si="109"/>
        <v>-</v>
      </c>
      <c r="N560" s="9" t="str">
        <f t="shared" si="109"/>
        <v>-</v>
      </c>
      <c r="O560" s="9" t="str">
        <f t="shared" si="109"/>
        <v>-</v>
      </c>
      <c r="P560" s="9" t="str">
        <f t="shared" si="109"/>
        <v>-</v>
      </c>
      <c r="Q560" s="9" t="str">
        <f t="shared" si="109"/>
        <v>-</v>
      </c>
      <c r="R560" s="9" t="str">
        <f t="shared" si="109"/>
        <v>-</v>
      </c>
      <c r="S560" s="9" t="str">
        <f t="shared" ref="S560:BI560" si="111">IF(AND(OR(S168&gt;=10,S168&lt;=3),S365="НЕТ"),"!!!","-")</f>
        <v>-</v>
      </c>
      <c r="T560" s="9" t="str">
        <f t="shared" si="111"/>
        <v>-</v>
      </c>
      <c r="U560" s="9" t="str">
        <f t="shared" si="111"/>
        <v>-</v>
      </c>
      <c r="V560" s="9" t="str">
        <f t="shared" si="111"/>
        <v>-</v>
      </c>
      <c r="W560" s="9" t="str">
        <f t="shared" si="111"/>
        <v>-</v>
      </c>
      <c r="X560" s="9" t="str">
        <f t="shared" si="111"/>
        <v>-</v>
      </c>
      <c r="Y560" s="9" t="str">
        <f t="shared" si="111"/>
        <v>-</v>
      </c>
      <c r="Z560" s="9" t="str">
        <f t="shared" si="111"/>
        <v>-</v>
      </c>
      <c r="AA560" s="9" t="str">
        <f t="shared" si="111"/>
        <v>-</v>
      </c>
      <c r="AB560" s="9" t="str">
        <f t="shared" si="111"/>
        <v>-</v>
      </c>
      <c r="AC560" s="9" t="str">
        <f t="shared" si="111"/>
        <v>-</v>
      </c>
      <c r="AD560" s="9" t="str">
        <f t="shared" si="111"/>
        <v>-</v>
      </c>
      <c r="AE560" s="9" t="str">
        <f t="shared" si="111"/>
        <v>-</v>
      </c>
      <c r="AF560" s="9" t="str">
        <f t="shared" si="111"/>
        <v>-</v>
      </c>
      <c r="AG560" s="9" t="str">
        <f t="shared" si="111"/>
        <v>-</v>
      </c>
      <c r="AH560" s="9" t="str">
        <f t="shared" si="111"/>
        <v>-</v>
      </c>
      <c r="AI560" s="9" t="str">
        <f t="shared" si="107"/>
        <v>-</v>
      </c>
      <c r="AJ560" s="9" t="str">
        <f t="shared" si="107"/>
        <v>-</v>
      </c>
      <c r="AK560" s="9" t="str">
        <f t="shared" si="107"/>
        <v>-</v>
      </c>
      <c r="AL560" s="9" t="str">
        <f t="shared" si="107"/>
        <v>-</v>
      </c>
      <c r="AM560" s="9" t="str">
        <f t="shared" si="107"/>
        <v>-</v>
      </c>
      <c r="AN560" s="9" t="str">
        <f t="shared" si="107"/>
        <v>-</v>
      </c>
      <c r="AO560" s="9" t="str">
        <f t="shared" si="107"/>
        <v>-</v>
      </c>
      <c r="AP560" s="9" t="str">
        <f t="shared" si="106"/>
        <v>-</v>
      </c>
      <c r="AQ560" s="9" t="str">
        <f t="shared" si="106"/>
        <v>-</v>
      </c>
      <c r="AR560" s="9" t="str">
        <f t="shared" si="106"/>
        <v>-</v>
      </c>
      <c r="AS560" s="9" t="str">
        <f t="shared" si="106"/>
        <v>-</v>
      </c>
      <c r="AT560" s="9" t="str">
        <f t="shared" si="106"/>
        <v>-</v>
      </c>
      <c r="AU560" s="9" t="str">
        <f t="shared" si="106"/>
        <v>-</v>
      </c>
      <c r="AV560" s="9" t="str">
        <f t="shared" si="106"/>
        <v>-</v>
      </c>
      <c r="AW560" s="9" t="str">
        <f t="shared" si="106"/>
        <v>-</v>
      </c>
      <c r="AX560" s="9" t="str">
        <f t="shared" si="106"/>
        <v>-</v>
      </c>
      <c r="AY560" s="9" t="str">
        <f t="shared" si="106"/>
        <v>-</v>
      </c>
      <c r="AZ560" s="9" t="str">
        <f t="shared" si="107"/>
        <v>-</v>
      </c>
      <c r="BA560" s="9" t="str">
        <f t="shared" si="107"/>
        <v>-</v>
      </c>
      <c r="BB560" s="9" t="str">
        <f t="shared" si="111"/>
        <v>-</v>
      </c>
      <c r="BC560" s="9" t="str">
        <f t="shared" si="111"/>
        <v>-</v>
      </c>
      <c r="BD560" s="9" t="str">
        <f t="shared" si="111"/>
        <v>-</v>
      </c>
      <c r="BE560" s="9" t="str">
        <f t="shared" si="111"/>
        <v>-</v>
      </c>
      <c r="BF560" s="9" t="str">
        <f t="shared" si="111"/>
        <v>-</v>
      </c>
      <c r="BG560" s="9" t="str">
        <f t="shared" si="111"/>
        <v>-</v>
      </c>
      <c r="BH560" s="9" t="str">
        <f t="shared" si="111"/>
        <v>-</v>
      </c>
      <c r="BI560" s="9" t="str">
        <f t="shared" si="111"/>
        <v>-</v>
      </c>
      <c r="BJ560" s="37"/>
      <c r="BK560" s="34"/>
      <c r="BR560" s="25"/>
      <c r="BS560" s="25"/>
      <c r="BV560" s="25"/>
      <c r="BW560" s="25"/>
      <c r="BX560" s="25"/>
    </row>
    <row r="561" spans="1:76">
      <c r="A561" s="38">
        <f t="shared" si="97"/>
        <v>167</v>
      </c>
      <c r="B561" s="36">
        <f t="shared" si="110"/>
        <v>0</v>
      </c>
      <c r="C561" s="36">
        <f t="shared" si="110"/>
        <v>0</v>
      </c>
      <c r="D561" s="9" t="str">
        <f t="shared" ref="D561:BI567" si="112">IF(AND(OR(D169&gt;=10,D169&lt;=3),D366="НЕТ"),"!!!","-")</f>
        <v>-</v>
      </c>
      <c r="E561" s="9" t="str">
        <f t="shared" si="112"/>
        <v>-</v>
      </c>
      <c r="F561" s="9" t="str">
        <f t="shared" si="112"/>
        <v>-</v>
      </c>
      <c r="G561" s="9" t="str">
        <f t="shared" si="112"/>
        <v>-</v>
      </c>
      <c r="H561" s="9" t="str">
        <f t="shared" si="112"/>
        <v>-</v>
      </c>
      <c r="I561" s="9" t="str">
        <f t="shared" si="112"/>
        <v>-</v>
      </c>
      <c r="J561" s="9" t="str">
        <f t="shared" si="112"/>
        <v>-</v>
      </c>
      <c r="K561" s="9" t="str">
        <f t="shared" si="112"/>
        <v>-</v>
      </c>
      <c r="L561" s="9" t="str">
        <f t="shared" si="112"/>
        <v>-</v>
      </c>
      <c r="M561" s="9" t="str">
        <f t="shared" si="112"/>
        <v>-</v>
      </c>
      <c r="N561" s="9" t="str">
        <f t="shared" si="112"/>
        <v>-</v>
      </c>
      <c r="O561" s="9" t="str">
        <f t="shared" si="112"/>
        <v>-</v>
      </c>
      <c r="P561" s="9" t="str">
        <f t="shared" si="112"/>
        <v>-</v>
      </c>
      <c r="Q561" s="9" t="str">
        <f t="shared" si="112"/>
        <v>-</v>
      </c>
      <c r="R561" s="9" t="str">
        <f t="shared" si="112"/>
        <v>-</v>
      </c>
      <c r="S561" s="9" t="str">
        <f t="shared" si="112"/>
        <v>-</v>
      </c>
      <c r="T561" s="9" t="str">
        <f t="shared" si="112"/>
        <v>-</v>
      </c>
      <c r="U561" s="9" t="str">
        <f t="shared" si="112"/>
        <v>-</v>
      </c>
      <c r="V561" s="9" t="str">
        <f t="shared" si="112"/>
        <v>-</v>
      </c>
      <c r="W561" s="9" t="str">
        <f t="shared" si="112"/>
        <v>-</v>
      </c>
      <c r="X561" s="9" t="str">
        <f t="shared" si="112"/>
        <v>-</v>
      </c>
      <c r="Y561" s="9" t="str">
        <f t="shared" si="112"/>
        <v>-</v>
      </c>
      <c r="Z561" s="9" t="str">
        <f t="shared" si="112"/>
        <v>-</v>
      </c>
      <c r="AA561" s="9" t="str">
        <f t="shared" si="112"/>
        <v>-</v>
      </c>
      <c r="AB561" s="9" t="str">
        <f t="shared" si="112"/>
        <v>-</v>
      </c>
      <c r="AC561" s="9" t="str">
        <f t="shared" si="112"/>
        <v>-</v>
      </c>
      <c r="AD561" s="9" t="str">
        <f t="shared" si="112"/>
        <v>-</v>
      </c>
      <c r="AE561" s="9" t="str">
        <f t="shared" si="112"/>
        <v>-</v>
      </c>
      <c r="AF561" s="9" t="str">
        <f t="shared" si="112"/>
        <v>-</v>
      </c>
      <c r="AG561" s="9" t="str">
        <f t="shared" si="112"/>
        <v>-</v>
      </c>
      <c r="AH561" s="9" t="str">
        <f t="shared" si="112"/>
        <v>-</v>
      </c>
      <c r="AI561" s="9" t="str">
        <f t="shared" si="107"/>
        <v>-</v>
      </c>
      <c r="AJ561" s="9" t="str">
        <f t="shared" si="107"/>
        <v>-</v>
      </c>
      <c r="AK561" s="9" t="str">
        <f t="shared" si="107"/>
        <v>-</v>
      </c>
      <c r="AL561" s="9" t="str">
        <f t="shared" si="107"/>
        <v>-</v>
      </c>
      <c r="AM561" s="9" t="str">
        <f t="shared" si="107"/>
        <v>-</v>
      </c>
      <c r="AN561" s="9" t="str">
        <f t="shared" si="107"/>
        <v>-</v>
      </c>
      <c r="AO561" s="9" t="str">
        <f t="shared" si="107"/>
        <v>-</v>
      </c>
      <c r="AP561" s="9" t="str">
        <f t="shared" si="106"/>
        <v>-</v>
      </c>
      <c r="AQ561" s="9" t="str">
        <f t="shared" si="106"/>
        <v>-</v>
      </c>
      <c r="AR561" s="9" t="str">
        <f t="shared" si="106"/>
        <v>-</v>
      </c>
      <c r="AS561" s="9" t="str">
        <f t="shared" si="106"/>
        <v>-</v>
      </c>
      <c r="AT561" s="9" t="str">
        <f t="shared" si="106"/>
        <v>-</v>
      </c>
      <c r="AU561" s="9" t="str">
        <f t="shared" si="106"/>
        <v>-</v>
      </c>
      <c r="AV561" s="9" t="str">
        <f t="shared" si="106"/>
        <v>-</v>
      </c>
      <c r="AW561" s="9" t="str">
        <f t="shared" si="106"/>
        <v>-</v>
      </c>
      <c r="AX561" s="9" t="str">
        <f t="shared" si="106"/>
        <v>-</v>
      </c>
      <c r="AY561" s="9" t="str">
        <f t="shared" si="106"/>
        <v>-</v>
      </c>
      <c r="AZ561" s="9" t="str">
        <f t="shared" si="107"/>
        <v>-</v>
      </c>
      <c r="BA561" s="9" t="str">
        <f t="shared" si="107"/>
        <v>-</v>
      </c>
      <c r="BB561" s="9" t="str">
        <f t="shared" si="112"/>
        <v>-</v>
      </c>
      <c r="BC561" s="9" t="str">
        <f t="shared" si="112"/>
        <v>-</v>
      </c>
      <c r="BD561" s="9" t="str">
        <f t="shared" si="112"/>
        <v>-</v>
      </c>
      <c r="BE561" s="9" t="str">
        <f t="shared" si="112"/>
        <v>-</v>
      </c>
      <c r="BF561" s="9" t="str">
        <f t="shared" si="112"/>
        <v>-</v>
      </c>
      <c r="BG561" s="9" t="str">
        <f t="shared" si="112"/>
        <v>-</v>
      </c>
      <c r="BH561" s="9" t="str">
        <f t="shared" si="112"/>
        <v>-</v>
      </c>
      <c r="BI561" s="9" t="str">
        <f t="shared" si="112"/>
        <v>-</v>
      </c>
      <c r="BJ561" s="37"/>
      <c r="BK561" s="34"/>
      <c r="BR561" s="25"/>
      <c r="BS561" s="25"/>
      <c r="BV561" s="25"/>
      <c r="BW561" s="25"/>
      <c r="BX561" s="25"/>
    </row>
    <row r="562" spans="1:76">
      <c r="A562" s="38">
        <f t="shared" si="97"/>
        <v>168</v>
      </c>
      <c r="B562" s="36">
        <f t="shared" si="110"/>
        <v>0</v>
      </c>
      <c r="C562" s="36">
        <f t="shared" si="110"/>
        <v>0</v>
      </c>
      <c r="D562" s="9" t="str">
        <f t="shared" si="112"/>
        <v>-</v>
      </c>
      <c r="E562" s="9" t="str">
        <f t="shared" si="112"/>
        <v>-</v>
      </c>
      <c r="F562" s="9" t="str">
        <f t="shared" si="112"/>
        <v>-</v>
      </c>
      <c r="G562" s="9" t="str">
        <f t="shared" si="112"/>
        <v>-</v>
      </c>
      <c r="H562" s="9" t="str">
        <f t="shared" si="112"/>
        <v>-</v>
      </c>
      <c r="I562" s="9" t="str">
        <f t="shared" si="112"/>
        <v>-</v>
      </c>
      <c r="J562" s="9" t="str">
        <f t="shared" si="112"/>
        <v>-</v>
      </c>
      <c r="K562" s="9" t="str">
        <f t="shared" si="112"/>
        <v>-</v>
      </c>
      <c r="L562" s="9" t="str">
        <f t="shared" si="112"/>
        <v>-</v>
      </c>
      <c r="M562" s="9" t="str">
        <f t="shared" si="112"/>
        <v>-</v>
      </c>
      <c r="N562" s="9" t="str">
        <f t="shared" si="112"/>
        <v>-</v>
      </c>
      <c r="O562" s="9" t="str">
        <f t="shared" si="112"/>
        <v>-</v>
      </c>
      <c r="P562" s="9" t="str">
        <f t="shared" si="112"/>
        <v>-</v>
      </c>
      <c r="Q562" s="9" t="str">
        <f t="shared" si="112"/>
        <v>-</v>
      </c>
      <c r="R562" s="9" t="str">
        <f t="shared" si="112"/>
        <v>-</v>
      </c>
      <c r="S562" s="9" t="str">
        <f t="shared" si="112"/>
        <v>-</v>
      </c>
      <c r="T562" s="9" t="str">
        <f t="shared" si="112"/>
        <v>-</v>
      </c>
      <c r="U562" s="9" t="str">
        <f t="shared" si="112"/>
        <v>-</v>
      </c>
      <c r="V562" s="9" t="str">
        <f t="shared" si="112"/>
        <v>-</v>
      </c>
      <c r="W562" s="9" t="str">
        <f t="shared" si="112"/>
        <v>-</v>
      </c>
      <c r="X562" s="9" t="str">
        <f t="shared" si="112"/>
        <v>-</v>
      </c>
      <c r="Y562" s="9" t="str">
        <f t="shared" si="112"/>
        <v>-</v>
      </c>
      <c r="Z562" s="9" t="str">
        <f t="shared" si="112"/>
        <v>-</v>
      </c>
      <c r="AA562" s="9" t="str">
        <f t="shared" si="112"/>
        <v>-</v>
      </c>
      <c r="AB562" s="9" t="str">
        <f t="shared" si="112"/>
        <v>-</v>
      </c>
      <c r="AC562" s="9" t="str">
        <f t="shared" si="112"/>
        <v>-</v>
      </c>
      <c r="AD562" s="9" t="str">
        <f t="shared" si="112"/>
        <v>-</v>
      </c>
      <c r="AE562" s="9" t="str">
        <f t="shared" si="112"/>
        <v>-</v>
      </c>
      <c r="AF562" s="9" t="str">
        <f t="shared" si="112"/>
        <v>-</v>
      </c>
      <c r="AG562" s="9" t="str">
        <f t="shared" si="112"/>
        <v>-</v>
      </c>
      <c r="AH562" s="9" t="str">
        <f t="shared" si="112"/>
        <v>-</v>
      </c>
      <c r="AI562" s="9" t="str">
        <f t="shared" si="107"/>
        <v>-</v>
      </c>
      <c r="AJ562" s="9" t="str">
        <f t="shared" si="107"/>
        <v>-</v>
      </c>
      <c r="AK562" s="9" t="str">
        <f t="shared" si="107"/>
        <v>-</v>
      </c>
      <c r="AL562" s="9" t="str">
        <f t="shared" si="107"/>
        <v>-</v>
      </c>
      <c r="AM562" s="9" t="str">
        <f t="shared" si="107"/>
        <v>-</v>
      </c>
      <c r="AN562" s="9" t="str">
        <f t="shared" si="107"/>
        <v>-</v>
      </c>
      <c r="AO562" s="9" t="str">
        <f t="shared" si="107"/>
        <v>-</v>
      </c>
      <c r="AP562" s="9" t="str">
        <f t="shared" si="106"/>
        <v>-</v>
      </c>
      <c r="AQ562" s="9" t="str">
        <f t="shared" si="106"/>
        <v>-</v>
      </c>
      <c r="AR562" s="9" t="str">
        <f t="shared" si="106"/>
        <v>-</v>
      </c>
      <c r="AS562" s="9" t="str">
        <f t="shared" si="106"/>
        <v>-</v>
      </c>
      <c r="AT562" s="9" t="str">
        <f t="shared" si="106"/>
        <v>-</v>
      </c>
      <c r="AU562" s="9" t="str">
        <f t="shared" si="106"/>
        <v>-</v>
      </c>
      <c r="AV562" s="9" t="str">
        <f t="shared" si="106"/>
        <v>-</v>
      </c>
      <c r="AW562" s="9" t="str">
        <f t="shared" si="106"/>
        <v>-</v>
      </c>
      <c r="AX562" s="9" t="str">
        <f t="shared" si="106"/>
        <v>-</v>
      </c>
      <c r="AY562" s="9" t="str">
        <f t="shared" si="106"/>
        <v>-</v>
      </c>
      <c r="AZ562" s="9" t="str">
        <f t="shared" si="107"/>
        <v>-</v>
      </c>
      <c r="BA562" s="9" t="str">
        <f t="shared" si="107"/>
        <v>-</v>
      </c>
      <c r="BB562" s="9" t="str">
        <f t="shared" si="112"/>
        <v>-</v>
      </c>
      <c r="BC562" s="9" t="str">
        <f t="shared" si="112"/>
        <v>-</v>
      </c>
      <c r="BD562" s="9" t="str">
        <f t="shared" si="112"/>
        <v>-</v>
      </c>
      <c r="BE562" s="9" t="str">
        <f t="shared" si="112"/>
        <v>-</v>
      </c>
      <c r="BF562" s="9" t="str">
        <f t="shared" si="112"/>
        <v>-</v>
      </c>
      <c r="BG562" s="9" t="str">
        <f t="shared" si="112"/>
        <v>-</v>
      </c>
      <c r="BH562" s="9" t="str">
        <f t="shared" si="112"/>
        <v>-</v>
      </c>
      <c r="BI562" s="9" t="str">
        <f t="shared" si="112"/>
        <v>-</v>
      </c>
      <c r="BJ562" s="37"/>
      <c r="BK562" s="34"/>
      <c r="BR562" s="25"/>
      <c r="BS562" s="25"/>
      <c r="BV562" s="25"/>
      <c r="BW562" s="25"/>
      <c r="BX562" s="25"/>
    </row>
    <row r="563" spans="1:76">
      <c r="A563" s="38">
        <f t="shared" si="97"/>
        <v>169</v>
      </c>
      <c r="B563" s="36">
        <f t="shared" si="110"/>
        <v>0</v>
      </c>
      <c r="C563" s="36">
        <f t="shared" si="110"/>
        <v>0</v>
      </c>
      <c r="D563" s="9" t="str">
        <f t="shared" si="112"/>
        <v>-</v>
      </c>
      <c r="E563" s="9" t="str">
        <f t="shared" si="112"/>
        <v>-</v>
      </c>
      <c r="F563" s="9" t="str">
        <f t="shared" si="112"/>
        <v>-</v>
      </c>
      <c r="G563" s="9" t="str">
        <f t="shared" si="112"/>
        <v>-</v>
      </c>
      <c r="H563" s="9" t="str">
        <f t="shared" si="112"/>
        <v>-</v>
      </c>
      <c r="I563" s="9" t="str">
        <f t="shared" si="112"/>
        <v>-</v>
      </c>
      <c r="J563" s="9" t="str">
        <f t="shared" si="112"/>
        <v>-</v>
      </c>
      <c r="K563" s="9" t="str">
        <f t="shared" si="112"/>
        <v>-</v>
      </c>
      <c r="L563" s="9" t="str">
        <f t="shared" si="112"/>
        <v>-</v>
      </c>
      <c r="M563" s="9" t="str">
        <f t="shared" si="112"/>
        <v>-</v>
      </c>
      <c r="N563" s="9" t="str">
        <f t="shared" si="112"/>
        <v>-</v>
      </c>
      <c r="O563" s="9" t="str">
        <f t="shared" si="112"/>
        <v>-</v>
      </c>
      <c r="P563" s="9" t="str">
        <f t="shared" si="112"/>
        <v>-</v>
      </c>
      <c r="Q563" s="9" t="str">
        <f t="shared" si="112"/>
        <v>-</v>
      </c>
      <c r="R563" s="9" t="str">
        <f t="shared" si="112"/>
        <v>-</v>
      </c>
      <c r="S563" s="9" t="str">
        <f t="shared" si="112"/>
        <v>-</v>
      </c>
      <c r="T563" s="9" t="str">
        <f t="shared" si="112"/>
        <v>-</v>
      </c>
      <c r="U563" s="9" t="str">
        <f t="shared" si="112"/>
        <v>-</v>
      </c>
      <c r="V563" s="9" t="str">
        <f t="shared" si="112"/>
        <v>-</v>
      </c>
      <c r="W563" s="9" t="str">
        <f t="shared" si="112"/>
        <v>-</v>
      </c>
      <c r="X563" s="9" t="str">
        <f t="shared" si="112"/>
        <v>-</v>
      </c>
      <c r="Y563" s="9" t="str">
        <f t="shared" si="112"/>
        <v>-</v>
      </c>
      <c r="Z563" s="9" t="str">
        <f t="shared" si="112"/>
        <v>-</v>
      </c>
      <c r="AA563" s="9" t="str">
        <f t="shared" si="112"/>
        <v>-</v>
      </c>
      <c r="AB563" s="9" t="str">
        <f t="shared" si="112"/>
        <v>-</v>
      </c>
      <c r="AC563" s="9" t="str">
        <f t="shared" si="112"/>
        <v>-</v>
      </c>
      <c r="AD563" s="9" t="str">
        <f t="shared" si="112"/>
        <v>-</v>
      </c>
      <c r="AE563" s="9" t="str">
        <f t="shared" si="112"/>
        <v>-</v>
      </c>
      <c r="AF563" s="9" t="str">
        <f t="shared" si="112"/>
        <v>-</v>
      </c>
      <c r="AG563" s="9" t="str">
        <f t="shared" si="112"/>
        <v>-</v>
      </c>
      <c r="AH563" s="9" t="str">
        <f t="shared" si="112"/>
        <v>-</v>
      </c>
      <c r="AI563" s="9" t="str">
        <f t="shared" si="107"/>
        <v>-</v>
      </c>
      <c r="AJ563" s="9" t="str">
        <f t="shared" si="107"/>
        <v>-</v>
      </c>
      <c r="AK563" s="9" t="str">
        <f t="shared" si="107"/>
        <v>-</v>
      </c>
      <c r="AL563" s="9" t="str">
        <f t="shared" si="107"/>
        <v>-</v>
      </c>
      <c r="AM563" s="9" t="str">
        <f t="shared" si="107"/>
        <v>-</v>
      </c>
      <c r="AN563" s="9" t="str">
        <f t="shared" si="107"/>
        <v>-</v>
      </c>
      <c r="AO563" s="9" t="str">
        <f t="shared" si="107"/>
        <v>-</v>
      </c>
      <c r="AP563" s="9" t="str">
        <f t="shared" si="106"/>
        <v>-</v>
      </c>
      <c r="AQ563" s="9" t="str">
        <f t="shared" si="106"/>
        <v>-</v>
      </c>
      <c r="AR563" s="9" t="str">
        <f t="shared" si="106"/>
        <v>-</v>
      </c>
      <c r="AS563" s="9" t="str">
        <f t="shared" si="106"/>
        <v>-</v>
      </c>
      <c r="AT563" s="9" t="str">
        <f t="shared" si="106"/>
        <v>-</v>
      </c>
      <c r="AU563" s="9" t="str">
        <f t="shared" si="106"/>
        <v>-</v>
      </c>
      <c r="AV563" s="9" t="str">
        <f t="shared" si="106"/>
        <v>-</v>
      </c>
      <c r="AW563" s="9" t="str">
        <f t="shared" si="106"/>
        <v>-</v>
      </c>
      <c r="AX563" s="9" t="str">
        <f t="shared" si="106"/>
        <v>-</v>
      </c>
      <c r="AY563" s="9" t="str">
        <f t="shared" si="106"/>
        <v>-</v>
      </c>
      <c r="AZ563" s="9" t="str">
        <f t="shared" si="107"/>
        <v>-</v>
      </c>
      <c r="BA563" s="9" t="str">
        <f t="shared" si="107"/>
        <v>-</v>
      </c>
      <c r="BB563" s="9" t="str">
        <f t="shared" si="112"/>
        <v>-</v>
      </c>
      <c r="BC563" s="9" t="str">
        <f t="shared" si="112"/>
        <v>-</v>
      </c>
      <c r="BD563" s="9" t="str">
        <f t="shared" si="112"/>
        <v>-</v>
      </c>
      <c r="BE563" s="9" t="str">
        <f t="shared" si="112"/>
        <v>-</v>
      </c>
      <c r="BF563" s="9" t="str">
        <f t="shared" si="112"/>
        <v>-</v>
      </c>
      <c r="BG563" s="9" t="str">
        <f t="shared" si="112"/>
        <v>-</v>
      </c>
      <c r="BH563" s="9" t="str">
        <f t="shared" si="112"/>
        <v>-</v>
      </c>
      <c r="BI563" s="9" t="str">
        <f t="shared" si="112"/>
        <v>-</v>
      </c>
      <c r="BJ563" s="37"/>
      <c r="BK563" s="34"/>
      <c r="BR563" s="25"/>
      <c r="BS563" s="25"/>
      <c r="BV563" s="25"/>
      <c r="BW563" s="25"/>
      <c r="BX563" s="25"/>
    </row>
    <row r="564" spans="1:76">
      <c r="A564" s="38">
        <f t="shared" si="97"/>
        <v>170</v>
      </c>
      <c r="B564" s="36">
        <f t="shared" si="110"/>
        <v>0</v>
      </c>
      <c r="C564" s="36">
        <f t="shared" si="110"/>
        <v>0</v>
      </c>
      <c r="D564" s="9" t="str">
        <f t="shared" si="112"/>
        <v>-</v>
      </c>
      <c r="E564" s="9" t="str">
        <f t="shared" si="112"/>
        <v>-</v>
      </c>
      <c r="F564" s="9" t="str">
        <f t="shared" si="112"/>
        <v>-</v>
      </c>
      <c r="G564" s="9" t="str">
        <f t="shared" si="112"/>
        <v>-</v>
      </c>
      <c r="H564" s="9" t="str">
        <f t="shared" si="112"/>
        <v>-</v>
      </c>
      <c r="I564" s="9" t="str">
        <f t="shared" si="112"/>
        <v>-</v>
      </c>
      <c r="J564" s="9" t="str">
        <f t="shared" si="112"/>
        <v>-</v>
      </c>
      <c r="K564" s="9" t="str">
        <f t="shared" si="112"/>
        <v>-</v>
      </c>
      <c r="L564" s="9" t="str">
        <f t="shared" si="112"/>
        <v>-</v>
      </c>
      <c r="M564" s="9" t="str">
        <f t="shared" si="112"/>
        <v>-</v>
      </c>
      <c r="N564" s="9" t="str">
        <f t="shared" si="112"/>
        <v>-</v>
      </c>
      <c r="O564" s="9" t="str">
        <f t="shared" si="112"/>
        <v>-</v>
      </c>
      <c r="P564" s="9" t="str">
        <f t="shared" si="112"/>
        <v>-</v>
      </c>
      <c r="Q564" s="9" t="str">
        <f t="shared" si="112"/>
        <v>-</v>
      </c>
      <c r="R564" s="9" t="str">
        <f t="shared" si="112"/>
        <v>-</v>
      </c>
      <c r="S564" s="9" t="str">
        <f t="shared" si="112"/>
        <v>-</v>
      </c>
      <c r="T564" s="9" t="str">
        <f t="shared" si="112"/>
        <v>-</v>
      </c>
      <c r="U564" s="9" t="str">
        <f t="shared" si="112"/>
        <v>-</v>
      </c>
      <c r="V564" s="9" t="str">
        <f t="shared" si="112"/>
        <v>-</v>
      </c>
      <c r="W564" s="9" t="str">
        <f t="shared" si="112"/>
        <v>-</v>
      </c>
      <c r="X564" s="9" t="str">
        <f t="shared" si="112"/>
        <v>-</v>
      </c>
      <c r="Y564" s="9" t="str">
        <f t="shared" si="112"/>
        <v>-</v>
      </c>
      <c r="Z564" s="9" t="str">
        <f t="shared" si="112"/>
        <v>-</v>
      </c>
      <c r="AA564" s="9" t="str">
        <f t="shared" si="112"/>
        <v>-</v>
      </c>
      <c r="AB564" s="9" t="str">
        <f t="shared" si="112"/>
        <v>-</v>
      </c>
      <c r="AC564" s="9" t="str">
        <f t="shared" si="112"/>
        <v>-</v>
      </c>
      <c r="AD564" s="9" t="str">
        <f t="shared" si="112"/>
        <v>-</v>
      </c>
      <c r="AE564" s="9" t="str">
        <f t="shared" si="112"/>
        <v>-</v>
      </c>
      <c r="AF564" s="9" t="str">
        <f t="shared" si="112"/>
        <v>-</v>
      </c>
      <c r="AG564" s="9" t="str">
        <f t="shared" si="112"/>
        <v>-</v>
      </c>
      <c r="AH564" s="9" t="str">
        <f t="shared" si="112"/>
        <v>-</v>
      </c>
      <c r="AI564" s="9" t="str">
        <f t="shared" si="107"/>
        <v>-</v>
      </c>
      <c r="AJ564" s="9" t="str">
        <f t="shared" si="107"/>
        <v>-</v>
      </c>
      <c r="AK564" s="9" t="str">
        <f t="shared" si="107"/>
        <v>-</v>
      </c>
      <c r="AL564" s="9" t="str">
        <f t="shared" si="107"/>
        <v>-</v>
      </c>
      <c r="AM564" s="9" t="str">
        <f t="shared" si="107"/>
        <v>-</v>
      </c>
      <c r="AN564" s="9" t="str">
        <f t="shared" si="107"/>
        <v>-</v>
      </c>
      <c r="AO564" s="9" t="str">
        <f t="shared" si="107"/>
        <v>-</v>
      </c>
      <c r="AP564" s="9" t="str">
        <f t="shared" si="106"/>
        <v>-</v>
      </c>
      <c r="AQ564" s="9" t="str">
        <f t="shared" si="106"/>
        <v>-</v>
      </c>
      <c r="AR564" s="9" t="str">
        <f t="shared" si="106"/>
        <v>-</v>
      </c>
      <c r="AS564" s="9" t="str">
        <f t="shared" si="106"/>
        <v>-</v>
      </c>
      <c r="AT564" s="9" t="str">
        <f t="shared" si="106"/>
        <v>-</v>
      </c>
      <c r="AU564" s="9" t="str">
        <f t="shared" si="106"/>
        <v>-</v>
      </c>
      <c r="AV564" s="9" t="str">
        <f t="shared" si="106"/>
        <v>-</v>
      </c>
      <c r="AW564" s="9" t="str">
        <f t="shared" si="106"/>
        <v>-</v>
      </c>
      <c r="AX564" s="9" t="str">
        <f t="shared" si="106"/>
        <v>-</v>
      </c>
      <c r="AY564" s="9" t="str">
        <f t="shared" si="106"/>
        <v>-</v>
      </c>
      <c r="AZ564" s="9" t="str">
        <f t="shared" si="107"/>
        <v>-</v>
      </c>
      <c r="BA564" s="9" t="str">
        <f t="shared" si="107"/>
        <v>-</v>
      </c>
      <c r="BB564" s="9" t="str">
        <f t="shared" si="112"/>
        <v>-</v>
      </c>
      <c r="BC564" s="9" t="str">
        <f t="shared" si="112"/>
        <v>-</v>
      </c>
      <c r="BD564" s="9" t="str">
        <f t="shared" si="112"/>
        <v>-</v>
      </c>
      <c r="BE564" s="9" t="str">
        <f t="shared" si="112"/>
        <v>-</v>
      </c>
      <c r="BF564" s="9" t="str">
        <f t="shared" si="112"/>
        <v>-</v>
      </c>
      <c r="BG564" s="9" t="str">
        <f t="shared" si="112"/>
        <v>-</v>
      </c>
      <c r="BH564" s="9" t="str">
        <f t="shared" si="112"/>
        <v>-</v>
      </c>
      <c r="BI564" s="9" t="str">
        <f t="shared" si="112"/>
        <v>-</v>
      </c>
      <c r="BJ564" s="37"/>
      <c r="BK564" s="34"/>
      <c r="BR564" s="25"/>
      <c r="BS564" s="25"/>
      <c r="BV564" s="25"/>
      <c r="BW564" s="25"/>
      <c r="BX564" s="25"/>
    </row>
    <row r="565" spans="1:76">
      <c r="A565" s="38">
        <f t="shared" si="97"/>
        <v>171</v>
      </c>
      <c r="B565" s="36">
        <f t="shared" si="110"/>
        <v>0</v>
      </c>
      <c r="C565" s="36">
        <f t="shared" si="110"/>
        <v>0</v>
      </c>
      <c r="D565" s="9" t="str">
        <f t="shared" si="112"/>
        <v>-</v>
      </c>
      <c r="E565" s="9" t="str">
        <f t="shared" si="112"/>
        <v>-</v>
      </c>
      <c r="F565" s="9" t="str">
        <f t="shared" si="112"/>
        <v>-</v>
      </c>
      <c r="G565" s="9" t="str">
        <f t="shared" si="112"/>
        <v>-</v>
      </c>
      <c r="H565" s="9" t="str">
        <f t="shared" si="112"/>
        <v>-</v>
      </c>
      <c r="I565" s="9" t="str">
        <f t="shared" si="112"/>
        <v>-</v>
      </c>
      <c r="J565" s="9" t="str">
        <f t="shared" si="112"/>
        <v>-</v>
      </c>
      <c r="K565" s="9" t="str">
        <f t="shared" si="112"/>
        <v>-</v>
      </c>
      <c r="L565" s="9" t="str">
        <f t="shared" si="112"/>
        <v>-</v>
      </c>
      <c r="M565" s="9" t="str">
        <f t="shared" si="112"/>
        <v>-</v>
      </c>
      <c r="N565" s="9" t="str">
        <f t="shared" si="112"/>
        <v>-</v>
      </c>
      <c r="O565" s="9" t="str">
        <f t="shared" si="112"/>
        <v>-</v>
      </c>
      <c r="P565" s="9" t="str">
        <f t="shared" si="112"/>
        <v>-</v>
      </c>
      <c r="Q565" s="9" t="str">
        <f t="shared" si="112"/>
        <v>-</v>
      </c>
      <c r="R565" s="9" t="str">
        <f t="shared" si="112"/>
        <v>-</v>
      </c>
      <c r="S565" s="9" t="str">
        <f t="shared" si="112"/>
        <v>-</v>
      </c>
      <c r="T565" s="9" t="str">
        <f t="shared" si="112"/>
        <v>-</v>
      </c>
      <c r="U565" s="9" t="str">
        <f t="shared" si="112"/>
        <v>-</v>
      </c>
      <c r="V565" s="9" t="str">
        <f t="shared" si="112"/>
        <v>-</v>
      </c>
      <c r="W565" s="9" t="str">
        <f t="shared" si="112"/>
        <v>-</v>
      </c>
      <c r="X565" s="9" t="str">
        <f t="shared" si="112"/>
        <v>-</v>
      </c>
      <c r="Y565" s="9" t="str">
        <f t="shared" si="112"/>
        <v>-</v>
      </c>
      <c r="Z565" s="9" t="str">
        <f t="shared" si="112"/>
        <v>-</v>
      </c>
      <c r="AA565" s="9" t="str">
        <f t="shared" si="112"/>
        <v>-</v>
      </c>
      <c r="AB565" s="9" t="str">
        <f t="shared" si="112"/>
        <v>-</v>
      </c>
      <c r="AC565" s="9" t="str">
        <f t="shared" si="112"/>
        <v>-</v>
      </c>
      <c r="AD565" s="9" t="str">
        <f t="shared" si="112"/>
        <v>-</v>
      </c>
      <c r="AE565" s="9" t="str">
        <f t="shared" si="112"/>
        <v>-</v>
      </c>
      <c r="AF565" s="9" t="str">
        <f t="shared" si="112"/>
        <v>-</v>
      </c>
      <c r="AG565" s="9" t="str">
        <f t="shared" si="112"/>
        <v>-</v>
      </c>
      <c r="AH565" s="9" t="str">
        <f t="shared" si="112"/>
        <v>-</v>
      </c>
      <c r="AI565" s="9" t="str">
        <f t="shared" si="107"/>
        <v>-</v>
      </c>
      <c r="AJ565" s="9" t="str">
        <f t="shared" si="107"/>
        <v>-</v>
      </c>
      <c r="AK565" s="9" t="str">
        <f t="shared" si="107"/>
        <v>-</v>
      </c>
      <c r="AL565" s="9" t="str">
        <f t="shared" si="107"/>
        <v>-</v>
      </c>
      <c r="AM565" s="9" t="str">
        <f t="shared" si="107"/>
        <v>-</v>
      </c>
      <c r="AN565" s="9" t="str">
        <f t="shared" si="107"/>
        <v>-</v>
      </c>
      <c r="AO565" s="9" t="str">
        <f t="shared" si="107"/>
        <v>-</v>
      </c>
      <c r="AP565" s="9" t="str">
        <f t="shared" si="106"/>
        <v>-</v>
      </c>
      <c r="AQ565" s="9" t="str">
        <f t="shared" si="106"/>
        <v>-</v>
      </c>
      <c r="AR565" s="9" t="str">
        <f t="shared" si="106"/>
        <v>-</v>
      </c>
      <c r="AS565" s="9" t="str">
        <f t="shared" si="106"/>
        <v>-</v>
      </c>
      <c r="AT565" s="9" t="str">
        <f t="shared" si="106"/>
        <v>-</v>
      </c>
      <c r="AU565" s="9" t="str">
        <f t="shared" si="106"/>
        <v>-</v>
      </c>
      <c r="AV565" s="9" t="str">
        <f t="shared" si="106"/>
        <v>-</v>
      </c>
      <c r="AW565" s="9" t="str">
        <f t="shared" si="106"/>
        <v>-</v>
      </c>
      <c r="AX565" s="9" t="str">
        <f t="shared" si="106"/>
        <v>-</v>
      </c>
      <c r="AY565" s="9" t="str">
        <f t="shared" si="106"/>
        <v>-</v>
      </c>
      <c r="AZ565" s="9" t="str">
        <f t="shared" si="107"/>
        <v>-</v>
      </c>
      <c r="BA565" s="9" t="str">
        <f t="shared" si="107"/>
        <v>-</v>
      </c>
      <c r="BB565" s="9" t="str">
        <f t="shared" si="112"/>
        <v>-</v>
      </c>
      <c r="BC565" s="9" t="str">
        <f t="shared" si="112"/>
        <v>-</v>
      </c>
      <c r="BD565" s="9" t="str">
        <f t="shared" si="112"/>
        <v>-</v>
      </c>
      <c r="BE565" s="9" t="str">
        <f t="shared" si="112"/>
        <v>-</v>
      </c>
      <c r="BF565" s="9" t="str">
        <f t="shared" si="112"/>
        <v>-</v>
      </c>
      <c r="BG565" s="9" t="str">
        <f t="shared" si="112"/>
        <v>-</v>
      </c>
      <c r="BH565" s="9" t="str">
        <f t="shared" si="112"/>
        <v>-</v>
      </c>
      <c r="BI565" s="9" t="str">
        <f t="shared" si="112"/>
        <v>-</v>
      </c>
      <c r="BJ565" s="37"/>
      <c r="BK565" s="34"/>
      <c r="BR565" s="25"/>
      <c r="BS565" s="25"/>
      <c r="BV565" s="25"/>
      <c r="BW565" s="25"/>
      <c r="BX565" s="25"/>
    </row>
    <row r="566" spans="1:76">
      <c r="A566" s="38">
        <f t="shared" si="97"/>
        <v>172</v>
      </c>
      <c r="B566" s="36">
        <f t="shared" si="110"/>
        <v>0</v>
      </c>
      <c r="C566" s="36">
        <f t="shared" si="110"/>
        <v>0</v>
      </c>
      <c r="D566" s="9" t="str">
        <f t="shared" si="112"/>
        <v>-</v>
      </c>
      <c r="E566" s="9" t="str">
        <f t="shared" si="112"/>
        <v>-</v>
      </c>
      <c r="F566" s="9" t="str">
        <f t="shared" si="112"/>
        <v>-</v>
      </c>
      <c r="G566" s="9" t="str">
        <f t="shared" si="112"/>
        <v>-</v>
      </c>
      <c r="H566" s="9" t="str">
        <f t="shared" si="112"/>
        <v>-</v>
      </c>
      <c r="I566" s="9" t="str">
        <f t="shared" si="112"/>
        <v>-</v>
      </c>
      <c r="J566" s="9" t="str">
        <f t="shared" si="112"/>
        <v>-</v>
      </c>
      <c r="K566" s="9" t="str">
        <f t="shared" si="112"/>
        <v>-</v>
      </c>
      <c r="L566" s="9" t="str">
        <f t="shared" si="112"/>
        <v>-</v>
      </c>
      <c r="M566" s="9" t="str">
        <f t="shared" si="112"/>
        <v>-</v>
      </c>
      <c r="N566" s="9" t="str">
        <f t="shared" si="112"/>
        <v>-</v>
      </c>
      <c r="O566" s="9" t="str">
        <f t="shared" si="112"/>
        <v>-</v>
      </c>
      <c r="P566" s="9" t="str">
        <f t="shared" si="112"/>
        <v>-</v>
      </c>
      <c r="Q566" s="9" t="str">
        <f t="shared" si="112"/>
        <v>-</v>
      </c>
      <c r="R566" s="9" t="str">
        <f t="shared" si="112"/>
        <v>-</v>
      </c>
      <c r="S566" s="9" t="str">
        <f t="shared" si="112"/>
        <v>-</v>
      </c>
      <c r="T566" s="9" t="str">
        <f t="shared" si="112"/>
        <v>-</v>
      </c>
      <c r="U566" s="9" t="str">
        <f t="shared" si="112"/>
        <v>-</v>
      </c>
      <c r="V566" s="9" t="str">
        <f t="shared" si="112"/>
        <v>-</v>
      </c>
      <c r="W566" s="9" t="str">
        <f t="shared" si="112"/>
        <v>-</v>
      </c>
      <c r="X566" s="9" t="str">
        <f t="shared" si="112"/>
        <v>-</v>
      </c>
      <c r="Y566" s="9" t="str">
        <f t="shared" si="112"/>
        <v>-</v>
      </c>
      <c r="Z566" s="9" t="str">
        <f t="shared" si="112"/>
        <v>-</v>
      </c>
      <c r="AA566" s="9" t="str">
        <f t="shared" si="112"/>
        <v>-</v>
      </c>
      <c r="AB566" s="9" t="str">
        <f t="shared" si="112"/>
        <v>-</v>
      </c>
      <c r="AC566" s="9" t="str">
        <f t="shared" si="112"/>
        <v>-</v>
      </c>
      <c r="AD566" s="9" t="str">
        <f t="shared" si="112"/>
        <v>-</v>
      </c>
      <c r="AE566" s="9" t="str">
        <f t="shared" si="112"/>
        <v>-</v>
      </c>
      <c r="AF566" s="9" t="str">
        <f t="shared" si="112"/>
        <v>-</v>
      </c>
      <c r="AG566" s="9" t="str">
        <f t="shared" si="112"/>
        <v>-</v>
      </c>
      <c r="AH566" s="9" t="str">
        <f t="shared" si="112"/>
        <v>-</v>
      </c>
      <c r="AI566" s="9" t="str">
        <f t="shared" si="107"/>
        <v>-</v>
      </c>
      <c r="AJ566" s="9" t="str">
        <f t="shared" si="107"/>
        <v>-</v>
      </c>
      <c r="AK566" s="9" t="str">
        <f t="shared" si="107"/>
        <v>-</v>
      </c>
      <c r="AL566" s="9" t="str">
        <f t="shared" si="107"/>
        <v>-</v>
      </c>
      <c r="AM566" s="9" t="str">
        <f t="shared" si="107"/>
        <v>-</v>
      </c>
      <c r="AN566" s="9" t="str">
        <f t="shared" si="107"/>
        <v>-</v>
      </c>
      <c r="AO566" s="9" t="str">
        <f t="shared" si="107"/>
        <v>-</v>
      </c>
      <c r="AP566" s="9" t="str">
        <f t="shared" si="106"/>
        <v>-</v>
      </c>
      <c r="AQ566" s="9" t="str">
        <f t="shared" si="106"/>
        <v>-</v>
      </c>
      <c r="AR566" s="9" t="str">
        <f t="shared" si="106"/>
        <v>-</v>
      </c>
      <c r="AS566" s="9" t="str">
        <f t="shared" si="106"/>
        <v>-</v>
      </c>
      <c r="AT566" s="9" t="str">
        <f t="shared" si="106"/>
        <v>-</v>
      </c>
      <c r="AU566" s="9" t="str">
        <f t="shared" si="106"/>
        <v>-</v>
      </c>
      <c r="AV566" s="9" t="str">
        <f t="shared" si="106"/>
        <v>-</v>
      </c>
      <c r="AW566" s="9" t="str">
        <f t="shared" si="106"/>
        <v>-</v>
      </c>
      <c r="AX566" s="9" t="str">
        <f t="shared" si="106"/>
        <v>-</v>
      </c>
      <c r="AY566" s="9" t="str">
        <f t="shared" si="106"/>
        <v>-</v>
      </c>
      <c r="AZ566" s="9" t="str">
        <f t="shared" si="107"/>
        <v>-</v>
      </c>
      <c r="BA566" s="9" t="str">
        <f t="shared" si="107"/>
        <v>-</v>
      </c>
      <c r="BB566" s="9" t="str">
        <f t="shared" si="112"/>
        <v>-</v>
      </c>
      <c r="BC566" s="9" t="str">
        <f t="shared" si="112"/>
        <v>-</v>
      </c>
      <c r="BD566" s="9" t="str">
        <f t="shared" si="112"/>
        <v>-</v>
      </c>
      <c r="BE566" s="9" t="str">
        <f t="shared" si="112"/>
        <v>-</v>
      </c>
      <c r="BF566" s="9" t="str">
        <f t="shared" si="112"/>
        <v>-</v>
      </c>
      <c r="BG566" s="9" t="str">
        <f t="shared" si="112"/>
        <v>-</v>
      </c>
      <c r="BH566" s="9" t="str">
        <f t="shared" si="112"/>
        <v>-</v>
      </c>
      <c r="BI566" s="9" t="str">
        <f t="shared" si="112"/>
        <v>-</v>
      </c>
      <c r="BJ566" s="37"/>
      <c r="BK566" s="34"/>
      <c r="BR566" s="25"/>
      <c r="BS566" s="25"/>
      <c r="BV566" s="25"/>
      <c r="BW566" s="25"/>
      <c r="BX566" s="25"/>
    </row>
    <row r="567" spans="1:76">
      <c r="A567" s="38">
        <f t="shared" si="97"/>
        <v>173</v>
      </c>
      <c r="B567" s="36">
        <f t="shared" si="110"/>
        <v>0</v>
      </c>
      <c r="C567" s="36">
        <f t="shared" si="110"/>
        <v>0</v>
      </c>
      <c r="D567" s="9" t="str">
        <f t="shared" si="112"/>
        <v>-</v>
      </c>
      <c r="E567" s="9" t="str">
        <f t="shared" si="112"/>
        <v>-</v>
      </c>
      <c r="F567" s="9" t="str">
        <f t="shared" si="112"/>
        <v>-</v>
      </c>
      <c r="G567" s="9" t="str">
        <f t="shared" si="112"/>
        <v>-</v>
      </c>
      <c r="H567" s="9" t="str">
        <f t="shared" si="112"/>
        <v>-</v>
      </c>
      <c r="I567" s="9" t="str">
        <f t="shared" si="112"/>
        <v>-</v>
      </c>
      <c r="J567" s="9" t="str">
        <f t="shared" si="112"/>
        <v>-</v>
      </c>
      <c r="K567" s="9" t="str">
        <f t="shared" si="112"/>
        <v>-</v>
      </c>
      <c r="L567" s="9" t="str">
        <f t="shared" si="112"/>
        <v>-</v>
      </c>
      <c r="M567" s="9" t="str">
        <f t="shared" si="112"/>
        <v>-</v>
      </c>
      <c r="N567" s="9" t="str">
        <f t="shared" si="112"/>
        <v>-</v>
      </c>
      <c r="O567" s="9" t="str">
        <f t="shared" si="112"/>
        <v>-</v>
      </c>
      <c r="P567" s="9" t="str">
        <f t="shared" si="112"/>
        <v>-</v>
      </c>
      <c r="Q567" s="9" t="str">
        <f t="shared" si="112"/>
        <v>-</v>
      </c>
      <c r="R567" s="9" t="str">
        <f t="shared" si="112"/>
        <v>-</v>
      </c>
      <c r="S567" s="9" t="str">
        <f t="shared" ref="S567:BI567" si="113">IF(AND(OR(S175&gt;=10,S175&lt;=3),S372="НЕТ"),"!!!","-")</f>
        <v>-</v>
      </c>
      <c r="T567" s="9" t="str">
        <f t="shared" si="113"/>
        <v>-</v>
      </c>
      <c r="U567" s="9" t="str">
        <f t="shared" si="113"/>
        <v>-</v>
      </c>
      <c r="V567" s="9" t="str">
        <f t="shared" si="113"/>
        <v>-</v>
      </c>
      <c r="W567" s="9" t="str">
        <f t="shared" si="113"/>
        <v>-</v>
      </c>
      <c r="X567" s="9" t="str">
        <f t="shared" si="113"/>
        <v>-</v>
      </c>
      <c r="Y567" s="9" t="str">
        <f t="shared" si="113"/>
        <v>-</v>
      </c>
      <c r="Z567" s="9" t="str">
        <f t="shared" si="113"/>
        <v>-</v>
      </c>
      <c r="AA567" s="9" t="str">
        <f t="shared" si="113"/>
        <v>-</v>
      </c>
      <c r="AB567" s="9" t="str">
        <f t="shared" si="113"/>
        <v>-</v>
      </c>
      <c r="AC567" s="9" t="str">
        <f t="shared" si="113"/>
        <v>-</v>
      </c>
      <c r="AD567" s="9" t="str">
        <f t="shared" si="113"/>
        <v>-</v>
      </c>
      <c r="AE567" s="9" t="str">
        <f t="shared" si="113"/>
        <v>-</v>
      </c>
      <c r="AF567" s="9" t="str">
        <f t="shared" si="113"/>
        <v>-</v>
      </c>
      <c r="AG567" s="9" t="str">
        <f t="shared" si="113"/>
        <v>-</v>
      </c>
      <c r="AH567" s="9" t="str">
        <f t="shared" si="113"/>
        <v>-</v>
      </c>
      <c r="AI567" s="9" t="str">
        <f t="shared" si="107"/>
        <v>-</v>
      </c>
      <c r="AJ567" s="9" t="str">
        <f t="shared" si="107"/>
        <v>-</v>
      </c>
      <c r="AK567" s="9" t="str">
        <f t="shared" si="107"/>
        <v>-</v>
      </c>
      <c r="AL567" s="9" t="str">
        <f t="shared" si="107"/>
        <v>-</v>
      </c>
      <c r="AM567" s="9" t="str">
        <f t="shared" si="107"/>
        <v>-</v>
      </c>
      <c r="AN567" s="9" t="str">
        <f t="shared" si="107"/>
        <v>-</v>
      </c>
      <c r="AO567" s="9" t="str">
        <f t="shared" si="107"/>
        <v>-</v>
      </c>
      <c r="AP567" s="9" t="str">
        <f t="shared" si="106"/>
        <v>-</v>
      </c>
      <c r="AQ567" s="9" t="str">
        <f t="shared" si="106"/>
        <v>-</v>
      </c>
      <c r="AR567" s="9" t="str">
        <f t="shared" si="106"/>
        <v>-</v>
      </c>
      <c r="AS567" s="9" t="str">
        <f t="shared" si="106"/>
        <v>-</v>
      </c>
      <c r="AT567" s="9" t="str">
        <f t="shared" si="106"/>
        <v>-</v>
      </c>
      <c r="AU567" s="9" t="str">
        <f t="shared" si="106"/>
        <v>-</v>
      </c>
      <c r="AV567" s="9" t="str">
        <f t="shared" si="106"/>
        <v>-</v>
      </c>
      <c r="AW567" s="9" t="str">
        <f t="shared" si="106"/>
        <v>-</v>
      </c>
      <c r="AX567" s="9" t="str">
        <f t="shared" si="106"/>
        <v>-</v>
      </c>
      <c r="AY567" s="9" t="str">
        <f t="shared" si="106"/>
        <v>-</v>
      </c>
      <c r="AZ567" s="9" t="str">
        <f t="shared" si="107"/>
        <v>-</v>
      </c>
      <c r="BA567" s="9" t="str">
        <f t="shared" si="107"/>
        <v>-</v>
      </c>
      <c r="BB567" s="9" t="str">
        <f t="shared" si="113"/>
        <v>-</v>
      </c>
      <c r="BC567" s="9" t="str">
        <f t="shared" si="113"/>
        <v>-</v>
      </c>
      <c r="BD567" s="9" t="str">
        <f t="shared" si="113"/>
        <v>-</v>
      </c>
      <c r="BE567" s="9" t="str">
        <f t="shared" si="113"/>
        <v>-</v>
      </c>
      <c r="BF567" s="9" t="str">
        <f t="shared" si="113"/>
        <v>-</v>
      </c>
      <c r="BG567" s="9" t="str">
        <f t="shared" si="113"/>
        <v>-</v>
      </c>
      <c r="BH567" s="9" t="str">
        <f t="shared" si="113"/>
        <v>-</v>
      </c>
      <c r="BI567" s="9" t="str">
        <f t="shared" si="113"/>
        <v>-</v>
      </c>
      <c r="BJ567" s="37"/>
      <c r="BK567" s="34"/>
      <c r="BR567" s="25"/>
      <c r="BS567" s="25"/>
      <c r="BV567" s="25"/>
      <c r="BW567" s="25"/>
      <c r="BX567" s="25"/>
    </row>
    <row r="568" spans="1:76">
      <c r="A568" s="38">
        <f t="shared" si="97"/>
        <v>174</v>
      </c>
      <c r="B568" s="36">
        <f t="shared" si="110"/>
        <v>0</v>
      </c>
      <c r="C568" s="36">
        <f t="shared" si="110"/>
        <v>0</v>
      </c>
      <c r="D568" s="9" t="str">
        <f t="shared" ref="D568:BI574" si="114">IF(AND(OR(D176&gt;=10,D176&lt;=3),D373="НЕТ"),"!!!","-")</f>
        <v>-</v>
      </c>
      <c r="E568" s="9" t="str">
        <f t="shared" si="114"/>
        <v>-</v>
      </c>
      <c r="F568" s="9" t="str">
        <f t="shared" si="114"/>
        <v>-</v>
      </c>
      <c r="G568" s="9" t="str">
        <f t="shared" si="114"/>
        <v>-</v>
      </c>
      <c r="H568" s="9" t="str">
        <f t="shared" si="114"/>
        <v>-</v>
      </c>
      <c r="I568" s="9" t="str">
        <f t="shared" si="114"/>
        <v>-</v>
      </c>
      <c r="J568" s="9" t="str">
        <f t="shared" si="114"/>
        <v>-</v>
      </c>
      <c r="K568" s="9" t="str">
        <f t="shared" si="114"/>
        <v>-</v>
      </c>
      <c r="L568" s="9" t="str">
        <f t="shared" si="114"/>
        <v>-</v>
      </c>
      <c r="M568" s="9" t="str">
        <f t="shared" si="114"/>
        <v>-</v>
      </c>
      <c r="N568" s="9" t="str">
        <f t="shared" si="114"/>
        <v>-</v>
      </c>
      <c r="O568" s="9" t="str">
        <f t="shared" si="114"/>
        <v>-</v>
      </c>
      <c r="P568" s="9" t="str">
        <f t="shared" si="114"/>
        <v>-</v>
      </c>
      <c r="Q568" s="9" t="str">
        <f t="shared" si="114"/>
        <v>-</v>
      </c>
      <c r="R568" s="9" t="str">
        <f t="shared" si="114"/>
        <v>-</v>
      </c>
      <c r="S568" s="9" t="str">
        <f t="shared" si="114"/>
        <v>-</v>
      </c>
      <c r="T568" s="9" t="str">
        <f t="shared" si="114"/>
        <v>-</v>
      </c>
      <c r="U568" s="9" t="str">
        <f t="shared" si="114"/>
        <v>-</v>
      </c>
      <c r="V568" s="9" t="str">
        <f t="shared" si="114"/>
        <v>-</v>
      </c>
      <c r="W568" s="9" t="str">
        <f t="shared" si="114"/>
        <v>-</v>
      </c>
      <c r="X568" s="9" t="str">
        <f t="shared" si="114"/>
        <v>-</v>
      </c>
      <c r="Y568" s="9" t="str">
        <f t="shared" si="114"/>
        <v>-</v>
      </c>
      <c r="Z568" s="9" t="str">
        <f t="shared" si="114"/>
        <v>-</v>
      </c>
      <c r="AA568" s="9" t="str">
        <f t="shared" si="114"/>
        <v>-</v>
      </c>
      <c r="AB568" s="9" t="str">
        <f t="shared" si="114"/>
        <v>-</v>
      </c>
      <c r="AC568" s="9" t="str">
        <f t="shared" si="114"/>
        <v>-</v>
      </c>
      <c r="AD568" s="9" t="str">
        <f t="shared" si="114"/>
        <v>-</v>
      </c>
      <c r="AE568" s="9" t="str">
        <f t="shared" si="114"/>
        <v>-</v>
      </c>
      <c r="AF568" s="9" t="str">
        <f t="shared" si="114"/>
        <v>-</v>
      </c>
      <c r="AG568" s="9" t="str">
        <f t="shared" si="114"/>
        <v>-</v>
      </c>
      <c r="AH568" s="9" t="str">
        <f t="shared" si="114"/>
        <v>-</v>
      </c>
      <c r="AI568" s="9" t="str">
        <f t="shared" si="107"/>
        <v>-</v>
      </c>
      <c r="AJ568" s="9" t="str">
        <f t="shared" si="107"/>
        <v>-</v>
      </c>
      <c r="AK568" s="9" t="str">
        <f t="shared" si="107"/>
        <v>-</v>
      </c>
      <c r="AL568" s="9" t="str">
        <f t="shared" si="107"/>
        <v>-</v>
      </c>
      <c r="AM568" s="9" t="str">
        <f t="shared" si="107"/>
        <v>-</v>
      </c>
      <c r="AN568" s="9" t="str">
        <f t="shared" si="107"/>
        <v>-</v>
      </c>
      <c r="AO568" s="9" t="str">
        <f t="shared" si="107"/>
        <v>-</v>
      </c>
      <c r="AP568" s="9" t="str">
        <f t="shared" si="106"/>
        <v>-</v>
      </c>
      <c r="AQ568" s="9" t="str">
        <f t="shared" si="106"/>
        <v>-</v>
      </c>
      <c r="AR568" s="9" t="str">
        <f t="shared" si="106"/>
        <v>-</v>
      </c>
      <c r="AS568" s="9" t="str">
        <f t="shared" si="106"/>
        <v>-</v>
      </c>
      <c r="AT568" s="9" t="str">
        <f t="shared" si="106"/>
        <v>-</v>
      </c>
      <c r="AU568" s="9" t="str">
        <f t="shared" si="106"/>
        <v>-</v>
      </c>
      <c r="AV568" s="9" t="str">
        <f t="shared" si="106"/>
        <v>-</v>
      </c>
      <c r="AW568" s="9" t="str">
        <f t="shared" si="106"/>
        <v>-</v>
      </c>
      <c r="AX568" s="9" t="str">
        <f t="shared" si="106"/>
        <v>-</v>
      </c>
      <c r="AY568" s="9" t="str">
        <f t="shared" si="106"/>
        <v>-</v>
      </c>
      <c r="AZ568" s="9" t="str">
        <f t="shared" si="107"/>
        <v>-</v>
      </c>
      <c r="BA568" s="9" t="str">
        <f t="shared" si="107"/>
        <v>-</v>
      </c>
      <c r="BB568" s="9" t="str">
        <f t="shared" si="114"/>
        <v>-</v>
      </c>
      <c r="BC568" s="9" t="str">
        <f t="shared" si="114"/>
        <v>-</v>
      </c>
      <c r="BD568" s="9" t="str">
        <f t="shared" si="114"/>
        <v>-</v>
      </c>
      <c r="BE568" s="9" t="str">
        <f t="shared" si="114"/>
        <v>-</v>
      </c>
      <c r="BF568" s="9" t="str">
        <f t="shared" si="114"/>
        <v>-</v>
      </c>
      <c r="BG568" s="9" t="str">
        <f t="shared" si="114"/>
        <v>-</v>
      </c>
      <c r="BH568" s="9" t="str">
        <f t="shared" si="114"/>
        <v>-</v>
      </c>
      <c r="BI568" s="9" t="str">
        <f t="shared" si="114"/>
        <v>-</v>
      </c>
      <c r="BJ568" s="37"/>
      <c r="BK568" s="34"/>
      <c r="BR568" s="25"/>
      <c r="BS568" s="25"/>
      <c r="BV568" s="25"/>
      <c r="BW568" s="25"/>
      <c r="BX568" s="25"/>
    </row>
    <row r="569" spans="1:76">
      <c r="A569" s="38">
        <f t="shared" si="97"/>
        <v>175</v>
      </c>
      <c r="B569" s="36">
        <f t="shared" si="110"/>
        <v>0</v>
      </c>
      <c r="C569" s="36">
        <f t="shared" si="110"/>
        <v>0</v>
      </c>
      <c r="D569" s="9" t="str">
        <f t="shared" si="114"/>
        <v>-</v>
      </c>
      <c r="E569" s="9" t="str">
        <f t="shared" si="114"/>
        <v>-</v>
      </c>
      <c r="F569" s="9" t="str">
        <f t="shared" si="114"/>
        <v>-</v>
      </c>
      <c r="G569" s="9" t="str">
        <f t="shared" si="114"/>
        <v>-</v>
      </c>
      <c r="H569" s="9" t="str">
        <f t="shared" si="114"/>
        <v>-</v>
      </c>
      <c r="I569" s="9" t="str">
        <f t="shared" si="114"/>
        <v>-</v>
      </c>
      <c r="J569" s="9" t="str">
        <f t="shared" si="114"/>
        <v>-</v>
      </c>
      <c r="K569" s="9" t="str">
        <f t="shared" si="114"/>
        <v>-</v>
      </c>
      <c r="L569" s="9" t="str">
        <f t="shared" si="114"/>
        <v>-</v>
      </c>
      <c r="M569" s="9" t="str">
        <f t="shared" si="114"/>
        <v>-</v>
      </c>
      <c r="N569" s="9" t="str">
        <f t="shared" si="114"/>
        <v>-</v>
      </c>
      <c r="O569" s="9" t="str">
        <f t="shared" si="114"/>
        <v>-</v>
      </c>
      <c r="P569" s="9" t="str">
        <f t="shared" si="114"/>
        <v>-</v>
      </c>
      <c r="Q569" s="9" t="str">
        <f t="shared" si="114"/>
        <v>-</v>
      </c>
      <c r="R569" s="9" t="str">
        <f t="shared" si="114"/>
        <v>-</v>
      </c>
      <c r="S569" s="9" t="str">
        <f t="shared" si="114"/>
        <v>-</v>
      </c>
      <c r="T569" s="9" t="str">
        <f t="shared" si="114"/>
        <v>-</v>
      </c>
      <c r="U569" s="9" t="str">
        <f t="shared" si="114"/>
        <v>-</v>
      </c>
      <c r="V569" s="9" t="str">
        <f t="shared" si="114"/>
        <v>-</v>
      </c>
      <c r="W569" s="9" t="str">
        <f t="shared" si="114"/>
        <v>-</v>
      </c>
      <c r="X569" s="9" t="str">
        <f t="shared" si="114"/>
        <v>-</v>
      </c>
      <c r="Y569" s="9" t="str">
        <f t="shared" si="114"/>
        <v>-</v>
      </c>
      <c r="Z569" s="9" t="str">
        <f t="shared" si="114"/>
        <v>-</v>
      </c>
      <c r="AA569" s="9" t="str">
        <f t="shared" si="114"/>
        <v>-</v>
      </c>
      <c r="AB569" s="9" t="str">
        <f t="shared" si="114"/>
        <v>-</v>
      </c>
      <c r="AC569" s="9" t="str">
        <f t="shared" si="114"/>
        <v>-</v>
      </c>
      <c r="AD569" s="9" t="str">
        <f t="shared" si="114"/>
        <v>-</v>
      </c>
      <c r="AE569" s="9" t="str">
        <f t="shared" si="114"/>
        <v>-</v>
      </c>
      <c r="AF569" s="9" t="str">
        <f t="shared" si="114"/>
        <v>-</v>
      </c>
      <c r="AG569" s="9" t="str">
        <f t="shared" si="114"/>
        <v>-</v>
      </c>
      <c r="AH569" s="9" t="str">
        <f t="shared" si="114"/>
        <v>-</v>
      </c>
      <c r="AI569" s="9" t="str">
        <f t="shared" si="107"/>
        <v>-</v>
      </c>
      <c r="AJ569" s="9" t="str">
        <f t="shared" si="107"/>
        <v>-</v>
      </c>
      <c r="AK569" s="9" t="str">
        <f t="shared" si="107"/>
        <v>-</v>
      </c>
      <c r="AL569" s="9" t="str">
        <f t="shared" si="107"/>
        <v>-</v>
      </c>
      <c r="AM569" s="9" t="str">
        <f t="shared" si="107"/>
        <v>-</v>
      </c>
      <c r="AN569" s="9" t="str">
        <f t="shared" si="107"/>
        <v>-</v>
      </c>
      <c r="AO569" s="9" t="str">
        <f t="shared" si="107"/>
        <v>-</v>
      </c>
      <c r="AP569" s="9" t="str">
        <f t="shared" si="106"/>
        <v>-</v>
      </c>
      <c r="AQ569" s="9" t="str">
        <f t="shared" si="106"/>
        <v>-</v>
      </c>
      <c r="AR569" s="9" t="str">
        <f t="shared" si="106"/>
        <v>-</v>
      </c>
      <c r="AS569" s="9" t="str">
        <f t="shared" si="106"/>
        <v>-</v>
      </c>
      <c r="AT569" s="9" t="str">
        <f t="shared" si="106"/>
        <v>-</v>
      </c>
      <c r="AU569" s="9" t="str">
        <f t="shared" si="106"/>
        <v>-</v>
      </c>
      <c r="AV569" s="9" t="str">
        <f t="shared" si="106"/>
        <v>-</v>
      </c>
      <c r="AW569" s="9" t="str">
        <f t="shared" si="106"/>
        <v>-</v>
      </c>
      <c r="AX569" s="9" t="str">
        <f t="shared" si="106"/>
        <v>-</v>
      </c>
      <c r="AY569" s="9" t="str">
        <f t="shared" si="106"/>
        <v>-</v>
      </c>
      <c r="AZ569" s="9" t="str">
        <f t="shared" si="107"/>
        <v>-</v>
      </c>
      <c r="BA569" s="9" t="str">
        <f t="shared" si="107"/>
        <v>-</v>
      </c>
      <c r="BB569" s="9" t="str">
        <f t="shared" si="114"/>
        <v>-</v>
      </c>
      <c r="BC569" s="9" t="str">
        <f t="shared" si="114"/>
        <v>-</v>
      </c>
      <c r="BD569" s="9" t="str">
        <f t="shared" si="114"/>
        <v>-</v>
      </c>
      <c r="BE569" s="9" t="str">
        <f t="shared" si="114"/>
        <v>-</v>
      </c>
      <c r="BF569" s="9" t="str">
        <f t="shared" si="114"/>
        <v>-</v>
      </c>
      <c r="BG569" s="9" t="str">
        <f t="shared" si="114"/>
        <v>-</v>
      </c>
      <c r="BH569" s="9" t="str">
        <f t="shared" si="114"/>
        <v>-</v>
      </c>
      <c r="BI569" s="9" t="str">
        <f t="shared" si="114"/>
        <v>-</v>
      </c>
      <c r="BJ569" s="37"/>
      <c r="BK569" s="34"/>
      <c r="BR569" s="25"/>
      <c r="BS569" s="25"/>
      <c r="BV569" s="25"/>
      <c r="BW569" s="25"/>
      <c r="BX569" s="25"/>
    </row>
    <row r="570" spans="1:76">
      <c r="A570" s="38">
        <f t="shared" si="97"/>
        <v>176</v>
      </c>
      <c r="B570" s="36">
        <f t="shared" si="110"/>
        <v>0</v>
      </c>
      <c r="C570" s="36">
        <f t="shared" si="110"/>
        <v>0</v>
      </c>
      <c r="D570" s="9" t="str">
        <f t="shared" si="114"/>
        <v>-</v>
      </c>
      <c r="E570" s="9" t="str">
        <f t="shared" si="114"/>
        <v>-</v>
      </c>
      <c r="F570" s="9" t="str">
        <f t="shared" si="114"/>
        <v>-</v>
      </c>
      <c r="G570" s="9" t="str">
        <f t="shared" si="114"/>
        <v>-</v>
      </c>
      <c r="H570" s="9" t="str">
        <f t="shared" si="114"/>
        <v>-</v>
      </c>
      <c r="I570" s="9" t="str">
        <f t="shared" si="114"/>
        <v>-</v>
      </c>
      <c r="J570" s="9" t="str">
        <f t="shared" si="114"/>
        <v>-</v>
      </c>
      <c r="K570" s="9" t="str">
        <f t="shared" si="114"/>
        <v>-</v>
      </c>
      <c r="L570" s="9" t="str">
        <f t="shared" si="114"/>
        <v>-</v>
      </c>
      <c r="M570" s="9" t="str">
        <f t="shared" si="114"/>
        <v>-</v>
      </c>
      <c r="N570" s="9" t="str">
        <f t="shared" si="114"/>
        <v>-</v>
      </c>
      <c r="O570" s="9" t="str">
        <f t="shared" si="114"/>
        <v>-</v>
      </c>
      <c r="P570" s="9" t="str">
        <f t="shared" si="114"/>
        <v>-</v>
      </c>
      <c r="Q570" s="9" t="str">
        <f t="shared" si="114"/>
        <v>-</v>
      </c>
      <c r="R570" s="9" t="str">
        <f t="shared" si="114"/>
        <v>-</v>
      </c>
      <c r="S570" s="9" t="str">
        <f t="shared" si="114"/>
        <v>-</v>
      </c>
      <c r="T570" s="9" t="str">
        <f t="shared" si="114"/>
        <v>-</v>
      </c>
      <c r="U570" s="9" t="str">
        <f t="shared" si="114"/>
        <v>-</v>
      </c>
      <c r="V570" s="9" t="str">
        <f t="shared" si="114"/>
        <v>-</v>
      </c>
      <c r="W570" s="9" t="str">
        <f t="shared" si="114"/>
        <v>-</v>
      </c>
      <c r="X570" s="9" t="str">
        <f t="shared" si="114"/>
        <v>-</v>
      </c>
      <c r="Y570" s="9" t="str">
        <f t="shared" si="114"/>
        <v>-</v>
      </c>
      <c r="Z570" s="9" t="str">
        <f t="shared" si="114"/>
        <v>-</v>
      </c>
      <c r="AA570" s="9" t="str">
        <f t="shared" si="114"/>
        <v>-</v>
      </c>
      <c r="AB570" s="9" t="str">
        <f t="shared" si="114"/>
        <v>-</v>
      </c>
      <c r="AC570" s="9" t="str">
        <f t="shared" si="114"/>
        <v>-</v>
      </c>
      <c r="AD570" s="9" t="str">
        <f t="shared" si="114"/>
        <v>-</v>
      </c>
      <c r="AE570" s="9" t="str">
        <f t="shared" si="114"/>
        <v>-</v>
      </c>
      <c r="AF570" s="9" t="str">
        <f t="shared" si="114"/>
        <v>-</v>
      </c>
      <c r="AG570" s="9" t="str">
        <f t="shared" si="114"/>
        <v>-</v>
      </c>
      <c r="AH570" s="9" t="str">
        <f t="shared" si="114"/>
        <v>-</v>
      </c>
      <c r="AI570" s="9" t="str">
        <f t="shared" si="107"/>
        <v>-</v>
      </c>
      <c r="AJ570" s="9" t="str">
        <f t="shared" si="107"/>
        <v>-</v>
      </c>
      <c r="AK570" s="9" t="str">
        <f t="shared" si="107"/>
        <v>-</v>
      </c>
      <c r="AL570" s="9" t="str">
        <f t="shared" si="107"/>
        <v>-</v>
      </c>
      <c r="AM570" s="9" t="str">
        <f t="shared" si="107"/>
        <v>-</v>
      </c>
      <c r="AN570" s="9" t="str">
        <f t="shared" si="107"/>
        <v>-</v>
      </c>
      <c r="AO570" s="9" t="str">
        <f t="shared" si="107"/>
        <v>-</v>
      </c>
      <c r="AP570" s="9" t="str">
        <f t="shared" si="106"/>
        <v>-</v>
      </c>
      <c r="AQ570" s="9" t="str">
        <f t="shared" si="106"/>
        <v>-</v>
      </c>
      <c r="AR570" s="9" t="str">
        <f t="shared" si="106"/>
        <v>-</v>
      </c>
      <c r="AS570" s="9" t="str">
        <f t="shared" si="106"/>
        <v>-</v>
      </c>
      <c r="AT570" s="9" t="str">
        <f t="shared" si="106"/>
        <v>-</v>
      </c>
      <c r="AU570" s="9" t="str">
        <f t="shared" si="106"/>
        <v>-</v>
      </c>
      <c r="AV570" s="9" t="str">
        <f t="shared" si="106"/>
        <v>-</v>
      </c>
      <c r="AW570" s="9" t="str">
        <f t="shared" si="106"/>
        <v>-</v>
      </c>
      <c r="AX570" s="9" t="str">
        <f t="shared" si="106"/>
        <v>-</v>
      </c>
      <c r="AY570" s="9" t="str">
        <f t="shared" si="106"/>
        <v>-</v>
      </c>
      <c r="AZ570" s="9" t="str">
        <f t="shared" si="107"/>
        <v>-</v>
      </c>
      <c r="BA570" s="9" t="str">
        <f t="shared" si="107"/>
        <v>-</v>
      </c>
      <c r="BB570" s="9" t="str">
        <f t="shared" si="114"/>
        <v>-</v>
      </c>
      <c r="BC570" s="9" t="str">
        <f t="shared" si="114"/>
        <v>-</v>
      </c>
      <c r="BD570" s="9" t="str">
        <f t="shared" si="114"/>
        <v>-</v>
      </c>
      <c r="BE570" s="9" t="str">
        <f t="shared" si="114"/>
        <v>-</v>
      </c>
      <c r="BF570" s="9" t="str">
        <f t="shared" si="114"/>
        <v>-</v>
      </c>
      <c r="BG570" s="9" t="str">
        <f t="shared" si="114"/>
        <v>-</v>
      </c>
      <c r="BH570" s="9" t="str">
        <f t="shared" si="114"/>
        <v>-</v>
      </c>
      <c r="BI570" s="9" t="str">
        <f t="shared" si="114"/>
        <v>-</v>
      </c>
      <c r="BJ570" s="37"/>
      <c r="BK570" s="34"/>
      <c r="BR570" s="25"/>
      <c r="BS570" s="25"/>
      <c r="BV570" s="25"/>
      <c r="BW570" s="25"/>
      <c r="BX570" s="25"/>
    </row>
    <row r="571" spans="1:76">
      <c r="A571" s="38">
        <f t="shared" si="97"/>
        <v>177</v>
      </c>
      <c r="B571" s="36">
        <f t="shared" si="110"/>
        <v>0</v>
      </c>
      <c r="C571" s="36">
        <f t="shared" si="110"/>
        <v>0</v>
      </c>
      <c r="D571" s="9" t="str">
        <f t="shared" si="114"/>
        <v>-</v>
      </c>
      <c r="E571" s="9" t="str">
        <f t="shared" si="114"/>
        <v>-</v>
      </c>
      <c r="F571" s="9" t="str">
        <f t="shared" si="114"/>
        <v>-</v>
      </c>
      <c r="G571" s="9" t="str">
        <f t="shared" si="114"/>
        <v>-</v>
      </c>
      <c r="H571" s="9" t="str">
        <f t="shared" si="114"/>
        <v>-</v>
      </c>
      <c r="I571" s="9" t="str">
        <f t="shared" si="114"/>
        <v>-</v>
      </c>
      <c r="J571" s="9" t="str">
        <f t="shared" si="114"/>
        <v>-</v>
      </c>
      <c r="K571" s="9" t="str">
        <f t="shared" si="114"/>
        <v>-</v>
      </c>
      <c r="L571" s="9" t="str">
        <f t="shared" si="114"/>
        <v>-</v>
      </c>
      <c r="M571" s="9" t="str">
        <f t="shared" si="114"/>
        <v>-</v>
      </c>
      <c r="N571" s="9" t="str">
        <f t="shared" si="114"/>
        <v>-</v>
      </c>
      <c r="O571" s="9" t="str">
        <f t="shared" si="114"/>
        <v>-</v>
      </c>
      <c r="P571" s="9" t="str">
        <f t="shared" si="114"/>
        <v>-</v>
      </c>
      <c r="Q571" s="9" t="str">
        <f t="shared" si="114"/>
        <v>-</v>
      </c>
      <c r="R571" s="9" t="str">
        <f t="shared" si="114"/>
        <v>-</v>
      </c>
      <c r="S571" s="9" t="str">
        <f t="shared" si="114"/>
        <v>-</v>
      </c>
      <c r="T571" s="9" t="str">
        <f t="shared" si="114"/>
        <v>-</v>
      </c>
      <c r="U571" s="9" t="str">
        <f t="shared" si="114"/>
        <v>-</v>
      </c>
      <c r="V571" s="9" t="str">
        <f t="shared" si="114"/>
        <v>-</v>
      </c>
      <c r="W571" s="9" t="str">
        <f t="shared" si="114"/>
        <v>-</v>
      </c>
      <c r="X571" s="9" t="str">
        <f t="shared" si="114"/>
        <v>-</v>
      </c>
      <c r="Y571" s="9" t="str">
        <f t="shared" si="114"/>
        <v>-</v>
      </c>
      <c r="Z571" s="9" t="str">
        <f t="shared" si="114"/>
        <v>-</v>
      </c>
      <c r="AA571" s="9" t="str">
        <f t="shared" si="114"/>
        <v>-</v>
      </c>
      <c r="AB571" s="9" t="str">
        <f t="shared" si="114"/>
        <v>-</v>
      </c>
      <c r="AC571" s="9" t="str">
        <f t="shared" si="114"/>
        <v>-</v>
      </c>
      <c r="AD571" s="9" t="str">
        <f t="shared" si="114"/>
        <v>-</v>
      </c>
      <c r="AE571" s="9" t="str">
        <f t="shared" si="114"/>
        <v>-</v>
      </c>
      <c r="AF571" s="9" t="str">
        <f t="shared" si="114"/>
        <v>-</v>
      </c>
      <c r="AG571" s="9" t="str">
        <f t="shared" si="114"/>
        <v>-</v>
      </c>
      <c r="AH571" s="9" t="str">
        <f t="shared" si="114"/>
        <v>-</v>
      </c>
      <c r="AI571" s="9" t="str">
        <f t="shared" si="107"/>
        <v>-</v>
      </c>
      <c r="AJ571" s="9" t="str">
        <f t="shared" si="107"/>
        <v>-</v>
      </c>
      <c r="AK571" s="9" t="str">
        <f t="shared" si="107"/>
        <v>-</v>
      </c>
      <c r="AL571" s="9" t="str">
        <f t="shared" si="107"/>
        <v>-</v>
      </c>
      <c r="AM571" s="9" t="str">
        <f t="shared" si="107"/>
        <v>-</v>
      </c>
      <c r="AN571" s="9" t="str">
        <f t="shared" si="107"/>
        <v>-</v>
      </c>
      <c r="AO571" s="9" t="str">
        <f t="shared" si="107"/>
        <v>-</v>
      </c>
      <c r="AP571" s="9" t="str">
        <f t="shared" si="106"/>
        <v>-</v>
      </c>
      <c r="AQ571" s="9" t="str">
        <f t="shared" si="106"/>
        <v>-</v>
      </c>
      <c r="AR571" s="9" t="str">
        <f t="shared" si="106"/>
        <v>-</v>
      </c>
      <c r="AS571" s="9" t="str">
        <f t="shared" si="106"/>
        <v>-</v>
      </c>
      <c r="AT571" s="9" t="str">
        <f t="shared" si="106"/>
        <v>-</v>
      </c>
      <c r="AU571" s="9" t="str">
        <f t="shared" si="106"/>
        <v>-</v>
      </c>
      <c r="AV571" s="9" t="str">
        <f t="shared" si="106"/>
        <v>-</v>
      </c>
      <c r="AW571" s="9" t="str">
        <f t="shared" si="106"/>
        <v>-</v>
      </c>
      <c r="AX571" s="9" t="str">
        <f t="shared" si="106"/>
        <v>-</v>
      </c>
      <c r="AY571" s="9" t="str">
        <f t="shared" si="106"/>
        <v>-</v>
      </c>
      <c r="AZ571" s="9" t="str">
        <f t="shared" si="107"/>
        <v>-</v>
      </c>
      <c r="BA571" s="9" t="str">
        <f t="shared" si="107"/>
        <v>-</v>
      </c>
      <c r="BB571" s="9" t="str">
        <f t="shared" si="114"/>
        <v>-</v>
      </c>
      <c r="BC571" s="9" t="str">
        <f t="shared" si="114"/>
        <v>-</v>
      </c>
      <c r="BD571" s="9" t="str">
        <f t="shared" si="114"/>
        <v>-</v>
      </c>
      <c r="BE571" s="9" t="str">
        <f t="shared" si="114"/>
        <v>-</v>
      </c>
      <c r="BF571" s="9" t="str">
        <f t="shared" si="114"/>
        <v>-</v>
      </c>
      <c r="BG571" s="9" t="str">
        <f t="shared" si="114"/>
        <v>-</v>
      </c>
      <c r="BH571" s="9" t="str">
        <f t="shared" si="114"/>
        <v>-</v>
      </c>
      <c r="BI571" s="9" t="str">
        <f t="shared" si="114"/>
        <v>-</v>
      </c>
      <c r="BJ571" s="37"/>
      <c r="BK571" s="34"/>
      <c r="BR571" s="25"/>
      <c r="BS571" s="25"/>
      <c r="BV571" s="25"/>
      <c r="BW571" s="25"/>
      <c r="BX571" s="25"/>
    </row>
    <row r="572" spans="1:76">
      <c r="A572" s="38">
        <f t="shared" si="97"/>
        <v>178</v>
      </c>
      <c r="B572" s="36">
        <f t="shared" ref="B572:C586" si="115">B180</f>
        <v>0</v>
      </c>
      <c r="C572" s="36">
        <f t="shared" si="115"/>
        <v>0</v>
      </c>
      <c r="D572" s="9" t="str">
        <f t="shared" si="114"/>
        <v>-</v>
      </c>
      <c r="E572" s="9" t="str">
        <f t="shared" si="114"/>
        <v>-</v>
      </c>
      <c r="F572" s="9" t="str">
        <f t="shared" si="114"/>
        <v>-</v>
      </c>
      <c r="G572" s="9" t="str">
        <f t="shared" si="114"/>
        <v>-</v>
      </c>
      <c r="H572" s="9" t="str">
        <f t="shared" si="114"/>
        <v>-</v>
      </c>
      <c r="I572" s="9" t="str">
        <f t="shared" si="114"/>
        <v>-</v>
      </c>
      <c r="J572" s="9" t="str">
        <f t="shared" si="114"/>
        <v>-</v>
      </c>
      <c r="K572" s="9" t="str">
        <f t="shared" si="114"/>
        <v>-</v>
      </c>
      <c r="L572" s="9" t="str">
        <f t="shared" si="114"/>
        <v>-</v>
      </c>
      <c r="M572" s="9" t="str">
        <f t="shared" si="114"/>
        <v>-</v>
      </c>
      <c r="N572" s="9" t="str">
        <f t="shared" si="114"/>
        <v>-</v>
      </c>
      <c r="O572" s="9" t="str">
        <f t="shared" si="114"/>
        <v>-</v>
      </c>
      <c r="P572" s="9" t="str">
        <f t="shared" si="114"/>
        <v>-</v>
      </c>
      <c r="Q572" s="9" t="str">
        <f t="shared" si="114"/>
        <v>-</v>
      </c>
      <c r="R572" s="9" t="str">
        <f t="shared" si="114"/>
        <v>-</v>
      </c>
      <c r="S572" s="9" t="str">
        <f t="shared" si="114"/>
        <v>-</v>
      </c>
      <c r="T572" s="9" t="str">
        <f t="shared" si="114"/>
        <v>-</v>
      </c>
      <c r="U572" s="9" t="str">
        <f t="shared" si="114"/>
        <v>-</v>
      </c>
      <c r="V572" s="9" t="str">
        <f t="shared" si="114"/>
        <v>-</v>
      </c>
      <c r="W572" s="9" t="str">
        <f t="shared" si="114"/>
        <v>-</v>
      </c>
      <c r="X572" s="9" t="str">
        <f t="shared" si="114"/>
        <v>-</v>
      </c>
      <c r="Y572" s="9" t="str">
        <f t="shared" si="114"/>
        <v>-</v>
      </c>
      <c r="Z572" s="9" t="str">
        <f t="shared" si="114"/>
        <v>-</v>
      </c>
      <c r="AA572" s="9" t="str">
        <f t="shared" si="114"/>
        <v>-</v>
      </c>
      <c r="AB572" s="9" t="str">
        <f t="shared" si="114"/>
        <v>-</v>
      </c>
      <c r="AC572" s="9" t="str">
        <f t="shared" si="114"/>
        <v>-</v>
      </c>
      <c r="AD572" s="9" t="str">
        <f t="shared" si="114"/>
        <v>-</v>
      </c>
      <c r="AE572" s="9" t="str">
        <f t="shared" si="114"/>
        <v>-</v>
      </c>
      <c r="AF572" s="9" t="str">
        <f t="shared" si="114"/>
        <v>-</v>
      </c>
      <c r="AG572" s="9" t="str">
        <f t="shared" si="114"/>
        <v>-</v>
      </c>
      <c r="AH572" s="9" t="str">
        <f t="shared" si="114"/>
        <v>-</v>
      </c>
      <c r="AI572" s="9" t="str">
        <f t="shared" si="107"/>
        <v>-</v>
      </c>
      <c r="AJ572" s="9" t="str">
        <f t="shared" si="107"/>
        <v>-</v>
      </c>
      <c r="AK572" s="9" t="str">
        <f t="shared" si="107"/>
        <v>-</v>
      </c>
      <c r="AL572" s="9" t="str">
        <f t="shared" si="107"/>
        <v>-</v>
      </c>
      <c r="AM572" s="9" t="str">
        <f t="shared" si="107"/>
        <v>-</v>
      </c>
      <c r="AN572" s="9" t="str">
        <f t="shared" si="107"/>
        <v>-</v>
      </c>
      <c r="AO572" s="9" t="str">
        <f t="shared" si="107"/>
        <v>-</v>
      </c>
      <c r="AP572" s="9" t="str">
        <f t="shared" si="106"/>
        <v>-</v>
      </c>
      <c r="AQ572" s="9" t="str">
        <f t="shared" si="106"/>
        <v>-</v>
      </c>
      <c r="AR572" s="9" t="str">
        <f t="shared" si="106"/>
        <v>-</v>
      </c>
      <c r="AS572" s="9" t="str">
        <f t="shared" si="106"/>
        <v>-</v>
      </c>
      <c r="AT572" s="9" t="str">
        <f t="shared" si="106"/>
        <v>-</v>
      </c>
      <c r="AU572" s="9" t="str">
        <f t="shared" si="106"/>
        <v>-</v>
      </c>
      <c r="AV572" s="9" t="str">
        <f t="shared" si="106"/>
        <v>-</v>
      </c>
      <c r="AW572" s="9" t="str">
        <f t="shared" si="106"/>
        <v>-</v>
      </c>
      <c r="AX572" s="9" t="str">
        <f t="shared" si="106"/>
        <v>-</v>
      </c>
      <c r="AY572" s="9" t="str">
        <f t="shared" si="106"/>
        <v>-</v>
      </c>
      <c r="AZ572" s="9" t="str">
        <f t="shared" si="107"/>
        <v>-</v>
      </c>
      <c r="BA572" s="9" t="str">
        <f t="shared" si="107"/>
        <v>-</v>
      </c>
      <c r="BB572" s="9" t="str">
        <f t="shared" si="114"/>
        <v>-</v>
      </c>
      <c r="BC572" s="9" t="str">
        <f t="shared" si="114"/>
        <v>-</v>
      </c>
      <c r="BD572" s="9" t="str">
        <f t="shared" si="114"/>
        <v>-</v>
      </c>
      <c r="BE572" s="9" t="str">
        <f t="shared" si="114"/>
        <v>-</v>
      </c>
      <c r="BF572" s="9" t="str">
        <f t="shared" si="114"/>
        <v>-</v>
      </c>
      <c r="BG572" s="9" t="str">
        <f t="shared" si="114"/>
        <v>-</v>
      </c>
      <c r="BH572" s="9" t="str">
        <f t="shared" si="114"/>
        <v>-</v>
      </c>
      <c r="BI572" s="9" t="str">
        <f t="shared" si="114"/>
        <v>-</v>
      </c>
      <c r="BJ572" s="37"/>
      <c r="BK572" s="34"/>
      <c r="BR572" s="25"/>
      <c r="BS572" s="25"/>
      <c r="BV572" s="25"/>
      <c r="BW572" s="25"/>
      <c r="BX572" s="25"/>
    </row>
    <row r="573" spans="1:76">
      <c r="A573" s="38">
        <f t="shared" si="97"/>
        <v>179</v>
      </c>
      <c r="B573" s="36">
        <f t="shared" si="115"/>
        <v>0</v>
      </c>
      <c r="C573" s="36">
        <f t="shared" si="115"/>
        <v>0</v>
      </c>
      <c r="D573" s="9" t="str">
        <f t="shared" si="114"/>
        <v>-</v>
      </c>
      <c r="E573" s="9" t="str">
        <f t="shared" si="114"/>
        <v>-</v>
      </c>
      <c r="F573" s="9" t="str">
        <f t="shared" si="114"/>
        <v>-</v>
      </c>
      <c r="G573" s="9" t="str">
        <f t="shared" si="114"/>
        <v>-</v>
      </c>
      <c r="H573" s="9" t="str">
        <f t="shared" si="114"/>
        <v>-</v>
      </c>
      <c r="I573" s="9" t="str">
        <f t="shared" si="114"/>
        <v>-</v>
      </c>
      <c r="J573" s="9" t="str">
        <f t="shared" si="114"/>
        <v>-</v>
      </c>
      <c r="K573" s="9" t="str">
        <f t="shared" si="114"/>
        <v>-</v>
      </c>
      <c r="L573" s="9" t="str">
        <f t="shared" si="114"/>
        <v>-</v>
      </c>
      <c r="M573" s="9" t="str">
        <f t="shared" si="114"/>
        <v>-</v>
      </c>
      <c r="N573" s="9" t="str">
        <f t="shared" si="114"/>
        <v>-</v>
      </c>
      <c r="O573" s="9" t="str">
        <f t="shared" si="114"/>
        <v>-</v>
      </c>
      <c r="P573" s="9" t="str">
        <f t="shared" si="114"/>
        <v>-</v>
      </c>
      <c r="Q573" s="9" t="str">
        <f t="shared" si="114"/>
        <v>-</v>
      </c>
      <c r="R573" s="9" t="str">
        <f t="shared" si="114"/>
        <v>-</v>
      </c>
      <c r="S573" s="9" t="str">
        <f t="shared" si="114"/>
        <v>-</v>
      </c>
      <c r="T573" s="9" t="str">
        <f t="shared" si="114"/>
        <v>-</v>
      </c>
      <c r="U573" s="9" t="str">
        <f t="shared" si="114"/>
        <v>-</v>
      </c>
      <c r="V573" s="9" t="str">
        <f t="shared" si="114"/>
        <v>-</v>
      </c>
      <c r="W573" s="9" t="str">
        <f t="shared" si="114"/>
        <v>-</v>
      </c>
      <c r="X573" s="9" t="str">
        <f t="shared" si="114"/>
        <v>-</v>
      </c>
      <c r="Y573" s="9" t="str">
        <f t="shared" si="114"/>
        <v>-</v>
      </c>
      <c r="Z573" s="9" t="str">
        <f t="shared" si="114"/>
        <v>-</v>
      </c>
      <c r="AA573" s="9" t="str">
        <f t="shared" si="114"/>
        <v>-</v>
      </c>
      <c r="AB573" s="9" t="str">
        <f t="shared" si="114"/>
        <v>-</v>
      </c>
      <c r="AC573" s="9" t="str">
        <f t="shared" si="114"/>
        <v>-</v>
      </c>
      <c r="AD573" s="9" t="str">
        <f t="shared" si="114"/>
        <v>-</v>
      </c>
      <c r="AE573" s="9" t="str">
        <f t="shared" si="114"/>
        <v>-</v>
      </c>
      <c r="AF573" s="9" t="str">
        <f t="shared" si="114"/>
        <v>-</v>
      </c>
      <c r="AG573" s="9" t="str">
        <f t="shared" si="114"/>
        <v>-</v>
      </c>
      <c r="AH573" s="9" t="str">
        <f t="shared" si="114"/>
        <v>-</v>
      </c>
      <c r="AI573" s="9" t="str">
        <f t="shared" si="107"/>
        <v>-</v>
      </c>
      <c r="AJ573" s="9" t="str">
        <f t="shared" si="107"/>
        <v>-</v>
      </c>
      <c r="AK573" s="9" t="str">
        <f t="shared" si="107"/>
        <v>-</v>
      </c>
      <c r="AL573" s="9" t="str">
        <f t="shared" si="107"/>
        <v>-</v>
      </c>
      <c r="AM573" s="9" t="str">
        <f t="shared" si="107"/>
        <v>-</v>
      </c>
      <c r="AN573" s="9" t="str">
        <f t="shared" si="107"/>
        <v>-</v>
      </c>
      <c r="AO573" s="9" t="str">
        <f t="shared" si="107"/>
        <v>-</v>
      </c>
      <c r="AP573" s="9" t="str">
        <f t="shared" si="106"/>
        <v>-</v>
      </c>
      <c r="AQ573" s="9" t="str">
        <f t="shared" si="106"/>
        <v>-</v>
      </c>
      <c r="AR573" s="9" t="str">
        <f t="shared" si="106"/>
        <v>-</v>
      </c>
      <c r="AS573" s="9" t="str">
        <f t="shared" si="106"/>
        <v>-</v>
      </c>
      <c r="AT573" s="9" t="str">
        <f t="shared" si="106"/>
        <v>-</v>
      </c>
      <c r="AU573" s="9" t="str">
        <f t="shared" ref="AP573:AY586" si="116">IF(AND(OR(AU181&gt;=10,AU181&lt;=3),AU378="НЕТ"),"!!!","-")</f>
        <v>-</v>
      </c>
      <c r="AV573" s="9" t="str">
        <f t="shared" si="116"/>
        <v>-</v>
      </c>
      <c r="AW573" s="9" t="str">
        <f t="shared" si="116"/>
        <v>-</v>
      </c>
      <c r="AX573" s="9" t="str">
        <f t="shared" si="116"/>
        <v>-</v>
      </c>
      <c r="AY573" s="9" t="str">
        <f t="shared" si="116"/>
        <v>-</v>
      </c>
      <c r="AZ573" s="9" t="str">
        <f t="shared" si="107"/>
        <v>-</v>
      </c>
      <c r="BA573" s="9" t="str">
        <f t="shared" si="107"/>
        <v>-</v>
      </c>
      <c r="BB573" s="9" t="str">
        <f t="shared" si="114"/>
        <v>-</v>
      </c>
      <c r="BC573" s="9" t="str">
        <f t="shared" si="114"/>
        <v>-</v>
      </c>
      <c r="BD573" s="9" t="str">
        <f t="shared" si="114"/>
        <v>-</v>
      </c>
      <c r="BE573" s="9" t="str">
        <f t="shared" si="114"/>
        <v>-</v>
      </c>
      <c r="BF573" s="9" t="str">
        <f t="shared" si="114"/>
        <v>-</v>
      </c>
      <c r="BG573" s="9" t="str">
        <f t="shared" si="114"/>
        <v>-</v>
      </c>
      <c r="BH573" s="9" t="str">
        <f t="shared" si="114"/>
        <v>-</v>
      </c>
      <c r="BI573" s="9" t="str">
        <f t="shared" si="114"/>
        <v>-</v>
      </c>
      <c r="BJ573" s="37"/>
      <c r="BK573" s="34"/>
      <c r="BR573" s="25"/>
      <c r="BS573" s="25"/>
      <c r="BV573" s="25"/>
      <c r="BW573" s="25"/>
      <c r="BX573" s="25"/>
    </row>
    <row r="574" spans="1:76">
      <c r="A574" s="38">
        <f t="shared" si="97"/>
        <v>180</v>
      </c>
      <c r="B574" s="36">
        <f t="shared" si="115"/>
        <v>0</v>
      </c>
      <c r="C574" s="36">
        <f t="shared" si="115"/>
        <v>0</v>
      </c>
      <c r="D574" s="9" t="str">
        <f t="shared" si="114"/>
        <v>-</v>
      </c>
      <c r="E574" s="9" t="str">
        <f t="shared" si="114"/>
        <v>-</v>
      </c>
      <c r="F574" s="9" t="str">
        <f t="shared" si="114"/>
        <v>-</v>
      </c>
      <c r="G574" s="9" t="str">
        <f t="shared" si="114"/>
        <v>-</v>
      </c>
      <c r="H574" s="9" t="str">
        <f t="shared" si="114"/>
        <v>-</v>
      </c>
      <c r="I574" s="9" t="str">
        <f t="shared" si="114"/>
        <v>-</v>
      </c>
      <c r="J574" s="9" t="str">
        <f t="shared" si="114"/>
        <v>-</v>
      </c>
      <c r="K574" s="9" t="str">
        <f t="shared" si="114"/>
        <v>-</v>
      </c>
      <c r="L574" s="9" t="str">
        <f t="shared" si="114"/>
        <v>-</v>
      </c>
      <c r="M574" s="9" t="str">
        <f t="shared" si="114"/>
        <v>-</v>
      </c>
      <c r="N574" s="9" t="str">
        <f t="shared" si="114"/>
        <v>-</v>
      </c>
      <c r="O574" s="9" t="str">
        <f t="shared" si="114"/>
        <v>-</v>
      </c>
      <c r="P574" s="9" t="str">
        <f t="shared" si="114"/>
        <v>-</v>
      </c>
      <c r="Q574" s="9" t="str">
        <f t="shared" si="114"/>
        <v>-</v>
      </c>
      <c r="R574" s="9" t="str">
        <f t="shared" si="114"/>
        <v>-</v>
      </c>
      <c r="S574" s="9" t="str">
        <f t="shared" ref="S574:BI574" si="117">IF(AND(OR(S182&gt;=10,S182&lt;=3),S379="НЕТ"),"!!!","-")</f>
        <v>-</v>
      </c>
      <c r="T574" s="9" t="str">
        <f t="shared" si="117"/>
        <v>-</v>
      </c>
      <c r="U574" s="9" t="str">
        <f t="shared" si="117"/>
        <v>-</v>
      </c>
      <c r="V574" s="9" t="str">
        <f t="shared" si="117"/>
        <v>-</v>
      </c>
      <c r="W574" s="9" t="str">
        <f t="shared" si="117"/>
        <v>-</v>
      </c>
      <c r="X574" s="9" t="str">
        <f t="shared" si="117"/>
        <v>-</v>
      </c>
      <c r="Y574" s="9" t="str">
        <f t="shared" si="117"/>
        <v>-</v>
      </c>
      <c r="Z574" s="9" t="str">
        <f t="shared" si="117"/>
        <v>-</v>
      </c>
      <c r="AA574" s="9" t="str">
        <f t="shared" si="117"/>
        <v>-</v>
      </c>
      <c r="AB574" s="9" t="str">
        <f t="shared" si="117"/>
        <v>-</v>
      </c>
      <c r="AC574" s="9" t="str">
        <f t="shared" si="117"/>
        <v>-</v>
      </c>
      <c r="AD574" s="9" t="str">
        <f t="shared" si="117"/>
        <v>-</v>
      </c>
      <c r="AE574" s="9" t="str">
        <f t="shared" si="117"/>
        <v>-</v>
      </c>
      <c r="AF574" s="9" t="str">
        <f t="shared" si="117"/>
        <v>-</v>
      </c>
      <c r="AG574" s="9" t="str">
        <f t="shared" si="117"/>
        <v>-</v>
      </c>
      <c r="AH574" s="9" t="str">
        <f t="shared" si="117"/>
        <v>-</v>
      </c>
      <c r="AI574" s="9" t="str">
        <f t="shared" si="107"/>
        <v>-</v>
      </c>
      <c r="AJ574" s="9" t="str">
        <f t="shared" si="107"/>
        <v>-</v>
      </c>
      <c r="AK574" s="9" t="str">
        <f t="shared" si="107"/>
        <v>-</v>
      </c>
      <c r="AL574" s="9" t="str">
        <f t="shared" si="107"/>
        <v>-</v>
      </c>
      <c r="AM574" s="9" t="str">
        <f t="shared" si="107"/>
        <v>-</v>
      </c>
      <c r="AN574" s="9" t="str">
        <f t="shared" si="107"/>
        <v>-</v>
      </c>
      <c r="AO574" s="9" t="str">
        <f t="shared" si="107"/>
        <v>-</v>
      </c>
      <c r="AP574" s="9" t="str">
        <f t="shared" si="116"/>
        <v>-</v>
      </c>
      <c r="AQ574" s="9" t="str">
        <f t="shared" si="116"/>
        <v>-</v>
      </c>
      <c r="AR574" s="9" t="str">
        <f t="shared" si="116"/>
        <v>-</v>
      </c>
      <c r="AS574" s="9" t="str">
        <f t="shared" si="116"/>
        <v>-</v>
      </c>
      <c r="AT574" s="9" t="str">
        <f t="shared" si="116"/>
        <v>-</v>
      </c>
      <c r="AU574" s="9" t="str">
        <f t="shared" si="116"/>
        <v>-</v>
      </c>
      <c r="AV574" s="9" t="str">
        <f t="shared" si="116"/>
        <v>-</v>
      </c>
      <c r="AW574" s="9" t="str">
        <f t="shared" si="116"/>
        <v>-</v>
      </c>
      <c r="AX574" s="9" t="str">
        <f t="shared" si="116"/>
        <v>-</v>
      </c>
      <c r="AY574" s="9" t="str">
        <f t="shared" si="116"/>
        <v>-</v>
      </c>
      <c r="AZ574" s="9" t="str">
        <f t="shared" si="107"/>
        <v>-</v>
      </c>
      <c r="BA574" s="9" t="str">
        <f t="shared" si="107"/>
        <v>-</v>
      </c>
      <c r="BB574" s="9" t="str">
        <f t="shared" si="117"/>
        <v>-</v>
      </c>
      <c r="BC574" s="9" t="str">
        <f t="shared" si="117"/>
        <v>-</v>
      </c>
      <c r="BD574" s="9" t="str">
        <f t="shared" si="117"/>
        <v>-</v>
      </c>
      <c r="BE574" s="9" t="str">
        <f t="shared" si="117"/>
        <v>-</v>
      </c>
      <c r="BF574" s="9" t="str">
        <f t="shared" si="117"/>
        <v>-</v>
      </c>
      <c r="BG574" s="9" t="str">
        <f t="shared" si="117"/>
        <v>-</v>
      </c>
      <c r="BH574" s="9" t="str">
        <f t="shared" si="117"/>
        <v>-</v>
      </c>
      <c r="BI574" s="9" t="str">
        <f t="shared" si="117"/>
        <v>-</v>
      </c>
      <c r="BJ574" s="37"/>
      <c r="BK574" s="34"/>
      <c r="BR574" s="25"/>
      <c r="BS574" s="25"/>
      <c r="BV574" s="25"/>
      <c r="BW574" s="25"/>
      <c r="BX574" s="25"/>
    </row>
    <row r="575" spans="1:76">
      <c r="A575" s="38">
        <f t="shared" si="97"/>
        <v>181</v>
      </c>
      <c r="B575" s="36">
        <f t="shared" si="115"/>
        <v>0</v>
      </c>
      <c r="C575" s="36">
        <f t="shared" si="115"/>
        <v>0</v>
      </c>
      <c r="D575" s="9" t="str">
        <f t="shared" ref="D575:BI581" si="118">IF(AND(OR(D183&gt;=10,D183&lt;=3),D380="НЕТ"),"!!!","-")</f>
        <v>-</v>
      </c>
      <c r="E575" s="9" t="str">
        <f t="shared" si="118"/>
        <v>-</v>
      </c>
      <c r="F575" s="9" t="str">
        <f t="shared" si="118"/>
        <v>-</v>
      </c>
      <c r="G575" s="9" t="str">
        <f t="shared" si="118"/>
        <v>-</v>
      </c>
      <c r="H575" s="9" t="str">
        <f t="shared" si="118"/>
        <v>-</v>
      </c>
      <c r="I575" s="9" t="str">
        <f t="shared" si="118"/>
        <v>-</v>
      </c>
      <c r="J575" s="9" t="str">
        <f t="shared" si="118"/>
        <v>-</v>
      </c>
      <c r="K575" s="9" t="str">
        <f t="shared" si="118"/>
        <v>-</v>
      </c>
      <c r="L575" s="9" t="str">
        <f t="shared" si="118"/>
        <v>-</v>
      </c>
      <c r="M575" s="9" t="str">
        <f t="shared" si="118"/>
        <v>-</v>
      </c>
      <c r="N575" s="9" t="str">
        <f t="shared" si="118"/>
        <v>-</v>
      </c>
      <c r="O575" s="9" t="str">
        <f t="shared" si="118"/>
        <v>-</v>
      </c>
      <c r="P575" s="9" t="str">
        <f t="shared" si="118"/>
        <v>-</v>
      </c>
      <c r="Q575" s="9" t="str">
        <f t="shared" si="118"/>
        <v>-</v>
      </c>
      <c r="R575" s="9" t="str">
        <f t="shared" si="118"/>
        <v>-</v>
      </c>
      <c r="S575" s="9" t="str">
        <f t="shared" si="118"/>
        <v>-</v>
      </c>
      <c r="T575" s="9" t="str">
        <f t="shared" si="118"/>
        <v>-</v>
      </c>
      <c r="U575" s="9" t="str">
        <f t="shared" si="118"/>
        <v>-</v>
      </c>
      <c r="V575" s="9" t="str">
        <f t="shared" si="118"/>
        <v>-</v>
      </c>
      <c r="W575" s="9" t="str">
        <f t="shared" si="118"/>
        <v>-</v>
      </c>
      <c r="X575" s="9" t="str">
        <f t="shared" si="118"/>
        <v>-</v>
      </c>
      <c r="Y575" s="9" t="str">
        <f t="shared" si="118"/>
        <v>-</v>
      </c>
      <c r="Z575" s="9" t="str">
        <f t="shared" si="118"/>
        <v>-</v>
      </c>
      <c r="AA575" s="9" t="str">
        <f t="shared" si="118"/>
        <v>-</v>
      </c>
      <c r="AB575" s="9" t="str">
        <f t="shared" si="118"/>
        <v>-</v>
      </c>
      <c r="AC575" s="9" t="str">
        <f t="shared" si="118"/>
        <v>-</v>
      </c>
      <c r="AD575" s="9" t="str">
        <f t="shared" si="118"/>
        <v>-</v>
      </c>
      <c r="AE575" s="9" t="str">
        <f t="shared" si="118"/>
        <v>-</v>
      </c>
      <c r="AF575" s="9" t="str">
        <f t="shared" si="118"/>
        <v>-</v>
      </c>
      <c r="AG575" s="9" t="str">
        <f t="shared" si="118"/>
        <v>-</v>
      </c>
      <c r="AH575" s="9" t="str">
        <f t="shared" si="118"/>
        <v>-</v>
      </c>
      <c r="AI575" s="9" t="str">
        <f t="shared" si="107"/>
        <v>-</v>
      </c>
      <c r="AJ575" s="9" t="str">
        <f t="shared" si="107"/>
        <v>-</v>
      </c>
      <c r="AK575" s="9" t="str">
        <f t="shared" si="107"/>
        <v>-</v>
      </c>
      <c r="AL575" s="9" t="str">
        <f t="shared" si="107"/>
        <v>-</v>
      </c>
      <c r="AM575" s="9" t="str">
        <f t="shared" si="107"/>
        <v>-</v>
      </c>
      <c r="AN575" s="9" t="str">
        <f t="shared" si="107"/>
        <v>-</v>
      </c>
      <c r="AO575" s="9" t="str">
        <f t="shared" si="107"/>
        <v>-</v>
      </c>
      <c r="AP575" s="9" t="str">
        <f t="shared" si="116"/>
        <v>-</v>
      </c>
      <c r="AQ575" s="9" t="str">
        <f t="shared" si="116"/>
        <v>-</v>
      </c>
      <c r="AR575" s="9" t="str">
        <f t="shared" si="116"/>
        <v>-</v>
      </c>
      <c r="AS575" s="9" t="str">
        <f t="shared" si="116"/>
        <v>-</v>
      </c>
      <c r="AT575" s="9" t="str">
        <f t="shared" si="116"/>
        <v>-</v>
      </c>
      <c r="AU575" s="9" t="str">
        <f t="shared" si="116"/>
        <v>-</v>
      </c>
      <c r="AV575" s="9" t="str">
        <f t="shared" si="116"/>
        <v>-</v>
      </c>
      <c r="AW575" s="9" t="str">
        <f t="shared" si="116"/>
        <v>-</v>
      </c>
      <c r="AX575" s="9" t="str">
        <f t="shared" si="116"/>
        <v>-</v>
      </c>
      <c r="AY575" s="9" t="str">
        <f t="shared" si="116"/>
        <v>-</v>
      </c>
      <c r="AZ575" s="9" t="str">
        <f t="shared" si="107"/>
        <v>-</v>
      </c>
      <c r="BA575" s="9" t="str">
        <f t="shared" si="107"/>
        <v>-</v>
      </c>
      <c r="BB575" s="9" t="str">
        <f t="shared" si="118"/>
        <v>-</v>
      </c>
      <c r="BC575" s="9" t="str">
        <f t="shared" si="118"/>
        <v>-</v>
      </c>
      <c r="BD575" s="9" t="str">
        <f t="shared" si="118"/>
        <v>-</v>
      </c>
      <c r="BE575" s="9" t="str">
        <f t="shared" si="118"/>
        <v>-</v>
      </c>
      <c r="BF575" s="9" t="str">
        <f t="shared" si="118"/>
        <v>-</v>
      </c>
      <c r="BG575" s="9" t="str">
        <f t="shared" si="118"/>
        <v>-</v>
      </c>
      <c r="BH575" s="9" t="str">
        <f t="shared" si="118"/>
        <v>-</v>
      </c>
      <c r="BI575" s="9" t="str">
        <f t="shared" si="118"/>
        <v>-</v>
      </c>
      <c r="BJ575" s="37"/>
      <c r="BK575" s="34"/>
      <c r="BR575" s="25"/>
      <c r="BS575" s="25"/>
      <c r="BV575" s="25"/>
      <c r="BW575" s="25"/>
      <c r="BX575" s="25"/>
    </row>
    <row r="576" spans="1:76">
      <c r="A576" s="38">
        <f t="shared" si="97"/>
        <v>182</v>
      </c>
      <c r="B576" s="36">
        <f t="shared" si="115"/>
        <v>0</v>
      </c>
      <c r="C576" s="36">
        <f t="shared" si="115"/>
        <v>0</v>
      </c>
      <c r="D576" s="9" t="str">
        <f t="shared" si="118"/>
        <v>-</v>
      </c>
      <c r="E576" s="9" t="str">
        <f t="shared" si="118"/>
        <v>-</v>
      </c>
      <c r="F576" s="9" t="str">
        <f t="shared" si="118"/>
        <v>-</v>
      </c>
      <c r="G576" s="9" t="str">
        <f t="shared" si="118"/>
        <v>-</v>
      </c>
      <c r="H576" s="9" t="str">
        <f t="shared" si="118"/>
        <v>-</v>
      </c>
      <c r="I576" s="9" t="str">
        <f t="shared" si="118"/>
        <v>-</v>
      </c>
      <c r="J576" s="9" t="str">
        <f t="shared" si="118"/>
        <v>-</v>
      </c>
      <c r="K576" s="9" t="str">
        <f t="shared" si="118"/>
        <v>-</v>
      </c>
      <c r="L576" s="9" t="str">
        <f t="shared" si="118"/>
        <v>-</v>
      </c>
      <c r="M576" s="9" t="str">
        <f t="shared" si="118"/>
        <v>-</v>
      </c>
      <c r="N576" s="9" t="str">
        <f t="shared" si="118"/>
        <v>-</v>
      </c>
      <c r="O576" s="9" t="str">
        <f t="shared" si="118"/>
        <v>-</v>
      </c>
      <c r="P576" s="9" t="str">
        <f t="shared" si="118"/>
        <v>-</v>
      </c>
      <c r="Q576" s="9" t="str">
        <f t="shared" si="118"/>
        <v>-</v>
      </c>
      <c r="R576" s="9" t="str">
        <f t="shared" si="118"/>
        <v>-</v>
      </c>
      <c r="S576" s="9" t="str">
        <f t="shared" si="118"/>
        <v>-</v>
      </c>
      <c r="T576" s="9" t="str">
        <f t="shared" si="118"/>
        <v>-</v>
      </c>
      <c r="U576" s="9" t="str">
        <f t="shared" si="118"/>
        <v>-</v>
      </c>
      <c r="V576" s="9" t="str">
        <f t="shared" si="118"/>
        <v>-</v>
      </c>
      <c r="W576" s="9" t="str">
        <f t="shared" si="118"/>
        <v>-</v>
      </c>
      <c r="X576" s="9" t="str">
        <f t="shared" si="118"/>
        <v>-</v>
      </c>
      <c r="Y576" s="9" t="str">
        <f t="shared" si="118"/>
        <v>-</v>
      </c>
      <c r="Z576" s="9" t="str">
        <f t="shared" si="118"/>
        <v>-</v>
      </c>
      <c r="AA576" s="9" t="str">
        <f t="shared" si="118"/>
        <v>-</v>
      </c>
      <c r="AB576" s="9" t="str">
        <f t="shared" si="118"/>
        <v>-</v>
      </c>
      <c r="AC576" s="9" t="str">
        <f t="shared" si="118"/>
        <v>-</v>
      </c>
      <c r="AD576" s="9" t="str">
        <f t="shared" si="118"/>
        <v>-</v>
      </c>
      <c r="AE576" s="9" t="str">
        <f t="shared" si="118"/>
        <v>-</v>
      </c>
      <c r="AF576" s="9" t="str">
        <f t="shared" si="118"/>
        <v>-</v>
      </c>
      <c r="AG576" s="9" t="str">
        <f t="shared" si="118"/>
        <v>-</v>
      </c>
      <c r="AH576" s="9" t="str">
        <f t="shared" si="118"/>
        <v>-</v>
      </c>
      <c r="AI576" s="9" t="str">
        <f t="shared" si="107"/>
        <v>-</v>
      </c>
      <c r="AJ576" s="9" t="str">
        <f t="shared" si="107"/>
        <v>-</v>
      </c>
      <c r="AK576" s="9" t="str">
        <f t="shared" si="107"/>
        <v>-</v>
      </c>
      <c r="AL576" s="9" t="str">
        <f t="shared" si="107"/>
        <v>-</v>
      </c>
      <c r="AM576" s="9" t="str">
        <f t="shared" si="107"/>
        <v>-</v>
      </c>
      <c r="AN576" s="9" t="str">
        <f t="shared" si="107"/>
        <v>-</v>
      </c>
      <c r="AO576" s="9" t="str">
        <f t="shared" si="107"/>
        <v>-</v>
      </c>
      <c r="AP576" s="9" t="str">
        <f t="shared" si="116"/>
        <v>-</v>
      </c>
      <c r="AQ576" s="9" t="str">
        <f t="shared" si="116"/>
        <v>-</v>
      </c>
      <c r="AR576" s="9" t="str">
        <f t="shared" si="116"/>
        <v>-</v>
      </c>
      <c r="AS576" s="9" t="str">
        <f t="shared" si="116"/>
        <v>-</v>
      </c>
      <c r="AT576" s="9" t="str">
        <f t="shared" si="116"/>
        <v>-</v>
      </c>
      <c r="AU576" s="9" t="str">
        <f t="shared" si="116"/>
        <v>-</v>
      </c>
      <c r="AV576" s="9" t="str">
        <f t="shared" si="116"/>
        <v>-</v>
      </c>
      <c r="AW576" s="9" t="str">
        <f t="shared" si="116"/>
        <v>-</v>
      </c>
      <c r="AX576" s="9" t="str">
        <f t="shared" si="116"/>
        <v>-</v>
      </c>
      <c r="AY576" s="9" t="str">
        <f t="shared" si="116"/>
        <v>-</v>
      </c>
      <c r="AZ576" s="9" t="str">
        <f t="shared" si="107"/>
        <v>-</v>
      </c>
      <c r="BA576" s="9" t="str">
        <f t="shared" si="107"/>
        <v>-</v>
      </c>
      <c r="BB576" s="9" t="str">
        <f t="shared" si="118"/>
        <v>-</v>
      </c>
      <c r="BC576" s="9" t="str">
        <f t="shared" si="118"/>
        <v>-</v>
      </c>
      <c r="BD576" s="9" t="str">
        <f t="shared" si="118"/>
        <v>-</v>
      </c>
      <c r="BE576" s="9" t="str">
        <f t="shared" si="118"/>
        <v>-</v>
      </c>
      <c r="BF576" s="9" t="str">
        <f t="shared" si="118"/>
        <v>-</v>
      </c>
      <c r="BG576" s="9" t="str">
        <f t="shared" si="118"/>
        <v>-</v>
      </c>
      <c r="BH576" s="9" t="str">
        <f t="shared" si="118"/>
        <v>-</v>
      </c>
      <c r="BI576" s="9" t="str">
        <f t="shared" si="118"/>
        <v>-</v>
      </c>
      <c r="BJ576" s="37"/>
      <c r="BK576" s="34"/>
      <c r="BR576" s="25"/>
      <c r="BS576" s="25"/>
      <c r="BV576" s="25"/>
      <c r="BW576" s="25"/>
      <c r="BX576" s="25"/>
    </row>
    <row r="577" spans="1:76">
      <c r="A577" s="38">
        <f t="shared" si="97"/>
        <v>183</v>
      </c>
      <c r="B577" s="36">
        <f t="shared" si="115"/>
        <v>0</v>
      </c>
      <c r="C577" s="36">
        <f t="shared" si="115"/>
        <v>0</v>
      </c>
      <c r="D577" s="9" t="str">
        <f t="shared" si="118"/>
        <v>-</v>
      </c>
      <c r="E577" s="9" t="str">
        <f t="shared" si="118"/>
        <v>-</v>
      </c>
      <c r="F577" s="9" t="str">
        <f t="shared" si="118"/>
        <v>-</v>
      </c>
      <c r="G577" s="9" t="str">
        <f t="shared" si="118"/>
        <v>-</v>
      </c>
      <c r="H577" s="9" t="str">
        <f t="shared" si="118"/>
        <v>-</v>
      </c>
      <c r="I577" s="9" t="str">
        <f t="shared" si="118"/>
        <v>-</v>
      </c>
      <c r="J577" s="9" t="str">
        <f t="shared" si="118"/>
        <v>-</v>
      </c>
      <c r="K577" s="9" t="str">
        <f t="shared" si="118"/>
        <v>-</v>
      </c>
      <c r="L577" s="9" t="str">
        <f t="shared" si="118"/>
        <v>-</v>
      </c>
      <c r="M577" s="9" t="str">
        <f t="shared" si="118"/>
        <v>-</v>
      </c>
      <c r="N577" s="9" t="str">
        <f t="shared" si="118"/>
        <v>-</v>
      </c>
      <c r="O577" s="9" t="str">
        <f t="shared" si="118"/>
        <v>-</v>
      </c>
      <c r="P577" s="9" t="str">
        <f t="shared" si="118"/>
        <v>-</v>
      </c>
      <c r="Q577" s="9" t="str">
        <f t="shared" si="118"/>
        <v>-</v>
      </c>
      <c r="R577" s="9" t="str">
        <f t="shared" si="118"/>
        <v>-</v>
      </c>
      <c r="S577" s="9" t="str">
        <f t="shared" si="118"/>
        <v>-</v>
      </c>
      <c r="T577" s="9" t="str">
        <f t="shared" si="118"/>
        <v>-</v>
      </c>
      <c r="U577" s="9" t="str">
        <f t="shared" si="118"/>
        <v>-</v>
      </c>
      <c r="V577" s="9" t="str">
        <f t="shared" si="118"/>
        <v>-</v>
      </c>
      <c r="W577" s="9" t="str">
        <f t="shared" si="118"/>
        <v>-</v>
      </c>
      <c r="X577" s="9" t="str">
        <f t="shared" si="118"/>
        <v>-</v>
      </c>
      <c r="Y577" s="9" t="str">
        <f t="shared" si="118"/>
        <v>-</v>
      </c>
      <c r="Z577" s="9" t="str">
        <f t="shared" si="118"/>
        <v>-</v>
      </c>
      <c r="AA577" s="9" t="str">
        <f t="shared" si="118"/>
        <v>-</v>
      </c>
      <c r="AB577" s="9" t="str">
        <f t="shared" si="118"/>
        <v>-</v>
      </c>
      <c r="AC577" s="9" t="str">
        <f t="shared" si="118"/>
        <v>-</v>
      </c>
      <c r="AD577" s="9" t="str">
        <f t="shared" si="118"/>
        <v>-</v>
      </c>
      <c r="AE577" s="9" t="str">
        <f t="shared" si="118"/>
        <v>-</v>
      </c>
      <c r="AF577" s="9" t="str">
        <f t="shared" si="118"/>
        <v>-</v>
      </c>
      <c r="AG577" s="9" t="str">
        <f t="shared" si="118"/>
        <v>-</v>
      </c>
      <c r="AH577" s="9" t="str">
        <f t="shared" si="118"/>
        <v>-</v>
      </c>
      <c r="AI577" s="9" t="str">
        <f t="shared" si="107"/>
        <v>-</v>
      </c>
      <c r="AJ577" s="9" t="str">
        <f t="shared" si="107"/>
        <v>-</v>
      </c>
      <c r="AK577" s="9" t="str">
        <f t="shared" si="107"/>
        <v>-</v>
      </c>
      <c r="AL577" s="9" t="str">
        <f t="shared" si="107"/>
        <v>-</v>
      </c>
      <c r="AM577" s="9" t="str">
        <f t="shared" si="107"/>
        <v>-</v>
      </c>
      <c r="AN577" s="9" t="str">
        <f t="shared" si="107"/>
        <v>-</v>
      </c>
      <c r="AO577" s="9" t="str">
        <f t="shared" si="107"/>
        <v>-</v>
      </c>
      <c r="AP577" s="9" t="str">
        <f t="shared" si="116"/>
        <v>-</v>
      </c>
      <c r="AQ577" s="9" t="str">
        <f t="shared" si="116"/>
        <v>-</v>
      </c>
      <c r="AR577" s="9" t="str">
        <f t="shared" si="116"/>
        <v>-</v>
      </c>
      <c r="AS577" s="9" t="str">
        <f t="shared" si="116"/>
        <v>-</v>
      </c>
      <c r="AT577" s="9" t="str">
        <f t="shared" si="116"/>
        <v>-</v>
      </c>
      <c r="AU577" s="9" t="str">
        <f t="shared" si="116"/>
        <v>-</v>
      </c>
      <c r="AV577" s="9" t="str">
        <f t="shared" si="116"/>
        <v>-</v>
      </c>
      <c r="AW577" s="9" t="str">
        <f t="shared" si="116"/>
        <v>-</v>
      </c>
      <c r="AX577" s="9" t="str">
        <f t="shared" si="116"/>
        <v>-</v>
      </c>
      <c r="AY577" s="9" t="str">
        <f t="shared" si="116"/>
        <v>-</v>
      </c>
      <c r="AZ577" s="9" t="str">
        <f t="shared" si="107"/>
        <v>-</v>
      </c>
      <c r="BA577" s="9" t="str">
        <f t="shared" si="107"/>
        <v>-</v>
      </c>
      <c r="BB577" s="9" t="str">
        <f t="shared" si="118"/>
        <v>-</v>
      </c>
      <c r="BC577" s="9" t="str">
        <f t="shared" si="118"/>
        <v>-</v>
      </c>
      <c r="BD577" s="9" t="str">
        <f t="shared" si="118"/>
        <v>-</v>
      </c>
      <c r="BE577" s="9" t="str">
        <f t="shared" si="118"/>
        <v>-</v>
      </c>
      <c r="BF577" s="9" t="str">
        <f t="shared" si="118"/>
        <v>-</v>
      </c>
      <c r="BG577" s="9" t="str">
        <f t="shared" si="118"/>
        <v>-</v>
      </c>
      <c r="BH577" s="9" t="str">
        <f t="shared" si="118"/>
        <v>-</v>
      </c>
      <c r="BI577" s="9" t="str">
        <f t="shared" si="118"/>
        <v>-</v>
      </c>
      <c r="BJ577" s="37"/>
      <c r="BK577" s="34"/>
      <c r="BR577" s="25"/>
      <c r="BS577" s="25"/>
      <c r="BV577" s="25"/>
      <c r="BW577" s="25"/>
      <c r="BX577" s="25"/>
    </row>
    <row r="578" spans="1:76">
      <c r="A578" s="38">
        <f t="shared" si="97"/>
        <v>184</v>
      </c>
      <c r="B578" s="36">
        <f t="shared" si="115"/>
        <v>0</v>
      </c>
      <c r="C578" s="36">
        <f t="shared" si="115"/>
        <v>0</v>
      </c>
      <c r="D578" s="9" t="str">
        <f t="shared" si="118"/>
        <v>-</v>
      </c>
      <c r="E578" s="9" t="str">
        <f t="shared" si="118"/>
        <v>-</v>
      </c>
      <c r="F578" s="9" t="str">
        <f t="shared" si="118"/>
        <v>-</v>
      </c>
      <c r="G578" s="9" t="str">
        <f t="shared" si="118"/>
        <v>-</v>
      </c>
      <c r="H578" s="9" t="str">
        <f t="shared" si="118"/>
        <v>-</v>
      </c>
      <c r="I578" s="9" t="str">
        <f t="shared" si="118"/>
        <v>-</v>
      </c>
      <c r="J578" s="9" t="str">
        <f t="shared" si="118"/>
        <v>-</v>
      </c>
      <c r="K578" s="9" t="str">
        <f t="shared" si="118"/>
        <v>-</v>
      </c>
      <c r="L578" s="9" t="str">
        <f t="shared" si="118"/>
        <v>-</v>
      </c>
      <c r="M578" s="9" t="str">
        <f t="shared" si="118"/>
        <v>-</v>
      </c>
      <c r="N578" s="9" t="str">
        <f t="shared" si="118"/>
        <v>-</v>
      </c>
      <c r="O578" s="9" t="str">
        <f t="shared" si="118"/>
        <v>-</v>
      </c>
      <c r="P578" s="9" t="str">
        <f t="shared" si="118"/>
        <v>-</v>
      </c>
      <c r="Q578" s="9" t="str">
        <f t="shared" si="118"/>
        <v>-</v>
      </c>
      <c r="R578" s="9" t="str">
        <f t="shared" si="118"/>
        <v>-</v>
      </c>
      <c r="S578" s="9" t="str">
        <f t="shared" si="118"/>
        <v>-</v>
      </c>
      <c r="T578" s="9" t="str">
        <f t="shared" si="118"/>
        <v>-</v>
      </c>
      <c r="U578" s="9" t="str">
        <f t="shared" si="118"/>
        <v>-</v>
      </c>
      <c r="V578" s="9" t="str">
        <f t="shared" si="118"/>
        <v>-</v>
      </c>
      <c r="W578" s="9" t="str">
        <f t="shared" si="118"/>
        <v>-</v>
      </c>
      <c r="X578" s="9" t="str">
        <f t="shared" si="118"/>
        <v>-</v>
      </c>
      <c r="Y578" s="9" t="str">
        <f t="shared" si="118"/>
        <v>-</v>
      </c>
      <c r="Z578" s="9" t="str">
        <f t="shared" si="118"/>
        <v>-</v>
      </c>
      <c r="AA578" s="9" t="str">
        <f t="shared" si="118"/>
        <v>-</v>
      </c>
      <c r="AB578" s="9" t="str">
        <f t="shared" si="118"/>
        <v>-</v>
      </c>
      <c r="AC578" s="9" t="str">
        <f t="shared" si="118"/>
        <v>-</v>
      </c>
      <c r="AD578" s="9" t="str">
        <f t="shared" si="118"/>
        <v>-</v>
      </c>
      <c r="AE578" s="9" t="str">
        <f t="shared" si="118"/>
        <v>-</v>
      </c>
      <c r="AF578" s="9" t="str">
        <f t="shared" si="118"/>
        <v>-</v>
      </c>
      <c r="AG578" s="9" t="str">
        <f t="shared" si="118"/>
        <v>-</v>
      </c>
      <c r="AH578" s="9" t="str">
        <f t="shared" si="118"/>
        <v>-</v>
      </c>
      <c r="AI578" s="9" t="str">
        <f t="shared" si="107"/>
        <v>-</v>
      </c>
      <c r="AJ578" s="9" t="str">
        <f t="shared" si="107"/>
        <v>-</v>
      </c>
      <c r="AK578" s="9" t="str">
        <f t="shared" si="107"/>
        <v>-</v>
      </c>
      <c r="AL578" s="9" t="str">
        <f t="shared" si="107"/>
        <v>-</v>
      </c>
      <c r="AM578" s="9" t="str">
        <f t="shared" si="107"/>
        <v>-</v>
      </c>
      <c r="AN578" s="9" t="str">
        <f t="shared" si="107"/>
        <v>-</v>
      </c>
      <c r="AO578" s="9" t="str">
        <f t="shared" si="107"/>
        <v>-</v>
      </c>
      <c r="AP578" s="9" t="str">
        <f t="shared" si="116"/>
        <v>-</v>
      </c>
      <c r="AQ578" s="9" t="str">
        <f t="shared" si="116"/>
        <v>-</v>
      </c>
      <c r="AR578" s="9" t="str">
        <f t="shared" si="116"/>
        <v>-</v>
      </c>
      <c r="AS578" s="9" t="str">
        <f t="shared" si="116"/>
        <v>-</v>
      </c>
      <c r="AT578" s="9" t="str">
        <f t="shared" si="116"/>
        <v>-</v>
      </c>
      <c r="AU578" s="9" t="str">
        <f t="shared" si="116"/>
        <v>-</v>
      </c>
      <c r="AV578" s="9" t="str">
        <f t="shared" si="116"/>
        <v>-</v>
      </c>
      <c r="AW578" s="9" t="str">
        <f t="shared" si="116"/>
        <v>-</v>
      </c>
      <c r="AX578" s="9" t="str">
        <f t="shared" si="116"/>
        <v>-</v>
      </c>
      <c r="AY578" s="9" t="str">
        <f t="shared" si="116"/>
        <v>-</v>
      </c>
      <c r="AZ578" s="9" t="str">
        <f t="shared" si="107"/>
        <v>-</v>
      </c>
      <c r="BA578" s="9" t="str">
        <f t="shared" si="107"/>
        <v>-</v>
      </c>
      <c r="BB578" s="9" t="str">
        <f t="shared" si="118"/>
        <v>-</v>
      </c>
      <c r="BC578" s="9" t="str">
        <f t="shared" si="118"/>
        <v>-</v>
      </c>
      <c r="BD578" s="9" t="str">
        <f t="shared" si="118"/>
        <v>-</v>
      </c>
      <c r="BE578" s="9" t="str">
        <f t="shared" si="118"/>
        <v>-</v>
      </c>
      <c r="BF578" s="9" t="str">
        <f t="shared" si="118"/>
        <v>-</v>
      </c>
      <c r="BG578" s="9" t="str">
        <f t="shared" si="118"/>
        <v>-</v>
      </c>
      <c r="BH578" s="9" t="str">
        <f t="shared" si="118"/>
        <v>-</v>
      </c>
      <c r="BI578" s="9" t="str">
        <f t="shared" si="118"/>
        <v>-</v>
      </c>
      <c r="BJ578" s="37"/>
      <c r="BK578" s="34"/>
      <c r="BR578" s="25"/>
      <c r="BS578" s="25"/>
      <c r="BV578" s="25"/>
      <c r="BW578" s="25"/>
      <c r="BX578" s="25"/>
    </row>
    <row r="579" spans="1:76">
      <c r="A579" s="38">
        <f t="shared" si="97"/>
        <v>185</v>
      </c>
      <c r="B579" s="36">
        <f t="shared" si="115"/>
        <v>0</v>
      </c>
      <c r="C579" s="36">
        <f t="shared" si="115"/>
        <v>0</v>
      </c>
      <c r="D579" s="9" t="str">
        <f t="shared" si="118"/>
        <v>-</v>
      </c>
      <c r="E579" s="9" t="str">
        <f t="shared" si="118"/>
        <v>-</v>
      </c>
      <c r="F579" s="9" t="str">
        <f t="shared" si="118"/>
        <v>-</v>
      </c>
      <c r="G579" s="9" t="str">
        <f t="shared" si="118"/>
        <v>-</v>
      </c>
      <c r="H579" s="9" t="str">
        <f t="shared" si="118"/>
        <v>-</v>
      </c>
      <c r="I579" s="9" t="str">
        <f t="shared" si="118"/>
        <v>-</v>
      </c>
      <c r="J579" s="9" t="str">
        <f t="shared" si="118"/>
        <v>-</v>
      </c>
      <c r="K579" s="9" t="str">
        <f t="shared" si="118"/>
        <v>-</v>
      </c>
      <c r="L579" s="9" t="str">
        <f t="shared" si="118"/>
        <v>-</v>
      </c>
      <c r="M579" s="9" t="str">
        <f t="shared" si="118"/>
        <v>-</v>
      </c>
      <c r="N579" s="9" t="str">
        <f t="shared" si="118"/>
        <v>-</v>
      </c>
      <c r="O579" s="9" t="str">
        <f t="shared" si="118"/>
        <v>-</v>
      </c>
      <c r="P579" s="9" t="str">
        <f t="shared" si="118"/>
        <v>-</v>
      </c>
      <c r="Q579" s="9" t="str">
        <f t="shared" si="118"/>
        <v>-</v>
      </c>
      <c r="R579" s="9" t="str">
        <f t="shared" si="118"/>
        <v>-</v>
      </c>
      <c r="S579" s="9" t="str">
        <f t="shared" si="118"/>
        <v>-</v>
      </c>
      <c r="T579" s="9" t="str">
        <f t="shared" si="118"/>
        <v>-</v>
      </c>
      <c r="U579" s="9" t="str">
        <f t="shared" si="118"/>
        <v>-</v>
      </c>
      <c r="V579" s="9" t="str">
        <f t="shared" si="118"/>
        <v>-</v>
      </c>
      <c r="W579" s="9" t="str">
        <f t="shared" si="118"/>
        <v>-</v>
      </c>
      <c r="X579" s="9" t="str">
        <f t="shared" si="118"/>
        <v>-</v>
      </c>
      <c r="Y579" s="9" t="str">
        <f t="shared" si="118"/>
        <v>-</v>
      </c>
      <c r="Z579" s="9" t="str">
        <f t="shared" si="118"/>
        <v>-</v>
      </c>
      <c r="AA579" s="9" t="str">
        <f t="shared" si="118"/>
        <v>-</v>
      </c>
      <c r="AB579" s="9" t="str">
        <f t="shared" si="118"/>
        <v>-</v>
      </c>
      <c r="AC579" s="9" t="str">
        <f t="shared" si="118"/>
        <v>-</v>
      </c>
      <c r="AD579" s="9" t="str">
        <f t="shared" si="118"/>
        <v>-</v>
      </c>
      <c r="AE579" s="9" t="str">
        <f t="shared" si="118"/>
        <v>-</v>
      </c>
      <c r="AF579" s="9" t="str">
        <f t="shared" si="118"/>
        <v>-</v>
      </c>
      <c r="AG579" s="9" t="str">
        <f t="shared" si="118"/>
        <v>-</v>
      </c>
      <c r="AH579" s="9" t="str">
        <f t="shared" si="118"/>
        <v>-</v>
      </c>
      <c r="AI579" s="9" t="str">
        <f t="shared" si="107"/>
        <v>-</v>
      </c>
      <c r="AJ579" s="9" t="str">
        <f t="shared" si="107"/>
        <v>-</v>
      </c>
      <c r="AK579" s="9" t="str">
        <f t="shared" si="107"/>
        <v>-</v>
      </c>
      <c r="AL579" s="9" t="str">
        <f t="shared" si="107"/>
        <v>-</v>
      </c>
      <c r="AM579" s="9" t="str">
        <f t="shared" si="107"/>
        <v>-</v>
      </c>
      <c r="AN579" s="9" t="str">
        <f t="shared" si="107"/>
        <v>-</v>
      </c>
      <c r="AO579" s="9" t="str">
        <f t="shared" si="107"/>
        <v>-</v>
      </c>
      <c r="AP579" s="9" t="str">
        <f t="shared" si="116"/>
        <v>-</v>
      </c>
      <c r="AQ579" s="9" t="str">
        <f t="shared" si="116"/>
        <v>-</v>
      </c>
      <c r="AR579" s="9" t="str">
        <f t="shared" si="116"/>
        <v>-</v>
      </c>
      <c r="AS579" s="9" t="str">
        <f t="shared" si="116"/>
        <v>-</v>
      </c>
      <c r="AT579" s="9" t="str">
        <f t="shared" si="116"/>
        <v>-</v>
      </c>
      <c r="AU579" s="9" t="str">
        <f t="shared" si="116"/>
        <v>-</v>
      </c>
      <c r="AV579" s="9" t="str">
        <f t="shared" si="116"/>
        <v>-</v>
      </c>
      <c r="AW579" s="9" t="str">
        <f t="shared" si="116"/>
        <v>-</v>
      </c>
      <c r="AX579" s="9" t="str">
        <f t="shared" si="116"/>
        <v>-</v>
      </c>
      <c r="AY579" s="9" t="str">
        <f t="shared" si="116"/>
        <v>-</v>
      </c>
      <c r="AZ579" s="9" t="str">
        <f t="shared" si="107"/>
        <v>-</v>
      </c>
      <c r="BA579" s="9" t="str">
        <f t="shared" si="107"/>
        <v>-</v>
      </c>
      <c r="BB579" s="9" t="str">
        <f t="shared" si="118"/>
        <v>-</v>
      </c>
      <c r="BC579" s="9" t="str">
        <f t="shared" si="118"/>
        <v>-</v>
      </c>
      <c r="BD579" s="9" t="str">
        <f t="shared" si="118"/>
        <v>-</v>
      </c>
      <c r="BE579" s="9" t="str">
        <f t="shared" si="118"/>
        <v>-</v>
      </c>
      <c r="BF579" s="9" t="str">
        <f t="shared" si="118"/>
        <v>-</v>
      </c>
      <c r="BG579" s="9" t="str">
        <f t="shared" si="118"/>
        <v>-</v>
      </c>
      <c r="BH579" s="9" t="str">
        <f t="shared" si="118"/>
        <v>-</v>
      </c>
      <c r="BI579" s="9" t="str">
        <f t="shared" si="118"/>
        <v>-</v>
      </c>
      <c r="BJ579" s="37"/>
      <c r="BK579" s="34"/>
      <c r="BR579" s="25"/>
      <c r="BS579" s="25"/>
      <c r="BV579" s="25"/>
      <c r="BW579" s="25"/>
      <c r="BX579" s="25"/>
    </row>
    <row r="580" spans="1:76">
      <c r="A580" s="38">
        <f t="shared" si="97"/>
        <v>186</v>
      </c>
      <c r="B580" s="36">
        <f t="shared" si="115"/>
        <v>0</v>
      </c>
      <c r="C580" s="36">
        <f t="shared" si="115"/>
        <v>0</v>
      </c>
      <c r="D580" s="9" t="str">
        <f t="shared" si="118"/>
        <v>-</v>
      </c>
      <c r="E580" s="9" t="str">
        <f t="shared" si="118"/>
        <v>-</v>
      </c>
      <c r="F580" s="9" t="str">
        <f t="shared" si="118"/>
        <v>-</v>
      </c>
      <c r="G580" s="9" t="str">
        <f t="shared" si="118"/>
        <v>-</v>
      </c>
      <c r="H580" s="9" t="str">
        <f t="shared" si="118"/>
        <v>-</v>
      </c>
      <c r="I580" s="9" t="str">
        <f t="shared" si="118"/>
        <v>-</v>
      </c>
      <c r="J580" s="9" t="str">
        <f t="shared" si="118"/>
        <v>-</v>
      </c>
      <c r="K580" s="9" t="str">
        <f t="shared" si="118"/>
        <v>-</v>
      </c>
      <c r="L580" s="9" t="str">
        <f t="shared" si="118"/>
        <v>-</v>
      </c>
      <c r="M580" s="9" t="str">
        <f t="shared" si="118"/>
        <v>-</v>
      </c>
      <c r="N580" s="9" t="str">
        <f t="shared" si="118"/>
        <v>-</v>
      </c>
      <c r="O580" s="9" t="str">
        <f t="shared" si="118"/>
        <v>-</v>
      </c>
      <c r="P580" s="9" t="str">
        <f t="shared" si="118"/>
        <v>-</v>
      </c>
      <c r="Q580" s="9" t="str">
        <f t="shared" si="118"/>
        <v>-</v>
      </c>
      <c r="R580" s="9" t="str">
        <f t="shared" si="118"/>
        <v>-</v>
      </c>
      <c r="S580" s="9" t="str">
        <f t="shared" si="118"/>
        <v>-</v>
      </c>
      <c r="T580" s="9" t="str">
        <f t="shared" si="118"/>
        <v>-</v>
      </c>
      <c r="U580" s="9" t="str">
        <f t="shared" si="118"/>
        <v>-</v>
      </c>
      <c r="V580" s="9" t="str">
        <f t="shared" si="118"/>
        <v>-</v>
      </c>
      <c r="W580" s="9" t="str">
        <f t="shared" si="118"/>
        <v>-</v>
      </c>
      <c r="X580" s="9" t="str">
        <f t="shared" si="118"/>
        <v>-</v>
      </c>
      <c r="Y580" s="9" t="str">
        <f t="shared" si="118"/>
        <v>-</v>
      </c>
      <c r="Z580" s="9" t="str">
        <f t="shared" si="118"/>
        <v>-</v>
      </c>
      <c r="AA580" s="9" t="str">
        <f t="shared" si="118"/>
        <v>-</v>
      </c>
      <c r="AB580" s="9" t="str">
        <f t="shared" si="118"/>
        <v>-</v>
      </c>
      <c r="AC580" s="9" t="str">
        <f t="shared" si="118"/>
        <v>-</v>
      </c>
      <c r="AD580" s="9" t="str">
        <f t="shared" si="118"/>
        <v>-</v>
      </c>
      <c r="AE580" s="9" t="str">
        <f t="shared" si="118"/>
        <v>-</v>
      </c>
      <c r="AF580" s="9" t="str">
        <f t="shared" si="118"/>
        <v>-</v>
      </c>
      <c r="AG580" s="9" t="str">
        <f t="shared" si="118"/>
        <v>-</v>
      </c>
      <c r="AH580" s="9" t="str">
        <f t="shared" si="118"/>
        <v>-</v>
      </c>
      <c r="AI580" s="9" t="str">
        <f t="shared" si="107"/>
        <v>-</v>
      </c>
      <c r="AJ580" s="9" t="str">
        <f t="shared" si="107"/>
        <v>-</v>
      </c>
      <c r="AK580" s="9" t="str">
        <f t="shared" si="107"/>
        <v>-</v>
      </c>
      <c r="AL580" s="9" t="str">
        <f t="shared" si="107"/>
        <v>-</v>
      </c>
      <c r="AM580" s="9" t="str">
        <f t="shared" si="107"/>
        <v>-</v>
      </c>
      <c r="AN580" s="9" t="str">
        <f t="shared" si="107"/>
        <v>-</v>
      </c>
      <c r="AO580" s="9" t="str">
        <f t="shared" si="107"/>
        <v>-</v>
      </c>
      <c r="AP580" s="9" t="str">
        <f t="shared" si="116"/>
        <v>-</v>
      </c>
      <c r="AQ580" s="9" t="str">
        <f t="shared" si="116"/>
        <v>-</v>
      </c>
      <c r="AR580" s="9" t="str">
        <f t="shared" si="116"/>
        <v>-</v>
      </c>
      <c r="AS580" s="9" t="str">
        <f t="shared" si="116"/>
        <v>-</v>
      </c>
      <c r="AT580" s="9" t="str">
        <f t="shared" si="116"/>
        <v>-</v>
      </c>
      <c r="AU580" s="9" t="str">
        <f t="shared" si="116"/>
        <v>-</v>
      </c>
      <c r="AV580" s="9" t="str">
        <f t="shared" si="116"/>
        <v>-</v>
      </c>
      <c r="AW580" s="9" t="str">
        <f t="shared" si="116"/>
        <v>-</v>
      </c>
      <c r="AX580" s="9" t="str">
        <f t="shared" si="116"/>
        <v>-</v>
      </c>
      <c r="AY580" s="9" t="str">
        <f t="shared" si="116"/>
        <v>-</v>
      </c>
      <c r="AZ580" s="9" t="str">
        <f t="shared" si="107"/>
        <v>-</v>
      </c>
      <c r="BA580" s="9" t="str">
        <f t="shared" si="107"/>
        <v>-</v>
      </c>
      <c r="BB580" s="9" t="str">
        <f t="shared" si="118"/>
        <v>-</v>
      </c>
      <c r="BC580" s="9" t="str">
        <f t="shared" si="118"/>
        <v>-</v>
      </c>
      <c r="BD580" s="9" t="str">
        <f t="shared" si="118"/>
        <v>-</v>
      </c>
      <c r="BE580" s="9" t="str">
        <f t="shared" si="118"/>
        <v>-</v>
      </c>
      <c r="BF580" s="9" t="str">
        <f t="shared" si="118"/>
        <v>-</v>
      </c>
      <c r="BG580" s="9" t="str">
        <f t="shared" si="118"/>
        <v>-</v>
      </c>
      <c r="BH580" s="9" t="str">
        <f t="shared" si="118"/>
        <v>-</v>
      </c>
      <c r="BI580" s="9" t="str">
        <f t="shared" si="118"/>
        <v>-</v>
      </c>
      <c r="BJ580" s="37"/>
      <c r="BK580" s="34"/>
      <c r="BR580" s="25"/>
      <c r="BS580" s="25"/>
      <c r="BV580" s="25"/>
      <c r="BW580" s="25"/>
      <c r="BX580" s="25"/>
    </row>
    <row r="581" spans="1:76">
      <c r="A581" s="38">
        <f t="shared" si="97"/>
        <v>187</v>
      </c>
      <c r="B581" s="36">
        <f t="shared" si="115"/>
        <v>0</v>
      </c>
      <c r="C581" s="36">
        <f t="shared" si="115"/>
        <v>0</v>
      </c>
      <c r="D581" s="9" t="str">
        <f t="shared" si="118"/>
        <v>-</v>
      </c>
      <c r="E581" s="9" t="str">
        <f t="shared" si="118"/>
        <v>-</v>
      </c>
      <c r="F581" s="9" t="str">
        <f t="shared" si="118"/>
        <v>-</v>
      </c>
      <c r="G581" s="9" t="str">
        <f t="shared" si="118"/>
        <v>-</v>
      </c>
      <c r="H581" s="9" t="str">
        <f t="shared" si="118"/>
        <v>-</v>
      </c>
      <c r="I581" s="9" t="str">
        <f t="shared" si="118"/>
        <v>-</v>
      </c>
      <c r="J581" s="9" t="str">
        <f t="shared" si="118"/>
        <v>-</v>
      </c>
      <c r="K581" s="9" t="str">
        <f t="shared" si="118"/>
        <v>-</v>
      </c>
      <c r="L581" s="9" t="str">
        <f t="shared" si="118"/>
        <v>-</v>
      </c>
      <c r="M581" s="9" t="str">
        <f t="shared" si="118"/>
        <v>-</v>
      </c>
      <c r="N581" s="9" t="str">
        <f t="shared" si="118"/>
        <v>-</v>
      </c>
      <c r="O581" s="9" t="str">
        <f t="shared" si="118"/>
        <v>-</v>
      </c>
      <c r="P581" s="9" t="str">
        <f t="shared" si="118"/>
        <v>-</v>
      </c>
      <c r="Q581" s="9" t="str">
        <f t="shared" si="118"/>
        <v>-</v>
      </c>
      <c r="R581" s="9" t="str">
        <f t="shared" si="118"/>
        <v>-</v>
      </c>
      <c r="S581" s="9" t="str">
        <f t="shared" ref="S581:BI586" si="119">IF(AND(OR(S189&gt;=10,S189&lt;=3),S386="НЕТ"),"!!!","-")</f>
        <v>-</v>
      </c>
      <c r="T581" s="9" t="str">
        <f t="shared" si="119"/>
        <v>-</v>
      </c>
      <c r="U581" s="9" t="str">
        <f t="shared" si="119"/>
        <v>-</v>
      </c>
      <c r="V581" s="9" t="str">
        <f t="shared" si="119"/>
        <v>-</v>
      </c>
      <c r="W581" s="9" t="str">
        <f t="shared" si="119"/>
        <v>-</v>
      </c>
      <c r="X581" s="9" t="str">
        <f t="shared" si="119"/>
        <v>-</v>
      </c>
      <c r="Y581" s="9" t="str">
        <f t="shared" si="119"/>
        <v>-</v>
      </c>
      <c r="Z581" s="9" t="str">
        <f t="shared" si="119"/>
        <v>-</v>
      </c>
      <c r="AA581" s="9" t="str">
        <f t="shared" si="119"/>
        <v>-</v>
      </c>
      <c r="AB581" s="9" t="str">
        <f t="shared" si="119"/>
        <v>-</v>
      </c>
      <c r="AC581" s="9" t="str">
        <f t="shared" si="119"/>
        <v>-</v>
      </c>
      <c r="AD581" s="9" t="str">
        <f t="shared" si="119"/>
        <v>-</v>
      </c>
      <c r="AE581" s="9" t="str">
        <f t="shared" si="119"/>
        <v>-</v>
      </c>
      <c r="AF581" s="9" t="str">
        <f t="shared" si="119"/>
        <v>-</v>
      </c>
      <c r="AG581" s="9" t="str">
        <f t="shared" si="119"/>
        <v>-</v>
      </c>
      <c r="AH581" s="9" t="str">
        <f t="shared" si="119"/>
        <v>-</v>
      </c>
      <c r="AI581" s="9" t="str">
        <f t="shared" si="119"/>
        <v>-</v>
      </c>
      <c r="AJ581" s="9" t="str">
        <f t="shared" si="119"/>
        <v>-</v>
      </c>
      <c r="AK581" s="9" t="str">
        <f t="shared" si="119"/>
        <v>-</v>
      </c>
      <c r="AL581" s="9" t="str">
        <f t="shared" si="119"/>
        <v>-</v>
      </c>
      <c r="AM581" s="9" t="str">
        <f t="shared" si="119"/>
        <v>-</v>
      </c>
      <c r="AN581" s="9" t="str">
        <f t="shared" si="119"/>
        <v>-</v>
      </c>
      <c r="AO581" s="9" t="str">
        <f t="shared" si="119"/>
        <v>-</v>
      </c>
      <c r="AP581" s="9" t="str">
        <f t="shared" si="116"/>
        <v>-</v>
      </c>
      <c r="AQ581" s="9" t="str">
        <f t="shared" si="116"/>
        <v>-</v>
      </c>
      <c r="AR581" s="9" t="str">
        <f t="shared" si="116"/>
        <v>-</v>
      </c>
      <c r="AS581" s="9" t="str">
        <f t="shared" si="116"/>
        <v>-</v>
      </c>
      <c r="AT581" s="9" t="str">
        <f t="shared" si="116"/>
        <v>-</v>
      </c>
      <c r="AU581" s="9" t="str">
        <f t="shared" si="116"/>
        <v>-</v>
      </c>
      <c r="AV581" s="9" t="str">
        <f t="shared" si="116"/>
        <v>-</v>
      </c>
      <c r="AW581" s="9" t="str">
        <f t="shared" si="116"/>
        <v>-</v>
      </c>
      <c r="AX581" s="9" t="str">
        <f t="shared" si="116"/>
        <v>-</v>
      </c>
      <c r="AY581" s="9" t="str">
        <f t="shared" si="116"/>
        <v>-</v>
      </c>
      <c r="AZ581" s="9" t="str">
        <f t="shared" si="119"/>
        <v>-</v>
      </c>
      <c r="BA581" s="9" t="str">
        <f t="shared" si="119"/>
        <v>-</v>
      </c>
      <c r="BB581" s="9" t="str">
        <f t="shared" si="119"/>
        <v>-</v>
      </c>
      <c r="BC581" s="9" t="str">
        <f t="shared" si="119"/>
        <v>-</v>
      </c>
      <c r="BD581" s="9" t="str">
        <f t="shared" si="119"/>
        <v>-</v>
      </c>
      <c r="BE581" s="9" t="str">
        <f t="shared" si="119"/>
        <v>-</v>
      </c>
      <c r="BF581" s="9" t="str">
        <f t="shared" si="119"/>
        <v>-</v>
      </c>
      <c r="BG581" s="9" t="str">
        <f t="shared" si="119"/>
        <v>-</v>
      </c>
      <c r="BH581" s="9" t="str">
        <f t="shared" si="119"/>
        <v>-</v>
      </c>
      <c r="BI581" s="9" t="str">
        <f t="shared" si="119"/>
        <v>-</v>
      </c>
      <c r="BJ581" s="37"/>
      <c r="BK581" s="34"/>
      <c r="BR581" s="25"/>
      <c r="BS581" s="25"/>
      <c r="BV581" s="25"/>
      <c r="BW581" s="25"/>
      <c r="BX581" s="25"/>
    </row>
    <row r="582" spans="1:76">
      <c r="A582" s="38">
        <f t="shared" si="97"/>
        <v>188</v>
      </c>
      <c r="B582" s="36">
        <f t="shared" si="115"/>
        <v>0</v>
      </c>
      <c r="C582" s="36">
        <f t="shared" si="115"/>
        <v>0</v>
      </c>
      <c r="D582" s="9" t="str">
        <f t="shared" ref="D582:BI586" si="120">IF(AND(OR(D190&gt;=10,D190&lt;=3),D387="НЕТ"),"!!!","-")</f>
        <v>-</v>
      </c>
      <c r="E582" s="9" t="str">
        <f t="shared" si="120"/>
        <v>-</v>
      </c>
      <c r="F582" s="9" t="str">
        <f t="shared" si="120"/>
        <v>-</v>
      </c>
      <c r="G582" s="9" t="str">
        <f t="shared" si="120"/>
        <v>-</v>
      </c>
      <c r="H582" s="9" t="str">
        <f t="shared" si="120"/>
        <v>-</v>
      </c>
      <c r="I582" s="9" t="str">
        <f t="shared" si="120"/>
        <v>-</v>
      </c>
      <c r="J582" s="9" t="str">
        <f t="shared" si="120"/>
        <v>-</v>
      </c>
      <c r="K582" s="9" t="str">
        <f t="shared" si="120"/>
        <v>-</v>
      </c>
      <c r="L582" s="9" t="str">
        <f t="shared" si="120"/>
        <v>-</v>
      </c>
      <c r="M582" s="9" t="str">
        <f t="shared" si="120"/>
        <v>-</v>
      </c>
      <c r="N582" s="9" t="str">
        <f t="shared" si="120"/>
        <v>-</v>
      </c>
      <c r="O582" s="9" t="str">
        <f t="shared" si="120"/>
        <v>-</v>
      </c>
      <c r="P582" s="9" t="str">
        <f t="shared" si="120"/>
        <v>-</v>
      </c>
      <c r="Q582" s="9" t="str">
        <f t="shared" si="120"/>
        <v>-</v>
      </c>
      <c r="R582" s="9" t="str">
        <f t="shared" si="120"/>
        <v>-</v>
      </c>
      <c r="S582" s="9" t="str">
        <f t="shared" si="120"/>
        <v>-</v>
      </c>
      <c r="T582" s="9" t="str">
        <f t="shared" si="120"/>
        <v>-</v>
      </c>
      <c r="U582" s="9" t="str">
        <f t="shared" si="120"/>
        <v>-</v>
      </c>
      <c r="V582" s="9" t="str">
        <f t="shared" si="120"/>
        <v>-</v>
      </c>
      <c r="W582" s="9" t="str">
        <f t="shared" si="120"/>
        <v>-</v>
      </c>
      <c r="X582" s="9" t="str">
        <f t="shared" si="120"/>
        <v>-</v>
      </c>
      <c r="Y582" s="9" t="str">
        <f t="shared" si="120"/>
        <v>-</v>
      </c>
      <c r="Z582" s="9" t="str">
        <f t="shared" si="120"/>
        <v>-</v>
      </c>
      <c r="AA582" s="9" t="str">
        <f t="shared" si="120"/>
        <v>-</v>
      </c>
      <c r="AB582" s="9" t="str">
        <f t="shared" si="120"/>
        <v>-</v>
      </c>
      <c r="AC582" s="9" t="str">
        <f t="shared" si="120"/>
        <v>-</v>
      </c>
      <c r="AD582" s="9" t="str">
        <f t="shared" si="120"/>
        <v>-</v>
      </c>
      <c r="AE582" s="9" t="str">
        <f t="shared" si="120"/>
        <v>-</v>
      </c>
      <c r="AF582" s="9" t="str">
        <f t="shared" si="120"/>
        <v>-</v>
      </c>
      <c r="AG582" s="9" t="str">
        <f t="shared" si="120"/>
        <v>-</v>
      </c>
      <c r="AH582" s="9" t="str">
        <f t="shared" si="120"/>
        <v>-</v>
      </c>
      <c r="AI582" s="9" t="str">
        <f t="shared" si="119"/>
        <v>-</v>
      </c>
      <c r="AJ582" s="9" t="str">
        <f t="shared" si="119"/>
        <v>-</v>
      </c>
      <c r="AK582" s="9" t="str">
        <f t="shared" si="119"/>
        <v>-</v>
      </c>
      <c r="AL582" s="9" t="str">
        <f t="shared" si="119"/>
        <v>-</v>
      </c>
      <c r="AM582" s="9" t="str">
        <f t="shared" si="119"/>
        <v>-</v>
      </c>
      <c r="AN582" s="9" t="str">
        <f t="shared" si="119"/>
        <v>-</v>
      </c>
      <c r="AO582" s="9" t="str">
        <f t="shared" si="119"/>
        <v>-</v>
      </c>
      <c r="AP582" s="9" t="str">
        <f t="shared" si="116"/>
        <v>-</v>
      </c>
      <c r="AQ582" s="9" t="str">
        <f t="shared" si="116"/>
        <v>-</v>
      </c>
      <c r="AR582" s="9" t="str">
        <f t="shared" si="116"/>
        <v>-</v>
      </c>
      <c r="AS582" s="9" t="str">
        <f t="shared" si="116"/>
        <v>-</v>
      </c>
      <c r="AT582" s="9" t="str">
        <f t="shared" si="116"/>
        <v>-</v>
      </c>
      <c r="AU582" s="9" t="str">
        <f t="shared" si="116"/>
        <v>-</v>
      </c>
      <c r="AV582" s="9" t="str">
        <f t="shared" si="116"/>
        <v>-</v>
      </c>
      <c r="AW582" s="9" t="str">
        <f t="shared" si="116"/>
        <v>-</v>
      </c>
      <c r="AX582" s="9" t="str">
        <f t="shared" si="116"/>
        <v>-</v>
      </c>
      <c r="AY582" s="9" t="str">
        <f t="shared" si="116"/>
        <v>-</v>
      </c>
      <c r="AZ582" s="9" t="str">
        <f t="shared" si="119"/>
        <v>-</v>
      </c>
      <c r="BA582" s="9" t="str">
        <f t="shared" si="119"/>
        <v>-</v>
      </c>
      <c r="BB582" s="9" t="str">
        <f t="shared" si="120"/>
        <v>-</v>
      </c>
      <c r="BC582" s="9" t="str">
        <f t="shared" si="120"/>
        <v>-</v>
      </c>
      <c r="BD582" s="9" t="str">
        <f t="shared" si="120"/>
        <v>-</v>
      </c>
      <c r="BE582" s="9" t="str">
        <f t="shared" si="120"/>
        <v>-</v>
      </c>
      <c r="BF582" s="9" t="str">
        <f t="shared" si="120"/>
        <v>-</v>
      </c>
      <c r="BG582" s="9" t="str">
        <f t="shared" si="120"/>
        <v>-</v>
      </c>
      <c r="BH582" s="9" t="str">
        <f t="shared" si="120"/>
        <v>-</v>
      </c>
      <c r="BI582" s="9" t="str">
        <f t="shared" si="120"/>
        <v>-</v>
      </c>
      <c r="BJ582" s="37"/>
      <c r="BK582" s="34"/>
      <c r="BR582" s="25"/>
      <c r="BS582" s="25"/>
      <c r="BV582" s="25"/>
      <c r="BW582" s="25"/>
      <c r="BX582" s="25"/>
    </row>
    <row r="583" spans="1:76">
      <c r="A583" s="38">
        <f t="shared" si="97"/>
        <v>189</v>
      </c>
      <c r="B583" s="36">
        <f t="shared" si="115"/>
        <v>0</v>
      </c>
      <c r="C583" s="36">
        <f t="shared" si="115"/>
        <v>0</v>
      </c>
      <c r="D583" s="9" t="str">
        <f t="shared" si="120"/>
        <v>-</v>
      </c>
      <c r="E583" s="9" t="str">
        <f t="shared" si="120"/>
        <v>-</v>
      </c>
      <c r="F583" s="9" t="str">
        <f t="shared" si="120"/>
        <v>-</v>
      </c>
      <c r="G583" s="9" t="str">
        <f t="shared" si="120"/>
        <v>-</v>
      </c>
      <c r="H583" s="9" t="str">
        <f t="shared" si="120"/>
        <v>-</v>
      </c>
      <c r="I583" s="9" t="str">
        <f t="shared" si="120"/>
        <v>-</v>
      </c>
      <c r="J583" s="9" t="str">
        <f t="shared" si="120"/>
        <v>-</v>
      </c>
      <c r="K583" s="9" t="str">
        <f t="shared" si="120"/>
        <v>-</v>
      </c>
      <c r="L583" s="9" t="str">
        <f t="shared" si="120"/>
        <v>-</v>
      </c>
      <c r="M583" s="9" t="str">
        <f t="shared" si="120"/>
        <v>-</v>
      </c>
      <c r="N583" s="9" t="str">
        <f t="shared" si="120"/>
        <v>-</v>
      </c>
      <c r="O583" s="9" t="str">
        <f t="shared" si="120"/>
        <v>-</v>
      </c>
      <c r="P583" s="9" t="str">
        <f t="shared" si="120"/>
        <v>-</v>
      </c>
      <c r="Q583" s="9" t="str">
        <f t="shared" si="120"/>
        <v>-</v>
      </c>
      <c r="R583" s="9" t="str">
        <f t="shared" si="120"/>
        <v>-</v>
      </c>
      <c r="S583" s="9" t="str">
        <f t="shared" si="120"/>
        <v>-</v>
      </c>
      <c r="T583" s="9" t="str">
        <f t="shared" si="120"/>
        <v>-</v>
      </c>
      <c r="U583" s="9" t="str">
        <f t="shared" si="120"/>
        <v>-</v>
      </c>
      <c r="V583" s="9" t="str">
        <f t="shared" si="120"/>
        <v>-</v>
      </c>
      <c r="W583" s="9" t="str">
        <f t="shared" si="120"/>
        <v>-</v>
      </c>
      <c r="X583" s="9" t="str">
        <f t="shared" si="120"/>
        <v>-</v>
      </c>
      <c r="Y583" s="9" t="str">
        <f t="shared" si="120"/>
        <v>-</v>
      </c>
      <c r="Z583" s="9" t="str">
        <f t="shared" si="120"/>
        <v>-</v>
      </c>
      <c r="AA583" s="9" t="str">
        <f t="shared" si="120"/>
        <v>-</v>
      </c>
      <c r="AB583" s="9" t="str">
        <f t="shared" si="120"/>
        <v>-</v>
      </c>
      <c r="AC583" s="9" t="str">
        <f t="shared" si="120"/>
        <v>-</v>
      </c>
      <c r="AD583" s="9" t="str">
        <f t="shared" si="120"/>
        <v>-</v>
      </c>
      <c r="AE583" s="9" t="str">
        <f t="shared" si="120"/>
        <v>-</v>
      </c>
      <c r="AF583" s="9" t="str">
        <f t="shared" si="120"/>
        <v>-</v>
      </c>
      <c r="AG583" s="9" t="str">
        <f t="shared" si="120"/>
        <v>-</v>
      </c>
      <c r="AH583" s="9" t="str">
        <f t="shared" si="120"/>
        <v>-</v>
      </c>
      <c r="AI583" s="9" t="str">
        <f t="shared" si="119"/>
        <v>-</v>
      </c>
      <c r="AJ583" s="9" t="str">
        <f t="shared" si="119"/>
        <v>-</v>
      </c>
      <c r="AK583" s="9" t="str">
        <f t="shared" si="119"/>
        <v>-</v>
      </c>
      <c r="AL583" s="9" t="str">
        <f t="shared" si="119"/>
        <v>-</v>
      </c>
      <c r="AM583" s="9" t="str">
        <f t="shared" si="119"/>
        <v>-</v>
      </c>
      <c r="AN583" s="9" t="str">
        <f t="shared" si="119"/>
        <v>-</v>
      </c>
      <c r="AO583" s="9" t="str">
        <f t="shared" si="119"/>
        <v>-</v>
      </c>
      <c r="AP583" s="9" t="str">
        <f t="shared" si="116"/>
        <v>-</v>
      </c>
      <c r="AQ583" s="9" t="str">
        <f t="shared" si="116"/>
        <v>-</v>
      </c>
      <c r="AR583" s="9" t="str">
        <f t="shared" si="116"/>
        <v>-</v>
      </c>
      <c r="AS583" s="9" t="str">
        <f t="shared" si="116"/>
        <v>-</v>
      </c>
      <c r="AT583" s="9" t="str">
        <f t="shared" si="116"/>
        <v>-</v>
      </c>
      <c r="AU583" s="9" t="str">
        <f t="shared" si="116"/>
        <v>-</v>
      </c>
      <c r="AV583" s="9" t="str">
        <f t="shared" si="116"/>
        <v>-</v>
      </c>
      <c r="AW583" s="9" t="str">
        <f t="shared" si="116"/>
        <v>-</v>
      </c>
      <c r="AX583" s="9" t="str">
        <f t="shared" si="116"/>
        <v>-</v>
      </c>
      <c r="AY583" s="9" t="str">
        <f t="shared" si="116"/>
        <v>-</v>
      </c>
      <c r="AZ583" s="9" t="str">
        <f t="shared" si="119"/>
        <v>-</v>
      </c>
      <c r="BA583" s="9" t="str">
        <f t="shared" si="119"/>
        <v>-</v>
      </c>
      <c r="BB583" s="9" t="str">
        <f t="shared" si="120"/>
        <v>-</v>
      </c>
      <c r="BC583" s="9" t="str">
        <f t="shared" si="120"/>
        <v>-</v>
      </c>
      <c r="BD583" s="9" t="str">
        <f t="shared" si="120"/>
        <v>-</v>
      </c>
      <c r="BE583" s="9" t="str">
        <f t="shared" si="120"/>
        <v>-</v>
      </c>
      <c r="BF583" s="9" t="str">
        <f t="shared" si="120"/>
        <v>-</v>
      </c>
      <c r="BG583" s="9" t="str">
        <f t="shared" si="120"/>
        <v>-</v>
      </c>
      <c r="BH583" s="9" t="str">
        <f t="shared" si="120"/>
        <v>-</v>
      </c>
      <c r="BI583" s="9" t="str">
        <f t="shared" si="120"/>
        <v>-</v>
      </c>
      <c r="BJ583" s="37"/>
      <c r="BK583" s="34"/>
      <c r="BR583" s="25"/>
      <c r="BS583" s="25"/>
      <c r="BV583" s="25"/>
      <c r="BW583" s="25"/>
      <c r="BX583" s="25"/>
    </row>
    <row r="584" spans="1:76">
      <c r="A584" s="38">
        <f t="shared" si="97"/>
        <v>190</v>
      </c>
      <c r="B584" s="36">
        <f t="shared" si="115"/>
        <v>0</v>
      </c>
      <c r="C584" s="36">
        <f t="shared" si="115"/>
        <v>0</v>
      </c>
      <c r="D584" s="9" t="str">
        <f t="shared" si="120"/>
        <v>-</v>
      </c>
      <c r="E584" s="9" t="str">
        <f t="shared" si="120"/>
        <v>-</v>
      </c>
      <c r="F584" s="9" t="str">
        <f t="shared" si="120"/>
        <v>-</v>
      </c>
      <c r="G584" s="9" t="str">
        <f t="shared" si="120"/>
        <v>-</v>
      </c>
      <c r="H584" s="9" t="str">
        <f t="shared" si="120"/>
        <v>-</v>
      </c>
      <c r="I584" s="9" t="str">
        <f t="shared" si="120"/>
        <v>-</v>
      </c>
      <c r="J584" s="9" t="str">
        <f t="shared" si="120"/>
        <v>-</v>
      </c>
      <c r="K584" s="9" t="str">
        <f t="shared" si="120"/>
        <v>-</v>
      </c>
      <c r="L584" s="9" t="str">
        <f t="shared" si="120"/>
        <v>-</v>
      </c>
      <c r="M584" s="9" t="str">
        <f t="shared" si="120"/>
        <v>-</v>
      </c>
      <c r="N584" s="9" t="str">
        <f t="shared" si="120"/>
        <v>-</v>
      </c>
      <c r="O584" s="9" t="str">
        <f t="shared" si="120"/>
        <v>-</v>
      </c>
      <c r="P584" s="9" t="str">
        <f t="shared" si="120"/>
        <v>-</v>
      </c>
      <c r="Q584" s="9" t="str">
        <f t="shared" si="120"/>
        <v>-</v>
      </c>
      <c r="R584" s="9" t="str">
        <f t="shared" si="120"/>
        <v>-</v>
      </c>
      <c r="S584" s="9" t="str">
        <f t="shared" si="120"/>
        <v>-</v>
      </c>
      <c r="T584" s="9" t="str">
        <f t="shared" si="120"/>
        <v>-</v>
      </c>
      <c r="U584" s="9" t="str">
        <f t="shared" si="120"/>
        <v>-</v>
      </c>
      <c r="V584" s="9" t="str">
        <f t="shared" si="120"/>
        <v>-</v>
      </c>
      <c r="W584" s="9" t="str">
        <f t="shared" si="120"/>
        <v>-</v>
      </c>
      <c r="X584" s="9" t="str">
        <f t="shared" si="120"/>
        <v>-</v>
      </c>
      <c r="Y584" s="9" t="str">
        <f t="shared" si="120"/>
        <v>-</v>
      </c>
      <c r="Z584" s="9" t="str">
        <f t="shared" si="120"/>
        <v>-</v>
      </c>
      <c r="AA584" s="9" t="str">
        <f t="shared" si="120"/>
        <v>-</v>
      </c>
      <c r="AB584" s="9" t="str">
        <f t="shared" si="120"/>
        <v>-</v>
      </c>
      <c r="AC584" s="9" t="str">
        <f t="shared" si="120"/>
        <v>-</v>
      </c>
      <c r="AD584" s="9" t="str">
        <f t="shared" si="120"/>
        <v>-</v>
      </c>
      <c r="AE584" s="9" t="str">
        <f t="shared" si="120"/>
        <v>-</v>
      </c>
      <c r="AF584" s="9" t="str">
        <f t="shared" si="120"/>
        <v>-</v>
      </c>
      <c r="AG584" s="9" t="str">
        <f t="shared" si="120"/>
        <v>-</v>
      </c>
      <c r="AH584" s="9" t="str">
        <f t="shared" si="120"/>
        <v>-</v>
      </c>
      <c r="AI584" s="9" t="str">
        <f t="shared" si="119"/>
        <v>-</v>
      </c>
      <c r="AJ584" s="9" t="str">
        <f t="shared" si="119"/>
        <v>-</v>
      </c>
      <c r="AK584" s="9" t="str">
        <f t="shared" si="119"/>
        <v>-</v>
      </c>
      <c r="AL584" s="9" t="str">
        <f t="shared" si="119"/>
        <v>-</v>
      </c>
      <c r="AM584" s="9" t="str">
        <f t="shared" si="119"/>
        <v>-</v>
      </c>
      <c r="AN584" s="9" t="str">
        <f t="shared" si="119"/>
        <v>-</v>
      </c>
      <c r="AO584" s="9" t="str">
        <f t="shared" si="119"/>
        <v>-</v>
      </c>
      <c r="AP584" s="9" t="str">
        <f t="shared" si="116"/>
        <v>-</v>
      </c>
      <c r="AQ584" s="9" t="str">
        <f t="shared" si="116"/>
        <v>-</v>
      </c>
      <c r="AR584" s="9" t="str">
        <f t="shared" si="116"/>
        <v>-</v>
      </c>
      <c r="AS584" s="9" t="str">
        <f t="shared" si="116"/>
        <v>-</v>
      </c>
      <c r="AT584" s="9" t="str">
        <f t="shared" si="116"/>
        <v>-</v>
      </c>
      <c r="AU584" s="9" t="str">
        <f t="shared" si="116"/>
        <v>-</v>
      </c>
      <c r="AV584" s="9" t="str">
        <f t="shared" si="116"/>
        <v>-</v>
      </c>
      <c r="AW584" s="9" t="str">
        <f t="shared" si="116"/>
        <v>-</v>
      </c>
      <c r="AX584" s="9" t="str">
        <f t="shared" si="116"/>
        <v>-</v>
      </c>
      <c r="AY584" s="9" t="str">
        <f t="shared" si="116"/>
        <v>-</v>
      </c>
      <c r="AZ584" s="9" t="str">
        <f t="shared" si="119"/>
        <v>-</v>
      </c>
      <c r="BA584" s="9" t="str">
        <f t="shared" si="119"/>
        <v>-</v>
      </c>
      <c r="BB584" s="9" t="str">
        <f t="shared" si="120"/>
        <v>-</v>
      </c>
      <c r="BC584" s="9" t="str">
        <f t="shared" si="120"/>
        <v>-</v>
      </c>
      <c r="BD584" s="9" t="str">
        <f t="shared" si="120"/>
        <v>-</v>
      </c>
      <c r="BE584" s="9" t="str">
        <f t="shared" si="120"/>
        <v>-</v>
      </c>
      <c r="BF584" s="9" t="str">
        <f t="shared" si="120"/>
        <v>-</v>
      </c>
      <c r="BG584" s="9" t="str">
        <f t="shared" si="120"/>
        <v>-</v>
      </c>
      <c r="BH584" s="9" t="str">
        <f t="shared" si="120"/>
        <v>-</v>
      </c>
      <c r="BI584" s="9" t="str">
        <f t="shared" si="120"/>
        <v>-</v>
      </c>
      <c r="BJ584" s="37"/>
      <c r="BK584" s="34"/>
      <c r="BR584" s="25"/>
      <c r="BS584" s="25"/>
      <c r="BV584" s="25"/>
      <c r="BW584" s="25"/>
      <c r="BX584" s="25"/>
    </row>
    <row r="585" spans="1:76">
      <c r="A585" s="38">
        <f t="shared" si="97"/>
        <v>191</v>
      </c>
      <c r="B585" s="36">
        <f t="shared" si="115"/>
        <v>0</v>
      </c>
      <c r="C585" s="36">
        <f t="shared" si="115"/>
        <v>0</v>
      </c>
      <c r="D585" s="9" t="str">
        <f t="shared" si="120"/>
        <v>-</v>
      </c>
      <c r="E585" s="9" t="str">
        <f t="shared" si="120"/>
        <v>-</v>
      </c>
      <c r="F585" s="9" t="str">
        <f t="shared" si="120"/>
        <v>-</v>
      </c>
      <c r="G585" s="9" t="str">
        <f t="shared" si="120"/>
        <v>-</v>
      </c>
      <c r="H585" s="9" t="str">
        <f t="shared" si="120"/>
        <v>-</v>
      </c>
      <c r="I585" s="9" t="str">
        <f t="shared" si="120"/>
        <v>-</v>
      </c>
      <c r="J585" s="9" t="str">
        <f t="shared" si="120"/>
        <v>-</v>
      </c>
      <c r="K585" s="9" t="str">
        <f t="shared" si="120"/>
        <v>-</v>
      </c>
      <c r="L585" s="9" t="str">
        <f t="shared" si="120"/>
        <v>-</v>
      </c>
      <c r="M585" s="9" t="str">
        <f t="shared" si="120"/>
        <v>-</v>
      </c>
      <c r="N585" s="9" t="str">
        <f t="shared" si="120"/>
        <v>-</v>
      </c>
      <c r="O585" s="9" t="str">
        <f t="shared" si="120"/>
        <v>-</v>
      </c>
      <c r="P585" s="9" t="str">
        <f t="shared" si="120"/>
        <v>-</v>
      </c>
      <c r="Q585" s="9" t="str">
        <f t="shared" si="120"/>
        <v>-</v>
      </c>
      <c r="R585" s="9" t="str">
        <f t="shared" si="120"/>
        <v>-</v>
      </c>
      <c r="S585" s="9" t="str">
        <f t="shared" si="120"/>
        <v>-</v>
      </c>
      <c r="T585" s="9" t="str">
        <f t="shared" si="120"/>
        <v>-</v>
      </c>
      <c r="U585" s="9" t="str">
        <f t="shared" si="120"/>
        <v>-</v>
      </c>
      <c r="V585" s="9" t="str">
        <f t="shared" si="120"/>
        <v>-</v>
      </c>
      <c r="W585" s="9" t="str">
        <f t="shared" si="120"/>
        <v>-</v>
      </c>
      <c r="X585" s="9" t="str">
        <f t="shared" si="120"/>
        <v>-</v>
      </c>
      <c r="Y585" s="9" t="str">
        <f t="shared" si="120"/>
        <v>-</v>
      </c>
      <c r="Z585" s="9" t="str">
        <f t="shared" si="120"/>
        <v>-</v>
      </c>
      <c r="AA585" s="9" t="str">
        <f t="shared" si="120"/>
        <v>-</v>
      </c>
      <c r="AB585" s="9" t="str">
        <f t="shared" si="120"/>
        <v>-</v>
      </c>
      <c r="AC585" s="9" t="str">
        <f t="shared" si="120"/>
        <v>-</v>
      </c>
      <c r="AD585" s="9" t="str">
        <f t="shared" si="120"/>
        <v>-</v>
      </c>
      <c r="AE585" s="9" t="str">
        <f t="shared" si="120"/>
        <v>-</v>
      </c>
      <c r="AF585" s="9" t="str">
        <f t="shared" si="120"/>
        <v>-</v>
      </c>
      <c r="AG585" s="9" t="str">
        <f t="shared" si="120"/>
        <v>-</v>
      </c>
      <c r="AH585" s="9" t="str">
        <f t="shared" si="120"/>
        <v>-</v>
      </c>
      <c r="AI585" s="9" t="str">
        <f t="shared" si="119"/>
        <v>-</v>
      </c>
      <c r="AJ585" s="9" t="str">
        <f t="shared" si="119"/>
        <v>-</v>
      </c>
      <c r="AK585" s="9" t="str">
        <f t="shared" si="119"/>
        <v>-</v>
      </c>
      <c r="AL585" s="9" t="str">
        <f t="shared" si="119"/>
        <v>-</v>
      </c>
      <c r="AM585" s="9" t="str">
        <f t="shared" si="119"/>
        <v>-</v>
      </c>
      <c r="AN585" s="9" t="str">
        <f t="shared" si="119"/>
        <v>-</v>
      </c>
      <c r="AO585" s="9" t="str">
        <f t="shared" si="119"/>
        <v>-</v>
      </c>
      <c r="AP585" s="9" t="str">
        <f t="shared" si="116"/>
        <v>-</v>
      </c>
      <c r="AQ585" s="9" t="str">
        <f t="shared" si="116"/>
        <v>-</v>
      </c>
      <c r="AR585" s="9" t="str">
        <f t="shared" si="116"/>
        <v>-</v>
      </c>
      <c r="AS585" s="9" t="str">
        <f t="shared" si="116"/>
        <v>-</v>
      </c>
      <c r="AT585" s="9" t="str">
        <f t="shared" si="116"/>
        <v>-</v>
      </c>
      <c r="AU585" s="9" t="str">
        <f t="shared" si="116"/>
        <v>-</v>
      </c>
      <c r="AV585" s="9" t="str">
        <f t="shared" si="116"/>
        <v>-</v>
      </c>
      <c r="AW585" s="9" t="str">
        <f t="shared" si="116"/>
        <v>-</v>
      </c>
      <c r="AX585" s="9" t="str">
        <f t="shared" si="116"/>
        <v>-</v>
      </c>
      <c r="AY585" s="9" t="str">
        <f t="shared" si="116"/>
        <v>-</v>
      </c>
      <c r="AZ585" s="9" t="str">
        <f t="shared" si="119"/>
        <v>-</v>
      </c>
      <c r="BA585" s="9" t="str">
        <f t="shared" si="119"/>
        <v>-</v>
      </c>
      <c r="BB585" s="9" t="str">
        <f t="shared" si="120"/>
        <v>-</v>
      </c>
      <c r="BC585" s="9" t="str">
        <f t="shared" si="120"/>
        <v>-</v>
      </c>
      <c r="BD585" s="9" t="str">
        <f t="shared" si="120"/>
        <v>-</v>
      </c>
      <c r="BE585" s="9" t="str">
        <f t="shared" si="120"/>
        <v>-</v>
      </c>
      <c r="BF585" s="9" t="str">
        <f t="shared" si="120"/>
        <v>-</v>
      </c>
      <c r="BG585" s="9" t="str">
        <f t="shared" si="120"/>
        <v>-</v>
      </c>
      <c r="BH585" s="9" t="str">
        <f t="shared" si="120"/>
        <v>-</v>
      </c>
      <c r="BI585" s="9" t="str">
        <f t="shared" si="120"/>
        <v>-</v>
      </c>
      <c r="BJ585" s="37"/>
      <c r="BK585" s="34"/>
      <c r="BR585" s="25"/>
      <c r="BS585" s="25"/>
      <c r="BV585" s="25"/>
      <c r="BW585" s="25"/>
      <c r="BX585" s="25"/>
    </row>
    <row r="586" spans="1:76">
      <c r="A586" s="38">
        <f t="shared" si="97"/>
        <v>192</v>
      </c>
      <c r="B586" s="36">
        <f t="shared" si="115"/>
        <v>0</v>
      </c>
      <c r="C586" s="36">
        <f t="shared" si="115"/>
        <v>0</v>
      </c>
      <c r="D586" s="9" t="str">
        <f t="shared" si="120"/>
        <v>-</v>
      </c>
      <c r="E586" s="9" t="str">
        <f t="shared" si="120"/>
        <v>-</v>
      </c>
      <c r="F586" s="9" t="str">
        <f t="shared" si="120"/>
        <v>-</v>
      </c>
      <c r="G586" s="9" t="str">
        <f t="shared" si="120"/>
        <v>-</v>
      </c>
      <c r="H586" s="9" t="str">
        <f t="shared" si="120"/>
        <v>-</v>
      </c>
      <c r="I586" s="9" t="str">
        <f t="shared" si="120"/>
        <v>-</v>
      </c>
      <c r="J586" s="9" t="str">
        <f t="shared" si="120"/>
        <v>-</v>
      </c>
      <c r="K586" s="9" t="str">
        <f t="shared" si="120"/>
        <v>-</v>
      </c>
      <c r="L586" s="9" t="str">
        <f t="shared" si="120"/>
        <v>-</v>
      </c>
      <c r="M586" s="9" t="str">
        <f t="shared" si="120"/>
        <v>-</v>
      </c>
      <c r="N586" s="9" t="str">
        <f t="shared" si="120"/>
        <v>-</v>
      </c>
      <c r="O586" s="9" t="str">
        <f t="shared" si="120"/>
        <v>-</v>
      </c>
      <c r="P586" s="9" t="str">
        <f t="shared" si="120"/>
        <v>-</v>
      </c>
      <c r="Q586" s="9" t="str">
        <f t="shared" si="120"/>
        <v>-</v>
      </c>
      <c r="R586" s="9" t="str">
        <f t="shared" si="120"/>
        <v>-</v>
      </c>
      <c r="S586" s="9" t="str">
        <f t="shared" si="120"/>
        <v>-</v>
      </c>
      <c r="T586" s="9" t="str">
        <f t="shared" si="120"/>
        <v>-</v>
      </c>
      <c r="U586" s="9" t="str">
        <f t="shared" si="120"/>
        <v>-</v>
      </c>
      <c r="V586" s="9" t="str">
        <f t="shared" si="120"/>
        <v>-</v>
      </c>
      <c r="W586" s="9" t="str">
        <f t="shared" si="120"/>
        <v>-</v>
      </c>
      <c r="X586" s="9" t="str">
        <f t="shared" si="120"/>
        <v>-</v>
      </c>
      <c r="Y586" s="9" t="str">
        <f t="shared" si="120"/>
        <v>-</v>
      </c>
      <c r="Z586" s="9" t="str">
        <f t="shared" si="120"/>
        <v>-</v>
      </c>
      <c r="AA586" s="9" t="str">
        <f t="shared" si="120"/>
        <v>-</v>
      </c>
      <c r="AB586" s="9" t="str">
        <f t="shared" si="120"/>
        <v>-</v>
      </c>
      <c r="AC586" s="9" t="str">
        <f t="shared" si="120"/>
        <v>-</v>
      </c>
      <c r="AD586" s="9" t="str">
        <f t="shared" si="120"/>
        <v>-</v>
      </c>
      <c r="AE586" s="9" t="str">
        <f t="shared" si="120"/>
        <v>-</v>
      </c>
      <c r="AF586" s="9" t="str">
        <f t="shared" si="120"/>
        <v>-</v>
      </c>
      <c r="AG586" s="9" t="str">
        <f t="shared" si="120"/>
        <v>-</v>
      </c>
      <c r="AH586" s="9" t="str">
        <f t="shared" si="120"/>
        <v>-</v>
      </c>
      <c r="AI586" s="9" t="str">
        <f t="shared" si="119"/>
        <v>-</v>
      </c>
      <c r="AJ586" s="9" t="str">
        <f t="shared" si="119"/>
        <v>-</v>
      </c>
      <c r="AK586" s="9" t="str">
        <f t="shared" si="119"/>
        <v>-</v>
      </c>
      <c r="AL586" s="9" t="str">
        <f t="shared" si="119"/>
        <v>-</v>
      </c>
      <c r="AM586" s="9" t="str">
        <f t="shared" si="119"/>
        <v>-</v>
      </c>
      <c r="AN586" s="9" t="str">
        <f t="shared" si="119"/>
        <v>-</v>
      </c>
      <c r="AO586" s="9" t="str">
        <f t="shared" si="119"/>
        <v>-</v>
      </c>
      <c r="AP586" s="9" t="str">
        <f t="shared" si="116"/>
        <v>-</v>
      </c>
      <c r="AQ586" s="9" t="str">
        <f t="shared" si="116"/>
        <v>-</v>
      </c>
      <c r="AR586" s="9" t="str">
        <f t="shared" si="116"/>
        <v>-</v>
      </c>
      <c r="AS586" s="9" t="str">
        <f t="shared" si="116"/>
        <v>-</v>
      </c>
      <c r="AT586" s="9" t="str">
        <f t="shared" si="116"/>
        <v>-</v>
      </c>
      <c r="AU586" s="9" t="str">
        <f t="shared" si="116"/>
        <v>-</v>
      </c>
      <c r="AV586" s="9" t="str">
        <f t="shared" si="116"/>
        <v>-</v>
      </c>
      <c r="AW586" s="9" t="str">
        <f t="shared" si="116"/>
        <v>-</v>
      </c>
      <c r="AX586" s="9" t="str">
        <f t="shared" si="116"/>
        <v>-</v>
      </c>
      <c r="AY586" s="9" t="str">
        <f t="shared" si="116"/>
        <v>-</v>
      </c>
      <c r="AZ586" s="9" t="str">
        <f t="shared" si="119"/>
        <v>-</v>
      </c>
      <c r="BA586" s="9" t="str">
        <f t="shared" si="119"/>
        <v>-</v>
      </c>
      <c r="BB586" s="9" t="str">
        <f t="shared" si="120"/>
        <v>-</v>
      </c>
      <c r="BC586" s="9" t="str">
        <f t="shared" si="120"/>
        <v>-</v>
      </c>
      <c r="BD586" s="9" t="str">
        <f t="shared" si="120"/>
        <v>-</v>
      </c>
      <c r="BE586" s="9" t="str">
        <f t="shared" si="120"/>
        <v>-</v>
      </c>
      <c r="BF586" s="9" t="str">
        <f t="shared" si="120"/>
        <v>-</v>
      </c>
      <c r="BG586" s="9" t="str">
        <f t="shared" si="120"/>
        <v>-</v>
      </c>
      <c r="BH586" s="9" t="str">
        <f t="shared" si="120"/>
        <v>-</v>
      </c>
      <c r="BI586" s="9" t="str">
        <f t="shared" si="120"/>
        <v>-</v>
      </c>
      <c r="BJ586" s="37"/>
      <c r="BK586" s="34"/>
      <c r="BR586" s="25"/>
      <c r="BS586" s="25"/>
      <c r="BV586" s="25"/>
      <c r="BW586" s="25"/>
      <c r="BX586" s="25"/>
    </row>
    <row r="587" spans="1:76">
      <c r="A587" s="38"/>
      <c r="B587" s="36"/>
      <c r="C587" s="36"/>
      <c r="D587" s="9">
        <f t="shared" ref="D587:BI587" si="121">COUNTIF(D395:D586,"!!!")</f>
        <v>0</v>
      </c>
      <c r="E587" s="9">
        <f t="shared" si="121"/>
        <v>0</v>
      </c>
      <c r="F587" s="9">
        <f t="shared" si="121"/>
        <v>0</v>
      </c>
      <c r="G587" s="9">
        <f t="shared" si="121"/>
        <v>0</v>
      </c>
      <c r="H587" s="9">
        <f t="shared" si="121"/>
        <v>0</v>
      </c>
      <c r="I587" s="9">
        <f t="shared" si="121"/>
        <v>0</v>
      </c>
      <c r="J587" s="9">
        <f t="shared" si="121"/>
        <v>1</v>
      </c>
      <c r="K587" s="9">
        <f t="shared" si="121"/>
        <v>0</v>
      </c>
      <c r="L587" s="9">
        <f t="shared" si="121"/>
        <v>0</v>
      </c>
      <c r="M587" s="9">
        <f t="shared" si="121"/>
        <v>6</v>
      </c>
      <c r="N587" s="9">
        <f t="shared" si="121"/>
        <v>0</v>
      </c>
      <c r="O587" s="9">
        <f t="shared" si="121"/>
        <v>6</v>
      </c>
      <c r="P587" s="9">
        <f t="shared" si="121"/>
        <v>0</v>
      </c>
      <c r="Q587" s="9">
        <f t="shared" si="121"/>
        <v>0</v>
      </c>
      <c r="R587" s="9">
        <f t="shared" si="121"/>
        <v>0</v>
      </c>
      <c r="S587" s="9">
        <f t="shared" si="121"/>
        <v>0</v>
      </c>
      <c r="T587" s="9">
        <f t="shared" si="121"/>
        <v>4</v>
      </c>
      <c r="U587" s="9">
        <f t="shared" si="121"/>
        <v>2</v>
      </c>
      <c r="V587" s="9">
        <f t="shared" si="121"/>
        <v>0</v>
      </c>
      <c r="W587" s="9">
        <f t="shared" si="121"/>
        <v>0</v>
      </c>
      <c r="X587" s="9">
        <f t="shared" si="121"/>
        <v>7</v>
      </c>
      <c r="Y587" s="9">
        <f t="shared" si="121"/>
        <v>4</v>
      </c>
      <c r="Z587" s="9">
        <f t="shared" si="121"/>
        <v>0</v>
      </c>
      <c r="AA587" s="9">
        <f t="shared" si="121"/>
        <v>0</v>
      </c>
      <c r="AB587" s="9">
        <f t="shared" si="121"/>
        <v>0</v>
      </c>
      <c r="AC587" s="9">
        <f t="shared" si="121"/>
        <v>41</v>
      </c>
      <c r="AD587" s="9">
        <f t="shared" si="121"/>
        <v>0</v>
      </c>
      <c r="AE587" s="9">
        <f t="shared" si="121"/>
        <v>0</v>
      </c>
      <c r="AF587" s="9">
        <f t="shared" si="121"/>
        <v>0</v>
      </c>
      <c r="AG587" s="9">
        <f t="shared" si="121"/>
        <v>0</v>
      </c>
      <c r="AH587" s="9">
        <f t="shared" si="121"/>
        <v>0</v>
      </c>
      <c r="AI587" s="9">
        <f t="shared" si="121"/>
        <v>0</v>
      </c>
      <c r="AJ587" s="9">
        <f t="shared" si="121"/>
        <v>0</v>
      </c>
      <c r="AK587" s="9">
        <f t="shared" si="121"/>
        <v>0</v>
      </c>
      <c r="AL587" s="9">
        <f t="shared" si="121"/>
        <v>0</v>
      </c>
      <c r="AM587" s="9">
        <f t="shared" si="121"/>
        <v>0</v>
      </c>
      <c r="AN587" s="9">
        <f t="shared" si="121"/>
        <v>0</v>
      </c>
      <c r="AO587" s="9">
        <f t="shared" si="121"/>
        <v>23</v>
      </c>
      <c r="AP587" s="9">
        <f t="shared" si="121"/>
        <v>0</v>
      </c>
      <c r="AQ587" s="9">
        <f t="shared" si="121"/>
        <v>0</v>
      </c>
      <c r="AR587" s="9">
        <f t="shared" si="121"/>
        <v>0</v>
      </c>
      <c r="AS587" s="9">
        <f t="shared" si="121"/>
        <v>0</v>
      </c>
      <c r="AT587" s="9">
        <f t="shared" si="121"/>
        <v>0</v>
      </c>
      <c r="AU587" s="9">
        <f t="shared" si="121"/>
        <v>0</v>
      </c>
      <c r="AV587" s="9">
        <f t="shared" si="121"/>
        <v>0</v>
      </c>
      <c r="AW587" s="9">
        <f t="shared" si="121"/>
        <v>0</v>
      </c>
      <c r="AX587" s="9">
        <f t="shared" si="121"/>
        <v>0</v>
      </c>
      <c r="AY587" s="9">
        <f t="shared" si="121"/>
        <v>0</v>
      </c>
      <c r="AZ587" s="9">
        <f t="shared" si="121"/>
        <v>8</v>
      </c>
      <c r="BA587" s="9">
        <f t="shared" si="121"/>
        <v>0</v>
      </c>
      <c r="BB587" s="9">
        <f t="shared" si="121"/>
        <v>16</v>
      </c>
      <c r="BC587" s="9">
        <f t="shared" si="121"/>
        <v>0</v>
      </c>
      <c r="BD587" s="9">
        <f t="shared" si="121"/>
        <v>0</v>
      </c>
      <c r="BE587" s="9">
        <f t="shared" si="121"/>
        <v>1</v>
      </c>
      <c r="BF587" s="9">
        <f t="shared" si="121"/>
        <v>0</v>
      </c>
      <c r="BG587" s="9">
        <f t="shared" si="121"/>
        <v>0</v>
      </c>
      <c r="BH587" s="9">
        <f t="shared" si="121"/>
        <v>0</v>
      </c>
      <c r="BI587" s="9">
        <f t="shared" si="121"/>
        <v>0</v>
      </c>
      <c r="BJ587" s="37">
        <f>SUM(D587:BI587)</f>
        <v>119</v>
      </c>
      <c r="BK587" s="45">
        <f>COUNTIF(D587:BI587,"&gt;0")</f>
        <v>12</v>
      </c>
      <c r="BR587" s="25"/>
      <c r="BS587" s="25"/>
      <c r="BV587" s="25"/>
      <c r="BW587" s="25"/>
      <c r="BX587" s="25"/>
    </row>
    <row r="588" spans="1:76">
      <c r="A588" s="40"/>
      <c r="B588" s="41"/>
      <c r="C588" s="41"/>
      <c r="BJ588" s="5"/>
      <c r="BK588" s="42"/>
      <c r="BR588" s="25"/>
      <c r="BS588" s="25"/>
      <c r="BV588" s="25"/>
      <c r="BW588" s="25"/>
      <c r="BX588" s="25"/>
    </row>
    <row r="589" spans="1:76">
      <c r="A589" s="43" t="s">
        <v>112</v>
      </c>
      <c r="B589" s="44"/>
      <c r="C589" s="44"/>
      <c r="BJ589" s="5"/>
      <c r="BK589" s="42"/>
      <c r="BR589" s="25"/>
      <c r="BS589" s="25"/>
      <c r="BV589" s="25"/>
      <c r="BW589" s="25"/>
      <c r="BX589" s="25"/>
    </row>
    <row r="590" spans="1:76">
      <c r="A590" s="38">
        <v>1</v>
      </c>
      <c r="B590" s="36">
        <f>B3</f>
        <v>1</v>
      </c>
      <c r="C590" s="36">
        <f t="shared" ref="C590:C653" si="122">C3</f>
        <v>1</v>
      </c>
      <c r="D590" s="9">
        <f t="shared" ref="D590:BI596" si="123">IF(AND(D$196="ДА",D395="-"),D3,"-")</f>
        <v>12</v>
      </c>
      <c r="E590" s="9" t="str">
        <f t="shared" si="123"/>
        <v>-</v>
      </c>
      <c r="F590" s="9" t="str">
        <f t="shared" si="123"/>
        <v>-</v>
      </c>
      <c r="G590" s="9" t="str">
        <f t="shared" si="123"/>
        <v>-</v>
      </c>
      <c r="H590" s="9" t="str">
        <f t="shared" si="123"/>
        <v>-</v>
      </c>
      <c r="I590" s="9" t="str">
        <f t="shared" si="123"/>
        <v>-</v>
      </c>
      <c r="J590" s="9" t="str">
        <f t="shared" si="123"/>
        <v>-</v>
      </c>
      <c r="K590" s="9" t="str">
        <f t="shared" si="123"/>
        <v>-</v>
      </c>
      <c r="L590" s="9" t="str">
        <f t="shared" si="123"/>
        <v>-</v>
      </c>
      <c r="M590" s="9" t="str">
        <f t="shared" si="123"/>
        <v>-</v>
      </c>
      <c r="N590" s="9" t="str">
        <f t="shared" si="123"/>
        <v>-</v>
      </c>
      <c r="O590" s="9" t="str">
        <f t="shared" si="123"/>
        <v>-</v>
      </c>
      <c r="P590" s="9" t="str">
        <f t="shared" si="123"/>
        <v>-</v>
      </c>
      <c r="Q590" s="9">
        <f t="shared" si="123"/>
        <v>7</v>
      </c>
      <c r="R590" s="9" t="str">
        <f t="shared" si="123"/>
        <v>-</v>
      </c>
      <c r="S590" s="9" t="str">
        <f t="shared" si="123"/>
        <v>-</v>
      </c>
      <c r="T590" s="9">
        <f t="shared" si="123"/>
        <v>7</v>
      </c>
      <c r="U590" s="9">
        <f t="shared" si="123"/>
        <v>10</v>
      </c>
      <c r="V590" s="9" t="str">
        <f t="shared" si="123"/>
        <v>-</v>
      </c>
      <c r="W590" s="9" t="str">
        <f t="shared" si="123"/>
        <v>-</v>
      </c>
      <c r="X590" s="9" t="str">
        <f t="shared" si="123"/>
        <v>-</v>
      </c>
      <c r="Y590" s="9" t="str">
        <f t="shared" si="123"/>
        <v>-</v>
      </c>
      <c r="Z590" s="9">
        <f t="shared" si="123"/>
        <v>8</v>
      </c>
      <c r="AA590" s="9" t="str">
        <f t="shared" si="123"/>
        <v>-</v>
      </c>
      <c r="AB590" s="9" t="str">
        <f t="shared" si="123"/>
        <v>-</v>
      </c>
      <c r="AC590" s="9" t="str">
        <f t="shared" si="123"/>
        <v>-</v>
      </c>
      <c r="AD590" s="9" t="str">
        <f t="shared" si="123"/>
        <v>-</v>
      </c>
      <c r="AE590" s="9" t="str">
        <f t="shared" si="123"/>
        <v>-</v>
      </c>
      <c r="AF590" s="9" t="str">
        <f t="shared" si="123"/>
        <v>-</v>
      </c>
      <c r="AG590" s="9">
        <f t="shared" si="123"/>
        <v>9</v>
      </c>
      <c r="AH590" s="9" t="str">
        <f t="shared" si="123"/>
        <v>-</v>
      </c>
      <c r="AI590" s="9">
        <f t="shared" ref="AI590:BA618" si="124">IF(AND(AI$196="ДА",AI395="-"),AI3,"-")</f>
        <v>9</v>
      </c>
      <c r="AJ590" s="9">
        <f t="shared" si="124"/>
        <v>6</v>
      </c>
      <c r="AK590" s="9">
        <f t="shared" si="124"/>
        <v>11</v>
      </c>
      <c r="AL590" s="9">
        <f t="shared" si="124"/>
        <v>5</v>
      </c>
      <c r="AM590" s="9">
        <f t="shared" si="124"/>
        <v>7</v>
      </c>
      <c r="AN590" s="9">
        <f t="shared" si="124"/>
        <v>7</v>
      </c>
      <c r="AO590" s="9" t="str">
        <f t="shared" si="124"/>
        <v>-</v>
      </c>
      <c r="AP590" s="9">
        <f t="shared" ref="AP590:AY615" si="125">IF(AND(AP$196="ДА",AP395="-"),AP3,"-")</f>
        <v>12</v>
      </c>
      <c r="AQ590" s="9" t="str">
        <f t="shared" si="125"/>
        <v>-</v>
      </c>
      <c r="AR590" s="9" t="str">
        <f t="shared" si="125"/>
        <v>-</v>
      </c>
      <c r="AS590" s="9">
        <f t="shared" si="125"/>
        <v>6</v>
      </c>
      <c r="AT590" s="9" t="str">
        <f t="shared" si="125"/>
        <v>-</v>
      </c>
      <c r="AU590" s="9" t="str">
        <f t="shared" si="125"/>
        <v>-</v>
      </c>
      <c r="AV590" s="9" t="str">
        <f t="shared" si="125"/>
        <v>-</v>
      </c>
      <c r="AW590" s="9">
        <f t="shared" si="125"/>
        <v>7</v>
      </c>
      <c r="AX590" s="9" t="str">
        <f t="shared" si="125"/>
        <v>-</v>
      </c>
      <c r="AY590" s="9" t="str">
        <f t="shared" si="125"/>
        <v>-</v>
      </c>
      <c r="AZ590" s="9" t="str">
        <f t="shared" si="124"/>
        <v>-</v>
      </c>
      <c r="BA590" s="9" t="str">
        <f t="shared" si="124"/>
        <v>-</v>
      </c>
      <c r="BB590" s="9" t="str">
        <f t="shared" si="123"/>
        <v>-</v>
      </c>
      <c r="BC590" s="9">
        <f t="shared" si="123"/>
        <v>6</v>
      </c>
      <c r="BD590" s="9" t="str">
        <f t="shared" si="123"/>
        <v>-</v>
      </c>
      <c r="BE590" s="9">
        <f t="shared" si="123"/>
        <v>7</v>
      </c>
      <c r="BF590" s="9">
        <f t="shared" si="123"/>
        <v>8</v>
      </c>
      <c r="BG590" s="9" t="str">
        <f t="shared" si="123"/>
        <v>-</v>
      </c>
      <c r="BH590" s="9" t="str">
        <f t="shared" si="123"/>
        <v>-</v>
      </c>
      <c r="BI590" s="9" t="str">
        <f t="shared" si="123"/>
        <v>-</v>
      </c>
      <c r="BJ590" s="37">
        <f t="shared" ref="BJ590:BJ621" si="126">COUNTIF(D590:BI590,"&gt;0")</f>
        <v>18</v>
      </c>
      <c r="BK590" s="34">
        <f t="shared" ref="BK590:BK621" si="127">IFERROR(AVERAGE(D590:BI590)+(1-A590)/1000000,"-")</f>
        <v>8</v>
      </c>
      <c r="BL590" s="9">
        <f>RANK(BK590,BK$590:BK$781,0)</f>
        <v>18</v>
      </c>
      <c r="BN590" s="38">
        <v>1</v>
      </c>
      <c r="BO590" s="34">
        <f>BK590</f>
        <v>8</v>
      </c>
      <c r="BP590" s="37">
        <f>BJ3</f>
        <v>22</v>
      </c>
      <c r="BQ590" s="37">
        <f>BJ590</f>
        <v>18</v>
      </c>
      <c r="BR590" s="36">
        <f>B3</f>
        <v>1</v>
      </c>
      <c r="BS590" s="36">
        <f t="shared" ref="BS590:BS653" si="128">C3</f>
        <v>1</v>
      </c>
      <c r="BV590" s="25"/>
      <c r="BW590" s="25"/>
      <c r="BX590" s="25"/>
    </row>
    <row r="591" spans="1:76">
      <c r="A591" s="38">
        <f>A590+1</f>
        <v>2</v>
      </c>
      <c r="B591" s="36">
        <f t="shared" ref="B591:C654" si="129">B4</f>
        <v>1</v>
      </c>
      <c r="C591" s="36">
        <f t="shared" si="122"/>
        <v>2</v>
      </c>
      <c r="D591" s="9">
        <f t="shared" si="123"/>
        <v>7</v>
      </c>
      <c r="E591" s="9" t="str">
        <f t="shared" si="123"/>
        <v>-</v>
      </c>
      <c r="F591" s="9">
        <f t="shared" si="123"/>
        <v>5</v>
      </c>
      <c r="G591" s="9" t="str">
        <f t="shared" si="123"/>
        <v>-</v>
      </c>
      <c r="H591" s="9" t="str">
        <f t="shared" si="123"/>
        <v>-</v>
      </c>
      <c r="I591" s="9" t="str">
        <f t="shared" si="123"/>
        <v>-</v>
      </c>
      <c r="J591" s="9" t="str">
        <f t="shared" si="123"/>
        <v>-</v>
      </c>
      <c r="K591" s="9" t="str">
        <f t="shared" si="123"/>
        <v>-</v>
      </c>
      <c r="L591" s="9" t="str">
        <f t="shared" si="123"/>
        <v>-</v>
      </c>
      <c r="M591" s="9" t="str">
        <f t="shared" si="123"/>
        <v>-</v>
      </c>
      <c r="N591" s="9" t="str">
        <f t="shared" si="123"/>
        <v>-</v>
      </c>
      <c r="O591" s="9" t="str">
        <f t="shared" si="123"/>
        <v>-</v>
      </c>
      <c r="P591" s="9" t="str">
        <f t="shared" si="123"/>
        <v>-</v>
      </c>
      <c r="Q591" s="9">
        <f t="shared" si="123"/>
        <v>5</v>
      </c>
      <c r="R591" s="9" t="str">
        <f t="shared" si="123"/>
        <v>-</v>
      </c>
      <c r="S591" s="9" t="str">
        <f t="shared" si="123"/>
        <v>-</v>
      </c>
      <c r="T591" s="9">
        <f t="shared" si="123"/>
        <v>4</v>
      </c>
      <c r="U591" s="9">
        <f t="shared" si="123"/>
        <v>8</v>
      </c>
      <c r="V591" s="9" t="str">
        <f t="shared" si="123"/>
        <v>-</v>
      </c>
      <c r="W591" s="9" t="str">
        <f t="shared" si="123"/>
        <v>-</v>
      </c>
      <c r="X591" s="9" t="str">
        <f t="shared" si="123"/>
        <v>-</v>
      </c>
      <c r="Y591" s="9" t="str">
        <f t="shared" si="123"/>
        <v>-</v>
      </c>
      <c r="Z591" s="9">
        <f t="shared" si="123"/>
        <v>7</v>
      </c>
      <c r="AA591" s="9" t="str">
        <f t="shared" si="123"/>
        <v>-</v>
      </c>
      <c r="AB591" s="9" t="str">
        <f t="shared" si="123"/>
        <v>-</v>
      </c>
      <c r="AC591" s="9" t="str">
        <f t="shared" si="123"/>
        <v>-</v>
      </c>
      <c r="AD591" s="9" t="str">
        <f t="shared" si="123"/>
        <v>-</v>
      </c>
      <c r="AE591" s="9" t="str">
        <f t="shared" si="123"/>
        <v>-</v>
      </c>
      <c r="AF591" s="9" t="str">
        <f t="shared" si="123"/>
        <v>-</v>
      </c>
      <c r="AG591" s="9">
        <f t="shared" si="123"/>
        <v>5</v>
      </c>
      <c r="AH591" s="9" t="str">
        <f t="shared" si="123"/>
        <v>-</v>
      </c>
      <c r="AI591" s="9" t="str">
        <f t="shared" si="124"/>
        <v>-</v>
      </c>
      <c r="AJ591" s="9">
        <f t="shared" si="124"/>
        <v>6</v>
      </c>
      <c r="AK591" s="9">
        <f t="shared" si="124"/>
        <v>9</v>
      </c>
      <c r="AL591" s="9" t="str">
        <f t="shared" si="124"/>
        <v>-</v>
      </c>
      <c r="AM591" s="9">
        <f t="shared" si="124"/>
        <v>6</v>
      </c>
      <c r="AN591" s="9">
        <f t="shared" si="124"/>
        <v>4</v>
      </c>
      <c r="AO591" s="9" t="str">
        <f t="shared" si="124"/>
        <v>-</v>
      </c>
      <c r="AP591" s="9">
        <f t="shared" si="125"/>
        <v>9</v>
      </c>
      <c r="AQ591" s="9" t="str">
        <f t="shared" si="125"/>
        <v>-</v>
      </c>
      <c r="AR591" s="9" t="str">
        <f t="shared" si="125"/>
        <v>-</v>
      </c>
      <c r="AS591" s="9">
        <f t="shared" si="125"/>
        <v>4</v>
      </c>
      <c r="AT591" s="9" t="str">
        <f t="shared" si="125"/>
        <v>-</v>
      </c>
      <c r="AU591" s="9" t="str">
        <f t="shared" si="125"/>
        <v>-</v>
      </c>
      <c r="AV591" s="9" t="str">
        <f t="shared" si="125"/>
        <v>-</v>
      </c>
      <c r="AW591" s="9" t="str">
        <f t="shared" si="125"/>
        <v>-</v>
      </c>
      <c r="AX591" s="9" t="str">
        <f t="shared" si="125"/>
        <v>-</v>
      </c>
      <c r="AY591" s="9" t="str">
        <f t="shared" si="125"/>
        <v>-</v>
      </c>
      <c r="AZ591" s="9" t="str">
        <f t="shared" si="124"/>
        <v>-</v>
      </c>
      <c r="BA591" s="9" t="str">
        <f t="shared" si="124"/>
        <v>-</v>
      </c>
      <c r="BB591" s="9" t="str">
        <f t="shared" si="123"/>
        <v>-</v>
      </c>
      <c r="BC591" s="9">
        <f t="shared" si="123"/>
        <v>6</v>
      </c>
      <c r="BD591" s="9" t="str">
        <f t="shared" si="123"/>
        <v>-</v>
      </c>
      <c r="BE591" s="9">
        <f t="shared" si="123"/>
        <v>6</v>
      </c>
      <c r="BF591" s="9" t="str">
        <f t="shared" si="123"/>
        <v>-</v>
      </c>
      <c r="BG591" s="9" t="str">
        <f t="shared" si="123"/>
        <v>-</v>
      </c>
      <c r="BH591" s="9" t="str">
        <f t="shared" si="123"/>
        <v>-</v>
      </c>
      <c r="BI591" s="9" t="str">
        <f t="shared" si="123"/>
        <v>-</v>
      </c>
      <c r="BJ591" s="37">
        <f t="shared" si="126"/>
        <v>15</v>
      </c>
      <c r="BK591" s="34">
        <f t="shared" si="127"/>
        <v>6.0666656666666663</v>
      </c>
      <c r="BL591" s="9">
        <f t="shared" ref="BL591:BL654" si="130">RANK(BK591,BK$590:BK$781,0)</f>
        <v>86</v>
      </c>
      <c r="BN591" s="38">
        <f>BN590+1</f>
        <v>2</v>
      </c>
      <c r="BO591" s="34">
        <f t="shared" ref="BO591:BO654" si="131">BK591</f>
        <v>6.0666656666666663</v>
      </c>
      <c r="BP591" s="37">
        <f t="shared" ref="BP591:BP654" si="132">BJ4</f>
        <v>17</v>
      </c>
      <c r="BQ591" s="37">
        <f t="shared" ref="BQ591:BQ654" si="133">BJ591</f>
        <v>15</v>
      </c>
      <c r="BR591" s="36">
        <f t="shared" ref="BR591:BS654" si="134">B4</f>
        <v>1</v>
      </c>
      <c r="BS591" s="36">
        <f t="shared" si="128"/>
        <v>2</v>
      </c>
      <c r="BV591" s="25"/>
      <c r="BW591" s="25"/>
      <c r="BX591" s="25"/>
    </row>
    <row r="592" spans="1:76">
      <c r="A592" s="38">
        <f t="shared" ref="A592:A655" si="135">A591+1</f>
        <v>3</v>
      </c>
      <c r="B592" s="36">
        <f t="shared" si="129"/>
        <v>1</v>
      </c>
      <c r="C592" s="36">
        <f t="shared" si="122"/>
        <v>3</v>
      </c>
      <c r="D592" s="9">
        <f t="shared" si="123"/>
        <v>11</v>
      </c>
      <c r="E592" s="9" t="str">
        <f t="shared" si="123"/>
        <v>-</v>
      </c>
      <c r="F592" s="9" t="str">
        <f t="shared" si="123"/>
        <v>-</v>
      </c>
      <c r="G592" s="9" t="str">
        <f t="shared" si="123"/>
        <v>-</v>
      </c>
      <c r="H592" s="9" t="str">
        <f t="shared" si="123"/>
        <v>-</v>
      </c>
      <c r="I592" s="9" t="str">
        <f t="shared" si="123"/>
        <v>-</v>
      </c>
      <c r="J592" s="9" t="str">
        <f t="shared" si="123"/>
        <v>-</v>
      </c>
      <c r="K592" s="9" t="str">
        <f t="shared" si="123"/>
        <v>-</v>
      </c>
      <c r="L592" s="9" t="str">
        <f t="shared" si="123"/>
        <v>-</v>
      </c>
      <c r="M592" s="9" t="str">
        <f t="shared" si="123"/>
        <v>-</v>
      </c>
      <c r="N592" s="9" t="str">
        <f t="shared" si="123"/>
        <v>-</v>
      </c>
      <c r="O592" s="9" t="str">
        <f t="shared" si="123"/>
        <v>-</v>
      </c>
      <c r="P592" s="9" t="str">
        <f t="shared" si="123"/>
        <v>-</v>
      </c>
      <c r="Q592" s="9">
        <f t="shared" si="123"/>
        <v>6</v>
      </c>
      <c r="R592" s="9" t="str">
        <f t="shared" si="123"/>
        <v>-</v>
      </c>
      <c r="S592" s="9" t="str">
        <f t="shared" si="123"/>
        <v>-</v>
      </c>
      <c r="T592" s="9">
        <f t="shared" si="123"/>
        <v>9</v>
      </c>
      <c r="U592" s="9">
        <f t="shared" si="123"/>
        <v>12</v>
      </c>
      <c r="V592" s="9" t="str">
        <f t="shared" si="123"/>
        <v>-</v>
      </c>
      <c r="W592" s="9" t="str">
        <f t="shared" si="123"/>
        <v>-</v>
      </c>
      <c r="X592" s="9" t="str">
        <f t="shared" si="123"/>
        <v>-</v>
      </c>
      <c r="Y592" s="9" t="str">
        <f t="shared" si="123"/>
        <v>-</v>
      </c>
      <c r="Z592" s="9">
        <f t="shared" si="123"/>
        <v>10</v>
      </c>
      <c r="AA592" s="9" t="str">
        <f t="shared" si="123"/>
        <v>-</v>
      </c>
      <c r="AB592" s="9">
        <f t="shared" si="123"/>
        <v>10</v>
      </c>
      <c r="AC592" s="9" t="str">
        <f t="shared" si="123"/>
        <v>-</v>
      </c>
      <c r="AD592" s="9" t="str">
        <f t="shared" si="123"/>
        <v>-</v>
      </c>
      <c r="AE592" s="9" t="str">
        <f t="shared" si="123"/>
        <v>-</v>
      </c>
      <c r="AF592" s="9" t="str">
        <f t="shared" si="123"/>
        <v>-</v>
      </c>
      <c r="AG592" s="9">
        <f t="shared" si="123"/>
        <v>9</v>
      </c>
      <c r="AH592" s="9" t="str">
        <f t="shared" si="123"/>
        <v>-</v>
      </c>
      <c r="AI592" s="9">
        <f t="shared" si="124"/>
        <v>9</v>
      </c>
      <c r="AJ592" s="9">
        <f t="shared" si="124"/>
        <v>7</v>
      </c>
      <c r="AK592" s="9">
        <f t="shared" si="124"/>
        <v>11</v>
      </c>
      <c r="AL592" s="9">
        <f t="shared" si="124"/>
        <v>4</v>
      </c>
      <c r="AM592" s="9">
        <f t="shared" si="124"/>
        <v>6</v>
      </c>
      <c r="AN592" s="9" t="str">
        <f t="shared" si="124"/>
        <v>-</v>
      </c>
      <c r="AO592" s="9" t="str">
        <f t="shared" si="124"/>
        <v>-</v>
      </c>
      <c r="AP592" s="9">
        <f t="shared" si="125"/>
        <v>10</v>
      </c>
      <c r="AQ592" s="9" t="str">
        <f t="shared" si="125"/>
        <v>-</v>
      </c>
      <c r="AR592" s="9" t="str">
        <f t="shared" si="125"/>
        <v>-</v>
      </c>
      <c r="AS592" s="9">
        <f t="shared" si="125"/>
        <v>10</v>
      </c>
      <c r="AT592" s="9" t="str">
        <f t="shared" si="125"/>
        <v>-</v>
      </c>
      <c r="AU592" s="9" t="str">
        <f t="shared" si="125"/>
        <v>-</v>
      </c>
      <c r="AV592" s="9" t="str">
        <f t="shared" si="125"/>
        <v>-</v>
      </c>
      <c r="AW592" s="9">
        <f t="shared" si="125"/>
        <v>7</v>
      </c>
      <c r="AX592" s="9" t="str">
        <f t="shared" si="125"/>
        <v>-</v>
      </c>
      <c r="AY592" s="9" t="str">
        <f t="shared" si="125"/>
        <v>-</v>
      </c>
      <c r="AZ592" s="9" t="str">
        <f t="shared" si="124"/>
        <v>-</v>
      </c>
      <c r="BA592" s="9" t="str">
        <f t="shared" si="124"/>
        <v>-</v>
      </c>
      <c r="BB592" s="9" t="str">
        <f t="shared" si="123"/>
        <v>-</v>
      </c>
      <c r="BC592" s="9">
        <f t="shared" si="123"/>
        <v>6</v>
      </c>
      <c r="BD592" s="9" t="str">
        <f t="shared" si="123"/>
        <v>-</v>
      </c>
      <c r="BE592" s="9">
        <f t="shared" si="123"/>
        <v>11</v>
      </c>
      <c r="BF592" s="9">
        <f t="shared" si="123"/>
        <v>6</v>
      </c>
      <c r="BG592" s="9" t="str">
        <f t="shared" si="123"/>
        <v>-</v>
      </c>
      <c r="BH592" s="9">
        <f t="shared" si="123"/>
        <v>5</v>
      </c>
      <c r="BI592" s="9" t="str">
        <f t="shared" si="123"/>
        <v>-</v>
      </c>
      <c r="BJ592" s="37">
        <f t="shared" si="126"/>
        <v>19</v>
      </c>
      <c r="BK592" s="34">
        <f t="shared" si="127"/>
        <v>8.3684190526315785</v>
      </c>
      <c r="BL592" s="9">
        <f t="shared" si="130"/>
        <v>6</v>
      </c>
      <c r="BN592" s="38">
        <f t="shared" ref="BN592:BN655" si="136">BN591+1</f>
        <v>3</v>
      </c>
      <c r="BO592" s="34">
        <f t="shared" si="131"/>
        <v>8.3684190526315785</v>
      </c>
      <c r="BP592" s="37">
        <f t="shared" si="132"/>
        <v>25</v>
      </c>
      <c r="BQ592" s="37">
        <f t="shared" si="133"/>
        <v>19</v>
      </c>
      <c r="BR592" s="36">
        <f t="shared" si="134"/>
        <v>1</v>
      </c>
      <c r="BS592" s="36">
        <f t="shared" si="128"/>
        <v>3</v>
      </c>
      <c r="BV592" s="25"/>
      <c r="BW592" s="25"/>
      <c r="BX592" s="25"/>
    </row>
    <row r="593" spans="1:76">
      <c r="A593" s="38">
        <f t="shared" si="135"/>
        <v>4</v>
      </c>
      <c r="B593" s="36">
        <f t="shared" si="129"/>
        <v>2</v>
      </c>
      <c r="C593" s="36">
        <f t="shared" si="122"/>
        <v>1</v>
      </c>
      <c r="D593" s="9">
        <f t="shared" si="123"/>
        <v>12</v>
      </c>
      <c r="E593" s="9" t="str">
        <f t="shared" si="123"/>
        <v>-</v>
      </c>
      <c r="F593" s="9" t="str">
        <f t="shared" si="123"/>
        <v>-</v>
      </c>
      <c r="G593" s="9" t="str">
        <f t="shared" si="123"/>
        <v>-</v>
      </c>
      <c r="H593" s="9" t="str">
        <f t="shared" si="123"/>
        <v>-</v>
      </c>
      <c r="I593" s="9" t="str">
        <f t="shared" si="123"/>
        <v>-</v>
      </c>
      <c r="J593" s="9">
        <f t="shared" si="123"/>
        <v>8</v>
      </c>
      <c r="K593" s="9" t="str">
        <f t="shared" si="123"/>
        <v>-</v>
      </c>
      <c r="L593" s="9" t="str">
        <f t="shared" si="123"/>
        <v>-</v>
      </c>
      <c r="M593" s="9">
        <f t="shared" si="123"/>
        <v>11</v>
      </c>
      <c r="N593" s="9" t="str">
        <f t="shared" si="123"/>
        <v>-</v>
      </c>
      <c r="O593" s="9" t="str">
        <f t="shared" si="123"/>
        <v>-</v>
      </c>
      <c r="P593" s="9" t="str">
        <f t="shared" si="123"/>
        <v>-</v>
      </c>
      <c r="Q593" s="9">
        <f t="shared" si="123"/>
        <v>9</v>
      </c>
      <c r="R593" s="9" t="str">
        <f t="shared" si="123"/>
        <v>-</v>
      </c>
      <c r="S593" s="9" t="str">
        <f t="shared" si="123"/>
        <v>-</v>
      </c>
      <c r="T593" s="9">
        <f t="shared" si="123"/>
        <v>11</v>
      </c>
      <c r="U593" s="9">
        <f t="shared" si="123"/>
        <v>12</v>
      </c>
      <c r="V593" s="9" t="str">
        <f t="shared" si="123"/>
        <v>-</v>
      </c>
      <c r="W593" s="9" t="str">
        <f t="shared" si="123"/>
        <v>-</v>
      </c>
      <c r="X593" s="9" t="str">
        <f t="shared" si="123"/>
        <v>-</v>
      </c>
      <c r="Y593" s="9" t="str">
        <f t="shared" si="123"/>
        <v>-</v>
      </c>
      <c r="Z593" s="9">
        <f t="shared" si="123"/>
        <v>11</v>
      </c>
      <c r="AA593" s="9" t="str">
        <f t="shared" si="123"/>
        <v>-</v>
      </c>
      <c r="AB593" s="9" t="str">
        <f t="shared" si="123"/>
        <v>-</v>
      </c>
      <c r="AC593" s="9" t="str">
        <f t="shared" si="123"/>
        <v>-</v>
      </c>
      <c r="AD593" s="9" t="str">
        <f t="shared" si="123"/>
        <v>-</v>
      </c>
      <c r="AE593" s="9" t="str">
        <f t="shared" si="123"/>
        <v>-</v>
      </c>
      <c r="AF593" s="9" t="str">
        <f t="shared" si="123"/>
        <v>-</v>
      </c>
      <c r="AG593" s="9">
        <f t="shared" si="123"/>
        <v>11</v>
      </c>
      <c r="AH593" s="9" t="str">
        <f t="shared" si="123"/>
        <v>-</v>
      </c>
      <c r="AI593" s="9">
        <f t="shared" si="124"/>
        <v>9</v>
      </c>
      <c r="AJ593" s="9" t="str">
        <f t="shared" si="124"/>
        <v>-</v>
      </c>
      <c r="AK593" s="9">
        <f t="shared" si="124"/>
        <v>12</v>
      </c>
      <c r="AL593" s="9">
        <f t="shared" si="124"/>
        <v>6</v>
      </c>
      <c r="AM593" s="9">
        <f t="shared" si="124"/>
        <v>6</v>
      </c>
      <c r="AN593" s="9" t="str">
        <f t="shared" si="124"/>
        <v>-</v>
      </c>
      <c r="AO593" s="9" t="str">
        <f t="shared" si="124"/>
        <v>-</v>
      </c>
      <c r="AP593" s="9">
        <f t="shared" si="125"/>
        <v>10</v>
      </c>
      <c r="AQ593" s="9" t="str">
        <f t="shared" si="125"/>
        <v>-</v>
      </c>
      <c r="AR593" s="9" t="str">
        <f t="shared" si="125"/>
        <v>-</v>
      </c>
      <c r="AS593" s="9">
        <f t="shared" si="125"/>
        <v>10</v>
      </c>
      <c r="AT593" s="9" t="str">
        <f t="shared" si="125"/>
        <v>-</v>
      </c>
      <c r="AU593" s="9" t="str">
        <f t="shared" si="125"/>
        <v>-</v>
      </c>
      <c r="AV593" s="9" t="str">
        <f t="shared" si="125"/>
        <v>-</v>
      </c>
      <c r="AW593" s="9">
        <f t="shared" si="125"/>
        <v>8</v>
      </c>
      <c r="AX593" s="9" t="str">
        <f t="shared" si="125"/>
        <v>-</v>
      </c>
      <c r="AY593" s="9" t="str">
        <f t="shared" si="125"/>
        <v>-</v>
      </c>
      <c r="AZ593" s="9" t="str">
        <f t="shared" si="124"/>
        <v>-</v>
      </c>
      <c r="BA593" s="9" t="str">
        <f t="shared" si="124"/>
        <v>-</v>
      </c>
      <c r="BB593" s="9" t="str">
        <f t="shared" si="123"/>
        <v>-</v>
      </c>
      <c r="BC593" s="9">
        <f t="shared" si="123"/>
        <v>9</v>
      </c>
      <c r="BD593" s="9" t="str">
        <f t="shared" si="123"/>
        <v>-</v>
      </c>
      <c r="BE593" s="9">
        <f t="shared" si="123"/>
        <v>11</v>
      </c>
      <c r="BF593" s="9">
        <f t="shared" si="123"/>
        <v>9</v>
      </c>
      <c r="BG593" s="9" t="str">
        <f t="shared" si="123"/>
        <v>-</v>
      </c>
      <c r="BH593" s="9" t="str">
        <f t="shared" si="123"/>
        <v>-</v>
      </c>
      <c r="BI593" s="9">
        <f t="shared" si="123"/>
        <v>7</v>
      </c>
      <c r="BJ593" s="37">
        <f t="shared" si="126"/>
        <v>19</v>
      </c>
      <c r="BK593" s="34">
        <f t="shared" si="127"/>
        <v>9.5789443684210536</v>
      </c>
      <c r="BL593" s="9">
        <f t="shared" si="130"/>
        <v>1</v>
      </c>
      <c r="BN593" s="38">
        <f t="shared" si="136"/>
        <v>4</v>
      </c>
      <c r="BO593" s="34">
        <f t="shared" si="131"/>
        <v>9.5789443684210536</v>
      </c>
      <c r="BP593" s="37">
        <f t="shared" si="132"/>
        <v>24</v>
      </c>
      <c r="BQ593" s="37">
        <f t="shared" si="133"/>
        <v>19</v>
      </c>
      <c r="BR593" s="36">
        <f t="shared" si="134"/>
        <v>2</v>
      </c>
      <c r="BS593" s="36">
        <f t="shared" si="128"/>
        <v>1</v>
      </c>
      <c r="BV593" s="25"/>
      <c r="BW593" s="25"/>
      <c r="BX593" s="25"/>
    </row>
    <row r="594" spans="1:76">
      <c r="A594" s="38">
        <f t="shared" si="135"/>
        <v>5</v>
      </c>
      <c r="B594" s="36">
        <f t="shared" si="129"/>
        <v>2</v>
      </c>
      <c r="C594" s="36">
        <f t="shared" si="122"/>
        <v>2</v>
      </c>
      <c r="D594" s="9">
        <f t="shared" si="123"/>
        <v>4</v>
      </c>
      <c r="E594" s="9" t="str">
        <f t="shared" si="123"/>
        <v>-</v>
      </c>
      <c r="F594" s="9" t="str">
        <f t="shared" si="123"/>
        <v>-</v>
      </c>
      <c r="G594" s="9" t="str">
        <f t="shared" si="123"/>
        <v>-</v>
      </c>
      <c r="H594" s="9" t="str">
        <f t="shared" si="123"/>
        <v>-</v>
      </c>
      <c r="I594" s="9" t="str">
        <f t="shared" si="123"/>
        <v>-</v>
      </c>
      <c r="J594" s="9" t="str">
        <f t="shared" si="123"/>
        <v>-</v>
      </c>
      <c r="K594" s="9" t="str">
        <f t="shared" si="123"/>
        <v>-</v>
      </c>
      <c r="L594" s="9" t="str">
        <f t="shared" si="123"/>
        <v>-</v>
      </c>
      <c r="M594" s="9" t="str">
        <f t="shared" si="123"/>
        <v>-</v>
      </c>
      <c r="N594" s="9" t="str">
        <f t="shared" si="123"/>
        <v>-</v>
      </c>
      <c r="O594" s="9" t="str">
        <f t="shared" si="123"/>
        <v>-</v>
      </c>
      <c r="P594" s="9" t="str">
        <f t="shared" si="123"/>
        <v>-</v>
      </c>
      <c r="Q594" s="9">
        <f t="shared" si="123"/>
        <v>5</v>
      </c>
      <c r="R594" s="9" t="str">
        <f t="shared" si="123"/>
        <v>-</v>
      </c>
      <c r="S594" s="9" t="str">
        <f t="shared" si="123"/>
        <v>-</v>
      </c>
      <c r="T594" s="9">
        <f t="shared" si="123"/>
        <v>4</v>
      </c>
      <c r="U594" s="9">
        <f t="shared" si="123"/>
        <v>4</v>
      </c>
      <c r="V594" s="9" t="str">
        <f t="shared" si="123"/>
        <v>-</v>
      </c>
      <c r="W594" s="9" t="str">
        <f t="shared" si="123"/>
        <v>-</v>
      </c>
      <c r="X594" s="9" t="str">
        <f t="shared" si="123"/>
        <v>-</v>
      </c>
      <c r="Y594" s="9" t="str">
        <f t="shared" si="123"/>
        <v>-</v>
      </c>
      <c r="Z594" s="9">
        <f t="shared" si="123"/>
        <v>9</v>
      </c>
      <c r="AA594" s="9" t="str">
        <f t="shared" si="123"/>
        <v>-</v>
      </c>
      <c r="AB594" s="9" t="str">
        <f t="shared" si="123"/>
        <v>-</v>
      </c>
      <c r="AC594" s="9" t="str">
        <f t="shared" si="123"/>
        <v>-</v>
      </c>
      <c r="AD594" s="9" t="str">
        <f t="shared" si="123"/>
        <v>-</v>
      </c>
      <c r="AE594" s="9" t="str">
        <f t="shared" si="123"/>
        <v>-</v>
      </c>
      <c r="AF594" s="9" t="str">
        <f t="shared" si="123"/>
        <v>-</v>
      </c>
      <c r="AG594" s="9">
        <f t="shared" si="123"/>
        <v>2</v>
      </c>
      <c r="AH594" s="9" t="str">
        <f t="shared" si="123"/>
        <v>-</v>
      </c>
      <c r="AI594" s="9">
        <f t="shared" si="124"/>
        <v>6</v>
      </c>
      <c r="AJ594" s="9" t="str">
        <f t="shared" si="124"/>
        <v>-</v>
      </c>
      <c r="AK594" s="9" t="str">
        <f t="shared" si="124"/>
        <v>-</v>
      </c>
      <c r="AL594" s="9" t="str">
        <f t="shared" si="124"/>
        <v>-</v>
      </c>
      <c r="AM594" s="9">
        <f t="shared" si="124"/>
        <v>6</v>
      </c>
      <c r="AN594" s="9">
        <f t="shared" si="124"/>
        <v>6</v>
      </c>
      <c r="AO594" s="9" t="str">
        <f t="shared" si="124"/>
        <v>-</v>
      </c>
      <c r="AP594" s="9">
        <f t="shared" si="125"/>
        <v>6</v>
      </c>
      <c r="AQ594" s="9" t="str">
        <f t="shared" si="125"/>
        <v>-</v>
      </c>
      <c r="AR594" s="9" t="str">
        <f t="shared" si="125"/>
        <v>-</v>
      </c>
      <c r="AS594" s="9" t="str">
        <f t="shared" si="125"/>
        <v>-</v>
      </c>
      <c r="AT594" s="9" t="str">
        <f t="shared" si="125"/>
        <v>-</v>
      </c>
      <c r="AU594" s="9" t="str">
        <f t="shared" si="125"/>
        <v>-</v>
      </c>
      <c r="AV594" s="9" t="str">
        <f t="shared" si="125"/>
        <v>-</v>
      </c>
      <c r="AW594" s="9" t="str">
        <f t="shared" si="125"/>
        <v>-</v>
      </c>
      <c r="AX594" s="9" t="str">
        <f t="shared" si="125"/>
        <v>-</v>
      </c>
      <c r="AY594" s="9" t="str">
        <f t="shared" si="125"/>
        <v>-</v>
      </c>
      <c r="AZ594" s="9">
        <f t="shared" si="124"/>
        <v>2</v>
      </c>
      <c r="BA594" s="9" t="str">
        <f t="shared" si="124"/>
        <v>-</v>
      </c>
      <c r="BB594" s="9">
        <f t="shared" si="123"/>
        <v>5</v>
      </c>
      <c r="BC594" s="9">
        <f t="shared" si="123"/>
        <v>5</v>
      </c>
      <c r="BD594" s="9" t="str">
        <f t="shared" si="123"/>
        <v>-</v>
      </c>
      <c r="BE594" s="9">
        <f t="shared" si="123"/>
        <v>6</v>
      </c>
      <c r="BF594" s="9" t="str">
        <f t="shared" si="123"/>
        <v>-</v>
      </c>
      <c r="BG594" s="9" t="str">
        <f t="shared" si="123"/>
        <v>-</v>
      </c>
      <c r="BH594" s="9">
        <f t="shared" si="123"/>
        <v>6</v>
      </c>
      <c r="BI594" s="9" t="str">
        <f t="shared" si="123"/>
        <v>-</v>
      </c>
      <c r="BJ594" s="37">
        <f t="shared" si="126"/>
        <v>15</v>
      </c>
      <c r="BK594" s="34">
        <f t="shared" si="127"/>
        <v>5.0666626666666668</v>
      </c>
      <c r="BL594" s="9">
        <f t="shared" si="130"/>
        <v>123</v>
      </c>
      <c r="BN594" s="38">
        <f t="shared" si="136"/>
        <v>5</v>
      </c>
      <c r="BO594" s="34">
        <f t="shared" si="131"/>
        <v>5.0666626666666668</v>
      </c>
      <c r="BP594" s="37">
        <f t="shared" si="132"/>
        <v>15</v>
      </c>
      <c r="BQ594" s="37">
        <f t="shared" si="133"/>
        <v>15</v>
      </c>
      <c r="BR594" s="36">
        <f t="shared" si="134"/>
        <v>2</v>
      </c>
      <c r="BS594" s="36">
        <f t="shared" si="128"/>
        <v>2</v>
      </c>
      <c r="BV594" s="25"/>
      <c r="BW594" s="25"/>
      <c r="BX594" s="25"/>
    </row>
    <row r="595" spans="1:76">
      <c r="A595" s="38">
        <f t="shared" si="135"/>
        <v>6</v>
      </c>
      <c r="B595" s="36">
        <f t="shared" si="129"/>
        <v>2</v>
      </c>
      <c r="C595" s="36">
        <f t="shared" si="122"/>
        <v>3</v>
      </c>
      <c r="D595" s="9">
        <f t="shared" si="123"/>
        <v>8</v>
      </c>
      <c r="E595" s="9" t="str">
        <f t="shared" si="123"/>
        <v>-</v>
      </c>
      <c r="F595" s="9" t="str">
        <f t="shared" si="123"/>
        <v>-</v>
      </c>
      <c r="G595" s="9" t="str">
        <f t="shared" si="123"/>
        <v>-</v>
      </c>
      <c r="H595" s="9" t="str">
        <f t="shared" si="123"/>
        <v>-</v>
      </c>
      <c r="I595" s="9" t="str">
        <f t="shared" si="123"/>
        <v>-</v>
      </c>
      <c r="J595" s="9" t="str">
        <f t="shared" si="123"/>
        <v>-</v>
      </c>
      <c r="K595" s="9" t="str">
        <f t="shared" si="123"/>
        <v>-</v>
      </c>
      <c r="L595" s="9" t="str">
        <f t="shared" si="123"/>
        <v>-</v>
      </c>
      <c r="M595" s="9" t="str">
        <f t="shared" si="123"/>
        <v>-</v>
      </c>
      <c r="N595" s="9" t="str">
        <f t="shared" si="123"/>
        <v>-</v>
      </c>
      <c r="O595" s="9" t="str">
        <f t="shared" si="123"/>
        <v>-</v>
      </c>
      <c r="P595" s="9" t="str">
        <f t="shared" si="123"/>
        <v>-</v>
      </c>
      <c r="Q595" s="9">
        <f t="shared" si="123"/>
        <v>5</v>
      </c>
      <c r="R595" s="9" t="str">
        <f t="shared" si="123"/>
        <v>-</v>
      </c>
      <c r="S595" s="9" t="str">
        <f t="shared" si="123"/>
        <v>-</v>
      </c>
      <c r="T595" s="9">
        <f t="shared" si="123"/>
        <v>7</v>
      </c>
      <c r="U595" s="9">
        <f t="shared" si="123"/>
        <v>8</v>
      </c>
      <c r="V595" s="9" t="str">
        <f t="shared" si="123"/>
        <v>-</v>
      </c>
      <c r="W595" s="9" t="str">
        <f t="shared" si="123"/>
        <v>-</v>
      </c>
      <c r="X595" s="9" t="str">
        <f t="shared" si="123"/>
        <v>-</v>
      </c>
      <c r="Y595" s="9" t="str">
        <f t="shared" si="123"/>
        <v>-</v>
      </c>
      <c r="Z595" s="9">
        <f t="shared" si="123"/>
        <v>11</v>
      </c>
      <c r="AA595" s="9" t="str">
        <f t="shared" si="123"/>
        <v>-</v>
      </c>
      <c r="AB595" s="9">
        <f t="shared" si="123"/>
        <v>10</v>
      </c>
      <c r="AC595" s="9" t="str">
        <f t="shared" si="123"/>
        <v>-</v>
      </c>
      <c r="AD595" s="9" t="str">
        <f t="shared" si="123"/>
        <v>-</v>
      </c>
      <c r="AE595" s="9" t="str">
        <f t="shared" si="123"/>
        <v>-</v>
      </c>
      <c r="AF595" s="9" t="str">
        <f t="shared" si="123"/>
        <v>-</v>
      </c>
      <c r="AG595" s="9">
        <f t="shared" si="123"/>
        <v>7</v>
      </c>
      <c r="AH595" s="9" t="str">
        <f t="shared" si="123"/>
        <v>-</v>
      </c>
      <c r="AI595" s="9">
        <f t="shared" si="124"/>
        <v>8</v>
      </c>
      <c r="AJ595" s="9" t="str">
        <f t="shared" si="124"/>
        <v>-</v>
      </c>
      <c r="AK595" s="9">
        <f t="shared" si="124"/>
        <v>8</v>
      </c>
      <c r="AL595" s="9">
        <f t="shared" si="124"/>
        <v>5</v>
      </c>
      <c r="AM595" s="9">
        <f t="shared" si="124"/>
        <v>9</v>
      </c>
      <c r="AN595" s="9">
        <f t="shared" si="124"/>
        <v>6</v>
      </c>
      <c r="AO595" s="9" t="str">
        <f t="shared" si="124"/>
        <v>-</v>
      </c>
      <c r="AP595" s="9">
        <f t="shared" si="125"/>
        <v>9</v>
      </c>
      <c r="AQ595" s="9" t="str">
        <f t="shared" si="125"/>
        <v>-</v>
      </c>
      <c r="AR595" s="9" t="str">
        <f t="shared" si="125"/>
        <v>-</v>
      </c>
      <c r="AS595" s="9" t="str">
        <f t="shared" si="125"/>
        <v>-</v>
      </c>
      <c r="AT595" s="9" t="str">
        <f t="shared" si="125"/>
        <v>-</v>
      </c>
      <c r="AU595" s="9" t="str">
        <f t="shared" si="125"/>
        <v>-</v>
      </c>
      <c r="AV595" s="9" t="str">
        <f t="shared" si="125"/>
        <v>-</v>
      </c>
      <c r="AW595" s="9" t="str">
        <f t="shared" si="125"/>
        <v>-</v>
      </c>
      <c r="AX595" s="9" t="str">
        <f t="shared" si="125"/>
        <v>-</v>
      </c>
      <c r="AY595" s="9" t="str">
        <f t="shared" si="125"/>
        <v>-</v>
      </c>
      <c r="AZ595" s="9" t="str">
        <f t="shared" si="124"/>
        <v>-</v>
      </c>
      <c r="BA595" s="9" t="str">
        <f t="shared" si="124"/>
        <v>-</v>
      </c>
      <c r="BB595" s="9" t="str">
        <f t="shared" si="123"/>
        <v>-</v>
      </c>
      <c r="BC595" s="9">
        <f t="shared" si="123"/>
        <v>8</v>
      </c>
      <c r="BD595" s="9" t="str">
        <f t="shared" si="123"/>
        <v>-</v>
      </c>
      <c r="BE595" s="9">
        <f t="shared" si="123"/>
        <v>7</v>
      </c>
      <c r="BF595" s="9">
        <f t="shared" si="123"/>
        <v>6</v>
      </c>
      <c r="BG595" s="9" t="str">
        <f t="shared" si="123"/>
        <v>-</v>
      </c>
      <c r="BH595" s="9" t="str">
        <f t="shared" si="123"/>
        <v>-</v>
      </c>
      <c r="BI595" s="9" t="str">
        <f t="shared" si="123"/>
        <v>-</v>
      </c>
      <c r="BJ595" s="37">
        <f t="shared" si="126"/>
        <v>16</v>
      </c>
      <c r="BK595" s="34">
        <f t="shared" si="127"/>
        <v>7.6249950000000002</v>
      </c>
      <c r="BL595" s="9">
        <f t="shared" si="130"/>
        <v>27</v>
      </c>
      <c r="BN595" s="38">
        <f t="shared" si="136"/>
        <v>6</v>
      </c>
      <c r="BO595" s="34">
        <f t="shared" si="131"/>
        <v>7.6249950000000002</v>
      </c>
      <c r="BP595" s="37">
        <f t="shared" si="132"/>
        <v>18</v>
      </c>
      <c r="BQ595" s="37">
        <f t="shared" si="133"/>
        <v>16</v>
      </c>
      <c r="BR595" s="36">
        <f t="shared" si="134"/>
        <v>2</v>
      </c>
      <c r="BS595" s="36">
        <f t="shared" si="128"/>
        <v>3</v>
      </c>
      <c r="BV595" s="25"/>
      <c r="BW595" s="25"/>
      <c r="BX595" s="25"/>
    </row>
    <row r="596" spans="1:76">
      <c r="A596" s="38">
        <f t="shared" si="135"/>
        <v>7</v>
      </c>
      <c r="B596" s="36">
        <f t="shared" si="129"/>
        <v>4</v>
      </c>
      <c r="C596" s="36">
        <f t="shared" si="122"/>
        <v>1</v>
      </c>
      <c r="D596" s="9">
        <f t="shared" si="123"/>
        <v>6</v>
      </c>
      <c r="E596" s="9" t="str">
        <f t="shared" si="123"/>
        <v>-</v>
      </c>
      <c r="F596" s="9" t="str">
        <f t="shared" si="123"/>
        <v>-</v>
      </c>
      <c r="G596" s="9" t="str">
        <f t="shared" si="123"/>
        <v>-</v>
      </c>
      <c r="H596" s="9" t="str">
        <f t="shared" si="123"/>
        <v>-</v>
      </c>
      <c r="I596" s="9" t="str">
        <f t="shared" si="123"/>
        <v>-</v>
      </c>
      <c r="J596" s="9" t="str">
        <f t="shared" si="123"/>
        <v>-</v>
      </c>
      <c r="K596" s="9" t="str">
        <f t="shared" si="123"/>
        <v>-</v>
      </c>
      <c r="L596" s="9" t="str">
        <f t="shared" si="123"/>
        <v>-</v>
      </c>
      <c r="M596" s="9" t="str">
        <f t="shared" si="123"/>
        <v>-</v>
      </c>
      <c r="N596" s="9" t="str">
        <f t="shared" si="123"/>
        <v>-</v>
      </c>
      <c r="O596" s="9" t="str">
        <f t="shared" si="123"/>
        <v>-</v>
      </c>
      <c r="P596" s="9" t="str">
        <f t="shared" si="123"/>
        <v>-</v>
      </c>
      <c r="Q596" s="9">
        <f t="shared" si="123"/>
        <v>6</v>
      </c>
      <c r="R596" s="9" t="str">
        <f t="shared" si="123"/>
        <v>-</v>
      </c>
      <c r="S596" s="9" t="str">
        <f t="shared" ref="S596:BI606" si="137">IF(AND(S$196="ДА",S401="-"),S9,"-")</f>
        <v>-</v>
      </c>
      <c r="T596" s="9">
        <f t="shared" si="137"/>
        <v>4</v>
      </c>
      <c r="U596" s="9">
        <f t="shared" si="137"/>
        <v>12</v>
      </c>
      <c r="V596" s="9" t="str">
        <f t="shared" si="137"/>
        <v>-</v>
      </c>
      <c r="W596" s="9" t="str">
        <f t="shared" si="137"/>
        <v>-</v>
      </c>
      <c r="X596" s="9" t="str">
        <f t="shared" si="137"/>
        <v>-</v>
      </c>
      <c r="Y596" s="9" t="str">
        <f t="shared" si="137"/>
        <v>-</v>
      </c>
      <c r="Z596" s="9">
        <f t="shared" si="137"/>
        <v>7</v>
      </c>
      <c r="AA596" s="9" t="str">
        <f t="shared" si="137"/>
        <v>-</v>
      </c>
      <c r="AB596" s="9" t="str">
        <f t="shared" si="137"/>
        <v>-</v>
      </c>
      <c r="AC596" s="9" t="str">
        <f t="shared" si="137"/>
        <v>-</v>
      </c>
      <c r="AD596" s="9" t="str">
        <f t="shared" si="137"/>
        <v>-</v>
      </c>
      <c r="AE596" s="9" t="str">
        <f t="shared" si="137"/>
        <v>-</v>
      </c>
      <c r="AF596" s="9" t="str">
        <f t="shared" si="137"/>
        <v>-</v>
      </c>
      <c r="AG596" s="9">
        <f t="shared" si="137"/>
        <v>3</v>
      </c>
      <c r="AH596" s="9" t="str">
        <f t="shared" si="137"/>
        <v>-</v>
      </c>
      <c r="AI596" s="9">
        <f t="shared" si="124"/>
        <v>9</v>
      </c>
      <c r="AJ596" s="9">
        <f t="shared" si="124"/>
        <v>7</v>
      </c>
      <c r="AK596" s="9" t="str">
        <f t="shared" si="124"/>
        <v>-</v>
      </c>
      <c r="AL596" s="9" t="str">
        <f t="shared" si="124"/>
        <v>-</v>
      </c>
      <c r="AM596" s="9">
        <f t="shared" si="124"/>
        <v>6</v>
      </c>
      <c r="AN596" s="9">
        <f t="shared" si="124"/>
        <v>3</v>
      </c>
      <c r="AO596" s="9" t="str">
        <f t="shared" si="124"/>
        <v>-</v>
      </c>
      <c r="AP596" s="9">
        <f t="shared" si="125"/>
        <v>3</v>
      </c>
      <c r="AQ596" s="9" t="str">
        <f t="shared" si="125"/>
        <v>-</v>
      </c>
      <c r="AR596" s="9" t="str">
        <f t="shared" si="125"/>
        <v>-</v>
      </c>
      <c r="AS596" s="9" t="str">
        <f t="shared" si="125"/>
        <v>-</v>
      </c>
      <c r="AT596" s="9" t="str">
        <f t="shared" si="125"/>
        <v>-</v>
      </c>
      <c r="AU596" s="9" t="str">
        <f t="shared" si="125"/>
        <v>-</v>
      </c>
      <c r="AV596" s="9" t="str">
        <f t="shared" si="125"/>
        <v>-</v>
      </c>
      <c r="AW596" s="9" t="str">
        <f t="shared" si="125"/>
        <v>-</v>
      </c>
      <c r="AX596" s="9" t="str">
        <f t="shared" si="125"/>
        <v>-</v>
      </c>
      <c r="AY596" s="9" t="str">
        <f t="shared" si="125"/>
        <v>-</v>
      </c>
      <c r="AZ596" s="9" t="str">
        <f t="shared" si="124"/>
        <v>-</v>
      </c>
      <c r="BA596" s="9" t="str">
        <f t="shared" si="124"/>
        <v>-</v>
      </c>
      <c r="BB596" s="9">
        <f t="shared" si="137"/>
        <v>8</v>
      </c>
      <c r="BC596" s="9">
        <f t="shared" si="137"/>
        <v>4</v>
      </c>
      <c r="BD596" s="9" t="str">
        <f t="shared" si="137"/>
        <v>-</v>
      </c>
      <c r="BE596" s="9">
        <f t="shared" si="137"/>
        <v>5</v>
      </c>
      <c r="BF596" s="9" t="str">
        <f t="shared" si="137"/>
        <v>-</v>
      </c>
      <c r="BG596" s="9" t="str">
        <f t="shared" si="137"/>
        <v>-</v>
      </c>
      <c r="BH596" s="9">
        <f t="shared" si="137"/>
        <v>7</v>
      </c>
      <c r="BI596" s="9" t="str">
        <f t="shared" si="137"/>
        <v>-</v>
      </c>
      <c r="BJ596" s="37">
        <f t="shared" si="126"/>
        <v>15</v>
      </c>
      <c r="BK596" s="34">
        <f t="shared" si="127"/>
        <v>5.999994</v>
      </c>
      <c r="BL596" s="9">
        <f t="shared" si="130"/>
        <v>89</v>
      </c>
      <c r="BN596" s="38">
        <f t="shared" si="136"/>
        <v>7</v>
      </c>
      <c r="BO596" s="34">
        <f t="shared" si="131"/>
        <v>5.999994</v>
      </c>
      <c r="BP596" s="37">
        <f t="shared" si="132"/>
        <v>15</v>
      </c>
      <c r="BQ596" s="37">
        <f t="shared" si="133"/>
        <v>15</v>
      </c>
      <c r="BR596" s="36">
        <f t="shared" si="134"/>
        <v>4</v>
      </c>
      <c r="BS596" s="36">
        <f t="shared" si="128"/>
        <v>1</v>
      </c>
      <c r="BV596" s="25"/>
      <c r="BW596" s="25"/>
      <c r="BX596" s="25"/>
    </row>
    <row r="597" spans="1:76">
      <c r="A597" s="38">
        <f t="shared" si="135"/>
        <v>8</v>
      </c>
      <c r="B597" s="36">
        <f t="shared" si="129"/>
        <v>4</v>
      </c>
      <c r="C597" s="36">
        <f t="shared" si="122"/>
        <v>2</v>
      </c>
      <c r="D597" s="9">
        <f t="shared" ref="D597:S612" si="138">IF(AND(D$196="ДА",D402="-"),D10,"-")</f>
        <v>7</v>
      </c>
      <c r="E597" s="9" t="str">
        <f t="shared" si="138"/>
        <v>-</v>
      </c>
      <c r="F597" s="9" t="str">
        <f t="shared" si="138"/>
        <v>-</v>
      </c>
      <c r="G597" s="9" t="str">
        <f t="shared" si="138"/>
        <v>-</v>
      </c>
      <c r="H597" s="9" t="str">
        <f t="shared" si="138"/>
        <v>-</v>
      </c>
      <c r="I597" s="9" t="str">
        <f t="shared" si="138"/>
        <v>-</v>
      </c>
      <c r="J597" s="9" t="str">
        <f t="shared" si="138"/>
        <v>-</v>
      </c>
      <c r="K597" s="9" t="str">
        <f t="shared" si="138"/>
        <v>-</v>
      </c>
      <c r="L597" s="9" t="str">
        <f t="shared" si="138"/>
        <v>-</v>
      </c>
      <c r="M597" s="9">
        <f t="shared" si="138"/>
        <v>5</v>
      </c>
      <c r="N597" s="9" t="str">
        <f t="shared" si="138"/>
        <v>-</v>
      </c>
      <c r="O597" s="9" t="str">
        <f t="shared" si="138"/>
        <v>-</v>
      </c>
      <c r="P597" s="9" t="str">
        <f t="shared" si="138"/>
        <v>-</v>
      </c>
      <c r="Q597" s="9">
        <f t="shared" si="138"/>
        <v>5</v>
      </c>
      <c r="R597" s="9" t="str">
        <f t="shared" si="138"/>
        <v>-</v>
      </c>
      <c r="S597" s="9" t="str">
        <f t="shared" si="137"/>
        <v>-</v>
      </c>
      <c r="T597" s="9">
        <f t="shared" si="137"/>
        <v>4</v>
      </c>
      <c r="U597" s="9">
        <f t="shared" si="137"/>
        <v>8</v>
      </c>
      <c r="V597" s="9" t="str">
        <f t="shared" si="137"/>
        <v>-</v>
      </c>
      <c r="W597" s="9" t="str">
        <f t="shared" si="137"/>
        <v>-</v>
      </c>
      <c r="X597" s="9" t="str">
        <f t="shared" si="137"/>
        <v>-</v>
      </c>
      <c r="Y597" s="9" t="str">
        <f t="shared" si="137"/>
        <v>-</v>
      </c>
      <c r="Z597" s="9">
        <f t="shared" si="137"/>
        <v>7</v>
      </c>
      <c r="AA597" s="9" t="str">
        <f t="shared" si="137"/>
        <v>-</v>
      </c>
      <c r="AB597" s="9" t="str">
        <f t="shared" si="137"/>
        <v>-</v>
      </c>
      <c r="AC597" s="9" t="str">
        <f t="shared" si="137"/>
        <v>-</v>
      </c>
      <c r="AD597" s="9" t="str">
        <f t="shared" si="137"/>
        <v>-</v>
      </c>
      <c r="AE597" s="9" t="str">
        <f t="shared" si="137"/>
        <v>-</v>
      </c>
      <c r="AF597" s="9" t="str">
        <f t="shared" si="137"/>
        <v>-</v>
      </c>
      <c r="AG597" s="9">
        <f t="shared" si="137"/>
        <v>2</v>
      </c>
      <c r="AH597" s="9" t="str">
        <f t="shared" si="137"/>
        <v>-</v>
      </c>
      <c r="AI597" s="9" t="str">
        <f t="shared" si="124"/>
        <v>-</v>
      </c>
      <c r="AJ597" s="9">
        <f t="shared" si="124"/>
        <v>5</v>
      </c>
      <c r="AK597" s="9">
        <f t="shared" si="124"/>
        <v>6</v>
      </c>
      <c r="AL597" s="9" t="str">
        <f t="shared" si="124"/>
        <v>-</v>
      </c>
      <c r="AM597" s="9">
        <f t="shared" si="124"/>
        <v>8</v>
      </c>
      <c r="AN597" s="9">
        <f t="shared" si="124"/>
        <v>4</v>
      </c>
      <c r="AO597" s="9" t="str">
        <f t="shared" si="124"/>
        <v>-</v>
      </c>
      <c r="AP597" s="9">
        <f t="shared" si="125"/>
        <v>4</v>
      </c>
      <c r="AQ597" s="9" t="str">
        <f t="shared" si="125"/>
        <v>-</v>
      </c>
      <c r="AR597" s="9" t="str">
        <f t="shared" si="125"/>
        <v>-</v>
      </c>
      <c r="AS597" s="9">
        <f t="shared" si="125"/>
        <v>3</v>
      </c>
      <c r="AT597" s="9" t="str">
        <f t="shared" si="125"/>
        <v>-</v>
      </c>
      <c r="AU597" s="9" t="str">
        <f t="shared" si="125"/>
        <v>-</v>
      </c>
      <c r="AV597" s="9" t="str">
        <f t="shared" si="125"/>
        <v>-</v>
      </c>
      <c r="AW597" s="9">
        <f t="shared" si="125"/>
        <v>4</v>
      </c>
      <c r="AX597" s="9" t="str">
        <f t="shared" si="125"/>
        <v>-</v>
      </c>
      <c r="AY597" s="9" t="str">
        <f t="shared" si="125"/>
        <v>-</v>
      </c>
      <c r="AZ597" s="9">
        <f t="shared" si="124"/>
        <v>3</v>
      </c>
      <c r="BA597" s="9" t="str">
        <f t="shared" si="124"/>
        <v>-</v>
      </c>
      <c r="BB597" s="9" t="str">
        <f t="shared" si="137"/>
        <v>-</v>
      </c>
      <c r="BC597" s="9">
        <f t="shared" si="137"/>
        <v>6</v>
      </c>
      <c r="BD597" s="9" t="str">
        <f t="shared" si="137"/>
        <v>-</v>
      </c>
      <c r="BE597" s="9">
        <f t="shared" si="137"/>
        <v>7</v>
      </c>
      <c r="BF597" s="9" t="str">
        <f t="shared" si="137"/>
        <v>-</v>
      </c>
      <c r="BG597" s="9" t="str">
        <f t="shared" si="137"/>
        <v>-</v>
      </c>
      <c r="BH597" s="9" t="str">
        <f t="shared" si="137"/>
        <v>-</v>
      </c>
      <c r="BI597" s="9" t="str">
        <f t="shared" si="137"/>
        <v>-</v>
      </c>
      <c r="BJ597" s="37">
        <f t="shared" si="126"/>
        <v>17</v>
      </c>
      <c r="BK597" s="34">
        <f t="shared" si="127"/>
        <v>5.1764635882352943</v>
      </c>
      <c r="BL597" s="9">
        <f t="shared" si="130"/>
        <v>120</v>
      </c>
      <c r="BN597" s="38">
        <f t="shared" si="136"/>
        <v>8</v>
      </c>
      <c r="BO597" s="34">
        <f t="shared" si="131"/>
        <v>5.1764635882352943</v>
      </c>
      <c r="BP597" s="37">
        <f t="shared" si="132"/>
        <v>17</v>
      </c>
      <c r="BQ597" s="37">
        <f t="shared" si="133"/>
        <v>17</v>
      </c>
      <c r="BR597" s="36">
        <f t="shared" si="134"/>
        <v>4</v>
      </c>
      <c r="BS597" s="36">
        <f t="shared" si="128"/>
        <v>2</v>
      </c>
      <c r="BV597" s="25"/>
      <c r="BW597" s="25"/>
      <c r="BX597" s="25"/>
    </row>
    <row r="598" spans="1:76">
      <c r="A598" s="38">
        <f t="shared" si="135"/>
        <v>9</v>
      </c>
      <c r="B598" s="36">
        <f t="shared" si="129"/>
        <v>4</v>
      </c>
      <c r="C598" s="36">
        <f t="shared" si="122"/>
        <v>3</v>
      </c>
      <c r="D598" s="9">
        <f t="shared" si="138"/>
        <v>4</v>
      </c>
      <c r="E598" s="9" t="str">
        <f t="shared" si="138"/>
        <v>-</v>
      </c>
      <c r="F598" s="9" t="str">
        <f t="shared" si="138"/>
        <v>-</v>
      </c>
      <c r="G598" s="9" t="str">
        <f t="shared" si="138"/>
        <v>-</v>
      </c>
      <c r="H598" s="9" t="str">
        <f t="shared" si="138"/>
        <v>-</v>
      </c>
      <c r="I598" s="9" t="str">
        <f t="shared" si="138"/>
        <v>-</v>
      </c>
      <c r="J598" s="9" t="str">
        <f t="shared" si="138"/>
        <v>-</v>
      </c>
      <c r="K598" s="9" t="str">
        <f t="shared" si="138"/>
        <v>-</v>
      </c>
      <c r="L598" s="9" t="str">
        <f t="shared" si="138"/>
        <v>-</v>
      </c>
      <c r="M598" s="9" t="str">
        <f t="shared" si="138"/>
        <v>-</v>
      </c>
      <c r="N598" s="9" t="str">
        <f t="shared" si="138"/>
        <v>-</v>
      </c>
      <c r="O598" s="9" t="str">
        <f t="shared" si="138"/>
        <v>-</v>
      </c>
      <c r="P598" s="9" t="str">
        <f t="shared" si="138"/>
        <v>-</v>
      </c>
      <c r="Q598" s="9">
        <f t="shared" si="138"/>
        <v>4</v>
      </c>
      <c r="R598" s="9" t="str">
        <f t="shared" si="138"/>
        <v>-</v>
      </c>
      <c r="S598" s="9" t="str">
        <f t="shared" si="137"/>
        <v>-</v>
      </c>
      <c r="T598" s="9" t="str">
        <f t="shared" si="137"/>
        <v>-</v>
      </c>
      <c r="U598" s="9">
        <f t="shared" si="137"/>
        <v>2</v>
      </c>
      <c r="V598" s="9" t="str">
        <f t="shared" si="137"/>
        <v>-</v>
      </c>
      <c r="W598" s="9" t="str">
        <f t="shared" si="137"/>
        <v>-</v>
      </c>
      <c r="X598" s="9" t="str">
        <f t="shared" si="137"/>
        <v>-</v>
      </c>
      <c r="Y598" s="9" t="str">
        <f t="shared" si="137"/>
        <v>-</v>
      </c>
      <c r="Z598" s="9">
        <f t="shared" si="137"/>
        <v>2</v>
      </c>
      <c r="AA598" s="9" t="str">
        <f t="shared" si="137"/>
        <v>-</v>
      </c>
      <c r="AB598" s="9">
        <f t="shared" si="137"/>
        <v>6</v>
      </c>
      <c r="AC598" s="9" t="str">
        <f t="shared" si="137"/>
        <v>-</v>
      </c>
      <c r="AD598" s="9" t="str">
        <f t="shared" si="137"/>
        <v>-</v>
      </c>
      <c r="AE598" s="9" t="str">
        <f t="shared" si="137"/>
        <v>-</v>
      </c>
      <c r="AF598" s="9" t="str">
        <f t="shared" si="137"/>
        <v>-</v>
      </c>
      <c r="AG598" s="9">
        <f t="shared" si="137"/>
        <v>2</v>
      </c>
      <c r="AH598" s="9" t="str">
        <f t="shared" si="137"/>
        <v>-</v>
      </c>
      <c r="AI598" s="9">
        <f t="shared" si="124"/>
        <v>3</v>
      </c>
      <c r="AJ598" s="9">
        <f t="shared" si="124"/>
        <v>2</v>
      </c>
      <c r="AK598" s="9">
        <f t="shared" si="124"/>
        <v>4</v>
      </c>
      <c r="AL598" s="9" t="str">
        <f t="shared" si="124"/>
        <v>-</v>
      </c>
      <c r="AM598" s="9">
        <f t="shared" si="124"/>
        <v>6</v>
      </c>
      <c r="AN598" s="9">
        <f t="shared" si="124"/>
        <v>1</v>
      </c>
      <c r="AO598" s="9" t="str">
        <f t="shared" si="124"/>
        <v>-</v>
      </c>
      <c r="AP598" s="9">
        <f t="shared" si="125"/>
        <v>2</v>
      </c>
      <c r="AQ598" s="9" t="str">
        <f t="shared" si="125"/>
        <v>-</v>
      </c>
      <c r="AR598" s="9" t="str">
        <f t="shared" si="125"/>
        <v>-</v>
      </c>
      <c r="AS598" s="9">
        <f t="shared" si="125"/>
        <v>1</v>
      </c>
      <c r="AT598" s="9" t="str">
        <f t="shared" si="125"/>
        <v>-</v>
      </c>
      <c r="AU598" s="9" t="str">
        <f t="shared" si="125"/>
        <v>-</v>
      </c>
      <c r="AV598" s="9" t="str">
        <f t="shared" si="125"/>
        <v>-</v>
      </c>
      <c r="AW598" s="9" t="str">
        <f t="shared" si="125"/>
        <v>-</v>
      </c>
      <c r="AX598" s="9" t="str">
        <f t="shared" si="125"/>
        <v>-</v>
      </c>
      <c r="AY598" s="9" t="str">
        <f t="shared" si="125"/>
        <v>-</v>
      </c>
      <c r="AZ598" s="9" t="str">
        <f t="shared" si="124"/>
        <v>-</v>
      </c>
      <c r="BA598" s="9" t="str">
        <f t="shared" si="124"/>
        <v>-</v>
      </c>
      <c r="BB598" s="9" t="str">
        <f t="shared" si="137"/>
        <v>-</v>
      </c>
      <c r="BC598" s="9">
        <f t="shared" si="137"/>
        <v>4</v>
      </c>
      <c r="BD598" s="9" t="str">
        <f t="shared" si="137"/>
        <v>-</v>
      </c>
      <c r="BE598" s="9">
        <f t="shared" si="137"/>
        <v>4</v>
      </c>
      <c r="BF598" s="9" t="str">
        <f t="shared" si="137"/>
        <v>-</v>
      </c>
      <c r="BG598" s="9" t="str">
        <f t="shared" si="137"/>
        <v>-</v>
      </c>
      <c r="BH598" s="9" t="str">
        <f t="shared" si="137"/>
        <v>-</v>
      </c>
      <c r="BI598" s="9" t="str">
        <f t="shared" si="137"/>
        <v>-</v>
      </c>
      <c r="BJ598" s="37">
        <f t="shared" si="126"/>
        <v>15</v>
      </c>
      <c r="BK598" s="34">
        <f t="shared" si="127"/>
        <v>3.1333253333333335</v>
      </c>
      <c r="BL598" s="9">
        <f t="shared" si="130"/>
        <v>158</v>
      </c>
      <c r="BN598" s="38">
        <f t="shared" si="136"/>
        <v>9</v>
      </c>
      <c r="BO598" s="34">
        <f t="shared" si="131"/>
        <v>3.1333253333333335</v>
      </c>
      <c r="BP598" s="37">
        <f t="shared" si="132"/>
        <v>17</v>
      </c>
      <c r="BQ598" s="37">
        <f t="shared" si="133"/>
        <v>15</v>
      </c>
      <c r="BR598" s="36">
        <f t="shared" si="134"/>
        <v>4</v>
      </c>
      <c r="BS598" s="36">
        <f t="shared" si="128"/>
        <v>3</v>
      </c>
      <c r="BV598" s="25"/>
      <c r="BW598" s="25"/>
      <c r="BX598" s="25"/>
    </row>
    <row r="599" spans="1:76">
      <c r="A599" s="38">
        <f t="shared" si="135"/>
        <v>10</v>
      </c>
      <c r="B599" s="36">
        <f t="shared" si="129"/>
        <v>5</v>
      </c>
      <c r="C599" s="36">
        <f t="shared" si="122"/>
        <v>1</v>
      </c>
      <c r="D599" s="9">
        <f t="shared" si="138"/>
        <v>4</v>
      </c>
      <c r="E599" s="9" t="str">
        <f t="shared" si="138"/>
        <v>-</v>
      </c>
      <c r="F599" s="9">
        <f t="shared" si="138"/>
        <v>1</v>
      </c>
      <c r="G599" s="9" t="str">
        <f t="shared" si="138"/>
        <v>-</v>
      </c>
      <c r="H599" s="9" t="str">
        <f t="shared" si="138"/>
        <v>-</v>
      </c>
      <c r="I599" s="9" t="str">
        <f t="shared" si="138"/>
        <v>-</v>
      </c>
      <c r="J599" s="9" t="str">
        <f t="shared" si="138"/>
        <v>-</v>
      </c>
      <c r="K599" s="9" t="str">
        <f t="shared" si="138"/>
        <v>-</v>
      </c>
      <c r="L599" s="9" t="str">
        <f t="shared" si="138"/>
        <v>-</v>
      </c>
      <c r="M599" s="9" t="str">
        <f t="shared" si="138"/>
        <v>-</v>
      </c>
      <c r="N599" s="9" t="str">
        <f t="shared" si="138"/>
        <v>-</v>
      </c>
      <c r="O599" s="9" t="str">
        <f t="shared" si="138"/>
        <v>-</v>
      </c>
      <c r="P599" s="9" t="str">
        <f t="shared" si="138"/>
        <v>-</v>
      </c>
      <c r="Q599" s="9">
        <f t="shared" si="138"/>
        <v>1</v>
      </c>
      <c r="R599" s="9" t="str">
        <f t="shared" si="138"/>
        <v>-</v>
      </c>
      <c r="S599" s="9" t="str">
        <f t="shared" si="137"/>
        <v>-</v>
      </c>
      <c r="T599" s="9">
        <f t="shared" si="137"/>
        <v>4</v>
      </c>
      <c r="U599" s="9">
        <f t="shared" si="137"/>
        <v>2</v>
      </c>
      <c r="V599" s="9" t="str">
        <f t="shared" si="137"/>
        <v>-</v>
      </c>
      <c r="W599" s="9" t="str">
        <f t="shared" si="137"/>
        <v>-</v>
      </c>
      <c r="X599" s="9" t="str">
        <f t="shared" si="137"/>
        <v>-</v>
      </c>
      <c r="Y599" s="9" t="str">
        <f t="shared" si="137"/>
        <v>-</v>
      </c>
      <c r="Z599" s="9">
        <f t="shared" si="137"/>
        <v>5</v>
      </c>
      <c r="AA599" s="9" t="str">
        <f t="shared" si="137"/>
        <v>-</v>
      </c>
      <c r="AB599" s="9" t="str">
        <f t="shared" si="137"/>
        <v>-</v>
      </c>
      <c r="AC599" s="9" t="str">
        <f t="shared" si="137"/>
        <v>-</v>
      </c>
      <c r="AD599" s="9" t="str">
        <f t="shared" si="137"/>
        <v>-</v>
      </c>
      <c r="AE599" s="9" t="str">
        <f t="shared" si="137"/>
        <v>-</v>
      </c>
      <c r="AF599" s="9" t="str">
        <f t="shared" si="137"/>
        <v>-</v>
      </c>
      <c r="AG599" s="9">
        <f t="shared" si="137"/>
        <v>2</v>
      </c>
      <c r="AH599" s="9" t="str">
        <f t="shared" si="137"/>
        <v>-</v>
      </c>
      <c r="AI599" s="9">
        <f t="shared" si="124"/>
        <v>4</v>
      </c>
      <c r="AJ599" s="9">
        <f t="shared" si="124"/>
        <v>4</v>
      </c>
      <c r="AK599" s="9" t="str">
        <f t="shared" si="124"/>
        <v>-</v>
      </c>
      <c r="AL599" s="9" t="str">
        <f t="shared" si="124"/>
        <v>-</v>
      </c>
      <c r="AM599" s="9">
        <f t="shared" si="124"/>
        <v>6</v>
      </c>
      <c r="AN599" s="9">
        <f t="shared" si="124"/>
        <v>5</v>
      </c>
      <c r="AO599" s="9" t="str">
        <f t="shared" si="124"/>
        <v>-</v>
      </c>
      <c r="AP599" s="9">
        <f t="shared" si="125"/>
        <v>6</v>
      </c>
      <c r="AQ599" s="9" t="str">
        <f t="shared" si="125"/>
        <v>-</v>
      </c>
      <c r="AR599" s="9" t="str">
        <f t="shared" si="125"/>
        <v>-</v>
      </c>
      <c r="AS599" s="9">
        <f t="shared" si="125"/>
        <v>1</v>
      </c>
      <c r="AT599" s="9" t="str">
        <f t="shared" si="125"/>
        <v>-</v>
      </c>
      <c r="AU599" s="9" t="str">
        <f t="shared" si="125"/>
        <v>-</v>
      </c>
      <c r="AV599" s="9" t="str">
        <f t="shared" si="125"/>
        <v>-</v>
      </c>
      <c r="AW599" s="9" t="str">
        <f t="shared" si="125"/>
        <v>-</v>
      </c>
      <c r="AX599" s="9" t="str">
        <f t="shared" si="125"/>
        <v>-</v>
      </c>
      <c r="AY599" s="9" t="str">
        <f t="shared" si="125"/>
        <v>-</v>
      </c>
      <c r="AZ599" s="9">
        <f t="shared" si="124"/>
        <v>1</v>
      </c>
      <c r="BA599" s="9" t="str">
        <f t="shared" si="124"/>
        <v>-</v>
      </c>
      <c r="BB599" s="9">
        <f t="shared" si="137"/>
        <v>9</v>
      </c>
      <c r="BC599" s="9">
        <f t="shared" si="137"/>
        <v>5</v>
      </c>
      <c r="BD599" s="9" t="str">
        <f t="shared" si="137"/>
        <v>-</v>
      </c>
      <c r="BE599" s="9">
        <f t="shared" si="137"/>
        <v>6</v>
      </c>
      <c r="BF599" s="9" t="str">
        <f t="shared" si="137"/>
        <v>-</v>
      </c>
      <c r="BG599" s="9" t="str">
        <f t="shared" si="137"/>
        <v>-</v>
      </c>
      <c r="BH599" s="9" t="str">
        <f t="shared" si="137"/>
        <v>-</v>
      </c>
      <c r="BI599" s="9">
        <f t="shared" si="137"/>
        <v>5</v>
      </c>
      <c r="BJ599" s="37">
        <f t="shared" si="126"/>
        <v>18</v>
      </c>
      <c r="BK599" s="34">
        <f t="shared" si="127"/>
        <v>3.9444354444444447</v>
      </c>
      <c r="BL599" s="9">
        <f t="shared" si="130"/>
        <v>152</v>
      </c>
      <c r="BN599" s="38">
        <f t="shared" si="136"/>
        <v>10</v>
      </c>
      <c r="BO599" s="34">
        <f t="shared" si="131"/>
        <v>3.9444354444444447</v>
      </c>
      <c r="BP599" s="37">
        <f t="shared" si="132"/>
        <v>19</v>
      </c>
      <c r="BQ599" s="37">
        <f t="shared" si="133"/>
        <v>18</v>
      </c>
      <c r="BR599" s="36">
        <f t="shared" si="134"/>
        <v>5</v>
      </c>
      <c r="BS599" s="36">
        <f t="shared" si="128"/>
        <v>1</v>
      </c>
      <c r="BV599" s="25"/>
      <c r="BW599" s="25"/>
      <c r="BX599" s="25"/>
    </row>
    <row r="600" spans="1:76">
      <c r="A600" s="38">
        <f t="shared" si="135"/>
        <v>11</v>
      </c>
      <c r="B600" s="36">
        <f t="shared" si="129"/>
        <v>5</v>
      </c>
      <c r="C600" s="36">
        <f t="shared" si="122"/>
        <v>2</v>
      </c>
      <c r="D600" s="9">
        <f t="shared" si="138"/>
        <v>4</v>
      </c>
      <c r="E600" s="9" t="str">
        <f t="shared" si="138"/>
        <v>-</v>
      </c>
      <c r="F600" s="9" t="str">
        <f t="shared" si="138"/>
        <v>-</v>
      </c>
      <c r="G600" s="9" t="str">
        <f t="shared" si="138"/>
        <v>-</v>
      </c>
      <c r="H600" s="9" t="str">
        <f t="shared" si="138"/>
        <v>-</v>
      </c>
      <c r="I600" s="9" t="str">
        <f t="shared" si="138"/>
        <v>-</v>
      </c>
      <c r="J600" s="9" t="str">
        <f t="shared" si="138"/>
        <v>-</v>
      </c>
      <c r="K600" s="9" t="str">
        <f t="shared" si="138"/>
        <v>-</v>
      </c>
      <c r="L600" s="9" t="str">
        <f t="shared" si="138"/>
        <v>-</v>
      </c>
      <c r="M600" s="9" t="str">
        <f t="shared" si="138"/>
        <v>-</v>
      </c>
      <c r="N600" s="9" t="str">
        <f t="shared" si="138"/>
        <v>-</v>
      </c>
      <c r="O600" s="9" t="str">
        <f t="shared" si="138"/>
        <v>-</v>
      </c>
      <c r="P600" s="9" t="str">
        <f t="shared" si="138"/>
        <v>-</v>
      </c>
      <c r="Q600" s="9">
        <f t="shared" si="138"/>
        <v>4</v>
      </c>
      <c r="R600" s="9" t="str">
        <f t="shared" si="138"/>
        <v>-</v>
      </c>
      <c r="S600" s="9" t="str">
        <f t="shared" si="137"/>
        <v>-</v>
      </c>
      <c r="T600" s="9">
        <f t="shared" si="137"/>
        <v>4</v>
      </c>
      <c r="U600" s="9">
        <f t="shared" si="137"/>
        <v>2</v>
      </c>
      <c r="V600" s="9" t="str">
        <f t="shared" si="137"/>
        <v>-</v>
      </c>
      <c r="W600" s="9" t="str">
        <f t="shared" si="137"/>
        <v>-</v>
      </c>
      <c r="X600" s="9" t="str">
        <f t="shared" si="137"/>
        <v>-</v>
      </c>
      <c r="Y600" s="9" t="str">
        <f t="shared" si="137"/>
        <v>-</v>
      </c>
      <c r="Z600" s="9">
        <f t="shared" si="137"/>
        <v>4</v>
      </c>
      <c r="AA600" s="9" t="str">
        <f t="shared" si="137"/>
        <v>-</v>
      </c>
      <c r="AB600" s="9">
        <f t="shared" si="137"/>
        <v>6</v>
      </c>
      <c r="AC600" s="9" t="str">
        <f t="shared" si="137"/>
        <v>-</v>
      </c>
      <c r="AD600" s="9" t="str">
        <f t="shared" si="137"/>
        <v>-</v>
      </c>
      <c r="AE600" s="9" t="str">
        <f t="shared" si="137"/>
        <v>-</v>
      </c>
      <c r="AF600" s="9" t="str">
        <f t="shared" si="137"/>
        <v>-</v>
      </c>
      <c r="AG600" s="9">
        <f t="shared" si="137"/>
        <v>4</v>
      </c>
      <c r="AH600" s="9" t="str">
        <f t="shared" si="137"/>
        <v>-</v>
      </c>
      <c r="AI600" s="9">
        <f t="shared" si="124"/>
        <v>9</v>
      </c>
      <c r="AJ600" s="9">
        <f t="shared" si="124"/>
        <v>2</v>
      </c>
      <c r="AK600" s="9" t="str">
        <f t="shared" si="124"/>
        <v>-</v>
      </c>
      <c r="AL600" s="9" t="str">
        <f t="shared" si="124"/>
        <v>-</v>
      </c>
      <c r="AM600" s="9">
        <f t="shared" si="124"/>
        <v>4</v>
      </c>
      <c r="AN600" s="9">
        <f t="shared" si="124"/>
        <v>3</v>
      </c>
      <c r="AO600" s="9" t="str">
        <f t="shared" si="124"/>
        <v>-</v>
      </c>
      <c r="AP600" s="9">
        <f t="shared" si="125"/>
        <v>5</v>
      </c>
      <c r="AQ600" s="9" t="str">
        <f t="shared" si="125"/>
        <v>-</v>
      </c>
      <c r="AR600" s="9" t="str">
        <f t="shared" si="125"/>
        <v>-</v>
      </c>
      <c r="AS600" s="9">
        <f t="shared" si="125"/>
        <v>1</v>
      </c>
      <c r="AT600" s="9" t="str">
        <f t="shared" si="125"/>
        <v>-</v>
      </c>
      <c r="AU600" s="9" t="str">
        <f t="shared" si="125"/>
        <v>-</v>
      </c>
      <c r="AV600" s="9" t="str">
        <f t="shared" si="125"/>
        <v>-</v>
      </c>
      <c r="AW600" s="9" t="str">
        <f t="shared" si="125"/>
        <v>-</v>
      </c>
      <c r="AX600" s="9" t="str">
        <f t="shared" si="125"/>
        <v>-</v>
      </c>
      <c r="AY600" s="9" t="str">
        <f t="shared" si="125"/>
        <v>-</v>
      </c>
      <c r="AZ600" s="9" t="str">
        <f t="shared" si="124"/>
        <v>-</v>
      </c>
      <c r="BA600" s="9" t="str">
        <f t="shared" si="124"/>
        <v>-</v>
      </c>
      <c r="BB600" s="9" t="str">
        <f t="shared" si="137"/>
        <v>-</v>
      </c>
      <c r="BC600" s="9">
        <f t="shared" si="137"/>
        <v>5</v>
      </c>
      <c r="BD600" s="9" t="str">
        <f t="shared" si="137"/>
        <v>-</v>
      </c>
      <c r="BE600" s="9">
        <f t="shared" si="137"/>
        <v>6</v>
      </c>
      <c r="BF600" s="9">
        <f t="shared" si="137"/>
        <v>4</v>
      </c>
      <c r="BG600" s="9" t="str">
        <f t="shared" si="137"/>
        <v>-</v>
      </c>
      <c r="BH600" s="9" t="str">
        <f t="shared" si="137"/>
        <v>-</v>
      </c>
      <c r="BI600" s="9">
        <f t="shared" si="137"/>
        <v>9</v>
      </c>
      <c r="BJ600" s="37">
        <f t="shared" si="126"/>
        <v>17</v>
      </c>
      <c r="BK600" s="34">
        <f t="shared" si="127"/>
        <v>4.4705782352941181</v>
      </c>
      <c r="BL600" s="9">
        <f t="shared" si="130"/>
        <v>136</v>
      </c>
      <c r="BN600" s="38">
        <f t="shared" si="136"/>
        <v>11</v>
      </c>
      <c r="BO600" s="34">
        <f t="shared" si="131"/>
        <v>4.4705782352941181</v>
      </c>
      <c r="BP600" s="37">
        <f t="shared" si="132"/>
        <v>17</v>
      </c>
      <c r="BQ600" s="37">
        <f t="shared" si="133"/>
        <v>17</v>
      </c>
      <c r="BR600" s="36">
        <f t="shared" si="134"/>
        <v>5</v>
      </c>
      <c r="BS600" s="36">
        <f t="shared" si="128"/>
        <v>2</v>
      </c>
      <c r="BV600" s="25"/>
      <c r="BW600" s="25"/>
      <c r="BX600" s="25"/>
    </row>
    <row r="601" spans="1:76">
      <c r="A601" s="38">
        <f t="shared" si="135"/>
        <v>12</v>
      </c>
      <c r="B601" s="36">
        <f t="shared" si="129"/>
        <v>6</v>
      </c>
      <c r="C601" s="36">
        <f t="shared" si="122"/>
        <v>1</v>
      </c>
      <c r="D601" s="9">
        <f t="shared" si="138"/>
        <v>7</v>
      </c>
      <c r="E601" s="9" t="str">
        <f t="shared" si="138"/>
        <v>-</v>
      </c>
      <c r="F601" s="9" t="str">
        <f t="shared" si="138"/>
        <v>-</v>
      </c>
      <c r="G601" s="9" t="str">
        <f t="shared" si="138"/>
        <v>-</v>
      </c>
      <c r="H601" s="9" t="str">
        <f t="shared" si="138"/>
        <v>-</v>
      </c>
      <c r="I601" s="9" t="str">
        <f t="shared" si="138"/>
        <v>-</v>
      </c>
      <c r="J601" s="9">
        <f t="shared" si="138"/>
        <v>8</v>
      </c>
      <c r="K601" s="9" t="str">
        <f t="shared" si="138"/>
        <v>-</v>
      </c>
      <c r="L601" s="9" t="str">
        <f t="shared" si="138"/>
        <v>-</v>
      </c>
      <c r="M601" s="9" t="str">
        <f t="shared" si="138"/>
        <v>-</v>
      </c>
      <c r="N601" s="9" t="str">
        <f t="shared" si="138"/>
        <v>-</v>
      </c>
      <c r="O601" s="9" t="str">
        <f t="shared" si="138"/>
        <v>-</v>
      </c>
      <c r="P601" s="9" t="str">
        <f t="shared" si="138"/>
        <v>-</v>
      </c>
      <c r="Q601" s="9">
        <f t="shared" si="138"/>
        <v>9</v>
      </c>
      <c r="R601" s="9" t="str">
        <f t="shared" si="138"/>
        <v>-</v>
      </c>
      <c r="S601" s="9" t="str">
        <f t="shared" si="137"/>
        <v>-</v>
      </c>
      <c r="T601" s="9">
        <f t="shared" si="137"/>
        <v>4</v>
      </c>
      <c r="U601" s="9">
        <f t="shared" si="137"/>
        <v>4</v>
      </c>
      <c r="V601" s="9" t="str">
        <f t="shared" si="137"/>
        <v>-</v>
      </c>
      <c r="W601" s="9" t="str">
        <f t="shared" si="137"/>
        <v>-</v>
      </c>
      <c r="X601" s="9" t="str">
        <f t="shared" si="137"/>
        <v>-</v>
      </c>
      <c r="Y601" s="9" t="str">
        <f t="shared" si="137"/>
        <v>-</v>
      </c>
      <c r="Z601" s="9">
        <f t="shared" si="137"/>
        <v>8</v>
      </c>
      <c r="AA601" s="9" t="str">
        <f t="shared" si="137"/>
        <v>-</v>
      </c>
      <c r="AB601" s="9" t="str">
        <f t="shared" si="137"/>
        <v>-</v>
      </c>
      <c r="AC601" s="9" t="str">
        <f t="shared" si="137"/>
        <v>-</v>
      </c>
      <c r="AD601" s="9" t="str">
        <f t="shared" si="137"/>
        <v>-</v>
      </c>
      <c r="AE601" s="9" t="str">
        <f t="shared" si="137"/>
        <v>-</v>
      </c>
      <c r="AF601" s="9" t="str">
        <f t="shared" si="137"/>
        <v>-</v>
      </c>
      <c r="AG601" s="9">
        <f t="shared" si="137"/>
        <v>6</v>
      </c>
      <c r="AH601" s="9" t="str">
        <f t="shared" si="137"/>
        <v>-</v>
      </c>
      <c r="AI601" s="9">
        <f t="shared" si="124"/>
        <v>9</v>
      </c>
      <c r="AJ601" s="9" t="str">
        <f t="shared" si="124"/>
        <v>-</v>
      </c>
      <c r="AK601" s="9" t="str">
        <f t="shared" si="124"/>
        <v>-</v>
      </c>
      <c r="AL601" s="9">
        <f t="shared" si="124"/>
        <v>5</v>
      </c>
      <c r="AM601" s="9">
        <f t="shared" si="124"/>
        <v>7</v>
      </c>
      <c r="AN601" s="9">
        <f t="shared" si="124"/>
        <v>6</v>
      </c>
      <c r="AO601" s="9" t="str">
        <f t="shared" si="124"/>
        <v>-</v>
      </c>
      <c r="AP601" s="9">
        <f t="shared" si="125"/>
        <v>7</v>
      </c>
      <c r="AQ601" s="9" t="str">
        <f t="shared" si="125"/>
        <v>-</v>
      </c>
      <c r="AR601" s="9" t="str">
        <f t="shared" si="125"/>
        <v>-</v>
      </c>
      <c r="AS601" s="9">
        <f t="shared" si="125"/>
        <v>3</v>
      </c>
      <c r="AT601" s="9" t="str">
        <f t="shared" si="125"/>
        <v>-</v>
      </c>
      <c r="AU601" s="9" t="str">
        <f t="shared" si="125"/>
        <v>-</v>
      </c>
      <c r="AV601" s="9" t="str">
        <f t="shared" si="125"/>
        <v>-</v>
      </c>
      <c r="AW601" s="9" t="str">
        <f t="shared" si="125"/>
        <v>-</v>
      </c>
      <c r="AX601" s="9" t="str">
        <f t="shared" si="125"/>
        <v>-</v>
      </c>
      <c r="AY601" s="9" t="str">
        <f t="shared" si="125"/>
        <v>-</v>
      </c>
      <c r="AZ601" s="9" t="str">
        <f t="shared" si="124"/>
        <v>-</v>
      </c>
      <c r="BA601" s="9" t="str">
        <f t="shared" si="124"/>
        <v>-</v>
      </c>
      <c r="BB601" s="9" t="str">
        <f t="shared" si="137"/>
        <v>-</v>
      </c>
      <c r="BC601" s="9">
        <f t="shared" si="137"/>
        <v>7</v>
      </c>
      <c r="BD601" s="9" t="str">
        <f t="shared" si="137"/>
        <v>-</v>
      </c>
      <c r="BE601" s="9">
        <f t="shared" si="137"/>
        <v>9</v>
      </c>
      <c r="BF601" s="9">
        <f t="shared" si="137"/>
        <v>5</v>
      </c>
      <c r="BG601" s="9" t="str">
        <f t="shared" si="137"/>
        <v>-</v>
      </c>
      <c r="BH601" s="9">
        <f t="shared" si="137"/>
        <v>7</v>
      </c>
      <c r="BI601" s="9" t="str">
        <f t="shared" si="137"/>
        <v>-</v>
      </c>
      <c r="BJ601" s="37">
        <f t="shared" si="126"/>
        <v>17</v>
      </c>
      <c r="BK601" s="34">
        <f t="shared" si="127"/>
        <v>6.5294007647058825</v>
      </c>
      <c r="BL601" s="9">
        <f t="shared" si="130"/>
        <v>68</v>
      </c>
      <c r="BN601" s="38">
        <f t="shared" si="136"/>
        <v>12</v>
      </c>
      <c r="BO601" s="34">
        <f t="shared" si="131"/>
        <v>6.5294007647058825</v>
      </c>
      <c r="BP601" s="37">
        <f t="shared" si="132"/>
        <v>17</v>
      </c>
      <c r="BQ601" s="37">
        <f t="shared" si="133"/>
        <v>17</v>
      </c>
      <c r="BR601" s="36">
        <f t="shared" si="134"/>
        <v>6</v>
      </c>
      <c r="BS601" s="36">
        <f t="shared" si="128"/>
        <v>1</v>
      </c>
      <c r="BV601" s="25"/>
      <c r="BW601" s="25"/>
      <c r="BX601" s="25"/>
    </row>
    <row r="602" spans="1:76">
      <c r="A602" s="38">
        <f t="shared" si="135"/>
        <v>13</v>
      </c>
      <c r="B602" s="36">
        <f t="shared" si="129"/>
        <v>6</v>
      </c>
      <c r="C602" s="36">
        <f t="shared" si="122"/>
        <v>2</v>
      </c>
      <c r="D602" s="9">
        <f t="shared" si="138"/>
        <v>9</v>
      </c>
      <c r="E602" s="9" t="str">
        <f t="shared" si="138"/>
        <v>-</v>
      </c>
      <c r="F602" s="9" t="str">
        <f t="shared" si="138"/>
        <v>-</v>
      </c>
      <c r="G602" s="9" t="str">
        <f t="shared" si="138"/>
        <v>-</v>
      </c>
      <c r="H602" s="9" t="str">
        <f t="shared" si="138"/>
        <v>-</v>
      </c>
      <c r="I602" s="9" t="str">
        <f t="shared" si="138"/>
        <v>-</v>
      </c>
      <c r="J602" s="9">
        <f t="shared" si="138"/>
        <v>9</v>
      </c>
      <c r="K602" s="9" t="str">
        <f t="shared" si="138"/>
        <v>-</v>
      </c>
      <c r="L602" s="9" t="str">
        <f t="shared" si="138"/>
        <v>-</v>
      </c>
      <c r="M602" s="9" t="str">
        <f t="shared" si="138"/>
        <v>-</v>
      </c>
      <c r="N602" s="9" t="str">
        <f t="shared" si="138"/>
        <v>-</v>
      </c>
      <c r="O602" s="9" t="str">
        <f t="shared" si="138"/>
        <v>-</v>
      </c>
      <c r="P602" s="9" t="str">
        <f t="shared" si="138"/>
        <v>-</v>
      </c>
      <c r="Q602" s="9">
        <f t="shared" si="138"/>
        <v>6</v>
      </c>
      <c r="R602" s="9" t="str">
        <f t="shared" si="138"/>
        <v>-</v>
      </c>
      <c r="S602" s="9" t="str">
        <f t="shared" si="137"/>
        <v>-</v>
      </c>
      <c r="T602" s="9">
        <f t="shared" si="137"/>
        <v>4</v>
      </c>
      <c r="U602" s="9" t="str">
        <f t="shared" si="137"/>
        <v>-</v>
      </c>
      <c r="V602" s="9" t="str">
        <f t="shared" si="137"/>
        <v>-</v>
      </c>
      <c r="W602" s="9" t="str">
        <f t="shared" si="137"/>
        <v>-</v>
      </c>
      <c r="X602" s="9" t="str">
        <f t="shared" si="137"/>
        <v>-</v>
      </c>
      <c r="Y602" s="9" t="str">
        <f t="shared" si="137"/>
        <v>-</v>
      </c>
      <c r="Z602" s="9">
        <f t="shared" si="137"/>
        <v>8</v>
      </c>
      <c r="AA602" s="9" t="str">
        <f t="shared" si="137"/>
        <v>-</v>
      </c>
      <c r="AB602" s="9">
        <f t="shared" si="137"/>
        <v>9</v>
      </c>
      <c r="AC602" s="9" t="str">
        <f t="shared" si="137"/>
        <v>-</v>
      </c>
      <c r="AD602" s="9" t="str">
        <f t="shared" si="137"/>
        <v>-</v>
      </c>
      <c r="AE602" s="9" t="str">
        <f t="shared" si="137"/>
        <v>-</v>
      </c>
      <c r="AF602" s="9" t="str">
        <f t="shared" si="137"/>
        <v>-</v>
      </c>
      <c r="AG602" s="9">
        <f t="shared" si="137"/>
        <v>5</v>
      </c>
      <c r="AH602" s="9" t="str">
        <f t="shared" si="137"/>
        <v>-</v>
      </c>
      <c r="AI602" s="9" t="str">
        <f t="shared" si="124"/>
        <v>-</v>
      </c>
      <c r="AJ602" s="9" t="str">
        <f t="shared" si="124"/>
        <v>-</v>
      </c>
      <c r="AK602" s="9">
        <f t="shared" si="124"/>
        <v>9</v>
      </c>
      <c r="AL602" s="9">
        <f t="shared" si="124"/>
        <v>4</v>
      </c>
      <c r="AM602" s="9">
        <f t="shared" si="124"/>
        <v>8</v>
      </c>
      <c r="AN602" s="9">
        <f t="shared" si="124"/>
        <v>5</v>
      </c>
      <c r="AO602" s="9" t="str">
        <f t="shared" si="124"/>
        <v>-</v>
      </c>
      <c r="AP602" s="9">
        <f t="shared" si="125"/>
        <v>6</v>
      </c>
      <c r="AQ602" s="9" t="str">
        <f t="shared" si="125"/>
        <v>-</v>
      </c>
      <c r="AR602" s="9" t="str">
        <f t="shared" si="125"/>
        <v>-</v>
      </c>
      <c r="AS602" s="9">
        <f t="shared" si="125"/>
        <v>4</v>
      </c>
      <c r="AT602" s="9" t="str">
        <f t="shared" si="125"/>
        <v>-</v>
      </c>
      <c r="AU602" s="9" t="str">
        <f t="shared" si="125"/>
        <v>-</v>
      </c>
      <c r="AV602" s="9" t="str">
        <f t="shared" si="125"/>
        <v>-</v>
      </c>
      <c r="AW602" s="9" t="str">
        <f t="shared" si="125"/>
        <v>-</v>
      </c>
      <c r="AX602" s="9" t="str">
        <f t="shared" si="125"/>
        <v>-</v>
      </c>
      <c r="AY602" s="9" t="str">
        <f t="shared" si="125"/>
        <v>-</v>
      </c>
      <c r="AZ602" s="9" t="str">
        <f t="shared" si="124"/>
        <v>-</v>
      </c>
      <c r="BA602" s="9" t="str">
        <f t="shared" si="124"/>
        <v>-</v>
      </c>
      <c r="BB602" s="9">
        <f t="shared" si="137"/>
        <v>9</v>
      </c>
      <c r="BC602" s="9">
        <f t="shared" si="137"/>
        <v>7</v>
      </c>
      <c r="BD602" s="9" t="str">
        <f t="shared" si="137"/>
        <v>-</v>
      </c>
      <c r="BE602" s="9">
        <f t="shared" si="137"/>
        <v>9</v>
      </c>
      <c r="BF602" s="9">
        <f t="shared" si="137"/>
        <v>4</v>
      </c>
      <c r="BG602" s="9" t="str">
        <f t="shared" si="137"/>
        <v>-</v>
      </c>
      <c r="BH602" s="9" t="str">
        <f t="shared" si="137"/>
        <v>-</v>
      </c>
      <c r="BI602" s="9" t="str">
        <f t="shared" si="137"/>
        <v>-</v>
      </c>
      <c r="BJ602" s="37">
        <f t="shared" si="126"/>
        <v>17</v>
      </c>
      <c r="BK602" s="34">
        <f t="shared" si="127"/>
        <v>6.7646938823529412</v>
      </c>
      <c r="BL602" s="9">
        <f t="shared" si="130"/>
        <v>58</v>
      </c>
      <c r="BN602" s="38">
        <f t="shared" si="136"/>
        <v>13</v>
      </c>
      <c r="BO602" s="34">
        <f t="shared" si="131"/>
        <v>6.7646938823529412</v>
      </c>
      <c r="BP602" s="37">
        <f t="shared" si="132"/>
        <v>19</v>
      </c>
      <c r="BQ602" s="37">
        <f t="shared" si="133"/>
        <v>17</v>
      </c>
      <c r="BR602" s="36">
        <f t="shared" si="134"/>
        <v>6</v>
      </c>
      <c r="BS602" s="36">
        <f t="shared" si="128"/>
        <v>2</v>
      </c>
      <c r="BV602" s="25"/>
      <c r="BW602" s="25"/>
      <c r="BX602" s="25"/>
    </row>
    <row r="603" spans="1:76">
      <c r="A603" s="38">
        <f t="shared" si="135"/>
        <v>14</v>
      </c>
      <c r="B603" s="36">
        <f t="shared" si="129"/>
        <v>6</v>
      </c>
      <c r="C603" s="36">
        <f t="shared" si="122"/>
        <v>3</v>
      </c>
      <c r="D603" s="9">
        <f t="shared" si="138"/>
        <v>10</v>
      </c>
      <c r="E603" s="9" t="str">
        <f t="shared" si="138"/>
        <v>-</v>
      </c>
      <c r="F603" s="9" t="str">
        <f t="shared" si="138"/>
        <v>-</v>
      </c>
      <c r="G603" s="9" t="str">
        <f t="shared" si="138"/>
        <v>-</v>
      </c>
      <c r="H603" s="9" t="str">
        <f t="shared" si="138"/>
        <v>-</v>
      </c>
      <c r="I603" s="9" t="str">
        <f t="shared" si="138"/>
        <v>-</v>
      </c>
      <c r="J603" s="9" t="str">
        <f t="shared" si="138"/>
        <v>-</v>
      </c>
      <c r="K603" s="9" t="str">
        <f t="shared" si="138"/>
        <v>-</v>
      </c>
      <c r="L603" s="9" t="str">
        <f t="shared" si="138"/>
        <v>-</v>
      </c>
      <c r="M603" s="9">
        <f t="shared" si="138"/>
        <v>8</v>
      </c>
      <c r="N603" s="9" t="str">
        <f t="shared" si="138"/>
        <v>-</v>
      </c>
      <c r="O603" s="9" t="str">
        <f t="shared" si="138"/>
        <v>-</v>
      </c>
      <c r="P603" s="9" t="str">
        <f t="shared" si="138"/>
        <v>-</v>
      </c>
      <c r="Q603" s="9">
        <f t="shared" si="138"/>
        <v>9</v>
      </c>
      <c r="R603" s="9" t="str">
        <f t="shared" si="138"/>
        <v>-</v>
      </c>
      <c r="S603" s="9" t="str">
        <f t="shared" si="137"/>
        <v>-</v>
      </c>
      <c r="T603" s="9">
        <f t="shared" si="137"/>
        <v>4</v>
      </c>
      <c r="U603" s="9">
        <f t="shared" si="137"/>
        <v>4</v>
      </c>
      <c r="V603" s="9" t="str">
        <f t="shared" si="137"/>
        <v>-</v>
      </c>
      <c r="W603" s="9" t="str">
        <f t="shared" si="137"/>
        <v>-</v>
      </c>
      <c r="X603" s="9" t="str">
        <f t="shared" si="137"/>
        <v>-</v>
      </c>
      <c r="Y603" s="9" t="str">
        <f t="shared" si="137"/>
        <v>-</v>
      </c>
      <c r="Z603" s="9">
        <f t="shared" si="137"/>
        <v>7</v>
      </c>
      <c r="AA603" s="9" t="str">
        <f t="shared" si="137"/>
        <v>-</v>
      </c>
      <c r="AB603" s="9">
        <f t="shared" si="137"/>
        <v>8</v>
      </c>
      <c r="AC603" s="9" t="str">
        <f t="shared" si="137"/>
        <v>-</v>
      </c>
      <c r="AD603" s="9" t="str">
        <f t="shared" si="137"/>
        <v>-</v>
      </c>
      <c r="AE603" s="9" t="str">
        <f t="shared" si="137"/>
        <v>-</v>
      </c>
      <c r="AF603" s="9" t="str">
        <f t="shared" si="137"/>
        <v>-</v>
      </c>
      <c r="AG603" s="9">
        <f t="shared" si="137"/>
        <v>4</v>
      </c>
      <c r="AH603" s="9" t="str">
        <f t="shared" si="137"/>
        <v>-</v>
      </c>
      <c r="AI603" s="9">
        <f t="shared" si="124"/>
        <v>9</v>
      </c>
      <c r="AJ603" s="9" t="str">
        <f t="shared" si="124"/>
        <v>-</v>
      </c>
      <c r="AK603" s="9" t="str">
        <f t="shared" si="124"/>
        <v>-</v>
      </c>
      <c r="AL603" s="9">
        <f t="shared" si="124"/>
        <v>4</v>
      </c>
      <c r="AM603" s="9">
        <f t="shared" si="124"/>
        <v>5</v>
      </c>
      <c r="AN603" s="9">
        <f t="shared" si="124"/>
        <v>4</v>
      </c>
      <c r="AO603" s="9" t="str">
        <f t="shared" si="124"/>
        <v>-</v>
      </c>
      <c r="AP603" s="9">
        <f t="shared" si="125"/>
        <v>7</v>
      </c>
      <c r="AQ603" s="9" t="str">
        <f t="shared" si="125"/>
        <v>-</v>
      </c>
      <c r="AR603" s="9" t="str">
        <f t="shared" si="125"/>
        <v>-</v>
      </c>
      <c r="AS603" s="9">
        <f t="shared" si="125"/>
        <v>1</v>
      </c>
      <c r="AT603" s="9" t="str">
        <f t="shared" si="125"/>
        <v>-</v>
      </c>
      <c r="AU603" s="9" t="str">
        <f t="shared" si="125"/>
        <v>-</v>
      </c>
      <c r="AV603" s="9" t="str">
        <f t="shared" si="125"/>
        <v>-</v>
      </c>
      <c r="AW603" s="9">
        <f t="shared" si="125"/>
        <v>4</v>
      </c>
      <c r="AX603" s="9" t="str">
        <f t="shared" si="125"/>
        <v>-</v>
      </c>
      <c r="AY603" s="9" t="str">
        <f t="shared" si="125"/>
        <v>-</v>
      </c>
      <c r="AZ603" s="9" t="str">
        <f t="shared" si="124"/>
        <v>-</v>
      </c>
      <c r="BA603" s="9" t="str">
        <f t="shared" si="124"/>
        <v>-</v>
      </c>
      <c r="BB603" s="9">
        <f t="shared" si="137"/>
        <v>8</v>
      </c>
      <c r="BC603" s="9">
        <f t="shared" si="137"/>
        <v>5</v>
      </c>
      <c r="BD603" s="9" t="str">
        <f t="shared" si="137"/>
        <v>-</v>
      </c>
      <c r="BE603" s="9">
        <f t="shared" si="137"/>
        <v>7</v>
      </c>
      <c r="BF603" s="9" t="str">
        <f t="shared" si="137"/>
        <v>-</v>
      </c>
      <c r="BG603" s="9" t="str">
        <f t="shared" si="137"/>
        <v>-</v>
      </c>
      <c r="BH603" s="9">
        <f t="shared" si="137"/>
        <v>5</v>
      </c>
      <c r="BI603" s="9">
        <f t="shared" si="137"/>
        <v>6</v>
      </c>
      <c r="BJ603" s="37">
        <f t="shared" si="126"/>
        <v>20</v>
      </c>
      <c r="BK603" s="34">
        <f t="shared" si="127"/>
        <v>5.9499870000000001</v>
      </c>
      <c r="BL603" s="9">
        <f t="shared" si="130"/>
        <v>93</v>
      </c>
      <c r="BN603" s="38">
        <f t="shared" si="136"/>
        <v>14</v>
      </c>
      <c r="BO603" s="34">
        <f t="shared" si="131"/>
        <v>5.9499870000000001</v>
      </c>
      <c r="BP603" s="37">
        <f t="shared" si="132"/>
        <v>21</v>
      </c>
      <c r="BQ603" s="37">
        <f t="shared" si="133"/>
        <v>20</v>
      </c>
      <c r="BR603" s="36">
        <f t="shared" si="134"/>
        <v>6</v>
      </c>
      <c r="BS603" s="36">
        <f t="shared" si="128"/>
        <v>3</v>
      </c>
      <c r="BV603" s="25"/>
      <c r="BW603" s="25"/>
      <c r="BX603" s="25"/>
    </row>
    <row r="604" spans="1:76">
      <c r="A604" s="38">
        <f t="shared" si="135"/>
        <v>15</v>
      </c>
      <c r="B604" s="36">
        <f t="shared" si="129"/>
        <v>7</v>
      </c>
      <c r="C604" s="36">
        <f t="shared" si="122"/>
        <v>1</v>
      </c>
      <c r="D604" s="9">
        <f t="shared" si="138"/>
        <v>6</v>
      </c>
      <c r="E604" s="9" t="str">
        <f t="shared" si="138"/>
        <v>-</v>
      </c>
      <c r="F604" s="9" t="str">
        <f t="shared" si="138"/>
        <v>-</v>
      </c>
      <c r="G604" s="9" t="str">
        <f t="shared" si="138"/>
        <v>-</v>
      </c>
      <c r="H604" s="9" t="str">
        <f t="shared" si="138"/>
        <v>-</v>
      </c>
      <c r="I604" s="9" t="str">
        <f t="shared" si="138"/>
        <v>-</v>
      </c>
      <c r="J604" s="9">
        <f t="shared" si="138"/>
        <v>4</v>
      </c>
      <c r="K604" s="9" t="str">
        <f t="shared" si="138"/>
        <v>-</v>
      </c>
      <c r="L604" s="9" t="str">
        <f t="shared" si="138"/>
        <v>-</v>
      </c>
      <c r="M604" s="9">
        <f t="shared" si="138"/>
        <v>3</v>
      </c>
      <c r="N604" s="9" t="str">
        <f t="shared" si="138"/>
        <v>-</v>
      </c>
      <c r="O604" s="9" t="str">
        <f t="shared" si="138"/>
        <v>-</v>
      </c>
      <c r="P604" s="9" t="str">
        <f t="shared" si="138"/>
        <v>-</v>
      </c>
      <c r="Q604" s="9">
        <f t="shared" si="138"/>
        <v>5</v>
      </c>
      <c r="R604" s="9" t="str">
        <f t="shared" si="138"/>
        <v>-</v>
      </c>
      <c r="S604" s="9" t="str">
        <f t="shared" si="137"/>
        <v>-</v>
      </c>
      <c r="T604" s="9">
        <f t="shared" si="137"/>
        <v>4</v>
      </c>
      <c r="U604" s="9">
        <f t="shared" si="137"/>
        <v>2</v>
      </c>
      <c r="V604" s="9" t="str">
        <f t="shared" si="137"/>
        <v>-</v>
      </c>
      <c r="W604" s="9" t="str">
        <f t="shared" si="137"/>
        <v>-</v>
      </c>
      <c r="X604" s="9" t="str">
        <f t="shared" si="137"/>
        <v>-</v>
      </c>
      <c r="Y604" s="9" t="str">
        <f t="shared" si="137"/>
        <v>-</v>
      </c>
      <c r="Z604" s="9">
        <f t="shared" si="137"/>
        <v>9</v>
      </c>
      <c r="AA604" s="9" t="str">
        <f t="shared" si="137"/>
        <v>-</v>
      </c>
      <c r="AB604" s="9" t="str">
        <f t="shared" si="137"/>
        <v>-</v>
      </c>
      <c r="AC604" s="9" t="str">
        <f t="shared" si="137"/>
        <v>-</v>
      </c>
      <c r="AD604" s="9" t="str">
        <f t="shared" si="137"/>
        <v>-</v>
      </c>
      <c r="AE604" s="9" t="str">
        <f t="shared" si="137"/>
        <v>-</v>
      </c>
      <c r="AF604" s="9" t="str">
        <f t="shared" si="137"/>
        <v>-</v>
      </c>
      <c r="AG604" s="9">
        <f t="shared" si="137"/>
        <v>6</v>
      </c>
      <c r="AH604" s="9" t="str">
        <f t="shared" si="137"/>
        <v>-</v>
      </c>
      <c r="AI604" s="9">
        <f t="shared" si="124"/>
        <v>4</v>
      </c>
      <c r="AJ604" s="9">
        <f t="shared" si="124"/>
        <v>5</v>
      </c>
      <c r="AK604" s="9" t="str">
        <f t="shared" si="124"/>
        <v>-</v>
      </c>
      <c r="AL604" s="9">
        <f t="shared" si="124"/>
        <v>5</v>
      </c>
      <c r="AM604" s="9">
        <f t="shared" si="124"/>
        <v>7</v>
      </c>
      <c r="AN604" s="9">
        <f t="shared" si="124"/>
        <v>5</v>
      </c>
      <c r="AO604" s="9" t="str">
        <f t="shared" si="124"/>
        <v>-</v>
      </c>
      <c r="AP604" s="9">
        <f t="shared" si="125"/>
        <v>7</v>
      </c>
      <c r="AQ604" s="9" t="str">
        <f t="shared" si="125"/>
        <v>-</v>
      </c>
      <c r="AR604" s="9" t="str">
        <f t="shared" si="125"/>
        <v>-</v>
      </c>
      <c r="AS604" s="9">
        <f t="shared" si="125"/>
        <v>10</v>
      </c>
      <c r="AT604" s="9" t="str">
        <f t="shared" si="125"/>
        <v>-</v>
      </c>
      <c r="AU604" s="9" t="str">
        <f t="shared" si="125"/>
        <v>-</v>
      </c>
      <c r="AV604" s="9" t="str">
        <f t="shared" si="125"/>
        <v>-</v>
      </c>
      <c r="AW604" s="9" t="str">
        <f t="shared" si="125"/>
        <v>-</v>
      </c>
      <c r="AX604" s="9" t="str">
        <f t="shared" si="125"/>
        <v>-</v>
      </c>
      <c r="AY604" s="9" t="str">
        <f t="shared" si="125"/>
        <v>-</v>
      </c>
      <c r="AZ604" s="9" t="str">
        <f t="shared" si="124"/>
        <v>-</v>
      </c>
      <c r="BA604" s="9" t="str">
        <f t="shared" si="124"/>
        <v>-</v>
      </c>
      <c r="BB604" s="9" t="str">
        <f t="shared" si="137"/>
        <v>-</v>
      </c>
      <c r="BC604" s="9">
        <f t="shared" si="137"/>
        <v>5</v>
      </c>
      <c r="BD604" s="9" t="str">
        <f t="shared" si="137"/>
        <v>-</v>
      </c>
      <c r="BE604" s="9">
        <f t="shared" si="137"/>
        <v>6</v>
      </c>
      <c r="BF604" s="9" t="str">
        <f t="shared" si="137"/>
        <v>-</v>
      </c>
      <c r="BG604" s="9" t="str">
        <f t="shared" si="137"/>
        <v>-</v>
      </c>
      <c r="BH604" s="9" t="str">
        <f t="shared" si="137"/>
        <v>-</v>
      </c>
      <c r="BI604" s="9" t="str">
        <f t="shared" si="137"/>
        <v>-</v>
      </c>
      <c r="BJ604" s="37">
        <f t="shared" si="126"/>
        <v>17</v>
      </c>
      <c r="BK604" s="34">
        <f t="shared" si="127"/>
        <v>5.4705742352941176</v>
      </c>
      <c r="BL604" s="9">
        <f t="shared" si="130"/>
        <v>108</v>
      </c>
      <c r="BN604" s="38">
        <f t="shared" si="136"/>
        <v>15</v>
      </c>
      <c r="BO604" s="34">
        <f t="shared" si="131"/>
        <v>5.4705742352941176</v>
      </c>
      <c r="BP604" s="37">
        <f t="shared" si="132"/>
        <v>17</v>
      </c>
      <c r="BQ604" s="37">
        <f t="shared" si="133"/>
        <v>17</v>
      </c>
      <c r="BR604" s="36">
        <f t="shared" si="134"/>
        <v>7</v>
      </c>
      <c r="BS604" s="36">
        <f t="shared" si="128"/>
        <v>1</v>
      </c>
      <c r="BV604" s="25"/>
      <c r="BW604" s="25"/>
      <c r="BX604" s="25"/>
    </row>
    <row r="605" spans="1:76">
      <c r="A605" s="38">
        <f t="shared" si="135"/>
        <v>16</v>
      </c>
      <c r="B605" s="36">
        <f t="shared" si="129"/>
        <v>7</v>
      </c>
      <c r="C605" s="36">
        <f t="shared" si="122"/>
        <v>2</v>
      </c>
      <c r="D605" s="9">
        <f t="shared" si="138"/>
        <v>4</v>
      </c>
      <c r="E605" s="9" t="str">
        <f t="shared" si="138"/>
        <v>-</v>
      </c>
      <c r="F605" s="9" t="str">
        <f t="shared" si="138"/>
        <v>-</v>
      </c>
      <c r="G605" s="9" t="str">
        <f t="shared" si="138"/>
        <v>-</v>
      </c>
      <c r="H605" s="9" t="str">
        <f t="shared" si="138"/>
        <v>-</v>
      </c>
      <c r="I605" s="9" t="str">
        <f t="shared" si="138"/>
        <v>-</v>
      </c>
      <c r="J605" s="9" t="str">
        <f t="shared" si="138"/>
        <v>-</v>
      </c>
      <c r="K605" s="9" t="str">
        <f t="shared" si="138"/>
        <v>-</v>
      </c>
      <c r="L605" s="9" t="str">
        <f t="shared" si="138"/>
        <v>-</v>
      </c>
      <c r="M605" s="9" t="str">
        <f t="shared" si="138"/>
        <v>-</v>
      </c>
      <c r="N605" s="9" t="str">
        <f t="shared" si="138"/>
        <v>-</v>
      </c>
      <c r="O605" s="9" t="str">
        <f t="shared" si="138"/>
        <v>-</v>
      </c>
      <c r="P605" s="9" t="str">
        <f t="shared" si="138"/>
        <v>-</v>
      </c>
      <c r="Q605" s="9">
        <f t="shared" si="138"/>
        <v>7</v>
      </c>
      <c r="R605" s="9" t="str">
        <f t="shared" si="138"/>
        <v>-</v>
      </c>
      <c r="S605" s="9" t="str">
        <f t="shared" si="137"/>
        <v>-</v>
      </c>
      <c r="T605" s="9">
        <f t="shared" si="137"/>
        <v>5</v>
      </c>
      <c r="U605" s="9">
        <f t="shared" si="137"/>
        <v>2</v>
      </c>
      <c r="V605" s="9" t="str">
        <f t="shared" si="137"/>
        <v>-</v>
      </c>
      <c r="W605" s="9" t="str">
        <f t="shared" si="137"/>
        <v>-</v>
      </c>
      <c r="X605" s="9" t="str">
        <f t="shared" si="137"/>
        <v>-</v>
      </c>
      <c r="Y605" s="9" t="str">
        <f t="shared" si="137"/>
        <v>-</v>
      </c>
      <c r="Z605" s="9">
        <f t="shared" si="137"/>
        <v>9</v>
      </c>
      <c r="AA605" s="9" t="str">
        <f t="shared" si="137"/>
        <v>-</v>
      </c>
      <c r="AB605" s="9" t="str">
        <f t="shared" si="137"/>
        <v>-</v>
      </c>
      <c r="AC605" s="9" t="str">
        <f t="shared" si="137"/>
        <v>-</v>
      </c>
      <c r="AD605" s="9" t="str">
        <f t="shared" si="137"/>
        <v>-</v>
      </c>
      <c r="AE605" s="9" t="str">
        <f t="shared" si="137"/>
        <v>-</v>
      </c>
      <c r="AF605" s="9" t="str">
        <f t="shared" si="137"/>
        <v>-</v>
      </c>
      <c r="AG605" s="9">
        <f t="shared" si="137"/>
        <v>6</v>
      </c>
      <c r="AH605" s="9" t="str">
        <f t="shared" si="137"/>
        <v>-</v>
      </c>
      <c r="AI605" s="9" t="str">
        <f t="shared" si="124"/>
        <v>-</v>
      </c>
      <c r="AJ605" s="9">
        <f t="shared" si="124"/>
        <v>3</v>
      </c>
      <c r="AK605" s="9" t="str">
        <f t="shared" si="124"/>
        <v>-</v>
      </c>
      <c r="AL605" s="9" t="str">
        <f t="shared" si="124"/>
        <v>-</v>
      </c>
      <c r="AM605" s="9">
        <f t="shared" si="124"/>
        <v>5</v>
      </c>
      <c r="AN605" s="9">
        <f t="shared" si="124"/>
        <v>4</v>
      </c>
      <c r="AO605" s="9" t="str">
        <f t="shared" si="124"/>
        <v>-</v>
      </c>
      <c r="AP605" s="9">
        <f t="shared" si="125"/>
        <v>5</v>
      </c>
      <c r="AQ605" s="9" t="str">
        <f t="shared" si="125"/>
        <v>-</v>
      </c>
      <c r="AR605" s="9" t="str">
        <f t="shared" si="125"/>
        <v>-</v>
      </c>
      <c r="AS605" s="9">
        <f t="shared" si="125"/>
        <v>7</v>
      </c>
      <c r="AT605" s="9" t="str">
        <f t="shared" si="125"/>
        <v>-</v>
      </c>
      <c r="AU605" s="9" t="str">
        <f t="shared" si="125"/>
        <v>-</v>
      </c>
      <c r="AV605" s="9" t="str">
        <f t="shared" si="125"/>
        <v>-</v>
      </c>
      <c r="AW605" s="9" t="str">
        <f t="shared" si="125"/>
        <v>-</v>
      </c>
      <c r="AX605" s="9" t="str">
        <f t="shared" si="125"/>
        <v>-</v>
      </c>
      <c r="AY605" s="9" t="str">
        <f t="shared" si="125"/>
        <v>-</v>
      </c>
      <c r="AZ605" s="9" t="str">
        <f t="shared" si="124"/>
        <v>-</v>
      </c>
      <c r="BA605" s="9" t="str">
        <f t="shared" si="124"/>
        <v>-</v>
      </c>
      <c r="BB605" s="9">
        <f t="shared" si="137"/>
        <v>9</v>
      </c>
      <c r="BC605" s="9">
        <f t="shared" si="137"/>
        <v>5</v>
      </c>
      <c r="BD605" s="9" t="str">
        <f t="shared" si="137"/>
        <v>-</v>
      </c>
      <c r="BE605" s="9">
        <f t="shared" si="137"/>
        <v>6</v>
      </c>
      <c r="BF605" s="9" t="str">
        <f t="shared" si="137"/>
        <v>-</v>
      </c>
      <c r="BG605" s="9" t="str">
        <f t="shared" si="137"/>
        <v>-</v>
      </c>
      <c r="BH605" s="9" t="str">
        <f t="shared" si="137"/>
        <v>-</v>
      </c>
      <c r="BI605" s="9" t="str">
        <f t="shared" si="137"/>
        <v>-</v>
      </c>
      <c r="BJ605" s="37">
        <f t="shared" si="126"/>
        <v>14</v>
      </c>
      <c r="BK605" s="34">
        <f t="shared" si="127"/>
        <v>5.4999849999999997</v>
      </c>
      <c r="BL605" s="9">
        <f t="shared" si="130"/>
        <v>107</v>
      </c>
      <c r="BN605" s="38">
        <f t="shared" si="136"/>
        <v>16</v>
      </c>
      <c r="BO605" s="34">
        <f t="shared" si="131"/>
        <v>5.4999849999999997</v>
      </c>
      <c r="BP605" s="37">
        <f t="shared" si="132"/>
        <v>15</v>
      </c>
      <c r="BQ605" s="37">
        <f t="shared" si="133"/>
        <v>14</v>
      </c>
      <c r="BR605" s="36">
        <f t="shared" si="134"/>
        <v>7</v>
      </c>
      <c r="BS605" s="36">
        <f t="shared" si="128"/>
        <v>2</v>
      </c>
      <c r="BV605" s="25"/>
      <c r="BW605" s="25"/>
      <c r="BX605" s="25"/>
    </row>
    <row r="606" spans="1:76">
      <c r="A606" s="38">
        <f t="shared" si="135"/>
        <v>17</v>
      </c>
      <c r="B606" s="36">
        <f t="shared" si="129"/>
        <v>7</v>
      </c>
      <c r="C606" s="36">
        <f t="shared" si="122"/>
        <v>3</v>
      </c>
      <c r="D606" s="9">
        <f t="shared" si="138"/>
        <v>4</v>
      </c>
      <c r="E606" s="9" t="str">
        <f t="shared" si="138"/>
        <v>-</v>
      </c>
      <c r="F606" s="9" t="str">
        <f t="shared" si="138"/>
        <v>-</v>
      </c>
      <c r="G606" s="9" t="str">
        <f t="shared" si="138"/>
        <v>-</v>
      </c>
      <c r="H606" s="9" t="str">
        <f t="shared" si="138"/>
        <v>-</v>
      </c>
      <c r="I606" s="9" t="str">
        <f t="shared" si="138"/>
        <v>-</v>
      </c>
      <c r="J606" s="9" t="str">
        <f t="shared" si="138"/>
        <v>-</v>
      </c>
      <c r="K606" s="9" t="str">
        <f t="shared" si="138"/>
        <v>-</v>
      </c>
      <c r="L606" s="9" t="str">
        <f t="shared" si="138"/>
        <v>-</v>
      </c>
      <c r="M606" s="9" t="str">
        <f t="shared" si="138"/>
        <v>-</v>
      </c>
      <c r="N606" s="9" t="str">
        <f t="shared" si="138"/>
        <v>-</v>
      </c>
      <c r="O606" s="9" t="str">
        <f t="shared" si="138"/>
        <v>-</v>
      </c>
      <c r="P606" s="9" t="str">
        <f t="shared" si="138"/>
        <v>-</v>
      </c>
      <c r="Q606" s="9">
        <f t="shared" si="138"/>
        <v>5</v>
      </c>
      <c r="R606" s="9" t="str">
        <f t="shared" si="138"/>
        <v>-</v>
      </c>
      <c r="S606" s="9" t="str">
        <f t="shared" si="137"/>
        <v>-</v>
      </c>
      <c r="T606" s="9">
        <f t="shared" si="137"/>
        <v>4</v>
      </c>
      <c r="U606" s="9">
        <f t="shared" si="137"/>
        <v>2</v>
      </c>
      <c r="V606" s="9" t="str">
        <f t="shared" si="137"/>
        <v>-</v>
      </c>
      <c r="W606" s="9" t="str">
        <f t="shared" si="137"/>
        <v>-</v>
      </c>
      <c r="X606" s="9" t="str">
        <f t="shared" ref="X606:BI606" si="139">IF(AND(X$196="ДА",X411="-"),X19,"-")</f>
        <v>-</v>
      </c>
      <c r="Y606" s="9" t="str">
        <f t="shared" si="139"/>
        <v>-</v>
      </c>
      <c r="Z606" s="9">
        <f t="shared" si="139"/>
        <v>7</v>
      </c>
      <c r="AA606" s="9" t="str">
        <f t="shared" si="139"/>
        <v>-</v>
      </c>
      <c r="AB606" s="9">
        <f t="shared" si="139"/>
        <v>5</v>
      </c>
      <c r="AC606" s="9" t="str">
        <f t="shared" si="139"/>
        <v>-</v>
      </c>
      <c r="AD606" s="9" t="str">
        <f t="shared" si="139"/>
        <v>-</v>
      </c>
      <c r="AE606" s="9" t="str">
        <f t="shared" si="139"/>
        <v>-</v>
      </c>
      <c r="AF606" s="9" t="str">
        <f t="shared" si="139"/>
        <v>-</v>
      </c>
      <c r="AG606" s="9">
        <f t="shared" si="139"/>
        <v>4</v>
      </c>
      <c r="AH606" s="9" t="str">
        <f t="shared" si="139"/>
        <v>-</v>
      </c>
      <c r="AI606" s="9" t="str">
        <f t="shared" si="124"/>
        <v>-</v>
      </c>
      <c r="AJ606" s="9">
        <f t="shared" si="124"/>
        <v>3</v>
      </c>
      <c r="AK606" s="9">
        <f t="shared" si="124"/>
        <v>7</v>
      </c>
      <c r="AL606" s="9" t="str">
        <f t="shared" si="124"/>
        <v>-</v>
      </c>
      <c r="AM606" s="9">
        <f t="shared" si="124"/>
        <v>2</v>
      </c>
      <c r="AN606" s="9">
        <f t="shared" si="124"/>
        <v>3</v>
      </c>
      <c r="AO606" s="9" t="str">
        <f t="shared" si="124"/>
        <v>-</v>
      </c>
      <c r="AP606" s="9">
        <f t="shared" si="125"/>
        <v>4</v>
      </c>
      <c r="AQ606" s="9" t="str">
        <f t="shared" si="125"/>
        <v>-</v>
      </c>
      <c r="AR606" s="9" t="str">
        <f t="shared" si="125"/>
        <v>-</v>
      </c>
      <c r="AS606" s="9">
        <f t="shared" si="125"/>
        <v>2</v>
      </c>
      <c r="AT606" s="9" t="str">
        <f t="shared" si="125"/>
        <v>-</v>
      </c>
      <c r="AU606" s="9" t="str">
        <f t="shared" si="125"/>
        <v>-</v>
      </c>
      <c r="AV606" s="9" t="str">
        <f t="shared" si="125"/>
        <v>-</v>
      </c>
      <c r="AW606" s="9" t="str">
        <f t="shared" si="125"/>
        <v>-</v>
      </c>
      <c r="AX606" s="9" t="str">
        <f t="shared" si="125"/>
        <v>-</v>
      </c>
      <c r="AY606" s="9" t="str">
        <f t="shared" si="125"/>
        <v>-</v>
      </c>
      <c r="AZ606" s="9" t="str">
        <f t="shared" si="124"/>
        <v>-</v>
      </c>
      <c r="BA606" s="9" t="str">
        <f t="shared" si="124"/>
        <v>-</v>
      </c>
      <c r="BB606" s="9" t="str">
        <f t="shared" si="139"/>
        <v>-</v>
      </c>
      <c r="BC606" s="9">
        <f t="shared" si="139"/>
        <v>4</v>
      </c>
      <c r="BD606" s="9" t="str">
        <f t="shared" si="139"/>
        <v>-</v>
      </c>
      <c r="BE606" s="9">
        <f t="shared" si="139"/>
        <v>4</v>
      </c>
      <c r="BF606" s="9" t="str">
        <f t="shared" si="139"/>
        <v>-</v>
      </c>
      <c r="BG606" s="9" t="str">
        <f t="shared" si="139"/>
        <v>-</v>
      </c>
      <c r="BH606" s="9" t="str">
        <f t="shared" si="139"/>
        <v>-</v>
      </c>
      <c r="BI606" s="9" t="str">
        <f t="shared" si="139"/>
        <v>-</v>
      </c>
      <c r="BJ606" s="37">
        <f t="shared" si="126"/>
        <v>15</v>
      </c>
      <c r="BK606" s="34">
        <f t="shared" si="127"/>
        <v>3.999984</v>
      </c>
      <c r="BL606" s="9">
        <f t="shared" si="130"/>
        <v>149</v>
      </c>
      <c r="BN606" s="38">
        <f t="shared" si="136"/>
        <v>17</v>
      </c>
      <c r="BO606" s="34">
        <f t="shared" si="131"/>
        <v>3.999984</v>
      </c>
      <c r="BP606" s="37">
        <f t="shared" si="132"/>
        <v>16</v>
      </c>
      <c r="BQ606" s="37">
        <f t="shared" si="133"/>
        <v>15</v>
      </c>
      <c r="BR606" s="36">
        <f t="shared" si="134"/>
        <v>7</v>
      </c>
      <c r="BS606" s="36">
        <f t="shared" si="128"/>
        <v>3</v>
      </c>
      <c r="BV606" s="25"/>
      <c r="BW606" s="25"/>
      <c r="BX606" s="25"/>
    </row>
    <row r="607" spans="1:76">
      <c r="A607" s="38">
        <f t="shared" si="135"/>
        <v>18</v>
      </c>
      <c r="B607" s="36">
        <f t="shared" si="129"/>
        <v>8</v>
      </c>
      <c r="C607" s="36">
        <f t="shared" si="122"/>
        <v>1</v>
      </c>
      <c r="D607" s="9">
        <f t="shared" si="138"/>
        <v>10</v>
      </c>
      <c r="E607" s="9" t="str">
        <f t="shared" si="138"/>
        <v>-</v>
      </c>
      <c r="F607" s="9">
        <f t="shared" si="138"/>
        <v>5</v>
      </c>
      <c r="G607" s="9" t="str">
        <f t="shared" si="138"/>
        <v>-</v>
      </c>
      <c r="H607" s="9" t="str">
        <f t="shared" si="138"/>
        <v>-</v>
      </c>
      <c r="I607" s="9" t="str">
        <f t="shared" si="138"/>
        <v>-</v>
      </c>
      <c r="J607" s="9">
        <f t="shared" si="138"/>
        <v>9</v>
      </c>
      <c r="K607" s="9" t="str">
        <f t="shared" si="138"/>
        <v>-</v>
      </c>
      <c r="L607" s="9" t="str">
        <f t="shared" si="138"/>
        <v>-</v>
      </c>
      <c r="M607" s="9">
        <f t="shared" si="138"/>
        <v>7</v>
      </c>
      <c r="N607" s="9" t="str">
        <f t="shared" si="138"/>
        <v>-</v>
      </c>
      <c r="O607" s="9" t="str">
        <f t="shared" si="138"/>
        <v>-</v>
      </c>
      <c r="P607" s="9" t="str">
        <f t="shared" si="138"/>
        <v>-</v>
      </c>
      <c r="Q607" s="9">
        <f t="shared" si="138"/>
        <v>9</v>
      </c>
      <c r="R607" s="9" t="str">
        <f t="shared" si="138"/>
        <v>-</v>
      </c>
      <c r="S607" s="9" t="str">
        <f t="shared" si="138"/>
        <v>-</v>
      </c>
      <c r="T607" s="9">
        <f t="shared" ref="T607:BI612" si="140">IF(AND(T$196="ДА",T412="-"),T20,"-")</f>
        <v>8</v>
      </c>
      <c r="U607" s="9">
        <f t="shared" si="140"/>
        <v>12</v>
      </c>
      <c r="V607" s="9" t="str">
        <f t="shared" si="140"/>
        <v>-</v>
      </c>
      <c r="W607" s="9" t="str">
        <f t="shared" si="140"/>
        <v>-</v>
      </c>
      <c r="X607" s="9" t="str">
        <f t="shared" si="140"/>
        <v>-</v>
      </c>
      <c r="Y607" s="9" t="str">
        <f t="shared" si="140"/>
        <v>-</v>
      </c>
      <c r="Z607" s="9">
        <f t="shared" si="140"/>
        <v>9</v>
      </c>
      <c r="AA607" s="9" t="str">
        <f t="shared" si="140"/>
        <v>-</v>
      </c>
      <c r="AB607" s="9">
        <f t="shared" si="140"/>
        <v>9</v>
      </c>
      <c r="AC607" s="9" t="str">
        <f t="shared" si="140"/>
        <v>-</v>
      </c>
      <c r="AD607" s="9" t="str">
        <f t="shared" si="140"/>
        <v>-</v>
      </c>
      <c r="AE607" s="9" t="str">
        <f t="shared" si="140"/>
        <v>-</v>
      </c>
      <c r="AF607" s="9" t="str">
        <f t="shared" si="140"/>
        <v>-</v>
      </c>
      <c r="AG607" s="9">
        <f t="shared" si="140"/>
        <v>6</v>
      </c>
      <c r="AH607" s="9" t="str">
        <f t="shared" si="140"/>
        <v>-</v>
      </c>
      <c r="AI607" s="9">
        <f t="shared" si="124"/>
        <v>12</v>
      </c>
      <c r="AJ607" s="9">
        <f t="shared" si="124"/>
        <v>8</v>
      </c>
      <c r="AK607" s="9">
        <f t="shared" si="124"/>
        <v>9</v>
      </c>
      <c r="AL607" s="9" t="str">
        <f t="shared" si="124"/>
        <v>-</v>
      </c>
      <c r="AM607" s="9">
        <f t="shared" si="124"/>
        <v>8</v>
      </c>
      <c r="AN607" s="9" t="str">
        <f t="shared" si="124"/>
        <v>-</v>
      </c>
      <c r="AO607" s="9" t="str">
        <f t="shared" si="124"/>
        <v>-</v>
      </c>
      <c r="AP607" s="9">
        <f t="shared" si="125"/>
        <v>8</v>
      </c>
      <c r="AQ607" s="9" t="str">
        <f t="shared" si="125"/>
        <v>-</v>
      </c>
      <c r="AR607" s="9" t="str">
        <f t="shared" si="125"/>
        <v>-</v>
      </c>
      <c r="AS607" s="9" t="str">
        <f t="shared" si="125"/>
        <v>-</v>
      </c>
      <c r="AT607" s="9" t="str">
        <f t="shared" si="125"/>
        <v>-</v>
      </c>
      <c r="AU607" s="9" t="str">
        <f t="shared" si="125"/>
        <v>-</v>
      </c>
      <c r="AV607" s="9" t="str">
        <f t="shared" si="125"/>
        <v>-</v>
      </c>
      <c r="AW607" s="9">
        <f t="shared" si="125"/>
        <v>6</v>
      </c>
      <c r="AX607" s="9" t="str">
        <f t="shared" si="125"/>
        <v>-</v>
      </c>
      <c r="AY607" s="9" t="str">
        <f t="shared" si="125"/>
        <v>-</v>
      </c>
      <c r="AZ607" s="9" t="str">
        <f t="shared" si="124"/>
        <v>-</v>
      </c>
      <c r="BA607" s="9" t="str">
        <f t="shared" si="124"/>
        <v>-</v>
      </c>
      <c r="BB607" s="9">
        <f t="shared" si="140"/>
        <v>8</v>
      </c>
      <c r="BC607" s="9">
        <f t="shared" si="140"/>
        <v>9</v>
      </c>
      <c r="BD607" s="9" t="str">
        <f t="shared" si="140"/>
        <v>-</v>
      </c>
      <c r="BE607" s="9">
        <f t="shared" si="140"/>
        <v>9</v>
      </c>
      <c r="BF607" s="9" t="str">
        <f t="shared" si="140"/>
        <v>-</v>
      </c>
      <c r="BG607" s="9" t="str">
        <f t="shared" si="140"/>
        <v>-</v>
      </c>
      <c r="BH607" s="9">
        <f t="shared" si="140"/>
        <v>6</v>
      </c>
      <c r="BI607" s="9">
        <f t="shared" si="140"/>
        <v>5</v>
      </c>
      <c r="BJ607" s="37">
        <f t="shared" si="126"/>
        <v>21</v>
      </c>
      <c r="BK607" s="34">
        <f t="shared" si="127"/>
        <v>8.1904591904761901</v>
      </c>
      <c r="BL607" s="9">
        <f t="shared" si="130"/>
        <v>16</v>
      </c>
      <c r="BN607" s="38">
        <f t="shared" si="136"/>
        <v>18</v>
      </c>
      <c r="BO607" s="34">
        <f t="shared" si="131"/>
        <v>8.1904591904761901</v>
      </c>
      <c r="BP607" s="37">
        <f t="shared" si="132"/>
        <v>28</v>
      </c>
      <c r="BQ607" s="37">
        <f t="shared" si="133"/>
        <v>21</v>
      </c>
      <c r="BR607" s="36">
        <f t="shared" si="134"/>
        <v>8</v>
      </c>
      <c r="BS607" s="36">
        <f t="shared" si="128"/>
        <v>1</v>
      </c>
      <c r="BV607" s="25"/>
      <c r="BW607" s="25"/>
      <c r="BX607" s="25"/>
    </row>
    <row r="608" spans="1:76">
      <c r="A608" s="38">
        <f t="shared" si="135"/>
        <v>19</v>
      </c>
      <c r="B608" s="36">
        <f t="shared" si="129"/>
        <v>8</v>
      </c>
      <c r="C608" s="36">
        <f t="shared" si="122"/>
        <v>2</v>
      </c>
      <c r="D608" s="9">
        <f t="shared" si="138"/>
        <v>6</v>
      </c>
      <c r="E608" s="9" t="str">
        <f t="shared" si="138"/>
        <v>-</v>
      </c>
      <c r="F608" s="9" t="str">
        <f t="shared" si="138"/>
        <v>-</v>
      </c>
      <c r="G608" s="9" t="str">
        <f t="shared" si="138"/>
        <v>-</v>
      </c>
      <c r="H608" s="9" t="str">
        <f t="shared" si="138"/>
        <v>-</v>
      </c>
      <c r="I608" s="9" t="str">
        <f t="shared" si="138"/>
        <v>-</v>
      </c>
      <c r="J608" s="9" t="str">
        <f t="shared" si="138"/>
        <v>-</v>
      </c>
      <c r="K608" s="9" t="str">
        <f t="shared" si="138"/>
        <v>-</v>
      </c>
      <c r="L608" s="9" t="str">
        <f t="shared" si="138"/>
        <v>-</v>
      </c>
      <c r="M608" s="9">
        <f t="shared" si="138"/>
        <v>11</v>
      </c>
      <c r="N608" s="9" t="str">
        <f t="shared" si="138"/>
        <v>-</v>
      </c>
      <c r="O608" s="9" t="str">
        <f t="shared" si="138"/>
        <v>-</v>
      </c>
      <c r="P608" s="9" t="str">
        <f t="shared" si="138"/>
        <v>-</v>
      </c>
      <c r="Q608" s="9">
        <f t="shared" si="138"/>
        <v>9</v>
      </c>
      <c r="R608" s="9" t="str">
        <f t="shared" si="138"/>
        <v>-</v>
      </c>
      <c r="S608" s="9" t="str">
        <f t="shared" si="138"/>
        <v>-</v>
      </c>
      <c r="T608" s="9">
        <f t="shared" si="140"/>
        <v>9</v>
      </c>
      <c r="U608" s="9">
        <f t="shared" si="140"/>
        <v>8</v>
      </c>
      <c r="V608" s="9" t="str">
        <f t="shared" si="140"/>
        <v>-</v>
      </c>
      <c r="W608" s="9" t="str">
        <f t="shared" si="140"/>
        <v>-</v>
      </c>
      <c r="X608" s="9" t="str">
        <f t="shared" si="140"/>
        <v>-</v>
      </c>
      <c r="Y608" s="9" t="str">
        <f t="shared" si="140"/>
        <v>-</v>
      </c>
      <c r="Z608" s="9">
        <f t="shared" si="140"/>
        <v>10</v>
      </c>
      <c r="AA608" s="9" t="str">
        <f t="shared" si="140"/>
        <v>-</v>
      </c>
      <c r="AB608" s="9" t="str">
        <f t="shared" si="140"/>
        <v>-</v>
      </c>
      <c r="AC608" s="9" t="str">
        <f t="shared" si="140"/>
        <v>-</v>
      </c>
      <c r="AD608" s="9" t="str">
        <f t="shared" si="140"/>
        <v>-</v>
      </c>
      <c r="AE608" s="9" t="str">
        <f t="shared" si="140"/>
        <v>-</v>
      </c>
      <c r="AF608" s="9" t="str">
        <f t="shared" si="140"/>
        <v>-</v>
      </c>
      <c r="AG608" s="9">
        <f t="shared" si="140"/>
        <v>8</v>
      </c>
      <c r="AH608" s="9" t="str">
        <f t="shared" si="140"/>
        <v>-</v>
      </c>
      <c r="AI608" s="9" t="str">
        <f t="shared" si="124"/>
        <v>-</v>
      </c>
      <c r="AJ608" s="9">
        <f t="shared" si="124"/>
        <v>10</v>
      </c>
      <c r="AK608" s="9">
        <f t="shared" si="124"/>
        <v>10</v>
      </c>
      <c r="AL608" s="9">
        <f t="shared" si="124"/>
        <v>8</v>
      </c>
      <c r="AM608" s="9">
        <f t="shared" si="124"/>
        <v>9</v>
      </c>
      <c r="AN608" s="9" t="str">
        <f t="shared" si="124"/>
        <v>-</v>
      </c>
      <c r="AO608" s="9" t="str">
        <f t="shared" si="124"/>
        <v>-</v>
      </c>
      <c r="AP608" s="9">
        <f t="shared" si="125"/>
        <v>9</v>
      </c>
      <c r="AQ608" s="9" t="str">
        <f t="shared" si="125"/>
        <v>-</v>
      </c>
      <c r="AR608" s="9" t="str">
        <f t="shared" si="125"/>
        <v>-</v>
      </c>
      <c r="AS608" s="9">
        <f t="shared" si="125"/>
        <v>2</v>
      </c>
      <c r="AT608" s="9" t="str">
        <f t="shared" si="125"/>
        <v>-</v>
      </c>
      <c r="AU608" s="9" t="str">
        <f t="shared" si="125"/>
        <v>-</v>
      </c>
      <c r="AV608" s="9" t="str">
        <f t="shared" si="125"/>
        <v>-</v>
      </c>
      <c r="AW608" s="9">
        <f t="shared" si="125"/>
        <v>9</v>
      </c>
      <c r="AX608" s="9" t="str">
        <f t="shared" si="125"/>
        <v>-</v>
      </c>
      <c r="AY608" s="9" t="str">
        <f t="shared" si="125"/>
        <v>-</v>
      </c>
      <c r="AZ608" s="9">
        <f t="shared" si="124"/>
        <v>8</v>
      </c>
      <c r="BA608" s="9" t="str">
        <f t="shared" si="124"/>
        <v>-</v>
      </c>
      <c r="BB608" s="9" t="str">
        <f t="shared" si="140"/>
        <v>-</v>
      </c>
      <c r="BC608" s="9">
        <f t="shared" si="140"/>
        <v>8</v>
      </c>
      <c r="BD608" s="9" t="str">
        <f t="shared" si="140"/>
        <v>-</v>
      </c>
      <c r="BE608" s="9">
        <f t="shared" si="140"/>
        <v>9</v>
      </c>
      <c r="BF608" s="9">
        <f t="shared" si="140"/>
        <v>9</v>
      </c>
      <c r="BG608" s="9" t="str">
        <f t="shared" si="140"/>
        <v>-</v>
      </c>
      <c r="BH608" s="9" t="str">
        <f t="shared" si="140"/>
        <v>-</v>
      </c>
      <c r="BI608" s="9">
        <f t="shared" si="140"/>
        <v>7</v>
      </c>
      <c r="BJ608" s="37">
        <f t="shared" si="126"/>
        <v>19</v>
      </c>
      <c r="BK608" s="34">
        <f t="shared" si="127"/>
        <v>8.368403052631578</v>
      </c>
      <c r="BL608" s="9">
        <f t="shared" si="130"/>
        <v>7</v>
      </c>
      <c r="BN608" s="38">
        <f t="shared" si="136"/>
        <v>19</v>
      </c>
      <c r="BO608" s="34">
        <f t="shared" si="131"/>
        <v>8.368403052631578</v>
      </c>
      <c r="BP608" s="37">
        <f t="shared" si="132"/>
        <v>24</v>
      </c>
      <c r="BQ608" s="37">
        <f t="shared" si="133"/>
        <v>19</v>
      </c>
      <c r="BR608" s="36">
        <f t="shared" si="134"/>
        <v>8</v>
      </c>
      <c r="BS608" s="36">
        <f t="shared" si="128"/>
        <v>2</v>
      </c>
      <c r="BV608" s="25"/>
      <c r="BW608" s="25"/>
      <c r="BX608" s="25"/>
    </row>
    <row r="609" spans="1:76">
      <c r="A609" s="38">
        <f t="shared" si="135"/>
        <v>20</v>
      </c>
      <c r="B609" s="36">
        <f t="shared" si="129"/>
        <v>8</v>
      </c>
      <c r="C609" s="36">
        <f t="shared" si="122"/>
        <v>3</v>
      </c>
      <c r="D609" s="9">
        <f t="shared" si="138"/>
        <v>12</v>
      </c>
      <c r="E609" s="9" t="str">
        <f t="shared" si="138"/>
        <v>-</v>
      </c>
      <c r="F609" s="9">
        <f t="shared" si="138"/>
        <v>11</v>
      </c>
      <c r="G609" s="9" t="str">
        <f t="shared" si="138"/>
        <v>-</v>
      </c>
      <c r="H609" s="9" t="str">
        <f t="shared" si="138"/>
        <v>-</v>
      </c>
      <c r="I609" s="9" t="str">
        <f t="shared" si="138"/>
        <v>-</v>
      </c>
      <c r="J609" s="9" t="str">
        <f t="shared" si="138"/>
        <v>-</v>
      </c>
      <c r="K609" s="9" t="str">
        <f t="shared" si="138"/>
        <v>-</v>
      </c>
      <c r="L609" s="9" t="str">
        <f t="shared" si="138"/>
        <v>-</v>
      </c>
      <c r="M609" s="9">
        <f t="shared" si="138"/>
        <v>11</v>
      </c>
      <c r="N609" s="9" t="str">
        <f t="shared" si="138"/>
        <v>-</v>
      </c>
      <c r="O609" s="9" t="str">
        <f t="shared" si="138"/>
        <v>-</v>
      </c>
      <c r="P609" s="9" t="str">
        <f t="shared" si="138"/>
        <v>-</v>
      </c>
      <c r="Q609" s="9">
        <f t="shared" si="138"/>
        <v>7</v>
      </c>
      <c r="R609" s="9" t="str">
        <f t="shared" si="138"/>
        <v>-</v>
      </c>
      <c r="S609" s="9" t="str">
        <f t="shared" si="138"/>
        <v>-</v>
      </c>
      <c r="T609" s="9">
        <f t="shared" si="140"/>
        <v>11</v>
      </c>
      <c r="U609" s="9">
        <f t="shared" si="140"/>
        <v>10</v>
      </c>
      <c r="V609" s="9" t="str">
        <f t="shared" si="140"/>
        <v>-</v>
      </c>
      <c r="W609" s="9" t="str">
        <f t="shared" si="140"/>
        <v>-</v>
      </c>
      <c r="X609" s="9" t="str">
        <f t="shared" si="140"/>
        <v>-</v>
      </c>
      <c r="Y609" s="9" t="str">
        <f t="shared" si="140"/>
        <v>-</v>
      </c>
      <c r="Z609" s="9">
        <f t="shared" si="140"/>
        <v>11</v>
      </c>
      <c r="AA609" s="9" t="str">
        <f t="shared" si="140"/>
        <v>-</v>
      </c>
      <c r="AB609" s="9">
        <f t="shared" si="140"/>
        <v>11</v>
      </c>
      <c r="AC609" s="9" t="str">
        <f t="shared" si="140"/>
        <v>-</v>
      </c>
      <c r="AD609" s="9" t="str">
        <f t="shared" si="140"/>
        <v>-</v>
      </c>
      <c r="AE609" s="9" t="str">
        <f t="shared" si="140"/>
        <v>-</v>
      </c>
      <c r="AF609" s="9" t="str">
        <f t="shared" si="140"/>
        <v>-</v>
      </c>
      <c r="AG609" s="9">
        <f t="shared" si="140"/>
        <v>9</v>
      </c>
      <c r="AH609" s="9" t="str">
        <f t="shared" si="140"/>
        <v>-</v>
      </c>
      <c r="AI609" s="9" t="str">
        <f t="shared" si="124"/>
        <v>-</v>
      </c>
      <c r="AJ609" s="9">
        <f t="shared" si="124"/>
        <v>8</v>
      </c>
      <c r="AK609" s="9">
        <f t="shared" si="124"/>
        <v>8</v>
      </c>
      <c r="AL609" s="9">
        <f t="shared" si="124"/>
        <v>9</v>
      </c>
      <c r="AM609" s="9">
        <f t="shared" si="124"/>
        <v>10</v>
      </c>
      <c r="AN609" s="9" t="str">
        <f t="shared" si="124"/>
        <v>-</v>
      </c>
      <c r="AO609" s="9" t="str">
        <f t="shared" si="124"/>
        <v>-</v>
      </c>
      <c r="AP609" s="9">
        <f t="shared" si="125"/>
        <v>9</v>
      </c>
      <c r="AQ609" s="9" t="str">
        <f t="shared" si="125"/>
        <v>-</v>
      </c>
      <c r="AR609" s="9" t="str">
        <f t="shared" si="125"/>
        <v>-</v>
      </c>
      <c r="AS609" s="9">
        <f t="shared" si="125"/>
        <v>5</v>
      </c>
      <c r="AT609" s="9" t="str">
        <f t="shared" si="125"/>
        <v>-</v>
      </c>
      <c r="AU609" s="9" t="str">
        <f t="shared" si="125"/>
        <v>-</v>
      </c>
      <c r="AV609" s="9" t="str">
        <f t="shared" si="125"/>
        <v>-</v>
      </c>
      <c r="AW609" s="9">
        <f t="shared" si="125"/>
        <v>9</v>
      </c>
      <c r="AX609" s="9" t="str">
        <f t="shared" si="125"/>
        <v>-</v>
      </c>
      <c r="AY609" s="9" t="str">
        <f t="shared" si="125"/>
        <v>-</v>
      </c>
      <c r="AZ609" s="9" t="str">
        <f t="shared" si="124"/>
        <v>-</v>
      </c>
      <c r="BA609" s="9" t="str">
        <f t="shared" si="124"/>
        <v>-</v>
      </c>
      <c r="BB609" s="9">
        <f t="shared" si="140"/>
        <v>8</v>
      </c>
      <c r="BC609" s="9">
        <f t="shared" si="140"/>
        <v>8</v>
      </c>
      <c r="BD609" s="9" t="str">
        <f t="shared" si="140"/>
        <v>-</v>
      </c>
      <c r="BE609" s="9">
        <f t="shared" si="140"/>
        <v>11</v>
      </c>
      <c r="BF609" s="9">
        <f t="shared" si="140"/>
        <v>8</v>
      </c>
      <c r="BG609" s="9" t="str">
        <f t="shared" si="140"/>
        <v>-</v>
      </c>
      <c r="BH609" s="9">
        <f t="shared" si="140"/>
        <v>5</v>
      </c>
      <c r="BI609" s="9" t="str">
        <f t="shared" si="140"/>
        <v>-</v>
      </c>
      <c r="BJ609" s="37">
        <f t="shared" si="126"/>
        <v>21</v>
      </c>
      <c r="BK609" s="34">
        <f t="shared" si="127"/>
        <v>9.0952190952380949</v>
      </c>
      <c r="BL609" s="9">
        <f t="shared" si="130"/>
        <v>3</v>
      </c>
      <c r="BN609" s="38">
        <f t="shared" si="136"/>
        <v>20</v>
      </c>
      <c r="BO609" s="34">
        <f t="shared" si="131"/>
        <v>9.0952190952380949</v>
      </c>
      <c r="BP609" s="37">
        <f t="shared" si="132"/>
        <v>27</v>
      </c>
      <c r="BQ609" s="37">
        <f t="shared" si="133"/>
        <v>21</v>
      </c>
      <c r="BR609" s="36">
        <f t="shared" si="134"/>
        <v>8</v>
      </c>
      <c r="BS609" s="36">
        <f t="shared" si="128"/>
        <v>3</v>
      </c>
      <c r="BV609" s="25"/>
      <c r="BW609" s="25"/>
      <c r="BX609" s="25"/>
    </row>
    <row r="610" spans="1:76">
      <c r="A610" s="38">
        <f t="shared" si="135"/>
        <v>21</v>
      </c>
      <c r="B610" s="36">
        <f t="shared" si="129"/>
        <v>9</v>
      </c>
      <c r="C610" s="36">
        <f t="shared" si="122"/>
        <v>1</v>
      </c>
      <c r="D610" s="9">
        <f t="shared" si="138"/>
        <v>7</v>
      </c>
      <c r="E610" s="9" t="str">
        <f t="shared" si="138"/>
        <v>-</v>
      </c>
      <c r="F610" s="9">
        <f t="shared" si="138"/>
        <v>4</v>
      </c>
      <c r="G610" s="9" t="str">
        <f t="shared" si="138"/>
        <v>-</v>
      </c>
      <c r="H610" s="9" t="str">
        <f t="shared" si="138"/>
        <v>-</v>
      </c>
      <c r="I610" s="9" t="str">
        <f t="shared" si="138"/>
        <v>-</v>
      </c>
      <c r="J610" s="9" t="str">
        <f t="shared" si="138"/>
        <v>-</v>
      </c>
      <c r="K610" s="9" t="str">
        <f t="shared" si="138"/>
        <v>-</v>
      </c>
      <c r="L610" s="9" t="str">
        <f t="shared" si="138"/>
        <v>-</v>
      </c>
      <c r="M610" s="9" t="str">
        <f t="shared" si="138"/>
        <v>-</v>
      </c>
      <c r="N610" s="9" t="str">
        <f t="shared" si="138"/>
        <v>-</v>
      </c>
      <c r="O610" s="9" t="str">
        <f t="shared" si="138"/>
        <v>-</v>
      </c>
      <c r="P610" s="9" t="str">
        <f t="shared" si="138"/>
        <v>-</v>
      </c>
      <c r="Q610" s="9">
        <f t="shared" si="138"/>
        <v>4</v>
      </c>
      <c r="R610" s="9" t="str">
        <f t="shared" si="138"/>
        <v>-</v>
      </c>
      <c r="S610" s="9" t="str">
        <f t="shared" si="138"/>
        <v>-</v>
      </c>
      <c r="T610" s="9">
        <f t="shared" si="140"/>
        <v>4</v>
      </c>
      <c r="U610" s="9">
        <f t="shared" si="140"/>
        <v>10</v>
      </c>
      <c r="V610" s="9" t="str">
        <f t="shared" si="140"/>
        <v>-</v>
      </c>
      <c r="W610" s="9" t="str">
        <f t="shared" si="140"/>
        <v>-</v>
      </c>
      <c r="X610" s="9" t="str">
        <f t="shared" si="140"/>
        <v>-</v>
      </c>
      <c r="Y610" s="9" t="str">
        <f t="shared" si="140"/>
        <v>-</v>
      </c>
      <c r="Z610" s="9">
        <f t="shared" si="140"/>
        <v>7</v>
      </c>
      <c r="AA610" s="9" t="str">
        <f t="shared" si="140"/>
        <v>-</v>
      </c>
      <c r="AB610" s="9" t="str">
        <f t="shared" si="140"/>
        <v>-</v>
      </c>
      <c r="AC610" s="9" t="str">
        <f t="shared" si="140"/>
        <v>-</v>
      </c>
      <c r="AD610" s="9" t="str">
        <f t="shared" si="140"/>
        <v>-</v>
      </c>
      <c r="AE610" s="9" t="str">
        <f t="shared" si="140"/>
        <v>-</v>
      </c>
      <c r="AF610" s="9" t="str">
        <f t="shared" si="140"/>
        <v>-</v>
      </c>
      <c r="AG610" s="9">
        <f t="shared" si="140"/>
        <v>5</v>
      </c>
      <c r="AH610" s="9" t="str">
        <f t="shared" si="140"/>
        <v>-</v>
      </c>
      <c r="AI610" s="9">
        <f t="shared" si="124"/>
        <v>9</v>
      </c>
      <c r="AJ610" s="9">
        <f t="shared" si="124"/>
        <v>4</v>
      </c>
      <c r="AK610" s="9" t="str">
        <f t="shared" si="124"/>
        <v>-</v>
      </c>
      <c r="AL610" s="9" t="str">
        <f t="shared" si="124"/>
        <v>-</v>
      </c>
      <c r="AM610" s="9">
        <f t="shared" si="124"/>
        <v>8</v>
      </c>
      <c r="AN610" s="9">
        <f t="shared" si="124"/>
        <v>4</v>
      </c>
      <c r="AO610" s="9" t="str">
        <f t="shared" si="124"/>
        <v>-</v>
      </c>
      <c r="AP610" s="9">
        <f t="shared" si="125"/>
        <v>4</v>
      </c>
      <c r="AQ610" s="9" t="str">
        <f t="shared" si="125"/>
        <v>-</v>
      </c>
      <c r="AR610" s="9" t="str">
        <f t="shared" si="125"/>
        <v>-</v>
      </c>
      <c r="AS610" s="9">
        <f t="shared" si="125"/>
        <v>2</v>
      </c>
      <c r="AT610" s="9" t="str">
        <f t="shared" si="125"/>
        <v>-</v>
      </c>
      <c r="AU610" s="9" t="str">
        <f t="shared" si="125"/>
        <v>-</v>
      </c>
      <c r="AV610" s="9" t="str">
        <f t="shared" si="125"/>
        <v>-</v>
      </c>
      <c r="AW610" s="9" t="str">
        <f t="shared" si="125"/>
        <v>-</v>
      </c>
      <c r="AX610" s="9" t="str">
        <f t="shared" si="125"/>
        <v>-</v>
      </c>
      <c r="AY610" s="9" t="str">
        <f t="shared" si="125"/>
        <v>-</v>
      </c>
      <c r="AZ610" s="9">
        <f t="shared" si="124"/>
        <v>5</v>
      </c>
      <c r="BA610" s="9" t="str">
        <f t="shared" si="124"/>
        <v>-</v>
      </c>
      <c r="BB610" s="9" t="str">
        <f t="shared" si="140"/>
        <v>-</v>
      </c>
      <c r="BC610" s="9">
        <f t="shared" si="140"/>
        <v>6</v>
      </c>
      <c r="BD610" s="9" t="str">
        <f t="shared" si="140"/>
        <v>-</v>
      </c>
      <c r="BE610" s="9">
        <f t="shared" si="140"/>
        <v>9</v>
      </c>
      <c r="BF610" s="9" t="str">
        <f t="shared" si="140"/>
        <v>-</v>
      </c>
      <c r="BG610" s="9" t="str">
        <f t="shared" si="140"/>
        <v>-</v>
      </c>
      <c r="BH610" s="9">
        <f t="shared" si="140"/>
        <v>7</v>
      </c>
      <c r="BI610" s="9" t="str">
        <f t="shared" si="140"/>
        <v>-</v>
      </c>
      <c r="BJ610" s="37">
        <f t="shared" si="126"/>
        <v>17</v>
      </c>
      <c r="BK610" s="34">
        <f t="shared" si="127"/>
        <v>5.8235094117647055</v>
      </c>
      <c r="BL610" s="9">
        <f t="shared" si="130"/>
        <v>97</v>
      </c>
      <c r="BN610" s="38">
        <f t="shared" si="136"/>
        <v>21</v>
      </c>
      <c r="BO610" s="34">
        <f t="shared" si="131"/>
        <v>5.8235094117647055</v>
      </c>
      <c r="BP610" s="37">
        <f t="shared" si="132"/>
        <v>18</v>
      </c>
      <c r="BQ610" s="37">
        <f t="shared" si="133"/>
        <v>17</v>
      </c>
      <c r="BR610" s="36">
        <f t="shared" si="134"/>
        <v>9</v>
      </c>
      <c r="BS610" s="36">
        <f t="shared" si="128"/>
        <v>1</v>
      </c>
      <c r="BV610" s="25"/>
      <c r="BW610" s="25"/>
      <c r="BX610" s="25"/>
    </row>
    <row r="611" spans="1:76">
      <c r="A611" s="38">
        <f t="shared" si="135"/>
        <v>22</v>
      </c>
      <c r="B611" s="36">
        <f t="shared" si="129"/>
        <v>9</v>
      </c>
      <c r="C611" s="36">
        <f t="shared" si="122"/>
        <v>2</v>
      </c>
      <c r="D611" s="9">
        <f t="shared" si="138"/>
        <v>4</v>
      </c>
      <c r="E611" s="9" t="str">
        <f t="shared" si="138"/>
        <v>-</v>
      </c>
      <c r="F611" s="9">
        <f t="shared" si="138"/>
        <v>4</v>
      </c>
      <c r="G611" s="9" t="str">
        <f t="shared" si="138"/>
        <v>-</v>
      </c>
      <c r="H611" s="9" t="str">
        <f t="shared" si="138"/>
        <v>-</v>
      </c>
      <c r="I611" s="9" t="str">
        <f t="shared" si="138"/>
        <v>-</v>
      </c>
      <c r="J611" s="9" t="str">
        <f t="shared" si="138"/>
        <v>-</v>
      </c>
      <c r="K611" s="9" t="str">
        <f t="shared" si="138"/>
        <v>-</v>
      </c>
      <c r="L611" s="9" t="str">
        <f t="shared" si="138"/>
        <v>-</v>
      </c>
      <c r="M611" s="9" t="str">
        <f t="shared" si="138"/>
        <v>-</v>
      </c>
      <c r="N611" s="9" t="str">
        <f t="shared" si="138"/>
        <v>-</v>
      </c>
      <c r="O611" s="9" t="str">
        <f t="shared" si="138"/>
        <v>-</v>
      </c>
      <c r="P611" s="9" t="str">
        <f t="shared" si="138"/>
        <v>-</v>
      </c>
      <c r="Q611" s="9">
        <f t="shared" si="138"/>
        <v>4</v>
      </c>
      <c r="R611" s="9" t="str">
        <f t="shared" si="138"/>
        <v>-</v>
      </c>
      <c r="S611" s="9" t="str">
        <f t="shared" si="138"/>
        <v>-</v>
      </c>
      <c r="T611" s="9">
        <f t="shared" si="140"/>
        <v>4</v>
      </c>
      <c r="U611" s="9">
        <f t="shared" si="140"/>
        <v>2</v>
      </c>
      <c r="V611" s="9" t="str">
        <f t="shared" si="140"/>
        <v>-</v>
      </c>
      <c r="W611" s="9" t="str">
        <f t="shared" si="140"/>
        <v>-</v>
      </c>
      <c r="X611" s="9" t="str">
        <f t="shared" si="140"/>
        <v>-</v>
      </c>
      <c r="Y611" s="9" t="str">
        <f t="shared" si="140"/>
        <v>-</v>
      </c>
      <c r="Z611" s="9">
        <f t="shared" si="140"/>
        <v>6</v>
      </c>
      <c r="AA611" s="9" t="str">
        <f t="shared" si="140"/>
        <v>-</v>
      </c>
      <c r="AB611" s="9" t="str">
        <f t="shared" si="140"/>
        <v>-</v>
      </c>
      <c r="AC611" s="9" t="str">
        <f t="shared" si="140"/>
        <v>-</v>
      </c>
      <c r="AD611" s="9" t="str">
        <f t="shared" si="140"/>
        <v>-</v>
      </c>
      <c r="AE611" s="9" t="str">
        <f t="shared" si="140"/>
        <v>-</v>
      </c>
      <c r="AF611" s="9" t="str">
        <f t="shared" si="140"/>
        <v>-</v>
      </c>
      <c r="AG611" s="9">
        <f t="shared" si="140"/>
        <v>5</v>
      </c>
      <c r="AH611" s="9" t="str">
        <f t="shared" si="140"/>
        <v>-</v>
      </c>
      <c r="AI611" s="9">
        <f t="shared" si="124"/>
        <v>4</v>
      </c>
      <c r="AJ611" s="9">
        <f t="shared" si="124"/>
        <v>4</v>
      </c>
      <c r="AK611" s="9" t="str">
        <f t="shared" si="124"/>
        <v>-</v>
      </c>
      <c r="AL611" s="9" t="str">
        <f t="shared" si="124"/>
        <v>-</v>
      </c>
      <c r="AM611" s="9">
        <f t="shared" si="124"/>
        <v>6</v>
      </c>
      <c r="AN611" s="9">
        <f t="shared" si="124"/>
        <v>4</v>
      </c>
      <c r="AO611" s="9" t="str">
        <f t="shared" si="124"/>
        <v>-</v>
      </c>
      <c r="AP611" s="9">
        <f t="shared" si="125"/>
        <v>4</v>
      </c>
      <c r="AQ611" s="9" t="str">
        <f t="shared" si="125"/>
        <v>-</v>
      </c>
      <c r="AR611" s="9" t="str">
        <f t="shared" si="125"/>
        <v>-</v>
      </c>
      <c r="AS611" s="9">
        <f t="shared" si="125"/>
        <v>2</v>
      </c>
      <c r="AT611" s="9" t="str">
        <f t="shared" si="125"/>
        <v>-</v>
      </c>
      <c r="AU611" s="9" t="str">
        <f t="shared" si="125"/>
        <v>-</v>
      </c>
      <c r="AV611" s="9" t="str">
        <f t="shared" si="125"/>
        <v>-</v>
      </c>
      <c r="AW611" s="9" t="str">
        <f t="shared" si="125"/>
        <v>-</v>
      </c>
      <c r="AX611" s="9" t="str">
        <f t="shared" si="125"/>
        <v>-</v>
      </c>
      <c r="AY611" s="9" t="str">
        <f t="shared" si="125"/>
        <v>-</v>
      </c>
      <c r="AZ611" s="9" t="str">
        <f t="shared" si="124"/>
        <v>-</v>
      </c>
      <c r="BA611" s="9" t="str">
        <f t="shared" si="124"/>
        <v>-</v>
      </c>
      <c r="BB611" s="9" t="str">
        <f t="shared" si="140"/>
        <v>-</v>
      </c>
      <c r="BC611" s="9">
        <f t="shared" si="140"/>
        <v>8</v>
      </c>
      <c r="BD611" s="9" t="str">
        <f t="shared" si="140"/>
        <v>-</v>
      </c>
      <c r="BE611" s="9">
        <f t="shared" si="140"/>
        <v>4</v>
      </c>
      <c r="BF611" s="9" t="str">
        <f t="shared" si="140"/>
        <v>-</v>
      </c>
      <c r="BG611" s="9" t="str">
        <f t="shared" si="140"/>
        <v>-</v>
      </c>
      <c r="BH611" s="9">
        <f t="shared" si="140"/>
        <v>4</v>
      </c>
      <c r="BI611" s="9">
        <f t="shared" si="140"/>
        <v>6</v>
      </c>
      <c r="BJ611" s="37">
        <f t="shared" si="126"/>
        <v>17</v>
      </c>
      <c r="BK611" s="34">
        <f t="shared" si="127"/>
        <v>4.411743705882353</v>
      </c>
      <c r="BL611" s="9">
        <f t="shared" si="130"/>
        <v>137</v>
      </c>
      <c r="BN611" s="38">
        <f t="shared" si="136"/>
        <v>22</v>
      </c>
      <c r="BO611" s="34">
        <f t="shared" si="131"/>
        <v>4.411743705882353</v>
      </c>
      <c r="BP611" s="37">
        <f t="shared" si="132"/>
        <v>17</v>
      </c>
      <c r="BQ611" s="37">
        <f t="shared" si="133"/>
        <v>17</v>
      </c>
      <c r="BR611" s="36">
        <f t="shared" si="134"/>
        <v>9</v>
      </c>
      <c r="BS611" s="36">
        <f t="shared" si="128"/>
        <v>2</v>
      </c>
      <c r="BV611" s="25"/>
      <c r="BW611" s="25"/>
      <c r="BX611" s="25"/>
    </row>
    <row r="612" spans="1:76">
      <c r="A612" s="38">
        <f t="shared" si="135"/>
        <v>23</v>
      </c>
      <c r="B612" s="36">
        <f t="shared" si="129"/>
        <v>9</v>
      </c>
      <c r="C612" s="36">
        <f t="shared" si="122"/>
        <v>3</v>
      </c>
      <c r="D612" s="9">
        <f t="shared" si="138"/>
        <v>7</v>
      </c>
      <c r="E612" s="9" t="str">
        <f t="shared" si="138"/>
        <v>-</v>
      </c>
      <c r="F612" s="9" t="str">
        <f t="shared" si="138"/>
        <v>-</v>
      </c>
      <c r="G612" s="9" t="str">
        <f t="shared" si="138"/>
        <v>-</v>
      </c>
      <c r="H612" s="9" t="str">
        <f t="shared" si="138"/>
        <v>-</v>
      </c>
      <c r="I612" s="9" t="str">
        <f t="shared" si="138"/>
        <v>-</v>
      </c>
      <c r="J612" s="9" t="str">
        <f t="shared" si="138"/>
        <v>-</v>
      </c>
      <c r="K612" s="9" t="str">
        <f t="shared" si="138"/>
        <v>-</v>
      </c>
      <c r="L612" s="9" t="str">
        <f t="shared" si="138"/>
        <v>-</v>
      </c>
      <c r="M612" s="9" t="str">
        <f t="shared" si="138"/>
        <v>-</v>
      </c>
      <c r="N612" s="9" t="str">
        <f t="shared" si="138"/>
        <v>-</v>
      </c>
      <c r="O612" s="9" t="str">
        <f t="shared" si="138"/>
        <v>-</v>
      </c>
      <c r="P612" s="9" t="str">
        <f t="shared" si="138"/>
        <v>-</v>
      </c>
      <c r="Q612" s="9">
        <f t="shared" si="138"/>
        <v>9</v>
      </c>
      <c r="R612" s="9" t="str">
        <f t="shared" si="138"/>
        <v>-</v>
      </c>
      <c r="S612" s="9" t="str">
        <f t="shared" si="138"/>
        <v>-</v>
      </c>
      <c r="T612" s="9">
        <f t="shared" si="140"/>
        <v>4</v>
      </c>
      <c r="U612" s="9">
        <f t="shared" si="140"/>
        <v>6</v>
      </c>
      <c r="V612" s="9" t="str">
        <f t="shared" si="140"/>
        <v>-</v>
      </c>
      <c r="W612" s="9" t="str">
        <f t="shared" si="140"/>
        <v>-</v>
      </c>
      <c r="X612" s="9" t="str">
        <f t="shared" si="140"/>
        <v>-</v>
      </c>
      <c r="Y612" s="9" t="str">
        <f t="shared" si="140"/>
        <v>-</v>
      </c>
      <c r="Z612" s="9">
        <f t="shared" si="140"/>
        <v>7</v>
      </c>
      <c r="AA612" s="9" t="str">
        <f t="shared" si="140"/>
        <v>-</v>
      </c>
      <c r="AB612" s="9" t="str">
        <f t="shared" si="140"/>
        <v>-</v>
      </c>
      <c r="AC612" s="9" t="str">
        <f t="shared" si="140"/>
        <v>-</v>
      </c>
      <c r="AD612" s="9" t="str">
        <f t="shared" si="140"/>
        <v>-</v>
      </c>
      <c r="AE612" s="9" t="str">
        <f t="shared" si="140"/>
        <v>-</v>
      </c>
      <c r="AF612" s="9" t="str">
        <f t="shared" si="140"/>
        <v>-</v>
      </c>
      <c r="AG612" s="9">
        <f t="shared" si="140"/>
        <v>4</v>
      </c>
      <c r="AH612" s="9" t="str">
        <f t="shared" si="140"/>
        <v>-</v>
      </c>
      <c r="AI612" s="9">
        <f t="shared" si="124"/>
        <v>9</v>
      </c>
      <c r="AJ612" s="9">
        <f t="shared" si="124"/>
        <v>4</v>
      </c>
      <c r="AK612" s="9" t="str">
        <f t="shared" si="124"/>
        <v>-</v>
      </c>
      <c r="AL612" s="9">
        <f t="shared" si="124"/>
        <v>5</v>
      </c>
      <c r="AM612" s="9">
        <f t="shared" si="124"/>
        <v>7</v>
      </c>
      <c r="AN612" s="9">
        <f t="shared" si="124"/>
        <v>3</v>
      </c>
      <c r="AO612" s="9" t="str">
        <f t="shared" si="124"/>
        <v>-</v>
      </c>
      <c r="AP612" s="9">
        <f t="shared" si="125"/>
        <v>6</v>
      </c>
      <c r="AQ612" s="9" t="str">
        <f t="shared" si="125"/>
        <v>-</v>
      </c>
      <c r="AR612" s="9" t="str">
        <f t="shared" si="125"/>
        <v>-</v>
      </c>
      <c r="AS612" s="9">
        <f t="shared" si="125"/>
        <v>3</v>
      </c>
      <c r="AT612" s="9" t="str">
        <f t="shared" si="125"/>
        <v>-</v>
      </c>
      <c r="AU612" s="9" t="str">
        <f t="shared" si="125"/>
        <v>-</v>
      </c>
      <c r="AV612" s="9" t="str">
        <f t="shared" si="125"/>
        <v>-</v>
      </c>
      <c r="AW612" s="9" t="str">
        <f t="shared" si="125"/>
        <v>-</v>
      </c>
      <c r="AX612" s="9" t="str">
        <f t="shared" si="125"/>
        <v>-</v>
      </c>
      <c r="AY612" s="9" t="str">
        <f t="shared" si="125"/>
        <v>-</v>
      </c>
      <c r="AZ612" s="9">
        <f t="shared" si="124"/>
        <v>1</v>
      </c>
      <c r="BA612" s="9" t="str">
        <f t="shared" si="124"/>
        <v>-</v>
      </c>
      <c r="BB612" s="9" t="str">
        <f t="shared" si="140"/>
        <v>-</v>
      </c>
      <c r="BC612" s="9">
        <f t="shared" si="140"/>
        <v>5</v>
      </c>
      <c r="BD612" s="9" t="str">
        <f t="shared" si="140"/>
        <v>-</v>
      </c>
      <c r="BE612" s="9">
        <f t="shared" si="140"/>
        <v>5</v>
      </c>
      <c r="BF612" s="9" t="str">
        <f t="shared" si="140"/>
        <v>-</v>
      </c>
      <c r="BG612" s="9" t="str">
        <f t="shared" si="140"/>
        <v>-</v>
      </c>
      <c r="BH612" s="9" t="str">
        <f t="shared" si="140"/>
        <v>-</v>
      </c>
      <c r="BI612" s="9" t="str">
        <f t="shared" si="140"/>
        <v>-</v>
      </c>
      <c r="BJ612" s="37">
        <f t="shared" si="126"/>
        <v>16</v>
      </c>
      <c r="BK612" s="34">
        <f t="shared" si="127"/>
        <v>5.3124779999999996</v>
      </c>
      <c r="BL612" s="9">
        <f t="shared" si="130"/>
        <v>112</v>
      </c>
      <c r="BN612" s="38">
        <f t="shared" si="136"/>
        <v>23</v>
      </c>
      <c r="BO612" s="34">
        <f t="shared" si="131"/>
        <v>5.3124779999999996</v>
      </c>
      <c r="BP612" s="37">
        <f t="shared" si="132"/>
        <v>18</v>
      </c>
      <c r="BQ612" s="37">
        <f t="shared" si="133"/>
        <v>16</v>
      </c>
      <c r="BR612" s="36">
        <f t="shared" si="134"/>
        <v>9</v>
      </c>
      <c r="BS612" s="36">
        <f t="shared" si="128"/>
        <v>3</v>
      </c>
      <c r="BV612" s="25"/>
      <c r="BW612" s="25"/>
      <c r="BX612" s="25"/>
    </row>
    <row r="613" spans="1:76">
      <c r="A613" s="38">
        <f t="shared" si="135"/>
        <v>24</v>
      </c>
      <c r="B613" s="36">
        <f t="shared" si="129"/>
        <v>11</v>
      </c>
      <c r="C613" s="36">
        <f t="shared" si="122"/>
        <v>1</v>
      </c>
      <c r="D613" s="9">
        <f t="shared" ref="D613:BI619" si="141">IF(AND(D$196="ДА",D418="-"),D26,"-")</f>
        <v>9</v>
      </c>
      <c r="E613" s="9" t="str">
        <f t="shared" si="141"/>
        <v>-</v>
      </c>
      <c r="F613" s="9" t="str">
        <f t="shared" si="141"/>
        <v>-</v>
      </c>
      <c r="G613" s="9" t="str">
        <f t="shared" si="141"/>
        <v>-</v>
      </c>
      <c r="H613" s="9" t="str">
        <f t="shared" si="141"/>
        <v>-</v>
      </c>
      <c r="I613" s="9" t="str">
        <f t="shared" si="141"/>
        <v>-</v>
      </c>
      <c r="J613" s="9" t="str">
        <f t="shared" si="141"/>
        <v>-</v>
      </c>
      <c r="K613" s="9" t="str">
        <f t="shared" si="141"/>
        <v>-</v>
      </c>
      <c r="L613" s="9" t="str">
        <f t="shared" si="141"/>
        <v>-</v>
      </c>
      <c r="M613" s="9" t="str">
        <f t="shared" si="141"/>
        <v>-</v>
      </c>
      <c r="N613" s="9" t="str">
        <f t="shared" si="141"/>
        <v>-</v>
      </c>
      <c r="O613" s="9" t="str">
        <f t="shared" si="141"/>
        <v>-</v>
      </c>
      <c r="P613" s="9" t="str">
        <f t="shared" si="141"/>
        <v>-</v>
      </c>
      <c r="Q613" s="9">
        <f t="shared" si="141"/>
        <v>9</v>
      </c>
      <c r="R613" s="9" t="str">
        <f t="shared" si="141"/>
        <v>-</v>
      </c>
      <c r="S613" s="9" t="str">
        <f t="shared" si="141"/>
        <v>-</v>
      </c>
      <c r="T613" s="9">
        <f t="shared" si="141"/>
        <v>8</v>
      </c>
      <c r="U613" s="9">
        <f t="shared" si="141"/>
        <v>12</v>
      </c>
      <c r="V613" s="9" t="str">
        <f t="shared" si="141"/>
        <v>-</v>
      </c>
      <c r="W613" s="9" t="str">
        <f t="shared" si="141"/>
        <v>-</v>
      </c>
      <c r="X613" s="9" t="str">
        <f t="shared" si="141"/>
        <v>-</v>
      </c>
      <c r="Y613" s="9" t="str">
        <f t="shared" si="141"/>
        <v>-</v>
      </c>
      <c r="Z613" s="9">
        <f t="shared" si="141"/>
        <v>10</v>
      </c>
      <c r="AA613" s="9" t="str">
        <f t="shared" si="141"/>
        <v>-</v>
      </c>
      <c r="AB613" s="9">
        <f t="shared" si="141"/>
        <v>9</v>
      </c>
      <c r="AC613" s="9" t="str">
        <f t="shared" si="141"/>
        <v>-</v>
      </c>
      <c r="AD613" s="9" t="str">
        <f t="shared" si="141"/>
        <v>-</v>
      </c>
      <c r="AE613" s="9" t="str">
        <f t="shared" si="141"/>
        <v>-</v>
      </c>
      <c r="AF613" s="9" t="str">
        <f t="shared" si="141"/>
        <v>-</v>
      </c>
      <c r="AG613" s="9">
        <f t="shared" si="141"/>
        <v>8</v>
      </c>
      <c r="AH613" s="9" t="str">
        <f t="shared" si="141"/>
        <v>-</v>
      </c>
      <c r="AI613" s="9">
        <f t="shared" si="124"/>
        <v>7</v>
      </c>
      <c r="AJ613" s="9">
        <f t="shared" si="124"/>
        <v>9</v>
      </c>
      <c r="AK613" s="9">
        <f t="shared" si="124"/>
        <v>9</v>
      </c>
      <c r="AL613" s="9">
        <f t="shared" si="124"/>
        <v>8</v>
      </c>
      <c r="AM613" s="9">
        <f t="shared" si="124"/>
        <v>8</v>
      </c>
      <c r="AN613" s="9">
        <f t="shared" si="124"/>
        <v>6</v>
      </c>
      <c r="AO613" s="9" t="str">
        <f t="shared" si="124"/>
        <v>-</v>
      </c>
      <c r="AP613" s="9">
        <f t="shared" si="125"/>
        <v>7</v>
      </c>
      <c r="AQ613" s="9" t="str">
        <f t="shared" si="125"/>
        <v>-</v>
      </c>
      <c r="AR613" s="9" t="str">
        <f t="shared" si="125"/>
        <v>-</v>
      </c>
      <c r="AS613" s="9" t="str">
        <f t="shared" si="125"/>
        <v>-</v>
      </c>
      <c r="AT613" s="9" t="str">
        <f t="shared" si="125"/>
        <v>-</v>
      </c>
      <c r="AU613" s="9" t="str">
        <f t="shared" si="125"/>
        <v>-</v>
      </c>
      <c r="AV613" s="9" t="str">
        <f t="shared" si="125"/>
        <v>-</v>
      </c>
      <c r="AW613" s="9">
        <f t="shared" si="125"/>
        <v>6</v>
      </c>
      <c r="AX613" s="9" t="str">
        <f t="shared" si="125"/>
        <v>-</v>
      </c>
      <c r="AY613" s="9" t="str">
        <f t="shared" si="125"/>
        <v>-</v>
      </c>
      <c r="AZ613" s="9">
        <f t="shared" si="124"/>
        <v>7</v>
      </c>
      <c r="BA613" s="9" t="str">
        <f t="shared" si="124"/>
        <v>-</v>
      </c>
      <c r="BB613" s="9">
        <f t="shared" si="141"/>
        <v>9</v>
      </c>
      <c r="BC613" s="9">
        <f t="shared" si="141"/>
        <v>6</v>
      </c>
      <c r="BD613" s="9" t="str">
        <f t="shared" si="141"/>
        <v>-</v>
      </c>
      <c r="BE613" s="9">
        <f t="shared" si="141"/>
        <v>11</v>
      </c>
      <c r="BF613" s="9" t="str">
        <f t="shared" si="141"/>
        <v>-</v>
      </c>
      <c r="BG613" s="9" t="str">
        <f t="shared" si="141"/>
        <v>-</v>
      </c>
      <c r="BH613" s="9" t="str">
        <f t="shared" si="141"/>
        <v>-</v>
      </c>
      <c r="BI613" s="9">
        <f t="shared" si="141"/>
        <v>9</v>
      </c>
      <c r="BJ613" s="37">
        <f t="shared" si="126"/>
        <v>20</v>
      </c>
      <c r="BK613" s="34">
        <f t="shared" si="127"/>
        <v>8.3499769999999991</v>
      </c>
      <c r="BL613" s="9">
        <f t="shared" si="130"/>
        <v>9</v>
      </c>
      <c r="BN613" s="38">
        <f t="shared" si="136"/>
        <v>24</v>
      </c>
      <c r="BO613" s="34">
        <f t="shared" si="131"/>
        <v>8.3499769999999991</v>
      </c>
      <c r="BP613" s="37">
        <f t="shared" si="132"/>
        <v>24</v>
      </c>
      <c r="BQ613" s="37">
        <f t="shared" si="133"/>
        <v>20</v>
      </c>
      <c r="BR613" s="36">
        <f t="shared" si="134"/>
        <v>11</v>
      </c>
      <c r="BS613" s="36">
        <f t="shared" si="128"/>
        <v>1</v>
      </c>
      <c r="BV613" s="25"/>
      <c r="BW613" s="25"/>
      <c r="BX613" s="25"/>
    </row>
    <row r="614" spans="1:76">
      <c r="A614" s="38">
        <f t="shared" si="135"/>
        <v>25</v>
      </c>
      <c r="B614" s="36">
        <f t="shared" si="129"/>
        <v>11</v>
      </c>
      <c r="C614" s="36">
        <f t="shared" si="122"/>
        <v>2</v>
      </c>
      <c r="D614" s="9">
        <f t="shared" si="141"/>
        <v>5</v>
      </c>
      <c r="E614" s="9" t="str">
        <f t="shared" si="141"/>
        <v>-</v>
      </c>
      <c r="F614" s="9" t="str">
        <f t="shared" si="141"/>
        <v>-</v>
      </c>
      <c r="G614" s="9" t="str">
        <f t="shared" si="141"/>
        <v>-</v>
      </c>
      <c r="H614" s="9" t="str">
        <f t="shared" si="141"/>
        <v>-</v>
      </c>
      <c r="I614" s="9" t="str">
        <f t="shared" si="141"/>
        <v>-</v>
      </c>
      <c r="J614" s="9" t="str">
        <f t="shared" si="141"/>
        <v>-</v>
      </c>
      <c r="K614" s="9" t="str">
        <f t="shared" si="141"/>
        <v>-</v>
      </c>
      <c r="L614" s="9" t="str">
        <f t="shared" si="141"/>
        <v>-</v>
      </c>
      <c r="M614" s="9" t="str">
        <f t="shared" si="141"/>
        <v>-</v>
      </c>
      <c r="N614" s="9" t="str">
        <f t="shared" si="141"/>
        <v>-</v>
      </c>
      <c r="O614" s="9" t="str">
        <f t="shared" si="141"/>
        <v>-</v>
      </c>
      <c r="P614" s="9" t="str">
        <f t="shared" si="141"/>
        <v>-</v>
      </c>
      <c r="Q614" s="9">
        <f t="shared" si="141"/>
        <v>9</v>
      </c>
      <c r="R614" s="9" t="str">
        <f t="shared" si="141"/>
        <v>-</v>
      </c>
      <c r="S614" s="9" t="str">
        <f t="shared" si="141"/>
        <v>-</v>
      </c>
      <c r="T614" s="9">
        <f t="shared" si="141"/>
        <v>4</v>
      </c>
      <c r="U614" s="9">
        <f t="shared" si="141"/>
        <v>6</v>
      </c>
      <c r="V614" s="9" t="str">
        <f t="shared" si="141"/>
        <v>-</v>
      </c>
      <c r="W614" s="9" t="str">
        <f t="shared" si="141"/>
        <v>-</v>
      </c>
      <c r="X614" s="9" t="str">
        <f t="shared" si="141"/>
        <v>-</v>
      </c>
      <c r="Y614" s="9" t="str">
        <f t="shared" si="141"/>
        <v>-</v>
      </c>
      <c r="Z614" s="9">
        <f t="shared" si="141"/>
        <v>8</v>
      </c>
      <c r="AA614" s="9" t="str">
        <f t="shared" si="141"/>
        <v>-</v>
      </c>
      <c r="AB614" s="9" t="str">
        <f t="shared" si="141"/>
        <v>-</v>
      </c>
      <c r="AC614" s="9" t="str">
        <f t="shared" si="141"/>
        <v>-</v>
      </c>
      <c r="AD614" s="9" t="str">
        <f t="shared" si="141"/>
        <v>-</v>
      </c>
      <c r="AE614" s="9" t="str">
        <f t="shared" si="141"/>
        <v>-</v>
      </c>
      <c r="AF614" s="9" t="str">
        <f t="shared" si="141"/>
        <v>-</v>
      </c>
      <c r="AG614" s="9">
        <f t="shared" si="141"/>
        <v>7</v>
      </c>
      <c r="AH614" s="9" t="str">
        <f t="shared" si="141"/>
        <v>-</v>
      </c>
      <c r="AI614" s="9">
        <f t="shared" si="124"/>
        <v>9</v>
      </c>
      <c r="AJ614" s="9">
        <f t="shared" si="124"/>
        <v>4</v>
      </c>
      <c r="AK614" s="9" t="str">
        <f t="shared" si="124"/>
        <v>-</v>
      </c>
      <c r="AL614" s="9" t="str">
        <f t="shared" si="124"/>
        <v>-</v>
      </c>
      <c r="AM614" s="9">
        <f t="shared" si="124"/>
        <v>4</v>
      </c>
      <c r="AN614" s="9">
        <f t="shared" si="124"/>
        <v>3</v>
      </c>
      <c r="AO614" s="9" t="str">
        <f t="shared" si="124"/>
        <v>-</v>
      </c>
      <c r="AP614" s="9">
        <f t="shared" si="125"/>
        <v>6</v>
      </c>
      <c r="AQ614" s="9" t="str">
        <f t="shared" si="125"/>
        <v>-</v>
      </c>
      <c r="AR614" s="9" t="str">
        <f t="shared" si="125"/>
        <v>-</v>
      </c>
      <c r="AS614" s="9">
        <f t="shared" si="125"/>
        <v>5</v>
      </c>
      <c r="AT614" s="9" t="str">
        <f t="shared" si="125"/>
        <v>-</v>
      </c>
      <c r="AU614" s="9" t="str">
        <f t="shared" si="125"/>
        <v>-</v>
      </c>
      <c r="AV614" s="9" t="str">
        <f t="shared" si="125"/>
        <v>-</v>
      </c>
      <c r="AW614" s="9" t="str">
        <f t="shared" si="125"/>
        <v>-</v>
      </c>
      <c r="AX614" s="9" t="str">
        <f t="shared" si="125"/>
        <v>-</v>
      </c>
      <c r="AY614" s="9" t="str">
        <f t="shared" si="125"/>
        <v>-</v>
      </c>
      <c r="AZ614" s="9">
        <f t="shared" si="124"/>
        <v>4</v>
      </c>
      <c r="BA614" s="9" t="str">
        <f t="shared" si="124"/>
        <v>-</v>
      </c>
      <c r="BB614" s="9">
        <f t="shared" si="141"/>
        <v>9</v>
      </c>
      <c r="BC614" s="9">
        <f t="shared" si="141"/>
        <v>4</v>
      </c>
      <c r="BD614" s="9" t="str">
        <f t="shared" si="141"/>
        <v>-</v>
      </c>
      <c r="BE614" s="9">
        <f t="shared" si="141"/>
        <v>6</v>
      </c>
      <c r="BF614" s="9">
        <f t="shared" si="141"/>
        <v>6</v>
      </c>
      <c r="BG614" s="9" t="str">
        <f t="shared" si="141"/>
        <v>-</v>
      </c>
      <c r="BH614" s="9" t="str">
        <f t="shared" si="141"/>
        <v>-</v>
      </c>
      <c r="BI614" s="9" t="str">
        <f t="shared" si="141"/>
        <v>-</v>
      </c>
      <c r="BJ614" s="37">
        <f t="shared" si="126"/>
        <v>17</v>
      </c>
      <c r="BK614" s="34">
        <f t="shared" si="127"/>
        <v>5.8235054117647058</v>
      </c>
      <c r="BL614" s="9">
        <f t="shared" si="130"/>
        <v>98</v>
      </c>
      <c r="BN614" s="38">
        <f t="shared" si="136"/>
        <v>25</v>
      </c>
      <c r="BO614" s="34">
        <f t="shared" si="131"/>
        <v>5.8235054117647058</v>
      </c>
      <c r="BP614" s="37">
        <f t="shared" si="132"/>
        <v>17</v>
      </c>
      <c r="BQ614" s="37">
        <f t="shared" si="133"/>
        <v>17</v>
      </c>
      <c r="BR614" s="36">
        <f t="shared" si="134"/>
        <v>11</v>
      </c>
      <c r="BS614" s="36">
        <f t="shared" si="128"/>
        <v>2</v>
      </c>
      <c r="BV614" s="25"/>
      <c r="BW614" s="25"/>
      <c r="BX614" s="25"/>
    </row>
    <row r="615" spans="1:76">
      <c r="A615" s="38">
        <f t="shared" si="135"/>
        <v>26</v>
      </c>
      <c r="B615" s="36">
        <f t="shared" si="129"/>
        <v>11</v>
      </c>
      <c r="C615" s="36">
        <f t="shared" si="122"/>
        <v>3</v>
      </c>
      <c r="D615" s="9">
        <f t="shared" si="141"/>
        <v>6</v>
      </c>
      <c r="E615" s="9" t="str">
        <f t="shared" si="141"/>
        <v>-</v>
      </c>
      <c r="F615" s="9">
        <f t="shared" si="141"/>
        <v>7</v>
      </c>
      <c r="G615" s="9" t="str">
        <f t="shared" si="141"/>
        <v>-</v>
      </c>
      <c r="H615" s="9" t="str">
        <f t="shared" si="141"/>
        <v>-</v>
      </c>
      <c r="I615" s="9" t="str">
        <f t="shared" si="141"/>
        <v>-</v>
      </c>
      <c r="J615" s="9" t="str">
        <f t="shared" si="141"/>
        <v>-</v>
      </c>
      <c r="K615" s="9" t="str">
        <f t="shared" si="141"/>
        <v>-</v>
      </c>
      <c r="L615" s="9" t="str">
        <f t="shared" si="141"/>
        <v>-</v>
      </c>
      <c r="M615" s="9" t="str">
        <f t="shared" si="141"/>
        <v>-</v>
      </c>
      <c r="N615" s="9" t="str">
        <f t="shared" si="141"/>
        <v>-</v>
      </c>
      <c r="O615" s="9" t="str">
        <f t="shared" si="141"/>
        <v>-</v>
      </c>
      <c r="P615" s="9" t="str">
        <f t="shared" si="141"/>
        <v>-</v>
      </c>
      <c r="Q615" s="9">
        <f t="shared" si="141"/>
        <v>9</v>
      </c>
      <c r="R615" s="9" t="str">
        <f t="shared" si="141"/>
        <v>-</v>
      </c>
      <c r="S615" s="9" t="str">
        <f t="shared" si="141"/>
        <v>-</v>
      </c>
      <c r="T615" s="9">
        <f t="shared" si="141"/>
        <v>7</v>
      </c>
      <c r="U615" s="9">
        <f t="shared" si="141"/>
        <v>6</v>
      </c>
      <c r="V615" s="9" t="str">
        <f t="shared" si="141"/>
        <v>-</v>
      </c>
      <c r="W615" s="9" t="str">
        <f t="shared" si="141"/>
        <v>-</v>
      </c>
      <c r="X615" s="9" t="str">
        <f t="shared" si="141"/>
        <v>-</v>
      </c>
      <c r="Y615" s="9" t="str">
        <f t="shared" si="141"/>
        <v>-</v>
      </c>
      <c r="Z615" s="9">
        <f t="shared" si="141"/>
        <v>10</v>
      </c>
      <c r="AA615" s="9" t="str">
        <f t="shared" si="141"/>
        <v>-</v>
      </c>
      <c r="AB615" s="9">
        <f t="shared" si="141"/>
        <v>7</v>
      </c>
      <c r="AC615" s="9" t="str">
        <f t="shared" si="141"/>
        <v>-</v>
      </c>
      <c r="AD615" s="9" t="str">
        <f t="shared" si="141"/>
        <v>-</v>
      </c>
      <c r="AE615" s="9" t="str">
        <f t="shared" si="141"/>
        <v>-</v>
      </c>
      <c r="AF615" s="9" t="str">
        <f t="shared" si="141"/>
        <v>-</v>
      </c>
      <c r="AG615" s="9">
        <f t="shared" si="141"/>
        <v>6</v>
      </c>
      <c r="AH615" s="9" t="str">
        <f t="shared" si="141"/>
        <v>-</v>
      </c>
      <c r="AI615" s="9" t="str">
        <f t="shared" si="124"/>
        <v>-</v>
      </c>
      <c r="AJ615" s="9">
        <f t="shared" si="124"/>
        <v>6</v>
      </c>
      <c r="AK615" s="9" t="str">
        <f t="shared" si="124"/>
        <v>-</v>
      </c>
      <c r="AL615" s="9">
        <f t="shared" si="124"/>
        <v>6</v>
      </c>
      <c r="AM615" s="9">
        <f t="shared" si="124"/>
        <v>7</v>
      </c>
      <c r="AN615" s="9">
        <f t="shared" si="124"/>
        <v>5</v>
      </c>
      <c r="AO615" s="9" t="str">
        <f t="shared" si="124"/>
        <v>-</v>
      </c>
      <c r="AP615" s="9">
        <f t="shared" si="125"/>
        <v>7</v>
      </c>
      <c r="AQ615" s="9" t="str">
        <f t="shared" si="125"/>
        <v>-</v>
      </c>
      <c r="AR615" s="9" t="str">
        <f t="shared" si="125"/>
        <v>-</v>
      </c>
      <c r="AS615" s="9">
        <f t="shared" si="125"/>
        <v>4</v>
      </c>
      <c r="AT615" s="9" t="str">
        <f t="shared" si="125"/>
        <v>-</v>
      </c>
      <c r="AU615" s="9" t="str">
        <f t="shared" ref="AP615:AY640" si="142">IF(AND(AU$196="ДА",AU420="-"),AU28,"-")</f>
        <v>-</v>
      </c>
      <c r="AV615" s="9" t="str">
        <f t="shared" si="142"/>
        <v>-</v>
      </c>
      <c r="AW615" s="9">
        <f t="shared" si="142"/>
        <v>6</v>
      </c>
      <c r="AX615" s="9" t="str">
        <f t="shared" si="142"/>
        <v>-</v>
      </c>
      <c r="AY615" s="9" t="str">
        <f t="shared" si="142"/>
        <v>-</v>
      </c>
      <c r="AZ615" s="9" t="str">
        <f t="shared" si="124"/>
        <v>-</v>
      </c>
      <c r="BA615" s="9" t="str">
        <f t="shared" si="124"/>
        <v>-</v>
      </c>
      <c r="BB615" s="9">
        <f t="shared" si="141"/>
        <v>9</v>
      </c>
      <c r="BC615" s="9">
        <f t="shared" si="141"/>
        <v>4</v>
      </c>
      <c r="BD615" s="9" t="str">
        <f t="shared" si="141"/>
        <v>-</v>
      </c>
      <c r="BE615" s="9">
        <f t="shared" si="141"/>
        <v>7</v>
      </c>
      <c r="BF615" s="9" t="str">
        <f t="shared" si="141"/>
        <v>-</v>
      </c>
      <c r="BG615" s="9" t="str">
        <f t="shared" si="141"/>
        <v>-</v>
      </c>
      <c r="BH615" s="9" t="str">
        <f t="shared" si="141"/>
        <v>-</v>
      </c>
      <c r="BI615" s="9">
        <f t="shared" si="141"/>
        <v>7</v>
      </c>
      <c r="BJ615" s="37">
        <f t="shared" si="126"/>
        <v>19</v>
      </c>
      <c r="BK615" s="34">
        <f t="shared" si="127"/>
        <v>6.6315539473684213</v>
      </c>
      <c r="BL615" s="9">
        <f t="shared" si="130"/>
        <v>63</v>
      </c>
      <c r="BN615" s="38">
        <f t="shared" si="136"/>
        <v>26</v>
      </c>
      <c r="BO615" s="34">
        <f t="shared" si="131"/>
        <v>6.6315539473684213</v>
      </c>
      <c r="BP615" s="37">
        <f t="shared" si="132"/>
        <v>19</v>
      </c>
      <c r="BQ615" s="37">
        <f t="shared" si="133"/>
        <v>19</v>
      </c>
      <c r="BR615" s="36">
        <f t="shared" si="134"/>
        <v>11</v>
      </c>
      <c r="BS615" s="36">
        <f t="shared" si="128"/>
        <v>3</v>
      </c>
      <c r="BV615" s="25"/>
      <c r="BW615" s="25"/>
      <c r="BX615" s="25"/>
    </row>
    <row r="616" spans="1:76">
      <c r="A616" s="38">
        <f t="shared" si="135"/>
        <v>27</v>
      </c>
      <c r="B616" s="36">
        <f t="shared" si="129"/>
        <v>12</v>
      </c>
      <c r="C616" s="36">
        <f t="shared" si="122"/>
        <v>1</v>
      </c>
      <c r="D616" s="9">
        <f t="shared" si="141"/>
        <v>11</v>
      </c>
      <c r="E616" s="9" t="str">
        <f t="shared" si="141"/>
        <v>-</v>
      </c>
      <c r="F616" s="9" t="str">
        <f t="shared" si="141"/>
        <v>-</v>
      </c>
      <c r="G616" s="9" t="str">
        <f t="shared" si="141"/>
        <v>-</v>
      </c>
      <c r="H616" s="9" t="str">
        <f t="shared" si="141"/>
        <v>-</v>
      </c>
      <c r="I616" s="9" t="str">
        <f t="shared" si="141"/>
        <v>-</v>
      </c>
      <c r="J616" s="9" t="str">
        <f t="shared" si="141"/>
        <v>-</v>
      </c>
      <c r="K616" s="9" t="str">
        <f t="shared" si="141"/>
        <v>-</v>
      </c>
      <c r="L616" s="9" t="str">
        <f t="shared" si="141"/>
        <v>-</v>
      </c>
      <c r="M616" s="9" t="str">
        <f t="shared" si="141"/>
        <v>-</v>
      </c>
      <c r="N616" s="9" t="str">
        <f t="shared" si="141"/>
        <v>-</v>
      </c>
      <c r="O616" s="9" t="str">
        <f t="shared" si="141"/>
        <v>-</v>
      </c>
      <c r="P616" s="9" t="str">
        <f t="shared" si="141"/>
        <v>-</v>
      </c>
      <c r="Q616" s="9">
        <f t="shared" si="141"/>
        <v>9</v>
      </c>
      <c r="R616" s="9" t="str">
        <f t="shared" si="141"/>
        <v>-</v>
      </c>
      <c r="S616" s="9" t="str">
        <f t="shared" si="141"/>
        <v>-</v>
      </c>
      <c r="T616" s="9">
        <f t="shared" si="141"/>
        <v>12</v>
      </c>
      <c r="U616" s="9">
        <f t="shared" si="141"/>
        <v>12</v>
      </c>
      <c r="V616" s="9" t="str">
        <f t="shared" si="141"/>
        <v>-</v>
      </c>
      <c r="W616" s="9" t="str">
        <f t="shared" si="141"/>
        <v>-</v>
      </c>
      <c r="X616" s="9" t="str">
        <f t="shared" si="141"/>
        <v>-</v>
      </c>
      <c r="Y616" s="9" t="str">
        <f t="shared" si="141"/>
        <v>-</v>
      </c>
      <c r="Z616" s="9">
        <f t="shared" si="141"/>
        <v>11</v>
      </c>
      <c r="AA616" s="9" t="str">
        <f t="shared" si="141"/>
        <v>-</v>
      </c>
      <c r="AB616" s="9">
        <f t="shared" si="141"/>
        <v>9</v>
      </c>
      <c r="AC616" s="9" t="str">
        <f t="shared" si="141"/>
        <v>-</v>
      </c>
      <c r="AD616" s="9" t="str">
        <f t="shared" si="141"/>
        <v>-</v>
      </c>
      <c r="AE616" s="9" t="str">
        <f t="shared" si="141"/>
        <v>-</v>
      </c>
      <c r="AF616" s="9" t="str">
        <f t="shared" si="141"/>
        <v>-</v>
      </c>
      <c r="AG616" s="9">
        <f t="shared" si="141"/>
        <v>5</v>
      </c>
      <c r="AH616" s="9" t="str">
        <f t="shared" si="141"/>
        <v>-</v>
      </c>
      <c r="AI616" s="9">
        <f t="shared" si="124"/>
        <v>7</v>
      </c>
      <c r="AJ616" s="9">
        <f t="shared" si="124"/>
        <v>11</v>
      </c>
      <c r="AK616" s="9">
        <f t="shared" si="124"/>
        <v>10</v>
      </c>
      <c r="AL616" s="9">
        <f t="shared" si="124"/>
        <v>5</v>
      </c>
      <c r="AM616" s="9">
        <f t="shared" si="124"/>
        <v>6</v>
      </c>
      <c r="AN616" s="9">
        <f t="shared" si="124"/>
        <v>6</v>
      </c>
      <c r="AO616" s="9" t="str">
        <f t="shared" si="124"/>
        <v>-</v>
      </c>
      <c r="AP616" s="9">
        <f t="shared" si="142"/>
        <v>10</v>
      </c>
      <c r="AQ616" s="9" t="str">
        <f t="shared" si="142"/>
        <v>-</v>
      </c>
      <c r="AR616" s="9" t="str">
        <f t="shared" si="142"/>
        <v>-</v>
      </c>
      <c r="AS616" s="9" t="str">
        <f t="shared" si="142"/>
        <v>-</v>
      </c>
      <c r="AT616" s="9" t="str">
        <f t="shared" si="142"/>
        <v>-</v>
      </c>
      <c r="AU616" s="9" t="str">
        <f t="shared" si="142"/>
        <v>-</v>
      </c>
      <c r="AV616" s="9" t="str">
        <f t="shared" si="142"/>
        <v>-</v>
      </c>
      <c r="AW616" s="9">
        <f t="shared" si="142"/>
        <v>7</v>
      </c>
      <c r="AX616" s="9" t="str">
        <f t="shared" si="142"/>
        <v>-</v>
      </c>
      <c r="AY616" s="9" t="str">
        <f t="shared" si="142"/>
        <v>-</v>
      </c>
      <c r="AZ616" s="9">
        <f t="shared" si="124"/>
        <v>6</v>
      </c>
      <c r="BA616" s="9" t="str">
        <f t="shared" si="124"/>
        <v>-</v>
      </c>
      <c r="BB616" s="9" t="str">
        <f t="shared" si="141"/>
        <v>-</v>
      </c>
      <c r="BC616" s="9">
        <f t="shared" si="141"/>
        <v>5</v>
      </c>
      <c r="BD616" s="9" t="str">
        <f t="shared" si="141"/>
        <v>-</v>
      </c>
      <c r="BE616" s="9">
        <f t="shared" si="141"/>
        <v>12</v>
      </c>
      <c r="BF616" s="9">
        <f t="shared" si="141"/>
        <v>9</v>
      </c>
      <c r="BG616" s="9" t="str">
        <f t="shared" si="141"/>
        <v>-</v>
      </c>
      <c r="BH616" s="9">
        <f t="shared" si="141"/>
        <v>7</v>
      </c>
      <c r="BI616" s="9">
        <f t="shared" si="141"/>
        <v>9</v>
      </c>
      <c r="BJ616" s="37">
        <f t="shared" si="126"/>
        <v>21</v>
      </c>
      <c r="BK616" s="34">
        <f t="shared" si="127"/>
        <v>8.5237835238095236</v>
      </c>
      <c r="BL616" s="9">
        <f t="shared" si="130"/>
        <v>4</v>
      </c>
      <c r="BN616" s="38">
        <f t="shared" si="136"/>
        <v>27</v>
      </c>
      <c r="BO616" s="34">
        <f t="shared" si="131"/>
        <v>8.5237835238095236</v>
      </c>
      <c r="BP616" s="37">
        <f t="shared" si="132"/>
        <v>26</v>
      </c>
      <c r="BQ616" s="37">
        <f t="shared" si="133"/>
        <v>21</v>
      </c>
      <c r="BR616" s="36">
        <f t="shared" si="134"/>
        <v>12</v>
      </c>
      <c r="BS616" s="36">
        <f t="shared" si="128"/>
        <v>1</v>
      </c>
      <c r="BV616" s="25"/>
      <c r="BW616" s="25"/>
      <c r="BX616" s="25"/>
    </row>
    <row r="617" spans="1:76">
      <c r="A617" s="38">
        <f t="shared" si="135"/>
        <v>28</v>
      </c>
      <c r="B617" s="36">
        <f t="shared" si="129"/>
        <v>12</v>
      </c>
      <c r="C617" s="36">
        <f t="shared" si="122"/>
        <v>2</v>
      </c>
      <c r="D617" s="9">
        <f t="shared" si="141"/>
        <v>4</v>
      </c>
      <c r="E617" s="9" t="str">
        <f t="shared" si="141"/>
        <v>-</v>
      </c>
      <c r="F617" s="9" t="str">
        <f t="shared" si="141"/>
        <v>-</v>
      </c>
      <c r="G617" s="9" t="str">
        <f t="shared" si="141"/>
        <v>-</v>
      </c>
      <c r="H617" s="9" t="str">
        <f t="shared" si="141"/>
        <v>-</v>
      </c>
      <c r="I617" s="9" t="str">
        <f t="shared" si="141"/>
        <v>-</v>
      </c>
      <c r="J617" s="9" t="str">
        <f t="shared" si="141"/>
        <v>-</v>
      </c>
      <c r="K617" s="9" t="str">
        <f t="shared" si="141"/>
        <v>-</v>
      </c>
      <c r="L617" s="9" t="str">
        <f t="shared" si="141"/>
        <v>-</v>
      </c>
      <c r="M617" s="9" t="str">
        <f t="shared" si="141"/>
        <v>-</v>
      </c>
      <c r="N617" s="9" t="str">
        <f t="shared" si="141"/>
        <v>-</v>
      </c>
      <c r="O617" s="9" t="str">
        <f t="shared" si="141"/>
        <v>-</v>
      </c>
      <c r="P617" s="9" t="str">
        <f t="shared" si="141"/>
        <v>-</v>
      </c>
      <c r="Q617" s="9">
        <f t="shared" si="141"/>
        <v>6</v>
      </c>
      <c r="R617" s="9" t="str">
        <f t="shared" si="141"/>
        <v>-</v>
      </c>
      <c r="S617" s="9" t="str">
        <f t="shared" si="141"/>
        <v>-</v>
      </c>
      <c r="T617" s="9">
        <f t="shared" si="141"/>
        <v>8</v>
      </c>
      <c r="U617" s="9">
        <f t="shared" si="141"/>
        <v>8</v>
      </c>
      <c r="V617" s="9" t="str">
        <f t="shared" si="141"/>
        <v>-</v>
      </c>
      <c r="W617" s="9" t="str">
        <f t="shared" si="141"/>
        <v>-</v>
      </c>
      <c r="X617" s="9" t="str">
        <f t="shared" si="141"/>
        <v>-</v>
      </c>
      <c r="Y617" s="9" t="str">
        <f t="shared" si="141"/>
        <v>-</v>
      </c>
      <c r="Z617" s="9">
        <f t="shared" si="141"/>
        <v>8</v>
      </c>
      <c r="AA617" s="9" t="str">
        <f t="shared" si="141"/>
        <v>-</v>
      </c>
      <c r="AB617" s="9">
        <f t="shared" si="141"/>
        <v>10</v>
      </c>
      <c r="AC617" s="9" t="str">
        <f t="shared" si="141"/>
        <v>-</v>
      </c>
      <c r="AD617" s="9" t="str">
        <f t="shared" si="141"/>
        <v>-</v>
      </c>
      <c r="AE617" s="9" t="str">
        <f t="shared" si="141"/>
        <v>-</v>
      </c>
      <c r="AF617" s="9" t="str">
        <f t="shared" si="141"/>
        <v>-</v>
      </c>
      <c r="AG617" s="9">
        <f t="shared" si="141"/>
        <v>6</v>
      </c>
      <c r="AH617" s="9" t="str">
        <f t="shared" si="141"/>
        <v>-</v>
      </c>
      <c r="AI617" s="9">
        <f t="shared" si="124"/>
        <v>6</v>
      </c>
      <c r="AJ617" s="9">
        <f t="shared" si="124"/>
        <v>6</v>
      </c>
      <c r="AK617" s="9" t="str">
        <f t="shared" si="124"/>
        <v>-</v>
      </c>
      <c r="AL617" s="9" t="str">
        <f t="shared" si="124"/>
        <v>-</v>
      </c>
      <c r="AM617" s="9">
        <f t="shared" si="124"/>
        <v>7</v>
      </c>
      <c r="AN617" s="9">
        <f t="shared" si="124"/>
        <v>5</v>
      </c>
      <c r="AO617" s="9" t="str">
        <f t="shared" si="124"/>
        <v>-</v>
      </c>
      <c r="AP617" s="9">
        <f t="shared" si="142"/>
        <v>7</v>
      </c>
      <c r="AQ617" s="9" t="str">
        <f t="shared" si="142"/>
        <v>-</v>
      </c>
      <c r="AR617" s="9" t="str">
        <f t="shared" si="142"/>
        <v>-</v>
      </c>
      <c r="AS617" s="9">
        <f t="shared" si="142"/>
        <v>2</v>
      </c>
      <c r="AT617" s="9" t="str">
        <f t="shared" si="142"/>
        <v>-</v>
      </c>
      <c r="AU617" s="9" t="str">
        <f t="shared" si="142"/>
        <v>-</v>
      </c>
      <c r="AV617" s="9" t="str">
        <f t="shared" si="142"/>
        <v>-</v>
      </c>
      <c r="AW617" s="9">
        <f t="shared" si="142"/>
        <v>6</v>
      </c>
      <c r="AX617" s="9" t="str">
        <f t="shared" si="142"/>
        <v>-</v>
      </c>
      <c r="AY617" s="9" t="str">
        <f t="shared" si="142"/>
        <v>-</v>
      </c>
      <c r="AZ617" s="9" t="str">
        <f t="shared" si="124"/>
        <v>-</v>
      </c>
      <c r="BA617" s="9" t="str">
        <f t="shared" si="124"/>
        <v>-</v>
      </c>
      <c r="BB617" s="9">
        <f t="shared" si="141"/>
        <v>9</v>
      </c>
      <c r="BC617" s="9">
        <f t="shared" si="141"/>
        <v>7</v>
      </c>
      <c r="BD617" s="9" t="str">
        <f t="shared" si="141"/>
        <v>-</v>
      </c>
      <c r="BE617" s="9">
        <f t="shared" si="141"/>
        <v>8</v>
      </c>
      <c r="BF617" s="9" t="str">
        <f t="shared" si="141"/>
        <v>-</v>
      </c>
      <c r="BG617" s="9" t="str">
        <f t="shared" si="141"/>
        <v>-</v>
      </c>
      <c r="BH617" s="9" t="str">
        <f t="shared" si="141"/>
        <v>-</v>
      </c>
      <c r="BI617" s="9" t="str">
        <f t="shared" si="141"/>
        <v>-</v>
      </c>
      <c r="BJ617" s="37">
        <f t="shared" si="126"/>
        <v>17</v>
      </c>
      <c r="BK617" s="34">
        <f t="shared" si="127"/>
        <v>6.6470318235294119</v>
      </c>
      <c r="BL617" s="9">
        <f t="shared" si="130"/>
        <v>61</v>
      </c>
      <c r="BN617" s="38">
        <f t="shared" si="136"/>
        <v>28</v>
      </c>
      <c r="BO617" s="34">
        <f t="shared" si="131"/>
        <v>6.6470318235294119</v>
      </c>
      <c r="BP617" s="37">
        <f t="shared" si="132"/>
        <v>20</v>
      </c>
      <c r="BQ617" s="37">
        <f t="shared" si="133"/>
        <v>17</v>
      </c>
      <c r="BR617" s="36">
        <f t="shared" si="134"/>
        <v>12</v>
      </c>
      <c r="BS617" s="36">
        <f t="shared" si="128"/>
        <v>2</v>
      </c>
      <c r="BV617" s="25"/>
      <c r="BW617" s="25"/>
      <c r="BX617" s="25"/>
    </row>
    <row r="618" spans="1:76">
      <c r="A618" s="38">
        <f t="shared" si="135"/>
        <v>29</v>
      </c>
      <c r="B618" s="36">
        <f t="shared" si="129"/>
        <v>12</v>
      </c>
      <c r="C618" s="36">
        <f t="shared" si="122"/>
        <v>3</v>
      </c>
      <c r="D618" s="9">
        <f t="shared" si="141"/>
        <v>9</v>
      </c>
      <c r="E618" s="9" t="str">
        <f t="shared" si="141"/>
        <v>-</v>
      </c>
      <c r="F618" s="9" t="str">
        <f t="shared" si="141"/>
        <v>-</v>
      </c>
      <c r="G618" s="9" t="str">
        <f t="shared" si="141"/>
        <v>-</v>
      </c>
      <c r="H618" s="9" t="str">
        <f t="shared" si="141"/>
        <v>-</v>
      </c>
      <c r="I618" s="9" t="str">
        <f t="shared" si="141"/>
        <v>-</v>
      </c>
      <c r="J618" s="9" t="str">
        <f t="shared" si="141"/>
        <v>-</v>
      </c>
      <c r="K618" s="9" t="str">
        <f t="shared" si="141"/>
        <v>-</v>
      </c>
      <c r="L618" s="9" t="str">
        <f t="shared" si="141"/>
        <v>-</v>
      </c>
      <c r="M618" s="9" t="str">
        <f t="shared" si="141"/>
        <v>-</v>
      </c>
      <c r="N618" s="9" t="str">
        <f t="shared" si="141"/>
        <v>-</v>
      </c>
      <c r="O618" s="9" t="str">
        <f t="shared" si="141"/>
        <v>-</v>
      </c>
      <c r="P618" s="9" t="str">
        <f t="shared" si="141"/>
        <v>-</v>
      </c>
      <c r="Q618" s="9">
        <f t="shared" si="141"/>
        <v>7</v>
      </c>
      <c r="R618" s="9" t="str">
        <f t="shared" si="141"/>
        <v>-</v>
      </c>
      <c r="S618" s="9" t="str">
        <f t="shared" si="141"/>
        <v>-</v>
      </c>
      <c r="T618" s="9">
        <f t="shared" si="141"/>
        <v>5</v>
      </c>
      <c r="U618" s="9">
        <f t="shared" si="141"/>
        <v>10</v>
      </c>
      <c r="V618" s="9" t="str">
        <f t="shared" si="141"/>
        <v>-</v>
      </c>
      <c r="W618" s="9" t="str">
        <f t="shared" si="141"/>
        <v>-</v>
      </c>
      <c r="X618" s="9" t="str">
        <f t="shared" si="141"/>
        <v>-</v>
      </c>
      <c r="Y618" s="9" t="str">
        <f t="shared" si="141"/>
        <v>-</v>
      </c>
      <c r="Z618" s="9">
        <f t="shared" si="141"/>
        <v>9</v>
      </c>
      <c r="AA618" s="9" t="str">
        <f t="shared" si="141"/>
        <v>-</v>
      </c>
      <c r="AB618" s="9">
        <f t="shared" si="141"/>
        <v>10</v>
      </c>
      <c r="AC618" s="9" t="str">
        <f t="shared" si="141"/>
        <v>-</v>
      </c>
      <c r="AD618" s="9" t="str">
        <f t="shared" si="141"/>
        <v>-</v>
      </c>
      <c r="AE618" s="9" t="str">
        <f t="shared" si="141"/>
        <v>-</v>
      </c>
      <c r="AF618" s="9" t="str">
        <f t="shared" si="141"/>
        <v>-</v>
      </c>
      <c r="AG618" s="9">
        <f t="shared" si="141"/>
        <v>7</v>
      </c>
      <c r="AH618" s="9" t="str">
        <f t="shared" si="141"/>
        <v>-</v>
      </c>
      <c r="AI618" s="9">
        <f t="shared" si="124"/>
        <v>8</v>
      </c>
      <c r="AJ618" s="9">
        <f t="shared" si="124"/>
        <v>7</v>
      </c>
      <c r="AK618" s="9">
        <f t="shared" si="124"/>
        <v>10</v>
      </c>
      <c r="AL618" s="9">
        <f t="shared" ref="AI618:BA646" si="143">IF(AND(AL$196="ДА",AL423="-"),AL31,"-")</f>
        <v>6</v>
      </c>
      <c r="AM618" s="9">
        <f t="shared" si="143"/>
        <v>6</v>
      </c>
      <c r="AN618" s="9">
        <f t="shared" si="143"/>
        <v>8</v>
      </c>
      <c r="AO618" s="9" t="str">
        <f t="shared" si="143"/>
        <v>-</v>
      </c>
      <c r="AP618" s="9">
        <f t="shared" si="142"/>
        <v>7</v>
      </c>
      <c r="AQ618" s="9" t="str">
        <f t="shared" si="142"/>
        <v>-</v>
      </c>
      <c r="AR618" s="9" t="str">
        <f t="shared" si="142"/>
        <v>-</v>
      </c>
      <c r="AS618" s="9" t="str">
        <f t="shared" si="142"/>
        <v>-</v>
      </c>
      <c r="AT618" s="9" t="str">
        <f t="shared" si="142"/>
        <v>-</v>
      </c>
      <c r="AU618" s="9" t="str">
        <f t="shared" si="142"/>
        <v>-</v>
      </c>
      <c r="AV618" s="9" t="str">
        <f t="shared" si="142"/>
        <v>-</v>
      </c>
      <c r="AW618" s="9">
        <f t="shared" si="142"/>
        <v>6</v>
      </c>
      <c r="AX618" s="9" t="str">
        <f t="shared" si="142"/>
        <v>-</v>
      </c>
      <c r="AY618" s="9" t="str">
        <f t="shared" si="142"/>
        <v>-</v>
      </c>
      <c r="AZ618" s="9" t="str">
        <f t="shared" si="143"/>
        <v>-</v>
      </c>
      <c r="BA618" s="9" t="str">
        <f t="shared" si="143"/>
        <v>-</v>
      </c>
      <c r="BB618" s="9" t="str">
        <f t="shared" si="141"/>
        <v>-</v>
      </c>
      <c r="BC618" s="9">
        <f t="shared" si="141"/>
        <v>8</v>
      </c>
      <c r="BD618" s="9" t="str">
        <f t="shared" si="141"/>
        <v>-</v>
      </c>
      <c r="BE618" s="9">
        <f t="shared" si="141"/>
        <v>7</v>
      </c>
      <c r="BF618" s="9" t="str">
        <f t="shared" si="141"/>
        <v>-</v>
      </c>
      <c r="BG618" s="9" t="str">
        <f t="shared" si="141"/>
        <v>-</v>
      </c>
      <c r="BH618" s="9" t="str">
        <f t="shared" si="141"/>
        <v>-</v>
      </c>
      <c r="BI618" s="9" t="str">
        <f t="shared" si="141"/>
        <v>-</v>
      </c>
      <c r="BJ618" s="37">
        <f t="shared" si="126"/>
        <v>17</v>
      </c>
      <c r="BK618" s="34">
        <f t="shared" si="127"/>
        <v>7.6470308235294118</v>
      </c>
      <c r="BL618" s="9">
        <f t="shared" si="130"/>
        <v>26</v>
      </c>
      <c r="BN618" s="38">
        <f t="shared" si="136"/>
        <v>29</v>
      </c>
      <c r="BO618" s="34">
        <f t="shared" si="131"/>
        <v>7.6470308235294118</v>
      </c>
      <c r="BP618" s="37">
        <f t="shared" si="132"/>
        <v>21</v>
      </c>
      <c r="BQ618" s="37">
        <f t="shared" si="133"/>
        <v>17</v>
      </c>
      <c r="BR618" s="36">
        <f t="shared" si="134"/>
        <v>12</v>
      </c>
      <c r="BS618" s="36">
        <f t="shared" si="128"/>
        <v>3</v>
      </c>
      <c r="BV618" s="25"/>
      <c r="BW618" s="25"/>
      <c r="BX618" s="25"/>
    </row>
    <row r="619" spans="1:76">
      <c r="A619" s="38">
        <f t="shared" si="135"/>
        <v>30</v>
      </c>
      <c r="B619" s="36">
        <f t="shared" si="129"/>
        <v>13</v>
      </c>
      <c r="C619" s="36">
        <f t="shared" si="122"/>
        <v>1</v>
      </c>
      <c r="D619" s="9">
        <f t="shared" si="141"/>
        <v>4</v>
      </c>
      <c r="E619" s="9" t="str">
        <f t="shared" si="141"/>
        <v>-</v>
      </c>
      <c r="F619" s="9" t="str">
        <f t="shared" si="141"/>
        <v>-</v>
      </c>
      <c r="G619" s="9" t="str">
        <f t="shared" si="141"/>
        <v>-</v>
      </c>
      <c r="H619" s="9" t="str">
        <f t="shared" si="141"/>
        <v>-</v>
      </c>
      <c r="I619" s="9" t="str">
        <f t="shared" si="141"/>
        <v>-</v>
      </c>
      <c r="J619" s="9">
        <f t="shared" si="141"/>
        <v>6</v>
      </c>
      <c r="K619" s="9" t="str">
        <f t="shared" si="141"/>
        <v>-</v>
      </c>
      <c r="L619" s="9" t="str">
        <f t="shared" si="141"/>
        <v>-</v>
      </c>
      <c r="M619" s="9" t="str">
        <f t="shared" si="141"/>
        <v>-</v>
      </c>
      <c r="N619" s="9" t="str">
        <f t="shared" si="141"/>
        <v>-</v>
      </c>
      <c r="O619" s="9" t="str">
        <f t="shared" si="141"/>
        <v>-</v>
      </c>
      <c r="P619" s="9" t="str">
        <f t="shared" si="141"/>
        <v>-</v>
      </c>
      <c r="Q619" s="9">
        <f t="shared" si="141"/>
        <v>5</v>
      </c>
      <c r="R619" s="9" t="str">
        <f t="shared" si="141"/>
        <v>-</v>
      </c>
      <c r="S619" s="9" t="str">
        <f t="shared" ref="S619:BI629" si="144">IF(AND(S$196="ДА",S424="-"),S32,"-")</f>
        <v>-</v>
      </c>
      <c r="T619" s="9">
        <f t="shared" si="144"/>
        <v>4</v>
      </c>
      <c r="U619" s="9">
        <f t="shared" si="144"/>
        <v>2</v>
      </c>
      <c r="V619" s="9" t="str">
        <f t="shared" si="144"/>
        <v>-</v>
      </c>
      <c r="W619" s="9" t="str">
        <f t="shared" si="144"/>
        <v>-</v>
      </c>
      <c r="X619" s="9" t="str">
        <f t="shared" si="144"/>
        <v>-</v>
      </c>
      <c r="Y619" s="9" t="str">
        <f t="shared" si="144"/>
        <v>-</v>
      </c>
      <c r="Z619" s="9">
        <f t="shared" si="144"/>
        <v>4</v>
      </c>
      <c r="AA619" s="9" t="str">
        <f t="shared" si="144"/>
        <v>-</v>
      </c>
      <c r="AB619" s="9" t="str">
        <f t="shared" si="144"/>
        <v>-</v>
      </c>
      <c r="AC619" s="9" t="str">
        <f t="shared" si="144"/>
        <v>-</v>
      </c>
      <c r="AD619" s="9" t="str">
        <f t="shared" si="144"/>
        <v>-</v>
      </c>
      <c r="AE619" s="9" t="str">
        <f t="shared" si="144"/>
        <v>-</v>
      </c>
      <c r="AF619" s="9" t="str">
        <f t="shared" si="144"/>
        <v>-</v>
      </c>
      <c r="AG619" s="9">
        <f t="shared" si="144"/>
        <v>2</v>
      </c>
      <c r="AH619" s="9" t="str">
        <f t="shared" si="144"/>
        <v>-</v>
      </c>
      <c r="AI619" s="9">
        <f t="shared" si="143"/>
        <v>7</v>
      </c>
      <c r="AJ619" s="9">
        <f t="shared" si="143"/>
        <v>4</v>
      </c>
      <c r="AK619" s="9" t="str">
        <f t="shared" si="143"/>
        <v>-</v>
      </c>
      <c r="AL619" s="9" t="str">
        <f t="shared" si="143"/>
        <v>-</v>
      </c>
      <c r="AM619" s="9">
        <f t="shared" si="143"/>
        <v>5</v>
      </c>
      <c r="AN619" s="9">
        <f t="shared" si="143"/>
        <v>3</v>
      </c>
      <c r="AO619" s="9" t="str">
        <f t="shared" si="143"/>
        <v>-</v>
      </c>
      <c r="AP619" s="9">
        <f t="shared" si="142"/>
        <v>5</v>
      </c>
      <c r="AQ619" s="9" t="str">
        <f t="shared" si="142"/>
        <v>-</v>
      </c>
      <c r="AR619" s="9" t="str">
        <f t="shared" si="142"/>
        <v>-</v>
      </c>
      <c r="AS619" s="9">
        <f t="shared" si="142"/>
        <v>1</v>
      </c>
      <c r="AT619" s="9" t="str">
        <f t="shared" si="142"/>
        <v>-</v>
      </c>
      <c r="AU619" s="9" t="str">
        <f t="shared" si="142"/>
        <v>-</v>
      </c>
      <c r="AV619" s="9" t="str">
        <f t="shared" si="142"/>
        <v>-</v>
      </c>
      <c r="AW619" s="9">
        <f t="shared" si="142"/>
        <v>4</v>
      </c>
      <c r="AX619" s="9" t="str">
        <f t="shared" si="142"/>
        <v>-</v>
      </c>
      <c r="AY619" s="9" t="str">
        <f t="shared" si="142"/>
        <v>-</v>
      </c>
      <c r="AZ619" s="9">
        <f t="shared" si="143"/>
        <v>1</v>
      </c>
      <c r="BA619" s="9" t="str">
        <f t="shared" si="143"/>
        <v>-</v>
      </c>
      <c r="BB619" s="9">
        <f t="shared" si="144"/>
        <v>7</v>
      </c>
      <c r="BC619" s="9">
        <f t="shared" si="144"/>
        <v>4</v>
      </c>
      <c r="BD619" s="9" t="str">
        <f t="shared" si="144"/>
        <v>-</v>
      </c>
      <c r="BE619" s="9">
        <f t="shared" si="144"/>
        <v>5</v>
      </c>
      <c r="BF619" s="9" t="str">
        <f t="shared" si="144"/>
        <v>-</v>
      </c>
      <c r="BG619" s="9" t="str">
        <f t="shared" si="144"/>
        <v>-</v>
      </c>
      <c r="BH619" s="9">
        <f t="shared" si="144"/>
        <v>6</v>
      </c>
      <c r="BI619" s="9" t="str">
        <f t="shared" si="144"/>
        <v>-</v>
      </c>
      <c r="BJ619" s="37">
        <f t="shared" si="126"/>
        <v>19</v>
      </c>
      <c r="BK619" s="34">
        <f t="shared" si="127"/>
        <v>4.1578657368421057</v>
      </c>
      <c r="BL619" s="9">
        <f t="shared" si="130"/>
        <v>145</v>
      </c>
      <c r="BN619" s="38">
        <f t="shared" si="136"/>
        <v>30</v>
      </c>
      <c r="BO619" s="34">
        <f t="shared" si="131"/>
        <v>4.1578657368421057</v>
      </c>
      <c r="BP619" s="37">
        <f t="shared" si="132"/>
        <v>19</v>
      </c>
      <c r="BQ619" s="37">
        <f t="shared" si="133"/>
        <v>19</v>
      </c>
      <c r="BR619" s="36">
        <f t="shared" si="134"/>
        <v>13</v>
      </c>
      <c r="BS619" s="36">
        <f t="shared" si="128"/>
        <v>1</v>
      </c>
      <c r="BV619" s="25"/>
      <c r="BW619" s="25"/>
      <c r="BX619" s="25"/>
    </row>
    <row r="620" spans="1:76">
      <c r="A620" s="38">
        <f t="shared" si="135"/>
        <v>31</v>
      </c>
      <c r="B620" s="36">
        <f t="shared" si="129"/>
        <v>13</v>
      </c>
      <c r="C620" s="36">
        <f t="shared" si="122"/>
        <v>2</v>
      </c>
      <c r="D620" s="9">
        <f t="shared" ref="D620:S635" si="145">IF(AND(D$196="ДА",D425="-"),D33,"-")</f>
        <v>9</v>
      </c>
      <c r="E620" s="9" t="str">
        <f t="shared" si="145"/>
        <v>-</v>
      </c>
      <c r="F620" s="9" t="str">
        <f t="shared" si="145"/>
        <v>-</v>
      </c>
      <c r="G620" s="9" t="str">
        <f t="shared" si="145"/>
        <v>-</v>
      </c>
      <c r="H620" s="9" t="str">
        <f t="shared" si="145"/>
        <v>-</v>
      </c>
      <c r="I620" s="9" t="str">
        <f t="shared" si="145"/>
        <v>-</v>
      </c>
      <c r="J620" s="9" t="str">
        <f t="shared" si="145"/>
        <v>-</v>
      </c>
      <c r="K620" s="9" t="str">
        <f t="shared" si="145"/>
        <v>-</v>
      </c>
      <c r="L620" s="9" t="str">
        <f t="shared" si="145"/>
        <v>-</v>
      </c>
      <c r="M620" s="9" t="str">
        <f t="shared" si="145"/>
        <v>-</v>
      </c>
      <c r="N620" s="9" t="str">
        <f t="shared" si="145"/>
        <v>-</v>
      </c>
      <c r="O620" s="9" t="str">
        <f t="shared" si="145"/>
        <v>-</v>
      </c>
      <c r="P620" s="9" t="str">
        <f t="shared" si="145"/>
        <v>-</v>
      </c>
      <c r="Q620" s="9">
        <f t="shared" si="145"/>
        <v>6</v>
      </c>
      <c r="R620" s="9" t="str">
        <f t="shared" si="145"/>
        <v>-</v>
      </c>
      <c r="S620" s="9" t="str">
        <f t="shared" si="144"/>
        <v>-</v>
      </c>
      <c r="T620" s="9">
        <f t="shared" si="144"/>
        <v>9</v>
      </c>
      <c r="U620" s="9">
        <f t="shared" si="144"/>
        <v>12</v>
      </c>
      <c r="V620" s="9" t="str">
        <f t="shared" si="144"/>
        <v>-</v>
      </c>
      <c r="W620" s="9" t="str">
        <f t="shared" si="144"/>
        <v>-</v>
      </c>
      <c r="X620" s="9" t="str">
        <f t="shared" si="144"/>
        <v>-</v>
      </c>
      <c r="Y620" s="9" t="str">
        <f t="shared" si="144"/>
        <v>-</v>
      </c>
      <c r="Z620" s="9">
        <f t="shared" si="144"/>
        <v>8</v>
      </c>
      <c r="AA620" s="9" t="str">
        <f t="shared" si="144"/>
        <v>-</v>
      </c>
      <c r="AB620" s="9" t="str">
        <f t="shared" si="144"/>
        <v>-</v>
      </c>
      <c r="AC620" s="9" t="str">
        <f t="shared" si="144"/>
        <v>-</v>
      </c>
      <c r="AD620" s="9" t="str">
        <f t="shared" si="144"/>
        <v>-</v>
      </c>
      <c r="AE620" s="9" t="str">
        <f t="shared" si="144"/>
        <v>-</v>
      </c>
      <c r="AF620" s="9" t="str">
        <f t="shared" si="144"/>
        <v>-</v>
      </c>
      <c r="AG620" s="9">
        <f t="shared" si="144"/>
        <v>7</v>
      </c>
      <c r="AH620" s="9" t="str">
        <f t="shared" si="144"/>
        <v>-</v>
      </c>
      <c r="AI620" s="9" t="str">
        <f t="shared" si="143"/>
        <v>-</v>
      </c>
      <c r="AJ620" s="9">
        <f t="shared" si="143"/>
        <v>7</v>
      </c>
      <c r="AK620" s="9" t="str">
        <f t="shared" si="143"/>
        <v>-</v>
      </c>
      <c r="AL620" s="9" t="str">
        <f t="shared" si="143"/>
        <v>-</v>
      </c>
      <c r="AM620" s="9">
        <f t="shared" si="143"/>
        <v>4</v>
      </c>
      <c r="AN620" s="9">
        <f t="shared" si="143"/>
        <v>6</v>
      </c>
      <c r="AO620" s="9" t="str">
        <f t="shared" si="143"/>
        <v>-</v>
      </c>
      <c r="AP620" s="9">
        <f t="shared" si="142"/>
        <v>7</v>
      </c>
      <c r="AQ620" s="9" t="str">
        <f t="shared" si="142"/>
        <v>-</v>
      </c>
      <c r="AR620" s="9" t="str">
        <f t="shared" si="142"/>
        <v>-</v>
      </c>
      <c r="AS620" s="9" t="str">
        <f t="shared" si="142"/>
        <v>-</v>
      </c>
      <c r="AT620" s="9" t="str">
        <f t="shared" si="142"/>
        <v>-</v>
      </c>
      <c r="AU620" s="9" t="str">
        <f t="shared" si="142"/>
        <v>-</v>
      </c>
      <c r="AV620" s="9" t="str">
        <f t="shared" si="142"/>
        <v>-</v>
      </c>
      <c r="AW620" s="9">
        <f t="shared" si="142"/>
        <v>6</v>
      </c>
      <c r="AX620" s="9" t="str">
        <f t="shared" si="142"/>
        <v>-</v>
      </c>
      <c r="AY620" s="9" t="str">
        <f t="shared" si="142"/>
        <v>-</v>
      </c>
      <c r="AZ620" s="9">
        <f t="shared" si="143"/>
        <v>7</v>
      </c>
      <c r="BA620" s="9" t="str">
        <f t="shared" si="143"/>
        <v>-</v>
      </c>
      <c r="BB620" s="9">
        <f t="shared" si="144"/>
        <v>9</v>
      </c>
      <c r="BC620" s="9">
        <f t="shared" si="144"/>
        <v>5</v>
      </c>
      <c r="BD620" s="9" t="str">
        <f t="shared" si="144"/>
        <v>-</v>
      </c>
      <c r="BE620" s="9">
        <f t="shared" si="144"/>
        <v>10</v>
      </c>
      <c r="BF620" s="9">
        <f t="shared" si="144"/>
        <v>6</v>
      </c>
      <c r="BG620" s="9" t="str">
        <f t="shared" si="144"/>
        <v>-</v>
      </c>
      <c r="BH620" s="9" t="str">
        <f t="shared" si="144"/>
        <v>-</v>
      </c>
      <c r="BI620" s="9" t="str">
        <f t="shared" si="144"/>
        <v>-</v>
      </c>
      <c r="BJ620" s="37">
        <f t="shared" si="126"/>
        <v>16</v>
      </c>
      <c r="BK620" s="34">
        <f t="shared" si="127"/>
        <v>7.3749700000000002</v>
      </c>
      <c r="BL620" s="9">
        <f t="shared" si="130"/>
        <v>35</v>
      </c>
      <c r="BN620" s="38">
        <f t="shared" si="136"/>
        <v>31</v>
      </c>
      <c r="BO620" s="34">
        <f t="shared" si="131"/>
        <v>7.3749700000000002</v>
      </c>
      <c r="BP620" s="37">
        <f t="shared" si="132"/>
        <v>17</v>
      </c>
      <c r="BQ620" s="37">
        <f t="shared" si="133"/>
        <v>16</v>
      </c>
      <c r="BR620" s="36">
        <f t="shared" si="134"/>
        <v>13</v>
      </c>
      <c r="BS620" s="36">
        <f t="shared" si="128"/>
        <v>2</v>
      </c>
      <c r="BV620" s="25"/>
      <c r="BW620" s="25"/>
      <c r="BX620" s="25"/>
    </row>
    <row r="621" spans="1:76">
      <c r="A621" s="38">
        <f t="shared" si="135"/>
        <v>32</v>
      </c>
      <c r="B621" s="36">
        <f t="shared" si="129"/>
        <v>13</v>
      </c>
      <c r="C621" s="36">
        <f t="shared" si="122"/>
        <v>3</v>
      </c>
      <c r="D621" s="9">
        <f t="shared" si="145"/>
        <v>5</v>
      </c>
      <c r="E621" s="9" t="str">
        <f t="shared" si="145"/>
        <v>-</v>
      </c>
      <c r="F621" s="9" t="str">
        <f t="shared" si="145"/>
        <v>-</v>
      </c>
      <c r="G621" s="9" t="str">
        <f t="shared" si="145"/>
        <v>-</v>
      </c>
      <c r="H621" s="9" t="str">
        <f t="shared" si="145"/>
        <v>-</v>
      </c>
      <c r="I621" s="9" t="str">
        <f t="shared" si="145"/>
        <v>-</v>
      </c>
      <c r="J621" s="9" t="str">
        <f t="shared" si="145"/>
        <v>-</v>
      </c>
      <c r="K621" s="9" t="str">
        <f t="shared" si="145"/>
        <v>-</v>
      </c>
      <c r="L621" s="9" t="str">
        <f t="shared" si="145"/>
        <v>-</v>
      </c>
      <c r="M621" s="9" t="str">
        <f t="shared" si="145"/>
        <v>-</v>
      </c>
      <c r="N621" s="9" t="str">
        <f t="shared" si="145"/>
        <v>-</v>
      </c>
      <c r="O621" s="9" t="str">
        <f t="shared" si="145"/>
        <v>-</v>
      </c>
      <c r="P621" s="9" t="str">
        <f t="shared" si="145"/>
        <v>-</v>
      </c>
      <c r="Q621" s="9">
        <f t="shared" si="145"/>
        <v>5</v>
      </c>
      <c r="R621" s="9" t="str">
        <f t="shared" si="145"/>
        <v>-</v>
      </c>
      <c r="S621" s="9" t="str">
        <f t="shared" si="144"/>
        <v>-</v>
      </c>
      <c r="T621" s="9">
        <f t="shared" si="144"/>
        <v>12</v>
      </c>
      <c r="U621" s="9">
        <f t="shared" si="144"/>
        <v>6</v>
      </c>
      <c r="V621" s="9" t="str">
        <f t="shared" si="144"/>
        <v>-</v>
      </c>
      <c r="W621" s="9" t="str">
        <f t="shared" si="144"/>
        <v>-</v>
      </c>
      <c r="X621" s="9" t="str">
        <f t="shared" si="144"/>
        <v>-</v>
      </c>
      <c r="Y621" s="9" t="str">
        <f t="shared" si="144"/>
        <v>-</v>
      </c>
      <c r="Z621" s="9">
        <f t="shared" si="144"/>
        <v>8</v>
      </c>
      <c r="AA621" s="9" t="str">
        <f t="shared" si="144"/>
        <v>-</v>
      </c>
      <c r="AB621" s="9" t="str">
        <f t="shared" si="144"/>
        <v>-</v>
      </c>
      <c r="AC621" s="9" t="str">
        <f t="shared" si="144"/>
        <v>-</v>
      </c>
      <c r="AD621" s="9" t="str">
        <f t="shared" si="144"/>
        <v>-</v>
      </c>
      <c r="AE621" s="9" t="str">
        <f t="shared" si="144"/>
        <v>-</v>
      </c>
      <c r="AF621" s="9" t="str">
        <f t="shared" si="144"/>
        <v>-</v>
      </c>
      <c r="AG621" s="9">
        <f t="shared" si="144"/>
        <v>5</v>
      </c>
      <c r="AH621" s="9" t="str">
        <f t="shared" si="144"/>
        <v>-</v>
      </c>
      <c r="AI621" s="9">
        <f t="shared" si="143"/>
        <v>4</v>
      </c>
      <c r="AJ621" s="9">
        <f t="shared" si="143"/>
        <v>5</v>
      </c>
      <c r="AK621" s="9" t="str">
        <f t="shared" si="143"/>
        <v>-</v>
      </c>
      <c r="AL621" s="9" t="str">
        <f t="shared" si="143"/>
        <v>-</v>
      </c>
      <c r="AM621" s="9">
        <f t="shared" si="143"/>
        <v>3</v>
      </c>
      <c r="AN621" s="9">
        <f t="shared" si="143"/>
        <v>5</v>
      </c>
      <c r="AO621" s="9" t="str">
        <f t="shared" si="143"/>
        <v>-</v>
      </c>
      <c r="AP621" s="9">
        <f t="shared" si="142"/>
        <v>5</v>
      </c>
      <c r="AQ621" s="9" t="str">
        <f t="shared" si="142"/>
        <v>-</v>
      </c>
      <c r="AR621" s="9" t="str">
        <f t="shared" si="142"/>
        <v>-</v>
      </c>
      <c r="AS621" s="9" t="str">
        <f t="shared" si="142"/>
        <v>-</v>
      </c>
      <c r="AT621" s="9" t="str">
        <f t="shared" si="142"/>
        <v>-</v>
      </c>
      <c r="AU621" s="9" t="str">
        <f t="shared" si="142"/>
        <v>-</v>
      </c>
      <c r="AV621" s="9" t="str">
        <f t="shared" si="142"/>
        <v>-</v>
      </c>
      <c r="AW621" s="9">
        <f t="shared" si="142"/>
        <v>4</v>
      </c>
      <c r="AX621" s="9" t="str">
        <f t="shared" si="142"/>
        <v>-</v>
      </c>
      <c r="AY621" s="9" t="str">
        <f t="shared" si="142"/>
        <v>-</v>
      </c>
      <c r="AZ621" s="9" t="str">
        <f t="shared" si="143"/>
        <v>-</v>
      </c>
      <c r="BA621" s="9" t="str">
        <f t="shared" si="143"/>
        <v>-</v>
      </c>
      <c r="BB621" s="9" t="str">
        <f t="shared" si="144"/>
        <v>-</v>
      </c>
      <c r="BC621" s="9">
        <f t="shared" si="144"/>
        <v>4</v>
      </c>
      <c r="BD621" s="9" t="str">
        <f t="shared" si="144"/>
        <v>-</v>
      </c>
      <c r="BE621" s="9">
        <f t="shared" si="144"/>
        <v>5</v>
      </c>
      <c r="BF621" s="9" t="str">
        <f t="shared" si="144"/>
        <v>-</v>
      </c>
      <c r="BG621" s="9" t="str">
        <f t="shared" si="144"/>
        <v>-</v>
      </c>
      <c r="BH621" s="9">
        <f t="shared" si="144"/>
        <v>4</v>
      </c>
      <c r="BI621" s="9">
        <f t="shared" si="144"/>
        <v>4</v>
      </c>
      <c r="BJ621" s="37">
        <f t="shared" si="126"/>
        <v>16</v>
      </c>
      <c r="BK621" s="34">
        <f t="shared" si="127"/>
        <v>5.2499690000000001</v>
      </c>
      <c r="BL621" s="9">
        <f t="shared" si="130"/>
        <v>115</v>
      </c>
      <c r="BN621" s="38">
        <f t="shared" si="136"/>
        <v>32</v>
      </c>
      <c r="BO621" s="34">
        <f t="shared" si="131"/>
        <v>5.2499690000000001</v>
      </c>
      <c r="BP621" s="37">
        <f t="shared" si="132"/>
        <v>16</v>
      </c>
      <c r="BQ621" s="37">
        <f t="shared" si="133"/>
        <v>16</v>
      </c>
      <c r="BR621" s="36">
        <f t="shared" si="134"/>
        <v>13</v>
      </c>
      <c r="BS621" s="36">
        <f t="shared" si="128"/>
        <v>3</v>
      </c>
      <c r="BV621" s="25"/>
      <c r="BW621" s="25"/>
      <c r="BX621" s="25"/>
    </row>
    <row r="622" spans="1:76">
      <c r="A622" s="38">
        <f t="shared" si="135"/>
        <v>33</v>
      </c>
      <c r="B622" s="36">
        <f t="shared" si="129"/>
        <v>18</v>
      </c>
      <c r="C622" s="36">
        <f t="shared" si="122"/>
        <v>1</v>
      </c>
      <c r="D622" s="9">
        <f t="shared" si="145"/>
        <v>6</v>
      </c>
      <c r="E622" s="9" t="str">
        <f t="shared" si="145"/>
        <v>-</v>
      </c>
      <c r="F622" s="9" t="str">
        <f t="shared" si="145"/>
        <v>-</v>
      </c>
      <c r="G622" s="9" t="str">
        <f t="shared" si="145"/>
        <v>-</v>
      </c>
      <c r="H622" s="9" t="str">
        <f t="shared" si="145"/>
        <v>-</v>
      </c>
      <c r="I622" s="9" t="str">
        <f t="shared" si="145"/>
        <v>-</v>
      </c>
      <c r="J622" s="9">
        <f t="shared" si="145"/>
        <v>8</v>
      </c>
      <c r="K622" s="9" t="str">
        <f t="shared" si="145"/>
        <v>-</v>
      </c>
      <c r="L622" s="9" t="str">
        <f t="shared" si="145"/>
        <v>-</v>
      </c>
      <c r="M622" s="9">
        <f t="shared" si="145"/>
        <v>8</v>
      </c>
      <c r="N622" s="9" t="str">
        <f t="shared" si="145"/>
        <v>-</v>
      </c>
      <c r="O622" s="9" t="str">
        <f t="shared" si="145"/>
        <v>-</v>
      </c>
      <c r="P622" s="9" t="str">
        <f t="shared" si="145"/>
        <v>-</v>
      </c>
      <c r="Q622" s="9">
        <f t="shared" si="145"/>
        <v>8</v>
      </c>
      <c r="R622" s="9" t="str">
        <f t="shared" si="145"/>
        <v>-</v>
      </c>
      <c r="S622" s="9" t="str">
        <f t="shared" si="144"/>
        <v>-</v>
      </c>
      <c r="T622" s="9" t="str">
        <f t="shared" si="144"/>
        <v>-</v>
      </c>
      <c r="U622" s="9">
        <f t="shared" si="144"/>
        <v>9</v>
      </c>
      <c r="V622" s="9" t="str">
        <f t="shared" si="144"/>
        <v>-</v>
      </c>
      <c r="W622" s="9" t="str">
        <f t="shared" si="144"/>
        <v>-</v>
      </c>
      <c r="X622" s="9" t="str">
        <f t="shared" si="144"/>
        <v>-</v>
      </c>
      <c r="Y622" s="9" t="str">
        <f t="shared" si="144"/>
        <v>-</v>
      </c>
      <c r="Z622" s="9">
        <f t="shared" si="144"/>
        <v>8</v>
      </c>
      <c r="AA622" s="9" t="str">
        <f t="shared" si="144"/>
        <v>-</v>
      </c>
      <c r="AB622" s="9" t="str">
        <f t="shared" si="144"/>
        <v>-</v>
      </c>
      <c r="AC622" s="9" t="str">
        <f t="shared" si="144"/>
        <v>-</v>
      </c>
      <c r="AD622" s="9" t="str">
        <f t="shared" si="144"/>
        <v>-</v>
      </c>
      <c r="AE622" s="9" t="str">
        <f t="shared" si="144"/>
        <v>-</v>
      </c>
      <c r="AF622" s="9" t="str">
        <f t="shared" si="144"/>
        <v>-</v>
      </c>
      <c r="AG622" s="9">
        <f t="shared" si="144"/>
        <v>6</v>
      </c>
      <c r="AH622" s="9" t="str">
        <f t="shared" si="144"/>
        <v>-</v>
      </c>
      <c r="AI622" s="9" t="str">
        <f t="shared" si="143"/>
        <v>-</v>
      </c>
      <c r="AJ622" s="9">
        <f t="shared" si="143"/>
        <v>5</v>
      </c>
      <c r="AK622" s="9" t="str">
        <f t="shared" si="143"/>
        <v>-</v>
      </c>
      <c r="AL622" s="9">
        <f t="shared" si="143"/>
        <v>6</v>
      </c>
      <c r="AM622" s="9">
        <f t="shared" si="143"/>
        <v>7</v>
      </c>
      <c r="AN622" s="9">
        <f t="shared" si="143"/>
        <v>6</v>
      </c>
      <c r="AO622" s="9" t="str">
        <f t="shared" si="143"/>
        <v>-</v>
      </c>
      <c r="AP622" s="9">
        <f t="shared" si="142"/>
        <v>7</v>
      </c>
      <c r="AQ622" s="9" t="str">
        <f t="shared" si="142"/>
        <v>-</v>
      </c>
      <c r="AR622" s="9" t="str">
        <f t="shared" si="142"/>
        <v>-</v>
      </c>
      <c r="AS622" s="9">
        <f t="shared" si="142"/>
        <v>1</v>
      </c>
      <c r="AT622" s="9" t="str">
        <f t="shared" si="142"/>
        <v>-</v>
      </c>
      <c r="AU622" s="9" t="str">
        <f t="shared" si="142"/>
        <v>-</v>
      </c>
      <c r="AV622" s="9" t="str">
        <f t="shared" si="142"/>
        <v>-</v>
      </c>
      <c r="AW622" s="9">
        <f t="shared" si="142"/>
        <v>7</v>
      </c>
      <c r="AX622" s="9" t="str">
        <f t="shared" si="142"/>
        <v>-</v>
      </c>
      <c r="AY622" s="9" t="str">
        <f t="shared" si="142"/>
        <v>-</v>
      </c>
      <c r="AZ622" s="9" t="str">
        <f t="shared" si="143"/>
        <v>-</v>
      </c>
      <c r="BA622" s="9" t="str">
        <f t="shared" si="143"/>
        <v>-</v>
      </c>
      <c r="BB622" s="9">
        <f t="shared" si="144"/>
        <v>9</v>
      </c>
      <c r="BC622" s="9">
        <f t="shared" si="144"/>
        <v>7</v>
      </c>
      <c r="BD622" s="9" t="str">
        <f t="shared" si="144"/>
        <v>-</v>
      </c>
      <c r="BE622" s="9">
        <f t="shared" si="144"/>
        <v>7</v>
      </c>
      <c r="BF622" s="9">
        <f t="shared" si="144"/>
        <v>9</v>
      </c>
      <c r="BG622" s="9" t="str">
        <f t="shared" si="144"/>
        <v>-</v>
      </c>
      <c r="BH622" s="9" t="str">
        <f t="shared" si="144"/>
        <v>-</v>
      </c>
      <c r="BI622" s="9" t="str">
        <f t="shared" si="144"/>
        <v>-</v>
      </c>
      <c r="BJ622" s="37">
        <f t="shared" ref="BJ622:BJ653" si="146">COUNTIF(D622:BI622,"&gt;0")</f>
        <v>18</v>
      </c>
      <c r="BK622" s="34">
        <f t="shared" ref="BK622:BK653" si="147">IFERROR(AVERAGE(D622:BI622)+(1-A622)/1000000,"-")</f>
        <v>6.8888568888888893</v>
      </c>
      <c r="BL622" s="9">
        <f t="shared" si="130"/>
        <v>53</v>
      </c>
      <c r="BN622" s="38">
        <f t="shared" si="136"/>
        <v>33</v>
      </c>
      <c r="BO622" s="34">
        <f t="shared" si="131"/>
        <v>6.8888568888888893</v>
      </c>
      <c r="BP622" s="37">
        <f t="shared" si="132"/>
        <v>21</v>
      </c>
      <c r="BQ622" s="37">
        <f t="shared" si="133"/>
        <v>18</v>
      </c>
      <c r="BR622" s="36">
        <f t="shared" si="134"/>
        <v>18</v>
      </c>
      <c r="BS622" s="36">
        <f t="shared" si="128"/>
        <v>1</v>
      </c>
      <c r="BV622" s="25"/>
      <c r="BW622" s="25"/>
      <c r="BX622" s="25"/>
    </row>
    <row r="623" spans="1:76">
      <c r="A623" s="38">
        <f t="shared" si="135"/>
        <v>34</v>
      </c>
      <c r="B623" s="36">
        <f t="shared" si="129"/>
        <v>18</v>
      </c>
      <c r="C623" s="36">
        <f t="shared" si="122"/>
        <v>2</v>
      </c>
      <c r="D623" s="9">
        <f t="shared" si="145"/>
        <v>7</v>
      </c>
      <c r="E623" s="9" t="str">
        <f t="shared" si="145"/>
        <v>-</v>
      </c>
      <c r="F623" s="9" t="str">
        <f t="shared" si="145"/>
        <v>-</v>
      </c>
      <c r="G623" s="9" t="str">
        <f t="shared" si="145"/>
        <v>-</v>
      </c>
      <c r="H623" s="9" t="str">
        <f t="shared" si="145"/>
        <v>-</v>
      </c>
      <c r="I623" s="9" t="str">
        <f t="shared" si="145"/>
        <v>-</v>
      </c>
      <c r="J623" s="9" t="str">
        <f t="shared" si="145"/>
        <v>-</v>
      </c>
      <c r="K623" s="9" t="str">
        <f t="shared" si="145"/>
        <v>-</v>
      </c>
      <c r="L623" s="9" t="str">
        <f t="shared" si="145"/>
        <v>-</v>
      </c>
      <c r="M623" s="9">
        <f t="shared" si="145"/>
        <v>7</v>
      </c>
      <c r="N623" s="9" t="str">
        <f t="shared" si="145"/>
        <v>-</v>
      </c>
      <c r="O623" s="9" t="str">
        <f t="shared" si="145"/>
        <v>-</v>
      </c>
      <c r="P623" s="9" t="str">
        <f t="shared" si="145"/>
        <v>-</v>
      </c>
      <c r="Q623" s="9">
        <f t="shared" si="145"/>
        <v>7</v>
      </c>
      <c r="R623" s="9" t="str">
        <f t="shared" si="145"/>
        <v>-</v>
      </c>
      <c r="S623" s="9" t="str">
        <f t="shared" si="144"/>
        <v>-</v>
      </c>
      <c r="T623" s="9">
        <f t="shared" si="144"/>
        <v>4</v>
      </c>
      <c r="U623" s="9" t="str">
        <f t="shared" si="144"/>
        <v>-</v>
      </c>
      <c r="V623" s="9" t="str">
        <f t="shared" si="144"/>
        <v>-</v>
      </c>
      <c r="W623" s="9" t="str">
        <f t="shared" si="144"/>
        <v>-</v>
      </c>
      <c r="X623" s="9" t="str">
        <f t="shared" si="144"/>
        <v>-</v>
      </c>
      <c r="Y623" s="9" t="str">
        <f t="shared" si="144"/>
        <v>-</v>
      </c>
      <c r="Z623" s="9">
        <f t="shared" si="144"/>
        <v>9</v>
      </c>
      <c r="AA623" s="9" t="str">
        <f t="shared" si="144"/>
        <v>-</v>
      </c>
      <c r="AB623" s="9" t="str">
        <f t="shared" si="144"/>
        <v>-</v>
      </c>
      <c r="AC623" s="9" t="str">
        <f t="shared" si="144"/>
        <v>-</v>
      </c>
      <c r="AD623" s="9" t="str">
        <f t="shared" si="144"/>
        <v>-</v>
      </c>
      <c r="AE623" s="9" t="str">
        <f t="shared" si="144"/>
        <v>-</v>
      </c>
      <c r="AF623" s="9" t="str">
        <f t="shared" si="144"/>
        <v>-</v>
      </c>
      <c r="AG623" s="9">
        <f t="shared" si="144"/>
        <v>5</v>
      </c>
      <c r="AH623" s="9" t="str">
        <f t="shared" si="144"/>
        <v>-</v>
      </c>
      <c r="AI623" s="9" t="str">
        <f t="shared" si="143"/>
        <v>-</v>
      </c>
      <c r="AJ623" s="9">
        <f t="shared" si="143"/>
        <v>5</v>
      </c>
      <c r="AK623" s="9" t="str">
        <f t="shared" si="143"/>
        <v>-</v>
      </c>
      <c r="AL623" s="9">
        <f t="shared" si="143"/>
        <v>6</v>
      </c>
      <c r="AM623" s="9">
        <f t="shared" si="143"/>
        <v>6</v>
      </c>
      <c r="AN623" s="9">
        <f t="shared" si="143"/>
        <v>7</v>
      </c>
      <c r="AO623" s="9" t="str">
        <f t="shared" si="143"/>
        <v>-</v>
      </c>
      <c r="AP623" s="9">
        <f t="shared" si="142"/>
        <v>6</v>
      </c>
      <c r="AQ623" s="9" t="str">
        <f t="shared" si="142"/>
        <v>-</v>
      </c>
      <c r="AR623" s="9" t="str">
        <f t="shared" si="142"/>
        <v>-</v>
      </c>
      <c r="AS623" s="9">
        <f t="shared" si="142"/>
        <v>3</v>
      </c>
      <c r="AT623" s="9" t="str">
        <f t="shared" si="142"/>
        <v>-</v>
      </c>
      <c r="AU623" s="9" t="str">
        <f t="shared" si="142"/>
        <v>-</v>
      </c>
      <c r="AV623" s="9" t="str">
        <f t="shared" si="142"/>
        <v>-</v>
      </c>
      <c r="AW623" s="9">
        <f t="shared" si="142"/>
        <v>6</v>
      </c>
      <c r="AX623" s="9" t="str">
        <f t="shared" si="142"/>
        <v>-</v>
      </c>
      <c r="AY623" s="9" t="str">
        <f t="shared" si="142"/>
        <v>-</v>
      </c>
      <c r="AZ623" s="9" t="str">
        <f t="shared" si="143"/>
        <v>-</v>
      </c>
      <c r="BA623" s="9" t="str">
        <f t="shared" si="143"/>
        <v>-</v>
      </c>
      <c r="BB623" s="9">
        <f t="shared" si="144"/>
        <v>9</v>
      </c>
      <c r="BC623" s="9">
        <f t="shared" si="144"/>
        <v>7</v>
      </c>
      <c r="BD623" s="9" t="str">
        <f t="shared" si="144"/>
        <v>-</v>
      </c>
      <c r="BE623" s="9">
        <f t="shared" si="144"/>
        <v>6</v>
      </c>
      <c r="BF623" s="9" t="str">
        <f t="shared" si="144"/>
        <v>-</v>
      </c>
      <c r="BG623" s="9" t="str">
        <f t="shared" si="144"/>
        <v>-</v>
      </c>
      <c r="BH623" s="9" t="str">
        <f t="shared" si="144"/>
        <v>-</v>
      </c>
      <c r="BI623" s="9" t="str">
        <f t="shared" si="144"/>
        <v>-</v>
      </c>
      <c r="BJ623" s="37">
        <f t="shared" si="146"/>
        <v>16</v>
      </c>
      <c r="BK623" s="34">
        <f t="shared" si="147"/>
        <v>6.2499669999999998</v>
      </c>
      <c r="BL623" s="9">
        <f t="shared" si="130"/>
        <v>77</v>
      </c>
      <c r="BN623" s="38">
        <f t="shared" si="136"/>
        <v>34</v>
      </c>
      <c r="BO623" s="34">
        <f t="shared" si="131"/>
        <v>6.2499669999999998</v>
      </c>
      <c r="BP623" s="37">
        <f t="shared" si="132"/>
        <v>20</v>
      </c>
      <c r="BQ623" s="37">
        <f t="shared" si="133"/>
        <v>16</v>
      </c>
      <c r="BR623" s="36">
        <f t="shared" si="134"/>
        <v>18</v>
      </c>
      <c r="BS623" s="36">
        <f t="shared" si="128"/>
        <v>2</v>
      </c>
      <c r="BV623" s="25"/>
      <c r="BW623" s="25"/>
      <c r="BX623" s="25"/>
    </row>
    <row r="624" spans="1:76">
      <c r="A624" s="38">
        <f t="shared" si="135"/>
        <v>35</v>
      </c>
      <c r="B624" s="36">
        <f t="shared" si="129"/>
        <v>18</v>
      </c>
      <c r="C624" s="36">
        <f t="shared" si="122"/>
        <v>3</v>
      </c>
      <c r="D624" s="9">
        <f t="shared" si="145"/>
        <v>5</v>
      </c>
      <c r="E624" s="9" t="str">
        <f t="shared" si="145"/>
        <v>-</v>
      </c>
      <c r="F624" s="9">
        <f t="shared" si="145"/>
        <v>9</v>
      </c>
      <c r="G624" s="9" t="str">
        <f t="shared" si="145"/>
        <v>-</v>
      </c>
      <c r="H624" s="9" t="str">
        <f t="shared" si="145"/>
        <v>-</v>
      </c>
      <c r="I624" s="9" t="str">
        <f t="shared" si="145"/>
        <v>-</v>
      </c>
      <c r="J624" s="9">
        <f t="shared" si="145"/>
        <v>7</v>
      </c>
      <c r="K624" s="9" t="str">
        <f t="shared" si="145"/>
        <v>-</v>
      </c>
      <c r="L624" s="9" t="str">
        <f t="shared" si="145"/>
        <v>-</v>
      </c>
      <c r="M624" s="9">
        <f t="shared" si="145"/>
        <v>9</v>
      </c>
      <c r="N624" s="9" t="str">
        <f t="shared" si="145"/>
        <v>-</v>
      </c>
      <c r="O624" s="9" t="str">
        <f t="shared" si="145"/>
        <v>-</v>
      </c>
      <c r="P624" s="9" t="str">
        <f t="shared" si="145"/>
        <v>-</v>
      </c>
      <c r="Q624" s="9">
        <f t="shared" si="145"/>
        <v>6</v>
      </c>
      <c r="R624" s="9" t="str">
        <f t="shared" si="145"/>
        <v>-</v>
      </c>
      <c r="S624" s="9" t="str">
        <f t="shared" si="144"/>
        <v>-</v>
      </c>
      <c r="T624" s="9">
        <f t="shared" si="144"/>
        <v>6</v>
      </c>
      <c r="U624" s="9">
        <f t="shared" si="144"/>
        <v>10</v>
      </c>
      <c r="V624" s="9" t="str">
        <f t="shared" si="144"/>
        <v>-</v>
      </c>
      <c r="W624" s="9" t="str">
        <f t="shared" si="144"/>
        <v>-</v>
      </c>
      <c r="X624" s="9" t="str">
        <f t="shared" si="144"/>
        <v>-</v>
      </c>
      <c r="Y624" s="9" t="str">
        <f t="shared" si="144"/>
        <v>-</v>
      </c>
      <c r="Z624" s="9">
        <f t="shared" si="144"/>
        <v>8</v>
      </c>
      <c r="AA624" s="9" t="str">
        <f t="shared" si="144"/>
        <v>-</v>
      </c>
      <c r="AB624" s="9" t="str">
        <f t="shared" si="144"/>
        <v>-</v>
      </c>
      <c r="AC624" s="9" t="str">
        <f t="shared" si="144"/>
        <v>-</v>
      </c>
      <c r="AD624" s="9" t="str">
        <f t="shared" si="144"/>
        <v>-</v>
      </c>
      <c r="AE624" s="9" t="str">
        <f t="shared" si="144"/>
        <v>-</v>
      </c>
      <c r="AF624" s="9" t="str">
        <f t="shared" si="144"/>
        <v>-</v>
      </c>
      <c r="AG624" s="9">
        <f t="shared" si="144"/>
        <v>7</v>
      </c>
      <c r="AH624" s="9" t="str">
        <f t="shared" si="144"/>
        <v>-</v>
      </c>
      <c r="AI624" s="9" t="str">
        <f t="shared" si="143"/>
        <v>-</v>
      </c>
      <c r="AJ624" s="9">
        <f t="shared" si="143"/>
        <v>5</v>
      </c>
      <c r="AK624" s="9">
        <f t="shared" si="143"/>
        <v>10</v>
      </c>
      <c r="AL624" s="9">
        <f t="shared" si="143"/>
        <v>4</v>
      </c>
      <c r="AM624" s="9">
        <f t="shared" si="143"/>
        <v>8</v>
      </c>
      <c r="AN624" s="9">
        <f t="shared" si="143"/>
        <v>4</v>
      </c>
      <c r="AO624" s="9" t="str">
        <f t="shared" si="143"/>
        <v>-</v>
      </c>
      <c r="AP624" s="9">
        <f t="shared" si="142"/>
        <v>7</v>
      </c>
      <c r="AQ624" s="9" t="str">
        <f t="shared" si="142"/>
        <v>-</v>
      </c>
      <c r="AR624" s="9" t="str">
        <f t="shared" si="142"/>
        <v>-</v>
      </c>
      <c r="AS624" s="9">
        <f t="shared" si="142"/>
        <v>3</v>
      </c>
      <c r="AT624" s="9" t="str">
        <f t="shared" si="142"/>
        <v>-</v>
      </c>
      <c r="AU624" s="9" t="str">
        <f t="shared" si="142"/>
        <v>-</v>
      </c>
      <c r="AV624" s="9" t="str">
        <f t="shared" si="142"/>
        <v>-</v>
      </c>
      <c r="AW624" s="9">
        <f t="shared" si="142"/>
        <v>5</v>
      </c>
      <c r="AX624" s="9" t="str">
        <f t="shared" si="142"/>
        <v>-</v>
      </c>
      <c r="AY624" s="9" t="str">
        <f t="shared" si="142"/>
        <v>-</v>
      </c>
      <c r="AZ624" s="9" t="str">
        <f t="shared" si="143"/>
        <v>-</v>
      </c>
      <c r="BA624" s="9" t="str">
        <f t="shared" si="143"/>
        <v>-</v>
      </c>
      <c r="BB624" s="9" t="str">
        <f t="shared" si="144"/>
        <v>-</v>
      </c>
      <c r="BC624" s="9">
        <f t="shared" si="144"/>
        <v>7</v>
      </c>
      <c r="BD624" s="9" t="str">
        <f t="shared" si="144"/>
        <v>-</v>
      </c>
      <c r="BE624" s="9">
        <f t="shared" si="144"/>
        <v>10</v>
      </c>
      <c r="BF624" s="9" t="str">
        <f t="shared" si="144"/>
        <v>-</v>
      </c>
      <c r="BG624" s="9" t="str">
        <f t="shared" si="144"/>
        <v>-</v>
      </c>
      <c r="BH624" s="9" t="str">
        <f t="shared" si="144"/>
        <v>-</v>
      </c>
      <c r="BI624" s="9" t="str">
        <f t="shared" si="144"/>
        <v>-</v>
      </c>
      <c r="BJ624" s="37">
        <f t="shared" si="146"/>
        <v>19</v>
      </c>
      <c r="BK624" s="34">
        <f t="shared" si="147"/>
        <v>6.8420712631578944</v>
      </c>
      <c r="BL624" s="9">
        <f t="shared" si="130"/>
        <v>55</v>
      </c>
      <c r="BN624" s="38">
        <f t="shared" si="136"/>
        <v>35</v>
      </c>
      <c r="BO624" s="34">
        <f t="shared" si="131"/>
        <v>6.8420712631578944</v>
      </c>
      <c r="BP624" s="37">
        <f t="shared" si="132"/>
        <v>19</v>
      </c>
      <c r="BQ624" s="37">
        <f t="shared" si="133"/>
        <v>19</v>
      </c>
      <c r="BR624" s="36">
        <f t="shared" si="134"/>
        <v>18</v>
      </c>
      <c r="BS624" s="36">
        <f t="shared" si="128"/>
        <v>3</v>
      </c>
      <c r="BV624" s="25"/>
      <c r="BW624" s="25"/>
      <c r="BX624" s="25"/>
    </row>
    <row r="625" spans="1:76">
      <c r="A625" s="38">
        <f t="shared" si="135"/>
        <v>36</v>
      </c>
      <c r="B625" s="36">
        <f t="shared" si="129"/>
        <v>19</v>
      </c>
      <c r="C625" s="36">
        <f t="shared" si="122"/>
        <v>1</v>
      </c>
      <c r="D625" s="9">
        <f t="shared" si="145"/>
        <v>11</v>
      </c>
      <c r="E625" s="9" t="str">
        <f t="shared" si="145"/>
        <v>-</v>
      </c>
      <c r="F625" s="9" t="str">
        <f t="shared" si="145"/>
        <v>-</v>
      </c>
      <c r="G625" s="9" t="str">
        <f t="shared" si="145"/>
        <v>-</v>
      </c>
      <c r="H625" s="9" t="str">
        <f t="shared" si="145"/>
        <v>-</v>
      </c>
      <c r="I625" s="9" t="str">
        <f t="shared" si="145"/>
        <v>-</v>
      </c>
      <c r="J625" s="9">
        <f t="shared" si="145"/>
        <v>6</v>
      </c>
      <c r="K625" s="9" t="str">
        <f t="shared" si="145"/>
        <v>-</v>
      </c>
      <c r="L625" s="9" t="str">
        <f t="shared" si="145"/>
        <v>-</v>
      </c>
      <c r="M625" s="9">
        <f t="shared" si="145"/>
        <v>9</v>
      </c>
      <c r="N625" s="9" t="str">
        <f t="shared" si="145"/>
        <v>-</v>
      </c>
      <c r="O625" s="9" t="str">
        <f t="shared" si="145"/>
        <v>-</v>
      </c>
      <c r="P625" s="9" t="str">
        <f t="shared" si="145"/>
        <v>-</v>
      </c>
      <c r="Q625" s="9">
        <f t="shared" si="145"/>
        <v>9</v>
      </c>
      <c r="R625" s="9" t="str">
        <f t="shared" si="145"/>
        <v>-</v>
      </c>
      <c r="S625" s="9" t="str">
        <f t="shared" si="144"/>
        <v>-</v>
      </c>
      <c r="T625" s="9">
        <f t="shared" si="144"/>
        <v>4</v>
      </c>
      <c r="U625" s="9">
        <f t="shared" si="144"/>
        <v>8</v>
      </c>
      <c r="V625" s="9" t="str">
        <f t="shared" si="144"/>
        <v>-</v>
      </c>
      <c r="W625" s="9" t="str">
        <f t="shared" si="144"/>
        <v>-</v>
      </c>
      <c r="X625" s="9" t="str">
        <f t="shared" si="144"/>
        <v>-</v>
      </c>
      <c r="Y625" s="9" t="str">
        <f t="shared" si="144"/>
        <v>-</v>
      </c>
      <c r="Z625" s="9">
        <f t="shared" si="144"/>
        <v>8</v>
      </c>
      <c r="AA625" s="9" t="str">
        <f t="shared" si="144"/>
        <v>-</v>
      </c>
      <c r="AB625" s="9" t="str">
        <f t="shared" si="144"/>
        <v>-</v>
      </c>
      <c r="AC625" s="9">
        <f t="shared" si="144"/>
        <v>12</v>
      </c>
      <c r="AD625" s="9" t="str">
        <f t="shared" si="144"/>
        <v>-</v>
      </c>
      <c r="AE625" s="9" t="str">
        <f t="shared" si="144"/>
        <v>-</v>
      </c>
      <c r="AF625" s="9" t="str">
        <f t="shared" si="144"/>
        <v>-</v>
      </c>
      <c r="AG625" s="9">
        <f t="shared" si="144"/>
        <v>4</v>
      </c>
      <c r="AH625" s="9" t="str">
        <f t="shared" si="144"/>
        <v>-</v>
      </c>
      <c r="AI625" s="9">
        <f t="shared" si="143"/>
        <v>7</v>
      </c>
      <c r="AJ625" s="9">
        <f t="shared" si="143"/>
        <v>5</v>
      </c>
      <c r="AK625" s="9">
        <f t="shared" si="143"/>
        <v>11</v>
      </c>
      <c r="AL625" s="9">
        <f t="shared" si="143"/>
        <v>4</v>
      </c>
      <c r="AM625" s="9">
        <f t="shared" si="143"/>
        <v>6</v>
      </c>
      <c r="AN625" s="9">
        <f t="shared" si="143"/>
        <v>7</v>
      </c>
      <c r="AO625" s="9" t="str">
        <f t="shared" si="143"/>
        <v>-</v>
      </c>
      <c r="AP625" s="9">
        <f t="shared" si="142"/>
        <v>11</v>
      </c>
      <c r="AQ625" s="9" t="str">
        <f t="shared" si="142"/>
        <v>-</v>
      </c>
      <c r="AR625" s="9" t="str">
        <f t="shared" si="142"/>
        <v>-</v>
      </c>
      <c r="AS625" s="9">
        <f t="shared" si="142"/>
        <v>4</v>
      </c>
      <c r="AT625" s="9" t="str">
        <f t="shared" si="142"/>
        <v>-</v>
      </c>
      <c r="AU625" s="9" t="str">
        <f t="shared" si="142"/>
        <v>-</v>
      </c>
      <c r="AV625" s="9" t="str">
        <f t="shared" si="142"/>
        <v>-</v>
      </c>
      <c r="AW625" s="9">
        <f t="shared" si="142"/>
        <v>6</v>
      </c>
      <c r="AX625" s="9" t="str">
        <f t="shared" si="142"/>
        <v>-</v>
      </c>
      <c r="AY625" s="9" t="str">
        <f t="shared" si="142"/>
        <v>-</v>
      </c>
      <c r="AZ625" s="9" t="str">
        <f t="shared" si="143"/>
        <v>-</v>
      </c>
      <c r="BA625" s="9" t="str">
        <f t="shared" si="143"/>
        <v>-</v>
      </c>
      <c r="BB625" s="9">
        <f t="shared" si="144"/>
        <v>9</v>
      </c>
      <c r="BC625" s="9">
        <f t="shared" si="144"/>
        <v>8</v>
      </c>
      <c r="BD625" s="9" t="str">
        <f t="shared" si="144"/>
        <v>-</v>
      </c>
      <c r="BE625" s="9">
        <f t="shared" si="144"/>
        <v>6</v>
      </c>
      <c r="BF625" s="9" t="str">
        <f t="shared" si="144"/>
        <v>-</v>
      </c>
      <c r="BG625" s="9" t="str">
        <f t="shared" si="144"/>
        <v>-</v>
      </c>
      <c r="BH625" s="9">
        <f t="shared" si="144"/>
        <v>6</v>
      </c>
      <c r="BI625" s="9" t="str">
        <f t="shared" si="144"/>
        <v>-</v>
      </c>
      <c r="BJ625" s="37">
        <f t="shared" si="146"/>
        <v>22</v>
      </c>
      <c r="BK625" s="34">
        <f t="shared" si="147"/>
        <v>7.3181468181818188</v>
      </c>
      <c r="BL625" s="9">
        <f t="shared" si="130"/>
        <v>38</v>
      </c>
      <c r="BN625" s="38">
        <f t="shared" si="136"/>
        <v>36</v>
      </c>
      <c r="BO625" s="34">
        <f t="shared" si="131"/>
        <v>7.3181468181818188</v>
      </c>
      <c r="BP625" s="37">
        <f t="shared" si="132"/>
        <v>26</v>
      </c>
      <c r="BQ625" s="37">
        <f t="shared" si="133"/>
        <v>22</v>
      </c>
      <c r="BR625" s="36">
        <f t="shared" si="134"/>
        <v>19</v>
      </c>
      <c r="BS625" s="36">
        <f t="shared" si="128"/>
        <v>1</v>
      </c>
      <c r="BV625" s="25"/>
      <c r="BW625" s="25"/>
      <c r="BX625" s="25"/>
    </row>
    <row r="626" spans="1:76">
      <c r="A626" s="38">
        <f t="shared" si="135"/>
        <v>37</v>
      </c>
      <c r="B626" s="36">
        <f t="shared" si="129"/>
        <v>19</v>
      </c>
      <c r="C626" s="36">
        <f t="shared" si="122"/>
        <v>2</v>
      </c>
      <c r="D626" s="9">
        <f t="shared" si="145"/>
        <v>9</v>
      </c>
      <c r="E626" s="9" t="str">
        <f t="shared" si="145"/>
        <v>-</v>
      </c>
      <c r="F626" s="9">
        <f t="shared" si="145"/>
        <v>10</v>
      </c>
      <c r="G626" s="9" t="str">
        <f t="shared" si="145"/>
        <v>-</v>
      </c>
      <c r="H626" s="9" t="str">
        <f t="shared" si="145"/>
        <v>-</v>
      </c>
      <c r="I626" s="9" t="str">
        <f t="shared" si="145"/>
        <v>-</v>
      </c>
      <c r="J626" s="9">
        <f t="shared" si="145"/>
        <v>8</v>
      </c>
      <c r="K626" s="9" t="str">
        <f t="shared" si="145"/>
        <v>-</v>
      </c>
      <c r="L626" s="9" t="str">
        <f t="shared" si="145"/>
        <v>-</v>
      </c>
      <c r="M626" s="9" t="str">
        <f t="shared" si="145"/>
        <v>-</v>
      </c>
      <c r="N626" s="9" t="str">
        <f t="shared" si="145"/>
        <v>-</v>
      </c>
      <c r="O626" s="9" t="str">
        <f t="shared" si="145"/>
        <v>-</v>
      </c>
      <c r="P626" s="9" t="str">
        <f t="shared" si="145"/>
        <v>-</v>
      </c>
      <c r="Q626" s="9">
        <f t="shared" si="145"/>
        <v>7</v>
      </c>
      <c r="R626" s="9" t="str">
        <f t="shared" si="145"/>
        <v>-</v>
      </c>
      <c r="S626" s="9" t="str">
        <f t="shared" si="144"/>
        <v>-</v>
      </c>
      <c r="T626" s="9">
        <f t="shared" si="144"/>
        <v>4</v>
      </c>
      <c r="U626" s="9">
        <f t="shared" si="144"/>
        <v>11</v>
      </c>
      <c r="V626" s="9" t="str">
        <f t="shared" si="144"/>
        <v>-</v>
      </c>
      <c r="W626" s="9" t="str">
        <f t="shared" si="144"/>
        <v>-</v>
      </c>
      <c r="X626" s="9" t="str">
        <f t="shared" si="144"/>
        <v>-</v>
      </c>
      <c r="Y626" s="9" t="str">
        <f t="shared" si="144"/>
        <v>-</v>
      </c>
      <c r="Z626" s="9">
        <f t="shared" si="144"/>
        <v>6</v>
      </c>
      <c r="AA626" s="9" t="str">
        <f t="shared" si="144"/>
        <v>-</v>
      </c>
      <c r="AB626" s="9">
        <f t="shared" si="144"/>
        <v>7</v>
      </c>
      <c r="AC626" s="9" t="str">
        <f t="shared" si="144"/>
        <v>-</v>
      </c>
      <c r="AD626" s="9" t="str">
        <f t="shared" si="144"/>
        <v>-</v>
      </c>
      <c r="AE626" s="9" t="str">
        <f t="shared" si="144"/>
        <v>-</v>
      </c>
      <c r="AF626" s="9" t="str">
        <f t="shared" si="144"/>
        <v>-</v>
      </c>
      <c r="AG626" s="9">
        <f t="shared" si="144"/>
        <v>5</v>
      </c>
      <c r="AH626" s="9" t="str">
        <f t="shared" si="144"/>
        <v>-</v>
      </c>
      <c r="AI626" s="9" t="str">
        <f t="shared" si="143"/>
        <v>-</v>
      </c>
      <c r="AJ626" s="9">
        <f t="shared" si="143"/>
        <v>5</v>
      </c>
      <c r="AK626" s="9" t="str">
        <f t="shared" si="143"/>
        <v>-</v>
      </c>
      <c r="AL626" s="9" t="str">
        <f t="shared" si="143"/>
        <v>-</v>
      </c>
      <c r="AM626" s="9">
        <f t="shared" si="143"/>
        <v>7</v>
      </c>
      <c r="AN626" s="9">
        <f t="shared" si="143"/>
        <v>3</v>
      </c>
      <c r="AO626" s="9" t="str">
        <f t="shared" si="143"/>
        <v>-</v>
      </c>
      <c r="AP626" s="9">
        <f t="shared" si="142"/>
        <v>7</v>
      </c>
      <c r="AQ626" s="9" t="str">
        <f t="shared" si="142"/>
        <v>-</v>
      </c>
      <c r="AR626" s="9" t="str">
        <f t="shared" si="142"/>
        <v>-</v>
      </c>
      <c r="AS626" s="9" t="str">
        <f t="shared" si="142"/>
        <v>-</v>
      </c>
      <c r="AT626" s="9" t="str">
        <f t="shared" si="142"/>
        <v>-</v>
      </c>
      <c r="AU626" s="9" t="str">
        <f t="shared" si="142"/>
        <v>-</v>
      </c>
      <c r="AV626" s="9" t="str">
        <f t="shared" si="142"/>
        <v>-</v>
      </c>
      <c r="AW626" s="9">
        <f t="shared" si="142"/>
        <v>6</v>
      </c>
      <c r="AX626" s="9" t="str">
        <f t="shared" si="142"/>
        <v>-</v>
      </c>
      <c r="AY626" s="9" t="str">
        <f t="shared" si="142"/>
        <v>-</v>
      </c>
      <c r="AZ626" s="9" t="str">
        <f t="shared" si="143"/>
        <v>-</v>
      </c>
      <c r="BA626" s="9" t="str">
        <f t="shared" si="143"/>
        <v>-</v>
      </c>
      <c r="BB626" s="9" t="str">
        <f t="shared" si="144"/>
        <v>-</v>
      </c>
      <c r="BC626" s="9">
        <f t="shared" si="144"/>
        <v>8</v>
      </c>
      <c r="BD626" s="9" t="str">
        <f t="shared" si="144"/>
        <v>-</v>
      </c>
      <c r="BE626" s="9">
        <f t="shared" si="144"/>
        <v>6</v>
      </c>
      <c r="BF626" s="9" t="str">
        <f t="shared" si="144"/>
        <v>-</v>
      </c>
      <c r="BG626" s="9" t="str">
        <f t="shared" si="144"/>
        <v>-</v>
      </c>
      <c r="BH626" s="9" t="str">
        <f t="shared" si="144"/>
        <v>-</v>
      </c>
      <c r="BI626" s="9">
        <f t="shared" si="144"/>
        <v>7</v>
      </c>
      <c r="BJ626" s="37">
        <f t="shared" si="146"/>
        <v>17</v>
      </c>
      <c r="BK626" s="34">
        <f t="shared" si="147"/>
        <v>6.8234934117647059</v>
      </c>
      <c r="BL626" s="9">
        <f t="shared" si="130"/>
        <v>56</v>
      </c>
      <c r="BN626" s="38">
        <f t="shared" si="136"/>
        <v>37</v>
      </c>
      <c r="BO626" s="34">
        <f t="shared" si="131"/>
        <v>6.8234934117647059</v>
      </c>
      <c r="BP626" s="37">
        <f t="shared" si="132"/>
        <v>17</v>
      </c>
      <c r="BQ626" s="37">
        <f t="shared" si="133"/>
        <v>17</v>
      </c>
      <c r="BR626" s="36">
        <f t="shared" si="134"/>
        <v>19</v>
      </c>
      <c r="BS626" s="36">
        <f t="shared" si="128"/>
        <v>2</v>
      </c>
      <c r="BV626" s="25"/>
      <c r="BW626" s="25"/>
      <c r="BX626" s="25"/>
    </row>
    <row r="627" spans="1:76">
      <c r="A627" s="38">
        <f t="shared" si="135"/>
        <v>38</v>
      </c>
      <c r="B627" s="36">
        <f t="shared" si="129"/>
        <v>19</v>
      </c>
      <c r="C627" s="36">
        <f t="shared" si="122"/>
        <v>3</v>
      </c>
      <c r="D627" s="9">
        <f t="shared" si="145"/>
        <v>6</v>
      </c>
      <c r="E627" s="9" t="str">
        <f t="shared" si="145"/>
        <v>-</v>
      </c>
      <c r="F627" s="9" t="str">
        <f t="shared" si="145"/>
        <v>-</v>
      </c>
      <c r="G627" s="9" t="str">
        <f t="shared" si="145"/>
        <v>-</v>
      </c>
      <c r="H627" s="9" t="str">
        <f t="shared" si="145"/>
        <v>-</v>
      </c>
      <c r="I627" s="9" t="str">
        <f t="shared" si="145"/>
        <v>-</v>
      </c>
      <c r="J627" s="9" t="str">
        <f t="shared" si="145"/>
        <v>-</v>
      </c>
      <c r="K627" s="9" t="str">
        <f t="shared" si="145"/>
        <v>-</v>
      </c>
      <c r="L627" s="9" t="str">
        <f t="shared" si="145"/>
        <v>-</v>
      </c>
      <c r="M627" s="9" t="str">
        <f t="shared" si="145"/>
        <v>-</v>
      </c>
      <c r="N627" s="9" t="str">
        <f t="shared" si="145"/>
        <v>-</v>
      </c>
      <c r="O627" s="9" t="str">
        <f t="shared" si="145"/>
        <v>-</v>
      </c>
      <c r="P627" s="9" t="str">
        <f t="shared" si="145"/>
        <v>-</v>
      </c>
      <c r="Q627" s="9">
        <f t="shared" si="145"/>
        <v>6</v>
      </c>
      <c r="R627" s="9" t="str">
        <f t="shared" si="145"/>
        <v>-</v>
      </c>
      <c r="S627" s="9" t="str">
        <f t="shared" si="144"/>
        <v>-</v>
      </c>
      <c r="T627" s="9">
        <f t="shared" si="144"/>
        <v>5</v>
      </c>
      <c r="U627" s="9">
        <f t="shared" si="144"/>
        <v>6</v>
      </c>
      <c r="V627" s="9" t="str">
        <f t="shared" si="144"/>
        <v>-</v>
      </c>
      <c r="W627" s="9" t="str">
        <f t="shared" si="144"/>
        <v>-</v>
      </c>
      <c r="X627" s="9" t="str">
        <f t="shared" si="144"/>
        <v>-</v>
      </c>
      <c r="Y627" s="9" t="str">
        <f t="shared" si="144"/>
        <v>-</v>
      </c>
      <c r="Z627" s="9">
        <f t="shared" si="144"/>
        <v>9</v>
      </c>
      <c r="AA627" s="9" t="str">
        <f t="shared" si="144"/>
        <v>-</v>
      </c>
      <c r="AB627" s="9" t="str">
        <f t="shared" si="144"/>
        <v>-</v>
      </c>
      <c r="AC627" s="9" t="str">
        <f t="shared" si="144"/>
        <v>-</v>
      </c>
      <c r="AD627" s="9" t="str">
        <f t="shared" si="144"/>
        <v>-</v>
      </c>
      <c r="AE627" s="9" t="str">
        <f t="shared" si="144"/>
        <v>-</v>
      </c>
      <c r="AF627" s="9" t="str">
        <f t="shared" si="144"/>
        <v>-</v>
      </c>
      <c r="AG627" s="9">
        <f t="shared" si="144"/>
        <v>5</v>
      </c>
      <c r="AH627" s="9" t="str">
        <f t="shared" si="144"/>
        <v>-</v>
      </c>
      <c r="AI627" s="9">
        <f t="shared" si="143"/>
        <v>11</v>
      </c>
      <c r="AJ627" s="9">
        <f t="shared" si="143"/>
        <v>8</v>
      </c>
      <c r="AK627" s="9" t="str">
        <f t="shared" si="143"/>
        <v>-</v>
      </c>
      <c r="AL627" s="9" t="str">
        <f t="shared" si="143"/>
        <v>-</v>
      </c>
      <c r="AM627" s="9">
        <f t="shared" si="143"/>
        <v>5</v>
      </c>
      <c r="AN627" s="9">
        <f t="shared" si="143"/>
        <v>3</v>
      </c>
      <c r="AO627" s="9" t="str">
        <f t="shared" si="143"/>
        <v>-</v>
      </c>
      <c r="AP627" s="9">
        <f t="shared" si="142"/>
        <v>6</v>
      </c>
      <c r="AQ627" s="9" t="str">
        <f t="shared" si="142"/>
        <v>-</v>
      </c>
      <c r="AR627" s="9" t="str">
        <f t="shared" si="142"/>
        <v>-</v>
      </c>
      <c r="AS627" s="9" t="str">
        <f t="shared" si="142"/>
        <v>-</v>
      </c>
      <c r="AT627" s="9" t="str">
        <f t="shared" si="142"/>
        <v>-</v>
      </c>
      <c r="AU627" s="9" t="str">
        <f t="shared" si="142"/>
        <v>-</v>
      </c>
      <c r="AV627" s="9" t="str">
        <f t="shared" si="142"/>
        <v>-</v>
      </c>
      <c r="AW627" s="9">
        <f t="shared" si="142"/>
        <v>6</v>
      </c>
      <c r="AX627" s="9" t="str">
        <f t="shared" si="142"/>
        <v>-</v>
      </c>
      <c r="AY627" s="9" t="str">
        <f t="shared" si="142"/>
        <v>-</v>
      </c>
      <c r="AZ627" s="9" t="str">
        <f t="shared" si="143"/>
        <v>-</v>
      </c>
      <c r="BA627" s="9" t="str">
        <f t="shared" si="143"/>
        <v>-</v>
      </c>
      <c r="BB627" s="9" t="str">
        <f t="shared" si="144"/>
        <v>-</v>
      </c>
      <c r="BC627" s="9">
        <f t="shared" si="144"/>
        <v>7</v>
      </c>
      <c r="BD627" s="9" t="str">
        <f t="shared" si="144"/>
        <v>-</v>
      </c>
      <c r="BE627" s="9">
        <f t="shared" si="144"/>
        <v>8</v>
      </c>
      <c r="BF627" s="9" t="str">
        <f t="shared" si="144"/>
        <v>-</v>
      </c>
      <c r="BG627" s="9" t="str">
        <f t="shared" si="144"/>
        <v>-</v>
      </c>
      <c r="BH627" s="9">
        <f t="shared" si="144"/>
        <v>9</v>
      </c>
      <c r="BI627" s="9">
        <f t="shared" si="144"/>
        <v>9</v>
      </c>
      <c r="BJ627" s="37">
        <f t="shared" si="146"/>
        <v>16</v>
      </c>
      <c r="BK627" s="34">
        <f t="shared" si="147"/>
        <v>6.8124630000000002</v>
      </c>
      <c r="BL627" s="9">
        <f t="shared" si="130"/>
        <v>57</v>
      </c>
      <c r="BN627" s="38">
        <f t="shared" si="136"/>
        <v>38</v>
      </c>
      <c r="BO627" s="34">
        <f t="shared" si="131"/>
        <v>6.8124630000000002</v>
      </c>
      <c r="BP627" s="37">
        <f t="shared" si="132"/>
        <v>16</v>
      </c>
      <c r="BQ627" s="37">
        <f t="shared" si="133"/>
        <v>16</v>
      </c>
      <c r="BR627" s="36">
        <f t="shared" si="134"/>
        <v>19</v>
      </c>
      <c r="BS627" s="36">
        <f t="shared" si="128"/>
        <v>3</v>
      </c>
      <c r="BV627" s="25"/>
      <c r="BW627" s="25"/>
      <c r="BX627" s="25"/>
    </row>
    <row r="628" spans="1:76">
      <c r="A628" s="38">
        <f t="shared" si="135"/>
        <v>39</v>
      </c>
      <c r="B628" s="36">
        <f t="shared" si="129"/>
        <v>21</v>
      </c>
      <c r="C628" s="36">
        <f t="shared" si="122"/>
        <v>1</v>
      </c>
      <c r="D628" s="9">
        <f t="shared" si="145"/>
        <v>8</v>
      </c>
      <c r="E628" s="9" t="str">
        <f t="shared" si="145"/>
        <v>-</v>
      </c>
      <c r="F628" s="9">
        <f t="shared" si="145"/>
        <v>9</v>
      </c>
      <c r="G628" s="9" t="str">
        <f t="shared" si="145"/>
        <v>-</v>
      </c>
      <c r="H628" s="9" t="str">
        <f t="shared" si="145"/>
        <v>-</v>
      </c>
      <c r="I628" s="9" t="str">
        <f t="shared" si="145"/>
        <v>-</v>
      </c>
      <c r="J628" s="9" t="str">
        <f t="shared" si="145"/>
        <v>-</v>
      </c>
      <c r="K628" s="9" t="str">
        <f t="shared" si="145"/>
        <v>-</v>
      </c>
      <c r="L628" s="9" t="str">
        <f t="shared" si="145"/>
        <v>-</v>
      </c>
      <c r="M628" s="9" t="str">
        <f t="shared" si="145"/>
        <v>-</v>
      </c>
      <c r="N628" s="9" t="str">
        <f t="shared" si="145"/>
        <v>-</v>
      </c>
      <c r="O628" s="9" t="str">
        <f t="shared" si="145"/>
        <v>-</v>
      </c>
      <c r="P628" s="9" t="str">
        <f t="shared" si="145"/>
        <v>-</v>
      </c>
      <c r="Q628" s="9">
        <f t="shared" si="145"/>
        <v>5</v>
      </c>
      <c r="R628" s="9" t="str">
        <f t="shared" si="145"/>
        <v>-</v>
      </c>
      <c r="S628" s="9" t="str">
        <f t="shared" si="144"/>
        <v>-</v>
      </c>
      <c r="T628" s="9">
        <f t="shared" si="144"/>
        <v>9</v>
      </c>
      <c r="U628" s="9">
        <f t="shared" si="144"/>
        <v>12</v>
      </c>
      <c r="V628" s="9" t="str">
        <f t="shared" si="144"/>
        <v>-</v>
      </c>
      <c r="W628" s="9" t="str">
        <f t="shared" si="144"/>
        <v>-</v>
      </c>
      <c r="X628" s="9" t="str">
        <f t="shared" si="144"/>
        <v>-</v>
      </c>
      <c r="Y628" s="9" t="str">
        <f t="shared" si="144"/>
        <v>-</v>
      </c>
      <c r="Z628" s="9">
        <f t="shared" si="144"/>
        <v>8</v>
      </c>
      <c r="AA628" s="9" t="str">
        <f t="shared" si="144"/>
        <v>-</v>
      </c>
      <c r="AB628" s="9" t="str">
        <f t="shared" si="144"/>
        <v>-</v>
      </c>
      <c r="AC628" s="9" t="str">
        <f t="shared" si="144"/>
        <v>-</v>
      </c>
      <c r="AD628" s="9" t="str">
        <f t="shared" si="144"/>
        <v>-</v>
      </c>
      <c r="AE628" s="9" t="str">
        <f t="shared" si="144"/>
        <v>-</v>
      </c>
      <c r="AF628" s="9" t="str">
        <f t="shared" si="144"/>
        <v>-</v>
      </c>
      <c r="AG628" s="9">
        <f t="shared" si="144"/>
        <v>4</v>
      </c>
      <c r="AH628" s="9" t="str">
        <f t="shared" si="144"/>
        <v>-</v>
      </c>
      <c r="AI628" s="9">
        <f t="shared" si="143"/>
        <v>3</v>
      </c>
      <c r="AJ628" s="9">
        <f t="shared" si="143"/>
        <v>5</v>
      </c>
      <c r="AK628" s="9">
        <f t="shared" si="143"/>
        <v>8</v>
      </c>
      <c r="AL628" s="9" t="str">
        <f t="shared" si="143"/>
        <v>-</v>
      </c>
      <c r="AM628" s="9">
        <f t="shared" si="143"/>
        <v>7</v>
      </c>
      <c r="AN628" s="9">
        <f t="shared" si="143"/>
        <v>6</v>
      </c>
      <c r="AO628" s="9" t="str">
        <f t="shared" si="143"/>
        <v>-</v>
      </c>
      <c r="AP628" s="9">
        <f t="shared" si="142"/>
        <v>7</v>
      </c>
      <c r="AQ628" s="9" t="str">
        <f t="shared" si="142"/>
        <v>-</v>
      </c>
      <c r="AR628" s="9" t="str">
        <f t="shared" si="142"/>
        <v>-</v>
      </c>
      <c r="AS628" s="9">
        <f t="shared" si="142"/>
        <v>6</v>
      </c>
      <c r="AT628" s="9" t="str">
        <f t="shared" si="142"/>
        <v>-</v>
      </c>
      <c r="AU628" s="9" t="str">
        <f t="shared" si="142"/>
        <v>-</v>
      </c>
      <c r="AV628" s="9" t="str">
        <f t="shared" si="142"/>
        <v>-</v>
      </c>
      <c r="AW628" s="9" t="str">
        <f t="shared" si="142"/>
        <v>-</v>
      </c>
      <c r="AX628" s="9" t="str">
        <f t="shared" si="142"/>
        <v>-</v>
      </c>
      <c r="AY628" s="9" t="str">
        <f t="shared" si="142"/>
        <v>-</v>
      </c>
      <c r="AZ628" s="9" t="str">
        <f t="shared" si="143"/>
        <v>-</v>
      </c>
      <c r="BA628" s="9" t="str">
        <f t="shared" si="143"/>
        <v>-</v>
      </c>
      <c r="BB628" s="9" t="str">
        <f t="shared" si="144"/>
        <v>-</v>
      </c>
      <c r="BC628" s="9">
        <f t="shared" si="144"/>
        <v>8</v>
      </c>
      <c r="BD628" s="9" t="str">
        <f t="shared" si="144"/>
        <v>-</v>
      </c>
      <c r="BE628" s="9">
        <f t="shared" si="144"/>
        <v>6</v>
      </c>
      <c r="BF628" s="9">
        <f t="shared" si="144"/>
        <v>7</v>
      </c>
      <c r="BG628" s="9" t="str">
        <f t="shared" si="144"/>
        <v>-</v>
      </c>
      <c r="BH628" s="9">
        <f t="shared" si="144"/>
        <v>4</v>
      </c>
      <c r="BI628" s="9">
        <f t="shared" si="144"/>
        <v>4</v>
      </c>
      <c r="BJ628" s="37">
        <f t="shared" si="146"/>
        <v>19</v>
      </c>
      <c r="BK628" s="34">
        <f t="shared" si="147"/>
        <v>6.6315409473684213</v>
      </c>
      <c r="BL628" s="9">
        <f t="shared" si="130"/>
        <v>64</v>
      </c>
      <c r="BN628" s="38">
        <f t="shared" si="136"/>
        <v>39</v>
      </c>
      <c r="BO628" s="34">
        <f t="shared" si="131"/>
        <v>6.6315409473684213</v>
      </c>
      <c r="BP628" s="37">
        <f t="shared" si="132"/>
        <v>21</v>
      </c>
      <c r="BQ628" s="37">
        <f t="shared" si="133"/>
        <v>19</v>
      </c>
      <c r="BR628" s="36">
        <f t="shared" si="134"/>
        <v>21</v>
      </c>
      <c r="BS628" s="36">
        <f t="shared" si="128"/>
        <v>1</v>
      </c>
      <c r="BV628" s="25"/>
      <c r="BW628" s="25"/>
      <c r="BX628" s="25"/>
    </row>
    <row r="629" spans="1:76">
      <c r="A629" s="38">
        <f t="shared" si="135"/>
        <v>40</v>
      </c>
      <c r="B629" s="36">
        <f t="shared" si="129"/>
        <v>21</v>
      </c>
      <c r="C629" s="36">
        <f t="shared" si="122"/>
        <v>2</v>
      </c>
      <c r="D629" s="9">
        <f t="shared" si="145"/>
        <v>5</v>
      </c>
      <c r="E629" s="9" t="str">
        <f t="shared" si="145"/>
        <v>-</v>
      </c>
      <c r="F629" s="9">
        <f t="shared" si="145"/>
        <v>5</v>
      </c>
      <c r="G629" s="9" t="str">
        <f t="shared" si="145"/>
        <v>-</v>
      </c>
      <c r="H629" s="9" t="str">
        <f t="shared" si="145"/>
        <v>-</v>
      </c>
      <c r="I629" s="9" t="str">
        <f t="shared" si="145"/>
        <v>-</v>
      </c>
      <c r="J629" s="9" t="str">
        <f t="shared" si="145"/>
        <v>-</v>
      </c>
      <c r="K629" s="9" t="str">
        <f t="shared" si="145"/>
        <v>-</v>
      </c>
      <c r="L629" s="9" t="str">
        <f t="shared" si="145"/>
        <v>-</v>
      </c>
      <c r="M629" s="9" t="str">
        <f t="shared" si="145"/>
        <v>-</v>
      </c>
      <c r="N629" s="9" t="str">
        <f t="shared" si="145"/>
        <v>-</v>
      </c>
      <c r="O629" s="9" t="str">
        <f t="shared" si="145"/>
        <v>-</v>
      </c>
      <c r="P629" s="9" t="str">
        <f t="shared" si="145"/>
        <v>-</v>
      </c>
      <c r="Q629" s="9">
        <f t="shared" si="145"/>
        <v>5</v>
      </c>
      <c r="R629" s="9" t="str">
        <f t="shared" si="145"/>
        <v>-</v>
      </c>
      <c r="S629" s="9" t="str">
        <f t="shared" si="144"/>
        <v>-</v>
      </c>
      <c r="T629" s="9" t="str">
        <f t="shared" si="144"/>
        <v>-</v>
      </c>
      <c r="U629" s="9">
        <f t="shared" si="144"/>
        <v>12</v>
      </c>
      <c r="V629" s="9" t="str">
        <f t="shared" si="144"/>
        <v>-</v>
      </c>
      <c r="W629" s="9" t="str">
        <f t="shared" si="144"/>
        <v>-</v>
      </c>
      <c r="X629" s="9" t="str">
        <f t="shared" ref="X629:BI629" si="148">IF(AND(X$196="ДА",X434="-"),X42,"-")</f>
        <v>-</v>
      </c>
      <c r="Y629" s="9" t="str">
        <f t="shared" si="148"/>
        <v>-</v>
      </c>
      <c r="Z629" s="9">
        <f t="shared" si="148"/>
        <v>7</v>
      </c>
      <c r="AA629" s="9" t="str">
        <f t="shared" si="148"/>
        <v>-</v>
      </c>
      <c r="AB629" s="9" t="str">
        <f t="shared" si="148"/>
        <v>-</v>
      </c>
      <c r="AC629" s="9" t="str">
        <f t="shared" si="148"/>
        <v>-</v>
      </c>
      <c r="AD629" s="9" t="str">
        <f t="shared" si="148"/>
        <v>-</v>
      </c>
      <c r="AE629" s="9" t="str">
        <f t="shared" si="148"/>
        <v>-</v>
      </c>
      <c r="AF629" s="9" t="str">
        <f t="shared" si="148"/>
        <v>-</v>
      </c>
      <c r="AG629" s="9">
        <f t="shared" si="148"/>
        <v>3</v>
      </c>
      <c r="AH629" s="9" t="str">
        <f t="shared" si="148"/>
        <v>-</v>
      </c>
      <c r="AI629" s="9">
        <f t="shared" si="143"/>
        <v>4</v>
      </c>
      <c r="AJ629" s="9">
        <f t="shared" si="143"/>
        <v>5</v>
      </c>
      <c r="AK629" s="9">
        <f t="shared" si="143"/>
        <v>9</v>
      </c>
      <c r="AL629" s="9" t="str">
        <f t="shared" si="143"/>
        <v>-</v>
      </c>
      <c r="AM629" s="9">
        <f t="shared" si="143"/>
        <v>5</v>
      </c>
      <c r="AN629" s="9">
        <f t="shared" si="143"/>
        <v>2</v>
      </c>
      <c r="AO629" s="9" t="str">
        <f t="shared" si="143"/>
        <v>-</v>
      </c>
      <c r="AP629" s="9">
        <f t="shared" si="142"/>
        <v>6</v>
      </c>
      <c r="AQ629" s="9" t="str">
        <f t="shared" si="142"/>
        <v>-</v>
      </c>
      <c r="AR629" s="9" t="str">
        <f t="shared" si="142"/>
        <v>-</v>
      </c>
      <c r="AS629" s="9">
        <f t="shared" si="142"/>
        <v>4</v>
      </c>
      <c r="AT629" s="9" t="str">
        <f t="shared" si="142"/>
        <v>-</v>
      </c>
      <c r="AU629" s="9" t="str">
        <f t="shared" si="142"/>
        <v>-</v>
      </c>
      <c r="AV629" s="9" t="str">
        <f t="shared" si="142"/>
        <v>-</v>
      </c>
      <c r="AW629" s="9">
        <f t="shared" si="142"/>
        <v>5</v>
      </c>
      <c r="AX629" s="9" t="str">
        <f t="shared" si="142"/>
        <v>-</v>
      </c>
      <c r="AY629" s="9" t="str">
        <f t="shared" si="142"/>
        <v>-</v>
      </c>
      <c r="AZ629" s="9" t="str">
        <f t="shared" si="143"/>
        <v>-</v>
      </c>
      <c r="BA629" s="9" t="str">
        <f t="shared" si="143"/>
        <v>-</v>
      </c>
      <c r="BB629" s="9" t="str">
        <f t="shared" si="148"/>
        <v>-</v>
      </c>
      <c r="BC629" s="9">
        <f t="shared" si="148"/>
        <v>4</v>
      </c>
      <c r="BD629" s="9" t="str">
        <f t="shared" si="148"/>
        <v>-</v>
      </c>
      <c r="BE629" s="9">
        <f t="shared" si="148"/>
        <v>7</v>
      </c>
      <c r="BF629" s="9" t="str">
        <f t="shared" si="148"/>
        <v>-</v>
      </c>
      <c r="BG629" s="9" t="str">
        <f t="shared" si="148"/>
        <v>-</v>
      </c>
      <c r="BH629" s="9">
        <f t="shared" si="148"/>
        <v>5</v>
      </c>
      <c r="BI629" s="9">
        <f t="shared" si="148"/>
        <v>4</v>
      </c>
      <c r="BJ629" s="37">
        <f t="shared" si="146"/>
        <v>18</v>
      </c>
      <c r="BK629" s="34">
        <f t="shared" si="147"/>
        <v>5.3888498888888892</v>
      </c>
      <c r="BL629" s="9">
        <f t="shared" si="130"/>
        <v>109</v>
      </c>
      <c r="BN629" s="38">
        <f t="shared" si="136"/>
        <v>40</v>
      </c>
      <c r="BO629" s="34">
        <f t="shared" si="131"/>
        <v>5.3888498888888892</v>
      </c>
      <c r="BP629" s="37">
        <f t="shared" si="132"/>
        <v>21</v>
      </c>
      <c r="BQ629" s="37">
        <f t="shared" si="133"/>
        <v>18</v>
      </c>
      <c r="BR629" s="36">
        <f t="shared" si="134"/>
        <v>21</v>
      </c>
      <c r="BS629" s="36">
        <f t="shared" si="128"/>
        <v>2</v>
      </c>
      <c r="BV629" s="25"/>
      <c r="BW629" s="25"/>
      <c r="BX629" s="25"/>
    </row>
    <row r="630" spans="1:76">
      <c r="A630" s="38">
        <f t="shared" si="135"/>
        <v>41</v>
      </c>
      <c r="B630" s="36">
        <f t="shared" si="129"/>
        <v>23</v>
      </c>
      <c r="C630" s="36">
        <f t="shared" si="122"/>
        <v>1</v>
      </c>
      <c r="D630" s="9">
        <f t="shared" si="145"/>
        <v>4</v>
      </c>
      <c r="E630" s="9" t="str">
        <f t="shared" si="145"/>
        <v>-</v>
      </c>
      <c r="F630" s="9" t="str">
        <f t="shared" si="145"/>
        <v>-</v>
      </c>
      <c r="G630" s="9" t="str">
        <f t="shared" si="145"/>
        <v>-</v>
      </c>
      <c r="H630" s="9" t="str">
        <f t="shared" si="145"/>
        <v>-</v>
      </c>
      <c r="I630" s="9" t="str">
        <f t="shared" si="145"/>
        <v>-</v>
      </c>
      <c r="J630" s="9" t="str">
        <f t="shared" si="145"/>
        <v>-</v>
      </c>
      <c r="K630" s="9" t="str">
        <f t="shared" si="145"/>
        <v>-</v>
      </c>
      <c r="L630" s="9" t="str">
        <f t="shared" si="145"/>
        <v>-</v>
      </c>
      <c r="M630" s="9" t="str">
        <f t="shared" si="145"/>
        <v>-</v>
      </c>
      <c r="N630" s="9" t="str">
        <f t="shared" si="145"/>
        <v>-</v>
      </c>
      <c r="O630" s="9" t="str">
        <f t="shared" si="145"/>
        <v>-</v>
      </c>
      <c r="P630" s="9" t="str">
        <f t="shared" si="145"/>
        <v>-</v>
      </c>
      <c r="Q630" s="9">
        <f t="shared" si="145"/>
        <v>5</v>
      </c>
      <c r="R630" s="9" t="str">
        <f t="shared" si="145"/>
        <v>-</v>
      </c>
      <c r="S630" s="9" t="str">
        <f t="shared" si="145"/>
        <v>-</v>
      </c>
      <c r="T630" s="9">
        <f t="shared" ref="T630:BI635" si="149">IF(AND(T$196="ДА",T435="-"),T43,"-")</f>
        <v>4</v>
      </c>
      <c r="U630" s="9">
        <f t="shared" si="149"/>
        <v>2</v>
      </c>
      <c r="V630" s="9" t="str">
        <f t="shared" si="149"/>
        <v>-</v>
      </c>
      <c r="W630" s="9" t="str">
        <f t="shared" si="149"/>
        <v>-</v>
      </c>
      <c r="X630" s="9" t="str">
        <f t="shared" si="149"/>
        <v>-</v>
      </c>
      <c r="Y630" s="9" t="str">
        <f t="shared" si="149"/>
        <v>-</v>
      </c>
      <c r="Z630" s="9">
        <f t="shared" si="149"/>
        <v>6</v>
      </c>
      <c r="AA630" s="9" t="str">
        <f t="shared" si="149"/>
        <v>-</v>
      </c>
      <c r="AB630" s="9" t="str">
        <f t="shared" si="149"/>
        <v>-</v>
      </c>
      <c r="AC630" s="9" t="str">
        <f t="shared" si="149"/>
        <v>-</v>
      </c>
      <c r="AD630" s="9" t="str">
        <f t="shared" si="149"/>
        <v>-</v>
      </c>
      <c r="AE630" s="9" t="str">
        <f t="shared" si="149"/>
        <v>-</v>
      </c>
      <c r="AF630" s="9" t="str">
        <f t="shared" si="149"/>
        <v>-</v>
      </c>
      <c r="AG630" s="9">
        <f t="shared" si="149"/>
        <v>2</v>
      </c>
      <c r="AH630" s="9" t="str">
        <f t="shared" si="149"/>
        <v>-</v>
      </c>
      <c r="AI630" s="9" t="str">
        <f t="shared" si="143"/>
        <v>-</v>
      </c>
      <c r="AJ630" s="9">
        <f t="shared" si="143"/>
        <v>3</v>
      </c>
      <c r="AK630" s="9" t="str">
        <f t="shared" si="143"/>
        <v>-</v>
      </c>
      <c r="AL630" s="9" t="str">
        <f t="shared" si="143"/>
        <v>-</v>
      </c>
      <c r="AM630" s="9">
        <f t="shared" si="143"/>
        <v>6</v>
      </c>
      <c r="AN630" s="9">
        <f t="shared" si="143"/>
        <v>5</v>
      </c>
      <c r="AO630" s="9" t="str">
        <f t="shared" si="143"/>
        <v>-</v>
      </c>
      <c r="AP630" s="9">
        <f t="shared" si="142"/>
        <v>5</v>
      </c>
      <c r="AQ630" s="9" t="str">
        <f t="shared" si="142"/>
        <v>-</v>
      </c>
      <c r="AR630" s="9" t="str">
        <f t="shared" si="142"/>
        <v>-</v>
      </c>
      <c r="AS630" s="9">
        <f t="shared" si="142"/>
        <v>2</v>
      </c>
      <c r="AT630" s="9" t="str">
        <f t="shared" si="142"/>
        <v>-</v>
      </c>
      <c r="AU630" s="9" t="str">
        <f t="shared" si="142"/>
        <v>-</v>
      </c>
      <c r="AV630" s="9" t="str">
        <f t="shared" si="142"/>
        <v>-</v>
      </c>
      <c r="AW630" s="9" t="str">
        <f t="shared" si="142"/>
        <v>-</v>
      </c>
      <c r="AX630" s="9" t="str">
        <f t="shared" si="142"/>
        <v>-</v>
      </c>
      <c r="AY630" s="9" t="str">
        <f t="shared" si="142"/>
        <v>-</v>
      </c>
      <c r="AZ630" s="9" t="str">
        <f t="shared" si="143"/>
        <v>-</v>
      </c>
      <c r="BA630" s="9" t="str">
        <f t="shared" si="143"/>
        <v>-</v>
      </c>
      <c r="BB630" s="9">
        <f t="shared" si="149"/>
        <v>5</v>
      </c>
      <c r="BC630" s="9">
        <f t="shared" si="149"/>
        <v>4</v>
      </c>
      <c r="BD630" s="9" t="str">
        <f t="shared" si="149"/>
        <v>-</v>
      </c>
      <c r="BE630" s="9">
        <f t="shared" si="149"/>
        <v>4</v>
      </c>
      <c r="BF630" s="9" t="str">
        <f t="shared" si="149"/>
        <v>-</v>
      </c>
      <c r="BG630" s="9" t="str">
        <f t="shared" si="149"/>
        <v>-</v>
      </c>
      <c r="BH630" s="9" t="str">
        <f t="shared" si="149"/>
        <v>-</v>
      </c>
      <c r="BI630" s="9" t="str">
        <f t="shared" si="149"/>
        <v>-</v>
      </c>
      <c r="BJ630" s="37">
        <f t="shared" si="146"/>
        <v>14</v>
      </c>
      <c r="BK630" s="34">
        <f t="shared" si="147"/>
        <v>4.0713885714285709</v>
      </c>
      <c r="BL630" s="9">
        <f t="shared" si="130"/>
        <v>146</v>
      </c>
      <c r="BN630" s="38">
        <f t="shared" si="136"/>
        <v>41</v>
      </c>
      <c r="BO630" s="34">
        <f t="shared" si="131"/>
        <v>4.0713885714285709</v>
      </c>
      <c r="BP630" s="37">
        <f t="shared" si="132"/>
        <v>14</v>
      </c>
      <c r="BQ630" s="37">
        <f t="shared" si="133"/>
        <v>14</v>
      </c>
      <c r="BR630" s="36">
        <f t="shared" si="134"/>
        <v>23</v>
      </c>
      <c r="BS630" s="36">
        <f t="shared" si="128"/>
        <v>1</v>
      </c>
      <c r="BV630" s="25"/>
      <c r="BW630" s="25"/>
      <c r="BX630" s="25"/>
    </row>
    <row r="631" spans="1:76">
      <c r="A631" s="38">
        <f t="shared" si="135"/>
        <v>42</v>
      </c>
      <c r="B631" s="36">
        <f t="shared" si="129"/>
        <v>23</v>
      </c>
      <c r="C631" s="36">
        <f t="shared" si="122"/>
        <v>2</v>
      </c>
      <c r="D631" s="9">
        <f t="shared" si="145"/>
        <v>4</v>
      </c>
      <c r="E631" s="9" t="str">
        <f t="shared" si="145"/>
        <v>-</v>
      </c>
      <c r="F631" s="9" t="str">
        <f t="shared" si="145"/>
        <v>-</v>
      </c>
      <c r="G631" s="9" t="str">
        <f t="shared" si="145"/>
        <v>-</v>
      </c>
      <c r="H631" s="9" t="str">
        <f t="shared" si="145"/>
        <v>-</v>
      </c>
      <c r="I631" s="9" t="str">
        <f t="shared" si="145"/>
        <v>-</v>
      </c>
      <c r="J631" s="9">
        <f t="shared" si="145"/>
        <v>6</v>
      </c>
      <c r="K631" s="9" t="str">
        <f t="shared" si="145"/>
        <v>-</v>
      </c>
      <c r="L631" s="9" t="str">
        <f t="shared" si="145"/>
        <v>-</v>
      </c>
      <c r="M631" s="9" t="str">
        <f t="shared" si="145"/>
        <v>-</v>
      </c>
      <c r="N631" s="9" t="str">
        <f t="shared" si="145"/>
        <v>-</v>
      </c>
      <c r="O631" s="9" t="str">
        <f t="shared" si="145"/>
        <v>-</v>
      </c>
      <c r="P631" s="9" t="str">
        <f t="shared" si="145"/>
        <v>-</v>
      </c>
      <c r="Q631" s="9">
        <f t="shared" si="145"/>
        <v>7</v>
      </c>
      <c r="R631" s="9" t="str">
        <f t="shared" si="145"/>
        <v>-</v>
      </c>
      <c r="S631" s="9" t="str">
        <f t="shared" si="145"/>
        <v>-</v>
      </c>
      <c r="T631" s="9">
        <f t="shared" si="149"/>
        <v>2</v>
      </c>
      <c r="U631" s="9">
        <f t="shared" si="149"/>
        <v>4</v>
      </c>
      <c r="V631" s="9" t="str">
        <f t="shared" si="149"/>
        <v>-</v>
      </c>
      <c r="W631" s="9" t="str">
        <f t="shared" si="149"/>
        <v>-</v>
      </c>
      <c r="X631" s="9" t="str">
        <f t="shared" si="149"/>
        <v>-</v>
      </c>
      <c r="Y631" s="9" t="str">
        <f t="shared" si="149"/>
        <v>-</v>
      </c>
      <c r="Z631" s="9">
        <f t="shared" si="149"/>
        <v>6</v>
      </c>
      <c r="AA631" s="9" t="str">
        <f t="shared" si="149"/>
        <v>-</v>
      </c>
      <c r="AB631" s="9" t="str">
        <f t="shared" si="149"/>
        <v>-</v>
      </c>
      <c r="AC631" s="9" t="str">
        <f t="shared" si="149"/>
        <v>-</v>
      </c>
      <c r="AD631" s="9" t="str">
        <f t="shared" si="149"/>
        <v>-</v>
      </c>
      <c r="AE631" s="9" t="str">
        <f t="shared" si="149"/>
        <v>-</v>
      </c>
      <c r="AF631" s="9" t="str">
        <f t="shared" si="149"/>
        <v>-</v>
      </c>
      <c r="AG631" s="9">
        <f t="shared" si="149"/>
        <v>2</v>
      </c>
      <c r="AH631" s="9" t="str">
        <f t="shared" si="149"/>
        <v>-</v>
      </c>
      <c r="AI631" s="9" t="str">
        <f t="shared" si="143"/>
        <v>-</v>
      </c>
      <c r="AJ631" s="9">
        <f t="shared" si="143"/>
        <v>1</v>
      </c>
      <c r="AK631" s="9">
        <f t="shared" si="143"/>
        <v>6</v>
      </c>
      <c r="AL631" s="9">
        <f t="shared" si="143"/>
        <v>4</v>
      </c>
      <c r="AM631" s="9">
        <f t="shared" si="143"/>
        <v>9</v>
      </c>
      <c r="AN631" s="9">
        <f t="shared" si="143"/>
        <v>2</v>
      </c>
      <c r="AO631" s="9" t="str">
        <f t="shared" si="143"/>
        <v>-</v>
      </c>
      <c r="AP631" s="9">
        <f t="shared" si="142"/>
        <v>3</v>
      </c>
      <c r="AQ631" s="9" t="str">
        <f t="shared" si="142"/>
        <v>-</v>
      </c>
      <c r="AR631" s="9" t="str">
        <f t="shared" si="142"/>
        <v>-</v>
      </c>
      <c r="AS631" s="9">
        <f t="shared" si="142"/>
        <v>1</v>
      </c>
      <c r="AT631" s="9" t="str">
        <f t="shared" si="142"/>
        <v>-</v>
      </c>
      <c r="AU631" s="9" t="str">
        <f t="shared" si="142"/>
        <v>-</v>
      </c>
      <c r="AV631" s="9" t="str">
        <f t="shared" si="142"/>
        <v>-</v>
      </c>
      <c r="AW631" s="9" t="str">
        <f t="shared" si="142"/>
        <v>-</v>
      </c>
      <c r="AX631" s="9" t="str">
        <f t="shared" si="142"/>
        <v>-</v>
      </c>
      <c r="AY631" s="9" t="str">
        <f t="shared" si="142"/>
        <v>-</v>
      </c>
      <c r="AZ631" s="9">
        <f t="shared" si="143"/>
        <v>1</v>
      </c>
      <c r="BA631" s="9" t="str">
        <f t="shared" si="143"/>
        <v>-</v>
      </c>
      <c r="BB631" s="9" t="str">
        <f t="shared" si="149"/>
        <v>-</v>
      </c>
      <c r="BC631" s="9">
        <f t="shared" si="149"/>
        <v>5</v>
      </c>
      <c r="BD631" s="9" t="str">
        <f t="shared" si="149"/>
        <v>-</v>
      </c>
      <c r="BE631" s="9">
        <f t="shared" si="149"/>
        <v>3</v>
      </c>
      <c r="BF631" s="9" t="str">
        <f t="shared" si="149"/>
        <v>-</v>
      </c>
      <c r="BG631" s="9" t="str">
        <f t="shared" si="149"/>
        <v>-</v>
      </c>
      <c r="BH631" s="9" t="str">
        <f t="shared" si="149"/>
        <v>-</v>
      </c>
      <c r="BI631" s="9" t="str">
        <f t="shared" si="149"/>
        <v>-</v>
      </c>
      <c r="BJ631" s="37">
        <f t="shared" si="146"/>
        <v>17</v>
      </c>
      <c r="BK631" s="34">
        <f t="shared" si="147"/>
        <v>3.8823119411764706</v>
      </c>
      <c r="BL631" s="9">
        <f t="shared" si="130"/>
        <v>154</v>
      </c>
      <c r="BN631" s="38">
        <f t="shared" si="136"/>
        <v>42</v>
      </c>
      <c r="BO631" s="34">
        <f t="shared" si="131"/>
        <v>3.8823119411764706</v>
      </c>
      <c r="BP631" s="37">
        <f t="shared" si="132"/>
        <v>17</v>
      </c>
      <c r="BQ631" s="37">
        <f t="shared" si="133"/>
        <v>17</v>
      </c>
      <c r="BR631" s="36">
        <f t="shared" si="134"/>
        <v>23</v>
      </c>
      <c r="BS631" s="36">
        <f t="shared" si="128"/>
        <v>2</v>
      </c>
      <c r="BV631" s="25"/>
      <c r="BW631" s="25"/>
      <c r="BX631" s="25"/>
    </row>
    <row r="632" spans="1:76">
      <c r="A632" s="38">
        <f t="shared" si="135"/>
        <v>43</v>
      </c>
      <c r="B632" s="36">
        <f t="shared" si="129"/>
        <v>23</v>
      </c>
      <c r="C632" s="36">
        <f t="shared" si="122"/>
        <v>3</v>
      </c>
      <c r="D632" s="9">
        <f t="shared" si="145"/>
        <v>4</v>
      </c>
      <c r="E632" s="9" t="str">
        <f t="shared" si="145"/>
        <v>-</v>
      </c>
      <c r="F632" s="9" t="str">
        <f t="shared" si="145"/>
        <v>-</v>
      </c>
      <c r="G632" s="9" t="str">
        <f t="shared" si="145"/>
        <v>-</v>
      </c>
      <c r="H632" s="9" t="str">
        <f t="shared" si="145"/>
        <v>-</v>
      </c>
      <c r="I632" s="9" t="str">
        <f t="shared" si="145"/>
        <v>-</v>
      </c>
      <c r="J632" s="9" t="str">
        <f t="shared" si="145"/>
        <v>-</v>
      </c>
      <c r="K632" s="9" t="str">
        <f t="shared" si="145"/>
        <v>-</v>
      </c>
      <c r="L632" s="9" t="str">
        <f t="shared" si="145"/>
        <v>-</v>
      </c>
      <c r="M632" s="9" t="str">
        <f t="shared" si="145"/>
        <v>-</v>
      </c>
      <c r="N632" s="9" t="str">
        <f t="shared" si="145"/>
        <v>-</v>
      </c>
      <c r="O632" s="9" t="str">
        <f t="shared" si="145"/>
        <v>-</v>
      </c>
      <c r="P632" s="9" t="str">
        <f t="shared" si="145"/>
        <v>-</v>
      </c>
      <c r="Q632" s="9">
        <f t="shared" si="145"/>
        <v>6</v>
      </c>
      <c r="R632" s="9" t="str">
        <f t="shared" si="145"/>
        <v>-</v>
      </c>
      <c r="S632" s="9" t="str">
        <f t="shared" si="145"/>
        <v>-</v>
      </c>
      <c r="T632" s="9">
        <f t="shared" si="149"/>
        <v>4</v>
      </c>
      <c r="U632" s="9">
        <f t="shared" si="149"/>
        <v>2</v>
      </c>
      <c r="V632" s="9" t="str">
        <f t="shared" si="149"/>
        <v>-</v>
      </c>
      <c r="W632" s="9" t="str">
        <f t="shared" si="149"/>
        <v>-</v>
      </c>
      <c r="X632" s="9" t="str">
        <f t="shared" si="149"/>
        <v>-</v>
      </c>
      <c r="Y632" s="9" t="str">
        <f t="shared" si="149"/>
        <v>-</v>
      </c>
      <c r="Z632" s="9">
        <f t="shared" si="149"/>
        <v>7</v>
      </c>
      <c r="AA632" s="9" t="str">
        <f t="shared" si="149"/>
        <v>-</v>
      </c>
      <c r="AB632" s="9" t="str">
        <f t="shared" si="149"/>
        <v>-</v>
      </c>
      <c r="AC632" s="9" t="str">
        <f t="shared" si="149"/>
        <v>-</v>
      </c>
      <c r="AD632" s="9" t="str">
        <f t="shared" si="149"/>
        <v>-</v>
      </c>
      <c r="AE632" s="9" t="str">
        <f t="shared" si="149"/>
        <v>-</v>
      </c>
      <c r="AF632" s="9" t="str">
        <f t="shared" si="149"/>
        <v>-</v>
      </c>
      <c r="AG632" s="9">
        <f t="shared" si="149"/>
        <v>3</v>
      </c>
      <c r="AH632" s="9" t="str">
        <f t="shared" si="149"/>
        <v>-</v>
      </c>
      <c r="AI632" s="9">
        <f t="shared" si="143"/>
        <v>4</v>
      </c>
      <c r="AJ632" s="9">
        <f t="shared" si="143"/>
        <v>2</v>
      </c>
      <c r="AK632" s="9" t="str">
        <f t="shared" si="143"/>
        <v>-</v>
      </c>
      <c r="AL632" s="9" t="str">
        <f t="shared" si="143"/>
        <v>-</v>
      </c>
      <c r="AM632" s="9">
        <f t="shared" si="143"/>
        <v>6</v>
      </c>
      <c r="AN632" s="9">
        <f t="shared" si="143"/>
        <v>5</v>
      </c>
      <c r="AO632" s="9" t="str">
        <f t="shared" si="143"/>
        <v>-</v>
      </c>
      <c r="AP632" s="9">
        <f t="shared" si="142"/>
        <v>3</v>
      </c>
      <c r="AQ632" s="9" t="str">
        <f t="shared" si="142"/>
        <v>-</v>
      </c>
      <c r="AR632" s="9" t="str">
        <f t="shared" si="142"/>
        <v>-</v>
      </c>
      <c r="AS632" s="9" t="str">
        <f t="shared" si="142"/>
        <v>-</v>
      </c>
      <c r="AT632" s="9" t="str">
        <f t="shared" si="142"/>
        <v>-</v>
      </c>
      <c r="AU632" s="9" t="str">
        <f t="shared" si="142"/>
        <v>-</v>
      </c>
      <c r="AV632" s="9" t="str">
        <f t="shared" si="142"/>
        <v>-</v>
      </c>
      <c r="AW632" s="9" t="str">
        <f t="shared" si="142"/>
        <v>-</v>
      </c>
      <c r="AX632" s="9" t="str">
        <f t="shared" si="142"/>
        <v>-</v>
      </c>
      <c r="AY632" s="9" t="str">
        <f t="shared" si="142"/>
        <v>-</v>
      </c>
      <c r="AZ632" s="9" t="str">
        <f t="shared" si="143"/>
        <v>-</v>
      </c>
      <c r="BA632" s="9" t="str">
        <f t="shared" si="143"/>
        <v>-</v>
      </c>
      <c r="BB632" s="9" t="str">
        <f t="shared" si="149"/>
        <v>-</v>
      </c>
      <c r="BC632" s="9">
        <f t="shared" si="149"/>
        <v>5</v>
      </c>
      <c r="BD632" s="9" t="str">
        <f t="shared" si="149"/>
        <v>-</v>
      </c>
      <c r="BE632" s="9">
        <f t="shared" si="149"/>
        <v>6</v>
      </c>
      <c r="BF632" s="9">
        <f t="shared" si="149"/>
        <v>4</v>
      </c>
      <c r="BG632" s="9" t="str">
        <f t="shared" si="149"/>
        <v>-</v>
      </c>
      <c r="BH632" s="9" t="str">
        <f t="shared" si="149"/>
        <v>-</v>
      </c>
      <c r="BI632" s="9" t="str">
        <f t="shared" si="149"/>
        <v>-</v>
      </c>
      <c r="BJ632" s="37">
        <f t="shared" si="146"/>
        <v>14</v>
      </c>
      <c r="BK632" s="34">
        <f t="shared" si="147"/>
        <v>4.3571008571428571</v>
      </c>
      <c r="BL632" s="9">
        <f t="shared" si="130"/>
        <v>140</v>
      </c>
      <c r="BN632" s="38">
        <f t="shared" si="136"/>
        <v>43</v>
      </c>
      <c r="BO632" s="34">
        <f t="shared" si="131"/>
        <v>4.3571008571428571</v>
      </c>
      <c r="BP632" s="37">
        <f t="shared" si="132"/>
        <v>14</v>
      </c>
      <c r="BQ632" s="37">
        <f t="shared" si="133"/>
        <v>14</v>
      </c>
      <c r="BR632" s="36">
        <f t="shared" si="134"/>
        <v>23</v>
      </c>
      <c r="BS632" s="36">
        <f t="shared" si="128"/>
        <v>3</v>
      </c>
      <c r="BV632" s="25"/>
      <c r="BW632" s="25"/>
      <c r="BX632" s="25"/>
    </row>
    <row r="633" spans="1:76">
      <c r="A633" s="38">
        <f t="shared" si="135"/>
        <v>44</v>
      </c>
      <c r="B633" s="36">
        <f t="shared" si="129"/>
        <v>24</v>
      </c>
      <c r="C633" s="36">
        <f t="shared" si="122"/>
        <v>1</v>
      </c>
      <c r="D633" s="9">
        <f t="shared" si="145"/>
        <v>4</v>
      </c>
      <c r="E633" s="9" t="str">
        <f t="shared" si="145"/>
        <v>-</v>
      </c>
      <c r="F633" s="9" t="str">
        <f t="shared" si="145"/>
        <v>-</v>
      </c>
      <c r="G633" s="9" t="str">
        <f t="shared" si="145"/>
        <v>-</v>
      </c>
      <c r="H633" s="9" t="str">
        <f t="shared" si="145"/>
        <v>-</v>
      </c>
      <c r="I633" s="9" t="str">
        <f t="shared" si="145"/>
        <v>-</v>
      </c>
      <c r="J633" s="9" t="str">
        <f t="shared" si="145"/>
        <v>-</v>
      </c>
      <c r="K633" s="9" t="str">
        <f t="shared" si="145"/>
        <v>-</v>
      </c>
      <c r="L633" s="9" t="str">
        <f t="shared" si="145"/>
        <v>-</v>
      </c>
      <c r="M633" s="9" t="str">
        <f t="shared" si="145"/>
        <v>-</v>
      </c>
      <c r="N633" s="9" t="str">
        <f t="shared" si="145"/>
        <v>-</v>
      </c>
      <c r="O633" s="9" t="str">
        <f t="shared" si="145"/>
        <v>-</v>
      </c>
      <c r="P633" s="9" t="str">
        <f t="shared" si="145"/>
        <v>-</v>
      </c>
      <c r="Q633" s="9">
        <f t="shared" si="145"/>
        <v>9</v>
      </c>
      <c r="R633" s="9" t="str">
        <f t="shared" si="145"/>
        <v>-</v>
      </c>
      <c r="S633" s="9" t="str">
        <f t="shared" si="145"/>
        <v>-</v>
      </c>
      <c r="T633" s="9">
        <f t="shared" si="149"/>
        <v>4</v>
      </c>
      <c r="U633" s="9">
        <f t="shared" si="149"/>
        <v>4</v>
      </c>
      <c r="V633" s="9" t="str">
        <f t="shared" si="149"/>
        <v>-</v>
      </c>
      <c r="W633" s="9" t="str">
        <f t="shared" si="149"/>
        <v>-</v>
      </c>
      <c r="X633" s="9" t="str">
        <f t="shared" si="149"/>
        <v>-</v>
      </c>
      <c r="Y633" s="9" t="str">
        <f t="shared" si="149"/>
        <v>-</v>
      </c>
      <c r="Z633" s="9">
        <f t="shared" si="149"/>
        <v>6</v>
      </c>
      <c r="AA633" s="9" t="str">
        <f t="shared" si="149"/>
        <v>-</v>
      </c>
      <c r="AB633" s="9" t="str">
        <f t="shared" si="149"/>
        <v>-</v>
      </c>
      <c r="AC633" s="9" t="str">
        <f t="shared" si="149"/>
        <v>-</v>
      </c>
      <c r="AD633" s="9" t="str">
        <f t="shared" si="149"/>
        <v>-</v>
      </c>
      <c r="AE633" s="9" t="str">
        <f t="shared" si="149"/>
        <v>-</v>
      </c>
      <c r="AF633" s="9" t="str">
        <f t="shared" si="149"/>
        <v>-</v>
      </c>
      <c r="AG633" s="9">
        <f t="shared" si="149"/>
        <v>2</v>
      </c>
      <c r="AH633" s="9" t="str">
        <f t="shared" si="149"/>
        <v>-</v>
      </c>
      <c r="AI633" s="9">
        <f t="shared" si="143"/>
        <v>5</v>
      </c>
      <c r="AJ633" s="9">
        <f t="shared" si="143"/>
        <v>4</v>
      </c>
      <c r="AK633" s="9">
        <f t="shared" si="143"/>
        <v>5</v>
      </c>
      <c r="AL633" s="9" t="str">
        <f t="shared" si="143"/>
        <v>-</v>
      </c>
      <c r="AM633" s="9">
        <f t="shared" si="143"/>
        <v>6</v>
      </c>
      <c r="AN633" s="9">
        <f t="shared" si="143"/>
        <v>2</v>
      </c>
      <c r="AO633" s="9" t="str">
        <f t="shared" si="143"/>
        <v>-</v>
      </c>
      <c r="AP633" s="9">
        <f t="shared" si="142"/>
        <v>5</v>
      </c>
      <c r="AQ633" s="9" t="str">
        <f t="shared" si="142"/>
        <v>-</v>
      </c>
      <c r="AR633" s="9" t="str">
        <f t="shared" si="142"/>
        <v>-</v>
      </c>
      <c r="AS633" s="9">
        <f t="shared" si="142"/>
        <v>1</v>
      </c>
      <c r="AT633" s="9" t="str">
        <f t="shared" si="142"/>
        <v>-</v>
      </c>
      <c r="AU633" s="9" t="str">
        <f t="shared" si="142"/>
        <v>-</v>
      </c>
      <c r="AV633" s="9" t="str">
        <f t="shared" si="142"/>
        <v>-</v>
      </c>
      <c r="AW633" s="9" t="str">
        <f t="shared" si="142"/>
        <v>-</v>
      </c>
      <c r="AX633" s="9" t="str">
        <f t="shared" si="142"/>
        <v>-</v>
      </c>
      <c r="AY633" s="9" t="str">
        <f t="shared" si="142"/>
        <v>-</v>
      </c>
      <c r="AZ633" s="9" t="str">
        <f t="shared" si="143"/>
        <v>-</v>
      </c>
      <c r="BA633" s="9" t="str">
        <f t="shared" si="143"/>
        <v>-</v>
      </c>
      <c r="BB633" s="9">
        <f t="shared" si="149"/>
        <v>7</v>
      </c>
      <c r="BC633" s="9">
        <f t="shared" si="149"/>
        <v>5</v>
      </c>
      <c r="BD633" s="9" t="str">
        <f t="shared" si="149"/>
        <v>-</v>
      </c>
      <c r="BE633" s="9">
        <f t="shared" si="149"/>
        <v>5</v>
      </c>
      <c r="BF633" s="9">
        <f t="shared" si="149"/>
        <v>9</v>
      </c>
      <c r="BG633" s="9" t="str">
        <f t="shared" si="149"/>
        <v>-</v>
      </c>
      <c r="BH633" s="9" t="str">
        <f t="shared" si="149"/>
        <v>-</v>
      </c>
      <c r="BI633" s="9" t="str">
        <f t="shared" si="149"/>
        <v>-</v>
      </c>
      <c r="BJ633" s="37">
        <f t="shared" si="146"/>
        <v>17</v>
      </c>
      <c r="BK633" s="34">
        <f t="shared" si="147"/>
        <v>4.8823099411764712</v>
      </c>
      <c r="BL633" s="9">
        <f t="shared" si="130"/>
        <v>129</v>
      </c>
      <c r="BN633" s="38">
        <f t="shared" si="136"/>
        <v>44</v>
      </c>
      <c r="BO633" s="34">
        <f t="shared" si="131"/>
        <v>4.8823099411764712</v>
      </c>
      <c r="BP633" s="37">
        <f t="shared" si="132"/>
        <v>17</v>
      </c>
      <c r="BQ633" s="37">
        <f t="shared" si="133"/>
        <v>17</v>
      </c>
      <c r="BR633" s="36">
        <f t="shared" si="134"/>
        <v>24</v>
      </c>
      <c r="BS633" s="36">
        <f t="shared" si="128"/>
        <v>1</v>
      </c>
      <c r="BV633" s="25"/>
      <c r="BW633" s="25"/>
      <c r="BX633" s="25"/>
    </row>
    <row r="634" spans="1:76">
      <c r="A634" s="38">
        <f t="shared" si="135"/>
        <v>45</v>
      </c>
      <c r="B634" s="36">
        <f t="shared" si="129"/>
        <v>24</v>
      </c>
      <c r="C634" s="36">
        <f t="shared" si="122"/>
        <v>2</v>
      </c>
      <c r="D634" s="9">
        <f t="shared" si="145"/>
        <v>4</v>
      </c>
      <c r="E634" s="9" t="str">
        <f t="shared" si="145"/>
        <v>-</v>
      </c>
      <c r="F634" s="9" t="str">
        <f t="shared" si="145"/>
        <v>-</v>
      </c>
      <c r="G634" s="9" t="str">
        <f t="shared" si="145"/>
        <v>-</v>
      </c>
      <c r="H634" s="9" t="str">
        <f t="shared" si="145"/>
        <v>-</v>
      </c>
      <c r="I634" s="9" t="str">
        <f t="shared" si="145"/>
        <v>-</v>
      </c>
      <c r="J634" s="9" t="str">
        <f t="shared" si="145"/>
        <v>-</v>
      </c>
      <c r="K634" s="9" t="str">
        <f t="shared" si="145"/>
        <v>-</v>
      </c>
      <c r="L634" s="9" t="str">
        <f t="shared" si="145"/>
        <v>-</v>
      </c>
      <c r="M634" s="9" t="str">
        <f t="shared" si="145"/>
        <v>-</v>
      </c>
      <c r="N634" s="9" t="str">
        <f t="shared" si="145"/>
        <v>-</v>
      </c>
      <c r="O634" s="9" t="str">
        <f t="shared" si="145"/>
        <v>-</v>
      </c>
      <c r="P634" s="9" t="str">
        <f t="shared" si="145"/>
        <v>-</v>
      </c>
      <c r="Q634" s="9">
        <f t="shared" si="145"/>
        <v>4</v>
      </c>
      <c r="R634" s="9" t="str">
        <f t="shared" si="145"/>
        <v>-</v>
      </c>
      <c r="S634" s="9" t="str">
        <f t="shared" si="145"/>
        <v>-</v>
      </c>
      <c r="T634" s="9">
        <f t="shared" si="149"/>
        <v>4</v>
      </c>
      <c r="U634" s="9">
        <f t="shared" si="149"/>
        <v>2</v>
      </c>
      <c r="V634" s="9" t="str">
        <f t="shared" si="149"/>
        <v>-</v>
      </c>
      <c r="W634" s="9" t="str">
        <f t="shared" si="149"/>
        <v>-</v>
      </c>
      <c r="X634" s="9" t="str">
        <f t="shared" si="149"/>
        <v>-</v>
      </c>
      <c r="Y634" s="9" t="str">
        <f t="shared" si="149"/>
        <v>-</v>
      </c>
      <c r="Z634" s="9">
        <f t="shared" si="149"/>
        <v>4</v>
      </c>
      <c r="AA634" s="9" t="str">
        <f t="shared" si="149"/>
        <v>-</v>
      </c>
      <c r="AB634" s="9">
        <f t="shared" si="149"/>
        <v>4</v>
      </c>
      <c r="AC634" s="9" t="str">
        <f t="shared" si="149"/>
        <v>-</v>
      </c>
      <c r="AD634" s="9" t="str">
        <f t="shared" si="149"/>
        <v>-</v>
      </c>
      <c r="AE634" s="9" t="str">
        <f t="shared" si="149"/>
        <v>-</v>
      </c>
      <c r="AF634" s="9" t="str">
        <f t="shared" si="149"/>
        <v>-</v>
      </c>
      <c r="AG634" s="9">
        <f t="shared" si="149"/>
        <v>2</v>
      </c>
      <c r="AH634" s="9" t="str">
        <f t="shared" si="149"/>
        <v>-</v>
      </c>
      <c r="AI634" s="9">
        <f t="shared" si="143"/>
        <v>3</v>
      </c>
      <c r="AJ634" s="9">
        <f t="shared" si="143"/>
        <v>1</v>
      </c>
      <c r="AK634" s="9" t="str">
        <f t="shared" si="143"/>
        <v>-</v>
      </c>
      <c r="AL634" s="9" t="str">
        <f t="shared" si="143"/>
        <v>-</v>
      </c>
      <c r="AM634" s="9">
        <f t="shared" si="143"/>
        <v>6</v>
      </c>
      <c r="AN634" s="9">
        <f t="shared" si="143"/>
        <v>2</v>
      </c>
      <c r="AO634" s="9" t="str">
        <f t="shared" si="143"/>
        <v>-</v>
      </c>
      <c r="AP634" s="9">
        <f t="shared" si="142"/>
        <v>4</v>
      </c>
      <c r="AQ634" s="9" t="str">
        <f t="shared" si="142"/>
        <v>-</v>
      </c>
      <c r="AR634" s="9" t="str">
        <f t="shared" si="142"/>
        <v>-</v>
      </c>
      <c r="AS634" s="9">
        <f t="shared" si="142"/>
        <v>1</v>
      </c>
      <c r="AT634" s="9" t="str">
        <f t="shared" si="142"/>
        <v>-</v>
      </c>
      <c r="AU634" s="9" t="str">
        <f t="shared" si="142"/>
        <v>-</v>
      </c>
      <c r="AV634" s="9" t="str">
        <f t="shared" si="142"/>
        <v>-</v>
      </c>
      <c r="AW634" s="9">
        <f t="shared" si="142"/>
        <v>4</v>
      </c>
      <c r="AX634" s="9" t="str">
        <f t="shared" si="142"/>
        <v>-</v>
      </c>
      <c r="AY634" s="9" t="str">
        <f t="shared" si="142"/>
        <v>-</v>
      </c>
      <c r="AZ634" s="9">
        <f t="shared" si="143"/>
        <v>1</v>
      </c>
      <c r="BA634" s="9" t="str">
        <f t="shared" si="143"/>
        <v>-</v>
      </c>
      <c r="BB634" s="9">
        <f t="shared" si="149"/>
        <v>5</v>
      </c>
      <c r="BC634" s="9">
        <f t="shared" si="149"/>
        <v>6</v>
      </c>
      <c r="BD634" s="9" t="str">
        <f t="shared" si="149"/>
        <v>-</v>
      </c>
      <c r="BE634" s="9">
        <f t="shared" si="149"/>
        <v>5</v>
      </c>
      <c r="BF634" s="9" t="str">
        <f t="shared" si="149"/>
        <v>-</v>
      </c>
      <c r="BG634" s="9" t="str">
        <f t="shared" si="149"/>
        <v>-</v>
      </c>
      <c r="BH634" s="9">
        <f t="shared" si="149"/>
        <v>4</v>
      </c>
      <c r="BI634" s="9">
        <f t="shared" si="149"/>
        <v>4</v>
      </c>
      <c r="BJ634" s="37">
        <f t="shared" si="146"/>
        <v>20</v>
      </c>
      <c r="BK634" s="34">
        <f t="shared" si="147"/>
        <v>3.4999560000000001</v>
      </c>
      <c r="BL634" s="9">
        <f t="shared" si="130"/>
        <v>157</v>
      </c>
      <c r="BN634" s="38">
        <f t="shared" si="136"/>
        <v>45</v>
      </c>
      <c r="BO634" s="34">
        <f t="shared" si="131"/>
        <v>3.4999560000000001</v>
      </c>
      <c r="BP634" s="37">
        <f t="shared" si="132"/>
        <v>20</v>
      </c>
      <c r="BQ634" s="37">
        <f t="shared" si="133"/>
        <v>20</v>
      </c>
      <c r="BR634" s="36">
        <f t="shared" si="134"/>
        <v>24</v>
      </c>
      <c r="BS634" s="36">
        <f t="shared" si="128"/>
        <v>2</v>
      </c>
      <c r="BV634" s="25"/>
      <c r="BW634" s="25"/>
      <c r="BX634" s="25"/>
    </row>
    <row r="635" spans="1:76">
      <c r="A635" s="38">
        <f t="shared" si="135"/>
        <v>46</v>
      </c>
      <c r="B635" s="36">
        <f t="shared" si="129"/>
        <v>24</v>
      </c>
      <c r="C635" s="36">
        <f t="shared" si="122"/>
        <v>3</v>
      </c>
      <c r="D635" s="9">
        <f t="shared" si="145"/>
        <v>4</v>
      </c>
      <c r="E635" s="9" t="str">
        <f t="shared" si="145"/>
        <v>-</v>
      </c>
      <c r="F635" s="9" t="str">
        <f t="shared" si="145"/>
        <v>-</v>
      </c>
      <c r="G635" s="9" t="str">
        <f t="shared" si="145"/>
        <v>-</v>
      </c>
      <c r="H635" s="9" t="str">
        <f t="shared" si="145"/>
        <v>-</v>
      </c>
      <c r="I635" s="9" t="str">
        <f t="shared" si="145"/>
        <v>-</v>
      </c>
      <c r="J635" s="9" t="str">
        <f t="shared" si="145"/>
        <v>-</v>
      </c>
      <c r="K635" s="9" t="str">
        <f t="shared" si="145"/>
        <v>-</v>
      </c>
      <c r="L635" s="9" t="str">
        <f t="shared" si="145"/>
        <v>-</v>
      </c>
      <c r="M635" s="9" t="str">
        <f t="shared" si="145"/>
        <v>-</v>
      </c>
      <c r="N635" s="9" t="str">
        <f t="shared" si="145"/>
        <v>-</v>
      </c>
      <c r="O635" s="9" t="str">
        <f t="shared" si="145"/>
        <v>-</v>
      </c>
      <c r="P635" s="9" t="str">
        <f t="shared" si="145"/>
        <v>-</v>
      </c>
      <c r="Q635" s="9">
        <f t="shared" si="145"/>
        <v>9</v>
      </c>
      <c r="R635" s="9" t="str">
        <f t="shared" si="145"/>
        <v>-</v>
      </c>
      <c r="S635" s="9" t="str">
        <f t="shared" si="145"/>
        <v>-</v>
      </c>
      <c r="T635" s="9">
        <f t="shared" si="149"/>
        <v>4</v>
      </c>
      <c r="U635" s="9">
        <f t="shared" si="149"/>
        <v>6</v>
      </c>
      <c r="V635" s="9" t="str">
        <f t="shared" si="149"/>
        <v>-</v>
      </c>
      <c r="W635" s="9" t="str">
        <f t="shared" si="149"/>
        <v>-</v>
      </c>
      <c r="X635" s="9" t="str">
        <f t="shared" si="149"/>
        <v>-</v>
      </c>
      <c r="Y635" s="9" t="str">
        <f t="shared" si="149"/>
        <v>-</v>
      </c>
      <c r="Z635" s="9">
        <f t="shared" si="149"/>
        <v>7</v>
      </c>
      <c r="AA635" s="9" t="str">
        <f t="shared" si="149"/>
        <v>-</v>
      </c>
      <c r="AB635" s="9" t="str">
        <f t="shared" si="149"/>
        <v>-</v>
      </c>
      <c r="AC635" s="9" t="str">
        <f t="shared" si="149"/>
        <v>-</v>
      </c>
      <c r="AD635" s="9" t="str">
        <f t="shared" si="149"/>
        <v>-</v>
      </c>
      <c r="AE635" s="9" t="str">
        <f t="shared" si="149"/>
        <v>-</v>
      </c>
      <c r="AF635" s="9" t="str">
        <f t="shared" si="149"/>
        <v>-</v>
      </c>
      <c r="AG635" s="9">
        <f t="shared" si="149"/>
        <v>2</v>
      </c>
      <c r="AH635" s="9" t="str">
        <f t="shared" si="149"/>
        <v>-</v>
      </c>
      <c r="AI635" s="9">
        <f t="shared" si="143"/>
        <v>9</v>
      </c>
      <c r="AJ635" s="9">
        <f t="shared" si="143"/>
        <v>4</v>
      </c>
      <c r="AK635" s="9" t="str">
        <f t="shared" si="143"/>
        <v>-</v>
      </c>
      <c r="AL635" s="9" t="str">
        <f t="shared" si="143"/>
        <v>-</v>
      </c>
      <c r="AM635" s="9">
        <f t="shared" si="143"/>
        <v>6</v>
      </c>
      <c r="AN635" s="9">
        <f t="shared" si="143"/>
        <v>2</v>
      </c>
      <c r="AO635" s="9" t="str">
        <f t="shared" si="143"/>
        <v>-</v>
      </c>
      <c r="AP635" s="9">
        <f t="shared" si="142"/>
        <v>3</v>
      </c>
      <c r="AQ635" s="9" t="str">
        <f t="shared" si="142"/>
        <v>-</v>
      </c>
      <c r="AR635" s="9" t="str">
        <f t="shared" si="142"/>
        <v>-</v>
      </c>
      <c r="AS635" s="9">
        <f t="shared" si="142"/>
        <v>1</v>
      </c>
      <c r="AT635" s="9" t="str">
        <f t="shared" si="142"/>
        <v>-</v>
      </c>
      <c r="AU635" s="9" t="str">
        <f t="shared" si="142"/>
        <v>-</v>
      </c>
      <c r="AV635" s="9" t="str">
        <f t="shared" si="142"/>
        <v>-</v>
      </c>
      <c r="AW635" s="9">
        <f t="shared" si="142"/>
        <v>4</v>
      </c>
      <c r="AX635" s="9" t="str">
        <f t="shared" si="142"/>
        <v>-</v>
      </c>
      <c r="AY635" s="9" t="str">
        <f t="shared" si="142"/>
        <v>-</v>
      </c>
      <c r="AZ635" s="9" t="str">
        <f t="shared" si="143"/>
        <v>-</v>
      </c>
      <c r="BA635" s="9" t="str">
        <f t="shared" si="143"/>
        <v>-</v>
      </c>
      <c r="BB635" s="9">
        <f t="shared" si="149"/>
        <v>9</v>
      </c>
      <c r="BC635" s="9">
        <f t="shared" si="149"/>
        <v>6</v>
      </c>
      <c r="BD635" s="9" t="str">
        <f t="shared" si="149"/>
        <v>-</v>
      </c>
      <c r="BE635" s="9">
        <f t="shared" si="149"/>
        <v>6</v>
      </c>
      <c r="BF635" s="9">
        <f t="shared" si="149"/>
        <v>5</v>
      </c>
      <c r="BG635" s="9" t="str">
        <f t="shared" si="149"/>
        <v>-</v>
      </c>
      <c r="BH635" s="9" t="str">
        <f t="shared" si="149"/>
        <v>-</v>
      </c>
      <c r="BI635" s="9" t="str">
        <f t="shared" si="149"/>
        <v>-</v>
      </c>
      <c r="BJ635" s="37">
        <f t="shared" si="146"/>
        <v>17</v>
      </c>
      <c r="BK635" s="34">
        <f t="shared" si="147"/>
        <v>5.1176020588235289</v>
      </c>
      <c r="BL635" s="9">
        <f t="shared" si="130"/>
        <v>122</v>
      </c>
      <c r="BN635" s="38">
        <f t="shared" si="136"/>
        <v>46</v>
      </c>
      <c r="BO635" s="34">
        <f t="shared" si="131"/>
        <v>5.1176020588235289</v>
      </c>
      <c r="BP635" s="37">
        <f t="shared" si="132"/>
        <v>17</v>
      </c>
      <c r="BQ635" s="37">
        <f t="shared" si="133"/>
        <v>17</v>
      </c>
      <c r="BR635" s="36">
        <f t="shared" si="134"/>
        <v>24</v>
      </c>
      <c r="BS635" s="36">
        <f t="shared" si="128"/>
        <v>3</v>
      </c>
      <c r="BV635" s="25"/>
      <c r="BW635" s="25"/>
      <c r="BX635" s="25"/>
    </row>
    <row r="636" spans="1:76">
      <c r="A636" s="38">
        <f t="shared" si="135"/>
        <v>47</v>
      </c>
      <c r="B636" s="36">
        <f t="shared" si="129"/>
        <v>25</v>
      </c>
      <c r="C636" s="36">
        <f t="shared" si="122"/>
        <v>1</v>
      </c>
      <c r="D636" s="9">
        <f t="shared" ref="D636:BI642" si="150">IF(AND(D$196="ДА",D441="-"),D49,"-")</f>
        <v>6</v>
      </c>
      <c r="E636" s="9" t="str">
        <f t="shared" si="150"/>
        <v>-</v>
      </c>
      <c r="F636" s="9" t="str">
        <f t="shared" si="150"/>
        <v>-</v>
      </c>
      <c r="G636" s="9" t="str">
        <f t="shared" si="150"/>
        <v>-</v>
      </c>
      <c r="H636" s="9" t="str">
        <f t="shared" si="150"/>
        <v>-</v>
      </c>
      <c r="I636" s="9" t="str">
        <f t="shared" si="150"/>
        <v>-</v>
      </c>
      <c r="J636" s="9" t="str">
        <f t="shared" si="150"/>
        <v>-</v>
      </c>
      <c r="K636" s="9" t="str">
        <f t="shared" si="150"/>
        <v>-</v>
      </c>
      <c r="L636" s="9" t="str">
        <f t="shared" si="150"/>
        <v>-</v>
      </c>
      <c r="M636" s="9" t="str">
        <f t="shared" si="150"/>
        <v>-</v>
      </c>
      <c r="N636" s="9" t="str">
        <f t="shared" si="150"/>
        <v>-</v>
      </c>
      <c r="O636" s="9" t="str">
        <f t="shared" si="150"/>
        <v>-</v>
      </c>
      <c r="P636" s="9" t="str">
        <f t="shared" si="150"/>
        <v>-</v>
      </c>
      <c r="Q636" s="9">
        <f t="shared" si="150"/>
        <v>6</v>
      </c>
      <c r="R636" s="9" t="str">
        <f t="shared" si="150"/>
        <v>-</v>
      </c>
      <c r="S636" s="9" t="str">
        <f t="shared" si="150"/>
        <v>-</v>
      </c>
      <c r="T636" s="9">
        <f t="shared" si="150"/>
        <v>4</v>
      </c>
      <c r="U636" s="9">
        <f t="shared" si="150"/>
        <v>12</v>
      </c>
      <c r="V636" s="9" t="str">
        <f t="shared" si="150"/>
        <v>-</v>
      </c>
      <c r="W636" s="9" t="str">
        <f t="shared" si="150"/>
        <v>-</v>
      </c>
      <c r="X636" s="9" t="str">
        <f t="shared" si="150"/>
        <v>-</v>
      </c>
      <c r="Y636" s="9" t="str">
        <f t="shared" si="150"/>
        <v>-</v>
      </c>
      <c r="Z636" s="9">
        <f t="shared" si="150"/>
        <v>9</v>
      </c>
      <c r="AA636" s="9" t="str">
        <f t="shared" si="150"/>
        <v>-</v>
      </c>
      <c r="AB636" s="9" t="str">
        <f t="shared" si="150"/>
        <v>-</v>
      </c>
      <c r="AC636" s="9" t="str">
        <f t="shared" si="150"/>
        <v>-</v>
      </c>
      <c r="AD636" s="9" t="str">
        <f t="shared" si="150"/>
        <v>-</v>
      </c>
      <c r="AE636" s="9" t="str">
        <f t="shared" si="150"/>
        <v>-</v>
      </c>
      <c r="AF636" s="9" t="str">
        <f t="shared" si="150"/>
        <v>-</v>
      </c>
      <c r="AG636" s="9">
        <f t="shared" si="150"/>
        <v>6</v>
      </c>
      <c r="AH636" s="9" t="str">
        <f t="shared" si="150"/>
        <v>-</v>
      </c>
      <c r="AI636" s="9" t="str">
        <f t="shared" si="143"/>
        <v>-</v>
      </c>
      <c r="AJ636" s="9">
        <f t="shared" si="143"/>
        <v>4</v>
      </c>
      <c r="AK636" s="9">
        <f t="shared" si="143"/>
        <v>9</v>
      </c>
      <c r="AL636" s="9" t="str">
        <f t="shared" si="143"/>
        <v>-</v>
      </c>
      <c r="AM636" s="9">
        <f t="shared" si="143"/>
        <v>6</v>
      </c>
      <c r="AN636" s="9">
        <f t="shared" si="143"/>
        <v>6</v>
      </c>
      <c r="AO636" s="9" t="str">
        <f t="shared" si="143"/>
        <v>-</v>
      </c>
      <c r="AP636" s="9">
        <f t="shared" si="142"/>
        <v>8</v>
      </c>
      <c r="AQ636" s="9" t="str">
        <f t="shared" si="142"/>
        <v>-</v>
      </c>
      <c r="AR636" s="9" t="str">
        <f t="shared" si="142"/>
        <v>-</v>
      </c>
      <c r="AS636" s="9">
        <f t="shared" si="142"/>
        <v>3</v>
      </c>
      <c r="AT636" s="9" t="str">
        <f t="shared" si="142"/>
        <v>-</v>
      </c>
      <c r="AU636" s="9" t="str">
        <f t="shared" si="142"/>
        <v>-</v>
      </c>
      <c r="AV636" s="9" t="str">
        <f t="shared" si="142"/>
        <v>-</v>
      </c>
      <c r="AW636" s="9">
        <f t="shared" si="142"/>
        <v>4</v>
      </c>
      <c r="AX636" s="9" t="str">
        <f t="shared" si="142"/>
        <v>-</v>
      </c>
      <c r="AY636" s="9" t="str">
        <f t="shared" si="142"/>
        <v>-</v>
      </c>
      <c r="AZ636" s="9" t="str">
        <f t="shared" si="143"/>
        <v>-</v>
      </c>
      <c r="BA636" s="9" t="str">
        <f t="shared" si="143"/>
        <v>-</v>
      </c>
      <c r="BB636" s="9" t="str">
        <f t="shared" si="150"/>
        <v>-</v>
      </c>
      <c r="BC636" s="9">
        <f t="shared" si="150"/>
        <v>6</v>
      </c>
      <c r="BD636" s="9" t="str">
        <f t="shared" si="150"/>
        <v>-</v>
      </c>
      <c r="BE636" s="9">
        <f t="shared" si="150"/>
        <v>4</v>
      </c>
      <c r="BF636" s="9" t="str">
        <f t="shared" si="150"/>
        <v>-</v>
      </c>
      <c r="BG636" s="9" t="str">
        <f t="shared" si="150"/>
        <v>-</v>
      </c>
      <c r="BH636" s="9">
        <f t="shared" si="150"/>
        <v>7</v>
      </c>
      <c r="BI636" s="9" t="str">
        <f t="shared" si="150"/>
        <v>-</v>
      </c>
      <c r="BJ636" s="37">
        <f t="shared" si="146"/>
        <v>16</v>
      </c>
      <c r="BK636" s="34">
        <f t="shared" si="147"/>
        <v>6.2499539999999998</v>
      </c>
      <c r="BL636" s="9">
        <f t="shared" si="130"/>
        <v>78</v>
      </c>
      <c r="BN636" s="38">
        <f t="shared" si="136"/>
        <v>47</v>
      </c>
      <c r="BO636" s="34">
        <f t="shared" si="131"/>
        <v>6.2499539999999998</v>
      </c>
      <c r="BP636" s="37">
        <f t="shared" si="132"/>
        <v>16</v>
      </c>
      <c r="BQ636" s="37">
        <f t="shared" si="133"/>
        <v>16</v>
      </c>
      <c r="BR636" s="36">
        <f t="shared" si="134"/>
        <v>25</v>
      </c>
      <c r="BS636" s="36">
        <f t="shared" si="128"/>
        <v>1</v>
      </c>
      <c r="BV636" s="25"/>
      <c r="BW636" s="25"/>
      <c r="BX636" s="25"/>
    </row>
    <row r="637" spans="1:76">
      <c r="A637" s="38">
        <f t="shared" si="135"/>
        <v>48</v>
      </c>
      <c r="B637" s="36">
        <f t="shared" si="129"/>
        <v>25</v>
      </c>
      <c r="C637" s="36">
        <f t="shared" si="122"/>
        <v>2</v>
      </c>
      <c r="D637" s="9">
        <f t="shared" si="150"/>
        <v>11</v>
      </c>
      <c r="E637" s="9" t="str">
        <f t="shared" si="150"/>
        <v>-</v>
      </c>
      <c r="F637" s="9" t="str">
        <f t="shared" si="150"/>
        <v>-</v>
      </c>
      <c r="G637" s="9" t="str">
        <f t="shared" si="150"/>
        <v>-</v>
      </c>
      <c r="H637" s="9" t="str">
        <f t="shared" si="150"/>
        <v>-</v>
      </c>
      <c r="I637" s="9" t="str">
        <f t="shared" si="150"/>
        <v>-</v>
      </c>
      <c r="J637" s="9" t="str">
        <f t="shared" si="150"/>
        <v>-</v>
      </c>
      <c r="K637" s="9" t="str">
        <f t="shared" si="150"/>
        <v>-</v>
      </c>
      <c r="L637" s="9" t="str">
        <f t="shared" si="150"/>
        <v>-</v>
      </c>
      <c r="M637" s="9">
        <f t="shared" si="150"/>
        <v>10</v>
      </c>
      <c r="N637" s="9" t="str">
        <f t="shared" si="150"/>
        <v>-</v>
      </c>
      <c r="O637" s="9" t="str">
        <f t="shared" si="150"/>
        <v>-</v>
      </c>
      <c r="P637" s="9" t="str">
        <f t="shared" si="150"/>
        <v>-</v>
      </c>
      <c r="Q637" s="9">
        <f t="shared" si="150"/>
        <v>6</v>
      </c>
      <c r="R637" s="9" t="str">
        <f t="shared" si="150"/>
        <v>-</v>
      </c>
      <c r="S637" s="9" t="str">
        <f t="shared" si="150"/>
        <v>-</v>
      </c>
      <c r="T637" s="9">
        <f t="shared" si="150"/>
        <v>5</v>
      </c>
      <c r="U637" s="9">
        <f t="shared" si="150"/>
        <v>12</v>
      </c>
      <c r="V637" s="9" t="str">
        <f t="shared" si="150"/>
        <v>-</v>
      </c>
      <c r="W637" s="9" t="str">
        <f t="shared" si="150"/>
        <v>-</v>
      </c>
      <c r="X637" s="9" t="str">
        <f t="shared" si="150"/>
        <v>-</v>
      </c>
      <c r="Y637" s="9" t="str">
        <f t="shared" si="150"/>
        <v>-</v>
      </c>
      <c r="Z637" s="9">
        <f t="shared" si="150"/>
        <v>10</v>
      </c>
      <c r="AA637" s="9" t="str">
        <f t="shared" si="150"/>
        <v>-</v>
      </c>
      <c r="AB637" s="9" t="str">
        <f t="shared" si="150"/>
        <v>-</v>
      </c>
      <c r="AC637" s="9" t="str">
        <f t="shared" si="150"/>
        <v>-</v>
      </c>
      <c r="AD637" s="9" t="str">
        <f t="shared" si="150"/>
        <v>-</v>
      </c>
      <c r="AE637" s="9" t="str">
        <f t="shared" si="150"/>
        <v>-</v>
      </c>
      <c r="AF637" s="9" t="str">
        <f t="shared" si="150"/>
        <v>-</v>
      </c>
      <c r="AG637" s="9">
        <f t="shared" si="150"/>
        <v>5</v>
      </c>
      <c r="AH637" s="9" t="str">
        <f t="shared" si="150"/>
        <v>-</v>
      </c>
      <c r="AI637" s="9">
        <f t="shared" si="143"/>
        <v>8</v>
      </c>
      <c r="AJ637" s="9">
        <f t="shared" si="143"/>
        <v>8</v>
      </c>
      <c r="AK637" s="9">
        <f t="shared" si="143"/>
        <v>12</v>
      </c>
      <c r="AL637" s="9">
        <f t="shared" si="143"/>
        <v>4</v>
      </c>
      <c r="AM637" s="9">
        <f t="shared" si="143"/>
        <v>7</v>
      </c>
      <c r="AN637" s="9">
        <f t="shared" si="143"/>
        <v>5</v>
      </c>
      <c r="AO637" s="9" t="str">
        <f t="shared" si="143"/>
        <v>-</v>
      </c>
      <c r="AP637" s="9">
        <f t="shared" si="142"/>
        <v>9</v>
      </c>
      <c r="AQ637" s="9" t="str">
        <f t="shared" si="142"/>
        <v>-</v>
      </c>
      <c r="AR637" s="9" t="str">
        <f t="shared" si="142"/>
        <v>-</v>
      </c>
      <c r="AS637" s="9">
        <f t="shared" si="142"/>
        <v>5</v>
      </c>
      <c r="AT637" s="9" t="str">
        <f t="shared" si="142"/>
        <v>-</v>
      </c>
      <c r="AU637" s="9" t="str">
        <f t="shared" si="142"/>
        <v>-</v>
      </c>
      <c r="AV637" s="9" t="str">
        <f t="shared" si="142"/>
        <v>-</v>
      </c>
      <c r="AW637" s="9">
        <f t="shared" si="142"/>
        <v>4</v>
      </c>
      <c r="AX637" s="9" t="str">
        <f t="shared" si="142"/>
        <v>-</v>
      </c>
      <c r="AY637" s="9" t="str">
        <f t="shared" si="142"/>
        <v>-</v>
      </c>
      <c r="AZ637" s="9">
        <f t="shared" si="143"/>
        <v>5</v>
      </c>
      <c r="BA637" s="9" t="str">
        <f t="shared" si="143"/>
        <v>-</v>
      </c>
      <c r="BB637" s="9" t="str">
        <f t="shared" si="150"/>
        <v>-</v>
      </c>
      <c r="BC637" s="9">
        <f t="shared" si="150"/>
        <v>5</v>
      </c>
      <c r="BD637" s="9" t="str">
        <f t="shared" si="150"/>
        <v>-</v>
      </c>
      <c r="BE637" s="9">
        <f t="shared" si="150"/>
        <v>9</v>
      </c>
      <c r="BF637" s="9" t="str">
        <f t="shared" si="150"/>
        <v>-</v>
      </c>
      <c r="BG637" s="9" t="str">
        <f t="shared" si="150"/>
        <v>-</v>
      </c>
      <c r="BH637" s="9">
        <f t="shared" si="150"/>
        <v>7</v>
      </c>
      <c r="BI637" s="9" t="str">
        <f t="shared" si="150"/>
        <v>-</v>
      </c>
      <c r="BJ637" s="37">
        <f t="shared" si="146"/>
        <v>20</v>
      </c>
      <c r="BK637" s="34">
        <f t="shared" si="147"/>
        <v>7.3499529999999993</v>
      </c>
      <c r="BL637" s="9">
        <f t="shared" si="130"/>
        <v>36</v>
      </c>
      <c r="BN637" s="38">
        <f t="shared" si="136"/>
        <v>48</v>
      </c>
      <c r="BO637" s="34">
        <f t="shared" si="131"/>
        <v>7.3499529999999993</v>
      </c>
      <c r="BP637" s="37">
        <f t="shared" si="132"/>
        <v>21</v>
      </c>
      <c r="BQ637" s="37">
        <f t="shared" si="133"/>
        <v>20</v>
      </c>
      <c r="BR637" s="36">
        <f t="shared" si="134"/>
        <v>25</v>
      </c>
      <c r="BS637" s="36">
        <f t="shared" si="128"/>
        <v>2</v>
      </c>
      <c r="BV637" s="25"/>
      <c r="BW637" s="25"/>
      <c r="BX637" s="25"/>
    </row>
    <row r="638" spans="1:76">
      <c r="A638" s="38">
        <f t="shared" si="135"/>
        <v>49</v>
      </c>
      <c r="B638" s="36">
        <f t="shared" si="129"/>
        <v>25</v>
      </c>
      <c r="C638" s="36">
        <f t="shared" si="122"/>
        <v>3</v>
      </c>
      <c r="D638" s="9">
        <f t="shared" si="150"/>
        <v>7</v>
      </c>
      <c r="E638" s="9" t="str">
        <f t="shared" si="150"/>
        <v>-</v>
      </c>
      <c r="F638" s="9" t="str">
        <f t="shared" si="150"/>
        <v>-</v>
      </c>
      <c r="G638" s="9" t="str">
        <f t="shared" si="150"/>
        <v>-</v>
      </c>
      <c r="H638" s="9" t="str">
        <f t="shared" si="150"/>
        <v>-</v>
      </c>
      <c r="I638" s="9" t="str">
        <f t="shared" si="150"/>
        <v>-</v>
      </c>
      <c r="J638" s="9">
        <f t="shared" si="150"/>
        <v>7</v>
      </c>
      <c r="K638" s="9" t="str">
        <f t="shared" si="150"/>
        <v>-</v>
      </c>
      <c r="L638" s="9" t="str">
        <f t="shared" si="150"/>
        <v>-</v>
      </c>
      <c r="M638" s="9">
        <f t="shared" si="150"/>
        <v>8</v>
      </c>
      <c r="N638" s="9" t="str">
        <f t="shared" si="150"/>
        <v>-</v>
      </c>
      <c r="O638" s="9" t="str">
        <f t="shared" si="150"/>
        <v>-</v>
      </c>
      <c r="P638" s="9" t="str">
        <f t="shared" si="150"/>
        <v>-</v>
      </c>
      <c r="Q638" s="9">
        <f t="shared" si="150"/>
        <v>9</v>
      </c>
      <c r="R638" s="9" t="str">
        <f t="shared" si="150"/>
        <v>-</v>
      </c>
      <c r="S638" s="9" t="str">
        <f t="shared" si="150"/>
        <v>-</v>
      </c>
      <c r="T638" s="9">
        <f t="shared" si="150"/>
        <v>5</v>
      </c>
      <c r="U638" s="9">
        <f t="shared" si="150"/>
        <v>12</v>
      </c>
      <c r="V638" s="9" t="str">
        <f t="shared" si="150"/>
        <v>-</v>
      </c>
      <c r="W638" s="9" t="str">
        <f t="shared" si="150"/>
        <v>-</v>
      </c>
      <c r="X638" s="9" t="str">
        <f t="shared" si="150"/>
        <v>-</v>
      </c>
      <c r="Y638" s="9" t="str">
        <f t="shared" si="150"/>
        <v>-</v>
      </c>
      <c r="Z638" s="9">
        <f t="shared" si="150"/>
        <v>7</v>
      </c>
      <c r="AA638" s="9" t="str">
        <f t="shared" si="150"/>
        <v>-</v>
      </c>
      <c r="AB638" s="9" t="str">
        <f t="shared" si="150"/>
        <v>-</v>
      </c>
      <c r="AC638" s="9" t="str">
        <f t="shared" si="150"/>
        <v>-</v>
      </c>
      <c r="AD638" s="9" t="str">
        <f t="shared" si="150"/>
        <v>-</v>
      </c>
      <c r="AE638" s="9" t="str">
        <f t="shared" si="150"/>
        <v>-</v>
      </c>
      <c r="AF638" s="9" t="str">
        <f t="shared" si="150"/>
        <v>-</v>
      </c>
      <c r="AG638" s="9">
        <f t="shared" si="150"/>
        <v>5</v>
      </c>
      <c r="AH638" s="9" t="str">
        <f t="shared" si="150"/>
        <v>-</v>
      </c>
      <c r="AI638" s="9" t="str">
        <f t="shared" si="143"/>
        <v>-</v>
      </c>
      <c r="AJ638" s="9">
        <f t="shared" si="143"/>
        <v>5</v>
      </c>
      <c r="AK638" s="9">
        <f t="shared" si="143"/>
        <v>12</v>
      </c>
      <c r="AL638" s="9" t="str">
        <f t="shared" si="143"/>
        <v>-</v>
      </c>
      <c r="AM638" s="9">
        <f t="shared" si="143"/>
        <v>7</v>
      </c>
      <c r="AN638" s="9">
        <f t="shared" si="143"/>
        <v>3</v>
      </c>
      <c r="AO638" s="9" t="str">
        <f t="shared" si="143"/>
        <v>-</v>
      </c>
      <c r="AP638" s="9">
        <f t="shared" si="142"/>
        <v>7</v>
      </c>
      <c r="AQ638" s="9" t="str">
        <f t="shared" si="142"/>
        <v>-</v>
      </c>
      <c r="AR638" s="9" t="str">
        <f t="shared" si="142"/>
        <v>-</v>
      </c>
      <c r="AS638" s="9">
        <f t="shared" si="142"/>
        <v>3</v>
      </c>
      <c r="AT638" s="9" t="str">
        <f t="shared" si="142"/>
        <v>-</v>
      </c>
      <c r="AU638" s="9" t="str">
        <f t="shared" si="142"/>
        <v>-</v>
      </c>
      <c r="AV638" s="9" t="str">
        <f t="shared" si="142"/>
        <v>-</v>
      </c>
      <c r="AW638" s="9" t="str">
        <f t="shared" si="142"/>
        <v>-</v>
      </c>
      <c r="AX638" s="9" t="str">
        <f t="shared" si="142"/>
        <v>-</v>
      </c>
      <c r="AY638" s="9" t="str">
        <f t="shared" si="142"/>
        <v>-</v>
      </c>
      <c r="AZ638" s="9">
        <f t="shared" si="143"/>
        <v>2</v>
      </c>
      <c r="BA638" s="9" t="str">
        <f t="shared" si="143"/>
        <v>-</v>
      </c>
      <c r="BB638" s="9">
        <f t="shared" si="150"/>
        <v>6</v>
      </c>
      <c r="BC638" s="9">
        <f t="shared" si="150"/>
        <v>5</v>
      </c>
      <c r="BD638" s="9" t="str">
        <f t="shared" si="150"/>
        <v>-</v>
      </c>
      <c r="BE638" s="9">
        <f t="shared" si="150"/>
        <v>7</v>
      </c>
      <c r="BF638" s="9" t="str">
        <f t="shared" si="150"/>
        <v>-</v>
      </c>
      <c r="BG638" s="9" t="str">
        <f t="shared" si="150"/>
        <v>-</v>
      </c>
      <c r="BH638" s="9" t="str">
        <f t="shared" si="150"/>
        <v>-</v>
      </c>
      <c r="BI638" s="9" t="str">
        <f t="shared" si="150"/>
        <v>-</v>
      </c>
      <c r="BJ638" s="37">
        <f t="shared" si="146"/>
        <v>18</v>
      </c>
      <c r="BK638" s="34">
        <f t="shared" si="147"/>
        <v>6.4999520000000004</v>
      </c>
      <c r="BL638" s="9">
        <f t="shared" si="130"/>
        <v>69</v>
      </c>
      <c r="BN638" s="38">
        <f t="shared" si="136"/>
        <v>49</v>
      </c>
      <c r="BO638" s="34">
        <f t="shared" si="131"/>
        <v>6.4999520000000004</v>
      </c>
      <c r="BP638" s="37">
        <f t="shared" si="132"/>
        <v>20</v>
      </c>
      <c r="BQ638" s="37">
        <f t="shared" si="133"/>
        <v>18</v>
      </c>
      <c r="BR638" s="36">
        <f t="shared" si="134"/>
        <v>25</v>
      </c>
      <c r="BS638" s="36">
        <f t="shared" si="128"/>
        <v>3</v>
      </c>
      <c r="BV638" s="25"/>
      <c r="BW638" s="25"/>
      <c r="BX638" s="25"/>
    </row>
    <row r="639" spans="1:76">
      <c r="A639" s="38">
        <f t="shared" si="135"/>
        <v>50</v>
      </c>
      <c r="B639" s="36">
        <f t="shared" si="129"/>
        <v>26</v>
      </c>
      <c r="C639" s="36">
        <f t="shared" si="122"/>
        <v>1</v>
      </c>
      <c r="D639" s="9">
        <f t="shared" si="150"/>
        <v>12</v>
      </c>
      <c r="E639" s="9" t="str">
        <f t="shared" si="150"/>
        <v>-</v>
      </c>
      <c r="F639" s="9" t="str">
        <f t="shared" si="150"/>
        <v>-</v>
      </c>
      <c r="G639" s="9" t="str">
        <f t="shared" si="150"/>
        <v>-</v>
      </c>
      <c r="H639" s="9" t="str">
        <f t="shared" si="150"/>
        <v>-</v>
      </c>
      <c r="I639" s="9" t="str">
        <f t="shared" si="150"/>
        <v>-</v>
      </c>
      <c r="J639" s="9" t="str">
        <f t="shared" si="150"/>
        <v>-</v>
      </c>
      <c r="K639" s="9" t="str">
        <f t="shared" si="150"/>
        <v>-</v>
      </c>
      <c r="L639" s="9" t="str">
        <f t="shared" si="150"/>
        <v>-</v>
      </c>
      <c r="M639" s="9" t="str">
        <f t="shared" si="150"/>
        <v>-</v>
      </c>
      <c r="N639" s="9" t="str">
        <f t="shared" si="150"/>
        <v>-</v>
      </c>
      <c r="O639" s="9" t="str">
        <f t="shared" si="150"/>
        <v>-</v>
      </c>
      <c r="P639" s="9" t="str">
        <f t="shared" si="150"/>
        <v>-</v>
      </c>
      <c r="Q639" s="9">
        <f t="shared" si="150"/>
        <v>6</v>
      </c>
      <c r="R639" s="9" t="str">
        <f t="shared" si="150"/>
        <v>-</v>
      </c>
      <c r="S639" s="9" t="str">
        <f t="shared" si="150"/>
        <v>-</v>
      </c>
      <c r="T639" s="9">
        <f t="shared" si="150"/>
        <v>4</v>
      </c>
      <c r="U639" s="9">
        <f t="shared" si="150"/>
        <v>10</v>
      </c>
      <c r="V639" s="9" t="str">
        <f t="shared" si="150"/>
        <v>-</v>
      </c>
      <c r="W639" s="9" t="str">
        <f t="shared" si="150"/>
        <v>-</v>
      </c>
      <c r="X639" s="9" t="str">
        <f t="shared" si="150"/>
        <v>-</v>
      </c>
      <c r="Y639" s="9" t="str">
        <f t="shared" si="150"/>
        <v>-</v>
      </c>
      <c r="Z639" s="9">
        <f t="shared" si="150"/>
        <v>7</v>
      </c>
      <c r="AA639" s="9" t="str">
        <f t="shared" si="150"/>
        <v>-</v>
      </c>
      <c r="AB639" s="9" t="str">
        <f t="shared" si="150"/>
        <v>-</v>
      </c>
      <c r="AC639" s="9" t="str">
        <f t="shared" si="150"/>
        <v>-</v>
      </c>
      <c r="AD639" s="9" t="str">
        <f t="shared" si="150"/>
        <v>-</v>
      </c>
      <c r="AE639" s="9" t="str">
        <f t="shared" si="150"/>
        <v>-</v>
      </c>
      <c r="AF639" s="9" t="str">
        <f t="shared" si="150"/>
        <v>-</v>
      </c>
      <c r="AG639" s="9">
        <f t="shared" si="150"/>
        <v>3</v>
      </c>
      <c r="AH639" s="9" t="str">
        <f t="shared" si="150"/>
        <v>-</v>
      </c>
      <c r="AI639" s="9" t="str">
        <f t="shared" si="143"/>
        <v>-</v>
      </c>
      <c r="AJ639" s="9">
        <f t="shared" si="143"/>
        <v>8</v>
      </c>
      <c r="AK639" s="9">
        <f t="shared" si="143"/>
        <v>8</v>
      </c>
      <c r="AL639" s="9" t="str">
        <f t="shared" si="143"/>
        <v>-</v>
      </c>
      <c r="AM639" s="9">
        <f t="shared" si="143"/>
        <v>5</v>
      </c>
      <c r="AN639" s="9">
        <f t="shared" si="143"/>
        <v>3</v>
      </c>
      <c r="AO639" s="9" t="str">
        <f t="shared" si="143"/>
        <v>-</v>
      </c>
      <c r="AP639" s="9">
        <f t="shared" si="142"/>
        <v>6</v>
      </c>
      <c r="AQ639" s="9" t="str">
        <f t="shared" si="142"/>
        <v>-</v>
      </c>
      <c r="AR639" s="9" t="str">
        <f t="shared" si="142"/>
        <v>-</v>
      </c>
      <c r="AS639" s="9">
        <f t="shared" si="142"/>
        <v>1</v>
      </c>
      <c r="AT639" s="9" t="str">
        <f t="shared" si="142"/>
        <v>-</v>
      </c>
      <c r="AU639" s="9" t="str">
        <f t="shared" si="142"/>
        <v>-</v>
      </c>
      <c r="AV639" s="9" t="str">
        <f t="shared" si="142"/>
        <v>-</v>
      </c>
      <c r="AW639" s="9" t="str">
        <f t="shared" si="142"/>
        <v>-</v>
      </c>
      <c r="AX639" s="9" t="str">
        <f t="shared" si="142"/>
        <v>-</v>
      </c>
      <c r="AY639" s="9" t="str">
        <f t="shared" si="142"/>
        <v>-</v>
      </c>
      <c r="AZ639" s="9" t="str">
        <f t="shared" si="143"/>
        <v>-</v>
      </c>
      <c r="BA639" s="9" t="str">
        <f t="shared" si="143"/>
        <v>-</v>
      </c>
      <c r="BB639" s="9" t="str">
        <f t="shared" si="150"/>
        <v>-</v>
      </c>
      <c r="BC639" s="9">
        <f t="shared" si="150"/>
        <v>5</v>
      </c>
      <c r="BD639" s="9" t="str">
        <f t="shared" si="150"/>
        <v>-</v>
      </c>
      <c r="BE639" s="9">
        <f t="shared" si="150"/>
        <v>12</v>
      </c>
      <c r="BF639" s="9">
        <f t="shared" si="150"/>
        <v>5</v>
      </c>
      <c r="BG639" s="9" t="str">
        <f t="shared" si="150"/>
        <v>-</v>
      </c>
      <c r="BH639" s="9" t="str">
        <f t="shared" si="150"/>
        <v>-</v>
      </c>
      <c r="BI639" s="9" t="str">
        <f t="shared" si="150"/>
        <v>-</v>
      </c>
      <c r="BJ639" s="37">
        <f t="shared" si="146"/>
        <v>15</v>
      </c>
      <c r="BK639" s="34">
        <f t="shared" si="147"/>
        <v>6.3332843333333333</v>
      </c>
      <c r="BL639" s="9">
        <f t="shared" si="130"/>
        <v>74</v>
      </c>
      <c r="BN639" s="38">
        <f t="shared" si="136"/>
        <v>50</v>
      </c>
      <c r="BO639" s="34">
        <f t="shared" si="131"/>
        <v>6.3332843333333333</v>
      </c>
      <c r="BP639" s="37">
        <f t="shared" si="132"/>
        <v>15</v>
      </c>
      <c r="BQ639" s="37">
        <f t="shared" si="133"/>
        <v>15</v>
      </c>
      <c r="BR639" s="36">
        <f t="shared" si="134"/>
        <v>26</v>
      </c>
      <c r="BS639" s="36">
        <f t="shared" si="128"/>
        <v>1</v>
      </c>
      <c r="BV639" s="25"/>
      <c r="BW639" s="25"/>
      <c r="BX639" s="25"/>
    </row>
    <row r="640" spans="1:76">
      <c r="A640" s="38">
        <f t="shared" si="135"/>
        <v>51</v>
      </c>
      <c r="B640" s="36">
        <f t="shared" si="129"/>
        <v>26</v>
      </c>
      <c r="C640" s="36">
        <f t="shared" si="122"/>
        <v>2</v>
      </c>
      <c r="D640" s="9">
        <f t="shared" si="150"/>
        <v>4</v>
      </c>
      <c r="E640" s="9" t="str">
        <f t="shared" si="150"/>
        <v>-</v>
      </c>
      <c r="F640" s="9">
        <f t="shared" si="150"/>
        <v>4</v>
      </c>
      <c r="G640" s="9" t="str">
        <f t="shared" si="150"/>
        <v>-</v>
      </c>
      <c r="H640" s="9" t="str">
        <f t="shared" si="150"/>
        <v>-</v>
      </c>
      <c r="I640" s="9" t="str">
        <f t="shared" si="150"/>
        <v>-</v>
      </c>
      <c r="J640" s="9" t="str">
        <f t="shared" si="150"/>
        <v>-</v>
      </c>
      <c r="K640" s="9" t="str">
        <f t="shared" si="150"/>
        <v>-</v>
      </c>
      <c r="L640" s="9" t="str">
        <f t="shared" si="150"/>
        <v>-</v>
      </c>
      <c r="M640" s="9" t="str">
        <f t="shared" si="150"/>
        <v>-</v>
      </c>
      <c r="N640" s="9" t="str">
        <f t="shared" si="150"/>
        <v>-</v>
      </c>
      <c r="O640" s="9" t="str">
        <f t="shared" si="150"/>
        <v>-</v>
      </c>
      <c r="P640" s="9" t="str">
        <f t="shared" si="150"/>
        <v>-</v>
      </c>
      <c r="Q640" s="9">
        <f t="shared" si="150"/>
        <v>5</v>
      </c>
      <c r="R640" s="9" t="str">
        <f t="shared" si="150"/>
        <v>-</v>
      </c>
      <c r="S640" s="9" t="str">
        <f t="shared" si="150"/>
        <v>-</v>
      </c>
      <c r="T640" s="9">
        <f t="shared" si="150"/>
        <v>4</v>
      </c>
      <c r="U640" s="9">
        <f t="shared" si="150"/>
        <v>8</v>
      </c>
      <c r="V640" s="9" t="str">
        <f t="shared" si="150"/>
        <v>-</v>
      </c>
      <c r="W640" s="9" t="str">
        <f t="shared" si="150"/>
        <v>-</v>
      </c>
      <c r="X640" s="9" t="str">
        <f t="shared" si="150"/>
        <v>-</v>
      </c>
      <c r="Y640" s="9" t="str">
        <f t="shared" si="150"/>
        <v>-</v>
      </c>
      <c r="Z640" s="9">
        <f t="shared" si="150"/>
        <v>7</v>
      </c>
      <c r="AA640" s="9" t="str">
        <f t="shared" si="150"/>
        <v>-</v>
      </c>
      <c r="AB640" s="9" t="str">
        <f t="shared" si="150"/>
        <v>-</v>
      </c>
      <c r="AC640" s="9" t="str">
        <f t="shared" si="150"/>
        <v>-</v>
      </c>
      <c r="AD640" s="9" t="str">
        <f t="shared" si="150"/>
        <v>-</v>
      </c>
      <c r="AE640" s="9" t="str">
        <f t="shared" si="150"/>
        <v>-</v>
      </c>
      <c r="AF640" s="9" t="str">
        <f t="shared" si="150"/>
        <v>-</v>
      </c>
      <c r="AG640" s="9">
        <f t="shared" si="150"/>
        <v>4</v>
      </c>
      <c r="AH640" s="9" t="str">
        <f t="shared" si="150"/>
        <v>-</v>
      </c>
      <c r="AI640" s="9">
        <f t="shared" si="143"/>
        <v>3</v>
      </c>
      <c r="AJ640" s="9">
        <f t="shared" si="143"/>
        <v>4</v>
      </c>
      <c r="AK640" s="9" t="str">
        <f t="shared" si="143"/>
        <v>-</v>
      </c>
      <c r="AL640" s="9" t="str">
        <f t="shared" si="143"/>
        <v>-</v>
      </c>
      <c r="AM640" s="9">
        <f t="shared" si="143"/>
        <v>2</v>
      </c>
      <c r="AN640" s="9">
        <f t="shared" si="143"/>
        <v>2</v>
      </c>
      <c r="AO640" s="9" t="str">
        <f t="shared" si="143"/>
        <v>-</v>
      </c>
      <c r="AP640" s="9">
        <f t="shared" si="142"/>
        <v>4</v>
      </c>
      <c r="AQ640" s="9" t="str">
        <f t="shared" si="142"/>
        <v>-</v>
      </c>
      <c r="AR640" s="9" t="str">
        <f t="shared" si="142"/>
        <v>-</v>
      </c>
      <c r="AS640" s="9">
        <f t="shared" si="142"/>
        <v>1</v>
      </c>
      <c r="AT640" s="9" t="str">
        <f t="shared" si="142"/>
        <v>-</v>
      </c>
      <c r="AU640" s="9" t="str">
        <f t="shared" si="142"/>
        <v>-</v>
      </c>
      <c r="AV640" s="9" t="str">
        <f t="shared" si="142"/>
        <v>-</v>
      </c>
      <c r="AW640" s="9" t="str">
        <f t="shared" si="142"/>
        <v>-</v>
      </c>
      <c r="AX640" s="9" t="str">
        <f t="shared" si="142"/>
        <v>-</v>
      </c>
      <c r="AY640" s="9" t="str">
        <f t="shared" si="142"/>
        <v>-</v>
      </c>
      <c r="AZ640" s="9" t="str">
        <f t="shared" si="143"/>
        <v>-</v>
      </c>
      <c r="BA640" s="9" t="str">
        <f t="shared" si="143"/>
        <v>-</v>
      </c>
      <c r="BB640" s="9">
        <f t="shared" si="150"/>
        <v>9</v>
      </c>
      <c r="BC640" s="9">
        <f t="shared" si="150"/>
        <v>4</v>
      </c>
      <c r="BD640" s="9" t="str">
        <f t="shared" si="150"/>
        <v>-</v>
      </c>
      <c r="BE640" s="9">
        <f t="shared" si="150"/>
        <v>4</v>
      </c>
      <c r="BF640" s="9" t="str">
        <f t="shared" si="150"/>
        <v>-</v>
      </c>
      <c r="BG640" s="9" t="str">
        <f t="shared" si="150"/>
        <v>-</v>
      </c>
      <c r="BH640" s="9">
        <f t="shared" si="150"/>
        <v>4</v>
      </c>
      <c r="BI640" s="9">
        <f t="shared" si="150"/>
        <v>5</v>
      </c>
      <c r="BJ640" s="37">
        <f t="shared" si="146"/>
        <v>18</v>
      </c>
      <c r="BK640" s="34">
        <f t="shared" si="147"/>
        <v>4.3332833333333332</v>
      </c>
      <c r="BL640" s="9">
        <f t="shared" si="130"/>
        <v>141</v>
      </c>
      <c r="BN640" s="38">
        <f t="shared" si="136"/>
        <v>51</v>
      </c>
      <c r="BO640" s="34">
        <f t="shared" si="131"/>
        <v>4.3332833333333332</v>
      </c>
      <c r="BP640" s="37">
        <f t="shared" si="132"/>
        <v>18</v>
      </c>
      <c r="BQ640" s="37">
        <f t="shared" si="133"/>
        <v>18</v>
      </c>
      <c r="BR640" s="36">
        <f t="shared" si="134"/>
        <v>26</v>
      </c>
      <c r="BS640" s="36">
        <f t="shared" si="128"/>
        <v>2</v>
      </c>
      <c r="BV640" s="25"/>
      <c r="BW640" s="25"/>
      <c r="BX640" s="25"/>
    </row>
    <row r="641" spans="1:76">
      <c r="A641" s="38">
        <f t="shared" si="135"/>
        <v>52</v>
      </c>
      <c r="B641" s="36">
        <f t="shared" si="129"/>
        <v>26</v>
      </c>
      <c r="C641" s="36">
        <f t="shared" si="122"/>
        <v>3</v>
      </c>
      <c r="D641" s="9">
        <f t="shared" si="150"/>
        <v>8</v>
      </c>
      <c r="E641" s="9" t="str">
        <f t="shared" si="150"/>
        <v>-</v>
      </c>
      <c r="F641" s="9">
        <f t="shared" si="150"/>
        <v>5</v>
      </c>
      <c r="G641" s="9" t="str">
        <f t="shared" si="150"/>
        <v>-</v>
      </c>
      <c r="H641" s="9" t="str">
        <f t="shared" si="150"/>
        <v>-</v>
      </c>
      <c r="I641" s="9" t="str">
        <f t="shared" si="150"/>
        <v>-</v>
      </c>
      <c r="J641" s="9" t="str">
        <f t="shared" si="150"/>
        <v>-</v>
      </c>
      <c r="K641" s="9" t="str">
        <f t="shared" si="150"/>
        <v>-</v>
      </c>
      <c r="L641" s="9" t="str">
        <f t="shared" si="150"/>
        <v>-</v>
      </c>
      <c r="M641" s="9" t="str">
        <f t="shared" si="150"/>
        <v>-</v>
      </c>
      <c r="N641" s="9" t="str">
        <f t="shared" si="150"/>
        <v>-</v>
      </c>
      <c r="O641" s="9" t="str">
        <f t="shared" si="150"/>
        <v>-</v>
      </c>
      <c r="P641" s="9" t="str">
        <f t="shared" si="150"/>
        <v>-</v>
      </c>
      <c r="Q641" s="9">
        <f t="shared" si="150"/>
        <v>4</v>
      </c>
      <c r="R641" s="9" t="str">
        <f t="shared" si="150"/>
        <v>-</v>
      </c>
      <c r="S641" s="9" t="str">
        <f t="shared" si="150"/>
        <v>-</v>
      </c>
      <c r="T641" s="9">
        <f t="shared" si="150"/>
        <v>5</v>
      </c>
      <c r="U641" s="9">
        <f t="shared" si="150"/>
        <v>6</v>
      </c>
      <c r="V641" s="9" t="str">
        <f t="shared" si="150"/>
        <v>-</v>
      </c>
      <c r="W641" s="9" t="str">
        <f t="shared" si="150"/>
        <v>-</v>
      </c>
      <c r="X641" s="9" t="str">
        <f t="shared" si="150"/>
        <v>-</v>
      </c>
      <c r="Y641" s="9" t="str">
        <f t="shared" si="150"/>
        <v>-</v>
      </c>
      <c r="Z641" s="9">
        <f t="shared" si="150"/>
        <v>8</v>
      </c>
      <c r="AA641" s="9" t="str">
        <f t="shared" si="150"/>
        <v>-</v>
      </c>
      <c r="AB641" s="9" t="str">
        <f t="shared" si="150"/>
        <v>-</v>
      </c>
      <c r="AC641" s="9" t="str">
        <f t="shared" si="150"/>
        <v>-</v>
      </c>
      <c r="AD641" s="9" t="str">
        <f t="shared" si="150"/>
        <v>-</v>
      </c>
      <c r="AE641" s="9" t="str">
        <f t="shared" si="150"/>
        <v>-</v>
      </c>
      <c r="AF641" s="9" t="str">
        <f t="shared" si="150"/>
        <v>-</v>
      </c>
      <c r="AG641" s="9">
        <f t="shared" si="150"/>
        <v>8</v>
      </c>
      <c r="AH641" s="9" t="str">
        <f t="shared" si="150"/>
        <v>-</v>
      </c>
      <c r="AI641" s="9">
        <f t="shared" si="143"/>
        <v>4</v>
      </c>
      <c r="AJ641" s="9">
        <f t="shared" si="143"/>
        <v>5</v>
      </c>
      <c r="AK641" s="9" t="str">
        <f t="shared" si="143"/>
        <v>-</v>
      </c>
      <c r="AL641" s="9" t="str">
        <f t="shared" si="143"/>
        <v>-</v>
      </c>
      <c r="AM641" s="9">
        <f t="shared" si="143"/>
        <v>5</v>
      </c>
      <c r="AN641" s="9">
        <f t="shared" si="143"/>
        <v>6</v>
      </c>
      <c r="AO641" s="9" t="str">
        <f t="shared" si="143"/>
        <v>-</v>
      </c>
      <c r="AP641" s="9">
        <f t="shared" ref="AP641:AY666" si="151">IF(AND(AP$196="ДА",AP446="-"),AP54,"-")</f>
        <v>7</v>
      </c>
      <c r="AQ641" s="9" t="str">
        <f t="shared" si="151"/>
        <v>-</v>
      </c>
      <c r="AR641" s="9" t="str">
        <f t="shared" si="151"/>
        <v>-</v>
      </c>
      <c r="AS641" s="9">
        <f t="shared" si="151"/>
        <v>10</v>
      </c>
      <c r="AT641" s="9" t="str">
        <f t="shared" si="151"/>
        <v>-</v>
      </c>
      <c r="AU641" s="9" t="str">
        <f t="shared" si="151"/>
        <v>-</v>
      </c>
      <c r="AV641" s="9" t="str">
        <f t="shared" si="151"/>
        <v>-</v>
      </c>
      <c r="AW641" s="9" t="str">
        <f t="shared" si="151"/>
        <v>-</v>
      </c>
      <c r="AX641" s="9" t="str">
        <f t="shared" si="151"/>
        <v>-</v>
      </c>
      <c r="AY641" s="9" t="str">
        <f t="shared" si="151"/>
        <v>-</v>
      </c>
      <c r="AZ641" s="9" t="str">
        <f t="shared" si="143"/>
        <v>-</v>
      </c>
      <c r="BA641" s="9" t="str">
        <f t="shared" si="143"/>
        <v>-</v>
      </c>
      <c r="BB641" s="9" t="str">
        <f t="shared" si="150"/>
        <v>-</v>
      </c>
      <c r="BC641" s="9">
        <f t="shared" si="150"/>
        <v>4</v>
      </c>
      <c r="BD641" s="9" t="str">
        <f t="shared" si="150"/>
        <v>-</v>
      </c>
      <c r="BE641" s="9">
        <f t="shared" si="150"/>
        <v>8</v>
      </c>
      <c r="BF641" s="9" t="str">
        <f t="shared" si="150"/>
        <v>-</v>
      </c>
      <c r="BG641" s="9" t="str">
        <f t="shared" si="150"/>
        <v>-</v>
      </c>
      <c r="BH641" s="9" t="str">
        <f t="shared" si="150"/>
        <v>-</v>
      </c>
      <c r="BI641" s="9">
        <f t="shared" si="150"/>
        <v>4</v>
      </c>
      <c r="BJ641" s="37">
        <f t="shared" si="146"/>
        <v>16</v>
      </c>
      <c r="BK641" s="34">
        <f t="shared" si="147"/>
        <v>6.062449</v>
      </c>
      <c r="BL641" s="9">
        <f t="shared" si="130"/>
        <v>88</v>
      </c>
      <c r="BN641" s="38">
        <f t="shared" si="136"/>
        <v>52</v>
      </c>
      <c r="BO641" s="34">
        <f t="shared" si="131"/>
        <v>6.062449</v>
      </c>
      <c r="BP641" s="37">
        <f t="shared" si="132"/>
        <v>19</v>
      </c>
      <c r="BQ641" s="37">
        <f t="shared" si="133"/>
        <v>16</v>
      </c>
      <c r="BR641" s="36">
        <f t="shared" si="134"/>
        <v>26</v>
      </c>
      <c r="BS641" s="36">
        <f t="shared" si="128"/>
        <v>3</v>
      </c>
      <c r="BV641" s="25"/>
      <c r="BW641" s="25"/>
      <c r="BX641" s="25"/>
    </row>
    <row r="642" spans="1:76">
      <c r="A642" s="38">
        <f t="shared" si="135"/>
        <v>53</v>
      </c>
      <c r="B642" s="36">
        <f t="shared" si="129"/>
        <v>27</v>
      </c>
      <c r="C642" s="36">
        <f t="shared" si="122"/>
        <v>1</v>
      </c>
      <c r="D642" s="9">
        <f t="shared" si="150"/>
        <v>5</v>
      </c>
      <c r="E642" s="9" t="str">
        <f t="shared" si="150"/>
        <v>-</v>
      </c>
      <c r="F642" s="9">
        <f t="shared" si="150"/>
        <v>2</v>
      </c>
      <c r="G642" s="9" t="str">
        <f t="shared" si="150"/>
        <v>-</v>
      </c>
      <c r="H642" s="9" t="str">
        <f t="shared" si="150"/>
        <v>-</v>
      </c>
      <c r="I642" s="9" t="str">
        <f t="shared" si="150"/>
        <v>-</v>
      </c>
      <c r="J642" s="9">
        <f t="shared" si="150"/>
        <v>9</v>
      </c>
      <c r="K642" s="9" t="str">
        <f t="shared" si="150"/>
        <v>-</v>
      </c>
      <c r="L642" s="9" t="str">
        <f t="shared" si="150"/>
        <v>-</v>
      </c>
      <c r="M642" s="9" t="str">
        <f t="shared" si="150"/>
        <v>-</v>
      </c>
      <c r="N642" s="9" t="str">
        <f t="shared" si="150"/>
        <v>-</v>
      </c>
      <c r="O642" s="9" t="str">
        <f t="shared" si="150"/>
        <v>-</v>
      </c>
      <c r="P642" s="9" t="str">
        <f t="shared" si="150"/>
        <v>-</v>
      </c>
      <c r="Q642" s="9">
        <f t="shared" si="150"/>
        <v>9</v>
      </c>
      <c r="R642" s="9" t="str">
        <f t="shared" si="150"/>
        <v>-</v>
      </c>
      <c r="S642" s="9" t="str">
        <f t="shared" ref="S642:BI652" si="152">IF(AND(S$196="ДА",S447="-"),S55,"-")</f>
        <v>-</v>
      </c>
      <c r="T642" s="9">
        <f t="shared" si="152"/>
        <v>5</v>
      </c>
      <c r="U642" s="9">
        <f t="shared" si="152"/>
        <v>9</v>
      </c>
      <c r="V642" s="9" t="str">
        <f t="shared" si="152"/>
        <v>-</v>
      </c>
      <c r="W642" s="9" t="str">
        <f t="shared" si="152"/>
        <v>-</v>
      </c>
      <c r="X642" s="9" t="str">
        <f t="shared" si="152"/>
        <v>-</v>
      </c>
      <c r="Y642" s="9" t="str">
        <f t="shared" si="152"/>
        <v>-</v>
      </c>
      <c r="Z642" s="9">
        <f t="shared" si="152"/>
        <v>8</v>
      </c>
      <c r="AA642" s="9" t="str">
        <f t="shared" si="152"/>
        <v>-</v>
      </c>
      <c r="AB642" s="9" t="str">
        <f t="shared" si="152"/>
        <v>-</v>
      </c>
      <c r="AC642" s="9" t="str">
        <f t="shared" si="152"/>
        <v>-</v>
      </c>
      <c r="AD642" s="9" t="str">
        <f t="shared" si="152"/>
        <v>-</v>
      </c>
      <c r="AE642" s="9" t="str">
        <f t="shared" si="152"/>
        <v>-</v>
      </c>
      <c r="AF642" s="9" t="str">
        <f t="shared" si="152"/>
        <v>-</v>
      </c>
      <c r="AG642" s="9">
        <f t="shared" si="152"/>
        <v>5</v>
      </c>
      <c r="AH642" s="9" t="str">
        <f t="shared" si="152"/>
        <v>-</v>
      </c>
      <c r="AI642" s="9">
        <f t="shared" si="143"/>
        <v>4</v>
      </c>
      <c r="AJ642" s="9">
        <f t="shared" si="143"/>
        <v>5</v>
      </c>
      <c r="AK642" s="9" t="str">
        <f t="shared" si="143"/>
        <v>-</v>
      </c>
      <c r="AL642" s="9">
        <f t="shared" si="143"/>
        <v>6</v>
      </c>
      <c r="AM642" s="9">
        <f t="shared" si="143"/>
        <v>5</v>
      </c>
      <c r="AN642" s="9">
        <f t="shared" si="143"/>
        <v>2</v>
      </c>
      <c r="AO642" s="9" t="str">
        <f t="shared" si="143"/>
        <v>-</v>
      </c>
      <c r="AP642" s="9">
        <f t="shared" si="151"/>
        <v>4</v>
      </c>
      <c r="AQ642" s="9" t="str">
        <f t="shared" si="151"/>
        <v>-</v>
      </c>
      <c r="AR642" s="9" t="str">
        <f t="shared" si="151"/>
        <v>-</v>
      </c>
      <c r="AS642" s="9">
        <f t="shared" si="151"/>
        <v>3</v>
      </c>
      <c r="AT642" s="9" t="str">
        <f t="shared" si="151"/>
        <v>-</v>
      </c>
      <c r="AU642" s="9" t="str">
        <f t="shared" si="151"/>
        <v>-</v>
      </c>
      <c r="AV642" s="9" t="str">
        <f t="shared" si="151"/>
        <v>-</v>
      </c>
      <c r="AW642" s="9" t="str">
        <f t="shared" si="151"/>
        <v>-</v>
      </c>
      <c r="AX642" s="9" t="str">
        <f t="shared" si="151"/>
        <v>-</v>
      </c>
      <c r="AY642" s="9" t="str">
        <f t="shared" si="151"/>
        <v>-</v>
      </c>
      <c r="AZ642" s="9">
        <f t="shared" si="143"/>
        <v>1</v>
      </c>
      <c r="BA642" s="9" t="str">
        <f t="shared" si="143"/>
        <v>-</v>
      </c>
      <c r="BB642" s="9" t="str">
        <f t="shared" si="152"/>
        <v>-</v>
      </c>
      <c r="BC642" s="9">
        <f t="shared" si="152"/>
        <v>5</v>
      </c>
      <c r="BD642" s="9" t="str">
        <f t="shared" si="152"/>
        <v>-</v>
      </c>
      <c r="BE642" s="9">
        <f t="shared" si="152"/>
        <v>6</v>
      </c>
      <c r="BF642" s="9" t="str">
        <f t="shared" si="152"/>
        <v>-</v>
      </c>
      <c r="BG642" s="9" t="str">
        <f t="shared" si="152"/>
        <v>-</v>
      </c>
      <c r="BH642" s="9" t="str">
        <f t="shared" si="152"/>
        <v>-</v>
      </c>
      <c r="BI642" s="9" t="str">
        <f t="shared" si="152"/>
        <v>-</v>
      </c>
      <c r="BJ642" s="37">
        <f t="shared" si="146"/>
        <v>18</v>
      </c>
      <c r="BK642" s="34">
        <f t="shared" si="147"/>
        <v>5.1666146666666668</v>
      </c>
      <c r="BL642" s="9">
        <f t="shared" si="130"/>
        <v>121</v>
      </c>
      <c r="BN642" s="38">
        <f t="shared" si="136"/>
        <v>53</v>
      </c>
      <c r="BO642" s="34">
        <f t="shared" si="131"/>
        <v>5.1666146666666668</v>
      </c>
      <c r="BP642" s="37">
        <f t="shared" si="132"/>
        <v>18</v>
      </c>
      <c r="BQ642" s="37">
        <f t="shared" si="133"/>
        <v>18</v>
      </c>
      <c r="BR642" s="36">
        <f t="shared" si="134"/>
        <v>27</v>
      </c>
      <c r="BS642" s="36">
        <f t="shared" si="128"/>
        <v>1</v>
      </c>
      <c r="BV642" s="25"/>
      <c r="BW642" s="25"/>
      <c r="BX642" s="25"/>
    </row>
    <row r="643" spans="1:76">
      <c r="A643" s="38">
        <f t="shared" si="135"/>
        <v>54</v>
      </c>
      <c r="B643" s="36">
        <f t="shared" si="129"/>
        <v>27</v>
      </c>
      <c r="C643" s="36">
        <f t="shared" si="122"/>
        <v>2</v>
      </c>
      <c r="D643" s="9">
        <f t="shared" ref="D643:S658" si="153">IF(AND(D$196="ДА",D448="-"),D56,"-")</f>
        <v>5</v>
      </c>
      <c r="E643" s="9" t="str">
        <f t="shared" si="153"/>
        <v>-</v>
      </c>
      <c r="F643" s="9" t="str">
        <f t="shared" si="153"/>
        <v>-</v>
      </c>
      <c r="G643" s="9" t="str">
        <f t="shared" si="153"/>
        <v>-</v>
      </c>
      <c r="H643" s="9" t="str">
        <f t="shared" si="153"/>
        <v>-</v>
      </c>
      <c r="I643" s="9" t="str">
        <f t="shared" si="153"/>
        <v>-</v>
      </c>
      <c r="J643" s="9" t="str">
        <f t="shared" si="153"/>
        <v>-</v>
      </c>
      <c r="K643" s="9" t="str">
        <f t="shared" si="153"/>
        <v>-</v>
      </c>
      <c r="L643" s="9" t="str">
        <f t="shared" si="153"/>
        <v>-</v>
      </c>
      <c r="M643" s="9" t="str">
        <f t="shared" si="153"/>
        <v>-</v>
      </c>
      <c r="N643" s="9" t="str">
        <f t="shared" si="153"/>
        <v>-</v>
      </c>
      <c r="O643" s="9" t="str">
        <f t="shared" si="153"/>
        <v>-</v>
      </c>
      <c r="P643" s="9" t="str">
        <f t="shared" si="153"/>
        <v>-</v>
      </c>
      <c r="Q643" s="9">
        <f t="shared" si="153"/>
        <v>9</v>
      </c>
      <c r="R643" s="9" t="str">
        <f t="shared" si="153"/>
        <v>-</v>
      </c>
      <c r="S643" s="9" t="str">
        <f t="shared" si="152"/>
        <v>-</v>
      </c>
      <c r="T643" s="9">
        <f t="shared" si="152"/>
        <v>7</v>
      </c>
      <c r="U643" s="9">
        <f t="shared" si="152"/>
        <v>6</v>
      </c>
      <c r="V643" s="9" t="str">
        <f t="shared" si="152"/>
        <v>-</v>
      </c>
      <c r="W643" s="9" t="str">
        <f t="shared" si="152"/>
        <v>-</v>
      </c>
      <c r="X643" s="9" t="str">
        <f t="shared" si="152"/>
        <v>-</v>
      </c>
      <c r="Y643" s="9" t="str">
        <f t="shared" si="152"/>
        <v>-</v>
      </c>
      <c r="Z643" s="9">
        <f t="shared" si="152"/>
        <v>6</v>
      </c>
      <c r="AA643" s="9" t="str">
        <f t="shared" si="152"/>
        <v>-</v>
      </c>
      <c r="AB643" s="9" t="str">
        <f t="shared" si="152"/>
        <v>-</v>
      </c>
      <c r="AC643" s="9" t="str">
        <f t="shared" si="152"/>
        <v>-</v>
      </c>
      <c r="AD643" s="9" t="str">
        <f t="shared" si="152"/>
        <v>-</v>
      </c>
      <c r="AE643" s="9" t="str">
        <f t="shared" si="152"/>
        <v>-</v>
      </c>
      <c r="AF643" s="9" t="str">
        <f t="shared" si="152"/>
        <v>-</v>
      </c>
      <c r="AG643" s="9">
        <f t="shared" si="152"/>
        <v>3</v>
      </c>
      <c r="AH643" s="9" t="str">
        <f t="shared" si="152"/>
        <v>-</v>
      </c>
      <c r="AI643" s="9" t="str">
        <f t="shared" si="143"/>
        <v>-</v>
      </c>
      <c r="AJ643" s="9">
        <f t="shared" si="143"/>
        <v>5</v>
      </c>
      <c r="AK643" s="9" t="str">
        <f t="shared" si="143"/>
        <v>-</v>
      </c>
      <c r="AL643" s="9" t="str">
        <f t="shared" si="143"/>
        <v>-</v>
      </c>
      <c r="AM643" s="9">
        <f t="shared" si="143"/>
        <v>6</v>
      </c>
      <c r="AN643" s="9">
        <f t="shared" si="143"/>
        <v>4</v>
      </c>
      <c r="AO643" s="9" t="str">
        <f t="shared" si="143"/>
        <v>-</v>
      </c>
      <c r="AP643" s="9">
        <f t="shared" si="151"/>
        <v>4</v>
      </c>
      <c r="AQ643" s="9" t="str">
        <f t="shared" si="151"/>
        <v>-</v>
      </c>
      <c r="AR643" s="9" t="str">
        <f t="shared" si="151"/>
        <v>-</v>
      </c>
      <c r="AS643" s="9">
        <f t="shared" si="151"/>
        <v>1</v>
      </c>
      <c r="AT643" s="9" t="str">
        <f t="shared" si="151"/>
        <v>-</v>
      </c>
      <c r="AU643" s="9" t="str">
        <f t="shared" si="151"/>
        <v>-</v>
      </c>
      <c r="AV643" s="9" t="str">
        <f t="shared" si="151"/>
        <v>-</v>
      </c>
      <c r="AW643" s="9" t="str">
        <f t="shared" si="151"/>
        <v>-</v>
      </c>
      <c r="AX643" s="9" t="str">
        <f t="shared" si="151"/>
        <v>-</v>
      </c>
      <c r="AY643" s="9" t="str">
        <f t="shared" si="151"/>
        <v>-</v>
      </c>
      <c r="AZ643" s="9" t="str">
        <f t="shared" si="143"/>
        <v>-</v>
      </c>
      <c r="BA643" s="9" t="str">
        <f t="shared" si="143"/>
        <v>-</v>
      </c>
      <c r="BB643" s="9" t="str">
        <f t="shared" si="152"/>
        <v>-</v>
      </c>
      <c r="BC643" s="9">
        <f t="shared" si="152"/>
        <v>5</v>
      </c>
      <c r="BD643" s="9" t="str">
        <f t="shared" si="152"/>
        <v>-</v>
      </c>
      <c r="BE643" s="9">
        <f t="shared" si="152"/>
        <v>7</v>
      </c>
      <c r="BF643" s="9" t="str">
        <f t="shared" si="152"/>
        <v>-</v>
      </c>
      <c r="BG643" s="9" t="str">
        <f t="shared" si="152"/>
        <v>-</v>
      </c>
      <c r="BH643" s="9" t="str">
        <f t="shared" si="152"/>
        <v>-</v>
      </c>
      <c r="BI643" s="9" t="str">
        <f t="shared" si="152"/>
        <v>-</v>
      </c>
      <c r="BJ643" s="37">
        <f t="shared" si="146"/>
        <v>13</v>
      </c>
      <c r="BK643" s="34">
        <f t="shared" si="147"/>
        <v>5.2307162307692305</v>
      </c>
      <c r="BL643" s="9">
        <f t="shared" si="130"/>
        <v>118</v>
      </c>
      <c r="BN643" s="38">
        <f t="shared" si="136"/>
        <v>54</v>
      </c>
      <c r="BO643" s="34">
        <f t="shared" si="131"/>
        <v>5.2307162307692305</v>
      </c>
      <c r="BP643" s="37">
        <f t="shared" si="132"/>
        <v>15</v>
      </c>
      <c r="BQ643" s="37">
        <f t="shared" si="133"/>
        <v>13</v>
      </c>
      <c r="BR643" s="36">
        <f t="shared" si="134"/>
        <v>27</v>
      </c>
      <c r="BS643" s="36">
        <f t="shared" si="128"/>
        <v>2</v>
      </c>
      <c r="BV643" s="25"/>
      <c r="BW643" s="25"/>
      <c r="BX643" s="25"/>
    </row>
    <row r="644" spans="1:76">
      <c r="A644" s="38">
        <f t="shared" si="135"/>
        <v>55</v>
      </c>
      <c r="B644" s="36">
        <f t="shared" si="129"/>
        <v>27</v>
      </c>
      <c r="C644" s="36">
        <f t="shared" si="122"/>
        <v>3</v>
      </c>
      <c r="D644" s="9">
        <f t="shared" si="153"/>
        <v>4</v>
      </c>
      <c r="E644" s="9" t="str">
        <f t="shared" si="153"/>
        <v>-</v>
      </c>
      <c r="F644" s="9" t="str">
        <f t="shared" si="153"/>
        <v>-</v>
      </c>
      <c r="G644" s="9" t="str">
        <f t="shared" si="153"/>
        <v>-</v>
      </c>
      <c r="H644" s="9" t="str">
        <f t="shared" si="153"/>
        <v>-</v>
      </c>
      <c r="I644" s="9" t="str">
        <f t="shared" si="153"/>
        <v>-</v>
      </c>
      <c r="J644" s="9" t="str">
        <f t="shared" si="153"/>
        <v>-</v>
      </c>
      <c r="K644" s="9" t="str">
        <f t="shared" si="153"/>
        <v>-</v>
      </c>
      <c r="L644" s="9" t="str">
        <f t="shared" si="153"/>
        <v>-</v>
      </c>
      <c r="M644" s="9" t="str">
        <f t="shared" si="153"/>
        <v>-</v>
      </c>
      <c r="N644" s="9" t="str">
        <f t="shared" si="153"/>
        <v>-</v>
      </c>
      <c r="O644" s="9" t="str">
        <f t="shared" si="153"/>
        <v>-</v>
      </c>
      <c r="P644" s="9" t="str">
        <f t="shared" si="153"/>
        <v>-</v>
      </c>
      <c r="Q644" s="9">
        <f t="shared" si="153"/>
        <v>5</v>
      </c>
      <c r="R644" s="9" t="str">
        <f t="shared" si="153"/>
        <v>-</v>
      </c>
      <c r="S644" s="9" t="str">
        <f t="shared" si="152"/>
        <v>-</v>
      </c>
      <c r="T644" s="9">
        <f t="shared" si="152"/>
        <v>5</v>
      </c>
      <c r="U644" s="9">
        <f t="shared" si="152"/>
        <v>8</v>
      </c>
      <c r="V644" s="9" t="str">
        <f t="shared" si="152"/>
        <v>-</v>
      </c>
      <c r="W644" s="9" t="str">
        <f t="shared" si="152"/>
        <v>-</v>
      </c>
      <c r="X644" s="9" t="str">
        <f t="shared" si="152"/>
        <v>-</v>
      </c>
      <c r="Y644" s="9" t="str">
        <f t="shared" si="152"/>
        <v>-</v>
      </c>
      <c r="Z644" s="9">
        <f t="shared" si="152"/>
        <v>6</v>
      </c>
      <c r="AA644" s="9" t="str">
        <f t="shared" si="152"/>
        <v>-</v>
      </c>
      <c r="AB644" s="9" t="str">
        <f t="shared" si="152"/>
        <v>-</v>
      </c>
      <c r="AC644" s="9" t="str">
        <f t="shared" si="152"/>
        <v>-</v>
      </c>
      <c r="AD644" s="9" t="str">
        <f t="shared" si="152"/>
        <v>-</v>
      </c>
      <c r="AE644" s="9" t="str">
        <f t="shared" si="152"/>
        <v>-</v>
      </c>
      <c r="AF644" s="9" t="str">
        <f t="shared" si="152"/>
        <v>-</v>
      </c>
      <c r="AG644" s="9">
        <f t="shared" si="152"/>
        <v>4</v>
      </c>
      <c r="AH644" s="9" t="str">
        <f t="shared" si="152"/>
        <v>-</v>
      </c>
      <c r="AI644" s="9">
        <f t="shared" si="143"/>
        <v>4</v>
      </c>
      <c r="AJ644" s="9">
        <f t="shared" si="143"/>
        <v>6</v>
      </c>
      <c r="AK644" s="9" t="str">
        <f t="shared" si="143"/>
        <v>-</v>
      </c>
      <c r="AL644" s="9" t="str">
        <f t="shared" si="143"/>
        <v>-</v>
      </c>
      <c r="AM644" s="9">
        <f t="shared" si="143"/>
        <v>4</v>
      </c>
      <c r="AN644" s="9">
        <f t="shared" si="143"/>
        <v>4</v>
      </c>
      <c r="AO644" s="9" t="str">
        <f t="shared" si="143"/>
        <v>-</v>
      </c>
      <c r="AP644" s="9">
        <f t="shared" si="151"/>
        <v>4</v>
      </c>
      <c r="AQ644" s="9" t="str">
        <f t="shared" si="151"/>
        <v>-</v>
      </c>
      <c r="AR644" s="9" t="str">
        <f t="shared" si="151"/>
        <v>-</v>
      </c>
      <c r="AS644" s="9">
        <f t="shared" si="151"/>
        <v>4</v>
      </c>
      <c r="AT644" s="9" t="str">
        <f t="shared" si="151"/>
        <v>-</v>
      </c>
      <c r="AU644" s="9" t="str">
        <f t="shared" si="151"/>
        <v>-</v>
      </c>
      <c r="AV644" s="9" t="str">
        <f t="shared" si="151"/>
        <v>-</v>
      </c>
      <c r="AW644" s="9" t="str">
        <f t="shared" si="151"/>
        <v>-</v>
      </c>
      <c r="AX644" s="9" t="str">
        <f t="shared" si="151"/>
        <v>-</v>
      </c>
      <c r="AY644" s="9" t="str">
        <f t="shared" si="151"/>
        <v>-</v>
      </c>
      <c r="AZ644" s="9" t="str">
        <f t="shared" si="143"/>
        <v>-</v>
      </c>
      <c r="BA644" s="9" t="str">
        <f t="shared" si="143"/>
        <v>-</v>
      </c>
      <c r="BB644" s="9" t="str">
        <f t="shared" si="152"/>
        <v>-</v>
      </c>
      <c r="BC644" s="9">
        <f t="shared" si="152"/>
        <v>6</v>
      </c>
      <c r="BD644" s="9" t="str">
        <f t="shared" si="152"/>
        <v>-</v>
      </c>
      <c r="BE644" s="9">
        <f t="shared" si="152"/>
        <v>5</v>
      </c>
      <c r="BF644" s="9">
        <f t="shared" si="152"/>
        <v>4</v>
      </c>
      <c r="BG644" s="9" t="str">
        <f t="shared" si="152"/>
        <v>-</v>
      </c>
      <c r="BH644" s="9" t="str">
        <f t="shared" si="152"/>
        <v>-</v>
      </c>
      <c r="BI644" s="9" t="str">
        <f t="shared" si="152"/>
        <v>-</v>
      </c>
      <c r="BJ644" s="37">
        <f t="shared" si="146"/>
        <v>15</v>
      </c>
      <c r="BK644" s="34">
        <f t="shared" si="147"/>
        <v>4.8666126666666658</v>
      </c>
      <c r="BL644" s="9">
        <f t="shared" si="130"/>
        <v>130</v>
      </c>
      <c r="BN644" s="38">
        <f t="shared" si="136"/>
        <v>55</v>
      </c>
      <c r="BO644" s="34">
        <f t="shared" si="131"/>
        <v>4.8666126666666658</v>
      </c>
      <c r="BP644" s="37">
        <f t="shared" si="132"/>
        <v>15</v>
      </c>
      <c r="BQ644" s="37">
        <f t="shared" si="133"/>
        <v>15</v>
      </c>
      <c r="BR644" s="36">
        <f t="shared" si="134"/>
        <v>27</v>
      </c>
      <c r="BS644" s="36">
        <f t="shared" si="128"/>
        <v>3</v>
      </c>
      <c r="BV644" s="25"/>
      <c r="BW644" s="25"/>
      <c r="BX644" s="25"/>
    </row>
    <row r="645" spans="1:76">
      <c r="A645" s="38">
        <f t="shared" si="135"/>
        <v>56</v>
      </c>
      <c r="B645" s="36">
        <f t="shared" si="129"/>
        <v>28</v>
      </c>
      <c r="C645" s="36">
        <f t="shared" si="122"/>
        <v>1</v>
      </c>
      <c r="D645" s="9">
        <f t="shared" si="153"/>
        <v>12</v>
      </c>
      <c r="E645" s="9" t="str">
        <f t="shared" si="153"/>
        <v>-</v>
      </c>
      <c r="F645" s="9">
        <f t="shared" si="153"/>
        <v>9</v>
      </c>
      <c r="G645" s="9" t="str">
        <f t="shared" si="153"/>
        <v>-</v>
      </c>
      <c r="H645" s="9" t="str">
        <f t="shared" si="153"/>
        <v>-</v>
      </c>
      <c r="I645" s="9" t="str">
        <f t="shared" si="153"/>
        <v>-</v>
      </c>
      <c r="J645" s="9" t="str">
        <f t="shared" si="153"/>
        <v>-</v>
      </c>
      <c r="K645" s="9" t="str">
        <f t="shared" si="153"/>
        <v>-</v>
      </c>
      <c r="L645" s="9" t="str">
        <f t="shared" si="153"/>
        <v>-</v>
      </c>
      <c r="M645" s="9" t="str">
        <f t="shared" si="153"/>
        <v>-</v>
      </c>
      <c r="N645" s="9" t="str">
        <f t="shared" si="153"/>
        <v>-</v>
      </c>
      <c r="O645" s="9" t="str">
        <f t="shared" si="153"/>
        <v>-</v>
      </c>
      <c r="P645" s="9" t="str">
        <f t="shared" si="153"/>
        <v>-</v>
      </c>
      <c r="Q645" s="9">
        <f t="shared" si="153"/>
        <v>7</v>
      </c>
      <c r="R645" s="9" t="str">
        <f t="shared" si="153"/>
        <v>-</v>
      </c>
      <c r="S645" s="9" t="str">
        <f t="shared" si="152"/>
        <v>-</v>
      </c>
      <c r="T645" s="9">
        <f t="shared" si="152"/>
        <v>6</v>
      </c>
      <c r="U645" s="9">
        <f t="shared" si="152"/>
        <v>12</v>
      </c>
      <c r="V645" s="9" t="str">
        <f t="shared" si="152"/>
        <v>-</v>
      </c>
      <c r="W645" s="9" t="str">
        <f t="shared" si="152"/>
        <v>-</v>
      </c>
      <c r="X645" s="9" t="str">
        <f t="shared" si="152"/>
        <v>-</v>
      </c>
      <c r="Y645" s="9" t="str">
        <f t="shared" si="152"/>
        <v>-</v>
      </c>
      <c r="Z645" s="9">
        <f t="shared" si="152"/>
        <v>7</v>
      </c>
      <c r="AA645" s="9" t="str">
        <f t="shared" si="152"/>
        <v>-</v>
      </c>
      <c r="AB645" s="9" t="str">
        <f t="shared" si="152"/>
        <v>-</v>
      </c>
      <c r="AC645" s="9" t="str">
        <f t="shared" si="152"/>
        <v>-</v>
      </c>
      <c r="AD645" s="9" t="str">
        <f t="shared" si="152"/>
        <v>-</v>
      </c>
      <c r="AE645" s="9" t="str">
        <f t="shared" si="152"/>
        <v>-</v>
      </c>
      <c r="AF645" s="9" t="str">
        <f t="shared" si="152"/>
        <v>-</v>
      </c>
      <c r="AG645" s="9">
        <f t="shared" si="152"/>
        <v>6</v>
      </c>
      <c r="AH645" s="9" t="str">
        <f t="shared" si="152"/>
        <v>-</v>
      </c>
      <c r="AI645" s="9" t="str">
        <f t="shared" si="143"/>
        <v>-</v>
      </c>
      <c r="AJ645" s="9">
        <f t="shared" si="143"/>
        <v>6</v>
      </c>
      <c r="AK645" s="9">
        <f t="shared" si="143"/>
        <v>9</v>
      </c>
      <c r="AL645" s="9">
        <f t="shared" si="143"/>
        <v>4</v>
      </c>
      <c r="AM645" s="9">
        <f t="shared" si="143"/>
        <v>8</v>
      </c>
      <c r="AN645" s="9">
        <f t="shared" si="143"/>
        <v>4</v>
      </c>
      <c r="AO645" s="9" t="str">
        <f t="shared" si="143"/>
        <v>-</v>
      </c>
      <c r="AP645" s="9">
        <f t="shared" si="151"/>
        <v>6</v>
      </c>
      <c r="AQ645" s="9" t="str">
        <f t="shared" si="151"/>
        <v>-</v>
      </c>
      <c r="AR645" s="9" t="str">
        <f t="shared" si="151"/>
        <v>-</v>
      </c>
      <c r="AS645" s="9">
        <f t="shared" si="151"/>
        <v>3</v>
      </c>
      <c r="AT645" s="9" t="str">
        <f t="shared" si="151"/>
        <v>-</v>
      </c>
      <c r="AU645" s="9" t="str">
        <f t="shared" si="151"/>
        <v>-</v>
      </c>
      <c r="AV645" s="9" t="str">
        <f t="shared" si="151"/>
        <v>-</v>
      </c>
      <c r="AW645" s="9" t="str">
        <f t="shared" si="151"/>
        <v>-</v>
      </c>
      <c r="AX645" s="9" t="str">
        <f t="shared" si="151"/>
        <v>-</v>
      </c>
      <c r="AY645" s="9" t="str">
        <f t="shared" si="151"/>
        <v>-</v>
      </c>
      <c r="AZ645" s="9" t="str">
        <f t="shared" si="143"/>
        <v>-</v>
      </c>
      <c r="BA645" s="9" t="str">
        <f t="shared" si="143"/>
        <v>-</v>
      </c>
      <c r="BB645" s="9" t="str">
        <f t="shared" si="152"/>
        <v>-</v>
      </c>
      <c r="BC645" s="9">
        <f t="shared" si="152"/>
        <v>8</v>
      </c>
      <c r="BD645" s="9" t="str">
        <f t="shared" si="152"/>
        <v>-</v>
      </c>
      <c r="BE645" s="9">
        <f t="shared" si="152"/>
        <v>7</v>
      </c>
      <c r="BF645" s="9">
        <f t="shared" si="152"/>
        <v>9</v>
      </c>
      <c r="BG645" s="9" t="str">
        <f t="shared" si="152"/>
        <v>-</v>
      </c>
      <c r="BH645" s="9" t="str">
        <f t="shared" si="152"/>
        <v>-</v>
      </c>
      <c r="BI645" s="9" t="str">
        <f t="shared" si="152"/>
        <v>-</v>
      </c>
      <c r="BJ645" s="37">
        <f t="shared" si="146"/>
        <v>17</v>
      </c>
      <c r="BK645" s="34">
        <f t="shared" si="147"/>
        <v>7.2352391176470592</v>
      </c>
      <c r="BL645" s="9">
        <f t="shared" si="130"/>
        <v>42</v>
      </c>
      <c r="BN645" s="38">
        <f t="shared" si="136"/>
        <v>56</v>
      </c>
      <c r="BO645" s="34">
        <f t="shared" si="131"/>
        <v>7.2352391176470592</v>
      </c>
      <c r="BP645" s="37">
        <f t="shared" si="132"/>
        <v>21</v>
      </c>
      <c r="BQ645" s="37">
        <f t="shared" si="133"/>
        <v>17</v>
      </c>
      <c r="BR645" s="36">
        <f t="shared" si="134"/>
        <v>28</v>
      </c>
      <c r="BS645" s="36">
        <f t="shared" si="128"/>
        <v>1</v>
      </c>
      <c r="BV645" s="25"/>
      <c r="BW645" s="25"/>
      <c r="BX645" s="25"/>
    </row>
    <row r="646" spans="1:76">
      <c r="A646" s="38">
        <f t="shared" si="135"/>
        <v>57</v>
      </c>
      <c r="B646" s="36">
        <f t="shared" si="129"/>
        <v>28</v>
      </c>
      <c r="C646" s="36">
        <f t="shared" si="122"/>
        <v>2</v>
      </c>
      <c r="D646" s="9">
        <f t="shared" si="153"/>
        <v>7</v>
      </c>
      <c r="E646" s="9" t="str">
        <f t="shared" si="153"/>
        <v>-</v>
      </c>
      <c r="F646" s="9">
        <f t="shared" si="153"/>
        <v>4</v>
      </c>
      <c r="G646" s="9" t="str">
        <f t="shared" si="153"/>
        <v>-</v>
      </c>
      <c r="H646" s="9" t="str">
        <f t="shared" si="153"/>
        <v>-</v>
      </c>
      <c r="I646" s="9" t="str">
        <f t="shared" si="153"/>
        <v>-</v>
      </c>
      <c r="J646" s="9">
        <f t="shared" si="153"/>
        <v>8</v>
      </c>
      <c r="K646" s="9" t="str">
        <f t="shared" si="153"/>
        <v>-</v>
      </c>
      <c r="L646" s="9" t="str">
        <f t="shared" si="153"/>
        <v>-</v>
      </c>
      <c r="M646" s="9" t="str">
        <f t="shared" si="153"/>
        <v>-</v>
      </c>
      <c r="N646" s="9" t="str">
        <f t="shared" si="153"/>
        <v>-</v>
      </c>
      <c r="O646" s="9" t="str">
        <f t="shared" si="153"/>
        <v>-</v>
      </c>
      <c r="P646" s="9" t="str">
        <f t="shared" si="153"/>
        <v>-</v>
      </c>
      <c r="Q646" s="9">
        <f t="shared" si="153"/>
        <v>9</v>
      </c>
      <c r="R646" s="9" t="str">
        <f t="shared" si="153"/>
        <v>-</v>
      </c>
      <c r="S646" s="9" t="str">
        <f t="shared" si="152"/>
        <v>-</v>
      </c>
      <c r="T646" s="9">
        <f t="shared" si="152"/>
        <v>4</v>
      </c>
      <c r="U646" s="9">
        <f t="shared" si="152"/>
        <v>4</v>
      </c>
      <c r="V646" s="9" t="str">
        <f t="shared" si="152"/>
        <v>-</v>
      </c>
      <c r="W646" s="9" t="str">
        <f t="shared" si="152"/>
        <v>-</v>
      </c>
      <c r="X646" s="9" t="str">
        <f t="shared" si="152"/>
        <v>-</v>
      </c>
      <c r="Y646" s="9" t="str">
        <f t="shared" si="152"/>
        <v>-</v>
      </c>
      <c r="Z646" s="9">
        <f t="shared" si="152"/>
        <v>6</v>
      </c>
      <c r="AA646" s="9" t="str">
        <f t="shared" si="152"/>
        <v>-</v>
      </c>
      <c r="AB646" s="9" t="str">
        <f t="shared" si="152"/>
        <v>-</v>
      </c>
      <c r="AC646" s="9" t="str">
        <f t="shared" si="152"/>
        <v>-</v>
      </c>
      <c r="AD646" s="9" t="str">
        <f t="shared" si="152"/>
        <v>-</v>
      </c>
      <c r="AE646" s="9" t="str">
        <f t="shared" si="152"/>
        <v>-</v>
      </c>
      <c r="AF646" s="9" t="str">
        <f t="shared" si="152"/>
        <v>-</v>
      </c>
      <c r="AG646" s="9">
        <f t="shared" si="152"/>
        <v>4</v>
      </c>
      <c r="AH646" s="9" t="str">
        <f t="shared" si="152"/>
        <v>-</v>
      </c>
      <c r="AI646" s="9">
        <f t="shared" si="143"/>
        <v>9</v>
      </c>
      <c r="AJ646" s="9">
        <f t="shared" si="143"/>
        <v>3</v>
      </c>
      <c r="AK646" s="9" t="str">
        <f t="shared" si="143"/>
        <v>-</v>
      </c>
      <c r="AL646" s="9" t="str">
        <f t="shared" si="143"/>
        <v>-</v>
      </c>
      <c r="AM646" s="9">
        <f t="shared" si="143"/>
        <v>5</v>
      </c>
      <c r="AN646" s="9">
        <f t="shared" si="143"/>
        <v>3</v>
      </c>
      <c r="AO646" s="9" t="str">
        <f t="shared" ref="AI646:BA674" si="154">IF(AND(AO$196="ДА",AO451="-"),AO59,"-")</f>
        <v>-</v>
      </c>
      <c r="AP646" s="9">
        <f t="shared" si="151"/>
        <v>4</v>
      </c>
      <c r="AQ646" s="9" t="str">
        <f t="shared" si="151"/>
        <v>-</v>
      </c>
      <c r="AR646" s="9" t="str">
        <f t="shared" si="151"/>
        <v>-</v>
      </c>
      <c r="AS646" s="9">
        <f t="shared" si="151"/>
        <v>1</v>
      </c>
      <c r="AT646" s="9" t="str">
        <f t="shared" si="151"/>
        <v>-</v>
      </c>
      <c r="AU646" s="9" t="str">
        <f t="shared" si="151"/>
        <v>-</v>
      </c>
      <c r="AV646" s="9" t="str">
        <f t="shared" si="151"/>
        <v>-</v>
      </c>
      <c r="AW646" s="9" t="str">
        <f t="shared" si="151"/>
        <v>-</v>
      </c>
      <c r="AX646" s="9" t="str">
        <f t="shared" si="151"/>
        <v>-</v>
      </c>
      <c r="AY646" s="9" t="str">
        <f t="shared" si="151"/>
        <v>-</v>
      </c>
      <c r="AZ646" s="9" t="str">
        <f t="shared" si="154"/>
        <v>-</v>
      </c>
      <c r="BA646" s="9" t="str">
        <f t="shared" si="154"/>
        <v>-</v>
      </c>
      <c r="BB646" s="9">
        <f t="shared" si="152"/>
        <v>5</v>
      </c>
      <c r="BC646" s="9">
        <f t="shared" si="152"/>
        <v>6</v>
      </c>
      <c r="BD646" s="9" t="str">
        <f t="shared" si="152"/>
        <v>-</v>
      </c>
      <c r="BE646" s="9">
        <f t="shared" si="152"/>
        <v>4</v>
      </c>
      <c r="BF646" s="9" t="str">
        <f t="shared" si="152"/>
        <v>-</v>
      </c>
      <c r="BG646" s="9" t="str">
        <f t="shared" si="152"/>
        <v>-</v>
      </c>
      <c r="BH646" s="9" t="str">
        <f t="shared" si="152"/>
        <v>-</v>
      </c>
      <c r="BI646" s="9" t="str">
        <f t="shared" si="152"/>
        <v>-</v>
      </c>
      <c r="BJ646" s="37">
        <f t="shared" si="146"/>
        <v>17</v>
      </c>
      <c r="BK646" s="34">
        <f t="shared" si="147"/>
        <v>5.0587675294117647</v>
      </c>
      <c r="BL646" s="9">
        <f t="shared" si="130"/>
        <v>124</v>
      </c>
      <c r="BN646" s="38">
        <f t="shared" si="136"/>
        <v>57</v>
      </c>
      <c r="BO646" s="34">
        <f t="shared" si="131"/>
        <v>5.0587675294117647</v>
      </c>
      <c r="BP646" s="37">
        <f t="shared" si="132"/>
        <v>17</v>
      </c>
      <c r="BQ646" s="37">
        <f t="shared" si="133"/>
        <v>17</v>
      </c>
      <c r="BR646" s="36">
        <f t="shared" si="134"/>
        <v>28</v>
      </c>
      <c r="BS646" s="36">
        <f t="shared" si="128"/>
        <v>2</v>
      </c>
      <c r="BV646" s="25"/>
      <c r="BW646" s="25"/>
      <c r="BX646" s="25"/>
    </row>
    <row r="647" spans="1:76">
      <c r="A647" s="38">
        <f t="shared" si="135"/>
        <v>58</v>
      </c>
      <c r="B647" s="36">
        <f t="shared" si="129"/>
        <v>28</v>
      </c>
      <c r="C647" s="36">
        <f t="shared" si="122"/>
        <v>3</v>
      </c>
      <c r="D647" s="9">
        <f t="shared" si="153"/>
        <v>4</v>
      </c>
      <c r="E647" s="9" t="str">
        <f t="shared" si="153"/>
        <v>-</v>
      </c>
      <c r="F647" s="9">
        <f t="shared" si="153"/>
        <v>1</v>
      </c>
      <c r="G647" s="9" t="str">
        <f t="shared" si="153"/>
        <v>-</v>
      </c>
      <c r="H647" s="9" t="str">
        <f t="shared" si="153"/>
        <v>-</v>
      </c>
      <c r="I647" s="9" t="str">
        <f t="shared" si="153"/>
        <v>-</v>
      </c>
      <c r="J647" s="9">
        <f t="shared" si="153"/>
        <v>8</v>
      </c>
      <c r="K647" s="9" t="str">
        <f t="shared" si="153"/>
        <v>-</v>
      </c>
      <c r="L647" s="9" t="str">
        <f t="shared" si="153"/>
        <v>-</v>
      </c>
      <c r="M647" s="9" t="str">
        <f t="shared" si="153"/>
        <v>-</v>
      </c>
      <c r="N647" s="9" t="str">
        <f t="shared" si="153"/>
        <v>-</v>
      </c>
      <c r="O647" s="9" t="str">
        <f t="shared" si="153"/>
        <v>-</v>
      </c>
      <c r="P647" s="9" t="str">
        <f t="shared" si="153"/>
        <v>-</v>
      </c>
      <c r="Q647" s="9">
        <f t="shared" si="153"/>
        <v>5</v>
      </c>
      <c r="R647" s="9" t="str">
        <f t="shared" si="153"/>
        <v>-</v>
      </c>
      <c r="S647" s="9" t="str">
        <f t="shared" si="152"/>
        <v>-</v>
      </c>
      <c r="T647" s="9">
        <f t="shared" si="152"/>
        <v>4</v>
      </c>
      <c r="U647" s="9">
        <f t="shared" si="152"/>
        <v>4</v>
      </c>
      <c r="V647" s="9" t="str">
        <f t="shared" si="152"/>
        <v>-</v>
      </c>
      <c r="W647" s="9" t="str">
        <f t="shared" si="152"/>
        <v>-</v>
      </c>
      <c r="X647" s="9" t="str">
        <f t="shared" si="152"/>
        <v>-</v>
      </c>
      <c r="Y647" s="9" t="str">
        <f t="shared" si="152"/>
        <v>-</v>
      </c>
      <c r="Z647" s="9">
        <f t="shared" si="152"/>
        <v>8</v>
      </c>
      <c r="AA647" s="9" t="str">
        <f t="shared" si="152"/>
        <v>-</v>
      </c>
      <c r="AB647" s="9" t="str">
        <f t="shared" si="152"/>
        <v>-</v>
      </c>
      <c r="AC647" s="9" t="str">
        <f t="shared" si="152"/>
        <v>-</v>
      </c>
      <c r="AD647" s="9" t="str">
        <f t="shared" si="152"/>
        <v>-</v>
      </c>
      <c r="AE647" s="9" t="str">
        <f t="shared" si="152"/>
        <v>-</v>
      </c>
      <c r="AF647" s="9" t="str">
        <f t="shared" si="152"/>
        <v>-</v>
      </c>
      <c r="AG647" s="9">
        <f t="shared" si="152"/>
        <v>3</v>
      </c>
      <c r="AH647" s="9" t="str">
        <f t="shared" si="152"/>
        <v>-</v>
      </c>
      <c r="AI647" s="9" t="str">
        <f t="shared" si="154"/>
        <v>-</v>
      </c>
      <c r="AJ647" s="9">
        <f t="shared" si="154"/>
        <v>2</v>
      </c>
      <c r="AK647" s="9" t="str">
        <f t="shared" si="154"/>
        <v>-</v>
      </c>
      <c r="AL647" s="9" t="str">
        <f t="shared" si="154"/>
        <v>-</v>
      </c>
      <c r="AM647" s="9">
        <f t="shared" si="154"/>
        <v>6</v>
      </c>
      <c r="AN647" s="9">
        <f t="shared" si="154"/>
        <v>2</v>
      </c>
      <c r="AO647" s="9" t="str">
        <f t="shared" si="154"/>
        <v>-</v>
      </c>
      <c r="AP647" s="9">
        <f t="shared" si="151"/>
        <v>4</v>
      </c>
      <c r="AQ647" s="9" t="str">
        <f t="shared" si="151"/>
        <v>-</v>
      </c>
      <c r="AR647" s="9" t="str">
        <f t="shared" si="151"/>
        <v>-</v>
      </c>
      <c r="AS647" s="9">
        <f t="shared" si="151"/>
        <v>1</v>
      </c>
      <c r="AT647" s="9" t="str">
        <f t="shared" si="151"/>
        <v>-</v>
      </c>
      <c r="AU647" s="9" t="str">
        <f t="shared" si="151"/>
        <v>-</v>
      </c>
      <c r="AV647" s="9" t="str">
        <f t="shared" si="151"/>
        <v>-</v>
      </c>
      <c r="AW647" s="9" t="str">
        <f t="shared" si="151"/>
        <v>-</v>
      </c>
      <c r="AX647" s="9" t="str">
        <f t="shared" si="151"/>
        <v>-</v>
      </c>
      <c r="AY647" s="9" t="str">
        <f t="shared" si="151"/>
        <v>-</v>
      </c>
      <c r="AZ647" s="9" t="str">
        <f t="shared" si="154"/>
        <v>-</v>
      </c>
      <c r="BA647" s="9" t="str">
        <f t="shared" si="154"/>
        <v>-</v>
      </c>
      <c r="BB647" s="9">
        <f t="shared" si="152"/>
        <v>7</v>
      </c>
      <c r="BC647" s="9">
        <f t="shared" si="152"/>
        <v>5</v>
      </c>
      <c r="BD647" s="9" t="str">
        <f t="shared" si="152"/>
        <v>-</v>
      </c>
      <c r="BE647" s="9">
        <f t="shared" si="152"/>
        <v>4</v>
      </c>
      <c r="BF647" s="9" t="str">
        <f t="shared" si="152"/>
        <v>-</v>
      </c>
      <c r="BG647" s="9" t="str">
        <f t="shared" si="152"/>
        <v>-</v>
      </c>
      <c r="BH647" s="9" t="str">
        <f t="shared" si="152"/>
        <v>-</v>
      </c>
      <c r="BI647" s="9" t="str">
        <f t="shared" si="152"/>
        <v>-</v>
      </c>
      <c r="BJ647" s="37">
        <f t="shared" si="146"/>
        <v>16</v>
      </c>
      <c r="BK647" s="34">
        <f t="shared" si="147"/>
        <v>4.249943</v>
      </c>
      <c r="BL647" s="9">
        <f t="shared" si="130"/>
        <v>144</v>
      </c>
      <c r="BN647" s="38">
        <f t="shared" si="136"/>
        <v>58</v>
      </c>
      <c r="BO647" s="34">
        <f t="shared" si="131"/>
        <v>4.249943</v>
      </c>
      <c r="BP647" s="37">
        <f t="shared" si="132"/>
        <v>16</v>
      </c>
      <c r="BQ647" s="37">
        <f t="shared" si="133"/>
        <v>16</v>
      </c>
      <c r="BR647" s="36">
        <f t="shared" si="134"/>
        <v>28</v>
      </c>
      <c r="BS647" s="36">
        <f t="shared" si="128"/>
        <v>3</v>
      </c>
      <c r="BV647" s="25"/>
      <c r="BW647" s="25"/>
      <c r="BX647" s="25"/>
    </row>
    <row r="648" spans="1:76">
      <c r="A648" s="38">
        <f t="shared" si="135"/>
        <v>59</v>
      </c>
      <c r="B648" s="36">
        <f t="shared" si="129"/>
        <v>29</v>
      </c>
      <c r="C648" s="36">
        <f t="shared" si="122"/>
        <v>1</v>
      </c>
      <c r="D648" s="9">
        <f t="shared" si="153"/>
        <v>11</v>
      </c>
      <c r="E648" s="9" t="str">
        <f t="shared" si="153"/>
        <v>-</v>
      </c>
      <c r="F648" s="9" t="str">
        <f t="shared" si="153"/>
        <v>-</v>
      </c>
      <c r="G648" s="9" t="str">
        <f t="shared" si="153"/>
        <v>-</v>
      </c>
      <c r="H648" s="9" t="str">
        <f t="shared" si="153"/>
        <v>-</v>
      </c>
      <c r="I648" s="9" t="str">
        <f t="shared" si="153"/>
        <v>-</v>
      </c>
      <c r="J648" s="9">
        <f t="shared" si="153"/>
        <v>6</v>
      </c>
      <c r="K648" s="9" t="str">
        <f t="shared" si="153"/>
        <v>-</v>
      </c>
      <c r="L648" s="9" t="str">
        <f t="shared" si="153"/>
        <v>-</v>
      </c>
      <c r="M648" s="9">
        <f t="shared" si="153"/>
        <v>8</v>
      </c>
      <c r="N648" s="9" t="str">
        <f t="shared" si="153"/>
        <v>-</v>
      </c>
      <c r="O648" s="9" t="str">
        <f t="shared" si="153"/>
        <v>-</v>
      </c>
      <c r="P648" s="9" t="str">
        <f t="shared" si="153"/>
        <v>-</v>
      </c>
      <c r="Q648" s="9">
        <f t="shared" si="153"/>
        <v>6</v>
      </c>
      <c r="R648" s="9" t="str">
        <f t="shared" si="153"/>
        <v>-</v>
      </c>
      <c r="S648" s="9" t="str">
        <f t="shared" si="152"/>
        <v>-</v>
      </c>
      <c r="T648" s="9">
        <f t="shared" si="152"/>
        <v>5</v>
      </c>
      <c r="U648" s="9">
        <f t="shared" si="152"/>
        <v>12</v>
      </c>
      <c r="V648" s="9" t="str">
        <f t="shared" si="152"/>
        <v>-</v>
      </c>
      <c r="W648" s="9" t="str">
        <f t="shared" si="152"/>
        <v>-</v>
      </c>
      <c r="X648" s="9" t="str">
        <f t="shared" si="152"/>
        <v>-</v>
      </c>
      <c r="Y648" s="9" t="str">
        <f t="shared" si="152"/>
        <v>-</v>
      </c>
      <c r="Z648" s="9">
        <f t="shared" si="152"/>
        <v>8</v>
      </c>
      <c r="AA648" s="9" t="str">
        <f t="shared" si="152"/>
        <v>-</v>
      </c>
      <c r="AB648" s="9">
        <f t="shared" si="152"/>
        <v>9</v>
      </c>
      <c r="AC648" s="9" t="str">
        <f t="shared" si="152"/>
        <v>-</v>
      </c>
      <c r="AD648" s="9" t="str">
        <f t="shared" si="152"/>
        <v>-</v>
      </c>
      <c r="AE648" s="9" t="str">
        <f t="shared" si="152"/>
        <v>-</v>
      </c>
      <c r="AF648" s="9" t="str">
        <f t="shared" si="152"/>
        <v>-</v>
      </c>
      <c r="AG648" s="9">
        <f t="shared" si="152"/>
        <v>6</v>
      </c>
      <c r="AH648" s="9" t="str">
        <f t="shared" si="152"/>
        <v>-</v>
      </c>
      <c r="AI648" s="9" t="str">
        <f t="shared" si="154"/>
        <v>-</v>
      </c>
      <c r="AJ648" s="9">
        <f t="shared" si="154"/>
        <v>6</v>
      </c>
      <c r="AK648" s="9" t="str">
        <f t="shared" si="154"/>
        <v>-</v>
      </c>
      <c r="AL648" s="9">
        <f t="shared" si="154"/>
        <v>7</v>
      </c>
      <c r="AM648" s="9">
        <f t="shared" si="154"/>
        <v>9</v>
      </c>
      <c r="AN648" s="9">
        <f t="shared" si="154"/>
        <v>6</v>
      </c>
      <c r="AO648" s="9" t="str">
        <f t="shared" si="154"/>
        <v>-</v>
      </c>
      <c r="AP648" s="9">
        <f t="shared" si="151"/>
        <v>6</v>
      </c>
      <c r="AQ648" s="9" t="str">
        <f t="shared" si="151"/>
        <v>-</v>
      </c>
      <c r="AR648" s="9" t="str">
        <f t="shared" si="151"/>
        <v>-</v>
      </c>
      <c r="AS648" s="9">
        <f t="shared" si="151"/>
        <v>4</v>
      </c>
      <c r="AT648" s="9" t="str">
        <f t="shared" si="151"/>
        <v>-</v>
      </c>
      <c r="AU648" s="9" t="str">
        <f t="shared" si="151"/>
        <v>-</v>
      </c>
      <c r="AV648" s="9" t="str">
        <f t="shared" si="151"/>
        <v>-</v>
      </c>
      <c r="AW648" s="9">
        <f t="shared" si="151"/>
        <v>5</v>
      </c>
      <c r="AX648" s="9" t="str">
        <f t="shared" si="151"/>
        <v>-</v>
      </c>
      <c r="AY648" s="9" t="str">
        <f t="shared" si="151"/>
        <v>-</v>
      </c>
      <c r="AZ648" s="9">
        <f t="shared" si="154"/>
        <v>6</v>
      </c>
      <c r="BA648" s="9" t="str">
        <f t="shared" si="154"/>
        <v>-</v>
      </c>
      <c r="BB648" s="9">
        <f t="shared" si="152"/>
        <v>9</v>
      </c>
      <c r="BC648" s="9">
        <f t="shared" si="152"/>
        <v>8</v>
      </c>
      <c r="BD648" s="9" t="str">
        <f t="shared" si="152"/>
        <v>-</v>
      </c>
      <c r="BE648" s="9">
        <f t="shared" si="152"/>
        <v>11</v>
      </c>
      <c r="BF648" s="9">
        <f t="shared" si="152"/>
        <v>8</v>
      </c>
      <c r="BG648" s="9" t="str">
        <f t="shared" si="152"/>
        <v>-</v>
      </c>
      <c r="BH648" s="9">
        <f t="shared" si="152"/>
        <v>6</v>
      </c>
      <c r="BI648" s="9">
        <f t="shared" si="152"/>
        <v>8</v>
      </c>
      <c r="BJ648" s="37">
        <f t="shared" si="146"/>
        <v>23</v>
      </c>
      <c r="BK648" s="34">
        <f t="shared" si="147"/>
        <v>7.3912463478260868</v>
      </c>
      <c r="BL648" s="9">
        <f t="shared" si="130"/>
        <v>34</v>
      </c>
      <c r="BN648" s="38">
        <f t="shared" si="136"/>
        <v>59</v>
      </c>
      <c r="BO648" s="34">
        <f t="shared" si="131"/>
        <v>7.3912463478260868</v>
      </c>
      <c r="BP648" s="37">
        <f t="shared" si="132"/>
        <v>30</v>
      </c>
      <c r="BQ648" s="37">
        <f t="shared" si="133"/>
        <v>23</v>
      </c>
      <c r="BR648" s="36">
        <f t="shared" si="134"/>
        <v>29</v>
      </c>
      <c r="BS648" s="36">
        <f t="shared" si="128"/>
        <v>1</v>
      </c>
      <c r="BV648" s="25"/>
      <c r="BW648" s="25"/>
      <c r="BX648" s="25"/>
    </row>
    <row r="649" spans="1:76">
      <c r="A649" s="38">
        <f t="shared" si="135"/>
        <v>60</v>
      </c>
      <c r="B649" s="36">
        <f t="shared" si="129"/>
        <v>29</v>
      </c>
      <c r="C649" s="36">
        <f t="shared" si="122"/>
        <v>2</v>
      </c>
      <c r="D649" s="9">
        <f t="shared" si="153"/>
        <v>8</v>
      </c>
      <c r="E649" s="9" t="str">
        <f t="shared" si="153"/>
        <v>-</v>
      </c>
      <c r="F649" s="9" t="str">
        <f t="shared" si="153"/>
        <v>-</v>
      </c>
      <c r="G649" s="9" t="str">
        <f t="shared" si="153"/>
        <v>-</v>
      </c>
      <c r="H649" s="9" t="str">
        <f t="shared" si="153"/>
        <v>-</v>
      </c>
      <c r="I649" s="9" t="str">
        <f t="shared" si="153"/>
        <v>-</v>
      </c>
      <c r="J649" s="9">
        <f t="shared" si="153"/>
        <v>7</v>
      </c>
      <c r="K649" s="9" t="str">
        <f t="shared" si="153"/>
        <v>-</v>
      </c>
      <c r="L649" s="9" t="str">
        <f t="shared" si="153"/>
        <v>-</v>
      </c>
      <c r="M649" s="9">
        <f t="shared" si="153"/>
        <v>9</v>
      </c>
      <c r="N649" s="9" t="str">
        <f t="shared" si="153"/>
        <v>-</v>
      </c>
      <c r="O649" s="9" t="str">
        <f t="shared" si="153"/>
        <v>-</v>
      </c>
      <c r="P649" s="9" t="str">
        <f t="shared" si="153"/>
        <v>-</v>
      </c>
      <c r="Q649" s="9">
        <f t="shared" si="153"/>
        <v>6</v>
      </c>
      <c r="R649" s="9" t="str">
        <f t="shared" si="153"/>
        <v>-</v>
      </c>
      <c r="S649" s="9" t="str">
        <f t="shared" si="152"/>
        <v>-</v>
      </c>
      <c r="T649" s="9">
        <f t="shared" si="152"/>
        <v>4</v>
      </c>
      <c r="U649" s="9">
        <f t="shared" si="152"/>
        <v>12</v>
      </c>
      <c r="V649" s="9" t="str">
        <f t="shared" si="152"/>
        <v>-</v>
      </c>
      <c r="W649" s="9" t="str">
        <f t="shared" si="152"/>
        <v>-</v>
      </c>
      <c r="X649" s="9" t="str">
        <f t="shared" si="152"/>
        <v>-</v>
      </c>
      <c r="Y649" s="9" t="str">
        <f t="shared" si="152"/>
        <v>-</v>
      </c>
      <c r="Z649" s="9">
        <f t="shared" si="152"/>
        <v>8</v>
      </c>
      <c r="AA649" s="9" t="str">
        <f t="shared" si="152"/>
        <v>-</v>
      </c>
      <c r="AB649" s="9" t="str">
        <f t="shared" si="152"/>
        <v>-</v>
      </c>
      <c r="AC649" s="9" t="str">
        <f t="shared" si="152"/>
        <v>-</v>
      </c>
      <c r="AD649" s="9" t="str">
        <f t="shared" si="152"/>
        <v>-</v>
      </c>
      <c r="AE649" s="9" t="str">
        <f t="shared" si="152"/>
        <v>-</v>
      </c>
      <c r="AF649" s="9" t="str">
        <f t="shared" si="152"/>
        <v>-</v>
      </c>
      <c r="AG649" s="9">
        <f t="shared" si="152"/>
        <v>5</v>
      </c>
      <c r="AH649" s="9" t="str">
        <f t="shared" si="152"/>
        <v>-</v>
      </c>
      <c r="AI649" s="9" t="str">
        <f t="shared" si="154"/>
        <v>-</v>
      </c>
      <c r="AJ649" s="9">
        <f t="shared" si="154"/>
        <v>5</v>
      </c>
      <c r="AK649" s="9" t="str">
        <f t="shared" si="154"/>
        <v>-</v>
      </c>
      <c r="AL649" s="9">
        <f t="shared" si="154"/>
        <v>5</v>
      </c>
      <c r="AM649" s="9">
        <f t="shared" si="154"/>
        <v>8</v>
      </c>
      <c r="AN649" s="9">
        <f t="shared" si="154"/>
        <v>6</v>
      </c>
      <c r="AO649" s="9" t="str">
        <f t="shared" si="154"/>
        <v>-</v>
      </c>
      <c r="AP649" s="9">
        <f t="shared" si="151"/>
        <v>5</v>
      </c>
      <c r="AQ649" s="9" t="str">
        <f t="shared" si="151"/>
        <v>-</v>
      </c>
      <c r="AR649" s="9" t="str">
        <f t="shared" si="151"/>
        <v>-</v>
      </c>
      <c r="AS649" s="9">
        <f t="shared" si="151"/>
        <v>1</v>
      </c>
      <c r="AT649" s="9" t="str">
        <f t="shared" si="151"/>
        <v>-</v>
      </c>
      <c r="AU649" s="9" t="str">
        <f t="shared" si="151"/>
        <v>-</v>
      </c>
      <c r="AV649" s="9" t="str">
        <f t="shared" si="151"/>
        <v>-</v>
      </c>
      <c r="AW649" s="9">
        <f t="shared" si="151"/>
        <v>4</v>
      </c>
      <c r="AX649" s="9" t="str">
        <f t="shared" si="151"/>
        <v>-</v>
      </c>
      <c r="AY649" s="9" t="str">
        <f t="shared" si="151"/>
        <v>-</v>
      </c>
      <c r="AZ649" s="9" t="str">
        <f t="shared" si="154"/>
        <v>-</v>
      </c>
      <c r="BA649" s="9" t="str">
        <f t="shared" si="154"/>
        <v>-</v>
      </c>
      <c r="BB649" s="9" t="str">
        <f t="shared" si="152"/>
        <v>-</v>
      </c>
      <c r="BC649" s="9">
        <f t="shared" si="152"/>
        <v>6</v>
      </c>
      <c r="BD649" s="9" t="str">
        <f t="shared" si="152"/>
        <v>-</v>
      </c>
      <c r="BE649" s="9">
        <f t="shared" si="152"/>
        <v>6</v>
      </c>
      <c r="BF649" s="9" t="str">
        <f t="shared" si="152"/>
        <v>-</v>
      </c>
      <c r="BG649" s="9" t="str">
        <f t="shared" si="152"/>
        <v>-</v>
      </c>
      <c r="BH649" s="9">
        <f t="shared" si="152"/>
        <v>7</v>
      </c>
      <c r="BI649" s="9">
        <f t="shared" si="152"/>
        <v>7</v>
      </c>
      <c r="BJ649" s="37">
        <f t="shared" si="146"/>
        <v>19</v>
      </c>
      <c r="BK649" s="34">
        <f t="shared" si="147"/>
        <v>6.2630988947368422</v>
      </c>
      <c r="BL649" s="9">
        <f t="shared" si="130"/>
        <v>76</v>
      </c>
      <c r="BN649" s="38">
        <f t="shared" si="136"/>
        <v>60</v>
      </c>
      <c r="BO649" s="34">
        <f t="shared" si="131"/>
        <v>6.2630988947368422</v>
      </c>
      <c r="BP649" s="37">
        <f t="shared" si="132"/>
        <v>21</v>
      </c>
      <c r="BQ649" s="37">
        <f t="shared" si="133"/>
        <v>19</v>
      </c>
      <c r="BR649" s="36">
        <f t="shared" si="134"/>
        <v>29</v>
      </c>
      <c r="BS649" s="36">
        <f t="shared" si="128"/>
        <v>2</v>
      </c>
      <c r="BV649" s="25"/>
      <c r="BW649" s="25"/>
      <c r="BX649" s="25"/>
    </row>
    <row r="650" spans="1:76">
      <c r="A650" s="38">
        <f t="shared" si="135"/>
        <v>61</v>
      </c>
      <c r="B650" s="36">
        <f t="shared" si="129"/>
        <v>29</v>
      </c>
      <c r="C650" s="36">
        <f t="shared" si="122"/>
        <v>3</v>
      </c>
      <c r="D650" s="9">
        <f t="shared" si="153"/>
        <v>6</v>
      </c>
      <c r="E650" s="9" t="str">
        <f t="shared" si="153"/>
        <v>-</v>
      </c>
      <c r="F650" s="9">
        <f t="shared" si="153"/>
        <v>7</v>
      </c>
      <c r="G650" s="9" t="str">
        <f t="shared" si="153"/>
        <v>-</v>
      </c>
      <c r="H650" s="9" t="str">
        <f t="shared" si="153"/>
        <v>-</v>
      </c>
      <c r="I650" s="9" t="str">
        <f t="shared" si="153"/>
        <v>-</v>
      </c>
      <c r="J650" s="9" t="str">
        <f t="shared" si="153"/>
        <v>-</v>
      </c>
      <c r="K650" s="9" t="str">
        <f t="shared" si="153"/>
        <v>-</v>
      </c>
      <c r="L650" s="9" t="str">
        <f t="shared" si="153"/>
        <v>-</v>
      </c>
      <c r="M650" s="9" t="str">
        <f t="shared" si="153"/>
        <v>-</v>
      </c>
      <c r="N650" s="9" t="str">
        <f t="shared" si="153"/>
        <v>-</v>
      </c>
      <c r="O650" s="9" t="str">
        <f t="shared" si="153"/>
        <v>-</v>
      </c>
      <c r="P650" s="9" t="str">
        <f t="shared" si="153"/>
        <v>-</v>
      </c>
      <c r="Q650" s="9">
        <f t="shared" si="153"/>
        <v>9</v>
      </c>
      <c r="R650" s="9" t="str">
        <f t="shared" si="153"/>
        <v>-</v>
      </c>
      <c r="S650" s="9" t="str">
        <f t="shared" si="152"/>
        <v>-</v>
      </c>
      <c r="T650" s="9">
        <f t="shared" si="152"/>
        <v>5</v>
      </c>
      <c r="U650" s="9">
        <f t="shared" si="152"/>
        <v>10</v>
      </c>
      <c r="V650" s="9" t="str">
        <f t="shared" si="152"/>
        <v>-</v>
      </c>
      <c r="W650" s="9" t="str">
        <f t="shared" si="152"/>
        <v>-</v>
      </c>
      <c r="X650" s="9" t="str">
        <f t="shared" si="152"/>
        <v>-</v>
      </c>
      <c r="Y650" s="9" t="str">
        <f t="shared" si="152"/>
        <v>-</v>
      </c>
      <c r="Z650" s="9">
        <f t="shared" si="152"/>
        <v>8</v>
      </c>
      <c r="AA650" s="9" t="str">
        <f t="shared" si="152"/>
        <v>-</v>
      </c>
      <c r="AB650" s="9" t="str">
        <f t="shared" si="152"/>
        <v>-</v>
      </c>
      <c r="AC650" s="9" t="str">
        <f t="shared" si="152"/>
        <v>-</v>
      </c>
      <c r="AD650" s="9" t="str">
        <f t="shared" si="152"/>
        <v>-</v>
      </c>
      <c r="AE650" s="9" t="str">
        <f t="shared" si="152"/>
        <v>-</v>
      </c>
      <c r="AF650" s="9" t="str">
        <f t="shared" si="152"/>
        <v>-</v>
      </c>
      <c r="AG650" s="9">
        <f t="shared" si="152"/>
        <v>6</v>
      </c>
      <c r="AH650" s="9" t="str">
        <f t="shared" si="152"/>
        <v>-</v>
      </c>
      <c r="AI650" s="9">
        <f t="shared" si="154"/>
        <v>1</v>
      </c>
      <c r="AJ650" s="9">
        <f t="shared" si="154"/>
        <v>4</v>
      </c>
      <c r="AK650" s="9" t="str">
        <f t="shared" si="154"/>
        <v>-</v>
      </c>
      <c r="AL650" s="9" t="str">
        <f t="shared" si="154"/>
        <v>-</v>
      </c>
      <c r="AM650" s="9">
        <f t="shared" si="154"/>
        <v>4</v>
      </c>
      <c r="AN650" s="9">
        <f t="shared" si="154"/>
        <v>5</v>
      </c>
      <c r="AO650" s="9" t="str">
        <f t="shared" si="154"/>
        <v>-</v>
      </c>
      <c r="AP650" s="9">
        <f t="shared" si="151"/>
        <v>5</v>
      </c>
      <c r="AQ650" s="9" t="str">
        <f t="shared" si="151"/>
        <v>-</v>
      </c>
      <c r="AR650" s="9" t="str">
        <f t="shared" si="151"/>
        <v>-</v>
      </c>
      <c r="AS650" s="9" t="str">
        <f t="shared" si="151"/>
        <v>-</v>
      </c>
      <c r="AT650" s="9" t="str">
        <f t="shared" si="151"/>
        <v>-</v>
      </c>
      <c r="AU650" s="9" t="str">
        <f t="shared" si="151"/>
        <v>-</v>
      </c>
      <c r="AV650" s="9" t="str">
        <f t="shared" si="151"/>
        <v>-</v>
      </c>
      <c r="AW650" s="9" t="str">
        <f t="shared" si="151"/>
        <v>-</v>
      </c>
      <c r="AX650" s="9" t="str">
        <f t="shared" si="151"/>
        <v>-</v>
      </c>
      <c r="AY650" s="9" t="str">
        <f t="shared" si="151"/>
        <v>-</v>
      </c>
      <c r="AZ650" s="9" t="str">
        <f t="shared" si="154"/>
        <v>-</v>
      </c>
      <c r="BA650" s="9" t="str">
        <f t="shared" si="154"/>
        <v>-</v>
      </c>
      <c r="BB650" s="9" t="str">
        <f t="shared" si="152"/>
        <v>-</v>
      </c>
      <c r="BC650" s="9">
        <f t="shared" si="152"/>
        <v>5</v>
      </c>
      <c r="BD650" s="9" t="str">
        <f t="shared" si="152"/>
        <v>-</v>
      </c>
      <c r="BE650" s="9">
        <f t="shared" si="152"/>
        <v>6</v>
      </c>
      <c r="BF650" s="9" t="str">
        <f t="shared" si="152"/>
        <v>-</v>
      </c>
      <c r="BG650" s="9" t="str">
        <f t="shared" si="152"/>
        <v>-</v>
      </c>
      <c r="BH650" s="9" t="str">
        <f t="shared" si="152"/>
        <v>-</v>
      </c>
      <c r="BI650" s="9" t="str">
        <f t="shared" si="152"/>
        <v>-</v>
      </c>
      <c r="BJ650" s="37">
        <f t="shared" si="146"/>
        <v>14</v>
      </c>
      <c r="BK650" s="34">
        <f t="shared" si="147"/>
        <v>5.7856542857142852</v>
      </c>
      <c r="BL650" s="9">
        <f t="shared" si="130"/>
        <v>100</v>
      </c>
      <c r="BN650" s="38">
        <f t="shared" si="136"/>
        <v>61</v>
      </c>
      <c r="BO650" s="34">
        <f t="shared" si="131"/>
        <v>5.7856542857142852</v>
      </c>
      <c r="BP650" s="37">
        <f t="shared" si="132"/>
        <v>15</v>
      </c>
      <c r="BQ650" s="37">
        <f t="shared" si="133"/>
        <v>14</v>
      </c>
      <c r="BR650" s="36">
        <f t="shared" si="134"/>
        <v>29</v>
      </c>
      <c r="BS650" s="36">
        <f t="shared" si="128"/>
        <v>3</v>
      </c>
      <c r="BV650" s="25"/>
      <c r="BW650" s="25"/>
      <c r="BX650" s="25"/>
    </row>
    <row r="651" spans="1:76">
      <c r="A651" s="38">
        <f t="shared" si="135"/>
        <v>62</v>
      </c>
      <c r="B651" s="36">
        <f t="shared" si="129"/>
        <v>33</v>
      </c>
      <c r="C651" s="36">
        <f t="shared" si="122"/>
        <v>1</v>
      </c>
      <c r="D651" s="9">
        <f t="shared" si="153"/>
        <v>7</v>
      </c>
      <c r="E651" s="9" t="str">
        <f t="shared" si="153"/>
        <v>-</v>
      </c>
      <c r="F651" s="9">
        <f t="shared" si="153"/>
        <v>5</v>
      </c>
      <c r="G651" s="9" t="str">
        <f t="shared" si="153"/>
        <v>-</v>
      </c>
      <c r="H651" s="9" t="str">
        <f t="shared" si="153"/>
        <v>-</v>
      </c>
      <c r="I651" s="9" t="str">
        <f t="shared" si="153"/>
        <v>-</v>
      </c>
      <c r="J651" s="9" t="str">
        <f t="shared" si="153"/>
        <v>-</v>
      </c>
      <c r="K651" s="9" t="str">
        <f t="shared" si="153"/>
        <v>-</v>
      </c>
      <c r="L651" s="9" t="str">
        <f t="shared" si="153"/>
        <v>-</v>
      </c>
      <c r="M651" s="9" t="str">
        <f t="shared" si="153"/>
        <v>-</v>
      </c>
      <c r="N651" s="9" t="str">
        <f t="shared" si="153"/>
        <v>-</v>
      </c>
      <c r="O651" s="9" t="str">
        <f t="shared" si="153"/>
        <v>-</v>
      </c>
      <c r="P651" s="9" t="str">
        <f t="shared" si="153"/>
        <v>-</v>
      </c>
      <c r="Q651" s="9">
        <f t="shared" si="153"/>
        <v>6</v>
      </c>
      <c r="R651" s="9" t="str">
        <f t="shared" si="153"/>
        <v>-</v>
      </c>
      <c r="S651" s="9" t="str">
        <f t="shared" si="152"/>
        <v>-</v>
      </c>
      <c r="T651" s="9">
        <f t="shared" si="152"/>
        <v>4</v>
      </c>
      <c r="U651" s="9">
        <f t="shared" si="152"/>
        <v>4</v>
      </c>
      <c r="V651" s="9" t="str">
        <f t="shared" si="152"/>
        <v>-</v>
      </c>
      <c r="W651" s="9" t="str">
        <f t="shared" si="152"/>
        <v>-</v>
      </c>
      <c r="X651" s="9" t="str">
        <f t="shared" si="152"/>
        <v>-</v>
      </c>
      <c r="Y651" s="9" t="str">
        <f t="shared" si="152"/>
        <v>-</v>
      </c>
      <c r="Z651" s="9">
        <f t="shared" si="152"/>
        <v>7</v>
      </c>
      <c r="AA651" s="9" t="str">
        <f t="shared" si="152"/>
        <v>-</v>
      </c>
      <c r="AB651" s="9" t="str">
        <f t="shared" si="152"/>
        <v>-</v>
      </c>
      <c r="AC651" s="9" t="str">
        <f t="shared" si="152"/>
        <v>-</v>
      </c>
      <c r="AD651" s="9" t="str">
        <f t="shared" si="152"/>
        <v>-</v>
      </c>
      <c r="AE651" s="9" t="str">
        <f t="shared" si="152"/>
        <v>-</v>
      </c>
      <c r="AF651" s="9" t="str">
        <f t="shared" si="152"/>
        <v>-</v>
      </c>
      <c r="AG651" s="9">
        <f t="shared" si="152"/>
        <v>5</v>
      </c>
      <c r="AH651" s="9" t="str">
        <f t="shared" si="152"/>
        <v>-</v>
      </c>
      <c r="AI651" s="9">
        <f t="shared" si="154"/>
        <v>6</v>
      </c>
      <c r="AJ651" s="9">
        <f t="shared" si="154"/>
        <v>4</v>
      </c>
      <c r="AK651" s="9" t="str">
        <f t="shared" si="154"/>
        <v>-</v>
      </c>
      <c r="AL651" s="9" t="str">
        <f t="shared" si="154"/>
        <v>-</v>
      </c>
      <c r="AM651" s="9">
        <f t="shared" si="154"/>
        <v>6</v>
      </c>
      <c r="AN651" s="9">
        <f t="shared" si="154"/>
        <v>5</v>
      </c>
      <c r="AO651" s="9" t="str">
        <f t="shared" si="154"/>
        <v>-</v>
      </c>
      <c r="AP651" s="9">
        <f t="shared" si="151"/>
        <v>5</v>
      </c>
      <c r="AQ651" s="9" t="str">
        <f t="shared" si="151"/>
        <v>-</v>
      </c>
      <c r="AR651" s="9" t="str">
        <f t="shared" si="151"/>
        <v>-</v>
      </c>
      <c r="AS651" s="9" t="str">
        <f t="shared" si="151"/>
        <v>-</v>
      </c>
      <c r="AT651" s="9" t="str">
        <f t="shared" si="151"/>
        <v>-</v>
      </c>
      <c r="AU651" s="9" t="str">
        <f t="shared" si="151"/>
        <v>-</v>
      </c>
      <c r="AV651" s="9" t="str">
        <f t="shared" si="151"/>
        <v>-</v>
      </c>
      <c r="AW651" s="9" t="str">
        <f t="shared" si="151"/>
        <v>-</v>
      </c>
      <c r="AX651" s="9" t="str">
        <f t="shared" si="151"/>
        <v>-</v>
      </c>
      <c r="AY651" s="9" t="str">
        <f t="shared" si="151"/>
        <v>-</v>
      </c>
      <c r="AZ651" s="9" t="str">
        <f t="shared" si="154"/>
        <v>-</v>
      </c>
      <c r="BA651" s="9" t="str">
        <f t="shared" si="154"/>
        <v>-</v>
      </c>
      <c r="BB651" s="9" t="str">
        <f t="shared" si="152"/>
        <v>-</v>
      </c>
      <c r="BC651" s="9">
        <f t="shared" si="152"/>
        <v>5</v>
      </c>
      <c r="BD651" s="9" t="str">
        <f t="shared" si="152"/>
        <v>-</v>
      </c>
      <c r="BE651" s="9">
        <f t="shared" si="152"/>
        <v>5</v>
      </c>
      <c r="BF651" s="9" t="str">
        <f t="shared" si="152"/>
        <v>-</v>
      </c>
      <c r="BG651" s="9" t="str">
        <f t="shared" si="152"/>
        <v>-</v>
      </c>
      <c r="BH651" s="9" t="str">
        <f t="shared" si="152"/>
        <v>-</v>
      </c>
      <c r="BI651" s="9" t="str">
        <f t="shared" si="152"/>
        <v>-</v>
      </c>
      <c r="BJ651" s="37">
        <f t="shared" si="146"/>
        <v>14</v>
      </c>
      <c r="BK651" s="34">
        <f t="shared" si="147"/>
        <v>5.2856532857142859</v>
      </c>
      <c r="BL651" s="9">
        <f t="shared" si="130"/>
        <v>114</v>
      </c>
      <c r="BN651" s="38">
        <f t="shared" si="136"/>
        <v>62</v>
      </c>
      <c r="BO651" s="34">
        <f t="shared" si="131"/>
        <v>5.2856532857142859</v>
      </c>
      <c r="BP651" s="37">
        <f t="shared" si="132"/>
        <v>15</v>
      </c>
      <c r="BQ651" s="37">
        <f t="shared" si="133"/>
        <v>14</v>
      </c>
      <c r="BR651" s="36">
        <f t="shared" si="134"/>
        <v>33</v>
      </c>
      <c r="BS651" s="36">
        <f t="shared" si="128"/>
        <v>1</v>
      </c>
      <c r="BV651" s="25"/>
      <c r="BW651" s="25"/>
      <c r="BX651" s="25"/>
    </row>
    <row r="652" spans="1:76">
      <c r="A652" s="38">
        <f t="shared" si="135"/>
        <v>63</v>
      </c>
      <c r="B652" s="36">
        <f t="shared" si="129"/>
        <v>33</v>
      </c>
      <c r="C652" s="36">
        <f t="shared" si="122"/>
        <v>2</v>
      </c>
      <c r="D652" s="9">
        <f t="shared" si="153"/>
        <v>6</v>
      </c>
      <c r="E652" s="9" t="str">
        <f t="shared" si="153"/>
        <v>-</v>
      </c>
      <c r="F652" s="9">
        <f t="shared" si="153"/>
        <v>4</v>
      </c>
      <c r="G652" s="9" t="str">
        <f t="shared" si="153"/>
        <v>-</v>
      </c>
      <c r="H652" s="9" t="str">
        <f t="shared" si="153"/>
        <v>-</v>
      </c>
      <c r="I652" s="9" t="str">
        <f t="shared" si="153"/>
        <v>-</v>
      </c>
      <c r="J652" s="9" t="str">
        <f t="shared" si="153"/>
        <v>-</v>
      </c>
      <c r="K652" s="9" t="str">
        <f t="shared" si="153"/>
        <v>-</v>
      </c>
      <c r="L652" s="9" t="str">
        <f t="shared" si="153"/>
        <v>-</v>
      </c>
      <c r="M652" s="9" t="str">
        <f t="shared" si="153"/>
        <v>-</v>
      </c>
      <c r="N652" s="9" t="str">
        <f t="shared" si="153"/>
        <v>-</v>
      </c>
      <c r="O652" s="9" t="str">
        <f t="shared" si="153"/>
        <v>-</v>
      </c>
      <c r="P652" s="9" t="str">
        <f t="shared" si="153"/>
        <v>-</v>
      </c>
      <c r="Q652" s="9">
        <f t="shared" si="153"/>
        <v>4</v>
      </c>
      <c r="R652" s="9" t="str">
        <f t="shared" si="153"/>
        <v>-</v>
      </c>
      <c r="S652" s="9" t="str">
        <f t="shared" si="152"/>
        <v>-</v>
      </c>
      <c r="T652" s="9">
        <f t="shared" si="152"/>
        <v>4</v>
      </c>
      <c r="U652" s="9">
        <f t="shared" si="152"/>
        <v>4</v>
      </c>
      <c r="V652" s="9" t="str">
        <f t="shared" si="152"/>
        <v>-</v>
      </c>
      <c r="W652" s="9" t="str">
        <f t="shared" si="152"/>
        <v>-</v>
      </c>
      <c r="X652" s="9" t="str">
        <f t="shared" ref="X652:BI652" si="155">IF(AND(X$196="ДА",X457="-"),X65,"-")</f>
        <v>-</v>
      </c>
      <c r="Y652" s="9" t="str">
        <f t="shared" si="155"/>
        <v>-</v>
      </c>
      <c r="Z652" s="9">
        <f t="shared" si="155"/>
        <v>8</v>
      </c>
      <c r="AA652" s="9" t="str">
        <f t="shared" si="155"/>
        <v>-</v>
      </c>
      <c r="AB652" s="9" t="str">
        <f t="shared" si="155"/>
        <v>-</v>
      </c>
      <c r="AC652" s="9" t="str">
        <f t="shared" si="155"/>
        <v>-</v>
      </c>
      <c r="AD652" s="9" t="str">
        <f t="shared" si="155"/>
        <v>-</v>
      </c>
      <c r="AE652" s="9" t="str">
        <f t="shared" si="155"/>
        <v>-</v>
      </c>
      <c r="AF652" s="9" t="str">
        <f t="shared" si="155"/>
        <v>-</v>
      </c>
      <c r="AG652" s="9">
        <f t="shared" si="155"/>
        <v>2</v>
      </c>
      <c r="AH652" s="9" t="str">
        <f t="shared" si="155"/>
        <v>-</v>
      </c>
      <c r="AI652" s="9" t="str">
        <f t="shared" si="154"/>
        <v>-</v>
      </c>
      <c r="AJ652" s="9">
        <f t="shared" si="154"/>
        <v>5</v>
      </c>
      <c r="AK652" s="9" t="str">
        <f t="shared" si="154"/>
        <v>-</v>
      </c>
      <c r="AL652" s="9">
        <f t="shared" si="154"/>
        <v>4</v>
      </c>
      <c r="AM652" s="9">
        <f t="shared" si="154"/>
        <v>5</v>
      </c>
      <c r="AN652" s="9">
        <f t="shared" si="154"/>
        <v>4</v>
      </c>
      <c r="AO652" s="9" t="str">
        <f t="shared" si="154"/>
        <v>-</v>
      </c>
      <c r="AP652" s="9">
        <f t="shared" si="151"/>
        <v>5</v>
      </c>
      <c r="AQ652" s="9" t="str">
        <f t="shared" si="151"/>
        <v>-</v>
      </c>
      <c r="AR652" s="9" t="str">
        <f t="shared" si="151"/>
        <v>-</v>
      </c>
      <c r="AS652" s="9" t="str">
        <f t="shared" si="151"/>
        <v>-</v>
      </c>
      <c r="AT652" s="9" t="str">
        <f t="shared" si="151"/>
        <v>-</v>
      </c>
      <c r="AU652" s="9" t="str">
        <f t="shared" si="151"/>
        <v>-</v>
      </c>
      <c r="AV652" s="9" t="str">
        <f t="shared" si="151"/>
        <v>-</v>
      </c>
      <c r="AW652" s="9">
        <f t="shared" si="151"/>
        <v>4</v>
      </c>
      <c r="AX652" s="9" t="str">
        <f t="shared" si="151"/>
        <v>-</v>
      </c>
      <c r="AY652" s="9" t="str">
        <f t="shared" si="151"/>
        <v>-</v>
      </c>
      <c r="AZ652" s="9" t="str">
        <f t="shared" si="154"/>
        <v>-</v>
      </c>
      <c r="BA652" s="9" t="str">
        <f t="shared" si="154"/>
        <v>-</v>
      </c>
      <c r="BB652" s="9" t="str">
        <f t="shared" si="155"/>
        <v>-</v>
      </c>
      <c r="BC652" s="9">
        <f t="shared" si="155"/>
        <v>6</v>
      </c>
      <c r="BD652" s="9" t="str">
        <f t="shared" si="155"/>
        <v>-</v>
      </c>
      <c r="BE652" s="9">
        <f t="shared" si="155"/>
        <v>4</v>
      </c>
      <c r="BF652" s="9" t="str">
        <f t="shared" si="155"/>
        <v>-</v>
      </c>
      <c r="BG652" s="9" t="str">
        <f t="shared" si="155"/>
        <v>-</v>
      </c>
      <c r="BH652" s="9" t="str">
        <f t="shared" si="155"/>
        <v>-</v>
      </c>
      <c r="BI652" s="9" t="str">
        <f t="shared" si="155"/>
        <v>-</v>
      </c>
      <c r="BJ652" s="37">
        <f t="shared" si="146"/>
        <v>15</v>
      </c>
      <c r="BK652" s="34">
        <f t="shared" si="147"/>
        <v>4.5999379999999999</v>
      </c>
      <c r="BL652" s="9">
        <f t="shared" si="130"/>
        <v>134</v>
      </c>
      <c r="BN652" s="38">
        <f t="shared" si="136"/>
        <v>63</v>
      </c>
      <c r="BO652" s="34">
        <f t="shared" si="131"/>
        <v>4.5999379999999999</v>
      </c>
      <c r="BP652" s="37">
        <f t="shared" si="132"/>
        <v>15</v>
      </c>
      <c r="BQ652" s="37">
        <f t="shared" si="133"/>
        <v>15</v>
      </c>
      <c r="BR652" s="36">
        <f t="shared" si="134"/>
        <v>33</v>
      </c>
      <c r="BS652" s="36">
        <f t="shared" si="128"/>
        <v>2</v>
      </c>
      <c r="BV652" s="25"/>
      <c r="BW652" s="25"/>
      <c r="BX652" s="25"/>
    </row>
    <row r="653" spans="1:76">
      <c r="A653" s="38">
        <f t="shared" si="135"/>
        <v>64</v>
      </c>
      <c r="B653" s="36">
        <f t="shared" si="129"/>
        <v>33</v>
      </c>
      <c r="C653" s="36">
        <f t="shared" si="122"/>
        <v>3</v>
      </c>
      <c r="D653" s="9">
        <f t="shared" si="153"/>
        <v>4</v>
      </c>
      <c r="E653" s="9" t="str">
        <f t="shared" si="153"/>
        <v>-</v>
      </c>
      <c r="F653" s="9" t="str">
        <f t="shared" si="153"/>
        <v>-</v>
      </c>
      <c r="G653" s="9" t="str">
        <f t="shared" si="153"/>
        <v>-</v>
      </c>
      <c r="H653" s="9" t="str">
        <f t="shared" si="153"/>
        <v>-</v>
      </c>
      <c r="I653" s="9" t="str">
        <f t="shared" si="153"/>
        <v>-</v>
      </c>
      <c r="J653" s="9">
        <f t="shared" si="153"/>
        <v>5</v>
      </c>
      <c r="K653" s="9" t="str">
        <f t="shared" si="153"/>
        <v>-</v>
      </c>
      <c r="L653" s="9" t="str">
        <f t="shared" si="153"/>
        <v>-</v>
      </c>
      <c r="M653" s="9" t="str">
        <f t="shared" si="153"/>
        <v>-</v>
      </c>
      <c r="N653" s="9" t="str">
        <f t="shared" si="153"/>
        <v>-</v>
      </c>
      <c r="O653" s="9" t="str">
        <f t="shared" si="153"/>
        <v>-</v>
      </c>
      <c r="P653" s="9" t="str">
        <f t="shared" si="153"/>
        <v>-</v>
      </c>
      <c r="Q653" s="9">
        <f t="shared" si="153"/>
        <v>4</v>
      </c>
      <c r="R653" s="9" t="str">
        <f t="shared" si="153"/>
        <v>-</v>
      </c>
      <c r="S653" s="9" t="str">
        <f t="shared" si="153"/>
        <v>-</v>
      </c>
      <c r="T653" s="9">
        <f t="shared" ref="T653:BI658" si="156">IF(AND(T$196="ДА",T458="-"),T66,"-")</f>
        <v>4</v>
      </c>
      <c r="U653" s="9">
        <f t="shared" si="156"/>
        <v>4</v>
      </c>
      <c r="V653" s="9" t="str">
        <f t="shared" si="156"/>
        <v>-</v>
      </c>
      <c r="W653" s="9" t="str">
        <f t="shared" si="156"/>
        <v>-</v>
      </c>
      <c r="X653" s="9" t="str">
        <f t="shared" si="156"/>
        <v>-</v>
      </c>
      <c r="Y653" s="9" t="str">
        <f t="shared" si="156"/>
        <v>-</v>
      </c>
      <c r="Z653" s="9">
        <f t="shared" si="156"/>
        <v>7</v>
      </c>
      <c r="AA653" s="9" t="str">
        <f t="shared" si="156"/>
        <v>-</v>
      </c>
      <c r="AB653" s="9" t="str">
        <f t="shared" si="156"/>
        <v>-</v>
      </c>
      <c r="AC653" s="9" t="str">
        <f t="shared" si="156"/>
        <v>-</v>
      </c>
      <c r="AD653" s="9" t="str">
        <f t="shared" si="156"/>
        <v>-</v>
      </c>
      <c r="AE653" s="9" t="str">
        <f t="shared" si="156"/>
        <v>-</v>
      </c>
      <c r="AF653" s="9" t="str">
        <f t="shared" si="156"/>
        <v>-</v>
      </c>
      <c r="AG653" s="9">
        <f t="shared" si="156"/>
        <v>3</v>
      </c>
      <c r="AH653" s="9" t="str">
        <f t="shared" si="156"/>
        <v>-</v>
      </c>
      <c r="AI653" s="9">
        <f t="shared" si="154"/>
        <v>4</v>
      </c>
      <c r="AJ653" s="9">
        <f t="shared" si="154"/>
        <v>4</v>
      </c>
      <c r="AK653" s="9" t="str">
        <f t="shared" si="154"/>
        <v>-</v>
      </c>
      <c r="AL653" s="9" t="str">
        <f t="shared" si="154"/>
        <v>-</v>
      </c>
      <c r="AM653" s="9">
        <f t="shared" si="154"/>
        <v>6</v>
      </c>
      <c r="AN653" s="9">
        <f t="shared" si="154"/>
        <v>2</v>
      </c>
      <c r="AO653" s="9" t="str">
        <f t="shared" si="154"/>
        <v>-</v>
      </c>
      <c r="AP653" s="9">
        <f t="shared" si="151"/>
        <v>4</v>
      </c>
      <c r="AQ653" s="9" t="str">
        <f t="shared" si="151"/>
        <v>-</v>
      </c>
      <c r="AR653" s="9" t="str">
        <f t="shared" si="151"/>
        <v>-</v>
      </c>
      <c r="AS653" s="9" t="str">
        <f t="shared" si="151"/>
        <v>-</v>
      </c>
      <c r="AT653" s="9" t="str">
        <f t="shared" si="151"/>
        <v>-</v>
      </c>
      <c r="AU653" s="9" t="str">
        <f t="shared" si="151"/>
        <v>-</v>
      </c>
      <c r="AV653" s="9" t="str">
        <f t="shared" si="151"/>
        <v>-</v>
      </c>
      <c r="AW653" s="9" t="str">
        <f t="shared" si="151"/>
        <v>-</v>
      </c>
      <c r="AX653" s="9" t="str">
        <f t="shared" si="151"/>
        <v>-</v>
      </c>
      <c r="AY653" s="9" t="str">
        <f t="shared" si="151"/>
        <v>-</v>
      </c>
      <c r="AZ653" s="9">
        <f t="shared" si="154"/>
        <v>1</v>
      </c>
      <c r="BA653" s="9" t="str">
        <f t="shared" si="154"/>
        <v>-</v>
      </c>
      <c r="BB653" s="9">
        <f t="shared" si="156"/>
        <v>9</v>
      </c>
      <c r="BC653" s="9">
        <f t="shared" si="156"/>
        <v>4</v>
      </c>
      <c r="BD653" s="9" t="str">
        <f t="shared" si="156"/>
        <v>-</v>
      </c>
      <c r="BE653" s="9">
        <f t="shared" si="156"/>
        <v>7</v>
      </c>
      <c r="BF653" s="9" t="str">
        <f t="shared" si="156"/>
        <v>-</v>
      </c>
      <c r="BG653" s="9" t="str">
        <f t="shared" si="156"/>
        <v>-</v>
      </c>
      <c r="BH653" s="9" t="str">
        <f t="shared" si="156"/>
        <v>-</v>
      </c>
      <c r="BI653" s="9" t="str">
        <f t="shared" si="156"/>
        <v>-</v>
      </c>
      <c r="BJ653" s="37">
        <f t="shared" si="146"/>
        <v>16</v>
      </c>
      <c r="BK653" s="34">
        <f t="shared" si="147"/>
        <v>4.4999370000000001</v>
      </c>
      <c r="BL653" s="9">
        <f t="shared" si="130"/>
        <v>135</v>
      </c>
      <c r="BN653" s="38">
        <f t="shared" si="136"/>
        <v>64</v>
      </c>
      <c r="BO653" s="34">
        <f t="shared" si="131"/>
        <v>4.4999370000000001</v>
      </c>
      <c r="BP653" s="37">
        <f t="shared" si="132"/>
        <v>16</v>
      </c>
      <c r="BQ653" s="37">
        <f t="shared" si="133"/>
        <v>16</v>
      </c>
      <c r="BR653" s="36">
        <f t="shared" si="134"/>
        <v>33</v>
      </c>
      <c r="BS653" s="36">
        <f t="shared" si="128"/>
        <v>3</v>
      </c>
      <c r="BV653" s="25"/>
      <c r="BW653" s="25"/>
      <c r="BX653" s="25"/>
    </row>
    <row r="654" spans="1:76">
      <c r="A654" s="38">
        <f t="shared" si="135"/>
        <v>65</v>
      </c>
      <c r="B654" s="36">
        <f t="shared" si="129"/>
        <v>34</v>
      </c>
      <c r="C654" s="36">
        <f t="shared" si="129"/>
        <v>1</v>
      </c>
      <c r="D654" s="9">
        <f t="shared" si="153"/>
        <v>6</v>
      </c>
      <c r="E654" s="9" t="str">
        <f t="shared" si="153"/>
        <v>-</v>
      </c>
      <c r="F654" s="9" t="str">
        <f t="shared" si="153"/>
        <v>-</v>
      </c>
      <c r="G654" s="9" t="str">
        <f t="shared" si="153"/>
        <v>-</v>
      </c>
      <c r="H654" s="9" t="str">
        <f t="shared" si="153"/>
        <v>-</v>
      </c>
      <c r="I654" s="9" t="str">
        <f t="shared" si="153"/>
        <v>-</v>
      </c>
      <c r="J654" s="9" t="str">
        <f t="shared" si="153"/>
        <v>-</v>
      </c>
      <c r="K654" s="9" t="str">
        <f t="shared" si="153"/>
        <v>-</v>
      </c>
      <c r="L654" s="9" t="str">
        <f t="shared" si="153"/>
        <v>-</v>
      </c>
      <c r="M654" s="9" t="str">
        <f t="shared" si="153"/>
        <v>-</v>
      </c>
      <c r="N654" s="9" t="str">
        <f t="shared" si="153"/>
        <v>-</v>
      </c>
      <c r="O654" s="9" t="str">
        <f t="shared" si="153"/>
        <v>-</v>
      </c>
      <c r="P654" s="9" t="str">
        <f t="shared" si="153"/>
        <v>-</v>
      </c>
      <c r="Q654" s="9">
        <f t="shared" si="153"/>
        <v>8</v>
      </c>
      <c r="R654" s="9" t="str">
        <f t="shared" si="153"/>
        <v>-</v>
      </c>
      <c r="S654" s="9" t="str">
        <f t="shared" si="153"/>
        <v>-</v>
      </c>
      <c r="T654" s="9">
        <f t="shared" si="156"/>
        <v>4</v>
      </c>
      <c r="U654" s="9">
        <f t="shared" si="156"/>
        <v>6</v>
      </c>
      <c r="V654" s="9" t="str">
        <f t="shared" si="156"/>
        <v>-</v>
      </c>
      <c r="W654" s="9" t="str">
        <f t="shared" si="156"/>
        <v>-</v>
      </c>
      <c r="X654" s="9" t="str">
        <f t="shared" si="156"/>
        <v>-</v>
      </c>
      <c r="Y654" s="9" t="str">
        <f t="shared" si="156"/>
        <v>-</v>
      </c>
      <c r="Z654" s="9">
        <f t="shared" si="156"/>
        <v>7</v>
      </c>
      <c r="AA654" s="9" t="str">
        <f t="shared" si="156"/>
        <v>-</v>
      </c>
      <c r="AB654" s="9" t="str">
        <f t="shared" si="156"/>
        <v>-</v>
      </c>
      <c r="AC654" s="9" t="str">
        <f t="shared" si="156"/>
        <v>-</v>
      </c>
      <c r="AD654" s="9" t="str">
        <f t="shared" si="156"/>
        <v>-</v>
      </c>
      <c r="AE654" s="9" t="str">
        <f t="shared" si="156"/>
        <v>-</v>
      </c>
      <c r="AF654" s="9" t="str">
        <f t="shared" si="156"/>
        <v>-</v>
      </c>
      <c r="AG654" s="9">
        <f t="shared" si="156"/>
        <v>6</v>
      </c>
      <c r="AH654" s="9" t="str">
        <f t="shared" si="156"/>
        <v>-</v>
      </c>
      <c r="AI654" s="9" t="str">
        <f t="shared" si="154"/>
        <v>-</v>
      </c>
      <c r="AJ654" s="9">
        <f t="shared" si="154"/>
        <v>8</v>
      </c>
      <c r="AK654" s="9">
        <f t="shared" si="154"/>
        <v>9</v>
      </c>
      <c r="AL654" s="9" t="str">
        <f t="shared" si="154"/>
        <v>-</v>
      </c>
      <c r="AM654" s="9">
        <f t="shared" si="154"/>
        <v>6</v>
      </c>
      <c r="AN654" s="9">
        <f t="shared" si="154"/>
        <v>7</v>
      </c>
      <c r="AO654" s="9" t="str">
        <f t="shared" si="154"/>
        <v>-</v>
      </c>
      <c r="AP654" s="9">
        <f t="shared" si="151"/>
        <v>8</v>
      </c>
      <c r="AQ654" s="9" t="str">
        <f t="shared" si="151"/>
        <v>-</v>
      </c>
      <c r="AR654" s="9" t="str">
        <f t="shared" si="151"/>
        <v>-</v>
      </c>
      <c r="AS654" s="9">
        <f t="shared" si="151"/>
        <v>3</v>
      </c>
      <c r="AT654" s="9" t="str">
        <f t="shared" si="151"/>
        <v>-</v>
      </c>
      <c r="AU654" s="9" t="str">
        <f t="shared" si="151"/>
        <v>-</v>
      </c>
      <c r="AV654" s="9" t="str">
        <f t="shared" si="151"/>
        <v>-</v>
      </c>
      <c r="AW654" s="9" t="str">
        <f t="shared" si="151"/>
        <v>-</v>
      </c>
      <c r="AX654" s="9" t="str">
        <f t="shared" si="151"/>
        <v>-</v>
      </c>
      <c r="AY654" s="9" t="str">
        <f t="shared" si="151"/>
        <v>-</v>
      </c>
      <c r="AZ654" s="9" t="str">
        <f t="shared" si="154"/>
        <v>-</v>
      </c>
      <c r="BA654" s="9" t="str">
        <f t="shared" si="154"/>
        <v>-</v>
      </c>
      <c r="BB654" s="9" t="str">
        <f t="shared" si="156"/>
        <v>-</v>
      </c>
      <c r="BC654" s="9">
        <f t="shared" si="156"/>
        <v>5</v>
      </c>
      <c r="BD654" s="9" t="str">
        <f t="shared" si="156"/>
        <v>-</v>
      </c>
      <c r="BE654" s="9">
        <f t="shared" si="156"/>
        <v>4</v>
      </c>
      <c r="BF654" s="9" t="str">
        <f t="shared" si="156"/>
        <v>-</v>
      </c>
      <c r="BG654" s="9" t="str">
        <f t="shared" si="156"/>
        <v>-</v>
      </c>
      <c r="BH654" s="9" t="str">
        <f t="shared" si="156"/>
        <v>-</v>
      </c>
      <c r="BI654" s="9" t="str">
        <f t="shared" si="156"/>
        <v>-</v>
      </c>
      <c r="BJ654" s="37">
        <f t="shared" ref="BJ654:BJ685" si="157">COUNTIF(D654:BI654,"&gt;0")</f>
        <v>14</v>
      </c>
      <c r="BK654" s="34">
        <f t="shared" ref="BK654:BK685" si="158">IFERROR(AVERAGE(D654:BI654)+(1-A654)/1000000,"-")</f>
        <v>6.2142217142857143</v>
      </c>
      <c r="BL654" s="9">
        <f t="shared" si="130"/>
        <v>81</v>
      </c>
      <c r="BN654" s="38">
        <f t="shared" si="136"/>
        <v>65</v>
      </c>
      <c r="BO654" s="34">
        <f t="shared" si="131"/>
        <v>6.2142217142857143</v>
      </c>
      <c r="BP654" s="37">
        <f t="shared" si="132"/>
        <v>15</v>
      </c>
      <c r="BQ654" s="37">
        <f t="shared" si="133"/>
        <v>14</v>
      </c>
      <c r="BR654" s="36">
        <f t="shared" si="134"/>
        <v>34</v>
      </c>
      <c r="BS654" s="36">
        <f t="shared" si="134"/>
        <v>1</v>
      </c>
      <c r="BV654" s="25"/>
      <c r="BW654" s="25"/>
      <c r="BX654" s="25"/>
    </row>
    <row r="655" spans="1:76">
      <c r="A655" s="38">
        <f t="shared" si="135"/>
        <v>66</v>
      </c>
      <c r="B655" s="36">
        <f t="shared" ref="B655:C670" si="159">B68</f>
        <v>34</v>
      </c>
      <c r="C655" s="36">
        <f t="shared" si="159"/>
        <v>2</v>
      </c>
      <c r="D655" s="9">
        <f t="shared" si="153"/>
        <v>4</v>
      </c>
      <c r="E655" s="9" t="str">
        <f t="shared" si="153"/>
        <v>-</v>
      </c>
      <c r="F655" s="9">
        <f t="shared" si="153"/>
        <v>6</v>
      </c>
      <c r="G655" s="9" t="str">
        <f t="shared" si="153"/>
        <v>-</v>
      </c>
      <c r="H655" s="9" t="str">
        <f t="shared" si="153"/>
        <v>-</v>
      </c>
      <c r="I655" s="9" t="str">
        <f t="shared" si="153"/>
        <v>-</v>
      </c>
      <c r="J655" s="9" t="str">
        <f t="shared" si="153"/>
        <v>-</v>
      </c>
      <c r="K655" s="9" t="str">
        <f t="shared" si="153"/>
        <v>-</v>
      </c>
      <c r="L655" s="9" t="str">
        <f t="shared" si="153"/>
        <v>-</v>
      </c>
      <c r="M655" s="9" t="str">
        <f t="shared" si="153"/>
        <v>-</v>
      </c>
      <c r="N655" s="9" t="str">
        <f t="shared" si="153"/>
        <v>-</v>
      </c>
      <c r="O655" s="9" t="str">
        <f t="shared" si="153"/>
        <v>-</v>
      </c>
      <c r="P655" s="9" t="str">
        <f t="shared" si="153"/>
        <v>-</v>
      </c>
      <c r="Q655" s="9">
        <f t="shared" si="153"/>
        <v>5</v>
      </c>
      <c r="R655" s="9" t="str">
        <f t="shared" si="153"/>
        <v>-</v>
      </c>
      <c r="S655" s="9" t="str">
        <f t="shared" si="153"/>
        <v>-</v>
      </c>
      <c r="T655" s="9">
        <f t="shared" si="156"/>
        <v>4</v>
      </c>
      <c r="U655" s="9">
        <f t="shared" si="156"/>
        <v>8</v>
      </c>
      <c r="V655" s="9" t="str">
        <f t="shared" si="156"/>
        <v>-</v>
      </c>
      <c r="W655" s="9" t="str">
        <f t="shared" si="156"/>
        <v>-</v>
      </c>
      <c r="X655" s="9" t="str">
        <f t="shared" si="156"/>
        <v>-</v>
      </c>
      <c r="Y655" s="9" t="str">
        <f t="shared" si="156"/>
        <v>-</v>
      </c>
      <c r="Z655" s="9">
        <f t="shared" si="156"/>
        <v>9</v>
      </c>
      <c r="AA655" s="9" t="str">
        <f t="shared" si="156"/>
        <v>-</v>
      </c>
      <c r="AB655" s="9" t="str">
        <f t="shared" si="156"/>
        <v>-</v>
      </c>
      <c r="AC655" s="9" t="str">
        <f t="shared" si="156"/>
        <v>-</v>
      </c>
      <c r="AD655" s="9" t="str">
        <f t="shared" si="156"/>
        <v>-</v>
      </c>
      <c r="AE655" s="9" t="str">
        <f t="shared" si="156"/>
        <v>-</v>
      </c>
      <c r="AF655" s="9" t="str">
        <f t="shared" si="156"/>
        <v>-</v>
      </c>
      <c r="AG655" s="9">
        <f t="shared" si="156"/>
        <v>3</v>
      </c>
      <c r="AH655" s="9" t="str">
        <f t="shared" si="156"/>
        <v>-</v>
      </c>
      <c r="AI655" s="9">
        <f t="shared" si="154"/>
        <v>5</v>
      </c>
      <c r="AJ655" s="9">
        <f t="shared" si="154"/>
        <v>4</v>
      </c>
      <c r="AK655" s="9">
        <f t="shared" si="154"/>
        <v>9</v>
      </c>
      <c r="AL655" s="9" t="str">
        <f t="shared" si="154"/>
        <v>-</v>
      </c>
      <c r="AM655" s="9">
        <f t="shared" si="154"/>
        <v>7</v>
      </c>
      <c r="AN655" s="9">
        <f t="shared" si="154"/>
        <v>6</v>
      </c>
      <c r="AO655" s="9" t="str">
        <f t="shared" si="154"/>
        <v>-</v>
      </c>
      <c r="AP655" s="9">
        <f t="shared" si="151"/>
        <v>4</v>
      </c>
      <c r="AQ655" s="9" t="str">
        <f t="shared" si="151"/>
        <v>-</v>
      </c>
      <c r="AR655" s="9" t="str">
        <f t="shared" si="151"/>
        <v>-</v>
      </c>
      <c r="AS655" s="9">
        <f t="shared" si="151"/>
        <v>1</v>
      </c>
      <c r="AT655" s="9" t="str">
        <f t="shared" si="151"/>
        <v>-</v>
      </c>
      <c r="AU655" s="9" t="str">
        <f t="shared" si="151"/>
        <v>-</v>
      </c>
      <c r="AV655" s="9" t="str">
        <f t="shared" si="151"/>
        <v>-</v>
      </c>
      <c r="AW655" s="9" t="str">
        <f t="shared" si="151"/>
        <v>-</v>
      </c>
      <c r="AX655" s="9" t="str">
        <f t="shared" si="151"/>
        <v>-</v>
      </c>
      <c r="AY655" s="9" t="str">
        <f t="shared" si="151"/>
        <v>-</v>
      </c>
      <c r="AZ655" s="9">
        <f t="shared" si="154"/>
        <v>2</v>
      </c>
      <c r="BA655" s="9" t="str">
        <f t="shared" si="154"/>
        <v>-</v>
      </c>
      <c r="BB655" s="9">
        <f t="shared" si="156"/>
        <v>4</v>
      </c>
      <c r="BC655" s="9">
        <f t="shared" si="156"/>
        <v>6</v>
      </c>
      <c r="BD655" s="9" t="str">
        <f t="shared" si="156"/>
        <v>-</v>
      </c>
      <c r="BE655" s="9">
        <f t="shared" si="156"/>
        <v>9</v>
      </c>
      <c r="BF655" s="9" t="str">
        <f t="shared" si="156"/>
        <v>-</v>
      </c>
      <c r="BG655" s="9" t="str">
        <f t="shared" si="156"/>
        <v>-</v>
      </c>
      <c r="BH655" s="9" t="str">
        <f t="shared" si="156"/>
        <v>-</v>
      </c>
      <c r="BI655" s="9" t="str">
        <f t="shared" si="156"/>
        <v>-</v>
      </c>
      <c r="BJ655" s="37">
        <f t="shared" si="157"/>
        <v>18</v>
      </c>
      <c r="BK655" s="34">
        <f t="shared" si="158"/>
        <v>5.3332683333333328</v>
      </c>
      <c r="BL655" s="9">
        <f t="shared" ref="BL655:BL718" si="160">RANK(BK655,BK$590:BK$781,0)</f>
        <v>110</v>
      </c>
      <c r="BN655" s="38">
        <f t="shared" si="136"/>
        <v>66</v>
      </c>
      <c r="BO655" s="34">
        <f t="shared" ref="BO655:BO718" si="161">BK655</f>
        <v>5.3332683333333328</v>
      </c>
      <c r="BP655" s="37">
        <f t="shared" ref="BP655:BP718" si="162">BJ68</f>
        <v>18</v>
      </c>
      <c r="BQ655" s="37">
        <f t="shared" ref="BQ655:BQ718" si="163">BJ655</f>
        <v>18</v>
      </c>
      <c r="BR655" s="36">
        <f t="shared" ref="BR655:BS718" si="164">B68</f>
        <v>34</v>
      </c>
      <c r="BS655" s="36">
        <f t="shared" si="164"/>
        <v>2</v>
      </c>
      <c r="BV655" s="25"/>
      <c r="BW655" s="25"/>
      <c r="BX655" s="25"/>
    </row>
    <row r="656" spans="1:76">
      <c r="A656" s="38">
        <f t="shared" ref="A656:A719" si="165">A655+1</f>
        <v>67</v>
      </c>
      <c r="B656" s="36">
        <f t="shared" si="159"/>
        <v>34</v>
      </c>
      <c r="C656" s="36">
        <f t="shared" si="159"/>
        <v>3</v>
      </c>
      <c r="D656" s="9">
        <f t="shared" si="153"/>
        <v>4</v>
      </c>
      <c r="E656" s="9" t="str">
        <f t="shared" si="153"/>
        <v>-</v>
      </c>
      <c r="F656" s="9" t="str">
        <f t="shared" si="153"/>
        <v>-</v>
      </c>
      <c r="G656" s="9" t="str">
        <f t="shared" si="153"/>
        <v>-</v>
      </c>
      <c r="H656" s="9" t="str">
        <f t="shared" si="153"/>
        <v>-</v>
      </c>
      <c r="I656" s="9" t="str">
        <f t="shared" si="153"/>
        <v>-</v>
      </c>
      <c r="J656" s="9" t="str">
        <f t="shared" si="153"/>
        <v>-</v>
      </c>
      <c r="K656" s="9" t="str">
        <f t="shared" si="153"/>
        <v>-</v>
      </c>
      <c r="L656" s="9" t="str">
        <f t="shared" si="153"/>
        <v>-</v>
      </c>
      <c r="M656" s="9" t="str">
        <f t="shared" si="153"/>
        <v>-</v>
      </c>
      <c r="N656" s="9" t="str">
        <f t="shared" si="153"/>
        <v>-</v>
      </c>
      <c r="O656" s="9" t="str">
        <f t="shared" si="153"/>
        <v>-</v>
      </c>
      <c r="P656" s="9" t="str">
        <f t="shared" si="153"/>
        <v>-</v>
      </c>
      <c r="Q656" s="9">
        <f t="shared" si="153"/>
        <v>5</v>
      </c>
      <c r="R656" s="9" t="str">
        <f t="shared" si="153"/>
        <v>-</v>
      </c>
      <c r="S656" s="9" t="str">
        <f t="shared" si="153"/>
        <v>-</v>
      </c>
      <c r="T656" s="9">
        <f t="shared" si="156"/>
        <v>4</v>
      </c>
      <c r="U656" s="9">
        <f t="shared" si="156"/>
        <v>8</v>
      </c>
      <c r="V656" s="9" t="str">
        <f t="shared" si="156"/>
        <v>-</v>
      </c>
      <c r="W656" s="9" t="str">
        <f t="shared" si="156"/>
        <v>-</v>
      </c>
      <c r="X656" s="9" t="str">
        <f t="shared" si="156"/>
        <v>-</v>
      </c>
      <c r="Y656" s="9" t="str">
        <f t="shared" si="156"/>
        <v>-</v>
      </c>
      <c r="Z656" s="9">
        <f t="shared" si="156"/>
        <v>7</v>
      </c>
      <c r="AA656" s="9" t="str">
        <f t="shared" si="156"/>
        <v>-</v>
      </c>
      <c r="AB656" s="9">
        <f t="shared" si="156"/>
        <v>8</v>
      </c>
      <c r="AC656" s="9" t="str">
        <f t="shared" si="156"/>
        <v>-</v>
      </c>
      <c r="AD656" s="9" t="str">
        <f t="shared" si="156"/>
        <v>-</v>
      </c>
      <c r="AE656" s="9" t="str">
        <f t="shared" si="156"/>
        <v>-</v>
      </c>
      <c r="AF656" s="9" t="str">
        <f t="shared" si="156"/>
        <v>-</v>
      </c>
      <c r="AG656" s="9">
        <f t="shared" si="156"/>
        <v>2</v>
      </c>
      <c r="AH656" s="9" t="str">
        <f t="shared" si="156"/>
        <v>-</v>
      </c>
      <c r="AI656" s="9" t="str">
        <f t="shared" si="154"/>
        <v>-</v>
      </c>
      <c r="AJ656" s="9">
        <f t="shared" si="154"/>
        <v>1</v>
      </c>
      <c r="AK656" s="9" t="str">
        <f t="shared" si="154"/>
        <v>-</v>
      </c>
      <c r="AL656" s="9">
        <f t="shared" si="154"/>
        <v>5</v>
      </c>
      <c r="AM656" s="9">
        <f t="shared" si="154"/>
        <v>8</v>
      </c>
      <c r="AN656" s="9">
        <f t="shared" si="154"/>
        <v>5</v>
      </c>
      <c r="AO656" s="9" t="str">
        <f t="shared" si="154"/>
        <v>-</v>
      </c>
      <c r="AP656" s="9">
        <f t="shared" si="151"/>
        <v>7</v>
      </c>
      <c r="AQ656" s="9" t="str">
        <f t="shared" si="151"/>
        <v>-</v>
      </c>
      <c r="AR656" s="9" t="str">
        <f t="shared" si="151"/>
        <v>-</v>
      </c>
      <c r="AS656" s="9">
        <f t="shared" si="151"/>
        <v>2</v>
      </c>
      <c r="AT656" s="9" t="str">
        <f t="shared" si="151"/>
        <v>-</v>
      </c>
      <c r="AU656" s="9" t="str">
        <f t="shared" si="151"/>
        <v>-</v>
      </c>
      <c r="AV656" s="9" t="str">
        <f t="shared" si="151"/>
        <v>-</v>
      </c>
      <c r="AW656" s="9" t="str">
        <f t="shared" si="151"/>
        <v>-</v>
      </c>
      <c r="AX656" s="9" t="str">
        <f t="shared" si="151"/>
        <v>-</v>
      </c>
      <c r="AY656" s="9" t="str">
        <f t="shared" si="151"/>
        <v>-</v>
      </c>
      <c r="AZ656" s="9" t="str">
        <f t="shared" si="154"/>
        <v>-</v>
      </c>
      <c r="BA656" s="9" t="str">
        <f t="shared" si="154"/>
        <v>-</v>
      </c>
      <c r="BB656" s="9" t="str">
        <f t="shared" si="156"/>
        <v>-</v>
      </c>
      <c r="BC656" s="9">
        <f t="shared" si="156"/>
        <v>7</v>
      </c>
      <c r="BD656" s="9" t="str">
        <f t="shared" si="156"/>
        <v>-</v>
      </c>
      <c r="BE656" s="9">
        <f t="shared" si="156"/>
        <v>4</v>
      </c>
      <c r="BF656" s="9">
        <f t="shared" si="156"/>
        <v>7</v>
      </c>
      <c r="BG656" s="9" t="str">
        <f t="shared" si="156"/>
        <v>-</v>
      </c>
      <c r="BH656" s="9" t="str">
        <f t="shared" si="156"/>
        <v>-</v>
      </c>
      <c r="BI656" s="9" t="str">
        <f t="shared" si="156"/>
        <v>-</v>
      </c>
      <c r="BJ656" s="37">
        <f t="shared" si="157"/>
        <v>16</v>
      </c>
      <c r="BK656" s="34">
        <f t="shared" si="158"/>
        <v>5.2499339999999997</v>
      </c>
      <c r="BL656" s="9">
        <f t="shared" si="160"/>
        <v>116</v>
      </c>
      <c r="BN656" s="38">
        <f t="shared" ref="BN656:BN719" si="166">BN655+1</f>
        <v>67</v>
      </c>
      <c r="BO656" s="34">
        <f t="shared" si="161"/>
        <v>5.2499339999999997</v>
      </c>
      <c r="BP656" s="37">
        <f t="shared" si="162"/>
        <v>18</v>
      </c>
      <c r="BQ656" s="37">
        <f t="shared" si="163"/>
        <v>16</v>
      </c>
      <c r="BR656" s="36">
        <f t="shared" si="164"/>
        <v>34</v>
      </c>
      <c r="BS656" s="36">
        <f t="shared" si="164"/>
        <v>3</v>
      </c>
      <c r="BV656" s="25"/>
      <c r="BW656" s="25"/>
      <c r="BX656" s="25"/>
    </row>
    <row r="657" spans="1:76">
      <c r="A657" s="38">
        <f t="shared" si="165"/>
        <v>68</v>
      </c>
      <c r="B657" s="36">
        <f t="shared" si="159"/>
        <v>35</v>
      </c>
      <c r="C657" s="36">
        <f t="shared" si="159"/>
        <v>1</v>
      </c>
      <c r="D657" s="9">
        <f t="shared" si="153"/>
        <v>6</v>
      </c>
      <c r="E657" s="9" t="str">
        <f t="shared" si="153"/>
        <v>-</v>
      </c>
      <c r="F657" s="9">
        <f t="shared" si="153"/>
        <v>8</v>
      </c>
      <c r="G657" s="9" t="str">
        <f t="shared" si="153"/>
        <v>-</v>
      </c>
      <c r="H657" s="9" t="str">
        <f t="shared" si="153"/>
        <v>-</v>
      </c>
      <c r="I657" s="9" t="str">
        <f t="shared" si="153"/>
        <v>-</v>
      </c>
      <c r="J657" s="9" t="str">
        <f t="shared" si="153"/>
        <v>-</v>
      </c>
      <c r="K657" s="9" t="str">
        <f t="shared" si="153"/>
        <v>-</v>
      </c>
      <c r="L657" s="9" t="str">
        <f t="shared" si="153"/>
        <v>-</v>
      </c>
      <c r="M657" s="9">
        <f t="shared" si="153"/>
        <v>9</v>
      </c>
      <c r="N657" s="9" t="str">
        <f t="shared" si="153"/>
        <v>-</v>
      </c>
      <c r="O657" s="9" t="str">
        <f t="shared" si="153"/>
        <v>-</v>
      </c>
      <c r="P657" s="9" t="str">
        <f t="shared" si="153"/>
        <v>-</v>
      </c>
      <c r="Q657" s="9">
        <f t="shared" si="153"/>
        <v>10</v>
      </c>
      <c r="R657" s="9" t="str">
        <f t="shared" si="153"/>
        <v>-</v>
      </c>
      <c r="S657" s="9" t="str">
        <f t="shared" si="153"/>
        <v>-</v>
      </c>
      <c r="T657" s="9">
        <f t="shared" si="156"/>
        <v>8</v>
      </c>
      <c r="U657" s="9">
        <f t="shared" si="156"/>
        <v>11</v>
      </c>
      <c r="V657" s="9" t="str">
        <f t="shared" si="156"/>
        <v>-</v>
      </c>
      <c r="W657" s="9" t="str">
        <f t="shared" si="156"/>
        <v>-</v>
      </c>
      <c r="X657" s="9" t="str">
        <f t="shared" si="156"/>
        <v>-</v>
      </c>
      <c r="Y657" s="9" t="str">
        <f t="shared" si="156"/>
        <v>-</v>
      </c>
      <c r="Z657" s="9">
        <f t="shared" si="156"/>
        <v>6</v>
      </c>
      <c r="AA657" s="9" t="str">
        <f t="shared" si="156"/>
        <v>-</v>
      </c>
      <c r="AB657" s="9">
        <f t="shared" si="156"/>
        <v>8</v>
      </c>
      <c r="AC657" s="9" t="str">
        <f t="shared" si="156"/>
        <v>-</v>
      </c>
      <c r="AD657" s="9" t="str">
        <f t="shared" si="156"/>
        <v>-</v>
      </c>
      <c r="AE657" s="9" t="str">
        <f t="shared" si="156"/>
        <v>-</v>
      </c>
      <c r="AF657" s="9" t="str">
        <f t="shared" si="156"/>
        <v>-</v>
      </c>
      <c r="AG657" s="9">
        <f t="shared" si="156"/>
        <v>5</v>
      </c>
      <c r="AH657" s="9" t="str">
        <f t="shared" si="156"/>
        <v>-</v>
      </c>
      <c r="AI657" s="9">
        <f t="shared" si="154"/>
        <v>9</v>
      </c>
      <c r="AJ657" s="9">
        <f t="shared" si="154"/>
        <v>4</v>
      </c>
      <c r="AK657" s="9">
        <f t="shared" si="154"/>
        <v>7</v>
      </c>
      <c r="AL657" s="9" t="str">
        <f t="shared" si="154"/>
        <v>-</v>
      </c>
      <c r="AM657" s="9">
        <f t="shared" si="154"/>
        <v>6</v>
      </c>
      <c r="AN657" s="9">
        <f t="shared" si="154"/>
        <v>6</v>
      </c>
      <c r="AO657" s="9" t="str">
        <f t="shared" si="154"/>
        <v>-</v>
      </c>
      <c r="AP657" s="9">
        <f t="shared" si="151"/>
        <v>5</v>
      </c>
      <c r="AQ657" s="9" t="str">
        <f t="shared" si="151"/>
        <v>-</v>
      </c>
      <c r="AR657" s="9" t="str">
        <f t="shared" si="151"/>
        <v>-</v>
      </c>
      <c r="AS657" s="9">
        <f t="shared" si="151"/>
        <v>5</v>
      </c>
      <c r="AT657" s="9" t="str">
        <f t="shared" si="151"/>
        <v>-</v>
      </c>
      <c r="AU657" s="9" t="str">
        <f t="shared" si="151"/>
        <v>-</v>
      </c>
      <c r="AV657" s="9" t="str">
        <f t="shared" si="151"/>
        <v>-</v>
      </c>
      <c r="AW657" s="9" t="str">
        <f t="shared" si="151"/>
        <v>-</v>
      </c>
      <c r="AX657" s="9" t="str">
        <f t="shared" si="151"/>
        <v>-</v>
      </c>
      <c r="AY657" s="9" t="str">
        <f t="shared" si="151"/>
        <v>-</v>
      </c>
      <c r="AZ657" s="9" t="str">
        <f t="shared" si="154"/>
        <v>-</v>
      </c>
      <c r="BA657" s="9" t="str">
        <f t="shared" si="154"/>
        <v>-</v>
      </c>
      <c r="BB657" s="9">
        <f t="shared" si="156"/>
        <v>9</v>
      </c>
      <c r="BC657" s="9">
        <f t="shared" si="156"/>
        <v>6</v>
      </c>
      <c r="BD657" s="9" t="str">
        <f t="shared" si="156"/>
        <v>-</v>
      </c>
      <c r="BE657" s="9">
        <f t="shared" si="156"/>
        <v>7</v>
      </c>
      <c r="BF657" s="9">
        <f t="shared" si="156"/>
        <v>10</v>
      </c>
      <c r="BG657" s="9" t="str">
        <f t="shared" si="156"/>
        <v>-</v>
      </c>
      <c r="BH657" s="9">
        <f t="shared" si="156"/>
        <v>4</v>
      </c>
      <c r="BI657" s="9" t="str">
        <f t="shared" si="156"/>
        <v>-</v>
      </c>
      <c r="BJ657" s="37">
        <f t="shared" si="157"/>
        <v>21</v>
      </c>
      <c r="BK657" s="34">
        <f t="shared" si="158"/>
        <v>7.0951710952380953</v>
      </c>
      <c r="BL657" s="9">
        <f t="shared" si="160"/>
        <v>46</v>
      </c>
      <c r="BN657" s="38">
        <f t="shared" si="166"/>
        <v>68</v>
      </c>
      <c r="BO657" s="34">
        <f t="shared" si="161"/>
        <v>7.0951710952380953</v>
      </c>
      <c r="BP657" s="37">
        <f t="shared" si="162"/>
        <v>21</v>
      </c>
      <c r="BQ657" s="37">
        <f t="shared" si="163"/>
        <v>21</v>
      </c>
      <c r="BR657" s="36">
        <f t="shared" si="164"/>
        <v>35</v>
      </c>
      <c r="BS657" s="36">
        <f t="shared" si="164"/>
        <v>1</v>
      </c>
      <c r="BV657" s="25"/>
      <c r="BW657" s="25"/>
      <c r="BX657" s="25"/>
    </row>
    <row r="658" spans="1:76">
      <c r="A658" s="38">
        <f t="shared" si="165"/>
        <v>69</v>
      </c>
      <c r="B658" s="36">
        <f t="shared" si="159"/>
        <v>35</v>
      </c>
      <c r="C658" s="36">
        <f t="shared" si="159"/>
        <v>2</v>
      </c>
      <c r="D658" s="9">
        <f t="shared" si="153"/>
        <v>7</v>
      </c>
      <c r="E658" s="9" t="str">
        <f t="shared" si="153"/>
        <v>-</v>
      </c>
      <c r="F658" s="9" t="str">
        <f t="shared" si="153"/>
        <v>-</v>
      </c>
      <c r="G658" s="9" t="str">
        <f t="shared" si="153"/>
        <v>-</v>
      </c>
      <c r="H658" s="9" t="str">
        <f t="shared" si="153"/>
        <v>-</v>
      </c>
      <c r="I658" s="9" t="str">
        <f t="shared" si="153"/>
        <v>-</v>
      </c>
      <c r="J658" s="9">
        <f t="shared" si="153"/>
        <v>9</v>
      </c>
      <c r="K658" s="9" t="str">
        <f t="shared" si="153"/>
        <v>-</v>
      </c>
      <c r="L658" s="9" t="str">
        <f t="shared" si="153"/>
        <v>-</v>
      </c>
      <c r="M658" s="9" t="str">
        <f t="shared" si="153"/>
        <v>-</v>
      </c>
      <c r="N658" s="9" t="str">
        <f t="shared" si="153"/>
        <v>-</v>
      </c>
      <c r="O658" s="9" t="str">
        <f t="shared" si="153"/>
        <v>-</v>
      </c>
      <c r="P658" s="9" t="str">
        <f t="shared" si="153"/>
        <v>-</v>
      </c>
      <c r="Q658" s="9">
        <f t="shared" si="153"/>
        <v>9</v>
      </c>
      <c r="R658" s="9" t="str">
        <f t="shared" si="153"/>
        <v>-</v>
      </c>
      <c r="S658" s="9" t="str">
        <f t="shared" si="153"/>
        <v>-</v>
      </c>
      <c r="T658" s="9">
        <f t="shared" si="156"/>
        <v>5</v>
      </c>
      <c r="U658" s="9">
        <f t="shared" si="156"/>
        <v>10</v>
      </c>
      <c r="V658" s="9" t="str">
        <f t="shared" si="156"/>
        <v>-</v>
      </c>
      <c r="W658" s="9" t="str">
        <f t="shared" si="156"/>
        <v>-</v>
      </c>
      <c r="X658" s="9" t="str">
        <f t="shared" si="156"/>
        <v>-</v>
      </c>
      <c r="Y658" s="9" t="str">
        <f t="shared" si="156"/>
        <v>-</v>
      </c>
      <c r="Z658" s="9">
        <f t="shared" si="156"/>
        <v>8</v>
      </c>
      <c r="AA658" s="9" t="str">
        <f t="shared" si="156"/>
        <v>-</v>
      </c>
      <c r="AB658" s="9">
        <f t="shared" si="156"/>
        <v>11</v>
      </c>
      <c r="AC658" s="9" t="str">
        <f t="shared" si="156"/>
        <v>-</v>
      </c>
      <c r="AD658" s="9" t="str">
        <f t="shared" si="156"/>
        <v>-</v>
      </c>
      <c r="AE658" s="9" t="str">
        <f t="shared" si="156"/>
        <v>-</v>
      </c>
      <c r="AF658" s="9" t="str">
        <f t="shared" si="156"/>
        <v>-</v>
      </c>
      <c r="AG658" s="9">
        <f t="shared" si="156"/>
        <v>7</v>
      </c>
      <c r="AH658" s="9" t="str">
        <f t="shared" si="156"/>
        <v>-</v>
      </c>
      <c r="AI658" s="9">
        <f t="shared" si="154"/>
        <v>7</v>
      </c>
      <c r="AJ658" s="9">
        <f t="shared" si="154"/>
        <v>7</v>
      </c>
      <c r="AK658" s="9" t="str">
        <f t="shared" si="154"/>
        <v>-</v>
      </c>
      <c r="AL658" s="9">
        <f t="shared" si="154"/>
        <v>4</v>
      </c>
      <c r="AM658" s="9">
        <f t="shared" si="154"/>
        <v>9</v>
      </c>
      <c r="AN658" s="9">
        <f t="shared" si="154"/>
        <v>6</v>
      </c>
      <c r="AO658" s="9" t="str">
        <f t="shared" si="154"/>
        <v>-</v>
      </c>
      <c r="AP658" s="9">
        <f t="shared" si="151"/>
        <v>7</v>
      </c>
      <c r="AQ658" s="9" t="str">
        <f t="shared" si="151"/>
        <v>-</v>
      </c>
      <c r="AR658" s="9" t="str">
        <f t="shared" si="151"/>
        <v>-</v>
      </c>
      <c r="AS658" s="9">
        <f t="shared" si="151"/>
        <v>4</v>
      </c>
      <c r="AT658" s="9" t="str">
        <f t="shared" si="151"/>
        <v>-</v>
      </c>
      <c r="AU658" s="9" t="str">
        <f t="shared" si="151"/>
        <v>-</v>
      </c>
      <c r="AV658" s="9" t="str">
        <f t="shared" si="151"/>
        <v>-</v>
      </c>
      <c r="AW658" s="9">
        <f t="shared" si="151"/>
        <v>6</v>
      </c>
      <c r="AX658" s="9" t="str">
        <f t="shared" si="151"/>
        <v>-</v>
      </c>
      <c r="AY658" s="9" t="str">
        <f t="shared" si="151"/>
        <v>-</v>
      </c>
      <c r="AZ658" s="9">
        <f t="shared" si="154"/>
        <v>9</v>
      </c>
      <c r="BA658" s="9" t="str">
        <f t="shared" si="154"/>
        <v>-</v>
      </c>
      <c r="BB658" s="9" t="str">
        <f t="shared" si="156"/>
        <v>-</v>
      </c>
      <c r="BC658" s="9">
        <f t="shared" si="156"/>
        <v>8</v>
      </c>
      <c r="BD658" s="9" t="str">
        <f t="shared" si="156"/>
        <v>-</v>
      </c>
      <c r="BE658" s="9">
        <f t="shared" si="156"/>
        <v>9</v>
      </c>
      <c r="BF658" s="9">
        <f t="shared" si="156"/>
        <v>11</v>
      </c>
      <c r="BG658" s="9" t="str">
        <f t="shared" si="156"/>
        <v>-</v>
      </c>
      <c r="BH658" s="9" t="str">
        <f t="shared" si="156"/>
        <v>-</v>
      </c>
      <c r="BI658" s="9" t="str">
        <f t="shared" si="156"/>
        <v>-</v>
      </c>
      <c r="BJ658" s="37">
        <f t="shared" si="157"/>
        <v>20</v>
      </c>
      <c r="BK658" s="34">
        <f t="shared" si="158"/>
        <v>7.6499320000000006</v>
      </c>
      <c r="BL658" s="9">
        <f t="shared" si="160"/>
        <v>25</v>
      </c>
      <c r="BN658" s="38">
        <f t="shared" si="166"/>
        <v>69</v>
      </c>
      <c r="BO658" s="34">
        <f t="shared" si="161"/>
        <v>7.6499320000000006</v>
      </c>
      <c r="BP658" s="37">
        <f t="shared" si="162"/>
        <v>23</v>
      </c>
      <c r="BQ658" s="37">
        <f t="shared" si="163"/>
        <v>20</v>
      </c>
      <c r="BR658" s="36">
        <f t="shared" si="164"/>
        <v>35</v>
      </c>
      <c r="BS658" s="36">
        <f t="shared" si="164"/>
        <v>2</v>
      </c>
      <c r="BV658" s="25"/>
      <c r="BW658" s="25"/>
      <c r="BX658" s="25"/>
    </row>
    <row r="659" spans="1:76">
      <c r="A659" s="38">
        <f t="shared" si="165"/>
        <v>70</v>
      </c>
      <c r="B659" s="36">
        <f t="shared" si="159"/>
        <v>35</v>
      </c>
      <c r="C659" s="36">
        <f t="shared" si="159"/>
        <v>3</v>
      </c>
      <c r="D659" s="9">
        <f t="shared" ref="D659:BI665" si="167">IF(AND(D$196="ДА",D464="-"),D72,"-")</f>
        <v>12</v>
      </c>
      <c r="E659" s="9" t="str">
        <f t="shared" si="167"/>
        <v>-</v>
      </c>
      <c r="F659" s="9" t="str">
        <f t="shared" si="167"/>
        <v>-</v>
      </c>
      <c r="G659" s="9" t="str">
        <f t="shared" si="167"/>
        <v>-</v>
      </c>
      <c r="H659" s="9" t="str">
        <f t="shared" si="167"/>
        <v>-</v>
      </c>
      <c r="I659" s="9" t="str">
        <f t="shared" si="167"/>
        <v>-</v>
      </c>
      <c r="J659" s="9" t="str">
        <f t="shared" si="167"/>
        <v>-</v>
      </c>
      <c r="K659" s="9" t="str">
        <f t="shared" si="167"/>
        <v>-</v>
      </c>
      <c r="L659" s="9" t="str">
        <f t="shared" si="167"/>
        <v>-</v>
      </c>
      <c r="M659" s="9">
        <f t="shared" si="167"/>
        <v>9</v>
      </c>
      <c r="N659" s="9" t="str">
        <f t="shared" si="167"/>
        <v>-</v>
      </c>
      <c r="O659" s="9" t="str">
        <f t="shared" si="167"/>
        <v>-</v>
      </c>
      <c r="P659" s="9" t="str">
        <f t="shared" si="167"/>
        <v>-</v>
      </c>
      <c r="Q659" s="9">
        <f t="shared" si="167"/>
        <v>9</v>
      </c>
      <c r="R659" s="9" t="str">
        <f t="shared" si="167"/>
        <v>-</v>
      </c>
      <c r="S659" s="9" t="str">
        <f t="shared" si="167"/>
        <v>-</v>
      </c>
      <c r="T659" s="9">
        <f t="shared" si="167"/>
        <v>11</v>
      </c>
      <c r="U659" s="9">
        <f t="shared" si="167"/>
        <v>12</v>
      </c>
      <c r="V659" s="9" t="str">
        <f t="shared" si="167"/>
        <v>-</v>
      </c>
      <c r="W659" s="9" t="str">
        <f t="shared" si="167"/>
        <v>-</v>
      </c>
      <c r="X659" s="9" t="str">
        <f t="shared" si="167"/>
        <v>-</v>
      </c>
      <c r="Y659" s="9" t="str">
        <f t="shared" si="167"/>
        <v>-</v>
      </c>
      <c r="Z659" s="9">
        <f t="shared" si="167"/>
        <v>8</v>
      </c>
      <c r="AA659" s="9" t="str">
        <f t="shared" si="167"/>
        <v>-</v>
      </c>
      <c r="AB659" s="9" t="str">
        <f t="shared" si="167"/>
        <v>-</v>
      </c>
      <c r="AC659" s="9">
        <f t="shared" si="167"/>
        <v>12</v>
      </c>
      <c r="AD659" s="9" t="str">
        <f t="shared" si="167"/>
        <v>-</v>
      </c>
      <c r="AE659" s="9" t="str">
        <f t="shared" si="167"/>
        <v>-</v>
      </c>
      <c r="AF659" s="9" t="str">
        <f t="shared" si="167"/>
        <v>-</v>
      </c>
      <c r="AG659" s="9">
        <f t="shared" si="167"/>
        <v>9</v>
      </c>
      <c r="AH659" s="9" t="str">
        <f t="shared" si="167"/>
        <v>-</v>
      </c>
      <c r="AI659" s="9">
        <f t="shared" si="154"/>
        <v>7</v>
      </c>
      <c r="AJ659" s="9">
        <f t="shared" si="154"/>
        <v>7</v>
      </c>
      <c r="AK659" s="9">
        <f t="shared" si="154"/>
        <v>11</v>
      </c>
      <c r="AL659" s="9">
        <f t="shared" si="154"/>
        <v>6</v>
      </c>
      <c r="AM659" s="9">
        <f t="shared" si="154"/>
        <v>7</v>
      </c>
      <c r="AN659" s="9">
        <f t="shared" si="154"/>
        <v>7</v>
      </c>
      <c r="AO659" s="9" t="str">
        <f t="shared" si="154"/>
        <v>-</v>
      </c>
      <c r="AP659" s="9">
        <f t="shared" si="151"/>
        <v>6</v>
      </c>
      <c r="AQ659" s="9" t="str">
        <f t="shared" si="151"/>
        <v>-</v>
      </c>
      <c r="AR659" s="9" t="str">
        <f t="shared" si="151"/>
        <v>-</v>
      </c>
      <c r="AS659" s="9">
        <f t="shared" si="151"/>
        <v>3</v>
      </c>
      <c r="AT659" s="9" t="str">
        <f t="shared" si="151"/>
        <v>-</v>
      </c>
      <c r="AU659" s="9" t="str">
        <f t="shared" si="151"/>
        <v>-</v>
      </c>
      <c r="AV659" s="9" t="str">
        <f t="shared" si="151"/>
        <v>-</v>
      </c>
      <c r="AW659" s="9">
        <f t="shared" si="151"/>
        <v>8</v>
      </c>
      <c r="AX659" s="9" t="str">
        <f t="shared" si="151"/>
        <v>-</v>
      </c>
      <c r="AY659" s="9" t="str">
        <f t="shared" si="151"/>
        <v>-</v>
      </c>
      <c r="AZ659" s="9">
        <f t="shared" si="154"/>
        <v>5</v>
      </c>
      <c r="BA659" s="9" t="str">
        <f t="shared" si="154"/>
        <v>-</v>
      </c>
      <c r="BB659" s="9">
        <f t="shared" si="167"/>
        <v>9</v>
      </c>
      <c r="BC659" s="9">
        <f t="shared" si="167"/>
        <v>5</v>
      </c>
      <c r="BD659" s="9" t="str">
        <f t="shared" si="167"/>
        <v>-</v>
      </c>
      <c r="BE659" s="9">
        <f t="shared" si="167"/>
        <v>9</v>
      </c>
      <c r="BF659" s="9">
        <f t="shared" si="167"/>
        <v>12</v>
      </c>
      <c r="BG659" s="9" t="str">
        <f t="shared" si="167"/>
        <v>-</v>
      </c>
      <c r="BH659" s="9" t="str">
        <f t="shared" si="167"/>
        <v>-</v>
      </c>
      <c r="BI659" s="9" t="str">
        <f t="shared" si="167"/>
        <v>-</v>
      </c>
      <c r="BJ659" s="37">
        <f t="shared" si="157"/>
        <v>22</v>
      </c>
      <c r="BK659" s="34">
        <f t="shared" si="158"/>
        <v>8.3635673636363634</v>
      </c>
      <c r="BL659" s="9">
        <f t="shared" si="160"/>
        <v>8</v>
      </c>
      <c r="BN659" s="38">
        <f t="shared" si="166"/>
        <v>70</v>
      </c>
      <c r="BO659" s="34">
        <f t="shared" si="161"/>
        <v>8.3635673636363634</v>
      </c>
      <c r="BP659" s="37">
        <f t="shared" si="162"/>
        <v>24</v>
      </c>
      <c r="BQ659" s="37">
        <f t="shared" si="163"/>
        <v>22</v>
      </c>
      <c r="BR659" s="36">
        <f t="shared" si="164"/>
        <v>35</v>
      </c>
      <c r="BS659" s="36">
        <f t="shared" si="164"/>
        <v>3</v>
      </c>
      <c r="BV659" s="25"/>
      <c r="BW659" s="25"/>
      <c r="BX659" s="25"/>
    </row>
    <row r="660" spans="1:76">
      <c r="A660" s="38">
        <f t="shared" si="165"/>
        <v>71</v>
      </c>
      <c r="B660" s="36">
        <f t="shared" si="159"/>
        <v>36</v>
      </c>
      <c r="C660" s="36">
        <f t="shared" si="159"/>
        <v>1</v>
      </c>
      <c r="D660" s="9">
        <f t="shared" si="167"/>
        <v>6</v>
      </c>
      <c r="E660" s="9" t="str">
        <f t="shared" si="167"/>
        <v>-</v>
      </c>
      <c r="F660" s="9" t="str">
        <f t="shared" si="167"/>
        <v>-</v>
      </c>
      <c r="G660" s="9" t="str">
        <f t="shared" si="167"/>
        <v>-</v>
      </c>
      <c r="H660" s="9" t="str">
        <f t="shared" si="167"/>
        <v>-</v>
      </c>
      <c r="I660" s="9" t="str">
        <f t="shared" si="167"/>
        <v>-</v>
      </c>
      <c r="J660" s="9">
        <f t="shared" si="167"/>
        <v>12</v>
      </c>
      <c r="K660" s="9" t="str">
        <f t="shared" si="167"/>
        <v>-</v>
      </c>
      <c r="L660" s="9" t="str">
        <f t="shared" si="167"/>
        <v>-</v>
      </c>
      <c r="M660" s="9" t="str">
        <f t="shared" si="167"/>
        <v>-</v>
      </c>
      <c r="N660" s="9" t="str">
        <f t="shared" si="167"/>
        <v>-</v>
      </c>
      <c r="O660" s="9" t="str">
        <f t="shared" si="167"/>
        <v>-</v>
      </c>
      <c r="P660" s="9" t="str">
        <f t="shared" si="167"/>
        <v>-</v>
      </c>
      <c r="Q660" s="9">
        <f t="shared" si="167"/>
        <v>12</v>
      </c>
      <c r="R660" s="9" t="str">
        <f t="shared" si="167"/>
        <v>-</v>
      </c>
      <c r="S660" s="9" t="str">
        <f t="shared" si="167"/>
        <v>-</v>
      </c>
      <c r="T660" s="9">
        <f t="shared" si="167"/>
        <v>4</v>
      </c>
      <c r="U660" s="9">
        <f t="shared" si="167"/>
        <v>12</v>
      </c>
      <c r="V660" s="9" t="str">
        <f t="shared" si="167"/>
        <v>-</v>
      </c>
      <c r="W660" s="9" t="str">
        <f t="shared" si="167"/>
        <v>-</v>
      </c>
      <c r="X660" s="9" t="str">
        <f t="shared" si="167"/>
        <v>-</v>
      </c>
      <c r="Y660" s="9" t="str">
        <f t="shared" si="167"/>
        <v>-</v>
      </c>
      <c r="Z660" s="9">
        <f t="shared" si="167"/>
        <v>7</v>
      </c>
      <c r="AA660" s="9" t="str">
        <f t="shared" si="167"/>
        <v>-</v>
      </c>
      <c r="AB660" s="9" t="str">
        <f t="shared" si="167"/>
        <v>-</v>
      </c>
      <c r="AC660" s="9" t="str">
        <f t="shared" si="167"/>
        <v>-</v>
      </c>
      <c r="AD660" s="9" t="str">
        <f t="shared" si="167"/>
        <v>-</v>
      </c>
      <c r="AE660" s="9" t="str">
        <f t="shared" si="167"/>
        <v>-</v>
      </c>
      <c r="AF660" s="9" t="str">
        <f t="shared" si="167"/>
        <v>-</v>
      </c>
      <c r="AG660" s="9">
        <f t="shared" si="167"/>
        <v>4</v>
      </c>
      <c r="AH660" s="9" t="str">
        <f t="shared" si="167"/>
        <v>-</v>
      </c>
      <c r="AI660" s="9">
        <f t="shared" si="154"/>
        <v>12</v>
      </c>
      <c r="AJ660" s="9">
        <f t="shared" si="154"/>
        <v>5</v>
      </c>
      <c r="AK660" s="9">
        <f t="shared" si="154"/>
        <v>8</v>
      </c>
      <c r="AL660" s="9" t="str">
        <f t="shared" si="154"/>
        <v>-</v>
      </c>
      <c r="AM660" s="9">
        <f t="shared" si="154"/>
        <v>6</v>
      </c>
      <c r="AN660" s="9">
        <f t="shared" si="154"/>
        <v>3</v>
      </c>
      <c r="AO660" s="9" t="str">
        <f t="shared" si="154"/>
        <v>-</v>
      </c>
      <c r="AP660" s="9">
        <f t="shared" si="151"/>
        <v>4</v>
      </c>
      <c r="AQ660" s="9" t="str">
        <f t="shared" si="151"/>
        <v>-</v>
      </c>
      <c r="AR660" s="9" t="str">
        <f t="shared" si="151"/>
        <v>-</v>
      </c>
      <c r="AS660" s="9">
        <f t="shared" si="151"/>
        <v>6</v>
      </c>
      <c r="AT660" s="9" t="str">
        <f t="shared" si="151"/>
        <v>-</v>
      </c>
      <c r="AU660" s="9" t="str">
        <f t="shared" si="151"/>
        <v>-</v>
      </c>
      <c r="AV660" s="9" t="str">
        <f t="shared" si="151"/>
        <v>-</v>
      </c>
      <c r="AW660" s="9">
        <f t="shared" si="151"/>
        <v>4</v>
      </c>
      <c r="AX660" s="9" t="str">
        <f t="shared" si="151"/>
        <v>-</v>
      </c>
      <c r="AY660" s="9" t="str">
        <f t="shared" si="151"/>
        <v>-</v>
      </c>
      <c r="AZ660" s="9">
        <f t="shared" si="154"/>
        <v>1</v>
      </c>
      <c r="BA660" s="9" t="str">
        <f t="shared" si="154"/>
        <v>-</v>
      </c>
      <c r="BB660" s="9">
        <f t="shared" si="167"/>
        <v>12</v>
      </c>
      <c r="BC660" s="9">
        <f t="shared" si="167"/>
        <v>5</v>
      </c>
      <c r="BD660" s="9" t="str">
        <f t="shared" si="167"/>
        <v>-</v>
      </c>
      <c r="BE660" s="9">
        <f t="shared" si="167"/>
        <v>6</v>
      </c>
      <c r="BF660" s="9" t="str">
        <f t="shared" si="167"/>
        <v>-</v>
      </c>
      <c r="BG660" s="9" t="str">
        <f t="shared" si="167"/>
        <v>-</v>
      </c>
      <c r="BH660" s="9">
        <f t="shared" si="167"/>
        <v>12</v>
      </c>
      <c r="BI660" s="9">
        <f t="shared" si="167"/>
        <v>11</v>
      </c>
      <c r="BJ660" s="37">
        <f t="shared" si="157"/>
        <v>21</v>
      </c>
      <c r="BK660" s="34">
        <f t="shared" si="158"/>
        <v>7.2380252380952381</v>
      </c>
      <c r="BL660" s="9">
        <f t="shared" si="160"/>
        <v>41</v>
      </c>
      <c r="BN660" s="38">
        <f t="shared" si="166"/>
        <v>71</v>
      </c>
      <c r="BO660" s="34">
        <f t="shared" si="161"/>
        <v>7.2380252380952381</v>
      </c>
      <c r="BP660" s="37">
        <f t="shared" si="162"/>
        <v>35</v>
      </c>
      <c r="BQ660" s="37">
        <f t="shared" si="163"/>
        <v>21</v>
      </c>
      <c r="BR660" s="36">
        <f t="shared" si="164"/>
        <v>36</v>
      </c>
      <c r="BS660" s="36">
        <f t="shared" si="164"/>
        <v>1</v>
      </c>
      <c r="BV660" s="25"/>
      <c r="BW660" s="25"/>
      <c r="BX660" s="25"/>
    </row>
    <row r="661" spans="1:76">
      <c r="A661" s="38">
        <f t="shared" si="165"/>
        <v>72</v>
      </c>
      <c r="B661" s="36">
        <f t="shared" si="159"/>
        <v>36</v>
      </c>
      <c r="C661" s="36">
        <f t="shared" si="159"/>
        <v>2</v>
      </c>
      <c r="D661" s="9">
        <f t="shared" si="167"/>
        <v>8</v>
      </c>
      <c r="E661" s="9" t="str">
        <f t="shared" si="167"/>
        <v>-</v>
      </c>
      <c r="F661" s="9" t="str">
        <f t="shared" si="167"/>
        <v>-</v>
      </c>
      <c r="G661" s="9" t="str">
        <f t="shared" si="167"/>
        <v>-</v>
      </c>
      <c r="H661" s="9" t="str">
        <f t="shared" si="167"/>
        <v>-</v>
      </c>
      <c r="I661" s="9" t="str">
        <f t="shared" si="167"/>
        <v>-</v>
      </c>
      <c r="J661" s="9">
        <f t="shared" si="167"/>
        <v>12</v>
      </c>
      <c r="K661" s="9" t="str">
        <f t="shared" si="167"/>
        <v>-</v>
      </c>
      <c r="L661" s="9" t="str">
        <f t="shared" si="167"/>
        <v>-</v>
      </c>
      <c r="M661" s="9" t="str">
        <f t="shared" si="167"/>
        <v>-</v>
      </c>
      <c r="N661" s="9" t="str">
        <f t="shared" si="167"/>
        <v>-</v>
      </c>
      <c r="O661" s="9" t="str">
        <f t="shared" si="167"/>
        <v>-</v>
      </c>
      <c r="P661" s="9" t="str">
        <f t="shared" si="167"/>
        <v>-</v>
      </c>
      <c r="Q661" s="9">
        <f t="shared" si="167"/>
        <v>12</v>
      </c>
      <c r="R661" s="9" t="str">
        <f t="shared" si="167"/>
        <v>-</v>
      </c>
      <c r="S661" s="9" t="str">
        <f t="shared" si="167"/>
        <v>-</v>
      </c>
      <c r="T661" s="9">
        <f t="shared" si="167"/>
        <v>5</v>
      </c>
      <c r="U661" s="9">
        <f t="shared" si="167"/>
        <v>4</v>
      </c>
      <c r="V661" s="9" t="str">
        <f t="shared" si="167"/>
        <v>-</v>
      </c>
      <c r="W661" s="9" t="str">
        <f t="shared" si="167"/>
        <v>-</v>
      </c>
      <c r="X661" s="9" t="str">
        <f t="shared" si="167"/>
        <v>-</v>
      </c>
      <c r="Y661" s="9" t="str">
        <f t="shared" si="167"/>
        <v>-</v>
      </c>
      <c r="Z661" s="9">
        <f t="shared" si="167"/>
        <v>8</v>
      </c>
      <c r="AA661" s="9" t="str">
        <f t="shared" si="167"/>
        <v>-</v>
      </c>
      <c r="AB661" s="9">
        <f t="shared" si="167"/>
        <v>8</v>
      </c>
      <c r="AC661" s="9" t="str">
        <f t="shared" si="167"/>
        <v>-</v>
      </c>
      <c r="AD661" s="9" t="str">
        <f t="shared" si="167"/>
        <v>-</v>
      </c>
      <c r="AE661" s="9" t="str">
        <f t="shared" si="167"/>
        <v>-</v>
      </c>
      <c r="AF661" s="9" t="str">
        <f t="shared" si="167"/>
        <v>-</v>
      </c>
      <c r="AG661" s="9">
        <f t="shared" si="167"/>
        <v>6</v>
      </c>
      <c r="AH661" s="9" t="str">
        <f t="shared" si="167"/>
        <v>-</v>
      </c>
      <c r="AI661" s="9">
        <f t="shared" si="154"/>
        <v>12</v>
      </c>
      <c r="AJ661" s="9">
        <f t="shared" si="154"/>
        <v>5</v>
      </c>
      <c r="AK661" s="9">
        <f t="shared" si="154"/>
        <v>9</v>
      </c>
      <c r="AL661" s="9">
        <f t="shared" si="154"/>
        <v>4</v>
      </c>
      <c r="AM661" s="9">
        <f t="shared" si="154"/>
        <v>3</v>
      </c>
      <c r="AN661" s="9">
        <f t="shared" si="154"/>
        <v>5</v>
      </c>
      <c r="AO661" s="9" t="str">
        <f t="shared" si="154"/>
        <v>-</v>
      </c>
      <c r="AP661" s="9">
        <f t="shared" si="151"/>
        <v>4</v>
      </c>
      <c r="AQ661" s="9" t="str">
        <f t="shared" si="151"/>
        <v>-</v>
      </c>
      <c r="AR661" s="9" t="str">
        <f t="shared" si="151"/>
        <v>-</v>
      </c>
      <c r="AS661" s="9" t="str">
        <f t="shared" si="151"/>
        <v>-</v>
      </c>
      <c r="AT661" s="9" t="str">
        <f t="shared" si="151"/>
        <v>-</v>
      </c>
      <c r="AU661" s="9" t="str">
        <f t="shared" si="151"/>
        <v>-</v>
      </c>
      <c r="AV661" s="9" t="str">
        <f t="shared" si="151"/>
        <v>-</v>
      </c>
      <c r="AW661" s="9">
        <f t="shared" si="151"/>
        <v>4</v>
      </c>
      <c r="AX661" s="9" t="str">
        <f t="shared" si="151"/>
        <v>-</v>
      </c>
      <c r="AY661" s="9" t="str">
        <f t="shared" si="151"/>
        <v>-</v>
      </c>
      <c r="AZ661" s="9" t="str">
        <f t="shared" si="154"/>
        <v>-</v>
      </c>
      <c r="BA661" s="9" t="str">
        <f t="shared" si="154"/>
        <v>-</v>
      </c>
      <c r="BB661" s="9">
        <f t="shared" si="167"/>
        <v>12</v>
      </c>
      <c r="BC661" s="9">
        <f t="shared" si="167"/>
        <v>7</v>
      </c>
      <c r="BD661" s="9" t="str">
        <f t="shared" si="167"/>
        <v>-</v>
      </c>
      <c r="BE661" s="9">
        <f t="shared" si="167"/>
        <v>6</v>
      </c>
      <c r="BF661" s="9" t="str">
        <f t="shared" si="167"/>
        <v>-</v>
      </c>
      <c r="BG661" s="9" t="str">
        <f t="shared" si="167"/>
        <v>-</v>
      </c>
      <c r="BH661" s="9">
        <f t="shared" si="167"/>
        <v>12</v>
      </c>
      <c r="BI661" s="9">
        <f t="shared" si="167"/>
        <v>12</v>
      </c>
      <c r="BJ661" s="37">
        <f t="shared" si="157"/>
        <v>21</v>
      </c>
      <c r="BK661" s="34">
        <f t="shared" si="158"/>
        <v>7.5237385238095236</v>
      </c>
      <c r="BL661" s="9">
        <f t="shared" si="160"/>
        <v>32</v>
      </c>
      <c r="BN661" s="38">
        <f t="shared" si="166"/>
        <v>72</v>
      </c>
      <c r="BO661" s="34">
        <f t="shared" si="161"/>
        <v>7.5237385238095236</v>
      </c>
      <c r="BP661" s="37">
        <f t="shared" si="162"/>
        <v>37</v>
      </c>
      <c r="BQ661" s="37">
        <f t="shared" si="163"/>
        <v>21</v>
      </c>
      <c r="BR661" s="36">
        <f t="shared" si="164"/>
        <v>36</v>
      </c>
      <c r="BS661" s="36">
        <f t="shared" si="164"/>
        <v>2</v>
      </c>
      <c r="BV661" s="25"/>
      <c r="BW661" s="25"/>
      <c r="BX661" s="25"/>
    </row>
    <row r="662" spans="1:76">
      <c r="A662" s="38">
        <f t="shared" si="165"/>
        <v>73</v>
      </c>
      <c r="B662" s="36">
        <f t="shared" si="159"/>
        <v>36</v>
      </c>
      <c r="C662" s="36">
        <f t="shared" si="159"/>
        <v>3</v>
      </c>
      <c r="D662" s="9">
        <f t="shared" si="167"/>
        <v>10</v>
      </c>
      <c r="E662" s="9" t="str">
        <f t="shared" si="167"/>
        <v>-</v>
      </c>
      <c r="F662" s="9" t="str">
        <f t="shared" si="167"/>
        <v>-</v>
      </c>
      <c r="G662" s="9" t="str">
        <f t="shared" si="167"/>
        <v>-</v>
      </c>
      <c r="H662" s="9" t="str">
        <f t="shared" si="167"/>
        <v>-</v>
      </c>
      <c r="I662" s="9" t="str">
        <f t="shared" si="167"/>
        <v>-</v>
      </c>
      <c r="J662" s="9">
        <f t="shared" si="167"/>
        <v>12</v>
      </c>
      <c r="K662" s="9" t="str">
        <f t="shared" si="167"/>
        <v>-</v>
      </c>
      <c r="L662" s="9" t="str">
        <f t="shared" si="167"/>
        <v>-</v>
      </c>
      <c r="M662" s="9" t="str">
        <f t="shared" si="167"/>
        <v>-</v>
      </c>
      <c r="N662" s="9" t="str">
        <f t="shared" si="167"/>
        <v>-</v>
      </c>
      <c r="O662" s="9" t="str">
        <f t="shared" si="167"/>
        <v>-</v>
      </c>
      <c r="P662" s="9" t="str">
        <f t="shared" si="167"/>
        <v>-</v>
      </c>
      <c r="Q662" s="9">
        <f t="shared" si="167"/>
        <v>12</v>
      </c>
      <c r="R662" s="9" t="str">
        <f t="shared" si="167"/>
        <v>-</v>
      </c>
      <c r="S662" s="9" t="str">
        <f t="shared" si="167"/>
        <v>-</v>
      </c>
      <c r="T662" s="9">
        <f t="shared" si="167"/>
        <v>4</v>
      </c>
      <c r="U662" s="9">
        <f t="shared" si="167"/>
        <v>6</v>
      </c>
      <c r="V662" s="9" t="str">
        <f t="shared" si="167"/>
        <v>-</v>
      </c>
      <c r="W662" s="9" t="str">
        <f t="shared" si="167"/>
        <v>-</v>
      </c>
      <c r="X662" s="9" t="str">
        <f t="shared" si="167"/>
        <v>-</v>
      </c>
      <c r="Y662" s="9" t="str">
        <f t="shared" si="167"/>
        <v>-</v>
      </c>
      <c r="Z662" s="9">
        <f t="shared" si="167"/>
        <v>8</v>
      </c>
      <c r="AA662" s="9" t="str">
        <f t="shared" si="167"/>
        <v>-</v>
      </c>
      <c r="AB662" s="9" t="str">
        <f t="shared" si="167"/>
        <v>-</v>
      </c>
      <c r="AC662" s="9" t="str">
        <f t="shared" si="167"/>
        <v>-</v>
      </c>
      <c r="AD662" s="9" t="str">
        <f t="shared" si="167"/>
        <v>-</v>
      </c>
      <c r="AE662" s="9" t="str">
        <f t="shared" si="167"/>
        <v>-</v>
      </c>
      <c r="AF662" s="9" t="str">
        <f t="shared" si="167"/>
        <v>-</v>
      </c>
      <c r="AG662" s="9">
        <f t="shared" si="167"/>
        <v>4</v>
      </c>
      <c r="AH662" s="9" t="str">
        <f t="shared" si="167"/>
        <v>-</v>
      </c>
      <c r="AI662" s="9">
        <f t="shared" si="154"/>
        <v>12</v>
      </c>
      <c r="AJ662" s="9">
        <f t="shared" si="154"/>
        <v>3</v>
      </c>
      <c r="AK662" s="9" t="str">
        <f t="shared" si="154"/>
        <v>-</v>
      </c>
      <c r="AL662" s="9" t="str">
        <f t="shared" si="154"/>
        <v>-</v>
      </c>
      <c r="AM662" s="9">
        <f t="shared" si="154"/>
        <v>6</v>
      </c>
      <c r="AN662" s="9">
        <f t="shared" si="154"/>
        <v>2</v>
      </c>
      <c r="AO662" s="9" t="str">
        <f t="shared" si="154"/>
        <v>-</v>
      </c>
      <c r="AP662" s="9">
        <f t="shared" si="151"/>
        <v>3</v>
      </c>
      <c r="AQ662" s="9" t="str">
        <f t="shared" si="151"/>
        <v>-</v>
      </c>
      <c r="AR662" s="9" t="str">
        <f t="shared" si="151"/>
        <v>-</v>
      </c>
      <c r="AS662" s="9" t="str">
        <f t="shared" si="151"/>
        <v>-</v>
      </c>
      <c r="AT662" s="9" t="str">
        <f t="shared" si="151"/>
        <v>-</v>
      </c>
      <c r="AU662" s="9" t="str">
        <f t="shared" si="151"/>
        <v>-</v>
      </c>
      <c r="AV662" s="9" t="str">
        <f t="shared" si="151"/>
        <v>-</v>
      </c>
      <c r="AW662" s="9">
        <f t="shared" si="151"/>
        <v>4</v>
      </c>
      <c r="AX662" s="9" t="str">
        <f t="shared" si="151"/>
        <v>-</v>
      </c>
      <c r="AY662" s="9" t="str">
        <f t="shared" si="151"/>
        <v>-</v>
      </c>
      <c r="AZ662" s="9">
        <f t="shared" si="154"/>
        <v>1</v>
      </c>
      <c r="BA662" s="9" t="str">
        <f t="shared" si="154"/>
        <v>-</v>
      </c>
      <c r="BB662" s="9">
        <f t="shared" si="167"/>
        <v>12</v>
      </c>
      <c r="BC662" s="9">
        <f t="shared" si="167"/>
        <v>5</v>
      </c>
      <c r="BD662" s="9" t="str">
        <f t="shared" si="167"/>
        <v>-</v>
      </c>
      <c r="BE662" s="9">
        <f t="shared" si="167"/>
        <v>6</v>
      </c>
      <c r="BF662" s="9" t="str">
        <f t="shared" si="167"/>
        <v>-</v>
      </c>
      <c r="BG662" s="9" t="str">
        <f t="shared" si="167"/>
        <v>-</v>
      </c>
      <c r="BH662" s="9">
        <f t="shared" si="167"/>
        <v>12</v>
      </c>
      <c r="BI662" s="9">
        <f t="shared" si="167"/>
        <v>12</v>
      </c>
      <c r="BJ662" s="37">
        <f t="shared" si="157"/>
        <v>19</v>
      </c>
      <c r="BK662" s="34">
        <f t="shared" si="158"/>
        <v>7.0525595789473678</v>
      </c>
      <c r="BL662" s="9">
        <f t="shared" si="160"/>
        <v>47</v>
      </c>
      <c r="BN662" s="38">
        <f t="shared" si="166"/>
        <v>73</v>
      </c>
      <c r="BO662" s="34">
        <f t="shared" si="161"/>
        <v>7.0525595789473678</v>
      </c>
      <c r="BP662" s="37">
        <f t="shared" si="162"/>
        <v>33</v>
      </c>
      <c r="BQ662" s="37">
        <f t="shared" si="163"/>
        <v>19</v>
      </c>
      <c r="BR662" s="36">
        <f t="shared" si="164"/>
        <v>36</v>
      </c>
      <c r="BS662" s="36">
        <f t="shared" si="164"/>
        <v>3</v>
      </c>
      <c r="BV662" s="25"/>
      <c r="BW662" s="25"/>
      <c r="BX662" s="25"/>
    </row>
    <row r="663" spans="1:76">
      <c r="A663" s="38">
        <f t="shared" si="165"/>
        <v>74</v>
      </c>
      <c r="B663" s="36">
        <f t="shared" si="159"/>
        <v>37</v>
      </c>
      <c r="C663" s="36">
        <f t="shared" si="159"/>
        <v>1</v>
      </c>
      <c r="D663" s="9">
        <f t="shared" si="167"/>
        <v>4</v>
      </c>
      <c r="E663" s="9" t="str">
        <f t="shared" si="167"/>
        <v>-</v>
      </c>
      <c r="F663" s="9" t="str">
        <f t="shared" si="167"/>
        <v>-</v>
      </c>
      <c r="G663" s="9" t="str">
        <f t="shared" si="167"/>
        <v>-</v>
      </c>
      <c r="H663" s="9" t="str">
        <f t="shared" si="167"/>
        <v>-</v>
      </c>
      <c r="I663" s="9" t="str">
        <f t="shared" si="167"/>
        <v>-</v>
      </c>
      <c r="J663" s="9">
        <f t="shared" si="167"/>
        <v>7</v>
      </c>
      <c r="K663" s="9" t="str">
        <f t="shared" si="167"/>
        <v>-</v>
      </c>
      <c r="L663" s="9" t="str">
        <f t="shared" si="167"/>
        <v>-</v>
      </c>
      <c r="M663" s="9" t="str">
        <f t="shared" si="167"/>
        <v>-</v>
      </c>
      <c r="N663" s="9" t="str">
        <f t="shared" si="167"/>
        <v>-</v>
      </c>
      <c r="O663" s="9" t="str">
        <f t="shared" si="167"/>
        <v>-</v>
      </c>
      <c r="P663" s="9" t="str">
        <f t="shared" si="167"/>
        <v>-</v>
      </c>
      <c r="Q663" s="9">
        <f t="shared" si="167"/>
        <v>6</v>
      </c>
      <c r="R663" s="9" t="str">
        <f t="shared" si="167"/>
        <v>-</v>
      </c>
      <c r="S663" s="9" t="str">
        <f t="shared" si="167"/>
        <v>-</v>
      </c>
      <c r="T663" s="9">
        <f t="shared" si="167"/>
        <v>4</v>
      </c>
      <c r="U663" s="9">
        <f t="shared" si="167"/>
        <v>10</v>
      </c>
      <c r="V663" s="9" t="str">
        <f t="shared" si="167"/>
        <v>-</v>
      </c>
      <c r="W663" s="9" t="str">
        <f t="shared" si="167"/>
        <v>-</v>
      </c>
      <c r="X663" s="9" t="str">
        <f t="shared" si="167"/>
        <v>-</v>
      </c>
      <c r="Y663" s="9" t="str">
        <f t="shared" si="167"/>
        <v>-</v>
      </c>
      <c r="Z663" s="9">
        <f t="shared" si="167"/>
        <v>5</v>
      </c>
      <c r="AA663" s="9" t="str">
        <f t="shared" si="167"/>
        <v>-</v>
      </c>
      <c r="AB663" s="9">
        <f t="shared" si="167"/>
        <v>9</v>
      </c>
      <c r="AC663" s="9" t="str">
        <f t="shared" si="167"/>
        <v>-</v>
      </c>
      <c r="AD663" s="9" t="str">
        <f t="shared" si="167"/>
        <v>-</v>
      </c>
      <c r="AE663" s="9" t="str">
        <f t="shared" si="167"/>
        <v>-</v>
      </c>
      <c r="AF663" s="9" t="str">
        <f t="shared" si="167"/>
        <v>-</v>
      </c>
      <c r="AG663" s="9">
        <f t="shared" si="167"/>
        <v>4</v>
      </c>
      <c r="AH663" s="9" t="str">
        <f t="shared" si="167"/>
        <v>-</v>
      </c>
      <c r="AI663" s="9">
        <f t="shared" si="154"/>
        <v>7</v>
      </c>
      <c r="AJ663" s="9">
        <f t="shared" si="154"/>
        <v>7</v>
      </c>
      <c r="AK663" s="9" t="str">
        <f t="shared" si="154"/>
        <v>-</v>
      </c>
      <c r="AL663" s="9">
        <f t="shared" si="154"/>
        <v>5</v>
      </c>
      <c r="AM663" s="9">
        <f t="shared" si="154"/>
        <v>7</v>
      </c>
      <c r="AN663" s="9">
        <f t="shared" si="154"/>
        <v>4</v>
      </c>
      <c r="AO663" s="9" t="str">
        <f t="shared" si="154"/>
        <v>-</v>
      </c>
      <c r="AP663" s="9">
        <f t="shared" si="151"/>
        <v>9</v>
      </c>
      <c r="AQ663" s="9" t="str">
        <f t="shared" si="151"/>
        <v>-</v>
      </c>
      <c r="AR663" s="9" t="str">
        <f t="shared" si="151"/>
        <v>-</v>
      </c>
      <c r="AS663" s="9">
        <f t="shared" si="151"/>
        <v>2</v>
      </c>
      <c r="AT663" s="9" t="str">
        <f t="shared" si="151"/>
        <v>-</v>
      </c>
      <c r="AU663" s="9" t="str">
        <f t="shared" si="151"/>
        <v>-</v>
      </c>
      <c r="AV663" s="9" t="str">
        <f t="shared" si="151"/>
        <v>-</v>
      </c>
      <c r="AW663" s="9" t="str">
        <f t="shared" si="151"/>
        <v>-</v>
      </c>
      <c r="AX663" s="9" t="str">
        <f t="shared" si="151"/>
        <v>-</v>
      </c>
      <c r="AY663" s="9" t="str">
        <f t="shared" si="151"/>
        <v>-</v>
      </c>
      <c r="AZ663" s="9" t="str">
        <f t="shared" si="154"/>
        <v>-</v>
      </c>
      <c r="BA663" s="9" t="str">
        <f t="shared" si="154"/>
        <v>-</v>
      </c>
      <c r="BB663" s="9">
        <f t="shared" si="167"/>
        <v>9</v>
      </c>
      <c r="BC663" s="9">
        <f t="shared" si="167"/>
        <v>6</v>
      </c>
      <c r="BD663" s="9" t="str">
        <f t="shared" si="167"/>
        <v>-</v>
      </c>
      <c r="BE663" s="9">
        <f t="shared" si="167"/>
        <v>7</v>
      </c>
      <c r="BF663" s="9">
        <f t="shared" si="167"/>
        <v>9</v>
      </c>
      <c r="BG663" s="9" t="str">
        <f t="shared" si="167"/>
        <v>-</v>
      </c>
      <c r="BH663" s="9" t="str">
        <f t="shared" si="167"/>
        <v>-</v>
      </c>
      <c r="BI663" s="9" t="str">
        <f t="shared" si="167"/>
        <v>-</v>
      </c>
      <c r="BJ663" s="37">
        <f t="shared" si="157"/>
        <v>19</v>
      </c>
      <c r="BK663" s="34">
        <f t="shared" si="158"/>
        <v>6.3683480526315783</v>
      </c>
      <c r="BL663" s="9">
        <f t="shared" si="160"/>
        <v>72</v>
      </c>
      <c r="BN663" s="38">
        <f t="shared" si="166"/>
        <v>74</v>
      </c>
      <c r="BO663" s="34">
        <f t="shared" si="161"/>
        <v>6.3683480526315783</v>
      </c>
      <c r="BP663" s="37">
        <f t="shared" si="162"/>
        <v>19</v>
      </c>
      <c r="BQ663" s="37">
        <f t="shared" si="163"/>
        <v>19</v>
      </c>
      <c r="BR663" s="36">
        <f t="shared" si="164"/>
        <v>37</v>
      </c>
      <c r="BS663" s="36">
        <f t="shared" si="164"/>
        <v>1</v>
      </c>
      <c r="BV663" s="25"/>
      <c r="BW663" s="25"/>
      <c r="BX663" s="25"/>
    </row>
    <row r="664" spans="1:76">
      <c r="A664" s="38">
        <f t="shared" si="165"/>
        <v>75</v>
      </c>
      <c r="B664" s="36">
        <f t="shared" si="159"/>
        <v>37</v>
      </c>
      <c r="C664" s="36">
        <f t="shared" si="159"/>
        <v>2</v>
      </c>
      <c r="D664" s="9">
        <f t="shared" si="167"/>
        <v>5</v>
      </c>
      <c r="E664" s="9" t="str">
        <f t="shared" si="167"/>
        <v>-</v>
      </c>
      <c r="F664" s="9" t="str">
        <f t="shared" si="167"/>
        <v>-</v>
      </c>
      <c r="G664" s="9" t="str">
        <f t="shared" si="167"/>
        <v>-</v>
      </c>
      <c r="H664" s="9" t="str">
        <f t="shared" si="167"/>
        <v>-</v>
      </c>
      <c r="I664" s="9" t="str">
        <f t="shared" si="167"/>
        <v>-</v>
      </c>
      <c r="J664" s="9">
        <f t="shared" si="167"/>
        <v>7</v>
      </c>
      <c r="K664" s="9" t="str">
        <f t="shared" si="167"/>
        <v>-</v>
      </c>
      <c r="L664" s="9" t="str">
        <f t="shared" si="167"/>
        <v>-</v>
      </c>
      <c r="M664" s="9" t="str">
        <f t="shared" si="167"/>
        <v>-</v>
      </c>
      <c r="N664" s="9" t="str">
        <f t="shared" si="167"/>
        <v>-</v>
      </c>
      <c r="O664" s="9" t="str">
        <f t="shared" si="167"/>
        <v>-</v>
      </c>
      <c r="P664" s="9" t="str">
        <f t="shared" si="167"/>
        <v>-</v>
      </c>
      <c r="Q664" s="9">
        <f t="shared" si="167"/>
        <v>7</v>
      </c>
      <c r="R664" s="9" t="str">
        <f t="shared" si="167"/>
        <v>-</v>
      </c>
      <c r="S664" s="9" t="str">
        <f t="shared" si="167"/>
        <v>-</v>
      </c>
      <c r="T664" s="9">
        <f t="shared" si="167"/>
        <v>4</v>
      </c>
      <c r="U664" s="9">
        <f t="shared" si="167"/>
        <v>4</v>
      </c>
      <c r="V664" s="9" t="str">
        <f t="shared" si="167"/>
        <v>-</v>
      </c>
      <c r="W664" s="9" t="str">
        <f t="shared" si="167"/>
        <v>-</v>
      </c>
      <c r="X664" s="9" t="str">
        <f t="shared" si="167"/>
        <v>-</v>
      </c>
      <c r="Y664" s="9" t="str">
        <f t="shared" si="167"/>
        <v>-</v>
      </c>
      <c r="Z664" s="9">
        <f t="shared" si="167"/>
        <v>8</v>
      </c>
      <c r="AA664" s="9" t="str">
        <f t="shared" si="167"/>
        <v>-</v>
      </c>
      <c r="AB664" s="9" t="str">
        <f t="shared" si="167"/>
        <v>-</v>
      </c>
      <c r="AC664" s="9" t="str">
        <f t="shared" si="167"/>
        <v>-</v>
      </c>
      <c r="AD664" s="9" t="str">
        <f t="shared" si="167"/>
        <v>-</v>
      </c>
      <c r="AE664" s="9" t="str">
        <f t="shared" si="167"/>
        <v>-</v>
      </c>
      <c r="AF664" s="9" t="str">
        <f t="shared" si="167"/>
        <v>-</v>
      </c>
      <c r="AG664" s="9">
        <f t="shared" si="167"/>
        <v>4</v>
      </c>
      <c r="AH664" s="9" t="str">
        <f t="shared" si="167"/>
        <v>-</v>
      </c>
      <c r="AI664" s="9">
        <f t="shared" si="154"/>
        <v>4</v>
      </c>
      <c r="AJ664" s="9">
        <f t="shared" si="154"/>
        <v>4</v>
      </c>
      <c r="AK664" s="9" t="str">
        <f t="shared" si="154"/>
        <v>-</v>
      </c>
      <c r="AL664" s="9">
        <f t="shared" si="154"/>
        <v>4</v>
      </c>
      <c r="AM664" s="9">
        <f t="shared" si="154"/>
        <v>6</v>
      </c>
      <c r="AN664" s="9">
        <f t="shared" si="154"/>
        <v>6</v>
      </c>
      <c r="AO664" s="9" t="str">
        <f t="shared" si="154"/>
        <v>-</v>
      </c>
      <c r="AP664" s="9">
        <f t="shared" si="151"/>
        <v>4</v>
      </c>
      <c r="AQ664" s="9" t="str">
        <f t="shared" si="151"/>
        <v>-</v>
      </c>
      <c r="AR664" s="9" t="str">
        <f t="shared" si="151"/>
        <v>-</v>
      </c>
      <c r="AS664" s="9" t="str">
        <f t="shared" si="151"/>
        <v>-</v>
      </c>
      <c r="AT664" s="9" t="str">
        <f t="shared" si="151"/>
        <v>-</v>
      </c>
      <c r="AU664" s="9" t="str">
        <f t="shared" si="151"/>
        <v>-</v>
      </c>
      <c r="AV664" s="9" t="str">
        <f t="shared" si="151"/>
        <v>-</v>
      </c>
      <c r="AW664" s="9" t="str">
        <f t="shared" si="151"/>
        <v>-</v>
      </c>
      <c r="AX664" s="9" t="str">
        <f t="shared" si="151"/>
        <v>-</v>
      </c>
      <c r="AY664" s="9" t="str">
        <f t="shared" si="151"/>
        <v>-</v>
      </c>
      <c r="AZ664" s="9" t="str">
        <f t="shared" si="154"/>
        <v>-</v>
      </c>
      <c r="BA664" s="9" t="str">
        <f t="shared" si="154"/>
        <v>-</v>
      </c>
      <c r="BB664" s="9">
        <f t="shared" si="167"/>
        <v>8</v>
      </c>
      <c r="BC664" s="9">
        <f t="shared" si="167"/>
        <v>6</v>
      </c>
      <c r="BD664" s="9" t="str">
        <f t="shared" si="167"/>
        <v>-</v>
      </c>
      <c r="BE664" s="9">
        <f t="shared" si="167"/>
        <v>6</v>
      </c>
      <c r="BF664" s="9" t="str">
        <f t="shared" si="167"/>
        <v>-</v>
      </c>
      <c r="BG664" s="9" t="str">
        <f t="shared" si="167"/>
        <v>-</v>
      </c>
      <c r="BH664" s="9" t="str">
        <f t="shared" si="167"/>
        <v>-</v>
      </c>
      <c r="BI664" s="9">
        <f t="shared" si="167"/>
        <v>9</v>
      </c>
      <c r="BJ664" s="37">
        <f t="shared" si="157"/>
        <v>17</v>
      </c>
      <c r="BK664" s="34">
        <f t="shared" si="158"/>
        <v>5.6469848235294124</v>
      </c>
      <c r="BL664" s="9">
        <f t="shared" si="160"/>
        <v>102</v>
      </c>
      <c r="BN664" s="38">
        <f t="shared" si="166"/>
        <v>75</v>
      </c>
      <c r="BO664" s="34">
        <f t="shared" si="161"/>
        <v>5.6469848235294124</v>
      </c>
      <c r="BP664" s="37">
        <f t="shared" si="162"/>
        <v>18</v>
      </c>
      <c r="BQ664" s="37">
        <f t="shared" si="163"/>
        <v>17</v>
      </c>
      <c r="BR664" s="36">
        <f t="shared" si="164"/>
        <v>37</v>
      </c>
      <c r="BS664" s="36">
        <f t="shared" si="164"/>
        <v>2</v>
      </c>
      <c r="BV664" s="25"/>
      <c r="BW664" s="25"/>
      <c r="BX664" s="25"/>
    </row>
    <row r="665" spans="1:76">
      <c r="A665" s="38">
        <f t="shared" si="165"/>
        <v>76</v>
      </c>
      <c r="B665" s="36">
        <f t="shared" si="159"/>
        <v>37</v>
      </c>
      <c r="C665" s="36">
        <f t="shared" si="159"/>
        <v>3</v>
      </c>
      <c r="D665" s="9">
        <f t="shared" si="167"/>
        <v>4</v>
      </c>
      <c r="E665" s="9" t="str">
        <f t="shared" si="167"/>
        <v>-</v>
      </c>
      <c r="F665" s="9">
        <f t="shared" si="167"/>
        <v>1</v>
      </c>
      <c r="G665" s="9" t="str">
        <f t="shared" si="167"/>
        <v>-</v>
      </c>
      <c r="H665" s="9" t="str">
        <f t="shared" si="167"/>
        <v>-</v>
      </c>
      <c r="I665" s="9" t="str">
        <f t="shared" si="167"/>
        <v>-</v>
      </c>
      <c r="J665" s="9" t="str">
        <f t="shared" si="167"/>
        <v>-</v>
      </c>
      <c r="K665" s="9" t="str">
        <f t="shared" si="167"/>
        <v>-</v>
      </c>
      <c r="L665" s="9" t="str">
        <f t="shared" si="167"/>
        <v>-</v>
      </c>
      <c r="M665" s="9" t="str">
        <f t="shared" si="167"/>
        <v>-</v>
      </c>
      <c r="N665" s="9" t="str">
        <f t="shared" si="167"/>
        <v>-</v>
      </c>
      <c r="O665" s="9" t="str">
        <f t="shared" si="167"/>
        <v>-</v>
      </c>
      <c r="P665" s="9" t="str">
        <f t="shared" si="167"/>
        <v>-</v>
      </c>
      <c r="Q665" s="9">
        <f t="shared" si="167"/>
        <v>4</v>
      </c>
      <c r="R665" s="9" t="str">
        <f t="shared" si="167"/>
        <v>-</v>
      </c>
      <c r="S665" s="9" t="str">
        <f t="shared" ref="S665:BI675" si="168">IF(AND(S$196="ДА",S470="-"),S78,"-")</f>
        <v>-</v>
      </c>
      <c r="T665" s="9">
        <f t="shared" si="168"/>
        <v>4</v>
      </c>
      <c r="U665" s="9">
        <f t="shared" si="168"/>
        <v>2</v>
      </c>
      <c r="V665" s="9" t="str">
        <f t="shared" si="168"/>
        <v>-</v>
      </c>
      <c r="W665" s="9" t="str">
        <f t="shared" si="168"/>
        <v>-</v>
      </c>
      <c r="X665" s="9" t="str">
        <f t="shared" si="168"/>
        <v>-</v>
      </c>
      <c r="Y665" s="9" t="str">
        <f t="shared" si="168"/>
        <v>-</v>
      </c>
      <c r="Z665" s="9">
        <f t="shared" si="168"/>
        <v>4</v>
      </c>
      <c r="AA665" s="9" t="str">
        <f t="shared" si="168"/>
        <v>-</v>
      </c>
      <c r="AB665" s="9">
        <f t="shared" si="168"/>
        <v>5</v>
      </c>
      <c r="AC665" s="9" t="str">
        <f t="shared" si="168"/>
        <v>-</v>
      </c>
      <c r="AD665" s="9" t="str">
        <f t="shared" si="168"/>
        <v>-</v>
      </c>
      <c r="AE665" s="9" t="str">
        <f t="shared" si="168"/>
        <v>-</v>
      </c>
      <c r="AF665" s="9" t="str">
        <f t="shared" si="168"/>
        <v>-</v>
      </c>
      <c r="AG665" s="9">
        <f t="shared" si="168"/>
        <v>3</v>
      </c>
      <c r="AH665" s="9" t="str">
        <f t="shared" si="168"/>
        <v>-</v>
      </c>
      <c r="AI665" s="9">
        <f t="shared" si="154"/>
        <v>4</v>
      </c>
      <c r="AJ665" s="9">
        <f t="shared" si="154"/>
        <v>1</v>
      </c>
      <c r="AK665" s="9" t="str">
        <f t="shared" si="154"/>
        <v>-</v>
      </c>
      <c r="AL665" s="9" t="str">
        <f t="shared" si="154"/>
        <v>-</v>
      </c>
      <c r="AM665" s="9">
        <f t="shared" si="154"/>
        <v>5</v>
      </c>
      <c r="AN665" s="9">
        <f t="shared" si="154"/>
        <v>3</v>
      </c>
      <c r="AO665" s="9" t="str">
        <f t="shared" si="154"/>
        <v>-</v>
      </c>
      <c r="AP665" s="9">
        <f t="shared" si="151"/>
        <v>5</v>
      </c>
      <c r="AQ665" s="9" t="str">
        <f t="shared" si="151"/>
        <v>-</v>
      </c>
      <c r="AR665" s="9" t="str">
        <f t="shared" si="151"/>
        <v>-</v>
      </c>
      <c r="AS665" s="9">
        <f t="shared" si="151"/>
        <v>1</v>
      </c>
      <c r="AT665" s="9" t="str">
        <f t="shared" si="151"/>
        <v>-</v>
      </c>
      <c r="AU665" s="9" t="str">
        <f t="shared" si="151"/>
        <v>-</v>
      </c>
      <c r="AV665" s="9" t="str">
        <f t="shared" si="151"/>
        <v>-</v>
      </c>
      <c r="AW665" s="9" t="str">
        <f t="shared" si="151"/>
        <v>-</v>
      </c>
      <c r="AX665" s="9" t="str">
        <f t="shared" si="151"/>
        <v>-</v>
      </c>
      <c r="AY665" s="9" t="str">
        <f t="shared" si="151"/>
        <v>-</v>
      </c>
      <c r="AZ665" s="9">
        <f t="shared" si="154"/>
        <v>1</v>
      </c>
      <c r="BA665" s="9" t="str">
        <f t="shared" si="154"/>
        <v>-</v>
      </c>
      <c r="BB665" s="9" t="str">
        <f t="shared" si="168"/>
        <v>-</v>
      </c>
      <c r="BC665" s="9">
        <f t="shared" si="168"/>
        <v>5</v>
      </c>
      <c r="BD665" s="9" t="str">
        <f t="shared" si="168"/>
        <v>-</v>
      </c>
      <c r="BE665" s="9">
        <f t="shared" si="168"/>
        <v>4</v>
      </c>
      <c r="BF665" s="9" t="str">
        <f t="shared" si="168"/>
        <v>-</v>
      </c>
      <c r="BG665" s="9" t="str">
        <f t="shared" si="168"/>
        <v>-</v>
      </c>
      <c r="BH665" s="9">
        <f t="shared" si="168"/>
        <v>8</v>
      </c>
      <c r="BI665" s="9" t="str">
        <f t="shared" si="168"/>
        <v>-</v>
      </c>
      <c r="BJ665" s="37">
        <f t="shared" si="157"/>
        <v>18</v>
      </c>
      <c r="BK665" s="34">
        <f t="shared" si="158"/>
        <v>3.5554805555555555</v>
      </c>
      <c r="BL665" s="9">
        <f t="shared" si="160"/>
        <v>156</v>
      </c>
      <c r="BN665" s="38">
        <f t="shared" si="166"/>
        <v>76</v>
      </c>
      <c r="BO665" s="34">
        <f t="shared" si="161"/>
        <v>3.5554805555555555</v>
      </c>
      <c r="BP665" s="37">
        <f t="shared" si="162"/>
        <v>18</v>
      </c>
      <c r="BQ665" s="37">
        <f t="shared" si="163"/>
        <v>18</v>
      </c>
      <c r="BR665" s="36">
        <f t="shared" si="164"/>
        <v>37</v>
      </c>
      <c r="BS665" s="36">
        <f t="shared" si="164"/>
        <v>3</v>
      </c>
      <c r="BV665" s="25"/>
      <c r="BW665" s="25"/>
      <c r="BX665" s="25"/>
    </row>
    <row r="666" spans="1:76">
      <c r="A666" s="38">
        <f t="shared" si="165"/>
        <v>77</v>
      </c>
      <c r="B666" s="36">
        <f t="shared" si="159"/>
        <v>38</v>
      </c>
      <c r="C666" s="36">
        <f t="shared" si="159"/>
        <v>1</v>
      </c>
      <c r="D666" s="9">
        <f t="shared" ref="D666:S681" si="169">IF(AND(D$196="ДА",D471="-"),D79,"-")</f>
        <v>8</v>
      </c>
      <c r="E666" s="9" t="str">
        <f t="shared" si="169"/>
        <v>-</v>
      </c>
      <c r="F666" s="9">
        <f t="shared" si="169"/>
        <v>11</v>
      </c>
      <c r="G666" s="9" t="str">
        <f t="shared" si="169"/>
        <v>-</v>
      </c>
      <c r="H666" s="9" t="str">
        <f t="shared" si="169"/>
        <v>-</v>
      </c>
      <c r="I666" s="9" t="str">
        <f t="shared" si="169"/>
        <v>-</v>
      </c>
      <c r="J666" s="9">
        <f t="shared" si="169"/>
        <v>12</v>
      </c>
      <c r="K666" s="9" t="str">
        <f t="shared" si="169"/>
        <v>-</v>
      </c>
      <c r="L666" s="9" t="str">
        <f t="shared" si="169"/>
        <v>-</v>
      </c>
      <c r="M666" s="9" t="str">
        <f t="shared" si="169"/>
        <v>-</v>
      </c>
      <c r="N666" s="9" t="str">
        <f t="shared" si="169"/>
        <v>-</v>
      </c>
      <c r="O666" s="9" t="str">
        <f t="shared" si="169"/>
        <v>-</v>
      </c>
      <c r="P666" s="9" t="str">
        <f t="shared" si="169"/>
        <v>-</v>
      </c>
      <c r="Q666" s="9">
        <f t="shared" si="169"/>
        <v>12</v>
      </c>
      <c r="R666" s="9" t="str">
        <f t="shared" si="169"/>
        <v>-</v>
      </c>
      <c r="S666" s="9" t="str">
        <f t="shared" si="168"/>
        <v>-</v>
      </c>
      <c r="T666" s="9">
        <f t="shared" si="168"/>
        <v>4</v>
      </c>
      <c r="U666" s="9">
        <f t="shared" si="168"/>
        <v>6</v>
      </c>
      <c r="V666" s="9" t="str">
        <f t="shared" si="168"/>
        <v>-</v>
      </c>
      <c r="W666" s="9" t="str">
        <f t="shared" si="168"/>
        <v>-</v>
      </c>
      <c r="X666" s="9" t="str">
        <f t="shared" si="168"/>
        <v>-</v>
      </c>
      <c r="Y666" s="9" t="str">
        <f t="shared" si="168"/>
        <v>-</v>
      </c>
      <c r="Z666" s="9">
        <f t="shared" si="168"/>
        <v>8</v>
      </c>
      <c r="AA666" s="9" t="str">
        <f t="shared" si="168"/>
        <v>-</v>
      </c>
      <c r="AB666" s="9">
        <f t="shared" si="168"/>
        <v>9</v>
      </c>
      <c r="AC666" s="9" t="str">
        <f t="shared" si="168"/>
        <v>-</v>
      </c>
      <c r="AD666" s="9" t="str">
        <f t="shared" si="168"/>
        <v>-</v>
      </c>
      <c r="AE666" s="9" t="str">
        <f t="shared" si="168"/>
        <v>-</v>
      </c>
      <c r="AF666" s="9" t="str">
        <f t="shared" si="168"/>
        <v>-</v>
      </c>
      <c r="AG666" s="9">
        <f t="shared" si="168"/>
        <v>5</v>
      </c>
      <c r="AH666" s="9" t="str">
        <f t="shared" si="168"/>
        <v>-</v>
      </c>
      <c r="AI666" s="9">
        <f t="shared" si="154"/>
        <v>12</v>
      </c>
      <c r="AJ666" s="9">
        <f t="shared" si="154"/>
        <v>8</v>
      </c>
      <c r="AK666" s="9" t="str">
        <f t="shared" si="154"/>
        <v>-</v>
      </c>
      <c r="AL666" s="9">
        <f t="shared" si="154"/>
        <v>4</v>
      </c>
      <c r="AM666" s="9">
        <f t="shared" si="154"/>
        <v>7</v>
      </c>
      <c r="AN666" s="9">
        <f t="shared" si="154"/>
        <v>4</v>
      </c>
      <c r="AO666" s="9" t="str">
        <f t="shared" si="154"/>
        <v>-</v>
      </c>
      <c r="AP666" s="9">
        <f t="shared" si="151"/>
        <v>4</v>
      </c>
      <c r="AQ666" s="9" t="str">
        <f t="shared" si="151"/>
        <v>-</v>
      </c>
      <c r="AR666" s="9" t="str">
        <f t="shared" si="151"/>
        <v>-</v>
      </c>
      <c r="AS666" s="9">
        <f t="shared" si="151"/>
        <v>1</v>
      </c>
      <c r="AT666" s="9" t="str">
        <f t="shared" si="151"/>
        <v>-</v>
      </c>
      <c r="AU666" s="9" t="str">
        <f t="shared" ref="AP666:AY691" si="170">IF(AND(AU$196="ДА",AU471="-"),AU79,"-")</f>
        <v>-</v>
      </c>
      <c r="AV666" s="9" t="str">
        <f t="shared" si="170"/>
        <v>-</v>
      </c>
      <c r="AW666" s="9">
        <f t="shared" si="170"/>
        <v>4</v>
      </c>
      <c r="AX666" s="9" t="str">
        <f t="shared" si="170"/>
        <v>-</v>
      </c>
      <c r="AY666" s="9" t="str">
        <f t="shared" si="170"/>
        <v>-</v>
      </c>
      <c r="AZ666" s="9">
        <f t="shared" si="154"/>
        <v>6</v>
      </c>
      <c r="BA666" s="9" t="str">
        <f t="shared" si="154"/>
        <v>-</v>
      </c>
      <c r="BB666" s="9">
        <f t="shared" si="168"/>
        <v>12</v>
      </c>
      <c r="BC666" s="9">
        <f t="shared" si="168"/>
        <v>9</v>
      </c>
      <c r="BD666" s="9" t="str">
        <f t="shared" si="168"/>
        <v>-</v>
      </c>
      <c r="BE666" s="9">
        <f t="shared" si="168"/>
        <v>6</v>
      </c>
      <c r="BF666" s="9">
        <f t="shared" si="168"/>
        <v>9</v>
      </c>
      <c r="BG666" s="9" t="str">
        <f t="shared" si="168"/>
        <v>-</v>
      </c>
      <c r="BH666" s="9">
        <f t="shared" si="168"/>
        <v>12</v>
      </c>
      <c r="BI666" s="9">
        <f t="shared" si="168"/>
        <v>12</v>
      </c>
      <c r="BJ666" s="37">
        <f t="shared" si="157"/>
        <v>24</v>
      </c>
      <c r="BK666" s="34">
        <f t="shared" si="158"/>
        <v>7.7082573333333331</v>
      </c>
      <c r="BL666" s="9">
        <f t="shared" si="160"/>
        <v>23</v>
      </c>
      <c r="BN666" s="38">
        <f t="shared" si="166"/>
        <v>77</v>
      </c>
      <c r="BO666" s="34">
        <f t="shared" si="161"/>
        <v>7.7082573333333331</v>
      </c>
      <c r="BP666" s="37">
        <f t="shared" si="162"/>
        <v>39</v>
      </c>
      <c r="BQ666" s="37">
        <f t="shared" si="163"/>
        <v>24</v>
      </c>
      <c r="BR666" s="36">
        <f t="shared" si="164"/>
        <v>38</v>
      </c>
      <c r="BS666" s="36">
        <f t="shared" si="164"/>
        <v>1</v>
      </c>
      <c r="BV666" s="25"/>
      <c r="BW666" s="25"/>
      <c r="BX666" s="25"/>
    </row>
    <row r="667" spans="1:76">
      <c r="A667" s="38">
        <f t="shared" si="165"/>
        <v>78</v>
      </c>
      <c r="B667" s="36">
        <f t="shared" si="159"/>
        <v>38</v>
      </c>
      <c r="C667" s="36">
        <f t="shared" si="159"/>
        <v>2</v>
      </c>
      <c r="D667" s="9">
        <f t="shared" si="169"/>
        <v>9</v>
      </c>
      <c r="E667" s="9" t="str">
        <f t="shared" si="169"/>
        <v>-</v>
      </c>
      <c r="F667" s="9" t="str">
        <f t="shared" si="169"/>
        <v>-</v>
      </c>
      <c r="G667" s="9" t="str">
        <f t="shared" si="169"/>
        <v>-</v>
      </c>
      <c r="H667" s="9" t="str">
        <f t="shared" si="169"/>
        <v>-</v>
      </c>
      <c r="I667" s="9" t="str">
        <f t="shared" si="169"/>
        <v>-</v>
      </c>
      <c r="J667" s="9">
        <f t="shared" si="169"/>
        <v>12</v>
      </c>
      <c r="K667" s="9" t="str">
        <f t="shared" si="169"/>
        <v>-</v>
      </c>
      <c r="L667" s="9" t="str">
        <f t="shared" si="169"/>
        <v>-</v>
      </c>
      <c r="M667" s="9" t="str">
        <f t="shared" si="169"/>
        <v>-</v>
      </c>
      <c r="N667" s="9" t="str">
        <f t="shared" si="169"/>
        <v>-</v>
      </c>
      <c r="O667" s="9" t="str">
        <f t="shared" si="169"/>
        <v>-</v>
      </c>
      <c r="P667" s="9" t="str">
        <f t="shared" si="169"/>
        <v>-</v>
      </c>
      <c r="Q667" s="9">
        <f t="shared" si="169"/>
        <v>12</v>
      </c>
      <c r="R667" s="9" t="str">
        <f t="shared" si="169"/>
        <v>-</v>
      </c>
      <c r="S667" s="9" t="str">
        <f t="shared" si="168"/>
        <v>-</v>
      </c>
      <c r="T667" s="9">
        <f t="shared" si="168"/>
        <v>4</v>
      </c>
      <c r="U667" s="9">
        <f t="shared" si="168"/>
        <v>8</v>
      </c>
      <c r="V667" s="9" t="str">
        <f t="shared" si="168"/>
        <v>-</v>
      </c>
      <c r="W667" s="9" t="str">
        <f t="shared" si="168"/>
        <v>-</v>
      </c>
      <c r="X667" s="9" t="str">
        <f t="shared" si="168"/>
        <v>-</v>
      </c>
      <c r="Y667" s="9" t="str">
        <f t="shared" si="168"/>
        <v>-</v>
      </c>
      <c r="Z667" s="9">
        <f t="shared" si="168"/>
        <v>9</v>
      </c>
      <c r="AA667" s="9" t="str">
        <f t="shared" si="168"/>
        <v>-</v>
      </c>
      <c r="AB667" s="9" t="str">
        <f t="shared" si="168"/>
        <v>-</v>
      </c>
      <c r="AC667" s="9" t="str">
        <f t="shared" si="168"/>
        <v>-</v>
      </c>
      <c r="AD667" s="9" t="str">
        <f t="shared" si="168"/>
        <v>-</v>
      </c>
      <c r="AE667" s="9" t="str">
        <f t="shared" si="168"/>
        <v>-</v>
      </c>
      <c r="AF667" s="9" t="str">
        <f t="shared" si="168"/>
        <v>-</v>
      </c>
      <c r="AG667" s="9">
        <f t="shared" si="168"/>
        <v>6</v>
      </c>
      <c r="AH667" s="9" t="str">
        <f t="shared" si="168"/>
        <v>-</v>
      </c>
      <c r="AI667" s="9">
        <f t="shared" si="154"/>
        <v>12</v>
      </c>
      <c r="AJ667" s="9">
        <f t="shared" si="154"/>
        <v>7</v>
      </c>
      <c r="AK667" s="9">
        <f t="shared" si="154"/>
        <v>8</v>
      </c>
      <c r="AL667" s="9">
        <f t="shared" si="154"/>
        <v>4</v>
      </c>
      <c r="AM667" s="9">
        <f t="shared" si="154"/>
        <v>6</v>
      </c>
      <c r="AN667" s="9">
        <f t="shared" si="154"/>
        <v>5</v>
      </c>
      <c r="AO667" s="9" t="str">
        <f t="shared" si="154"/>
        <v>-</v>
      </c>
      <c r="AP667" s="9">
        <f t="shared" si="170"/>
        <v>6</v>
      </c>
      <c r="AQ667" s="9" t="str">
        <f t="shared" si="170"/>
        <v>-</v>
      </c>
      <c r="AR667" s="9" t="str">
        <f t="shared" si="170"/>
        <v>-</v>
      </c>
      <c r="AS667" s="9">
        <f t="shared" si="170"/>
        <v>3</v>
      </c>
      <c r="AT667" s="9" t="str">
        <f t="shared" si="170"/>
        <v>-</v>
      </c>
      <c r="AU667" s="9" t="str">
        <f t="shared" si="170"/>
        <v>-</v>
      </c>
      <c r="AV667" s="9" t="str">
        <f t="shared" si="170"/>
        <v>-</v>
      </c>
      <c r="AW667" s="9">
        <f t="shared" si="170"/>
        <v>4</v>
      </c>
      <c r="AX667" s="9" t="str">
        <f t="shared" si="170"/>
        <v>-</v>
      </c>
      <c r="AY667" s="9" t="str">
        <f t="shared" si="170"/>
        <v>-</v>
      </c>
      <c r="AZ667" s="9">
        <f t="shared" si="154"/>
        <v>5</v>
      </c>
      <c r="BA667" s="9" t="str">
        <f t="shared" si="154"/>
        <v>-</v>
      </c>
      <c r="BB667" s="9" t="str">
        <f t="shared" si="168"/>
        <v>-</v>
      </c>
      <c r="BC667" s="9">
        <f t="shared" si="168"/>
        <v>4</v>
      </c>
      <c r="BD667" s="9" t="str">
        <f t="shared" si="168"/>
        <v>-</v>
      </c>
      <c r="BE667" s="9">
        <f t="shared" si="168"/>
        <v>9</v>
      </c>
      <c r="BF667" s="9" t="str">
        <f t="shared" si="168"/>
        <v>-</v>
      </c>
      <c r="BG667" s="9" t="str">
        <f t="shared" si="168"/>
        <v>-</v>
      </c>
      <c r="BH667" s="9">
        <f t="shared" si="168"/>
        <v>12</v>
      </c>
      <c r="BI667" s="9">
        <f t="shared" si="168"/>
        <v>11</v>
      </c>
      <c r="BJ667" s="37">
        <f t="shared" si="157"/>
        <v>21</v>
      </c>
      <c r="BK667" s="34">
        <f t="shared" si="158"/>
        <v>7.4284944285714287</v>
      </c>
      <c r="BL667" s="9">
        <f t="shared" si="160"/>
        <v>33</v>
      </c>
      <c r="BN667" s="38">
        <f t="shared" si="166"/>
        <v>78</v>
      </c>
      <c r="BO667" s="34">
        <f t="shared" si="161"/>
        <v>7.4284944285714287</v>
      </c>
      <c r="BP667" s="37">
        <f t="shared" si="162"/>
        <v>37</v>
      </c>
      <c r="BQ667" s="37">
        <f t="shared" si="163"/>
        <v>21</v>
      </c>
      <c r="BR667" s="36">
        <f t="shared" si="164"/>
        <v>38</v>
      </c>
      <c r="BS667" s="36">
        <f t="shared" si="164"/>
        <v>2</v>
      </c>
      <c r="BV667" s="25"/>
      <c r="BW667" s="25"/>
      <c r="BX667" s="25"/>
    </row>
    <row r="668" spans="1:76">
      <c r="A668" s="38">
        <f t="shared" si="165"/>
        <v>79</v>
      </c>
      <c r="B668" s="36">
        <f t="shared" si="159"/>
        <v>38</v>
      </c>
      <c r="C668" s="36">
        <f t="shared" si="159"/>
        <v>3</v>
      </c>
      <c r="D668" s="9">
        <f t="shared" si="169"/>
        <v>7</v>
      </c>
      <c r="E668" s="9" t="str">
        <f t="shared" si="169"/>
        <v>-</v>
      </c>
      <c r="F668" s="9">
        <f t="shared" si="169"/>
        <v>5</v>
      </c>
      <c r="G668" s="9" t="str">
        <f t="shared" si="169"/>
        <v>-</v>
      </c>
      <c r="H668" s="9" t="str">
        <f t="shared" si="169"/>
        <v>-</v>
      </c>
      <c r="I668" s="9" t="str">
        <f t="shared" si="169"/>
        <v>-</v>
      </c>
      <c r="J668" s="9">
        <f t="shared" si="169"/>
        <v>12</v>
      </c>
      <c r="K668" s="9" t="str">
        <f t="shared" si="169"/>
        <v>-</v>
      </c>
      <c r="L668" s="9" t="str">
        <f t="shared" si="169"/>
        <v>-</v>
      </c>
      <c r="M668" s="9">
        <f t="shared" si="169"/>
        <v>7</v>
      </c>
      <c r="N668" s="9" t="str">
        <f t="shared" si="169"/>
        <v>-</v>
      </c>
      <c r="O668" s="9" t="str">
        <f t="shared" si="169"/>
        <v>-</v>
      </c>
      <c r="P668" s="9" t="str">
        <f t="shared" si="169"/>
        <v>-</v>
      </c>
      <c r="Q668" s="9">
        <f t="shared" si="169"/>
        <v>12</v>
      </c>
      <c r="R668" s="9" t="str">
        <f t="shared" si="169"/>
        <v>-</v>
      </c>
      <c r="S668" s="9" t="str">
        <f t="shared" si="168"/>
        <v>-</v>
      </c>
      <c r="T668" s="9">
        <f t="shared" si="168"/>
        <v>5</v>
      </c>
      <c r="U668" s="9">
        <f t="shared" si="168"/>
        <v>9</v>
      </c>
      <c r="V668" s="9" t="str">
        <f t="shared" si="168"/>
        <v>-</v>
      </c>
      <c r="W668" s="9" t="str">
        <f t="shared" si="168"/>
        <v>-</v>
      </c>
      <c r="X668" s="9" t="str">
        <f t="shared" si="168"/>
        <v>-</v>
      </c>
      <c r="Y668" s="9" t="str">
        <f t="shared" si="168"/>
        <v>-</v>
      </c>
      <c r="Z668" s="9">
        <f t="shared" si="168"/>
        <v>8</v>
      </c>
      <c r="AA668" s="9" t="str">
        <f t="shared" si="168"/>
        <v>-</v>
      </c>
      <c r="AB668" s="9">
        <f t="shared" si="168"/>
        <v>8</v>
      </c>
      <c r="AC668" s="9" t="str">
        <f t="shared" si="168"/>
        <v>-</v>
      </c>
      <c r="AD668" s="9" t="str">
        <f t="shared" si="168"/>
        <v>-</v>
      </c>
      <c r="AE668" s="9" t="str">
        <f t="shared" si="168"/>
        <v>-</v>
      </c>
      <c r="AF668" s="9" t="str">
        <f t="shared" si="168"/>
        <v>-</v>
      </c>
      <c r="AG668" s="9">
        <f t="shared" si="168"/>
        <v>5</v>
      </c>
      <c r="AH668" s="9" t="str">
        <f t="shared" si="168"/>
        <v>-</v>
      </c>
      <c r="AI668" s="9">
        <f t="shared" si="154"/>
        <v>12</v>
      </c>
      <c r="AJ668" s="9">
        <f t="shared" si="154"/>
        <v>8</v>
      </c>
      <c r="AK668" s="9" t="str">
        <f t="shared" si="154"/>
        <v>-</v>
      </c>
      <c r="AL668" s="9" t="str">
        <f t="shared" si="154"/>
        <v>-</v>
      </c>
      <c r="AM668" s="9">
        <f t="shared" si="154"/>
        <v>6</v>
      </c>
      <c r="AN668" s="9">
        <f t="shared" si="154"/>
        <v>4</v>
      </c>
      <c r="AO668" s="9" t="str">
        <f t="shared" si="154"/>
        <v>-</v>
      </c>
      <c r="AP668" s="9">
        <f t="shared" si="170"/>
        <v>4</v>
      </c>
      <c r="AQ668" s="9" t="str">
        <f t="shared" si="170"/>
        <v>-</v>
      </c>
      <c r="AR668" s="9" t="str">
        <f t="shared" si="170"/>
        <v>-</v>
      </c>
      <c r="AS668" s="9">
        <f t="shared" si="170"/>
        <v>4</v>
      </c>
      <c r="AT668" s="9" t="str">
        <f t="shared" si="170"/>
        <v>-</v>
      </c>
      <c r="AU668" s="9" t="str">
        <f t="shared" si="170"/>
        <v>-</v>
      </c>
      <c r="AV668" s="9" t="str">
        <f t="shared" si="170"/>
        <v>-</v>
      </c>
      <c r="AW668" s="9">
        <f t="shared" si="170"/>
        <v>4</v>
      </c>
      <c r="AX668" s="9" t="str">
        <f t="shared" si="170"/>
        <v>-</v>
      </c>
      <c r="AY668" s="9" t="str">
        <f t="shared" si="170"/>
        <v>-</v>
      </c>
      <c r="AZ668" s="9" t="str">
        <f t="shared" si="154"/>
        <v>-</v>
      </c>
      <c r="BA668" s="9" t="str">
        <f t="shared" si="154"/>
        <v>-</v>
      </c>
      <c r="BB668" s="9">
        <f t="shared" si="168"/>
        <v>12</v>
      </c>
      <c r="BC668" s="9">
        <f t="shared" si="168"/>
        <v>5</v>
      </c>
      <c r="BD668" s="9" t="str">
        <f t="shared" si="168"/>
        <v>-</v>
      </c>
      <c r="BE668" s="9">
        <f t="shared" si="168"/>
        <v>5</v>
      </c>
      <c r="BF668" s="9">
        <f t="shared" si="168"/>
        <v>9</v>
      </c>
      <c r="BG668" s="9" t="str">
        <f t="shared" si="168"/>
        <v>-</v>
      </c>
      <c r="BH668" s="9">
        <f t="shared" si="168"/>
        <v>12</v>
      </c>
      <c r="BI668" s="9">
        <f t="shared" si="168"/>
        <v>12</v>
      </c>
      <c r="BJ668" s="37">
        <f t="shared" si="157"/>
        <v>23</v>
      </c>
      <c r="BK668" s="34">
        <f t="shared" si="158"/>
        <v>7.6086176521739128</v>
      </c>
      <c r="BL668" s="9">
        <f t="shared" si="160"/>
        <v>28</v>
      </c>
      <c r="BN668" s="38">
        <f t="shared" si="166"/>
        <v>79</v>
      </c>
      <c r="BO668" s="34">
        <f t="shared" si="161"/>
        <v>7.6086176521739128</v>
      </c>
      <c r="BP668" s="37">
        <f t="shared" si="162"/>
        <v>42</v>
      </c>
      <c r="BQ668" s="37">
        <f t="shared" si="163"/>
        <v>23</v>
      </c>
      <c r="BR668" s="36">
        <f t="shared" si="164"/>
        <v>38</v>
      </c>
      <c r="BS668" s="36">
        <f t="shared" si="164"/>
        <v>3</v>
      </c>
      <c r="BV668" s="25"/>
      <c r="BW668" s="25"/>
      <c r="BX668" s="25"/>
    </row>
    <row r="669" spans="1:76">
      <c r="A669" s="38">
        <f t="shared" si="165"/>
        <v>80</v>
      </c>
      <c r="B669" s="36">
        <f t="shared" si="159"/>
        <v>41</v>
      </c>
      <c r="C669" s="36">
        <f t="shared" si="159"/>
        <v>1</v>
      </c>
      <c r="D669" s="9">
        <f t="shared" si="169"/>
        <v>4</v>
      </c>
      <c r="E669" s="9" t="str">
        <f t="shared" si="169"/>
        <v>-</v>
      </c>
      <c r="F669" s="9" t="str">
        <f t="shared" si="169"/>
        <v>-</v>
      </c>
      <c r="G669" s="9" t="str">
        <f t="shared" si="169"/>
        <v>-</v>
      </c>
      <c r="H669" s="9" t="str">
        <f t="shared" si="169"/>
        <v>-</v>
      </c>
      <c r="I669" s="9" t="str">
        <f t="shared" si="169"/>
        <v>-</v>
      </c>
      <c r="J669" s="9" t="str">
        <f t="shared" si="169"/>
        <v>-</v>
      </c>
      <c r="K669" s="9" t="str">
        <f t="shared" si="169"/>
        <v>-</v>
      </c>
      <c r="L669" s="9" t="str">
        <f t="shared" si="169"/>
        <v>-</v>
      </c>
      <c r="M669" s="9">
        <f t="shared" si="169"/>
        <v>3</v>
      </c>
      <c r="N669" s="9" t="str">
        <f t="shared" si="169"/>
        <v>-</v>
      </c>
      <c r="O669" s="9" t="str">
        <f t="shared" si="169"/>
        <v>-</v>
      </c>
      <c r="P669" s="9" t="str">
        <f t="shared" si="169"/>
        <v>-</v>
      </c>
      <c r="Q669" s="9">
        <f t="shared" si="169"/>
        <v>4</v>
      </c>
      <c r="R669" s="9" t="str">
        <f t="shared" si="169"/>
        <v>-</v>
      </c>
      <c r="S669" s="9" t="str">
        <f t="shared" si="168"/>
        <v>-</v>
      </c>
      <c r="T669" s="9">
        <f t="shared" si="168"/>
        <v>4</v>
      </c>
      <c r="U669" s="9">
        <f t="shared" si="168"/>
        <v>4</v>
      </c>
      <c r="V669" s="9" t="str">
        <f t="shared" si="168"/>
        <v>-</v>
      </c>
      <c r="W669" s="9" t="str">
        <f t="shared" si="168"/>
        <v>-</v>
      </c>
      <c r="X669" s="9" t="str">
        <f t="shared" si="168"/>
        <v>-</v>
      </c>
      <c r="Y669" s="9" t="str">
        <f t="shared" si="168"/>
        <v>-</v>
      </c>
      <c r="Z669" s="9">
        <f t="shared" si="168"/>
        <v>7</v>
      </c>
      <c r="AA669" s="9" t="str">
        <f t="shared" si="168"/>
        <v>-</v>
      </c>
      <c r="AB669" s="9" t="str">
        <f t="shared" si="168"/>
        <v>-</v>
      </c>
      <c r="AC669" s="9" t="str">
        <f t="shared" si="168"/>
        <v>-</v>
      </c>
      <c r="AD669" s="9" t="str">
        <f t="shared" si="168"/>
        <v>-</v>
      </c>
      <c r="AE669" s="9" t="str">
        <f t="shared" si="168"/>
        <v>-</v>
      </c>
      <c r="AF669" s="9" t="str">
        <f t="shared" si="168"/>
        <v>-</v>
      </c>
      <c r="AG669" s="9">
        <f t="shared" si="168"/>
        <v>2</v>
      </c>
      <c r="AH669" s="9" t="str">
        <f t="shared" si="168"/>
        <v>-</v>
      </c>
      <c r="AI669" s="9">
        <f t="shared" si="154"/>
        <v>4</v>
      </c>
      <c r="AJ669" s="9">
        <f t="shared" si="154"/>
        <v>4</v>
      </c>
      <c r="AK669" s="9">
        <f t="shared" si="154"/>
        <v>5</v>
      </c>
      <c r="AL669" s="9" t="str">
        <f t="shared" si="154"/>
        <v>-</v>
      </c>
      <c r="AM669" s="9">
        <f t="shared" si="154"/>
        <v>5</v>
      </c>
      <c r="AN669" s="9">
        <f t="shared" si="154"/>
        <v>4</v>
      </c>
      <c r="AO669" s="9" t="str">
        <f t="shared" si="154"/>
        <v>-</v>
      </c>
      <c r="AP669" s="9">
        <f t="shared" si="170"/>
        <v>3</v>
      </c>
      <c r="AQ669" s="9" t="str">
        <f t="shared" si="170"/>
        <v>-</v>
      </c>
      <c r="AR669" s="9" t="str">
        <f t="shared" si="170"/>
        <v>-</v>
      </c>
      <c r="AS669" s="9">
        <f t="shared" si="170"/>
        <v>3</v>
      </c>
      <c r="AT669" s="9" t="str">
        <f t="shared" si="170"/>
        <v>-</v>
      </c>
      <c r="AU669" s="9" t="str">
        <f t="shared" si="170"/>
        <v>-</v>
      </c>
      <c r="AV669" s="9" t="str">
        <f t="shared" si="170"/>
        <v>-</v>
      </c>
      <c r="AW669" s="9" t="str">
        <f t="shared" si="170"/>
        <v>-</v>
      </c>
      <c r="AX669" s="9" t="str">
        <f t="shared" si="170"/>
        <v>-</v>
      </c>
      <c r="AY669" s="9" t="str">
        <f t="shared" si="170"/>
        <v>-</v>
      </c>
      <c r="AZ669" s="9" t="str">
        <f t="shared" si="154"/>
        <v>-</v>
      </c>
      <c r="BA669" s="9" t="str">
        <f t="shared" si="154"/>
        <v>-</v>
      </c>
      <c r="BB669" s="9">
        <f t="shared" si="168"/>
        <v>7</v>
      </c>
      <c r="BC669" s="9">
        <f t="shared" si="168"/>
        <v>5</v>
      </c>
      <c r="BD669" s="9" t="str">
        <f t="shared" si="168"/>
        <v>-</v>
      </c>
      <c r="BE669" s="9">
        <f t="shared" si="168"/>
        <v>3</v>
      </c>
      <c r="BF669" s="9">
        <f t="shared" si="168"/>
        <v>2</v>
      </c>
      <c r="BG669" s="9" t="str">
        <f t="shared" si="168"/>
        <v>-</v>
      </c>
      <c r="BH669" s="9" t="str">
        <f t="shared" si="168"/>
        <v>-</v>
      </c>
      <c r="BI669" s="9" t="str">
        <f t="shared" si="168"/>
        <v>-</v>
      </c>
      <c r="BJ669" s="37">
        <f t="shared" si="157"/>
        <v>18</v>
      </c>
      <c r="BK669" s="34">
        <f t="shared" si="158"/>
        <v>4.055476555555555</v>
      </c>
      <c r="BL669" s="9">
        <f t="shared" si="160"/>
        <v>148</v>
      </c>
      <c r="BN669" s="38">
        <f t="shared" si="166"/>
        <v>80</v>
      </c>
      <c r="BO669" s="34">
        <f t="shared" si="161"/>
        <v>4.055476555555555</v>
      </c>
      <c r="BP669" s="37">
        <f t="shared" si="162"/>
        <v>19</v>
      </c>
      <c r="BQ669" s="37">
        <f t="shared" si="163"/>
        <v>18</v>
      </c>
      <c r="BR669" s="36">
        <f t="shared" si="164"/>
        <v>41</v>
      </c>
      <c r="BS669" s="36">
        <f t="shared" si="164"/>
        <v>1</v>
      </c>
      <c r="BV669" s="25"/>
      <c r="BW669" s="25"/>
      <c r="BX669" s="25"/>
    </row>
    <row r="670" spans="1:76">
      <c r="A670" s="38">
        <f t="shared" si="165"/>
        <v>81</v>
      </c>
      <c r="B670" s="36">
        <f t="shared" si="159"/>
        <v>41</v>
      </c>
      <c r="C670" s="36">
        <f t="shared" si="159"/>
        <v>2</v>
      </c>
      <c r="D670" s="9">
        <f t="shared" si="169"/>
        <v>4</v>
      </c>
      <c r="E670" s="9" t="str">
        <f t="shared" si="169"/>
        <v>-</v>
      </c>
      <c r="F670" s="9">
        <f t="shared" si="169"/>
        <v>1</v>
      </c>
      <c r="G670" s="9" t="str">
        <f t="shared" si="169"/>
        <v>-</v>
      </c>
      <c r="H670" s="9" t="str">
        <f t="shared" si="169"/>
        <v>-</v>
      </c>
      <c r="I670" s="9" t="str">
        <f t="shared" si="169"/>
        <v>-</v>
      </c>
      <c r="J670" s="9" t="str">
        <f t="shared" si="169"/>
        <v>-</v>
      </c>
      <c r="K670" s="9" t="str">
        <f t="shared" si="169"/>
        <v>-</v>
      </c>
      <c r="L670" s="9" t="str">
        <f t="shared" si="169"/>
        <v>-</v>
      </c>
      <c r="M670" s="9" t="str">
        <f t="shared" si="169"/>
        <v>-</v>
      </c>
      <c r="N670" s="9" t="str">
        <f t="shared" si="169"/>
        <v>-</v>
      </c>
      <c r="O670" s="9" t="str">
        <f t="shared" si="169"/>
        <v>-</v>
      </c>
      <c r="P670" s="9" t="str">
        <f t="shared" si="169"/>
        <v>-</v>
      </c>
      <c r="Q670" s="9">
        <f t="shared" si="169"/>
        <v>6</v>
      </c>
      <c r="R670" s="9" t="str">
        <f t="shared" si="169"/>
        <v>-</v>
      </c>
      <c r="S670" s="9" t="str">
        <f t="shared" si="168"/>
        <v>-</v>
      </c>
      <c r="T670" s="9">
        <f t="shared" si="168"/>
        <v>4</v>
      </c>
      <c r="U670" s="9">
        <f t="shared" si="168"/>
        <v>4</v>
      </c>
      <c r="V670" s="9" t="str">
        <f t="shared" si="168"/>
        <v>-</v>
      </c>
      <c r="W670" s="9" t="str">
        <f t="shared" si="168"/>
        <v>-</v>
      </c>
      <c r="X670" s="9" t="str">
        <f t="shared" si="168"/>
        <v>-</v>
      </c>
      <c r="Y670" s="9" t="str">
        <f t="shared" si="168"/>
        <v>-</v>
      </c>
      <c r="Z670" s="9">
        <f t="shared" si="168"/>
        <v>4</v>
      </c>
      <c r="AA670" s="9" t="str">
        <f t="shared" si="168"/>
        <v>-</v>
      </c>
      <c r="AB670" s="9" t="str">
        <f t="shared" si="168"/>
        <v>-</v>
      </c>
      <c r="AC670" s="9" t="str">
        <f t="shared" si="168"/>
        <v>-</v>
      </c>
      <c r="AD670" s="9" t="str">
        <f t="shared" si="168"/>
        <v>-</v>
      </c>
      <c r="AE670" s="9" t="str">
        <f t="shared" si="168"/>
        <v>-</v>
      </c>
      <c r="AF670" s="9" t="str">
        <f t="shared" si="168"/>
        <v>-</v>
      </c>
      <c r="AG670" s="9">
        <f t="shared" si="168"/>
        <v>2</v>
      </c>
      <c r="AH670" s="9" t="str">
        <f t="shared" si="168"/>
        <v>-</v>
      </c>
      <c r="AI670" s="9">
        <f t="shared" si="154"/>
        <v>10</v>
      </c>
      <c r="AJ670" s="9">
        <f t="shared" si="154"/>
        <v>4</v>
      </c>
      <c r="AK670" s="9" t="str">
        <f t="shared" si="154"/>
        <v>-</v>
      </c>
      <c r="AL670" s="9" t="str">
        <f t="shared" si="154"/>
        <v>-</v>
      </c>
      <c r="AM670" s="9">
        <f t="shared" si="154"/>
        <v>2</v>
      </c>
      <c r="AN670" s="9">
        <f t="shared" si="154"/>
        <v>5</v>
      </c>
      <c r="AO670" s="9" t="str">
        <f t="shared" si="154"/>
        <v>-</v>
      </c>
      <c r="AP670" s="9">
        <f t="shared" si="170"/>
        <v>6</v>
      </c>
      <c r="AQ670" s="9" t="str">
        <f t="shared" si="170"/>
        <v>-</v>
      </c>
      <c r="AR670" s="9" t="str">
        <f t="shared" si="170"/>
        <v>-</v>
      </c>
      <c r="AS670" s="9">
        <f t="shared" si="170"/>
        <v>1</v>
      </c>
      <c r="AT670" s="9" t="str">
        <f t="shared" si="170"/>
        <v>-</v>
      </c>
      <c r="AU670" s="9" t="str">
        <f t="shared" si="170"/>
        <v>-</v>
      </c>
      <c r="AV670" s="9" t="str">
        <f t="shared" si="170"/>
        <v>-</v>
      </c>
      <c r="AW670" s="9" t="str">
        <f t="shared" si="170"/>
        <v>-</v>
      </c>
      <c r="AX670" s="9" t="str">
        <f t="shared" si="170"/>
        <v>-</v>
      </c>
      <c r="AY670" s="9" t="str">
        <f t="shared" si="170"/>
        <v>-</v>
      </c>
      <c r="AZ670" s="9" t="str">
        <f t="shared" si="154"/>
        <v>-</v>
      </c>
      <c r="BA670" s="9" t="str">
        <f t="shared" si="154"/>
        <v>-</v>
      </c>
      <c r="BB670" s="9">
        <f t="shared" si="168"/>
        <v>7</v>
      </c>
      <c r="BC670" s="9">
        <f t="shared" si="168"/>
        <v>6</v>
      </c>
      <c r="BD670" s="9" t="str">
        <f t="shared" si="168"/>
        <v>-</v>
      </c>
      <c r="BE670" s="9">
        <f t="shared" si="168"/>
        <v>4</v>
      </c>
      <c r="BF670" s="9" t="str">
        <f t="shared" si="168"/>
        <v>-</v>
      </c>
      <c r="BG670" s="9" t="str">
        <f t="shared" si="168"/>
        <v>-</v>
      </c>
      <c r="BH670" s="9" t="str">
        <f t="shared" si="168"/>
        <v>-</v>
      </c>
      <c r="BI670" s="9" t="str">
        <f t="shared" si="168"/>
        <v>-</v>
      </c>
      <c r="BJ670" s="37">
        <f t="shared" si="157"/>
        <v>16</v>
      </c>
      <c r="BK670" s="34">
        <f t="shared" si="158"/>
        <v>4.3749200000000004</v>
      </c>
      <c r="BL670" s="9">
        <f t="shared" si="160"/>
        <v>139</v>
      </c>
      <c r="BN670" s="38">
        <f t="shared" si="166"/>
        <v>81</v>
      </c>
      <c r="BO670" s="34">
        <f t="shared" si="161"/>
        <v>4.3749200000000004</v>
      </c>
      <c r="BP670" s="37">
        <f t="shared" si="162"/>
        <v>17</v>
      </c>
      <c r="BQ670" s="37">
        <f t="shared" si="163"/>
        <v>16</v>
      </c>
      <c r="BR670" s="36">
        <f t="shared" si="164"/>
        <v>41</v>
      </c>
      <c r="BS670" s="36">
        <f t="shared" si="164"/>
        <v>2</v>
      </c>
      <c r="BV670" s="25"/>
      <c r="BW670" s="25"/>
      <c r="BX670" s="25"/>
    </row>
    <row r="671" spans="1:76">
      <c r="A671" s="38">
        <f t="shared" si="165"/>
        <v>82</v>
      </c>
      <c r="B671" s="36">
        <f t="shared" ref="B671:C686" si="171">B84</f>
        <v>41</v>
      </c>
      <c r="C671" s="36">
        <f t="shared" si="171"/>
        <v>3</v>
      </c>
      <c r="D671" s="9">
        <f t="shared" si="169"/>
        <v>4</v>
      </c>
      <c r="E671" s="9" t="str">
        <f t="shared" si="169"/>
        <v>-</v>
      </c>
      <c r="F671" s="9" t="str">
        <f t="shared" si="169"/>
        <v>-</v>
      </c>
      <c r="G671" s="9" t="str">
        <f t="shared" si="169"/>
        <v>-</v>
      </c>
      <c r="H671" s="9" t="str">
        <f t="shared" si="169"/>
        <v>-</v>
      </c>
      <c r="I671" s="9" t="str">
        <f t="shared" si="169"/>
        <v>-</v>
      </c>
      <c r="J671" s="9" t="str">
        <f t="shared" si="169"/>
        <v>-</v>
      </c>
      <c r="K671" s="9" t="str">
        <f t="shared" si="169"/>
        <v>-</v>
      </c>
      <c r="L671" s="9" t="str">
        <f t="shared" si="169"/>
        <v>-</v>
      </c>
      <c r="M671" s="9" t="str">
        <f t="shared" si="169"/>
        <v>-</v>
      </c>
      <c r="N671" s="9" t="str">
        <f t="shared" si="169"/>
        <v>-</v>
      </c>
      <c r="O671" s="9" t="str">
        <f t="shared" si="169"/>
        <v>-</v>
      </c>
      <c r="P671" s="9" t="str">
        <f t="shared" si="169"/>
        <v>-</v>
      </c>
      <c r="Q671" s="9">
        <f t="shared" si="169"/>
        <v>9</v>
      </c>
      <c r="R671" s="9" t="str">
        <f t="shared" si="169"/>
        <v>-</v>
      </c>
      <c r="S671" s="9" t="str">
        <f t="shared" si="168"/>
        <v>-</v>
      </c>
      <c r="T671" s="9">
        <f t="shared" si="168"/>
        <v>5</v>
      </c>
      <c r="U671" s="9">
        <f t="shared" si="168"/>
        <v>10</v>
      </c>
      <c r="V671" s="9" t="str">
        <f t="shared" si="168"/>
        <v>-</v>
      </c>
      <c r="W671" s="9" t="str">
        <f t="shared" si="168"/>
        <v>-</v>
      </c>
      <c r="X671" s="9" t="str">
        <f t="shared" si="168"/>
        <v>-</v>
      </c>
      <c r="Y671" s="9" t="str">
        <f t="shared" si="168"/>
        <v>-</v>
      </c>
      <c r="Z671" s="9">
        <f t="shared" si="168"/>
        <v>8</v>
      </c>
      <c r="AA671" s="9" t="str">
        <f t="shared" si="168"/>
        <v>-</v>
      </c>
      <c r="AB671" s="9" t="str">
        <f t="shared" si="168"/>
        <v>-</v>
      </c>
      <c r="AC671" s="9" t="str">
        <f t="shared" si="168"/>
        <v>-</v>
      </c>
      <c r="AD671" s="9" t="str">
        <f t="shared" si="168"/>
        <v>-</v>
      </c>
      <c r="AE671" s="9" t="str">
        <f t="shared" si="168"/>
        <v>-</v>
      </c>
      <c r="AF671" s="9" t="str">
        <f t="shared" si="168"/>
        <v>-</v>
      </c>
      <c r="AG671" s="9">
        <f t="shared" si="168"/>
        <v>5</v>
      </c>
      <c r="AH671" s="9" t="str">
        <f t="shared" si="168"/>
        <v>-</v>
      </c>
      <c r="AI671" s="9" t="str">
        <f t="shared" si="154"/>
        <v>-</v>
      </c>
      <c r="AJ671" s="9">
        <f t="shared" si="154"/>
        <v>5</v>
      </c>
      <c r="AK671" s="9" t="str">
        <f t="shared" si="154"/>
        <v>-</v>
      </c>
      <c r="AL671" s="9" t="str">
        <f t="shared" si="154"/>
        <v>-</v>
      </c>
      <c r="AM671" s="9">
        <f t="shared" si="154"/>
        <v>7</v>
      </c>
      <c r="AN671" s="9">
        <f t="shared" si="154"/>
        <v>4</v>
      </c>
      <c r="AO671" s="9" t="str">
        <f t="shared" si="154"/>
        <v>-</v>
      </c>
      <c r="AP671" s="9">
        <f t="shared" si="170"/>
        <v>7</v>
      </c>
      <c r="AQ671" s="9" t="str">
        <f t="shared" si="170"/>
        <v>-</v>
      </c>
      <c r="AR671" s="9" t="str">
        <f t="shared" si="170"/>
        <v>-</v>
      </c>
      <c r="AS671" s="9">
        <f t="shared" si="170"/>
        <v>3</v>
      </c>
      <c r="AT671" s="9" t="str">
        <f t="shared" si="170"/>
        <v>-</v>
      </c>
      <c r="AU671" s="9" t="str">
        <f t="shared" si="170"/>
        <v>-</v>
      </c>
      <c r="AV671" s="9" t="str">
        <f t="shared" si="170"/>
        <v>-</v>
      </c>
      <c r="AW671" s="9" t="str">
        <f t="shared" si="170"/>
        <v>-</v>
      </c>
      <c r="AX671" s="9" t="str">
        <f t="shared" si="170"/>
        <v>-</v>
      </c>
      <c r="AY671" s="9" t="str">
        <f t="shared" si="170"/>
        <v>-</v>
      </c>
      <c r="AZ671" s="9" t="str">
        <f t="shared" si="154"/>
        <v>-</v>
      </c>
      <c r="BA671" s="9" t="str">
        <f t="shared" si="154"/>
        <v>-</v>
      </c>
      <c r="BB671" s="9">
        <f t="shared" si="168"/>
        <v>7</v>
      </c>
      <c r="BC671" s="9">
        <f t="shared" si="168"/>
        <v>5</v>
      </c>
      <c r="BD671" s="9" t="str">
        <f t="shared" si="168"/>
        <v>-</v>
      </c>
      <c r="BE671" s="9">
        <f t="shared" si="168"/>
        <v>7</v>
      </c>
      <c r="BF671" s="9" t="str">
        <f t="shared" si="168"/>
        <v>-</v>
      </c>
      <c r="BG671" s="9" t="str">
        <f t="shared" si="168"/>
        <v>-</v>
      </c>
      <c r="BH671" s="9" t="str">
        <f t="shared" si="168"/>
        <v>-</v>
      </c>
      <c r="BI671" s="9">
        <f t="shared" si="168"/>
        <v>6</v>
      </c>
      <c r="BJ671" s="37">
        <f t="shared" si="157"/>
        <v>15</v>
      </c>
      <c r="BK671" s="34">
        <f t="shared" si="158"/>
        <v>6.133252333333334</v>
      </c>
      <c r="BL671" s="9">
        <f t="shared" si="160"/>
        <v>82</v>
      </c>
      <c r="BN671" s="38">
        <f t="shared" si="166"/>
        <v>82</v>
      </c>
      <c r="BO671" s="34">
        <f t="shared" si="161"/>
        <v>6.133252333333334</v>
      </c>
      <c r="BP671" s="37">
        <f t="shared" si="162"/>
        <v>16</v>
      </c>
      <c r="BQ671" s="37">
        <f t="shared" si="163"/>
        <v>15</v>
      </c>
      <c r="BR671" s="36">
        <f t="shared" si="164"/>
        <v>41</v>
      </c>
      <c r="BS671" s="36">
        <f t="shared" si="164"/>
        <v>3</v>
      </c>
      <c r="BV671" s="25"/>
      <c r="BW671" s="25"/>
      <c r="BX671" s="25"/>
    </row>
    <row r="672" spans="1:76">
      <c r="A672" s="38">
        <f t="shared" si="165"/>
        <v>83</v>
      </c>
      <c r="B672" s="36">
        <f t="shared" si="171"/>
        <v>42</v>
      </c>
      <c r="C672" s="36">
        <f t="shared" si="171"/>
        <v>1</v>
      </c>
      <c r="D672" s="9">
        <f t="shared" si="169"/>
        <v>6</v>
      </c>
      <c r="E672" s="9" t="str">
        <f t="shared" si="169"/>
        <v>-</v>
      </c>
      <c r="F672" s="9" t="str">
        <f t="shared" si="169"/>
        <v>-</v>
      </c>
      <c r="G672" s="9" t="str">
        <f t="shared" si="169"/>
        <v>-</v>
      </c>
      <c r="H672" s="9" t="str">
        <f t="shared" si="169"/>
        <v>-</v>
      </c>
      <c r="I672" s="9" t="str">
        <f t="shared" si="169"/>
        <v>-</v>
      </c>
      <c r="J672" s="9" t="str">
        <f t="shared" si="169"/>
        <v>-</v>
      </c>
      <c r="K672" s="9" t="str">
        <f t="shared" si="169"/>
        <v>-</v>
      </c>
      <c r="L672" s="9" t="str">
        <f t="shared" si="169"/>
        <v>-</v>
      </c>
      <c r="M672" s="9" t="str">
        <f t="shared" si="169"/>
        <v>-</v>
      </c>
      <c r="N672" s="9" t="str">
        <f t="shared" si="169"/>
        <v>-</v>
      </c>
      <c r="O672" s="9" t="str">
        <f t="shared" si="169"/>
        <v>-</v>
      </c>
      <c r="P672" s="9" t="str">
        <f t="shared" si="169"/>
        <v>-</v>
      </c>
      <c r="Q672" s="9">
        <f t="shared" si="169"/>
        <v>8</v>
      </c>
      <c r="R672" s="9" t="str">
        <f t="shared" si="169"/>
        <v>-</v>
      </c>
      <c r="S672" s="9" t="str">
        <f t="shared" si="168"/>
        <v>-</v>
      </c>
      <c r="T672" s="9">
        <f t="shared" si="168"/>
        <v>6</v>
      </c>
      <c r="U672" s="9">
        <f t="shared" si="168"/>
        <v>8</v>
      </c>
      <c r="V672" s="9" t="str">
        <f t="shared" si="168"/>
        <v>-</v>
      </c>
      <c r="W672" s="9" t="str">
        <f t="shared" si="168"/>
        <v>-</v>
      </c>
      <c r="X672" s="9" t="str">
        <f t="shared" si="168"/>
        <v>-</v>
      </c>
      <c r="Y672" s="9" t="str">
        <f t="shared" si="168"/>
        <v>-</v>
      </c>
      <c r="Z672" s="9">
        <f t="shared" si="168"/>
        <v>9</v>
      </c>
      <c r="AA672" s="9" t="str">
        <f t="shared" si="168"/>
        <v>-</v>
      </c>
      <c r="AB672" s="9" t="str">
        <f t="shared" si="168"/>
        <v>-</v>
      </c>
      <c r="AC672" s="9" t="str">
        <f t="shared" si="168"/>
        <v>-</v>
      </c>
      <c r="AD672" s="9" t="str">
        <f t="shared" si="168"/>
        <v>-</v>
      </c>
      <c r="AE672" s="9" t="str">
        <f t="shared" si="168"/>
        <v>-</v>
      </c>
      <c r="AF672" s="9" t="str">
        <f t="shared" si="168"/>
        <v>-</v>
      </c>
      <c r="AG672" s="9">
        <f t="shared" si="168"/>
        <v>7</v>
      </c>
      <c r="AH672" s="9" t="str">
        <f t="shared" si="168"/>
        <v>-</v>
      </c>
      <c r="AI672" s="9">
        <f t="shared" si="154"/>
        <v>9</v>
      </c>
      <c r="AJ672" s="9">
        <f t="shared" si="154"/>
        <v>5</v>
      </c>
      <c r="AK672" s="9">
        <f t="shared" si="154"/>
        <v>10</v>
      </c>
      <c r="AL672" s="9">
        <f t="shared" si="154"/>
        <v>6</v>
      </c>
      <c r="AM672" s="9">
        <f t="shared" si="154"/>
        <v>9</v>
      </c>
      <c r="AN672" s="9">
        <f t="shared" si="154"/>
        <v>7</v>
      </c>
      <c r="AO672" s="9" t="str">
        <f t="shared" si="154"/>
        <v>-</v>
      </c>
      <c r="AP672" s="9">
        <f t="shared" si="170"/>
        <v>6</v>
      </c>
      <c r="AQ672" s="9" t="str">
        <f t="shared" si="170"/>
        <v>-</v>
      </c>
      <c r="AR672" s="9" t="str">
        <f t="shared" si="170"/>
        <v>-</v>
      </c>
      <c r="AS672" s="9">
        <f t="shared" si="170"/>
        <v>1</v>
      </c>
      <c r="AT672" s="9" t="str">
        <f t="shared" si="170"/>
        <v>-</v>
      </c>
      <c r="AU672" s="9" t="str">
        <f t="shared" si="170"/>
        <v>-</v>
      </c>
      <c r="AV672" s="9" t="str">
        <f t="shared" si="170"/>
        <v>-</v>
      </c>
      <c r="AW672" s="9">
        <f t="shared" si="170"/>
        <v>5</v>
      </c>
      <c r="AX672" s="9" t="str">
        <f t="shared" si="170"/>
        <v>-</v>
      </c>
      <c r="AY672" s="9" t="str">
        <f t="shared" si="170"/>
        <v>-</v>
      </c>
      <c r="AZ672" s="9">
        <f t="shared" si="154"/>
        <v>8</v>
      </c>
      <c r="BA672" s="9" t="str">
        <f t="shared" si="154"/>
        <v>-</v>
      </c>
      <c r="BB672" s="9">
        <f t="shared" si="168"/>
        <v>9</v>
      </c>
      <c r="BC672" s="9">
        <f t="shared" si="168"/>
        <v>7</v>
      </c>
      <c r="BD672" s="9" t="str">
        <f t="shared" si="168"/>
        <v>-</v>
      </c>
      <c r="BE672" s="9">
        <f t="shared" si="168"/>
        <v>9</v>
      </c>
      <c r="BF672" s="9" t="str">
        <f t="shared" si="168"/>
        <v>-</v>
      </c>
      <c r="BG672" s="9" t="str">
        <f t="shared" si="168"/>
        <v>-</v>
      </c>
      <c r="BH672" s="9" t="str">
        <f t="shared" si="168"/>
        <v>-</v>
      </c>
      <c r="BI672" s="9" t="str">
        <f t="shared" si="168"/>
        <v>-</v>
      </c>
      <c r="BJ672" s="37">
        <f t="shared" si="157"/>
        <v>19</v>
      </c>
      <c r="BK672" s="34">
        <f t="shared" si="158"/>
        <v>7.1051811578947373</v>
      </c>
      <c r="BL672" s="9">
        <f t="shared" si="160"/>
        <v>45</v>
      </c>
      <c r="BN672" s="38">
        <f t="shared" si="166"/>
        <v>83</v>
      </c>
      <c r="BO672" s="34">
        <f t="shared" si="161"/>
        <v>7.1051811578947373</v>
      </c>
      <c r="BP672" s="37">
        <f t="shared" si="162"/>
        <v>20</v>
      </c>
      <c r="BQ672" s="37">
        <f t="shared" si="163"/>
        <v>19</v>
      </c>
      <c r="BR672" s="36">
        <f t="shared" si="164"/>
        <v>42</v>
      </c>
      <c r="BS672" s="36">
        <f t="shared" si="164"/>
        <v>1</v>
      </c>
      <c r="BV672" s="25"/>
      <c r="BW672" s="25"/>
      <c r="BX672" s="25"/>
    </row>
    <row r="673" spans="1:76">
      <c r="A673" s="38">
        <f t="shared" si="165"/>
        <v>84</v>
      </c>
      <c r="B673" s="36">
        <f t="shared" si="171"/>
        <v>42</v>
      </c>
      <c r="C673" s="36">
        <f t="shared" si="171"/>
        <v>2</v>
      </c>
      <c r="D673" s="9">
        <f t="shared" si="169"/>
        <v>4</v>
      </c>
      <c r="E673" s="9" t="str">
        <f t="shared" si="169"/>
        <v>-</v>
      </c>
      <c r="F673" s="9" t="str">
        <f t="shared" si="169"/>
        <v>-</v>
      </c>
      <c r="G673" s="9" t="str">
        <f t="shared" si="169"/>
        <v>-</v>
      </c>
      <c r="H673" s="9" t="str">
        <f t="shared" si="169"/>
        <v>-</v>
      </c>
      <c r="I673" s="9" t="str">
        <f t="shared" si="169"/>
        <v>-</v>
      </c>
      <c r="J673" s="9" t="str">
        <f t="shared" si="169"/>
        <v>-</v>
      </c>
      <c r="K673" s="9" t="str">
        <f t="shared" si="169"/>
        <v>-</v>
      </c>
      <c r="L673" s="9" t="str">
        <f t="shared" si="169"/>
        <v>-</v>
      </c>
      <c r="M673" s="9" t="str">
        <f t="shared" si="169"/>
        <v>-</v>
      </c>
      <c r="N673" s="9" t="str">
        <f t="shared" si="169"/>
        <v>-</v>
      </c>
      <c r="O673" s="9" t="str">
        <f t="shared" si="169"/>
        <v>-</v>
      </c>
      <c r="P673" s="9" t="str">
        <f t="shared" si="169"/>
        <v>-</v>
      </c>
      <c r="Q673" s="9">
        <f t="shared" si="169"/>
        <v>9</v>
      </c>
      <c r="R673" s="9" t="str">
        <f t="shared" si="169"/>
        <v>-</v>
      </c>
      <c r="S673" s="9" t="str">
        <f t="shared" si="168"/>
        <v>-</v>
      </c>
      <c r="T673" s="9">
        <f t="shared" si="168"/>
        <v>4</v>
      </c>
      <c r="U673" s="9">
        <f t="shared" si="168"/>
        <v>9</v>
      </c>
      <c r="V673" s="9" t="str">
        <f t="shared" si="168"/>
        <v>-</v>
      </c>
      <c r="W673" s="9" t="str">
        <f t="shared" si="168"/>
        <v>-</v>
      </c>
      <c r="X673" s="9" t="str">
        <f t="shared" si="168"/>
        <v>-</v>
      </c>
      <c r="Y673" s="9" t="str">
        <f t="shared" si="168"/>
        <v>-</v>
      </c>
      <c r="Z673" s="9">
        <f t="shared" si="168"/>
        <v>6</v>
      </c>
      <c r="AA673" s="9" t="str">
        <f t="shared" si="168"/>
        <v>-</v>
      </c>
      <c r="AB673" s="9" t="str">
        <f t="shared" si="168"/>
        <v>-</v>
      </c>
      <c r="AC673" s="9" t="str">
        <f t="shared" si="168"/>
        <v>-</v>
      </c>
      <c r="AD673" s="9" t="str">
        <f t="shared" si="168"/>
        <v>-</v>
      </c>
      <c r="AE673" s="9" t="str">
        <f t="shared" si="168"/>
        <v>-</v>
      </c>
      <c r="AF673" s="9" t="str">
        <f t="shared" si="168"/>
        <v>-</v>
      </c>
      <c r="AG673" s="9">
        <f t="shared" si="168"/>
        <v>5</v>
      </c>
      <c r="AH673" s="9" t="str">
        <f t="shared" si="168"/>
        <v>-</v>
      </c>
      <c r="AI673" s="9" t="str">
        <f t="shared" si="154"/>
        <v>-</v>
      </c>
      <c r="AJ673" s="9">
        <f t="shared" si="154"/>
        <v>5</v>
      </c>
      <c r="AK673" s="9" t="str">
        <f t="shared" si="154"/>
        <v>-</v>
      </c>
      <c r="AL673" s="9">
        <f t="shared" si="154"/>
        <v>4</v>
      </c>
      <c r="AM673" s="9">
        <f t="shared" si="154"/>
        <v>6</v>
      </c>
      <c r="AN673" s="9">
        <f t="shared" si="154"/>
        <v>3</v>
      </c>
      <c r="AO673" s="9" t="str">
        <f t="shared" si="154"/>
        <v>-</v>
      </c>
      <c r="AP673" s="9">
        <f t="shared" si="170"/>
        <v>6</v>
      </c>
      <c r="AQ673" s="9" t="str">
        <f t="shared" si="170"/>
        <v>-</v>
      </c>
      <c r="AR673" s="9" t="str">
        <f t="shared" si="170"/>
        <v>-</v>
      </c>
      <c r="AS673" s="9">
        <f t="shared" si="170"/>
        <v>5</v>
      </c>
      <c r="AT673" s="9" t="str">
        <f t="shared" si="170"/>
        <v>-</v>
      </c>
      <c r="AU673" s="9" t="str">
        <f t="shared" si="170"/>
        <v>-</v>
      </c>
      <c r="AV673" s="9" t="str">
        <f t="shared" si="170"/>
        <v>-</v>
      </c>
      <c r="AW673" s="9">
        <f t="shared" si="170"/>
        <v>4</v>
      </c>
      <c r="AX673" s="9" t="str">
        <f t="shared" si="170"/>
        <v>-</v>
      </c>
      <c r="AY673" s="9" t="str">
        <f t="shared" si="170"/>
        <v>-</v>
      </c>
      <c r="AZ673" s="9">
        <f t="shared" si="154"/>
        <v>3</v>
      </c>
      <c r="BA673" s="9" t="str">
        <f t="shared" si="154"/>
        <v>-</v>
      </c>
      <c r="BB673" s="9">
        <f t="shared" si="168"/>
        <v>9</v>
      </c>
      <c r="BC673" s="9">
        <f t="shared" si="168"/>
        <v>4</v>
      </c>
      <c r="BD673" s="9" t="str">
        <f t="shared" si="168"/>
        <v>-</v>
      </c>
      <c r="BE673" s="9">
        <f t="shared" si="168"/>
        <v>6</v>
      </c>
      <c r="BF673" s="9">
        <f t="shared" si="168"/>
        <v>8</v>
      </c>
      <c r="BG673" s="9" t="str">
        <f t="shared" si="168"/>
        <v>-</v>
      </c>
      <c r="BH673" s="9" t="str">
        <f t="shared" si="168"/>
        <v>-</v>
      </c>
      <c r="BI673" s="9" t="str">
        <f t="shared" si="168"/>
        <v>-</v>
      </c>
      <c r="BJ673" s="37">
        <f t="shared" si="157"/>
        <v>18</v>
      </c>
      <c r="BK673" s="34">
        <f t="shared" si="158"/>
        <v>5.5554725555555553</v>
      </c>
      <c r="BL673" s="9">
        <f t="shared" si="160"/>
        <v>105</v>
      </c>
      <c r="BN673" s="38">
        <f t="shared" si="166"/>
        <v>84</v>
      </c>
      <c r="BO673" s="34">
        <f t="shared" si="161"/>
        <v>5.5554725555555553</v>
      </c>
      <c r="BP673" s="37">
        <f t="shared" si="162"/>
        <v>18</v>
      </c>
      <c r="BQ673" s="37">
        <f t="shared" si="163"/>
        <v>18</v>
      </c>
      <c r="BR673" s="36">
        <f t="shared" si="164"/>
        <v>42</v>
      </c>
      <c r="BS673" s="36">
        <f t="shared" si="164"/>
        <v>2</v>
      </c>
      <c r="BV673" s="25"/>
      <c r="BW673" s="25"/>
      <c r="BX673" s="25"/>
    </row>
    <row r="674" spans="1:76">
      <c r="A674" s="38">
        <f t="shared" si="165"/>
        <v>85</v>
      </c>
      <c r="B674" s="36">
        <f t="shared" si="171"/>
        <v>42</v>
      </c>
      <c r="C674" s="36">
        <f t="shared" si="171"/>
        <v>3</v>
      </c>
      <c r="D674" s="9">
        <f t="shared" si="169"/>
        <v>9</v>
      </c>
      <c r="E674" s="9" t="str">
        <f t="shared" si="169"/>
        <v>-</v>
      </c>
      <c r="F674" s="9">
        <f t="shared" si="169"/>
        <v>6</v>
      </c>
      <c r="G674" s="9" t="str">
        <f t="shared" si="169"/>
        <v>-</v>
      </c>
      <c r="H674" s="9" t="str">
        <f t="shared" si="169"/>
        <v>-</v>
      </c>
      <c r="I674" s="9" t="str">
        <f t="shared" si="169"/>
        <v>-</v>
      </c>
      <c r="J674" s="9" t="str">
        <f t="shared" si="169"/>
        <v>-</v>
      </c>
      <c r="K674" s="9" t="str">
        <f t="shared" si="169"/>
        <v>-</v>
      </c>
      <c r="L674" s="9" t="str">
        <f t="shared" si="169"/>
        <v>-</v>
      </c>
      <c r="M674" s="9">
        <f t="shared" si="169"/>
        <v>7</v>
      </c>
      <c r="N674" s="9" t="str">
        <f t="shared" si="169"/>
        <v>-</v>
      </c>
      <c r="O674" s="9" t="str">
        <f t="shared" si="169"/>
        <v>-</v>
      </c>
      <c r="P674" s="9" t="str">
        <f t="shared" si="169"/>
        <v>-</v>
      </c>
      <c r="Q674" s="9">
        <f t="shared" si="169"/>
        <v>9</v>
      </c>
      <c r="R674" s="9" t="str">
        <f t="shared" si="169"/>
        <v>-</v>
      </c>
      <c r="S674" s="9" t="str">
        <f t="shared" si="168"/>
        <v>-</v>
      </c>
      <c r="T674" s="9">
        <f t="shared" si="168"/>
        <v>4</v>
      </c>
      <c r="U674" s="9">
        <f t="shared" si="168"/>
        <v>6</v>
      </c>
      <c r="V674" s="9" t="str">
        <f t="shared" si="168"/>
        <v>-</v>
      </c>
      <c r="W674" s="9" t="str">
        <f t="shared" si="168"/>
        <v>-</v>
      </c>
      <c r="X674" s="9" t="str">
        <f t="shared" si="168"/>
        <v>-</v>
      </c>
      <c r="Y674" s="9" t="str">
        <f t="shared" si="168"/>
        <v>-</v>
      </c>
      <c r="Z674" s="9">
        <f t="shared" si="168"/>
        <v>9</v>
      </c>
      <c r="AA674" s="9" t="str">
        <f t="shared" si="168"/>
        <v>-</v>
      </c>
      <c r="AB674" s="9" t="str">
        <f t="shared" si="168"/>
        <v>-</v>
      </c>
      <c r="AC674" s="9" t="str">
        <f t="shared" si="168"/>
        <v>-</v>
      </c>
      <c r="AD674" s="9" t="str">
        <f t="shared" si="168"/>
        <v>-</v>
      </c>
      <c r="AE674" s="9" t="str">
        <f t="shared" si="168"/>
        <v>-</v>
      </c>
      <c r="AF674" s="9" t="str">
        <f t="shared" si="168"/>
        <v>-</v>
      </c>
      <c r="AG674" s="9">
        <f t="shared" si="168"/>
        <v>8</v>
      </c>
      <c r="AH674" s="9" t="str">
        <f t="shared" si="168"/>
        <v>-</v>
      </c>
      <c r="AI674" s="9" t="str">
        <f t="shared" si="154"/>
        <v>-</v>
      </c>
      <c r="AJ674" s="9">
        <f t="shared" si="154"/>
        <v>6</v>
      </c>
      <c r="AK674" s="9" t="str">
        <f t="shared" si="154"/>
        <v>-</v>
      </c>
      <c r="AL674" s="9">
        <f t="shared" si="154"/>
        <v>5</v>
      </c>
      <c r="AM674" s="9">
        <f t="shared" si="154"/>
        <v>8</v>
      </c>
      <c r="AN674" s="9">
        <f t="shared" si="154"/>
        <v>5</v>
      </c>
      <c r="AO674" s="9" t="str">
        <f t="shared" si="154"/>
        <v>-</v>
      </c>
      <c r="AP674" s="9">
        <f t="shared" si="170"/>
        <v>6</v>
      </c>
      <c r="AQ674" s="9" t="str">
        <f t="shared" si="170"/>
        <v>-</v>
      </c>
      <c r="AR674" s="9" t="str">
        <f t="shared" si="170"/>
        <v>-</v>
      </c>
      <c r="AS674" s="9" t="str">
        <f t="shared" si="170"/>
        <v>-</v>
      </c>
      <c r="AT674" s="9" t="str">
        <f t="shared" si="170"/>
        <v>-</v>
      </c>
      <c r="AU674" s="9" t="str">
        <f t="shared" si="170"/>
        <v>-</v>
      </c>
      <c r="AV674" s="9" t="str">
        <f t="shared" si="170"/>
        <v>-</v>
      </c>
      <c r="AW674" s="9">
        <f t="shared" si="170"/>
        <v>6</v>
      </c>
      <c r="AX674" s="9" t="str">
        <f t="shared" si="170"/>
        <v>-</v>
      </c>
      <c r="AY674" s="9" t="str">
        <f t="shared" si="170"/>
        <v>-</v>
      </c>
      <c r="AZ674" s="9" t="str">
        <f t="shared" si="154"/>
        <v>-</v>
      </c>
      <c r="BA674" s="9" t="str">
        <f t="shared" si="154"/>
        <v>-</v>
      </c>
      <c r="BB674" s="9">
        <f t="shared" si="168"/>
        <v>9</v>
      </c>
      <c r="BC674" s="9">
        <f t="shared" si="168"/>
        <v>6</v>
      </c>
      <c r="BD674" s="9" t="str">
        <f t="shared" si="168"/>
        <v>-</v>
      </c>
      <c r="BE674" s="9">
        <f t="shared" si="168"/>
        <v>7</v>
      </c>
      <c r="BF674" s="9">
        <f t="shared" si="168"/>
        <v>9</v>
      </c>
      <c r="BG674" s="9" t="str">
        <f t="shared" si="168"/>
        <v>-</v>
      </c>
      <c r="BH674" s="9" t="str">
        <f t="shared" si="168"/>
        <v>-</v>
      </c>
      <c r="BI674" s="9" t="str">
        <f t="shared" si="168"/>
        <v>-</v>
      </c>
      <c r="BJ674" s="37">
        <f t="shared" si="157"/>
        <v>18</v>
      </c>
      <c r="BK674" s="34">
        <f t="shared" si="158"/>
        <v>6.9443604444444444</v>
      </c>
      <c r="BL674" s="9">
        <f t="shared" si="160"/>
        <v>50</v>
      </c>
      <c r="BN674" s="38">
        <f t="shared" si="166"/>
        <v>85</v>
      </c>
      <c r="BO674" s="34">
        <f t="shared" si="161"/>
        <v>6.9443604444444444</v>
      </c>
      <c r="BP674" s="37">
        <f t="shared" si="162"/>
        <v>21</v>
      </c>
      <c r="BQ674" s="37">
        <f t="shared" si="163"/>
        <v>18</v>
      </c>
      <c r="BR674" s="36">
        <f t="shared" si="164"/>
        <v>42</v>
      </c>
      <c r="BS674" s="36">
        <f t="shared" si="164"/>
        <v>3</v>
      </c>
      <c r="BV674" s="25"/>
      <c r="BW674" s="25"/>
      <c r="BX674" s="25"/>
    </row>
    <row r="675" spans="1:76">
      <c r="A675" s="38">
        <f t="shared" si="165"/>
        <v>86</v>
      </c>
      <c r="B675" s="36">
        <f t="shared" si="171"/>
        <v>44</v>
      </c>
      <c r="C675" s="36">
        <f t="shared" si="171"/>
        <v>1</v>
      </c>
      <c r="D675" s="9">
        <f t="shared" si="169"/>
        <v>8</v>
      </c>
      <c r="E675" s="9" t="str">
        <f t="shared" si="169"/>
        <v>-</v>
      </c>
      <c r="F675" s="9">
        <f t="shared" si="169"/>
        <v>7</v>
      </c>
      <c r="G675" s="9" t="str">
        <f t="shared" si="169"/>
        <v>-</v>
      </c>
      <c r="H675" s="9" t="str">
        <f t="shared" si="169"/>
        <v>-</v>
      </c>
      <c r="I675" s="9" t="str">
        <f t="shared" si="169"/>
        <v>-</v>
      </c>
      <c r="J675" s="9" t="str">
        <f t="shared" si="169"/>
        <v>-</v>
      </c>
      <c r="K675" s="9" t="str">
        <f t="shared" si="169"/>
        <v>-</v>
      </c>
      <c r="L675" s="9" t="str">
        <f t="shared" si="169"/>
        <v>-</v>
      </c>
      <c r="M675" s="9" t="str">
        <f t="shared" si="169"/>
        <v>-</v>
      </c>
      <c r="N675" s="9" t="str">
        <f t="shared" si="169"/>
        <v>-</v>
      </c>
      <c r="O675" s="9" t="str">
        <f t="shared" si="169"/>
        <v>-</v>
      </c>
      <c r="P675" s="9" t="str">
        <f t="shared" si="169"/>
        <v>-</v>
      </c>
      <c r="Q675" s="9">
        <f t="shared" si="169"/>
        <v>9</v>
      </c>
      <c r="R675" s="9" t="str">
        <f t="shared" si="169"/>
        <v>-</v>
      </c>
      <c r="S675" s="9" t="str">
        <f t="shared" si="168"/>
        <v>-</v>
      </c>
      <c r="T675" s="9">
        <f t="shared" si="168"/>
        <v>11</v>
      </c>
      <c r="U675" s="9">
        <f t="shared" si="168"/>
        <v>12</v>
      </c>
      <c r="V675" s="9" t="str">
        <f t="shared" si="168"/>
        <v>-</v>
      </c>
      <c r="W675" s="9" t="str">
        <f t="shared" si="168"/>
        <v>-</v>
      </c>
      <c r="X675" s="9" t="str">
        <f t="shared" ref="X675:BI690" si="172">IF(AND(X$196="ДА",X480="-"),X88,"-")</f>
        <v>-</v>
      </c>
      <c r="Y675" s="9" t="str">
        <f t="shared" si="172"/>
        <v>-</v>
      </c>
      <c r="Z675" s="9">
        <f t="shared" si="172"/>
        <v>8</v>
      </c>
      <c r="AA675" s="9" t="str">
        <f t="shared" si="172"/>
        <v>-</v>
      </c>
      <c r="AB675" s="9" t="str">
        <f t="shared" si="172"/>
        <v>-</v>
      </c>
      <c r="AC675" s="9" t="str">
        <f t="shared" si="172"/>
        <v>-</v>
      </c>
      <c r="AD675" s="9" t="str">
        <f t="shared" si="172"/>
        <v>-</v>
      </c>
      <c r="AE675" s="9" t="str">
        <f t="shared" si="172"/>
        <v>-</v>
      </c>
      <c r="AF675" s="9" t="str">
        <f t="shared" si="172"/>
        <v>-</v>
      </c>
      <c r="AG675" s="9">
        <f t="shared" si="172"/>
        <v>9</v>
      </c>
      <c r="AH675" s="9" t="str">
        <f t="shared" si="172"/>
        <v>-</v>
      </c>
      <c r="AI675" s="9">
        <f t="shared" si="172"/>
        <v>4</v>
      </c>
      <c r="AJ675" s="9">
        <f t="shared" si="172"/>
        <v>6</v>
      </c>
      <c r="AK675" s="9">
        <f t="shared" si="172"/>
        <v>12</v>
      </c>
      <c r="AL675" s="9" t="str">
        <f t="shared" si="172"/>
        <v>-</v>
      </c>
      <c r="AM675" s="9">
        <f t="shared" si="172"/>
        <v>7</v>
      </c>
      <c r="AN675" s="9">
        <f t="shared" si="172"/>
        <v>7</v>
      </c>
      <c r="AO675" s="9" t="str">
        <f t="shared" si="172"/>
        <v>-</v>
      </c>
      <c r="AP675" s="9">
        <f t="shared" si="170"/>
        <v>6</v>
      </c>
      <c r="AQ675" s="9" t="str">
        <f t="shared" si="170"/>
        <v>-</v>
      </c>
      <c r="AR675" s="9" t="str">
        <f t="shared" si="170"/>
        <v>-</v>
      </c>
      <c r="AS675" s="9">
        <f t="shared" si="170"/>
        <v>6</v>
      </c>
      <c r="AT675" s="9" t="str">
        <f t="shared" si="170"/>
        <v>-</v>
      </c>
      <c r="AU675" s="9" t="str">
        <f t="shared" si="170"/>
        <v>-</v>
      </c>
      <c r="AV675" s="9" t="str">
        <f t="shared" si="170"/>
        <v>-</v>
      </c>
      <c r="AW675" s="9">
        <f t="shared" si="170"/>
        <v>5</v>
      </c>
      <c r="AX675" s="9" t="str">
        <f t="shared" si="170"/>
        <v>-</v>
      </c>
      <c r="AY675" s="9" t="str">
        <f t="shared" si="170"/>
        <v>-</v>
      </c>
      <c r="AZ675" s="9">
        <f t="shared" si="172"/>
        <v>4</v>
      </c>
      <c r="BA675" s="9" t="str">
        <f t="shared" si="172"/>
        <v>-</v>
      </c>
      <c r="BB675" s="9">
        <f t="shared" si="172"/>
        <v>9</v>
      </c>
      <c r="BC675" s="9">
        <f t="shared" si="172"/>
        <v>7</v>
      </c>
      <c r="BD675" s="9" t="str">
        <f t="shared" si="172"/>
        <v>-</v>
      </c>
      <c r="BE675" s="9">
        <f t="shared" si="172"/>
        <v>5</v>
      </c>
      <c r="BF675" s="9">
        <f t="shared" si="172"/>
        <v>5</v>
      </c>
      <c r="BG675" s="9" t="str">
        <f t="shared" si="172"/>
        <v>-</v>
      </c>
      <c r="BH675" s="9">
        <f t="shared" si="172"/>
        <v>7</v>
      </c>
      <c r="BI675" s="9" t="str">
        <f t="shared" si="172"/>
        <v>-</v>
      </c>
      <c r="BJ675" s="37">
        <f t="shared" si="157"/>
        <v>21</v>
      </c>
      <c r="BK675" s="34">
        <f t="shared" si="158"/>
        <v>7.3332483333333327</v>
      </c>
      <c r="BL675" s="9">
        <f t="shared" si="160"/>
        <v>37</v>
      </c>
      <c r="BN675" s="38">
        <f t="shared" si="166"/>
        <v>86</v>
      </c>
      <c r="BO675" s="34">
        <f t="shared" si="161"/>
        <v>7.3332483333333327</v>
      </c>
      <c r="BP675" s="37">
        <f t="shared" si="162"/>
        <v>28</v>
      </c>
      <c r="BQ675" s="37">
        <f t="shared" si="163"/>
        <v>21</v>
      </c>
      <c r="BR675" s="36">
        <f t="shared" si="164"/>
        <v>44</v>
      </c>
      <c r="BS675" s="36">
        <f t="shared" si="164"/>
        <v>1</v>
      </c>
      <c r="BV675" s="25"/>
      <c r="BW675" s="25"/>
      <c r="BX675" s="25"/>
    </row>
    <row r="676" spans="1:76">
      <c r="A676" s="38">
        <f t="shared" si="165"/>
        <v>87</v>
      </c>
      <c r="B676" s="36">
        <f t="shared" si="171"/>
        <v>44</v>
      </c>
      <c r="C676" s="36">
        <f t="shared" si="171"/>
        <v>2</v>
      </c>
      <c r="D676" s="9">
        <f t="shared" si="169"/>
        <v>12</v>
      </c>
      <c r="E676" s="9" t="str">
        <f t="shared" si="169"/>
        <v>-</v>
      </c>
      <c r="F676" s="9" t="str">
        <f t="shared" si="169"/>
        <v>-</v>
      </c>
      <c r="G676" s="9" t="str">
        <f t="shared" si="169"/>
        <v>-</v>
      </c>
      <c r="H676" s="9" t="str">
        <f t="shared" si="169"/>
        <v>-</v>
      </c>
      <c r="I676" s="9" t="str">
        <f t="shared" si="169"/>
        <v>-</v>
      </c>
      <c r="J676" s="9" t="str">
        <f t="shared" si="169"/>
        <v>-</v>
      </c>
      <c r="K676" s="9" t="str">
        <f t="shared" si="169"/>
        <v>-</v>
      </c>
      <c r="L676" s="9" t="str">
        <f t="shared" si="169"/>
        <v>-</v>
      </c>
      <c r="M676" s="9" t="str">
        <f t="shared" si="169"/>
        <v>-</v>
      </c>
      <c r="N676" s="9" t="str">
        <f t="shared" si="169"/>
        <v>-</v>
      </c>
      <c r="O676" s="9" t="str">
        <f t="shared" si="169"/>
        <v>-</v>
      </c>
      <c r="P676" s="9" t="str">
        <f t="shared" si="169"/>
        <v>-</v>
      </c>
      <c r="Q676" s="9">
        <f t="shared" si="169"/>
        <v>7</v>
      </c>
      <c r="R676" s="9" t="str">
        <f t="shared" si="169"/>
        <v>-</v>
      </c>
      <c r="S676" s="9" t="str">
        <f t="shared" si="169"/>
        <v>-</v>
      </c>
      <c r="T676" s="9">
        <f t="shared" ref="T676:BI681" si="173">IF(AND(T$196="ДА",T481="-"),T89,"-")</f>
        <v>9</v>
      </c>
      <c r="U676" s="9">
        <f t="shared" si="173"/>
        <v>9</v>
      </c>
      <c r="V676" s="9" t="str">
        <f t="shared" si="173"/>
        <v>-</v>
      </c>
      <c r="W676" s="9" t="str">
        <f t="shared" si="173"/>
        <v>-</v>
      </c>
      <c r="X676" s="9" t="str">
        <f t="shared" si="173"/>
        <v>-</v>
      </c>
      <c r="Y676" s="9" t="str">
        <f t="shared" si="173"/>
        <v>-</v>
      </c>
      <c r="Z676" s="9">
        <f t="shared" si="173"/>
        <v>7</v>
      </c>
      <c r="AA676" s="9" t="str">
        <f t="shared" si="173"/>
        <v>-</v>
      </c>
      <c r="AB676" s="9" t="str">
        <f t="shared" si="173"/>
        <v>-</v>
      </c>
      <c r="AC676" s="9" t="str">
        <f t="shared" si="173"/>
        <v>-</v>
      </c>
      <c r="AD676" s="9" t="str">
        <f t="shared" si="173"/>
        <v>-</v>
      </c>
      <c r="AE676" s="9" t="str">
        <f t="shared" si="173"/>
        <v>-</v>
      </c>
      <c r="AF676" s="9" t="str">
        <f t="shared" si="173"/>
        <v>-</v>
      </c>
      <c r="AG676" s="9">
        <f t="shared" si="173"/>
        <v>6</v>
      </c>
      <c r="AH676" s="9" t="str">
        <f t="shared" si="173"/>
        <v>-</v>
      </c>
      <c r="AI676" s="9">
        <f t="shared" si="172"/>
        <v>10</v>
      </c>
      <c r="AJ676" s="9">
        <f t="shared" si="172"/>
        <v>4</v>
      </c>
      <c r="AK676" s="9" t="str">
        <f t="shared" si="172"/>
        <v>-</v>
      </c>
      <c r="AL676" s="9" t="str">
        <f t="shared" si="172"/>
        <v>-</v>
      </c>
      <c r="AM676" s="9">
        <f t="shared" si="172"/>
        <v>6</v>
      </c>
      <c r="AN676" s="9">
        <f t="shared" si="172"/>
        <v>6</v>
      </c>
      <c r="AO676" s="9" t="str">
        <f t="shared" si="172"/>
        <v>-</v>
      </c>
      <c r="AP676" s="9">
        <f t="shared" si="170"/>
        <v>6</v>
      </c>
      <c r="AQ676" s="9" t="str">
        <f t="shared" si="170"/>
        <v>-</v>
      </c>
      <c r="AR676" s="9" t="str">
        <f t="shared" si="170"/>
        <v>-</v>
      </c>
      <c r="AS676" s="9">
        <f t="shared" si="170"/>
        <v>5</v>
      </c>
      <c r="AT676" s="9" t="str">
        <f t="shared" si="170"/>
        <v>-</v>
      </c>
      <c r="AU676" s="9" t="str">
        <f t="shared" si="170"/>
        <v>-</v>
      </c>
      <c r="AV676" s="9" t="str">
        <f t="shared" si="170"/>
        <v>-</v>
      </c>
      <c r="AW676" s="9">
        <f t="shared" si="170"/>
        <v>7</v>
      </c>
      <c r="AX676" s="9" t="str">
        <f t="shared" si="170"/>
        <v>-</v>
      </c>
      <c r="AY676" s="9" t="str">
        <f t="shared" si="170"/>
        <v>-</v>
      </c>
      <c r="AZ676" s="9" t="str">
        <f t="shared" si="172"/>
        <v>-</v>
      </c>
      <c r="BA676" s="9" t="str">
        <f t="shared" si="172"/>
        <v>-</v>
      </c>
      <c r="BB676" s="9">
        <f t="shared" si="173"/>
        <v>5</v>
      </c>
      <c r="BC676" s="9">
        <f t="shared" si="173"/>
        <v>6</v>
      </c>
      <c r="BD676" s="9" t="str">
        <f t="shared" si="173"/>
        <v>-</v>
      </c>
      <c r="BE676" s="9">
        <f t="shared" si="173"/>
        <v>9</v>
      </c>
      <c r="BF676" s="9">
        <f t="shared" si="173"/>
        <v>6</v>
      </c>
      <c r="BG676" s="9" t="str">
        <f t="shared" si="173"/>
        <v>-</v>
      </c>
      <c r="BH676" s="9">
        <f t="shared" si="173"/>
        <v>9</v>
      </c>
      <c r="BI676" s="9">
        <f t="shared" si="173"/>
        <v>5</v>
      </c>
      <c r="BJ676" s="37">
        <f t="shared" si="157"/>
        <v>19</v>
      </c>
      <c r="BK676" s="34">
        <f t="shared" si="158"/>
        <v>7.0525455789473686</v>
      </c>
      <c r="BL676" s="9">
        <f t="shared" si="160"/>
        <v>48</v>
      </c>
      <c r="BN676" s="38">
        <f t="shared" si="166"/>
        <v>87</v>
      </c>
      <c r="BO676" s="34">
        <f t="shared" si="161"/>
        <v>7.0525455789473686</v>
      </c>
      <c r="BP676" s="37">
        <f t="shared" si="162"/>
        <v>20</v>
      </c>
      <c r="BQ676" s="37">
        <f t="shared" si="163"/>
        <v>19</v>
      </c>
      <c r="BR676" s="36">
        <f t="shared" si="164"/>
        <v>44</v>
      </c>
      <c r="BS676" s="36">
        <f t="shared" si="164"/>
        <v>2</v>
      </c>
      <c r="BV676" s="25"/>
      <c r="BW676" s="25"/>
      <c r="BX676" s="25"/>
    </row>
    <row r="677" spans="1:76">
      <c r="A677" s="38">
        <f t="shared" si="165"/>
        <v>88</v>
      </c>
      <c r="B677" s="36">
        <f t="shared" si="171"/>
        <v>44</v>
      </c>
      <c r="C677" s="36">
        <f t="shared" si="171"/>
        <v>3</v>
      </c>
      <c r="D677" s="9">
        <f t="shared" si="169"/>
        <v>9</v>
      </c>
      <c r="E677" s="9" t="str">
        <f t="shared" si="169"/>
        <v>-</v>
      </c>
      <c r="F677" s="9" t="str">
        <f t="shared" si="169"/>
        <v>-</v>
      </c>
      <c r="G677" s="9" t="str">
        <f t="shared" si="169"/>
        <v>-</v>
      </c>
      <c r="H677" s="9" t="str">
        <f t="shared" si="169"/>
        <v>-</v>
      </c>
      <c r="I677" s="9" t="str">
        <f t="shared" si="169"/>
        <v>-</v>
      </c>
      <c r="J677" s="9" t="str">
        <f t="shared" si="169"/>
        <v>-</v>
      </c>
      <c r="K677" s="9" t="str">
        <f t="shared" si="169"/>
        <v>-</v>
      </c>
      <c r="L677" s="9" t="str">
        <f t="shared" si="169"/>
        <v>-</v>
      </c>
      <c r="M677" s="9" t="str">
        <f t="shared" si="169"/>
        <v>-</v>
      </c>
      <c r="N677" s="9" t="str">
        <f t="shared" si="169"/>
        <v>-</v>
      </c>
      <c r="O677" s="9" t="str">
        <f t="shared" si="169"/>
        <v>-</v>
      </c>
      <c r="P677" s="9" t="str">
        <f t="shared" si="169"/>
        <v>-</v>
      </c>
      <c r="Q677" s="9">
        <f t="shared" si="169"/>
        <v>9</v>
      </c>
      <c r="R677" s="9" t="str">
        <f t="shared" si="169"/>
        <v>-</v>
      </c>
      <c r="S677" s="9" t="str">
        <f t="shared" si="169"/>
        <v>-</v>
      </c>
      <c r="T677" s="9">
        <f t="shared" si="173"/>
        <v>9</v>
      </c>
      <c r="U677" s="9">
        <f t="shared" si="173"/>
        <v>11</v>
      </c>
      <c r="V677" s="9" t="str">
        <f t="shared" si="173"/>
        <v>-</v>
      </c>
      <c r="W677" s="9" t="str">
        <f t="shared" si="173"/>
        <v>-</v>
      </c>
      <c r="X677" s="9" t="str">
        <f t="shared" si="173"/>
        <v>-</v>
      </c>
      <c r="Y677" s="9" t="str">
        <f t="shared" si="173"/>
        <v>-</v>
      </c>
      <c r="Z677" s="9">
        <f t="shared" si="173"/>
        <v>9</v>
      </c>
      <c r="AA677" s="9" t="str">
        <f t="shared" si="173"/>
        <v>-</v>
      </c>
      <c r="AB677" s="9" t="str">
        <f t="shared" si="173"/>
        <v>-</v>
      </c>
      <c r="AC677" s="9" t="str">
        <f t="shared" si="173"/>
        <v>-</v>
      </c>
      <c r="AD677" s="9" t="str">
        <f t="shared" si="173"/>
        <v>-</v>
      </c>
      <c r="AE677" s="9" t="str">
        <f t="shared" si="173"/>
        <v>-</v>
      </c>
      <c r="AF677" s="9" t="str">
        <f t="shared" si="173"/>
        <v>-</v>
      </c>
      <c r="AG677" s="9">
        <f t="shared" si="173"/>
        <v>9</v>
      </c>
      <c r="AH677" s="9" t="str">
        <f t="shared" si="173"/>
        <v>-</v>
      </c>
      <c r="AI677" s="9">
        <f t="shared" si="172"/>
        <v>10</v>
      </c>
      <c r="AJ677" s="9">
        <f t="shared" si="172"/>
        <v>9</v>
      </c>
      <c r="AK677" s="9">
        <f t="shared" si="172"/>
        <v>12</v>
      </c>
      <c r="AL677" s="9">
        <f t="shared" si="172"/>
        <v>5</v>
      </c>
      <c r="AM677" s="9">
        <f t="shared" si="172"/>
        <v>3</v>
      </c>
      <c r="AN677" s="9">
        <f t="shared" si="172"/>
        <v>6</v>
      </c>
      <c r="AO677" s="9" t="str">
        <f t="shared" si="172"/>
        <v>-</v>
      </c>
      <c r="AP677" s="9">
        <f t="shared" si="170"/>
        <v>7</v>
      </c>
      <c r="AQ677" s="9" t="str">
        <f t="shared" si="170"/>
        <v>-</v>
      </c>
      <c r="AR677" s="9" t="str">
        <f t="shared" si="170"/>
        <v>-</v>
      </c>
      <c r="AS677" s="9">
        <f t="shared" si="170"/>
        <v>6</v>
      </c>
      <c r="AT677" s="9" t="str">
        <f t="shared" si="170"/>
        <v>-</v>
      </c>
      <c r="AU677" s="9" t="str">
        <f t="shared" si="170"/>
        <v>-</v>
      </c>
      <c r="AV677" s="9" t="str">
        <f t="shared" si="170"/>
        <v>-</v>
      </c>
      <c r="AW677" s="9" t="str">
        <f t="shared" si="170"/>
        <v>-</v>
      </c>
      <c r="AX677" s="9" t="str">
        <f t="shared" si="170"/>
        <v>-</v>
      </c>
      <c r="AY677" s="9" t="str">
        <f t="shared" si="170"/>
        <v>-</v>
      </c>
      <c r="AZ677" s="9" t="str">
        <f t="shared" si="172"/>
        <v>-</v>
      </c>
      <c r="BA677" s="9" t="str">
        <f t="shared" si="172"/>
        <v>-</v>
      </c>
      <c r="BB677" s="9" t="str">
        <f t="shared" si="173"/>
        <v>-</v>
      </c>
      <c r="BC677" s="9">
        <f t="shared" si="173"/>
        <v>4</v>
      </c>
      <c r="BD677" s="9" t="str">
        <f t="shared" si="173"/>
        <v>-</v>
      </c>
      <c r="BE677" s="9">
        <f t="shared" si="173"/>
        <v>7</v>
      </c>
      <c r="BF677" s="9" t="str">
        <f t="shared" si="173"/>
        <v>-</v>
      </c>
      <c r="BG677" s="9" t="str">
        <f t="shared" si="173"/>
        <v>-</v>
      </c>
      <c r="BH677" s="9">
        <f t="shared" si="173"/>
        <v>7</v>
      </c>
      <c r="BI677" s="9" t="str">
        <f t="shared" si="173"/>
        <v>-</v>
      </c>
      <c r="BJ677" s="37">
        <f t="shared" si="157"/>
        <v>17</v>
      </c>
      <c r="BK677" s="34">
        <f t="shared" si="158"/>
        <v>7.7646188823529414</v>
      </c>
      <c r="BL677" s="9">
        <f t="shared" si="160"/>
        <v>22</v>
      </c>
      <c r="BN677" s="38">
        <f t="shared" si="166"/>
        <v>88</v>
      </c>
      <c r="BO677" s="34">
        <f t="shared" si="161"/>
        <v>7.7646188823529414</v>
      </c>
      <c r="BP677" s="37">
        <f t="shared" si="162"/>
        <v>20</v>
      </c>
      <c r="BQ677" s="37">
        <f t="shared" si="163"/>
        <v>17</v>
      </c>
      <c r="BR677" s="36">
        <f t="shared" si="164"/>
        <v>44</v>
      </c>
      <c r="BS677" s="36">
        <f t="shared" si="164"/>
        <v>3</v>
      </c>
      <c r="BV677" s="25"/>
      <c r="BW677" s="25"/>
      <c r="BX677" s="25"/>
    </row>
    <row r="678" spans="1:76">
      <c r="A678" s="38">
        <f t="shared" si="165"/>
        <v>89</v>
      </c>
      <c r="B678" s="36">
        <f t="shared" si="171"/>
        <v>45</v>
      </c>
      <c r="C678" s="36">
        <f t="shared" si="171"/>
        <v>1</v>
      </c>
      <c r="D678" s="9">
        <f t="shared" si="169"/>
        <v>8</v>
      </c>
      <c r="E678" s="9" t="str">
        <f t="shared" si="169"/>
        <v>-</v>
      </c>
      <c r="F678" s="9" t="str">
        <f t="shared" si="169"/>
        <v>-</v>
      </c>
      <c r="G678" s="9" t="str">
        <f t="shared" si="169"/>
        <v>-</v>
      </c>
      <c r="H678" s="9" t="str">
        <f t="shared" si="169"/>
        <v>-</v>
      </c>
      <c r="I678" s="9" t="str">
        <f t="shared" si="169"/>
        <v>-</v>
      </c>
      <c r="J678" s="9">
        <f t="shared" si="169"/>
        <v>7</v>
      </c>
      <c r="K678" s="9" t="str">
        <f t="shared" si="169"/>
        <v>-</v>
      </c>
      <c r="L678" s="9" t="str">
        <f t="shared" si="169"/>
        <v>-</v>
      </c>
      <c r="M678" s="9" t="str">
        <f t="shared" si="169"/>
        <v>-</v>
      </c>
      <c r="N678" s="9" t="str">
        <f t="shared" si="169"/>
        <v>-</v>
      </c>
      <c r="O678" s="9" t="str">
        <f t="shared" si="169"/>
        <v>-</v>
      </c>
      <c r="P678" s="9" t="str">
        <f t="shared" si="169"/>
        <v>-</v>
      </c>
      <c r="Q678" s="9">
        <f t="shared" si="169"/>
        <v>6</v>
      </c>
      <c r="R678" s="9" t="str">
        <f t="shared" si="169"/>
        <v>-</v>
      </c>
      <c r="S678" s="9" t="str">
        <f t="shared" si="169"/>
        <v>-</v>
      </c>
      <c r="T678" s="9">
        <f t="shared" si="173"/>
        <v>4</v>
      </c>
      <c r="U678" s="9">
        <f t="shared" si="173"/>
        <v>12</v>
      </c>
      <c r="V678" s="9" t="str">
        <f t="shared" si="173"/>
        <v>-</v>
      </c>
      <c r="W678" s="9" t="str">
        <f t="shared" si="173"/>
        <v>-</v>
      </c>
      <c r="X678" s="9" t="str">
        <f t="shared" si="173"/>
        <v>-</v>
      </c>
      <c r="Y678" s="9" t="str">
        <f t="shared" si="173"/>
        <v>-</v>
      </c>
      <c r="Z678" s="9">
        <f t="shared" si="173"/>
        <v>7</v>
      </c>
      <c r="AA678" s="9" t="str">
        <f t="shared" si="173"/>
        <v>-</v>
      </c>
      <c r="AB678" s="9" t="str">
        <f t="shared" si="173"/>
        <v>-</v>
      </c>
      <c r="AC678" s="9" t="str">
        <f t="shared" si="173"/>
        <v>-</v>
      </c>
      <c r="AD678" s="9" t="str">
        <f t="shared" si="173"/>
        <v>-</v>
      </c>
      <c r="AE678" s="9" t="str">
        <f t="shared" si="173"/>
        <v>-</v>
      </c>
      <c r="AF678" s="9" t="str">
        <f t="shared" si="173"/>
        <v>-</v>
      </c>
      <c r="AG678" s="9">
        <f t="shared" si="173"/>
        <v>7</v>
      </c>
      <c r="AH678" s="9" t="str">
        <f t="shared" si="173"/>
        <v>-</v>
      </c>
      <c r="AI678" s="9">
        <f t="shared" si="172"/>
        <v>8</v>
      </c>
      <c r="AJ678" s="9">
        <f t="shared" si="172"/>
        <v>5</v>
      </c>
      <c r="AK678" s="9" t="str">
        <f t="shared" si="172"/>
        <v>-</v>
      </c>
      <c r="AL678" s="9" t="str">
        <f t="shared" si="172"/>
        <v>-</v>
      </c>
      <c r="AM678" s="9">
        <f t="shared" si="172"/>
        <v>7</v>
      </c>
      <c r="AN678" s="9">
        <f t="shared" si="172"/>
        <v>5</v>
      </c>
      <c r="AO678" s="9" t="str">
        <f t="shared" si="172"/>
        <v>-</v>
      </c>
      <c r="AP678" s="9">
        <f t="shared" si="170"/>
        <v>4</v>
      </c>
      <c r="AQ678" s="9" t="str">
        <f t="shared" si="170"/>
        <v>-</v>
      </c>
      <c r="AR678" s="9" t="str">
        <f t="shared" si="170"/>
        <v>-</v>
      </c>
      <c r="AS678" s="9" t="str">
        <f t="shared" si="170"/>
        <v>-</v>
      </c>
      <c r="AT678" s="9" t="str">
        <f t="shared" si="170"/>
        <v>-</v>
      </c>
      <c r="AU678" s="9" t="str">
        <f t="shared" si="170"/>
        <v>-</v>
      </c>
      <c r="AV678" s="9" t="str">
        <f t="shared" si="170"/>
        <v>-</v>
      </c>
      <c r="AW678" s="9" t="str">
        <f t="shared" si="170"/>
        <v>-</v>
      </c>
      <c r="AX678" s="9" t="str">
        <f t="shared" si="170"/>
        <v>-</v>
      </c>
      <c r="AY678" s="9" t="str">
        <f t="shared" si="170"/>
        <v>-</v>
      </c>
      <c r="AZ678" s="9" t="str">
        <f t="shared" si="172"/>
        <v>-</v>
      </c>
      <c r="BA678" s="9" t="str">
        <f t="shared" si="172"/>
        <v>-</v>
      </c>
      <c r="BB678" s="9" t="str">
        <f t="shared" si="173"/>
        <v>-</v>
      </c>
      <c r="BC678" s="9">
        <f t="shared" si="173"/>
        <v>7</v>
      </c>
      <c r="BD678" s="9" t="str">
        <f t="shared" si="173"/>
        <v>-</v>
      </c>
      <c r="BE678" s="9">
        <f t="shared" si="173"/>
        <v>7</v>
      </c>
      <c r="BF678" s="9" t="str">
        <f t="shared" si="173"/>
        <v>-</v>
      </c>
      <c r="BG678" s="9" t="str">
        <f t="shared" si="173"/>
        <v>-</v>
      </c>
      <c r="BH678" s="9" t="str">
        <f t="shared" si="173"/>
        <v>-</v>
      </c>
      <c r="BI678" s="9" t="str">
        <f t="shared" si="173"/>
        <v>-</v>
      </c>
      <c r="BJ678" s="37">
        <f t="shared" si="157"/>
        <v>14</v>
      </c>
      <c r="BK678" s="34">
        <f t="shared" si="158"/>
        <v>6.7141977142857145</v>
      </c>
      <c r="BL678" s="9">
        <f t="shared" si="160"/>
        <v>59</v>
      </c>
      <c r="BN678" s="38">
        <f t="shared" si="166"/>
        <v>89</v>
      </c>
      <c r="BO678" s="34">
        <f t="shared" si="161"/>
        <v>6.7141977142857145</v>
      </c>
      <c r="BP678" s="37">
        <f t="shared" si="162"/>
        <v>16</v>
      </c>
      <c r="BQ678" s="37">
        <f t="shared" si="163"/>
        <v>14</v>
      </c>
      <c r="BR678" s="36">
        <f t="shared" si="164"/>
        <v>45</v>
      </c>
      <c r="BS678" s="36">
        <f t="shared" si="164"/>
        <v>1</v>
      </c>
      <c r="BV678" s="25"/>
      <c r="BW678" s="25"/>
      <c r="BX678" s="25"/>
    </row>
    <row r="679" spans="1:76">
      <c r="A679" s="38">
        <f t="shared" si="165"/>
        <v>90</v>
      </c>
      <c r="B679" s="36">
        <f t="shared" si="171"/>
        <v>45</v>
      </c>
      <c r="C679" s="36">
        <f t="shared" si="171"/>
        <v>2</v>
      </c>
      <c r="D679" s="9">
        <f t="shared" si="169"/>
        <v>6</v>
      </c>
      <c r="E679" s="9" t="str">
        <f t="shared" si="169"/>
        <v>-</v>
      </c>
      <c r="F679" s="9" t="str">
        <f t="shared" si="169"/>
        <v>-</v>
      </c>
      <c r="G679" s="9" t="str">
        <f t="shared" si="169"/>
        <v>-</v>
      </c>
      <c r="H679" s="9" t="str">
        <f t="shared" si="169"/>
        <v>-</v>
      </c>
      <c r="I679" s="9" t="str">
        <f t="shared" si="169"/>
        <v>-</v>
      </c>
      <c r="J679" s="9" t="str">
        <f t="shared" si="169"/>
        <v>-</v>
      </c>
      <c r="K679" s="9" t="str">
        <f t="shared" si="169"/>
        <v>-</v>
      </c>
      <c r="L679" s="9" t="str">
        <f t="shared" si="169"/>
        <v>-</v>
      </c>
      <c r="M679" s="9" t="str">
        <f t="shared" si="169"/>
        <v>-</v>
      </c>
      <c r="N679" s="9" t="str">
        <f t="shared" si="169"/>
        <v>-</v>
      </c>
      <c r="O679" s="9" t="str">
        <f t="shared" si="169"/>
        <v>-</v>
      </c>
      <c r="P679" s="9" t="str">
        <f t="shared" si="169"/>
        <v>-</v>
      </c>
      <c r="Q679" s="9">
        <f t="shared" si="169"/>
        <v>5</v>
      </c>
      <c r="R679" s="9" t="str">
        <f t="shared" si="169"/>
        <v>-</v>
      </c>
      <c r="S679" s="9" t="str">
        <f t="shared" si="169"/>
        <v>-</v>
      </c>
      <c r="T679" s="9">
        <f t="shared" si="173"/>
        <v>9</v>
      </c>
      <c r="U679" s="9">
        <f t="shared" si="173"/>
        <v>2</v>
      </c>
      <c r="V679" s="9" t="str">
        <f t="shared" si="173"/>
        <v>-</v>
      </c>
      <c r="W679" s="9" t="str">
        <f t="shared" si="173"/>
        <v>-</v>
      </c>
      <c r="X679" s="9" t="str">
        <f t="shared" si="173"/>
        <v>-</v>
      </c>
      <c r="Y679" s="9" t="str">
        <f t="shared" si="173"/>
        <v>-</v>
      </c>
      <c r="Z679" s="9">
        <f t="shared" si="173"/>
        <v>4</v>
      </c>
      <c r="AA679" s="9" t="str">
        <f t="shared" si="173"/>
        <v>-</v>
      </c>
      <c r="AB679" s="9" t="str">
        <f t="shared" si="173"/>
        <v>-</v>
      </c>
      <c r="AC679" s="9" t="str">
        <f t="shared" si="173"/>
        <v>-</v>
      </c>
      <c r="AD679" s="9" t="str">
        <f t="shared" si="173"/>
        <v>-</v>
      </c>
      <c r="AE679" s="9" t="str">
        <f t="shared" si="173"/>
        <v>-</v>
      </c>
      <c r="AF679" s="9" t="str">
        <f t="shared" si="173"/>
        <v>-</v>
      </c>
      <c r="AG679" s="9">
        <f t="shared" si="173"/>
        <v>6</v>
      </c>
      <c r="AH679" s="9" t="str">
        <f t="shared" si="173"/>
        <v>-</v>
      </c>
      <c r="AI679" s="9">
        <f t="shared" si="172"/>
        <v>4</v>
      </c>
      <c r="AJ679" s="9" t="str">
        <f t="shared" si="172"/>
        <v>-</v>
      </c>
      <c r="AK679" s="9" t="str">
        <f t="shared" si="172"/>
        <v>-</v>
      </c>
      <c r="AL679" s="9" t="str">
        <f t="shared" si="172"/>
        <v>-</v>
      </c>
      <c r="AM679" s="9">
        <f t="shared" si="172"/>
        <v>3</v>
      </c>
      <c r="AN679" s="9">
        <f t="shared" si="172"/>
        <v>2</v>
      </c>
      <c r="AO679" s="9" t="str">
        <f t="shared" si="172"/>
        <v>-</v>
      </c>
      <c r="AP679" s="9">
        <f t="shared" si="170"/>
        <v>5</v>
      </c>
      <c r="AQ679" s="9" t="str">
        <f t="shared" si="170"/>
        <v>-</v>
      </c>
      <c r="AR679" s="9" t="str">
        <f t="shared" si="170"/>
        <v>-</v>
      </c>
      <c r="AS679" s="9" t="str">
        <f t="shared" si="170"/>
        <v>-</v>
      </c>
      <c r="AT679" s="9" t="str">
        <f t="shared" si="170"/>
        <v>-</v>
      </c>
      <c r="AU679" s="9" t="str">
        <f t="shared" si="170"/>
        <v>-</v>
      </c>
      <c r="AV679" s="9" t="str">
        <f t="shared" si="170"/>
        <v>-</v>
      </c>
      <c r="AW679" s="9" t="str">
        <f t="shared" si="170"/>
        <v>-</v>
      </c>
      <c r="AX679" s="9" t="str">
        <f t="shared" si="170"/>
        <v>-</v>
      </c>
      <c r="AY679" s="9" t="str">
        <f t="shared" si="170"/>
        <v>-</v>
      </c>
      <c r="AZ679" s="9">
        <f t="shared" si="172"/>
        <v>1</v>
      </c>
      <c r="BA679" s="9" t="str">
        <f t="shared" si="172"/>
        <v>-</v>
      </c>
      <c r="BB679" s="9" t="str">
        <f t="shared" si="173"/>
        <v>-</v>
      </c>
      <c r="BC679" s="9">
        <f t="shared" si="173"/>
        <v>4</v>
      </c>
      <c r="BD679" s="9" t="str">
        <f t="shared" si="173"/>
        <v>-</v>
      </c>
      <c r="BE679" s="9">
        <f t="shared" si="173"/>
        <v>6</v>
      </c>
      <c r="BF679" s="9" t="str">
        <f t="shared" si="173"/>
        <v>-</v>
      </c>
      <c r="BG679" s="9" t="str">
        <f t="shared" si="173"/>
        <v>-</v>
      </c>
      <c r="BH679" s="9" t="str">
        <f t="shared" si="173"/>
        <v>-</v>
      </c>
      <c r="BI679" s="9" t="str">
        <f t="shared" si="173"/>
        <v>-</v>
      </c>
      <c r="BJ679" s="37">
        <f t="shared" si="157"/>
        <v>13</v>
      </c>
      <c r="BK679" s="34">
        <f t="shared" si="158"/>
        <v>4.384526384615385</v>
      </c>
      <c r="BL679" s="9">
        <f t="shared" si="160"/>
        <v>138</v>
      </c>
      <c r="BN679" s="38">
        <f t="shared" si="166"/>
        <v>90</v>
      </c>
      <c r="BO679" s="34">
        <f t="shared" si="161"/>
        <v>4.384526384615385</v>
      </c>
      <c r="BP679" s="37">
        <f t="shared" si="162"/>
        <v>13</v>
      </c>
      <c r="BQ679" s="37">
        <f t="shared" si="163"/>
        <v>13</v>
      </c>
      <c r="BR679" s="36">
        <f t="shared" si="164"/>
        <v>45</v>
      </c>
      <c r="BS679" s="36">
        <f t="shared" si="164"/>
        <v>2</v>
      </c>
      <c r="BV679" s="25"/>
      <c r="BW679" s="25"/>
      <c r="BX679" s="25"/>
    </row>
    <row r="680" spans="1:76">
      <c r="A680" s="38">
        <f t="shared" si="165"/>
        <v>91</v>
      </c>
      <c r="B680" s="36">
        <f t="shared" si="171"/>
        <v>45</v>
      </c>
      <c r="C680" s="36">
        <f t="shared" si="171"/>
        <v>3</v>
      </c>
      <c r="D680" s="9">
        <f t="shared" si="169"/>
        <v>5</v>
      </c>
      <c r="E680" s="9" t="str">
        <f t="shared" si="169"/>
        <v>-</v>
      </c>
      <c r="F680" s="9" t="str">
        <f t="shared" si="169"/>
        <v>-</v>
      </c>
      <c r="G680" s="9" t="str">
        <f t="shared" si="169"/>
        <v>-</v>
      </c>
      <c r="H680" s="9" t="str">
        <f t="shared" si="169"/>
        <v>-</v>
      </c>
      <c r="I680" s="9" t="str">
        <f t="shared" si="169"/>
        <v>-</v>
      </c>
      <c r="J680" s="9">
        <f t="shared" si="169"/>
        <v>5</v>
      </c>
      <c r="K680" s="9" t="str">
        <f t="shared" si="169"/>
        <v>-</v>
      </c>
      <c r="L680" s="9" t="str">
        <f t="shared" si="169"/>
        <v>-</v>
      </c>
      <c r="M680" s="9" t="str">
        <f t="shared" si="169"/>
        <v>-</v>
      </c>
      <c r="N680" s="9" t="str">
        <f t="shared" si="169"/>
        <v>-</v>
      </c>
      <c r="O680" s="9" t="str">
        <f t="shared" si="169"/>
        <v>-</v>
      </c>
      <c r="P680" s="9" t="str">
        <f t="shared" si="169"/>
        <v>-</v>
      </c>
      <c r="Q680" s="9">
        <f t="shared" si="169"/>
        <v>9</v>
      </c>
      <c r="R680" s="9" t="str">
        <f t="shared" si="169"/>
        <v>-</v>
      </c>
      <c r="S680" s="9" t="str">
        <f t="shared" si="169"/>
        <v>-</v>
      </c>
      <c r="T680" s="9">
        <f t="shared" si="173"/>
        <v>8</v>
      </c>
      <c r="U680" s="9">
        <f t="shared" si="173"/>
        <v>10</v>
      </c>
      <c r="V680" s="9" t="str">
        <f t="shared" si="173"/>
        <v>-</v>
      </c>
      <c r="W680" s="9" t="str">
        <f t="shared" si="173"/>
        <v>-</v>
      </c>
      <c r="X680" s="9" t="str">
        <f t="shared" si="173"/>
        <v>-</v>
      </c>
      <c r="Y680" s="9" t="str">
        <f t="shared" si="173"/>
        <v>-</v>
      </c>
      <c r="Z680" s="9">
        <f t="shared" si="173"/>
        <v>6</v>
      </c>
      <c r="AA680" s="9" t="str">
        <f t="shared" si="173"/>
        <v>-</v>
      </c>
      <c r="AB680" s="9" t="str">
        <f t="shared" si="173"/>
        <v>-</v>
      </c>
      <c r="AC680" s="9" t="str">
        <f t="shared" si="173"/>
        <v>-</v>
      </c>
      <c r="AD680" s="9" t="str">
        <f t="shared" si="173"/>
        <v>-</v>
      </c>
      <c r="AE680" s="9" t="str">
        <f t="shared" si="173"/>
        <v>-</v>
      </c>
      <c r="AF680" s="9" t="str">
        <f t="shared" si="173"/>
        <v>-</v>
      </c>
      <c r="AG680" s="9">
        <f t="shared" si="173"/>
        <v>5</v>
      </c>
      <c r="AH680" s="9" t="str">
        <f t="shared" si="173"/>
        <v>-</v>
      </c>
      <c r="AI680" s="9" t="str">
        <f t="shared" si="172"/>
        <v>-</v>
      </c>
      <c r="AJ680" s="9">
        <f t="shared" si="172"/>
        <v>5</v>
      </c>
      <c r="AK680" s="9" t="str">
        <f t="shared" si="172"/>
        <v>-</v>
      </c>
      <c r="AL680" s="9" t="str">
        <f t="shared" si="172"/>
        <v>-</v>
      </c>
      <c r="AM680" s="9">
        <f t="shared" si="172"/>
        <v>5</v>
      </c>
      <c r="AN680" s="9">
        <f t="shared" si="172"/>
        <v>3</v>
      </c>
      <c r="AO680" s="9" t="str">
        <f t="shared" si="172"/>
        <v>-</v>
      </c>
      <c r="AP680" s="9">
        <f t="shared" si="170"/>
        <v>7</v>
      </c>
      <c r="AQ680" s="9" t="str">
        <f t="shared" si="170"/>
        <v>-</v>
      </c>
      <c r="AR680" s="9" t="str">
        <f t="shared" si="170"/>
        <v>-</v>
      </c>
      <c r="AS680" s="9" t="str">
        <f t="shared" si="170"/>
        <v>-</v>
      </c>
      <c r="AT680" s="9" t="str">
        <f t="shared" si="170"/>
        <v>-</v>
      </c>
      <c r="AU680" s="9" t="str">
        <f t="shared" si="170"/>
        <v>-</v>
      </c>
      <c r="AV680" s="9" t="str">
        <f t="shared" si="170"/>
        <v>-</v>
      </c>
      <c r="AW680" s="9">
        <f t="shared" si="170"/>
        <v>5</v>
      </c>
      <c r="AX680" s="9" t="str">
        <f t="shared" si="170"/>
        <v>-</v>
      </c>
      <c r="AY680" s="9" t="str">
        <f t="shared" si="170"/>
        <v>-</v>
      </c>
      <c r="AZ680" s="9" t="str">
        <f t="shared" si="172"/>
        <v>-</v>
      </c>
      <c r="BA680" s="9" t="str">
        <f t="shared" si="172"/>
        <v>-</v>
      </c>
      <c r="BB680" s="9">
        <f t="shared" si="173"/>
        <v>9</v>
      </c>
      <c r="BC680" s="9">
        <f t="shared" si="173"/>
        <v>5</v>
      </c>
      <c r="BD680" s="9" t="str">
        <f t="shared" si="173"/>
        <v>-</v>
      </c>
      <c r="BE680" s="9">
        <f t="shared" si="173"/>
        <v>7</v>
      </c>
      <c r="BF680" s="9" t="str">
        <f t="shared" si="173"/>
        <v>-</v>
      </c>
      <c r="BG680" s="9" t="str">
        <f t="shared" si="173"/>
        <v>-</v>
      </c>
      <c r="BH680" s="9" t="str">
        <f t="shared" si="173"/>
        <v>-</v>
      </c>
      <c r="BI680" s="9">
        <f t="shared" si="173"/>
        <v>6</v>
      </c>
      <c r="BJ680" s="37">
        <f t="shared" si="157"/>
        <v>16</v>
      </c>
      <c r="BK680" s="34">
        <f t="shared" si="158"/>
        <v>6.2499099999999999</v>
      </c>
      <c r="BL680" s="9">
        <f t="shared" si="160"/>
        <v>79</v>
      </c>
      <c r="BN680" s="38">
        <f t="shared" si="166"/>
        <v>91</v>
      </c>
      <c r="BO680" s="34">
        <f t="shared" si="161"/>
        <v>6.2499099999999999</v>
      </c>
      <c r="BP680" s="37">
        <f t="shared" si="162"/>
        <v>17</v>
      </c>
      <c r="BQ680" s="37">
        <f t="shared" si="163"/>
        <v>16</v>
      </c>
      <c r="BR680" s="36">
        <f t="shared" si="164"/>
        <v>45</v>
      </c>
      <c r="BS680" s="36">
        <f t="shared" si="164"/>
        <v>3</v>
      </c>
      <c r="BV680" s="25"/>
      <c r="BW680" s="25"/>
      <c r="BX680" s="25"/>
    </row>
    <row r="681" spans="1:76">
      <c r="A681" s="38">
        <f t="shared" si="165"/>
        <v>92</v>
      </c>
      <c r="B681" s="36">
        <f t="shared" si="171"/>
        <v>46</v>
      </c>
      <c r="C681" s="36">
        <f t="shared" si="171"/>
        <v>1</v>
      </c>
      <c r="D681" s="9">
        <f t="shared" si="169"/>
        <v>6</v>
      </c>
      <c r="E681" s="9" t="str">
        <f t="shared" si="169"/>
        <v>-</v>
      </c>
      <c r="F681" s="9" t="str">
        <f t="shared" si="169"/>
        <v>-</v>
      </c>
      <c r="G681" s="9" t="str">
        <f t="shared" si="169"/>
        <v>-</v>
      </c>
      <c r="H681" s="9" t="str">
        <f t="shared" si="169"/>
        <v>-</v>
      </c>
      <c r="I681" s="9" t="str">
        <f t="shared" si="169"/>
        <v>-</v>
      </c>
      <c r="J681" s="9">
        <f t="shared" si="169"/>
        <v>5</v>
      </c>
      <c r="K681" s="9" t="str">
        <f t="shared" si="169"/>
        <v>-</v>
      </c>
      <c r="L681" s="9" t="str">
        <f t="shared" si="169"/>
        <v>-</v>
      </c>
      <c r="M681" s="9" t="str">
        <f t="shared" si="169"/>
        <v>-</v>
      </c>
      <c r="N681" s="9" t="str">
        <f t="shared" si="169"/>
        <v>-</v>
      </c>
      <c r="O681" s="9" t="str">
        <f t="shared" si="169"/>
        <v>-</v>
      </c>
      <c r="P681" s="9" t="str">
        <f t="shared" si="169"/>
        <v>-</v>
      </c>
      <c r="Q681" s="9">
        <f t="shared" si="169"/>
        <v>6</v>
      </c>
      <c r="R681" s="9" t="str">
        <f t="shared" si="169"/>
        <v>-</v>
      </c>
      <c r="S681" s="9" t="str">
        <f t="shared" si="169"/>
        <v>-</v>
      </c>
      <c r="T681" s="9">
        <f t="shared" si="173"/>
        <v>6</v>
      </c>
      <c r="U681" s="9">
        <f t="shared" si="173"/>
        <v>6</v>
      </c>
      <c r="V681" s="9" t="str">
        <f t="shared" si="173"/>
        <v>-</v>
      </c>
      <c r="W681" s="9" t="str">
        <f t="shared" si="173"/>
        <v>-</v>
      </c>
      <c r="X681" s="9" t="str">
        <f t="shared" si="173"/>
        <v>-</v>
      </c>
      <c r="Y681" s="9" t="str">
        <f t="shared" si="173"/>
        <v>-</v>
      </c>
      <c r="Z681" s="9">
        <f t="shared" si="173"/>
        <v>6</v>
      </c>
      <c r="AA681" s="9" t="str">
        <f t="shared" si="173"/>
        <v>-</v>
      </c>
      <c r="AB681" s="9" t="str">
        <f t="shared" si="173"/>
        <v>-</v>
      </c>
      <c r="AC681" s="9" t="str">
        <f t="shared" si="173"/>
        <v>-</v>
      </c>
      <c r="AD681" s="9" t="str">
        <f t="shared" si="173"/>
        <v>-</v>
      </c>
      <c r="AE681" s="9" t="str">
        <f t="shared" si="173"/>
        <v>-</v>
      </c>
      <c r="AF681" s="9" t="str">
        <f t="shared" si="173"/>
        <v>-</v>
      </c>
      <c r="AG681" s="9" t="str">
        <f t="shared" si="173"/>
        <v>-</v>
      </c>
      <c r="AH681" s="9" t="str">
        <f t="shared" si="173"/>
        <v>-</v>
      </c>
      <c r="AI681" s="9">
        <f t="shared" si="172"/>
        <v>4</v>
      </c>
      <c r="AJ681" s="9">
        <f t="shared" si="172"/>
        <v>5</v>
      </c>
      <c r="AK681" s="9" t="str">
        <f t="shared" si="172"/>
        <v>-</v>
      </c>
      <c r="AL681" s="9" t="str">
        <f t="shared" si="172"/>
        <v>-</v>
      </c>
      <c r="AM681" s="9">
        <f t="shared" si="172"/>
        <v>3</v>
      </c>
      <c r="AN681" s="9">
        <f t="shared" si="172"/>
        <v>1</v>
      </c>
      <c r="AO681" s="9" t="str">
        <f t="shared" si="172"/>
        <v>-</v>
      </c>
      <c r="AP681" s="9">
        <f t="shared" si="170"/>
        <v>4</v>
      </c>
      <c r="AQ681" s="9" t="str">
        <f t="shared" si="170"/>
        <v>-</v>
      </c>
      <c r="AR681" s="9" t="str">
        <f t="shared" si="170"/>
        <v>-</v>
      </c>
      <c r="AS681" s="9" t="str">
        <f t="shared" si="170"/>
        <v>-</v>
      </c>
      <c r="AT681" s="9" t="str">
        <f t="shared" si="170"/>
        <v>-</v>
      </c>
      <c r="AU681" s="9" t="str">
        <f t="shared" si="170"/>
        <v>-</v>
      </c>
      <c r="AV681" s="9" t="str">
        <f t="shared" si="170"/>
        <v>-</v>
      </c>
      <c r="AW681" s="9" t="str">
        <f t="shared" si="170"/>
        <v>-</v>
      </c>
      <c r="AX681" s="9" t="str">
        <f t="shared" si="170"/>
        <v>-</v>
      </c>
      <c r="AY681" s="9" t="str">
        <f t="shared" si="170"/>
        <v>-</v>
      </c>
      <c r="AZ681" s="9" t="str">
        <f t="shared" si="172"/>
        <v>-</v>
      </c>
      <c r="BA681" s="9" t="str">
        <f t="shared" si="172"/>
        <v>-</v>
      </c>
      <c r="BB681" s="9" t="str">
        <f t="shared" si="173"/>
        <v>-</v>
      </c>
      <c r="BC681" s="9">
        <f t="shared" si="173"/>
        <v>5</v>
      </c>
      <c r="BD681" s="9" t="str">
        <f t="shared" si="173"/>
        <v>-</v>
      </c>
      <c r="BE681" s="9">
        <f t="shared" si="173"/>
        <v>6</v>
      </c>
      <c r="BF681" s="9" t="str">
        <f t="shared" si="173"/>
        <v>-</v>
      </c>
      <c r="BG681" s="9" t="str">
        <f t="shared" si="173"/>
        <v>-</v>
      </c>
      <c r="BH681" s="9" t="str">
        <f t="shared" si="173"/>
        <v>-</v>
      </c>
      <c r="BI681" s="9" t="str">
        <f t="shared" si="173"/>
        <v>-</v>
      </c>
      <c r="BJ681" s="37">
        <f t="shared" si="157"/>
        <v>13</v>
      </c>
      <c r="BK681" s="34">
        <f t="shared" si="158"/>
        <v>4.8460628461538455</v>
      </c>
      <c r="BL681" s="9">
        <f t="shared" si="160"/>
        <v>131</v>
      </c>
      <c r="BN681" s="38">
        <f t="shared" si="166"/>
        <v>92</v>
      </c>
      <c r="BO681" s="34">
        <f t="shared" si="161"/>
        <v>4.8460628461538455</v>
      </c>
      <c r="BP681" s="37">
        <f t="shared" si="162"/>
        <v>16</v>
      </c>
      <c r="BQ681" s="37">
        <f t="shared" si="163"/>
        <v>13</v>
      </c>
      <c r="BR681" s="36">
        <f t="shared" si="164"/>
        <v>46</v>
      </c>
      <c r="BS681" s="36">
        <f t="shared" si="164"/>
        <v>1</v>
      </c>
      <c r="BV681" s="25"/>
      <c r="BW681" s="25"/>
      <c r="BX681" s="25"/>
    </row>
    <row r="682" spans="1:76">
      <c r="A682" s="38">
        <f t="shared" si="165"/>
        <v>93</v>
      </c>
      <c r="B682" s="36">
        <f t="shared" si="171"/>
        <v>46</v>
      </c>
      <c r="C682" s="36">
        <f t="shared" si="171"/>
        <v>2</v>
      </c>
      <c r="D682" s="9">
        <f t="shared" ref="D682:BI688" si="174">IF(AND(D$196="ДА",D487="-"),D95,"-")</f>
        <v>5</v>
      </c>
      <c r="E682" s="9" t="str">
        <f t="shared" si="174"/>
        <v>-</v>
      </c>
      <c r="F682" s="9">
        <f t="shared" si="174"/>
        <v>5</v>
      </c>
      <c r="G682" s="9" t="str">
        <f t="shared" si="174"/>
        <v>-</v>
      </c>
      <c r="H682" s="9" t="str">
        <f t="shared" si="174"/>
        <v>-</v>
      </c>
      <c r="I682" s="9" t="str">
        <f t="shared" si="174"/>
        <v>-</v>
      </c>
      <c r="J682" s="9" t="str">
        <f t="shared" si="174"/>
        <v>-</v>
      </c>
      <c r="K682" s="9" t="str">
        <f t="shared" si="174"/>
        <v>-</v>
      </c>
      <c r="L682" s="9" t="str">
        <f t="shared" si="174"/>
        <v>-</v>
      </c>
      <c r="M682" s="9" t="str">
        <f t="shared" si="174"/>
        <v>-</v>
      </c>
      <c r="N682" s="9" t="str">
        <f t="shared" si="174"/>
        <v>-</v>
      </c>
      <c r="O682" s="9" t="str">
        <f t="shared" si="174"/>
        <v>-</v>
      </c>
      <c r="P682" s="9" t="str">
        <f t="shared" si="174"/>
        <v>-</v>
      </c>
      <c r="Q682" s="9">
        <f t="shared" si="174"/>
        <v>5</v>
      </c>
      <c r="R682" s="9" t="str">
        <f t="shared" si="174"/>
        <v>-</v>
      </c>
      <c r="S682" s="9" t="str">
        <f t="shared" si="174"/>
        <v>-</v>
      </c>
      <c r="T682" s="9">
        <f t="shared" si="174"/>
        <v>8</v>
      </c>
      <c r="U682" s="9">
        <f t="shared" si="174"/>
        <v>4</v>
      </c>
      <c r="V682" s="9" t="str">
        <f t="shared" si="174"/>
        <v>-</v>
      </c>
      <c r="W682" s="9" t="str">
        <f t="shared" si="174"/>
        <v>-</v>
      </c>
      <c r="X682" s="9" t="str">
        <f t="shared" si="174"/>
        <v>-</v>
      </c>
      <c r="Y682" s="9" t="str">
        <f t="shared" si="174"/>
        <v>-</v>
      </c>
      <c r="Z682" s="9">
        <f t="shared" si="174"/>
        <v>7</v>
      </c>
      <c r="AA682" s="9" t="str">
        <f t="shared" si="174"/>
        <v>-</v>
      </c>
      <c r="AB682" s="9" t="str">
        <f t="shared" si="174"/>
        <v>-</v>
      </c>
      <c r="AC682" s="9" t="str">
        <f t="shared" si="174"/>
        <v>-</v>
      </c>
      <c r="AD682" s="9" t="str">
        <f t="shared" si="174"/>
        <v>-</v>
      </c>
      <c r="AE682" s="9" t="str">
        <f t="shared" si="174"/>
        <v>-</v>
      </c>
      <c r="AF682" s="9" t="str">
        <f t="shared" si="174"/>
        <v>-</v>
      </c>
      <c r="AG682" s="9" t="str">
        <f t="shared" si="174"/>
        <v>-</v>
      </c>
      <c r="AH682" s="9" t="str">
        <f t="shared" si="174"/>
        <v>-</v>
      </c>
      <c r="AI682" s="9" t="str">
        <f t="shared" si="172"/>
        <v>-</v>
      </c>
      <c r="AJ682" s="9">
        <f t="shared" si="172"/>
        <v>6</v>
      </c>
      <c r="AK682" s="9" t="str">
        <f t="shared" si="172"/>
        <v>-</v>
      </c>
      <c r="AL682" s="9" t="str">
        <f t="shared" si="172"/>
        <v>-</v>
      </c>
      <c r="AM682" s="9">
        <f t="shared" si="172"/>
        <v>4</v>
      </c>
      <c r="AN682" s="9">
        <f t="shared" si="172"/>
        <v>3</v>
      </c>
      <c r="AO682" s="9" t="str">
        <f t="shared" si="172"/>
        <v>-</v>
      </c>
      <c r="AP682" s="9">
        <f t="shared" si="170"/>
        <v>4</v>
      </c>
      <c r="AQ682" s="9" t="str">
        <f t="shared" si="170"/>
        <v>-</v>
      </c>
      <c r="AR682" s="9" t="str">
        <f t="shared" si="170"/>
        <v>-</v>
      </c>
      <c r="AS682" s="9">
        <f t="shared" si="170"/>
        <v>4</v>
      </c>
      <c r="AT682" s="9" t="str">
        <f t="shared" si="170"/>
        <v>-</v>
      </c>
      <c r="AU682" s="9" t="str">
        <f t="shared" si="170"/>
        <v>-</v>
      </c>
      <c r="AV682" s="9" t="str">
        <f t="shared" si="170"/>
        <v>-</v>
      </c>
      <c r="AW682" s="9" t="str">
        <f t="shared" si="170"/>
        <v>-</v>
      </c>
      <c r="AX682" s="9" t="str">
        <f t="shared" si="170"/>
        <v>-</v>
      </c>
      <c r="AY682" s="9" t="str">
        <f t="shared" si="170"/>
        <v>-</v>
      </c>
      <c r="AZ682" s="9" t="str">
        <f t="shared" si="172"/>
        <v>-</v>
      </c>
      <c r="BA682" s="9" t="str">
        <f t="shared" si="172"/>
        <v>-</v>
      </c>
      <c r="BB682" s="9" t="str">
        <f t="shared" si="174"/>
        <v>-</v>
      </c>
      <c r="BC682" s="9">
        <f t="shared" si="174"/>
        <v>4</v>
      </c>
      <c r="BD682" s="9" t="str">
        <f t="shared" si="174"/>
        <v>-</v>
      </c>
      <c r="BE682" s="9">
        <f t="shared" si="174"/>
        <v>6</v>
      </c>
      <c r="BF682" s="9" t="str">
        <f t="shared" si="174"/>
        <v>-</v>
      </c>
      <c r="BG682" s="9" t="str">
        <f t="shared" si="174"/>
        <v>-</v>
      </c>
      <c r="BH682" s="9" t="str">
        <f t="shared" si="174"/>
        <v>-</v>
      </c>
      <c r="BI682" s="9" t="str">
        <f t="shared" si="174"/>
        <v>-</v>
      </c>
      <c r="BJ682" s="37">
        <f t="shared" si="157"/>
        <v>13</v>
      </c>
      <c r="BK682" s="34">
        <f t="shared" si="158"/>
        <v>4.9999079999999996</v>
      </c>
      <c r="BL682" s="9">
        <f t="shared" si="160"/>
        <v>125</v>
      </c>
      <c r="BN682" s="38">
        <f t="shared" si="166"/>
        <v>93</v>
      </c>
      <c r="BO682" s="34">
        <f t="shared" si="161"/>
        <v>4.9999079999999996</v>
      </c>
      <c r="BP682" s="37">
        <f t="shared" si="162"/>
        <v>15</v>
      </c>
      <c r="BQ682" s="37">
        <f t="shared" si="163"/>
        <v>13</v>
      </c>
      <c r="BR682" s="36">
        <f t="shared" si="164"/>
        <v>46</v>
      </c>
      <c r="BS682" s="36">
        <f t="shared" si="164"/>
        <v>2</v>
      </c>
      <c r="BV682" s="25"/>
      <c r="BW682" s="25"/>
      <c r="BX682" s="25"/>
    </row>
    <row r="683" spans="1:76">
      <c r="A683" s="38">
        <f t="shared" si="165"/>
        <v>94</v>
      </c>
      <c r="B683" s="36">
        <f t="shared" si="171"/>
        <v>46</v>
      </c>
      <c r="C683" s="36">
        <f t="shared" si="171"/>
        <v>3</v>
      </c>
      <c r="D683" s="9">
        <f t="shared" si="174"/>
        <v>4</v>
      </c>
      <c r="E683" s="9" t="str">
        <f t="shared" si="174"/>
        <v>-</v>
      </c>
      <c r="F683" s="9" t="str">
        <f t="shared" si="174"/>
        <v>-</v>
      </c>
      <c r="G683" s="9" t="str">
        <f t="shared" si="174"/>
        <v>-</v>
      </c>
      <c r="H683" s="9" t="str">
        <f t="shared" si="174"/>
        <v>-</v>
      </c>
      <c r="I683" s="9" t="str">
        <f t="shared" si="174"/>
        <v>-</v>
      </c>
      <c r="J683" s="9" t="str">
        <f t="shared" si="174"/>
        <v>-</v>
      </c>
      <c r="K683" s="9" t="str">
        <f t="shared" si="174"/>
        <v>-</v>
      </c>
      <c r="L683" s="9" t="str">
        <f t="shared" si="174"/>
        <v>-</v>
      </c>
      <c r="M683" s="9" t="str">
        <f t="shared" si="174"/>
        <v>-</v>
      </c>
      <c r="N683" s="9" t="str">
        <f t="shared" si="174"/>
        <v>-</v>
      </c>
      <c r="O683" s="9" t="str">
        <f t="shared" si="174"/>
        <v>-</v>
      </c>
      <c r="P683" s="9" t="str">
        <f t="shared" si="174"/>
        <v>-</v>
      </c>
      <c r="Q683" s="9">
        <f t="shared" si="174"/>
        <v>4</v>
      </c>
      <c r="R683" s="9" t="str">
        <f t="shared" si="174"/>
        <v>-</v>
      </c>
      <c r="S683" s="9" t="str">
        <f t="shared" si="174"/>
        <v>-</v>
      </c>
      <c r="T683" s="9">
        <f t="shared" si="174"/>
        <v>4</v>
      </c>
      <c r="U683" s="9">
        <f t="shared" si="174"/>
        <v>4</v>
      </c>
      <c r="V683" s="9" t="str">
        <f t="shared" si="174"/>
        <v>-</v>
      </c>
      <c r="W683" s="9" t="str">
        <f t="shared" si="174"/>
        <v>-</v>
      </c>
      <c r="X683" s="9" t="str">
        <f t="shared" si="174"/>
        <v>-</v>
      </c>
      <c r="Y683" s="9" t="str">
        <f t="shared" si="174"/>
        <v>-</v>
      </c>
      <c r="Z683" s="9">
        <f t="shared" si="174"/>
        <v>7</v>
      </c>
      <c r="AA683" s="9" t="str">
        <f t="shared" si="174"/>
        <v>-</v>
      </c>
      <c r="AB683" s="9" t="str">
        <f t="shared" si="174"/>
        <v>-</v>
      </c>
      <c r="AC683" s="9" t="str">
        <f t="shared" si="174"/>
        <v>-</v>
      </c>
      <c r="AD683" s="9" t="str">
        <f t="shared" si="174"/>
        <v>-</v>
      </c>
      <c r="AE683" s="9" t="str">
        <f t="shared" si="174"/>
        <v>-</v>
      </c>
      <c r="AF683" s="9" t="str">
        <f t="shared" si="174"/>
        <v>-</v>
      </c>
      <c r="AG683" s="9" t="str">
        <f t="shared" si="174"/>
        <v>-</v>
      </c>
      <c r="AH683" s="9" t="str">
        <f t="shared" si="174"/>
        <v>-</v>
      </c>
      <c r="AI683" s="9">
        <f t="shared" si="172"/>
        <v>4</v>
      </c>
      <c r="AJ683" s="9">
        <f t="shared" si="172"/>
        <v>5</v>
      </c>
      <c r="AK683" s="9" t="str">
        <f t="shared" si="172"/>
        <v>-</v>
      </c>
      <c r="AL683" s="9" t="str">
        <f t="shared" si="172"/>
        <v>-</v>
      </c>
      <c r="AM683" s="9">
        <f t="shared" si="172"/>
        <v>3</v>
      </c>
      <c r="AN683" s="9">
        <f t="shared" si="172"/>
        <v>1</v>
      </c>
      <c r="AO683" s="9" t="str">
        <f t="shared" si="172"/>
        <v>-</v>
      </c>
      <c r="AP683" s="9">
        <f t="shared" si="170"/>
        <v>4</v>
      </c>
      <c r="AQ683" s="9" t="str">
        <f t="shared" si="170"/>
        <v>-</v>
      </c>
      <c r="AR683" s="9" t="str">
        <f t="shared" si="170"/>
        <v>-</v>
      </c>
      <c r="AS683" s="9">
        <f t="shared" si="170"/>
        <v>3</v>
      </c>
      <c r="AT683" s="9" t="str">
        <f t="shared" si="170"/>
        <v>-</v>
      </c>
      <c r="AU683" s="9" t="str">
        <f t="shared" si="170"/>
        <v>-</v>
      </c>
      <c r="AV683" s="9" t="str">
        <f t="shared" si="170"/>
        <v>-</v>
      </c>
      <c r="AW683" s="9" t="str">
        <f t="shared" si="170"/>
        <v>-</v>
      </c>
      <c r="AX683" s="9" t="str">
        <f t="shared" si="170"/>
        <v>-</v>
      </c>
      <c r="AY683" s="9" t="str">
        <f t="shared" si="170"/>
        <v>-</v>
      </c>
      <c r="AZ683" s="9">
        <f t="shared" si="172"/>
        <v>1</v>
      </c>
      <c r="BA683" s="9" t="str">
        <f t="shared" si="172"/>
        <v>-</v>
      </c>
      <c r="BB683" s="9">
        <f t="shared" si="174"/>
        <v>8</v>
      </c>
      <c r="BC683" s="9">
        <f t="shared" si="174"/>
        <v>4</v>
      </c>
      <c r="BD683" s="9" t="str">
        <f t="shared" si="174"/>
        <v>-</v>
      </c>
      <c r="BE683" s="9">
        <f t="shared" si="174"/>
        <v>5</v>
      </c>
      <c r="BF683" s="9" t="str">
        <f t="shared" si="174"/>
        <v>-</v>
      </c>
      <c r="BG683" s="9" t="str">
        <f t="shared" si="174"/>
        <v>-</v>
      </c>
      <c r="BH683" s="9" t="str">
        <f t="shared" si="174"/>
        <v>-</v>
      </c>
      <c r="BI683" s="9" t="str">
        <f t="shared" si="174"/>
        <v>-</v>
      </c>
      <c r="BJ683" s="37">
        <f t="shared" si="157"/>
        <v>15</v>
      </c>
      <c r="BK683" s="34">
        <f t="shared" si="158"/>
        <v>4.0665736666666668</v>
      </c>
      <c r="BL683" s="9">
        <f t="shared" si="160"/>
        <v>147</v>
      </c>
      <c r="BN683" s="38">
        <f t="shared" si="166"/>
        <v>94</v>
      </c>
      <c r="BO683" s="34">
        <f t="shared" si="161"/>
        <v>4.0665736666666668</v>
      </c>
      <c r="BP683" s="37">
        <f t="shared" si="162"/>
        <v>15</v>
      </c>
      <c r="BQ683" s="37">
        <f t="shared" si="163"/>
        <v>15</v>
      </c>
      <c r="BR683" s="36">
        <f t="shared" si="164"/>
        <v>46</v>
      </c>
      <c r="BS683" s="36">
        <f t="shared" si="164"/>
        <v>3</v>
      </c>
      <c r="BV683" s="25"/>
      <c r="BW683" s="25"/>
      <c r="BX683" s="25"/>
    </row>
    <row r="684" spans="1:76">
      <c r="A684" s="38">
        <f t="shared" si="165"/>
        <v>95</v>
      </c>
      <c r="B684" s="36">
        <f t="shared" si="171"/>
        <v>47</v>
      </c>
      <c r="C684" s="36">
        <f t="shared" si="171"/>
        <v>1</v>
      </c>
      <c r="D684" s="9">
        <f t="shared" si="174"/>
        <v>7</v>
      </c>
      <c r="E684" s="9" t="str">
        <f t="shared" si="174"/>
        <v>-</v>
      </c>
      <c r="F684" s="9">
        <f t="shared" si="174"/>
        <v>1</v>
      </c>
      <c r="G684" s="9" t="str">
        <f t="shared" si="174"/>
        <v>-</v>
      </c>
      <c r="H684" s="9" t="str">
        <f t="shared" si="174"/>
        <v>-</v>
      </c>
      <c r="I684" s="9" t="str">
        <f t="shared" si="174"/>
        <v>-</v>
      </c>
      <c r="J684" s="9">
        <f t="shared" si="174"/>
        <v>5</v>
      </c>
      <c r="K684" s="9" t="str">
        <f t="shared" si="174"/>
        <v>-</v>
      </c>
      <c r="L684" s="9" t="str">
        <f t="shared" si="174"/>
        <v>-</v>
      </c>
      <c r="M684" s="9">
        <f t="shared" si="174"/>
        <v>6</v>
      </c>
      <c r="N684" s="9" t="str">
        <f t="shared" si="174"/>
        <v>-</v>
      </c>
      <c r="O684" s="9" t="str">
        <f t="shared" si="174"/>
        <v>-</v>
      </c>
      <c r="P684" s="9" t="str">
        <f t="shared" si="174"/>
        <v>-</v>
      </c>
      <c r="Q684" s="9">
        <f t="shared" si="174"/>
        <v>4</v>
      </c>
      <c r="R684" s="9" t="str">
        <f t="shared" si="174"/>
        <v>-</v>
      </c>
      <c r="S684" s="9" t="str">
        <f t="shared" si="174"/>
        <v>-</v>
      </c>
      <c r="T684" s="9">
        <f t="shared" si="174"/>
        <v>4</v>
      </c>
      <c r="U684" s="9">
        <f t="shared" si="174"/>
        <v>2</v>
      </c>
      <c r="V684" s="9" t="str">
        <f t="shared" si="174"/>
        <v>-</v>
      </c>
      <c r="W684" s="9" t="str">
        <f t="shared" si="174"/>
        <v>-</v>
      </c>
      <c r="X684" s="9" t="str">
        <f t="shared" si="174"/>
        <v>-</v>
      </c>
      <c r="Y684" s="9" t="str">
        <f t="shared" si="174"/>
        <v>-</v>
      </c>
      <c r="Z684" s="9">
        <f t="shared" si="174"/>
        <v>6</v>
      </c>
      <c r="AA684" s="9" t="str">
        <f t="shared" si="174"/>
        <v>-</v>
      </c>
      <c r="AB684" s="9">
        <f t="shared" si="174"/>
        <v>5</v>
      </c>
      <c r="AC684" s="9" t="str">
        <f t="shared" si="174"/>
        <v>-</v>
      </c>
      <c r="AD684" s="9" t="str">
        <f t="shared" si="174"/>
        <v>-</v>
      </c>
      <c r="AE684" s="9" t="str">
        <f t="shared" si="174"/>
        <v>-</v>
      </c>
      <c r="AF684" s="9" t="str">
        <f t="shared" si="174"/>
        <v>-</v>
      </c>
      <c r="AG684" s="9">
        <f t="shared" si="174"/>
        <v>2</v>
      </c>
      <c r="AH684" s="9" t="str">
        <f t="shared" si="174"/>
        <v>-</v>
      </c>
      <c r="AI684" s="9">
        <f t="shared" si="172"/>
        <v>4</v>
      </c>
      <c r="AJ684" s="9">
        <f t="shared" si="172"/>
        <v>2</v>
      </c>
      <c r="AK684" s="9" t="str">
        <f t="shared" si="172"/>
        <v>-</v>
      </c>
      <c r="AL684" s="9" t="str">
        <f t="shared" si="172"/>
        <v>-</v>
      </c>
      <c r="AM684" s="9">
        <f t="shared" si="172"/>
        <v>6</v>
      </c>
      <c r="AN684" s="9">
        <f t="shared" si="172"/>
        <v>3</v>
      </c>
      <c r="AO684" s="9" t="str">
        <f t="shared" si="172"/>
        <v>-</v>
      </c>
      <c r="AP684" s="9">
        <f t="shared" si="170"/>
        <v>4</v>
      </c>
      <c r="AQ684" s="9" t="str">
        <f t="shared" si="170"/>
        <v>-</v>
      </c>
      <c r="AR684" s="9" t="str">
        <f t="shared" si="170"/>
        <v>-</v>
      </c>
      <c r="AS684" s="9">
        <f t="shared" si="170"/>
        <v>2</v>
      </c>
      <c r="AT684" s="9" t="str">
        <f t="shared" si="170"/>
        <v>-</v>
      </c>
      <c r="AU684" s="9" t="str">
        <f t="shared" si="170"/>
        <v>-</v>
      </c>
      <c r="AV684" s="9" t="str">
        <f t="shared" si="170"/>
        <v>-</v>
      </c>
      <c r="AW684" s="9" t="str">
        <f t="shared" si="170"/>
        <v>-</v>
      </c>
      <c r="AX684" s="9" t="str">
        <f t="shared" si="170"/>
        <v>-</v>
      </c>
      <c r="AY684" s="9" t="str">
        <f t="shared" si="170"/>
        <v>-</v>
      </c>
      <c r="AZ684" s="9" t="str">
        <f t="shared" si="172"/>
        <v>-</v>
      </c>
      <c r="BA684" s="9" t="str">
        <f t="shared" si="172"/>
        <v>-</v>
      </c>
      <c r="BB684" s="9">
        <f t="shared" si="174"/>
        <v>9</v>
      </c>
      <c r="BC684" s="9">
        <f t="shared" si="174"/>
        <v>5</v>
      </c>
      <c r="BD684" s="9" t="str">
        <f t="shared" si="174"/>
        <v>-</v>
      </c>
      <c r="BE684" s="9">
        <f t="shared" si="174"/>
        <v>5</v>
      </c>
      <c r="BF684" s="9" t="str">
        <f t="shared" si="174"/>
        <v>-</v>
      </c>
      <c r="BG684" s="9" t="str">
        <f t="shared" si="174"/>
        <v>-</v>
      </c>
      <c r="BH684" s="9" t="str">
        <f t="shared" si="174"/>
        <v>-</v>
      </c>
      <c r="BI684" s="9" t="str">
        <f t="shared" si="174"/>
        <v>-</v>
      </c>
      <c r="BJ684" s="37">
        <f t="shared" si="157"/>
        <v>19</v>
      </c>
      <c r="BK684" s="34">
        <f t="shared" si="158"/>
        <v>4.3156954736842108</v>
      </c>
      <c r="BL684" s="9">
        <f t="shared" si="160"/>
        <v>142</v>
      </c>
      <c r="BN684" s="38">
        <f t="shared" si="166"/>
        <v>95</v>
      </c>
      <c r="BO684" s="34">
        <f t="shared" si="161"/>
        <v>4.3156954736842108</v>
      </c>
      <c r="BP684" s="37">
        <f t="shared" si="162"/>
        <v>20</v>
      </c>
      <c r="BQ684" s="37">
        <f t="shared" si="163"/>
        <v>19</v>
      </c>
      <c r="BR684" s="36">
        <f t="shared" si="164"/>
        <v>47</v>
      </c>
      <c r="BS684" s="36">
        <f t="shared" si="164"/>
        <v>1</v>
      </c>
      <c r="BV684" s="25"/>
      <c r="BW684" s="25"/>
      <c r="BX684" s="25"/>
    </row>
    <row r="685" spans="1:76">
      <c r="A685" s="38">
        <f t="shared" si="165"/>
        <v>96</v>
      </c>
      <c r="B685" s="36">
        <f t="shared" si="171"/>
        <v>47</v>
      </c>
      <c r="C685" s="36">
        <f t="shared" si="171"/>
        <v>2</v>
      </c>
      <c r="D685" s="9">
        <f t="shared" si="174"/>
        <v>6</v>
      </c>
      <c r="E685" s="9" t="str">
        <f t="shared" si="174"/>
        <v>-</v>
      </c>
      <c r="F685" s="9" t="str">
        <f t="shared" si="174"/>
        <v>-</v>
      </c>
      <c r="G685" s="9" t="str">
        <f t="shared" si="174"/>
        <v>-</v>
      </c>
      <c r="H685" s="9" t="str">
        <f t="shared" si="174"/>
        <v>-</v>
      </c>
      <c r="I685" s="9" t="str">
        <f t="shared" si="174"/>
        <v>-</v>
      </c>
      <c r="J685" s="9" t="str">
        <f t="shared" si="174"/>
        <v>-</v>
      </c>
      <c r="K685" s="9" t="str">
        <f t="shared" si="174"/>
        <v>-</v>
      </c>
      <c r="L685" s="9" t="str">
        <f t="shared" si="174"/>
        <v>-</v>
      </c>
      <c r="M685" s="9" t="str">
        <f t="shared" si="174"/>
        <v>-</v>
      </c>
      <c r="N685" s="9" t="str">
        <f t="shared" si="174"/>
        <v>-</v>
      </c>
      <c r="O685" s="9" t="str">
        <f t="shared" si="174"/>
        <v>-</v>
      </c>
      <c r="P685" s="9" t="str">
        <f t="shared" si="174"/>
        <v>-</v>
      </c>
      <c r="Q685" s="9">
        <f t="shared" si="174"/>
        <v>6</v>
      </c>
      <c r="R685" s="9" t="str">
        <f t="shared" si="174"/>
        <v>-</v>
      </c>
      <c r="S685" s="9" t="str">
        <f t="shared" si="174"/>
        <v>-</v>
      </c>
      <c r="T685" s="9">
        <f t="shared" si="174"/>
        <v>8</v>
      </c>
      <c r="U685" s="9">
        <f t="shared" si="174"/>
        <v>4</v>
      </c>
      <c r="V685" s="9" t="str">
        <f t="shared" si="174"/>
        <v>-</v>
      </c>
      <c r="W685" s="9" t="str">
        <f t="shared" si="174"/>
        <v>-</v>
      </c>
      <c r="X685" s="9" t="str">
        <f t="shared" si="174"/>
        <v>-</v>
      </c>
      <c r="Y685" s="9" t="str">
        <f t="shared" si="174"/>
        <v>-</v>
      </c>
      <c r="Z685" s="9">
        <f t="shared" si="174"/>
        <v>7</v>
      </c>
      <c r="AA685" s="9" t="str">
        <f t="shared" si="174"/>
        <v>-</v>
      </c>
      <c r="AB685" s="9" t="str">
        <f t="shared" si="174"/>
        <v>-</v>
      </c>
      <c r="AC685" s="9" t="str">
        <f t="shared" si="174"/>
        <v>-</v>
      </c>
      <c r="AD685" s="9" t="str">
        <f t="shared" si="174"/>
        <v>-</v>
      </c>
      <c r="AE685" s="9" t="str">
        <f t="shared" si="174"/>
        <v>-</v>
      </c>
      <c r="AF685" s="9" t="str">
        <f t="shared" si="174"/>
        <v>-</v>
      </c>
      <c r="AG685" s="9">
        <f t="shared" si="174"/>
        <v>2</v>
      </c>
      <c r="AH685" s="9" t="str">
        <f t="shared" si="174"/>
        <v>-</v>
      </c>
      <c r="AI685" s="9">
        <f t="shared" si="172"/>
        <v>7</v>
      </c>
      <c r="AJ685" s="9">
        <f t="shared" si="172"/>
        <v>4</v>
      </c>
      <c r="AK685" s="9" t="str">
        <f t="shared" si="172"/>
        <v>-</v>
      </c>
      <c r="AL685" s="9" t="str">
        <f t="shared" si="172"/>
        <v>-</v>
      </c>
      <c r="AM685" s="9">
        <f t="shared" si="172"/>
        <v>6</v>
      </c>
      <c r="AN685" s="9">
        <f t="shared" si="172"/>
        <v>3</v>
      </c>
      <c r="AO685" s="9" t="str">
        <f t="shared" si="172"/>
        <v>-</v>
      </c>
      <c r="AP685" s="9">
        <f t="shared" si="170"/>
        <v>4</v>
      </c>
      <c r="AQ685" s="9" t="str">
        <f t="shared" si="170"/>
        <v>-</v>
      </c>
      <c r="AR685" s="9" t="str">
        <f t="shared" si="170"/>
        <v>-</v>
      </c>
      <c r="AS685" s="9" t="str">
        <f t="shared" si="170"/>
        <v>-</v>
      </c>
      <c r="AT685" s="9" t="str">
        <f t="shared" si="170"/>
        <v>-</v>
      </c>
      <c r="AU685" s="9" t="str">
        <f t="shared" si="170"/>
        <v>-</v>
      </c>
      <c r="AV685" s="9" t="str">
        <f t="shared" si="170"/>
        <v>-</v>
      </c>
      <c r="AW685" s="9">
        <f t="shared" si="170"/>
        <v>4</v>
      </c>
      <c r="AX685" s="9" t="str">
        <f t="shared" si="170"/>
        <v>-</v>
      </c>
      <c r="AY685" s="9" t="str">
        <f t="shared" si="170"/>
        <v>-</v>
      </c>
      <c r="AZ685" s="9" t="str">
        <f t="shared" si="172"/>
        <v>-</v>
      </c>
      <c r="BA685" s="9" t="str">
        <f t="shared" si="172"/>
        <v>-</v>
      </c>
      <c r="BB685" s="9" t="str">
        <f t="shared" si="174"/>
        <v>-</v>
      </c>
      <c r="BC685" s="9">
        <f t="shared" si="174"/>
        <v>5</v>
      </c>
      <c r="BD685" s="9" t="str">
        <f t="shared" si="174"/>
        <v>-</v>
      </c>
      <c r="BE685" s="9">
        <f t="shared" si="174"/>
        <v>5</v>
      </c>
      <c r="BF685" s="9">
        <f t="shared" si="174"/>
        <v>7</v>
      </c>
      <c r="BG685" s="9" t="str">
        <f t="shared" si="174"/>
        <v>-</v>
      </c>
      <c r="BH685" s="9">
        <f t="shared" si="174"/>
        <v>6</v>
      </c>
      <c r="BI685" s="9">
        <f t="shared" si="174"/>
        <v>6</v>
      </c>
      <c r="BJ685" s="37">
        <f t="shared" si="157"/>
        <v>17</v>
      </c>
      <c r="BK685" s="34">
        <f t="shared" si="158"/>
        <v>5.2940226470588234</v>
      </c>
      <c r="BL685" s="9">
        <f t="shared" si="160"/>
        <v>113</v>
      </c>
      <c r="BN685" s="38">
        <f t="shared" si="166"/>
        <v>96</v>
      </c>
      <c r="BO685" s="34">
        <f t="shared" si="161"/>
        <v>5.2940226470588234</v>
      </c>
      <c r="BP685" s="37">
        <f t="shared" si="162"/>
        <v>17</v>
      </c>
      <c r="BQ685" s="37">
        <f t="shared" si="163"/>
        <v>17</v>
      </c>
      <c r="BR685" s="36">
        <f t="shared" si="164"/>
        <v>47</v>
      </c>
      <c r="BS685" s="36">
        <f t="shared" si="164"/>
        <v>2</v>
      </c>
      <c r="BV685" s="25"/>
      <c r="BW685" s="25"/>
      <c r="BX685" s="25"/>
    </row>
    <row r="686" spans="1:76">
      <c r="A686" s="38">
        <f t="shared" si="165"/>
        <v>97</v>
      </c>
      <c r="B686" s="36">
        <f t="shared" si="171"/>
        <v>47</v>
      </c>
      <c r="C686" s="36">
        <f t="shared" si="171"/>
        <v>3</v>
      </c>
      <c r="D686" s="9">
        <f t="shared" si="174"/>
        <v>4</v>
      </c>
      <c r="E686" s="9" t="str">
        <f t="shared" si="174"/>
        <v>-</v>
      </c>
      <c r="F686" s="9" t="str">
        <f t="shared" si="174"/>
        <v>-</v>
      </c>
      <c r="G686" s="9" t="str">
        <f t="shared" si="174"/>
        <v>-</v>
      </c>
      <c r="H686" s="9" t="str">
        <f t="shared" si="174"/>
        <v>-</v>
      </c>
      <c r="I686" s="9" t="str">
        <f t="shared" si="174"/>
        <v>-</v>
      </c>
      <c r="J686" s="9" t="str">
        <f t="shared" si="174"/>
        <v>-</v>
      </c>
      <c r="K686" s="9" t="str">
        <f t="shared" si="174"/>
        <v>-</v>
      </c>
      <c r="L686" s="9" t="str">
        <f t="shared" si="174"/>
        <v>-</v>
      </c>
      <c r="M686" s="9" t="str">
        <f t="shared" si="174"/>
        <v>-</v>
      </c>
      <c r="N686" s="9" t="str">
        <f t="shared" si="174"/>
        <v>-</v>
      </c>
      <c r="O686" s="9" t="str">
        <f t="shared" si="174"/>
        <v>-</v>
      </c>
      <c r="P686" s="9" t="str">
        <f t="shared" si="174"/>
        <v>-</v>
      </c>
      <c r="Q686" s="9">
        <f t="shared" si="174"/>
        <v>5</v>
      </c>
      <c r="R686" s="9" t="str">
        <f t="shared" si="174"/>
        <v>-</v>
      </c>
      <c r="S686" s="9" t="str">
        <f t="shared" si="174"/>
        <v>-</v>
      </c>
      <c r="T686" s="9">
        <f t="shared" si="174"/>
        <v>4</v>
      </c>
      <c r="U686" s="9">
        <f t="shared" si="174"/>
        <v>7</v>
      </c>
      <c r="V686" s="9" t="str">
        <f t="shared" si="174"/>
        <v>-</v>
      </c>
      <c r="W686" s="9" t="str">
        <f t="shared" si="174"/>
        <v>-</v>
      </c>
      <c r="X686" s="9" t="str">
        <f t="shared" si="174"/>
        <v>-</v>
      </c>
      <c r="Y686" s="9" t="str">
        <f t="shared" si="174"/>
        <v>-</v>
      </c>
      <c r="Z686" s="9">
        <f t="shared" si="174"/>
        <v>8</v>
      </c>
      <c r="AA686" s="9" t="str">
        <f t="shared" si="174"/>
        <v>-</v>
      </c>
      <c r="AB686" s="9" t="str">
        <f t="shared" si="174"/>
        <v>-</v>
      </c>
      <c r="AC686" s="9" t="str">
        <f t="shared" si="174"/>
        <v>-</v>
      </c>
      <c r="AD686" s="9" t="str">
        <f t="shared" si="174"/>
        <v>-</v>
      </c>
      <c r="AE686" s="9" t="str">
        <f t="shared" si="174"/>
        <v>-</v>
      </c>
      <c r="AF686" s="9" t="str">
        <f t="shared" si="174"/>
        <v>-</v>
      </c>
      <c r="AG686" s="9">
        <f t="shared" si="174"/>
        <v>2</v>
      </c>
      <c r="AH686" s="9" t="str">
        <f t="shared" si="174"/>
        <v>-</v>
      </c>
      <c r="AI686" s="9">
        <f t="shared" si="172"/>
        <v>6</v>
      </c>
      <c r="AJ686" s="9">
        <f t="shared" si="172"/>
        <v>5</v>
      </c>
      <c r="AK686" s="9" t="str">
        <f t="shared" si="172"/>
        <v>-</v>
      </c>
      <c r="AL686" s="9" t="str">
        <f t="shared" si="172"/>
        <v>-</v>
      </c>
      <c r="AM686" s="9">
        <f t="shared" si="172"/>
        <v>4</v>
      </c>
      <c r="AN686" s="9">
        <f t="shared" si="172"/>
        <v>3</v>
      </c>
      <c r="AO686" s="9" t="str">
        <f t="shared" si="172"/>
        <v>-</v>
      </c>
      <c r="AP686" s="9">
        <f t="shared" si="170"/>
        <v>6</v>
      </c>
      <c r="AQ686" s="9" t="str">
        <f t="shared" si="170"/>
        <v>-</v>
      </c>
      <c r="AR686" s="9" t="str">
        <f t="shared" si="170"/>
        <v>-</v>
      </c>
      <c r="AS686" s="9">
        <f t="shared" si="170"/>
        <v>5</v>
      </c>
      <c r="AT686" s="9" t="str">
        <f t="shared" si="170"/>
        <v>-</v>
      </c>
      <c r="AU686" s="9" t="str">
        <f t="shared" si="170"/>
        <v>-</v>
      </c>
      <c r="AV686" s="9" t="str">
        <f t="shared" si="170"/>
        <v>-</v>
      </c>
      <c r="AW686" s="9">
        <f t="shared" si="170"/>
        <v>4</v>
      </c>
      <c r="AX686" s="9" t="str">
        <f t="shared" si="170"/>
        <v>-</v>
      </c>
      <c r="AY686" s="9" t="str">
        <f t="shared" si="170"/>
        <v>-</v>
      </c>
      <c r="AZ686" s="9" t="str">
        <f t="shared" si="172"/>
        <v>-</v>
      </c>
      <c r="BA686" s="9" t="str">
        <f t="shared" si="172"/>
        <v>-</v>
      </c>
      <c r="BB686" s="9" t="str">
        <f t="shared" si="174"/>
        <v>-</v>
      </c>
      <c r="BC686" s="9">
        <f t="shared" si="174"/>
        <v>6</v>
      </c>
      <c r="BD686" s="9" t="str">
        <f t="shared" si="174"/>
        <v>-</v>
      </c>
      <c r="BE686" s="9">
        <f t="shared" si="174"/>
        <v>6</v>
      </c>
      <c r="BF686" s="9" t="str">
        <f t="shared" si="174"/>
        <v>-</v>
      </c>
      <c r="BG686" s="9" t="str">
        <f t="shared" si="174"/>
        <v>-</v>
      </c>
      <c r="BH686" s="9" t="str">
        <f t="shared" si="174"/>
        <v>-</v>
      </c>
      <c r="BI686" s="9" t="str">
        <f t="shared" si="174"/>
        <v>-</v>
      </c>
      <c r="BJ686" s="37">
        <f t="shared" ref="BJ686:BJ717" si="175">COUNTIF(D686:BI686,"&gt;0")</f>
        <v>15</v>
      </c>
      <c r="BK686" s="34">
        <f t="shared" ref="BK686:BK717" si="176">IFERROR(AVERAGE(D686:BI686)+(1-A686)/1000000,"-")</f>
        <v>4.9999039999999999</v>
      </c>
      <c r="BL686" s="9">
        <f t="shared" si="160"/>
        <v>126</v>
      </c>
      <c r="BN686" s="38">
        <f t="shared" si="166"/>
        <v>97</v>
      </c>
      <c r="BO686" s="34">
        <f t="shared" si="161"/>
        <v>4.9999039999999999</v>
      </c>
      <c r="BP686" s="37">
        <f t="shared" si="162"/>
        <v>16</v>
      </c>
      <c r="BQ686" s="37">
        <f t="shared" si="163"/>
        <v>15</v>
      </c>
      <c r="BR686" s="36">
        <f t="shared" si="164"/>
        <v>47</v>
      </c>
      <c r="BS686" s="36">
        <f t="shared" si="164"/>
        <v>3</v>
      </c>
      <c r="BV686" s="25"/>
      <c r="BW686" s="25"/>
      <c r="BX686" s="25"/>
    </row>
    <row r="687" spans="1:76">
      <c r="A687" s="38">
        <f t="shared" si="165"/>
        <v>98</v>
      </c>
      <c r="B687" s="36">
        <f t="shared" ref="B687:C702" si="177">B100</f>
        <v>48</v>
      </c>
      <c r="C687" s="36">
        <f t="shared" si="177"/>
        <v>1</v>
      </c>
      <c r="D687" s="9">
        <f t="shared" si="174"/>
        <v>6</v>
      </c>
      <c r="E687" s="9" t="str">
        <f t="shared" si="174"/>
        <v>-</v>
      </c>
      <c r="F687" s="9" t="str">
        <f t="shared" si="174"/>
        <v>-</v>
      </c>
      <c r="G687" s="9" t="str">
        <f t="shared" si="174"/>
        <v>-</v>
      </c>
      <c r="H687" s="9" t="str">
        <f t="shared" si="174"/>
        <v>-</v>
      </c>
      <c r="I687" s="9" t="str">
        <f t="shared" si="174"/>
        <v>-</v>
      </c>
      <c r="J687" s="9" t="str">
        <f t="shared" si="174"/>
        <v>-</v>
      </c>
      <c r="K687" s="9" t="str">
        <f t="shared" si="174"/>
        <v>-</v>
      </c>
      <c r="L687" s="9" t="str">
        <f t="shared" si="174"/>
        <v>-</v>
      </c>
      <c r="M687" s="9">
        <f t="shared" si="174"/>
        <v>8</v>
      </c>
      <c r="N687" s="9" t="str">
        <f t="shared" si="174"/>
        <v>-</v>
      </c>
      <c r="O687" s="9" t="str">
        <f t="shared" si="174"/>
        <v>-</v>
      </c>
      <c r="P687" s="9" t="str">
        <f t="shared" si="174"/>
        <v>-</v>
      </c>
      <c r="Q687" s="9">
        <f t="shared" si="174"/>
        <v>9</v>
      </c>
      <c r="R687" s="9" t="str">
        <f t="shared" si="174"/>
        <v>-</v>
      </c>
      <c r="S687" s="9" t="str">
        <f t="shared" si="174"/>
        <v>-</v>
      </c>
      <c r="T687" s="9">
        <f t="shared" si="174"/>
        <v>10</v>
      </c>
      <c r="U687" s="9">
        <f t="shared" si="174"/>
        <v>12</v>
      </c>
      <c r="V687" s="9" t="str">
        <f t="shared" si="174"/>
        <v>-</v>
      </c>
      <c r="W687" s="9" t="str">
        <f t="shared" si="174"/>
        <v>-</v>
      </c>
      <c r="X687" s="9" t="str">
        <f t="shared" si="174"/>
        <v>-</v>
      </c>
      <c r="Y687" s="9" t="str">
        <f t="shared" si="174"/>
        <v>-</v>
      </c>
      <c r="Z687" s="9">
        <f t="shared" si="174"/>
        <v>10</v>
      </c>
      <c r="AA687" s="9" t="str">
        <f t="shared" si="174"/>
        <v>-</v>
      </c>
      <c r="AB687" s="9" t="str">
        <f t="shared" si="174"/>
        <v>-</v>
      </c>
      <c r="AC687" s="9" t="str">
        <f t="shared" si="174"/>
        <v>-</v>
      </c>
      <c r="AD687" s="9" t="str">
        <f t="shared" si="174"/>
        <v>-</v>
      </c>
      <c r="AE687" s="9" t="str">
        <f t="shared" si="174"/>
        <v>-</v>
      </c>
      <c r="AF687" s="9" t="str">
        <f t="shared" si="174"/>
        <v>-</v>
      </c>
      <c r="AG687" s="9">
        <f t="shared" si="174"/>
        <v>6</v>
      </c>
      <c r="AH687" s="9" t="str">
        <f t="shared" si="174"/>
        <v>-</v>
      </c>
      <c r="AI687" s="9" t="str">
        <f t="shared" si="172"/>
        <v>-</v>
      </c>
      <c r="AJ687" s="9">
        <f t="shared" si="172"/>
        <v>4</v>
      </c>
      <c r="AK687" s="9">
        <f t="shared" si="172"/>
        <v>9</v>
      </c>
      <c r="AL687" s="9">
        <f t="shared" si="172"/>
        <v>6</v>
      </c>
      <c r="AM687" s="9">
        <f t="shared" si="172"/>
        <v>7</v>
      </c>
      <c r="AN687" s="9">
        <f t="shared" si="172"/>
        <v>7</v>
      </c>
      <c r="AO687" s="9" t="str">
        <f t="shared" si="172"/>
        <v>-</v>
      </c>
      <c r="AP687" s="9">
        <f t="shared" si="170"/>
        <v>9</v>
      </c>
      <c r="AQ687" s="9" t="str">
        <f t="shared" si="170"/>
        <v>-</v>
      </c>
      <c r="AR687" s="9" t="str">
        <f t="shared" si="170"/>
        <v>-</v>
      </c>
      <c r="AS687" s="9">
        <f t="shared" si="170"/>
        <v>5</v>
      </c>
      <c r="AT687" s="9" t="str">
        <f t="shared" si="170"/>
        <v>-</v>
      </c>
      <c r="AU687" s="9" t="str">
        <f t="shared" si="170"/>
        <v>-</v>
      </c>
      <c r="AV687" s="9" t="str">
        <f t="shared" si="170"/>
        <v>-</v>
      </c>
      <c r="AW687" s="9">
        <f t="shared" si="170"/>
        <v>7</v>
      </c>
      <c r="AX687" s="9" t="str">
        <f t="shared" si="170"/>
        <v>-</v>
      </c>
      <c r="AY687" s="9" t="str">
        <f t="shared" si="170"/>
        <v>-</v>
      </c>
      <c r="AZ687" s="9">
        <f t="shared" si="172"/>
        <v>7</v>
      </c>
      <c r="BA687" s="9" t="str">
        <f t="shared" si="172"/>
        <v>-</v>
      </c>
      <c r="BB687" s="9">
        <f t="shared" si="174"/>
        <v>9</v>
      </c>
      <c r="BC687" s="9">
        <f t="shared" si="174"/>
        <v>7</v>
      </c>
      <c r="BD687" s="9" t="str">
        <f t="shared" si="174"/>
        <v>-</v>
      </c>
      <c r="BE687" s="9">
        <f t="shared" si="174"/>
        <v>8</v>
      </c>
      <c r="BF687" s="9">
        <f t="shared" si="174"/>
        <v>9</v>
      </c>
      <c r="BG687" s="9" t="str">
        <f t="shared" si="174"/>
        <v>-</v>
      </c>
      <c r="BH687" s="9">
        <f t="shared" si="174"/>
        <v>4</v>
      </c>
      <c r="BI687" s="9" t="str">
        <f t="shared" si="174"/>
        <v>-</v>
      </c>
      <c r="BJ687" s="37">
        <f t="shared" si="175"/>
        <v>21</v>
      </c>
      <c r="BK687" s="34">
        <f t="shared" si="176"/>
        <v>7.5713315714285709</v>
      </c>
      <c r="BL687" s="9">
        <f t="shared" si="160"/>
        <v>29</v>
      </c>
      <c r="BN687" s="38">
        <f t="shared" si="166"/>
        <v>98</v>
      </c>
      <c r="BO687" s="34">
        <f t="shared" si="161"/>
        <v>7.5713315714285709</v>
      </c>
      <c r="BP687" s="37">
        <f t="shared" si="162"/>
        <v>24</v>
      </c>
      <c r="BQ687" s="37">
        <f t="shared" si="163"/>
        <v>21</v>
      </c>
      <c r="BR687" s="36">
        <f t="shared" si="164"/>
        <v>48</v>
      </c>
      <c r="BS687" s="36">
        <f t="shared" si="164"/>
        <v>1</v>
      </c>
      <c r="BV687" s="25"/>
      <c r="BW687" s="25"/>
      <c r="BX687" s="25"/>
    </row>
    <row r="688" spans="1:76">
      <c r="A688" s="38">
        <f t="shared" si="165"/>
        <v>99</v>
      </c>
      <c r="B688" s="36">
        <f t="shared" si="177"/>
        <v>48</v>
      </c>
      <c r="C688" s="36">
        <f t="shared" si="177"/>
        <v>2</v>
      </c>
      <c r="D688" s="9">
        <f t="shared" si="174"/>
        <v>5</v>
      </c>
      <c r="E688" s="9" t="str">
        <f t="shared" si="174"/>
        <v>-</v>
      </c>
      <c r="F688" s="9" t="str">
        <f t="shared" si="174"/>
        <v>-</v>
      </c>
      <c r="G688" s="9" t="str">
        <f t="shared" si="174"/>
        <v>-</v>
      </c>
      <c r="H688" s="9" t="str">
        <f t="shared" si="174"/>
        <v>-</v>
      </c>
      <c r="I688" s="9" t="str">
        <f t="shared" si="174"/>
        <v>-</v>
      </c>
      <c r="J688" s="9">
        <f t="shared" si="174"/>
        <v>6</v>
      </c>
      <c r="K688" s="9" t="str">
        <f t="shared" si="174"/>
        <v>-</v>
      </c>
      <c r="L688" s="9" t="str">
        <f t="shared" si="174"/>
        <v>-</v>
      </c>
      <c r="M688" s="9">
        <f t="shared" si="174"/>
        <v>9</v>
      </c>
      <c r="N688" s="9" t="str">
        <f t="shared" si="174"/>
        <v>-</v>
      </c>
      <c r="O688" s="9" t="str">
        <f t="shared" si="174"/>
        <v>-</v>
      </c>
      <c r="P688" s="9" t="str">
        <f t="shared" si="174"/>
        <v>-</v>
      </c>
      <c r="Q688" s="9">
        <f t="shared" si="174"/>
        <v>8</v>
      </c>
      <c r="R688" s="9" t="str">
        <f t="shared" si="174"/>
        <v>-</v>
      </c>
      <c r="S688" s="9" t="str">
        <f t="shared" ref="S688:BI698" si="178">IF(AND(S$196="ДА",S493="-"),S101,"-")</f>
        <v>-</v>
      </c>
      <c r="T688" s="9">
        <f t="shared" si="178"/>
        <v>6</v>
      </c>
      <c r="U688" s="9">
        <f t="shared" si="178"/>
        <v>12</v>
      </c>
      <c r="V688" s="9" t="str">
        <f t="shared" si="178"/>
        <v>-</v>
      </c>
      <c r="W688" s="9" t="str">
        <f t="shared" si="178"/>
        <v>-</v>
      </c>
      <c r="X688" s="9" t="str">
        <f t="shared" si="178"/>
        <v>-</v>
      </c>
      <c r="Y688" s="9" t="str">
        <f t="shared" si="178"/>
        <v>-</v>
      </c>
      <c r="Z688" s="9">
        <f t="shared" si="178"/>
        <v>8</v>
      </c>
      <c r="AA688" s="9" t="str">
        <f t="shared" si="178"/>
        <v>-</v>
      </c>
      <c r="AB688" s="9" t="str">
        <f t="shared" si="178"/>
        <v>-</v>
      </c>
      <c r="AC688" s="9" t="str">
        <f t="shared" si="178"/>
        <v>-</v>
      </c>
      <c r="AD688" s="9" t="str">
        <f t="shared" si="178"/>
        <v>-</v>
      </c>
      <c r="AE688" s="9" t="str">
        <f t="shared" si="178"/>
        <v>-</v>
      </c>
      <c r="AF688" s="9" t="str">
        <f t="shared" si="178"/>
        <v>-</v>
      </c>
      <c r="AG688" s="9">
        <f t="shared" si="178"/>
        <v>6</v>
      </c>
      <c r="AH688" s="9" t="str">
        <f t="shared" si="178"/>
        <v>-</v>
      </c>
      <c r="AI688" s="9">
        <f t="shared" si="172"/>
        <v>9</v>
      </c>
      <c r="AJ688" s="9">
        <f t="shared" si="172"/>
        <v>6</v>
      </c>
      <c r="AK688" s="9">
        <f t="shared" si="172"/>
        <v>9</v>
      </c>
      <c r="AL688" s="9">
        <f t="shared" si="172"/>
        <v>6</v>
      </c>
      <c r="AM688" s="9">
        <f t="shared" si="172"/>
        <v>9</v>
      </c>
      <c r="AN688" s="9">
        <f t="shared" si="172"/>
        <v>6</v>
      </c>
      <c r="AO688" s="9" t="str">
        <f t="shared" si="172"/>
        <v>-</v>
      </c>
      <c r="AP688" s="9">
        <f t="shared" si="170"/>
        <v>6</v>
      </c>
      <c r="AQ688" s="9" t="str">
        <f t="shared" si="170"/>
        <v>-</v>
      </c>
      <c r="AR688" s="9" t="str">
        <f t="shared" si="170"/>
        <v>-</v>
      </c>
      <c r="AS688" s="9" t="str">
        <f t="shared" si="170"/>
        <v>-</v>
      </c>
      <c r="AT688" s="9" t="str">
        <f t="shared" si="170"/>
        <v>-</v>
      </c>
      <c r="AU688" s="9" t="str">
        <f t="shared" si="170"/>
        <v>-</v>
      </c>
      <c r="AV688" s="9" t="str">
        <f t="shared" si="170"/>
        <v>-</v>
      </c>
      <c r="AW688" s="9" t="str">
        <f t="shared" si="170"/>
        <v>-</v>
      </c>
      <c r="AX688" s="9" t="str">
        <f t="shared" si="170"/>
        <v>-</v>
      </c>
      <c r="AY688" s="9" t="str">
        <f t="shared" si="170"/>
        <v>-</v>
      </c>
      <c r="AZ688" s="9" t="str">
        <f t="shared" si="172"/>
        <v>-</v>
      </c>
      <c r="BA688" s="9" t="str">
        <f t="shared" si="172"/>
        <v>-</v>
      </c>
      <c r="BB688" s="9">
        <f t="shared" si="178"/>
        <v>7</v>
      </c>
      <c r="BC688" s="9">
        <f t="shared" si="178"/>
        <v>5</v>
      </c>
      <c r="BD688" s="9" t="str">
        <f t="shared" si="178"/>
        <v>-</v>
      </c>
      <c r="BE688" s="9">
        <f t="shared" si="178"/>
        <v>5</v>
      </c>
      <c r="BF688" s="9" t="str">
        <f t="shared" si="178"/>
        <v>-</v>
      </c>
      <c r="BG688" s="9" t="str">
        <f t="shared" si="178"/>
        <v>-</v>
      </c>
      <c r="BH688" s="9" t="str">
        <f t="shared" si="178"/>
        <v>-</v>
      </c>
      <c r="BI688" s="9" t="str">
        <f t="shared" si="178"/>
        <v>-</v>
      </c>
      <c r="BJ688" s="37">
        <f t="shared" si="175"/>
        <v>18</v>
      </c>
      <c r="BK688" s="34">
        <f t="shared" si="176"/>
        <v>7.1110131111111103</v>
      </c>
      <c r="BL688" s="9">
        <f t="shared" si="160"/>
        <v>44</v>
      </c>
      <c r="BN688" s="38">
        <f t="shared" si="166"/>
        <v>99</v>
      </c>
      <c r="BO688" s="34">
        <f t="shared" si="161"/>
        <v>7.1110131111111103</v>
      </c>
      <c r="BP688" s="37">
        <f t="shared" si="162"/>
        <v>18</v>
      </c>
      <c r="BQ688" s="37">
        <f t="shared" si="163"/>
        <v>18</v>
      </c>
      <c r="BR688" s="36">
        <f t="shared" si="164"/>
        <v>48</v>
      </c>
      <c r="BS688" s="36">
        <f t="shared" si="164"/>
        <v>2</v>
      </c>
      <c r="BV688" s="25"/>
      <c r="BW688" s="25"/>
      <c r="BX688" s="25"/>
    </row>
    <row r="689" spans="1:76">
      <c r="A689" s="38">
        <f t="shared" si="165"/>
        <v>100</v>
      </c>
      <c r="B689" s="36">
        <f t="shared" si="177"/>
        <v>48</v>
      </c>
      <c r="C689" s="36">
        <f t="shared" si="177"/>
        <v>3</v>
      </c>
      <c r="D689" s="9">
        <f t="shared" ref="D689:S704" si="179">IF(AND(D$196="ДА",D494="-"),D102,"-")</f>
        <v>9</v>
      </c>
      <c r="E689" s="9" t="str">
        <f t="shared" si="179"/>
        <v>-</v>
      </c>
      <c r="F689" s="9">
        <f t="shared" si="179"/>
        <v>11</v>
      </c>
      <c r="G689" s="9" t="str">
        <f t="shared" si="179"/>
        <v>-</v>
      </c>
      <c r="H689" s="9" t="str">
        <f t="shared" si="179"/>
        <v>-</v>
      </c>
      <c r="I689" s="9" t="str">
        <f t="shared" si="179"/>
        <v>-</v>
      </c>
      <c r="J689" s="9" t="str">
        <f t="shared" si="179"/>
        <v>-</v>
      </c>
      <c r="K689" s="9" t="str">
        <f t="shared" si="179"/>
        <v>-</v>
      </c>
      <c r="L689" s="9" t="str">
        <f t="shared" si="179"/>
        <v>-</v>
      </c>
      <c r="M689" s="9" t="str">
        <f t="shared" si="179"/>
        <v>-</v>
      </c>
      <c r="N689" s="9" t="str">
        <f t="shared" si="179"/>
        <v>-</v>
      </c>
      <c r="O689" s="9" t="str">
        <f t="shared" si="179"/>
        <v>-</v>
      </c>
      <c r="P689" s="9" t="str">
        <f t="shared" si="179"/>
        <v>-</v>
      </c>
      <c r="Q689" s="9">
        <f t="shared" si="179"/>
        <v>9</v>
      </c>
      <c r="R689" s="9" t="str">
        <f t="shared" si="179"/>
        <v>-</v>
      </c>
      <c r="S689" s="9" t="str">
        <f t="shared" si="178"/>
        <v>-</v>
      </c>
      <c r="T689" s="9">
        <f t="shared" si="178"/>
        <v>11</v>
      </c>
      <c r="U689" s="9">
        <f t="shared" si="178"/>
        <v>12</v>
      </c>
      <c r="V689" s="9" t="str">
        <f t="shared" si="178"/>
        <v>-</v>
      </c>
      <c r="W689" s="9" t="str">
        <f t="shared" si="178"/>
        <v>-</v>
      </c>
      <c r="X689" s="9" t="str">
        <f t="shared" si="178"/>
        <v>-</v>
      </c>
      <c r="Y689" s="9" t="str">
        <f t="shared" si="178"/>
        <v>-</v>
      </c>
      <c r="Z689" s="9">
        <f t="shared" si="178"/>
        <v>9</v>
      </c>
      <c r="AA689" s="9" t="str">
        <f t="shared" si="178"/>
        <v>-</v>
      </c>
      <c r="AB689" s="9">
        <f t="shared" si="178"/>
        <v>9</v>
      </c>
      <c r="AC689" s="9" t="str">
        <f t="shared" si="178"/>
        <v>-</v>
      </c>
      <c r="AD689" s="9" t="str">
        <f t="shared" si="178"/>
        <v>-</v>
      </c>
      <c r="AE689" s="9" t="str">
        <f t="shared" si="178"/>
        <v>-</v>
      </c>
      <c r="AF689" s="9" t="str">
        <f t="shared" si="178"/>
        <v>-</v>
      </c>
      <c r="AG689" s="9">
        <f t="shared" si="178"/>
        <v>7</v>
      </c>
      <c r="AH689" s="9" t="str">
        <f t="shared" si="178"/>
        <v>-</v>
      </c>
      <c r="AI689" s="9" t="str">
        <f t="shared" si="172"/>
        <v>-</v>
      </c>
      <c r="AJ689" s="9">
        <f t="shared" si="172"/>
        <v>5</v>
      </c>
      <c r="AK689" s="9" t="str">
        <f t="shared" si="172"/>
        <v>-</v>
      </c>
      <c r="AL689" s="9">
        <f t="shared" si="172"/>
        <v>7</v>
      </c>
      <c r="AM689" s="9">
        <f t="shared" si="172"/>
        <v>9</v>
      </c>
      <c r="AN689" s="9">
        <f t="shared" si="172"/>
        <v>6</v>
      </c>
      <c r="AO689" s="9" t="str">
        <f t="shared" si="172"/>
        <v>-</v>
      </c>
      <c r="AP689" s="9">
        <f t="shared" si="170"/>
        <v>11</v>
      </c>
      <c r="AQ689" s="9" t="str">
        <f t="shared" si="170"/>
        <v>-</v>
      </c>
      <c r="AR689" s="9" t="str">
        <f t="shared" si="170"/>
        <v>-</v>
      </c>
      <c r="AS689" s="9">
        <f t="shared" si="170"/>
        <v>4</v>
      </c>
      <c r="AT689" s="9" t="str">
        <f t="shared" si="170"/>
        <v>-</v>
      </c>
      <c r="AU689" s="9" t="str">
        <f t="shared" si="170"/>
        <v>-</v>
      </c>
      <c r="AV689" s="9" t="str">
        <f t="shared" si="170"/>
        <v>-</v>
      </c>
      <c r="AW689" s="9">
        <f t="shared" si="170"/>
        <v>7</v>
      </c>
      <c r="AX689" s="9" t="str">
        <f t="shared" si="170"/>
        <v>-</v>
      </c>
      <c r="AY689" s="9" t="str">
        <f t="shared" si="170"/>
        <v>-</v>
      </c>
      <c r="AZ689" s="9">
        <f t="shared" si="172"/>
        <v>5</v>
      </c>
      <c r="BA689" s="9" t="str">
        <f t="shared" si="172"/>
        <v>-</v>
      </c>
      <c r="BB689" s="9">
        <f t="shared" si="178"/>
        <v>8</v>
      </c>
      <c r="BC689" s="9">
        <f t="shared" si="178"/>
        <v>8</v>
      </c>
      <c r="BD689" s="9" t="str">
        <f t="shared" si="178"/>
        <v>-</v>
      </c>
      <c r="BE689" s="9">
        <f t="shared" si="178"/>
        <v>10</v>
      </c>
      <c r="BF689" s="9">
        <f t="shared" si="178"/>
        <v>6</v>
      </c>
      <c r="BG689" s="9" t="str">
        <f t="shared" si="178"/>
        <v>-</v>
      </c>
      <c r="BH689" s="9" t="str">
        <f t="shared" si="178"/>
        <v>-</v>
      </c>
      <c r="BI689" s="9" t="str">
        <f t="shared" si="178"/>
        <v>-</v>
      </c>
      <c r="BJ689" s="37">
        <f t="shared" si="175"/>
        <v>20</v>
      </c>
      <c r="BK689" s="34">
        <f t="shared" si="176"/>
        <v>8.1499009999999998</v>
      </c>
      <c r="BL689" s="9">
        <f t="shared" si="160"/>
        <v>17</v>
      </c>
      <c r="BN689" s="38">
        <f t="shared" si="166"/>
        <v>100</v>
      </c>
      <c r="BO689" s="34">
        <f t="shared" si="161"/>
        <v>8.1499009999999998</v>
      </c>
      <c r="BP689" s="37">
        <f t="shared" si="162"/>
        <v>26</v>
      </c>
      <c r="BQ689" s="37">
        <f t="shared" si="163"/>
        <v>20</v>
      </c>
      <c r="BR689" s="36">
        <f t="shared" si="164"/>
        <v>48</v>
      </c>
      <c r="BS689" s="36">
        <f t="shared" si="164"/>
        <v>3</v>
      </c>
      <c r="BV689" s="25"/>
      <c r="BW689" s="25"/>
      <c r="BX689" s="25"/>
    </row>
    <row r="690" spans="1:76">
      <c r="A690" s="38">
        <f t="shared" si="165"/>
        <v>101</v>
      </c>
      <c r="B690" s="36">
        <f t="shared" si="177"/>
        <v>49</v>
      </c>
      <c r="C690" s="36">
        <f t="shared" si="177"/>
        <v>1</v>
      </c>
      <c r="D690" s="9">
        <f t="shared" si="179"/>
        <v>6</v>
      </c>
      <c r="E690" s="9" t="str">
        <f t="shared" si="179"/>
        <v>-</v>
      </c>
      <c r="F690" s="9" t="str">
        <f t="shared" si="179"/>
        <v>-</v>
      </c>
      <c r="G690" s="9" t="str">
        <f t="shared" si="179"/>
        <v>-</v>
      </c>
      <c r="H690" s="9" t="str">
        <f t="shared" si="179"/>
        <v>-</v>
      </c>
      <c r="I690" s="9" t="str">
        <f t="shared" si="179"/>
        <v>-</v>
      </c>
      <c r="J690" s="9" t="str">
        <f t="shared" si="179"/>
        <v>-</v>
      </c>
      <c r="K690" s="9" t="str">
        <f t="shared" si="179"/>
        <v>-</v>
      </c>
      <c r="L690" s="9" t="str">
        <f t="shared" si="179"/>
        <v>-</v>
      </c>
      <c r="M690" s="9" t="str">
        <f t="shared" si="179"/>
        <v>-</v>
      </c>
      <c r="N690" s="9" t="str">
        <f t="shared" si="179"/>
        <v>-</v>
      </c>
      <c r="O690" s="9" t="str">
        <f t="shared" si="179"/>
        <v>-</v>
      </c>
      <c r="P690" s="9" t="str">
        <f t="shared" si="179"/>
        <v>-</v>
      </c>
      <c r="Q690" s="9">
        <f t="shared" si="179"/>
        <v>4</v>
      </c>
      <c r="R690" s="9" t="str">
        <f t="shared" si="179"/>
        <v>-</v>
      </c>
      <c r="S690" s="9" t="str">
        <f t="shared" si="178"/>
        <v>-</v>
      </c>
      <c r="T690" s="9">
        <f t="shared" si="178"/>
        <v>4</v>
      </c>
      <c r="U690" s="9">
        <f t="shared" si="178"/>
        <v>6</v>
      </c>
      <c r="V690" s="9" t="str">
        <f t="shared" si="178"/>
        <v>-</v>
      </c>
      <c r="W690" s="9" t="str">
        <f t="shared" si="178"/>
        <v>-</v>
      </c>
      <c r="X690" s="9" t="str">
        <f t="shared" si="178"/>
        <v>-</v>
      </c>
      <c r="Y690" s="9" t="str">
        <f t="shared" si="178"/>
        <v>-</v>
      </c>
      <c r="Z690" s="9">
        <f t="shared" si="178"/>
        <v>7</v>
      </c>
      <c r="AA690" s="9" t="str">
        <f t="shared" si="178"/>
        <v>-</v>
      </c>
      <c r="AB690" s="9">
        <f t="shared" si="178"/>
        <v>7</v>
      </c>
      <c r="AC690" s="9" t="str">
        <f t="shared" si="178"/>
        <v>-</v>
      </c>
      <c r="AD690" s="9" t="str">
        <f t="shared" si="178"/>
        <v>-</v>
      </c>
      <c r="AE690" s="9" t="str">
        <f t="shared" si="178"/>
        <v>-</v>
      </c>
      <c r="AF690" s="9" t="str">
        <f t="shared" si="178"/>
        <v>-</v>
      </c>
      <c r="AG690" s="9">
        <f t="shared" si="178"/>
        <v>3</v>
      </c>
      <c r="AH690" s="9" t="str">
        <f t="shared" si="178"/>
        <v>-</v>
      </c>
      <c r="AI690" s="9">
        <f t="shared" si="172"/>
        <v>8</v>
      </c>
      <c r="AJ690" s="9">
        <f t="shared" si="172"/>
        <v>5</v>
      </c>
      <c r="AK690" s="9">
        <f t="shared" si="172"/>
        <v>9</v>
      </c>
      <c r="AL690" s="9" t="str">
        <f t="shared" si="172"/>
        <v>-</v>
      </c>
      <c r="AM690" s="9">
        <f t="shared" si="172"/>
        <v>5</v>
      </c>
      <c r="AN690" s="9">
        <f t="shared" si="172"/>
        <v>5</v>
      </c>
      <c r="AO690" s="9" t="str">
        <f t="shared" si="172"/>
        <v>-</v>
      </c>
      <c r="AP690" s="9">
        <f t="shared" si="170"/>
        <v>3</v>
      </c>
      <c r="AQ690" s="9" t="str">
        <f t="shared" si="170"/>
        <v>-</v>
      </c>
      <c r="AR690" s="9" t="str">
        <f t="shared" si="170"/>
        <v>-</v>
      </c>
      <c r="AS690" s="9">
        <f t="shared" si="170"/>
        <v>2</v>
      </c>
      <c r="AT690" s="9" t="str">
        <f t="shared" si="170"/>
        <v>-</v>
      </c>
      <c r="AU690" s="9" t="str">
        <f t="shared" si="170"/>
        <v>-</v>
      </c>
      <c r="AV690" s="9" t="str">
        <f t="shared" si="170"/>
        <v>-</v>
      </c>
      <c r="AW690" s="9" t="str">
        <f t="shared" si="170"/>
        <v>-</v>
      </c>
      <c r="AX690" s="9" t="str">
        <f t="shared" si="170"/>
        <v>-</v>
      </c>
      <c r="AY690" s="9" t="str">
        <f t="shared" si="170"/>
        <v>-</v>
      </c>
      <c r="AZ690" s="9">
        <f t="shared" si="172"/>
        <v>1</v>
      </c>
      <c r="BA690" s="9" t="str">
        <f t="shared" si="172"/>
        <v>-</v>
      </c>
      <c r="BB690" s="9" t="str">
        <f t="shared" si="178"/>
        <v>-</v>
      </c>
      <c r="BC690" s="9">
        <f t="shared" si="178"/>
        <v>5</v>
      </c>
      <c r="BD690" s="9" t="str">
        <f t="shared" si="178"/>
        <v>-</v>
      </c>
      <c r="BE690" s="9">
        <f t="shared" si="178"/>
        <v>5</v>
      </c>
      <c r="BF690" s="9" t="str">
        <f t="shared" si="178"/>
        <v>-</v>
      </c>
      <c r="BG690" s="9" t="str">
        <f t="shared" si="178"/>
        <v>-</v>
      </c>
      <c r="BH690" s="9" t="str">
        <f t="shared" si="178"/>
        <v>-</v>
      </c>
      <c r="BI690" s="9" t="str">
        <f t="shared" si="178"/>
        <v>-</v>
      </c>
      <c r="BJ690" s="37">
        <f t="shared" si="175"/>
        <v>17</v>
      </c>
      <c r="BK690" s="34">
        <f t="shared" si="176"/>
        <v>4.9999000000000002</v>
      </c>
      <c r="BL690" s="9">
        <f t="shared" si="160"/>
        <v>127</v>
      </c>
      <c r="BN690" s="38">
        <f t="shared" si="166"/>
        <v>101</v>
      </c>
      <c r="BO690" s="34">
        <f t="shared" si="161"/>
        <v>4.9999000000000002</v>
      </c>
      <c r="BP690" s="37">
        <f t="shared" si="162"/>
        <v>18</v>
      </c>
      <c r="BQ690" s="37">
        <f t="shared" si="163"/>
        <v>17</v>
      </c>
      <c r="BR690" s="36">
        <f t="shared" si="164"/>
        <v>49</v>
      </c>
      <c r="BS690" s="36">
        <f t="shared" si="164"/>
        <v>1</v>
      </c>
      <c r="BV690" s="25"/>
      <c r="BW690" s="25"/>
      <c r="BX690" s="25"/>
    </row>
    <row r="691" spans="1:76">
      <c r="A691" s="38">
        <f t="shared" si="165"/>
        <v>102</v>
      </c>
      <c r="B691" s="36">
        <f t="shared" si="177"/>
        <v>50</v>
      </c>
      <c r="C691" s="36">
        <f t="shared" si="177"/>
        <v>1</v>
      </c>
      <c r="D691" s="9">
        <f t="shared" si="179"/>
        <v>7</v>
      </c>
      <c r="E691" s="9" t="str">
        <f t="shared" si="179"/>
        <v>-</v>
      </c>
      <c r="F691" s="9" t="str">
        <f t="shared" si="179"/>
        <v>-</v>
      </c>
      <c r="G691" s="9" t="str">
        <f t="shared" si="179"/>
        <v>-</v>
      </c>
      <c r="H691" s="9" t="str">
        <f t="shared" si="179"/>
        <v>-</v>
      </c>
      <c r="I691" s="9" t="str">
        <f t="shared" si="179"/>
        <v>-</v>
      </c>
      <c r="J691" s="9" t="str">
        <f t="shared" si="179"/>
        <v>-</v>
      </c>
      <c r="K691" s="9" t="str">
        <f t="shared" si="179"/>
        <v>-</v>
      </c>
      <c r="L691" s="9" t="str">
        <f t="shared" si="179"/>
        <v>-</v>
      </c>
      <c r="M691" s="9" t="str">
        <f t="shared" si="179"/>
        <v>-</v>
      </c>
      <c r="N691" s="9" t="str">
        <f t="shared" si="179"/>
        <v>-</v>
      </c>
      <c r="O691" s="9" t="str">
        <f t="shared" si="179"/>
        <v>-</v>
      </c>
      <c r="P691" s="9" t="str">
        <f t="shared" si="179"/>
        <v>-</v>
      </c>
      <c r="Q691" s="9">
        <f t="shared" si="179"/>
        <v>6</v>
      </c>
      <c r="R691" s="9" t="str">
        <f t="shared" si="179"/>
        <v>-</v>
      </c>
      <c r="S691" s="9" t="str">
        <f t="shared" si="178"/>
        <v>-</v>
      </c>
      <c r="T691" s="9">
        <f t="shared" si="178"/>
        <v>6</v>
      </c>
      <c r="U691" s="9">
        <f t="shared" si="178"/>
        <v>7</v>
      </c>
      <c r="V691" s="9" t="str">
        <f t="shared" si="178"/>
        <v>-</v>
      </c>
      <c r="W691" s="9" t="str">
        <f t="shared" si="178"/>
        <v>-</v>
      </c>
      <c r="X691" s="9" t="str">
        <f t="shared" si="178"/>
        <v>-</v>
      </c>
      <c r="Y691" s="9" t="str">
        <f t="shared" si="178"/>
        <v>-</v>
      </c>
      <c r="Z691" s="9">
        <f t="shared" si="178"/>
        <v>8</v>
      </c>
      <c r="AA691" s="9" t="str">
        <f t="shared" si="178"/>
        <v>-</v>
      </c>
      <c r="AB691" s="9">
        <f t="shared" si="178"/>
        <v>8</v>
      </c>
      <c r="AC691" s="9" t="str">
        <f t="shared" si="178"/>
        <v>-</v>
      </c>
      <c r="AD691" s="9" t="str">
        <f t="shared" si="178"/>
        <v>-</v>
      </c>
      <c r="AE691" s="9" t="str">
        <f t="shared" si="178"/>
        <v>-</v>
      </c>
      <c r="AF691" s="9" t="str">
        <f t="shared" si="178"/>
        <v>-</v>
      </c>
      <c r="AG691" s="9">
        <f t="shared" si="178"/>
        <v>5</v>
      </c>
      <c r="AH691" s="9" t="str">
        <f t="shared" si="178"/>
        <v>-</v>
      </c>
      <c r="AI691" s="9" t="str">
        <f t="shared" ref="AI691:BA719" si="180">IF(AND(AI$196="ДА",AI496="-"),AI104,"-")</f>
        <v>-</v>
      </c>
      <c r="AJ691" s="9">
        <f t="shared" si="180"/>
        <v>4</v>
      </c>
      <c r="AK691" s="9" t="str">
        <f t="shared" si="180"/>
        <v>-</v>
      </c>
      <c r="AL691" s="9">
        <f t="shared" si="180"/>
        <v>4</v>
      </c>
      <c r="AM691" s="9">
        <f t="shared" si="180"/>
        <v>6</v>
      </c>
      <c r="AN691" s="9">
        <f t="shared" si="180"/>
        <v>4</v>
      </c>
      <c r="AO691" s="9" t="str">
        <f t="shared" si="180"/>
        <v>-</v>
      </c>
      <c r="AP691" s="9">
        <f t="shared" si="170"/>
        <v>6</v>
      </c>
      <c r="AQ691" s="9" t="str">
        <f t="shared" si="170"/>
        <v>-</v>
      </c>
      <c r="AR691" s="9" t="str">
        <f t="shared" si="170"/>
        <v>-</v>
      </c>
      <c r="AS691" s="9">
        <f t="shared" si="170"/>
        <v>2</v>
      </c>
      <c r="AT691" s="9" t="str">
        <f t="shared" si="170"/>
        <v>-</v>
      </c>
      <c r="AU691" s="9" t="str">
        <f t="shared" si="170"/>
        <v>-</v>
      </c>
      <c r="AV691" s="9" t="str">
        <f t="shared" si="170"/>
        <v>-</v>
      </c>
      <c r="AW691" s="9" t="str">
        <f t="shared" si="170"/>
        <v>-</v>
      </c>
      <c r="AX691" s="9" t="str">
        <f t="shared" si="170"/>
        <v>-</v>
      </c>
      <c r="AY691" s="9" t="str">
        <f t="shared" si="170"/>
        <v>-</v>
      </c>
      <c r="AZ691" s="9" t="str">
        <f t="shared" si="180"/>
        <v>-</v>
      </c>
      <c r="BA691" s="9" t="str">
        <f t="shared" si="180"/>
        <v>-</v>
      </c>
      <c r="BB691" s="9">
        <f t="shared" si="178"/>
        <v>7</v>
      </c>
      <c r="BC691" s="9">
        <f t="shared" si="178"/>
        <v>5</v>
      </c>
      <c r="BD691" s="9" t="str">
        <f t="shared" si="178"/>
        <v>-</v>
      </c>
      <c r="BE691" s="9">
        <f t="shared" si="178"/>
        <v>8</v>
      </c>
      <c r="BF691" s="9">
        <f t="shared" si="178"/>
        <v>7</v>
      </c>
      <c r="BG691" s="9" t="str">
        <f t="shared" si="178"/>
        <v>-</v>
      </c>
      <c r="BH691" s="9" t="str">
        <f t="shared" si="178"/>
        <v>-</v>
      </c>
      <c r="BI691" s="9" t="str">
        <f t="shared" si="178"/>
        <v>-</v>
      </c>
      <c r="BJ691" s="37">
        <f t="shared" si="175"/>
        <v>17</v>
      </c>
      <c r="BK691" s="34">
        <f t="shared" si="176"/>
        <v>5.8822519411764711</v>
      </c>
      <c r="BL691" s="9">
        <f t="shared" si="160"/>
        <v>94</v>
      </c>
      <c r="BN691" s="38">
        <f t="shared" si="166"/>
        <v>102</v>
      </c>
      <c r="BO691" s="34">
        <f t="shared" si="161"/>
        <v>5.8822519411764711</v>
      </c>
      <c r="BP691" s="37">
        <f t="shared" si="162"/>
        <v>18</v>
      </c>
      <c r="BQ691" s="37">
        <f t="shared" si="163"/>
        <v>17</v>
      </c>
      <c r="BR691" s="36">
        <f t="shared" si="164"/>
        <v>50</v>
      </c>
      <c r="BS691" s="36">
        <f t="shared" si="164"/>
        <v>1</v>
      </c>
      <c r="BV691" s="25"/>
      <c r="BW691" s="25"/>
      <c r="BX691" s="25"/>
    </row>
    <row r="692" spans="1:76">
      <c r="A692" s="38">
        <f t="shared" si="165"/>
        <v>103</v>
      </c>
      <c r="B692" s="36">
        <f t="shared" si="177"/>
        <v>50</v>
      </c>
      <c r="C692" s="36">
        <f t="shared" si="177"/>
        <v>2</v>
      </c>
      <c r="D692" s="9" t="str">
        <f t="shared" si="179"/>
        <v>-</v>
      </c>
      <c r="E692" s="9" t="str">
        <f t="shared" si="179"/>
        <v>-</v>
      </c>
      <c r="F692" s="9" t="str">
        <f t="shared" si="179"/>
        <v>-</v>
      </c>
      <c r="G692" s="9" t="str">
        <f t="shared" si="179"/>
        <v>-</v>
      </c>
      <c r="H692" s="9" t="str">
        <f t="shared" si="179"/>
        <v>-</v>
      </c>
      <c r="I692" s="9" t="str">
        <f t="shared" si="179"/>
        <v>-</v>
      </c>
      <c r="J692" s="9" t="str">
        <f t="shared" si="179"/>
        <v>-</v>
      </c>
      <c r="K692" s="9" t="str">
        <f t="shared" si="179"/>
        <v>-</v>
      </c>
      <c r="L692" s="9" t="str">
        <f t="shared" si="179"/>
        <v>-</v>
      </c>
      <c r="M692" s="9" t="str">
        <f t="shared" si="179"/>
        <v>-</v>
      </c>
      <c r="N692" s="9" t="str">
        <f t="shared" si="179"/>
        <v>-</v>
      </c>
      <c r="O692" s="9" t="str">
        <f t="shared" si="179"/>
        <v>-</v>
      </c>
      <c r="P692" s="9" t="str">
        <f t="shared" si="179"/>
        <v>-</v>
      </c>
      <c r="Q692" s="9">
        <f t="shared" si="179"/>
        <v>5</v>
      </c>
      <c r="R692" s="9" t="str">
        <f t="shared" si="179"/>
        <v>-</v>
      </c>
      <c r="S692" s="9" t="str">
        <f t="shared" si="178"/>
        <v>-</v>
      </c>
      <c r="T692" s="9">
        <f t="shared" si="178"/>
        <v>4</v>
      </c>
      <c r="U692" s="9">
        <f t="shared" si="178"/>
        <v>8</v>
      </c>
      <c r="V692" s="9" t="str">
        <f t="shared" si="178"/>
        <v>-</v>
      </c>
      <c r="W692" s="9" t="str">
        <f t="shared" si="178"/>
        <v>-</v>
      </c>
      <c r="X692" s="9" t="str">
        <f t="shared" si="178"/>
        <v>-</v>
      </c>
      <c r="Y692" s="9" t="str">
        <f t="shared" si="178"/>
        <v>-</v>
      </c>
      <c r="Z692" s="9">
        <f t="shared" si="178"/>
        <v>7</v>
      </c>
      <c r="AA692" s="9" t="str">
        <f t="shared" si="178"/>
        <v>-</v>
      </c>
      <c r="AB692" s="9">
        <f t="shared" si="178"/>
        <v>5</v>
      </c>
      <c r="AC692" s="9" t="str">
        <f t="shared" si="178"/>
        <v>-</v>
      </c>
      <c r="AD692" s="9" t="str">
        <f t="shared" si="178"/>
        <v>-</v>
      </c>
      <c r="AE692" s="9" t="str">
        <f t="shared" si="178"/>
        <v>-</v>
      </c>
      <c r="AF692" s="9" t="str">
        <f t="shared" si="178"/>
        <v>-</v>
      </c>
      <c r="AG692" s="9">
        <f t="shared" si="178"/>
        <v>2</v>
      </c>
      <c r="AH692" s="9" t="str">
        <f t="shared" si="178"/>
        <v>-</v>
      </c>
      <c r="AI692" s="9">
        <f t="shared" si="180"/>
        <v>5</v>
      </c>
      <c r="AJ692" s="9">
        <f t="shared" si="180"/>
        <v>4</v>
      </c>
      <c r="AK692" s="9" t="str">
        <f t="shared" si="180"/>
        <v>-</v>
      </c>
      <c r="AL692" s="9" t="str">
        <f t="shared" si="180"/>
        <v>-</v>
      </c>
      <c r="AM692" s="9">
        <f t="shared" si="180"/>
        <v>7</v>
      </c>
      <c r="AN692" s="9">
        <f t="shared" si="180"/>
        <v>1</v>
      </c>
      <c r="AO692" s="9" t="str">
        <f t="shared" si="180"/>
        <v>-</v>
      </c>
      <c r="AP692" s="9">
        <f t="shared" ref="AP692:AY717" si="181">IF(AND(AP$196="ДА",AP497="-"),AP105,"-")</f>
        <v>4</v>
      </c>
      <c r="AQ692" s="9" t="str">
        <f t="shared" si="181"/>
        <v>-</v>
      </c>
      <c r="AR692" s="9" t="str">
        <f t="shared" si="181"/>
        <v>-</v>
      </c>
      <c r="AS692" s="9">
        <f t="shared" si="181"/>
        <v>1</v>
      </c>
      <c r="AT692" s="9" t="str">
        <f t="shared" si="181"/>
        <v>-</v>
      </c>
      <c r="AU692" s="9" t="str">
        <f t="shared" si="181"/>
        <v>-</v>
      </c>
      <c r="AV692" s="9" t="str">
        <f t="shared" si="181"/>
        <v>-</v>
      </c>
      <c r="AW692" s="9" t="str">
        <f t="shared" si="181"/>
        <v>-</v>
      </c>
      <c r="AX692" s="9" t="str">
        <f t="shared" si="181"/>
        <v>-</v>
      </c>
      <c r="AY692" s="9" t="str">
        <f t="shared" si="181"/>
        <v>-</v>
      </c>
      <c r="AZ692" s="9">
        <f t="shared" si="180"/>
        <v>2</v>
      </c>
      <c r="BA692" s="9" t="str">
        <f t="shared" si="180"/>
        <v>-</v>
      </c>
      <c r="BB692" s="9" t="str">
        <f t="shared" si="178"/>
        <v>-</v>
      </c>
      <c r="BC692" s="9">
        <f t="shared" si="178"/>
        <v>5</v>
      </c>
      <c r="BD692" s="9" t="str">
        <f t="shared" si="178"/>
        <v>-</v>
      </c>
      <c r="BE692" s="9">
        <f t="shared" si="178"/>
        <v>4</v>
      </c>
      <c r="BF692" s="9" t="str">
        <f t="shared" si="178"/>
        <v>-</v>
      </c>
      <c r="BG692" s="9" t="str">
        <f t="shared" si="178"/>
        <v>-</v>
      </c>
      <c r="BH692" s="9" t="str">
        <f t="shared" si="178"/>
        <v>-</v>
      </c>
      <c r="BI692" s="9" t="str">
        <f t="shared" si="178"/>
        <v>-</v>
      </c>
      <c r="BJ692" s="37">
        <f t="shared" si="175"/>
        <v>15</v>
      </c>
      <c r="BK692" s="34">
        <f t="shared" si="176"/>
        <v>4.2665646666666666</v>
      </c>
      <c r="BL692" s="9">
        <f t="shared" si="160"/>
        <v>143</v>
      </c>
      <c r="BN692" s="38">
        <f t="shared" si="166"/>
        <v>103</v>
      </c>
      <c r="BO692" s="34">
        <f t="shared" si="161"/>
        <v>4.2665646666666666</v>
      </c>
      <c r="BP692" s="37">
        <f t="shared" si="162"/>
        <v>15</v>
      </c>
      <c r="BQ692" s="37">
        <f t="shared" si="163"/>
        <v>15</v>
      </c>
      <c r="BR692" s="36">
        <f t="shared" si="164"/>
        <v>50</v>
      </c>
      <c r="BS692" s="36">
        <f t="shared" si="164"/>
        <v>2</v>
      </c>
      <c r="BV692" s="25"/>
      <c r="BW692" s="25"/>
      <c r="BX692" s="25"/>
    </row>
    <row r="693" spans="1:76">
      <c r="A693" s="38">
        <f t="shared" si="165"/>
        <v>104</v>
      </c>
      <c r="B693" s="36">
        <f t="shared" si="177"/>
        <v>50</v>
      </c>
      <c r="C693" s="36">
        <f t="shared" si="177"/>
        <v>3</v>
      </c>
      <c r="D693" s="9">
        <f t="shared" si="179"/>
        <v>7</v>
      </c>
      <c r="E693" s="9" t="str">
        <f t="shared" si="179"/>
        <v>-</v>
      </c>
      <c r="F693" s="9" t="str">
        <f t="shared" si="179"/>
        <v>-</v>
      </c>
      <c r="G693" s="9" t="str">
        <f t="shared" si="179"/>
        <v>-</v>
      </c>
      <c r="H693" s="9" t="str">
        <f t="shared" si="179"/>
        <v>-</v>
      </c>
      <c r="I693" s="9" t="str">
        <f t="shared" si="179"/>
        <v>-</v>
      </c>
      <c r="J693" s="9">
        <f t="shared" si="179"/>
        <v>5</v>
      </c>
      <c r="K693" s="9" t="str">
        <f t="shared" si="179"/>
        <v>-</v>
      </c>
      <c r="L693" s="9" t="str">
        <f t="shared" si="179"/>
        <v>-</v>
      </c>
      <c r="M693" s="9" t="str">
        <f t="shared" si="179"/>
        <v>-</v>
      </c>
      <c r="N693" s="9" t="str">
        <f t="shared" si="179"/>
        <v>-</v>
      </c>
      <c r="O693" s="9" t="str">
        <f t="shared" si="179"/>
        <v>-</v>
      </c>
      <c r="P693" s="9" t="str">
        <f t="shared" si="179"/>
        <v>-</v>
      </c>
      <c r="Q693" s="9">
        <f t="shared" si="179"/>
        <v>4</v>
      </c>
      <c r="R693" s="9" t="str">
        <f t="shared" si="179"/>
        <v>-</v>
      </c>
      <c r="S693" s="9" t="str">
        <f t="shared" si="178"/>
        <v>-</v>
      </c>
      <c r="T693" s="9">
        <f t="shared" si="178"/>
        <v>4</v>
      </c>
      <c r="U693" s="9">
        <f t="shared" si="178"/>
        <v>10</v>
      </c>
      <c r="V693" s="9" t="str">
        <f t="shared" si="178"/>
        <v>-</v>
      </c>
      <c r="W693" s="9" t="str">
        <f t="shared" si="178"/>
        <v>-</v>
      </c>
      <c r="X693" s="9" t="str">
        <f t="shared" si="178"/>
        <v>-</v>
      </c>
      <c r="Y693" s="9" t="str">
        <f t="shared" si="178"/>
        <v>-</v>
      </c>
      <c r="Z693" s="9">
        <f t="shared" si="178"/>
        <v>8</v>
      </c>
      <c r="AA693" s="9" t="str">
        <f t="shared" si="178"/>
        <v>-</v>
      </c>
      <c r="AB693" s="9" t="str">
        <f t="shared" si="178"/>
        <v>-</v>
      </c>
      <c r="AC693" s="9" t="str">
        <f t="shared" si="178"/>
        <v>-</v>
      </c>
      <c r="AD693" s="9" t="str">
        <f t="shared" si="178"/>
        <v>-</v>
      </c>
      <c r="AE693" s="9" t="str">
        <f t="shared" si="178"/>
        <v>-</v>
      </c>
      <c r="AF693" s="9" t="str">
        <f t="shared" si="178"/>
        <v>-</v>
      </c>
      <c r="AG693" s="9">
        <f t="shared" si="178"/>
        <v>4</v>
      </c>
      <c r="AH693" s="9" t="str">
        <f t="shared" si="178"/>
        <v>-</v>
      </c>
      <c r="AI693" s="9" t="str">
        <f t="shared" si="180"/>
        <v>-</v>
      </c>
      <c r="AJ693" s="9">
        <f t="shared" si="180"/>
        <v>3</v>
      </c>
      <c r="AK693" s="9" t="str">
        <f t="shared" si="180"/>
        <v>-</v>
      </c>
      <c r="AL693" s="9">
        <f t="shared" si="180"/>
        <v>4</v>
      </c>
      <c r="AM693" s="9">
        <f t="shared" si="180"/>
        <v>7</v>
      </c>
      <c r="AN693" s="9">
        <f t="shared" si="180"/>
        <v>5</v>
      </c>
      <c r="AO693" s="9" t="str">
        <f t="shared" si="180"/>
        <v>-</v>
      </c>
      <c r="AP693" s="9">
        <f t="shared" si="181"/>
        <v>6</v>
      </c>
      <c r="AQ693" s="9" t="str">
        <f t="shared" si="181"/>
        <v>-</v>
      </c>
      <c r="AR693" s="9" t="str">
        <f t="shared" si="181"/>
        <v>-</v>
      </c>
      <c r="AS693" s="9">
        <f t="shared" si="181"/>
        <v>2</v>
      </c>
      <c r="AT693" s="9" t="str">
        <f t="shared" si="181"/>
        <v>-</v>
      </c>
      <c r="AU693" s="9" t="str">
        <f t="shared" si="181"/>
        <v>-</v>
      </c>
      <c r="AV693" s="9" t="str">
        <f t="shared" si="181"/>
        <v>-</v>
      </c>
      <c r="AW693" s="9" t="str">
        <f t="shared" si="181"/>
        <v>-</v>
      </c>
      <c r="AX693" s="9" t="str">
        <f t="shared" si="181"/>
        <v>-</v>
      </c>
      <c r="AY693" s="9" t="str">
        <f t="shared" si="181"/>
        <v>-</v>
      </c>
      <c r="AZ693" s="9">
        <f t="shared" si="180"/>
        <v>5</v>
      </c>
      <c r="BA693" s="9" t="str">
        <f t="shared" si="180"/>
        <v>-</v>
      </c>
      <c r="BB693" s="9" t="str">
        <f t="shared" si="178"/>
        <v>-</v>
      </c>
      <c r="BC693" s="9">
        <f t="shared" si="178"/>
        <v>6</v>
      </c>
      <c r="BD693" s="9" t="str">
        <f t="shared" si="178"/>
        <v>-</v>
      </c>
      <c r="BE693" s="9">
        <f t="shared" si="178"/>
        <v>7</v>
      </c>
      <c r="BF693" s="9">
        <f t="shared" si="178"/>
        <v>4</v>
      </c>
      <c r="BG693" s="9" t="str">
        <f t="shared" si="178"/>
        <v>-</v>
      </c>
      <c r="BH693" s="9">
        <f t="shared" si="178"/>
        <v>5</v>
      </c>
      <c r="BI693" s="9" t="str">
        <f t="shared" si="178"/>
        <v>-</v>
      </c>
      <c r="BJ693" s="37">
        <f t="shared" si="175"/>
        <v>18</v>
      </c>
      <c r="BK693" s="34">
        <f t="shared" si="176"/>
        <v>5.3332303333333329</v>
      </c>
      <c r="BL693" s="9">
        <f t="shared" si="160"/>
        <v>111</v>
      </c>
      <c r="BN693" s="38">
        <f t="shared" si="166"/>
        <v>104</v>
      </c>
      <c r="BO693" s="34">
        <f t="shared" si="161"/>
        <v>5.3332303333333329</v>
      </c>
      <c r="BP693" s="37">
        <f t="shared" si="162"/>
        <v>19</v>
      </c>
      <c r="BQ693" s="37">
        <f t="shared" si="163"/>
        <v>18</v>
      </c>
      <c r="BR693" s="36">
        <f t="shared" si="164"/>
        <v>50</v>
      </c>
      <c r="BS693" s="36">
        <f t="shared" si="164"/>
        <v>3</v>
      </c>
      <c r="BV693" s="25"/>
      <c r="BW693" s="25"/>
      <c r="BX693" s="25"/>
    </row>
    <row r="694" spans="1:76">
      <c r="A694" s="38">
        <f t="shared" si="165"/>
        <v>105</v>
      </c>
      <c r="B694" s="36">
        <f t="shared" si="177"/>
        <v>51</v>
      </c>
      <c r="C694" s="36">
        <f t="shared" si="177"/>
        <v>1</v>
      </c>
      <c r="D694" s="9">
        <f t="shared" si="179"/>
        <v>8</v>
      </c>
      <c r="E694" s="9" t="str">
        <f t="shared" si="179"/>
        <v>-</v>
      </c>
      <c r="F694" s="9">
        <f t="shared" si="179"/>
        <v>9</v>
      </c>
      <c r="G694" s="9" t="str">
        <f t="shared" si="179"/>
        <v>-</v>
      </c>
      <c r="H694" s="9" t="str">
        <f t="shared" si="179"/>
        <v>-</v>
      </c>
      <c r="I694" s="9" t="str">
        <f t="shared" si="179"/>
        <v>-</v>
      </c>
      <c r="J694" s="9">
        <f t="shared" si="179"/>
        <v>7</v>
      </c>
      <c r="K694" s="9" t="str">
        <f t="shared" si="179"/>
        <v>-</v>
      </c>
      <c r="L694" s="9" t="str">
        <f t="shared" si="179"/>
        <v>-</v>
      </c>
      <c r="M694" s="9">
        <f t="shared" si="179"/>
        <v>9</v>
      </c>
      <c r="N694" s="9" t="str">
        <f t="shared" si="179"/>
        <v>-</v>
      </c>
      <c r="O694" s="9" t="str">
        <f t="shared" si="179"/>
        <v>-</v>
      </c>
      <c r="P694" s="9" t="str">
        <f t="shared" si="179"/>
        <v>-</v>
      </c>
      <c r="Q694" s="9">
        <f t="shared" si="179"/>
        <v>6</v>
      </c>
      <c r="R694" s="9" t="str">
        <f t="shared" si="179"/>
        <v>-</v>
      </c>
      <c r="S694" s="9" t="str">
        <f t="shared" si="178"/>
        <v>-</v>
      </c>
      <c r="T694" s="9">
        <f t="shared" si="178"/>
        <v>5</v>
      </c>
      <c r="U694" s="9">
        <f t="shared" si="178"/>
        <v>12</v>
      </c>
      <c r="V694" s="9" t="str">
        <f t="shared" si="178"/>
        <v>-</v>
      </c>
      <c r="W694" s="9" t="str">
        <f t="shared" si="178"/>
        <v>-</v>
      </c>
      <c r="X694" s="9" t="str">
        <f t="shared" si="178"/>
        <v>-</v>
      </c>
      <c r="Y694" s="9" t="str">
        <f t="shared" si="178"/>
        <v>-</v>
      </c>
      <c r="Z694" s="9">
        <f t="shared" si="178"/>
        <v>9</v>
      </c>
      <c r="AA694" s="9" t="str">
        <f t="shared" si="178"/>
        <v>-</v>
      </c>
      <c r="AB694" s="9">
        <f t="shared" si="178"/>
        <v>8</v>
      </c>
      <c r="AC694" s="9" t="str">
        <f t="shared" si="178"/>
        <v>-</v>
      </c>
      <c r="AD694" s="9" t="str">
        <f t="shared" si="178"/>
        <v>-</v>
      </c>
      <c r="AE694" s="9" t="str">
        <f t="shared" si="178"/>
        <v>-</v>
      </c>
      <c r="AF694" s="9" t="str">
        <f t="shared" si="178"/>
        <v>-</v>
      </c>
      <c r="AG694" s="9">
        <f t="shared" si="178"/>
        <v>7</v>
      </c>
      <c r="AH694" s="9" t="str">
        <f t="shared" si="178"/>
        <v>-</v>
      </c>
      <c r="AI694" s="9">
        <f t="shared" si="180"/>
        <v>9</v>
      </c>
      <c r="AJ694" s="9">
        <f t="shared" si="180"/>
        <v>5</v>
      </c>
      <c r="AK694" s="9">
        <f t="shared" si="180"/>
        <v>9</v>
      </c>
      <c r="AL694" s="9">
        <f t="shared" si="180"/>
        <v>5</v>
      </c>
      <c r="AM694" s="9">
        <f t="shared" si="180"/>
        <v>9</v>
      </c>
      <c r="AN694" s="9">
        <f t="shared" si="180"/>
        <v>6</v>
      </c>
      <c r="AO694" s="9" t="str">
        <f t="shared" si="180"/>
        <v>-</v>
      </c>
      <c r="AP694" s="9">
        <f t="shared" si="181"/>
        <v>6</v>
      </c>
      <c r="AQ694" s="9" t="str">
        <f t="shared" si="181"/>
        <v>-</v>
      </c>
      <c r="AR694" s="9" t="str">
        <f t="shared" si="181"/>
        <v>-</v>
      </c>
      <c r="AS694" s="9">
        <f t="shared" si="181"/>
        <v>5</v>
      </c>
      <c r="AT694" s="9" t="str">
        <f t="shared" si="181"/>
        <v>-</v>
      </c>
      <c r="AU694" s="9" t="str">
        <f t="shared" si="181"/>
        <v>-</v>
      </c>
      <c r="AV694" s="9" t="str">
        <f t="shared" si="181"/>
        <v>-</v>
      </c>
      <c r="AW694" s="9">
        <f t="shared" si="181"/>
        <v>4</v>
      </c>
      <c r="AX694" s="9" t="str">
        <f t="shared" si="181"/>
        <v>-</v>
      </c>
      <c r="AY694" s="9" t="str">
        <f t="shared" si="181"/>
        <v>-</v>
      </c>
      <c r="AZ694" s="9">
        <f t="shared" si="180"/>
        <v>3</v>
      </c>
      <c r="BA694" s="9" t="str">
        <f t="shared" si="180"/>
        <v>-</v>
      </c>
      <c r="BB694" s="9">
        <f t="shared" si="178"/>
        <v>9</v>
      </c>
      <c r="BC694" s="9">
        <f t="shared" si="178"/>
        <v>8</v>
      </c>
      <c r="BD694" s="9" t="str">
        <f t="shared" si="178"/>
        <v>-</v>
      </c>
      <c r="BE694" s="9">
        <f t="shared" si="178"/>
        <v>6</v>
      </c>
      <c r="BF694" s="9" t="str">
        <f t="shared" si="178"/>
        <v>-</v>
      </c>
      <c r="BG694" s="9" t="str">
        <f t="shared" si="178"/>
        <v>-</v>
      </c>
      <c r="BH694" s="9" t="str">
        <f t="shared" si="178"/>
        <v>-</v>
      </c>
      <c r="BI694" s="9">
        <f t="shared" si="178"/>
        <v>7</v>
      </c>
      <c r="BJ694" s="37">
        <f t="shared" si="175"/>
        <v>24</v>
      </c>
      <c r="BK694" s="34">
        <f t="shared" si="176"/>
        <v>7.1248959999999997</v>
      </c>
      <c r="BL694" s="9">
        <f t="shared" si="160"/>
        <v>43</v>
      </c>
      <c r="BN694" s="38">
        <f t="shared" si="166"/>
        <v>105</v>
      </c>
      <c r="BO694" s="34">
        <f t="shared" si="161"/>
        <v>7.1248959999999997</v>
      </c>
      <c r="BP694" s="37">
        <f t="shared" si="162"/>
        <v>27</v>
      </c>
      <c r="BQ694" s="37">
        <f t="shared" si="163"/>
        <v>24</v>
      </c>
      <c r="BR694" s="36">
        <f t="shared" si="164"/>
        <v>51</v>
      </c>
      <c r="BS694" s="36">
        <f t="shared" si="164"/>
        <v>1</v>
      </c>
      <c r="BV694" s="25"/>
      <c r="BW694" s="25"/>
      <c r="BX694" s="25"/>
    </row>
    <row r="695" spans="1:76">
      <c r="A695" s="38">
        <f t="shared" si="165"/>
        <v>106</v>
      </c>
      <c r="B695" s="36">
        <f t="shared" si="177"/>
        <v>51</v>
      </c>
      <c r="C695" s="36">
        <f t="shared" si="177"/>
        <v>2</v>
      </c>
      <c r="D695" s="9">
        <f t="shared" si="179"/>
        <v>9</v>
      </c>
      <c r="E695" s="9" t="str">
        <f t="shared" si="179"/>
        <v>-</v>
      </c>
      <c r="F695" s="9" t="str">
        <f t="shared" si="179"/>
        <v>-</v>
      </c>
      <c r="G695" s="9" t="str">
        <f t="shared" si="179"/>
        <v>-</v>
      </c>
      <c r="H695" s="9" t="str">
        <f t="shared" si="179"/>
        <v>-</v>
      </c>
      <c r="I695" s="9" t="str">
        <f t="shared" si="179"/>
        <v>-</v>
      </c>
      <c r="J695" s="9" t="str">
        <f t="shared" si="179"/>
        <v>-</v>
      </c>
      <c r="K695" s="9" t="str">
        <f t="shared" si="179"/>
        <v>-</v>
      </c>
      <c r="L695" s="9" t="str">
        <f t="shared" si="179"/>
        <v>-</v>
      </c>
      <c r="M695" s="9" t="str">
        <f t="shared" si="179"/>
        <v>-</v>
      </c>
      <c r="N695" s="9" t="str">
        <f t="shared" si="179"/>
        <v>-</v>
      </c>
      <c r="O695" s="9" t="str">
        <f t="shared" si="179"/>
        <v>-</v>
      </c>
      <c r="P695" s="9" t="str">
        <f t="shared" si="179"/>
        <v>-</v>
      </c>
      <c r="Q695" s="9">
        <f t="shared" si="179"/>
        <v>8</v>
      </c>
      <c r="R695" s="9" t="str">
        <f t="shared" si="179"/>
        <v>-</v>
      </c>
      <c r="S695" s="9" t="str">
        <f t="shared" si="178"/>
        <v>-</v>
      </c>
      <c r="T695" s="9">
        <f t="shared" si="178"/>
        <v>5</v>
      </c>
      <c r="U695" s="9">
        <f t="shared" si="178"/>
        <v>10</v>
      </c>
      <c r="V695" s="9" t="str">
        <f t="shared" si="178"/>
        <v>-</v>
      </c>
      <c r="W695" s="9" t="str">
        <f t="shared" si="178"/>
        <v>-</v>
      </c>
      <c r="X695" s="9" t="str">
        <f t="shared" si="178"/>
        <v>-</v>
      </c>
      <c r="Y695" s="9" t="str">
        <f t="shared" si="178"/>
        <v>-</v>
      </c>
      <c r="Z695" s="9">
        <f t="shared" si="178"/>
        <v>10</v>
      </c>
      <c r="AA695" s="9" t="str">
        <f t="shared" si="178"/>
        <v>-</v>
      </c>
      <c r="AB695" s="9" t="str">
        <f t="shared" si="178"/>
        <v>-</v>
      </c>
      <c r="AC695" s="9" t="str">
        <f t="shared" si="178"/>
        <v>-</v>
      </c>
      <c r="AD695" s="9" t="str">
        <f t="shared" si="178"/>
        <v>-</v>
      </c>
      <c r="AE695" s="9" t="str">
        <f t="shared" si="178"/>
        <v>-</v>
      </c>
      <c r="AF695" s="9" t="str">
        <f t="shared" si="178"/>
        <v>-</v>
      </c>
      <c r="AG695" s="9">
        <f t="shared" si="178"/>
        <v>7</v>
      </c>
      <c r="AH695" s="9" t="str">
        <f t="shared" si="178"/>
        <v>-</v>
      </c>
      <c r="AI695" s="9">
        <f t="shared" si="180"/>
        <v>8</v>
      </c>
      <c r="AJ695" s="9">
        <f t="shared" si="180"/>
        <v>4</v>
      </c>
      <c r="AK695" s="9">
        <f t="shared" si="180"/>
        <v>10</v>
      </c>
      <c r="AL695" s="9">
        <f t="shared" si="180"/>
        <v>7</v>
      </c>
      <c r="AM695" s="9">
        <f t="shared" si="180"/>
        <v>7</v>
      </c>
      <c r="AN695" s="9">
        <f t="shared" si="180"/>
        <v>6</v>
      </c>
      <c r="AO695" s="9" t="str">
        <f t="shared" si="180"/>
        <v>-</v>
      </c>
      <c r="AP695" s="9">
        <f t="shared" si="181"/>
        <v>7</v>
      </c>
      <c r="AQ695" s="9" t="str">
        <f t="shared" si="181"/>
        <v>-</v>
      </c>
      <c r="AR695" s="9" t="str">
        <f t="shared" si="181"/>
        <v>-</v>
      </c>
      <c r="AS695" s="9">
        <f t="shared" si="181"/>
        <v>1</v>
      </c>
      <c r="AT695" s="9" t="str">
        <f t="shared" si="181"/>
        <v>-</v>
      </c>
      <c r="AU695" s="9" t="str">
        <f t="shared" si="181"/>
        <v>-</v>
      </c>
      <c r="AV695" s="9" t="str">
        <f t="shared" si="181"/>
        <v>-</v>
      </c>
      <c r="AW695" s="9">
        <f t="shared" si="181"/>
        <v>4</v>
      </c>
      <c r="AX695" s="9" t="str">
        <f t="shared" si="181"/>
        <v>-</v>
      </c>
      <c r="AY695" s="9" t="str">
        <f t="shared" si="181"/>
        <v>-</v>
      </c>
      <c r="AZ695" s="9" t="str">
        <f t="shared" si="180"/>
        <v>-</v>
      </c>
      <c r="BA695" s="9" t="str">
        <f t="shared" si="180"/>
        <v>-</v>
      </c>
      <c r="BB695" s="9">
        <f t="shared" si="178"/>
        <v>9</v>
      </c>
      <c r="BC695" s="9">
        <f t="shared" si="178"/>
        <v>6</v>
      </c>
      <c r="BD695" s="9" t="str">
        <f t="shared" si="178"/>
        <v>-</v>
      </c>
      <c r="BE695" s="9">
        <f t="shared" si="178"/>
        <v>7</v>
      </c>
      <c r="BF695" s="9" t="str">
        <f t="shared" si="178"/>
        <v>-</v>
      </c>
      <c r="BG695" s="9" t="str">
        <f t="shared" si="178"/>
        <v>-</v>
      </c>
      <c r="BH695" s="9" t="str">
        <f t="shared" si="178"/>
        <v>-</v>
      </c>
      <c r="BI695" s="9" t="str">
        <f t="shared" si="178"/>
        <v>-</v>
      </c>
      <c r="BJ695" s="37">
        <f t="shared" si="175"/>
        <v>18</v>
      </c>
      <c r="BK695" s="34">
        <f t="shared" si="176"/>
        <v>6.9443394444444451</v>
      </c>
      <c r="BL695" s="9">
        <f t="shared" si="160"/>
        <v>51</v>
      </c>
      <c r="BN695" s="38">
        <f t="shared" si="166"/>
        <v>106</v>
      </c>
      <c r="BO695" s="34">
        <f t="shared" si="161"/>
        <v>6.9443394444444451</v>
      </c>
      <c r="BP695" s="37">
        <f t="shared" si="162"/>
        <v>18</v>
      </c>
      <c r="BQ695" s="37">
        <f t="shared" si="163"/>
        <v>18</v>
      </c>
      <c r="BR695" s="36">
        <f t="shared" si="164"/>
        <v>51</v>
      </c>
      <c r="BS695" s="36">
        <f t="shared" si="164"/>
        <v>2</v>
      </c>
      <c r="BV695" s="25"/>
      <c r="BW695" s="25"/>
      <c r="BX695" s="25"/>
    </row>
    <row r="696" spans="1:76">
      <c r="A696" s="38">
        <f t="shared" si="165"/>
        <v>107</v>
      </c>
      <c r="B696" s="36">
        <f t="shared" si="177"/>
        <v>51</v>
      </c>
      <c r="C696" s="36">
        <f t="shared" si="177"/>
        <v>3</v>
      </c>
      <c r="D696" s="9">
        <f t="shared" si="179"/>
        <v>12</v>
      </c>
      <c r="E696" s="9" t="str">
        <f t="shared" si="179"/>
        <v>-</v>
      </c>
      <c r="F696" s="9" t="str">
        <f t="shared" si="179"/>
        <v>-</v>
      </c>
      <c r="G696" s="9" t="str">
        <f t="shared" si="179"/>
        <v>-</v>
      </c>
      <c r="H696" s="9" t="str">
        <f t="shared" si="179"/>
        <v>-</v>
      </c>
      <c r="I696" s="9" t="str">
        <f t="shared" si="179"/>
        <v>-</v>
      </c>
      <c r="J696" s="9" t="str">
        <f t="shared" si="179"/>
        <v>-</v>
      </c>
      <c r="K696" s="9" t="str">
        <f t="shared" si="179"/>
        <v>-</v>
      </c>
      <c r="L696" s="9" t="str">
        <f t="shared" si="179"/>
        <v>-</v>
      </c>
      <c r="M696" s="9">
        <f t="shared" si="179"/>
        <v>10</v>
      </c>
      <c r="N696" s="9" t="str">
        <f t="shared" si="179"/>
        <v>-</v>
      </c>
      <c r="O696" s="9" t="str">
        <f t="shared" si="179"/>
        <v>-</v>
      </c>
      <c r="P696" s="9" t="str">
        <f t="shared" si="179"/>
        <v>-</v>
      </c>
      <c r="Q696" s="9">
        <f t="shared" si="179"/>
        <v>9</v>
      </c>
      <c r="R696" s="9" t="str">
        <f t="shared" si="179"/>
        <v>-</v>
      </c>
      <c r="S696" s="9" t="str">
        <f t="shared" si="178"/>
        <v>-</v>
      </c>
      <c r="T696" s="9">
        <f t="shared" si="178"/>
        <v>7</v>
      </c>
      <c r="U696" s="9">
        <f t="shared" si="178"/>
        <v>12</v>
      </c>
      <c r="V696" s="9" t="str">
        <f t="shared" si="178"/>
        <v>-</v>
      </c>
      <c r="W696" s="9" t="str">
        <f t="shared" si="178"/>
        <v>-</v>
      </c>
      <c r="X696" s="9" t="str">
        <f t="shared" si="178"/>
        <v>-</v>
      </c>
      <c r="Y696" s="9" t="str">
        <f t="shared" si="178"/>
        <v>-</v>
      </c>
      <c r="Z696" s="9">
        <f t="shared" si="178"/>
        <v>10</v>
      </c>
      <c r="AA696" s="9" t="str">
        <f t="shared" si="178"/>
        <v>-</v>
      </c>
      <c r="AB696" s="9">
        <f t="shared" si="178"/>
        <v>10</v>
      </c>
      <c r="AC696" s="9" t="str">
        <f t="shared" si="178"/>
        <v>-</v>
      </c>
      <c r="AD696" s="9" t="str">
        <f t="shared" si="178"/>
        <v>-</v>
      </c>
      <c r="AE696" s="9" t="str">
        <f t="shared" si="178"/>
        <v>-</v>
      </c>
      <c r="AF696" s="9" t="str">
        <f t="shared" si="178"/>
        <v>-</v>
      </c>
      <c r="AG696" s="9">
        <f t="shared" si="178"/>
        <v>8</v>
      </c>
      <c r="AH696" s="9" t="str">
        <f t="shared" si="178"/>
        <v>-</v>
      </c>
      <c r="AI696" s="9">
        <f t="shared" si="180"/>
        <v>8</v>
      </c>
      <c r="AJ696" s="9">
        <f t="shared" si="180"/>
        <v>5</v>
      </c>
      <c r="AK696" s="9" t="str">
        <f t="shared" si="180"/>
        <v>-</v>
      </c>
      <c r="AL696" s="9">
        <f t="shared" si="180"/>
        <v>8</v>
      </c>
      <c r="AM696" s="9">
        <f t="shared" si="180"/>
        <v>10</v>
      </c>
      <c r="AN696" s="9">
        <f t="shared" si="180"/>
        <v>6</v>
      </c>
      <c r="AO696" s="9" t="str">
        <f t="shared" si="180"/>
        <v>-</v>
      </c>
      <c r="AP696" s="9">
        <f t="shared" si="181"/>
        <v>8</v>
      </c>
      <c r="AQ696" s="9" t="str">
        <f t="shared" si="181"/>
        <v>-</v>
      </c>
      <c r="AR696" s="9" t="str">
        <f t="shared" si="181"/>
        <v>-</v>
      </c>
      <c r="AS696" s="9">
        <f t="shared" si="181"/>
        <v>4</v>
      </c>
      <c r="AT696" s="9" t="str">
        <f t="shared" si="181"/>
        <v>-</v>
      </c>
      <c r="AU696" s="9" t="str">
        <f t="shared" si="181"/>
        <v>-</v>
      </c>
      <c r="AV696" s="9" t="str">
        <f t="shared" si="181"/>
        <v>-</v>
      </c>
      <c r="AW696" s="9">
        <f t="shared" si="181"/>
        <v>5</v>
      </c>
      <c r="AX696" s="9" t="str">
        <f t="shared" si="181"/>
        <v>-</v>
      </c>
      <c r="AY696" s="9" t="str">
        <f t="shared" si="181"/>
        <v>-</v>
      </c>
      <c r="AZ696" s="9" t="str">
        <f t="shared" si="180"/>
        <v>-</v>
      </c>
      <c r="BA696" s="9" t="str">
        <f t="shared" si="180"/>
        <v>-</v>
      </c>
      <c r="BB696" s="9">
        <f t="shared" si="178"/>
        <v>9</v>
      </c>
      <c r="BC696" s="9">
        <f t="shared" si="178"/>
        <v>7</v>
      </c>
      <c r="BD696" s="9" t="str">
        <f t="shared" si="178"/>
        <v>-</v>
      </c>
      <c r="BE696" s="9">
        <f t="shared" si="178"/>
        <v>10</v>
      </c>
      <c r="BF696" s="9" t="str">
        <f t="shared" si="178"/>
        <v>-</v>
      </c>
      <c r="BG696" s="9" t="str">
        <f t="shared" si="178"/>
        <v>-</v>
      </c>
      <c r="BH696" s="9" t="str">
        <f t="shared" si="178"/>
        <v>-</v>
      </c>
      <c r="BI696" s="9">
        <f t="shared" si="178"/>
        <v>8</v>
      </c>
      <c r="BJ696" s="37">
        <f t="shared" si="175"/>
        <v>20</v>
      </c>
      <c r="BK696" s="34">
        <f t="shared" si="176"/>
        <v>8.2998940000000001</v>
      </c>
      <c r="BL696" s="9">
        <f t="shared" si="160"/>
        <v>11</v>
      </c>
      <c r="BN696" s="38">
        <f t="shared" si="166"/>
        <v>107</v>
      </c>
      <c r="BO696" s="34">
        <f t="shared" si="161"/>
        <v>8.2998940000000001</v>
      </c>
      <c r="BP696" s="37">
        <f t="shared" si="162"/>
        <v>23</v>
      </c>
      <c r="BQ696" s="37">
        <f t="shared" si="163"/>
        <v>20</v>
      </c>
      <c r="BR696" s="36">
        <f t="shared" si="164"/>
        <v>51</v>
      </c>
      <c r="BS696" s="36">
        <f t="shared" si="164"/>
        <v>3</v>
      </c>
      <c r="BV696" s="25"/>
      <c r="BW696" s="25"/>
      <c r="BX696" s="25"/>
    </row>
    <row r="697" spans="1:76">
      <c r="A697" s="38">
        <f t="shared" si="165"/>
        <v>108</v>
      </c>
      <c r="B697" s="36">
        <f t="shared" si="177"/>
        <v>52</v>
      </c>
      <c r="C697" s="36">
        <f t="shared" si="177"/>
        <v>1</v>
      </c>
      <c r="D697" s="9">
        <f t="shared" si="179"/>
        <v>9</v>
      </c>
      <c r="E697" s="9" t="str">
        <f t="shared" si="179"/>
        <v>-</v>
      </c>
      <c r="F697" s="9" t="str">
        <f t="shared" si="179"/>
        <v>-</v>
      </c>
      <c r="G697" s="9" t="str">
        <f t="shared" si="179"/>
        <v>-</v>
      </c>
      <c r="H697" s="9" t="str">
        <f t="shared" si="179"/>
        <v>-</v>
      </c>
      <c r="I697" s="9" t="str">
        <f t="shared" si="179"/>
        <v>-</v>
      </c>
      <c r="J697" s="9" t="str">
        <f t="shared" si="179"/>
        <v>-</v>
      </c>
      <c r="K697" s="9" t="str">
        <f t="shared" si="179"/>
        <v>-</v>
      </c>
      <c r="L697" s="9" t="str">
        <f t="shared" si="179"/>
        <v>-</v>
      </c>
      <c r="M697" s="9">
        <f t="shared" si="179"/>
        <v>9</v>
      </c>
      <c r="N697" s="9" t="str">
        <f t="shared" si="179"/>
        <v>-</v>
      </c>
      <c r="O697" s="9" t="str">
        <f t="shared" si="179"/>
        <v>-</v>
      </c>
      <c r="P697" s="9" t="str">
        <f t="shared" si="179"/>
        <v>-</v>
      </c>
      <c r="Q697" s="9">
        <f t="shared" si="179"/>
        <v>9</v>
      </c>
      <c r="R697" s="9" t="str">
        <f t="shared" si="179"/>
        <v>-</v>
      </c>
      <c r="S697" s="9" t="str">
        <f t="shared" si="178"/>
        <v>-</v>
      </c>
      <c r="T697" s="9">
        <f t="shared" si="178"/>
        <v>9</v>
      </c>
      <c r="U697" s="9">
        <f t="shared" si="178"/>
        <v>10</v>
      </c>
      <c r="V697" s="9" t="str">
        <f t="shared" si="178"/>
        <v>-</v>
      </c>
      <c r="W697" s="9" t="str">
        <f t="shared" si="178"/>
        <v>-</v>
      </c>
      <c r="X697" s="9" t="str">
        <f t="shared" si="178"/>
        <v>-</v>
      </c>
      <c r="Y697" s="9" t="str">
        <f t="shared" si="178"/>
        <v>-</v>
      </c>
      <c r="Z697" s="9">
        <f t="shared" si="178"/>
        <v>10</v>
      </c>
      <c r="AA697" s="9" t="str">
        <f t="shared" si="178"/>
        <v>-</v>
      </c>
      <c r="AB697" s="9">
        <f t="shared" si="178"/>
        <v>9</v>
      </c>
      <c r="AC697" s="9" t="str">
        <f t="shared" si="178"/>
        <v>-</v>
      </c>
      <c r="AD697" s="9" t="str">
        <f t="shared" si="178"/>
        <v>-</v>
      </c>
      <c r="AE697" s="9" t="str">
        <f t="shared" si="178"/>
        <v>-</v>
      </c>
      <c r="AF697" s="9" t="str">
        <f t="shared" si="178"/>
        <v>-</v>
      </c>
      <c r="AG697" s="9">
        <f t="shared" si="178"/>
        <v>8</v>
      </c>
      <c r="AH697" s="9" t="str">
        <f t="shared" si="178"/>
        <v>-</v>
      </c>
      <c r="AI697" s="9">
        <f t="shared" si="180"/>
        <v>8</v>
      </c>
      <c r="AJ697" s="9">
        <f t="shared" si="180"/>
        <v>8</v>
      </c>
      <c r="AK697" s="9" t="str">
        <f t="shared" si="180"/>
        <v>-</v>
      </c>
      <c r="AL697" s="9">
        <f t="shared" si="180"/>
        <v>5</v>
      </c>
      <c r="AM697" s="9">
        <f t="shared" si="180"/>
        <v>8</v>
      </c>
      <c r="AN697" s="9">
        <f t="shared" si="180"/>
        <v>6</v>
      </c>
      <c r="AO697" s="9" t="str">
        <f t="shared" si="180"/>
        <v>-</v>
      </c>
      <c r="AP697" s="9">
        <f t="shared" si="181"/>
        <v>8</v>
      </c>
      <c r="AQ697" s="9" t="str">
        <f t="shared" si="181"/>
        <v>-</v>
      </c>
      <c r="AR697" s="9" t="str">
        <f t="shared" si="181"/>
        <v>-</v>
      </c>
      <c r="AS697" s="9" t="str">
        <f t="shared" si="181"/>
        <v>-</v>
      </c>
      <c r="AT697" s="9" t="str">
        <f t="shared" si="181"/>
        <v>-</v>
      </c>
      <c r="AU697" s="9" t="str">
        <f t="shared" si="181"/>
        <v>-</v>
      </c>
      <c r="AV697" s="9" t="str">
        <f t="shared" si="181"/>
        <v>-</v>
      </c>
      <c r="AW697" s="9">
        <f t="shared" si="181"/>
        <v>8</v>
      </c>
      <c r="AX697" s="9" t="str">
        <f t="shared" si="181"/>
        <v>-</v>
      </c>
      <c r="AY697" s="9" t="str">
        <f t="shared" si="181"/>
        <v>-</v>
      </c>
      <c r="AZ697" s="9" t="str">
        <f t="shared" si="180"/>
        <v>-</v>
      </c>
      <c r="BA697" s="9" t="str">
        <f t="shared" si="180"/>
        <v>-</v>
      </c>
      <c r="BB697" s="9">
        <f t="shared" si="178"/>
        <v>9</v>
      </c>
      <c r="BC697" s="9">
        <f t="shared" si="178"/>
        <v>7</v>
      </c>
      <c r="BD697" s="9" t="str">
        <f t="shared" si="178"/>
        <v>-</v>
      </c>
      <c r="BE697" s="9">
        <f t="shared" si="178"/>
        <v>10</v>
      </c>
      <c r="BF697" s="9">
        <f t="shared" si="178"/>
        <v>8</v>
      </c>
      <c r="BG697" s="9" t="str">
        <f t="shared" si="178"/>
        <v>-</v>
      </c>
      <c r="BH697" s="9">
        <f t="shared" si="178"/>
        <v>6</v>
      </c>
      <c r="BI697" s="9" t="str">
        <f t="shared" si="178"/>
        <v>-</v>
      </c>
      <c r="BJ697" s="37">
        <f t="shared" si="175"/>
        <v>20</v>
      </c>
      <c r="BK697" s="34">
        <f t="shared" si="176"/>
        <v>8.1998929999999994</v>
      </c>
      <c r="BL697" s="9">
        <f t="shared" si="160"/>
        <v>15</v>
      </c>
      <c r="BN697" s="38">
        <f t="shared" si="166"/>
        <v>108</v>
      </c>
      <c r="BO697" s="34">
        <f t="shared" si="161"/>
        <v>8.1998929999999994</v>
      </c>
      <c r="BP697" s="37">
        <f t="shared" si="162"/>
        <v>23</v>
      </c>
      <c r="BQ697" s="37">
        <f t="shared" si="163"/>
        <v>20</v>
      </c>
      <c r="BR697" s="36">
        <f t="shared" si="164"/>
        <v>52</v>
      </c>
      <c r="BS697" s="36">
        <f t="shared" si="164"/>
        <v>1</v>
      </c>
      <c r="BV697" s="25"/>
      <c r="BW697" s="25"/>
      <c r="BX697" s="25"/>
    </row>
    <row r="698" spans="1:76">
      <c r="A698" s="38">
        <f t="shared" si="165"/>
        <v>109</v>
      </c>
      <c r="B698" s="36">
        <f t="shared" si="177"/>
        <v>52</v>
      </c>
      <c r="C698" s="36">
        <f t="shared" si="177"/>
        <v>2</v>
      </c>
      <c r="D698" s="9">
        <f t="shared" si="179"/>
        <v>8</v>
      </c>
      <c r="E698" s="9" t="str">
        <f t="shared" si="179"/>
        <v>-</v>
      </c>
      <c r="F698" s="9" t="str">
        <f t="shared" si="179"/>
        <v>-</v>
      </c>
      <c r="G698" s="9" t="str">
        <f t="shared" si="179"/>
        <v>-</v>
      </c>
      <c r="H698" s="9" t="str">
        <f t="shared" si="179"/>
        <v>-</v>
      </c>
      <c r="I698" s="9" t="str">
        <f t="shared" si="179"/>
        <v>-</v>
      </c>
      <c r="J698" s="9" t="str">
        <f t="shared" si="179"/>
        <v>-</v>
      </c>
      <c r="K698" s="9" t="str">
        <f t="shared" si="179"/>
        <v>-</v>
      </c>
      <c r="L698" s="9" t="str">
        <f t="shared" si="179"/>
        <v>-</v>
      </c>
      <c r="M698" s="9" t="str">
        <f t="shared" si="179"/>
        <v>-</v>
      </c>
      <c r="N698" s="9" t="str">
        <f t="shared" si="179"/>
        <v>-</v>
      </c>
      <c r="O698" s="9" t="str">
        <f t="shared" si="179"/>
        <v>-</v>
      </c>
      <c r="P698" s="9" t="str">
        <f t="shared" si="179"/>
        <v>-</v>
      </c>
      <c r="Q698" s="9">
        <f t="shared" si="179"/>
        <v>9</v>
      </c>
      <c r="R698" s="9" t="str">
        <f t="shared" si="179"/>
        <v>-</v>
      </c>
      <c r="S698" s="9" t="str">
        <f t="shared" si="178"/>
        <v>-</v>
      </c>
      <c r="T698" s="9">
        <f t="shared" si="178"/>
        <v>5</v>
      </c>
      <c r="U698" s="9">
        <f t="shared" si="178"/>
        <v>9</v>
      </c>
      <c r="V698" s="9" t="str">
        <f t="shared" si="178"/>
        <v>-</v>
      </c>
      <c r="W698" s="9" t="str">
        <f t="shared" si="178"/>
        <v>-</v>
      </c>
      <c r="X698" s="9" t="str">
        <f t="shared" ref="X698:BI698" si="182">IF(AND(X$196="ДА",X503="-"),X111,"-")</f>
        <v>-</v>
      </c>
      <c r="Y698" s="9" t="str">
        <f t="shared" si="182"/>
        <v>-</v>
      </c>
      <c r="Z698" s="9">
        <f t="shared" si="182"/>
        <v>12</v>
      </c>
      <c r="AA698" s="9" t="str">
        <f t="shared" si="182"/>
        <v>-</v>
      </c>
      <c r="AB698" s="9" t="str">
        <f t="shared" si="182"/>
        <v>-</v>
      </c>
      <c r="AC698" s="9" t="str">
        <f t="shared" si="182"/>
        <v>-</v>
      </c>
      <c r="AD698" s="9" t="str">
        <f t="shared" si="182"/>
        <v>-</v>
      </c>
      <c r="AE698" s="9" t="str">
        <f t="shared" si="182"/>
        <v>-</v>
      </c>
      <c r="AF698" s="9" t="str">
        <f t="shared" si="182"/>
        <v>-</v>
      </c>
      <c r="AG698" s="9">
        <f t="shared" si="182"/>
        <v>6</v>
      </c>
      <c r="AH698" s="9" t="str">
        <f t="shared" si="182"/>
        <v>-</v>
      </c>
      <c r="AI698" s="9" t="str">
        <f t="shared" si="180"/>
        <v>-</v>
      </c>
      <c r="AJ698" s="9">
        <f t="shared" si="180"/>
        <v>11</v>
      </c>
      <c r="AK698" s="9">
        <f t="shared" si="180"/>
        <v>10</v>
      </c>
      <c r="AL698" s="9">
        <f t="shared" si="180"/>
        <v>7</v>
      </c>
      <c r="AM698" s="9">
        <f t="shared" si="180"/>
        <v>10</v>
      </c>
      <c r="AN698" s="9">
        <f t="shared" si="180"/>
        <v>8</v>
      </c>
      <c r="AO698" s="9" t="str">
        <f t="shared" si="180"/>
        <v>-</v>
      </c>
      <c r="AP698" s="9">
        <f t="shared" si="181"/>
        <v>6</v>
      </c>
      <c r="AQ698" s="9" t="str">
        <f t="shared" si="181"/>
        <v>-</v>
      </c>
      <c r="AR698" s="9" t="str">
        <f t="shared" si="181"/>
        <v>-</v>
      </c>
      <c r="AS698" s="9" t="str">
        <f t="shared" si="181"/>
        <v>-</v>
      </c>
      <c r="AT698" s="9" t="str">
        <f t="shared" si="181"/>
        <v>-</v>
      </c>
      <c r="AU698" s="9" t="str">
        <f t="shared" si="181"/>
        <v>-</v>
      </c>
      <c r="AV698" s="9" t="str">
        <f t="shared" si="181"/>
        <v>-</v>
      </c>
      <c r="AW698" s="9">
        <f t="shared" si="181"/>
        <v>8</v>
      </c>
      <c r="AX698" s="9" t="str">
        <f t="shared" si="181"/>
        <v>-</v>
      </c>
      <c r="AY698" s="9" t="str">
        <f t="shared" si="181"/>
        <v>-</v>
      </c>
      <c r="AZ698" s="9">
        <f t="shared" si="180"/>
        <v>7</v>
      </c>
      <c r="BA698" s="9" t="str">
        <f t="shared" si="180"/>
        <v>-</v>
      </c>
      <c r="BB698" s="9">
        <f t="shared" si="182"/>
        <v>9</v>
      </c>
      <c r="BC698" s="9">
        <f t="shared" si="182"/>
        <v>7</v>
      </c>
      <c r="BD698" s="9" t="str">
        <f t="shared" si="182"/>
        <v>-</v>
      </c>
      <c r="BE698" s="9">
        <f t="shared" si="182"/>
        <v>9</v>
      </c>
      <c r="BF698" s="9" t="str">
        <f t="shared" si="182"/>
        <v>-</v>
      </c>
      <c r="BG698" s="9" t="str">
        <f t="shared" si="182"/>
        <v>-</v>
      </c>
      <c r="BH698" s="9" t="str">
        <f t="shared" si="182"/>
        <v>-</v>
      </c>
      <c r="BI698" s="9" t="str">
        <f t="shared" si="182"/>
        <v>-</v>
      </c>
      <c r="BJ698" s="37">
        <f t="shared" si="175"/>
        <v>17</v>
      </c>
      <c r="BK698" s="34">
        <f t="shared" si="176"/>
        <v>8.2940096470588234</v>
      </c>
      <c r="BL698" s="9">
        <f t="shared" si="160"/>
        <v>14</v>
      </c>
      <c r="BN698" s="38">
        <f t="shared" si="166"/>
        <v>109</v>
      </c>
      <c r="BO698" s="34">
        <f t="shared" si="161"/>
        <v>8.2940096470588234</v>
      </c>
      <c r="BP698" s="37">
        <f t="shared" si="162"/>
        <v>23</v>
      </c>
      <c r="BQ698" s="37">
        <f t="shared" si="163"/>
        <v>17</v>
      </c>
      <c r="BR698" s="36">
        <f t="shared" si="164"/>
        <v>52</v>
      </c>
      <c r="BS698" s="36">
        <f t="shared" si="164"/>
        <v>2</v>
      </c>
      <c r="BV698" s="25"/>
      <c r="BW698" s="25"/>
      <c r="BX698" s="25"/>
    </row>
    <row r="699" spans="1:76">
      <c r="A699" s="38">
        <f t="shared" si="165"/>
        <v>110</v>
      </c>
      <c r="B699" s="36">
        <f t="shared" si="177"/>
        <v>52</v>
      </c>
      <c r="C699" s="36">
        <f t="shared" si="177"/>
        <v>3</v>
      </c>
      <c r="D699" s="9">
        <f t="shared" si="179"/>
        <v>7</v>
      </c>
      <c r="E699" s="9" t="str">
        <f t="shared" si="179"/>
        <v>-</v>
      </c>
      <c r="F699" s="9" t="str">
        <f t="shared" si="179"/>
        <v>-</v>
      </c>
      <c r="G699" s="9" t="str">
        <f t="shared" si="179"/>
        <v>-</v>
      </c>
      <c r="H699" s="9" t="str">
        <f t="shared" si="179"/>
        <v>-</v>
      </c>
      <c r="I699" s="9" t="str">
        <f t="shared" si="179"/>
        <v>-</v>
      </c>
      <c r="J699" s="9" t="str">
        <f t="shared" si="179"/>
        <v>-</v>
      </c>
      <c r="K699" s="9" t="str">
        <f t="shared" si="179"/>
        <v>-</v>
      </c>
      <c r="L699" s="9" t="str">
        <f t="shared" si="179"/>
        <v>-</v>
      </c>
      <c r="M699" s="9">
        <f t="shared" si="179"/>
        <v>8</v>
      </c>
      <c r="N699" s="9" t="str">
        <f t="shared" si="179"/>
        <v>-</v>
      </c>
      <c r="O699" s="9" t="str">
        <f t="shared" si="179"/>
        <v>-</v>
      </c>
      <c r="P699" s="9" t="str">
        <f t="shared" si="179"/>
        <v>-</v>
      </c>
      <c r="Q699" s="9">
        <f t="shared" si="179"/>
        <v>9</v>
      </c>
      <c r="R699" s="9" t="str">
        <f t="shared" si="179"/>
        <v>-</v>
      </c>
      <c r="S699" s="9" t="str">
        <f t="shared" si="179"/>
        <v>-</v>
      </c>
      <c r="T699" s="9">
        <f t="shared" ref="T699:BI704" si="183">IF(AND(T$196="ДА",T504="-"),T112,"-")</f>
        <v>9</v>
      </c>
      <c r="U699" s="9">
        <f t="shared" si="183"/>
        <v>10</v>
      </c>
      <c r="V699" s="9" t="str">
        <f t="shared" si="183"/>
        <v>-</v>
      </c>
      <c r="W699" s="9" t="str">
        <f t="shared" si="183"/>
        <v>-</v>
      </c>
      <c r="X699" s="9" t="str">
        <f t="shared" si="183"/>
        <v>-</v>
      </c>
      <c r="Y699" s="9" t="str">
        <f t="shared" si="183"/>
        <v>-</v>
      </c>
      <c r="Z699" s="9">
        <f t="shared" si="183"/>
        <v>11</v>
      </c>
      <c r="AA699" s="9" t="str">
        <f t="shared" si="183"/>
        <v>-</v>
      </c>
      <c r="AB699" s="9" t="str">
        <f t="shared" si="183"/>
        <v>-</v>
      </c>
      <c r="AC699" s="9" t="str">
        <f t="shared" si="183"/>
        <v>-</v>
      </c>
      <c r="AD699" s="9" t="str">
        <f t="shared" si="183"/>
        <v>-</v>
      </c>
      <c r="AE699" s="9" t="str">
        <f t="shared" si="183"/>
        <v>-</v>
      </c>
      <c r="AF699" s="9" t="str">
        <f t="shared" si="183"/>
        <v>-</v>
      </c>
      <c r="AG699" s="9">
        <f t="shared" si="183"/>
        <v>8</v>
      </c>
      <c r="AH699" s="9" t="str">
        <f t="shared" si="183"/>
        <v>-</v>
      </c>
      <c r="AI699" s="9">
        <f t="shared" si="180"/>
        <v>9</v>
      </c>
      <c r="AJ699" s="9">
        <f t="shared" si="180"/>
        <v>5</v>
      </c>
      <c r="AK699" s="9">
        <f t="shared" si="180"/>
        <v>11</v>
      </c>
      <c r="AL699" s="9">
        <f t="shared" si="180"/>
        <v>7</v>
      </c>
      <c r="AM699" s="9">
        <f t="shared" si="180"/>
        <v>7</v>
      </c>
      <c r="AN699" s="9">
        <f t="shared" si="180"/>
        <v>7</v>
      </c>
      <c r="AO699" s="9" t="str">
        <f t="shared" si="180"/>
        <v>-</v>
      </c>
      <c r="AP699" s="9">
        <f t="shared" si="181"/>
        <v>9</v>
      </c>
      <c r="AQ699" s="9" t="str">
        <f t="shared" si="181"/>
        <v>-</v>
      </c>
      <c r="AR699" s="9" t="str">
        <f t="shared" si="181"/>
        <v>-</v>
      </c>
      <c r="AS699" s="9" t="str">
        <f t="shared" si="181"/>
        <v>-</v>
      </c>
      <c r="AT699" s="9" t="str">
        <f t="shared" si="181"/>
        <v>-</v>
      </c>
      <c r="AU699" s="9" t="str">
        <f t="shared" si="181"/>
        <v>-</v>
      </c>
      <c r="AV699" s="9" t="str">
        <f t="shared" si="181"/>
        <v>-</v>
      </c>
      <c r="AW699" s="9">
        <f t="shared" si="181"/>
        <v>8</v>
      </c>
      <c r="AX699" s="9" t="str">
        <f t="shared" si="181"/>
        <v>-</v>
      </c>
      <c r="AY699" s="9" t="str">
        <f t="shared" si="181"/>
        <v>-</v>
      </c>
      <c r="AZ699" s="9" t="str">
        <f t="shared" si="180"/>
        <v>-</v>
      </c>
      <c r="BA699" s="9" t="str">
        <f t="shared" si="180"/>
        <v>-</v>
      </c>
      <c r="BB699" s="9">
        <f t="shared" si="183"/>
        <v>9</v>
      </c>
      <c r="BC699" s="9">
        <f t="shared" si="183"/>
        <v>7</v>
      </c>
      <c r="BD699" s="9" t="str">
        <f t="shared" si="183"/>
        <v>-</v>
      </c>
      <c r="BE699" s="9">
        <f t="shared" si="183"/>
        <v>9</v>
      </c>
      <c r="BF699" s="9">
        <f t="shared" si="183"/>
        <v>8</v>
      </c>
      <c r="BG699" s="9" t="str">
        <f t="shared" si="183"/>
        <v>-</v>
      </c>
      <c r="BH699" s="9">
        <f t="shared" si="183"/>
        <v>8</v>
      </c>
      <c r="BI699" s="9" t="str">
        <f t="shared" si="183"/>
        <v>-</v>
      </c>
      <c r="BJ699" s="37">
        <f t="shared" si="175"/>
        <v>20</v>
      </c>
      <c r="BK699" s="34">
        <f t="shared" si="176"/>
        <v>8.2998910000000006</v>
      </c>
      <c r="BL699" s="9">
        <f t="shared" si="160"/>
        <v>12</v>
      </c>
      <c r="BN699" s="38">
        <f t="shared" si="166"/>
        <v>110</v>
      </c>
      <c r="BO699" s="34">
        <f t="shared" si="161"/>
        <v>8.2998910000000006</v>
      </c>
      <c r="BP699" s="37">
        <f t="shared" si="162"/>
        <v>23</v>
      </c>
      <c r="BQ699" s="37">
        <f t="shared" si="163"/>
        <v>20</v>
      </c>
      <c r="BR699" s="36">
        <f t="shared" si="164"/>
        <v>52</v>
      </c>
      <c r="BS699" s="36">
        <f t="shared" si="164"/>
        <v>3</v>
      </c>
      <c r="BV699" s="25"/>
      <c r="BW699" s="25"/>
      <c r="BX699" s="25"/>
    </row>
    <row r="700" spans="1:76">
      <c r="A700" s="38">
        <f t="shared" si="165"/>
        <v>111</v>
      </c>
      <c r="B700" s="36">
        <f t="shared" si="177"/>
        <v>53</v>
      </c>
      <c r="C700" s="36">
        <f t="shared" si="177"/>
        <v>1</v>
      </c>
      <c r="D700" s="9">
        <f t="shared" si="179"/>
        <v>6</v>
      </c>
      <c r="E700" s="9" t="str">
        <f t="shared" si="179"/>
        <v>-</v>
      </c>
      <c r="F700" s="9" t="str">
        <f t="shared" si="179"/>
        <v>-</v>
      </c>
      <c r="G700" s="9" t="str">
        <f t="shared" si="179"/>
        <v>-</v>
      </c>
      <c r="H700" s="9" t="str">
        <f t="shared" si="179"/>
        <v>-</v>
      </c>
      <c r="I700" s="9" t="str">
        <f t="shared" si="179"/>
        <v>-</v>
      </c>
      <c r="J700" s="9" t="str">
        <f t="shared" si="179"/>
        <v>-</v>
      </c>
      <c r="K700" s="9" t="str">
        <f t="shared" si="179"/>
        <v>-</v>
      </c>
      <c r="L700" s="9" t="str">
        <f t="shared" si="179"/>
        <v>-</v>
      </c>
      <c r="M700" s="9" t="str">
        <f t="shared" si="179"/>
        <v>-</v>
      </c>
      <c r="N700" s="9" t="str">
        <f t="shared" si="179"/>
        <v>-</v>
      </c>
      <c r="O700" s="9" t="str">
        <f t="shared" si="179"/>
        <v>-</v>
      </c>
      <c r="P700" s="9" t="str">
        <f t="shared" si="179"/>
        <v>-</v>
      </c>
      <c r="Q700" s="9">
        <f t="shared" si="179"/>
        <v>6</v>
      </c>
      <c r="R700" s="9" t="str">
        <f t="shared" si="179"/>
        <v>-</v>
      </c>
      <c r="S700" s="9" t="str">
        <f t="shared" si="179"/>
        <v>-</v>
      </c>
      <c r="T700" s="9">
        <f t="shared" si="183"/>
        <v>5</v>
      </c>
      <c r="U700" s="9">
        <f t="shared" si="183"/>
        <v>6</v>
      </c>
      <c r="V700" s="9" t="str">
        <f t="shared" si="183"/>
        <v>-</v>
      </c>
      <c r="W700" s="9" t="str">
        <f t="shared" si="183"/>
        <v>-</v>
      </c>
      <c r="X700" s="9" t="str">
        <f t="shared" si="183"/>
        <v>-</v>
      </c>
      <c r="Y700" s="9" t="str">
        <f t="shared" si="183"/>
        <v>-</v>
      </c>
      <c r="Z700" s="9">
        <f t="shared" si="183"/>
        <v>8</v>
      </c>
      <c r="AA700" s="9" t="str">
        <f t="shared" si="183"/>
        <v>-</v>
      </c>
      <c r="AB700" s="9" t="str">
        <f t="shared" si="183"/>
        <v>-</v>
      </c>
      <c r="AC700" s="9" t="str">
        <f t="shared" si="183"/>
        <v>-</v>
      </c>
      <c r="AD700" s="9" t="str">
        <f t="shared" si="183"/>
        <v>-</v>
      </c>
      <c r="AE700" s="9" t="str">
        <f t="shared" si="183"/>
        <v>-</v>
      </c>
      <c r="AF700" s="9" t="str">
        <f t="shared" si="183"/>
        <v>-</v>
      </c>
      <c r="AG700" s="9">
        <f t="shared" si="183"/>
        <v>5</v>
      </c>
      <c r="AH700" s="9" t="str">
        <f t="shared" si="183"/>
        <v>-</v>
      </c>
      <c r="AI700" s="9">
        <f t="shared" si="180"/>
        <v>9</v>
      </c>
      <c r="AJ700" s="9">
        <f t="shared" si="180"/>
        <v>5</v>
      </c>
      <c r="AK700" s="9" t="str">
        <f t="shared" si="180"/>
        <v>-</v>
      </c>
      <c r="AL700" s="9">
        <f t="shared" si="180"/>
        <v>4</v>
      </c>
      <c r="AM700" s="9">
        <f t="shared" si="180"/>
        <v>7</v>
      </c>
      <c r="AN700" s="9">
        <f t="shared" si="180"/>
        <v>5</v>
      </c>
      <c r="AO700" s="9" t="str">
        <f t="shared" si="180"/>
        <v>-</v>
      </c>
      <c r="AP700" s="9">
        <f t="shared" si="181"/>
        <v>5</v>
      </c>
      <c r="AQ700" s="9" t="str">
        <f t="shared" si="181"/>
        <v>-</v>
      </c>
      <c r="AR700" s="9" t="str">
        <f t="shared" si="181"/>
        <v>-</v>
      </c>
      <c r="AS700" s="9">
        <f t="shared" si="181"/>
        <v>2</v>
      </c>
      <c r="AT700" s="9" t="str">
        <f t="shared" si="181"/>
        <v>-</v>
      </c>
      <c r="AU700" s="9" t="str">
        <f t="shared" si="181"/>
        <v>-</v>
      </c>
      <c r="AV700" s="9" t="str">
        <f t="shared" si="181"/>
        <v>-</v>
      </c>
      <c r="AW700" s="9" t="str">
        <f t="shared" si="181"/>
        <v>-</v>
      </c>
      <c r="AX700" s="9" t="str">
        <f t="shared" si="181"/>
        <v>-</v>
      </c>
      <c r="AY700" s="9" t="str">
        <f t="shared" si="181"/>
        <v>-</v>
      </c>
      <c r="AZ700" s="9">
        <f t="shared" si="180"/>
        <v>6</v>
      </c>
      <c r="BA700" s="9" t="str">
        <f t="shared" si="180"/>
        <v>-</v>
      </c>
      <c r="BB700" s="9" t="str">
        <f t="shared" si="183"/>
        <v>-</v>
      </c>
      <c r="BC700" s="9">
        <f t="shared" si="183"/>
        <v>6</v>
      </c>
      <c r="BD700" s="9" t="str">
        <f t="shared" si="183"/>
        <v>-</v>
      </c>
      <c r="BE700" s="9">
        <f t="shared" si="183"/>
        <v>8</v>
      </c>
      <c r="BF700" s="9" t="str">
        <f t="shared" si="183"/>
        <v>-</v>
      </c>
      <c r="BG700" s="9" t="str">
        <f t="shared" si="183"/>
        <v>-</v>
      </c>
      <c r="BH700" s="9" t="str">
        <f t="shared" si="183"/>
        <v>-</v>
      </c>
      <c r="BI700" s="9" t="str">
        <f t="shared" si="183"/>
        <v>-</v>
      </c>
      <c r="BJ700" s="37">
        <f t="shared" si="175"/>
        <v>16</v>
      </c>
      <c r="BK700" s="34">
        <f t="shared" si="176"/>
        <v>5.8123899999999997</v>
      </c>
      <c r="BL700" s="9">
        <f t="shared" si="160"/>
        <v>99</v>
      </c>
      <c r="BN700" s="38">
        <f t="shared" si="166"/>
        <v>111</v>
      </c>
      <c r="BO700" s="34">
        <f t="shared" si="161"/>
        <v>5.8123899999999997</v>
      </c>
      <c r="BP700" s="37">
        <f t="shared" si="162"/>
        <v>16</v>
      </c>
      <c r="BQ700" s="37">
        <f t="shared" si="163"/>
        <v>16</v>
      </c>
      <c r="BR700" s="36">
        <f t="shared" si="164"/>
        <v>53</v>
      </c>
      <c r="BS700" s="36">
        <f t="shared" si="164"/>
        <v>1</v>
      </c>
      <c r="BV700" s="25"/>
      <c r="BW700" s="25"/>
      <c r="BX700" s="25"/>
    </row>
    <row r="701" spans="1:76">
      <c r="A701" s="38">
        <f t="shared" si="165"/>
        <v>112</v>
      </c>
      <c r="B701" s="36">
        <f t="shared" si="177"/>
        <v>53</v>
      </c>
      <c r="C701" s="36">
        <f t="shared" si="177"/>
        <v>2</v>
      </c>
      <c r="D701" s="9">
        <f t="shared" si="179"/>
        <v>8</v>
      </c>
      <c r="E701" s="9" t="str">
        <f t="shared" si="179"/>
        <v>-</v>
      </c>
      <c r="F701" s="9" t="str">
        <f t="shared" si="179"/>
        <v>-</v>
      </c>
      <c r="G701" s="9" t="str">
        <f t="shared" si="179"/>
        <v>-</v>
      </c>
      <c r="H701" s="9" t="str">
        <f t="shared" si="179"/>
        <v>-</v>
      </c>
      <c r="I701" s="9" t="str">
        <f t="shared" si="179"/>
        <v>-</v>
      </c>
      <c r="J701" s="9">
        <f t="shared" si="179"/>
        <v>8</v>
      </c>
      <c r="K701" s="9" t="str">
        <f t="shared" si="179"/>
        <v>-</v>
      </c>
      <c r="L701" s="9" t="str">
        <f t="shared" si="179"/>
        <v>-</v>
      </c>
      <c r="M701" s="9" t="str">
        <f t="shared" si="179"/>
        <v>-</v>
      </c>
      <c r="N701" s="9" t="str">
        <f t="shared" si="179"/>
        <v>-</v>
      </c>
      <c r="O701" s="9" t="str">
        <f t="shared" si="179"/>
        <v>-</v>
      </c>
      <c r="P701" s="9" t="str">
        <f t="shared" si="179"/>
        <v>-</v>
      </c>
      <c r="Q701" s="9">
        <f t="shared" si="179"/>
        <v>8</v>
      </c>
      <c r="R701" s="9" t="str">
        <f t="shared" si="179"/>
        <v>-</v>
      </c>
      <c r="S701" s="9" t="str">
        <f t="shared" si="179"/>
        <v>-</v>
      </c>
      <c r="T701" s="9">
        <f t="shared" si="183"/>
        <v>4</v>
      </c>
      <c r="U701" s="9">
        <f t="shared" si="183"/>
        <v>10</v>
      </c>
      <c r="V701" s="9" t="str">
        <f t="shared" si="183"/>
        <v>-</v>
      </c>
      <c r="W701" s="9" t="str">
        <f t="shared" si="183"/>
        <v>-</v>
      </c>
      <c r="X701" s="9" t="str">
        <f t="shared" si="183"/>
        <v>-</v>
      </c>
      <c r="Y701" s="9" t="str">
        <f t="shared" si="183"/>
        <v>-</v>
      </c>
      <c r="Z701" s="9">
        <f t="shared" si="183"/>
        <v>9</v>
      </c>
      <c r="AA701" s="9" t="str">
        <f t="shared" si="183"/>
        <v>-</v>
      </c>
      <c r="AB701" s="9" t="str">
        <f t="shared" si="183"/>
        <v>-</v>
      </c>
      <c r="AC701" s="9" t="str">
        <f t="shared" si="183"/>
        <v>-</v>
      </c>
      <c r="AD701" s="9" t="str">
        <f t="shared" si="183"/>
        <v>-</v>
      </c>
      <c r="AE701" s="9" t="str">
        <f t="shared" si="183"/>
        <v>-</v>
      </c>
      <c r="AF701" s="9" t="str">
        <f t="shared" si="183"/>
        <v>-</v>
      </c>
      <c r="AG701" s="9">
        <f t="shared" si="183"/>
        <v>6</v>
      </c>
      <c r="AH701" s="9" t="str">
        <f t="shared" si="183"/>
        <v>-</v>
      </c>
      <c r="AI701" s="9">
        <f t="shared" si="180"/>
        <v>9</v>
      </c>
      <c r="AJ701" s="9">
        <f t="shared" si="180"/>
        <v>5</v>
      </c>
      <c r="AK701" s="9" t="str">
        <f t="shared" si="180"/>
        <v>-</v>
      </c>
      <c r="AL701" s="9">
        <f t="shared" si="180"/>
        <v>5</v>
      </c>
      <c r="AM701" s="9">
        <f t="shared" si="180"/>
        <v>9</v>
      </c>
      <c r="AN701" s="9">
        <f t="shared" si="180"/>
        <v>6</v>
      </c>
      <c r="AO701" s="9" t="str">
        <f t="shared" si="180"/>
        <v>-</v>
      </c>
      <c r="AP701" s="9">
        <f t="shared" si="181"/>
        <v>7</v>
      </c>
      <c r="AQ701" s="9" t="str">
        <f t="shared" si="181"/>
        <v>-</v>
      </c>
      <c r="AR701" s="9" t="str">
        <f t="shared" si="181"/>
        <v>-</v>
      </c>
      <c r="AS701" s="9" t="str">
        <f t="shared" si="181"/>
        <v>-</v>
      </c>
      <c r="AT701" s="9" t="str">
        <f t="shared" si="181"/>
        <v>-</v>
      </c>
      <c r="AU701" s="9" t="str">
        <f t="shared" si="181"/>
        <v>-</v>
      </c>
      <c r="AV701" s="9" t="str">
        <f t="shared" si="181"/>
        <v>-</v>
      </c>
      <c r="AW701" s="9" t="str">
        <f t="shared" si="181"/>
        <v>-</v>
      </c>
      <c r="AX701" s="9" t="str">
        <f t="shared" si="181"/>
        <v>-</v>
      </c>
      <c r="AY701" s="9" t="str">
        <f t="shared" si="181"/>
        <v>-</v>
      </c>
      <c r="AZ701" s="9" t="str">
        <f t="shared" si="180"/>
        <v>-</v>
      </c>
      <c r="BA701" s="9" t="str">
        <f t="shared" si="180"/>
        <v>-</v>
      </c>
      <c r="BB701" s="9">
        <f t="shared" si="183"/>
        <v>9</v>
      </c>
      <c r="BC701" s="9">
        <f t="shared" si="183"/>
        <v>5</v>
      </c>
      <c r="BD701" s="9" t="str">
        <f t="shared" si="183"/>
        <v>-</v>
      </c>
      <c r="BE701" s="9">
        <f t="shared" si="183"/>
        <v>7</v>
      </c>
      <c r="BF701" s="9">
        <f t="shared" si="183"/>
        <v>6</v>
      </c>
      <c r="BG701" s="9" t="str">
        <f t="shared" si="183"/>
        <v>-</v>
      </c>
      <c r="BH701" s="9" t="str">
        <f t="shared" si="183"/>
        <v>-</v>
      </c>
      <c r="BI701" s="9">
        <f t="shared" si="183"/>
        <v>4</v>
      </c>
      <c r="BJ701" s="37">
        <f t="shared" si="175"/>
        <v>18</v>
      </c>
      <c r="BK701" s="34">
        <f t="shared" si="176"/>
        <v>6.9443334444444442</v>
      </c>
      <c r="BL701" s="9">
        <f t="shared" si="160"/>
        <v>52</v>
      </c>
      <c r="BN701" s="38">
        <f t="shared" si="166"/>
        <v>112</v>
      </c>
      <c r="BO701" s="34">
        <f t="shared" si="161"/>
        <v>6.9443334444444442</v>
      </c>
      <c r="BP701" s="37">
        <f t="shared" si="162"/>
        <v>23</v>
      </c>
      <c r="BQ701" s="37">
        <f t="shared" si="163"/>
        <v>18</v>
      </c>
      <c r="BR701" s="36">
        <f t="shared" si="164"/>
        <v>53</v>
      </c>
      <c r="BS701" s="36">
        <f t="shared" si="164"/>
        <v>2</v>
      </c>
      <c r="BV701" s="25"/>
      <c r="BW701" s="25"/>
      <c r="BX701" s="25"/>
    </row>
    <row r="702" spans="1:76">
      <c r="A702" s="38">
        <f t="shared" si="165"/>
        <v>113</v>
      </c>
      <c r="B702" s="36">
        <f t="shared" si="177"/>
        <v>53</v>
      </c>
      <c r="C702" s="36">
        <f t="shared" si="177"/>
        <v>3</v>
      </c>
      <c r="D702" s="9">
        <f t="shared" si="179"/>
        <v>5</v>
      </c>
      <c r="E702" s="9" t="str">
        <f t="shared" si="179"/>
        <v>-</v>
      </c>
      <c r="F702" s="9" t="str">
        <f t="shared" si="179"/>
        <v>-</v>
      </c>
      <c r="G702" s="9" t="str">
        <f t="shared" si="179"/>
        <v>-</v>
      </c>
      <c r="H702" s="9" t="str">
        <f t="shared" si="179"/>
        <v>-</v>
      </c>
      <c r="I702" s="9" t="str">
        <f t="shared" si="179"/>
        <v>-</v>
      </c>
      <c r="J702" s="9">
        <f t="shared" si="179"/>
        <v>5</v>
      </c>
      <c r="K702" s="9" t="str">
        <f t="shared" si="179"/>
        <v>-</v>
      </c>
      <c r="L702" s="9" t="str">
        <f t="shared" si="179"/>
        <v>-</v>
      </c>
      <c r="M702" s="9">
        <f t="shared" si="179"/>
        <v>8</v>
      </c>
      <c r="N702" s="9" t="str">
        <f t="shared" si="179"/>
        <v>-</v>
      </c>
      <c r="O702" s="9" t="str">
        <f t="shared" si="179"/>
        <v>-</v>
      </c>
      <c r="P702" s="9" t="str">
        <f t="shared" si="179"/>
        <v>-</v>
      </c>
      <c r="Q702" s="9">
        <f t="shared" si="179"/>
        <v>9</v>
      </c>
      <c r="R702" s="9" t="str">
        <f t="shared" si="179"/>
        <v>-</v>
      </c>
      <c r="S702" s="9" t="str">
        <f t="shared" si="179"/>
        <v>-</v>
      </c>
      <c r="T702" s="9">
        <f t="shared" si="183"/>
        <v>4</v>
      </c>
      <c r="U702" s="9">
        <f t="shared" si="183"/>
        <v>10</v>
      </c>
      <c r="V702" s="9" t="str">
        <f t="shared" si="183"/>
        <v>-</v>
      </c>
      <c r="W702" s="9" t="str">
        <f t="shared" si="183"/>
        <v>-</v>
      </c>
      <c r="X702" s="9" t="str">
        <f t="shared" si="183"/>
        <v>-</v>
      </c>
      <c r="Y702" s="9" t="str">
        <f t="shared" si="183"/>
        <v>-</v>
      </c>
      <c r="Z702" s="9">
        <f t="shared" si="183"/>
        <v>9</v>
      </c>
      <c r="AA702" s="9" t="str">
        <f t="shared" si="183"/>
        <v>-</v>
      </c>
      <c r="AB702" s="9" t="str">
        <f t="shared" si="183"/>
        <v>-</v>
      </c>
      <c r="AC702" s="9" t="str">
        <f t="shared" si="183"/>
        <v>-</v>
      </c>
      <c r="AD702" s="9" t="str">
        <f t="shared" si="183"/>
        <v>-</v>
      </c>
      <c r="AE702" s="9" t="str">
        <f t="shared" si="183"/>
        <v>-</v>
      </c>
      <c r="AF702" s="9" t="str">
        <f t="shared" si="183"/>
        <v>-</v>
      </c>
      <c r="AG702" s="9">
        <f t="shared" si="183"/>
        <v>5</v>
      </c>
      <c r="AH702" s="9" t="str">
        <f t="shared" si="183"/>
        <v>-</v>
      </c>
      <c r="AI702" s="9">
        <f t="shared" si="180"/>
        <v>7</v>
      </c>
      <c r="AJ702" s="9">
        <f t="shared" si="180"/>
        <v>5</v>
      </c>
      <c r="AK702" s="9" t="str">
        <f t="shared" si="180"/>
        <v>-</v>
      </c>
      <c r="AL702" s="9">
        <f t="shared" si="180"/>
        <v>5</v>
      </c>
      <c r="AM702" s="9">
        <f t="shared" si="180"/>
        <v>7</v>
      </c>
      <c r="AN702" s="9">
        <f t="shared" si="180"/>
        <v>5</v>
      </c>
      <c r="AO702" s="9" t="str">
        <f t="shared" si="180"/>
        <v>-</v>
      </c>
      <c r="AP702" s="9">
        <f t="shared" si="181"/>
        <v>7</v>
      </c>
      <c r="AQ702" s="9" t="str">
        <f t="shared" si="181"/>
        <v>-</v>
      </c>
      <c r="AR702" s="9" t="str">
        <f t="shared" si="181"/>
        <v>-</v>
      </c>
      <c r="AS702" s="9">
        <f t="shared" si="181"/>
        <v>1</v>
      </c>
      <c r="AT702" s="9" t="str">
        <f t="shared" si="181"/>
        <v>-</v>
      </c>
      <c r="AU702" s="9" t="str">
        <f t="shared" si="181"/>
        <v>-</v>
      </c>
      <c r="AV702" s="9" t="str">
        <f t="shared" si="181"/>
        <v>-</v>
      </c>
      <c r="AW702" s="9">
        <f t="shared" si="181"/>
        <v>7</v>
      </c>
      <c r="AX702" s="9" t="str">
        <f t="shared" si="181"/>
        <v>-</v>
      </c>
      <c r="AY702" s="9" t="str">
        <f t="shared" si="181"/>
        <v>-</v>
      </c>
      <c r="AZ702" s="9" t="str">
        <f t="shared" si="180"/>
        <v>-</v>
      </c>
      <c r="BA702" s="9" t="str">
        <f t="shared" si="180"/>
        <v>-</v>
      </c>
      <c r="BB702" s="9" t="str">
        <f t="shared" si="183"/>
        <v>-</v>
      </c>
      <c r="BC702" s="9">
        <f t="shared" si="183"/>
        <v>6</v>
      </c>
      <c r="BD702" s="9" t="str">
        <f t="shared" si="183"/>
        <v>-</v>
      </c>
      <c r="BE702" s="9">
        <f t="shared" si="183"/>
        <v>9</v>
      </c>
      <c r="BF702" s="9">
        <f t="shared" si="183"/>
        <v>6</v>
      </c>
      <c r="BG702" s="9" t="str">
        <f t="shared" si="183"/>
        <v>-</v>
      </c>
      <c r="BH702" s="9" t="str">
        <f t="shared" si="183"/>
        <v>-</v>
      </c>
      <c r="BI702" s="9" t="str">
        <f t="shared" si="183"/>
        <v>-</v>
      </c>
      <c r="BJ702" s="37">
        <f t="shared" si="175"/>
        <v>19</v>
      </c>
      <c r="BK702" s="34">
        <f t="shared" si="176"/>
        <v>6.315677473684211</v>
      </c>
      <c r="BL702" s="9">
        <f t="shared" si="160"/>
        <v>75</v>
      </c>
      <c r="BN702" s="38">
        <f t="shared" si="166"/>
        <v>113</v>
      </c>
      <c r="BO702" s="34">
        <f t="shared" si="161"/>
        <v>6.315677473684211</v>
      </c>
      <c r="BP702" s="37">
        <f t="shared" si="162"/>
        <v>22</v>
      </c>
      <c r="BQ702" s="37">
        <f t="shared" si="163"/>
        <v>19</v>
      </c>
      <c r="BR702" s="36">
        <f t="shared" si="164"/>
        <v>53</v>
      </c>
      <c r="BS702" s="36">
        <f t="shared" si="164"/>
        <v>3</v>
      </c>
      <c r="BV702" s="25"/>
      <c r="BW702" s="25"/>
      <c r="BX702" s="25"/>
    </row>
    <row r="703" spans="1:76">
      <c r="A703" s="38">
        <f t="shared" si="165"/>
        <v>114</v>
      </c>
      <c r="B703" s="36">
        <f t="shared" ref="B703:C718" si="184">B116</f>
        <v>55</v>
      </c>
      <c r="C703" s="36">
        <f t="shared" si="184"/>
        <v>1</v>
      </c>
      <c r="D703" s="9">
        <f t="shared" si="179"/>
        <v>12</v>
      </c>
      <c r="E703" s="9" t="str">
        <f t="shared" si="179"/>
        <v>-</v>
      </c>
      <c r="F703" s="9" t="str">
        <f t="shared" si="179"/>
        <v>-</v>
      </c>
      <c r="G703" s="9" t="str">
        <f t="shared" si="179"/>
        <v>-</v>
      </c>
      <c r="H703" s="9" t="str">
        <f t="shared" si="179"/>
        <v>-</v>
      </c>
      <c r="I703" s="9" t="str">
        <f t="shared" si="179"/>
        <v>-</v>
      </c>
      <c r="J703" s="9" t="str">
        <f t="shared" si="179"/>
        <v>-</v>
      </c>
      <c r="K703" s="9" t="str">
        <f t="shared" si="179"/>
        <v>-</v>
      </c>
      <c r="L703" s="9" t="str">
        <f t="shared" si="179"/>
        <v>-</v>
      </c>
      <c r="M703" s="9">
        <f t="shared" si="179"/>
        <v>6</v>
      </c>
      <c r="N703" s="9" t="str">
        <f t="shared" si="179"/>
        <v>-</v>
      </c>
      <c r="O703" s="9" t="str">
        <f t="shared" si="179"/>
        <v>-</v>
      </c>
      <c r="P703" s="9" t="str">
        <f t="shared" si="179"/>
        <v>-</v>
      </c>
      <c r="Q703" s="9">
        <f t="shared" si="179"/>
        <v>9</v>
      </c>
      <c r="R703" s="9" t="str">
        <f t="shared" si="179"/>
        <v>-</v>
      </c>
      <c r="S703" s="9" t="str">
        <f t="shared" si="179"/>
        <v>-</v>
      </c>
      <c r="T703" s="9">
        <f t="shared" si="183"/>
        <v>4</v>
      </c>
      <c r="U703" s="9">
        <f t="shared" si="183"/>
        <v>9</v>
      </c>
      <c r="V703" s="9" t="str">
        <f t="shared" si="183"/>
        <v>-</v>
      </c>
      <c r="W703" s="9" t="str">
        <f t="shared" si="183"/>
        <v>-</v>
      </c>
      <c r="X703" s="9" t="str">
        <f t="shared" si="183"/>
        <v>-</v>
      </c>
      <c r="Y703" s="9" t="str">
        <f t="shared" si="183"/>
        <v>-</v>
      </c>
      <c r="Z703" s="9">
        <f t="shared" si="183"/>
        <v>8</v>
      </c>
      <c r="AA703" s="9" t="str">
        <f t="shared" si="183"/>
        <v>-</v>
      </c>
      <c r="AB703" s="9">
        <f t="shared" si="183"/>
        <v>9</v>
      </c>
      <c r="AC703" s="9" t="str">
        <f t="shared" si="183"/>
        <v>-</v>
      </c>
      <c r="AD703" s="9" t="str">
        <f t="shared" si="183"/>
        <v>-</v>
      </c>
      <c r="AE703" s="9" t="str">
        <f t="shared" si="183"/>
        <v>-</v>
      </c>
      <c r="AF703" s="9" t="str">
        <f t="shared" si="183"/>
        <v>-</v>
      </c>
      <c r="AG703" s="9">
        <f t="shared" si="183"/>
        <v>7</v>
      </c>
      <c r="AH703" s="9" t="str">
        <f t="shared" si="183"/>
        <v>-</v>
      </c>
      <c r="AI703" s="9" t="str">
        <f t="shared" si="180"/>
        <v>-</v>
      </c>
      <c r="AJ703" s="9">
        <f t="shared" si="180"/>
        <v>6</v>
      </c>
      <c r="AK703" s="9">
        <f t="shared" si="180"/>
        <v>8</v>
      </c>
      <c r="AL703" s="9" t="str">
        <f t="shared" si="180"/>
        <v>-</v>
      </c>
      <c r="AM703" s="9">
        <f t="shared" si="180"/>
        <v>5</v>
      </c>
      <c r="AN703" s="9">
        <f t="shared" si="180"/>
        <v>5</v>
      </c>
      <c r="AO703" s="9" t="str">
        <f t="shared" si="180"/>
        <v>-</v>
      </c>
      <c r="AP703" s="9" t="str">
        <f t="shared" si="181"/>
        <v>-</v>
      </c>
      <c r="AQ703" s="9" t="str">
        <f t="shared" si="181"/>
        <v>-</v>
      </c>
      <c r="AR703" s="9" t="str">
        <f t="shared" si="181"/>
        <v>-</v>
      </c>
      <c r="AS703" s="9">
        <f t="shared" si="181"/>
        <v>9</v>
      </c>
      <c r="AT703" s="9" t="str">
        <f t="shared" si="181"/>
        <v>-</v>
      </c>
      <c r="AU703" s="9" t="str">
        <f t="shared" si="181"/>
        <v>-</v>
      </c>
      <c r="AV703" s="9" t="str">
        <f t="shared" si="181"/>
        <v>-</v>
      </c>
      <c r="AW703" s="9" t="str">
        <f t="shared" si="181"/>
        <v>-</v>
      </c>
      <c r="AX703" s="9" t="str">
        <f t="shared" si="181"/>
        <v>-</v>
      </c>
      <c r="AY703" s="9" t="str">
        <f t="shared" si="181"/>
        <v>-</v>
      </c>
      <c r="AZ703" s="9" t="str">
        <f t="shared" si="180"/>
        <v>-</v>
      </c>
      <c r="BA703" s="9" t="str">
        <f t="shared" si="180"/>
        <v>-</v>
      </c>
      <c r="BB703" s="9">
        <f t="shared" si="183"/>
        <v>9</v>
      </c>
      <c r="BC703" s="9">
        <f t="shared" si="183"/>
        <v>5</v>
      </c>
      <c r="BD703" s="9" t="str">
        <f t="shared" si="183"/>
        <v>-</v>
      </c>
      <c r="BE703" s="9">
        <f t="shared" si="183"/>
        <v>8</v>
      </c>
      <c r="BF703" s="9">
        <f t="shared" si="183"/>
        <v>5</v>
      </c>
      <c r="BG703" s="9" t="str">
        <f t="shared" si="183"/>
        <v>-</v>
      </c>
      <c r="BH703" s="9" t="str">
        <f t="shared" si="183"/>
        <v>-</v>
      </c>
      <c r="BI703" s="9" t="str">
        <f t="shared" si="183"/>
        <v>-</v>
      </c>
      <c r="BJ703" s="37">
        <f t="shared" si="175"/>
        <v>17</v>
      </c>
      <c r="BK703" s="34">
        <f t="shared" si="176"/>
        <v>7.2940046470588236</v>
      </c>
      <c r="BL703" s="9">
        <f t="shared" si="160"/>
        <v>40</v>
      </c>
      <c r="BN703" s="38">
        <f t="shared" si="166"/>
        <v>114</v>
      </c>
      <c r="BO703" s="34">
        <f t="shared" si="161"/>
        <v>7.2940046470588236</v>
      </c>
      <c r="BP703" s="37">
        <f t="shared" si="162"/>
        <v>18</v>
      </c>
      <c r="BQ703" s="37">
        <f t="shared" si="163"/>
        <v>17</v>
      </c>
      <c r="BR703" s="36">
        <f t="shared" si="164"/>
        <v>55</v>
      </c>
      <c r="BS703" s="36">
        <f t="shared" si="164"/>
        <v>1</v>
      </c>
      <c r="BV703" s="25"/>
      <c r="BW703" s="25"/>
      <c r="BX703" s="25"/>
    </row>
    <row r="704" spans="1:76">
      <c r="A704" s="38">
        <f t="shared" si="165"/>
        <v>115</v>
      </c>
      <c r="B704" s="36">
        <f t="shared" si="184"/>
        <v>55</v>
      </c>
      <c r="C704" s="36">
        <f t="shared" si="184"/>
        <v>2</v>
      </c>
      <c r="D704" s="9">
        <f t="shared" si="179"/>
        <v>4</v>
      </c>
      <c r="E704" s="9" t="str">
        <f t="shared" si="179"/>
        <v>-</v>
      </c>
      <c r="F704" s="9" t="str">
        <f t="shared" si="179"/>
        <v>-</v>
      </c>
      <c r="G704" s="9" t="str">
        <f t="shared" si="179"/>
        <v>-</v>
      </c>
      <c r="H704" s="9" t="str">
        <f t="shared" si="179"/>
        <v>-</v>
      </c>
      <c r="I704" s="9" t="str">
        <f t="shared" si="179"/>
        <v>-</v>
      </c>
      <c r="J704" s="9" t="str">
        <f t="shared" si="179"/>
        <v>-</v>
      </c>
      <c r="K704" s="9" t="str">
        <f t="shared" si="179"/>
        <v>-</v>
      </c>
      <c r="L704" s="9" t="str">
        <f t="shared" si="179"/>
        <v>-</v>
      </c>
      <c r="M704" s="9">
        <f t="shared" si="179"/>
        <v>6</v>
      </c>
      <c r="N704" s="9" t="str">
        <f t="shared" si="179"/>
        <v>-</v>
      </c>
      <c r="O704" s="9" t="str">
        <f t="shared" si="179"/>
        <v>-</v>
      </c>
      <c r="P704" s="9" t="str">
        <f t="shared" si="179"/>
        <v>-</v>
      </c>
      <c r="Q704" s="9">
        <f t="shared" si="179"/>
        <v>7</v>
      </c>
      <c r="R704" s="9" t="str">
        <f t="shared" si="179"/>
        <v>-</v>
      </c>
      <c r="S704" s="9" t="str">
        <f t="shared" si="179"/>
        <v>-</v>
      </c>
      <c r="T704" s="9">
        <f t="shared" si="183"/>
        <v>6</v>
      </c>
      <c r="U704" s="9">
        <f t="shared" si="183"/>
        <v>11</v>
      </c>
      <c r="V704" s="9" t="str">
        <f t="shared" si="183"/>
        <v>-</v>
      </c>
      <c r="W704" s="9" t="str">
        <f t="shared" si="183"/>
        <v>-</v>
      </c>
      <c r="X704" s="9" t="str">
        <f t="shared" si="183"/>
        <v>-</v>
      </c>
      <c r="Y704" s="9" t="str">
        <f t="shared" si="183"/>
        <v>-</v>
      </c>
      <c r="Z704" s="9">
        <f t="shared" si="183"/>
        <v>10</v>
      </c>
      <c r="AA704" s="9" t="str">
        <f t="shared" si="183"/>
        <v>-</v>
      </c>
      <c r="AB704" s="9" t="str">
        <f t="shared" si="183"/>
        <v>-</v>
      </c>
      <c r="AC704" s="9" t="str">
        <f t="shared" si="183"/>
        <v>-</v>
      </c>
      <c r="AD704" s="9" t="str">
        <f t="shared" si="183"/>
        <v>-</v>
      </c>
      <c r="AE704" s="9" t="str">
        <f t="shared" si="183"/>
        <v>-</v>
      </c>
      <c r="AF704" s="9" t="str">
        <f t="shared" si="183"/>
        <v>-</v>
      </c>
      <c r="AG704" s="9">
        <f t="shared" si="183"/>
        <v>5</v>
      </c>
      <c r="AH704" s="9" t="str">
        <f t="shared" si="183"/>
        <v>-</v>
      </c>
      <c r="AI704" s="9" t="str">
        <f t="shared" si="180"/>
        <v>-</v>
      </c>
      <c r="AJ704" s="9">
        <f t="shared" si="180"/>
        <v>5</v>
      </c>
      <c r="AK704" s="9" t="str">
        <f t="shared" si="180"/>
        <v>-</v>
      </c>
      <c r="AL704" s="9">
        <f t="shared" si="180"/>
        <v>5</v>
      </c>
      <c r="AM704" s="9">
        <f t="shared" si="180"/>
        <v>7</v>
      </c>
      <c r="AN704" s="9">
        <f t="shared" si="180"/>
        <v>5</v>
      </c>
      <c r="AO704" s="9" t="str">
        <f t="shared" si="180"/>
        <v>-</v>
      </c>
      <c r="AP704" s="9" t="str">
        <f t="shared" si="181"/>
        <v>-</v>
      </c>
      <c r="AQ704" s="9" t="str">
        <f t="shared" si="181"/>
        <v>-</v>
      </c>
      <c r="AR704" s="9" t="str">
        <f t="shared" si="181"/>
        <v>-</v>
      </c>
      <c r="AS704" s="9">
        <f t="shared" si="181"/>
        <v>3</v>
      </c>
      <c r="AT704" s="9" t="str">
        <f t="shared" si="181"/>
        <v>-</v>
      </c>
      <c r="AU704" s="9" t="str">
        <f t="shared" si="181"/>
        <v>-</v>
      </c>
      <c r="AV704" s="9" t="str">
        <f t="shared" si="181"/>
        <v>-</v>
      </c>
      <c r="AW704" s="9" t="str">
        <f t="shared" si="181"/>
        <v>-</v>
      </c>
      <c r="AX704" s="9" t="str">
        <f t="shared" si="181"/>
        <v>-</v>
      </c>
      <c r="AY704" s="9" t="str">
        <f t="shared" si="181"/>
        <v>-</v>
      </c>
      <c r="AZ704" s="9" t="str">
        <f t="shared" si="180"/>
        <v>-</v>
      </c>
      <c r="BA704" s="9" t="str">
        <f t="shared" si="180"/>
        <v>-</v>
      </c>
      <c r="BB704" s="9" t="str">
        <f t="shared" si="183"/>
        <v>-</v>
      </c>
      <c r="BC704" s="9">
        <f t="shared" si="183"/>
        <v>6</v>
      </c>
      <c r="BD704" s="9" t="str">
        <f t="shared" si="183"/>
        <v>-</v>
      </c>
      <c r="BE704" s="9">
        <f t="shared" si="183"/>
        <v>9</v>
      </c>
      <c r="BF704" s="9" t="str">
        <f t="shared" si="183"/>
        <v>-</v>
      </c>
      <c r="BG704" s="9" t="str">
        <f t="shared" si="183"/>
        <v>-</v>
      </c>
      <c r="BH704" s="9" t="str">
        <f t="shared" si="183"/>
        <v>-</v>
      </c>
      <c r="BI704" s="9" t="str">
        <f t="shared" si="183"/>
        <v>-</v>
      </c>
      <c r="BJ704" s="37">
        <f t="shared" si="175"/>
        <v>14</v>
      </c>
      <c r="BK704" s="34">
        <f t="shared" si="176"/>
        <v>6.3570288571428568</v>
      </c>
      <c r="BL704" s="9">
        <f t="shared" si="160"/>
        <v>73</v>
      </c>
      <c r="BN704" s="38">
        <f t="shared" si="166"/>
        <v>115</v>
      </c>
      <c r="BO704" s="34">
        <f t="shared" si="161"/>
        <v>6.3570288571428568</v>
      </c>
      <c r="BP704" s="37">
        <f t="shared" si="162"/>
        <v>14</v>
      </c>
      <c r="BQ704" s="37">
        <f t="shared" si="163"/>
        <v>14</v>
      </c>
      <c r="BR704" s="36">
        <f t="shared" si="164"/>
        <v>55</v>
      </c>
      <c r="BS704" s="36">
        <f t="shared" si="164"/>
        <v>2</v>
      </c>
      <c r="BV704" s="25"/>
      <c r="BW704" s="25"/>
      <c r="BX704" s="25"/>
    </row>
    <row r="705" spans="1:76">
      <c r="A705" s="38">
        <f t="shared" si="165"/>
        <v>116</v>
      </c>
      <c r="B705" s="36">
        <f t="shared" si="184"/>
        <v>55</v>
      </c>
      <c r="C705" s="36">
        <f t="shared" si="184"/>
        <v>3</v>
      </c>
      <c r="D705" s="9">
        <f t="shared" ref="D705:BI711" si="185">IF(AND(D$196="ДА",D510="-"),D118,"-")</f>
        <v>7</v>
      </c>
      <c r="E705" s="9" t="str">
        <f t="shared" si="185"/>
        <v>-</v>
      </c>
      <c r="F705" s="9" t="str">
        <f t="shared" si="185"/>
        <v>-</v>
      </c>
      <c r="G705" s="9" t="str">
        <f t="shared" si="185"/>
        <v>-</v>
      </c>
      <c r="H705" s="9" t="str">
        <f t="shared" si="185"/>
        <v>-</v>
      </c>
      <c r="I705" s="9" t="str">
        <f t="shared" si="185"/>
        <v>-</v>
      </c>
      <c r="J705" s="9" t="str">
        <f t="shared" si="185"/>
        <v>-</v>
      </c>
      <c r="K705" s="9" t="str">
        <f t="shared" si="185"/>
        <v>-</v>
      </c>
      <c r="L705" s="9" t="str">
        <f t="shared" si="185"/>
        <v>-</v>
      </c>
      <c r="M705" s="9" t="str">
        <f t="shared" si="185"/>
        <v>-</v>
      </c>
      <c r="N705" s="9" t="str">
        <f t="shared" si="185"/>
        <v>-</v>
      </c>
      <c r="O705" s="9" t="str">
        <f t="shared" si="185"/>
        <v>-</v>
      </c>
      <c r="P705" s="9" t="str">
        <f t="shared" si="185"/>
        <v>-</v>
      </c>
      <c r="Q705" s="9">
        <f t="shared" si="185"/>
        <v>9</v>
      </c>
      <c r="R705" s="9" t="str">
        <f t="shared" si="185"/>
        <v>-</v>
      </c>
      <c r="S705" s="9" t="str">
        <f t="shared" si="185"/>
        <v>-</v>
      </c>
      <c r="T705" s="9">
        <f t="shared" si="185"/>
        <v>8</v>
      </c>
      <c r="U705" s="9">
        <f t="shared" si="185"/>
        <v>4</v>
      </c>
      <c r="V705" s="9" t="str">
        <f t="shared" si="185"/>
        <v>-</v>
      </c>
      <c r="W705" s="9" t="str">
        <f t="shared" si="185"/>
        <v>-</v>
      </c>
      <c r="X705" s="9" t="str">
        <f t="shared" si="185"/>
        <v>-</v>
      </c>
      <c r="Y705" s="9" t="str">
        <f t="shared" si="185"/>
        <v>-</v>
      </c>
      <c r="Z705" s="9">
        <f t="shared" si="185"/>
        <v>7</v>
      </c>
      <c r="AA705" s="9" t="str">
        <f t="shared" si="185"/>
        <v>-</v>
      </c>
      <c r="AB705" s="9" t="str">
        <f t="shared" si="185"/>
        <v>-</v>
      </c>
      <c r="AC705" s="9" t="str">
        <f t="shared" si="185"/>
        <v>-</v>
      </c>
      <c r="AD705" s="9" t="str">
        <f t="shared" si="185"/>
        <v>-</v>
      </c>
      <c r="AE705" s="9" t="str">
        <f t="shared" si="185"/>
        <v>-</v>
      </c>
      <c r="AF705" s="9" t="str">
        <f t="shared" si="185"/>
        <v>-</v>
      </c>
      <c r="AG705" s="9">
        <f t="shared" si="185"/>
        <v>6</v>
      </c>
      <c r="AH705" s="9" t="str">
        <f t="shared" si="185"/>
        <v>-</v>
      </c>
      <c r="AI705" s="9" t="str">
        <f t="shared" si="180"/>
        <v>-</v>
      </c>
      <c r="AJ705" s="9">
        <f t="shared" si="180"/>
        <v>4</v>
      </c>
      <c r="AK705" s="9" t="str">
        <f t="shared" si="180"/>
        <v>-</v>
      </c>
      <c r="AL705" s="9">
        <f t="shared" si="180"/>
        <v>4</v>
      </c>
      <c r="AM705" s="9">
        <f t="shared" si="180"/>
        <v>5</v>
      </c>
      <c r="AN705" s="9">
        <f t="shared" si="180"/>
        <v>4</v>
      </c>
      <c r="AO705" s="9" t="str">
        <f t="shared" si="180"/>
        <v>-</v>
      </c>
      <c r="AP705" s="9" t="str">
        <f t="shared" si="181"/>
        <v>-</v>
      </c>
      <c r="AQ705" s="9" t="str">
        <f t="shared" si="181"/>
        <v>-</v>
      </c>
      <c r="AR705" s="9" t="str">
        <f t="shared" si="181"/>
        <v>-</v>
      </c>
      <c r="AS705" s="9">
        <f t="shared" si="181"/>
        <v>6</v>
      </c>
      <c r="AT705" s="9" t="str">
        <f t="shared" si="181"/>
        <v>-</v>
      </c>
      <c r="AU705" s="9" t="str">
        <f t="shared" si="181"/>
        <v>-</v>
      </c>
      <c r="AV705" s="9" t="str">
        <f t="shared" si="181"/>
        <v>-</v>
      </c>
      <c r="AW705" s="9" t="str">
        <f t="shared" si="181"/>
        <v>-</v>
      </c>
      <c r="AX705" s="9" t="str">
        <f t="shared" si="181"/>
        <v>-</v>
      </c>
      <c r="AY705" s="9" t="str">
        <f t="shared" si="181"/>
        <v>-</v>
      </c>
      <c r="AZ705" s="9">
        <f t="shared" si="180"/>
        <v>6</v>
      </c>
      <c r="BA705" s="9" t="str">
        <f t="shared" si="180"/>
        <v>-</v>
      </c>
      <c r="BB705" s="9">
        <f t="shared" si="185"/>
        <v>7</v>
      </c>
      <c r="BC705" s="9">
        <f t="shared" si="185"/>
        <v>5</v>
      </c>
      <c r="BD705" s="9" t="str">
        <f t="shared" si="185"/>
        <v>-</v>
      </c>
      <c r="BE705" s="9">
        <f t="shared" si="185"/>
        <v>6</v>
      </c>
      <c r="BF705" s="9" t="str">
        <f t="shared" si="185"/>
        <v>-</v>
      </c>
      <c r="BG705" s="9" t="str">
        <f t="shared" si="185"/>
        <v>-</v>
      </c>
      <c r="BH705" s="9" t="str">
        <f t="shared" si="185"/>
        <v>-</v>
      </c>
      <c r="BI705" s="9" t="str">
        <f t="shared" si="185"/>
        <v>-</v>
      </c>
      <c r="BJ705" s="37">
        <f t="shared" si="175"/>
        <v>15</v>
      </c>
      <c r="BK705" s="34">
        <f t="shared" si="176"/>
        <v>5.8665516666666662</v>
      </c>
      <c r="BL705" s="9">
        <f t="shared" si="160"/>
        <v>96</v>
      </c>
      <c r="BN705" s="38">
        <f t="shared" si="166"/>
        <v>116</v>
      </c>
      <c r="BO705" s="34">
        <f t="shared" si="161"/>
        <v>5.8665516666666662</v>
      </c>
      <c r="BP705" s="37">
        <f t="shared" si="162"/>
        <v>17</v>
      </c>
      <c r="BQ705" s="37">
        <f t="shared" si="163"/>
        <v>15</v>
      </c>
      <c r="BR705" s="36">
        <f t="shared" si="164"/>
        <v>55</v>
      </c>
      <c r="BS705" s="36">
        <f t="shared" si="164"/>
        <v>3</v>
      </c>
      <c r="BV705" s="25"/>
      <c r="BW705" s="25"/>
      <c r="BX705" s="25"/>
    </row>
    <row r="706" spans="1:76">
      <c r="A706" s="38">
        <f t="shared" si="165"/>
        <v>117</v>
      </c>
      <c r="B706" s="36">
        <f t="shared" si="184"/>
        <v>56</v>
      </c>
      <c r="C706" s="36">
        <f t="shared" si="184"/>
        <v>1</v>
      </c>
      <c r="D706" s="9">
        <f t="shared" si="185"/>
        <v>8</v>
      </c>
      <c r="E706" s="9" t="str">
        <f t="shared" si="185"/>
        <v>-</v>
      </c>
      <c r="F706" s="9">
        <f t="shared" si="185"/>
        <v>6</v>
      </c>
      <c r="G706" s="9" t="str">
        <f t="shared" si="185"/>
        <v>-</v>
      </c>
      <c r="H706" s="9" t="str">
        <f t="shared" si="185"/>
        <v>-</v>
      </c>
      <c r="I706" s="9" t="str">
        <f t="shared" si="185"/>
        <v>-</v>
      </c>
      <c r="J706" s="9" t="str">
        <f t="shared" si="185"/>
        <v>-</v>
      </c>
      <c r="K706" s="9" t="str">
        <f t="shared" si="185"/>
        <v>-</v>
      </c>
      <c r="L706" s="9" t="str">
        <f t="shared" si="185"/>
        <v>-</v>
      </c>
      <c r="M706" s="9">
        <f t="shared" si="185"/>
        <v>8</v>
      </c>
      <c r="N706" s="9" t="str">
        <f t="shared" si="185"/>
        <v>-</v>
      </c>
      <c r="O706" s="9" t="str">
        <f t="shared" si="185"/>
        <v>-</v>
      </c>
      <c r="P706" s="9" t="str">
        <f t="shared" si="185"/>
        <v>-</v>
      </c>
      <c r="Q706" s="9">
        <f t="shared" si="185"/>
        <v>9</v>
      </c>
      <c r="R706" s="9" t="str">
        <f t="shared" si="185"/>
        <v>-</v>
      </c>
      <c r="S706" s="9" t="str">
        <f t="shared" si="185"/>
        <v>-</v>
      </c>
      <c r="T706" s="9">
        <f t="shared" si="185"/>
        <v>5</v>
      </c>
      <c r="U706" s="9">
        <f t="shared" si="185"/>
        <v>11</v>
      </c>
      <c r="V706" s="9" t="str">
        <f t="shared" si="185"/>
        <v>-</v>
      </c>
      <c r="W706" s="9" t="str">
        <f t="shared" si="185"/>
        <v>-</v>
      </c>
      <c r="X706" s="9" t="str">
        <f t="shared" si="185"/>
        <v>-</v>
      </c>
      <c r="Y706" s="9" t="str">
        <f t="shared" si="185"/>
        <v>-</v>
      </c>
      <c r="Z706" s="9">
        <f t="shared" si="185"/>
        <v>9</v>
      </c>
      <c r="AA706" s="9" t="str">
        <f t="shared" si="185"/>
        <v>-</v>
      </c>
      <c r="AB706" s="9">
        <f t="shared" si="185"/>
        <v>7</v>
      </c>
      <c r="AC706" s="9" t="str">
        <f t="shared" si="185"/>
        <v>-</v>
      </c>
      <c r="AD706" s="9" t="str">
        <f t="shared" si="185"/>
        <v>-</v>
      </c>
      <c r="AE706" s="9" t="str">
        <f t="shared" si="185"/>
        <v>-</v>
      </c>
      <c r="AF706" s="9" t="str">
        <f t="shared" si="185"/>
        <v>-</v>
      </c>
      <c r="AG706" s="9">
        <f t="shared" si="185"/>
        <v>7</v>
      </c>
      <c r="AH706" s="9" t="str">
        <f t="shared" si="185"/>
        <v>-</v>
      </c>
      <c r="AI706" s="9">
        <f t="shared" si="180"/>
        <v>8</v>
      </c>
      <c r="AJ706" s="9">
        <f t="shared" si="180"/>
        <v>9</v>
      </c>
      <c r="AK706" s="9">
        <f t="shared" si="180"/>
        <v>10</v>
      </c>
      <c r="AL706" s="9">
        <f t="shared" si="180"/>
        <v>7</v>
      </c>
      <c r="AM706" s="9">
        <f t="shared" si="180"/>
        <v>8</v>
      </c>
      <c r="AN706" s="9">
        <f t="shared" si="180"/>
        <v>7</v>
      </c>
      <c r="AO706" s="9" t="str">
        <f t="shared" si="180"/>
        <v>-</v>
      </c>
      <c r="AP706" s="9">
        <f t="shared" si="181"/>
        <v>8</v>
      </c>
      <c r="AQ706" s="9" t="str">
        <f t="shared" si="181"/>
        <v>-</v>
      </c>
      <c r="AR706" s="9" t="str">
        <f t="shared" si="181"/>
        <v>-</v>
      </c>
      <c r="AS706" s="9" t="str">
        <f t="shared" si="181"/>
        <v>-</v>
      </c>
      <c r="AT706" s="9" t="str">
        <f t="shared" si="181"/>
        <v>-</v>
      </c>
      <c r="AU706" s="9" t="str">
        <f t="shared" si="181"/>
        <v>-</v>
      </c>
      <c r="AV706" s="9" t="str">
        <f t="shared" si="181"/>
        <v>-</v>
      </c>
      <c r="AW706" s="9">
        <f t="shared" si="181"/>
        <v>6</v>
      </c>
      <c r="AX706" s="9" t="str">
        <f t="shared" si="181"/>
        <v>-</v>
      </c>
      <c r="AY706" s="9" t="str">
        <f t="shared" si="181"/>
        <v>-</v>
      </c>
      <c r="AZ706" s="9" t="str">
        <f t="shared" si="180"/>
        <v>-</v>
      </c>
      <c r="BA706" s="9" t="str">
        <f t="shared" si="180"/>
        <v>-</v>
      </c>
      <c r="BB706" s="9">
        <f t="shared" si="185"/>
        <v>9</v>
      </c>
      <c r="BC706" s="9">
        <f t="shared" si="185"/>
        <v>7</v>
      </c>
      <c r="BD706" s="9" t="str">
        <f t="shared" si="185"/>
        <v>-</v>
      </c>
      <c r="BE706" s="9">
        <f t="shared" si="185"/>
        <v>10</v>
      </c>
      <c r="BF706" s="9">
        <f t="shared" si="185"/>
        <v>7</v>
      </c>
      <c r="BG706" s="9" t="str">
        <f t="shared" si="185"/>
        <v>-</v>
      </c>
      <c r="BH706" s="9">
        <f t="shared" si="185"/>
        <v>5</v>
      </c>
      <c r="BI706" s="9" t="str">
        <f t="shared" si="185"/>
        <v>-</v>
      </c>
      <c r="BJ706" s="37">
        <f t="shared" si="175"/>
        <v>22</v>
      </c>
      <c r="BK706" s="34">
        <f t="shared" si="176"/>
        <v>7.7726112727272723</v>
      </c>
      <c r="BL706" s="9">
        <f t="shared" si="160"/>
        <v>21</v>
      </c>
      <c r="BN706" s="38">
        <f t="shared" si="166"/>
        <v>117</v>
      </c>
      <c r="BO706" s="34">
        <f t="shared" si="161"/>
        <v>7.7726112727272723</v>
      </c>
      <c r="BP706" s="37">
        <f t="shared" si="162"/>
        <v>25</v>
      </c>
      <c r="BQ706" s="37">
        <f t="shared" si="163"/>
        <v>22</v>
      </c>
      <c r="BR706" s="36">
        <f t="shared" si="164"/>
        <v>56</v>
      </c>
      <c r="BS706" s="36">
        <f t="shared" si="164"/>
        <v>1</v>
      </c>
      <c r="BV706" s="25"/>
      <c r="BW706" s="25"/>
      <c r="BX706" s="25"/>
    </row>
    <row r="707" spans="1:76">
      <c r="A707" s="38">
        <f t="shared" si="165"/>
        <v>118</v>
      </c>
      <c r="B707" s="36">
        <f t="shared" si="184"/>
        <v>56</v>
      </c>
      <c r="C707" s="36">
        <f t="shared" si="184"/>
        <v>2</v>
      </c>
      <c r="D707" s="9">
        <f t="shared" si="185"/>
        <v>5</v>
      </c>
      <c r="E707" s="9" t="str">
        <f t="shared" si="185"/>
        <v>-</v>
      </c>
      <c r="F707" s="9" t="str">
        <f t="shared" si="185"/>
        <v>-</v>
      </c>
      <c r="G707" s="9" t="str">
        <f t="shared" si="185"/>
        <v>-</v>
      </c>
      <c r="H707" s="9" t="str">
        <f t="shared" si="185"/>
        <v>-</v>
      </c>
      <c r="I707" s="9" t="str">
        <f t="shared" si="185"/>
        <v>-</v>
      </c>
      <c r="J707" s="9" t="str">
        <f t="shared" si="185"/>
        <v>-</v>
      </c>
      <c r="K707" s="9" t="str">
        <f t="shared" si="185"/>
        <v>-</v>
      </c>
      <c r="L707" s="9" t="str">
        <f t="shared" si="185"/>
        <v>-</v>
      </c>
      <c r="M707" s="9" t="str">
        <f t="shared" si="185"/>
        <v>-</v>
      </c>
      <c r="N707" s="9" t="str">
        <f t="shared" si="185"/>
        <v>-</v>
      </c>
      <c r="O707" s="9" t="str">
        <f t="shared" si="185"/>
        <v>-</v>
      </c>
      <c r="P707" s="9" t="str">
        <f t="shared" si="185"/>
        <v>-</v>
      </c>
      <c r="Q707" s="9">
        <f t="shared" si="185"/>
        <v>8</v>
      </c>
      <c r="R707" s="9" t="str">
        <f t="shared" si="185"/>
        <v>-</v>
      </c>
      <c r="S707" s="9" t="str">
        <f t="shared" si="185"/>
        <v>-</v>
      </c>
      <c r="T707" s="9">
        <f t="shared" si="185"/>
        <v>4</v>
      </c>
      <c r="U707" s="9">
        <f t="shared" si="185"/>
        <v>8</v>
      </c>
      <c r="V707" s="9" t="str">
        <f t="shared" si="185"/>
        <v>-</v>
      </c>
      <c r="W707" s="9" t="str">
        <f t="shared" si="185"/>
        <v>-</v>
      </c>
      <c r="X707" s="9" t="str">
        <f t="shared" si="185"/>
        <v>-</v>
      </c>
      <c r="Y707" s="9" t="str">
        <f t="shared" si="185"/>
        <v>-</v>
      </c>
      <c r="Z707" s="9">
        <f t="shared" si="185"/>
        <v>9</v>
      </c>
      <c r="AA707" s="9" t="str">
        <f t="shared" si="185"/>
        <v>-</v>
      </c>
      <c r="AB707" s="9">
        <f t="shared" si="185"/>
        <v>7</v>
      </c>
      <c r="AC707" s="9" t="str">
        <f t="shared" si="185"/>
        <v>-</v>
      </c>
      <c r="AD707" s="9" t="str">
        <f t="shared" si="185"/>
        <v>-</v>
      </c>
      <c r="AE707" s="9" t="str">
        <f t="shared" si="185"/>
        <v>-</v>
      </c>
      <c r="AF707" s="9" t="str">
        <f t="shared" si="185"/>
        <v>-</v>
      </c>
      <c r="AG707" s="9">
        <f t="shared" si="185"/>
        <v>5</v>
      </c>
      <c r="AH707" s="9" t="str">
        <f t="shared" si="185"/>
        <v>-</v>
      </c>
      <c r="AI707" s="9" t="str">
        <f t="shared" si="180"/>
        <v>-</v>
      </c>
      <c r="AJ707" s="9" t="str">
        <f t="shared" si="180"/>
        <v>-</v>
      </c>
      <c r="AK707" s="9" t="str">
        <f t="shared" si="180"/>
        <v>-</v>
      </c>
      <c r="AL707" s="9" t="str">
        <f t="shared" si="180"/>
        <v>-</v>
      </c>
      <c r="AM707" s="9">
        <f t="shared" si="180"/>
        <v>5</v>
      </c>
      <c r="AN707" s="9">
        <f t="shared" si="180"/>
        <v>4</v>
      </c>
      <c r="AO707" s="9" t="str">
        <f t="shared" si="180"/>
        <v>-</v>
      </c>
      <c r="AP707" s="9">
        <f t="shared" si="181"/>
        <v>7</v>
      </c>
      <c r="AQ707" s="9" t="str">
        <f t="shared" si="181"/>
        <v>-</v>
      </c>
      <c r="AR707" s="9" t="str">
        <f t="shared" si="181"/>
        <v>-</v>
      </c>
      <c r="AS707" s="9">
        <f t="shared" si="181"/>
        <v>6</v>
      </c>
      <c r="AT707" s="9" t="str">
        <f t="shared" si="181"/>
        <v>-</v>
      </c>
      <c r="AU707" s="9" t="str">
        <f t="shared" si="181"/>
        <v>-</v>
      </c>
      <c r="AV707" s="9" t="str">
        <f t="shared" si="181"/>
        <v>-</v>
      </c>
      <c r="AW707" s="9" t="str">
        <f t="shared" si="181"/>
        <v>-</v>
      </c>
      <c r="AX707" s="9" t="str">
        <f t="shared" si="181"/>
        <v>-</v>
      </c>
      <c r="AY707" s="9" t="str">
        <f t="shared" si="181"/>
        <v>-</v>
      </c>
      <c r="AZ707" s="9" t="str">
        <f t="shared" si="180"/>
        <v>-</v>
      </c>
      <c r="BA707" s="9" t="str">
        <f t="shared" si="180"/>
        <v>-</v>
      </c>
      <c r="BB707" s="9" t="str">
        <f t="shared" si="185"/>
        <v>-</v>
      </c>
      <c r="BC707" s="9">
        <f t="shared" si="185"/>
        <v>5</v>
      </c>
      <c r="BD707" s="9" t="str">
        <f t="shared" si="185"/>
        <v>-</v>
      </c>
      <c r="BE707" s="9">
        <f t="shared" si="185"/>
        <v>5</v>
      </c>
      <c r="BF707" s="9" t="str">
        <f t="shared" si="185"/>
        <v>-</v>
      </c>
      <c r="BG707" s="9" t="str">
        <f t="shared" si="185"/>
        <v>-</v>
      </c>
      <c r="BH707" s="9" t="str">
        <f t="shared" si="185"/>
        <v>-</v>
      </c>
      <c r="BI707" s="9" t="str">
        <f t="shared" si="185"/>
        <v>-</v>
      </c>
      <c r="BJ707" s="37">
        <f t="shared" si="175"/>
        <v>13</v>
      </c>
      <c r="BK707" s="34">
        <f t="shared" si="176"/>
        <v>5.9998829999999996</v>
      </c>
      <c r="BL707" s="9">
        <f t="shared" si="160"/>
        <v>90</v>
      </c>
      <c r="BN707" s="38">
        <f t="shared" si="166"/>
        <v>118</v>
      </c>
      <c r="BO707" s="34">
        <f t="shared" si="161"/>
        <v>5.9998829999999996</v>
      </c>
      <c r="BP707" s="37">
        <f t="shared" si="162"/>
        <v>14</v>
      </c>
      <c r="BQ707" s="37">
        <f t="shared" si="163"/>
        <v>13</v>
      </c>
      <c r="BR707" s="36">
        <f t="shared" si="164"/>
        <v>56</v>
      </c>
      <c r="BS707" s="36">
        <f t="shared" si="164"/>
        <v>2</v>
      </c>
      <c r="BV707" s="25"/>
      <c r="BW707" s="25"/>
      <c r="BX707" s="25"/>
    </row>
    <row r="708" spans="1:76">
      <c r="A708" s="38">
        <f t="shared" si="165"/>
        <v>119</v>
      </c>
      <c r="B708" s="36">
        <f t="shared" si="184"/>
        <v>56</v>
      </c>
      <c r="C708" s="36">
        <f t="shared" si="184"/>
        <v>3</v>
      </c>
      <c r="D708" s="9">
        <f t="shared" si="185"/>
        <v>6</v>
      </c>
      <c r="E708" s="9" t="str">
        <f t="shared" si="185"/>
        <v>-</v>
      </c>
      <c r="F708" s="9" t="str">
        <f t="shared" si="185"/>
        <v>-</v>
      </c>
      <c r="G708" s="9" t="str">
        <f t="shared" si="185"/>
        <v>-</v>
      </c>
      <c r="H708" s="9" t="str">
        <f t="shared" si="185"/>
        <v>-</v>
      </c>
      <c r="I708" s="9" t="str">
        <f t="shared" si="185"/>
        <v>-</v>
      </c>
      <c r="J708" s="9" t="str">
        <f t="shared" si="185"/>
        <v>-</v>
      </c>
      <c r="K708" s="9" t="str">
        <f t="shared" si="185"/>
        <v>-</v>
      </c>
      <c r="L708" s="9" t="str">
        <f t="shared" si="185"/>
        <v>-</v>
      </c>
      <c r="M708" s="9" t="str">
        <f t="shared" si="185"/>
        <v>-</v>
      </c>
      <c r="N708" s="9" t="str">
        <f t="shared" si="185"/>
        <v>-</v>
      </c>
      <c r="O708" s="9" t="str">
        <f t="shared" si="185"/>
        <v>-</v>
      </c>
      <c r="P708" s="9" t="str">
        <f t="shared" si="185"/>
        <v>-</v>
      </c>
      <c r="Q708" s="9">
        <f t="shared" si="185"/>
        <v>6</v>
      </c>
      <c r="R708" s="9" t="str">
        <f t="shared" si="185"/>
        <v>-</v>
      </c>
      <c r="S708" s="9" t="str">
        <f t="shared" si="185"/>
        <v>-</v>
      </c>
      <c r="T708" s="9">
        <f t="shared" si="185"/>
        <v>4</v>
      </c>
      <c r="U708" s="9">
        <f t="shared" si="185"/>
        <v>2</v>
      </c>
      <c r="V708" s="9" t="str">
        <f t="shared" si="185"/>
        <v>-</v>
      </c>
      <c r="W708" s="9" t="str">
        <f t="shared" si="185"/>
        <v>-</v>
      </c>
      <c r="X708" s="9" t="str">
        <f t="shared" si="185"/>
        <v>-</v>
      </c>
      <c r="Y708" s="9" t="str">
        <f t="shared" si="185"/>
        <v>-</v>
      </c>
      <c r="Z708" s="9">
        <f t="shared" si="185"/>
        <v>8</v>
      </c>
      <c r="AA708" s="9" t="str">
        <f t="shared" si="185"/>
        <v>-</v>
      </c>
      <c r="AB708" s="9">
        <f t="shared" si="185"/>
        <v>8</v>
      </c>
      <c r="AC708" s="9" t="str">
        <f t="shared" si="185"/>
        <v>-</v>
      </c>
      <c r="AD708" s="9" t="str">
        <f t="shared" si="185"/>
        <v>-</v>
      </c>
      <c r="AE708" s="9" t="str">
        <f t="shared" si="185"/>
        <v>-</v>
      </c>
      <c r="AF708" s="9" t="str">
        <f t="shared" si="185"/>
        <v>-</v>
      </c>
      <c r="AG708" s="9">
        <f t="shared" si="185"/>
        <v>4</v>
      </c>
      <c r="AH708" s="9" t="str">
        <f t="shared" si="185"/>
        <v>-</v>
      </c>
      <c r="AI708" s="9" t="str">
        <f t="shared" si="180"/>
        <v>-</v>
      </c>
      <c r="AJ708" s="9">
        <f t="shared" si="180"/>
        <v>4</v>
      </c>
      <c r="AK708" s="9">
        <f t="shared" si="180"/>
        <v>9</v>
      </c>
      <c r="AL708" s="9" t="str">
        <f t="shared" si="180"/>
        <v>-</v>
      </c>
      <c r="AM708" s="9">
        <f t="shared" si="180"/>
        <v>5</v>
      </c>
      <c r="AN708" s="9">
        <f t="shared" si="180"/>
        <v>3</v>
      </c>
      <c r="AO708" s="9" t="str">
        <f t="shared" si="180"/>
        <v>-</v>
      </c>
      <c r="AP708" s="9">
        <f t="shared" si="181"/>
        <v>4</v>
      </c>
      <c r="AQ708" s="9" t="str">
        <f t="shared" si="181"/>
        <v>-</v>
      </c>
      <c r="AR708" s="9" t="str">
        <f t="shared" si="181"/>
        <v>-</v>
      </c>
      <c r="AS708" s="9" t="str">
        <f t="shared" si="181"/>
        <v>-</v>
      </c>
      <c r="AT708" s="9" t="str">
        <f t="shared" si="181"/>
        <v>-</v>
      </c>
      <c r="AU708" s="9" t="str">
        <f t="shared" si="181"/>
        <v>-</v>
      </c>
      <c r="AV708" s="9" t="str">
        <f t="shared" si="181"/>
        <v>-</v>
      </c>
      <c r="AW708" s="9" t="str">
        <f t="shared" si="181"/>
        <v>-</v>
      </c>
      <c r="AX708" s="9" t="str">
        <f t="shared" si="181"/>
        <v>-</v>
      </c>
      <c r="AY708" s="9" t="str">
        <f t="shared" si="181"/>
        <v>-</v>
      </c>
      <c r="AZ708" s="9" t="str">
        <f t="shared" si="180"/>
        <v>-</v>
      </c>
      <c r="BA708" s="9" t="str">
        <f t="shared" si="180"/>
        <v>-</v>
      </c>
      <c r="BB708" s="9" t="str">
        <f t="shared" si="185"/>
        <v>-</v>
      </c>
      <c r="BC708" s="9">
        <f t="shared" si="185"/>
        <v>4</v>
      </c>
      <c r="BD708" s="9" t="str">
        <f t="shared" si="185"/>
        <v>-</v>
      </c>
      <c r="BE708" s="9">
        <f t="shared" si="185"/>
        <v>5</v>
      </c>
      <c r="BF708" s="9" t="str">
        <f t="shared" si="185"/>
        <v>-</v>
      </c>
      <c r="BG708" s="9" t="str">
        <f t="shared" si="185"/>
        <v>-</v>
      </c>
      <c r="BH708" s="9">
        <f t="shared" si="185"/>
        <v>6</v>
      </c>
      <c r="BI708" s="9" t="str">
        <f t="shared" si="185"/>
        <v>-</v>
      </c>
      <c r="BJ708" s="37">
        <f t="shared" si="175"/>
        <v>15</v>
      </c>
      <c r="BK708" s="34">
        <f t="shared" si="176"/>
        <v>5.1998820000000006</v>
      </c>
      <c r="BL708" s="9">
        <f t="shared" si="160"/>
        <v>119</v>
      </c>
      <c r="BN708" s="38">
        <f t="shared" si="166"/>
        <v>119</v>
      </c>
      <c r="BO708" s="34">
        <f t="shared" si="161"/>
        <v>5.1998820000000006</v>
      </c>
      <c r="BP708" s="37">
        <f t="shared" si="162"/>
        <v>15</v>
      </c>
      <c r="BQ708" s="37">
        <f t="shared" si="163"/>
        <v>15</v>
      </c>
      <c r="BR708" s="36">
        <f t="shared" si="164"/>
        <v>56</v>
      </c>
      <c r="BS708" s="36">
        <f t="shared" si="164"/>
        <v>3</v>
      </c>
      <c r="BV708" s="25"/>
      <c r="BW708" s="25"/>
      <c r="BX708" s="25"/>
    </row>
    <row r="709" spans="1:76">
      <c r="A709" s="38">
        <f t="shared" si="165"/>
        <v>120</v>
      </c>
      <c r="B709" s="36">
        <f t="shared" si="184"/>
        <v>57</v>
      </c>
      <c r="C709" s="36">
        <f t="shared" si="184"/>
        <v>1</v>
      </c>
      <c r="D709" s="9">
        <f t="shared" si="185"/>
        <v>4</v>
      </c>
      <c r="E709" s="9" t="str">
        <f t="shared" si="185"/>
        <v>-</v>
      </c>
      <c r="F709" s="9" t="str">
        <f t="shared" si="185"/>
        <v>-</v>
      </c>
      <c r="G709" s="9" t="str">
        <f t="shared" si="185"/>
        <v>-</v>
      </c>
      <c r="H709" s="9" t="str">
        <f t="shared" si="185"/>
        <v>-</v>
      </c>
      <c r="I709" s="9" t="str">
        <f t="shared" si="185"/>
        <v>-</v>
      </c>
      <c r="J709" s="9" t="str">
        <f t="shared" si="185"/>
        <v>-</v>
      </c>
      <c r="K709" s="9" t="str">
        <f t="shared" si="185"/>
        <v>-</v>
      </c>
      <c r="L709" s="9" t="str">
        <f t="shared" si="185"/>
        <v>-</v>
      </c>
      <c r="M709" s="9" t="str">
        <f t="shared" si="185"/>
        <v>-</v>
      </c>
      <c r="N709" s="9" t="str">
        <f t="shared" si="185"/>
        <v>-</v>
      </c>
      <c r="O709" s="9" t="str">
        <f t="shared" si="185"/>
        <v>-</v>
      </c>
      <c r="P709" s="9" t="str">
        <f t="shared" si="185"/>
        <v>-</v>
      </c>
      <c r="Q709" s="9">
        <f t="shared" si="185"/>
        <v>6</v>
      </c>
      <c r="R709" s="9" t="str">
        <f t="shared" si="185"/>
        <v>-</v>
      </c>
      <c r="S709" s="9" t="str">
        <f t="shared" si="185"/>
        <v>-</v>
      </c>
      <c r="T709" s="9">
        <f t="shared" si="185"/>
        <v>8</v>
      </c>
      <c r="U709" s="9">
        <f t="shared" si="185"/>
        <v>6</v>
      </c>
      <c r="V709" s="9" t="str">
        <f t="shared" si="185"/>
        <v>-</v>
      </c>
      <c r="W709" s="9" t="str">
        <f t="shared" si="185"/>
        <v>-</v>
      </c>
      <c r="X709" s="9" t="str">
        <f t="shared" si="185"/>
        <v>-</v>
      </c>
      <c r="Y709" s="9" t="str">
        <f t="shared" si="185"/>
        <v>-</v>
      </c>
      <c r="Z709" s="9">
        <f t="shared" si="185"/>
        <v>9</v>
      </c>
      <c r="AA709" s="9" t="str">
        <f t="shared" si="185"/>
        <v>-</v>
      </c>
      <c r="AB709" s="9">
        <f t="shared" si="185"/>
        <v>9</v>
      </c>
      <c r="AC709" s="9" t="str">
        <f t="shared" si="185"/>
        <v>-</v>
      </c>
      <c r="AD709" s="9" t="str">
        <f t="shared" si="185"/>
        <v>-</v>
      </c>
      <c r="AE709" s="9" t="str">
        <f t="shared" si="185"/>
        <v>-</v>
      </c>
      <c r="AF709" s="9" t="str">
        <f t="shared" si="185"/>
        <v>-</v>
      </c>
      <c r="AG709" s="9">
        <f t="shared" si="185"/>
        <v>4</v>
      </c>
      <c r="AH709" s="9" t="str">
        <f t="shared" si="185"/>
        <v>-</v>
      </c>
      <c r="AI709" s="9" t="str">
        <f t="shared" si="180"/>
        <v>-</v>
      </c>
      <c r="AJ709" s="9">
        <f t="shared" si="180"/>
        <v>5</v>
      </c>
      <c r="AK709" s="9">
        <f t="shared" si="180"/>
        <v>5</v>
      </c>
      <c r="AL709" s="9" t="str">
        <f t="shared" si="180"/>
        <v>-</v>
      </c>
      <c r="AM709" s="9">
        <f t="shared" si="180"/>
        <v>6</v>
      </c>
      <c r="AN709" s="9">
        <f t="shared" si="180"/>
        <v>5</v>
      </c>
      <c r="AO709" s="9" t="str">
        <f t="shared" si="180"/>
        <v>-</v>
      </c>
      <c r="AP709" s="9" t="str">
        <f t="shared" si="181"/>
        <v>-</v>
      </c>
      <c r="AQ709" s="9" t="str">
        <f t="shared" si="181"/>
        <v>-</v>
      </c>
      <c r="AR709" s="9" t="str">
        <f t="shared" si="181"/>
        <v>-</v>
      </c>
      <c r="AS709" s="9">
        <f t="shared" si="181"/>
        <v>8</v>
      </c>
      <c r="AT709" s="9" t="str">
        <f t="shared" si="181"/>
        <v>-</v>
      </c>
      <c r="AU709" s="9" t="str">
        <f t="shared" si="181"/>
        <v>-</v>
      </c>
      <c r="AV709" s="9" t="str">
        <f t="shared" si="181"/>
        <v>-</v>
      </c>
      <c r="AW709" s="9" t="str">
        <f t="shared" si="181"/>
        <v>-</v>
      </c>
      <c r="AX709" s="9" t="str">
        <f t="shared" si="181"/>
        <v>-</v>
      </c>
      <c r="AY709" s="9" t="str">
        <f t="shared" si="181"/>
        <v>-</v>
      </c>
      <c r="AZ709" s="9">
        <f t="shared" si="180"/>
        <v>4</v>
      </c>
      <c r="BA709" s="9" t="str">
        <f t="shared" si="180"/>
        <v>-</v>
      </c>
      <c r="BB709" s="9" t="str">
        <f t="shared" si="185"/>
        <v>-</v>
      </c>
      <c r="BC709" s="9">
        <f t="shared" si="185"/>
        <v>5</v>
      </c>
      <c r="BD709" s="9" t="str">
        <f t="shared" si="185"/>
        <v>-</v>
      </c>
      <c r="BE709" s="9">
        <f t="shared" si="185"/>
        <v>7</v>
      </c>
      <c r="BF709" s="9" t="str">
        <f t="shared" si="185"/>
        <v>-</v>
      </c>
      <c r="BG709" s="9" t="str">
        <f t="shared" si="185"/>
        <v>-</v>
      </c>
      <c r="BH709" s="9" t="str">
        <f t="shared" si="185"/>
        <v>-</v>
      </c>
      <c r="BI709" s="9" t="str">
        <f t="shared" si="185"/>
        <v>-</v>
      </c>
      <c r="BJ709" s="37">
        <f t="shared" si="175"/>
        <v>15</v>
      </c>
      <c r="BK709" s="34">
        <f t="shared" si="176"/>
        <v>6.0665476666666667</v>
      </c>
      <c r="BL709" s="9">
        <f t="shared" si="160"/>
        <v>87</v>
      </c>
      <c r="BN709" s="38">
        <f t="shared" si="166"/>
        <v>120</v>
      </c>
      <c r="BO709" s="34">
        <f t="shared" si="161"/>
        <v>6.0665476666666667</v>
      </c>
      <c r="BP709" s="37">
        <f t="shared" si="162"/>
        <v>15</v>
      </c>
      <c r="BQ709" s="37">
        <f t="shared" si="163"/>
        <v>15</v>
      </c>
      <c r="BR709" s="36">
        <f t="shared" si="164"/>
        <v>57</v>
      </c>
      <c r="BS709" s="36">
        <f t="shared" si="164"/>
        <v>1</v>
      </c>
      <c r="BV709" s="25"/>
      <c r="BW709" s="25"/>
      <c r="BX709" s="25"/>
    </row>
    <row r="710" spans="1:76">
      <c r="A710" s="38">
        <f t="shared" si="165"/>
        <v>121</v>
      </c>
      <c r="B710" s="36">
        <f t="shared" si="184"/>
        <v>57</v>
      </c>
      <c r="C710" s="36">
        <f t="shared" si="184"/>
        <v>2</v>
      </c>
      <c r="D710" s="9">
        <f t="shared" si="185"/>
        <v>8</v>
      </c>
      <c r="E710" s="9" t="str">
        <f t="shared" si="185"/>
        <v>-</v>
      </c>
      <c r="F710" s="9">
        <f t="shared" si="185"/>
        <v>8</v>
      </c>
      <c r="G710" s="9" t="str">
        <f t="shared" si="185"/>
        <v>-</v>
      </c>
      <c r="H710" s="9" t="str">
        <f t="shared" si="185"/>
        <v>-</v>
      </c>
      <c r="I710" s="9" t="str">
        <f t="shared" si="185"/>
        <v>-</v>
      </c>
      <c r="J710" s="9" t="str">
        <f t="shared" si="185"/>
        <v>-</v>
      </c>
      <c r="K710" s="9" t="str">
        <f t="shared" si="185"/>
        <v>-</v>
      </c>
      <c r="L710" s="9" t="str">
        <f t="shared" si="185"/>
        <v>-</v>
      </c>
      <c r="M710" s="9" t="str">
        <f t="shared" si="185"/>
        <v>-</v>
      </c>
      <c r="N710" s="9" t="str">
        <f t="shared" si="185"/>
        <v>-</v>
      </c>
      <c r="O710" s="9" t="str">
        <f t="shared" si="185"/>
        <v>-</v>
      </c>
      <c r="P710" s="9" t="str">
        <f t="shared" si="185"/>
        <v>-</v>
      </c>
      <c r="Q710" s="9">
        <f t="shared" si="185"/>
        <v>6</v>
      </c>
      <c r="R710" s="9" t="str">
        <f t="shared" si="185"/>
        <v>-</v>
      </c>
      <c r="S710" s="9" t="str">
        <f t="shared" si="185"/>
        <v>-</v>
      </c>
      <c r="T710" s="9">
        <f t="shared" si="185"/>
        <v>4</v>
      </c>
      <c r="U710" s="9">
        <f t="shared" si="185"/>
        <v>10</v>
      </c>
      <c r="V710" s="9" t="str">
        <f t="shared" si="185"/>
        <v>-</v>
      </c>
      <c r="W710" s="9" t="str">
        <f t="shared" si="185"/>
        <v>-</v>
      </c>
      <c r="X710" s="9" t="str">
        <f t="shared" si="185"/>
        <v>-</v>
      </c>
      <c r="Y710" s="9" t="str">
        <f t="shared" si="185"/>
        <v>-</v>
      </c>
      <c r="Z710" s="9">
        <f t="shared" si="185"/>
        <v>8</v>
      </c>
      <c r="AA710" s="9" t="str">
        <f t="shared" si="185"/>
        <v>-</v>
      </c>
      <c r="AB710" s="9">
        <f t="shared" si="185"/>
        <v>7</v>
      </c>
      <c r="AC710" s="9" t="str">
        <f t="shared" si="185"/>
        <v>-</v>
      </c>
      <c r="AD710" s="9" t="str">
        <f t="shared" si="185"/>
        <v>-</v>
      </c>
      <c r="AE710" s="9" t="str">
        <f t="shared" si="185"/>
        <v>-</v>
      </c>
      <c r="AF710" s="9" t="str">
        <f t="shared" si="185"/>
        <v>-</v>
      </c>
      <c r="AG710" s="9">
        <f t="shared" si="185"/>
        <v>7</v>
      </c>
      <c r="AH710" s="9" t="str">
        <f t="shared" si="185"/>
        <v>-</v>
      </c>
      <c r="AI710" s="9" t="str">
        <f t="shared" si="180"/>
        <v>-</v>
      </c>
      <c r="AJ710" s="9">
        <f t="shared" si="180"/>
        <v>4</v>
      </c>
      <c r="AK710" s="9" t="str">
        <f t="shared" si="180"/>
        <v>-</v>
      </c>
      <c r="AL710" s="9" t="str">
        <f t="shared" si="180"/>
        <v>-</v>
      </c>
      <c r="AM710" s="9">
        <f t="shared" si="180"/>
        <v>7</v>
      </c>
      <c r="AN710" s="9">
        <f t="shared" si="180"/>
        <v>7</v>
      </c>
      <c r="AO710" s="9" t="str">
        <f t="shared" si="180"/>
        <v>-</v>
      </c>
      <c r="AP710" s="9" t="str">
        <f t="shared" si="181"/>
        <v>-</v>
      </c>
      <c r="AQ710" s="9" t="str">
        <f t="shared" si="181"/>
        <v>-</v>
      </c>
      <c r="AR710" s="9" t="str">
        <f t="shared" si="181"/>
        <v>-</v>
      </c>
      <c r="AS710" s="9">
        <f t="shared" si="181"/>
        <v>10</v>
      </c>
      <c r="AT710" s="9" t="str">
        <f t="shared" si="181"/>
        <v>-</v>
      </c>
      <c r="AU710" s="9" t="str">
        <f t="shared" si="181"/>
        <v>-</v>
      </c>
      <c r="AV710" s="9" t="str">
        <f t="shared" si="181"/>
        <v>-</v>
      </c>
      <c r="AW710" s="9" t="str">
        <f t="shared" si="181"/>
        <v>-</v>
      </c>
      <c r="AX710" s="9" t="str">
        <f t="shared" si="181"/>
        <v>-</v>
      </c>
      <c r="AY710" s="9" t="str">
        <f t="shared" si="181"/>
        <v>-</v>
      </c>
      <c r="AZ710" s="9" t="str">
        <f t="shared" si="180"/>
        <v>-</v>
      </c>
      <c r="BA710" s="9" t="str">
        <f t="shared" si="180"/>
        <v>-</v>
      </c>
      <c r="BB710" s="9" t="str">
        <f t="shared" si="185"/>
        <v>-</v>
      </c>
      <c r="BC710" s="9">
        <f t="shared" si="185"/>
        <v>5</v>
      </c>
      <c r="BD710" s="9" t="str">
        <f t="shared" si="185"/>
        <v>-</v>
      </c>
      <c r="BE710" s="9">
        <f t="shared" si="185"/>
        <v>7</v>
      </c>
      <c r="BF710" s="9">
        <f t="shared" si="185"/>
        <v>5</v>
      </c>
      <c r="BG710" s="9" t="str">
        <f t="shared" si="185"/>
        <v>-</v>
      </c>
      <c r="BH710" s="9" t="str">
        <f t="shared" si="185"/>
        <v>-</v>
      </c>
      <c r="BI710" s="9" t="str">
        <f t="shared" si="185"/>
        <v>-</v>
      </c>
      <c r="BJ710" s="37">
        <f t="shared" si="175"/>
        <v>15</v>
      </c>
      <c r="BK710" s="34">
        <f t="shared" si="176"/>
        <v>6.8665466666666664</v>
      </c>
      <c r="BL710" s="9">
        <f t="shared" si="160"/>
        <v>54</v>
      </c>
      <c r="BN710" s="38">
        <f t="shared" si="166"/>
        <v>121</v>
      </c>
      <c r="BO710" s="34">
        <f t="shared" si="161"/>
        <v>6.8665466666666664</v>
      </c>
      <c r="BP710" s="37">
        <f t="shared" si="162"/>
        <v>15</v>
      </c>
      <c r="BQ710" s="37">
        <f t="shared" si="163"/>
        <v>15</v>
      </c>
      <c r="BR710" s="36">
        <f t="shared" si="164"/>
        <v>57</v>
      </c>
      <c r="BS710" s="36">
        <f t="shared" si="164"/>
        <v>2</v>
      </c>
      <c r="BV710" s="25"/>
      <c r="BW710" s="25"/>
      <c r="BX710" s="25"/>
    </row>
    <row r="711" spans="1:76">
      <c r="A711" s="38">
        <f t="shared" si="165"/>
        <v>122</v>
      </c>
      <c r="B711" s="36">
        <f t="shared" si="184"/>
        <v>57</v>
      </c>
      <c r="C711" s="36">
        <f t="shared" si="184"/>
        <v>3</v>
      </c>
      <c r="D711" s="9">
        <f t="shared" si="185"/>
        <v>4</v>
      </c>
      <c r="E711" s="9" t="str">
        <f t="shared" si="185"/>
        <v>-</v>
      </c>
      <c r="F711" s="9" t="str">
        <f t="shared" si="185"/>
        <v>-</v>
      </c>
      <c r="G711" s="9" t="str">
        <f t="shared" si="185"/>
        <v>-</v>
      </c>
      <c r="H711" s="9" t="str">
        <f t="shared" si="185"/>
        <v>-</v>
      </c>
      <c r="I711" s="9" t="str">
        <f t="shared" si="185"/>
        <v>-</v>
      </c>
      <c r="J711" s="9">
        <f t="shared" si="185"/>
        <v>8</v>
      </c>
      <c r="K711" s="9" t="str">
        <f t="shared" si="185"/>
        <v>-</v>
      </c>
      <c r="L711" s="9" t="str">
        <f t="shared" si="185"/>
        <v>-</v>
      </c>
      <c r="M711" s="9">
        <f t="shared" si="185"/>
        <v>8</v>
      </c>
      <c r="N711" s="9" t="str">
        <f t="shared" si="185"/>
        <v>-</v>
      </c>
      <c r="O711" s="9" t="str">
        <f t="shared" si="185"/>
        <v>-</v>
      </c>
      <c r="P711" s="9" t="str">
        <f t="shared" si="185"/>
        <v>-</v>
      </c>
      <c r="Q711" s="9">
        <f t="shared" si="185"/>
        <v>8</v>
      </c>
      <c r="R711" s="9" t="str">
        <f t="shared" si="185"/>
        <v>-</v>
      </c>
      <c r="S711" s="9" t="str">
        <f t="shared" ref="S711:BI721" si="186">IF(AND(S$196="ДА",S516="-"),S124,"-")</f>
        <v>-</v>
      </c>
      <c r="T711" s="9">
        <f t="shared" si="186"/>
        <v>5</v>
      </c>
      <c r="U711" s="9">
        <f t="shared" si="186"/>
        <v>8</v>
      </c>
      <c r="V711" s="9" t="str">
        <f t="shared" si="186"/>
        <v>-</v>
      </c>
      <c r="W711" s="9" t="str">
        <f t="shared" si="186"/>
        <v>-</v>
      </c>
      <c r="X711" s="9" t="str">
        <f t="shared" si="186"/>
        <v>-</v>
      </c>
      <c r="Y711" s="9" t="str">
        <f t="shared" si="186"/>
        <v>-</v>
      </c>
      <c r="Z711" s="9">
        <f t="shared" si="186"/>
        <v>9</v>
      </c>
      <c r="AA711" s="9" t="str">
        <f t="shared" si="186"/>
        <v>-</v>
      </c>
      <c r="AB711" s="9" t="str">
        <f t="shared" si="186"/>
        <v>-</v>
      </c>
      <c r="AC711" s="9" t="str">
        <f t="shared" si="186"/>
        <v>-</v>
      </c>
      <c r="AD711" s="9" t="str">
        <f t="shared" si="186"/>
        <v>-</v>
      </c>
      <c r="AE711" s="9" t="str">
        <f t="shared" si="186"/>
        <v>-</v>
      </c>
      <c r="AF711" s="9" t="str">
        <f t="shared" si="186"/>
        <v>-</v>
      </c>
      <c r="AG711" s="9">
        <f t="shared" si="186"/>
        <v>5</v>
      </c>
      <c r="AH711" s="9" t="str">
        <f t="shared" si="186"/>
        <v>-</v>
      </c>
      <c r="AI711" s="9" t="str">
        <f t="shared" si="180"/>
        <v>-</v>
      </c>
      <c r="AJ711" s="9">
        <f t="shared" si="180"/>
        <v>5</v>
      </c>
      <c r="AK711" s="9">
        <f t="shared" si="180"/>
        <v>7</v>
      </c>
      <c r="AL711" s="9">
        <f t="shared" si="180"/>
        <v>4</v>
      </c>
      <c r="AM711" s="9">
        <f t="shared" si="180"/>
        <v>6</v>
      </c>
      <c r="AN711" s="9">
        <f t="shared" si="180"/>
        <v>5</v>
      </c>
      <c r="AO711" s="9" t="str">
        <f t="shared" si="180"/>
        <v>-</v>
      </c>
      <c r="AP711" s="9" t="str">
        <f t="shared" si="181"/>
        <v>-</v>
      </c>
      <c r="AQ711" s="9" t="str">
        <f t="shared" si="181"/>
        <v>-</v>
      </c>
      <c r="AR711" s="9" t="str">
        <f t="shared" si="181"/>
        <v>-</v>
      </c>
      <c r="AS711" s="9">
        <f t="shared" si="181"/>
        <v>4</v>
      </c>
      <c r="AT711" s="9" t="str">
        <f t="shared" si="181"/>
        <v>-</v>
      </c>
      <c r="AU711" s="9" t="str">
        <f t="shared" si="181"/>
        <v>-</v>
      </c>
      <c r="AV711" s="9" t="str">
        <f t="shared" si="181"/>
        <v>-</v>
      </c>
      <c r="AW711" s="9" t="str">
        <f t="shared" si="181"/>
        <v>-</v>
      </c>
      <c r="AX711" s="9" t="str">
        <f t="shared" si="181"/>
        <v>-</v>
      </c>
      <c r="AY711" s="9" t="str">
        <f t="shared" si="181"/>
        <v>-</v>
      </c>
      <c r="AZ711" s="9" t="str">
        <f t="shared" si="180"/>
        <v>-</v>
      </c>
      <c r="BA711" s="9" t="str">
        <f t="shared" si="180"/>
        <v>-</v>
      </c>
      <c r="BB711" s="9" t="str">
        <f t="shared" si="186"/>
        <v>-</v>
      </c>
      <c r="BC711" s="9">
        <f t="shared" si="186"/>
        <v>6</v>
      </c>
      <c r="BD711" s="9" t="str">
        <f t="shared" si="186"/>
        <v>-</v>
      </c>
      <c r="BE711" s="9">
        <f t="shared" si="186"/>
        <v>6</v>
      </c>
      <c r="BF711" s="9" t="str">
        <f t="shared" si="186"/>
        <v>-</v>
      </c>
      <c r="BG711" s="9" t="str">
        <f t="shared" si="186"/>
        <v>-</v>
      </c>
      <c r="BH711" s="9" t="str">
        <f t="shared" si="186"/>
        <v>-</v>
      </c>
      <c r="BI711" s="9" t="str">
        <f t="shared" si="186"/>
        <v>-</v>
      </c>
      <c r="BJ711" s="37">
        <f t="shared" si="175"/>
        <v>16</v>
      </c>
      <c r="BK711" s="34">
        <f t="shared" si="176"/>
        <v>6.124879</v>
      </c>
      <c r="BL711" s="9">
        <f t="shared" si="160"/>
        <v>83</v>
      </c>
      <c r="BN711" s="38">
        <f t="shared" si="166"/>
        <v>122</v>
      </c>
      <c r="BO711" s="34">
        <f t="shared" si="161"/>
        <v>6.124879</v>
      </c>
      <c r="BP711" s="37">
        <f t="shared" si="162"/>
        <v>16</v>
      </c>
      <c r="BQ711" s="37">
        <f t="shared" si="163"/>
        <v>16</v>
      </c>
      <c r="BR711" s="36">
        <f t="shared" si="164"/>
        <v>57</v>
      </c>
      <c r="BS711" s="36">
        <f t="shared" si="164"/>
        <v>3</v>
      </c>
      <c r="BV711" s="25"/>
      <c r="BW711" s="25"/>
      <c r="BX711" s="25"/>
    </row>
    <row r="712" spans="1:76">
      <c r="A712" s="38">
        <f t="shared" si="165"/>
        <v>123</v>
      </c>
      <c r="B712" s="36">
        <f t="shared" si="184"/>
        <v>58</v>
      </c>
      <c r="C712" s="36">
        <f t="shared" si="184"/>
        <v>1</v>
      </c>
      <c r="D712" s="9">
        <f t="shared" ref="D712:S727" si="187">IF(AND(D$196="ДА",D517="-"),D125,"-")</f>
        <v>5</v>
      </c>
      <c r="E712" s="9" t="str">
        <f t="shared" si="187"/>
        <v>-</v>
      </c>
      <c r="F712" s="9" t="str">
        <f t="shared" si="187"/>
        <v>-</v>
      </c>
      <c r="G712" s="9" t="str">
        <f t="shared" si="187"/>
        <v>-</v>
      </c>
      <c r="H712" s="9" t="str">
        <f t="shared" si="187"/>
        <v>-</v>
      </c>
      <c r="I712" s="9" t="str">
        <f t="shared" si="187"/>
        <v>-</v>
      </c>
      <c r="J712" s="9" t="str">
        <f t="shared" si="187"/>
        <v>-</v>
      </c>
      <c r="K712" s="9" t="str">
        <f t="shared" si="187"/>
        <v>-</v>
      </c>
      <c r="L712" s="9" t="str">
        <f t="shared" si="187"/>
        <v>-</v>
      </c>
      <c r="M712" s="9" t="str">
        <f t="shared" si="187"/>
        <v>-</v>
      </c>
      <c r="N712" s="9" t="str">
        <f t="shared" si="187"/>
        <v>-</v>
      </c>
      <c r="O712" s="9" t="str">
        <f t="shared" si="187"/>
        <v>-</v>
      </c>
      <c r="P712" s="9" t="str">
        <f t="shared" si="187"/>
        <v>-</v>
      </c>
      <c r="Q712" s="9">
        <f t="shared" si="187"/>
        <v>6</v>
      </c>
      <c r="R712" s="9" t="str">
        <f t="shared" si="187"/>
        <v>-</v>
      </c>
      <c r="S712" s="9" t="str">
        <f t="shared" si="186"/>
        <v>-</v>
      </c>
      <c r="T712" s="9">
        <f t="shared" si="186"/>
        <v>4</v>
      </c>
      <c r="U712" s="9">
        <f t="shared" si="186"/>
        <v>6</v>
      </c>
      <c r="V712" s="9" t="str">
        <f t="shared" si="186"/>
        <v>-</v>
      </c>
      <c r="W712" s="9" t="str">
        <f t="shared" si="186"/>
        <v>-</v>
      </c>
      <c r="X712" s="9" t="str">
        <f t="shared" si="186"/>
        <v>-</v>
      </c>
      <c r="Y712" s="9" t="str">
        <f t="shared" si="186"/>
        <v>-</v>
      </c>
      <c r="Z712" s="9">
        <f t="shared" si="186"/>
        <v>8</v>
      </c>
      <c r="AA712" s="9" t="str">
        <f t="shared" si="186"/>
        <v>-</v>
      </c>
      <c r="AB712" s="9">
        <f t="shared" si="186"/>
        <v>6</v>
      </c>
      <c r="AC712" s="9" t="str">
        <f t="shared" si="186"/>
        <v>-</v>
      </c>
      <c r="AD712" s="9" t="str">
        <f t="shared" si="186"/>
        <v>-</v>
      </c>
      <c r="AE712" s="9" t="str">
        <f t="shared" si="186"/>
        <v>-</v>
      </c>
      <c r="AF712" s="9" t="str">
        <f t="shared" si="186"/>
        <v>-</v>
      </c>
      <c r="AG712" s="9">
        <f t="shared" si="186"/>
        <v>5</v>
      </c>
      <c r="AH712" s="9" t="str">
        <f t="shared" si="186"/>
        <v>-</v>
      </c>
      <c r="AI712" s="9" t="str">
        <f t="shared" si="180"/>
        <v>-</v>
      </c>
      <c r="AJ712" s="9">
        <f t="shared" si="180"/>
        <v>9</v>
      </c>
      <c r="AK712" s="9">
        <f t="shared" si="180"/>
        <v>7</v>
      </c>
      <c r="AL712" s="9" t="str">
        <f t="shared" si="180"/>
        <v>-</v>
      </c>
      <c r="AM712" s="9">
        <f t="shared" si="180"/>
        <v>7</v>
      </c>
      <c r="AN712" s="9">
        <f t="shared" si="180"/>
        <v>5</v>
      </c>
      <c r="AO712" s="9" t="str">
        <f t="shared" si="180"/>
        <v>-</v>
      </c>
      <c r="AP712" s="9" t="str">
        <f t="shared" si="181"/>
        <v>-</v>
      </c>
      <c r="AQ712" s="9" t="str">
        <f t="shared" si="181"/>
        <v>-</v>
      </c>
      <c r="AR712" s="9" t="str">
        <f t="shared" si="181"/>
        <v>-</v>
      </c>
      <c r="AS712" s="9">
        <f t="shared" si="181"/>
        <v>4</v>
      </c>
      <c r="AT712" s="9" t="str">
        <f t="shared" si="181"/>
        <v>-</v>
      </c>
      <c r="AU712" s="9" t="str">
        <f t="shared" si="181"/>
        <v>-</v>
      </c>
      <c r="AV712" s="9" t="str">
        <f t="shared" si="181"/>
        <v>-</v>
      </c>
      <c r="AW712" s="9">
        <f t="shared" si="181"/>
        <v>5</v>
      </c>
      <c r="AX712" s="9" t="str">
        <f t="shared" si="181"/>
        <v>-</v>
      </c>
      <c r="AY712" s="9" t="str">
        <f t="shared" si="181"/>
        <v>-</v>
      </c>
      <c r="AZ712" s="9" t="str">
        <f t="shared" si="180"/>
        <v>-</v>
      </c>
      <c r="BA712" s="9" t="str">
        <f t="shared" si="180"/>
        <v>-</v>
      </c>
      <c r="BB712" s="9">
        <f t="shared" si="186"/>
        <v>7</v>
      </c>
      <c r="BC712" s="9">
        <f t="shared" si="186"/>
        <v>4</v>
      </c>
      <c r="BD712" s="9" t="str">
        <f t="shared" si="186"/>
        <v>-</v>
      </c>
      <c r="BE712" s="9">
        <f t="shared" si="186"/>
        <v>6</v>
      </c>
      <c r="BF712" s="9" t="str">
        <f t="shared" si="186"/>
        <v>-</v>
      </c>
      <c r="BG712" s="9" t="str">
        <f t="shared" si="186"/>
        <v>-</v>
      </c>
      <c r="BH712" s="9" t="str">
        <f t="shared" si="186"/>
        <v>-</v>
      </c>
      <c r="BI712" s="9" t="str">
        <f t="shared" si="186"/>
        <v>-</v>
      </c>
      <c r="BJ712" s="37">
        <f t="shared" si="175"/>
        <v>16</v>
      </c>
      <c r="BK712" s="34">
        <f t="shared" si="176"/>
        <v>5.8748779999999998</v>
      </c>
      <c r="BL712" s="9">
        <f t="shared" si="160"/>
        <v>95</v>
      </c>
      <c r="BN712" s="38">
        <f t="shared" si="166"/>
        <v>123</v>
      </c>
      <c r="BO712" s="34">
        <f t="shared" si="161"/>
        <v>5.8748779999999998</v>
      </c>
      <c r="BP712" s="37">
        <f t="shared" si="162"/>
        <v>16</v>
      </c>
      <c r="BQ712" s="37">
        <f t="shared" si="163"/>
        <v>16</v>
      </c>
      <c r="BR712" s="36">
        <f t="shared" si="164"/>
        <v>58</v>
      </c>
      <c r="BS712" s="36">
        <f t="shared" si="164"/>
        <v>1</v>
      </c>
      <c r="BV712" s="25"/>
      <c r="BW712" s="25"/>
      <c r="BX712" s="25"/>
    </row>
    <row r="713" spans="1:76">
      <c r="A713" s="38">
        <f t="shared" si="165"/>
        <v>124</v>
      </c>
      <c r="B713" s="36">
        <f t="shared" si="184"/>
        <v>58</v>
      </c>
      <c r="C713" s="36">
        <f t="shared" si="184"/>
        <v>2</v>
      </c>
      <c r="D713" s="9">
        <f t="shared" si="187"/>
        <v>7</v>
      </c>
      <c r="E713" s="9" t="str">
        <f t="shared" si="187"/>
        <v>-</v>
      </c>
      <c r="F713" s="9">
        <f t="shared" si="187"/>
        <v>1</v>
      </c>
      <c r="G713" s="9" t="str">
        <f t="shared" si="187"/>
        <v>-</v>
      </c>
      <c r="H713" s="9" t="str">
        <f t="shared" si="187"/>
        <v>-</v>
      </c>
      <c r="I713" s="9" t="str">
        <f t="shared" si="187"/>
        <v>-</v>
      </c>
      <c r="J713" s="9" t="str">
        <f t="shared" si="187"/>
        <v>-</v>
      </c>
      <c r="K713" s="9" t="str">
        <f t="shared" si="187"/>
        <v>-</v>
      </c>
      <c r="L713" s="9" t="str">
        <f t="shared" si="187"/>
        <v>-</v>
      </c>
      <c r="M713" s="9" t="str">
        <f t="shared" si="187"/>
        <v>-</v>
      </c>
      <c r="N713" s="9" t="str">
        <f t="shared" si="187"/>
        <v>-</v>
      </c>
      <c r="O713" s="9" t="str">
        <f t="shared" si="187"/>
        <v>-</v>
      </c>
      <c r="P713" s="9" t="str">
        <f t="shared" si="187"/>
        <v>-</v>
      </c>
      <c r="Q713" s="9">
        <f t="shared" si="187"/>
        <v>7</v>
      </c>
      <c r="R713" s="9" t="str">
        <f t="shared" si="187"/>
        <v>-</v>
      </c>
      <c r="S713" s="9" t="str">
        <f t="shared" si="186"/>
        <v>-</v>
      </c>
      <c r="T713" s="9">
        <f t="shared" si="186"/>
        <v>4</v>
      </c>
      <c r="U713" s="9">
        <f t="shared" si="186"/>
        <v>2</v>
      </c>
      <c r="V713" s="9" t="str">
        <f t="shared" si="186"/>
        <v>-</v>
      </c>
      <c r="W713" s="9" t="str">
        <f t="shared" si="186"/>
        <v>-</v>
      </c>
      <c r="X713" s="9" t="str">
        <f t="shared" si="186"/>
        <v>-</v>
      </c>
      <c r="Y713" s="9" t="str">
        <f t="shared" si="186"/>
        <v>-</v>
      </c>
      <c r="Z713" s="9">
        <f t="shared" si="186"/>
        <v>4</v>
      </c>
      <c r="AA713" s="9" t="str">
        <f t="shared" si="186"/>
        <v>-</v>
      </c>
      <c r="AB713" s="9">
        <f t="shared" si="186"/>
        <v>4</v>
      </c>
      <c r="AC713" s="9" t="str">
        <f t="shared" si="186"/>
        <v>-</v>
      </c>
      <c r="AD713" s="9" t="str">
        <f t="shared" si="186"/>
        <v>-</v>
      </c>
      <c r="AE713" s="9" t="str">
        <f t="shared" si="186"/>
        <v>-</v>
      </c>
      <c r="AF713" s="9" t="str">
        <f t="shared" si="186"/>
        <v>-</v>
      </c>
      <c r="AG713" s="9">
        <f t="shared" si="186"/>
        <v>1</v>
      </c>
      <c r="AH713" s="9" t="str">
        <f t="shared" si="186"/>
        <v>-</v>
      </c>
      <c r="AI713" s="9">
        <f t="shared" si="180"/>
        <v>8</v>
      </c>
      <c r="AJ713" s="9">
        <f t="shared" si="180"/>
        <v>5</v>
      </c>
      <c r="AK713" s="9" t="str">
        <f t="shared" si="180"/>
        <v>-</v>
      </c>
      <c r="AL713" s="9" t="str">
        <f t="shared" si="180"/>
        <v>-</v>
      </c>
      <c r="AM713" s="9">
        <f t="shared" si="180"/>
        <v>5</v>
      </c>
      <c r="AN713" s="9">
        <f t="shared" si="180"/>
        <v>4</v>
      </c>
      <c r="AO713" s="9" t="str">
        <f t="shared" si="180"/>
        <v>-</v>
      </c>
      <c r="AP713" s="9" t="str">
        <f t="shared" si="181"/>
        <v>-</v>
      </c>
      <c r="AQ713" s="9" t="str">
        <f t="shared" si="181"/>
        <v>-</v>
      </c>
      <c r="AR713" s="9" t="str">
        <f t="shared" si="181"/>
        <v>-</v>
      </c>
      <c r="AS713" s="9">
        <f t="shared" si="181"/>
        <v>1</v>
      </c>
      <c r="AT713" s="9" t="str">
        <f t="shared" si="181"/>
        <v>-</v>
      </c>
      <c r="AU713" s="9" t="str">
        <f t="shared" si="181"/>
        <v>-</v>
      </c>
      <c r="AV713" s="9" t="str">
        <f t="shared" si="181"/>
        <v>-</v>
      </c>
      <c r="AW713" s="9" t="str">
        <f t="shared" si="181"/>
        <v>-</v>
      </c>
      <c r="AX713" s="9" t="str">
        <f t="shared" si="181"/>
        <v>-</v>
      </c>
      <c r="AY713" s="9" t="str">
        <f t="shared" si="181"/>
        <v>-</v>
      </c>
      <c r="AZ713" s="9">
        <f t="shared" si="180"/>
        <v>1</v>
      </c>
      <c r="BA713" s="9" t="str">
        <f t="shared" si="180"/>
        <v>-</v>
      </c>
      <c r="BB713" s="9" t="str">
        <f t="shared" si="186"/>
        <v>-</v>
      </c>
      <c r="BC713" s="9">
        <f t="shared" si="186"/>
        <v>5</v>
      </c>
      <c r="BD713" s="9" t="str">
        <f t="shared" si="186"/>
        <v>-</v>
      </c>
      <c r="BE713" s="9">
        <f t="shared" si="186"/>
        <v>4</v>
      </c>
      <c r="BF713" s="9" t="str">
        <f t="shared" si="186"/>
        <v>-</v>
      </c>
      <c r="BG713" s="9" t="str">
        <f t="shared" si="186"/>
        <v>-</v>
      </c>
      <c r="BH713" s="9" t="str">
        <f t="shared" si="186"/>
        <v>-</v>
      </c>
      <c r="BI713" s="9" t="str">
        <f t="shared" si="186"/>
        <v>-</v>
      </c>
      <c r="BJ713" s="37">
        <f t="shared" si="175"/>
        <v>16</v>
      </c>
      <c r="BK713" s="34">
        <f t="shared" si="176"/>
        <v>3.9373770000000001</v>
      </c>
      <c r="BL713" s="9">
        <f t="shared" si="160"/>
        <v>153</v>
      </c>
      <c r="BN713" s="38">
        <f t="shared" si="166"/>
        <v>124</v>
      </c>
      <c r="BO713" s="34">
        <f t="shared" si="161"/>
        <v>3.9373770000000001</v>
      </c>
      <c r="BP713" s="37">
        <f t="shared" si="162"/>
        <v>16</v>
      </c>
      <c r="BQ713" s="37">
        <f t="shared" si="163"/>
        <v>16</v>
      </c>
      <c r="BR713" s="36">
        <f t="shared" si="164"/>
        <v>58</v>
      </c>
      <c r="BS713" s="36">
        <f t="shared" si="164"/>
        <v>2</v>
      </c>
      <c r="BV713" s="25"/>
      <c r="BW713" s="25"/>
      <c r="BX713" s="25"/>
    </row>
    <row r="714" spans="1:76">
      <c r="A714" s="38">
        <f t="shared" si="165"/>
        <v>125</v>
      </c>
      <c r="B714" s="36">
        <f t="shared" si="184"/>
        <v>59</v>
      </c>
      <c r="C714" s="36">
        <f t="shared" si="184"/>
        <v>1</v>
      </c>
      <c r="D714" s="9">
        <f t="shared" si="187"/>
        <v>4</v>
      </c>
      <c r="E714" s="9" t="str">
        <f t="shared" si="187"/>
        <v>-</v>
      </c>
      <c r="F714" s="9" t="str">
        <f t="shared" si="187"/>
        <v>-</v>
      </c>
      <c r="G714" s="9" t="str">
        <f t="shared" si="187"/>
        <v>-</v>
      </c>
      <c r="H714" s="9" t="str">
        <f t="shared" si="187"/>
        <v>-</v>
      </c>
      <c r="I714" s="9" t="str">
        <f t="shared" si="187"/>
        <v>-</v>
      </c>
      <c r="J714" s="9" t="str">
        <f t="shared" si="187"/>
        <v>-</v>
      </c>
      <c r="K714" s="9" t="str">
        <f t="shared" si="187"/>
        <v>-</v>
      </c>
      <c r="L714" s="9" t="str">
        <f t="shared" si="187"/>
        <v>-</v>
      </c>
      <c r="M714" s="9" t="str">
        <f t="shared" si="187"/>
        <v>-</v>
      </c>
      <c r="N714" s="9" t="str">
        <f t="shared" si="187"/>
        <v>-</v>
      </c>
      <c r="O714" s="9" t="str">
        <f t="shared" si="187"/>
        <v>-</v>
      </c>
      <c r="P714" s="9" t="str">
        <f t="shared" si="187"/>
        <v>-</v>
      </c>
      <c r="Q714" s="9">
        <f t="shared" si="187"/>
        <v>6</v>
      </c>
      <c r="R714" s="9" t="str">
        <f t="shared" si="187"/>
        <v>-</v>
      </c>
      <c r="S714" s="9" t="str">
        <f t="shared" si="186"/>
        <v>-</v>
      </c>
      <c r="T714" s="9">
        <f t="shared" si="186"/>
        <v>5</v>
      </c>
      <c r="U714" s="9">
        <f t="shared" si="186"/>
        <v>10</v>
      </c>
      <c r="V714" s="9" t="str">
        <f t="shared" si="186"/>
        <v>-</v>
      </c>
      <c r="W714" s="9" t="str">
        <f t="shared" si="186"/>
        <v>-</v>
      </c>
      <c r="X714" s="9" t="str">
        <f t="shared" si="186"/>
        <v>-</v>
      </c>
      <c r="Y714" s="9" t="str">
        <f t="shared" si="186"/>
        <v>-</v>
      </c>
      <c r="Z714" s="9">
        <f t="shared" si="186"/>
        <v>7</v>
      </c>
      <c r="AA714" s="9" t="str">
        <f t="shared" si="186"/>
        <v>-</v>
      </c>
      <c r="AB714" s="9" t="str">
        <f t="shared" si="186"/>
        <v>-</v>
      </c>
      <c r="AC714" s="9" t="str">
        <f t="shared" si="186"/>
        <v>-</v>
      </c>
      <c r="AD714" s="9" t="str">
        <f t="shared" si="186"/>
        <v>-</v>
      </c>
      <c r="AE714" s="9" t="str">
        <f t="shared" si="186"/>
        <v>-</v>
      </c>
      <c r="AF714" s="9" t="str">
        <f t="shared" si="186"/>
        <v>-</v>
      </c>
      <c r="AG714" s="9">
        <f t="shared" si="186"/>
        <v>4</v>
      </c>
      <c r="AH714" s="9" t="str">
        <f t="shared" si="186"/>
        <v>-</v>
      </c>
      <c r="AI714" s="9">
        <f t="shared" si="180"/>
        <v>4</v>
      </c>
      <c r="AJ714" s="9">
        <f t="shared" si="180"/>
        <v>5</v>
      </c>
      <c r="AK714" s="9" t="str">
        <f t="shared" si="180"/>
        <v>-</v>
      </c>
      <c r="AL714" s="9" t="str">
        <f t="shared" si="180"/>
        <v>-</v>
      </c>
      <c r="AM714" s="9">
        <f t="shared" si="180"/>
        <v>2</v>
      </c>
      <c r="AN714" s="9">
        <f t="shared" si="180"/>
        <v>5</v>
      </c>
      <c r="AO714" s="9" t="str">
        <f t="shared" si="180"/>
        <v>-</v>
      </c>
      <c r="AP714" s="9">
        <f t="shared" si="181"/>
        <v>6</v>
      </c>
      <c r="AQ714" s="9" t="str">
        <f t="shared" si="181"/>
        <v>-</v>
      </c>
      <c r="AR714" s="9" t="str">
        <f t="shared" si="181"/>
        <v>-</v>
      </c>
      <c r="AS714" s="9" t="str">
        <f t="shared" si="181"/>
        <v>-</v>
      </c>
      <c r="AT714" s="9" t="str">
        <f t="shared" si="181"/>
        <v>-</v>
      </c>
      <c r="AU714" s="9" t="str">
        <f t="shared" si="181"/>
        <v>-</v>
      </c>
      <c r="AV714" s="9" t="str">
        <f t="shared" si="181"/>
        <v>-</v>
      </c>
      <c r="AW714" s="9" t="str">
        <f t="shared" si="181"/>
        <v>-</v>
      </c>
      <c r="AX714" s="9" t="str">
        <f t="shared" si="181"/>
        <v>-</v>
      </c>
      <c r="AY714" s="9" t="str">
        <f t="shared" si="181"/>
        <v>-</v>
      </c>
      <c r="AZ714" s="9" t="str">
        <f t="shared" si="180"/>
        <v>-</v>
      </c>
      <c r="BA714" s="9" t="str">
        <f t="shared" si="180"/>
        <v>-</v>
      </c>
      <c r="BB714" s="9">
        <f t="shared" si="186"/>
        <v>9</v>
      </c>
      <c r="BC714" s="9">
        <f t="shared" si="186"/>
        <v>4</v>
      </c>
      <c r="BD714" s="9" t="str">
        <f t="shared" si="186"/>
        <v>-</v>
      </c>
      <c r="BE714" s="9">
        <f t="shared" si="186"/>
        <v>8</v>
      </c>
      <c r="BF714" s="9" t="str">
        <f t="shared" si="186"/>
        <v>-</v>
      </c>
      <c r="BG714" s="9" t="str">
        <f t="shared" si="186"/>
        <v>-</v>
      </c>
      <c r="BH714" s="9">
        <f t="shared" si="186"/>
        <v>4</v>
      </c>
      <c r="BI714" s="9" t="str">
        <f t="shared" si="186"/>
        <v>-</v>
      </c>
      <c r="BJ714" s="37">
        <f t="shared" si="175"/>
        <v>15</v>
      </c>
      <c r="BK714" s="34">
        <f t="shared" si="176"/>
        <v>5.5332093333333336</v>
      </c>
      <c r="BL714" s="9">
        <f t="shared" si="160"/>
        <v>106</v>
      </c>
      <c r="BN714" s="38">
        <f t="shared" si="166"/>
        <v>125</v>
      </c>
      <c r="BO714" s="34">
        <f t="shared" si="161"/>
        <v>5.5332093333333336</v>
      </c>
      <c r="BP714" s="37">
        <f t="shared" si="162"/>
        <v>15</v>
      </c>
      <c r="BQ714" s="37">
        <f t="shared" si="163"/>
        <v>15</v>
      </c>
      <c r="BR714" s="36">
        <f t="shared" si="164"/>
        <v>59</v>
      </c>
      <c r="BS714" s="36">
        <f t="shared" si="164"/>
        <v>1</v>
      </c>
      <c r="BV714" s="25"/>
      <c r="BW714" s="25"/>
      <c r="BX714" s="25"/>
    </row>
    <row r="715" spans="1:76">
      <c r="A715" s="38">
        <f t="shared" si="165"/>
        <v>126</v>
      </c>
      <c r="B715" s="36">
        <f t="shared" si="184"/>
        <v>61</v>
      </c>
      <c r="C715" s="36">
        <f t="shared" si="184"/>
        <v>1</v>
      </c>
      <c r="D715" s="9">
        <f t="shared" si="187"/>
        <v>6</v>
      </c>
      <c r="E715" s="9" t="str">
        <f t="shared" si="187"/>
        <v>-</v>
      </c>
      <c r="F715" s="9" t="str">
        <f t="shared" si="187"/>
        <v>-</v>
      </c>
      <c r="G715" s="9" t="str">
        <f t="shared" si="187"/>
        <v>-</v>
      </c>
      <c r="H715" s="9" t="str">
        <f t="shared" si="187"/>
        <v>-</v>
      </c>
      <c r="I715" s="9" t="str">
        <f t="shared" si="187"/>
        <v>-</v>
      </c>
      <c r="J715" s="9" t="str">
        <f t="shared" si="187"/>
        <v>-</v>
      </c>
      <c r="K715" s="9" t="str">
        <f t="shared" si="187"/>
        <v>-</v>
      </c>
      <c r="L715" s="9" t="str">
        <f t="shared" si="187"/>
        <v>-</v>
      </c>
      <c r="M715" s="9" t="str">
        <f t="shared" si="187"/>
        <v>-</v>
      </c>
      <c r="N715" s="9" t="str">
        <f t="shared" si="187"/>
        <v>-</v>
      </c>
      <c r="O715" s="9" t="str">
        <f t="shared" si="187"/>
        <v>-</v>
      </c>
      <c r="P715" s="9" t="str">
        <f t="shared" si="187"/>
        <v>-</v>
      </c>
      <c r="Q715" s="9">
        <f t="shared" si="187"/>
        <v>5</v>
      </c>
      <c r="R715" s="9" t="str">
        <f t="shared" si="187"/>
        <v>-</v>
      </c>
      <c r="S715" s="9" t="str">
        <f t="shared" si="186"/>
        <v>-</v>
      </c>
      <c r="T715" s="9">
        <f t="shared" si="186"/>
        <v>6</v>
      </c>
      <c r="U715" s="9">
        <f t="shared" si="186"/>
        <v>6</v>
      </c>
      <c r="V715" s="9" t="str">
        <f t="shared" si="186"/>
        <v>-</v>
      </c>
      <c r="W715" s="9" t="str">
        <f t="shared" si="186"/>
        <v>-</v>
      </c>
      <c r="X715" s="9" t="str">
        <f t="shared" si="186"/>
        <v>-</v>
      </c>
      <c r="Y715" s="9" t="str">
        <f t="shared" si="186"/>
        <v>-</v>
      </c>
      <c r="Z715" s="9">
        <f t="shared" si="186"/>
        <v>8</v>
      </c>
      <c r="AA715" s="9" t="str">
        <f t="shared" si="186"/>
        <v>-</v>
      </c>
      <c r="AB715" s="9">
        <f t="shared" si="186"/>
        <v>8</v>
      </c>
      <c r="AC715" s="9" t="str">
        <f t="shared" si="186"/>
        <v>-</v>
      </c>
      <c r="AD715" s="9" t="str">
        <f t="shared" si="186"/>
        <v>-</v>
      </c>
      <c r="AE715" s="9" t="str">
        <f t="shared" si="186"/>
        <v>-</v>
      </c>
      <c r="AF715" s="9" t="str">
        <f t="shared" si="186"/>
        <v>-</v>
      </c>
      <c r="AG715" s="9">
        <f t="shared" si="186"/>
        <v>5</v>
      </c>
      <c r="AH715" s="9" t="str">
        <f t="shared" si="186"/>
        <v>-</v>
      </c>
      <c r="AI715" s="9" t="str">
        <f t="shared" si="180"/>
        <v>-</v>
      </c>
      <c r="AJ715" s="9">
        <f t="shared" si="180"/>
        <v>4</v>
      </c>
      <c r="AK715" s="9" t="str">
        <f t="shared" si="180"/>
        <v>-</v>
      </c>
      <c r="AL715" s="9">
        <f t="shared" si="180"/>
        <v>4</v>
      </c>
      <c r="AM715" s="9">
        <f t="shared" si="180"/>
        <v>6</v>
      </c>
      <c r="AN715" s="9">
        <f t="shared" si="180"/>
        <v>5</v>
      </c>
      <c r="AO715" s="9" t="str">
        <f t="shared" si="180"/>
        <v>-</v>
      </c>
      <c r="AP715" s="9">
        <f t="shared" si="181"/>
        <v>4</v>
      </c>
      <c r="AQ715" s="9" t="str">
        <f t="shared" si="181"/>
        <v>-</v>
      </c>
      <c r="AR715" s="9" t="str">
        <f t="shared" si="181"/>
        <v>-</v>
      </c>
      <c r="AS715" s="9" t="str">
        <f t="shared" si="181"/>
        <v>-</v>
      </c>
      <c r="AT715" s="9" t="str">
        <f t="shared" si="181"/>
        <v>-</v>
      </c>
      <c r="AU715" s="9" t="str">
        <f t="shared" si="181"/>
        <v>-</v>
      </c>
      <c r="AV715" s="9" t="str">
        <f t="shared" si="181"/>
        <v>-</v>
      </c>
      <c r="AW715" s="9">
        <f t="shared" si="181"/>
        <v>6</v>
      </c>
      <c r="AX715" s="9" t="str">
        <f t="shared" si="181"/>
        <v>-</v>
      </c>
      <c r="AY715" s="9" t="str">
        <f t="shared" si="181"/>
        <v>-</v>
      </c>
      <c r="AZ715" s="9" t="str">
        <f t="shared" si="180"/>
        <v>-</v>
      </c>
      <c r="BA715" s="9" t="str">
        <f t="shared" si="180"/>
        <v>-</v>
      </c>
      <c r="BB715" s="9" t="str">
        <f t="shared" si="186"/>
        <v>-</v>
      </c>
      <c r="BC715" s="9">
        <f t="shared" si="186"/>
        <v>7</v>
      </c>
      <c r="BD715" s="9" t="str">
        <f t="shared" si="186"/>
        <v>-</v>
      </c>
      <c r="BE715" s="9">
        <f t="shared" si="186"/>
        <v>6</v>
      </c>
      <c r="BF715" s="9" t="str">
        <f t="shared" si="186"/>
        <v>-</v>
      </c>
      <c r="BG715" s="9" t="str">
        <f t="shared" si="186"/>
        <v>-</v>
      </c>
      <c r="BH715" s="9" t="str">
        <f t="shared" si="186"/>
        <v>-</v>
      </c>
      <c r="BI715" s="9" t="str">
        <f t="shared" si="186"/>
        <v>-</v>
      </c>
      <c r="BJ715" s="37">
        <f t="shared" si="175"/>
        <v>15</v>
      </c>
      <c r="BK715" s="34">
        <f t="shared" si="176"/>
        <v>5.7332083333333337</v>
      </c>
      <c r="BL715" s="9">
        <f t="shared" si="160"/>
        <v>101</v>
      </c>
      <c r="BN715" s="38">
        <f t="shared" si="166"/>
        <v>126</v>
      </c>
      <c r="BO715" s="34">
        <f t="shared" si="161"/>
        <v>5.7332083333333337</v>
      </c>
      <c r="BP715" s="37">
        <f t="shared" si="162"/>
        <v>16</v>
      </c>
      <c r="BQ715" s="37">
        <f t="shared" si="163"/>
        <v>15</v>
      </c>
      <c r="BR715" s="36">
        <f t="shared" si="164"/>
        <v>61</v>
      </c>
      <c r="BS715" s="36">
        <f t="shared" si="164"/>
        <v>1</v>
      </c>
      <c r="BV715" s="25"/>
      <c r="BW715" s="25"/>
      <c r="BX715" s="25"/>
    </row>
    <row r="716" spans="1:76">
      <c r="A716" s="38">
        <f t="shared" si="165"/>
        <v>127</v>
      </c>
      <c r="B716" s="36">
        <f t="shared" si="184"/>
        <v>61</v>
      </c>
      <c r="C716" s="36">
        <f t="shared" si="184"/>
        <v>2</v>
      </c>
      <c r="D716" s="9">
        <f t="shared" si="187"/>
        <v>4</v>
      </c>
      <c r="E716" s="9" t="str">
        <f t="shared" si="187"/>
        <v>-</v>
      </c>
      <c r="F716" s="9" t="str">
        <f t="shared" si="187"/>
        <v>-</v>
      </c>
      <c r="G716" s="9" t="str">
        <f t="shared" si="187"/>
        <v>-</v>
      </c>
      <c r="H716" s="9" t="str">
        <f t="shared" si="187"/>
        <v>-</v>
      </c>
      <c r="I716" s="9" t="str">
        <f t="shared" si="187"/>
        <v>-</v>
      </c>
      <c r="J716" s="9" t="str">
        <f t="shared" si="187"/>
        <v>-</v>
      </c>
      <c r="K716" s="9" t="str">
        <f t="shared" si="187"/>
        <v>-</v>
      </c>
      <c r="L716" s="9" t="str">
        <f t="shared" si="187"/>
        <v>-</v>
      </c>
      <c r="M716" s="9" t="str">
        <f t="shared" si="187"/>
        <v>-</v>
      </c>
      <c r="N716" s="9" t="str">
        <f t="shared" si="187"/>
        <v>-</v>
      </c>
      <c r="O716" s="9" t="str">
        <f t="shared" si="187"/>
        <v>-</v>
      </c>
      <c r="P716" s="9" t="str">
        <f t="shared" si="187"/>
        <v>-</v>
      </c>
      <c r="Q716" s="9" t="str">
        <f t="shared" si="187"/>
        <v>-</v>
      </c>
      <c r="R716" s="9" t="str">
        <f t="shared" si="187"/>
        <v>-</v>
      </c>
      <c r="S716" s="9" t="str">
        <f t="shared" si="186"/>
        <v>-</v>
      </c>
      <c r="T716" s="9">
        <f t="shared" si="186"/>
        <v>4</v>
      </c>
      <c r="U716" s="9">
        <f t="shared" si="186"/>
        <v>4</v>
      </c>
      <c r="V716" s="9" t="str">
        <f t="shared" si="186"/>
        <v>-</v>
      </c>
      <c r="W716" s="9" t="str">
        <f t="shared" si="186"/>
        <v>-</v>
      </c>
      <c r="X716" s="9" t="str">
        <f t="shared" si="186"/>
        <v>-</v>
      </c>
      <c r="Y716" s="9" t="str">
        <f t="shared" si="186"/>
        <v>-</v>
      </c>
      <c r="Z716" s="9">
        <f t="shared" si="186"/>
        <v>7</v>
      </c>
      <c r="AA716" s="9" t="str">
        <f t="shared" si="186"/>
        <v>-</v>
      </c>
      <c r="AB716" s="9" t="str">
        <f t="shared" si="186"/>
        <v>-</v>
      </c>
      <c r="AC716" s="9" t="str">
        <f t="shared" si="186"/>
        <v>-</v>
      </c>
      <c r="AD716" s="9" t="str">
        <f t="shared" si="186"/>
        <v>-</v>
      </c>
      <c r="AE716" s="9" t="str">
        <f t="shared" si="186"/>
        <v>-</v>
      </c>
      <c r="AF716" s="9" t="str">
        <f t="shared" si="186"/>
        <v>-</v>
      </c>
      <c r="AG716" s="9">
        <f t="shared" si="186"/>
        <v>2</v>
      </c>
      <c r="AH716" s="9" t="str">
        <f t="shared" si="186"/>
        <v>-</v>
      </c>
      <c r="AI716" s="9">
        <f t="shared" si="180"/>
        <v>4</v>
      </c>
      <c r="AJ716" s="9">
        <f t="shared" si="180"/>
        <v>4</v>
      </c>
      <c r="AK716" s="9" t="str">
        <f t="shared" si="180"/>
        <v>-</v>
      </c>
      <c r="AL716" s="9" t="str">
        <f t="shared" si="180"/>
        <v>-</v>
      </c>
      <c r="AM716" s="9">
        <f t="shared" si="180"/>
        <v>4</v>
      </c>
      <c r="AN716" s="9">
        <f t="shared" si="180"/>
        <v>1</v>
      </c>
      <c r="AO716" s="9" t="str">
        <f t="shared" si="180"/>
        <v>-</v>
      </c>
      <c r="AP716" s="9">
        <f t="shared" si="181"/>
        <v>5</v>
      </c>
      <c r="AQ716" s="9" t="str">
        <f t="shared" si="181"/>
        <v>-</v>
      </c>
      <c r="AR716" s="9" t="str">
        <f t="shared" si="181"/>
        <v>-</v>
      </c>
      <c r="AS716" s="9">
        <f t="shared" si="181"/>
        <v>4</v>
      </c>
      <c r="AT716" s="9" t="str">
        <f t="shared" si="181"/>
        <v>-</v>
      </c>
      <c r="AU716" s="9" t="str">
        <f t="shared" si="181"/>
        <v>-</v>
      </c>
      <c r="AV716" s="9" t="str">
        <f t="shared" si="181"/>
        <v>-</v>
      </c>
      <c r="AW716" s="9" t="str">
        <f t="shared" si="181"/>
        <v>-</v>
      </c>
      <c r="AX716" s="9" t="str">
        <f t="shared" si="181"/>
        <v>-</v>
      </c>
      <c r="AY716" s="9" t="str">
        <f t="shared" si="181"/>
        <v>-</v>
      </c>
      <c r="AZ716" s="9">
        <f t="shared" si="180"/>
        <v>2</v>
      </c>
      <c r="BA716" s="9" t="str">
        <f t="shared" si="180"/>
        <v>-</v>
      </c>
      <c r="BB716" s="9">
        <f t="shared" si="186"/>
        <v>5</v>
      </c>
      <c r="BC716" s="9">
        <f t="shared" si="186"/>
        <v>4</v>
      </c>
      <c r="BD716" s="9" t="str">
        <f t="shared" si="186"/>
        <v>-</v>
      </c>
      <c r="BE716" s="9">
        <f t="shared" si="186"/>
        <v>6</v>
      </c>
      <c r="BF716" s="9" t="str">
        <f t="shared" si="186"/>
        <v>-</v>
      </c>
      <c r="BG716" s="9" t="str">
        <f t="shared" si="186"/>
        <v>-</v>
      </c>
      <c r="BH716" s="9" t="str">
        <f t="shared" si="186"/>
        <v>-</v>
      </c>
      <c r="BI716" s="9">
        <f t="shared" si="186"/>
        <v>4</v>
      </c>
      <c r="BJ716" s="37">
        <f t="shared" si="175"/>
        <v>16</v>
      </c>
      <c r="BK716" s="34">
        <f t="shared" si="176"/>
        <v>3.9998740000000002</v>
      </c>
      <c r="BL716" s="9">
        <f t="shared" si="160"/>
        <v>150</v>
      </c>
      <c r="BN716" s="38">
        <f t="shared" si="166"/>
        <v>127</v>
      </c>
      <c r="BO716" s="34">
        <f t="shared" si="161"/>
        <v>3.9998740000000002</v>
      </c>
      <c r="BP716" s="37">
        <f t="shared" si="162"/>
        <v>16</v>
      </c>
      <c r="BQ716" s="37">
        <f t="shared" si="163"/>
        <v>16</v>
      </c>
      <c r="BR716" s="36">
        <f t="shared" si="164"/>
        <v>61</v>
      </c>
      <c r="BS716" s="36">
        <f t="shared" si="164"/>
        <v>2</v>
      </c>
      <c r="BV716" s="25"/>
      <c r="BW716" s="25"/>
      <c r="BX716" s="25"/>
    </row>
    <row r="717" spans="1:76">
      <c r="A717" s="38">
        <f t="shared" si="165"/>
        <v>128</v>
      </c>
      <c r="B717" s="36">
        <f t="shared" si="184"/>
        <v>61</v>
      </c>
      <c r="C717" s="36">
        <f t="shared" si="184"/>
        <v>3</v>
      </c>
      <c r="D717" s="9">
        <f t="shared" si="187"/>
        <v>6</v>
      </c>
      <c r="E717" s="9" t="str">
        <f t="shared" si="187"/>
        <v>-</v>
      </c>
      <c r="F717" s="9" t="str">
        <f t="shared" si="187"/>
        <v>-</v>
      </c>
      <c r="G717" s="9" t="str">
        <f t="shared" si="187"/>
        <v>-</v>
      </c>
      <c r="H717" s="9" t="str">
        <f t="shared" si="187"/>
        <v>-</v>
      </c>
      <c r="I717" s="9" t="str">
        <f t="shared" si="187"/>
        <v>-</v>
      </c>
      <c r="J717" s="9" t="str">
        <f t="shared" si="187"/>
        <v>-</v>
      </c>
      <c r="K717" s="9" t="str">
        <f t="shared" si="187"/>
        <v>-</v>
      </c>
      <c r="L717" s="9" t="str">
        <f t="shared" si="187"/>
        <v>-</v>
      </c>
      <c r="M717" s="9" t="str">
        <f t="shared" si="187"/>
        <v>-</v>
      </c>
      <c r="N717" s="9" t="str">
        <f t="shared" si="187"/>
        <v>-</v>
      </c>
      <c r="O717" s="9" t="str">
        <f t="shared" si="187"/>
        <v>-</v>
      </c>
      <c r="P717" s="9" t="str">
        <f t="shared" si="187"/>
        <v>-</v>
      </c>
      <c r="Q717" s="9">
        <f t="shared" si="187"/>
        <v>6</v>
      </c>
      <c r="R717" s="9" t="str">
        <f t="shared" si="187"/>
        <v>-</v>
      </c>
      <c r="S717" s="9" t="str">
        <f t="shared" si="186"/>
        <v>-</v>
      </c>
      <c r="T717" s="9">
        <f t="shared" si="186"/>
        <v>4</v>
      </c>
      <c r="U717" s="9">
        <f t="shared" si="186"/>
        <v>8</v>
      </c>
      <c r="V717" s="9" t="str">
        <f t="shared" si="186"/>
        <v>-</v>
      </c>
      <c r="W717" s="9" t="str">
        <f t="shared" si="186"/>
        <v>-</v>
      </c>
      <c r="X717" s="9" t="str">
        <f t="shared" si="186"/>
        <v>-</v>
      </c>
      <c r="Y717" s="9" t="str">
        <f t="shared" si="186"/>
        <v>-</v>
      </c>
      <c r="Z717" s="9">
        <f t="shared" si="186"/>
        <v>8</v>
      </c>
      <c r="AA717" s="9" t="str">
        <f t="shared" si="186"/>
        <v>-</v>
      </c>
      <c r="AB717" s="9" t="str">
        <f t="shared" si="186"/>
        <v>-</v>
      </c>
      <c r="AC717" s="9" t="str">
        <f t="shared" si="186"/>
        <v>-</v>
      </c>
      <c r="AD717" s="9" t="str">
        <f t="shared" si="186"/>
        <v>-</v>
      </c>
      <c r="AE717" s="9" t="str">
        <f t="shared" si="186"/>
        <v>-</v>
      </c>
      <c r="AF717" s="9" t="str">
        <f t="shared" si="186"/>
        <v>-</v>
      </c>
      <c r="AG717" s="9">
        <f t="shared" si="186"/>
        <v>5</v>
      </c>
      <c r="AH717" s="9" t="str">
        <f t="shared" si="186"/>
        <v>-</v>
      </c>
      <c r="AI717" s="9">
        <f t="shared" si="180"/>
        <v>3</v>
      </c>
      <c r="AJ717" s="9">
        <f t="shared" si="180"/>
        <v>4</v>
      </c>
      <c r="AK717" s="9">
        <f t="shared" si="180"/>
        <v>9</v>
      </c>
      <c r="AL717" s="9" t="str">
        <f t="shared" si="180"/>
        <v>-</v>
      </c>
      <c r="AM717" s="9">
        <f t="shared" si="180"/>
        <v>5</v>
      </c>
      <c r="AN717" s="9">
        <f t="shared" si="180"/>
        <v>3</v>
      </c>
      <c r="AO717" s="9" t="str">
        <f t="shared" si="180"/>
        <v>-</v>
      </c>
      <c r="AP717" s="9">
        <f t="shared" si="181"/>
        <v>6</v>
      </c>
      <c r="AQ717" s="9" t="str">
        <f t="shared" si="181"/>
        <v>-</v>
      </c>
      <c r="AR717" s="9" t="str">
        <f t="shared" si="181"/>
        <v>-</v>
      </c>
      <c r="AS717" s="9">
        <f t="shared" si="181"/>
        <v>6</v>
      </c>
      <c r="AT717" s="9" t="str">
        <f t="shared" si="181"/>
        <v>-</v>
      </c>
      <c r="AU717" s="9" t="str">
        <f t="shared" ref="AP717:AY742" si="188">IF(AND(AU$196="ДА",AU522="-"),AU130,"-")</f>
        <v>-</v>
      </c>
      <c r="AV717" s="9" t="str">
        <f t="shared" si="188"/>
        <v>-</v>
      </c>
      <c r="AW717" s="9">
        <f t="shared" si="188"/>
        <v>4</v>
      </c>
      <c r="AX717" s="9" t="str">
        <f t="shared" si="188"/>
        <v>-</v>
      </c>
      <c r="AY717" s="9" t="str">
        <f t="shared" si="188"/>
        <v>-</v>
      </c>
      <c r="AZ717" s="9" t="str">
        <f t="shared" si="180"/>
        <v>-</v>
      </c>
      <c r="BA717" s="9" t="str">
        <f t="shared" si="180"/>
        <v>-</v>
      </c>
      <c r="BB717" s="9">
        <f t="shared" si="186"/>
        <v>9</v>
      </c>
      <c r="BC717" s="9">
        <f t="shared" si="186"/>
        <v>5</v>
      </c>
      <c r="BD717" s="9" t="str">
        <f t="shared" si="186"/>
        <v>-</v>
      </c>
      <c r="BE717" s="9">
        <f t="shared" si="186"/>
        <v>6</v>
      </c>
      <c r="BF717" s="9" t="str">
        <f t="shared" si="186"/>
        <v>-</v>
      </c>
      <c r="BG717" s="9" t="str">
        <f t="shared" si="186"/>
        <v>-</v>
      </c>
      <c r="BH717" s="9" t="str">
        <f t="shared" si="186"/>
        <v>-</v>
      </c>
      <c r="BI717" s="9">
        <f t="shared" si="186"/>
        <v>4</v>
      </c>
      <c r="BJ717" s="37">
        <f t="shared" si="175"/>
        <v>18</v>
      </c>
      <c r="BK717" s="34">
        <f t="shared" si="176"/>
        <v>5.6109841111111107</v>
      </c>
      <c r="BL717" s="9">
        <f t="shared" si="160"/>
        <v>103</v>
      </c>
      <c r="BN717" s="38">
        <f t="shared" si="166"/>
        <v>128</v>
      </c>
      <c r="BO717" s="34">
        <f t="shared" si="161"/>
        <v>5.6109841111111107</v>
      </c>
      <c r="BP717" s="37">
        <f t="shared" si="162"/>
        <v>18</v>
      </c>
      <c r="BQ717" s="37">
        <f t="shared" si="163"/>
        <v>18</v>
      </c>
      <c r="BR717" s="36">
        <f t="shared" si="164"/>
        <v>61</v>
      </c>
      <c r="BS717" s="36">
        <f t="shared" si="164"/>
        <v>3</v>
      </c>
      <c r="BV717" s="25"/>
      <c r="BW717" s="25"/>
      <c r="BX717" s="25"/>
    </row>
    <row r="718" spans="1:76">
      <c r="A718" s="38">
        <f t="shared" si="165"/>
        <v>129</v>
      </c>
      <c r="B718" s="36">
        <f t="shared" si="184"/>
        <v>62</v>
      </c>
      <c r="C718" s="36">
        <f t="shared" si="184"/>
        <v>1</v>
      </c>
      <c r="D718" s="9">
        <f t="shared" si="187"/>
        <v>7</v>
      </c>
      <c r="E718" s="9" t="str">
        <f t="shared" si="187"/>
        <v>-</v>
      </c>
      <c r="F718" s="9" t="str">
        <f t="shared" si="187"/>
        <v>-</v>
      </c>
      <c r="G718" s="9" t="str">
        <f t="shared" si="187"/>
        <v>-</v>
      </c>
      <c r="H718" s="9" t="str">
        <f t="shared" si="187"/>
        <v>-</v>
      </c>
      <c r="I718" s="9" t="str">
        <f t="shared" si="187"/>
        <v>-</v>
      </c>
      <c r="J718" s="9" t="str">
        <f t="shared" si="187"/>
        <v>-</v>
      </c>
      <c r="K718" s="9" t="str">
        <f t="shared" si="187"/>
        <v>-</v>
      </c>
      <c r="L718" s="9" t="str">
        <f t="shared" si="187"/>
        <v>-</v>
      </c>
      <c r="M718" s="9" t="str">
        <f t="shared" si="187"/>
        <v>-</v>
      </c>
      <c r="N718" s="9" t="str">
        <f t="shared" si="187"/>
        <v>-</v>
      </c>
      <c r="O718" s="9" t="str">
        <f t="shared" si="187"/>
        <v>-</v>
      </c>
      <c r="P718" s="9" t="str">
        <f t="shared" si="187"/>
        <v>-</v>
      </c>
      <c r="Q718" s="9">
        <f t="shared" si="187"/>
        <v>9</v>
      </c>
      <c r="R718" s="9" t="str">
        <f t="shared" si="187"/>
        <v>-</v>
      </c>
      <c r="S718" s="9" t="str">
        <f t="shared" si="186"/>
        <v>-</v>
      </c>
      <c r="T718" s="9">
        <f t="shared" si="186"/>
        <v>9</v>
      </c>
      <c r="U718" s="9">
        <f t="shared" si="186"/>
        <v>12</v>
      </c>
      <c r="V718" s="9" t="str">
        <f t="shared" si="186"/>
        <v>-</v>
      </c>
      <c r="W718" s="9" t="str">
        <f t="shared" si="186"/>
        <v>-</v>
      </c>
      <c r="X718" s="9" t="str">
        <f t="shared" si="186"/>
        <v>-</v>
      </c>
      <c r="Y718" s="9" t="str">
        <f t="shared" si="186"/>
        <v>-</v>
      </c>
      <c r="Z718" s="9">
        <f t="shared" si="186"/>
        <v>9</v>
      </c>
      <c r="AA718" s="9" t="str">
        <f t="shared" si="186"/>
        <v>-</v>
      </c>
      <c r="AB718" s="9" t="str">
        <f t="shared" si="186"/>
        <v>-</v>
      </c>
      <c r="AC718" s="9" t="str">
        <f t="shared" si="186"/>
        <v>-</v>
      </c>
      <c r="AD718" s="9" t="str">
        <f t="shared" si="186"/>
        <v>-</v>
      </c>
      <c r="AE718" s="9" t="str">
        <f t="shared" si="186"/>
        <v>-</v>
      </c>
      <c r="AF718" s="9" t="str">
        <f t="shared" si="186"/>
        <v>-</v>
      </c>
      <c r="AG718" s="9">
        <f t="shared" si="186"/>
        <v>5</v>
      </c>
      <c r="AH718" s="9" t="str">
        <f t="shared" si="186"/>
        <v>-</v>
      </c>
      <c r="AI718" s="9" t="str">
        <f t="shared" si="180"/>
        <v>-</v>
      </c>
      <c r="AJ718" s="9">
        <f t="shared" si="180"/>
        <v>6</v>
      </c>
      <c r="AK718" s="9">
        <f t="shared" si="180"/>
        <v>9</v>
      </c>
      <c r="AL718" s="9" t="str">
        <f t="shared" si="180"/>
        <v>-</v>
      </c>
      <c r="AM718" s="9">
        <f t="shared" si="180"/>
        <v>3</v>
      </c>
      <c r="AN718" s="9">
        <f t="shared" si="180"/>
        <v>4</v>
      </c>
      <c r="AO718" s="9" t="str">
        <f t="shared" si="180"/>
        <v>-</v>
      </c>
      <c r="AP718" s="9">
        <f t="shared" si="188"/>
        <v>5</v>
      </c>
      <c r="AQ718" s="9" t="str">
        <f t="shared" si="188"/>
        <v>-</v>
      </c>
      <c r="AR718" s="9" t="str">
        <f t="shared" si="188"/>
        <v>-</v>
      </c>
      <c r="AS718" s="9">
        <f t="shared" si="188"/>
        <v>2</v>
      </c>
      <c r="AT718" s="9" t="str">
        <f t="shared" si="188"/>
        <v>-</v>
      </c>
      <c r="AU718" s="9" t="str">
        <f t="shared" si="188"/>
        <v>-</v>
      </c>
      <c r="AV718" s="9" t="str">
        <f t="shared" si="188"/>
        <v>-</v>
      </c>
      <c r="AW718" s="9" t="str">
        <f t="shared" si="188"/>
        <v>-</v>
      </c>
      <c r="AX718" s="9" t="str">
        <f t="shared" si="188"/>
        <v>-</v>
      </c>
      <c r="AY718" s="9" t="str">
        <f t="shared" si="188"/>
        <v>-</v>
      </c>
      <c r="AZ718" s="9">
        <f t="shared" si="180"/>
        <v>6</v>
      </c>
      <c r="BA718" s="9" t="str">
        <f t="shared" si="180"/>
        <v>-</v>
      </c>
      <c r="BB718" s="9" t="str">
        <f t="shared" si="186"/>
        <v>-</v>
      </c>
      <c r="BC718" s="9">
        <f t="shared" si="186"/>
        <v>4</v>
      </c>
      <c r="BD718" s="9" t="str">
        <f t="shared" si="186"/>
        <v>-</v>
      </c>
      <c r="BE718" s="9">
        <f t="shared" si="186"/>
        <v>7</v>
      </c>
      <c r="BF718" s="9" t="str">
        <f t="shared" si="186"/>
        <v>-</v>
      </c>
      <c r="BG718" s="9" t="str">
        <f t="shared" si="186"/>
        <v>-</v>
      </c>
      <c r="BH718" s="9">
        <f t="shared" si="186"/>
        <v>8</v>
      </c>
      <c r="BI718" s="9" t="str">
        <f t="shared" si="186"/>
        <v>-</v>
      </c>
      <c r="BJ718" s="37">
        <f t="shared" ref="BJ718:BJ749" si="189">COUNTIF(D718:BI718,"&gt;0")</f>
        <v>16</v>
      </c>
      <c r="BK718" s="34">
        <f t="shared" ref="BK718:BK749" si="190">IFERROR(AVERAGE(D718:BI718)+(1-A718)/1000000,"-")</f>
        <v>6.5623719999999999</v>
      </c>
      <c r="BL718" s="9">
        <f t="shared" si="160"/>
        <v>67</v>
      </c>
      <c r="BN718" s="38">
        <f t="shared" si="166"/>
        <v>129</v>
      </c>
      <c r="BO718" s="34">
        <f t="shared" si="161"/>
        <v>6.5623719999999999</v>
      </c>
      <c r="BP718" s="37">
        <f t="shared" si="162"/>
        <v>18</v>
      </c>
      <c r="BQ718" s="37">
        <f t="shared" si="163"/>
        <v>16</v>
      </c>
      <c r="BR718" s="36">
        <f t="shared" si="164"/>
        <v>62</v>
      </c>
      <c r="BS718" s="36">
        <f t="shared" si="164"/>
        <v>1</v>
      </c>
      <c r="BV718" s="25"/>
      <c r="BW718" s="25"/>
      <c r="BX718" s="25"/>
    </row>
    <row r="719" spans="1:76">
      <c r="A719" s="38">
        <f t="shared" si="165"/>
        <v>130</v>
      </c>
      <c r="B719" s="36">
        <f t="shared" ref="B719:C734" si="191">B132</f>
        <v>62</v>
      </c>
      <c r="C719" s="36">
        <f t="shared" si="191"/>
        <v>2</v>
      </c>
      <c r="D719" s="9">
        <f t="shared" si="187"/>
        <v>9</v>
      </c>
      <c r="E719" s="9" t="str">
        <f t="shared" si="187"/>
        <v>-</v>
      </c>
      <c r="F719" s="9" t="str">
        <f t="shared" si="187"/>
        <v>-</v>
      </c>
      <c r="G719" s="9" t="str">
        <f t="shared" si="187"/>
        <v>-</v>
      </c>
      <c r="H719" s="9" t="str">
        <f t="shared" si="187"/>
        <v>-</v>
      </c>
      <c r="I719" s="9" t="str">
        <f t="shared" si="187"/>
        <v>-</v>
      </c>
      <c r="J719" s="9" t="str">
        <f t="shared" si="187"/>
        <v>-</v>
      </c>
      <c r="K719" s="9" t="str">
        <f t="shared" si="187"/>
        <v>-</v>
      </c>
      <c r="L719" s="9" t="str">
        <f t="shared" si="187"/>
        <v>-</v>
      </c>
      <c r="M719" s="9" t="str">
        <f t="shared" si="187"/>
        <v>-</v>
      </c>
      <c r="N719" s="9" t="str">
        <f t="shared" si="187"/>
        <v>-</v>
      </c>
      <c r="O719" s="9" t="str">
        <f t="shared" si="187"/>
        <v>-</v>
      </c>
      <c r="P719" s="9" t="str">
        <f t="shared" si="187"/>
        <v>-</v>
      </c>
      <c r="Q719" s="9">
        <f t="shared" si="187"/>
        <v>9</v>
      </c>
      <c r="R719" s="9" t="str">
        <f t="shared" si="187"/>
        <v>-</v>
      </c>
      <c r="S719" s="9" t="str">
        <f t="shared" si="186"/>
        <v>-</v>
      </c>
      <c r="T719" s="9">
        <f t="shared" si="186"/>
        <v>6</v>
      </c>
      <c r="U719" s="9">
        <f t="shared" si="186"/>
        <v>8</v>
      </c>
      <c r="V719" s="9" t="str">
        <f t="shared" si="186"/>
        <v>-</v>
      </c>
      <c r="W719" s="9" t="str">
        <f t="shared" si="186"/>
        <v>-</v>
      </c>
      <c r="X719" s="9" t="str">
        <f t="shared" si="186"/>
        <v>-</v>
      </c>
      <c r="Y719" s="9" t="str">
        <f t="shared" si="186"/>
        <v>-</v>
      </c>
      <c r="Z719" s="9">
        <f t="shared" si="186"/>
        <v>9</v>
      </c>
      <c r="AA719" s="9" t="str">
        <f t="shared" si="186"/>
        <v>-</v>
      </c>
      <c r="AB719" s="9" t="str">
        <f t="shared" si="186"/>
        <v>-</v>
      </c>
      <c r="AC719" s="9" t="str">
        <f t="shared" si="186"/>
        <v>-</v>
      </c>
      <c r="AD719" s="9" t="str">
        <f t="shared" si="186"/>
        <v>-</v>
      </c>
      <c r="AE719" s="9" t="str">
        <f t="shared" si="186"/>
        <v>-</v>
      </c>
      <c r="AF719" s="9" t="str">
        <f t="shared" si="186"/>
        <v>-</v>
      </c>
      <c r="AG719" s="9">
        <f t="shared" si="186"/>
        <v>6</v>
      </c>
      <c r="AH719" s="9" t="str">
        <f t="shared" si="186"/>
        <v>-</v>
      </c>
      <c r="AI719" s="9">
        <f t="shared" si="180"/>
        <v>8</v>
      </c>
      <c r="AJ719" s="9">
        <f t="shared" si="180"/>
        <v>5</v>
      </c>
      <c r="AK719" s="9">
        <f t="shared" si="180"/>
        <v>10</v>
      </c>
      <c r="AL719" s="9">
        <f t="shared" ref="AI719:BA747" si="192">IF(AND(AL$196="ДА",AL524="-"),AL132,"-")</f>
        <v>5</v>
      </c>
      <c r="AM719" s="9">
        <f t="shared" si="192"/>
        <v>7</v>
      </c>
      <c r="AN719" s="9">
        <f t="shared" si="192"/>
        <v>4</v>
      </c>
      <c r="AO719" s="9" t="str">
        <f t="shared" si="192"/>
        <v>-</v>
      </c>
      <c r="AP719" s="9">
        <f t="shared" si="188"/>
        <v>6</v>
      </c>
      <c r="AQ719" s="9" t="str">
        <f t="shared" si="188"/>
        <v>-</v>
      </c>
      <c r="AR719" s="9" t="str">
        <f t="shared" si="188"/>
        <v>-</v>
      </c>
      <c r="AS719" s="9" t="str">
        <f t="shared" si="188"/>
        <v>-</v>
      </c>
      <c r="AT719" s="9" t="str">
        <f t="shared" si="188"/>
        <v>-</v>
      </c>
      <c r="AU719" s="9" t="str">
        <f t="shared" si="188"/>
        <v>-</v>
      </c>
      <c r="AV719" s="9" t="str">
        <f t="shared" si="188"/>
        <v>-</v>
      </c>
      <c r="AW719" s="9">
        <f t="shared" si="188"/>
        <v>5</v>
      </c>
      <c r="AX719" s="9" t="str">
        <f t="shared" si="188"/>
        <v>-</v>
      </c>
      <c r="AY719" s="9" t="str">
        <f t="shared" si="188"/>
        <v>-</v>
      </c>
      <c r="AZ719" s="9">
        <f t="shared" si="192"/>
        <v>5</v>
      </c>
      <c r="BA719" s="9" t="str">
        <f t="shared" si="192"/>
        <v>-</v>
      </c>
      <c r="BB719" s="9" t="str">
        <f t="shared" si="186"/>
        <v>-</v>
      </c>
      <c r="BC719" s="9">
        <f t="shared" si="186"/>
        <v>4</v>
      </c>
      <c r="BD719" s="9" t="str">
        <f t="shared" si="186"/>
        <v>-</v>
      </c>
      <c r="BE719" s="9">
        <f t="shared" si="186"/>
        <v>6</v>
      </c>
      <c r="BF719" s="9" t="str">
        <f t="shared" si="186"/>
        <v>-</v>
      </c>
      <c r="BG719" s="9" t="str">
        <f t="shared" si="186"/>
        <v>-</v>
      </c>
      <c r="BH719" s="9" t="str">
        <f t="shared" si="186"/>
        <v>-</v>
      </c>
      <c r="BI719" s="9" t="str">
        <f t="shared" si="186"/>
        <v>-</v>
      </c>
      <c r="BJ719" s="37">
        <f t="shared" si="189"/>
        <v>17</v>
      </c>
      <c r="BK719" s="34">
        <f t="shared" si="190"/>
        <v>6.5881062941176465</v>
      </c>
      <c r="BL719" s="9">
        <f t="shared" ref="BL719:BL781" si="193">RANK(BK719,BK$590:BK$781,0)</f>
        <v>66</v>
      </c>
      <c r="BN719" s="38">
        <f t="shared" si="166"/>
        <v>130</v>
      </c>
      <c r="BO719" s="34">
        <f t="shared" ref="BO719:BO781" si="194">BK719</f>
        <v>6.5881062941176465</v>
      </c>
      <c r="BP719" s="37">
        <f t="shared" ref="BP719:BP781" si="195">BJ132</f>
        <v>17</v>
      </c>
      <c r="BQ719" s="37">
        <f t="shared" ref="BQ719:BQ781" si="196">BJ719</f>
        <v>17</v>
      </c>
      <c r="BR719" s="36">
        <f t="shared" ref="BR719:BS781" si="197">B132</f>
        <v>62</v>
      </c>
      <c r="BS719" s="36">
        <f t="shared" si="197"/>
        <v>2</v>
      </c>
      <c r="BV719" s="25"/>
      <c r="BW719" s="25"/>
      <c r="BX719" s="25"/>
    </row>
    <row r="720" spans="1:76">
      <c r="A720" s="38">
        <f t="shared" ref="A720:A781" si="198">A719+1</f>
        <v>131</v>
      </c>
      <c r="B720" s="36">
        <f t="shared" si="191"/>
        <v>62</v>
      </c>
      <c r="C720" s="36">
        <f t="shared" si="191"/>
        <v>3</v>
      </c>
      <c r="D720" s="9">
        <f t="shared" si="187"/>
        <v>9</v>
      </c>
      <c r="E720" s="9" t="str">
        <f t="shared" si="187"/>
        <v>-</v>
      </c>
      <c r="F720" s="9" t="str">
        <f t="shared" si="187"/>
        <v>-</v>
      </c>
      <c r="G720" s="9" t="str">
        <f t="shared" si="187"/>
        <v>-</v>
      </c>
      <c r="H720" s="9" t="str">
        <f t="shared" si="187"/>
        <v>-</v>
      </c>
      <c r="I720" s="9" t="str">
        <f t="shared" si="187"/>
        <v>-</v>
      </c>
      <c r="J720" s="9" t="str">
        <f t="shared" si="187"/>
        <v>-</v>
      </c>
      <c r="K720" s="9" t="str">
        <f t="shared" si="187"/>
        <v>-</v>
      </c>
      <c r="L720" s="9" t="str">
        <f t="shared" si="187"/>
        <v>-</v>
      </c>
      <c r="M720" s="9" t="str">
        <f t="shared" si="187"/>
        <v>-</v>
      </c>
      <c r="N720" s="9" t="str">
        <f t="shared" si="187"/>
        <v>-</v>
      </c>
      <c r="O720" s="9" t="str">
        <f t="shared" si="187"/>
        <v>-</v>
      </c>
      <c r="P720" s="9" t="str">
        <f t="shared" si="187"/>
        <v>-</v>
      </c>
      <c r="Q720" s="9">
        <f t="shared" si="187"/>
        <v>9</v>
      </c>
      <c r="R720" s="9" t="str">
        <f t="shared" si="187"/>
        <v>-</v>
      </c>
      <c r="S720" s="9" t="str">
        <f t="shared" si="186"/>
        <v>-</v>
      </c>
      <c r="T720" s="9">
        <f t="shared" si="186"/>
        <v>4</v>
      </c>
      <c r="U720" s="9">
        <f t="shared" si="186"/>
        <v>10</v>
      </c>
      <c r="V720" s="9" t="str">
        <f t="shared" si="186"/>
        <v>-</v>
      </c>
      <c r="W720" s="9" t="str">
        <f t="shared" si="186"/>
        <v>-</v>
      </c>
      <c r="X720" s="9" t="str">
        <f t="shared" si="186"/>
        <v>-</v>
      </c>
      <c r="Y720" s="9" t="str">
        <f t="shared" si="186"/>
        <v>-</v>
      </c>
      <c r="Z720" s="9">
        <f t="shared" si="186"/>
        <v>10</v>
      </c>
      <c r="AA720" s="9" t="str">
        <f t="shared" si="186"/>
        <v>-</v>
      </c>
      <c r="AB720" s="9">
        <f t="shared" si="186"/>
        <v>7</v>
      </c>
      <c r="AC720" s="9" t="str">
        <f t="shared" si="186"/>
        <v>-</v>
      </c>
      <c r="AD720" s="9" t="str">
        <f t="shared" si="186"/>
        <v>-</v>
      </c>
      <c r="AE720" s="9" t="str">
        <f t="shared" si="186"/>
        <v>-</v>
      </c>
      <c r="AF720" s="9" t="str">
        <f t="shared" si="186"/>
        <v>-</v>
      </c>
      <c r="AG720" s="9">
        <f t="shared" si="186"/>
        <v>8</v>
      </c>
      <c r="AH720" s="9" t="str">
        <f t="shared" si="186"/>
        <v>-</v>
      </c>
      <c r="AI720" s="9">
        <f t="shared" si="192"/>
        <v>5</v>
      </c>
      <c r="AJ720" s="9">
        <f t="shared" si="192"/>
        <v>5</v>
      </c>
      <c r="AK720" s="9">
        <f t="shared" si="192"/>
        <v>10</v>
      </c>
      <c r="AL720" s="9" t="str">
        <f t="shared" si="192"/>
        <v>-</v>
      </c>
      <c r="AM720" s="9">
        <f t="shared" si="192"/>
        <v>6</v>
      </c>
      <c r="AN720" s="9">
        <f t="shared" si="192"/>
        <v>5</v>
      </c>
      <c r="AO720" s="9" t="str">
        <f t="shared" si="192"/>
        <v>-</v>
      </c>
      <c r="AP720" s="9">
        <f t="shared" si="188"/>
        <v>5</v>
      </c>
      <c r="AQ720" s="9" t="str">
        <f t="shared" si="188"/>
        <v>-</v>
      </c>
      <c r="AR720" s="9" t="str">
        <f t="shared" si="188"/>
        <v>-</v>
      </c>
      <c r="AS720" s="9">
        <f t="shared" si="188"/>
        <v>11</v>
      </c>
      <c r="AT720" s="9" t="str">
        <f t="shared" si="188"/>
        <v>-</v>
      </c>
      <c r="AU720" s="9" t="str">
        <f t="shared" si="188"/>
        <v>-</v>
      </c>
      <c r="AV720" s="9" t="str">
        <f t="shared" si="188"/>
        <v>-</v>
      </c>
      <c r="AW720" s="9" t="str">
        <f t="shared" si="188"/>
        <v>-</v>
      </c>
      <c r="AX720" s="9" t="str">
        <f t="shared" si="188"/>
        <v>-</v>
      </c>
      <c r="AY720" s="9" t="str">
        <f t="shared" si="188"/>
        <v>-</v>
      </c>
      <c r="AZ720" s="9">
        <f t="shared" si="192"/>
        <v>4</v>
      </c>
      <c r="BA720" s="9" t="str">
        <f t="shared" si="192"/>
        <v>-</v>
      </c>
      <c r="BB720" s="9">
        <f t="shared" si="186"/>
        <v>9</v>
      </c>
      <c r="BC720" s="9">
        <f t="shared" si="186"/>
        <v>5</v>
      </c>
      <c r="BD720" s="9" t="str">
        <f t="shared" si="186"/>
        <v>-</v>
      </c>
      <c r="BE720" s="9">
        <f t="shared" si="186"/>
        <v>9</v>
      </c>
      <c r="BF720" s="9">
        <f t="shared" si="186"/>
        <v>8</v>
      </c>
      <c r="BG720" s="9" t="str">
        <f t="shared" si="186"/>
        <v>-</v>
      </c>
      <c r="BH720" s="9" t="str">
        <f t="shared" si="186"/>
        <v>-</v>
      </c>
      <c r="BI720" s="9" t="str">
        <f t="shared" si="186"/>
        <v>-</v>
      </c>
      <c r="BJ720" s="37">
        <f t="shared" si="189"/>
        <v>19</v>
      </c>
      <c r="BK720" s="34">
        <f t="shared" si="190"/>
        <v>7.3156594736842102</v>
      </c>
      <c r="BL720" s="9">
        <f t="shared" si="193"/>
        <v>39</v>
      </c>
      <c r="BN720" s="38">
        <f t="shared" ref="BN720:BN780" si="199">BN719+1</f>
        <v>131</v>
      </c>
      <c r="BO720" s="34">
        <f t="shared" si="194"/>
        <v>7.3156594736842102</v>
      </c>
      <c r="BP720" s="37">
        <f t="shared" si="195"/>
        <v>19</v>
      </c>
      <c r="BQ720" s="37">
        <f t="shared" si="196"/>
        <v>19</v>
      </c>
      <c r="BR720" s="36">
        <f t="shared" si="197"/>
        <v>62</v>
      </c>
      <c r="BS720" s="36">
        <f t="shared" si="197"/>
        <v>3</v>
      </c>
      <c r="BV720" s="25"/>
      <c r="BW720" s="25"/>
      <c r="BX720" s="25"/>
    </row>
    <row r="721" spans="1:76">
      <c r="A721" s="38">
        <f t="shared" si="198"/>
        <v>132</v>
      </c>
      <c r="B721" s="36">
        <f t="shared" si="191"/>
        <v>63</v>
      </c>
      <c r="C721" s="36">
        <f t="shared" si="191"/>
        <v>1</v>
      </c>
      <c r="D721" s="9">
        <f t="shared" si="187"/>
        <v>4</v>
      </c>
      <c r="E721" s="9" t="str">
        <f t="shared" si="187"/>
        <v>-</v>
      </c>
      <c r="F721" s="9" t="str">
        <f t="shared" si="187"/>
        <v>-</v>
      </c>
      <c r="G721" s="9" t="str">
        <f t="shared" si="187"/>
        <v>-</v>
      </c>
      <c r="H721" s="9" t="str">
        <f t="shared" si="187"/>
        <v>-</v>
      </c>
      <c r="I721" s="9" t="str">
        <f t="shared" si="187"/>
        <v>-</v>
      </c>
      <c r="J721" s="9" t="str">
        <f t="shared" si="187"/>
        <v>-</v>
      </c>
      <c r="K721" s="9" t="str">
        <f t="shared" si="187"/>
        <v>-</v>
      </c>
      <c r="L721" s="9" t="str">
        <f t="shared" si="187"/>
        <v>-</v>
      </c>
      <c r="M721" s="9" t="str">
        <f t="shared" si="187"/>
        <v>-</v>
      </c>
      <c r="N721" s="9" t="str">
        <f t="shared" si="187"/>
        <v>-</v>
      </c>
      <c r="O721" s="9" t="str">
        <f t="shared" si="187"/>
        <v>-</v>
      </c>
      <c r="P721" s="9" t="str">
        <f t="shared" si="187"/>
        <v>-</v>
      </c>
      <c r="Q721" s="9">
        <f t="shared" si="187"/>
        <v>4</v>
      </c>
      <c r="R721" s="9" t="str">
        <f t="shared" si="187"/>
        <v>-</v>
      </c>
      <c r="S721" s="9" t="str">
        <f t="shared" si="186"/>
        <v>-</v>
      </c>
      <c r="T721" s="9">
        <f t="shared" si="186"/>
        <v>4</v>
      </c>
      <c r="U721" s="9" t="str">
        <f t="shared" si="186"/>
        <v>-</v>
      </c>
      <c r="V721" s="9" t="str">
        <f t="shared" si="186"/>
        <v>-</v>
      </c>
      <c r="W721" s="9" t="str">
        <f t="shared" si="186"/>
        <v>-</v>
      </c>
      <c r="X721" s="9" t="str">
        <f t="shared" ref="X721:BI721" si="200">IF(AND(X$196="ДА",X526="-"),X134,"-")</f>
        <v>-</v>
      </c>
      <c r="Y721" s="9" t="str">
        <f t="shared" si="200"/>
        <v>-</v>
      </c>
      <c r="Z721" s="9">
        <f t="shared" si="200"/>
        <v>6</v>
      </c>
      <c r="AA721" s="9" t="str">
        <f t="shared" si="200"/>
        <v>-</v>
      </c>
      <c r="AB721" s="9" t="str">
        <f t="shared" si="200"/>
        <v>-</v>
      </c>
      <c r="AC721" s="9" t="str">
        <f t="shared" si="200"/>
        <v>-</v>
      </c>
      <c r="AD721" s="9" t="str">
        <f t="shared" si="200"/>
        <v>-</v>
      </c>
      <c r="AE721" s="9" t="str">
        <f t="shared" si="200"/>
        <v>-</v>
      </c>
      <c r="AF721" s="9" t="str">
        <f t="shared" si="200"/>
        <v>-</v>
      </c>
      <c r="AG721" s="9">
        <f t="shared" si="200"/>
        <v>2</v>
      </c>
      <c r="AH721" s="9" t="str">
        <f t="shared" si="200"/>
        <v>-</v>
      </c>
      <c r="AI721" s="9" t="str">
        <f t="shared" si="192"/>
        <v>-</v>
      </c>
      <c r="AJ721" s="9">
        <f t="shared" si="192"/>
        <v>3</v>
      </c>
      <c r="AK721" s="9" t="str">
        <f t="shared" si="192"/>
        <v>-</v>
      </c>
      <c r="AL721" s="9" t="str">
        <f t="shared" si="192"/>
        <v>-</v>
      </c>
      <c r="AM721" s="9">
        <f t="shared" si="192"/>
        <v>4</v>
      </c>
      <c r="AN721" s="9">
        <f t="shared" si="192"/>
        <v>1</v>
      </c>
      <c r="AO721" s="9" t="str">
        <f t="shared" si="192"/>
        <v>-</v>
      </c>
      <c r="AP721" s="9">
        <f t="shared" si="188"/>
        <v>3</v>
      </c>
      <c r="AQ721" s="9" t="str">
        <f t="shared" si="188"/>
        <v>-</v>
      </c>
      <c r="AR721" s="9" t="str">
        <f t="shared" si="188"/>
        <v>-</v>
      </c>
      <c r="AS721" s="9" t="str">
        <f t="shared" si="188"/>
        <v>-</v>
      </c>
      <c r="AT721" s="9" t="str">
        <f t="shared" si="188"/>
        <v>-</v>
      </c>
      <c r="AU721" s="9" t="str">
        <f t="shared" si="188"/>
        <v>-</v>
      </c>
      <c r="AV721" s="9" t="str">
        <f t="shared" si="188"/>
        <v>-</v>
      </c>
      <c r="AW721" s="9" t="str">
        <f t="shared" si="188"/>
        <v>-</v>
      </c>
      <c r="AX721" s="9" t="str">
        <f t="shared" si="188"/>
        <v>-</v>
      </c>
      <c r="AY721" s="9" t="str">
        <f t="shared" si="188"/>
        <v>-</v>
      </c>
      <c r="AZ721" s="9">
        <f t="shared" si="192"/>
        <v>1</v>
      </c>
      <c r="BA721" s="9" t="str">
        <f t="shared" si="192"/>
        <v>-</v>
      </c>
      <c r="BB721" s="9">
        <f t="shared" si="200"/>
        <v>7</v>
      </c>
      <c r="BC721" s="9">
        <f t="shared" si="200"/>
        <v>5</v>
      </c>
      <c r="BD721" s="9" t="str">
        <f t="shared" si="200"/>
        <v>-</v>
      </c>
      <c r="BE721" s="9">
        <f t="shared" si="200"/>
        <v>4</v>
      </c>
      <c r="BF721" s="9" t="str">
        <f t="shared" si="200"/>
        <v>-</v>
      </c>
      <c r="BG721" s="9" t="str">
        <f t="shared" si="200"/>
        <v>-</v>
      </c>
      <c r="BH721" s="9" t="str">
        <f t="shared" si="200"/>
        <v>-</v>
      </c>
      <c r="BI721" s="9" t="str">
        <f t="shared" si="200"/>
        <v>-</v>
      </c>
      <c r="BJ721" s="37">
        <f t="shared" si="189"/>
        <v>13</v>
      </c>
      <c r="BK721" s="34">
        <f t="shared" si="190"/>
        <v>3.6921766923076924</v>
      </c>
      <c r="BL721" s="9">
        <f t="shared" si="193"/>
        <v>155</v>
      </c>
      <c r="BN721" s="38">
        <f t="shared" si="199"/>
        <v>132</v>
      </c>
      <c r="BO721" s="34">
        <f t="shared" si="194"/>
        <v>3.6921766923076924</v>
      </c>
      <c r="BP721" s="37">
        <f t="shared" si="195"/>
        <v>14</v>
      </c>
      <c r="BQ721" s="37">
        <f t="shared" si="196"/>
        <v>13</v>
      </c>
      <c r="BR721" s="36">
        <f t="shared" si="197"/>
        <v>63</v>
      </c>
      <c r="BS721" s="36">
        <f t="shared" si="197"/>
        <v>1</v>
      </c>
      <c r="BV721" s="25"/>
      <c r="BW721" s="25"/>
      <c r="BX721" s="25"/>
    </row>
    <row r="722" spans="1:76">
      <c r="A722" s="38">
        <f t="shared" si="198"/>
        <v>133</v>
      </c>
      <c r="B722" s="36">
        <f t="shared" si="191"/>
        <v>63</v>
      </c>
      <c r="C722" s="36">
        <f t="shared" si="191"/>
        <v>2</v>
      </c>
      <c r="D722" s="9">
        <f t="shared" si="187"/>
        <v>5</v>
      </c>
      <c r="E722" s="9" t="str">
        <f t="shared" si="187"/>
        <v>-</v>
      </c>
      <c r="F722" s="9" t="str">
        <f t="shared" si="187"/>
        <v>-</v>
      </c>
      <c r="G722" s="9" t="str">
        <f t="shared" si="187"/>
        <v>-</v>
      </c>
      <c r="H722" s="9" t="str">
        <f t="shared" si="187"/>
        <v>-</v>
      </c>
      <c r="I722" s="9" t="str">
        <f t="shared" si="187"/>
        <v>-</v>
      </c>
      <c r="J722" s="9" t="str">
        <f t="shared" si="187"/>
        <v>-</v>
      </c>
      <c r="K722" s="9" t="str">
        <f t="shared" si="187"/>
        <v>-</v>
      </c>
      <c r="L722" s="9" t="str">
        <f t="shared" si="187"/>
        <v>-</v>
      </c>
      <c r="M722" s="9" t="str">
        <f t="shared" si="187"/>
        <v>-</v>
      </c>
      <c r="N722" s="9" t="str">
        <f t="shared" si="187"/>
        <v>-</v>
      </c>
      <c r="O722" s="9" t="str">
        <f t="shared" si="187"/>
        <v>-</v>
      </c>
      <c r="P722" s="9" t="str">
        <f t="shared" si="187"/>
        <v>-</v>
      </c>
      <c r="Q722" s="9">
        <f t="shared" si="187"/>
        <v>6</v>
      </c>
      <c r="R722" s="9" t="str">
        <f t="shared" si="187"/>
        <v>-</v>
      </c>
      <c r="S722" s="9" t="str">
        <f t="shared" si="187"/>
        <v>-</v>
      </c>
      <c r="T722" s="9">
        <f t="shared" ref="T722:BI727" si="201">IF(AND(T$196="ДА",T527="-"),T135,"-")</f>
        <v>4</v>
      </c>
      <c r="U722" s="9" t="str">
        <f t="shared" si="201"/>
        <v>-</v>
      </c>
      <c r="V722" s="9" t="str">
        <f t="shared" si="201"/>
        <v>-</v>
      </c>
      <c r="W722" s="9" t="str">
        <f t="shared" si="201"/>
        <v>-</v>
      </c>
      <c r="X722" s="9" t="str">
        <f t="shared" si="201"/>
        <v>-</v>
      </c>
      <c r="Y722" s="9" t="str">
        <f t="shared" si="201"/>
        <v>-</v>
      </c>
      <c r="Z722" s="9">
        <f t="shared" si="201"/>
        <v>7</v>
      </c>
      <c r="AA722" s="9" t="str">
        <f t="shared" si="201"/>
        <v>-</v>
      </c>
      <c r="AB722" s="9">
        <f t="shared" si="201"/>
        <v>6</v>
      </c>
      <c r="AC722" s="9" t="str">
        <f t="shared" si="201"/>
        <v>-</v>
      </c>
      <c r="AD722" s="9" t="str">
        <f t="shared" si="201"/>
        <v>-</v>
      </c>
      <c r="AE722" s="9" t="str">
        <f t="shared" si="201"/>
        <v>-</v>
      </c>
      <c r="AF722" s="9" t="str">
        <f t="shared" si="201"/>
        <v>-</v>
      </c>
      <c r="AG722" s="9">
        <f t="shared" si="201"/>
        <v>3</v>
      </c>
      <c r="AH722" s="9" t="str">
        <f t="shared" si="201"/>
        <v>-</v>
      </c>
      <c r="AI722" s="9">
        <f t="shared" si="192"/>
        <v>5</v>
      </c>
      <c r="AJ722" s="9">
        <f t="shared" si="192"/>
        <v>4</v>
      </c>
      <c r="AK722" s="9" t="str">
        <f t="shared" si="192"/>
        <v>-</v>
      </c>
      <c r="AL722" s="9" t="str">
        <f t="shared" si="192"/>
        <v>-</v>
      </c>
      <c r="AM722" s="9">
        <f t="shared" si="192"/>
        <v>5</v>
      </c>
      <c r="AN722" s="9">
        <f t="shared" si="192"/>
        <v>3</v>
      </c>
      <c r="AO722" s="9" t="str">
        <f t="shared" si="192"/>
        <v>-</v>
      </c>
      <c r="AP722" s="9">
        <f t="shared" si="188"/>
        <v>4</v>
      </c>
      <c r="AQ722" s="9" t="str">
        <f t="shared" si="188"/>
        <v>-</v>
      </c>
      <c r="AR722" s="9" t="str">
        <f t="shared" si="188"/>
        <v>-</v>
      </c>
      <c r="AS722" s="9">
        <f t="shared" si="188"/>
        <v>3</v>
      </c>
      <c r="AT722" s="9" t="str">
        <f t="shared" si="188"/>
        <v>-</v>
      </c>
      <c r="AU722" s="9" t="str">
        <f t="shared" si="188"/>
        <v>-</v>
      </c>
      <c r="AV722" s="9" t="str">
        <f t="shared" si="188"/>
        <v>-</v>
      </c>
      <c r="AW722" s="9" t="str">
        <f t="shared" si="188"/>
        <v>-</v>
      </c>
      <c r="AX722" s="9" t="str">
        <f t="shared" si="188"/>
        <v>-</v>
      </c>
      <c r="AY722" s="9" t="str">
        <f t="shared" si="188"/>
        <v>-</v>
      </c>
      <c r="AZ722" s="9">
        <f t="shared" si="192"/>
        <v>1</v>
      </c>
      <c r="BA722" s="9" t="str">
        <f t="shared" si="192"/>
        <v>-</v>
      </c>
      <c r="BB722" s="9">
        <f t="shared" si="201"/>
        <v>9</v>
      </c>
      <c r="BC722" s="9">
        <f t="shared" si="201"/>
        <v>5</v>
      </c>
      <c r="BD722" s="9" t="str">
        <f t="shared" si="201"/>
        <v>-</v>
      </c>
      <c r="BE722" s="9">
        <f t="shared" si="201"/>
        <v>5</v>
      </c>
      <c r="BF722" s="9" t="str">
        <f t="shared" si="201"/>
        <v>-</v>
      </c>
      <c r="BG722" s="9" t="str">
        <f t="shared" si="201"/>
        <v>-</v>
      </c>
      <c r="BH722" s="9" t="str">
        <f t="shared" si="201"/>
        <v>-</v>
      </c>
      <c r="BI722" s="9" t="str">
        <f t="shared" si="201"/>
        <v>-</v>
      </c>
      <c r="BJ722" s="37">
        <f t="shared" si="189"/>
        <v>16</v>
      </c>
      <c r="BK722" s="34">
        <f t="shared" si="190"/>
        <v>4.6873680000000002</v>
      </c>
      <c r="BL722" s="9">
        <f t="shared" si="193"/>
        <v>133</v>
      </c>
      <c r="BN722" s="38">
        <f t="shared" si="199"/>
        <v>133</v>
      </c>
      <c r="BO722" s="34">
        <f t="shared" si="194"/>
        <v>4.6873680000000002</v>
      </c>
      <c r="BP722" s="37">
        <f t="shared" si="195"/>
        <v>16</v>
      </c>
      <c r="BQ722" s="37">
        <f t="shared" si="196"/>
        <v>16</v>
      </c>
      <c r="BR722" s="36">
        <f t="shared" si="197"/>
        <v>63</v>
      </c>
      <c r="BS722" s="36">
        <f t="shared" si="197"/>
        <v>2</v>
      </c>
      <c r="BV722" s="25"/>
      <c r="BW722" s="25"/>
      <c r="BX722" s="25"/>
    </row>
    <row r="723" spans="1:76">
      <c r="A723" s="38">
        <f t="shared" si="198"/>
        <v>134</v>
      </c>
      <c r="B723" s="36">
        <f t="shared" si="191"/>
        <v>63</v>
      </c>
      <c r="C723" s="36">
        <f t="shared" si="191"/>
        <v>3</v>
      </c>
      <c r="D723" s="9">
        <f t="shared" si="187"/>
        <v>9</v>
      </c>
      <c r="E723" s="9" t="str">
        <f t="shared" si="187"/>
        <v>-</v>
      </c>
      <c r="F723" s="9" t="str">
        <f t="shared" si="187"/>
        <v>-</v>
      </c>
      <c r="G723" s="9" t="str">
        <f t="shared" si="187"/>
        <v>-</v>
      </c>
      <c r="H723" s="9" t="str">
        <f t="shared" si="187"/>
        <v>-</v>
      </c>
      <c r="I723" s="9" t="str">
        <f t="shared" si="187"/>
        <v>-</v>
      </c>
      <c r="J723" s="9" t="str">
        <f t="shared" si="187"/>
        <v>-</v>
      </c>
      <c r="K723" s="9" t="str">
        <f t="shared" si="187"/>
        <v>-</v>
      </c>
      <c r="L723" s="9" t="str">
        <f t="shared" si="187"/>
        <v>-</v>
      </c>
      <c r="M723" s="9" t="str">
        <f t="shared" si="187"/>
        <v>-</v>
      </c>
      <c r="N723" s="9" t="str">
        <f t="shared" si="187"/>
        <v>-</v>
      </c>
      <c r="O723" s="9" t="str">
        <f t="shared" si="187"/>
        <v>-</v>
      </c>
      <c r="P723" s="9" t="str">
        <f t="shared" si="187"/>
        <v>-</v>
      </c>
      <c r="Q723" s="9">
        <f t="shared" si="187"/>
        <v>9</v>
      </c>
      <c r="R723" s="9" t="str">
        <f t="shared" si="187"/>
        <v>-</v>
      </c>
      <c r="S723" s="9" t="str">
        <f t="shared" si="187"/>
        <v>-</v>
      </c>
      <c r="T723" s="9">
        <f t="shared" si="201"/>
        <v>4</v>
      </c>
      <c r="U723" s="9" t="str">
        <f t="shared" si="201"/>
        <v>-</v>
      </c>
      <c r="V723" s="9" t="str">
        <f t="shared" si="201"/>
        <v>-</v>
      </c>
      <c r="W723" s="9" t="str">
        <f t="shared" si="201"/>
        <v>-</v>
      </c>
      <c r="X723" s="9" t="str">
        <f t="shared" si="201"/>
        <v>-</v>
      </c>
      <c r="Y723" s="9" t="str">
        <f t="shared" si="201"/>
        <v>-</v>
      </c>
      <c r="Z723" s="9">
        <f t="shared" si="201"/>
        <v>8</v>
      </c>
      <c r="AA723" s="9" t="str">
        <f t="shared" si="201"/>
        <v>-</v>
      </c>
      <c r="AB723" s="9" t="str">
        <f t="shared" si="201"/>
        <v>-</v>
      </c>
      <c r="AC723" s="9" t="str">
        <f t="shared" si="201"/>
        <v>-</v>
      </c>
      <c r="AD723" s="9" t="str">
        <f t="shared" si="201"/>
        <v>-</v>
      </c>
      <c r="AE723" s="9" t="str">
        <f t="shared" si="201"/>
        <v>-</v>
      </c>
      <c r="AF723" s="9" t="str">
        <f t="shared" si="201"/>
        <v>-</v>
      </c>
      <c r="AG723" s="9">
        <f t="shared" si="201"/>
        <v>4</v>
      </c>
      <c r="AH723" s="9" t="str">
        <f t="shared" si="201"/>
        <v>-</v>
      </c>
      <c r="AI723" s="9" t="str">
        <f t="shared" si="192"/>
        <v>-</v>
      </c>
      <c r="AJ723" s="9">
        <f t="shared" si="192"/>
        <v>5</v>
      </c>
      <c r="AK723" s="9" t="str">
        <f t="shared" si="192"/>
        <v>-</v>
      </c>
      <c r="AL723" s="9" t="str">
        <f t="shared" si="192"/>
        <v>-</v>
      </c>
      <c r="AM723" s="9">
        <f t="shared" si="192"/>
        <v>6</v>
      </c>
      <c r="AN723" s="9">
        <f t="shared" si="192"/>
        <v>5</v>
      </c>
      <c r="AO723" s="9" t="str">
        <f t="shared" si="192"/>
        <v>-</v>
      </c>
      <c r="AP723" s="9">
        <f t="shared" si="188"/>
        <v>5</v>
      </c>
      <c r="AQ723" s="9" t="str">
        <f t="shared" si="188"/>
        <v>-</v>
      </c>
      <c r="AR723" s="9" t="str">
        <f t="shared" si="188"/>
        <v>-</v>
      </c>
      <c r="AS723" s="9">
        <f t="shared" si="188"/>
        <v>4</v>
      </c>
      <c r="AT723" s="9" t="str">
        <f t="shared" si="188"/>
        <v>-</v>
      </c>
      <c r="AU723" s="9" t="str">
        <f t="shared" si="188"/>
        <v>-</v>
      </c>
      <c r="AV723" s="9" t="str">
        <f t="shared" si="188"/>
        <v>-</v>
      </c>
      <c r="AW723" s="9" t="str">
        <f t="shared" si="188"/>
        <v>-</v>
      </c>
      <c r="AX723" s="9" t="str">
        <f t="shared" si="188"/>
        <v>-</v>
      </c>
      <c r="AY723" s="9" t="str">
        <f t="shared" si="188"/>
        <v>-</v>
      </c>
      <c r="AZ723" s="9" t="str">
        <f t="shared" si="192"/>
        <v>-</v>
      </c>
      <c r="BA723" s="9" t="str">
        <f t="shared" si="192"/>
        <v>-</v>
      </c>
      <c r="BB723" s="9">
        <f t="shared" si="201"/>
        <v>9</v>
      </c>
      <c r="BC723" s="9">
        <f t="shared" si="201"/>
        <v>5</v>
      </c>
      <c r="BD723" s="9" t="str">
        <f t="shared" si="201"/>
        <v>-</v>
      </c>
      <c r="BE723" s="9">
        <f t="shared" si="201"/>
        <v>6</v>
      </c>
      <c r="BF723" s="9">
        <f t="shared" si="201"/>
        <v>5</v>
      </c>
      <c r="BG723" s="9" t="str">
        <f t="shared" si="201"/>
        <v>-</v>
      </c>
      <c r="BH723" s="9" t="str">
        <f t="shared" si="201"/>
        <v>-</v>
      </c>
      <c r="BI723" s="9" t="str">
        <f t="shared" si="201"/>
        <v>-</v>
      </c>
      <c r="BJ723" s="37">
        <f t="shared" si="189"/>
        <v>14</v>
      </c>
      <c r="BK723" s="34">
        <f t="shared" si="190"/>
        <v>5.9998670000000001</v>
      </c>
      <c r="BL723" s="9">
        <f t="shared" si="193"/>
        <v>91</v>
      </c>
      <c r="BN723" s="38">
        <f t="shared" si="199"/>
        <v>134</v>
      </c>
      <c r="BO723" s="34">
        <f t="shared" si="194"/>
        <v>5.9998670000000001</v>
      </c>
      <c r="BP723" s="37">
        <f t="shared" si="195"/>
        <v>15</v>
      </c>
      <c r="BQ723" s="37">
        <f t="shared" si="196"/>
        <v>14</v>
      </c>
      <c r="BR723" s="36">
        <f t="shared" si="197"/>
        <v>63</v>
      </c>
      <c r="BS723" s="36">
        <f t="shared" si="197"/>
        <v>3</v>
      </c>
      <c r="BV723" s="25"/>
      <c r="BW723" s="25"/>
      <c r="BX723" s="25"/>
    </row>
    <row r="724" spans="1:76">
      <c r="A724" s="38">
        <f t="shared" si="198"/>
        <v>135</v>
      </c>
      <c r="B724" s="36">
        <f t="shared" si="191"/>
        <v>64</v>
      </c>
      <c r="C724" s="36">
        <f t="shared" si="191"/>
        <v>1</v>
      </c>
      <c r="D724" s="9">
        <f t="shared" si="187"/>
        <v>7</v>
      </c>
      <c r="E724" s="9" t="str">
        <f t="shared" si="187"/>
        <v>-</v>
      </c>
      <c r="F724" s="9" t="str">
        <f t="shared" si="187"/>
        <v>-</v>
      </c>
      <c r="G724" s="9" t="str">
        <f t="shared" si="187"/>
        <v>-</v>
      </c>
      <c r="H724" s="9" t="str">
        <f t="shared" si="187"/>
        <v>-</v>
      </c>
      <c r="I724" s="9" t="str">
        <f t="shared" si="187"/>
        <v>-</v>
      </c>
      <c r="J724" s="9" t="str">
        <f t="shared" si="187"/>
        <v>-</v>
      </c>
      <c r="K724" s="9" t="str">
        <f t="shared" si="187"/>
        <v>-</v>
      </c>
      <c r="L724" s="9" t="str">
        <f t="shared" si="187"/>
        <v>-</v>
      </c>
      <c r="M724" s="9">
        <f t="shared" si="187"/>
        <v>11</v>
      </c>
      <c r="N724" s="9" t="str">
        <f t="shared" si="187"/>
        <v>-</v>
      </c>
      <c r="O724" s="9" t="str">
        <f t="shared" si="187"/>
        <v>-</v>
      </c>
      <c r="P724" s="9" t="str">
        <f t="shared" si="187"/>
        <v>-</v>
      </c>
      <c r="Q724" s="9">
        <f t="shared" si="187"/>
        <v>9</v>
      </c>
      <c r="R724" s="9" t="str">
        <f t="shared" si="187"/>
        <v>-</v>
      </c>
      <c r="S724" s="9" t="str">
        <f t="shared" si="187"/>
        <v>-</v>
      </c>
      <c r="T724" s="9">
        <f t="shared" si="201"/>
        <v>6</v>
      </c>
      <c r="U724" s="9">
        <f t="shared" si="201"/>
        <v>8</v>
      </c>
      <c r="V724" s="9" t="str">
        <f t="shared" si="201"/>
        <v>-</v>
      </c>
      <c r="W724" s="9" t="str">
        <f t="shared" si="201"/>
        <v>-</v>
      </c>
      <c r="X724" s="9" t="str">
        <f t="shared" si="201"/>
        <v>-</v>
      </c>
      <c r="Y724" s="9" t="str">
        <f t="shared" si="201"/>
        <v>-</v>
      </c>
      <c r="Z724" s="9">
        <f t="shared" si="201"/>
        <v>9</v>
      </c>
      <c r="AA724" s="9" t="str">
        <f t="shared" si="201"/>
        <v>-</v>
      </c>
      <c r="AB724" s="9" t="str">
        <f t="shared" si="201"/>
        <v>-</v>
      </c>
      <c r="AC724" s="9" t="str">
        <f t="shared" si="201"/>
        <v>-</v>
      </c>
      <c r="AD724" s="9" t="str">
        <f t="shared" si="201"/>
        <v>-</v>
      </c>
      <c r="AE724" s="9" t="str">
        <f t="shared" si="201"/>
        <v>-</v>
      </c>
      <c r="AF724" s="9" t="str">
        <f t="shared" si="201"/>
        <v>-</v>
      </c>
      <c r="AG724" s="9">
        <f t="shared" si="201"/>
        <v>7</v>
      </c>
      <c r="AH724" s="9" t="str">
        <f t="shared" si="201"/>
        <v>-</v>
      </c>
      <c r="AI724" s="9">
        <f t="shared" si="192"/>
        <v>8</v>
      </c>
      <c r="AJ724" s="9">
        <f t="shared" si="192"/>
        <v>7</v>
      </c>
      <c r="AK724" s="9">
        <f t="shared" si="192"/>
        <v>9</v>
      </c>
      <c r="AL724" s="9">
        <f t="shared" si="192"/>
        <v>6</v>
      </c>
      <c r="AM724" s="9">
        <f t="shared" si="192"/>
        <v>6</v>
      </c>
      <c r="AN724" s="9">
        <f t="shared" si="192"/>
        <v>7</v>
      </c>
      <c r="AO724" s="9" t="str">
        <f t="shared" si="192"/>
        <v>-</v>
      </c>
      <c r="AP724" s="9">
        <f t="shared" si="188"/>
        <v>9</v>
      </c>
      <c r="AQ724" s="9" t="str">
        <f t="shared" si="188"/>
        <v>-</v>
      </c>
      <c r="AR724" s="9" t="str">
        <f t="shared" si="188"/>
        <v>-</v>
      </c>
      <c r="AS724" s="9">
        <f t="shared" si="188"/>
        <v>6</v>
      </c>
      <c r="AT724" s="9" t="str">
        <f t="shared" si="188"/>
        <v>-</v>
      </c>
      <c r="AU724" s="9" t="str">
        <f t="shared" si="188"/>
        <v>-</v>
      </c>
      <c r="AV724" s="9" t="str">
        <f t="shared" si="188"/>
        <v>-</v>
      </c>
      <c r="AW724" s="9">
        <f t="shared" si="188"/>
        <v>7</v>
      </c>
      <c r="AX724" s="9" t="str">
        <f t="shared" si="188"/>
        <v>-</v>
      </c>
      <c r="AY724" s="9" t="str">
        <f t="shared" si="188"/>
        <v>-</v>
      </c>
      <c r="AZ724" s="9" t="str">
        <f t="shared" si="192"/>
        <v>-</v>
      </c>
      <c r="BA724" s="9" t="str">
        <f t="shared" si="192"/>
        <v>-</v>
      </c>
      <c r="BB724" s="9" t="str">
        <f t="shared" si="201"/>
        <v>-</v>
      </c>
      <c r="BC724" s="9">
        <f t="shared" si="201"/>
        <v>10</v>
      </c>
      <c r="BD724" s="9" t="str">
        <f t="shared" si="201"/>
        <v>-</v>
      </c>
      <c r="BE724" s="9">
        <f t="shared" si="201"/>
        <v>7</v>
      </c>
      <c r="BF724" s="9">
        <f t="shared" si="201"/>
        <v>10</v>
      </c>
      <c r="BG724" s="9" t="str">
        <f t="shared" si="201"/>
        <v>-</v>
      </c>
      <c r="BH724" s="9" t="str">
        <f t="shared" si="201"/>
        <v>-</v>
      </c>
      <c r="BI724" s="9" t="str">
        <f t="shared" si="201"/>
        <v>-</v>
      </c>
      <c r="BJ724" s="37">
        <f t="shared" si="189"/>
        <v>19</v>
      </c>
      <c r="BK724" s="34">
        <f t="shared" si="190"/>
        <v>7.8419712631578946</v>
      </c>
      <c r="BL724" s="9">
        <f t="shared" si="193"/>
        <v>19</v>
      </c>
      <c r="BN724" s="38">
        <f t="shared" si="199"/>
        <v>135</v>
      </c>
      <c r="BO724" s="34">
        <f t="shared" si="194"/>
        <v>7.8419712631578946</v>
      </c>
      <c r="BP724" s="37">
        <f t="shared" si="195"/>
        <v>24</v>
      </c>
      <c r="BQ724" s="37">
        <f t="shared" si="196"/>
        <v>19</v>
      </c>
      <c r="BR724" s="36">
        <f t="shared" si="197"/>
        <v>64</v>
      </c>
      <c r="BS724" s="36">
        <f t="shared" si="197"/>
        <v>1</v>
      </c>
      <c r="BV724" s="25"/>
      <c r="BW724" s="25"/>
      <c r="BX724" s="25"/>
    </row>
    <row r="725" spans="1:76">
      <c r="A725" s="38">
        <f t="shared" si="198"/>
        <v>136</v>
      </c>
      <c r="B725" s="36">
        <f t="shared" si="191"/>
        <v>65</v>
      </c>
      <c r="C725" s="36">
        <f t="shared" si="191"/>
        <v>1</v>
      </c>
      <c r="D725" s="9">
        <f t="shared" si="187"/>
        <v>12</v>
      </c>
      <c r="E725" s="9" t="str">
        <f t="shared" si="187"/>
        <v>-</v>
      </c>
      <c r="F725" s="9" t="str">
        <f t="shared" si="187"/>
        <v>-</v>
      </c>
      <c r="G725" s="9" t="str">
        <f t="shared" si="187"/>
        <v>-</v>
      </c>
      <c r="H725" s="9" t="str">
        <f t="shared" si="187"/>
        <v>-</v>
      </c>
      <c r="I725" s="9" t="str">
        <f t="shared" si="187"/>
        <v>-</v>
      </c>
      <c r="J725" s="9">
        <f t="shared" si="187"/>
        <v>5</v>
      </c>
      <c r="K725" s="9" t="str">
        <f t="shared" si="187"/>
        <v>-</v>
      </c>
      <c r="L725" s="9" t="str">
        <f t="shared" si="187"/>
        <v>-</v>
      </c>
      <c r="M725" s="9" t="str">
        <f t="shared" si="187"/>
        <v>-</v>
      </c>
      <c r="N725" s="9" t="str">
        <f t="shared" si="187"/>
        <v>-</v>
      </c>
      <c r="O725" s="9" t="str">
        <f t="shared" si="187"/>
        <v>-</v>
      </c>
      <c r="P725" s="9" t="str">
        <f t="shared" si="187"/>
        <v>-</v>
      </c>
      <c r="Q725" s="9">
        <f t="shared" si="187"/>
        <v>5</v>
      </c>
      <c r="R725" s="9" t="str">
        <f t="shared" si="187"/>
        <v>-</v>
      </c>
      <c r="S725" s="9" t="str">
        <f t="shared" si="187"/>
        <v>-</v>
      </c>
      <c r="T725" s="9" t="str">
        <f t="shared" si="201"/>
        <v>-</v>
      </c>
      <c r="U725" s="9">
        <f t="shared" si="201"/>
        <v>6</v>
      </c>
      <c r="V725" s="9" t="str">
        <f t="shared" si="201"/>
        <v>-</v>
      </c>
      <c r="W725" s="9" t="str">
        <f t="shared" si="201"/>
        <v>-</v>
      </c>
      <c r="X725" s="9" t="str">
        <f t="shared" si="201"/>
        <v>-</v>
      </c>
      <c r="Y725" s="9" t="str">
        <f t="shared" si="201"/>
        <v>-</v>
      </c>
      <c r="Z725" s="9">
        <f t="shared" si="201"/>
        <v>8</v>
      </c>
      <c r="AA725" s="9" t="str">
        <f t="shared" si="201"/>
        <v>-</v>
      </c>
      <c r="AB725" s="9" t="str">
        <f t="shared" si="201"/>
        <v>-</v>
      </c>
      <c r="AC725" s="9" t="str">
        <f t="shared" si="201"/>
        <v>-</v>
      </c>
      <c r="AD725" s="9" t="str">
        <f t="shared" si="201"/>
        <v>-</v>
      </c>
      <c r="AE725" s="9" t="str">
        <f t="shared" si="201"/>
        <v>-</v>
      </c>
      <c r="AF725" s="9" t="str">
        <f t="shared" si="201"/>
        <v>-</v>
      </c>
      <c r="AG725" s="9">
        <f t="shared" si="201"/>
        <v>7</v>
      </c>
      <c r="AH725" s="9" t="str">
        <f t="shared" si="201"/>
        <v>-</v>
      </c>
      <c r="AI725" s="9">
        <f t="shared" si="192"/>
        <v>4</v>
      </c>
      <c r="AJ725" s="9">
        <f t="shared" si="192"/>
        <v>5</v>
      </c>
      <c r="AK725" s="9">
        <f t="shared" si="192"/>
        <v>9</v>
      </c>
      <c r="AL725" s="9" t="str">
        <f t="shared" si="192"/>
        <v>-</v>
      </c>
      <c r="AM725" s="9">
        <f t="shared" si="192"/>
        <v>2</v>
      </c>
      <c r="AN725" s="9">
        <f t="shared" si="192"/>
        <v>7</v>
      </c>
      <c r="AO725" s="9" t="str">
        <f t="shared" si="192"/>
        <v>-</v>
      </c>
      <c r="AP725" s="9">
        <f t="shared" si="188"/>
        <v>7</v>
      </c>
      <c r="AQ725" s="9" t="str">
        <f t="shared" si="188"/>
        <v>-</v>
      </c>
      <c r="AR725" s="9" t="str">
        <f t="shared" si="188"/>
        <v>-</v>
      </c>
      <c r="AS725" s="9">
        <f t="shared" si="188"/>
        <v>6</v>
      </c>
      <c r="AT725" s="9" t="str">
        <f t="shared" si="188"/>
        <v>-</v>
      </c>
      <c r="AU725" s="9" t="str">
        <f t="shared" si="188"/>
        <v>-</v>
      </c>
      <c r="AV725" s="9" t="str">
        <f t="shared" si="188"/>
        <v>-</v>
      </c>
      <c r="AW725" s="9">
        <f t="shared" si="188"/>
        <v>6</v>
      </c>
      <c r="AX725" s="9" t="str">
        <f t="shared" si="188"/>
        <v>-</v>
      </c>
      <c r="AY725" s="9" t="str">
        <f t="shared" si="188"/>
        <v>-</v>
      </c>
      <c r="AZ725" s="9" t="str">
        <f t="shared" si="192"/>
        <v>-</v>
      </c>
      <c r="BA725" s="9" t="str">
        <f t="shared" si="192"/>
        <v>-</v>
      </c>
      <c r="BB725" s="9">
        <f t="shared" si="201"/>
        <v>6</v>
      </c>
      <c r="BC725" s="9">
        <f t="shared" si="201"/>
        <v>4</v>
      </c>
      <c r="BD725" s="9" t="str">
        <f t="shared" si="201"/>
        <v>-</v>
      </c>
      <c r="BE725" s="9">
        <f t="shared" si="201"/>
        <v>5</v>
      </c>
      <c r="BF725" s="9">
        <f t="shared" si="201"/>
        <v>12</v>
      </c>
      <c r="BG725" s="9" t="str">
        <f t="shared" si="201"/>
        <v>-</v>
      </c>
      <c r="BH725" s="9" t="str">
        <f t="shared" si="201"/>
        <v>-</v>
      </c>
      <c r="BI725" s="9" t="str">
        <f t="shared" si="201"/>
        <v>-</v>
      </c>
      <c r="BJ725" s="37">
        <f t="shared" si="189"/>
        <v>18</v>
      </c>
      <c r="BK725" s="34">
        <f t="shared" si="190"/>
        <v>6.4443094444444444</v>
      </c>
      <c r="BL725" s="9">
        <f t="shared" si="193"/>
        <v>71</v>
      </c>
      <c r="BN725" s="38">
        <f t="shared" si="199"/>
        <v>136</v>
      </c>
      <c r="BO725" s="34">
        <f t="shared" si="194"/>
        <v>6.4443094444444444</v>
      </c>
      <c r="BP725" s="37">
        <f t="shared" si="195"/>
        <v>19</v>
      </c>
      <c r="BQ725" s="37">
        <f t="shared" si="196"/>
        <v>18</v>
      </c>
      <c r="BR725" s="36">
        <f t="shared" si="197"/>
        <v>65</v>
      </c>
      <c r="BS725" s="36">
        <f t="shared" si="197"/>
        <v>1</v>
      </c>
      <c r="BV725" s="25"/>
      <c r="BW725" s="25"/>
      <c r="BX725" s="25"/>
    </row>
    <row r="726" spans="1:76">
      <c r="A726" s="38">
        <f t="shared" si="198"/>
        <v>137</v>
      </c>
      <c r="B726" s="36">
        <f t="shared" si="191"/>
        <v>65</v>
      </c>
      <c r="C726" s="36">
        <f t="shared" si="191"/>
        <v>2</v>
      </c>
      <c r="D726" s="9">
        <f t="shared" si="187"/>
        <v>9</v>
      </c>
      <c r="E726" s="9" t="str">
        <f t="shared" si="187"/>
        <v>-</v>
      </c>
      <c r="F726" s="9">
        <f t="shared" si="187"/>
        <v>8</v>
      </c>
      <c r="G726" s="9" t="str">
        <f t="shared" si="187"/>
        <v>-</v>
      </c>
      <c r="H726" s="9" t="str">
        <f t="shared" si="187"/>
        <v>-</v>
      </c>
      <c r="I726" s="9" t="str">
        <f t="shared" si="187"/>
        <v>-</v>
      </c>
      <c r="J726" s="9" t="str">
        <f t="shared" si="187"/>
        <v>-</v>
      </c>
      <c r="K726" s="9" t="str">
        <f t="shared" si="187"/>
        <v>-</v>
      </c>
      <c r="L726" s="9" t="str">
        <f t="shared" si="187"/>
        <v>-</v>
      </c>
      <c r="M726" s="9" t="str">
        <f t="shared" si="187"/>
        <v>-</v>
      </c>
      <c r="N726" s="9" t="str">
        <f t="shared" si="187"/>
        <v>-</v>
      </c>
      <c r="O726" s="9" t="str">
        <f t="shared" si="187"/>
        <v>-</v>
      </c>
      <c r="P726" s="9" t="str">
        <f t="shared" si="187"/>
        <v>-</v>
      </c>
      <c r="Q726" s="9">
        <f t="shared" si="187"/>
        <v>9</v>
      </c>
      <c r="R726" s="9" t="str">
        <f t="shared" si="187"/>
        <v>-</v>
      </c>
      <c r="S726" s="9" t="str">
        <f t="shared" si="187"/>
        <v>-</v>
      </c>
      <c r="T726" s="9" t="str">
        <f t="shared" si="201"/>
        <v>-</v>
      </c>
      <c r="U726" s="9">
        <f t="shared" si="201"/>
        <v>8</v>
      </c>
      <c r="V726" s="9" t="str">
        <f t="shared" si="201"/>
        <v>-</v>
      </c>
      <c r="W726" s="9" t="str">
        <f t="shared" si="201"/>
        <v>-</v>
      </c>
      <c r="X726" s="9" t="str">
        <f t="shared" si="201"/>
        <v>-</v>
      </c>
      <c r="Y726" s="9" t="str">
        <f t="shared" si="201"/>
        <v>-</v>
      </c>
      <c r="Z726" s="9">
        <f t="shared" si="201"/>
        <v>8</v>
      </c>
      <c r="AA726" s="9" t="str">
        <f t="shared" si="201"/>
        <v>-</v>
      </c>
      <c r="AB726" s="9" t="str">
        <f t="shared" si="201"/>
        <v>-</v>
      </c>
      <c r="AC726" s="9" t="str">
        <f t="shared" si="201"/>
        <v>-</v>
      </c>
      <c r="AD726" s="9" t="str">
        <f t="shared" si="201"/>
        <v>-</v>
      </c>
      <c r="AE726" s="9" t="str">
        <f t="shared" si="201"/>
        <v>-</v>
      </c>
      <c r="AF726" s="9" t="str">
        <f t="shared" si="201"/>
        <v>-</v>
      </c>
      <c r="AG726" s="9">
        <f t="shared" si="201"/>
        <v>8</v>
      </c>
      <c r="AH726" s="9" t="str">
        <f t="shared" si="201"/>
        <v>-</v>
      </c>
      <c r="AI726" s="9" t="str">
        <f t="shared" si="192"/>
        <v>-</v>
      </c>
      <c r="AJ726" s="9">
        <f t="shared" si="192"/>
        <v>5</v>
      </c>
      <c r="AK726" s="9" t="str">
        <f t="shared" si="192"/>
        <v>-</v>
      </c>
      <c r="AL726" s="9" t="str">
        <f t="shared" si="192"/>
        <v>-</v>
      </c>
      <c r="AM726" s="9">
        <f t="shared" si="192"/>
        <v>4</v>
      </c>
      <c r="AN726" s="9">
        <f t="shared" si="192"/>
        <v>6</v>
      </c>
      <c r="AO726" s="9" t="str">
        <f t="shared" si="192"/>
        <v>-</v>
      </c>
      <c r="AP726" s="9">
        <f t="shared" si="188"/>
        <v>6</v>
      </c>
      <c r="AQ726" s="9" t="str">
        <f t="shared" si="188"/>
        <v>-</v>
      </c>
      <c r="AR726" s="9" t="str">
        <f t="shared" si="188"/>
        <v>-</v>
      </c>
      <c r="AS726" s="9">
        <f t="shared" si="188"/>
        <v>4</v>
      </c>
      <c r="AT726" s="9" t="str">
        <f t="shared" si="188"/>
        <v>-</v>
      </c>
      <c r="AU726" s="9" t="str">
        <f t="shared" si="188"/>
        <v>-</v>
      </c>
      <c r="AV726" s="9" t="str">
        <f t="shared" si="188"/>
        <v>-</v>
      </c>
      <c r="AW726" s="9">
        <f t="shared" si="188"/>
        <v>7</v>
      </c>
      <c r="AX726" s="9" t="str">
        <f t="shared" si="188"/>
        <v>-</v>
      </c>
      <c r="AY726" s="9" t="str">
        <f t="shared" si="188"/>
        <v>-</v>
      </c>
      <c r="AZ726" s="9">
        <f t="shared" si="192"/>
        <v>6</v>
      </c>
      <c r="BA726" s="9" t="str">
        <f t="shared" si="192"/>
        <v>-</v>
      </c>
      <c r="BB726" s="9" t="str">
        <f t="shared" si="201"/>
        <v>-</v>
      </c>
      <c r="BC726" s="9">
        <f t="shared" si="201"/>
        <v>4</v>
      </c>
      <c r="BD726" s="9" t="str">
        <f t="shared" si="201"/>
        <v>-</v>
      </c>
      <c r="BE726" s="9">
        <f t="shared" si="201"/>
        <v>6</v>
      </c>
      <c r="BF726" s="9">
        <f t="shared" si="201"/>
        <v>9</v>
      </c>
      <c r="BG726" s="9" t="str">
        <f t="shared" si="201"/>
        <v>-</v>
      </c>
      <c r="BH726" s="9" t="str">
        <f t="shared" si="201"/>
        <v>-</v>
      </c>
      <c r="BI726" s="9" t="str">
        <f t="shared" si="201"/>
        <v>-</v>
      </c>
      <c r="BJ726" s="37">
        <f t="shared" si="189"/>
        <v>16</v>
      </c>
      <c r="BK726" s="34">
        <f t="shared" si="190"/>
        <v>6.6873639999999996</v>
      </c>
      <c r="BL726" s="9">
        <f t="shared" si="193"/>
        <v>60</v>
      </c>
      <c r="BN726" s="38">
        <f t="shared" si="199"/>
        <v>137</v>
      </c>
      <c r="BO726" s="34">
        <f t="shared" si="194"/>
        <v>6.6873639999999996</v>
      </c>
      <c r="BP726" s="37">
        <f t="shared" si="195"/>
        <v>19</v>
      </c>
      <c r="BQ726" s="37">
        <f t="shared" si="196"/>
        <v>16</v>
      </c>
      <c r="BR726" s="36">
        <f t="shared" si="197"/>
        <v>65</v>
      </c>
      <c r="BS726" s="36">
        <f t="shared" si="197"/>
        <v>2</v>
      </c>
      <c r="BV726" s="25"/>
      <c r="BW726" s="25"/>
      <c r="BX726" s="25"/>
    </row>
    <row r="727" spans="1:76">
      <c r="A727" s="38">
        <f t="shared" si="198"/>
        <v>138</v>
      </c>
      <c r="B727" s="36">
        <f t="shared" si="191"/>
        <v>65</v>
      </c>
      <c r="C727" s="36">
        <f t="shared" si="191"/>
        <v>3</v>
      </c>
      <c r="D727" s="9">
        <f t="shared" si="187"/>
        <v>8</v>
      </c>
      <c r="E727" s="9" t="str">
        <f t="shared" si="187"/>
        <v>-</v>
      </c>
      <c r="F727" s="9" t="str">
        <f t="shared" si="187"/>
        <v>-</v>
      </c>
      <c r="G727" s="9" t="str">
        <f t="shared" si="187"/>
        <v>-</v>
      </c>
      <c r="H727" s="9" t="str">
        <f t="shared" si="187"/>
        <v>-</v>
      </c>
      <c r="I727" s="9" t="str">
        <f t="shared" si="187"/>
        <v>-</v>
      </c>
      <c r="J727" s="9" t="str">
        <f t="shared" si="187"/>
        <v>-</v>
      </c>
      <c r="K727" s="9" t="str">
        <f t="shared" si="187"/>
        <v>-</v>
      </c>
      <c r="L727" s="9" t="str">
        <f t="shared" si="187"/>
        <v>-</v>
      </c>
      <c r="M727" s="9" t="str">
        <f t="shared" si="187"/>
        <v>-</v>
      </c>
      <c r="N727" s="9" t="str">
        <f t="shared" si="187"/>
        <v>-</v>
      </c>
      <c r="O727" s="9" t="str">
        <f t="shared" si="187"/>
        <v>-</v>
      </c>
      <c r="P727" s="9" t="str">
        <f t="shared" si="187"/>
        <v>-</v>
      </c>
      <c r="Q727" s="9">
        <f t="shared" si="187"/>
        <v>9</v>
      </c>
      <c r="R727" s="9" t="str">
        <f t="shared" si="187"/>
        <v>-</v>
      </c>
      <c r="S727" s="9" t="str">
        <f t="shared" si="187"/>
        <v>-</v>
      </c>
      <c r="T727" s="9" t="str">
        <f t="shared" si="201"/>
        <v>-</v>
      </c>
      <c r="U727" s="9">
        <f t="shared" si="201"/>
        <v>6</v>
      </c>
      <c r="V727" s="9" t="str">
        <f t="shared" si="201"/>
        <v>-</v>
      </c>
      <c r="W727" s="9" t="str">
        <f t="shared" si="201"/>
        <v>-</v>
      </c>
      <c r="X727" s="9" t="str">
        <f t="shared" si="201"/>
        <v>-</v>
      </c>
      <c r="Y727" s="9" t="str">
        <f t="shared" si="201"/>
        <v>-</v>
      </c>
      <c r="Z727" s="9">
        <f t="shared" si="201"/>
        <v>8</v>
      </c>
      <c r="AA727" s="9" t="str">
        <f t="shared" si="201"/>
        <v>-</v>
      </c>
      <c r="AB727" s="9" t="str">
        <f t="shared" si="201"/>
        <v>-</v>
      </c>
      <c r="AC727" s="9" t="str">
        <f t="shared" si="201"/>
        <v>-</v>
      </c>
      <c r="AD727" s="9" t="str">
        <f t="shared" si="201"/>
        <v>-</v>
      </c>
      <c r="AE727" s="9" t="str">
        <f t="shared" si="201"/>
        <v>-</v>
      </c>
      <c r="AF727" s="9" t="str">
        <f t="shared" si="201"/>
        <v>-</v>
      </c>
      <c r="AG727" s="9">
        <f t="shared" si="201"/>
        <v>7</v>
      </c>
      <c r="AH727" s="9" t="str">
        <f t="shared" si="201"/>
        <v>-</v>
      </c>
      <c r="AI727" s="9">
        <f t="shared" si="192"/>
        <v>10</v>
      </c>
      <c r="AJ727" s="9">
        <f t="shared" si="192"/>
        <v>5</v>
      </c>
      <c r="AK727" s="9" t="str">
        <f t="shared" si="192"/>
        <v>-</v>
      </c>
      <c r="AL727" s="9" t="str">
        <f t="shared" si="192"/>
        <v>-</v>
      </c>
      <c r="AM727" s="9">
        <f t="shared" si="192"/>
        <v>4</v>
      </c>
      <c r="AN727" s="9">
        <f t="shared" si="192"/>
        <v>4</v>
      </c>
      <c r="AO727" s="9" t="str">
        <f t="shared" si="192"/>
        <v>-</v>
      </c>
      <c r="AP727" s="9">
        <f t="shared" si="188"/>
        <v>7</v>
      </c>
      <c r="AQ727" s="9" t="str">
        <f t="shared" si="188"/>
        <v>-</v>
      </c>
      <c r="AR727" s="9" t="str">
        <f t="shared" si="188"/>
        <v>-</v>
      </c>
      <c r="AS727" s="9">
        <f t="shared" si="188"/>
        <v>6</v>
      </c>
      <c r="AT727" s="9" t="str">
        <f t="shared" si="188"/>
        <v>-</v>
      </c>
      <c r="AU727" s="9" t="str">
        <f t="shared" si="188"/>
        <v>-</v>
      </c>
      <c r="AV727" s="9" t="str">
        <f t="shared" si="188"/>
        <v>-</v>
      </c>
      <c r="AW727" s="9">
        <f t="shared" si="188"/>
        <v>5</v>
      </c>
      <c r="AX727" s="9" t="str">
        <f t="shared" si="188"/>
        <v>-</v>
      </c>
      <c r="AY727" s="9" t="str">
        <f t="shared" si="188"/>
        <v>-</v>
      </c>
      <c r="AZ727" s="9" t="str">
        <f t="shared" si="192"/>
        <v>-</v>
      </c>
      <c r="BA727" s="9" t="str">
        <f t="shared" si="192"/>
        <v>-</v>
      </c>
      <c r="BB727" s="9">
        <f t="shared" si="201"/>
        <v>6</v>
      </c>
      <c r="BC727" s="9">
        <f t="shared" si="201"/>
        <v>5</v>
      </c>
      <c r="BD727" s="9" t="str">
        <f t="shared" si="201"/>
        <v>-</v>
      </c>
      <c r="BE727" s="9">
        <f t="shared" si="201"/>
        <v>6</v>
      </c>
      <c r="BF727" s="9" t="str">
        <f t="shared" si="201"/>
        <v>-</v>
      </c>
      <c r="BG727" s="9" t="str">
        <f t="shared" si="201"/>
        <v>-</v>
      </c>
      <c r="BH727" s="9">
        <f t="shared" si="201"/>
        <v>9</v>
      </c>
      <c r="BI727" s="9">
        <f t="shared" si="201"/>
        <v>8</v>
      </c>
      <c r="BJ727" s="37">
        <f t="shared" si="189"/>
        <v>17</v>
      </c>
      <c r="BK727" s="34">
        <f t="shared" si="190"/>
        <v>6.6469218235294125</v>
      </c>
      <c r="BL727" s="9">
        <f t="shared" si="193"/>
        <v>62</v>
      </c>
      <c r="BN727" s="38">
        <f t="shared" si="199"/>
        <v>138</v>
      </c>
      <c r="BO727" s="34">
        <f t="shared" si="194"/>
        <v>6.6469218235294125</v>
      </c>
      <c r="BP727" s="37">
        <f t="shared" si="195"/>
        <v>19</v>
      </c>
      <c r="BQ727" s="37">
        <f t="shared" si="196"/>
        <v>17</v>
      </c>
      <c r="BR727" s="36">
        <f t="shared" si="197"/>
        <v>65</v>
      </c>
      <c r="BS727" s="36">
        <f t="shared" si="197"/>
        <v>3</v>
      </c>
      <c r="BV727" s="25"/>
      <c r="BW727" s="25"/>
      <c r="BX727" s="25"/>
    </row>
    <row r="728" spans="1:76">
      <c r="A728" s="38">
        <f t="shared" si="198"/>
        <v>139</v>
      </c>
      <c r="B728" s="36">
        <f t="shared" si="191"/>
        <v>66</v>
      </c>
      <c r="C728" s="36">
        <f t="shared" si="191"/>
        <v>1</v>
      </c>
      <c r="D728" s="9">
        <f t="shared" ref="D728:BI734" si="202">IF(AND(D$196="ДА",D533="-"),D141,"-")</f>
        <v>9</v>
      </c>
      <c r="E728" s="9" t="str">
        <f t="shared" si="202"/>
        <v>-</v>
      </c>
      <c r="F728" s="9" t="str">
        <f t="shared" si="202"/>
        <v>-</v>
      </c>
      <c r="G728" s="9" t="str">
        <f t="shared" si="202"/>
        <v>-</v>
      </c>
      <c r="H728" s="9" t="str">
        <f t="shared" si="202"/>
        <v>-</v>
      </c>
      <c r="I728" s="9" t="str">
        <f t="shared" si="202"/>
        <v>-</v>
      </c>
      <c r="J728" s="9" t="str">
        <f t="shared" si="202"/>
        <v>-</v>
      </c>
      <c r="K728" s="9" t="str">
        <f t="shared" si="202"/>
        <v>-</v>
      </c>
      <c r="L728" s="9" t="str">
        <f t="shared" si="202"/>
        <v>-</v>
      </c>
      <c r="M728" s="9">
        <f t="shared" si="202"/>
        <v>11</v>
      </c>
      <c r="N728" s="9" t="str">
        <f t="shared" si="202"/>
        <v>-</v>
      </c>
      <c r="O728" s="9" t="str">
        <f t="shared" si="202"/>
        <v>-</v>
      </c>
      <c r="P728" s="9" t="str">
        <f t="shared" si="202"/>
        <v>-</v>
      </c>
      <c r="Q728" s="9">
        <f t="shared" si="202"/>
        <v>4</v>
      </c>
      <c r="R728" s="9" t="str">
        <f t="shared" si="202"/>
        <v>-</v>
      </c>
      <c r="S728" s="9" t="str">
        <f t="shared" si="202"/>
        <v>-</v>
      </c>
      <c r="T728" s="9">
        <f t="shared" si="202"/>
        <v>5</v>
      </c>
      <c r="U728" s="9">
        <f t="shared" si="202"/>
        <v>10</v>
      </c>
      <c r="V728" s="9" t="str">
        <f t="shared" si="202"/>
        <v>-</v>
      </c>
      <c r="W728" s="9" t="str">
        <f t="shared" si="202"/>
        <v>-</v>
      </c>
      <c r="X728" s="9" t="str">
        <f t="shared" si="202"/>
        <v>-</v>
      </c>
      <c r="Y728" s="9" t="str">
        <f t="shared" si="202"/>
        <v>-</v>
      </c>
      <c r="Z728" s="9">
        <f t="shared" si="202"/>
        <v>9</v>
      </c>
      <c r="AA728" s="9" t="str">
        <f t="shared" si="202"/>
        <v>-</v>
      </c>
      <c r="AB728" s="9" t="str">
        <f t="shared" si="202"/>
        <v>-</v>
      </c>
      <c r="AC728" s="9" t="str">
        <f t="shared" si="202"/>
        <v>-</v>
      </c>
      <c r="AD728" s="9" t="str">
        <f t="shared" si="202"/>
        <v>-</v>
      </c>
      <c r="AE728" s="9" t="str">
        <f t="shared" si="202"/>
        <v>-</v>
      </c>
      <c r="AF728" s="9" t="str">
        <f t="shared" si="202"/>
        <v>-</v>
      </c>
      <c r="AG728" s="9">
        <f t="shared" si="202"/>
        <v>7</v>
      </c>
      <c r="AH728" s="9" t="str">
        <f t="shared" si="202"/>
        <v>-</v>
      </c>
      <c r="AI728" s="9">
        <f t="shared" si="192"/>
        <v>9</v>
      </c>
      <c r="AJ728" s="9">
        <f t="shared" si="192"/>
        <v>6</v>
      </c>
      <c r="AK728" s="9" t="str">
        <f t="shared" si="192"/>
        <v>-</v>
      </c>
      <c r="AL728" s="9">
        <f t="shared" si="192"/>
        <v>4</v>
      </c>
      <c r="AM728" s="9">
        <f t="shared" si="192"/>
        <v>8</v>
      </c>
      <c r="AN728" s="9">
        <f t="shared" si="192"/>
        <v>7</v>
      </c>
      <c r="AO728" s="9" t="str">
        <f t="shared" si="192"/>
        <v>-</v>
      </c>
      <c r="AP728" s="9">
        <f t="shared" si="188"/>
        <v>8</v>
      </c>
      <c r="AQ728" s="9" t="str">
        <f t="shared" si="188"/>
        <v>-</v>
      </c>
      <c r="AR728" s="9" t="str">
        <f t="shared" si="188"/>
        <v>-</v>
      </c>
      <c r="AS728" s="9">
        <f t="shared" si="188"/>
        <v>7</v>
      </c>
      <c r="AT728" s="9" t="str">
        <f t="shared" si="188"/>
        <v>-</v>
      </c>
      <c r="AU728" s="9" t="str">
        <f t="shared" si="188"/>
        <v>-</v>
      </c>
      <c r="AV728" s="9" t="str">
        <f t="shared" si="188"/>
        <v>-</v>
      </c>
      <c r="AW728" s="9" t="str">
        <f t="shared" si="188"/>
        <v>-</v>
      </c>
      <c r="AX728" s="9" t="str">
        <f t="shared" si="188"/>
        <v>-</v>
      </c>
      <c r="AY728" s="9" t="str">
        <f t="shared" si="188"/>
        <v>-</v>
      </c>
      <c r="AZ728" s="9" t="str">
        <f t="shared" si="192"/>
        <v>-</v>
      </c>
      <c r="BA728" s="9" t="str">
        <f t="shared" si="192"/>
        <v>-</v>
      </c>
      <c r="BB728" s="9">
        <f t="shared" si="202"/>
        <v>9</v>
      </c>
      <c r="BC728" s="9">
        <f t="shared" si="202"/>
        <v>7</v>
      </c>
      <c r="BD728" s="9" t="str">
        <f t="shared" si="202"/>
        <v>-</v>
      </c>
      <c r="BE728" s="9">
        <f t="shared" si="202"/>
        <v>8</v>
      </c>
      <c r="BF728" s="9" t="str">
        <f t="shared" si="202"/>
        <v>-</v>
      </c>
      <c r="BG728" s="9" t="str">
        <f t="shared" si="202"/>
        <v>-</v>
      </c>
      <c r="BH728" s="9" t="str">
        <f t="shared" si="202"/>
        <v>-</v>
      </c>
      <c r="BI728" s="9" t="str">
        <f t="shared" si="202"/>
        <v>-</v>
      </c>
      <c r="BJ728" s="37">
        <f t="shared" si="189"/>
        <v>17</v>
      </c>
      <c r="BK728" s="34">
        <f t="shared" si="190"/>
        <v>7.5292737647058825</v>
      </c>
      <c r="BL728" s="9">
        <f t="shared" si="193"/>
        <v>31</v>
      </c>
      <c r="BN728" s="38">
        <f t="shared" si="199"/>
        <v>139</v>
      </c>
      <c r="BO728" s="34">
        <f t="shared" si="194"/>
        <v>7.5292737647058825</v>
      </c>
      <c r="BP728" s="37">
        <f t="shared" si="195"/>
        <v>17</v>
      </c>
      <c r="BQ728" s="37">
        <f t="shared" si="196"/>
        <v>17</v>
      </c>
      <c r="BR728" s="36">
        <f t="shared" si="197"/>
        <v>66</v>
      </c>
      <c r="BS728" s="36">
        <f t="shared" si="197"/>
        <v>1</v>
      </c>
      <c r="BV728" s="25"/>
      <c r="BW728" s="25"/>
      <c r="BX728" s="25"/>
    </row>
    <row r="729" spans="1:76">
      <c r="A729" s="38">
        <f t="shared" si="198"/>
        <v>140</v>
      </c>
      <c r="B729" s="36">
        <f t="shared" si="191"/>
        <v>66</v>
      </c>
      <c r="C729" s="36">
        <f t="shared" si="191"/>
        <v>2</v>
      </c>
      <c r="D729" s="9">
        <f t="shared" si="202"/>
        <v>12</v>
      </c>
      <c r="E729" s="9" t="str">
        <f t="shared" si="202"/>
        <v>-</v>
      </c>
      <c r="F729" s="9" t="str">
        <f t="shared" si="202"/>
        <v>-</v>
      </c>
      <c r="G729" s="9" t="str">
        <f t="shared" si="202"/>
        <v>-</v>
      </c>
      <c r="H729" s="9" t="str">
        <f t="shared" si="202"/>
        <v>-</v>
      </c>
      <c r="I729" s="9" t="str">
        <f t="shared" si="202"/>
        <v>-</v>
      </c>
      <c r="J729" s="9" t="str">
        <f t="shared" si="202"/>
        <v>-</v>
      </c>
      <c r="K729" s="9" t="str">
        <f t="shared" si="202"/>
        <v>-</v>
      </c>
      <c r="L729" s="9" t="str">
        <f t="shared" si="202"/>
        <v>-</v>
      </c>
      <c r="M729" s="9">
        <f t="shared" si="202"/>
        <v>11</v>
      </c>
      <c r="N729" s="9" t="str">
        <f t="shared" si="202"/>
        <v>-</v>
      </c>
      <c r="O729" s="9" t="str">
        <f t="shared" si="202"/>
        <v>-</v>
      </c>
      <c r="P729" s="9" t="str">
        <f t="shared" si="202"/>
        <v>-</v>
      </c>
      <c r="Q729" s="9">
        <f t="shared" si="202"/>
        <v>9</v>
      </c>
      <c r="R729" s="9" t="str">
        <f t="shared" si="202"/>
        <v>-</v>
      </c>
      <c r="S729" s="9" t="str">
        <f t="shared" si="202"/>
        <v>-</v>
      </c>
      <c r="T729" s="9">
        <f t="shared" si="202"/>
        <v>11</v>
      </c>
      <c r="U729" s="9">
        <f t="shared" si="202"/>
        <v>11</v>
      </c>
      <c r="V729" s="9" t="str">
        <f t="shared" si="202"/>
        <v>-</v>
      </c>
      <c r="W729" s="9" t="str">
        <f t="shared" si="202"/>
        <v>-</v>
      </c>
      <c r="X729" s="9" t="str">
        <f t="shared" si="202"/>
        <v>-</v>
      </c>
      <c r="Y729" s="9" t="str">
        <f t="shared" si="202"/>
        <v>-</v>
      </c>
      <c r="Z729" s="9">
        <f t="shared" si="202"/>
        <v>9</v>
      </c>
      <c r="AA729" s="9" t="str">
        <f t="shared" si="202"/>
        <v>-</v>
      </c>
      <c r="AB729" s="9" t="str">
        <f t="shared" si="202"/>
        <v>-</v>
      </c>
      <c r="AC729" s="9" t="str">
        <f t="shared" si="202"/>
        <v>-</v>
      </c>
      <c r="AD729" s="9" t="str">
        <f t="shared" si="202"/>
        <v>-</v>
      </c>
      <c r="AE729" s="9" t="str">
        <f t="shared" si="202"/>
        <v>-</v>
      </c>
      <c r="AF729" s="9" t="str">
        <f t="shared" si="202"/>
        <v>-</v>
      </c>
      <c r="AG729" s="9">
        <f t="shared" si="202"/>
        <v>8</v>
      </c>
      <c r="AH729" s="9" t="str">
        <f t="shared" si="202"/>
        <v>-</v>
      </c>
      <c r="AI729" s="9" t="str">
        <f t="shared" si="192"/>
        <v>-</v>
      </c>
      <c r="AJ729" s="9">
        <f t="shared" si="192"/>
        <v>9</v>
      </c>
      <c r="AK729" s="9">
        <f t="shared" si="192"/>
        <v>9</v>
      </c>
      <c r="AL729" s="9" t="str">
        <f t="shared" si="192"/>
        <v>-</v>
      </c>
      <c r="AM729" s="9">
        <f t="shared" si="192"/>
        <v>4</v>
      </c>
      <c r="AN729" s="9">
        <f t="shared" si="192"/>
        <v>7</v>
      </c>
      <c r="AO729" s="9" t="str">
        <f t="shared" si="192"/>
        <v>-</v>
      </c>
      <c r="AP729" s="9">
        <f t="shared" si="188"/>
        <v>8</v>
      </c>
      <c r="AQ729" s="9" t="str">
        <f t="shared" si="188"/>
        <v>-</v>
      </c>
      <c r="AR729" s="9" t="str">
        <f t="shared" si="188"/>
        <v>-</v>
      </c>
      <c r="AS729" s="9">
        <f t="shared" si="188"/>
        <v>7</v>
      </c>
      <c r="AT729" s="9" t="str">
        <f t="shared" si="188"/>
        <v>-</v>
      </c>
      <c r="AU729" s="9" t="str">
        <f t="shared" si="188"/>
        <v>-</v>
      </c>
      <c r="AV729" s="9" t="str">
        <f t="shared" si="188"/>
        <v>-</v>
      </c>
      <c r="AW729" s="9">
        <f t="shared" si="188"/>
        <v>7</v>
      </c>
      <c r="AX729" s="9" t="str">
        <f t="shared" si="188"/>
        <v>-</v>
      </c>
      <c r="AY729" s="9" t="str">
        <f t="shared" si="188"/>
        <v>-</v>
      </c>
      <c r="AZ729" s="9">
        <f t="shared" si="192"/>
        <v>11</v>
      </c>
      <c r="BA729" s="9" t="str">
        <f t="shared" si="192"/>
        <v>-</v>
      </c>
      <c r="BB729" s="9">
        <f t="shared" si="202"/>
        <v>5</v>
      </c>
      <c r="BC729" s="9">
        <f t="shared" si="202"/>
        <v>5</v>
      </c>
      <c r="BD729" s="9" t="str">
        <f t="shared" si="202"/>
        <v>-</v>
      </c>
      <c r="BE729" s="9">
        <f t="shared" si="202"/>
        <v>7</v>
      </c>
      <c r="BF729" s="9">
        <f t="shared" si="202"/>
        <v>12</v>
      </c>
      <c r="BG729" s="9" t="str">
        <f t="shared" si="202"/>
        <v>-</v>
      </c>
      <c r="BH729" s="9">
        <f t="shared" si="202"/>
        <v>4</v>
      </c>
      <c r="BI729" s="9" t="str">
        <f t="shared" si="202"/>
        <v>-</v>
      </c>
      <c r="BJ729" s="37">
        <f t="shared" si="189"/>
        <v>20</v>
      </c>
      <c r="BK729" s="34">
        <f t="shared" si="190"/>
        <v>8.2998609999999999</v>
      </c>
      <c r="BL729" s="9">
        <f t="shared" si="193"/>
        <v>13</v>
      </c>
      <c r="BN729" s="38">
        <f t="shared" si="199"/>
        <v>140</v>
      </c>
      <c r="BO729" s="34">
        <f t="shared" si="194"/>
        <v>8.2998609999999999</v>
      </c>
      <c r="BP729" s="37">
        <f t="shared" si="195"/>
        <v>21</v>
      </c>
      <c r="BQ729" s="37">
        <f t="shared" si="196"/>
        <v>20</v>
      </c>
      <c r="BR729" s="36">
        <f t="shared" si="197"/>
        <v>66</v>
      </c>
      <c r="BS729" s="36">
        <f t="shared" si="197"/>
        <v>2</v>
      </c>
      <c r="BV729" s="25"/>
      <c r="BW729" s="25"/>
      <c r="BX729" s="25"/>
    </row>
    <row r="730" spans="1:76">
      <c r="A730" s="38">
        <f t="shared" si="198"/>
        <v>141</v>
      </c>
      <c r="B730" s="36">
        <f t="shared" si="191"/>
        <v>66</v>
      </c>
      <c r="C730" s="36">
        <f t="shared" si="191"/>
        <v>3</v>
      </c>
      <c r="D730" s="9">
        <f t="shared" si="202"/>
        <v>12</v>
      </c>
      <c r="E730" s="9" t="str">
        <f t="shared" si="202"/>
        <v>-</v>
      </c>
      <c r="F730" s="9" t="str">
        <f t="shared" si="202"/>
        <v>-</v>
      </c>
      <c r="G730" s="9" t="str">
        <f t="shared" si="202"/>
        <v>-</v>
      </c>
      <c r="H730" s="9" t="str">
        <f t="shared" si="202"/>
        <v>-</v>
      </c>
      <c r="I730" s="9" t="str">
        <f t="shared" si="202"/>
        <v>-</v>
      </c>
      <c r="J730" s="9" t="str">
        <f t="shared" si="202"/>
        <v>-</v>
      </c>
      <c r="K730" s="9" t="str">
        <f t="shared" si="202"/>
        <v>-</v>
      </c>
      <c r="L730" s="9" t="str">
        <f t="shared" si="202"/>
        <v>-</v>
      </c>
      <c r="M730" s="9">
        <f t="shared" si="202"/>
        <v>11</v>
      </c>
      <c r="N730" s="9" t="str">
        <f t="shared" si="202"/>
        <v>-</v>
      </c>
      <c r="O730" s="9" t="str">
        <f t="shared" si="202"/>
        <v>-</v>
      </c>
      <c r="P730" s="9" t="str">
        <f t="shared" si="202"/>
        <v>-</v>
      </c>
      <c r="Q730" s="9">
        <f t="shared" si="202"/>
        <v>9</v>
      </c>
      <c r="R730" s="9" t="str">
        <f t="shared" si="202"/>
        <v>-</v>
      </c>
      <c r="S730" s="9" t="str">
        <f t="shared" si="202"/>
        <v>-</v>
      </c>
      <c r="T730" s="9">
        <f t="shared" si="202"/>
        <v>8</v>
      </c>
      <c r="U730" s="9">
        <f t="shared" si="202"/>
        <v>10</v>
      </c>
      <c r="V730" s="9" t="str">
        <f t="shared" si="202"/>
        <v>-</v>
      </c>
      <c r="W730" s="9" t="str">
        <f t="shared" si="202"/>
        <v>-</v>
      </c>
      <c r="X730" s="9" t="str">
        <f t="shared" si="202"/>
        <v>-</v>
      </c>
      <c r="Y730" s="9" t="str">
        <f t="shared" si="202"/>
        <v>-</v>
      </c>
      <c r="Z730" s="9">
        <f t="shared" si="202"/>
        <v>9</v>
      </c>
      <c r="AA730" s="9" t="str">
        <f t="shared" si="202"/>
        <v>-</v>
      </c>
      <c r="AB730" s="9" t="str">
        <f t="shared" si="202"/>
        <v>-</v>
      </c>
      <c r="AC730" s="9" t="str">
        <f t="shared" si="202"/>
        <v>-</v>
      </c>
      <c r="AD730" s="9" t="str">
        <f t="shared" si="202"/>
        <v>-</v>
      </c>
      <c r="AE730" s="9" t="str">
        <f t="shared" si="202"/>
        <v>-</v>
      </c>
      <c r="AF730" s="9" t="str">
        <f t="shared" si="202"/>
        <v>-</v>
      </c>
      <c r="AG730" s="9">
        <f t="shared" si="202"/>
        <v>7</v>
      </c>
      <c r="AH730" s="9" t="str">
        <f t="shared" si="202"/>
        <v>-</v>
      </c>
      <c r="AI730" s="9">
        <f t="shared" si="192"/>
        <v>7</v>
      </c>
      <c r="AJ730" s="9">
        <f t="shared" si="192"/>
        <v>7</v>
      </c>
      <c r="AK730" s="9" t="str">
        <f t="shared" si="192"/>
        <v>-</v>
      </c>
      <c r="AL730" s="9">
        <f t="shared" si="192"/>
        <v>8</v>
      </c>
      <c r="AM730" s="9">
        <f t="shared" si="192"/>
        <v>8</v>
      </c>
      <c r="AN730" s="9">
        <f t="shared" si="192"/>
        <v>7</v>
      </c>
      <c r="AO730" s="9" t="str">
        <f t="shared" si="192"/>
        <v>-</v>
      </c>
      <c r="AP730" s="9">
        <f t="shared" si="188"/>
        <v>9</v>
      </c>
      <c r="AQ730" s="9" t="str">
        <f t="shared" si="188"/>
        <v>-</v>
      </c>
      <c r="AR730" s="9" t="str">
        <f t="shared" si="188"/>
        <v>-</v>
      </c>
      <c r="AS730" s="9">
        <f t="shared" si="188"/>
        <v>3</v>
      </c>
      <c r="AT730" s="9" t="str">
        <f t="shared" si="188"/>
        <v>-</v>
      </c>
      <c r="AU730" s="9" t="str">
        <f t="shared" si="188"/>
        <v>-</v>
      </c>
      <c r="AV730" s="9" t="str">
        <f t="shared" si="188"/>
        <v>-</v>
      </c>
      <c r="AW730" s="9">
        <f t="shared" si="188"/>
        <v>7</v>
      </c>
      <c r="AX730" s="9" t="str">
        <f t="shared" si="188"/>
        <v>-</v>
      </c>
      <c r="AY730" s="9" t="str">
        <f t="shared" si="188"/>
        <v>-</v>
      </c>
      <c r="AZ730" s="9">
        <f t="shared" si="192"/>
        <v>12</v>
      </c>
      <c r="BA730" s="9" t="str">
        <f t="shared" si="192"/>
        <v>-</v>
      </c>
      <c r="BB730" s="9">
        <f t="shared" si="202"/>
        <v>7</v>
      </c>
      <c r="BC730" s="9">
        <f t="shared" si="202"/>
        <v>8</v>
      </c>
      <c r="BD730" s="9" t="str">
        <f t="shared" si="202"/>
        <v>-</v>
      </c>
      <c r="BE730" s="9">
        <f t="shared" si="202"/>
        <v>10</v>
      </c>
      <c r="BF730" s="9">
        <f t="shared" si="202"/>
        <v>11</v>
      </c>
      <c r="BG730" s="9" t="str">
        <f t="shared" si="202"/>
        <v>-</v>
      </c>
      <c r="BH730" s="9" t="str">
        <f t="shared" si="202"/>
        <v>-</v>
      </c>
      <c r="BI730" s="9" t="str">
        <f t="shared" si="202"/>
        <v>-</v>
      </c>
      <c r="BJ730" s="37">
        <f t="shared" si="189"/>
        <v>20</v>
      </c>
      <c r="BK730" s="34">
        <f t="shared" si="190"/>
        <v>8.49986</v>
      </c>
      <c r="BL730" s="9">
        <f t="shared" si="193"/>
        <v>5</v>
      </c>
      <c r="BN730" s="38">
        <f t="shared" si="199"/>
        <v>141</v>
      </c>
      <c r="BO730" s="34">
        <f t="shared" si="194"/>
        <v>8.49986</v>
      </c>
      <c r="BP730" s="37">
        <f t="shared" si="195"/>
        <v>25</v>
      </c>
      <c r="BQ730" s="37">
        <f t="shared" si="196"/>
        <v>20</v>
      </c>
      <c r="BR730" s="36">
        <f t="shared" si="197"/>
        <v>66</v>
      </c>
      <c r="BS730" s="36">
        <f t="shared" si="197"/>
        <v>3</v>
      </c>
      <c r="BV730" s="25"/>
      <c r="BW730" s="25"/>
      <c r="BX730" s="25"/>
    </row>
    <row r="731" spans="1:76">
      <c r="A731" s="38">
        <f t="shared" si="198"/>
        <v>142</v>
      </c>
      <c r="B731" s="36">
        <f t="shared" si="191"/>
        <v>68</v>
      </c>
      <c r="C731" s="36">
        <f t="shared" si="191"/>
        <v>1</v>
      </c>
      <c r="D731" s="9">
        <f t="shared" si="202"/>
        <v>12</v>
      </c>
      <c r="E731" s="9" t="str">
        <f t="shared" si="202"/>
        <v>-</v>
      </c>
      <c r="F731" s="9" t="str">
        <f t="shared" si="202"/>
        <v>-</v>
      </c>
      <c r="G731" s="9" t="str">
        <f t="shared" si="202"/>
        <v>-</v>
      </c>
      <c r="H731" s="9" t="str">
        <f t="shared" si="202"/>
        <v>-</v>
      </c>
      <c r="I731" s="9" t="str">
        <f t="shared" si="202"/>
        <v>-</v>
      </c>
      <c r="J731" s="9" t="str">
        <f t="shared" si="202"/>
        <v>-</v>
      </c>
      <c r="K731" s="9" t="str">
        <f t="shared" si="202"/>
        <v>-</v>
      </c>
      <c r="L731" s="9" t="str">
        <f t="shared" si="202"/>
        <v>-</v>
      </c>
      <c r="M731" s="9">
        <f t="shared" si="202"/>
        <v>11</v>
      </c>
      <c r="N731" s="9" t="str">
        <f t="shared" si="202"/>
        <v>-</v>
      </c>
      <c r="O731" s="9" t="str">
        <f t="shared" si="202"/>
        <v>-</v>
      </c>
      <c r="P731" s="9" t="str">
        <f t="shared" si="202"/>
        <v>-</v>
      </c>
      <c r="Q731" s="9">
        <f t="shared" si="202"/>
        <v>9</v>
      </c>
      <c r="R731" s="9" t="str">
        <f t="shared" si="202"/>
        <v>-</v>
      </c>
      <c r="S731" s="9" t="str">
        <f t="shared" si="202"/>
        <v>-</v>
      </c>
      <c r="T731" s="9">
        <f t="shared" si="202"/>
        <v>11</v>
      </c>
      <c r="U731" s="9">
        <f t="shared" si="202"/>
        <v>12</v>
      </c>
      <c r="V731" s="9" t="str">
        <f t="shared" si="202"/>
        <v>-</v>
      </c>
      <c r="W731" s="9" t="str">
        <f t="shared" si="202"/>
        <v>-</v>
      </c>
      <c r="X731" s="9" t="str">
        <f t="shared" si="202"/>
        <v>-</v>
      </c>
      <c r="Y731" s="9" t="str">
        <f t="shared" si="202"/>
        <v>-</v>
      </c>
      <c r="Z731" s="9">
        <f t="shared" si="202"/>
        <v>10</v>
      </c>
      <c r="AA731" s="9" t="str">
        <f t="shared" si="202"/>
        <v>-</v>
      </c>
      <c r="AB731" s="9" t="str">
        <f t="shared" si="202"/>
        <v>-</v>
      </c>
      <c r="AC731" s="9" t="str">
        <f t="shared" si="202"/>
        <v>-</v>
      </c>
      <c r="AD731" s="9" t="str">
        <f t="shared" si="202"/>
        <v>-</v>
      </c>
      <c r="AE731" s="9" t="str">
        <f t="shared" si="202"/>
        <v>-</v>
      </c>
      <c r="AF731" s="9" t="str">
        <f t="shared" si="202"/>
        <v>-</v>
      </c>
      <c r="AG731" s="9">
        <f t="shared" si="202"/>
        <v>6</v>
      </c>
      <c r="AH731" s="9" t="str">
        <f t="shared" si="202"/>
        <v>-</v>
      </c>
      <c r="AI731" s="9" t="str">
        <f t="shared" si="192"/>
        <v>-</v>
      </c>
      <c r="AJ731" s="9">
        <f t="shared" si="192"/>
        <v>9</v>
      </c>
      <c r="AK731" s="9">
        <f t="shared" si="192"/>
        <v>12</v>
      </c>
      <c r="AL731" s="9">
        <f t="shared" si="192"/>
        <v>7</v>
      </c>
      <c r="AM731" s="9">
        <f t="shared" si="192"/>
        <v>7</v>
      </c>
      <c r="AN731" s="9" t="str">
        <f t="shared" si="192"/>
        <v>-</v>
      </c>
      <c r="AO731" s="9" t="str">
        <f t="shared" si="192"/>
        <v>-</v>
      </c>
      <c r="AP731" s="9">
        <f t="shared" si="188"/>
        <v>9</v>
      </c>
      <c r="AQ731" s="9" t="str">
        <f t="shared" si="188"/>
        <v>-</v>
      </c>
      <c r="AR731" s="9" t="str">
        <f t="shared" si="188"/>
        <v>-</v>
      </c>
      <c r="AS731" s="9">
        <f t="shared" si="188"/>
        <v>6</v>
      </c>
      <c r="AT731" s="9" t="str">
        <f t="shared" si="188"/>
        <v>-</v>
      </c>
      <c r="AU731" s="9" t="str">
        <f t="shared" si="188"/>
        <v>-</v>
      </c>
      <c r="AV731" s="9" t="str">
        <f t="shared" si="188"/>
        <v>-</v>
      </c>
      <c r="AW731" s="9">
        <f t="shared" si="188"/>
        <v>8</v>
      </c>
      <c r="AX731" s="9" t="str">
        <f t="shared" si="188"/>
        <v>-</v>
      </c>
      <c r="AY731" s="9" t="str">
        <f t="shared" si="188"/>
        <v>-</v>
      </c>
      <c r="AZ731" s="9" t="str">
        <f t="shared" si="192"/>
        <v>-</v>
      </c>
      <c r="BA731" s="9" t="str">
        <f t="shared" si="192"/>
        <v>-</v>
      </c>
      <c r="BB731" s="9">
        <f t="shared" si="202"/>
        <v>9</v>
      </c>
      <c r="BC731" s="9">
        <f t="shared" si="202"/>
        <v>9</v>
      </c>
      <c r="BD731" s="9" t="str">
        <f t="shared" si="202"/>
        <v>-</v>
      </c>
      <c r="BE731" s="9">
        <f t="shared" si="202"/>
        <v>12</v>
      </c>
      <c r="BF731" s="9">
        <f t="shared" si="202"/>
        <v>9</v>
      </c>
      <c r="BG731" s="9" t="str">
        <f t="shared" si="202"/>
        <v>-</v>
      </c>
      <c r="BH731" s="9" t="str">
        <f t="shared" si="202"/>
        <v>-</v>
      </c>
      <c r="BI731" s="9">
        <f t="shared" si="202"/>
        <v>9</v>
      </c>
      <c r="BJ731" s="37">
        <f t="shared" si="189"/>
        <v>19</v>
      </c>
      <c r="BK731" s="34">
        <f t="shared" si="190"/>
        <v>9.3156484736842113</v>
      </c>
      <c r="BL731" s="9">
        <f t="shared" si="193"/>
        <v>2</v>
      </c>
      <c r="BN731" s="38">
        <f t="shared" si="199"/>
        <v>142</v>
      </c>
      <c r="BO731" s="34">
        <f t="shared" si="194"/>
        <v>9.3156484736842113</v>
      </c>
      <c r="BP731" s="37">
        <f t="shared" si="195"/>
        <v>23</v>
      </c>
      <c r="BQ731" s="37">
        <f t="shared" si="196"/>
        <v>19</v>
      </c>
      <c r="BR731" s="36">
        <f t="shared" si="197"/>
        <v>68</v>
      </c>
      <c r="BS731" s="36">
        <f t="shared" si="197"/>
        <v>1</v>
      </c>
      <c r="BV731" s="25"/>
      <c r="BW731" s="25"/>
      <c r="BX731" s="25"/>
    </row>
    <row r="732" spans="1:76">
      <c r="A732" s="38">
        <f t="shared" si="198"/>
        <v>143</v>
      </c>
      <c r="B732" s="36">
        <f t="shared" si="191"/>
        <v>68</v>
      </c>
      <c r="C732" s="36">
        <f t="shared" si="191"/>
        <v>2</v>
      </c>
      <c r="D732" s="9">
        <f t="shared" si="202"/>
        <v>6</v>
      </c>
      <c r="E732" s="9" t="str">
        <f t="shared" si="202"/>
        <v>-</v>
      </c>
      <c r="F732" s="9" t="str">
        <f t="shared" si="202"/>
        <v>-</v>
      </c>
      <c r="G732" s="9" t="str">
        <f t="shared" si="202"/>
        <v>-</v>
      </c>
      <c r="H732" s="9" t="str">
        <f t="shared" si="202"/>
        <v>-</v>
      </c>
      <c r="I732" s="9" t="str">
        <f t="shared" si="202"/>
        <v>-</v>
      </c>
      <c r="J732" s="9" t="str">
        <f t="shared" si="202"/>
        <v>-</v>
      </c>
      <c r="K732" s="9" t="str">
        <f t="shared" si="202"/>
        <v>-</v>
      </c>
      <c r="L732" s="9" t="str">
        <f t="shared" si="202"/>
        <v>-</v>
      </c>
      <c r="M732" s="9" t="str">
        <f t="shared" si="202"/>
        <v>-</v>
      </c>
      <c r="N732" s="9" t="str">
        <f t="shared" si="202"/>
        <v>-</v>
      </c>
      <c r="O732" s="9" t="str">
        <f t="shared" si="202"/>
        <v>-</v>
      </c>
      <c r="P732" s="9" t="str">
        <f t="shared" si="202"/>
        <v>-</v>
      </c>
      <c r="Q732" s="9">
        <f t="shared" si="202"/>
        <v>8</v>
      </c>
      <c r="R732" s="9" t="str">
        <f t="shared" si="202"/>
        <v>-</v>
      </c>
      <c r="S732" s="9" t="str">
        <f t="shared" si="202"/>
        <v>-</v>
      </c>
      <c r="T732" s="9">
        <f t="shared" si="202"/>
        <v>8</v>
      </c>
      <c r="U732" s="9">
        <f t="shared" si="202"/>
        <v>9</v>
      </c>
      <c r="V732" s="9" t="str">
        <f t="shared" si="202"/>
        <v>-</v>
      </c>
      <c r="W732" s="9" t="str">
        <f t="shared" si="202"/>
        <v>-</v>
      </c>
      <c r="X732" s="9" t="str">
        <f t="shared" si="202"/>
        <v>-</v>
      </c>
      <c r="Y732" s="9" t="str">
        <f t="shared" si="202"/>
        <v>-</v>
      </c>
      <c r="Z732" s="9">
        <f t="shared" si="202"/>
        <v>9</v>
      </c>
      <c r="AA732" s="9" t="str">
        <f t="shared" si="202"/>
        <v>-</v>
      </c>
      <c r="AB732" s="9" t="str">
        <f t="shared" si="202"/>
        <v>-</v>
      </c>
      <c r="AC732" s="9" t="str">
        <f t="shared" si="202"/>
        <v>-</v>
      </c>
      <c r="AD732" s="9" t="str">
        <f t="shared" si="202"/>
        <v>-</v>
      </c>
      <c r="AE732" s="9" t="str">
        <f t="shared" si="202"/>
        <v>-</v>
      </c>
      <c r="AF732" s="9" t="str">
        <f t="shared" si="202"/>
        <v>-</v>
      </c>
      <c r="AG732" s="9">
        <f t="shared" si="202"/>
        <v>6</v>
      </c>
      <c r="AH732" s="9" t="str">
        <f t="shared" si="202"/>
        <v>-</v>
      </c>
      <c r="AI732" s="9">
        <f t="shared" si="192"/>
        <v>7</v>
      </c>
      <c r="AJ732" s="9">
        <f t="shared" si="192"/>
        <v>7</v>
      </c>
      <c r="AK732" s="9" t="str">
        <f t="shared" si="192"/>
        <v>-</v>
      </c>
      <c r="AL732" s="9">
        <f t="shared" si="192"/>
        <v>5</v>
      </c>
      <c r="AM732" s="9">
        <f t="shared" si="192"/>
        <v>7</v>
      </c>
      <c r="AN732" s="9">
        <f t="shared" si="192"/>
        <v>6</v>
      </c>
      <c r="AO732" s="9" t="str">
        <f t="shared" si="192"/>
        <v>-</v>
      </c>
      <c r="AP732" s="9">
        <f t="shared" si="188"/>
        <v>7</v>
      </c>
      <c r="AQ732" s="9" t="str">
        <f t="shared" si="188"/>
        <v>-</v>
      </c>
      <c r="AR732" s="9" t="str">
        <f t="shared" si="188"/>
        <v>-</v>
      </c>
      <c r="AS732" s="9">
        <f t="shared" si="188"/>
        <v>3</v>
      </c>
      <c r="AT732" s="9" t="str">
        <f t="shared" si="188"/>
        <v>-</v>
      </c>
      <c r="AU732" s="9" t="str">
        <f t="shared" si="188"/>
        <v>-</v>
      </c>
      <c r="AV732" s="9" t="str">
        <f t="shared" si="188"/>
        <v>-</v>
      </c>
      <c r="AW732" s="9">
        <f t="shared" si="188"/>
        <v>7</v>
      </c>
      <c r="AX732" s="9" t="str">
        <f t="shared" si="188"/>
        <v>-</v>
      </c>
      <c r="AY732" s="9" t="str">
        <f t="shared" si="188"/>
        <v>-</v>
      </c>
      <c r="AZ732" s="9" t="str">
        <f t="shared" si="192"/>
        <v>-</v>
      </c>
      <c r="BA732" s="9" t="str">
        <f t="shared" si="192"/>
        <v>-</v>
      </c>
      <c r="BB732" s="9" t="str">
        <f t="shared" si="202"/>
        <v>-</v>
      </c>
      <c r="BC732" s="9">
        <f t="shared" si="202"/>
        <v>9</v>
      </c>
      <c r="BD732" s="9" t="str">
        <f t="shared" si="202"/>
        <v>-</v>
      </c>
      <c r="BE732" s="9" t="str">
        <f t="shared" si="202"/>
        <v>-</v>
      </c>
      <c r="BF732" s="9">
        <f t="shared" si="202"/>
        <v>8</v>
      </c>
      <c r="BG732" s="9" t="str">
        <f t="shared" si="202"/>
        <v>-</v>
      </c>
      <c r="BH732" s="9" t="str">
        <f t="shared" si="202"/>
        <v>-</v>
      </c>
      <c r="BI732" s="9" t="str">
        <f t="shared" si="202"/>
        <v>-</v>
      </c>
      <c r="BJ732" s="37">
        <f t="shared" si="189"/>
        <v>16</v>
      </c>
      <c r="BK732" s="34">
        <f t="shared" si="190"/>
        <v>6.9998579999999997</v>
      </c>
      <c r="BL732" s="9">
        <f t="shared" si="193"/>
        <v>49</v>
      </c>
      <c r="BN732" s="38">
        <f t="shared" si="199"/>
        <v>143</v>
      </c>
      <c r="BO732" s="34">
        <f t="shared" si="194"/>
        <v>6.9998579999999997</v>
      </c>
      <c r="BP732" s="37">
        <f t="shared" si="195"/>
        <v>21</v>
      </c>
      <c r="BQ732" s="37">
        <f t="shared" si="196"/>
        <v>16</v>
      </c>
      <c r="BR732" s="36">
        <f t="shared" si="197"/>
        <v>68</v>
      </c>
      <c r="BS732" s="36">
        <f t="shared" si="197"/>
        <v>2</v>
      </c>
      <c r="BV732" s="25"/>
      <c r="BW732" s="25"/>
      <c r="BX732" s="25"/>
    </row>
    <row r="733" spans="1:76">
      <c r="A733" s="38">
        <f t="shared" si="198"/>
        <v>144</v>
      </c>
      <c r="B733" s="36">
        <f t="shared" si="191"/>
        <v>68</v>
      </c>
      <c r="C733" s="36">
        <f t="shared" si="191"/>
        <v>3</v>
      </c>
      <c r="D733" s="9">
        <f t="shared" si="202"/>
        <v>8</v>
      </c>
      <c r="E733" s="9" t="str">
        <f t="shared" si="202"/>
        <v>-</v>
      </c>
      <c r="F733" s="9">
        <f t="shared" si="202"/>
        <v>10</v>
      </c>
      <c r="G733" s="9" t="str">
        <f t="shared" si="202"/>
        <v>-</v>
      </c>
      <c r="H733" s="9" t="str">
        <f t="shared" si="202"/>
        <v>-</v>
      </c>
      <c r="I733" s="9" t="str">
        <f t="shared" si="202"/>
        <v>-</v>
      </c>
      <c r="J733" s="9">
        <f t="shared" si="202"/>
        <v>7</v>
      </c>
      <c r="K733" s="9" t="str">
        <f t="shared" si="202"/>
        <v>-</v>
      </c>
      <c r="L733" s="9" t="str">
        <f t="shared" si="202"/>
        <v>-</v>
      </c>
      <c r="M733" s="9" t="str">
        <f t="shared" si="202"/>
        <v>-</v>
      </c>
      <c r="N733" s="9" t="str">
        <f t="shared" si="202"/>
        <v>-</v>
      </c>
      <c r="O733" s="9" t="str">
        <f t="shared" si="202"/>
        <v>-</v>
      </c>
      <c r="P733" s="9" t="str">
        <f t="shared" si="202"/>
        <v>-</v>
      </c>
      <c r="Q733" s="9">
        <f t="shared" si="202"/>
        <v>9</v>
      </c>
      <c r="R733" s="9" t="str">
        <f t="shared" si="202"/>
        <v>-</v>
      </c>
      <c r="S733" s="9" t="str">
        <f t="shared" si="202"/>
        <v>-</v>
      </c>
      <c r="T733" s="9">
        <f t="shared" si="202"/>
        <v>7</v>
      </c>
      <c r="U733" s="9">
        <f t="shared" si="202"/>
        <v>10</v>
      </c>
      <c r="V733" s="9" t="str">
        <f t="shared" si="202"/>
        <v>-</v>
      </c>
      <c r="W733" s="9" t="str">
        <f t="shared" si="202"/>
        <v>-</v>
      </c>
      <c r="X733" s="9" t="str">
        <f t="shared" si="202"/>
        <v>-</v>
      </c>
      <c r="Y733" s="9" t="str">
        <f t="shared" si="202"/>
        <v>-</v>
      </c>
      <c r="Z733" s="9">
        <f t="shared" si="202"/>
        <v>8</v>
      </c>
      <c r="AA733" s="9" t="str">
        <f t="shared" si="202"/>
        <v>-</v>
      </c>
      <c r="AB733" s="9" t="str">
        <f t="shared" si="202"/>
        <v>-</v>
      </c>
      <c r="AC733" s="9" t="str">
        <f t="shared" si="202"/>
        <v>-</v>
      </c>
      <c r="AD733" s="9" t="str">
        <f t="shared" si="202"/>
        <v>-</v>
      </c>
      <c r="AE733" s="9" t="str">
        <f t="shared" si="202"/>
        <v>-</v>
      </c>
      <c r="AF733" s="9" t="str">
        <f t="shared" si="202"/>
        <v>-</v>
      </c>
      <c r="AG733" s="9">
        <f t="shared" si="202"/>
        <v>6</v>
      </c>
      <c r="AH733" s="9" t="str">
        <f t="shared" si="202"/>
        <v>-</v>
      </c>
      <c r="AI733" s="9">
        <f t="shared" si="192"/>
        <v>8</v>
      </c>
      <c r="AJ733" s="9">
        <f t="shared" si="192"/>
        <v>8</v>
      </c>
      <c r="AK733" s="9">
        <f t="shared" si="192"/>
        <v>12</v>
      </c>
      <c r="AL733" s="9">
        <f t="shared" si="192"/>
        <v>5</v>
      </c>
      <c r="AM733" s="9">
        <f t="shared" si="192"/>
        <v>7</v>
      </c>
      <c r="AN733" s="9">
        <f t="shared" si="192"/>
        <v>6</v>
      </c>
      <c r="AO733" s="9" t="str">
        <f t="shared" si="192"/>
        <v>-</v>
      </c>
      <c r="AP733" s="9">
        <f t="shared" si="188"/>
        <v>8</v>
      </c>
      <c r="AQ733" s="9" t="str">
        <f t="shared" si="188"/>
        <v>-</v>
      </c>
      <c r="AR733" s="9" t="str">
        <f t="shared" si="188"/>
        <v>-</v>
      </c>
      <c r="AS733" s="9">
        <f t="shared" si="188"/>
        <v>5</v>
      </c>
      <c r="AT733" s="9" t="str">
        <f t="shared" si="188"/>
        <v>-</v>
      </c>
      <c r="AU733" s="9" t="str">
        <f t="shared" si="188"/>
        <v>-</v>
      </c>
      <c r="AV733" s="9" t="str">
        <f t="shared" si="188"/>
        <v>-</v>
      </c>
      <c r="AW733" s="9">
        <f t="shared" si="188"/>
        <v>6</v>
      </c>
      <c r="AX733" s="9" t="str">
        <f t="shared" si="188"/>
        <v>-</v>
      </c>
      <c r="AY733" s="9" t="str">
        <f t="shared" si="188"/>
        <v>-</v>
      </c>
      <c r="AZ733" s="9">
        <f t="shared" si="192"/>
        <v>5</v>
      </c>
      <c r="BA733" s="9" t="str">
        <f t="shared" si="192"/>
        <v>-</v>
      </c>
      <c r="BB733" s="9" t="str">
        <f t="shared" si="202"/>
        <v>-</v>
      </c>
      <c r="BC733" s="9">
        <f t="shared" si="202"/>
        <v>9</v>
      </c>
      <c r="BD733" s="9" t="str">
        <f t="shared" si="202"/>
        <v>-</v>
      </c>
      <c r="BE733" s="9">
        <f t="shared" si="202"/>
        <v>7</v>
      </c>
      <c r="BF733" s="9">
        <f t="shared" si="202"/>
        <v>8</v>
      </c>
      <c r="BG733" s="9" t="str">
        <f t="shared" si="202"/>
        <v>-</v>
      </c>
      <c r="BH733" s="9" t="str">
        <f t="shared" si="202"/>
        <v>-</v>
      </c>
      <c r="BI733" s="9" t="str">
        <f t="shared" si="202"/>
        <v>-</v>
      </c>
      <c r="BJ733" s="37">
        <f t="shared" si="189"/>
        <v>21</v>
      </c>
      <c r="BK733" s="34">
        <f t="shared" si="190"/>
        <v>7.5712855714285716</v>
      </c>
      <c r="BL733" s="9">
        <f t="shared" si="193"/>
        <v>30</v>
      </c>
      <c r="BN733" s="38">
        <f t="shared" si="199"/>
        <v>144</v>
      </c>
      <c r="BO733" s="34">
        <f t="shared" si="194"/>
        <v>7.5712855714285716</v>
      </c>
      <c r="BP733" s="37">
        <f t="shared" si="195"/>
        <v>24</v>
      </c>
      <c r="BQ733" s="37">
        <f t="shared" si="196"/>
        <v>21</v>
      </c>
      <c r="BR733" s="36">
        <f t="shared" si="197"/>
        <v>68</v>
      </c>
      <c r="BS733" s="36">
        <f t="shared" si="197"/>
        <v>3</v>
      </c>
      <c r="BV733" s="25"/>
      <c r="BW733" s="25"/>
      <c r="BX733" s="25"/>
    </row>
    <row r="734" spans="1:76">
      <c r="A734" s="38">
        <f t="shared" si="198"/>
        <v>145</v>
      </c>
      <c r="B734" s="36">
        <f t="shared" si="191"/>
        <v>69</v>
      </c>
      <c r="C734" s="36">
        <f t="shared" si="191"/>
        <v>1</v>
      </c>
      <c r="D734" s="9">
        <f t="shared" si="202"/>
        <v>4</v>
      </c>
      <c r="E734" s="9" t="str">
        <f t="shared" si="202"/>
        <v>-</v>
      </c>
      <c r="F734" s="9" t="str">
        <f t="shared" si="202"/>
        <v>-</v>
      </c>
      <c r="G734" s="9" t="str">
        <f t="shared" si="202"/>
        <v>-</v>
      </c>
      <c r="H734" s="9" t="str">
        <f t="shared" si="202"/>
        <v>-</v>
      </c>
      <c r="I734" s="9" t="str">
        <f t="shared" si="202"/>
        <v>-</v>
      </c>
      <c r="J734" s="9" t="str">
        <f t="shared" si="202"/>
        <v>-</v>
      </c>
      <c r="K734" s="9" t="str">
        <f t="shared" si="202"/>
        <v>-</v>
      </c>
      <c r="L734" s="9" t="str">
        <f t="shared" si="202"/>
        <v>-</v>
      </c>
      <c r="M734" s="9" t="str">
        <f t="shared" si="202"/>
        <v>-</v>
      </c>
      <c r="N734" s="9" t="str">
        <f t="shared" si="202"/>
        <v>-</v>
      </c>
      <c r="O734" s="9" t="str">
        <f t="shared" si="202"/>
        <v>-</v>
      </c>
      <c r="P734" s="9" t="str">
        <f t="shared" si="202"/>
        <v>-</v>
      </c>
      <c r="Q734" s="9">
        <f t="shared" si="202"/>
        <v>6</v>
      </c>
      <c r="R734" s="9" t="str">
        <f t="shared" si="202"/>
        <v>-</v>
      </c>
      <c r="S734" s="9" t="str">
        <f t="shared" ref="S734:BI734" si="203">IF(AND(S$196="ДА",S539="-"),S147,"-")</f>
        <v>-</v>
      </c>
      <c r="T734" s="9">
        <f t="shared" si="203"/>
        <v>5</v>
      </c>
      <c r="U734" s="9">
        <f t="shared" si="203"/>
        <v>8</v>
      </c>
      <c r="V734" s="9" t="str">
        <f t="shared" si="203"/>
        <v>-</v>
      </c>
      <c r="W734" s="9" t="str">
        <f t="shared" si="203"/>
        <v>-</v>
      </c>
      <c r="X734" s="9" t="str">
        <f t="shared" si="203"/>
        <v>-</v>
      </c>
      <c r="Y734" s="9" t="str">
        <f t="shared" si="203"/>
        <v>-</v>
      </c>
      <c r="Z734" s="9">
        <f t="shared" si="203"/>
        <v>9</v>
      </c>
      <c r="AA734" s="9" t="str">
        <f t="shared" si="203"/>
        <v>-</v>
      </c>
      <c r="AB734" s="9" t="str">
        <f t="shared" si="203"/>
        <v>-</v>
      </c>
      <c r="AC734" s="9" t="str">
        <f t="shared" si="203"/>
        <v>-</v>
      </c>
      <c r="AD734" s="9" t="str">
        <f t="shared" si="203"/>
        <v>-</v>
      </c>
      <c r="AE734" s="9" t="str">
        <f t="shared" si="203"/>
        <v>-</v>
      </c>
      <c r="AF734" s="9" t="str">
        <f t="shared" si="203"/>
        <v>-</v>
      </c>
      <c r="AG734" s="9">
        <f t="shared" si="203"/>
        <v>5</v>
      </c>
      <c r="AH734" s="9" t="str">
        <f t="shared" si="203"/>
        <v>-</v>
      </c>
      <c r="AI734" s="9" t="str">
        <f t="shared" si="192"/>
        <v>-</v>
      </c>
      <c r="AJ734" s="9">
        <f t="shared" si="192"/>
        <v>4</v>
      </c>
      <c r="AK734" s="9">
        <f t="shared" si="192"/>
        <v>9</v>
      </c>
      <c r="AL734" s="9">
        <f t="shared" si="192"/>
        <v>6</v>
      </c>
      <c r="AM734" s="9">
        <f t="shared" si="192"/>
        <v>7</v>
      </c>
      <c r="AN734" s="9">
        <f t="shared" si="192"/>
        <v>6</v>
      </c>
      <c r="AO734" s="9" t="str">
        <f t="shared" si="192"/>
        <v>-</v>
      </c>
      <c r="AP734" s="9" t="str">
        <f t="shared" si="188"/>
        <v>-</v>
      </c>
      <c r="AQ734" s="9" t="str">
        <f t="shared" si="188"/>
        <v>-</v>
      </c>
      <c r="AR734" s="9" t="str">
        <f t="shared" si="188"/>
        <v>-</v>
      </c>
      <c r="AS734" s="9">
        <f t="shared" si="188"/>
        <v>2</v>
      </c>
      <c r="AT734" s="9" t="str">
        <f t="shared" si="188"/>
        <v>-</v>
      </c>
      <c r="AU734" s="9" t="str">
        <f t="shared" si="188"/>
        <v>-</v>
      </c>
      <c r="AV734" s="9" t="str">
        <f t="shared" si="188"/>
        <v>-</v>
      </c>
      <c r="AW734" s="9" t="str">
        <f t="shared" si="188"/>
        <v>-</v>
      </c>
      <c r="AX734" s="9" t="str">
        <f t="shared" si="188"/>
        <v>-</v>
      </c>
      <c r="AY734" s="9" t="str">
        <f t="shared" si="188"/>
        <v>-</v>
      </c>
      <c r="AZ734" s="9">
        <f t="shared" si="192"/>
        <v>4</v>
      </c>
      <c r="BA734" s="9" t="str">
        <f t="shared" si="192"/>
        <v>-</v>
      </c>
      <c r="BB734" s="9">
        <f t="shared" si="203"/>
        <v>8</v>
      </c>
      <c r="BC734" s="9">
        <f t="shared" si="203"/>
        <v>9</v>
      </c>
      <c r="BD734" s="9" t="str">
        <f t="shared" si="203"/>
        <v>-</v>
      </c>
      <c r="BE734" s="9">
        <f t="shared" si="203"/>
        <v>6</v>
      </c>
      <c r="BF734" s="9" t="str">
        <f t="shared" si="203"/>
        <v>-</v>
      </c>
      <c r="BG734" s="9" t="str">
        <f t="shared" si="203"/>
        <v>-</v>
      </c>
      <c r="BH734" s="9" t="str">
        <f t="shared" si="203"/>
        <v>-</v>
      </c>
      <c r="BI734" s="9" t="str">
        <f t="shared" si="203"/>
        <v>-</v>
      </c>
      <c r="BJ734" s="37">
        <f t="shared" si="189"/>
        <v>16</v>
      </c>
      <c r="BK734" s="34">
        <f t="shared" si="190"/>
        <v>6.1248560000000003</v>
      </c>
      <c r="BL734" s="9">
        <f t="shared" si="193"/>
        <v>84</v>
      </c>
      <c r="BN734" s="38">
        <f t="shared" si="199"/>
        <v>145</v>
      </c>
      <c r="BO734" s="34">
        <f t="shared" si="194"/>
        <v>6.1248560000000003</v>
      </c>
      <c r="BP734" s="37">
        <f t="shared" si="195"/>
        <v>17</v>
      </c>
      <c r="BQ734" s="37">
        <f t="shared" si="196"/>
        <v>16</v>
      </c>
      <c r="BR734" s="36">
        <f t="shared" si="197"/>
        <v>69</v>
      </c>
      <c r="BS734" s="36">
        <f t="shared" si="197"/>
        <v>1</v>
      </c>
      <c r="BV734" s="25"/>
      <c r="BW734" s="25"/>
      <c r="BX734" s="25"/>
    </row>
    <row r="735" spans="1:76">
      <c r="A735" s="38">
        <f t="shared" si="198"/>
        <v>146</v>
      </c>
      <c r="B735" s="36">
        <f t="shared" ref="B735:C750" si="204">B148</f>
        <v>69</v>
      </c>
      <c r="C735" s="36">
        <f t="shared" si="204"/>
        <v>2</v>
      </c>
      <c r="D735" s="9">
        <f t="shared" ref="D735:BI741" si="205">IF(AND(D$196="ДА",D540="-"),D148,"-")</f>
        <v>4</v>
      </c>
      <c r="E735" s="9" t="str">
        <f t="shared" si="205"/>
        <v>-</v>
      </c>
      <c r="F735" s="9" t="str">
        <f t="shared" si="205"/>
        <v>-</v>
      </c>
      <c r="G735" s="9" t="str">
        <f t="shared" si="205"/>
        <v>-</v>
      </c>
      <c r="H735" s="9" t="str">
        <f t="shared" si="205"/>
        <v>-</v>
      </c>
      <c r="I735" s="9" t="str">
        <f t="shared" si="205"/>
        <v>-</v>
      </c>
      <c r="J735" s="9">
        <f t="shared" si="205"/>
        <v>5</v>
      </c>
      <c r="K735" s="9" t="str">
        <f t="shared" si="205"/>
        <v>-</v>
      </c>
      <c r="L735" s="9" t="str">
        <f t="shared" si="205"/>
        <v>-</v>
      </c>
      <c r="M735" s="9" t="str">
        <f t="shared" si="205"/>
        <v>-</v>
      </c>
      <c r="N735" s="9" t="str">
        <f t="shared" si="205"/>
        <v>-</v>
      </c>
      <c r="O735" s="9" t="str">
        <f t="shared" si="205"/>
        <v>-</v>
      </c>
      <c r="P735" s="9" t="str">
        <f t="shared" si="205"/>
        <v>-</v>
      </c>
      <c r="Q735" s="9">
        <f t="shared" si="205"/>
        <v>5</v>
      </c>
      <c r="R735" s="9" t="str">
        <f t="shared" si="205"/>
        <v>-</v>
      </c>
      <c r="S735" s="9" t="str">
        <f t="shared" si="205"/>
        <v>-</v>
      </c>
      <c r="T735" s="9">
        <f t="shared" si="205"/>
        <v>4</v>
      </c>
      <c r="U735" s="9">
        <f t="shared" si="205"/>
        <v>8</v>
      </c>
      <c r="V735" s="9" t="str">
        <f t="shared" si="205"/>
        <v>-</v>
      </c>
      <c r="W735" s="9" t="str">
        <f t="shared" si="205"/>
        <v>-</v>
      </c>
      <c r="X735" s="9" t="str">
        <f t="shared" si="205"/>
        <v>-</v>
      </c>
      <c r="Y735" s="9" t="str">
        <f t="shared" si="205"/>
        <v>-</v>
      </c>
      <c r="Z735" s="9">
        <f t="shared" si="205"/>
        <v>8</v>
      </c>
      <c r="AA735" s="9" t="str">
        <f t="shared" si="205"/>
        <v>-</v>
      </c>
      <c r="AB735" s="9">
        <f t="shared" si="205"/>
        <v>7</v>
      </c>
      <c r="AC735" s="9" t="str">
        <f t="shared" si="205"/>
        <v>-</v>
      </c>
      <c r="AD735" s="9" t="str">
        <f t="shared" si="205"/>
        <v>-</v>
      </c>
      <c r="AE735" s="9" t="str">
        <f t="shared" si="205"/>
        <v>-</v>
      </c>
      <c r="AF735" s="9" t="str">
        <f t="shared" si="205"/>
        <v>-</v>
      </c>
      <c r="AG735" s="9">
        <f t="shared" si="205"/>
        <v>4</v>
      </c>
      <c r="AH735" s="9" t="str">
        <f t="shared" si="205"/>
        <v>-</v>
      </c>
      <c r="AI735" s="9" t="str">
        <f t="shared" si="192"/>
        <v>-</v>
      </c>
      <c r="AJ735" s="9">
        <f t="shared" si="192"/>
        <v>6</v>
      </c>
      <c r="AK735" s="9" t="str">
        <f t="shared" si="192"/>
        <v>-</v>
      </c>
      <c r="AL735" s="9" t="str">
        <f t="shared" si="192"/>
        <v>-</v>
      </c>
      <c r="AM735" s="9">
        <f t="shared" si="192"/>
        <v>2</v>
      </c>
      <c r="AN735" s="9">
        <f t="shared" si="192"/>
        <v>5</v>
      </c>
      <c r="AO735" s="9" t="str">
        <f t="shared" si="192"/>
        <v>-</v>
      </c>
      <c r="AP735" s="9" t="str">
        <f t="shared" si="188"/>
        <v>-</v>
      </c>
      <c r="AQ735" s="9" t="str">
        <f t="shared" si="188"/>
        <v>-</v>
      </c>
      <c r="AR735" s="9" t="str">
        <f t="shared" si="188"/>
        <v>-</v>
      </c>
      <c r="AS735" s="9">
        <f t="shared" si="188"/>
        <v>4</v>
      </c>
      <c r="AT735" s="9" t="str">
        <f t="shared" si="188"/>
        <v>-</v>
      </c>
      <c r="AU735" s="9" t="str">
        <f t="shared" si="188"/>
        <v>-</v>
      </c>
      <c r="AV735" s="9" t="str">
        <f t="shared" si="188"/>
        <v>-</v>
      </c>
      <c r="AW735" s="9" t="str">
        <f t="shared" si="188"/>
        <v>-</v>
      </c>
      <c r="AX735" s="9" t="str">
        <f t="shared" si="188"/>
        <v>-</v>
      </c>
      <c r="AY735" s="9" t="str">
        <f t="shared" si="188"/>
        <v>-</v>
      </c>
      <c r="AZ735" s="9" t="str">
        <f t="shared" si="192"/>
        <v>-</v>
      </c>
      <c r="BA735" s="9" t="str">
        <f t="shared" si="192"/>
        <v>-</v>
      </c>
      <c r="BB735" s="9">
        <f t="shared" si="205"/>
        <v>9</v>
      </c>
      <c r="BC735" s="9">
        <f t="shared" si="205"/>
        <v>5</v>
      </c>
      <c r="BD735" s="9" t="str">
        <f t="shared" si="205"/>
        <v>-</v>
      </c>
      <c r="BE735" s="9">
        <f t="shared" si="205"/>
        <v>4</v>
      </c>
      <c r="BF735" s="9" t="str">
        <f t="shared" si="205"/>
        <v>-</v>
      </c>
      <c r="BG735" s="9" t="str">
        <f t="shared" si="205"/>
        <v>-</v>
      </c>
      <c r="BH735" s="9" t="str">
        <f t="shared" si="205"/>
        <v>-</v>
      </c>
      <c r="BI735" s="9">
        <f t="shared" si="205"/>
        <v>4</v>
      </c>
      <c r="BJ735" s="37">
        <f t="shared" si="189"/>
        <v>16</v>
      </c>
      <c r="BK735" s="34">
        <f t="shared" si="190"/>
        <v>5.2498550000000002</v>
      </c>
      <c r="BL735" s="9">
        <f t="shared" si="193"/>
        <v>117</v>
      </c>
      <c r="BN735" s="38">
        <f t="shared" si="199"/>
        <v>146</v>
      </c>
      <c r="BO735" s="34">
        <f t="shared" si="194"/>
        <v>5.2498550000000002</v>
      </c>
      <c r="BP735" s="37">
        <f t="shared" si="195"/>
        <v>16</v>
      </c>
      <c r="BQ735" s="37">
        <f t="shared" si="196"/>
        <v>16</v>
      </c>
      <c r="BR735" s="36">
        <f t="shared" si="197"/>
        <v>69</v>
      </c>
      <c r="BS735" s="36">
        <f t="shared" si="197"/>
        <v>2</v>
      </c>
      <c r="BV735" s="25"/>
      <c r="BW735" s="25"/>
      <c r="BX735" s="25"/>
    </row>
    <row r="736" spans="1:76">
      <c r="A736" s="38">
        <f t="shared" si="198"/>
        <v>147</v>
      </c>
      <c r="B736" s="36">
        <f t="shared" si="204"/>
        <v>69</v>
      </c>
      <c r="C736" s="36">
        <f t="shared" si="204"/>
        <v>3</v>
      </c>
      <c r="D736" s="9">
        <f t="shared" si="205"/>
        <v>4</v>
      </c>
      <c r="E736" s="9" t="str">
        <f t="shared" si="205"/>
        <v>-</v>
      </c>
      <c r="F736" s="9" t="str">
        <f t="shared" si="205"/>
        <v>-</v>
      </c>
      <c r="G736" s="9" t="str">
        <f t="shared" si="205"/>
        <v>-</v>
      </c>
      <c r="H736" s="9" t="str">
        <f t="shared" si="205"/>
        <v>-</v>
      </c>
      <c r="I736" s="9" t="str">
        <f t="shared" si="205"/>
        <v>-</v>
      </c>
      <c r="J736" s="9" t="str">
        <f t="shared" si="205"/>
        <v>-</v>
      </c>
      <c r="K736" s="9" t="str">
        <f t="shared" si="205"/>
        <v>-</v>
      </c>
      <c r="L736" s="9" t="str">
        <f t="shared" si="205"/>
        <v>-</v>
      </c>
      <c r="M736" s="9" t="str">
        <f t="shared" si="205"/>
        <v>-</v>
      </c>
      <c r="N736" s="9" t="str">
        <f t="shared" si="205"/>
        <v>-</v>
      </c>
      <c r="O736" s="9" t="str">
        <f t="shared" si="205"/>
        <v>-</v>
      </c>
      <c r="P736" s="9" t="str">
        <f t="shared" si="205"/>
        <v>-</v>
      </c>
      <c r="Q736" s="9">
        <f t="shared" si="205"/>
        <v>7</v>
      </c>
      <c r="R736" s="9" t="str">
        <f t="shared" si="205"/>
        <v>-</v>
      </c>
      <c r="S736" s="9" t="str">
        <f t="shared" si="205"/>
        <v>-</v>
      </c>
      <c r="T736" s="9">
        <f t="shared" si="205"/>
        <v>4</v>
      </c>
      <c r="U736" s="9">
        <f t="shared" si="205"/>
        <v>10</v>
      </c>
      <c r="V736" s="9" t="str">
        <f t="shared" si="205"/>
        <v>-</v>
      </c>
      <c r="W736" s="9" t="str">
        <f t="shared" si="205"/>
        <v>-</v>
      </c>
      <c r="X736" s="9" t="str">
        <f t="shared" si="205"/>
        <v>-</v>
      </c>
      <c r="Y736" s="9" t="str">
        <f t="shared" si="205"/>
        <v>-</v>
      </c>
      <c r="Z736" s="9">
        <f t="shared" si="205"/>
        <v>8</v>
      </c>
      <c r="AA736" s="9" t="str">
        <f t="shared" si="205"/>
        <v>-</v>
      </c>
      <c r="AB736" s="9" t="str">
        <f t="shared" si="205"/>
        <v>-</v>
      </c>
      <c r="AC736" s="9" t="str">
        <f t="shared" si="205"/>
        <v>-</v>
      </c>
      <c r="AD736" s="9" t="str">
        <f t="shared" si="205"/>
        <v>-</v>
      </c>
      <c r="AE736" s="9" t="str">
        <f t="shared" si="205"/>
        <v>-</v>
      </c>
      <c r="AF736" s="9" t="str">
        <f t="shared" si="205"/>
        <v>-</v>
      </c>
      <c r="AG736" s="9">
        <f t="shared" si="205"/>
        <v>4</v>
      </c>
      <c r="AH736" s="9" t="str">
        <f t="shared" si="205"/>
        <v>-</v>
      </c>
      <c r="AI736" s="9" t="str">
        <f t="shared" si="192"/>
        <v>-</v>
      </c>
      <c r="AJ736" s="9">
        <f t="shared" si="192"/>
        <v>7</v>
      </c>
      <c r="AK736" s="9" t="str">
        <f t="shared" si="192"/>
        <v>-</v>
      </c>
      <c r="AL736" s="9" t="str">
        <f t="shared" si="192"/>
        <v>-</v>
      </c>
      <c r="AM736" s="9">
        <f t="shared" si="192"/>
        <v>8</v>
      </c>
      <c r="AN736" s="9">
        <f t="shared" si="192"/>
        <v>7</v>
      </c>
      <c r="AO736" s="9" t="str">
        <f t="shared" si="192"/>
        <v>-</v>
      </c>
      <c r="AP736" s="9" t="str">
        <f t="shared" si="188"/>
        <v>-</v>
      </c>
      <c r="AQ736" s="9" t="str">
        <f t="shared" si="188"/>
        <v>-</v>
      </c>
      <c r="AR736" s="9" t="str">
        <f t="shared" si="188"/>
        <v>-</v>
      </c>
      <c r="AS736" s="9">
        <f t="shared" si="188"/>
        <v>2</v>
      </c>
      <c r="AT736" s="9" t="str">
        <f t="shared" si="188"/>
        <v>-</v>
      </c>
      <c r="AU736" s="9" t="str">
        <f t="shared" si="188"/>
        <v>-</v>
      </c>
      <c r="AV736" s="9" t="str">
        <f t="shared" si="188"/>
        <v>-</v>
      </c>
      <c r="AW736" s="9" t="str">
        <f t="shared" si="188"/>
        <v>-</v>
      </c>
      <c r="AX736" s="9" t="str">
        <f t="shared" si="188"/>
        <v>-</v>
      </c>
      <c r="AY736" s="9" t="str">
        <f t="shared" si="188"/>
        <v>-</v>
      </c>
      <c r="AZ736" s="9" t="str">
        <f t="shared" si="192"/>
        <v>-</v>
      </c>
      <c r="BA736" s="9" t="str">
        <f t="shared" si="192"/>
        <v>-</v>
      </c>
      <c r="BB736" s="9" t="str">
        <f t="shared" si="205"/>
        <v>-</v>
      </c>
      <c r="BC736" s="9">
        <f t="shared" si="205"/>
        <v>5</v>
      </c>
      <c r="BD736" s="9" t="str">
        <f t="shared" si="205"/>
        <v>-</v>
      </c>
      <c r="BE736" s="9">
        <f t="shared" si="205"/>
        <v>6</v>
      </c>
      <c r="BF736" s="9" t="str">
        <f t="shared" si="205"/>
        <v>-</v>
      </c>
      <c r="BG736" s="9" t="str">
        <f t="shared" si="205"/>
        <v>-</v>
      </c>
      <c r="BH736" s="9" t="str">
        <f t="shared" si="205"/>
        <v>-</v>
      </c>
      <c r="BI736" s="9" t="str">
        <f t="shared" si="205"/>
        <v>-</v>
      </c>
      <c r="BJ736" s="37">
        <f t="shared" si="189"/>
        <v>12</v>
      </c>
      <c r="BK736" s="34">
        <f t="shared" si="190"/>
        <v>5.999854</v>
      </c>
      <c r="BL736" s="9">
        <f t="shared" si="193"/>
        <v>92</v>
      </c>
      <c r="BN736" s="38">
        <f t="shared" si="199"/>
        <v>147</v>
      </c>
      <c r="BO736" s="34">
        <f t="shared" si="194"/>
        <v>5.999854</v>
      </c>
      <c r="BP736" s="37">
        <f t="shared" si="195"/>
        <v>13</v>
      </c>
      <c r="BQ736" s="37">
        <f t="shared" si="196"/>
        <v>12</v>
      </c>
      <c r="BR736" s="36">
        <f t="shared" si="197"/>
        <v>69</v>
      </c>
      <c r="BS736" s="36">
        <f t="shared" si="197"/>
        <v>3</v>
      </c>
      <c r="BV736" s="25"/>
      <c r="BW736" s="25"/>
      <c r="BX736" s="25"/>
    </row>
    <row r="737" spans="1:76">
      <c r="A737" s="38">
        <f t="shared" si="198"/>
        <v>148</v>
      </c>
      <c r="B737" s="36">
        <f t="shared" si="204"/>
        <v>71</v>
      </c>
      <c r="C737" s="36">
        <f t="shared" si="204"/>
        <v>1</v>
      </c>
      <c r="D737" s="9">
        <f t="shared" si="205"/>
        <v>4</v>
      </c>
      <c r="E737" s="9" t="str">
        <f t="shared" si="205"/>
        <v>-</v>
      </c>
      <c r="F737" s="9">
        <f t="shared" si="205"/>
        <v>1</v>
      </c>
      <c r="G737" s="9" t="str">
        <f t="shared" si="205"/>
        <v>-</v>
      </c>
      <c r="H737" s="9" t="str">
        <f t="shared" si="205"/>
        <v>-</v>
      </c>
      <c r="I737" s="9" t="str">
        <f t="shared" si="205"/>
        <v>-</v>
      </c>
      <c r="J737" s="9">
        <f t="shared" si="205"/>
        <v>8</v>
      </c>
      <c r="K737" s="9" t="str">
        <f t="shared" si="205"/>
        <v>-</v>
      </c>
      <c r="L737" s="9" t="str">
        <f t="shared" si="205"/>
        <v>-</v>
      </c>
      <c r="M737" s="9" t="str">
        <f t="shared" si="205"/>
        <v>-</v>
      </c>
      <c r="N737" s="9" t="str">
        <f t="shared" si="205"/>
        <v>-</v>
      </c>
      <c r="O737" s="9" t="str">
        <f t="shared" si="205"/>
        <v>-</v>
      </c>
      <c r="P737" s="9" t="str">
        <f t="shared" si="205"/>
        <v>-</v>
      </c>
      <c r="Q737" s="9">
        <f t="shared" si="205"/>
        <v>6</v>
      </c>
      <c r="R737" s="9" t="str">
        <f t="shared" si="205"/>
        <v>-</v>
      </c>
      <c r="S737" s="9" t="str">
        <f t="shared" si="205"/>
        <v>-</v>
      </c>
      <c r="T737" s="9">
        <f t="shared" si="205"/>
        <v>4</v>
      </c>
      <c r="U737" s="9" t="str">
        <f t="shared" si="205"/>
        <v>-</v>
      </c>
      <c r="V737" s="9" t="str">
        <f t="shared" si="205"/>
        <v>-</v>
      </c>
      <c r="W737" s="9" t="str">
        <f t="shared" si="205"/>
        <v>-</v>
      </c>
      <c r="X737" s="9" t="str">
        <f t="shared" si="205"/>
        <v>-</v>
      </c>
      <c r="Y737" s="9" t="str">
        <f t="shared" si="205"/>
        <v>-</v>
      </c>
      <c r="Z737" s="9">
        <f t="shared" si="205"/>
        <v>3</v>
      </c>
      <c r="AA737" s="9" t="str">
        <f t="shared" si="205"/>
        <v>-</v>
      </c>
      <c r="AB737" s="9">
        <f t="shared" si="205"/>
        <v>5</v>
      </c>
      <c r="AC737" s="9" t="str">
        <f t="shared" si="205"/>
        <v>-</v>
      </c>
      <c r="AD737" s="9" t="str">
        <f t="shared" si="205"/>
        <v>-</v>
      </c>
      <c r="AE737" s="9" t="str">
        <f t="shared" si="205"/>
        <v>-</v>
      </c>
      <c r="AF737" s="9" t="str">
        <f t="shared" si="205"/>
        <v>-</v>
      </c>
      <c r="AG737" s="9">
        <f t="shared" si="205"/>
        <v>2</v>
      </c>
      <c r="AH737" s="9" t="str">
        <f t="shared" si="205"/>
        <v>-</v>
      </c>
      <c r="AI737" s="9" t="str">
        <f t="shared" si="192"/>
        <v>-</v>
      </c>
      <c r="AJ737" s="9">
        <f t="shared" si="192"/>
        <v>6</v>
      </c>
      <c r="AK737" s="9" t="str">
        <f t="shared" si="192"/>
        <v>-</v>
      </c>
      <c r="AL737" s="9" t="str">
        <f t="shared" si="192"/>
        <v>-</v>
      </c>
      <c r="AM737" s="9">
        <f t="shared" si="192"/>
        <v>6</v>
      </c>
      <c r="AN737" s="9">
        <f t="shared" si="192"/>
        <v>1</v>
      </c>
      <c r="AO737" s="9" t="str">
        <f t="shared" si="192"/>
        <v>-</v>
      </c>
      <c r="AP737" s="9">
        <f t="shared" si="188"/>
        <v>4</v>
      </c>
      <c r="AQ737" s="9" t="str">
        <f t="shared" si="188"/>
        <v>-</v>
      </c>
      <c r="AR737" s="9" t="str">
        <f t="shared" si="188"/>
        <v>-</v>
      </c>
      <c r="AS737" s="9" t="str">
        <f t="shared" si="188"/>
        <v>-</v>
      </c>
      <c r="AT737" s="9" t="str">
        <f t="shared" si="188"/>
        <v>-</v>
      </c>
      <c r="AU737" s="9" t="str">
        <f t="shared" si="188"/>
        <v>-</v>
      </c>
      <c r="AV737" s="9" t="str">
        <f t="shared" si="188"/>
        <v>-</v>
      </c>
      <c r="AW737" s="9" t="str">
        <f t="shared" si="188"/>
        <v>-</v>
      </c>
      <c r="AX737" s="9" t="str">
        <f t="shared" si="188"/>
        <v>-</v>
      </c>
      <c r="AY737" s="9" t="str">
        <f t="shared" si="188"/>
        <v>-</v>
      </c>
      <c r="AZ737" s="9" t="str">
        <f t="shared" si="192"/>
        <v>-</v>
      </c>
      <c r="BA737" s="9" t="str">
        <f t="shared" si="192"/>
        <v>-</v>
      </c>
      <c r="BB737" s="9">
        <f t="shared" si="205"/>
        <v>9</v>
      </c>
      <c r="BC737" s="9">
        <f t="shared" si="205"/>
        <v>4</v>
      </c>
      <c r="BD737" s="9" t="str">
        <f t="shared" si="205"/>
        <v>-</v>
      </c>
      <c r="BE737" s="9">
        <f t="shared" si="205"/>
        <v>8</v>
      </c>
      <c r="BF737" s="9" t="str">
        <f t="shared" si="205"/>
        <v>-</v>
      </c>
      <c r="BG737" s="9" t="str">
        <f t="shared" si="205"/>
        <v>-</v>
      </c>
      <c r="BH737" s="9" t="str">
        <f t="shared" si="205"/>
        <v>-</v>
      </c>
      <c r="BI737" s="9" t="str">
        <f t="shared" si="205"/>
        <v>-</v>
      </c>
      <c r="BJ737" s="37">
        <f t="shared" si="189"/>
        <v>15</v>
      </c>
      <c r="BK737" s="34">
        <f t="shared" si="190"/>
        <v>4.7331863333333333</v>
      </c>
      <c r="BL737" s="9">
        <f t="shared" si="193"/>
        <v>132</v>
      </c>
      <c r="BN737" s="38">
        <f t="shared" si="199"/>
        <v>148</v>
      </c>
      <c r="BO737" s="34">
        <f t="shared" si="194"/>
        <v>4.7331863333333333</v>
      </c>
      <c r="BP737" s="37">
        <f t="shared" si="195"/>
        <v>16</v>
      </c>
      <c r="BQ737" s="37">
        <f t="shared" si="196"/>
        <v>15</v>
      </c>
      <c r="BR737" s="36">
        <f t="shared" si="197"/>
        <v>71</v>
      </c>
      <c r="BS737" s="36">
        <f t="shared" si="197"/>
        <v>1</v>
      </c>
      <c r="BV737" s="25"/>
      <c r="BW737" s="25"/>
      <c r="BX737" s="25"/>
    </row>
    <row r="738" spans="1:76">
      <c r="A738" s="38">
        <f t="shared" si="198"/>
        <v>149</v>
      </c>
      <c r="B738" s="36">
        <f t="shared" si="204"/>
        <v>71</v>
      </c>
      <c r="C738" s="36">
        <f t="shared" si="204"/>
        <v>2</v>
      </c>
      <c r="D738" s="9">
        <f t="shared" si="205"/>
        <v>4</v>
      </c>
      <c r="E738" s="9" t="str">
        <f t="shared" si="205"/>
        <v>-</v>
      </c>
      <c r="F738" s="9" t="str">
        <f t="shared" si="205"/>
        <v>-</v>
      </c>
      <c r="G738" s="9" t="str">
        <f t="shared" si="205"/>
        <v>-</v>
      </c>
      <c r="H738" s="9" t="str">
        <f t="shared" si="205"/>
        <v>-</v>
      </c>
      <c r="I738" s="9" t="str">
        <f t="shared" si="205"/>
        <v>-</v>
      </c>
      <c r="J738" s="9" t="str">
        <f t="shared" si="205"/>
        <v>-</v>
      </c>
      <c r="K738" s="9" t="str">
        <f t="shared" si="205"/>
        <v>-</v>
      </c>
      <c r="L738" s="9" t="str">
        <f t="shared" si="205"/>
        <v>-</v>
      </c>
      <c r="M738" s="9" t="str">
        <f t="shared" si="205"/>
        <v>-</v>
      </c>
      <c r="N738" s="9" t="str">
        <f t="shared" si="205"/>
        <v>-</v>
      </c>
      <c r="O738" s="9" t="str">
        <f t="shared" si="205"/>
        <v>-</v>
      </c>
      <c r="P738" s="9" t="str">
        <f t="shared" si="205"/>
        <v>-</v>
      </c>
      <c r="Q738" s="9">
        <f t="shared" si="205"/>
        <v>5</v>
      </c>
      <c r="R738" s="9" t="str">
        <f t="shared" si="205"/>
        <v>-</v>
      </c>
      <c r="S738" s="9" t="str">
        <f t="shared" si="205"/>
        <v>-</v>
      </c>
      <c r="T738" s="9" t="str">
        <f t="shared" si="205"/>
        <v>-</v>
      </c>
      <c r="U738" s="9" t="str">
        <f t="shared" si="205"/>
        <v>-</v>
      </c>
      <c r="V738" s="9" t="str">
        <f t="shared" si="205"/>
        <v>-</v>
      </c>
      <c r="W738" s="9" t="str">
        <f t="shared" si="205"/>
        <v>-</v>
      </c>
      <c r="X738" s="9" t="str">
        <f t="shared" si="205"/>
        <v>-</v>
      </c>
      <c r="Y738" s="9" t="str">
        <f t="shared" si="205"/>
        <v>-</v>
      </c>
      <c r="Z738" s="9">
        <f t="shared" si="205"/>
        <v>4</v>
      </c>
      <c r="AA738" s="9" t="str">
        <f t="shared" si="205"/>
        <v>-</v>
      </c>
      <c r="AB738" s="9">
        <f t="shared" si="205"/>
        <v>7</v>
      </c>
      <c r="AC738" s="9" t="str">
        <f t="shared" si="205"/>
        <v>-</v>
      </c>
      <c r="AD738" s="9" t="str">
        <f t="shared" si="205"/>
        <v>-</v>
      </c>
      <c r="AE738" s="9" t="str">
        <f t="shared" si="205"/>
        <v>-</v>
      </c>
      <c r="AF738" s="9" t="str">
        <f t="shared" si="205"/>
        <v>-</v>
      </c>
      <c r="AG738" s="9">
        <f t="shared" si="205"/>
        <v>2</v>
      </c>
      <c r="AH738" s="9" t="str">
        <f t="shared" si="205"/>
        <v>-</v>
      </c>
      <c r="AI738" s="9">
        <f t="shared" si="192"/>
        <v>2</v>
      </c>
      <c r="AJ738" s="9">
        <f t="shared" si="192"/>
        <v>4</v>
      </c>
      <c r="AK738" s="9" t="str">
        <f t="shared" si="192"/>
        <v>-</v>
      </c>
      <c r="AL738" s="9" t="str">
        <f t="shared" si="192"/>
        <v>-</v>
      </c>
      <c r="AM738" s="9">
        <f t="shared" si="192"/>
        <v>3</v>
      </c>
      <c r="AN738" s="9">
        <f t="shared" si="192"/>
        <v>2</v>
      </c>
      <c r="AO738" s="9" t="str">
        <f t="shared" si="192"/>
        <v>-</v>
      </c>
      <c r="AP738" s="9">
        <f t="shared" si="188"/>
        <v>3</v>
      </c>
      <c r="AQ738" s="9" t="str">
        <f t="shared" si="188"/>
        <v>-</v>
      </c>
      <c r="AR738" s="9" t="str">
        <f t="shared" si="188"/>
        <v>-</v>
      </c>
      <c r="AS738" s="9">
        <f t="shared" si="188"/>
        <v>2</v>
      </c>
      <c r="AT738" s="9" t="str">
        <f t="shared" si="188"/>
        <v>-</v>
      </c>
      <c r="AU738" s="9" t="str">
        <f t="shared" si="188"/>
        <v>-</v>
      </c>
      <c r="AV738" s="9" t="str">
        <f t="shared" si="188"/>
        <v>-</v>
      </c>
      <c r="AW738" s="9" t="str">
        <f t="shared" si="188"/>
        <v>-</v>
      </c>
      <c r="AX738" s="9" t="str">
        <f t="shared" si="188"/>
        <v>-</v>
      </c>
      <c r="AY738" s="9" t="str">
        <f t="shared" si="188"/>
        <v>-</v>
      </c>
      <c r="AZ738" s="9" t="str">
        <f t="shared" si="192"/>
        <v>-</v>
      </c>
      <c r="BA738" s="9" t="str">
        <f t="shared" si="192"/>
        <v>-</v>
      </c>
      <c r="BB738" s="9">
        <f t="shared" si="205"/>
        <v>9</v>
      </c>
      <c r="BC738" s="9">
        <f t="shared" si="205"/>
        <v>5</v>
      </c>
      <c r="BD738" s="9" t="str">
        <f t="shared" si="205"/>
        <v>-</v>
      </c>
      <c r="BE738" s="9">
        <f t="shared" si="205"/>
        <v>3</v>
      </c>
      <c r="BF738" s="9">
        <f t="shared" si="205"/>
        <v>5</v>
      </c>
      <c r="BG738" s="9" t="str">
        <f t="shared" si="205"/>
        <v>-</v>
      </c>
      <c r="BH738" s="9" t="str">
        <f t="shared" si="205"/>
        <v>-</v>
      </c>
      <c r="BI738" s="9">
        <f t="shared" si="205"/>
        <v>4</v>
      </c>
      <c r="BJ738" s="37">
        <f t="shared" si="189"/>
        <v>16</v>
      </c>
      <c r="BK738" s="34">
        <f t="shared" si="190"/>
        <v>3.9998520000000002</v>
      </c>
      <c r="BL738" s="9">
        <f t="shared" si="193"/>
        <v>151</v>
      </c>
      <c r="BN738" s="38">
        <f t="shared" si="199"/>
        <v>149</v>
      </c>
      <c r="BO738" s="34">
        <f t="shared" si="194"/>
        <v>3.9998520000000002</v>
      </c>
      <c r="BP738" s="37">
        <f t="shared" si="195"/>
        <v>18</v>
      </c>
      <c r="BQ738" s="37">
        <f t="shared" si="196"/>
        <v>16</v>
      </c>
      <c r="BR738" s="36">
        <f t="shared" si="197"/>
        <v>71</v>
      </c>
      <c r="BS738" s="36">
        <f t="shared" si="197"/>
        <v>2</v>
      </c>
      <c r="BV738" s="25"/>
      <c r="BW738" s="25"/>
      <c r="BX738" s="25"/>
    </row>
    <row r="739" spans="1:76">
      <c r="A739" s="38">
        <f t="shared" si="198"/>
        <v>150</v>
      </c>
      <c r="B739" s="36">
        <f t="shared" si="204"/>
        <v>71</v>
      </c>
      <c r="C739" s="36">
        <f t="shared" si="204"/>
        <v>3</v>
      </c>
      <c r="D739" s="9">
        <f t="shared" si="205"/>
        <v>4</v>
      </c>
      <c r="E739" s="9" t="str">
        <f t="shared" si="205"/>
        <v>-</v>
      </c>
      <c r="F739" s="9" t="str">
        <f t="shared" si="205"/>
        <v>-</v>
      </c>
      <c r="G739" s="9" t="str">
        <f t="shared" si="205"/>
        <v>-</v>
      </c>
      <c r="H739" s="9" t="str">
        <f t="shared" si="205"/>
        <v>-</v>
      </c>
      <c r="I739" s="9" t="str">
        <f t="shared" si="205"/>
        <v>-</v>
      </c>
      <c r="J739" s="9" t="str">
        <f t="shared" si="205"/>
        <v>-</v>
      </c>
      <c r="K739" s="9" t="str">
        <f t="shared" si="205"/>
        <v>-</v>
      </c>
      <c r="L739" s="9" t="str">
        <f t="shared" si="205"/>
        <v>-</v>
      </c>
      <c r="M739" s="9" t="str">
        <f t="shared" si="205"/>
        <v>-</v>
      </c>
      <c r="N739" s="9" t="str">
        <f t="shared" si="205"/>
        <v>-</v>
      </c>
      <c r="O739" s="9" t="str">
        <f t="shared" si="205"/>
        <v>-</v>
      </c>
      <c r="P739" s="9" t="str">
        <f t="shared" si="205"/>
        <v>-</v>
      </c>
      <c r="Q739" s="9">
        <f t="shared" si="205"/>
        <v>4</v>
      </c>
      <c r="R739" s="9" t="str">
        <f t="shared" si="205"/>
        <v>-</v>
      </c>
      <c r="S739" s="9" t="str">
        <f t="shared" si="205"/>
        <v>-</v>
      </c>
      <c r="T739" s="9">
        <f t="shared" si="205"/>
        <v>4</v>
      </c>
      <c r="U739" s="9" t="str">
        <f t="shared" si="205"/>
        <v>-</v>
      </c>
      <c r="V739" s="9" t="str">
        <f t="shared" si="205"/>
        <v>-</v>
      </c>
      <c r="W739" s="9" t="str">
        <f t="shared" si="205"/>
        <v>-</v>
      </c>
      <c r="X739" s="9" t="str">
        <f t="shared" si="205"/>
        <v>-</v>
      </c>
      <c r="Y739" s="9" t="str">
        <f t="shared" si="205"/>
        <v>-</v>
      </c>
      <c r="Z739" s="9">
        <f t="shared" si="205"/>
        <v>2</v>
      </c>
      <c r="AA739" s="9" t="str">
        <f t="shared" si="205"/>
        <v>-</v>
      </c>
      <c r="AB739" s="9">
        <f t="shared" si="205"/>
        <v>3</v>
      </c>
      <c r="AC739" s="9" t="str">
        <f t="shared" si="205"/>
        <v>-</v>
      </c>
      <c r="AD739" s="9" t="str">
        <f t="shared" si="205"/>
        <v>-</v>
      </c>
      <c r="AE739" s="9" t="str">
        <f t="shared" si="205"/>
        <v>-</v>
      </c>
      <c r="AF739" s="9" t="str">
        <f t="shared" si="205"/>
        <v>-</v>
      </c>
      <c r="AG739" s="9">
        <f t="shared" si="205"/>
        <v>1</v>
      </c>
      <c r="AH739" s="9" t="str">
        <f t="shared" si="205"/>
        <v>-</v>
      </c>
      <c r="AI739" s="9">
        <f t="shared" si="192"/>
        <v>1</v>
      </c>
      <c r="AJ739" s="9" t="str">
        <f t="shared" si="192"/>
        <v>-</v>
      </c>
      <c r="AK739" s="9" t="str">
        <f t="shared" si="192"/>
        <v>-</v>
      </c>
      <c r="AL739" s="9" t="str">
        <f t="shared" si="192"/>
        <v>-</v>
      </c>
      <c r="AM739" s="9">
        <f t="shared" si="192"/>
        <v>1</v>
      </c>
      <c r="AN739" s="9">
        <f t="shared" si="192"/>
        <v>1</v>
      </c>
      <c r="AO739" s="9" t="str">
        <f t="shared" si="192"/>
        <v>-</v>
      </c>
      <c r="AP739" s="9">
        <f t="shared" si="188"/>
        <v>2</v>
      </c>
      <c r="AQ739" s="9" t="str">
        <f t="shared" si="188"/>
        <v>-</v>
      </c>
      <c r="AR739" s="9" t="str">
        <f t="shared" si="188"/>
        <v>-</v>
      </c>
      <c r="AS739" s="9">
        <f t="shared" si="188"/>
        <v>1</v>
      </c>
      <c r="AT739" s="9" t="str">
        <f t="shared" si="188"/>
        <v>-</v>
      </c>
      <c r="AU739" s="9" t="str">
        <f t="shared" si="188"/>
        <v>-</v>
      </c>
      <c r="AV739" s="9" t="str">
        <f t="shared" si="188"/>
        <v>-</v>
      </c>
      <c r="AW739" s="9" t="str">
        <f t="shared" si="188"/>
        <v>-</v>
      </c>
      <c r="AX739" s="9" t="str">
        <f t="shared" si="188"/>
        <v>-</v>
      </c>
      <c r="AY739" s="9" t="str">
        <f t="shared" si="188"/>
        <v>-</v>
      </c>
      <c r="AZ739" s="9" t="str">
        <f t="shared" si="192"/>
        <v>-</v>
      </c>
      <c r="BA739" s="9" t="str">
        <f t="shared" si="192"/>
        <v>-</v>
      </c>
      <c r="BB739" s="9" t="str">
        <f t="shared" si="205"/>
        <v>-</v>
      </c>
      <c r="BC739" s="9">
        <f t="shared" si="205"/>
        <v>4</v>
      </c>
      <c r="BD739" s="9" t="str">
        <f t="shared" si="205"/>
        <v>-</v>
      </c>
      <c r="BE739" s="9">
        <f t="shared" si="205"/>
        <v>4</v>
      </c>
      <c r="BF739" s="9" t="str">
        <f t="shared" si="205"/>
        <v>-</v>
      </c>
      <c r="BG739" s="9" t="str">
        <f t="shared" si="205"/>
        <v>-</v>
      </c>
      <c r="BH739" s="9">
        <f t="shared" si="205"/>
        <v>4</v>
      </c>
      <c r="BI739" s="9" t="str">
        <f t="shared" si="205"/>
        <v>-</v>
      </c>
      <c r="BJ739" s="37">
        <f t="shared" si="189"/>
        <v>14</v>
      </c>
      <c r="BK739" s="34">
        <f t="shared" si="190"/>
        <v>2.5712795714285717</v>
      </c>
      <c r="BL739" s="9">
        <f t="shared" si="193"/>
        <v>159</v>
      </c>
      <c r="BN739" s="38">
        <f t="shared" si="199"/>
        <v>150</v>
      </c>
      <c r="BO739" s="34">
        <f t="shared" si="194"/>
        <v>2.5712795714285717</v>
      </c>
      <c r="BP739" s="37">
        <f t="shared" si="195"/>
        <v>16</v>
      </c>
      <c r="BQ739" s="37">
        <f t="shared" si="196"/>
        <v>14</v>
      </c>
      <c r="BR739" s="36">
        <f t="shared" si="197"/>
        <v>71</v>
      </c>
      <c r="BS739" s="36">
        <f t="shared" si="197"/>
        <v>3</v>
      </c>
      <c r="BV739" s="25"/>
      <c r="BW739" s="25"/>
      <c r="BX739" s="25"/>
    </row>
    <row r="740" spans="1:76">
      <c r="A740" s="38">
        <f t="shared" si="198"/>
        <v>151</v>
      </c>
      <c r="B740" s="36">
        <f t="shared" si="204"/>
        <v>72</v>
      </c>
      <c r="C740" s="36">
        <f t="shared" si="204"/>
        <v>1</v>
      </c>
      <c r="D740" s="9">
        <f t="shared" si="205"/>
        <v>5</v>
      </c>
      <c r="E740" s="9" t="str">
        <f t="shared" si="205"/>
        <v>-</v>
      </c>
      <c r="F740" s="9" t="str">
        <f t="shared" si="205"/>
        <v>-</v>
      </c>
      <c r="G740" s="9" t="str">
        <f t="shared" si="205"/>
        <v>-</v>
      </c>
      <c r="H740" s="9" t="str">
        <f t="shared" si="205"/>
        <v>-</v>
      </c>
      <c r="I740" s="9" t="str">
        <f t="shared" si="205"/>
        <v>-</v>
      </c>
      <c r="J740" s="9" t="str">
        <f t="shared" si="205"/>
        <v>-</v>
      </c>
      <c r="K740" s="9" t="str">
        <f t="shared" si="205"/>
        <v>-</v>
      </c>
      <c r="L740" s="9" t="str">
        <f t="shared" si="205"/>
        <v>-</v>
      </c>
      <c r="M740" s="9" t="str">
        <f t="shared" si="205"/>
        <v>-</v>
      </c>
      <c r="N740" s="9" t="str">
        <f t="shared" si="205"/>
        <v>-</v>
      </c>
      <c r="O740" s="9" t="str">
        <f t="shared" si="205"/>
        <v>-</v>
      </c>
      <c r="P740" s="9" t="str">
        <f t="shared" si="205"/>
        <v>-</v>
      </c>
      <c r="Q740" s="9">
        <f t="shared" si="205"/>
        <v>9</v>
      </c>
      <c r="R740" s="9" t="str">
        <f t="shared" si="205"/>
        <v>-</v>
      </c>
      <c r="S740" s="9" t="str">
        <f t="shared" si="205"/>
        <v>-</v>
      </c>
      <c r="T740" s="9">
        <f t="shared" si="205"/>
        <v>4</v>
      </c>
      <c r="U740" s="9">
        <f t="shared" si="205"/>
        <v>8</v>
      </c>
      <c r="V740" s="9" t="str">
        <f t="shared" si="205"/>
        <v>-</v>
      </c>
      <c r="W740" s="9" t="str">
        <f t="shared" si="205"/>
        <v>-</v>
      </c>
      <c r="X740" s="9" t="str">
        <f t="shared" si="205"/>
        <v>-</v>
      </c>
      <c r="Y740" s="9" t="str">
        <f t="shared" si="205"/>
        <v>-</v>
      </c>
      <c r="Z740" s="9">
        <f t="shared" si="205"/>
        <v>7</v>
      </c>
      <c r="AA740" s="9" t="str">
        <f t="shared" si="205"/>
        <v>-</v>
      </c>
      <c r="AB740" s="9" t="str">
        <f t="shared" si="205"/>
        <v>-</v>
      </c>
      <c r="AC740" s="9" t="str">
        <f t="shared" si="205"/>
        <v>-</v>
      </c>
      <c r="AD740" s="9" t="str">
        <f t="shared" si="205"/>
        <v>-</v>
      </c>
      <c r="AE740" s="9" t="str">
        <f t="shared" si="205"/>
        <v>-</v>
      </c>
      <c r="AF740" s="9" t="str">
        <f t="shared" si="205"/>
        <v>-</v>
      </c>
      <c r="AG740" s="9">
        <f t="shared" si="205"/>
        <v>2</v>
      </c>
      <c r="AH740" s="9" t="str">
        <f t="shared" si="205"/>
        <v>-</v>
      </c>
      <c r="AI740" s="9" t="str">
        <f t="shared" si="192"/>
        <v>-</v>
      </c>
      <c r="AJ740" s="9">
        <f t="shared" si="192"/>
        <v>4</v>
      </c>
      <c r="AK740" s="9" t="str">
        <f t="shared" si="192"/>
        <v>-</v>
      </c>
      <c r="AL740" s="9" t="str">
        <f t="shared" si="192"/>
        <v>-</v>
      </c>
      <c r="AM740" s="9">
        <f t="shared" si="192"/>
        <v>8</v>
      </c>
      <c r="AN740" s="9">
        <f t="shared" si="192"/>
        <v>4</v>
      </c>
      <c r="AO740" s="9" t="str">
        <f t="shared" si="192"/>
        <v>-</v>
      </c>
      <c r="AP740" s="9">
        <f t="shared" si="188"/>
        <v>4</v>
      </c>
      <c r="AQ740" s="9" t="str">
        <f t="shared" si="188"/>
        <v>-</v>
      </c>
      <c r="AR740" s="9" t="str">
        <f t="shared" si="188"/>
        <v>-</v>
      </c>
      <c r="AS740" s="9">
        <f t="shared" si="188"/>
        <v>2</v>
      </c>
      <c r="AT740" s="9" t="str">
        <f t="shared" si="188"/>
        <v>-</v>
      </c>
      <c r="AU740" s="9" t="str">
        <f t="shared" si="188"/>
        <v>-</v>
      </c>
      <c r="AV740" s="9" t="str">
        <f t="shared" si="188"/>
        <v>-</v>
      </c>
      <c r="AW740" s="9" t="str">
        <f t="shared" si="188"/>
        <v>-</v>
      </c>
      <c r="AX740" s="9" t="str">
        <f t="shared" si="188"/>
        <v>-</v>
      </c>
      <c r="AY740" s="9" t="str">
        <f t="shared" si="188"/>
        <v>-</v>
      </c>
      <c r="AZ740" s="9" t="str">
        <f t="shared" si="192"/>
        <v>-</v>
      </c>
      <c r="BA740" s="9" t="str">
        <f t="shared" si="192"/>
        <v>-</v>
      </c>
      <c r="BB740" s="9">
        <f t="shared" si="205"/>
        <v>8</v>
      </c>
      <c r="BC740" s="9">
        <f t="shared" si="205"/>
        <v>6</v>
      </c>
      <c r="BD740" s="9" t="str">
        <f t="shared" si="205"/>
        <v>-</v>
      </c>
      <c r="BE740" s="9">
        <f t="shared" si="205"/>
        <v>7</v>
      </c>
      <c r="BF740" s="9" t="str">
        <f t="shared" si="205"/>
        <v>-</v>
      </c>
      <c r="BG740" s="9" t="str">
        <f t="shared" si="205"/>
        <v>-</v>
      </c>
      <c r="BH740" s="9" t="str">
        <f t="shared" si="205"/>
        <v>-</v>
      </c>
      <c r="BI740" s="9" t="str">
        <f t="shared" si="205"/>
        <v>-</v>
      </c>
      <c r="BJ740" s="37">
        <f t="shared" si="189"/>
        <v>14</v>
      </c>
      <c r="BK740" s="34">
        <f t="shared" si="190"/>
        <v>5.5712785714285715</v>
      </c>
      <c r="BL740" s="9">
        <f t="shared" si="193"/>
        <v>104</v>
      </c>
      <c r="BN740" s="38">
        <f t="shared" si="199"/>
        <v>151</v>
      </c>
      <c r="BO740" s="34">
        <f t="shared" si="194"/>
        <v>5.5712785714285715</v>
      </c>
      <c r="BP740" s="37">
        <f t="shared" si="195"/>
        <v>15</v>
      </c>
      <c r="BQ740" s="37">
        <f t="shared" si="196"/>
        <v>14</v>
      </c>
      <c r="BR740" s="36">
        <f t="shared" si="197"/>
        <v>72</v>
      </c>
      <c r="BS740" s="36">
        <f t="shared" si="197"/>
        <v>1</v>
      </c>
      <c r="BV740" s="25"/>
      <c r="BW740" s="25"/>
      <c r="BX740" s="25"/>
    </row>
    <row r="741" spans="1:76">
      <c r="A741" s="38">
        <f t="shared" si="198"/>
        <v>152</v>
      </c>
      <c r="B741" s="36">
        <f t="shared" si="204"/>
        <v>72</v>
      </c>
      <c r="C741" s="36">
        <f t="shared" si="204"/>
        <v>2</v>
      </c>
      <c r="D741" s="9">
        <f t="shared" si="205"/>
        <v>4</v>
      </c>
      <c r="E741" s="9" t="str">
        <f t="shared" si="205"/>
        <v>-</v>
      </c>
      <c r="F741" s="9">
        <f t="shared" si="205"/>
        <v>6</v>
      </c>
      <c r="G741" s="9" t="str">
        <f t="shared" si="205"/>
        <v>-</v>
      </c>
      <c r="H741" s="9" t="str">
        <f t="shared" si="205"/>
        <v>-</v>
      </c>
      <c r="I741" s="9" t="str">
        <f t="shared" si="205"/>
        <v>-</v>
      </c>
      <c r="J741" s="9" t="str">
        <f t="shared" si="205"/>
        <v>-</v>
      </c>
      <c r="K741" s="9" t="str">
        <f t="shared" si="205"/>
        <v>-</v>
      </c>
      <c r="L741" s="9" t="str">
        <f t="shared" si="205"/>
        <v>-</v>
      </c>
      <c r="M741" s="9" t="str">
        <f t="shared" si="205"/>
        <v>-</v>
      </c>
      <c r="N741" s="9" t="str">
        <f t="shared" si="205"/>
        <v>-</v>
      </c>
      <c r="O741" s="9" t="str">
        <f t="shared" si="205"/>
        <v>-</v>
      </c>
      <c r="P741" s="9" t="str">
        <f t="shared" si="205"/>
        <v>-</v>
      </c>
      <c r="Q741" s="9">
        <f t="shared" si="205"/>
        <v>6</v>
      </c>
      <c r="R741" s="9" t="str">
        <f t="shared" si="205"/>
        <v>-</v>
      </c>
      <c r="S741" s="9" t="str">
        <f t="shared" ref="S741:BI741" si="206">IF(AND(S$196="ДА",S546="-"),S154,"-")</f>
        <v>-</v>
      </c>
      <c r="T741" s="9">
        <f t="shared" si="206"/>
        <v>4</v>
      </c>
      <c r="U741" s="9">
        <f t="shared" si="206"/>
        <v>4</v>
      </c>
      <c r="V741" s="9" t="str">
        <f t="shared" si="206"/>
        <v>-</v>
      </c>
      <c r="W741" s="9" t="str">
        <f t="shared" si="206"/>
        <v>-</v>
      </c>
      <c r="X741" s="9" t="str">
        <f t="shared" si="206"/>
        <v>-</v>
      </c>
      <c r="Y741" s="9" t="str">
        <f t="shared" si="206"/>
        <v>-</v>
      </c>
      <c r="Z741" s="9">
        <f t="shared" si="206"/>
        <v>7</v>
      </c>
      <c r="AA741" s="9" t="str">
        <f t="shared" si="206"/>
        <v>-</v>
      </c>
      <c r="AB741" s="9" t="str">
        <f t="shared" si="206"/>
        <v>-</v>
      </c>
      <c r="AC741" s="9" t="str">
        <f t="shared" si="206"/>
        <v>-</v>
      </c>
      <c r="AD741" s="9" t="str">
        <f t="shared" si="206"/>
        <v>-</v>
      </c>
      <c r="AE741" s="9" t="str">
        <f t="shared" si="206"/>
        <v>-</v>
      </c>
      <c r="AF741" s="9" t="str">
        <f t="shared" si="206"/>
        <v>-</v>
      </c>
      <c r="AG741" s="9">
        <f t="shared" si="206"/>
        <v>3</v>
      </c>
      <c r="AH741" s="9" t="str">
        <f t="shared" si="206"/>
        <v>-</v>
      </c>
      <c r="AI741" s="9" t="str">
        <f t="shared" si="192"/>
        <v>-</v>
      </c>
      <c r="AJ741" s="9">
        <f t="shared" si="192"/>
        <v>4</v>
      </c>
      <c r="AK741" s="9" t="str">
        <f t="shared" si="192"/>
        <v>-</v>
      </c>
      <c r="AL741" s="9" t="str">
        <f t="shared" si="192"/>
        <v>-</v>
      </c>
      <c r="AM741" s="9">
        <f t="shared" si="192"/>
        <v>8</v>
      </c>
      <c r="AN741" s="9">
        <f t="shared" si="192"/>
        <v>1</v>
      </c>
      <c r="AO741" s="9" t="str">
        <f t="shared" si="192"/>
        <v>-</v>
      </c>
      <c r="AP741" s="9">
        <f t="shared" si="188"/>
        <v>4</v>
      </c>
      <c r="AQ741" s="9" t="str">
        <f t="shared" si="188"/>
        <v>-</v>
      </c>
      <c r="AR741" s="9" t="str">
        <f t="shared" si="188"/>
        <v>-</v>
      </c>
      <c r="AS741" s="9" t="str">
        <f t="shared" si="188"/>
        <v>-</v>
      </c>
      <c r="AT741" s="9" t="str">
        <f t="shared" si="188"/>
        <v>-</v>
      </c>
      <c r="AU741" s="9" t="str">
        <f t="shared" si="188"/>
        <v>-</v>
      </c>
      <c r="AV741" s="9" t="str">
        <f t="shared" si="188"/>
        <v>-</v>
      </c>
      <c r="AW741" s="9" t="str">
        <f t="shared" si="188"/>
        <v>-</v>
      </c>
      <c r="AX741" s="9" t="str">
        <f t="shared" si="188"/>
        <v>-</v>
      </c>
      <c r="AY741" s="9" t="str">
        <f t="shared" si="188"/>
        <v>-</v>
      </c>
      <c r="AZ741" s="9" t="str">
        <f t="shared" si="192"/>
        <v>-</v>
      </c>
      <c r="BA741" s="9" t="str">
        <f t="shared" si="192"/>
        <v>-</v>
      </c>
      <c r="BB741" s="9">
        <f t="shared" si="206"/>
        <v>8</v>
      </c>
      <c r="BC741" s="9">
        <f t="shared" si="206"/>
        <v>5</v>
      </c>
      <c r="BD741" s="9" t="str">
        <f t="shared" si="206"/>
        <v>-</v>
      </c>
      <c r="BE741" s="9">
        <f t="shared" si="206"/>
        <v>5</v>
      </c>
      <c r="BF741" s="9" t="str">
        <f t="shared" si="206"/>
        <v>-</v>
      </c>
      <c r="BG741" s="9" t="str">
        <f t="shared" si="206"/>
        <v>-</v>
      </c>
      <c r="BH741" s="9">
        <f t="shared" si="206"/>
        <v>6</v>
      </c>
      <c r="BI741" s="9">
        <f t="shared" si="206"/>
        <v>5</v>
      </c>
      <c r="BJ741" s="37">
        <f t="shared" si="189"/>
        <v>16</v>
      </c>
      <c r="BK741" s="34">
        <f t="shared" si="190"/>
        <v>4.9998490000000002</v>
      </c>
      <c r="BL741" s="9">
        <f t="shared" si="193"/>
        <v>128</v>
      </c>
      <c r="BN741" s="38">
        <f t="shared" si="199"/>
        <v>152</v>
      </c>
      <c r="BO741" s="34">
        <f t="shared" si="194"/>
        <v>4.9998490000000002</v>
      </c>
      <c r="BP741" s="37">
        <f t="shared" si="195"/>
        <v>17</v>
      </c>
      <c r="BQ741" s="37">
        <f t="shared" si="196"/>
        <v>16</v>
      </c>
      <c r="BR741" s="36">
        <f t="shared" si="197"/>
        <v>72</v>
      </c>
      <c r="BS741" s="36">
        <f t="shared" si="197"/>
        <v>2</v>
      </c>
      <c r="BV741" s="25"/>
      <c r="BW741" s="25"/>
      <c r="BX741" s="25"/>
    </row>
    <row r="742" spans="1:76">
      <c r="A742" s="38">
        <f t="shared" si="198"/>
        <v>153</v>
      </c>
      <c r="B742" s="36">
        <f t="shared" si="204"/>
        <v>72</v>
      </c>
      <c r="C742" s="36">
        <f t="shared" si="204"/>
        <v>3</v>
      </c>
      <c r="D742" s="9">
        <f t="shared" ref="D742:BI748" si="207">IF(AND(D$196="ДА",D547="-"),D155,"-")</f>
        <v>5</v>
      </c>
      <c r="E742" s="9" t="str">
        <f t="shared" si="207"/>
        <v>-</v>
      </c>
      <c r="F742" s="9">
        <f t="shared" si="207"/>
        <v>6</v>
      </c>
      <c r="G742" s="9" t="str">
        <f t="shared" si="207"/>
        <v>-</v>
      </c>
      <c r="H742" s="9" t="str">
        <f t="shared" si="207"/>
        <v>-</v>
      </c>
      <c r="I742" s="9" t="str">
        <f t="shared" si="207"/>
        <v>-</v>
      </c>
      <c r="J742" s="9" t="str">
        <f t="shared" si="207"/>
        <v>-</v>
      </c>
      <c r="K742" s="9" t="str">
        <f t="shared" si="207"/>
        <v>-</v>
      </c>
      <c r="L742" s="9" t="str">
        <f t="shared" si="207"/>
        <v>-</v>
      </c>
      <c r="M742" s="9">
        <f t="shared" si="207"/>
        <v>9</v>
      </c>
      <c r="N742" s="9" t="str">
        <f t="shared" si="207"/>
        <v>-</v>
      </c>
      <c r="O742" s="9" t="str">
        <f t="shared" si="207"/>
        <v>-</v>
      </c>
      <c r="P742" s="9" t="str">
        <f t="shared" si="207"/>
        <v>-</v>
      </c>
      <c r="Q742" s="9">
        <f t="shared" si="207"/>
        <v>9</v>
      </c>
      <c r="R742" s="9" t="str">
        <f t="shared" si="207"/>
        <v>-</v>
      </c>
      <c r="S742" s="9" t="str">
        <f t="shared" si="207"/>
        <v>-</v>
      </c>
      <c r="T742" s="9">
        <f t="shared" si="207"/>
        <v>4</v>
      </c>
      <c r="U742" s="9">
        <f t="shared" si="207"/>
        <v>12</v>
      </c>
      <c r="V742" s="9" t="str">
        <f t="shared" si="207"/>
        <v>-</v>
      </c>
      <c r="W742" s="9" t="str">
        <f t="shared" si="207"/>
        <v>-</v>
      </c>
      <c r="X742" s="9" t="str">
        <f t="shared" si="207"/>
        <v>-</v>
      </c>
      <c r="Y742" s="9" t="str">
        <f t="shared" si="207"/>
        <v>-</v>
      </c>
      <c r="Z742" s="9">
        <f t="shared" si="207"/>
        <v>9</v>
      </c>
      <c r="AA742" s="9" t="str">
        <f t="shared" si="207"/>
        <v>-</v>
      </c>
      <c r="AB742" s="9" t="str">
        <f t="shared" si="207"/>
        <v>-</v>
      </c>
      <c r="AC742" s="9" t="str">
        <f t="shared" si="207"/>
        <v>-</v>
      </c>
      <c r="AD742" s="9" t="str">
        <f t="shared" si="207"/>
        <v>-</v>
      </c>
      <c r="AE742" s="9" t="str">
        <f t="shared" si="207"/>
        <v>-</v>
      </c>
      <c r="AF742" s="9" t="str">
        <f t="shared" si="207"/>
        <v>-</v>
      </c>
      <c r="AG742" s="9">
        <f t="shared" si="207"/>
        <v>5</v>
      </c>
      <c r="AH742" s="9" t="str">
        <f t="shared" si="207"/>
        <v>-</v>
      </c>
      <c r="AI742" s="9" t="str">
        <f t="shared" si="192"/>
        <v>-</v>
      </c>
      <c r="AJ742" s="9">
        <f t="shared" si="192"/>
        <v>5</v>
      </c>
      <c r="AK742" s="9" t="str">
        <f t="shared" si="192"/>
        <v>-</v>
      </c>
      <c r="AL742" s="9">
        <f t="shared" si="192"/>
        <v>5</v>
      </c>
      <c r="AM742" s="9">
        <f t="shared" si="192"/>
        <v>6</v>
      </c>
      <c r="AN742" s="9">
        <f t="shared" si="192"/>
        <v>6</v>
      </c>
      <c r="AO742" s="9" t="str">
        <f t="shared" si="192"/>
        <v>-</v>
      </c>
      <c r="AP742" s="9">
        <f t="shared" si="188"/>
        <v>4</v>
      </c>
      <c r="AQ742" s="9" t="str">
        <f t="shared" si="188"/>
        <v>-</v>
      </c>
      <c r="AR742" s="9" t="str">
        <f t="shared" si="188"/>
        <v>-</v>
      </c>
      <c r="AS742" s="9" t="str">
        <f t="shared" si="188"/>
        <v>-</v>
      </c>
      <c r="AT742" s="9" t="str">
        <f t="shared" si="188"/>
        <v>-</v>
      </c>
      <c r="AU742" s="9" t="str">
        <f t="shared" si="188"/>
        <v>-</v>
      </c>
      <c r="AV742" s="9" t="str">
        <f t="shared" si="188"/>
        <v>-</v>
      </c>
      <c r="AW742" s="9">
        <f t="shared" si="188"/>
        <v>4</v>
      </c>
      <c r="AX742" s="9" t="str">
        <f t="shared" si="188"/>
        <v>-</v>
      </c>
      <c r="AY742" s="9" t="str">
        <f t="shared" si="188"/>
        <v>-</v>
      </c>
      <c r="AZ742" s="9" t="str">
        <f t="shared" si="192"/>
        <v>-</v>
      </c>
      <c r="BA742" s="9" t="str">
        <f t="shared" si="192"/>
        <v>-</v>
      </c>
      <c r="BB742" s="9">
        <f t="shared" si="207"/>
        <v>9</v>
      </c>
      <c r="BC742" s="9">
        <f t="shared" si="207"/>
        <v>7</v>
      </c>
      <c r="BD742" s="9" t="str">
        <f t="shared" si="207"/>
        <v>-</v>
      </c>
      <c r="BE742" s="9">
        <f t="shared" si="207"/>
        <v>5</v>
      </c>
      <c r="BF742" s="9" t="str">
        <f t="shared" si="207"/>
        <v>-</v>
      </c>
      <c r="BG742" s="9" t="str">
        <f t="shared" si="207"/>
        <v>-</v>
      </c>
      <c r="BH742" s="9">
        <f t="shared" si="207"/>
        <v>8</v>
      </c>
      <c r="BI742" s="9">
        <f t="shared" si="207"/>
        <v>5</v>
      </c>
      <c r="BJ742" s="37">
        <f t="shared" si="189"/>
        <v>19</v>
      </c>
      <c r="BK742" s="34">
        <f t="shared" si="190"/>
        <v>6.473532210526316</v>
      </c>
      <c r="BL742" s="9">
        <f t="shared" si="193"/>
        <v>70</v>
      </c>
      <c r="BN742" s="38">
        <f t="shared" si="199"/>
        <v>153</v>
      </c>
      <c r="BO742" s="34">
        <f t="shared" si="194"/>
        <v>6.473532210526316</v>
      </c>
      <c r="BP742" s="37">
        <f t="shared" si="195"/>
        <v>19</v>
      </c>
      <c r="BQ742" s="37">
        <f t="shared" si="196"/>
        <v>19</v>
      </c>
      <c r="BR742" s="36">
        <f t="shared" si="197"/>
        <v>72</v>
      </c>
      <c r="BS742" s="36">
        <f t="shared" si="197"/>
        <v>3</v>
      </c>
      <c r="BV742" s="25"/>
      <c r="BW742" s="25"/>
      <c r="BX742" s="25"/>
    </row>
    <row r="743" spans="1:76">
      <c r="A743" s="38">
        <f t="shared" si="198"/>
        <v>154</v>
      </c>
      <c r="B743" s="36">
        <f t="shared" si="204"/>
        <v>73</v>
      </c>
      <c r="C743" s="36">
        <f t="shared" si="204"/>
        <v>1</v>
      </c>
      <c r="D743" s="9">
        <f t="shared" si="207"/>
        <v>8</v>
      </c>
      <c r="E743" s="9" t="str">
        <f t="shared" si="207"/>
        <v>-</v>
      </c>
      <c r="F743" s="9" t="str">
        <f t="shared" si="207"/>
        <v>-</v>
      </c>
      <c r="G743" s="9" t="str">
        <f t="shared" si="207"/>
        <v>-</v>
      </c>
      <c r="H743" s="9" t="str">
        <f t="shared" si="207"/>
        <v>-</v>
      </c>
      <c r="I743" s="9" t="str">
        <f t="shared" si="207"/>
        <v>-</v>
      </c>
      <c r="J743" s="9" t="str">
        <f t="shared" si="207"/>
        <v>-</v>
      </c>
      <c r="K743" s="9" t="str">
        <f t="shared" si="207"/>
        <v>-</v>
      </c>
      <c r="L743" s="9" t="str">
        <f t="shared" si="207"/>
        <v>-</v>
      </c>
      <c r="M743" s="9">
        <f t="shared" si="207"/>
        <v>10</v>
      </c>
      <c r="N743" s="9" t="str">
        <f t="shared" si="207"/>
        <v>-</v>
      </c>
      <c r="O743" s="9" t="str">
        <f t="shared" si="207"/>
        <v>-</v>
      </c>
      <c r="P743" s="9" t="str">
        <f t="shared" si="207"/>
        <v>-</v>
      </c>
      <c r="Q743" s="9">
        <f t="shared" si="207"/>
        <v>9</v>
      </c>
      <c r="R743" s="9" t="str">
        <f t="shared" si="207"/>
        <v>-</v>
      </c>
      <c r="S743" s="9" t="str">
        <f t="shared" si="207"/>
        <v>-</v>
      </c>
      <c r="T743" s="9">
        <f t="shared" si="207"/>
        <v>11</v>
      </c>
      <c r="U743" s="9">
        <f t="shared" si="207"/>
        <v>12</v>
      </c>
      <c r="V743" s="9" t="str">
        <f t="shared" si="207"/>
        <v>-</v>
      </c>
      <c r="W743" s="9" t="str">
        <f t="shared" si="207"/>
        <v>-</v>
      </c>
      <c r="X743" s="9" t="str">
        <f t="shared" si="207"/>
        <v>-</v>
      </c>
      <c r="Y743" s="9" t="str">
        <f t="shared" si="207"/>
        <v>-</v>
      </c>
      <c r="Z743" s="9">
        <f t="shared" si="207"/>
        <v>8</v>
      </c>
      <c r="AA743" s="9" t="str">
        <f t="shared" si="207"/>
        <v>-</v>
      </c>
      <c r="AB743" s="9" t="str">
        <f t="shared" si="207"/>
        <v>-</v>
      </c>
      <c r="AC743" s="9" t="str">
        <f t="shared" si="207"/>
        <v>-</v>
      </c>
      <c r="AD743" s="9" t="str">
        <f t="shared" si="207"/>
        <v>-</v>
      </c>
      <c r="AE743" s="9" t="str">
        <f t="shared" si="207"/>
        <v>-</v>
      </c>
      <c r="AF743" s="9" t="str">
        <f t="shared" si="207"/>
        <v>-</v>
      </c>
      <c r="AG743" s="9">
        <f t="shared" si="207"/>
        <v>5</v>
      </c>
      <c r="AH743" s="9" t="str">
        <f t="shared" si="207"/>
        <v>-</v>
      </c>
      <c r="AI743" s="9" t="str">
        <f t="shared" si="192"/>
        <v>-</v>
      </c>
      <c r="AJ743" s="9">
        <f t="shared" si="192"/>
        <v>7</v>
      </c>
      <c r="AK743" s="9" t="str">
        <f t="shared" si="192"/>
        <v>-</v>
      </c>
      <c r="AL743" s="9">
        <f t="shared" si="192"/>
        <v>4</v>
      </c>
      <c r="AM743" s="9">
        <f t="shared" si="192"/>
        <v>7</v>
      </c>
      <c r="AN743" s="9">
        <f t="shared" si="192"/>
        <v>7</v>
      </c>
      <c r="AO743" s="9" t="str">
        <f t="shared" si="192"/>
        <v>-</v>
      </c>
      <c r="AP743" s="9">
        <f t="shared" ref="AP743:AY768" si="208">IF(AND(AP$196="ДА",AP548="-"),AP156,"-")</f>
        <v>8</v>
      </c>
      <c r="AQ743" s="9" t="str">
        <f t="shared" si="208"/>
        <v>-</v>
      </c>
      <c r="AR743" s="9" t="str">
        <f t="shared" si="208"/>
        <v>-</v>
      </c>
      <c r="AS743" s="9" t="str">
        <f t="shared" si="208"/>
        <v>-</v>
      </c>
      <c r="AT743" s="9" t="str">
        <f t="shared" si="208"/>
        <v>-</v>
      </c>
      <c r="AU743" s="9" t="str">
        <f t="shared" si="208"/>
        <v>-</v>
      </c>
      <c r="AV743" s="9" t="str">
        <f t="shared" si="208"/>
        <v>-</v>
      </c>
      <c r="AW743" s="9">
        <f t="shared" si="208"/>
        <v>9</v>
      </c>
      <c r="AX743" s="9" t="str">
        <f t="shared" si="208"/>
        <v>-</v>
      </c>
      <c r="AY743" s="9" t="str">
        <f t="shared" si="208"/>
        <v>-</v>
      </c>
      <c r="AZ743" s="9" t="str">
        <f t="shared" si="192"/>
        <v>-</v>
      </c>
      <c r="BA743" s="9" t="str">
        <f t="shared" si="192"/>
        <v>-</v>
      </c>
      <c r="BB743" s="9">
        <f t="shared" si="207"/>
        <v>9</v>
      </c>
      <c r="BC743" s="9">
        <f t="shared" si="207"/>
        <v>5</v>
      </c>
      <c r="BD743" s="9" t="str">
        <f t="shared" si="207"/>
        <v>-</v>
      </c>
      <c r="BE743" s="9">
        <f t="shared" si="207"/>
        <v>7</v>
      </c>
      <c r="BF743" s="9" t="str">
        <f t="shared" si="207"/>
        <v>-</v>
      </c>
      <c r="BG743" s="9" t="str">
        <f t="shared" si="207"/>
        <v>-</v>
      </c>
      <c r="BH743" s="9" t="str">
        <f t="shared" si="207"/>
        <v>-</v>
      </c>
      <c r="BI743" s="9">
        <f t="shared" si="207"/>
        <v>5</v>
      </c>
      <c r="BJ743" s="37">
        <f t="shared" si="189"/>
        <v>17</v>
      </c>
      <c r="BK743" s="34">
        <f t="shared" si="190"/>
        <v>7.7057293529411766</v>
      </c>
      <c r="BL743" s="9">
        <f t="shared" si="193"/>
        <v>24</v>
      </c>
      <c r="BN743" s="38">
        <f t="shared" si="199"/>
        <v>154</v>
      </c>
      <c r="BO743" s="34">
        <f t="shared" si="194"/>
        <v>7.7057293529411766</v>
      </c>
      <c r="BP743" s="37">
        <f t="shared" si="195"/>
        <v>18</v>
      </c>
      <c r="BQ743" s="37">
        <f t="shared" si="196"/>
        <v>17</v>
      </c>
      <c r="BR743" s="36">
        <f t="shared" si="197"/>
        <v>73</v>
      </c>
      <c r="BS743" s="36">
        <f t="shared" si="197"/>
        <v>1</v>
      </c>
      <c r="BV743" s="25"/>
      <c r="BW743" s="25"/>
      <c r="BX743" s="25"/>
    </row>
    <row r="744" spans="1:76">
      <c r="A744" s="38">
        <f t="shared" si="198"/>
        <v>155</v>
      </c>
      <c r="B744" s="36">
        <f t="shared" si="204"/>
        <v>73</v>
      </c>
      <c r="C744" s="36">
        <f t="shared" si="204"/>
        <v>2</v>
      </c>
      <c r="D744" s="9">
        <f t="shared" si="207"/>
        <v>7</v>
      </c>
      <c r="E744" s="9" t="str">
        <f t="shared" si="207"/>
        <v>-</v>
      </c>
      <c r="F744" s="9" t="str">
        <f t="shared" si="207"/>
        <v>-</v>
      </c>
      <c r="G744" s="9" t="str">
        <f t="shared" si="207"/>
        <v>-</v>
      </c>
      <c r="H744" s="9" t="str">
        <f t="shared" si="207"/>
        <v>-</v>
      </c>
      <c r="I744" s="9" t="str">
        <f t="shared" si="207"/>
        <v>-</v>
      </c>
      <c r="J744" s="9" t="str">
        <f t="shared" si="207"/>
        <v>-</v>
      </c>
      <c r="K744" s="9" t="str">
        <f t="shared" si="207"/>
        <v>-</v>
      </c>
      <c r="L744" s="9" t="str">
        <f t="shared" si="207"/>
        <v>-</v>
      </c>
      <c r="M744" s="9" t="str">
        <f t="shared" si="207"/>
        <v>-</v>
      </c>
      <c r="N744" s="9" t="str">
        <f t="shared" si="207"/>
        <v>-</v>
      </c>
      <c r="O744" s="9" t="str">
        <f t="shared" si="207"/>
        <v>-</v>
      </c>
      <c r="P744" s="9" t="str">
        <f t="shared" si="207"/>
        <v>-</v>
      </c>
      <c r="Q744" s="9">
        <f t="shared" si="207"/>
        <v>7</v>
      </c>
      <c r="R744" s="9" t="str">
        <f t="shared" si="207"/>
        <v>-</v>
      </c>
      <c r="S744" s="9" t="str">
        <f t="shared" si="207"/>
        <v>-</v>
      </c>
      <c r="T744" s="9">
        <f t="shared" si="207"/>
        <v>6</v>
      </c>
      <c r="U744" s="9">
        <f t="shared" si="207"/>
        <v>8</v>
      </c>
      <c r="V744" s="9" t="str">
        <f t="shared" si="207"/>
        <v>-</v>
      </c>
      <c r="W744" s="9" t="str">
        <f t="shared" si="207"/>
        <v>-</v>
      </c>
      <c r="X744" s="9" t="str">
        <f t="shared" si="207"/>
        <v>-</v>
      </c>
      <c r="Y744" s="9" t="str">
        <f t="shared" si="207"/>
        <v>-</v>
      </c>
      <c r="Z744" s="9">
        <f t="shared" si="207"/>
        <v>9</v>
      </c>
      <c r="AA744" s="9" t="str">
        <f t="shared" si="207"/>
        <v>-</v>
      </c>
      <c r="AB744" s="9" t="str">
        <f t="shared" si="207"/>
        <v>-</v>
      </c>
      <c r="AC744" s="9" t="str">
        <f t="shared" si="207"/>
        <v>-</v>
      </c>
      <c r="AD744" s="9" t="str">
        <f t="shared" si="207"/>
        <v>-</v>
      </c>
      <c r="AE744" s="9" t="str">
        <f t="shared" si="207"/>
        <v>-</v>
      </c>
      <c r="AF744" s="9" t="str">
        <f t="shared" si="207"/>
        <v>-</v>
      </c>
      <c r="AG744" s="9">
        <f t="shared" si="207"/>
        <v>5</v>
      </c>
      <c r="AH744" s="9" t="str">
        <f t="shared" si="207"/>
        <v>-</v>
      </c>
      <c r="AI744" s="9" t="str">
        <f t="shared" si="192"/>
        <v>-</v>
      </c>
      <c r="AJ744" s="9">
        <f t="shared" si="192"/>
        <v>5</v>
      </c>
      <c r="AK744" s="9" t="str">
        <f t="shared" si="192"/>
        <v>-</v>
      </c>
      <c r="AL744" s="9">
        <f t="shared" si="192"/>
        <v>4</v>
      </c>
      <c r="AM744" s="9">
        <f t="shared" si="192"/>
        <v>6</v>
      </c>
      <c r="AN744" s="9">
        <f t="shared" si="192"/>
        <v>7</v>
      </c>
      <c r="AO744" s="9" t="str">
        <f t="shared" si="192"/>
        <v>-</v>
      </c>
      <c r="AP744" s="9">
        <f t="shared" si="208"/>
        <v>5</v>
      </c>
      <c r="AQ744" s="9" t="str">
        <f t="shared" si="208"/>
        <v>-</v>
      </c>
      <c r="AR744" s="9" t="str">
        <f t="shared" si="208"/>
        <v>-</v>
      </c>
      <c r="AS744" s="9" t="str">
        <f t="shared" si="208"/>
        <v>-</v>
      </c>
      <c r="AT744" s="9" t="str">
        <f t="shared" si="208"/>
        <v>-</v>
      </c>
      <c r="AU744" s="9" t="str">
        <f t="shared" si="208"/>
        <v>-</v>
      </c>
      <c r="AV744" s="9" t="str">
        <f t="shared" si="208"/>
        <v>-</v>
      </c>
      <c r="AW744" s="9">
        <f t="shared" si="208"/>
        <v>9</v>
      </c>
      <c r="AX744" s="9" t="str">
        <f t="shared" si="208"/>
        <v>-</v>
      </c>
      <c r="AY744" s="9" t="str">
        <f t="shared" si="208"/>
        <v>-</v>
      </c>
      <c r="AZ744" s="9" t="str">
        <f t="shared" si="192"/>
        <v>-</v>
      </c>
      <c r="BA744" s="9" t="str">
        <f t="shared" si="192"/>
        <v>-</v>
      </c>
      <c r="BB744" s="9">
        <f t="shared" si="207"/>
        <v>8</v>
      </c>
      <c r="BC744" s="9">
        <f t="shared" si="207"/>
        <v>6</v>
      </c>
      <c r="BD744" s="9" t="str">
        <f t="shared" si="207"/>
        <v>-</v>
      </c>
      <c r="BE744" s="9">
        <f t="shared" si="207"/>
        <v>7</v>
      </c>
      <c r="BF744" s="9" t="str">
        <f t="shared" si="207"/>
        <v>-</v>
      </c>
      <c r="BG744" s="9" t="str">
        <f t="shared" si="207"/>
        <v>-</v>
      </c>
      <c r="BH744" s="9" t="str">
        <f t="shared" si="207"/>
        <v>-</v>
      </c>
      <c r="BI744" s="9" t="str">
        <f t="shared" si="207"/>
        <v>-</v>
      </c>
      <c r="BJ744" s="37">
        <f t="shared" si="189"/>
        <v>15</v>
      </c>
      <c r="BK744" s="34">
        <f t="shared" si="190"/>
        <v>6.5998459999999994</v>
      </c>
      <c r="BL744" s="9">
        <f t="shared" si="193"/>
        <v>65</v>
      </c>
      <c r="BN744" s="38">
        <f t="shared" si="199"/>
        <v>155</v>
      </c>
      <c r="BO744" s="34">
        <f t="shared" si="194"/>
        <v>6.5998459999999994</v>
      </c>
      <c r="BP744" s="37">
        <f t="shared" si="195"/>
        <v>16</v>
      </c>
      <c r="BQ744" s="37">
        <f t="shared" si="196"/>
        <v>15</v>
      </c>
      <c r="BR744" s="36">
        <f t="shared" si="197"/>
        <v>73</v>
      </c>
      <c r="BS744" s="36">
        <f t="shared" si="197"/>
        <v>2</v>
      </c>
      <c r="BV744" s="25"/>
      <c r="BW744" s="25"/>
      <c r="BX744" s="25"/>
    </row>
    <row r="745" spans="1:76">
      <c r="A745" s="38">
        <f t="shared" si="198"/>
        <v>156</v>
      </c>
      <c r="B745" s="36">
        <f t="shared" si="204"/>
        <v>73</v>
      </c>
      <c r="C745" s="36">
        <f t="shared" si="204"/>
        <v>3</v>
      </c>
      <c r="D745" s="9">
        <f t="shared" si="207"/>
        <v>4</v>
      </c>
      <c r="E745" s="9" t="str">
        <f t="shared" si="207"/>
        <v>-</v>
      </c>
      <c r="F745" s="9">
        <f t="shared" si="207"/>
        <v>6</v>
      </c>
      <c r="G745" s="9" t="str">
        <f t="shared" si="207"/>
        <v>-</v>
      </c>
      <c r="H745" s="9" t="str">
        <f t="shared" si="207"/>
        <v>-</v>
      </c>
      <c r="I745" s="9" t="str">
        <f t="shared" si="207"/>
        <v>-</v>
      </c>
      <c r="J745" s="9">
        <f t="shared" si="207"/>
        <v>8</v>
      </c>
      <c r="K745" s="9" t="str">
        <f t="shared" si="207"/>
        <v>-</v>
      </c>
      <c r="L745" s="9" t="str">
        <f t="shared" si="207"/>
        <v>-</v>
      </c>
      <c r="M745" s="9">
        <f t="shared" si="207"/>
        <v>8</v>
      </c>
      <c r="N745" s="9" t="str">
        <f t="shared" si="207"/>
        <v>-</v>
      </c>
      <c r="O745" s="9" t="str">
        <f t="shared" si="207"/>
        <v>-</v>
      </c>
      <c r="P745" s="9" t="str">
        <f t="shared" si="207"/>
        <v>-</v>
      </c>
      <c r="Q745" s="9">
        <f t="shared" si="207"/>
        <v>7</v>
      </c>
      <c r="R745" s="9" t="str">
        <f t="shared" si="207"/>
        <v>-</v>
      </c>
      <c r="S745" s="9" t="str">
        <f t="shared" si="207"/>
        <v>-</v>
      </c>
      <c r="T745" s="9">
        <f t="shared" si="207"/>
        <v>4</v>
      </c>
      <c r="U745" s="9">
        <f t="shared" si="207"/>
        <v>4</v>
      </c>
      <c r="V745" s="9" t="str">
        <f t="shared" si="207"/>
        <v>-</v>
      </c>
      <c r="W745" s="9" t="str">
        <f t="shared" si="207"/>
        <v>-</v>
      </c>
      <c r="X745" s="9" t="str">
        <f t="shared" si="207"/>
        <v>-</v>
      </c>
      <c r="Y745" s="9" t="str">
        <f t="shared" si="207"/>
        <v>-</v>
      </c>
      <c r="Z745" s="9">
        <f t="shared" si="207"/>
        <v>8</v>
      </c>
      <c r="AA745" s="9" t="str">
        <f t="shared" si="207"/>
        <v>-</v>
      </c>
      <c r="AB745" s="9" t="str">
        <f t="shared" si="207"/>
        <v>-</v>
      </c>
      <c r="AC745" s="9" t="str">
        <f t="shared" si="207"/>
        <v>-</v>
      </c>
      <c r="AD745" s="9" t="str">
        <f t="shared" si="207"/>
        <v>-</v>
      </c>
      <c r="AE745" s="9" t="str">
        <f t="shared" si="207"/>
        <v>-</v>
      </c>
      <c r="AF745" s="9" t="str">
        <f t="shared" si="207"/>
        <v>-</v>
      </c>
      <c r="AG745" s="9">
        <f t="shared" si="207"/>
        <v>5</v>
      </c>
      <c r="AH745" s="9" t="str">
        <f t="shared" si="207"/>
        <v>-</v>
      </c>
      <c r="AI745" s="9" t="str">
        <f t="shared" si="192"/>
        <v>-</v>
      </c>
      <c r="AJ745" s="9">
        <f t="shared" si="192"/>
        <v>4</v>
      </c>
      <c r="AK745" s="9" t="str">
        <f t="shared" si="192"/>
        <v>-</v>
      </c>
      <c r="AL745" s="9" t="str">
        <f t="shared" si="192"/>
        <v>-</v>
      </c>
      <c r="AM745" s="9">
        <f t="shared" si="192"/>
        <v>7</v>
      </c>
      <c r="AN745" s="9">
        <f t="shared" si="192"/>
        <v>5</v>
      </c>
      <c r="AO745" s="9" t="str">
        <f t="shared" si="192"/>
        <v>-</v>
      </c>
      <c r="AP745" s="9">
        <f t="shared" si="208"/>
        <v>6</v>
      </c>
      <c r="AQ745" s="9" t="str">
        <f t="shared" si="208"/>
        <v>-</v>
      </c>
      <c r="AR745" s="9" t="str">
        <f t="shared" si="208"/>
        <v>-</v>
      </c>
      <c r="AS745" s="9" t="str">
        <f t="shared" si="208"/>
        <v>-</v>
      </c>
      <c r="AT745" s="9" t="str">
        <f t="shared" si="208"/>
        <v>-</v>
      </c>
      <c r="AU745" s="9" t="str">
        <f t="shared" si="208"/>
        <v>-</v>
      </c>
      <c r="AV745" s="9" t="str">
        <f t="shared" si="208"/>
        <v>-</v>
      </c>
      <c r="AW745" s="9">
        <f t="shared" si="208"/>
        <v>9</v>
      </c>
      <c r="AX745" s="9" t="str">
        <f t="shared" si="208"/>
        <v>-</v>
      </c>
      <c r="AY745" s="9" t="str">
        <f t="shared" si="208"/>
        <v>-</v>
      </c>
      <c r="AZ745" s="9" t="str">
        <f t="shared" si="192"/>
        <v>-</v>
      </c>
      <c r="BA745" s="9" t="str">
        <f t="shared" si="192"/>
        <v>-</v>
      </c>
      <c r="BB745" s="9">
        <f t="shared" si="207"/>
        <v>7</v>
      </c>
      <c r="BC745" s="9">
        <f t="shared" si="207"/>
        <v>5</v>
      </c>
      <c r="BD745" s="9" t="str">
        <f t="shared" si="207"/>
        <v>-</v>
      </c>
      <c r="BE745" s="9">
        <f t="shared" si="207"/>
        <v>7</v>
      </c>
      <c r="BF745" s="9" t="str">
        <f t="shared" si="207"/>
        <v>-</v>
      </c>
      <c r="BG745" s="9" t="str">
        <f t="shared" si="207"/>
        <v>-</v>
      </c>
      <c r="BH745" s="9" t="str">
        <f t="shared" si="207"/>
        <v>-</v>
      </c>
      <c r="BI745" s="9" t="str">
        <f t="shared" si="207"/>
        <v>-</v>
      </c>
      <c r="BJ745" s="37">
        <f t="shared" si="189"/>
        <v>17</v>
      </c>
      <c r="BK745" s="34">
        <f t="shared" si="190"/>
        <v>6.1174920588235286</v>
      </c>
      <c r="BL745" s="9">
        <f t="shared" si="193"/>
        <v>85</v>
      </c>
      <c r="BN745" s="38">
        <f t="shared" si="199"/>
        <v>156</v>
      </c>
      <c r="BO745" s="34">
        <f t="shared" si="194"/>
        <v>6.1174920588235286</v>
      </c>
      <c r="BP745" s="37">
        <f t="shared" si="195"/>
        <v>18</v>
      </c>
      <c r="BQ745" s="37">
        <f t="shared" si="196"/>
        <v>17</v>
      </c>
      <c r="BR745" s="36">
        <f t="shared" si="197"/>
        <v>73</v>
      </c>
      <c r="BS745" s="36">
        <f t="shared" si="197"/>
        <v>3</v>
      </c>
      <c r="BV745" s="25"/>
      <c r="BW745" s="25"/>
      <c r="BX745" s="25"/>
    </row>
    <row r="746" spans="1:76">
      <c r="A746" s="38">
        <f t="shared" si="198"/>
        <v>157</v>
      </c>
      <c r="B746" s="36">
        <f t="shared" si="204"/>
        <v>77</v>
      </c>
      <c r="C746" s="36">
        <f t="shared" si="204"/>
        <v>1</v>
      </c>
      <c r="D746" s="9">
        <f t="shared" si="207"/>
        <v>12</v>
      </c>
      <c r="E746" s="9" t="str">
        <f t="shared" si="207"/>
        <v>-</v>
      </c>
      <c r="F746" s="9">
        <f t="shared" si="207"/>
        <v>12</v>
      </c>
      <c r="G746" s="9" t="str">
        <f t="shared" si="207"/>
        <v>-</v>
      </c>
      <c r="H746" s="9" t="str">
        <f t="shared" si="207"/>
        <v>-</v>
      </c>
      <c r="I746" s="9" t="str">
        <f t="shared" si="207"/>
        <v>-</v>
      </c>
      <c r="J746" s="9">
        <f t="shared" si="207"/>
        <v>8</v>
      </c>
      <c r="K746" s="9" t="str">
        <f t="shared" si="207"/>
        <v>-</v>
      </c>
      <c r="L746" s="9" t="str">
        <f t="shared" si="207"/>
        <v>-</v>
      </c>
      <c r="M746" s="9">
        <f t="shared" si="207"/>
        <v>8</v>
      </c>
      <c r="N746" s="9" t="str">
        <f t="shared" si="207"/>
        <v>-</v>
      </c>
      <c r="O746" s="9" t="str">
        <f t="shared" si="207"/>
        <v>-</v>
      </c>
      <c r="P746" s="9" t="str">
        <f t="shared" si="207"/>
        <v>-</v>
      </c>
      <c r="Q746" s="9">
        <f t="shared" si="207"/>
        <v>9</v>
      </c>
      <c r="R746" s="9" t="str">
        <f t="shared" si="207"/>
        <v>-</v>
      </c>
      <c r="S746" s="9" t="str">
        <f t="shared" si="207"/>
        <v>-</v>
      </c>
      <c r="T746" s="9">
        <f t="shared" si="207"/>
        <v>4</v>
      </c>
      <c r="U746" s="9">
        <f t="shared" si="207"/>
        <v>11</v>
      </c>
      <c r="V746" s="9" t="str">
        <f t="shared" si="207"/>
        <v>-</v>
      </c>
      <c r="W746" s="9" t="str">
        <f t="shared" si="207"/>
        <v>-</v>
      </c>
      <c r="X746" s="9" t="str">
        <f t="shared" si="207"/>
        <v>-</v>
      </c>
      <c r="Y746" s="9" t="str">
        <f t="shared" si="207"/>
        <v>-</v>
      </c>
      <c r="Z746" s="9">
        <f t="shared" si="207"/>
        <v>9</v>
      </c>
      <c r="AA746" s="9" t="str">
        <f t="shared" si="207"/>
        <v>-</v>
      </c>
      <c r="AB746" s="9">
        <f t="shared" si="207"/>
        <v>8</v>
      </c>
      <c r="AC746" s="9" t="str">
        <f t="shared" si="207"/>
        <v>-</v>
      </c>
      <c r="AD746" s="9" t="str">
        <f t="shared" si="207"/>
        <v>-</v>
      </c>
      <c r="AE746" s="9" t="str">
        <f t="shared" si="207"/>
        <v>-</v>
      </c>
      <c r="AF746" s="9" t="str">
        <f t="shared" si="207"/>
        <v>-</v>
      </c>
      <c r="AG746" s="9">
        <f t="shared" si="207"/>
        <v>5</v>
      </c>
      <c r="AH746" s="9" t="str">
        <f t="shared" si="207"/>
        <v>-</v>
      </c>
      <c r="AI746" s="9">
        <f t="shared" si="192"/>
        <v>10</v>
      </c>
      <c r="AJ746" s="9">
        <f t="shared" si="192"/>
        <v>8</v>
      </c>
      <c r="AK746" s="9">
        <f t="shared" si="192"/>
        <v>12</v>
      </c>
      <c r="AL746" s="9">
        <f t="shared" si="192"/>
        <v>4</v>
      </c>
      <c r="AM746" s="9">
        <f t="shared" si="192"/>
        <v>8</v>
      </c>
      <c r="AN746" s="9">
        <f t="shared" si="192"/>
        <v>5</v>
      </c>
      <c r="AO746" s="9" t="str">
        <f t="shared" si="192"/>
        <v>-</v>
      </c>
      <c r="AP746" s="9">
        <f t="shared" si="208"/>
        <v>8</v>
      </c>
      <c r="AQ746" s="9" t="str">
        <f t="shared" si="208"/>
        <v>-</v>
      </c>
      <c r="AR746" s="9" t="str">
        <f t="shared" si="208"/>
        <v>-</v>
      </c>
      <c r="AS746" s="9">
        <f t="shared" si="208"/>
        <v>3</v>
      </c>
      <c r="AT746" s="9" t="str">
        <f t="shared" si="208"/>
        <v>-</v>
      </c>
      <c r="AU746" s="9" t="str">
        <f t="shared" si="208"/>
        <v>-</v>
      </c>
      <c r="AV746" s="9" t="str">
        <f t="shared" si="208"/>
        <v>-</v>
      </c>
      <c r="AW746" s="9">
        <f t="shared" si="208"/>
        <v>6</v>
      </c>
      <c r="AX746" s="9" t="str">
        <f t="shared" si="208"/>
        <v>-</v>
      </c>
      <c r="AY746" s="9" t="str">
        <f t="shared" si="208"/>
        <v>-</v>
      </c>
      <c r="AZ746" s="9">
        <f t="shared" si="192"/>
        <v>6</v>
      </c>
      <c r="BA746" s="9" t="str">
        <f t="shared" si="192"/>
        <v>-</v>
      </c>
      <c r="BB746" s="9" t="str">
        <f t="shared" si="207"/>
        <v>-</v>
      </c>
      <c r="BC746" s="9">
        <f t="shared" si="207"/>
        <v>7</v>
      </c>
      <c r="BD746" s="9" t="str">
        <f t="shared" si="207"/>
        <v>-</v>
      </c>
      <c r="BE746" s="9">
        <f t="shared" si="207"/>
        <v>8</v>
      </c>
      <c r="BF746" s="9">
        <f t="shared" si="207"/>
        <v>8</v>
      </c>
      <c r="BG746" s="9" t="str">
        <f t="shared" si="207"/>
        <v>-</v>
      </c>
      <c r="BH746" s="9" t="str">
        <f t="shared" si="207"/>
        <v>-</v>
      </c>
      <c r="BI746" s="9">
        <f t="shared" si="207"/>
        <v>9</v>
      </c>
      <c r="BJ746" s="37">
        <f t="shared" si="189"/>
        <v>24</v>
      </c>
      <c r="BK746" s="34">
        <f t="shared" si="190"/>
        <v>7.8331773333333334</v>
      </c>
      <c r="BL746" s="9">
        <f t="shared" si="193"/>
        <v>20</v>
      </c>
      <c r="BN746" s="38">
        <f t="shared" si="199"/>
        <v>157</v>
      </c>
      <c r="BO746" s="34">
        <f t="shared" si="194"/>
        <v>7.8331773333333334</v>
      </c>
      <c r="BP746" s="37">
        <f t="shared" si="195"/>
        <v>27</v>
      </c>
      <c r="BQ746" s="37">
        <f t="shared" si="196"/>
        <v>24</v>
      </c>
      <c r="BR746" s="36">
        <f t="shared" si="197"/>
        <v>77</v>
      </c>
      <c r="BS746" s="36">
        <f t="shared" si="197"/>
        <v>1</v>
      </c>
      <c r="BV746" s="25"/>
      <c r="BW746" s="25"/>
      <c r="BX746" s="25"/>
    </row>
    <row r="747" spans="1:76">
      <c r="A747" s="38">
        <f t="shared" si="198"/>
        <v>158</v>
      </c>
      <c r="B747" s="36">
        <f t="shared" si="204"/>
        <v>77</v>
      </c>
      <c r="C747" s="36">
        <f t="shared" si="204"/>
        <v>2</v>
      </c>
      <c r="D747" s="9">
        <f t="shared" si="207"/>
        <v>11</v>
      </c>
      <c r="E747" s="9" t="str">
        <f t="shared" si="207"/>
        <v>-</v>
      </c>
      <c r="F747" s="9" t="str">
        <f t="shared" si="207"/>
        <v>-</v>
      </c>
      <c r="G747" s="9" t="str">
        <f t="shared" si="207"/>
        <v>-</v>
      </c>
      <c r="H747" s="9" t="str">
        <f t="shared" si="207"/>
        <v>-</v>
      </c>
      <c r="I747" s="9" t="str">
        <f t="shared" si="207"/>
        <v>-</v>
      </c>
      <c r="J747" s="9">
        <f t="shared" si="207"/>
        <v>8</v>
      </c>
      <c r="K747" s="9" t="str">
        <f t="shared" si="207"/>
        <v>-</v>
      </c>
      <c r="L747" s="9" t="str">
        <f t="shared" si="207"/>
        <v>-</v>
      </c>
      <c r="M747" s="9" t="str">
        <f t="shared" si="207"/>
        <v>-</v>
      </c>
      <c r="N747" s="9" t="str">
        <f t="shared" si="207"/>
        <v>-</v>
      </c>
      <c r="O747" s="9" t="str">
        <f t="shared" si="207"/>
        <v>-</v>
      </c>
      <c r="P747" s="9" t="str">
        <f t="shared" si="207"/>
        <v>-</v>
      </c>
      <c r="Q747" s="9">
        <f t="shared" si="207"/>
        <v>12</v>
      </c>
      <c r="R747" s="9" t="str">
        <f t="shared" si="207"/>
        <v>-</v>
      </c>
      <c r="S747" s="9" t="str">
        <f t="shared" si="207"/>
        <v>-</v>
      </c>
      <c r="T747" s="9">
        <f t="shared" si="207"/>
        <v>4</v>
      </c>
      <c r="U747" s="9">
        <f t="shared" si="207"/>
        <v>12</v>
      </c>
      <c r="V747" s="9" t="str">
        <f t="shared" si="207"/>
        <v>-</v>
      </c>
      <c r="W747" s="9" t="str">
        <f t="shared" si="207"/>
        <v>-</v>
      </c>
      <c r="X747" s="9" t="str">
        <f t="shared" si="207"/>
        <v>-</v>
      </c>
      <c r="Y747" s="9" t="str">
        <f t="shared" si="207"/>
        <v>-</v>
      </c>
      <c r="Z747" s="9">
        <f t="shared" si="207"/>
        <v>11</v>
      </c>
      <c r="AA747" s="9" t="str">
        <f t="shared" si="207"/>
        <v>-</v>
      </c>
      <c r="AB747" s="9" t="str">
        <f t="shared" si="207"/>
        <v>-</v>
      </c>
      <c r="AC747" s="9" t="str">
        <f t="shared" si="207"/>
        <v>-</v>
      </c>
      <c r="AD747" s="9" t="str">
        <f t="shared" si="207"/>
        <v>-</v>
      </c>
      <c r="AE747" s="9" t="str">
        <f t="shared" si="207"/>
        <v>-</v>
      </c>
      <c r="AF747" s="9" t="str">
        <f t="shared" si="207"/>
        <v>-</v>
      </c>
      <c r="AG747" s="9">
        <f t="shared" si="207"/>
        <v>8</v>
      </c>
      <c r="AH747" s="9" t="str">
        <f t="shared" si="207"/>
        <v>-</v>
      </c>
      <c r="AI747" s="9">
        <f t="shared" si="192"/>
        <v>9</v>
      </c>
      <c r="AJ747" s="9">
        <f t="shared" si="192"/>
        <v>8</v>
      </c>
      <c r="AK747" s="9">
        <f t="shared" si="192"/>
        <v>12</v>
      </c>
      <c r="AL747" s="9">
        <f t="shared" si="192"/>
        <v>5</v>
      </c>
      <c r="AM747" s="9">
        <f t="shared" si="192"/>
        <v>10</v>
      </c>
      <c r="AN747" s="9">
        <f t="shared" si="192"/>
        <v>7</v>
      </c>
      <c r="AO747" s="9" t="str">
        <f t="shared" ref="AI747:BA775" si="209">IF(AND(AO$196="ДА",AO552="-"),AO160,"-")</f>
        <v>-</v>
      </c>
      <c r="AP747" s="9">
        <f t="shared" si="208"/>
        <v>11</v>
      </c>
      <c r="AQ747" s="9" t="str">
        <f t="shared" si="208"/>
        <v>-</v>
      </c>
      <c r="AR747" s="9" t="str">
        <f t="shared" si="208"/>
        <v>-</v>
      </c>
      <c r="AS747" s="9">
        <f t="shared" si="208"/>
        <v>4</v>
      </c>
      <c r="AT747" s="9" t="str">
        <f t="shared" si="208"/>
        <v>-</v>
      </c>
      <c r="AU747" s="9" t="str">
        <f t="shared" si="208"/>
        <v>-</v>
      </c>
      <c r="AV747" s="9" t="str">
        <f t="shared" si="208"/>
        <v>-</v>
      </c>
      <c r="AW747" s="9" t="str">
        <f t="shared" si="208"/>
        <v>-</v>
      </c>
      <c r="AX747" s="9" t="str">
        <f t="shared" si="208"/>
        <v>-</v>
      </c>
      <c r="AY747" s="9" t="str">
        <f t="shared" si="208"/>
        <v>-</v>
      </c>
      <c r="AZ747" s="9">
        <f t="shared" si="209"/>
        <v>7</v>
      </c>
      <c r="BA747" s="9" t="str">
        <f t="shared" si="209"/>
        <v>-</v>
      </c>
      <c r="BB747" s="9">
        <f t="shared" si="207"/>
        <v>9</v>
      </c>
      <c r="BC747" s="9">
        <f t="shared" si="207"/>
        <v>7</v>
      </c>
      <c r="BD747" s="9" t="str">
        <f t="shared" si="207"/>
        <v>-</v>
      </c>
      <c r="BE747" s="9">
        <f t="shared" si="207"/>
        <v>8</v>
      </c>
      <c r="BF747" s="9">
        <f t="shared" si="207"/>
        <v>6</v>
      </c>
      <c r="BG747" s="9" t="str">
        <f t="shared" si="207"/>
        <v>-</v>
      </c>
      <c r="BH747" s="9">
        <f t="shared" si="207"/>
        <v>6</v>
      </c>
      <c r="BI747" s="9" t="str">
        <f t="shared" si="207"/>
        <v>-</v>
      </c>
      <c r="BJ747" s="37">
        <f t="shared" si="189"/>
        <v>21</v>
      </c>
      <c r="BK747" s="34">
        <f t="shared" si="190"/>
        <v>8.3331763333333342</v>
      </c>
      <c r="BL747" s="9">
        <f t="shared" si="193"/>
        <v>10</v>
      </c>
      <c r="BN747" s="38">
        <f t="shared" si="199"/>
        <v>158</v>
      </c>
      <c r="BO747" s="34">
        <f t="shared" si="194"/>
        <v>8.3331763333333342</v>
      </c>
      <c r="BP747" s="37">
        <f t="shared" si="195"/>
        <v>26</v>
      </c>
      <c r="BQ747" s="37">
        <f t="shared" si="196"/>
        <v>21</v>
      </c>
      <c r="BR747" s="36">
        <f t="shared" si="197"/>
        <v>77</v>
      </c>
      <c r="BS747" s="36">
        <f t="shared" si="197"/>
        <v>2</v>
      </c>
      <c r="BV747" s="25"/>
      <c r="BW747" s="25"/>
      <c r="BX747" s="25"/>
    </row>
    <row r="748" spans="1:76">
      <c r="A748" s="38">
        <f t="shared" si="198"/>
        <v>159</v>
      </c>
      <c r="B748" s="36">
        <f t="shared" si="204"/>
        <v>77</v>
      </c>
      <c r="C748" s="36">
        <f t="shared" si="204"/>
        <v>3</v>
      </c>
      <c r="D748" s="9">
        <f t="shared" si="207"/>
        <v>9</v>
      </c>
      <c r="E748" s="9" t="str">
        <f t="shared" si="207"/>
        <v>-</v>
      </c>
      <c r="F748" s="9" t="str">
        <f t="shared" si="207"/>
        <v>-</v>
      </c>
      <c r="G748" s="9" t="str">
        <f t="shared" si="207"/>
        <v>-</v>
      </c>
      <c r="H748" s="9" t="str">
        <f t="shared" si="207"/>
        <v>-</v>
      </c>
      <c r="I748" s="9" t="str">
        <f t="shared" si="207"/>
        <v>-</v>
      </c>
      <c r="J748" s="9" t="str">
        <f t="shared" si="207"/>
        <v>-</v>
      </c>
      <c r="K748" s="9" t="str">
        <f t="shared" si="207"/>
        <v>-</v>
      </c>
      <c r="L748" s="9" t="str">
        <f t="shared" si="207"/>
        <v>-</v>
      </c>
      <c r="M748" s="9" t="str">
        <f t="shared" si="207"/>
        <v>-</v>
      </c>
      <c r="N748" s="9" t="str">
        <f t="shared" si="207"/>
        <v>-</v>
      </c>
      <c r="O748" s="9" t="str">
        <f t="shared" si="207"/>
        <v>-</v>
      </c>
      <c r="P748" s="9" t="str">
        <f t="shared" si="207"/>
        <v>-</v>
      </c>
      <c r="Q748" s="9">
        <f t="shared" si="207"/>
        <v>5</v>
      </c>
      <c r="R748" s="9" t="str">
        <f t="shared" si="207"/>
        <v>-</v>
      </c>
      <c r="S748" s="9" t="str">
        <f t="shared" ref="S748:BI748" si="210">IF(AND(S$196="ДА",S553="-"),S161,"-")</f>
        <v>-</v>
      </c>
      <c r="T748" s="9">
        <f t="shared" si="210"/>
        <v>7</v>
      </c>
      <c r="U748" s="9">
        <f t="shared" si="210"/>
        <v>10</v>
      </c>
      <c r="V748" s="9" t="str">
        <f t="shared" si="210"/>
        <v>-</v>
      </c>
      <c r="W748" s="9" t="str">
        <f t="shared" si="210"/>
        <v>-</v>
      </c>
      <c r="X748" s="9" t="str">
        <f t="shared" si="210"/>
        <v>-</v>
      </c>
      <c r="Y748" s="9" t="str">
        <f t="shared" si="210"/>
        <v>-</v>
      </c>
      <c r="Z748" s="9">
        <f t="shared" si="210"/>
        <v>7</v>
      </c>
      <c r="AA748" s="9" t="str">
        <f t="shared" si="210"/>
        <v>-</v>
      </c>
      <c r="AB748" s="9">
        <f t="shared" si="210"/>
        <v>9</v>
      </c>
      <c r="AC748" s="9" t="str">
        <f t="shared" si="210"/>
        <v>-</v>
      </c>
      <c r="AD748" s="9" t="str">
        <f t="shared" si="210"/>
        <v>-</v>
      </c>
      <c r="AE748" s="9" t="str">
        <f t="shared" si="210"/>
        <v>-</v>
      </c>
      <c r="AF748" s="9" t="str">
        <f t="shared" si="210"/>
        <v>-</v>
      </c>
      <c r="AG748" s="9">
        <f t="shared" si="210"/>
        <v>4</v>
      </c>
      <c r="AH748" s="9" t="str">
        <f t="shared" si="210"/>
        <v>-</v>
      </c>
      <c r="AI748" s="9" t="str">
        <f t="shared" si="209"/>
        <v>-</v>
      </c>
      <c r="AJ748" s="9">
        <f t="shared" si="209"/>
        <v>5</v>
      </c>
      <c r="AK748" s="9">
        <f t="shared" si="209"/>
        <v>8</v>
      </c>
      <c r="AL748" s="9">
        <f t="shared" si="209"/>
        <v>5</v>
      </c>
      <c r="AM748" s="9">
        <f t="shared" si="209"/>
        <v>7</v>
      </c>
      <c r="AN748" s="9">
        <f t="shared" si="209"/>
        <v>5</v>
      </c>
      <c r="AO748" s="9" t="str">
        <f t="shared" si="209"/>
        <v>-</v>
      </c>
      <c r="AP748" s="9">
        <f t="shared" si="208"/>
        <v>8</v>
      </c>
      <c r="AQ748" s="9" t="str">
        <f t="shared" si="208"/>
        <v>-</v>
      </c>
      <c r="AR748" s="9" t="str">
        <f t="shared" si="208"/>
        <v>-</v>
      </c>
      <c r="AS748" s="9">
        <f t="shared" si="208"/>
        <v>1</v>
      </c>
      <c r="AT748" s="9" t="str">
        <f t="shared" si="208"/>
        <v>-</v>
      </c>
      <c r="AU748" s="9" t="str">
        <f t="shared" si="208"/>
        <v>-</v>
      </c>
      <c r="AV748" s="9" t="str">
        <f t="shared" si="208"/>
        <v>-</v>
      </c>
      <c r="AW748" s="9">
        <f t="shared" si="208"/>
        <v>4</v>
      </c>
      <c r="AX748" s="9" t="str">
        <f t="shared" si="208"/>
        <v>-</v>
      </c>
      <c r="AY748" s="9" t="str">
        <f t="shared" si="208"/>
        <v>-</v>
      </c>
      <c r="AZ748" s="9" t="str">
        <f t="shared" si="209"/>
        <v>-</v>
      </c>
      <c r="BA748" s="9" t="str">
        <f t="shared" si="209"/>
        <v>-</v>
      </c>
      <c r="BB748" s="9">
        <f t="shared" si="210"/>
        <v>5</v>
      </c>
      <c r="BC748" s="9">
        <f t="shared" si="210"/>
        <v>5</v>
      </c>
      <c r="BD748" s="9" t="str">
        <f t="shared" si="210"/>
        <v>-</v>
      </c>
      <c r="BE748" s="9">
        <f t="shared" si="210"/>
        <v>8</v>
      </c>
      <c r="BF748" s="9" t="str">
        <f t="shared" si="210"/>
        <v>-</v>
      </c>
      <c r="BG748" s="9" t="str">
        <f t="shared" si="210"/>
        <v>-</v>
      </c>
      <c r="BH748" s="9" t="str">
        <f t="shared" si="210"/>
        <v>-</v>
      </c>
      <c r="BI748" s="9" t="str">
        <f t="shared" si="210"/>
        <v>-</v>
      </c>
      <c r="BJ748" s="37">
        <f t="shared" si="189"/>
        <v>18</v>
      </c>
      <c r="BK748" s="34">
        <f t="shared" si="190"/>
        <v>6.2220642222222224</v>
      </c>
      <c r="BL748" s="9">
        <f t="shared" si="193"/>
        <v>80</v>
      </c>
      <c r="BN748" s="38">
        <f t="shared" si="199"/>
        <v>159</v>
      </c>
      <c r="BO748" s="34">
        <f t="shared" si="194"/>
        <v>6.2220642222222224</v>
      </c>
      <c r="BP748" s="37">
        <f t="shared" si="195"/>
        <v>19</v>
      </c>
      <c r="BQ748" s="37">
        <f t="shared" si="196"/>
        <v>18</v>
      </c>
      <c r="BR748" s="36">
        <f t="shared" si="197"/>
        <v>77</v>
      </c>
      <c r="BS748" s="36">
        <f t="shared" si="197"/>
        <v>3</v>
      </c>
      <c r="BV748" s="25"/>
      <c r="BW748" s="25"/>
      <c r="BX748" s="25"/>
    </row>
    <row r="749" spans="1:76">
      <c r="A749" s="38">
        <f t="shared" si="198"/>
        <v>160</v>
      </c>
      <c r="B749" s="36">
        <f t="shared" si="204"/>
        <v>0</v>
      </c>
      <c r="C749" s="36">
        <f t="shared" si="204"/>
        <v>0</v>
      </c>
      <c r="D749" s="9" t="str">
        <f t="shared" ref="D749:BI755" si="211">IF(AND(D$196="ДА",D554="-"),D162,"-")</f>
        <v>-</v>
      </c>
      <c r="E749" s="9" t="str">
        <f t="shared" si="211"/>
        <v>-</v>
      </c>
      <c r="F749" s="9" t="str">
        <f t="shared" si="211"/>
        <v>-</v>
      </c>
      <c r="G749" s="9" t="str">
        <f t="shared" si="211"/>
        <v>-</v>
      </c>
      <c r="H749" s="9" t="str">
        <f t="shared" si="211"/>
        <v>-</v>
      </c>
      <c r="I749" s="9" t="str">
        <f t="shared" si="211"/>
        <v>-</v>
      </c>
      <c r="J749" s="9" t="str">
        <f t="shared" si="211"/>
        <v>-</v>
      </c>
      <c r="K749" s="9" t="str">
        <f t="shared" si="211"/>
        <v>-</v>
      </c>
      <c r="L749" s="9" t="str">
        <f t="shared" si="211"/>
        <v>-</v>
      </c>
      <c r="M749" s="9" t="str">
        <f t="shared" si="211"/>
        <v>-</v>
      </c>
      <c r="N749" s="9" t="str">
        <f t="shared" si="211"/>
        <v>-</v>
      </c>
      <c r="O749" s="9" t="str">
        <f t="shared" si="211"/>
        <v>-</v>
      </c>
      <c r="P749" s="9" t="str">
        <f t="shared" si="211"/>
        <v>-</v>
      </c>
      <c r="Q749" s="9" t="str">
        <f t="shared" si="211"/>
        <v>-</v>
      </c>
      <c r="R749" s="9" t="str">
        <f t="shared" si="211"/>
        <v>-</v>
      </c>
      <c r="S749" s="9" t="str">
        <f t="shared" si="211"/>
        <v>-</v>
      </c>
      <c r="T749" s="9" t="str">
        <f t="shared" si="211"/>
        <v>-</v>
      </c>
      <c r="U749" s="9" t="str">
        <f t="shared" si="211"/>
        <v>-</v>
      </c>
      <c r="V749" s="9" t="str">
        <f t="shared" si="211"/>
        <v>-</v>
      </c>
      <c r="W749" s="9" t="str">
        <f t="shared" si="211"/>
        <v>-</v>
      </c>
      <c r="X749" s="9" t="str">
        <f t="shared" si="211"/>
        <v>-</v>
      </c>
      <c r="Y749" s="9" t="str">
        <f t="shared" si="211"/>
        <v>-</v>
      </c>
      <c r="Z749" s="9" t="str">
        <f t="shared" si="211"/>
        <v>-</v>
      </c>
      <c r="AA749" s="9" t="str">
        <f t="shared" si="211"/>
        <v>-</v>
      </c>
      <c r="AB749" s="9" t="str">
        <f t="shared" si="211"/>
        <v>-</v>
      </c>
      <c r="AC749" s="9" t="str">
        <f t="shared" si="211"/>
        <v>-</v>
      </c>
      <c r="AD749" s="9" t="str">
        <f t="shared" si="211"/>
        <v>-</v>
      </c>
      <c r="AE749" s="9" t="str">
        <f t="shared" si="211"/>
        <v>-</v>
      </c>
      <c r="AF749" s="9" t="str">
        <f t="shared" si="211"/>
        <v>-</v>
      </c>
      <c r="AG749" s="9" t="str">
        <f t="shared" si="211"/>
        <v>-</v>
      </c>
      <c r="AH749" s="9" t="str">
        <f t="shared" si="211"/>
        <v>-</v>
      </c>
      <c r="AI749" s="9" t="str">
        <f t="shared" si="209"/>
        <v>-</v>
      </c>
      <c r="AJ749" s="9" t="str">
        <f t="shared" si="209"/>
        <v>-</v>
      </c>
      <c r="AK749" s="9" t="str">
        <f t="shared" si="209"/>
        <v>-</v>
      </c>
      <c r="AL749" s="9" t="str">
        <f t="shared" si="209"/>
        <v>-</v>
      </c>
      <c r="AM749" s="9" t="str">
        <f t="shared" si="209"/>
        <v>-</v>
      </c>
      <c r="AN749" s="9" t="str">
        <f t="shared" si="209"/>
        <v>-</v>
      </c>
      <c r="AO749" s="9" t="str">
        <f t="shared" si="209"/>
        <v>-</v>
      </c>
      <c r="AP749" s="9" t="str">
        <f t="shared" si="208"/>
        <v>-</v>
      </c>
      <c r="AQ749" s="9" t="str">
        <f t="shared" si="208"/>
        <v>-</v>
      </c>
      <c r="AR749" s="9" t="str">
        <f t="shared" si="208"/>
        <v>-</v>
      </c>
      <c r="AS749" s="9" t="str">
        <f t="shared" si="208"/>
        <v>-</v>
      </c>
      <c r="AT749" s="9" t="str">
        <f t="shared" si="208"/>
        <v>-</v>
      </c>
      <c r="AU749" s="9" t="str">
        <f t="shared" si="208"/>
        <v>-</v>
      </c>
      <c r="AV749" s="9" t="str">
        <f t="shared" si="208"/>
        <v>-</v>
      </c>
      <c r="AW749" s="9" t="str">
        <f t="shared" si="208"/>
        <v>-</v>
      </c>
      <c r="AX749" s="9" t="str">
        <f t="shared" si="208"/>
        <v>-</v>
      </c>
      <c r="AY749" s="9" t="str">
        <f t="shared" si="208"/>
        <v>-</v>
      </c>
      <c r="AZ749" s="9" t="str">
        <f t="shared" si="209"/>
        <v>-</v>
      </c>
      <c r="BA749" s="9" t="str">
        <f t="shared" si="209"/>
        <v>-</v>
      </c>
      <c r="BB749" s="9" t="str">
        <f t="shared" si="211"/>
        <v>-</v>
      </c>
      <c r="BC749" s="9" t="str">
        <f t="shared" si="211"/>
        <v>-</v>
      </c>
      <c r="BD749" s="9" t="str">
        <f t="shared" si="211"/>
        <v>-</v>
      </c>
      <c r="BE749" s="9" t="str">
        <f t="shared" si="211"/>
        <v>-</v>
      </c>
      <c r="BF749" s="9" t="str">
        <f t="shared" si="211"/>
        <v>-</v>
      </c>
      <c r="BG749" s="9" t="str">
        <f t="shared" si="211"/>
        <v>-</v>
      </c>
      <c r="BH749" s="9" t="str">
        <f t="shared" si="211"/>
        <v>-</v>
      </c>
      <c r="BI749" s="9" t="str">
        <f t="shared" si="211"/>
        <v>-</v>
      </c>
      <c r="BJ749" s="37">
        <f t="shared" si="189"/>
        <v>0</v>
      </c>
      <c r="BK749" s="34" t="str">
        <f t="shared" si="190"/>
        <v>-</v>
      </c>
      <c r="BL749" s="9" t="e">
        <f t="shared" si="193"/>
        <v>#VALUE!</v>
      </c>
      <c r="BN749" s="38">
        <f t="shared" si="199"/>
        <v>160</v>
      </c>
      <c r="BO749" s="34" t="str">
        <f t="shared" si="194"/>
        <v>-</v>
      </c>
      <c r="BP749" s="37">
        <f t="shared" si="195"/>
        <v>0</v>
      </c>
      <c r="BQ749" s="37">
        <f t="shared" si="196"/>
        <v>0</v>
      </c>
      <c r="BR749" s="36">
        <f t="shared" si="197"/>
        <v>0</v>
      </c>
      <c r="BS749" s="36">
        <f t="shared" si="197"/>
        <v>0</v>
      </c>
      <c r="BV749" s="25"/>
      <c r="BW749" s="25"/>
      <c r="BX749" s="25"/>
    </row>
    <row r="750" spans="1:76">
      <c r="A750" s="38">
        <f t="shared" si="198"/>
        <v>161</v>
      </c>
      <c r="B750" s="36">
        <f t="shared" si="204"/>
        <v>0</v>
      </c>
      <c r="C750" s="36">
        <f t="shared" si="204"/>
        <v>0</v>
      </c>
      <c r="D750" s="9" t="str">
        <f t="shared" si="211"/>
        <v>-</v>
      </c>
      <c r="E750" s="9" t="str">
        <f t="shared" si="211"/>
        <v>-</v>
      </c>
      <c r="F750" s="9" t="str">
        <f t="shared" si="211"/>
        <v>-</v>
      </c>
      <c r="G750" s="9" t="str">
        <f t="shared" si="211"/>
        <v>-</v>
      </c>
      <c r="H750" s="9" t="str">
        <f t="shared" si="211"/>
        <v>-</v>
      </c>
      <c r="I750" s="9" t="str">
        <f t="shared" si="211"/>
        <v>-</v>
      </c>
      <c r="J750" s="9" t="str">
        <f t="shared" si="211"/>
        <v>-</v>
      </c>
      <c r="K750" s="9" t="str">
        <f t="shared" si="211"/>
        <v>-</v>
      </c>
      <c r="L750" s="9" t="str">
        <f t="shared" si="211"/>
        <v>-</v>
      </c>
      <c r="M750" s="9" t="str">
        <f t="shared" si="211"/>
        <v>-</v>
      </c>
      <c r="N750" s="9" t="str">
        <f t="shared" si="211"/>
        <v>-</v>
      </c>
      <c r="O750" s="9" t="str">
        <f t="shared" si="211"/>
        <v>-</v>
      </c>
      <c r="P750" s="9" t="str">
        <f t="shared" si="211"/>
        <v>-</v>
      </c>
      <c r="Q750" s="9" t="str">
        <f t="shared" si="211"/>
        <v>-</v>
      </c>
      <c r="R750" s="9" t="str">
        <f t="shared" si="211"/>
        <v>-</v>
      </c>
      <c r="S750" s="9" t="str">
        <f t="shared" si="211"/>
        <v>-</v>
      </c>
      <c r="T750" s="9" t="str">
        <f t="shared" si="211"/>
        <v>-</v>
      </c>
      <c r="U750" s="9" t="str">
        <f t="shared" si="211"/>
        <v>-</v>
      </c>
      <c r="V750" s="9" t="str">
        <f t="shared" si="211"/>
        <v>-</v>
      </c>
      <c r="W750" s="9" t="str">
        <f t="shared" si="211"/>
        <v>-</v>
      </c>
      <c r="X750" s="9" t="str">
        <f t="shared" si="211"/>
        <v>-</v>
      </c>
      <c r="Y750" s="9" t="str">
        <f t="shared" si="211"/>
        <v>-</v>
      </c>
      <c r="Z750" s="9" t="str">
        <f t="shared" si="211"/>
        <v>-</v>
      </c>
      <c r="AA750" s="9" t="str">
        <f t="shared" si="211"/>
        <v>-</v>
      </c>
      <c r="AB750" s="9" t="str">
        <f t="shared" si="211"/>
        <v>-</v>
      </c>
      <c r="AC750" s="9" t="str">
        <f t="shared" si="211"/>
        <v>-</v>
      </c>
      <c r="AD750" s="9" t="str">
        <f t="shared" si="211"/>
        <v>-</v>
      </c>
      <c r="AE750" s="9" t="str">
        <f t="shared" si="211"/>
        <v>-</v>
      </c>
      <c r="AF750" s="9" t="str">
        <f t="shared" si="211"/>
        <v>-</v>
      </c>
      <c r="AG750" s="9" t="str">
        <f t="shared" si="211"/>
        <v>-</v>
      </c>
      <c r="AH750" s="9" t="str">
        <f t="shared" si="211"/>
        <v>-</v>
      </c>
      <c r="AI750" s="9" t="str">
        <f t="shared" si="209"/>
        <v>-</v>
      </c>
      <c r="AJ750" s="9" t="str">
        <f t="shared" si="209"/>
        <v>-</v>
      </c>
      <c r="AK750" s="9" t="str">
        <f t="shared" si="209"/>
        <v>-</v>
      </c>
      <c r="AL750" s="9" t="str">
        <f t="shared" si="209"/>
        <v>-</v>
      </c>
      <c r="AM750" s="9" t="str">
        <f t="shared" si="209"/>
        <v>-</v>
      </c>
      <c r="AN750" s="9" t="str">
        <f t="shared" si="209"/>
        <v>-</v>
      </c>
      <c r="AO750" s="9" t="str">
        <f t="shared" si="209"/>
        <v>-</v>
      </c>
      <c r="AP750" s="9" t="str">
        <f t="shared" si="208"/>
        <v>-</v>
      </c>
      <c r="AQ750" s="9" t="str">
        <f t="shared" si="208"/>
        <v>-</v>
      </c>
      <c r="AR750" s="9" t="str">
        <f t="shared" si="208"/>
        <v>-</v>
      </c>
      <c r="AS750" s="9" t="str">
        <f t="shared" si="208"/>
        <v>-</v>
      </c>
      <c r="AT750" s="9" t="str">
        <f t="shared" si="208"/>
        <v>-</v>
      </c>
      <c r="AU750" s="9" t="str">
        <f t="shared" si="208"/>
        <v>-</v>
      </c>
      <c r="AV750" s="9" t="str">
        <f t="shared" si="208"/>
        <v>-</v>
      </c>
      <c r="AW750" s="9" t="str">
        <f t="shared" si="208"/>
        <v>-</v>
      </c>
      <c r="AX750" s="9" t="str">
        <f t="shared" si="208"/>
        <v>-</v>
      </c>
      <c r="AY750" s="9" t="str">
        <f t="shared" si="208"/>
        <v>-</v>
      </c>
      <c r="AZ750" s="9" t="str">
        <f t="shared" si="209"/>
        <v>-</v>
      </c>
      <c r="BA750" s="9" t="str">
        <f t="shared" si="209"/>
        <v>-</v>
      </c>
      <c r="BB750" s="9" t="str">
        <f t="shared" si="211"/>
        <v>-</v>
      </c>
      <c r="BC750" s="9" t="str">
        <f t="shared" si="211"/>
        <v>-</v>
      </c>
      <c r="BD750" s="9" t="str">
        <f t="shared" si="211"/>
        <v>-</v>
      </c>
      <c r="BE750" s="9" t="str">
        <f t="shared" si="211"/>
        <v>-</v>
      </c>
      <c r="BF750" s="9" t="str">
        <f t="shared" si="211"/>
        <v>-</v>
      </c>
      <c r="BG750" s="9" t="str">
        <f t="shared" si="211"/>
        <v>-</v>
      </c>
      <c r="BH750" s="9" t="str">
        <f t="shared" si="211"/>
        <v>-</v>
      </c>
      <c r="BI750" s="9" t="str">
        <f t="shared" si="211"/>
        <v>-</v>
      </c>
      <c r="BJ750" s="37">
        <f t="shared" ref="BJ750:BJ781" si="212">COUNTIF(D750:BI750,"&gt;0")</f>
        <v>0</v>
      </c>
      <c r="BK750" s="34" t="str">
        <f t="shared" ref="BK750:BK781" si="213">IFERROR(AVERAGE(D750:BI750)+(1-A750)/1000000,"-")</f>
        <v>-</v>
      </c>
      <c r="BL750" s="9" t="e">
        <f t="shared" si="193"/>
        <v>#VALUE!</v>
      </c>
      <c r="BN750" s="38">
        <f t="shared" si="199"/>
        <v>161</v>
      </c>
      <c r="BO750" s="34" t="str">
        <f t="shared" si="194"/>
        <v>-</v>
      </c>
      <c r="BP750" s="37">
        <f t="shared" si="195"/>
        <v>0</v>
      </c>
      <c r="BQ750" s="37">
        <f t="shared" si="196"/>
        <v>0</v>
      </c>
      <c r="BR750" s="36">
        <f t="shared" si="197"/>
        <v>0</v>
      </c>
      <c r="BS750" s="36">
        <f t="shared" si="197"/>
        <v>0</v>
      </c>
      <c r="BV750" s="25"/>
      <c r="BW750" s="25"/>
      <c r="BX750" s="25"/>
    </row>
    <row r="751" spans="1:76">
      <c r="A751" s="38">
        <f t="shared" si="198"/>
        <v>162</v>
      </c>
      <c r="B751" s="36">
        <f t="shared" ref="B751:C766" si="214">B164</f>
        <v>0</v>
      </c>
      <c r="C751" s="36">
        <f t="shared" si="214"/>
        <v>0</v>
      </c>
      <c r="D751" s="9" t="str">
        <f t="shared" si="211"/>
        <v>-</v>
      </c>
      <c r="E751" s="9" t="str">
        <f t="shared" si="211"/>
        <v>-</v>
      </c>
      <c r="F751" s="9" t="str">
        <f t="shared" si="211"/>
        <v>-</v>
      </c>
      <c r="G751" s="9" t="str">
        <f t="shared" si="211"/>
        <v>-</v>
      </c>
      <c r="H751" s="9" t="str">
        <f t="shared" si="211"/>
        <v>-</v>
      </c>
      <c r="I751" s="9" t="str">
        <f t="shared" si="211"/>
        <v>-</v>
      </c>
      <c r="J751" s="9" t="str">
        <f t="shared" si="211"/>
        <v>-</v>
      </c>
      <c r="K751" s="9" t="str">
        <f t="shared" si="211"/>
        <v>-</v>
      </c>
      <c r="L751" s="9" t="str">
        <f t="shared" si="211"/>
        <v>-</v>
      </c>
      <c r="M751" s="9" t="str">
        <f t="shared" si="211"/>
        <v>-</v>
      </c>
      <c r="N751" s="9" t="str">
        <f t="shared" si="211"/>
        <v>-</v>
      </c>
      <c r="O751" s="9" t="str">
        <f t="shared" si="211"/>
        <v>-</v>
      </c>
      <c r="P751" s="9" t="str">
        <f t="shared" si="211"/>
        <v>-</v>
      </c>
      <c r="Q751" s="9" t="str">
        <f t="shared" si="211"/>
        <v>-</v>
      </c>
      <c r="R751" s="9" t="str">
        <f t="shared" si="211"/>
        <v>-</v>
      </c>
      <c r="S751" s="9" t="str">
        <f t="shared" si="211"/>
        <v>-</v>
      </c>
      <c r="T751" s="9" t="str">
        <f t="shared" si="211"/>
        <v>-</v>
      </c>
      <c r="U751" s="9" t="str">
        <f t="shared" si="211"/>
        <v>-</v>
      </c>
      <c r="V751" s="9" t="str">
        <f t="shared" si="211"/>
        <v>-</v>
      </c>
      <c r="W751" s="9" t="str">
        <f t="shared" si="211"/>
        <v>-</v>
      </c>
      <c r="X751" s="9" t="str">
        <f t="shared" si="211"/>
        <v>-</v>
      </c>
      <c r="Y751" s="9" t="str">
        <f t="shared" si="211"/>
        <v>-</v>
      </c>
      <c r="Z751" s="9" t="str">
        <f t="shared" si="211"/>
        <v>-</v>
      </c>
      <c r="AA751" s="9" t="str">
        <f t="shared" si="211"/>
        <v>-</v>
      </c>
      <c r="AB751" s="9" t="str">
        <f t="shared" si="211"/>
        <v>-</v>
      </c>
      <c r="AC751" s="9" t="str">
        <f t="shared" si="211"/>
        <v>-</v>
      </c>
      <c r="AD751" s="9" t="str">
        <f t="shared" si="211"/>
        <v>-</v>
      </c>
      <c r="AE751" s="9" t="str">
        <f t="shared" si="211"/>
        <v>-</v>
      </c>
      <c r="AF751" s="9" t="str">
        <f t="shared" si="211"/>
        <v>-</v>
      </c>
      <c r="AG751" s="9" t="str">
        <f t="shared" si="211"/>
        <v>-</v>
      </c>
      <c r="AH751" s="9" t="str">
        <f t="shared" si="211"/>
        <v>-</v>
      </c>
      <c r="AI751" s="9" t="str">
        <f t="shared" si="209"/>
        <v>-</v>
      </c>
      <c r="AJ751" s="9" t="str">
        <f t="shared" si="209"/>
        <v>-</v>
      </c>
      <c r="AK751" s="9" t="str">
        <f t="shared" si="209"/>
        <v>-</v>
      </c>
      <c r="AL751" s="9" t="str">
        <f t="shared" si="209"/>
        <v>-</v>
      </c>
      <c r="AM751" s="9" t="str">
        <f t="shared" si="209"/>
        <v>-</v>
      </c>
      <c r="AN751" s="9" t="str">
        <f t="shared" si="209"/>
        <v>-</v>
      </c>
      <c r="AO751" s="9" t="str">
        <f t="shared" si="209"/>
        <v>-</v>
      </c>
      <c r="AP751" s="9" t="str">
        <f t="shared" si="208"/>
        <v>-</v>
      </c>
      <c r="AQ751" s="9" t="str">
        <f t="shared" si="208"/>
        <v>-</v>
      </c>
      <c r="AR751" s="9" t="str">
        <f t="shared" si="208"/>
        <v>-</v>
      </c>
      <c r="AS751" s="9" t="str">
        <f t="shared" si="208"/>
        <v>-</v>
      </c>
      <c r="AT751" s="9" t="str">
        <f t="shared" si="208"/>
        <v>-</v>
      </c>
      <c r="AU751" s="9" t="str">
        <f t="shared" si="208"/>
        <v>-</v>
      </c>
      <c r="AV751" s="9" t="str">
        <f t="shared" si="208"/>
        <v>-</v>
      </c>
      <c r="AW751" s="9" t="str">
        <f t="shared" si="208"/>
        <v>-</v>
      </c>
      <c r="AX751" s="9" t="str">
        <f t="shared" si="208"/>
        <v>-</v>
      </c>
      <c r="AY751" s="9" t="str">
        <f t="shared" si="208"/>
        <v>-</v>
      </c>
      <c r="AZ751" s="9" t="str">
        <f t="shared" si="209"/>
        <v>-</v>
      </c>
      <c r="BA751" s="9" t="str">
        <f t="shared" si="209"/>
        <v>-</v>
      </c>
      <c r="BB751" s="9" t="str">
        <f t="shared" si="211"/>
        <v>-</v>
      </c>
      <c r="BC751" s="9" t="str">
        <f t="shared" si="211"/>
        <v>-</v>
      </c>
      <c r="BD751" s="9" t="str">
        <f t="shared" si="211"/>
        <v>-</v>
      </c>
      <c r="BE751" s="9" t="str">
        <f t="shared" si="211"/>
        <v>-</v>
      </c>
      <c r="BF751" s="9" t="str">
        <f t="shared" si="211"/>
        <v>-</v>
      </c>
      <c r="BG751" s="9" t="str">
        <f t="shared" si="211"/>
        <v>-</v>
      </c>
      <c r="BH751" s="9" t="str">
        <f t="shared" si="211"/>
        <v>-</v>
      </c>
      <c r="BI751" s="9" t="str">
        <f t="shared" si="211"/>
        <v>-</v>
      </c>
      <c r="BJ751" s="37">
        <f t="shared" si="212"/>
        <v>0</v>
      </c>
      <c r="BK751" s="34" t="str">
        <f t="shared" si="213"/>
        <v>-</v>
      </c>
      <c r="BL751" s="9" t="e">
        <f t="shared" si="193"/>
        <v>#VALUE!</v>
      </c>
      <c r="BN751" s="38">
        <f t="shared" si="199"/>
        <v>162</v>
      </c>
      <c r="BO751" s="34" t="str">
        <f t="shared" si="194"/>
        <v>-</v>
      </c>
      <c r="BP751" s="37">
        <f t="shared" si="195"/>
        <v>0</v>
      </c>
      <c r="BQ751" s="37">
        <f t="shared" si="196"/>
        <v>0</v>
      </c>
      <c r="BR751" s="36">
        <f t="shared" si="197"/>
        <v>0</v>
      </c>
      <c r="BS751" s="36">
        <f t="shared" si="197"/>
        <v>0</v>
      </c>
      <c r="BV751" s="25"/>
      <c r="BW751" s="25"/>
      <c r="BX751" s="25"/>
    </row>
    <row r="752" spans="1:76">
      <c r="A752" s="38">
        <f t="shared" si="198"/>
        <v>163</v>
      </c>
      <c r="B752" s="36">
        <f t="shared" si="214"/>
        <v>0</v>
      </c>
      <c r="C752" s="36">
        <f t="shared" si="214"/>
        <v>0</v>
      </c>
      <c r="D752" s="9" t="str">
        <f t="shared" si="211"/>
        <v>-</v>
      </c>
      <c r="E752" s="9" t="str">
        <f t="shared" si="211"/>
        <v>-</v>
      </c>
      <c r="F752" s="9" t="str">
        <f t="shared" si="211"/>
        <v>-</v>
      </c>
      <c r="G752" s="9" t="str">
        <f t="shared" si="211"/>
        <v>-</v>
      </c>
      <c r="H752" s="9" t="str">
        <f t="shared" si="211"/>
        <v>-</v>
      </c>
      <c r="I752" s="9" t="str">
        <f t="shared" si="211"/>
        <v>-</v>
      </c>
      <c r="J752" s="9" t="str">
        <f t="shared" si="211"/>
        <v>-</v>
      </c>
      <c r="K752" s="9" t="str">
        <f t="shared" si="211"/>
        <v>-</v>
      </c>
      <c r="L752" s="9" t="str">
        <f t="shared" si="211"/>
        <v>-</v>
      </c>
      <c r="M752" s="9" t="str">
        <f t="shared" si="211"/>
        <v>-</v>
      </c>
      <c r="N752" s="9" t="str">
        <f t="shared" si="211"/>
        <v>-</v>
      </c>
      <c r="O752" s="9" t="str">
        <f t="shared" si="211"/>
        <v>-</v>
      </c>
      <c r="P752" s="9" t="str">
        <f t="shared" si="211"/>
        <v>-</v>
      </c>
      <c r="Q752" s="9" t="str">
        <f t="shared" si="211"/>
        <v>-</v>
      </c>
      <c r="R752" s="9" t="str">
        <f t="shared" si="211"/>
        <v>-</v>
      </c>
      <c r="S752" s="9" t="str">
        <f t="shared" si="211"/>
        <v>-</v>
      </c>
      <c r="T752" s="9" t="str">
        <f t="shared" si="211"/>
        <v>-</v>
      </c>
      <c r="U752" s="9" t="str">
        <f t="shared" si="211"/>
        <v>-</v>
      </c>
      <c r="V752" s="9" t="str">
        <f t="shared" si="211"/>
        <v>-</v>
      </c>
      <c r="W752" s="9" t="str">
        <f t="shared" si="211"/>
        <v>-</v>
      </c>
      <c r="X752" s="9" t="str">
        <f t="shared" si="211"/>
        <v>-</v>
      </c>
      <c r="Y752" s="9" t="str">
        <f t="shared" si="211"/>
        <v>-</v>
      </c>
      <c r="Z752" s="9" t="str">
        <f t="shared" si="211"/>
        <v>-</v>
      </c>
      <c r="AA752" s="9" t="str">
        <f t="shared" si="211"/>
        <v>-</v>
      </c>
      <c r="AB752" s="9" t="str">
        <f t="shared" si="211"/>
        <v>-</v>
      </c>
      <c r="AC752" s="9" t="str">
        <f t="shared" si="211"/>
        <v>-</v>
      </c>
      <c r="AD752" s="9" t="str">
        <f t="shared" si="211"/>
        <v>-</v>
      </c>
      <c r="AE752" s="9" t="str">
        <f t="shared" si="211"/>
        <v>-</v>
      </c>
      <c r="AF752" s="9" t="str">
        <f t="shared" si="211"/>
        <v>-</v>
      </c>
      <c r="AG752" s="9" t="str">
        <f t="shared" si="211"/>
        <v>-</v>
      </c>
      <c r="AH752" s="9" t="str">
        <f t="shared" si="211"/>
        <v>-</v>
      </c>
      <c r="AI752" s="9" t="str">
        <f t="shared" si="209"/>
        <v>-</v>
      </c>
      <c r="AJ752" s="9" t="str">
        <f t="shared" si="209"/>
        <v>-</v>
      </c>
      <c r="AK752" s="9" t="str">
        <f t="shared" si="209"/>
        <v>-</v>
      </c>
      <c r="AL752" s="9" t="str">
        <f t="shared" si="209"/>
        <v>-</v>
      </c>
      <c r="AM752" s="9" t="str">
        <f t="shared" si="209"/>
        <v>-</v>
      </c>
      <c r="AN752" s="9" t="str">
        <f t="shared" si="209"/>
        <v>-</v>
      </c>
      <c r="AO752" s="9" t="str">
        <f t="shared" si="209"/>
        <v>-</v>
      </c>
      <c r="AP752" s="9" t="str">
        <f t="shared" si="208"/>
        <v>-</v>
      </c>
      <c r="AQ752" s="9" t="str">
        <f t="shared" si="208"/>
        <v>-</v>
      </c>
      <c r="AR752" s="9" t="str">
        <f t="shared" si="208"/>
        <v>-</v>
      </c>
      <c r="AS752" s="9" t="str">
        <f t="shared" si="208"/>
        <v>-</v>
      </c>
      <c r="AT752" s="9" t="str">
        <f t="shared" si="208"/>
        <v>-</v>
      </c>
      <c r="AU752" s="9" t="str">
        <f t="shared" si="208"/>
        <v>-</v>
      </c>
      <c r="AV752" s="9" t="str">
        <f t="shared" si="208"/>
        <v>-</v>
      </c>
      <c r="AW752" s="9" t="str">
        <f t="shared" si="208"/>
        <v>-</v>
      </c>
      <c r="AX752" s="9" t="str">
        <f t="shared" si="208"/>
        <v>-</v>
      </c>
      <c r="AY752" s="9" t="str">
        <f t="shared" si="208"/>
        <v>-</v>
      </c>
      <c r="AZ752" s="9" t="str">
        <f t="shared" si="209"/>
        <v>-</v>
      </c>
      <c r="BA752" s="9" t="str">
        <f t="shared" si="209"/>
        <v>-</v>
      </c>
      <c r="BB752" s="9" t="str">
        <f t="shared" si="211"/>
        <v>-</v>
      </c>
      <c r="BC752" s="9" t="str">
        <f t="shared" si="211"/>
        <v>-</v>
      </c>
      <c r="BD752" s="9" t="str">
        <f t="shared" si="211"/>
        <v>-</v>
      </c>
      <c r="BE752" s="9" t="str">
        <f t="shared" si="211"/>
        <v>-</v>
      </c>
      <c r="BF752" s="9" t="str">
        <f t="shared" si="211"/>
        <v>-</v>
      </c>
      <c r="BG752" s="9" t="str">
        <f t="shared" si="211"/>
        <v>-</v>
      </c>
      <c r="BH752" s="9" t="str">
        <f t="shared" si="211"/>
        <v>-</v>
      </c>
      <c r="BI752" s="9" t="str">
        <f t="shared" si="211"/>
        <v>-</v>
      </c>
      <c r="BJ752" s="37">
        <f t="shared" si="212"/>
        <v>0</v>
      </c>
      <c r="BK752" s="34" t="str">
        <f t="shared" si="213"/>
        <v>-</v>
      </c>
      <c r="BL752" s="9" t="e">
        <f t="shared" si="193"/>
        <v>#VALUE!</v>
      </c>
      <c r="BN752" s="38">
        <f t="shared" si="199"/>
        <v>163</v>
      </c>
      <c r="BO752" s="34" t="str">
        <f t="shared" si="194"/>
        <v>-</v>
      </c>
      <c r="BP752" s="37">
        <f t="shared" si="195"/>
        <v>0</v>
      </c>
      <c r="BQ752" s="37">
        <f t="shared" si="196"/>
        <v>0</v>
      </c>
      <c r="BR752" s="36">
        <f t="shared" si="197"/>
        <v>0</v>
      </c>
      <c r="BS752" s="36">
        <f t="shared" si="197"/>
        <v>0</v>
      </c>
      <c r="BV752" s="25"/>
      <c r="BW752" s="25"/>
      <c r="BX752" s="25"/>
    </row>
    <row r="753" spans="1:76">
      <c r="A753" s="38">
        <f t="shared" si="198"/>
        <v>164</v>
      </c>
      <c r="B753" s="36">
        <f t="shared" si="214"/>
        <v>0</v>
      </c>
      <c r="C753" s="36">
        <f t="shared" si="214"/>
        <v>0</v>
      </c>
      <c r="D753" s="9" t="str">
        <f t="shared" si="211"/>
        <v>-</v>
      </c>
      <c r="E753" s="9" t="str">
        <f t="shared" si="211"/>
        <v>-</v>
      </c>
      <c r="F753" s="9" t="str">
        <f t="shared" si="211"/>
        <v>-</v>
      </c>
      <c r="G753" s="9" t="str">
        <f t="shared" si="211"/>
        <v>-</v>
      </c>
      <c r="H753" s="9" t="str">
        <f t="shared" si="211"/>
        <v>-</v>
      </c>
      <c r="I753" s="9" t="str">
        <f t="shared" si="211"/>
        <v>-</v>
      </c>
      <c r="J753" s="9" t="str">
        <f t="shared" si="211"/>
        <v>-</v>
      </c>
      <c r="K753" s="9" t="str">
        <f t="shared" si="211"/>
        <v>-</v>
      </c>
      <c r="L753" s="9" t="str">
        <f t="shared" si="211"/>
        <v>-</v>
      </c>
      <c r="M753" s="9" t="str">
        <f t="shared" si="211"/>
        <v>-</v>
      </c>
      <c r="N753" s="9" t="str">
        <f t="shared" si="211"/>
        <v>-</v>
      </c>
      <c r="O753" s="9" t="str">
        <f t="shared" si="211"/>
        <v>-</v>
      </c>
      <c r="P753" s="9" t="str">
        <f t="shared" si="211"/>
        <v>-</v>
      </c>
      <c r="Q753" s="9" t="str">
        <f t="shared" si="211"/>
        <v>-</v>
      </c>
      <c r="R753" s="9" t="str">
        <f t="shared" si="211"/>
        <v>-</v>
      </c>
      <c r="S753" s="9" t="str">
        <f t="shared" si="211"/>
        <v>-</v>
      </c>
      <c r="T753" s="9" t="str">
        <f t="shared" si="211"/>
        <v>-</v>
      </c>
      <c r="U753" s="9" t="str">
        <f t="shared" si="211"/>
        <v>-</v>
      </c>
      <c r="V753" s="9" t="str">
        <f t="shared" si="211"/>
        <v>-</v>
      </c>
      <c r="W753" s="9" t="str">
        <f t="shared" si="211"/>
        <v>-</v>
      </c>
      <c r="X753" s="9" t="str">
        <f t="shared" si="211"/>
        <v>-</v>
      </c>
      <c r="Y753" s="9" t="str">
        <f t="shared" si="211"/>
        <v>-</v>
      </c>
      <c r="Z753" s="9" t="str">
        <f t="shared" si="211"/>
        <v>-</v>
      </c>
      <c r="AA753" s="9" t="str">
        <f t="shared" si="211"/>
        <v>-</v>
      </c>
      <c r="AB753" s="9" t="str">
        <f t="shared" si="211"/>
        <v>-</v>
      </c>
      <c r="AC753" s="9" t="str">
        <f t="shared" si="211"/>
        <v>-</v>
      </c>
      <c r="AD753" s="9" t="str">
        <f t="shared" si="211"/>
        <v>-</v>
      </c>
      <c r="AE753" s="9" t="str">
        <f t="shared" si="211"/>
        <v>-</v>
      </c>
      <c r="AF753" s="9" t="str">
        <f t="shared" si="211"/>
        <v>-</v>
      </c>
      <c r="AG753" s="9" t="str">
        <f t="shared" si="211"/>
        <v>-</v>
      </c>
      <c r="AH753" s="9" t="str">
        <f t="shared" si="211"/>
        <v>-</v>
      </c>
      <c r="AI753" s="9" t="str">
        <f t="shared" si="209"/>
        <v>-</v>
      </c>
      <c r="AJ753" s="9" t="str">
        <f t="shared" si="209"/>
        <v>-</v>
      </c>
      <c r="AK753" s="9" t="str">
        <f t="shared" si="209"/>
        <v>-</v>
      </c>
      <c r="AL753" s="9" t="str">
        <f t="shared" si="209"/>
        <v>-</v>
      </c>
      <c r="AM753" s="9" t="str">
        <f t="shared" si="209"/>
        <v>-</v>
      </c>
      <c r="AN753" s="9" t="str">
        <f t="shared" si="209"/>
        <v>-</v>
      </c>
      <c r="AO753" s="9" t="str">
        <f t="shared" si="209"/>
        <v>-</v>
      </c>
      <c r="AP753" s="9" t="str">
        <f t="shared" si="208"/>
        <v>-</v>
      </c>
      <c r="AQ753" s="9" t="str">
        <f t="shared" si="208"/>
        <v>-</v>
      </c>
      <c r="AR753" s="9" t="str">
        <f t="shared" si="208"/>
        <v>-</v>
      </c>
      <c r="AS753" s="9" t="str">
        <f t="shared" si="208"/>
        <v>-</v>
      </c>
      <c r="AT753" s="9" t="str">
        <f t="shared" si="208"/>
        <v>-</v>
      </c>
      <c r="AU753" s="9" t="str">
        <f t="shared" si="208"/>
        <v>-</v>
      </c>
      <c r="AV753" s="9" t="str">
        <f t="shared" si="208"/>
        <v>-</v>
      </c>
      <c r="AW753" s="9" t="str">
        <f t="shared" si="208"/>
        <v>-</v>
      </c>
      <c r="AX753" s="9" t="str">
        <f t="shared" si="208"/>
        <v>-</v>
      </c>
      <c r="AY753" s="9" t="str">
        <f t="shared" si="208"/>
        <v>-</v>
      </c>
      <c r="AZ753" s="9" t="str">
        <f t="shared" si="209"/>
        <v>-</v>
      </c>
      <c r="BA753" s="9" t="str">
        <f t="shared" si="209"/>
        <v>-</v>
      </c>
      <c r="BB753" s="9" t="str">
        <f t="shared" si="211"/>
        <v>-</v>
      </c>
      <c r="BC753" s="9" t="str">
        <f t="shared" si="211"/>
        <v>-</v>
      </c>
      <c r="BD753" s="9" t="str">
        <f t="shared" si="211"/>
        <v>-</v>
      </c>
      <c r="BE753" s="9" t="str">
        <f t="shared" si="211"/>
        <v>-</v>
      </c>
      <c r="BF753" s="9" t="str">
        <f t="shared" si="211"/>
        <v>-</v>
      </c>
      <c r="BG753" s="9" t="str">
        <f t="shared" si="211"/>
        <v>-</v>
      </c>
      <c r="BH753" s="9" t="str">
        <f t="shared" si="211"/>
        <v>-</v>
      </c>
      <c r="BI753" s="9" t="str">
        <f t="shared" si="211"/>
        <v>-</v>
      </c>
      <c r="BJ753" s="37">
        <f t="shared" si="212"/>
        <v>0</v>
      </c>
      <c r="BK753" s="34" t="str">
        <f t="shared" si="213"/>
        <v>-</v>
      </c>
      <c r="BL753" s="9" t="e">
        <f t="shared" si="193"/>
        <v>#VALUE!</v>
      </c>
      <c r="BN753" s="38">
        <f t="shared" si="199"/>
        <v>164</v>
      </c>
      <c r="BO753" s="34" t="str">
        <f t="shared" si="194"/>
        <v>-</v>
      </c>
      <c r="BP753" s="37">
        <f t="shared" si="195"/>
        <v>0</v>
      </c>
      <c r="BQ753" s="37">
        <f t="shared" si="196"/>
        <v>0</v>
      </c>
      <c r="BR753" s="36">
        <f t="shared" si="197"/>
        <v>0</v>
      </c>
      <c r="BS753" s="36">
        <f t="shared" si="197"/>
        <v>0</v>
      </c>
      <c r="BV753" s="25"/>
      <c r="BW753" s="25"/>
      <c r="BX753" s="25"/>
    </row>
    <row r="754" spans="1:76">
      <c r="A754" s="38">
        <f t="shared" si="198"/>
        <v>165</v>
      </c>
      <c r="B754" s="36">
        <f t="shared" si="214"/>
        <v>0</v>
      </c>
      <c r="C754" s="36">
        <f t="shared" si="214"/>
        <v>0</v>
      </c>
      <c r="D754" s="9" t="str">
        <f t="shared" si="211"/>
        <v>-</v>
      </c>
      <c r="E754" s="9" t="str">
        <f t="shared" si="211"/>
        <v>-</v>
      </c>
      <c r="F754" s="9" t="str">
        <f t="shared" si="211"/>
        <v>-</v>
      </c>
      <c r="G754" s="9" t="str">
        <f t="shared" si="211"/>
        <v>-</v>
      </c>
      <c r="H754" s="9" t="str">
        <f t="shared" si="211"/>
        <v>-</v>
      </c>
      <c r="I754" s="9" t="str">
        <f t="shared" si="211"/>
        <v>-</v>
      </c>
      <c r="J754" s="9" t="str">
        <f t="shared" si="211"/>
        <v>-</v>
      </c>
      <c r="K754" s="9" t="str">
        <f t="shared" si="211"/>
        <v>-</v>
      </c>
      <c r="L754" s="9" t="str">
        <f t="shared" si="211"/>
        <v>-</v>
      </c>
      <c r="M754" s="9" t="str">
        <f t="shared" si="211"/>
        <v>-</v>
      </c>
      <c r="N754" s="9" t="str">
        <f t="shared" si="211"/>
        <v>-</v>
      </c>
      <c r="O754" s="9" t="str">
        <f t="shared" si="211"/>
        <v>-</v>
      </c>
      <c r="P754" s="9" t="str">
        <f t="shared" si="211"/>
        <v>-</v>
      </c>
      <c r="Q754" s="9" t="str">
        <f t="shared" si="211"/>
        <v>-</v>
      </c>
      <c r="R754" s="9" t="str">
        <f t="shared" si="211"/>
        <v>-</v>
      </c>
      <c r="S754" s="9" t="str">
        <f t="shared" si="211"/>
        <v>-</v>
      </c>
      <c r="T754" s="9" t="str">
        <f t="shared" si="211"/>
        <v>-</v>
      </c>
      <c r="U754" s="9" t="str">
        <f t="shared" si="211"/>
        <v>-</v>
      </c>
      <c r="V754" s="9" t="str">
        <f t="shared" si="211"/>
        <v>-</v>
      </c>
      <c r="W754" s="9" t="str">
        <f t="shared" si="211"/>
        <v>-</v>
      </c>
      <c r="X754" s="9" t="str">
        <f t="shared" si="211"/>
        <v>-</v>
      </c>
      <c r="Y754" s="9" t="str">
        <f t="shared" si="211"/>
        <v>-</v>
      </c>
      <c r="Z754" s="9" t="str">
        <f t="shared" si="211"/>
        <v>-</v>
      </c>
      <c r="AA754" s="9" t="str">
        <f t="shared" si="211"/>
        <v>-</v>
      </c>
      <c r="AB754" s="9" t="str">
        <f t="shared" si="211"/>
        <v>-</v>
      </c>
      <c r="AC754" s="9" t="str">
        <f t="shared" si="211"/>
        <v>-</v>
      </c>
      <c r="AD754" s="9" t="str">
        <f t="shared" si="211"/>
        <v>-</v>
      </c>
      <c r="AE754" s="9" t="str">
        <f t="shared" si="211"/>
        <v>-</v>
      </c>
      <c r="AF754" s="9" t="str">
        <f t="shared" si="211"/>
        <v>-</v>
      </c>
      <c r="AG754" s="9" t="str">
        <f t="shared" si="211"/>
        <v>-</v>
      </c>
      <c r="AH754" s="9" t="str">
        <f t="shared" si="211"/>
        <v>-</v>
      </c>
      <c r="AI754" s="9" t="str">
        <f t="shared" si="209"/>
        <v>-</v>
      </c>
      <c r="AJ754" s="9" t="str">
        <f t="shared" si="209"/>
        <v>-</v>
      </c>
      <c r="AK754" s="9" t="str">
        <f t="shared" si="209"/>
        <v>-</v>
      </c>
      <c r="AL754" s="9" t="str">
        <f t="shared" si="209"/>
        <v>-</v>
      </c>
      <c r="AM754" s="9" t="str">
        <f t="shared" si="209"/>
        <v>-</v>
      </c>
      <c r="AN754" s="9" t="str">
        <f t="shared" si="209"/>
        <v>-</v>
      </c>
      <c r="AO754" s="9" t="str">
        <f t="shared" si="209"/>
        <v>-</v>
      </c>
      <c r="AP754" s="9" t="str">
        <f t="shared" si="208"/>
        <v>-</v>
      </c>
      <c r="AQ754" s="9" t="str">
        <f t="shared" si="208"/>
        <v>-</v>
      </c>
      <c r="AR754" s="9" t="str">
        <f t="shared" si="208"/>
        <v>-</v>
      </c>
      <c r="AS754" s="9" t="str">
        <f t="shared" si="208"/>
        <v>-</v>
      </c>
      <c r="AT754" s="9" t="str">
        <f t="shared" si="208"/>
        <v>-</v>
      </c>
      <c r="AU754" s="9" t="str">
        <f t="shared" si="208"/>
        <v>-</v>
      </c>
      <c r="AV754" s="9" t="str">
        <f t="shared" si="208"/>
        <v>-</v>
      </c>
      <c r="AW754" s="9" t="str">
        <f t="shared" si="208"/>
        <v>-</v>
      </c>
      <c r="AX754" s="9" t="str">
        <f t="shared" si="208"/>
        <v>-</v>
      </c>
      <c r="AY754" s="9" t="str">
        <f t="shared" si="208"/>
        <v>-</v>
      </c>
      <c r="AZ754" s="9" t="str">
        <f t="shared" si="209"/>
        <v>-</v>
      </c>
      <c r="BA754" s="9" t="str">
        <f t="shared" si="209"/>
        <v>-</v>
      </c>
      <c r="BB754" s="9" t="str">
        <f t="shared" si="211"/>
        <v>-</v>
      </c>
      <c r="BC754" s="9" t="str">
        <f t="shared" si="211"/>
        <v>-</v>
      </c>
      <c r="BD754" s="9" t="str">
        <f t="shared" si="211"/>
        <v>-</v>
      </c>
      <c r="BE754" s="9" t="str">
        <f t="shared" si="211"/>
        <v>-</v>
      </c>
      <c r="BF754" s="9" t="str">
        <f t="shared" si="211"/>
        <v>-</v>
      </c>
      <c r="BG754" s="9" t="str">
        <f t="shared" si="211"/>
        <v>-</v>
      </c>
      <c r="BH754" s="9" t="str">
        <f t="shared" si="211"/>
        <v>-</v>
      </c>
      <c r="BI754" s="9" t="str">
        <f t="shared" si="211"/>
        <v>-</v>
      </c>
      <c r="BJ754" s="37">
        <f t="shared" si="212"/>
        <v>0</v>
      </c>
      <c r="BK754" s="34" t="str">
        <f t="shared" si="213"/>
        <v>-</v>
      </c>
      <c r="BL754" s="9" t="e">
        <f t="shared" si="193"/>
        <v>#VALUE!</v>
      </c>
      <c r="BN754" s="38">
        <f t="shared" si="199"/>
        <v>165</v>
      </c>
      <c r="BO754" s="34" t="str">
        <f t="shared" si="194"/>
        <v>-</v>
      </c>
      <c r="BP754" s="37">
        <f t="shared" si="195"/>
        <v>0</v>
      </c>
      <c r="BQ754" s="37">
        <f t="shared" si="196"/>
        <v>0</v>
      </c>
      <c r="BR754" s="36">
        <f t="shared" si="197"/>
        <v>0</v>
      </c>
      <c r="BS754" s="36">
        <f t="shared" si="197"/>
        <v>0</v>
      </c>
      <c r="BV754" s="25"/>
      <c r="BW754" s="25"/>
      <c r="BX754" s="25"/>
    </row>
    <row r="755" spans="1:76">
      <c r="A755" s="38">
        <f t="shared" si="198"/>
        <v>166</v>
      </c>
      <c r="B755" s="36">
        <f t="shared" si="214"/>
        <v>0</v>
      </c>
      <c r="C755" s="36">
        <f t="shared" si="214"/>
        <v>0</v>
      </c>
      <c r="D755" s="9" t="str">
        <f t="shared" si="211"/>
        <v>-</v>
      </c>
      <c r="E755" s="9" t="str">
        <f t="shared" si="211"/>
        <v>-</v>
      </c>
      <c r="F755" s="9" t="str">
        <f t="shared" si="211"/>
        <v>-</v>
      </c>
      <c r="G755" s="9" t="str">
        <f t="shared" si="211"/>
        <v>-</v>
      </c>
      <c r="H755" s="9" t="str">
        <f t="shared" si="211"/>
        <v>-</v>
      </c>
      <c r="I755" s="9" t="str">
        <f t="shared" si="211"/>
        <v>-</v>
      </c>
      <c r="J755" s="9" t="str">
        <f t="shared" si="211"/>
        <v>-</v>
      </c>
      <c r="K755" s="9" t="str">
        <f t="shared" si="211"/>
        <v>-</v>
      </c>
      <c r="L755" s="9" t="str">
        <f t="shared" si="211"/>
        <v>-</v>
      </c>
      <c r="M755" s="9" t="str">
        <f t="shared" si="211"/>
        <v>-</v>
      </c>
      <c r="N755" s="9" t="str">
        <f t="shared" si="211"/>
        <v>-</v>
      </c>
      <c r="O755" s="9" t="str">
        <f t="shared" si="211"/>
        <v>-</v>
      </c>
      <c r="P755" s="9" t="str">
        <f t="shared" si="211"/>
        <v>-</v>
      </c>
      <c r="Q755" s="9" t="str">
        <f t="shared" si="211"/>
        <v>-</v>
      </c>
      <c r="R755" s="9" t="str">
        <f t="shared" si="211"/>
        <v>-</v>
      </c>
      <c r="S755" s="9" t="str">
        <f t="shared" ref="S755:BI755" si="215">IF(AND(S$196="ДА",S560="-"),S168,"-")</f>
        <v>-</v>
      </c>
      <c r="T755" s="9" t="str">
        <f t="shared" si="215"/>
        <v>-</v>
      </c>
      <c r="U755" s="9" t="str">
        <f t="shared" si="215"/>
        <v>-</v>
      </c>
      <c r="V755" s="9" t="str">
        <f t="shared" si="215"/>
        <v>-</v>
      </c>
      <c r="W755" s="9" t="str">
        <f t="shared" si="215"/>
        <v>-</v>
      </c>
      <c r="X755" s="9" t="str">
        <f t="shared" si="215"/>
        <v>-</v>
      </c>
      <c r="Y755" s="9" t="str">
        <f t="shared" si="215"/>
        <v>-</v>
      </c>
      <c r="Z755" s="9" t="str">
        <f t="shared" si="215"/>
        <v>-</v>
      </c>
      <c r="AA755" s="9" t="str">
        <f t="shared" si="215"/>
        <v>-</v>
      </c>
      <c r="AB755" s="9" t="str">
        <f t="shared" si="215"/>
        <v>-</v>
      </c>
      <c r="AC755" s="9" t="str">
        <f t="shared" si="215"/>
        <v>-</v>
      </c>
      <c r="AD755" s="9" t="str">
        <f t="shared" si="215"/>
        <v>-</v>
      </c>
      <c r="AE755" s="9" t="str">
        <f t="shared" si="215"/>
        <v>-</v>
      </c>
      <c r="AF755" s="9" t="str">
        <f t="shared" si="215"/>
        <v>-</v>
      </c>
      <c r="AG755" s="9" t="str">
        <f t="shared" si="215"/>
        <v>-</v>
      </c>
      <c r="AH755" s="9" t="str">
        <f t="shared" si="215"/>
        <v>-</v>
      </c>
      <c r="AI755" s="9" t="str">
        <f t="shared" si="209"/>
        <v>-</v>
      </c>
      <c r="AJ755" s="9" t="str">
        <f t="shared" si="209"/>
        <v>-</v>
      </c>
      <c r="AK755" s="9" t="str">
        <f t="shared" si="209"/>
        <v>-</v>
      </c>
      <c r="AL755" s="9" t="str">
        <f t="shared" si="209"/>
        <v>-</v>
      </c>
      <c r="AM755" s="9" t="str">
        <f t="shared" si="209"/>
        <v>-</v>
      </c>
      <c r="AN755" s="9" t="str">
        <f t="shared" si="209"/>
        <v>-</v>
      </c>
      <c r="AO755" s="9" t="str">
        <f t="shared" si="209"/>
        <v>-</v>
      </c>
      <c r="AP755" s="9" t="str">
        <f t="shared" si="208"/>
        <v>-</v>
      </c>
      <c r="AQ755" s="9" t="str">
        <f t="shared" si="208"/>
        <v>-</v>
      </c>
      <c r="AR755" s="9" t="str">
        <f t="shared" si="208"/>
        <v>-</v>
      </c>
      <c r="AS755" s="9" t="str">
        <f t="shared" si="208"/>
        <v>-</v>
      </c>
      <c r="AT755" s="9" t="str">
        <f t="shared" si="208"/>
        <v>-</v>
      </c>
      <c r="AU755" s="9" t="str">
        <f t="shared" si="208"/>
        <v>-</v>
      </c>
      <c r="AV755" s="9" t="str">
        <f t="shared" si="208"/>
        <v>-</v>
      </c>
      <c r="AW755" s="9" t="str">
        <f t="shared" si="208"/>
        <v>-</v>
      </c>
      <c r="AX755" s="9" t="str">
        <f t="shared" si="208"/>
        <v>-</v>
      </c>
      <c r="AY755" s="9" t="str">
        <f t="shared" si="208"/>
        <v>-</v>
      </c>
      <c r="AZ755" s="9" t="str">
        <f t="shared" si="209"/>
        <v>-</v>
      </c>
      <c r="BA755" s="9" t="str">
        <f t="shared" si="209"/>
        <v>-</v>
      </c>
      <c r="BB755" s="9" t="str">
        <f t="shared" si="215"/>
        <v>-</v>
      </c>
      <c r="BC755" s="9" t="str">
        <f t="shared" si="215"/>
        <v>-</v>
      </c>
      <c r="BD755" s="9" t="str">
        <f t="shared" si="215"/>
        <v>-</v>
      </c>
      <c r="BE755" s="9" t="str">
        <f t="shared" si="215"/>
        <v>-</v>
      </c>
      <c r="BF755" s="9" t="str">
        <f t="shared" si="215"/>
        <v>-</v>
      </c>
      <c r="BG755" s="9" t="str">
        <f t="shared" si="215"/>
        <v>-</v>
      </c>
      <c r="BH755" s="9" t="str">
        <f t="shared" si="215"/>
        <v>-</v>
      </c>
      <c r="BI755" s="9" t="str">
        <f t="shared" si="215"/>
        <v>-</v>
      </c>
      <c r="BJ755" s="37">
        <f t="shared" si="212"/>
        <v>0</v>
      </c>
      <c r="BK755" s="34" t="str">
        <f t="shared" si="213"/>
        <v>-</v>
      </c>
      <c r="BL755" s="9" t="e">
        <f t="shared" si="193"/>
        <v>#VALUE!</v>
      </c>
      <c r="BN755" s="38">
        <f t="shared" si="199"/>
        <v>166</v>
      </c>
      <c r="BO755" s="34" t="str">
        <f t="shared" si="194"/>
        <v>-</v>
      </c>
      <c r="BP755" s="37">
        <f t="shared" si="195"/>
        <v>0</v>
      </c>
      <c r="BQ755" s="37">
        <f t="shared" si="196"/>
        <v>0</v>
      </c>
      <c r="BR755" s="36">
        <f t="shared" si="197"/>
        <v>0</v>
      </c>
      <c r="BS755" s="36">
        <f t="shared" si="197"/>
        <v>0</v>
      </c>
      <c r="BV755" s="25"/>
      <c r="BW755" s="25"/>
      <c r="BX755" s="25"/>
    </row>
    <row r="756" spans="1:76">
      <c r="A756" s="38">
        <f t="shared" si="198"/>
        <v>167</v>
      </c>
      <c r="B756" s="36">
        <f t="shared" si="214"/>
        <v>0</v>
      </c>
      <c r="C756" s="36">
        <f t="shared" si="214"/>
        <v>0</v>
      </c>
      <c r="D756" s="9" t="str">
        <f t="shared" ref="D756:BI762" si="216">IF(AND(D$196="ДА",D561="-"),D169,"-")</f>
        <v>-</v>
      </c>
      <c r="E756" s="9" t="str">
        <f t="shared" si="216"/>
        <v>-</v>
      </c>
      <c r="F756" s="9" t="str">
        <f t="shared" si="216"/>
        <v>-</v>
      </c>
      <c r="G756" s="9" t="str">
        <f t="shared" si="216"/>
        <v>-</v>
      </c>
      <c r="H756" s="9" t="str">
        <f t="shared" si="216"/>
        <v>-</v>
      </c>
      <c r="I756" s="9" t="str">
        <f t="shared" si="216"/>
        <v>-</v>
      </c>
      <c r="J756" s="9" t="str">
        <f t="shared" si="216"/>
        <v>-</v>
      </c>
      <c r="K756" s="9" t="str">
        <f t="shared" si="216"/>
        <v>-</v>
      </c>
      <c r="L756" s="9" t="str">
        <f t="shared" si="216"/>
        <v>-</v>
      </c>
      <c r="M756" s="9" t="str">
        <f t="shared" si="216"/>
        <v>-</v>
      </c>
      <c r="N756" s="9" t="str">
        <f t="shared" si="216"/>
        <v>-</v>
      </c>
      <c r="O756" s="9" t="str">
        <f t="shared" si="216"/>
        <v>-</v>
      </c>
      <c r="P756" s="9" t="str">
        <f t="shared" si="216"/>
        <v>-</v>
      </c>
      <c r="Q756" s="9" t="str">
        <f t="shared" si="216"/>
        <v>-</v>
      </c>
      <c r="R756" s="9" t="str">
        <f t="shared" si="216"/>
        <v>-</v>
      </c>
      <c r="S756" s="9" t="str">
        <f t="shared" si="216"/>
        <v>-</v>
      </c>
      <c r="T756" s="9" t="str">
        <f t="shared" si="216"/>
        <v>-</v>
      </c>
      <c r="U756" s="9" t="str">
        <f t="shared" si="216"/>
        <v>-</v>
      </c>
      <c r="V756" s="9" t="str">
        <f t="shared" si="216"/>
        <v>-</v>
      </c>
      <c r="W756" s="9" t="str">
        <f t="shared" si="216"/>
        <v>-</v>
      </c>
      <c r="X756" s="9" t="str">
        <f t="shared" si="216"/>
        <v>-</v>
      </c>
      <c r="Y756" s="9" t="str">
        <f t="shared" si="216"/>
        <v>-</v>
      </c>
      <c r="Z756" s="9" t="str">
        <f t="shared" si="216"/>
        <v>-</v>
      </c>
      <c r="AA756" s="9" t="str">
        <f t="shared" si="216"/>
        <v>-</v>
      </c>
      <c r="AB756" s="9" t="str">
        <f t="shared" si="216"/>
        <v>-</v>
      </c>
      <c r="AC756" s="9" t="str">
        <f t="shared" si="216"/>
        <v>-</v>
      </c>
      <c r="AD756" s="9" t="str">
        <f t="shared" si="216"/>
        <v>-</v>
      </c>
      <c r="AE756" s="9" t="str">
        <f t="shared" si="216"/>
        <v>-</v>
      </c>
      <c r="AF756" s="9" t="str">
        <f t="shared" si="216"/>
        <v>-</v>
      </c>
      <c r="AG756" s="9" t="str">
        <f t="shared" si="216"/>
        <v>-</v>
      </c>
      <c r="AH756" s="9" t="str">
        <f t="shared" si="216"/>
        <v>-</v>
      </c>
      <c r="AI756" s="9" t="str">
        <f t="shared" si="209"/>
        <v>-</v>
      </c>
      <c r="AJ756" s="9" t="str">
        <f t="shared" si="209"/>
        <v>-</v>
      </c>
      <c r="AK756" s="9" t="str">
        <f t="shared" si="209"/>
        <v>-</v>
      </c>
      <c r="AL756" s="9" t="str">
        <f t="shared" si="209"/>
        <v>-</v>
      </c>
      <c r="AM756" s="9" t="str">
        <f t="shared" si="209"/>
        <v>-</v>
      </c>
      <c r="AN756" s="9" t="str">
        <f t="shared" si="209"/>
        <v>-</v>
      </c>
      <c r="AO756" s="9" t="str">
        <f t="shared" si="209"/>
        <v>-</v>
      </c>
      <c r="AP756" s="9" t="str">
        <f t="shared" si="208"/>
        <v>-</v>
      </c>
      <c r="AQ756" s="9" t="str">
        <f t="shared" si="208"/>
        <v>-</v>
      </c>
      <c r="AR756" s="9" t="str">
        <f t="shared" si="208"/>
        <v>-</v>
      </c>
      <c r="AS756" s="9" t="str">
        <f t="shared" si="208"/>
        <v>-</v>
      </c>
      <c r="AT756" s="9" t="str">
        <f t="shared" si="208"/>
        <v>-</v>
      </c>
      <c r="AU756" s="9" t="str">
        <f t="shared" si="208"/>
        <v>-</v>
      </c>
      <c r="AV756" s="9" t="str">
        <f t="shared" si="208"/>
        <v>-</v>
      </c>
      <c r="AW756" s="9" t="str">
        <f t="shared" si="208"/>
        <v>-</v>
      </c>
      <c r="AX756" s="9" t="str">
        <f t="shared" si="208"/>
        <v>-</v>
      </c>
      <c r="AY756" s="9" t="str">
        <f t="shared" si="208"/>
        <v>-</v>
      </c>
      <c r="AZ756" s="9" t="str">
        <f t="shared" si="209"/>
        <v>-</v>
      </c>
      <c r="BA756" s="9" t="str">
        <f t="shared" si="209"/>
        <v>-</v>
      </c>
      <c r="BB756" s="9" t="str">
        <f t="shared" si="216"/>
        <v>-</v>
      </c>
      <c r="BC756" s="9" t="str">
        <f t="shared" si="216"/>
        <v>-</v>
      </c>
      <c r="BD756" s="9" t="str">
        <f t="shared" si="216"/>
        <v>-</v>
      </c>
      <c r="BE756" s="9" t="str">
        <f t="shared" si="216"/>
        <v>-</v>
      </c>
      <c r="BF756" s="9" t="str">
        <f t="shared" si="216"/>
        <v>-</v>
      </c>
      <c r="BG756" s="9" t="str">
        <f t="shared" si="216"/>
        <v>-</v>
      </c>
      <c r="BH756" s="9" t="str">
        <f t="shared" si="216"/>
        <v>-</v>
      </c>
      <c r="BI756" s="9" t="str">
        <f t="shared" si="216"/>
        <v>-</v>
      </c>
      <c r="BJ756" s="37">
        <f t="shared" si="212"/>
        <v>0</v>
      </c>
      <c r="BK756" s="34" t="str">
        <f t="shared" si="213"/>
        <v>-</v>
      </c>
      <c r="BL756" s="9" t="e">
        <f t="shared" si="193"/>
        <v>#VALUE!</v>
      </c>
      <c r="BN756" s="38">
        <f t="shared" si="199"/>
        <v>167</v>
      </c>
      <c r="BO756" s="34" t="str">
        <f t="shared" si="194"/>
        <v>-</v>
      </c>
      <c r="BP756" s="37">
        <f t="shared" si="195"/>
        <v>0</v>
      </c>
      <c r="BQ756" s="37">
        <f t="shared" si="196"/>
        <v>0</v>
      </c>
      <c r="BR756" s="36">
        <f t="shared" si="197"/>
        <v>0</v>
      </c>
      <c r="BS756" s="36">
        <f t="shared" si="197"/>
        <v>0</v>
      </c>
      <c r="BV756" s="25"/>
      <c r="BW756" s="25"/>
      <c r="BX756" s="25"/>
    </row>
    <row r="757" spans="1:76">
      <c r="A757" s="38">
        <f t="shared" si="198"/>
        <v>168</v>
      </c>
      <c r="B757" s="36">
        <f t="shared" si="214"/>
        <v>0</v>
      </c>
      <c r="C757" s="36">
        <f t="shared" si="214"/>
        <v>0</v>
      </c>
      <c r="D757" s="9" t="str">
        <f t="shared" si="216"/>
        <v>-</v>
      </c>
      <c r="E757" s="9" t="str">
        <f t="shared" si="216"/>
        <v>-</v>
      </c>
      <c r="F757" s="9" t="str">
        <f t="shared" si="216"/>
        <v>-</v>
      </c>
      <c r="G757" s="9" t="str">
        <f t="shared" si="216"/>
        <v>-</v>
      </c>
      <c r="H757" s="9" t="str">
        <f t="shared" si="216"/>
        <v>-</v>
      </c>
      <c r="I757" s="9" t="str">
        <f t="shared" si="216"/>
        <v>-</v>
      </c>
      <c r="J757" s="9" t="str">
        <f t="shared" si="216"/>
        <v>-</v>
      </c>
      <c r="K757" s="9" t="str">
        <f t="shared" si="216"/>
        <v>-</v>
      </c>
      <c r="L757" s="9" t="str">
        <f t="shared" si="216"/>
        <v>-</v>
      </c>
      <c r="M757" s="9" t="str">
        <f t="shared" si="216"/>
        <v>-</v>
      </c>
      <c r="N757" s="9" t="str">
        <f t="shared" si="216"/>
        <v>-</v>
      </c>
      <c r="O757" s="9" t="str">
        <f t="shared" si="216"/>
        <v>-</v>
      </c>
      <c r="P757" s="9" t="str">
        <f t="shared" si="216"/>
        <v>-</v>
      </c>
      <c r="Q757" s="9" t="str">
        <f t="shared" si="216"/>
        <v>-</v>
      </c>
      <c r="R757" s="9" t="str">
        <f t="shared" si="216"/>
        <v>-</v>
      </c>
      <c r="S757" s="9" t="str">
        <f t="shared" si="216"/>
        <v>-</v>
      </c>
      <c r="T757" s="9" t="str">
        <f t="shared" si="216"/>
        <v>-</v>
      </c>
      <c r="U757" s="9" t="str">
        <f t="shared" si="216"/>
        <v>-</v>
      </c>
      <c r="V757" s="9" t="str">
        <f t="shared" si="216"/>
        <v>-</v>
      </c>
      <c r="W757" s="9" t="str">
        <f t="shared" si="216"/>
        <v>-</v>
      </c>
      <c r="X757" s="9" t="str">
        <f t="shared" si="216"/>
        <v>-</v>
      </c>
      <c r="Y757" s="9" t="str">
        <f t="shared" si="216"/>
        <v>-</v>
      </c>
      <c r="Z757" s="9" t="str">
        <f t="shared" si="216"/>
        <v>-</v>
      </c>
      <c r="AA757" s="9" t="str">
        <f t="shared" si="216"/>
        <v>-</v>
      </c>
      <c r="AB757" s="9" t="str">
        <f t="shared" si="216"/>
        <v>-</v>
      </c>
      <c r="AC757" s="9" t="str">
        <f t="shared" si="216"/>
        <v>-</v>
      </c>
      <c r="AD757" s="9" t="str">
        <f t="shared" si="216"/>
        <v>-</v>
      </c>
      <c r="AE757" s="9" t="str">
        <f t="shared" si="216"/>
        <v>-</v>
      </c>
      <c r="AF757" s="9" t="str">
        <f t="shared" si="216"/>
        <v>-</v>
      </c>
      <c r="AG757" s="9" t="str">
        <f t="shared" si="216"/>
        <v>-</v>
      </c>
      <c r="AH757" s="9" t="str">
        <f t="shared" si="216"/>
        <v>-</v>
      </c>
      <c r="AI757" s="9" t="str">
        <f t="shared" si="209"/>
        <v>-</v>
      </c>
      <c r="AJ757" s="9" t="str">
        <f t="shared" si="209"/>
        <v>-</v>
      </c>
      <c r="AK757" s="9" t="str">
        <f t="shared" si="209"/>
        <v>-</v>
      </c>
      <c r="AL757" s="9" t="str">
        <f t="shared" si="209"/>
        <v>-</v>
      </c>
      <c r="AM757" s="9" t="str">
        <f t="shared" si="209"/>
        <v>-</v>
      </c>
      <c r="AN757" s="9" t="str">
        <f t="shared" si="209"/>
        <v>-</v>
      </c>
      <c r="AO757" s="9" t="str">
        <f t="shared" si="209"/>
        <v>-</v>
      </c>
      <c r="AP757" s="9" t="str">
        <f t="shared" si="208"/>
        <v>-</v>
      </c>
      <c r="AQ757" s="9" t="str">
        <f t="shared" si="208"/>
        <v>-</v>
      </c>
      <c r="AR757" s="9" t="str">
        <f t="shared" si="208"/>
        <v>-</v>
      </c>
      <c r="AS757" s="9" t="str">
        <f t="shared" si="208"/>
        <v>-</v>
      </c>
      <c r="AT757" s="9" t="str">
        <f t="shared" si="208"/>
        <v>-</v>
      </c>
      <c r="AU757" s="9" t="str">
        <f t="shared" si="208"/>
        <v>-</v>
      </c>
      <c r="AV757" s="9" t="str">
        <f t="shared" si="208"/>
        <v>-</v>
      </c>
      <c r="AW757" s="9" t="str">
        <f t="shared" si="208"/>
        <v>-</v>
      </c>
      <c r="AX757" s="9" t="str">
        <f t="shared" si="208"/>
        <v>-</v>
      </c>
      <c r="AY757" s="9" t="str">
        <f t="shared" si="208"/>
        <v>-</v>
      </c>
      <c r="AZ757" s="9" t="str">
        <f t="shared" si="209"/>
        <v>-</v>
      </c>
      <c r="BA757" s="9" t="str">
        <f t="shared" si="209"/>
        <v>-</v>
      </c>
      <c r="BB757" s="9" t="str">
        <f t="shared" si="216"/>
        <v>-</v>
      </c>
      <c r="BC757" s="9" t="str">
        <f t="shared" si="216"/>
        <v>-</v>
      </c>
      <c r="BD757" s="9" t="str">
        <f t="shared" si="216"/>
        <v>-</v>
      </c>
      <c r="BE757" s="9" t="str">
        <f t="shared" si="216"/>
        <v>-</v>
      </c>
      <c r="BF757" s="9" t="str">
        <f t="shared" si="216"/>
        <v>-</v>
      </c>
      <c r="BG757" s="9" t="str">
        <f t="shared" si="216"/>
        <v>-</v>
      </c>
      <c r="BH757" s="9" t="str">
        <f t="shared" si="216"/>
        <v>-</v>
      </c>
      <c r="BI757" s="9" t="str">
        <f t="shared" si="216"/>
        <v>-</v>
      </c>
      <c r="BJ757" s="37">
        <f t="shared" si="212"/>
        <v>0</v>
      </c>
      <c r="BK757" s="34" t="str">
        <f t="shared" si="213"/>
        <v>-</v>
      </c>
      <c r="BL757" s="9" t="e">
        <f t="shared" si="193"/>
        <v>#VALUE!</v>
      </c>
      <c r="BN757" s="38">
        <f t="shared" si="199"/>
        <v>168</v>
      </c>
      <c r="BO757" s="34" t="str">
        <f t="shared" si="194"/>
        <v>-</v>
      </c>
      <c r="BP757" s="37">
        <f t="shared" si="195"/>
        <v>0</v>
      </c>
      <c r="BQ757" s="37">
        <f t="shared" si="196"/>
        <v>0</v>
      </c>
      <c r="BR757" s="36">
        <f t="shared" si="197"/>
        <v>0</v>
      </c>
      <c r="BS757" s="36">
        <f t="shared" si="197"/>
        <v>0</v>
      </c>
      <c r="BV757" s="25"/>
      <c r="BW757" s="25"/>
      <c r="BX757" s="25"/>
    </row>
    <row r="758" spans="1:76">
      <c r="A758" s="38">
        <f t="shared" si="198"/>
        <v>169</v>
      </c>
      <c r="B758" s="36">
        <f t="shared" si="214"/>
        <v>0</v>
      </c>
      <c r="C758" s="36">
        <f t="shared" si="214"/>
        <v>0</v>
      </c>
      <c r="D758" s="9" t="str">
        <f t="shared" si="216"/>
        <v>-</v>
      </c>
      <c r="E758" s="9" t="str">
        <f t="shared" si="216"/>
        <v>-</v>
      </c>
      <c r="F758" s="9" t="str">
        <f t="shared" si="216"/>
        <v>-</v>
      </c>
      <c r="G758" s="9" t="str">
        <f t="shared" si="216"/>
        <v>-</v>
      </c>
      <c r="H758" s="9" t="str">
        <f t="shared" si="216"/>
        <v>-</v>
      </c>
      <c r="I758" s="9" t="str">
        <f t="shared" si="216"/>
        <v>-</v>
      </c>
      <c r="J758" s="9" t="str">
        <f t="shared" si="216"/>
        <v>-</v>
      </c>
      <c r="K758" s="9" t="str">
        <f t="shared" si="216"/>
        <v>-</v>
      </c>
      <c r="L758" s="9" t="str">
        <f t="shared" si="216"/>
        <v>-</v>
      </c>
      <c r="M758" s="9" t="str">
        <f t="shared" si="216"/>
        <v>-</v>
      </c>
      <c r="N758" s="9" t="str">
        <f t="shared" si="216"/>
        <v>-</v>
      </c>
      <c r="O758" s="9" t="str">
        <f t="shared" si="216"/>
        <v>-</v>
      </c>
      <c r="P758" s="9" t="str">
        <f t="shared" si="216"/>
        <v>-</v>
      </c>
      <c r="Q758" s="9" t="str">
        <f t="shared" si="216"/>
        <v>-</v>
      </c>
      <c r="R758" s="9" t="str">
        <f t="shared" si="216"/>
        <v>-</v>
      </c>
      <c r="S758" s="9" t="str">
        <f t="shared" si="216"/>
        <v>-</v>
      </c>
      <c r="T758" s="9" t="str">
        <f t="shared" si="216"/>
        <v>-</v>
      </c>
      <c r="U758" s="9" t="str">
        <f t="shared" si="216"/>
        <v>-</v>
      </c>
      <c r="V758" s="9" t="str">
        <f t="shared" si="216"/>
        <v>-</v>
      </c>
      <c r="W758" s="9" t="str">
        <f t="shared" si="216"/>
        <v>-</v>
      </c>
      <c r="X758" s="9" t="str">
        <f t="shared" si="216"/>
        <v>-</v>
      </c>
      <c r="Y758" s="9" t="str">
        <f t="shared" si="216"/>
        <v>-</v>
      </c>
      <c r="Z758" s="9" t="str">
        <f t="shared" si="216"/>
        <v>-</v>
      </c>
      <c r="AA758" s="9" t="str">
        <f t="shared" si="216"/>
        <v>-</v>
      </c>
      <c r="AB758" s="9" t="str">
        <f t="shared" si="216"/>
        <v>-</v>
      </c>
      <c r="AC758" s="9" t="str">
        <f t="shared" si="216"/>
        <v>-</v>
      </c>
      <c r="AD758" s="9" t="str">
        <f t="shared" si="216"/>
        <v>-</v>
      </c>
      <c r="AE758" s="9" t="str">
        <f t="shared" si="216"/>
        <v>-</v>
      </c>
      <c r="AF758" s="9" t="str">
        <f t="shared" si="216"/>
        <v>-</v>
      </c>
      <c r="AG758" s="9" t="str">
        <f t="shared" si="216"/>
        <v>-</v>
      </c>
      <c r="AH758" s="9" t="str">
        <f t="shared" si="216"/>
        <v>-</v>
      </c>
      <c r="AI758" s="9" t="str">
        <f t="shared" si="209"/>
        <v>-</v>
      </c>
      <c r="AJ758" s="9" t="str">
        <f t="shared" si="209"/>
        <v>-</v>
      </c>
      <c r="AK758" s="9" t="str">
        <f t="shared" si="209"/>
        <v>-</v>
      </c>
      <c r="AL758" s="9" t="str">
        <f t="shared" si="209"/>
        <v>-</v>
      </c>
      <c r="AM758" s="9" t="str">
        <f t="shared" si="209"/>
        <v>-</v>
      </c>
      <c r="AN758" s="9" t="str">
        <f t="shared" si="209"/>
        <v>-</v>
      </c>
      <c r="AO758" s="9" t="str">
        <f t="shared" si="209"/>
        <v>-</v>
      </c>
      <c r="AP758" s="9" t="str">
        <f t="shared" si="208"/>
        <v>-</v>
      </c>
      <c r="AQ758" s="9" t="str">
        <f t="shared" si="208"/>
        <v>-</v>
      </c>
      <c r="AR758" s="9" t="str">
        <f t="shared" si="208"/>
        <v>-</v>
      </c>
      <c r="AS758" s="9" t="str">
        <f t="shared" si="208"/>
        <v>-</v>
      </c>
      <c r="AT758" s="9" t="str">
        <f t="shared" si="208"/>
        <v>-</v>
      </c>
      <c r="AU758" s="9" t="str">
        <f t="shared" si="208"/>
        <v>-</v>
      </c>
      <c r="AV758" s="9" t="str">
        <f t="shared" si="208"/>
        <v>-</v>
      </c>
      <c r="AW758" s="9" t="str">
        <f t="shared" si="208"/>
        <v>-</v>
      </c>
      <c r="AX758" s="9" t="str">
        <f t="shared" si="208"/>
        <v>-</v>
      </c>
      <c r="AY758" s="9" t="str">
        <f t="shared" si="208"/>
        <v>-</v>
      </c>
      <c r="AZ758" s="9" t="str">
        <f t="shared" si="209"/>
        <v>-</v>
      </c>
      <c r="BA758" s="9" t="str">
        <f t="shared" si="209"/>
        <v>-</v>
      </c>
      <c r="BB758" s="9" t="str">
        <f t="shared" si="216"/>
        <v>-</v>
      </c>
      <c r="BC758" s="9" t="str">
        <f t="shared" si="216"/>
        <v>-</v>
      </c>
      <c r="BD758" s="9" t="str">
        <f t="shared" si="216"/>
        <v>-</v>
      </c>
      <c r="BE758" s="9" t="str">
        <f t="shared" si="216"/>
        <v>-</v>
      </c>
      <c r="BF758" s="9" t="str">
        <f t="shared" si="216"/>
        <v>-</v>
      </c>
      <c r="BG758" s="9" t="str">
        <f t="shared" si="216"/>
        <v>-</v>
      </c>
      <c r="BH758" s="9" t="str">
        <f t="shared" si="216"/>
        <v>-</v>
      </c>
      <c r="BI758" s="9" t="str">
        <f t="shared" si="216"/>
        <v>-</v>
      </c>
      <c r="BJ758" s="37">
        <f t="shared" si="212"/>
        <v>0</v>
      </c>
      <c r="BK758" s="34" t="str">
        <f t="shared" si="213"/>
        <v>-</v>
      </c>
      <c r="BL758" s="9" t="e">
        <f t="shared" si="193"/>
        <v>#VALUE!</v>
      </c>
      <c r="BN758" s="38">
        <f t="shared" si="199"/>
        <v>169</v>
      </c>
      <c r="BO758" s="34" t="str">
        <f t="shared" si="194"/>
        <v>-</v>
      </c>
      <c r="BP758" s="37">
        <f t="shared" si="195"/>
        <v>0</v>
      </c>
      <c r="BQ758" s="37">
        <f t="shared" si="196"/>
        <v>0</v>
      </c>
      <c r="BR758" s="36">
        <f t="shared" si="197"/>
        <v>0</v>
      </c>
      <c r="BS758" s="36">
        <f t="shared" si="197"/>
        <v>0</v>
      </c>
      <c r="BV758" s="25"/>
      <c r="BW758" s="25"/>
      <c r="BX758" s="25"/>
    </row>
    <row r="759" spans="1:76">
      <c r="A759" s="38">
        <f t="shared" si="198"/>
        <v>170</v>
      </c>
      <c r="B759" s="36">
        <f t="shared" si="214"/>
        <v>0</v>
      </c>
      <c r="C759" s="36">
        <f t="shared" si="214"/>
        <v>0</v>
      </c>
      <c r="D759" s="9" t="str">
        <f t="shared" si="216"/>
        <v>-</v>
      </c>
      <c r="E759" s="9" t="str">
        <f t="shared" si="216"/>
        <v>-</v>
      </c>
      <c r="F759" s="9" t="str">
        <f t="shared" si="216"/>
        <v>-</v>
      </c>
      <c r="G759" s="9" t="str">
        <f t="shared" si="216"/>
        <v>-</v>
      </c>
      <c r="H759" s="9" t="str">
        <f t="shared" si="216"/>
        <v>-</v>
      </c>
      <c r="I759" s="9" t="str">
        <f t="shared" si="216"/>
        <v>-</v>
      </c>
      <c r="J759" s="9" t="str">
        <f t="shared" si="216"/>
        <v>-</v>
      </c>
      <c r="K759" s="9" t="str">
        <f t="shared" si="216"/>
        <v>-</v>
      </c>
      <c r="L759" s="9" t="str">
        <f t="shared" si="216"/>
        <v>-</v>
      </c>
      <c r="M759" s="9" t="str">
        <f t="shared" si="216"/>
        <v>-</v>
      </c>
      <c r="N759" s="9" t="str">
        <f t="shared" si="216"/>
        <v>-</v>
      </c>
      <c r="O759" s="9" t="str">
        <f t="shared" si="216"/>
        <v>-</v>
      </c>
      <c r="P759" s="9" t="str">
        <f t="shared" si="216"/>
        <v>-</v>
      </c>
      <c r="Q759" s="9" t="str">
        <f t="shared" si="216"/>
        <v>-</v>
      </c>
      <c r="R759" s="9" t="str">
        <f t="shared" si="216"/>
        <v>-</v>
      </c>
      <c r="S759" s="9" t="str">
        <f t="shared" si="216"/>
        <v>-</v>
      </c>
      <c r="T759" s="9" t="str">
        <f t="shared" si="216"/>
        <v>-</v>
      </c>
      <c r="U759" s="9" t="str">
        <f t="shared" si="216"/>
        <v>-</v>
      </c>
      <c r="V759" s="9" t="str">
        <f t="shared" si="216"/>
        <v>-</v>
      </c>
      <c r="W759" s="9" t="str">
        <f t="shared" si="216"/>
        <v>-</v>
      </c>
      <c r="X759" s="9" t="str">
        <f t="shared" si="216"/>
        <v>-</v>
      </c>
      <c r="Y759" s="9" t="str">
        <f t="shared" si="216"/>
        <v>-</v>
      </c>
      <c r="Z759" s="9" t="str">
        <f t="shared" si="216"/>
        <v>-</v>
      </c>
      <c r="AA759" s="9" t="str">
        <f t="shared" si="216"/>
        <v>-</v>
      </c>
      <c r="AB759" s="9" t="str">
        <f t="shared" si="216"/>
        <v>-</v>
      </c>
      <c r="AC759" s="9" t="str">
        <f t="shared" si="216"/>
        <v>-</v>
      </c>
      <c r="AD759" s="9" t="str">
        <f t="shared" si="216"/>
        <v>-</v>
      </c>
      <c r="AE759" s="9" t="str">
        <f t="shared" si="216"/>
        <v>-</v>
      </c>
      <c r="AF759" s="9" t="str">
        <f t="shared" si="216"/>
        <v>-</v>
      </c>
      <c r="AG759" s="9" t="str">
        <f t="shared" si="216"/>
        <v>-</v>
      </c>
      <c r="AH759" s="9" t="str">
        <f t="shared" si="216"/>
        <v>-</v>
      </c>
      <c r="AI759" s="9" t="str">
        <f t="shared" si="209"/>
        <v>-</v>
      </c>
      <c r="AJ759" s="9" t="str">
        <f t="shared" si="209"/>
        <v>-</v>
      </c>
      <c r="AK759" s="9" t="str">
        <f t="shared" si="209"/>
        <v>-</v>
      </c>
      <c r="AL759" s="9" t="str">
        <f t="shared" si="209"/>
        <v>-</v>
      </c>
      <c r="AM759" s="9" t="str">
        <f t="shared" si="209"/>
        <v>-</v>
      </c>
      <c r="AN759" s="9" t="str">
        <f t="shared" si="209"/>
        <v>-</v>
      </c>
      <c r="AO759" s="9" t="str">
        <f t="shared" si="209"/>
        <v>-</v>
      </c>
      <c r="AP759" s="9" t="str">
        <f t="shared" si="208"/>
        <v>-</v>
      </c>
      <c r="AQ759" s="9" t="str">
        <f t="shared" si="208"/>
        <v>-</v>
      </c>
      <c r="AR759" s="9" t="str">
        <f t="shared" si="208"/>
        <v>-</v>
      </c>
      <c r="AS759" s="9" t="str">
        <f t="shared" si="208"/>
        <v>-</v>
      </c>
      <c r="AT759" s="9" t="str">
        <f t="shared" si="208"/>
        <v>-</v>
      </c>
      <c r="AU759" s="9" t="str">
        <f t="shared" si="208"/>
        <v>-</v>
      </c>
      <c r="AV759" s="9" t="str">
        <f t="shared" si="208"/>
        <v>-</v>
      </c>
      <c r="AW759" s="9" t="str">
        <f t="shared" si="208"/>
        <v>-</v>
      </c>
      <c r="AX759" s="9" t="str">
        <f t="shared" si="208"/>
        <v>-</v>
      </c>
      <c r="AY759" s="9" t="str">
        <f t="shared" si="208"/>
        <v>-</v>
      </c>
      <c r="AZ759" s="9" t="str">
        <f t="shared" si="209"/>
        <v>-</v>
      </c>
      <c r="BA759" s="9" t="str">
        <f t="shared" si="209"/>
        <v>-</v>
      </c>
      <c r="BB759" s="9" t="str">
        <f t="shared" si="216"/>
        <v>-</v>
      </c>
      <c r="BC759" s="9" t="str">
        <f t="shared" si="216"/>
        <v>-</v>
      </c>
      <c r="BD759" s="9" t="str">
        <f t="shared" si="216"/>
        <v>-</v>
      </c>
      <c r="BE759" s="9" t="str">
        <f t="shared" si="216"/>
        <v>-</v>
      </c>
      <c r="BF759" s="9" t="str">
        <f t="shared" si="216"/>
        <v>-</v>
      </c>
      <c r="BG759" s="9" t="str">
        <f t="shared" si="216"/>
        <v>-</v>
      </c>
      <c r="BH759" s="9" t="str">
        <f t="shared" si="216"/>
        <v>-</v>
      </c>
      <c r="BI759" s="9" t="str">
        <f t="shared" si="216"/>
        <v>-</v>
      </c>
      <c r="BJ759" s="37">
        <f t="shared" si="212"/>
        <v>0</v>
      </c>
      <c r="BK759" s="34" t="str">
        <f t="shared" si="213"/>
        <v>-</v>
      </c>
      <c r="BL759" s="9" t="e">
        <f t="shared" si="193"/>
        <v>#VALUE!</v>
      </c>
      <c r="BN759" s="38">
        <f t="shared" si="199"/>
        <v>170</v>
      </c>
      <c r="BO759" s="34" t="str">
        <f t="shared" si="194"/>
        <v>-</v>
      </c>
      <c r="BP759" s="37">
        <f t="shared" si="195"/>
        <v>0</v>
      </c>
      <c r="BQ759" s="37">
        <f t="shared" si="196"/>
        <v>0</v>
      </c>
      <c r="BR759" s="36">
        <f t="shared" si="197"/>
        <v>0</v>
      </c>
      <c r="BS759" s="36">
        <f t="shared" si="197"/>
        <v>0</v>
      </c>
      <c r="BV759" s="25"/>
      <c r="BW759" s="25"/>
      <c r="BX759" s="25"/>
    </row>
    <row r="760" spans="1:76">
      <c r="A760" s="38">
        <f t="shared" si="198"/>
        <v>171</v>
      </c>
      <c r="B760" s="36">
        <f t="shared" si="214"/>
        <v>0</v>
      </c>
      <c r="C760" s="36">
        <f t="shared" si="214"/>
        <v>0</v>
      </c>
      <c r="D760" s="9" t="str">
        <f t="shared" si="216"/>
        <v>-</v>
      </c>
      <c r="E760" s="9" t="str">
        <f t="shared" si="216"/>
        <v>-</v>
      </c>
      <c r="F760" s="9" t="str">
        <f t="shared" si="216"/>
        <v>-</v>
      </c>
      <c r="G760" s="9" t="str">
        <f t="shared" si="216"/>
        <v>-</v>
      </c>
      <c r="H760" s="9" t="str">
        <f t="shared" si="216"/>
        <v>-</v>
      </c>
      <c r="I760" s="9" t="str">
        <f t="shared" si="216"/>
        <v>-</v>
      </c>
      <c r="J760" s="9" t="str">
        <f t="shared" si="216"/>
        <v>-</v>
      </c>
      <c r="K760" s="9" t="str">
        <f t="shared" si="216"/>
        <v>-</v>
      </c>
      <c r="L760" s="9" t="str">
        <f t="shared" si="216"/>
        <v>-</v>
      </c>
      <c r="M760" s="9" t="str">
        <f t="shared" si="216"/>
        <v>-</v>
      </c>
      <c r="N760" s="9" t="str">
        <f t="shared" si="216"/>
        <v>-</v>
      </c>
      <c r="O760" s="9" t="str">
        <f t="shared" si="216"/>
        <v>-</v>
      </c>
      <c r="P760" s="9" t="str">
        <f t="shared" si="216"/>
        <v>-</v>
      </c>
      <c r="Q760" s="9" t="str">
        <f t="shared" si="216"/>
        <v>-</v>
      </c>
      <c r="R760" s="9" t="str">
        <f t="shared" si="216"/>
        <v>-</v>
      </c>
      <c r="S760" s="9" t="str">
        <f t="shared" si="216"/>
        <v>-</v>
      </c>
      <c r="T760" s="9" t="str">
        <f t="shared" si="216"/>
        <v>-</v>
      </c>
      <c r="U760" s="9" t="str">
        <f t="shared" si="216"/>
        <v>-</v>
      </c>
      <c r="V760" s="9" t="str">
        <f t="shared" si="216"/>
        <v>-</v>
      </c>
      <c r="W760" s="9" t="str">
        <f t="shared" si="216"/>
        <v>-</v>
      </c>
      <c r="X760" s="9" t="str">
        <f t="shared" si="216"/>
        <v>-</v>
      </c>
      <c r="Y760" s="9" t="str">
        <f t="shared" si="216"/>
        <v>-</v>
      </c>
      <c r="Z760" s="9" t="str">
        <f t="shared" si="216"/>
        <v>-</v>
      </c>
      <c r="AA760" s="9" t="str">
        <f t="shared" si="216"/>
        <v>-</v>
      </c>
      <c r="AB760" s="9" t="str">
        <f t="shared" si="216"/>
        <v>-</v>
      </c>
      <c r="AC760" s="9" t="str">
        <f t="shared" si="216"/>
        <v>-</v>
      </c>
      <c r="AD760" s="9" t="str">
        <f t="shared" si="216"/>
        <v>-</v>
      </c>
      <c r="AE760" s="9" t="str">
        <f t="shared" si="216"/>
        <v>-</v>
      </c>
      <c r="AF760" s="9" t="str">
        <f t="shared" si="216"/>
        <v>-</v>
      </c>
      <c r="AG760" s="9" t="str">
        <f t="shared" si="216"/>
        <v>-</v>
      </c>
      <c r="AH760" s="9" t="str">
        <f t="shared" si="216"/>
        <v>-</v>
      </c>
      <c r="AI760" s="9" t="str">
        <f t="shared" si="209"/>
        <v>-</v>
      </c>
      <c r="AJ760" s="9" t="str">
        <f t="shared" si="209"/>
        <v>-</v>
      </c>
      <c r="AK760" s="9" t="str">
        <f t="shared" si="209"/>
        <v>-</v>
      </c>
      <c r="AL760" s="9" t="str">
        <f t="shared" si="209"/>
        <v>-</v>
      </c>
      <c r="AM760" s="9" t="str">
        <f t="shared" si="209"/>
        <v>-</v>
      </c>
      <c r="AN760" s="9" t="str">
        <f t="shared" si="209"/>
        <v>-</v>
      </c>
      <c r="AO760" s="9" t="str">
        <f t="shared" si="209"/>
        <v>-</v>
      </c>
      <c r="AP760" s="9" t="str">
        <f t="shared" si="208"/>
        <v>-</v>
      </c>
      <c r="AQ760" s="9" t="str">
        <f t="shared" si="208"/>
        <v>-</v>
      </c>
      <c r="AR760" s="9" t="str">
        <f t="shared" si="208"/>
        <v>-</v>
      </c>
      <c r="AS760" s="9" t="str">
        <f t="shared" si="208"/>
        <v>-</v>
      </c>
      <c r="AT760" s="9" t="str">
        <f t="shared" si="208"/>
        <v>-</v>
      </c>
      <c r="AU760" s="9" t="str">
        <f t="shared" si="208"/>
        <v>-</v>
      </c>
      <c r="AV760" s="9" t="str">
        <f t="shared" si="208"/>
        <v>-</v>
      </c>
      <c r="AW760" s="9" t="str">
        <f t="shared" si="208"/>
        <v>-</v>
      </c>
      <c r="AX760" s="9" t="str">
        <f t="shared" si="208"/>
        <v>-</v>
      </c>
      <c r="AY760" s="9" t="str">
        <f t="shared" si="208"/>
        <v>-</v>
      </c>
      <c r="AZ760" s="9" t="str">
        <f t="shared" si="209"/>
        <v>-</v>
      </c>
      <c r="BA760" s="9" t="str">
        <f t="shared" si="209"/>
        <v>-</v>
      </c>
      <c r="BB760" s="9" t="str">
        <f t="shared" si="216"/>
        <v>-</v>
      </c>
      <c r="BC760" s="9" t="str">
        <f t="shared" si="216"/>
        <v>-</v>
      </c>
      <c r="BD760" s="9" t="str">
        <f t="shared" si="216"/>
        <v>-</v>
      </c>
      <c r="BE760" s="9" t="str">
        <f t="shared" si="216"/>
        <v>-</v>
      </c>
      <c r="BF760" s="9" t="str">
        <f t="shared" si="216"/>
        <v>-</v>
      </c>
      <c r="BG760" s="9" t="str">
        <f t="shared" si="216"/>
        <v>-</v>
      </c>
      <c r="BH760" s="9" t="str">
        <f t="shared" si="216"/>
        <v>-</v>
      </c>
      <c r="BI760" s="9" t="str">
        <f t="shared" si="216"/>
        <v>-</v>
      </c>
      <c r="BJ760" s="37">
        <f t="shared" si="212"/>
        <v>0</v>
      </c>
      <c r="BK760" s="34" t="str">
        <f t="shared" si="213"/>
        <v>-</v>
      </c>
      <c r="BL760" s="9" t="e">
        <f t="shared" si="193"/>
        <v>#VALUE!</v>
      </c>
      <c r="BN760" s="38">
        <f t="shared" si="199"/>
        <v>171</v>
      </c>
      <c r="BO760" s="34" t="str">
        <f t="shared" si="194"/>
        <v>-</v>
      </c>
      <c r="BP760" s="37">
        <f t="shared" si="195"/>
        <v>0</v>
      </c>
      <c r="BQ760" s="37">
        <f t="shared" si="196"/>
        <v>0</v>
      </c>
      <c r="BR760" s="36">
        <f t="shared" si="197"/>
        <v>0</v>
      </c>
      <c r="BS760" s="36">
        <f t="shared" si="197"/>
        <v>0</v>
      </c>
      <c r="BV760" s="25"/>
      <c r="BW760" s="25"/>
      <c r="BX760" s="25"/>
    </row>
    <row r="761" spans="1:76">
      <c r="A761" s="38">
        <f t="shared" si="198"/>
        <v>172</v>
      </c>
      <c r="B761" s="36">
        <f t="shared" si="214"/>
        <v>0</v>
      </c>
      <c r="C761" s="36">
        <f t="shared" si="214"/>
        <v>0</v>
      </c>
      <c r="D761" s="9" t="str">
        <f t="shared" si="216"/>
        <v>-</v>
      </c>
      <c r="E761" s="9" t="str">
        <f t="shared" si="216"/>
        <v>-</v>
      </c>
      <c r="F761" s="9" t="str">
        <f t="shared" si="216"/>
        <v>-</v>
      </c>
      <c r="G761" s="9" t="str">
        <f t="shared" si="216"/>
        <v>-</v>
      </c>
      <c r="H761" s="9" t="str">
        <f t="shared" si="216"/>
        <v>-</v>
      </c>
      <c r="I761" s="9" t="str">
        <f t="shared" si="216"/>
        <v>-</v>
      </c>
      <c r="J761" s="9" t="str">
        <f t="shared" si="216"/>
        <v>-</v>
      </c>
      <c r="K761" s="9" t="str">
        <f t="shared" si="216"/>
        <v>-</v>
      </c>
      <c r="L761" s="9" t="str">
        <f t="shared" si="216"/>
        <v>-</v>
      </c>
      <c r="M761" s="9" t="str">
        <f t="shared" si="216"/>
        <v>-</v>
      </c>
      <c r="N761" s="9" t="str">
        <f t="shared" si="216"/>
        <v>-</v>
      </c>
      <c r="O761" s="9" t="str">
        <f t="shared" si="216"/>
        <v>-</v>
      </c>
      <c r="P761" s="9" t="str">
        <f t="shared" si="216"/>
        <v>-</v>
      </c>
      <c r="Q761" s="9" t="str">
        <f t="shared" si="216"/>
        <v>-</v>
      </c>
      <c r="R761" s="9" t="str">
        <f t="shared" si="216"/>
        <v>-</v>
      </c>
      <c r="S761" s="9" t="str">
        <f t="shared" si="216"/>
        <v>-</v>
      </c>
      <c r="T761" s="9" t="str">
        <f t="shared" si="216"/>
        <v>-</v>
      </c>
      <c r="U761" s="9" t="str">
        <f t="shared" si="216"/>
        <v>-</v>
      </c>
      <c r="V761" s="9" t="str">
        <f t="shared" si="216"/>
        <v>-</v>
      </c>
      <c r="W761" s="9" t="str">
        <f t="shared" si="216"/>
        <v>-</v>
      </c>
      <c r="X761" s="9" t="str">
        <f t="shared" si="216"/>
        <v>-</v>
      </c>
      <c r="Y761" s="9" t="str">
        <f t="shared" si="216"/>
        <v>-</v>
      </c>
      <c r="Z761" s="9" t="str">
        <f t="shared" si="216"/>
        <v>-</v>
      </c>
      <c r="AA761" s="9" t="str">
        <f t="shared" si="216"/>
        <v>-</v>
      </c>
      <c r="AB761" s="9" t="str">
        <f t="shared" si="216"/>
        <v>-</v>
      </c>
      <c r="AC761" s="9" t="str">
        <f t="shared" si="216"/>
        <v>-</v>
      </c>
      <c r="AD761" s="9" t="str">
        <f t="shared" si="216"/>
        <v>-</v>
      </c>
      <c r="AE761" s="9" t="str">
        <f t="shared" si="216"/>
        <v>-</v>
      </c>
      <c r="AF761" s="9" t="str">
        <f t="shared" si="216"/>
        <v>-</v>
      </c>
      <c r="AG761" s="9" t="str">
        <f t="shared" si="216"/>
        <v>-</v>
      </c>
      <c r="AH761" s="9" t="str">
        <f t="shared" si="216"/>
        <v>-</v>
      </c>
      <c r="AI761" s="9" t="str">
        <f t="shared" si="209"/>
        <v>-</v>
      </c>
      <c r="AJ761" s="9" t="str">
        <f t="shared" si="209"/>
        <v>-</v>
      </c>
      <c r="AK761" s="9" t="str">
        <f t="shared" si="209"/>
        <v>-</v>
      </c>
      <c r="AL761" s="9" t="str">
        <f t="shared" si="209"/>
        <v>-</v>
      </c>
      <c r="AM761" s="9" t="str">
        <f t="shared" si="209"/>
        <v>-</v>
      </c>
      <c r="AN761" s="9" t="str">
        <f t="shared" si="209"/>
        <v>-</v>
      </c>
      <c r="AO761" s="9" t="str">
        <f t="shared" si="209"/>
        <v>-</v>
      </c>
      <c r="AP761" s="9" t="str">
        <f t="shared" si="208"/>
        <v>-</v>
      </c>
      <c r="AQ761" s="9" t="str">
        <f t="shared" si="208"/>
        <v>-</v>
      </c>
      <c r="AR761" s="9" t="str">
        <f t="shared" si="208"/>
        <v>-</v>
      </c>
      <c r="AS761" s="9" t="str">
        <f t="shared" si="208"/>
        <v>-</v>
      </c>
      <c r="AT761" s="9" t="str">
        <f t="shared" si="208"/>
        <v>-</v>
      </c>
      <c r="AU761" s="9" t="str">
        <f t="shared" si="208"/>
        <v>-</v>
      </c>
      <c r="AV761" s="9" t="str">
        <f t="shared" si="208"/>
        <v>-</v>
      </c>
      <c r="AW761" s="9" t="str">
        <f t="shared" si="208"/>
        <v>-</v>
      </c>
      <c r="AX761" s="9" t="str">
        <f t="shared" si="208"/>
        <v>-</v>
      </c>
      <c r="AY761" s="9" t="str">
        <f t="shared" si="208"/>
        <v>-</v>
      </c>
      <c r="AZ761" s="9" t="str">
        <f t="shared" si="209"/>
        <v>-</v>
      </c>
      <c r="BA761" s="9" t="str">
        <f t="shared" si="209"/>
        <v>-</v>
      </c>
      <c r="BB761" s="9" t="str">
        <f t="shared" si="216"/>
        <v>-</v>
      </c>
      <c r="BC761" s="9" t="str">
        <f t="shared" si="216"/>
        <v>-</v>
      </c>
      <c r="BD761" s="9" t="str">
        <f t="shared" si="216"/>
        <v>-</v>
      </c>
      <c r="BE761" s="9" t="str">
        <f t="shared" si="216"/>
        <v>-</v>
      </c>
      <c r="BF761" s="9" t="str">
        <f t="shared" si="216"/>
        <v>-</v>
      </c>
      <c r="BG761" s="9" t="str">
        <f t="shared" si="216"/>
        <v>-</v>
      </c>
      <c r="BH761" s="9" t="str">
        <f t="shared" si="216"/>
        <v>-</v>
      </c>
      <c r="BI761" s="9" t="str">
        <f t="shared" si="216"/>
        <v>-</v>
      </c>
      <c r="BJ761" s="37">
        <f t="shared" si="212"/>
        <v>0</v>
      </c>
      <c r="BK761" s="34" t="str">
        <f t="shared" si="213"/>
        <v>-</v>
      </c>
      <c r="BL761" s="9" t="e">
        <f t="shared" si="193"/>
        <v>#VALUE!</v>
      </c>
      <c r="BN761" s="38">
        <f t="shared" si="199"/>
        <v>172</v>
      </c>
      <c r="BO761" s="34" t="str">
        <f t="shared" si="194"/>
        <v>-</v>
      </c>
      <c r="BP761" s="37">
        <f t="shared" si="195"/>
        <v>0</v>
      </c>
      <c r="BQ761" s="37">
        <f t="shared" si="196"/>
        <v>0</v>
      </c>
      <c r="BR761" s="36">
        <f t="shared" si="197"/>
        <v>0</v>
      </c>
      <c r="BS761" s="36">
        <f t="shared" si="197"/>
        <v>0</v>
      </c>
      <c r="BV761" s="25"/>
      <c r="BW761" s="25"/>
      <c r="BX761" s="25"/>
    </row>
    <row r="762" spans="1:76">
      <c r="A762" s="38">
        <f t="shared" si="198"/>
        <v>173</v>
      </c>
      <c r="B762" s="36">
        <f t="shared" si="214"/>
        <v>0</v>
      </c>
      <c r="C762" s="36">
        <f t="shared" si="214"/>
        <v>0</v>
      </c>
      <c r="D762" s="9" t="str">
        <f t="shared" si="216"/>
        <v>-</v>
      </c>
      <c r="E762" s="9" t="str">
        <f t="shared" si="216"/>
        <v>-</v>
      </c>
      <c r="F762" s="9" t="str">
        <f t="shared" si="216"/>
        <v>-</v>
      </c>
      <c r="G762" s="9" t="str">
        <f t="shared" si="216"/>
        <v>-</v>
      </c>
      <c r="H762" s="9" t="str">
        <f t="shared" si="216"/>
        <v>-</v>
      </c>
      <c r="I762" s="9" t="str">
        <f t="shared" si="216"/>
        <v>-</v>
      </c>
      <c r="J762" s="9" t="str">
        <f t="shared" si="216"/>
        <v>-</v>
      </c>
      <c r="K762" s="9" t="str">
        <f t="shared" si="216"/>
        <v>-</v>
      </c>
      <c r="L762" s="9" t="str">
        <f t="shared" si="216"/>
        <v>-</v>
      </c>
      <c r="M762" s="9" t="str">
        <f t="shared" si="216"/>
        <v>-</v>
      </c>
      <c r="N762" s="9" t="str">
        <f t="shared" si="216"/>
        <v>-</v>
      </c>
      <c r="O762" s="9" t="str">
        <f t="shared" si="216"/>
        <v>-</v>
      </c>
      <c r="P762" s="9" t="str">
        <f t="shared" si="216"/>
        <v>-</v>
      </c>
      <c r="Q762" s="9" t="str">
        <f t="shared" si="216"/>
        <v>-</v>
      </c>
      <c r="R762" s="9" t="str">
        <f t="shared" si="216"/>
        <v>-</v>
      </c>
      <c r="S762" s="9" t="str">
        <f t="shared" ref="S762:BI762" si="217">IF(AND(S$196="ДА",S567="-"),S175,"-")</f>
        <v>-</v>
      </c>
      <c r="T762" s="9" t="str">
        <f t="shared" si="217"/>
        <v>-</v>
      </c>
      <c r="U762" s="9" t="str">
        <f t="shared" si="217"/>
        <v>-</v>
      </c>
      <c r="V762" s="9" t="str">
        <f t="shared" si="217"/>
        <v>-</v>
      </c>
      <c r="W762" s="9" t="str">
        <f t="shared" si="217"/>
        <v>-</v>
      </c>
      <c r="X762" s="9" t="str">
        <f t="shared" si="217"/>
        <v>-</v>
      </c>
      <c r="Y762" s="9" t="str">
        <f t="shared" si="217"/>
        <v>-</v>
      </c>
      <c r="Z762" s="9" t="str">
        <f t="shared" si="217"/>
        <v>-</v>
      </c>
      <c r="AA762" s="9" t="str">
        <f t="shared" si="217"/>
        <v>-</v>
      </c>
      <c r="AB762" s="9" t="str">
        <f t="shared" si="217"/>
        <v>-</v>
      </c>
      <c r="AC762" s="9" t="str">
        <f t="shared" si="217"/>
        <v>-</v>
      </c>
      <c r="AD762" s="9" t="str">
        <f t="shared" si="217"/>
        <v>-</v>
      </c>
      <c r="AE762" s="9" t="str">
        <f t="shared" si="217"/>
        <v>-</v>
      </c>
      <c r="AF762" s="9" t="str">
        <f t="shared" si="217"/>
        <v>-</v>
      </c>
      <c r="AG762" s="9" t="str">
        <f t="shared" si="217"/>
        <v>-</v>
      </c>
      <c r="AH762" s="9" t="str">
        <f t="shared" si="217"/>
        <v>-</v>
      </c>
      <c r="AI762" s="9" t="str">
        <f t="shared" si="209"/>
        <v>-</v>
      </c>
      <c r="AJ762" s="9" t="str">
        <f t="shared" si="209"/>
        <v>-</v>
      </c>
      <c r="AK762" s="9" t="str">
        <f t="shared" si="209"/>
        <v>-</v>
      </c>
      <c r="AL762" s="9" t="str">
        <f t="shared" si="209"/>
        <v>-</v>
      </c>
      <c r="AM762" s="9" t="str">
        <f t="shared" si="209"/>
        <v>-</v>
      </c>
      <c r="AN762" s="9" t="str">
        <f t="shared" si="209"/>
        <v>-</v>
      </c>
      <c r="AO762" s="9" t="str">
        <f t="shared" si="209"/>
        <v>-</v>
      </c>
      <c r="AP762" s="9" t="str">
        <f t="shared" si="208"/>
        <v>-</v>
      </c>
      <c r="AQ762" s="9" t="str">
        <f t="shared" si="208"/>
        <v>-</v>
      </c>
      <c r="AR762" s="9" t="str">
        <f t="shared" si="208"/>
        <v>-</v>
      </c>
      <c r="AS762" s="9" t="str">
        <f t="shared" si="208"/>
        <v>-</v>
      </c>
      <c r="AT762" s="9" t="str">
        <f t="shared" si="208"/>
        <v>-</v>
      </c>
      <c r="AU762" s="9" t="str">
        <f t="shared" si="208"/>
        <v>-</v>
      </c>
      <c r="AV762" s="9" t="str">
        <f t="shared" si="208"/>
        <v>-</v>
      </c>
      <c r="AW762" s="9" t="str">
        <f t="shared" si="208"/>
        <v>-</v>
      </c>
      <c r="AX762" s="9" t="str">
        <f t="shared" si="208"/>
        <v>-</v>
      </c>
      <c r="AY762" s="9" t="str">
        <f t="shared" si="208"/>
        <v>-</v>
      </c>
      <c r="AZ762" s="9" t="str">
        <f t="shared" si="209"/>
        <v>-</v>
      </c>
      <c r="BA762" s="9" t="str">
        <f t="shared" si="209"/>
        <v>-</v>
      </c>
      <c r="BB762" s="9" t="str">
        <f t="shared" si="217"/>
        <v>-</v>
      </c>
      <c r="BC762" s="9" t="str">
        <f t="shared" si="217"/>
        <v>-</v>
      </c>
      <c r="BD762" s="9" t="str">
        <f t="shared" si="217"/>
        <v>-</v>
      </c>
      <c r="BE762" s="9" t="str">
        <f t="shared" si="217"/>
        <v>-</v>
      </c>
      <c r="BF762" s="9" t="str">
        <f t="shared" si="217"/>
        <v>-</v>
      </c>
      <c r="BG762" s="9" t="str">
        <f t="shared" si="217"/>
        <v>-</v>
      </c>
      <c r="BH762" s="9" t="str">
        <f t="shared" si="217"/>
        <v>-</v>
      </c>
      <c r="BI762" s="9" t="str">
        <f t="shared" si="217"/>
        <v>-</v>
      </c>
      <c r="BJ762" s="37">
        <f t="shared" si="212"/>
        <v>0</v>
      </c>
      <c r="BK762" s="34" t="str">
        <f t="shared" si="213"/>
        <v>-</v>
      </c>
      <c r="BL762" s="9" t="e">
        <f t="shared" si="193"/>
        <v>#VALUE!</v>
      </c>
      <c r="BN762" s="38">
        <f t="shared" si="199"/>
        <v>173</v>
      </c>
      <c r="BO762" s="34" t="str">
        <f t="shared" si="194"/>
        <v>-</v>
      </c>
      <c r="BP762" s="37">
        <f t="shared" si="195"/>
        <v>0</v>
      </c>
      <c r="BQ762" s="37">
        <f t="shared" si="196"/>
        <v>0</v>
      </c>
      <c r="BR762" s="36">
        <f t="shared" si="197"/>
        <v>0</v>
      </c>
      <c r="BS762" s="36">
        <f t="shared" si="197"/>
        <v>0</v>
      </c>
      <c r="BV762" s="25"/>
      <c r="BW762" s="25"/>
      <c r="BX762" s="25"/>
    </row>
    <row r="763" spans="1:76">
      <c r="A763" s="38">
        <f t="shared" si="198"/>
        <v>174</v>
      </c>
      <c r="B763" s="36">
        <f t="shared" si="214"/>
        <v>0</v>
      </c>
      <c r="C763" s="36">
        <f t="shared" si="214"/>
        <v>0</v>
      </c>
      <c r="D763" s="9" t="str">
        <f t="shared" ref="D763:BI769" si="218">IF(AND(D$196="ДА",D568="-"),D176,"-")</f>
        <v>-</v>
      </c>
      <c r="E763" s="9" t="str">
        <f t="shared" si="218"/>
        <v>-</v>
      </c>
      <c r="F763" s="9" t="str">
        <f t="shared" si="218"/>
        <v>-</v>
      </c>
      <c r="G763" s="9" t="str">
        <f t="shared" si="218"/>
        <v>-</v>
      </c>
      <c r="H763" s="9" t="str">
        <f t="shared" si="218"/>
        <v>-</v>
      </c>
      <c r="I763" s="9" t="str">
        <f t="shared" si="218"/>
        <v>-</v>
      </c>
      <c r="J763" s="9" t="str">
        <f t="shared" si="218"/>
        <v>-</v>
      </c>
      <c r="K763" s="9" t="str">
        <f t="shared" si="218"/>
        <v>-</v>
      </c>
      <c r="L763" s="9" t="str">
        <f t="shared" si="218"/>
        <v>-</v>
      </c>
      <c r="M763" s="9" t="str">
        <f t="shared" si="218"/>
        <v>-</v>
      </c>
      <c r="N763" s="9" t="str">
        <f t="shared" si="218"/>
        <v>-</v>
      </c>
      <c r="O763" s="9" t="str">
        <f t="shared" si="218"/>
        <v>-</v>
      </c>
      <c r="P763" s="9" t="str">
        <f t="shared" si="218"/>
        <v>-</v>
      </c>
      <c r="Q763" s="9" t="str">
        <f t="shared" si="218"/>
        <v>-</v>
      </c>
      <c r="R763" s="9" t="str">
        <f t="shared" si="218"/>
        <v>-</v>
      </c>
      <c r="S763" s="9" t="str">
        <f t="shared" si="218"/>
        <v>-</v>
      </c>
      <c r="T763" s="9" t="str">
        <f t="shared" si="218"/>
        <v>-</v>
      </c>
      <c r="U763" s="9" t="str">
        <f t="shared" si="218"/>
        <v>-</v>
      </c>
      <c r="V763" s="9" t="str">
        <f t="shared" si="218"/>
        <v>-</v>
      </c>
      <c r="W763" s="9" t="str">
        <f t="shared" si="218"/>
        <v>-</v>
      </c>
      <c r="X763" s="9" t="str">
        <f t="shared" si="218"/>
        <v>-</v>
      </c>
      <c r="Y763" s="9" t="str">
        <f t="shared" si="218"/>
        <v>-</v>
      </c>
      <c r="Z763" s="9" t="str">
        <f t="shared" si="218"/>
        <v>-</v>
      </c>
      <c r="AA763" s="9" t="str">
        <f t="shared" si="218"/>
        <v>-</v>
      </c>
      <c r="AB763" s="9" t="str">
        <f t="shared" si="218"/>
        <v>-</v>
      </c>
      <c r="AC763" s="9" t="str">
        <f t="shared" si="218"/>
        <v>-</v>
      </c>
      <c r="AD763" s="9" t="str">
        <f t="shared" si="218"/>
        <v>-</v>
      </c>
      <c r="AE763" s="9" t="str">
        <f t="shared" si="218"/>
        <v>-</v>
      </c>
      <c r="AF763" s="9" t="str">
        <f t="shared" si="218"/>
        <v>-</v>
      </c>
      <c r="AG763" s="9" t="str">
        <f t="shared" si="218"/>
        <v>-</v>
      </c>
      <c r="AH763" s="9" t="str">
        <f t="shared" si="218"/>
        <v>-</v>
      </c>
      <c r="AI763" s="9" t="str">
        <f t="shared" si="209"/>
        <v>-</v>
      </c>
      <c r="AJ763" s="9" t="str">
        <f t="shared" si="209"/>
        <v>-</v>
      </c>
      <c r="AK763" s="9" t="str">
        <f t="shared" si="209"/>
        <v>-</v>
      </c>
      <c r="AL763" s="9" t="str">
        <f t="shared" si="209"/>
        <v>-</v>
      </c>
      <c r="AM763" s="9" t="str">
        <f t="shared" si="209"/>
        <v>-</v>
      </c>
      <c r="AN763" s="9" t="str">
        <f t="shared" si="209"/>
        <v>-</v>
      </c>
      <c r="AO763" s="9" t="str">
        <f t="shared" si="209"/>
        <v>-</v>
      </c>
      <c r="AP763" s="9" t="str">
        <f t="shared" si="208"/>
        <v>-</v>
      </c>
      <c r="AQ763" s="9" t="str">
        <f t="shared" si="208"/>
        <v>-</v>
      </c>
      <c r="AR763" s="9" t="str">
        <f t="shared" si="208"/>
        <v>-</v>
      </c>
      <c r="AS763" s="9" t="str">
        <f t="shared" si="208"/>
        <v>-</v>
      </c>
      <c r="AT763" s="9" t="str">
        <f t="shared" si="208"/>
        <v>-</v>
      </c>
      <c r="AU763" s="9" t="str">
        <f t="shared" si="208"/>
        <v>-</v>
      </c>
      <c r="AV763" s="9" t="str">
        <f t="shared" si="208"/>
        <v>-</v>
      </c>
      <c r="AW763" s="9" t="str">
        <f t="shared" si="208"/>
        <v>-</v>
      </c>
      <c r="AX763" s="9" t="str">
        <f t="shared" si="208"/>
        <v>-</v>
      </c>
      <c r="AY763" s="9" t="str">
        <f t="shared" si="208"/>
        <v>-</v>
      </c>
      <c r="AZ763" s="9" t="str">
        <f t="shared" si="209"/>
        <v>-</v>
      </c>
      <c r="BA763" s="9" t="str">
        <f t="shared" si="209"/>
        <v>-</v>
      </c>
      <c r="BB763" s="9" t="str">
        <f t="shared" si="218"/>
        <v>-</v>
      </c>
      <c r="BC763" s="9" t="str">
        <f t="shared" si="218"/>
        <v>-</v>
      </c>
      <c r="BD763" s="9" t="str">
        <f t="shared" si="218"/>
        <v>-</v>
      </c>
      <c r="BE763" s="9" t="str">
        <f t="shared" si="218"/>
        <v>-</v>
      </c>
      <c r="BF763" s="9" t="str">
        <f t="shared" si="218"/>
        <v>-</v>
      </c>
      <c r="BG763" s="9" t="str">
        <f t="shared" si="218"/>
        <v>-</v>
      </c>
      <c r="BH763" s="9" t="str">
        <f t="shared" si="218"/>
        <v>-</v>
      </c>
      <c r="BI763" s="9" t="str">
        <f t="shared" si="218"/>
        <v>-</v>
      </c>
      <c r="BJ763" s="37">
        <f t="shared" si="212"/>
        <v>0</v>
      </c>
      <c r="BK763" s="34" t="str">
        <f t="shared" si="213"/>
        <v>-</v>
      </c>
      <c r="BL763" s="9" t="e">
        <f t="shared" si="193"/>
        <v>#VALUE!</v>
      </c>
      <c r="BN763" s="38">
        <f t="shared" si="199"/>
        <v>174</v>
      </c>
      <c r="BO763" s="34" t="str">
        <f t="shared" si="194"/>
        <v>-</v>
      </c>
      <c r="BP763" s="37">
        <f t="shared" si="195"/>
        <v>0</v>
      </c>
      <c r="BQ763" s="37">
        <f t="shared" si="196"/>
        <v>0</v>
      </c>
      <c r="BR763" s="36">
        <f t="shared" si="197"/>
        <v>0</v>
      </c>
      <c r="BS763" s="36">
        <f t="shared" si="197"/>
        <v>0</v>
      </c>
      <c r="BV763" s="25"/>
      <c r="BW763" s="25"/>
      <c r="BX763" s="25"/>
    </row>
    <row r="764" spans="1:76">
      <c r="A764" s="38">
        <f t="shared" si="198"/>
        <v>175</v>
      </c>
      <c r="B764" s="36">
        <f t="shared" si="214"/>
        <v>0</v>
      </c>
      <c r="C764" s="36">
        <f t="shared" si="214"/>
        <v>0</v>
      </c>
      <c r="D764" s="9" t="str">
        <f t="shared" si="218"/>
        <v>-</v>
      </c>
      <c r="E764" s="9" t="str">
        <f t="shared" si="218"/>
        <v>-</v>
      </c>
      <c r="F764" s="9" t="str">
        <f t="shared" si="218"/>
        <v>-</v>
      </c>
      <c r="G764" s="9" t="str">
        <f t="shared" si="218"/>
        <v>-</v>
      </c>
      <c r="H764" s="9" t="str">
        <f t="shared" si="218"/>
        <v>-</v>
      </c>
      <c r="I764" s="9" t="str">
        <f t="shared" si="218"/>
        <v>-</v>
      </c>
      <c r="J764" s="9" t="str">
        <f t="shared" si="218"/>
        <v>-</v>
      </c>
      <c r="K764" s="9" t="str">
        <f t="shared" si="218"/>
        <v>-</v>
      </c>
      <c r="L764" s="9" t="str">
        <f t="shared" si="218"/>
        <v>-</v>
      </c>
      <c r="M764" s="9" t="str">
        <f t="shared" si="218"/>
        <v>-</v>
      </c>
      <c r="N764" s="9" t="str">
        <f t="shared" si="218"/>
        <v>-</v>
      </c>
      <c r="O764" s="9" t="str">
        <f t="shared" si="218"/>
        <v>-</v>
      </c>
      <c r="P764" s="9" t="str">
        <f t="shared" si="218"/>
        <v>-</v>
      </c>
      <c r="Q764" s="9" t="str">
        <f t="shared" si="218"/>
        <v>-</v>
      </c>
      <c r="R764" s="9" t="str">
        <f t="shared" si="218"/>
        <v>-</v>
      </c>
      <c r="S764" s="9" t="str">
        <f t="shared" si="218"/>
        <v>-</v>
      </c>
      <c r="T764" s="9" t="str">
        <f t="shared" si="218"/>
        <v>-</v>
      </c>
      <c r="U764" s="9" t="str">
        <f t="shared" si="218"/>
        <v>-</v>
      </c>
      <c r="V764" s="9" t="str">
        <f t="shared" si="218"/>
        <v>-</v>
      </c>
      <c r="W764" s="9" t="str">
        <f t="shared" si="218"/>
        <v>-</v>
      </c>
      <c r="X764" s="9" t="str">
        <f t="shared" si="218"/>
        <v>-</v>
      </c>
      <c r="Y764" s="9" t="str">
        <f t="shared" si="218"/>
        <v>-</v>
      </c>
      <c r="Z764" s="9" t="str">
        <f t="shared" si="218"/>
        <v>-</v>
      </c>
      <c r="AA764" s="9" t="str">
        <f t="shared" si="218"/>
        <v>-</v>
      </c>
      <c r="AB764" s="9" t="str">
        <f t="shared" si="218"/>
        <v>-</v>
      </c>
      <c r="AC764" s="9" t="str">
        <f t="shared" si="218"/>
        <v>-</v>
      </c>
      <c r="AD764" s="9" t="str">
        <f t="shared" si="218"/>
        <v>-</v>
      </c>
      <c r="AE764" s="9" t="str">
        <f t="shared" si="218"/>
        <v>-</v>
      </c>
      <c r="AF764" s="9" t="str">
        <f t="shared" si="218"/>
        <v>-</v>
      </c>
      <c r="AG764" s="9" t="str">
        <f t="shared" si="218"/>
        <v>-</v>
      </c>
      <c r="AH764" s="9" t="str">
        <f t="shared" si="218"/>
        <v>-</v>
      </c>
      <c r="AI764" s="9" t="str">
        <f t="shared" si="209"/>
        <v>-</v>
      </c>
      <c r="AJ764" s="9" t="str">
        <f t="shared" si="209"/>
        <v>-</v>
      </c>
      <c r="AK764" s="9" t="str">
        <f t="shared" si="209"/>
        <v>-</v>
      </c>
      <c r="AL764" s="9" t="str">
        <f t="shared" si="209"/>
        <v>-</v>
      </c>
      <c r="AM764" s="9" t="str">
        <f t="shared" si="209"/>
        <v>-</v>
      </c>
      <c r="AN764" s="9" t="str">
        <f t="shared" si="209"/>
        <v>-</v>
      </c>
      <c r="AO764" s="9" t="str">
        <f t="shared" si="209"/>
        <v>-</v>
      </c>
      <c r="AP764" s="9" t="str">
        <f t="shared" si="208"/>
        <v>-</v>
      </c>
      <c r="AQ764" s="9" t="str">
        <f t="shared" si="208"/>
        <v>-</v>
      </c>
      <c r="AR764" s="9" t="str">
        <f t="shared" si="208"/>
        <v>-</v>
      </c>
      <c r="AS764" s="9" t="str">
        <f t="shared" si="208"/>
        <v>-</v>
      </c>
      <c r="AT764" s="9" t="str">
        <f t="shared" si="208"/>
        <v>-</v>
      </c>
      <c r="AU764" s="9" t="str">
        <f t="shared" si="208"/>
        <v>-</v>
      </c>
      <c r="AV764" s="9" t="str">
        <f t="shared" si="208"/>
        <v>-</v>
      </c>
      <c r="AW764" s="9" t="str">
        <f t="shared" si="208"/>
        <v>-</v>
      </c>
      <c r="AX764" s="9" t="str">
        <f t="shared" si="208"/>
        <v>-</v>
      </c>
      <c r="AY764" s="9" t="str">
        <f t="shared" si="208"/>
        <v>-</v>
      </c>
      <c r="AZ764" s="9" t="str">
        <f t="shared" si="209"/>
        <v>-</v>
      </c>
      <c r="BA764" s="9" t="str">
        <f t="shared" si="209"/>
        <v>-</v>
      </c>
      <c r="BB764" s="9" t="str">
        <f t="shared" si="218"/>
        <v>-</v>
      </c>
      <c r="BC764" s="9" t="str">
        <f t="shared" si="218"/>
        <v>-</v>
      </c>
      <c r="BD764" s="9" t="str">
        <f t="shared" si="218"/>
        <v>-</v>
      </c>
      <c r="BE764" s="9" t="str">
        <f t="shared" si="218"/>
        <v>-</v>
      </c>
      <c r="BF764" s="9" t="str">
        <f t="shared" si="218"/>
        <v>-</v>
      </c>
      <c r="BG764" s="9" t="str">
        <f t="shared" si="218"/>
        <v>-</v>
      </c>
      <c r="BH764" s="9" t="str">
        <f t="shared" si="218"/>
        <v>-</v>
      </c>
      <c r="BI764" s="9" t="str">
        <f t="shared" si="218"/>
        <v>-</v>
      </c>
      <c r="BJ764" s="37">
        <f t="shared" si="212"/>
        <v>0</v>
      </c>
      <c r="BK764" s="34" t="str">
        <f t="shared" si="213"/>
        <v>-</v>
      </c>
      <c r="BL764" s="9" t="e">
        <f t="shared" si="193"/>
        <v>#VALUE!</v>
      </c>
      <c r="BN764" s="38">
        <f t="shared" si="199"/>
        <v>175</v>
      </c>
      <c r="BO764" s="34" t="str">
        <f t="shared" si="194"/>
        <v>-</v>
      </c>
      <c r="BP764" s="37">
        <f t="shared" si="195"/>
        <v>0</v>
      </c>
      <c r="BQ764" s="37">
        <f t="shared" si="196"/>
        <v>0</v>
      </c>
      <c r="BR764" s="36">
        <f t="shared" si="197"/>
        <v>0</v>
      </c>
      <c r="BS764" s="36">
        <f t="shared" si="197"/>
        <v>0</v>
      </c>
      <c r="BV764" s="25"/>
      <c r="BW764" s="25"/>
      <c r="BX764" s="25"/>
    </row>
    <row r="765" spans="1:76">
      <c r="A765" s="38">
        <f t="shared" si="198"/>
        <v>176</v>
      </c>
      <c r="B765" s="36">
        <f t="shared" si="214"/>
        <v>0</v>
      </c>
      <c r="C765" s="36">
        <f t="shared" si="214"/>
        <v>0</v>
      </c>
      <c r="D765" s="9" t="str">
        <f t="shared" si="218"/>
        <v>-</v>
      </c>
      <c r="E765" s="9" t="str">
        <f t="shared" si="218"/>
        <v>-</v>
      </c>
      <c r="F765" s="9" t="str">
        <f t="shared" si="218"/>
        <v>-</v>
      </c>
      <c r="G765" s="9" t="str">
        <f t="shared" si="218"/>
        <v>-</v>
      </c>
      <c r="H765" s="9" t="str">
        <f t="shared" si="218"/>
        <v>-</v>
      </c>
      <c r="I765" s="9" t="str">
        <f t="shared" si="218"/>
        <v>-</v>
      </c>
      <c r="J765" s="9" t="str">
        <f t="shared" si="218"/>
        <v>-</v>
      </c>
      <c r="K765" s="9" t="str">
        <f t="shared" si="218"/>
        <v>-</v>
      </c>
      <c r="L765" s="9" t="str">
        <f t="shared" si="218"/>
        <v>-</v>
      </c>
      <c r="M765" s="9" t="str">
        <f t="shared" si="218"/>
        <v>-</v>
      </c>
      <c r="N765" s="9" t="str">
        <f t="shared" si="218"/>
        <v>-</v>
      </c>
      <c r="O765" s="9" t="str">
        <f t="shared" si="218"/>
        <v>-</v>
      </c>
      <c r="P765" s="9" t="str">
        <f t="shared" si="218"/>
        <v>-</v>
      </c>
      <c r="Q765" s="9" t="str">
        <f t="shared" si="218"/>
        <v>-</v>
      </c>
      <c r="R765" s="9" t="str">
        <f t="shared" si="218"/>
        <v>-</v>
      </c>
      <c r="S765" s="9" t="str">
        <f t="shared" si="218"/>
        <v>-</v>
      </c>
      <c r="T765" s="9" t="str">
        <f t="shared" si="218"/>
        <v>-</v>
      </c>
      <c r="U765" s="9" t="str">
        <f t="shared" si="218"/>
        <v>-</v>
      </c>
      <c r="V765" s="9" t="str">
        <f t="shared" si="218"/>
        <v>-</v>
      </c>
      <c r="W765" s="9" t="str">
        <f t="shared" si="218"/>
        <v>-</v>
      </c>
      <c r="X765" s="9" t="str">
        <f t="shared" si="218"/>
        <v>-</v>
      </c>
      <c r="Y765" s="9" t="str">
        <f t="shared" si="218"/>
        <v>-</v>
      </c>
      <c r="Z765" s="9" t="str">
        <f t="shared" si="218"/>
        <v>-</v>
      </c>
      <c r="AA765" s="9" t="str">
        <f t="shared" si="218"/>
        <v>-</v>
      </c>
      <c r="AB765" s="9" t="str">
        <f t="shared" si="218"/>
        <v>-</v>
      </c>
      <c r="AC765" s="9" t="str">
        <f t="shared" si="218"/>
        <v>-</v>
      </c>
      <c r="AD765" s="9" t="str">
        <f t="shared" si="218"/>
        <v>-</v>
      </c>
      <c r="AE765" s="9" t="str">
        <f t="shared" si="218"/>
        <v>-</v>
      </c>
      <c r="AF765" s="9" t="str">
        <f t="shared" si="218"/>
        <v>-</v>
      </c>
      <c r="AG765" s="9" t="str">
        <f t="shared" si="218"/>
        <v>-</v>
      </c>
      <c r="AH765" s="9" t="str">
        <f t="shared" si="218"/>
        <v>-</v>
      </c>
      <c r="AI765" s="9" t="str">
        <f t="shared" si="209"/>
        <v>-</v>
      </c>
      <c r="AJ765" s="9" t="str">
        <f t="shared" si="209"/>
        <v>-</v>
      </c>
      <c r="AK765" s="9" t="str">
        <f t="shared" si="209"/>
        <v>-</v>
      </c>
      <c r="AL765" s="9" t="str">
        <f t="shared" si="209"/>
        <v>-</v>
      </c>
      <c r="AM765" s="9" t="str">
        <f t="shared" si="209"/>
        <v>-</v>
      </c>
      <c r="AN765" s="9" t="str">
        <f t="shared" si="209"/>
        <v>-</v>
      </c>
      <c r="AO765" s="9" t="str">
        <f t="shared" si="209"/>
        <v>-</v>
      </c>
      <c r="AP765" s="9" t="str">
        <f t="shared" si="208"/>
        <v>-</v>
      </c>
      <c r="AQ765" s="9" t="str">
        <f t="shared" si="208"/>
        <v>-</v>
      </c>
      <c r="AR765" s="9" t="str">
        <f t="shared" si="208"/>
        <v>-</v>
      </c>
      <c r="AS765" s="9" t="str">
        <f t="shared" si="208"/>
        <v>-</v>
      </c>
      <c r="AT765" s="9" t="str">
        <f t="shared" si="208"/>
        <v>-</v>
      </c>
      <c r="AU765" s="9" t="str">
        <f t="shared" si="208"/>
        <v>-</v>
      </c>
      <c r="AV765" s="9" t="str">
        <f t="shared" si="208"/>
        <v>-</v>
      </c>
      <c r="AW765" s="9" t="str">
        <f t="shared" si="208"/>
        <v>-</v>
      </c>
      <c r="AX765" s="9" t="str">
        <f t="shared" si="208"/>
        <v>-</v>
      </c>
      <c r="AY765" s="9" t="str">
        <f t="shared" si="208"/>
        <v>-</v>
      </c>
      <c r="AZ765" s="9" t="str">
        <f t="shared" si="209"/>
        <v>-</v>
      </c>
      <c r="BA765" s="9" t="str">
        <f t="shared" si="209"/>
        <v>-</v>
      </c>
      <c r="BB765" s="9" t="str">
        <f t="shared" si="218"/>
        <v>-</v>
      </c>
      <c r="BC765" s="9" t="str">
        <f t="shared" si="218"/>
        <v>-</v>
      </c>
      <c r="BD765" s="9" t="str">
        <f t="shared" si="218"/>
        <v>-</v>
      </c>
      <c r="BE765" s="9" t="str">
        <f t="shared" si="218"/>
        <v>-</v>
      </c>
      <c r="BF765" s="9" t="str">
        <f t="shared" si="218"/>
        <v>-</v>
      </c>
      <c r="BG765" s="9" t="str">
        <f t="shared" si="218"/>
        <v>-</v>
      </c>
      <c r="BH765" s="9" t="str">
        <f t="shared" si="218"/>
        <v>-</v>
      </c>
      <c r="BI765" s="9" t="str">
        <f t="shared" si="218"/>
        <v>-</v>
      </c>
      <c r="BJ765" s="37">
        <f t="shared" si="212"/>
        <v>0</v>
      </c>
      <c r="BK765" s="34" t="str">
        <f t="shared" si="213"/>
        <v>-</v>
      </c>
      <c r="BL765" s="9" t="e">
        <f t="shared" si="193"/>
        <v>#VALUE!</v>
      </c>
      <c r="BN765" s="38">
        <f t="shared" si="199"/>
        <v>176</v>
      </c>
      <c r="BO765" s="34" t="str">
        <f t="shared" si="194"/>
        <v>-</v>
      </c>
      <c r="BP765" s="37">
        <f t="shared" si="195"/>
        <v>0</v>
      </c>
      <c r="BQ765" s="37">
        <f t="shared" si="196"/>
        <v>0</v>
      </c>
      <c r="BR765" s="36">
        <f t="shared" si="197"/>
        <v>0</v>
      </c>
      <c r="BS765" s="36">
        <f t="shared" si="197"/>
        <v>0</v>
      </c>
      <c r="BV765" s="25"/>
      <c r="BW765" s="25"/>
      <c r="BX765" s="25"/>
    </row>
    <row r="766" spans="1:76">
      <c r="A766" s="38">
        <f t="shared" si="198"/>
        <v>177</v>
      </c>
      <c r="B766" s="36">
        <f t="shared" si="214"/>
        <v>0</v>
      </c>
      <c r="C766" s="36">
        <f t="shared" si="214"/>
        <v>0</v>
      </c>
      <c r="D766" s="9" t="str">
        <f t="shared" si="218"/>
        <v>-</v>
      </c>
      <c r="E766" s="9" t="str">
        <f t="shared" si="218"/>
        <v>-</v>
      </c>
      <c r="F766" s="9" t="str">
        <f t="shared" si="218"/>
        <v>-</v>
      </c>
      <c r="G766" s="9" t="str">
        <f t="shared" si="218"/>
        <v>-</v>
      </c>
      <c r="H766" s="9" t="str">
        <f t="shared" si="218"/>
        <v>-</v>
      </c>
      <c r="I766" s="9" t="str">
        <f t="shared" si="218"/>
        <v>-</v>
      </c>
      <c r="J766" s="9" t="str">
        <f t="shared" si="218"/>
        <v>-</v>
      </c>
      <c r="K766" s="9" t="str">
        <f t="shared" si="218"/>
        <v>-</v>
      </c>
      <c r="L766" s="9" t="str">
        <f t="shared" si="218"/>
        <v>-</v>
      </c>
      <c r="M766" s="9" t="str">
        <f t="shared" si="218"/>
        <v>-</v>
      </c>
      <c r="N766" s="9" t="str">
        <f t="shared" si="218"/>
        <v>-</v>
      </c>
      <c r="O766" s="9" t="str">
        <f t="shared" si="218"/>
        <v>-</v>
      </c>
      <c r="P766" s="9" t="str">
        <f t="shared" si="218"/>
        <v>-</v>
      </c>
      <c r="Q766" s="9" t="str">
        <f t="shared" si="218"/>
        <v>-</v>
      </c>
      <c r="R766" s="9" t="str">
        <f t="shared" si="218"/>
        <v>-</v>
      </c>
      <c r="S766" s="9" t="str">
        <f t="shared" si="218"/>
        <v>-</v>
      </c>
      <c r="T766" s="9" t="str">
        <f t="shared" si="218"/>
        <v>-</v>
      </c>
      <c r="U766" s="9" t="str">
        <f t="shared" si="218"/>
        <v>-</v>
      </c>
      <c r="V766" s="9" t="str">
        <f t="shared" si="218"/>
        <v>-</v>
      </c>
      <c r="W766" s="9" t="str">
        <f t="shared" si="218"/>
        <v>-</v>
      </c>
      <c r="X766" s="9" t="str">
        <f t="shared" si="218"/>
        <v>-</v>
      </c>
      <c r="Y766" s="9" t="str">
        <f t="shared" si="218"/>
        <v>-</v>
      </c>
      <c r="Z766" s="9" t="str">
        <f t="shared" si="218"/>
        <v>-</v>
      </c>
      <c r="AA766" s="9" t="str">
        <f t="shared" si="218"/>
        <v>-</v>
      </c>
      <c r="AB766" s="9" t="str">
        <f t="shared" si="218"/>
        <v>-</v>
      </c>
      <c r="AC766" s="9" t="str">
        <f t="shared" si="218"/>
        <v>-</v>
      </c>
      <c r="AD766" s="9" t="str">
        <f t="shared" si="218"/>
        <v>-</v>
      </c>
      <c r="AE766" s="9" t="str">
        <f t="shared" si="218"/>
        <v>-</v>
      </c>
      <c r="AF766" s="9" t="str">
        <f t="shared" si="218"/>
        <v>-</v>
      </c>
      <c r="AG766" s="9" t="str">
        <f t="shared" si="218"/>
        <v>-</v>
      </c>
      <c r="AH766" s="9" t="str">
        <f t="shared" si="218"/>
        <v>-</v>
      </c>
      <c r="AI766" s="9" t="str">
        <f t="shared" si="209"/>
        <v>-</v>
      </c>
      <c r="AJ766" s="9" t="str">
        <f t="shared" si="209"/>
        <v>-</v>
      </c>
      <c r="AK766" s="9" t="str">
        <f t="shared" si="209"/>
        <v>-</v>
      </c>
      <c r="AL766" s="9" t="str">
        <f t="shared" si="209"/>
        <v>-</v>
      </c>
      <c r="AM766" s="9" t="str">
        <f t="shared" si="209"/>
        <v>-</v>
      </c>
      <c r="AN766" s="9" t="str">
        <f t="shared" si="209"/>
        <v>-</v>
      </c>
      <c r="AO766" s="9" t="str">
        <f t="shared" si="209"/>
        <v>-</v>
      </c>
      <c r="AP766" s="9" t="str">
        <f t="shared" si="208"/>
        <v>-</v>
      </c>
      <c r="AQ766" s="9" t="str">
        <f t="shared" si="208"/>
        <v>-</v>
      </c>
      <c r="AR766" s="9" t="str">
        <f t="shared" si="208"/>
        <v>-</v>
      </c>
      <c r="AS766" s="9" t="str">
        <f t="shared" si="208"/>
        <v>-</v>
      </c>
      <c r="AT766" s="9" t="str">
        <f t="shared" si="208"/>
        <v>-</v>
      </c>
      <c r="AU766" s="9" t="str">
        <f t="shared" si="208"/>
        <v>-</v>
      </c>
      <c r="AV766" s="9" t="str">
        <f t="shared" si="208"/>
        <v>-</v>
      </c>
      <c r="AW766" s="9" t="str">
        <f t="shared" si="208"/>
        <v>-</v>
      </c>
      <c r="AX766" s="9" t="str">
        <f t="shared" si="208"/>
        <v>-</v>
      </c>
      <c r="AY766" s="9" t="str">
        <f t="shared" si="208"/>
        <v>-</v>
      </c>
      <c r="AZ766" s="9" t="str">
        <f t="shared" si="209"/>
        <v>-</v>
      </c>
      <c r="BA766" s="9" t="str">
        <f t="shared" si="209"/>
        <v>-</v>
      </c>
      <c r="BB766" s="9" t="str">
        <f t="shared" si="218"/>
        <v>-</v>
      </c>
      <c r="BC766" s="9" t="str">
        <f t="shared" si="218"/>
        <v>-</v>
      </c>
      <c r="BD766" s="9" t="str">
        <f t="shared" si="218"/>
        <v>-</v>
      </c>
      <c r="BE766" s="9" t="str">
        <f t="shared" si="218"/>
        <v>-</v>
      </c>
      <c r="BF766" s="9" t="str">
        <f t="shared" si="218"/>
        <v>-</v>
      </c>
      <c r="BG766" s="9" t="str">
        <f t="shared" si="218"/>
        <v>-</v>
      </c>
      <c r="BH766" s="9" t="str">
        <f t="shared" si="218"/>
        <v>-</v>
      </c>
      <c r="BI766" s="9" t="str">
        <f t="shared" si="218"/>
        <v>-</v>
      </c>
      <c r="BJ766" s="37">
        <f t="shared" si="212"/>
        <v>0</v>
      </c>
      <c r="BK766" s="34" t="str">
        <f t="shared" si="213"/>
        <v>-</v>
      </c>
      <c r="BL766" s="9" t="e">
        <f t="shared" si="193"/>
        <v>#VALUE!</v>
      </c>
      <c r="BN766" s="38">
        <f t="shared" si="199"/>
        <v>177</v>
      </c>
      <c r="BO766" s="34" t="str">
        <f t="shared" si="194"/>
        <v>-</v>
      </c>
      <c r="BP766" s="37">
        <f t="shared" si="195"/>
        <v>0</v>
      </c>
      <c r="BQ766" s="37">
        <f t="shared" si="196"/>
        <v>0</v>
      </c>
      <c r="BR766" s="36">
        <f t="shared" si="197"/>
        <v>0</v>
      </c>
      <c r="BS766" s="36">
        <f t="shared" si="197"/>
        <v>0</v>
      </c>
      <c r="BV766" s="25"/>
      <c r="BW766" s="25"/>
      <c r="BX766" s="25"/>
    </row>
    <row r="767" spans="1:76">
      <c r="A767" s="38">
        <f t="shared" si="198"/>
        <v>178</v>
      </c>
      <c r="B767" s="36">
        <f t="shared" ref="B767:C781" si="219">B180</f>
        <v>0</v>
      </c>
      <c r="C767" s="36">
        <f t="shared" si="219"/>
        <v>0</v>
      </c>
      <c r="D767" s="9" t="str">
        <f t="shared" si="218"/>
        <v>-</v>
      </c>
      <c r="E767" s="9" t="str">
        <f t="shared" si="218"/>
        <v>-</v>
      </c>
      <c r="F767" s="9" t="str">
        <f t="shared" si="218"/>
        <v>-</v>
      </c>
      <c r="G767" s="9" t="str">
        <f t="shared" si="218"/>
        <v>-</v>
      </c>
      <c r="H767" s="9" t="str">
        <f t="shared" si="218"/>
        <v>-</v>
      </c>
      <c r="I767" s="9" t="str">
        <f t="shared" si="218"/>
        <v>-</v>
      </c>
      <c r="J767" s="9" t="str">
        <f t="shared" si="218"/>
        <v>-</v>
      </c>
      <c r="K767" s="9" t="str">
        <f t="shared" si="218"/>
        <v>-</v>
      </c>
      <c r="L767" s="9" t="str">
        <f t="shared" si="218"/>
        <v>-</v>
      </c>
      <c r="M767" s="9" t="str">
        <f t="shared" si="218"/>
        <v>-</v>
      </c>
      <c r="N767" s="9" t="str">
        <f t="shared" si="218"/>
        <v>-</v>
      </c>
      <c r="O767" s="9" t="str">
        <f t="shared" si="218"/>
        <v>-</v>
      </c>
      <c r="P767" s="9" t="str">
        <f t="shared" si="218"/>
        <v>-</v>
      </c>
      <c r="Q767" s="9" t="str">
        <f t="shared" si="218"/>
        <v>-</v>
      </c>
      <c r="R767" s="9" t="str">
        <f t="shared" si="218"/>
        <v>-</v>
      </c>
      <c r="S767" s="9" t="str">
        <f t="shared" si="218"/>
        <v>-</v>
      </c>
      <c r="T767" s="9" t="str">
        <f t="shared" si="218"/>
        <v>-</v>
      </c>
      <c r="U767" s="9" t="str">
        <f t="shared" si="218"/>
        <v>-</v>
      </c>
      <c r="V767" s="9" t="str">
        <f t="shared" si="218"/>
        <v>-</v>
      </c>
      <c r="W767" s="9" t="str">
        <f t="shared" si="218"/>
        <v>-</v>
      </c>
      <c r="X767" s="9" t="str">
        <f t="shared" si="218"/>
        <v>-</v>
      </c>
      <c r="Y767" s="9" t="str">
        <f t="shared" si="218"/>
        <v>-</v>
      </c>
      <c r="Z767" s="9" t="str">
        <f t="shared" si="218"/>
        <v>-</v>
      </c>
      <c r="AA767" s="9" t="str">
        <f t="shared" si="218"/>
        <v>-</v>
      </c>
      <c r="AB767" s="9" t="str">
        <f t="shared" si="218"/>
        <v>-</v>
      </c>
      <c r="AC767" s="9" t="str">
        <f t="shared" si="218"/>
        <v>-</v>
      </c>
      <c r="AD767" s="9" t="str">
        <f t="shared" si="218"/>
        <v>-</v>
      </c>
      <c r="AE767" s="9" t="str">
        <f t="shared" si="218"/>
        <v>-</v>
      </c>
      <c r="AF767" s="9" t="str">
        <f t="shared" si="218"/>
        <v>-</v>
      </c>
      <c r="AG767" s="9" t="str">
        <f t="shared" si="218"/>
        <v>-</v>
      </c>
      <c r="AH767" s="9" t="str">
        <f t="shared" si="218"/>
        <v>-</v>
      </c>
      <c r="AI767" s="9" t="str">
        <f t="shared" si="209"/>
        <v>-</v>
      </c>
      <c r="AJ767" s="9" t="str">
        <f t="shared" si="209"/>
        <v>-</v>
      </c>
      <c r="AK767" s="9" t="str">
        <f t="shared" si="209"/>
        <v>-</v>
      </c>
      <c r="AL767" s="9" t="str">
        <f t="shared" si="209"/>
        <v>-</v>
      </c>
      <c r="AM767" s="9" t="str">
        <f t="shared" si="209"/>
        <v>-</v>
      </c>
      <c r="AN767" s="9" t="str">
        <f t="shared" si="209"/>
        <v>-</v>
      </c>
      <c r="AO767" s="9" t="str">
        <f t="shared" si="209"/>
        <v>-</v>
      </c>
      <c r="AP767" s="9" t="str">
        <f t="shared" si="208"/>
        <v>-</v>
      </c>
      <c r="AQ767" s="9" t="str">
        <f t="shared" si="208"/>
        <v>-</v>
      </c>
      <c r="AR767" s="9" t="str">
        <f t="shared" si="208"/>
        <v>-</v>
      </c>
      <c r="AS767" s="9" t="str">
        <f t="shared" si="208"/>
        <v>-</v>
      </c>
      <c r="AT767" s="9" t="str">
        <f t="shared" si="208"/>
        <v>-</v>
      </c>
      <c r="AU767" s="9" t="str">
        <f t="shared" si="208"/>
        <v>-</v>
      </c>
      <c r="AV767" s="9" t="str">
        <f t="shared" si="208"/>
        <v>-</v>
      </c>
      <c r="AW767" s="9" t="str">
        <f t="shared" si="208"/>
        <v>-</v>
      </c>
      <c r="AX767" s="9" t="str">
        <f t="shared" si="208"/>
        <v>-</v>
      </c>
      <c r="AY767" s="9" t="str">
        <f t="shared" si="208"/>
        <v>-</v>
      </c>
      <c r="AZ767" s="9" t="str">
        <f t="shared" si="209"/>
        <v>-</v>
      </c>
      <c r="BA767" s="9" t="str">
        <f t="shared" si="209"/>
        <v>-</v>
      </c>
      <c r="BB767" s="9" t="str">
        <f t="shared" si="218"/>
        <v>-</v>
      </c>
      <c r="BC767" s="9" t="str">
        <f t="shared" si="218"/>
        <v>-</v>
      </c>
      <c r="BD767" s="9" t="str">
        <f t="shared" si="218"/>
        <v>-</v>
      </c>
      <c r="BE767" s="9" t="str">
        <f t="shared" si="218"/>
        <v>-</v>
      </c>
      <c r="BF767" s="9" t="str">
        <f t="shared" si="218"/>
        <v>-</v>
      </c>
      <c r="BG767" s="9" t="str">
        <f t="shared" si="218"/>
        <v>-</v>
      </c>
      <c r="BH767" s="9" t="str">
        <f t="shared" si="218"/>
        <v>-</v>
      </c>
      <c r="BI767" s="9" t="str">
        <f t="shared" si="218"/>
        <v>-</v>
      </c>
      <c r="BJ767" s="37">
        <f t="shared" si="212"/>
        <v>0</v>
      </c>
      <c r="BK767" s="34" t="str">
        <f t="shared" si="213"/>
        <v>-</v>
      </c>
      <c r="BL767" s="9" t="e">
        <f t="shared" si="193"/>
        <v>#VALUE!</v>
      </c>
      <c r="BN767" s="38">
        <f t="shared" si="199"/>
        <v>178</v>
      </c>
      <c r="BO767" s="34" t="str">
        <f t="shared" si="194"/>
        <v>-</v>
      </c>
      <c r="BP767" s="37">
        <f t="shared" si="195"/>
        <v>0</v>
      </c>
      <c r="BQ767" s="37">
        <f t="shared" si="196"/>
        <v>0</v>
      </c>
      <c r="BR767" s="36">
        <f t="shared" si="197"/>
        <v>0</v>
      </c>
      <c r="BS767" s="36">
        <f t="shared" si="197"/>
        <v>0</v>
      </c>
      <c r="BV767" s="25"/>
      <c r="BW767" s="25"/>
      <c r="BX767" s="25"/>
    </row>
    <row r="768" spans="1:76">
      <c r="A768" s="38">
        <f t="shared" si="198"/>
        <v>179</v>
      </c>
      <c r="B768" s="36">
        <f t="shared" si="219"/>
        <v>0</v>
      </c>
      <c r="C768" s="36">
        <f t="shared" si="219"/>
        <v>0</v>
      </c>
      <c r="D768" s="9" t="str">
        <f t="shared" si="218"/>
        <v>-</v>
      </c>
      <c r="E768" s="9" t="str">
        <f t="shared" si="218"/>
        <v>-</v>
      </c>
      <c r="F768" s="9" t="str">
        <f t="shared" si="218"/>
        <v>-</v>
      </c>
      <c r="G768" s="9" t="str">
        <f t="shared" si="218"/>
        <v>-</v>
      </c>
      <c r="H768" s="9" t="str">
        <f t="shared" si="218"/>
        <v>-</v>
      </c>
      <c r="I768" s="9" t="str">
        <f t="shared" si="218"/>
        <v>-</v>
      </c>
      <c r="J768" s="9" t="str">
        <f t="shared" si="218"/>
        <v>-</v>
      </c>
      <c r="K768" s="9" t="str">
        <f t="shared" si="218"/>
        <v>-</v>
      </c>
      <c r="L768" s="9" t="str">
        <f t="shared" si="218"/>
        <v>-</v>
      </c>
      <c r="M768" s="9" t="str">
        <f t="shared" si="218"/>
        <v>-</v>
      </c>
      <c r="N768" s="9" t="str">
        <f t="shared" si="218"/>
        <v>-</v>
      </c>
      <c r="O768" s="9" t="str">
        <f t="shared" si="218"/>
        <v>-</v>
      </c>
      <c r="P768" s="9" t="str">
        <f t="shared" si="218"/>
        <v>-</v>
      </c>
      <c r="Q768" s="9" t="str">
        <f t="shared" si="218"/>
        <v>-</v>
      </c>
      <c r="R768" s="9" t="str">
        <f t="shared" si="218"/>
        <v>-</v>
      </c>
      <c r="S768" s="9" t="str">
        <f t="shared" si="218"/>
        <v>-</v>
      </c>
      <c r="T768" s="9" t="str">
        <f t="shared" si="218"/>
        <v>-</v>
      </c>
      <c r="U768" s="9" t="str">
        <f t="shared" si="218"/>
        <v>-</v>
      </c>
      <c r="V768" s="9" t="str">
        <f t="shared" si="218"/>
        <v>-</v>
      </c>
      <c r="W768" s="9" t="str">
        <f t="shared" si="218"/>
        <v>-</v>
      </c>
      <c r="X768" s="9" t="str">
        <f t="shared" si="218"/>
        <v>-</v>
      </c>
      <c r="Y768" s="9" t="str">
        <f t="shared" si="218"/>
        <v>-</v>
      </c>
      <c r="Z768" s="9" t="str">
        <f t="shared" si="218"/>
        <v>-</v>
      </c>
      <c r="AA768" s="9" t="str">
        <f t="shared" si="218"/>
        <v>-</v>
      </c>
      <c r="AB768" s="9" t="str">
        <f t="shared" si="218"/>
        <v>-</v>
      </c>
      <c r="AC768" s="9" t="str">
        <f t="shared" si="218"/>
        <v>-</v>
      </c>
      <c r="AD768" s="9" t="str">
        <f t="shared" si="218"/>
        <v>-</v>
      </c>
      <c r="AE768" s="9" t="str">
        <f t="shared" si="218"/>
        <v>-</v>
      </c>
      <c r="AF768" s="9" t="str">
        <f t="shared" si="218"/>
        <v>-</v>
      </c>
      <c r="AG768" s="9" t="str">
        <f t="shared" si="218"/>
        <v>-</v>
      </c>
      <c r="AH768" s="9" t="str">
        <f t="shared" si="218"/>
        <v>-</v>
      </c>
      <c r="AI768" s="9" t="str">
        <f t="shared" si="209"/>
        <v>-</v>
      </c>
      <c r="AJ768" s="9" t="str">
        <f t="shared" si="209"/>
        <v>-</v>
      </c>
      <c r="AK768" s="9" t="str">
        <f t="shared" si="209"/>
        <v>-</v>
      </c>
      <c r="AL768" s="9" t="str">
        <f t="shared" si="209"/>
        <v>-</v>
      </c>
      <c r="AM768" s="9" t="str">
        <f t="shared" si="209"/>
        <v>-</v>
      </c>
      <c r="AN768" s="9" t="str">
        <f t="shared" si="209"/>
        <v>-</v>
      </c>
      <c r="AO768" s="9" t="str">
        <f t="shared" si="209"/>
        <v>-</v>
      </c>
      <c r="AP768" s="9" t="str">
        <f t="shared" si="208"/>
        <v>-</v>
      </c>
      <c r="AQ768" s="9" t="str">
        <f t="shared" si="208"/>
        <v>-</v>
      </c>
      <c r="AR768" s="9" t="str">
        <f t="shared" si="208"/>
        <v>-</v>
      </c>
      <c r="AS768" s="9" t="str">
        <f t="shared" si="208"/>
        <v>-</v>
      </c>
      <c r="AT768" s="9" t="str">
        <f t="shared" si="208"/>
        <v>-</v>
      </c>
      <c r="AU768" s="9" t="str">
        <f t="shared" ref="AP768:AY781" si="220">IF(AND(AU$196="ДА",AU573="-"),AU181,"-")</f>
        <v>-</v>
      </c>
      <c r="AV768" s="9" t="str">
        <f t="shared" si="220"/>
        <v>-</v>
      </c>
      <c r="AW768" s="9" t="str">
        <f t="shared" si="220"/>
        <v>-</v>
      </c>
      <c r="AX768" s="9" t="str">
        <f t="shared" si="220"/>
        <v>-</v>
      </c>
      <c r="AY768" s="9" t="str">
        <f t="shared" si="220"/>
        <v>-</v>
      </c>
      <c r="AZ768" s="9" t="str">
        <f t="shared" si="209"/>
        <v>-</v>
      </c>
      <c r="BA768" s="9" t="str">
        <f t="shared" si="209"/>
        <v>-</v>
      </c>
      <c r="BB768" s="9" t="str">
        <f t="shared" si="218"/>
        <v>-</v>
      </c>
      <c r="BC768" s="9" t="str">
        <f t="shared" si="218"/>
        <v>-</v>
      </c>
      <c r="BD768" s="9" t="str">
        <f t="shared" si="218"/>
        <v>-</v>
      </c>
      <c r="BE768" s="9" t="str">
        <f t="shared" si="218"/>
        <v>-</v>
      </c>
      <c r="BF768" s="9" t="str">
        <f t="shared" si="218"/>
        <v>-</v>
      </c>
      <c r="BG768" s="9" t="str">
        <f t="shared" si="218"/>
        <v>-</v>
      </c>
      <c r="BH768" s="9" t="str">
        <f t="shared" si="218"/>
        <v>-</v>
      </c>
      <c r="BI768" s="9" t="str">
        <f t="shared" si="218"/>
        <v>-</v>
      </c>
      <c r="BJ768" s="37">
        <f t="shared" si="212"/>
        <v>0</v>
      </c>
      <c r="BK768" s="34" t="str">
        <f t="shared" si="213"/>
        <v>-</v>
      </c>
      <c r="BL768" s="9" t="e">
        <f t="shared" si="193"/>
        <v>#VALUE!</v>
      </c>
      <c r="BN768" s="38">
        <f t="shared" si="199"/>
        <v>179</v>
      </c>
      <c r="BO768" s="34" t="str">
        <f t="shared" si="194"/>
        <v>-</v>
      </c>
      <c r="BP768" s="37">
        <f t="shared" si="195"/>
        <v>0</v>
      </c>
      <c r="BQ768" s="37">
        <f t="shared" si="196"/>
        <v>0</v>
      </c>
      <c r="BR768" s="36">
        <f t="shared" si="197"/>
        <v>0</v>
      </c>
      <c r="BS768" s="36">
        <f t="shared" si="197"/>
        <v>0</v>
      </c>
      <c r="BV768" s="25"/>
      <c r="BW768" s="25"/>
      <c r="BX768" s="25"/>
    </row>
    <row r="769" spans="1:76">
      <c r="A769" s="38">
        <f t="shared" si="198"/>
        <v>180</v>
      </c>
      <c r="B769" s="36">
        <f t="shared" si="219"/>
        <v>0</v>
      </c>
      <c r="C769" s="36">
        <f t="shared" si="219"/>
        <v>0</v>
      </c>
      <c r="D769" s="9" t="str">
        <f t="shared" si="218"/>
        <v>-</v>
      </c>
      <c r="E769" s="9" t="str">
        <f t="shared" si="218"/>
        <v>-</v>
      </c>
      <c r="F769" s="9" t="str">
        <f t="shared" si="218"/>
        <v>-</v>
      </c>
      <c r="G769" s="9" t="str">
        <f t="shared" si="218"/>
        <v>-</v>
      </c>
      <c r="H769" s="9" t="str">
        <f t="shared" si="218"/>
        <v>-</v>
      </c>
      <c r="I769" s="9" t="str">
        <f t="shared" si="218"/>
        <v>-</v>
      </c>
      <c r="J769" s="9" t="str">
        <f t="shared" si="218"/>
        <v>-</v>
      </c>
      <c r="K769" s="9" t="str">
        <f t="shared" si="218"/>
        <v>-</v>
      </c>
      <c r="L769" s="9" t="str">
        <f t="shared" si="218"/>
        <v>-</v>
      </c>
      <c r="M769" s="9" t="str">
        <f t="shared" si="218"/>
        <v>-</v>
      </c>
      <c r="N769" s="9" t="str">
        <f t="shared" si="218"/>
        <v>-</v>
      </c>
      <c r="O769" s="9" t="str">
        <f t="shared" si="218"/>
        <v>-</v>
      </c>
      <c r="P769" s="9" t="str">
        <f t="shared" si="218"/>
        <v>-</v>
      </c>
      <c r="Q769" s="9" t="str">
        <f t="shared" si="218"/>
        <v>-</v>
      </c>
      <c r="R769" s="9" t="str">
        <f t="shared" si="218"/>
        <v>-</v>
      </c>
      <c r="S769" s="9" t="str">
        <f t="shared" ref="S769:BI769" si="221">IF(AND(S$196="ДА",S574="-"),S182,"-")</f>
        <v>-</v>
      </c>
      <c r="T769" s="9" t="str">
        <f t="shared" si="221"/>
        <v>-</v>
      </c>
      <c r="U769" s="9" t="str">
        <f t="shared" si="221"/>
        <v>-</v>
      </c>
      <c r="V769" s="9" t="str">
        <f t="shared" si="221"/>
        <v>-</v>
      </c>
      <c r="W769" s="9" t="str">
        <f t="shared" si="221"/>
        <v>-</v>
      </c>
      <c r="X769" s="9" t="str">
        <f t="shared" si="221"/>
        <v>-</v>
      </c>
      <c r="Y769" s="9" t="str">
        <f t="shared" si="221"/>
        <v>-</v>
      </c>
      <c r="Z769" s="9" t="str">
        <f t="shared" si="221"/>
        <v>-</v>
      </c>
      <c r="AA769" s="9" t="str">
        <f t="shared" si="221"/>
        <v>-</v>
      </c>
      <c r="AB769" s="9" t="str">
        <f t="shared" si="221"/>
        <v>-</v>
      </c>
      <c r="AC769" s="9" t="str">
        <f t="shared" si="221"/>
        <v>-</v>
      </c>
      <c r="AD769" s="9" t="str">
        <f t="shared" si="221"/>
        <v>-</v>
      </c>
      <c r="AE769" s="9" t="str">
        <f t="shared" si="221"/>
        <v>-</v>
      </c>
      <c r="AF769" s="9" t="str">
        <f t="shared" si="221"/>
        <v>-</v>
      </c>
      <c r="AG769" s="9" t="str">
        <f t="shared" si="221"/>
        <v>-</v>
      </c>
      <c r="AH769" s="9" t="str">
        <f t="shared" si="221"/>
        <v>-</v>
      </c>
      <c r="AI769" s="9" t="str">
        <f t="shared" si="209"/>
        <v>-</v>
      </c>
      <c r="AJ769" s="9" t="str">
        <f t="shared" si="209"/>
        <v>-</v>
      </c>
      <c r="AK769" s="9" t="str">
        <f t="shared" si="209"/>
        <v>-</v>
      </c>
      <c r="AL769" s="9" t="str">
        <f t="shared" si="209"/>
        <v>-</v>
      </c>
      <c r="AM769" s="9" t="str">
        <f t="shared" si="209"/>
        <v>-</v>
      </c>
      <c r="AN769" s="9" t="str">
        <f t="shared" si="209"/>
        <v>-</v>
      </c>
      <c r="AO769" s="9" t="str">
        <f t="shared" si="209"/>
        <v>-</v>
      </c>
      <c r="AP769" s="9" t="str">
        <f t="shared" si="220"/>
        <v>-</v>
      </c>
      <c r="AQ769" s="9" t="str">
        <f t="shared" si="220"/>
        <v>-</v>
      </c>
      <c r="AR769" s="9" t="str">
        <f t="shared" si="220"/>
        <v>-</v>
      </c>
      <c r="AS769" s="9" t="str">
        <f t="shared" si="220"/>
        <v>-</v>
      </c>
      <c r="AT769" s="9" t="str">
        <f t="shared" si="220"/>
        <v>-</v>
      </c>
      <c r="AU769" s="9" t="str">
        <f t="shared" si="220"/>
        <v>-</v>
      </c>
      <c r="AV769" s="9" t="str">
        <f t="shared" si="220"/>
        <v>-</v>
      </c>
      <c r="AW769" s="9" t="str">
        <f t="shared" si="220"/>
        <v>-</v>
      </c>
      <c r="AX769" s="9" t="str">
        <f t="shared" si="220"/>
        <v>-</v>
      </c>
      <c r="AY769" s="9" t="str">
        <f t="shared" si="220"/>
        <v>-</v>
      </c>
      <c r="AZ769" s="9" t="str">
        <f t="shared" si="209"/>
        <v>-</v>
      </c>
      <c r="BA769" s="9" t="str">
        <f t="shared" si="209"/>
        <v>-</v>
      </c>
      <c r="BB769" s="9" t="str">
        <f t="shared" si="221"/>
        <v>-</v>
      </c>
      <c r="BC769" s="9" t="str">
        <f t="shared" si="221"/>
        <v>-</v>
      </c>
      <c r="BD769" s="9" t="str">
        <f t="shared" si="221"/>
        <v>-</v>
      </c>
      <c r="BE769" s="9" t="str">
        <f t="shared" si="221"/>
        <v>-</v>
      </c>
      <c r="BF769" s="9" t="str">
        <f t="shared" si="221"/>
        <v>-</v>
      </c>
      <c r="BG769" s="9" t="str">
        <f t="shared" si="221"/>
        <v>-</v>
      </c>
      <c r="BH769" s="9" t="str">
        <f t="shared" si="221"/>
        <v>-</v>
      </c>
      <c r="BI769" s="9" t="str">
        <f t="shared" si="221"/>
        <v>-</v>
      </c>
      <c r="BJ769" s="37">
        <f t="shared" si="212"/>
        <v>0</v>
      </c>
      <c r="BK769" s="34" t="str">
        <f t="shared" si="213"/>
        <v>-</v>
      </c>
      <c r="BL769" s="9" t="e">
        <f t="shared" si="193"/>
        <v>#VALUE!</v>
      </c>
      <c r="BN769" s="38">
        <f t="shared" si="199"/>
        <v>180</v>
      </c>
      <c r="BO769" s="34" t="str">
        <f t="shared" si="194"/>
        <v>-</v>
      </c>
      <c r="BP769" s="37">
        <f t="shared" si="195"/>
        <v>0</v>
      </c>
      <c r="BQ769" s="37">
        <f t="shared" si="196"/>
        <v>0</v>
      </c>
      <c r="BR769" s="36">
        <f t="shared" si="197"/>
        <v>0</v>
      </c>
      <c r="BS769" s="36">
        <f t="shared" si="197"/>
        <v>0</v>
      </c>
      <c r="BV769" s="25"/>
      <c r="BW769" s="25"/>
      <c r="BX769" s="25"/>
    </row>
    <row r="770" spans="1:76">
      <c r="A770" s="38">
        <f t="shared" si="198"/>
        <v>181</v>
      </c>
      <c r="B770" s="36">
        <f t="shared" si="219"/>
        <v>0</v>
      </c>
      <c r="C770" s="36">
        <f t="shared" si="219"/>
        <v>0</v>
      </c>
      <c r="D770" s="9" t="str">
        <f t="shared" ref="D770:BI776" si="222">IF(AND(D$196="ДА",D575="-"),D183,"-")</f>
        <v>-</v>
      </c>
      <c r="E770" s="9" t="str">
        <f t="shared" si="222"/>
        <v>-</v>
      </c>
      <c r="F770" s="9" t="str">
        <f t="shared" si="222"/>
        <v>-</v>
      </c>
      <c r="G770" s="9" t="str">
        <f t="shared" si="222"/>
        <v>-</v>
      </c>
      <c r="H770" s="9" t="str">
        <f t="shared" si="222"/>
        <v>-</v>
      </c>
      <c r="I770" s="9" t="str">
        <f t="shared" si="222"/>
        <v>-</v>
      </c>
      <c r="J770" s="9" t="str">
        <f t="shared" si="222"/>
        <v>-</v>
      </c>
      <c r="K770" s="9" t="str">
        <f t="shared" si="222"/>
        <v>-</v>
      </c>
      <c r="L770" s="9" t="str">
        <f t="shared" si="222"/>
        <v>-</v>
      </c>
      <c r="M770" s="9" t="str">
        <f t="shared" si="222"/>
        <v>-</v>
      </c>
      <c r="N770" s="9" t="str">
        <f t="shared" si="222"/>
        <v>-</v>
      </c>
      <c r="O770" s="9" t="str">
        <f t="shared" si="222"/>
        <v>-</v>
      </c>
      <c r="P770" s="9" t="str">
        <f t="shared" si="222"/>
        <v>-</v>
      </c>
      <c r="Q770" s="9" t="str">
        <f t="shared" si="222"/>
        <v>-</v>
      </c>
      <c r="R770" s="9" t="str">
        <f t="shared" si="222"/>
        <v>-</v>
      </c>
      <c r="S770" s="9" t="str">
        <f t="shared" si="222"/>
        <v>-</v>
      </c>
      <c r="T770" s="9" t="str">
        <f t="shared" si="222"/>
        <v>-</v>
      </c>
      <c r="U770" s="9" t="str">
        <f t="shared" si="222"/>
        <v>-</v>
      </c>
      <c r="V770" s="9" t="str">
        <f t="shared" si="222"/>
        <v>-</v>
      </c>
      <c r="W770" s="9" t="str">
        <f t="shared" si="222"/>
        <v>-</v>
      </c>
      <c r="X770" s="9" t="str">
        <f t="shared" si="222"/>
        <v>-</v>
      </c>
      <c r="Y770" s="9" t="str">
        <f t="shared" si="222"/>
        <v>-</v>
      </c>
      <c r="Z770" s="9" t="str">
        <f t="shared" si="222"/>
        <v>-</v>
      </c>
      <c r="AA770" s="9" t="str">
        <f t="shared" si="222"/>
        <v>-</v>
      </c>
      <c r="AB770" s="9" t="str">
        <f t="shared" si="222"/>
        <v>-</v>
      </c>
      <c r="AC770" s="9" t="str">
        <f t="shared" si="222"/>
        <v>-</v>
      </c>
      <c r="AD770" s="9" t="str">
        <f t="shared" si="222"/>
        <v>-</v>
      </c>
      <c r="AE770" s="9" t="str">
        <f t="shared" si="222"/>
        <v>-</v>
      </c>
      <c r="AF770" s="9" t="str">
        <f t="shared" si="222"/>
        <v>-</v>
      </c>
      <c r="AG770" s="9" t="str">
        <f t="shared" si="222"/>
        <v>-</v>
      </c>
      <c r="AH770" s="9" t="str">
        <f t="shared" si="222"/>
        <v>-</v>
      </c>
      <c r="AI770" s="9" t="str">
        <f t="shared" si="209"/>
        <v>-</v>
      </c>
      <c r="AJ770" s="9" t="str">
        <f t="shared" si="209"/>
        <v>-</v>
      </c>
      <c r="AK770" s="9" t="str">
        <f t="shared" si="209"/>
        <v>-</v>
      </c>
      <c r="AL770" s="9" t="str">
        <f t="shared" si="209"/>
        <v>-</v>
      </c>
      <c r="AM770" s="9" t="str">
        <f t="shared" si="209"/>
        <v>-</v>
      </c>
      <c r="AN770" s="9" t="str">
        <f t="shared" si="209"/>
        <v>-</v>
      </c>
      <c r="AO770" s="9" t="str">
        <f t="shared" si="209"/>
        <v>-</v>
      </c>
      <c r="AP770" s="9" t="str">
        <f t="shared" si="220"/>
        <v>-</v>
      </c>
      <c r="AQ770" s="9" t="str">
        <f t="shared" si="220"/>
        <v>-</v>
      </c>
      <c r="AR770" s="9" t="str">
        <f t="shared" si="220"/>
        <v>-</v>
      </c>
      <c r="AS770" s="9" t="str">
        <f t="shared" si="220"/>
        <v>-</v>
      </c>
      <c r="AT770" s="9" t="str">
        <f t="shared" si="220"/>
        <v>-</v>
      </c>
      <c r="AU770" s="9" t="str">
        <f t="shared" si="220"/>
        <v>-</v>
      </c>
      <c r="AV770" s="9" t="str">
        <f t="shared" si="220"/>
        <v>-</v>
      </c>
      <c r="AW770" s="9" t="str">
        <f t="shared" si="220"/>
        <v>-</v>
      </c>
      <c r="AX770" s="9" t="str">
        <f t="shared" si="220"/>
        <v>-</v>
      </c>
      <c r="AY770" s="9" t="str">
        <f t="shared" si="220"/>
        <v>-</v>
      </c>
      <c r="AZ770" s="9" t="str">
        <f t="shared" si="209"/>
        <v>-</v>
      </c>
      <c r="BA770" s="9" t="str">
        <f t="shared" si="209"/>
        <v>-</v>
      </c>
      <c r="BB770" s="9" t="str">
        <f t="shared" si="222"/>
        <v>-</v>
      </c>
      <c r="BC770" s="9" t="str">
        <f t="shared" si="222"/>
        <v>-</v>
      </c>
      <c r="BD770" s="9" t="str">
        <f t="shared" si="222"/>
        <v>-</v>
      </c>
      <c r="BE770" s="9" t="str">
        <f t="shared" si="222"/>
        <v>-</v>
      </c>
      <c r="BF770" s="9" t="str">
        <f t="shared" si="222"/>
        <v>-</v>
      </c>
      <c r="BG770" s="9" t="str">
        <f t="shared" si="222"/>
        <v>-</v>
      </c>
      <c r="BH770" s="9" t="str">
        <f t="shared" si="222"/>
        <v>-</v>
      </c>
      <c r="BI770" s="9" t="str">
        <f t="shared" si="222"/>
        <v>-</v>
      </c>
      <c r="BJ770" s="37">
        <f t="shared" si="212"/>
        <v>0</v>
      </c>
      <c r="BK770" s="34" t="str">
        <f t="shared" si="213"/>
        <v>-</v>
      </c>
      <c r="BL770" s="9" t="e">
        <f t="shared" si="193"/>
        <v>#VALUE!</v>
      </c>
      <c r="BN770" s="38">
        <f t="shared" si="199"/>
        <v>181</v>
      </c>
      <c r="BO770" s="34" t="str">
        <f t="shared" si="194"/>
        <v>-</v>
      </c>
      <c r="BP770" s="37">
        <f t="shared" si="195"/>
        <v>0</v>
      </c>
      <c r="BQ770" s="37">
        <f t="shared" si="196"/>
        <v>0</v>
      </c>
      <c r="BR770" s="36">
        <f t="shared" si="197"/>
        <v>0</v>
      </c>
      <c r="BS770" s="36">
        <f t="shared" si="197"/>
        <v>0</v>
      </c>
      <c r="BV770" s="25"/>
      <c r="BW770" s="25"/>
      <c r="BX770" s="25"/>
    </row>
    <row r="771" spans="1:76">
      <c r="A771" s="38">
        <f t="shared" si="198"/>
        <v>182</v>
      </c>
      <c r="B771" s="36">
        <f t="shared" si="219"/>
        <v>0</v>
      </c>
      <c r="C771" s="36">
        <f t="shared" si="219"/>
        <v>0</v>
      </c>
      <c r="D771" s="9" t="str">
        <f t="shared" si="222"/>
        <v>-</v>
      </c>
      <c r="E771" s="9" t="str">
        <f t="shared" si="222"/>
        <v>-</v>
      </c>
      <c r="F771" s="9" t="str">
        <f t="shared" si="222"/>
        <v>-</v>
      </c>
      <c r="G771" s="9" t="str">
        <f t="shared" si="222"/>
        <v>-</v>
      </c>
      <c r="H771" s="9" t="str">
        <f t="shared" si="222"/>
        <v>-</v>
      </c>
      <c r="I771" s="9" t="str">
        <f t="shared" si="222"/>
        <v>-</v>
      </c>
      <c r="J771" s="9" t="str">
        <f t="shared" si="222"/>
        <v>-</v>
      </c>
      <c r="K771" s="9" t="str">
        <f t="shared" si="222"/>
        <v>-</v>
      </c>
      <c r="L771" s="9" t="str">
        <f t="shared" si="222"/>
        <v>-</v>
      </c>
      <c r="M771" s="9" t="str">
        <f t="shared" si="222"/>
        <v>-</v>
      </c>
      <c r="N771" s="9" t="str">
        <f t="shared" si="222"/>
        <v>-</v>
      </c>
      <c r="O771" s="9" t="str">
        <f t="shared" si="222"/>
        <v>-</v>
      </c>
      <c r="P771" s="9" t="str">
        <f t="shared" si="222"/>
        <v>-</v>
      </c>
      <c r="Q771" s="9" t="str">
        <f t="shared" si="222"/>
        <v>-</v>
      </c>
      <c r="R771" s="9" t="str">
        <f t="shared" si="222"/>
        <v>-</v>
      </c>
      <c r="S771" s="9" t="str">
        <f t="shared" si="222"/>
        <v>-</v>
      </c>
      <c r="T771" s="9" t="str">
        <f t="shared" si="222"/>
        <v>-</v>
      </c>
      <c r="U771" s="9" t="str">
        <f t="shared" si="222"/>
        <v>-</v>
      </c>
      <c r="V771" s="9" t="str">
        <f t="shared" si="222"/>
        <v>-</v>
      </c>
      <c r="W771" s="9" t="str">
        <f t="shared" si="222"/>
        <v>-</v>
      </c>
      <c r="X771" s="9" t="str">
        <f t="shared" si="222"/>
        <v>-</v>
      </c>
      <c r="Y771" s="9" t="str">
        <f t="shared" si="222"/>
        <v>-</v>
      </c>
      <c r="Z771" s="9" t="str">
        <f t="shared" si="222"/>
        <v>-</v>
      </c>
      <c r="AA771" s="9" t="str">
        <f t="shared" si="222"/>
        <v>-</v>
      </c>
      <c r="AB771" s="9" t="str">
        <f t="shared" si="222"/>
        <v>-</v>
      </c>
      <c r="AC771" s="9" t="str">
        <f t="shared" si="222"/>
        <v>-</v>
      </c>
      <c r="AD771" s="9" t="str">
        <f t="shared" si="222"/>
        <v>-</v>
      </c>
      <c r="AE771" s="9" t="str">
        <f t="shared" si="222"/>
        <v>-</v>
      </c>
      <c r="AF771" s="9" t="str">
        <f t="shared" si="222"/>
        <v>-</v>
      </c>
      <c r="AG771" s="9" t="str">
        <f t="shared" si="222"/>
        <v>-</v>
      </c>
      <c r="AH771" s="9" t="str">
        <f t="shared" si="222"/>
        <v>-</v>
      </c>
      <c r="AI771" s="9" t="str">
        <f t="shared" si="209"/>
        <v>-</v>
      </c>
      <c r="AJ771" s="9" t="str">
        <f t="shared" si="209"/>
        <v>-</v>
      </c>
      <c r="AK771" s="9" t="str">
        <f t="shared" si="209"/>
        <v>-</v>
      </c>
      <c r="AL771" s="9" t="str">
        <f t="shared" si="209"/>
        <v>-</v>
      </c>
      <c r="AM771" s="9" t="str">
        <f t="shared" si="209"/>
        <v>-</v>
      </c>
      <c r="AN771" s="9" t="str">
        <f t="shared" si="209"/>
        <v>-</v>
      </c>
      <c r="AO771" s="9" t="str">
        <f t="shared" si="209"/>
        <v>-</v>
      </c>
      <c r="AP771" s="9" t="str">
        <f t="shared" si="220"/>
        <v>-</v>
      </c>
      <c r="AQ771" s="9" t="str">
        <f t="shared" si="220"/>
        <v>-</v>
      </c>
      <c r="AR771" s="9" t="str">
        <f t="shared" si="220"/>
        <v>-</v>
      </c>
      <c r="AS771" s="9" t="str">
        <f t="shared" si="220"/>
        <v>-</v>
      </c>
      <c r="AT771" s="9" t="str">
        <f t="shared" si="220"/>
        <v>-</v>
      </c>
      <c r="AU771" s="9" t="str">
        <f t="shared" si="220"/>
        <v>-</v>
      </c>
      <c r="AV771" s="9" t="str">
        <f t="shared" si="220"/>
        <v>-</v>
      </c>
      <c r="AW771" s="9" t="str">
        <f t="shared" si="220"/>
        <v>-</v>
      </c>
      <c r="AX771" s="9" t="str">
        <f t="shared" si="220"/>
        <v>-</v>
      </c>
      <c r="AY771" s="9" t="str">
        <f t="shared" si="220"/>
        <v>-</v>
      </c>
      <c r="AZ771" s="9" t="str">
        <f t="shared" si="209"/>
        <v>-</v>
      </c>
      <c r="BA771" s="9" t="str">
        <f t="shared" si="209"/>
        <v>-</v>
      </c>
      <c r="BB771" s="9" t="str">
        <f t="shared" si="222"/>
        <v>-</v>
      </c>
      <c r="BC771" s="9" t="str">
        <f t="shared" si="222"/>
        <v>-</v>
      </c>
      <c r="BD771" s="9" t="str">
        <f t="shared" si="222"/>
        <v>-</v>
      </c>
      <c r="BE771" s="9" t="str">
        <f t="shared" si="222"/>
        <v>-</v>
      </c>
      <c r="BF771" s="9" t="str">
        <f t="shared" si="222"/>
        <v>-</v>
      </c>
      <c r="BG771" s="9" t="str">
        <f t="shared" si="222"/>
        <v>-</v>
      </c>
      <c r="BH771" s="9" t="str">
        <f t="shared" si="222"/>
        <v>-</v>
      </c>
      <c r="BI771" s="9" t="str">
        <f t="shared" si="222"/>
        <v>-</v>
      </c>
      <c r="BJ771" s="37">
        <f t="shared" si="212"/>
        <v>0</v>
      </c>
      <c r="BK771" s="34" t="str">
        <f t="shared" si="213"/>
        <v>-</v>
      </c>
      <c r="BL771" s="9" t="e">
        <f t="shared" si="193"/>
        <v>#VALUE!</v>
      </c>
      <c r="BN771" s="38">
        <f t="shared" si="199"/>
        <v>182</v>
      </c>
      <c r="BO771" s="34" t="str">
        <f t="shared" si="194"/>
        <v>-</v>
      </c>
      <c r="BP771" s="37">
        <f t="shared" si="195"/>
        <v>0</v>
      </c>
      <c r="BQ771" s="37">
        <f t="shared" si="196"/>
        <v>0</v>
      </c>
      <c r="BR771" s="36">
        <f t="shared" si="197"/>
        <v>0</v>
      </c>
      <c r="BS771" s="36">
        <f t="shared" si="197"/>
        <v>0</v>
      </c>
      <c r="BV771" s="25"/>
      <c r="BW771" s="25"/>
      <c r="BX771" s="25"/>
    </row>
    <row r="772" spans="1:76">
      <c r="A772" s="38">
        <f t="shared" si="198"/>
        <v>183</v>
      </c>
      <c r="B772" s="36">
        <f t="shared" si="219"/>
        <v>0</v>
      </c>
      <c r="C772" s="36">
        <f t="shared" si="219"/>
        <v>0</v>
      </c>
      <c r="D772" s="9" t="str">
        <f t="shared" si="222"/>
        <v>-</v>
      </c>
      <c r="E772" s="9" t="str">
        <f t="shared" si="222"/>
        <v>-</v>
      </c>
      <c r="F772" s="9" t="str">
        <f t="shared" si="222"/>
        <v>-</v>
      </c>
      <c r="G772" s="9" t="str">
        <f t="shared" si="222"/>
        <v>-</v>
      </c>
      <c r="H772" s="9" t="str">
        <f t="shared" si="222"/>
        <v>-</v>
      </c>
      <c r="I772" s="9" t="str">
        <f t="shared" si="222"/>
        <v>-</v>
      </c>
      <c r="J772" s="9" t="str">
        <f t="shared" si="222"/>
        <v>-</v>
      </c>
      <c r="K772" s="9" t="str">
        <f t="shared" si="222"/>
        <v>-</v>
      </c>
      <c r="L772" s="9" t="str">
        <f t="shared" si="222"/>
        <v>-</v>
      </c>
      <c r="M772" s="9" t="str">
        <f t="shared" si="222"/>
        <v>-</v>
      </c>
      <c r="N772" s="9" t="str">
        <f t="shared" si="222"/>
        <v>-</v>
      </c>
      <c r="O772" s="9" t="str">
        <f t="shared" si="222"/>
        <v>-</v>
      </c>
      <c r="P772" s="9" t="str">
        <f t="shared" si="222"/>
        <v>-</v>
      </c>
      <c r="Q772" s="9" t="str">
        <f t="shared" si="222"/>
        <v>-</v>
      </c>
      <c r="R772" s="9" t="str">
        <f t="shared" si="222"/>
        <v>-</v>
      </c>
      <c r="S772" s="9" t="str">
        <f t="shared" si="222"/>
        <v>-</v>
      </c>
      <c r="T772" s="9" t="str">
        <f t="shared" si="222"/>
        <v>-</v>
      </c>
      <c r="U772" s="9" t="str">
        <f t="shared" si="222"/>
        <v>-</v>
      </c>
      <c r="V772" s="9" t="str">
        <f t="shared" si="222"/>
        <v>-</v>
      </c>
      <c r="W772" s="9" t="str">
        <f t="shared" si="222"/>
        <v>-</v>
      </c>
      <c r="X772" s="9" t="str">
        <f t="shared" si="222"/>
        <v>-</v>
      </c>
      <c r="Y772" s="9" t="str">
        <f t="shared" si="222"/>
        <v>-</v>
      </c>
      <c r="Z772" s="9" t="str">
        <f t="shared" si="222"/>
        <v>-</v>
      </c>
      <c r="AA772" s="9" t="str">
        <f t="shared" si="222"/>
        <v>-</v>
      </c>
      <c r="AB772" s="9" t="str">
        <f t="shared" si="222"/>
        <v>-</v>
      </c>
      <c r="AC772" s="9" t="str">
        <f t="shared" si="222"/>
        <v>-</v>
      </c>
      <c r="AD772" s="9" t="str">
        <f t="shared" si="222"/>
        <v>-</v>
      </c>
      <c r="AE772" s="9" t="str">
        <f t="shared" si="222"/>
        <v>-</v>
      </c>
      <c r="AF772" s="9" t="str">
        <f t="shared" si="222"/>
        <v>-</v>
      </c>
      <c r="AG772" s="9" t="str">
        <f t="shared" si="222"/>
        <v>-</v>
      </c>
      <c r="AH772" s="9" t="str">
        <f t="shared" si="222"/>
        <v>-</v>
      </c>
      <c r="AI772" s="9" t="str">
        <f t="shared" si="209"/>
        <v>-</v>
      </c>
      <c r="AJ772" s="9" t="str">
        <f t="shared" si="209"/>
        <v>-</v>
      </c>
      <c r="AK772" s="9" t="str">
        <f t="shared" si="209"/>
        <v>-</v>
      </c>
      <c r="AL772" s="9" t="str">
        <f t="shared" si="209"/>
        <v>-</v>
      </c>
      <c r="AM772" s="9" t="str">
        <f t="shared" si="209"/>
        <v>-</v>
      </c>
      <c r="AN772" s="9" t="str">
        <f t="shared" si="209"/>
        <v>-</v>
      </c>
      <c r="AO772" s="9" t="str">
        <f t="shared" si="209"/>
        <v>-</v>
      </c>
      <c r="AP772" s="9" t="str">
        <f t="shared" si="220"/>
        <v>-</v>
      </c>
      <c r="AQ772" s="9" t="str">
        <f t="shared" si="220"/>
        <v>-</v>
      </c>
      <c r="AR772" s="9" t="str">
        <f t="shared" si="220"/>
        <v>-</v>
      </c>
      <c r="AS772" s="9" t="str">
        <f t="shared" si="220"/>
        <v>-</v>
      </c>
      <c r="AT772" s="9" t="str">
        <f t="shared" si="220"/>
        <v>-</v>
      </c>
      <c r="AU772" s="9" t="str">
        <f t="shared" si="220"/>
        <v>-</v>
      </c>
      <c r="AV772" s="9" t="str">
        <f t="shared" si="220"/>
        <v>-</v>
      </c>
      <c r="AW772" s="9" t="str">
        <f t="shared" si="220"/>
        <v>-</v>
      </c>
      <c r="AX772" s="9" t="str">
        <f t="shared" si="220"/>
        <v>-</v>
      </c>
      <c r="AY772" s="9" t="str">
        <f t="shared" si="220"/>
        <v>-</v>
      </c>
      <c r="AZ772" s="9" t="str">
        <f t="shared" si="209"/>
        <v>-</v>
      </c>
      <c r="BA772" s="9" t="str">
        <f t="shared" si="209"/>
        <v>-</v>
      </c>
      <c r="BB772" s="9" t="str">
        <f t="shared" si="222"/>
        <v>-</v>
      </c>
      <c r="BC772" s="9" t="str">
        <f t="shared" si="222"/>
        <v>-</v>
      </c>
      <c r="BD772" s="9" t="str">
        <f t="shared" si="222"/>
        <v>-</v>
      </c>
      <c r="BE772" s="9" t="str">
        <f t="shared" si="222"/>
        <v>-</v>
      </c>
      <c r="BF772" s="9" t="str">
        <f t="shared" si="222"/>
        <v>-</v>
      </c>
      <c r="BG772" s="9" t="str">
        <f t="shared" si="222"/>
        <v>-</v>
      </c>
      <c r="BH772" s="9" t="str">
        <f t="shared" si="222"/>
        <v>-</v>
      </c>
      <c r="BI772" s="9" t="str">
        <f t="shared" si="222"/>
        <v>-</v>
      </c>
      <c r="BJ772" s="37">
        <f t="shared" si="212"/>
        <v>0</v>
      </c>
      <c r="BK772" s="34" t="str">
        <f t="shared" si="213"/>
        <v>-</v>
      </c>
      <c r="BL772" s="9" t="e">
        <f t="shared" si="193"/>
        <v>#VALUE!</v>
      </c>
      <c r="BN772" s="38">
        <f t="shared" si="199"/>
        <v>183</v>
      </c>
      <c r="BO772" s="34" t="str">
        <f t="shared" si="194"/>
        <v>-</v>
      </c>
      <c r="BP772" s="37">
        <f t="shared" si="195"/>
        <v>0</v>
      </c>
      <c r="BQ772" s="37">
        <f t="shared" si="196"/>
        <v>0</v>
      </c>
      <c r="BR772" s="36">
        <f t="shared" si="197"/>
        <v>0</v>
      </c>
      <c r="BS772" s="36">
        <f t="shared" si="197"/>
        <v>0</v>
      </c>
      <c r="BV772" s="25"/>
      <c r="BW772" s="25"/>
      <c r="BX772" s="25"/>
    </row>
    <row r="773" spans="1:76">
      <c r="A773" s="38">
        <f t="shared" si="198"/>
        <v>184</v>
      </c>
      <c r="B773" s="36">
        <f t="shared" si="219"/>
        <v>0</v>
      </c>
      <c r="C773" s="36">
        <f t="shared" si="219"/>
        <v>0</v>
      </c>
      <c r="D773" s="9" t="str">
        <f t="shared" si="222"/>
        <v>-</v>
      </c>
      <c r="E773" s="9" t="str">
        <f t="shared" si="222"/>
        <v>-</v>
      </c>
      <c r="F773" s="9" t="str">
        <f t="shared" si="222"/>
        <v>-</v>
      </c>
      <c r="G773" s="9" t="str">
        <f t="shared" si="222"/>
        <v>-</v>
      </c>
      <c r="H773" s="9" t="str">
        <f t="shared" si="222"/>
        <v>-</v>
      </c>
      <c r="I773" s="9" t="str">
        <f t="shared" si="222"/>
        <v>-</v>
      </c>
      <c r="J773" s="9" t="str">
        <f t="shared" si="222"/>
        <v>-</v>
      </c>
      <c r="K773" s="9" t="str">
        <f t="shared" si="222"/>
        <v>-</v>
      </c>
      <c r="L773" s="9" t="str">
        <f t="shared" si="222"/>
        <v>-</v>
      </c>
      <c r="M773" s="9" t="str">
        <f t="shared" si="222"/>
        <v>-</v>
      </c>
      <c r="N773" s="9" t="str">
        <f t="shared" si="222"/>
        <v>-</v>
      </c>
      <c r="O773" s="9" t="str">
        <f t="shared" si="222"/>
        <v>-</v>
      </c>
      <c r="P773" s="9" t="str">
        <f t="shared" si="222"/>
        <v>-</v>
      </c>
      <c r="Q773" s="9" t="str">
        <f t="shared" si="222"/>
        <v>-</v>
      </c>
      <c r="R773" s="9" t="str">
        <f t="shared" si="222"/>
        <v>-</v>
      </c>
      <c r="S773" s="9" t="str">
        <f t="shared" si="222"/>
        <v>-</v>
      </c>
      <c r="T773" s="9" t="str">
        <f t="shared" si="222"/>
        <v>-</v>
      </c>
      <c r="U773" s="9" t="str">
        <f t="shared" si="222"/>
        <v>-</v>
      </c>
      <c r="V773" s="9" t="str">
        <f t="shared" si="222"/>
        <v>-</v>
      </c>
      <c r="W773" s="9" t="str">
        <f t="shared" si="222"/>
        <v>-</v>
      </c>
      <c r="X773" s="9" t="str">
        <f t="shared" si="222"/>
        <v>-</v>
      </c>
      <c r="Y773" s="9" t="str">
        <f t="shared" si="222"/>
        <v>-</v>
      </c>
      <c r="Z773" s="9" t="str">
        <f t="shared" si="222"/>
        <v>-</v>
      </c>
      <c r="AA773" s="9" t="str">
        <f t="shared" si="222"/>
        <v>-</v>
      </c>
      <c r="AB773" s="9" t="str">
        <f t="shared" si="222"/>
        <v>-</v>
      </c>
      <c r="AC773" s="9" t="str">
        <f t="shared" si="222"/>
        <v>-</v>
      </c>
      <c r="AD773" s="9" t="str">
        <f t="shared" si="222"/>
        <v>-</v>
      </c>
      <c r="AE773" s="9" t="str">
        <f t="shared" si="222"/>
        <v>-</v>
      </c>
      <c r="AF773" s="9" t="str">
        <f t="shared" si="222"/>
        <v>-</v>
      </c>
      <c r="AG773" s="9" t="str">
        <f t="shared" si="222"/>
        <v>-</v>
      </c>
      <c r="AH773" s="9" t="str">
        <f t="shared" si="222"/>
        <v>-</v>
      </c>
      <c r="AI773" s="9" t="str">
        <f t="shared" si="209"/>
        <v>-</v>
      </c>
      <c r="AJ773" s="9" t="str">
        <f t="shared" si="209"/>
        <v>-</v>
      </c>
      <c r="AK773" s="9" t="str">
        <f t="shared" si="209"/>
        <v>-</v>
      </c>
      <c r="AL773" s="9" t="str">
        <f t="shared" si="209"/>
        <v>-</v>
      </c>
      <c r="AM773" s="9" t="str">
        <f t="shared" si="209"/>
        <v>-</v>
      </c>
      <c r="AN773" s="9" t="str">
        <f t="shared" si="209"/>
        <v>-</v>
      </c>
      <c r="AO773" s="9" t="str">
        <f t="shared" si="209"/>
        <v>-</v>
      </c>
      <c r="AP773" s="9" t="str">
        <f t="shared" si="220"/>
        <v>-</v>
      </c>
      <c r="AQ773" s="9" t="str">
        <f t="shared" si="220"/>
        <v>-</v>
      </c>
      <c r="AR773" s="9" t="str">
        <f t="shared" si="220"/>
        <v>-</v>
      </c>
      <c r="AS773" s="9" t="str">
        <f t="shared" si="220"/>
        <v>-</v>
      </c>
      <c r="AT773" s="9" t="str">
        <f t="shared" si="220"/>
        <v>-</v>
      </c>
      <c r="AU773" s="9" t="str">
        <f t="shared" si="220"/>
        <v>-</v>
      </c>
      <c r="AV773" s="9" t="str">
        <f t="shared" si="220"/>
        <v>-</v>
      </c>
      <c r="AW773" s="9" t="str">
        <f t="shared" si="220"/>
        <v>-</v>
      </c>
      <c r="AX773" s="9" t="str">
        <f t="shared" si="220"/>
        <v>-</v>
      </c>
      <c r="AY773" s="9" t="str">
        <f t="shared" si="220"/>
        <v>-</v>
      </c>
      <c r="AZ773" s="9" t="str">
        <f t="shared" si="209"/>
        <v>-</v>
      </c>
      <c r="BA773" s="9" t="str">
        <f t="shared" si="209"/>
        <v>-</v>
      </c>
      <c r="BB773" s="9" t="str">
        <f t="shared" si="222"/>
        <v>-</v>
      </c>
      <c r="BC773" s="9" t="str">
        <f t="shared" si="222"/>
        <v>-</v>
      </c>
      <c r="BD773" s="9" t="str">
        <f t="shared" si="222"/>
        <v>-</v>
      </c>
      <c r="BE773" s="9" t="str">
        <f t="shared" si="222"/>
        <v>-</v>
      </c>
      <c r="BF773" s="9" t="str">
        <f t="shared" si="222"/>
        <v>-</v>
      </c>
      <c r="BG773" s="9" t="str">
        <f t="shared" si="222"/>
        <v>-</v>
      </c>
      <c r="BH773" s="9" t="str">
        <f t="shared" si="222"/>
        <v>-</v>
      </c>
      <c r="BI773" s="9" t="str">
        <f t="shared" si="222"/>
        <v>-</v>
      </c>
      <c r="BJ773" s="37">
        <f t="shared" si="212"/>
        <v>0</v>
      </c>
      <c r="BK773" s="34" t="str">
        <f t="shared" si="213"/>
        <v>-</v>
      </c>
      <c r="BL773" s="9" t="e">
        <f t="shared" si="193"/>
        <v>#VALUE!</v>
      </c>
      <c r="BN773" s="38">
        <f t="shared" si="199"/>
        <v>184</v>
      </c>
      <c r="BO773" s="34" t="str">
        <f t="shared" si="194"/>
        <v>-</v>
      </c>
      <c r="BP773" s="37">
        <f t="shared" si="195"/>
        <v>0</v>
      </c>
      <c r="BQ773" s="37">
        <f t="shared" si="196"/>
        <v>0</v>
      </c>
      <c r="BR773" s="36">
        <f t="shared" si="197"/>
        <v>0</v>
      </c>
      <c r="BS773" s="36">
        <f t="shared" si="197"/>
        <v>0</v>
      </c>
      <c r="BV773" s="25"/>
      <c r="BW773" s="25"/>
      <c r="BX773" s="25"/>
    </row>
    <row r="774" spans="1:76">
      <c r="A774" s="38">
        <f t="shared" si="198"/>
        <v>185</v>
      </c>
      <c r="B774" s="36">
        <f t="shared" si="219"/>
        <v>0</v>
      </c>
      <c r="C774" s="36">
        <f t="shared" si="219"/>
        <v>0</v>
      </c>
      <c r="D774" s="9" t="str">
        <f t="shared" si="222"/>
        <v>-</v>
      </c>
      <c r="E774" s="9" t="str">
        <f t="shared" si="222"/>
        <v>-</v>
      </c>
      <c r="F774" s="9" t="str">
        <f t="shared" si="222"/>
        <v>-</v>
      </c>
      <c r="G774" s="9" t="str">
        <f t="shared" si="222"/>
        <v>-</v>
      </c>
      <c r="H774" s="9" t="str">
        <f t="shared" si="222"/>
        <v>-</v>
      </c>
      <c r="I774" s="9" t="str">
        <f t="shared" si="222"/>
        <v>-</v>
      </c>
      <c r="J774" s="9" t="str">
        <f t="shared" si="222"/>
        <v>-</v>
      </c>
      <c r="K774" s="9" t="str">
        <f t="shared" si="222"/>
        <v>-</v>
      </c>
      <c r="L774" s="9" t="str">
        <f t="shared" si="222"/>
        <v>-</v>
      </c>
      <c r="M774" s="9" t="str">
        <f t="shared" si="222"/>
        <v>-</v>
      </c>
      <c r="N774" s="9" t="str">
        <f t="shared" si="222"/>
        <v>-</v>
      </c>
      <c r="O774" s="9" t="str">
        <f t="shared" si="222"/>
        <v>-</v>
      </c>
      <c r="P774" s="9" t="str">
        <f t="shared" si="222"/>
        <v>-</v>
      </c>
      <c r="Q774" s="9" t="str">
        <f t="shared" si="222"/>
        <v>-</v>
      </c>
      <c r="R774" s="9" t="str">
        <f t="shared" si="222"/>
        <v>-</v>
      </c>
      <c r="S774" s="9" t="str">
        <f t="shared" si="222"/>
        <v>-</v>
      </c>
      <c r="T774" s="9" t="str">
        <f t="shared" si="222"/>
        <v>-</v>
      </c>
      <c r="U774" s="9" t="str">
        <f t="shared" si="222"/>
        <v>-</v>
      </c>
      <c r="V774" s="9" t="str">
        <f t="shared" si="222"/>
        <v>-</v>
      </c>
      <c r="W774" s="9" t="str">
        <f t="shared" si="222"/>
        <v>-</v>
      </c>
      <c r="X774" s="9" t="str">
        <f t="shared" si="222"/>
        <v>-</v>
      </c>
      <c r="Y774" s="9" t="str">
        <f t="shared" si="222"/>
        <v>-</v>
      </c>
      <c r="Z774" s="9" t="str">
        <f t="shared" si="222"/>
        <v>-</v>
      </c>
      <c r="AA774" s="9" t="str">
        <f t="shared" si="222"/>
        <v>-</v>
      </c>
      <c r="AB774" s="9" t="str">
        <f t="shared" si="222"/>
        <v>-</v>
      </c>
      <c r="AC774" s="9" t="str">
        <f t="shared" si="222"/>
        <v>-</v>
      </c>
      <c r="AD774" s="9" t="str">
        <f t="shared" si="222"/>
        <v>-</v>
      </c>
      <c r="AE774" s="9" t="str">
        <f t="shared" si="222"/>
        <v>-</v>
      </c>
      <c r="AF774" s="9" t="str">
        <f t="shared" si="222"/>
        <v>-</v>
      </c>
      <c r="AG774" s="9" t="str">
        <f t="shared" si="222"/>
        <v>-</v>
      </c>
      <c r="AH774" s="9" t="str">
        <f t="shared" si="222"/>
        <v>-</v>
      </c>
      <c r="AI774" s="9" t="str">
        <f t="shared" si="209"/>
        <v>-</v>
      </c>
      <c r="AJ774" s="9" t="str">
        <f t="shared" si="209"/>
        <v>-</v>
      </c>
      <c r="AK774" s="9" t="str">
        <f t="shared" si="209"/>
        <v>-</v>
      </c>
      <c r="AL774" s="9" t="str">
        <f t="shared" si="209"/>
        <v>-</v>
      </c>
      <c r="AM774" s="9" t="str">
        <f t="shared" si="209"/>
        <v>-</v>
      </c>
      <c r="AN774" s="9" t="str">
        <f t="shared" si="209"/>
        <v>-</v>
      </c>
      <c r="AO774" s="9" t="str">
        <f t="shared" si="209"/>
        <v>-</v>
      </c>
      <c r="AP774" s="9" t="str">
        <f t="shared" si="220"/>
        <v>-</v>
      </c>
      <c r="AQ774" s="9" t="str">
        <f t="shared" si="220"/>
        <v>-</v>
      </c>
      <c r="AR774" s="9" t="str">
        <f t="shared" si="220"/>
        <v>-</v>
      </c>
      <c r="AS774" s="9" t="str">
        <f t="shared" si="220"/>
        <v>-</v>
      </c>
      <c r="AT774" s="9" t="str">
        <f t="shared" si="220"/>
        <v>-</v>
      </c>
      <c r="AU774" s="9" t="str">
        <f t="shared" si="220"/>
        <v>-</v>
      </c>
      <c r="AV774" s="9" t="str">
        <f t="shared" si="220"/>
        <v>-</v>
      </c>
      <c r="AW774" s="9" t="str">
        <f t="shared" si="220"/>
        <v>-</v>
      </c>
      <c r="AX774" s="9" t="str">
        <f t="shared" si="220"/>
        <v>-</v>
      </c>
      <c r="AY774" s="9" t="str">
        <f t="shared" si="220"/>
        <v>-</v>
      </c>
      <c r="AZ774" s="9" t="str">
        <f t="shared" si="209"/>
        <v>-</v>
      </c>
      <c r="BA774" s="9" t="str">
        <f t="shared" si="209"/>
        <v>-</v>
      </c>
      <c r="BB774" s="9" t="str">
        <f t="shared" si="222"/>
        <v>-</v>
      </c>
      <c r="BC774" s="9" t="str">
        <f t="shared" si="222"/>
        <v>-</v>
      </c>
      <c r="BD774" s="9" t="str">
        <f t="shared" si="222"/>
        <v>-</v>
      </c>
      <c r="BE774" s="9" t="str">
        <f t="shared" si="222"/>
        <v>-</v>
      </c>
      <c r="BF774" s="9" t="str">
        <f t="shared" si="222"/>
        <v>-</v>
      </c>
      <c r="BG774" s="9" t="str">
        <f t="shared" si="222"/>
        <v>-</v>
      </c>
      <c r="BH774" s="9" t="str">
        <f t="shared" si="222"/>
        <v>-</v>
      </c>
      <c r="BI774" s="9" t="str">
        <f t="shared" si="222"/>
        <v>-</v>
      </c>
      <c r="BJ774" s="37">
        <f t="shared" si="212"/>
        <v>0</v>
      </c>
      <c r="BK774" s="34" t="str">
        <f t="shared" si="213"/>
        <v>-</v>
      </c>
      <c r="BL774" s="9" t="e">
        <f t="shared" si="193"/>
        <v>#VALUE!</v>
      </c>
      <c r="BN774" s="38">
        <f t="shared" si="199"/>
        <v>185</v>
      </c>
      <c r="BO774" s="34" t="str">
        <f t="shared" si="194"/>
        <v>-</v>
      </c>
      <c r="BP774" s="37">
        <f t="shared" si="195"/>
        <v>0</v>
      </c>
      <c r="BQ774" s="37">
        <f t="shared" si="196"/>
        <v>0</v>
      </c>
      <c r="BR774" s="36">
        <f t="shared" si="197"/>
        <v>0</v>
      </c>
      <c r="BS774" s="36">
        <f t="shared" si="197"/>
        <v>0</v>
      </c>
      <c r="BV774" s="25"/>
      <c r="BW774" s="25"/>
      <c r="BX774" s="25"/>
    </row>
    <row r="775" spans="1:76">
      <c r="A775" s="38">
        <f t="shared" si="198"/>
        <v>186</v>
      </c>
      <c r="B775" s="36">
        <f t="shared" si="219"/>
        <v>0</v>
      </c>
      <c r="C775" s="36">
        <f t="shared" si="219"/>
        <v>0</v>
      </c>
      <c r="D775" s="9" t="str">
        <f t="shared" si="222"/>
        <v>-</v>
      </c>
      <c r="E775" s="9" t="str">
        <f t="shared" si="222"/>
        <v>-</v>
      </c>
      <c r="F775" s="9" t="str">
        <f t="shared" si="222"/>
        <v>-</v>
      </c>
      <c r="G775" s="9" t="str">
        <f t="shared" si="222"/>
        <v>-</v>
      </c>
      <c r="H775" s="9" t="str">
        <f t="shared" si="222"/>
        <v>-</v>
      </c>
      <c r="I775" s="9" t="str">
        <f t="shared" si="222"/>
        <v>-</v>
      </c>
      <c r="J775" s="9" t="str">
        <f t="shared" si="222"/>
        <v>-</v>
      </c>
      <c r="K775" s="9" t="str">
        <f t="shared" si="222"/>
        <v>-</v>
      </c>
      <c r="L775" s="9" t="str">
        <f t="shared" si="222"/>
        <v>-</v>
      </c>
      <c r="M775" s="9" t="str">
        <f t="shared" si="222"/>
        <v>-</v>
      </c>
      <c r="N775" s="9" t="str">
        <f t="shared" si="222"/>
        <v>-</v>
      </c>
      <c r="O775" s="9" t="str">
        <f t="shared" si="222"/>
        <v>-</v>
      </c>
      <c r="P775" s="9" t="str">
        <f t="shared" si="222"/>
        <v>-</v>
      </c>
      <c r="Q775" s="9" t="str">
        <f t="shared" si="222"/>
        <v>-</v>
      </c>
      <c r="R775" s="9" t="str">
        <f t="shared" si="222"/>
        <v>-</v>
      </c>
      <c r="S775" s="9" t="str">
        <f t="shared" si="222"/>
        <v>-</v>
      </c>
      <c r="T775" s="9" t="str">
        <f t="shared" si="222"/>
        <v>-</v>
      </c>
      <c r="U775" s="9" t="str">
        <f t="shared" si="222"/>
        <v>-</v>
      </c>
      <c r="V775" s="9" t="str">
        <f t="shared" si="222"/>
        <v>-</v>
      </c>
      <c r="W775" s="9" t="str">
        <f t="shared" si="222"/>
        <v>-</v>
      </c>
      <c r="X775" s="9" t="str">
        <f t="shared" si="222"/>
        <v>-</v>
      </c>
      <c r="Y775" s="9" t="str">
        <f t="shared" si="222"/>
        <v>-</v>
      </c>
      <c r="Z775" s="9" t="str">
        <f t="shared" si="222"/>
        <v>-</v>
      </c>
      <c r="AA775" s="9" t="str">
        <f t="shared" si="222"/>
        <v>-</v>
      </c>
      <c r="AB775" s="9" t="str">
        <f t="shared" si="222"/>
        <v>-</v>
      </c>
      <c r="AC775" s="9" t="str">
        <f t="shared" si="222"/>
        <v>-</v>
      </c>
      <c r="AD775" s="9" t="str">
        <f t="shared" si="222"/>
        <v>-</v>
      </c>
      <c r="AE775" s="9" t="str">
        <f t="shared" si="222"/>
        <v>-</v>
      </c>
      <c r="AF775" s="9" t="str">
        <f t="shared" si="222"/>
        <v>-</v>
      </c>
      <c r="AG775" s="9" t="str">
        <f t="shared" si="222"/>
        <v>-</v>
      </c>
      <c r="AH775" s="9" t="str">
        <f t="shared" si="222"/>
        <v>-</v>
      </c>
      <c r="AI775" s="9" t="str">
        <f t="shared" si="209"/>
        <v>-</v>
      </c>
      <c r="AJ775" s="9" t="str">
        <f t="shared" si="209"/>
        <v>-</v>
      </c>
      <c r="AK775" s="9" t="str">
        <f t="shared" si="209"/>
        <v>-</v>
      </c>
      <c r="AL775" s="9" t="str">
        <f t="shared" si="209"/>
        <v>-</v>
      </c>
      <c r="AM775" s="9" t="str">
        <f t="shared" si="209"/>
        <v>-</v>
      </c>
      <c r="AN775" s="9" t="str">
        <f t="shared" si="209"/>
        <v>-</v>
      </c>
      <c r="AO775" s="9" t="str">
        <f t="shared" si="209"/>
        <v>-</v>
      </c>
      <c r="AP775" s="9" t="str">
        <f t="shared" si="220"/>
        <v>-</v>
      </c>
      <c r="AQ775" s="9" t="str">
        <f t="shared" si="220"/>
        <v>-</v>
      </c>
      <c r="AR775" s="9" t="str">
        <f t="shared" si="220"/>
        <v>-</v>
      </c>
      <c r="AS775" s="9" t="str">
        <f t="shared" si="220"/>
        <v>-</v>
      </c>
      <c r="AT775" s="9" t="str">
        <f t="shared" si="220"/>
        <v>-</v>
      </c>
      <c r="AU775" s="9" t="str">
        <f t="shared" si="220"/>
        <v>-</v>
      </c>
      <c r="AV775" s="9" t="str">
        <f t="shared" si="220"/>
        <v>-</v>
      </c>
      <c r="AW775" s="9" t="str">
        <f t="shared" si="220"/>
        <v>-</v>
      </c>
      <c r="AX775" s="9" t="str">
        <f t="shared" si="220"/>
        <v>-</v>
      </c>
      <c r="AY775" s="9" t="str">
        <f t="shared" si="220"/>
        <v>-</v>
      </c>
      <c r="AZ775" s="9" t="str">
        <f t="shared" si="209"/>
        <v>-</v>
      </c>
      <c r="BA775" s="9" t="str">
        <f t="shared" si="209"/>
        <v>-</v>
      </c>
      <c r="BB775" s="9" t="str">
        <f t="shared" si="222"/>
        <v>-</v>
      </c>
      <c r="BC775" s="9" t="str">
        <f t="shared" si="222"/>
        <v>-</v>
      </c>
      <c r="BD775" s="9" t="str">
        <f t="shared" si="222"/>
        <v>-</v>
      </c>
      <c r="BE775" s="9" t="str">
        <f t="shared" si="222"/>
        <v>-</v>
      </c>
      <c r="BF775" s="9" t="str">
        <f t="shared" si="222"/>
        <v>-</v>
      </c>
      <c r="BG775" s="9" t="str">
        <f t="shared" si="222"/>
        <v>-</v>
      </c>
      <c r="BH775" s="9" t="str">
        <f t="shared" si="222"/>
        <v>-</v>
      </c>
      <c r="BI775" s="9" t="str">
        <f t="shared" si="222"/>
        <v>-</v>
      </c>
      <c r="BJ775" s="37">
        <f t="shared" si="212"/>
        <v>0</v>
      </c>
      <c r="BK775" s="34" t="str">
        <f t="shared" si="213"/>
        <v>-</v>
      </c>
      <c r="BL775" s="9" t="e">
        <f t="shared" si="193"/>
        <v>#VALUE!</v>
      </c>
      <c r="BN775" s="38">
        <f t="shared" si="199"/>
        <v>186</v>
      </c>
      <c r="BO775" s="34" t="str">
        <f t="shared" si="194"/>
        <v>-</v>
      </c>
      <c r="BP775" s="37">
        <f t="shared" si="195"/>
        <v>0</v>
      </c>
      <c r="BQ775" s="37">
        <f t="shared" si="196"/>
        <v>0</v>
      </c>
      <c r="BR775" s="36">
        <f t="shared" si="197"/>
        <v>0</v>
      </c>
      <c r="BS775" s="36">
        <f t="shared" si="197"/>
        <v>0</v>
      </c>
      <c r="BV775" s="25"/>
      <c r="BW775" s="25"/>
      <c r="BX775" s="25"/>
    </row>
    <row r="776" spans="1:76">
      <c r="A776" s="38">
        <f t="shared" si="198"/>
        <v>187</v>
      </c>
      <c r="B776" s="36">
        <f t="shared" si="219"/>
        <v>0</v>
      </c>
      <c r="C776" s="36">
        <f t="shared" si="219"/>
        <v>0</v>
      </c>
      <c r="D776" s="9" t="str">
        <f t="shared" si="222"/>
        <v>-</v>
      </c>
      <c r="E776" s="9" t="str">
        <f t="shared" si="222"/>
        <v>-</v>
      </c>
      <c r="F776" s="9" t="str">
        <f t="shared" si="222"/>
        <v>-</v>
      </c>
      <c r="G776" s="9" t="str">
        <f t="shared" si="222"/>
        <v>-</v>
      </c>
      <c r="H776" s="9" t="str">
        <f t="shared" si="222"/>
        <v>-</v>
      </c>
      <c r="I776" s="9" t="str">
        <f t="shared" si="222"/>
        <v>-</v>
      </c>
      <c r="J776" s="9" t="str">
        <f t="shared" si="222"/>
        <v>-</v>
      </c>
      <c r="K776" s="9" t="str">
        <f t="shared" si="222"/>
        <v>-</v>
      </c>
      <c r="L776" s="9" t="str">
        <f t="shared" si="222"/>
        <v>-</v>
      </c>
      <c r="M776" s="9" t="str">
        <f t="shared" si="222"/>
        <v>-</v>
      </c>
      <c r="N776" s="9" t="str">
        <f t="shared" si="222"/>
        <v>-</v>
      </c>
      <c r="O776" s="9" t="str">
        <f t="shared" si="222"/>
        <v>-</v>
      </c>
      <c r="P776" s="9" t="str">
        <f t="shared" si="222"/>
        <v>-</v>
      </c>
      <c r="Q776" s="9" t="str">
        <f t="shared" si="222"/>
        <v>-</v>
      </c>
      <c r="R776" s="9" t="str">
        <f t="shared" si="222"/>
        <v>-</v>
      </c>
      <c r="S776" s="9" t="str">
        <f t="shared" ref="S776:BI781" si="223">IF(AND(S$196="ДА",S581="-"),S189,"-")</f>
        <v>-</v>
      </c>
      <c r="T776" s="9" t="str">
        <f t="shared" si="223"/>
        <v>-</v>
      </c>
      <c r="U776" s="9" t="str">
        <f t="shared" si="223"/>
        <v>-</v>
      </c>
      <c r="V776" s="9" t="str">
        <f t="shared" si="223"/>
        <v>-</v>
      </c>
      <c r="W776" s="9" t="str">
        <f t="shared" si="223"/>
        <v>-</v>
      </c>
      <c r="X776" s="9" t="str">
        <f t="shared" si="223"/>
        <v>-</v>
      </c>
      <c r="Y776" s="9" t="str">
        <f t="shared" si="223"/>
        <v>-</v>
      </c>
      <c r="Z776" s="9" t="str">
        <f t="shared" si="223"/>
        <v>-</v>
      </c>
      <c r="AA776" s="9" t="str">
        <f t="shared" si="223"/>
        <v>-</v>
      </c>
      <c r="AB776" s="9" t="str">
        <f t="shared" si="223"/>
        <v>-</v>
      </c>
      <c r="AC776" s="9" t="str">
        <f t="shared" si="223"/>
        <v>-</v>
      </c>
      <c r="AD776" s="9" t="str">
        <f t="shared" si="223"/>
        <v>-</v>
      </c>
      <c r="AE776" s="9" t="str">
        <f t="shared" si="223"/>
        <v>-</v>
      </c>
      <c r="AF776" s="9" t="str">
        <f t="shared" si="223"/>
        <v>-</v>
      </c>
      <c r="AG776" s="9" t="str">
        <f t="shared" si="223"/>
        <v>-</v>
      </c>
      <c r="AH776" s="9" t="str">
        <f t="shared" si="223"/>
        <v>-</v>
      </c>
      <c r="AI776" s="9" t="str">
        <f t="shared" si="223"/>
        <v>-</v>
      </c>
      <c r="AJ776" s="9" t="str">
        <f t="shared" si="223"/>
        <v>-</v>
      </c>
      <c r="AK776" s="9" t="str">
        <f t="shared" si="223"/>
        <v>-</v>
      </c>
      <c r="AL776" s="9" t="str">
        <f t="shared" si="223"/>
        <v>-</v>
      </c>
      <c r="AM776" s="9" t="str">
        <f t="shared" si="223"/>
        <v>-</v>
      </c>
      <c r="AN776" s="9" t="str">
        <f t="shared" si="223"/>
        <v>-</v>
      </c>
      <c r="AO776" s="9" t="str">
        <f t="shared" si="223"/>
        <v>-</v>
      </c>
      <c r="AP776" s="9" t="str">
        <f t="shared" si="220"/>
        <v>-</v>
      </c>
      <c r="AQ776" s="9" t="str">
        <f t="shared" si="220"/>
        <v>-</v>
      </c>
      <c r="AR776" s="9" t="str">
        <f t="shared" si="220"/>
        <v>-</v>
      </c>
      <c r="AS776" s="9" t="str">
        <f t="shared" si="220"/>
        <v>-</v>
      </c>
      <c r="AT776" s="9" t="str">
        <f t="shared" si="220"/>
        <v>-</v>
      </c>
      <c r="AU776" s="9" t="str">
        <f t="shared" si="220"/>
        <v>-</v>
      </c>
      <c r="AV776" s="9" t="str">
        <f t="shared" si="220"/>
        <v>-</v>
      </c>
      <c r="AW776" s="9" t="str">
        <f t="shared" si="220"/>
        <v>-</v>
      </c>
      <c r="AX776" s="9" t="str">
        <f t="shared" si="220"/>
        <v>-</v>
      </c>
      <c r="AY776" s="9" t="str">
        <f t="shared" si="220"/>
        <v>-</v>
      </c>
      <c r="AZ776" s="9" t="str">
        <f t="shared" si="223"/>
        <v>-</v>
      </c>
      <c r="BA776" s="9" t="str">
        <f t="shared" si="223"/>
        <v>-</v>
      </c>
      <c r="BB776" s="9" t="str">
        <f t="shared" si="223"/>
        <v>-</v>
      </c>
      <c r="BC776" s="9" t="str">
        <f t="shared" si="223"/>
        <v>-</v>
      </c>
      <c r="BD776" s="9" t="str">
        <f t="shared" si="223"/>
        <v>-</v>
      </c>
      <c r="BE776" s="9" t="str">
        <f t="shared" si="223"/>
        <v>-</v>
      </c>
      <c r="BF776" s="9" t="str">
        <f t="shared" si="223"/>
        <v>-</v>
      </c>
      <c r="BG776" s="9" t="str">
        <f t="shared" si="223"/>
        <v>-</v>
      </c>
      <c r="BH776" s="9" t="str">
        <f t="shared" si="223"/>
        <v>-</v>
      </c>
      <c r="BI776" s="9" t="str">
        <f t="shared" si="223"/>
        <v>-</v>
      </c>
      <c r="BJ776" s="37">
        <f t="shared" si="212"/>
        <v>0</v>
      </c>
      <c r="BK776" s="34" t="str">
        <f t="shared" si="213"/>
        <v>-</v>
      </c>
      <c r="BL776" s="9" t="e">
        <f t="shared" si="193"/>
        <v>#VALUE!</v>
      </c>
      <c r="BN776" s="38">
        <f t="shared" si="199"/>
        <v>187</v>
      </c>
      <c r="BO776" s="34" t="str">
        <f t="shared" si="194"/>
        <v>-</v>
      </c>
      <c r="BP776" s="37">
        <f t="shared" si="195"/>
        <v>0</v>
      </c>
      <c r="BQ776" s="37">
        <f t="shared" si="196"/>
        <v>0</v>
      </c>
      <c r="BR776" s="36">
        <f t="shared" si="197"/>
        <v>0</v>
      </c>
      <c r="BS776" s="36">
        <f t="shared" si="197"/>
        <v>0</v>
      </c>
      <c r="BV776" s="25"/>
      <c r="BW776" s="25"/>
      <c r="BX776" s="25"/>
    </row>
    <row r="777" spans="1:76">
      <c r="A777" s="38">
        <f t="shared" si="198"/>
        <v>188</v>
      </c>
      <c r="B777" s="36">
        <f t="shared" si="219"/>
        <v>0</v>
      </c>
      <c r="C777" s="36">
        <f t="shared" si="219"/>
        <v>0</v>
      </c>
      <c r="D777" s="9" t="str">
        <f t="shared" ref="D777:BI781" si="224">IF(AND(D$196="ДА",D582="-"),D190,"-")</f>
        <v>-</v>
      </c>
      <c r="E777" s="9" t="str">
        <f t="shared" si="224"/>
        <v>-</v>
      </c>
      <c r="F777" s="9" t="str">
        <f t="shared" si="224"/>
        <v>-</v>
      </c>
      <c r="G777" s="9" t="str">
        <f t="shared" si="224"/>
        <v>-</v>
      </c>
      <c r="H777" s="9" t="str">
        <f t="shared" si="224"/>
        <v>-</v>
      </c>
      <c r="I777" s="9" t="str">
        <f t="shared" si="224"/>
        <v>-</v>
      </c>
      <c r="J777" s="9" t="str">
        <f t="shared" si="224"/>
        <v>-</v>
      </c>
      <c r="K777" s="9" t="str">
        <f t="shared" si="224"/>
        <v>-</v>
      </c>
      <c r="L777" s="9" t="str">
        <f t="shared" si="224"/>
        <v>-</v>
      </c>
      <c r="M777" s="9" t="str">
        <f t="shared" si="224"/>
        <v>-</v>
      </c>
      <c r="N777" s="9" t="str">
        <f t="shared" si="224"/>
        <v>-</v>
      </c>
      <c r="O777" s="9" t="str">
        <f t="shared" si="224"/>
        <v>-</v>
      </c>
      <c r="P777" s="9" t="str">
        <f t="shared" si="224"/>
        <v>-</v>
      </c>
      <c r="Q777" s="9" t="str">
        <f t="shared" si="224"/>
        <v>-</v>
      </c>
      <c r="R777" s="9" t="str">
        <f t="shared" si="224"/>
        <v>-</v>
      </c>
      <c r="S777" s="9" t="str">
        <f t="shared" si="224"/>
        <v>-</v>
      </c>
      <c r="T777" s="9" t="str">
        <f t="shared" si="224"/>
        <v>-</v>
      </c>
      <c r="U777" s="9" t="str">
        <f t="shared" si="224"/>
        <v>-</v>
      </c>
      <c r="V777" s="9" t="str">
        <f t="shared" si="224"/>
        <v>-</v>
      </c>
      <c r="W777" s="9" t="str">
        <f t="shared" si="224"/>
        <v>-</v>
      </c>
      <c r="X777" s="9" t="str">
        <f t="shared" si="224"/>
        <v>-</v>
      </c>
      <c r="Y777" s="9" t="str">
        <f t="shared" si="224"/>
        <v>-</v>
      </c>
      <c r="Z777" s="9" t="str">
        <f t="shared" si="224"/>
        <v>-</v>
      </c>
      <c r="AA777" s="9" t="str">
        <f t="shared" si="224"/>
        <v>-</v>
      </c>
      <c r="AB777" s="9" t="str">
        <f t="shared" si="224"/>
        <v>-</v>
      </c>
      <c r="AC777" s="9" t="str">
        <f t="shared" si="224"/>
        <v>-</v>
      </c>
      <c r="AD777" s="9" t="str">
        <f t="shared" si="224"/>
        <v>-</v>
      </c>
      <c r="AE777" s="9" t="str">
        <f t="shared" si="224"/>
        <v>-</v>
      </c>
      <c r="AF777" s="9" t="str">
        <f t="shared" si="224"/>
        <v>-</v>
      </c>
      <c r="AG777" s="9" t="str">
        <f t="shared" si="224"/>
        <v>-</v>
      </c>
      <c r="AH777" s="9" t="str">
        <f t="shared" si="224"/>
        <v>-</v>
      </c>
      <c r="AI777" s="9" t="str">
        <f t="shared" si="223"/>
        <v>-</v>
      </c>
      <c r="AJ777" s="9" t="str">
        <f t="shared" si="223"/>
        <v>-</v>
      </c>
      <c r="AK777" s="9" t="str">
        <f t="shared" si="223"/>
        <v>-</v>
      </c>
      <c r="AL777" s="9" t="str">
        <f t="shared" si="223"/>
        <v>-</v>
      </c>
      <c r="AM777" s="9" t="str">
        <f t="shared" si="223"/>
        <v>-</v>
      </c>
      <c r="AN777" s="9" t="str">
        <f t="shared" si="223"/>
        <v>-</v>
      </c>
      <c r="AO777" s="9" t="str">
        <f t="shared" si="223"/>
        <v>-</v>
      </c>
      <c r="AP777" s="9" t="str">
        <f t="shared" si="220"/>
        <v>-</v>
      </c>
      <c r="AQ777" s="9" t="str">
        <f t="shared" si="220"/>
        <v>-</v>
      </c>
      <c r="AR777" s="9" t="str">
        <f t="shared" si="220"/>
        <v>-</v>
      </c>
      <c r="AS777" s="9" t="str">
        <f t="shared" si="220"/>
        <v>-</v>
      </c>
      <c r="AT777" s="9" t="str">
        <f t="shared" si="220"/>
        <v>-</v>
      </c>
      <c r="AU777" s="9" t="str">
        <f t="shared" si="220"/>
        <v>-</v>
      </c>
      <c r="AV777" s="9" t="str">
        <f t="shared" si="220"/>
        <v>-</v>
      </c>
      <c r="AW777" s="9" t="str">
        <f t="shared" si="220"/>
        <v>-</v>
      </c>
      <c r="AX777" s="9" t="str">
        <f t="shared" si="220"/>
        <v>-</v>
      </c>
      <c r="AY777" s="9" t="str">
        <f t="shared" si="220"/>
        <v>-</v>
      </c>
      <c r="AZ777" s="9" t="str">
        <f t="shared" si="223"/>
        <v>-</v>
      </c>
      <c r="BA777" s="9" t="str">
        <f t="shared" si="223"/>
        <v>-</v>
      </c>
      <c r="BB777" s="9" t="str">
        <f t="shared" si="224"/>
        <v>-</v>
      </c>
      <c r="BC777" s="9" t="str">
        <f t="shared" si="224"/>
        <v>-</v>
      </c>
      <c r="BD777" s="9" t="str">
        <f t="shared" si="224"/>
        <v>-</v>
      </c>
      <c r="BE777" s="9" t="str">
        <f t="shared" si="224"/>
        <v>-</v>
      </c>
      <c r="BF777" s="9" t="str">
        <f t="shared" si="224"/>
        <v>-</v>
      </c>
      <c r="BG777" s="9" t="str">
        <f t="shared" si="224"/>
        <v>-</v>
      </c>
      <c r="BH777" s="9" t="str">
        <f t="shared" si="224"/>
        <v>-</v>
      </c>
      <c r="BI777" s="9" t="str">
        <f t="shared" si="224"/>
        <v>-</v>
      </c>
      <c r="BJ777" s="37">
        <f t="shared" si="212"/>
        <v>0</v>
      </c>
      <c r="BK777" s="34" t="str">
        <f t="shared" si="213"/>
        <v>-</v>
      </c>
      <c r="BL777" s="9" t="e">
        <f t="shared" si="193"/>
        <v>#VALUE!</v>
      </c>
      <c r="BN777" s="38">
        <f t="shared" si="199"/>
        <v>188</v>
      </c>
      <c r="BO777" s="34" t="str">
        <f t="shared" si="194"/>
        <v>-</v>
      </c>
      <c r="BP777" s="37">
        <f t="shared" si="195"/>
        <v>0</v>
      </c>
      <c r="BQ777" s="37">
        <f t="shared" si="196"/>
        <v>0</v>
      </c>
      <c r="BR777" s="36">
        <f t="shared" si="197"/>
        <v>0</v>
      </c>
      <c r="BS777" s="36">
        <f t="shared" si="197"/>
        <v>0</v>
      </c>
      <c r="BV777" s="25"/>
      <c r="BW777" s="25"/>
      <c r="BX777" s="25"/>
    </row>
    <row r="778" spans="1:76">
      <c r="A778" s="38">
        <f t="shared" si="198"/>
        <v>189</v>
      </c>
      <c r="B778" s="36">
        <f t="shared" si="219"/>
        <v>0</v>
      </c>
      <c r="C778" s="36">
        <f t="shared" si="219"/>
        <v>0</v>
      </c>
      <c r="D778" s="9" t="str">
        <f t="shared" si="224"/>
        <v>-</v>
      </c>
      <c r="E778" s="9" t="str">
        <f t="shared" si="224"/>
        <v>-</v>
      </c>
      <c r="F778" s="9" t="str">
        <f t="shared" si="224"/>
        <v>-</v>
      </c>
      <c r="G778" s="9" t="str">
        <f t="shared" si="224"/>
        <v>-</v>
      </c>
      <c r="H778" s="9" t="str">
        <f t="shared" si="224"/>
        <v>-</v>
      </c>
      <c r="I778" s="9" t="str">
        <f t="shared" si="224"/>
        <v>-</v>
      </c>
      <c r="J778" s="9" t="str">
        <f t="shared" si="224"/>
        <v>-</v>
      </c>
      <c r="K778" s="9" t="str">
        <f t="shared" si="224"/>
        <v>-</v>
      </c>
      <c r="L778" s="9" t="str">
        <f t="shared" si="224"/>
        <v>-</v>
      </c>
      <c r="M778" s="9" t="str">
        <f t="shared" si="224"/>
        <v>-</v>
      </c>
      <c r="N778" s="9" t="str">
        <f t="shared" si="224"/>
        <v>-</v>
      </c>
      <c r="O778" s="9" t="str">
        <f t="shared" si="224"/>
        <v>-</v>
      </c>
      <c r="P778" s="9" t="str">
        <f t="shared" si="224"/>
        <v>-</v>
      </c>
      <c r="Q778" s="9" t="str">
        <f t="shared" si="224"/>
        <v>-</v>
      </c>
      <c r="R778" s="9" t="str">
        <f t="shared" si="224"/>
        <v>-</v>
      </c>
      <c r="S778" s="9" t="str">
        <f t="shared" si="224"/>
        <v>-</v>
      </c>
      <c r="T778" s="9" t="str">
        <f t="shared" si="224"/>
        <v>-</v>
      </c>
      <c r="U778" s="9" t="str">
        <f t="shared" si="224"/>
        <v>-</v>
      </c>
      <c r="V778" s="9" t="str">
        <f t="shared" si="224"/>
        <v>-</v>
      </c>
      <c r="W778" s="9" t="str">
        <f t="shared" si="224"/>
        <v>-</v>
      </c>
      <c r="X778" s="9" t="str">
        <f t="shared" si="224"/>
        <v>-</v>
      </c>
      <c r="Y778" s="9" t="str">
        <f t="shared" si="224"/>
        <v>-</v>
      </c>
      <c r="Z778" s="9" t="str">
        <f t="shared" si="224"/>
        <v>-</v>
      </c>
      <c r="AA778" s="9" t="str">
        <f t="shared" si="224"/>
        <v>-</v>
      </c>
      <c r="AB778" s="9" t="str">
        <f t="shared" si="224"/>
        <v>-</v>
      </c>
      <c r="AC778" s="9" t="str">
        <f t="shared" si="224"/>
        <v>-</v>
      </c>
      <c r="AD778" s="9" t="str">
        <f t="shared" si="224"/>
        <v>-</v>
      </c>
      <c r="AE778" s="9" t="str">
        <f t="shared" si="224"/>
        <v>-</v>
      </c>
      <c r="AF778" s="9" t="str">
        <f t="shared" si="224"/>
        <v>-</v>
      </c>
      <c r="AG778" s="9" t="str">
        <f t="shared" si="224"/>
        <v>-</v>
      </c>
      <c r="AH778" s="9" t="str">
        <f t="shared" si="224"/>
        <v>-</v>
      </c>
      <c r="AI778" s="9" t="str">
        <f t="shared" si="223"/>
        <v>-</v>
      </c>
      <c r="AJ778" s="9" t="str">
        <f t="shared" si="223"/>
        <v>-</v>
      </c>
      <c r="AK778" s="9" t="str">
        <f t="shared" si="223"/>
        <v>-</v>
      </c>
      <c r="AL778" s="9" t="str">
        <f t="shared" si="223"/>
        <v>-</v>
      </c>
      <c r="AM778" s="9" t="str">
        <f t="shared" si="223"/>
        <v>-</v>
      </c>
      <c r="AN778" s="9" t="str">
        <f t="shared" si="223"/>
        <v>-</v>
      </c>
      <c r="AO778" s="9" t="str">
        <f t="shared" si="223"/>
        <v>-</v>
      </c>
      <c r="AP778" s="9" t="str">
        <f t="shared" si="220"/>
        <v>-</v>
      </c>
      <c r="AQ778" s="9" t="str">
        <f t="shared" si="220"/>
        <v>-</v>
      </c>
      <c r="AR778" s="9" t="str">
        <f t="shared" si="220"/>
        <v>-</v>
      </c>
      <c r="AS778" s="9" t="str">
        <f t="shared" si="220"/>
        <v>-</v>
      </c>
      <c r="AT778" s="9" t="str">
        <f t="shared" si="220"/>
        <v>-</v>
      </c>
      <c r="AU778" s="9" t="str">
        <f t="shared" si="220"/>
        <v>-</v>
      </c>
      <c r="AV778" s="9" t="str">
        <f t="shared" si="220"/>
        <v>-</v>
      </c>
      <c r="AW778" s="9" t="str">
        <f t="shared" si="220"/>
        <v>-</v>
      </c>
      <c r="AX778" s="9" t="str">
        <f t="shared" si="220"/>
        <v>-</v>
      </c>
      <c r="AY778" s="9" t="str">
        <f t="shared" si="220"/>
        <v>-</v>
      </c>
      <c r="AZ778" s="9" t="str">
        <f t="shared" si="223"/>
        <v>-</v>
      </c>
      <c r="BA778" s="9" t="str">
        <f t="shared" si="223"/>
        <v>-</v>
      </c>
      <c r="BB778" s="9" t="str">
        <f t="shared" si="224"/>
        <v>-</v>
      </c>
      <c r="BC778" s="9" t="str">
        <f t="shared" si="224"/>
        <v>-</v>
      </c>
      <c r="BD778" s="9" t="str">
        <f t="shared" si="224"/>
        <v>-</v>
      </c>
      <c r="BE778" s="9" t="str">
        <f t="shared" si="224"/>
        <v>-</v>
      </c>
      <c r="BF778" s="9" t="str">
        <f t="shared" si="224"/>
        <v>-</v>
      </c>
      <c r="BG778" s="9" t="str">
        <f t="shared" si="224"/>
        <v>-</v>
      </c>
      <c r="BH778" s="9" t="str">
        <f t="shared" si="224"/>
        <v>-</v>
      </c>
      <c r="BI778" s="9" t="str">
        <f t="shared" si="224"/>
        <v>-</v>
      </c>
      <c r="BJ778" s="37">
        <f t="shared" si="212"/>
        <v>0</v>
      </c>
      <c r="BK778" s="34" t="str">
        <f t="shared" si="213"/>
        <v>-</v>
      </c>
      <c r="BL778" s="9" t="e">
        <f t="shared" si="193"/>
        <v>#VALUE!</v>
      </c>
      <c r="BN778" s="38">
        <f t="shared" si="199"/>
        <v>189</v>
      </c>
      <c r="BO778" s="34" t="str">
        <f t="shared" si="194"/>
        <v>-</v>
      </c>
      <c r="BP778" s="37">
        <f t="shared" si="195"/>
        <v>0</v>
      </c>
      <c r="BQ778" s="37">
        <f t="shared" si="196"/>
        <v>0</v>
      </c>
      <c r="BR778" s="36">
        <f t="shared" si="197"/>
        <v>0</v>
      </c>
      <c r="BS778" s="36">
        <f t="shared" si="197"/>
        <v>0</v>
      </c>
      <c r="BV778" s="25"/>
      <c r="BW778" s="25"/>
      <c r="BX778" s="25"/>
    </row>
    <row r="779" spans="1:76">
      <c r="A779" s="38">
        <f t="shared" si="198"/>
        <v>190</v>
      </c>
      <c r="B779" s="36">
        <f t="shared" si="219"/>
        <v>0</v>
      </c>
      <c r="C779" s="36">
        <f t="shared" si="219"/>
        <v>0</v>
      </c>
      <c r="D779" s="9" t="str">
        <f t="shared" si="224"/>
        <v>-</v>
      </c>
      <c r="E779" s="9" t="str">
        <f t="shared" si="224"/>
        <v>-</v>
      </c>
      <c r="F779" s="9" t="str">
        <f t="shared" si="224"/>
        <v>-</v>
      </c>
      <c r="G779" s="9" t="str">
        <f t="shared" si="224"/>
        <v>-</v>
      </c>
      <c r="H779" s="9" t="str">
        <f t="shared" si="224"/>
        <v>-</v>
      </c>
      <c r="I779" s="9" t="str">
        <f t="shared" si="224"/>
        <v>-</v>
      </c>
      <c r="J779" s="9" t="str">
        <f t="shared" si="224"/>
        <v>-</v>
      </c>
      <c r="K779" s="9" t="str">
        <f t="shared" si="224"/>
        <v>-</v>
      </c>
      <c r="L779" s="9" t="str">
        <f t="shared" si="224"/>
        <v>-</v>
      </c>
      <c r="M779" s="9" t="str">
        <f t="shared" si="224"/>
        <v>-</v>
      </c>
      <c r="N779" s="9" t="str">
        <f t="shared" si="224"/>
        <v>-</v>
      </c>
      <c r="O779" s="9" t="str">
        <f t="shared" si="224"/>
        <v>-</v>
      </c>
      <c r="P779" s="9" t="str">
        <f t="shared" si="224"/>
        <v>-</v>
      </c>
      <c r="Q779" s="9" t="str">
        <f t="shared" si="224"/>
        <v>-</v>
      </c>
      <c r="R779" s="9" t="str">
        <f t="shared" si="224"/>
        <v>-</v>
      </c>
      <c r="S779" s="9" t="str">
        <f t="shared" si="224"/>
        <v>-</v>
      </c>
      <c r="T779" s="9" t="str">
        <f t="shared" si="224"/>
        <v>-</v>
      </c>
      <c r="U779" s="9" t="str">
        <f t="shared" si="224"/>
        <v>-</v>
      </c>
      <c r="V779" s="9" t="str">
        <f t="shared" si="224"/>
        <v>-</v>
      </c>
      <c r="W779" s="9" t="str">
        <f t="shared" si="224"/>
        <v>-</v>
      </c>
      <c r="X779" s="9" t="str">
        <f t="shared" si="224"/>
        <v>-</v>
      </c>
      <c r="Y779" s="9" t="str">
        <f t="shared" si="224"/>
        <v>-</v>
      </c>
      <c r="Z779" s="9" t="str">
        <f t="shared" si="224"/>
        <v>-</v>
      </c>
      <c r="AA779" s="9" t="str">
        <f t="shared" si="224"/>
        <v>-</v>
      </c>
      <c r="AB779" s="9" t="str">
        <f t="shared" si="224"/>
        <v>-</v>
      </c>
      <c r="AC779" s="9" t="str">
        <f t="shared" si="224"/>
        <v>-</v>
      </c>
      <c r="AD779" s="9" t="str">
        <f t="shared" si="224"/>
        <v>-</v>
      </c>
      <c r="AE779" s="9" t="str">
        <f t="shared" si="224"/>
        <v>-</v>
      </c>
      <c r="AF779" s="9" t="str">
        <f t="shared" si="224"/>
        <v>-</v>
      </c>
      <c r="AG779" s="9" t="str">
        <f t="shared" si="224"/>
        <v>-</v>
      </c>
      <c r="AH779" s="9" t="str">
        <f t="shared" si="224"/>
        <v>-</v>
      </c>
      <c r="AI779" s="9" t="str">
        <f t="shared" si="223"/>
        <v>-</v>
      </c>
      <c r="AJ779" s="9" t="str">
        <f t="shared" si="223"/>
        <v>-</v>
      </c>
      <c r="AK779" s="9" t="str">
        <f t="shared" si="223"/>
        <v>-</v>
      </c>
      <c r="AL779" s="9" t="str">
        <f t="shared" si="223"/>
        <v>-</v>
      </c>
      <c r="AM779" s="9" t="str">
        <f t="shared" si="223"/>
        <v>-</v>
      </c>
      <c r="AN779" s="9" t="str">
        <f t="shared" si="223"/>
        <v>-</v>
      </c>
      <c r="AO779" s="9" t="str">
        <f t="shared" si="223"/>
        <v>-</v>
      </c>
      <c r="AP779" s="9" t="str">
        <f t="shared" si="220"/>
        <v>-</v>
      </c>
      <c r="AQ779" s="9" t="str">
        <f t="shared" si="220"/>
        <v>-</v>
      </c>
      <c r="AR779" s="9" t="str">
        <f t="shared" si="220"/>
        <v>-</v>
      </c>
      <c r="AS779" s="9" t="str">
        <f t="shared" si="220"/>
        <v>-</v>
      </c>
      <c r="AT779" s="9" t="str">
        <f t="shared" si="220"/>
        <v>-</v>
      </c>
      <c r="AU779" s="9" t="str">
        <f t="shared" si="220"/>
        <v>-</v>
      </c>
      <c r="AV779" s="9" t="str">
        <f t="shared" si="220"/>
        <v>-</v>
      </c>
      <c r="AW779" s="9" t="str">
        <f t="shared" si="220"/>
        <v>-</v>
      </c>
      <c r="AX779" s="9" t="str">
        <f t="shared" si="220"/>
        <v>-</v>
      </c>
      <c r="AY779" s="9" t="str">
        <f t="shared" si="220"/>
        <v>-</v>
      </c>
      <c r="AZ779" s="9" t="str">
        <f t="shared" si="223"/>
        <v>-</v>
      </c>
      <c r="BA779" s="9" t="str">
        <f t="shared" si="223"/>
        <v>-</v>
      </c>
      <c r="BB779" s="9" t="str">
        <f t="shared" si="224"/>
        <v>-</v>
      </c>
      <c r="BC779" s="9" t="str">
        <f t="shared" si="224"/>
        <v>-</v>
      </c>
      <c r="BD779" s="9" t="str">
        <f t="shared" si="224"/>
        <v>-</v>
      </c>
      <c r="BE779" s="9" t="str">
        <f t="shared" si="224"/>
        <v>-</v>
      </c>
      <c r="BF779" s="9" t="str">
        <f t="shared" si="224"/>
        <v>-</v>
      </c>
      <c r="BG779" s="9" t="str">
        <f t="shared" si="224"/>
        <v>-</v>
      </c>
      <c r="BH779" s="9" t="str">
        <f t="shared" si="224"/>
        <v>-</v>
      </c>
      <c r="BI779" s="9" t="str">
        <f t="shared" si="224"/>
        <v>-</v>
      </c>
      <c r="BJ779" s="37">
        <f t="shared" si="212"/>
        <v>0</v>
      </c>
      <c r="BK779" s="34" t="str">
        <f t="shared" si="213"/>
        <v>-</v>
      </c>
      <c r="BL779" s="9" t="e">
        <f t="shared" si="193"/>
        <v>#VALUE!</v>
      </c>
      <c r="BN779" s="38">
        <f t="shared" si="199"/>
        <v>190</v>
      </c>
      <c r="BO779" s="34" t="str">
        <f t="shared" si="194"/>
        <v>-</v>
      </c>
      <c r="BP779" s="37">
        <f t="shared" si="195"/>
        <v>0</v>
      </c>
      <c r="BQ779" s="37">
        <f t="shared" si="196"/>
        <v>0</v>
      </c>
      <c r="BR779" s="36">
        <f t="shared" si="197"/>
        <v>0</v>
      </c>
      <c r="BS779" s="36">
        <f t="shared" si="197"/>
        <v>0</v>
      </c>
      <c r="BV779" s="25"/>
      <c r="BW779" s="25"/>
      <c r="BX779" s="25"/>
    </row>
    <row r="780" spans="1:76">
      <c r="A780" s="38">
        <f t="shared" si="198"/>
        <v>191</v>
      </c>
      <c r="B780" s="36">
        <f t="shared" si="219"/>
        <v>0</v>
      </c>
      <c r="C780" s="36">
        <f t="shared" si="219"/>
        <v>0</v>
      </c>
      <c r="D780" s="9" t="str">
        <f t="shared" si="224"/>
        <v>-</v>
      </c>
      <c r="E780" s="9" t="str">
        <f t="shared" si="224"/>
        <v>-</v>
      </c>
      <c r="F780" s="9" t="str">
        <f t="shared" si="224"/>
        <v>-</v>
      </c>
      <c r="G780" s="9" t="str">
        <f t="shared" si="224"/>
        <v>-</v>
      </c>
      <c r="H780" s="9" t="str">
        <f t="shared" si="224"/>
        <v>-</v>
      </c>
      <c r="I780" s="9" t="str">
        <f t="shared" si="224"/>
        <v>-</v>
      </c>
      <c r="J780" s="9" t="str">
        <f t="shared" si="224"/>
        <v>-</v>
      </c>
      <c r="K780" s="9" t="str">
        <f t="shared" si="224"/>
        <v>-</v>
      </c>
      <c r="L780" s="9" t="str">
        <f t="shared" si="224"/>
        <v>-</v>
      </c>
      <c r="M780" s="9" t="str">
        <f t="shared" si="224"/>
        <v>-</v>
      </c>
      <c r="N780" s="9" t="str">
        <f t="shared" si="224"/>
        <v>-</v>
      </c>
      <c r="O780" s="9" t="str">
        <f t="shared" si="224"/>
        <v>-</v>
      </c>
      <c r="P780" s="9" t="str">
        <f t="shared" si="224"/>
        <v>-</v>
      </c>
      <c r="Q780" s="9" t="str">
        <f t="shared" si="224"/>
        <v>-</v>
      </c>
      <c r="R780" s="9" t="str">
        <f t="shared" si="224"/>
        <v>-</v>
      </c>
      <c r="S780" s="9" t="str">
        <f t="shared" si="224"/>
        <v>-</v>
      </c>
      <c r="T780" s="9" t="str">
        <f t="shared" si="224"/>
        <v>-</v>
      </c>
      <c r="U780" s="9" t="str">
        <f t="shared" si="224"/>
        <v>-</v>
      </c>
      <c r="V780" s="9" t="str">
        <f t="shared" si="224"/>
        <v>-</v>
      </c>
      <c r="W780" s="9" t="str">
        <f t="shared" si="224"/>
        <v>-</v>
      </c>
      <c r="X780" s="9" t="str">
        <f t="shared" si="224"/>
        <v>-</v>
      </c>
      <c r="Y780" s="9" t="str">
        <f t="shared" si="224"/>
        <v>-</v>
      </c>
      <c r="Z780" s="9" t="str">
        <f t="shared" si="224"/>
        <v>-</v>
      </c>
      <c r="AA780" s="9" t="str">
        <f t="shared" si="224"/>
        <v>-</v>
      </c>
      <c r="AB780" s="9" t="str">
        <f t="shared" si="224"/>
        <v>-</v>
      </c>
      <c r="AC780" s="9" t="str">
        <f t="shared" si="224"/>
        <v>-</v>
      </c>
      <c r="AD780" s="9" t="str">
        <f t="shared" si="224"/>
        <v>-</v>
      </c>
      <c r="AE780" s="9" t="str">
        <f t="shared" si="224"/>
        <v>-</v>
      </c>
      <c r="AF780" s="9" t="str">
        <f t="shared" si="224"/>
        <v>-</v>
      </c>
      <c r="AG780" s="9" t="str">
        <f t="shared" si="224"/>
        <v>-</v>
      </c>
      <c r="AH780" s="9" t="str">
        <f t="shared" si="224"/>
        <v>-</v>
      </c>
      <c r="AI780" s="9" t="str">
        <f t="shared" si="223"/>
        <v>-</v>
      </c>
      <c r="AJ780" s="9" t="str">
        <f t="shared" si="223"/>
        <v>-</v>
      </c>
      <c r="AK780" s="9" t="str">
        <f t="shared" si="223"/>
        <v>-</v>
      </c>
      <c r="AL780" s="9" t="str">
        <f t="shared" si="223"/>
        <v>-</v>
      </c>
      <c r="AM780" s="9" t="str">
        <f t="shared" si="223"/>
        <v>-</v>
      </c>
      <c r="AN780" s="9" t="str">
        <f t="shared" si="223"/>
        <v>-</v>
      </c>
      <c r="AO780" s="9" t="str">
        <f t="shared" si="223"/>
        <v>-</v>
      </c>
      <c r="AP780" s="9" t="str">
        <f t="shared" si="220"/>
        <v>-</v>
      </c>
      <c r="AQ780" s="9" t="str">
        <f t="shared" si="220"/>
        <v>-</v>
      </c>
      <c r="AR780" s="9" t="str">
        <f t="shared" si="220"/>
        <v>-</v>
      </c>
      <c r="AS780" s="9" t="str">
        <f t="shared" si="220"/>
        <v>-</v>
      </c>
      <c r="AT780" s="9" t="str">
        <f t="shared" si="220"/>
        <v>-</v>
      </c>
      <c r="AU780" s="9" t="str">
        <f t="shared" si="220"/>
        <v>-</v>
      </c>
      <c r="AV780" s="9" t="str">
        <f t="shared" si="220"/>
        <v>-</v>
      </c>
      <c r="AW780" s="9" t="str">
        <f t="shared" si="220"/>
        <v>-</v>
      </c>
      <c r="AX780" s="9" t="str">
        <f t="shared" si="220"/>
        <v>-</v>
      </c>
      <c r="AY780" s="9" t="str">
        <f t="shared" si="220"/>
        <v>-</v>
      </c>
      <c r="AZ780" s="9" t="str">
        <f t="shared" si="223"/>
        <v>-</v>
      </c>
      <c r="BA780" s="9" t="str">
        <f t="shared" si="223"/>
        <v>-</v>
      </c>
      <c r="BB780" s="9" t="str">
        <f t="shared" si="224"/>
        <v>-</v>
      </c>
      <c r="BC780" s="9" t="str">
        <f t="shared" si="224"/>
        <v>-</v>
      </c>
      <c r="BD780" s="9" t="str">
        <f t="shared" si="224"/>
        <v>-</v>
      </c>
      <c r="BE780" s="9" t="str">
        <f t="shared" si="224"/>
        <v>-</v>
      </c>
      <c r="BF780" s="9" t="str">
        <f t="shared" si="224"/>
        <v>-</v>
      </c>
      <c r="BG780" s="9" t="str">
        <f t="shared" si="224"/>
        <v>-</v>
      </c>
      <c r="BH780" s="9" t="str">
        <f t="shared" si="224"/>
        <v>-</v>
      </c>
      <c r="BI780" s="9" t="str">
        <f t="shared" si="224"/>
        <v>-</v>
      </c>
      <c r="BJ780" s="37">
        <f t="shared" si="212"/>
        <v>0</v>
      </c>
      <c r="BK780" s="34" t="str">
        <f t="shared" si="213"/>
        <v>-</v>
      </c>
      <c r="BL780" s="9" t="e">
        <f t="shared" si="193"/>
        <v>#VALUE!</v>
      </c>
      <c r="BN780" s="38">
        <f t="shared" si="199"/>
        <v>191</v>
      </c>
      <c r="BO780" s="34" t="str">
        <f t="shared" si="194"/>
        <v>-</v>
      </c>
      <c r="BP780" s="37">
        <f t="shared" si="195"/>
        <v>0</v>
      </c>
      <c r="BQ780" s="37">
        <f t="shared" si="196"/>
        <v>0</v>
      </c>
      <c r="BR780" s="36">
        <f t="shared" si="197"/>
        <v>0</v>
      </c>
      <c r="BS780" s="36">
        <f t="shared" si="197"/>
        <v>0</v>
      </c>
      <c r="BV780" s="25"/>
      <c r="BW780" s="25"/>
      <c r="BX780" s="25"/>
    </row>
    <row r="781" spans="1:76">
      <c r="A781" s="38">
        <f t="shared" si="198"/>
        <v>192</v>
      </c>
      <c r="B781" s="36">
        <f t="shared" si="219"/>
        <v>0</v>
      </c>
      <c r="C781" s="36">
        <f t="shared" si="219"/>
        <v>0</v>
      </c>
      <c r="D781" s="9" t="str">
        <f t="shared" si="224"/>
        <v>-</v>
      </c>
      <c r="E781" s="9" t="str">
        <f t="shared" si="224"/>
        <v>-</v>
      </c>
      <c r="F781" s="9" t="str">
        <f t="shared" si="224"/>
        <v>-</v>
      </c>
      <c r="G781" s="9" t="str">
        <f t="shared" si="224"/>
        <v>-</v>
      </c>
      <c r="H781" s="9" t="str">
        <f t="shared" si="224"/>
        <v>-</v>
      </c>
      <c r="I781" s="9" t="str">
        <f t="shared" si="224"/>
        <v>-</v>
      </c>
      <c r="J781" s="9" t="str">
        <f t="shared" si="224"/>
        <v>-</v>
      </c>
      <c r="K781" s="9" t="str">
        <f t="shared" si="224"/>
        <v>-</v>
      </c>
      <c r="L781" s="9" t="str">
        <f t="shared" si="224"/>
        <v>-</v>
      </c>
      <c r="M781" s="9" t="str">
        <f t="shared" si="224"/>
        <v>-</v>
      </c>
      <c r="N781" s="9" t="str">
        <f t="shared" si="224"/>
        <v>-</v>
      </c>
      <c r="O781" s="9" t="str">
        <f t="shared" si="224"/>
        <v>-</v>
      </c>
      <c r="P781" s="9" t="str">
        <f t="shared" si="224"/>
        <v>-</v>
      </c>
      <c r="Q781" s="9" t="str">
        <f t="shared" si="224"/>
        <v>-</v>
      </c>
      <c r="R781" s="9" t="str">
        <f t="shared" si="224"/>
        <v>-</v>
      </c>
      <c r="S781" s="9" t="str">
        <f t="shared" si="224"/>
        <v>-</v>
      </c>
      <c r="T781" s="9" t="str">
        <f t="shared" si="224"/>
        <v>-</v>
      </c>
      <c r="U781" s="9" t="str">
        <f t="shared" si="224"/>
        <v>-</v>
      </c>
      <c r="V781" s="9" t="str">
        <f t="shared" si="224"/>
        <v>-</v>
      </c>
      <c r="W781" s="9" t="str">
        <f t="shared" si="224"/>
        <v>-</v>
      </c>
      <c r="X781" s="9" t="str">
        <f t="shared" si="224"/>
        <v>-</v>
      </c>
      <c r="Y781" s="9" t="str">
        <f t="shared" si="224"/>
        <v>-</v>
      </c>
      <c r="Z781" s="9" t="str">
        <f t="shared" si="224"/>
        <v>-</v>
      </c>
      <c r="AA781" s="9" t="str">
        <f t="shared" si="224"/>
        <v>-</v>
      </c>
      <c r="AB781" s="9" t="str">
        <f t="shared" si="224"/>
        <v>-</v>
      </c>
      <c r="AC781" s="9" t="str">
        <f t="shared" si="224"/>
        <v>-</v>
      </c>
      <c r="AD781" s="9" t="str">
        <f t="shared" si="224"/>
        <v>-</v>
      </c>
      <c r="AE781" s="9" t="str">
        <f t="shared" si="224"/>
        <v>-</v>
      </c>
      <c r="AF781" s="9" t="str">
        <f t="shared" si="224"/>
        <v>-</v>
      </c>
      <c r="AG781" s="9" t="str">
        <f t="shared" si="224"/>
        <v>-</v>
      </c>
      <c r="AH781" s="9" t="str">
        <f t="shared" si="224"/>
        <v>-</v>
      </c>
      <c r="AI781" s="9" t="str">
        <f t="shared" si="223"/>
        <v>-</v>
      </c>
      <c r="AJ781" s="9" t="str">
        <f t="shared" si="223"/>
        <v>-</v>
      </c>
      <c r="AK781" s="9" t="str">
        <f t="shared" si="223"/>
        <v>-</v>
      </c>
      <c r="AL781" s="9" t="str">
        <f t="shared" si="223"/>
        <v>-</v>
      </c>
      <c r="AM781" s="9" t="str">
        <f t="shared" si="223"/>
        <v>-</v>
      </c>
      <c r="AN781" s="9" t="str">
        <f t="shared" si="223"/>
        <v>-</v>
      </c>
      <c r="AO781" s="9" t="str">
        <f t="shared" si="223"/>
        <v>-</v>
      </c>
      <c r="AP781" s="9" t="str">
        <f t="shared" si="220"/>
        <v>-</v>
      </c>
      <c r="AQ781" s="9" t="str">
        <f t="shared" si="220"/>
        <v>-</v>
      </c>
      <c r="AR781" s="9" t="str">
        <f t="shared" si="220"/>
        <v>-</v>
      </c>
      <c r="AS781" s="9" t="str">
        <f t="shared" si="220"/>
        <v>-</v>
      </c>
      <c r="AT781" s="9" t="str">
        <f t="shared" si="220"/>
        <v>-</v>
      </c>
      <c r="AU781" s="9" t="str">
        <f t="shared" si="220"/>
        <v>-</v>
      </c>
      <c r="AV781" s="9" t="str">
        <f t="shared" si="220"/>
        <v>-</v>
      </c>
      <c r="AW781" s="9" t="str">
        <f t="shared" si="220"/>
        <v>-</v>
      </c>
      <c r="AX781" s="9" t="str">
        <f t="shared" si="220"/>
        <v>-</v>
      </c>
      <c r="AY781" s="9" t="str">
        <f t="shared" si="220"/>
        <v>-</v>
      </c>
      <c r="AZ781" s="9" t="str">
        <f t="shared" si="223"/>
        <v>-</v>
      </c>
      <c r="BA781" s="9" t="str">
        <f t="shared" si="223"/>
        <v>-</v>
      </c>
      <c r="BB781" s="9" t="str">
        <f t="shared" si="224"/>
        <v>-</v>
      </c>
      <c r="BC781" s="9" t="str">
        <f t="shared" si="224"/>
        <v>-</v>
      </c>
      <c r="BD781" s="9" t="str">
        <f t="shared" si="224"/>
        <v>-</v>
      </c>
      <c r="BE781" s="9" t="str">
        <f t="shared" si="224"/>
        <v>-</v>
      </c>
      <c r="BF781" s="9" t="str">
        <f t="shared" si="224"/>
        <v>-</v>
      </c>
      <c r="BG781" s="9" t="str">
        <f t="shared" si="224"/>
        <v>-</v>
      </c>
      <c r="BH781" s="9" t="str">
        <f t="shared" si="224"/>
        <v>-</v>
      </c>
      <c r="BI781" s="9" t="str">
        <f t="shared" si="224"/>
        <v>-</v>
      </c>
      <c r="BJ781" s="37">
        <f t="shared" si="212"/>
        <v>0</v>
      </c>
      <c r="BK781" s="34" t="str">
        <f t="shared" si="213"/>
        <v>-</v>
      </c>
      <c r="BL781" s="9" t="e">
        <f t="shared" si="193"/>
        <v>#VALUE!</v>
      </c>
      <c r="BN781" s="38">
        <f>BN730+1</f>
        <v>142</v>
      </c>
      <c r="BO781" s="34" t="str">
        <f t="shared" si="194"/>
        <v>-</v>
      </c>
      <c r="BP781" s="37">
        <f t="shared" si="195"/>
        <v>0</v>
      </c>
      <c r="BQ781" s="37">
        <f t="shared" si="196"/>
        <v>0</v>
      </c>
      <c r="BR781" s="36">
        <f t="shared" si="197"/>
        <v>0</v>
      </c>
      <c r="BS781" s="36">
        <f t="shared" si="197"/>
        <v>0</v>
      </c>
      <c r="BV781" s="25"/>
      <c r="BW781" s="25"/>
      <c r="BX781" s="25"/>
    </row>
    <row r="782" spans="1:76">
      <c r="A782" s="38" t="s">
        <v>80</v>
      </c>
      <c r="B782" s="36"/>
      <c r="C782" s="36"/>
      <c r="D782" s="9">
        <f t="shared" ref="D782:BI782" si="225">COUNTIF(D590:D781,"&gt;0")</f>
        <v>158</v>
      </c>
      <c r="E782" s="9">
        <f t="shared" si="225"/>
        <v>0</v>
      </c>
      <c r="F782" s="9">
        <f t="shared" si="225"/>
        <v>42</v>
      </c>
      <c r="G782" s="9">
        <f t="shared" si="225"/>
        <v>0</v>
      </c>
      <c r="H782" s="9">
        <f t="shared" si="225"/>
        <v>0</v>
      </c>
      <c r="I782" s="9">
        <f t="shared" si="225"/>
        <v>0</v>
      </c>
      <c r="J782" s="9">
        <f t="shared" si="225"/>
        <v>44</v>
      </c>
      <c r="K782" s="9">
        <f t="shared" si="225"/>
        <v>0</v>
      </c>
      <c r="L782" s="9">
        <f t="shared" si="225"/>
        <v>0</v>
      </c>
      <c r="M782" s="9">
        <f t="shared" si="225"/>
        <v>41</v>
      </c>
      <c r="N782" s="9">
        <f t="shared" si="225"/>
        <v>0</v>
      </c>
      <c r="O782" s="9">
        <f t="shared" si="225"/>
        <v>0</v>
      </c>
      <c r="P782" s="9">
        <f t="shared" si="225"/>
        <v>0</v>
      </c>
      <c r="Q782" s="9">
        <f t="shared" si="225"/>
        <v>158</v>
      </c>
      <c r="R782" s="9">
        <f t="shared" si="225"/>
        <v>0</v>
      </c>
      <c r="S782" s="9">
        <f t="shared" si="225"/>
        <v>0</v>
      </c>
      <c r="T782" s="9">
        <f t="shared" si="225"/>
        <v>152</v>
      </c>
      <c r="U782" s="9">
        <f t="shared" si="225"/>
        <v>151</v>
      </c>
      <c r="V782" s="9">
        <f t="shared" si="225"/>
        <v>0</v>
      </c>
      <c r="W782" s="9">
        <f t="shared" si="225"/>
        <v>0</v>
      </c>
      <c r="X782" s="9">
        <f t="shared" si="225"/>
        <v>0</v>
      </c>
      <c r="Y782" s="9">
        <f t="shared" si="225"/>
        <v>0</v>
      </c>
      <c r="Z782" s="9">
        <f t="shared" si="225"/>
        <v>159</v>
      </c>
      <c r="AA782" s="9">
        <f t="shared" si="225"/>
        <v>0</v>
      </c>
      <c r="AB782" s="9">
        <f t="shared" si="225"/>
        <v>50</v>
      </c>
      <c r="AC782" s="9">
        <f t="shared" si="225"/>
        <v>2</v>
      </c>
      <c r="AD782" s="9">
        <f t="shared" si="225"/>
        <v>0</v>
      </c>
      <c r="AE782" s="9">
        <f t="shared" si="225"/>
        <v>0</v>
      </c>
      <c r="AF782" s="9">
        <f t="shared" si="225"/>
        <v>0</v>
      </c>
      <c r="AG782" s="9">
        <f t="shared" si="225"/>
        <v>156</v>
      </c>
      <c r="AH782" s="9">
        <f t="shared" si="225"/>
        <v>0</v>
      </c>
      <c r="AI782" s="9">
        <f t="shared" si="225"/>
        <v>96</v>
      </c>
      <c r="AJ782" s="9">
        <f t="shared" si="225"/>
        <v>150</v>
      </c>
      <c r="AK782" s="9">
        <f t="shared" si="225"/>
        <v>63</v>
      </c>
      <c r="AL782" s="9">
        <f t="shared" si="225"/>
        <v>71</v>
      </c>
      <c r="AM782" s="9">
        <f t="shared" si="225"/>
        <v>159</v>
      </c>
      <c r="AN782" s="9">
        <f t="shared" si="225"/>
        <v>153</v>
      </c>
      <c r="AO782" s="9">
        <f t="shared" si="225"/>
        <v>0</v>
      </c>
      <c r="AP782" s="9">
        <f t="shared" si="225"/>
        <v>148</v>
      </c>
      <c r="AQ782" s="9">
        <f t="shared" si="225"/>
        <v>0</v>
      </c>
      <c r="AR782" s="9">
        <f t="shared" si="225"/>
        <v>0</v>
      </c>
      <c r="AS782" s="9">
        <f t="shared" si="225"/>
        <v>117</v>
      </c>
      <c r="AT782" s="9">
        <f t="shared" si="225"/>
        <v>0</v>
      </c>
      <c r="AU782" s="9">
        <f t="shared" si="225"/>
        <v>0</v>
      </c>
      <c r="AV782" s="9">
        <f t="shared" si="225"/>
        <v>0</v>
      </c>
      <c r="AW782" s="9">
        <f t="shared" si="225"/>
        <v>75</v>
      </c>
      <c r="AX782" s="9">
        <f t="shared" si="225"/>
        <v>0</v>
      </c>
      <c r="AY782" s="9">
        <f t="shared" si="225"/>
        <v>0</v>
      </c>
      <c r="AZ782" s="9">
        <f t="shared" si="225"/>
        <v>55</v>
      </c>
      <c r="BA782" s="9">
        <f t="shared" si="225"/>
        <v>0</v>
      </c>
      <c r="BB782" s="9">
        <f t="shared" si="225"/>
        <v>88</v>
      </c>
      <c r="BC782" s="9">
        <f t="shared" si="225"/>
        <v>159</v>
      </c>
      <c r="BD782" s="9">
        <f t="shared" si="225"/>
        <v>0</v>
      </c>
      <c r="BE782" s="9">
        <f t="shared" si="225"/>
        <v>158</v>
      </c>
      <c r="BF782" s="9">
        <f t="shared" si="225"/>
        <v>58</v>
      </c>
      <c r="BG782" s="9">
        <f t="shared" si="225"/>
        <v>0</v>
      </c>
      <c r="BH782" s="9">
        <f t="shared" si="225"/>
        <v>48</v>
      </c>
      <c r="BI782" s="9">
        <f t="shared" si="225"/>
        <v>44</v>
      </c>
      <c r="BJ782" s="37">
        <f>SUM(D782:BI782)</f>
        <v>2755</v>
      </c>
      <c r="BK782" s="34"/>
      <c r="BL782" s="9"/>
      <c r="BR782" s="25"/>
      <c r="BS782" s="25"/>
      <c r="BV782" s="25"/>
      <c r="BW782" s="25"/>
      <c r="BX782" s="25"/>
    </row>
    <row r="783" spans="1:76">
      <c r="A783" s="40"/>
      <c r="B783" s="41"/>
      <c r="C783" s="41"/>
      <c r="BJ783" s="5"/>
      <c r="BK783" s="42"/>
      <c r="BR783" s="25"/>
      <c r="BS783" s="25"/>
      <c r="BV783" s="25"/>
      <c r="BW783" s="25"/>
      <c r="BX783" s="25"/>
    </row>
    <row r="784" spans="1:76">
      <c r="A784" s="43" t="s">
        <v>113</v>
      </c>
      <c r="B784" s="44"/>
      <c r="C784" s="44"/>
      <c r="BJ784" s="5"/>
      <c r="BK784" s="42"/>
      <c r="BR784" s="25"/>
      <c r="BS784" s="25"/>
      <c r="BV784" s="25"/>
      <c r="BW784" s="25"/>
      <c r="BX784" s="25"/>
    </row>
    <row r="785" spans="1:76">
      <c r="A785" s="38">
        <v>1</v>
      </c>
      <c r="B785" s="36">
        <f>B3</f>
        <v>1</v>
      </c>
      <c r="C785" s="36">
        <f t="shared" ref="C785:C848" si="226">C3</f>
        <v>1</v>
      </c>
      <c r="D785" s="9">
        <f t="shared" ref="D785:AI785" si="227">IF(D590="-","-",ABS(D590-$BK590))</f>
        <v>4</v>
      </c>
      <c r="E785" s="9" t="str">
        <f t="shared" si="227"/>
        <v>-</v>
      </c>
      <c r="F785" s="9" t="str">
        <f t="shared" si="227"/>
        <v>-</v>
      </c>
      <c r="G785" s="9" t="str">
        <f t="shared" si="227"/>
        <v>-</v>
      </c>
      <c r="H785" s="9" t="str">
        <f t="shared" si="227"/>
        <v>-</v>
      </c>
      <c r="I785" s="9" t="str">
        <f t="shared" si="227"/>
        <v>-</v>
      </c>
      <c r="J785" s="9" t="str">
        <f t="shared" si="227"/>
        <v>-</v>
      </c>
      <c r="K785" s="9" t="str">
        <f t="shared" si="227"/>
        <v>-</v>
      </c>
      <c r="L785" s="9" t="str">
        <f t="shared" si="227"/>
        <v>-</v>
      </c>
      <c r="M785" s="9" t="str">
        <f t="shared" si="227"/>
        <v>-</v>
      </c>
      <c r="N785" s="9" t="str">
        <f t="shared" si="227"/>
        <v>-</v>
      </c>
      <c r="O785" s="9" t="str">
        <f t="shared" si="227"/>
        <v>-</v>
      </c>
      <c r="P785" s="9" t="str">
        <f t="shared" si="227"/>
        <v>-</v>
      </c>
      <c r="Q785" s="9">
        <f t="shared" si="227"/>
        <v>1</v>
      </c>
      <c r="R785" s="9" t="str">
        <f t="shared" si="227"/>
        <v>-</v>
      </c>
      <c r="S785" s="9" t="str">
        <f t="shared" si="227"/>
        <v>-</v>
      </c>
      <c r="T785" s="9">
        <f t="shared" si="227"/>
        <v>1</v>
      </c>
      <c r="U785" s="9">
        <f t="shared" si="227"/>
        <v>2</v>
      </c>
      <c r="V785" s="9" t="str">
        <f t="shared" si="227"/>
        <v>-</v>
      </c>
      <c r="W785" s="9" t="str">
        <f t="shared" si="227"/>
        <v>-</v>
      </c>
      <c r="X785" s="9" t="str">
        <f t="shared" si="227"/>
        <v>-</v>
      </c>
      <c r="Y785" s="9" t="str">
        <f t="shared" si="227"/>
        <v>-</v>
      </c>
      <c r="Z785" s="9">
        <f t="shared" si="227"/>
        <v>0</v>
      </c>
      <c r="AA785" s="9" t="str">
        <f t="shared" si="227"/>
        <v>-</v>
      </c>
      <c r="AB785" s="9" t="str">
        <f t="shared" si="227"/>
        <v>-</v>
      </c>
      <c r="AC785" s="9" t="str">
        <f t="shared" si="227"/>
        <v>-</v>
      </c>
      <c r="AD785" s="9" t="str">
        <f t="shared" si="227"/>
        <v>-</v>
      </c>
      <c r="AE785" s="9" t="str">
        <f t="shared" si="227"/>
        <v>-</v>
      </c>
      <c r="AF785" s="9" t="str">
        <f t="shared" si="227"/>
        <v>-</v>
      </c>
      <c r="AG785" s="9">
        <f t="shared" si="227"/>
        <v>1</v>
      </c>
      <c r="AH785" s="9" t="str">
        <f t="shared" si="227"/>
        <v>-</v>
      </c>
      <c r="AI785" s="9">
        <f t="shared" si="227"/>
        <v>1</v>
      </c>
      <c r="AJ785" s="9">
        <f t="shared" ref="AJ785:BI785" si="228">IF(AJ590="-","-",ABS(AJ590-$BK590))</f>
        <v>2</v>
      </c>
      <c r="AK785" s="9">
        <f t="shared" si="228"/>
        <v>3</v>
      </c>
      <c r="AL785" s="9">
        <f t="shared" si="228"/>
        <v>3</v>
      </c>
      <c r="AM785" s="9">
        <f t="shared" si="228"/>
        <v>1</v>
      </c>
      <c r="AN785" s="9">
        <f t="shared" si="228"/>
        <v>1</v>
      </c>
      <c r="AO785" s="9" t="str">
        <f t="shared" si="228"/>
        <v>-</v>
      </c>
      <c r="AP785" s="9">
        <f t="shared" si="228"/>
        <v>4</v>
      </c>
      <c r="AQ785" s="9" t="str">
        <f t="shared" si="228"/>
        <v>-</v>
      </c>
      <c r="AR785" s="9" t="str">
        <f t="shared" si="228"/>
        <v>-</v>
      </c>
      <c r="AS785" s="9">
        <f t="shared" si="228"/>
        <v>2</v>
      </c>
      <c r="AT785" s="9" t="str">
        <f t="shared" si="228"/>
        <v>-</v>
      </c>
      <c r="AU785" s="9" t="str">
        <f t="shared" si="228"/>
        <v>-</v>
      </c>
      <c r="AV785" s="9" t="str">
        <f t="shared" si="228"/>
        <v>-</v>
      </c>
      <c r="AW785" s="9">
        <f t="shared" si="228"/>
        <v>1</v>
      </c>
      <c r="AX785" s="9" t="str">
        <f t="shared" si="228"/>
        <v>-</v>
      </c>
      <c r="AY785" s="9" t="str">
        <f t="shared" si="228"/>
        <v>-</v>
      </c>
      <c r="AZ785" s="9" t="str">
        <f t="shared" si="228"/>
        <v>-</v>
      </c>
      <c r="BA785" s="9" t="str">
        <f t="shared" si="228"/>
        <v>-</v>
      </c>
      <c r="BB785" s="9" t="str">
        <f t="shared" si="228"/>
        <v>-</v>
      </c>
      <c r="BC785" s="9">
        <f t="shared" si="228"/>
        <v>2</v>
      </c>
      <c r="BD785" s="9" t="str">
        <f t="shared" si="228"/>
        <v>-</v>
      </c>
      <c r="BE785" s="9">
        <f t="shared" si="228"/>
        <v>1</v>
      </c>
      <c r="BF785" s="9">
        <f t="shared" si="228"/>
        <v>0</v>
      </c>
      <c r="BG785" s="9" t="str">
        <f t="shared" si="228"/>
        <v>-</v>
      </c>
      <c r="BH785" s="9" t="str">
        <f t="shared" si="228"/>
        <v>-</v>
      </c>
      <c r="BI785" s="9" t="str">
        <f t="shared" si="228"/>
        <v>-</v>
      </c>
      <c r="BJ785" s="37"/>
      <c r="BK785" s="34"/>
      <c r="BR785" s="25"/>
      <c r="BS785" s="25"/>
      <c r="BV785" s="25"/>
      <c r="BW785" s="25"/>
      <c r="BX785" s="25"/>
    </row>
    <row r="786" spans="1:76">
      <c r="A786" s="38">
        <f>A785+1</f>
        <v>2</v>
      </c>
      <c r="B786" s="36">
        <f t="shared" ref="B786:C849" si="229">B4</f>
        <v>1</v>
      </c>
      <c r="C786" s="36">
        <f t="shared" si="226"/>
        <v>2</v>
      </c>
      <c r="D786" s="9">
        <f t="shared" ref="D786:AI786" si="230">IF(D591="-","-",ABS(D591-$BK591))</f>
        <v>0.93333433333333371</v>
      </c>
      <c r="E786" s="9" t="str">
        <f t="shared" si="230"/>
        <v>-</v>
      </c>
      <c r="F786" s="9">
        <f t="shared" si="230"/>
        <v>1.0666656666666663</v>
      </c>
      <c r="G786" s="9" t="str">
        <f t="shared" si="230"/>
        <v>-</v>
      </c>
      <c r="H786" s="9" t="str">
        <f t="shared" si="230"/>
        <v>-</v>
      </c>
      <c r="I786" s="9" t="str">
        <f t="shared" si="230"/>
        <v>-</v>
      </c>
      <c r="J786" s="9" t="str">
        <f t="shared" si="230"/>
        <v>-</v>
      </c>
      <c r="K786" s="9" t="str">
        <f t="shared" si="230"/>
        <v>-</v>
      </c>
      <c r="L786" s="9" t="str">
        <f t="shared" si="230"/>
        <v>-</v>
      </c>
      <c r="M786" s="9" t="str">
        <f t="shared" si="230"/>
        <v>-</v>
      </c>
      <c r="N786" s="9" t="str">
        <f t="shared" si="230"/>
        <v>-</v>
      </c>
      <c r="O786" s="9" t="str">
        <f t="shared" si="230"/>
        <v>-</v>
      </c>
      <c r="P786" s="9" t="str">
        <f t="shared" si="230"/>
        <v>-</v>
      </c>
      <c r="Q786" s="9">
        <f t="shared" si="230"/>
        <v>1.0666656666666663</v>
      </c>
      <c r="R786" s="9" t="str">
        <f t="shared" si="230"/>
        <v>-</v>
      </c>
      <c r="S786" s="9" t="str">
        <f t="shared" si="230"/>
        <v>-</v>
      </c>
      <c r="T786" s="9">
        <f t="shared" si="230"/>
        <v>2.0666656666666663</v>
      </c>
      <c r="U786" s="9">
        <f t="shared" si="230"/>
        <v>1.9333343333333337</v>
      </c>
      <c r="V786" s="9" t="str">
        <f t="shared" si="230"/>
        <v>-</v>
      </c>
      <c r="W786" s="9" t="str">
        <f t="shared" si="230"/>
        <v>-</v>
      </c>
      <c r="X786" s="9" t="str">
        <f t="shared" si="230"/>
        <v>-</v>
      </c>
      <c r="Y786" s="9" t="str">
        <f t="shared" si="230"/>
        <v>-</v>
      </c>
      <c r="Z786" s="9">
        <f t="shared" si="230"/>
        <v>0.93333433333333371</v>
      </c>
      <c r="AA786" s="9" t="str">
        <f t="shared" si="230"/>
        <v>-</v>
      </c>
      <c r="AB786" s="9" t="str">
        <f t="shared" si="230"/>
        <v>-</v>
      </c>
      <c r="AC786" s="9" t="str">
        <f t="shared" si="230"/>
        <v>-</v>
      </c>
      <c r="AD786" s="9" t="str">
        <f t="shared" si="230"/>
        <v>-</v>
      </c>
      <c r="AE786" s="9" t="str">
        <f t="shared" si="230"/>
        <v>-</v>
      </c>
      <c r="AF786" s="9" t="str">
        <f t="shared" si="230"/>
        <v>-</v>
      </c>
      <c r="AG786" s="9">
        <f t="shared" si="230"/>
        <v>1.0666656666666663</v>
      </c>
      <c r="AH786" s="9" t="str">
        <f t="shared" si="230"/>
        <v>-</v>
      </c>
      <c r="AI786" s="9" t="str">
        <f t="shared" si="230"/>
        <v>-</v>
      </c>
      <c r="AJ786" s="9">
        <f t="shared" ref="AJ786:BI786" si="231">IF(AJ591="-","-",ABS(AJ591-$BK591))</f>
        <v>6.666566666666629E-2</v>
      </c>
      <c r="AK786" s="9">
        <f t="shared" si="231"/>
        <v>2.9333343333333337</v>
      </c>
      <c r="AL786" s="9" t="str">
        <f t="shared" si="231"/>
        <v>-</v>
      </c>
      <c r="AM786" s="9">
        <f t="shared" si="231"/>
        <v>6.666566666666629E-2</v>
      </c>
      <c r="AN786" s="9">
        <f t="shared" si="231"/>
        <v>2.0666656666666663</v>
      </c>
      <c r="AO786" s="9" t="str">
        <f t="shared" si="231"/>
        <v>-</v>
      </c>
      <c r="AP786" s="9">
        <f t="shared" si="231"/>
        <v>2.9333343333333337</v>
      </c>
      <c r="AQ786" s="9" t="str">
        <f t="shared" si="231"/>
        <v>-</v>
      </c>
      <c r="AR786" s="9" t="str">
        <f t="shared" si="231"/>
        <v>-</v>
      </c>
      <c r="AS786" s="9">
        <f t="shared" si="231"/>
        <v>2.0666656666666663</v>
      </c>
      <c r="AT786" s="9" t="str">
        <f t="shared" si="231"/>
        <v>-</v>
      </c>
      <c r="AU786" s="9" t="str">
        <f t="shared" si="231"/>
        <v>-</v>
      </c>
      <c r="AV786" s="9" t="str">
        <f t="shared" si="231"/>
        <v>-</v>
      </c>
      <c r="AW786" s="9" t="str">
        <f t="shared" si="231"/>
        <v>-</v>
      </c>
      <c r="AX786" s="9" t="str">
        <f t="shared" si="231"/>
        <v>-</v>
      </c>
      <c r="AY786" s="9" t="str">
        <f t="shared" si="231"/>
        <v>-</v>
      </c>
      <c r="AZ786" s="9" t="str">
        <f t="shared" si="231"/>
        <v>-</v>
      </c>
      <c r="BA786" s="9" t="str">
        <f t="shared" si="231"/>
        <v>-</v>
      </c>
      <c r="BB786" s="9" t="str">
        <f t="shared" si="231"/>
        <v>-</v>
      </c>
      <c r="BC786" s="9">
        <f t="shared" si="231"/>
        <v>6.666566666666629E-2</v>
      </c>
      <c r="BD786" s="9" t="str">
        <f t="shared" si="231"/>
        <v>-</v>
      </c>
      <c r="BE786" s="9">
        <f t="shared" si="231"/>
        <v>6.666566666666629E-2</v>
      </c>
      <c r="BF786" s="9" t="str">
        <f t="shared" si="231"/>
        <v>-</v>
      </c>
      <c r="BG786" s="9" t="str">
        <f t="shared" si="231"/>
        <v>-</v>
      </c>
      <c r="BH786" s="9" t="str">
        <f t="shared" si="231"/>
        <v>-</v>
      </c>
      <c r="BI786" s="9" t="str">
        <f t="shared" si="231"/>
        <v>-</v>
      </c>
      <c r="BJ786" s="37"/>
      <c r="BK786" s="34"/>
      <c r="BR786" s="25"/>
      <c r="BS786" s="25"/>
      <c r="BV786" s="25"/>
      <c r="BW786" s="25"/>
      <c r="BX786" s="25"/>
    </row>
    <row r="787" spans="1:76">
      <c r="A787" s="38">
        <f t="shared" ref="A787:A850" si="232">A786+1</f>
        <v>3</v>
      </c>
      <c r="B787" s="36">
        <f t="shared" si="229"/>
        <v>1</v>
      </c>
      <c r="C787" s="36">
        <f t="shared" si="226"/>
        <v>3</v>
      </c>
      <c r="D787" s="9">
        <f t="shared" ref="D787:AI787" si="233">IF(D592="-","-",ABS(D592-$BK592))</f>
        <v>2.6315809473684215</v>
      </c>
      <c r="E787" s="9" t="str">
        <f t="shared" si="233"/>
        <v>-</v>
      </c>
      <c r="F787" s="9" t="str">
        <f t="shared" si="233"/>
        <v>-</v>
      </c>
      <c r="G787" s="9" t="str">
        <f t="shared" si="233"/>
        <v>-</v>
      </c>
      <c r="H787" s="9" t="str">
        <f t="shared" si="233"/>
        <v>-</v>
      </c>
      <c r="I787" s="9" t="str">
        <f t="shared" si="233"/>
        <v>-</v>
      </c>
      <c r="J787" s="9" t="str">
        <f t="shared" si="233"/>
        <v>-</v>
      </c>
      <c r="K787" s="9" t="str">
        <f t="shared" si="233"/>
        <v>-</v>
      </c>
      <c r="L787" s="9" t="str">
        <f t="shared" si="233"/>
        <v>-</v>
      </c>
      <c r="M787" s="9" t="str">
        <f t="shared" si="233"/>
        <v>-</v>
      </c>
      <c r="N787" s="9" t="str">
        <f t="shared" si="233"/>
        <v>-</v>
      </c>
      <c r="O787" s="9" t="str">
        <f t="shared" si="233"/>
        <v>-</v>
      </c>
      <c r="P787" s="9" t="str">
        <f t="shared" si="233"/>
        <v>-</v>
      </c>
      <c r="Q787" s="9">
        <f t="shared" si="233"/>
        <v>2.3684190526315785</v>
      </c>
      <c r="R787" s="9" t="str">
        <f t="shared" si="233"/>
        <v>-</v>
      </c>
      <c r="S787" s="9" t="str">
        <f t="shared" si="233"/>
        <v>-</v>
      </c>
      <c r="T787" s="9">
        <f t="shared" si="233"/>
        <v>0.63158094736842152</v>
      </c>
      <c r="U787" s="9">
        <f t="shared" si="233"/>
        <v>3.6315809473684215</v>
      </c>
      <c r="V787" s="9" t="str">
        <f t="shared" si="233"/>
        <v>-</v>
      </c>
      <c r="W787" s="9" t="str">
        <f t="shared" si="233"/>
        <v>-</v>
      </c>
      <c r="X787" s="9" t="str">
        <f t="shared" si="233"/>
        <v>-</v>
      </c>
      <c r="Y787" s="9" t="str">
        <f t="shared" si="233"/>
        <v>-</v>
      </c>
      <c r="Z787" s="9">
        <f t="shared" si="233"/>
        <v>1.6315809473684215</v>
      </c>
      <c r="AA787" s="9" t="str">
        <f t="shared" si="233"/>
        <v>-</v>
      </c>
      <c r="AB787" s="9">
        <f t="shared" si="233"/>
        <v>1.6315809473684215</v>
      </c>
      <c r="AC787" s="9" t="str">
        <f t="shared" si="233"/>
        <v>-</v>
      </c>
      <c r="AD787" s="9" t="str">
        <f t="shared" si="233"/>
        <v>-</v>
      </c>
      <c r="AE787" s="9" t="str">
        <f t="shared" si="233"/>
        <v>-</v>
      </c>
      <c r="AF787" s="9" t="str">
        <f t="shared" si="233"/>
        <v>-</v>
      </c>
      <c r="AG787" s="9">
        <f t="shared" si="233"/>
        <v>0.63158094736842152</v>
      </c>
      <c r="AH787" s="9" t="str">
        <f t="shared" si="233"/>
        <v>-</v>
      </c>
      <c r="AI787" s="9">
        <f t="shared" si="233"/>
        <v>0.63158094736842152</v>
      </c>
      <c r="AJ787" s="9">
        <f t="shared" ref="AJ787:BI787" si="234">IF(AJ592="-","-",ABS(AJ592-$BK592))</f>
        <v>1.3684190526315785</v>
      </c>
      <c r="AK787" s="9">
        <f t="shared" si="234"/>
        <v>2.6315809473684215</v>
      </c>
      <c r="AL787" s="9">
        <f t="shared" si="234"/>
        <v>4.3684190526315785</v>
      </c>
      <c r="AM787" s="9">
        <f t="shared" si="234"/>
        <v>2.3684190526315785</v>
      </c>
      <c r="AN787" s="9" t="str">
        <f t="shared" si="234"/>
        <v>-</v>
      </c>
      <c r="AO787" s="9" t="str">
        <f t="shared" si="234"/>
        <v>-</v>
      </c>
      <c r="AP787" s="9">
        <f t="shared" si="234"/>
        <v>1.6315809473684215</v>
      </c>
      <c r="AQ787" s="9" t="str">
        <f t="shared" si="234"/>
        <v>-</v>
      </c>
      <c r="AR787" s="9" t="str">
        <f t="shared" si="234"/>
        <v>-</v>
      </c>
      <c r="AS787" s="9">
        <f t="shared" si="234"/>
        <v>1.6315809473684215</v>
      </c>
      <c r="AT787" s="9" t="str">
        <f t="shared" si="234"/>
        <v>-</v>
      </c>
      <c r="AU787" s="9" t="str">
        <f t="shared" si="234"/>
        <v>-</v>
      </c>
      <c r="AV787" s="9" t="str">
        <f t="shared" si="234"/>
        <v>-</v>
      </c>
      <c r="AW787" s="9">
        <f t="shared" si="234"/>
        <v>1.3684190526315785</v>
      </c>
      <c r="AX787" s="9" t="str">
        <f t="shared" si="234"/>
        <v>-</v>
      </c>
      <c r="AY787" s="9" t="str">
        <f t="shared" si="234"/>
        <v>-</v>
      </c>
      <c r="AZ787" s="9" t="str">
        <f t="shared" si="234"/>
        <v>-</v>
      </c>
      <c r="BA787" s="9" t="str">
        <f t="shared" si="234"/>
        <v>-</v>
      </c>
      <c r="BB787" s="9" t="str">
        <f t="shared" si="234"/>
        <v>-</v>
      </c>
      <c r="BC787" s="9">
        <f t="shared" si="234"/>
        <v>2.3684190526315785</v>
      </c>
      <c r="BD787" s="9" t="str">
        <f t="shared" si="234"/>
        <v>-</v>
      </c>
      <c r="BE787" s="9">
        <f t="shared" si="234"/>
        <v>2.6315809473684215</v>
      </c>
      <c r="BF787" s="9">
        <f t="shared" si="234"/>
        <v>2.3684190526315785</v>
      </c>
      <c r="BG787" s="9" t="str">
        <f t="shared" si="234"/>
        <v>-</v>
      </c>
      <c r="BH787" s="9">
        <f t="shared" si="234"/>
        <v>3.3684190526315785</v>
      </c>
      <c r="BI787" s="9" t="str">
        <f t="shared" si="234"/>
        <v>-</v>
      </c>
      <c r="BJ787" s="37"/>
      <c r="BK787" s="34"/>
      <c r="BR787" s="25"/>
      <c r="BS787" s="25"/>
      <c r="BV787" s="25"/>
      <c r="BW787" s="25"/>
      <c r="BX787" s="25"/>
    </row>
    <row r="788" spans="1:76">
      <c r="A788" s="38">
        <f t="shared" si="232"/>
        <v>4</v>
      </c>
      <c r="B788" s="36">
        <f t="shared" si="229"/>
        <v>2</v>
      </c>
      <c r="C788" s="36">
        <f t="shared" si="226"/>
        <v>1</v>
      </c>
      <c r="D788" s="9">
        <f t="shared" ref="D788:AI788" si="235">IF(D593="-","-",ABS(D593-$BK593))</f>
        <v>2.4210556315789464</v>
      </c>
      <c r="E788" s="9" t="str">
        <f t="shared" si="235"/>
        <v>-</v>
      </c>
      <c r="F788" s="9" t="str">
        <f t="shared" si="235"/>
        <v>-</v>
      </c>
      <c r="G788" s="9" t="str">
        <f t="shared" si="235"/>
        <v>-</v>
      </c>
      <c r="H788" s="9" t="str">
        <f t="shared" si="235"/>
        <v>-</v>
      </c>
      <c r="I788" s="9" t="str">
        <f t="shared" si="235"/>
        <v>-</v>
      </c>
      <c r="J788" s="9">
        <f t="shared" si="235"/>
        <v>1.5789443684210536</v>
      </c>
      <c r="K788" s="9" t="str">
        <f t="shared" si="235"/>
        <v>-</v>
      </c>
      <c r="L788" s="9" t="str">
        <f t="shared" si="235"/>
        <v>-</v>
      </c>
      <c r="M788" s="9">
        <f t="shared" si="235"/>
        <v>1.4210556315789464</v>
      </c>
      <c r="N788" s="9" t="str">
        <f t="shared" si="235"/>
        <v>-</v>
      </c>
      <c r="O788" s="9" t="str">
        <f t="shared" si="235"/>
        <v>-</v>
      </c>
      <c r="P788" s="9" t="str">
        <f t="shared" si="235"/>
        <v>-</v>
      </c>
      <c r="Q788" s="9">
        <f t="shared" si="235"/>
        <v>0.57894436842105357</v>
      </c>
      <c r="R788" s="9" t="str">
        <f t="shared" si="235"/>
        <v>-</v>
      </c>
      <c r="S788" s="9" t="str">
        <f t="shared" si="235"/>
        <v>-</v>
      </c>
      <c r="T788" s="9">
        <f t="shared" si="235"/>
        <v>1.4210556315789464</v>
      </c>
      <c r="U788" s="9">
        <f t="shared" si="235"/>
        <v>2.4210556315789464</v>
      </c>
      <c r="V788" s="9" t="str">
        <f t="shared" si="235"/>
        <v>-</v>
      </c>
      <c r="W788" s="9" t="str">
        <f t="shared" si="235"/>
        <v>-</v>
      </c>
      <c r="X788" s="9" t="str">
        <f t="shared" si="235"/>
        <v>-</v>
      </c>
      <c r="Y788" s="9" t="str">
        <f t="shared" si="235"/>
        <v>-</v>
      </c>
      <c r="Z788" s="9">
        <f t="shared" si="235"/>
        <v>1.4210556315789464</v>
      </c>
      <c r="AA788" s="9" t="str">
        <f t="shared" si="235"/>
        <v>-</v>
      </c>
      <c r="AB788" s="9" t="str">
        <f t="shared" si="235"/>
        <v>-</v>
      </c>
      <c r="AC788" s="9" t="str">
        <f t="shared" si="235"/>
        <v>-</v>
      </c>
      <c r="AD788" s="9" t="str">
        <f t="shared" si="235"/>
        <v>-</v>
      </c>
      <c r="AE788" s="9" t="str">
        <f t="shared" si="235"/>
        <v>-</v>
      </c>
      <c r="AF788" s="9" t="str">
        <f t="shared" si="235"/>
        <v>-</v>
      </c>
      <c r="AG788" s="9">
        <f t="shared" si="235"/>
        <v>1.4210556315789464</v>
      </c>
      <c r="AH788" s="9" t="str">
        <f t="shared" si="235"/>
        <v>-</v>
      </c>
      <c r="AI788" s="9">
        <f t="shared" si="235"/>
        <v>0.57894436842105357</v>
      </c>
      <c r="AJ788" s="9" t="str">
        <f t="shared" ref="AJ788:BI788" si="236">IF(AJ593="-","-",ABS(AJ593-$BK593))</f>
        <v>-</v>
      </c>
      <c r="AK788" s="9">
        <f t="shared" si="236"/>
        <v>2.4210556315789464</v>
      </c>
      <c r="AL788" s="9">
        <f t="shared" si="236"/>
        <v>3.5789443684210536</v>
      </c>
      <c r="AM788" s="9">
        <f t="shared" si="236"/>
        <v>3.5789443684210536</v>
      </c>
      <c r="AN788" s="9" t="str">
        <f t="shared" si="236"/>
        <v>-</v>
      </c>
      <c r="AO788" s="9" t="str">
        <f t="shared" si="236"/>
        <v>-</v>
      </c>
      <c r="AP788" s="9">
        <f t="shared" si="236"/>
        <v>0.42105563157894643</v>
      </c>
      <c r="AQ788" s="9" t="str">
        <f t="shared" si="236"/>
        <v>-</v>
      </c>
      <c r="AR788" s="9" t="str">
        <f t="shared" si="236"/>
        <v>-</v>
      </c>
      <c r="AS788" s="9">
        <f t="shared" si="236"/>
        <v>0.42105563157894643</v>
      </c>
      <c r="AT788" s="9" t="str">
        <f t="shared" si="236"/>
        <v>-</v>
      </c>
      <c r="AU788" s="9" t="str">
        <f t="shared" si="236"/>
        <v>-</v>
      </c>
      <c r="AV788" s="9" t="str">
        <f t="shared" si="236"/>
        <v>-</v>
      </c>
      <c r="AW788" s="9">
        <f t="shared" si="236"/>
        <v>1.5789443684210536</v>
      </c>
      <c r="AX788" s="9" t="str">
        <f t="shared" si="236"/>
        <v>-</v>
      </c>
      <c r="AY788" s="9" t="str">
        <f t="shared" si="236"/>
        <v>-</v>
      </c>
      <c r="AZ788" s="9" t="str">
        <f t="shared" si="236"/>
        <v>-</v>
      </c>
      <c r="BA788" s="9" t="str">
        <f t="shared" si="236"/>
        <v>-</v>
      </c>
      <c r="BB788" s="9" t="str">
        <f t="shared" si="236"/>
        <v>-</v>
      </c>
      <c r="BC788" s="9">
        <f t="shared" si="236"/>
        <v>0.57894436842105357</v>
      </c>
      <c r="BD788" s="9" t="str">
        <f t="shared" si="236"/>
        <v>-</v>
      </c>
      <c r="BE788" s="9">
        <f t="shared" si="236"/>
        <v>1.4210556315789464</v>
      </c>
      <c r="BF788" s="9">
        <f t="shared" si="236"/>
        <v>0.57894436842105357</v>
      </c>
      <c r="BG788" s="9" t="str">
        <f t="shared" si="236"/>
        <v>-</v>
      </c>
      <c r="BH788" s="9" t="str">
        <f t="shared" si="236"/>
        <v>-</v>
      </c>
      <c r="BI788" s="9">
        <f t="shared" si="236"/>
        <v>2.5789443684210536</v>
      </c>
      <c r="BJ788" s="37"/>
      <c r="BK788" s="34"/>
      <c r="BR788" s="25"/>
      <c r="BS788" s="25"/>
      <c r="BV788" s="25"/>
      <c r="BW788" s="25"/>
      <c r="BX788" s="25"/>
    </row>
    <row r="789" spans="1:76">
      <c r="A789" s="38">
        <f t="shared" si="232"/>
        <v>5</v>
      </c>
      <c r="B789" s="36">
        <f t="shared" si="229"/>
        <v>2</v>
      </c>
      <c r="C789" s="36">
        <f t="shared" si="226"/>
        <v>2</v>
      </c>
      <c r="D789" s="9">
        <f t="shared" ref="D789:AI789" si="237">IF(D594="-","-",ABS(D594-$BK594))</f>
        <v>1.0666626666666668</v>
      </c>
      <c r="E789" s="9" t="str">
        <f t="shared" si="237"/>
        <v>-</v>
      </c>
      <c r="F789" s="9" t="str">
        <f t="shared" si="237"/>
        <v>-</v>
      </c>
      <c r="G789" s="9" t="str">
        <f t="shared" si="237"/>
        <v>-</v>
      </c>
      <c r="H789" s="9" t="str">
        <f t="shared" si="237"/>
        <v>-</v>
      </c>
      <c r="I789" s="9" t="str">
        <f t="shared" si="237"/>
        <v>-</v>
      </c>
      <c r="J789" s="9" t="str">
        <f t="shared" si="237"/>
        <v>-</v>
      </c>
      <c r="K789" s="9" t="str">
        <f t="shared" si="237"/>
        <v>-</v>
      </c>
      <c r="L789" s="9" t="str">
        <f t="shared" si="237"/>
        <v>-</v>
      </c>
      <c r="M789" s="9" t="str">
        <f t="shared" si="237"/>
        <v>-</v>
      </c>
      <c r="N789" s="9" t="str">
        <f t="shared" si="237"/>
        <v>-</v>
      </c>
      <c r="O789" s="9" t="str">
        <f t="shared" si="237"/>
        <v>-</v>
      </c>
      <c r="P789" s="9" t="str">
        <f t="shared" si="237"/>
        <v>-</v>
      </c>
      <c r="Q789" s="9">
        <f t="shared" si="237"/>
        <v>6.6662666666666759E-2</v>
      </c>
      <c r="R789" s="9" t="str">
        <f t="shared" si="237"/>
        <v>-</v>
      </c>
      <c r="S789" s="9" t="str">
        <f t="shared" si="237"/>
        <v>-</v>
      </c>
      <c r="T789" s="9">
        <f t="shared" si="237"/>
        <v>1.0666626666666668</v>
      </c>
      <c r="U789" s="9">
        <f t="shared" si="237"/>
        <v>1.0666626666666668</v>
      </c>
      <c r="V789" s="9" t="str">
        <f t="shared" si="237"/>
        <v>-</v>
      </c>
      <c r="W789" s="9" t="str">
        <f t="shared" si="237"/>
        <v>-</v>
      </c>
      <c r="X789" s="9" t="str">
        <f t="shared" si="237"/>
        <v>-</v>
      </c>
      <c r="Y789" s="9" t="str">
        <f t="shared" si="237"/>
        <v>-</v>
      </c>
      <c r="Z789" s="9">
        <f t="shared" si="237"/>
        <v>3.9333373333333332</v>
      </c>
      <c r="AA789" s="9" t="str">
        <f t="shared" si="237"/>
        <v>-</v>
      </c>
      <c r="AB789" s="9" t="str">
        <f t="shared" si="237"/>
        <v>-</v>
      </c>
      <c r="AC789" s="9" t="str">
        <f t="shared" si="237"/>
        <v>-</v>
      </c>
      <c r="AD789" s="9" t="str">
        <f t="shared" si="237"/>
        <v>-</v>
      </c>
      <c r="AE789" s="9" t="str">
        <f t="shared" si="237"/>
        <v>-</v>
      </c>
      <c r="AF789" s="9" t="str">
        <f t="shared" si="237"/>
        <v>-</v>
      </c>
      <c r="AG789" s="9">
        <f t="shared" si="237"/>
        <v>3.0666626666666668</v>
      </c>
      <c r="AH789" s="9" t="str">
        <f t="shared" si="237"/>
        <v>-</v>
      </c>
      <c r="AI789" s="9">
        <f t="shared" si="237"/>
        <v>0.93333733333333324</v>
      </c>
      <c r="AJ789" s="9" t="str">
        <f t="shared" ref="AJ789:BI789" si="238">IF(AJ594="-","-",ABS(AJ594-$BK594))</f>
        <v>-</v>
      </c>
      <c r="AK789" s="9" t="str">
        <f t="shared" si="238"/>
        <v>-</v>
      </c>
      <c r="AL789" s="9" t="str">
        <f t="shared" si="238"/>
        <v>-</v>
      </c>
      <c r="AM789" s="9">
        <f t="shared" si="238"/>
        <v>0.93333733333333324</v>
      </c>
      <c r="AN789" s="9">
        <f t="shared" si="238"/>
        <v>0.93333733333333324</v>
      </c>
      <c r="AO789" s="9" t="str">
        <f t="shared" si="238"/>
        <v>-</v>
      </c>
      <c r="AP789" s="9">
        <f t="shared" si="238"/>
        <v>0.93333733333333324</v>
      </c>
      <c r="AQ789" s="9" t="str">
        <f t="shared" si="238"/>
        <v>-</v>
      </c>
      <c r="AR789" s="9" t="str">
        <f t="shared" si="238"/>
        <v>-</v>
      </c>
      <c r="AS789" s="9" t="str">
        <f t="shared" si="238"/>
        <v>-</v>
      </c>
      <c r="AT789" s="9" t="str">
        <f t="shared" si="238"/>
        <v>-</v>
      </c>
      <c r="AU789" s="9" t="str">
        <f t="shared" si="238"/>
        <v>-</v>
      </c>
      <c r="AV789" s="9" t="str">
        <f t="shared" si="238"/>
        <v>-</v>
      </c>
      <c r="AW789" s="9" t="str">
        <f t="shared" si="238"/>
        <v>-</v>
      </c>
      <c r="AX789" s="9" t="str">
        <f t="shared" si="238"/>
        <v>-</v>
      </c>
      <c r="AY789" s="9" t="str">
        <f t="shared" si="238"/>
        <v>-</v>
      </c>
      <c r="AZ789" s="9">
        <f t="shared" si="238"/>
        <v>3.0666626666666668</v>
      </c>
      <c r="BA789" s="9" t="str">
        <f t="shared" si="238"/>
        <v>-</v>
      </c>
      <c r="BB789" s="9">
        <f t="shared" si="238"/>
        <v>6.6662666666666759E-2</v>
      </c>
      <c r="BC789" s="9">
        <f t="shared" si="238"/>
        <v>6.6662666666666759E-2</v>
      </c>
      <c r="BD789" s="9" t="str">
        <f t="shared" si="238"/>
        <v>-</v>
      </c>
      <c r="BE789" s="9">
        <f t="shared" si="238"/>
        <v>0.93333733333333324</v>
      </c>
      <c r="BF789" s="9" t="str">
        <f t="shared" si="238"/>
        <v>-</v>
      </c>
      <c r="BG789" s="9" t="str">
        <f t="shared" si="238"/>
        <v>-</v>
      </c>
      <c r="BH789" s="9">
        <f t="shared" si="238"/>
        <v>0.93333733333333324</v>
      </c>
      <c r="BI789" s="9" t="str">
        <f t="shared" si="238"/>
        <v>-</v>
      </c>
      <c r="BJ789" s="37"/>
      <c r="BK789" s="34"/>
      <c r="BR789" s="25"/>
      <c r="BS789" s="25"/>
      <c r="BV789" s="25"/>
      <c r="BW789" s="25"/>
      <c r="BX789" s="25"/>
    </row>
    <row r="790" spans="1:76">
      <c r="A790" s="38">
        <f t="shared" si="232"/>
        <v>6</v>
      </c>
      <c r="B790" s="36">
        <f t="shared" si="229"/>
        <v>2</v>
      </c>
      <c r="C790" s="36">
        <f t="shared" si="226"/>
        <v>3</v>
      </c>
      <c r="D790" s="9">
        <f t="shared" ref="D790:AI790" si="239">IF(D595="-","-",ABS(D595-$BK595))</f>
        <v>0.37500499999999981</v>
      </c>
      <c r="E790" s="9" t="str">
        <f t="shared" si="239"/>
        <v>-</v>
      </c>
      <c r="F790" s="9" t="str">
        <f t="shared" si="239"/>
        <v>-</v>
      </c>
      <c r="G790" s="9" t="str">
        <f t="shared" si="239"/>
        <v>-</v>
      </c>
      <c r="H790" s="9" t="str">
        <f t="shared" si="239"/>
        <v>-</v>
      </c>
      <c r="I790" s="9" t="str">
        <f t="shared" si="239"/>
        <v>-</v>
      </c>
      <c r="J790" s="9" t="str">
        <f t="shared" si="239"/>
        <v>-</v>
      </c>
      <c r="K790" s="9" t="str">
        <f t="shared" si="239"/>
        <v>-</v>
      </c>
      <c r="L790" s="9" t="str">
        <f t="shared" si="239"/>
        <v>-</v>
      </c>
      <c r="M790" s="9" t="str">
        <f t="shared" si="239"/>
        <v>-</v>
      </c>
      <c r="N790" s="9" t="str">
        <f t="shared" si="239"/>
        <v>-</v>
      </c>
      <c r="O790" s="9" t="str">
        <f t="shared" si="239"/>
        <v>-</v>
      </c>
      <c r="P790" s="9" t="str">
        <f t="shared" si="239"/>
        <v>-</v>
      </c>
      <c r="Q790" s="9">
        <f t="shared" si="239"/>
        <v>2.6249950000000002</v>
      </c>
      <c r="R790" s="9" t="str">
        <f t="shared" si="239"/>
        <v>-</v>
      </c>
      <c r="S790" s="9" t="str">
        <f t="shared" si="239"/>
        <v>-</v>
      </c>
      <c r="T790" s="9">
        <f t="shared" si="239"/>
        <v>0.62499500000000019</v>
      </c>
      <c r="U790" s="9">
        <f t="shared" si="239"/>
        <v>0.37500499999999981</v>
      </c>
      <c r="V790" s="9" t="str">
        <f t="shared" si="239"/>
        <v>-</v>
      </c>
      <c r="W790" s="9" t="str">
        <f t="shared" si="239"/>
        <v>-</v>
      </c>
      <c r="X790" s="9" t="str">
        <f t="shared" si="239"/>
        <v>-</v>
      </c>
      <c r="Y790" s="9" t="str">
        <f t="shared" si="239"/>
        <v>-</v>
      </c>
      <c r="Z790" s="9">
        <f t="shared" si="239"/>
        <v>3.3750049999999998</v>
      </c>
      <c r="AA790" s="9" t="str">
        <f t="shared" si="239"/>
        <v>-</v>
      </c>
      <c r="AB790" s="9">
        <f t="shared" si="239"/>
        <v>2.3750049999999998</v>
      </c>
      <c r="AC790" s="9" t="str">
        <f t="shared" si="239"/>
        <v>-</v>
      </c>
      <c r="AD790" s="9" t="str">
        <f t="shared" si="239"/>
        <v>-</v>
      </c>
      <c r="AE790" s="9" t="str">
        <f t="shared" si="239"/>
        <v>-</v>
      </c>
      <c r="AF790" s="9" t="str">
        <f t="shared" si="239"/>
        <v>-</v>
      </c>
      <c r="AG790" s="9">
        <f t="shared" si="239"/>
        <v>0.62499500000000019</v>
      </c>
      <c r="AH790" s="9" t="str">
        <f t="shared" si="239"/>
        <v>-</v>
      </c>
      <c r="AI790" s="9">
        <f t="shared" si="239"/>
        <v>0.37500499999999981</v>
      </c>
      <c r="AJ790" s="9" t="str">
        <f t="shared" ref="AJ790:BI790" si="240">IF(AJ595="-","-",ABS(AJ595-$BK595))</f>
        <v>-</v>
      </c>
      <c r="AK790" s="9">
        <f t="shared" si="240"/>
        <v>0.37500499999999981</v>
      </c>
      <c r="AL790" s="9">
        <f t="shared" si="240"/>
        <v>2.6249950000000002</v>
      </c>
      <c r="AM790" s="9">
        <f t="shared" si="240"/>
        <v>1.3750049999999998</v>
      </c>
      <c r="AN790" s="9">
        <f t="shared" si="240"/>
        <v>1.6249950000000002</v>
      </c>
      <c r="AO790" s="9" t="str">
        <f t="shared" si="240"/>
        <v>-</v>
      </c>
      <c r="AP790" s="9">
        <f t="shared" si="240"/>
        <v>1.3750049999999998</v>
      </c>
      <c r="AQ790" s="9" t="str">
        <f t="shared" si="240"/>
        <v>-</v>
      </c>
      <c r="AR790" s="9" t="str">
        <f t="shared" si="240"/>
        <v>-</v>
      </c>
      <c r="AS790" s="9" t="str">
        <f t="shared" si="240"/>
        <v>-</v>
      </c>
      <c r="AT790" s="9" t="str">
        <f t="shared" si="240"/>
        <v>-</v>
      </c>
      <c r="AU790" s="9" t="str">
        <f t="shared" si="240"/>
        <v>-</v>
      </c>
      <c r="AV790" s="9" t="str">
        <f t="shared" si="240"/>
        <v>-</v>
      </c>
      <c r="AW790" s="9" t="str">
        <f t="shared" si="240"/>
        <v>-</v>
      </c>
      <c r="AX790" s="9" t="str">
        <f t="shared" si="240"/>
        <v>-</v>
      </c>
      <c r="AY790" s="9" t="str">
        <f t="shared" si="240"/>
        <v>-</v>
      </c>
      <c r="AZ790" s="9" t="str">
        <f t="shared" si="240"/>
        <v>-</v>
      </c>
      <c r="BA790" s="9" t="str">
        <f t="shared" si="240"/>
        <v>-</v>
      </c>
      <c r="BB790" s="9" t="str">
        <f t="shared" si="240"/>
        <v>-</v>
      </c>
      <c r="BC790" s="9">
        <f t="shared" si="240"/>
        <v>0.37500499999999981</v>
      </c>
      <c r="BD790" s="9" t="str">
        <f t="shared" si="240"/>
        <v>-</v>
      </c>
      <c r="BE790" s="9">
        <f t="shared" si="240"/>
        <v>0.62499500000000019</v>
      </c>
      <c r="BF790" s="9">
        <f t="shared" si="240"/>
        <v>1.6249950000000002</v>
      </c>
      <c r="BG790" s="9" t="str">
        <f t="shared" si="240"/>
        <v>-</v>
      </c>
      <c r="BH790" s="9" t="str">
        <f t="shared" si="240"/>
        <v>-</v>
      </c>
      <c r="BI790" s="9" t="str">
        <f t="shared" si="240"/>
        <v>-</v>
      </c>
      <c r="BJ790" s="37"/>
      <c r="BK790" s="34"/>
      <c r="BR790" s="25"/>
      <c r="BS790" s="25"/>
      <c r="BV790" s="25"/>
      <c r="BW790" s="25"/>
      <c r="BX790" s="25"/>
    </row>
    <row r="791" spans="1:76">
      <c r="A791" s="38">
        <f t="shared" si="232"/>
        <v>7</v>
      </c>
      <c r="B791" s="36">
        <f t="shared" si="229"/>
        <v>4</v>
      </c>
      <c r="C791" s="36">
        <f t="shared" si="226"/>
        <v>1</v>
      </c>
      <c r="D791" s="9">
        <f t="shared" ref="D791:AI791" si="241">IF(D596="-","-",ABS(D596-$BK596))</f>
        <v>5.9999999999504894E-6</v>
      </c>
      <c r="E791" s="9" t="str">
        <f t="shared" si="241"/>
        <v>-</v>
      </c>
      <c r="F791" s="9" t="str">
        <f t="shared" si="241"/>
        <v>-</v>
      </c>
      <c r="G791" s="9" t="str">
        <f t="shared" si="241"/>
        <v>-</v>
      </c>
      <c r="H791" s="9" t="str">
        <f t="shared" si="241"/>
        <v>-</v>
      </c>
      <c r="I791" s="9" t="str">
        <f t="shared" si="241"/>
        <v>-</v>
      </c>
      <c r="J791" s="9" t="str">
        <f t="shared" si="241"/>
        <v>-</v>
      </c>
      <c r="K791" s="9" t="str">
        <f t="shared" si="241"/>
        <v>-</v>
      </c>
      <c r="L791" s="9" t="str">
        <f t="shared" si="241"/>
        <v>-</v>
      </c>
      <c r="M791" s="9" t="str">
        <f t="shared" si="241"/>
        <v>-</v>
      </c>
      <c r="N791" s="9" t="str">
        <f t="shared" si="241"/>
        <v>-</v>
      </c>
      <c r="O791" s="9" t="str">
        <f t="shared" si="241"/>
        <v>-</v>
      </c>
      <c r="P791" s="9" t="str">
        <f t="shared" si="241"/>
        <v>-</v>
      </c>
      <c r="Q791" s="9">
        <f t="shared" si="241"/>
        <v>5.9999999999504894E-6</v>
      </c>
      <c r="R791" s="9" t="str">
        <f t="shared" si="241"/>
        <v>-</v>
      </c>
      <c r="S791" s="9" t="str">
        <f t="shared" si="241"/>
        <v>-</v>
      </c>
      <c r="T791" s="9">
        <f t="shared" si="241"/>
        <v>1.999994</v>
      </c>
      <c r="U791" s="9">
        <f t="shared" si="241"/>
        <v>6.000006</v>
      </c>
      <c r="V791" s="9" t="str">
        <f t="shared" si="241"/>
        <v>-</v>
      </c>
      <c r="W791" s="9" t="str">
        <f t="shared" si="241"/>
        <v>-</v>
      </c>
      <c r="X791" s="9" t="str">
        <f t="shared" si="241"/>
        <v>-</v>
      </c>
      <c r="Y791" s="9" t="str">
        <f t="shared" si="241"/>
        <v>-</v>
      </c>
      <c r="Z791" s="9">
        <f t="shared" si="241"/>
        <v>1.000006</v>
      </c>
      <c r="AA791" s="9" t="str">
        <f t="shared" si="241"/>
        <v>-</v>
      </c>
      <c r="AB791" s="9" t="str">
        <f t="shared" si="241"/>
        <v>-</v>
      </c>
      <c r="AC791" s="9" t="str">
        <f t="shared" si="241"/>
        <v>-</v>
      </c>
      <c r="AD791" s="9" t="str">
        <f t="shared" si="241"/>
        <v>-</v>
      </c>
      <c r="AE791" s="9" t="str">
        <f t="shared" si="241"/>
        <v>-</v>
      </c>
      <c r="AF791" s="9" t="str">
        <f t="shared" si="241"/>
        <v>-</v>
      </c>
      <c r="AG791" s="9">
        <f t="shared" si="241"/>
        <v>2.999994</v>
      </c>
      <c r="AH791" s="9" t="str">
        <f t="shared" si="241"/>
        <v>-</v>
      </c>
      <c r="AI791" s="9">
        <f t="shared" si="241"/>
        <v>3.000006</v>
      </c>
      <c r="AJ791" s="9">
        <f t="shared" ref="AJ791:BI791" si="242">IF(AJ596="-","-",ABS(AJ596-$BK596))</f>
        <v>1.000006</v>
      </c>
      <c r="AK791" s="9" t="str">
        <f t="shared" si="242"/>
        <v>-</v>
      </c>
      <c r="AL791" s="9" t="str">
        <f t="shared" si="242"/>
        <v>-</v>
      </c>
      <c r="AM791" s="9">
        <f t="shared" si="242"/>
        <v>5.9999999999504894E-6</v>
      </c>
      <c r="AN791" s="9">
        <f t="shared" si="242"/>
        <v>2.999994</v>
      </c>
      <c r="AO791" s="9" t="str">
        <f t="shared" si="242"/>
        <v>-</v>
      </c>
      <c r="AP791" s="9">
        <f t="shared" si="242"/>
        <v>2.999994</v>
      </c>
      <c r="AQ791" s="9" t="str">
        <f t="shared" si="242"/>
        <v>-</v>
      </c>
      <c r="AR791" s="9" t="str">
        <f t="shared" si="242"/>
        <v>-</v>
      </c>
      <c r="AS791" s="9" t="str">
        <f t="shared" si="242"/>
        <v>-</v>
      </c>
      <c r="AT791" s="9" t="str">
        <f t="shared" si="242"/>
        <v>-</v>
      </c>
      <c r="AU791" s="9" t="str">
        <f t="shared" si="242"/>
        <v>-</v>
      </c>
      <c r="AV791" s="9" t="str">
        <f t="shared" si="242"/>
        <v>-</v>
      </c>
      <c r="AW791" s="9" t="str">
        <f t="shared" si="242"/>
        <v>-</v>
      </c>
      <c r="AX791" s="9" t="str">
        <f t="shared" si="242"/>
        <v>-</v>
      </c>
      <c r="AY791" s="9" t="str">
        <f t="shared" si="242"/>
        <v>-</v>
      </c>
      <c r="AZ791" s="9" t="str">
        <f t="shared" si="242"/>
        <v>-</v>
      </c>
      <c r="BA791" s="9" t="str">
        <f t="shared" si="242"/>
        <v>-</v>
      </c>
      <c r="BB791" s="9">
        <f t="shared" si="242"/>
        <v>2.000006</v>
      </c>
      <c r="BC791" s="9">
        <f t="shared" si="242"/>
        <v>1.999994</v>
      </c>
      <c r="BD791" s="9" t="str">
        <f t="shared" si="242"/>
        <v>-</v>
      </c>
      <c r="BE791" s="9">
        <f t="shared" si="242"/>
        <v>0.99999400000000005</v>
      </c>
      <c r="BF791" s="9" t="str">
        <f t="shared" si="242"/>
        <v>-</v>
      </c>
      <c r="BG791" s="9" t="str">
        <f t="shared" si="242"/>
        <v>-</v>
      </c>
      <c r="BH791" s="9">
        <f t="shared" si="242"/>
        <v>1.000006</v>
      </c>
      <c r="BI791" s="9" t="str">
        <f t="shared" si="242"/>
        <v>-</v>
      </c>
      <c r="BJ791" s="37"/>
      <c r="BK791" s="34"/>
      <c r="BR791" s="25"/>
      <c r="BS791" s="25"/>
      <c r="BV791" s="25"/>
      <c r="BW791" s="25"/>
      <c r="BX791" s="25"/>
    </row>
    <row r="792" spans="1:76">
      <c r="A792" s="38">
        <f t="shared" si="232"/>
        <v>8</v>
      </c>
      <c r="B792" s="36">
        <f t="shared" si="229"/>
        <v>4</v>
      </c>
      <c r="C792" s="36">
        <f t="shared" si="226"/>
        <v>2</v>
      </c>
      <c r="D792" s="9">
        <f t="shared" ref="D792:AI792" si="243">IF(D597="-","-",ABS(D597-$BK597))</f>
        <v>1.8235364117647057</v>
      </c>
      <c r="E792" s="9" t="str">
        <f t="shared" si="243"/>
        <v>-</v>
      </c>
      <c r="F792" s="9" t="str">
        <f t="shared" si="243"/>
        <v>-</v>
      </c>
      <c r="G792" s="9" t="str">
        <f t="shared" si="243"/>
        <v>-</v>
      </c>
      <c r="H792" s="9" t="str">
        <f t="shared" si="243"/>
        <v>-</v>
      </c>
      <c r="I792" s="9" t="str">
        <f t="shared" si="243"/>
        <v>-</v>
      </c>
      <c r="J792" s="9" t="str">
        <f t="shared" si="243"/>
        <v>-</v>
      </c>
      <c r="K792" s="9" t="str">
        <f t="shared" si="243"/>
        <v>-</v>
      </c>
      <c r="L792" s="9" t="str">
        <f t="shared" si="243"/>
        <v>-</v>
      </c>
      <c r="M792" s="9">
        <f t="shared" si="243"/>
        <v>0.17646358823529429</v>
      </c>
      <c r="N792" s="9" t="str">
        <f t="shared" si="243"/>
        <v>-</v>
      </c>
      <c r="O792" s="9" t="str">
        <f t="shared" si="243"/>
        <v>-</v>
      </c>
      <c r="P792" s="9" t="str">
        <f t="shared" si="243"/>
        <v>-</v>
      </c>
      <c r="Q792" s="9">
        <f t="shared" si="243"/>
        <v>0.17646358823529429</v>
      </c>
      <c r="R792" s="9" t="str">
        <f t="shared" si="243"/>
        <v>-</v>
      </c>
      <c r="S792" s="9" t="str">
        <f t="shared" si="243"/>
        <v>-</v>
      </c>
      <c r="T792" s="9">
        <f t="shared" si="243"/>
        <v>1.1764635882352943</v>
      </c>
      <c r="U792" s="9">
        <f t="shared" si="243"/>
        <v>2.8235364117647057</v>
      </c>
      <c r="V792" s="9" t="str">
        <f t="shared" si="243"/>
        <v>-</v>
      </c>
      <c r="W792" s="9" t="str">
        <f t="shared" si="243"/>
        <v>-</v>
      </c>
      <c r="X792" s="9" t="str">
        <f t="shared" si="243"/>
        <v>-</v>
      </c>
      <c r="Y792" s="9" t="str">
        <f t="shared" si="243"/>
        <v>-</v>
      </c>
      <c r="Z792" s="9">
        <f t="shared" si="243"/>
        <v>1.8235364117647057</v>
      </c>
      <c r="AA792" s="9" t="str">
        <f t="shared" si="243"/>
        <v>-</v>
      </c>
      <c r="AB792" s="9" t="str">
        <f t="shared" si="243"/>
        <v>-</v>
      </c>
      <c r="AC792" s="9" t="str">
        <f t="shared" si="243"/>
        <v>-</v>
      </c>
      <c r="AD792" s="9" t="str">
        <f t="shared" si="243"/>
        <v>-</v>
      </c>
      <c r="AE792" s="9" t="str">
        <f t="shared" si="243"/>
        <v>-</v>
      </c>
      <c r="AF792" s="9" t="str">
        <f t="shared" si="243"/>
        <v>-</v>
      </c>
      <c r="AG792" s="9">
        <f t="shared" si="243"/>
        <v>3.1764635882352943</v>
      </c>
      <c r="AH792" s="9" t="str">
        <f t="shared" si="243"/>
        <v>-</v>
      </c>
      <c r="AI792" s="9" t="str">
        <f t="shared" si="243"/>
        <v>-</v>
      </c>
      <c r="AJ792" s="9">
        <f t="shared" ref="AJ792:BI792" si="244">IF(AJ597="-","-",ABS(AJ597-$BK597))</f>
        <v>0.17646358823529429</v>
      </c>
      <c r="AK792" s="9">
        <f t="shared" si="244"/>
        <v>0.82353641176470571</v>
      </c>
      <c r="AL792" s="9" t="str">
        <f t="shared" si="244"/>
        <v>-</v>
      </c>
      <c r="AM792" s="9">
        <f t="shared" si="244"/>
        <v>2.8235364117647057</v>
      </c>
      <c r="AN792" s="9">
        <f t="shared" si="244"/>
        <v>1.1764635882352943</v>
      </c>
      <c r="AO792" s="9" t="str">
        <f t="shared" si="244"/>
        <v>-</v>
      </c>
      <c r="AP792" s="9">
        <f t="shared" si="244"/>
        <v>1.1764635882352943</v>
      </c>
      <c r="AQ792" s="9" t="str">
        <f t="shared" si="244"/>
        <v>-</v>
      </c>
      <c r="AR792" s="9" t="str">
        <f t="shared" si="244"/>
        <v>-</v>
      </c>
      <c r="AS792" s="9">
        <f t="shared" si="244"/>
        <v>2.1764635882352943</v>
      </c>
      <c r="AT792" s="9" t="str">
        <f t="shared" si="244"/>
        <v>-</v>
      </c>
      <c r="AU792" s="9" t="str">
        <f t="shared" si="244"/>
        <v>-</v>
      </c>
      <c r="AV792" s="9" t="str">
        <f t="shared" si="244"/>
        <v>-</v>
      </c>
      <c r="AW792" s="9">
        <f t="shared" si="244"/>
        <v>1.1764635882352943</v>
      </c>
      <c r="AX792" s="9" t="str">
        <f t="shared" si="244"/>
        <v>-</v>
      </c>
      <c r="AY792" s="9" t="str">
        <f t="shared" si="244"/>
        <v>-</v>
      </c>
      <c r="AZ792" s="9">
        <f t="shared" si="244"/>
        <v>2.1764635882352943</v>
      </c>
      <c r="BA792" s="9" t="str">
        <f t="shared" si="244"/>
        <v>-</v>
      </c>
      <c r="BB792" s="9" t="str">
        <f t="shared" si="244"/>
        <v>-</v>
      </c>
      <c r="BC792" s="9">
        <f t="shared" si="244"/>
        <v>0.82353641176470571</v>
      </c>
      <c r="BD792" s="9" t="str">
        <f t="shared" si="244"/>
        <v>-</v>
      </c>
      <c r="BE792" s="9">
        <f t="shared" si="244"/>
        <v>1.8235364117647057</v>
      </c>
      <c r="BF792" s="9" t="str">
        <f t="shared" si="244"/>
        <v>-</v>
      </c>
      <c r="BG792" s="9" t="str">
        <f t="shared" si="244"/>
        <v>-</v>
      </c>
      <c r="BH792" s="9" t="str">
        <f t="shared" si="244"/>
        <v>-</v>
      </c>
      <c r="BI792" s="9" t="str">
        <f t="shared" si="244"/>
        <v>-</v>
      </c>
      <c r="BJ792" s="37"/>
      <c r="BK792" s="34"/>
      <c r="BR792" s="25"/>
      <c r="BS792" s="25"/>
      <c r="BV792" s="25"/>
      <c r="BW792" s="25"/>
      <c r="BX792" s="25"/>
    </row>
    <row r="793" spans="1:76">
      <c r="A793" s="38">
        <f t="shared" si="232"/>
        <v>9</v>
      </c>
      <c r="B793" s="36">
        <f t="shared" si="229"/>
        <v>4</v>
      </c>
      <c r="C793" s="36">
        <f t="shared" si="226"/>
        <v>3</v>
      </c>
      <c r="D793" s="9">
        <f t="shared" ref="D793:AI793" si="245">IF(D598="-","-",ABS(D598-$BK598))</f>
        <v>0.86667466666666648</v>
      </c>
      <c r="E793" s="9" t="str">
        <f t="shared" si="245"/>
        <v>-</v>
      </c>
      <c r="F793" s="9" t="str">
        <f t="shared" si="245"/>
        <v>-</v>
      </c>
      <c r="G793" s="9" t="str">
        <f t="shared" si="245"/>
        <v>-</v>
      </c>
      <c r="H793" s="9" t="str">
        <f t="shared" si="245"/>
        <v>-</v>
      </c>
      <c r="I793" s="9" t="str">
        <f t="shared" si="245"/>
        <v>-</v>
      </c>
      <c r="J793" s="9" t="str">
        <f t="shared" si="245"/>
        <v>-</v>
      </c>
      <c r="K793" s="9" t="str">
        <f t="shared" si="245"/>
        <v>-</v>
      </c>
      <c r="L793" s="9" t="str">
        <f t="shared" si="245"/>
        <v>-</v>
      </c>
      <c r="M793" s="9" t="str">
        <f t="shared" si="245"/>
        <v>-</v>
      </c>
      <c r="N793" s="9" t="str">
        <f t="shared" si="245"/>
        <v>-</v>
      </c>
      <c r="O793" s="9" t="str">
        <f t="shared" si="245"/>
        <v>-</v>
      </c>
      <c r="P793" s="9" t="str">
        <f t="shared" si="245"/>
        <v>-</v>
      </c>
      <c r="Q793" s="9">
        <f t="shared" si="245"/>
        <v>0.86667466666666648</v>
      </c>
      <c r="R793" s="9" t="str">
        <f t="shared" si="245"/>
        <v>-</v>
      </c>
      <c r="S793" s="9" t="str">
        <f t="shared" si="245"/>
        <v>-</v>
      </c>
      <c r="T793" s="9" t="str">
        <f t="shared" si="245"/>
        <v>-</v>
      </c>
      <c r="U793" s="9">
        <f t="shared" si="245"/>
        <v>1.1333253333333335</v>
      </c>
      <c r="V793" s="9" t="str">
        <f t="shared" si="245"/>
        <v>-</v>
      </c>
      <c r="W793" s="9" t="str">
        <f t="shared" si="245"/>
        <v>-</v>
      </c>
      <c r="X793" s="9" t="str">
        <f t="shared" si="245"/>
        <v>-</v>
      </c>
      <c r="Y793" s="9" t="str">
        <f t="shared" si="245"/>
        <v>-</v>
      </c>
      <c r="Z793" s="9">
        <f t="shared" si="245"/>
        <v>1.1333253333333335</v>
      </c>
      <c r="AA793" s="9" t="str">
        <f t="shared" si="245"/>
        <v>-</v>
      </c>
      <c r="AB793" s="9">
        <f t="shared" si="245"/>
        <v>2.8666746666666665</v>
      </c>
      <c r="AC793" s="9" t="str">
        <f t="shared" si="245"/>
        <v>-</v>
      </c>
      <c r="AD793" s="9" t="str">
        <f t="shared" si="245"/>
        <v>-</v>
      </c>
      <c r="AE793" s="9" t="str">
        <f t="shared" si="245"/>
        <v>-</v>
      </c>
      <c r="AF793" s="9" t="str">
        <f t="shared" si="245"/>
        <v>-</v>
      </c>
      <c r="AG793" s="9">
        <f t="shared" si="245"/>
        <v>1.1333253333333335</v>
      </c>
      <c r="AH793" s="9" t="str">
        <f t="shared" si="245"/>
        <v>-</v>
      </c>
      <c r="AI793" s="9">
        <f t="shared" si="245"/>
        <v>0.13332533333333352</v>
      </c>
      <c r="AJ793" s="9">
        <f t="shared" ref="AJ793:BI793" si="246">IF(AJ598="-","-",ABS(AJ598-$BK598))</f>
        <v>1.1333253333333335</v>
      </c>
      <c r="AK793" s="9">
        <f t="shared" si="246"/>
        <v>0.86667466666666648</v>
      </c>
      <c r="AL793" s="9" t="str">
        <f t="shared" si="246"/>
        <v>-</v>
      </c>
      <c r="AM793" s="9">
        <f t="shared" si="246"/>
        <v>2.8666746666666665</v>
      </c>
      <c r="AN793" s="9">
        <f t="shared" si="246"/>
        <v>2.1333253333333335</v>
      </c>
      <c r="AO793" s="9" t="str">
        <f t="shared" si="246"/>
        <v>-</v>
      </c>
      <c r="AP793" s="9">
        <f t="shared" si="246"/>
        <v>1.1333253333333335</v>
      </c>
      <c r="AQ793" s="9" t="str">
        <f t="shared" si="246"/>
        <v>-</v>
      </c>
      <c r="AR793" s="9" t="str">
        <f t="shared" si="246"/>
        <v>-</v>
      </c>
      <c r="AS793" s="9">
        <f t="shared" si="246"/>
        <v>2.1333253333333335</v>
      </c>
      <c r="AT793" s="9" t="str">
        <f t="shared" si="246"/>
        <v>-</v>
      </c>
      <c r="AU793" s="9" t="str">
        <f t="shared" si="246"/>
        <v>-</v>
      </c>
      <c r="AV793" s="9" t="str">
        <f t="shared" si="246"/>
        <v>-</v>
      </c>
      <c r="AW793" s="9" t="str">
        <f t="shared" si="246"/>
        <v>-</v>
      </c>
      <c r="AX793" s="9" t="str">
        <f t="shared" si="246"/>
        <v>-</v>
      </c>
      <c r="AY793" s="9" t="str">
        <f t="shared" si="246"/>
        <v>-</v>
      </c>
      <c r="AZ793" s="9" t="str">
        <f t="shared" si="246"/>
        <v>-</v>
      </c>
      <c r="BA793" s="9" t="str">
        <f t="shared" si="246"/>
        <v>-</v>
      </c>
      <c r="BB793" s="9" t="str">
        <f t="shared" si="246"/>
        <v>-</v>
      </c>
      <c r="BC793" s="9">
        <f t="shared" si="246"/>
        <v>0.86667466666666648</v>
      </c>
      <c r="BD793" s="9" t="str">
        <f t="shared" si="246"/>
        <v>-</v>
      </c>
      <c r="BE793" s="9">
        <f t="shared" si="246"/>
        <v>0.86667466666666648</v>
      </c>
      <c r="BF793" s="9" t="str">
        <f t="shared" si="246"/>
        <v>-</v>
      </c>
      <c r="BG793" s="9" t="str">
        <f t="shared" si="246"/>
        <v>-</v>
      </c>
      <c r="BH793" s="9" t="str">
        <f t="shared" si="246"/>
        <v>-</v>
      </c>
      <c r="BI793" s="9" t="str">
        <f t="shared" si="246"/>
        <v>-</v>
      </c>
      <c r="BJ793" s="37"/>
      <c r="BK793" s="34"/>
      <c r="BR793" s="25"/>
      <c r="BS793" s="25"/>
      <c r="BV793" s="25"/>
      <c r="BW793" s="25"/>
      <c r="BX793" s="25"/>
    </row>
    <row r="794" spans="1:76">
      <c r="A794" s="38">
        <f t="shared" si="232"/>
        <v>10</v>
      </c>
      <c r="B794" s="36">
        <f t="shared" si="229"/>
        <v>5</v>
      </c>
      <c r="C794" s="36">
        <f t="shared" si="226"/>
        <v>1</v>
      </c>
      <c r="D794" s="9">
        <f t="shared" ref="D794:AI794" si="247">IF(D599="-","-",ABS(D599-$BK599))</f>
        <v>5.5564555555555284E-2</v>
      </c>
      <c r="E794" s="9" t="str">
        <f t="shared" si="247"/>
        <v>-</v>
      </c>
      <c r="F794" s="9">
        <f t="shared" si="247"/>
        <v>2.9444354444444447</v>
      </c>
      <c r="G794" s="9" t="str">
        <f t="shared" si="247"/>
        <v>-</v>
      </c>
      <c r="H794" s="9" t="str">
        <f t="shared" si="247"/>
        <v>-</v>
      </c>
      <c r="I794" s="9" t="str">
        <f t="shared" si="247"/>
        <v>-</v>
      </c>
      <c r="J794" s="9" t="str">
        <f t="shared" si="247"/>
        <v>-</v>
      </c>
      <c r="K794" s="9" t="str">
        <f t="shared" si="247"/>
        <v>-</v>
      </c>
      <c r="L794" s="9" t="str">
        <f t="shared" si="247"/>
        <v>-</v>
      </c>
      <c r="M794" s="9" t="str">
        <f t="shared" si="247"/>
        <v>-</v>
      </c>
      <c r="N794" s="9" t="str">
        <f t="shared" si="247"/>
        <v>-</v>
      </c>
      <c r="O794" s="9" t="str">
        <f t="shared" si="247"/>
        <v>-</v>
      </c>
      <c r="P794" s="9" t="str">
        <f t="shared" si="247"/>
        <v>-</v>
      </c>
      <c r="Q794" s="9">
        <f t="shared" si="247"/>
        <v>2.9444354444444447</v>
      </c>
      <c r="R794" s="9" t="str">
        <f t="shared" si="247"/>
        <v>-</v>
      </c>
      <c r="S794" s="9" t="str">
        <f t="shared" si="247"/>
        <v>-</v>
      </c>
      <c r="T794" s="9">
        <f t="shared" si="247"/>
        <v>5.5564555555555284E-2</v>
      </c>
      <c r="U794" s="9">
        <f t="shared" si="247"/>
        <v>1.9444354444444447</v>
      </c>
      <c r="V794" s="9" t="str">
        <f t="shared" si="247"/>
        <v>-</v>
      </c>
      <c r="W794" s="9" t="str">
        <f t="shared" si="247"/>
        <v>-</v>
      </c>
      <c r="X794" s="9" t="str">
        <f t="shared" si="247"/>
        <v>-</v>
      </c>
      <c r="Y794" s="9" t="str">
        <f t="shared" si="247"/>
        <v>-</v>
      </c>
      <c r="Z794" s="9">
        <f t="shared" si="247"/>
        <v>1.0555645555555553</v>
      </c>
      <c r="AA794" s="9" t="str">
        <f t="shared" si="247"/>
        <v>-</v>
      </c>
      <c r="AB794" s="9" t="str">
        <f t="shared" si="247"/>
        <v>-</v>
      </c>
      <c r="AC794" s="9" t="str">
        <f t="shared" si="247"/>
        <v>-</v>
      </c>
      <c r="AD794" s="9" t="str">
        <f t="shared" si="247"/>
        <v>-</v>
      </c>
      <c r="AE794" s="9" t="str">
        <f t="shared" si="247"/>
        <v>-</v>
      </c>
      <c r="AF794" s="9" t="str">
        <f t="shared" si="247"/>
        <v>-</v>
      </c>
      <c r="AG794" s="9">
        <f t="shared" si="247"/>
        <v>1.9444354444444447</v>
      </c>
      <c r="AH794" s="9" t="str">
        <f t="shared" si="247"/>
        <v>-</v>
      </c>
      <c r="AI794" s="9">
        <f t="shared" si="247"/>
        <v>5.5564555555555284E-2</v>
      </c>
      <c r="AJ794" s="9">
        <f t="shared" ref="AJ794:BI794" si="248">IF(AJ599="-","-",ABS(AJ599-$BK599))</f>
        <v>5.5564555555555284E-2</v>
      </c>
      <c r="AK794" s="9" t="str">
        <f t="shared" si="248"/>
        <v>-</v>
      </c>
      <c r="AL794" s="9" t="str">
        <f t="shared" si="248"/>
        <v>-</v>
      </c>
      <c r="AM794" s="9">
        <f t="shared" si="248"/>
        <v>2.0555645555555553</v>
      </c>
      <c r="AN794" s="9">
        <f t="shared" si="248"/>
        <v>1.0555645555555553</v>
      </c>
      <c r="AO794" s="9" t="str">
        <f t="shared" si="248"/>
        <v>-</v>
      </c>
      <c r="AP794" s="9">
        <f t="shared" si="248"/>
        <v>2.0555645555555553</v>
      </c>
      <c r="AQ794" s="9" t="str">
        <f t="shared" si="248"/>
        <v>-</v>
      </c>
      <c r="AR794" s="9" t="str">
        <f t="shared" si="248"/>
        <v>-</v>
      </c>
      <c r="AS794" s="9">
        <f t="shared" si="248"/>
        <v>2.9444354444444447</v>
      </c>
      <c r="AT794" s="9" t="str">
        <f t="shared" si="248"/>
        <v>-</v>
      </c>
      <c r="AU794" s="9" t="str">
        <f t="shared" si="248"/>
        <v>-</v>
      </c>
      <c r="AV794" s="9" t="str">
        <f t="shared" si="248"/>
        <v>-</v>
      </c>
      <c r="AW794" s="9" t="str">
        <f t="shared" si="248"/>
        <v>-</v>
      </c>
      <c r="AX794" s="9" t="str">
        <f t="shared" si="248"/>
        <v>-</v>
      </c>
      <c r="AY794" s="9" t="str">
        <f t="shared" si="248"/>
        <v>-</v>
      </c>
      <c r="AZ794" s="9">
        <f t="shared" si="248"/>
        <v>2.9444354444444447</v>
      </c>
      <c r="BA794" s="9" t="str">
        <f t="shared" si="248"/>
        <v>-</v>
      </c>
      <c r="BB794" s="9">
        <f t="shared" si="248"/>
        <v>5.0555645555555557</v>
      </c>
      <c r="BC794" s="9">
        <f t="shared" si="248"/>
        <v>1.0555645555555553</v>
      </c>
      <c r="BD794" s="9" t="str">
        <f t="shared" si="248"/>
        <v>-</v>
      </c>
      <c r="BE794" s="9">
        <f t="shared" si="248"/>
        <v>2.0555645555555553</v>
      </c>
      <c r="BF794" s="9" t="str">
        <f t="shared" si="248"/>
        <v>-</v>
      </c>
      <c r="BG794" s="9" t="str">
        <f t="shared" si="248"/>
        <v>-</v>
      </c>
      <c r="BH794" s="9" t="str">
        <f t="shared" si="248"/>
        <v>-</v>
      </c>
      <c r="BI794" s="9">
        <f t="shared" si="248"/>
        <v>1.0555645555555553</v>
      </c>
      <c r="BJ794" s="37"/>
      <c r="BK794" s="34"/>
      <c r="BR794" s="25"/>
      <c r="BS794" s="25"/>
      <c r="BV794" s="25"/>
      <c r="BW794" s="25"/>
      <c r="BX794" s="25"/>
    </row>
    <row r="795" spans="1:76">
      <c r="A795" s="38">
        <f t="shared" si="232"/>
        <v>11</v>
      </c>
      <c r="B795" s="36">
        <f t="shared" si="229"/>
        <v>5</v>
      </c>
      <c r="C795" s="36">
        <f t="shared" si="226"/>
        <v>2</v>
      </c>
      <c r="D795" s="9">
        <f t="shared" ref="D795:AI795" si="249">IF(D600="-","-",ABS(D600-$BK600))</f>
        <v>0.47057823529411813</v>
      </c>
      <c r="E795" s="9" t="str">
        <f t="shared" si="249"/>
        <v>-</v>
      </c>
      <c r="F795" s="9" t="str">
        <f t="shared" si="249"/>
        <v>-</v>
      </c>
      <c r="G795" s="9" t="str">
        <f t="shared" si="249"/>
        <v>-</v>
      </c>
      <c r="H795" s="9" t="str">
        <f t="shared" si="249"/>
        <v>-</v>
      </c>
      <c r="I795" s="9" t="str">
        <f t="shared" si="249"/>
        <v>-</v>
      </c>
      <c r="J795" s="9" t="str">
        <f t="shared" si="249"/>
        <v>-</v>
      </c>
      <c r="K795" s="9" t="str">
        <f t="shared" si="249"/>
        <v>-</v>
      </c>
      <c r="L795" s="9" t="str">
        <f t="shared" si="249"/>
        <v>-</v>
      </c>
      <c r="M795" s="9" t="str">
        <f t="shared" si="249"/>
        <v>-</v>
      </c>
      <c r="N795" s="9" t="str">
        <f t="shared" si="249"/>
        <v>-</v>
      </c>
      <c r="O795" s="9" t="str">
        <f t="shared" si="249"/>
        <v>-</v>
      </c>
      <c r="P795" s="9" t="str">
        <f t="shared" si="249"/>
        <v>-</v>
      </c>
      <c r="Q795" s="9">
        <f t="shared" si="249"/>
        <v>0.47057823529411813</v>
      </c>
      <c r="R795" s="9" t="str">
        <f t="shared" si="249"/>
        <v>-</v>
      </c>
      <c r="S795" s="9" t="str">
        <f t="shared" si="249"/>
        <v>-</v>
      </c>
      <c r="T795" s="9">
        <f t="shared" si="249"/>
        <v>0.47057823529411813</v>
      </c>
      <c r="U795" s="9">
        <f t="shared" si="249"/>
        <v>2.4705782352941181</v>
      </c>
      <c r="V795" s="9" t="str">
        <f t="shared" si="249"/>
        <v>-</v>
      </c>
      <c r="W795" s="9" t="str">
        <f t="shared" si="249"/>
        <v>-</v>
      </c>
      <c r="X795" s="9" t="str">
        <f t="shared" si="249"/>
        <v>-</v>
      </c>
      <c r="Y795" s="9" t="str">
        <f t="shared" si="249"/>
        <v>-</v>
      </c>
      <c r="Z795" s="9">
        <f t="shared" si="249"/>
        <v>0.47057823529411813</v>
      </c>
      <c r="AA795" s="9" t="str">
        <f t="shared" si="249"/>
        <v>-</v>
      </c>
      <c r="AB795" s="9">
        <f t="shared" si="249"/>
        <v>1.5294217647058819</v>
      </c>
      <c r="AC795" s="9" t="str">
        <f t="shared" si="249"/>
        <v>-</v>
      </c>
      <c r="AD795" s="9" t="str">
        <f t="shared" si="249"/>
        <v>-</v>
      </c>
      <c r="AE795" s="9" t="str">
        <f t="shared" si="249"/>
        <v>-</v>
      </c>
      <c r="AF795" s="9" t="str">
        <f t="shared" si="249"/>
        <v>-</v>
      </c>
      <c r="AG795" s="9">
        <f t="shared" si="249"/>
        <v>0.47057823529411813</v>
      </c>
      <c r="AH795" s="9" t="str">
        <f t="shared" si="249"/>
        <v>-</v>
      </c>
      <c r="AI795" s="9">
        <f t="shared" si="249"/>
        <v>4.5294217647058819</v>
      </c>
      <c r="AJ795" s="9">
        <f t="shared" ref="AJ795:BI795" si="250">IF(AJ600="-","-",ABS(AJ600-$BK600))</f>
        <v>2.4705782352941181</v>
      </c>
      <c r="AK795" s="9" t="str">
        <f t="shared" si="250"/>
        <v>-</v>
      </c>
      <c r="AL795" s="9" t="str">
        <f t="shared" si="250"/>
        <v>-</v>
      </c>
      <c r="AM795" s="9">
        <f t="shared" si="250"/>
        <v>0.47057823529411813</v>
      </c>
      <c r="AN795" s="9">
        <f t="shared" si="250"/>
        <v>1.4705782352941181</v>
      </c>
      <c r="AO795" s="9" t="str">
        <f t="shared" si="250"/>
        <v>-</v>
      </c>
      <c r="AP795" s="9">
        <f t="shared" si="250"/>
        <v>0.52942176470588187</v>
      </c>
      <c r="AQ795" s="9" t="str">
        <f t="shared" si="250"/>
        <v>-</v>
      </c>
      <c r="AR795" s="9" t="str">
        <f t="shared" si="250"/>
        <v>-</v>
      </c>
      <c r="AS795" s="9">
        <f t="shared" si="250"/>
        <v>3.4705782352941181</v>
      </c>
      <c r="AT795" s="9" t="str">
        <f t="shared" si="250"/>
        <v>-</v>
      </c>
      <c r="AU795" s="9" t="str">
        <f t="shared" si="250"/>
        <v>-</v>
      </c>
      <c r="AV795" s="9" t="str">
        <f t="shared" si="250"/>
        <v>-</v>
      </c>
      <c r="AW795" s="9" t="str">
        <f t="shared" si="250"/>
        <v>-</v>
      </c>
      <c r="AX795" s="9" t="str">
        <f t="shared" si="250"/>
        <v>-</v>
      </c>
      <c r="AY795" s="9" t="str">
        <f t="shared" si="250"/>
        <v>-</v>
      </c>
      <c r="AZ795" s="9" t="str">
        <f t="shared" si="250"/>
        <v>-</v>
      </c>
      <c r="BA795" s="9" t="str">
        <f t="shared" si="250"/>
        <v>-</v>
      </c>
      <c r="BB795" s="9" t="str">
        <f t="shared" si="250"/>
        <v>-</v>
      </c>
      <c r="BC795" s="9">
        <f t="shared" si="250"/>
        <v>0.52942176470588187</v>
      </c>
      <c r="BD795" s="9" t="str">
        <f t="shared" si="250"/>
        <v>-</v>
      </c>
      <c r="BE795" s="9">
        <f t="shared" si="250"/>
        <v>1.5294217647058819</v>
      </c>
      <c r="BF795" s="9">
        <f t="shared" si="250"/>
        <v>0.47057823529411813</v>
      </c>
      <c r="BG795" s="9" t="str">
        <f t="shared" si="250"/>
        <v>-</v>
      </c>
      <c r="BH795" s="9" t="str">
        <f t="shared" si="250"/>
        <v>-</v>
      </c>
      <c r="BI795" s="9">
        <f t="shared" si="250"/>
        <v>4.5294217647058819</v>
      </c>
      <c r="BJ795" s="37"/>
      <c r="BK795" s="34"/>
      <c r="BR795" s="25"/>
      <c r="BS795" s="25"/>
      <c r="BV795" s="25"/>
      <c r="BW795" s="25"/>
      <c r="BX795" s="25"/>
    </row>
    <row r="796" spans="1:76">
      <c r="A796" s="38">
        <f t="shared" si="232"/>
        <v>12</v>
      </c>
      <c r="B796" s="36">
        <f t="shared" si="229"/>
        <v>6</v>
      </c>
      <c r="C796" s="36">
        <f t="shared" si="226"/>
        <v>1</v>
      </c>
      <c r="D796" s="9">
        <f t="shared" ref="D796:AI796" si="251">IF(D601="-","-",ABS(D601-$BK601))</f>
        <v>0.47059923529411751</v>
      </c>
      <c r="E796" s="9" t="str">
        <f t="shared" si="251"/>
        <v>-</v>
      </c>
      <c r="F796" s="9" t="str">
        <f t="shared" si="251"/>
        <v>-</v>
      </c>
      <c r="G796" s="9" t="str">
        <f t="shared" si="251"/>
        <v>-</v>
      </c>
      <c r="H796" s="9" t="str">
        <f t="shared" si="251"/>
        <v>-</v>
      </c>
      <c r="I796" s="9" t="str">
        <f t="shared" si="251"/>
        <v>-</v>
      </c>
      <c r="J796" s="9">
        <f t="shared" si="251"/>
        <v>1.4705992352941175</v>
      </c>
      <c r="K796" s="9" t="str">
        <f t="shared" si="251"/>
        <v>-</v>
      </c>
      <c r="L796" s="9" t="str">
        <f t="shared" si="251"/>
        <v>-</v>
      </c>
      <c r="M796" s="9" t="str">
        <f t="shared" si="251"/>
        <v>-</v>
      </c>
      <c r="N796" s="9" t="str">
        <f t="shared" si="251"/>
        <v>-</v>
      </c>
      <c r="O796" s="9" t="str">
        <f t="shared" si="251"/>
        <v>-</v>
      </c>
      <c r="P796" s="9" t="str">
        <f t="shared" si="251"/>
        <v>-</v>
      </c>
      <c r="Q796" s="9">
        <f t="shared" si="251"/>
        <v>2.4705992352941175</v>
      </c>
      <c r="R796" s="9" t="str">
        <f t="shared" si="251"/>
        <v>-</v>
      </c>
      <c r="S796" s="9" t="str">
        <f t="shared" si="251"/>
        <v>-</v>
      </c>
      <c r="T796" s="9">
        <f t="shared" si="251"/>
        <v>2.5294007647058825</v>
      </c>
      <c r="U796" s="9">
        <f t="shared" si="251"/>
        <v>2.5294007647058825</v>
      </c>
      <c r="V796" s="9" t="str">
        <f t="shared" si="251"/>
        <v>-</v>
      </c>
      <c r="W796" s="9" t="str">
        <f t="shared" si="251"/>
        <v>-</v>
      </c>
      <c r="X796" s="9" t="str">
        <f t="shared" si="251"/>
        <v>-</v>
      </c>
      <c r="Y796" s="9" t="str">
        <f t="shared" si="251"/>
        <v>-</v>
      </c>
      <c r="Z796" s="9">
        <f t="shared" si="251"/>
        <v>1.4705992352941175</v>
      </c>
      <c r="AA796" s="9" t="str">
        <f t="shared" si="251"/>
        <v>-</v>
      </c>
      <c r="AB796" s="9" t="str">
        <f t="shared" si="251"/>
        <v>-</v>
      </c>
      <c r="AC796" s="9" t="str">
        <f t="shared" si="251"/>
        <v>-</v>
      </c>
      <c r="AD796" s="9" t="str">
        <f t="shared" si="251"/>
        <v>-</v>
      </c>
      <c r="AE796" s="9" t="str">
        <f t="shared" si="251"/>
        <v>-</v>
      </c>
      <c r="AF796" s="9" t="str">
        <f t="shared" si="251"/>
        <v>-</v>
      </c>
      <c r="AG796" s="9">
        <f t="shared" si="251"/>
        <v>0.52940076470588249</v>
      </c>
      <c r="AH796" s="9" t="str">
        <f t="shared" si="251"/>
        <v>-</v>
      </c>
      <c r="AI796" s="9">
        <f t="shared" si="251"/>
        <v>2.4705992352941175</v>
      </c>
      <c r="AJ796" s="9" t="str">
        <f t="shared" ref="AJ796:BI796" si="252">IF(AJ601="-","-",ABS(AJ601-$BK601))</f>
        <v>-</v>
      </c>
      <c r="AK796" s="9" t="str">
        <f t="shared" si="252"/>
        <v>-</v>
      </c>
      <c r="AL796" s="9">
        <f t="shared" si="252"/>
        <v>1.5294007647058825</v>
      </c>
      <c r="AM796" s="9">
        <f t="shared" si="252"/>
        <v>0.47059923529411751</v>
      </c>
      <c r="AN796" s="9">
        <f t="shared" si="252"/>
        <v>0.52940076470588249</v>
      </c>
      <c r="AO796" s="9" t="str">
        <f t="shared" si="252"/>
        <v>-</v>
      </c>
      <c r="AP796" s="9">
        <f t="shared" si="252"/>
        <v>0.47059923529411751</v>
      </c>
      <c r="AQ796" s="9" t="str">
        <f t="shared" si="252"/>
        <v>-</v>
      </c>
      <c r="AR796" s="9" t="str">
        <f t="shared" si="252"/>
        <v>-</v>
      </c>
      <c r="AS796" s="9">
        <f t="shared" si="252"/>
        <v>3.5294007647058825</v>
      </c>
      <c r="AT796" s="9" t="str">
        <f t="shared" si="252"/>
        <v>-</v>
      </c>
      <c r="AU796" s="9" t="str">
        <f t="shared" si="252"/>
        <v>-</v>
      </c>
      <c r="AV796" s="9" t="str">
        <f t="shared" si="252"/>
        <v>-</v>
      </c>
      <c r="AW796" s="9" t="str">
        <f t="shared" si="252"/>
        <v>-</v>
      </c>
      <c r="AX796" s="9" t="str">
        <f t="shared" si="252"/>
        <v>-</v>
      </c>
      <c r="AY796" s="9" t="str">
        <f t="shared" si="252"/>
        <v>-</v>
      </c>
      <c r="AZ796" s="9" t="str">
        <f t="shared" si="252"/>
        <v>-</v>
      </c>
      <c r="BA796" s="9" t="str">
        <f t="shared" si="252"/>
        <v>-</v>
      </c>
      <c r="BB796" s="9" t="str">
        <f t="shared" si="252"/>
        <v>-</v>
      </c>
      <c r="BC796" s="9">
        <f t="shared" si="252"/>
        <v>0.47059923529411751</v>
      </c>
      <c r="BD796" s="9" t="str">
        <f t="shared" si="252"/>
        <v>-</v>
      </c>
      <c r="BE796" s="9">
        <f t="shared" si="252"/>
        <v>2.4705992352941175</v>
      </c>
      <c r="BF796" s="9">
        <f t="shared" si="252"/>
        <v>1.5294007647058825</v>
      </c>
      <c r="BG796" s="9" t="str">
        <f t="shared" si="252"/>
        <v>-</v>
      </c>
      <c r="BH796" s="9">
        <f t="shared" si="252"/>
        <v>0.47059923529411751</v>
      </c>
      <c r="BI796" s="9" t="str">
        <f t="shared" si="252"/>
        <v>-</v>
      </c>
      <c r="BJ796" s="37"/>
      <c r="BK796" s="34"/>
      <c r="BR796" s="25"/>
      <c r="BS796" s="25"/>
      <c r="BV796" s="25"/>
      <c r="BW796" s="25"/>
      <c r="BX796" s="25"/>
    </row>
    <row r="797" spans="1:76">
      <c r="A797" s="38">
        <f t="shared" si="232"/>
        <v>13</v>
      </c>
      <c r="B797" s="36">
        <f t="shared" si="229"/>
        <v>6</v>
      </c>
      <c r="C797" s="36">
        <f t="shared" si="226"/>
        <v>2</v>
      </c>
      <c r="D797" s="9">
        <f t="shared" ref="D797:AI797" si="253">IF(D602="-","-",ABS(D602-$BK602))</f>
        <v>2.2353061176470588</v>
      </c>
      <c r="E797" s="9" t="str">
        <f t="shared" si="253"/>
        <v>-</v>
      </c>
      <c r="F797" s="9" t="str">
        <f t="shared" si="253"/>
        <v>-</v>
      </c>
      <c r="G797" s="9" t="str">
        <f t="shared" si="253"/>
        <v>-</v>
      </c>
      <c r="H797" s="9" t="str">
        <f t="shared" si="253"/>
        <v>-</v>
      </c>
      <c r="I797" s="9" t="str">
        <f t="shared" si="253"/>
        <v>-</v>
      </c>
      <c r="J797" s="9">
        <f t="shared" si="253"/>
        <v>2.2353061176470588</v>
      </c>
      <c r="K797" s="9" t="str">
        <f t="shared" si="253"/>
        <v>-</v>
      </c>
      <c r="L797" s="9" t="str">
        <f t="shared" si="253"/>
        <v>-</v>
      </c>
      <c r="M797" s="9" t="str">
        <f t="shared" si="253"/>
        <v>-</v>
      </c>
      <c r="N797" s="9" t="str">
        <f t="shared" si="253"/>
        <v>-</v>
      </c>
      <c r="O797" s="9" t="str">
        <f t="shared" si="253"/>
        <v>-</v>
      </c>
      <c r="P797" s="9" t="str">
        <f t="shared" si="253"/>
        <v>-</v>
      </c>
      <c r="Q797" s="9">
        <f t="shared" si="253"/>
        <v>0.76469388235294122</v>
      </c>
      <c r="R797" s="9" t="str">
        <f t="shared" si="253"/>
        <v>-</v>
      </c>
      <c r="S797" s="9" t="str">
        <f t="shared" si="253"/>
        <v>-</v>
      </c>
      <c r="T797" s="9">
        <f t="shared" si="253"/>
        <v>2.7646938823529412</v>
      </c>
      <c r="U797" s="9" t="str">
        <f t="shared" si="253"/>
        <v>-</v>
      </c>
      <c r="V797" s="9" t="str">
        <f t="shared" si="253"/>
        <v>-</v>
      </c>
      <c r="W797" s="9" t="str">
        <f t="shared" si="253"/>
        <v>-</v>
      </c>
      <c r="X797" s="9" t="str">
        <f t="shared" si="253"/>
        <v>-</v>
      </c>
      <c r="Y797" s="9" t="str">
        <f t="shared" si="253"/>
        <v>-</v>
      </c>
      <c r="Z797" s="9">
        <f t="shared" si="253"/>
        <v>1.2353061176470588</v>
      </c>
      <c r="AA797" s="9" t="str">
        <f t="shared" si="253"/>
        <v>-</v>
      </c>
      <c r="AB797" s="9">
        <f t="shared" si="253"/>
        <v>2.2353061176470588</v>
      </c>
      <c r="AC797" s="9" t="str">
        <f t="shared" si="253"/>
        <v>-</v>
      </c>
      <c r="AD797" s="9" t="str">
        <f t="shared" si="253"/>
        <v>-</v>
      </c>
      <c r="AE797" s="9" t="str">
        <f t="shared" si="253"/>
        <v>-</v>
      </c>
      <c r="AF797" s="9" t="str">
        <f t="shared" si="253"/>
        <v>-</v>
      </c>
      <c r="AG797" s="9">
        <f t="shared" si="253"/>
        <v>1.7646938823529412</v>
      </c>
      <c r="AH797" s="9" t="str">
        <f t="shared" si="253"/>
        <v>-</v>
      </c>
      <c r="AI797" s="9" t="str">
        <f t="shared" si="253"/>
        <v>-</v>
      </c>
      <c r="AJ797" s="9" t="str">
        <f t="shared" ref="AJ797:BI797" si="254">IF(AJ602="-","-",ABS(AJ602-$BK602))</f>
        <v>-</v>
      </c>
      <c r="AK797" s="9">
        <f t="shared" si="254"/>
        <v>2.2353061176470588</v>
      </c>
      <c r="AL797" s="9">
        <f t="shared" si="254"/>
        <v>2.7646938823529412</v>
      </c>
      <c r="AM797" s="9">
        <f t="shared" si="254"/>
        <v>1.2353061176470588</v>
      </c>
      <c r="AN797" s="9">
        <f t="shared" si="254"/>
        <v>1.7646938823529412</v>
      </c>
      <c r="AO797" s="9" t="str">
        <f t="shared" si="254"/>
        <v>-</v>
      </c>
      <c r="AP797" s="9">
        <f t="shared" si="254"/>
        <v>0.76469388235294122</v>
      </c>
      <c r="AQ797" s="9" t="str">
        <f t="shared" si="254"/>
        <v>-</v>
      </c>
      <c r="AR797" s="9" t="str">
        <f t="shared" si="254"/>
        <v>-</v>
      </c>
      <c r="AS797" s="9">
        <f t="shared" si="254"/>
        <v>2.7646938823529412</v>
      </c>
      <c r="AT797" s="9" t="str">
        <f t="shared" si="254"/>
        <v>-</v>
      </c>
      <c r="AU797" s="9" t="str">
        <f t="shared" si="254"/>
        <v>-</v>
      </c>
      <c r="AV797" s="9" t="str">
        <f t="shared" si="254"/>
        <v>-</v>
      </c>
      <c r="AW797" s="9" t="str">
        <f t="shared" si="254"/>
        <v>-</v>
      </c>
      <c r="AX797" s="9" t="str">
        <f t="shared" si="254"/>
        <v>-</v>
      </c>
      <c r="AY797" s="9" t="str">
        <f t="shared" si="254"/>
        <v>-</v>
      </c>
      <c r="AZ797" s="9" t="str">
        <f t="shared" si="254"/>
        <v>-</v>
      </c>
      <c r="BA797" s="9" t="str">
        <f t="shared" si="254"/>
        <v>-</v>
      </c>
      <c r="BB797" s="9">
        <f t="shared" si="254"/>
        <v>2.2353061176470588</v>
      </c>
      <c r="BC797" s="9">
        <f t="shared" si="254"/>
        <v>0.23530611764705878</v>
      </c>
      <c r="BD797" s="9" t="str">
        <f t="shared" si="254"/>
        <v>-</v>
      </c>
      <c r="BE797" s="9">
        <f t="shared" si="254"/>
        <v>2.2353061176470588</v>
      </c>
      <c r="BF797" s="9">
        <f t="shared" si="254"/>
        <v>2.7646938823529412</v>
      </c>
      <c r="BG797" s="9" t="str">
        <f t="shared" si="254"/>
        <v>-</v>
      </c>
      <c r="BH797" s="9" t="str">
        <f t="shared" si="254"/>
        <v>-</v>
      </c>
      <c r="BI797" s="9" t="str">
        <f t="shared" si="254"/>
        <v>-</v>
      </c>
      <c r="BJ797" s="37"/>
      <c r="BK797" s="34"/>
      <c r="BR797" s="25"/>
      <c r="BS797" s="25"/>
      <c r="BV797" s="25"/>
      <c r="BW797" s="25"/>
      <c r="BX797" s="25"/>
    </row>
    <row r="798" spans="1:76">
      <c r="A798" s="38">
        <f t="shared" si="232"/>
        <v>14</v>
      </c>
      <c r="B798" s="36">
        <f t="shared" si="229"/>
        <v>6</v>
      </c>
      <c r="C798" s="36">
        <f t="shared" si="226"/>
        <v>3</v>
      </c>
      <c r="D798" s="9">
        <f t="shared" ref="D798:AI798" si="255">IF(D603="-","-",ABS(D603-$BK603))</f>
        <v>4.0500129999999999</v>
      </c>
      <c r="E798" s="9" t="str">
        <f t="shared" si="255"/>
        <v>-</v>
      </c>
      <c r="F798" s="9" t="str">
        <f t="shared" si="255"/>
        <v>-</v>
      </c>
      <c r="G798" s="9" t="str">
        <f t="shared" si="255"/>
        <v>-</v>
      </c>
      <c r="H798" s="9" t="str">
        <f t="shared" si="255"/>
        <v>-</v>
      </c>
      <c r="I798" s="9" t="str">
        <f t="shared" si="255"/>
        <v>-</v>
      </c>
      <c r="J798" s="9" t="str">
        <f t="shared" si="255"/>
        <v>-</v>
      </c>
      <c r="K798" s="9" t="str">
        <f t="shared" si="255"/>
        <v>-</v>
      </c>
      <c r="L798" s="9" t="str">
        <f t="shared" si="255"/>
        <v>-</v>
      </c>
      <c r="M798" s="9">
        <f t="shared" si="255"/>
        <v>2.0500129999999999</v>
      </c>
      <c r="N798" s="9" t="str">
        <f t="shared" si="255"/>
        <v>-</v>
      </c>
      <c r="O798" s="9" t="str">
        <f t="shared" si="255"/>
        <v>-</v>
      </c>
      <c r="P798" s="9" t="str">
        <f t="shared" si="255"/>
        <v>-</v>
      </c>
      <c r="Q798" s="9">
        <f t="shared" si="255"/>
        <v>3.0500129999999999</v>
      </c>
      <c r="R798" s="9" t="str">
        <f t="shared" si="255"/>
        <v>-</v>
      </c>
      <c r="S798" s="9" t="str">
        <f t="shared" si="255"/>
        <v>-</v>
      </c>
      <c r="T798" s="9">
        <f t="shared" si="255"/>
        <v>1.9499870000000001</v>
      </c>
      <c r="U798" s="9">
        <f t="shared" si="255"/>
        <v>1.9499870000000001</v>
      </c>
      <c r="V798" s="9" t="str">
        <f t="shared" si="255"/>
        <v>-</v>
      </c>
      <c r="W798" s="9" t="str">
        <f t="shared" si="255"/>
        <v>-</v>
      </c>
      <c r="X798" s="9" t="str">
        <f t="shared" si="255"/>
        <v>-</v>
      </c>
      <c r="Y798" s="9" t="str">
        <f t="shared" si="255"/>
        <v>-</v>
      </c>
      <c r="Z798" s="9">
        <f t="shared" si="255"/>
        <v>1.0500129999999999</v>
      </c>
      <c r="AA798" s="9" t="str">
        <f t="shared" si="255"/>
        <v>-</v>
      </c>
      <c r="AB798" s="9">
        <f t="shared" si="255"/>
        <v>2.0500129999999999</v>
      </c>
      <c r="AC798" s="9" t="str">
        <f t="shared" si="255"/>
        <v>-</v>
      </c>
      <c r="AD798" s="9" t="str">
        <f t="shared" si="255"/>
        <v>-</v>
      </c>
      <c r="AE798" s="9" t="str">
        <f t="shared" si="255"/>
        <v>-</v>
      </c>
      <c r="AF798" s="9" t="str">
        <f t="shared" si="255"/>
        <v>-</v>
      </c>
      <c r="AG798" s="9">
        <f t="shared" si="255"/>
        <v>1.9499870000000001</v>
      </c>
      <c r="AH798" s="9" t="str">
        <f t="shared" si="255"/>
        <v>-</v>
      </c>
      <c r="AI798" s="9">
        <f t="shared" si="255"/>
        <v>3.0500129999999999</v>
      </c>
      <c r="AJ798" s="9" t="str">
        <f t="shared" ref="AJ798:BI798" si="256">IF(AJ603="-","-",ABS(AJ603-$BK603))</f>
        <v>-</v>
      </c>
      <c r="AK798" s="9" t="str">
        <f t="shared" si="256"/>
        <v>-</v>
      </c>
      <c r="AL798" s="9">
        <f t="shared" si="256"/>
        <v>1.9499870000000001</v>
      </c>
      <c r="AM798" s="9">
        <f t="shared" si="256"/>
        <v>0.94998700000000014</v>
      </c>
      <c r="AN798" s="9">
        <f t="shared" si="256"/>
        <v>1.9499870000000001</v>
      </c>
      <c r="AO798" s="9" t="str">
        <f t="shared" si="256"/>
        <v>-</v>
      </c>
      <c r="AP798" s="9">
        <f t="shared" si="256"/>
        <v>1.0500129999999999</v>
      </c>
      <c r="AQ798" s="9" t="str">
        <f t="shared" si="256"/>
        <v>-</v>
      </c>
      <c r="AR798" s="9" t="str">
        <f t="shared" si="256"/>
        <v>-</v>
      </c>
      <c r="AS798" s="9">
        <f t="shared" si="256"/>
        <v>4.9499870000000001</v>
      </c>
      <c r="AT798" s="9" t="str">
        <f t="shared" si="256"/>
        <v>-</v>
      </c>
      <c r="AU798" s="9" t="str">
        <f t="shared" si="256"/>
        <v>-</v>
      </c>
      <c r="AV798" s="9" t="str">
        <f t="shared" si="256"/>
        <v>-</v>
      </c>
      <c r="AW798" s="9">
        <f t="shared" si="256"/>
        <v>1.9499870000000001</v>
      </c>
      <c r="AX798" s="9" t="str">
        <f t="shared" si="256"/>
        <v>-</v>
      </c>
      <c r="AY798" s="9" t="str">
        <f t="shared" si="256"/>
        <v>-</v>
      </c>
      <c r="AZ798" s="9" t="str">
        <f t="shared" si="256"/>
        <v>-</v>
      </c>
      <c r="BA798" s="9" t="str">
        <f t="shared" si="256"/>
        <v>-</v>
      </c>
      <c r="BB798" s="9">
        <f t="shared" si="256"/>
        <v>2.0500129999999999</v>
      </c>
      <c r="BC798" s="9">
        <f t="shared" si="256"/>
        <v>0.94998700000000014</v>
      </c>
      <c r="BD798" s="9" t="str">
        <f t="shared" si="256"/>
        <v>-</v>
      </c>
      <c r="BE798" s="9">
        <f t="shared" si="256"/>
        <v>1.0500129999999999</v>
      </c>
      <c r="BF798" s="9" t="str">
        <f t="shared" si="256"/>
        <v>-</v>
      </c>
      <c r="BG798" s="9" t="str">
        <f t="shared" si="256"/>
        <v>-</v>
      </c>
      <c r="BH798" s="9">
        <f t="shared" si="256"/>
        <v>0.94998700000000014</v>
      </c>
      <c r="BI798" s="9">
        <f t="shared" si="256"/>
        <v>5.0012999999999863E-2</v>
      </c>
      <c r="BJ798" s="37"/>
      <c r="BK798" s="34"/>
      <c r="BR798" s="25"/>
      <c r="BS798" s="25"/>
      <c r="BV798" s="25"/>
      <c r="BW798" s="25"/>
      <c r="BX798" s="25"/>
    </row>
    <row r="799" spans="1:76">
      <c r="A799" s="38">
        <f t="shared" si="232"/>
        <v>15</v>
      </c>
      <c r="B799" s="36">
        <f t="shared" si="229"/>
        <v>7</v>
      </c>
      <c r="C799" s="36">
        <f t="shared" si="226"/>
        <v>1</v>
      </c>
      <c r="D799" s="9">
        <f t="shared" ref="D799:AI799" si="257">IF(D604="-","-",ABS(D604-$BK604))</f>
        <v>0.52942576470588243</v>
      </c>
      <c r="E799" s="9" t="str">
        <f t="shared" si="257"/>
        <v>-</v>
      </c>
      <c r="F799" s="9" t="str">
        <f t="shared" si="257"/>
        <v>-</v>
      </c>
      <c r="G799" s="9" t="str">
        <f t="shared" si="257"/>
        <v>-</v>
      </c>
      <c r="H799" s="9" t="str">
        <f t="shared" si="257"/>
        <v>-</v>
      </c>
      <c r="I799" s="9" t="str">
        <f t="shared" si="257"/>
        <v>-</v>
      </c>
      <c r="J799" s="9">
        <f t="shared" si="257"/>
        <v>1.4705742352941176</v>
      </c>
      <c r="K799" s="9" t="str">
        <f t="shared" si="257"/>
        <v>-</v>
      </c>
      <c r="L799" s="9" t="str">
        <f t="shared" si="257"/>
        <v>-</v>
      </c>
      <c r="M799" s="9">
        <f t="shared" si="257"/>
        <v>2.4705742352941176</v>
      </c>
      <c r="N799" s="9" t="str">
        <f t="shared" si="257"/>
        <v>-</v>
      </c>
      <c r="O799" s="9" t="str">
        <f t="shared" si="257"/>
        <v>-</v>
      </c>
      <c r="P799" s="9" t="str">
        <f t="shared" si="257"/>
        <v>-</v>
      </c>
      <c r="Q799" s="9">
        <f t="shared" si="257"/>
        <v>0.47057423529411757</v>
      </c>
      <c r="R799" s="9" t="str">
        <f t="shared" si="257"/>
        <v>-</v>
      </c>
      <c r="S799" s="9" t="str">
        <f t="shared" si="257"/>
        <v>-</v>
      </c>
      <c r="T799" s="9">
        <f t="shared" si="257"/>
        <v>1.4705742352941176</v>
      </c>
      <c r="U799" s="9">
        <f t="shared" si="257"/>
        <v>3.4705742352941176</v>
      </c>
      <c r="V799" s="9" t="str">
        <f t="shared" si="257"/>
        <v>-</v>
      </c>
      <c r="W799" s="9" t="str">
        <f t="shared" si="257"/>
        <v>-</v>
      </c>
      <c r="X799" s="9" t="str">
        <f t="shared" si="257"/>
        <v>-</v>
      </c>
      <c r="Y799" s="9" t="str">
        <f t="shared" si="257"/>
        <v>-</v>
      </c>
      <c r="Z799" s="9">
        <f t="shared" si="257"/>
        <v>3.5294257647058824</v>
      </c>
      <c r="AA799" s="9" t="str">
        <f t="shared" si="257"/>
        <v>-</v>
      </c>
      <c r="AB799" s="9" t="str">
        <f t="shared" si="257"/>
        <v>-</v>
      </c>
      <c r="AC799" s="9" t="str">
        <f t="shared" si="257"/>
        <v>-</v>
      </c>
      <c r="AD799" s="9" t="str">
        <f t="shared" si="257"/>
        <v>-</v>
      </c>
      <c r="AE799" s="9" t="str">
        <f t="shared" si="257"/>
        <v>-</v>
      </c>
      <c r="AF799" s="9" t="str">
        <f t="shared" si="257"/>
        <v>-</v>
      </c>
      <c r="AG799" s="9">
        <f t="shared" si="257"/>
        <v>0.52942576470588243</v>
      </c>
      <c r="AH799" s="9" t="str">
        <f t="shared" si="257"/>
        <v>-</v>
      </c>
      <c r="AI799" s="9">
        <f t="shared" si="257"/>
        <v>1.4705742352941176</v>
      </c>
      <c r="AJ799" s="9">
        <f t="shared" ref="AJ799:BI799" si="258">IF(AJ604="-","-",ABS(AJ604-$BK604))</f>
        <v>0.47057423529411757</v>
      </c>
      <c r="AK799" s="9" t="str">
        <f t="shared" si="258"/>
        <v>-</v>
      </c>
      <c r="AL799" s="9">
        <f t="shared" si="258"/>
        <v>0.47057423529411757</v>
      </c>
      <c r="AM799" s="9">
        <f t="shared" si="258"/>
        <v>1.5294257647058824</v>
      </c>
      <c r="AN799" s="9">
        <f t="shared" si="258"/>
        <v>0.47057423529411757</v>
      </c>
      <c r="AO799" s="9" t="str">
        <f t="shared" si="258"/>
        <v>-</v>
      </c>
      <c r="AP799" s="9">
        <f t="shared" si="258"/>
        <v>1.5294257647058824</v>
      </c>
      <c r="AQ799" s="9" t="str">
        <f t="shared" si="258"/>
        <v>-</v>
      </c>
      <c r="AR799" s="9" t="str">
        <f t="shared" si="258"/>
        <v>-</v>
      </c>
      <c r="AS799" s="9">
        <f t="shared" si="258"/>
        <v>4.5294257647058824</v>
      </c>
      <c r="AT799" s="9" t="str">
        <f t="shared" si="258"/>
        <v>-</v>
      </c>
      <c r="AU799" s="9" t="str">
        <f t="shared" si="258"/>
        <v>-</v>
      </c>
      <c r="AV799" s="9" t="str">
        <f t="shared" si="258"/>
        <v>-</v>
      </c>
      <c r="AW799" s="9" t="str">
        <f t="shared" si="258"/>
        <v>-</v>
      </c>
      <c r="AX799" s="9" t="str">
        <f t="shared" si="258"/>
        <v>-</v>
      </c>
      <c r="AY799" s="9" t="str">
        <f t="shared" si="258"/>
        <v>-</v>
      </c>
      <c r="AZ799" s="9" t="str">
        <f t="shared" si="258"/>
        <v>-</v>
      </c>
      <c r="BA799" s="9" t="str">
        <f t="shared" si="258"/>
        <v>-</v>
      </c>
      <c r="BB799" s="9" t="str">
        <f t="shared" si="258"/>
        <v>-</v>
      </c>
      <c r="BC799" s="9">
        <f t="shared" si="258"/>
        <v>0.47057423529411757</v>
      </c>
      <c r="BD799" s="9" t="str">
        <f t="shared" si="258"/>
        <v>-</v>
      </c>
      <c r="BE799" s="9">
        <f t="shared" si="258"/>
        <v>0.52942576470588243</v>
      </c>
      <c r="BF799" s="9" t="str">
        <f t="shared" si="258"/>
        <v>-</v>
      </c>
      <c r="BG799" s="9" t="str">
        <f t="shared" si="258"/>
        <v>-</v>
      </c>
      <c r="BH799" s="9" t="str">
        <f t="shared" si="258"/>
        <v>-</v>
      </c>
      <c r="BI799" s="9" t="str">
        <f t="shared" si="258"/>
        <v>-</v>
      </c>
      <c r="BJ799" s="37"/>
      <c r="BK799" s="34"/>
      <c r="BR799" s="25"/>
      <c r="BS799" s="25"/>
      <c r="BV799" s="25"/>
      <c r="BW799" s="25"/>
      <c r="BX799" s="25"/>
    </row>
    <row r="800" spans="1:76">
      <c r="A800" s="38">
        <f t="shared" si="232"/>
        <v>16</v>
      </c>
      <c r="B800" s="36">
        <f t="shared" si="229"/>
        <v>7</v>
      </c>
      <c r="C800" s="36">
        <f t="shared" si="226"/>
        <v>2</v>
      </c>
      <c r="D800" s="9">
        <f t="shared" ref="D800:AI800" si="259">IF(D605="-","-",ABS(D605-$BK605))</f>
        <v>1.4999849999999997</v>
      </c>
      <c r="E800" s="9" t="str">
        <f t="shared" si="259"/>
        <v>-</v>
      </c>
      <c r="F800" s="9" t="str">
        <f t="shared" si="259"/>
        <v>-</v>
      </c>
      <c r="G800" s="9" t="str">
        <f t="shared" si="259"/>
        <v>-</v>
      </c>
      <c r="H800" s="9" t="str">
        <f t="shared" si="259"/>
        <v>-</v>
      </c>
      <c r="I800" s="9" t="str">
        <f t="shared" si="259"/>
        <v>-</v>
      </c>
      <c r="J800" s="9" t="str">
        <f t="shared" si="259"/>
        <v>-</v>
      </c>
      <c r="K800" s="9" t="str">
        <f t="shared" si="259"/>
        <v>-</v>
      </c>
      <c r="L800" s="9" t="str">
        <f t="shared" si="259"/>
        <v>-</v>
      </c>
      <c r="M800" s="9" t="str">
        <f t="shared" si="259"/>
        <v>-</v>
      </c>
      <c r="N800" s="9" t="str">
        <f t="shared" si="259"/>
        <v>-</v>
      </c>
      <c r="O800" s="9" t="str">
        <f t="shared" si="259"/>
        <v>-</v>
      </c>
      <c r="P800" s="9" t="str">
        <f t="shared" si="259"/>
        <v>-</v>
      </c>
      <c r="Q800" s="9">
        <f t="shared" si="259"/>
        <v>1.5000150000000003</v>
      </c>
      <c r="R800" s="9" t="str">
        <f t="shared" si="259"/>
        <v>-</v>
      </c>
      <c r="S800" s="9" t="str">
        <f t="shared" si="259"/>
        <v>-</v>
      </c>
      <c r="T800" s="9">
        <f t="shared" si="259"/>
        <v>0.49998499999999968</v>
      </c>
      <c r="U800" s="9">
        <f t="shared" si="259"/>
        <v>3.4999849999999997</v>
      </c>
      <c r="V800" s="9" t="str">
        <f t="shared" si="259"/>
        <v>-</v>
      </c>
      <c r="W800" s="9" t="str">
        <f t="shared" si="259"/>
        <v>-</v>
      </c>
      <c r="X800" s="9" t="str">
        <f t="shared" si="259"/>
        <v>-</v>
      </c>
      <c r="Y800" s="9" t="str">
        <f t="shared" si="259"/>
        <v>-</v>
      </c>
      <c r="Z800" s="9">
        <f t="shared" si="259"/>
        <v>3.5000150000000003</v>
      </c>
      <c r="AA800" s="9" t="str">
        <f t="shared" si="259"/>
        <v>-</v>
      </c>
      <c r="AB800" s="9" t="str">
        <f t="shared" si="259"/>
        <v>-</v>
      </c>
      <c r="AC800" s="9" t="str">
        <f t="shared" si="259"/>
        <v>-</v>
      </c>
      <c r="AD800" s="9" t="str">
        <f t="shared" si="259"/>
        <v>-</v>
      </c>
      <c r="AE800" s="9" t="str">
        <f t="shared" si="259"/>
        <v>-</v>
      </c>
      <c r="AF800" s="9" t="str">
        <f t="shared" si="259"/>
        <v>-</v>
      </c>
      <c r="AG800" s="9">
        <f t="shared" si="259"/>
        <v>0.50001500000000032</v>
      </c>
      <c r="AH800" s="9" t="str">
        <f t="shared" si="259"/>
        <v>-</v>
      </c>
      <c r="AI800" s="9" t="str">
        <f t="shared" si="259"/>
        <v>-</v>
      </c>
      <c r="AJ800" s="9">
        <f t="shared" ref="AJ800:BI800" si="260">IF(AJ605="-","-",ABS(AJ605-$BK605))</f>
        <v>2.4999849999999997</v>
      </c>
      <c r="AK800" s="9" t="str">
        <f t="shared" si="260"/>
        <v>-</v>
      </c>
      <c r="AL800" s="9" t="str">
        <f t="shared" si="260"/>
        <v>-</v>
      </c>
      <c r="AM800" s="9">
        <f t="shared" si="260"/>
        <v>0.49998499999999968</v>
      </c>
      <c r="AN800" s="9">
        <f t="shared" si="260"/>
        <v>1.4999849999999997</v>
      </c>
      <c r="AO800" s="9" t="str">
        <f t="shared" si="260"/>
        <v>-</v>
      </c>
      <c r="AP800" s="9">
        <f t="shared" si="260"/>
        <v>0.49998499999999968</v>
      </c>
      <c r="AQ800" s="9" t="str">
        <f t="shared" si="260"/>
        <v>-</v>
      </c>
      <c r="AR800" s="9" t="str">
        <f t="shared" si="260"/>
        <v>-</v>
      </c>
      <c r="AS800" s="9">
        <f t="shared" si="260"/>
        <v>1.5000150000000003</v>
      </c>
      <c r="AT800" s="9" t="str">
        <f t="shared" si="260"/>
        <v>-</v>
      </c>
      <c r="AU800" s="9" t="str">
        <f t="shared" si="260"/>
        <v>-</v>
      </c>
      <c r="AV800" s="9" t="str">
        <f t="shared" si="260"/>
        <v>-</v>
      </c>
      <c r="AW800" s="9" t="str">
        <f t="shared" si="260"/>
        <v>-</v>
      </c>
      <c r="AX800" s="9" t="str">
        <f t="shared" si="260"/>
        <v>-</v>
      </c>
      <c r="AY800" s="9" t="str">
        <f t="shared" si="260"/>
        <v>-</v>
      </c>
      <c r="AZ800" s="9" t="str">
        <f t="shared" si="260"/>
        <v>-</v>
      </c>
      <c r="BA800" s="9" t="str">
        <f t="shared" si="260"/>
        <v>-</v>
      </c>
      <c r="BB800" s="9">
        <f t="shared" si="260"/>
        <v>3.5000150000000003</v>
      </c>
      <c r="BC800" s="9">
        <f t="shared" si="260"/>
        <v>0.49998499999999968</v>
      </c>
      <c r="BD800" s="9" t="str">
        <f t="shared" si="260"/>
        <v>-</v>
      </c>
      <c r="BE800" s="9">
        <f t="shared" si="260"/>
        <v>0.50001500000000032</v>
      </c>
      <c r="BF800" s="9" t="str">
        <f t="shared" si="260"/>
        <v>-</v>
      </c>
      <c r="BG800" s="9" t="str">
        <f t="shared" si="260"/>
        <v>-</v>
      </c>
      <c r="BH800" s="9" t="str">
        <f t="shared" si="260"/>
        <v>-</v>
      </c>
      <c r="BI800" s="9" t="str">
        <f t="shared" si="260"/>
        <v>-</v>
      </c>
      <c r="BJ800" s="37"/>
      <c r="BK800" s="34"/>
      <c r="BR800" s="25"/>
      <c r="BS800" s="25"/>
      <c r="BV800" s="25"/>
      <c r="BW800" s="25"/>
      <c r="BX800" s="25"/>
    </row>
    <row r="801" spans="1:76">
      <c r="A801" s="38">
        <f t="shared" si="232"/>
        <v>17</v>
      </c>
      <c r="B801" s="36">
        <f t="shared" si="229"/>
        <v>7</v>
      </c>
      <c r="C801" s="36">
        <f t="shared" si="226"/>
        <v>3</v>
      </c>
      <c r="D801" s="9">
        <f t="shared" ref="D801:AI801" si="261">IF(D606="-","-",ABS(D606-$BK606))</f>
        <v>1.6000000000016001E-5</v>
      </c>
      <c r="E801" s="9" t="str">
        <f t="shared" si="261"/>
        <v>-</v>
      </c>
      <c r="F801" s="9" t="str">
        <f t="shared" si="261"/>
        <v>-</v>
      </c>
      <c r="G801" s="9" t="str">
        <f t="shared" si="261"/>
        <v>-</v>
      </c>
      <c r="H801" s="9" t="str">
        <f t="shared" si="261"/>
        <v>-</v>
      </c>
      <c r="I801" s="9" t="str">
        <f t="shared" si="261"/>
        <v>-</v>
      </c>
      <c r="J801" s="9" t="str">
        <f t="shared" si="261"/>
        <v>-</v>
      </c>
      <c r="K801" s="9" t="str">
        <f t="shared" si="261"/>
        <v>-</v>
      </c>
      <c r="L801" s="9" t="str">
        <f t="shared" si="261"/>
        <v>-</v>
      </c>
      <c r="M801" s="9" t="str">
        <f t="shared" si="261"/>
        <v>-</v>
      </c>
      <c r="N801" s="9" t="str">
        <f t="shared" si="261"/>
        <v>-</v>
      </c>
      <c r="O801" s="9" t="str">
        <f t="shared" si="261"/>
        <v>-</v>
      </c>
      <c r="P801" s="9" t="str">
        <f t="shared" si="261"/>
        <v>-</v>
      </c>
      <c r="Q801" s="9">
        <f t="shared" si="261"/>
        <v>1.000016</v>
      </c>
      <c r="R801" s="9" t="str">
        <f t="shared" si="261"/>
        <v>-</v>
      </c>
      <c r="S801" s="9" t="str">
        <f t="shared" si="261"/>
        <v>-</v>
      </c>
      <c r="T801" s="9">
        <f t="shared" si="261"/>
        <v>1.6000000000016001E-5</v>
      </c>
      <c r="U801" s="9">
        <f t="shared" si="261"/>
        <v>1.999984</v>
      </c>
      <c r="V801" s="9" t="str">
        <f t="shared" si="261"/>
        <v>-</v>
      </c>
      <c r="W801" s="9" t="str">
        <f t="shared" si="261"/>
        <v>-</v>
      </c>
      <c r="X801" s="9" t="str">
        <f t="shared" si="261"/>
        <v>-</v>
      </c>
      <c r="Y801" s="9" t="str">
        <f t="shared" si="261"/>
        <v>-</v>
      </c>
      <c r="Z801" s="9">
        <f t="shared" si="261"/>
        <v>3.000016</v>
      </c>
      <c r="AA801" s="9" t="str">
        <f t="shared" si="261"/>
        <v>-</v>
      </c>
      <c r="AB801" s="9">
        <f t="shared" si="261"/>
        <v>1.000016</v>
      </c>
      <c r="AC801" s="9" t="str">
        <f t="shared" si="261"/>
        <v>-</v>
      </c>
      <c r="AD801" s="9" t="str">
        <f t="shared" si="261"/>
        <v>-</v>
      </c>
      <c r="AE801" s="9" t="str">
        <f t="shared" si="261"/>
        <v>-</v>
      </c>
      <c r="AF801" s="9" t="str">
        <f t="shared" si="261"/>
        <v>-</v>
      </c>
      <c r="AG801" s="9">
        <f t="shared" si="261"/>
        <v>1.6000000000016001E-5</v>
      </c>
      <c r="AH801" s="9" t="str">
        <f t="shared" si="261"/>
        <v>-</v>
      </c>
      <c r="AI801" s="9" t="str">
        <f t="shared" si="261"/>
        <v>-</v>
      </c>
      <c r="AJ801" s="9">
        <f t="shared" ref="AJ801:BI801" si="262">IF(AJ606="-","-",ABS(AJ606-$BK606))</f>
        <v>0.99998399999999998</v>
      </c>
      <c r="AK801" s="9">
        <f t="shared" si="262"/>
        <v>3.000016</v>
      </c>
      <c r="AL801" s="9" t="str">
        <f t="shared" si="262"/>
        <v>-</v>
      </c>
      <c r="AM801" s="9">
        <f t="shared" si="262"/>
        <v>1.999984</v>
      </c>
      <c r="AN801" s="9">
        <f t="shared" si="262"/>
        <v>0.99998399999999998</v>
      </c>
      <c r="AO801" s="9" t="str">
        <f t="shared" si="262"/>
        <v>-</v>
      </c>
      <c r="AP801" s="9">
        <f t="shared" si="262"/>
        <v>1.6000000000016001E-5</v>
      </c>
      <c r="AQ801" s="9" t="str">
        <f t="shared" si="262"/>
        <v>-</v>
      </c>
      <c r="AR801" s="9" t="str">
        <f t="shared" si="262"/>
        <v>-</v>
      </c>
      <c r="AS801" s="9">
        <f t="shared" si="262"/>
        <v>1.999984</v>
      </c>
      <c r="AT801" s="9" t="str">
        <f t="shared" si="262"/>
        <v>-</v>
      </c>
      <c r="AU801" s="9" t="str">
        <f t="shared" si="262"/>
        <v>-</v>
      </c>
      <c r="AV801" s="9" t="str">
        <f t="shared" si="262"/>
        <v>-</v>
      </c>
      <c r="AW801" s="9" t="str">
        <f t="shared" si="262"/>
        <v>-</v>
      </c>
      <c r="AX801" s="9" t="str">
        <f t="shared" si="262"/>
        <v>-</v>
      </c>
      <c r="AY801" s="9" t="str">
        <f t="shared" si="262"/>
        <v>-</v>
      </c>
      <c r="AZ801" s="9" t="str">
        <f t="shared" si="262"/>
        <v>-</v>
      </c>
      <c r="BA801" s="9" t="str">
        <f t="shared" si="262"/>
        <v>-</v>
      </c>
      <c r="BB801" s="9" t="str">
        <f t="shared" si="262"/>
        <v>-</v>
      </c>
      <c r="BC801" s="9">
        <f t="shared" si="262"/>
        <v>1.6000000000016001E-5</v>
      </c>
      <c r="BD801" s="9" t="str">
        <f t="shared" si="262"/>
        <v>-</v>
      </c>
      <c r="BE801" s="9">
        <f t="shared" si="262"/>
        <v>1.6000000000016001E-5</v>
      </c>
      <c r="BF801" s="9" t="str">
        <f t="shared" si="262"/>
        <v>-</v>
      </c>
      <c r="BG801" s="9" t="str">
        <f t="shared" si="262"/>
        <v>-</v>
      </c>
      <c r="BH801" s="9" t="str">
        <f t="shared" si="262"/>
        <v>-</v>
      </c>
      <c r="BI801" s="9" t="str">
        <f t="shared" si="262"/>
        <v>-</v>
      </c>
      <c r="BJ801" s="37"/>
      <c r="BK801" s="34"/>
      <c r="BR801" s="25"/>
      <c r="BS801" s="25"/>
      <c r="BV801" s="25"/>
      <c r="BW801" s="25"/>
      <c r="BX801" s="25"/>
    </row>
    <row r="802" spans="1:76">
      <c r="A802" s="38">
        <f t="shared" si="232"/>
        <v>18</v>
      </c>
      <c r="B802" s="36">
        <f t="shared" si="229"/>
        <v>8</v>
      </c>
      <c r="C802" s="36">
        <f t="shared" si="226"/>
        <v>1</v>
      </c>
      <c r="D802" s="9">
        <f t="shared" ref="D802:AI802" si="263">IF(D607="-","-",ABS(D607-$BK607))</f>
        <v>1.8095408095238099</v>
      </c>
      <c r="E802" s="9" t="str">
        <f t="shared" si="263"/>
        <v>-</v>
      </c>
      <c r="F802" s="9">
        <f t="shared" si="263"/>
        <v>3.1904591904761901</v>
      </c>
      <c r="G802" s="9" t="str">
        <f t="shared" si="263"/>
        <v>-</v>
      </c>
      <c r="H802" s="9" t="str">
        <f t="shared" si="263"/>
        <v>-</v>
      </c>
      <c r="I802" s="9" t="str">
        <f t="shared" si="263"/>
        <v>-</v>
      </c>
      <c r="J802" s="9">
        <f t="shared" si="263"/>
        <v>0.80954080952380991</v>
      </c>
      <c r="K802" s="9" t="str">
        <f t="shared" si="263"/>
        <v>-</v>
      </c>
      <c r="L802" s="9" t="str">
        <f t="shared" si="263"/>
        <v>-</v>
      </c>
      <c r="M802" s="9">
        <f t="shared" si="263"/>
        <v>1.1904591904761901</v>
      </c>
      <c r="N802" s="9" t="str">
        <f t="shared" si="263"/>
        <v>-</v>
      </c>
      <c r="O802" s="9" t="str">
        <f t="shared" si="263"/>
        <v>-</v>
      </c>
      <c r="P802" s="9" t="str">
        <f t="shared" si="263"/>
        <v>-</v>
      </c>
      <c r="Q802" s="9">
        <f t="shared" si="263"/>
        <v>0.80954080952380991</v>
      </c>
      <c r="R802" s="9" t="str">
        <f t="shared" si="263"/>
        <v>-</v>
      </c>
      <c r="S802" s="9" t="str">
        <f t="shared" si="263"/>
        <v>-</v>
      </c>
      <c r="T802" s="9">
        <f t="shared" si="263"/>
        <v>0.19045919047619009</v>
      </c>
      <c r="U802" s="9">
        <f t="shared" si="263"/>
        <v>3.8095408095238099</v>
      </c>
      <c r="V802" s="9" t="str">
        <f t="shared" si="263"/>
        <v>-</v>
      </c>
      <c r="W802" s="9" t="str">
        <f t="shared" si="263"/>
        <v>-</v>
      </c>
      <c r="X802" s="9" t="str">
        <f t="shared" si="263"/>
        <v>-</v>
      </c>
      <c r="Y802" s="9" t="str">
        <f t="shared" si="263"/>
        <v>-</v>
      </c>
      <c r="Z802" s="9">
        <f t="shared" si="263"/>
        <v>0.80954080952380991</v>
      </c>
      <c r="AA802" s="9" t="str">
        <f t="shared" si="263"/>
        <v>-</v>
      </c>
      <c r="AB802" s="9">
        <f t="shared" si="263"/>
        <v>0.80954080952380991</v>
      </c>
      <c r="AC802" s="9" t="str">
        <f t="shared" si="263"/>
        <v>-</v>
      </c>
      <c r="AD802" s="9" t="str">
        <f t="shared" si="263"/>
        <v>-</v>
      </c>
      <c r="AE802" s="9" t="str">
        <f t="shared" si="263"/>
        <v>-</v>
      </c>
      <c r="AF802" s="9" t="str">
        <f t="shared" si="263"/>
        <v>-</v>
      </c>
      <c r="AG802" s="9">
        <f t="shared" si="263"/>
        <v>2.1904591904761901</v>
      </c>
      <c r="AH802" s="9" t="str">
        <f t="shared" si="263"/>
        <v>-</v>
      </c>
      <c r="AI802" s="9">
        <f t="shared" si="263"/>
        <v>3.8095408095238099</v>
      </c>
      <c r="AJ802" s="9">
        <f t="shared" ref="AJ802:BI802" si="264">IF(AJ607="-","-",ABS(AJ607-$BK607))</f>
        <v>0.19045919047619009</v>
      </c>
      <c r="AK802" s="9">
        <f t="shared" si="264"/>
        <v>0.80954080952380991</v>
      </c>
      <c r="AL802" s="9" t="str">
        <f t="shared" si="264"/>
        <v>-</v>
      </c>
      <c r="AM802" s="9">
        <f t="shared" si="264"/>
        <v>0.19045919047619009</v>
      </c>
      <c r="AN802" s="9" t="str">
        <f t="shared" si="264"/>
        <v>-</v>
      </c>
      <c r="AO802" s="9" t="str">
        <f t="shared" si="264"/>
        <v>-</v>
      </c>
      <c r="AP802" s="9">
        <f t="shared" si="264"/>
        <v>0.19045919047619009</v>
      </c>
      <c r="AQ802" s="9" t="str">
        <f t="shared" si="264"/>
        <v>-</v>
      </c>
      <c r="AR802" s="9" t="str">
        <f t="shared" si="264"/>
        <v>-</v>
      </c>
      <c r="AS802" s="9" t="str">
        <f t="shared" si="264"/>
        <v>-</v>
      </c>
      <c r="AT802" s="9" t="str">
        <f t="shared" si="264"/>
        <v>-</v>
      </c>
      <c r="AU802" s="9" t="str">
        <f t="shared" si="264"/>
        <v>-</v>
      </c>
      <c r="AV802" s="9" t="str">
        <f t="shared" si="264"/>
        <v>-</v>
      </c>
      <c r="AW802" s="9">
        <f t="shared" si="264"/>
        <v>2.1904591904761901</v>
      </c>
      <c r="AX802" s="9" t="str">
        <f t="shared" si="264"/>
        <v>-</v>
      </c>
      <c r="AY802" s="9" t="str">
        <f t="shared" si="264"/>
        <v>-</v>
      </c>
      <c r="AZ802" s="9" t="str">
        <f t="shared" si="264"/>
        <v>-</v>
      </c>
      <c r="BA802" s="9" t="str">
        <f t="shared" si="264"/>
        <v>-</v>
      </c>
      <c r="BB802" s="9">
        <f t="shared" si="264"/>
        <v>0.19045919047619009</v>
      </c>
      <c r="BC802" s="9">
        <f t="shared" si="264"/>
        <v>0.80954080952380991</v>
      </c>
      <c r="BD802" s="9" t="str">
        <f t="shared" si="264"/>
        <v>-</v>
      </c>
      <c r="BE802" s="9">
        <f t="shared" si="264"/>
        <v>0.80954080952380991</v>
      </c>
      <c r="BF802" s="9" t="str">
        <f t="shared" si="264"/>
        <v>-</v>
      </c>
      <c r="BG802" s="9" t="str">
        <f t="shared" si="264"/>
        <v>-</v>
      </c>
      <c r="BH802" s="9">
        <f t="shared" si="264"/>
        <v>2.1904591904761901</v>
      </c>
      <c r="BI802" s="9">
        <f t="shared" si="264"/>
        <v>3.1904591904761901</v>
      </c>
      <c r="BJ802" s="37"/>
      <c r="BK802" s="34"/>
      <c r="BR802" s="25"/>
      <c r="BS802" s="25"/>
      <c r="BV802" s="25"/>
      <c r="BW802" s="25"/>
      <c r="BX802" s="25"/>
    </row>
    <row r="803" spans="1:76">
      <c r="A803" s="38">
        <f t="shared" si="232"/>
        <v>19</v>
      </c>
      <c r="B803" s="36">
        <f t="shared" si="229"/>
        <v>8</v>
      </c>
      <c r="C803" s="36">
        <f t="shared" si="226"/>
        <v>2</v>
      </c>
      <c r="D803" s="9">
        <f t="shared" ref="D803:AI803" si="265">IF(D608="-","-",ABS(D608-$BK608))</f>
        <v>2.368403052631578</v>
      </c>
      <c r="E803" s="9" t="str">
        <f t="shared" si="265"/>
        <v>-</v>
      </c>
      <c r="F803" s="9" t="str">
        <f t="shared" si="265"/>
        <v>-</v>
      </c>
      <c r="G803" s="9" t="str">
        <f t="shared" si="265"/>
        <v>-</v>
      </c>
      <c r="H803" s="9" t="str">
        <f t="shared" si="265"/>
        <v>-</v>
      </c>
      <c r="I803" s="9" t="str">
        <f t="shared" si="265"/>
        <v>-</v>
      </c>
      <c r="J803" s="9" t="str">
        <f t="shared" si="265"/>
        <v>-</v>
      </c>
      <c r="K803" s="9" t="str">
        <f t="shared" si="265"/>
        <v>-</v>
      </c>
      <c r="L803" s="9" t="str">
        <f t="shared" si="265"/>
        <v>-</v>
      </c>
      <c r="M803" s="9">
        <f t="shared" si="265"/>
        <v>2.631596947368422</v>
      </c>
      <c r="N803" s="9" t="str">
        <f t="shared" si="265"/>
        <v>-</v>
      </c>
      <c r="O803" s="9" t="str">
        <f t="shared" si="265"/>
        <v>-</v>
      </c>
      <c r="P803" s="9" t="str">
        <f t="shared" si="265"/>
        <v>-</v>
      </c>
      <c r="Q803" s="9">
        <f t="shared" si="265"/>
        <v>0.63159694736842198</v>
      </c>
      <c r="R803" s="9" t="str">
        <f t="shared" si="265"/>
        <v>-</v>
      </c>
      <c r="S803" s="9" t="str">
        <f t="shared" si="265"/>
        <v>-</v>
      </c>
      <c r="T803" s="9">
        <f t="shared" si="265"/>
        <v>0.63159694736842198</v>
      </c>
      <c r="U803" s="9">
        <f t="shared" si="265"/>
        <v>0.36840305263157802</v>
      </c>
      <c r="V803" s="9" t="str">
        <f t="shared" si="265"/>
        <v>-</v>
      </c>
      <c r="W803" s="9" t="str">
        <f t="shared" si="265"/>
        <v>-</v>
      </c>
      <c r="X803" s="9" t="str">
        <f t="shared" si="265"/>
        <v>-</v>
      </c>
      <c r="Y803" s="9" t="str">
        <f t="shared" si="265"/>
        <v>-</v>
      </c>
      <c r="Z803" s="9">
        <f t="shared" si="265"/>
        <v>1.631596947368422</v>
      </c>
      <c r="AA803" s="9" t="str">
        <f t="shared" si="265"/>
        <v>-</v>
      </c>
      <c r="AB803" s="9" t="str">
        <f t="shared" si="265"/>
        <v>-</v>
      </c>
      <c r="AC803" s="9" t="str">
        <f t="shared" si="265"/>
        <v>-</v>
      </c>
      <c r="AD803" s="9" t="str">
        <f t="shared" si="265"/>
        <v>-</v>
      </c>
      <c r="AE803" s="9" t="str">
        <f t="shared" si="265"/>
        <v>-</v>
      </c>
      <c r="AF803" s="9" t="str">
        <f t="shared" si="265"/>
        <v>-</v>
      </c>
      <c r="AG803" s="9">
        <f t="shared" si="265"/>
        <v>0.36840305263157802</v>
      </c>
      <c r="AH803" s="9" t="str">
        <f t="shared" si="265"/>
        <v>-</v>
      </c>
      <c r="AI803" s="9" t="str">
        <f t="shared" si="265"/>
        <v>-</v>
      </c>
      <c r="AJ803" s="9">
        <f t="shared" ref="AJ803:BI803" si="266">IF(AJ608="-","-",ABS(AJ608-$BK608))</f>
        <v>1.631596947368422</v>
      </c>
      <c r="AK803" s="9">
        <f t="shared" si="266"/>
        <v>1.631596947368422</v>
      </c>
      <c r="AL803" s="9">
        <f t="shared" si="266"/>
        <v>0.36840305263157802</v>
      </c>
      <c r="AM803" s="9">
        <f t="shared" si="266"/>
        <v>0.63159694736842198</v>
      </c>
      <c r="AN803" s="9" t="str">
        <f t="shared" si="266"/>
        <v>-</v>
      </c>
      <c r="AO803" s="9" t="str">
        <f t="shared" si="266"/>
        <v>-</v>
      </c>
      <c r="AP803" s="9">
        <f t="shared" si="266"/>
        <v>0.63159694736842198</v>
      </c>
      <c r="AQ803" s="9" t="str">
        <f t="shared" si="266"/>
        <v>-</v>
      </c>
      <c r="AR803" s="9" t="str">
        <f t="shared" si="266"/>
        <v>-</v>
      </c>
      <c r="AS803" s="9">
        <f t="shared" si="266"/>
        <v>6.368403052631578</v>
      </c>
      <c r="AT803" s="9" t="str">
        <f t="shared" si="266"/>
        <v>-</v>
      </c>
      <c r="AU803" s="9" t="str">
        <f t="shared" si="266"/>
        <v>-</v>
      </c>
      <c r="AV803" s="9" t="str">
        <f t="shared" si="266"/>
        <v>-</v>
      </c>
      <c r="AW803" s="9">
        <f t="shared" si="266"/>
        <v>0.63159694736842198</v>
      </c>
      <c r="AX803" s="9" t="str">
        <f t="shared" si="266"/>
        <v>-</v>
      </c>
      <c r="AY803" s="9" t="str">
        <f t="shared" si="266"/>
        <v>-</v>
      </c>
      <c r="AZ803" s="9">
        <f t="shared" si="266"/>
        <v>0.36840305263157802</v>
      </c>
      <c r="BA803" s="9" t="str">
        <f t="shared" si="266"/>
        <v>-</v>
      </c>
      <c r="BB803" s="9" t="str">
        <f t="shared" si="266"/>
        <v>-</v>
      </c>
      <c r="BC803" s="9">
        <f t="shared" si="266"/>
        <v>0.36840305263157802</v>
      </c>
      <c r="BD803" s="9" t="str">
        <f t="shared" si="266"/>
        <v>-</v>
      </c>
      <c r="BE803" s="9">
        <f t="shared" si="266"/>
        <v>0.63159694736842198</v>
      </c>
      <c r="BF803" s="9">
        <f t="shared" si="266"/>
        <v>0.63159694736842198</v>
      </c>
      <c r="BG803" s="9" t="str">
        <f t="shared" si="266"/>
        <v>-</v>
      </c>
      <c r="BH803" s="9" t="str">
        <f t="shared" si="266"/>
        <v>-</v>
      </c>
      <c r="BI803" s="9">
        <f t="shared" si="266"/>
        <v>1.368403052631578</v>
      </c>
      <c r="BJ803" s="37"/>
      <c r="BK803" s="34"/>
      <c r="BR803" s="25"/>
      <c r="BS803" s="25"/>
      <c r="BV803" s="25"/>
      <c r="BW803" s="25"/>
      <c r="BX803" s="25"/>
    </row>
    <row r="804" spans="1:76">
      <c r="A804" s="38">
        <f t="shared" si="232"/>
        <v>20</v>
      </c>
      <c r="B804" s="36">
        <f t="shared" si="229"/>
        <v>8</v>
      </c>
      <c r="C804" s="36">
        <f t="shared" si="226"/>
        <v>3</v>
      </c>
      <c r="D804" s="9">
        <f t="shared" ref="D804:AI804" si="267">IF(D609="-","-",ABS(D609-$BK609))</f>
        <v>2.9047809047619051</v>
      </c>
      <c r="E804" s="9" t="str">
        <f t="shared" si="267"/>
        <v>-</v>
      </c>
      <c r="F804" s="9">
        <f t="shared" si="267"/>
        <v>1.9047809047619051</v>
      </c>
      <c r="G804" s="9" t="str">
        <f t="shared" si="267"/>
        <v>-</v>
      </c>
      <c r="H804" s="9" t="str">
        <f t="shared" si="267"/>
        <v>-</v>
      </c>
      <c r="I804" s="9" t="str">
        <f t="shared" si="267"/>
        <v>-</v>
      </c>
      <c r="J804" s="9" t="str">
        <f t="shared" si="267"/>
        <v>-</v>
      </c>
      <c r="K804" s="9" t="str">
        <f t="shared" si="267"/>
        <v>-</v>
      </c>
      <c r="L804" s="9" t="str">
        <f t="shared" si="267"/>
        <v>-</v>
      </c>
      <c r="M804" s="9">
        <f t="shared" si="267"/>
        <v>1.9047809047619051</v>
      </c>
      <c r="N804" s="9" t="str">
        <f t="shared" si="267"/>
        <v>-</v>
      </c>
      <c r="O804" s="9" t="str">
        <f t="shared" si="267"/>
        <v>-</v>
      </c>
      <c r="P804" s="9" t="str">
        <f t="shared" si="267"/>
        <v>-</v>
      </c>
      <c r="Q804" s="9">
        <f t="shared" si="267"/>
        <v>2.0952190952380949</v>
      </c>
      <c r="R804" s="9" t="str">
        <f t="shared" si="267"/>
        <v>-</v>
      </c>
      <c r="S804" s="9" t="str">
        <f t="shared" si="267"/>
        <v>-</v>
      </c>
      <c r="T804" s="9">
        <f t="shared" si="267"/>
        <v>1.9047809047619051</v>
      </c>
      <c r="U804" s="9">
        <f t="shared" si="267"/>
        <v>0.90478090476190509</v>
      </c>
      <c r="V804" s="9" t="str">
        <f t="shared" si="267"/>
        <v>-</v>
      </c>
      <c r="W804" s="9" t="str">
        <f t="shared" si="267"/>
        <v>-</v>
      </c>
      <c r="X804" s="9" t="str">
        <f t="shared" si="267"/>
        <v>-</v>
      </c>
      <c r="Y804" s="9" t="str">
        <f t="shared" si="267"/>
        <v>-</v>
      </c>
      <c r="Z804" s="9">
        <f t="shared" si="267"/>
        <v>1.9047809047619051</v>
      </c>
      <c r="AA804" s="9" t="str">
        <f t="shared" si="267"/>
        <v>-</v>
      </c>
      <c r="AB804" s="9">
        <f t="shared" si="267"/>
        <v>1.9047809047619051</v>
      </c>
      <c r="AC804" s="9" t="str">
        <f t="shared" si="267"/>
        <v>-</v>
      </c>
      <c r="AD804" s="9" t="str">
        <f t="shared" si="267"/>
        <v>-</v>
      </c>
      <c r="AE804" s="9" t="str">
        <f t="shared" si="267"/>
        <v>-</v>
      </c>
      <c r="AF804" s="9" t="str">
        <f t="shared" si="267"/>
        <v>-</v>
      </c>
      <c r="AG804" s="9">
        <f t="shared" si="267"/>
        <v>9.5219095238094908E-2</v>
      </c>
      <c r="AH804" s="9" t="str">
        <f t="shared" si="267"/>
        <v>-</v>
      </c>
      <c r="AI804" s="9" t="str">
        <f t="shared" si="267"/>
        <v>-</v>
      </c>
      <c r="AJ804" s="9">
        <f t="shared" ref="AJ804:BI804" si="268">IF(AJ609="-","-",ABS(AJ609-$BK609))</f>
        <v>1.0952190952380949</v>
      </c>
      <c r="AK804" s="9">
        <f t="shared" si="268"/>
        <v>1.0952190952380949</v>
      </c>
      <c r="AL804" s="9">
        <f t="shared" si="268"/>
        <v>9.5219095238094908E-2</v>
      </c>
      <c r="AM804" s="9">
        <f t="shared" si="268"/>
        <v>0.90478090476190509</v>
      </c>
      <c r="AN804" s="9" t="str">
        <f t="shared" si="268"/>
        <v>-</v>
      </c>
      <c r="AO804" s="9" t="str">
        <f t="shared" si="268"/>
        <v>-</v>
      </c>
      <c r="AP804" s="9">
        <f t="shared" si="268"/>
        <v>9.5219095238094908E-2</v>
      </c>
      <c r="AQ804" s="9" t="str">
        <f t="shared" si="268"/>
        <v>-</v>
      </c>
      <c r="AR804" s="9" t="str">
        <f t="shared" si="268"/>
        <v>-</v>
      </c>
      <c r="AS804" s="9">
        <f t="shared" si="268"/>
        <v>4.0952190952380949</v>
      </c>
      <c r="AT804" s="9" t="str">
        <f t="shared" si="268"/>
        <v>-</v>
      </c>
      <c r="AU804" s="9" t="str">
        <f t="shared" si="268"/>
        <v>-</v>
      </c>
      <c r="AV804" s="9" t="str">
        <f t="shared" si="268"/>
        <v>-</v>
      </c>
      <c r="AW804" s="9">
        <f t="shared" si="268"/>
        <v>9.5219095238094908E-2</v>
      </c>
      <c r="AX804" s="9" t="str">
        <f t="shared" si="268"/>
        <v>-</v>
      </c>
      <c r="AY804" s="9" t="str">
        <f t="shared" si="268"/>
        <v>-</v>
      </c>
      <c r="AZ804" s="9" t="str">
        <f t="shared" si="268"/>
        <v>-</v>
      </c>
      <c r="BA804" s="9" t="str">
        <f t="shared" si="268"/>
        <v>-</v>
      </c>
      <c r="BB804" s="9">
        <f t="shared" si="268"/>
        <v>1.0952190952380949</v>
      </c>
      <c r="BC804" s="9">
        <f t="shared" si="268"/>
        <v>1.0952190952380949</v>
      </c>
      <c r="BD804" s="9" t="str">
        <f t="shared" si="268"/>
        <v>-</v>
      </c>
      <c r="BE804" s="9">
        <f t="shared" si="268"/>
        <v>1.9047809047619051</v>
      </c>
      <c r="BF804" s="9">
        <f t="shared" si="268"/>
        <v>1.0952190952380949</v>
      </c>
      <c r="BG804" s="9" t="str">
        <f t="shared" si="268"/>
        <v>-</v>
      </c>
      <c r="BH804" s="9">
        <f t="shared" si="268"/>
        <v>4.0952190952380949</v>
      </c>
      <c r="BI804" s="9" t="str">
        <f t="shared" si="268"/>
        <v>-</v>
      </c>
      <c r="BJ804" s="37"/>
      <c r="BK804" s="34"/>
      <c r="BR804" s="25"/>
      <c r="BS804" s="25"/>
      <c r="BV804" s="25"/>
      <c r="BW804" s="25"/>
      <c r="BX804" s="25"/>
    </row>
    <row r="805" spans="1:76">
      <c r="A805" s="38">
        <f t="shared" si="232"/>
        <v>21</v>
      </c>
      <c r="B805" s="36">
        <f t="shared" si="229"/>
        <v>9</v>
      </c>
      <c r="C805" s="36">
        <f t="shared" si="226"/>
        <v>1</v>
      </c>
      <c r="D805" s="9">
        <f t="shared" ref="D805:AI805" si="269">IF(D610="-","-",ABS(D610-$BK610))</f>
        <v>1.1764905882352945</v>
      </c>
      <c r="E805" s="9" t="str">
        <f t="shared" si="269"/>
        <v>-</v>
      </c>
      <c r="F805" s="9">
        <f t="shared" si="269"/>
        <v>1.8235094117647055</v>
      </c>
      <c r="G805" s="9" t="str">
        <f t="shared" si="269"/>
        <v>-</v>
      </c>
      <c r="H805" s="9" t="str">
        <f t="shared" si="269"/>
        <v>-</v>
      </c>
      <c r="I805" s="9" t="str">
        <f t="shared" si="269"/>
        <v>-</v>
      </c>
      <c r="J805" s="9" t="str">
        <f t="shared" si="269"/>
        <v>-</v>
      </c>
      <c r="K805" s="9" t="str">
        <f t="shared" si="269"/>
        <v>-</v>
      </c>
      <c r="L805" s="9" t="str">
        <f t="shared" si="269"/>
        <v>-</v>
      </c>
      <c r="M805" s="9" t="str">
        <f t="shared" si="269"/>
        <v>-</v>
      </c>
      <c r="N805" s="9" t="str">
        <f t="shared" si="269"/>
        <v>-</v>
      </c>
      <c r="O805" s="9" t="str">
        <f t="shared" si="269"/>
        <v>-</v>
      </c>
      <c r="P805" s="9" t="str">
        <f t="shared" si="269"/>
        <v>-</v>
      </c>
      <c r="Q805" s="9">
        <f t="shared" si="269"/>
        <v>1.8235094117647055</v>
      </c>
      <c r="R805" s="9" t="str">
        <f t="shared" si="269"/>
        <v>-</v>
      </c>
      <c r="S805" s="9" t="str">
        <f t="shared" si="269"/>
        <v>-</v>
      </c>
      <c r="T805" s="9">
        <f t="shared" si="269"/>
        <v>1.8235094117647055</v>
      </c>
      <c r="U805" s="9">
        <f t="shared" si="269"/>
        <v>4.1764905882352945</v>
      </c>
      <c r="V805" s="9" t="str">
        <f t="shared" si="269"/>
        <v>-</v>
      </c>
      <c r="W805" s="9" t="str">
        <f t="shared" si="269"/>
        <v>-</v>
      </c>
      <c r="X805" s="9" t="str">
        <f t="shared" si="269"/>
        <v>-</v>
      </c>
      <c r="Y805" s="9" t="str">
        <f t="shared" si="269"/>
        <v>-</v>
      </c>
      <c r="Z805" s="9">
        <f t="shared" si="269"/>
        <v>1.1764905882352945</v>
      </c>
      <c r="AA805" s="9" t="str">
        <f t="shared" si="269"/>
        <v>-</v>
      </c>
      <c r="AB805" s="9" t="str">
        <f t="shared" si="269"/>
        <v>-</v>
      </c>
      <c r="AC805" s="9" t="str">
        <f t="shared" si="269"/>
        <v>-</v>
      </c>
      <c r="AD805" s="9" t="str">
        <f t="shared" si="269"/>
        <v>-</v>
      </c>
      <c r="AE805" s="9" t="str">
        <f t="shared" si="269"/>
        <v>-</v>
      </c>
      <c r="AF805" s="9" t="str">
        <f t="shared" si="269"/>
        <v>-</v>
      </c>
      <c r="AG805" s="9">
        <f t="shared" si="269"/>
        <v>0.82350941176470549</v>
      </c>
      <c r="AH805" s="9" t="str">
        <f t="shared" si="269"/>
        <v>-</v>
      </c>
      <c r="AI805" s="9">
        <f t="shared" si="269"/>
        <v>3.1764905882352945</v>
      </c>
      <c r="AJ805" s="9">
        <f t="shared" ref="AJ805:BI805" si="270">IF(AJ610="-","-",ABS(AJ610-$BK610))</f>
        <v>1.8235094117647055</v>
      </c>
      <c r="AK805" s="9" t="str">
        <f t="shared" si="270"/>
        <v>-</v>
      </c>
      <c r="AL805" s="9" t="str">
        <f t="shared" si="270"/>
        <v>-</v>
      </c>
      <c r="AM805" s="9">
        <f t="shared" si="270"/>
        <v>2.1764905882352945</v>
      </c>
      <c r="AN805" s="9">
        <f t="shared" si="270"/>
        <v>1.8235094117647055</v>
      </c>
      <c r="AO805" s="9" t="str">
        <f t="shared" si="270"/>
        <v>-</v>
      </c>
      <c r="AP805" s="9">
        <f t="shared" si="270"/>
        <v>1.8235094117647055</v>
      </c>
      <c r="AQ805" s="9" t="str">
        <f t="shared" si="270"/>
        <v>-</v>
      </c>
      <c r="AR805" s="9" t="str">
        <f t="shared" si="270"/>
        <v>-</v>
      </c>
      <c r="AS805" s="9">
        <f t="shared" si="270"/>
        <v>3.8235094117647055</v>
      </c>
      <c r="AT805" s="9" t="str">
        <f t="shared" si="270"/>
        <v>-</v>
      </c>
      <c r="AU805" s="9" t="str">
        <f t="shared" si="270"/>
        <v>-</v>
      </c>
      <c r="AV805" s="9" t="str">
        <f t="shared" si="270"/>
        <v>-</v>
      </c>
      <c r="AW805" s="9" t="str">
        <f t="shared" si="270"/>
        <v>-</v>
      </c>
      <c r="AX805" s="9" t="str">
        <f t="shared" si="270"/>
        <v>-</v>
      </c>
      <c r="AY805" s="9" t="str">
        <f t="shared" si="270"/>
        <v>-</v>
      </c>
      <c r="AZ805" s="9">
        <f t="shared" si="270"/>
        <v>0.82350941176470549</v>
      </c>
      <c r="BA805" s="9" t="str">
        <f t="shared" si="270"/>
        <v>-</v>
      </c>
      <c r="BB805" s="9" t="str">
        <f t="shared" si="270"/>
        <v>-</v>
      </c>
      <c r="BC805" s="9">
        <f t="shared" si="270"/>
        <v>0.17649058823529451</v>
      </c>
      <c r="BD805" s="9" t="str">
        <f t="shared" si="270"/>
        <v>-</v>
      </c>
      <c r="BE805" s="9">
        <f t="shared" si="270"/>
        <v>3.1764905882352945</v>
      </c>
      <c r="BF805" s="9" t="str">
        <f t="shared" si="270"/>
        <v>-</v>
      </c>
      <c r="BG805" s="9" t="str">
        <f t="shared" si="270"/>
        <v>-</v>
      </c>
      <c r="BH805" s="9">
        <f t="shared" si="270"/>
        <v>1.1764905882352945</v>
      </c>
      <c r="BI805" s="9" t="str">
        <f t="shared" si="270"/>
        <v>-</v>
      </c>
      <c r="BJ805" s="37"/>
      <c r="BK805" s="34"/>
      <c r="BR805" s="25"/>
      <c r="BS805" s="25"/>
      <c r="BV805" s="25"/>
      <c r="BW805" s="25"/>
      <c r="BX805" s="25"/>
    </row>
    <row r="806" spans="1:76">
      <c r="A806" s="38">
        <f t="shared" si="232"/>
        <v>22</v>
      </c>
      <c r="B806" s="36">
        <f t="shared" si="229"/>
        <v>9</v>
      </c>
      <c r="C806" s="36">
        <f t="shared" si="226"/>
        <v>2</v>
      </c>
      <c r="D806" s="9">
        <f t="shared" ref="D806:AI806" si="271">IF(D611="-","-",ABS(D611-$BK611))</f>
        <v>0.41174370588235298</v>
      </c>
      <c r="E806" s="9" t="str">
        <f t="shared" si="271"/>
        <v>-</v>
      </c>
      <c r="F806" s="9">
        <f t="shared" si="271"/>
        <v>0.41174370588235298</v>
      </c>
      <c r="G806" s="9" t="str">
        <f t="shared" si="271"/>
        <v>-</v>
      </c>
      <c r="H806" s="9" t="str">
        <f t="shared" si="271"/>
        <v>-</v>
      </c>
      <c r="I806" s="9" t="str">
        <f t="shared" si="271"/>
        <v>-</v>
      </c>
      <c r="J806" s="9" t="str">
        <f t="shared" si="271"/>
        <v>-</v>
      </c>
      <c r="K806" s="9" t="str">
        <f t="shared" si="271"/>
        <v>-</v>
      </c>
      <c r="L806" s="9" t="str">
        <f t="shared" si="271"/>
        <v>-</v>
      </c>
      <c r="M806" s="9" t="str">
        <f t="shared" si="271"/>
        <v>-</v>
      </c>
      <c r="N806" s="9" t="str">
        <f t="shared" si="271"/>
        <v>-</v>
      </c>
      <c r="O806" s="9" t="str">
        <f t="shared" si="271"/>
        <v>-</v>
      </c>
      <c r="P806" s="9" t="str">
        <f t="shared" si="271"/>
        <v>-</v>
      </c>
      <c r="Q806" s="9">
        <f t="shared" si="271"/>
        <v>0.41174370588235298</v>
      </c>
      <c r="R806" s="9" t="str">
        <f t="shared" si="271"/>
        <v>-</v>
      </c>
      <c r="S806" s="9" t="str">
        <f t="shared" si="271"/>
        <v>-</v>
      </c>
      <c r="T806" s="9">
        <f t="shared" si="271"/>
        <v>0.41174370588235298</v>
      </c>
      <c r="U806" s="9">
        <f t="shared" si="271"/>
        <v>2.411743705882353</v>
      </c>
      <c r="V806" s="9" t="str">
        <f t="shared" si="271"/>
        <v>-</v>
      </c>
      <c r="W806" s="9" t="str">
        <f t="shared" si="271"/>
        <v>-</v>
      </c>
      <c r="X806" s="9" t="str">
        <f t="shared" si="271"/>
        <v>-</v>
      </c>
      <c r="Y806" s="9" t="str">
        <f t="shared" si="271"/>
        <v>-</v>
      </c>
      <c r="Z806" s="9">
        <f t="shared" si="271"/>
        <v>1.588256294117647</v>
      </c>
      <c r="AA806" s="9" t="str">
        <f t="shared" si="271"/>
        <v>-</v>
      </c>
      <c r="AB806" s="9" t="str">
        <f t="shared" si="271"/>
        <v>-</v>
      </c>
      <c r="AC806" s="9" t="str">
        <f t="shared" si="271"/>
        <v>-</v>
      </c>
      <c r="AD806" s="9" t="str">
        <f t="shared" si="271"/>
        <v>-</v>
      </c>
      <c r="AE806" s="9" t="str">
        <f t="shared" si="271"/>
        <v>-</v>
      </c>
      <c r="AF806" s="9" t="str">
        <f t="shared" si="271"/>
        <v>-</v>
      </c>
      <c r="AG806" s="9">
        <f t="shared" si="271"/>
        <v>0.58825629411764702</v>
      </c>
      <c r="AH806" s="9" t="str">
        <f t="shared" si="271"/>
        <v>-</v>
      </c>
      <c r="AI806" s="9">
        <f t="shared" si="271"/>
        <v>0.41174370588235298</v>
      </c>
      <c r="AJ806" s="9">
        <f t="shared" ref="AJ806:BI806" si="272">IF(AJ611="-","-",ABS(AJ611-$BK611))</f>
        <v>0.41174370588235298</v>
      </c>
      <c r="AK806" s="9" t="str">
        <f t="shared" si="272"/>
        <v>-</v>
      </c>
      <c r="AL806" s="9" t="str">
        <f t="shared" si="272"/>
        <v>-</v>
      </c>
      <c r="AM806" s="9">
        <f t="shared" si="272"/>
        <v>1.588256294117647</v>
      </c>
      <c r="AN806" s="9">
        <f t="shared" si="272"/>
        <v>0.41174370588235298</v>
      </c>
      <c r="AO806" s="9" t="str">
        <f t="shared" si="272"/>
        <v>-</v>
      </c>
      <c r="AP806" s="9">
        <f t="shared" si="272"/>
        <v>0.41174370588235298</v>
      </c>
      <c r="AQ806" s="9" t="str">
        <f t="shared" si="272"/>
        <v>-</v>
      </c>
      <c r="AR806" s="9" t="str">
        <f t="shared" si="272"/>
        <v>-</v>
      </c>
      <c r="AS806" s="9">
        <f t="shared" si="272"/>
        <v>2.411743705882353</v>
      </c>
      <c r="AT806" s="9" t="str">
        <f t="shared" si="272"/>
        <v>-</v>
      </c>
      <c r="AU806" s="9" t="str">
        <f t="shared" si="272"/>
        <v>-</v>
      </c>
      <c r="AV806" s="9" t="str">
        <f t="shared" si="272"/>
        <v>-</v>
      </c>
      <c r="AW806" s="9" t="str">
        <f t="shared" si="272"/>
        <v>-</v>
      </c>
      <c r="AX806" s="9" t="str">
        <f t="shared" si="272"/>
        <v>-</v>
      </c>
      <c r="AY806" s="9" t="str">
        <f t="shared" si="272"/>
        <v>-</v>
      </c>
      <c r="AZ806" s="9" t="str">
        <f t="shared" si="272"/>
        <v>-</v>
      </c>
      <c r="BA806" s="9" t="str">
        <f t="shared" si="272"/>
        <v>-</v>
      </c>
      <c r="BB806" s="9" t="str">
        <f t="shared" si="272"/>
        <v>-</v>
      </c>
      <c r="BC806" s="9">
        <f t="shared" si="272"/>
        <v>3.588256294117647</v>
      </c>
      <c r="BD806" s="9" t="str">
        <f t="shared" si="272"/>
        <v>-</v>
      </c>
      <c r="BE806" s="9">
        <f t="shared" si="272"/>
        <v>0.41174370588235298</v>
      </c>
      <c r="BF806" s="9" t="str">
        <f t="shared" si="272"/>
        <v>-</v>
      </c>
      <c r="BG806" s="9" t="str">
        <f t="shared" si="272"/>
        <v>-</v>
      </c>
      <c r="BH806" s="9">
        <f t="shared" si="272"/>
        <v>0.41174370588235298</v>
      </c>
      <c r="BI806" s="9">
        <f t="shared" si="272"/>
        <v>1.588256294117647</v>
      </c>
      <c r="BJ806" s="37"/>
      <c r="BK806" s="34"/>
      <c r="BR806" s="25"/>
      <c r="BS806" s="25"/>
      <c r="BV806" s="25"/>
      <c r="BW806" s="25"/>
      <c r="BX806" s="25"/>
    </row>
    <row r="807" spans="1:76">
      <c r="A807" s="38">
        <f t="shared" si="232"/>
        <v>23</v>
      </c>
      <c r="B807" s="36">
        <f t="shared" si="229"/>
        <v>9</v>
      </c>
      <c r="C807" s="36">
        <f t="shared" si="226"/>
        <v>3</v>
      </c>
      <c r="D807" s="9">
        <f t="shared" ref="D807:AI807" si="273">IF(D612="-","-",ABS(D612-$BK612))</f>
        <v>1.6875220000000004</v>
      </c>
      <c r="E807" s="9" t="str">
        <f t="shared" si="273"/>
        <v>-</v>
      </c>
      <c r="F807" s="9" t="str">
        <f t="shared" si="273"/>
        <v>-</v>
      </c>
      <c r="G807" s="9" t="str">
        <f t="shared" si="273"/>
        <v>-</v>
      </c>
      <c r="H807" s="9" t="str">
        <f t="shared" si="273"/>
        <v>-</v>
      </c>
      <c r="I807" s="9" t="str">
        <f t="shared" si="273"/>
        <v>-</v>
      </c>
      <c r="J807" s="9" t="str">
        <f t="shared" si="273"/>
        <v>-</v>
      </c>
      <c r="K807" s="9" t="str">
        <f t="shared" si="273"/>
        <v>-</v>
      </c>
      <c r="L807" s="9" t="str">
        <f t="shared" si="273"/>
        <v>-</v>
      </c>
      <c r="M807" s="9" t="str">
        <f t="shared" si="273"/>
        <v>-</v>
      </c>
      <c r="N807" s="9" t="str">
        <f t="shared" si="273"/>
        <v>-</v>
      </c>
      <c r="O807" s="9" t="str">
        <f t="shared" si="273"/>
        <v>-</v>
      </c>
      <c r="P807" s="9" t="str">
        <f t="shared" si="273"/>
        <v>-</v>
      </c>
      <c r="Q807" s="9">
        <f t="shared" si="273"/>
        <v>3.6875220000000004</v>
      </c>
      <c r="R807" s="9" t="str">
        <f t="shared" si="273"/>
        <v>-</v>
      </c>
      <c r="S807" s="9" t="str">
        <f t="shared" si="273"/>
        <v>-</v>
      </c>
      <c r="T807" s="9">
        <f t="shared" si="273"/>
        <v>1.3124779999999996</v>
      </c>
      <c r="U807" s="9">
        <f t="shared" si="273"/>
        <v>0.68752200000000041</v>
      </c>
      <c r="V807" s="9" t="str">
        <f t="shared" si="273"/>
        <v>-</v>
      </c>
      <c r="W807" s="9" t="str">
        <f t="shared" si="273"/>
        <v>-</v>
      </c>
      <c r="X807" s="9" t="str">
        <f t="shared" si="273"/>
        <v>-</v>
      </c>
      <c r="Y807" s="9" t="str">
        <f t="shared" si="273"/>
        <v>-</v>
      </c>
      <c r="Z807" s="9">
        <f t="shared" si="273"/>
        <v>1.6875220000000004</v>
      </c>
      <c r="AA807" s="9" t="str">
        <f t="shared" si="273"/>
        <v>-</v>
      </c>
      <c r="AB807" s="9" t="str">
        <f t="shared" si="273"/>
        <v>-</v>
      </c>
      <c r="AC807" s="9" t="str">
        <f t="shared" si="273"/>
        <v>-</v>
      </c>
      <c r="AD807" s="9" t="str">
        <f t="shared" si="273"/>
        <v>-</v>
      </c>
      <c r="AE807" s="9" t="str">
        <f t="shared" si="273"/>
        <v>-</v>
      </c>
      <c r="AF807" s="9" t="str">
        <f t="shared" si="273"/>
        <v>-</v>
      </c>
      <c r="AG807" s="9">
        <f t="shared" si="273"/>
        <v>1.3124779999999996</v>
      </c>
      <c r="AH807" s="9" t="str">
        <f t="shared" si="273"/>
        <v>-</v>
      </c>
      <c r="AI807" s="9">
        <f t="shared" si="273"/>
        <v>3.6875220000000004</v>
      </c>
      <c r="AJ807" s="9">
        <f t="shared" ref="AJ807:BI807" si="274">IF(AJ612="-","-",ABS(AJ612-$BK612))</f>
        <v>1.3124779999999996</v>
      </c>
      <c r="AK807" s="9" t="str">
        <f t="shared" si="274"/>
        <v>-</v>
      </c>
      <c r="AL807" s="9">
        <f t="shared" si="274"/>
        <v>0.31247799999999959</v>
      </c>
      <c r="AM807" s="9">
        <f t="shared" si="274"/>
        <v>1.6875220000000004</v>
      </c>
      <c r="AN807" s="9">
        <f t="shared" si="274"/>
        <v>2.3124779999999996</v>
      </c>
      <c r="AO807" s="9" t="str">
        <f t="shared" si="274"/>
        <v>-</v>
      </c>
      <c r="AP807" s="9">
        <f t="shared" si="274"/>
        <v>0.68752200000000041</v>
      </c>
      <c r="AQ807" s="9" t="str">
        <f t="shared" si="274"/>
        <v>-</v>
      </c>
      <c r="AR807" s="9" t="str">
        <f t="shared" si="274"/>
        <v>-</v>
      </c>
      <c r="AS807" s="9">
        <f t="shared" si="274"/>
        <v>2.3124779999999996</v>
      </c>
      <c r="AT807" s="9" t="str">
        <f t="shared" si="274"/>
        <v>-</v>
      </c>
      <c r="AU807" s="9" t="str">
        <f t="shared" si="274"/>
        <v>-</v>
      </c>
      <c r="AV807" s="9" t="str">
        <f t="shared" si="274"/>
        <v>-</v>
      </c>
      <c r="AW807" s="9" t="str">
        <f t="shared" si="274"/>
        <v>-</v>
      </c>
      <c r="AX807" s="9" t="str">
        <f t="shared" si="274"/>
        <v>-</v>
      </c>
      <c r="AY807" s="9" t="str">
        <f t="shared" si="274"/>
        <v>-</v>
      </c>
      <c r="AZ807" s="9">
        <f t="shared" si="274"/>
        <v>4.3124779999999996</v>
      </c>
      <c r="BA807" s="9" t="str">
        <f t="shared" si="274"/>
        <v>-</v>
      </c>
      <c r="BB807" s="9" t="str">
        <f t="shared" si="274"/>
        <v>-</v>
      </c>
      <c r="BC807" s="9">
        <f t="shared" si="274"/>
        <v>0.31247799999999959</v>
      </c>
      <c r="BD807" s="9" t="str">
        <f t="shared" si="274"/>
        <v>-</v>
      </c>
      <c r="BE807" s="9">
        <f t="shared" si="274"/>
        <v>0.31247799999999959</v>
      </c>
      <c r="BF807" s="9" t="str">
        <f t="shared" si="274"/>
        <v>-</v>
      </c>
      <c r="BG807" s="9" t="str">
        <f t="shared" si="274"/>
        <v>-</v>
      </c>
      <c r="BH807" s="9" t="str">
        <f t="shared" si="274"/>
        <v>-</v>
      </c>
      <c r="BI807" s="9" t="str">
        <f t="shared" si="274"/>
        <v>-</v>
      </c>
      <c r="BJ807" s="37"/>
      <c r="BK807" s="34"/>
      <c r="BR807" s="25"/>
      <c r="BS807" s="25"/>
      <c r="BV807" s="25"/>
      <c r="BW807" s="25"/>
      <c r="BX807" s="25"/>
    </row>
    <row r="808" spans="1:76">
      <c r="A808" s="38">
        <f t="shared" si="232"/>
        <v>24</v>
      </c>
      <c r="B808" s="36">
        <f t="shared" si="229"/>
        <v>11</v>
      </c>
      <c r="C808" s="36">
        <f t="shared" si="226"/>
        <v>1</v>
      </c>
      <c r="D808" s="9">
        <f t="shared" ref="D808:AI808" si="275">IF(D613="-","-",ABS(D613-$BK613))</f>
        <v>0.65002300000000091</v>
      </c>
      <c r="E808" s="9" t="str">
        <f t="shared" si="275"/>
        <v>-</v>
      </c>
      <c r="F808" s="9" t="str">
        <f t="shared" si="275"/>
        <v>-</v>
      </c>
      <c r="G808" s="9" t="str">
        <f t="shared" si="275"/>
        <v>-</v>
      </c>
      <c r="H808" s="9" t="str">
        <f t="shared" si="275"/>
        <v>-</v>
      </c>
      <c r="I808" s="9" t="str">
        <f t="shared" si="275"/>
        <v>-</v>
      </c>
      <c r="J808" s="9" t="str">
        <f t="shared" si="275"/>
        <v>-</v>
      </c>
      <c r="K808" s="9" t="str">
        <f t="shared" si="275"/>
        <v>-</v>
      </c>
      <c r="L808" s="9" t="str">
        <f t="shared" si="275"/>
        <v>-</v>
      </c>
      <c r="M808" s="9" t="str">
        <f t="shared" si="275"/>
        <v>-</v>
      </c>
      <c r="N808" s="9" t="str">
        <f t="shared" si="275"/>
        <v>-</v>
      </c>
      <c r="O808" s="9" t="str">
        <f t="shared" si="275"/>
        <v>-</v>
      </c>
      <c r="P808" s="9" t="str">
        <f t="shared" si="275"/>
        <v>-</v>
      </c>
      <c r="Q808" s="9">
        <f t="shared" si="275"/>
        <v>0.65002300000000091</v>
      </c>
      <c r="R808" s="9" t="str">
        <f t="shared" si="275"/>
        <v>-</v>
      </c>
      <c r="S808" s="9" t="str">
        <f t="shared" si="275"/>
        <v>-</v>
      </c>
      <c r="T808" s="9">
        <f t="shared" si="275"/>
        <v>0.34997699999999909</v>
      </c>
      <c r="U808" s="9">
        <f t="shared" si="275"/>
        <v>3.6500230000000009</v>
      </c>
      <c r="V808" s="9" t="str">
        <f t="shared" si="275"/>
        <v>-</v>
      </c>
      <c r="W808" s="9" t="str">
        <f t="shared" si="275"/>
        <v>-</v>
      </c>
      <c r="X808" s="9" t="str">
        <f t="shared" si="275"/>
        <v>-</v>
      </c>
      <c r="Y808" s="9" t="str">
        <f t="shared" si="275"/>
        <v>-</v>
      </c>
      <c r="Z808" s="9">
        <f t="shared" si="275"/>
        <v>1.6500230000000009</v>
      </c>
      <c r="AA808" s="9" t="str">
        <f t="shared" si="275"/>
        <v>-</v>
      </c>
      <c r="AB808" s="9">
        <f t="shared" si="275"/>
        <v>0.65002300000000091</v>
      </c>
      <c r="AC808" s="9" t="str">
        <f t="shared" si="275"/>
        <v>-</v>
      </c>
      <c r="AD808" s="9" t="str">
        <f t="shared" si="275"/>
        <v>-</v>
      </c>
      <c r="AE808" s="9" t="str">
        <f t="shared" si="275"/>
        <v>-</v>
      </c>
      <c r="AF808" s="9" t="str">
        <f t="shared" si="275"/>
        <v>-</v>
      </c>
      <c r="AG808" s="9">
        <f t="shared" si="275"/>
        <v>0.34997699999999909</v>
      </c>
      <c r="AH808" s="9" t="str">
        <f t="shared" si="275"/>
        <v>-</v>
      </c>
      <c r="AI808" s="9">
        <f t="shared" si="275"/>
        <v>1.3499769999999991</v>
      </c>
      <c r="AJ808" s="9">
        <f t="shared" ref="AJ808:BI808" si="276">IF(AJ613="-","-",ABS(AJ613-$BK613))</f>
        <v>0.65002300000000091</v>
      </c>
      <c r="AK808" s="9">
        <f t="shared" si="276"/>
        <v>0.65002300000000091</v>
      </c>
      <c r="AL808" s="9">
        <f t="shared" si="276"/>
        <v>0.34997699999999909</v>
      </c>
      <c r="AM808" s="9">
        <f t="shared" si="276"/>
        <v>0.34997699999999909</v>
      </c>
      <c r="AN808" s="9">
        <f t="shared" si="276"/>
        <v>2.3499769999999991</v>
      </c>
      <c r="AO808" s="9" t="str">
        <f t="shared" si="276"/>
        <v>-</v>
      </c>
      <c r="AP808" s="9">
        <f t="shared" si="276"/>
        <v>1.3499769999999991</v>
      </c>
      <c r="AQ808" s="9" t="str">
        <f t="shared" si="276"/>
        <v>-</v>
      </c>
      <c r="AR808" s="9" t="str">
        <f t="shared" si="276"/>
        <v>-</v>
      </c>
      <c r="AS808" s="9" t="str">
        <f t="shared" si="276"/>
        <v>-</v>
      </c>
      <c r="AT808" s="9" t="str">
        <f t="shared" si="276"/>
        <v>-</v>
      </c>
      <c r="AU808" s="9" t="str">
        <f t="shared" si="276"/>
        <v>-</v>
      </c>
      <c r="AV808" s="9" t="str">
        <f t="shared" si="276"/>
        <v>-</v>
      </c>
      <c r="AW808" s="9">
        <f t="shared" si="276"/>
        <v>2.3499769999999991</v>
      </c>
      <c r="AX808" s="9" t="str">
        <f t="shared" si="276"/>
        <v>-</v>
      </c>
      <c r="AY808" s="9" t="str">
        <f t="shared" si="276"/>
        <v>-</v>
      </c>
      <c r="AZ808" s="9">
        <f t="shared" si="276"/>
        <v>1.3499769999999991</v>
      </c>
      <c r="BA808" s="9" t="str">
        <f t="shared" si="276"/>
        <v>-</v>
      </c>
      <c r="BB808" s="9">
        <f t="shared" si="276"/>
        <v>0.65002300000000091</v>
      </c>
      <c r="BC808" s="9">
        <f t="shared" si="276"/>
        <v>2.3499769999999991</v>
      </c>
      <c r="BD808" s="9" t="str">
        <f t="shared" si="276"/>
        <v>-</v>
      </c>
      <c r="BE808" s="9">
        <f t="shared" si="276"/>
        <v>2.6500230000000009</v>
      </c>
      <c r="BF808" s="9" t="str">
        <f t="shared" si="276"/>
        <v>-</v>
      </c>
      <c r="BG808" s="9" t="str">
        <f t="shared" si="276"/>
        <v>-</v>
      </c>
      <c r="BH808" s="9" t="str">
        <f t="shared" si="276"/>
        <v>-</v>
      </c>
      <c r="BI808" s="9">
        <f t="shared" si="276"/>
        <v>0.65002300000000091</v>
      </c>
      <c r="BJ808" s="37"/>
      <c r="BK808" s="34"/>
      <c r="BR808" s="25"/>
      <c r="BS808" s="25"/>
      <c r="BV808" s="25"/>
      <c r="BW808" s="25"/>
      <c r="BX808" s="25"/>
    </row>
    <row r="809" spans="1:76">
      <c r="A809" s="38">
        <f t="shared" si="232"/>
        <v>25</v>
      </c>
      <c r="B809" s="36">
        <f t="shared" si="229"/>
        <v>11</v>
      </c>
      <c r="C809" s="36">
        <f t="shared" si="226"/>
        <v>2</v>
      </c>
      <c r="D809" s="9">
        <f t="shared" ref="D809:AI809" si="277">IF(D614="-","-",ABS(D614-$BK614))</f>
        <v>0.82350541176470582</v>
      </c>
      <c r="E809" s="9" t="str">
        <f t="shared" si="277"/>
        <v>-</v>
      </c>
      <c r="F809" s="9" t="str">
        <f t="shared" si="277"/>
        <v>-</v>
      </c>
      <c r="G809" s="9" t="str">
        <f t="shared" si="277"/>
        <v>-</v>
      </c>
      <c r="H809" s="9" t="str">
        <f t="shared" si="277"/>
        <v>-</v>
      </c>
      <c r="I809" s="9" t="str">
        <f t="shared" si="277"/>
        <v>-</v>
      </c>
      <c r="J809" s="9" t="str">
        <f t="shared" si="277"/>
        <v>-</v>
      </c>
      <c r="K809" s="9" t="str">
        <f t="shared" si="277"/>
        <v>-</v>
      </c>
      <c r="L809" s="9" t="str">
        <f t="shared" si="277"/>
        <v>-</v>
      </c>
      <c r="M809" s="9" t="str">
        <f t="shared" si="277"/>
        <v>-</v>
      </c>
      <c r="N809" s="9" t="str">
        <f t="shared" si="277"/>
        <v>-</v>
      </c>
      <c r="O809" s="9" t="str">
        <f t="shared" si="277"/>
        <v>-</v>
      </c>
      <c r="P809" s="9" t="str">
        <f t="shared" si="277"/>
        <v>-</v>
      </c>
      <c r="Q809" s="9">
        <f t="shared" si="277"/>
        <v>3.1764945882352942</v>
      </c>
      <c r="R809" s="9" t="str">
        <f t="shared" si="277"/>
        <v>-</v>
      </c>
      <c r="S809" s="9" t="str">
        <f t="shared" si="277"/>
        <v>-</v>
      </c>
      <c r="T809" s="9">
        <f t="shared" si="277"/>
        <v>1.8235054117647058</v>
      </c>
      <c r="U809" s="9">
        <f t="shared" si="277"/>
        <v>0.17649458823529418</v>
      </c>
      <c r="V809" s="9" t="str">
        <f t="shared" si="277"/>
        <v>-</v>
      </c>
      <c r="W809" s="9" t="str">
        <f t="shared" si="277"/>
        <v>-</v>
      </c>
      <c r="X809" s="9" t="str">
        <f t="shared" si="277"/>
        <v>-</v>
      </c>
      <c r="Y809" s="9" t="str">
        <f t="shared" si="277"/>
        <v>-</v>
      </c>
      <c r="Z809" s="9">
        <f t="shared" si="277"/>
        <v>2.1764945882352942</v>
      </c>
      <c r="AA809" s="9" t="str">
        <f t="shared" si="277"/>
        <v>-</v>
      </c>
      <c r="AB809" s="9" t="str">
        <f t="shared" si="277"/>
        <v>-</v>
      </c>
      <c r="AC809" s="9" t="str">
        <f t="shared" si="277"/>
        <v>-</v>
      </c>
      <c r="AD809" s="9" t="str">
        <f t="shared" si="277"/>
        <v>-</v>
      </c>
      <c r="AE809" s="9" t="str">
        <f t="shared" si="277"/>
        <v>-</v>
      </c>
      <c r="AF809" s="9" t="str">
        <f t="shared" si="277"/>
        <v>-</v>
      </c>
      <c r="AG809" s="9">
        <f t="shared" si="277"/>
        <v>1.1764945882352942</v>
      </c>
      <c r="AH809" s="9" t="str">
        <f t="shared" si="277"/>
        <v>-</v>
      </c>
      <c r="AI809" s="9">
        <f t="shared" si="277"/>
        <v>3.1764945882352942</v>
      </c>
      <c r="AJ809" s="9">
        <f t="shared" ref="AJ809:BI809" si="278">IF(AJ614="-","-",ABS(AJ614-$BK614))</f>
        <v>1.8235054117647058</v>
      </c>
      <c r="AK809" s="9" t="str">
        <f t="shared" si="278"/>
        <v>-</v>
      </c>
      <c r="AL809" s="9" t="str">
        <f t="shared" si="278"/>
        <v>-</v>
      </c>
      <c r="AM809" s="9">
        <f t="shared" si="278"/>
        <v>1.8235054117647058</v>
      </c>
      <c r="AN809" s="9">
        <f t="shared" si="278"/>
        <v>2.8235054117647058</v>
      </c>
      <c r="AO809" s="9" t="str">
        <f t="shared" si="278"/>
        <v>-</v>
      </c>
      <c r="AP809" s="9">
        <f t="shared" si="278"/>
        <v>0.17649458823529418</v>
      </c>
      <c r="AQ809" s="9" t="str">
        <f t="shared" si="278"/>
        <v>-</v>
      </c>
      <c r="AR809" s="9" t="str">
        <f t="shared" si="278"/>
        <v>-</v>
      </c>
      <c r="AS809" s="9">
        <f t="shared" si="278"/>
        <v>0.82350541176470582</v>
      </c>
      <c r="AT809" s="9" t="str">
        <f t="shared" si="278"/>
        <v>-</v>
      </c>
      <c r="AU809" s="9" t="str">
        <f t="shared" si="278"/>
        <v>-</v>
      </c>
      <c r="AV809" s="9" t="str">
        <f t="shared" si="278"/>
        <v>-</v>
      </c>
      <c r="AW809" s="9" t="str">
        <f t="shared" si="278"/>
        <v>-</v>
      </c>
      <c r="AX809" s="9" t="str">
        <f t="shared" si="278"/>
        <v>-</v>
      </c>
      <c r="AY809" s="9" t="str">
        <f t="shared" si="278"/>
        <v>-</v>
      </c>
      <c r="AZ809" s="9">
        <f t="shared" si="278"/>
        <v>1.8235054117647058</v>
      </c>
      <c r="BA809" s="9" t="str">
        <f t="shared" si="278"/>
        <v>-</v>
      </c>
      <c r="BB809" s="9">
        <f t="shared" si="278"/>
        <v>3.1764945882352942</v>
      </c>
      <c r="BC809" s="9">
        <f t="shared" si="278"/>
        <v>1.8235054117647058</v>
      </c>
      <c r="BD809" s="9" t="str">
        <f t="shared" si="278"/>
        <v>-</v>
      </c>
      <c r="BE809" s="9">
        <f t="shared" si="278"/>
        <v>0.17649458823529418</v>
      </c>
      <c r="BF809" s="9">
        <f t="shared" si="278"/>
        <v>0.17649458823529418</v>
      </c>
      <c r="BG809" s="9" t="str">
        <f t="shared" si="278"/>
        <v>-</v>
      </c>
      <c r="BH809" s="9" t="str">
        <f t="shared" si="278"/>
        <v>-</v>
      </c>
      <c r="BI809" s="9" t="str">
        <f t="shared" si="278"/>
        <v>-</v>
      </c>
      <c r="BJ809" s="37"/>
      <c r="BK809" s="34"/>
      <c r="BR809" s="25"/>
      <c r="BS809" s="25"/>
      <c r="BV809" s="25"/>
      <c r="BW809" s="25"/>
      <c r="BX809" s="25"/>
    </row>
    <row r="810" spans="1:76">
      <c r="A810" s="38">
        <f t="shared" si="232"/>
        <v>26</v>
      </c>
      <c r="B810" s="36">
        <f t="shared" si="229"/>
        <v>11</v>
      </c>
      <c r="C810" s="36">
        <f t="shared" si="226"/>
        <v>3</v>
      </c>
      <c r="D810" s="9">
        <f t="shared" ref="D810:AI810" si="279">IF(D615="-","-",ABS(D615-$BK615))</f>
        <v>0.6315539473684213</v>
      </c>
      <c r="E810" s="9" t="str">
        <f t="shared" si="279"/>
        <v>-</v>
      </c>
      <c r="F810" s="9">
        <f t="shared" si="279"/>
        <v>0.3684460526315787</v>
      </c>
      <c r="G810" s="9" t="str">
        <f t="shared" si="279"/>
        <v>-</v>
      </c>
      <c r="H810" s="9" t="str">
        <f t="shared" si="279"/>
        <v>-</v>
      </c>
      <c r="I810" s="9" t="str">
        <f t="shared" si="279"/>
        <v>-</v>
      </c>
      <c r="J810" s="9" t="str">
        <f t="shared" si="279"/>
        <v>-</v>
      </c>
      <c r="K810" s="9" t="str">
        <f t="shared" si="279"/>
        <v>-</v>
      </c>
      <c r="L810" s="9" t="str">
        <f t="shared" si="279"/>
        <v>-</v>
      </c>
      <c r="M810" s="9" t="str">
        <f t="shared" si="279"/>
        <v>-</v>
      </c>
      <c r="N810" s="9" t="str">
        <f t="shared" si="279"/>
        <v>-</v>
      </c>
      <c r="O810" s="9" t="str">
        <f t="shared" si="279"/>
        <v>-</v>
      </c>
      <c r="P810" s="9" t="str">
        <f t="shared" si="279"/>
        <v>-</v>
      </c>
      <c r="Q810" s="9">
        <f t="shared" si="279"/>
        <v>2.3684460526315787</v>
      </c>
      <c r="R810" s="9" t="str">
        <f t="shared" si="279"/>
        <v>-</v>
      </c>
      <c r="S810" s="9" t="str">
        <f t="shared" si="279"/>
        <v>-</v>
      </c>
      <c r="T810" s="9">
        <f t="shared" si="279"/>
        <v>0.3684460526315787</v>
      </c>
      <c r="U810" s="9">
        <f t="shared" si="279"/>
        <v>0.6315539473684213</v>
      </c>
      <c r="V810" s="9" t="str">
        <f t="shared" si="279"/>
        <v>-</v>
      </c>
      <c r="W810" s="9" t="str">
        <f t="shared" si="279"/>
        <v>-</v>
      </c>
      <c r="X810" s="9" t="str">
        <f t="shared" si="279"/>
        <v>-</v>
      </c>
      <c r="Y810" s="9" t="str">
        <f t="shared" si="279"/>
        <v>-</v>
      </c>
      <c r="Z810" s="9">
        <f t="shared" si="279"/>
        <v>3.3684460526315787</v>
      </c>
      <c r="AA810" s="9" t="str">
        <f t="shared" si="279"/>
        <v>-</v>
      </c>
      <c r="AB810" s="9">
        <f t="shared" si="279"/>
        <v>0.3684460526315787</v>
      </c>
      <c r="AC810" s="9" t="str">
        <f t="shared" si="279"/>
        <v>-</v>
      </c>
      <c r="AD810" s="9" t="str">
        <f t="shared" si="279"/>
        <v>-</v>
      </c>
      <c r="AE810" s="9" t="str">
        <f t="shared" si="279"/>
        <v>-</v>
      </c>
      <c r="AF810" s="9" t="str">
        <f t="shared" si="279"/>
        <v>-</v>
      </c>
      <c r="AG810" s="9">
        <f t="shared" si="279"/>
        <v>0.6315539473684213</v>
      </c>
      <c r="AH810" s="9" t="str">
        <f t="shared" si="279"/>
        <v>-</v>
      </c>
      <c r="AI810" s="9" t="str">
        <f t="shared" si="279"/>
        <v>-</v>
      </c>
      <c r="AJ810" s="9">
        <f t="shared" ref="AJ810:BI810" si="280">IF(AJ615="-","-",ABS(AJ615-$BK615))</f>
        <v>0.6315539473684213</v>
      </c>
      <c r="AK810" s="9" t="str">
        <f t="shared" si="280"/>
        <v>-</v>
      </c>
      <c r="AL810" s="9">
        <f t="shared" si="280"/>
        <v>0.6315539473684213</v>
      </c>
      <c r="AM810" s="9">
        <f t="shared" si="280"/>
        <v>0.3684460526315787</v>
      </c>
      <c r="AN810" s="9">
        <f t="shared" si="280"/>
        <v>1.6315539473684213</v>
      </c>
      <c r="AO810" s="9" t="str">
        <f t="shared" si="280"/>
        <v>-</v>
      </c>
      <c r="AP810" s="9">
        <f t="shared" si="280"/>
        <v>0.3684460526315787</v>
      </c>
      <c r="AQ810" s="9" t="str">
        <f t="shared" si="280"/>
        <v>-</v>
      </c>
      <c r="AR810" s="9" t="str">
        <f t="shared" si="280"/>
        <v>-</v>
      </c>
      <c r="AS810" s="9">
        <f t="shared" si="280"/>
        <v>2.6315539473684213</v>
      </c>
      <c r="AT810" s="9" t="str">
        <f t="shared" si="280"/>
        <v>-</v>
      </c>
      <c r="AU810" s="9" t="str">
        <f t="shared" si="280"/>
        <v>-</v>
      </c>
      <c r="AV810" s="9" t="str">
        <f t="shared" si="280"/>
        <v>-</v>
      </c>
      <c r="AW810" s="9">
        <f t="shared" si="280"/>
        <v>0.6315539473684213</v>
      </c>
      <c r="AX810" s="9" t="str">
        <f t="shared" si="280"/>
        <v>-</v>
      </c>
      <c r="AY810" s="9" t="str">
        <f t="shared" si="280"/>
        <v>-</v>
      </c>
      <c r="AZ810" s="9" t="str">
        <f t="shared" si="280"/>
        <v>-</v>
      </c>
      <c r="BA810" s="9" t="str">
        <f t="shared" si="280"/>
        <v>-</v>
      </c>
      <c r="BB810" s="9">
        <f t="shared" si="280"/>
        <v>2.3684460526315787</v>
      </c>
      <c r="BC810" s="9">
        <f t="shared" si="280"/>
        <v>2.6315539473684213</v>
      </c>
      <c r="BD810" s="9" t="str">
        <f t="shared" si="280"/>
        <v>-</v>
      </c>
      <c r="BE810" s="9">
        <f t="shared" si="280"/>
        <v>0.3684460526315787</v>
      </c>
      <c r="BF810" s="9" t="str">
        <f t="shared" si="280"/>
        <v>-</v>
      </c>
      <c r="BG810" s="9" t="str">
        <f t="shared" si="280"/>
        <v>-</v>
      </c>
      <c r="BH810" s="9" t="str">
        <f t="shared" si="280"/>
        <v>-</v>
      </c>
      <c r="BI810" s="9">
        <f t="shared" si="280"/>
        <v>0.3684460526315787</v>
      </c>
      <c r="BJ810" s="37"/>
      <c r="BK810" s="34"/>
      <c r="BR810" s="25"/>
      <c r="BS810" s="25"/>
      <c r="BV810" s="25"/>
      <c r="BW810" s="25"/>
      <c r="BX810" s="25"/>
    </row>
    <row r="811" spans="1:76">
      <c r="A811" s="38">
        <f t="shared" si="232"/>
        <v>27</v>
      </c>
      <c r="B811" s="36">
        <f t="shared" si="229"/>
        <v>12</v>
      </c>
      <c r="C811" s="36">
        <f t="shared" si="226"/>
        <v>1</v>
      </c>
      <c r="D811" s="9">
        <f t="shared" ref="D811:AI811" si="281">IF(D616="-","-",ABS(D616-$BK616))</f>
        <v>2.4762164761904764</v>
      </c>
      <c r="E811" s="9" t="str">
        <f t="shared" si="281"/>
        <v>-</v>
      </c>
      <c r="F811" s="9" t="str">
        <f t="shared" si="281"/>
        <v>-</v>
      </c>
      <c r="G811" s="9" t="str">
        <f t="shared" si="281"/>
        <v>-</v>
      </c>
      <c r="H811" s="9" t="str">
        <f t="shared" si="281"/>
        <v>-</v>
      </c>
      <c r="I811" s="9" t="str">
        <f t="shared" si="281"/>
        <v>-</v>
      </c>
      <c r="J811" s="9" t="str">
        <f t="shared" si="281"/>
        <v>-</v>
      </c>
      <c r="K811" s="9" t="str">
        <f t="shared" si="281"/>
        <v>-</v>
      </c>
      <c r="L811" s="9" t="str">
        <f t="shared" si="281"/>
        <v>-</v>
      </c>
      <c r="M811" s="9" t="str">
        <f t="shared" si="281"/>
        <v>-</v>
      </c>
      <c r="N811" s="9" t="str">
        <f t="shared" si="281"/>
        <v>-</v>
      </c>
      <c r="O811" s="9" t="str">
        <f t="shared" si="281"/>
        <v>-</v>
      </c>
      <c r="P811" s="9" t="str">
        <f t="shared" si="281"/>
        <v>-</v>
      </c>
      <c r="Q811" s="9">
        <f t="shared" si="281"/>
        <v>0.47621647619047636</v>
      </c>
      <c r="R811" s="9" t="str">
        <f t="shared" si="281"/>
        <v>-</v>
      </c>
      <c r="S811" s="9" t="str">
        <f t="shared" si="281"/>
        <v>-</v>
      </c>
      <c r="T811" s="9">
        <f t="shared" si="281"/>
        <v>3.4762164761904764</v>
      </c>
      <c r="U811" s="9">
        <f t="shared" si="281"/>
        <v>3.4762164761904764</v>
      </c>
      <c r="V811" s="9" t="str">
        <f t="shared" si="281"/>
        <v>-</v>
      </c>
      <c r="W811" s="9" t="str">
        <f t="shared" si="281"/>
        <v>-</v>
      </c>
      <c r="X811" s="9" t="str">
        <f t="shared" si="281"/>
        <v>-</v>
      </c>
      <c r="Y811" s="9" t="str">
        <f t="shared" si="281"/>
        <v>-</v>
      </c>
      <c r="Z811" s="9">
        <f t="shared" si="281"/>
        <v>2.4762164761904764</v>
      </c>
      <c r="AA811" s="9" t="str">
        <f t="shared" si="281"/>
        <v>-</v>
      </c>
      <c r="AB811" s="9">
        <f t="shared" si="281"/>
        <v>0.47621647619047636</v>
      </c>
      <c r="AC811" s="9" t="str">
        <f t="shared" si="281"/>
        <v>-</v>
      </c>
      <c r="AD811" s="9" t="str">
        <f t="shared" si="281"/>
        <v>-</v>
      </c>
      <c r="AE811" s="9" t="str">
        <f t="shared" si="281"/>
        <v>-</v>
      </c>
      <c r="AF811" s="9" t="str">
        <f t="shared" si="281"/>
        <v>-</v>
      </c>
      <c r="AG811" s="9">
        <f t="shared" si="281"/>
        <v>3.5237835238095236</v>
      </c>
      <c r="AH811" s="9" t="str">
        <f t="shared" si="281"/>
        <v>-</v>
      </c>
      <c r="AI811" s="9">
        <f t="shared" si="281"/>
        <v>1.5237835238095236</v>
      </c>
      <c r="AJ811" s="9">
        <f t="shared" ref="AJ811:BI811" si="282">IF(AJ616="-","-",ABS(AJ616-$BK616))</f>
        <v>2.4762164761904764</v>
      </c>
      <c r="AK811" s="9">
        <f t="shared" si="282"/>
        <v>1.4762164761904764</v>
      </c>
      <c r="AL811" s="9">
        <f t="shared" si="282"/>
        <v>3.5237835238095236</v>
      </c>
      <c r="AM811" s="9">
        <f t="shared" si="282"/>
        <v>2.5237835238095236</v>
      </c>
      <c r="AN811" s="9">
        <f t="shared" si="282"/>
        <v>2.5237835238095236</v>
      </c>
      <c r="AO811" s="9" t="str">
        <f t="shared" si="282"/>
        <v>-</v>
      </c>
      <c r="AP811" s="9">
        <f t="shared" si="282"/>
        <v>1.4762164761904764</v>
      </c>
      <c r="AQ811" s="9" t="str">
        <f t="shared" si="282"/>
        <v>-</v>
      </c>
      <c r="AR811" s="9" t="str">
        <f t="shared" si="282"/>
        <v>-</v>
      </c>
      <c r="AS811" s="9" t="str">
        <f t="shared" si="282"/>
        <v>-</v>
      </c>
      <c r="AT811" s="9" t="str">
        <f t="shared" si="282"/>
        <v>-</v>
      </c>
      <c r="AU811" s="9" t="str">
        <f t="shared" si="282"/>
        <v>-</v>
      </c>
      <c r="AV811" s="9" t="str">
        <f t="shared" si="282"/>
        <v>-</v>
      </c>
      <c r="AW811" s="9">
        <f t="shared" si="282"/>
        <v>1.5237835238095236</v>
      </c>
      <c r="AX811" s="9" t="str">
        <f t="shared" si="282"/>
        <v>-</v>
      </c>
      <c r="AY811" s="9" t="str">
        <f t="shared" si="282"/>
        <v>-</v>
      </c>
      <c r="AZ811" s="9">
        <f t="shared" si="282"/>
        <v>2.5237835238095236</v>
      </c>
      <c r="BA811" s="9" t="str">
        <f t="shared" si="282"/>
        <v>-</v>
      </c>
      <c r="BB811" s="9" t="str">
        <f t="shared" si="282"/>
        <v>-</v>
      </c>
      <c r="BC811" s="9">
        <f t="shared" si="282"/>
        <v>3.5237835238095236</v>
      </c>
      <c r="BD811" s="9" t="str">
        <f t="shared" si="282"/>
        <v>-</v>
      </c>
      <c r="BE811" s="9">
        <f t="shared" si="282"/>
        <v>3.4762164761904764</v>
      </c>
      <c r="BF811" s="9">
        <f t="shared" si="282"/>
        <v>0.47621647619047636</v>
      </c>
      <c r="BG811" s="9" t="str">
        <f t="shared" si="282"/>
        <v>-</v>
      </c>
      <c r="BH811" s="9">
        <f t="shared" si="282"/>
        <v>1.5237835238095236</v>
      </c>
      <c r="BI811" s="9">
        <f t="shared" si="282"/>
        <v>0.47621647619047636</v>
      </c>
      <c r="BJ811" s="37"/>
      <c r="BK811" s="34"/>
      <c r="BR811" s="25"/>
      <c r="BS811" s="25"/>
      <c r="BV811" s="25"/>
      <c r="BW811" s="25"/>
      <c r="BX811" s="25"/>
    </row>
    <row r="812" spans="1:76">
      <c r="A812" s="38">
        <f t="shared" si="232"/>
        <v>28</v>
      </c>
      <c r="B812" s="36">
        <f t="shared" si="229"/>
        <v>12</v>
      </c>
      <c r="C812" s="36">
        <f t="shared" si="226"/>
        <v>2</v>
      </c>
      <c r="D812" s="9">
        <f t="shared" ref="D812:AI812" si="283">IF(D617="-","-",ABS(D617-$BK617))</f>
        <v>2.6470318235294119</v>
      </c>
      <c r="E812" s="9" t="str">
        <f t="shared" si="283"/>
        <v>-</v>
      </c>
      <c r="F812" s="9" t="str">
        <f t="shared" si="283"/>
        <v>-</v>
      </c>
      <c r="G812" s="9" t="str">
        <f t="shared" si="283"/>
        <v>-</v>
      </c>
      <c r="H812" s="9" t="str">
        <f t="shared" si="283"/>
        <v>-</v>
      </c>
      <c r="I812" s="9" t="str">
        <f t="shared" si="283"/>
        <v>-</v>
      </c>
      <c r="J812" s="9" t="str">
        <f t="shared" si="283"/>
        <v>-</v>
      </c>
      <c r="K812" s="9" t="str">
        <f t="shared" si="283"/>
        <v>-</v>
      </c>
      <c r="L812" s="9" t="str">
        <f t="shared" si="283"/>
        <v>-</v>
      </c>
      <c r="M812" s="9" t="str">
        <f t="shared" si="283"/>
        <v>-</v>
      </c>
      <c r="N812" s="9" t="str">
        <f t="shared" si="283"/>
        <v>-</v>
      </c>
      <c r="O812" s="9" t="str">
        <f t="shared" si="283"/>
        <v>-</v>
      </c>
      <c r="P812" s="9" t="str">
        <f t="shared" si="283"/>
        <v>-</v>
      </c>
      <c r="Q812" s="9">
        <f t="shared" si="283"/>
        <v>0.64703182352941191</v>
      </c>
      <c r="R812" s="9" t="str">
        <f t="shared" si="283"/>
        <v>-</v>
      </c>
      <c r="S812" s="9" t="str">
        <f t="shared" si="283"/>
        <v>-</v>
      </c>
      <c r="T812" s="9">
        <f t="shared" si="283"/>
        <v>1.3529681764705881</v>
      </c>
      <c r="U812" s="9">
        <f t="shared" si="283"/>
        <v>1.3529681764705881</v>
      </c>
      <c r="V812" s="9" t="str">
        <f t="shared" si="283"/>
        <v>-</v>
      </c>
      <c r="W812" s="9" t="str">
        <f t="shared" si="283"/>
        <v>-</v>
      </c>
      <c r="X812" s="9" t="str">
        <f t="shared" si="283"/>
        <v>-</v>
      </c>
      <c r="Y812" s="9" t="str">
        <f t="shared" si="283"/>
        <v>-</v>
      </c>
      <c r="Z812" s="9">
        <f t="shared" si="283"/>
        <v>1.3529681764705881</v>
      </c>
      <c r="AA812" s="9" t="str">
        <f t="shared" si="283"/>
        <v>-</v>
      </c>
      <c r="AB812" s="9">
        <f t="shared" si="283"/>
        <v>3.3529681764705881</v>
      </c>
      <c r="AC812" s="9" t="str">
        <f t="shared" si="283"/>
        <v>-</v>
      </c>
      <c r="AD812" s="9" t="str">
        <f t="shared" si="283"/>
        <v>-</v>
      </c>
      <c r="AE812" s="9" t="str">
        <f t="shared" si="283"/>
        <v>-</v>
      </c>
      <c r="AF812" s="9" t="str">
        <f t="shared" si="283"/>
        <v>-</v>
      </c>
      <c r="AG812" s="9">
        <f t="shared" si="283"/>
        <v>0.64703182352941191</v>
      </c>
      <c r="AH812" s="9" t="str">
        <f t="shared" si="283"/>
        <v>-</v>
      </c>
      <c r="AI812" s="9">
        <f t="shared" si="283"/>
        <v>0.64703182352941191</v>
      </c>
      <c r="AJ812" s="9">
        <f t="shared" ref="AJ812:BI812" si="284">IF(AJ617="-","-",ABS(AJ617-$BK617))</f>
        <v>0.64703182352941191</v>
      </c>
      <c r="AK812" s="9" t="str">
        <f t="shared" si="284"/>
        <v>-</v>
      </c>
      <c r="AL812" s="9" t="str">
        <f t="shared" si="284"/>
        <v>-</v>
      </c>
      <c r="AM812" s="9">
        <f t="shared" si="284"/>
        <v>0.35296817647058809</v>
      </c>
      <c r="AN812" s="9">
        <f t="shared" si="284"/>
        <v>1.6470318235294119</v>
      </c>
      <c r="AO812" s="9" t="str">
        <f t="shared" si="284"/>
        <v>-</v>
      </c>
      <c r="AP812" s="9">
        <f t="shared" si="284"/>
        <v>0.35296817647058809</v>
      </c>
      <c r="AQ812" s="9" t="str">
        <f t="shared" si="284"/>
        <v>-</v>
      </c>
      <c r="AR812" s="9" t="str">
        <f t="shared" si="284"/>
        <v>-</v>
      </c>
      <c r="AS812" s="9">
        <f t="shared" si="284"/>
        <v>4.6470318235294119</v>
      </c>
      <c r="AT812" s="9" t="str">
        <f t="shared" si="284"/>
        <v>-</v>
      </c>
      <c r="AU812" s="9" t="str">
        <f t="shared" si="284"/>
        <v>-</v>
      </c>
      <c r="AV812" s="9" t="str">
        <f t="shared" si="284"/>
        <v>-</v>
      </c>
      <c r="AW812" s="9">
        <f t="shared" si="284"/>
        <v>0.64703182352941191</v>
      </c>
      <c r="AX812" s="9" t="str">
        <f t="shared" si="284"/>
        <v>-</v>
      </c>
      <c r="AY812" s="9" t="str">
        <f t="shared" si="284"/>
        <v>-</v>
      </c>
      <c r="AZ812" s="9" t="str">
        <f t="shared" si="284"/>
        <v>-</v>
      </c>
      <c r="BA812" s="9" t="str">
        <f t="shared" si="284"/>
        <v>-</v>
      </c>
      <c r="BB812" s="9">
        <f t="shared" si="284"/>
        <v>2.3529681764705881</v>
      </c>
      <c r="BC812" s="9">
        <f t="shared" si="284"/>
        <v>0.35296817647058809</v>
      </c>
      <c r="BD812" s="9" t="str">
        <f t="shared" si="284"/>
        <v>-</v>
      </c>
      <c r="BE812" s="9">
        <f t="shared" si="284"/>
        <v>1.3529681764705881</v>
      </c>
      <c r="BF812" s="9" t="str">
        <f t="shared" si="284"/>
        <v>-</v>
      </c>
      <c r="BG812" s="9" t="str">
        <f t="shared" si="284"/>
        <v>-</v>
      </c>
      <c r="BH812" s="9" t="str">
        <f t="shared" si="284"/>
        <v>-</v>
      </c>
      <c r="BI812" s="9" t="str">
        <f t="shared" si="284"/>
        <v>-</v>
      </c>
      <c r="BJ812" s="37"/>
      <c r="BK812" s="34"/>
      <c r="BR812" s="25"/>
      <c r="BS812" s="25"/>
      <c r="BV812" s="25"/>
      <c r="BW812" s="25"/>
      <c r="BX812" s="25"/>
    </row>
    <row r="813" spans="1:76">
      <c r="A813" s="38">
        <f t="shared" si="232"/>
        <v>29</v>
      </c>
      <c r="B813" s="36">
        <f t="shared" si="229"/>
        <v>12</v>
      </c>
      <c r="C813" s="36">
        <f t="shared" si="226"/>
        <v>3</v>
      </c>
      <c r="D813" s="9">
        <f t="shared" ref="D813:AI813" si="285">IF(D618="-","-",ABS(D618-$BK618))</f>
        <v>1.3529691764705882</v>
      </c>
      <c r="E813" s="9" t="str">
        <f t="shared" si="285"/>
        <v>-</v>
      </c>
      <c r="F813" s="9" t="str">
        <f t="shared" si="285"/>
        <v>-</v>
      </c>
      <c r="G813" s="9" t="str">
        <f t="shared" si="285"/>
        <v>-</v>
      </c>
      <c r="H813" s="9" t="str">
        <f t="shared" si="285"/>
        <v>-</v>
      </c>
      <c r="I813" s="9" t="str">
        <f t="shared" si="285"/>
        <v>-</v>
      </c>
      <c r="J813" s="9" t="str">
        <f t="shared" si="285"/>
        <v>-</v>
      </c>
      <c r="K813" s="9" t="str">
        <f t="shared" si="285"/>
        <v>-</v>
      </c>
      <c r="L813" s="9" t="str">
        <f t="shared" si="285"/>
        <v>-</v>
      </c>
      <c r="M813" s="9" t="str">
        <f t="shared" si="285"/>
        <v>-</v>
      </c>
      <c r="N813" s="9" t="str">
        <f t="shared" si="285"/>
        <v>-</v>
      </c>
      <c r="O813" s="9" t="str">
        <f t="shared" si="285"/>
        <v>-</v>
      </c>
      <c r="P813" s="9" t="str">
        <f t="shared" si="285"/>
        <v>-</v>
      </c>
      <c r="Q813" s="9">
        <f t="shared" si="285"/>
        <v>0.64703082352941177</v>
      </c>
      <c r="R813" s="9" t="str">
        <f t="shared" si="285"/>
        <v>-</v>
      </c>
      <c r="S813" s="9" t="str">
        <f t="shared" si="285"/>
        <v>-</v>
      </c>
      <c r="T813" s="9">
        <f t="shared" si="285"/>
        <v>2.6470308235294118</v>
      </c>
      <c r="U813" s="9">
        <f t="shared" si="285"/>
        <v>2.3529691764705882</v>
      </c>
      <c r="V813" s="9" t="str">
        <f t="shared" si="285"/>
        <v>-</v>
      </c>
      <c r="W813" s="9" t="str">
        <f t="shared" si="285"/>
        <v>-</v>
      </c>
      <c r="X813" s="9" t="str">
        <f t="shared" si="285"/>
        <v>-</v>
      </c>
      <c r="Y813" s="9" t="str">
        <f t="shared" si="285"/>
        <v>-</v>
      </c>
      <c r="Z813" s="9">
        <f t="shared" si="285"/>
        <v>1.3529691764705882</v>
      </c>
      <c r="AA813" s="9" t="str">
        <f t="shared" si="285"/>
        <v>-</v>
      </c>
      <c r="AB813" s="9">
        <f t="shared" si="285"/>
        <v>2.3529691764705882</v>
      </c>
      <c r="AC813" s="9" t="str">
        <f t="shared" si="285"/>
        <v>-</v>
      </c>
      <c r="AD813" s="9" t="str">
        <f t="shared" si="285"/>
        <v>-</v>
      </c>
      <c r="AE813" s="9" t="str">
        <f t="shared" si="285"/>
        <v>-</v>
      </c>
      <c r="AF813" s="9" t="str">
        <f t="shared" si="285"/>
        <v>-</v>
      </c>
      <c r="AG813" s="9">
        <f t="shared" si="285"/>
        <v>0.64703082352941177</v>
      </c>
      <c r="AH813" s="9" t="str">
        <f t="shared" si="285"/>
        <v>-</v>
      </c>
      <c r="AI813" s="9">
        <f t="shared" si="285"/>
        <v>0.35296917647058823</v>
      </c>
      <c r="AJ813" s="9">
        <f t="shared" ref="AJ813:BI813" si="286">IF(AJ618="-","-",ABS(AJ618-$BK618))</f>
        <v>0.64703082352941177</v>
      </c>
      <c r="AK813" s="9">
        <f t="shared" si="286"/>
        <v>2.3529691764705882</v>
      </c>
      <c r="AL813" s="9">
        <f t="shared" si="286"/>
        <v>1.6470308235294118</v>
      </c>
      <c r="AM813" s="9">
        <f t="shared" si="286"/>
        <v>1.6470308235294118</v>
      </c>
      <c r="AN813" s="9">
        <f t="shared" si="286"/>
        <v>0.35296917647058823</v>
      </c>
      <c r="AO813" s="9" t="str">
        <f t="shared" si="286"/>
        <v>-</v>
      </c>
      <c r="AP813" s="9">
        <f t="shared" si="286"/>
        <v>0.64703082352941177</v>
      </c>
      <c r="AQ813" s="9" t="str">
        <f t="shared" si="286"/>
        <v>-</v>
      </c>
      <c r="AR813" s="9" t="str">
        <f t="shared" si="286"/>
        <v>-</v>
      </c>
      <c r="AS813" s="9" t="str">
        <f t="shared" si="286"/>
        <v>-</v>
      </c>
      <c r="AT813" s="9" t="str">
        <f t="shared" si="286"/>
        <v>-</v>
      </c>
      <c r="AU813" s="9" t="str">
        <f t="shared" si="286"/>
        <v>-</v>
      </c>
      <c r="AV813" s="9" t="str">
        <f t="shared" si="286"/>
        <v>-</v>
      </c>
      <c r="AW813" s="9">
        <f t="shared" si="286"/>
        <v>1.6470308235294118</v>
      </c>
      <c r="AX813" s="9" t="str">
        <f t="shared" si="286"/>
        <v>-</v>
      </c>
      <c r="AY813" s="9" t="str">
        <f t="shared" si="286"/>
        <v>-</v>
      </c>
      <c r="AZ813" s="9" t="str">
        <f t="shared" si="286"/>
        <v>-</v>
      </c>
      <c r="BA813" s="9" t="str">
        <f t="shared" si="286"/>
        <v>-</v>
      </c>
      <c r="BB813" s="9" t="str">
        <f t="shared" si="286"/>
        <v>-</v>
      </c>
      <c r="BC813" s="9">
        <f t="shared" si="286"/>
        <v>0.35296917647058823</v>
      </c>
      <c r="BD813" s="9" t="str">
        <f t="shared" si="286"/>
        <v>-</v>
      </c>
      <c r="BE813" s="9">
        <f t="shared" si="286"/>
        <v>0.64703082352941177</v>
      </c>
      <c r="BF813" s="9" t="str">
        <f t="shared" si="286"/>
        <v>-</v>
      </c>
      <c r="BG813" s="9" t="str">
        <f t="shared" si="286"/>
        <v>-</v>
      </c>
      <c r="BH813" s="9" t="str">
        <f t="shared" si="286"/>
        <v>-</v>
      </c>
      <c r="BI813" s="9" t="str">
        <f t="shared" si="286"/>
        <v>-</v>
      </c>
      <c r="BJ813" s="37"/>
      <c r="BK813" s="34"/>
      <c r="BR813" s="25"/>
      <c r="BS813" s="25"/>
      <c r="BV813" s="25"/>
      <c r="BW813" s="25"/>
      <c r="BX813" s="25"/>
    </row>
    <row r="814" spans="1:76">
      <c r="A814" s="38">
        <f t="shared" si="232"/>
        <v>30</v>
      </c>
      <c r="B814" s="36">
        <f t="shared" si="229"/>
        <v>13</v>
      </c>
      <c r="C814" s="36">
        <f t="shared" si="226"/>
        <v>1</v>
      </c>
      <c r="D814" s="9">
        <f t="shared" ref="D814:AI814" si="287">IF(D619="-","-",ABS(D619-$BK619))</f>
        <v>0.1578657368421057</v>
      </c>
      <c r="E814" s="9" t="str">
        <f t="shared" si="287"/>
        <v>-</v>
      </c>
      <c r="F814" s="9" t="str">
        <f t="shared" si="287"/>
        <v>-</v>
      </c>
      <c r="G814" s="9" t="str">
        <f t="shared" si="287"/>
        <v>-</v>
      </c>
      <c r="H814" s="9" t="str">
        <f t="shared" si="287"/>
        <v>-</v>
      </c>
      <c r="I814" s="9" t="str">
        <f t="shared" si="287"/>
        <v>-</v>
      </c>
      <c r="J814" s="9">
        <f t="shared" si="287"/>
        <v>1.8421342631578943</v>
      </c>
      <c r="K814" s="9" t="str">
        <f t="shared" si="287"/>
        <v>-</v>
      </c>
      <c r="L814" s="9" t="str">
        <f t="shared" si="287"/>
        <v>-</v>
      </c>
      <c r="M814" s="9" t="str">
        <f t="shared" si="287"/>
        <v>-</v>
      </c>
      <c r="N814" s="9" t="str">
        <f t="shared" si="287"/>
        <v>-</v>
      </c>
      <c r="O814" s="9" t="str">
        <f t="shared" si="287"/>
        <v>-</v>
      </c>
      <c r="P814" s="9" t="str">
        <f t="shared" si="287"/>
        <v>-</v>
      </c>
      <c r="Q814" s="9">
        <f t="shared" si="287"/>
        <v>0.8421342631578943</v>
      </c>
      <c r="R814" s="9" t="str">
        <f t="shared" si="287"/>
        <v>-</v>
      </c>
      <c r="S814" s="9" t="str">
        <f t="shared" si="287"/>
        <v>-</v>
      </c>
      <c r="T814" s="9">
        <f t="shared" si="287"/>
        <v>0.1578657368421057</v>
      </c>
      <c r="U814" s="9">
        <f t="shared" si="287"/>
        <v>2.1578657368421057</v>
      </c>
      <c r="V814" s="9" t="str">
        <f t="shared" si="287"/>
        <v>-</v>
      </c>
      <c r="W814" s="9" t="str">
        <f t="shared" si="287"/>
        <v>-</v>
      </c>
      <c r="X814" s="9" t="str">
        <f t="shared" si="287"/>
        <v>-</v>
      </c>
      <c r="Y814" s="9" t="str">
        <f t="shared" si="287"/>
        <v>-</v>
      </c>
      <c r="Z814" s="9">
        <f t="shared" si="287"/>
        <v>0.1578657368421057</v>
      </c>
      <c r="AA814" s="9" t="str">
        <f t="shared" si="287"/>
        <v>-</v>
      </c>
      <c r="AB814" s="9" t="str">
        <f t="shared" si="287"/>
        <v>-</v>
      </c>
      <c r="AC814" s="9" t="str">
        <f t="shared" si="287"/>
        <v>-</v>
      </c>
      <c r="AD814" s="9" t="str">
        <f t="shared" si="287"/>
        <v>-</v>
      </c>
      <c r="AE814" s="9" t="str">
        <f t="shared" si="287"/>
        <v>-</v>
      </c>
      <c r="AF814" s="9" t="str">
        <f t="shared" si="287"/>
        <v>-</v>
      </c>
      <c r="AG814" s="9">
        <f t="shared" si="287"/>
        <v>2.1578657368421057</v>
      </c>
      <c r="AH814" s="9" t="str">
        <f t="shared" si="287"/>
        <v>-</v>
      </c>
      <c r="AI814" s="9">
        <f t="shared" si="287"/>
        <v>2.8421342631578943</v>
      </c>
      <c r="AJ814" s="9">
        <f t="shared" ref="AJ814:BI814" si="288">IF(AJ619="-","-",ABS(AJ619-$BK619))</f>
        <v>0.1578657368421057</v>
      </c>
      <c r="AK814" s="9" t="str">
        <f t="shared" si="288"/>
        <v>-</v>
      </c>
      <c r="AL814" s="9" t="str">
        <f t="shared" si="288"/>
        <v>-</v>
      </c>
      <c r="AM814" s="9">
        <f t="shared" si="288"/>
        <v>0.8421342631578943</v>
      </c>
      <c r="AN814" s="9">
        <f t="shared" si="288"/>
        <v>1.1578657368421057</v>
      </c>
      <c r="AO814" s="9" t="str">
        <f t="shared" si="288"/>
        <v>-</v>
      </c>
      <c r="AP814" s="9">
        <f t="shared" si="288"/>
        <v>0.8421342631578943</v>
      </c>
      <c r="AQ814" s="9" t="str">
        <f t="shared" si="288"/>
        <v>-</v>
      </c>
      <c r="AR814" s="9" t="str">
        <f t="shared" si="288"/>
        <v>-</v>
      </c>
      <c r="AS814" s="9">
        <f t="shared" si="288"/>
        <v>3.1578657368421057</v>
      </c>
      <c r="AT814" s="9" t="str">
        <f t="shared" si="288"/>
        <v>-</v>
      </c>
      <c r="AU814" s="9" t="str">
        <f t="shared" si="288"/>
        <v>-</v>
      </c>
      <c r="AV814" s="9" t="str">
        <f t="shared" si="288"/>
        <v>-</v>
      </c>
      <c r="AW814" s="9">
        <f t="shared" si="288"/>
        <v>0.1578657368421057</v>
      </c>
      <c r="AX814" s="9" t="str">
        <f t="shared" si="288"/>
        <v>-</v>
      </c>
      <c r="AY814" s="9" t="str">
        <f t="shared" si="288"/>
        <v>-</v>
      </c>
      <c r="AZ814" s="9">
        <f t="shared" si="288"/>
        <v>3.1578657368421057</v>
      </c>
      <c r="BA814" s="9" t="str">
        <f t="shared" si="288"/>
        <v>-</v>
      </c>
      <c r="BB814" s="9">
        <f t="shared" si="288"/>
        <v>2.8421342631578943</v>
      </c>
      <c r="BC814" s="9">
        <f t="shared" si="288"/>
        <v>0.1578657368421057</v>
      </c>
      <c r="BD814" s="9" t="str">
        <f t="shared" si="288"/>
        <v>-</v>
      </c>
      <c r="BE814" s="9">
        <f t="shared" si="288"/>
        <v>0.8421342631578943</v>
      </c>
      <c r="BF814" s="9" t="str">
        <f t="shared" si="288"/>
        <v>-</v>
      </c>
      <c r="BG814" s="9" t="str">
        <f t="shared" si="288"/>
        <v>-</v>
      </c>
      <c r="BH814" s="9">
        <f t="shared" si="288"/>
        <v>1.8421342631578943</v>
      </c>
      <c r="BI814" s="9" t="str">
        <f t="shared" si="288"/>
        <v>-</v>
      </c>
      <c r="BJ814" s="37"/>
      <c r="BK814" s="34"/>
      <c r="BR814" s="25"/>
      <c r="BS814" s="25"/>
      <c r="BV814" s="25"/>
      <c r="BW814" s="25"/>
      <c r="BX814" s="25"/>
    </row>
    <row r="815" spans="1:76">
      <c r="A815" s="38">
        <f t="shared" si="232"/>
        <v>31</v>
      </c>
      <c r="B815" s="36">
        <f t="shared" si="229"/>
        <v>13</v>
      </c>
      <c r="C815" s="36">
        <f t="shared" si="226"/>
        <v>2</v>
      </c>
      <c r="D815" s="9">
        <f t="shared" ref="D815:AI815" si="289">IF(D620="-","-",ABS(D620-$BK620))</f>
        <v>1.6250299999999998</v>
      </c>
      <c r="E815" s="9" t="str">
        <f t="shared" si="289"/>
        <v>-</v>
      </c>
      <c r="F815" s="9" t="str">
        <f t="shared" si="289"/>
        <v>-</v>
      </c>
      <c r="G815" s="9" t="str">
        <f t="shared" si="289"/>
        <v>-</v>
      </c>
      <c r="H815" s="9" t="str">
        <f t="shared" si="289"/>
        <v>-</v>
      </c>
      <c r="I815" s="9" t="str">
        <f t="shared" si="289"/>
        <v>-</v>
      </c>
      <c r="J815" s="9" t="str">
        <f t="shared" si="289"/>
        <v>-</v>
      </c>
      <c r="K815" s="9" t="str">
        <f t="shared" si="289"/>
        <v>-</v>
      </c>
      <c r="L815" s="9" t="str">
        <f t="shared" si="289"/>
        <v>-</v>
      </c>
      <c r="M815" s="9" t="str">
        <f t="shared" si="289"/>
        <v>-</v>
      </c>
      <c r="N815" s="9" t="str">
        <f t="shared" si="289"/>
        <v>-</v>
      </c>
      <c r="O815" s="9" t="str">
        <f t="shared" si="289"/>
        <v>-</v>
      </c>
      <c r="P815" s="9" t="str">
        <f t="shared" si="289"/>
        <v>-</v>
      </c>
      <c r="Q815" s="9">
        <f t="shared" si="289"/>
        <v>1.3749700000000002</v>
      </c>
      <c r="R815" s="9" t="str">
        <f t="shared" si="289"/>
        <v>-</v>
      </c>
      <c r="S815" s="9" t="str">
        <f t="shared" si="289"/>
        <v>-</v>
      </c>
      <c r="T815" s="9">
        <f t="shared" si="289"/>
        <v>1.6250299999999998</v>
      </c>
      <c r="U815" s="9">
        <f t="shared" si="289"/>
        <v>4.6250299999999998</v>
      </c>
      <c r="V815" s="9" t="str">
        <f t="shared" si="289"/>
        <v>-</v>
      </c>
      <c r="W815" s="9" t="str">
        <f t="shared" si="289"/>
        <v>-</v>
      </c>
      <c r="X815" s="9" t="str">
        <f t="shared" si="289"/>
        <v>-</v>
      </c>
      <c r="Y815" s="9" t="str">
        <f t="shared" si="289"/>
        <v>-</v>
      </c>
      <c r="Z815" s="9">
        <f t="shared" si="289"/>
        <v>0.62502999999999975</v>
      </c>
      <c r="AA815" s="9" t="str">
        <f t="shared" si="289"/>
        <v>-</v>
      </c>
      <c r="AB815" s="9" t="str">
        <f t="shared" si="289"/>
        <v>-</v>
      </c>
      <c r="AC815" s="9" t="str">
        <f t="shared" si="289"/>
        <v>-</v>
      </c>
      <c r="AD815" s="9" t="str">
        <f t="shared" si="289"/>
        <v>-</v>
      </c>
      <c r="AE815" s="9" t="str">
        <f t="shared" si="289"/>
        <v>-</v>
      </c>
      <c r="AF815" s="9" t="str">
        <f t="shared" si="289"/>
        <v>-</v>
      </c>
      <c r="AG815" s="9">
        <f t="shared" si="289"/>
        <v>0.37497000000000025</v>
      </c>
      <c r="AH815" s="9" t="str">
        <f t="shared" si="289"/>
        <v>-</v>
      </c>
      <c r="AI815" s="9" t="str">
        <f t="shared" si="289"/>
        <v>-</v>
      </c>
      <c r="AJ815" s="9">
        <f t="shared" ref="AJ815:BI815" si="290">IF(AJ620="-","-",ABS(AJ620-$BK620))</f>
        <v>0.37497000000000025</v>
      </c>
      <c r="AK815" s="9" t="str">
        <f t="shared" si="290"/>
        <v>-</v>
      </c>
      <c r="AL815" s="9" t="str">
        <f t="shared" si="290"/>
        <v>-</v>
      </c>
      <c r="AM815" s="9">
        <f t="shared" si="290"/>
        <v>3.3749700000000002</v>
      </c>
      <c r="AN815" s="9">
        <f t="shared" si="290"/>
        <v>1.3749700000000002</v>
      </c>
      <c r="AO815" s="9" t="str">
        <f t="shared" si="290"/>
        <v>-</v>
      </c>
      <c r="AP815" s="9">
        <f t="shared" si="290"/>
        <v>0.37497000000000025</v>
      </c>
      <c r="AQ815" s="9" t="str">
        <f t="shared" si="290"/>
        <v>-</v>
      </c>
      <c r="AR815" s="9" t="str">
        <f t="shared" si="290"/>
        <v>-</v>
      </c>
      <c r="AS815" s="9" t="str">
        <f t="shared" si="290"/>
        <v>-</v>
      </c>
      <c r="AT815" s="9" t="str">
        <f t="shared" si="290"/>
        <v>-</v>
      </c>
      <c r="AU815" s="9" t="str">
        <f t="shared" si="290"/>
        <v>-</v>
      </c>
      <c r="AV815" s="9" t="str">
        <f t="shared" si="290"/>
        <v>-</v>
      </c>
      <c r="AW815" s="9">
        <f t="shared" si="290"/>
        <v>1.3749700000000002</v>
      </c>
      <c r="AX815" s="9" t="str">
        <f t="shared" si="290"/>
        <v>-</v>
      </c>
      <c r="AY815" s="9" t="str">
        <f t="shared" si="290"/>
        <v>-</v>
      </c>
      <c r="AZ815" s="9">
        <f t="shared" si="290"/>
        <v>0.37497000000000025</v>
      </c>
      <c r="BA815" s="9" t="str">
        <f t="shared" si="290"/>
        <v>-</v>
      </c>
      <c r="BB815" s="9">
        <f t="shared" si="290"/>
        <v>1.6250299999999998</v>
      </c>
      <c r="BC815" s="9">
        <f t="shared" si="290"/>
        <v>2.3749700000000002</v>
      </c>
      <c r="BD815" s="9" t="str">
        <f t="shared" si="290"/>
        <v>-</v>
      </c>
      <c r="BE815" s="9">
        <f t="shared" si="290"/>
        <v>2.6250299999999998</v>
      </c>
      <c r="BF815" s="9">
        <f t="shared" si="290"/>
        <v>1.3749700000000002</v>
      </c>
      <c r="BG815" s="9" t="str">
        <f t="shared" si="290"/>
        <v>-</v>
      </c>
      <c r="BH815" s="9" t="str">
        <f t="shared" si="290"/>
        <v>-</v>
      </c>
      <c r="BI815" s="9" t="str">
        <f t="shared" si="290"/>
        <v>-</v>
      </c>
      <c r="BJ815" s="37"/>
      <c r="BK815" s="34"/>
      <c r="BR815" s="25"/>
      <c r="BS815" s="25"/>
      <c r="BV815" s="25"/>
      <c r="BW815" s="25"/>
      <c r="BX815" s="25"/>
    </row>
    <row r="816" spans="1:76">
      <c r="A816" s="38">
        <f t="shared" si="232"/>
        <v>32</v>
      </c>
      <c r="B816" s="36">
        <f t="shared" si="229"/>
        <v>13</v>
      </c>
      <c r="C816" s="36">
        <f t="shared" si="226"/>
        <v>3</v>
      </c>
      <c r="D816" s="9">
        <f t="shared" ref="D816:AI816" si="291">IF(D621="-","-",ABS(D621-$BK621))</f>
        <v>0.24996900000000011</v>
      </c>
      <c r="E816" s="9" t="str">
        <f t="shared" si="291"/>
        <v>-</v>
      </c>
      <c r="F816" s="9" t="str">
        <f t="shared" si="291"/>
        <v>-</v>
      </c>
      <c r="G816" s="9" t="str">
        <f t="shared" si="291"/>
        <v>-</v>
      </c>
      <c r="H816" s="9" t="str">
        <f t="shared" si="291"/>
        <v>-</v>
      </c>
      <c r="I816" s="9" t="str">
        <f t="shared" si="291"/>
        <v>-</v>
      </c>
      <c r="J816" s="9" t="str">
        <f t="shared" si="291"/>
        <v>-</v>
      </c>
      <c r="K816" s="9" t="str">
        <f t="shared" si="291"/>
        <v>-</v>
      </c>
      <c r="L816" s="9" t="str">
        <f t="shared" si="291"/>
        <v>-</v>
      </c>
      <c r="M816" s="9" t="str">
        <f t="shared" si="291"/>
        <v>-</v>
      </c>
      <c r="N816" s="9" t="str">
        <f t="shared" si="291"/>
        <v>-</v>
      </c>
      <c r="O816" s="9" t="str">
        <f t="shared" si="291"/>
        <v>-</v>
      </c>
      <c r="P816" s="9" t="str">
        <f t="shared" si="291"/>
        <v>-</v>
      </c>
      <c r="Q816" s="9">
        <f t="shared" si="291"/>
        <v>0.24996900000000011</v>
      </c>
      <c r="R816" s="9" t="str">
        <f t="shared" si="291"/>
        <v>-</v>
      </c>
      <c r="S816" s="9" t="str">
        <f t="shared" si="291"/>
        <v>-</v>
      </c>
      <c r="T816" s="9">
        <f t="shared" si="291"/>
        <v>6.7500309999999999</v>
      </c>
      <c r="U816" s="9">
        <f t="shared" si="291"/>
        <v>0.75003099999999989</v>
      </c>
      <c r="V816" s="9" t="str">
        <f t="shared" si="291"/>
        <v>-</v>
      </c>
      <c r="W816" s="9" t="str">
        <f t="shared" si="291"/>
        <v>-</v>
      </c>
      <c r="X816" s="9" t="str">
        <f t="shared" si="291"/>
        <v>-</v>
      </c>
      <c r="Y816" s="9" t="str">
        <f t="shared" si="291"/>
        <v>-</v>
      </c>
      <c r="Z816" s="9">
        <f t="shared" si="291"/>
        <v>2.7500309999999999</v>
      </c>
      <c r="AA816" s="9" t="str">
        <f t="shared" si="291"/>
        <v>-</v>
      </c>
      <c r="AB816" s="9" t="str">
        <f t="shared" si="291"/>
        <v>-</v>
      </c>
      <c r="AC816" s="9" t="str">
        <f t="shared" si="291"/>
        <v>-</v>
      </c>
      <c r="AD816" s="9" t="str">
        <f t="shared" si="291"/>
        <v>-</v>
      </c>
      <c r="AE816" s="9" t="str">
        <f t="shared" si="291"/>
        <v>-</v>
      </c>
      <c r="AF816" s="9" t="str">
        <f t="shared" si="291"/>
        <v>-</v>
      </c>
      <c r="AG816" s="9">
        <f t="shared" si="291"/>
        <v>0.24996900000000011</v>
      </c>
      <c r="AH816" s="9" t="str">
        <f t="shared" si="291"/>
        <v>-</v>
      </c>
      <c r="AI816" s="9">
        <f t="shared" si="291"/>
        <v>1.2499690000000001</v>
      </c>
      <c r="AJ816" s="9">
        <f t="shared" ref="AJ816:BI816" si="292">IF(AJ621="-","-",ABS(AJ621-$BK621))</f>
        <v>0.24996900000000011</v>
      </c>
      <c r="AK816" s="9" t="str">
        <f t="shared" si="292"/>
        <v>-</v>
      </c>
      <c r="AL816" s="9" t="str">
        <f t="shared" si="292"/>
        <v>-</v>
      </c>
      <c r="AM816" s="9">
        <f t="shared" si="292"/>
        <v>2.2499690000000001</v>
      </c>
      <c r="AN816" s="9">
        <f t="shared" si="292"/>
        <v>0.24996900000000011</v>
      </c>
      <c r="AO816" s="9" t="str">
        <f t="shared" si="292"/>
        <v>-</v>
      </c>
      <c r="AP816" s="9">
        <f t="shared" si="292"/>
        <v>0.24996900000000011</v>
      </c>
      <c r="AQ816" s="9" t="str">
        <f t="shared" si="292"/>
        <v>-</v>
      </c>
      <c r="AR816" s="9" t="str">
        <f t="shared" si="292"/>
        <v>-</v>
      </c>
      <c r="AS816" s="9" t="str">
        <f t="shared" si="292"/>
        <v>-</v>
      </c>
      <c r="AT816" s="9" t="str">
        <f t="shared" si="292"/>
        <v>-</v>
      </c>
      <c r="AU816" s="9" t="str">
        <f t="shared" si="292"/>
        <v>-</v>
      </c>
      <c r="AV816" s="9" t="str">
        <f t="shared" si="292"/>
        <v>-</v>
      </c>
      <c r="AW816" s="9">
        <f t="shared" si="292"/>
        <v>1.2499690000000001</v>
      </c>
      <c r="AX816" s="9" t="str">
        <f t="shared" si="292"/>
        <v>-</v>
      </c>
      <c r="AY816" s="9" t="str">
        <f t="shared" si="292"/>
        <v>-</v>
      </c>
      <c r="AZ816" s="9" t="str">
        <f t="shared" si="292"/>
        <v>-</v>
      </c>
      <c r="BA816" s="9" t="str">
        <f t="shared" si="292"/>
        <v>-</v>
      </c>
      <c r="BB816" s="9" t="str">
        <f t="shared" si="292"/>
        <v>-</v>
      </c>
      <c r="BC816" s="9">
        <f t="shared" si="292"/>
        <v>1.2499690000000001</v>
      </c>
      <c r="BD816" s="9" t="str">
        <f t="shared" si="292"/>
        <v>-</v>
      </c>
      <c r="BE816" s="9">
        <f t="shared" si="292"/>
        <v>0.24996900000000011</v>
      </c>
      <c r="BF816" s="9" t="str">
        <f t="shared" si="292"/>
        <v>-</v>
      </c>
      <c r="BG816" s="9" t="str">
        <f t="shared" si="292"/>
        <v>-</v>
      </c>
      <c r="BH816" s="9">
        <f t="shared" si="292"/>
        <v>1.2499690000000001</v>
      </c>
      <c r="BI816" s="9">
        <f t="shared" si="292"/>
        <v>1.2499690000000001</v>
      </c>
      <c r="BJ816" s="37"/>
      <c r="BK816" s="34"/>
      <c r="BR816" s="25"/>
      <c r="BS816" s="25"/>
      <c r="BV816" s="25"/>
      <c r="BW816" s="25"/>
      <c r="BX816" s="25"/>
    </row>
    <row r="817" spans="1:76">
      <c r="A817" s="38">
        <f t="shared" si="232"/>
        <v>33</v>
      </c>
      <c r="B817" s="36">
        <f t="shared" si="229"/>
        <v>18</v>
      </c>
      <c r="C817" s="36">
        <f t="shared" si="226"/>
        <v>1</v>
      </c>
      <c r="D817" s="9">
        <f t="shared" ref="D817:AI817" si="293">IF(D622="-","-",ABS(D622-$BK622))</f>
        <v>0.88885688888888925</v>
      </c>
      <c r="E817" s="9" t="str">
        <f t="shared" si="293"/>
        <v>-</v>
      </c>
      <c r="F817" s="9" t="str">
        <f t="shared" si="293"/>
        <v>-</v>
      </c>
      <c r="G817" s="9" t="str">
        <f t="shared" si="293"/>
        <v>-</v>
      </c>
      <c r="H817" s="9" t="str">
        <f t="shared" si="293"/>
        <v>-</v>
      </c>
      <c r="I817" s="9" t="str">
        <f t="shared" si="293"/>
        <v>-</v>
      </c>
      <c r="J817" s="9">
        <f t="shared" si="293"/>
        <v>1.1111431111111107</v>
      </c>
      <c r="K817" s="9" t="str">
        <f t="shared" si="293"/>
        <v>-</v>
      </c>
      <c r="L817" s="9" t="str">
        <f t="shared" si="293"/>
        <v>-</v>
      </c>
      <c r="M817" s="9">
        <f t="shared" si="293"/>
        <v>1.1111431111111107</v>
      </c>
      <c r="N817" s="9" t="str">
        <f t="shared" si="293"/>
        <v>-</v>
      </c>
      <c r="O817" s="9" t="str">
        <f t="shared" si="293"/>
        <v>-</v>
      </c>
      <c r="P817" s="9" t="str">
        <f t="shared" si="293"/>
        <v>-</v>
      </c>
      <c r="Q817" s="9">
        <f t="shared" si="293"/>
        <v>1.1111431111111107</v>
      </c>
      <c r="R817" s="9" t="str">
        <f t="shared" si="293"/>
        <v>-</v>
      </c>
      <c r="S817" s="9" t="str">
        <f t="shared" si="293"/>
        <v>-</v>
      </c>
      <c r="T817" s="9" t="str">
        <f t="shared" si="293"/>
        <v>-</v>
      </c>
      <c r="U817" s="9">
        <f t="shared" si="293"/>
        <v>2.1111431111111107</v>
      </c>
      <c r="V817" s="9" t="str">
        <f t="shared" si="293"/>
        <v>-</v>
      </c>
      <c r="W817" s="9" t="str">
        <f t="shared" si="293"/>
        <v>-</v>
      </c>
      <c r="X817" s="9" t="str">
        <f t="shared" si="293"/>
        <v>-</v>
      </c>
      <c r="Y817" s="9" t="str">
        <f t="shared" si="293"/>
        <v>-</v>
      </c>
      <c r="Z817" s="9">
        <f t="shared" si="293"/>
        <v>1.1111431111111107</v>
      </c>
      <c r="AA817" s="9" t="str">
        <f t="shared" si="293"/>
        <v>-</v>
      </c>
      <c r="AB817" s="9" t="str">
        <f t="shared" si="293"/>
        <v>-</v>
      </c>
      <c r="AC817" s="9" t="str">
        <f t="shared" si="293"/>
        <v>-</v>
      </c>
      <c r="AD817" s="9" t="str">
        <f t="shared" si="293"/>
        <v>-</v>
      </c>
      <c r="AE817" s="9" t="str">
        <f t="shared" si="293"/>
        <v>-</v>
      </c>
      <c r="AF817" s="9" t="str">
        <f t="shared" si="293"/>
        <v>-</v>
      </c>
      <c r="AG817" s="9">
        <f t="shared" si="293"/>
        <v>0.88885688888888925</v>
      </c>
      <c r="AH817" s="9" t="str">
        <f t="shared" si="293"/>
        <v>-</v>
      </c>
      <c r="AI817" s="9" t="str">
        <f t="shared" si="293"/>
        <v>-</v>
      </c>
      <c r="AJ817" s="9">
        <f t="shared" ref="AJ817:BI817" si="294">IF(AJ622="-","-",ABS(AJ622-$BK622))</f>
        <v>1.8888568888888893</v>
      </c>
      <c r="AK817" s="9" t="str">
        <f t="shared" si="294"/>
        <v>-</v>
      </c>
      <c r="AL817" s="9">
        <f t="shared" si="294"/>
        <v>0.88885688888888925</v>
      </c>
      <c r="AM817" s="9">
        <f t="shared" si="294"/>
        <v>0.11114311111111075</v>
      </c>
      <c r="AN817" s="9">
        <f t="shared" si="294"/>
        <v>0.88885688888888925</v>
      </c>
      <c r="AO817" s="9" t="str">
        <f t="shared" si="294"/>
        <v>-</v>
      </c>
      <c r="AP817" s="9">
        <f t="shared" si="294"/>
        <v>0.11114311111111075</v>
      </c>
      <c r="AQ817" s="9" t="str">
        <f t="shared" si="294"/>
        <v>-</v>
      </c>
      <c r="AR817" s="9" t="str">
        <f t="shared" si="294"/>
        <v>-</v>
      </c>
      <c r="AS817" s="9">
        <f t="shared" si="294"/>
        <v>5.8888568888888893</v>
      </c>
      <c r="AT817" s="9" t="str">
        <f t="shared" si="294"/>
        <v>-</v>
      </c>
      <c r="AU817" s="9" t="str">
        <f t="shared" si="294"/>
        <v>-</v>
      </c>
      <c r="AV817" s="9" t="str">
        <f t="shared" si="294"/>
        <v>-</v>
      </c>
      <c r="AW817" s="9">
        <f t="shared" si="294"/>
        <v>0.11114311111111075</v>
      </c>
      <c r="AX817" s="9" t="str">
        <f t="shared" si="294"/>
        <v>-</v>
      </c>
      <c r="AY817" s="9" t="str">
        <f t="shared" si="294"/>
        <v>-</v>
      </c>
      <c r="AZ817" s="9" t="str">
        <f t="shared" si="294"/>
        <v>-</v>
      </c>
      <c r="BA817" s="9" t="str">
        <f t="shared" si="294"/>
        <v>-</v>
      </c>
      <c r="BB817" s="9">
        <f t="shared" si="294"/>
        <v>2.1111431111111107</v>
      </c>
      <c r="BC817" s="9">
        <f t="shared" si="294"/>
        <v>0.11114311111111075</v>
      </c>
      <c r="BD817" s="9" t="str">
        <f t="shared" si="294"/>
        <v>-</v>
      </c>
      <c r="BE817" s="9">
        <f t="shared" si="294"/>
        <v>0.11114311111111075</v>
      </c>
      <c r="BF817" s="9">
        <f t="shared" si="294"/>
        <v>2.1111431111111107</v>
      </c>
      <c r="BG817" s="9" t="str">
        <f t="shared" si="294"/>
        <v>-</v>
      </c>
      <c r="BH817" s="9" t="str">
        <f t="shared" si="294"/>
        <v>-</v>
      </c>
      <c r="BI817" s="9" t="str">
        <f t="shared" si="294"/>
        <v>-</v>
      </c>
      <c r="BJ817" s="37"/>
      <c r="BK817" s="34"/>
      <c r="BR817" s="25"/>
      <c r="BS817" s="25"/>
      <c r="BV817" s="25"/>
      <c r="BW817" s="25"/>
      <c r="BX817" s="25"/>
    </row>
    <row r="818" spans="1:76">
      <c r="A818" s="38">
        <f t="shared" si="232"/>
        <v>34</v>
      </c>
      <c r="B818" s="36">
        <f t="shared" si="229"/>
        <v>18</v>
      </c>
      <c r="C818" s="36">
        <f t="shared" si="226"/>
        <v>2</v>
      </c>
      <c r="D818" s="9">
        <f t="shared" ref="D818:AI818" si="295">IF(D623="-","-",ABS(D623-$BK623))</f>
        <v>0.75003300000000017</v>
      </c>
      <c r="E818" s="9" t="str">
        <f t="shared" si="295"/>
        <v>-</v>
      </c>
      <c r="F818" s="9" t="str">
        <f t="shared" si="295"/>
        <v>-</v>
      </c>
      <c r="G818" s="9" t="str">
        <f t="shared" si="295"/>
        <v>-</v>
      </c>
      <c r="H818" s="9" t="str">
        <f t="shared" si="295"/>
        <v>-</v>
      </c>
      <c r="I818" s="9" t="str">
        <f t="shared" si="295"/>
        <v>-</v>
      </c>
      <c r="J818" s="9" t="str">
        <f t="shared" si="295"/>
        <v>-</v>
      </c>
      <c r="K818" s="9" t="str">
        <f t="shared" si="295"/>
        <v>-</v>
      </c>
      <c r="L818" s="9" t="str">
        <f t="shared" si="295"/>
        <v>-</v>
      </c>
      <c r="M818" s="9">
        <f t="shared" si="295"/>
        <v>0.75003300000000017</v>
      </c>
      <c r="N818" s="9" t="str">
        <f t="shared" si="295"/>
        <v>-</v>
      </c>
      <c r="O818" s="9" t="str">
        <f t="shared" si="295"/>
        <v>-</v>
      </c>
      <c r="P818" s="9" t="str">
        <f t="shared" si="295"/>
        <v>-</v>
      </c>
      <c r="Q818" s="9">
        <f t="shared" si="295"/>
        <v>0.75003300000000017</v>
      </c>
      <c r="R818" s="9" t="str">
        <f t="shared" si="295"/>
        <v>-</v>
      </c>
      <c r="S818" s="9" t="str">
        <f t="shared" si="295"/>
        <v>-</v>
      </c>
      <c r="T818" s="9">
        <f t="shared" si="295"/>
        <v>2.2499669999999998</v>
      </c>
      <c r="U818" s="9" t="str">
        <f t="shared" si="295"/>
        <v>-</v>
      </c>
      <c r="V818" s="9" t="str">
        <f t="shared" si="295"/>
        <v>-</v>
      </c>
      <c r="W818" s="9" t="str">
        <f t="shared" si="295"/>
        <v>-</v>
      </c>
      <c r="X818" s="9" t="str">
        <f t="shared" si="295"/>
        <v>-</v>
      </c>
      <c r="Y818" s="9" t="str">
        <f t="shared" si="295"/>
        <v>-</v>
      </c>
      <c r="Z818" s="9">
        <f t="shared" si="295"/>
        <v>2.7500330000000002</v>
      </c>
      <c r="AA818" s="9" t="str">
        <f t="shared" si="295"/>
        <v>-</v>
      </c>
      <c r="AB818" s="9" t="str">
        <f t="shared" si="295"/>
        <v>-</v>
      </c>
      <c r="AC818" s="9" t="str">
        <f t="shared" si="295"/>
        <v>-</v>
      </c>
      <c r="AD818" s="9" t="str">
        <f t="shared" si="295"/>
        <v>-</v>
      </c>
      <c r="AE818" s="9" t="str">
        <f t="shared" si="295"/>
        <v>-</v>
      </c>
      <c r="AF818" s="9" t="str">
        <f t="shared" si="295"/>
        <v>-</v>
      </c>
      <c r="AG818" s="9">
        <f t="shared" si="295"/>
        <v>1.2499669999999998</v>
      </c>
      <c r="AH818" s="9" t="str">
        <f t="shared" si="295"/>
        <v>-</v>
      </c>
      <c r="AI818" s="9" t="str">
        <f t="shared" si="295"/>
        <v>-</v>
      </c>
      <c r="AJ818" s="9">
        <f t="shared" ref="AJ818:BI818" si="296">IF(AJ623="-","-",ABS(AJ623-$BK623))</f>
        <v>1.2499669999999998</v>
      </c>
      <c r="AK818" s="9" t="str">
        <f t="shared" si="296"/>
        <v>-</v>
      </c>
      <c r="AL818" s="9">
        <f t="shared" si="296"/>
        <v>0.24996699999999983</v>
      </c>
      <c r="AM818" s="9">
        <f t="shared" si="296"/>
        <v>0.24996699999999983</v>
      </c>
      <c r="AN818" s="9">
        <f t="shared" si="296"/>
        <v>0.75003300000000017</v>
      </c>
      <c r="AO818" s="9" t="str">
        <f t="shared" si="296"/>
        <v>-</v>
      </c>
      <c r="AP818" s="9">
        <f t="shared" si="296"/>
        <v>0.24996699999999983</v>
      </c>
      <c r="AQ818" s="9" t="str">
        <f t="shared" si="296"/>
        <v>-</v>
      </c>
      <c r="AR818" s="9" t="str">
        <f t="shared" si="296"/>
        <v>-</v>
      </c>
      <c r="AS818" s="9">
        <f t="shared" si="296"/>
        <v>3.2499669999999998</v>
      </c>
      <c r="AT818" s="9" t="str">
        <f t="shared" si="296"/>
        <v>-</v>
      </c>
      <c r="AU818" s="9" t="str">
        <f t="shared" si="296"/>
        <v>-</v>
      </c>
      <c r="AV818" s="9" t="str">
        <f t="shared" si="296"/>
        <v>-</v>
      </c>
      <c r="AW818" s="9">
        <f t="shared" si="296"/>
        <v>0.24996699999999983</v>
      </c>
      <c r="AX818" s="9" t="str">
        <f t="shared" si="296"/>
        <v>-</v>
      </c>
      <c r="AY818" s="9" t="str">
        <f t="shared" si="296"/>
        <v>-</v>
      </c>
      <c r="AZ818" s="9" t="str">
        <f t="shared" si="296"/>
        <v>-</v>
      </c>
      <c r="BA818" s="9" t="str">
        <f t="shared" si="296"/>
        <v>-</v>
      </c>
      <c r="BB818" s="9">
        <f t="shared" si="296"/>
        <v>2.7500330000000002</v>
      </c>
      <c r="BC818" s="9">
        <f t="shared" si="296"/>
        <v>0.75003300000000017</v>
      </c>
      <c r="BD818" s="9" t="str">
        <f t="shared" si="296"/>
        <v>-</v>
      </c>
      <c r="BE818" s="9">
        <f t="shared" si="296"/>
        <v>0.24996699999999983</v>
      </c>
      <c r="BF818" s="9" t="str">
        <f t="shared" si="296"/>
        <v>-</v>
      </c>
      <c r="BG818" s="9" t="str">
        <f t="shared" si="296"/>
        <v>-</v>
      </c>
      <c r="BH818" s="9" t="str">
        <f t="shared" si="296"/>
        <v>-</v>
      </c>
      <c r="BI818" s="9" t="str">
        <f t="shared" si="296"/>
        <v>-</v>
      </c>
      <c r="BJ818" s="37"/>
      <c r="BK818" s="34"/>
      <c r="BR818" s="25"/>
      <c r="BS818" s="25"/>
      <c r="BV818" s="25"/>
      <c r="BW818" s="25"/>
      <c r="BX818" s="25"/>
    </row>
    <row r="819" spans="1:76">
      <c r="A819" s="38">
        <f t="shared" si="232"/>
        <v>35</v>
      </c>
      <c r="B819" s="36">
        <f t="shared" si="229"/>
        <v>18</v>
      </c>
      <c r="C819" s="36">
        <f t="shared" si="226"/>
        <v>3</v>
      </c>
      <c r="D819" s="9">
        <f t="shared" ref="D819:AI819" si="297">IF(D624="-","-",ABS(D624-$BK624))</f>
        <v>1.8420712631578944</v>
      </c>
      <c r="E819" s="9" t="str">
        <f t="shared" si="297"/>
        <v>-</v>
      </c>
      <c r="F819" s="9">
        <f t="shared" si="297"/>
        <v>2.1579287368421056</v>
      </c>
      <c r="G819" s="9" t="str">
        <f t="shared" si="297"/>
        <v>-</v>
      </c>
      <c r="H819" s="9" t="str">
        <f t="shared" si="297"/>
        <v>-</v>
      </c>
      <c r="I819" s="9" t="str">
        <f t="shared" si="297"/>
        <v>-</v>
      </c>
      <c r="J819" s="9">
        <f t="shared" si="297"/>
        <v>0.15792873684210562</v>
      </c>
      <c r="K819" s="9" t="str">
        <f t="shared" si="297"/>
        <v>-</v>
      </c>
      <c r="L819" s="9" t="str">
        <f t="shared" si="297"/>
        <v>-</v>
      </c>
      <c r="M819" s="9">
        <f t="shared" si="297"/>
        <v>2.1579287368421056</v>
      </c>
      <c r="N819" s="9" t="str">
        <f t="shared" si="297"/>
        <v>-</v>
      </c>
      <c r="O819" s="9" t="str">
        <f t="shared" si="297"/>
        <v>-</v>
      </c>
      <c r="P819" s="9" t="str">
        <f t="shared" si="297"/>
        <v>-</v>
      </c>
      <c r="Q819" s="9">
        <f t="shared" si="297"/>
        <v>0.84207126315789438</v>
      </c>
      <c r="R819" s="9" t="str">
        <f t="shared" si="297"/>
        <v>-</v>
      </c>
      <c r="S819" s="9" t="str">
        <f t="shared" si="297"/>
        <v>-</v>
      </c>
      <c r="T819" s="9">
        <f t="shared" si="297"/>
        <v>0.84207126315789438</v>
      </c>
      <c r="U819" s="9">
        <f t="shared" si="297"/>
        <v>3.1579287368421056</v>
      </c>
      <c r="V819" s="9" t="str">
        <f t="shared" si="297"/>
        <v>-</v>
      </c>
      <c r="W819" s="9" t="str">
        <f t="shared" si="297"/>
        <v>-</v>
      </c>
      <c r="X819" s="9" t="str">
        <f t="shared" si="297"/>
        <v>-</v>
      </c>
      <c r="Y819" s="9" t="str">
        <f t="shared" si="297"/>
        <v>-</v>
      </c>
      <c r="Z819" s="9">
        <f t="shared" si="297"/>
        <v>1.1579287368421056</v>
      </c>
      <c r="AA819" s="9" t="str">
        <f t="shared" si="297"/>
        <v>-</v>
      </c>
      <c r="AB819" s="9" t="str">
        <f t="shared" si="297"/>
        <v>-</v>
      </c>
      <c r="AC819" s="9" t="str">
        <f t="shared" si="297"/>
        <v>-</v>
      </c>
      <c r="AD819" s="9" t="str">
        <f t="shared" si="297"/>
        <v>-</v>
      </c>
      <c r="AE819" s="9" t="str">
        <f t="shared" si="297"/>
        <v>-</v>
      </c>
      <c r="AF819" s="9" t="str">
        <f t="shared" si="297"/>
        <v>-</v>
      </c>
      <c r="AG819" s="9">
        <f t="shared" si="297"/>
        <v>0.15792873684210562</v>
      </c>
      <c r="AH819" s="9" t="str">
        <f t="shared" si="297"/>
        <v>-</v>
      </c>
      <c r="AI819" s="9" t="str">
        <f t="shared" si="297"/>
        <v>-</v>
      </c>
      <c r="AJ819" s="9">
        <f t="shared" ref="AJ819:BI819" si="298">IF(AJ624="-","-",ABS(AJ624-$BK624))</f>
        <v>1.8420712631578944</v>
      </c>
      <c r="AK819" s="9">
        <f t="shared" si="298"/>
        <v>3.1579287368421056</v>
      </c>
      <c r="AL819" s="9">
        <f t="shared" si="298"/>
        <v>2.8420712631578944</v>
      </c>
      <c r="AM819" s="9">
        <f t="shared" si="298"/>
        <v>1.1579287368421056</v>
      </c>
      <c r="AN819" s="9">
        <f t="shared" si="298"/>
        <v>2.8420712631578944</v>
      </c>
      <c r="AO819" s="9" t="str">
        <f t="shared" si="298"/>
        <v>-</v>
      </c>
      <c r="AP819" s="9">
        <f t="shared" si="298"/>
        <v>0.15792873684210562</v>
      </c>
      <c r="AQ819" s="9" t="str">
        <f t="shared" si="298"/>
        <v>-</v>
      </c>
      <c r="AR819" s="9" t="str">
        <f t="shared" si="298"/>
        <v>-</v>
      </c>
      <c r="AS819" s="9">
        <f t="shared" si="298"/>
        <v>3.8420712631578944</v>
      </c>
      <c r="AT819" s="9" t="str">
        <f t="shared" si="298"/>
        <v>-</v>
      </c>
      <c r="AU819" s="9" t="str">
        <f t="shared" si="298"/>
        <v>-</v>
      </c>
      <c r="AV819" s="9" t="str">
        <f t="shared" si="298"/>
        <v>-</v>
      </c>
      <c r="AW819" s="9">
        <f t="shared" si="298"/>
        <v>1.8420712631578944</v>
      </c>
      <c r="AX819" s="9" t="str">
        <f t="shared" si="298"/>
        <v>-</v>
      </c>
      <c r="AY819" s="9" t="str">
        <f t="shared" si="298"/>
        <v>-</v>
      </c>
      <c r="AZ819" s="9" t="str">
        <f t="shared" si="298"/>
        <v>-</v>
      </c>
      <c r="BA819" s="9" t="str">
        <f t="shared" si="298"/>
        <v>-</v>
      </c>
      <c r="BB819" s="9" t="str">
        <f t="shared" si="298"/>
        <v>-</v>
      </c>
      <c r="BC819" s="9">
        <f t="shared" si="298"/>
        <v>0.15792873684210562</v>
      </c>
      <c r="BD819" s="9" t="str">
        <f t="shared" si="298"/>
        <v>-</v>
      </c>
      <c r="BE819" s="9">
        <f t="shared" si="298"/>
        <v>3.1579287368421056</v>
      </c>
      <c r="BF819" s="9" t="str">
        <f t="shared" si="298"/>
        <v>-</v>
      </c>
      <c r="BG819" s="9" t="str">
        <f t="shared" si="298"/>
        <v>-</v>
      </c>
      <c r="BH819" s="9" t="str">
        <f t="shared" si="298"/>
        <v>-</v>
      </c>
      <c r="BI819" s="9" t="str">
        <f t="shared" si="298"/>
        <v>-</v>
      </c>
      <c r="BJ819" s="37"/>
      <c r="BK819" s="34"/>
      <c r="BR819" s="25"/>
      <c r="BS819" s="25"/>
      <c r="BV819" s="25"/>
      <c r="BW819" s="25"/>
      <c r="BX819" s="25"/>
    </row>
    <row r="820" spans="1:76">
      <c r="A820" s="38">
        <f t="shared" si="232"/>
        <v>36</v>
      </c>
      <c r="B820" s="36">
        <f t="shared" si="229"/>
        <v>19</v>
      </c>
      <c r="C820" s="36">
        <f t="shared" si="226"/>
        <v>1</v>
      </c>
      <c r="D820" s="9">
        <f t="shared" ref="D820:AI820" si="299">IF(D625="-","-",ABS(D625-$BK625))</f>
        <v>3.6818531818181812</v>
      </c>
      <c r="E820" s="9" t="str">
        <f t="shared" si="299"/>
        <v>-</v>
      </c>
      <c r="F820" s="9" t="str">
        <f t="shared" si="299"/>
        <v>-</v>
      </c>
      <c r="G820" s="9" t="str">
        <f t="shared" si="299"/>
        <v>-</v>
      </c>
      <c r="H820" s="9" t="str">
        <f t="shared" si="299"/>
        <v>-</v>
      </c>
      <c r="I820" s="9" t="str">
        <f t="shared" si="299"/>
        <v>-</v>
      </c>
      <c r="J820" s="9">
        <f t="shared" si="299"/>
        <v>1.3181468181818188</v>
      </c>
      <c r="K820" s="9" t="str">
        <f t="shared" si="299"/>
        <v>-</v>
      </c>
      <c r="L820" s="9" t="str">
        <f t="shared" si="299"/>
        <v>-</v>
      </c>
      <c r="M820" s="9">
        <f t="shared" si="299"/>
        <v>1.6818531818181812</v>
      </c>
      <c r="N820" s="9" t="str">
        <f t="shared" si="299"/>
        <v>-</v>
      </c>
      <c r="O820" s="9" t="str">
        <f t="shared" si="299"/>
        <v>-</v>
      </c>
      <c r="P820" s="9" t="str">
        <f t="shared" si="299"/>
        <v>-</v>
      </c>
      <c r="Q820" s="9">
        <f t="shared" si="299"/>
        <v>1.6818531818181812</v>
      </c>
      <c r="R820" s="9" t="str">
        <f t="shared" si="299"/>
        <v>-</v>
      </c>
      <c r="S820" s="9" t="str">
        <f t="shared" si="299"/>
        <v>-</v>
      </c>
      <c r="T820" s="9">
        <f t="shared" si="299"/>
        <v>3.3181468181818188</v>
      </c>
      <c r="U820" s="9">
        <f t="shared" si="299"/>
        <v>0.68185318181818122</v>
      </c>
      <c r="V820" s="9" t="str">
        <f t="shared" si="299"/>
        <v>-</v>
      </c>
      <c r="W820" s="9" t="str">
        <f t="shared" si="299"/>
        <v>-</v>
      </c>
      <c r="X820" s="9" t="str">
        <f t="shared" si="299"/>
        <v>-</v>
      </c>
      <c r="Y820" s="9" t="str">
        <f t="shared" si="299"/>
        <v>-</v>
      </c>
      <c r="Z820" s="9">
        <f t="shared" si="299"/>
        <v>0.68185318181818122</v>
      </c>
      <c r="AA820" s="9" t="str">
        <f t="shared" si="299"/>
        <v>-</v>
      </c>
      <c r="AB820" s="9" t="str">
        <f t="shared" si="299"/>
        <v>-</v>
      </c>
      <c r="AC820" s="9">
        <f t="shared" si="299"/>
        <v>4.6818531818181812</v>
      </c>
      <c r="AD820" s="9" t="str">
        <f t="shared" si="299"/>
        <v>-</v>
      </c>
      <c r="AE820" s="9" t="str">
        <f t="shared" si="299"/>
        <v>-</v>
      </c>
      <c r="AF820" s="9" t="str">
        <f t="shared" si="299"/>
        <v>-</v>
      </c>
      <c r="AG820" s="9">
        <f t="shared" si="299"/>
        <v>3.3181468181818188</v>
      </c>
      <c r="AH820" s="9" t="str">
        <f t="shared" si="299"/>
        <v>-</v>
      </c>
      <c r="AI820" s="9">
        <f t="shared" si="299"/>
        <v>0.31814681818181878</v>
      </c>
      <c r="AJ820" s="9">
        <f t="shared" ref="AJ820:BI820" si="300">IF(AJ625="-","-",ABS(AJ625-$BK625))</f>
        <v>2.3181468181818188</v>
      </c>
      <c r="AK820" s="9">
        <f t="shared" si="300"/>
        <v>3.6818531818181812</v>
      </c>
      <c r="AL820" s="9">
        <f t="shared" si="300"/>
        <v>3.3181468181818188</v>
      </c>
      <c r="AM820" s="9">
        <f t="shared" si="300"/>
        <v>1.3181468181818188</v>
      </c>
      <c r="AN820" s="9">
        <f t="shared" si="300"/>
        <v>0.31814681818181878</v>
      </c>
      <c r="AO820" s="9" t="str">
        <f t="shared" si="300"/>
        <v>-</v>
      </c>
      <c r="AP820" s="9">
        <f t="shared" si="300"/>
        <v>3.6818531818181812</v>
      </c>
      <c r="AQ820" s="9" t="str">
        <f t="shared" si="300"/>
        <v>-</v>
      </c>
      <c r="AR820" s="9" t="str">
        <f t="shared" si="300"/>
        <v>-</v>
      </c>
      <c r="AS820" s="9">
        <f t="shared" si="300"/>
        <v>3.3181468181818188</v>
      </c>
      <c r="AT820" s="9" t="str">
        <f t="shared" si="300"/>
        <v>-</v>
      </c>
      <c r="AU820" s="9" t="str">
        <f t="shared" si="300"/>
        <v>-</v>
      </c>
      <c r="AV820" s="9" t="str">
        <f t="shared" si="300"/>
        <v>-</v>
      </c>
      <c r="AW820" s="9">
        <f t="shared" si="300"/>
        <v>1.3181468181818188</v>
      </c>
      <c r="AX820" s="9" t="str">
        <f t="shared" si="300"/>
        <v>-</v>
      </c>
      <c r="AY820" s="9" t="str">
        <f t="shared" si="300"/>
        <v>-</v>
      </c>
      <c r="AZ820" s="9" t="str">
        <f t="shared" si="300"/>
        <v>-</v>
      </c>
      <c r="BA820" s="9" t="str">
        <f t="shared" si="300"/>
        <v>-</v>
      </c>
      <c r="BB820" s="9">
        <f t="shared" si="300"/>
        <v>1.6818531818181812</v>
      </c>
      <c r="BC820" s="9">
        <f t="shared" si="300"/>
        <v>0.68185318181818122</v>
      </c>
      <c r="BD820" s="9" t="str">
        <f t="shared" si="300"/>
        <v>-</v>
      </c>
      <c r="BE820" s="9">
        <f t="shared" si="300"/>
        <v>1.3181468181818188</v>
      </c>
      <c r="BF820" s="9" t="str">
        <f t="shared" si="300"/>
        <v>-</v>
      </c>
      <c r="BG820" s="9" t="str">
        <f t="shared" si="300"/>
        <v>-</v>
      </c>
      <c r="BH820" s="9">
        <f t="shared" si="300"/>
        <v>1.3181468181818188</v>
      </c>
      <c r="BI820" s="9" t="str">
        <f t="shared" si="300"/>
        <v>-</v>
      </c>
      <c r="BJ820" s="37"/>
      <c r="BK820" s="34"/>
      <c r="BR820" s="25"/>
      <c r="BS820" s="25"/>
      <c r="BV820" s="25"/>
      <c r="BW820" s="25"/>
      <c r="BX820" s="25"/>
    </row>
    <row r="821" spans="1:76">
      <c r="A821" s="38">
        <f t="shared" si="232"/>
        <v>37</v>
      </c>
      <c r="B821" s="36">
        <f t="shared" si="229"/>
        <v>19</v>
      </c>
      <c r="C821" s="36">
        <f t="shared" si="226"/>
        <v>2</v>
      </c>
      <c r="D821" s="9">
        <f t="shared" ref="D821:AI821" si="301">IF(D626="-","-",ABS(D626-$BK626))</f>
        <v>2.1765065882352941</v>
      </c>
      <c r="E821" s="9" t="str">
        <f t="shared" si="301"/>
        <v>-</v>
      </c>
      <c r="F821" s="9">
        <f t="shared" si="301"/>
        <v>3.1765065882352941</v>
      </c>
      <c r="G821" s="9" t="str">
        <f t="shared" si="301"/>
        <v>-</v>
      </c>
      <c r="H821" s="9" t="str">
        <f t="shared" si="301"/>
        <v>-</v>
      </c>
      <c r="I821" s="9" t="str">
        <f t="shared" si="301"/>
        <v>-</v>
      </c>
      <c r="J821" s="9">
        <f t="shared" si="301"/>
        <v>1.1765065882352941</v>
      </c>
      <c r="K821" s="9" t="str">
        <f t="shared" si="301"/>
        <v>-</v>
      </c>
      <c r="L821" s="9" t="str">
        <f t="shared" si="301"/>
        <v>-</v>
      </c>
      <c r="M821" s="9" t="str">
        <f t="shared" si="301"/>
        <v>-</v>
      </c>
      <c r="N821" s="9" t="str">
        <f t="shared" si="301"/>
        <v>-</v>
      </c>
      <c r="O821" s="9" t="str">
        <f t="shared" si="301"/>
        <v>-</v>
      </c>
      <c r="P821" s="9" t="str">
        <f t="shared" si="301"/>
        <v>-</v>
      </c>
      <c r="Q821" s="9">
        <f t="shared" si="301"/>
        <v>0.17650658823529408</v>
      </c>
      <c r="R821" s="9" t="str">
        <f t="shared" si="301"/>
        <v>-</v>
      </c>
      <c r="S821" s="9" t="str">
        <f t="shared" si="301"/>
        <v>-</v>
      </c>
      <c r="T821" s="9">
        <f t="shared" si="301"/>
        <v>2.8234934117647059</v>
      </c>
      <c r="U821" s="9">
        <f t="shared" si="301"/>
        <v>4.1765065882352941</v>
      </c>
      <c r="V821" s="9" t="str">
        <f t="shared" si="301"/>
        <v>-</v>
      </c>
      <c r="W821" s="9" t="str">
        <f t="shared" si="301"/>
        <v>-</v>
      </c>
      <c r="X821" s="9" t="str">
        <f t="shared" si="301"/>
        <v>-</v>
      </c>
      <c r="Y821" s="9" t="str">
        <f t="shared" si="301"/>
        <v>-</v>
      </c>
      <c r="Z821" s="9">
        <f t="shared" si="301"/>
        <v>0.82349341176470592</v>
      </c>
      <c r="AA821" s="9" t="str">
        <f t="shared" si="301"/>
        <v>-</v>
      </c>
      <c r="AB821" s="9">
        <f t="shared" si="301"/>
        <v>0.17650658823529408</v>
      </c>
      <c r="AC821" s="9" t="str">
        <f t="shared" si="301"/>
        <v>-</v>
      </c>
      <c r="AD821" s="9" t="str">
        <f t="shared" si="301"/>
        <v>-</v>
      </c>
      <c r="AE821" s="9" t="str">
        <f t="shared" si="301"/>
        <v>-</v>
      </c>
      <c r="AF821" s="9" t="str">
        <f t="shared" si="301"/>
        <v>-</v>
      </c>
      <c r="AG821" s="9">
        <f t="shared" si="301"/>
        <v>1.8234934117647059</v>
      </c>
      <c r="AH821" s="9" t="str">
        <f t="shared" si="301"/>
        <v>-</v>
      </c>
      <c r="AI821" s="9" t="str">
        <f t="shared" si="301"/>
        <v>-</v>
      </c>
      <c r="AJ821" s="9">
        <f t="shared" ref="AJ821:BI821" si="302">IF(AJ626="-","-",ABS(AJ626-$BK626))</f>
        <v>1.8234934117647059</v>
      </c>
      <c r="AK821" s="9" t="str">
        <f t="shared" si="302"/>
        <v>-</v>
      </c>
      <c r="AL821" s="9" t="str">
        <f t="shared" si="302"/>
        <v>-</v>
      </c>
      <c r="AM821" s="9">
        <f t="shared" si="302"/>
        <v>0.17650658823529408</v>
      </c>
      <c r="AN821" s="9">
        <f t="shared" si="302"/>
        <v>3.8234934117647059</v>
      </c>
      <c r="AO821" s="9" t="str">
        <f t="shared" si="302"/>
        <v>-</v>
      </c>
      <c r="AP821" s="9">
        <f t="shared" si="302"/>
        <v>0.17650658823529408</v>
      </c>
      <c r="AQ821" s="9" t="str">
        <f t="shared" si="302"/>
        <v>-</v>
      </c>
      <c r="AR821" s="9" t="str">
        <f t="shared" si="302"/>
        <v>-</v>
      </c>
      <c r="AS821" s="9" t="str">
        <f t="shared" si="302"/>
        <v>-</v>
      </c>
      <c r="AT821" s="9" t="str">
        <f t="shared" si="302"/>
        <v>-</v>
      </c>
      <c r="AU821" s="9" t="str">
        <f t="shared" si="302"/>
        <v>-</v>
      </c>
      <c r="AV821" s="9" t="str">
        <f t="shared" si="302"/>
        <v>-</v>
      </c>
      <c r="AW821" s="9">
        <f t="shared" si="302"/>
        <v>0.82349341176470592</v>
      </c>
      <c r="AX821" s="9" t="str">
        <f t="shared" si="302"/>
        <v>-</v>
      </c>
      <c r="AY821" s="9" t="str">
        <f t="shared" si="302"/>
        <v>-</v>
      </c>
      <c r="AZ821" s="9" t="str">
        <f t="shared" si="302"/>
        <v>-</v>
      </c>
      <c r="BA821" s="9" t="str">
        <f t="shared" si="302"/>
        <v>-</v>
      </c>
      <c r="BB821" s="9" t="str">
        <f t="shared" si="302"/>
        <v>-</v>
      </c>
      <c r="BC821" s="9">
        <f t="shared" si="302"/>
        <v>1.1765065882352941</v>
      </c>
      <c r="BD821" s="9" t="str">
        <f t="shared" si="302"/>
        <v>-</v>
      </c>
      <c r="BE821" s="9">
        <f t="shared" si="302"/>
        <v>0.82349341176470592</v>
      </c>
      <c r="BF821" s="9" t="str">
        <f t="shared" si="302"/>
        <v>-</v>
      </c>
      <c r="BG821" s="9" t="str">
        <f t="shared" si="302"/>
        <v>-</v>
      </c>
      <c r="BH821" s="9" t="str">
        <f t="shared" si="302"/>
        <v>-</v>
      </c>
      <c r="BI821" s="9">
        <f t="shared" si="302"/>
        <v>0.17650658823529408</v>
      </c>
      <c r="BJ821" s="37"/>
      <c r="BK821" s="34"/>
      <c r="BR821" s="25"/>
      <c r="BS821" s="25"/>
      <c r="BV821" s="25"/>
      <c r="BW821" s="25"/>
      <c r="BX821" s="25"/>
    </row>
    <row r="822" spans="1:76">
      <c r="A822" s="38">
        <f t="shared" si="232"/>
        <v>38</v>
      </c>
      <c r="B822" s="36">
        <f t="shared" si="229"/>
        <v>19</v>
      </c>
      <c r="C822" s="36">
        <f t="shared" si="226"/>
        <v>3</v>
      </c>
      <c r="D822" s="9">
        <f t="shared" ref="D822:AI822" si="303">IF(D627="-","-",ABS(D627-$BK627))</f>
        <v>0.81246300000000016</v>
      </c>
      <c r="E822" s="9" t="str">
        <f t="shared" si="303"/>
        <v>-</v>
      </c>
      <c r="F822" s="9" t="str">
        <f t="shared" si="303"/>
        <v>-</v>
      </c>
      <c r="G822" s="9" t="str">
        <f t="shared" si="303"/>
        <v>-</v>
      </c>
      <c r="H822" s="9" t="str">
        <f t="shared" si="303"/>
        <v>-</v>
      </c>
      <c r="I822" s="9" t="str">
        <f t="shared" si="303"/>
        <v>-</v>
      </c>
      <c r="J822" s="9" t="str">
        <f t="shared" si="303"/>
        <v>-</v>
      </c>
      <c r="K822" s="9" t="str">
        <f t="shared" si="303"/>
        <v>-</v>
      </c>
      <c r="L822" s="9" t="str">
        <f t="shared" si="303"/>
        <v>-</v>
      </c>
      <c r="M822" s="9" t="str">
        <f t="shared" si="303"/>
        <v>-</v>
      </c>
      <c r="N822" s="9" t="str">
        <f t="shared" si="303"/>
        <v>-</v>
      </c>
      <c r="O822" s="9" t="str">
        <f t="shared" si="303"/>
        <v>-</v>
      </c>
      <c r="P822" s="9" t="str">
        <f t="shared" si="303"/>
        <v>-</v>
      </c>
      <c r="Q822" s="9">
        <f t="shared" si="303"/>
        <v>0.81246300000000016</v>
      </c>
      <c r="R822" s="9" t="str">
        <f t="shared" si="303"/>
        <v>-</v>
      </c>
      <c r="S822" s="9" t="str">
        <f t="shared" si="303"/>
        <v>-</v>
      </c>
      <c r="T822" s="9">
        <f t="shared" si="303"/>
        <v>1.8124630000000002</v>
      </c>
      <c r="U822" s="9">
        <f t="shared" si="303"/>
        <v>0.81246300000000016</v>
      </c>
      <c r="V822" s="9" t="str">
        <f t="shared" si="303"/>
        <v>-</v>
      </c>
      <c r="W822" s="9" t="str">
        <f t="shared" si="303"/>
        <v>-</v>
      </c>
      <c r="X822" s="9" t="str">
        <f t="shared" si="303"/>
        <v>-</v>
      </c>
      <c r="Y822" s="9" t="str">
        <f t="shared" si="303"/>
        <v>-</v>
      </c>
      <c r="Z822" s="9">
        <f t="shared" si="303"/>
        <v>2.1875369999999998</v>
      </c>
      <c r="AA822" s="9" t="str">
        <f t="shared" si="303"/>
        <v>-</v>
      </c>
      <c r="AB822" s="9" t="str">
        <f t="shared" si="303"/>
        <v>-</v>
      </c>
      <c r="AC822" s="9" t="str">
        <f t="shared" si="303"/>
        <v>-</v>
      </c>
      <c r="AD822" s="9" t="str">
        <f t="shared" si="303"/>
        <v>-</v>
      </c>
      <c r="AE822" s="9" t="str">
        <f t="shared" si="303"/>
        <v>-</v>
      </c>
      <c r="AF822" s="9" t="str">
        <f t="shared" si="303"/>
        <v>-</v>
      </c>
      <c r="AG822" s="9">
        <f t="shared" si="303"/>
        <v>1.8124630000000002</v>
      </c>
      <c r="AH822" s="9" t="str">
        <f t="shared" si="303"/>
        <v>-</v>
      </c>
      <c r="AI822" s="9">
        <f t="shared" si="303"/>
        <v>4.1875369999999998</v>
      </c>
      <c r="AJ822" s="9">
        <f t="shared" ref="AJ822:BI822" si="304">IF(AJ627="-","-",ABS(AJ627-$BK627))</f>
        <v>1.1875369999999998</v>
      </c>
      <c r="AK822" s="9" t="str">
        <f t="shared" si="304"/>
        <v>-</v>
      </c>
      <c r="AL822" s="9" t="str">
        <f t="shared" si="304"/>
        <v>-</v>
      </c>
      <c r="AM822" s="9">
        <f t="shared" si="304"/>
        <v>1.8124630000000002</v>
      </c>
      <c r="AN822" s="9">
        <f t="shared" si="304"/>
        <v>3.8124630000000002</v>
      </c>
      <c r="AO822" s="9" t="str">
        <f t="shared" si="304"/>
        <v>-</v>
      </c>
      <c r="AP822" s="9">
        <f t="shared" si="304"/>
        <v>0.81246300000000016</v>
      </c>
      <c r="AQ822" s="9" t="str">
        <f t="shared" si="304"/>
        <v>-</v>
      </c>
      <c r="AR822" s="9" t="str">
        <f t="shared" si="304"/>
        <v>-</v>
      </c>
      <c r="AS822" s="9" t="str">
        <f t="shared" si="304"/>
        <v>-</v>
      </c>
      <c r="AT822" s="9" t="str">
        <f t="shared" si="304"/>
        <v>-</v>
      </c>
      <c r="AU822" s="9" t="str">
        <f t="shared" si="304"/>
        <v>-</v>
      </c>
      <c r="AV822" s="9" t="str">
        <f t="shared" si="304"/>
        <v>-</v>
      </c>
      <c r="AW822" s="9">
        <f t="shared" si="304"/>
        <v>0.81246300000000016</v>
      </c>
      <c r="AX822" s="9" t="str">
        <f t="shared" si="304"/>
        <v>-</v>
      </c>
      <c r="AY822" s="9" t="str">
        <f t="shared" si="304"/>
        <v>-</v>
      </c>
      <c r="AZ822" s="9" t="str">
        <f t="shared" si="304"/>
        <v>-</v>
      </c>
      <c r="BA822" s="9" t="str">
        <f t="shared" si="304"/>
        <v>-</v>
      </c>
      <c r="BB822" s="9" t="str">
        <f t="shared" si="304"/>
        <v>-</v>
      </c>
      <c r="BC822" s="9">
        <f t="shared" si="304"/>
        <v>0.18753699999999984</v>
      </c>
      <c r="BD822" s="9" t="str">
        <f t="shared" si="304"/>
        <v>-</v>
      </c>
      <c r="BE822" s="9">
        <f t="shared" si="304"/>
        <v>1.1875369999999998</v>
      </c>
      <c r="BF822" s="9" t="str">
        <f t="shared" si="304"/>
        <v>-</v>
      </c>
      <c r="BG822" s="9" t="str">
        <f t="shared" si="304"/>
        <v>-</v>
      </c>
      <c r="BH822" s="9">
        <f t="shared" si="304"/>
        <v>2.1875369999999998</v>
      </c>
      <c r="BI822" s="9">
        <f t="shared" si="304"/>
        <v>2.1875369999999998</v>
      </c>
      <c r="BJ822" s="37"/>
      <c r="BK822" s="34"/>
      <c r="BR822" s="25"/>
      <c r="BS822" s="25"/>
      <c r="BV822" s="25"/>
      <c r="BW822" s="25"/>
      <c r="BX822" s="25"/>
    </row>
    <row r="823" spans="1:76">
      <c r="A823" s="38">
        <f t="shared" si="232"/>
        <v>39</v>
      </c>
      <c r="B823" s="36">
        <f t="shared" si="229"/>
        <v>21</v>
      </c>
      <c r="C823" s="36">
        <f t="shared" si="226"/>
        <v>1</v>
      </c>
      <c r="D823" s="9">
        <f t="shared" ref="D823:AI823" si="305">IF(D628="-","-",ABS(D628-$BK628))</f>
        <v>1.3684590526315787</v>
      </c>
      <c r="E823" s="9" t="str">
        <f t="shared" si="305"/>
        <v>-</v>
      </c>
      <c r="F823" s="9">
        <f t="shared" si="305"/>
        <v>2.3684590526315787</v>
      </c>
      <c r="G823" s="9" t="str">
        <f t="shared" si="305"/>
        <v>-</v>
      </c>
      <c r="H823" s="9" t="str">
        <f t="shared" si="305"/>
        <v>-</v>
      </c>
      <c r="I823" s="9" t="str">
        <f t="shared" si="305"/>
        <v>-</v>
      </c>
      <c r="J823" s="9" t="str">
        <f t="shared" si="305"/>
        <v>-</v>
      </c>
      <c r="K823" s="9" t="str">
        <f t="shared" si="305"/>
        <v>-</v>
      </c>
      <c r="L823" s="9" t="str">
        <f t="shared" si="305"/>
        <v>-</v>
      </c>
      <c r="M823" s="9" t="str">
        <f t="shared" si="305"/>
        <v>-</v>
      </c>
      <c r="N823" s="9" t="str">
        <f t="shared" si="305"/>
        <v>-</v>
      </c>
      <c r="O823" s="9" t="str">
        <f t="shared" si="305"/>
        <v>-</v>
      </c>
      <c r="P823" s="9" t="str">
        <f t="shared" si="305"/>
        <v>-</v>
      </c>
      <c r="Q823" s="9">
        <f t="shared" si="305"/>
        <v>1.6315409473684213</v>
      </c>
      <c r="R823" s="9" t="str">
        <f t="shared" si="305"/>
        <v>-</v>
      </c>
      <c r="S823" s="9" t="str">
        <f t="shared" si="305"/>
        <v>-</v>
      </c>
      <c r="T823" s="9">
        <f t="shared" si="305"/>
        <v>2.3684590526315787</v>
      </c>
      <c r="U823" s="9">
        <f t="shared" si="305"/>
        <v>5.3684590526315787</v>
      </c>
      <c r="V823" s="9" t="str">
        <f t="shared" si="305"/>
        <v>-</v>
      </c>
      <c r="W823" s="9" t="str">
        <f t="shared" si="305"/>
        <v>-</v>
      </c>
      <c r="X823" s="9" t="str">
        <f t="shared" si="305"/>
        <v>-</v>
      </c>
      <c r="Y823" s="9" t="str">
        <f t="shared" si="305"/>
        <v>-</v>
      </c>
      <c r="Z823" s="9">
        <f t="shared" si="305"/>
        <v>1.3684590526315787</v>
      </c>
      <c r="AA823" s="9" t="str">
        <f t="shared" si="305"/>
        <v>-</v>
      </c>
      <c r="AB823" s="9" t="str">
        <f t="shared" si="305"/>
        <v>-</v>
      </c>
      <c r="AC823" s="9" t="str">
        <f t="shared" si="305"/>
        <v>-</v>
      </c>
      <c r="AD823" s="9" t="str">
        <f t="shared" si="305"/>
        <v>-</v>
      </c>
      <c r="AE823" s="9" t="str">
        <f t="shared" si="305"/>
        <v>-</v>
      </c>
      <c r="AF823" s="9" t="str">
        <f t="shared" si="305"/>
        <v>-</v>
      </c>
      <c r="AG823" s="9">
        <f t="shared" si="305"/>
        <v>2.6315409473684213</v>
      </c>
      <c r="AH823" s="9" t="str">
        <f t="shared" si="305"/>
        <v>-</v>
      </c>
      <c r="AI823" s="9">
        <f t="shared" si="305"/>
        <v>3.6315409473684213</v>
      </c>
      <c r="AJ823" s="9">
        <f t="shared" ref="AJ823:BI823" si="306">IF(AJ628="-","-",ABS(AJ628-$BK628))</f>
        <v>1.6315409473684213</v>
      </c>
      <c r="AK823" s="9">
        <f t="shared" si="306"/>
        <v>1.3684590526315787</v>
      </c>
      <c r="AL823" s="9" t="str">
        <f t="shared" si="306"/>
        <v>-</v>
      </c>
      <c r="AM823" s="9">
        <f t="shared" si="306"/>
        <v>0.36845905263157874</v>
      </c>
      <c r="AN823" s="9">
        <f t="shared" si="306"/>
        <v>0.63154094736842126</v>
      </c>
      <c r="AO823" s="9" t="str">
        <f t="shared" si="306"/>
        <v>-</v>
      </c>
      <c r="AP823" s="9">
        <f t="shared" si="306"/>
        <v>0.36845905263157874</v>
      </c>
      <c r="AQ823" s="9" t="str">
        <f t="shared" si="306"/>
        <v>-</v>
      </c>
      <c r="AR823" s="9" t="str">
        <f t="shared" si="306"/>
        <v>-</v>
      </c>
      <c r="AS823" s="9">
        <f t="shared" si="306"/>
        <v>0.63154094736842126</v>
      </c>
      <c r="AT823" s="9" t="str">
        <f t="shared" si="306"/>
        <v>-</v>
      </c>
      <c r="AU823" s="9" t="str">
        <f t="shared" si="306"/>
        <v>-</v>
      </c>
      <c r="AV823" s="9" t="str">
        <f t="shared" si="306"/>
        <v>-</v>
      </c>
      <c r="AW823" s="9" t="str">
        <f t="shared" si="306"/>
        <v>-</v>
      </c>
      <c r="AX823" s="9" t="str">
        <f t="shared" si="306"/>
        <v>-</v>
      </c>
      <c r="AY823" s="9" t="str">
        <f t="shared" si="306"/>
        <v>-</v>
      </c>
      <c r="AZ823" s="9" t="str">
        <f t="shared" si="306"/>
        <v>-</v>
      </c>
      <c r="BA823" s="9" t="str">
        <f t="shared" si="306"/>
        <v>-</v>
      </c>
      <c r="BB823" s="9" t="str">
        <f t="shared" si="306"/>
        <v>-</v>
      </c>
      <c r="BC823" s="9">
        <f t="shared" si="306"/>
        <v>1.3684590526315787</v>
      </c>
      <c r="BD823" s="9" t="str">
        <f t="shared" si="306"/>
        <v>-</v>
      </c>
      <c r="BE823" s="9">
        <f t="shared" si="306"/>
        <v>0.63154094736842126</v>
      </c>
      <c r="BF823" s="9">
        <f t="shared" si="306"/>
        <v>0.36845905263157874</v>
      </c>
      <c r="BG823" s="9" t="str">
        <f t="shared" si="306"/>
        <v>-</v>
      </c>
      <c r="BH823" s="9">
        <f t="shared" si="306"/>
        <v>2.6315409473684213</v>
      </c>
      <c r="BI823" s="9">
        <f t="shared" si="306"/>
        <v>2.6315409473684213</v>
      </c>
      <c r="BJ823" s="37"/>
      <c r="BK823" s="34"/>
      <c r="BR823" s="25"/>
      <c r="BS823" s="25"/>
      <c r="BV823" s="25"/>
      <c r="BW823" s="25"/>
      <c r="BX823" s="25"/>
    </row>
    <row r="824" spans="1:76">
      <c r="A824" s="38">
        <f t="shared" si="232"/>
        <v>40</v>
      </c>
      <c r="B824" s="36">
        <f t="shared" si="229"/>
        <v>21</v>
      </c>
      <c r="C824" s="36">
        <f t="shared" si="226"/>
        <v>2</v>
      </c>
      <c r="D824" s="9">
        <f t="shared" ref="D824:AI824" si="307">IF(D629="-","-",ABS(D629-$BK629))</f>
        <v>0.38884988888888916</v>
      </c>
      <c r="E824" s="9" t="str">
        <f t="shared" si="307"/>
        <v>-</v>
      </c>
      <c r="F824" s="9">
        <f t="shared" si="307"/>
        <v>0.38884988888888916</v>
      </c>
      <c r="G824" s="9" t="str">
        <f t="shared" si="307"/>
        <v>-</v>
      </c>
      <c r="H824" s="9" t="str">
        <f t="shared" si="307"/>
        <v>-</v>
      </c>
      <c r="I824" s="9" t="str">
        <f t="shared" si="307"/>
        <v>-</v>
      </c>
      <c r="J824" s="9" t="str">
        <f t="shared" si="307"/>
        <v>-</v>
      </c>
      <c r="K824" s="9" t="str">
        <f t="shared" si="307"/>
        <v>-</v>
      </c>
      <c r="L824" s="9" t="str">
        <f t="shared" si="307"/>
        <v>-</v>
      </c>
      <c r="M824" s="9" t="str">
        <f t="shared" si="307"/>
        <v>-</v>
      </c>
      <c r="N824" s="9" t="str">
        <f t="shared" si="307"/>
        <v>-</v>
      </c>
      <c r="O824" s="9" t="str">
        <f t="shared" si="307"/>
        <v>-</v>
      </c>
      <c r="P824" s="9" t="str">
        <f t="shared" si="307"/>
        <v>-</v>
      </c>
      <c r="Q824" s="9">
        <f t="shared" si="307"/>
        <v>0.38884988888888916</v>
      </c>
      <c r="R824" s="9" t="str">
        <f t="shared" si="307"/>
        <v>-</v>
      </c>
      <c r="S824" s="9" t="str">
        <f t="shared" si="307"/>
        <v>-</v>
      </c>
      <c r="T824" s="9" t="str">
        <f t="shared" si="307"/>
        <v>-</v>
      </c>
      <c r="U824" s="9">
        <f t="shared" si="307"/>
        <v>6.6111501111111108</v>
      </c>
      <c r="V824" s="9" t="str">
        <f t="shared" si="307"/>
        <v>-</v>
      </c>
      <c r="W824" s="9" t="str">
        <f t="shared" si="307"/>
        <v>-</v>
      </c>
      <c r="X824" s="9" t="str">
        <f t="shared" si="307"/>
        <v>-</v>
      </c>
      <c r="Y824" s="9" t="str">
        <f t="shared" si="307"/>
        <v>-</v>
      </c>
      <c r="Z824" s="9">
        <f t="shared" si="307"/>
        <v>1.6111501111111108</v>
      </c>
      <c r="AA824" s="9" t="str">
        <f t="shared" si="307"/>
        <v>-</v>
      </c>
      <c r="AB824" s="9" t="str">
        <f t="shared" si="307"/>
        <v>-</v>
      </c>
      <c r="AC824" s="9" t="str">
        <f t="shared" si="307"/>
        <v>-</v>
      </c>
      <c r="AD824" s="9" t="str">
        <f t="shared" si="307"/>
        <v>-</v>
      </c>
      <c r="AE824" s="9" t="str">
        <f t="shared" si="307"/>
        <v>-</v>
      </c>
      <c r="AF824" s="9" t="str">
        <f t="shared" si="307"/>
        <v>-</v>
      </c>
      <c r="AG824" s="9">
        <f t="shared" si="307"/>
        <v>2.3888498888888892</v>
      </c>
      <c r="AH824" s="9" t="str">
        <f t="shared" si="307"/>
        <v>-</v>
      </c>
      <c r="AI824" s="9">
        <f t="shared" si="307"/>
        <v>1.3888498888888892</v>
      </c>
      <c r="AJ824" s="9">
        <f t="shared" ref="AJ824:BI824" si="308">IF(AJ629="-","-",ABS(AJ629-$BK629))</f>
        <v>0.38884988888888916</v>
      </c>
      <c r="AK824" s="9">
        <f t="shared" si="308"/>
        <v>3.6111501111111108</v>
      </c>
      <c r="AL824" s="9" t="str">
        <f t="shared" si="308"/>
        <v>-</v>
      </c>
      <c r="AM824" s="9">
        <f t="shared" si="308"/>
        <v>0.38884988888888916</v>
      </c>
      <c r="AN824" s="9">
        <f t="shared" si="308"/>
        <v>3.3888498888888892</v>
      </c>
      <c r="AO824" s="9" t="str">
        <f t="shared" si="308"/>
        <v>-</v>
      </c>
      <c r="AP824" s="9">
        <f t="shared" si="308"/>
        <v>0.61115011111111084</v>
      </c>
      <c r="AQ824" s="9" t="str">
        <f t="shared" si="308"/>
        <v>-</v>
      </c>
      <c r="AR824" s="9" t="str">
        <f t="shared" si="308"/>
        <v>-</v>
      </c>
      <c r="AS824" s="9">
        <f t="shared" si="308"/>
        <v>1.3888498888888892</v>
      </c>
      <c r="AT824" s="9" t="str">
        <f t="shared" si="308"/>
        <v>-</v>
      </c>
      <c r="AU824" s="9" t="str">
        <f t="shared" si="308"/>
        <v>-</v>
      </c>
      <c r="AV824" s="9" t="str">
        <f t="shared" si="308"/>
        <v>-</v>
      </c>
      <c r="AW824" s="9">
        <f t="shared" si="308"/>
        <v>0.38884988888888916</v>
      </c>
      <c r="AX824" s="9" t="str">
        <f t="shared" si="308"/>
        <v>-</v>
      </c>
      <c r="AY824" s="9" t="str">
        <f t="shared" si="308"/>
        <v>-</v>
      </c>
      <c r="AZ824" s="9" t="str">
        <f t="shared" si="308"/>
        <v>-</v>
      </c>
      <c r="BA824" s="9" t="str">
        <f t="shared" si="308"/>
        <v>-</v>
      </c>
      <c r="BB824" s="9" t="str">
        <f t="shared" si="308"/>
        <v>-</v>
      </c>
      <c r="BC824" s="9">
        <f t="shared" si="308"/>
        <v>1.3888498888888892</v>
      </c>
      <c r="BD824" s="9" t="str">
        <f t="shared" si="308"/>
        <v>-</v>
      </c>
      <c r="BE824" s="9">
        <f t="shared" si="308"/>
        <v>1.6111501111111108</v>
      </c>
      <c r="BF824" s="9" t="str">
        <f t="shared" si="308"/>
        <v>-</v>
      </c>
      <c r="BG824" s="9" t="str">
        <f t="shared" si="308"/>
        <v>-</v>
      </c>
      <c r="BH824" s="9">
        <f t="shared" si="308"/>
        <v>0.38884988888888916</v>
      </c>
      <c r="BI824" s="9">
        <f t="shared" si="308"/>
        <v>1.3888498888888892</v>
      </c>
      <c r="BJ824" s="37"/>
      <c r="BK824" s="34"/>
      <c r="BR824" s="25"/>
      <c r="BS824" s="25"/>
      <c r="BV824" s="25"/>
      <c r="BW824" s="25"/>
      <c r="BX824" s="25"/>
    </row>
    <row r="825" spans="1:76">
      <c r="A825" s="38">
        <f t="shared" si="232"/>
        <v>41</v>
      </c>
      <c r="B825" s="36">
        <f t="shared" si="229"/>
        <v>23</v>
      </c>
      <c r="C825" s="36">
        <f t="shared" si="226"/>
        <v>1</v>
      </c>
      <c r="D825" s="9">
        <f t="shared" ref="D825:AI825" si="309">IF(D630="-","-",ABS(D630-$BK630))</f>
        <v>7.1388571428570913E-2</v>
      </c>
      <c r="E825" s="9" t="str">
        <f t="shared" si="309"/>
        <v>-</v>
      </c>
      <c r="F825" s="9" t="str">
        <f t="shared" si="309"/>
        <v>-</v>
      </c>
      <c r="G825" s="9" t="str">
        <f t="shared" si="309"/>
        <v>-</v>
      </c>
      <c r="H825" s="9" t="str">
        <f t="shared" si="309"/>
        <v>-</v>
      </c>
      <c r="I825" s="9" t="str">
        <f t="shared" si="309"/>
        <v>-</v>
      </c>
      <c r="J825" s="9" t="str">
        <f t="shared" si="309"/>
        <v>-</v>
      </c>
      <c r="K825" s="9" t="str">
        <f t="shared" si="309"/>
        <v>-</v>
      </c>
      <c r="L825" s="9" t="str">
        <f t="shared" si="309"/>
        <v>-</v>
      </c>
      <c r="M825" s="9" t="str">
        <f t="shared" si="309"/>
        <v>-</v>
      </c>
      <c r="N825" s="9" t="str">
        <f t="shared" si="309"/>
        <v>-</v>
      </c>
      <c r="O825" s="9" t="str">
        <f t="shared" si="309"/>
        <v>-</v>
      </c>
      <c r="P825" s="9" t="str">
        <f t="shared" si="309"/>
        <v>-</v>
      </c>
      <c r="Q825" s="9">
        <f t="shared" si="309"/>
        <v>0.92861142857142909</v>
      </c>
      <c r="R825" s="9" t="str">
        <f t="shared" si="309"/>
        <v>-</v>
      </c>
      <c r="S825" s="9" t="str">
        <f t="shared" si="309"/>
        <v>-</v>
      </c>
      <c r="T825" s="9">
        <f t="shared" si="309"/>
        <v>7.1388571428570913E-2</v>
      </c>
      <c r="U825" s="9">
        <f t="shared" si="309"/>
        <v>2.0713885714285709</v>
      </c>
      <c r="V825" s="9" t="str">
        <f t="shared" si="309"/>
        <v>-</v>
      </c>
      <c r="W825" s="9" t="str">
        <f t="shared" si="309"/>
        <v>-</v>
      </c>
      <c r="X825" s="9" t="str">
        <f t="shared" si="309"/>
        <v>-</v>
      </c>
      <c r="Y825" s="9" t="str">
        <f t="shared" si="309"/>
        <v>-</v>
      </c>
      <c r="Z825" s="9">
        <f t="shared" si="309"/>
        <v>1.9286114285714291</v>
      </c>
      <c r="AA825" s="9" t="str">
        <f t="shared" si="309"/>
        <v>-</v>
      </c>
      <c r="AB825" s="9" t="str">
        <f t="shared" si="309"/>
        <v>-</v>
      </c>
      <c r="AC825" s="9" t="str">
        <f t="shared" si="309"/>
        <v>-</v>
      </c>
      <c r="AD825" s="9" t="str">
        <f t="shared" si="309"/>
        <v>-</v>
      </c>
      <c r="AE825" s="9" t="str">
        <f t="shared" si="309"/>
        <v>-</v>
      </c>
      <c r="AF825" s="9" t="str">
        <f t="shared" si="309"/>
        <v>-</v>
      </c>
      <c r="AG825" s="9">
        <f t="shared" si="309"/>
        <v>2.0713885714285709</v>
      </c>
      <c r="AH825" s="9" t="str">
        <f t="shared" si="309"/>
        <v>-</v>
      </c>
      <c r="AI825" s="9" t="str">
        <f t="shared" si="309"/>
        <v>-</v>
      </c>
      <c r="AJ825" s="9">
        <f t="shared" ref="AJ825:BI825" si="310">IF(AJ630="-","-",ABS(AJ630-$BK630))</f>
        <v>1.0713885714285709</v>
      </c>
      <c r="AK825" s="9" t="str">
        <f t="shared" si="310"/>
        <v>-</v>
      </c>
      <c r="AL825" s="9" t="str">
        <f t="shared" si="310"/>
        <v>-</v>
      </c>
      <c r="AM825" s="9">
        <f t="shared" si="310"/>
        <v>1.9286114285714291</v>
      </c>
      <c r="AN825" s="9">
        <f t="shared" si="310"/>
        <v>0.92861142857142909</v>
      </c>
      <c r="AO825" s="9" t="str">
        <f t="shared" si="310"/>
        <v>-</v>
      </c>
      <c r="AP825" s="9">
        <f t="shared" si="310"/>
        <v>0.92861142857142909</v>
      </c>
      <c r="AQ825" s="9" t="str">
        <f t="shared" si="310"/>
        <v>-</v>
      </c>
      <c r="AR825" s="9" t="str">
        <f t="shared" si="310"/>
        <v>-</v>
      </c>
      <c r="AS825" s="9">
        <f t="shared" si="310"/>
        <v>2.0713885714285709</v>
      </c>
      <c r="AT825" s="9" t="str">
        <f t="shared" si="310"/>
        <v>-</v>
      </c>
      <c r="AU825" s="9" t="str">
        <f t="shared" si="310"/>
        <v>-</v>
      </c>
      <c r="AV825" s="9" t="str">
        <f t="shared" si="310"/>
        <v>-</v>
      </c>
      <c r="AW825" s="9" t="str">
        <f t="shared" si="310"/>
        <v>-</v>
      </c>
      <c r="AX825" s="9" t="str">
        <f t="shared" si="310"/>
        <v>-</v>
      </c>
      <c r="AY825" s="9" t="str">
        <f t="shared" si="310"/>
        <v>-</v>
      </c>
      <c r="AZ825" s="9" t="str">
        <f t="shared" si="310"/>
        <v>-</v>
      </c>
      <c r="BA825" s="9" t="str">
        <f t="shared" si="310"/>
        <v>-</v>
      </c>
      <c r="BB825" s="9">
        <f t="shared" si="310"/>
        <v>0.92861142857142909</v>
      </c>
      <c r="BC825" s="9">
        <f t="shared" si="310"/>
        <v>7.1388571428570913E-2</v>
      </c>
      <c r="BD825" s="9" t="str">
        <f t="shared" si="310"/>
        <v>-</v>
      </c>
      <c r="BE825" s="9">
        <f t="shared" si="310"/>
        <v>7.1388571428570913E-2</v>
      </c>
      <c r="BF825" s="9" t="str">
        <f t="shared" si="310"/>
        <v>-</v>
      </c>
      <c r="BG825" s="9" t="str">
        <f t="shared" si="310"/>
        <v>-</v>
      </c>
      <c r="BH825" s="9" t="str">
        <f t="shared" si="310"/>
        <v>-</v>
      </c>
      <c r="BI825" s="9" t="str">
        <f t="shared" si="310"/>
        <v>-</v>
      </c>
      <c r="BJ825" s="37"/>
      <c r="BK825" s="34"/>
      <c r="BR825" s="25"/>
      <c r="BS825" s="25"/>
      <c r="BV825" s="25"/>
      <c r="BW825" s="25"/>
      <c r="BX825" s="25"/>
    </row>
    <row r="826" spans="1:76">
      <c r="A826" s="38">
        <f t="shared" si="232"/>
        <v>42</v>
      </c>
      <c r="B826" s="36">
        <f t="shared" si="229"/>
        <v>23</v>
      </c>
      <c r="C826" s="36">
        <f t="shared" si="226"/>
        <v>2</v>
      </c>
      <c r="D826" s="9">
        <f t="shared" ref="D826:AI826" si="311">IF(D631="-","-",ABS(D631-$BK631))</f>
        <v>0.1176880588235294</v>
      </c>
      <c r="E826" s="9" t="str">
        <f t="shared" si="311"/>
        <v>-</v>
      </c>
      <c r="F826" s="9" t="str">
        <f t="shared" si="311"/>
        <v>-</v>
      </c>
      <c r="G826" s="9" t="str">
        <f t="shared" si="311"/>
        <v>-</v>
      </c>
      <c r="H826" s="9" t="str">
        <f t="shared" si="311"/>
        <v>-</v>
      </c>
      <c r="I826" s="9" t="str">
        <f t="shared" si="311"/>
        <v>-</v>
      </c>
      <c r="J826" s="9">
        <f t="shared" si="311"/>
        <v>2.1176880588235294</v>
      </c>
      <c r="K826" s="9" t="str">
        <f t="shared" si="311"/>
        <v>-</v>
      </c>
      <c r="L826" s="9" t="str">
        <f t="shared" si="311"/>
        <v>-</v>
      </c>
      <c r="M826" s="9" t="str">
        <f t="shared" si="311"/>
        <v>-</v>
      </c>
      <c r="N826" s="9" t="str">
        <f t="shared" si="311"/>
        <v>-</v>
      </c>
      <c r="O826" s="9" t="str">
        <f t="shared" si="311"/>
        <v>-</v>
      </c>
      <c r="P826" s="9" t="str">
        <f t="shared" si="311"/>
        <v>-</v>
      </c>
      <c r="Q826" s="9">
        <f t="shared" si="311"/>
        <v>3.1176880588235294</v>
      </c>
      <c r="R826" s="9" t="str">
        <f t="shared" si="311"/>
        <v>-</v>
      </c>
      <c r="S826" s="9" t="str">
        <f t="shared" si="311"/>
        <v>-</v>
      </c>
      <c r="T826" s="9">
        <f t="shared" si="311"/>
        <v>1.8823119411764706</v>
      </c>
      <c r="U826" s="9">
        <f t="shared" si="311"/>
        <v>0.1176880588235294</v>
      </c>
      <c r="V826" s="9" t="str">
        <f t="shared" si="311"/>
        <v>-</v>
      </c>
      <c r="W826" s="9" t="str">
        <f t="shared" si="311"/>
        <v>-</v>
      </c>
      <c r="X826" s="9" t="str">
        <f t="shared" si="311"/>
        <v>-</v>
      </c>
      <c r="Y826" s="9" t="str">
        <f t="shared" si="311"/>
        <v>-</v>
      </c>
      <c r="Z826" s="9">
        <f t="shared" si="311"/>
        <v>2.1176880588235294</v>
      </c>
      <c r="AA826" s="9" t="str">
        <f t="shared" si="311"/>
        <v>-</v>
      </c>
      <c r="AB826" s="9" t="str">
        <f t="shared" si="311"/>
        <v>-</v>
      </c>
      <c r="AC826" s="9" t="str">
        <f t="shared" si="311"/>
        <v>-</v>
      </c>
      <c r="AD826" s="9" t="str">
        <f t="shared" si="311"/>
        <v>-</v>
      </c>
      <c r="AE826" s="9" t="str">
        <f t="shared" si="311"/>
        <v>-</v>
      </c>
      <c r="AF826" s="9" t="str">
        <f t="shared" si="311"/>
        <v>-</v>
      </c>
      <c r="AG826" s="9">
        <f t="shared" si="311"/>
        <v>1.8823119411764706</v>
      </c>
      <c r="AH826" s="9" t="str">
        <f t="shared" si="311"/>
        <v>-</v>
      </c>
      <c r="AI826" s="9" t="str">
        <f t="shared" si="311"/>
        <v>-</v>
      </c>
      <c r="AJ826" s="9">
        <f t="shared" ref="AJ826:BI826" si="312">IF(AJ631="-","-",ABS(AJ631-$BK631))</f>
        <v>2.8823119411764706</v>
      </c>
      <c r="AK826" s="9">
        <f t="shared" si="312"/>
        <v>2.1176880588235294</v>
      </c>
      <c r="AL826" s="9">
        <f t="shared" si="312"/>
        <v>0.1176880588235294</v>
      </c>
      <c r="AM826" s="9">
        <f t="shared" si="312"/>
        <v>5.1176880588235294</v>
      </c>
      <c r="AN826" s="9">
        <f t="shared" si="312"/>
        <v>1.8823119411764706</v>
      </c>
      <c r="AO826" s="9" t="str">
        <f t="shared" si="312"/>
        <v>-</v>
      </c>
      <c r="AP826" s="9">
        <f t="shared" si="312"/>
        <v>0.8823119411764706</v>
      </c>
      <c r="AQ826" s="9" t="str">
        <f t="shared" si="312"/>
        <v>-</v>
      </c>
      <c r="AR826" s="9" t="str">
        <f t="shared" si="312"/>
        <v>-</v>
      </c>
      <c r="AS826" s="9">
        <f t="shared" si="312"/>
        <v>2.8823119411764706</v>
      </c>
      <c r="AT826" s="9" t="str">
        <f t="shared" si="312"/>
        <v>-</v>
      </c>
      <c r="AU826" s="9" t="str">
        <f t="shared" si="312"/>
        <v>-</v>
      </c>
      <c r="AV826" s="9" t="str">
        <f t="shared" si="312"/>
        <v>-</v>
      </c>
      <c r="AW826" s="9" t="str">
        <f t="shared" si="312"/>
        <v>-</v>
      </c>
      <c r="AX826" s="9" t="str">
        <f t="shared" si="312"/>
        <v>-</v>
      </c>
      <c r="AY826" s="9" t="str">
        <f t="shared" si="312"/>
        <v>-</v>
      </c>
      <c r="AZ826" s="9">
        <f t="shared" si="312"/>
        <v>2.8823119411764706</v>
      </c>
      <c r="BA826" s="9" t="str">
        <f t="shared" si="312"/>
        <v>-</v>
      </c>
      <c r="BB826" s="9" t="str">
        <f t="shared" si="312"/>
        <v>-</v>
      </c>
      <c r="BC826" s="9">
        <f t="shared" si="312"/>
        <v>1.1176880588235294</v>
      </c>
      <c r="BD826" s="9" t="str">
        <f t="shared" si="312"/>
        <v>-</v>
      </c>
      <c r="BE826" s="9">
        <f t="shared" si="312"/>
        <v>0.8823119411764706</v>
      </c>
      <c r="BF826" s="9" t="str">
        <f t="shared" si="312"/>
        <v>-</v>
      </c>
      <c r="BG826" s="9" t="str">
        <f t="shared" si="312"/>
        <v>-</v>
      </c>
      <c r="BH826" s="9" t="str">
        <f t="shared" si="312"/>
        <v>-</v>
      </c>
      <c r="BI826" s="9" t="str">
        <f t="shared" si="312"/>
        <v>-</v>
      </c>
      <c r="BJ826" s="37"/>
      <c r="BK826" s="34"/>
      <c r="BR826" s="25"/>
      <c r="BS826" s="25"/>
      <c r="BV826" s="25"/>
      <c r="BW826" s="25"/>
      <c r="BX826" s="25"/>
    </row>
    <row r="827" spans="1:76">
      <c r="A827" s="38">
        <f t="shared" si="232"/>
        <v>43</v>
      </c>
      <c r="B827" s="36">
        <f t="shared" si="229"/>
        <v>23</v>
      </c>
      <c r="C827" s="36">
        <f t="shared" si="226"/>
        <v>3</v>
      </c>
      <c r="D827" s="9">
        <f t="shared" ref="D827:AI827" si="313">IF(D632="-","-",ABS(D632-$BK632))</f>
        <v>0.35710085714285711</v>
      </c>
      <c r="E827" s="9" t="str">
        <f t="shared" si="313"/>
        <v>-</v>
      </c>
      <c r="F827" s="9" t="str">
        <f t="shared" si="313"/>
        <v>-</v>
      </c>
      <c r="G827" s="9" t="str">
        <f t="shared" si="313"/>
        <v>-</v>
      </c>
      <c r="H827" s="9" t="str">
        <f t="shared" si="313"/>
        <v>-</v>
      </c>
      <c r="I827" s="9" t="str">
        <f t="shared" si="313"/>
        <v>-</v>
      </c>
      <c r="J827" s="9" t="str">
        <f t="shared" si="313"/>
        <v>-</v>
      </c>
      <c r="K827" s="9" t="str">
        <f t="shared" si="313"/>
        <v>-</v>
      </c>
      <c r="L827" s="9" t="str">
        <f t="shared" si="313"/>
        <v>-</v>
      </c>
      <c r="M827" s="9" t="str">
        <f t="shared" si="313"/>
        <v>-</v>
      </c>
      <c r="N827" s="9" t="str">
        <f t="shared" si="313"/>
        <v>-</v>
      </c>
      <c r="O827" s="9" t="str">
        <f t="shared" si="313"/>
        <v>-</v>
      </c>
      <c r="P827" s="9" t="str">
        <f t="shared" si="313"/>
        <v>-</v>
      </c>
      <c r="Q827" s="9">
        <f t="shared" si="313"/>
        <v>1.6428991428571429</v>
      </c>
      <c r="R827" s="9" t="str">
        <f t="shared" si="313"/>
        <v>-</v>
      </c>
      <c r="S827" s="9" t="str">
        <f t="shared" si="313"/>
        <v>-</v>
      </c>
      <c r="T827" s="9">
        <f t="shared" si="313"/>
        <v>0.35710085714285711</v>
      </c>
      <c r="U827" s="9">
        <f t="shared" si="313"/>
        <v>2.3571008571428571</v>
      </c>
      <c r="V827" s="9" t="str">
        <f t="shared" si="313"/>
        <v>-</v>
      </c>
      <c r="W827" s="9" t="str">
        <f t="shared" si="313"/>
        <v>-</v>
      </c>
      <c r="X827" s="9" t="str">
        <f t="shared" si="313"/>
        <v>-</v>
      </c>
      <c r="Y827" s="9" t="str">
        <f t="shared" si="313"/>
        <v>-</v>
      </c>
      <c r="Z827" s="9">
        <f t="shared" si="313"/>
        <v>2.6428991428571429</v>
      </c>
      <c r="AA827" s="9" t="str">
        <f t="shared" si="313"/>
        <v>-</v>
      </c>
      <c r="AB827" s="9" t="str">
        <f t="shared" si="313"/>
        <v>-</v>
      </c>
      <c r="AC827" s="9" t="str">
        <f t="shared" si="313"/>
        <v>-</v>
      </c>
      <c r="AD827" s="9" t="str">
        <f t="shared" si="313"/>
        <v>-</v>
      </c>
      <c r="AE827" s="9" t="str">
        <f t="shared" si="313"/>
        <v>-</v>
      </c>
      <c r="AF827" s="9" t="str">
        <f t="shared" si="313"/>
        <v>-</v>
      </c>
      <c r="AG827" s="9">
        <f t="shared" si="313"/>
        <v>1.3571008571428571</v>
      </c>
      <c r="AH827" s="9" t="str">
        <f t="shared" si="313"/>
        <v>-</v>
      </c>
      <c r="AI827" s="9">
        <f t="shared" si="313"/>
        <v>0.35710085714285711</v>
      </c>
      <c r="AJ827" s="9">
        <f t="shared" ref="AJ827:BI827" si="314">IF(AJ632="-","-",ABS(AJ632-$BK632))</f>
        <v>2.3571008571428571</v>
      </c>
      <c r="AK827" s="9" t="str">
        <f t="shared" si="314"/>
        <v>-</v>
      </c>
      <c r="AL827" s="9" t="str">
        <f t="shared" si="314"/>
        <v>-</v>
      </c>
      <c r="AM827" s="9">
        <f t="shared" si="314"/>
        <v>1.6428991428571429</v>
      </c>
      <c r="AN827" s="9">
        <f t="shared" si="314"/>
        <v>0.64289914285714289</v>
      </c>
      <c r="AO827" s="9" t="str">
        <f t="shared" si="314"/>
        <v>-</v>
      </c>
      <c r="AP827" s="9">
        <f t="shared" si="314"/>
        <v>1.3571008571428571</v>
      </c>
      <c r="AQ827" s="9" t="str">
        <f t="shared" si="314"/>
        <v>-</v>
      </c>
      <c r="AR827" s="9" t="str">
        <f t="shared" si="314"/>
        <v>-</v>
      </c>
      <c r="AS827" s="9" t="str">
        <f t="shared" si="314"/>
        <v>-</v>
      </c>
      <c r="AT827" s="9" t="str">
        <f t="shared" si="314"/>
        <v>-</v>
      </c>
      <c r="AU827" s="9" t="str">
        <f t="shared" si="314"/>
        <v>-</v>
      </c>
      <c r="AV827" s="9" t="str">
        <f t="shared" si="314"/>
        <v>-</v>
      </c>
      <c r="AW827" s="9" t="str">
        <f t="shared" si="314"/>
        <v>-</v>
      </c>
      <c r="AX827" s="9" t="str">
        <f t="shared" si="314"/>
        <v>-</v>
      </c>
      <c r="AY827" s="9" t="str">
        <f t="shared" si="314"/>
        <v>-</v>
      </c>
      <c r="AZ827" s="9" t="str">
        <f t="shared" si="314"/>
        <v>-</v>
      </c>
      <c r="BA827" s="9" t="str">
        <f t="shared" si="314"/>
        <v>-</v>
      </c>
      <c r="BB827" s="9" t="str">
        <f t="shared" si="314"/>
        <v>-</v>
      </c>
      <c r="BC827" s="9">
        <f t="shared" si="314"/>
        <v>0.64289914285714289</v>
      </c>
      <c r="BD827" s="9" t="str">
        <f t="shared" si="314"/>
        <v>-</v>
      </c>
      <c r="BE827" s="9">
        <f t="shared" si="314"/>
        <v>1.6428991428571429</v>
      </c>
      <c r="BF827" s="9">
        <f t="shared" si="314"/>
        <v>0.35710085714285711</v>
      </c>
      <c r="BG827" s="9" t="str">
        <f t="shared" si="314"/>
        <v>-</v>
      </c>
      <c r="BH827" s="9" t="str">
        <f t="shared" si="314"/>
        <v>-</v>
      </c>
      <c r="BI827" s="9" t="str">
        <f t="shared" si="314"/>
        <v>-</v>
      </c>
      <c r="BJ827" s="37"/>
      <c r="BK827" s="34"/>
      <c r="BR827" s="25"/>
      <c r="BS827" s="25"/>
      <c r="BV827" s="25"/>
      <c r="BW827" s="25"/>
      <c r="BX827" s="25"/>
    </row>
    <row r="828" spans="1:76">
      <c r="A828" s="38">
        <f t="shared" si="232"/>
        <v>44</v>
      </c>
      <c r="B828" s="36">
        <f t="shared" si="229"/>
        <v>24</v>
      </c>
      <c r="C828" s="36">
        <f t="shared" si="226"/>
        <v>1</v>
      </c>
      <c r="D828" s="9">
        <f t="shared" ref="D828:AI828" si="315">IF(D633="-","-",ABS(D633-$BK633))</f>
        <v>0.88230994117647121</v>
      </c>
      <c r="E828" s="9" t="str">
        <f t="shared" si="315"/>
        <v>-</v>
      </c>
      <c r="F828" s="9" t="str">
        <f t="shared" si="315"/>
        <v>-</v>
      </c>
      <c r="G828" s="9" t="str">
        <f t="shared" si="315"/>
        <v>-</v>
      </c>
      <c r="H828" s="9" t="str">
        <f t="shared" si="315"/>
        <v>-</v>
      </c>
      <c r="I828" s="9" t="str">
        <f t="shared" si="315"/>
        <v>-</v>
      </c>
      <c r="J828" s="9" t="str">
        <f t="shared" si="315"/>
        <v>-</v>
      </c>
      <c r="K828" s="9" t="str">
        <f t="shared" si="315"/>
        <v>-</v>
      </c>
      <c r="L828" s="9" t="str">
        <f t="shared" si="315"/>
        <v>-</v>
      </c>
      <c r="M828" s="9" t="str">
        <f t="shared" si="315"/>
        <v>-</v>
      </c>
      <c r="N828" s="9" t="str">
        <f t="shared" si="315"/>
        <v>-</v>
      </c>
      <c r="O828" s="9" t="str">
        <f t="shared" si="315"/>
        <v>-</v>
      </c>
      <c r="P828" s="9" t="str">
        <f t="shared" si="315"/>
        <v>-</v>
      </c>
      <c r="Q828" s="9">
        <f t="shared" si="315"/>
        <v>4.1176900588235288</v>
      </c>
      <c r="R828" s="9" t="str">
        <f t="shared" si="315"/>
        <v>-</v>
      </c>
      <c r="S828" s="9" t="str">
        <f t="shared" si="315"/>
        <v>-</v>
      </c>
      <c r="T828" s="9">
        <f t="shared" si="315"/>
        <v>0.88230994117647121</v>
      </c>
      <c r="U828" s="9">
        <f t="shared" si="315"/>
        <v>0.88230994117647121</v>
      </c>
      <c r="V828" s="9" t="str">
        <f t="shared" si="315"/>
        <v>-</v>
      </c>
      <c r="W828" s="9" t="str">
        <f t="shared" si="315"/>
        <v>-</v>
      </c>
      <c r="X828" s="9" t="str">
        <f t="shared" si="315"/>
        <v>-</v>
      </c>
      <c r="Y828" s="9" t="str">
        <f t="shared" si="315"/>
        <v>-</v>
      </c>
      <c r="Z828" s="9">
        <f t="shared" si="315"/>
        <v>1.1176900588235288</v>
      </c>
      <c r="AA828" s="9" t="str">
        <f t="shared" si="315"/>
        <v>-</v>
      </c>
      <c r="AB828" s="9" t="str">
        <f t="shared" si="315"/>
        <v>-</v>
      </c>
      <c r="AC828" s="9" t="str">
        <f t="shared" si="315"/>
        <v>-</v>
      </c>
      <c r="AD828" s="9" t="str">
        <f t="shared" si="315"/>
        <v>-</v>
      </c>
      <c r="AE828" s="9" t="str">
        <f t="shared" si="315"/>
        <v>-</v>
      </c>
      <c r="AF828" s="9" t="str">
        <f t="shared" si="315"/>
        <v>-</v>
      </c>
      <c r="AG828" s="9">
        <f t="shared" si="315"/>
        <v>2.8823099411764712</v>
      </c>
      <c r="AH828" s="9" t="str">
        <f t="shared" si="315"/>
        <v>-</v>
      </c>
      <c r="AI828" s="9">
        <f t="shared" si="315"/>
        <v>0.11769005882352879</v>
      </c>
      <c r="AJ828" s="9">
        <f t="shared" ref="AJ828:BI828" si="316">IF(AJ633="-","-",ABS(AJ633-$BK633))</f>
        <v>0.88230994117647121</v>
      </c>
      <c r="AK828" s="9">
        <f t="shared" si="316"/>
        <v>0.11769005882352879</v>
      </c>
      <c r="AL828" s="9" t="str">
        <f t="shared" si="316"/>
        <v>-</v>
      </c>
      <c r="AM828" s="9">
        <f t="shared" si="316"/>
        <v>1.1176900588235288</v>
      </c>
      <c r="AN828" s="9">
        <f t="shared" si="316"/>
        <v>2.8823099411764712</v>
      </c>
      <c r="AO828" s="9" t="str">
        <f t="shared" si="316"/>
        <v>-</v>
      </c>
      <c r="AP828" s="9">
        <f t="shared" si="316"/>
        <v>0.11769005882352879</v>
      </c>
      <c r="AQ828" s="9" t="str">
        <f t="shared" si="316"/>
        <v>-</v>
      </c>
      <c r="AR828" s="9" t="str">
        <f t="shared" si="316"/>
        <v>-</v>
      </c>
      <c r="AS828" s="9">
        <f t="shared" si="316"/>
        <v>3.8823099411764712</v>
      </c>
      <c r="AT828" s="9" t="str">
        <f t="shared" si="316"/>
        <v>-</v>
      </c>
      <c r="AU828" s="9" t="str">
        <f t="shared" si="316"/>
        <v>-</v>
      </c>
      <c r="AV828" s="9" t="str">
        <f t="shared" si="316"/>
        <v>-</v>
      </c>
      <c r="AW828" s="9" t="str">
        <f t="shared" si="316"/>
        <v>-</v>
      </c>
      <c r="AX828" s="9" t="str">
        <f t="shared" si="316"/>
        <v>-</v>
      </c>
      <c r="AY828" s="9" t="str">
        <f t="shared" si="316"/>
        <v>-</v>
      </c>
      <c r="AZ828" s="9" t="str">
        <f t="shared" si="316"/>
        <v>-</v>
      </c>
      <c r="BA828" s="9" t="str">
        <f t="shared" si="316"/>
        <v>-</v>
      </c>
      <c r="BB828" s="9">
        <f t="shared" si="316"/>
        <v>2.1176900588235288</v>
      </c>
      <c r="BC828" s="9">
        <f t="shared" si="316"/>
        <v>0.11769005882352879</v>
      </c>
      <c r="BD828" s="9" t="str">
        <f t="shared" si="316"/>
        <v>-</v>
      </c>
      <c r="BE828" s="9">
        <f t="shared" si="316"/>
        <v>0.11769005882352879</v>
      </c>
      <c r="BF828" s="9">
        <f t="shared" si="316"/>
        <v>4.1176900588235288</v>
      </c>
      <c r="BG828" s="9" t="str">
        <f t="shared" si="316"/>
        <v>-</v>
      </c>
      <c r="BH828" s="9" t="str">
        <f t="shared" si="316"/>
        <v>-</v>
      </c>
      <c r="BI828" s="9" t="str">
        <f t="shared" si="316"/>
        <v>-</v>
      </c>
      <c r="BJ828" s="37"/>
      <c r="BK828" s="34"/>
      <c r="BR828" s="25"/>
      <c r="BS828" s="25"/>
      <c r="BV828" s="25"/>
      <c r="BW828" s="25"/>
      <c r="BX828" s="25"/>
    </row>
    <row r="829" spans="1:76">
      <c r="A829" s="38">
        <f t="shared" si="232"/>
        <v>45</v>
      </c>
      <c r="B829" s="36">
        <f t="shared" si="229"/>
        <v>24</v>
      </c>
      <c r="C829" s="36">
        <f t="shared" si="226"/>
        <v>2</v>
      </c>
      <c r="D829" s="9">
        <f t="shared" ref="D829:AI829" si="317">IF(D634="-","-",ABS(D634-$BK634))</f>
        <v>0.50004399999999993</v>
      </c>
      <c r="E829" s="9" t="str">
        <f t="shared" si="317"/>
        <v>-</v>
      </c>
      <c r="F829" s="9" t="str">
        <f t="shared" si="317"/>
        <v>-</v>
      </c>
      <c r="G829" s="9" t="str">
        <f t="shared" si="317"/>
        <v>-</v>
      </c>
      <c r="H829" s="9" t="str">
        <f t="shared" si="317"/>
        <v>-</v>
      </c>
      <c r="I829" s="9" t="str">
        <f t="shared" si="317"/>
        <v>-</v>
      </c>
      <c r="J829" s="9" t="str">
        <f t="shared" si="317"/>
        <v>-</v>
      </c>
      <c r="K829" s="9" t="str">
        <f t="shared" si="317"/>
        <v>-</v>
      </c>
      <c r="L829" s="9" t="str">
        <f t="shared" si="317"/>
        <v>-</v>
      </c>
      <c r="M829" s="9" t="str">
        <f t="shared" si="317"/>
        <v>-</v>
      </c>
      <c r="N829" s="9" t="str">
        <f t="shared" si="317"/>
        <v>-</v>
      </c>
      <c r="O829" s="9" t="str">
        <f t="shared" si="317"/>
        <v>-</v>
      </c>
      <c r="P829" s="9" t="str">
        <f t="shared" si="317"/>
        <v>-</v>
      </c>
      <c r="Q829" s="9">
        <f t="shared" si="317"/>
        <v>0.50004399999999993</v>
      </c>
      <c r="R829" s="9" t="str">
        <f t="shared" si="317"/>
        <v>-</v>
      </c>
      <c r="S829" s="9" t="str">
        <f t="shared" si="317"/>
        <v>-</v>
      </c>
      <c r="T829" s="9">
        <f t="shared" si="317"/>
        <v>0.50004399999999993</v>
      </c>
      <c r="U829" s="9">
        <f t="shared" si="317"/>
        <v>1.4999560000000001</v>
      </c>
      <c r="V829" s="9" t="str">
        <f t="shared" si="317"/>
        <v>-</v>
      </c>
      <c r="W829" s="9" t="str">
        <f t="shared" si="317"/>
        <v>-</v>
      </c>
      <c r="X829" s="9" t="str">
        <f t="shared" si="317"/>
        <v>-</v>
      </c>
      <c r="Y829" s="9" t="str">
        <f t="shared" si="317"/>
        <v>-</v>
      </c>
      <c r="Z829" s="9">
        <f t="shared" si="317"/>
        <v>0.50004399999999993</v>
      </c>
      <c r="AA829" s="9" t="str">
        <f t="shared" si="317"/>
        <v>-</v>
      </c>
      <c r="AB829" s="9">
        <f t="shared" si="317"/>
        <v>0.50004399999999993</v>
      </c>
      <c r="AC829" s="9" t="str">
        <f t="shared" si="317"/>
        <v>-</v>
      </c>
      <c r="AD829" s="9" t="str">
        <f t="shared" si="317"/>
        <v>-</v>
      </c>
      <c r="AE829" s="9" t="str">
        <f t="shared" si="317"/>
        <v>-</v>
      </c>
      <c r="AF829" s="9" t="str">
        <f t="shared" si="317"/>
        <v>-</v>
      </c>
      <c r="AG829" s="9">
        <f t="shared" si="317"/>
        <v>1.4999560000000001</v>
      </c>
      <c r="AH829" s="9" t="str">
        <f t="shared" si="317"/>
        <v>-</v>
      </c>
      <c r="AI829" s="9">
        <f t="shared" si="317"/>
        <v>0.49995600000000007</v>
      </c>
      <c r="AJ829" s="9">
        <f t="shared" ref="AJ829:BI829" si="318">IF(AJ634="-","-",ABS(AJ634-$BK634))</f>
        <v>2.4999560000000001</v>
      </c>
      <c r="AK829" s="9" t="str">
        <f t="shared" si="318"/>
        <v>-</v>
      </c>
      <c r="AL829" s="9" t="str">
        <f t="shared" si="318"/>
        <v>-</v>
      </c>
      <c r="AM829" s="9">
        <f t="shared" si="318"/>
        <v>2.5000439999999999</v>
      </c>
      <c r="AN829" s="9">
        <f t="shared" si="318"/>
        <v>1.4999560000000001</v>
      </c>
      <c r="AO829" s="9" t="str">
        <f t="shared" si="318"/>
        <v>-</v>
      </c>
      <c r="AP829" s="9">
        <f t="shared" si="318"/>
        <v>0.50004399999999993</v>
      </c>
      <c r="AQ829" s="9" t="str">
        <f t="shared" si="318"/>
        <v>-</v>
      </c>
      <c r="AR829" s="9" t="str">
        <f t="shared" si="318"/>
        <v>-</v>
      </c>
      <c r="AS829" s="9">
        <f t="shared" si="318"/>
        <v>2.4999560000000001</v>
      </c>
      <c r="AT829" s="9" t="str">
        <f t="shared" si="318"/>
        <v>-</v>
      </c>
      <c r="AU829" s="9" t="str">
        <f t="shared" si="318"/>
        <v>-</v>
      </c>
      <c r="AV829" s="9" t="str">
        <f t="shared" si="318"/>
        <v>-</v>
      </c>
      <c r="AW829" s="9">
        <f t="shared" si="318"/>
        <v>0.50004399999999993</v>
      </c>
      <c r="AX829" s="9" t="str">
        <f t="shared" si="318"/>
        <v>-</v>
      </c>
      <c r="AY829" s="9" t="str">
        <f t="shared" si="318"/>
        <v>-</v>
      </c>
      <c r="AZ829" s="9">
        <f t="shared" si="318"/>
        <v>2.4999560000000001</v>
      </c>
      <c r="BA829" s="9" t="str">
        <f t="shared" si="318"/>
        <v>-</v>
      </c>
      <c r="BB829" s="9">
        <f t="shared" si="318"/>
        <v>1.5000439999999999</v>
      </c>
      <c r="BC829" s="9">
        <f t="shared" si="318"/>
        <v>2.5000439999999999</v>
      </c>
      <c r="BD829" s="9" t="str">
        <f t="shared" si="318"/>
        <v>-</v>
      </c>
      <c r="BE829" s="9">
        <f t="shared" si="318"/>
        <v>1.5000439999999999</v>
      </c>
      <c r="BF829" s="9" t="str">
        <f t="shared" si="318"/>
        <v>-</v>
      </c>
      <c r="BG829" s="9" t="str">
        <f t="shared" si="318"/>
        <v>-</v>
      </c>
      <c r="BH829" s="9">
        <f t="shared" si="318"/>
        <v>0.50004399999999993</v>
      </c>
      <c r="BI829" s="9">
        <f t="shared" si="318"/>
        <v>0.50004399999999993</v>
      </c>
      <c r="BJ829" s="37"/>
      <c r="BK829" s="34"/>
      <c r="BR829" s="25"/>
      <c r="BS829" s="25"/>
      <c r="BV829" s="25"/>
      <c r="BW829" s="25"/>
      <c r="BX829" s="25"/>
    </row>
    <row r="830" spans="1:76">
      <c r="A830" s="38">
        <f t="shared" si="232"/>
        <v>46</v>
      </c>
      <c r="B830" s="36">
        <f t="shared" si="229"/>
        <v>24</v>
      </c>
      <c r="C830" s="36">
        <f t="shared" si="226"/>
        <v>3</v>
      </c>
      <c r="D830" s="9">
        <f t="shared" ref="D830:AI830" si="319">IF(D635="-","-",ABS(D635-$BK635))</f>
        <v>1.1176020588235289</v>
      </c>
      <c r="E830" s="9" t="str">
        <f t="shared" si="319"/>
        <v>-</v>
      </c>
      <c r="F830" s="9" t="str">
        <f t="shared" si="319"/>
        <v>-</v>
      </c>
      <c r="G830" s="9" t="str">
        <f t="shared" si="319"/>
        <v>-</v>
      </c>
      <c r="H830" s="9" t="str">
        <f t="shared" si="319"/>
        <v>-</v>
      </c>
      <c r="I830" s="9" t="str">
        <f t="shared" si="319"/>
        <v>-</v>
      </c>
      <c r="J830" s="9" t="str">
        <f t="shared" si="319"/>
        <v>-</v>
      </c>
      <c r="K830" s="9" t="str">
        <f t="shared" si="319"/>
        <v>-</v>
      </c>
      <c r="L830" s="9" t="str">
        <f t="shared" si="319"/>
        <v>-</v>
      </c>
      <c r="M830" s="9" t="str">
        <f t="shared" si="319"/>
        <v>-</v>
      </c>
      <c r="N830" s="9" t="str">
        <f t="shared" si="319"/>
        <v>-</v>
      </c>
      <c r="O830" s="9" t="str">
        <f t="shared" si="319"/>
        <v>-</v>
      </c>
      <c r="P830" s="9" t="str">
        <f t="shared" si="319"/>
        <v>-</v>
      </c>
      <c r="Q830" s="9">
        <f t="shared" si="319"/>
        <v>3.8823979411764711</v>
      </c>
      <c r="R830" s="9" t="str">
        <f t="shared" si="319"/>
        <v>-</v>
      </c>
      <c r="S830" s="9" t="str">
        <f t="shared" si="319"/>
        <v>-</v>
      </c>
      <c r="T830" s="9">
        <f t="shared" si="319"/>
        <v>1.1176020588235289</v>
      </c>
      <c r="U830" s="9">
        <f t="shared" si="319"/>
        <v>0.88239794117647108</v>
      </c>
      <c r="V830" s="9" t="str">
        <f t="shared" si="319"/>
        <v>-</v>
      </c>
      <c r="W830" s="9" t="str">
        <f t="shared" si="319"/>
        <v>-</v>
      </c>
      <c r="X830" s="9" t="str">
        <f t="shared" si="319"/>
        <v>-</v>
      </c>
      <c r="Y830" s="9" t="str">
        <f t="shared" si="319"/>
        <v>-</v>
      </c>
      <c r="Z830" s="9">
        <f t="shared" si="319"/>
        <v>1.8823979411764711</v>
      </c>
      <c r="AA830" s="9" t="str">
        <f t="shared" si="319"/>
        <v>-</v>
      </c>
      <c r="AB830" s="9" t="str">
        <f t="shared" si="319"/>
        <v>-</v>
      </c>
      <c r="AC830" s="9" t="str">
        <f t="shared" si="319"/>
        <v>-</v>
      </c>
      <c r="AD830" s="9" t="str">
        <f t="shared" si="319"/>
        <v>-</v>
      </c>
      <c r="AE830" s="9" t="str">
        <f t="shared" si="319"/>
        <v>-</v>
      </c>
      <c r="AF830" s="9" t="str">
        <f t="shared" si="319"/>
        <v>-</v>
      </c>
      <c r="AG830" s="9">
        <f t="shared" si="319"/>
        <v>3.1176020588235289</v>
      </c>
      <c r="AH830" s="9" t="str">
        <f t="shared" si="319"/>
        <v>-</v>
      </c>
      <c r="AI830" s="9">
        <f t="shared" si="319"/>
        <v>3.8823979411764711</v>
      </c>
      <c r="AJ830" s="9">
        <f t="shared" ref="AJ830:BI830" si="320">IF(AJ635="-","-",ABS(AJ635-$BK635))</f>
        <v>1.1176020588235289</v>
      </c>
      <c r="AK830" s="9" t="str">
        <f t="shared" si="320"/>
        <v>-</v>
      </c>
      <c r="AL830" s="9" t="str">
        <f t="shared" si="320"/>
        <v>-</v>
      </c>
      <c r="AM830" s="9">
        <f t="shared" si="320"/>
        <v>0.88239794117647108</v>
      </c>
      <c r="AN830" s="9">
        <f t="shared" si="320"/>
        <v>3.1176020588235289</v>
      </c>
      <c r="AO830" s="9" t="str">
        <f t="shared" si="320"/>
        <v>-</v>
      </c>
      <c r="AP830" s="9">
        <f t="shared" si="320"/>
        <v>2.1176020588235289</v>
      </c>
      <c r="AQ830" s="9" t="str">
        <f t="shared" si="320"/>
        <v>-</v>
      </c>
      <c r="AR830" s="9" t="str">
        <f t="shared" si="320"/>
        <v>-</v>
      </c>
      <c r="AS830" s="9">
        <f t="shared" si="320"/>
        <v>4.1176020588235289</v>
      </c>
      <c r="AT830" s="9" t="str">
        <f t="shared" si="320"/>
        <v>-</v>
      </c>
      <c r="AU830" s="9" t="str">
        <f t="shared" si="320"/>
        <v>-</v>
      </c>
      <c r="AV830" s="9" t="str">
        <f t="shared" si="320"/>
        <v>-</v>
      </c>
      <c r="AW830" s="9">
        <f t="shared" si="320"/>
        <v>1.1176020588235289</v>
      </c>
      <c r="AX830" s="9" t="str">
        <f t="shared" si="320"/>
        <v>-</v>
      </c>
      <c r="AY830" s="9" t="str">
        <f t="shared" si="320"/>
        <v>-</v>
      </c>
      <c r="AZ830" s="9" t="str">
        <f t="shared" si="320"/>
        <v>-</v>
      </c>
      <c r="BA830" s="9" t="str">
        <f t="shared" si="320"/>
        <v>-</v>
      </c>
      <c r="BB830" s="9">
        <f t="shared" si="320"/>
        <v>3.8823979411764711</v>
      </c>
      <c r="BC830" s="9">
        <f t="shared" si="320"/>
        <v>0.88239794117647108</v>
      </c>
      <c r="BD830" s="9" t="str">
        <f t="shared" si="320"/>
        <v>-</v>
      </c>
      <c r="BE830" s="9">
        <f t="shared" si="320"/>
        <v>0.88239794117647108</v>
      </c>
      <c r="BF830" s="9">
        <f t="shared" si="320"/>
        <v>0.11760205882352892</v>
      </c>
      <c r="BG830" s="9" t="str">
        <f t="shared" si="320"/>
        <v>-</v>
      </c>
      <c r="BH830" s="9" t="str">
        <f t="shared" si="320"/>
        <v>-</v>
      </c>
      <c r="BI830" s="9" t="str">
        <f t="shared" si="320"/>
        <v>-</v>
      </c>
      <c r="BJ830" s="37"/>
      <c r="BK830" s="34"/>
      <c r="BR830" s="25"/>
      <c r="BS830" s="25"/>
      <c r="BV830" s="25"/>
      <c r="BW830" s="25"/>
      <c r="BX830" s="25"/>
    </row>
    <row r="831" spans="1:76">
      <c r="A831" s="38">
        <f t="shared" si="232"/>
        <v>47</v>
      </c>
      <c r="B831" s="36">
        <f t="shared" si="229"/>
        <v>25</v>
      </c>
      <c r="C831" s="36">
        <f t="shared" si="226"/>
        <v>1</v>
      </c>
      <c r="D831" s="9">
        <f t="shared" ref="D831:AI831" si="321">IF(D636="-","-",ABS(D636-$BK636))</f>
        <v>0.24995399999999979</v>
      </c>
      <c r="E831" s="9" t="str">
        <f t="shared" si="321"/>
        <v>-</v>
      </c>
      <c r="F831" s="9" t="str">
        <f t="shared" si="321"/>
        <v>-</v>
      </c>
      <c r="G831" s="9" t="str">
        <f t="shared" si="321"/>
        <v>-</v>
      </c>
      <c r="H831" s="9" t="str">
        <f t="shared" si="321"/>
        <v>-</v>
      </c>
      <c r="I831" s="9" t="str">
        <f t="shared" si="321"/>
        <v>-</v>
      </c>
      <c r="J831" s="9" t="str">
        <f t="shared" si="321"/>
        <v>-</v>
      </c>
      <c r="K831" s="9" t="str">
        <f t="shared" si="321"/>
        <v>-</v>
      </c>
      <c r="L831" s="9" t="str">
        <f t="shared" si="321"/>
        <v>-</v>
      </c>
      <c r="M831" s="9" t="str">
        <f t="shared" si="321"/>
        <v>-</v>
      </c>
      <c r="N831" s="9" t="str">
        <f t="shared" si="321"/>
        <v>-</v>
      </c>
      <c r="O831" s="9" t="str">
        <f t="shared" si="321"/>
        <v>-</v>
      </c>
      <c r="P831" s="9" t="str">
        <f t="shared" si="321"/>
        <v>-</v>
      </c>
      <c r="Q831" s="9">
        <f t="shared" si="321"/>
        <v>0.24995399999999979</v>
      </c>
      <c r="R831" s="9" t="str">
        <f t="shared" si="321"/>
        <v>-</v>
      </c>
      <c r="S831" s="9" t="str">
        <f t="shared" si="321"/>
        <v>-</v>
      </c>
      <c r="T831" s="9">
        <f t="shared" si="321"/>
        <v>2.2499539999999998</v>
      </c>
      <c r="U831" s="9">
        <f t="shared" si="321"/>
        <v>5.7500460000000002</v>
      </c>
      <c r="V831" s="9" t="str">
        <f t="shared" si="321"/>
        <v>-</v>
      </c>
      <c r="W831" s="9" t="str">
        <f t="shared" si="321"/>
        <v>-</v>
      </c>
      <c r="X831" s="9" t="str">
        <f t="shared" si="321"/>
        <v>-</v>
      </c>
      <c r="Y831" s="9" t="str">
        <f t="shared" si="321"/>
        <v>-</v>
      </c>
      <c r="Z831" s="9">
        <f t="shared" si="321"/>
        <v>2.7500460000000002</v>
      </c>
      <c r="AA831" s="9" t="str">
        <f t="shared" si="321"/>
        <v>-</v>
      </c>
      <c r="AB831" s="9" t="str">
        <f t="shared" si="321"/>
        <v>-</v>
      </c>
      <c r="AC831" s="9" t="str">
        <f t="shared" si="321"/>
        <v>-</v>
      </c>
      <c r="AD831" s="9" t="str">
        <f t="shared" si="321"/>
        <v>-</v>
      </c>
      <c r="AE831" s="9" t="str">
        <f t="shared" si="321"/>
        <v>-</v>
      </c>
      <c r="AF831" s="9" t="str">
        <f t="shared" si="321"/>
        <v>-</v>
      </c>
      <c r="AG831" s="9">
        <f t="shared" si="321"/>
        <v>0.24995399999999979</v>
      </c>
      <c r="AH831" s="9" t="str">
        <f t="shared" si="321"/>
        <v>-</v>
      </c>
      <c r="AI831" s="9" t="str">
        <f t="shared" si="321"/>
        <v>-</v>
      </c>
      <c r="AJ831" s="9">
        <f t="shared" ref="AJ831:BI831" si="322">IF(AJ636="-","-",ABS(AJ636-$BK636))</f>
        <v>2.2499539999999998</v>
      </c>
      <c r="AK831" s="9">
        <f t="shared" si="322"/>
        <v>2.7500460000000002</v>
      </c>
      <c r="AL831" s="9" t="str">
        <f t="shared" si="322"/>
        <v>-</v>
      </c>
      <c r="AM831" s="9">
        <f t="shared" si="322"/>
        <v>0.24995399999999979</v>
      </c>
      <c r="AN831" s="9">
        <f t="shared" si="322"/>
        <v>0.24995399999999979</v>
      </c>
      <c r="AO831" s="9" t="str">
        <f t="shared" si="322"/>
        <v>-</v>
      </c>
      <c r="AP831" s="9">
        <f t="shared" si="322"/>
        <v>1.7500460000000002</v>
      </c>
      <c r="AQ831" s="9" t="str">
        <f t="shared" si="322"/>
        <v>-</v>
      </c>
      <c r="AR831" s="9" t="str">
        <f t="shared" si="322"/>
        <v>-</v>
      </c>
      <c r="AS831" s="9">
        <f t="shared" si="322"/>
        <v>3.2499539999999998</v>
      </c>
      <c r="AT831" s="9" t="str">
        <f t="shared" si="322"/>
        <v>-</v>
      </c>
      <c r="AU831" s="9" t="str">
        <f t="shared" si="322"/>
        <v>-</v>
      </c>
      <c r="AV831" s="9" t="str">
        <f t="shared" si="322"/>
        <v>-</v>
      </c>
      <c r="AW831" s="9">
        <f t="shared" si="322"/>
        <v>2.2499539999999998</v>
      </c>
      <c r="AX831" s="9" t="str">
        <f t="shared" si="322"/>
        <v>-</v>
      </c>
      <c r="AY831" s="9" t="str">
        <f t="shared" si="322"/>
        <v>-</v>
      </c>
      <c r="AZ831" s="9" t="str">
        <f t="shared" si="322"/>
        <v>-</v>
      </c>
      <c r="BA831" s="9" t="str">
        <f t="shared" si="322"/>
        <v>-</v>
      </c>
      <c r="BB831" s="9" t="str">
        <f t="shared" si="322"/>
        <v>-</v>
      </c>
      <c r="BC831" s="9">
        <f t="shared" si="322"/>
        <v>0.24995399999999979</v>
      </c>
      <c r="BD831" s="9" t="str">
        <f t="shared" si="322"/>
        <v>-</v>
      </c>
      <c r="BE831" s="9">
        <f t="shared" si="322"/>
        <v>2.2499539999999998</v>
      </c>
      <c r="BF831" s="9" t="str">
        <f t="shared" si="322"/>
        <v>-</v>
      </c>
      <c r="BG831" s="9" t="str">
        <f t="shared" si="322"/>
        <v>-</v>
      </c>
      <c r="BH831" s="9">
        <f t="shared" si="322"/>
        <v>0.75004600000000021</v>
      </c>
      <c r="BI831" s="9" t="str">
        <f t="shared" si="322"/>
        <v>-</v>
      </c>
      <c r="BJ831" s="37"/>
      <c r="BK831" s="34"/>
      <c r="BR831" s="25"/>
      <c r="BS831" s="25"/>
      <c r="BV831" s="25"/>
      <c r="BW831" s="25"/>
      <c r="BX831" s="25"/>
    </row>
    <row r="832" spans="1:76">
      <c r="A832" s="38">
        <f t="shared" si="232"/>
        <v>48</v>
      </c>
      <c r="B832" s="36">
        <f t="shared" si="229"/>
        <v>25</v>
      </c>
      <c r="C832" s="36">
        <f t="shared" si="226"/>
        <v>2</v>
      </c>
      <c r="D832" s="9">
        <f t="shared" ref="D832:AI832" si="323">IF(D637="-","-",ABS(D637-$BK637))</f>
        <v>3.6500470000000007</v>
      </c>
      <c r="E832" s="9" t="str">
        <f t="shared" si="323"/>
        <v>-</v>
      </c>
      <c r="F832" s="9" t="str">
        <f t="shared" si="323"/>
        <v>-</v>
      </c>
      <c r="G832" s="9" t="str">
        <f t="shared" si="323"/>
        <v>-</v>
      </c>
      <c r="H832" s="9" t="str">
        <f t="shared" si="323"/>
        <v>-</v>
      </c>
      <c r="I832" s="9" t="str">
        <f t="shared" si="323"/>
        <v>-</v>
      </c>
      <c r="J832" s="9" t="str">
        <f t="shared" si="323"/>
        <v>-</v>
      </c>
      <c r="K832" s="9" t="str">
        <f t="shared" si="323"/>
        <v>-</v>
      </c>
      <c r="L832" s="9" t="str">
        <f t="shared" si="323"/>
        <v>-</v>
      </c>
      <c r="M832" s="9">
        <f t="shared" si="323"/>
        <v>2.6500470000000007</v>
      </c>
      <c r="N832" s="9" t="str">
        <f t="shared" si="323"/>
        <v>-</v>
      </c>
      <c r="O832" s="9" t="str">
        <f t="shared" si="323"/>
        <v>-</v>
      </c>
      <c r="P832" s="9" t="str">
        <f t="shared" si="323"/>
        <v>-</v>
      </c>
      <c r="Q832" s="9">
        <f t="shared" si="323"/>
        <v>1.3499529999999993</v>
      </c>
      <c r="R832" s="9" t="str">
        <f t="shared" si="323"/>
        <v>-</v>
      </c>
      <c r="S832" s="9" t="str">
        <f t="shared" si="323"/>
        <v>-</v>
      </c>
      <c r="T832" s="9">
        <f t="shared" si="323"/>
        <v>2.3499529999999993</v>
      </c>
      <c r="U832" s="9">
        <f t="shared" si="323"/>
        <v>4.6500470000000007</v>
      </c>
      <c r="V832" s="9" t="str">
        <f t="shared" si="323"/>
        <v>-</v>
      </c>
      <c r="W832" s="9" t="str">
        <f t="shared" si="323"/>
        <v>-</v>
      </c>
      <c r="X832" s="9" t="str">
        <f t="shared" si="323"/>
        <v>-</v>
      </c>
      <c r="Y832" s="9" t="str">
        <f t="shared" si="323"/>
        <v>-</v>
      </c>
      <c r="Z832" s="9">
        <f t="shared" si="323"/>
        <v>2.6500470000000007</v>
      </c>
      <c r="AA832" s="9" t="str">
        <f t="shared" si="323"/>
        <v>-</v>
      </c>
      <c r="AB832" s="9" t="str">
        <f t="shared" si="323"/>
        <v>-</v>
      </c>
      <c r="AC832" s="9" t="str">
        <f t="shared" si="323"/>
        <v>-</v>
      </c>
      <c r="AD832" s="9" t="str">
        <f t="shared" si="323"/>
        <v>-</v>
      </c>
      <c r="AE832" s="9" t="str">
        <f t="shared" si="323"/>
        <v>-</v>
      </c>
      <c r="AF832" s="9" t="str">
        <f t="shared" si="323"/>
        <v>-</v>
      </c>
      <c r="AG832" s="9">
        <f t="shared" si="323"/>
        <v>2.3499529999999993</v>
      </c>
      <c r="AH832" s="9" t="str">
        <f t="shared" si="323"/>
        <v>-</v>
      </c>
      <c r="AI832" s="9">
        <f t="shared" si="323"/>
        <v>0.65004700000000071</v>
      </c>
      <c r="AJ832" s="9">
        <f t="shared" ref="AJ832:BI832" si="324">IF(AJ637="-","-",ABS(AJ637-$BK637))</f>
        <v>0.65004700000000071</v>
      </c>
      <c r="AK832" s="9">
        <f t="shared" si="324"/>
        <v>4.6500470000000007</v>
      </c>
      <c r="AL832" s="9">
        <f t="shared" si="324"/>
        <v>3.3499529999999993</v>
      </c>
      <c r="AM832" s="9">
        <f t="shared" si="324"/>
        <v>0.34995299999999929</v>
      </c>
      <c r="AN832" s="9">
        <f t="shared" si="324"/>
        <v>2.3499529999999993</v>
      </c>
      <c r="AO832" s="9" t="str">
        <f t="shared" si="324"/>
        <v>-</v>
      </c>
      <c r="AP832" s="9">
        <f t="shared" si="324"/>
        <v>1.6500470000000007</v>
      </c>
      <c r="AQ832" s="9" t="str">
        <f t="shared" si="324"/>
        <v>-</v>
      </c>
      <c r="AR832" s="9" t="str">
        <f t="shared" si="324"/>
        <v>-</v>
      </c>
      <c r="AS832" s="9">
        <f t="shared" si="324"/>
        <v>2.3499529999999993</v>
      </c>
      <c r="AT832" s="9" t="str">
        <f t="shared" si="324"/>
        <v>-</v>
      </c>
      <c r="AU832" s="9" t="str">
        <f t="shared" si="324"/>
        <v>-</v>
      </c>
      <c r="AV832" s="9" t="str">
        <f t="shared" si="324"/>
        <v>-</v>
      </c>
      <c r="AW832" s="9">
        <f t="shared" si="324"/>
        <v>3.3499529999999993</v>
      </c>
      <c r="AX832" s="9" t="str">
        <f t="shared" si="324"/>
        <v>-</v>
      </c>
      <c r="AY832" s="9" t="str">
        <f t="shared" si="324"/>
        <v>-</v>
      </c>
      <c r="AZ832" s="9">
        <f t="shared" si="324"/>
        <v>2.3499529999999993</v>
      </c>
      <c r="BA832" s="9" t="str">
        <f t="shared" si="324"/>
        <v>-</v>
      </c>
      <c r="BB832" s="9" t="str">
        <f t="shared" si="324"/>
        <v>-</v>
      </c>
      <c r="BC832" s="9">
        <f t="shared" si="324"/>
        <v>2.3499529999999993</v>
      </c>
      <c r="BD832" s="9" t="str">
        <f t="shared" si="324"/>
        <v>-</v>
      </c>
      <c r="BE832" s="9">
        <f t="shared" si="324"/>
        <v>1.6500470000000007</v>
      </c>
      <c r="BF832" s="9" t="str">
        <f t="shared" si="324"/>
        <v>-</v>
      </c>
      <c r="BG832" s="9" t="str">
        <f t="shared" si="324"/>
        <v>-</v>
      </c>
      <c r="BH832" s="9">
        <f t="shared" si="324"/>
        <v>0.34995299999999929</v>
      </c>
      <c r="BI832" s="9" t="str">
        <f t="shared" si="324"/>
        <v>-</v>
      </c>
      <c r="BJ832" s="37"/>
      <c r="BK832" s="34"/>
      <c r="BR832" s="25"/>
      <c r="BS832" s="25"/>
      <c r="BV832" s="25"/>
      <c r="BW832" s="25"/>
      <c r="BX832" s="25"/>
    </row>
    <row r="833" spans="1:76">
      <c r="A833" s="38">
        <f t="shared" si="232"/>
        <v>49</v>
      </c>
      <c r="B833" s="36">
        <f t="shared" si="229"/>
        <v>25</v>
      </c>
      <c r="C833" s="36">
        <f t="shared" si="226"/>
        <v>3</v>
      </c>
      <c r="D833" s="9">
        <f t="shared" ref="D833:AI833" si="325">IF(D638="-","-",ABS(D638-$BK638))</f>
        <v>0.5000479999999996</v>
      </c>
      <c r="E833" s="9" t="str">
        <f t="shared" si="325"/>
        <v>-</v>
      </c>
      <c r="F833" s="9" t="str">
        <f t="shared" si="325"/>
        <v>-</v>
      </c>
      <c r="G833" s="9" t="str">
        <f t="shared" si="325"/>
        <v>-</v>
      </c>
      <c r="H833" s="9" t="str">
        <f t="shared" si="325"/>
        <v>-</v>
      </c>
      <c r="I833" s="9" t="str">
        <f t="shared" si="325"/>
        <v>-</v>
      </c>
      <c r="J833" s="9">
        <f t="shared" si="325"/>
        <v>0.5000479999999996</v>
      </c>
      <c r="K833" s="9" t="str">
        <f t="shared" si="325"/>
        <v>-</v>
      </c>
      <c r="L833" s="9" t="str">
        <f t="shared" si="325"/>
        <v>-</v>
      </c>
      <c r="M833" s="9">
        <f t="shared" si="325"/>
        <v>1.5000479999999996</v>
      </c>
      <c r="N833" s="9" t="str">
        <f t="shared" si="325"/>
        <v>-</v>
      </c>
      <c r="O833" s="9" t="str">
        <f t="shared" si="325"/>
        <v>-</v>
      </c>
      <c r="P833" s="9" t="str">
        <f t="shared" si="325"/>
        <v>-</v>
      </c>
      <c r="Q833" s="9">
        <f t="shared" si="325"/>
        <v>2.5000479999999996</v>
      </c>
      <c r="R833" s="9" t="str">
        <f t="shared" si="325"/>
        <v>-</v>
      </c>
      <c r="S833" s="9" t="str">
        <f t="shared" si="325"/>
        <v>-</v>
      </c>
      <c r="T833" s="9">
        <f t="shared" si="325"/>
        <v>1.4999520000000004</v>
      </c>
      <c r="U833" s="9">
        <f t="shared" si="325"/>
        <v>5.5000479999999996</v>
      </c>
      <c r="V833" s="9" t="str">
        <f t="shared" si="325"/>
        <v>-</v>
      </c>
      <c r="W833" s="9" t="str">
        <f t="shared" si="325"/>
        <v>-</v>
      </c>
      <c r="X833" s="9" t="str">
        <f t="shared" si="325"/>
        <v>-</v>
      </c>
      <c r="Y833" s="9" t="str">
        <f t="shared" si="325"/>
        <v>-</v>
      </c>
      <c r="Z833" s="9">
        <f t="shared" si="325"/>
        <v>0.5000479999999996</v>
      </c>
      <c r="AA833" s="9" t="str">
        <f t="shared" si="325"/>
        <v>-</v>
      </c>
      <c r="AB833" s="9" t="str">
        <f t="shared" si="325"/>
        <v>-</v>
      </c>
      <c r="AC833" s="9" t="str">
        <f t="shared" si="325"/>
        <v>-</v>
      </c>
      <c r="AD833" s="9" t="str">
        <f t="shared" si="325"/>
        <v>-</v>
      </c>
      <c r="AE833" s="9" t="str">
        <f t="shared" si="325"/>
        <v>-</v>
      </c>
      <c r="AF833" s="9" t="str">
        <f t="shared" si="325"/>
        <v>-</v>
      </c>
      <c r="AG833" s="9">
        <f t="shared" si="325"/>
        <v>1.4999520000000004</v>
      </c>
      <c r="AH833" s="9" t="str">
        <f t="shared" si="325"/>
        <v>-</v>
      </c>
      <c r="AI833" s="9" t="str">
        <f t="shared" si="325"/>
        <v>-</v>
      </c>
      <c r="AJ833" s="9">
        <f t="shared" ref="AJ833:BI833" si="326">IF(AJ638="-","-",ABS(AJ638-$BK638))</f>
        <v>1.4999520000000004</v>
      </c>
      <c r="AK833" s="9">
        <f t="shared" si="326"/>
        <v>5.5000479999999996</v>
      </c>
      <c r="AL833" s="9" t="str">
        <f t="shared" si="326"/>
        <v>-</v>
      </c>
      <c r="AM833" s="9">
        <f t="shared" si="326"/>
        <v>0.5000479999999996</v>
      </c>
      <c r="AN833" s="9">
        <f t="shared" si="326"/>
        <v>3.4999520000000004</v>
      </c>
      <c r="AO833" s="9" t="str">
        <f t="shared" si="326"/>
        <v>-</v>
      </c>
      <c r="AP833" s="9">
        <f t="shared" si="326"/>
        <v>0.5000479999999996</v>
      </c>
      <c r="AQ833" s="9" t="str">
        <f t="shared" si="326"/>
        <v>-</v>
      </c>
      <c r="AR833" s="9" t="str">
        <f t="shared" si="326"/>
        <v>-</v>
      </c>
      <c r="AS833" s="9">
        <f t="shared" si="326"/>
        <v>3.4999520000000004</v>
      </c>
      <c r="AT833" s="9" t="str">
        <f t="shared" si="326"/>
        <v>-</v>
      </c>
      <c r="AU833" s="9" t="str">
        <f t="shared" si="326"/>
        <v>-</v>
      </c>
      <c r="AV833" s="9" t="str">
        <f t="shared" si="326"/>
        <v>-</v>
      </c>
      <c r="AW833" s="9" t="str">
        <f t="shared" si="326"/>
        <v>-</v>
      </c>
      <c r="AX833" s="9" t="str">
        <f t="shared" si="326"/>
        <v>-</v>
      </c>
      <c r="AY833" s="9" t="str">
        <f t="shared" si="326"/>
        <v>-</v>
      </c>
      <c r="AZ833" s="9">
        <f t="shared" si="326"/>
        <v>4.4999520000000004</v>
      </c>
      <c r="BA833" s="9" t="str">
        <f t="shared" si="326"/>
        <v>-</v>
      </c>
      <c r="BB833" s="9">
        <f t="shared" si="326"/>
        <v>0.4999520000000004</v>
      </c>
      <c r="BC833" s="9">
        <f t="shared" si="326"/>
        <v>1.4999520000000004</v>
      </c>
      <c r="BD833" s="9" t="str">
        <f t="shared" si="326"/>
        <v>-</v>
      </c>
      <c r="BE833" s="9">
        <f t="shared" si="326"/>
        <v>0.5000479999999996</v>
      </c>
      <c r="BF833" s="9" t="str">
        <f t="shared" si="326"/>
        <v>-</v>
      </c>
      <c r="BG833" s="9" t="str">
        <f t="shared" si="326"/>
        <v>-</v>
      </c>
      <c r="BH833" s="9" t="str">
        <f t="shared" si="326"/>
        <v>-</v>
      </c>
      <c r="BI833" s="9" t="str">
        <f t="shared" si="326"/>
        <v>-</v>
      </c>
      <c r="BJ833" s="37"/>
      <c r="BK833" s="34"/>
      <c r="BR833" s="25"/>
      <c r="BS833" s="25"/>
      <c r="BV833" s="25"/>
      <c r="BW833" s="25"/>
      <c r="BX833" s="25"/>
    </row>
    <row r="834" spans="1:76">
      <c r="A834" s="38">
        <f t="shared" si="232"/>
        <v>50</v>
      </c>
      <c r="B834" s="36">
        <f t="shared" si="229"/>
        <v>26</v>
      </c>
      <c r="C834" s="36">
        <f t="shared" si="226"/>
        <v>1</v>
      </c>
      <c r="D834" s="9">
        <f t="shared" ref="D834:AI834" si="327">IF(D639="-","-",ABS(D639-$BK639))</f>
        <v>5.6667156666666667</v>
      </c>
      <c r="E834" s="9" t="str">
        <f t="shared" si="327"/>
        <v>-</v>
      </c>
      <c r="F834" s="9" t="str">
        <f t="shared" si="327"/>
        <v>-</v>
      </c>
      <c r="G834" s="9" t="str">
        <f t="shared" si="327"/>
        <v>-</v>
      </c>
      <c r="H834" s="9" t="str">
        <f t="shared" si="327"/>
        <v>-</v>
      </c>
      <c r="I834" s="9" t="str">
        <f t="shared" si="327"/>
        <v>-</v>
      </c>
      <c r="J834" s="9" t="str">
        <f t="shared" si="327"/>
        <v>-</v>
      </c>
      <c r="K834" s="9" t="str">
        <f t="shared" si="327"/>
        <v>-</v>
      </c>
      <c r="L834" s="9" t="str">
        <f t="shared" si="327"/>
        <v>-</v>
      </c>
      <c r="M834" s="9" t="str">
        <f t="shared" si="327"/>
        <v>-</v>
      </c>
      <c r="N834" s="9" t="str">
        <f t="shared" si="327"/>
        <v>-</v>
      </c>
      <c r="O834" s="9" t="str">
        <f t="shared" si="327"/>
        <v>-</v>
      </c>
      <c r="P834" s="9" t="str">
        <f t="shared" si="327"/>
        <v>-</v>
      </c>
      <c r="Q834" s="9">
        <f t="shared" si="327"/>
        <v>0.33328433333333329</v>
      </c>
      <c r="R834" s="9" t="str">
        <f t="shared" si="327"/>
        <v>-</v>
      </c>
      <c r="S834" s="9" t="str">
        <f t="shared" si="327"/>
        <v>-</v>
      </c>
      <c r="T834" s="9">
        <f t="shared" si="327"/>
        <v>2.3332843333333333</v>
      </c>
      <c r="U834" s="9">
        <f t="shared" si="327"/>
        <v>3.6667156666666667</v>
      </c>
      <c r="V834" s="9" t="str">
        <f t="shared" si="327"/>
        <v>-</v>
      </c>
      <c r="W834" s="9" t="str">
        <f t="shared" si="327"/>
        <v>-</v>
      </c>
      <c r="X834" s="9" t="str">
        <f t="shared" si="327"/>
        <v>-</v>
      </c>
      <c r="Y834" s="9" t="str">
        <f t="shared" si="327"/>
        <v>-</v>
      </c>
      <c r="Z834" s="9">
        <f t="shared" si="327"/>
        <v>0.66671566666666671</v>
      </c>
      <c r="AA834" s="9" t="str">
        <f t="shared" si="327"/>
        <v>-</v>
      </c>
      <c r="AB834" s="9" t="str">
        <f t="shared" si="327"/>
        <v>-</v>
      </c>
      <c r="AC834" s="9" t="str">
        <f t="shared" si="327"/>
        <v>-</v>
      </c>
      <c r="AD834" s="9" t="str">
        <f t="shared" si="327"/>
        <v>-</v>
      </c>
      <c r="AE834" s="9" t="str">
        <f t="shared" si="327"/>
        <v>-</v>
      </c>
      <c r="AF834" s="9" t="str">
        <f t="shared" si="327"/>
        <v>-</v>
      </c>
      <c r="AG834" s="9">
        <f t="shared" si="327"/>
        <v>3.3332843333333333</v>
      </c>
      <c r="AH834" s="9" t="str">
        <f t="shared" si="327"/>
        <v>-</v>
      </c>
      <c r="AI834" s="9" t="str">
        <f t="shared" si="327"/>
        <v>-</v>
      </c>
      <c r="AJ834" s="9">
        <f t="shared" ref="AJ834:BI834" si="328">IF(AJ639="-","-",ABS(AJ639-$BK639))</f>
        <v>1.6667156666666667</v>
      </c>
      <c r="AK834" s="9">
        <f t="shared" si="328"/>
        <v>1.6667156666666667</v>
      </c>
      <c r="AL834" s="9" t="str">
        <f t="shared" si="328"/>
        <v>-</v>
      </c>
      <c r="AM834" s="9">
        <f t="shared" si="328"/>
        <v>1.3332843333333333</v>
      </c>
      <c r="AN834" s="9">
        <f t="shared" si="328"/>
        <v>3.3332843333333333</v>
      </c>
      <c r="AO834" s="9" t="str">
        <f t="shared" si="328"/>
        <v>-</v>
      </c>
      <c r="AP834" s="9">
        <f t="shared" si="328"/>
        <v>0.33328433333333329</v>
      </c>
      <c r="AQ834" s="9" t="str">
        <f t="shared" si="328"/>
        <v>-</v>
      </c>
      <c r="AR834" s="9" t="str">
        <f t="shared" si="328"/>
        <v>-</v>
      </c>
      <c r="AS834" s="9">
        <f t="shared" si="328"/>
        <v>5.3332843333333333</v>
      </c>
      <c r="AT834" s="9" t="str">
        <f t="shared" si="328"/>
        <v>-</v>
      </c>
      <c r="AU834" s="9" t="str">
        <f t="shared" si="328"/>
        <v>-</v>
      </c>
      <c r="AV834" s="9" t="str">
        <f t="shared" si="328"/>
        <v>-</v>
      </c>
      <c r="AW834" s="9" t="str">
        <f t="shared" si="328"/>
        <v>-</v>
      </c>
      <c r="AX834" s="9" t="str">
        <f t="shared" si="328"/>
        <v>-</v>
      </c>
      <c r="AY834" s="9" t="str">
        <f t="shared" si="328"/>
        <v>-</v>
      </c>
      <c r="AZ834" s="9" t="str">
        <f t="shared" si="328"/>
        <v>-</v>
      </c>
      <c r="BA834" s="9" t="str">
        <f t="shared" si="328"/>
        <v>-</v>
      </c>
      <c r="BB834" s="9" t="str">
        <f t="shared" si="328"/>
        <v>-</v>
      </c>
      <c r="BC834" s="9">
        <f t="shared" si="328"/>
        <v>1.3332843333333333</v>
      </c>
      <c r="BD834" s="9" t="str">
        <f t="shared" si="328"/>
        <v>-</v>
      </c>
      <c r="BE834" s="9">
        <f t="shared" si="328"/>
        <v>5.6667156666666667</v>
      </c>
      <c r="BF834" s="9">
        <f t="shared" si="328"/>
        <v>1.3332843333333333</v>
      </c>
      <c r="BG834" s="9" t="str">
        <f t="shared" si="328"/>
        <v>-</v>
      </c>
      <c r="BH834" s="9" t="str">
        <f t="shared" si="328"/>
        <v>-</v>
      </c>
      <c r="BI834" s="9" t="str">
        <f t="shared" si="328"/>
        <v>-</v>
      </c>
      <c r="BJ834" s="37"/>
      <c r="BK834" s="34"/>
      <c r="BR834" s="25"/>
      <c r="BS834" s="25"/>
      <c r="BV834" s="25"/>
      <c r="BW834" s="25"/>
      <c r="BX834" s="25"/>
    </row>
    <row r="835" spans="1:76">
      <c r="A835" s="38">
        <f t="shared" si="232"/>
        <v>51</v>
      </c>
      <c r="B835" s="36">
        <f t="shared" si="229"/>
        <v>26</v>
      </c>
      <c r="C835" s="36">
        <f t="shared" si="226"/>
        <v>2</v>
      </c>
      <c r="D835" s="9">
        <f t="shared" ref="D835:AI835" si="329">IF(D640="-","-",ABS(D640-$BK640))</f>
        <v>0.33328333333333315</v>
      </c>
      <c r="E835" s="9" t="str">
        <f t="shared" si="329"/>
        <v>-</v>
      </c>
      <c r="F835" s="9">
        <f t="shared" si="329"/>
        <v>0.33328333333333315</v>
      </c>
      <c r="G835" s="9" t="str">
        <f t="shared" si="329"/>
        <v>-</v>
      </c>
      <c r="H835" s="9" t="str">
        <f t="shared" si="329"/>
        <v>-</v>
      </c>
      <c r="I835" s="9" t="str">
        <f t="shared" si="329"/>
        <v>-</v>
      </c>
      <c r="J835" s="9" t="str">
        <f t="shared" si="329"/>
        <v>-</v>
      </c>
      <c r="K835" s="9" t="str">
        <f t="shared" si="329"/>
        <v>-</v>
      </c>
      <c r="L835" s="9" t="str">
        <f t="shared" si="329"/>
        <v>-</v>
      </c>
      <c r="M835" s="9" t="str">
        <f t="shared" si="329"/>
        <v>-</v>
      </c>
      <c r="N835" s="9" t="str">
        <f t="shared" si="329"/>
        <v>-</v>
      </c>
      <c r="O835" s="9" t="str">
        <f t="shared" si="329"/>
        <v>-</v>
      </c>
      <c r="P835" s="9" t="str">
        <f t="shared" si="329"/>
        <v>-</v>
      </c>
      <c r="Q835" s="9">
        <f t="shared" si="329"/>
        <v>0.66671666666666685</v>
      </c>
      <c r="R835" s="9" t="str">
        <f t="shared" si="329"/>
        <v>-</v>
      </c>
      <c r="S835" s="9" t="str">
        <f t="shared" si="329"/>
        <v>-</v>
      </c>
      <c r="T835" s="9">
        <f t="shared" si="329"/>
        <v>0.33328333333333315</v>
      </c>
      <c r="U835" s="9">
        <f t="shared" si="329"/>
        <v>3.6667166666666668</v>
      </c>
      <c r="V835" s="9" t="str">
        <f t="shared" si="329"/>
        <v>-</v>
      </c>
      <c r="W835" s="9" t="str">
        <f t="shared" si="329"/>
        <v>-</v>
      </c>
      <c r="X835" s="9" t="str">
        <f t="shared" si="329"/>
        <v>-</v>
      </c>
      <c r="Y835" s="9" t="str">
        <f t="shared" si="329"/>
        <v>-</v>
      </c>
      <c r="Z835" s="9">
        <f t="shared" si="329"/>
        <v>2.6667166666666668</v>
      </c>
      <c r="AA835" s="9" t="str">
        <f t="shared" si="329"/>
        <v>-</v>
      </c>
      <c r="AB835" s="9" t="str">
        <f t="shared" si="329"/>
        <v>-</v>
      </c>
      <c r="AC835" s="9" t="str">
        <f t="shared" si="329"/>
        <v>-</v>
      </c>
      <c r="AD835" s="9" t="str">
        <f t="shared" si="329"/>
        <v>-</v>
      </c>
      <c r="AE835" s="9" t="str">
        <f t="shared" si="329"/>
        <v>-</v>
      </c>
      <c r="AF835" s="9" t="str">
        <f t="shared" si="329"/>
        <v>-</v>
      </c>
      <c r="AG835" s="9">
        <f t="shared" si="329"/>
        <v>0.33328333333333315</v>
      </c>
      <c r="AH835" s="9" t="str">
        <f t="shared" si="329"/>
        <v>-</v>
      </c>
      <c r="AI835" s="9">
        <f t="shared" si="329"/>
        <v>1.3332833333333332</v>
      </c>
      <c r="AJ835" s="9">
        <f t="shared" ref="AJ835:BI835" si="330">IF(AJ640="-","-",ABS(AJ640-$BK640))</f>
        <v>0.33328333333333315</v>
      </c>
      <c r="AK835" s="9" t="str">
        <f t="shared" si="330"/>
        <v>-</v>
      </c>
      <c r="AL835" s="9" t="str">
        <f t="shared" si="330"/>
        <v>-</v>
      </c>
      <c r="AM835" s="9">
        <f t="shared" si="330"/>
        <v>2.3332833333333332</v>
      </c>
      <c r="AN835" s="9">
        <f t="shared" si="330"/>
        <v>2.3332833333333332</v>
      </c>
      <c r="AO835" s="9" t="str">
        <f t="shared" si="330"/>
        <v>-</v>
      </c>
      <c r="AP835" s="9">
        <f t="shared" si="330"/>
        <v>0.33328333333333315</v>
      </c>
      <c r="AQ835" s="9" t="str">
        <f t="shared" si="330"/>
        <v>-</v>
      </c>
      <c r="AR835" s="9" t="str">
        <f t="shared" si="330"/>
        <v>-</v>
      </c>
      <c r="AS835" s="9">
        <f t="shared" si="330"/>
        <v>3.3332833333333332</v>
      </c>
      <c r="AT835" s="9" t="str">
        <f t="shared" si="330"/>
        <v>-</v>
      </c>
      <c r="AU835" s="9" t="str">
        <f t="shared" si="330"/>
        <v>-</v>
      </c>
      <c r="AV835" s="9" t="str">
        <f t="shared" si="330"/>
        <v>-</v>
      </c>
      <c r="AW835" s="9" t="str">
        <f t="shared" si="330"/>
        <v>-</v>
      </c>
      <c r="AX835" s="9" t="str">
        <f t="shared" si="330"/>
        <v>-</v>
      </c>
      <c r="AY835" s="9" t="str">
        <f t="shared" si="330"/>
        <v>-</v>
      </c>
      <c r="AZ835" s="9" t="str">
        <f t="shared" si="330"/>
        <v>-</v>
      </c>
      <c r="BA835" s="9" t="str">
        <f t="shared" si="330"/>
        <v>-</v>
      </c>
      <c r="BB835" s="9">
        <f t="shared" si="330"/>
        <v>4.6667166666666668</v>
      </c>
      <c r="BC835" s="9">
        <f t="shared" si="330"/>
        <v>0.33328333333333315</v>
      </c>
      <c r="BD835" s="9" t="str">
        <f t="shared" si="330"/>
        <v>-</v>
      </c>
      <c r="BE835" s="9">
        <f t="shared" si="330"/>
        <v>0.33328333333333315</v>
      </c>
      <c r="BF835" s="9" t="str">
        <f t="shared" si="330"/>
        <v>-</v>
      </c>
      <c r="BG835" s="9" t="str">
        <f t="shared" si="330"/>
        <v>-</v>
      </c>
      <c r="BH835" s="9">
        <f t="shared" si="330"/>
        <v>0.33328333333333315</v>
      </c>
      <c r="BI835" s="9">
        <f t="shared" si="330"/>
        <v>0.66671666666666685</v>
      </c>
      <c r="BJ835" s="37"/>
      <c r="BK835" s="34"/>
      <c r="BR835" s="25"/>
      <c r="BS835" s="25"/>
      <c r="BV835" s="25"/>
      <c r="BW835" s="25"/>
      <c r="BX835" s="25"/>
    </row>
    <row r="836" spans="1:76">
      <c r="A836" s="38">
        <f t="shared" si="232"/>
        <v>52</v>
      </c>
      <c r="B836" s="36">
        <f t="shared" si="229"/>
        <v>26</v>
      </c>
      <c r="C836" s="36">
        <f t="shared" si="226"/>
        <v>3</v>
      </c>
      <c r="D836" s="9">
        <f t="shared" ref="D836:AI836" si="331">IF(D641="-","-",ABS(D641-$BK641))</f>
        <v>1.937551</v>
      </c>
      <c r="E836" s="9" t="str">
        <f t="shared" si="331"/>
        <v>-</v>
      </c>
      <c r="F836" s="9">
        <f t="shared" si="331"/>
        <v>1.062449</v>
      </c>
      <c r="G836" s="9" t="str">
        <f t="shared" si="331"/>
        <v>-</v>
      </c>
      <c r="H836" s="9" t="str">
        <f t="shared" si="331"/>
        <v>-</v>
      </c>
      <c r="I836" s="9" t="str">
        <f t="shared" si="331"/>
        <v>-</v>
      </c>
      <c r="J836" s="9" t="str">
        <f t="shared" si="331"/>
        <v>-</v>
      </c>
      <c r="K836" s="9" t="str">
        <f t="shared" si="331"/>
        <v>-</v>
      </c>
      <c r="L836" s="9" t="str">
        <f t="shared" si="331"/>
        <v>-</v>
      </c>
      <c r="M836" s="9" t="str">
        <f t="shared" si="331"/>
        <v>-</v>
      </c>
      <c r="N836" s="9" t="str">
        <f t="shared" si="331"/>
        <v>-</v>
      </c>
      <c r="O836" s="9" t="str">
        <f t="shared" si="331"/>
        <v>-</v>
      </c>
      <c r="P836" s="9" t="str">
        <f t="shared" si="331"/>
        <v>-</v>
      </c>
      <c r="Q836" s="9">
        <f t="shared" si="331"/>
        <v>2.062449</v>
      </c>
      <c r="R836" s="9" t="str">
        <f t="shared" si="331"/>
        <v>-</v>
      </c>
      <c r="S836" s="9" t="str">
        <f t="shared" si="331"/>
        <v>-</v>
      </c>
      <c r="T836" s="9">
        <f t="shared" si="331"/>
        <v>1.062449</v>
      </c>
      <c r="U836" s="9">
        <f t="shared" si="331"/>
        <v>6.2448999999999977E-2</v>
      </c>
      <c r="V836" s="9" t="str">
        <f t="shared" si="331"/>
        <v>-</v>
      </c>
      <c r="W836" s="9" t="str">
        <f t="shared" si="331"/>
        <v>-</v>
      </c>
      <c r="X836" s="9" t="str">
        <f t="shared" si="331"/>
        <v>-</v>
      </c>
      <c r="Y836" s="9" t="str">
        <f t="shared" si="331"/>
        <v>-</v>
      </c>
      <c r="Z836" s="9">
        <f t="shared" si="331"/>
        <v>1.937551</v>
      </c>
      <c r="AA836" s="9" t="str">
        <f t="shared" si="331"/>
        <v>-</v>
      </c>
      <c r="AB836" s="9" t="str">
        <f t="shared" si="331"/>
        <v>-</v>
      </c>
      <c r="AC836" s="9" t="str">
        <f t="shared" si="331"/>
        <v>-</v>
      </c>
      <c r="AD836" s="9" t="str">
        <f t="shared" si="331"/>
        <v>-</v>
      </c>
      <c r="AE836" s="9" t="str">
        <f t="shared" si="331"/>
        <v>-</v>
      </c>
      <c r="AF836" s="9" t="str">
        <f t="shared" si="331"/>
        <v>-</v>
      </c>
      <c r="AG836" s="9">
        <f t="shared" si="331"/>
        <v>1.937551</v>
      </c>
      <c r="AH836" s="9" t="str">
        <f t="shared" si="331"/>
        <v>-</v>
      </c>
      <c r="AI836" s="9">
        <f t="shared" si="331"/>
        <v>2.062449</v>
      </c>
      <c r="AJ836" s="9">
        <f t="shared" ref="AJ836:BI836" si="332">IF(AJ641="-","-",ABS(AJ641-$BK641))</f>
        <v>1.062449</v>
      </c>
      <c r="AK836" s="9" t="str">
        <f t="shared" si="332"/>
        <v>-</v>
      </c>
      <c r="AL836" s="9" t="str">
        <f t="shared" si="332"/>
        <v>-</v>
      </c>
      <c r="AM836" s="9">
        <f t="shared" si="332"/>
        <v>1.062449</v>
      </c>
      <c r="AN836" s="9">
        <f t="shared" si="332"/>
        <v>6.2448999999999977E-2</v>
      </c>
      <c r="AO836" s="9" t="str">
        <f t="shared" si="332"/>
        <v>-</v>
      </c>
      <c r="AP836" s="9">
        <f t="shared" si="332"/>
        <v>0.93755100000000002</v>
      </c>
      <c r="AQ836" s="9" t="str">
        <f t="shared" si="332"/>
        <v>-</v>
      </c>
      <c r="AR836" s="9" t="str">
        <f t="shared" si="332"/>
        <v>-</v>
      </c>
      <c r="AS836" s="9">
        <f t="shared" si="332"/>
        <v>3.937551</v>
      </c>
      <c r="AT836" s="9" t="str">
        <f t="shared" si="332"/>
        <v>-</v>
      </c>
      <c r="AU836" s="9" t="str">
        <f t="shared" si="332"/>
        <v>-</v>
      </c>
      <c r="AV836" s="9" t="str">
        <f t="shared" si="332"/>
        <v>-</v>
      </c>
      <c r="AW836" s="9" t="str">
        <f t="shared" si="332"/>
        <v>-</v>
      </c>
      <c r="AX836" s="9" t="str">
        <f t="shared" si="332"/>
        <v>-</v>
      </c>
      <c r="AY836" s="9" t="str">
        <f t="shared" si="332"/>
        <v>-</v>
      </c>
      <c r="AZ836" s="9" t="str">
        <f t="shared" si="332"/>
        <v>-</v>
      </c>
      <c r="BA836" s="9" t="str">
        <f t="shared" si="332"/>
        <v>-</v>
      </c>
      <c r="BB836" s="9" t="str">
        <f t="shared" si="332"/>
        <v>-</v>
      </c>
      <c r="BC836" s="9">
        <f t="shared" si="332"/>
        <v>2.062449</v>
      </c>
      <c r="BD836" s="9" t="str">
        <f t="shared" si="332"/>
        <v>-</v>
      </c>
      <c r="BE836" s="9">
        <f t="shared" si="332"/>
        <v>1.937551</v>
      </c>
      <c r="BF836" s="9" t="str">
        <f t="shared" si="332"/>
        <v>-</v>
      </c>
      <c r="BG836" s="9" t="str">
        <f t="shared" si="332"/>
        <v>-</v>
      </c>
      <c r="BH836" s="9" t="str">
        <f t="shared" si="332"/>
        <v>-</v>
      </c>
      <c r="BI836" s="9">
        <f t="shared" si="332"/>
        <v>2.062449</v>
      </c>
      <c r="BJ836" s="37"/>
      <c r="BK836" s="34"/>
      <c r="BR836" s="25"/>
      <c r="BS836" s="25"/>
      <c r="BV836" s="25"/>
      <c r="BW836" s="25"/>
      <c r="BX836" s="25"/>
    </row>
    <row r="837" spans="1:76">
      <c r="A837" s="38">
        <f t="shared" si="232"/>
        <v>53</v>
      </c>
      <c r="B837" s="36">
        <f t="shared" si="229"/>
        <v>27</v>
      </c>
      <c r="C837" s="36">
        <f t="shared" si="226"/>
        <v>1</v>
      </c>
      <c r="D837" s="9">
        <f t="shared" ref="D837:AI837" si="333">IF(D642="-","-",ABS(D642-$BK642))</f>
        <v>0.1666146666666668</v>
      </c>
      <c r="E837" s="9" t="str">
        <f t="shared" si="333"/>
        <v>-</v>
      </c>
      <c r="F837" s="9">
        <f t="shared" si="333"/>
        <v>3.1666146666666668</v>
      </c>
      <c r="G837" s="9" t="str">
        <f t="shared" si="333"/>
        <v>-</v>
      </c>
      <c r="H837" s="9" t="str">
        <f t="shared" si="333"/>
        <v>-</v>
      </c>
      <c r="I837" s="9" t="str">
        <f t="shared" si="333"/>
        <v>-</v>
      </c>
      <c r="J837" s="9">
        <f t="shared" si="333"/>
        <v>3.8333853333333332</v>
      </c>
      <c r="K837" s="9" t="str">
        <f t="shared" si="333"/>
        <v>-</v>
      </c>
      <c r="L837" s="9" t="str">
        <f t="shared" si="333"/>
        <v>-</v>
      </c>
      <c r="M837" s="9" t="str">
        <f t="shared" si="333"/>
        <v>-</v>
      </c>
      <c r="N837" s="9" t="str">
        <f t="shared" si="333"/>
        <v>-</v>
      </c>
      <c r="O837" s="9" t="str">
        <f t="shared" si="333"/>
        <v>-</v>
      </c>
      <c r="P837" s="9" t="str">
        <f t="shared" si="333"/>
        <v>-</v>
      </c>
      <c r="Q837" s="9">
        <f t="shared" si="333"/>
        <v>3.8333853333333332</v>
      </c>
      <c r="R837" s="9" t="str">
        <f t="shared" si="333"/>
        <v>-</v>
      </c>
      <c r="S837" s="9" t="str">
        <f t="shared" si="333"/>
        <v>-</v>
      </c>
      <c r="T837" s="9">
        <f t="shared" si="333"/>
        <v>0.1666146666666668</v>
      </c>
      <c r="U837" s="9">
        <f t="shared" si="333"/>
        <v>3.8333853333333332</v>
      </c>
      <c r="V837" s="9" t="str">
        <f t="shared" si="333"/>
        <v>-</v>
      </c>
      <c r="W837" s="9" t="str">
        <f t="shared" si="333"/>
        <v>-</v>
      </c>
      <c r="X837" s="9" t="str">
        <f t="shared" si="333"/>
        <v>-</v>
      </c>
      <c r="Y837" s="9" t="str">
        <f t="shared" si="333"/>
        <v>-</v>
      </c>
      <c r="Z837" s="9">
        <f t="shared" si="333"/>
        <v>2.8333853333333332</v>
      </c>
      <c r="AA837" s="9" t="str">
        <f t="shared" si="333"/>
        <v>-</v>
      </c>
      <c r="AB837" s="9" t="str">
        <f t="shared" si="333"/>
        <v>-</v>
      </c>
      <c r="AC837" s="9" t="str">
        <f t="shared" si="333"/>
        <v>-</v>
      </c>
      <c r="AD837" s="9" t="str">
        <f t="shared" si="333"/>
        <v>-</v>
      </c>
      <c r="AE837" s="9" t="str">
        <f t="shared" si="333"/>
        <v>-</v>
      </c>
      <c r="AF837" s="9" t="str">
        <f t="shared" si="333"/>
        <v>-</v>
      </c>
      <c r="AG837" s="9">
        <f t="shared" si="333"/>
        <v>0.1666146666666668</v>
      </c>
      <c r="AH837" s="9" t="str">
        <f t="shared" si="333"/>
        <v>-</v>
      </c>
      <c r="AI837" s="9">
        <f t="shared" si="333"/>
        <v>1.1666146666666668</v>
      </c>
      <c r="AJ837" s="9">
        <f t="shared" ref="AJ837:BI837" si="334">IF(AJ642="-","-",ABS(AJ642-$BK642))</f>
        <v>0.1666146666666668</v>
      </c>
      <c r="AK837" s="9" t="str">
        <f t="shared" si="334"/>
        <v>-</v>
      </c>
      <c r="AL837" s="9">
        <f t="shared" si="334"/>
        <v>0.8333853333333332</v>
      </c>
      <c r="AM837" s="9">
        <f t="shared" si="334"/>
        <v>0.1666146666666668</v>
      </c>
      <c r="AN837" s="9">
        <f t="shared" si="334"/>
        <v>3.1666146666666668</v>
      </c>
      <c r="AO837" s="9" t="str">
        <f t="shared" si="334"/>
        <v>-</v>
      </c>
      <c r="AP837" s="9">
        <f t="shared" si="334"/>
        <v>1.1666146666666668</v>
      </c>
      <c r="AQ837" s="9" t="str">
        <f t="shared" si="334"/>
        <v>-</v>
      </c>
      <c r="AR837" s="9" t="str">
        <f t="shared" si="334"/>
        <v>-</v>
      </c>
      <c r="AS837" s="9">
        <f t="shared" si="334"/>
        <v>2.1666146666666668</v>
      </c>
      <c r="AT837" s="9" t="str">
        <f t="shared" si="334"/>
        <v>-</v>
      </c>
      <c r="AU837" s="9" t="str">
        <f t="shared" si="334"/>
        <v>-</v>
      </c>
      <c r="AV837" s="9" t="str">
        <f t="shared" si="334"/>
        <v>-</v>
      </c>
      <c r="AW837" s="9" t="str">
        <f t="shared" si="334"/>
        <v>-</v>
      </c>
      <c r="AX837" s="9" t="str">
        <f t="shared" si="334"/>
        <v>-</v>
      </c>
      <c r="AY837" s="9" t="str">
        <f t="shared" si="334"/>
        <v>-</v>
      </c>
      <c r="AZ837" s="9">
        <f t="shared" si="334"/>
        <v>4.1666146666666668</v>
      </c>
      <c r="BA837" s="9" t="str">
        <f t="shared" si="334"/>
        <v>-</v>
      </c>
      <c r="BB837" s="9" t="str">
        <f t="shared" si="334"/>
        <v>-</v>
      </c>
      <c r="BC837" s="9">
        <f t="shared" si="334"/>
        <v>0.1666146666666668</v>
      </c>
      <c r="BD837" s="9" t="str">
        <f t="shared" si="334"/>
        <v>-</v>
      </c>
      <c r="BE837" s="9">
        <f t="shared" si="334"/>
        <v>0.8333853333333332</v>
      </c>
      <c r="BF837" s="9" t="str">
        <f t="shared" si="334"/>
        <v>-</v>
      </c>
      <c r="BG837" s="9" t="str">
        <f t="shared" si="334"/>
        <v>-</v>
      </c>
      <c r="BH837" s="9" t="str">
        <f t="shared" si="334"/>
        <v>-</v>
      </c>
      <c r="BI837" s="9" t="str">
        <f t="shared" si="334"/>
        <v>-</v>
      </c>
      <c r="BJ837" s="37"/>
      <c r="BK837" s="34"/>
      <c r="BR837" s="25"/>
      <c r="BS837" s="25"/>
      <c r="BV837" s="25"/>
      <c r="BW837" s="25"/>
      <c r="BX837" s="25"/>
    </row>
    <row r="838" spans="1:76">
      <c r="A838" s="38">
        <f t="shared" si="232"/>
        <v>54</v>
      </c>
      <c r="B838" s="36">
        <f t="shared" si="229"/>
        <v>27</v>
      </c>
      <c r="C838" s="36">
        <f t="shared" si="226"/>
        <v>2</v>
      </c>
      <c r="D838" s="9">
        <f t="shared" ref="D838:AI838" si="335">IF(D643="-","-",ABS(D643-$BK643))</f>
        <v>0.23071623076923053</v>
      </c>
      <c r="E838" s="9" t="str">
        <f t="shared" si="335"/>
        <v>-</v>
      </c>
      <c r="F838" s="9" t="str">
        <f t="shared" si="335"/>
        <v>-</v>
      </c>
      <c r="G838" s="9" t="str">
        <f t="shared" si="335"/>
        <v>-</v>
      </c>
      <c r="H838" s="9" t="str">
        <f t="shared" si="335"/>
        <v>-</v>
      </c>
      <c r="I838" s="9" t="str">
        <f t="shared" si="335"/>
        <v>-</v>
      </c>
      <c r="J838" s="9" t="str">
        <f t="shared" si="335"/>
        <v>-</v>
      </c>
      <c r="K838" s="9" t="str">
        <f t="shared" si="335"/>
        <v>-</v>
      </c>
      <c r="L838" s="9" t="str">
        <f t="shared" si="335"/>
        <v>-</v>
      </c>
      <c r="M838" s="9" t="str">
        <f t="shared" si="335"/>
        <v>-</v>
      </c>
      <c r="N838" s="9" t="str">
        <f t="shared" si="335"/>
        <v>-</v>
      </c>
      <c r="O838" s="9" t="str">
        <f t="shared" si="335"/>
        <v>-</v>
      </c>
      <c r="P838" s="9" t="str">
        <f t="shared" si="335"/>
        <v>-</v>
      </c>
      <c r="Q838" s="9">
        <f t="shared" si="335"/>
        <v>3.7692837692307695</v>
      </c>
      <c r="R838" s="9" t="str">
        <f t="shared" si="335"/>
        <v>-</v>
      </c>
      <c r="S838" s="9" t="str">
        <f t="shared" si="335"/>
        <v>-</v>
      </c>
      <c r="T838" s="9">
        <f t="shared" si="335"/>
        <v>1.7692837692307695</v>
      </c>
      <c r="U838" s="9">
        <f t="shared" si="335"/>
        <v>0.76928376923076947</v>
      </c>
      <c r="V838" s="9" t="str">
        <f t="shared" si="335"/>
        <v>-</v>
      </c>
      <c r="W838" s="9" t="str">
        <f t="shared" si="335"/>
        <v>-</v>
      </c>
      <c r="X838" s="9" t="str">
        <f t="shared" si="335"/>
        <v>-</v>
      </c>
      <c r="Y838" s="9" t="str">
        <f t="shared" si="335"/>
        <v>-</v>
      </c>
      <c r="Z838" s="9">
        <f t="shared" si="335"/>
        <v>0.76928376923076947</v>
      </c>
      <c r="AA838" s="9" t="str">
        <f t="shared" si="335"/>
        <v>-</v>
      </c>
      <c r="AB838" s="9" t="str">
        <f t="shared" si="335"/>
        <v>-</v>
      </c>
      <c r="AC838" s="9" t="str">
        <f t="shared" si="335"/>
        <v>-</v>
      </c>
      <c r="AD838" s="9" t="str">
        <f t="shared" si="335"/>
        <v>-</v>
      </c>
      <c r="AE838" s="9" t="str">
        <f t="shared" si="335"/>
        <v>-</v>
      </c>
      <c r="AF838" s="9" t="str">
        <f t="shared" si="335"/>
        <v>-</v>
      </c>
      <c r="AG838" s="9">
        <f t="shared" si="335"/>
        <v>2.2307162307692305</v>
      </c>
      <c r="AH838" s="9" t="str">
        <f t="shared" si="335"/>
        <v>-</v>
      </c>
      <c r="AI838" s="9" t="str">
        <f t="shared" si="335"/>
        <v>-</v>
      </c>
      <c r="AJ838" s="9">
        <f t="shared" ref="AJ838:BI838" si="336">IF(AJ643="-","-",ABS(AJ643-$BK643))</f>
        <v>0.23071623076923053</v>
      </c>
      <c r="AK838" s="9" t="str">
        <f t="shared" si="336"/>
        <v>-</v>
      </c>
      <c r="AL838" s="9" t="str">
        <f t="shared" si="336"/>
        <v>-</v>
      </c>
      <c r="AM838" s="9">
        <f t="shared" si="336"/>
        <v>0.76928376923076947</v>
      </c>
      <c r="AN838" s="9">
        <f t="shared" si="336"/>
        <v>1.2307162307692305</v>
      </c>
      <c r="AO838" s="9" t="str">
        <f t="shared" si="336"/>
        <v>-</v>
      </c>
      <c r="AP838" s="9">
        <f t="shared" si="336"/>
        <v>1.2307162307692305</v>
      </c>
      <c r="AQ838" s="9" t="str">
        <f t="shared" si="336"/>
        <v>-</v>
      </c>
      <c r="AR838" s="9" t="str">
        <f t="shared" si="336"/>
        <v>-</v>
      </c>
      <c r="AS838" s="9">
        <f t="shared" si="336"/>
        <v>4.2307162307692305</v>
      </c>
      <c r="AT838" s="9" t="str">
        <f t="shared" si="336"/>
        <v>-</v>
      </c>
      <c r="AU838" s="9" t="str">
        <f t="shared" si="336"/>
        <v>-</v>
      </c>
      <c r="AV838" s="9" t="str">
        <f t="shared" si="336"/>
        <v>-</v>
      </c>
      <c r="AW838" s="9" t="str">
        <f t="shared" si="336"/>
        <v>-</v>
      </c>
      <c r="AX838" s="9" t="str">
        <f t="shared" si="336"/>
        <v>-</v>
      </c>
      <c r="AY838" s="9" t="str">
        <f t="shared" si="336"/>
        <v>-</v>
      </c>
      <c r="AZ838" s="9" t="str">
        <f t="shared" si="336"/>
        <v>-</v>
      </c>
      <c r="BA838" s="9" t="str">
        <f t="shared" si="336"/>
        <v>-</v>
      </c>
      <c r="BB838" s="9" t="str">
        <f t="shared" si="336"/>
        <v>-</v>
      </c>
      <c r="BC838" s="9">
        <f t="shared" si="336"/>
        <v>0.23071623076923053</v>
      </c>
      <c r="BD838" s="9" t="str">
        <f t="shared" si="336"/>
        <v>-</v>
      </c>
      <c r="BE838" s="9">
        <f t="shared" si="336"/>
        <v>1.7692837692307695</v>
      </c>
      <c r="BF838" s="9" t="str">
        <f t="shared" si="336"/>
        <v>-</v>
      </c>
      <c r="BG838" s="9" t="str">
        <f t="shared" si="336"/>
        <v>-</v>
      </c>
      <c r="BH838" s="9" t="str">
        <f t="shared" si="336"/>
        <v>-</v>
      </c>
      <c r="BI838" s="9" t="str">
        <f t="shared" si="336"/>
        <v>-</v>
      </c>
      <c r="BJ838" s="37"/>
      <c r="BK838" s="34"/>
      <c r="BR838" s="25"/>
      <c r="BS838" s="25"/>
      <c r="BV838" s="25"/>
      <c r="BW838" s="25"/>
      <c r="BX838" s="25"/>
    </row>
    <row r="839" spans="1:76">
      <c r="A839" s="38">
        <f t="shared" si="232"/>
        <v>55</v>
      </c>
      <c r="B839" s="36">
        <f t="shared" si="229"/>
        <v>27</v>
      </c>
      <c r="C839" s="36">
        <f t="shared" si="226"/>
        <v>3</v>
      </c>
      <c r="D839" s="9">
        <f t="shared" ref="D839:AI839" si="337">IF(D644="-","-",ABS(D644-$BK644))</f>
        <v>0.86661266666666581</v>
      </c>
      <c r="E839" s="9" t="str">
        <f t="shared" si="337"/>
        <v>-</v>
      </c>
      <c r="F839" s="9" t="str">
        <f t="shared" si="337"/>
        <v>-</v>
      </c>
      <c r="G839" s="9" t="str">
        <f t="shared" si="337"/>
        <v>-</v>
      </c>
      <c r="H839" s="9" t="str">
        <f t="shared" si="337"/>
        <v>-</v>
      </c>
      <c r="I839" s="9" t="str">
        <f t="shared" si="337"/>
        <v>-</v>
      </c>
      <c r="J839" s="9" t="str">
        <f t="shared" si="337"/>
        <v>-</v>
      </c>
      <c r="K839" s="9" t="str">
        <f t="shared" si="337"/>
        <v>-</v>
      </c>
      <c r="L839" s="9" t="str">
        <f t="shared" si="337"/>
        <v>-</v>
      </c>
      <c r="M839" s="9" t="str">
        <f t="shared" si="337"/>
        <v>-</v>
      </c>
      <c r="N839" s="9" t="str">
        <f t="shared" si="337"/>
        <v>-</v>
      </c>
      <c r="O839" s="9" t="str">
        <f t="shared" si="337"/>
        <v>-</v>
      </c>
      <c r="P839" s="9" t="str">
        <f t="shared" si="337"/>
        <v>-</v>
      </c>
      <c r="Q839" s="9">
        <f t="shared" si="337"/>
        <v>0.13338733333333419</v>
      </c>
      <c r="R839" s="9" t="str">
        <f t="shared" si="337"/>
        <v>-</v>
      </c>
      <c r="S839" s="9" t="str">
        <f t="shared" si="337"/>
        <v>-</v>
      </c>
      <c r="T839" s="9">
        <f t="shared" si="337"/>
        <v>0.13338733333333419</v>
      </c>
      <c r="U839" s="9">
        <f t="shared" si="337"/>
        <v>3.1333873333333342</v>
      </c>
      <c r="V839" s="9" t="str">
        <f t="shared" si="337"/>
        <v>-</v>
      </c>
      <c r="W839" s="9" t="str">
        <f t="shared" si="337"/>
        <v>-</v>
      </c>
      <c r="X839" s="9" t="str">
        <f t="shared" si="337"/>
        <v>-</v>
      </c>
      <c r="Y839" s="9" t="str">
        <f t="shared" si="337"/>
        <v>-</v>
      </c>
      <c r="Z839" s="9">
        <f t="shared" si="337"/>
        <v>1.1333873333333342</v>
      </c>
      <c r="AA839" s="9" t="str">
        <f t="shared" si="337"/>
        <v>-</v>
      </c>
      <c r="AB839" s="9" t="str">
        <f t="shared" si="337"/>
        <v>-</v>
      </c>
      <c r="AC839" s="9" t="str">
        <f t="shared" si="337"/>
        <v>-</v>
      </c>
      <c r="AD839" s="9" t="str">
        <f t="shared" si="337"/>
        <v>-</v>
      </c>
      <c r="AE839" s="9" t="str">
        <f t="shared" si="337"/>
        <v>-</v>
      </c>
      <c r="AF839" s="9" t="str">
        <f t="shared" si="337"/>
        <v>-</v>
      </c>
      <c r="AG839" s="9">
        <f t="shared" si="337"/>
        <v>0.86661266666666581</v>
      </c>
      <c r="AH839" s="9" t="str">
        <f t="shared" si="337"/>
        <v>-</v>
      </c>
      <c r="AI839" s="9">
        <f t="shared" si="337"/>
        <v>0.86661266666666581</v>
      </c>
      <c r="AJ839" s="9">
        <f t="shared" ref="AJ839:BI839" si="338">IF(AJ644="-","-",ABS(AJ644-$BK644))</f>
        <v>1.1333873333333342</v>
      </c>
      <c r="AK839" s="9" t="str">
        <f t="shared" si="338"/>
        <v>-</v>
      </c>
      <c r="AL839" s="9" t="str">
        <f t="shared" si="338"/>
        <v>-</v>
      </c>
      <c r="AM839" s="9">
        <f t="shared" si="338"/>
        <v>0.86661266666666581</v>
      </c>
      <c r="AN839" s="9">
        <f t="shared" si="338"/>
        <v>0.86661266666666581</v>
      </c>
      <c r="AO839" s="9" t="str">
        <f t="shared" si="338"/>
        <v>-</v>
      </c>
      <c r="AP839" s="9">
        <f t="shared" si="338"/>
        <v>0.86661266666666581</v>
      </c>
      <c r="AQ839" s="9" t="str">
        <f t="shared" si="338"/>
        <v>-</v>
      </c>
      <c r="AR839" s="9" t="str">
        <f t="shared" si="338"/>
        <v>-</v>
      </c>
      <c r="AS839" s="9">
        <f t="shared" si="338"/>
        <v>0.86661266666666581</v>
      </c>
      <c r="AT839" s="9" t="str">
        <f t="shared" si="338"/>
        <v>-</v>
      </c>
      <c r="AU839" s="9" t="str">
        <f t="shared" si="338"/>
        <v>-</v>
      </c>
      <c r="AV839" s="9" t="str">
        <f t="shared" si="338"/>
        <v>-</v>
      </c>
      <c r="AW839" s="9" t="str">
        <f t="shared" si="338"/>
        <v>-</v>
      </c>
      <c r="AX839" s="9" t="str">
        <f t="shared" si="338"/>
        <v>-</v>
      </c>
      <c r="AY839" s="9" t="str">
        <f t="shared" si="338"/>
        <v>-</v>
      </c>
      <c r="AZ839" s="9" t="str">
        <f t="shared" si="338"/>
        <v>-</v>
      </c>
      <c r="BA839" s="9" t="str">
        <f t="shared" si="338"/>
        <v>-</v>
      </c>
      <c r="BB839" s="9" t="str">
        <f t="shared" si="338"/>
        <v>-</v>
      </c>
      <c r="BC839" s="9">
        <f t="shared" si="338"/>
        <v>1.1333873333333342</v>
      </c>
      <c r="BD839" s="9" t="str">
        <f t="shared" si="338"/>
        <v>-</v>
      </c>
      <c r="BE839" s="9">
        <f t="shared" si="338"/>
        <v>0.13338733333333419</v>
      </c>
      <c r="BF839" s="9">
        <f t="shared" si="338"/>
        <v>0.86661266666666581</v>
      </c>
      <c r="BG839" s="9" t="str">
        <f t="shared" si="338"/>
        <v>-</v>
      </c>
      <c r="BH839" s="9" t="str">
        <f t="shared" si="338"/>
        <v>-</v>
      </c>
      <c r="BI839" s="9" t="str">
        <f t="shared" si="338"/>
        <v>-</v>
      </c>
      <c r="BJ839" s="37"/>
      <c r="BK839" s="34"/>
      <c r="BR839" s="25"/>
      <c r="BS839" s="25"/>
      <c r="BV839" s="25"/>
      <c r="BW839" s="25"/>
      <c r="BX839" s="25"/>
    </row>
    <row r="840" spans="1:76">
      <c r="A840" s="38">
        <f t="shared" si="232"/>
        <v>56</v>
      </c>
      <c r="B840" s="36">
        <f t="shared" si="229"/>
        <v>28</v>
      </c>
      <c r="C840" s="36">
        <f t="shared" si="226"/>
        <v>1</v>
      </c>
      <c r="D840" s="9">
        <f t="shared" ref="D840:AI840" si="339">IF(D645="-","-",ABS(D645-$BK645))</f>
        <v>4.7647608823529408</v>
      </c>
      <c r="E840" s="9" t="str">
        <f t="shared" si="339"/>
        <v>-</v>
      </c>
      <c r="F840" s="9">
        <f t="shared" si="339"/>
        <v>1.7647608823529408</v>
      </c>
      <c r="G840" s="9" t="str">
        <f t="shared" si="339"/>
        <v>-</v>
      </c>
      <c r="H840" s="9" t="str">
        <f t="shared" si="339"/>
        <v>-</v>
      </c>
      <c r="I840" s="9" t="str">
        <f t="shared" si="339"/>
        <v>-</v>
      </c>
      <c r="J840" s="9" t="str">
        <f t="shared" si="339"/>
        <v>-</v>
      </c>
      <c r="K840" s="9" t="str">
        <f t="shared" si="339"/>
        <v>-</v>
      </c>
      <c r="L840" s="9" t="str">
        <f t="shared" si="339"/>
        <v>-</v>
      </c>
      <c r="M840" s="9" t="str">
        <f t="shared" si="339"/>
        <v>-</v>
      </c>
      <c r="N840" s="9" t="str">
        <f t="shared" si="339"/>
        <v>-</v>
      </c>
      <c r="O840" s="9" t="str">
        <f t="shared" si="339"/>
        <v>-</v>
      </c>
      <c r="P840" s="9" t="str">
        <f t="shared" si="339"/>
        <v>-</v>
      </c>
      <c r="Q840" s="9">
        <f t="shared" si="339"/>
        <v>0.23523911764705918</v>
      </c>
      <c r="R840" s="9" t="str">
        <f t="shared" si="339"/>
        <v>-</v>
      </c>
      <c r="S840" s="9" t="str">
        <f t="shared" si="339"/>
        <v>-</v>
      </c>
      <c r="T840" s="9">
        <f t="shared" si="339"/>
        <v>1.2352391176470592</v>
      </c>
      <c r="U840" s="9">
        <f t="shared" si="339"/>
        <v>4.7647608823529408</v>
      </c>
      <c r="V840" s="9" t="str">
        <f t="shared" si="339"/>
        <v>-</v>
      </c>
      <c r="W840" s="9" t="str">
        <f t="shared" si="339"/>
        <v>-</v>
      </c>
      <c r="X840" s="9" t="str">
        <f t="shared" si="339"/>
        <v>-</v>
      </c>
      <c r="Y840" s="9" t="str">
        <f t="shared" si="339"/>
        <v>-</v>
      </c>
      <c r="Z840" s="9">
        <f t="shared" si="339"/>
        <v>0.23523911764705918</v>
      </c>
      <c r="AA840" s="9" t="str">
        <f t="shared" si="339"/>
        <v>-</v>
      </c>
      <c r="AB840" s="9" t="str">
        <f t="shared" si="339"/>
        <v>-</v>
      </c>
      <c r="AC840" s="9" t="str">
        <f t="shared" si="339"/>
        <v>-</v>
      </c>
      <c r="AD840" s="9" t="str">
        <f t="shared" si="339"/>
        <v>-</v>
      </c>
      <c r="AE840" s="9" t="str">
        <f t="shared" si="339"/>
        <v>-</v>
      </c>
      <c r="AF840" s="9" t="str">
        <f t="shared" si="339"/>
        <v>-</v>
      </c>
      <c r="AG840" s="9">
        <f t="shared" si="339"/>
        <v>1.2352391176470592</v>
      </c>
      <c r="AH840" s="9" t="str">
        <f t="shared" si="339"/>
        <v>-</v>
      </c>
      <c r="AI840" s="9" t="str">
        <f t="shared" si="339"/>
        <v>-</v>
      </c>
      <c r="AJ840" s="9">
        <f t="shared" ref="AJ840:BI840" si="340">IF(AJ645="-","-",ABS(AJ645-$BK645))</f>
        <v>1.2352391176470592</v>
      </c>
      <c r="AK840" s="9">
        <f t="shared" si="340"/>
        <v>1.7647608823529408</v>
      </c>
      <c r="AL840" s="9">
        <f t="shared" si="340"/>
        <v>3.2352391176470592</v>
      </c>
      <c r="AM840" s="9">
        <f t="shared" si="340"/>
        <v>0.76476088235294082</v>
      </c>
      <c r="AN840" s="9">
        <f t="shared" si="340"/>
        <v>3.2352391176470592</v>
      </c>
      <c r="AO840" s="9" t="str">
        <f t="shared" si="340"/>
        <v>-</v>
      </c>
      <c r="AP840" s="9">
        <f t="shared" si="340"/>
        <v>1.2352391176470592</v>
      </c>
      <c r="AQ840" s="9" t="str">
        <f t="shared" si="340"/>
        <v>-</v>
      </c>
      <c r="AR840" s="9" t="str">
        <f t="shared" si="340"/>
        <v>-</v>
      </c>
      <c r="AS840" s="9">
        <f t="shared" si="340"/>
        <v>4.2352391176470592</v>
      </c>
      <c r="AT840" s="9" t="str">
        <f t="shared" si="340"/>
        <v>-</v>
      </c>
      <c r="AU840" s="9" t="str">
        <f t="shared" si="340"/>
        <v>-</v>
      </c>
      <c r="AV840" s="9" t="str">
        <f t="shared" si="340"/>
        <v>-</v>
      </c>
      <c r="AW840" s="9" t="str">
        <f t="shared" si="340"/>
        <v>-</v>
      </c>
      <c r="AX840" s="9" t="str">
        <f t="shared" si="340"/>
        <v>-</v>
      </c>
      <c r="AY840" s="9" t="str">
        <f t="shared" si="340"/>
        <v>-</v>
      </c>
      <c r="AZ840" s="9" t="str">
        <f t="shared" si="340"/>
        <v>-</v>
      </c>
      <c r="BA840" s="9" t="str">
        <f t="shared" si="340"/>
        <v>-</v>
      </c>
      <c r="BB840" s="9" t="str">
        <f t="shared" si="340"/>
        <v>-</v>
      </c>
      <c r="BC840" s="9">
        <f t="shared" si="340"/>
        <v>0.76476088235294082</v>
      </c>
      <c r="BD840" s="9" t="str">
        <f t="shared" si="340"/>
        <v>-</v>
      </c>
      <c r="BE840" s="9">
        <f t="shared" si="340"/>
        <v>0.23523911764705918</v>
      </c>
      <c r="BF840" s="9">
        <f t="shared" si="340"/>
        <v>1.7647608823529408</v>
      </c>
      <c r="BG840" s="9" t="str">
        <f t="shared" si="340"/>
        <v>-</v>
      </c>
      <c r="BH840" s="9" t="str">
        <f t="shared" si="340"/>
        <v>-</v>
      </c>
      <c r="BI840" s="9" t="str">
        <f t="shared" si="340"/>
        <v>-</v>
      </c>
      <c r="BJ840" s="37"/>
      <c r="BK840" s="34"/>
      <c r="BR840" s="25"/>
      <c r="BS840" s="25"/>
      <c r="BV840" s="25"/>
      <c r="BW840" s="25"/>
      <c r="BX840" s="25"/>
    </row>
    <row r="841" spans="1:76">
      <c r="A841" s="38">
        <f t="shared" si="232"/>
        <v>57</v>
      </c>
      <c r="B841" s="36">
        <f t="shared" si="229"/>
        <v>28</v>
      </c>
      <c r="C841" s="36">
        <f t="shared" si="226"/>
        <v>2</v>
      </c>
      <c r="D841" s="9">
        <f t="shared" ref="D841:AI841" si="341">IF(D646="-","-",ABS(D646-$BK646))</f>
        <v>1.9412324705882353</v>
      </c>
      <c r="E841" s="9" t="str">
        <f t="shared" si="341"/>
        <v>-</v>
      </c>
      <c r="F841" s="9">
        <f t="shared" si="341"/>
        <v>1.0587675294117647</v>
      </c>
      <c r="G841" s="9" t="str">
        <f t="shared" si="341"/>
        <v>-</v>
      </c>
      <c r="H841" s="9" t="str">
        <f t="shared" si="341"/>
        <v>-</v>
      </c>
      <c r="I841" s="9" t="str">
        <f t="shared" si="341"/>
        <v>-</v>
      </c>
      <c r="J841" s="9">
        <f t="shared" si="341"/>
        <v>2.9412324705882353</v>
      </c>
      <c r="K841" s="9" t="str">
        <f t="shared" si="341"/>
        <v>-</v>
      </c>
      <c r="L841" s="9" t="str">
        <f t="shared" si="341"/>
        <v>-</v>
      </c>
      <c r="M841" s="9" t="str">
        <f t="shared" si="341"/>
        <v>-</v>
      </c>
      <c r="N841" s="9" t="str">
        <f t="shared" si="341"/>
        <v>-</v>
      </c>
      <c r="O841" s="9" t="str">
        <f t="shared" si="341"/>
        <v>-</v>
      </c>
      <c r="P841" s="9" t="str">
        <f t="shared" si="341"/>
        <v>-</v>
      </c>
      <c r="Q841" s="9">
        <f t="shared" si="341"/>
        <v>3.9412324705882353</v>
      </c>
      <c r="R841" s="9" t="str">
        <f t="shared" si="341"/>
        <v>-</v>
      </c>
      <c r="S841" s="9" t="str">
        <f t="shared" si="341"/>
        <v>-</v>
      </c>
      <c r="T841" s="9">
        <f t="shared" si="341"/>
        <v>1.0587675294117647</v>
      </c>
      <c r="U841" s="9">
        <f t="shared" si="341"/>
        <v>1.0587675294117647</v>
      </c>
      <c r="V841" s="9" t="str">
        <f t="shared" si="341"/>
        <v>-</v>
      </c>
      <c r="W841" s="9" t="str">
        <f t="shared" si="341"/>
        <v>-</v>
      </c>
      <c r="X841" s="9" t="str">
        <f t="shared" si="341"/>
        <v>-</v>
      </c>
      <c r="Y841" s="9" t="str">
        <f t="shared" si="341"/>
        <v>-</v>
      </c>
      <c r="Z841" s="9">
        <f t="shared" si="341"/>
        <v>0.94123247058823534</v>
      </c>
      <c r="AA841" s="9" t="str">
        <f t="shared" si="341"/>
        <v>-</v>
      </c>
      <c r="AB841" s="9" t="str">
        <f t="shared" si="341"/>
        <v>-</v>
      </c>
      <c r="AC841" s="9" t="str">
        <f t="shared" si="341"/>
        <v>-</v>
      </c>
      <c r="AD841" s="9" t="str">
        <f t="shared" si="341"/>
        <v>-</v>
      </c>
      <c r="AE841" s="9" t="str">
        <f t="shared" si="341"/>
        <v>-</v>
      </c>
      <c r="AF841" s="9" t="str">
        <f t="shared" si="341"/>
        <v>-</v>
      </c>
      <c r="AG841" s="9">
        <f t="shared" si="341"/>
        <v>1.0587675294117647</v>
      </c>
      <c r="AH841" s="9" t="str">
        <f t="shared" si="341"/>
        <v>-</v>
      </c>
      <c r="AI841" s="9">
        <f t="shared" si="341"/>
        <v>3.9412324705882353</v>
      </c>
      <c r="AJ841" s="9">
        <f t="shared" ref="AJ841:BI841" si="342">IF(AJ646="-","-",ABS(AJ646-$BK646))</f>
        <v>2.0587675294117647</v>
      </c>
      <c r="AK841" s="9" t="str">
        <f t="shared" si="342"/>
        <v>-</v>
      </c>
      <c r="AL841" s="9" t="str">
        <f t="shared" si="342"/>
        <v>-</v>
      </c>
      <c r="AM841" s="9">
        <f t="shared" si="342"/>
        <v>5.8767529411764663E-2</v>
      </c>
      <c r="AN841" s="9">
        <f t="shared" si="342"/>
        <v>2.0587675294117647</v>
      </c>
      <c r="AO841" s="9" t="str">
        <f t="shared" si="342"/>
        <v>-</v>
      </c>
      <c r="AP841" s="9">
        <f t="shared" si="342"/>
        <v>1.0587675294117647</v>
      </c>
      <c r="AQ841" s="9" t="str">
        <f t="shared" si="342"/>
        <v>-</v>
      </c>
      <c r="AR841" s="9" t="str">
        <f t="shared" si="342"/>
        <v>-</v>
      </c>
      <c r="AS841" s="9">
        <f t="shared" si="342"/>
        <v>4.0587675294117647</v>
      </c>
      <c r="AT841" s="9" t="str">
        <f t="shared" si="342"/>
        <v>-</v>
      </c>
      <c r="AU841" s="9" t="str">
        <f t="shared" si="342"/>
        <v>-</v>
      </c>
      <c r="AV841" s="9" t="str">
        <f t="shared" si="342"/>
        <v>-</v>
      </c>
      <c r="AW841" s="9" t="str">
        <f t="shared" si="342"/>
        <v>-</v>
      </c>
      <c r="AX841" s="9" t="str">
        <f t="shared" si="342"/>
        <v>-</v>
      </c>
      <c r="AY841" s="9" t="str">
        <f t="shared" si="342"/>
        <v>-</v>
      </c>
      <c r="AZ841" s="9" t="str">
        <f t="shared" si="342"/>
        <v>-</v>
      </c>
      <c r="BA841" s="9" t="str">
        <f t="shared" si="342"/>
        <v>-</v>
      </c>
      <c r="BB841" s="9">
        <f t="shared" si="342"/>
        <v>5.8767529411764663E-2</v>
      </c>
      <c r="BC841" s="9">
        <f t="shared" si="342"/>
        <v>0.94123247058823534</v>
      </c>
      <c r="BD841" s="9" t="str">
        <f t="shared" si="342"/>
        <v>-</v>
      </c>
      <c r="BE841" s="9">
        <f t="shared" si="342"/>
        <v>1.0587675294117647</v>
      </c>
      <c r="BF841" s="9" t="str">
        <f t="shared" si="342"/>
        <v>-</v>
      </c>
      <c r="BG841" s="9" t="str">
        <f t="shared" si="342"/>
        <v>-</v>
      </c>
      <c r="BH841" s="9" t="str">
        <f t="shared" si="342"/>
        <v>-</v>
      </c>
      <c r="BI841" s="9" t="str">
        <f t="shared" si="342"/>
        <v>-</v>
      </c>
      <c r="BJ841" s="37"/>
      <c r="BK841" s="34"/>
      <c r="BR841" s="25"/>
      <c r="BS841" s="25"/>
      <c r="BV841" s="25"/>
      <c r="BW841" s="25"/>
      <c r="BX841" s="25"/>
    </row>
    <row r="842" spans="1:76">
      <c r="A842" s="38">
        <f t="shared" si="232"/>
        <v>58</v>
      </c>
      <c r="B842" s="36">
        <f t="shared" si="229"/>
        <v>28</v>
      </c>
      <c r="C842" s="36">
        <f t="shared" si="226"/>
        <v>3</v>
      </c>
      <c r="D842" s="9">
        <f t="shared" ref="D842:AI842" si="343">IF(D647="-","-",ABS(D647-$BK647))</f>
        <v>0.24994300000000003</v>
      </c>
      <c r="E842" s="9" t="str">
        <f t="shared" si="343"/>
        <v>-</v>
      </c>
      <c r="F842" s="9">
        <f t="shared" si="343"/>
        <v>3.249943</v>
      </c>
      <c r="G842" s="9" t="str">
        <f t="shared" si="343"/>
        <v>-</v>
      </c>
      <c r="H842" s="9" t="str">
        <f t="shared" si="343"/>
        <v>-</v>
      </c>
      <c r="I842" s="9" t="str">
        <f t="shared" si="343"/>
        <v>-</v>
      </c>
      <c r="J842" s="9">
        <f t="shared" si="343"/>
        <v>3.750057</v>
      </c>
      <c r="K842" s="9" t="str">
        <f t="shared" si="343"/>
        <v>-</v>
      </c>
      <c r="L842" s="9" t="str">
        <f t="shared" si="343"/>
        <v>-</v>
      </c>
      <c r="M842" s="9" t="str">
        <f t="shared" si="343"/>
        <v>-</v>
      </c>
      <c r="N842" s="9" t="str">
        <f t="shared" si="343"/>
        <v>-</v>
      </c>
      <c r="O842" s="9" t="str">
        <f t="shared" si="343"/>
        <v>-</v>
      </c>
      <c r="P842" s="9" t="str">
        <f t="shared" si="343"/>
        <v>-</v>
      </c>
      <c r="Q842" s="9">
        <f t="shared" si="343"/>
        <v>0.75005699999999997</v>
      </c>
      <c r="R842" s="9" t="str">
        <f t="shared" si="343"/>
        <v>-</v>
      </c>
      <c r="S842" s="9" t="str">
        <f t="shared" si="343"/>
        <v>-</v>
      </c>
      <c r="T842" s="9">
        <f t="shared" si="343"/>
        <v>0.24994300000000003</v>
      </c>
      <c r="U842" s="9">
        <f t="shared" si="343"/>
        <v>0.24994300000000003</v>
      </c>
      <c r="V842" s="9" t="str">
        <f t="shared" si="343"/>
        <v>-</v>
      </c>
      <c r="W842" s="9" t="str">
        <f t="shared" si="343"/>
        <v>-</v>
      </c>
      <c r="X842" s="9" t="str">
        <f t="shared" si="343"/>
        <v>-</v>
      </c>
      <c r="Y842" s="9" t="str">
        <f t="shared" si="343"/>
        <v>-</v>
      </c>
      <c r="Z842" s="9">
        <f t="shared" si="343"/>
        <v>3.750057</v>
      </c>
      <c r="AA842" s="9" t="str">
        <f t="shared" si="343"/>
        <v>-</v>
      </c>
      <c r="AB842" s="9" t="str">
        <f t="shared" si="343"/>
        <v>-</v>
      </c>
      <c r="AC842" s="9" t="str">
        <f t="shared" si="343"/>
        <v>-</v>
      </c>
      <c r="AD842" s="9" t="str">
        <f t="shared" si="343"/>
        <v>-</v>
      </c>
      <c r="AE842" s="9" t="str">
        <f t="shared" si="343"/>
        <v>-</v>
      </c>
      <c r="AF842" s="9" t="str">
        <f t="shared" si="343"/>
        <v>-</v>
      </c>
      <c r="AG842" s="9">
        <f t="shared" si="343"/>
        <v>1.249943</v>
      </c>
      <c r="AH842" s="9" t="str">
        <f t="shared" si="343"/>
        <v>-</v>
      </c>
      <c r="AI842" s="9" t="str">
        <f t="shared" si="343"/>
        <v>-</v>
      </c>
      <c r="AJ842" s="9">
        <f t="shared" ref="AJ842:BI842" si="344">IF(AJ647="-","-",ABS(AJ647-$BK647))</f>
        <v>2.249943</v>
      </c>
      <c r="AK842" s="9" t="str">
        <f t="shared" si="344"/>
        <v>-</v>
      </c>
      <c r="AL842" s="9" t="str">
        <f t="shared" si="344"/>
        <v>-</v>
      </c>
      <c r="AM842" s="9">
        <f t="shared" si="344"/>
        <v>1.750057</v>
      </c>
      <c r="AN842" s="9">
        <f t="shared" si="344"/>
        <v>2.249943</v>
      </c>
      <c r="AO842" s="9" t="str">
        <f t="shared" si="344"/>
        <v>-</v>
      </c>
      <c r="AP842" s="9">
        <f t="shared" si="344"/>
        <v>0.24994300000000003</v>
      </c>
      <c r="AQ842" s="9" t="str">
        <f t="shared" si="344"/>
        <v>-</v>
      </c>
      <c r="AR842" s="9" t="str">
        <f t="shared" si="344"/>
        <v>-</v>
      </c>
      <c r="AS842" s="9">
        <f t="shared" si="344"/>
        <v>3.249943</v>
      </c>
      <c r="AT842" s="9" t="str">
        <f t="shared" si="344"/>
        <v>-</v>
      </c>
      <c r="AU842" s="9" t="str">
        <f t="shared" si="344"/>
        <v>-</v>
      </c>
      <c r="AV842" s="9" t="str">
        <f t="shared" si="344"/>
        <v>-</v>
      </c>
      <c r="AW842" s="9" t="str">
        <f t="shared" si="344"/>
        <v>-</v>
      </c>
      <c r="AX842" s="9" t="str">
        <f t="shared" si="344"/>
        <v>-</v>
      </c>
      <c r="AY842" s="9" t="str">
        <f t="shared" si="344"/>
        <v>-</v>
      </c>
      <c r="AZ842" s="9" t="str">
        <f t="shared" si="344"/>
        <v>-</v>
      </c>
      <c r="BA842" s="9" t="str">
        <f t="shared" si="344"/>
        <v>-</v>
      </c>
      <c r="BB842" s="9">
        <f t="shared" si="344"/>
        <v>2.750057</v>
      </c>
      <c r="BC842" s="9">
        <f t="shared" si="344"/>
        <v>0.75005699999999997</v>
      </c>
      <c r="BD842" s="9" t="str">
        <f t="shared" si="344"/>
        <v>-</v>
      </c>
      <c r="BE842" s="9">
        <f t="shared" si="344"/>
        <v>0.24994300000000003</v>
      </c>
      <c r="BF842" s="9" t="str">
        <f t="shared" si="344"/>
        <v>-</v>
      </c>
      <c r="BG842" s="9" t="str">
        <f t="shared" si="344"/>
        <v>-</v>
      </c>
      <c r="BH842" s="9" t="str">
        <f t="shared" si="344"/>
        <v>-</v>
      </c>
      <c r="BI842" s="9" t="str">
        <f t="shared" si="344"/>
        <v>-</v>
      </c>
      <c r="BJ842" s="37"/>
      <c r="BK842" s="34"/>
      <c r="BR842" s="25"/>
      <c r="BS842" s="25"/>
      <c r="BV842" s="25"/>
      <c r="BW842" s="25"/>
      <c r="BX842" s="25"/>
    </row>
    <row r="843" spans="1:76">
      <c r="A843" s="38">
        <f t="shared" si="232"/>
        <v>59</v>
      </c>
      <c r="B843" s="36">
        <f t="shared" si="229"/>
        <v>29</v>
      </c>
      <c r="C843" s="36">
        <f t="shared" si="226"/>
        <v>1</v>
      </c>
      <c r="D843" s="9">
        <f t="shared" ref="D843:AI843" si="345">IF(D648="-","-",ABS(D648-$BK648))</f>
        <v>3.6087536521739132</v>
      </c>
      <c r="E843" s="9" t="str">
        <f t="shared" si="345"/>
        <v>-</v>
      </c>
      <c r="F843" s="9" t="str">
        <f t="shared" si="345"/>
        <v>-</v>
      </c>
      <c r="G843" s="9" t="str">
        <f t="shared" si="345"/>
        <v>-</v>
      </c>
      <c r="H843" s="9" t="str">
        <f t="shared" si="345"/>
        <v>-</v>
      </c>
      <c r="I843" s="9" t="str">
        <f t="shared" si="345"/>
        <v>-</v>
      </c>
      <c r="J843" s="9">
        <f t="shared" si="345"/>
        <v>1.3912463478260868</v>
      </c>
      <c r="K843" s="9" t="str">
        <f t="shared" si="345"/>
        <v>-</v>
      </c>
      <c r="L843" s="9" t="str">
        <f t="shared" si="345"/>
        <v>-</v>
      </c>
      <c r="M843" s="9">
        <f t="shared" si="345"/>
        <v>0.6087536521739132</v>
      </c>
      <c r="N843" s="9" t="str">
        <f t="shared" si="345"/>
        <v>-</v>
      </c>
      <c r="O843" s="9" t="str">
        <f t="shared" si="345"/>
        <v>-</v>
      </c>
      <c r="P843" s="9" t="str">
        <f t="shared" si="345"/>
        <v>-</v>
      </c>
      <c r="Q843" s="9">
        <f t="shared" si="345"/>
        <v>1.3912463478260868</v>
      </c>
      <c r="R843" s="9" t="str">
        <f t="shared" si="345"/>
        <v>-</v>
      </c>
      <c r="S843" s="9" t="str">
        <f t="shared" si="345"/>
        <v>-</v>
      </c>
      <c r="T843" s="9">
        <f t="shared" si="345"/>
        <v>2.3912463478260868</v>
      </c>
      <c r="U843" s="9">
        <f t="shared" si="345"/>
        <v>4.6087536521739132</v>
      </c>
      <c r="V843" s="9" t="str">
        <f t="shared" si="345"/>
        <v>-</v>
      </c>
      <c r="W843" s="9" t="str">
        <f t="shared" si="345"/>
        <v>-</v>
      </c>
      <c r="X843" s="9" t="str">
        <f t="shared" si="345"/>
        <v>-</v>
      </c>
      <c r="Y843" s="9" t="str">
        <f t="shared" si="345"/>
        <v>-</v>
      </c>
      <c r="Z843" s="9">
        <f t="shared" si="345"/>
        <v>0.6087536521739132</v>
      </c>
      <c r="AA843" s="9" t="str">
        <f t="shared" si="345"/>
        <v>-</v>
      </c>
      <c r="AB843" s="9">
        <f t="shared" si="345"/>
        <v>1.6087536521739132</v>
      </c>
      <c r="AC843" s="9" t="str">
        <f t="shared" si="345"/>
        <v>-</v>
      </c>
      <c r="AD843" s="9" t="str">
        <f t="shared" si="345"/>
        <v>-</v>
      </c>
      <c r="AE843" s="9" t="str">
        <f t="shared" si="345"/>
        <v>-</v>
      </c>
      <c r="AF843" s="9" t="str">
        <f t="shared" si="345"/>
        <v>-</v>
      </c>
      <c r="AG843" s="9">
        <f t="shared" si="345"/>
        <v>1.3912463478260868</v>
      </c>
      <c r="AH843" s="9" t="str">
        <f t="shared" si="345"/>
        <v>-</v>
      </c>
      <c r="AI843" s="9" t="str">
        <f t="shared" si="345"/>
        <v>-</v>
      </c>
      <c r="AJ843" s="9">
        <f t="shared" ref="AJ843:BI843" si="346">IF(AJ648="-","-",ABS(AJ648-$BK648))</f>
        <v>1.3912463478260868</v>
      </c>
      <c r="AK843" s="9" t="str">
        <f t="shared" si="346"/>
        <v>-</v>
      </c>
      <c r="AL843" s="9">
        <f t="shared" si="346"/>
        <v>0.3912463478260868</v>
      </c>
      <c r="AM843" s="9">
        <f t="shared" si="346"/>
        <v>1.6087536521739132</v>
      </c>
      <c r="AN843" s="9">
        <f t="shared" si="346"/>
        <v>1.3912463478260868</v>
      </c>
      <c r="AO843" s="9" t="str">
        <f t="shared" si="346"/>
        <v>-</v>
      </c>
      <c r="AP843" s="9">
        <f t="shared" si="346"/>
        <v>1.3912463478260868</v>
      </c>
      <c r="AQ843" s="9" t="str">
        <f t="shared" si="346"/>
        <v>-</v>
      </c>
      <c r="AR843" s="9" t="str">
        <f t="shared" si="346"/>
        <v>-</v>
      </c>
      <c r="AS843" s="9">
        <f t="shared" si="346"/>
        <v>3.3912463478260868</v>
      </c>
      <c r="AT843" s="9" t="str">
        <f t="shared" si="346"/>
        <v>-</v>
      </c>
      <c r="AU843" s="9" t="str">
        <f t="shared" si="346"/>
        <v>-</v>
      </c>
      <c r="AV843" s="9" t="str">
        <f t="shared" si="346"/>
        <v>-</v>
      </c>
      <c r="AW843" s="9">
        <f t="shared" si="346"/>
        <v>2.3912463478260868</v>
      </c>
      <c r="AX843" s="9" t="str">
        <f t="shared" si="346"/>
        <v>-</v>
      </c>
      <c r="AY843" s="9" t="str">
        <f t="shared" si="346"/>
        <v>-</v>
      </c>
      <c r="AZ843" s="9">
        <f t="shared" si="346"/>
        <v>1.3912463478260868</v>
      </c>
      <c r="BA843" s="9" t="str">
        <f t="shared" si="346"/>
        <v>-</v>
      </c>
      <c r="BB843" s="9">
        <f t="shared" si="346"/>
        <v>1.6087536521739132</v>
      </c>
      <c r="BC843" s="9">
        <f t="shared" si="346"/>
        <v>0.6087536521739132</v>
      </c>
      <c r="BD843" s="9" t="str">
        <f t="shared" si="346"/>
        <v>-</v>
      </c>
      <c r="BE843" s="9">
        <f t="shared" si="346"/>
        <v>3.6087536521739132</v>
      </c>
      <c r="BF843" s="9">
        <f t="shared" si="346"/>
        <v>0.6087536521739132</v>
      </c>
      <c r="BG843" s="9" t="str">
        <f t="shared" si="346"/>
        <v>-</v>
      </c>
      <c r="BH843" s="9">
        <f t="shared" si="346"/>
        <v>1.3912463478260868</v>
      </c>
      <c r="BI843" s="9">
        <f t="shared" si="346"/>
        <v>0.6087536521739132</v>
      </c>
      <c r="BJ843" s="37"/>
      <c r="BK843" s="34"/>
      <c r="BR843" s="25"/>
      <c r="BS843" s="25"/>
      <c r="BV843" s="25"/>
      <c r="BW843" s="25"/>
      <c r="BX843" s="25"/>
    </row>
    <row r="844" spans="1:76">
      <c r="A844" s="38">
        <f t="shared" si="232"/>
        <v>60</v>
      </c>
      <c r="B844" s="36">
        <f t="shared" si="229"/>
        <v>29</v>
      </c>
      <c r="C844" s="36">
        <f t="shared" si="226"/>
        <v>2</v>
      </c>
      <c r="D844" s="9">
        <f t="shared" ref="D844:AI844" si="347">IF(D649="-","-",ABS(D649-$BK649))</f>
        <v>1.7369011052631578</v>
      </c>
      <c r="E844" s="9" t="str">
        <f t="shared" si="347"/>
        <v>-</v>
      </c>
      <c r="F844" s="9" t="str">
        <f t="shared" si="347"/>
        <v>-</v>
      </c>
      <c r="G844" s="9" t="str">
        <f t="shared" si="347"/>
        <v>-</v>
      </c>
      <c r="H844" s="9" t="str">
        <f t="shared" si="347"/>
        <v>-</v>
      </c>
      <c r="I844" s="9" t="str">
        <f t="shared" si="347"/>
        <v>-</v>
      </c>
      <c r="J844" s="9">
        <f t="shared" si="347"/>
        <v>0.73690110526315777</v>
      </c>
      <c r="K844" s="9" t="str">
        <f t="shared" si="347"/>
        <v>-</v>
      </c>
      <c r="L844" s="9" t="str">
        <f t="shared" si="347"/>
        <v>-</v>
      </c>
      <c r="M844" s="9">
        <f t="shared" si="347"/>
        <v>2.7369011052631578</v>
      </c>
      <c r="N844" s="9" t="str">
        <f t="shared" si="347"/>
        <v>-</v>
      </c>
      <c r="O844" s="9" t="str">
        <f t="shared" si="347"/>
        <v>-</v>
      </c>
      <c r="P844" s="9" t="str">
        <f t="shared" si="347"/>
        <v>-</v>
      </c>
      <c r="Q844" s="9">
        <f t="shared" si="347"/>
        <v>0.26309889473684223</v>
      </c>
      <c r="R844" s="9" t="str">
        <f t="shared" si="347"/>
        <v>-</v>
      </c>
      <c r="S844" s="9" t="str">
        <f t="shared" si="347"/>
        <v>-</v>
      </c>
      <c r="T844" s="9">
        <f t="shared" si="347"/>
        <v>2.2630988947368422</v>
      </c>
      <c r="U844" s="9">
        <f t="shared" si="347"/>
        <v>5.7369011052631578</v>
      </c>
      <c r="V844" s="9" t="str">
        <f t="shared" si="347"/>
        <v>-</v>
      </c>
      <c r="W844" s="9" t="str">
        <f t="shared" si="347"/>
        <v>-</v>
      </c>
      <c r="X844" s="9" t="str">
        <f t="shared" si="347"/>
        <v>-</v>
      </c>
      <c r="Y844" s="9" t="str">
        <f t="shared" si="347"/>
        <v>-</v>
      </c>
      <c r="Z844" s="9">
        <f t="shared" si="347"/>
        <v>1.7369011052631578</v>
      </c>
      <c r="AA844" s="9" t="str">
        <f t="shared" si="347"/>
        <v>-</v>
      </c>
      <c r="AB844" s="9" t="str">
        <f t="shared" si="347"/>
        <v>-</v>
      </c>
      <c r="AC844" s="9" t="str">
        <f t="shared" si="347"/>
        <v>-</v>
      </c>
      <c r="AD844" s="9" t="str">
        <f t="shared" si="347"/>
        <v>-</v>
      </c>
      <c r="AE844" s="9" t="str">
        <f t="shared" si="347"/>
        <v>-</v>
      </c>
      <c r="AF844" s="9" t="str">
        <f t="shared" si="347"/>
        <v>-</v>
      </c>
      <c r="AG844" s="9">
        <f t="shared" si="347"/>
        <v>1.2630988947368422</v>
      </c>
      <c r="AH844" s="9" t="str">
        <f t="shared" si="347"/>
        <v>-</v>
      </c>
      <c r="AI844" s="9" t="str">
        <f t="shared" si="347"/>
        <v>-</v>
      </c>
      <c r="AJ844" s="9">
        <f t="shared" ref="AJ844:BI844" si="348">IF(AJ649="-","-",ABS(AJ649-$BK649))</f>
        <v>1.2630988947368422</v>
      </c>
      <c r="AK844" s="9" t="str">
        <f t="shared" si="348"/>
        <v>-</v>
      </c>
      <c r="AL844" s="9">
        <f t="shared" si="348"/>
        <v>1.2630988947368422</v>
      </c>
      <c r="AM844" s="9">
        <f t="shared" si="348"/>
        <v>1.7369011052631578</v>
      </c>
      <c r="AN844" s="9">
        <f t="shared" si="348"/>
        <v>0.26309889473684223</v>
      </c>
      <c r="AO844" s="9" t="str">
        <f t="shared" si="348"/>
        <v>-</v>
      </c>
      <c r="AP844" s="9">
        <f t="shared" si="348"/>
        <v>1.2630988947368422</v>
      </c>
      <c r="AQ844" s="9" t="str">
        <f t="shared" si="348"/>
        <v>-</v>
      </c>
      <c r="AR844" s="9" t="str">
        <f t="shared" si="348"/>
        <v>-</v>
      </c>
      <c r="AS844" s="9">
        <f t="shared" si="348"/>
        <v>5.2630988947368422</v>
      </c>
      <c r="AT844" s="9" t="str">
        <f t="shared" si="348"/>
        <v>-</v>
      </c>
      <c r="AU844" s="9" t="str">
        <f t="shared" si="348"/>
        <v>-</v>
      </c>
      <c r="AV844" s="9" t="str">
        <f t="shared" si="348"/>
        <v>-</v>
      </c>
      <c r="AW844" s="9">
        <f t="shared" si="348"/>
        <v>2.2630988947368422</v>
      </c>
      <c r="AX844" s="9" t="str">
        <f t="shared" si="348"/>
        <v>-</v>
      </c>
      <c r="AY844" s="9" t="str">
        <f t="shared" si="348"/>
        <v>-</v>
      </c>
      <c r="AZ844" s="9" t="str">
        <f t="shared" si="348"/>
        <v>-</v>
      </c>
      <c r="BA844" s="9" t="str">
        <f t="shared" si="348"/>
        <v>-</v>
      </c>
      <c r="BB844" s="9" t="str">
        <f t="shared" si="348"/>
        <v>-</v>
      </c>
      <c r="BC844" s="9">
        <f t="shared" si="348"/>
        <v>0.26309889473684223</v>
      </c>
      <c r="BD844" s="9" t="str">
        <f t="shared" si="348"/>
        <v>-</v>
      </c>
      <c r="BE844" s="9">
        <f t="shared" si="348"/>
        <v>0.26309889473684223</v>
      </c>
      <c r="BF844" s="9" t="str">
        <f t="shared" si="348"/>
        <v>-</v>
      </c>
      <c r="BG844" s="9" t="str">
        <f t="shared" si="348"/>
        <v>-</v>
      </c>
      <c r="BH844" s="9">
        <f t="shared" si="348"/>
        <v>0.73690110526315777</v>
      </c>
      <c r="BI844" s="9">
        <f t="shared" si="348"/>
        <v>0.73690110526315777</v>
      </c>
      <c r="BJ844" s="37"/>
      <c r="BK844" s="34"/>
      <c r="BR844" s="25"/>
      <c r="BS844" s="25"/>
      <c r="BV844" s="25"/>
      <c r="BW844" s="25"/>
      <c r="BX844" s="25"/>
    </row>
    <row r="845" spans="1:76">
      <c r="A845" s="38">
        <f t="shared" si="232"/>
        <v>61</v>
      </c>
      <c r="B845" s="36">
        <f t="shared" si="229"/>
        <v>29</v>
      </c>
      <c r="C845" s="36">
        <f t="shared" si="226"/>
        <v>3</v>
      </c>
      <c r="D845" s="9">
        <f t="shared" ref="D845:AI845" si="349">IF(D650="-","-",ABS(D650-$BK650))</f>
        <v>0.21434571428571481</v>
      </c>
      <c r="E845" s="9" t="str">
        <f t="shared" si="349"/>
        <v>-</v>
      </c>
      <c r="F845" s="9">
        <f t="shared" si="349"/>
        <v>1.2143457142857148</v>
      </c>
      <c r="G845" s="9" t="str">
        <f t="shared" si="349"/>
        <v>-</v>
      </c>
      <c r="H845" s="9" t="str">
        <f t="shared" si="349"/>
        <v>-</v>
      </c>
      <c r="I845" s="9" t="str">
        <f t="shared" si="349"/>
        <v>-</v>
      </c>
      <c r="J845" s="9" t="str">
        <f t="shared" si="349"/>
        <v>-</v>
      </c>
      <c r="K845" s="9" t="str">
        <f t="shared" si="349"/>
        <v>-</v>
      </c>
      <c r="L845" s="9" t="str">
        <f t="shared" si="349"/>
        <v>-</v>
      </c>
      <c r="M845" s="9" t="str">
        <f t="shared" si="349"/>
        <v>-</v>
      </c>
      <c r="N845" s="9" t="str">
        <f t="shared" si="349"/>
        <v>-</v>
      </c>
      <c r="O845" s="9" t="str">
        <f t="shared" si="349"/>
        <v>-</v>
      </c>
      <c r="P845" s="9" t="str">
        <f t="shared" si="349"/>
        <v>-</v>
      </c>
      <c r="Q845" s="9">
        <f t="shared" si="349"/>
        <v>3.2143457142857148</v>
      </c>
      <c r="R845" s="9" t="str">
        <f t="shared" si="349"/>
        <v>-</v>
      </c>
      <c r="S845" s="9" t="str">
        <f t="shared" si="349"/>
        <v>-</v>
      </c>
      <c r="T845" s="9">
        <f t="shared" si="349"/>
        <v>0.78565428571428519</v>
      </c>
      <c r="U845" s="9">
        <f t="shared" si="349"/>
        <v>4.2143457142857148</v>
      </c>
      <c r="V845" s="9" t="str">
        <f t="shared" si="349"/>
        <v>-</v>
      </c>
      <c r="W845" s="9" t="str">
        <f t="shared" si="349"/>
        <v>-</v>
      </c>
      <c r="X845" s="9" t="str">
        <f t="shared" si="349"/>
        <v>-</v>
      </c>
      <c r="Y845" s="9" t="str">
        <f t="shared" si="349"/>
        <v>-</v>
      </c>
      <c r="Z845" s="9">
        <f t="shared" si="349"/>
        <v>2.2143457142857148</v>
      </c>
      <c r="AA845" s="9" t="str">
        <f t="shared" si="349"/>
        <v>-</v>
      </c>
      <c r="AB845" s="9" t="str">
        <f t="shared" si="349"/>
        <v>-</v>
      </c>
      <c r="AC845" s="9" t="str">
        <f t="shared" si="349"/>
        <v>-</v>
      </c>
      <c r="AD845" s="9" t="str">
        <f t="shared" si="349"/>
        <v>-</v>
      </c>
      <c r="AE845" s="9" t="str">
        <f t="shared" si="349"/>
        <v>-</v>
      </c>
      <c r="AF845" s="9" t="str">
        <f t="shared" si="349"/>
        <v>-</v>
      </c>
      <c r="AG845" s="9">
        <f t="shared" si="349"/>
        <v>0.21434571428571481</v>
      </c>
      <c r="AH845" s="9" t="str">
        <f t="shared" si="349"/>
        <v>-</v>
      </c>
      <c r="AI845" s="9">
        <f t="shared" si="349"/>
        <v>4.7856542857142852</v>
      </c>
      <c r="AJ845" s="9">
        <f t="shared" ref="AJ845:BI845" si="350">IF(AJ650="-","-",ABS(AJ650-$BK650))</f>
        <v>1.7856542857142852</v>
      </c>
      <c r="AK845" s="9" t="str">
        <f t="shared" si="350"/>
        <v>-</v>
      </c>
      <c r="AL845" s="9" t="str">
        <f t="shared" si="350"/>
        <v>-</v>
      </c>
      <c r="AM845" s="9">
        <f t="shared" si="350"/>
        <v>1.7856542857142852</v>
      </c>
      <c r="AN845" s="9">
        <f t="shared" si="350"/>
        <v>0.78565428571428519</v>
      </c>
      <c r="AO845" s="9" t="str">
        <f t="shared" si="350"/>
        <v>-</v>
      </c>
      <c r="AP845" s="9">
        <f t="shared" si="350"/>
        <v>0.78565428571428519</v>
      </c>
      <c r="AQ845" s="9" t="str">
        <f t="shared" si="350"/>
        <v>-</v>
      </c>
      <c r="AR845" s="9" t="str">
        <f t="shared" si="350"/>
        <v>-</v>
      </c>
      <c r="AS845" s="9" t="str">
        <f t="shared" si="350"/>
        <v>-</v>
      </c>
      <c r="AT845" s="9" t="str">
        <f t="shared" si="350"/>
        <v>-</v>
      </c>
      <c r="AU845" s="9" t="str">
        <f t="shared" si="350"/>
        <v>-</v>
      </c>
      <c r="AV845" s="9" t="str">
        <f t="shared" si="350"/>
        <v>-</v>
      </c>
      <c r="AW845" s="9" t="str">
        <f t="shared" si="350"/>
        <v>-</v>
      </c>
      <c r="AX845" s="9" t="str">
        <f t="shared" si="350"/>
        <v>-</v>
      </c>
      <c r="AY845" s="9" t="str">
        <f t="shared" si="350"/>
        <v>-</v>
      </c>
      <c r="AZ845" s="9" t="str">
        <f t="shared" si="350"/>
        <v>-</v>
      </c>
      <c r="BA845" s="9" t="str">
        <f t="shared" si="350"/>
        <v>-</v>
      </c>
      <c r="BB845" s="9" t="str">
        <f t="shared" si="350"/>
        <v>-</v>
      </c>
      <c r="BC845" s="9">
        <f t="shared" si="350"/>
        <v>0.78565428571428519</v>
      </c>
      <c r="BD845" s="9" t="str">
        <f t="shared" si="350"/>
        <v>-</v>
      </c>
      <c r="BE845" s="9">
        <f t="shared" si="350"/>
        <v>0.21434571428571481</v>
      </c>
      <c r="BF845" s="9" t="str">
        <f t="shared" si="350"/>
        <v>-</v>
      </c>
      <c r="BG845" s="9" t="str">
        <f t="shared" si="350"/>
        <v>-</v>
      </c>
      <c r="BH845" s="9" t="str">
        <f t="shared" si="350"/>
        <v>-</v>
      </c>
      <c r="BI845" s="9" t="str">
        <f t="shared" si="350"/>
        <v>-</v>
      </c>
      <c r="BJ845" s="37"/>
      <c r="BK845" s="34"/>
      <c r="BR845" s="25"/>
      <c r="BS845" s="25"/>
      <c r="BV845" s="25"/>
      <c r="BW845" s="25"/>
      <c r="BX845" s="25"/>
    </row>
    <row r="846" spans="1:76">
      <c r="A846" s="38">
        <f t="shared" si="232"/>
        <v>62</v>
      </c>
      <c r="B846" s="36">
        <f t="shared" si="229"/>
        <v>33</v>
      </c>
      <c r="C846" s="36">
        <f t="shared" si="226"/>
        <v>1</v>
      </c>
      <c r="D846" s="9">
        <f t="shared" ref="D846:AI846" si="351">IF(D651="-","-",ABS(D651-$BK651))</f>
        <v>1.7143467142857141</v>
      </c>
      <c r="E846" s="9" t="str">
        <f t="shared" si="351"/>
        <v>-</v>
      </c>
      <c r="F846" s="9">
        <f t="shared" si="351"/>
        <v>0.28565328571428594</v>
      </c>
      <c r="G846" s="9" t="str">
        <f t="shared" si="351"/>
        <v>-</v>
      </c>
      <c r="H846" s="9" t="str">
        <f t="shared" si="351"/>
        <v>-</v>
      </c>
      <c r="I846" s="9" t="str">
        <f t="shared" si="351"/>
        <v>-</v>
      </c>
      <c r="J846" s="9" t="str">
        <f t="shared" si="351"/>
        <v>-</v>
      </c>
      <c r="K846" s="9" t="str">
        <f t="shared" si="351"/>
        <v>-</v>
      </c>
      <c r="L846" s="9" t="str">
        <f t="shared" si="351"/>
        <v>-</v>
      </c>
      <c r="M846" s="9" t="str">
        <f t="shared" si="351"/>
        <v>-</v>
      </c>
      <c r="N846" s="9" t="str">
        <f t="shared" si="351"/>
        <v>-</v>
      </c>
      <c r="O846" s="9" t="str">
        <f t="shared" si="351"/>
        <v>-</v>
      </c>
      <c r="P846" s="9" t="str">
        <f t="shared" si="351"/>
        <v>-</v>
      </c>
      <c r="Q846" s="9">
        <f t="shared" si="351"/>
        <v>0.71434671428571406</v>
      </c>
      <c r="R846" s="9" t="str">
        <f t="shared" si="351"/>
        <v>-</v>
      </c>
      <c r="S846" s="9" t="str">
        <f t="shared" si="351"/>
        <v>-</v>
      </c>
      <c r="T846" s="9">
        <f t="shared" si="351"/>
        <v>1.2856532857142859</v>
      </c>
      <c r="U846" s="9">
        <f t="shared" si="351"/>
        <v>1.2856532857142859</v>
      </c>
      <c r="V846" s="9" t="str">
        <f t="shared" si="351"/>
        <v>-</v>
      </c>
      <c r="W846" s="9" t="str">
        <f t="shared" si="351"/>
        <v>-</v>
      </c>
      <c r="X846" s="9" t="str">
        <f t="shared" si="351"/>
        <v>-</v>
      </c>
      <c r="Y846" s="9" t="str">
        <f t="shared" si="351"/>
        <v>-</v>
      </c>
      <c r="Z846" s="9">
        <f t="shared" si="351"/>
        <v>1.7143467142857141</v>
      </c>
      <c r="AA846" s="9" t="str">
        <f t="shared" si="351"/>
        <v>-</v>
      </c>
      <c r="AB846" s="9" t="str">
        <f t="shared" si="351"/>
        <v>-</v>
      </c>
      <c r="AC846" s="9" t="str">
        <f t="shared" si="351"/>
        <v>-</v>
      </c>
      <c r="AD846" s="9" t="str">
        <f t="shared" si="351"/>
        <v>-</v>
      </c>
      <c r="AE846" s="9" t="str">
        <f t="shared" si="351"/>
        <v>-</v>
      </c>
      <c r="AF846" s="9" t="str">
        <f t="shared" si="351"/>
        <v>-</v>
      </c>
      <c r="AG846" s="9">
        <f t="shared" si="351"/>
        <v>0.28565328571428594</v>
      </c>
      <c r="AH846" s="9" t="str">
        <f t="shared" si="351"/>
        <v>-</v>
      </c>
      <c r="AI846" s="9">
        <f t="shared" si="351"/>
        <v>0.71434671428571406</v>
      </c>
      <c r="AJ846" s="9">
        <f t="shared" ref="AJ846:BI846" si="352">IF(AJ651="-","-",ABS(AJ651-$BK651))</f>
        <v>1.2856532857142859</v>
      </c>
      <c r="AK846" s="9" t="str">
        <f t="shared" si="352"/>
        <v>-</v>
      </c>
      <c r="AL846" s="9" t="str">
        <f t="shared" si="352"/>
        <v>-</v>
      </c>
      <c r="AM846" s="9">
        <f t="shared" si="352"/>
        <v>0.71434671428571406</v>
      </c>
      <c r="AN846" s="9">
        <f t="shared" si="352"/>
        <v>0.28565328571428594</v>
      </c>
      <c r="AO846" s="9" t="str">
        <f t="shared" si="352"/>
        <v>-</v>
      </c>
      <c r="AP846" s="9">
        <f t="shared" si="352"/>
        <v>0.28565328571428594</v>
      </c>
      <c r="AQ846" s="9" t="str">
        <f t="shared" si="352"/>
        <v>-</v>
      </c>
      <c r="AR846" s="9" t="str">
        <f t="shared" si="352"/>
        <v>-</v>
      </c>
      <c r="AS846" s="9" t="str">
        <f t="shared" si="352"/>
        <v>-</v>
      </c>
      <c r="AT846" s="9" t="str">
        <f t="shared" si="352"/>
        <v>-</v>
      </c>
      <c r="AU846" s="9" t="str">
        <f t="shared" si="352"/>
        <v>-</v>
      </c>
      <c r="AV846" s="9" t="str">
        <f t="shared" si="352"/>
        <v>-</v>
      </c>
      <c r="AW846" s="9" t="str">
        <f t="shared" si="352"/>
        <v>-</v>
      </c>
      <c r="AX846" s="9" t="str">
        <f t="shared" si="352"/>
        <v>-</v>
      </c>
      <c r="AY846" s="9" t="str">
        <f t="shared" si="352"/>
        <v>-</v>
      </c>
      <c r="AZ846" s="9" t="str">
        <f t="shared" si="352"/>
        <v>-</v>
      </c>
      <c r="BA846" s="9" t="str">
        <f t="shared" si="352"/>
        <v>-</v>
      </c>
      <c r="BB846" s="9" t="str">
        <f t="shared" si="352"/>
        <v>-</v>
      </c>
      <c r="BC846" s="9">
        <f t="shared" si="352"/>
        <v>0.28565328571428594</v>
      </c>
      <c r="BD846" s="9" t="str">
        <f t="shared" si="352"/>
        <v>-</v>
      </c>
      <c r="BE846" s="9">
        <f t="shared" si="352"/>
        <v>0.28565328571428594</v>
      </c>
      <c r="BF846" s="9" t="str">
        <f t="shared" si="352"/>
        <v>-</v>
      </c>
      <c r="BG846" s="9" t="str">
        <f t="shared" si="352"/>
        <v>-</v>
      </c>
      <c r="BH846" s="9" t="str">
        <f t="shared" si="352"/>
        <v>-</v>
      </c>
      <c r="BI846" s="9" t="str">
        <f t="shared" si="352"/>
        <v>-</v>
      </c>
      <c r="BJ846" s="37"/>
      <c r="BK846" s="34"/>
      <c r="BR846" s="25"/>
      <c r="BS846" s="25"/>
      <c r="BV846" s="25"/>
      <c r="BW846" s="25"/>
      <c r="BX846" s="25"/>
    </row>
    <row r="847" spans="1:76">
      <c r="A847" s="38">
        <f t="shared" si="232"/>
        <v>63</v>
      </c>
      <c r="B847" s="36">
        <f t="shared" si="229"/>
        <v>33</v>
      </c>
      <c r="C847" s="36">
        <f t="shared" si="226"/>
        <v>2</v>
      </c>
      <c r="D847" s="9">
        <f t="shared" ref="D847:AI847" si="353">IF(D652="-","-",ABS(D652-$BK652))</f>
        <v>1.4000620000000001</v>
      </c>
      <c r="E847" s="9" t="str">
        <f t="shared" si="353"/>
        <v>-</v>
      </c>
      <c r="F847" s="9">
        <f t="shared" si="353"/>
        <v>0.59993799999999986</v>
      </c>
      <c r="G847" s="9" t="str">
        <f t="shared" si="353"/>
        <v>-</v>
      </c>
      <c r="H847" s="9" t="str">
        <f t="shared" si="353"/>
        <v>-</v>
      </c>
      <c r="I847" s="9" t="str">
        <f t="shared" si="353"/>
        <v>-</v>
      </c>
      <c r="J847" s="9" t="str">
        <f t="shared" si="353"/>
        <v>-</v>
      </c>
      <c r="K847" s="9" t="str">
        <f t="shared" si="353"/>
        <v>-</v>
      </c>
      <c r="L847" s="9" t="str">
        <f t="shared" si="353"/>
        <v>-</v>
      </c>
      <c r="M847" s="9" t="str">
        <f t="shared" si="353"/>
        <v>-</v>
      </c>
      <c r="N847" s="9" t="str">
        <f t="shared" si="353"/>
        <v>-</v>
      </c>
      <c r="O847" s="9" t="str">
        <f t="shared" si="353"/>
        <v>-</v>
      </c>
      <c r="P847" s="9" t="str">
        <f t="shared" si="353"/>
        <v>-</v>
      </c>
      <c r="Q847" s="9">
        <f t="shared" si="353"/>
        <v>0.59993799999999986</v>
      </c>
      <c r="R847" s="9" t="str">
        <f t="shared" si="353"/>
        <v>-</v>
      </c>
      <c r="S847" s="9" t="str">
        <f t="shared" si="353"/>
        <v>-</v>
      </c>
      <c r="T847" s="9">
        <f t="shared" si="353"/>
        <v>0.59993799999999986</v>
      </c>
      <c r="U847" s="9">
        <f t="shared" si="353"/>
        <v>0.59993799999999986</v>
      </c>
      <c r="V847" s="9" t="str">
        <f t="shared" si="353"/>
        <v>-</v>
      </c>
      <c r="W847" s="9" t="str">
        <f t="shared" si="353"/>
        <v>-</v>
      </c>
      <c r="X847" s="9" t="str">
        <f t="shared" si="353"/>
        <v>-</v>
      </c>
      <c r="Y847" s="9" t="str">
        <f t="shared" si="353"/>
        <v>-</v>
      </c>
      <c r="Z847" s="9">
        <f t="shared" si="353"/>
        <v>3.4000620000000001</v>
      </c>
      <c r="AA847" s="9" t="str">
        <f t="shared" si="353"/>
        <v>-</v>
      </c>
      <c r="AB847" s="9" t="str">
        <f t="shared" si="353"/>
        <v>-</v>
      </c>
      <c r="AC847" s="9" t="str">
        <f t="shared" si="353"/>
        <v>-</v>
      </c>
      <c r="AD847" s="9" t="str">
        <f t="shared" si="353"/>
        <v>-</v>
      </c>
      <c r="AE847" s="9" t="str">
        <f t="shared" si="353"/>
        <v>-</v>
      </c>
      <c r="AF847" s="9" t="str">
        <f t="shared" si="353"/>
        <v>-</v>
      </c>
      <c r="AG847" s="9">
        <f t="shared" si="353"/>
        <v>2.5999379999999999</v>
      </c>
      <c r="AH847" s="9" t="str">
        <f t="shared" si="353"/>
        <v>-</v>
      </c>
      <c r="AI847" s="9" t="str">
        <f t="shared" si="353"/>
        <v>-</v>
      </c>
      <c r="AJ847" s="9">
        <f t="shared" ref="AJ847:BI847" si="354">IF(AJ652="-","-",ABS(AJ652-$BK652))</f>
        <v>0.40006200000000014</v>
      </c>
      <c r="AK847" s="9" t="str">
        <f t="shared" si="354"/>
        <v>-</v>
      </c>
      <c r="AL847" s="9">
        <f t="shared" si="354"/>
        <v>0.59993799999999986</v>
      </c>
      <c r="AM847" s="9">
        <f t="shared" si="354"/>
        <v>0.40006200000000014</v>
      </c>
      <c r="AN847" s="9">
        <f t="shared" si="354"/>
        <v>0.59993799999999986</v>
      </c>
      <c r="AO847" s="9" t="str">
        <f t="shared" si="354"/>
        <v>-</v>
      </c>
      <c r="AP847" s="9">
        <f t="shared" si="354"/>
        <v>0.40006200000000014</v>
      </c>
      <c r="AQ847" s="9" t="str">
        <f t="shared" si="354"/>
        <v>-</v>
      </c>
      <c r="AR847" s="9" t="str">
        <f t="shared" si="354"/>
        <v>-</v>
      </c>
      <c r="AS847" s="9" t="str">
        <f t="shared" si="354"/>
        <v>-</v>
      </c>
      <c r="AT847" s="9" t="str">
        <f t="shared" si="354"/>
        <v>-</v>
      </c>
      <c r="AU847" s="9" t="str">
        <f t="shared" si="354"/>
        <v>-</v>
      </c>
      <c r="AV847" s="9" t="str">
        <f t="shared" si="354"/>
        <v>-</v>
      </c>
      <c r="AW847" s="9">
        <f t="shared" si="354"/>
        <v>0.59993799999999986</v>
      </c>
      <c r="AX847" s="9" t="str">
        <f t="shared" si="354"/>
        <v>-</v>
      </c>
      <c r="AY847" s="9" t="str">
        <f t="shared" si="354"/>
        <v>-</v>
      </c>
      <c r="AZ847" s="9" t="str">
        <f t="shared" si="354"/>
        <v>-</v>
      </c>
      <c r="BA847" s="9" t="str">
        <f t="shared" si="354"/>
        <v>-</v>
      </c>
      <c r="BB847" s="9" t="str">
        <f t="shared" si="354"/>
        <v>-</v>
      </c>
      <c r="BC847" s="9">
        <f t="shared" si="354"/>
        <v>1.4000620000000001</v>
      </c>
      <c r="BD847" s="9" t="str">
        <f t="shared" si="354"/>
        <v>-</v>
      </c>
      <c r="BE847" s="9">
        <f t="shared" si="354"/>
        <v>0.59993799999999986</v>
      </c>
      <c r="BF847" s="9" t="str">
        <f t="shared" si="354"/>
        <v>-</v>
      </c>
      <c r="BG847" s="9" t="str">
        <f t="shared" si="354"/>
        <v>-</v>
      </c>
      <c r="BH847" s="9" t="str">
        <f t="shared" si="354"/>
        <v>-</v>
      </c>
      <c r="BI847" s="9" t="str">
        <f t="shared" si="354"/>
        <v>-</v>
      </c>
      <c r="BJ847" s="37"/>
      <c r="BK847" s="34"/>
      <c r="BR847" s="25"/>
      <c r="BS847" s="25"/>
      <c r="BV847" s="25"/>
      <c r="BW847" s="25"/>
      <c r="BX847" s="25"/>
    </row>
    <row r="848" spans="1:76">
      <c r="A848" s="38">
        <f t="shared" si="232"/>
        <v>64</v>
      </c>
      <c r="B848" s="36">
        <f t="shared" si="229"/>
        <v>33</v>
      </c>
      <c r="C848" s="36">
        <f t="shared" si="226"/>
        <v>3</v>
      </c>
      <c r="D848" s="9">
        <f t="shared" ref="D848:AI848" si="355">IF(D653="-","-",ABS(D653-$BK653))</f>
        <v>0.49993700000000008</v>
      </c>
      <c r="E848" s="9" t="str">
        <f t="shared" si="355"/>
        <v>-</v>
      </c>
      <c r="F848" s="9" t="str">
        <f t="shared" si="355"/>
        <v>-</v>
      </c>
      <c r="G848" s="9" t="str">
        <f t="shared" si="355"/>
        <v>-</v>
      </c>
      <c r="H848" s="9" t="str">
        <f t="shared" si="355"/>
        <v>-</v>
      </c>
      <c r="I848" s="9" t="str">
        <f t="shared" si="355"/>
        <v>-</v>
      </c>
      <c r="J848" s="9">
        <f t="shared" si="355"/>
        <v>0.50006299999999992</v>
      </c>
      <c r="K848" s="9" t="str">
        <f t="shared" si="355"/>
        <v>-</v>
      </c>
      <c r="L848" s="9" t="str">
        <f t="shared" si="355"/>
        <v>-</v>
      </c>
      <c r="M848" s="9" t="str">
        <f t="shared" si="355"/>
        <v>-</v>
      </c>
      <c r="N848" s="9" t="str">
        <f t="shared" si="355"/>
        <v>-</v>
      </c>
      <c r="O848" s="9" t="str">
        <f t="shared" si="355"/>
        <v>-</v>
      </c>
      <c r="P848" s="9" t="str">
        <f t="shared" si="355"/>
        <v>-</v>
      </c>
      <c r="Q848" s="9">
        <f t="shared" si="355"/>
        <v>0.49993700000000008</v>
      </c>
      <c r="R848" s="9" t="str">
        <f t="shared" si="355"/>
        <v>-</v>
      </c>
      <c r="S848" s="9" t="str">
        <f t="shared" si="355"/>
        <v>-</v>
      </c>
      <c r="T848" s="9">
        <f t="shared" si="355"/>
        <v>0.49993700000000008</v>
      </c>
      <c r="U848" s="9">
        <f t="shared" si="355"/>
        <v>0.49993700000000008</v>
      </c>
      <c r="V848" s="9" t="str">
        <f t="shared" si="355"/>
        <v>-</v>
      </c>
      <c r="W848" s="9" t="str">
        <f t="shared" si="355"/>
        <v>-</v>
      </c>
      <c r="X848" s="9" t="str">
        <f t="shared" si="355"/>
        <v>-</v>
      </c>
      <c r="Y848" s="9" t="str">
        <f t="shared" si="355"/>
        <v>-</v>
      </c>
      <c r="Z848" s="9">
        <f t="shared" si="355"/>
        <v>2.5000629999999999</v>
      </c>
      <c r="AA848" s="9" t="str">
        <f t="shared" si="355"/>
        <v>-</v>
      </c>
      <c r="AB848" s="9" t="str">
        <f t="shared" si="355"/>
        <v>-</v>
      </c>
      <c r="AC848" s="9" t="str">
        <f t="shared" si="355"/>
        <v>-</v>
      </c>
      <c r="AD848" s="9" t="str">
        <f t="shared" si="355"/>
        <v>-</v>
      </c>
      <c r="AE848" s="9" t="str">
        <f t="shared" si="355"/>
        <v>-</v>
      </c>
      <c r="AF848" s="9" t="str">
        <f t="shared" si="355"/>
        <v>-</v>
      </c>
      <c r="AG848" s="9">
        <f t="shared" si="355"/>
        <v>1.4999370000000001</v>
      </c>
      <c r="AH848" s="9" t="str">
        <f t="shared" si="355"/>
        <v>-</v>
      </c>
      <c r="AI848" s="9">
        <f t="shared" si="355"/>
        <v>0.49993700000000008</v>
      </c>
      <c r="AJ848" s="9">
        <f t="shared" ref="AJ848:BI848" si="356">IF(AJ653="-","-",ABS(AJ653-$BK653))</f>
        <v>0.49993700000000008</v>
      </c>
      <c r="AK848" s="9" t="str">
        <f t="shared" si="356"/>
        <v>-</v>
      </c>
      <c r="AL848" s="9" t="str">
        <f t="shared" si="356"/>
        <v>-</v>
      </c>
      <c r="AM848" s="9">
        <f t="shared" si="356"/>
        <v>1.5000629999999999</v>
      </c>
      <c r="AN848" s="9">
        <f t="shared" si="356"/>
        <v>2.4999370000000001</v>
      </c>
      <c r="AO848" s="9" t="str">
        <f t="shared" si="356"/>
        <v>-</v>
      </c>
      <c r="AP848" s="9">
        <f t="shared" si="356"/>
        <v>0.49993700000000008</v>
      </c>
      <c r="AQ848" s="9" t="str">
        <f t="shared" si="356"/>
        <v>-</v>
      </c>
      <c r="AR848" s="9" t="str">
        <f t="shared" si="356"/>
        <v>-</v>
      </c>
      <c r="AS848" s="9" t="str">
        <f t="shared" si="356"/>
        <v>-</v>
      </c>
      <c r="AT848" s="9" t="str">
        <f t="shared" si="356"/>
        <v>-</v>
      </c>
      <c r="AU848" s="9" t="str">
        <f t="shared" si="356"/>
        <v>-</v>
      </c>
      <c r="AV848" s="9" t="str">
        <f t="shared" si="356"/>
        <v>-</v>
      </c>
      <c r="AW848" s="9" t="str">
        <f t="shared" si="356"/>
        <v>-</v>
      </c>
      <c r="AX848" s="9" t="str">
        <f t="shared" si="356"/>
        <v>-</v>
      </c>
      <c r="AY848" s="9" t="str">
        <f t="shared" si="356"/>
        <v>-</v>
      </c>
      <c r="AZ848" s="9">
        <f t="shared" si="356"/>
        <v>3.4999370000000001</v>
      </c>
      <c r="BA848" s="9" t="str">
        <f t="shared" si="356"/>
        <v>-</v>
      </c>
      <c r="BB848" s="9">
        <f t="shared" si="356"/>
        <v>4.5000629999999999</v>
      </c>
      <c r="BC848" s="9">
        <f t="shared" si="356"/>
        <v>0.49993700000000008</v>
      </c>
      <c r="BD848" s="9" t="str">
        <f t="shared" si="356"/>
        <v>-</v>
      </c>
      <c r="BE848" s="9">
        <f t="shared" si="356"/>
        <v>2.5000629999999999</v>
      </c>
      <c r="BF848" s="9" t="str">
        <f t="shared" si="356"/>
        <v>-</v>
      </c>
      <c r="BG848" s="9" t="str">
        <f t="shared" si="356"/>
        <v>-</v>
      </c>
      <c r="BH848" s="9" t="str">
        <f t="shared" si="356"/>
        <v>-</v>
      </c>
      <c r="BI848" s="9" t="str">
        <f t="shared" si="356"/>
        <v>-</v>
      </c>
      <c r="BJ848" s="37"/>
      <c r="BK848" s="34"/>
      <c r="BR848" s="25"/>
      <c r="BS848" s="25"/>
      <c r="BV848" s="25"/>
      <c r="BW848" s="25"/>
      <c r="BX848" s="25"/>
    </row>
    <row r="849" spans="1:76">
      <c r="A849" s="38">
        <f t="shared" si="232"/>
        <v>65</v>
      </c>
      <c r="B849" s="36">
        <f t="shared" si="229"/>
        <v>34</v>
      </c>
      <c r="C849" s="36">
        <f t="shared" si="229"/>
        <v>1</v>
      </c>
      <c r="D849" s="9">
        <f t="shared" ref="D849:AI849" si="357">IF(D654="-","-",ABS(D654-$BK654))</f>
        <v>0.21422171428571435</v>
      </c>
      <c r="E849" s="9" t="str">
        <f t="shared" si="357"/>
        <v>-</v>
      </c>
      <c r="F849" s="9" t="str">
        <f t="shared" si="357"/>
        <v>-</v>
      </c>
      <c r="G849" s="9" t="str">
        <f t="shared" si="357"/>
        <v>-</v>
      </c>
      <c r="H849" s="9" t="str">
        <f t="shared" si="357"/>
        <v>-</v>
      </c>
      <c r="I849" s="9" t="str">
        <f t="shared" si="357"/>
        <v>-</v>
      </c>
      <c r="J849" s="9" t="str">
        <f t="shared" si="357"/>
        <v>-</v>
      </c>
      <c r="K849" s="9" t="str">
        <f t="shared" si="357"/>
        <v>-</v>
      </c>
      <c r="L849" s="9" t="str">
        <f t="shared" si="357"/>
        <v>-</v>
      </c>
      <c r="M849" s="9" t="str">
        <f t="shared" si="357"/>
        <v>-</v>
      </c>
      <c r="N849" s="9" t="str">
        <f t="shared" si="357"/>
        <v>-</v>
      </c>
      <c r="O849" s="9" t="str">
        <f t="shared" si="357"/>
        <v>-</v>
      </c>
      <c r="P849" s="9" t="str">
        <f t="shared" si="357"/>
        <v>-</v>
      </c>
      <c r="Q849" s="9">
        <f t="shared" si="357"/>
        <v>1.7857782857142857</v>
      </c>
      <c r="R849" s="9" t="str">
        <f t="shared" si="357"/>
        <v>-</v>
      </c>
      <c r="S849" s="9" t="str">
        <f t="shared" si="357"/>
        <v>-</v>
      </c>
      <c r="T849" s="9">
        <f t="shared" si="357"/>
        <v>2.2142217142857143</v>
      </c>
      <c r="U849" s="9">
        <f t="shared" si="357"/>
        <v>0.21422171428571435</v>
      </c>
      <c r="V849" s="9" t="str">
        <f t="shared" si="357"/>
        <v>-</v>
      </c>
      <c r="W849" s="9" t="str">
        <f t="shared" si="357"/>
        <v>-</v>
      </c>
      <c r="X849" s="9" t="str">
        <f t="shared" si="357"/>
        <v>-</v>
      </c>
      <c r="Y849" s="9" t="str">
        <f t="shared" si="357"/>
        <v>-</v>
      </c>
      <c r="Z849" s="9">
        <f t="shared" si="357"/>
        <v>0.78577828571428565</v>
      </c>
      <c r="AA849" s="9" t="str">
        <f t="shared" si="357"/>
        <v>-</v>
      </c>
      <c r="AB849" s="9" t="str">
        <f t="shared" si="357"/>
        <v>-</v>
      </c>
      <c r="AC849" s="9" t="str">
        <f t="shared" si="357"/>
        <v>-</v>
      </c>
      <c r="AD849" s="9" t="str">
        <f t="shared" si="357"/>
        <v>-</v>
      </c>
      <c r="AE849" s="9" t="str">
        <f t="shared" si="357"/>
        <v>-</v>
      </c>
      <c r="AF849" s="9" t="str">
        <f t="shared" si="357"/>
        <v>-</v>
      </c>
      <c r="AG849" s="9">
        <f t="shared" si="357"/>
        <v>0.21422171428571435</v>
      </c>
      <c r="AH849" s="9" t="str">
        <f t="shared" si="357"/>
        <v>-</v>
      </c>
      <c r="AI849" s="9" t="str">
        <f t="shared" si="357"/>
        <v>-</v>
      </c>
      <c r="AJ849" s="9">
        <f t="shared" ref="AJ849:BI849" si="358">IF(AJ654="-","-",ABS(AJ654-$BK654))</f>
        <v>1.7857782857142857</v>
      </c>
      <c r="AK849" s="9">
        <f t="shared" si="358"/>
        <v>2.7857782857142857</v>
      </c>
      <c r="AL849" s="9" t="str">
        <f t="shared" si="358"/>
        <v>-</v>
      </c>
      <c r="AM849" s="9">
        <f t="shared" si="358"/>
        <v>0.21422171428571435</v>
      </c>
      <c r="AN849" s="9">
        <f t="shared" si="358"/>
        <v>0.78577828571428565</v>
      </c>
      <c r="AO849" s="9" t="str">
        <f t="shared" si="358"/>
        <v>-</v>
      </c>
      <c r="AP849" s="9">
        <f t="shared" si="358"/>
        <v>1.7857782857142857</v>
      </c>
      <c r="AQ849" s="9" t="str">
        <f t="shared" si="358"/>
        <v>-</v>
      </c>
      <c r="AR849" s="9" t="str">
        <f t="shared" si="358"/>
        <v>-</v>
      </c>
      <c r="AS849" s="9">
        <f t="shared" si="358"/>
        <v>3.2142217142857143</v>
      </c>
      <c r="AT849" s="9" t="str">
        <f t="shared" si="358"/>
        <v>-</v>
      </c>
      <c r="AU849" s="9" t="str">
        <f t="shared" si="358"/>
        <v>-</v>
      </c>
      <c r="AV849" s="9" t="str">
        <f t="shared" si="358"/>
        <v>-</v>
      </c>
      <c r="AW849" s="9" t="str">
        <f t="shared" si="358"/>
        <v>-</v>
      </c>
      <c r="AX849" s="9" t="str">
        <f t="shared" si="358"/>
        <v>-</v>
      </c>
      <c r="AY849" s="9" t="str">
        <f t="shared" si="358"/>
        <v>-</v>
      </c>
      <c r="AZ849" s="9" t="str">
        <f t="shared" si="358"/>
        <v>-</v>
      </c>
      <c r="BA849" s="9" t="str">
        <f t="shared" si="358"/>
        <v>-</v>
      </c>
      <c r="BB849" s="9" t="str">
        <f t="shared" si="358"/>
        <v>-</v>
      </c>
      <c r="BC849" s="9">
        <f t="shared" si="358"/>
        <v>1.2142217142857143</v>
      </c>
      <c r="BD849" s="9" t="str">
        <f t="shared" si="358"/>
        <v>-</v>
      </c>
      <c r="BE849" s="9">
        <f t="shared" si="358"/>
        <v>2.2142217142857143</v>
      </c>
      <c r="BF849" s="9" t="str">
        <f t="shared" si="358"/>
        <v>-</v>
      </c>
      <c r="BG849" s="9" t="str">
        <f t="shared" si="358"/>
        <v>-</v>
      </c>
      <c r="BH849" s="9" t="str">
        <f t="shared" si="358"/>
        <v>-</v>
      </c>
      <c r="BI849" s="9" t="str">
        <f t="shared" si="358"/>
        <v>-</v>
      </c>
      <c r="BJ849" s="37"/>
      <c r="BK849" s="34"/>
      <c r="BR849" s="25"/>
      <c r="BS849" s="25"/>
      <c r="BV849" s="25"/>
      <c r="BW849" s="25"/>
      <c r="BX849" s="25"/>
    </row>
    <row r="850" spans="1:76">
      <c r="A850" s="38">
        <f t="shared" si="232"/>
        <v>66</v>
      </c>
      <c r="B850" s="36">
        <f t="shared" ref="B850:C865" si="359">B68</f>
        <v>34</v>
      </c>
      <c r="C850" s="36">
        <f t="shared" si="359"/>
        <v>2</v>
      </c>
      <c r="D850" s="9">
        <f t="shared" ref="D850:AI850" si="360">IF(D655="-","-",ABS(D655-$BK655))</f>
        <v>1.3332683333333328</v>
      </c>
      <c r="E850" s="9" t="str">
        <f t="shared" si="360"/>
        <v>-</v>
      </c>
      <c r="F850" s="9">
        <f t="shared" si="360"/>
        <v>0.66673166666666717</v>
      </c>
      <c r="G850" s="9" t="str">
        <f t="shared" si="360"/>
        <v>-</v>
      </c>
      <c r="H850" s="9" t="str">
        <f t="shared" si="360"/>
        <v>-</v>
      </c>
      <c r="I850" s="9" t="str">
        <f t="shared" si="360"/>
        <v>-</v>
      </c>
      <c r="J850" s="9" t="str">
        <f t="shared" si="360"/>
        <v>-</v>
      </c>
      <c r="K850" s="9" t="str">
        <f t="shared" si="360"/>
        <v>-</v>
      </c>
      <c r="L850" s="9" t="str">
        <f t="shared" si="360"/>
        <v>-</v>
      </c>
      <c r="M850" s="9" t="str">
        <f t="shared" si="360"/>
        <v>-</v>
      </c>
      <c r="N850" s="9" t="str">
        <f t="shared" si="360"/>
        <v>-</v>
      </c>
      <c r="O850" s="9" t="str">
        <f t="shared" si="360"/>
        <v>-</v>
      </c>
      <c r="P850" s="9" t="str">
        <f t="shared" si="360"/>
        <v>-</v>
      </c>
      <c r="Q850" s="9">
        <f t="shared" si="360"/>
        <v>0.33326833333333283</v>
      </c>
      <c r="R850" s="9" t="str">
        <f t="shared" si="360"/>
        <v>-</v>
      </c>
      <c r="S850" s="9" t="str">
        <f t="shared" si="360"/>
        <v>-</v>
      </c>
      <c r="T850" s="9">
        <f t="shared" si="360"/>
        <v>1.3332683333333328</v>
      </c>
      <c r="U850" s="9">
        <f t="shared" si="360"/>
        <v>2.6667316666666672</v>
      </c>
      <c r="V850" s="9" t="str">
        <f t="shared" si="360"/>
        <v>-</v>
      </c>
      <c r="W850" s="9" t="str">
        <f t="shared" si="360"/>
        <v>-</v>
      </c>
      <c r="X850" s="9" t="str">
        <f t="shared" si="360"/>
        <v>-</v>
      </c>
      <c r="Y850" s="9" t="str">
        <f t="shared" si="360"/>
        <v>-</v>
      </c>
      <c r="Z850" s="9">
        <f t="shared" si="360"/>
        <v>3.6667316666666672</v>
      </c>
      <c r="AA850" s="9" t="str">
        <f t="shared" si="360"/>
        <v>-</v>
      </c>
      <c r="AB850" s="9" t="str">
        <f t="shared" si="360"/>
        <v>-</v>
      </c>
      <c r="AC850" s="9" t="str">
        <f t="shared" si="360"/>
        <v>-</v>
      </c>
      <c r="AD850" s="9" t="str">
        <f t="shared" si="360"/>
        <v>-</v>
      </c>
      <c r="AE850" s="9" t="str">
        <f t="shared" si="360"/>
        <v>-</v>
      </c>
      <c r="AF850" s="9" t="str">
        <f t="shared" si="360"/>
        <v>-</v>
      </c>
      <c r="AG850" s="9">
        <f t="shared" si="360"/>
        <v>2.3332683333333328</v>
      </c>
      <c r="AH850" s="9" t="str">
        <f t="shared" si="360"/>
        <v>-</v>
      </c>
      <c r="AI850" s="9">
        <f t="shared" si="360"/>
        <v>0.33326833333333283</v>
      </c>
      <c r="AJ850" s="9">
        <f t="shared" ref="AJ850:BI850" si="361">IF(AJ655="-","-",ABS(AJ655-$BK655))</f>
        <v>1.3332683333333328</v>
      </c>
      <c r="AK850" s="9">
        <f t="shared" si="361"/>
        <v>3.6667316666666672</v>
      </c>
      <c r="AL850" s="9" t="str">
        <f t="shared" si="361"/>
        <v>-</v>
      </c>
      <c r="AM850" s="9">
        <f t="shared" si="361"/>
        <v>1.6667316666666672</v>
      </c>
      <c r="AN850" s="9">
        <f t="shared" si="361"/>
        <v>0.66673166666666717</v>
      </c>
      <c r="AO850" s="9" t="str">
        <f t="shared" si="361"/>
        <v>-</v>
      </c>
      <c r="AP850" s="9">
        <f t="shared" si="361"/>
        <v>1.3332683333333328</v>
      </c>
      <c r="AQ850" s="9" t="str">
        <f t="shared" si="361"/>
        <v>-</v>
      </c>
      <c r="AR850" s="9" t="str">
        <f t="shared" si="361"/>
        <v>-</v>
      </c>
      <c r="AS850" s="9">
        <f t="shared" si="361"/>
        <v>4.3332683333333328</v>
      </c>
      <c r="AT850" s="9" t="str">
        <f t="shared" si="361"/>
        <v>-</v>
      </c>
      <c r="AU850" s="9" t="str">
        <f t="shared" si="361"/>
        <v>-</v>
      </c>
      <c r="AV850" s="9" t="str">
        <f t="shared" si="361"/>
        <v>-</v>
      </c>
      <c r="AW850" s="9" t="str">
        <f t="shared" si="361"/>
        <v>-</v>
      </c>
      <c r="AX850" s="9" t="str">
        <f t="shared" si="361"/>
        <v>-</v>
      </c>
      <c r="AY850" s="9" t="str">
        <f t="shared" si="361"/>
        <v>-</v>
      </c>
      <c r="AZ850" s="9">
        <f t="shared" si="361"/>
        <v>3.3332683333333328</v>
      </c>
      <c r="BA850" s="9" t="str">
        <f t="shared" si="361"/>
        <v>-</v>
      </c>
      <c r="BB850" s="9">
        <f t="shared" si="361"/>
        <v>1.3332683333333328</v>
      </c>
      <c r="BC850" s="9">
        <f t="shared" si="361"/>
        <v>0.66673166666666717</v>
      </c>
      <c r="BD850" s="9" t="str">
        <f t="shared" si="361"/>
        <v>-</v>
      </c>
      <c r="BE850" s="9">
        <f t="shared" si="361"/>
        <v>3.6667316666666672</v>
      </c>
      <c r="BF850" s="9" t="str">
        <f t="shared" si="361"/>
        <v>-</v>
      </c>
      <c r="BG850" s="9" t="str">
        <f t="shared" si="361"/>
        <v>-</v>
      </c>
      <c r="BH850" s="9" t="str">
        <f t="shared" si="361"/>
        <v>-</v>
      </c>
      <c r="BI850" s="9" t="str">
        <f t="shared" si="361"/>
        <v>-</v>
      </c>
      <c r="BJ850" s="37"/>
      <c r="BK850" s="34"/>
      <c r="BR850" s="25"/>
      <c r="BS850" s="25"/>
      <c r="BV850" s="25"/>
      <c r="BW850" s="25"/>
      <c r="BX850" s="25"/>
    </row>
    <row r="851" spans="1:76">
      <c r="A851" s="38">
        <f t="shared" ref="A851:A914" si="362">A850+1</f>
        <v>67</v>
      </c>
      <c r="B851" s="36">
        <f t="shared" si="359"/>
        <v>34</v>
      </c>
      <c r="C851" s="36">
        <f t="shared" si="359"/>
        <v>3</v>
      </c>
      <c r="D851" s="9">
        <f t="shared" ref="D851:AI851" si="363">IF(D656="-","-",ABS(D656-$BK656))</f>
        <v>1.2499339999999997</v>
      </c>
      <c r="E851" s="9" t="str">
        <f t="shared" si="363"/>
        <v>-</v>
      </c>
      <c r="F851" s="9" t="str">
        <f t="shared" si="363"/>
        <v>-</v>
      </c>
      <c r="G851" s="9" t="str">
        <f t="shared" si="363"/>
        <v>-</v>
      </c>
      <c r="H851" s="9" t="str">
        <f t="shared" si="363"/>
        <v>-</v>
      </c>
      <c r="I851" s="9" t="str">
        <f t="shared" si="363"/>
        <v>-</v>
      </c>
      <c r="J851" s="9" t="str">
        <f t="shared" si="363"/>
        <v>-</v>
      </c>
      <c r="K851" s="9" t="str">
        <f t="shared" si="363"/>
        <v>-</v>
      </c>
      <c r="L851" s="9" t="str">
        <f t="shared" si="363"/>
        <v>-</v>
      </c>
      <c r="M851" s="9" t="str">
        <f t="shared" si="363"/>
        <v>-</v>
      </c>
      <c r="N851" s="9" t="str">
        <f t="shared" si="363"/>
        <v>-</v>
      </c>
      <c r="O851" s="9" t="str">
        <f t="shared" si="363"/>
        <v>-</v>
      </c>
      <c r="P851" s="9" t="str">
        <f t="shared" si="363"/>
        <v>-</v>
      </c>
      <c r="Q851" s="9">
        <f t="shared" si="363"/>
        <v>0.24993399999999966</v>
      </c>
      <c r="R851" s="9" t="str">
        <f t="shared" si="363"/>
        <v>-</v>
      </c>
      <c r="S851" s="9" t="str">
        <f t="shared" si="363"/>
        <v>-</v>
      </c>
      <c r="T851" s="9">
        <f t="shared" si="363"/>
        <v>1.2499339999999997</v>
      </c>
      <c r="U851" s="9">
        <f t="shared" si="363"/>
        <v>2.7500660000000003</v>
      </c>
      <c r="V851" s="9" t="str">
        <f t="shared" si="363"/>
        <v>-</v>
      </c>
      <c r="W851" s="9" t="str">
        <f t="shared" si="363"/>
        <v>-</v>
      </c>
      <c r="X851" s="9" t="str">
        <f t="shared" si="363"/>
        <v>-</v>
      </c>
      <c r="Y851" s="9" t="str">
        <f t="shared" si="363"/>
        <v>-</v>
      </c>
      <c r="Z851" s="9">
        <f t="shared" si="363"/>
        <v>1.7500660000000003</v>
      </c>
      <c r="AA851" s="9" t="str">
        <f t="shared" si="363"/>
        <v>-</v>
      </c>
      <c r="AB851" s="9">
        <f t="shared" si="363"/>
        <v>2.7500660000000003</v>
      </c>
      <c r="AC851" s="9" t="str">
        <f t="shared" si="363"/>
        <v>-</v>
      </c>
      <c r="AD851" s="9" t="str">
        <f t="shared" si="363"/>
        <v>-</v>
      </c>
      <c r="AE851" s="9" t="str">
        <f t="shared" si="363"/>
        <v>-</v>
      </c>
      <c r="AF851" s="9" t="str">
        <f t="shared" si="363"/>
        <v>-</v>
      </c>
      <c r="AG851" s="9">
        <f t="shared" si="363"/>
        <v>3.2499339999999997</v>
      </c>
      <c r="AH851" s="9" t="str">
        <f t="shared" si="363"/>
        <v>-</v>
      </c>
      <c r="AI851" s="9" t="str">
        <f t="shared" si="363"/>
        <v>-</v>
      </c>
      <c r="AJ851" s="9">
        <f t="shared" ref="AJ851:BI851" si="364">IF(AJ656="-","-",ABS(AJ656-$BK656))</f>
        <v>4.2499339999999997</v>
      </c>
      <c r="AK851" s="9" t="str">
        <f t="shared" si="364"/>
        <v>-</v>
      </c>
      <c r="AL851" s="9">
        <f t="shared" si="364"/>
        <v>0.24993399999999966</v>
      </c>
      <c r="AM851" s="9">
        <f t="shared" si="364"/>
        <v>2.7500660000000003</v>
      </c>
      <c r="AN851" s="9">
        <f t="shared" si="364"/>
        <v>0.24993399999999966</v>
      </c>
      <c r="AO851" s="9" t="str">
        <f t="shared" si="364"/>
        <v>-</v>
      </c>
      <c r="AP851" s="9">
        <f t="shared" si="364"/>
        <v>1.7500660000000003</v>
      </c>
      <c r="AQ851" s="9" t="str">
        <f t="shared" si="364"/>
        <v>-</v>
      </c>
      <c r="AR851" s="9" t="str">
        <f t="shared" si="364"/>
        <v>-</v>
      </c>
      <c r="AS851" s="9">
        <f t="shared" si="364"/>
        <v>3.2499339999999997</v>
      </c>
      <c r="AT851" s="9" t="str">
        <f t="shared" si="364"/>
        <v>-</v>
      </c>
      <c r="AU851" s="9" t="str">
        <f t="shared" si="364"/>
        <v>-</v>
      </c>
      <c r="AV851" s="9" t="str">
        <f t="shared" si="364"/>
        <v>-</v>
      </c>
      <c r="AW851" s="9" t="str">
        <f t="shared" si="364"/>
        <v>-</v>
      </c>
      <c r="AX851" s="9" t="str">
        <f t="shared" si="364"/>
        <v>-</v>
      </c>
      <c r="AY851" s="9" t="str">
        <f t="shared" si="364"/>
        <v>-</v>
      </c>
      <c r="AZ851" s="9" t="str">
        <f t="shared" si="364"/>
        <v>-</v>
      </c>
      <c r="BA851" s="9" t="str">
        <f t="shared" si="364"/>
        <v>-</v>
      </c>
      <c r="BB851" s="9" t="str">
        <f t="shared" si="364"/>
        <v>-</v>
      </c>
      <c r="BC851" s="9">
        <f t="shared" si="364"/>
        <v>1.7500660000000003</v>
      </c>
      <c r="BD851" s="9" t="str">
        <f t="shared" si="364"/>
        <v>-</v>
      </c>
      <c r="BE851" s="9">
        <f t="shared" si="364"/>
        <v>1.2499339999999997</v>
      </c>
      <c r="BF851" s="9">
        <f t="shared" si="364"/>
        <v>1.7500660000000003</v>
      </c>
      <c r="BG851" s="9" t="str">
        <f t="shared" si="364"/>
        <v>-</v>
      </c>
      <c r="BH851" s="9" t="str">
        <f t="shared" si="364"/>
        <v>-</v>
      </c>
      <c r="BI851" s="9" t="str">
        <f t="shared" si="364"/>
        <v>-</v>
      </c>
      <c r="BJ851" s="37"/>
      <c r="BK851" s="34"/>
      <c r="BR851" s="25"/>
      <c r="BS851" s="25"/>
      <c r="BV851" s="25"/>
      <c r="BW851" s="25"/>
      <c r="BX851" s="25"/>
    </row>
    <row r="852" spans="1:76">
      <c r="A852" s="38">
        <f t="shared" si="362"/>
        <v>68</v>
      </c>
      <c r="B852" s="36">
        <f t="shared" si="359"/>
        <v>35</v>
      </c>
      <c r="C852" s="36">
        <f t="shared" si="359"/>
        <v>1</v>
      </c>
      <c r="D852" s="9">
        <f t="shared" ref="D852:AI852" si="365">IF(D657="-","-",ABS(D657-$BK657))</f>
        <v>1.0951710952380953</v>
      </c>
      <c r="E852" s="9" t="str">
        <f t="shared" si="365"/>
        <v>-</v>
      </c>
      <c r="F852" s="9">
        <f t="shared" si="365"/>
        <v>0.9048289047619047</v>
      </c>
      <c r="G852" s="9" t="str">
        <f t="shared" si="365"/>
        <v>-</v>
      </c>
      <c r="H852" s="9" t="str">
        <f t="shared" si="365"/>
        <v>-</v>
      </c>
      <c r="I852" s="9" t="str">
        <f t="shared" si="365"/>
        <v>-</v>
      </c>
      <c r="J852" s="9" t="str">
        <f t="shared" si="365"/>
        <v>-</v>
      </c>
      <c r="K852" s="9" t="str">
        <f t="shared" si="365"/>
        <v>-</v>
      </c>
      <c r="L852" s="9" t="str">
        <f t="shared" si="365"/>
        <v>-</v>
      </c>
      <c r="M852" s="9">
        <f t="shared" si="365"/>
        <v>1.9048289047619047</v>
      </c>
      <c r="N852" s="9" t="str">
        <f t="shared" si="365"/>
        <v>-</v>
      </c>
      <c r="O852" s="9" t="str">
        <f t="shared" si="365"/>
        <v>-</v>
      </c>
      <c r="P852" s="9" t="str">
        <f t="shared" si="365"/>
        <v>-</v>
      </c>
      <c r="Q852" s="9">
        <f t="shared" si="365"/>
        <v>2.9048289047619047</v>
      </c>
      <c r="R852" s="9" t="str">
        <f t="shared" si="365"/>
        <v>-</v>
      </c>
      <c r="S852" s="9" t="str">
        <f t="shared" si="365"/>
        <v>-</v>
      </c>
      <c r="T852" s="9">
        <f t="shared" si="365"/>
        <v>0.9048289047619047</v>
      </c>
      <c r="U852" s="9">
        <f t="shared" si="365"/>
        <v>3.9048289047619047</v>
      </c>
      <c r="V852" s="9" t="str">
        <f t="shared" si="365"/>
        <v>-</v>
      </c>
      <c r="W852" s="9" t="str">
        <f t="shared" si="365"/>
        <v>-</v>
      </c>
      <c r="X852" s="9" t="str">
        <f t="shared" si="365"/>
        <v>-</v>
      </c>
      <c r="Y852" s="9" t="str">
        <f t="shared" si="365"/>
        <v>-</v>
      </c>
      <c r="Z852" s="9">
        <f t="shared" si="365"/>
        <v>1.0951710952380953</v>
      </c>
      <c r="AA852" s="9" t="str">
        <f t="shared" si="365"/>
        <v>-</v>
      </c>
      <c r="AB852" s="9">
        <f t="shared" si="365"/>
        <v>0.9048289047619047</v>
      </c>
      <c r="AC852" s="9" t="str">
        <f t="shared" si="365"/>
        <v>-</v>
      </c>
      <c r="AD852" s="9" t="str">
        <f t="shared" si="365"/>
        <v>-</v>
      </c>
      <c r="AE852" s="9" t="str">
        <f t="shared" si="365"/>
        <v>-</v>
      </c>
      <c r="AF852" s="9" t="str">
        <f t="shared" si="365"/>
        <v>-</v>
      </c>
      <c r="AG852" s="9">
        <f t="shared" si="365"/>
        <v>2.0951710952380953</v>
      </c>
      <c r="AH852" s="9" t="str">
        <f t="shared" si="365"/>
        <v>-</v>
      </c>
      <c r="AI852" s="9">
        <f t="shared" si="365"/>
        <v>1.9048289047619047</v>
      </c>
      <c r="AJ852" s="9">
        <f t="shared" ref="AJ852:BI852" si="366">IF(AJ657="-","-",ABS(AJ657-$BK657))</f>
        <v>3.0951710952380953</v>
      </c>
      <c r="AK852" s="9">
        <f t="shared" si="366"/>
        <v>9.5171095238095305E-2</v>
      </c>
      <c r="AL852" s="9" t="str">
        <f t="shared" si="366"/>
        <v>-</v>
      </c>
      <c r="AM852" s="9">
        <f t="shared" si="366"/>
        <v>1.0951710952380953</v>
      </c>
      <c r="AN852" s="9">
        <f t="shared" si="366"/>
        <v>1.0951710952380953</v>
      </c>
      <c r="AO852" s="9" t="str">
        <f t="shared" si="366"/>
        <v>-</v>
      </c>
      <c r="AP852" s="9">
        <f t="shared" si="366"/>
        <v>2.0951710952380953</v>
      </c>
      <c r="AQ852" s="9" t="str">
        <f t="shared" si="366"/>
        <v>-</v>
      </c>
      <c r="AR852" s="9" t="str">
        <f t="shared" si="366"/>
        <v>-</v>
      </c>
      <c r="AS852" s="9">
        <f t="shared" si="366"/>
        <v>2.0951710952380953</v>
      </c>
      <c r="AT852" s="9" t="str">
        <f t="shared" si="366"/>
        <v>-</v>
      </c>
      <c r="AU852" s="9" t="str">
        <f t="shared" si="366"/>
        <v>-</v>
      </c>
      <c r="AV852" s="9" t="str">
        <f t="shared" si="366"/>
        <v>-</v>
      </c>
      <c r="AW852" s="9" t="str">
        <f t="shared" si="366"/>
        <v>-</v>
      </c>
      <c r="AX852" s="9" t="str">
        <f t="shared" si="366"/>
        <v>-</v>
      </c>
      <c r="AY852" s="9" t="str">
        <f t="shared" si="366"/>
        <v>-</v>
      </c>
      <c r="AZ852" s="9" t="str">
        <f t="shared" si="366"/>
        <v>-</v>
      </c>
      <c r="BA852" s="9" t="str">
        <f t="shared" si="366"/>
        <v>-</v>
      </c>
      <c r="BB852" s="9">
        <f t="shared" si="366"/>
        <v>1.9048289047619047</v>
      </c>
      <c r="BC852" s="9">
        <f t="shared" si="366"/>
        <v>1.0951710952380953</v>
      </c>
      <c r="BD852" s="9" t="str">
        <f t="shared" si="366"/>
        <v>-</v>
      </c>
      <c r="BE852" s="9">
        <f t="shared" si="366"/>
        <v>9.5171095238095305E-2</v>
      </c>
      <c r="BF852" s="9">
        <f t="shared" si="366"/>
        <v>2.9048289047619047</v>
      </c>
      <c r="BG852" s="9" t="str">
        <f t="shared" si="366"/>
        <v>-</v>
      </c>
      <c r="BH852" s="9">
        <f t="shared" si="366"/>
        <v>3.0951710952380953</v>
      </c>
      <c r="BI852" s="9" t="str">
        <f t="shared" si="366"/>
        <v>-</v>
      </c>
      <c r="BJ852" s="37"/>
      <c r="BK852" s="34"/>
      <c r="BR852" s="25"/>
      <c r="BS852" s="25"/>
      <c r="BV852" s="25"/>
      <c r="BW852" s="25"/>
      <c r="BX852" s="25"/>
    </row>
    <row r="853" spans="1:76">
      <c r="A853" s="38">
        <f t="shared" si="362"/>
        <v>69</v>
      </c>
      <c r="B853" s="36">
        <f t="shared" si="359"/>
        <v>35</v>
      </c>
      <c r="C853" s="36">
        <f t="shared" si="359"/>
        <v>2</v>
      </c>
      <c r="D853" s="9">
        <f t="shared" ref="D853:AI853" si="367">IF(D658="-","-",ABS(D658-$BK658))</f>
        <v>0.64993200000000062</v>
      </c>
      <c r="E853" s="9" t="str">
        <f t="shared" si="367"/>
        <v>-</v>
      </c>
      <c r="F853" s="9" t="str">
        <f t="shared" si="367"/>
        <v>-</v>
      </c>
      <c r="G853" s="9" t="str">
        <f t="shared" si="367"/>
        <v>-</v>
      </c>
      <c r="H853" s="9" t="str">
        <f t="shared" si="367"/>
        <v>-</v>
      </c>
      <c r="I853" s="9" t="str">
        <f t="shared" si="367"/>
        <v>-</v>
      </c>
      <c r="J853" s="9">
        <f t="shared" si="367"/>
        <v>1.3500679999999994</v>
      </c>
      <c r="K853" s="9" t="str">
        <f t="shared" si="367"/>
        <v>-</v>
      </c>
      <c r="L853" s="9" t="str">
        <f t="shared" si="367"/>
        <v>-</v>
      </c>
      <c r="M853" s="9" t="str">
        <f t="shared" si="367"/>
        <v>-</v>
      </c>
      <c r="N853" s="9" t="str">
        <f t="shared" si="367"/>
        <v>-</v>
      </c>
      <c r="O853" s="9" t="str">
        <f t="shared" si="367"/>
        <v>-</v>
      </c>
      <c r="P853" s="9" t="str">
        <f t="shared" si="367"/>
        <v>-</v>
      </c>
      <c r="Q853" s="9">
        <f t="shared" si="367"/>
        <v>1.3500679999999994</v>
      </c>
      <c r="R853" s="9" t="str">
        <f t="shared" si="367"/>
        <v>-</v>
      </c>
      <c r="S853" s="9" t="str">
        <f t="shared" si="367"/>
        <v>-</v>
      </c>
      <c r="T853" s="9">
        <f t="shared" si="367"/>
        <v>2.6499320000000006</v>
      </c>
      <c r="U853" s="9">
        <f t="shared" si="367"/>
        <v>2.3500679999999994</v>
      </c>
      <c r="V853" s="9" t="str">
        <f t="shared" si="367"/>
        <v>-</v>
      </c>
      <c r="W853" s="9" t="str">
        <f t="shared" si="367"/>
        <v>-</v>
      </c>
      <c r="X853" s="9" t="str">
        <f t="shared" si="367"/>
        <v>-</v>
      </c>
      <c r="Y853" s="9" t="str">
        <f t="shared" si="367"/>
        <v>-</v>
      </c>
      <c r="Z853" s="9">
        <f t="shared" si="367"/>
        <v>0.35006799999999938</v>
      </c>
      <c r="AA853" s="9" t="str">
        <f t="shared" si="367"/>
        <v>-</v>
      </c>
      <c r="AB853" s="9">
        <f t="shared" si="367"/>
        <v>3.3500679999999994</v>
      </c>
      <c r="AC853" s="9" t="str">
        <f t="shared" si="367"/>
        <v>-</v>
      </c>
      <c r="AD853" s="9" t="str">
        <f t="shared" si="367"/>
        <v>-</v>
      </c>
      <c r="AE853" s="9" t="str">
        <f t="shared" si="367"/>
        <v>-</v>
      </c>
      <c r="AF853" s="9" t="str">
        <f t="shared" si="367"/>
        <v>-</v>
      </c>
      <c r="AG853" s="9">
        <f t="shared" si="367"/>
        <v>0.64993200000000062</v>
      </c>
      <c r="AH853" s="9" t="str">
        <f t="shared" si="367"/>
        <v>-</v>
      </c>
      <c r="AI853" s="9">
        <f t="shared" si="367"/>
        <v>0.64993200000000062</v>
      </c>
      <c r="AJ853" s="9">
        <f t="shared" ref="AJ853:BI853" si="368">IF(AJ658="-","-",ABS(AJ658-$BK658))</f>
        <v>0.64993200000000062</v>
      </c>
      <c r="AK853" s="9" t="str">
        <f t="shared" si="368"/>
        <v>-</v>
      </c>
      <c r="AL853" s="9">
        <f t="shared" si="368"/>
        <v>3.6499320000000006</v>
      </c>
      <c r="AM853" s="9">
        <f t="shared" si="368"/>
        <v>1.3500679999999994</v>
      </c>
      <c r="AN853" s="9">
        <f t="shared" si="368"/>
        <v>1.6499320000000006</v>
      </c>
      <c r="AO853" s="9" t="str">
        <f t="shared" si="368"/>
        <v>-</v>
      </c>
      <c r="AP853" s="9">
        <f t="shared" si="368"/>
        <v>0.64993200000000062</v>
      </c>
      <c r="AQ853" s="9" t="str">
        <f t="shared" si="368"/>
        <v>-</v>
      </c>
      <c r="AR853" s="9" t="str">
        <f t="shared" si="368"/>
        <v>-</v>
      </c>
      <c r="AS853" s="9">
        <f t="shared" si="368"/>
        <v>3.6499320000000006</v>
      </c>
      <c r="AT853" s="9" t="str">
        <f t="shared" si="368"/>
        <v>-</v>
      </c>
      <c r="AU853" s="9" t="str">
        <f t="shared" si="368"/>
        <v>-</v>
      </c>
      <c r="AV853" s="9" t="str">
        <f t="shared" si="368"/>
        <v>-</v>
      </c>
      <c r="AW853" s="9">
        <f t="shared" si="368"/>
        <v>1.6499320000000006</v>
      </c>
      <c r="AX853" s="9" t="str">
        <f t="shared" si="368"/>
        <v>-</v>
      </c>
      <c r="AY853" s="9" t="str">
        <f t="shared" si="368"/>
        <v>-</v>
      </c>
      <c r="AZ853" s="9">
        <f t="shared" si="368"/>
        <v>1.3500679999999994</v>
      </c>
      <c r="BA853" s="9" t="str">
        <f t="shared" si="368"/>
        <v>-</v>
      </c>
      <c r="BB853" s="9" t="str">
        <f t="shared" si="368"/>
        <v>-</v>
      </c>
      <c r="BC853" s="9">
        <f t="shared" si="368"/>
        <v>0.35006799999999938</v>
      </c>
      <c r="BD853" s="9" t="str">
        <f t="shared" si="368"/>
        <v>-</v>
      </c>
      <c r="BE853" s="9">
        <f t="shared" si="368"/>
        <v>1.3500679999999994</v>
      </c>
      <c r="BF853" s="9">
        <f t="shared" si="368"/>
        <v>3.3500679999999994</v>
      </c>
      <c r="BG853" s="9" t="str">
        <f t="shared" si="368"/>
        <v>-</v>
      </c>
      <c r="BH853" s="9" t="str">
        <f t="shared" si="368"/>
        <v>-</v>
      </c>
      <c r="BI853" s="9" t="str">
        <f t="shared" si="368"/>
        <v>-</v>
      </c>
      <c r="BJ853" s="37"/>
      <c r="BK853" s="34"/>
      <c r="BR853" s="25"/>
      <c r="BS853" s="25"/>
      <c r="BV853" s="25"/>
      <c r="BW853" s="25"/>
      <c r="BX853" s="25"/>
    </row>
    <row r="854" spans="1:76">
      <c r="A854" s="38">
        <f t="shared" si="362"/>
        <v>70</v>
      </c>
      <c r="B854" s="36">
        <f t="shared" si="359"/>
        <v>35</v>
      </c>
      <c r="C854" s="36">
        <f t="shared" si="359"/>
        <v>3</v>
      </c>
      <c r="D854" s="9">
        <f t="shared" ref="D854:AI854" si="369">IF(D659="-","-",ABS(D659-$BK659))</f>
        <v>3.6364326363636366</v>
      </c>
      <c r="E854" s="9" t="str">
        <f t="shared" si="369"/>
        <v>-</v>
      </c>
      <c r="F854" s="9" t="str">
        <f t="shared" si="369"/>
        <v>-</v>
      </c>
      <c r="G854" s="9" t="str">
        <f t="shared" si="369"/>
        <v>-</v>
      </c>
      <c r="H854" s="9" t="str">
        <f t="shared" si="369"/>
        <v>-</v>
      </c>
      <c r="I854" s="9" t="str">
        <f t="shared" si="369"/>
        <v>-</v>
      </c>
      <c r="J854" s="9" t="str">
        <f t="shared" si="369"/>
        <v>-</v>
      </c>
      <c r="K854" s="9" t="str">
        <f t="shared" si="369"/>
        <v>-</v>
      </c>
      <c r="L854" s="9" t="str">
        <f t="shared" si="369"/>
        <v>-</v>
      </c>
      <c r="M854" s="9">
        <f t="shared" si="369"/>
        <v>0.63643263636363656</v>
      </c>
      <c r="N854" s="9" t="str">
        <f t="shared" si="369"/>
        <v>-</v>
      </c>
      <c r="O854" s="9" t="str">
        <f t="shared" si="369"/>
        <v>-</v>
      </c>
      <c r="P854" s="9" t="str">
        <f t="shared" si="369"/>
        <v>-</v>
      </c>
      <c r="Q854" s="9">
        <f t="shared" si="369"/>
        <v>0.63643263636363656</v>
      </c>
      <c r="R854" s="9" t="str">
        <f t="shared" si="369"/>
        <v>-</v>
      </c>
      <c r="S854" s="9" t="str">
        <f t="shared" si="369"/>
        <v>-</v>
      </c>
      <c r="T854" s="9">
        <f t="shared" si="369"/>
        <v>2.6364326363636366</v>
      </c>
      <c r="U854" s="9">
        <f t="shared" si="369"/>
        <v>3.6364326363636366</v>
      </c>
      <c r="V854" s="9" t="str">
        <f t="shared" si="369"/>
        <v>-</v>
      </c>
      <c r="W854" s="9" t="str">
        <f t="shared" si="369"/>
        <v>-</v>
      </c>
      <c r="X854" s="9" t="str">
        <f t="shared" si="369"/>
        <v>-</v>
      </c>
      <c r="Y854" s="9" t="str">
        <f t="shared" si="369"/>
        <v>-</v>
      </c>
      <c r="Z854" s="9">
        <f t="shared" si="369"/>
        <v>0.36356736363636344</v>
      </c>
      <c r="AA854" s="9" t="str">
        <f t="shared" si="369"/>
        <v>-</v>
      </c>
      <c r="AB854" s="9" t="str">
        <f t="shared" si="369"/>
        <v>-</v>
      </c>
      <c r="AC854" s="9">
        <f t="shared" si="369"/>
        <v>3.6364326363636366</v>
      </c>
      <c r="AD854" s="9" t="str">
        <f t="shared" si="369"/>
        <v>-</v>
      </c>
      <c r="AE854" s="9" t="str">
        <f t="shared" si="369"/>
        <v>-</v>
      </c>
      <c r="AF854" s="9" t="str">
        <f t="shared" si="369"/>
        <v>-</v>
      </c>
      <c r="AG854" s="9">
        <f t="shared" si="369"/>
        <v>0.63643263636363656</v>
      </c>
      <c r="AH854" s="9" t="str">
        <f t="shared" si="369"/>
        <v>-</v>
      </c>
      <c r="AI854" s="9">
        <f t="shared" si="369"/>
        <v>1.3635673636363634</v>
      </c>
      <c r="AJ854" s="9">
        <f t="shared" ref="AJ854:BI854" si="370">IF(AJ659="-","-",ABS(AJ659-$BK659))</f>
        <v>1.3635673636363634</v>
      </c>
      <c r="AK854" s="9">
        <f t="shared" si="370"/>
        <v>2.6364326363636366</v>
      </c>
      <c r="AL854" s="9">
        <f t="shared" si="370"/>
        <v>2.3635673636363634</v>
      </c>
      <c r="AM854" s="9">
        <f t="shared" si="370"/>
        <v>1.3635673636363634</v>
      </c>
      <c r="AN854" s="9">
        <f t="shared" si="370"/>
        <v>1.3635673636363634</v>
      </c>
      <c r="AO854" s="9" t="str">
        <f t="shared" si="370"/>
        <v>-</v>
      </c>
      <c r="AP854" s="9">
        <f t="shared" si="370"/>
        <v>2.3635673636363634</v>
      </c>
      <c r="AQ854" s="9" t="str">
        <f t="shared" si="370"/>
        <v>-</v>
      </c>
      <c r="AR854" s="9" t="str">
        <f t="shared" si="370"/>
        <v>-</v>
      </c>
      <c r="AS854" s="9">
        <f t="shared" si="370"/>
        <v>5.3635673636363634</v>
      </c>
      <c r="AT854" s="9" t="str">
        <f t="shared" si="370"/>
        <v>-</v>
      </c>
      <c r="AU854" s="9" t="str">
        <f t="shared" si="370"/>
        <v>-</v>
      </c>
      <c r="AV854" s="9" t="str">
        <f t="shared" si="370"/>
        <v>-</v>
      </c>
      <c r="AW854" s="9">
        <f t="shared" si="370"/>
        <v>0.36356736363636344</v>
      </c>
      <c r="AX854" s="9" t="str">
        <f t="shared" si="370"/>
        <v>-</v>
      </c>
      <c r="AY854" s="9" t="str">
        <f t="shared" si="370"/>
        <v>-</v>
      </c>
      <c r="AZ854" s="9">
        <f t="shared" si="370"/>
        <v>3.3635673636363634</v>
      </c>
      <c r="BA854" s="9" t="str">
        <f t="shared" si="370"/>
        <v>-</v>
      </c>
      <c r="BB854" s="9">
        <f t="shared" si="370"/>
        <v>0.63643263636363656</v>
      </c>
      <c r="BC854" s="9">
        <f t="shared" si="370"/>
        <v>3.3635673636363634</v>
      </c>
      <c r="BD854" s="9" t="str">
        <f t="shared" si="370"/>
        <v>-</v>
      </c>
      <c r="BE854" s="9">
        <f t="shared" si="370"/>
        <v>0.63643263636363656</v>
      </c>
      <c r="BF854" s="9">
        <f t="shared" si="370"/>
        <v>3.6364326363636366</v>
      </c>
      <c r="BG854" s="9" t="str">
        <f t="shared" si="370"/>
        <v>-</v>
      </c>
      <c r="BH854" s="9" t="str">
        <f t="shared" si="370"/>
        <v>-</v>
      </c>
      <c r="BI854" s="9" t="str">
        <f t="shared" si="370"/>
        <v>-</v>
      </c>
      <c r="BJ854" s="37"/>
      <c r="BK854" s="34"/>
      <c r="BR854" s="25"/>
      <c r="BS854" s="25"/>
      <c r="BV854" s="25"/>
      <c r="BW854" s="25"/>
      <c r="BX854" s="25"/>
    </row>
    <row r="855" spans="1:76">
      <c r="A855" s="38">
        <f t="shared" si="362"/>
        <v>71</v>
      </c>
      <c r="B855" s="36">
        <f t="shared" si="359"/>
        <v>36</v>
      </c>
      <c r="C855" s="36">
        <f t="shared" si="359"/>
        <v>1</v>
      </c>
      <c r="D855" s="9">
        <f t="shared" ref="D855:AI855" si="371">IF(D660="-","-",ABS(D660-$BK660))</f>
        <v>1.2380252380952381</v>
      </c>
      <c r="E855" s="9" t="str">
        <f t="shared" si="371"/>
        <v>-</v>
      </c>
      <c r="F855" s="9" t="str">
        <f t="shared" si="371"/>
        <v>-</v>
      </c>
      <c r="G855" s="9" t="str">
        <f t="shared" si="371"/>
        <v>-</v>
      </c>
      <c r="H855" s="9" t="str">
        <f t="shared" si="371"/>
        <v>-</v>
      </c>
      <c r="I855" s="9" t="str">
        <f t="shared" si="371"/>
        <v>-</v>
      </c>
      <c r="J855" s="9">
        <f t="shared" si="371"/>
        <v>4.7619747619047619</v>
      </c>
      <c r="K855" s="9" t="str">
        <f t="shared" si="371"/>
        <v>-</v>
      </c>
      <c r="L855" s="9" t="str">
        <f t="shared" si="371"/>
        <v>-</v>
      </c>
      <c r="M855" s="9" t="str">
        <f t="shared" si="371"/>
        <v>-</v>
      </c>
      <c r="N855" s="9" t="str">
        <f t="shared" si="371"/>
        <v>-</v>
      </c>
      <c r="O855" s="9" t="str">
        <f t="shared" si="371"/>
        <v>-</v>
      </c>
      <c r="P855" s="9" t="str">
        <f t="shared" si="371"/>
        <v>-</v>
      </c>
      <c r="Q855" s="9">
        <f t="shared" si="371"/>
        <v>4.7619747619047619</v>
      </c>
      <c r="R855" s="9" t="str">
        <f t="shared" si="371"/>
        <v>-</v>
      </c>
      <c r="S855" s="9" t="str">
        <f t="shared" si="371"/>
        <v>-</v>
      </c>
      <c r="T855" s="9">
        <f t="shared" si="371"/>
        <v>3.2380252380952381</v>
      </c>
      <c r="U855" s="9">
        <f t="shared" si="371"/>
        <v>4.7619747619047619</v>
      </c>
      <c r="V855" s="9" t="str">
        <f t="shared" si="371"/>
        <v>-</v>
      </c>
      <c r="W855" s="9" t="str">
        <f t="shared" si="371"/>
        <v>-</v>
      </c>
      <c r="X855" s="9" t="str">
        <f t="shared" si="371"/>
        <v>-</v>
      </c>
      <c r="Y855" s="9" t="str">
        <f t="shared" si="371"/>
        <v>-</v>
      </c>
      <c r="Z855" s="9">
        <f t="shared" si="371"/>
        <v>0.23802523809523812</v>
      </c>
      <c r="AA855" s="9" t="str">
        <f t="shared" si="371"/>
        <v>-</v>
      </c>
      <c r="AB855" s="9" t="str">
        <f t="shared" si="371"/>
        <v>-</v>
      </c>
      <c r="AC855" s="9" t="str">
        <f t="shared" si="371"/>
        <v>-</v>
      </c>
      <c r="AD855" s="9" t="str">
        <f t="shared" si="371"/>
        <v>-</v>
      </c>
      <c r="AE855" s="9" t="str">
        <f t="shared" si="371"/>
        <v>-</v>
      </c>
      <c r="AF855" s="9" t="str">
        <f t="shared" si="371"/>
        <v>-</v>
      </c>
      <c r="AG855" s="9">
        <f t="shared" si="371"/>
        <v>3.2380252380952381</v>
      </c>
      <c r="AH855" s="9" t="str">
        <f t="shared" si="371"/>
        <v>-</v>
      </c>
      <c r="AI855" s="9">
        <f t="shared" si="371"/>
        <v>4.7619747619047619</v>
      </c>
      <c r="AJ855" s="9">
        <f t="shared" ref="AJ855:BI855" si="372">IF(AJ660="-","-",ABS(AJ660-$BK660))</f>
        <v>2.2380252380952381</v>
      </c>
      <c r="AK855" s="9">
        <f t="shared" si="372"/>
        <v>0.76197476190476188</v>
      </c>
      <c r="AL855" s="9" t="str">
        <f t="shared" si="372"/>
        <v>-</v>
      </c>
      <c r="AM855" s="9">
        <f t="shared" si="372"/>
        <v>1.2380252380952381</v>
      </c>
      <c r="AN855" s="9">
        <f t="shared" si="372"/>
        <v>4.2380252380952381</v>
      </c>
      <c r="AO855" s="9" t="str">
        <f t="shared" si="372"/>
        <v>-</v>
      </c>
      <c r="AP855" s="9">
        <f t="shared" si="372"/>
        <v>3.2380252380952381</v>
      </c>
      <c r="AQ855" s="9" t="str">
        <f t="shared" si="372"/>
        <v>-</v>
      </c>
      <c r="AR855" s="9" t="str">
        <f t="shared" si="372"/>
        <v>-</v>
      </c>
      <c r="AS855" s="9">
        <f t="shared" si="372"/>
        <v>1.2380252380952381</v>
      </c>
      <c r="AT855" s="9" t="str">
        <f t="shared" si="372"/>
        <v>-</v>
      </c>
      <c r="AU855" s="9" t="str">
        <f t="shared" si="372"/>
        <v>-</v>
      </c>
      <c r="AV855" s="9" t="str">
        <f t="shared" si="372"/>
        <v>-</v>
      </c>
      <c r="AW855" s="9">
        <f t="shared" si="372"/>
        <v>3.2380252380952381</v>
      </c>
      <c r="AX855" s="9" t="str">
        <f t="shared" si="372"/>
        <v>-</v>
      </c>
      <c r="AY855" s="9" t="str">
        <f t="shared" si="372"/>
        <v>-</v>
      </c>
      <c r="AZ855" s="9">
        <f t="shared" si="372"/>
        <v>6.2380252380952381</v>
      </c>
      <c r="BA855" s="9" t="str">
        <f t="shared" si="372"/>
        <v>-</v>
      </c>
      <c r="BB855" s="9">
        <f t="shared" si="372"/>
        <v>4.7619747619047619</v>
      </c>
      <c r="BC855" s="9">
        <f t="shared" si="372"/>
        <v>2.2380252380952381</v>
      </c>
      <c r="BD855" s="9" t="str">
        <f t="shared" si="372"/>
        <v>-</v>
      </c>
      <c r="BE855" s="9">
        <f t="shared" si="372"/>
        <v>1.2380252380952381</v>
      </c>
      <c r="BF855" s="9" t="str">
        <f t="shared" si="372"/>
        <v>-</v>
      </c>
      <c r="BG855" s="9" t="str">
        <f t="shared" si="372"/>
        <v>-</v>
      </c>
      <c r="BH855" s="9">
        <f t="shared" si="372"/>
        <v>4.7619747619047619</v>
      </c>
      <c r="BI855" s="9">
        <f t="shared" si="372"/>
        <v>3.7619747619047619</v>
      </c>
      <c r="BJ855" s="37"/>
      <c r="BK855" s="34"/>
      <c r="BR855" s="25"/>
      <c r="BS855" s="25"/>
      <c r="BV855" s="25"/>
      <c r="BW855" s="25"/>
      <c r="BX855" s="25"/>
    </row>
    <row r="856" spans="1:76">
      <c r="A856" s="38">
        <f t="shared" si="362"/>
        <v>72</v>
      </c>
      <c r="B856" s="36">
        <f t="shared" si="359"/>
        <v>36</v>
      </c>
      <c r="C856" s="36">
        <f t="shared" si="359"/>
        <v>2</v>
      </c>
      <c r="D856" s="9">
        <f t="shared" ref="D856:AI856" si="373">IF(D661="-","-",ABS(D661-$BK661))</f>
        <v>0.47626147619047643</v>
      </c>
      <c r="E856" s="9" t="str">
        <f t="shared" si="373"/>
        <v>-</v>
      </c>
      <c r="F856" s="9" t="str">
        <f t="shared" si="373"/>
        <v>-</v>
      </c>
      <c r="G856" s="9" t="str">
        <f t="shared" si="373"/>
        <v>-</v>
      </c>
      <c r="H856" s="9" t="str">
        <f t="shared" si="373"/>
        <v>-</v>
      </c>
      <c r="I856" s="9" t="str">
        <f t="shared" si="373"/>
        <v>-</v>
      </c>
      <c r="J856" s="9">
        <f t="shared" si="373"/>
        <v>4.4762614761904764</v>
      </c>
      <c r="K856" s="9" t="str">
        <f t="shared" si="373"/>
        <v>-</v>
      </c>
      <c r="L856" s="9" t="str">
        <f t="shared" si="373"/>
        <v>-</v>
      </c>
      <c r="M856" s="9" t="str">
        <f t="shared" si="373"/>
        <v>-</v>
      </c>
      <c r="N856" s="9" t="str">
        <f t="shared" si="373"/>
        <v>-</v>
      </c>
      <c r="O856" s="9" t="str">
        <f t="shared" si="373"/>
        <v>-</v>
      </c>
      <c r="P856" s="9" t="str">
        <f t="shared" si="373"/>
        <v>-</v>
      </c>
      <c r="Q856" s="9">
        <f t="shared" si="373"/>
        <v>4.4762614761904764</v>
      </c>
      <c r="R856" s="9" t="str">
        <f t="shared" si="373"/>
        <v>-</v>
      </c>
      <c r="S856" s="9" t="str">
        <f t="shared" si="373"/>
        <v>-</v>
      </c>
      <c r="T856" s="9">
        <f t="shared" si="373"/>
        <v>2.5237385238095236</v>
      </c>
      <c r="U856" s="9">
        <f t="shared" si="373"/>
        <v>3.5237385238095236</v>
      </c>
      <c r="V856" s="9" t="str">
        <f t="shared" si="373"/>
        <v>-</v>
      </c>
      <c r="W856" s="9" t="str">
        <f t="shared" si="373"/>
        <v>-</v>
      </c>
      <c r="X856" s="9" t="str">
        <f t="shared" si="373"/>
        <v>-</v>
      </c>
      <c r="Y856" s="9" t="str">
        <f t="shared" si="373"/>
        <v>-</v>
      </c>
      <c r="Z856" s="9">
        <f t="shared" si="373"/>
        <v>0.47626147619047643</v>
      </c>
      <c r="AA856" s="9" t="str">
        <f t="shared" si="373"/>
        <v>-</v>
      </c>
      <c r="AB856" s="9">
        <f t="shared" si="373"/>
        <v>0.47626147619047643</v>
      </c>
      <c r="AC856" s="9" t="str">
        <f t="shared" si="373"/>
        <v>-</v>
      </c>
      <c r="AD856" s="9" t="str">
        <f t="shared" si="373"/>
        <v>-</v>
      </c>
      <c r="AE856" s="9" t="str">
        <f t="shared" si="373"/>
        <v>-</v>
      </c>
      <c r="AF856" s="9" t="str">
        <f t="shared" si="373"/>
        <v>-</v>
      </c>
      <c r="AG856" s="9">
        <f t="shared" si="373"/>
        <v>1.5237385238095236</v>
      </c>
      <c r="AH856" s="9" t="str">
        <f t="shared" si="373"/>
        <v>-</v>
      </c>
      <c r="AI856" s="9">
        <f t="shared" si="373"/>
        <v>4.4762614761904764</v>
      </c>
      <c r="AJ856" s="9">
        <f t="shared" ref="AJ856:BI856" si="374">IF(AJ661="-","-",ABS(AJ661-$BK661))</f>
        <v>2.5237385238095236</v>
      </c>
      <c r="AK856" s="9">
        <f t="shared" si="374"/>
        <v>1.4762614761904764</v>
      </c>
      <c r="AL856" s="9">
        <f t="shared" si="374"/>
        <v>3.5237385238095236</v>
      </c>
      <c r="AM856" s="9">
        <f t="shared" si="374"/>
        <v>4.5237385238095236</v>
      </c>
      <c r="AN856" s="9">
        <f t="shared" si="374"/>
        <v>2.5237385238095236</v>
      </c>
      <c r="AO856" s="9" t="str">
        <f t="shared" si="374"/>
        <v>-</v>
      </c>
      <c r="AP856" s="9">
        <f t="shared" si="374"/>
        <v>3.5237385238095236</v>
      </c>
      <c r="AQ856" s="9" t="str">
        <f t="shared" si="374"/>
        <v>-</v>
      </c>
      <c r="AR856" s="9" t="str">
        <f t="shared" si="374"/>
        <v>-</v>
      </c>
      <c r="AS856" s="9" t="str">
        <f t="shared" si="374"/>
        <v>-</v>
      </c>
      <c r="AT856" s="9" t="str">
        <f t="shared" si="374"/>
        <v>-</v>
      </c>
      <c r="AU856" s="9" t="str">
        <f t="shared" si="374"/>
        <v>-</v>
      </c>
      <c r="AV856" s="9" t="str">
        <f t="shared" si="374"/>
        <v>-</v>
      </c>
      <c r="AW856" s="9">
        <f t="shared" si="374"/>
        <v>3.5237385238095236</v>
      </c>
      <c r="AX856" s="9" t="str">
        <f t="shared" si="374"/>
        <v>-</v>
      </c>
      <c r="AY856" s="9" t="str">
        <f t="shared" si="374"/>
        <v>-</v>
      </c>
      <c r="AZ856" s="9" t="str">
        <f t="shared" si="374"/>
        <v>-</v>
      </c>
      <c r="BA856" s="9" t="str">
        <f t="shared" si="374"/>
        <v>-</v>
      </c>
      <c r="BB856" s="9">
        <f t="shared" si="374"/>
        <v>4.4762614761904764</v>
      </c>
      <c r="BC856" s="9">
        <f t="shared" si="374"/>
        <v>0.52373852380952357</v>
      </c>
      <c r="BD856" s="9" t="str">
        <f t="shared" si="374"/>
        <v>-</v>
      </c>
      <c r="BE856" s="9">
        <f t="shared" si="374"/>
        <v>1.5237385238095236</v>
      </c>
      <c r="BF856" s="9" t="str">
        <f t="shared" si="374"/>
        <v>-</v>
      </c>
      <c r="BG856" s="9" t="str">
        <f t="shared" si="374"/>
        <v>-</v>
      </c>
      <c r="BH856" s="9">
        <f t="shared" si="374"/>
        <v>4.4762614761904764</v>
      </c>
      <c r="BI856" s="9">
        <f t="shared" si="374"/>
        <v>4.4762614761904764</v>
      </c>
      <c r="BJ856" s="37"/>
      <c r="BK856" s="34"/>
      <c r="BR856" s="25"/>
      <c r="BS856" s="25"/>
      <c r="BV856" s="25"/>
      <c r="BW856" s="25"/>
      <c r="BX856" s="25"/>
    </row>
    <row r="857" spans="1:76">
      <c r="A857" s="38">
        <f t="shared" si="362"/>
        <v>73</v>
      </c>
      <c r="B857" s="36">
        <f t="shared" si="359"/>
        <v>36</v>
      </c>
      <c r="C857" s="36">
        <f t="shared" si="359"/>
        <v>3</v>
      </c>
      <c r="D857" s="9">
        <f t="shared" ref="D857:AI857" si="375">IF(D662="-","-",ABS(D662-$BK662))</f>
        <v>2.9474404210526322</v>
      </c>
      <c r="E857" s="9" t="str">
        <f t="shared" si="375"/>
        <v>-</v>
      </c>
      <c r="F857" s="9" t="str">
        <f t="shared" si="375"/>
        <v>-</v>
      </c>
      <c r="G857" s="9" t="str">
        <f t="shared" si="375"/>
        <v>-</v>
      </c>
      <c r="H857" s="9" t="str">
        <f t="shared" si="375"/>
        <v>-</v>
      </c>
      <c r="I857" s="9" t="str">
        <f t="shared" si="375"/>
        <v>-</v>
      </c>
      <c r="J857" s="9">
        <f t="shared" si="375"/>
        <v>4.9474404210526322</v>
      </c>
      <c r="K857" s="9" t="str">
        <f t="shared" si="375"/>
        <v>-</v>
      </c>
      <c r="L857" s="9" t="str">
        <f t="shared" si="375"/>
        <v>-</v>
      </c>
      <c r="M857" s="9" t="str">
        <f t="shared" si="375"/>
        <v>-</v>
      </c>
      <c r="N857" s="9" t="str">
        <f t="shared" si="375"/>
        <v>-</v>
      </c>
      <c r="O857" s="9" t="str">
        <f t="shared" si="375"/>
        <v>-</v>
      </c>
      <c r="P857" s="9" t="str">
        <f t="shared" si="375"/>
        <v>-</v>
      </c>
      <c r="Q857" s="9">
        <f t="shared" si="375"/>
        <v>4.9474404210526322</v>
      </c>
      <c r="R857" s="9" t="str">
        <f t="shared" si="375"/>
        <v>-</v>
      </c>
      <c r="S857" s="9" t="str">
        <f t="shared" si="375"/>
        <v>-</v>
      </c>
      <c r="T857" s="9">
        <f t="shared" si="375"/>
        <v>3.0525595789473678</v>
      </c>
      <c r="U857" s="9">
        <f t="shared" si="375"/>
        <v>1.0525595789473678</v>
      </c>
      <c r="V857" s="9" t="str">
        <f t="shared" si="375"/>
        <v>-</v>
      </c>
      <c r="W857" s="9" t="str">
        <f t="shared" si="375"/>
        <v>-</v>
      </c>
      <c r="X857" s="9" t="str">
        <f t="shared" si="375"/>
        <v>-</v>
      </c>
      <c r="Y857" s="9" t="str">
        <f t="shared" si="375"/>
        <v>-</v>
      </c>
      <c r="Z857" s="9">
        <f t="shared" si="375"/>
        <v>0.94744042105263215</v>
      </c>
      <c r="AA857" s="9" t="str">
        <f t="shared" si="375"/>
        <v>-</v>
      </c>
      <c r="AB857" s="9" t="str">
        <f t="shared" si="375"/>
        <v>-</v>
      </c>
      <c r="AC857" s="9" t="str">
        <f t="shared" si="375"/>
        <v>-</v>
      </c>
      <c r="AD857" s="9" t="str">
        <f t="shared" si="375"/>
        <v>-</v>
      </c>
      <c r="AE857" s="9" t="str">
        <f t="shared" si="375"/>
        <v>-</v>
      </c>
      <c r="AF857" s="9" t="str">
        <f t="shared" si="375"/>
        <v>-</v>
      </c>
      <c r="AG857" s="9">
        <f t="shared" si="375"/>
        <v>3.0525595789473678</v>
      </c>
      <c r="AH857" s="9" t="str">
        <f t="shared" si="375"/>
        <v>-</v>
      </c>
      <c r="AI857" s="9">
        <f t="shared" si="375"/>
        <v>4.9474404210526322</v>
      </c>
      <c r="AJ857" s="9">
        <f t="shared" ref="AJ857:BI857" si="376">IF(AJ662="-","-",ABS(AJ662-$BK662))</f>
        <v>4.0525595789473678</v>
      </c>
      <c r="AK857" s="9" t="str">
        <f t="shared" si="376"/>
        <v>-</v>
      </c>
      <c r="AL857" s="9" t="str">
        <f t="shared" si="376"/>
        <v>-</v>
      </c>
      <c r="AM857" s="9">
        <f t="shared" si="376"/>
        <v>1.0525595789473678</v>
      </c>
      <c r="AN857" s="9">
        <f t="shared" si="376"/>
        <v>5.0525595789473678</v>
      </c>
      <c r="AO857" s="9" t="str">
        <f t="shared" si="376"/>
        <v>-</v>
      </c>
      <c r="AP857" s="9">
        <f t="shared" si="376"/>
        <v>4.0525595789473678</v>
      </c>
      <c r="AQ857" s="9" t="str">
        <f t="shared" si="376"/>
        <v>-</v>
      </c>
      <c r="AR857" s="9" t="str">
        <f t="shared" si="376"/>
        <v>-</v>
      </c>
      <c r="AS857" s="9" t="str">
        <f t="shared" si="376"/>
        <v>-</v>
      </c>
      <c r="AT857" s="9" t="str">
        <f t="shared" si="376"/>
        <v>-</v>
      </c>
      <c r="AU857" s="9" t="str">
        <f t="shared" si="376"/>
        <v>-</v>
      </c>
      <c r="AV857" s="9" t="str">
        <f t="shared" si="376"/>
        <v>-</v>
      </c>
      <c r="AW857" s="9">
        <f t="shared" si="376"/>
        <v>3.0525595789473678</v>
      </c>
      <c r="AX857" s="9" t="str">
        <f t="shared" si="376"/>
        <v>-</v>
      </c>
      <c r="AY857" s="9" t="str">
        <f t="shared" si="376"/>
        <v>-</v>
      </c>
      <c r="AZ857" s="9">
        <f t="shared" si="376"/>
        <v>6.0525595789473678</v>
      </c>
      <c r="BA857" s="9" t="str">
        <f t="shared" si="376"/>
        <v>-</v>
      </c>
      <c r="BB857" s="9">
        <f t="shared" si="376"/>
        <v>4.9474404210526322</v>
      </c>
      <c r="BC857" s="9">
        <f t="shared" si="376"/>
        <v>2.0525595789473678</v>
      </c>
      <c r="BD857" s="9" t="str">
        <f t="shared" si="376"/>
        <v>-</v>
      </c>
      <c r="BE857" s="9">
        <f t="shared" si="376"/>
        <v>1.0525595789473678</v>
      </c>
      <c r="BF857" s="9" t="str">
        <f t="shared" si="376"/>
        <v>-</v>
      </c>
      <c r="BG857" s="9" t="str">
        <f t="shared" si="376"/>
        <v>-</v>
      </c>
      <c r="BH857" s="9">
        <f t="shared" si="376"/>
        <v>4.9474404210526322</v>
      </c>
      <c r="BI857" s="9">
        <f t="shared" si="376"/>
        <v>4.9474404210526322</v>
      </c>
      <c r="BJ857" s="37"/>
      <c r="BK857" s="34"/>
      <c r="BR857" s="25"/>
      <c r="BS857" s="25"/>
      <c r="BV857" s="25"/>
      <c r="BW857" s="25"/>
      <c r="BX857" s="25"/>
    </row>
    <row r="858" spans="1:76">
      <c r="A858" s="38">
        <f t="shared" si="362"/>
        <v>74</v>
      </c>
      <c r="B858" s="36">
        <f t="shared" si="359"/>
        <v>37</v>
      </c>
      <c r="C858" s="36">
        <f t="shared" si="359"/>
        <v>1</v>
      </c>
      <c r="D858" s="9">
        <f t="shared" ref="D858:AI858" si="377">IF(D663="-","-",ABS(D663-$BK663))</f>
        <v>2.3683480526315783</v>
      </c>
      <c r="E858" s="9" t="str">
        <f t="shared" si="377"/>
        <v>-</v>
      </c>
      <c r="F858" s="9" t="str">
        <f t="shared" si="377"/>
        <v>-</v>
      </c>
      <c r="G858" s="9" t="str">
        <f t="shared" si="377"/>
        <v>-</v>
      </c>
      <c r="H858" s="9" t="str">
        <f t="shared" si="377"/>
        <v>-</v>
      </c>
      <c r="I858" s="9" t="str">
        <f t="shared" si="377"/>
        <v>-</v>
      </c>
      <c r="J858" s="9">
        <f t="shared" si="377"/>
        <v>0.63165194736842167</v>
      </c>
      <c r="K858" s="9" t="str">
        <f t="shared" si="377"/>
        <v>-</v>
      </c>
      <c r="L858" s="9" t="str">
        <f t="shared" si="377"/>
        <v>-</v>
      </c>
      <c r="M858" s="9" t="str">
        <f t="shared" si="377"/>
        <v>-</v>
      </c>
      <c r="N858" s="9" t="str">
        <f t="shared" si="377"/>
        <v>-</v>
      </c>
      <c r="O858" s="9" t="str">
        <f t="shared" si="377"/>
        <v>-</v>
      </c>
      <c r="P858" s="9" t="str">
        <f t="shared" si="377"/>
        <v>-</v>
      </c>
      <c r="Q858" s="9">
        <f t="shared" si="377"/>
        <v>0.36834805263157833</v>
      </c>
      <c r="R858" s="9" t="str">
        <f t="shared" si="377"/>
        <v>-</v>
      </c>
      <c r="S858" s="9" t="str">
        <f t="shared" si="377"/>
        <v>-</v>
      </c>
      <c r="T858" s="9">
        <f t="shared" si="377"/>
        <v>2.3683480526315783</v>
      </c>
      <c r="U858" s="9">
        <f t="shared" si="377"/>
        <v>3.6316519473684217</v>
      </c>
      <c r="V858" s="9" t="str">
        <f t="shared" si="377"/>
        <v>-</v>
      </c>
      <c r="W858" s="9" t="str">
        <f t="shared" si="377"/>
        <v>-</v>
      </c>
      <c r="X858" s="9" t="str">
        <f t="shared" si="377"/>
        <v>-</v>
      </c>
      <c r="Y858" s="9" t="str">
        <f t="shared" si="377"/>
        <v>-</v>
      </c>
      <c r="Z858" s="9">
        <f t="shared" si="377"/>
        <v>1.3683480526315783</v>
      </c>
      <c r="AA858" s="9" t="str">
        <f t="shared" si="377"/>
        <v>-</v>
      </c>
      <c r="AB858" s="9">
        <f t="shared" si="377"/>
        <v>2.6316519473684217</v>
      </c>
      <c r="AC858" s="9" t="str">
        <f t="shared" si="377"/>
        <v>-</v>
      </c>
      <c r="AD858" s="9" t="str">
        <f t="shared" si="377"/>
        <v>-</v>
      </c>
      <c r="AE858" s="9" t="str">
        <f t="shared" si="377"/>
        <v>-</v>
      </c>
      <c r="AF858" s="9" t="str">
        <f t="shared" si="377"/>
        <v>-</v>
      </c>
      <c r="AG858" s="9">
        <f t="shared" si="377"/>
        <v>2.3683480526315783</v>
      </c>
      <c r="AH858" s="9" t="str">
        <f t="shared" si="377"/>
        <v>-</v>
      </c>
      <c r="AI858" s="9">
        <f t="shared" si="377"/>
        <v>0.63165194736842167</v>
      </c>
      <c r="AJ858" s="9">
        <f t="shared" ref="AJ858:BI858" si="378">IF(AJ663="-","-",ABS(AJ663-$BK663))</f>
        <v>0.63165194736842167</v>
      </c>
      <c r="AK858" s="9" t="str">
        <f t="shared" si="378"/>
        <v>-</v>
      </c>
      <c r="AL858" s="9">
        <f t="shared" si="378"/>
        <v>1.3683480526315783</v>
      </c>
      <c r="AM858" s="9">
        <f t="shared" si="378"/>
        <v>0.63165194736842167</v>
      </c>
      <c r="AN858" s="9">
        <f t="shared" si="378"/>
        <v>2.3683480526315783</v>
      </c>
      <c r="AO858" s="9" t="str">
        <f t="shared" si="378"/>
        <v>-</v>
      </c>
      <c r="AP858" s="9">
        <f t="shared" si="378"/>
        <v>2.6316519473684217</v>
      </c>
      <c r="AQ858" s="9" t="str">
        <f t="shared" si="378"/>
        <v>-</v>
      </c>
      <c r="AR858" s="9" t="str">
        <f t="shared" si="378"/>
        <v>-</v>
      </c>
      <c r="AS858" s="9">
        <f t="shared" si="378"/>
        <v>4.3683480526315783</v>
      </c>
      <c r="AT858" s="9" t="str">
        <f t="shared" si="378"/>
        <v>-</v>
      </c>
      <c r="AU858" s="9" t="str">
        <f t="shared" si="378"/>
        <v>-</v>
      </c>
      <c r="AV858" s="9" t="str">
        <f t="shared" si="378"/>
        <v>-</v>
      </c>
      <c r="AW858" s="9" t="str">
        <f t="shared" si="378"/>
        <v>-</v>
      </c>
      <c r="AX858" s="9" t="str">
        <f t="shared" si="378"/>
        <v>-</v>
      </c>
      <c r="AY858" s="9" t="str">
        <f t="shared" si="378"/>
        <v>-</v>
      </c>
      <c r="AZ858" s="9" t="str">
        <f t="shared" si="378"/>
        <v>-</v>
      </c>
      <c r="BA858" s="9" t="str">
        <f t="shared" si="378"/>
        <v>-</v>
      </c>
      <c r="BB858" s="9">
        <f t="shared" si="378"/>
        <v>2.6316519473684217</v>
      </c>
      <c r="BC858" s="9">
        <f t="shared" si="378"/>
        <v>0.36834805263157833</v>
      </c>
      <c r="BD858" s="9" t="str">
        <f t="shared" si="378"/>
        <v>-</v>
      </c>
      <c r="BE858" s="9">
        <f t="shared" si="378"/>
        <v>0.63165194736842167</v>
      </c>
      <c r="BF858" s="9">
        <f t="shared" si="378"/>
        <v>2.6316519473684217</v>
      </c>
      <c r="BG858" s="9" t="str">
        <f t="shared" si="378"/>
        <v>-</v>
      </c>
      <c r="BH858" s="9" t="str">
        <f t="shared" si="378"/>
        <v>-</v>
      </c>
      <c r="BI858" s="9" t="str">
        <f t="shared" si="378"/>
        <v>-</v>
      </c>
      <c r="BJ858" s="37"/>
      <c r="BK858" s="34"/>
      <c r="BR858" s="25"/>
      <c r="BS858" s="25"/>
      <c r="BV858" s="25"/>
      <c r="BW858" s="25"/>
      <c r="BX858" s="25"/>
    </row>
    <row r="859" spans="1:76">
      <c r="A859" s="38">
        <f t="shared" si="362"/>
        <v>75</v>
      </c>
      <c r="B859" s="36">
        <f t="shared" si="359"/>
        <v>37</v>
      </c>
      <c r="C859" s="36">
        <f t="shared" si="359"/>
        <v>2</v>
      </c>
      <c r="D859" s="9">
        <f t="shared" ref="D859:AI859" si="379">IF(D664="-","-",ABS(D664-$BK664))</f>
        <v>0.64698482352941244</v>
      </c>
      <c r="E859" s="9" t="str">
        <f t="shared" si="379"/>
        <v>-</v>
      </c>
      <c r="F859" s="9" t="str">
        <f t="shared" si="379"/>
        <v>-</v>
      </c>
      <c r="G859" s="9" t="str">
        <f t="shared" si="379"/>
        <v>-</v>
      </c>
      <c r="H859" s="9" t="str">
        <f t="shared" si="379"/>
        <v>-</v>
      </c>
      <c r="I859" s="9" t="str">
        <f t="shared" si="379"/>
        <v>-</v>
      </c>
      <c r="J859" s="9">
        <f t="shared" si="379"/>
        <v>1.3530151764705876</v>
      </c>
      <c r="K859" s="9" t="str">
        <f t="shared" si="379"/>
        <v>-</v>
      </c>
      <c r="L859" s="9" t="str">
        <f t="shared" si="379"/>
        <v>-</v>
      </c>
      <c r="M859" s="9" t="str">
        <f t="shared" si="379"/>
        <v>-</v>
      </c>
      <c r="N859" s="9" t="str">
        <f t="shared" si="379"/>
        <v>-</v>
      </c>
      <c r="O859" s="9" t="str">
        <f t="shared" si="379"/>
        <v>-</v>
      </c>
      <c r="P859" s="9" t="str">
        <f t="shared" si="379"/>
        <v>-</v>
      </c>
      <c r="Q859" s="9">
        <f t="shared" si="379"/>
        <v>1.3530151764705876</v>
      </c>
      <c r="R859" s="9" t="str">
        <f t="shared" si="379"/>
        <v>-</v>
      </c>
      <c r="S859" s="9" t="str">
        <f t="shared" si="379"/>
        <v>-</v>
      </c>
      <c r="T859" s="9">
        <f t="shared" si="379"/>
        <v>1.6469848235294124</v>
      </c>
      <c r="U859" s="9">
        <f t="shared" si="379"/>
        <v>1.6469848235294124</v>
      </c>
      <c r="V859" s="9" t="str">
        <f t="shared" si="379"/>
        <v>-</v>
      </c>
      <c r="W859" s="9" t="str">
        <f t="shared" si="379"/>
        <v>-</v>
      </c>
      <c r="X859" s="9" t="str">
        <f t="shared" si="379"/>
        <v>-</v>
      </c>
      <c r="Y859" s="9" t="str">
        <f t="shared" si="379"/>
        <v>-</v>
      </c>
      <c r="Z859" s="9">
        <f t="shared" si="379"/>
        <v>2.3530151764705876</v>
      </c>
      <c r="AA859" s="9" t="str">
        <f t="shared" si="379"/>
        <v>-</v>
      </c>
      <c r="AB859" s="9" t="str">
        <f t="shared" si="379"/>
        <v>-</v>
      </c>
      <c r="AC859" s="9" t="str">
        <f t="shared" si="379"/>
        <v>-</v>
      </c>
      <c r="AD859" s="9" t="str">
        <f t="shared" si="379"/>
        <v>-</v>
      </c>
      <c r="AE859" s="9" t="str">
        <f t="shared" si="379"/>
        <v>-</v>
      </c>
      <c r="AF859" s="9" t="str">
        <f t="shared" si="379"/>
        <v>-</v>
      </c>
      <c r="AG859" s="9">
        <f t="shared" si="379"/>
        <v>1.6469848235294124</v>
      </c>
      <c r="AH859" s="9" t="str">
        <f t="shared" si="379"/>
        <v>-</v>
      </c>
      <c r="AI859" s="9">
        <f t="shared" si="379"/>
        <v>1.6469848235294124</v>
      </c>
      <c r="AJ859" s="9">
        <f t="shared" ref="AJ859:BI859" si="380">IF(AJ664="-","-",ABS(AJ664-$BK664))</f>
        <v>1.6469848235294124</v>
      </c>
      <c r="AK859" s="9" t="str">
        <f t="shared" si="380"/>
        <v>-</v>
      </c>
      <c r="AL859" s="9">
        <f t="shared" si="380"/>
        <v>1.6469848235294124</v>
      </c>
      <c r="AM859" s="9">
        <f t="shared" si="380"/>
        <v>0.35301517647058756</v>
      </c>
      <c r="AN859" s="9">
        <f t="shared" si="380"/>
        <v>0.35301517647058756</v>
      </c>
      <c r="AO859" s="9" t="str">
        <f t="shared" si="380"/>
        <v>-</v>
      </c>
      <c r="AP859" s="9">
        <f t="shared" si="380"/>
        <v>1.6469848235294124</v>
      </c>
      <c r="AQ859" s="9" t="str">
        <f t="shared" si="380"/>
        <v>-</v>
      </c>
      <c r="AR859" s="9" t="str">
        <f t="shared" si="380"/>
        <v>-</v>
      </c>
      <c r="AS859" s="9" t="str">
        <f t="shared" si="380"/>
        <v>-</v>
      </c>
      <c r="AT859" s="9" t="str">
        <f t="shared" si="380"/>
        <v>-</v>
      </c>
      <c r="AU859" s="9" t="str">
        <f t="shared" si="380"/>
        <v>-</v>
      </c>
      <c r="AV859" s="9" t="str">
        <f t="shared" si="380"/>
        <v>-</v>
      </c>
      <c r="AW859" s="9" t="str">
        <f t="shared" si="380"/>
        <v>-</v>
      </c>
      <c r="AX859" s="9" t="str">
        <f t="shared" si="380"/>
        <v>-</v>
      </c>
      <c r="AY859" s="9" t="str">
        <f t="shared" si="380"/>
        <v>-</v>
      </c>
      <c r="AZ859" s="9" t="str">
        <f t="shared" si="380"/>
        <v>-</v>
      </c>
      <c r="BA859" s="9" t="str">
        <f t="shared" si="380"/>
        <v>-</v>
      </c>
      <c r="BB859" s="9">
        <f t="shared" si="380"/>
        <v>2.3530151764705876</v>
      </c>
      <c r="BC859" s="9">
        <f t="shared" si="380"/>
        <v>0.35301517647058756</v>
      </c>
      <c r="BD859" s="9" t="str">
        <f t="shared" si="380"/>
        <v>-</v>
      </c>
      <c r="BE859" s="9">
        <f t="shared" si="380"/>
        <v>0.35301517647058756</v>
      </c>
      <c r="BF859" s="9" t="str">
        <f t="shared" si="380"/>
        <v>-</v>
      </c>
      <c r="BG859" s="9" t="str">
        <f t="shared" si="380"/>
        <v>-</v>
      </c>
      <c r="BH859" s="9" t="str">
        <f t="shared" si="380"/>
        <v>-</v>
      </c>
      <c r="BI859" s="9">
        <f t="shared" si="380"/>
        <v>3.3530151764705876</v>
      </c>
      <c r="BJ859" s="37"/>
      <c r="BK859" s="34"/>
      <c r="BR859" s="25"/>
      <c r="BS859" s="25"/>
      <c r="BV859" s="25"/>
      <c r="BW859" s="25"/>
      <c r="BX859" s="25"/>
    </row>
    <row r="860" spans="1:76">
      <c r="A860" s="38">
        <f t="shared" si="362"/>
        <v>76</v>
      </c>
      <c r="B860" s="36">
        <f t="shared" si="359"/>
        <v>37</v>
      </c>
      <c r="C860" s="36">
        <f t="shared" si="359"/>
        <v>3</v>
      </c>
      <c r="D860" s="9">
        <f t="shared" ref="D860:AI860" si="381">IF(D665="-","-",ABS(D665-$BK665))</f>
        <v>0.44451944444444447</v>
      </c>
      <c r="E860" s="9" t="str">
        <f t="shared" si="381"/>
        <v>-</v>
      </c>
      <c r="F860" s="9">
        <f t="shared" si="381"/>
        <v>2.5554805555555555</v>
      </c>
      <c r="G860" s="9" t="str">
        <f t="shared" si="381"/>
        <v>-</v>
      </c>
      <c r="H860" s="9" t="str">
        <f t="shared" si="381"/>
        <v>-</v>
      </c>
      <c r="I860" s="9" t="str">
        <f t="shared" si="381"/>
        <v>-</v>
      </c>
      <c r="J860" s="9" t="str">
        <f t="shared" si="381"/>
        <v>-</v>
      </c>
      <c r="K860" s="9" t="str">
        <f t="shared" si="381"/>
        <v>-</v>
      </c>
      <c r="L860" s="9" t="str">
        <f t="shared" si="381"/>
        <v>-</v>
      </c>
      <c r="M860" s="9" t="str">
        <f t="shared" si="381"/>
        <v>-</v>
      </c>
      <c r="N860" s="9" t="str">
        <f t="shared" si="381"/>
        <v>-</v>
      </c>
      <c r="O860" s="9" t="str">
        <f t="shared" si="381"/>
        <v>-</v>
      </c>
      <c r="P860" s="9" t="str">
        <f t="shared" si="381"/>
        <v>-</v>
      </c>
      <c r="Q860" s="9">
        <f t="shared" si="381"/>
        <v>0.44451944444444447</v>
      </c>
      <c r="R860" s="9" t="str">
        <f t="shared" si="381"/>
        <v>-</v>
      </c>
      <c r="S860" s="9" t="str">
        <f t="shared" si="381"/>
        <v>-</v>
      </c>
      <c r="T860" s="9">
        <f t="shared" si="381"/>
        <v>0.44451944444444447</v>
      </c>
      <c r="U860" s="9">
        <f t="shared" si="381"/>
        <v>1.5554805555555555</v>
      </c>
      <c r="V860" s="9" t="str">
        <f t="shared" si="381"/>
        <v>-</v>
      </c>
      <c r="W860" s="9" t="str">
        <f t="shared" si="381"/>
        <v>-</v>
      </c>
      <c r="X860" s="9" t="str">
        <f t="shared" si="381"/>
        <v>-</v>
      </c>
      <c r="Y860" s="9" t="str">
        <f t="shared" si="381"/>
        <v>-</v>
      </c>
      <c r="Z860" s="9">
        <f t="shared" si="381"/>
        <v>0.44451944444444447</v>
      </c>
      <c r="AA860" s="9" t="str">
        <f t="shared" si="381"/>
        <v>-</v>
      </c>
      <c r="AB860" s="9">
        <f t="shared" si="381"/>
        <v>1.4445194444444445</v>
      </c>
      <c r="AC860" s="9" t="str">
        <f t="shared" si="381"/>
        <v>-</v>
      </c>
      <c r="AD860" s="9" t="str">
        <f t="shared" si="381"/>
        <v>-</v>
      </c>
      <c r="AE860" s="9" t="str">
        <f t="shared" si="381"/>
        <v>-</v>
      </c>
      <c r="AF860" s="9" t="str">
        <f t="shared" si="381"/>
        <v>-</v>
      </c>
      <c r="AG860" s="9">
        <f t="shared" si="381"/>
        <v>0.55548055555555553</v>
      </c>
      <c r="AH860" s="9" t="str">
        <f t="shared" si="381"/>
        <v>-</v>
      </c>
      <c r="AI860" s="9">
        <f t="shared" si="381"/>
        <v>0.44451944444444447</v>
      </c>
      <c r="AJ860" s="9">
        <f t="shared" ref="AJ860:BI860" si="382">IF(AJ665="-","-",ABS(AJ665-$BK665))</f>
        <v>2.5554805555555555</v>
      </c>
      <c r="AK860" s="9" t="str">
        <f t="shared" si="382"/>
        <v>-</v>
      </c>
      <c r="AL860" s="9" t="str">
        <f t="shared" si="382"/>
        <v>-</v>
      </c>
      <c r="AM860" s="9">
        <f t="shared" si="382"/>
        <v>1.4445194444444445</v>
      </c>
      <c r="AN860" s="9">
        <f t="shared" si="382"/>
        <v>0.55548055555555553</v>
      </c>
      <c r="AO860" s="9" t="str">
        <f t="shared" si="382"/>
        <v>-</v>
      </c>
      <c r="AP860" s="9">
        <f t="shared" si="382"/>
        <v>1.4445194444444445</v>
      </c>
      <c r="AQ860" s="9" t="str">
        <f t="shared" si="382"/>
        <v>-</v>
      </c>
      <c r="AR860" s="9" t="str">
        <f t="shared" si="382"/>
        <v>-</v>
      </c>
      <c r="AS860" s="9">
        <f t="shared" si="382"/>
        <v>2.5554805555555555</v>
      </c>
      <c r="AT860" s="9" t="str">
        <f t="shared" si="382"/>
        <v>-</v>
      </c>
      <c r="AU860" s="9" t="str">
        <f t="shared" si="382"/>
        <v>-</v>
      </c>
      <c r="AV860" s="9" t="str">
        <f t="shared" si="382"/>
        <v>-</v>
      </c>
      <c r="AW860" s="9" t="str">
        <f t="shared" si="382"/>
        <v>-</v>
      </c>
      <c r="AX860" s="9" t="str">
        <f t="shared" si="382"/>
        <v>-</v>
      </c>
      <c r="AY860" s="9" t="str">
        <f t="shared" si="382"/>
        <v>-</v>
      </c>
      <c r="AZ860" s="9">
        <f t="shared" si="382"/>
        <v>2.5554805555555555</v>
      </c>
      <c r="BA860" s="9" t="str">
        <f t="shared" si="382"/>
        <v>-</v>
      </c>
      <c r="BB860" s="9" t="str">
        <f t="shared" si="382"/>
        <v>-</v>
      </c>
      <c r="BC860" s="9">
        <f t="shared" si="382"/>
        <v>1.4445194444444445</v>
      </c>
      <c r="BD860" s="9" t="str">
        <f t="shared" si="382"/>
        <v>-</v>
      </c>
      <c r="BE860" s="9">
        <f t="shared" si="382"/>
        <v>0.44451944444444447</v>
      </c>
      <c r="BF860" s="9" t="str">
        <f t="shared" si="382"/>
        <v>-</v>
      </c>
      <c r="BG860" s="9" t="str">
        <f t="shared" si="382"/>
        <v>-</v>
      </c>
      <c r="BH860" s="9">
        <f t="shared" si="382"/>
        <v>4.4445194444444445</v>
      </c>
      <c r="BI860" s="9" t="str">
        <f t="shared" si="382"/>
        <v>-</v>
      </c>
      <c r="BJ860" s="37"/>
      <c r="BK860" s="34"/>
      <c r="BR860" s="25"/>
      <c r="BS860" s="25"/>
      <c r="BV860" s="25"/>
      <c r="BW860" s="25"/>
      <c r="BX860" s="25"/>
    </row>
    <row r="861" spans="1:76">
      <c r="A861" s="38">
        <f t="shared" si="362"/>
        <v>77</v>
      </c>
      <c r="B861" s="36">
        <f t="shared" si="359"/>
        <v>38</v>
      </c>
      <c r="C861" s="36">
        <f t="shared" si="359"/>
        <v>1</v>
      </c>
      <c r="D861" s="9">
        <f t="shared" ref="D861:AI861" si="383">IF(D666="-","-",ABS(D666-$BK666))</f>
        <v>0.29174266666666693</v>
      </c>
      <c r="E861" s="9" t="str">
        <f t="shared" si="383"/>
        <v>-</v>
      </c>
      <c r="F861" s="9">
        <f t="shared" si="383"/>
        <v>3.2917426666666669</v>
      </c>
      <c r="G861" s="9" t="str">
        <f t="shared" si="383"/>
        <v>-</v>
      </c>
      <c r="H861" s="9" t="str">
        <f t="shared" si="383"/>
        <v>-</v>
      </c>
      <c r="I861" s="9" t="str">
        <f t="shared" si="383"/>
        <v>-</v>
      </c>
      <c r="J861" s="9">
        <f t="shared" si="383"/>
        <v>4.2917426666666669</v>
      </c>
      <c r="K861" s="9" t="str">
        <f t="shared" si="383"/>
        <v>-</v>
      </c>
      <c r="L861" s="9" t="str">
        <f t="shared" si="383"/>
        <v>-</v>
      </c>
      <c r="M861" s="9" t="str">
        <f t="shared" si="383"/>
        <v>-</v>
      </c>
      <c r="N861" s="9" t="str">
        <f t="shared" si="383"/>
        <v>-</v>
      </c>
      <c r="O861" s="9" t="str">
        <f t="shared" si="383"/>
        <v>-</v>
      </c>
      <c r="P861" s="9" t="str">
        <f t="shared" si="383"/>
        <v>-</v>
      </c>
      <c r="Q861" s="9">
        <f t="shared" si="383"/>
        <v>4.2917426666666669</v>
      </c>
      <c r="R861" s="9" t="str">
        <f t="shared" si="383"/>
        <v>-</v>
      </c>
      <c r="S861" s="9" t="str">
        <f t="shared" si="383"/>
        <v>-</v>
      </c>
      <c r="T861" s="9">
        <f t="shared" si="383"/>
        <v>3.7082573333333331</v>
      </c>
      <c r="U861" s="9">
        <f t="shared" si="383"/>
        <v>1.7082573333333331</v>
      </c>
      <c r="V861" s="9" t="str">
        <f t="shared" si="383"/>
        <v>-</v>
      </c>
      <c r="W861" s="9" t="str">
        <f t="shared" si="383"/>
        <v>-</v>
      </c>
      <c r="X861" s="9" t="str">
        <f t="shared" si="383"/>
        <v>-</v>
      </c>
      <c r="Y861" s="9" t="str">
        <f t="shared" si="383"/>
        <v>-</v>
      </c>
      <c r="Z861" s="9">
        <f t="shared" si="383"/>
        <v>0.29174266666666693</v>
      </c>
      <c r="AA861" s="9" t="str">
        <f t="shared" si="383"/>
        <v>-</v>
      </c>
      <c r="AB861" s="9">
        <f t="shared" si="383"/>
        <v>1.2917426666666669</v>
      </c>
      <c r="AC861" s="9" t="str">
        <f t="shared" si="383"/>
        <v>-</v>
      </c>
      <c r="AD861" s="9" t="str">
        <f t="shared" si="383"/>
        <v>-</v>
      </c>
      <c r="AE861" s="9" t="str">
        <f t="shared" si="383"/>
        <v>-</v>
      </c>
      <c r="AF861" s="9" t="str">
        <f t="shared" si="383"/>
        <v>-</v>
      </c>
      <c r="AG861" s="9">
        <f t="shared" si="383"/>
        <v>2.7082573333333331</v>
      </c>
      <c r="AH861" s="9" t="str">
        <f t="shared" si="383"/>
        <v>-</v>
      </c>
      <c r="AI861" s="9">
        <f t="shared" si="383"/>
        <v>4.2917426666666669</v>
      </c>
      <c r="AJ861" s="9">
        <f t="shared" ref="AJ861:BI861" si="384">IF(AJ666="-","-",ABS(AJ666-$BK666))</f>
        <v>0.29174266666666693</v>
      </c>
      <c r="AK861" s="9" t="str">
        <f t="shared" si="384"/>
        <v>-</v>
      </c>
      <c r="AL861" s="9">
        <f t="shared" si="384"/>
        <v>3.7082573333333331</v>
      </c>
      <c r="AM861" s="9">
        <f t="shared" si="384"/>
        <v>0.70825733333333307</v>
      </c>
      <c r="AN861" s="9">
        <f t="shared" si="384"/>
        <v>3.7082573333333331</v>
      </c>
      <c r="AO861" s="9" t="str">
        <f t="shared" si="384"/>
        <v>-</v>
      </c>
      <c r="AP861" s="9">
        <f t="shared" si="384"/>
        <v>3.7082573333333331</v>
      </c>
      <c r="AQ861" s="9" t="str">
        <f t="shared" si="384"/>
        <v>-</v>
      </c>
      <c r="AR861" s="9" t="str">
        <f t="shared" si="384"/>
        <v>-</v>
      </c>
      <c r="AS861" s="9">
        <f t="shared" si="384"/>
        <v>6.7082573333333331</v>
      </c>
      <c r="AT861" s="9" t="str">
        <f t="shared" si="384"/>
        <v>-</v>
      </c>
      <c r="AU861" s="9" t="str">
        <f t="shared" si="384"/>
        <v>-</v>
      </c>
      <c r="AV861" s="9" t="str">
        <f t="shared" si="384"/>
        <v>-</v>
      </c>
      <c r="AW861" s="9">
        <f t="shared" si="384"/>
        <v>3.7082573333333331</v>
      </c>
      <c r="AX861" s="9" t="str">
        <f t="shared" si="384"/>
        <v>-</v>
      </c>
      <c r="AY861" s="9" t="str">
        <f t="shared" si="384"/>
        <v>-</v>
      </c>
      <c r="AZ861" s="9">
        <f t="shared" si="384"/>
        <v>1.7082573333333331</v>
      </c>
      <c r="BA861" s="9" t="str">
        <f t="shared" si="384"/>
        <v>-</v>
      </c>
      <c r="BB861" s="9">
        <f t="shared" si="384"/>
        <v>4.2917426666666669</v>
      </c>
      <c r="BC861" s="9">
        <f t="shared" si="384"/>
        <v>1.2917426666666669</v>
      </c>
      <c r="BD861" s="9" t="str">
        <f t="shared" si="384"/>
        <v>-</v>
      </c>
      <c r="BE861" s="9">
        <f t="shared" si="384"/>
        <v>1.7082573333333331</v>
      </c>
      <c r="BF861" s="9">
        <f t="shared" si="384"/>
        <v>1.2917426666666669</v>
      </c>
      <c r="BG861" s="9" t="str">
        <f t="shared" si="384"/>
        <v>-</v>
      </c>
      <c r="BH861" s="9">
        <f t="shared" si="384"/>
        <v>4.2917426666666669</v>
      </c>
      <c r="BI861" s="9">
        <f t="shared" si="384"/>
        <v>4.2917426666666669</v>
      </c>
      <c r="BJ861" s="37"/>
      <c r="BK861" s="34"/>
      <c r="BR861" s="25"/>
      <c r="BS861" s="25"/>
      <c r="BV861" s="25"/>
      <c r="BW861" s="25"/>
      <c r="BX861" s="25"/>
    </row>
    <row r="862" spans="1:76">
      <c r="A862" s="38">
        <f t="shared" si="362"/>
        <v>78</v>
      </c>
      <c r="B862" s="36">
        <f t="shared" si="359"/>
        <v>38</v>
      </c>
      <c r="C862" s="36">
        <f t="shared" si="359"/>
        <v>2</v>
      </c>
      <c r="D862" s="9">
        <f t="shared" ref="D862:AI862" si="385">IF(D667="-","-",ABS(D667-$BK667))</f>
        <v>1.5715055714285713</v>
      </c>
      <c r="E862" s="9" t="str">
        <f t="shared" si="385"/>
        <v>-</v>
      </c>
      <c r="F862" s="9" t="str">
        <f t="shared" si="385"/>
        <v>-</v>
      </c>
      <c r="G862" s="9" t="str">
        <f t="shared" si="385"/>
        <v>-</v>
      </c>
      <c r="H862" s="9" t="str">
        <f t="shared" si="385"/>
        <v>-</v>
      </c>
      <c r="I862" s="9" t="str">
        <f t="shared" si="385"/>
        <v>-</v>
      </c>
      <c r="J862" s="9">
        <f t="shared" si="385"/>
        <v>4.5715055714285713</v>
      </c>
      <c r="K862" s="9" t="str">
        <f t="shared" si="385"/>
        <v>-</v>
      </c>
      <c r="L862" s="9" t="str">
        <f t="shared" si="385"/>
        <v>-</v>
      </c>
      <c r="M862" s="9" t="str">
        <f t="shared" si="385"/>
        <v>-</v>
      </c>
      <c r="N862" s="9" t="str">
        <f t="shared" si="385"/>
        <v>-</v>
      </c>
      <c r="O862" s="9" t="str">
        <f t="shared" si="385"/>
        <v>-</v>
      </c>
      <c r="P862" s="9" t="str">
        <f t="shared" si="385"/>
        <v>-</v>
      </c>
      <c r="Q862" s="9">
        <f t="shared" si="385"/>
        <v>4.5715055714285713</v>
      </c>
      <c r="R862" s="9" t="str">
        <f t="shared" si="385"/>
        <v>-</v>
      </c>
      <c r="S862" s="9" t="str">
        <f t="shared" si="385"/>
        <v>-</v>
      </c>
      <c r="T862" s="9">
        <f t="shared" si="385"/>
        <v>3.4284944285714287</v>
      </c>
      <c r="U862" s="9">
        <f t="shared" si="385"/>
        <v>0.57150557142857128</v>
      </c>
      <c r="V862" s="9" t="str">
        <f t="shared" si="385"/>
        <v>-</v>
      </c>
      <c r="W862" s="9" t="str">
        <f t="shared" si="385"/>
        <v>-</v>
      </c>
      <c r="X862" s="9" t="str">
        <f t="shared" si="385"/>
        <v>-</v>
      </c>
      <c r="Y862" s="9" t="str">
        <f t="shared" si="385"/>
        <v>-</v>
      </c>
      <c r="Z862" s="9">
        <f t="shared" si="385"/>
        <v>1.5715055714285713</v>
      </c>
      <c r="AA862" s="9" t="str">
        <f t="shared" si="385"/>
        <v>-</v>
      </c>
      <c r="AB862" s="9" t="str">
        <f t="shared" si="385"/>
        <v>-</v>
      </c>
      <c r="AC862" s="9" t="str">
        <f t="shared" si="385"/>
        <v>-</v>
      </c>
      <c r="AD862" s="9" t="str">
        <f t="shared" si="385"/>
        <v>-</v>
      </c>
      <c r="AE862" s="9" t="str">
        <f t="shared" si="385"/>
        <v>-</v>
      </c>
      <c r="AF862" s="9" t="str">
        <f t="shared" si="385"/>
        <v>-</v>
      </c>
      <c r="AG862" s="9">
        <f t="shared" si="385"/>
        <v>1.4284944285714287</v>
      </c>
      <c r="AH862" s="9" t="str">
        <f t="shared" si="385"/>
        <v>-</v>
      </c>
      <c r="AI862" s="9">
        <f t="shared" si="385"/>
        <v>4.5715055714285713</v>
      </c>
      <c r="AJ862" s="9">
        <f t="shared" ref="AJ862:BI862" si="386">IF(AJ667="-","-",ABS(AJ667-$BK667))</f>
        <v>0.42849442857142872</v>
      </c>
      <c r="AK862" s="9">
        <f t="shared" si="386"/>
        <v>0.57150557142857128</v>
      </c>
      <c r="AL862" s="9">
        <f t="shared" si="386"/>
        <v>3.4284944285714287</v>
      </c>
      <c r="AM862" s="9">
        <f t="shared" si="386"/>
        <v>1.4284944285714287</v>
      </c>
      <c r="AN862" s="9">
        <f t="shared" si="386"/>
        <v>2.4284944285714287</v>
      </c>
      <c r="AO862" s="9" t="str">
        <f t="shared" si="386"/>
        <v>-</v>
      </c>
      <c r="AP862" s="9">
        <f t="shared" si="386"/>
        <v>1.4284944285714287</v>
      </c>
      <c r="AQ862" s="9" t="str">
        <f t="shared" si="386"/>
        <v>-</v>
      </c>
      <c r="AR862" s="9" t="str">
        <f t="shared" si="386"/>
        <v>-</v>
      </c>
      <c r="AS862" s="9">
        <f t="shared" si="386"/>
        <v>4.4284944285714287</v>
      </c>
      <c r="AT862" s="9" t="str">
        <f t="shared" si="386"/>
        <v>-</v>
      </c>
      <c r="AU862" s="9" t="str">
        <f t="shared" si="386"/>
        <v>-</v>
      </c>
      <c r="AV862" s="9" t="str">
        <f t="shared" si="386"/>
        <v>-</v>
      </c>
      <c r="AW862" s="9">
        <f t="shared" si="386"/>
        <v>3.4284944285714287</v>
      </c>
      <c r="AX862" s="9" t="str">
        <f t="shared" si="386"/>
        <v>-</v>
      </c>
      <c r="AY862" s="9" t="str">
        <f t="shared" si="386"/>
        <v>-</v>
      </c>
      <c r="AZ862" s="9">
        <f t="shared" si="386"/>
        <v>2.4284944285714287</v>
      </c>
      <c r="BA862" s="9" t="str">
        <f t="shared" si="386"/>
        <v>-</v>
      </c>
      <c r="BB862" s="9" t="str">
        <f t="shared" si="386"/>
        <v>-</v>
      </c>
      <c r="BC862" s="9">
        <f t="shared" si="386"/>
        <v>3.4284944285714287</v>
      </c>
      <c r="BD862" s="9" t="str">
        <f t="shared" si="386"/>
        <v>-</v>
      </c>
      <c r="BE862" s="9">
        <f t="shared" si="386"/>
        <v>1.5715055714285713</v>
      </c>
      <c r="BF862" s="9" t="str">
        <f t="shared" si="386"/>
        <v>-</v>
      </c>
      <c r="BG862" s="9" t="str">
        <f t="shared" si="386"/>
        <v>-</v>
      </c>
      <c r="BH862" s="9">
        <f t="shared" si="386"/>
        <v>4.5715055714285713</v>
      </c>
      <c r="BI862" s="9">
        <f t="shared" si="386"/>
        <v>3.5715055714285713</v>
      </c>
      <c r="BJ862" s="37"/>
      <c r="BK862" s="34"/>
      <c r="BR862" s="25"/>
      <c r="BS862" s="25"/>
      <c r="BV862" s="25"/>
      <c r="BW862" s="25"/>
      <c r="BX862" s="25"/>
    </row>
    <row r="863" spans="1:76">
      <c r="A863" s="38">
        <f t="shared" si="362"/>
        <v>79</v>
      </c>
      <c r="B863" s="36">
        <f t="shared" si="359"/>
        <v>38</v>
      </c>
      <c r="C863" s="36">
        <f t="shared" si="359"/>
        <v>3</v>
      </c>
      <c r="D863" s="9">
        <f t="shared" ref="D863:AI863" si="387">IF(D668="-","-",ABS(D668-$BK668))</f>
        <v>0.60861765217391284</v>
      </c>
      <c r="E863" s="9" t="str">
        <f t="shared" si="387"/>
        <v>-</v>
      </c>
      <c r="F863" s="9">
        <f t="shared" si="387"/>
        <v>2.6086176521739128</v>
      </c>
      <c r="G863" s="9" t="str">
        <f t="shared" si="387"/>
        <v>-</v>
      </c>
      <c r="H863" s="9" t="str">
        <f t="shared" si="387"/>
        <v>-</v>
      </c>
      <c r="I863" s="9" t="str">
        <f t="shared" si="387"/>
        <v>-</v>
      </c>
      <c r="J863" s="9">
        <f t="shared" si="387"/>
        <v>4.3913823478260872</v>
      </c>
      <c r="K863" s="9" t="str">
        <f t="shared" si="387"/>
        <v>-</v>
      </c>
      <c r="L863" s="9" t="str">
        <f t="shared" si="387"/>
        <v>-</v>
      </c>
      <c r="M863" s="9">
        <f t="shared" si="387"/>
        <v>0.60861765217391284</v>
      </c>
      <c r="N863" s="9" t="str">
        <f t="shared" si="387"/>
        <v>-</v>
      </c>
      <c r="O863" s="9" t="str">
        <f t="shared" si="387"/>
        <v>-</v>
      </c>
      <c r="P863" s="9" t="str">
        <f t="shared" si="387"/>
        <v>-</v>
      </c>
      <c r="Q863" s="9">
        <f t="shared" si="387"/>
        <v>4.3913823478260872</v>
      </c>
      <c r="R863" s="9" t="str">
        <f t="shared" si="387"/>
        <v>-</v>
      </c>
      <c r="S863" s="9" t="str">
        <f t="shared" si="387"/>
        <v>-</v>
      </c>
      <c r="T863" s="9">
        <f t="shared" si="387"/>
        <v>2.6086176521739128</v>
      </c>
      <c r="U863" s="9">
        <f t="shared" si="387"/>
        <v>1.3913823478260872</v>
      </c>
      <c r="V863" s="9" t="str">
        <f t="shared" si="387"/>
        <v>-</v>
      </c>
      <c r="W863" s="9" t="str">
        <f t="shared" si="387"/>
        <v>-</v>
      </c>
      <c r="X863" s="9" t="str">
        <f t="shared" si="387"/>
        <v>-</v>
      </c>
      <c r="Y863" s="9" t="str">
        <f t="shared" si="387"/>
        <v>-</v>
      </c>
      <c r="Z863" s="9">
        <f t="shared" si="387"/>
        <v>0.39138234782608716</v>
      </c>
      <c r="AA863" s="9" t="str">
        <f t="shared" si="387"/>
        <v>-</v>
      </c>
      <c r="AB863" s="9">
        <f t="shared" si="387"/>
        <v>0.39138234782608716</v>
      </c>
      <c r="AC863" s="9" t="str">
        <f t="shared" si="387"/>
        <v>-</v>
      </c>
      <c r="AD863" s="9" t="str">
        <f t="shared" si="387"/>
        <v>-</v>
      </c>
      <c r="AE863" s="9" t="str">
        <f t="shared" si="387"/>
        <v>-</v>
      </c>
      <c r="AF863" s="9" t="str">
        <f t="shared" si="387"/>
        <v>-</v>
      </c>
      <c r="AG863" s="9">
        <f t="shared" si="387"/>
        <v>2.6086176521739128</v>
      </c>
      <c r="AH863" s="9" t="str">
        <f t="shared" si="387"/>
        <v>-</v>
      </c>
      <c r="AI863" s="9">
        <f t="shared" si="387"/>
        <v>4.3913823478260872</v>
      </c>
      <c r="AJ863" s="9">
        <f t="shared" ref="AJ863:BI863" si="388">IF(AJ668="-","-",ABS(AJ668-$BK668))</f>
        <v>0.39138234782608716</v>
      </c>
      <c r="AK863" s="9" t="str">
        <f t="shared" si="388"/>
        <v>-</v>
      </c>
      <c r="AL863" s="9" t="str">
        <f t="shared" si="388"/>
        <v>-</v>
      </c>
      <c r="AM863" s="9">
        <f t="shared" si="388"/>
        <v>1.6086176521739128</v>
      </c>
      <c r="AN863" s="9">
        <f t="shared" si="388"/>
        <v>3.6086176521739128</v>
      </c>
      <c r="AO863" s="9" t="str">
        <f t="shared" si="388"/>
        <v>-</v>
      </c>
      <c r="AP863" s="9">
        <f t="shared" si="388"/>
        <v>3.6086176521739128</v>
      </c>
      <c r="AQ863" s="9" t="str">
        <f t="shared" si="388"/>
        <v>-</v>
      </c>
      <c r="AR863" s="9" t="str">
        <f t="shared" si="388"/>
        <v>-</v>
      </c>
      <c r="AS863" s="9">
        <f t="shared" si="388"/>
        <v>3.6086176521739128</v>
      </c>
      <c r="AT863" s="9" t="str">
        <f t="shared" si="388"/>
        <v>-</v>
      </c>
      <c r="AU863" s="9" t="str">
        <f t="shared" si="388"/>
        <v>-</v>
      </c>
      <c r="AV863" s="9" t="str">
        <f t="shared" si="388"/>
        <v>-</v>
      </c>
      <c r="AW863" s="9">
        <f t="shared" si="388"/>
        <v>3.6086176521739128</v>
      </c>
      <c r="AX863" s="9" t="str">
        <f t="shared" si="388"/>
        <v>-</v>
      </c>
      <c r="AY863" s="9" t="str">
        <f t="shared" si="388"/>
        <v>-</v>
      </c>
      <c r="AZ863" s="9" t="str">
        <f t="shared" si="388"/>
        <v>-</v>
      </c>
      <c r="BA863" s="9" t="str">
        <f t="shared" si="388"/>
        <v>-</v>
      </c>
      <c r="BB863" s="9">
        <f t="shared" si="388"/>
        <v>4.3913823478260872</v>
      </c>
      <c r="BC863" s="9">
        <f t="shared" si="388"/>
        <v>2.6086176521739128</v>
      </c>
      <c r="BD863" s="9" t="str">
        <f t="shared" si="388"/>
        <v>-</v>
      </c>
      <c r="BE863" s="9">
        <f t="shared" si="388"/>
        <v>2.6086176521739128</v>
      </c>
      <c r="BF863" s="9">
        <f t="shared" si="388"/>
        <v>1.3913823478260872</v>
      </c>
      <c r="BG863" s="9" t="str">
        <f t="shared" si="388"/>
        <v>-</v>
      </c>
      <c r="BH863" s="9">
        <f t="shared" si="388"/>
        <v>4.3913823478260872</v>
      </c>
      <c r="BI863" s="9">
        <f t="shared" si="388"/>
        <v>4.3913823478260872</v>
      </c>
      <c r="BJ863" s="37"/>
      <c r="BK863" s="34"/>
      <c r="BR863" s="25"/>
      <c r="BS863" s="25"/>
      <c r="BV863" s="25"/>
      <c r="BW863" s="25"/>
      <c r="BX863" s="25"/>
    </row>
    <row r="864" spans="1:76">
      <c r="A864" s="38">
        <f t="shared" si="362"/>
        <v>80</v>
      </c>
      <c r="B864" s="36">
        <f t="shared" si="359"/>
        <v>41</v>
      </c>
      <c r="C864" s="36">
        <f t="shared" si="359"/>
        <v>1</v>
      </c>
      <c r="D864" s="9">
        <f t="shared" ref="D864:AI864" si="389">IF(D669="-","-",ABS(D669-$BK669))</f>
        <v>5.5476555555554974E-2</v>
      </c>
      <c r="E864" s="9" t="str">
        <f t="shared" si="389"/>
        <v>-</v>
      </c>
      <c r="F864" s="9" t="str">
        <f t="shared" si="389"/>
        <v>-</v>
      </c>
      <c r="G864" s="9" t="str">
        <f t="shared" si="389"/>
        <v>-</v>
      </c>
      <c r="H864" s="9" t="str">
        <f t="shared" si="389"/>
        <v>-</v>
      </c>
      <c r="I864" s="9" t="str">
        <f t="shared" si="389"/>
        <v>-</v>
      </c>
      <c r="J864" s="9" t="str">
        <f t="shared" si="389"/>
        <v>-</v>
      </c>
      <c r="K864" s="9" t="str">
        <f t="shared" si="389"/>
        <v>-</v>
      </c>
      <c r="L864" s="9" t="str">
        <f t="shared" si="389"/>
        <v>-</v>
      </c>
      <c r="M864" s="9">
        <f t="shared" si="389"/>
        <v>1.055476555555555</v>
      </c>
      <c r="N864" s="9" t="str">
        <f t="shared" si="389"/>
        <v>-</v>
      </c>
      <c r="O864" s="9" t="str">
        <f t="shared" si="389"/>
        <v>-</v>
      </c>
      <c r="P864" s="9" t="str">
        <f t="shared" si="389"/>
        <v>-</v>
      </c>
      <c r="Q864" s="9">
        <f t="shared" si="389"/>
        <v>5.5476555555554974E-2</v>
      </c>
      <c r="R864" s="9" t="str">
        <f t="shared" si="389"/>
        <v>-</v>
      </c>
      <c r="S864" s="9" t="str">
        <f t="shared" si="389"/>
        <v>-</v>
      </c>
      <c r="T864" s="9">
        <f t="shared" si="389"/>
        <v>5.5476555555554974E-2</v>
      </c>
      <c r="U864" s="9">
        <f t="shared" si="389"/>
        <v>5.5476555555554974E-2</v>
      </c>
      <c r="V864" s="9" t="str">
        <f t="shared" si="389"/>
        <v>-</v>
      </c>
      <c r="W864" s="9" t="str">
        <f t="shared" si="389"/>
        <v>-</v>
      </c>
      <c r="X864" s="9" t="str">
        <f t="shared" si="389"/>
        <v>-</v>
      </c>
      <c r="Y864" s="9" t="str">
        <f t="shared" si="389"/>
        <v>-</v>
      </c>
      <c r="Z864" s="9">
        <f t="shared" si="389"/>
        <v>2.944523444444445</v>
      </c>
      <c r="AA864" s="9" t="str">
        <f t="shared" si="389"/>
        <v>-</v>
      </c>
      <c r="AB864" s="9" t="str">
        <f t="shared" si="389"/>
        <v>-</v>
      </c>
      <c r="AC864" s="9" t="str">
        <f t="shared" si="389"/>
        <v>-</v>
      </c>
      <c r="AD864" s="9" t="str">
        <f t="shared" si="389"/>
        <v>-</v>
      </c>
      <c r="AE864" s="9" t="str">
        <f t="shared" si="389"/>
        <v>-</v>
      </c>
      <c r="AF864" s="9" t="str">
        <f t="shared" si="389"/>
        <v>-</v>
      </c>
      <c r="AG864" s="9">
        <f t="shared" si="389"/>
        <v>2.055476555555555</v>
      </c>
      <c r="AH864" s="9" t="str">
        <f t="shared" si="389"/>
        <v>-</v>
      </c>
      <c r="AI864" s="9">
        <f t="shared" si="389"/>
        <v>5.5476555555554974E-2</v>
      </c>
      <c r="AJ864" s="9">
        <f t="shared" ref="AJ864:BI864" si="390">IF(AJ669="-","-",ABS(AJ669-$BK669))</f>
        <v>5.5476555555554974E-2</v>
      </c>
      <c r="AK864" s="9">
        <f t="shared" si="390"/>
        <v>0.94452344444444503</v>
      </c>
      <c r="AL864" s="9" t="str">
        <f t="shared" si="390"/>
        <v>-</v>
      </c>
      <c r="AM864" s="9">
        <f t="shared" si="390"/>
        <v>0.94452344444444503</v>
      </c>
      <c r="AN864" s="9">
        <f t="shared" si="390"/>
        <v>5.5476555555554974E-2</v>
      </c>
      <c r="AO864" s="9" t="str">
        <f t="shared" si="390"/>
        <v>-</v>
      </c>
      <c r="AP864" s="9">
        <f t="shared" si="390"/>
        <v>1.055476555555555</v>
      </c>
      <c r="AQ864" s="9" t="str">
        <f t="shared" si="390"/>
        <v>-</v>
      </c>
      <c r="AR864" s="9" t="str">
        <f t="shared" si="390"/>
        <v>-</v>
      </c>
      <c r="AS864" s="9">
        <f t="shared" si="390"/>
        <v>1.055476555555555</v>
      </c>
      <c r="AT864" s="9" t="str">
        <f t="shared" si="390"/>
        <v>-</v>
      </c>
      <c r="AU864" s="9" t="str">
        <f t="shared" si="390"/>
        <v>-</v>
      </c>
      <c r="AV864" s="9" t="str">
        <f t="shared" si="390"/>
        <v>-</v>
      </c>
      <c r="AW864" s="9" t="str">
        <f t="shared" si="390"/>
        <v>-</v>
      </c>
      <c r="AX864" s="9" t="str">
        <f t="shared" si="390"/>
        <v>-</v>
      </c>
      <c r="AY864" s="9" t="str">
        <f t="shared" si="390"/>
        <v>-</v>
      </c>
      <c r="AZ864" s="9" t="str">
        <f t="shared" si="390"/>
        <v>-</v>
      </c>
      <c r="BA864" s="9" t="str">
        <f t="shared" si="390"/>
        <v>-</v>
      </c>
      <c r="BB864" s="9">
        <f t="shared" si="390"/>
        <v>2.944523444444445</v>
      </c>
      <c r="BC864" s="9">
        <f t="shared" si="390"/>
        <v>0.94452344444444503</v>
      </c>
      <c r="BD864" s="9" t="str">
        <f t="shared" si="390"/>
        <v>-</v>
      </c>
      <c r="BE864" s="9">
        <f t="shared" si="390"/>
        <v>1.055476555555555</v>
      </c>
      <c r="BF864" s="9">
        <f t="shared" si="390"/>
        <v>2.055476555555555</v>
      </c>
      <c r="BG864" s="9" t="str">
        <f t="shared" si="390"/>
        <v>-</v>
      </c>
      <c r="BH864" s="9" t="str">
        <f t="shared" si="390"/>
        <v>-</v>
      </c>
      <c r="BI864" s="9" t="str">
        <f t="shared" si="390"/>
        <v>-</v>
      </c>
      <c r="BJ864" s="37"/>
      <c r="BK864" s="34"/>
      <c r="BR864" s="25"/>
      <c r="BS864" s="25"/>
      <c r="BV864" s="25"/>
      <c r="BW864" s="25"/>
      <c r="BX864" s="25"/>
    </row>
    <row r="865" spans="1:76">
      <c r="A865" s="38">
        <f t="shared" si="362"/>
        <v>81</v>
      </c>
      <c r="B865" s="36">
        <f t="shared" si="359"/>
        <v>41</v>
      </c>
      <c r="C865" s="36">
        <f t="shared" si="359"/>
        <v>2</v>
      </c>
      <c r="D865" s="9">
        <f t="shared" ref="D865:AI865" si="391">IF(D670="-","-",ABS(D670-$BK670))</f>
        <v>0.37492000000000036</v>
      </c>
      <c r="E865" s="9" t="str">
        <f t="shared" si="391"/>
        <v>-</v>
      </c>
      <c r="F865" s="9">
        <f t="shared" si="391"/>
        <v>3.3749200000000004</v>
      </c>
      <c r="G865" s="9" t="str">
        <f t="shared" si="391"/>
        <v>-</v>
      </c>
      <c r="H865" s="9" t="str">
        <f t="shared" si="391"/>
        <v>-</v>
      </c>
      <c r="I865" s="9" t="str">
        <f t="shared" si="391"/>
        <v>-</v>
      </c>
      <c r="J865" s="9" t="str">
        <f t="shared" si="391"/>
        <v>-</v>
      </c>
      <c r="K865" s="9" t="str">
        <f t="shared" si="391"/>
        <v>-</v>
      </c>
      <c r="L865" s="9" t="str">
        <f t="shared" si="391"/>
        <v>-</v>
      </c>
      <c r="M865" s="9" t="str">
        <f t="shared" si="391"/>
        <v>-</v>
      </c>
      <c r="N865" s="9" t="str">
        <f t="shared" si="391"/>
        <v>-</v>
      </c>
      <c r="O865" s="9" t="str">
        <f t="shared" si="391"/>
        <v>-</v>
      </c>
      <c r="P865" s="9" t="str">
        <f t="shared" si="391"/>
        <v>-</v>
      </c>
      <c r="Q865" s="9">
        <f t="shared" si="391"/>
        <v>1.6250799999999996</v>
      </c>
      <c r="R865" s="9" t="str">
        <f t="shared" si="391"/>
        <v>-</v>
      </c>
      <c r="S865" s="9" t="str">
        <f t="shared" si="391"/>
        <v>-</v>
      </c>
      <c r="T865" s="9">
        <f t="shared" si="391"/>
        <v>0.37492000000000036</v>
      </c>
      <c r="U865" s="9">
        <f t="shared" si="391"/>
        <v>0.37492000000000036</v>
      </c>
      <c r="V865" s="9" t="str">
        <f t="shared" si="391"/>
        <v>-</v>
      </c>
      <c r="W865" s="9" t="str">
        <f t="shared" si="391"/>
        <v>-</v>
      </c>
      <c r="X865" s="9" t="str">
        <f t="shared" si="391"/>
        <v>-</v>
      </c>
      <c r="Y865" s="9" t="str">
        <f t="shared" si="391"/>
        <v>-</v>
      </c>
      <c r="Z865" s="9">
        <f t="shared" si="391"/>
        <v>0.37492000000000036</v>
      </c>
      <c r="AA865" s="9" t="str">
        <f t="shared" si="391"/>
        <v>-</v>
      </c>
      <c r="AB865" s="9" t="str">
        <f t="shared" si="391"/>
        <v>-</v>
      </c>
      <c r="AC865" s="9" t="str">
        <f t="shared" si="391"/>
        <v>-</v>
      </c>
      <c r="AD865" s="9" t="str">
        <f t="shared" si="391"/>
        <v>-</v>
      </c>
      <c r="AE865" s="9" t="str">
        <f t="shared" si="391"/>
        <v>-</v>
      </c>
      <c r="AF865" s="9" t="str">
        <f t="shared" si="391"/>
        <v>-</v>
      </c>
      <c r="AG865" s="9">
        <f t="shared" si="391"/>
        <v>2.3749200000000004</v>
      </c>
      <c r="AH865" s="9" t="str">
        <f t="shared" si="391"/>
        <v>-</v>
      </c>
      <c r="AI865" s="9">
        <f t="shared" si="391"/>
        <v>5.6250799999999996</v>
      </c>
      <c r="AJ865" s="9">
        <f t="shared" ref="AJ865:BI865" si="392">IF(AJ670="-","-",ABS(AJ670-$BK670))</f>
        <v>0.37492000000000036</v>
      </c>
      <c r="AK865" s="9" t="str">
        <f t="shared" si="392"/>
        <v>-</v>
      </c>
      <c r="AL865" s="9" t="str">
        <f t="shared" si="392"/>
        <v>-</v>
      </c>
      <c r="AM865" s="9">
        <f t="shared" si="392"/>
        <v>2.3749200000000004</v>
      </c>
      <c r="AN865" s="9">
        <f t="shared" si="392"/>
        <v>0.62507999999999964</v>
      </c>
      <c r="AO865" s="9" t="str">
        <f t="shared" si="392"/>
        <v>-</v>
      </c>
      <c r="AP865" s="9">
        <f t="shared" si="392"/>
        <v>1.6250799999999996</v>
      </c>
      <c r="AQ865" s="9" t="str">
        <f t="shared" si="392"/>
        <v>-</v>
      </c>
      <c r="AR865" s="9" t="str">
        <f t="shared" si="392"/>
        <v>-</v>
      </c>
      <c r="AS865" s="9">
        <f t="shared" si="392"/>
        <v>3.3749200000000004</v>
      </c>
      <c r="AT865" s="9" t="str">
        <f t="shared" si="392"/>
        <v>-</v>
      </c>
      <c r="AU865" s="9" t="str">
        <f t="shared" si="392"/>
        <v>-</v>
      </c>
      <c r="AV865" s="9" t="str">
        <f t="shared" si="392"/>
        <v>-</v>
      </c>
      <c r="AW865" s="9" t="str">
        <f t="shared" si="392"/>
        <v>-</v>
      </c>
      <c r="AX865" s="9" t="str">
        <f t="shared" si="392"/>
        <v>-</v>
      </c>
      <c r="AY865" s="9" t="str">
        <f t="shared" si="392"/>
        <v>-</v>
      </c>
      <c r="AZ865" s="9" t="str">
        <f t="shared" si="392"/>
        <v>-</v>
      </c>
      <c r="BA865" s="9" t="str">
        <f t="shared" si="392"/>
        <v>-</v>
      </c>
      <c r="BB865" s="9">
        <f t="shared" si="392"/>
        <v>2.6250799999999996</v>
      </c>
      <c r="BC865" s="9">
        <f t="shared" si="392"/>
        <v>1.6250799999999996</v>
      </c>
      <c r="BD865" s="9" t="str">
        <f t="shared" si="392"/>
        <v>-</v>
      </c>
      <c r="BE865" s="9">
        <f t="shared" si="392"/>
        <v>0.37492000000000036</v>
      </c>
      <c r="BF865" s="9" t="str">
        <f t="shared" si="392"/>
        <v>-</v>
      </c>
      <c r="BG865" s="9" t="str">
        <f t="shared" si="392"/>
        <v>-</v>
      </c>
      <c r="BH865" s="9" t="str">
        <f t="shared" si="392"/>
        <v>-</v>
      </c>
      <c r="BI865" s="9" t="str">
        <f t="shared" si="392"/>
        <v>-</v>
      </c>
      <c r="BJ865" s="37"/>
      <c r="BK865" s="34"/>
      <c r="BR865" s="25"/>
      <c r="BS865" s="25"/>
      <c r="BV865" s="25"/>
      <c r="BW865" s="25"/>
      <c r="BX865" s="25"/>
    </row>
    <row r="866" spans="1:76">
      <c r="A866" s="38">
        <f t="shared" si="362"/>
        <v>82</v>
      </c>
      <c r="B866" s="36">
        <f t="shared" ref="B866:C881" si="393">B84</f>
        <v>41</v>
      </c>
      <c r="C866" s="36">
        <f t="shared" si="393"/>
        <v>3</v>
      </c>
      <c r="D866" s="9">
        <f t="shared" ref="D866:AI866" si="394">IF(D671="-","-",ABS(D671-$BK671))</f>
        <v>2.133252333333334</v>
      </c>
      <c r="E866" s="9" t="str">
        <f t="shared" si="394"/>
        <v>-</v>
      </c>
      <c r="F866" s="9" t="str">
        <f t="shared" si="394"/>
        <v>-</v>
      </c>
      <c r="G866" s="9" t="str">
        <f t="shared" si="394"/>
        <v>-</v>
      </c>
      <c r="H866" s="9" t="str">
        <f t="shared" si="394"/>
        <v>-</v>
      </c>
      <c r="I866" s="9" t="str">
        <f t="shared" si="394"/>
        <v>-</v>
      </c>
      <c r="J866" s="9" t="str">
        <f t="shared" si="394"/>
        <v>-</v>
      </c>
      <c r="K866" s="9" t="str">
        <f t="shared" si="394"/>
        <v>-</v>
      </c>
      <c r="L866" s="9" t="str">
        <f t="shared" si="394"/>
        <v>-</v>
      </c>
      <c r="M866" s="9" t="str">
        <f t="shared" si="394"/>
        <v>-</v>
      </c>
      <c r="N866" s="9" t="str">
        <f t="shared" si="394"/>
        <v>-</v>
      </c>
      <c r="O866" s="9" t="str">
        <f t="shared" si="394"/>
        <v>-</v>
      </c>
      <c r="P866" s="9" t="str">
        <f t="shared" si="394"/>
        <v>-</v>
      </c>
      <c r="Q866" s="9">
        <f t="shared" si="394"/>
        <v>2.866747666666666</v>
      </c>
      <c r="R866" s="9" t="str">
        <f t="shared" si="394"/>
        <v>-</v>
      </c>
      <c r="S866" s="9" t="str">
        <f t="shared" si="394"/>
        <v>-</v>
      </c>
      <c r="T866" s="9">
        <f t="shared" si="394"/>
        <v>1.133252333333334</v>
      </c>
      <c r="U866" s="9">
        <f t="shared" si="394"/>
        <v>3.866747666666666</v>
      </c>
      <c r="V866" s="9" t="str">
        <f t="shared" si="394"/>
        <v>-</v>
      </c>
      <c r="W866" s="9" t="str">
        <f t="shared" si="394"/>
        <v>-</v>
      </c>
      <c r="X866" s="9" t="str">
        <f t="shared" si="394"/>
        <v>-</v>
      </c>
      <c r="Y866" s="9" t="str">
        <f t="shared" si="394"/>
        <v>-</v>
      </c>
      <c r="Z866" s="9">
        <f t="shared" si="394"/>
        <v>1.866747666666666</v>
      </c>
      <c r="AA866" s="9" t="str">
        <f t="shared" si="394"/>
        <v>-</v>
      </c>
      <c r="AB866" s="9" t="str">
        <f t="shared" si="394"/>
        <v>-</v>
      </c>
      <c r="AC866" s="9" t="str">
        <f t="shared" si="394"/>
        <v>-</v>
      </c>
      <c r="AD866" s="9" t="str">
        <f t="shared" si="394"/>
        <v>-</v>
      </c>
      <c r="AE866" s="9" t="str">
        <f t="shared" si="394"/>
        <v>-</v>
      </c>
      <c r="AF866" s="9" t="str">
        <f t="shared" si="394"/>
        <v>-</v>
      </c>
      <c r="AG866" s="9">
        <f t="shared" si="394"/>
        <v>1.133252333333334</v>
      </c>
      <c r="AH866" s="9" t="str">
        <f t="shared" si="394"/>
        <v>-</v>
      </c>
      <c r="AI866" s="9" t="str">
        <f t="shared" si="394"/>
        <v>-</v>
      </c>
      <c r="AJ866" s="9">
        <f t="shared" ref="AJ866:BI866" si="395">IF(AJ671="-","-",ABS(AJ671-$BK671))</f>
        <v>1.133252333333334</v>
      </c>
      <c r="AK866" s="9" t="str">
        <f t="shared" si="395"/>
        <v>-</v>
      </c>
      <c r="AL866" s="9" t="str">
        <f t="shared" si="395"/>
        <v>-</v>
      </c>
      <c r="AM866" s="9">
        <f t="shared" si="395"/>
        <v>0.86674766666666603</v>
      </c>
      <c r="AN866" s="9">
        <f t="shared" si="395"/>
        <v>2.133252333333334</v>
      </c>
      <c r="AO866" s="9" t="str">
        <f t="shared" si="395"/>
        <v>-</v>
      </c>
      <c r="AP866" s="9">
        <f t="shared" si="395"/>
        <v>0.86674766666666603</v>
      </c>
      <c r="AQ866" s="9" t="str">
        <f t="shared" si="395"/>
        <v>-</v>
      </c>
      <c r="AR866" s="9" t="str">
        <f t="shared" si="395"/>
        <v>-</v>
      </c>
      <c r="AS866" s="9">
        <f t="shared" si="395"/>
        <v>3.133252333333334</v>
      </c>
      <c r="AT866" s="9" t="str">
        <f t="shared" si="395"/>
        <v>-</v>
      </c>
      <c r="AU866" s="9" t="str">
        <f t="shared" si="395"/>
        <v>-</v>
      </c>
      <c r="AV866" s="9" t="str">
        <f t="shared" si="395"/>
        <v>-</v>
      </c>
      <c r="AW866" s="9" t="str">
        <f t="shared" si="395"/>
        <v>-</v>
      </c>
      <c r="AX866" s="9" t="str">
        <f t="shared" si="395"/>
        <v>-</v>
      </c>
      <c r="AY866" s="9" t="str">
        <f t="shared" si="395"/>
        <v>-</v>
      </c>
      <c r="AZ866" s="9" t="str">
        <f t="shared" si="395"/>
        <v>-</v>
      </c>
      <c r="BA866" s="9" t="str">
        <f t="shared" si="395"/>
        <v>-</v>
      </c>
      <c r="BB866" s="9">
        <f t="shared" si="395"/>
        <v>0.86674766666666603</v>
      </c>
      <c r="BC866" s="9">
        <f t="shared" si="395"/>
        <v>1.133252333333334</v>
      </c>
      <c r="BD866" s="9" t="str">
        <f t="shared" si="395"/>
        <v>-</v>
      </c>
      <c r="BE866" s="9">
        <f t="shared" si="395"/>
        <v>0.86674766666666603</v>
      </c>
      <c r="BF866" s="9" t="str">
        <f t="shared" si="395"/>
        <v>-</v>
      </c>
      <c r="BG866" s="9" t="str">
        <f t="shared" si="395"/>
        <v>-</v>
      </c>
      <c r="BH866" s="9" t="str">
        <f t="shared" si="395"/>
        <v>-</v>
      </c>
      <c r="BI866" s="9">
        <f t="shared" si="395"/>
        <v>0.13325233333333397</v>
      </c>
      <c r="BJ866" s="37"/>
      <c r="BK866" s="34"/>
      <c r="BR866" s="25"/>
      <c r="BS866" s="25"/>
      <c r="BV866" s="25"/>
      <c r="BW866" s="25"/>
      <c r="BX866" s="25"/>
    </row>
    <row r="867" spans="1:76">
      <c r="A867" s="38">
        <f t="shared" si="362"/>
        <v>83</v>
      </c>
      <c r="B867" s="36">
        <f t="shared" si="393"/>
        <v>42</v>
      </c>
      <c r="C867" s="36">
        <f t="shared" si="393"/>
        <v>1</v>
      </c>
      <c r="D867" s="9">
        <f t="shared" ref="D867:AI867" si="396">IF(D672="-","-",ABS(D672-$BK672))</f>
        <v>1.1051811578947373</v>
      </c>
      <c r="E867" s="9" t="str">
        <f t="shared" si="396"/>
        <v>-</v>
      </c>
      <c r="F867" s="9" t="str">
        <f t="shared" si="396"/>
        <v>-</v>
      </c>
      <c r="G867" s="9" t="str">
        <f t="shared" si="396"/>
        <v>-</v>
      </c>
      <c r="H867" s="9" t="str">
        <f t="shared" si="396"/>
        <v>-</v>
      </c>
      <c r="I867" s="9" t="str">
        <f t="shared" si="396"/>
        <v>-</v>
      </c>
      <c r="J867" s="9" t="str">
        <f t="shared" si="396"/>
        <v>-</v>
      </c>
      <c r="K867" s="9" t="str">
        <f t="shared" si="396"/>
        <v>-</v>
      </c>
      <c r="L867" s="9" t="str">
        <f t="shared" si="396"/>
        <v>-</v>
      </c>
      <c r="M867" s="9" t="str">
        <f t="shared" si="396"/>
        <v>-</v>
      </c>
      <c r="N867" s="9" t="str">
        <f t="shared" si="396"/>
        <v>-</v>
      </c>
      <c r="O867" s="9" t="str">
        <f t="shared" si="396"/>
        <v>-</v>
      </c>
      <c r="P867" s="9" t="str">
        <f t="shared" si="396"/>
        <v>-</v>
      </c>
      <c r="Q867" s="9">
        <f t="shared" si="396"/>
        <v>0.89481884210526275</v>
      </c>
      <c r="R867" s="9" t="str">
        <f t="shared" si="396"/>
        <v>-</v>
      </c>
      <c r="S867" s="9" t="str">
        <f t="shared" si="396"/>
        <v>-</v>
      </c>
      <c r="T867" s="9">
        <f t="shared" si="396"/>
        <v>1.1051811578947373</v>
      </c>
      <c r="U867" s="9">
        <f t="shared" si="396"/>
        <v>0.89481884210526275</v>
      </c>
      <c r="V867" s="9" t="str">
        <f t="shared" si="396"/>
        <v>-</v>
      </c>
      <c r="W867" s="9" t="str">
        <f t="shared" si="396"/>
        <v>-</v>
      </c>
      <c r="X867" s="9" t="str">
        <f t="shared" si="396"/>
        <v>-</v>
      </c>
      <c r="Y867" s="9" t="str">
        <f t="shared" si="396"/>
        <v>-</v>
      </c>
      <c r="Z867" s="9">
        <f t="shared" si="396"/>
        <v>1.8948188421052627</v>
      </c>
      <c r="AA867" s="9" t="str">
        <f t="shared" si="396"/>
        <v>-</v>
      </c>
      <c r="AB867" s="9" t="str">
        <f t="shared" si="396"/>
        <v>-</v>
      </c>
      <c r="AC867" s="9" t="str">
        <f t="shared" si="396"/>
        <v>-</v>
      </c>
      <c r="AD867" s="9" t="str">
        <f t="shared" si="396"/>
        <v>-</v>
      </c>
      <c r="AE867" s="9" t="str">
        <f t="shared" si="396"/>
        <v>-</v>
      </c>
      <c r="AF867" s="9" t="str">
        <f t="shared" si="396"/>
        <v>-</v>
      </c>
      <c r="AG867" s="9">
        <f t="shared" si="396"/>
        <v>0.10518115789473725</v>
      </c>
      <c r="AH867" s="9" t="str">
        <f t="shared" si="396"/>
        <v>-</v>
      </c>
      <c r="AI867" s="9">
        <f t="shared" si="396"/>
        <v>1.8948188421052627</v>
      </c>
      <c r="AJ867" s="9">
        <f t="shared" ref="AJ867:BI867" si="397">IF(AJ672="-","-",ABS(AJ672-$BK672))</f>
        <v>2.1051811578947373</v>
      </c>
      <c r="AK867" s="9">
        <f t="shared" si="397"/>
        <v>2.8948188421052627</v>
      </c>
      <c r="AL867" s="9">
        <f t="shared" si="397"/>
        <v>1.1051811578947373</v>
      </c>
      <c r="AM867" s="9">
        <f t="shared" si="397"/>
        <v>1.8948188421052627</v>
      </c>
      <c r="AN867" s="9">
        <f t="shared" si="397"/>
        <v>0.10518115789473725</v>
      </c>
      <c r="AO867" s="9" t="str">
        <f t="shared" si="397"/>
        <v>-</v>
      </c>
      <c r="AP867" s="9">
        <f t="shared" si="397"/>
        <v>1.1051811578947373</v>
      </c>
      <c r="AQ867" s="9" t="str">
        <f t="shared" si="397"/>
        <v>-</v>
      </c>
      <c r="AR867" s="9" t="str">
        <f t="shared" si="397"/>
        <v>-</v>
      </c>
      <c r="AS867" s="9">
        <f t="shared" si="397"/>
        <v>6.1051811578947373</v>
      </c>
      <c r="AT867" s="9" t="str">
        <f t="shared" si="397"/>
        <v>-</v>
      </c>
      <c r="AU867" s="9" t="str">
        <f t="shared" si="397"/>
        <v>-</v>
      </c>
      <c r="AV867" s="9" t="str">
        <f t="shared" si="397"/>
        <v>-</v>
      </c>
      <c r="AW867" s="9">
        <f t="shared" si="397"/>
        <v>2.1051811578947373</v>
      </c>
      <c r="AX867" s="9" t="str">
        <f t="shared" si="397"/>
        <v>-</v>
      </c>
      <c r="AY867" s="9" t="str">
        <f t="shared" si="397"/>
        <v>-</v>
      </c>
      <c r="AZ867" s="9">
        <f t="shared" si="397"/>
        <v>0.89481884210526275</v>
      </c>
      <c r="BA867" s="9" t="str">
        <f t="shared" si="397"/>
        <v>-</v>
      </c>
      <c r="BB867" s="9">
        <f t="shared" si="397"/>
        <v>1.8948188421052627</v>
      </c>
      <c r="BC867" s="9">
        <f t="shared" si="397"/>
        <v>0.10518115789473725</v>
      </c>
      <c r="BD867" s="9" t="str">
        <f t="shared" si="397"/>
        <v>-</v>
      </c>
      <c r="BE867" s="9">
        <f t="shared" si="397"/>
        <v>1.8948188421052627</v>
      </c>
      <c r="BF867" s="9" t="str">
        <f t="shared" si="397"/>
        <v>-</v>
      </c>
      <c r="BG867" s="9" t="str">
        <f t="shared" si="397"/>
        <v>-</v>
      </c>
      <c r="BH867" s="9" t="str">
        <f t="shared" si="397"/>
        <v>-</v>
      </c>
      <c r="BI867" s="9" t="str">
        <f t="shared" si="397"/>
        <v>-</v>
      </c>
      <c r="BJ867" s="37"/>
      <c r="BK867" s="34"/>
      <c r="BR867" s="25"/>
      <c r="BS867" s="25"/>
      <c r="BV867" s="25"/>
      <c r="BW867" s="25"/>
      <c r="BX867" s="25"/>
    </row>
    <row r="868" spans="1:76">
      <c r="A868" s="38">
        <f t="shared" si="362"/>
        <v>84</v>
      </c>
      <c r="B868" s="36">
        <f t="shared" si="393"/>
        <v>42</v>
      </c>
      <c r="C868" s="36">
        <f t="shared" si="393"/>
        <v>2</v>
      </c>
      <c r="D868" s="9">
        <f t="shared" ref="D868:AI868" si="398">IF(D673="-","-",ABS(D673-$BK673))</f>
        <v>1.5554725555555553</v>
      </c>
      <c r="E868" s="9" t="str">
        <f t="shared" si="398"/>
        <v>-</v>
      </c>
      <c r="F868" s="9" t="str">
        <f t="shared" si="398"/>
        <v>-</v>
      </c>
      <c r="G868" s="9" t="str">
        <f t="shared" si="398"/>
        <v>-</v>
      </c>
      <c r="H868" s="9" t="str">
        <f t="shared" si="398"/>
        <v>-</v>
      </c>
      <c r="I868" s="9" t="str">
        <f t="shared" si="398"/>
        <v>-</v>
      </c>
      <c r="J868" s="9" t="str">
        <f t="shared" si="398"/>
        <v>-</v>
      </c>
      <c r="K868" s="9" t="str">
        <f t="shared" si="398"/>
        <v>-</v>
      </c>
      <c r="L868" s="9" t="str">
        <f t="shared" si="398"/>
        <v>-</v>
      </c>
      <c r="M868" s="9" t="str">
        <f t="shared" si="398"/>
        <v>-</v>
      </c>
      <c r="N868" s="9" t="str">
        <f t="shared" si="398"/>
        <v>-</v>
      </c>
      <c r="O868" s="9" t="str">
        <f t="shared" si="398"/>
        <v>-</v>
      </c>
      <c r="P868" s="9" t="str">
        <f t="shared" si="398"/>
        <v>-</v>
      </c>
      <c r="Q868" s="9">
        <f t="shared" si="398"/>
        <v>3.4445274444444447</v>
      </c>
      <c r="R868" s="9" t="str">
        <f t="shared" si="398"/>
        <v>-</v>
      </c>
      <c r="S868" s="9" t="str">
        <f t="shared" si="398"/>
        <v>-</v>
      </c>
      <c r="T868" s="9">
        <f t="shared" si="398"/>
        <v>1.5554725555555553</v>
      </c>
      <c r="U868" s="9">
        <f t="shared" si="398"/>
        <v>3.4445274444444447</v>
      </c>
      <c r="V868" s="9" t="str">
        <f t="shared" si="398"/>
        <v>-</v>
      </c>
      <c r="W868" s="9" t="str">
        <f t="shared" si="398"/>
        <v>-</v>
      </c>
      <c r="X868" s="9" t="str">
        <f t="shared" si="398"/>
        <v>-</v>
      </c>
      <c r="Y868" s="9" t="str">
        <f t="shared" si="398"/>
        <v>-</v>
      </c>
      <c r="Z868" s="9">
        <f t="shared" si="398"/>
        <v>0.4445274444444447</v>
      </c>
      <c r="AA868" s="9" t="str">
        <f t="shared" si="398"/>
        <v>-</v>
      </c>
      <c r="AB868" s="9" t="str">
        <f t="shared" si="398"/>
        <v>-</v>
      </c>
      <c r="AC868" s="9" t="str">
        <f t="shared" si="398"/>
        <v>-</v>
      </c>
      <c r="AD868" s="9" t="str">
        <f t="shared" si="398"/>
        <v>-</v>
      </c>
      <c r="AE868" s="9" t="str">
        <f t="shared" si="398"/>
        <v>-</v>
      </c>
      <c r="AF868" s="9" t="str">
        <f t="shared" si="398"/>
        <v>-</v>
      </c>
      <c r="AG868" s="9">
        <f t="shared" si="398"/>
        <v>0.5554725555555553</v>
      </c>
      <c r="AH868" s="9" t="str">
        <f t="shared" si="398"/>
        <v>-</v>
      </c>
      <c r="AI868" s="9" t="str">
        <f t="shared" si="398"/>
        <v>-</v>
      </c>
      <c r="AJ868" s="9">
        <f t="shared" ref="AJ868:BI868" si="399">IF(AJ673="-","-",ABS(AJ673-$BK673))</f>
        <v>0.5554725555555553</v>
      </c>
      <c r="AK868" s="9" t="str">
        <f t="shared" si="399"/>
        <v>-</v>
      </c>
      <c r="AL868" s="9">
        <f t="shared" si="399"/>
        <v>1.5554725555555553</v>
      </c>
      <c r="AM868" s="9">
        <f t="shared" si="399"/>
        <v>0.4445274444444447</v>
      </c>
      <c r="AN868" s="9">
        <f t="shared" si="399"/>
        <v>2.5554725555555553</v>
      </c>
      <c r="AO868" s="9" t="str">
        <f t="shared" si="399"/>
        <v>-</v>
      </c>
      <c r="AP868" s="9">
        <f t="shared" si="399"/>
        <v>0.4445274444444447</v>
      </c>
      <c r="AQ868" s="9" t="str">
        <f t="shared" si="399"/>
        <v>-</v>
      </c>
      <c r="AR868" s="9" t="str">
        <f t="shared" si="399"/>
        <v>-</v>
      </c>
      <c r="AS868" s="9">
        <f t="shared" si="399"/>
        <v>0.5554725555555553</v>
      </c>
      <c r="AT868" s="9" t="str">
        <f t="shared" si="399"/>
        <v>-</v>
      </c>
      <c r="AU868" s="9" t="str">
        <f t="shared" si="399"/>
        <v>-</v>
      </c>
      <c r="AV868" s="9" t="str">
        <f t="shared" si="399"/>
        <v>-</v>
      </c>
      <c r="AW868" s="9">
        <f t="shared" si="399"/>
        <v>1.5554725555555553</v>
      </c>
      <c r="AX868" s="9" t="str">
        <f t="shared" si="399"/>
        <v>-</v>
      </c>
      <c r="AY868" s="9" t="str">
        <f t="shared" si="399"/>
        <v>-</v>
      </c>
      <c r="AZ868" s="9">
        <f t="shared" si="399"/>
        <v>2.5554725555555553</v>
      </c>
      <c r="BA868" s="9" t="str">
        <f t="shared" si="399"/>
        <v>-</v>
      </c>
      <c r="BB868" s="9">
        <f t="shared" si="399"/>
        <v>3.4445274444444447</v>
      </c>
      <c r="BC868" s="9">
        <f t="shared" si="399"/>
        <v>1.5554725555555553</v>
      </c>
      <c r="BD868" s="9" t="str">
        <f t="shared" si="399"/>
        <v>-</v>
      </c>
      <c r="BE868" s="9">
        <f t="shared" si="399"/>
        <v>0.4445274444444447</v>
      </c>
      <c r="BF868" s="9">
        <f t="shared" si="399"/>
        <v>2.4445274444444447</v>
      </c>
      <c r="BG868" s="9" t="str">
        <f t="shared" si="399"/>
        <v>-</v>
      </c>
      <c r="BH868" s="9" t="str">
        <f t="shared" si="399"/>
        <v>-</v>
      </c>
      <c r="BI868" s="9" t="str">
        <f t="shared" si="399"/>
        <v>-</v>
      </c>
      <c r="BJ868" s="37"/>
      <c r="BK868" s="34"/>
      <c r="BR868" s="25"/>
      <c r="BS868" s="25"/>
      <c r="BV868" s="25"/>
      <c r="BW868" s="25"/>
      <c r="BX868" s="25"/>
    </row>
    <row r="869" spans="1:76">
      <c r="A869" s="38">
        <f t="shared" si="362"/>
        <v>85</v>
      </c>
      <c r="B869" s="36">
        <f t="shared" si="393"/>
        <v>42</v>
      </c>
      <c r="C869" s="36">
        <f t="shared" si="393"/>
        <v>3</v>
      </c>
      <c r="D869" s="9">
        <f t="shared" ref="D869:AI869" si="400">IF(D674="-","-",ABS(D674-$BK674))</f>
        <v>2.0556395555555556</v>
      </c>
      <c r="E869" s="9" t="str">
        <f t="shared" si="400"/>
        <v>-</v>
      </c>
      <c r="F869" s="9">
        <f t="shared" si="400"/>
        <v>0.94436044444444445</v>
      </c>
      <c r="G869" s="9" t="str">
        <f t="shared" si="400"/>
        <v>-</v>
      </c>
      <c r="H869" s="9" t="str">
        <f t="shared" si="400"/>
        <v>-</v>
      </c>
      <c r="I869" s="9" t="str">
        <f t="shared" si="400"/>
        <v>-</v>
      </c>
      <c r="J869" s="9" t="str">
        <f t="shared" si="400"/>
        <v>-</v>
      </c>
      <c r="K869" s="9" t="str">
        <f t="shared" si="400"/>
        <v>-</v>
      </c>
      <c r="L869" s="9" t="str">
        <f t="shared" si="400"/>
        <v>-</v>
      </c>
      <c r="M869" s="9">
        <f t="shared" si="400"/>
        <v>5.5639555555555553E-2</v>
      </c>
      <c r="N869" s="9" t="str">
        <f t="shared" si="400"/>
        <v>-</v>
      </c>
      <c r="O869" s="9" t="str">
        <f t="shared" si="400"/>
        <v>-</v>
      </c>
      <c r="P869" s="9" t="str">
        <f t="shared" si="400"/>
        <v>-</v>
      </c>
      <c r="Q869" s="9">
        <f t="shared" si="400"/>
        <v>2.0556395555555556</v>
      </c>
      <c r="R869" s="9" t="str">
        <f t="shared" si="400"/>
        <v>-</v>
      </c>
      <c r="S869" s="9" t="str">
        <f t="shared" si="400"/>
        <v>-</v>
      </c>
      <c r="T869" s="9">
        <f t="shared" si="400"/>
        <v>2.9443604444444444</v>
      </c>
      <c r="U869" s="9">
        <f t="shared" si="400"/>
        <v>0.94436044444444445</v>
      </c>
      <c r="V869" s="9" t="str">
        <f t="shared" si="400"/>
        <v>-</v>
      </c>
      <c r="W869" s="9" t="str">
        <f t="shared" si="400"/>
        <v>-</v>
      </c>
      <c r="X869" s="9" t="str">
        <f t="shared" si="400"/>
        <v>-</v>
      </c>
      <c r="Y869" s="9" t="str">
        <f t="shared" si="400"/>
        <v>-</v>
      </c>
      <c r="Z869" s="9">
        <f t="shared" si="400"/>
        <v>2.0556395555555556</v>
      </c>
      <c r="AA869" s="9" t="str">
        <f t="shared" si="400"/>
        <v>-</v>
      </c>
      <c r="AB869" s="9" t="str">
        <f t="shared" si="400"/>
        <v>-</v>
      </c>
      <c r="AC869" s="9" t="str">
        <f t="shared" si="400"/>
        <v>-</v>
      </c>
      <c r="AD869" s="9" t="str">
        <f t="shared" si="400"/>
        <v>-</v>
      </c>
      <c r="AE869" s="9" t="str">
        <f t="shared" si="400"/>
        <v>-</v>
      </c>
      <c r="AF869" s="9" t="str">
        <f t="shared" si="400"/>
        <v>-</v>
      </c>
      <c r="AG869" s="9">
        <f t="shared" si="400"/>
        <v>1.0556395555555556</v>
      </c>
      <c r="AH869" s="9" t="str">
        <f t="shared" si="400"/>
        <v>-</v>
      </c>
      <c r="AI869" s="9" t="str">
        <f t="shared" si="400"/>
        <v>-</v>
      </c>
      <c r="AJ869" s="9">
        <f t="shared" ref="AJ869:BI869" si="401">IF(AJ674="-","-",ABS(AJ674-$BK674))</f>
        <v>0.94436044444444445</v>
      </c>
      <c r="AK869" s="9" t="str">
        <f t="shared" si="401"/>
        <v>-</v>
      </c>
      <c r="AL869" s="9">
        <f t="shared" si="401"/>
        <v>1.9443604444444444</v>
      </c>
      <c r="AM869" s="9">
        <f t="shared" si="401"/>
        <v>1.0556395555555556</v>
      </c>
      <c r="AN869" s="9">
        <f t="shared" si="401"/>
        <v>1.9443604444444444</v>
      </c>
      <c r="AO869" s="9" t="str">
        <f t="shared" si="401"/>
        <v>-</v>
      </c>
      <c r="AP869" s="9">
        <f t="shared" si="401"/>
        <v>0.94436044444444445</v>
      </c>
      <c r="AQ869" s="9" t="str">
        <f t="shared" si="401"/>
        <v>-</v>
      </c>
      <c r="AR869" s="9" t="str">
        <f t="shared" si="401"/>
        <v>-</v>
      </c>
      <c r="AS869" s="9" t="str">
        <f t="shared" si="401"/>
        <v>-</v>
      </c>
      <c r="AT869" s="9" t="str">
        <f t="shared" si="401"/>
        <v>-</v>
      </c>
      <c r="AU869" s="9" t="str">
        <f t="shared" si="401"/>
        <v>-</v>
      </c>
      <c r="AV869" s="9" t="str">
        <f t="shared" si="401"/>
        <v>-</v>
      </c>
      <c r="AW869" s="9">
        <f t="shared" si="401"/>
        <v>0.94436044444444445</v>
      </c>
      <c r="AX869" s="9" t="str">
        <f t="shared" si="401"/>
        <v>-</v>
      </c>
      <c r="AY869" s="9" t="str">
        <f t="shared" si="401"/>
        <v>-</v>
      </c>
      <c r="AZ869" s="9" t="str">
        <f t="shared" si="401"/>
        <v>-</v>
      </c>
      <c r="BA869" s="9" t="str">
        <f t="shared" si="401"/>
        <v>-</v>
      </c>
      <c r="BB869" s="9">
        <f t="shared" si="401"/>
        <v>2.0556395555555556</v>
      </c>
      <c r="BC869" s="9">
        <f t="shared" si="401"/>
        <v>0.94436044444444445</v>
      </c>
      <c r="BD869" s="9" t="str">
        <f t="shared" si="401"/>
        <v>-</v>
      </c>
      <c r="BE869" s="9">
        <f t="shared" si="401"/>
        <v>5.5639555555555553E-2</v>
      </c>
      <c r="BF869" s="9">
        <f t="shared" si="401"/>
        <v>2.0556395555555556</v>
      </c>
      <c r="BG869" s="9" t="str">
        <f t="shared" si="401"/>
        <v>-</v>
      </c>
      <c r="BH869" s="9" t="str">
        <f t="shared" si="401"/>
        <v>-</v>
      </c>
      <c r="BI869" s="9" t="str">
        <f t="shared" si="401"/>
        <v>-</v>
      </c>
      <c r="BJ869" s="37"/>
      <c r="BK869" s="34"/>
      <c r="BR869" s="25"/>
      <c r="BS869" s="25"/>
      <c r="BV869" s="25"/>
      <c r="BW869" s="25"/>
      <c r="BX869" s="25"/>
    </row>
    <row r="870" spans="1:76">
      <c r="A870" s="38">
        <f t="shared" si="362"/>
        <v>86</v>
      </c>
      <c r="B870" s="36">
        <f t="shared" si="393"/>
        <v>44</v>
      </c>
      <c r="C870" s="36">
        <f t="shared" si="393"/>
        <v>1</v>
      </c>
      <c r="D870" s="9">
        <f t="shared" ref="D870:AI870" si="402">IF(D675="-","-",ABS(D675-$BK675))</f>
        <v>0.6667516666666673</v>
      </c>
      <c r="E870" s="9" t="str">
        <f t="shared" si="402"/>
        <v>-</v>
      </c>
      <c r="F870" s="9">
        <f t="shared" si="402"/>
        <v>0.3332483333333327</v>
      </c>
      <c r="G870" s="9" t="str">
        <f t="shared" si="402"/>
        <v>-</v>
      </c>
      <c r="H870" s="9" t="str">
        <f t="shared" si="402"/>
        <v>-</v>
      </c>
      <c r="I870" s="9" t="str">
        <f t="shared" si="402"/>
        <v>-</v>
      </c>
      <c r="J870" s="9" t="str">
        <f t="shared" si="402"/>
        <v>-</v>
      </c>
      <c r="K870" s="9" t="str">
        <f t="shared" si="402"/>
        <v>-</v>
      </c>
      <c r="L870" s="9" t="str">
        <f t="shared" si="402"/>
        <v>-</v>
      </c>
      <c r="M870" s="9" t="str">
        <f t="shared" si="402"/>
        <v>-</v>
      </c>
      <c r="N870" s="9" t="str">
        <f t="shared" si="402"/>
        <v>-</v>
      </c>
      <c r="O870" s="9" t="str">
        <f t="shared" si="402"/>
        <v>-</v>
      </c>
      <c r="P870" s="9" t="str">
        <f t="shared" si="402"/>
        <v>-</v>
      </c>
      <c r="Q870" s="9">
        <f t="shared" si="402"/>
        <v>1.6667516666666673</v>
      </c>
      <c r="R870" s="9" t="str">
        <f t="shared" si="402"/>
        <v>-</v>
      </c>
      <c r="S870" s="9" t="str">
        <f t="shared" si="402"/>
        <v>-</v>
      </c>
      <c r="T870" s="9">
        <f t="shared" si="402"/>
        <v>3.6667516666666673</v>
      </c>
      <c r="U870" s="9">
        <f t="shared" si="402"/>
        <v>4.6667516666666673</v>
      </c>
      <c r="V870" s="9" t="str">
        <f t="shared" si="402"/>
        <v>-</v>
      </c>
      <c r="W870" s="9" t="str">
        <f t="shared" si="402"/>
        <v>-</v>
      </c>
      <c r="X870" s="9" t="str">
        <f t="shared" si="402"/>
        <v>-</v>
      </c>
      <c r="Y870" s="9" t="str">
        <f t="shared" si="402"/>
        <v>-</v>
      </c>
      <c r="Z870" s="9">
        <f t="shared" si="402"/>
        <v>0.6667516666666673</v>
      </c>
      <c r="AA870" s="9" t="str">
        <f t="shared" si="402"/>
        <v>-</v>
      </c>
      <c r="AB870" s="9" t="str">
        <f t="shared" si="402"/>
        <v>-</v>
      </c>
      <c r="AC870" s="9" t="str">
        <f t="shared" si="402"/>
        <v>-</v>
      </c>
      <c r="AD870" s="9" t="str">
        <f t="shared" si="402"/>
        <v>-</v>
      </c>
      <c r="AE870" s="9" t="str">
        <f t="shared" si="402"/>
        <v>-</v>
      </c>
      <c r="AF870" s="9" t="str">
        <f t="shared" si="402"/>
        <v>-</v>
      </c>
      <c r="AG870" s="9">
        <f t="shared" si="402"/>
        <v>1.6667516666666673</v>
      </c>
      <c r="AH870" s="9" t="str">
        <f t="shared" si="402"/>
        <v>-</v>
      </c>
      <c r="AI870" s="9">
        <f t="shared" si="402"/>
        <v>3.3332483333333327</v>
      </c>
      <c r="AJ870" s="9">
        <f t="shared" ref="AJ870:BI870" si="403">IF(AJ675="-","-",ABS(AJ675-$BK675))</f>
        <v>1.3332483333333327</v>
      </c>
      <c r="AK870" s="9">
        <f t="shared" si="403"/>
        <v>4.6667516666666673</v>
      </c>
      <c r="AL870" s="9" t="str">
        <f t="shared" si="403"/>
        <v>-</v>
      </c>
      <c r="AM870" s="9">
        <f t="shared" si="403"/>
        <v>0.3332483333333327</v>
      </c>
      <c r="AN870" s="9">
        <f t="shared" si="403"/>
        <v>0.3332483333333327</v>
      </c>
      <c r="AO870" s="9" t="str">
        <f t="shared" si="403"/>
        <v>-</v>
      </c>
      <c r="AP870" s="9">
        <f t="shared" si="403"/>
        <v>1.3332483333333327</v>
      </c>
      <c r="AQ870" s="9" t="str">
        <f t="shared" si="403"/>
        <v>-</v>
      </c>
      <c r="AR870" s="9" t="str">
        <f t="shared" si="403"/>
        <v>-</v>
      </c>
      <c r="AS870" s="9">
        <f t="shared" si="403"/>
        <v>1.3332483333333327</v>
      </c>
      <c r="AT870" s="9" t="str">
        <f t="shared" si="403"/>
        <v>-</v>
      </c>
      <c r="AU870" s="9" t="str">
        <f t="shared" si="403"/>
        <v>-</v>
      </c>
      <c r="AV870" s="9" t="str">
        <f t="shared" si="403"/>
        <v>-</v>
      </c>
      <c r="AW870" s="9">
        <f t="shared" si="403"/>
        <v>2.3332483333333327</v>
      </c>
      <c r="AX870" s="9" t="str">
        <f t="shared" si="403"/>
        <v>-</v>
      </c>
      <c r="AY870" s="9" t="str">
        <f t="shared" si="403"/>
        <v>-</v>
      </c>
      <c r="AZ870" s="9">
        <f t="shared" si="403"/>
        <v>3.3332483333333327</v>
      </c>
      <c r="BA870" s="9" t="str">
        <f t="shared" si="403"/>
        <v>-</v>
      </c>
      <c r="BB870" s="9">
        <f t="shared" si="403"/>
        <v>1.6667516666666673</v>
      </c>
      <c r="BC870" s="9">
        <f t="shared" si="403"/>
        <v>0.3332483333333327</v>
      </c>
      <c r="BD870" s="9" t="str">
        <f t="shared" si="403"/>
        <v>-</v>
      </c>
      <c r="BE870" s="9">
        <f t="shared" si="403"/>
        <v>2.3332483333333327</v>
      </c>
      <c r="BF870" s="9">
        <f t="shared" si="403"/>
        <v>2.3332483333333327</v>
      </c>
      <c r="BG870" s="9" t="str">
        <f t="shared" si="403"/>
        <v>-</v>
      </c>
      <c r="BH870" s="9">
        <f t="shared" si="403"/>
        <v>0.3332483333333327</v>
      </c>
      <c r="BI870" s="9" t="str">
        <f t="shared" si="403"/>
        <v>-</v>
      </c>
      <c r="BJ870" s="37"/>
      <c r="BK870" s="34"/>
      <c r="BR870" s="25"/>
      <c r="BS870" s="25"/>
      <c r="BV870" s="25"/>
      <c r="BW870" s="25"/>
      <c r="BX870" s="25"/>
    </row>
    <row r="871" spans="1:76">
      <c r="A871" s="38">
        <f t="shared" si="362"/>
        <v>87</v>
      </c>
      <c r="B871" s="36">
        <f t="shared" si="393"/>
        <v>44</v>
      </c>
      <c r="C871" s="36">
        <f t="shared" si="393"/>
        <v>2</v>
      </c>
      <c r="D871" s="9">
        <f t="shared" ref="D871:AI871" si="404">IF(D676="-","-",ABS(D676-$BK676))</f>
        <v>4.9474544210526314</v>
      </c>
      <c r="E871" s="9" t="str">
        <f t="shared" si="404"/>
        <v>-</v>
      </c>
      <c r="F871" s="9" t="str">
        <f t="shared" si="404"/>
        <v>-</v>
      </c>
      <c r="G871" s="9" t="str">
        <f t="shared" si="404"/>
        <v>-</v>
      </c>
      <c r="H871" s="9" t="str">
        <f t="shared" si="404"/>
        <v>-</v>
      </c>
      <c r="I871" s="9" t="str">
        <f t="shared" si="404"/>
        <v>-</v>
      </c>
      <c r="J871" s="9" t="str">
        <f t="shared" si="404"/>
        <v>-</v>
      </c>
      <c r="K871" s="9" t="str">
        <f t="shared" si="404"/>
        <v>-</v>
      </c>
      <c r="L871" s="9" t="str">
        <f t="shared" si="404"/>
        <v>-</v>
      </c>
      <c r="M871" s="9" t="str">
        <f t="shared" si="404"/>
        <v>-</v>
      </c>
      <c r="N871" s="9" t="str">
        <f t="shared" si="404"/>
        <v>-</v>
      </c>
      <c r="O871" s="9" t="str">
        <f t="shared" si="404"/>
        <v>-</v>
      </c>
      <c r="P871" s="9" t="str">
        <f t="shared" si="404"/>
        <v>-</v>
      </c>
      <c r="Q871" s="9">
        <f t="shared" si="404"/>
        <v>5.2545578947368554E-2</v>
      </c>
      <c r="R871" s="9" t="str">
        <f t="shared" si="404"/>
        <v>-</v>
      </c>
      <c r="S871" s="9" t="str">
        <f t="shared" si="404"/>
        <v>-</v>
      </c>
      <c r="T871" s="9">
        <f t="shared" si="404"/>
        <v>1.9474544210526314</v>
      </c>
      <c r="U871" s="9">
        <f t="shared" si="404"/>
        <v>1.9474544210526314</v>
      </c>
      <c r="V871" s="9" t="str">
        <f t="shared" si="404"/>
        <v>-</v>
      </c>
      <c r="W871" s="9" t="str">
        <f t="shared" si="404"/>
        <v>-</v>
      </c>
      <c r="X871" s="9" t="str">
        <f t="shared" si="404"/>
        <v>-</v>
      </c>
      <c r="Y871" s="9" t="str">
        <f t="shared" si="404"/>
        <v>-</v>
      </c>
      <c r="Z871" s="9">
        <f t="shared" si="404"/>
        <v>5.2545578947368554E-2</v>
      </c>
      <c r="AA871" s="9" t="str">
        <f t="shared" si="404"/>
        <v>-</v>
      </c>
      <c r="AB871" s="9" t="str">
        <f t="shared" si="404"/>
        <v>-</v>
      </c>
      <c r="AC871" s="9" t="str">
        <f t="shared" si="404"/>
        <v>-</v>
      </c>
      <c r="AD871" s="9" t="str">
        <f t="shared" si="404"/>
        <v>-</v>
      </c>
      <c r="AE871" s="9" t="str">
        <f t="shared" si="404"/>
        <v>-</v>
      </c>
      <c r="AF871" s="9" t="str">
        <f t="shared" si="404"/>
        <v>-</v>
      </c>
      <c r="AG871" s="9">
        <f t="shared" si="404"/>
        <v>1.0525455789473686</v>
      </c>
      <c r="AH871" s="9" t="str">
        <f t="shared" si="404"/>
        <v>-</v>
      </c>
      <c r="AI871" s="9">
        <f t="shared" si="404"/>
        <v>2.9474544210526314</v>
      </c>
      <c r="AJ871" s="9">
        <f t="shared" ref="AJ871:BI871" si="405">IF(AJ676="-","-",ABS(AJ676-$BK676))</f>
        <v>3.0525455789473686</v>
      </c>
      <c r="AK871" s="9" t="str">
        <f t="shared" si="405"/>
        <v>-</v>
      </c>
      <c r="AL871" s="9" t="str">
        <f t="shared" si="405"/>
        <v>-</v>
      </c>
      <c r="AM871" s="9">
        <f t="shared" si="405"/>
        <v>1.0525455789473686</v>
      </c>
      <c r="AN871" s="9">
        <f t="shared" si="405"/>
        <v>1.0525455789473686</v>
      </c>
      <c r="AO871" s="9" t="str">
        <f t="shared" si="405"/>
        <v>-</v>
      </c>
      <c r="AP871" s="9">
        <f t="shared" si="405"/>
        <v>1.0525455789473686</v>
      </c>
      <c r="AQ871" s="9" t="str">
        <f t="shared" si="405"/>
        <v>-</v>
      </c>
      <c r="AR871" s="9" t="str">
        <f t="shared" si="405"/>
        <v>-</v>
      </c>
      <c r="AS871" s="9">
        <f t="shared" si="405"/>
        <v>2.0525455789473686</v>
      </c>
      <c r="AT871" s="9" t="str">
        <f t="shared" si="405"/>
        <v>-</v>
      </c>
      <c r="AU871" s="9" t="str">
        <f t="shared" si="405"/>
        <v>-</v>
      </c>
      <c r="AV871" s="9" t="str">
        <f t="shared" si="405"/>
        <v>-</v>
      </c>
      <c r="AW871" s="9">
        <f t="shared" si="405"/>
        <v>5.2545578947368554E-2</v>
      </c>
      <c r="AX871" s="9" t="str">
        <f t="shared" si="405"/>
        <v>-</v>
      </c>
      <c r="AY871" s="9" t="str">
        <f t="shared" si="405"/>
        <v>-</v>
      </c>
      <c r="AZ871" s="9" t="str">
        <f t="shared" si="405"/>
        <v>-</v>
      </c>
      <c r="BA871" s="9" t="str">
        <f t="shared" si="405"/>
        <v>-</v>
      </c>
      <c r="BB871" s="9">
        <f t="shared" si="405"/>
        <v>2.0525455789473686</v>
      </c>
      <c r="BC871" s="9">
        <f t="shared" si="405"/>
        <v>1.0525455789473686</v>
      </c>
      <c r="BD871" s="9" t="str">
        <f t="shared" si="405"/>
        <v>-</v>
      </c>
      <c r="BE871" s="9">
        <f t="shared" si="405"/>
        <v>1.9474544210526314</v>
      </c>
      <c r="BF871" s="9">
        <f t="shared" si="405"/>
        <v>1.0525455789473686</v>
      </c>
      <c r="BG871" s="9" t="str">
        <f t="shared" si="405"/>
        <v>-</v>
      </c>
      <c r="BH871" s="9">
        <f t="shared" si="405"/>
        <v>1.9474544210526314</v>
      </c>
      <c r="BI871" s="9">
        <f t="shared" si="405"/>
        <v>2.0525455789473686</v>
      </c>
      <c r="BJ871" s="37"/>
      <c r="BK871" s="34"/>
      <c r="BR871" s="25"/>
      <c r="BS871" s="25"/>
      <c r="BV871" s="25"/>
      <c r="BW871" s="25"/>
      <c r="BX871" s="25"/>
    </row>
    <row r="872" spans="1:76">
      <c r="A872" s="38">
        <f t="shared" si="362"/>
        <v>88</v>
      </c>
      <c r="B872" s="36">
        <f t="shared" si="393"/>
        <v>44</v>
      </c>
      <c r="C872" s="36">
        <f t="shared" si="393"/>
        <v>3</v>
      </c>
      <c r="D872" s="9">
        <f t="shared" ref="D872:AI872" si="406">IF(D677="-","-",ABS(D677-$BK677))</f>
        <v>1.2353811176470586</v>
      </c>
      <c r="E872" s="9" t="str">
        <f t="shared" si="406"/>
        <v>-</v>
      </c>
      <c r="F872" s="9" t="str">
        <f t="shared" si="406"/>
        <v>-</v>
      </c>
      <c r="G872" s="9" t="str">
        <f t="shared" si="406"/>
        <v>-</v>
      </c>
      <c r="H872" s="9" t="str">
        <f t="shared" si="406"/>
        <v>-</v>
      </c>
      <c r="I872" s="9" t="str">
        <f t="shared" si="406"/>
        <v>-</v>
      </c>
      <c r="J872" s="9" t="str">
        <f t="shared" si="406"/>
        <v>-</v>
      </c>
      <c r="K872" s="9" t="str">
        <f t="shared" si="406"/>
        <v>-</v>
      </c>
      <c r="L872" s="9" t="str">
        <f t="shared" si="406"/>
        <v>-</v>
      </c>
      <c r="M872" s="9" t="str">
        <f t="shared" si="406"/>
        <v>-</v>
      </c>
      <c r="N872" s="9" t="str">
        <f t="shared" si="406"/>
        <v>-</v>
      </c>
      <c r="O872" s="9" t="str">
        <f t="shared" si="406"/>
        <v>-</v>
      </c>
      <c r="P872" s="9" t="str">
        <f t="shared" si="406"/>
        <v>-</v>
      </c>
      <c r="Q872" s="9">
        <f t="shared" si="406"/>
        <v>1.2353811176470586</v>
      </c>
      <c r="R872" s="9" t="str">
        <f t="shared" si="406"/>
        <v>-</v>
      </c>
      <c r="S872" s="9" t="str">
        <f t="shared" si="406"/>
        <v>-</v>
      </c>
      <c r="T872" s="9">
        <f t="shared" si="406"/>
        <v>1.2353811176470586</v>
      </c>
      <c r="U872" s="9">
        <f t="shared" si="406"/>
        <v>3.2353811176470586</v>
      </c>
      <c r="V872" s="9" t="str">
        <f t="shared" si="406"/>
        <v>-</v>
      </c>
      <c r="W872" s="9" t="str">
        <f t="shared" si="406"/>
        <v>-</v>
      </c>
      <c r="X872" s="9" t="str">
        <f t="shared" si="406"/>
        <v>-</v>
      </c>
      <c r="Y872" s="9" t="str">
        <f t="shared" si="406"/>
        <v>-</v>
      </c>
      <c r="Z872" s="9">
        <f t="shared" si="406"/>
        <v>1.2353811176470586</v>
      </c>
      <c r="AA872" s="9" t="str">
        <f t="shared" si="406"/>
        <v>-</v>
      </c>
      <c r="AB872" s="9" t="str">
        <f t="shared" si="406"/>
        <v>-</v>
      </c>
      <c r="AC872" s="9" t="str">
        <f t="shared" si="406"/>
        <v>-</v>
      </c>
      <c r="AD872" s="9" t="str">
        <f t="shared" si="406"/>
        <v>-</v>
      </c>
      <c r="AE872" s="9" t="str">
        <f t="shared" si="406"/>
        <v>-</v>
      </c>
      <c r="AF872" s="9" t="str">
        <f t="shared" si="406"/>
        <v>-</v>
      </c>
      <c r="AG872" s="9">
        <f t="shared" si="406"/>
        <v>1.2353811176470586</v>
      </c>
      <c r="AH872" s="9" t="str">
        <f t="shared" si="406"/>
        <v>-</v>
      </c>
      <c r="AI872" s="9">
        <f t="shared" si="406"/>
        <v>2.2353811176470586</v>
      </c>
      <c r="AJ872" s="9">
        <f t="shared" ref="AJ872:BI872" si="407">IF(AJ677="-","-",ABS(AJ677-$BK677))</f>
        <v>1.2353811176470586</v>
      </c>
      <c r="AK872" s="9">
        <f t="shared" si="407"/>
        <v>4.2353811176470586</v>
      </c>
      <c r="AL872" s="9">
        <f t="shared" si="407"/>
        <v>2.7646188823529414</v>
      </c>
      <c r="AM872" s="9">
        <f t="shared" si="407"/>
        <v>4.7646188823529414</v>
      </c>
      <c r="AN872" s="9">
        <f t="shared" si="407"/>
        <v>1.7646188823529414</v>
      </c>
      <c r="AO872" s="9" t="str">
        <f t="shared" si="407"/>
        <v>-</v>
      </c>
      <c r="AP872" s="9">
        <f t="shared" si="407"/>
        <v>0.7646188823529414</v>
      </c>
      <c r="AQ872" s="9" t="str">
        <f t="shared" si="407"/>
        <v>-</v>
      </c>
      <c r="AR872" s="9" t="str">
        <f t="shared" si="407"/>
        <v>-</v>
      </c>
      <c r="AS872" s="9">
        <f t="shared" si="407"/>
        <v>1.7646188823529414</v>
      </c>
      <c r="AT872" s="9" t="str">
        <f t="shared" si="407"/>
        <v>-</v>
      </c>
      <c r="AU872" s="9" t="str">
        <f t="shared" si="407"/>
        <v>-</v>
      </c>
      <c r="AV872" s="9" t="str">
        <f t="shared" si="407"/>
        <v>-</v>
      </c>
      <c r="AW872" s="9" t="str">
        <f t="shared" si="407"/>
        <v>-</v>
      </c>
      <c r="AX872" s="9" t="str">
        <f t="shared" si="407"/>
        <v>-</v>
      </c>
      <c r="AY872" s="9" t="str">
        <f t="shared" si="407"/>
        <v>-</v>
      </c>
      <c r="AZ872" s="9" t="str">
        <f t="shared" si="407"/>
        <v>-</v>
      </c>
      <c r="BA872" s="9" t="str">
        <f t="shared" si="407"/>
        <v>-</v>
      </c>
      <c r="BB872" s="9" t="str">
        <f t="shared" si="407"/>
        <v>-</v>
      </c>
      <c r="BC872" s="9">
        <f t="shared" si="407"/>
        <v>3.7646188823529414</v>
      </c>
      <c r="BD872" s="9" t="str">
        <f t="shared" si="407"/>
        <v>-</v>
      </c>
      <c r="BE872" s="9">
        <f t="shared" si="407"/>
        <v>0.7646188823529414</v>
      </c>
      <c r="BF872" s="9" t="str">
        <f t="shared" si="407"/>
        <v>-</v>
      </c>
      <c r="BG872" s="9" t="str">
        <f t="shared" si="407"/>
        <v>-</v>
      </c>
      <c r="BH872" s="9">
        <f t="shared" si="407"/>
        <v>0.7646188823529414</v>
      </c>
      <c r="BI872" s="9" t="str">
        <f t="shared" si="407"/>
        <v>-</v>
      </c>
      <c r="BJ872" s="37"/>
      <c r="BK872" s="34"/>
      <c r="BR872" s="25"/>
      <c r="BS872" s="25"/>
      <c r="BV872" s="25"/>
      <c r="BW872" s="25"/>
      <c r="BX872" s="25"/>
    </row>
    <row r="873" spans="1:76">
      <c r="A873" s="38">
        <f t="shared" si="362"/>
        <v>89</v>
      </c>
      <c r="B873" s="36">
        <f t="shared" si="393"/>
        <v>45</v>
      </c>
      <c r="C873" s="36">
        <f t="shared" si="393"/>
        <v>1</v>
      </c>
      <c r="D873" s="9">
        <f t="shared" ref="D873:AI873" si="408">IF(D678="-","-",ABS(D678-$BK678))</f>
        <v>1.2858022857142855</v>
      </c>
      <c r="E873" s="9" t="str">
        <f t="shared" si="408"/>
        <v>-</v>
      </c>
      <c r="F873" s="9" t="str">
        <f t="shared" si="408"/>
        <v>-</v>
      </c>
      <c r="G873" s="9" t="str">
        <f t="shared" si="408"/>
        <v>-</v>
      </c>
      <c r="H873" s="9" t="str">
        <f t="shared" si="408"/>
        <v>-</v>
      </c>
      <c r="I873" s="9" t="str">
        <f t="shared" si="408"/>
        <v>-</v>
      </c>
      <c r="J873" s="9">
        <f t="shared" si="408"/>
        <v>0.28580228571428545</v>
      </c>
      <c r="K873" s="9" t="str">
        <f t="shared" si="408"/>
        <v>-</v>
      </c>
      <c r="L873" s="9" t="str">
        <f t="shared" si="408"/>
        <v>-</v>
      </c>
      <c r="M873" s="9" t="str">
        <f t="shared" si="408"/>
        <v>-</v>
      </c>
      <c r="N873" s="9" t="str">
        <f t="shared" si="408"/>
        <v>-</v>
      </c>
      <c r="O873" s="9" t="str">
        <f t="shared" si="408"/>
        <v>-</v>
      </c>
      <c r="P873" s="9" t="str">
        <f t="shared" si="408"/>
        <v>-</v>
      </c>
      <c r="Q873" s="9">
        <f t="shared" si="408"/>
        <v>0.71419771428571455</v>
      </c>
      <c r="R873" s="9" t="str">
        <f t="shared" si="408"/>
        <v>-</v>
      </c>
      <c r="S873" s="9" t="str">
        <f t="shared" si="408"/>
        <v>-</v>
      </c>
      <c r="T873" s="9">
        <f t="shared" si="408"/>
        <v>2.7141977142857145</v>
      </c>
      <c r="U873" s="9">
        <f t="shared" si="408"/>
        <v>5.2858022857142855</v>
      </c>
      <c r="V873" s="9" t="str">
        <f t="shared" si="408"/>
        <v>-</v>
      </c>
      <c r="W873" s="9" t="str">
        <f t="shared" si="408"/>
        <v>-</v>
      </c>
      <c r="X873" s="9" t="str">
        <f t="shared" si="408"/>
        <v>-</v>
      </c>
      <c r="Y873" s="9" t="str">
        <f t="shared" si="408"/>
        <v>-</v>
      </c>
      <c r="Z873" s="9">
        <f t="shared" si="408"/>
        <v>0.28580228571428545</v>
      </c>
      <c r="AA873" s="9" t="str">
        <f t="shared" si="408"/>
        <v>-</v>
      </c>
      <c r="AB873" s="9" t="str">
        <f t="shared" si="408"/>
        <v>-</v>
      </c>
      <c r="AC873" s="9" t="str">
        <f t="shared" si="408"/>
        <v>-</v>
      </c>
      <c r="AD873" s="9" t="str">
        <f t="shared" si="408"/>
        <v>-</v>
      </c>
      <c r="AE873" s="9" t="str">
        <f t="shared" si="408"/>
        <v>-</v>
      </c>
      <c r="AF873" s="9" t="str">
        <f t="shared" si="408"/>
        <v>-</v>
      </c>
      <c r="AG873" s="9">
        <f t="shared" si="408"/>
        <v>0.28580228571428545</v>
      </c>
      <c r="AH873" s="9" t="str">
        <f t="shared" si="408"/>
        <v>-</v>
      </c>
      <c r="AI873" s="9">
        <f t="shared" si="408"/>
        <v>1.2858022857142855</v>
      </c>
      <c r="AJ873" s="9">
        <f t="shared" ref="AJ873:BI873" si="409">IF(AJ678="-","-",ABS(AJ678-$BK678))</f>
        <v>1.7141977142857145</v>
      </c>
      <c r="AK873" s="9" t="str">
        <f t="shared" si="409"/>
        <v>-</v>
      </c>
      <c r="AL873" s="9" t="str">
        <f t="shared" si="409"/>
        <v>-</v>
      </c>
      <c r="AM873" s="9">
        <f t="shared" si="409"/>
        <v>0.28580228571428545</v>
      </c>
      <c r="AN873" s="9">
        <f t="shared" si="409"/>
        <v>1.7141977142857145</v>
      </c>
      <c r="AO873" s="9" t="str">
        <f t="shared" si="409"/>
        <v>-</v>
      </c>
      <c r="AP873" s="9">
        <f t="shared" si="409"/>
        <v>2.7141977142857145</v>
      </c>
      <c r="AQ873" s="9" t="str">
        <f t="shared" si="409"/>
        <v>-</v>
      </c>
      <c r="AR873" s="9" t="str">
        <f t="shared" si="409"/>
        <v>-</v>
      </c>
      <c r="AS873" s="9" t="str">
        <f t="shared" si="409"/>
        <v>-</v>
      </c>
      <c r="AT873" s="9" t="str">
        <f t="shared" si="409"/>
        <v>-</v>
      </c>
      <c r="AU873" s="9" t="str">
        <f t="shared" si="409"/>
        <v>-</v>
      </c>
      <c r="AV873" s="9" t="str">
        <f t="shared" si="409"/>
        <v>-</v>
      </c>
      <c r="AW873" s="9" t="str">
        <f t="shared" si="409"/>
        <v>-</v>
      </c>
      <c r="AX873" s="9" t="str">
        <f t="shared" si="409"/>
        <v>-</v>
      </c>
      <c r="AY873" s="9" t="str">
        <f t="shared" si="409"/>
        <v>-</v>
      </c>
      <c r="AZ873" s="9" t="str">
        <f t="shared" si="409"/>
        <v>-</v>
      </c>
      <c r="BA873" s="9" t="str">
        <f t="shared" si="409"/>
        <v>-</v>
      </c>
      <c r="BB873" s="9" t="str">
        <f t="shared" si="409"/>
        <v>-</v>
      </c>
      <c r="BC873" s="9">
        <f t="shared" si="409"/>
        <v>0.28580228571428545</v>
      </c>
      <c r="BD873" s="9" t="str">
        <f t="shared" si="409"/>
        <v>-</v>
      </c>
      <c r="BE873" s="9">
        <f t="shared" si="409"/>
        <v>0.28580228571428545</v>
      </c>
      <c r="BF873" s="9" t="str">
        <f t="shared" si="409"/>
        <v>-</v>
      </c>
      <c r="BG873" s="9" t="str">
        <f t="shared" si="409"/>
        <v>-</v>
      </c>
      <c r="BH873" s="9" t="str">
        <f t="shared" si="409"/>
        <v>-</v>
      </c>
      <c r="BI873" s="9" t="str">
        <f t="shared" si="409"/>
        <v>-</v>
      </c>
      <c r="BJ873" s="37"/>
      <c r="BK873" s="34"/>
      <c r="BR873" s="25"/>
      <c r="BS873" s="25"/>
      <c r="BV873" s="25"/>
      <c r="BW873" s="25"/>
      <c r="BX873" s="25"/>
    </row>
    <row r="874" spans="1:76">
      <c r="A874" s="38">
        <f t="shared" si="362"/>
        <v>90</v>
      </c>
      <c r="B874" s="36">
        <f t="shared" si="393"/>
        <v>45</v>
      </c>
      <c r="C874" s="36">
        <f t="shared" si="393"/>
        <v>2</v>
      </c>
      <c r="D874" s="9">
        <f t="shared" ref="D874:AI874" si="410">IF(D679="-","-",ABS(D679-$BK679))</f>
        <v>1.615473615384615</v>
      </c>
      <c r="E874" s="9" t="str">
        <f t="shared" si="410"/>
        <v>-</v>
      </c>
      <c r="F874" s="9" t="str">
        <f t="shared" si="410"/>
        <v>-</v>
      </c>
      <c r="G874" s="9" t="str">
        <f t="shared" si="410"/>
        <v>-</v>
      </c>
      <c r="H874" s="9" t="str">
        <f t="shared" si="410"/>
        <v>-</v>
      </c>
      <c r="I874" s="9" t="str">
        <f t="shared" si="410"/>
        <v>-</v>
      </c>
      <c r="J874" s="9" t="str">
        <f t="shared" si="410"/>
        <v>-</v>
      </c>
      <c r="K874" s="9" t="str">
        <f t="shared" si="410"/>
        <v>-</v>
      </c>
      <c r="L874" s="9" t="str">
        <f t="shared" si="410"/>
        <v>-</v>
      </c>
      <c r="M874" s="9" t="str">
        <f t="shared" si="410"/>
        <v>-</v>
      </c>
      <c r="N874" s="9" t="str">
        <f t="shared" si="410"/>
        <v>-</v>
      </c>
      <c r="O874" s="9" t="str">
        <f t="shared" si="410"/>
        <v>-</v>
      </c>
      <c r="P874" s="9" t="str">
        <f t="shared" si="410"/>
        <v>-</v>
      </c>
      <c r="Q874" s="9">
        <f t="shared" si="410"/>
        <v>0.61547361538461498</v>
      </c>
      <c r="R874" s="9" t="str">
        <f t="shared" si="410"/>
        <v>-</v>
      </c>
      <c r="S874" s="9" t="str">
        <f t="shared" si="410"/>
        <v>-</v>
      </c>
      <c r="T874" s="9">
        <f t="shared" si="410"/>
        <v>4.615473615384615</v>
      </c>
      <c r="U874" s="9">
        <f t="shared" si="410"/>
        <v>2.384526384615385</v>
      </c>
      <c r="V874" s="9" t="str">
        <f t="shared" si="410"/>
        <v>-</v>
      </c>
      <c r="W874" s="9" t="str">
        <f t="shared" si="410"/>
        <v>-</v>
      </c>
      <c r="X874" s="9" t="str">
        <f t="shared" si="410"/>
        <v>-</v>
      </c>
      <c r="Y874" s="9" t="str">
        <f t="shared" si="410"/>
        <v>-</v>
      </c>
      <c r="Z874" s="9">
        <f t="shared" si="410"/>
        <v>0.38452638461538502</v>
      </c>
      <c r="AA874" s="9" t="str">
        <f t="shared" si="410"/>
        <v>-</v>
      </c>
      <c r="AB874" s="9" t="str">
        <f t="shared" si="410"/>
        <v>-</v>
      </c>
      <c r="AC874" s="9" t="str">
        <f t="shared" si="410"/>
        <v>-</v>
      </c>
      <c r="AD874" s="9" t="str">
        <f t="shared" si="410"/>
        <v>-</v>
      </c>
      <c r="AE874" s="9" t="str">
        <f t="shared" si="410"/>
        <v>-</v>
      </c>
      <c r="AF874" s="9" t="str">
        <f t="shared" si="410"/>
        <v>-</v>
      </c>
      <c r="AG874" s="9">
        <f t="shared" si="410"/>
        <v>1.615473615384615</v>
      </c>
      <c r="AH874" s="9" t="str">
        <f t="shared" si="410"/>
        <v>-</v>
      </c>
      <c r="AI874" s="9">
        <f t="shared" si="410"/>
        <v>0.38452638461538502</v>
      </c>
      <c r="AJ874" s="9" t="str">
        <f t="shared" ref="AJ874:BI874" si="411">IF(AJ679="-","-",ABS(AJ679-$BK679))</f>
        <v>-</v>
      </c>
      <c r="AK874" s="9" t="str">
        <f t="shared" si="411"/>
        <v>-</v>
      </c>
      <c r="AL874" s="9" t="str">
        <f t="shared" si="411"/>
        <v>-</v>
      </c>
      <c r="AM874" s="9">
        <f t="shared" si="411"/>
        <v>1.384526384615385</v>
      </c>
      <c r="AN874" s="9">
        <f t="shared" si="411"/>
        <v>2.384526384615385</v>
      </c>
      <c r="AO874" s="9" t="str">
        <f t="shared" si="411"/>
        <v>-</v>
      </c>
      <c r="AP874" s="9">
        <f t="shared" si="411"/>
        <v>0.61547361538461498</v>
      </c>
      <c r="AQ874" s="9" t="str">
        <f t="shared" si="411"/>
        <v>-</v>
      </c>
      <c r="AR874" s="9" t="str">
        <f t="shared" si="411"/>
        <v>-</v>
      </c>
      <c r="AS874" s="9" t="str">
        <f t="shared" si="411"/>
        <v>-</v>
      </c>
      <c r="AT874" s="9" t="str">
        <f t="shared" si="411"/>
        <v>-</v>
      </c>
      <c r="AU874" s="9" t="str">
        <f t="shared" si="411"/>
        <v>-</v>
      </c>
      <c r="AV874" s="9" t="str">
        <f t="shared" si="411"/>
        <v>-</v>
      </c>
      <c r="AW874" s="9" t="str">
        <f t="shared" si="411"/>
        <v>-</v>
      </c>
      <c r="AX874" s="9" t="str">
        <f t="shared" si="411"/>
        <v>-</v>
      </c>
      <c r="AY874" s="9" t="str">
        <f t="shared" si="411"/>
        <v>-</v>
      </c>
      <c r="AZ874" s="9">
        <f t="shared" si="411"/>
        <v>3.384526384615385</v>
      </c>
      <c r="BA874" s="9" t="str">
        <f t="shared" si="411"/>
        <v>-</v>
      </c>
      <c r="BB874" s="9" t="str">
        <f t="shared" si="411"/>
        <v>-</v>
      </c>
      <c r="BC874" s="9">
        <f t="shared" si="411"/>
        <v>0.38452638461538502</v>
      </c>
      <c r="BD874" s="9" t="str">
        <f t="shared" si="411"/>
        <v>-</v>
      </c>
      <c r="BE874" s="9">
        <f t="shared" si="411"/>
        <v>1.615473615384615</v>
      </c>
      <c r="BF874" s="9" t="str">
        <f t="shared" si="411"/>
        <v>-</v>
      </c>
      <c r="BG874" s="9" t="str">
        <f t="shared" si="411"/>
        <v>-</v>
      </c>
      <c r="BH874" s="9" t="str">
        <f t="shared" si="411"/>
        <v>-</v>
      </c>
      <c r="BI874" s="9" t="str">
        <f t="shared" si="411"/>
        <v>-</v>
      </c>
      <c r="BJ874" s="37"/>
      <c r="BK874" s="34"/>
      <c r="BR874" s="25"/>
      <c r="BS874" s="25"/>
      <c r="BV874" s="25"/>
      <c r="BW874" s="25"/>
      <c r="BX874" s="25"/>
    </row>
    <row r="875" spans="1:76">
      <c r="A875" s="38">
        <f t="shared" si="362"/>
        <v>91</v>
      </c>
      <c r="B875" s="36">
        <f t="shared" si="393"/>
        <v>45</v>
      </c>
      <c r="C875" s="36">
        <f t="shared" si="393"/>
        <v>3</v>
      </c>
      <c r="D875" s="9">
        <f t="shared" ref="D875:AI875" si="412">IF(D680="-","-",ABS(D680-$BK680))</f>
        <v>1.2499099999999999</v>
      </c>
      <c r="E875" s="9" t="str">
        <f t="shared" si="412"/>
        <v>-</v>
      </c>
      <c r="F875" s="9" t="str">
        <f t="shared" si="412"/>
        <v>-</v>
      </c>
      <c r="G875" s="9" t="str">
        <f t="shared" si="412"/>
        <v>-</v>
      </c>
      <c r="H875" s="9" t="str">
        <f t="shared" si="412"/>
        <v>-</v>
      </c>
      <c r="I875" s="9" t="str">
        <f t="shared" si="412"/>
        <v>-</v>
      </c>
      <c r="J875" s="9">
        <f t="shared" si="412"/>
        <v>1.2499099999999999</v>
      </c>
      <c r="K875" s="9" t="str">
        <f t="shared" si="412"/>
        <v>-</v>
      </c>
      <c r="L875" s="9" t="str">
        <f t="shared" si="412"/>
        <v>-</v>
      </c>
      <c r="M875" s="9" t="str">
        <f t="shared" si="412"/>
        <v>-</v>
      </c>
      <c r="N875" s="9" t="str">
        <f t="shared" si="412"/>
        <v>-</v>
      </c>
      <c r="O875" s="9" t="str">
        <f t="shared" si="412"/>
        <v>-</v>
      </c>
      <c r="P875" s="9" t="str">
        <f t="shared" si="412"/>
        <v>-</v>
      </c>
      <c r="Q875" s="9">
        <f t="shared" si="412"/>
        <v>2.7500900000000001</v>
      </c>
      <c r="R875" s="9" t="str">
        <f t="shared" si="412"/>
        <v>-</v>
      </c>
      <c r="S875" s="9" t="str">
        <f t="shared" si="412"/>
        <v>-</v>
      </c>
      <c r="T875" s="9">
        <f t="shared" si="412"/>
        <v>1.7500900000000001</v>
      </c>
      <c r="U875" s="9">
        <f t="shared" si="412"/>
        <v>3.7500900000000001</v>
      </c>
      <c r="V875" s="9" t="str">
        <f t="shared" si="412"/>
        <v>-</v>
      </c>
      <c r="W875" s="9" t="str">
        <f t="shared" si="412"/>
        <v>-</v>
      </c>
      <c r="X875" s="9" t="str">
        <f t="shared" si="412"/>
        <v>-</v>
      </c>
      <c r="Y875" s="9" t="str">
        <f t="shared" si="412"/>
        <v>-</v>
      </c>
      <c r="Z875" s="9">
        <f t="shared" si="412"/>
        <v>0.24990999999999985</v>
      </c>
      <c r="AA875" s="9" t="str">
        <f t="shared" si="412"/>
        <v>-</v>
      </c>
      <c r="AB875" s="9" t="str">
        <f t="shared" si="412"/>
        <v>-</v>
      </c>
      <c r="AC875" s="9" t="str">
        <f t="shared" si="412"/>
        <v>-</v>
      </c>
      <c r="AD875" s="9" t="str">
        <f t="shared" si="412"/>
        <v>-</v>
      </c>
      <c r="AE875" s="9" t="str">
        <f t="shared" si="412"/>
        <v>-</v>
      </c>
      <c r="AF875" s="9" t="str">
        <f t="shared" si="412"/>
        <v>-</v>
      </c>
      <c r="AG875" s="9">
        <f t="shared" si="412"/>
        <v>1.2499099999999999</v>
      </c>
      <c r="AH875" s="9" t="str">
        <f t="shared" si="412"/>
        <v>-</v>
      </c>
      <c r="AI875" s="9" t="str">
        <f t="shared" si="412"/>
        <v>-</v>
      </c>
      <c r="AJ875" s="9">
        <f t="shared" ref="AJ875:BI875" si="413">IF(AJ680="-","-",ABS(AJ680-$BK680))</f>
        <v>1.2499099999999999</v>
      </c>
      <c r="AK875" s="9" t="str">
        <f t="shared" si="413"/>
        <v>-</v>
      </c>
      <c r="AL875" s="9" t="str">
        <f t="shared" si="413"/>
        <v>-</v>
      </c>
      <c r="AM875" s="9">
        <f t="shared" si="413"/>
        <v>1.2499099999999999</v>
      </c>
      <c r="AN875" s="9">
        <f t="shared" si="413"/>
        <v>3.2499099999999999</v>
      </c>
      <c r="AO875" s="9" t="str">
        <f t="shared" si="413"/>
        <v>-</v>
      </c>
      <c r="AP875" s="9">
        <f t="shared" si="413"/>
        <v>0.75009000000000015</v>
      </c>
      <c r="AQ875" s="9" t="str">
        <f t="shared" si="413"/>
        <v>-</v>
      </c>
      <c r="AR875" s="9" t="str">
        <f t="shared" si="413"/>
        <v>-</v>
      </c>
      <c r="AS875" s="9" t="str">
        <f t="shared" si="413"/>
        <v>-</v>
      </c>
      <c r="AT875" s="9" t="str">
        <f t="shared" si="413"/>
        <v>-</v>
      </c>
      <c r="AU875" s="9" t="str">
        <f t="shared" si="413"/>
        <v>-</v>
      </c>
      <c r="AV875" s="9" t="str">
        <f t="shared" si="413"/>
        <v>-</v>
      </c>
      <c r="AW875" s="9">
        <f t="shared" si="413"/>
        <v>1.2499099999999999</v>
      </c>
      <c r="AX875" s="9" t="str">
        <f t="shared" si="413"/>
        <v>-</v>
      </c>
      <c r="AY875" s="9" t="str">
        <f t="shared" si="413"/>
        <v>-</v>
      </c>
      <c r="AZ875" s="9" t="str">
        <f t="shared" si="413"/>
        <v>-</v>
      </c>
      <c r="BA875" s="9" t="str">
        <f t="shared" si="413"/>
        <v>-</v>
      </c>
      <c r="BB875" s="9">
        <f t="shared" si="413"/>
        <v>2.7500900000000001</v>
      </c>
      <c r="BC875" s="9">
        <f t="shared" si="413"/>
        <v>1.2499099999999999</v>
      </c>
      <c r="BD875" s="9" t="str">
        <f t="shared" si="413"/>
        <v>-</v>
      </c>
      <c r="BE875" s="9">
        <f t="shared" si="413"/>
        <v>0.75009000000000015</v>
      </c>
      <c r="BF875" s="9" t="str">
        <f t="shared" si="413"/>
        <v>-</v>
      </c>
      <c r="BG875" s="9" t="str">
        <f t="shared" si="413"/>
        <v>-</v>
      </c>
      <c r="BH875" s="9" t="str">
        <f t="shared" si="413"/>
        <v>-</v>
      </c>
      <c r="BI875" s="9">
        <f t="shared" si="413"/>
        <v>0.24990999999999985</v>
      </c>
      <c r="BJ875" s="37"/>
      <c r="BK875" s="34"/>
      <c r="BR875" s="25"/>
      <c r="BS875" s="25"/>
      <c r="BV875" s="25"/>
      <c r="BW875" s="25"/>
      <c r="BX875" s="25"/>
    </row>
    <row r="876" spans="1:76">
      <c r="A876" s="38">
        <f t="shared" si="362"/>
        <v>92</v>
      </c>
      <c r="B876" s="36">
        <f t="shared" si="393"/>
        <v>46</v>
      </c>
      <c r="C876" s="36">
        <f t="shared" si="393"/>
        <v>1</v>
      </c>
      <c r="D876" s="9">
        <f t="shared" ref="D876:AI876" si="414">IF(D681="-","-",ABS(D681-$BK681))</f>
        <v>1.1539371538461545</v>
      </c>
      <c r="E876" s="9" t="str">
        <f t="shared" si="414"/>
        <v>-</v>
      </c>
      <c r="F876" s="9" t="str">
        <f t="shared" si="414"/>
        <v>-</v>
      </c>
      <c r="G876" s="9" t="str">
        <f t="shared" si="414"/>
        <v>-</v>
      </c>
      <c r="H876" s="9" t="str">
        <f t="shared" si="414"/>
        <v>-</v>
      </c>
      <c r="I876" s="9" t="str">
        <f t="shared" si="414"/>
        <v>-</v>
      </c>
      <c r="J876" s="9">
        <f t="shared" si="414"/>
        <v>0.15393715384615447</v>
      </c>
      <c r="K876" s="9" t="str">
        <f t="shared" si="414"/>
        <v>-</v>
      </c>
      <c r="L876" s="9" t="str">
        <f t="shared" si="414"/>
        <v>-</v>
      </c>
      <c r="M876" s="9" t="str">
        <f t="shared" si="414"/>
        <v>-</v>
      </c>
      <c r="N876" s="9" t="str">
        <f t="shared" si="414"/>
        <v>-</v>
      </c>
      <c r="O876" s="9" t="str">
        <f t="shared" si="414"/>
        <v>-</v>
      </c>
      <c r="P876" s="9" t="str">
        <f t="shared" si="414"/>
        <v>-</v>
      </c>
      <c r="Q876" s="9">
        <f t="shared" si="414"/>
        <v>1.1539371538461545</v>
      </c>
      <c r="R876" s="9" t="str">
        <f t="shared" si="414"/>
        <v>-</v>
      </c>
      <c r="S876" s="9" t="str">
        <f t="shared" si="414"/>
        <v>-</v>
      </c>
      <c r="T876" s="9">
        <f t="shared" si="414"/>
        <v>1.1539371538461545</v>
      </c>
      <c r="U876" s="9">
        <f t="shared" si="414"/>
        <v>1.1539371538461545</v>
      </c>
      <c r="V876" s="9" t="str">
        <f t="shared" si="414"/>
        <v>-</v>
      </c>
      <c r="W876" s="9" t="str">
        <f t="shared" si="414"/>
        <v>-</v>
      </c>
      <c r="X876" s="9" t="str">
        <f t="shared" si="414"/>
        <v>-</v>
      </c>
      <c r="Y876" s="9" t="str">
        <f t="shared" si="414"/>
        <v>-</v>
      </c>
      <c r="Z876" s="9">
        <f t="shared" si="414"/>
        <v>1.1539371538461545</v>
      </c>
      <c r="AA876" s="9" t="str">
        <f t="shared" si="414"/>
        <v>-</v>
      </c>
      <c r="AB876" s="9" t="str">
        <f t="shared" si="414"/>
        <v>-</v>
      </c>
      <c r="AC876" s="9" t="str">
        <f t="shared" si="414"/>
        <v>-</v>
      </c>
      <c r="AD876" s="9" t="str">
        <f t="shared" si="414"/>
        <v>-</v>
      </c>
      <c r="AE876" s="9" t="str">
        <f t="shared" si="414"/>
        <v>-</v>
      </c>
      <c r="AF876" s="9" t="str">
        <f t="shared" si="414"/>
        <v>-</v>
      </c>
      <c r="AG876" s="9" t="str">
        <f t="shared" si="414"/>
        <v>-</v>
      </c>
      <c r="AH876" s="9" t="str">
        <f t="shared" si="414"/>
        <v>-</v>
      </c>
      <c r="AI876" s="9">
        <f t="shared" si="414"/>
        <v>0.84606284615384553</v>
      </c>
      <c r="AJ876" s="9">
        <f t="shared" ref="AJ876:BI876" si="415">IF(AJ681="-","-",ABS(AJ681-$BK681))</f>
        <v>0.15393715384615447</v>
      </c>
      <c r="AK876" s="9" t="str">
        <f t="shared" si="415"/>
        <v>-</v>
      </c>
      <c r="AL876" s="9" t="str">
        <f t="shared" si="415"/>
        <v>-</v>
      </c>
      <c r="AM876" s="9">
        <f t="shared" si="415"/>
        <v>1.8460628461538455</v>
      </c>
      <c r="AN876" s="9">
        <f t="shared" si="415"/>
        <v>3.8460628461538455</v>
      </c>
      <c r="AO876" s="9" t="str">
        <f t="shared" si="415"/>
        <v>-</v>
      </c>
      <c r="AP876" s="9">
        <f t="shared" si="415"/>
        <v>0.84606284615384553</v>
      </c>
      <c r="AQ876" s="9" t="str">
        <f t="shared" si="415"/>
        <v>-</v>
      </c>
      <c r="AR876" s="9" t="str">
        <f t="shared" si="415"/>
        <v>-</v>
      </c>
      <c r="AS876" s="9" t="str">
        <f t="shared" si="415"/>
        <v>-</v>
      </c>
      <c r="AT876" s="9" t="str">
        <f t="shared" si="415"/>
        <v>-</v>
      </c>
      <c r="AU876" s="9" t="str">
        <f t="shared" si="415"/>
        <v>-</v>
      </c>
      <c r="AV876" s="9" t="str">
        <f t="shared" si="415"/>
        <v>-</v>
      </c>
      <c r="AW876" s="9" t="str">
        <f t="shared" si="415"/>
        <v>-</v>
      </c>
      <c r="AX876" s="9" t="str">
        <f t="shared" si="415"/>
        <v>-</v>
      </c>
      <c r="AY876" s="9" t="str">
        <f t="shared" si="415"/>
        <v>-</v>
      </c>
      <c r="AZ876" s="9" t="str">
        <f t="shared" si="415"/>
        <v>-</v>
      </c>
      <c r="BA876" s="9" t="str">
        <f t="shared" si="415"/>
        <v>-</v>
      </c>
      <c r="BB876" s="9" t="str">
        <f t="shared" si="415"/>
        <v>-</v>
      </c>
      <c r="BC876" s="9">
        <f t="shared" si="415"/>
        <v>0.15393715384615447</v>
      </c>
      <c r="BD876" s="9" t="str">
        <f t="shared" si="415"/>
        <v>-</v>
      </c>
      <c r="BE876" s="9">
        <f t="shared" si="415"/>
        <v>1.1539371538461545</v>
      </c>
      <c r="BF876" s="9" t="str">
        <f t="shared" si="415"/>
        <v>-</v>
      </c>
      <c r="BG876" s="9" t="str">
        <f t="shared" si="415"/>
        <v>-</v>
      </c>
      <c r="BH876" s="9" t="str">
        <f t="shared" si="415"/>
        <v>-</v>
      </c>
      <c r="BI876" s="9" t="str">
        <f t="shared" si="415"/>
        <v>-</v>
      </c>
      <c r="BJ876" s="37"/>
      <c r="BK876" s="34"/>
      <c r="BR876" s="25"/>
      <c r="BS876" s="25"/>
      <c r="BV876" s="25"/>
      <c r="BW876" s="25"/>
      <c r="BX876" s="25"/>
    </row>
    <row r="877" spans="1:76">
      <c r="A877" s="38">
        <f t="shared" si="362"/>
        <v>93</v>
      </c>
      <c r="B877" s="36">
        <f t="shared" si="393"/>
        <v>46</v>
      </c>
      <c r="C877" s="36">
        <f t="shared" si="393"/>
        <v>2</v>
      </c>
      <c r="D877" s="9">
        <f t="shared" ref="D877:AI877" si="416">IF(D682="-","-",ABS(D682-$BK682))</f>
        <v>9.2000000000425075E-5</v>
      </c>
      <c r="E877" s="9" t="str">
        <f t="shared" si="416"/>
        <v>-</v>
      </c>
      <c r="F877" s="9">
        <f t="shared" si="416"/>
        <v>9.2000000000425075E-5</v>
      </c>
      <c r="G877" s="9" t="str">
        <f t="shared" si="416"/>
        <v>-</v>
      </c>
      <c r="H877" s="9" t="str">
        <f t="shared" si="416"/>
        <v>-</v>
      </c>
      <c r="I877" s="9" t="str">
        <f t="shared" si="416"/>
        <v>-</v>
      </c>
      <c r="J877" s="9" t="str">
        <f t="shared" si="416"/>
        <v>-</v>
      </c>
      <c r="K877" s="9" t="str">
        <f t="shared" si="416"/>
        <v>-</v>
      </c>
      <c r="L877" s="9" t="str">
        <f t="shared" si="416"/>
        <v>-</v>
      </c>
      <c r="M877" s="9" t="str">
        <f t="shared" si="416"/>
        <v>-</v>
      </c>
      <c r="N877" s="9" t="str">
        <f t="shared" si="416"/>
        <v>-</v>
      </c>
      <c r="O877" s="9" t="str">
        <f t="shared" si="416"/>
        <v>-</v>
      </c>
      <c r="P877" s="9" t="str">
        <f t="shared" si="416"/>
        <v>-</v>
      </c>
      <c r="Q877" s="9">
        <f t="shared" si="416"/>
        <v>9.2000000000425075E-5</v>
      </c>
      <c r="R877" s="9" t="str">
        <f t="shared" si="416"/>
        <v>-</v>
      </c>
      <c r="S877" s="9" t="str">
        <f t="shared" si="416"/>
        <v>-</v>
      </c>
      <c r="T877" s="9">
        <f t="shared" si="416"/>
        <v>3.0000920000000004</v>
      </c>
      <c r="U877" s="9">
        <f t="shared" si="416"/>
        <v>0.99990799999999957</v>
      </c>
      <c r="V877" s="9" t="str">
        <f t="shared" si="416"/>
        <v>-</v>
      </c>
      <c r="W877" s="9" t="str">
        <f t="shared" si="416"/>
        <v>-</v>
      </c>
      <c r="X877" s="9" t="str">
        <f t="shared" si="416"/>
        <v>-</v>
      </c>
      <c r="Y877" s="9" t="str">
        <f t="shared" si="416"/>
        <v>-</v>
      </c>
      <c r="Z877" s="9">
        <f t="shared" si="416"/>
        <v>2.0000920000000004</v>
      </c>
      <c r="AA877" s="9" t="str">
        <f t="shared" si="416"/>
        <v>-</v>
      </c>
      <c r="AB877" s="9" t="str">
        <f t="shared" si="416"/>
        <v>-</v>
      </c>
      <c r="AC877" s="9" t="str">
        <f t="shared" si="416"/>
        <v>-</v>
      </c>
      <c r="AD877" s="9" t="str">
        <f t="shared" si="416"/>
        <v>-</v>
      </c>
      <c r="AE877" s="9" t="str">
        <f t="shared" si="416"/>
        <v>-</v>
      </c>
      <c r="AF877" s="9" t="str">
        <f t="shared" si="416"/>
        <v>-</v>
      </c>
      <c r="AG877" s="9" t="str">
        <f t="shared" si="416"/>
        <v>-</v>
      </c>
      <c r="AH877" s="9" t="str">
        <f t="shared" si="416"/>
        <v>-</v>
      </c>
      <c r="AI877" s="9" t="str">
        <f t="shared" si="416"/>
        <v>-</v>
      </c>
      <c r="AJ877" s="9">
        <f t="shared" ref="AJ877:BI877" si="417">IF(AJ682="-","-",ABS(AJ682-$BK682))</f>
        <v>1.0000920000000004</v>
      </c>
      <c r="AK877" s="9" t="str">
        <f t="shared" si="417"/>
        <v>-</v>
      </c>
      <c r="AL877" s="9" t="str">
        <f t="shared" si="417"/>
        <v>-</v>
      </c>
      <c r="AM877" s="9">
        <f t="shared" si="417"/>
        <v>0.99990799999999957</v>
      </c>
      <c r="AN877" s="9">
        <f t="shared" si="417"/>
        <v>1.9999079999999996</v>
      </c>
      <c r="AO877" s="9" t="str">
        <f t="shared" si="417"/>
        <v>-</v>
      </c>
      <c r="AP877" s="9">
        <f t="shared" si="417"/>
        <v>0.99990799999999957</v>
      </c>
      <c r="AQ877" s="9" t="str">
        <f t="shared" si="417"/>
        <v>-</v>
      </c>
      <c r="AR877" s="9" t="str">
        <f t="shared" si="417"/>
        <v>-</v>
      </c>
      <c r="AS877" s="9">
        <f t="shared" si="417"/>
        <v>0.99990799999999957</v>
      </c>
      <c r="AT877" s="9" t="str">
        <f t="shared" si="417"/>
        <v>-</v>
      </c>
      <c r="AU877" s="9" t="str">
        <f t="shared" si="417"/>
        <v>-</v>
      </c>
      <c r="AV877" s="9" t="str">
        <f t="shared" si="417"/>
        <v>-</v>
      </c>
      <c r="AW877" s="9" t="str">
        <f t="shared" si="417"/>
        <v>-</v>
      </c>
      <c r="AX877" s="9" t="str">
        <f t="shared" si="417"/>
        <v>-</v>
      </c>
      <c r="AY877" s="9" t="str">
        <f t="shared" si="417"/>
        <v>-</v>
      </c>
      <c r="AZ877" s="9" t="str">
        <f t="shared" si="417"/>
        <v>-</v>
      </c>
      <c r="BA877" s="9" t="str">
        <f t="shared" si="417"/>
        <v>-</v>
      </c>
      <c r="BB877" s="9" t="str">
        <f t="shared" si="417"/>
        <v>-</v>
      </c>
      <c r="BC877" s="9">
        <f t="shared" si="417"/>
        <v>0.99990799999999957</v>
      </c>
      <c r="BD877" s="9" t="str">
        <f t="shared" si="417"/>
        <v>-</v>
      </c>
      <c r="BE877" s="9">
        <f t="shared" si="417"/>
        <v>1.0000920000000004</v>
      </c>
      <c r="BF877" s="9" t="str">
        <f t="shared" si="417"/>
        <v>-</v>
      </c>
      <c r="BG877" s="9" t="str">
        <f t="shared" si="417"/>
        <v>-</v>
      </c>
      <c r="BH877" s="9" t="str">
        <f t="shared" si="417"/>
        <v>-</v>
      </c>
      <c r="BI877" s="9" t="str">
        <f t="shared" si="417"/>
        <v>-</v>
      </c>
      <c r="BJ877" s="37"/>
      <c r="BK877" s="34"/>
      <c r="BR877" s="25"/>
      <c r="BS877" s="25"/>
      <c r="BV877" s="25"/>
      <c r="BW877" s="25"/>
      <c r="BX877" s="25"/>
    </row>
    <row r="878" spans="1:76">
      <c r="A878" s="38">
        <f t="shared" si="362"/>
        <v>94</v>
      </c>
      <c r="B878" s="36">
        <f t="shared" si="393"/>
        <v>46</v>
      </c>
      <c r="C878" s="36">
        <f t="shared" si="393"/>
        <v>3</v>
      </c>
      <c r="D878" s="9">
        <f t="shared" ref="D878:AI878" si="418">IF(D683="-","-",ABS(D683-$BK683))</f>
        <v>6.6573666666666753E-2</v>
      </c>
      <c r="E878" s="9" t="str">
        <f t="shared" si="418"/>
        <v>-</v>
      </c>
      <c r="F878" s="9" t="str">
        <f t="shared" si="418"/>
        <v>-</v>
      </c>
      <c r="G878" s="9" t="str">
        <f t="shared" si="418"/>
        <v>-</v>
      </c>
      <c r="H878" s="9" t="str">
        <f t="shared" si="418"/>
        <v>-</v>
      </c>
      <c r="I878" s="9" t="str">
        <f t="shared" si="418"/>
        <v>-</v>
      </c>
      <c r="J878" s="9" t="str">
        <f t="shared" si="418"/>
        <v>-</v>
      </c>
      <c r="K878" s="9" t="str">
        <f t="shared" si="418"/>
        <v>-</v>
      </c>
      <c r="L878" s="9" t="str">
        <f t="shared" si="418"/>
        <v>-</v>
      </c>
      <c r="M878" s="9" t="str">
        <f t="shared" si="418"/>
        <v>-</v>
      </c>
      <c r="N878" s="9" t="str">
        <f t="shared" si="418"/>
        <v>-</v>
      </c>
      <c r="O878" s="9" t="str">
        <f t="shared" si="418"/>
        <v>-</v>
      </c>
      <c r="P878" s="9" t="str">
        <f t="shared" si="418"/>
        <v>-</v>
      </c>
      <c r="Q878" s="9">
        <f t="shared" si="418"/>
        <v>6.6573666666666753E-2</v>
      </c>
      <c r="R878" s="9" t="str">
        <f t="shared" si="418"/>
        <v>-</v>
      </c>
      <c r="S878" s="9" t="str">
        <f t="shared" si="418"/>
        <v>-</v>
      </c>
      <c r="T878" s="9">
        <f t="shared" si="418"/>
        <v>6.6573666666666753E-2</v>
      </c>
      <c r="U878" s="9">
        <f t="shared" si="418"/>
        <v>6.6573666666666753E-2</v>
      </c>
      <c r="V878" s="9" t="str">
        <f t="shared" si="418"/>
        <v>-</v>
      </c>
      <c r="W878" s="9" t="str">
        <f t="shared" si="418"/>
        <v>-</v>
      </c>
      <c r="X878" s="9" t="str">
        <f t="shared" si="418"/>
        <v>-</v>
      </c>
      <c r="Y878" s="9" t="str">
        <f t="shared" si="418"/>
        <v>-</v>
      </c>
      <c r="Z878" s="9">
        <f t="shared" si="418"/>
        <v>2.9334263333333332</v>
      </c>
      <c r="AA878" s="9" t="str">
        <f t="shared" si="418"/>
        <v>-</v>
      </c>
      <c r="AB878" s="9" t="str">
        <f t="shared" si="418"/>
        <v>-</v>
      </c>
      <c r="AC878" s="9" t="str">
        <f t="shared" si="418"/>
        <v>-</v>
      </c>
      <c r="AD878" s="9" t="str">
        <f t="shared" si="418"/>
        <v>-</v>
      </c>
      <c r="AE878" s="9" t="str">
        <f t="shared" si="418"/>
        <v>-</v>
      </c>
      <c r="AF878" s="9" t="str">
        <f t="shared" si="418"/>
        <v>-</v>
      </c>
      <c r="AG878" s="9" t="str">
        <f t="shared" si="418"/>
        <v>-</v>
      </c>
      <c r="AH878" s="9" t="str">
        <f t="shared" si="418"/>
        <v>-</v>
      </c>
      <c r="AI878" s="9">
        <f t="shared" si="418"/>
        <v>6.6573666666666753E-2</v>
      </c>
      <c r="AJ878" s="9">
        <f t="shared" ref="AJ878:BI878" si="419">IF(AJ683="-","-",ABS(AJ683-$BK683))</f>
        <v>0.93342633333333325</v>
      </c>
      <c r="AK878" s="9" t="str">
        <f t="shared" si="419"/>
        <v>-</v>
      </c>
      <c r="AL878" s="9" t="str">
        <f t="shared" si="419"/>
        <v>-</v>
      </c>
      <c r="AM878" s="9">
        <f t="shared" si="419"/>
        <v>1.0665736666666668</v>
      </c>
      <c r="AN878" s="9">
        <f t="shared" si="419"/>
        <v>3.0665736666666668</v>
      </c>
      <c r="AO878" s="9" t="str">
        <f t="shared" si="419"/>
        <v>-</v>
      </c>
      <c r="AP878" s="9">
        <f t="shared" si="419"/>
        <v>6.6573666666666753E-2</v>
      </c>
      <c r="AQ878" s="9" t="str">
        <f t="shared" si="419"/>
        <v>-</v>
      </c>
      <c r="AR878" s="9" t="str">
        <f t="shared" si="419"/>
        <v>-</v>
      </c>
      <c r="AS878" s="9">
        <f t="shared" si="419"/>
        <v>1.0665736666666668</v>
      </c>
      <c r="AT878" s="9" t="str">
        <f t="shared" si="419"/>
        <v>-</v>
      </c>
      <c r="AU878" s="9" t="str">
        <f t="shared" si="419"/>
        <v>-</v>
      </c>
      <c r="AV878" s="9" t="str">
        <f t="shared" si="419"/>
        <v>-</v>
      </c>
      <c r="AW878" s="9" t="str">
        <f t="shared" si="419"/>
        <v>-</v>
      </c>
      <c r="AX878" s="9" t="str">
        <f t="shared" si="419"/>
        <v>-</v>
      </c>
      <c r="AY878" s="9" t="str">
        <f t="shared" si="419"/>
        <v>-</v>
      </c>
      <c r="AZ878" s="9">
        <f t="shared" si="419"/>
        <v>3.0665736666666668</v>
      </c>
      <c r="BA878" s="9" t="str">
        <f t="shared" si="419"/>
        <v>-</v>
      </c>
      <c r="BB878" s="9">
        <f t="shared" si="419"/>
        <v>3.9334263333333332</v>
      </c>
      <c r="BC878" s="9">
        <f t="shared" si="419"/>
        <v>6.6573666666666753E-2</v>
      </c>
      <c r="BD878" s="9" t="str">
        <f t="shared" si="419"/>
        <v>-</v>
      </c>
      <c r="BE878" s="9">
        <f t="shared" si="419"/>
        <v>0.93342633333333325</v>
      </c>
      <c r="BF878" s="9" t="str">
        <f t="shared" si="419"/>
        <v>-</v>
      </c>
      <c r="BG878" s="9" t="str">
        <f t="shared" si="419"/>
        <v>-</v>
      </c>
      <c r="BH878" s="9" t="str">
        <f t="shared" si="419"/>
        <v>-</v>
      </c>
      <c r="BI878" s="9" t="str">
        <f t="shared" si="419"/>
        <v>-</v>
      </c>
      <c r="BJ878" s="37"/>
      <c r="BK878" s="34"/>
      <c r="BR878" s="25"/>
      <c r="BS878" s="25"/>
      <c r="BV878" s="25"/>
      <c r="BW878" s="25"/>
      <c r="BX878" s="25"/>
    </row>
    <row r="879" spans="1:76">
      <c r="A879" s="38">
        <f t="shared" si="362"/>
        <v>95</v>
      </c>
      <c r="B879" s="36">
        <f t="shared" si="393"/>
        <v>47</v>
      </c>
      <c r="C879" s="36">
        <f t="shared" si="393"/>
        <v>1</v>
      </c>
      <c r="D879" s="9">
        <f t="shared" ref="D879:AI879" si="420">IF(D684="-","-",ABS(D684-$BK684))</f>
        <v>2.6843045263157892</v>
      </c>
      <c r="E879" s="9" t="str">
        <f t="shared" si="420"/>
        <v>-</v>
      </c>
      <c r="F879" s="9">
        <f t="shared" si="420"/>
        <v>3.3156954736842108</v>
      </c>
      <c r="G879" s="9" t="str">
        <f t="shared" si="420"/>
        <v>-</v>
      </c>
      <c r="H879" s="9" t="str">
        <f t="shared" si="420"/>
        <v>-</v>
      </c>
      <c r="I879" s="9" t="str">
        <f t="shared" si="420"/>
        <v>-</v>
      </c>
      <c r="J879" s="9">
        <f t="shared" si="420"/>
        <v>0.6843045263157892</v>
      </c>
      <c r="K879" s="9" t="str">
        <f t="shared" si="420"/>
        <v>-</v>
      </c>
      <c r="L879" s="9" t="str">
        <f t="shared" si="420"/>
        <v>-</v>
      </c>
      <c r="M879" s="9">
        <f t="shared" si="420"/>
        <v>1.6843045263157892</v>
      </c>
      <c r="N879" s="9" t="str">
        <f t="shared" si="420"/>
        <v>-</v>
      </c>
      <c r="O879" s="9" t="str">
        <f t="shared" si="420"/>
        <v>-</v>
      </c>
      <c r="P879" s="9" t="str">
        <f t="shared" si="420"/>
        <v>-</v>
      </c>
      <c r="Q879" s="9">
        <f t="shared" si="420"/>
        <v>0.3156954736842108</v>
      </c>
      <c r="R879" s="9" t="str">
        <f t="shared" si="420"/>
        <v>-</v>
      </c>
      <c r="S879" s="9" t="str">
        <f t="shared" si="420"/>
        <v>-</v>
      </c>
      <c r="T879" s="9">
        <f t="shared" si="420"/>
        <v>0.3156954736842108</v>
      </c>
      <c r="U879" s="9">
        <f t="shared" si="420"/>
        <v>2.3156954736842108</v>
      </c>
      <c r="V879" s="9" t="str">
        <f t="shared" si="420"/>
        <v>-</v>
      </c>
      <c r="W879" s="9" t="str">
        <f t="shared" si="420"/>
        <v>-</v>
      </c>
      <c r="X879" s="9" t="str">
        <f t="shared" si="420"/>
        <v>-</v>
      </c>
      <c r="Y879" s="9" t="str">
        <f t="shared" si="420"/>
        <v>-</v>
      </c>
      <c r="Z879" s="9">
        <f t="shared" si="420"/>
        <v>1.6843045263157892</v>
      </c>
      <c r="AA879" s="9" t="str">
        <f t="shared" si="420"/>
        <v>-</v>
      </c>
      <c r="AB879" s="9">
        <f t="shared" si="420"/>
        <v>0.6843045263157892</v>
      </c>
      <c r="AC879" s="9" t="str">
        <f t="shared" si="420"/>
        <v>-</v>
      </c>
      <c r="AD879" s="9" t="str">
        <f t="shared" si="420"/>
        <v>-</v>
      </c>
      <c r="AE879" s="9" t="str">
        <f t="shared" si="420"/>
        <v>-</v>
      </c>
      <c r="AF879" s="9" t="str">
        <f t="shared" si="420"/>
        <v>-</v>
      </c>
      <c r="AG879" s="9">
        <f t="shared" si="420"/>
        <v>2.3156954736842108</v>
      </c>
      <c r="AH879" s="9" t="str">
        <f t="shared" si="420"/>
        <v>-</v>
      </c>
      <c r="AI879" s="9">
        <f t="shared" si="420"/>
        <v>0.3156954736842108</v>
      </c>
      <c r="AJ879" s="9">
        <f t="shared" ref="AJ879:BI879" si="421">IF(AJ684="-","-",ABS(AJ684-$BK684))</f>
        <v>2.3156954736842108</v>
      </c>
      <c r="AK879" s="9" t="str">
        <f t="shared" si="421"/>
        <v>-</v>
      </c>
      <c r="AL879" s="9" t="str">
        <f t="shared" si="421"/>
        <v>-</v>
      </c>
      <c r="AM879" s="9">
        <f t="shared" si="421"/>
        <v>1.6843045263157892</v>
      </c>
      <c r="AN879" s="9">
        <f t="shared" si="421"/>
        <v>1.3156954736842108</v>
      </c>
      <c r="AO879" s="9" t="str">
        <f t="shared" si="421"/>
        <v>-</v>
      </c>
      <c r="AP879" s="9">
        <f t="shared" si="421"/>
        <v>0.3156954736842108</v>
      </c>
      <c r="AQ879" s="9" t="str">
        <f t="shared" si="421"/>
        <v>-</v>
      </c>
      <c r="AR879" s="9" t="str">
        <f t="shared" si="421"/>
        <v>-</v>
      </c>
      <c r="AS879" s="9">
        <f t="shared" si="421"/>
        <v>2.3156954736842108</v>
      </c>
      <c r="AT879" s="9" t="str">
        <f t="shared" si="421"/>
        <v>-</v>
      </c>
      <c r="AU879" s="9" t="str">
        <f t="shared" si="421"/>
        <v>-</v>
      </c>
      <c r="AV879" s="9" t="str">
        <f t="shared" si="421"/>
        <v>-</v>
      </c>
      <c r="AW879" s="9" t="str">
        <f t="shared" si="421"/>
        <v>-</v>
      </c>
      <c r="AX879" s="9" t="str">
        <f t="shared" si="421"/>
        <v>-</v>
      </c>
      <c r="AY879" s="9" t="str">
        <f t="shared" si="421"/>
        <v>-</v>
      </c>
      <c r="AZ879" s="9" t="str">
        <f t="shared" si="421"/>
        <v>-</v>
      </c>
      <c r="BA879" s="9" t="str">
        <f t="shared" si="421"/>
        <v>-</v>
      </c>
      <c r="BB879" s="9">
        <f t="shared" si="421"/>
        <v>4.6843045263157892</v>
      </c>
      <c r="BC879" s="9">
        <f t="shared" si="421"/>
        <v>0.6843045263157892</v>
      </c>
      <c r="BD879" s="9" t="str">
        <f t="shared" si="421"/>
        <v>-</v>
      </c>
      <c r="BE879" s="9">
        <f t="shared" si="421"/>
        <v>0.6843045263157892</v>
      </c>
      <c r="BF879" s="9" t="str">
        <f t="shared" si="421"/>
        <v>-</v>
      </c>
      <c r="BG879" s="9" t="str">
        <f t="shared" si="421"/>
        <v>-</v>
      </c>
      <c r="BH879" s="9" t="str">
        <f t="shared" si="421"/>
        <v>-</v>
      </c>
      <c r="BI879" s="9" t="str">
        <f t="shared" si="421"/>
        <v>-</v>
      </c>
      <c r="BJ879" s="37"/>
      <c r="BK879" s="34"/>
      <c r="BR879" s="25"/>
      <c r="BS879" s="25"/>
      <c r="BV879" s="25"/>
      <c r="BW879" s="25"/>
      <c r="BX879" s="25"/>
    </row>
    <row r="880" spans="1:76">
      <c r="A880" s="38">
        <f t="shared" si="362"/>
        <v>96</v>
      </c>
      <c r="B880" s="36">
        <f t="shared" si="393"/>
        <v>47</v>
      </c>
      <c r="C880" s="36">
        <f t="shared" si="393"/>
        <v>2</v>
      </c>
      <c r="D880" s="9">
        <f t="shared" ref="D880:AI880" si="422">IF(D685="-","-",ABS(D685-$BK685))</f>
        <v>0.70597735294117658</v>
      </c>
      <c r="E880" s="9" t="str">
        <f t="shared" si="422"/>
        <v>-</v>
      </c>
      <c r="F880" s="9" t="str">
        <f t="shared" si="422"/>
        <v>-</v>
      </c>
      <c r="G880" s="9" t="str">
        <f t="shared" si="422"/>
        <v>-</v>
      </c>
      <c r="H880" s="9" t="str">
        <f t="shared" si="422"/>
        <v>-</v>
      </c>
      <c r="I880" s="9" t="str">
        <f t="shared" si="422"/>
        <v>-</v>
      </c>
      <c r="J880" s="9" t="str">
        <f t="shared" si="422"/>
        <v>-</v>
      </c>
      <c r="K880" s="9" t="str">
        <f t="shared" si="422"/>
        <v>-</v>
      </c>
      <c r="L880" s="9" t="str">
        <f t="shared" si="422"/>
        <v>-</v>
      </c>
      <c r="M880" s="9" t="str">
        <f t="shared" si="422"/>
        <v>-</v>
      </c>
      <c r="N880" s="9" t="str">
        <f t="shared" si="422"/>
        <v>-</v>
      </c>
      <c r="O880" s="9" t="str">
        <f t="shared" si="422"/>
        <v>-</v>
      </c>
      <c r="P880" s="9" t="str">
        <f t="shared" si="422"/>
        <v>-</v>
      </c>
      <c r="Q880" s="9">
        <f t="shared" si="422"/>
        <v>0.70597735294117658</v>
      </c>
      <c r="R880" s="9" t="str">
        <f t="shared" si="422"/>
        <v>-</v>
      </c>
      <c r="S880" s="9" t="str">
        <f t="shared" si="422"/>
        <v>-</v>
      </c>
      <c r="T880" s="9">
        <f t="shared" si="422"/>
        <v>2.7059773529411766</v>
      </c>
      <c r="U880" s="9">
        <f t="shared" si="422"/>
        <v>1.2940226470588234</v>
      </c>
      <c r="V880" s="9" t="str">
        <f t="shared" si="422"/>
        <v>-</v>
      </c>
      <c r="W880" s="9" t="str">
        <f t="shared" si="422"/>
        <v>-</v>
      </c>
      <c r="X880" s="9" t="str">
        <f t="shared" si="422"/>
        <v>-</v>
      </c>
      <c r="Y880" s="9" t="str">
        <f t="shared" si="422"/>
        <v>-</v>
      </c>
      <c r="Z880" s="9">
        <f t="shared" si="422"/>
        <v>1.7059773529411766</v>
      </c>
      <c r="AA880" s="9" t="str">
        <f t="shared" si="422"/>
        <v>-</v>
      </c>
      <c r="AB880" s="9" t="str">
        <f t="shared" si="422"/>
        <v>-</v>
      </c>
      <c r="AC880" s="9" t="str">
        <f t="shared" si="422"/>
        <v>-</v>
      </c>
      <c r="AD880" s="9" t="str">
        <f t="shared" si="422"/>
        <v>-</v>
      </c>
      <c r="AE880" s="9" t="str">
        <f t="shared" si="422"/>
        <v>-</v>
      </c>
      <c r="AF880" s="9" t="str">
        <f t="shared" si="422"/>
        <v>-</v>
      </c>
      <c r="AG880" s="9">
        <f t="shared" si="422"/>
        <v>3.2940226470588234</v>
      </c>
      <c r="AH880" s="9" t="str">
        <f t="shared" si="422"/>
        <v>-</v>
      </c>
      <c r="AI880" s="9">
        <f t="shared" si="422"/>
        <v>1.7059773529411766</v>
      </c>
      <c r="AJ880" s="9">
        <f t="shared" ref="AJ880:BI880" si="423">IF(AJ685="-","-",ABS(AJ685-$BK685))</f>
        <v>1.2940226470588234</v>
      </c>
      <c r="AK880" s="9" t="str">
        <f t="shared" si="423"/>
        <v>-</v>
      </c>
      <c r="AL880" s="9" t="str">
        <f t="shared" si="423"/>
        <v>-</v>
      </c>
      <c r="AM880" s="9">
        <f t="shared" si="423"/>
        <v>0.70597735294117658</v>
      </c>
      <c r="AN880" s="9">
        <f t="shared" si="423"/>
        <v>2.2940226470588234</v>
      </c>
      <c r="AO880" s="9" t="str">
        <f t="shared" si="423"/>
        <v>-</v>
      </c>
      <c r="AP880" s="9">
        <f t="shared" si="423"/>
        <v>1.2940226470588234</v>
      </c>
      <c r="AQ880" s="9" t="str">
        <f t="shared" si="423"/>
        <v>-</v>
      </c>
      <c r="AR880" s="9" t="str">
        <f t="shared" si="423"/>
        <v>-</v>
      </c>
      <c r="AS880" s="9" t="str">
        <f t="shared" si="423"/>
        <v>-</v>
      </c>
      <c r="AT880" s="9" t="str">
        <f t="shared" si="423"/>
        <v>-</v>
      </c>
      <c r="AU880" s="9" t="str">
        <f t="shared" si="423"/>
        <v>-</v>
      </c>
      <c r="AV880" s="9" t="str">
        <f t="shared" si="423"/>
        <v>-</v>
      </c>
      <c r="AW880" s="9">
        <f t="shared" si="423"/>
        <v>1.2940226470588234</v>
      </c>
      <c r="AX880" s="9" t="str">
        <f t="shared" si="423"/>
        <v>-</v>
      </c>
      <c r="AY880" s="9" t="str">
        <f t="shared" si="423"/>
        <v>-</v>
      </c>
      <c r="AZ880" s="9" t="str">
        <f t="shared" si="423"/>
        <v>-</v>
      </c>
      <c r="BA880" s="9" t="str">
        <f t="shared" si="423"/>
        <v>-</v>
      </c>
      <c r="BB880" s="9" t="str">
        <f t="shared" si="423"/>
        <v>-</v>
      </c>
      <c r="BC880" s="9">
        <f t="shared" si="423"/>
        <v>0.29402264705882342</v>
      </c>
      <c r="BD880" s="9" t="str">
        <f t="shared" si="423"/>
        <v>-</v>
      </c>
      <c r="BE880" s="9">
        <f t="shared" si="423"/>
        <v>0.29402264705882342</v>
      </c>
      <c r="BF880" s="9">
        <f t="shared" si="423"/>
        <v>1.7059773529411766</v>
      </c>
      <c r="BG880" s="9" t="str">
        <f t="shared" si="423"/>
        <v>-</v>
      </c>
      <c r="BH880" s="9">
        <f t="shared" si="423"/>
        <v>0.70597735294117658</v>
      </c>
      <c r="BI880" s="9">
        <f t="shared" si="423"/>
        <v>0.70597735294117658</v>
      </c>
      <c r="BJ880" s="37"/>
      <c r="BK880" s="34"/>
      <c r="BR880" s="25"/>
      <c r="BS880" s="25"/>
      <c r="BV880" s="25"/>
      <c r="BW880" s="25"/>
      <c r="BX880" s="25"/>
    </row>
    <row r="881" spans="1:76">
      <c r="A881" s="38">
        <f t="shared" si="362"/>
        <v>97</v>
      </c>
      <c r="B881" s="36">
        <f t="shared" si="393"/>
        <v>47</v>
      </c>
      <c r="C881" s="36">
        <f t="shared" si="393"/>
        <v>3</v>
      </c>
      <c r="D881" s="9">
        <f t="shared" ref="D881:AI881" si="424">IF(D686="-","-",ABS(D686-$BK686))</f>
        <v>0.9999039999999999</v>
      </c>
      <c r="E881" s="9" t="str">
        <f t="shared" si="424"/>
        <v>-</v>
      </c>
      <c r="F881" s="9" t="str">
        <f t="shared" si="424"/>
        <v>-</v>
      </c>
      <c r="G881" s="9" t="str">
        <f t="shared" si="424"/>
        <v>-</v>
      </c>
      <c r="H881" s="9" t="str">
        <f t="shared" si="424"/>
        <v>-</v>
      </c>
      <c r="I881" s="9" t="str">
        <f t="shared" si="424"/>
        <v>-</v>
      </c>
      <c r="J881" s="9" t="str">
        <f t="shared" si="424"/>
        <v>-</v>
      </c>
      <c r="K881" s="9" t="str">
        <f t="shared" si="424"/>
        <v>-</v>
      </c>
      <c r="L881" s="9" t="str">
        <f t="shared" si="424"/>
        <v>-</v>
      </c>
      <c r="M881" s="9" t="str">
        <f t="shared" si="424"/>
        <v>-</v>
      </c>
      <c r="N881" s="9" t="str">
        <f t="shared" si="424"/>
        <v>-</v>
      </c>
      <c r="O881" s="9" t="str">
        <f t="shared" si="424"/>
        <v>-</v>
      </c>
      <c r="P881" s="9" t="str">
        <f t="shared" si="424"/>
        <v>-</v>
      </c>
      <c r="Q881" s="9">
        <f t="shared" si="424"/>
        <v>9.6000000000096009E-5</v>
      </c>
      <c r="R881" s="9" t="str">
        <f t="shared" si="424"/>
        <v>-</v>
      </c>
      <c r="S881" s="9" t="str">
        <f t="shared" si="424"/>
        <v>-</v>
      </c>
      <c r="T881" s="9">
        <f t="shared" si="424"/>
        <v>0.9999039999999999</v>
      </c>
      <c r="U881" s="9">
        <f t="shared" si="424"/>
        <v>2.0000960000000001</v>
      </c>
      <c r="V881" s="9" t="str">
        <f t="shared" si="424"/>
        <v>-</v>
      </c>
      <c r="W881" s="9" t="str">
        <f t="shared" si="424"/>
        <v>-</v>
      </c>
      <c r="X881" s="9" t="str">
        <f t="shared" si="424"/>
        <v>-</v>
      </c>
      <c r="Y881" s="9" t="str">
        <f t="shared" si="424"/>
        <v>-</v>
      </c>
      <c r="Z881" s="9">
        <f t="shared" si="424"/>
        <v>3.0000960000000001</v>
      </c>
      <c r="AA881" s="9" t="str">
        <f t="shared" si="424"/>
        <v>-</v>
      </c>
      <c r="AB881" s="9" t="str">
        <f t="shared" si="424"/>
        <v>-</v>
      </c>
      <c r="AC881" s="9" t="str">
        <f t="shared" si="424"/>
        <v>-</v>
      </c>
      <c r="AD881" s="9" t="str">
        <f t="shared" si="424"/>
        <v>-</v>
      </c>
      <c r="AE881" s="9" t="str">
        <f t="shared" si="424"/>
        <v>-</v>
      </c>
      <c r="AF881" s="9" t="str">
        <f t="shared" si="424"/>
        <v>-</v>
      </c>
      <c r="AG881" s="9">
        <f t="shared" si="424"/>
        <v>2.9999039999999999</v>
      </c>
      <c r="AH881" s="9" t="str">
        <f t="shared" si="424"/>
        <v>-</v>
      </c>
      <c r="AI881" s="9">
        <f t="shared" si="424"/>
        <v>1.0000960000000001</v>
      </c>
      <c r="AJ881" s="9">
        <f t="shared" ref="AJ881:BI881" si="425">IF(AJ686="-","-",ABS(AJ686-$BK686))</f>
        <v>9.6000000000096009E-5</v>
      </c>
      <c r="AK881" s="9" t="str">
        <f t="shared" si="425"/>
        <v>-</v>
      </c>
      <c r="AL881" s="9" t="str">
        <f t="shared" si="425"/>
        <v>-</v>
      </c>
      <c r="AM881" s="9">
        <f t="shared" si="425"/>
        <v>0.9999039999999999</v>
      </c>
      <c r="AN881" s="9">
        <f t="shared" si="425"/>
        <v>1.9999039999999999</v>
      </c>
      <c r="AO881" s="9" t="str">
        <f t="shared" si="425"/>
        <v>-</v>
      </c>
      <c r="AP881" s="9">
        <f t="shared" si="425"/>
        <v>1.0000960000000001</v>
      </c>
      <c r="AQ881" s="9" t="str">
        <f t="shared" si="425"/>
        <v>-</v>
      </c>
      <c r="AR881" s="9" t="str">
        <f t="shared" si="425"/>
        <v>-</v>
      </c>
      <c r="AS881" s="9">
        <f t="shared" si="425"/>
        <v>9.6000000000096009E-5</v>
      </c>
      <c r="AT881" s="9" t="str">
        <f t="shared" si="425"/>
        <v>-</v>
      </c>
      <c r="AU881" s="9" t="str">
        <f t="shared" si="425"/>
        <v>-</v>
      </c>
      <c r="AV881" s="9" t="str">
        <f t="shared" si="425"/>
        <v>-</v>
      </c>
      <c r="AW881" s="9">
        <f t="shared" si="425"/>
        <v>0.9999039999999999</v>
      </c>
      <c r="AX881" s="9" t="str">
        <f t="shared" si="425"/>
        <v>-</v>
      </c>
      <c r="AY881" s="9" t="str">
        <f t="shared" si="425"/>
        <v>-</v>
      </c>
      <c r="AZ881" s="9" t="str">
        <f t="shared" si="425"/>
        <v>-</v>
      </c>
      <c r="BA881" s="9" t="str">
        <f t="shared" si="425"/>
        <v>-</v>
      </c>
      <c r="BB881" s="9" t="str">
        <f t="shared" si="425"/>
        <v>-</v>
      </c>
      <c r="BC881" s="9">
        <f t="shared" si="425"/>
        <v>1.0000960000000001</v>
      </c>
      <c r="BD881" s="9" t="str">
        <f t="shared" si="425"/>
        <v>-</v>
      </c>
      <c r="BE881" s="9">
        <f t="shared" si="425"/>
        <v>1.0000960000000001</v>
      </c>
      <c r="BF881" s="9" t="str">
        <f t="shared" si="425"/>
        <v>-</v>
      </c>
      <c r="BG881" s="9" t="str">
        <f t="shared" si="425"/>
        <v>-</v>
      </c>
      <c r="BH881" s="9" t="str">
        <f t="shared" si="425"/>
        <v>-</v>
      </c>
      <c r="BI881" s="9" t="str">
        <f t="shared" si="425"/>
        <v>-</v>
      </c>
      <c r="BJ881" s="37"/>
      <c r="BK881" s="34"/>
      <c r="BR881" s="25"/>
      <c r="BS881" s="25"/>
      <c r="BV881" s="25"/>
      <c r="BW881" s="25"/>
      <c r="BX881" s="25"/>
    </row>
    <row r="882" spans="1:76">
      <c r="A882" s="38">
        <f t="shared" si="362"/>
        <v>98</v>
      </c>
      <c r="B882" s="36">
        <f t="shared" ref="B882:C897" si="426">B100</f>
        <v>48</v>
      </c>
      <c r="C882" s="36">
        <f t="shared" si="426"/>
        <v>1</v>
      </c>
      <c r="D882" s="9">
        <f t="shared" ref="D882:AI882" si="427">IF(D687="-","-",ABS(D687-$BK687))</f>
        <v>1.5713315714285709</v>
      </c>
      <c r="E882" s="9" t="str">
        <f t="shared" si="427"/>
        <v>-</v>
      </c>
      <c r="F882" s="9" t="str">
        <f t="shared" si="427"/>
        <v>-</v>
      </c>
      <c r="G882" s="9" t="str">
        <f t="shared" si="427"/>
        <v>-</v>
      </c>
      <c r="H882" s="9" t="str">
        <f t="shared" si="427"/>
        <v>-</v>
      </c>
      <c r="I882" s="9" t="str">
        <f t="shared" si="427"/>
        <v>-</v>
      </c>
      <c r="J882" s="9" t="str">
        <f t="shared" si="427"/>
        <v>-</v>
      </c>
      <c r="K882" s="9" t="str">
        <f t="shared" si="427"/>
        <v>-</v>
      </c>
      <c r="L882" s="9" t="str">
        <f t="shared" si="427"/>
        <v>-</v>
      </c>
      <c r="M882" s="9">
        <f t="shared" si="427"/>
        <v>0.42866842857142906</v>
      </c>
      <c r="N882" s="9" t="str">
        <f t="shared" si="427"/>
        <v>-</v>
      </c>
      <c r="O882" s="9" t="str">
        <f t="shared" si="427"/>
        <v>-</v>
      </c>
      <c r="P882" s="9" t="str">
        <f t="shared" si="427"/>
        <v>-</v>
      </c>
      <c r="Q882" s="9">
        <f t="shared" si="427"/>
        <v>1.4286684285714291</v>
      </c>
      <c r="R882" s="9" t="str">
        <f t="shared" si="427"/>
        <v>-</v>
      </c>
      <c r="S882" s="9" t="str">
        <f t="shared" si="427"/>
        <v>-</v>
      </c>
      <c r="T882" s="9">
        <f t="shared" si="427"/>
        <v>2.4286684285714291</v>
      </c>
      <c r="U882" s="9">
        <f t="shared" si="427"/>
        <v>4.4286684285714291</v>
      </c>
      <c r="V882" s="9" t="str">
        <f t="shared" si="427"/>
        <v>-</v>
      </c>
      <c r="W882" s="9" t="str">
        <f t="shared" si="427"/>
        <v>-</v>
      </c>
      <c r="X882" s="9" t="str">
        <f t="shared" si="427"/>
        <v>-</v>
      </c>
      <c r="Y882" s="9" t="str">
        <f t="shared" si="427"/>
        <v>-</v>
      </c>
      <c r="Z882" s="9">
        <f t="shared" si="427"/>
        <v>2.4286684285714291</v>
      </c>
      <c r="AA882" s="9" t="str">
        <f t="shared" si="427"/>
        <v>-</v>
      </c>
      <c r="AB882" s="9" t="str">
        <f t="shared" si="427"/>
        <v>-</v>
      </c>
      <c r="AC882" s="9" t="str">
        <f t="shared" si="427"/>
        <v>-</v>
      </c>
      <c r="AD882" s="9" t="str">
        <f t="shared" si="427"/>
        <v>-</v>
      </c>
      <c r="AE882" s="9" t="str">
        <f t="shared" si="427"/>
        <v>-</v>
      </c>
      <c r="AF882" s="9" t="str">
        <f t="shared" si="427"/>
        <v>-</v>
      </c>
      <c r="AG882" s="9">
        <f t="shared" si="427"/>
        <v>1.5713315714285709</v>
      </c>
      <c r="AH882" s="9" t="str">
        <f t="shared" si="427"/>
        <v>-</v>
      </c>
      <c r="AI882" s="9" t="str">
        <f t="shared" si="427"/>
        <v>-</v>
      </c>
      <c r="AJ882" s="9">
        <f t="shared" ref="AJ882:BI882" si="428">IF(AJ687="-","-",ABS(AJ687-$BK687))</f>
        <v>3.5713315714285709</v>
      </c>
      <c r="AK882" s="9">
        <f t="shared" si="428"/>
        <v>1.4286684285714291</v>
      </c>
      <c r="AL882" s="9">
        <f t="shared" si="428"/>
        <v>1.5713315714285709</v>
      </c>
      <c r="AM882" s="9">
        <f t="shared" si="428"/>
        <v>0.57133157142857094</v>
      </c>
      <c r="AN882" s="9">
        <f t="shared" si="428"/>
        <v>0.57133157142857094</v>
      </c>
      <c r="AO882" s="9" t="str">
        <f t="shared" si="428"/>
        <v>-</v>
      </c>
      <c r="AP882" s="9">
        <f t="shared" si="428"/>
        <v>1.4286684285714291</v>
      </c>
      <c r="AQ882" s="9" t="str">
        <f t="shared" si="428"/>
        <v>-</v>
      </c>
      <c r="AR882" s="9" t="str">
        <f t="shared" si="428"/>
        <v>-</v>
      </c>
      <c r="AS882" s="9">
        <f t="shared" si="428"/>
        <v>2.5713315714285709</v>
      </c>
      <c r="AT882" s="9" t="str">
        <f t="shared" si="428"/>
        <v>-</v>
      </c>
      <c r="AU882" s="9" t="str">
        <f t="shared" si="428"/>
        <v>-</v>
      </c>
      <c r="AV882" s="9" t="str">
        <f t="shared" si="428"/>
        <v>-</v>
      </c>
      <c r="AW882" s="9">
        <f t="shared" si="428"/>
        <v>0.57133157142857094</v>
      </c>
      <c r="AX882" s="9" t="str">
        <f t="shared" si="428"/>
        <v>-</v>
      </c>
      <c r="AY882" s="9" t="str">
        <f t="shared" si="428"/>
        <v>-</v>
      </c>
      <c r="AZ882" s="9">
        <f t="shared" si="428"/>
        <v>0.57133157142857094</v>
      </c>
      <c r="BA882" s="9" t="str">
        <f t="shared" si="428"/>
        <v>-</v>
      </c>
      <c r="BB882" s="9">
        <f t="shared" si="428"/>
        <v>1.4286684285714291</v>
      </c>
      <c r="BC882" s="9">
        <f t="shared" si="428"/>
        <v>0.57133157142857094</v>
      </c>
      <c r="BD882" s="9" t="str">
        <f t="shared" si="428"/>
        <v>-</v>
      </c>
      <c r="BE882" s="9">
        <f t="shared" si="428"/>
        <v>0.42866842857142906</v>
      </c>
      <c r="BF882" s="9">
        <f t="shared" si="428"/>
        <v>1.4286684285714291</v>
      </c>
      <c r="BG882" s="9" t="str">
        <f t="shared" si="428"/>
        <v>-</v>
      </c>
      <c r="BH882" s="9">
        <f t="shared" si="428"/>
        <v>3.5713315714285709</v>
      </c>
      <c r="BI882" s="9" t="str">
        <f t="shared" si="428"/>
        <v>-</v>
      </c>
      <c r="BJ882" s="37"/>
      <c r="BK882" s="34"/>
      <c r="BR882" s="25"/>
      <c r="BS882" s="25"/>
      <c r="BV882" s="25"/>
      <c r="BW882" s="25"/>
      <c r="BX882" s="25"/>
    </row>
    <row r="883" spans="1:76">
      <c r="A883" s="38">
        <f t="shared" si="362"/>
        <v>99</v>
      </c>
      <c r="B883" s="36">
        <f t="shared" si="426"/>
        <v>48</v>
      </c>
      <c r="C883" s="36">
        <f t="shared" si="426"/>
        <v>2</v>
      </c>
      <c r="D883" s="9">
        <f t="shared" ref="D883:AI883" si="429">IF(D688="-","-",ABS(D688-$BK688))</f>
        <v>2.1110131111111103</v>
      </c>
      <c r="E883" s="9" t="str">
        <f t="shared" si="429"/>
        <v>-</v>
      </c>
      <c r="F883" s="9" t="str">
        <f t="shared" si="429"/>
        <v>-</v>
      </c>
      <c r="G883" s="9" t="str">
        <f t="shared" si="429"/>
        <v>-</v>
      </c>
      <c r="H883" s="9" t="str">
        <f t="shared" si="429"/>
        <v>-</v>
      </c>
      <c r="I883" s="9" t="str">
        <f t="shared" si="429"/>
        <v>-</v>
      </c>
      <c r="J883" s="9">
        <f t="shared" si="429"/>
        <v>1.1110131111111103</v>
      </c>
      <c r="K883" s="9" t="str">
        <f t="shared" si="429"/>
        <v>-</v>
      </c>
      <c r="L883" s="9" t="str">
        <f t="shared" si="429"/>
        <v>-</v>
      </c>
      <c r="M883" s="9">
        <f t="shared" si="429"/>
        <v>1.8889868888888897</v>
      </c>
      <c r="N883" s="9" t="str">
        <f t="shared" si="429"/>
        <v>-</v>
      </c>
      <c r="O883" s="9" t="str">
        <f t="shared" si="429"/>
        <v>-</v>
      </c>
      <c r="P883" s="9" t="str">
        <f t="shared" si="429"/>
        <v>-</v>
      </c>
      <c r="Q883" s="9">
        <f t="shared" si="429"/>
        <v>0.88898688888888966</v>
      </c>
      <c r="R883" s="9" t="str">
        <f t="shared" si="429"/>
        <v>-</v>
      </c>
      <c r="S883" s="9" t="str">
        <f t="shared" si="429"/>
        <v>-</v>
      </c>
      <c r="T883" s="9">
        <f t="shared" si="429"/>
        <v>1.1110131111111103</v>
      </c>
      <c r="U883" s="9">
        <f t="shared" si="429"/>
        <v>4.8889868888888897</v>
      </c>
      <c r="V883" s="9" t="str">
        <f t="shared" si="429"/>
        <v>-</v>
      </c>
      <c r="W883" s="9" t="str">
        <f t="shared" si="429"/>
        <v>-</v>
      </c>
      <c r="X883" s="9" t="str">
        <f t="shared" si="429"/>
        <v>-</v>
      </c>
      <c r="Y883" s="9" t="str">
        <f t="shared" si="429"/>
        <v>-</v>
      </c>
      <c r="Z883" s="9">
        <f t="shared" si="429"/>
        <v>0.88898688888888966</v>
      </c>
      <c r="AA883" s="9" t="str">
        <f t="shared" si="429"/>
        <v>-</v>
      </c>
      <c r="AB883" s="9" t="str">
        <f t="shared" si="429"/>
        <v>-</v>
      </c>
      <c r="AC883" s="9" t="str">
        <f t="shared" si="429"/>
        <v>-</v>
      </c>
      <c r="AD883" s="9" t="str">
        <f t="shared" si="429"/>
        <v>-</v>
      </c>
      <c r="AE883" s="9" t="str">
        <f t="shared" si="429"/>
        <v>-</v>
      </c>
      <c r="AF883" s="9" t="str">
        <f t="shared" si="429"/>
        <v>-</v>
      </c>
      <c r="AG883" s="9">
        <f t="shared" si="429"/>
        <v>1.1110131111111103</v>
      </c>
      <c r="AH883" s="9" t="str">
        <f t="shared" si="429"/>
        <v>-</v>
      </c>
      <c r="AI883" s="9">
        <f t="shared" si="429"/>
        <v>1.8889868888888897</v>
      </c>
      <c r="AJ883" s="9">
        <f t="shared" ref="AJ883:BI883" si="430">IF(AJ688="-","-",ABS(AJ688-$BK688))</f>
        <v>1.1110131111111103</v>
      </c>
      <c r="AK883" s="9">
        <f t="shared" si="430"/>
        <v>1.8889868888888897</v>
      </c>
      <c r="AL883" s="9">
        <f t="shared" si="430"/>
        <v>1.1110131111111103</v>
      </c>
      <c r="AM883" s="9">
        <f t="shared" si="430"/>
        <v>1.8889868888888897</v>
      </c>
      <c r="AN883" s="9">
        <f t="shared" si="430"/>
        <v>1.1110131111111103</v>
      </c>
      <c r="AO883" s="9" t="str">
        <f t="shared" si="430"/>
        <v>-</v>
      </c>
      <c r="AP883" s="9">
        <f t="shared" si="430"/>
        <v>1.1110131111111103</v>
      </c>
      <c r="AQ883" s="9" t="str">
        <f t="shared" si="430"/>
        <v>-</v>
      </c>
      <c r="AR883" s="9" t="str">
        <f t="shared" si="430"/>
        <v>-</v>
      </c>
      <c r="AS883" s="9" t="str">
        <f t="shared" si="430"/>
        <v>-</v>
      </c>
      <c r="AT883" s="9" t="str">
        <f t="shared" si="430"/>
        <v>-</v>
      </c>
      <c r="AU883" s="9" t="str">
        <f t="shared" si="430"/>
        <v>-</v>
      </c>
      <c r="AV883" s="9" t="str">
        <f t="shared" si="430"/>
        <v>-</v>
      </c>
      <c r="AW883" s="9" t="str">
        <f t="shared" si="430"/>
        <v>-</v>
      </c>
      <c r="AX883" s="9" t="str">
        <f t="shared" si="430"/>
        <v>-</v>
      </c>
      <c r="AY883" s="9" t="str">
        <f t="shared" si="430"/>
        <v>-</v>
      </c>
      <c r="AZ883" s="9" t="str">
        <f t="shared" si="430"/>
        <v>-</v>
      </c>
      <c r="BA883" s="9" t="str">
        <f t="shared" si="430"/>
        <v>-</v>
      </c>
      <c r="BB883" s="9">
        <f t="shared" si="430"/>
        <v>0.11101311111111034</v>
      </c>
      <c r="BC883" s="9">
        <f t="shared" si="430"/>
        <v>2.1110131111111103</v>
      </c>
      <c r="BD883" s="9" t="str">
        <f t="shared" si="430"/>
        <v>-</v>
      </c>
      <c r="BE883" s="9">
        <f t="shared" si="430"/>
        <v>2.1110131111111103</v>
      </c>
      <c r="BF883" s="9" t="str">
        <f t="shared" si="430"/>
        <v>-</v>
      </c>
      <c r="BG883" s="9" t="str">
        <f t="shared" si="430"/>
        <v>-</v>
      </c>
      <c r="BH883" s="9" t="str">
        <f t="shared" si="430"/>
        <v>-</v>
      </c>
      <c r="BI883" s="9" t="str">
        <f t="shared" si="430"/>
        <v>-</v>
      </c>
      <c r="BJ883" s="37"/>
      <c r="BK883" s="34"/>
      <c r="BR883" s="25"/>
      <c r="BS883" s="25"/>
      <c r="BV883" s="25"/>
      <c r="BW883" s="25"/>
      <c r="BX883" s="25"/>
    </row>
    <row r="884" spans="1:76">
      <c r="A884" s="38">
        <f t="shared" si="362"/>
        <v>100</v>
      </c>
      <c r="B884" s="36">
        <f t="shared" si="426"/>
        <v>48</v>
      </c>
      <c r="C884" s="36">
        <f t="shared" si="426"/>
        <v>3</v>
      </c>
      <c r="D884" s="9">
        <f t="shared" ref="D884:AI884" si="431">IF(D689="-","-",ABS(D689-$BK689))</f>
        <v>0.85009900000000016</v>
      </c>
      <c r="E884" s="9" t="str">
        <f t="shared" si="431"/>
        <v>-</v>
      </c>
      <c r="F884" s="9">
        <f t="shared" si="431"/>
        <v>2.8500990000000002</v>
      </c>
      <c r="G884" s="9" t="str">
        <f t="shared" si="431"/>
        <v>-</v>
      </c>
      <c r="H884" s="9" t="str">
        <f t="shared" si="431"/>
        <v>-</v>
      </c>
      <c r="I884" s="9" t="str">
        <f t="shared" si="431"/>
        <v>-</v>
      </c>
      <c r="J884" s="9" t="str">
        <f t="shared" si="431"/>
        <v>-</v>
      </c>
      <c r="K884" s="9" t="str">
        <f t="shared" si="431"/>
        <v>-</v>
      </c>
      <c r="L884" s="9" t="str">
        <f t="shared" si="431"/>
        <v>-</v>
      </c>
      <c r="M884" s="9" t="str">
        <f t="shared" si="431"/>
        <v>-</v>
      </c>
      <c r="N884" s="9" t="str">
        <f t="shared" si="431"/>
        <v>-</v>
      </c>
      <c r="O884" s="9" t="str">
        <f t="shared" si="431"/>
        <v>-</v>
      </c>
      <c r="P884" s="9" t="str">
        <f t="shared" si="431"/>
        <v>-</v>
      </c>
      <c r="Q884" s="9">
        <f t="shared" si="431"/>
        <v>0.85009900000000016</v>
      </c>
      <c r="R884" s="9" t="str">
        <f t="shared" si="431"/>
        <v>-</v>
      </c>
      <c r="S884" s="9" t="str">
        <f t="shared" si="431"/>
        <v>-</v>
      </c>
      <c r="T884" s="9">
        <f t="shared" si="431"/>
        <v>2.8500990000000002</v>
      </c>
      <c r="U884" s="9">
        <f t="shared" si="431"/>
        <v>3.8500990000000002</v>
      </c>
      <c r="V884" s="9" t="str">
        <f t="shared" si="431"/>
        <v>-</v>
      </c>
      <c r="W884" s="9" t="str">
        <f t="shared" si="431"/>
        <v>-</v>
      </c>
      <c r="X884" s="9" t="str">
        <f t="shared" si="431"/>
        <v>-</v>
      </c>
      <c r="Y884" s="9" t="str">
        <f t="shared" si="431"/>
        <v>-</v>
      </c>
      <c r="Z884" s="9">
        <f t="shared" si="431"/>
        <v>0.85009900000000016</v>
      </c>
      <c r="AA884" s="9" t="str">
        <f t="shared" si="431"/>
        <v>-</v>
      </c>
      <c r="AB884" s="9">
        <f t="shared" si="431"/>
        <v>0.85009900000000016</v>
      </c>
      <c r="AC884" s="9" t="str">
        <f t="shared" si="431"/>
        <v>-</v>
      </c>
      <c r="AD884" s="9" t="str">
        <f t="shared" si="431"/>
        <v>-</v>
      </c>
      <c r="AE884" s="9" t="str">
        <f t="shared" si="431"/>
        <v>-</v>
      </c>
      <c r="AF884" s="9" t="str">
        <f t="shared" si="431"/>
        <v>-</v>
      </c>
      <c r="AG884" s="9">
        <f t="shared" si="431"/>
        <v>1.1499009999999998</v>
      </c>
      <c r="AH884" s="9" t="str">
        <f t="shared" si="431"/>
        <v>-</v>
      </c>
      <c r="AI884" s="9" t="str">
        <f t="shared" si="431"/>
        <v>-</v>
      </c>
      <c r="AJ884" s="9">
        <f t="shared" ref="AJ884:BI884" si="432">IF(AJ689="-","-",ABS(AJ689-$BK689))</f>
        <v>3.1499009999999998</v>
      </c>
      <c r="AK884" s="9" t="str">
        <f t="shared" si="432"/>
        <v>-</v>
      </c>
      <c r="AL884" s="9">
        <f t="shared" si="432"/>
        <v>1.1499009999999998</v>
      </c>
      <c r="AM884" s="9">
        <f t="shared" si="432"/>
        <v>0.85009900000000016</v>
      </c>
      <c r="AN884" s="9">
        <f t="shared" si="432"/>
        <v>2.1499009999999998</v>
      </c>
      <c r="AO884" s="9" t="str">
        <f t="shared" si="432"/>
        <v>-</v>
      </c>
      <c r="AP884" s="9">
        <f t="shared" si="432"/>
        <v>2.8500990000000002</v>
      </c>
      <c r="AQ884" s="9" t="str">
        <f t="shared" si="432"/>
        <v>-</v>
      </c>
      <c r="AR884" s="9" t="str">
        <f t="shared" si="432"/>
        <v>-</v>
      </c>
      <c r="AS884" s="9">
        <f t="shared" si="432"/>
        <v>4.1499009999999998</v>
      </c>
      <c r="AT884" s="9" t="str">
        <f t="shared" si="432"/>
        <v>-</v>
      </c>
      <c r="AU884" s="9" t="str">
        <f t="shared" si="432"/>
        <v>-</v>
      </c>
      <c r="AV884" s="9" t="str">
        <f t="shared" si="432"/>
        <v>-</v>
      </c>
      <c r="AW884" s="9">
        <f t="shared" si="432"/>
        <v>1.1499009999999998</v>
      </c>
      <c r="AX884" s="9" t="str">
        <f t="shared" si="432"/>
        <v>-</v>
      </c>
      <c r="AY884" s="9" t="str">
        <f t="shared" si="432"/>
        <v>-</v>
      </c>
      <c r="AZ884" s="9">
        <f t="shared" si="432"/>
        <v>3.1499009999999998</v>
      </c>
      <c r="BA884" s="9" t="str">
        <f t="shared" si="432"/>
        <v>-</v>
      </c>
      <c r="BB884" s="9">
        <f t="shared" si="432"/>
        <v>0.14990099999999984</v>
      </c>
      <c r="BC884" s="9">
        <f t="shared" si="432"/>
        <v>0.14990099999999984</v>
      </c>
      <c r="BD884" s="9" t="str">
        <f t="shared" si="432"/>
        <v>-</v>
      </c>
      <c r="BE884" s="9">
        <f t="shared" si="432"/>
        <v>1.8500990000000002</v>
      </c>
      <c r="BF884" s="9">
        <f t="shared" si="432"/>
        <v>2.1499009999999998</v>
      </c>
      <c r="BG884" s="9" t="str">
        <f t="shared" si="432"/>
        <v>-</v>
      </c>
      <c r="BH884" s="9" t="str">
        <f t="shared" si="432"/>
        <v>-</v>
      </c>
      <c r="BI884" s="9" t="str">
        <f t="shared" si="432"/>
        <v>-</v>
      </c>
      <c r="BJ884" s="37"/>
      <c r="BK884" s="34"/>
      <c r="BR884" s="25"/>
      <c r="BS884" s="25"/>
      <c r="BV884" s="25"/>
      <c r="BW884" s="25"/>
      <c r="BX884" s="25"/>
    </row>
    <row r="885" spans="1:76">
      <c r="A885" s="38">
        <f t="shared" si="362"/>
        <v>101</v>
      </c>
      <c r="B885" s="36">
        <f t="shared" si="426"/>
        <v>49</v>
      </c>
      <c r="C885" s="36">
        <f t="shared" si="426"/>
        <v>1</v>
      </c>
      <c r="D885" s="9">
        <f t="shared" ref="D885:AI885" si="433">IF(D690="-","-",ABS(D690-$BK690))</f>
        <v>1.0000999999999998</v>
      </c>
      <c r="E885" s="9" t="str">
        <f t="shared" si="433"/>
        <v>-</v>
      </c>
      <c r="F885" s="9" t="str">
        <f t="shared" si="433"/>
        <v>-</v>
      </c>
      <c r="G885" s="9" t="str">
        <f t="shared" si="433"/>
        <v>-</v>
      </c>
      <c r="H885" s="9" t="str">
        <f t="shared" si="433"/>
        <v>-</v>
      </c>
      <c r="I885" s="9" t="str">
        <f t="shared" si="433"/>
        <v>-</v>
      </c>
      <c r="J885" s="9" t="str">
        <f t="shared" si="433"/>
        <v>-</v>
      </c>
      <c r="K885" s="9" t="str">
        <f t="shared" si="433"/>
        <v>-</v>
      </c>
      <c r="L885" s="9" t="str">
        <f t="shared" si="433"/>
        <v>-</v>
      </c>
      <c r="M885" s="9" t="str">
        <f t="shared" si="433"/>
        <v>-</v>
      </c>
      <c r="N885" s="9" t="str">
        <f t="shared" si="433"/>
        <v>-</v>
      </c>
      <c r="O885" s="9" t="str">
        <f t="shared" si="433"/>
        <v>-</v>
      </c>
      <c r="P885" s="9" t="str">
        <f t="shared" si="433"/>
        <v>-</v>
      </c>
      <c r="Q885" s="9">
        <f t="shared" si="433"/>
        <v>0.99990000000000023</v>
      </c>
      <c r="R885" s="9" t="str">
        <f t="shared" si="433"/>
        <v>-</v>
      </c>
      <c r="S885" s="9" t="str">
        <f t="shared" si="433"/>
        <v>-</v>
      </c>
      <c r="T885" s="9">
        <f t="shared" si="433"/>
        <v>0.99990000000000023</v>
      </c>
      <c r="U885" s="9">
        <f t="shared" si="433"/>
        <v>1.0000999999999998</v>
      </c>
      <c r="V885" s="9" t="str">
        <f t="shared" si="433"/>
        <v>-</v>
      </c>
      <c r="W885" s="9" t="str">
        <f t="shared" si="433"/>
        <v>-</v>
      </c>
      <c r="X885" s="9" t="str">
        <f t="shared" si="433"/>
        <v>-</v>
      </c>
      <c r="Y885" s="9" t="str">
        <f t="shared" si="433"/>
        <v>-</v>
      </c>
      <c r="Z885" s="9">
        <f t="shared" si="433"/>
        <v>2.0000999999999998</v>
      </c>
      <c r="AA885" s="9" t="str">
        <f t="shared" si="433"/>
        <v>-</v>
      </c>
      <c r="AB885" s="9">
        <f t="shared" si="433"/>
        <v>2.0000999999999998</v>
      </c>
      <c r="AC885" s="9" t="str">
        <f t="shared" si="433"/>
        <v>-</v>
      </c>
      <c r="AD885" s="9" t="str">
        <f t="shared" si="433"/>
        <v>-</v>
      </c>
      <c r="AE885" s="9" t="str">
        <f t="shared" si="433"/>
        <v>-</v>
      </c>
      <c r="AF885" s="9" t="str">
        <f t="shared" si="433"/>
        <v>-</v>
      </c>
      <c r="AG885" s="9">
        <f t="shared" si="433"/>
        <v>1.9999000000000002</v>
      </c>
      <c r="AH885" s="9" t="str">
        <f t="shared" si="433"/>
        <v>-</v>
      </c>
      <c r="AI885" s="9">
        <f t="shared" si="433"/>
        <v>3.0000999999999998</v>
      </c>
      <c r="AJ885" s="9">
        <f t="shared" ref="AJ885:BI885" si="434">IF(AJ690="-","-",ABS(AJ690-$BK690))</f>
        <v>9.9999999999766942E-5</v>
      </c>
      <c r="AK885" s="9">
        <f t="shared" si="434"/>
        <v>4.0000999999999998</v>
      </c>
      <c r="AL885" s="9" t="str">
        <f t="shared" si="434"/>
        <v>-</v>
      </c>
      <c r="AM885" s="9">
        <f t="shared" si="434"/>
        <v>9.9999999999766942E-5</v>
      </c>
      <c r="AN885" s="9">
        <f t="shared" si="434"/>
        <v>9.9999999999766942E-5</v>
      </c>
      <c r="AO885" s="9" t="str">
        <f t="shared" si="434"/>
        <v>-</v>
      </c>
      <c r="AP885" s="9">
        <f t="shared" si="434"/>
        <v>1.9999000000000002</v>
      </c>
      <c r="AQ885" s="9" t="str">
        <f t="shared" si="434"/>
        <v>-</v>
      </c>
      <c r="AR885" s="9" t="str">
        <f t="shared" si="434"/>
        <v>-</v>
      </c>
      <c r="AS885" s="9">
        <f t="shared" si="434"/>
        <v>2.9999000000000002</v>
      </c>
      <c r="AT885" s="9" t="str">
        <f t="shared" si="434"/>
        <v>-</v>
      </c>
      <c r="AU885" s="9" t="str">
        <f t="shared" si="434"/>
        <v>-</v>
      </c>
      <c r="AV885" s="9" t="str">
        <f t="shared" si="434"/>
        <v>-</v>
      </c>
      <c r="AW885" s="9" t="str">
        <f t="shared" si="434"/>
        <v>-</v>
      </c>
      <c r="AX885" s="9" t="str">
        <f t="shared" si="434"/>
        <v>-</v>
      </c>
      <c r="AY885" s="9" t="str">
        <f t="shared" si="434"/>
        <v>-</v>
      </c>
      <c r="AZ885" s="9">
        <f t="shared" si="434"/>
        <v>3.9999000000000002</v>
      </c>
      <c r="BA885" s="9" t="str">
        <f t="shared" si="434"/>
        <v>-</v>
      </c>
      <c r="BB885" s="9" t="str">
        <f t="shared" si="434"/>
        <v>-</v>
      </c>
      <c r="BC885" s="9">
        <f t="shared" si="434"/>
        <v>9.9999999999766942E-5</v>
      </c>
      <c r="BD885" s="9" t="str">
        <f t="shared" si="434"/>
        <v>-</v>
      </c>
      <c r="BE885" s="9">
        <f t="shared" si="434"/>
        <v>9.9999999999766942E-5</v>
      </c>
      <c r="BF885" s="9" t="str">
        <f t="shared" si="434"/>
        <v>-</v>
      </c>
      <c r="BG885" s="9" t="str">
        <f t="shared" si="434"/>
        <v>-</v>
      </c>
      <c r="BH885" s="9" t="str">
        <f t="shared" si="434"/>
        <v>-</v>
      </c>
      <c r="BI885" s="9" t="str">
        <f t="shared" si="434"/>
        <v>-</v>
      </c>
      <c r="BJ885" s="37"/>
      <c r="BK885" s="34"/>
      <c r="BR885" s="25"/>
      <c r="BS885" s="25"/>
      <c r="BV885" s="25"/>
      <c r="BW885" s="25"/>
      <c r="BX885" s="25"/>
    </row>
    <row r="886" spans="1:76">
      <c r="A886" s="38">
        <f t="shared" si="362"/>
        <v>102</v>
      </c>
      <c r="B886" s="36">
        <f t="shared" si="426"/>
        <v>50</v>
      </c>
      <c r="C886" s="36">
        <f t="shared" si="426"/>
        <v>1</v>
      </c>
      <c r="D886" s="9">
        <f t="shared" ref="D886:AI886" si="435">IF(D691="-","-",ABS(D691-$BK691))</f>
        <v>1.1177480588235289</v>
      </c>
      <c r="E886" s="9" t="str">
        <f t="shared" si="435"/>
        <v>-</v>
      </c>
      <c r="F886" s="9" t="str">
        <f t="shared" si="435"/>
        <v>-</v>
      </c>
      <c r="G886" s="9" t="str">
        <f t="shared" si="435"/>
        <v>-</v>
      </c>
      <c r="H886" s="9" t="str">
        <f t="shared" si="435"/>
        <v>-</v>
      </c>
      <c r="I886" s="9" t="str">
        <f t="shared" si="435"/>
        <v>-</v>
      </c>
      <c r="J886" s="9" t="str">
        <f t="shared" si="435"/>
        <v>-</v>
      </c>
      <c r="K886" s="9" t="str">
        <f t="shared" si="435"/>
        <v>-</v>
      </c>
      <c r="L886" s="9" t="str">
        <f t="shared" si="435"/>
        <v>-</v>
      </c>
      <c r="M886" s="9" t="str">
        <f t="shared" si="435"/>
        <v>-</v>
      </c>
      <c r="N886" s="9" t="str">
        <f t="shared" si="435"/>
        <v>-</v>
      </c>
      <c r="O886" s="9" t="str">
        <f t="shared" si="435"/>
        <v>-</v>
      </c>
      <c r="P886" s="9" t="str">
        <f t="shared" si="435"/>
        <v>-</v>
      </c>
      <c r="Q886" s="9">
        <f t="shared" si="435"/>
        <v>0.1177480588235289</v>
      </c>
      <c r="R886" s="9" t="str">
        <f t="shared" si="435"/>
        <v>-</v>
      </c>
      <c r="S886" s="9" t="str">
        <f t="shared" si="435"/>
        <v>-</v>
      </c>
      <c r="T886" s="9">
        <f t="shared" si="435"/>
        <v>0.1177480588235289</v>
      </c>
      <c r="U886" s="9">
        <f t="shared" si="435"/>
        <v>1.1177480588235289</v>
      </c>
      <c r="V886" s="9" t="str">
        <f t="shared" si="435"/>
        <v>-</v>
      </c>
      <c r="W886" s="9" t="str">
        <f t="shared" si="435"/>
        <v>-</v>
      </c>
      <c r="X886" s="9" t="str">
        <f t="shared" si="435"/>
        <v>-</v>
      </c>
      <c r="Y886" s="9" t="str">
        <f t="shared" si="435"/>
        <v>-</v>
      </c>
      <c r="Z886" s="9">
        <f t="shared" si="435"/>
        <v>2.1177480588235289</v>
      </c>
      <c r="AA886" s="9" t="str">
        <f t="shared" si="435"/>
        <v>-</v>
      </c>
      <c r="AB886" s="9">
        <f t="shared" si="435"/>
        <v>2.1177480588235289</v>
      </c>
      <c r="AC886" s="9" t="str">
        <f t="shared" si="435"/>
        <v>-</v>
      </c>
      <c r="AD886" s="9" t="str">
        <f t="shared" si="435"/>
        <v>-</v>
      </c>
      <c r="AE886" s="9" t="str">
        <f t="shared" si="435"/>
        <v>-</v>
      </c>
      <c r="AF886" s="9" t="str">
        <f t="shared" si="435"/>
        <v>-</v>
      </c>
      <c r="AG886" s="9">
        <f t="shared" si="435"/>
        <v>0.8822519411764711</v>
      </c>
      <c r="AH886" s="9" t="str">
        <f t="shared" si="435"/>
        <v>-</v>
      </c>
      <c r="AI886" s="9" t="str">
        <f t="shared" si="435"/>
        <v>-</v>
      </c>
      <c r="AJ886" s="9">
        <f t="shared" ref="AJ886:BI886" si="436">IF(AJ691="-","-",ABS(AJ691-$BK691))</f>
        <v>1.8822519411764711</v>
      </c>
      <c r="AK886" s="9" t="str">
        <f t="shared" si="436"/>
        <v>-</v>
      </c>
      <c r="AL886" s="9">
        <f t="shared" si="436"/>
        <v>1.8822519411764711</v>
      </c>
      <c r="AM886" s="9">
        <f t="shared" si="436"/>
        <v>0.1177480588235289</v>
      </c>
      <c r="AN886" s="9">
        <f t="shared" si="436"/>
        <v>1.8822519411764711</v>
      </c>
      <c r="AO886" s="9" t="str">
        <f t="shared" si="436"/>
        <v>-</v>
      </c>
      <c r="AP886" s="9">
        <f t="shared" si="436"/>
        <v>0.1177480588235289</v>
      </c>
      <c r="AQ886" s="9" t="str">
        <f t="shared" si="436"/>
        <v>-</v>
      </c>
      <c r="AR886" s="9" t="str">
        <f t="shared" si="436"/>
        <v>-</v>
      </c>
      <c r="AS886" s="9">
        <f t="shared" si="436"/>
        <v>3.8822519411764711</v>
      </c>
      <c r="AT886" s="9" t="str">
        <f t="shared" si="436"/>
        <v>-</v>
      </c>
      <c r="AU886" s="9" t="str">
        <f t="shared" si="436"/>
        <v>-</v>
      </c>
      <c r="AV886" s="9" t="str">
        <f t="shared" si="436"/>
        <v>-</v>
      </c>
      <c r="AW886" s="9" t="str">
        <f t="shared" si="436"/>
        <v>-</v>
      </c>
      <c r="AX886" s="9" t="str">
        <f t="shared" si="436"/>
        <v>-</v>
      </c>
      <c r="AY886" s="9" t="str">
        <f t="shared" si="436"/>
        <v>-</v>
      </c>
      <c r="AZ886" s="9" t="str">
        <f t="shared" si="436"/>
        <v>-</v>
      </c>
      <c r="BA886" s="9" t="str">
        <f t="shared" si="436"/>
        <v>-</v>
      </c>
      <c r="BB886" s="9">
        <f t="shared" si="436"/>
        <v>1.1177480588235289</v>
      </c>
      <c r="BC886" s="9">
        <f t="shared" si="436"/>
        <v>0.8822519411764711</v>
      </c>
      <c r="BD886" s="9" t="str">
        <f t="shared" si="436"/>
        <v>-</v>
      </c>
      <c r="BE886" s="9">
        <f t="shared" si="436"/>
        <v>2.1177480588235289</v>
      </c>
      <c r="BF886" s="9">
        <f t="shared" si="436"/>
        <v>1.1177480588235289</v>
      </c>
      <c r="BG886" s="9" t="str">
        <f t="shared" si="436"/>
        <v>-</v>
      </c>
      <c r="BH886" s="9" t="str">
        <f t="shared" si="436"/>
        <v>-</v>
      </c>
      <c r="BI886" s="9" t="str">
        <f t="shared" si="436"/>
        <v>-</v>
      </c>
      <c r="BJ886" s="37"/>
      <c r="BK886" s="34"/>
      <c r="BR886" s="25"/>
      <c r="BS886" s="25"/>
      <c r="BV886" s="25"/>
      <c r="BW886" s="25"/>
      <c r="BX886" s="25"/>
    </row>
    <row r="887" spans="1:76">
      <c r="A887" s="38">
        <f t="shared" si="362"/>
        <v>103</v>
      </c>
      <c r="B887" s="36">
        <f t="shared" si="426"/>
        <v>50</v>
      </c>
      <c r="C887" s="36">
        <f t="shared" si="426"/>
        <v>2</v>
      </c>
      <c r="D887" s="9" t="str">
        <f t="shared" ref="D887:AI887" si="437">IF(D692="-","-",ABS(D692-$BK692))</f>
        <v>-</v>
      </c>
      <c r="E887" s="9" t="str">
        <f t="shared" si="437"/>
        <v>-</v>
      </c>
      <c r="F887" s="9" t="str">
        <f t="shared" si="437"/>
        <v>-</v>
      </c>
      <c r="G887" s="9" t="str">
        <f t="shared" si="437"/>
        <v>-</v>
      </c>
      <c r="H887" s="9" t="str">
        <f t="shared" si="437"/>
        <v>-</v>
      </c>
      <c r="I887" s="9" t="str">
        <f t="shared" si="437"/>
        <v>-</v>
      </c>
      <c r="J887" s="9" t="str">
        <f t="shared" si="437"/>
        <v>-</v>
      </c>
      <c r="K887" s="9" t="str">
        <f t="shared" si="437"/>
        <v>-</v>
      </c>
      <c r="L887" s="9" t="str">
        <f t="shared" si="437"/>
        <v>-</v>
      </c>
      <c r="M887" s="9" t="str">
        <f t="shared" si="437"/>
        <v>-</v>
      </c>
      <c r="N887" s="9" t="str">
        <f t="shared" si="437"/>
        <v>-</v>
      </c>
      <c r="O887" s="9" t="str">
        <f t="shared" si="437"/>
        <v>-</v>
      </c>
      <c r="P887" s="9" t="str">
        <f t="shared" si="437"/>
        <v>-</v>
      </c>
      <c r="Q887" s="9">
        <f t="shared" si="437"/>
        <v>0.73343533333333344</v>
      </c>
      <c r="R887" s="9" t="str">
        <f t="shared" si="437"/>
        <v>-</v>
      </c>
      <c r="S887" s="9" t="str">
        <f t="shared" si="437"/>
        <v>-</v>
      </c>
      <c r="T887" s="9">
        <f t="shared" si="437"/>
        <v>0.26656466666666656</v>
      </c>
      <c r="U887" s="9">
        <f t="shared" si="437"/>
        <v>3.7334353333333334</v>
      </c>
      <c r="V887" s="9" t="str">
        <f t="shared" si="437"/>
        <v>-</v>
      </c>
      <c r="W887" s="9" t="str">
        <f t="shared" si="437"/>
        <v>-</v>
      </c>
      <c r="X887" s="9" t="str">
        <f t="shared" si="437"/>
        <v>-</v>
      </c>
      <c r="Y887" s="9" t="str">
        <f t="shared" si="437"/>
        <v>-</v>
      </c>
      <c r="Z887" s="9">
        <f t="shared" si="437"/>
        <v>2.7334353333333334</v>
      </c>
      <c r="AA887" s="9" t="str">
        <f t="shared" si="437"/>
        <v>-</v>
      </c>
      <c r="AB887" s="9">
        <f t="shared" si="437"/>
        <v>0.73343533333333344</v>
      </c>
      <c r="AC887" s="9" t="str">
        <f t="shared" si="437"/>
        <v>-</v>
      </c>
      <c r="AD887" s="9" t="str">
        <f t="shared" si="437"/>
        <v>-</v>
      </c>
      <c r="AE887" s="9" t="str">
        <f t="shared" si="437"/>
        <v>-</v>
      </c>
      <c r="AF887" s="9" t="str">
        <f t="shared" si="437"/>
        <v>-</v>
      </c>
      <c r="AG887" s="9">
        <f t="shared" si="437"/>
        <v>2.2665646666666666</v>
      </c>
      <c r="AH887" s="9" t="str">
        <f t="shared" si="437"/>
        <v>-</v>
      </c>
      <c r="AI887" s="9">
        <f t="shared" si="437"/>
        <v>0.73343533333333344</v>
      </c>
      <c r="AJ887" s="9">
        <f t="shared" ref="AJ887:BI887" si="438">IF(AJ692="-","-",ABS(AJ692-$BK692))</f>
        <v>0.26656466666666656</v>
      </c>
      <c r="AK887" s="9" t="str">
        <f t="shared" si="438"/>
        <v>-</v>
      </c>
      <c r="AL887" s="9" t="str">
        <f t="shared" si="438"/>
        <v>-</v>
      </c>
      <c r="AM887" s="9">
        <f t="shared" si="438"/>
        <v>2.7334353333333334</v>
      </c>
      <c r="AN887" s="9">
        <f t="shared" si="438"/>
        <v>3.2665646666666666</v>
      </c>
      <c r="AO887" s="9" t="str">
        <f t="shared" si="438"/>
        <v>-</v>
      </c>
      <c r="AP887" s="9">
        <f t="shared" si="438"/>
        <v>0.26656466666666656</v>
      </c>
      <c r="AQ887" s="9" t="str">
        <f t="shared" si="438"/>
        <v>-</v>
      </c>
      <c r="AR887" s="9" t="str">
        <f t="shared" si="438"/>
        <v>-</v>
      </c>
      <c r="AS887" s="9">
        <f t="shared" si="438"/>
        <v>3.2665646666666666</v>
      </c>
      <c r="AT887" s="9" t="str">
        <f t="shared" si="438"/>
        <v>-</v>
      </c>
      <c r="AU887" s="9" t="str">
        <f t="shared" si="438"/>
        <v>-</v>
      </c>
      <c r="AV887" s="9" t="str">
        <f t="shared" si="438"/>
        <v>-</v>
      </c>
      <c r="AW887" s="9" t="str">
        <f t="shared" si="438"/>
        <v>-</v>
      </c>
      <c r="AX887" s="9" t="str">
        <f t="shared" si="438"/>
        <v>-</v>
      </c>
      <c r="AY887" s="9" t="str">
        <f t="shared" si="438"/>
        <v>-</v>
      </c>
      <c r="AZ887" s="9">
        <f t="shared" si="438"/>
        <v>2.2665646666666666</v>
      </c>
      <c r="BA887" s="9" t="str">
        <f t="shared" si="438"/>
        <v>-</v>
      </c>
      <c r="BB887" s="9" t="str">
        <f t="shared" si="438"/>
        <v>-</v>
      </c>
      <c r="BC887" s="9">
        <f t="shared" si="438"/>
        <v>0.73343533333333344</v>
      </c>
      <c r="BD887" s="9" t="str">
        <f t="shared" si="438"/>
        <v>-</v>
      </c>
      <c r="BE887" s="9">
        <f t="shared" si="438"/>
        <v>0.26656466666666656</v>
      </c>
      <c r="BF887" s="9" t="str">
        <f t="shared" si="438"/>
        <v>-</v>
      </c>
      <c r="BG887" s="9" t="str">
        <f t="shared" si="438"/>
        <v>-</v>
      </c>
      <c r="BH887" s="9" t="str">
        <f t="shared" si="438"/>
        <v>-</v>
      </c>
      <c r="BI887" s="9" t="str">
        <f t="shared" si="438"/>
        <v>-</v>
      </c>
      <c r="BJ887" s="37"/>
      <c r="BK887" s="34"/>
      <c r="BR887" s="25"/>
      <c r="BS887" s="25"/>
      <c r="BV887" s="25"/>
      <c r="BW887" s="25"/>
      <c r="BX887" s="25"/>
    </row>
    <row r="888" spans="1:76">
      <c r="A888" s="38">
        <f t="shared" si="362"/>
        <v>104</v>
      </c>
      <c r="B888" s="36">
        <f t="shared" si="426"/>
        <v>50</v>
      </c>
      <c r="C888" s="36">
        <f t="shared" si="426"/>
        <v>3</v>
      </c>
      <c r="D888" s="9">
        <f t="shared" ref="D888:AI888" si="439">IF(D693="-","-",ABS(D693-$BK693))</f>
        <v>1.6667696666666671</v>
      </c>
      <c r="E888" s="9" t="str">
        <f t="shared" si="439"/>
        <v>-</v>
      </c>
      <c r="F888" s="9" t="str">
        <f t="shared" si="439"/>
        <v>-</v>
      </c>
      <c r="G888" s="9" t="str">
        <f t="shared" si="439"/>
        <v>-</v>
      </c>
      <c r="H888" s="9" t="str">
        <f t="shared" si="439"/>
        <v>-</v>
      </c>
      <c r="I888" s="9" t="str">
        <f t="shared" si="439"/>
        <v>-</v>
      </c>
      <c r="J888" s="9">
        <f t="shared" si="439"/>
        <v>0.33323033333333285</v>
      </c>
      <c r="K888" s="9" t="str">
        <f t="shared" si="439"/>
        <v>-</v>
      </c>
      <c r="L888" s="9" t="str">
        <f t="shared" si="439"/>
        <v>-</v>
      </c>
      <c r="M888" s="9" t="str">
        <f t="shared" si="439"/>
        <v>-</v>
      </c>
      <c r="N888" s="9" t="str">
        <f t="shared" si="439"/>
        <v>-</v>
      </c>
      <c r="O888" s="9" t="str">
        <f t="shared" si="439"/>
        <v>-</v>
      </c>
      <c r="P888" s="9" t="str">
        <f t="shared" si="439"/>
        <v>-</v>
      </c>
      <c r="Q888" s="9">
        <f t="shared" si="439"/>
        <v>1.3332303333333329</v>
      </c>
      <c r="R888" s="9" t="str">
        <f t="shared" si="439"/>
        <v>-</v>
      </c>
      <c r="S888" s="9" t="str">
        <f t="shared" si="439"/>
        <v>-</v>
      </c>
      <c r="T888" s="9">
        <f t="shared" si="439"/>
        <v>1.3332303333333329</v>
      </c>
      <c r="U888" s="9">
        <f t="shared" si="439"/>
        <v>4.6667696666666671</v>
      </c>
      <c r="V888" s="9" t="str">
        <f t="shared" si="439"/>
        <v>-</v>
      </c>
      <c r="W888" s="9" t="str">
        <f t="shared" si="439"/>
        <v>-</v>
      </c>
      <c r="X888" s="9" t="str">
        <f t="shared" si="439"/>
        <v>-</v>
      </c>
      <c r="Y888" s="9" t="str">
        <f t="shared" si="439"/>
        <v>-</v>
      </c>
      <c r="Z888" s="9">
        <f t="shared" si="439"/>
        <v>2.6667696666666671</v>
      </c>
      <c r="AA888" s="9" t="str">
        <f t="shared" si="439"/>
        <v>-</v>
      </c>
      <c r="AB888" s="9" t="str">
        <f t="shared" si="439"/>
        <v>-</v>
      </c>
      <c r="AC888" s="9" t="str">
        <f t="shared" si="439"/>
        <v>-</v>
      </c>
      <c r="AD888" s="9" t="str">
        <f t="shared" si="439"/>
        <v>-</v>
      </c>
      <c r="AE888" s="9" t="str">
        <f t="shared" si="439"/>
        <v>-</v>
      </c>
      <c r="AF888" s="9" t="str">
        <f t="shared" si="439"/>
        <v>-</v>
      </c>
      <c r="AG888" s="9">
        <f t="shared" si="439"/>
        <v>1.3332303333333329</v>
      </c>
      <c r="AH888" s="9" t="str">
        <f t="shared" si="439"/>
        <v>-</v>
      </c>
      <c r="AI888" s="9" t="str">
        <f t="shared" si="439"/>
        <v>-</v>
      </c>
      <c r="AJ888" s="9">
        <f t="shared" ref="AJ888:BI888" si="440">IF(AJ693="-","-",ABS(AJ693-$BK693))</f>
        <v>2.3332303333333329</v>
      </c>
      <c r="AK888" s="9" t="str">
        <f t="shared" si="440"/>
        <v>-</v>
      </c>
      <c r="AL888" s="9">
        <f t="shared" si="440"/>
        <v>1.3332303333333329</v>
      </c>
      <c r="AM888" s="9">
        <f t="shared" si="440"/>
        <v>1.6667696666666671</v>
      </c>
      <c r="AN888" s="9">
        <f t="shared" si="440"/>
        <v>0.33323033333333285</v>
      </c>
      <c r="AO888" s="9" t="str">
        <f t="shared" si="440"/>
        <v>-</v>
      </c>
      <c r="AP888" s="9">
        <f t="shared" si="440"/>
        <v>0.66676966666666715</v>
      </c>
      <c r="AQ888" s="9" t="str">
        <f t="shared" si="440"/>
        <v>-</v>
      </c>
      <c r="AR888" s="9" t="str">
        <f t="shared" si="440"/>
        <v>-</v>
      </c>
      <c r="AS888" s="9">
        <f t="shared" si="440"/>
        <v>3.3332303333333329</v>
      </c>
      <c r="AT888" s="9" t="str">
        <f t="shared" si="440"/>
        <v>-</v>
      </c>
      <c r="AU888" s="9" t="str">
        <f t="shared" si="440"/>
        <v>-</v>
      </c>
      <c r="AV888" s="9" t="str">
        <f t="shared" si="440"/>
        <v>-</v>
      </c>
      <c r="AW888" s="9" t="str">
        <f t="shared" si="440"/>
        <v>-</v>
      </c>
      <c r="AX888" s="9" t="str">
        <f t="shared" si="440"/>
        <v>-</v>
      </c>
      <c r="AY888" s="9" t="str">
        <f t="shared" si="440"/>
        <v>-</v>
      </c>
      <c r="AZ888" s="9">
        <f t="shared" si="440"/>
        <v>0.33323033333333285</v>
      </c>
      <c r="BA888" s="9" t="str">
        <f t="shared" si="440"/>
        <v>-</v>
      </c>
      <c r="BB888" s="9" t="str">
        <f t="shared" si="440"/>
        <v>-</v>
      </c>
      <c r="BC888" s="9">
        <f t="shared" si="440"/>
        <v>0.66676966666666715</v>
      </c>
      <c r="BD888" s="9" t="str">
        <f t="shared" si="440"/>
        <v>-</v>
      </c>
      <c r="BE888" s="9">
        <f t="shared" si="440"/>
        <v>1.6667696666666671</v>
      </c>
      <c r="BF888" s="9">
        <f t="shared" si="440"/>
        <v>1.3332303333333329</v>
      </c>
      <c r="BG888" s="9" t="str">
        <f t="shared" si="440"/>
        <v>-</v>
      </c>
      <c r="BH888" s="9">
        <f t="shared" si="440"/>
        <v>0.33323033333333285</v>
      </c>
      <c r="BI888" s="9" t="str">
        <f t="shared" si="440"/>
        <v>-</v>
      </c>
      <c r="BJ888" s="37"/>
      <c r="BK888" s="34"/>
      <c r="BR888" s="25"/>
      <c r="BS888" s="25"/>
      <c r="BV888" s="25"/>
      <c r="BW888" s="25"/>
      <c r="BX888" s="25"/>
    </row>
    <row r="889" spans="1:76">
      <c r="A889" s="38">
        <f t="shared" si="362"/>
        <v>105</v>
      </c>
      <c r="B889" s="36">
        <f t="shared" si="426"/>
        <v>51</v>
      </c>
      <c r="C889" s="36">
        <f t="shared" si="426"/>
        <v>1</v>
      </c>
      <c r="D889" s="9">
        <f t="shared" ref="D889:AI889" si="441">IF(D694="-","-",ABS(D694-$BK694))</f>
        <v>0.87510400000000033</v>
      </c>
      <c r="E889" s="9" t="str">
        <f t="shared" si="441"/>
        <v>-</v>
      </c>
      <c r="F889" s="9">
        <f t="shared" si="441"/>
        <v>1.8751040000000003</v>
      </c>
      <c r="G889" s="9" t="str">
        <f t="shared" si="441"/>
        <v>-</v>
      </c>
      <c r="H889" s="9" t="str">
        <f t="shared" si="441"/>
        <v>-</v>
      </c>
      <c r="I889" s="9" t="str">
        <f t="shared" si="441"/>
        <v>-</v>
      </c>
      <c r="J889" s="9">
        <f t="shared" si="441"/>
        <v>0.12489599999999967</v>
      </c>
      <c r="K889" s="9" t="str">
        <f t="shared" si="441"/>
        <v>-</v>
      </c>
      <c r="L889" s="9" t="str">
        <f t="shared" si="441"/>
        <v>-</v>
      </c>
      <c r="M889" s="9">
        <f t="shared" si="441"/>
        <v>1.8751040000000003</v>
      </c>
      <c r="N889" s="9" t="str">
        <f t="shared" si="441"/>
        <v>-</v>
      </c>
      <c r="O889" s="9" t="str">
        <f t="shared" si="441"/>
        <v>-</v>
      </c>
      <c r="P889" s="9" t="str">
        <f t="shared" si="441"/>
        <v>-</v>
      </c>
      <c r="Q889" s="9">
        <f t="shared" si="441"/>
        <v>1.1248959999999997</v>
      </c>
      <c r="R889" s="9" t="str">
        <f t="shared" si="441"/>
        <v>-</v>
      </c>
      <c r="S889" s="9" t="str">
        <f t="shared" si="441"/>
        <v>-</v>
      </c>
      <c r="T889" s="9">
        <f t="shared" si="441"/>
        <v>2.1248959999999997</v>
      </c>
      <c r="U889" s="9">
        <f t="shared" si="441"/>
        <v>4.8751040000000003</v>
      </c>
      <c r="V889" s="9" t="str">
        <f t="shared" si="441"/>
        <v>-</v>
      </c>
      <c r="W889" s="9" t="str">
        <f t="shared" si="441"/>
        <v>-</v>
      </c>
      <c r="X889" s="9" t="str">
        <f t="shared" si="441"/>
        <v>-</v>
      </c>
      <c r="Y889" s="9" t="str">
        <f t="shared" si="441"/>
        <v>-</v>
      </c>
      <c r="Z889" s="9">
        <f t="shared" si="441"/>
        <v>1.8751040000000003</v>
      </c>
      <c r="AA889" s="9" t="str">
        <f t="shared" si="441"/>
        <v>-</v>
      </c>
      <c r="AB889" s="9">
        <f t="shared" si="441"/>
        <v>0.87510400000000033</v>
      </c>
      <c r="AC889" s="9" t="str">
        <f t="shared" si="441"/>
        <v>-</v>
      </c>
      <c r="AD889" s="9" t="str">
        <f t="shared" si="441"/>
        <v>-</v>
      </c>
      <c r="AE889" s="9" t="str">
        <f t="shared" si="441"/>
        <v>-</v>
      </c>
      <c r="AF889" s="9" t="str">
        <f t="shared" si="441"/>
        <v>-</v>
      </c>
      <c r="AG889" s="9">
        <f t="shared" si="441"/>
        <v>0.12489599999999967</v>
      </c>
      <c r="AH889" s="9" t="str">
        <f t="shared" si="441"/>
        <v>-</v>
      </c>
      <c r="AI889" s="9">
        <f t="shared" si="441"/>
        <v>1.8751040000000003</v>
      </c>
      <c r="AJ889" s="9">
        <f t="shared" ref="AJ889:BI889" si="442">IF(AJ694="-","-",ABS(AJ694-$BK694))</f>
        <v>2.1248959999999997</v>
      </c>
      <c r="AK889" s="9">
        <f t="shared" si="442"/>
        <v>1.8751040000000003</v>
      </c>
      <c r="AL889" s="9">
        <f t="shared" si="442"/>
        <v>2.1248959999999997</v>
      </c>
      <c r="AM889" s="9">
        <f t="shared" si="442"/>
        <v>1.8751040000000003</v>
      </c>
      <c r="AN889" s="9">
        <f t="shared" si="442"/>
        <v>1.1248959999999997</v>
      </c>
      <c r="AO889" s="9" t="str">
        <f t="shared" si="442"/>
        <v>-</v>
      </c>
      <c r="AP889" s="9">
        <f t="shared" si="442"/>
        <v>1.1248959999999997</v>
      </c>
      <c r="AQ889" s="9" t="str">
        <f t="shared" si="442"/>
        <v>-</v>
      </c>
      <c r="AR889" s="9" t="str">
        <f t="shared" si="442"/>
        <v>-</v>
      </c>
      <c r="AS889" s="9">
        <f t="shared" si="442"/>
        <v>2.1248959999999997</v>
      </c>
      <c r="AT889" s="9" t="str">
        <f t="shared" si="442"/>
        <v>-</v>
      </c>
      <c r="AU889" s="9" t="str">
        <f t="shared" si="442"/>
        <v>-</v>
      </c>
      <c r="AV889" s="9" t="str">
        <f t="shared" si="442"/>
        <v>-</v>
      </c>
      <c r="AW889" s="9">
        <f t="shared" si="442"/>
        <v>3.1248959999999997</v>
      </c>
      <c r="AX889" s="9" t="str">
        <f t="shared" si="442"/>
        <v>-</v>
      </c>
      <c r="AY889" s="9" t="str">
        <f t="shared" si="442"/>
        <v>-</v>
      </c>
      <c r="AZ889" s="9">
        <f t="shared" si="442"/>
        <v>4.1248959999999997</v>
      </c>
      <c r="BA889" s="9" t="str">
        <f t="shared" si="442"/>
        <v>-</v>
      </c>
      <c r="BB889" s="9">
        <f t="shared" si="442"/>
        <v>1.8751040000000003</v>
      </c>
      <c r="BC889" s="9">
        <f t="shared" si="442"/>
        <v>0.87510400000000033</v>
      </c>
      <c r="BD889" s="9" t="str">
        <f t="shared" si="442"/>
        <v>-</v>
      </c>
      <c r="BE889" s="9">
        <f t="shared" si="442"/>
        <v>1.1248959999999997</v>
      </c>
      <c r="BF889" s="9" t="str">
        <f t="shared" si="442"/>
        <v>-</v>
      </c>
      <c r="BG889" s="9" t="str">
        <f t="shared" si="442"/>
        <v>-</v>
      </c>
      <c r="BH889" s="9" t="str">
        <f t="shared" si="442"/>
        <v>-</v>
      </c>
      <c r="BI889" s="9">
        <f t="shared" si="442"/>
        <v>0.12489599999999967</v>
      </c>
      <c r="BJ889" s="37"/>
      <c r="BK889" s="34"/>
      <c r="BR889" s="25"/>
      <c r="BS889" s="25"/>
      <c r="BV889" s="25"/>
      <c r="BW889" s="25"/>
      <c r="BX889" s="25"/>
    </row>
    <row r="890" spans="1:76">
      <c r="A890" s="38">
        <f t="shared" si="362"/>
        <v>106</v>
      </c>
      <c r="B890" s="36">
        <f t="shared" si="426"/>
        <v>51</v>
      </c>
      <c r="C890" s="36">
        <f t="shared" si="426"/>
        <v>2</v>
      </c>
      <c r="D890" s="9">
        <f t="shared" ref="D890:AI890" si="443">IF(D695="-","-",ABS(D695-$BK695))</f>
        <v>2.0556605555555549</v>
      </c>
      <c r="E890" s="9" t="str">
        <f t="shared" si="443"/>
        <v>-</v>
      </c>
      <c r="F890" s="9" t="str">
        <f t="shared" si="443"/>
        <v>-</v>
      </c>
      <c r="G890" s="9" t="str">
        <f t="shared" si="443"/>
        <v>-</v>
      </c>
      <c r="H890" s="9" t="str">
        <f t="shared" si="443"/>
        <v>-</v>
      </c>
      <c r="I890" s="9" t="str">
        <f t="shared" si="443"/>
        <v>-</v>
      </c>
      <c r="J890" s="9" t="str">
        <f t="shared" si="443"/>
        <v>-</v>
      </c>
      <c r="K890" s="9" t="str">
        <f t="shared" si="443"/>
        <v>-</v>
      </c>
      <c r="L890" s="9" t="str">
        <f t="shared" si="443"/>
        <v>-</v>
      </c>
      <c r="M890" s="9" t="str">
        <f t="shared" si="443"/>
        <v>-</v>
      </c>
      <c r="N890" s="9" t="str">
        <f t="shared" si="443"/>
        <v>-</v>
      </c>
      <c r="O890" s="9" t="str">
        <f t="shared" si="443"/>
        <v>-</v>
      </c>
      <c r="P890" s="9" t="str">
        <f t="shared" si="443"/>
        <v>-</v>
      </c>
      <c r="Q890" s="9">
        <f t="shared" si="443"/>
        <v>1.0556605555555549</v>
      </c>
      <c r="R890" s="9" t="str">
        <f t="shared" si="443"/>
        <v>-</v>
      </c>
      <c r="S890" s="9" t="str">
        <f t="shared" si="443"/>
        <v>-</v>
      </c>
      <c r="T890" s="9">
        <f t="shared" si="443"/>
        <v>1.9443394444444451</v>
      </c>
      <c r="U890" s="9">
        <f t="shared" si="443"/>
        <v>3.0556605555555549</v>
      </c>
      <c r="V890" s="9" t="str">
        <f t="shared" si="443"/>
        <v>-</v>
      </c>
      <c r="W890" s="9" t="str">
        <f t="shared" si="443"/>
        <v>-</v>
      </c>
      <c r="X890" s="9" t="str">
        <f t="shared" si="443"/>
        <v>-</v>
      </c>
      <c r="Y890" s="9" t="str">
        <f t="shared" si="443"/>
        <v>-</v>
      </c>
      <c r="Z890" s="9">
        <f t="shared" si="443"/>
        <v>3.0556605555555549</v>
      </c>
      <c r="AA890" s="9" t="str">
        <f t="shared" si="443"/>
        <v>-</v>
      </c>
      <c r="AB890" s="9" t="str">
        <f t="shared" si="443"/>
        <v>-</v>
      </c>
      <c r="AC890" s="9" t="str">
        <f t="shared" si="443"/>
        <v>-</v>
      </c>
      <c r="AD890" s="9" t="str">
        <f t="shared" si="443"/>
        <v>-</v>
      </c>
      <c r="AE890" s="9" t="str">
        <f t="shared" si="443"/>
        <v>-</v>
      </c>
      <c r="AF890" s="9" t="str">
        <f t="shared" si="443"/>
        <v>-</v>
      </c>
      <c r="AG890" s="9">
        <f t="shared" si="443"/>
        <v>5.5660555555554936E-2</v>
      </c>
      <c r="AH890" s="9" t="str">
        <f t="shared" si="443"/>
        <v>-</v>
      </c>
      <c r="AI890" s="9">
        <f t="shared" si="443"/>
        <v>1.0556605555555549</v>
      </c>
      <c r="AJ890" s="9">
        <f t="shared" ref="AJ890:BI890" si="444">IF(AJ695="-","-",ABS(AJ695-$BK695))</f>
        <v>2.9443394444444451</v>
      </c>
      <c r="AK890" s="9">
        <f t="shared" si="444"/>
        <v>3.0556605555555549</v>
      </c>
      <c r="AL890" s="9">
        <f t="shared" si="444"/>
        <v>5.5660555555554936E-2</v>
      </c>
      <c r="AM890" s="9">
        <f t="shared" si="444"/>
        <v>5.5660555555554936E-2</v>
      </c>
      <c r="AN890" s="9">
        <f t="shared" si="444"/>
        <v>0.94433944444444506</v>
      </c>
      <c r="AO890" s="9" t="str">
        <f t="shared" si="444"/>
        <v>-</v>
      </c>
      <c r="AP890" s="9">
        <f t="shared" si="444"/>
        <v>5.5660555555554936E-2</v>
      </c>
      <c r="AQ890" s="9" t="str">
        <f t="shared" si="444"/>
        <v>-</v>
      </c>
      <c r="AR890" s="9" t="str">
        <f t="shared" si="444"/>
        <v>-</v>
      </c>
      <c r="AS890" s="9">
        <f t="shared" si="444"/>
        <v>5.9443394444444451</v>
      </c>
      <c r="AT890" s="9" t="str">
        <f t="shared" si="444"/>
        <v>-</v>
      </c>
      <c r="AU890" s="9" t="str">
        <f t="shared" si="444"/>
        <v>-</v>
      </c>
      <c r="AV890" s="9" t="str">
        <f t="shared" si="444"/>
        <v>-</v>
      </c>
      <c r="AW890" s="9">
        <f t="shared" si="444"/>
        <v>2.9443394444444451</v>
      </c>
      <c r="AX890" s="9" t="str">
        <f t="shared" si="444"/>
        <v>-</v>
      </c>
      <c r="AY890" s="9" t="str">
        <f t="shared" si="444"/>
        <v>-</v>
      </c>
      <c r="AZ890" s="9" t="str">
        <f t="shared" si="444"/>
        <v>-</v>
      </c>
      <c r="BA890" s="9" t="str">
        <f t="shared" si="444"/>
        <v>-</v>
      </c>
      <c r="BB890" s="9">
        <f t="shared" si="444"/>
        <v>2.0556605555555549</v>
      </c>
      <c r="BC890" s="9">
        <f t="shared" si="444"/>
        <v>0.94433944444444506</v>
      </c>
      <c r="BD890" s="9" t="str">
        <f t="shared" si="444"/>
        <v>-</v>
      </c>
      <c r="BE890" s="9">
        <f t="shared" si="444"/>
        <v>5.5660555555554936E-2</v>
      </c>
      <c r="BF890" s="9" t="str">
        <f t="shared" si="444"/>
        <v>-</v>
      </c>
      <c r="BG890" s="9" t="str">
        <f t="shared" si="444"/>
        <v>-</v>
      </c>
      <c r="BH890" s="9" t="str">
        <f t="shared" si="444"/>
        <v>-</v>
      </c>
      <c r="BI890" s="9" t="str">
        <f t="shared" si="444"/>
        <v>-</v>
      </c>
      <c r="BJ890" s="37"/>
      <c r="BK890" s="34"/>
      <c r="BR890" s="25"/>
      <c r="BS890" s="25"/>
      <c r="BV890" s="25"/>
      <c r="BW890" s="25"/>
      <c r="BX890" s="25"/>
    </row>
    <row r="891" spans="1:76">
      <c r="A891" s="38">
        <f t="shared" si="362"/>
        <v>107</v>
      </c>
      <c r="B891" s="36">
        <f t="shared" si="426"/>
        <v>51</v>
      </c>
      <c r="C891" s="36">
        <f t="shared" si="426"/>
        <v>3</v>
      </c>
      <c r="D891" s="9">
        <f t="shared" ref="D891:AI891" si="445">IF(D696="-","-",ABS(D696-$BK696))</f>
        <v>3.7001059999999999</v>
      </c>
      <c r="E891" s="9" t="str">
        <f t="shared" si="445"/>
        <v>-</v>
      </c>
      <c r="F891" s="9" t="str">
        <f t="shared" si="445"/>
        <v>-</v>
      </c>
      <c r="G891" s="9" t="str">
        <f t="shared" si="445"/>
        <v>-</v>
      </c>
      <c r="H891" s="9" t="str">
        <f t="shared" si="445"/>
        <v>-</v>
      </c>
      <c r="I891" s="9" t="str">
        <f t="shared" si="445"/>
        <v>-</v>
      </c>
      <c r="J891" s="9" t="str">
        <f t="shared" si="445"/>
        <v>-</v>
      </c>
      <c r="K891" s="9" t="str">
        <f t="shared" si="445"/>
        <v>-</v>
      </c>
      <c r="L891" s="9" t="str">
        <f t="shared" si="445"/>
        <v>-</v>
      </c>
      <c r="M891" s="9">
        <f t="shared" si="445"/>
        <v>1.7001059999999999</v>
      </c>
      <c r="N891" s="9" t="str">
        <f t="shared" si="445"/>
        <v>-</v>
      </c>
      <c r="O891" s="9" t="str">
        <f t="shared" si="445"/>
        <v>-</v>
      </c>
      <c r="P891" s="9" t="str">
        <f t="shared" si="445"/>
        <v>-</v>
      </c>
      <c r="Q891" s="9">
        <f t="shared" si="445"/>
        <v>0.7001059999999999</v>
      </c>
      <c r="R891" s="9" t="str">
        <f t="shared" si="445"/>
        <v>-</v>
      </c>
      <c r="S891" s="9" t="str">
        <f t="shared" si="445"/>
        <v>-</v>
      </c>
      <c r="T891" s="9">
        <f t="shared" si="445"/>
        <v>1.2998940000000001</v>
      </c>
      <c r="U891" s="9">
        <f t="shared" si="445"/>
        <v>3.7001059999999999</v>
      </c>
      <c r="V891" s="9" t="str">
        <f t="shared" si="445"/>
        <v>-</v>
      </c>
      <c r="W891" s="9" t="str">
        <f t="shared" si="445"/>
        <v>-</v>
      </c>
      <c r="X891" s="9" t="str">
        <f t="shared" si="445"/>
        <v>-</v>
      </c>
      <c r="Y891" s="9" t="str">
        <f t="shared" si="445"/>
        <v>-</v>
      </c>
      <c r="Z891" s="9">
        <f t="shared" si="445"/>
        <v>1.7001059999999999</v>
      </c>
      <c r="AA891" s="9" t="str">
        <f t="shared" si="445"/>
        <v>-</v>
      </c>
      <c r="AB891" s="9">
        <f t="shared" si="445"/>
        <v>1.7001059999999999</v>
      </c>
      <c r="AC891" s="9" t="str">
        <f t="shared" si="445"/>
        <v>-</v>
      </c>
      <c r="AD891" s="9" t="str">
        <f t="shared" si="445"/>
        <v>-</v>
      </c>
      <c r="AE891" s="9" t="str">
        <f t="shared" si="445"/>
        <v>-</v>
      </c>
      <c r="AF891" s="9" t="str">
        <f t="shared" si="445"/>
        <v>-</v>
      </c>
      <c r="AG891" s="9">
        <f t="shared" si="445"/>
        <v>0.2998940000000001</v>
      </c>
      <c r="AH891" s="9" t="str">
        <f t="shared" si="445"/>
        <v>-</v>
      </c>
      <c r="AI891" s="9">
        <f t="shared" si="445"/>
        <v>0.2998940000000001</v>
      </c>
      <c r="AJ891" s="9">
        <f t="shared" ref="AJ891:BI891" si="446">IF(AJ696="-","-",ABS(AJ696-$BK696))</f>
        <v>3.2998940000000001</v>
      </c>
      <c r="AK891" s="9" t="str">
        <f t="shared" si="446"/>
        <v>-</v>
      </c>
      <c r="AL891" s="9">
        <f t="shared" si="446"/>
        <v>0.2998940000000001</v>
      </c>
      <c r="AM891" s="9">
        <f t="shared" si="446"/>
        <v>1.7001059999999999</v>
      </c>
      <c r="AN891" s="9">
        <f t="shared" si="446"/>
        <v>2.2998940000000001</v>
      </c>
      <c r="AO891" s="9" t="str">
        <f t="shared" si="446"/>
        <v>-</v>
      </c>
      <c r="AP891" s="9">
        <f t="shared" si="446"/>
        <v>0.2998940000000001</v>
      </c>
      <c r="AQ891" s="9" t="str">
        <f t="shared" si="446"/>
        <v>-</v>
      </c>
      <c r="AR891" s="9" t="str">
        <f t="shared" si="446"/>
        <v>-</v>
      </c>
      <c r="AS891" s="9">
        <f t="shared" si="446"/>
        <v>4.2998940000000001</v>
      </c>
      <c r="AT891" s="9" t="str">
        <f t="shared" si="446"/>
        <v>-</v>
      </c>
      <c r="AU891" s="9" t="str">
        <f t="shared" si="446"/>
        <v>-</v>
      </c>
      <c r="AV891" s="9" t="str">
        <f t="shared" si="446"/>
        <v>-</v>
      </c>
      <c r="AW891" s="9">
        <f t="shared" si="446"/>
        <v>3.2998940000000001</v>
      </c>
      <c r="AX891" s="9" t="str">
        <f t="shared" si="446"/>
        <v>-</v>
      </c>
      <c r="AY891" s="9" t="str">
        <f t="shared" si="446"/>
        <v>-</v>
      </c>
      <c r="AZ891" s="9" t="str">
        <f t="shared" si="446"/>
        <v>-</v>
      </c>
      <c r="BA891" s="9" t="str">
        <f t="shared" si="446"/>
        <v>-</v>
      </c>
      <c r="BB891" s="9">
        <f t="shared" si="446"/>
        <v>0.7001059999999999</v>
      </c>
      <c r="BC891" s="9">
        <f t="shared" si="446"/>
        <v>1.2998940000000001</v>
      </c>
      <c r="BD891" s="9" t="str">
        <f t="shared" si="446"/>
        <v>-</v>
      </c>
      <c r="BE891" s="9">
        <f t="shared" si="446"/>
        <v>1.7001059999999999</v>
      </c>
      <c r="BF891" s="9" t="str">
        <f t="shared" si="446"/>
        <v>-</v>
      </c>
      <c r="BG891" s="9" t="str">
        <f t="shared" si="446"/>
        <v>-</v>
      </c>
      <c r="BH891" s="9" t="str">
        <f t="shared" si="446"/>
        <v>-</v>
      </c>
      <c r="BI891" s="9">
        <f t="shared" si="446"/>
        <v>0.2998940000000001</v>
      </c>
      <c r="BJ891" s="37"/>
      <c r="BK891" s="34"/>
      <c r="BR891" s="25"/>
      <c r="BS891" s="25"/>
      <c r="BV891" s="25"/>
      <c r="BW891" s="25"/>
      <c r="BX891" s="25"/>
    </row>
    <row r="892" spans="1:76">
      <c r="A892" s="38">
        <f t="shared" si="362"/>
        <v>108</v>
      </c>
      <c r="B892" s="36">
        <f t="shared" si="426"/>
        <v>52</v>
      </c>
      <c r="C892" s="36">
        <f t="shared" si="426"/>
        <v>1</v>
      </c>
      <c r="D892" s="9">
        <f t="shared" ref="D892:AI892" si="447">IF(D697="-","-",ABS(D697-$BK697))</f>
        <v>0.80010700000000057</v>
      </c>
      <c r="E892" s="9" t="str">
        <f t="shared" si="447"/>
        <v>-</v>
      </c>
      <c r="F892" s="9" t="str">
        <f t="shared" si="447"/>
        <v>-</v>
      </c>
      <c r="G892" s="9" t="str">
        <f t="shared" si="447"/>
        <v>-</v>
      </c>
      <c r="H892" s="9" t="str">
        <f t="shared" si="447"/>
        <v>-</v>
      </c>
      <c r="I892" s="9" t="str">
        <f t="shared" si="447"/>
        <v>-</v>
      </c>
      <c r="J892" s="9" t="str">
        <f t="shared" si="447"/>
        <v>-</v>
      </c>
      <c r="K892" s="9" t="str">
        <f t="shared" si="447"/>
        <v>-</v>
      </c>
      <c r="L892" s="9" t="str">
        <f t="shared" si="447"/>
        <v>-</v>
      </c>
      <c r="M892" s="9">
        <f t="shared" si="447"/>
        <v>0.80010700000000057</v>
      </c>
      <c r="N892" s="9" t="str">
        <f t="shared" si="447"/>
        <v>-</v>
      </c>
      <c r="O892" s="9" t="str">
        <f t="shared" si="447"/>
        <v>-</v>
      </c>
      <c r="P892" s="9" t="str">
        <f t="shared" si="447"/>
        <v>-</v>
      </c>
      <c r="Q892" s="9">
        <f t="shared" si="447"/>
        <v>0.80010700000000057</v>
      </c>
      <c r="R892" s="9" t="str">
        <f t="shared" si="447"/>
        <v>-</v>
      </c>
      <c r="S892" s="9" t="str">
        <f t="shared" si="447"/>
        <v>-</v>
      </c>
      <c r="T892" s="9">
        <f t="shared" si="447"/>
        <v>0.80010700000000057</v>
      </c>
      <c r="U892" s="9">
        <f t="shared" si="447"/>
        <v>1.8001070000000006</v>
      </c>
      <c r="V892" s="9" t="str">
        <f t="shared" si="447"/>
        <v>-</v>
      </c>
      <c r="W892" s="9" t="str">
        <f t="shared" si="447"/>
        <v>-</v>
      </c>
      <c r="X892" s="9" t="str">
        <f t="shared" si="447"/>
        <v>-</v>
      </c>
      <c r="Y892" s="9" t="str">
        <f t="shared" si="447"/>
        <v>-</v>
      </c>
      <c r="Z892" s="9">
        <f t="shared" si="447"/>
        <v>1.8001070000000006</v>
      </c>
      <c r="AA892" s="9" t="str">
        <f t="shared" si="447"/>
        <v>-</v>
      </c>
      <c r="AB892" s="9">
        <f t="shared" si="447"/>
        <v>0.80010700000000057</v>
      </c>
      <c r="AC892" s="9" t="str">
        <f t="shared" si="447"/>
        <v>-</v>
      </c>
      <c r="AD892" s="9" t="str">
        <f t="shared" si="447"/>
        <v>-</v>
      </c>
      <c r="AE892" s="9" t="str">
        <f t="shared" si="447"/>
        <v>-</v>
      </c>
      <c r="AF892" s="9" t="str">
        <f t="shared" si="447"/>
        <v>-</v>
      </c>
      <c r="AG892" s="9">
        <f t="shared" si="447"/>
        <v>0.19989299999999943</v>
      </c>
      <c r="AH892" s="9" t="str">
        <f t="shared" si="447"/>
        <v>-</v>
      </c>
      <c r="AI892" s="9">
        <f t="shared" si="447"/>
        <v>0.19989299999999943</v>
      </c>
      <c r="AJ892" s="9">
        <f t="shared" ref="AJ892:BI892" si="448">IF(AJ697="-","-",ABS(AJ697-$BK697))</f>
        <v>0.19989299999999943</v>
      </c>
      <c r="AK892" s="9" t="str">
        <f t="shared" si="448"/>
        <v>-</v>
      </c>
      <c r="AL892" s="9">
        <f t="shared" si="448"/>
        <v>3.1998929999999994</v>
      </c>
      <c r="AM892" s="9">
        <f t="shared" si="448"/>
        <v>0.19989299999999943</v>
      </c>
      <c r="AN892" s="9">
        <f t="shared" si="448"/>
        <v>2.1998929999999994</v>
      </c>
      <c r="AO892" s="9" t="str">
        <f t="shared" si="448"/>
        <v>-</v>
      </c>
      <c r="AP892" s="9">
        <f t="shared" si="448"/>
        <v>0.19989299999999943</v>
      </c>
      <c r="AQ892" s="9" t="str">
        <f t="shared" si="448"/>
        <v>-</v>
      </c>
      <c r="AR892" s="9" t="str">
        <f t="shared" si="448"/>
        <v>-</v>
      </c>
      <c r="AS892" s="9" t="str">
        <f t="shared" si="448"/>
        <v>-</v>
      </c>
      <c r="AT892" s="9" t="str">
        <f t="shared" si="448"/>
        <v>-</v>
      </c>
      <c r="AU892" s="9" t="str">
        <f t="shared" si="448"/>
        <v>-</v>
      </c>
      <c r="AV892" s="9" t="str">
        <f t="shared" si="448"/>
        <v>-</v>
      </c>
      <c r="AW892" s="9">
        <f t="shared" si="448"/>
        <v>0.19989299999999943</v>
      </c>
      <c r="AX892" s="9" t="str">
        <f t="shared" si="448"/>
        <v>-</v>
      </c>
      <c r="AY892" s="9" t="str">
        <f t="shared" si="448"/>
        <v>-</v>
      </c>
      <c r="AZ892" s="9" t="str">
        <f t="shared" si="448"/>
        <v>-</v>
      </c>
      <c r="BA892" s="9" t="str">
        <f t="shared" si="448"/>
        <v>-</v>
      </c>
      <c r="BB892" s="9">
        <f t="shared" si="448"/>
        <v>0.80010700000000057</v>
      </c>
      <c r="BC892" s="9">
        <f t="shared" si="448"/>
        <v>1.1998929999999994</v>
      </c>
      <c r="BD892" s="9" t="str">
        <f t="shared" si="448"/>
        <v>-</v>
      </c>
      <c r="BE892" s="9">
        <f t="shared" si="448"/>
        <v>1.8001070000000006</v>
      </c>
      <c r="BF892" s="9">
        <f t="shared" si="448"/>
        <v>0.19989299999999943</v>
      </c>
      <c r="BG892" s="9" t="str">
        <f t="shared" si="448"/>
        <v>-</v>
      </c>
      <c r="BH892" s="9">
        <f t="shared" si="448"/>
        <v>2.1998929999999994</v>
      </c>
      <c r="BI892" s="9" t="str">
        <f t="shared" si="448"/>
        <v>-</v>
      </c>
      <c r="BJ892" s="37"/>
      <c r="BK892" s="34"/>
      <c r="BR892" s="25"/>
      <c r="BS892" s="25"/>
      <c r="BV892" s="25"/>
      <c r="BW892" s="25"/>
      <c r="BX892" s="25"/>
    </row>
    <row r="893" spans="1:76">
      <c r="A893" s="38">
        <f t="shared" si="362"/>
        <v>109</v>
      </c>
      <c r="B893" s="36">
        <f t="shared" si="426"/>
        <v>52</v>
      </c>
      <c r="C893" s="36">
        <f t="shared" si="426"/>
        <v>2</v>
      </c>
      <c r="D893" s="9">
        <f t="shared" ref="D893:AI893" si="449">IF(D698="-","-",ABS(D698-$BK698))</f>
        <v>0.29400964705882338</v>
      </c>
      <c r="E893" s="9" t="str">
        <f t="shared" si="449"/>
        <v>-</v>
      </c>
      <c r="F893" s="9" t="str">
        <f t="shared" si="449"/>
        <v>-</v>
      </c>
      <c r="G893" s="9" t="str">
        <f t="shared" si="449"/>
        <v>-</v>
      </c>
      <c r="H893" s="9" t="str">
        <f t="shared" si="449"/>
        <v>-</v>
      </c>
      <c r="I893" s="9" t="str">
        <f t="shared" si="449"/>
        <v>-</v>
      </c>
      <c r="J893" s="9" t="str">
        <f t="shared" si="449"/>
        <v>-</v>
      </c>
      <c r="K893" s="9" t="str">
        <f t="shared" si="449"/>
        <v>-</v>
      </c>
      <c r="L893" s="9" t="str">
        <f t="shared" si="449"/>
        <v>-</v>
      </c>
      <c r="M893" s="9" t="str">
        <f t="shared" si="449"/>
        <v>-</v>
      </c>
      <c r="N893" s="9" t="str">
        <f t="shared" si="449"/>
        <v>-</v>
      </c>
      <c r="O893" s="9" t="str">
        <f t="shared" si="449"/>
        <v>-</v>
      </c>
      <c r="P893" s="9" t="str">
        <f t="shared" si="449"/>
        <v>-</v>
      </c>
      <c r="Q893" s="9">
        <f t="shared" si="449"/>
        <v>0.70599035294117662</v>
      </c>
      <c r="R893" s="9" t="str">
        <f t="shared" si="449"/>
        <v>-</v>
      </c>
      <c r="S893" s="9" t="str">
        <f t="shared" si="449"/>
        <v>-</v>
      </c>
      <c r="T893" s="9">
        <f t="shared" si="449"/>
        <v>3.2940096470588234</v>
      </c>
      <c r="U893" s="9">
        <f t="shared" si="449"/>
        <v>0.70599035294117662</v>
      </c>
      <c r="V893" s="9" t="str">
        <f t="shared" si="449"/>
        <v>-</v>
      </c>
      <c r="W893" s="9" t="str">
        <f t="shared" si="449"/>
        <v>-</v>
      </c>
      <c r="X893" s="9" t="str">
        <f t="shared" si="449"/>
        <v>-</v>
      </c>
      <c r="Y893" s="9" t="str">
        <f t="shared" si="449"/>
        <v>-</v>
      </c>
      <c r="Z893" s="9">
        <f t="shared" si="449"/>
        <v>3.7059903529411766</v>
      </c>
      <c r="AA893" s="9" t="str">
        <f t="shared" si="449"/>
        <v>-</v>
      </c>
      <c r="AB893" s="9" t="str">
        <f t="shared" si="449"/>
        <v>-</v>
      </c>
      <c r="AC893" s="9" t="str">
        <f t="shared" si="449"/>
        <v>-</v>
      </c>
      <c r="AD893" s="9" t="str">
        <f t="shared" si="449"/>
        <v>-</v>
      </c>
      <c r="AE893" s="9" t="str">
        <f t="shared" si="449"/>
        <v>-</v>
      </c>
      <c r="AF893" s="9" t="str">
        <f t="shared" si="449"/>
        <v>-</v>
      </c>
      <c r="AG893" s="9">
        <f t="shared" si="449"/>
        <v>2.2940096470588234</v>
      </c>
      <c r="AH893" s="9" t="str">
        <f t="shared" si="449"/>
        <v>-</v>
      </c>
      <c r="AI893" s="9" t="str">
        <f t="shared" si="449"/>
        <v>-</v>
      </c>
      <c r="AJ893" s="9">
        <f t="shared" ref="AJ893:BI893" si="450">IF(AJ698="-","-",ABS(AJ698-$BK698))</f>
        <v>2.7059903529411766</v>
      </c>
      <c r="AK893" s="9">
        <f t="shared" si="450"/>
        <v>1.7059903529411766</v>
      </c>
      <c r="AL893" s="9">
        <f t="shared" si="450"/>
        <v>1.2940096470588234</v>
      </c>
      <c r="AM893" s="9">
        <f t="shared" si="450"/>
        <v>1.7059903529411766</v>
      </c>
      <c r="AN893" s="9">
        <f t="shared" si="450"/>
        <v>0.29400964705882338</v>
      </c>
      <c r="AO893" s="9" t="str">
        <f t="shared" si="450"/>
        <v>-</v>
      </c>
      <c r="AP893" s="9">
        <f t="shared" si="450"/>
        <v>2.2940096470588234</v>
      </c>
      <c r="AQ893" s="9" t="str">
        <f t="shared" si="450"/>
        <v>-</v>
      </c>
      <c r="AR893" s="9" t="str">
        <f t="shared" si="450"/>
        <v>-</v>
      </c>
      <c r="AS893" s="9" t="str">
        <f t="shared" si="450"/>
        <v>-</v>
      </c>
      <c r="AT893" s="9" t="str">
        <f t="shared" si="450"/>
        <v>-</v>
      </c>
      <c r="AU893" s="9" t="str">
        <f t="shared" si="450"/>
        <v>-</v>
      </c>
      <c r="AV893" s="9" t="str">
        <f t="shared" si="450"/>
        <v>-</v>
      </c>
      <c r="AW893" s="9">
        <f t="shared" si="450"/>
        <v>0.29400964705882338</v>
      </c>
      <c r="AX893" s="9" t="str">
        <f t="shared" si="450"/>
        <v>-</v>
      </c>
      <c r="AY893" s="9" t="str">
        <f t="shared" si="450"/>
        <v>-</v>
      </c>
      <c r="AZ893" s="9">
        <f t="shared" si="450"/>
        <v>1.2940096470588234</v>
      </c>
      <c r="BA893" s="9" t="str">
        <f t="shared" si="450"/>
        <v>-</v>
      </c>
      <c r="BB893" s="9">
        <f t="shared" si="450"/>
        <v>0.70599035294117662</v>
      </c>
      <c r="BC893" s="9">
        <f t="shared" si="450"/>
        <v>1.2940096470588234</v>
      </c>
      <c r="BD893" s="9" t="str">
        <f t="shared" si="450"/>
        <v>-</v>
      </c>
      <c r="BE893" s="9">
        <f t="shared" si="450"/>
        <v>0.70599035294117662</v>
      </c>
      <c r="BF893" s="9" t="str">
        <f t="shared" si="450"/>
        <v>-</v>
      </c>
      <c r="BG893" s="9" t="str">
        <f t="shared" si="450"/>
        <v>-</v>
      </c>
      <c r="BH893" s="9" t="str">
        <f t="shared" si="450"/>
        <v>-</v>
      </c>
      <c r="BI893" s="9" t="str">
        <f t="shared" si="450"/>
        <v>-</v>
      </c>
      <c r="BJ893" s="37"/>
      <c r="BK893" s="34"/>
      <c r="BR893" s="25"/>
      <c r="BS893" s="25"/>
      <c r="BV893" s="25"/>
      <c r="BW893" s="25"/>
      <c r="BX893" s="25"/>
    </row>
    <row r="894" spans="1:76">
      <c r="A894" s="38">
        <f t="shared" si="362"/>
        <v>110</v>
      </c>
      <c r="B894" s="36">
        <f t="shared" si="426"/>
        <v>52</v>
      </c>
      <c r="C894" s="36">
        <f t="shared" si="426"/>
        <v>3</v>
      </c>
      <c r="D894" s="9">
        <f t="shared" ref="D894:AI894" si="451">IF(D699="-","-",ABS(D699-$BK699))</f>
        <v>1.2998910000000006</v>
      </c>
      <c r="E894" s="9" t="str">
        <f t="shared" si="451"/>
        <v>-</v>
      </c>
      <c r="F894" s="9" t="str">
        <f t="shared" si="451"/>
        <v>-</v>
      </c>
      <c r="G894" s="9" t="str">
        <f t="shared" si="451"/>
        <v>-</v>
      </c>
      <c r="H894" s="9" t="str">
        <f t="shared" si="451"/>
        <v>-</v>
      </c>
      <c r="I894" s="9" t="str">
        <f t="shared" si="451"/>
        <v>-</v>
      </c>
      <c r="J894" s="9" t="str">
        <f t="shared" si="451"/>
        <v>-</v>
      </c>
      <c r="K894" s="9" t="str">
        <f t="shared" si="451"/>
        <v>-</v>
      </c>
      <c r="L894" s="9" t="str">
        <f t="shared" si="451"/>
        <v>-</v>
      </c>
      <c r="M894" s="9">
        <f t="shared" si="451"/>
        <v>0.29989100000000057</v>
      </c>
      <c r="N894" s="9" t="str">
        <f t="shared" si="451"/>
        <v>-</v>
      </c>
      <c r="O894" s="9" t="str">
        <f t="shared" si="451"/>
        <v>-</v>
      </c>
      <c r="P894" s="9" t="str">
        <f t="shared" si="451"/>
        <v>-</v>
      </c>
      <c r="Q894" s="9">
        <f t="shared" si="451"/>
        <v>0.70010899999999943</v>
      </c>
      <c r="R894" s="9" t="str">
        <f t="shared" si="451"/>
        <v>-</v>
      </c>
      <c r="S894" s="9" t="str">
        <f t="shared" si="451"/>
        <v>-</v>
      </c>
      <c r="T894" s="9">
        <f t="shared" si="451"/>
        <v>0.70010899999999943</v>
      </c>
      <c r="U894" s="9">
        <f t="shared" si="451"/>
        <v>1.7001089999999994</v>
      </c>
      <c r="V894" s="9" t="str">
        <f t="shared" si="451"/>
        <v>-</v>
      </c>
      <c r="W894" s="9" t="str">
        <f t="shared" si="451"/>
        <v>-</v>
      </c>
      <c r="X894" s="9" t="str">
        <f t="shared" si="451"/>
        <v>-</v>
      </c>
      <c r="Y894" s="9" t="str">
        <f t="shared" si="451"/>
        <v>-</v>
      </c>
      <c r="Z894" s="9">
        <f t="shared" si="451"/>
        <v>2.7001089999999994</v>
      </c>
      <c r="AA894" s="9" t="str">
        <f t="shared" si="451"/>
        <v>-</v>
      </c>
      <c r="AB894" s="9" t="str">
        <f t="shared" si="451"/>
        <v>-</v>
      </c>
      <c r="AC894" s="9" t="str">
        <f t="shared" si="451"/>
        <v>-</v>
      </c>
      <c r="AD894" s="9" t="str">
        <f t="shared" si="451"/>
        <v>-</v>
      </c>
      <c r="AE894" s="9" t="str">
        <f t="shared" si="451"/>
        <v>-</v>
      </c>
      <c r="AF894" s="9" t="str">
        <f t="shared" si="451"/>
        <v>-</v>
      </c>
      <c r="AG894" s="9">
        <f t="shared" si="451"/>
        <v>0.29989100000000057</v>
      </c>
      <c r="AH894" s="9" t="str">
        <f t="shared" si="451"/>
        <v>-</v>
      </c>
      <c r="AI894" s="9">
        <f t="shared" si="451"/>
        <v>0.70010899999999943</v>
      </c>
      <c r="AJ894" s="9">
        <f t="shared" ref="AJ894:BI894" si="452">IF(AJ699="-","-",ABS(AJ699-$BK699))</f>
        <v>3.2998910000000006</v>
      </c>
      <c r="AK894" s="9">
        <f t="shared" si="452"/>
        <v>2.7001089999999994</v>
      </c>
      <c r="AL894" s="9">
        <f t="shared" si="452"/>
        <v>1.2998910000000006</v>
      </c>
      <c r="AM894" s="9">
        <f t="shared" si="452"/>
        <v>1.2998910000000006</v>
      </c>
      <c r="AN894" s="9">
        <f t="shared" si="452"/>
        <v>1.2998910000000006</v>
      </c>
      <c r="AO894" s="9" t="str">
        <f t="shared" si="452"/>
        <v>-</v>
      </c>
      <c r="AP894" s="9">
        <f t="shared" si="452"/>
        <v>0.70010899999999943</v>
      </c>
      <c r="AQ894" s="9" t="str">
        <f t="shared" si="452"/>
        <v>-</v>
      </c>
      <c r="AR894" s="9" t="str">
        <f t="shared" si="452"/>
        <v>-</v>
      </c>
      <c r="AS894" s="9" t="str">
        <f t="shared" si="452"/>
        <v>-</v>
      </c>
      <c r="AT894" s="9" t="str">
        <f t="shared" si="452"/>
        <v>-</v>
      </c>
      <c r="AU894" s="9" t="str">
        <f t="shared" si="452"/>
        <v>-</v>
      </c>
      <c r="AV894" s="9" t="str">
        <f t="shared" si="452"/>
        <v>-</v>
      </c>
      <c r="AW894" s="9">
        <f t="shared" si="452"/>
        <v>0.29989100000000057</v>
      </c>
      <c r="AX894" s="9" t="str">
        <f t="shared" si="452"/>
        <v>-</v>
      </c>
      <c r="AY894" s="9" t="str">
        <f t="shared" si="452"/>
        <v>-</v>
      </c>
      <c r="AZ894" s="9" t="str">
        <f t="shared" si="452"/>
        <v>-</v>
      </c>
      <c r="BA894" s="9" t="str">
        <f t="shared" si="452"/>
        <v>-</v>
      </c>
      <c r="BB894" s="9">
        <f t="shared" si="452"/>
        <v>0.70010899999999943</v>
      </c>
      <c r="BC894" s="9">
        <f t="shared" si="452"/>
        <v>1.2998910000000006</v>
      </c>
      <c r="BD894" s="9" t="str">
        <f t="shared" si="452"/>
        <v>-</v>
      </c>
      <c r="BE894" s="9">
        <f t="shared" si="452"/>
        <v>0.70010899999999943</v>
      </c>
      <c r="BF894" s="9">
        <f t="shared" si="452"/>
        <v>0.29989100000000057</v>
      </c>
      <c r="BG894" s="9" t="str">
        <f t="shared" si="452"/>
        <v>-</v>
      </c>
      <c r="BH894" s="9">
        <f t="shared" si="452"/>
        <v>0.29989100000000057</v>
      </c>
      <c r="BI894" s="9" t="str">
        <f t="shared" si="452"/>
        <v>-</v>
      </c>
      <c r="BJ894" s="37"/>
      <c r="BK894" s="34"/>
      <c r="BR894" s="25"/>
      <c r="BS894" s="25"/>
      <c r="BV894" s="25"/>
      <c r="BW894" s="25"/>
      <c r="BX894" s="25"/>
    </row>
    <row r="895" spans="1:76">
      <c r="A895" s="38">
        <f t="shared" si="362"/>
        <v>111</v>
      </c>
      <c r="B895" s="36">
        <f t="shared" si="426"/>
        <v>53</v>
      </c>
      <c r="C895" s="36">
        <f t="shared" si="426"/>
        <v>1</v>
      </c>
      <c r="D895" s="9">
        <f t="shared" ref="D895:AI895" si="453">IF(D700="-","-",ABS(D700-$BK700))</f>
        <v>0.18761000000000028</v>
      </c>
      <c r="E895" s="9" t="str">
        <f t="shared" si="453"/>
        <v>-</v>
      </c>
      <c r="F895" s="9" t="str">
        <f t="shared" si="453"/>
        <v>-</v>
      </c>
      <c r="G895" s="9" t="str">
        <f t="shared" si="453"/>
        <v>-</v>
      </c>
      <c r="H895" s="9" t="str">
        <f t="shared" si="453"/>
        <v>-</v>
      </c>
      <c r="I895" s="9" t="str">
        <f t="shared" si="453"/>
        <v>-</v>
      </c>
      <c r="J895" s="9" t="str">
        <f t="shared" si="453"/>
        <v>-</v>
      </c>
      <c r="K895" s="9" t="str">
        <f t="shared" si="453"/>
        <v>-</v>
      </c>
      <c r="L895" s="9" t="str">
        <f t="shared" si="453"/>
        <v>-</v>
      </c>
      <c r="M895" s="9" t="str">
        <f t="shared" si="453"/>
        <v>-</v>
      </c>
      <c r="N895" s="9" t="str">
        <f t="shared" si="453"/>
        <v>-</v>
      </c>
      <c r="O895" s="9" t="str">
        <f t="shared" si="453"/>
        <v>-</v>
      </c>
      <c r="P895" s="9" t="str">
        <f t="shared" si="453"/>
        <v>-</v>
      </c>
      <c r="Q895" s="9">
        <f t="shared" si="453"/>
        <v>0.18761000000000028</v>
      </c>
      <c r="R895" s="9" t="str">
        <f t="shared" si="453"/>
        <v>-</v>
      </c>
      <c r="S895" s="9" t="str">
        <f t="shared" si="453"/>
        <v>-</v>
      </c>
      <c r="T895" s="9">
        <f t="shared" si="453"/>
        <v>0.81238999999999972</v>
      </c>
      <c r="U895" s="9">
        <f t="shared" si="453"/>
        <v>0.18761000000000028</v>
      </c>
      <c r="V895" s="9" t="str">
        <f t="shared" si="453"/>
        <v>-</v>
      </c>
      <c r="W895" s="9" t="str">
        <f t="shared" si="453"/>
        <v>-</v>
      </c>
      <c r="X895" s="9" t="str">
        <f t="shared" si="453"/>
        <v>-</v>
      </c>
      <c r="Y895" s="9" t="str">
        <f t="shared" si="453"/>
        <v>-</v>
      </c>
      <c r="Z895" s="9">
        <f t="shared" si="453"/>
        <v>2.1876100000000003</v>
      </c>
      <c r="AA895" s="9" t="str">
        <f t="shared" si="453"/>
        <v>-</v>
      </c>
      <c r="AB895" s="9" t="str">
        <f t="shared" si="453"/>
        <v>-</v>
      </c>
      <c r="AC895" s="9" t="str">
        <f t="shared" si="453"/>
        <v>-</v>
      </c>
      <c r="AD895" s="9" t="str">
        <f t="shared" si="453"/>
        <v>-</v>
      </c>
      <c r="AE895" s="9" t="str">
        <f t="shared" si="453"/>
        <v>-</v>
      </c>
      <c r="AF895" s="9" t="str">
        <f t="shared" si="453"/>
        <v>-</v>
      </c>
      <c r="AG895" s="9">
        <f t="shared" si="453"/>
        <v>0.81238999999999972</v>
      </c>
      <c r="AH895" s="9" t="str">
        <f t="shared" si="453"/>
        <v>-</v>
      </c>
      <c r="AI895" s="9">
        <f t="shared" si="453"/>
        <v>3.1876100000000003</v>
      </c>
      <c r="AJ895" s="9">
        <f t="shared" ref="AJ895:BI895" si="454">IF(AJ700="-","-",ABS(AJ700-$BK700))</f>
        <v>0.81238999999999972</v>
      </c>
      <c r="AK895" s="9" t="str">
        <f t="shared" si="454"/>
        <v>-</v>
      </c>
      <c r="AL895" s="9">
        <f t="shared" si="454"/>
        <v>1.8123899999999997</v>
      </c>
      <c r="AM895" s="9">
        <f t="shared" si="454"/>
        <v>1.1876100000000003</v>
      </c>
      <c r="AN895" s="9">
        <f t="shared" si="454"/>
        <v>0.81238999999999972</v>
      </c>
      <c r="AO895" s="9" t="str">
        <f t="shared" si="454"/>
        <v>-</v>
      </c>
      <c r="AP895" s="9">
        <f t="shared" si="454"/>
        <v>0.81238999999999972</v>
      </c>
      <c r="AQ895" s="9" t="str">
        <f t="shared" si="454"/>
        <v>-</v>
      </c>
      <c r="AR895" s="9" t="str">
        <f t="shared" si="454"/>
        <v>-</v>
      </c>
      <c r="AS895" s="9">
        <f t="shared" si="454"/>
        <v>3.8123899999999997</v>
      </c>
      <c r="AT895" s="9" t="str">
        <f t="shared" si="454"/>
        <v>-</v>
      </c>
      <c r="AU895" s="9" t="str">
        <f t="shared" si="454"/>
        <v>-</v>
      </c>
      <c r="AV895" s="9" t="str">
        <f t="shared" si="454"/>
        <v>-</v>
      </c>
      <c r="AW895" s="9" t="str">
        <f t="shared" si="454"/>
        <v>-</v>
      </c>
      <c r="AX895" s="9" t="str">
        <f t="shared" si="454"/>
        <v>-</v>
      </c>
      <c r="AY895" s="9" t="str">
        <f t="shared" si="454"/>
        <v>-</v>
      </c>
      <c r="AZ895" s="9">
        <f t="shared" si="454"/>
        <v>0.18761000000000028</v>
      </c>
      <c r="BA895" s="9" t="str">
        <f t="shared" si="454"/>
        <v>-</v>
      </c>
      <c r="BB895" s="9" t="str">
        <f t="shared" si="454"/>
        <v>-</v>
      </c>
      <c r="BC895" s="9">
        <f t="shared" si="454"/>
        <v>0.18761000000000028</v>
      </c>
      <c r="BD895" s="9" t="str">
        <f t="shared" si="454"/>
        <v>-</v>
      </c>
      <c r="BE895" s="9">
        <f t="shared" si="454"/>
        <v>2.1876100000000003</v>
      </c>
      <c r="BF895" s="9" t="str">
        <f t="shared" si="454"/>
        <v>-</v>
      </c>
      <c r="BG895" s="9" t="str">
        <f t="shared" si="454"/>
        <v>-</v>
      </c>
      <c r="BH895" s="9" t="str">
        <f t="shared" si="454"/>
        <v>-</v>
      </c>
      <c r="BI895" s="9" t="str">
        <f t="shared" si="454"/>
        <v>-</v>
      </c>
      <c r="BJ895" s="37"/>
      <c r="BK895" s="34"/>
      <c r="BR895" s="25"/>
      <c r="BS895" s="25"/>
      <c r="BV895" s="25"/>
      <c r="BW895" s="25"/>
      <c r="BX895" s="25"/>
    </row>
    <row r="896" spans="1:76">
      <c r="A896" s="38">
        <f t="shared" si="362"/>
        <v>112</v>
      </c>
      <c r="B896" s="36">
        <f t="shared" si="426"/>
        <v>53</v>
      </c>
      <c r="C896" s="36">
        <f t="shared" si="426"/>
        <v>2</v>
      </c>
      <c r="D896" s="9">
        <f t="shared" ref="D896:AI896" si="455">IF(D701="-","-",ABS(D701-$BK701))</f>
        <v>1.0556665555555558</v>
      </c>
      <c r="E896" s="9" t="str">
        <f t="shared" si="455"/>
        <v>-</v>
      </c>
      <c r="F896" s="9" t="str">
        <f t="shared" si="455"/>
        <v>-</v>
      </c>
      <c r="G896" s="9" t="str">
        <f t="shared" si="455"/>
        <v>-</v>
      </c>
      <c r="H896" s="9" t="str">
        <f t="shared" si="455"/>
        <v>-</v>
      </c>
      <c r="I896" s="9" t="str">
        <f t="shared" si="455"/>
        <v>-</v>
      </c>
      <c r="J896" s="9">
        <f t="shared" si="455"/>
        <v>1.0556665555555558</v>
      </c>
      <c r="K896" s="9" t="str">
        <f t="shared" si="455"/>
        <v>-</v>
      </c>
      <c r="L896" s="9" t="str">
        <f t="shared" si="455"/>
        <v>-</v>
      </c>
      <c r="M896" s="9" t="str">
        <f t="shared" si="455"/>
        <v>-</v>
      </c>
      <c r="N896" s="9" t="str">
        <f t="shared" si="455"/>
        <v>-</v>
      </c>
      <c r="O896" s="9" t="str">
        <f t="shared" si="455"/>
        <v>-</v>
      </c>
      <c r="P896" s="9" t="str">
        <f t="shared" si="455"/>
        <v>-</v>
      </c>
      <c r="Q896" s="9">
        <f t="shared" si="455"/>
        <v>1.0556665555555558</v>
      </c>
      <c r="R896" s="9" t="str">
        <f t="shared" si="455"/>
        <v>-</v>
      </c>
      <c r="S896" s="9" t="str">
        <f t="shared" si="455"/>
        <v>-</v>
      </c>
      <c r="T896" s="9">
        <f t="shared" si="455"/>
        <v>2.9443334444444442</v>
      </c>
      <c r="U896" s="9">
        <f t="shared" si="455"/>
        <v>3.0556665555555558</v>
      </c>
      <c r="V896" s="9" t="str">
        <f t="shared" si="455"/>
        <v>-</v>
      </c>
      <c r="W896" s="9" t="str">
        <f t="shared" si="455"/>
        <v>-</v>
      </c>
      <c r="X896" s="9" t="str">
        <f t="shared" si="455"/>
        <v>-</v>
      </c>
      <c r="Y896" s="9" t="str">
        <f t="shared" si="455"/>
        <v>-</v>
      </c>
      <c r="Z896" s="9">
        <f t="shared" si="455"/>
        <v>2.0556665555555558</v>
      </c>
      <c r="AA896" s="9" t="str">
        <f t="shared" si="455"/>
        <v>-</v>
      </c>
      <c r="AB896" s="9" t="str">
        <f t="shared" si="455"/>
        <v>-</v>
      </c>
      <c r="AC896" s="9" t="str">
        <f t="shared" si="455"/>
        <v>-</v>
      </c>
      <c r="AD896" s="9" t="str">
        <f t="shared" si="455"/>
        <v>-</v>
      </c>
      <c r="AE896" s="9" t="str">
        <f t="shared" si="455"/>
        <v>-</v>
      </c>
      <c r="AF896" s="9" t="str">
        <f t="shared" si="455"/>
        <v>-</v>
      </c>
      <c r="AG896" s="9">
        <f t="shared" si="455"/>
        <v>0.94433344444444423</v>
      </c>
      <c r="AH896" s="9" t="str">
        <f t="shared" si="455"/>
        <v>-</v>
      </c>
      <c r="AI896" s="9">
        <f t="shared" si="455"/>
        <v>2.0556665555555558</v>
      </c>
      <c r="AJ896" s="9">
        <f t="shared" ref="AJ896:BI896" si="456">IF(AJ701="-","-",ABS(AJ701-$BK701))</f>
        <v>1.9443334444444442</v>
      </c>
      <c r="AK896" s="9" t="str">
        <f t="shared" si="456"/>
        <v>-</v>
      </c>
      <c r="AL896" s="9">
        <f t="shared" si="456"/>
        <v>1.9443334444444442</v>
      </c>
      <c r="AM896" s="9">
        <f t="shared" si="456"/>
        <v>2.0556665555555558</v>
      </c>
      <c r="AN896" s="9">
        <f t="shared" si="456"/>
        <v>0.94433344444444423</v>
      </c>
      <c r="AO896" s="9" t="str">
        <f t="shared" si="456"/>
        <v>-</v>
      </c>
      <c r="AP896" s="9">
        <f t="shared" si="456"/>
        <v>5.5666555555555775E-2</v>
      </c>
      <c r="AQ896" s="9" t="str">
        <f t="shared" si="456"/>
        <v>-</v>
      </c>
      <c r="AR896" s="9" t="str">
        <f t="shared" si="456"/>
        <v>-</v>
      </c>
      <c r="AS896" s="9" t="str">
        <f t="shared" si="456"/>
        <v>-</v>
      </c>
      <c r="AT896" s="9" t="str">
        <f t="shared" si="456"/>
        <v>-</v>
      </c>
      <c r="AU896" s="9" t="str">
        <f t="shared" si="456"/>
        <v>-</v>
      </c>
      <c r="AV896" s="9" t="str">
        <f t="shared" si="456"/>
        <v>-</v>
      </c>
      <c r="AW896" s="9" t="str">
        <f t="shared" si="456"/>
        <v>-</v>
      </c>
      <c r="AX896" s="9" t="str">
        <f t="shared" si="456"/>
        <v>-</v>
      </c>
      <c r="AY896" s="9" t="str">
        <f t="shared" si="456"/>
        <v>-</v>
      </c>
      <c r="AZ896" s="9" t="str">
        <f t="shared" si="456"/>
        <v>-</v>
      </c>
      <c r="BA896" s="9" t="str">
        <f t="shared" si="456"/>
        <v>-</v>
      </c>
      <c r="BB896" s="9">
        <f t="shared" si="456"/>
        <v>2.0556665555555558</v>
      </c>
      <c r="BC896" s="9">
        <f t="shared" si="456"/>
        <v>1.9443334444444442</v>
      </c>
      <c r="BD896" s="9" t="str">
        <f t="shared" si="456"/>
        <v>-</v>
      </c>
      <c r="BE896" s="9">
        <f t="shared" si="456"/>
        <v>5.5666555555555775E-2</v>
      </c>
      <c r="BF896" s="9">
        <f t="shared" si="456"/>
        <v>0.94433344444444423</v>
      </c>
      <c r="BG896" s="9" t="str">
        <f t="shared" si="456"/>
        <v>-</v>
      </c>
      <c r="BH896" s="9" t="str">
        <f t="shared" si="456"/>
        <v>-</v>
      </c>
      <c r="BI896" s="9">
        <f t="shared" si="456"/>
        <v>2.9443334444444442</v>
      </c>
      <c r="BJ896" s="37"/>
      <c r="BK896" s="34"/>
      <c r="BR896" s="25"/>
      <c r="BS896" s="25"/>
      <c r="BV896" s="25"/>
      <c r="BW896" s="25"/>
      <c r="BX896" s="25"/>
    </row>
    <row r="897" spans="1:76">
      <c r="A897" s="38">
        <f t="shared" si="362"/>
        <v>113</v>
      </c>
      <c r="B897" s="36">
        <f t="shared" si="426"/>
        <v>53</v>
      </c>
      <c r="C897" s="36">
        <f t="shared" si="426"/>
        <v>3</v>
      </c>
      <c r="D897" s="9">
        <f t="shared" ref="D897:AI897" si="457">IF(D702="-","-",ABS(D702-$BK702))</f>
        <v>1.315677473684211</v>
      </c>
      <c r="E897" s="9" t="str">
        <f t="shared" si="457"/>
        <v>-</v>
      </c>
      <c r="F897" s="9" t="str">
        <f t="shared" si="457"/>
        <v>-</v>
      </c>
      <c r="G897" s="9" t="str">
        <f t="shared" si="457"/>
        <v>-</v>
      </c>
      <c r="H897" s="9" t="str">
        <f t="shared" si="457"/>
        <v>-</v>
      </c>
      <c r="I897" s="9" t="str">
        <f t="shared" si="457"/>
        <v>-</v>
      </c>
      <c r="J897" s="9">
        <f t="shared" si="457"/>
        <v>1.315677473684211</v>
      </c>
      <c r="K897" s="9" t="str">
        <f t="shared" si="457"/>
        <v>-</v>
      </c>
      <c r="L897" s="9" t="str">
        <f t="shared" si="457"/>
        <v>-</v>
      </c>
      <c r="M897" s="9">
        <f t="shared" si="457"/>
        <v>1.684322526315789</v>
      </c>
      <c r="N897" s="9" t="str">
        <f t="shared" si="457"/>
        <v>-</v>
      </c>
      <c r="O897" s="9" t="str">
        <f t="shared" si="457"/>
        <v>-</v>
      </c>
      <c r="P897" s="9" t="str">
        <f t="shared" si="457"/>
        <v>-</v>
      </c>
      <c r="Q897" s="9">
        <f t="shared" si="457"/>
        <v>2.684322526315789</v>
      </c>
      <c r="R897" s="9" t="str">
        <f t="shared" si="457"/>
        <v>-</v>
      </c>
      <c r="S897" s="9" t="str">
        <f t="shared" si="457"/>
        <v>-</v>
      </c>
      <c r="T897" s="9">
        <f t="shared" si="457"/>
        <v>2.315677473684211</v>
      </c>
      <c r="U897" s="9">
        <f t="shared" si="457"/>
        <v>3.684322526315789</v>
      </c>
      <c r="V897" s="9" t="str">
        <f t="shared" si="457"/>
        <v>-</v>
      </c>
      <c r="W897" s="9" t="str">
        <f t="shared" si="457"/>
        <v>-</v>
      </c>
      <c r="X897" s="9" t="str">
        <f t="shared" si="457"/>
        <v>-</v>
      </c>
      <c r="Y897" s="9" t="str">
        <f t="shared" si="457"/>
        <v>-</v>
      </c>
      <c r="Z897" s="9">
        <f t="shared" si="457"/>
        <v>2.684322526315789</v>
      </c>
      <c r="AA897" s="9" t="str">
        <f t="shared" si="457"/>
        <v>-</v>
      </c>
      <c r="AB897" s="9" t="str">
        <f t="shared" si="457"/>
        <v>-</v>
      </c>
      <c r="AC897" s="9" t="str">
        <f t="shared" si="457"/>
        <v>-</v>
      </c>
      <c r="AD897" s="9" t="str">
        <f t="shared" si="457"/>
        <v>-</v>
      </c>
      <c r="AE897" s="9" t="str">
        <f t="shared" si="457"/>
        <v>-</v>
      </c>
      <c r="AF897" s="9" t="str">
        <f t="shared" si="457"/>
        <v>-</v>
      </c>
      <c r="AG897" s="9">
        <f t="shared" si="457"/>
        <v>1.315677473684211</v>
      </c>
      <c r="AH897" s="9" t="str">
        <f t="shared" si="457"/>
        <v>-</v>
      </c>
      <c r="AI897" s="9">
        <f t="shared" si="457"/>
        <v>0.68432252631578905</v>
      </c>
      <c r="AJ897" s="9">
        <f t="shared" ref="AJ897:BI897" si="458">IF(AJ702="-","-",ABS(AJ702-$BK702))</f>
        <v>1.315677473684211</v>
      </c>
      <c r="AK897" s="9" t="str">
        <f t="shared" si="458"/>
        <v>-</v>
      </c>
      <c r="AL897" s="9">
        <f t="shared" si="458"/>
        <v>1.315677473684211</v>
      </c>
      <c r="AM897" s="9">
        <f t="shared" si="458"/>
        <v>0.68432252631578905</v>
      </c>
      <c r="AN897" s="9">
        <f t="shared" si="458"/>
        <v>1.315677473684211</v>
      </c>
      <c r="AO897" s="9" t="str">
        <f t="shared" si="458"/>
        <v>-</v>
      </c>
      <c r="AP897" s="9">
        <f t="shared" si="458"/>
        <v>0.68432252631578905</v>
      </c>
      <c r="AQ897" s="9" t="str">
        <f t="shared" si="458"/>
        <v>-</v>
      </c>
      <c r="AR897" s="9" t="str">
        <f t="shared" si="458"/>
        <v>-</v>
      </c>
      <c r="AS897" s="9">
        <f t="shared" si="458"/>
        <v>5.315677473684211</v>
      </c>
      <c r="AT897" s="9" t="str">
        <f t="shared" si="458"/>
        <v>-</v>
      </c>
      <c r="AU897" s="9" t="str">
        <f t="shared" si="458"/>
        <v>-</v>
      </c>
      <c r="AV897" s="9" t="str">
        <f t="shared" si="458"/>
        <v>-</v>
      </c>
      <c r="AW897" s="9">
        <f t="shared" si="458"/>
        <v>0.68432252631578905</v>
      </c>
      <c r="AX897" s="9" t="str">
        <f t="shared" si="458"/>
        <v>-</v>
      </c>
      <c r="AY897" s="9" t="str">
        <f t="shared" si="458"/>
        <v>-</v>
      </c>
      <c r="AZ897" s="9" t="str">
        <f t="shared" si="458"/>
        <v>-</v>
      </c>
      <c r="BA897" s="9" t="str">
        <f t="shared" si="458"/>
        <v>-</v>
      </c>
      <c r="BB897" s="9" t="str">
        <f t="shared" si="458"/>
        <v>-</v>
      </c>
      <c r="BC897" s="9">
        <f t="shared" si="458"/>
        <v>0.31567747368421095</v>
      </c>
      <c r="BD897" s="9" t="str">
        <f t="shared" si="458"/>
        <v>-</v>
      </c>
      <c r="BE897" s="9">
        <f t="shared" si="458"/>
        <v>2.684322526315789</v>
      </c>
      <c r="BF897" s="9">
        <f t="shared" si="458"/>
        <v>0.31567747368421095</v>
      </c>
      <c r="BG897" s="9" t="str">
        <f t="shared" si="458"/>
        <v>-</v>
      </c>
      <c r="BH897" s="9" t="str">
        <f t="shared" si="458"/>
        <v>-</v>
      </c>
      <c r="BI897" s="9" t="str">
        <f t="shared" si="458"/>
        <v>-</v>
      </c>
      <c r="BJ897" s="37"/>
      <c r="BK897" s="34"/>
      <c r="BR897" s="25"/>
      <c r="BS897" s="25"/>
      <c r="BV897" s="25"/>
      <c r="BW897" s="25"/>
      <c r="BX897" s="25"/>
    </row>
    <row r="898" spans="1:76">
      <c r="A898" s="38">
        <f t="shared" si="362"/>
        <v>114</v>
      </c>
      <c r="B898" s="36">
        <f t="shared" ref="B898:C913" si="459">B116</f>
        <v>55</v>
      </c>
      <c r="C898" s="36">
        <f t="shared" si="459"/>
        <v>1</v>
      </c>
      <c r="D898" s="9">
        <f t="shared" ref="D898:AI898" si="460">IF(D703="-","-",ABS(D703-$BK703))</f>
        <v>4.7059953529411764</v>
      </c>
      <c r="E898" s="9" t="str">
        <f t="shared" si="460"/>
        <v>-</v>
      </c>
      <c r="F898" s="9" t="str">
        <f t="shared" si="460"/>
        <v>-</v>
      </c>
      <c r="G898" s="9" t="str">
        <f t="shared" si="460"/>
        <v>-</v>
      </c>
      <c r="H898" s="9" t="str">
        <f t="shared" si="460"/>
        <v>-</v>
      </c>
      <c r="I898" s="9" t="str">
        <f t="shared" si="460"/>
        <v>-</v>
      </c>
      <c r="J898" s="9" t="str">
        <f t="shared" si="460"/>
        <v>-</v>
      </c>
      <c r="K898" s="9" t="str">
        <f t="shared" si="460"/>
        <v>-</v>
      </c>
      <c r="L898" s="9" t="str">
        <f t="shared" si="460"/>
        <v>-</v>
      </c>
      <c r="M898" s="9">
        <f t="shared" si="460"/>
        <v>1.2940046470588236</v>
      </c>
      <c r="N898" s="9" t="str">
        <f t="shared" si="460"/>
        <v>-</v>
      </c>
      <c r="O898" s="9" t="str">
        <f t="shared" si="460"/>
        <v>-</v>
      </c>
      <c r="P898" s="9" t="str">
        <f t="shared" si="460"/>
        <v>-</v>
      </c>
      <c r="Q898" s="9">
        <f t="shared" si="460"/>
        <v>1.7059953529411764</v>
      </c>
      <c r="R898" s="9" t="str">
        <f t="shared" si="460"/>
        <v>-</v>
      </c>
      <c r="S898" s="9" t="str">
        <f t="shared" si="460"/>
        <v>-</v>
      </c>
      <c r="T898" s="9">
        <f t="shared" si="460"/>
        <v>3.2940046470588236</v>
      </c>
      <c r="U898" s="9">
        <f t="shared" si="460"/>
        <v>1.7059953529411764</v>
      </c>
      <c r="V898" s="9" t="str">
        <f t="shared" si="460"/>
        <v>-</v>
      </c>
      <c r="W898" s="9" t="str">
        <f t="shared" si="460"/>
        <v>-</v>
      </c>
      <c r="X898" s="9" t="str">
        <f t="shared" si="460"/>
        <v>-</v>
      </c>
      <c r="Y898" s="9" t="str">
        <f t="shared" si="460"/>
        <v>-</v>
      </c>
      <c r="Z898" s="9">
        <f t="shared" si="460"/>
        <v>0.70599535294117644</v>
      </c>
      <c r="AA898" s="9" t="str">
        <f t="shared" si="460"/>
        <v>-</v>
      </c>
      <c r="AB898" s="9">
        <f t="shared" si="460"/>
        <v>1.7059953529411764</v>
      </c>
      <c r="AC898" s="9" t="str">
        <f t="shared" si="460"/>
        <v>-</v>
      </c>
      <c r="AD898" s="9" t="str">
        <f t="shared" si="460"/>
        <v>-</v>
      </c>
      <c r="AE898" s="9" t="str">
        <f t="shared" si="460"/>
        <v>-</v>
      </c>
      <c r="AF898" s="9" t="str">
        <f t="shared" si="460"/>
        <v>-</v>
      </c>
      <c r="AG898" s="9">
        <f t="shared" si="460"/>
        <v>0.29400464705882356</v>
      </c>
      <c r="AH898" s="9" t="str">
        <f t="shared" si="460"/>
        <v>-</v>
      </c>
      <c r="AI898" s="9" t="str">
        <f t="shared" si="460"/>
        <v>-</v>
      </c>
      <c r="AJ898" s="9">
        <f t="shared" ref="AJ898:BI898" si="461">IF(AJ703="-","-",ABS(AJ703-$BK703))</f>
        <v>1.2940046470588236</v>
      </c>
      <c r="AK898" s="9">
        <f t="shared" si="461"/>
        <v>0.70599535294117644</v>
      </c>
      <c r="AL898" s="9" t="str">
        <f t="shared" si="461"/>
        <v>-</v>
      </c>
      <c r="AM898" s="9">
        <f t="shared" si="461"/>
        <v>2.2940046470588236</v>
      </c>
      <c r="AN898" s="9">
        <f t="shared" si="461"/>
        <v>2.2940046470588236</v>
      </c>
      <c r="AO898" s="9" t="str">
        <f t="shared" si="461"/>
        <v>-</v>
      </c>
      <c r="AP898" s="9" t="str">
        <f t="shared" si="461"/>
        <v>-</v>
      </c>
      <c r="AQ898" s="9" t="str">
        <f t="shared" si="461"/>
        <v>-</v>
      </c>
      <c r="AR898" s="9" t="str">
        <f t="shared" si="461"/>
        <v>-</v>
      </c>
      <c r="AS898" s="9">
        <f t="shared" si="461"/>
        <v>1.7059953529411764</v>
      </c>
      <c r="AT898" s="9" t="str">
        <f t="shared" si="461"/>
        <v>-</v>
      </c>
      <c r="AU898" s="9" t="str">
        <f t="shared" si="461"/>
        <v>-</v>
      </c>
      <c r="AV898" s="9" t="str">
        <f t="shared" si="461"/>
        <v>-</v>
      </c>
      <c r="AW898" s="9" t="str">
        <f t="shared" si="461"/>
        <v>-</v>
      </c>
      <c r="AX898" s="9" t="str">
        <f t="shared" si="461"/>
        <v>-</v>
      </c>
      <c r="AY898" s="9" t="str">
        <f t="shared" si="461"/>
        <v>-</v>
      </c>
      <c r="AZ898" s="9" t="str">
        <f t="shared" si="461"/>
        <v>-</v>
      </c>
      <c r="BA898" s="9" t="str">
        <f t="shared" si="461"/>
        <v>-</v>
      </c>
      <c r="BB898" s="9">
        <f t="shared" si="461"/>
        <v>1.7059953529411764</v>
      </c>
      <c r="BC898" s="9">
        <f t="shared" si="461"/>
        <v>2.2940046470588236</v>
      </c>
      <c r="BD898" s="9" t="str">
        <f t="shared" si="461"/>
        <v>-</v>
      </c>
      <c r="BE898" s="9">
        <f t="shared" si="461"/>
        <v>0.70599535294117644</v>
      </c>
      <c r="BF898" s="9">
        <f t="shared" si="461"/>
        <v>2.2940046470588236</v>
      </c>
      <c r="BG898" s="9" t="str">
        <f t="shared" si="461"/>
        <v>-</v>
      </c>
      <c r="BH898" s="9" t="str">
        <f t="shared" si="461"/>
        <v>-</v>
      </c>
      <c r="BI898" s="9" t="str">
        <f t="shared" si="461"/>
        <v>-</v>
      </c>
      <c r="BJ898" s="37"/>
      <c r="BK898" s="34"/>
      <c r="BR898" s="25"/>
      <c r="BS898" s="25"/>
      <c r="BV898" s="25"/>
      <c r="BW898" s="25"/>
      <c r="BX898" s="25"/>
    </row>
    <row r="899" spans="1:76">
      <c r="A899" s="38">
        <f t="shared" si="362"/>
        <v>115</v>
      </c>
      <c r="B899" s="36">
        <f t="shared" si="459"/>
        <v>55</v>
      </c>
      <c r="C899" s="36">
        <f t="shared" si="459"/>
        <v>2</v>
      </c>
      <c r="D899" s="9">
        <f t="shared" ref="D899:AI899" si="462">IF(D704="-","-",ABS(D704-$BK704))</f>
        <v>2.3570288571428568</v>
      </c>
      <c r="E899" s="9" t="str">
        <f t="shared" si="462"/>
        <v>-</v>
      </c>
      <c r="F899" s="9" t="str">
        <f t="shared" si="462"/>
        <v>-</v>
      </c>
      <c r="G899" s="9" t="str">
        <f t="shared" si="462"/>
        <v>-</v>
      </c>
      <c r="H899" s="9" t="str">
        <f t="shared" si="462"/>
        <v>-</v>
      </c>
      <c r="I899" s="9" t="str">
        <f t="shared" si="462"/>
        <v>-</v>
      </c>
      <c r="J899" s="9" t="str">
        <f t="shared" si="462"/>
        <v>-</v>
      </c>
      <c r="K899" s="9" t="str">
        <f t="shared" si="462"/>
        <v>-</v>
      </c>
      <c r="L899" s="9" t="str">
        <f t="shared" si="462"/>
        <v>-</v>
      </c>
      <c r="M899" s="9">
        <f t="shared" si="462"/>
        <v>0.35702885714285681</v>
      </c>
      <c r="N899" s="9" t="str">
        <f t="shared" si="462"/>
        <v>-</v>
      </c>
      <c r="O899" s="9" t="str">
        <f t="shared" si="462"/>
        <v>-</v>
      </c>
      <c r="P899" s="9" t="str">
        <f t="shared" si="462"/>
        <v>-</v>
      </c>
      <c r="Q899" s="9">
        <f t="shared" si="462"/>
        <v>0.64297114285714319</v>
      </c>
      <c r="R899" s="9" t="str">
        <f t="shared" si="462"/>
        <v>-</v>
      </c>
      <c r="S899" s="9" t="str">
        <f t="shared" si="462"/>
        <v>-</v>
      </c>
      <c r="T899" s="9">
        <f t="shared" si="462"/>
        <v>0.35702885714285681</v>
      </c>
      <c r="U899" s="9">
        <f t="shared" si="462"/>
        <v>4.6429711428571432</v>
      </c>
      <c r="V899" s="9" t="str">
        <f t="shared" si="462"/>
        <v>-</v>
      </c>
      <c r="W899" s="9" t="str">
        <f t="shared" si="462"/>
        <v>-</v>
      </c>
      <c r="X899" s="9" t="str">
        <f t="shared" si="462"/>
        <v>-</v>
      </c>
      <c r="Y899" s="9" t="str">
        <f t="shared" si="462"/>
        <v>-</v>
      </c>
      <c r="Z899" s="9">
        <f t="shared" si="462"/>
        <v>3.6429711428571432</v>
      </c>
      <c r="AA899" s="9" t="str">
        <f t="shared" si="462"/>
        <v>-</v>
      </c>
      <c r="AB899" s="9" t="str">
        <f t="shared" si="462"/>
        <v>-</v>
      </c>
      <c r="AC899" s="9" t="str">
        <f t="shared" si="462"/>
        <v>-</v>
      </c>
      <c r="AD899" s="9" t="str">
        <f t="shared" si="462"/>
        <v>-</v>
      </c>
      <c r="AE899" s="9" t="str">
        <f t="shared" si="462"/>
        <v>-</v>
      </c>
      <c r="AF899" s="9" t="str">
        <f t="shared" si="462"/>
        <v>-</v>
      </c>
      <c r="AG899" s="9">
        <f t="shared" si="462"/>
        <v>1.3570288571428568</v>
      </c>
      <c r="AH899" s="9" t="str">
        <f t="shared" si="462"/>
        <v>-</v>
      </c>
      <c r="AI899" s="9" t="str">
        <f t="shared" si="462"/>
        <v>-</v>
      </c>
      <c r="AJ899" s="9">
        <f t="shared" ref="AJ899:BI899" si="463">IF(AJ704="-","-",ABS(AJ704-$BK704))</f>
        <v>1.3570288571428568</v>
      </c>
      <c r="AK899" s="9" t="str">
        <f t="shared" si="463"/>
        <v>-</v>
      </c>
      <c r="AL899" s="9">
        <f t="shared" si="463"/>
        <v>1.3570288571428568</v>
      </c>
      <c r="AM899" s="9">
        <f t="shared" si="463"/>
        <v>0.64297114285714319</v>
      </c>
      <c r="AN899" s="9">
        <f t="shared" si="463"/>
        <v>1.3570288571428568</v>
      </c>
      <c r="AO899" s="9" t="str">
        <f t="shared" si="463"/>
        <v>-</v>
      </c>
      <c r="AP899" s="9" t="str">
        <f t="shared" si="463"/>
        <v>-</v>
      </c>
      <c r="AQ899" s="9" t="str">
        <f t="shared" si="463"/>
        <v>-</v>
      </c>
      <c r="AR899" s="9" t="str">
        <f t="shared" si="463"/>
        <v>-</v>
      </c>
      <c r="AS899" s="9">
        <f t="shared" si="463"/>
        <v>3.3570288571428568</v>
      </c>
      <c r="AT899" s="9" t="str">
        <f t="shared" si="463"/>
        <v>-</v>
      </c>
      <c r="AU899" s="9" t="str">
        <f t="shared" si="463"/>
        <v>-</v>
      </c>
      <c r="AV899" s="9" t="str">
        <f t="shared" si="463"/>
        <v>-</v>
      </c>
      <c r="AW899" s="9" t="str">
        <f t="shared" si="463"/>
        <v>-</v>
      </c>
      <c r="AX899" s="9" t="str">
        <f t="shared" si="463"/>
        <v>-</v>
      </c>
      <c r="AY899" s="9" t="str">
        <f t="shared" si="463"/>
        <v>-</v>
      </c>
      <c r="AZ899" s="9" t="str">
        <f t="shared" si="463"/>
        <v>-</v>
      </c>
      <c r="BA899" s="9" t="str">
        <f t="shared" si="463"/>
        <v>-</v>
      </c>
      <c r="BB899" s="9" t="str">
        <f t="shared" si="463"/>
        <v>-</v>
      </c>
      <c r="BC899" s="9">
        <f t="shared" si="463"/>
        <v>0.35702885714285681</v>
      </c>
      <c r="BD899" s="9" t="str">
        <f t="shared" si="463"/>
        <v>-</v>
      </c>
      <c r="BE899" s="9">
        <f t="shared" si="463"/>
        <v>2.6429711428571432</v>
      </c>
      <c r="BF899" s="9" t="str">
        <f t="shared" si="463"/>
        <v>-</v>
      </c>
      <c r="BG899" s="9" t="str">
        <f t="shared" si="463"/>
        <v>-</v>
      </c>
      <c r="BH899" s="9" t="str">
        <f t="shared" si="463"/>
        <v>-</v>
      </c>
      <c r="BI899" s="9" t="str">
        <f t="shared" si="463"/>
        <v>-</v>
      </c>
      <c r="BJ899" s="37"/>
      <c r="BK899" s="34"/>
      <c r="BR899" s="25"/>
      <c r="BS899" s="25"/>
      <c r="BV899" s="25"/>
      <c r="BW899" s="25"/>
      <c r="BX899" s="25"/>
    </row>
    <row r="900" spans="1:76">
      <c r="A900" s="38">
        <f t="shared" si="362"/>
        <v>116</v>
      </c>
      <c r="B900" s="36">
        <f t="shared" si="459"/>
        <v>55</v>
      </c>
      <c r="C900" s="36">
        <f t="shared" si="459"/>
        <v>3</v>
      </c>
      <c r="D900" s="9">
        <f t="shared" ref="D900:AI900" si="464">IF(D705="-","-",ABS(D705-$BK705))</f>
        <v>1.1334483333333338</v>
      </c>
      <c r="E900" s="9" t="str">
        <f t="shared" si="464"/>
        <v>-</v>
      </c>
      <c r="F900" s="9" t="str">
        <f t="shared" si="464"/>
        <v>-</v>
      </c>
      <c r="G900" s="9" t="str">
        <f t="shared" si="464"/>
        <v>-</v>
      </c>
      <c r="H900" s="9" t="str">
        <f t="shared" si="464"/>
        <v>-</v>
      </c>
      <c r="I900" s="9" t="str">
        <f t="shared" si="464"/>
        <v>-</v>
      </c>
      <c r="J900" s="9" t="str">
        <f t="shared" si="464"/>
        <v>-</v>
      </c>
      <c r="K900" s="9" t="str">
        <f t="shared" si="464"/>
        <v>-</v>
      </c>
      <c r="L900" s="9" t="str">
        <f t="shared" si="464"/>
        <v>-</v>
      </c>
      <c r="M900" s="9" t="str">
        <f t="shared" si="464"/>
        <v>-</v>
      </c>
      <c r="N900" s="9" t="str">
        <f t="shared" si="464"/>
        <v>-</v>
      </c>
      <c r="O900" s="9" t="str">
        <f t="shared" si="464"/>
        <v>-</v>
      </c>
      <c r="P900" s="9" t="str">
        <f t="shared" si="464"/>
        <v>-</v>
      </c>
      <c r="Q900" s="9">
        <f t="shared" si="464"/>
        <v>3.1334483333333338</v>
      </c>
      <c r="R900" s="9" t="str">
        <f t="shared" si="464"/>
        <v>-</v>
      </c>
      <c r="S900" s="9" t="str">
        <f t="shared" si="464"/>
        <v>-</v>
      </c>
      <c r="T900" s="9">
        <f t="shared" si="464"/>
        <v>2.1334483333333338</v>
      </c>
      <c r="U900" s="9">
        <f t="shared" si="464"/>
        <v>1.8665516666666662</v>
      </c>
      <c r="V900" s="9" t="str">
        <f t="shared" si="464"/>
        <v>-</v>
      </c>
      <c r="W900" s="9" t="str">
        <f t="shared" si="464"/>
        <v>-</v>
      </c>
      <c r="X900" s="9" t="str">
        <f t="shared" si="464"/>
        <v>-</v>
      </c>
      <c r="Y900" s="9" t="str">
        <f t="shared" si="464"/>
        <v>-</v>
      </c>
      <c r="Z900" s="9">
        <f t="shared" si="464"/>
        <v>1.1334483333333338</v>
      </c>
      <c r="AA900" s="9" t="str">
        <f t="shared" si="464"/>
        <v>-</v>
      </c>
      <c r="AB900" s="9" t="str">
        <f t="shared" si="464"/>
        <v>-</v>
      </c>
      <c r="AC900" s="9" t="str">
        <f t="shared" si="464"/>
        <v>-</v>
      </c>
      <c r="AD900" s="9" t="str">
        <f t="shared" si="464"/>
        <v>-</v>
      </c>
      <c r="AE900" s="9" t="str">
        <f t="shared" si="464"/>
        <v>-</v>
      </c>
      <c r="AF900" s="9" t="str">
        <f t="shared" si="464"/>
        <v>-</v>
      </c>
      <c r="AG900" s="9">
        <f t="shared" si="464"/>
        <v>0.13344833333333384</v>
      </c>
      <c r="AH900" s="9" t="str">
        <f t="shared" si="464"/>
        <v>-</v>
      </c>
      <c r="AI900" s="9" t="str">
        <f t="shared" si="464"/>
        <v>-</v>
      </c>
      <c r="AJ900" s="9">
        <f t="shared" ref="AJ900:BI900" si="465">IF(AJ705="-","-",ABS(AJ705-$BK705))</f>
        <v>1.8665516666666662</v>
      </c>
      <c r="AK900" s="9" t="str">
        <f t="shared" si="465"/>
        <v>-</v>
      </c>
      <c r="AL900" s="9">
        <f t="shared" si="465"/>
        <v>1.8665516666666662</v>
      </c>
      <c r="AM900" s="9">
        <f t="shared" si="465"/>
        <v>0.86655166666666616</v>
      </c>
      <c r="AN900" s="9">
        <f t="shared" si="465"/>
        <v>1.8665516666666662</v>
      </c>
      <c r="AO900" s="9" t="str">
        <f t="shared" si="465"/>
        <v>-</v>
      </c>
      <c r="AP900" s="9" t="str">
        <f t="shared" si="465"/>
        <v>-</v>
      </c>
      <c r="AQ900" s="9" t="str">
        <f t="shared" si="465"/>
        <v>-</v>
      </c>
      <c r="AR900" s="9" t="str">
        <f t="shared" si="465"/>
        <v>-</v>
      </c>
      <c r="AS900" s="9">
        <f t="shared" si="465"/>
        <v>0.13344833333333384</v>
      </c>
      <c r="AT900" s="9" t="str">
        <f t="shared" si="465"/>
        <v>-</v>
      </c>
      <c r="AU900" s="9" t="str">
        <f t="shared" si="465"/>
        <v>-</v>
      </c>
      <c r="AV900" s="9" t="str">
        <f t="shared" si="465"/>
        <v>-</v>
      </c>
      <c r="AW900" s="9" t="str">
        <f t="shared" si="465"/>
        <v>-</v>
      </c>
      <c r="AX900" s="9" t="str">
        <f t="shared" si="465"/>
        <v>-</v>
      </c>
      <c r="AY900" s="9" t="str">
        <f t="shared" si="465"/>
        <v>-</v>
      </c>
      <c r="AZ900" s="9">
        <f t="shared" si="465"/>
        <v>0.13344833333333384</v>
      </c>
      <c r="BA900" s="9" t="str">
        <f t="shared" si="465"/>
        <v>-</v>
      </c>
      <c r="BB900" s="9">
        <f t="shared" si="465"/>
        <v>1.1334483333333338</v>
      </c>
      <c r="BC900" s="9">
        <f t="shared" si="465"/>
        <v>0.86655166666666616</v>
      </c>
      <c r="BD900" s="9" t="str">
        <f t="shared" si="465"/>
        <v>-</v>
      </c>
      <c r="BE900" s="9">
        <f t="shared" si="465"/>
        <v>0.13344833333333384</v>
      </c>
      <c r="BF900" s="9" t="str">
        <f t="shared" si="465"/>
        <v>-</v>
      </c>
      <c r="BG900" s="9" t="str">
        <f t="shared" si="465"/>
        <v>-</v>
      </c>
      <c r="BH900" s="9" t="str">
        <f t="shared" si="465"/>
        <v>-</v>
      </c>
      <c r="BI900" s="9" t="str">
        <f t="shared" si="465"/>
        <v>-</v>
      </c>
      <c r="BJ900" s="37"/>
      <c r="BK900" s="34"/>
      <c r="BR900" s="25"/>
      <c r="BS900" s="25"/>
      <c r="BV900" s="25"/>
      <c r="BW900" s="25"/>
      <c r="BX900" s="25"/>
    </row>
    <row r="901" spans="1:76">
      <c r="A901" s="38">
        <f t="shared" si="362"/>
        <v>117</v>
      </c>
      <c r="B901" s="36">
        <f t="shared" si="459"/>
        <v>56</v>
      </c>
      <c r="C901" s="36">
        <f t="shared" si="459"/>
        <v>1</v>
      </c>
      <c r="D901" s="9">
        <f t="shared" ref="D901:AI901" si="466">IF(D706="-","-",ABS(D706-$BK706))</f>
        <v>0.22738872727272774</v>
      </c>
      <c r="E901" s="9" t="str">
        <f t="shared" si="466"/>
        <v>-</v>
      </c>
      <c r="F901" s="9">
        <f t="shared" si="466"/>
        <v>1.7726112727272723</v>
      </c>
      <c r="G901" s="9" t="str">
        <f t="shared" si="466"/>
        <v>-</v>
      </c>
      <c r="H901" s="9" t="str">
        <f t="shared" si="466"/>
        <v>-</v>
      </c>
      <c r="I901" s="9" t="str">
        <f t="shared" si="466"/>
        <v>-</v>
      </c>
      <c r="J901" s="9" t="str">
        <f t="shared" si="466"/>
        <v>-</v>
      </c>
      <c r="K901" s="9" t="str">
        <f t="shared" si="466"/>
        <v>-</v>
      </c>
      <c r="L901" s="9" t="str">
        <f t="shared" si="466"/>
        <v>-</v>
      </c>
      <c r="M901" s="9">
        <f t="shared" si="466"/>
        <v>0.22738872727272774</v>
      </c>
      <c r="N901" s="9" t="str">
        <f t="shared" si="466"/>
        <v>-</v>
      </c>
      <c r="O901" s="9" t="str">
        <f t="shared" si="466"/>
        <v>-</v>
      </c>
      <c r="P901" s="9" t="str">
        <f t="shared" si="466"/>
        <v>-</v>
      </c>
      <c r="Q901" s="9">
        <f t="shared" si="466"/>
        <v>1.2273887272727277</v>
      </c>
      <c r="R901" s="9" t="str">
        <f t="shared" si="466"/>
        <v>-</v>
      </c>
      <c r="S901" s="9" t="str">
        <f t="shared" si="466"/>
        <v>-</v>
      </c>
      <c r="T901" s="9">
        <f t="shared" si="466"/>
        <v>2.7726112727272723</v>
      </c>
      <c r="U901" s="9">
        <f t="shared" si="466"/>
        <v>3.2273887272727277</v>
      </c>
      <c r="V901" s="9" t="str">
        <f t="shared" si="466"/>
        <v>-</v>
      </c>
      <c r="W901" s="9" t="str">
        <f t="shared" si="466"/>
        <v>-</v>
      </c>
      <c r="X901" s="9" t="str">
        <f t="shared" si="466"/>
        <v>-</v>
      </c>
      <c r="Y901" s="9" t="str">
        <f t="shared" si="466"/>
        <v>-</v>
      </c>
      <c r="Z901" s="9">
        <f t="shared" si="466"/>
        <v>1.2273887272727277</v>
      </c>
      <c r="AA901" s="9" t="str">
        <f t="shared" si="466"/>
        <v>-</v>
      </c>
      <c r="AB901" s="9">
        <f t="shared" si="466"/>
        <v>0.77261127272727226</v>
      </c>
      <c r="AC901" s="9" t="str">
        <f t="shared" si="466"/>
        <v>-</v>
      </c>
      <c r="AD901" s="9" t="str">
        <f t="shared" si="466"/>
        <v>-</v>
      </c>
      <c r="AE901" s="9" t="str">
        <f t="shared" si="466"/>
        <v>-</v>
      </c>
      <c r="AF901" s="9" t="str">
        <f t="shared" si="466"/>
        <v>-</v>
      </c>
      <c r="AG901" s="9">
        <f t="shared" si="466"/>
        <v>0.77261127272727226</v>
      </c>
      <c r="AH901" s="9" t="str">
        <f t="shared" si="466"/>
        <v>-</v>
      </c>
      <c r="AI901" s="9">
        <f t="shared" si="466"/>
        <v>0.22738872727272774</v>
      </c>
      <c r="AJ901" s="9">
        <f t="shared" ref="AJ901:BI901" si="467">IF(AJ706="-","-",ABS(AJ706-$BK706))</f>
        <v>1.2273887272727277</v>
      </c>
      <c r="AK901" s="9">
        <f t="shared" si="467"/>
        <v>2.2273887272727277</v>
      </c>
      <c r="AL901" s="9">
        <f t="shared" si="467"/>
        <v>0.77261127272727226</v>
      </c>
      <c r="AM901" s="9">
        <f t="shared" si="467"/>
        <v>0.22738872727272774</v>
      </c>
      <c r="AN901" s="9">
        <f t="shared" si="467"/>
        <v>0.77261127272727226</v>
      </c>
      <c r="AO901" s="9" t="str">
        <f t="shared" si="467"/>
        <v>-</v>
      </c>
      <c r="AP901" s="9">
        <f t="shared" si="467"/>
        <v>0.22738872727272774</v>
      </c>
      <c r="AQ901" s="9" t="str">
        <f t="shared" si="467"/>
        <v>-</v>
      </c>
      <c r="AR901" s="9" t="str">
        <f t="shared" si="467"/>
        <v>-</v>
      </c>
      <c r="AS901" s="9" t="str">
        <f t="shared" si="467"/>
        <v>-</v>
      </c>
      <c r="AT901" s="9" t="str">
        <f t="shared" si="467"/>
        <v>-</v>
      </c>
      <c r="AU901" s="9" t="str">
        <f t="shared" si="467"/>
        <v>-</v>
      </c>
      <c r="AV901" s="9" t="str">
        <f t="shared" si="467"/>
        <v>-</v>
      </c>
      <c r="AW901" s="9">
        <f t="shared" si="467"/>
        <v>1.7726112727272723</v>
      </c>
      <c r="AX901" s="9" t="str">
        <f t="shared" si="467"/>
        <v>-</v>
      </c>
      <c r="AY901" s="9" t="str">
        <f t="shared" si="467"/>
        <v>-</v>
      </c>
      <c r="AZ901" s="9" t="str">
        <f t="shared" si="467"/>
        <v>-</v>
      </c>
      <c r="BA901" s="9" t="str">
        <f t="shared" si="467"/>
        <v>-</v>
      </c>
      <c r="BB901" s="9">
        <f t="shared" si="467"/>
        <v>1.2273887272727277</v>
      </c>
      <c r="BC901" s="9">
        <f t="shared" si="467"/>
        <v>0.77261127272727226</v>
      </c>
      <c r="BD901" s="9" t="str">
        <f t="shared" si="467"/>
        <v>-</v>
      </c>
      <c r="BE901" s="9">
        <f t="shared" si="467"/>
        <v>2.2273887272727277</v>
      </c>
      <c r="BF901" s="9">
        <f t="shared" si="467"/>
        <v>0.77261127272727226</v>
      </c>
      <c r="BG901" s="9" t="str">
        <f t="shared" si="467"/>
        <v>-</v>
      </c>
      <c r="BH901" s="9">
        <f t="shared" si="467"/>
        <v>2.7726112727272723</v>
      </c>
      <c r="BI901" s="9" t="str">
        <f t="shared" si="467"/>
        <v>-</v>
      </c>
      <c r="BJ901" s="37"/>
      <c r="BK901" s="34"/>
      <c r="BR901" s="25"/>
      <c r="BS901" s="25"/>
      <c r="BV901" s="25"/>
      <c r="BW901" s="25"/>
      <c r="BX901" s="25"/>
    </row>
    <row r="902" spans="1:76">
      <c r="A902" s="38">
        <f t="shared" si="362"/>
        <v>118</v>
      </c>
      <c r="B902" s="36">
        <f t="shared" si="459"/>
        <v>56</v>
      </c>
      <c r="C902" s="36">
        <f t="shared" si="459"/>
        <v>2</v>
      </c>
      <c r="D902" s="9">
        <f t="shared" ref="D902:AI902" si="468">IF(D707="-","-",ABS(D707-$BK707))</f>
        <v>0.99988299999999963</v>
      </c>
      <c r="E902" s="9" t="str">
        <f t="shared" si="468"/>
        <v>-</v>
      </c>
      <c r="F902" s="9" t="str">
        <f t="shared" si="468"/>
        <v>-</v>
      </c>
      <c r="G902" s="9" t="str">
        <f t="shared" si="468"/>
        <v>-</v>
      </c>
      <c r="H902" s="9" t="str">
        <f t="shared" si="468"/>
        <v>-</v>
      </c>
      <c r="I902" s="9" t="str">
        <f t="shared" si="468"/>
        <v>-</v>
      </c>
      <c r="J902" s="9" t="str">
        <f t="shared" si="468"/>
        <v>-</v>
      </c>
      <c r="K902" s="9" t="str">
        <f t="shared" si="468"/>
        <v>-</v>
      </c>
      <c r="L902" s="9" t="str">
        <f t="shared" si="468"/>
        <v>-</v>
      </c>
      <c r="M902" s="9" t="str">
        <f t="shared" si="468"/>
        <v>-</v>
      </c>
      <c r="N902" s="9" t="str">
        <f t="shared" si="468"/>
        <v>-</v>
      </c>
      <c r="O902" s="9" t="str">
        <f t="shared" si="468"/>
        <v>-</v>
      </c>
      <c r="P902" s="9" t="str">
        <f t="shared" si="468"/>
        <v>-</v>
      </c>
      <c r="Q902" s="9">
        <f t="shared" si="468"/>
        <v>2.0001170000000004</v>
      </c>
      <c r="R902" s="9" t="str">
        <f t="shared" si="468"/>
        <v>-</v>
      </c>
      <c r="S902" s="9" t="str">
        <f t="shared" si="468"/>
        <v>-</v>
      </c>
      <c r="T902" s="9">
        <f t="shared" si="468"/>
        <v>1.9998829999999996</v>
      </c>
      <c r="U902" s="9">
        <f t="shared" si="468"/>
        <v>2.0001170000000004</v>
      </c>
      <c r="V902" s="9" t="str">
        <f t="shared" si="468"/>
        <v>-</v>
      </c>
      <c r="W902" s="9" t="str">
        <f t="shared" si="468"/>
        <v>-</v>
      </c>
      <c r="X902" s="9" t="str">
        <f t="shared" si="468"/>
        <v>-</v>
      </c>
      <c r="Y902" s="9" t="str">
        <f t="shared" si="468"/>
        <v>-</v>
      </c>
      <c r="Z902" s="9">
        <f t="shared" si="468"/>
        <v>3.0001170000000004</v>
      </c>
      <c r="AA902" s="9" t="str">
        <f t="shared" si="468"/>
        <v>-</v>
      </c>
      <c r="AB902" s="9">
        <f t="shared" si="468"/>
        <v>1.0001170000000004</v>
      </c>
      <c r="AC902" s="9" t="str">
        <f t="shared" si="468"/>
        <v>-</v>
      </c>
      <c r="AD902" s="9" t="str">
        <f t="shared" si="468"/>
        <v>-</v>
      </c>
      <c r="AE902" s="9" t="str">
        <f t="shared" si="468"/>
        <v>-</v>
      </c>
      <c r="AF902" s="9" t="str">
        <f t="shared" si="468"/>
        <v>-</v>
      </c>
      <c r="AG902" s="9">
        <f t="shared" si="468"/>
        <v>0.99988299999999963</v>
      </c>
      <c r="AH902" s="9" t="str">
        <f t="shared" si="468"/>
        <v>-</v>
      </c>
      <c r="AI902" s="9" t="str">
        <f t="shared" si="468"/>
        <v>-</v>
      </c>
      <c r="AJ902" s="9" t="str">
        <f t="shared" ref="AJ902:BI902" si="469">IF(AJ707="-","-",ABS(AJ707-$BK707))</f>
        <v>-</v>
      </c>
      <c r="AK902" s="9" t="str">
        <f t="shared" si="469"/>
        <v>-</v>
      </c>
      <c r="AL902" s="9" t="str">
        <f t="shared" si="469"/>
        <v>-</v>
      </c>
      <c r="AM902" s="9">
        <f t="shared" si="469"/>
        <v>0.99988299999999963</v>
      </c>
      <c r="AN902" s="9">
        <f t="shared" si="469"/>
        <v>1.9998829999999996</v>
      </c>
      <c r="AO902" s="9" t="str">
        <f t="shared" si="469"/>
        <v>-</v>
      </c>
      <c r="AP902" s="9">
        <f t="shared" si="469"/>
        <v>1.0001170000000004</v>
      </c>
      <c r="AQ902" s="9" t="str">
        <f t="shared" si="469"/>
        <v>-</v>
      </c>
      <c r="AR902" s="9" t="str">
        <f t="shared" si="469"/>
        <v>-</v>
      </c>
      <c r="AS902" s="9">
        <f t="shared" si="469"/>
        <v>1.1700000000036681E-4</v>
      </c>
      <c r="AT902" s="9" t="str">
        <f t="shared" si="469"/>
        <v>-</v>
      </c>
      <c r="AU902" s="9" t="str">
        <f t="shared" si="469"/>
        <v>-</v>
      </c>
      <c r="AV902" s="9" t="str">
        <f t="shared" si="469"/>
        <v>-</v>
      </c>
      <c r="AW902" s="9" t="str">
        <f t="shared" si="469"/>
        <v>-</v>
      </c>
      <c r="AX902" s="9" t="str">
        <f t="shared" si="469"/>
        <v>-</v>
      </c>
      <c r="AY902" s="9" t="str">
        <f t="shared" si="469"/>
        <v>-</v>
      </c>
      <c r="AZ902" s="9" t="str">
        <f t="shared" si="469"/>
        <v>-</v>
      </c>
      <c r="BA902" s="9" t="str">
        <f t="shared" si="469"/>
        <v>-</v>
      </c>
      <c r="BB902" s="9" t="str">
        <f t="shared" si="469"/>
        <v>-</v>
      </c>
      <c r="BC902" s="9">
        <f t="shared" si="469"/>
        <v>0.99988299999999963</v>
      </c>
      <c r="BD902" s="9" t="str">
        <f t="shared" si="469"/>
        <v>-</v>
      </c>
      <c r="BE902" s="9">
        <f t="shared" si="469"/>
        <v>0.99988299999999963</v>
      </c>
      <c r="BF902" s="9" t="str">
        <f t="shared" si="469"/>
        <v>-</v>
      </c>
      <c r="BG902" s="9" t="str">
        <f t="shared" si="469"/>
        <v>-</v>
      </c>
      <c r="BH902" s="9" t="str">
        <f t="shared" si="469"/>
        <v>-</v>
      </c>
      <c r="BI902" s="9" t="str">
        <f t="shared" si="469"/>
        <v>-</v>
      </c>
      <c r="BJ902" s="37"/>
      <c r="BK902" s="34"/>
      <c r="BR902" s="25"/>
      <c r="BS902" s="25"/>
      <c r="BV902" s="25"/>
      <c r="BW902" s="25"/>
      <c r="BX902" s="25"/>
    </row>
    <row r="903" spans="1:76">
      <c r="A903" s="38">
        <f t="shared" si="362"/>
        <v>119</v>
      </c>
      <c r="B903" s="36">
        <f t="shared" si="459"/>
        <v>56</v>
      </c>
      <c r="C903" s="36">
        <f t="shared" si="459"/>
        <v>3</v>
      </c>
      <c r="D903" s="9">
        <f t="shared" ref="D903:AI903" si="470">IF(D708="-","-",ABS(D708-$BK708))</f>
        <v>0.80011799999999944</v>
      </c>
      <c r="E903" s="9" t="str">
        <f t="shared" si="470"/>
        <v>-</v>
      </c>
      <c r="F903" s="9" t="str">
        <f t="shared" si="470"/>
        <v>-</v>
      </c>
      <c r="G903" s="9" t="str">
        <f t="shared" si="470"/>
        <v>-</v>
      </c>
      <c r="H903" s="9" t="str">
        <f t="shared" si="470"/>
        <v>-</v>
      </c>
      <c r="I903" s="9" t="str">
        <f t="shared" si="470"/>
        <v>-</v>
      </c>
      <c r="J903" s="9" t="str">
        <f t="shared" si="470"/>
        <v>-</v>
      </c>
      <c r="K903" s="9" t="str">
        <f t="shared" si="470"/>
        <v>-</v>
      </c>
      <c r="L903" s="9" t="str">
        <f t="shared" si="470"/>
        <v>-</v>
      </c>
      <c r="M903" s="9" t="str">
        <f t="shared" si="470"/>
        <v>-</v>
      </c>
      <c r="N903" s="9" t="str">
        <f t="shared" si="470"/>
        <v>-</v>
      </c>
      <c r="O903" s="9" t="str">
        <f t="shared" si="470"/>
        <v>-</v>
      </c>
      <c r="P903" s="9" t="str">
        <f t="shared" si="470"/>
        <v>-</v>
      </c>
      <c r="Q903" s="9">
        <f t="shared" si="470"/>
        <v>0.80011799999999944</v>
      </c>
      <c r="R903" s="9" t="str">
        <f t="shared" si="470"/>
        <v>-</v>
      </c>
      <c r="S903" s="9" t="str">
        <f t="shared" si="470"/>
        <v>-</v>
      </c>
      <c r="T903" s="9">
        <f t="shared" si="470"/>
        <v>1.1998820000000006</v>
      </c>
      <c r="U903" s="9">
        <f t="shared" si="470"/>
        <v>3.1998820000000006</v>
      </c>
      <c r="V903" s="9" t="str">
        <f t="shared" si="470"/>
        <v>-</v>
      </c>
      <c r="W903" s="9" t="str">
        <f t="shared" si="470"/>
        <v>-</v>
      </c>
      <c r="X903" s="9" t="str">
        <f t="shared" si="470"/>
        <v>-</v>
      </c>
      <c r="Y903" s="9" t="str">
        <f t="shared" si="470"/>
        <v>-</v>
      </c>
      <c r="Z903" s="9">
        <f t="shared" si="470"/>
        <v>2.8001179999999994</v>
      </c>
      <c r="AA903" s="9" t="str">
        <f t="shared" si="470"/>
        <v>-</v>
      </c>
      <c r="AB903" s="9">
        <f t="shared" si="470"/>
        <v>2.8001179999999994</v>
      </c>
      <c r="AC903" s="9" t="str">
        <f t="shared" si="470"/>
        <v>-</v>
      </c>
      <c r="AD903" s="9" t="str">
        <f t="shared" si="470"/>
        <v>-</v>
      </c>
      <c r="AE903" s="9" t="str">
        <f t="shared" si="470"/>
        <v>-</v>
      </c>
      <c r="AF903" s="9" t="str">
        <f t="shared" si="470"/>
        <v>-</v>
      </c>
      <c r="AG903" s="9">
        <f t="shared" si="470"/>
        <v>1.1998820000000006</v>
      </c>
      <c r="AH903" s="9" t="str">
        <f t="shared" si="470"/>
        <v>-</v>
      </c>
      <c r="AI903" s="9" t="str">
        <f t="shared" si="470"/>
        <v>-</v>
      </c>
      <c r="AJ903" s="9">
        <f t="shared" ref="AJ903:BI903" si="471">IF(AJ708="-","-",ABS(AJ708-$BK708))</f>
        <v>1.1998820000000006</v>
      </c>
      <c r="AK903" s="9">
        <f t="shared" si="471"/>
        <v>3.8001179999999994</v>
      </c>
      <c r="AL903" s="9" t="str">
        <f t="shared" si="471"/>
        <v>-</v>
      </c>
      <c r="AM903" s="9">
        <f t="shared" si="471"/>
        <v>0.19988200000000056</v>
      </c>
      <c r="AN903" s="9">
        <f t="shared" si="471"/>
        <v>2.1998820000000006</v>
      </c>
      <c r="AO903" s="9" t="str">
        <f t="shared" si="471"/>
        <v>-</v>
      </c>
      <c r="AP903" s="9">
        <f t="shared" si="471"/>
        <v>1.1998820000000006</v>
      </c>
      <c r="AQ903" s="9" t="str">
        <f t="shared" si="471"/>
        <v>-</v>
      </c>
      <c r="AR903" s="9" t="str">
        <f t="shared" si="471"/>
        <v>-</v>
      </c>
      <c r="AS903" s="9" t="str">
        <f t="shared" si="471"/>
        <v>-</v>
      </c>
      <c r="AT903" s="9" t="str">
        <f t="shared" si="471"/>
        <v>-</v>
      </c>
      <c r="AU903" s="9" t="str">
        <f t="shared" si="471"/>
        <v>-</v>
      </c>
      <c r="AV903" s="9" t="str">
        <f t="shared" si="471"/>
        <v>-</v>
      </c>
      <c r="AW903" s="9" t="str">
        <f t="shared" si="471"/>
        <v>-</v>
      </c>
      <c r="AX903" s="9" t="str">
        <f t="shared" si="471"/>
        <v>-</v>
      </c>
      <c r="AY903" s="9" t="str">
        <f t="shared" si="471"/>
        <v>-</v>
      </c>
      <c r="AZ903" s="9" t="str">
        <f t="shared" si="471"/>
        <v>-</v>
      </c>
      <c r="BA903" s="9" t="str">
        <f t="shared" si="471"/>
        <v>-</v>
      </c>
      <c r="BB903" s="9" t="str">
        <f t="shared" si="471"/>
        <v>-</v>
      </c>
      <c r="BC903" s="9">
        <f t="shared" si="471"/>
        <v>1.1998820000000006</v>
      </c>
      <c r="BD903" s="9" t="str">
        <f t="shared" si="471"/>
        <v>-</v>
      </c>
      <c r="BE903" s="9">
        <f t="shared" si="471"/>
        <v>0.19988200000000056</v>
      </c>
      <c r="BF903" s="9" t="str">
        <f t="shared" si="471"/>
        <v>-</v>
      </c>
      <c r="BG903" s="9" t="str">
        <f t="shared" si="471"/>
        <v>-</v>
      </c>
      <c r="BH903" s="9">
        <f t="shared" si="471"/>
        <v>0.80011799999999944</v>
      </c>
      <c r="BI903" s="9" t="str">
        <f t="shared" si="471"/>
        <v>-</v>
      </c>
      <c r="BJ903" s="37"/>
      <c r="BK903" s="34"/>
      <c r="BR903" s="25"/>
      <c r="BS903" s="25"/>
      <c r="BV903" s="25"/>
      <c r="BW903" s="25"/>
      <c r="BX903" s="25"/>
    </row>
    <row r="904" spans="1:76">
      <c r="A904" s="38">
        <f t="shared" si="362"/>
        <v>120</v>
      </c>
      <c r="B904" s="36">
        <f t="shared" si="459"/>
        <v>57</v>
      </c>
      <c r="C904" s="36">
        <f t="shared" si="459"/>
        <v>1</v>
      </c>
      <c r="D904" s="9">
        <f t="shared" ref="D904:AI904" si="472">IF(D709="-","-",ABS(D709-$BK709))</f>
        <v>2.0665476666666667</v>
      </c>
      <c r="E904" s="9" t="str">
        <f t="shared" si="472"/>
        <v>-</v>
      </c>
      <c r="F904" s="9" t="str">
        <f t="shared" si="472"/>
        <v>-</v>
      </c>
      <c r="G904" s="9" t="str">
        <f t="shared" si="472"/>
        <v>-</v>
      </c>
      <c r="H904" s="9" t="str">
        <f t="shared" si="472"/>
        <v>-</v>
      </c>
      <c r="I904" s="9" t="str">
        <f t="shared" si="472"/>
        <v>-</v>
      </c>
      <c r="J904" s="9" t="str">
        <f t="shared" si="472"/>
        <v>-</v>
      </c>
      <c r="K904" s="9" t="str">
        <f t="shared" si="472"/>
        <v>-</v>
      </c>
      <c r="L904" s="9" t="str">
        <f t="shared" si="472"/>
        <v>-</v>
      </c>
      <c r="M904" s="9" t="str">
        <f t="shared" si="472"/>
        <v>-</v>
      </c>
      <c r="N904" s="9" t="str">
        <f t="shared" si="472"/>
        <v>-</v>
      </c>
      <c r="O904" s="9" t="str">
        <f t="shared" si="472"/>
        <v>-</v>
      </c>
      <c r="P904" s="9" t="str">
        <f t="shared" si="472"/>
        <v>-</v>
      </c>
      <c r="Q904" s="9">
        <f t="shared" si="472"/>
        <v>6.6547666666666672E-2</v>
      </c>
      <c r="R904" s="9" t="str">
        <f t="shared" si="472"/>
        <v>-</v>
      </c>
      <c r="S904" s="9" t="str">
        <f t="shared" si="472"/>
        <v>-</v>
      </c>
      <c r="T904" s="9">
        <f t="shared" si="472"/>
        <v>1.9334523333333333</v>
      </c>
      <c r="U904" s="9">
        <f t="shared" si="472"/>
        <v>6.6547666666666672E-2</v>
      </c>
      <c r="V904" s="9" t="str">
        <f t="shared" si="472"/>
        <v>-</v>
      </c>
      <c r="W904" s="9" t="str">
        <f t="shared" si="472"/>
        <v>-</v>
      </c>
      <c r="X904" s="9" t="str">
        <f t="shared" si="472"/>
        <v>-</v>
      </c>
      <c r="Y904" s="9" t="str">
        <f t="shared" si="472"/>
        <v>-</v>
      </c>
      <c r="Z904" s="9">
        <f t="shared" si="472"/>
        <v>2.9334523333333333</v>
      </c>
      <c r="AA904" s="9" t="str">
        <f t="shared" si="472"/>
        <v>-</v>
      </c>
      <c r="AB904" s="9">
        <f t="shared" si="472"/>
        <v>2.9334523333333333</v>
      </c>
      <c r="AC904" s="9" t="str">
        <f t="shared" si="472"/>
        <v>-</v>
      </c>
      <c r="AD904" s="9" t="str">
        <f t="shared" si="472"/>
        <v>-</v>
      </c>
      <c r="AE904" s="9" t="str">
        <f t="shared" si="472"/>
        <v>-</v>
      </c>
      <c r="AF904" s="9" t="str">
        <f t="shared" si="472"/>
        <v>-</v>
      </c>
      <c r="AG904" s="9">
        <f t="shared" si="472"/>
        <v>2.0665476666666667</v>
      </c>
      <c r="AH904" s="9" t="str">
        <f t="shared" si="472"/>
        <v>-</v>
      </c>
      <c r="AI904" s="9" t="str">
        <f t="shared" si="472"/>
        <v>-</v>
      </c>
      <c r="AJ904" s="9">
        <f t="shared" ref="AJ904:BI904" si="473">IF(AJ709="-","-",ABS(AJ709-$BK709))</f>
        <v>1.0665476666666667</v>
      </c>
      <c r="AK904" s="9">
        <f t="shared" si="473"/>
        <v>1.0665476666666667</v>
      </c>
      <c r="AL904" s="9" t="str">
        <f t="shared" si="473"/>
        <v>-</v>
      </c>
      <c r="AM904" s="9">
        <f t="shared" si="473"/>
        <v>6.6547666666666672E-2</v>
      </c>
      <c r="AN904" s="9">
        <f t="shared" si="473"/>
        <v>1.0665476666666667</v>
      </c>
      <c r="AO904" s="9" t="str">
        <f t="shared" si="473"/>
        <v>-</v>
      </c>
      <c r="AP904" s="9" t="str">
        <f t="shared" si="473"/>
        <v>-</v>
      </c>
      <c r="AQ904" s="9" t="str">
        <f t="shared" si="473"/>
        <v>-</v>
      </c>
      <c r="AR904" s="9" t="str">
        <f t="shared" si="473"/>
        <v>-</v>
      </c>
      <c r="AS904" s="9">
        <f t="shared" si="473"/>
        <v>1.9334523333333333</v>
      </c>
      <c r="AT904" s="9" t="str">
        <f t="shared" si="473"/>
        <v>-</v>
      </c>
      <c r="AU904" s="9" t="str">
        <f t="shared" si="473"/>
        <v>-</v>
      </c>
      <c r="AV904" s="9" t="str">
        <f t="shared" si="473"/>
        <v>-</v>
      </c>
      <c r="AW904" s="9" t="str">
        <f t="shared" si="473"/>
        <v>-</v>
      </c>
      <c r="AX904" s="9" t="str">
        <f t="shared" si="473"/>
        <v>-</v>
      </c>
      <c r="AY904" s="9" t="str">
        <f t="shared" si="473"/>
        <v>-</v>
      </c>
      <c r="AZ904" s="9">
        <f t="shared" si="473"/>
        <v>2.0665476666666667</v>
      </c>
      <c r="BA904" s="9" t="str">
        <f t="shared" si="473"/>
        <v>-</v>
      </c>
      <c r="BB904" s="9" t="str">
        <f t="shared" si="473"/>
        <v>-</v>
      </c>
      <c r="BC904" s="9">
        <f t="shared" si="473"/>
        <v>1.0665476666666667</v>
      </c>
      <c r="BD904" s="9" t="str">
        <f t="shared" si="473"/>
        <v>-</v>
      </c>
      <c r="BE904" s="9">
        <f t="shared" si="473"/>
        <v>0.93345233333333333</v>
      </c>
      <c r="BF904" s="9" t="str">
        <f t="shared" si="473"/>
        <v>-</v>
      </c>
      <c r="BG904" s="9" t="str">
        <f t="shared" si="473"/>
        <v>-</v>
      </c>
      <c r="BH904" s="9" t="str">
        <f t="shared" si="473"/>
        <v>-</v>
      </c>
      <c r="BI904" s="9" t="str">
        <f t="shared" si="473"/>
        <v>-</v>
      </c>
      <c r="BJ904" s="37"/>
      <c r="BK904" s="34"/>
      <c r="BR904" s="25"/>
      <c r="BS904" s="25"/>
      <c r="BV904" s="25"/>
      <c r="BW904" s="25"/>
      <c r="BX904" s="25"/>
    </row>
    <row r="905" spans="1:76">
      <c r="A905" s="38">
        <f t="shared" si="362"/>
        <v>121</v>
      </c>
      <c r="B905" s="36">
        <f t="shared" si="459"/>
        <v>57</v>
      </c>
      <c r="C905" s="36">
        <f t="shared" si="459"/>
        <v>2</v>
      </c>
      <c r="D905" s="9">
        <f t="shared" ref="D905:AI905" si="474">IF(D710="-","-",ABS(D710-$BK710))</f>
        <v>1.1334533333333336</v>
      </c>
      <c r="E905" s="9" t="str">
        <f t="shared" si="474"/>
        <v>-</v>
      </c>
      <c r="F905" s="9">
        <f t="shared" si="474"/>
        <v>1.1334533333333336</v>
      </c>
      <c r="G905" s="9" t="str">
        <f t="shared" si="474"/>
        <v>-</v>
      </c>
      <c r="H905" s="9" t="str">
        <f t="shared" si="474"/>
        <v>-</v>
      </c>
      <c r="I905" s="9" t="str">
        <f t="shared" si="474"/>
        <v>-</v>
      </c>
      <c r="J905" s="9" t="str">
        <f t="shared" si="474"/>
        <v>-</v>
      </c>
      <c r="K905" s="9" t="str">
        <f t="shared" si="474"/>
        <v>-</v>
      </c>
      <c r="L905" s="9" t="str">
        <f t="shared" si="474"/>
        <v>-</v>
      </c>
      <c r="M905" s="9" t="str">
        <f t="shared" si="474"/>
        <v>-</v>
      </c>
      <c r="N905" s="9" t="str">
        <f t="shared" si="474"/>
        <v>-</v>
      </c>
      <c r="O905" s="9" t="str">
        <f t="shared" si="474"/>
        <v>-</v>
      </c>
      <c r="P905" s="9" t="str">
        <f t="shared" si="474"/>
        <v>-</v>
      </c>
      <c r="Q905" s="9">
        <f t="shared" si="474"/>
        <v>0.86654666666666635</v>
      </c>
      <c r="R905" s="9" t="str">
        <f t="shared" si="474"/>
        <v>-</v>
      </c>
      <c r="S905" s="9" t="str">
        <f t="shared" si="474"/>
        <v>-</v>
      </c>
      <c r="T905" s="9">
        <f t="shared" si="474"/>
        <v>2.8665466666666664</v>
      </c>
      <c r="U905" s="9">
        <f t="shared" si="474"/>
        <v>3.1334533333333336</v>
      </c>
      <c r="V905" s="9" t="str">
        <f t="shared" si="474"/>
        <v>-</v>
      </c>
      <c r="W905" s="9" t="str">
        <f t="shared" si="474"/>
        <v>-</v>
      </c>
      <c r="X905" s="9" t="str">
        <f t="shared" si="474"/>
        <v>-</v>
      </c>
      <c r="Y905" s="9" t="str">
        <f t="shared" si="474"/>
        <v>-</v>
      </c>
      <c r="Z905" s="9">
        <f t="shared" si="474"/>
        <v>1.1334533333333336</v>
      </c>
      <c r="AA905" s="9" t="str">
        <f t="shared" si="474"/>
        <v>-</v>
      </c>
      <c r="AB905" s="9">
        <f t="shared" si="474"/>
        <v>0.13345333333333365</v>
      </c>
      <c r="AC905" s="9" t="str">
        <f t="shared" si="474"/>
        <v>-</v>
      </c>
      <c r="AD905" s="9" t="str">
        <f t="shared" si="474"/>
        <v>-</v>
      </c>
      <c r="AE905" s="9" t="str">
        <f t="shared" si="474"/>
        <v>-</v>
      </c>
      <c r="AF905" s="9" t="str">
        <f t="shared" si="474"/>
        <v>-</v>
      </c>
      <c r="AG905" s="9">
        <f t="shared" si="474"/>
        <v>0.13345333333333365</v>
      </c>
      <c r="AH905" s="9" t="str">
        <f t="shared" si="474"/>
        <v>-</v>
      </c>
      <c r="AI905" s="9" t="str">
        <f t="shared" si="474"/>
        <v>-</v>
      </c>
      <c r="AJ905" s="9">
        <f t="shared" ref="AJ905:BI905" si="475">IF(AJ710="-","-",ABS(AJ710-$BK710))</f>
        <v>2.8665466666666664</v>
      </c>
      <c r="AK905" s="9" t="str">
        <f t="shared" si="475"/>
        <v>-</v>
      </c>
      <c r="AL905" s="9" t="str">
        <f t="shared" si="475"/>
        <v>-</v>
      </c>
      <c r="AM905" s="9">
        <f t="shared" si="475"/>
        <v>0.13345333333333365</v>
      </c>
      <c r="AN905" s="9">
        <f t="shared" si="475"/>
        <v>0.13345333333333365</v>
      </c>
      <c r="AO905" s="9" t="str">
        <f t="shared" si="475"/>
        <v>-</v>
      </c>
      <c r="AP905" s="9" t="str">
        <f t="shared" si="475"/>
        <v>-</v>
      </c>
      <c r="AQ905" s="9" t="str">
        <f t="shared" si="475"/>
        <v>-</v>
      </c>
      <c r="AR905" s="9" t="str">
        <f t="shared" si="475"/>
        <v>-</v>
      </c>
      <c r="AS905" s="9">
        <f t="shared" si="475"/>
        <v>3.1334533333333336</v>
      </c>
      <c r="AT905" s="9" t="str">
        <f t="shared" si="475"/>
        <v>-</v>
      </c>
      <c r="AU905" s="9" t="str">
        <f t="shared" si="475"/>
        <v>-</v>
      </c>
      <c r="AV905" s="9" t="str">
        <f t="shared" si="475"/>
        <v>-</v>
      </c>
      <c r="AW905" s="9" t="str">
        <f t="shared" si="475"/>
        <v>-</v>
      </c>
      <c r="AX905" s="9" t="str">
        <f t="shared" si="475"/>
        <v>-</v>
      </c>
      <c r="AY905" s="9" t="str">
        <f t="shared" si="475"/>
        <v>-</v>
      </c>
      <c r="AZ905" s="9" t="str">
        <f t="shared" si="475"/>
        <v>-</v>
      </c>
      <c r="BA905" s="9" t="str">
        <f t="shared" si="475"/>
        <v>-</v>
      </c>
      <c r="BB905" s="9" t="str">
        <f t="shared" si="475"/>
        <v>-</v>
      </c>
      <c r="BC905" s="9">
        <f t="shared" si="475"/>
        <v>1.8665466666666664</v>
      </c>
      <c r="BD905" s="9" t="str">
        <f t="shared" si="475"/>
        <v>-</v>
      </c>
      <c r="BE905" s="9">
        <f t="shared" si="475"/>
        <v>0.13345333333333365</v>
      </c>
      <c r="BF905" s="9">
        <f t="shared" si="475"/>
        <v>1.8665466666666664</v>
      </c>
      <c r="BG905" s="9" t="str">
        <f t="shared" si="475"/>
        <v>-</v>
      </c>
      <c r="BH905" s="9" t="str">
        <f t="shared" si="475"/>
        <v>-</v>
      </c>
      <c r="BI905" s="9" t="str">
        <f t="shared" si="475"/>
        <v>-</v>
      </c>
      <c r="BJ905" s="37"/>
      <c r="BK905" s="34"/>
      <c r="BR905" s="25"/>
      <c r="BS905" s="25"/>
      <c r="BV905" s="25"/>
      <c r="BW905" s="25"/>
      <c r="BX905" s="25"/>
    </row>
    <row r="906" spans="1:76">
      <c r="A906" s="38">
        <f t="shared" si="362"/>
        <v>122</v>
      </c>
      <c r="B906" s="36">
        <f t="shared" si="459"/>
        <v>57</v>
      </c>
      <c r="C906" s="36">
        <f t="shared" si="459"/>
        <v>3</v>
      </c>
      <c r="D906" s="9">
        <f t="shared" ref="D906:AI906" si="476">IF(D711="-","-",ABS(D711-$BK711))</f>
        <v>2.124879</v>
      </c>
      <c r="E906" s="9" t="str">
        <f t="shared" si="476"/>
        <v>-</v>
      </c>
      <c r="F906" s="9" t="str">
        <f t="shared" si="476"/>
        <v>-</v>
      </c>
      <c r="G906" s="9" t="str">
        <f t="shared" si="476"/>
        <v>-</v>
      </c>
      <c r="H906" s="9" t="str">
        <f t="shared" si="476"/>
        <v>-</v>
      </c>
      <c r="I906" s="9" t="str">
        <f t="shared" si="476"/>
        <v>-</v>
      </c>
      <c r="J906" s="9">
        <f t="shared" si="476"/>
        <v>1.875121</v>
      </c>
      <c r="K906" s="9" t="str">
        <f t="shared" si="476"/>
        <v>-</v>
      </c>
      <c r="L906" s="9" t="str">
        <f t="shared" si="476"/>
        <v>-</v>
      </c>
      <c r="M906" s="9">
        <f t="shared" si="476"/>
        <v>1.875121</v>
      </c>
      <c r="N906" s="9" t="str">
        <f t="shared" si="476"/>
        <v>-</v>
      </c>
      <c r="O906" s="9" t="str">
        <f t="shared" si="476"/>
        <v>-</v>
      </c>
      <c r="P906" s="9" t="str">
        <f t="shared" si="476"/>
        <v>-</v>
      </c>
      <c r="Q906" s="9">
        <f t="shared" si="476"/>
        <v>1.875121</v>
      </c>
      <c r="R906" s="9" t="str">
        <f t="shared" si="476"/>
        <v>-</v>
      </c>
      <c r="S906" s="9" t="str">
        <f t="shared" si="476"/>
        <v>-</v>
      </c>
      <c r="T906" s="9">
        <f t="shared" si="476"/>
        <v>1.124879</v>
      </c>
      <c r="U906" s="9">
        <f t="shared" si="476"/>
        <v>1.875121</v>
      </c>
      <c r="V906" s="9" t="str">
        <f t="shared" si="476"/>
        <v>-</v>
      </c>
      <c r="W906" s="9" t="str">
        <f t="shared" si="476"/>
        <v>-</v>
      </c>
      <c r="X906" s="9" t="str">
        <f t="shared" si="476"/>
        <v>-</v>
      </c>
      <c r="Y906" s="9" t="str">
        <f t="shared" si="476"/>
        <v>-</v>
      </c>
      <c r="Z906" s="9">
        <f t="shared" si="476"/>
        <v>2.875121</v>
      </c>
      <c r="AA906" s="9" t="str">
        <f t="shared" si="476"/>
        <v>-</v>
      </c>
      <c r="AB906" s="9" t="str">
        <f t="shared" si="476"/>
        <v>-</v>
      </c>
      <c r="AC906" s="9" t="str">
        <f t="shared" si="476"/>
        <v>-</v>
      </c>
      <c r="AD906" s="9" t="str">
        <f t="shared" si="476"/>
        <v>-</v>
      </c>
      <c r="AE906" s="9" t="str">
        <f t="shared" si="476"/>
        <v>-</v>
      </c>
      <c r="AF906" s="9" t="str">
        <f t="shared" si="476"/>
        <v>-</v>
      </c>
      <c r="AG906" s="9">
        <f t="shared" si="476"/>
        <v>1.124879</v>
      </c>
      <c r="AH906" s="9" t="str">
        <f t="shared" si="476"/>
        <v>-</v>
      </c>
      <c r="AI906" s="9" t="str">
        <f t="shared" si="476"/>
        <v>-</v>
      </c>
      <c r="AJ906" s="9">
        <f t="shared" ref="AJ906:BI906" si="477">IF(AJ711="-","-",ABS(AJ711-$BK711))</f>
        <v>1.124879</v>
      </c>
      <c r="AK906" s="9">
        <f t="shared" si="477"/>
        <v>0.87512100000000004</v>
      </c>
      <c r="AL906" s="9">
        <f t="shared" si="477"/>
        <v>2.124879</v>
      </c>
      <c r="AM906" s="9">
        <f t="shared" si="477"/>
        <v>0.12487899999999996</v>
      </c>
      <c r="AN906" s="9">
        <f t="shared" si="477"/>
        <v>1.124879</v>
      </c>
      <c r="AO906" s="9" t="str">
        <f t="shared" si="477"/>
        <v>-</v>
      </c>
      <c r="AP906" s="9" t="str">
        <f t="shared" si="477"/>
        <v>-</v>
      </c>
      <c r="AQ906" s="9" t="str">
        <f t="shared" si="477"/>
        <v>-</v>
      </c>
      <c r="AR906" s="9" t="str">
        <f t="shared" si="477"/>
        <v>-</v>
      </c>
      <c r="AS906" s="9">
        <f t="shared" si="477"/>
        <v>2.124879</v>
      </c>
      <c r="AT906" s="9" t="str">
        <f t="shared" si="477"/>
        <v>-</v>
      </c>
      <c r="AU906" s="9" t="str">
        <f t="shared" si="477"/>
        <v>-</v>
      </c>
      <c r="AV906" s="9" t="str">
        <f t="shared" si="477"/>
        <v>-</v>
      </c>
      <c r="AW906" s="9" t="str">
        <f t="shared" si="477"/>
        <v>-</v>
      </c>
      <c r="AX906" s="9" t="str">
        <f t="shared" si="477"/>
        <v>-</v>
      </c>
      <c r="AY906" s="9" t="str">
        <f t="shared" si="477"/>
        <v>-</v>
      </c>
      <c r="AZ906" s="9" t="str">
        <f t="shared" si="477"/>
        <v>-</v>
      </c>
      <c r="BA906" s="9" t="str">
        <f t="shared" si="477"/>
        <v>-</v>
      </c>
      <c r="BB906" s="9" t="str">
        <f t="shared" si="477"/>
        <v>-</v>
      </c>
      <c r="BC906" s="9">
        <f t="shared" si="477"/>
        <v>0.12487899999999996</v>
      </c>
      <c r="BD906" s="9" t="str">
        <f t="shared" si="477"/>
        <v>-</v>
      </c>
      <c r="BE906" s="9">
        <f t="shared" si="477"/>
        <v>0.12487899999999996</v>
      </c>
      <c r="BF906" s="9" t="str">
        <f t="shared" si="477"/>
        <v>-</v>
      </c>
      <c r="BG906" s="9" t="str">
        <f t="shared" si="477"/>
        <v>-</v>
      </c>
      <c r="BH906" s="9" t="str">
        <f t="shared" si="477"/>
        <v>-</v>
      </c>
      <c r="BI906" s="9" t="str">
        <f t="shared" si="477"/>
        <v>-</v>
      </c>
      <c r="BJ906" s="37"/>
      <c r="BK906" s="34"/>
      <c r="BR906" s="25"/>
      <c r="BS906" s="25"/>
      <c r="BV906" s="25"/>
      <c r="BW906" s="25"/>
      <c r="BX906" s="25"/>
    </row>
    <row r="907" spans="1:76">
      <c r="A907" s="38">
        <f t="shared" si="362"/>
        <v>123</v>
      </c>
      <c r="B907" s="36">
        <f t="shared" si="459"/>
        <v>58</v>
      </c>
      <c r="C907" s="36">
        <f t="shared" si="459"/>
        <v>1</v>
      </c>
      <c r="D907" s="9">
        <f t="shared" ref="D907:AI907" si="478">IF(D712="-","-",ABS(D712-$BK712))</f>
        <v>0.87487799999999982</v>
      </c>
      <c r="E907" s="9" t="str">
        <f t="shared" si="478"/>
        <v>-</v>
      </c>
      <c r="F907" s="9" t="str">
        <f t="shared" si="478"/>
        <v>-</v>
      </c>
      <c r="G907" s="9" t="str">
        <f t="shared" si="478"/>
        <v>-</v>
      </c>
      <c r="H907" s="9" t="str">
        <f t="shared" si="478"/>
        <v>-</v>
      </c>
      <c r="I907" s="9" t="str">
        <f t="shared" si="478"/>
        <v>-</v>
      </c>
      <c r="J907" s="9" t="str">
        <f t="shared" si="478"/>
        <v>-</v>
      </c>
      <c r="K907" s="9" t="str">
        <f t="shared" si="478"/>
        <v>-</v>
      </c>
      <c r="L907" s="9" t="str">
        <f t="shared" si="478"/>
        <v>-</v>
      </c>
      <c r="M907" s="9" t="str">
        <f t="shared" si="478"/>
        <v>-</v>
      </c>
      <c r="N907" s="9" t="str">
        <f t="shared" si="478"/>
        <v>-</v>
      </c>
      <c r="O907" s="9" t="str">
        <f t="shared" si="478"/>
        <v>-</v>
      </c>
      <c r="P907" s="9" t="str">
        <f t="shared" si="478"/>
        <v>-</v>
      </c>
      <c r="Q907" s="9">
        <f t="shared" si="478"/>
        <v>0.12512200000000018</v>
      </c>
      <c r="R907" s="9" t="str">
        <f t="shared" si="478"/>
        <v>-</v>
      </c>
      <c r="S907" s="9" t="str">
        <f t="shared" si="478"/>
        <v>-</v>
      </c>
      <c r="T907" s="9">
        <f t="shared" si="478"/>
        <v>1.8748779999999998</v>
      </c>
      <c r="U907" s="9">
        <f t="shared" si="478"/>
        <v>0.12512200000000018</v>
      </c>
      <c r="V907" s="9" t="str">
        <f t="shared" si="478"/>
        <v>-</v>
      </c>
      <c r="W907" s="9" t="str">
        <f t="shared" si="478"/>
        <v>-</v>
      </c>
      <c r="X907" s="9" t="str">
        <f t="shared" si="478"/>
        <v>-</v>
      </c>
      <c r="Y907" s="9" t="str">
        <f t="shared" si="478"/>
        <v>-</v>
      </c>
      <c r="Z907" s="9">
        <f t="shared" si="478"/>
        <v>2.1251220000000002</v>
      </c>
      <c r="AA907" s="9" t="str">
        <f t="shared" si="478"/>
        <v>-</v>
      </c>
      <c r="AB907" s="9">
        <f t="shared" si="478"/>
        <v>0.12512200000000018</v>
      </c>
      <c r="AC907" s="9" t="str">
        <f t="shared" si="478"/>
        <v>-</v>
      </c>
      <c r="AD907" s="9" t="str">
        <f t="shared" si="478"/>
        <v>-</v>
      </c>
      <c r="AE907" s="9" t="str">
        <f t="shared" si="478"/>
        <v>-</v>
      </c>
      <c r="AF907" s="9" t="str">
        <f t="shared" si="478"/>
        <v>-</v>
      </c>
      <c r="AG907" s="9">
        <f t="shared" si="478"/>
        <v>0.87487799999999982</v>
      </c>
      <c r="AH907" s="9" t="str">
        <f t="shared" si="478"/>
        <v>-</v>
      </c>
      <c r="AI907" s="9" t="str">
        <f t="shared" si="478"/>
        <v>-</v>
      </c>
      <c r="AJ907" s="9">
        <f t="shared" ref="AJ907:BI907" si="479">IF(AJ712="-","-",ABS(AJ712-$BK712))</f>
        <v>3.1251220000000002</v>
      </c>
      <c r="AK907" s="9">
        <f t="shared" si="479"/>
        <v>1.1251220000000002</v>
      </c>
      <c r="AL907" s="9" t="str">
        <f t="shared" si="479"/>
        <v>-</v>
      </c>
      <c r="AM907" s="9">
        <f t="shared" si="479"/>
        <v>1.1251220000000002</v>
      </c>
      <c r="AN907" s="9">
        <f t="shared" si="479"/>
        <v>0.87487799999999982</v>
      </c>
      <c r="AO907" s="9" t="str">
        <f t="shared" si="479"/>
        <v>-</v>
      </c>
      <c r="AP907" s="9" t="str">
        <f t="shared" si="479"/>
        <v>-</v>
      </c>
      <c r="AQ907" s="9" t="str">
        <f t="shared" si="479"/>
        <v>-</v>
      </c>
      <c r="AR907" s="9" t="str">
        <f t="shared" si="479"/>
        <v>-</v>
      </c>
      <c r="AS907" s="9">
        <f t="shared" si="479"/>
        <v>1.8748779999999998</v>
      </c>
      <c r="AT907" s="9" t="str">
        <f t="shared" si="479"/>
        <v>-</v>
      </c>
      <c r="AU907" s="9" t="str">
        <f t="shared" si="479"/>
        <v>-</v>
      </c>
      <c r="AV907" s="9" t="str">
        <f t="shared" si="479"/>
        <v>-</v>
      </c>
      <c r="AW907" s="9">
        <f t="shared" si="479"/>
        <v>0.87487799999999982</v>
      </c>
      <c r="AX907" s="9" t="str">
        <f t="shared" si="479"/>
        <v>-</v>
      </c>
      <c r="AY907" s="9" t="str">
        <f t="shared" si="479"/>
        <v>-</v>
      </c>
      <c r="AZ907" s="9" t="str">
        <f t="shared" si="479"/>
        <v>-</v>
      </c>
      <c r="BA907" s="9" t="str">
        <f t="shared" si="479"/>
        <v>-</v>
      </c>
      <c r="BB907" s="9">
        <f t="shared" si="479"/>
        <v>1.1251220000000002</v>
      </c>
      <c r="BC907" s="9">
        <f t="shared" si="479"/>
        <v>1.8748779999999998</v>
      </c>
      <c r="BD907" s="9" t="str">
        <f t="shared" si="479"/>
        <v>-</v>
      </c>
      <c r="BE907" s="9">
        <f t="shared" si="479"/>
        <v>0.12512200000000018</v>
      </c>
      <c r="BF907" s="9" t="str">
        <f t="shared" si="479"/>
        <v>-</v>
      </c>
      <c r="BG907" s="9" t="str">
        <f t="shared" si="479"/>
        <v>-</v>
      </c>
      <c r="BH907" s="9" t="str">
        <f t="shared" si="479"/>
        <v>-</v>
      </c>
      <c r="BI907" s="9" t="str">
        <f t="shared" si="479"/>
        <v>-</v>
      </c>
      <c r="BJ907" s="37"/>
      <c r="BK907" s="34"/>
      <c r="BR907" s="25"/>
      <c r="BS907" s="25"/>
      <c r="BV907" s="25"/>
      <c r="BW907" s="25"/>
      <c r="BX907" s="25"/>
    </row>
    <row r="908" spans="1:76">
      <c r="A908" s="38">
        <f t="shared" si="362"/>
        <v>124</v>
      </c>
      <c r="B908" s="36">
        <f t="shared" si="459"/>
        <v>58</v>
      </c>
      <c r="C908" s="36">
        <f t="shared" si="459"/>
        <v>2</v>
      </c>
      <c r="D908" s="9">
        <f t="shared" ref="D908:AI908" si="480">IF(D713="-","-",ABS(D713-$BK713))</f>
        <v>3.0626229999999999</v>
      </c>
      <c r="E908" s="9" t="str">
        <f t="shared" si="480"/>
        <v>-</v>
      </c>
      <c r="F908" s="9">
        <f t="shared" si="480"/>
        <v>2.9373770000000001</v>
      </c>
      <c r="G908" s="9" t="str">
        <f t="shared" si="480"/>
        <v>-</v>
      </c>
      <c r="H908" s="9" t="str">
        <f t="shared" si="480"/>
        <v>-</v>
      </c>
      <c r="I908" s="9" t="str">
        <f t="shared" si="480"/>
        <v>-</v>
      </c>
      <c r="J908" s="9" t="str">
        <f t="shared" si="480"/>
        <v>-</v>
      </c>
      <c r="K908" s="9" t="str">
        <f t="shared" si="480"/>
        <v>-</v>
      </c>
      <c r="L908" s="9" t="str">
        <f t="shared" si="480"/>
        <v>-</v>
      </c>
      <c r="M908" s="9" t="str">
        <f t="shared" si="480"/>
        <v>-</v>
      </c>
      <c r="N908" s="9" t="str">
        <f t="shared" si="480"/>
        <v>-</v>
      </c>
      <c r="O908" s="9" t="str">
        <f t="shared" si="480"/>
        <v>-</v>
      </c>
      <c r="P908" s="9" t="str">
        <f t="shared" si="480"/>
        <v>-</v>
      </c>
      <c r="Q908" s="9">
        <f t="shared" si="480"/>
        <v>3.0626229999999999</v>
      </c>
      <c r="R908" s="9" t="str">
        <f t="shared" si="480"/>
        <v>-</v>
      </c>
      <c r="S908" s="9" t="str">
        <f t="shared" si="480"/>
        <v>-</v>
      </c>
      <c r="T908" s="9">
        <f t="shared" si="480"/>
        <v>6.2622999999999873E-2</v>
      </c>
      <c r="U908" s="9">
        <f t="shared" si="480"/>
        <v>1.9373770000000001</v>
      </c>
      <c r="V908" s="9" t="str">
        <f t="shared" si="480"/>
        <v>-</v>
      </c>
      <c r="W908" s="9" t="str">
        <f t="shared" si="480"/>
        <v>-</v>
      </c>
      <c r="X908" s="9" t="str">
        <f t="shared" si="480"/>
        <v>-</v>
      </c>
      <c r="Y908" s="9" t="str">
        <f t="shared" si="480"/>
        <v>-</v>
      </c>
      <c r="Z908" s="9">
        <f t="shared" si="480"/>
        <v>6.2622999999999873E-2</v>
      </c>
      <c r="AA908" s="9" t="str">
        <f t="shared" si="480"/>
        <v>-</v>
      </c>
      <c r="AB908" s="9">
        <f t="shared" si="480"/>
        <v>6.2622999999999873E-2</v>
      </c>
      <c r="AC908" s="9" t="str">
        <f t="shared" si="480"/>
        <v>-</v>
      </c>
      <c r="AD908" s="9" t="str">
        <f t="shared" si="480"/>
        <v>-</v>
      </c>
      <c r="AE908" s="9" t="str">
        <f t="shared" si="480"/>
        <v>-</v>
      </c>
      <c r="AF908" s="9" t="str">
        <f t="shared" si="480"/>
        <v>-</v>
      </c>
      <c r="AG908" s="9">
        <f t="shared" si="480"/>
        <v>2.9373770000000001</v>
      </c>
      <c r="AH908" s="9" t="str">
        <f t="shared" si="480"/>
        <v>-</v>
      </c>
      <c r="AI908" s="9">
        <f t="shared" si="480"/>
        <v>4.0626230000000003</v>
      </c>
      <c r="AJ908" s="9">
        <f t="shared" ref="AJ908:BI908" si="481">IF(AJ713="-","-",ABS(AJ713-$BK713))</f>
        <v>1.0626229999999999</v>
      </c>
      <c r="AK908" s="9" t="str">
        <f t="shared" si="481"/>
        <v>-</v>
      </c>
      <c r="AL908" s="9" t="str">
        <f t="shared" si="481"/>
        <v>-</v>
      </c>
      <c r="AM908" s="9">
        <f t="shared" si="481"/>
        <v>1.0626229999999999</v>
      </c>
      <c r="AN908" s="9">
        <f t="shared" si="481"/>
        <v>6.2622999999999873E-2</v>
      </c>
      <c r="AO908" s="9" t="str">
        <f t="shared" si="481"/>
        <v>-</v>
      </c>
      <c r="AP908" s="9" t="str">
        <f t="shared" si="481"/>
        <v>-</v>
      </c>
      <c r="AQ908" s="9" t="str">
        <f t="shared" si="481"/>
        <v>-</v>
      </c>
      <c r="AR908" s="9" t="str">
        <f t="shared" si="481"/>
        <v>-</v>
      </c>
      <c r="AS908" s="9">
        <f t="shared" si="481"/>
        <v>2.9373770000000001</v>
      </c>
      <c r="AT908" s="9" t="str">
        <f t="shared" si="481"/>
        <v>-</v>
      </c>
      <c r="AU908" s="9" t="str">
        <f t="shared" si="481"/>
        <v>-</v>
      </c>
      <c r="AV908" s="9" t="str">
        <f t="shared" si="481"/>
        <v>-</v>
      </c>
      <c r="AW908" s="9" t="str">
        <f t="shared" si="481"/>
        <v>-</v>
      </c>
      <c r="AX908" s="9" t="str">
        <f t="shared" si="481"/>
        <v>-</v>
      </c>
      <c r="AY908" s="9" t="str">
        <f t="shared" si="481"/>
        <v>-</v>
      </c>
      <c r="AZ908" s="9">
        <f t="shared" si="481"/>
        <v>2.9373770000000001</v>
      </c>
      <c r="BA908" s="9" t="str">
        <f t="shared" si="481"/>
        <v>-</v>
      </c>
      <c r="BB908" s="9" t="str">
        <f t="shared" si="481"/>
        <v>-</v>
      </c>
      <c r="BC908" s="9">
        <f t="shared" si="481"/>
        <v>1.0626229999999999</v>
      </c>
      <c r="BD908" s="9" t="str">
        <f t="shared" si="481"/>
        <v>-</v>
      </c>
      <c r="BE908" s="9">
        <f t="shared" si="481"/>
        <v>6.2622999999999873E-2</v>
      </c>
      <c r="BF908" s="9" t="str">
        <f t="shared" si="481"/>
        <v>-</v>
      </c>
      <c r="BG908" s="9" t="str">
        <f t="shared" si="481"/>
        <v>-</v>
      </c>
      <c r="BH908" s="9" t="str">
        <f t="shared" si="481"/>
        <v>-</v>
      </c>
      <c r="BI908" s="9" t="str">
        <f t="shared" si="481"/>
        <v>-</v>
      </c>
      <c r="BJ908" s="37"/>
      <c r="BK908" s="34"/>
      <c r="BR908" s="25"/>
      <c r="BS908" s="25"/>
      <c r="BV908" s="25"/>
      <c r="BW908" s="25"/>
      <c r="BX908" s="25"/>
    </row>
    <row r="909" spans="1:76">
      <c r="A909" s="38">
        <f t="shared" si="362"/>
        <v>125</v>
      </c>
      <c r="B909" s="36">
        <f t="shared" si="459"/>
        <v>59</v>
      </c>
      <c r="C909" s="36">
        <f t="shared" si="459"/>
        <v>1</v>
      </c>
      <c r="D909" s="9">
        <f t="shared" ref="D909:AI909" si="482">IF(D714="-","-",ABS(D714-$BK714))</f>
        <v>1.5332093333333336</v>
      </c>
      <c r="E909" s="9" t="str">
        <f t="shared" si="482"/>
        <v>-</v>
      </c>
      <c r="F909" s="9" t="str">
        <f t="shared" si="482"/>
        <v>-</v>
      </c>
      <c r="G909" s="9" t="str">
        <f t="shared" si="482"/>
        <v>-</v>
      </c>
      <c r="H909" s="9" t="str">
        <f t="shared" si="482"/>
        <v>-</v>
      </c>
      <c r="I909" s="9" t="str">
        <f t="shared" si="482"/>
        <v>-</v>
      </c>
      <c r="J909" s="9" t="str">
        <f t="shared" si="482"/>
        <v>-</v>
      </c>
      <c r="K909" s="9" t="str">
        <f t="shared" si="482"/>
        <v>-</v>
      </c>
      <c r="L909" s="9" t="str">
        <f t="shared" si="482"/>
        <v>-</v>
      </c>
      <c r="M909" s="9" t="str">
        <f t="shared" si="482"/>
        <v>-</v>
      </c>
      <c r="N909" s="9" t="str">
        <f t="shared" si="482"/>
        <v>-</v>
      </c>
      <c r="O909" s="9" t="str">
        <f t="shared" si="482"/>
        <v>-</v>
      </c>
      <c r="P909" s="9" t="str">
        <f t="shared" si="482"/>
        <v>-</v>
      </c>
      <c r="Q909" s="9">
        <f t="shared" si="482"/>
        <v>0.46679066666666635</v>
      </c>
      <c r="R909" s="9" t="str">
        <f t="shared" si="482"/>
        <v>-</v>
      </c>
      <c r="S909" s="9" t="str">
        <f t="shared" si="482"/>
        <v>-</v>
      </c>
      <c r="T909" s="9">
        <f t="shared" si="482"/>
        <v>0.53320933333333365</v>
      </c>
      <c r="U909" s="9">
        <f t="shared" si="482"/>
        <v>4.4667906666666664</v>
      </c>
      <c r="V909" s="9" t="str">
        <f t="shared" si="482"/>
        <v>-</v>
      </c>
      <c r="W909" s="9" t="str">
        <f t="shared" si="482"/>
        <v>-</v>
      </c>
      <c r="X909" s="9" t="str">
        <f t="shared" si="482"/>
        <v>-</v>
      </c>
      <c r="Y909" s="9" t="str">
        <f t="shared" si="482"/>
        <v>-</v>
      </c>
      <c r="Z909" s="9">
        <f t="shared" si="482"/>
        <v>1.4667906666666664</v>
      </c>
      <c r="AA909" s="9" t="str">
        <f t="shared" si="482"/>
        <v>-</v>
      </c>
      <c r="AB909" s="9" t="str">
        <f t="shared" si="482"/>
        <v>-</v>
      </c>
      <c r="AC909" s="9" t="str">
        <f t="shared" si="482"/>
        <v>-</v>
      </c>
      <c r="AD909" s="9" t="str">
        <f t="shared" si="482"/>
        <v>-</v>
      </c>
      <c r="AE909" s="9" t="str">
        <f t="shared" si="482"/>
        <v>-</v>
      </c>
      <c r="AF909" s="9" t="str">
        <f t="shared" si="482"/>
        <v>-</v>
      </c>
      <c r="AG909" s="9">
        <f t="shared" si="482"/>
        <v>1.5332093333333336</v>
      </c>
      <c r="AH909" s="9" t="str">
        <f t="shared" si="482"/>
        <v>-</v>
      </c>
      <c r="AI909" s="9">
        <f t="shared" si="482"/>
        <v>1.5332093333333336</v>
      </c>
      <c r="AJ909" s="9">
        <f t="shared" ref="AJ909:BI909" si="483">IF(AJ714="-","-",ABS(AJ714-$BK714))</f>
        <v>0.53320933333333365</v>
      </c>
      <c r="AK909" s="9" t="str">
        <f t="shared" si="483"/>
        <v>-</v>
      </c>
      <c r="AL909" s="9" t="str">
        <f t="shared" si="483"/>
        <v>-</v>
      </c>
      <c r="AM909" s="9">
        <f t="shared" si="483"/>
        <v>3.5332093333333336</v>
      </c>
      <c r="AN909" s="9">
        <f t="shared" si="483"/>
        <v>0.53320933333333365</v>
      </c>
      <c r="AO909" s="9" t="str">
        <f t="shared" si="483"/>
        <v>-</v>
      </c>
      <c r="AP909" s="9">
        <f t="shared" si="483"/>
        <v>0.46679066666666635</v>
      </c>
      <c r="AQ909" s="9" t="str">
        <f t="shared" si="483"/>
        <v>-</v>
      </c>
      <c r="AR909" s="9" t="str">
        <f t="shared" si="483"/>
        <v>-</v>
      </c>
      <c r="AS909" s="9" t="str">
        <f t="shared" si="483"/>
        <v>-</v>
      </c>
      <c r="AT909" s="9" t="str">
        <f t="shared" si="483"/>
        <v>-</v>
      </c>
      <c r="AU909" s="9" t="str">
        <f t="shared" si="483"/>
        <v>-</v>
      </c>
      <c r="AV909" s="9" t="str">
        <f t="shared" si="483"/>
        <v>-</v>
      </c>
      <c r="AW909" s="9" t="str">
        <f t="shared" si="483"/>
        <v>-</v>
      </c>
      <c r="AX909" s="9" t="str">
        <f t="shared" si="483"/>
        <v>-</v>
      </c>
      <c r="AY909" s="9" t="str">
        <f t="shared" si="483"/>
        <v>-</v>
      </c>
      <c r="AZ909" s="9" t="str">
        <f t="shared" si="483"/>
        <v>-</v>
      </c>
      <c r="BA909" s="9" t="str">
        <f t="shared" si="483"/>
        <v>-</v>
      </c>
      <c r="BB909" s="9">
        <f t="shared" si="483"/>
        <v>3.4667906666666664</v>
      </c>
      <c r="BC909" s="9">
        <f t="shared" si="483"/>
        <v>1.5332093333333336</v>
      </c>
      <c r="BD909" s="9" t="str">
        <f t="shared" si="483"/>
        <v>-</v>
      </c>
      <c r="BE909" s="9">
        <f t="shared" si="483"/>
        <v>2.4667906666666664</v>
      </c>
      <c r="BF909" s="9" t="str">
        <f t="shared" si="483"/>
        <v>-</v>
      </c>
      <c r="BG909" s="9" t="str">
        <f t="shared" si="483"/>
        <v>-</v>
      </c>
      <c r="BH909" s="9">
        <f t="shared" si="483"/>
        <v>1.5332093333333336</v>
      </c>
      <c r="BI909" s="9" t="str">
        <f t="shared" si="483"/>
        <v>-</v>
      </c>
      <c r="BJ909" s="37"/>
      <c r="BK909" s="34"/>
      <c r="BR909" s="25"/>
      <c r="BS909" s="25"/>
      <c r="BV909" s="25"/>
      <c r="BW909" s="25"/>
      <c r="BX909" s="25"/>
    </row>
    <row r="910" spans="1:76">
      <c r="A910" s="38">
        <f t="shared" si="362"/>
        <v>126</v>
      </c>
      <c r="B910" s="36">
        <f t="shared" si="459"/>
        <v>61</v>
      </c>
      <c r="C910" s="36">
        <f t="shared" si="459"/>
        <v>1</v>
      </c>
      <c r="D910" s="9">
        <f t="shared" ref="D910:AI910" si="484">IF(D715="-","-",ABS(D715-$BK715))</f>
        <v>0.26679166666666632</v>
      </c>
      <c r="E910" s="9" t="str">
        <f t="shared" si="484"/>
        <v>-</v>
      </c>
      <c r="F910" s="9" t="str">
        <f t="shared" si="484"/>
        <v>-</v>
      </c>
      <c r="G910" s="9" t="str">
        <f t="shared" si="484"/>
        <v>-</v>
      </c>
      <c r="H910" s="9" t="str">
        <f t="shared" si="484"/>
        <v>-</v>
      </c>
      <c r="I910" s="9" t="str">
        <f t="shared" si="484"/>
        <v>-</v>
      </c>
      <c r="J910" s="9" t="str">
        <f t="shared" si="484"/>
        <v>-</v>
      </c>
      <c r="K910" s="9" t="str">
        <f t="shared" si="484"/>
        <v>-</v>
      </c>
      <c r="L910" s="9" t="str">
        <f t="shared" si="484"/>
        <v>-</v>
      </c>
      <c r="M910" s="9" t="str">
        <f t="shared" si="484"/>
        <v>-</v>
      </c>
      <c r="N910" s="9" t="str">
        <f t="shared" si="484"/>
        <v>-</v>
      </c>
      <c r="O910" s="9" t="str">
        <f t="shared" si="484"/>
        <v>-</v>
      </c>
      <c r="P910" s="9" t="str">
        <f t="shared" si="484"/>
        <v>-</v>
      </c>
      <c r="Q910" s="9">
        <f t="shared" si="484"/>
        <v>0.73320833333333368</v>
      </c>
      <c r="R910" s="9" t="str">
        <f t="shared" si="484"/>
        <v>-</v>
      </c>
      <c r="S910" s="9" t="str">
        <f t="shared" si="484"/>
        <v>-</v>
      </c>
      <c r="T910" s="9">
        <f t="shared" si="484"/>
        <v>0.26679166666666632</v>
      </c>
      <c r="U910" s="9">
        <f t="shared" si="484"/>
        <v>0.26679166666666632</v>
      </c>
      <c r="V910" s="9" t="str">
        <f t="shared" si="484"/>
        <v>-</v>
      </c>
      <c r="W910" s="9" t="str">
        <f t="shared" si="484"/>
        <v>-</v>
      </c>
      <c r="X910" s="9" t="str">
        <f t="shared" si="484"/>
        <v>-</v>
      </c>
      <c r="Y910" s="9" t="str">
        <f t="shared" si="484"/>
        <v>-</v>
      </c>
      <c r="Z910" s="9">
        <f t="shared" si="484"/>
        <v>2.2667916666666663</v>
      </c>
      <c r="AA910" s="9" t="str">
        <f t="shared" si="484"/>
        <v>-</v>
      </c>
      <c r="AB910" s="9">
        <f t="shared" si="484"/>
        <v>2.2667916666666663</v>
      </c>
      <c r="AC910" s="9" t="str">
        <f t="shared" si="484"/>
        <v>-</v>
      </c>
      <c r="AD910" s="9" t="str">
        <f t="shared" si="484"/>
        <v>-</v>
      </c>
      <c r="AE910" s="9" t="str">
        <f t="shared" si="484"/>
        <v>-</v>
      </c>
      <c r="AF910" s="9" t="str">
        <f t="shared" si="484"/>
        <v>-</v>
      </c>
      <c r="AG910" s="9">
        <f t="shared" si="484"/>
        <v>0.73320833333333368</v>
      </c>
      <c r="AH910" s="9" t="str">
        <f t="shared" si="484"/>
        <v>-</v>
      </c>
      <c r="AI910" s="9" t="str">
        <f t="shared" si="484"/>
        <v>-</v>
      </c>
      <c r="AJ910" s="9">
        <f t="shared" ref="AJ910:BI910" si="485">IF(AJ715="-","-",ABS(AJ715-$BK715))</f>
        <v>1.7332083333333337</v>
      </c>
      <c r="AK910" s="9" t="str">
        <f t="shared" si="485"/>
        <v>-</v>
      </c>
      <c r="AL910" s="9">
        <f t="shared" si="485"/>
        <v>1.7332083333333337</v>
      </c>
      <c r="AM910" s="9">
        <f t="shared" si="485"/>
        <v>0.26679166666666632</v>
      </c>
      <c r="AN910" s="9">
        <f t="shared" si="485"/>
        <v>0.73320833333333368</v>
      </c>
      <c r="AO910" s="9" t="str">
        <f t="shared" si="485"/>
        <v>-</v>
      </c>
      <c r="AP910" s="9">
        <f t="shared" si="485"/>
        <v>1.7332083333333337</v>
      </c>
      <c r="AQ910" s="9" t="str">
        <f t="shared" si="485"/>
        <v>-</v>
      </c>
      <c r="AR910" s="9" t="str">
        <f t="shared" si="485"/>
        <v>-</v>
      </c>
      <c r="AS910" s="9" t="str">
        <f t="shared" si="485"/>
        <v>-</v>
      </c>
      <c r="AT910" s="9" t="str">
        <f t="shared" si="485"/>
        <v>-</v>
      </c>
      <c r="AU910" s="9" t="str">
        <f t="shared" si="485"/>
        <v>-</v>
      </c>
      <c r="AV910" s="9" t="str">
        <f t="shared" si="485"/>
        <v>-</v>
      </c>
      <c r="AW910" s="9">
        <f t="shared" si="485"/>
        <v>0.26679166666666632</v>
      </c>
      <c r="AX910" s="9" t="str">
        <f t="shared" si="485"/>
        <v>-</v>
      </c>
      <c r="AY910" s="9" t="str">
        <f t="shared" si="485"/>
        <v>-</v>
      </c>
      <c r="AZ910" s="9" t="str">
        <f t="shared" si="485"/>
        <v>-</v>
      </c>
      <c r="BA910" s="9" t="str">
        <f t="shared" si="485"/>
        <v>-</v>
      </c>
      <c r="BB910" s="9" t="str">
        <f t="shared" si="485"/>
        <v>-</v>
      </c>
      <c r="BC910" s="9">
        <f t="shared" si="485"/>
        <v>1.2667916666666663</v>
      </c>
      <c r="BD910" s="9" t="str">
        <f t="shared" si="485"/>
        <v>-</v>
      </c>
      <c r="BE910" s="9">
        <f t="shared" si="485"/>
        <v>0.26679166666666632</v>
      </c>
      <c r="BF910" s="9" t="str">
        <f t="shared" si="485"/>
        <v>-</v>
      </c>
      <c r="BG910" s="9" t="str">
        <f t="shared" si="485"/>
        <v>-</v>
      </c>
      <c r="BH910" s="9" t="str">
        <f t="shared" si="485"/>
        <v>-</v>
      </c>
      <c r="BI910" s="9" t="str">
        <f t="shared" si="485"/>
        <v>-</v>
      </c>
      <c r="BJ910" s="37"/>
      <c r="BK910" s="34"/>
      <c r="BR910" s="25"/>
      <c r="BS910" s="25"/>
      <c r="BV910" s="25"/>
      <c r="BW910" s="25"/>
      <c r="BX910" s="25"/>
    </row>
    <row r="911" spans="1:76">
      <c r="A911" s="38">
        <f t="shared" si="362"/>
        <v>127</v>
      </c>
      <c r="B911" s="36">
        <f t="shared" si="459"/>
        <v>61</v>
      </c>
      <c r="C911" s="36">
        <f t="shared" si="459"/>
        <v>2</v>
      </c>
      <c r="D911" s="9">
        <f t="shared" ref="D911:AI911" si="486">IF(D716="-","-",ABS(D716-$BK716))</f>
        <v>1.2599999999984846E-4</v>
      </c>
      <c r="E911" s="9" t="str">
        <f t="shared" si="486"/>
        <v>-</v>
      </c>
      <c r="F911" s="9" t="str">
        <f t="shared" si="486"/>
        <v>-</v>
      </c>
      <c r="G911" s="9" t="str">
        <f t="shared" si="486"/>
        <v>-</v>
      </c>
      <c r="H911" s="9" t="str">
        <f t="shared" si="486"/>
        <v>-</v>
      </c>
      <c r="I911" s="9" t="str">
        <f t="shared" si="486"/>
        <v>-</v>
      </c>
      <c r="J911" s="9" t="str">
        <f t="shared" si="486"/>
        <v>-</v>
      </c>
      <c r="K911" s="9" t="str">
        <f t="shared" si="486"/>
        <v>-</v>
      </c>
      <c r="L911" s="9" t="str">
        <f t="shared" si="486"/>
        <v>-</v>
      </c>
      <c r="M911" s="9" t="str">
        <f t="shared" si="486"/>
        <v>-</v>
      </c>
      <c r="N911" s="9" t="str">
        <f t="shared" si="486"/>
        <v>-</v>
      </c>
      <c r="O911" s="9" t="str">
        <f t="shared" si="486"/>
        <v>-</v>
      </c>
      <c r="P911" s="9" t="str">
        <f t="shared" si="486"/>
        <v>-</v>
      </c>
      <c r="Q911" s="9" t="str">
        <f t="shared" si="486"/>
        <v>-</v>
      </c>
      <c r="R911" s="9" t="str">
        <f t="shared" si="486"/>
        <v>-</v>
      </c>
      <c r="S911" s="9" t="str">
        <f t="shared" si="486"/>
        <v>-</v>
      </c>
      <c r="T911" s="9">
        <f t="shared" si="486"/>
        <v>1.2599999999984846E-4</v>
      </c>
      <c r="U911" s="9">
        <f t="shared" si="486"/>
        <v>1.2599999999984846E-4</v>
      </c>
      <c r="V911" s="9" t="str">
        <f t="shared" si="486"/>
        <v>-</v>
      </c>
      <c r="W911" s="9" t="str">
        <f t="shared" si="486"/>
        <v>-</v>
      </c>
      <c r="X911" s="9" t="str">
        <f t="shared" si="486"/>
        <v>-</v>
      </c>
      <c r="Y911" s="9" t="str">
        <f t="shared" si="486"/>
        <v>-</v>
      </c>
      <c r="Z911" s="9">
        <f t="shared" si="486"/>
        <v>3.0001259999999998</v>
      </c>
      <c r="AA911" s="9" t="str">
        <f t="shared" si="486"/>
        <v>-</v>
      </c>
      <c r="AB911" s="9" t="str">
        <f t="shared" si="486"/>
        <v>-</v>
      </c>
      <c r="AC911" s="9" t="str">
        <f t="shared" si="486"/>
        <v>-</v>
      </c>
      <c r="AD911" s="9" t="str">
        <f t="shared" si="486"/>
        <v>-</v>
      </c>
      <c r="AE911" s="9" t="str">
        <f t="shared" si="486"/>
        <v>-</v>
      </c>
      <c r="AF911" s="9" t="str">
        <f t="shared" si="486"/>
        <v>-</v>
      </c>
      <c r="AG911" s="9">
        <f t="shared" si="486"/>
        <v>1.9998740000000002</v>
      </c>
      <c r="AH911" s="9" t="str">
        <f t="shared" si="486"/>
        <v>-</v>
      </c>
      <c r="AI911" s="9">
        <f t="shared" si="486"/>
        <v>1.2599999999984846E-4</v>
      </c>
      <c r="AJ911" s="9">
        <f t="shared" ref="AJ911:BI911" si="487">IF(AJ716="-","-",ABS(AJ716-$BK716))</f>
        <v>1.2599999999984846E-4</v>
      </c>
      <c r="AK911" s="9" t="str">
        <f t="shared" si="487"/>
        <v>-</v>
      </c>
      <c r="AL911" s="9" t="str">
        <f t="shared" si="487"/>
        <v>-</v>
      </c>
      <c r="AM911" s="9">
        <f t="shared" si="487"/>
        <v>1.2599999999984846E-4</v>
      </c>
      <c r="AN911" s="9">
        <f t="shared" si="487"/>
        <v>2.9998740000000002</v>
      </c>
      <c r="AO911" s="9" t="str">
        <f t="shared" si="487"/>
        <v>-</v>
      </c>
      <c r="AP911" s="9">
        <f t="shared" si="487"/>
        <v>1.0001259999999998</v>
      </c>
      <c r="AQ911" s="9" t="str">
        <f t="shared" si="487"/>
        <v>-</v>
      </c>
      <c r="AR911" s="9" t="str">
        <f t="shared" si="487"/>
        <v>-</v>
      </c>
      <c r="AS911" s="9">
        <f t="shared" si="487"/>
        <v>1.2599999999984846E-4</v>
      </c>
      <c r="AT911" s="9" t="str">
        <f t="shared" si="487"/>
        <v>-</v>
      </c>
      <c r="AU911" s="9" t="str">
        <f t="shared" si="487"/>
        <v>-</v>
      </c>
      <c r="AV911" s="9" t="str">
        <f t="shared" si="487"/>
        <v>-</v>
      </c>
      <c r="AW911" s="9" t="str">
        <f t="shared" si="487"/>
        <v>-</v>
      </c>
      <c r="AX911" s="9" t="str">
        <f t="shared" si="487"/>
        <v>-</v>
      </c>
      <c r="AY911" s="9" t="str">
        <f t="shared" si="487"/>
        <v>-</v>
      </c>
      <c r="AZ911" s="9">
        <f t="shared" si="487"/>
        <v>1.9998740000000002</v>
      </c>
      <c r="BA911" s="9" t="str">
        <f t="shared" si="487"/>
        <v>-</v>
      </c>
      <c r="BB911" s="9">
        <f t="shared" si="487"/>
        <v>1.0001259999999998</v>
      </c>
      <c r="BC911" s="9">
        <f t="shared" si="487"/>
        <v>1.2599999999984846E-4</v>
      </c>
      <c r="BD911" s="9" t="str">
        <f t="shared" si="487"/>
        <v>-</v>
      </c>
      <c r="BE911" s="9">
        <f t="shared" si="487"/>
        <v>2.0001259999999998</v>
      </c>
      <c r="BF911" s="9" t="str">
        <f t="shared" si="487"/>
        <v>-</v>
      </c>
      <c r="BG911" s="9" t="str">
        <f t="shared" si="487"/>
        <v>-</v>
      </c>
      <c r="BH911" s="9" t="str">
        <f t="shared" si="487"/>
        <v>-</v>
      </c>
      <c r="BI911" s="9">
        <f t="shared" si="487"/>
        <v>1.2599999999984846E-4</v>
      </c>
      <c r="BJ911" s="37"/>
      <c r="BK911" s="34"/>
      <c r="BR911" s="25"/>
      <c r="BS911" s="25"/>
      <c r="BV911" s="25"/>
      <c r="BW911" s="25"/>
      <c r="BX911" s="25"/>
    </row>
    <row r="912" spans="1:76">
      <c r="A912" s="38">
        <f t="shared" si="362"/>
        <v>128</v>
      </c>
      <c r="B912" s="36">
        <f t="shared" si="459"/>
        <v>61</v>
      </c>
      <c r="C912" s="36">
        <f t="shared" si="459"/>
        <v>3</v>
      </c>
      <c r="D912" s="9">
        <f t="shared" ref="D912:AI912" si="488">IF(D717="-","-",ABS(D717-$BK717))</f>
        <v>0.38901588888888927</v>
      </c>
      <c r="E912" s="9" t="str">
        <f t="shared" si="488"/>
        <v>-</v>
      </c>
      <c r="F912" s="9" t="str">
        <f t="shared" si="488"/>
        <v>-</v>
      </c>
      <c r="G912" s="9" t="str">
        <f t="shared" si="488"/>
        <v>-</v>
      </c>
      <c r="H912" s="9" t="str">
        <f t="shared" si="488"/>
        <v>-</v>
      </c>
      <c r="I912" s="9" t="str">
        <f t="shared" si="488"/>
        <v>-</v>
      </c>
      <c r="J912" s="9" t="str">
        <f t="shared" si="488"/>
        <v>-</v>
      </c>
      <c r="K912" s="9" t="str">
        <f t="shared" si="488"/>
        <v>-</v>
      </c>
      <c r="L912" s="9" t="str">
        <f t="shared" si="488"/>
        <v>-</v>
      </c>
      <c r="M912" s="9" t="str">
        <f t="shared" si="488"/>
        <v>-</v>
      </c>
      <c r="N912" s="9" t="str">
        <f t="shared" si="488"/>
        <v>-</v>
      </c>
      <c r="O912" s="9" t="str">
        <f t="shared" si="488"/>
        <v>-</v>
      </c>
      <c r="P912" s="9" t="str">
        <f t="shared" si="488"/>
        <v>-</v>
      </c>
      <c r="Q912" s="9">
        <f t="shared" si="488"/>
        <v>0.38901588888888927</v>
      </c>
      <c r="R912" s="9" t="str">
        <f t="shared" si="488"/>
        <v>-</v>
      </c>
      <c r="S912" s="9" t="str">
        <f t="shared" si="488"/>
        <v>-</v>
      </c>
      <c r="T912" s="9">
        <f t="shared" si="488"/>
        <v>1.6109841111111107</v>
      </c>
      <c r="U912" s="9">
        <f t="shared" si="488"/>
        <v>2.3890158888888893</v>
      </c>
      <c r="V912" s="9" t="str">
        <f t="shared" si="488"/>
        <v>-</v>
      </c>
      <c r="W912" s="9" t="str">
        <f t="shared" si="488"/>
        <v>-</v>
      </c>
      <c r="X912" s="9" t="str">
        <f t="shared" si="488"/>
        <v>-</v>
      </c>
      <c r="Y912" s="9" t="str">
        <f t="shared" si="488"/>
        <v>-</v>
      </c>
      <c r="Z912" s="9">
        <f t="shared" si="488"/>
        <v>2.3890158888888893</v>
      </c>
      <c r="AA912" s="9" t="str">
        <f t="shared" si="488"/>
        <v>-</v>
      </c>
      <c r="AB912" s="9" t="str">
        <f t="shared" si="488"/>
        <v>-</v>
      </c>
      <c r="AC912" s="9" t="str">
        <f t="shared" si="488"/>
        <v>-</v>
      </c>
      <c r="AD912" s="9" t="str">
        <f t="shared" si="488"/>
        <v>-</v>
      </c>
      <c r="AE912" s="9" t="str">
        <f t="shared" si="488"/>
        <v>-</v>
      </c>
      <c r="AF912" s="9" t="str">
        <f t="shared" si="488"/>
        <v>-</v>
      </c>
      <c r="AG912" s="9">
        <f t="shared" si="488"/>
        <v>0.61098411111111073</v>
      </c>
      <c r="AH912" s="9" t="str">
        <f t="shared" si="488"/>
        <v>-</v>
      </c>
      <c r="AI912" s="9">
        <f t="shared" si="488"/>
        <v>2.6109841111111107</v>
      </c>
      <c r="AJ912" s="9">
        <f t="shared" ref="AJ912:BI912" si="489">IF(AJ717="-","-",ABS(AJ717-$BK717))</f>
        <v>1.6109841111111107</v>
      </c>
      <c r="AK912" s="9">
        <f t="shared" si="489"/>
        <v>3.3890158888888893</v>
      </c>
      <c r="AL912" s="9" t="str">
        <f t="shared" si="489"/>
        <v>-</v>
      </c>
      <c r="AM912" s="9">
        <f t="shared" si="489"/>
        <v>0.61098411111111073</v>
      </c>
      <c r="AN912" s="9">
        <f t="shared" si="489"/>
        <v>2.6109841111111107</v>
      </c>
      <c r="AO912" s="9" t="str">
        <f t="shared" si="489"/>
        <v>-</v>
      </c>
      <c r="AP912" s="9">
        <f t="shared" si="489"/>
        <v>0.38901588888888927</v>
      </c>
      <c r="AQ912" s="9" t="str">
        <f t="shared" si="489"/>
        <v>-</v>
      </c>
      <c r="AR912" s="9" t="str">
        <f t="shared" si="489"/>
        <v>-</v>
      </c>
      <c r="AS912" s="9">
        <f t="shared" si="489"/>
        <v>0.38901588888888927</v>
      </c>
      <c r="AT912" s="9" t="str">
        <f t="shared" si="489"/>
        <v>-</v>
      </c>
      <c r="AU912" s="9" t="str">
        <f t="shared" si="489"/>
        <v>-</v>
      </c>
      <c r="AV912" s="9" t="str">
        <f t="shared" si="489"/>
        <v>-</v>
      </c>
      <c r="AW912" s="9">
        <f t="shared" si="489"/>
        <v>1.6109841111111107</v>
      </c>
      <c r="AX912" s="9" t="str">
        <f t="shared" si="489"/>
        <v>-</v>
      </c>
      <c r="AY912" s="9" t="str">
        <f t="shared" si="489"/>
        <v>-</v>
      </c>
      <c r="AZ912" s="9" t="str">
        <f t="shared" si="489"/>
        <v>-</v>
      </c>
      <c r="BA912" s="9" t="str">
        <f t="shared" si="489"/>
        <v>-</v>
      </c>
      <c r="BB912" s="9">
        <f t="shared" si="489"/>
        <v>3.3890158888888893</v>
      </c>
      <c r="BC912" s="9">
        <f t="shared" si="489"/>
        <v>0.61098411111111073</v>
      </c>
      <c r="BD912" s="9" t="str">
        <f t="shared" si="489"/>
        <v>-</v>
      </c>
      <c r="BE912" s="9">
        <f t="shared" si="489"/>
        <v>0.38901588888888927</v>
      </c>
      <c r="BF912" s="9" t="str">
        <f t="shared" si="489"/>
        <v>-</v>
      </c>
      <c r="BG912" s="9" t="str">
        <f t="shared" si="489"/>
        <v>-</v>
      </c>
      <c r="BH912" s="9" t="str">
        <f t="shared" si="489"/>
        <v>-</v>
      </c>
      <c r="BI912" s="9">
        <f t="shared" si="489"/>
        <v>1.6109841111111107</v>
      </c>
      <c r="BJ912" s="37"/>
      <c r="BK912" s="34"/>
      <c r="BR912" s="25"/>
      <c r="BS912" s="25"/>
      <c r="BV912" s="25"/>
      <c r="BW912" s="25"/>
      <c r="BX912" s="25"/>
    </row>
    <row r="913" spans="1:76">
      <c r="A913" s="38">
        <f t="shared" si="362"/>
        <v>129</v>
      </c>
      <c r="B913" s="36">
        <f t="shared" si="459"/>
        <v>62</v>
      </c>
      <c r="C913" s="36">
        <f t="shared" si="459"/>
        <v>1</v>
      </c>
      <c r="D913" s="9">
        <f t="shared" ref="D913:AI913" si="490">IF(D718="-","-",ABS(D718-$BK718))</f>
        <v>0.43762800000000013</v>
      </c>
      <c r="E913" s="9" t="str">
        <f t="shared" si="490"/>
        <v>-</v>
      </c>
      <c r="F913" s="9" t="str">
        <f t="shared" si="490"/>
        <v>-</v>
      </c>
      <c r="G913" s="9" t="str">
        <f t="shared" si="490"/>
        <v>-</v>
      </c>
      <c r="H913" s="9" t="str">
        <f t="shared" si="490"/>
        <v>-</v>
      </c>
      <c r="I913" s="9" t="str">
        <f t="shared" si="490"/>
        <v>-</v>
      </c>
      <c r="J913" s="9" t="str">
        <f t="shared" si="490"/>
        <v>-</v>
      </c>
      <c r="K913" s="9" t="str">
        <f t="shared" si="490"/>
        <v>-</v>
      </c>
      <c r="L913" s="9" t="str">
        <f t="shared" si="490"/>
        <v>-</v>
      </c>
      <c r="M913" s="9" t="str">
        <f t="shared" si="490"/>
        <v>-</v>
      </c>
      <c r="N913" s="9" t="str">
        <f t="shared" si="490"/>
        <v>-</v>
      </c>
      <c r="O913" s="9" t="str">
        <f t="shared" si="490"/>
        <v>-</v>
      </c>
      <c r="P913" s="9" t="str">
        <f t="shared" si="490"/>
        <v>-</v>
      </c>
      <c r="Q913" s="9">
        <f t="shared" si="490"/>
        <v>2.4376280000000001</v>
      </c>
      <c r="R913" s="9" t="str">
        <f t="shared" si="490"/>
        <v>-</v>
      </c>
      <c r="S913" s="9" t="str">
        <f t="shared" si="490"/>
        <v>-</v>
      </c>
      <c r="T913" s="9">
        <f t="shared" si="490"/>
        <v>2.4376280000000001</v>
      </c>
      <c r="U913" s="9">
        <f t="shared" si="490"/>
        <v>5.4376280000000001</v>
      </c>
      <c r="V913" s="9" t="str">
        <f t="shared" si="490"/>
        <v>-</v>
      </c>
      <c r="W913" s="9" t="str">
        <f t="shared" si="490"/>
        <v>-</v>
      </c>
      <c r="X913" s="9" t="str">
        <f t="shared" si="490"/>
        <v>-</v>
      </c>
      <c r="Y913" s="9" t="str">
        <f t="shared" si="490"/>
        <v>-</v>
      </c>
      <c r="Z913" s="9">
        <f t="shared" si="490"/>
        <v>2.4376280000000001</v>
      </c>
      <c r="AA913" s="9" t="str">
        <f t="shared" si="490"/>
        <v>-</v>
      </c>
      <c r="AB913" s="9" t="str">
        <f t="shared" si="490"/>
        <v>-</v>
      </c>
      <c r="AC913" s="9" t="str">
        <f t="shared" si="490"/>
        <v>-</v>
      </c>
      <c r="AD913" s="9" t="str">
        <f t="shared" si="490"/>
        <v>-</v>
      </c>
      <c r="AE913" s="9" t="str">
        <f t="shared" si="490"/>
        <v>-</v>
      </c>
      <c r="AF913" s="9" t="str">
        <f t="shared" si="490"/>
        <v>-</v>
      </c>
      <c r="AG913" s="9">
        <f t="shared" si="490"/>
        <v>1.5623719999999999</v>
      </c>
      <c r="AH913" s="9" t="str">
        <f t="shared" si="490"/>
        <v>-</v>
      </c>
      <c r="AI913" s="9" t="str">
        <f t="shared" si="490"/>
        <v>-</v>
      </c>
      <c r="AJ913" s="9">
        <f t="shared" ref="AJ913:BI913" si="491">IF(AJ718="-","-",ABS(AJ718-$BK718))</f>
        <v>0.56237199999999987</v>
      </c>
      <c r="AK913" s="9">
        <f t="shared" si="491"/>
        <v>2.4376280000000001</v>
      </c>
      <c r="AL913" s="9" t="str">
        <f t="shared" si="491"/>
        <v>-</v>
      </c>
      <c r="AM913" s="9">
        <f t="shared" si="491"/>
        <v>3.5623719999999999</v>
      </c>
      <c r="AN913" s="9">
        <f t="shared" si="491"/>
        <v>2.5623719999999999</v>
      </c>
      <c r="AO913" s="9" t="str">
        <f t="shared" si="491"/>
        <v>-</v>
      </c>
      <c r="AP913" s="9">
        <f t="shared" si="491"/>
        <v>1.5623719999999999</v>
      </c>
      <c r="AQ913" s="9" t="str">
        <f t="shared" si="491"/>
        <v>-</v>
      </c>
      <c r="AR913" s="9" t="str">
        <f t="shared" si="491"/>
        <v>-</v>
      </c>
      <c r="AS913" s="9">
        <f t="shared" si="491"/>
        <v>4.5623719999999999</v>
      </c>
      <c r="AT913" s="9" t="str">
        <f t="shared" si="491"/>
        <v>-</v>
      </c>
      <c r="AU913" s="9" t="str">
        <f t="shared" si="491"/>
        <v>-</v>
      </c>
      <c r="AV913" s="9" t="str">
        <f t="shared" si="491"/>
        <v>-</v>
      </c>
      <c r="AW913" s="9" t="str">
        <f t="shared" si="491"/>
        <v>-</v>
      </c>
      <c r="AX913" s="9" t="str">
        <f t="shared" si="491"/>
        <v>-</v>
      </c>
      <c r="AY913" s="9" t="str">
        <f t="shared" si="491"/>
        <v>-</v>
      </c>
      <c r="AZ913" s="9">
        <f t="shared" si="491"/>
        <v>0.56237199999999987</v>
      </c>
      <c r="BA913" s="9" t="str">
        <f t="shared" si="491"/>
        <v>-</v>
      </c>
      <c r="BB913" s="9" t="str">
        <f t="shared" si="491"/>
        <v>-</v>
      </c>
      <c r="BC913" s="9">
        <f t="shared" si="491"/>
        <v>2.5623719999999999</v>
      </c>
      <c r="BD913" s="9" t="str">
        <f t="shared" si="491"/>
        <v>-</v>
      </c>
      <c r="BE913" s="9">
        <f t="shared" si="491"/>
        <v>0.43762800000000013</v>
      </c>
      <c r="BF913" s="9" t="str">
        <f t="shared" si="491"/>
        <v>-</v>
      </c>
      <c r="BG913" s="9" t="str">
        <f t="shared" si="491"/>
        <v>-</v>
      </c>
      <c r="BH913" s="9">
        <f t="shared" si="491"/>
        <v>1.4376280000000001</v>
      </c>
      <c r="BI913" s="9" t="str">
        <f t="shared" si="491"/>
        <v>-</v>
      </c>
      <c r="BJ913" s="37"/>
      <c r="BK913" s="34"/>
      <c r="BR913" s="25"/>
      <c r="BS913" s="25"/>
      <c r="BV913" s="25"/>
      <c r="BW913" s="25"/>
      <c r="BX913" s="25"/>
    </row>
    <row r="914" spans="1:76">
      <c r="A914" s="38">
        <f t="shared" si="362"/>
        <v>130</v>
      </c>
      <c r="B914" s="36">
        <f t="shared" ref="B914:C929" si="492">B132</f>
        <v>62</v>
      </c>
      <c r="C914" s="36">
        <f t="shared" si="492"/>
        <v>2</v>
      </c>
      <c r="D914" s="9">
        <f t="shared" ref="D914:AI914" si="493">IF(D719="-","-",ABS(D719-$BK719))</f>
        <v>2.4118937058823535</v>
      </c>
      <c r="E914" s="9" t="str">
        <f t="shared" si="493"/>
        <v>-</v>
      </c>
      <c r="F914" s="9" t="str">
        <f t="shared" si="493"/>
        <v>-</v>
      </c>
      <c r="G914" s="9" t="str">
        <f t="shared" si="493"/>
        <v>-</v>
      </c>
      <c r="H914" s="9" t="str">
        <f t="shared" si="493"/>
        <v>-</v>
      </c>
      <c r="I914" s="9" t="str">
        <f t="shared" si="493"/>
        <v>-</v>
      </c>
      <c r="J914" s="9" t="str">
        <f t="shared" si="493"/>
        <v>-</v>
      </c>
      <c r="K914" s="9" t="str">
        <f t="shared" si="493"/>
        <v>-</v>
      </c>
      <c r="L914" s="9" t="str">
        <f t="shared" si="493"/>
        <v>-</v>
      </c>
      <c r="M914" s="9" t="str">
        <f t="shared" si="493"/>
        <v>-</v>
      </c>
      <c r="N914" s="9" t="str">
        <f t="shared" si="493"/>
        <v>-</v>
      </c>
      <c r="O914" s="9" t="str">
        <f t="shared" si="493"/>
        <v>-</v>
      </c>
      <c r="P914" s="9" t="str">
        <f t="shared" si="493"/>
        <v>-</v>
      </c>
      <c r="Q914" s="9">
        <f t="shared" si="493"/>
        <v>2.4118937058823535</v>
      </c>
      <c r="R914" s="9" t="str">
        <f t="shared" si="493"/>
        <v>-</v>
      </c>
      <c r="S914" s="9" t="str">
        <f t="shared" si="493"/>
        <v>-</v>
      </c>
      <c r="T914" s="9">
        <f t="shared" si="493"/>
        <v>0.58810629411764648</v>
      </c>
      <c r="U914" s="9">
        <f t="shared" si="493"/>
        <v>1.4118937058823535</v>
      </c>
      <c r="V914" s="9" t="str">
        <f t="shared" si="493"/>
        <v>-</v>
      </c>
      <c r="W914" s="9" t="str">
        <f t="shared" si="493"/>
        <v>-</v>
      </c>
      <c r="X914" s="9" t="str">
        <f t="shared" si="493"/>
        <v>-</v>
      </c>
      <c r="Y914" s="9" t="str">
        <f t="shared" si="493"/>
        <v>-</v>
      </c>
      <c r="Z914" s="9">
        <f t="shared" si="493"/>
        <v>2.4118937058823535</v>
      </c>
      <c r="AA914" s="9" t="str">
        <f t="shared" si="493"/>
        <v>-</v>
      </c>
      <c r="AB914" s="9" t="str">
        <f t="shared" si="493"/>
        <v>-</v>
      </c>
      <c r="AC914" s="9" t="str">
        <f t="shared" si="493"/>
        <v>-</v>
      </c>
      <c r="AD914" s="9" t="str">
        <f t="shared" si="493"/>
        <v>-</v>
      </c>
      <c r="AE914" s="9" t="str">
        <f t="shared" si="493"/>
        <v>-</v>
      </c>
      <c r="AF914" s="9" t="str">
        <f t="shared" si="493"/>
        <v>-</v>
      </c>
      <c r="AG914" s="9">
        <f t="shared" si="493"/>
        <v>0.58810629411764648</v>
      </c>
      <c r="AH914" s="9" t="str">
        <f t="shared" si="493"/>
        <v>-</v>
      </c>
      <c r="AI914" s="9">
        <f t="shared" si="493"/>
        <v>1.4118937058823535</v>
      </c>
      <c r="AJ914" s="9">
        <f t="shared" ref="AJ914:BI914" si="494">IF(AJ719="-","-",ABS(AJ719-$BK719))</f>
        <v>1.5881062941176465</v>
      </c>
      <c r="AK914" s="9">
        <f t="shared" si="494"/>
        <v>3.4118937058823535</v>
      </c>
      <c r="AL914" s="9">
        <f t="shared" si="494"/>
        <v>1.5881062941176465</v>
      </c>
      <c r="AM914" s="9">
        <f t="shared" si="494"/>
        <v>0.41189370588235352</v>
      </c>
      <c r="AN914" s="9">
        <f t="shared" si="494"/>
        <v>2.5881062941176465</v>
      </c>
      <c r="AO914" s="9" t="str">
        <f t="shared" si="494"/>
        <v>-</v>
      </c>
      <c r="AP914" s="9">
        <f t="shared" si="494"/>
        <v>0.58810629411764648</v>
      </c>
      <c r="AQ914" s="9" t="str">
        <f t="shared" si="494"/>
        <v>-</v>
      </c>
      <c r="AR914" s="9" t="str">
        <f t="shared" si="494"/>
        <v>-</v>
      </c>
      <c r="AS914" s="9" t="str">
        <f t="shared" si="494"/>
        <v>-</v>
      </c>
      <c r="AT914" s="9" t="str">
        <f t="shared" si="494"/>
        <v>-</v>
      </c>
      <c r="AU914" s="9" t="str">
        <f t="shared" si="494"/>
        <v>-</v>
      </c>
      <c r="AV914" s="9" t="str">
        <f t="shared" si="494"/>
        <v>-</v>
      </c>
      <c r="AW914" s="9">
        <f t="shared" si="494"/>
        <v>1.5881062941176465</v>
      </c>
      <c r="AX914" s="9" t="str">
        <f t="shared" si="494"/>
        <v>-</v>
      </c>
      <c r="AY914" s="9" t="str">
        <f t="shared" si="494"/>
        <v>-</v>
      </c>
      <c r="AZ914" s="9">
        <f t="shared" si="494"/>
        <v>1.5881062941176465</v>
      </c>
      <c r="BA914" s="9" t="str">
        <f t="shared" si="494"/>
        <v>-</v>
      </c>
      <c r="BB914" s="9" t="str">
        <f t="shared" si="494"/>
        <v>-</v>
      </c>
      <c r="BC914" s="9">
        <f t="shared" si="494"/>
        <v>2.5881062941176465</v>
      </c>
      <c r="BD914" s="9" t="str">
        <f t="shared" si="494"/>
        <v>-</v>
      </c>
      <c r="BE914" s="9">
        <f t="shared" si="494"/>
        <v>0.58810629411764648</v>
      </c>
      <c r="BF914" s="9" t="str">
        <f t="shared" si="494"/>
        <v>-</v>
      </c>
      <c r="BG914" s="9" t="str">
        <f t="shared" si="494"/>
        <v>-</v>
      </c>
      <c r="BH914" s="9" t="str">
        <f t="shared" si="494"/>
        <v>-</v>
      </c>
      <c r="BI914" s="9" t="str">
        <f t="shared" si="494"/>
        <v>-</v>
      </c>
      <c r="BJ914" s="37"/>
      <c r="BK914" s="34"/>
      <c r="BR914" s="25"/>
      <c r="BS914" s="25"/>
      <c r="BV914" s="25"/>
      <c r="BW914" s="25"/>
      <c r="BX914" s="25"/>
    </row>
    <row r="915" spans="1:76">
      <c r="A915" s="38">
        <f t="shared" ref="A915:A976" si="495">A914+1</f>
        <v>131</v>
      </c>
      <c r="B915" s="36">
        <f t="shared" si="492"/>
        <v>62</v>
      </c>
      <c r="C915" s="36">
        <f t="shared" si="492"/>
        <v>3</v>
      </c>
      <c r="D915" s="9">
        <f t="shared" ref="D915:AI915" si="496">IF(D720="-","-",ABS(D720-$BK720))</f>
        <v>1.6843405263157898</v>
      </c>
      <c r="E915" s="9" t="str">
        <f t="shared" si="496"/>
        <v>-</v>
      </c>
      <c r="F915" s="9" t="str">
        <f t="shared" si="496"/>
        <v>-</v>
      </c>
      <c r="G915" s="9" t="str">
        <f t="shared" si="496"/>
        <v>-</v>
      </c>
      <c r="H915" s="9" t="str">
        <f t="shared" si="496"/>
        <v>-</v>
      </c>
      <c r="I915" s="9" t="str">
        <f t="shared" si="496"/>
        <v>-</v>
      </c>
      <c r="J915" s="9" t="str">
        <f t="shared" si="496"/>
        <v>-</v>
      </c>
      <c r="K915" s="9" t="str">
        <f t="shared" si="496"/>
        <v>-</v>
      </c>
      <c r="L915" s="9" t="str">
        <f t="shared" si="496"/>
        <v>-</v>
      </c>
      <c r="M915" s="9" t="str">
        <f t="shared" si="496"/>
        <v>-</v>
      </c>
      <c r="N915" s="9" t="str">
        <f t="shared" si="496"/>
        <v>-</v>
      </c>
      <c r="O915" s="9" t="str">
        <f t="shared" si="496"/>
        <v>-</v>
      </c>
      <c r="P915" s="9" t="str">
        <f t="shared" si="496"/>
        <v>-</v>
      </c>
      <c r="Q915" s="9">
        <f t="shared" si="496"/>
        <v>1.6843405263157898</v>
      </c>
      <c r="R915" s="9" t="str">
        <f t="shared" si="496"/>
        <v>-</v>
      </c>
      <c r="S915" s="9" t="str">
        <f t="shared" si="496"/>
        <v>-</v>
      </c>
      <c r="T915" s="9">
        <f t="shared" si="496"/>
        <v>3.3156594736842102</v>
      </c>
      <c r="U915" s="9">
        <f t="shared" si="496"/>
        <v>2.6843405263157898</v>
      </c>
      <c r="V915" s="9" t="str">
        <f t="shared" si="496"/>
        <v>-</v>
      </c>
      <c r="W915" s="9" t="str">
        <f t="shared" si="496"/>
        <v>-</v>
      </c>
      <c r="X915" s="9" t="str">
        <f t="shared" si="496"/>
        <v>-</v>
      </c>
      <c r="Y915" s="9" t="str">
        <f t="shared" si="496"/>
        <v>-</v>
      </c>
      <c r="Z915" s="9">
        <f t="shared" si="496"/>
        <v>2.6843405263157898</v>
      </c>
      <c r="AA915" s="9" t="str">
        <f t="shared" si="496"/>
        <v>-</v>
      </c>
      <c r="AB915" s="9">
        <f t="shared" si="496"/>
        <v>0.31565947368421021</v>
      </c>
      <c r="AC915" s="9" t="str">
        <f t="shared" si="496"/>
        <v>-</v>
      </c>
      <c r="AD915" s="9" t="str">
        <f t="shared" si="496"/>
        <v>-</v>
      </c>
      <c r="AE915" s="9" t="str">
        <f t="shared" si="496"/>
        <v>-</v>
      </c>
      <c r="AF915" s="9" t="str">
        <f t="shared" si="496"/>
        <v>-</v>
      </c>
      <c r="AG915" s="9">
        <f t="shared" si="496"/>
        <v>0.68434052631578979</v>
      </c>
      <c r="AH915" s="9" t="str">
        <f t="shared" si="496"/>
        <v>-</v>
      </c>
      <c r="AI915" s="9">
        <f t="shared" si="496"/>
        <v>2.3156594736842102</v>
      </c>
      <c r="AJ915" s="9">
        <f t="shared" ref="AJ915:BI915" si="497">IF(AJ720="-","-",ABS(AJ720-$BK720))</f>
        <v>2.3156594736842102</v>
      </c>
      <c r="AK915" s="9">
        <f t="shared" si="497"/>
        <v>2.6843405263157898</v>
      </c>
      <c r="AL915" s="9" t="str">
        <f t="shared" si="497"/>
        <v>-</v>
      </c>
      <c r="AM915" s="9">
        <f t="shared" si="497"/>
        <v>1.3156594736842102</v>
      </c>
      <c r="AN915" s="9">
        <f t="shared" si="497"/>
        <v>2.3156594736842102</v>
      </c>
      <c r="AO915" s="9" t="str">
        <f t="shared" si="497"/>
        <v>-</v>
      </c>
      <c r="AP915" s="9">
        <f t="shared" si="497"/>
        <v>2.3156594736842102</v>
      </c>
      <c r="AQ915" s="9" t="str">
        <f t="shared" si="497"/>
        <v>-</v>
      </c>
      <c r="AR915" s="9" t="str">
        <f t="shared" si="497"/>
        <v>-</v>
      </c>
      <c r="AS915" s="9">
        <f t="shared" si="497"/>
        <v>3.6843405263157898</v>
      </c>
      <c r="AT915" s="9" t="str">
        <f t="shared" si="497"/>
        <v>-</v>
      </c>
      <c r="AU915" s="9" t="str">
        <f t="shared" si="497"/>
        <v>-</v>
      </c>
      <c r="AV915" s="9" t="str">
        <f t="shared" si="497"/>
        <v>-</v>
      </c>
      <c r="AW915" s="9" t="str">
        <f t="shared" si="497"/>
        <v>-</v>
      </c>
      <c r="AX915" s="9" t="str">
        <f t="shared" si="497"/>
        <v>-</v>
      </c>
      <c r="AY915" s="9" t="str">
        <f t="shared" si="497"/>
        <v>-</v>
      </c>
      <c r="AZ915" s="9">
        <f t="shared" si="497"/>
        <v>3.3156594736842102</v>
      </c>
      <c r="BA915" s="9" t="str">
        <f t="shared" si="497"/>
        <v>-</v>
      </c>
      <c r="BB915" s="9">
        <f t="shared" si="497"/>
        <v>1.6843405263157898</v>
      </c>
      <c r="BC915" s="9">
        <f t="shared" si="497"/>
        <v>2.3156594736842102</v>
      </c>
      <c r="BD915" s="9" t="str">
        <f t="shared" si="497"/>
        <v>-</v>
      </c>
      <c r="BE915" s="9">
        <f t="shared" si="497"/>
        <v>1.6843405263157898</v>
      </c>
      <c r="BF915" s="9">
        <f t="shared" si="497"/>
        <v>0.68434052631578979</v>
      </c>
      <c r="BG915" s="9" t="str">
        <f t="shared" si="497"/>
        <v>-</v>
      </c>
      <c r="BH915" s="9" t="str">
        <f t="shared" si="497"/>
        <v>-</v>
      </c>
      <c r="BI915" s="9" t="str">
        <f t="shared" si="497"/>
        <v>-</v>
      </c>
      <c r="BJ915" s="37"/>
      <c r="BK915" s="34"/>
      <c r="BR915" s="25"/>
      <c r="BS915" s="25"/>
      <c r="BV915" s="25"/>
      <c r="BW915" s="25"/>
      <c r="BX915" s="25"/>
    </row>
    <row r="916" spans="1:76">
      <c r="A916" s="38">
        <f t="shared" si="495"/>
        <v>132</v>
      </c>
      <c r="B916" s="36">
        <f t="shared" si="492"/>
        <v>63</v>
      </c>
      <c r="C916" s="36">
        <f t="shared" si="492"/>
        <v>1</v>
      </c>
      <c r="D916" s="9">
        <f t="shared" ref="D916:AI916" si="498">IF(D721="-","-",ABS(D721-$BK721))</f>
        <v>0.30782330769230759</v>
      </c>
      <c r="E916" s="9" t="str">
        <f t="shared" si="498"/>
        <v>-</v>
      </c>
      <c r="F916" s="9" t="str">
        <f t="shared" si="498"/>
        <v>-</v>
      </c>
      <c r="G916" s="9" t="str">
        <f t="shared" si="498"/>
        <v>-</v>
      </c>
      <c r="H916" s="9" t="str">
        <f t="shared" si="498"/>
        <v>-</v>
      </c>
      <c r="I916" s="9" t="str">
        <f t="shared" si="498"/>
        <v>-</v>
      </c>
      <c r="J916" s="9" t="str">
        <f t="shared" si="498"/>
        <v>-</v>
      </c>
      <c r="K916" s="9" t="str">
        <f t="shared" si="498"/>
        <v>-</v>
      </c>
      <c r="L916" s="9" t="str">
        <f t="shared" si="498"/>
        <v>-</v>
      </c>
      <c r="M916" s="9" t="str">
        <f t="shared" si="498"/>
        <v>-</v>
      </c>
      <c r="N916" s="9" t="str">
        <f t="shared" si="498"/>
        <v>-</v>
      </c>
      <c r="O916" s="9" t="str">
        <f t="shared" si="498"/>
        <v>-</v>
      </c>
      <c r="P916" s="9" t="str">
        <f t="shared" si="498"/>
        <v>-</v>
      </c>
      <c r="Q916" s="9">
        <f t="shared" si="498"/>
        <v>0.30782330769230759</v>
      </c>
      <c r="R916" s="9" t="str">
        <f t="shared" si="498"/>
        <v>-</v>
      </c>
      <c r="S916" s="9" t="str">
        <f t="shared" si="498"/>
        <v>-</v>
      </c>
      <c r="T916" s="9">
        <f t="shared" si="498"/>
        <v>0.30782330769230759</v>
      </c>
      <c r="U916" s="9" t="str">
        <f t="shared" si="498"/>
        <v>-</v>
      </c>
      <c r="V916" s="9" t="str">
        <f t="shared" si="498"/>
        <v>-</v>
      </c>
      <c r="W916" s="9" t="str">
        <f t="shared" si="498"/>
        <v>-</v>
      </c>
      <c r="X916" s="9" t="str">
        <f t="shared" si="498"/>
        <v>-</v>
      </c>
      <c r="Y916" s="9" t="str">
        <f t="shared" si="498"/>
        <v>-</v>
      </c>
      <c r="Z916" s="9">
        <f t="shared" si="498"/>
        <v>2.3078233076923076</v>
      </c>
      <c r="AA916" s="9" t="str">
        <f t="shared" si="498"/>
        <v>-</v>
      </c>
      <c r="AB916" s="9" t="str">
        <f t="shared" si="498"/>
        <v>-</v>
      </c>
      <c r="AC916" s="9" t="str">
        <f t="shared" si="498"/>
        <v>-</v>
      </c>
      <c r="AD916" s="9" t="str">
        <f t="shared" si="498"/>
        <v>-</v>
      </c>
      <c r="AE916" s="9" t="str">
        <f t="shared" si="498"/>
        <v>-</v>
      </c>
      <c r="AF916" s="9" t="str">
        <f t="shared" si="498"/>
        <v>-</v>
      </c>
      <c r="AG916" s="9">
        <f t="shared" si="498"/>
        <v>1.6921766923076924</v>
      </c>
      <c r="AH916" s="9" t="str">
        <f t="shared" si="498"/>
        <v>-</v>
      </c>
      <c r="AI916" s="9" t="str">
        <f t="shared" si="498"/>
        <v>-</v>
      </c>
      <c r="AJ916" s="9">
        <f t="shared" ref="AJ916:BI916" si="499">IF(AJ721="-","-",ABS(AJ721-$BK721))</f>
        <v>0.69217669230769241</v>
      </c>
      <c r="AK916" s="9" t="str">
        <f t="shared" si="499"/>
        <v>-</v>
      </c>
      <c r="AL916" s="9" t="str">
        <f t="shared" si="499"/>
        <v>-</v>
      </c>
      <c r="AM916" s="9">
        <f t="shared" si="499"/>
        <v>0.30782330769230759</v>
      </c>
      <c r="AN916" s="9">
        <f t="shared" si="499"/>
        <v>2.6921766923076924</v>
      </c>
      <c r="AO916" s="9" t="str">
        <f t="shared" si="499"/>
        <v>-</v>
      </c>
      <c r="AP916" s="9">
        <f t="shared" si="499"/>
        <v>0.69217669230769241</v>
      </c>
      <c r="AQ916" s="9" t="str">
        <f t="shared" si="499"/>
        <v>-</v>
      </c>
      <c r="AR916" s="9" t="str">
        <f t="shared" si="499"/>
        <v>-</v>
      </c>
      <c r="AS916" s="9" t="str">
        <f t="shared" si="499"/>
        <v>-</v>
      </c>
      <c r="AT916" s="9" t="str">
        <f t="shared" si="499"/>
        <v>-</v>
      </c>
      <c r="AU916" s="9" t="str">
        <f t="shared" si="499"/>
        <v>-</v>
      </c>
      <c r="AV916" s="9" t="str">
        <f t="shared" si="499"/>
        <v>-</v>
      </c>
      <c r="AW916" s="9" t="str">
        <f t="shared" si="499"/>
        <v>-</v>
      </c>
      <c r="AX916" s="9" t="str">
        <f t="shared" si="499"/>
        <v>-</v>
      </c>
      <c r="AY916" s="9" t="str">
        <f t="shared" si="499"/>
        <v>-</v>
      </c>
      <c r="AZ916" s="9">
        <f t="shared" si="499"/>
        <v>2.6921766923076924</v>
      </c>
      <c r="BA916" s="9" t="str">
        <f t="shared" si="499"/>
        <v>-</v>
      </c>
      <c r="BB916" s="9">
        <f t="shared" si="499"/>
        <v>3.3078233076923076</v>
      </c>
      <c r="BC916" s="9">
        <f t="shared" si="499"/>
        <v>1.3078233076923076</v>
      </c>
      <c r="BD916" s="9" t="str">
        <f t="shared" si="499"/>
        <v>-</v>
      </c>
      <c r="BE916" s="9">
        <f t="shared" si="499"/>
        <v>0.30782330769230759</v>
      </c>
      <c r="BF916" s="9" t="str">
        <f t="shared" si="499"/>
        <v>-</v>
      </c>
      <c r="BG916" s="9" t="str">
        <f t="shared" si="499"/>
        <v>-</v>
      </c>
      <c r="BH916" s="9" t="str">
        <f t="shared" si="499"/>
        <v>-</v>
      </c>
      <c r="BI916" s="9" t="str">
        <f t="shared" si="499"/>
        <v>-</v>
      </c>
      <c r="BJ916" s="37"/>
      <c r="BK916" s="34"/>
      <c r="BR916" s="25"/>
      <c r="BS916" s="25"/>
      <c r="BV916" s="25"/>
      <c r="BW916" s="25"/>
      <c r="BX916" s="25"/>
    </row>
    <row r="917" spans="1:76">
      <c r="A917" s="38">
        <f t="shared" si="495"/>
        <v>133</v>
      </c>
      <c r="B917" s="36">
        <f t="shared" si="492"/>
        <v>63</v>
      </c>
      <c r="C917" s="36">
        <f t="shared" si="492"/>
        <v>2</v>
      </c>
      <c r="D917" s="9">
        <f t="shared" ref="D917:AI917" si="500">IF(D722="-","-",ABS(D722-$BK722))</f>
        <v>0.3126319999999998</v>
      </c>
      <c r="E917" s="9" t="str">
        <f t="shared" si="500"/>
        <v>-</v>
      </c>
      <c r="F917" s="9" t="str">
        <f t="shared" si="500"/>
        <v>-</v>
      </c>
      <c r="G917" s="9" t="str">
        <f t="shared" si="500"/>
        <v>-</v>
      </c>
      <c r="H917" s="9" t="str">
        <f t="shared" si="500"/>
        <v>-</v>
      </c>
      <c r="I917" s="9" t="str">
        <f t="shared" si="500"/>
        <v>-</v>
      </c>
      <c r="J917" s="9" t="str">
        <f t="shared" si="500"/>
        <v>-</v>
      </c>
      <c r="K917" s="9" t="str">
        <f t="shared" si="500"/>
        <v>-</v>
      </c>
      <c r="L917" s="9" t="str">
        <f t="shared" si="500"/>
        <v>-</v>
      </c>
      <c r="M917" s="9" t="str">
        <f t="shared" si="500"/>
        <v>-</v>
      </c>
      <c r="N917" s="9" t="str">
        <f t="shared" si="500"/>
        <v>-</v>
      </c>
      <c r="O917" s="9" t="str">
        <f t="shared" si="500"/>
        <v>-</v>
      </c>
      <c r="P917" s="9" t="str">
        <f t="shared" si="500"/>
        <v>-</v>
      </c>
      <c r="Q917" s="9">
        <f t="shared" si="500"/>
        <v>1.3126319999999998</v>
      </c>
      <c r="R917" s="9" t="str">
        <f t="shared" si="500"/>
        <v>-</v>
      </c>
      <c r="S917" s="9" t="str">
        <f t="shared" si="500"/>
        <v>-</v>
      </c>
      <c r="T917" s="9">
        <f t="shared" si="500"/>
        <v>0.6873680000000002</v>
      </c>
      <c r="U917" s="9" t="str">
        <f t="shared" si="500"/>
        <v>-</v>
      </c>
      <c r="V917" s="9" t="str">
        <f t="shared" si="500"/>
        <v>-</v>
      </c>
      <c r="W917" s="9" t="str">
        <f t="shared" si="500"/>
        <v>-</v>
      </c>
      <c r="X917" s="9" t="str">
        <f t="shared" si="500"/>
        <v>-</v>
      </c>
      <c r="Y917" s="9" t="str">
        <f t="shared" si="500"/>
        <v>-</v>
      </c>
      <c r="Z917" s="9">
        <f t="shared" si="500"/>
        <v>2.3126319999999998</v>
      </c>
      <c r="AA917" s="9" t="str">
        <f t="shared" si="500"/>
        <v>-</v>
      </c>
      <c r="AB917" s="9">
        <f t="shared" si="500"/>
        <v>1.3126319999999998</v>
      </c>
      <c r="AC917" s="9" t="str">
        <f t="shared" si="500"/>
        <v>-</v>
      </c>
      <c r="AD917" s="9" t="str">
        <f t="shared" si="500"/>
        <v>-</v>
      </c>
      <c r="AE917" s="9" t="str">
        <f t="shared" si="500"/>
        <v>-</v>
      </c>
      <c r="AF917" s="9" t="str">
        <f t="shared" si="500"/>
        <v>-</v>
      </c>
      <c r="AG917" s="9">
        <f t="shared" si="500"/>
        <v>1.6873680000000002</v>
      </c>
      <c r="AH917" s="9" t="str">
        <f t="shared" si="500"/>
        <v>-</v>
      </c>
      <c r="AI917" s="9">
        <f t="shared" si="500"/>
        <v>0.3126319999999998</v>
      </c>
      <c r="AJ917" s="9">
        <f t="shared" ref="AJ917:BI917" si="501">IF(AJ722="-","-",ABS(AJ722-$BK722))</f>
        <v>0.6873680000000002</v>
      </c>
      <c r="AK917" s="9" t="str">
        <f t="shared" si="501"/>
        <v>-</v>
      </c>
      <c r="AL917" s="9" t="str">
        <f t="shared" si="501"/>
        <v>-</v>
      </c>
      <c r="AM917" s="9">
        <f t="shared" si="501"/>
        <v>0.3126319999999998</v>
      </c>
      <c r="AN917" s="9">
        <f t="shared" si="501"/>
        <v>1.6873680000000002</v>
      </c>
      <c r="AO917" s="9" t="str">
        <f t="shared" si="501"/>
        <v>-</v>
      </c>
      <c r="AP917" s="9">
        <f t="shared" si="501"/>
        <v>0.6873680000000002</v>
      </c>
      <c r="AQ917" s="9" t="str">
        <f t="shared" si="501"/>
        <v>-</v>
      </c>
      <c r="AR917" s="9" t="str">
        <f t="shared" si="501"/>
        <v>-</v>
      </c>
      <c r="AS917" s="9">
        <f t="shared" si="501"/>
        <v>1.6873680000000002</v>
      </c>
      <c r="AT917" s="9" t="str">
        <f t="shared" si="501"/>
        <v>-</v>
      </c>
      <c r="AU917" s="9" t="str">
        <f t="shared" si="501"/>
        <v>-</v>
      </c>
      <c r="AV917" s="9" t="str">
        <f t="shared" si="501"/>
        <v>-</v>
      </c>
      <c r="AW917" s="9" t="str">
        <f t="shared" si="501"/>
        <v>-</v>
      </c>
      <c r="AX917" s="9" t="str">
        <f t="shared" si="501"/>
        <v>-</v>
      </c>
      <c r="AY917" s="9" t="str">
        <f t="shared" si="501"/>
        <v>-</v>
      </c>
      <c r="AZ917" s="9">
        <f t="shared" si="501"/>
        <v>3.6873680000000002</v>
      </c>
      <c r="BA917" s="9" t="str">
        <f t="shared" si="501"/>
        <v>-</v>
      </c>
      <c r="BB917" s="9">
        <f t="shared" si="501"/>
        <v>4.3126319999999998</v>
      </c>
      <c r="BC917" s="9">
        <f t="shared" si="501"/>
        <v>0.3126319999999998</v>
      </c>
      <c r="BD917" s="9" t="str">
        <f t="shared" si="501"/>
        <v>-</v>
      </c>
      <c r="BE917" s="9">
        <f t="shared" si="501"/>
        <v>0.3126319999999998</v>
      </c>
      <c r="BF917" s="9" t="str">
        <f t="shared" si="501"/>
        <v>-</v>
      </c>
      <c r="BG917" s="9" t="str">
        <f t="shared" si="501"/>
        <v>-</v>
      </c>
      <c r="BH917" s="9" t="str">
        <f t="shared" si="501"/>
        <v>-</v>
      </c>
      <c r="BI917" s="9" t="str">
        <f t="shared" si="501"/>
        <v>-</v>
      </c>
      <c r="BJ917" s="37"/>
      <c r="BK917" s="34"/>
      <c r="BR917" s="25"/>
      <c r="BS917" s="25"/>
      <c r="BV917" s="25"/>
      <c r="BW917" s="25"/>
      <c r="BX917" s="25"/>
    </row>
    <row r="918" spans="1:76">
      <c r="A918" s="38">
        <f t="shared" si="495"/>
        <v>134</v>
      </c>
      <c r="B918" s="36">
        <f t="shared" si="492"/>
        <v>63</v>
      </c>
      <c r="C918" s="36">
        <f t="shared" si="492"/>
        <v>3</v>
      </c>
      <c r="D918" s="9">
        <f t="shared" ref="D918:AI918" si="502">IF(D723="-","-",ABS(D723-$BK723))</f>
        <v>3.0001329999999999</v>
      </c>
      <c r="E918" s="9" t="str">
        <f t="shared" si="502"/>
        <v>-</v>
      </c>
      <c r="F918" s="9" t="str">
        <f t="shared" si="502"/>
        <v>-</v>
      </c>
      <c r="G918" s="9" t="str">
        <f t="shared" si="502"/>
        <v>-</v>
      </c>
      <c r="H918" s="9" t="str">
        <f t="shared" si="502"/>
        <v>-</v>
      </c>
      <c r="I918" s="9" t="str">
        <f t="shared" si="502"/>
        <v>-</v>
      </c>
      <c r="J918" s="9" t="str">
        <f t="shared" si="502"/>
        <v>-</v>
      </c>
      <c r="K918" s="9" t="str">
        <f t="shared" si="502"/>
        <v>-</v>
      </c>
      <c r="L918" s="9" t="str">
        <f t="shared" si="502"/>
        <v>-</v>
      </c>
      <c r="M918" s="9" t="str">
        <f t="shared" si="502"/>
        <v>-</v>
      </c>
      <c r="N918" s="9" t="str">
        <f t="shared" si="502"/>
        <v>-</v>
      </c>
      <c r="O918" s="9" t="str">
        <f t="shared" si="502"/>
        <v>-</v>
      </c>
      <c r="P918" s="9" t="str">
        <f t="shared" si="502"/>
        <v>-</v>
      </c>
      <c r="Q918" s="9">
        <f t="shared" si="502"/>
        <v>3.0001329999999999</v>
      </c>
      <c r="R918" s="9" t="str">
        <f t="shared" si="502"/>
        <v>-</v>
      </c>
      <c r="S918" s="9" t="str">
        <f t="shared" si="502"/>
        <v>-</v>
      </c>
      <c r="T918" s="9">
        <f t="shared" si="502"/>
        <v>1.9998670000000001</v>
      </c>
      <c r="U918" s="9" t="str">
        <f t="shared" si="502"/>
        <v>-</v>
      </c>
      <c r="V918" s="9" t="str">
        <f t="shared" si="502"/>
        <v>-</v>
      </c>
      <c r="W918" s="9" t="str">
        <f t="shared" si="502"/>
        <v>-</v>
      </c>
      <c r="X918" s="9" t="str">
        <f t="shared" si="502"/>
        <v>-</v>
      </c>
      <c r="Y918" s="9" t="str">
        <f t="shared" si="502"/>
        <v>-</v>
      </c>
      <c r="Z918" s="9">
        <f t="shared" si="502"/>
        <v>2.0001329999999999</v>
      </c>
      <c r="AA918" s="9" t="str">
        <f t="shared" si="502"/>
        <v>-</v>
      </c>
      <c r="AB918" s="9" t="str">
        <f t="shared" si="502"/>
        <v>-</v>
      </c>
      <c r="AC918" s="9" t="str">
        <f t="shared" si="502"/>
        <v>-</v>
      </c>
      <c r="AD918" s="9" t="str">
        <f t="shared" si="502"/>
        <v>-</v>
      </c>
      <c r="AE918" s="9" t="str">
        <f t="shared" si="502"/>
        <v>-</v>
      </c>
      <c r="AF918" s="9" t="str">
        <f t="shared" si="502"/>
        <v>-</v>
      </c>
      <c r="AG918" s="9">
        <f t="shared" si="502"/>
        <v>1.9998670000000001</v>
      </c>
      <c r="AH918" s="9" t="str">
        <f t="shared" si="502"/>
        <v>-</v>
      </c>
      <c r="AI918" s="9" t="str">
        <f t="shared" si="502"/>
        <v>-</v>
      </c>
      <c r="AJ918" s="9">
        <f t="shared" ref="AJ918:BI918" si="503">IF(AJ723="-","-",ABS(AJ723-$BK723))</f>
        <v>0.99986700000000006</v>
      </c>
      <c r="AK918" s="9" t="str">
        <f t="shared" si="503"/>
        <v>-</v>
      </c>
      <c r="AL918" s="9" t="str">
        <f t="shared" si="503"/>
        <v>-</v>
      </c>
      <c r="AM918" s="9">
        <f t="shared" si="503"/>
        <v>1.3299999999993872E-4</v>
      </c>
      <c r="AN918" s="9">
        <f t="shared" si="503"/>
        <v>0.99986700000000006</v>
      </c>
      <c r="AO918" s="9" t="str">
        <f t="shared" si="503"/>
        <v>-</v>
      </c>
      <c r="AP918" s="9">
        <f t="shared" si="503"/>
        <v>0.99986700000000006</v>
      </c>
      <c r="AQ918" s="9" t="str">
        <f t="shared" si="503"/>
        <v>-</v>
      </c>
      <c r="AR918" s="9" t="str">
        <f t="shared" si="503"/>
        <v>-</v>
      </c>
      <c r="AS918" s="9">
        <f t="shared" si="503"/>
        <v>1.9998670000000001</v>
      </c>
      <c r="AT918" s="9" t="str">
        <f t="shared" si="503"/>
        <v>-</v>
      </c>
      <c r="AU918" s="9" t="str">
        <f t="shared" si="503"/>
        <v>-</v>
      </c>
      <c r="AV918" s="9" t="str">
        <f t="shared" si="503"/>
        <v>-</v>
      </c>
      <c r="AW918" s="9" t="str">
        <f t="shared" si="503"/>
        <v>-</v>
      </c>
      <c r="AX918" s="9" t="str">
        <f t="shared" si="503"/>
        <v>-</v>
      </c>
      <c r="AY918" s="9" t="str">
        <f t="shared" si="503"/>
        <v>-</v>
      </c>
      <c r="AZ918" s="9" t="str">
        <f t="shared" si="503"/>
        <v>-</v>
      </c>
      <c r="BA918" s="9" t="str">
        <f t="shared" si="503"/>
        <v>-</v>
      </c>
      <c r="BB918" s="9">
        <f t="shared" si="503"/>
        <v>3.0001329999999999</v>
      </c>
      <c r="BC918" s="9">
        <f t="shared" si="503"/>
        <v>0.99986700000000006</v>
      </c>
      <c r="BD918" s="9" t="str">
        <f t="shared" si="503"/>
        <v>-</v>
      </c>
      <c r="BE918" s="9">
        <f t="shared" si="503"/>
        <v>1.3299999999993872E-4</v>
      </c>
      <c r="BF918" s="9">
        <f t="shared" si="503"/>
        <v>0.99986700000000006</v>
      </c>
      <c r="BG918" s="9" t="str">
        <f t="shared" si="503"/>
        <v>-</v>
      </c>
      <c r="BH918" s="9" t="str">
        <f t="shared" si="503"/>
        <v>-</v>
      </c>
      <c r="BI918" s="9" t="str">
        <f t="shared" si="503"/>
        <v>-</v>
      </c>
      <c r="BJ918" s="37"/>
      <c r="BK918" s="34"/>
      <c r="BR918" s="25"/>
      <c r="BS918" s="25"/>
      <c r="BV918" s="25"/>
      <c r="BW918" s="25"/>
      <c r="BX918" s="25"/>
    </row>
    <row r="919" spans="1:76">
      <c r="A919" s="38">
        <f t="shared" si="495"/>
        <v>135</v>
      </c>
      <c r="B919" s="36">
        <f t="shared" si="492"/>
        <v>64</v>
      </c>
      <c r="C919" s="36">
        <f t="shared" si="492"/>
        <v>1</v>
      </c>
      <c r="D919" s="9">
        <f t="shared" ref="D919:AI919" si="504">IF(D724="-","-",ABS(D724-$BK724))</f>
        <v>0.84197126315789461</v>
      </c>
      <c r="E919" s="9" t="str">
        <f t="shared" si="504"/>
        <v>-</v>
      </c>
      <c r="F919" s="9" t="str">
        <f t="shared" si="504"/>
        <v>-</v>
      </c>
      <c r="G919" s="9" t="str">
        <f t="shared" si="504"/>
        <v>-</v>
      </c>
      <c r="H919" s="9" t="str">
        <f t="shared" si="504"/>
        <v>-</v>
      </c>
      <c r="I919" s="9" t="str">
        <f t="shared" si="504"/>
        <v>-</v>
      </c>
      <c r="J919" s="9" t="str">
        <f t="shared" si="504"/>
        <v>-</v>
      </c>
      <c r="K919" s="9" t="str">
        <f t="shared" si="504"/>
        <v>-</v>
      </c>
      <c r="L919" s="9" t="str">
        <f t="shared" si="504"/>
        <v>-</v>
      </c>
      <c r="M919" s="9">
        <f t="shared" si="504"/>
        <v>3.1580287368421054</v>
      </c>
      <c r="N919" s="9" t="str">
        <f t="shared" si="504"/>
        <v>-</v>
      </c>
      <c r="O919" s="9" t="str">
        <f t="shared" si="504"/>
        <v>-</v>
      </c>
      <c r="P919" s="9" t="str">
        <f t="shared" si="504"/>
        <v>-</v>
      </c>
      <c r="Q919" s="9">
        <f t="shared" si="504"/>
        <v>1.1580287368421054</v>
      </c>
      <c r="R919" s="9" t="str">
        <f t="shared" si="504"/>
        <v>-</v>
      </c>
      <c r="S919" s="9" t="str">
        <f t="shared" si="504"/>
        <v>-</v>
      </c>
      <c r="T919" s="9">
        <f t="shared" si="504"/>
        <v>1.8419712631578946</v>
      </c>
      <c r="U919" s="9">
        <f t="shared" si="504"/>
        <v>0.15802873684210539</v>
      </c>
      <c r="V919" s="9" t="str">
        <f t="shared" si="504"/>
        <v>-</v>
      </c>
      <c r="W919" s="9" t="str">
        <f t="shared" si="504"/>
        <v>-</v>
      </c>
      <c r="X919" s="9" t="str">
        <f t="shared" si="504"/>
        <v>-</v>
      </c>
      <c r="Y919" s="9" t="str">
        <f t="shared" si="504"/>
        <v>-</v>
      </c>
      <c r="Z919" s="9">
        <f t="shared" si="504"/>
        <v>1.1580287368421054</v>
      </c>
      <c r="AA919" s="9" t="str">
        <f t="shared" si="504"/>
        <v>-</v>
      </c>
      <c r="AB919" s="9" t="str">
        <f t="shared" si="504"/>
        <v>-</v>
      </c>
      <c r="AC919" s="9" t="str">
        <f t="shared" si="504"/>
        <v>-</v>
      </c>
      <c r="AD919" s="9" t="str">
        <f t="shared" si="504"/>
        <v>-</v>
      </c>
      <c r="AE919" s="9" t="str">
        <f t="shared" si="504"/>
        <v>-</v>
      </c>
      <c r="AF919" s="9" t="str">
        <f t="shared" si="504"/>
        <v>-</v>
      </c>
      <c r="AG919" s="9">
        <f t="shared" si="504"/>
        <v>0.84197126315789461</v>
      </c>
      <c r="AH919" s="9" t="str">
        <f t="shared" si="504"/>
        <v>-</v>
      </c>
      <c r="AI919" s="9">
        <f t="shared" si="504"/>
        <v>0.15802873684210539</v>
      </c>
      <c r="AJ919" s="9">
        <f t="shared" ref="AJ919:BI919" si="505">IF(AJ724="-","-",ABS(AJ724-$BK724))</f>
        <v>0.84197126315789461</v>
      </c>
      <c r="AK919" s="9">
        <f t="shared" si="505"/>
        <v>1.1580287368421054</v>
      </c>
      <c r="AL919" s="9">
        <f t="shared" si="505"/>
        <v>1.8419712631578946</v>
      </c>
      <c r="AM919" s="9">
        <f t="shared" si="505"/>
        <v>1.8419712631578946</v>
      </c>
      <c r="AN919" s="9">
        <f t="shared" si="505"/>
        <v>0.84197126315789461</v>
      </c>
      <c r="AO919" s="9" t="str">
        <f t="shared" si="505"/>
        <v>-</v>
      </c>
      <c r="AP919" s="9">
        <f t="shared" si="505"/>
        <v>1.1580287368421054</v>
      </c>
      <c r="AQ919" s="9" t="str">
        <f t="shared" si="505"/>
        <v>-</v>
      </c>
      <c r="AR919" s="9" t="str">
        <f t="shared" si="505"/>
        <v>-</v>
      </c>
      <c r="AS919" s="9">
        <f t="shared" si="505"/>
        <v>1.8419712631578946</v>
      </c>
      <c r="AT919" s="9" t="str">
        <f t="shared" si="505"/>
        <v>-</v>
      </c>
      <c r="AU919" s="9" t="str">
        <f t="shared" si="505"/>
        <v>-</v>
      </c>
      <c r="AV919" s="9" t="str">
        <f t="shared" si="505"/>
        <v>-</v>
      </c>
      <c r="AW919" s="9">
        <f t="shared" si="505"/>
        <v>0.84197126315789461</v>
      </c>
      <c r="AX919" s="9" t="str">
        <f t="shared" si="505"/>
        <v>-</v>
      </c>
      <c r="AY919" s="9" t="str">
        <f t="shared" si="505"/>
        <v>-</v>
      </c>
      <c r="AZ919" s="9" t="str">
        <f t="shared" si="505"/>
        <v>-</v>
      </c>
      <c r="BA919" s="9" t="str">
        <f t="shared" si="505"/>
        <v>-</v>
      </c>
      <c r="BB919" s="9" t="str">
        <f t="shared" si="505"/>
        <v>-</v>
      </c>
      <c r="BC919" s="9">
        <f t="shared" si="505"/>
        <v>2.1580287368421054</v>
      </c>
      <c r="BD919" s="9" t="str">
        <f t="shared" si="505"/>
        <v>-</v>
      </c>
      <c r="BE919" s="9">
        <f t="shared" si="505"/>
        <v>0.84197126315789461</v>
      </c>
      <c r="BF919" s="9">
        <f t="shared" si="505"/>
        <v>2.1580287368421054</v>
      </c>
      <c r="BG919" s="9" t="str">
        <f t="shared" si="505"/>
        <v>-</v>
      </c>
      <c r="BH919" s="9" t="str">
        <f t="shared" si="505"/>
        <v>-</v>
      </c>
      <c r="BI919" s="9" t="str">
        <f t="shared" si="505"/>
        <v>-</v>
      </c>
      <c r="BJ919" s="37"/>
      <c r="BK919" s="34"/>
      <c r="BR919" s="25"/>
      <c r="BS919" s="25"/>
      <c r="BV919" s="25"/>
      <c r="BW919" s="25"/>
      <c r="BX919" s="25"/>
    </row>
    <row r="920" spans="1:76">
      <c r="A920" s="38">
        <f t="shared" si="495"/>
        <v>136</v>
      </c>
      <c r="B920" s="36">
        <f t="shared" si="492"/>
        <v>65</v>
      </c>
      <c r="C920" s="36">
        <f t="shared" si="492"/>
        <v>1</v>
      </c>
      <c r="D920" s="9">
        <f t="shared" ref="D920:AI920" si="506">IF(D725="-","-",ABS(D725-$BK725))</f>
        <v>5.5556905555555556</v>
      </c>
      <c r="E920" s="9" t="str">
        <f t="shared" si="506"/>
        <v>-</v>
      </c>
      <c r="F920" s="9" t="str">
        <f t="shared" si="506"/>
        <v>-</v>
      </c>
      <c r="G920" s="9" t="str">
        <f t="shared" si="506"/>
        <v>-</v>
      </c>
      <c r="H920" s="9" t="str">
        <f t="shared" si="506"/>
        <v>-</v>
      </c>
      <c r="I920" s="9" t="str">
        <f t="shared" si="506"/>
        <v>-</v>
      </c>
      <c r="J920" s="9">
        <f t="shared" si="506"/>
        <v>1.4443094444444444</v>
      </c>
      <c r="K920" s="9" t="str">
        <f t="shared" si="506"/>
        <v>-</v>
      </c>
      <c r="L920" s="9" t="str">
        <f t="shared" si="506"/>
        <v>-</v>
      </c>
      <c r="M920" s="9" t="str">
        <f t="shared" si="506"/>
        <v>-</v>
      </c>
      <c r="N920" s="9" t="str">
        <f t="shared" si="506"/>
        <v>-</v>
      </c>
      <c r="O920" s="9" t="str">
        <f t="shared" si="506"/>
        <v>-</v>
      </c>
      <c r="P920" s="9" t="str">
        <f t="shared" si="506"/>
        <v>-</v>
      </c>
      <c r="Q920" s="9">
        <f t="shared" si="506"/>
        <v>1.4443094444444444</v>
      </c>
      <c r="R920" s="9" t="str">
        <f t="shared" si="506"/>
        <v>-</v>
      </c>
      <c r="S920" s="9" t="str">
        <f t="shared" si="506"/>
        <v>-</v>
      </c>
      <c r="T920" s="9" t="str">
        <f t="shared" si="506"/>
        <v>-</v>
      </c>
      <c r="U920" s="9">
        <f t="shared" si="506"/>
        <v>0.44430944444444442</v>
      </c>
      <c r="V920" s="9" t="str">
        <f t="shared" si="506"/>
        <v>-</v>
      </c>
      <c r="W920" s="9" t="str">
        <f t="shared" si="506"/>
        <v>-</v>
      </c>
      <c r="X920" s="9" t="str">
        <f t="shared" si="506"/>
        <v>-</v>
      </c>
      <c r="Y920" s="9" t="str">
        <f t="shared" si="506"/>
        <v>-</v>
      </c>
      <c r="Z920" s="9">
        <f t="shared" si="506"/>
        <v>1.5556905555555556</v>
      </c>
      <c r="AA920" s="9" t="str">
        <f t="shared" si="506"/>
        <v>-</v>
      </c>
      <c r="AB920" s="9" t="str">
        <f t="shared" si="506"/>
        <v>-</v>
      </c>
      <c r="AC920" s="9" t="str">
        <f t="shared" si="506"/>
        <v>-</v>
      </c>
      <c r="AD920" s="9" t="str">
        <f t="shared" si="506"/>
        <v>-</v>
      </c>
      <c r="AE920" s="9" t="str">
        <f t="shared" si="506"/>
        <v>-</v>
      </c>
      <c r="AF920" s="9" t="str">
        <f t="shared" si="506"/>
        <v>-</v>
      </c>
      <c r="AG920" s="9">
        <f t="shared" si="506"/>
        <v>0.55569055555555558</v>
      </c>
      <c r="AH920" s="9" t="str">
        <f t="shared" si="506"/>
        <v>-</v>
      </c>
      <c r="AI920" s="9">
        <f t="shared" si="506"/>
        <v>2.4443094444444444</v>
      </c>
      <c r="AJ920" s="9">
        <f t="shared" ref="AJ920:BI920" si="507">IF(AJ725="-","-",ABS(AJ725-$BK725))</f>
        <v>1.4443094444444444</v>
      </c>
      <c r="AK920" s="9">
        <f t="shared" si="507"/>
        <v>2.5556905555555556</v>
      </c>
      <c r="AL920" s="9" t="str">
        <f t="shared" si="507"/>
        <v>-</v>
      </c>
      <c r="AM920" s="9">
        <f t="shared" si="507"/>
        <v>4.4443094444444444</v>
      </c>
      <c r="AN920" s="9">
        <f t="shared" si="507"/>
        <v>0.55569055555555558</v>
      </c>
      <c r="AO920" s="9" t="str">
        <f t="shared" si="507"/>
        <v>-</v>
      </c>
      <c r="AP920" s="9">
        <f t="shared" si="507"/>
        <v>0.55569055555555558</v>
      </c>
      <c r="AQ920" s="9" t="str">
        <f t="shared" si="507"/>
        <v>-</v>
      </c>
      <c r="AR920" s="9" t="str">
        <f t="shared" si="507"/>
        <v>-</v>
      </c>
      <c r="AS920" s="9">
        <f t="shared" si="507"/>
        <v>0.44430944444444442</v>
      </c>
      <c r="AT920" s="9" t="str">
        <f t="shared" si="507"/>
        <v>-</v>
      </c>
      <c r="AU920" s="9" t="str">
        <f t="shared" si="507"/>
        <v>-</v>
      </c>
      <c r="AV920" s="9" t="str">
        <f t="shared" si="507"/>
        <v>-</v>
      </c>
      <c r="AW920" s="9">
        <f t="shared" si="507"/>
        <v>0.44430944444444442</v>
      </c>
      <c r="AX920" s="9" t="str">
        <f t="shared" si="507"/>
        <v>-</v>
      </c>
      <c r="AY920" s="9" t="str">
        <f t="shared" si="507"/>
        <v>-</v>
      </c>
      <c r="AZ920" s="9" t="str">
        <f t="shared" si="507"/>
        <v>-</v>
      </c>
      <c r="BA920" s="9" t="str">
        <f t="shared" si="507"/>
        <v>-</v>
      </c>
      <c r="BB920" s="9">
        <f t="shared" si="507"/>
        <v>0.44430944444444442</v>
      </c>
      <c r="BC920" s="9">
        <f t="shared" si="507"/>
        <v>2.4443094444444444</v>
      </c>
      <c r="BD920" s="9" t="str">
        <f t="shared" si="507"/>
        <v>-</v>
      </c>
      <c r="BE920" s="9">
        <f t="shared" si="507"/>
        <v>1.4443094444444444</v>
      </c>
      <c r="BF920" s="9">
        <f t="shared" si="507"/>
        <v>5.5556905555555556</v>
      </c>
      <c r="BG920" s="9" t="str">
        <f t="shared" si="507"/>
        <v>-</v>
      </c>
      <c r="BH920" s="9" t="str">
        <f t="shared" si="507"/>
        <v>-</v>
      </c>
      <c r="BI920" s="9" t="str">
        <f t="shared" si="507"/>
        <v>-</v>
      </c>
      <c r="BJ920" s="37"/>
      <c r="BK920" s="34"/>
      <c r="BR920" s="25"/>
      <c r="BS920" s="25"/>
      <c r="BV920" s="25"/>
      <c r="BW920" s="25"/>
      <c r="BX920" s="25"/>
    </row>
    <row r="921" spans="1:76">
      <c r="A921" s="38">
        <f t="shared" si="495"/>
        <v>137</v>
      </c>
      <c r="B921" s="36">
        <f t="shared" si="492"/>
        <v>65</v>
      </c>
      <c r="C921" s="36">
        <f t="shared" si="492"/>
        <v>2</v>
      </c>
      <c r="D921" s="9">
        <f t="shared" ref="D921:AI921" si="508">IF(D726="-","-",ABS(D726-$BK726))</f>
        <v>2.3126360000000004</v>
      </c>
      <c r="E921" s="9" t="str">
        <f t="shared" si="508"/>
        <v>-</v>
      </c>
      <c r="F921" s="9">
        <f t="shared" si="508"/>
        <v>1.3126360000000004</v>
      </c>
      <c r="G921" s="9" t="str">
        <f t="shared" si="508"/>
        <v>-</v>
      </c>
      <c r="H921" s="9" t="str">
        <f t="shared" si="508"/>
        <v>-</v>
      </c>
      <c r="I921" s="9" t="str">
        <f t="shared" si="508"/>
        <v>-</v>
      </c>
      <c r="J921" s="9" t="str">
        <f t="shared" si="508"/>
        <v>-</v>
      </c>
      <c r="K921" s="9" t="str">
        <f t="shared" si="508"/>
        <v>-</v>
      </c>
      <c r="L921" s="9" t="str">
        <f t="shared" si="508"/>
        <v>-</v>
      </c>
      <c r="M921" s="9" t="str">
        <f t="shared" si="508"/>
        <v>-</v>
      </c>
      <c r="N921" s="9" t="str">
        <f t="shared" si="508"/>
        <v>-</v>
      </c>
      <c r="O921" s="9" t="str">
        <f t="shared" si="508"/>
        <v>-</v>
      </c>
      <c r="P921" s="9" t="str">
        <f t="shared" si="508"/>
        <v>-</v>
      </c>
      <c r="Q921" s="9">
        <f t="shared" si="508"/>
        <v>2.3126360000000004</v>
      </c>
      <c r="R921" s="9" t="str">
        <f t="shared" si="508"/>
        <v>-</v>
      </c>
      <c r="S921" s="9" t="str">
        <f t="shared" si="508"/>
        <v>-</v>
      </c>
      <c r="T921" s="9" t="str">
        <f t="shared" si="508"/>
        <v>-</v>
      </c>
      <c r="U921" s="9">
        <f t="shared" si="508"/>
        <v>1.3126360000000004</v>
      </c>
      <c r="V921" s="9" t="str">
        <f t="shared" si="508"/>
        <v>-</v>
      </c>
      <c r="W921" s="9" t="str">
        <f t="shared" si="508"/>
        <v>-</v>
      </c>
      <c r="X921" s="9" t="str">
        <f t="shared" si="508"/>
        <v>-</v>
      </c>
      <c r="Y921" s="9" t="str">
        <f t="shared" si="508"/>
        <v>-</v>
      </c>
      <c r="Z921" s="9">
        <f t="shared" si="508"/>
        <v>1.3126360000000004</v>
      </c>
      <c r="AA921" s="9" t="str">
        <f t="shared" si="508"/>
        <v>-</v>
      </c>
      <c r="AB921" s="9" t="str">
        <f t="shared" si="508"/>
        <v>-</v>
      </c>
      <c r="AC921" s="9" t="str">
        <f t="shared" si="508"/>
        <v>-</v>
      </c>
      <c r="AD921" s="9" t="str">
        <f t="shared" si="508"/>
        <v>-</v>
      </c>
      <c r="AE921" s="9" t="str">
        <f t="shared" si="508"/>
        <v>-</v>
      </c>
      <c r="AF921" s="9" t="str">
        <f t="shared" si="508"/>
        <v>-</v>
      </c>
      <c r="AG921" s="9">
        <f t="shared" si="508"/>
        <v>1.3126360000000004</v>
      </c>
      <c r="AH921" s="9" t="str">
        <f t="shared" si="508"/>
        <v>-</v>
      </c>
      <c r="AI921" s="9" t="str">
        <f t="shared" si="508"/>
        <v>-</v>
      </c>
      <c r="AJ921" s="9">
        <f t="shared" ref="AJ921:BI921" si="509">IF(AJ726="-","-",ABS(AJ726-$BK726))</f>
        <v>1.6873639999999996</v>
      </c>
      <c r="AK921" s="9" t="str">
        <f t="shared" si="509"/>
        <v>-</v>
      </c>
      <c r="AL921" s="9" t="str">
        <f t="shared" si="509"/>
        <v>-</v>
      </c>
      <c r="AM921" s="9">
        <f t="shared" si="509"/>
        <v>2.6873639999999996</v>
      </c>
      <c r="AN921" s="9">
        <f t="shared" si="509"/>
        <v>0.68736399999999964</v>
      </c>
      <c r="AO921" s="9" t="str">
        <f t="shared" si="509"/>
        <v>-</v>
      </c>
      <c r="AP921" s="9">
        <f t="shared" si="509"/>
        <v>0.68736399999999964</v>
      </c>
      <c r="AQ921" s="9" t="str">
        <f t="shared" si="509"/>
        <v>-</v>
      </c>
      <c r="AR921" s="9" t="str">
        <f t="shared" si="509"/>
        <v>-</v>
      </c>
      <c r="AS921" s="9">
        <f t="shared" si="509"/>
        <v>2.6873639999999996</v>
      </c>
      <c r="AT921" s="9" t="str">
        <f t="shared" si="509"/>
        <v>-</v>
      </c>
      <c r="AU921" s="9" t="str">
        <f t="shared" si="509"/>
        <v>-</v>
      </c>
      <c r="AV921" s="9" t="str">
        <f t="shared" si="509"/>
        <v>-</v>
      </c>
      <c r="AW921" s="9">
        <f t="shared" si="509"/>
        <v>0.31263600000000036</v>
      </c>
      <c r="AX921" s="9" t="str">
        <f t="shared" si="509"/>
        <v>-</v>
      </c>
      <c r="AY921" s="9" t="str">
        <f t="shared" si="509"/>
        <v>-</v>
      </c>
      <c r="AZ921" s="9">
        <f t="shared" si="509"/>
        <v>0.68736399999999964</v>
      </c>
      <c r="BA921" s="9" t="str">
        <f t="shared" si="509"/>
        <v>-</v>
      </c>
      <c r="BB921" s="9" t="str">
        <f t="shared" si="509"/>
        <v>-</v>
      </c>
      <c r="BC921" s="9">
        <f t="shared" si="509"/>
        <v>2.6873639999999996</v>
      </c>
      <c r="BD921" s="9" t="str">
        <f t="shared" si="509"/>
        <v>-</v>
      </c>
      <c r="BE921" s="9">
        <f t="shared" si="509"/>
        <v>0.68736399999999964</v>
      </c>
      <c r="BF921" s="9">
        <f t="shared" si="509"/>
        <v>2.3126360000000004</v>
      </c>
      <c r="BG921" s="9" t="str">
        <f t="shared" si="509"/>
        <v>-</v>
      </c>
      <c r="BH921" s="9" t="str">
        <f t="shared" si="509"/>
        <v>-</v>
      </c>
      <c r="BI921" s="9" t="str">
        <f t="shared" si="509"/>
        <v>-</v>
      </c>
      <c r="BJ921" s="37"/>
      <c r="BK921" s="34"/>
      <c r="BR921" s="25"/>
      <c r="BS921" s="25"/>
      <c r="BV921" s="25"/>
      <c r="BW921" s="25"/>
      <c r="BX921" s="25"/>
    </row>
    <row r="922" spans="1:76">
      <c r="A922" s="38">
        <f t="shared" si="495"/>
        <v>138</v>
      </c>
      <c r="B922" s="36">
        <f t="shared" si="492"/>
        <v>65</v>
      </c>
      <c r="C922" s="36">
        <f t="shared" si="492"/>
        <v>3</v>
      </c>
      <c r="D922" s="9">
        <f t="shared" ref="D922:AI922" si="510">IF(D727="-","-",ABS(D727-$BK727))</f>
        <v>1.3530781764705875</v>
      </c>
      <c r="E922" s="9" t="str">
        <f t="shared" si="510"/>
        <v>-</v>
      </c>
      <c r="F922" s="9" t="str">
        <f t="shared" si="510"/>
        <v>-</v>
      </c>
      <c r="G922" s="9" t="str">
        <f t="shared" si="510"/>
        <v>-</v>
      </c>
      <c r="H922" s="9" t="str">
        <f t="shared" si="510"/>
        <v>-</v>
      </c>
      <c r="I922" s="9" t="str">
        <f t="shared" si="510"/>
        <v>-</v>
      </c>
      <c r="J922" s="9" t="str">
        <f t="shared" si="510"/>
        <v>-</v>
      </c>
      <c r="K922" s="9" t="str">
        <f t="shared" si="510"/>
        <v>-</v>
      </c>
      <c r="L922" s="9" t="str">
        <f t="shared" si="510"/>
        <v>-</v>
      </c>
      <c r="M922" s="9" t="str">
        <f t="shared" si="510"/>
        <v>-</v>
      </c>
      <c r="N922" s="9" t="str">
        <f t="shared" si="510"/>
        <v>-</v>
      </c>
      <c r="O922" s="9" t="str">
        <f t="shared" si="510"/>
        <v>-</v>
      </c>
      <c r="P922" s="9" t="str">
        <f t="shared" si="510"/>
        <v>-</v>
      </c>
      <c r="Q922" s="9">
        <f t="shared" si="510"/>
        <v>2.3530781764705875</v>
      </c>
      <c r="R922" s="9" t="str">
        <f t="shared" si="510"/>
        <v>-</v>
      </c>
      <c r="S922" s="9" t="str">
        <f t="shared" si="510"/>
        <v>-</v>
      </c>
      <c r="T922" s="9" t="str">
        <f t="shared" si="510"/>
        <v>-</v>
      </c>
      <c r="U922" s="9">
        <f t="shared" si="510"/>
        <v>0.64692182352941252</v>
      </c>
      <c r="V922" s="9" t="str">
        <f t="shared" si="510"/>
        <v>-</v>
      </c>
      <c r="W922" s="9" t="str">
        <f t="shared" si="510"/>
        <v>-</v>
      </c>
      <c r="X922" s="9" t="str">
        <f t="shared" si="510"/>
        <v>-</v>
      </c>
      <c r="Y922" s="9" t="str">
        <f t="shared" si="510"/>
        <v>-</v>
      </c>
      <c r="Z922" s="9">
        <f t="shared" si="510"/>
        <v>1.3530781764705875</v>
      </c>
      <c r="AA922" s="9" t="str">
        <f t="shared" si="510"/>
        <v>-</v>
      </c>
      <c r="AB922" s="9" t="str">
        <f t="shared" si="510"/>
        <v>-</v>
      </c>
      <c r="AC922" s="9" t="str">
        <f t="shared" si="510"/>
        <v>-</v>
      </c>
      <c r="AD922" s="9" t="str">
        <f t="shared" si="510"/>
        <v>-</v>
      </c>
      <c r="AE922" s="9" t="str">
        <f t="shared" si="510"/>
        <v>-</v>
      </c>
      <c r="AF922" s="9" t="str">
        <f t="shared" si="510"/>
        <v>-</v>
      </c>
      <c r="AG922" s="9">
        <f t="shared" si="510"/>
        <v>0.35307817647058748</v>
      </c>
      <c r="AH922" s="9" t="str">
        <f t="shared" si="510"/>
        <v>-</v>
      </c>
      <c r="AI922" s="9">
        <f t="shared" si="510"/>
        <v>3.3530781764705875</v>
      </c>
      <c r="AJ922" s="9">
        <f t="shared" ref="AJ922:BI922" si="511">IF(AJ727="-","-",ABS(AJ727-$BK727))</f>
        <v>1.6469218235294125</v>
      </c>
      <c r="AK922" s="9" t="str">
        <f t="shared" si="511"/>
        <v>-</v>
      </c>
      <c r="AL922" s="9" t="str">
        <f t="shared" si="511"/>
        <v>-</v>
      </c>
      <c r="AM922" s="9">
        <f t="shared" si="511"/>
        <v>2.6469218235294125</v>
      </c>
      <c r="AN922" s="9">
        <f t="shared" si="511"/>
        <v>2.6469218235294125</v>
      </c>
      <c r="AO922" s="9" t="str">
        <f t="shared" si="511"/>
        <v>-</v>
      </c>
      <c r="AP922" s="9">
        <f t="shared" si="511"/>
        <v>0.35307817647058748</v>
      </c>
      <c r="AQ922" s="9" t="str">
        <f t="shared" si="511"/>
        <v>-</v>
      </c>
      <c r="AR922" s="9" t="str">
        <f t="shared" si="511"/>
        <v>-</v>
      </c>
      <c r="AS922" s="9">
        <f t="shared" si="511"/>
        <v>0.64692182352941252</v>
      </c>
      <c r="AT922" s="9" t="str">
        <f t="shared" si="511"/>
        <v>-</v>
      </c>
      <c r="AU922" s="9" t="str">
        <f t="shared" si="511"/>
        <v>-</v>
      </c>
      <c r="AV922" s="9" t="str">
        <f t="shared" si="511"/>
        <v>-</v>
      </c>
      <c r="AW922" s="9">
        <f t="shared" si="511"/>
        <v>1.6469218235294125</v>
      </c>
      <c r="AX922" s="9" t="str">
        <f t="shared" si="511"/>
        <v>-</v>
      </c>
      <c r="AY922" s="9" t="str">
        <f t="shared" si="511"/>
        <v>-</v>
      </c>
      <c r="AZ922" s="9" t="str">
        <f t="shared" si="511"/>
        <v>-</v>
      </c>
      <c r="BA922" s="9" t="str">
        <f t="shared" si="511"/>
        <v>-</v>
      </c>
      <c r="BB922" s="9">
        <f t="shared" si="511"/>
        <v>0.64692182352941252</v>
      </c>
      <c r="BC922" s="9">
        <f t="shared" si="511"/>
        <v>1.6469218235294125</v>
      </c>
      <c r="BD922" s="9" t="str">
        <f t="shared" si="511"/>
        <v>-</v>
      </c>
      <c r="BE922" s="9">
        <f t="shared" si="511"/>
        <v>0.64692182352941252</v>
      </c>
      <c r="BF922" s="9" t="str">
        <f t="shared" si="511"/>
        <v>-</v>
      </c>
      <c r="BG922" s="9" t="str">
        <f t="shared" si="511"/>
        <v>-</v>
      </c>
      <c r="BH922" s="9">
        <f t="shared" si="511"/>
        <v>2.3530781764705875</v>
      </c>
      <c r="BI922" s="9">
        <f t="shared" si="511"/>
        <v>1.3530781764705875</v>
      </c>
      <c r="BJ922" s="37"/>
      <c r="BK922" s="34"/>
      <c r="BR922" s="25"/>
      <c r="BS922" s="25"/>
      <c r="BV922" s="25"/>
      <c r="BW922" s="25"/>
      <c r="BX922" s="25"/>
    </row>
    <row r="923" spans="1:76">
      <c r="A923" s="38">
        <f t="shared" si="495"/>
        <v>139</v>
      </c>
      <c r="B923" s="36">
        <f t="shared" si="492"/>
        <v>66</v>
      </c>
      <c r="C923" s="36">
        <f t="shared" si="492"/>
        <v>1</v>
      </c>
      <c r="D923" s="9">
        <f t="shared" ref="D923:AI923" si="512">IF(D728="-","-",ABS(D728-$BK728))</f>
        <v>1.4707262352941175</v>
      </c>
      <c r="E923" s="9" t="str">
        <f t="shared" si="512"/>
        <v>-</v>
      </c>
      <c r="F923" s="9" t="str">
        <f t="shared" si="512"/>
        <v>-</v>
      </c>
      <c r="G923" s="9" t="str">
        <f t="shared" si="512"/>
        <v>-</v>
      </c>
      <c r="H923" s="9" t="str">
        <f t="shared" si="512"/>
        <v>-</v>
      </c>
      <c r="I923" s="9" t="str">
        <f t="shared" si="512"/>
        <v>-</v>
      </c>
      <c r="J923" s="9" t="str">
        <f t="shared" si="512"/>
        <v>-</v>
      </c>
      <c r="K923" s="9" t="str">
        <f t="shared" si="512"/>
        <v>-</v>
      </c>
      <c r="L923" s="9" t="str">
        <f t="shared" si="512"/>
        <v>-</v>
      </c>
      <c r="M923" s="9">
        <f t="shared" si="512"/>
        <v>3.4707262352941175</v>
      </c>
      <c r="N923" s="9" t="str">
        <f t="shared" si="512"/>
        <v>-</v>
      </c>
      <c r="O923" s="9" t="str">
        <f t="shared" si="512"/>
        <v>-</v>
      </c>
      <c r="P923" s="9" t="str">
        <f t="shared" si="512"/>
        <v>-</v>
      </c>
      <c r="Q923" s="9">
        <f t="shared" si="512"/>
        <v>3.5292737647058825</v>
      </c>
      <c r="R923" s="9" t="str">
        <f t="shared" si="512"/>
        <v>-</v>
      </c>
      <c r="S923" s="9" t="str">
        <f t="shared" si="512"/>
        <v>-</v>
      </c>
      <c r="T923" s="9">
        <f t="shared" si="512"/>
        <v>2.5292737647058825</v>
      </c>
      <c r="U923" s="9">
        <f t="shared" si="512"/>
        <v>2.4707262352941175</v>
      </c>
      <c r="V923" s="9" t="str">
        <f t="shared" si="512"/>
        <v>-</v>
      </c>
      <c r="W923" s="9" t="str">
        <f t="shared" si="512"/>
        <v>-</v>
      </c>
      <c r="X923" s="9" t="str">
        <f t="shared" si="512"/>
        <v>-</v>
      </c>
      <c r="Y923" s="9" t="str">
        <f t="shared" si="512"/>
        <v>-</v>
      </c>
      <c r="Z923" s="9">
        <f t="shared" si="512"/>
        <v>1.4707262352941175</v>
      </c>
      <c r="AA923" s="9" t="str">
        <f t="shared" si="512"/>
        <v>-</v>
      </c>
      <c r="AB923" s="9" t="str">
        <f t="shared" si="512"/>
        <v>-</v>
      </c>
      <c r="AC923" s="9" t="str">
        <f t="shared" si="512"/>
        <v>-</v>
      </c>
      <c r="AD923" s="9" t="str">
        <f t="shared" si="512"/>
        <v>-</v>
      </c>
      <c r="AE923" s="9" t="str">
        <f t="shared" si="512"/>
        <v>-</v>
      </c>
      <c r="AF923" s="9" t="str">
        <f t="shared" si="512"/>
        <v>-</v>
      </c>
      <c r="AG923" s="9">
        <f t="shared" si="512"/>
        <v>0.5292737647058825</v>
      </c>
      <c r="AH923" s="9" t="str">
        <f t="shared" si="512"/>
        <v>-</v>
      </c>
      <c r="AI923" s="9">
        <f t="shared" si="512"/>
        <v>1.4707262352941175</v>
      </c>
      <c r="AJ923" s="9">
        <f t="shared" ref="AJ923:BI923" si="513">IF(AJ728="-","-",ABS(AJ728-$BK728))</f>
        <v>1.5292737647058825</v>
      </c>
      <c r="AK923" s="9" t="str">
        <f t="shared" si="513"/>
        <v>-</v>
      </c>
      <c r="AL923" s="9">
        <f t="shared" si="513"/>
        <v>3.5292737647058825</v>
      </c>
      <c r="AM923" s="9">
        <f t="shared" si="513"/>
        <v>0.4707262352941175</v>
      </c>
      <c r="AN923" s="9">
        <f t="shared" si="513"/>
        <v>0.5292737647058825</v>
      </c>
      <c r="AO923" s="9" t="str">
        <f t="shared" si="513"/>
        <v>-</v>
      </c>
      <c r="AP923" s="9">
        <f t="shared" si="513"/>
        <v>0.4707262352941175</v>
      </c>
      <c r="AQ923" s="9" t="str">
        <f t="shared" si="513"/>
        <v>-</v>
      </c>
      <c r="AR923" s="9" t="str">
        <f t="shared" si="513"/>
        <v>-</v>
      </c>
      <c r="AS923" s="9">
        <f t="shared" si="513"/>
        <v>0.5292737647058825</v>
      </c>
      <c r="AT923" s="9" t="str">
        <f t="shared" si="513"/>
        <v>-</v>
      </c>
      <c r="AU923" s="9" t="str">
        <f t="shared" si="513"/>
        <v>-</v>
      </c>
      <c r="AV923" s="9" t="str">
        <f t="shared" si="513"/>
        <v>-</v>
      </c>
      <c r="AW923" s="9" t="str">
        <f t="shared" si="513"/>
        <v>-</v>
      </c>
      <c r="AX923" s="9" t="str">
        <f t="shared" si="513"/>
        <v>-</v>
      </c>
      <c r="AY923" s="9" t="str">
        <f t="shared" si="513"/>
        <v>-</v>
      </c>
      <c r="AZ923" s="9" t="str">
        <f t="shared" si="513"/>
        <v>-</v>
      </c>
      <c r="BA923" s="9" t="str">
        <f t="shared" si="513"/>
        <v>-</v>
      </c>
      <c r="BB923" s="9">
        <f t="shared" si="513"/>
        <v>1.4707262352941175</v>
      </c>
      <c r="BC923" s="9">
        <f t="shared" si="513"/>
        <v>0.5292737647058825</v>
      </c>
      <c r="BD923" s="9" t="str">
        <f t="shared" si="513"/>
        <v>-</v>
      </c>
      <c r="BE923" s="9">
        <f t="shared" si="513"/>
        <v>0.4707262352941175</v>
      </c>
      <c r="BF923" s="9" t="str">
        <f t="shared" si="513"/>
        <v>-</v>
      </c>
      <c r="BG923" s="9" t="str">
        <f t="shared" si="513"/>
        <v>-</v>
      </c>
      <c r="BH923" s="9" t="str">
        <f t="shared" si="513"/>
        <v>-</v>
      </c>
      <c r="BI923" s="9" t="str">
        <f t="shared" si="513"/>
        <v>-</v>
      </c>
      <c r="BJ923" s="37"/>
      <c r="BK923" s="34"/>
      <c r="BR923" s="25"/>
      <c r="BS923" s="25"/>
      <c r="BV923" s="25"/>
      <c r="BW923" s="25"/>
      <c r="BX923" s="25"/>
    </row>
    <row r="924" spans="1:76">
      <c r="A924" s="38">
        <f t="shared" si="495"/>
        <v>140</v>
      </c>
      <c r="B924" s="36">
        <f t="shared" si="492"/>
        <v>66</v>
      </c>
      <c r="C924" s="36">
        <f t="shared" si="492"/>
        <v>2</v>
      </c>
      <c r="D924" s="9">
        <f t="shared" ref="D924:AI924" si="514">IF(D729="-","-",ABS(D729-$BK729))</f>
        <v>3.7001390000000001</v>
      </c>
      <c r="E924" s="9" t="str">
        <f t="shared" si="514"/>
        <v>-</v>
      </c>
      <c r="F924" s="9" t="str">
        <f t="shared" si="514"/>
        <v>-</v>
      </c>
      <c r="G924" s="9" t="str">
        <f t="shared" si="514"/>
        <v>-</v>
      </c>
      <c r="H924" s="9" t="str">
        <f t="shared" si="514"/>
        <v>-</v>
      </c>
      <c r="I924" s="9" t="str">
        <f t="shared" si="514"/>
        <v>-</v>
      </c>
      <c r="J924" s="9" t="str">
        <f t="shared" si="514"/>
        <v>-</v>
      </c>
      <c r="K924" s="9" t="str">
        <f t="shared" si="514"/>
        <v>-</v>
      </c>
      <c r="L924" s="9" t="str">
        <f t="shared" si="514"/>
        <v>-</v>
      </c>
      <c r="M924" s="9">
        <f t="shared" si="514"/>
        <v>2.7001390000000001</v>
      </c>
      <c r="N924" s="9" t="str">
        <f t="shared" si="514"/>
        <v>-</v>
      </c>
      <c r="O924" s="9" t="str">
        <f t="shared" si="514"/>
        <v>-</v>
      </c>
      <c r="P924" s="9" t="str">
        <f t="shared" si="514"/>
        <v>-</v>
      </c>
      <c r="Q924" s="9">
        <f t="shared" si="514"/>
        <v>0.70013900000000007</v>
      </c>
      <c r="R924" s="9" t="str">
        <f t="shared" si="514"/>
        <v>-</v>
      </c>
      <c r="S924" s="9" t="str">
        <f t="shared" si="514"/>
        <v>-</v>
      </c>
      <c r="T924" s="9">
        <f t="shared" si="514"/>
        <v>2.7001390000000001</v>
      </c>
      <c r="U924" s="9">
        <f t="shared" si="514"/>
        <v>2.7001390000000001</v>
      </c>
      <c r="V924" s="9" t="str">
        <f t="shared" si="514"/>
        <v>-</v>
      </c>
      <c r="W924" s="9" t="str">
        <f t="shared" si="514"/>
        <v>-</v>
      </c>
      <c r="X924" s="9" t="str">
        <f t="shared" si="514"/>
        <v>-</v>
      </c>
      <c r="Y924" s="9" t="str">
        <f t="shared" si="514"/>
        <v>-</v>
      </c>
      <c r="Z924" s="9">
        <f t="shared" si="514"/>
        <v>0.70013900000000007</v>
      </c>
      <c r="AA924" s="9" t="str">
        <f t="shared" si="514"/>
        <v>-</v>
      </c>
      <c r="AB924" s="9" t="str">
        <f t="shared" si="514"/>
        <v>-</v>
      </c>
      <c r="AC924" s="9" t="str">
        <f t="shared" si="514"/>
        <v>-</v>
      </c>
      <c r="AD924" s="9" t="str">
        <f t="shared" si="514"/>
        <v>-</v>
      </c>
      <c r="AE924" s="9" t="str">
        <f t="shared" si="514"/>
        <v>-</v>
      </c>
      <c r="AF924" s="9" t="str">
        <f t="shared" si="514"/>
        <v>-</v>
      </c>
      <c r="AG924" s="9">
        <f t="shared" si="514"/>
        <v>0.29986099999999993</v>
      </c>
      <c r="AH924" s="9" t="str">
        <f t="shared" si="514"/>
        <v>-</v>
      </c>
      <c r="AI924" s="9" t="str">
        <f t="shared" si="514"/>
        <v>-</v>
      </c>
      <c r="AJ924" s="9">
        <f t="shared" ref="AJ924:BI924" si="515">IF(AJ729="-","-",ABS(AJ729-$BK729))</f>
        <v>0.70013900000000007</v>
      </c>
      <c r="AK924" s="9">
        <f t="shared" si="515"/>
        <v>0.70013900000000007</v>
      </c>
      <c r="AL924" s="9" t="str">
        <f t="shared" si="515"/>
        <v>-</v>
      </c>
      <c r="AM924" s="9">
        <f t="shared" si="515"/>
        <v>4.2998609999999999</v>
      </c>
      <c r="AN924" s="9">
        <f t="shared" si="515"/>
        <v>1.2998609999999999</v>
      </c>
      <c r="AO924" s="9" t="str">
        <f t="shared" si="515"/>
        <v>-</v>
      </c>
      <c r="AP924" s="9">
        <f t="shared" si="515"/>
        <v>0.29986099999999993</v>
      </c>
      <c r="AQ924" s="9" t="str">
        <f t="shared" si="515"/>
        <v>-</v>
      </c>
      <c r="AR924" s="9" t="str">
        <f t="shared" si="515"/>
        <v>-</v>
      </c>
      <c r="AS924" s="9">
        <f t="shared" si="515"/>
        <v>1.2998609999999999</v>
      </c>
      <c r="AT924" s="9" t="str">
        <f t="shared" si="515"/>
        <v>-</v>
      </c>
      <c r="AU924" s="9" t="str">
        <f t="shared" si="515"/>
        <v>-</v>
      </c>
      <c r="AV924" s="9" t="str">
        <f t="shared" si="515"/>
        <v>-</v>
      </c>
      <c r="AW924" s="9">
        <f t="shared" si="515"/>
        <v>1.2998609999999999</v>
      </c>
      <c r="AX924" s="9" t="str">
        <f t="shared" si="515"/>
        <v>-</v>
      </c>
      <c r="AY924" s="9" t="str">
        <f t="shared" si="515"/>
        <v>-</v>
      </c>
      <c r="AZ924" s="9">
        <f t="shared" si="515"/>
        <v>2.7001390000000001</v>
      </c>
      <c r="BA924" s="9" t="str">
        <f t="shared" si="515"/>
        <v>-</v>
      </c>
      <c r="BB924" s="9">
        <f t="shared" si="515"/>
        <v>3.2998609999999999</v>
      </c>
      <c r="BC924" s="9">
        <f t="shared" si="515"/>
        <v>3.2998609999999999</v>
      </c>
      <c r="BD924" s="9" t="str">
        <f t="shared" si="515"/>
        <v>-</v>
      </c>
      <c r="BE924" s="9">
        <f t="shared" si="515"/>
        <v>1.2998609999999999</v>
      </c>
      <c r="BF924" s="9">
        <f t="shared" si="515"/>
        <v>3.7001390000000001</v>
      </c>
      <c r="BG924" s="9" t="str">
        <f t="shared" si="515"/>
        <v>-</v>
      </c>
      <c r="BH924" s="9">
        <f t="shared" si="515"/>
        <v>4.2998609999999999</v>
      </c>
      <c r="BI924" s="9" t="str">
        <f t="shared" si="515"/>
        <v>-</v>
      </c>
      <c r="BJ924" s="37"/>
      <c r="BK924" s="34"/>
      <c r="BR924" s="25"/>
      <c r="BS924" s="25"/>
      <c r="BV924" s="25"/>
      <c r="BW924" s="25"/>
      <c r="BX924" s="25"/>
    </row>
    <row r="925" spans="1:76">
      <c r="A925" s="38">
        <f t="shared" si="495"/>
        <v>141</v>
      </c>
      <c r="B925" s="36">
        <f t="shared" si="492"/>
        <v>66</v>
      </c>
      <c r="C925" s="36">
        <f t="shared" si="492"/>
        <v>3</v>
      </c>
      <c r="D925" s="9">
        <f t="shared" ref="D925:AI925" si="516">IF(D730="-","-",ABS(D730-$BK730))</f>
        <v>3.50014</v>
      </c>
      <c r="E925" s="9" t="str">
        <f t="shared" si="516"/>
        <v>-</v>
      </c>
      <c r="F925" s="9" t="str">
        <f t="shared" si="516"/>
        <v>-</v>
      </c>
      <c r="G925" s="9" t="str">
        <f t="shared" si="516"/>
        <v>-</v>
      </c>
      <c r="H925" s="9" t="str">
        <f t="shared" si="516"/>
        <v>-</v>
      </c>
      <c r="I925" s="9" t="str">
        <f t="shared" si="516"/>
        <v>-</v>
      </c>
      <c r="J925" s="9" t="str">
        <f t="shared" si="516"/>
        <v>-</v>
      </c>
      <c r="K925" s="9" t="str">
        <f t="shared" si="516"/>
        <v>-</v>
      </c>
      <c r="L925" s="9" t="str">
        <f t="shared" si="516"/>
        <v>-</v>
      </c>
      <c r="M925" s="9">
        <f t="shared" si="516"/>
        <v>2.50014</v>
      </c>
      <c r="N925" s="9" t="str">
        <f t="shared" si="516"/>
        <v>-</v>
      </c>
      <c r="O925" s="9" t="str">
        <f t="shared" si="516"/>
        <v>-</v>
      </c>
      <c r="P925" s="9" t="str">
        <f t="shared" si="516"/>
        <v>-</v>
      </c>
      <c r="Q925" s="9">
        <f t="shared" si="516"/>
        <v>0.50014000000000003</v>
      </c>
      <c r="R925" s="9" t="str">
        <f t="shared" si="516"/>
        <v>-</v>
      </c>
      <c r="S925" s="9" t="str">
        <f t="shared" si="516"/>
        <v>-</v>
      </c>
      <c r="T925" s="9">
        <f t="shared" si="516"/>
        <v>0.49985999999999997</v>
      </c>
      <c r="U925" s="9">
        <f t="shared" si="516"/>
        <v>1.50014</v>
      </c>
      <c r="V925" s="9" t="str">
        <f t="shared" si="516"/>
        <v>-</v>
      </c>
      <c r="W925" s="9" t="str">
        <f t="shared" si="516"/>
        <v>-</v>
      </c>
      <c r="X925" s="9" t="str">
        <f t="shared" si="516"/>
        <v>-</v>
      </c>
      <c r="Y925" s="9" t="str">
        <f t="shared" si="516"/>
        <v>-</v>
      </c>
      <c r="Z925" s="9">
        <f t="shared" si="516"/>
        <v>0.50014000000000003</v>
      </c>
      <c r="AA925" s="9" t="str">
        <f t="shared" si="516"/>
        <v>-</v>
      </c>
      <c r="AB925" s="9" t="str">
        <f t="shared" si="516"/>
        <v>-</v>
      </c>
      <c r="AC925" s="9" t="str">
        <f t="shared" si="516"/>
        <v>-</v>
      </c>
      <c r="AD925" s="9" t="str">
        <f t="shared" si="516"/>
        <v>-</v>
      </c>
      <c r="AE925" s="9" t="str">
        <f t="shared" si="516"/>
        <v>-</v>
      </c>
      <c r="AF925" s="9" t="str">
        <f t="shared" si="516"/>
        <v>-</v>
      </c>
      <c r="AG925" s="9">
        <f t="shared" si="516"/>
        <v>1.49986</v>
      </c>
      <c r="AH925" s="9" t="str">
        <f t="shared" si="516"/>
        <v>-</v>
      </c>
      <c r="AI925" s="9">
        <f t="shared" si="516"/>
        <v>1.49986</v>
      </c>
      <c r="AJ925" s="9">
        <f t="shared" ref="AJ925:BI925" si="517">IF(AJ730="-","-",ABS(AJ730-$BK730))</f>
        <v>1.49986</v>
      </c>
      <c r="AK925" s="9" t="str">
        <f t="shared" si="517"/>
        <v>-</v>
      </c>
      <c r="AL925" s="9">
        <f t="shared" si="517"/>
        <v>0.49985999999999997</v>
      </c>
      <c r="AM925" s="9">
        <f t="shared" si="517"/>
        <v>0.49985999999999997</v>
      </c>
      <c r="AN925" s="9">
        <f t="shared" si="517"/>
        <v>1.49986</v>
      </c>
      <c r="AO925" s="9" t="str">
        <f t="shared" si="517"/>
        <v>-</v>
      </c>
      <c r="AP925" s="9">
        <f t="shared" si="517"/>
        <v>0.50014000000000003</v>
      </c>
      <c r="AQ925" s="9" t="str">
        <f t="shared" si="517"/>
        <v>-</v>
      </c>
      <c r="AR925" s="9" t="str">
        <f t="shared" si="517"/>
        <v>-</v>
      </c>
      <c r="AS925" s="9">
        <f t="shared" si="517"/>
        <v>5.49986</v>
      </c>
      <c r="AT925" s="9" t="str">
        <f t="shared" si="517"/>
        <v>-</v>
      </c>
      <c r="AU925" s="9" t="str">
        <f t="shared" si="517"/>
        <v>-</v>
      </c>
      <c r="AV925" s="9" t="str">
        <f t="shared" si="517"/>
        <v>-</v>
      </c>
      <c r="AW925" s="9">
        <f t="shared" si="517"/>
        <v>1.49986</v>
      </c>
      <c r="AX925" s="9" t="str">
        <f t="shared" si="517"/>
        <v>-</v>
      </c>
      <c r="AY925" s="9" t="str">
        <f t="shared" si="517"/>
        <v>-</v>
      </c>
      <c r="AZ925" s="9">
        <f t="shared" si="517"/>
        <v>3.50014</v>
      </c>
      <c r="BA925" s="9" t="str">
        <f t="shared" si="517"/>
        <v>-</v>
      </c>
      <c r="BB925" s="9">
        <f t="shared" si="517"/>
        <v>1.49986</v>
      </c>
      <c r="BC925" s="9">
        <f t="shared" si="517"/>
        <v>0.49985999999999997</v>
      </c>
      <c r="BD925" s="9" t="str">
        <f t="shared" si="517"/>
        <v>-</v>
      </c>
      <c r="BE925" s="9">
        <f t="shared" si="517"/>
        <v>1.50014</v>
      </c>
      <c r="BF925" s="9">
        <f t="shared" si="517"/>
        <v>2.50014</v>
      </c>
      <c r="BG925" s="9" t="str">
        <f t="shared" si="517"/>
        <v>-</v>
      </c>
      <c r="BH925" s="9" t="str">
        <f t="shared" si="517"/>
        <v>-</v>
      </c>
      <c r="BI925" s="9" t="str">
        <f t="shared" si="517"/>
        <v>-</v>
      </c>
      <c r="BJ925" s="37"/>
      <c r="BK925" s="34"/>
      <c r="BR925" s="25"/>
      <c r="BS925" s="25"/>
      <c r="BV925" s="25"/>
      <c r="BW925" s="25"/>
      <c r="BX925" s="25"/>
    </row>
    <row r="926" spans="1:76">
      <c r="A926" s="38">
        <f t="shared" si="495"/>
        <v>142</v>
      </c>
      <c r="B926" s="36">
        <f t="shared" si="492"/>
        <v>68</v>
      </c>
      <c r="C926" s="36">
        <f t="shared" si="492"/>
        <v>1</v>
      </c>
      <c r="D926" s="9">
        <f t="shared" ref="D926:AI926" si="518">IF(D731="-","-",ABS(D731-$BK731))</f>
        <v>2.6843515263157887</v>
      </c>
      <c r="E926" s="9" t="str">
        <f t="shared" si="518"/>
        <v>-</v>
      </c>
      <c r="F926" s="9" t="str">
        <f t="shared" si="518"/>
        <v>-</v>
      </c>
      <c r="G926" s="9" t="str">
        <f t="shared" si="518"/>
        <v>-</v>
      </c>
      <c r="H926" s="9" t="str">
        <f t="shared" si="518"/>
        <v>-</v>
      </c>
      <c r="I926" s="9" t="str">
        <f t="shared" si="518"/>
        <v>-</v>
      </c>
      <c r="J926" s="9" t="str">
        <f t="shared" si="518"/>
        <v>-</v>
      </c>
      <c r="K926" s="9" t="str">
        <f t="shared" si="518"/>
        <v>-</v>
      </c>
      <c r="L926" s="9" t="str">
        <f t="shared" si="518"/>
        <v>-</v>
      </c>
      <c r="M926" s="9">
        <f t="shared" si="518"/>
        <v>1.6843515263157887</v>
      </c>
      <c r="N926" s="9" t="str">
        <f t="shared" si="518"/>
        <v>-</v>
      </c>
      <c r="O926" s="9" t="str">
        <f t="shared" si="518"/>
        <v>-</v>
      </c>
      <c r="P926" s="9" t="str">
        <f t="shared" si="518"/>
        <v>-</v>
      </c>
      <c r="Q926" s="9">
        <f t="shared" si="518"/>
        <v>0.31564847368421134</v>
      </c>
      <c r="R926" s="9" t="str">
        <f t="shared" si="518"/>
        <v>-</v>
      </c>
      <c r="S926" s="9" t="str">
        <f t="shared" si="518"/>
        <v>-</v>
      </c>
      <c r="T926" s="9">
        <f t="shared" si="518"/>
        <v>1.6843515263157887</v>
      </c>
      <c r="U926" s="9">
        <f t="shared" si="518"/>
        <v>2.6843515263157887</v>
      </c>
      <c r="V926" s="9" t="str">
        <f t="shared" si="518"/>
        <v>-</v>
      </c>
      <c r="W926" s="9" t="str">
        <f t="shared" si="518"/>
        <v>-</v>
      </c>
      <c r="X926" s="9" t="str">
        <f t="shared" si="518"/>
        <v>-</v>
      </c>
      <c r="Y926" s="9" t="str">
        <f t="shared" si="518"/>
        <v>-</v>
      </c>
      <c r="Z926" s="9">
        <f t="shared" si="518"/>
        <v>0.68435152631578866</v>
      </c>
      <c r="AA926" s="9" t="str">
        <f t="shared" si="518"/>
        <v>-</v>
      </c>
      <c r="AB926" s="9" t="str">
        <f t="shared" si="518"/>
        <v>-</v>
      </c>
      <c r="AC926" s="9" t="str">
        <f t="shared" si="518"/>
        <v>-</v>
      </c>
      <c r="AD926" s="9" t="str">
        <f t="shared" si="518"/>
        <v>-</v>
      </c>
      <c r="AE926" s="9" t="str">
        <f t="shared" si="518"/>
        <v>-</v>
      </c>
      <c r="AF926" s="9" t="str">
        <f t="shared" si="518"/>
        <v>-</v>
      </c>
      <c r="AG926" s="9">
        <f t="shared" si="518"/>
        <v>3.3156484736842113</v>
      </c>
      <c r="AH926" s="9" t="str">
        <f t="shared" si="518"/>
        <v>-</v>
      </c>
      <c r="AI926" s="9" t="str">
        <f t="shared" si="518"/>
        <v>-</v>
      </c>
      <c r="AJ926" s="9">
        <f t="shared" ref="AJ926:BI926" si="519">IF(AJ731="-","-",ABS(AJ731-$BK731))</f>
        <v>0.31564847368421134</v>
      </c>
      <c r="AK926" s="9">
        <f t="shared" si="519"/>
        <v>2.6843515263157887</v>
      </c>
      <c r="AL926" s="9">
        <f t="shared" si="519"/>
        <v>2.3156484736842113</v>
      </c>
      <c r="AM926" s="9">
        <f t="shared" si="519"/>
        <v>2.3156484736842113</v>
      </c>
      <c r="AN926" s="9" t="str">
        <f t="shared" si="519"/>
        <v>-</v>
      </c>
      <c r="AO926" s="9" t="str">
        <f t="shared" si="519"/>
        <v>-</v>
      </c>
      <c r="AP926" s="9">
        <f t="shared" si="519"/>
        <v>0.31564847368421134</v>
      </c>
      <c r="AQ926" s="9" t="str">
        <f t="shared" si="519"/>
        <v>-</v>
      </c>
      <c r="AR926" s="9" t="str">
        <f t="shared" si="519"/>
        <v>-</v>
      </c>
      <c r="AS926" s="9">
        <f t="shared" si="519"/>
        <v>3.3156484736842113</v>
      </c>
      <c r="AT926" s="9" t="str">
        <f t="shared" si="519"/>
        <v>-</v>
      </c>
      <c r="AU926" s="9" t="str">
        <f t="shared" si="519"/>
        <v>-</v>
      </c>
      <c r="AV926" s="9" t="str">
        <f t="shared" si="519"/>
        <v>-</v>
      </c>
      <c r="AW926" s="9">
        <f t="shared" si="519"/>
        <v>1.3156484736842113</v>
      </c>
      <c r="AX926" s="9" t="str">
        <f t="shared" si="519"/>
        <v>-</v>
      </c>
      <c r="AY926" s="9" t="str">
        <f t="shared" si="519"/>
        <v>-</v>
      </c>
      <c r="AZ926" s="9" t="str">
        <f t="shared" si="519"/>
        <v>-</v>
      </c>
      <c r="BA926" s="9" t="str">
        <f t="shared" si="519"/>
        <v>-</v>
      </c>
      <c r="BB926" s="9">
        <f t="shared" si="519"/>
        <v>0.31564847368421134</v>
      </c>
      <c r="BC926" s="9">
        <f t="shared" si="519"/>
        <v>0.31564847368421134</v>
      </c>
      <c r="BD926" s="9" t="str">
        <f t="shared" si="519"/>
        <v>-</v>
      </c>
      <c r="BE926" s="9">
        <f t="shared" si="519"/>
        <v>2.6843515263157887</v>
      </c>
      <c r="BF926" s="9">
        <f t="shared" si="519"/>
        <v>0.31564847368421134</v>
      </c>
      <c r="BG926" s="9" t="str">
        <f t="shared" si="519"/>
        <v>-</v>
      </c>
      <c r="BH926" s="9" t="str">
        <f t="shared" si="519"/>
        <v>-</v>
      </c>
      <c r="BI926" s="9">
        <f t="shared" si="519"/>
        <v>0.31564847368421134</v>
      </c>
      <c r="BJ926" s="37"/>
      <c r="BK926" s="34"/>
      <c r="BR926" s="25"/>
      <c r="BS926" s="25"/>
      <c r="BV926" s="25"/>
      <c r="BW926" s="25"/>
      <c r="BX926" s="25"/>
    </row>
    <row r="927" spans="1:76">
      <c r="A927" s="38">
        <f t="shared" si="495"/>
        <v>143</v>
      </c>
      <c r="B927" s="36">
        <f t="shared" si="492"/>
        <v>68</v>
      </c>
      <c r="C927" s="36">
        <f t="shared" si="492"/>
        <v>2</v>
      </c>
      <c r="D927" s="9">
        <f t="shared" ref="D927:AI927" si="520">IF(D732="-","-",ABS(D732-$BK732))</f>
        <v>0.99985799999999969</v>
      </c>
      <c r="E927" s="9" t="str">
        <f t="shared" si="520"/>
        <v>-</v>
      </c>
      <c r="F927" s="9" t="str">
        <f t="shared" si="520"/>
        <v>-</v>
      </c>
      <c r="G927" s="9" t="str">
        <f t="shared" si="520"/>
        <v>-</v>
      </c>
      <c r="H927" s="9" t="str">
        <f t="shared" si="520"/>
        <v>-</v>
      </c>
      <c r="I927" s="9" t="str">
        <f t="shared" si="520"/>
        <v>-</v>
      </c>
      <c r="J927" s="9" t="str">
        <f t="shared" si="520"/>
        <v>-</v>
      </c>
      <c r="K927" s="9" t="str">
        <f t="shared" si="520"/>
        <v>-</v>
      </c>
      <c r="L927" s="9" t="str">
        <f t="shared" si="520"/>
        <v>-</v>
      </c>
      <c r="M927" s="9" t="str">
        <f t="shared" si="520"/>
        <v>-</v>
      </c>
      <c r="N927" s="9" t="str">
        <f t="shared" si="520"/>
        <v>-</v>
      </c>
      <c r="O927" s="9" t="str">
        <f t="shared" si="520"/>
        <v>-</v>
      </c>
      <c r="P927" s="9" t="str">
        <f t="shared" si="520"/>
        <v>-</v>
      </c>
      <c r="Q927" s="9">
        <f t="shared" si="520"/>
        <v>1.0001420000000003</v>
      </c>
      <c r="R927" s="9" t="str">
        <f t="shared" si="520"/>
        <v>-</v>
      </c>
      <c r="S927" s="9" t="str">
        <f t="shared" si="520"/>
        <v>-</v>
      </c>
      <c r="T927" s="9">
        <f t="shared" si="520"/>
        <v>1.0001420000000003</v>
      </c>
      <c r="U927" s="9">
        <f t="shared" si="520"/>
        <v>2.0001420000000003</v>
      </c>
      <c r="V927" s="9" t="str">
        <f t="shared" si="520"/>
        <v>-</v>
      </c>
      <c r="W927" s="9" t="str">
        <f t="shared" si="520"/>
        <v>-</v>
      </c>
      <c r="X927" s="9" t="str">
        <f t="shared" si="520"/>
        <v>-</v>
      </c>
      <c r="Y927" s="9" t="str">
        <f t="shared" si="520"/>
        <v>-</v>
      </c>
      <c r="Z927" s="9">
        <f t="shared" si="520"/>
        <v>2.0001420000000003</v>
      </c>
      <c r="AA927" s="9" t="str">
        <f t="shared" si="520"/>
        <v>-</v>
      </c>
      <c r="AB927" s="9" t="str">
        <f t="shared" si="520"/>
        <v>-</v>
      </c>
      <c r="AC927" s="9" t="str">
        <f t="shared" si="520"/>
        <v>-</v>
      </c>
      <c r="AD927" s="9" t="str">
        <f t="shared" si="520"/>
        <v>-</v>
      </c>
      <c r="AE927" s="9" t="str">
        <f t="shared" si="520"/>
        <v>-</v>
      </c>
      <c r="AF927" s="9" t="str">
        <f t="shared" si="520"/>
        <v>-</v>
      </c>
      <c r="AG927" s="9">
        <f t="shared" si="520"/>
        <v>0.99985799999999969</v>
      </c>
      <c r="AH927" s="9" t="str">
        <f t="shared" si="520"/>
        <v>-</v>
      </c>
      <c r="AI927" s="9">
        <f t="shared" si="520"/>
        <v>1.4200000000030855E-4</v>
      </c>
      <c r="AJ927" s="9">
        <f t="shared" ref="AJ927:BI927" si="521">IF(AJ732="-","-",ABS(AJ732-$BK732))</f>
        <v>1.4200000000030855E-4</v>
      </c>
      <c r="AK927" s="9" t="str">
        <f t="shared" si="521"/>
        <v>-</v>
      </c>
      <c r="AL927" s="9">
        <f t="shared" si="521"/>
        <v>1.9998579999999997</v>
      </c>
      <c r="AM927" s="9">
        <f t="shared" si="521"/>
        <v>1.4200000000030855E-4</v>
      </c>
      <c r="AN927" s="9">
        <f t="shared" si="521"/>
        <v>0.99985799999999969</v>
      </c>
      <c r="AO927" s="9" t="str">
        <f t="shared" si="521"/>
        <v>-</v>
      </c>
      <c r="AP927" s="9">
        <f t="shared" si="521"/>
        <v>1.4200000000030855E-4</v>
      </c>
      <c r="AQ927" s="9" t="str">
        <f t="shared" si="521"/>
        <v>-</v>
      </c>
      <c r="AR927" s="9" t="str">
        <f t="shared" si="521"/>
        <v>-</v>
      </c>
      <c r="AS927" s="9">
        <f t="shared" si="521"/>
        <v>3.9998579999999997</v>
      </c>
      <c r="AT927" s="9" t="str">
        <f t="shared" si="521"/>
        <v>-</v>
      </c>
      <c r="AU927" s="9" t="str">
        <f t="shared" si="521"/>
        <v>-</v>
      </c>
      <c r="AV927" s="9" t="str">
        <f t="shared" si="521"/>
        <v>-</v>
      </c>
      <c r="AW927" s="9">
        <f t="shared" si="521"/>
        <v>1.4200000000030855E-4</v>
      </c>
      <c r="AX927" s="9" t="str">
        <f t="shared" si="521"/>
        <v>-</v>
      </c>
      <c r="AY927" s="9" t="str">
        <f t="shared" si="521"/>
        <v>-</v>
      </c>
      <c r="AZ927" s="9" t="str">
        <f t="shared" si="521"/>
        <v>-</v>
      </c>
      <c r="BA927" s="9" t="str">
        <f t="shared" si="521"/>
        <v>-</v>
      </c>
      <c r="BB927" s="9" t="str">
        <f t="shared" si="521"/>
        <v>-</v>
      </c>
      <c r="BC927" s="9">
        <f t="shared" si="521"/>
        <v>2.0001420000000003</v>
      </c>
      <c r="BD927" s="9" t="str">
        <f t="shared" si="521"/>
        <v>-</v>
      </c>
      <c r="BE927" s="9" t="str">
        <f t="shared" si="521"/>
        <v>-</v>
      </c>
      <c r="BF927" s="9">
        <f t="shared" si="521"/>
        <v>1.0001420000000003</v>
      </c>
      <c r="BG927" s="9" t="str">
        <f t="shared" si="521"/>
        <v>-</v>
      </c>
      <c r="BH927" s="9" t="str">
        <f t="shared" si="521"/>
        <v>-</v>
      </c>
      <c r="BI927" s="9" t="str">
        <f t="shared" si="521"/>
        <v>-</v>
      </c>
      <c r="BJ927" s="37"/>
      <c r="BK927" s="34"/>
      <c r="BR927" s="25"/>
      <c r="BS927" s="25"/>
      <c r="BV927" s="25"/>
      <c r="BW927" s="25"/>
      <c r="BX927" s="25"/>
    </row>
    <row r="928" spans="1:76">
      <c r="A928" s="38">
        <f t="shared" si="495"/>
        <v>144</v>
      </c>
      <c r="B928" s="36">
        <f t="shared" si="492"/>
        <v>68</v>
      </c>
      <c r="C928" s="36">
        <f t="shared" si="492"/>
        <v>3</v>
      </c>
      <c r="D928" s="9">
        <f t="shared" ref="D928:AI928" si="522">IF(D733="-","-",ABS(D733-$BK733))</f>
        <v>0.42871442857142839</v>
      </c>
      <c r="E928" s="9" t="str">
        <f t="shared" si="522"/>
        <v>-</v>
      </c>
      <c r="F928" s="9">
        <f t="shared" si="522"/>
        <v>2.4287144285714284</v>
      </c>
      <c r="G928" s="9" t="str">
        <f t="shared" si="522"/>
        <v>-</v>
      </c>
      <c r="H928" s="9" t="str">
        <f t="shared" si="522"/>
        <v>-</v>
      </c>
      <c r="I928" s="9" t="str">
        <f t="shared" si="522"/>
        <v>-</v>
      </c>
      <c r="J928" s="9">
        <f t="shared" si="522"/>
        <v>0.57128557142857161</v>
      </c>
      <c r="K928" s="9" t="str">
        <f t="shared" si="522"/>
        <v>-</v>
      </c>
      <c r="L928" s="9" t="str">
        <f t="shared" si="522"/>
        <v>-</v>
      </c>
      <c r="M928" s="9" t="str">
        <f t="shared" si="522"/>
        <v>-</v>
      </c>
      <c r="N928" s="9" t="str">
        <f t="shared" si="522"/>
        <v>-</v>
      </c>
      <c r="O928" s="9" t="str">
        <f t="shared" si="522"/>
        <v>-</v>
      </c>
      <c r="P928" s="9" t="str">
        <f t="shared" si="522"/>
        <v>-</v>
      </c>
      <c r="Q928" s="9">
        <f t="shared" si="522"/>
        <v>1.4287144285714284</v>
      </c>
      <c r="R928" s="9" t="str">
        <f t="shared" si="522"/>
        <v>-</v>
      </c>
      <c r="S928" s="9" t="str">
        <f t="shared" si="522"/>
        <v>-</v>
      </c>
      <c r="T928" s="9">
        <f t="shared" si="522"/>
        <v>0.57128557142857161</v>
      </c>
      <c r="U928" s="9">
        <f t="shared" si="522"/>
        <v>2.4287144285714284</v>
      </c>
      <c r="V928" s="9" t="str">
        <f t="shared" si="522"/>
        <v>-</v>
      </c>
      <c r="W928" s="9" t="str">
        <f t="shared" si="522"/>
        <v>-</v>
      </c>
      <c r="X928" s="9" t="str">
        <f t="shared" si="522"/>
        <v>-</v>
      </c>
      <c r="Y928" s="9" t="str">
        <f t="shared" si="522"/>
        <v>-</v>
      </c>
      <c r="Z928" s="9">
        <f t="shared" si="522"/>
        <v>0.42871442857142839</v>
      </c>
      <c r="AA928" s="9" t="str">
        <f t="shared" si="522"/>
        <v>-</v>
      </c>
      <c r="AB928" s="9" t="str">
        <f t="shared" si="522"/>
        <v>-</v>
      </c>
      <c r="AC928" s="9" t="str">
        <f t="shared" si="522"/>
        <v>-</v>
      </c>
      <c r="AD928" s="9" t="str">
        <f t="shared" si="522"/>
        <v>-</v>
      </c>
      <c r="AE928" s="9" t="str">
        <f t="shared" si="522"/>
        <v>-</v>
      </c>
      <c r="AF928" s="9" t="str">
        <f t="shared" si="522"/>
        <v>-</v>
      </c>
      <c r="AG928" s="9">
        <f t="shared" si="522"/>
        <v>1.5712855714285716</v>
      </c>
      <c r="AH928" s="9" t="str">
        <f t="shared" si="522"/>
        <v>-</v>
      </c>
      <c r="AI928" s="9">
        <f t="shared" si="522"/>
        <v>0.42871442857142839</v>
      </c>
      <c r="AJ928" s="9">
        <f t="shared" ref="AJ928:BI928" si="523">IF(AJ733="-","-",ABS(AJ733-$BK733))</f>
        <v>0.42871442857142839</v>
      </c>
      <c r="AK928" s="9">
        <f t="shared" si="523"/>
        <v>4.4287144285714284</v>
      </c>
      <c r="AL928" s="9">
        <f t="shared" si="523"/>
        <v>2.5712855714285716</v>
      </c>
      <c r="AM928" s="9">
        <f t="shared" si="523"/>
        <v>0.57128557142857161</v>
      </c>
      <c r="AN928" s="9">
        <f t="shared" si="523"/>
        <v>1.5712855714285716</v>
      </c>
      <c r="AO928" s="9" t="str">
        <f t="shared" si="523"/>
        <v>-</v>
      </c>
      <c r="AP928" s="9">
        <f t="shared" si="523"/>
        <v>0.42871442857142839</v>
      </c>
      <c r="AQ928" s="9" t="str">
        <f t="shared" si="523"/>
        <v>-</v>
      </c>
      <c r="AR928" s="9" t="str">
        <f t="shared" si="523"/>
        <v>-</v>
      </c>
      <c r="AS928" s="9">
        <f t="shared" si="523"/>
        <v>2.5712855714285716</v>
      </c>
      <c r="AT928" s="9" t="str">
        <f t="shared" si="523"/>
        <v>-</v>
      </c>
      <c r="AU928" s="9" t="str">
        <f t="shared" si="523"/>
        <v>-</v>
      </c>
      <c r="AV928" s="9" t="str">
        <f t="shared" si="523"/>
        <v>-</v>
      </c>
      <c r="AW928" s="9">
        <f t="shared" si="523"/>
        <v>1.5712855714285716</v>
      </c>
      <c r="AX928" s="9" t="str">
        <f t="shared" si="523"/>
        <v>-</v>
      </c>
      <c r="AY928" s="9" t="str">
        <f t="shared" si="523"/>
        <v>-</v>
      </c>
      <c r="AZ928" s="9">
        <f t="shared" si="523"/>
        <v>2.5712855714285716</v>
      </c>
      <c r="BA928" s="9" t="str">
        <f t="shared" si="523"/>
        <v>-</v>
      </c>
      <c r="BB928" s="9" t="str">
        <f t="shared" si="523"/>
        <v>-</v>
      </c>
      <c r="BC928" s="9">
        <f t="shared" si="523"/>
        <v>1.4287144285714284</v>
      </c>
      <c r="BD928" s="9" t="str">
        <f t="shared" si="523"/>
        <v>-</v>
      </c>
      <c r="BE928" s="9">
        <f t="shared" si="523"/>
        <v>0.57128557142857161</v>
      </c>
      <c r="BF928" s="9">
        <f t="shared" si="523"/>
        <v>0.42871442857142839</v>
      </c>
      <c r="BG928" s="9" t="str">
        <f t="shared" si="523"/>
        <v>-</v>
      </c>
      <c r="BH928" s="9" t="str">
        <f t="shared" si="523"/>
        <v>-</v>
      </c>
      <c r="BI928" s="9" t="str">
        <f t="shared" si="523"/>
        <v>-</v>
      </c>
      <c r="BJ928" s="37"/>
      <c r="BK928" s="34"/>
      <c r="BR928" s="25"/>
      <c r="BS928" s="25"/>
      <c r="BV928" s="25"/>
      <c r="BW928" s="25"/>
      <c r="BX928" s="25"/>
    </row>
    <row r="929" spans="1:76">
      <c r="A929" s="38">
        <f t="shared" si="495"/>
        <v>145</v>
      </c>
      <c r="B929" s="36">
        <f t="shared" si="492"/>
        <v>69</v>
      </c>
      <c r="C929" s="36">
        <f t="shared" si="492"/>
        <v>1</v>
      </c>
      <c r="D929" s="9">
        <f t="shared" ref="D929:AI929" si="524">IF(D734="-","-",ABS(D734-$BK734))</f>
        <v>2.1248560000000003</v>
      </c>
      <c r="E929" s="9" t="str">
        <f t="shared" si="524"/>
        <v>-</v>
      </c>
      <c r="F929" s="9" t="str">
        <f t="shared" si="524"/>
        <v>-</v>
      </c>
      <c r="G929" s="9" t="str">
        <f t="shared" si="524"/>
        <v>-</v>
      </c>
      <c r="H929" s="9" t="str">
        <f t="shared" si="524"/>
        <v>-</v>
      </c>
      <c r="I929" s="9" t="str">
        <f t="shared" si="524"/>
        <v>-</v>
      </c>
      <c r="J929" s="9" t="str">
        <f t="shared" si="524"/>
        <v>-</v>
      </c>
      <c r="K929" s="9" t="str">
        <f t="shared" si="524"/>
        <v>-</v>
      </c>
      <c r="L929" s="9" t="str">
        <f t="shared" si="524"/>
        <v>-</v>
      </c>
      <c r="M929" s="9" t="str">
        <f t="shared" si="524"/>
        <v>-</v>
      </c>
      <c r="N929" s="9" t="str">
        <f t="shared" si="524"/>
        <v>-</v>
      </c>
      <c r="O929" s="9" t="str">
        <f t="shared" si="524"/>
        <v>-</v>
      </c>
      <c r="P929" s="9" t="str">
        <f t="shared" si="524"/>
        <v>-</v>
      </c>
      <c r="Q929" s="9">
        <f t="shared" si="524"/>
        <v>0.1248560000000003</v>
      </c>
      <c r="R929" s="9" t="str">
        <f t="shared" si="524"/>
        <v>-</v>
      </c>
      <c r="S929" s="9" t="str">
        <f t="shared" si="524"/>
        <v>-</v>
      </c>
      <c r="T929" s="9">
        <f t="shared" si="524"/>
        <v>1.1248560000000003</v>
      </c>
      <c r="U929" s="9">
        <f t="shared" si="524"/>
        <v>1.8751439999999997</v>
      </c>
      <c r="V929" s="9" t="str">
        <f t="shared" si="524"/>
        <v>-</v>
      </c>
      <c r="W929" s="9" t="str">
        <f t="shared" si="524"/>
        <v>-</v>
      </c>
      <c r="X929" s="9" t="str">
        <f t="shared" si="524"/>
        <v>-</v>
      </c>
      <c r="Y929" s="9" t="str">
        <f t="shared" si="524"/>
        <v>-</v>
      </c>
      <c r="Z929" s="9">
        <f t="shared" si="524"/>
        <v>2.8751439999999997</v>
      </c>
      <c r="AA929" s="9" t="str">
        <f t="shared" si="524"/>
        <v>-</v>
      </c>
      <c r="AB929" s="9" t="str">
        <f t="shared" si="524"/>
        <v>-</v>
      </c>
      <c r="AC929" s="9" t="str">
        <f t="shared" si="524"/>
        <v>-</v>
      </c>
      <c r="AD929" s="9" t="str">
        <f t="shared" si="524"/>
        <v>-</v>
      </c>
      <c r="AE929" s="9" t="str">
        <f t="shared" si="524"/>
        <v>-</v>
      </c>
      <c r="AF929" s="9" t="str">
        <f t="shared" si="524"/>
        <v>-</v>
      </c>
      <c r="AG929" s="9">
        <f t="shared" si="524"/>
        <v>1.1248560000000003</v>
      </c>
      <c r="AH929" s="9" t="str">
        <f t="shared" si="524"/>
        <v>-</v>
      </c>
      <c r="AI929" s="9" t="str">
        <f t="shared" si="524"/>
        <v>-</v>
      </c>
      <c r="AJ929" s="9">
        <f t="shared" ref="AJ929:BI929" si="525">IF(AJ734="-","-",ABS(AJ734-$BK734))</f>
        <v>2.1248560000000003</v>
      </c>
      <c r="AK929" s="9">
        <f t="shared" si="525"/>
        <v>2.8751439999999997</v>
      </c>
      <c r="AL929" s="9">
        <f t="shared" si="525"/>
        <v>0.1248560000000003</v>
      </c>
      <c r="AM929" s="9">
        <f t="shared" si="525"/>
        <v>0.8751439999999997</v>
      </c>
      <c r="AN929" s="9">
        <f t="shared" si="525"/>
        <v>0.1248560000000003</v>
      </c>
      <c r="AO929" s="9" t="str">
        <f t="shared" si="525"/>
        <v>-</v>
      </c>
      <c r="AP929" s="9" t="str">
        <f t="shared" si="525"/>
        <v>-</v>
      </c>
      <c r="AQ929" s="9" t="str">
        <f t="shared" si="525"/>
        <v>-</v>
      </c>
      <c r="AR929" s="9" t="str">
        <f t="shared" si="525"/>
        <v>-</v>
      </c>
      <c r="AS929" s="9">
        <f t="shared" si="525"/>
        <v>4.1248560000000003</v>
      </c>
      <c r="AT929" s="9" t="str">
        <f t="shared" si="525"/>
        <v>-</v>
      </c>
      <c r="AU929" s="9" t="str">
        <f t="shared" si="525"/>
        <v>-</v>
      </c>
      <c r="AV929" s="9" t="str">
        <f t="shared" si="525"/>
        <v>-</v>
      </c>
      <c r="AW929" s="9" t="str">
        <f t="shared" si="525"/>
        <v>-</v>
      </c>
      <c r="AX929" s="9" t="str">
        <f t="shared" si="525"/>
        <v>-</v>
      </c>
      <c r="AY929" s="9" t="str">
        <f t="shared" si="525"/>
        <v>-</v>
      </c>
      <c r="AZ929" s="9">
        <f t="shared" si="525"/>
        <v>2.1248560000000003</v>
      </c>
      <c r="BA929" s="9" t="str">
        <f t="shared" si="525"/>
        <v>-</v>
      </c>
      <c r="BB929" s="9">
        <f t="shared" si="525"/>
        <v>1.8751439999999997</v>
      </c>
      <c r="BC929" s="9">
        <f t="shared" si="525"/>
        <v>2.8751439999999997</v>
      </c>
      <c r="BD929" s="9" t="str">
        <f t="shared" si="525"/>
        <v>-</v>
      </c>
      <c r="BE929" s="9">
        <f t="shared" si="525"/>
        <v>0.1248560000000003</v>
      </c>
      <c r="BF929" s="9" t="str">
        <f t="shared" si="525"/>
        <v>-</v>
      </c>
      <c r="BG929" s="9" t="str">
        <f t="shared" si="525"/>
        <v>-</v>
      </c>
      <c r="BH929" s="9" t="str">
        <f t="shared" si="525"/>
        <v>-</v>
      </c>
      <c r="BI929" s="9" t="str">
        <f t="shared" si="525"/>
        <v>-</v>
      </c>
      <c r="BJ929" s="37"/>
      <c r="BK929" s="34"/>
      <c r="BR929" s="25"/>
      <c r="BS929" s="25"/>
      <c r="BV929" s="25"/>
      <c r="BW929" s="25"/>
      <c r="BX929" s="25"/>
    </row>
    <row r="930" spans="1:76">
      <c r="A930" s="38">
        <f t="shared" si="495"/>
        <v>146</v>
      </c>
      <c r="B930" s="36">
        <f t="shared" ref="B930:C945" si="526">B148</f>
        <v>69</v>
      </c>
      <c r="C930" s="36">
        <f t="shared" si="526"/>
        <v>2</v>
      </c>
      <c r="D930" s="9">
        <f t="shared" ref="D930:AI930" si="527">IF(D735="-","-",ABS(D735-$BK735))</f>
        <v>1.2498550000000002</v>
      </c>
      <c r="E930" s="9" t="str">
        <f t="shared" si="527"/>
        <v>-</v>
      </c>
      <c r="F930" s="9" t="str">
        <f t="shared" si="527"/>
        <v>-</v>
      </c>
      <c r="G930" s="9" t="str">
        <f t="shared" si="527"/>
        <v>-</v>
      </c>
      <c r="H930" s="9" t="str">
        <f t="shared" si="527"/>
        <v>-</v>
      </c>
      <c r="I930" s="9" t="str">
        <f t="shared" si="527"/>
        <v>-</v>
      </c>
      <c r="J930" s="9">
        <f t="shared" si="527"/>
        <v>0.24985500000000016</v>
      </c>
      <c r="K930" s="9" t="str">
        <f t="shared" si="527"/>
        <v>-</v>
      </c>
      <c r="L930" s="9" t="str">
        <f t="shared" si="527"/>
        <v>-</v>
      </c>
      <c r="M930" s="9" t="str">
        <f t="shared" si="527"/>
        <v>-</v>
      </c>
      <c r="N930" s="9" t="str">
        <f t="shared" si="527"/>
        <v>-</v>
      </c>
      <c r="O930" s="9" t="str">
        <f t="shared" si="527"/>
        <v>-</v>
      </c>
      <c r="P930" s="9" t="str">
        <f t="shared" si="527"/>
        <v>-</v>
      </c>
      <c r="Q930" s="9">
        <f t="shared" si="527"/>
        <v>0.24985500000000016</v>
      </c>
      <c r="R930" s="9" t="str">
        <f t="shared" si="527"/>
        <v>-</v>
      </c>
      <c r="S930" s="9" t="str">
        <f t="shared" si="527"/>
        <v>-</v>
      </c>
      <c r="T930" s="9">
        <f t="shared" si="527"/>
        <v>1.2498550000000002</v>
      </c>
      <c r="U930" s="9">
        <f t="shared" si="527"/>
        <v>2.7501449999999998</v>
      </c>
      <c r="V930" s="9" t="str">
        <f t="shared" si="527"/>
        <v>-</v>
      </c>
      <c r="W930" s="9" t="str">
        <f t="shared" si="527"/>
        <v>-</v>
      </c>
      <c r="X930" s="9" t="str">
        <f t="shared" si="527"/>
        <v>-</v>
      </c>
      <c r="Y930" s="9" t="str">
        <f t="shared" si="527"/>
        <v>-</v>
      </c>
      <c r="Z930" s="9">
        <f t="shared" si="527"/>
        <v>2.7501449999999998</v>
      </c>
      <c r="AA930" s="9" t="str">
        <f t="shared" si="527"/>
        <v>-</v>
      </c>
      <c r="AB930" s="9">
        <f t="shared" si="527"/>
        <v>1.7501449999999998</v>
      </c>
      <c r="AC930" s="9" t="str">
        <f t="shared" si="527"/>
        <v>-</v>
      </c>
      <c r="AD930" s="9" t="str">
        <f t="shared" si="527"/>
        <v>-</v>
      </c>
      <c r="AE930" s="9" t="str">
        <f t="shared" si="527"/>
        <v>-</v>
      </c>
      <c r="AF930" s="9" t="str">
        <f t="shared" si="527"/>
        <v>-</v>
      </c>
      <c r="AG930" s="9">
        <f t="shared" si="527"/>
        <v>1.2498550000000002</v>
      </c>
      <c r="AH930" s="9" t="str">
        <f t="shared" si="527"/>
        <v>-</v>
      </c>
      <c r="AI930" s="9" t="str">
        <f t="shared" si="527"/>
        <v>-</v>
      </c>
      <c r="AJ930" s="9">
        <f t="shared" ref="AJ930:BI930" si="528">IF(AJ735="-","-",ABS(AJ735-$BK735))</f>
        <v>0.75014499999999984</v>
      </c>
      <c r="AK930" s="9" t="str">
        <f t="shared" si="528"/>
        <v>-</v>
      </c>
      <c r="AL930" s="9" t="str">
        <f t="shared" si="528"/>
        <v>-</v>
      </c>
      <c r="AM930" s="9">
        <f t="shared" si="528"/>
        <v>3.2498550000000002</v>
      </c>
      <c r="AN930" s="9">
        <f t="shared" si="528"/>
        <v>0.24985500000000016</v>
      </c>
      <c r="AO930" s="9" t="str">
        <f t="shared" si="528"/>
        <v>-</v>
      </c>
      <c r="AP930" s="9" t="str">
        <f t="shared" si="528"/>
        <v>-</v>
      </c>
      <c r="AQ930" s="9" t="str">
        <f t="shared" si="528"/>
        <v>-</v>
      </c>
      <c r="AR930" s="9" t="str">
        <f t="shared" si="528"/>
        <v>-</v>
      </c>
      <c r="AS930" s="9">
        <f t="shared" si="528"/>
        <v>1.2498550000000002</v>
      </c>
      <c r="AT930" s="9" t="str">
        <f t="shared" si="528"/>
        <v>-</v>
      </c>
      <c r="AU930" s="9" t="str">
        <f t="shared" si="528"/>
        <v>-</v>
      </c>
      <c r="AV930" s="9" t="str">
        <f t="shared" si="528"/>
        <v>-</v>
      </c>
      <c r="AW930" s="9" t="str">
        <f t="shared" si="528"/>
        <v>-</v>
      </c>
      <c r="AX930" s="9" t="str">
        <f t="shared" si="528"/>
        <v>-</v>
      </c>
      <c r="AY930" s="9" t="str">
        <f t="shared" si="528"/>
        <v>-</v>
      </c>
      <c r="AZ930" s="9" t="str">
        <f t="shared" si="528"/>
        <v>-</v>
      </c>
      <c r="BA930" s="9" t="str">
        <f t="shared" si="528"/>
        <v>-</v>
      </c>
      <c r="BB930" s="9">
        <f t="shared" si="528"/>
        <v>3.7501449999999998</v>
      </c>
      <c r="BC930" s="9">
        <f t="shared" si="528"/>
        <v>0.24985500000000016</v>
      </c>
      <c r="BD930" s="9" t="str">
        <f t="shared" si="528"/>
        <v>-</v>
      </c>
      <c r="BE930" s="9">
        <f t="shared" si="528"/>
        <v>1.2498550000000002</v>
      </c>
      <c r="BF930" s="9" t="str">
        <f t="shared" si="528"/>
        <v>-</v>
      </c>
      <c r="BG930" s="9" t="str">
        <f t="shared" si="528"/>
        <v>-</v>
      </c>
      <c r="BH930" s="9" t="str">
        <f t="shared" si="528"/>
        <v>-</v>
      </c>
      <c r="BI930" s="9">
        <f t="shared" si="528"/>
        <v>1.2498550000000002</v>
      </c>
      <c r="BJ930" s="37"/>
      <c r="BK930" s="34"/>
      <c r="BR930" s="25"/>
      <c r="BS930" s="25"/>
      <c r="BV930" s="25"/>
      <c r="BW930" s="25"/>
      <c r="BX930" s="25"/>
    </row>
    <row r="931" spans="1:76">
      <c r="A931" s="38">
        <f t="shared" si="495"/>
        <v>147</v>
      </c>
      <c r="B931" s="36">
        <f t="shared" si="526"/>
        <v>69</v>
      </c>
      <c r="C931" s="36">
        <f t="shared" si="526"/>
        <v>3</v>
      </c>
      <c r="D931" s="9">
        <f t="shared" ref="D931:AI931" si="529">IF(D736="-","-",ABS(D736-$BK736))</f>
        <v>1.999854</v>
      </c>
      <c r="E931" s="9" t="str">
        <f t="shared" si="529"/>
        <v>-</v>
      </c>
      <c r="F931" s="9" t="str">
        <f t="shared" si="529"/>
        <v>-</v>
      </c>
      <c r="G931" s="9" t="str">
        <f t="shared" si="529"/>
        <v>-</v>
      </c>
      <c r="H931" s="9" t="str">
        <f t="shared" si="529"/>
        <v>-</v>
      </c>
      <c r="I931" s="9" t="str">
        <f t="shared" si="529"/>
        <v>-</v>
      </c>
      <c r="J931" s="9" t="str">
        <f t="shared" si="529"/>
        <v>-</v>
      </c>
      <c r="K931" s="9" t="str">
        <f t="shared" si="529"/>
        <v>-</v>
      </c>
      <c r="L931" s="9" t="str">
        <f t="shared" si="529"/>
        <v>-</v>
      </c>
      <c r="M931" s="9" t="str">
        <f t="shared" si="529"/>
        <v>-</v>
      </c>
      <c r="N931" s="9" t="str">
        <f t="shared" si="529"/>
        <v>-</v>
      </c>
      <c r="O931" s="9" t="str">
        <f t="shared" si="529"/>
        <v>-</v>
      </c>
      <c r="P931" s="9" t="str">
        <f t="shared" si="529"/>
        <v>-</v>
      </c>
      <c r="Q931" s="9">
        <f t="shared" si="529"/>
        <v>1.000146</v>
      </c>
      <c r="R931" s="9" t="str">
        <f t="shared" si="529"/>
        <v>-</v>
      </c>
      <c r="S931" s="9" t="str">
        <f t="shared" si="529"/>
        <v>-</v>
      </c>
      <c r="T931" s="9">
        <f t="shared" si="529"/>
        <v>1.999854</v>
      </c>
      <c r="U931" s="9">
        <f t="shared" si="529"/>
        <v>4.000146</v>
      </c>
      <c r="V931" s="9" t="str">
        <f t="shared" si="529"/>
        <v>-</v>
      </c>
      <c r="W931" s="9" t="str">
        <f t="shared" si="529"/>
        <v>-</v>
      </c>
      <c r="X931" s="9" t="str">
        <f t="shared" si="529"/>
        <v>-</v>
      </c>
      <c r="Y931" s="9" t="str">
        <f t="shared" si="529"/>
        <v>-</v>
      </c>
      <c r="Z931" s="9">
        <f t="shared" si="529"/>
        <v>2.000146</v>
      </c>
      <c r="AA931" s="9" t="str">
        <f t="shared" si="529"/>
        <v>-</v>
      </c>
      <c r="AB931" s="9" t="str">
        <f t="shared" si="529"/>
        <v>-</v>
      </c>
      <c r="AC931" s="9" t="str">
        <f t="shared" si="529"/>
        <v>-</v>
      </c>
      <c r="AD931" s="9" t="str">
        <f t="shared" si="529"/>
        <v>-</v>
      </c>
      <c r="AE931" s="9" t="str">
        <f t="shared" si="529"/>
        <v>-</v>
      </c>
      <c r="AF931" s="9" t="str">
        <f t="shared" si="529"/>
        <v>-</v>
      </c>
      <c r="AG931" s="9">
        <f t="shared" si="529"/>
        <v>1.999854</v>
      </c>
      <c r="AH931" s="9" t="str">
        <f t="shared" si="529"/>
        <v>-</v>
      </c>
      <c r="AI931" s="9" t="str">
        <f t="shared" si="529"/>
        <v>-</v>
      </c>
      <c r="AJ931" s="9">
        <f t="shared" ref="AJ931:BI931" si="530">IF(AJ736="-","-",ABS(AJ736-$BK736))</f>
        <v>1.000146</v>
      </c>
      <c r="AK931" s="9" t="str">
        <f t="shared" si="530"/>
        <v>-</v>
      </c>
      <c r="AL931" s="9" t="str">
        <f t="shared" si="530"/>
        <v>-</v>
      </c>
      <c r="AM931" s="9">
        <f t="shared" si="530"/>
        <v>2.000146</v>
      </c>
      <c r="AN931" s="9">
        <f t="shared" si="530"/>
        <v>1.000146</v>
      </c>
      <c r="AO931" s="9" t="str">
        <f t="shared" si="530"/>
        <v>-</v>
      </c>
      <c r="AP931" s="9" t="str">
        <f t="shared" si="530"/>
        <v>-</v>
      </c>
      <c r="AQ931" s="9" t="str">
        <f t="shared" si="530"/>
        <v>-</v>
      </c>
      <c r="AR931" s="9" t="str">
        <f t="shared" si="530"/>
        <v>-</v>
      </c>
      <c r="AS931" s="9">
        <f t="shared" si="530"/>
        <v>3.999854</v>
      </c>
      <c r="AT931" s="9" t="str">
        <f t="shared" si="530"/>
        <v>-</v>
      </c>
      <c r="AU931" s="9" t="str">
        <f t="shared" si="530"/>
        <v>-</v>
      </c>
      <c r="AV931" s="9" t="str">
        <f t="shared" si="530"/>
        <v>-</v>
      </c>
      <c r="AW931" s="9" t="str">
        <f t="shared" si="530"/>
        <v>-</v>
      </c>
      <c r="AX931" s="9" t="str">
        <f t="shared" si="530"/>
        <v>-</v>
      </c>
      <c r="AY931" s="9" t="str">
        <f t="shared" si="530"/>
        <v>-</v>
      </c>
      <c r="AZ931" s="9" t="str">
        <f t="shared" si="530"/>
        <v>-</v>
      </c>
      <c r="BA931" s="9" t="str">
        <f t="shared" si="530"/>
        <v>-</v>
      </c>
      <c r="BB931" s="9" t="str">
        <f t="shared" si="530"/>
        <v>-</v>
      </c>
      <c r="BC931" s="9">
        <f t="shared" si="530"/>
        <v>0.99985400000000002</v>
      </c>
      <c r="BD931" s="9" t="str">
        <f t="shared" si="530"/>
        <v>-</v>
      </c>
      <c r="BE931" s="9">
        <f t="shared" si="530"/>
        <v>1.4599999999997948E-4</v>
      </c>
      <c r="BF931" s="9" t="str">
        <f t="shared" si="530"/>
        <v>-</v>
      </c>
      <c r="BG931" s="9" t="str">
        <f t="shared" si="530"/>
        <v>-</v>
      </c>
      <c r="BH931" s="9" t="str">
        <f t="shared" si="530"/>
        <v>-</v>
      </c>
      <c r="BI931" s="9" t="str">
        <f t="shared" si="530"/>
        <v>-</v>
      </c>
      <c r="BJ931" s="37"/>
      <c r="BK931" s="34"/>
      <c r="BR931" s="25"/>
      <c r="BS931" s="25"/>
      <c r="BV931" s="25"/>
      <c r="BW931" s="25"/>
      <c r="BX931" s="25"/>
    </row>
    <row r="932" spans="1:76">
      <c r="A932" s="38">
        <f t="shared" si="495"/>
        <v>148</v>
      </c>
      <c r="B932" s="36">
        <f t="shared" si="526"/>
        <v>71</v>
      </c>
      <c r="C932" s="36">
        <f t="shared" si="526"/>
        <v>1</v>
      </c>
      <c r="D932" s="9">
        <f t="shared" ref="D932:AI932" si="531">IF(D737="-","-",ABS(D737-$BK737))</f>
        <v>0.73318633333333327</v>
      </c>
      <c r="E932" s="9" t="str">
        <f t="shared" si="531"/>
        <v>-</v>
      </c>
      <c r="F932" s="9">
        <f t="shared" si="531"/>
        <v>3.7331863333333333</v>
      </c>
      <c r="G932" s="9" t="str">
        <f t="shared" si="531"/>
        <v>-</v>
      </c>
      <c r="H932" s="9" t="str">
        <f t="shared" si="531"/>
        <v>-</v>
      </c>
      <c r="I932" s="9" t="str">
        <f t="shared" si="531"/>
        <v>-</v>
      </c>
      <c r="J932" s="9">
        <f t="shared" si="531"/>
        <v>3.2668136666666667</v>
      </c>
      <c r="K932" s="9" t="str">
        <f t="shared" si="531"/>
        <v>-</v>
      </c>
      <c r="L932" s="9" t="str">
        <f t="shared" si="531"/>
        <v>-</v>
      </c>
      <c r="M932" s="9" t="str">
        <f t="shared" si="531"/>
        <v>-</v>
      </c>
      <c r="N932" s="9" t="str">
        <f t="shared" si="531"/>
        <v>-</v>
      </c>
      <c r="O932" s="9" t="str">
        <f t="shared" si="531"/>
        <v>-</v>
      </c>
      <c r="P932" s="9" t="str">
        <f t="shared" si="531"/>
        <v>-</v>
      </c>
      <c r="Q932" s="9">
        <f t="shared" si="531"/>
        <v>1.2668136666666667</v>
      </c>
      <c r="R932" s="9" t="str">
        <f t="shared" si="531"/>
        <v>-</v>
      </c>
      <c r="S932" s="9" t="str">
        <f t="shared" si="531"/>
        <v>-</v>
      </c>
      <c r="T932" s="9">
        <f t="shared" si="531"/>
        <v>0.73318633333333327</v>
      </c>
      <c r="U932" s="9" t="str">
        <f t="shared" si="531"/>
        <v>-</v>
      </c>
      <c r="V932" s="9" t="str">
        <f t="shared" si="531"/>
        <v>-</v>
      </c>
      <c r="W932" s="9" t="str">
        <f t="shared" si="531"/>
        <v>-</v>
      </c>
      <c r="X932" s="9" t="str">
        <f t="shared" si="531"/>
        <v>-</v>
      </c>
      <c r="Y932" s="9" t="str">
        <f t="shared" si="531"/>
        <v>-</v>
      </c>
      <c r="Z932" s="9">
        <f t="shared" si="531"/>
        <v>1.7331863333333333</v>
      </c>
      <c r="AA932" s="9" t="str">
        <f t="shared" si="531"/>
        <v>-</v>
      </c>
      <c r="AB932" s="9">
        <f t="shared" si="531"/>
        <v>0.26681366666666673</v>
      </c>
      <c r="AC932" s="9" t="str">
        <f t="shared" si="531"/>
        <v>-</v>
      </c>
      <c r="AD932" s="9" t="str">
        <f t="shared" si="531"/>
        <v>-</v>
      </c>
      <c r="AE932" s="9" t="str">
        <f t="shared" si="531"/>
        <v>-</v>
      </c>
      <c r="AF932" s="9" t="str">
        <f t="shared" si="531"/>
        <v>-</v>
      </c>
      <c r="AG932" s="9">
        <f t="shared" si="531"/>
        <v>2.7331863333333333</v>
      </c>
      <c r="AH932" s="9" t="str">
        <f t="shared" si="531"/>
        <v>-</v>
      </c>
      <c r="AI932" s="9" t="str">
        <f t="shared" si="531"/>
        <v>-</v>
      </c>
      <c r="AJ932" s="9">
        <f t="shared" ref="AJ932:BI932" si="532">IF(AJ737="-","-",ABS(AJ737-$BK737))</f>
        <v>1.2668136666666667</v>
      </c>
      <c r="AK932" s="9" t="str">
        <f t="shared" si="532"/>
        <v>-</v>
      </c>
      <c r="AL932" s="9" t="str">
        <f t="shared" si="532"/>
        <v>-</v>
      </c>
      <c r="AM932" s="9">
        <f t="shared" si="532"/>
        <v>1.2668136666666667</v>
      </c>
      <c r="AN932" s="9">
        <f t="shared" si="532"/>
        <v>3.7331863333333333</v>
      </c>
      <c r="AO932" s="9" t="str">
        <f t="shared" si="532"/>
        <v>-</v>
      </c>
      <c r="AP932" s="9">
        <f t="shared" si="532"/>
        <v>0.73318633333333327</v>
      </c>
      <c r="AQ932" s="9" t="str">
        <f t="shared" si="532"/>
        <v>-</v>
      </c>
      <c r="AR932" s="9" t="str">
        <f t="shared" si="532"/>
        <v>-</v>
      </c>
      <c r="AS932" s="9" t="str">
        <f t="shared" si="532"/>
        <v>-</v>
      </c>
      <c r="AT932" s="9" t="str">
        <f t="shared" si="532"/>
        <v>-</v>
      </c>
      <c r="AU932" s="9" t="str">
        <f t="shared" si="532"/>
        <v>-</v>
      </c>
      <c r="AV932" s="9" t="str">
        <f t="shared" si="532"/>
        <v>-</v>
      </c>
      <c r="AW932" s="9" t="str">
        <f t="shared" si="532"/>
        <v>-</v>
      </c>
      <c r="AX932" s="9" t="str">
        <f t="shared" si="532"/>
        <v>-</v>
      </c>
      <c r="AY932" s="9" t="str">
        <f t="shared" si="532"/>
        <v>-</v>
      </c>
      <c r="AZ932" s="9" t="str">
        <f t="shared" si="532"/>
        <v>-</v>
      </c>
      <c r="BA932" s="9" t="str">
        <f t="shared" si="532"/>
        <v>-</v>
      </c>
      <c r="BB932" s="9">
        <f t="shared" si="532"/>
        <v>4.2668136666666667</v>
      </c>
      <c r="BC932" s="9">
        <f t="shared" si="532"/>
        <v>0.73318633333333327</v>
      </c>
      <c r="BD932" s="9" t="str">
        <f t="shared" si="532"/>
        <v>-</v>
      </c>
      <c r="BE932" s="9">
        <f t="shared" si="532"/>
        <v>3.2668136666666667</v>
      </c>
      <c r="BF932" s="9" t="str">
        <f t="shared" si="532"/>
        <v>-</v>
      </c>
      <c r="BG932" s="9" t="str">
        <f t="shared" si="532"/>
        <v>-</v>
      </c>
      <c r="BH932" s="9" t="str">
        <f t="shared" si="532"/>
        <v>-</v>
      </c>
      <c r="BI932" s="9" t="str">
        <f t="shared" si="532"/>
        <v>-</v>
      </c>
      <c r="BJ932" s="37"/>
      <c r="BK932" s="34"/>
      <c r="BR932" s="25"/>
      <c r="BS932" s="25"/>
      <c r="BV932" s="25"/>
      <c r="BW932" s="25"/>
      <c r="BX932" s="25"/>
    </row>
    <row r="933" spans="1:76">
      <c r="A933" s="38">
        <f t="shared" si="495"/>
        <v>149</v>
      </c>
      <c r="B933" s="36">
        <f t="shared" si="526"/>
        <v>71</v>
      </c>
      <c r="C933" s="36">
        <f t="shared" si="526"/>
        <v>2</v>
      </c>
      <c r="D933" s="9">
        <f t="shared" ref="D933:AI933" si="533">IF(D738="-","-",ABS(D738-$BK738))</f>
        <v>1.4799999999981495E-4</v>
      </c>
      <c r="E933" s="9" t="str">
        <f t="shared" si="533"/>
        <v>-</v>
      </c>
      <c r="F933" s="9" t="str">
        <f t="shared" si="533"/>
        <v>-</v>
      </c>
      <c r="G933" s="9" t="str">
        <f t="shared" si="533"/>
        <v>-</v>
      </c>
      <c r="H933" s="9" t="str">
        <f t="shared" si="533"/>
        <v>-</v>
      </c>
      <c r="I933" s="9" t="str">
        <f t="shared" si="533"/>
        <v>-</v>
      </c>
      <c r="J933" s="9" t="str">
        <f t="shared" si="533"/>
        <v>-</v>
      </c>
      <c r="K933" s="9" t="str">
        <f t="shared" si="533"/>
        <v>-</v>
      </c>
      <c r="L933" s="9" t="str">
        <f t="shared" si="533"/>
        <v>-</v>
      </c>
      <c r="M933" s="9" t="str">
        <f t="shared" si="533"/>
        <v>-</v>
      </c>
      <c r="N933" s="9" t="str">
        <f t="shared" si="533"/>
        <v>-</v>
      </c>
      <c r="O933" s="9" t="str">
        <f t="shared" si="533"/>
        <v>-</v>
      </c>
      <c r="P933" s="9" t="str">
        <f t="shared" si="533"/>
        <v>-</v>
      </c>
      <c r="Q933" s="9">
        <f t="shared" si="533"/>
        <v>1.0001479999999998</v>
      </c>
      <c r="R933" s="9" t="str">
        <f t="shared" si="533"/>
        <v>-</v>
      </c>
      <c r="S933" s="9" t="str">
        <f t="shared" si="533"/>
        <v>-</v>
      </c>
      <c r="T933" s="9" t="str">
        <f t="shared" si="533"/>
        <v>-</v>
      </c>
      <c r="U933" s="9" t="str">
        <f t="shared" si="533"/>
        <v>-</v>
      </c>
      <c r="V933" s="9" t="str">
        <f t="shared" si="533"/>
        <v>-</v>
      </c>
      <c r="W933" s="9" t="str">
        <f t="shared" si="533"/>
        <v>-</v>
      </c>
      <c r="X933" s="9" t="str">
        <f t="shared" si="533"/>
        <v>-</v>
      </c>
      <c r="Y933" s="9" t="str">
        <f t="shared" si="533"/>
        <v>-</v>
      </c>
      <c r="Z933" s="9">
        <f t="shared" si="533"/>
        <v>1.4799999999981495E-4</v>
      </c>
      <c r="AA933" s="9" t="str">
        <f t="shared" si="533"/>
        <v>-</v>
      </c>
      <c r="AB933" s="9">
        <f t="shared" si="533"/>
        <v>3.0001479999999998</v>
      </c>
      <c r="AC933" s="9" t="str">
        <f t="shared" si="533"/>
        <v>-</v>
      </c>
      <c r="AD933" s="9" t="str">
        <f t="shared" si="533"/>
        <v>-</v>
      </c>
      <c r="AE933" s="9" t="str">
        <f t="shared" si="533"/>
        <v>-</v>
      </c>
      <c r="AF933" s="9" t="str">
        <f t="shared" si="533"/>
        <v>-</v>
      </c>
      <c r="AG933" s="9">
        <f t="shared" si="533"/>
        <v>1.9998520000000002</v>
      </c>
      <c r="AH933" s="9" t="str">
        <f t="shared" si="533"/>
        <v>-</v>
      </c>
      <c r="AI933" s="9">
        <f t="shared" si="533"/>
        <v>1.9998520000000002</v>
      </c>
      <c r="AJ933" s="9">
        <f t="shared" ref="AJ933:BI933" si="534">IF(AJ738="-","-",ABS(AJ738-$BK738))</f>
        <v>1.4799999999981495E-4</v>
      </c>
      <c r="AK933" s="9" t="str">
        <f t="shared" si="534"/>
        <v>-</v>
      </c>
      <c r="AL933" s="9" t="str">
        <f t="shared" si="534"/>
        <v>-</v>
      </c>
      <c r="AM933" s="9">
        <f t="shared" si="534"/>
        <v>0.99985200000000019</v>
      </c>
      <c r="AN933" s="9">
        <f t="shared" si="534"/>
        <v>1.9998520000000002</v>
      </c>
      <c r="AO933" s="9" t="str">
        <f t="shared" si="534"/>
        <v>-</v>
      </c>
      <c r="AP933" s="9">
        <f t="shared" si="534"/>
        <v>0.99985200000000019</v>
      </c>
      <c r="AQ933" s="9" t="str">
        <f t="shared" si="534"/>
        <v>-</v>
      </c>
      <c r="AR933" s="9" t="str">
        <f t="shared" si="534"/>
        <v>-</v>
      </c>
      <c r="AS933" s="9">
        <f t="shared" si="534"/>
        <v>1.9998520000000002</v>
      </c>
      <c r="AT933" s="9" t="str">
        <f t="shared" si="534"/>
        <v>-</v>
      </c>
      <c r="AU933" s="9" t="str">
        <f t="shared" si="534"/>
        <v>-</v>
      </c>
      <c r="AV933" s="9" t="str">
        <f t="shared" si="534"/>
        <v>-</v>
      </c>
      <c r="AW933" s="9" t="str">
        <f t="shared" si="534"/>
        <v>-</v>
      </c>
      <c r="AX933" s="9" t="str">
        <f t="shared" si="534"/>
        <v>-</v>
      </c>
      <c r="AY933" s="9" t="str">
        <f t="shared" si="534"/>
        <v>-</v>
      </c>
      <c r="AZ933" s="9" t="str">
        <f t="shared" si="534"/>
        <v>-</v>
      </c>
      <c r="BA933" s="9" t="str">
        <f t="shared" si="534"/>
        <v>-</v>
      </c>
      <c r="BB933" s="9">
        <f t="shared" si="534"/>
        <v>5.0001479999999994</v>
      </c>
      <c r="BC933" s="9">
        <f t="shared" si="534"/>
        <v>1.0001479999999998</v>
      </c>
      <c r="BD933" s="9" t="str">
        <f t="shared" si="534"/>
        <v>-</v>
      </c>
      <c r="BE933" s="9">
        <f t="shared" si="534"/>
        <v>0.99985200000000019</v>
      </c>
      <c r="BF933" s="9">
        <f t="shared" si="534"/>
        <v>1.0001479999999998</v>
      </c>
      <c r="BG933" s="9" t="str">
        <f t="shared" si="534"/>
        <v>-</v>
      </c>
      <c r="BH933" s="9" t="str">
        <f t="shared" si="534"/>
        <v>-</v>
      </c>
      <c r="BI933" s="9">
        <f t="shared" si="534"/>
        <v>1.4799999999981495E-4</v>
      </c>
      <c r="BJ933" s="37"/>
      <c r="BK933" s="34"/>
      <c r="BR933" s="25"/>
      <c r="BS933" s="25"/>
      <c r="BV933" s="25"/>
      <c r="BW933" s="25"/>
      <c r="BX933" s="25"/>
    </row>
    <row r="934" spans="1:76">
      <c r="A934" s="38">
        <f t="shared" si="495"/>
        <v>150</v>
      </c>
      <c r="B934" s="36">
        <f t="shared" si="526"/>
        <v>71</v>
      </c>
      <c r="C934" s="36">
        <f t="shared" si="526"/>
        <v>3</v>
      </c>
      <c r="D934" s="9">
        <f t="shared" ref="D934:AI934" si="535">IF(D739="-","-",ABS(D739-$BK739))</f>
        <v>1.4287204285714283</v>
      </c>
      <c r="E934" s="9" t="str">
        <f t="shared" si="535"/>
        <v>-</v>
      </c>
      <c r="F934" s="9" t="str">
        <f t="shared" si="535"/>
        <v>-</v>
      </c>
      <c r="G934" s="9" t="str">
        <f t="shared" si="535"/>
        <v>-</v>
      </c>
      <c r="H934" s="9" t="str">
        <f t="shared" si="535"/>
        <v>-</v>
      </c>
      <c r="I934" s="9" t="str">
        <f t="shared" si="535"/>
        <v>-</v>
      </c>
      <c r="J934" s="9" t="str">
        <f t="shared" si="535"/>
        <v>-</v>
      </c>
      <c r="K934" s="9" t="str">
        <f t="shared" si="535"/>
        <v>-</v>
      </c>
      <c r="L934" s="9" t="str">
        <f t="shared" si="535"/>
        <v>-</v>
      </c>
      <c r="M934" s="9" t="str">
        <f t="shared" si="535"/>
        <v>-</v>
      </c>
      <c r="N934" s="9" t="str">
        <f t="shared" si="535"/>
        <v>-</v>
      </c>
      <c r="O934" s="9" t="str">
        <f t="shared" si="535"/>
        <v>-</v>
      </c>
      <c r="P934" s="9" t="str">
        <f t="shared" si="535"/>
        <v>-</v>
      </c>
      <c r="Q934" s="9">
        <f t="shared" si="535"/>
        <v>1.4287204285714283</v>
      </c>
      <c r="R934" s="9" t="str">
        <f t="shared" si="535"/>
        <v>-</v>
      </c>
      <c r="S934" s="9" t="str">
        <f t="shared" si="535"/>
        <v>-</v>
      </c>
      <c r="T934" s="9">
        <f t="shared" si="535"/>
        <v>1.4287204285714283</v>
      </c>
      <c r="U934" s="9" t="str">
        <f t="shared" si="535"/>
        <v>-</v>
      </c>
      <c r="V934" s="9" t="str">
        <f t="shared" si="535"/>
        <v>-</v>
      </c>
      <c r="W934" s="9" t="str">
        <f t="shared" si="535"/>
        <v>-</v>
      </c>
      <c r="X934" s="9" t="str">
        <f t="shared" si="535"/>
        <v>-</v>
      </c>
      <c r="Y934" s="9" t="str">
        <f t="shared" si="535"/>
        <v>-</v>
      </c>
      <c r="Z934" s="9">
        <f t="shared" si="535"/>
        <v>0.57127957142857166</v>
      </c>
      <c r="AA934" s="9" t="str">
        <f t="shared" si="535"/>
        <v>-</v>
      </c>
      <c r="AB934" s="9">
        <f t="shared" si="535"/>
        <v>0.42872042857142834</v>
      </c>
      <c r="AC934" s="9" t="str">
        <f t="shared" si="535"/>
        <v>-</v>
      </c>
      <c r="AD934" s="9" t="str">
        <f t="shared" si="535"/>
        <v>-</v>
      </c>
      <c r="AE934" s="9" t="str">
        <f t="shared" si="535"/>
        <v>-</v>
      </c>
      <c r="AF934" s="9" t="str">
        <f t="shared" si="535"/>
        <v>-</v>
      </c>
      <c r="AG934" s="9">
        <f t="shared" si="535"/>
        <v>1.5712795714285717</v>
      </c>
      <c r="AH934" s="9" t="str">
        <f t="shared" si="535"/>
        <v>-</v>
      </c>
      <c r="AI934" s="9">
        <f t="shared" si="535"/>
        <v>1.5712795714285717</v>
      </c>
      <c r="AJ934" s="9" t="str">
        <f t="shared" ref="AJ934:BI934" si="536">IF(AJ739="-","-",ABS(AJ739-$BK739))</f>
        <v>-</v>
      </c>
      <c r="AK934" s="9" t="str">
        <f t="shared" si="536"/>
        <v>-</v>
      </c>
      <c r="AL934" s="9" t="str">
        <f t="shared" si="536"/>
        <v>-</v>
      </c>
      <c r="AM934" s="9">
        <f t="shared" si="536"/>
        <v>1.5712795714285717</v>
      </c>
      <c r="AN934" s="9">
        <f t="shared" si="536"/>
        <v>1.5712795714285717</v>
      </c>
      <c r="AO934" s="9" t="str">
        <f t="shared" si="536"/>
        <v>-</v>
      </c>
      <c r="AP934" s="9">
        <f t="shared" si="536"/>
        <v>0.57127957142857166</v>
      </c>
      <c r="AQ934" s="9" t="str">
        <f t="shared" si="536"/>
        <v>-</v>
      </c>
      <c r="AR934" s="9" t="str">
        <f t="shared" si="536"/>
        <v>-</v>
      </c>
      <c r="AS934" s="9">
        <f t="shared" si="536"/>
        <v>1.5712795714285717</v>
      </c>
      <c r="AT934" s="9" t="str">
        <f t="shared" si="536"/>
        <v>-</v>
      </c>
      <c r="AU934" s="9" t="str">
        <f t="shared" si="536"/>
        <v>-</v>
      </c>
      <c r="AV934" s="9" t="str">
        <f t="shared" si="536"/>
        <v>-</v>
      </c>
      <c r="AW934" s="9" t="str">
        <f t="shared" si="536"/>
        <v>-</v>
      </c>
      <c r="AX934" s="9" t="str">
        <f t="shared" si="536"/>
        <v>-</v>
      </c>
      <c r="AY934" s="9" t="str">
        <f t="shared" si="536"/>
        <v>-</v>
      </c>
      <c r="AZ934" s="9" t="str">
        <f t="shared" si="536"/>
        <v>-</v>
      </c>
      <c r="BA934" s="9" t="str">
        <f t="shared" si="536"/>
        <v>-</v>
      </c>
      <c r="BB934" s="9" t="str">
        <f t="shared" si="536"/>
        <v>-</v>
      </c>
      <c r="BC934" s="9">
        <f t="shared" si="536"/>
        <v>1.4287204285714283</v>
      </c>
      <c r="BD934" s="9" t="str">
        <f t="shared" si="536"/>
        <v>-</v>
      </c>
      <c r="BE934" s="9">
        <f t="shared" si="536"/>
        <v>1.4287204285714283</v>
      </c>
      <c r="BF934" s="9" t="str">
        <f t="shared" si="536"/>
        <v>-</v>
      </c>
      <c r="BG934" s="9" t="str">
        <f t="shared" si="536"/>
        <v>-</v>
      </c>
      <c r="BH934" s="9">
        <f t="shared" si="536"/>
        <v>1.4287204285714283</v>
      </c>
      <c r="BI934" s="9" t="str">
        <f t="shared" si="536"/>
        <v>-</v>
      </c>
      <c r="BJ934" s="37"/>
      <c r="BK934" s="34"/>
      <c r="BR934" s="25"/>
      <c r="BS934" s="25"/>
      <c r="BV934" s="25"/>
      <c r="BW934" s="25"/>
      <c r="BX934" s="25"/>
    </row>
    <row r="935" spans="1:76">
      <c r="A935" s="38">
        <f t="shared" si="495"/>
        <v>151</v>
      </c>
      <c r="B935" s="36">
        <f t="shared" si="526"/>
        <v>72</v>
      </c>
      <c r="C935" s="36">
        <f t="shared" si="526"/>
        <v>1</v>
      </c>
      <c r="D935" s="9">
        <f t="shared" ref="D935:AI935" si="537">IF(D740="-","-",ABS(D740-$BK740))</f>
        <v>0.57127857142857152</v>
      </c>
      <c r="E935" s="9" t="str">
        <f t="shared" si="537"/>
        <v>-</v>
      </c>
      <c r="F935" s="9" t="str">
        <f t="shared" si="537"/>
        <v>-</v>
      </c>
      <c r="G935" s="9" t="str">
        <f t="shared" si="537"/>
        <v>-</v>
      </c>
      <c r="H935" s="9" t="str">
        <f t="shared" si="537"/>
        <v>-</v>
      </c>
      <c r="I935" s="9" t="str">
        <f t="shared" si="537"/>
        <v>-</v>
      </c>
      <c r="J935" s="9" t="str">
        <f t="shared" si="537"/>
        <v>-</v>
      </c>
      <c r="K935" s="9" t="str">
        <f t="shared" si="537"/>
        <v>-</v>
      </c>
      <c r="L935" s="9" t="str">
        <f t="shared" si="537"/>
        <v>-</v>
      </c>
      <c r="M935" s="9" t="str">
        <f t="shared" si="537"/>
        <v>-</v>
      </c>
      <c r="N935" s="9" t="str">
        <f t="shared" si="537"/>
        <v>-</v>
      </c>
      <c r="O935" s="9" t="str">
        <f t="shared" si="537"/>
        <v>-</v>
      </c>
      <c r="P935" s="9" t="str">
        <f t="shared" si="537"/>
        <v>-</v>
      </c>
      <c r="Q935" s="9">
        <f t="shared" si="537"/>
        <v>3.4287214285714285</v>
      </c>
      <c r="R935" s="9" t="str">
        <f t="shared" si="537"/>
        <v>-</v>
      </c>
      <c r="S935" s="9" t="str">
        <f t="shared" si="537"/>
        <v>-</v>
      </c>
      <c r="T935" s="9">
        <f t="shared" si="537"/>
        <v>1.5712785714285715</v>
      </c>
      <c r="U935" s="9">
        <f t="shared" si="537"/>
        <v>2.4287214285714285</v>
      </c>
      <c r="V935" s="9" t="str">
        <f t="shared" si="537"/>
        <v>-</v>
      </c>
      <c r="W935" s="9" t="str">
        <f t="shared" si="537"/>
        <v>-</v>
      </c>
      <c r="X935" s="9" t="str">
        <f t="shared" si="537"/>
        <v>-</v>
      </c>
      <c r="Y935" s="9" t="str">
        <f t="shared" si="537"/>
        <v>-</v>
      </c>
      <c r="Z935" s="9">
        <f t="shared" si="537"/>
        <v>1.4287214285714285</v>
      </c>
      <c r="AA935" s="9" t="str">
        <f t="shared" si="537"/>
        <v>-</v>
      </c>
      <c r="AB935" s="9" t="str">
        <f t="shared" si="537"/>
        <v>-</v>
      </c>
      <c r="AC935" s="9" t="str">
        <f t="shared" si="537"/>
        <v>-</v>
      </c>
      <c r="AD935" s="9" t="str">
        <f t="shared" si="537"/>
        <v>-</v>
      </c>
      <c r="AE935" s="9" t="str">
        <f t="shared" si="537"/>
        <v>-</v>
      </c>
      <c r="AF935" s="9" t="str">
        <f t="shared" si="537"/>
        <v>-</v>
      </c>
      <c r="AG935" s="9">
        <f t="shared" si="537"/>
        <v>3.5712785714285715</v>
      </c>
      <c r="AH935" s="9" t="str">
        <f t="shared" si="537"/>
        <v>-</v>
      </c>
      <c r="AI935" s="9" t="str">
        <f t="shared" si="537"/>
        <v>-</v>
      </c>
      <c r="AJ935" s="9">
        <f t="shared" ref="AJ935:BI935" si="538">IF(AJ740="-","-",ABS(AJ740-$BK740))</f>
        <v>1.5712785714285715</v>
      </c>
      <c r="AK935" s="9" t="str">
        <f t="shared" si="538"/>
        <v>-</v>
      </c>
      <c r="AL935" s="9" t="str">
        <f t="shared" si="538"/>
        <v>-</v>
      </c>
      <c r="AM935" s="9">
        <f t="shared" si="538"/>
        <v>2.4287214285714285</v>
      </c>
      <c r="AN935" s="9">
        <f t="shared" si="538"/>
        <v>1.5712785714285715</v>
      </c>
      <c r="AO935" s="9" t="str">
        <f t="shared" si="538"/>
        <v>-</v>
      </c>
      <c r="AP935" s="9">
        <f t="shared" si="538"/>
        <v>1.5712785714285715</v>
      </c>
      <c r="AQ935" s="9" t="str">
        <f t="shared" si="538"/>
        <v>-</v>
      </c>
      <c r="AR935" s="9" t="str">
        <f t="shared" si="538"/>
        <v>-</v>
      </c>
      <c r="AS935" s="9">
        <f t="shared" si="538"/>
        <v>3.5712785714285715</v>
      </c>
      <c r="AT935" s="9" t="str">
        <f t="shared" si="538"/>
        <v>-</v>
      </c>
      <c r="AU935" s="9" t="str">
        <f t="shared" si="538"/>
        <v>-</v>
      </c>
      <c r="AV935" s="9" t="str">
        <f t="shared" si="538"/>
        <v>-</v>
      </c>
      <c r="AW935" s="9" t="str">
        <f t="shared" si="538"/>
        <v>-</v>
      </c>
      <c r="AX935" s="9" t="str">
        <f t="shared" si="538"/>
        <v>-</v>
      </c>
      <c r="AY935" s="9" t="str">
        <f t="shared" si="538"/>
        <v>-</v>
      </c>
      <c r="AZ935" s="9" t="str">
        <f t="shared" si="538"/>
        <v>-</v>
      </c>
      <c r="BA935" s="9" t="str">
        <f t="shared" si="538"/>
        <v>-</v>
      </c>
      <c r="BB935" s="9">
        <f t="shared" si="538"/>
        <v>2.4287214285714285</v>
      </c>
      <c r="BC935" s="9">
        <f t="shared" si="538"/>
        <v>0.42872142857142848</v>
      </c>
      <c r="BD935" s="9" t="str">
        <f t="shared" si="538"/>
        <v>-</v>
      </c>
      <c r="BE935" s="9">
        <f t="shared" si="538"/>
        <v>1.4287214285714285</v>
      </c>
      <c r="BF935" s="9" t="str">
        <f t="shared" si="538"/>
        <v>-</v>
      </c>
      <c r="BG935" s="9" t="str">
        <f t="shared" si="538"/>
        <v>-</v>
      </c>
      <c r="BH935" s="9" t="str">
        <f t="shared" si="538"/>
        <v>-</v>
      </c>
      <c r="BI935" s="9" t="str">
        <f t="shared" si="538"/>
        <v>-</v>
      </c>
      <c r="BJ935" s="37"/>
      <c r="BK935" s="34"/>
      <c r="BR935" s="25"/>
      <c r="BS935" s="25"/>
      <c r="BV935" s="25"/>
      <c r="BW935" s="25"/>
      <c r="BX935" s="25"/>
    </row>
    <row r="936" spans="1:76">
      <c r="A936" s="38">
        <f t="shared" si="495"/>
        <v>152</v>
      </c>
      <c r="B936" s="36">
        <f t="shared" si="526"/>
        <v>72</v>
      </c>
      <c r="C936" s="36">
        <f t="shared" si="526"/>
        <v>2</v>
      </c>
      <c r="D936" s="9">
        <f t="shared" ref="D936:AI936" si="539">IF(D741="-","-",ABS(D741-$BK741))</f>
        <v>0.99984900000000021</v>
      </c>
      <c r="E936" s="9" t="str">
        <f t="shared" si="539"/>
        <v>-</v>
      </c>
      <c r="F936" s="9">
        <f t="shared" si="539"/>
        <v>1.0001509999999998</v>
      </c>
      <c r="G936" s="9" t="str">
        <f t="shared" si="539"/>
        <v>-</v>
      </c>
      <c r="H936" s="9" t="str">
        <f t="shared" si="539"/>
        <v>-</v>
      </c>
      <c r="I936" s="9" t="str">
        <f t="shared" si="539"/>
        <v>-</v>
      </c>
      <c r="J936" s="9" t="str">
        <f t="shared" si="539"/>
        <v>-</v>
      </c>
      <c r="K936" s="9" t="str">
        <f t="shared" si="539"/>
        <v>-</v>
      </c>
      <c r="L936" s="9" t="str">
        <f t="shared" si="539"/>
        <v>-</v>
      </c>
      <c r="M936" s="9" t="str">
        <f t="shared" si="539"/>
        <v>-</v>
      </c>
      <c r="N936" s="9" t="str">
        <f t="shared" si="539"/>
        <v>-</v>
      </c>
      <c r="O936" s="9" t="str">
        <f t="shared" si="539"/>
        <v>-</v>
      </c>
      <c r="P936" s="9" t="str">
        <f t="shared" si="539"/>
        <v>-</v>
      </c>
      <c r="Q936" s="9">
        <f t="shared" si="539"/>
        <v>1.0001509999999998</v>
      </c>
      <c r="R936" s="9" t="str">
        <f t="shared" si="539"/>
        <v>-</v>
      </c>
      <c r="S936" s="9" t="str">
        <f t="shared" si="539"/>
        <v>-</v>
      </c>
      <c r="T936" s="9">
        <f t="shared" si="539"/>
        <v>0.99984900000000021</v>
      </c>
      <c r="U936" s="9">
        <f t="shared" si="539"/>
        <v>0.99984900000000021</v>
      </c>
      <c r="V936" s="9" t="str">
        <f t="shared" si="539"/>
        <v>-</v>
      </c>
      <c r="W936" s="9" t="str">
        <f t="shared" si="539"/>
        <v>-</v>
      </c>
      <c r="X936" s="9" t="str">
        <f t="shared" si="539"/>
        <v>-</v>
      </c>
      <c r="Y936" s="9" t="str">
        <f t="shared" si="539"/>
        <v>-</v>
      </c>
      <c r="Z936" s="9">
        <f t="shared" si="539"/>
        <v>2.0001509999999998</v>
      </c>
      <c r="AA936" s="9" t="str">
        <f t="shared" si="539"/>
        <v>-</v>
      </c>
      <c r="AB936" s="9" t="str">
        <f t="shared" si="539"/>
        <v>-</v>
      </c>
      <c r="AC936" s="9" t="str">
        <f t="shared" si="539"/>
        <v>-</v>
      </c>
      <c r="AD936" s="9" t="str">
        <f t="shared" si="539"/>
        <v>-</v>
      </c>
      <c r="AE936" s="9" t="str">
        <f t="shared" si="539"/>
        <v>-</v>
      </c>
      <c r="AF936" s="9" t="str">
        <f t="shared" si="539"/>
        <v>-</v>
      </c>
      <c r="AG936" s="9">
        <f t="shared" si="539"/>
        <v>1.9998490000000002</v>
      </c>
      <c r="AH936" s="9" t="str">
        <f t="shared" si="539"/>
        <v>-</v>
      </c>
      <c r="AI936" s="9" t="str">
        <f t="shared" si="539"/>
        <v>-</v>
      </c>
      <c r="AJ936" s="9">
        <f t="shared" ref="AJ936:BI936" si="540">IF(AJ741="-","-",ABS(AJ741-$BK741))</f>
        <v>0.99984900000000021</v>
      </c>
      <c r="AK936" s="9" t="str">
        <f t="shared" si="540"/>
        <v>-</v>
      </c>
      <c r="AL936" s="9" t="str">
        <f t="shared" si="540"/>
        <v>-</v>
      </c>
      <c r="AM936" s="9">
        <f t="shared" si="540"/>
        <v>3.0001509999999998</v>
      </c>
      <c r="AN936" s="9">
        <f t="shared" si="540"/>
        <v>3.9998490000000002</v>
      </c>
      <c r="AO936" s="9" t="str">
        <f t="shared" si="540"/>
        <v>-</v>
      </c>
      <c r="AP936" s="9">
        <f t="shared" si="540"/>
        <v>0.99984900000000021</v>
      </c>
      <c r="AQ936" s="9" t="str">
        <f t="shared" si="540"/>
        <v>-</v>
      </c>
      <c r="AR936" s="9" t="str">
        <f t="shared" si="540"/>
        <v>-</v>
      </c>
      <c r="AS936" s="9" t="str">
        <f t="shared" si="540"/>
        <v>-</v>
      </c>
      <c r="AT936" s="9" t="str">
        <f t="shared" si="540"/>
        <v>-</v>
      </c>
      <c r="AU936" s="9" t="str">
        <f t="shared" si="540"/>
        <v>-</v>
      </c>
      <c r="AV936" s="9" t="str">
        <f t="shared" si="540"/>
        <v>-</v>
      </c>
      <c r="AW936" s="9" t="str">
        <f t="shared" si="540"/>
        <v>-</v>
      </c>
      <c r="AX936" s="9" t="str">
        <f t="shared" si="540"/>
        <v>-</v>
      </c>
      <c r="AY936" s="9" t="str">
        <f t="shared" si="540"/>
        <v>-</v>
      </c>
      <c r="AZ936" s="9" t="str">
        <f t="shared" si="540"/>
        <v>-</v>
      </c>
      <c r="BA936" s="9" t="str">
        <f t="shared" si="540"/>
        <v>-</v>
      </c>
      <c r="BB936" s="9">
        <f t="shared" si="540"/>
        <v>3.0001509999999998</v>
      </c>
      <c r="BC936" s="9">
        <f t="shared" si="540"/>
        <v>1.5099999999979019E-4</v>
      </c>
      <c r="BD936" s="9" t="str">
        <f t="shared" si="540"/>
        <v>-</v>
      </c>
      <c r="BE936" s="9">
        <f t="shared" si="540"/>
        <v>1.5099999999979019E-4</v>
      </c>
      <c r="BF936" s="9" t="str">
        <f t="shared" si="540"/>
        <v>-</v>
      </c>
      <c r="BG936" s="9" t="str">
        <f t="shared" si="540"/>
        <v>-</v>
      </c>
      <c r="BH936" s="9">
        <f t="shared" si="540"/>
        <v>1.0001509999999998</v>
      </c>
      <c r="BI936" s="9">
        <f t="shared" si="540"/>
        <v>1.5099999999979019E-4</v>
      </c>
      <c r="BJ936" s="37"/>
      <c r="BK936" s="34"/>
      <c r="BR936" s="25"/>
      <c r="BS936" s="25"/>
      <c r="BV936" s="25"/>
      <c r="BW936" s="25"/>
      <c r="BX936" s="25"/>
    </row>
    <row r="937" spans="1:76">
      <c r="A937" s="38">
        <f t="shared" si="495"/>
        <v>153</v>
      </c>
      <c r="B937" s="36">
        <f t="shared" si="526"/>
        <v>72</v>
      </c>
      <c r="C937" s="36">
        <f t="shared" si="526"/>
        <v>3</v>
      </c>
      <c r="D937" s="9">
        <f t="shared" ref="D937:AI937" si="541">IF(D742="-","-",ABS(D742-$BK742))</f>
        <v>1.473532210526316</v>
      </c>
      <c r="E937" s="9" t="str">
        <f t="shared" si="541"/>
        <v>-</v>
      </c>
      <c r="F937" s="9">
        <f t="shared" si="541"/>
        <v>0.473532210526316</v>
      </c>
      <c r="G937" s="9" t="str">
        <f t="shared" si="541"/>
        <v>-</v>
      </c>
      <c r="H937" s="9" t="str">
        <f t="shared" si="541"/>
        <v>-</v>
      </c>
      <c r="I937" s="9" t="str">
        <f t="shared" si="541"/>
        <v>-</v>
      </c>
      <c r="J937" s="9" t="str">
        <f t="shared" si="541"/>
        <v>-</v>
      </c>
      <c r="K937" s="9" t="str">
        <f t="shared" si="541"/>
        <v>-</v>
      </c>
      <c r="L937" s="9" t="str">
        <f t="shared" si="541"/>
        <v>-</v>
      </c>
      <c r="M937" s="9">
        <f t="shared" si="541"/>
        <v>2.526467789473684</v>
      </c>
      <c r="N937" s="9" t="str">
        <f t="shared" si="541"/>
        <v>-</v>
      </c>
      <c r="O937" s="9" t="str">
        <f t="shared" si="541"/>
        <v>-</v>
      </c>
      <c r="P937" s="9" t="str">
        <f t="shared" si="541"/>
        <v>-</v>
      </c>
      <c r="Q937" s="9">
        <f t="shared" si="541"/>
        <v>2.526467789473684</v>
      </c>
      <c r="R937" s="9" t="str">
        <f t="shared" si="541"/>
        <v>-</v>
      </c>
      <c r="S937" s="9" t="str">
        <f t="shared" si="541"/>
        <v>-</v>
      </c>
      <c r="T937" s="9">
        <f t="shared" si="541"/>
        <v>2.473532210526316</v>
      </c>
      <c r="U937" s="9">
        <f t="shared" si="541"/>
        <v>5.526467789473684</v>
      </c>
      <c r="V937" s="9" t="str">
        <f t="shared" si="541"/>
        <v>-</v>
      </c>
      <c r="W937" s="9" t="str">
        <f t="shared" si="541"/>
        <v>-</v>
      </c>
      <c r="X937" s="9" t="str">
        <f t="shared" si="541"/>
        <v>-</v>
      </c>
      <c r="Y937" s="9" t="str">
        <f t="shared" si="541"/>
        <v>-</v>
      </c>
      <c r="Z937" s="9">
        <f t="shared" si="541"/>
        <v>2.526467789473684</v>
      </c>
      <c r="AA937" s="9" t="str">
        <f t="shared" si="541"/>
        <v>-</v>
      </c>
      <c r="AB937" s="9" t="str">
        <f t="shared" si="541"/>
        <v>-</v>
      </c>
      <c r="AC937" s="9" t="str">
        <f t="shared" si="541"/>
        <v>-</v>
      </c>
      <c r="AD937" s="9" t="str">
        <f t="shared" si="541"/>
        <v>-</v>
      </c>
      <c r="AE937" s="9" t="str">
        <f t="shared" si="541"/>
        <v>-</v>
      </c>
      <c r="AF937" s="9" t="str">
        <f t="shared" si="541"/>
        <v>-</v>
      </c>
      <c r="AG937" s="9">
        <f t="shared" si="541"/>
        <v>1.473532210526316</v>
      </c>
      <c r="AH937" s="9" t="str">
        <f t="shared" si="541"/>
        <v>-</v>
      </c>
      <c r="AI937" s="9" t="str">
        <f t="shared" si="541"/>
        <v>-</v>
      </c>
      <c r="AJ937" s="9">
        <f t="shared" ref="AJ937:BI937" si="542">IF(AJ742="-","-",ABS(AJ742-$BK742))</f>
        <v>1.473532210526316</v>
      </c>
      <c r="AK937" s="9" t="str">
        <f t="shared" si="542"/>
        <v>-</v>
      </c>
      <c r="AL937" s="9">
        <f t="shared" si="542"/>
        <v>1.473532210526316</v>
      </c>
      <c r="AM937" s="9">
        <f t="shared" si="542"/>
        <v>0.473532210526316</v>
      </c>
      <c r="AN937" s="9">
        <f t="shared" si="542"/>
        <v>0.473532210526316</v>
      </c>
      <c r="AO937" s="9" t="str">
        <f t="shared" si="542"/>
        <v>-</v>
      </c>
      <c r="AP937" s="9">
        <f t="shared" si="542"/>
        <v>2.473532210526316</v>
      </c>
      <c r="AQ937" s="9" t="str">
        <f t="shared" si="542"/>
        <v>-</v>
      </c>
      <c r="AR937" s="9" t="str">
        <f t="shared" si="542"/>
        <v>-</v>
      </c>
      <c r="AS937" s="9" t="str">
        <f t="shared" si="542"/>
        <v>-</v>
      </c>
      <c r="AT937" s="9" t="str">
        <f t="shared" si="542"/>
        <v>-</v>
      </c>
      <c r="AU937" s="9" t="str">
        <f t="shared" si="542"/>
        <v>-</v>
      </c>
      <c r="AV937" s="9" t="str">
        <f t="shared" si="542"/>
        <v>-</v>
      </c>
      <c r="AW937" s="9">
        <f t="shared" si="542"/>
        <v>2.473532210526316</v>
      </c>
      <c r="AX937" s="9" t="str">
        <f t="shared" si="542"/>
        <v>-</v>
      </c>
      <c r="AY937" s="9" t="str">
        <f t="shared" si="542"/>
        <v>-</v>
      </c>
      <c r="AZ937" s="9" t="str">
        <f t="shared" si="542"/>
        <v>-</v>
      </c>
      <c r="BA937" s="9" t="str">
        <f t="shared" si="542"/>
        <v>-</v>
      </c>
      <c r="BB937" s="9">
        <f t="shared" si="542"/>
        <v>2.526467789473684</v>
      </c>
      <c r="BC937" s="9">
        <f t="shared" si="542"/>
        <v>0.526467789473684</v>
      </c>
      <c r="BD937" s="9" t="str">
        <f t="shared" si="542"/>
        <v>-</v>
      </c>
      <c r="BE937" s="9">
        <f t="shared" si="542"/>
        <v>1.473532210526316</v>
      </c>
      <c r="BF937" s="9" t="str">
        <f t="shared" si="542"/>
        <v>-</v>
      </c>
      <c r="BG937" s="9" t="str">
        <f t="shared" si="542"/>
        <v>-</v>
      </c>
      <c r="BH937" s="9">
        <f t="shared" si="542"/>
        <v>1.526467789473684</v>
      </c>
      <c r="BI937" s="9">
        <f t="shared" si="542"/>
        <v>1.473532210526316</v>
      </c>
      <c r="BJ937" s="37"/>
      <c r="BK937" s="34"/>
      <c r="BR937" s="25"/>
      <c r="BS937" s="25"/>
      <c r="BV937" s="25"/>
      <c r="BW937" s="25"/>
      <c r="BX937" s="25"/>
    </row>
    <row r="938" spans="1:76">
      <c r="A938" s="38">
        <f t="shared" si="495"/>
        <v>154</v>
      </c>
      <c r="B938" s="36">
        <f t="shared" si="526"/>
        <v>73</v>
      </c>
      <c r="C938" s="36">
        <f t="shared" si="526"/>
        <v>1</v>
      </c>
      <c r="D938" s="9">
        <f t="shared" ref="D938:AI938" si="543">IF(D743="-","-",ABS(D743-$BK743))</f>
        <v>0.29427064705882344</v>
      </c>
      <c r="E938" s="9" t="str">
        <f t="shared" si="543"/>
        <v>-</v>
      </c>
      <c r="F938" s="9" t="str">
        <f t="shared" si="543"/>
        <v>-</v>
      </c>
      <c r="G938" s="9" t="str">
        <f t="shared" si="543"/>
        <v>-</v>
      </c>
      <c r="H938" s="9" t="str">
        <f t="shared" si="543"/>
        <v>-</v>
      </c>
      <c r="I938" s="9" t="str">
        <f t="shared" si="543"/>
        <v>-</v>
      </c>
      <c r="J938" s="9" t="str">
        <f t="shared" si="543"/>
        <v>-</v>
      </c>
      <c r="K938" s="9" t="str">
        <f t="shared" si="543"/>
        <v>-</v>
      </c>
      <c r="L938" s="9" t="str">
        <f t="shared" si="543"/>
        <v>-</v>
      </c>
      <c r="M938" s="9">
        <f t="shared" si="543"/>
        <v>2.2942706470588234</v>
      </c>
      <c r="N938" s="9" t="str">
        <f t="shared" si="543"/>
        <v>-</v>
      </c>
      <c r="O938" s="9" t="str">
        <f t="shared" si="543"/>
        <v>-</v>
      </c>
      <c r="P938" s="9" t="str">
        <f t="shared" si="543"/>
        <v>-</v>
      </c>
      <c r="Q938" s="9">
        <f t="shared" si="543"/>
        <v>1.2942706470588234</v>
      </c>
      <c r="R938" s="9" t="str">
        <f t="shared" si="543"/>
        <v>-</v>
      </c>
      <c r="S938" s="9" t="str">
        <f t="shared" si="543"/>
        <v>-</v>
      </c>
      <c r="T938" s="9">
        <f t="shared" si="543"/>
        <v>3.2942706470588234</v>
      </c>
      <c r="U938" s="9">
        <f t="shared" si="543"/>
        <v>4.2942706470588234</v>
      </c>
      <c r="V938" s="9" t="str">
        <f t="shared" si="543"/>
        <v>-</v>
      </c>
      <c r="W938" s="9" t="str">
        <f t="shared" si="543"/>
        <v>-</v>
      </c>
      <c r="X938" s="9" t="str">
        <f t="shared" si="543"/>
        <v>-</v>
      </c>
      <c r="Y938" s="9" t="str">
        <f t="shared" si="543"/>
        <v>-</v>
      </c>
      <c r="Z938" s="9">
        <f t="shared" si="543"/>
        <v>0.29427064705882344</v>
      </c>
      <c r="AA938" s="9" t="str">
        <f t="shared" si="543"/>
        <v>-</v>
      </c>
      <c r="AB938" s="9" t="str">
        <f t="shared" si="543"/>
        <v>-</v>
      </c>
      <c r="AC938" s="9" t="str">
        <f t="shared" si="543"/>
        <v>-</v>
      </c>
      <c r="AD938" s="9" t="str">
        <f t="shared" si="543"/>
        <v>-</v>
      </c>
      <c r="AE938" s="9" t="str">
        <f t="shared" si="543"/>
        <v>-</v>
      </c>
      <c r="AF938" s="9" t="str">
        <f t="shared" si="543"/>
        <v>-</v>
      </c>
      <c r="AG938" s="9">
        <f t="shared" si="543"/>
        <v>2.7057293529411766</v>
      </c>
      <c r="AH938" s="9" t="str">
        <f t="shared" si="543"/>
        <v>-</v>
      </c>
      <c r="AI938" s="9" t="str">
        <f t="shared" si="543"/>
        <v>-</v>
      </c>
      <c r="AJ938" s="9">
        <f t="shared" ref="AJ938:BI938" si="544">IF(AJ743="-","-",ABS(AJ743-$BK743))</f>
        <v>0.70572935294117656</v>
      </c>
      <c r="AK938" s="9" t="str">
        <f t="shared" si="544"/>
        <v>-</v>
      </c>
      <c r="AL938" s="9">
        <f t="shared" si="544"/>
        <v>3.7057293529411766</v>
      </c>
      <c r="AM938" s="9">
        <f t="shared" si="544"/>
        <v>0.70572935294117656</v>
      </c>
      <c r="AN938" s="9">
        <f t="shared" si="544"/>
        <v>0.70572935294117656</v>
      </c>
      <c r="AO938" s="9" t="str">
        <f t="shared" si="544"/>
        <v>-</v>
      </c>
      <c r="AP938" s="9">
        <f t="shared" si="544"/>
        <v>0.29427064705882344</v>
      </c>
      <c r="AQ938" s="9" t="str">
        <f t="shared" si="544"/>
        <v>-</v>
      </c>
      <c r="AR938" s="9" t="str">
        <f t="shared" si="544"/>
        <v>-</v>
      </c>
      <c r="AS938" s="9" t="str">
        <f t="shared" si="544"/>
        <v>-</v>
      </c>
      <c r="AT938" s="9" t="str">
        <f t="shared" si="544"/>
        <v>-</v>
      </c>
      <c r="AU938" s="9" t="str">
        <f t="shared" si="544"/>
        <v>-</v>
      </c>
      <c r="AV938" s="9" t="str">
        <f t="shared" si="544"/>
        <v>-</v>
      </c>
      <c r="AW938" s="9">
        <f t="shared" si="544"/>
        <v>1.2942706470588234</v>
      </c>
      <c r="AX938" s="9" t="str">
        <f t="shared" si="544"/>
        <v>-</v>
      </c>
      <c r="AY938" s="9" t="str">
        <f t="shared" si="544"/>
        <v>-</v>
      </c>
      <c r="AZ938" s="9" t="str">
        <f t="shared" si="544"/>
        <v>-</v>
      </c>
      <c r="BA938" s="9" t="str">
        <f t="shared" si="544"/>
        <v>-</v>
      </c>
      <c r="BB938" s="9">
        <f t="shared" si="544"/>
        <v>1.2942706470588234</v>
      </c>
      <c r="BC938" s="9">
        <f t="shared" si="544"/>
        <v>2.7057293529411766</v>
      </c>
      <c r="BD938" s="9" t="str">
        <f t="shared" si="544"/>
        <v>-</v>
      </c>
      <c r="BE938" s="9">
        <f t="shared" si="544"/>
        <v>0.70572935294117656</v>
      </c>
      <c r="BF938" s="9" t="str">
        <f t="shared" si="544"/>
        <v>-</v>
      </c>
      <c r="BG938" s="9" t="str">
        <f t="shared" si="544"/>
        <v>-</v>
      </c>
      <c r="BH938" s="9" t="str">
        <f t="shared" si="544"/>
        <v>-</v>
      </c>
      <c r="BI938" s="9">
        <f t="shared" si="544"/>
        <v>2.7057293529411766</v>
      </c>
      <c r="BJ938" s="37"/>
      <c r="BK938" s="34"/>
      <c r="BR938" s="25"/>
      <c r="BS938" s="25"/>
      <c r="BV938" s="25"/>
      <c r="BW938" s="25"/>
      <c r="BX938" s="25"/>
    </row>
    <row r="939" spans="1:76">
      <c r="A939" s="38">
        <f t="shared" si="495"/>
        <v>155</v>
      </c>
      <c r="B939" s="36">
        <f t="shared" si="526"/>
        <v>73</v>
      </c>
      <c r="C939" s="36">
        <f t="shared" si="526"/>
        <v>2</v>
      </c>
      <c r="D939" s="9">
        <f t="shared" ref="D939:AI939" si="545">IF(D744="-","-",ABS(D744-$BK744))</f>
        <v>0.40015400000000056</v>
      </c>
      <c r="E939" s="9" t="str">
        <f t="shared" si="545"/>
        <v>-</v>
      </c>
      <c r="F939" s="9" t="str">
        <f t="shared" si="545"/>
        <v>-</v>
      </c>
      <c r="G939" s="9" t="str">
        <f t="shared" si="545"/>
        <v>-</v>
      </c>
      <c r="H939" s="9" t="str">
        <f t="shared" si="545"/>
        <v>-</v>
      </c>
      <c r="I939" s="9" t="str">
        <f t="shared" si="545"/>
        <v>-</v>
      </c>
      <c r="J939" s="9" t="str">
        <f t="shared" si="545"/>
        <v>-</v>
      </c>
      <c r="K939" s="9" t="str">
        <f t="shared" si="545"/>
        <v>-</v>
      </c>
      <c r="L939" s="9" t="str">
        <f t="shared" si="545"/>
        <v>-</v>
      </c>
      <c r="M939" s="9" t="str">
        <f t="shared" si="545"/>
        <v>-</v>
      </c>
      <c r="N939" s="9" t="str">
        <f t="shared" si="545"/>
        <v>-</v>
      </c>
      <c r="O939" s="9" t="str">
        <f t="shared" si="545"/>
        <v>-</v>
      </c>
      <c r="P939" s="9" t="str">
        <f t="shared" si="545"/>
        <v>-</v>
      </c>
      <c r="Q939" s="9">
        <f t="shared" si="545"/>
        <v>0.40015400000000056</v>
      </c>
      <c r="R939" s="9" t="str">
        <f t="shared" si="545"/>
        <v>-</v>
      </c>
      <c r="S939" s="9" t="str">
        <f t="shared" si="545"/>
        <v>-</v>
      </c>
      <c r="T939" s="9">
        <f t="shared" si="545"/>
        <v>0.59984599999999944</v>
      </c>
      <c r="U939" s="9">
        <f t="shared" si="545"/>
        <v>1.4001540000000006</v>
      </c>
      <c r="V939" s="9" t="str">
        <f t="shared" si="545"/>
        <v>-</v>
      </c>
      <c r="W939" s="9" t="str">
        <f t="shared" si="545"/>
        <v>-</v>
      </c>
      <c r="X939" s="9" t="str">
        <f t="shared" si="545"/>
        <v>-</v>
      </c>
      <c r="Y939" s="9" t="str">
        <f t="shared" si="545"/>
        <v>-</v>
      </c>
      <c r="Z939" s="9">
        <f t="shared" si="545"/>
        <v>2.4001540000000006</v>
      </c>
      <c r="AA939" s="9" t="str">
        <f t="shared" si="545"/>
        <v>-</v>
      </c>
      <c r="AB939" s="9" t="str">
        <f t="shared" si="545"/>
        <v>-</v>
      </c>
      <c r="AC939" s="9" t="str">
        <f t="shared" si="545"/>
        <v>-</v>
      </c>
      <c r="AD939" s="9" t="str">
        <f t="shared" si="545"/>
        <v>-</v>
      </c>
      <c r="AE939" s="9" t="str">
        <f t="shared" si="545"/>
        <v>-</v>
      </c>
      <c r="AF939" s="9" t="str">
        <f t="shared" si="545"/>
        <v>-</v>
      </c>
      <c r="AG939" s="9">
        <f t="shared" si="545"/>
        <v>1.5998459999999994</v>
      </c>
      <c r="AH939" s="9" t="str">
        <f t="shared" si="545"/>
        <v>-</v>
      </c>
      <c r="AI939" s="9" t="str">
        <f t="shared" si="545"/>
        <v>-</v>
      </c>
      <c r="AJ939" s="9">
        <f t="shared" ref="AJ939:BI939" si="546">IF(AJ744="-","-",ABS(AJ744-$BK744))</f>
        <v>1.5998459999999994</v>
      </c>
      <c r="AK939" s="9" t="str">
        <f t="shared" si="546"/>
        <v>-</v>
      </c>
      <c r="AL939" s="9">
        <f t="shared" si="546"/>
        <v>2.5998459999999994</v>
      </c>
      <c r="AM939" s="9">
        <f t="shared" si="546"/>
        <v>0.59984599999999944</v>
      </c>
      <c r="AN939" s="9">
        <f t="shared" si="546"/>
        <v>0.40015400000000056</v>
      </c>
      <c r="AO939" s="9" t="str">
        <f t="shared" si="546"/>
        <v>-</v>
      </c>
      <c r="AP939" s="9">
        <f t="shared" si="546"/>
        <v>1.5998459999999994</v>
      </c>
      <c r="AQ939" s="9" t="str">
        <f t="shared" si="546"/>
        <v>-</v>
      </c>
      <c r="AR939" s="9" t="str">
        <f t="shared" si="546"/>
        <v>-</v>
      </c>
      <c r="AS939" s="9" t="str">
        <f t="shared" si="546"/>
        <v>-</v>
      </c>
      <c r="AT939" s="9" t="str">
        <f t="shared" si="546"/>
        <v>-</v>
      </c>
      <c r="AU939" s="9" t="str">
        <f t="shared" si="546"/>
        <v>-</v>
      </c>
      <c r="AV939" s="9" t="str">
        <f t="shared" si="546"/>
        <v>-</v>
      </c>
      <c r="AW939" s="9">
        <f t="shared" si="546"/>
        <v>2.4001540000000006</v>
      </c>
      <c r="AX939" s="9" t="str">
        <f t="shared" si="546"/>
        <v>-</v>
      </c>
      <c r="AY939" s="9" t="str">
        <f t="shared" si="546"/>
        <v>-</v>
      </c>
      <c r="AZ939" s="9" t="str">
        <f t="shared" si="546"/>
        <v>-</v>
      </c>
      <c r="BA939" s="9" t="str">
        <f t="shared" si="546"/>
        <v>-</v>
      </c>
      <c r="BB939" s="9">
        <f t="shared" si="546"/>
        <v>1.4001540000000006</v>
      </c>
      <c r="BC939" s="9">
        <f t="shared" si="546"/>
        <v>0.59984599999999944</v>
      </c>
      <c r="BD939" s="9" t="str">
        <f t="shared" si="546"/>
        <v>-</v>
      </c>
      <c r="BE939" s="9">
        <f t="shared" si="546"/>
        <v>0.40015400000000056</v>
      </c>
      <c r="BF939" s="9" t="str">
        <f t="shared" si="546"/>
        <v>-</v>
      </c>
      <c r="BG939" s="9" t="str">
        <f t="shared" si="546"/>
        <v>-</v>
      </c>
      <c r="BH939" s="9" t="str">
        <f t="shared" si="546"/>
        <v>-</v>
      </c>
      <c r="BI939" s="9" t="str">
        <f t="shared" si="546"/>
        <v>-</v>
      </c>
      <c r="BJ939" s="37"/>
      <c r="BK939" s="34"/>
      <c r="BR939" s="25"/>
      <c r="BS939" s="25"/>
      <c r="BV939" s="25"/>
      <c r="BW939" s="25"/>
      <c r="BX939" s="25"/>
    </row>
    <row r="940" spans="1:76">
      <c r="A940" s="38">
        <f t="shared" si="495"/>
        <v>156</v>
      </c>
      <c r="B940" s="36">
        <f t="shared" si="526"/>
        <v>73</v>
      </c>
      <c r="C940" s="36">
        <f t="shared" si="526"/>
        <v>3</v>
      </c>
      <c r="D940" s="9">
        <f t="shared" ref="D940:AI940" si="547">IF(D745="-","-",ABS(D745-$BK745))</f>
        <v>2.1174920588235286</v>
      </c>
      <c r="E940" s="9" t="str">
        <f t="shared" si="547"/>
        <v>-</v>
      </c>
      <c r="F940" s="9">
        <f t="shared" si="547"/>
        <v>0.11749205882352864</v>
      </c>
      <c r="G940" s="9" t="str">
        <f t="shared" si="547"/>
        <v>-</v>
      </c>
      <c r="H940" s="9" t="str">
        <f t="shared" si="547"/>
        <v>-</v>
      </c>
      <c r="I940" s="9" t="str">
        <f t="shared" si="547"/>
        <v>-</v>
      </c>
      <c r="J940" s="9">
        <f t="shared" si="547"/>
        <v>1.8825079411764714</v>
      </c>
      <c r="K940" s="9" t="str">
        <f t="shared" si="547"/>
        <v>-</v>
      </c>
      <c r="L940" s="9" t="str">
        <f t="shared" si="547"/>
        <v>-</v>
      </c>
      <c r="M940" s="9">
        <f t="shared" si="547"/>
        <v>1.8825079411764714</v>
      </c>
      <c r="N940" s="9" t="str">
        <f t="shared" si="547"/>
        <v>-</v>
      </c>
      <c r="O940" s="9" t="str">
        <f t="shared" si="547"/>
        <v>-</v>
      </c>
      <c r="P940" s="9" t="str">
        <f t="shared" si="547"/>
        <v>-</v>
      </c>
      <c r="Q940" s="9">
        <f t="shared" si="547"/>
        <v>0.88250794117647136</v>
      </c>
      <c r="R940" s="9" t="str">
        <f t="shared" si="547"/>
        <v>-</v>
      </c>
      <c r="S940" s="9" t="str">
        <f t="shared" si="547"/>
        <v>-</v>
      </c>
      <c r="T940" s="9">
        <f t="shared" si="547"/>
        <v>2.1174920588235286</v>
      </c>
      <c r="U940" s="9">
        <f t="shared" si="547"/>
        <v>2.1174920588235286</v>
      </c>
      <c r="V940" s="9" t="str">
        <f t="shared" si="547"/>
        <v>-</v>
      </c>
      <c r="W940" s="9" t="str">
        <f t="shared" si="547"/>
        <v>-</v>
      </c>
      <c r="X940" s="9" t="str">
        <f t="shared" si="547"/>
        <v>-</v>
      </c>
      <c r="Y940" s="9" t="str">
        <f t="shared" si="547"/>
        <v>-</v>
      </c>
      <c r="Z940" s="9">
        <f t="shared" si="547"/>
        <v>1.8825079411764714</v>
      </c>
      <c r="AA940" s="9" t="str">
        <f t="shared" si="547"/>
        <v>-</v>
      </c>
      <c r="AB940" s="9" t="str">
        <f t="shared" si="547"/>
        <v>-</v>
      </c>
      <c r="AC940" s="9" t="str">
        <f t="shared" si="547"/>
        <v>-</v>
      </c>
      <c r="AD940" s="9" t="str">
        <f t="shared" si="547"/>
        <v>-</v>
      </c>
      <c r="AE940" s="9" t="str">
        <f t="shared" si="547"/>
        <v>-</v>
      </c>
      <c r="AF940" s="9" t="str">
        <f t="shared" si="547"/>
        <v>-</v>
      </c>
      <c r="AG940" s="9">
        <f t="shared" si="547"/>
        <v>1.1174920588235286</v>
      </c>
      <c r="AH940" s="9" t="str">
        <f t="shared" si="547"/>
        <v>-</v>
      </c>
      <c r="AI940" s="9" t="str">
        <f t="shared" si="547"/>
        <v>-</v>
      </c>
      <c r="AJ940" s="9">
        <f t="shared" ref="AJ940:BI940" si="548">IF(AJ745="-","-",ABS(AJ745-$BK745))</f>
        <v>2.1174920588235286</v>
      </c>
      <c r="AK940" s="9" t="str">
        <f t="shared" si="548"/>
        <v>-</v>
      </c>
      <c r="AL940" s="9" t="str">
        <f t="shared" si="548"/>
        <v>-</v>
      </c>
      <c r="AM940" s="9">
        <f t="shared" si="548"/>
        <v>0.88250794117647136</v>
      </c>
      <c r="AN940" s="9">
        <f t="shared" si="548"/>
        <v>1.1174920588235286</v>
      </c>
      <c r="AO940" s="9" t="str">
        <f t="shared" si="548"/>
        <v>-</v>
      </c>
      <c r="AP940" s="9">
        <f t="shared" si="548"/>
        <v>0.11749205882352864</v>
      </c>
      <c r="AQ940" s="9" t="str">
        <f t="shared" si="548"/>
        <v>-</v>
      </c>
      <c r="AR940" s="9" t="str">
        <f t="shared" si="548"/>
        <v>-</v>
      </c>
      <c r="AS940" s="9" t="str">
        <f t="shared" si="548"/>
        <v>-</v>
      </c>
      <c r="AT940" s="9" t="str">
        <f t="shared" si="548"/>
        <v>-</v>
      </c>
      <c r="AU940" s="9" t="str">
        <f t="shared" si="548"/>
        <v>-</v>
      </c>
      <c r="AV940" s="9" t="str">
        <f t="shared" si="548"/>
        <v>-</v>
      </c>
      <c r="AW940" s="9">
        <f t="shared" si="548"/>
        <v>2.8825079411764714</v>
      </c>
      <c r="AX940" s="9" t="str">
        <f t="shared" si="548"/>
        <v>-</v>
      </c>
      <c r="AY940" s="9" t="str">
        <f t="shared" si="548"/>
        <v>-</v>
      </c>
      <c r="AZ940" s="9" t="str">
        <f t="shared" si="548"/>
        <v>-</v>
      </c>
      <c r="BA940" s="9" t="str">
        <f t="shared" si="548"/>
        <v>-</v>
      </c>
      <c r="BB940" s="9">
        <f t="shared" si="548"/>
        <v>0.88250794117647136</v>
      </c>
      <c r="BC940" s="9">
        <f t="shared" si="548"/>
        <v>1.1174920588235286</v>
      </c>
      <c r="BD940" s="9" t="str">
        <f t="shared" si="548"/>
        <v>-</v>
      </c>
      <c r="BE940" s="9">
        <f t="shared" si="548"/>
        <v>0.88250794117647136</v>
      </c>
      <c r="BF940" s="9" t="str">
        <f t="shared" si="548"/>
        <v>-</v>
      </c>
      <c r="BG940" s="9" t="str">
        <f t="shared" si="548"/>
        <v>-</v>
      </c>
      <c r="BH940" s="9" t="str">
        <f t="shared" si="548"/>
        <v>-</v>
      </c>
      <c r="BI940" s="9" t="str">
        <f t="shared" si="548"/>
        <v>-</v>
      </c>
      <c r="BJ940" s="37"/>
      <c r="BK940" s="34"/>
      <c r="BR940" s="25"/>
      <c r="BS940" s="25"/>
      <c r="BV940" s="25"/>
      <c r="BW940" s="25"/>
      <c r="BX940" s="25"/>
    </row>
    <row r="941" spans="1:76">
      <c r="A941" s="38">
        <f t="shared" si="495"/>
        <v>157</v>
      </c>
      <c r="B941" s="36">
        <f t="shared" si="526"/>
        <v>77</v>
      </c>
      <c r="C941" s="36">
        <f t="shared" si="526"/>
        <v>1</v>
      </c>
      <c r="D941" s="9">
        <f t="shared" ref="D941:AI941" si="549">IF(D746="-","-",ABS(D746-$BK746))</f>
        <v>4.1668226666666666</v>
      </c>
      <c r="E941" s="9" t="str">
        <f t="shared" si="549"/>
        <v>-</v>
      </c>
      <c r="F941" s="9">
        <f t="shared" si="549"/>
        <v>4.1668226666666666</v>
      </c>
      <c r="G941" s="9" t="str">
        <f t="shared" si="549"/>
        <v>-</v>
      </c>
      <c r="H941" s="9" t="str">
        <f t="shared" si="549"/>
        <v>-</v>
      </c>
      <c r="I941" s="9" t="str">
        <f t="shared" si="549"/>
        <v>-</v>
      </c>
      <c r="J941" s="9">
        <f t="shared" si="549"/>
        <v>0.16682266666666656</v>
      </c>
      <c r="K941" s="9" t="str">
        <f t="shared" si="549"/>
        <v>-</v>
      </c>
      <c r="L941" s="9" t="str">
        <f t="shared" si="549"/>
        <v>-</v>
      </c>
      <c r="M941" s="9">
        <f t="shared" si="549"/>
        <v>0.16682266666666656</v>
      </c>
      <c r="N941" s="9" t="str">
        <f t="shared" si="549"/>
        <v>-</v>
      </c>
      <c r="O941" s="9" t="str">
        <f t="shared" si="549"/>
        <v>-</v>
      </c>
      <c r="P941" s="9" t="str">
        <f t="shared" si="549"/>
        <v>-</v>
      </c>
      <c r="Q941" s="9">
        <f t="shared" si="549"/>
        <v>1.1668226666666666</v>
      </c>
      <c r="R941" s="9" t="str">
        <f t="shared" si="549"/>
        <v>-</v>
      </c>
      <c r="S941" s="9" t="str">
        <f t="shared" si="549"/>
        <v>-</v>
      </c>
      <c r="T941" s="9">
        <f t="shared" si="549"/>
        <v>3.8331773333333334</v>
      </c>
      <c r="U941" s="9">
        <f t="shared" si="549"/>
        <v>3.1668226666666666</v>
      </c>
      <c r="V941" s="9" t="str">
        <f t="shared" si="549"/>
        <v>-</v>
      </c>
      <c r="W941" s="9" t="str">
        <f t="shared" si="549"/>
        <v>-</v>
      </c>
      <c r="X941" s="9" t="str">
        <f t="shared" si="549"/>
        <v>-</v>
      </c>
      <c r="Y941" s="9" t="str">
        <f t="shared" si="549"/>
        <v>-</v>
      </c>
      <c r="Z941" s="9">
        <f t="shared" si="549"/>
        <v>1.1668226666666666</v>
      </c>
      <c r="AA941" s="9" t="str">
        <f t="shared" si="549"/>
        <v>-</v>
      </c>
      <c r="AB941" s="9">
        <f t="shared" si="549"/>
        <v>0.16682266666666656</v>
      </c>
      <c r="AC941" s="9" t="str">
        <f t="shared" si="549"/>
        <v>-</v>
      </c>
      <c r="AD941" s="9" t="str">
        <f t="shared" si="549"/>
        <v>-</v>
      </c>
      <c r="AE941" s="9" t="str">
        <f t="shared" si="549"/>
        <v>-</v>
      </c>
      <c r="AF941" s="9" t="str">
        <f t="shared" si="549"/>
        <v>-</v>
      </c>
      <c r="AG941" s="9">
        <f t="shared" si="549"/>
        <v>2.8331773333333334</v>
      </c>
      <c r="AH941" s="9" t="str">
        <f t="shared" si="549"/>
        <v>-</v>
      </c>
      <c r="AI941" s="9">
        <f t="shared" si="549"/>
        <v>2.1668226666666666</v>
      </c>
      <c r="AJ941" s="9">
        <f t="shared" ref="AJ941:BI941" si="550">IF(AJ746="-","-",ABS(AJ746-$BK746))</f>
        <v>0.16682266666666656</v>
      </c>
      <c r="AK941" s="9">
        <f t="shared" si="550"/>
        <v>4.1668226666666666</v>
      </c>
      <c r="AL941" s="9">
        <f t="shared" si="550"/>
        <v>3.8331773333333334</v>
      </c>
      <c r="AM941" s="9">
        <f t="shared" si="550"/>
        <v>0.16682266666666656</v>
      </c>
      <c r="AN941" s="9">
        <f t="shared" si="550"/>
        <v>2.8331773333333334</v>
      </c>
      <c r="AO941" s="9" t="str">
        <f t="shared" si="550"/>
        <v>-</v>
      </c>
      <c r="AP941" s="9">
        <f t="shared" si="550"/>
        <v>0.16682266666666656</v>
      </c>
      <c r="AQ941" s="9" t="str">
        <f t="shared" si="550"/>
        <v>-</v>
      </c>
      <c r="AR941" s="9" t="str">
        <f t="shared" si="550"/>
        <v>-</v>
      </c>
      <c r="AS941" s="9">
        <f t="shared" si="550"/>
        <v>4.8331773333333334</v>
      </c>
      <c r="AT941" s="9" t="str">
        <f t="shared" si="550"/>
        <v>-</v>
      </c>
      <c r="AU941" s="9" t="str">
        <f t="shared" si="550"/>
        <v>-</v>
      </c>
      <c r="AV941" s="9" t="str">
        <f t="shared" si="550"/>
        <v>-</v>
      </c>
      <c r="AW941" s="9">
        <f t="shared" si="550"/>
        <v>1.8331773333333334</v>
      </c>
      <c r="AX941" s="9" t="str">
        <f t="shared" si="550"/>
        <v>-</v>
      </c>
      <c r="AY941" s="9" t="str">
        <f t="shared" si="550"/>
        <v>-</v>
      </c>
      <c r="AZ941" s="9">
        <f t="shared" si="550"/>
        <v>1.8331773333333334</v>
      </c>
      <c r="BA941" s="9" t="str">
        <f t="shared" si="550"/>
        <v>-</v>
      </c>
      <c r="BB941" s="9" t="str">
        <f t="shared" si="550"/>
        <v>-</v>
      </c>
      <c r="BC941" s="9">
        <f t="shared" si="550"/>
        <v>0.83317733333333344</v>
      </c>
      <c r="BD941" s="9" t="str">
        <f t="shared" si="550"/>
        <v>-</v>
      </c>
      <c r="BE941" s="9">
        <f t="shared" si="550"/>
        <v>0.16682266666666656</v>
      </c>
      <c r="BF941" s="9">
        <f t="shared" si="550"/>
        <v>0.16682266666666656</v>
      </c>
      <c r="BG941" s="9" t="str">
        <f t="shared" si="550"/>
        <v>-</v>
      </c>
      <c r="BH941" s="9" t="str">
        <f t="shared" si="550"/>
        <v>-</v>
      </c>
      <c r="BI941" s="9">
        <f t="shared" si="550"/>
        <v>1.1668226666666666</v>
      </c>
      <c r="BJ941" s="37"/>
      <c r="BK941" s="34"/>
      <c r="BR941" s="25"/>
      <c r="BS941" s="25"/>
      <c r="BV941" s="25"/>
      <c r="BW941" s="25"/>
      <c r="BX941" s="25"/>
    </row>
    <row r="942" spans="1:76">
      <c r="A942" s="38">
        <f t="shared" si="495"/>
        <v>158</v>
      </c>
      <c r="B942" s="36">
        <f t="shared" si="526"/>
        <v>77</v>
      </c>
      <c r="C942" s="36">
        <f t="shared" si="526"/>
        <v>2</v>
      </c>
      <c r="D942" s="9">
        <f t="shared" ref="D942:AI942" si="551">IF(D747="-","-",ABS(D747-$BK747))</f>
        <v>2.6668236666666658</v>
      </c>
      <c r="E942" s="9" t="str">
        <f t="shared" si="551"/>
        <v>-</v>
      </c>
      <c r="F942" s="9" t="str">
        <f t="shared" si="551"/>
        <v>-</v>
      </c>
      <c r="G942" s="9" t="str">
        <f t="shared" si="551"/>
        <v>-</v>
      </c>
      <c r="H942" s="9" t="str">
        <f t="shared" si="551"/>
        <v>-</v>
      </c>
      <c r="I942" s="9" t="str">
        <f t="shared" si="551"/>
        <v>-</v>
      </c>
      <c r="J942" s="9">
        <f t="shared" si="551"/>
        <v>0.33317633333333418</v>
      </c>
      <c r="K942" s="9" t="str">
        <f t="shared" si="551"/>
        <v>-</v>
      </c>
      <c r="L942" s="9" t="str">
        <f t="shared" si="551"/>
        <v>-</v>
      </c>
      <c r="M942" s="9" t="str">
        <f t="shared" si="551"/>
        <v>-</v>
      </c>
      <c r="N942" s="9" t="str">
        <f t="shared" si="551"/>
        <v>-</v>
      </c>
      <c r="O942" s="9" t="str">
        <f t="shared" si="551"/>
        <v>-</v>
      </c>
      <c r="P942" s="9" t="str">
        <f t="shared" si="551"/>
        <v>-</v>
      </c>
      <c r="Q942" s="9">
        <f t="shared" si="551"/>
        <v>3.6668236666666658</v>
      </c>
      <c r="R942" s="9" t="str">
        <f t="shared" si="551"/>
        <v>-</v>
      </c>
      <c r="S942" s="9" t="str">
        <f t="shared" si="551"/>
        <v>-</v>
      </c>
      <c r="T942" s="9">
        <f t="shared" si="551"/>
        <v>4.3331763333333342</v>
      </c>
      <c r="U942" s="9">
        <f t="shared" si="551"/>
        <v>3.6668236666666658</v>
      </c>
      <c r="V942" s="9" t="str">
        <f t="shared" si="551"/>
        <v>-</v>
      </c>
      <c r="W942" s="9" t="str">
        <f t="shared" si="551"/>
        <v>-</v>
      </c>
      <c r="X942" s="9" t="str">
        <f t="shared" si="551"/>
        <v>-</v>
      </c>
      <c r="Y942" s="9" t="str">
        <f t="shared" si="551"/>
        <v>-</v>
      </c>
      <c r="Z942" s="9">
        <f t="shared" si="551"/>
        <v>2.6668236666666658</v>
      </c>
      <c r="AA942" s="9" t="str">
        <f t="shared" si="551"/>
        <v>-</v>
      </c>
      <c r="AB942" s="9" t="str">
        <f t="shared" si="551"/>
        <v>-</v>
      </c>
      <c r="AC942" s="9" t="str">
        <f t="shared" si="551"/>
        <v>-</v>
      </c>
      <c r="AD942" s="9" t="str">
        <f t="shared" si="551"/>
        <v>-</v>
      </c>
      <c r="AE942" s="9" t="str">
        <f t="shared" si="551"/>
        <v>-</v>
      </c>
      <c r="AF942" s="9" t="str">
        <f t="shared" si="551"/>
        <v>-</v>
      </c>
      <c r="AG942" s="9">
        <f t="shared" si="551"/>
        <v>0.33317633333333418</v>
      </c>
      <c r="AH942" s="9" t="str">
        <f t="shared" si="551"/>
        <v>-</v>
      </c>
      <c r="AI942" s="9">
        <f t="shared" si="551"/>
        <v>0.66682366666666582</v>
      </c>
      <c r="AJ942" s="9">
        <f t="shared" ref="AJ942:BI942" si="552">IF(AJ747="-","-",ABS(AJ747-$BK747))</f>
        <v>0.33317633333333418</v>
      </c>
      <c r="AK942" s="9">
        <f t="shared" si="552"/>
        <v>3.6668236666666658</v>
      </c>
      <c r="AL942" s="9">
        <f t="shared" si="552"/>
        <v>3.3331763333333342</v>
      </c>
      <c r="AM942" s="9">
        <f t="shared" si="552"/>
        <v>1.6668236666666658</v>
      </c>
      <c r="AN942" s="9">
        <f t="shared" si="552"/>
        <v>1.3331763333333342</v>
      </c>
      <c r="AO942" s="9" t="str">
        <f t="shared" si="552"/>
        <v>-</v>
      </c>
      <c r="AP942" s="9">
        <f t="shared" si="552"/>
        <v>2.6668236666666658</v>
      </c>
      <c r="AQ942" s="9" t="str">
        <f t="shared" si="552"/>
        <v>-</v>
      </c>
      <c r="AR942" s="9" t="str">
        <f t="shared" si="552"/>
        <v>-</v>
      </c>
      <c r="AS942" s="9">
        <f t="shared" si="552"/>
        <v>4.3331763333333342</v>
      </c>
      <c r="AT942" s="9" t="str">
        <f t="shared" si="552"/>
        <v>-</v>
      </c>
      <c r="AU942" s="9" t="str">
        <f t="shared" si="552"/>
        <v>-</v>
      </c>
      <c r="AV942" s="9" t="str">
        <f t="shared" si="552"/>
        <v>-</v>
      </c>
      <c r="AW942" s="9" t="str">
        <f t="shared" si="552"/>
        <v>-</v>
      </c>
      <c r="AX942" s="9" t="str">
        <f t="shared" si="552"/>
        <v>-</v>
      </c>
      <c r="AY942" s="9" t="str">
        <f t="shared" si="552"/>
        <v>-</v>
      </c>
      <c r="AZ942" s="9">
        <f t="shared" si="552"/>
        <v>1.3331763333333342</v>
      </c>
      <c r="BA942" s="9" t="str">
        <f t="shared" si="552"/>
        <v>-</v>
      </c>
      <c r="BB942" s="9">
        <f t="shared" si="552"/>
        <v>0.66682366666666582</v>
      </c>
      <c r="BC942" s="9">
        <f t="shared" si="552"/>
        <v>1.3331763333333342</v>
      </c>
      <c r="BD942" s="9" t="str">
        <f t="shared" si="552"/>
        <v>-</v>
      </c>
      <c r="BE942" s="9">
        <f t="shared" si="552"/>
        <v>0.33317633333333418</v>
      </c>
      <c r="BF942" s="9">
        <f t="shared" si="552"/>
        <v>2.3331763333333342</v>
      </c>
      <c r="BG942" s="9" t="str">
        <f t="shared" si="552"/>
        <v>-</v>
      </c>
      <c r="BH942" s="9">
        <f t="shared" si="552"/>
        <v>2.3331763333333342</v>
      </c>
      <c r="BI942" s="9" t="str">
        <f t="shared" si="552"/>
        <v>-</v>
      </c>
      <c r="BJ942" s="37"/>
      <c r="BK942" s="34"/>
      <c r="BR942" s="25"/>
      <c r="BS942" s="25"/>
      <c r="BV942" s="25"/>
      <c r="BW942" s="25"/>
      <c r="BX942" s="25"/>
    </row>
    <row r="943" spans="1:76">
      <c r="A943" s="38">
        <f t="shared" si="495"/>
        <v>159</v>
      </c>
      <c r="B943" s="36">
        <f t="shared" si="526"/>
        <v>77</v>
      </c>
      <c r="C943" s="36">
        <f t="shared" si="526"/>
        <v>3</v>
      </c>
      <c r="D943" s="9">
        <f t="shared" ref="D943:AI943" si="553">IF(D748="-","-",ABS(D748-$BK748))</f>
        <v>2.7779357777777776</v>
      </c>
      <c r="E943" s="9" t="str">
        <f t="shared" si="553"/>
        <v>-</v>
      </c>
      <c r="F943" s="9" t="str">
        <f t="shared" si="553"/>
        <v>-</v>
      </c>
      <c r="G943" s="9" t="str">
        <f t="shared" si="553"/>
        <v>-</v>
      </c>
      <c r="H943" s="9" t="str">
        <f t="shared" si="553"/>
        <v>-</v>
      </c>
      <c r="I943" s="9" t="str">
        <f t="shared" si="553"/>
        <v>-</v>
      </c>
      <c r="J943" s="9" t="str">
        <f t="shared" si="553"/>
        <v>-</v>
      </c>
      <c r="K943" s="9" t="str">
        <f t="shared" si="553"/>
        <v>-</v>
      </c>
      <c r="L943" s="9" t="str">
        <f t="shared" si="553"/>
        <v>-</v>
      </c>
      <c r="M943" s="9" t="str">
        <f t="shared" si="553"/>
        <v>-</v>
      </c>
      <c r="N943" s="9" t="str">
        <f t="shared" si="553"/>
        <v>-</v>
      </c>
      <c r="O943" s="9" t="str">
        <f t="shared" si="553"/>
        <v>-</v>
      </c>
      <c r="P943" s="9" t="str">
        <f t="shared" si="553"/>
        <v>-</v>
      </c>
      <c r="Q943" s="9">
        <f t="shared" si="553"/>
        <v>1.2220642222222224</v>
      </c>
      <c r="R943" s="9" t="str">
        <f t="shared" si="553"/>
        <v>-</v>
      </c>
      <c r="S943" s="9" t="str">
        <f t="shared" si="553"/>
        <v>-</v>
      </c>
      <c r="T943" s="9">
        <f t="shared" si="553"/>
        <v>0.77793577777777756</v>
      </c>
      <c r="U943" s="9">
        <f t="shared" si="553"/>
        <v>3.7779357777777776</v>
      </c>
      <c r="V943" s="9" t="str">
        <f t="shared" si="553"/>
        <v>-</v>
      </c>
      <c r="W943" s="9" t="str">
        <f t="shared" si="553"/>
        <v>-</v>
      </c>
      <c r="X943" s="9" t="str">
        <f t="shared" si="553"/>
        <v>-</v>
      </c>
      <c r="Y943" s="9" t="str">
        <f t="shared" si="553"/>
        <v>-</v>
      </c>
      <c r="Z943" s="9">
        <f t="shared" si="553"/>
        <v>0.77793577777777756</v>
      </c>
      <c r="AA943" s="9" t="str">
        <f t="shared" si="553"/>
        <v>-</v>
      </c>
      <c r="AB943" s="9">
        <f t="shared" si="553"/>
        <v>2.7779357777777776</v>
      </c>
      <c r="AC943" s="9" t="str">
        <f t="shared" si="553"/>
        <v>-</v>
      </c>
      <c r="AD943" s="9" t="str">
        <f t="shared" si="553"/>
        <v>-</v>
      </c>
      <c r="AE943" s="9" t="str">
        <f t="shared" si="553"/>
        <v>-</v>
      </c>
      <c r="AF943" s="9" t="str">
        <f t="shared" si="553"/>
        <v>-</v>
      </c>
      <c r="AG943" s="9">
        <f t="shared" si="553"/>
        <v>2.2220642222222224</v>
      </c>
      <c r="AH943" s="9" t="str">
        <f t="shared" si="553"/>
        <v>-</v>
      </c>
      <c r="AI943" s="9" t="str">
        <f t="shared" si="553"/>
        <v>-</v>
      </c>
      <c r="AJ943" s="9">
        <f t="shared" ref="AJ943:BI943" si="554">IF(AJ748="-","-",ABS(AJ748-$BK748))</f>
        <v>1.2220642222222224</v>
      </c>
      <c r="AK943" s="9">
        <f t="shared" si="554"/>
        <v>1.7779357777777776</v>
      </c>
      <c r="AL943" s="9">
        <f t="shared" si="554"/>
        <v>1.2220642222222224</v>
      </c>
      <c r="AM943" s="9">
        <f t="shared" si="554"/>
        <v>0.77793577777777756</v>
      </c>
      <c r="AN943" s="9">
        <f t="shared" si="554"/>
        <v>1.2220642222222224</v>
      </c>
      <c r="AO943" s="9" t="str">
        <f t="shared" si="554"/>
        <v>-</v>
      </c>
      <c r="AP943" s="9">
        <f t="shared" si="554"/>
        <v>1.7779357777777776</v>
      </c>
      <c r="AQ943" s="9" t="str">
        <f t="shared" si="554"/>
        <v>-</v>
      </c>
      <c r="AR943" s="9" t="str">
        <f t="shared" si="554"/>
        <v>-</v>
      </c>
      <c r="AS943" s="9">
        <f t="shared" si="554"/>
        <v>5.2220642222222224</v>
      </c>
      <c r="AT943" s="9" t="str">
        <f t="shared" si="554"/>
        <v>-</v>
      </c>
      <c r="AU943" s="9" t="str">
        <f t="shared" si="554"/>
        <v>-</v>
      </c>
      <c r="AV943" s="9" t="str">
        <f t="shared" si="554"/>
        <v>-</v>
      </c>
      <c r="AW943" s="9">
        <f t="shared" si="554"/>
        <v>2.2220642222222224</v>
      </c>
      <c r="AX943" s="9" t="str">
        <f t="shared" si="554"/>
        <v>-</v>
      </c>
      <c r="AY943" s="9" t="str">
        <f t="shared" si="554"/>
        <v>-</v>
      </c>
      <c r="AZ943" s="9" t="str">
        <f t="shared" si="554"/>
        <v>-</v>
      </c>
      <c r="BA943" s="9" t="str">
        <f t="shared" si="554"/>
        <v>-</v>
      </c>
      <c r="BB943" s="9">
        <f t="shared" si="554"/>
        <v>1.2220642222222224</v>
      </c>
      <c r="BC943" s="9">
        <f t="shared" si="554"/>
        <v>1.2220642222222224</v>
      </c>
      <c r="BD943" s="9" t="str">
        <f t="shared" si="554"/>
        <v>-</v>
      </c>
      <c r="BE943" s="9">
        <f t="shared" si="554"/>
        <v>1.7779357777777776</v>
      </c>
      <c r="BF943" s="9" t="str">
        <f t="shared" si="554"/>
        <v>-</v>
      </c>
      <c r="BG943" s="9" t="str">
        <f t="shared" si="554"/>
        <v>-</v>
      </c>
      <c r="BH943" s="9" t="str">
        <f t="shared" si="554"/>
        <v>-</v>
      </c>
      <c r="BI943" s="9" t="str">
        <f t="shared" si="554"/>
        <v>-</v>
      </c>
      <c r="BJ943" s="37"/>
      <c r="BK943" s="34"/>
      <c r="BR943" s="25"/>
      <c r="BS943" s="25"/>
      <c r="BV943" s="25"/>
      <c r="BW943" s="25"/>
      <c r="BX943" s="25"/>
    </row>
    <row r="944" spans="1:76">
      <c r="A944" s="38">
        <f t="shared" si="495"/>
        <v>160</v>
      </c>
      <c r="B944" s="36">
        <f t="shared" si="526"/>
        <v>0</v>
      </c>
      <c r="C944" s="36">
        <f t="shared" si="526"/>
        <v>0</v>
      </c>
      <c r="D944" s="9" t="str">
        <f t="shared" ref="D944:AI944" si="555">IF(D749="-","-",ABS(D749-$BK749))</f>
        <v>-</v>
      </c>
      <c r="E944" s="9" t="str">
        <f t="shared" si="555"/>
        <v>-</v>
      </c>
      <c r="F944" s="9" t="str">
        <f t="shared" si="555"/>
        <v>-</v>
      </c>
      <c r="G944" s="9" t="str">
        <f t="shared" si="555"/>
        <v>-</v>
      </c>
      <c r="H944" s="9" t="str">
        <f t="shared" si="555"/>
        <v>-</v>
      </c>
      <c r="I944" s="9" t="str">
        <f t="shared" si="555"/>
        <v>-</v>
      </c>
      <c r="J944" s="9" t="str">
        <f t="shared" si="555"/>
        <v>-</v>
      </c>
      <c r="K944" s="9" t="str">
        <f t="shared" si="555"/>
        <v>-</v>
      </c>
      <c r="L944" s="9" t="str">
        <f t="shared" si="555"/>
        <v>-</v>
      </c>
      <c r="M944" s="9" t="str">
        <f t="shared" si="555"/>
        <v>-</v>
      </c>
      <c r="N944" s="9" t="str">
        <f t="shared" si="555"/>
        <v>-</v>
      </c>
      <c r="O944" s="9" t="str">
        <f t="shared" si="555"/>
        <v>-</v>
      </c>
      <c r="P944" s="9" t="str">
        <f t="shared" si="555"/>
        <v>-</v>
      </c>
      <c r="Q944" s="9" t="str">
        <f t="shared" si="555"/>
        <v>-</v>
      </c>
      <c r="R944" s="9" t="str">
        <f t="shared" si="555"/>
        <v>-</v>
      </c>
      <c r="S944" s="9" t="str">
        <f t="shared" si="555"/>
        <v>-</v>
      </c>
      <c r="T944" s="9" t="str">
        <f t="shared" si="555"/>
        <v>-</v>
      </c>
      <c r="U944" s="9" t="str">
        <f t="shared" si="555"/>
        <v>-</v>
      </c>
      <c r="V944" s="9" t="str">
        <f t="shared" si="555"/>
        <v>-</v>
      </c>
      <c r="W944" s="9" t="str">
        <f t="shared" si="555"/>
        <v>-</v>
      </c>
      <c r="X944" s="9" t="str">
        <f t="shared" si="555"/>
        <v>-</v>
      </c>
      <c r="Y944" s="9" t="str">
        <f t="shared" si="555"/>
        <v>-</v>
      </c>
      <c r="Z944" s="9" t="str">
        <f t="shared" si="555"/>
        <v>-</v>
      </c>
      <c r="AA944" s="9" t="str">
        <f t="shared" si="555"/>
        <v>-</v>
      </c>
      <c r="AB944" s="9" t="str">
        <f t="shared" si="555"/>
        <v>-</v>
      </c>
      <c r="AC944" s="9" t="str">
        <f t="shared" si="555"/>
        <v>-</v>
      </c>
      <c r="AD944" s="9" t="str">
        <f t="shared" si="555"/>
        <v>-</v>
      </c>
      <c r="AE944" s="9" t="str">
        <f t="shared" si="555"/>
        <v>-</v>
      </c>
      <c r="AF944" s="9" t="str">
        <f t="shared" si="555"/>
        <v>-</v>
      </c>
      <c r="AG944" s="9" t="str">
        <f t="shared" si="555"/>
        <v>-</v>
      </c>
      <c r="AH944" s="9" t="str">
        <f t="shared" si="555"/>
        <v>-</v>
      </c>
      <c r="AI944" s="9" t="str">
        <f t="shared" si="555"/>
        <v>-</v>
      </c>
      <c r="AJ944" s="9" t="str">
        <f t="shared" ref="AJ944:BI944" si="556">IF(AJ749="-","-",ABS(AJ749-$BK749))</f>
        <v>-</v>
      </c>
      <c r="AK944" s="9" t="str">
        <f t="shared" si="556"/>
        <v>-</v>
      </c>
      <c r="AL944" s="9" t="str">
        <f t="shared" si="556"/>
        <v>-</v>
      </c>
      <c r="AM944" s="9" t="str">
        <f t="shared" si="556"/>
        <v>-</v>
      </c>
      <c r="AN944" s="9" t="str">
        <f t="shared" si="556"/>
        <v>-</v>
      </c>
      <c r="AO944" s="9" t="str">
        <f t="shared" si="556"/>
        <v>-</v>
      </c>
      <c r="AP944" s="9" t="str">
        <f t="shared" si="556"/>
        <v>-</v>
      </c>
      <c r="AQ944" s="9" t="str">
        <f t="shared" si="556"/>
        <v>-</v>
      </c>
      <c r="AR944" s="9" t="str">
        <f t="shared" si="556"/>
        <v>-</v>
      </c>
      <c r="AS944" s="9" t="str">
        <f t="shared" si="556"/>
        <v>-</v>
      </c>
      <c r="AT944" s="9" t="str">
        <f t="shared" si="556"/>
        <v>-</v>
      </c>
      <c r="AU944" s="9" t="str">
        <f t="shared" si="556"/>
        <v>-</v>
      </c>
      <c r="AV944" s="9" t="str">
        <f t="shared" si="556"/>
        <v>-</v>
      </c>
      <c r="AW944" s="9" t="str">
        <f t="shared" si="556"/>
        <v>-</v>
      </c>
      <c r="AX944" s="9" t="str">
        <f t="shared" si="556"/>
        <v>-</v>
      </c>
      <c r="AY944" s="9" t="str">
        <f t="shared" si="556"/>
        <v>-</v>
      </c>
      <c r="AZ944" s="9" t="str">
        <f t="shared" si="556"/>
        <v>-</v>
      </c>
      <c r="BA944" s="9" t="str">
        <f t="shared" si="556"/>
        <v>-</v>
      </c>
      <c r="BB944" s="9" t="str">
        <f t="shared" si="556"/>
        <v>-</v>
      </c>
      <c r="BC944" s="9" t="str">
        <f t="shared" si="556"/>
        <v>-</v>
      </c>
      <c r="BD944" s="9" t="str">
        <f t="shared" si="556"/>
        <v>-</v>
      </c>
      <c r="BE944" s="9" t="str">
        <f t="shared" si="556"/>
        <v>-</v>
      </c>
      <c r="BF944" s="9" t="str">
        <f t="shared" si="556"/>
        <v>-</v>
      </c>
      <c r="BG944" s="9" t="str">
        <f t="shared" si="556"/>
        <v>-</v>
      </c>
      <c r="BH944" s="9" t="str">
        <f t="shared" si="556"/>
        <v>-</v>
      </c>
      <c r="BI944" s="9" t="str">
        <f t="shared" si="556"/>
        <v>-</v>
      </c>
      <c r="BJ944" s="37"/>
      <c r="BK944" s="34"/>
      <c r="BR944" s="25"/>
      <c r="BS944" s="25"/>
      <c r="BV944" s="25"/>
      <c r="BW944" s="25"/>
      <c r="BX944" s="25"/>
    </row>
    <row r="945" spans="1:76">
      <c r="A945" s="38">
        <f t="shared" si="495"/>
        <v>161</v>
      </c>
      <c r="B945" s="36">
        <f t="shared" si="526"/>
        <v>0</v>
      </c>
      <c r="C945" s="36">
        <f t="shared" si="526"/>
        <v>0</v>
      </c>
      <c r="D945" s="9" t="str">
        <f t="shared" ref="D945:AI945" si="557">IF(D750="-","-",ABS(D750-$BK750))</f>
        <v>-</v>
      </c>
      <c r="E945" s="9" t="str">
        <f t="shared" si="557"/>
        <v>-</v>
      </c>
      <c r="F945" s="9" t="str">
        <f t="shared" si="557"/>
        <v>-</v>
      </c>
      <c r="G945" s="9" t="str">
        <f t="shared" si="557"/>
        <v>-</v>
      </c>
      <c r="H945" s="9" t="str">
        <f t="shared" si="557"/>
        <v>-</v>
      </c>
      <c r="I945" s="9" t="str">
        <f t="shared" si="557"/>
        <v>-</v>
      </c>
      <c r="J945" s="9" t="str">
        <f t="shared" si="557"/>
        <v>-</v>
      </c>
      <c r="K945" s="9" t="str">
        <f t="shared" si="557"/>
        <v>-</v>
      </c>
      <c r="L945" s="9" t="str">
        <f t="shared" si="557"/>
        <v>-</v>
      </c>
      <c r="M945" s="9" t="str">
        <f t="shared" si="557"/>
        <v>-</v>
      </c>
      <c r="N945" s="9" t="str">
        <f t="shared" si="557"/>
        <v>-</v>
      </c>
      <c r="O945" s="9" t="str">
        <f t="shared" si="557"/>
        <v>-</v>
      </c>
      <c r="P945" s="9" t="str">
        <f t="shared" si="557"/>
        <v>-</v>
      </c>
      <c r="Q945" s="9" t="str">
        <f t="shared" si="557"/>
        <v>-</v>
      </c>
      <c r="R945" s="9" t="str">
        <f t="shared" si="557"/>
        <v>-</v>
      </c>
      <c r="S945" s="9" t="str">
        <f t="shared" si="557"/>
        <v>-</v>
      </c>
      <c r="T945" s="9" t="str">
        <f t="shared" si="557"/>
        <v>-</v>
      </c>
      <c r="U945" s="9" t="str">
        <f t="shared" si="557"/>
        <v>-</v>
      </c>
      <c r="V945" s="9" t="str">
        <f t="shared" si="557"/>
        <v>-</v>
      </c>
      <c r="W945" s="9" t="str">
        <f t="shared" si="557"/>
        <v>-</v>
      </c>
      <c r="X945" s="9" t="str">
        <f t="shared" si="557"/>
        <v>-</v>
      </c>
      <c r="Y945" s="9" t="str">
        <f t="shared" si="557"/>
        <v>-</v>
      </c>
      <c r="Z945" s="9" t="str">
        <f t="shared" si="557"/>
        <v>-</v>
      </c>
      <c r="AA945" s="9" t="str">
        <f t="shared" si="557"/>
        <v>-</v>
      </c>
      <c r="AB945" s="9" t="str">
        <f t="shared" si="557"/>
        <v>-</v>
      </c>
      <c r="AC945" s="9" t="str">
        <f t="shared" si="557"/>
        <v>-</v>
      </c>
      <c r="AD945" s="9" t="str">
        <f t="shared" si="557"/>
        <v>-</v>
      </c>
      <c r="AE945" s="9" t="str">
        <f t="shared" si="557"/>
        <v>-</v>
      </c>
      <c r="AF945" s="9" t="str">
        <f t="shared" si="557"/>
        <v>-</v>
      </c>
      <c r="AG945" s="9" t="str">
        <f t="shared" si="557"/>
        <v>-</v>
      </c>
      <c r="AH945" s="9" t="str">
        <f t="shared" si="557"/>
        <v>-</v>
      </c>
      <c r="AI945" s="9" t="str">
        <f t="shared" si="557"/>
        <v>-</v>
      </c>
      <c r="AJ945" s="9" t="str">
        <f t="shared" ref="AJ945:BI945" si="558">IF(AJ750="-","-",ABS(AJ750-$BK750))</f>
        <v>-</v>
      </c>
      <c r="AK945" s="9" t="str">
        <f t="shared" si="558"/>
        <v>-</v>
      </c>
      <c r="AL945" s="9" t="str">
        <f t="shared" si="558"/>
        <v>-</v>
      </c>
      <c r="AM945" s="9" t="str">
        <f t="shared" si="558"/>
        <v>-</v>
      </c>
      <c r="AN945" s="9" t="str">
        <f t="shared" si="558"/>
        <v>-</v>
      </c>
      <c r="AO945" s="9" t="str">
        <f t="shared" si="558"/>
        <v>-</v>
      </c>
      <c r="AP945" s="9" t="str">
        <f t="shared" si="558"/>
        <v>-</v>
      </c>
      <c r="AQ945" s="9" t="str">
        <f t="shared" si="558"/>
        <v>-</v>
      </c>
      <c r="AR945" s="9" t="str">
        <f t="shared" si="558"/>
        <v>-</v>
      </c>
      <c r="AS945" s="9" t="str">
        <f t="shared" si="558"/>
        <v>-</v>
      </c>
      <c r="AT945" s="9" t="str">
        <f t="shared" si="558"/>
        <v>-</v>
      </c>
      <c r="AU945" s="9" t="str">
        <f t="shared" si="558"/>
        <v>-</v>
      </c>
      <c r="AV945" s="9" t="str">
        <f t="shared" si="558"/>
        <v>-</v>
      </c>
      <c r="AW945" s="9" t="str">
        <f t="shared" si="558"/>
        <v>-</v>
      </c>
      <c r="AX945" s="9" t="str">
        <f t="shared" si="558"/>
        <v>-</v>
      </c>
      <c r="AY945" s="9" t="str">
        <f t="shared" si="558"/>
        <v>-</v>
      </c>
      <c r="AZ945" s="9" t="str">
        <f t="shared" si="558"/>
        <v>-</v>
      </c>
      <c r="BA945" s="9" t="str">
        <f t="shared" si="558"/>
        <v>-</v>
      </c>
      <c r="BB945" s="9" t="str">
        <f t="shared" si="558"/>
        <v>-</v>
      </c>
      <c r="BC945" s="9" t="str">
        <f t="shared" si="558"/>
        <v>-</v>
      </c>
      <c r="BD945" s="9" t="str">
        <f t="shared" si="558"/>
        <v>-</v>
      </c>
      <c r="BE945" s="9" t="str">
        <f t="shared" si="558"/>
        <v>-</v>
      </c>
      <c r="BF945" s="9" t="str">
        <f t="shared" si="558"/>
        <v>-</v>
      </c>
      <c r="BG945" s="9" t="str">
        <f t="shared" si="558"/>
        <v>-</v>
      </c>
      <c r="BH945" s="9" t="str">
        <f t="shared" si="558"/>
        <v>-</v>
      </c>
      <c r="BI945" s="9" t="str">
        <f t="shared" si="558"/>
        <v>-</v>
      </c>
      <c r="BJ945" s="37"/>
      <c r="BK945" s="34"/>
      <c r="BR945" s="25"/>
      <c r="BS945" s="25"/>
      <c r="BV945" s="25"/>
      <c r="BW945" s="25"/>
      <c r="BX945" s="25"/>
    </row>
    <row r="946" spans="1:76">
      <c r="A946" s="38">
        <f t="shared" si="495"/>
        <v>162</v>
      </c>
      <c r="B946" s="36">
        <f t="shared" ref="B946:C961" si="559">B164</f>
        <v>0</v>
      </c>
      <c r="C946" s="36">
        <f t="shared" si="559"/>
        <v>0</v>
      </c>
      <c r="D946" s="9" t="str">
        <f t="shared" ref="D946:AI946" si="560">IF(D751="-","-",ABS(D751-$BK751))</f>
        <v>-</v>
      </c>
      <c r="E946" s="9" t="str">
        <f t="shared" si="560"/>
        <v>-</v>
      </c>
      <c r="F946" s="9" t="str">
        <f t="shared" si="560"/>
        <v>-</v>
      </c>
      <c r="G946" s="9" t="str">
        <f t="shared" si="560"/>
        <v>-</v>
      </c>
      <c r="H946" s="9" t="str">
        <f t="shared" si="560"/>
        <v>-</v>
      </c>
      <c r="I946" s="9" t="str">
        <f t="shared" si="560"/>
        <v>-</v>
      </c>
      <c r="J946" s="9" t="str">
        <f t="shared" si="560"/>
        <v>-</v>
      </c>
      <c r="K946" s="9" t="str">
        <f t="shared" si="560"/>
        <v>-</v>
      </c>
      <c r="L946" s="9" t="str">
        <f t="shared" si="560"/>
        <v>-</v>
      </c>
      <c r="M946" s="9" t="str">
        <f t="shared" si="560"/>
        <v>-</v>
      </c>
      <c r="N946" s="9" t="str">
        <f t="shared" si="560"/>
        <v>-</v>
      </c>
      <c r="O946" s="9" t="str">
        <f t="shared" si="560"/>
        <v>-</v>
      </c>
      <c r="P946" s="9" t="str">
        <f t="shared" si="560"/>
        <v>-</v>
      </c>
      <c r="Q946" s="9" t="str">
        <f t="shared" si="560"/>
        <v>-</v>
      </c>
      <c r="R946" s="9" t="str">
        <f t="shared" si="560"/>
        <v>-</v>
      </c>
      <c r="S946" s="9" t="str">
        <f t="shared" si="560"/>
        <v>-</v>
      </c>
      <c r="T946" s="9" t="str">
        <f t="shared" si="560"/>
        <v>-</v>
      </c>
      <c r="U946" s="9" t="str">
        <f t="shared" si="560"/>
        <v>-</v>
      </c>
      <c r="V946" s="9" t="str">
        <f t="shared" si="560"/>
        <v>-</v>
      </c>
      <c r="W946" s="9" t="str">
        <f t="shared" si="560"/>
        <v>-</v>
      </c>
      <c r="X946" s="9" t="str">
        <f t="shared" si="560"/>
        <v>-</v>
      </c>
      <c r="Y946" s="9" t="str">
        <f t="shared" si="560"/>
        <v>-</v>
      </c>
      <c r="Z946" s="9" t="str">
        <f t="shared" si="560"/>
        <v>-</v>
      </c>
      <c r="AA946" s="9" t="str">
        <f t="shared" si="560"/>
        <v>-</v>
      </c>
      <c r="AB946" s="9" t="str">
        <f t="shared" si="560"/>
        <v>-</v>
      </c>
      <c r="AC946" s="9" t="str">
        <f t="shared" si="560"/>
        <v>-</v>
      </c>
      <c r="AD946" s="9" t="str">
        <f t="shared" si="560"/>
        <v>-</v>
      </c>
      <c r="AE946" s="9" t="str">
        <f t="shared" si="560"/>
        <v>-</v>
      </c>
      <c r="AF946" s="9" t="str">
        <f t="shared" si="560"/>
        <v>-</v>
      </c>
      <c r="AG946" s="9" t="str">
        <f t="shared" si="560"/>
        <v>-</v>
      </c>
      <c r="AH946" s="9" t="str">
        <f t="shared" si="560"/>
        <v>-</v>
      </c>
      <c r="AI946" s="9" t="str">
        <f t="shared" si="560"/>
        <v>-</v>
      </c>
      <c r="AJ946" s="9" t="str">
        <f t="shared" ref="AJ946:BI946" si="561">IF(AJ751="-","-",ABS(AJ751-$BK751))</f>
        <v>-</v>
      </c>
      <c r="AK946" s="9" t="str">
        <f t="shared" si="561"/>
        <v>-</v>
      </c>
      <c r="AL946" s="9" t="str">
        <f t="shared" si="561"/>
        <v>-</v>
      </c>
      <c r="AM946" s="9" t="str">
        <f t="shared" si="561"/>
        <v>-</v>
      </c>
      <c r="AN946" s="9" t="str">
        <f t="shared" si="561"/>
        <v>-</v>
      </c>
      <c r="AO946" s="9" t="str">
        <f t="shared" si="561"/>
        <v>-</v>
      </c>
      <c r="AP946" s="9" t="str">
        <f t="shared" si="561"/>
        <v>-</v>
      </c>
      <c r="AQ946" s="9" t="str">
        <f t="shared" si="561"/>
        <v>-</v>
      </c>
      <c r="AR946" s="9" t="str">
        <f t="shared" si="561"/>
        <v>-</v>
      </c>
      <c r="AS946" s="9" t="str">
        <f t="shared" si="561"/>
        <v>-</v>
      </c>
      <c r="AT946" s="9" t="str">
        <f t="shared" si="561"/>
        <v>-</v>
      </c>
      <c r="AU946" s="9" t="str">
        <f t="shared" si="561"/>
        <v>-</v>
      </c>
      <c r="AV946" s="9" t="str">
        <f t="shared" si="561"/>
        <v>-</v>
      </c>
      <c r="AW946" s="9" t="str">
        <f t="shared" si="561"/>
        <v>-</v>
      </c>
      <c r="AX946" s="9" t="str">
        <f t="shared" si="561"/>
        <v>-</v>
      </c>
      <c r="AY946" s="9" t="str">
        <f t="shared" si="561"/>
        <v>-</v>
      </c>
      <c r="AZ946" s="9" t="str">
        <f t="shared" si="561"/>
        <v>-</v>
      </c>
      <c r="BA946" s="9" t="str">
        <f t="shared" si="561"/>
        <v>-</v>
      </c>
      <c r="BB946" s="9" t="str">
        <f t="shared" si="561"/>
        <v>-</v>
      </c>
      <c r="BC946" s="9" t="str">
        <f t="shared" si="561"/>
        <v>-</v>
      </c>
      <c r="BD946" s="9" t="str">
        <f t="shared" si="561"/>
        <v>-</v>
      </c>
      <c r="BE946" s="9" t="str">
        <f t="shared" si="561"/>
        <v>-</v>
      </c>
      <c r="BF946" s="9" t="str">
        <f t="shared" si="561"/>
        <v>-</v>
      </c>
      <c r="BG946" s="9" t="str">
        <f t="shared" si="561"/>
        <v>-</v>
      </c>
      <c r="BH946" s="9" t="str">
        <f t="shared" si="561"/>
        <v>-</v>
      </c>
      <c r="BI946" s="9" t="str">
        <f t="shared" si="561"/>
        <v>-</v>
      </c>
      <c r="BJ946" s="37"/>
      <c r="BK946" s="34"/>
      <c r="BR946" s="25"/>
      <c r="BS946" s="25"/>
      <c r="BV946" s="25"/>
      <c r="BW946" s="25"/>
      <c r="BX946" s="25"/>
    </row>
    <row r="947" spans="1:76">
      <c r="A947" s="38">
        <f t="shared" si="495"/>
        <v>163</v>
      </c>
      <c r="B947" s="36">
        <f t="shared" si="559"/>
        <v>0</v>
      </c>
      <c r="C947" s="36">
        <f t="shared" si="559"/>
        <v>0</v>
      </c>
      <c r="D947" s="9" t="str">
        <f t="shared" ref="D947:AI947" si="562">IF(D752="-","-",ABS(D752-$BK752))</f>
        <v>-</v>
      </c>
      <c r="E947" s="9" t="str">
        <f t="shared" si="562"/>
        <v>-</v>
      </c>
      <c r="F947" s="9" t="str">
        <f t="shared" si="562"/>
        <v>-</v>
      </c>
      <c r="G947" s="9" t="str">
        <f t="shared" si="562"/>
        <v>-</v>
      </c>
      <c r="H947" s="9" t="str">
        <f t="shared" si="562"/>
        <v>-</v>
      </c>
      <c r="I947" s="9" t="str">
        <f t="shared" si="562"/>
        <v>-</v>
      </c>
      <c r="J947" s="9" t="str">
        <f t="shared" si="562"/>
        <v>-</v>
      </c>
      <c r="K947" s="9" t="str">
        <f t="shared" si="562"/>
        <v>-</v>
      </c>
      <c r="L947" s="9" t="str">
        <f t="shared" si="562"/>
        <v>-</v>
      </c>
      <c r="M947" s="9" t="str">
        <f t="shared" si="562"/>
        <v>-</v>
      </c>
      <c r="N947" s="9" t="str">
        <f t="shared" si="562"/>
        <v>-</v>
      </c>
      <c r="O947" s="9" t="str">
        <f t="shared" si="562"/>
        <v>-</v>
      </c>
      <c r="P947" s="9" t="str">
        <f t="shared" si="562"/>
        <v>-</v>
      </c>
      <c r="Q947" s="9" t="str">
        <f t="shared" si="562"/>
        <v>-</v>
      </c>
      <c r="R947" s="9" t="str">
        <f t="shared" si="562"/>
        <v>-</v>
      </c>
      <c r="S947" s="9" t="str">
        <f t="shared" si="562"/>
        <v>-</v>
      </c>
      <c r="T947" s="9" t="str">
        <f t="shared" si="562"/>
        <v>-</v>
      </c>
      <c r="U947" s="9" t="str">
        <f t="shared" si="562"/>
        <v>-</v>
      </c>
      <c r="V947" s="9" t="str">
        <f t="shared" si="562"/>
        <v>-</v>
      </c>
      <c r="W947" s="9" t="str">
        <f t="shared" si="562"/>
        <v>-</v>
      </c>
      <c r="X947" s="9" t="str">
        <f t="shared" si="562"/>
        <v>-</v>
      </c>
      <c r="Y947" s="9" t="str">
        <f t="shared" si="562"/>
        <v>-</v>
      </c>
      <c r="Z947" s="9" t="str">
        <f t="shared" si="562"/>
        <v>-</v>
      </c>
      <c r="AA947" s="9" t="str">
        <f t="shared" si="562"/>
        <v>-</v>
      </c>
      <c r="AB947" s="9" t="str">
        <f t="shared" si="562"/>
        <v>-</v>
      </c>
      <c r="AC947" s="9" t="str">
        <f t="shared" si="562"/>
        <v>-</v>
      </c>
      <c r="AD947" s="9" t="str">
        <f t="shared" si="562"/>
        <v>-</v>
      </c>
      <c r="AE947" s="9" t="str">
        <f t="shared" si="562"/>
        <v>-</v>
      </c>
      <c r="AF947" s="9" t="str">
        <f t="shared" si="562"/>
        <v>-</v>
      </c>
      <c r="AG947" s="9" t="str">
        <f t="shared" si="562"/>
        <v>-</v>
      </c>
      <c r="AH947" s="9" t="str">
        <f t="shared" si="562"/>
        <v>-</v>
      </c>
      <c r="AI947" s="9" t="str">
        <f t="shared" si="562"/>
        <v>-</v>
      </c>
      <c r="AJ947" s="9" t="str">
        <f t="shared" ref="AJ947:BI947" si="563">IF(AJ752="-","-",ABS(AJ752-$BK752))</f>
        <v>-</v>
      </c>
      <c r="AK947" s="9" t="str">
        <f t="shared" si="563"/>
        <v>-</v>
      </c>
      <c r="AL947" s="9" t="str">
        <f t="shared" si="563"/>
        <v>-</v>
      </c>
      <c r="AM947" s="9" t="str">
        <f t="shared" si="563"/>
        <v>-</v>
      </c>
      <c r="AN947" s="9" t="str">
        <f t="shared" si="563"/>
        <v>-</v>
      </c>
      <c r="AO947" s="9" t="str">
        <f t="shared" si="563"/>
        <v>-</v>
      </c>
      <c r="AP947" s="9" t="str">
        <f t="shared" si="563"/>
        <v>-</v>
      </c>
      <c r="AQ947" s="9" t="str">
        <f t="shared" si="563"/>
        <v>-</v>
      </c>
      <c r="AR947" s="9" t="str">
        <f t="shared" si="563"/>
        <v>-</v>
      </c>
      <c r="AS947" s="9" t="str">
        <f t="shared" si="563"/>
        <v>-</v>
      </c>
      <c r="AT947" s="9" t="str">
        <f t="shared" si="563"/>
        <v>-</v>
      </c>
      <c r="AU947" s="9" t="str">
        <f t="shared" si="563"/>
        <v>-</v>
      </c>
      <c r="AV947" s="9" t="str">
        <f t="shared" si="563"/>
        <v>-</v>
      </c>
      <c r="AW947" s="9" t="str">
        <f t="shared" si="563"/>
        <v>-</v>
      </c>
      <c r="AX947" s="9" t="str">
        <f t="shared" si="563"/>
        <v>-</v>
      </c>
      <c r="AY947" s="9" t="str">
        <f t="shared" si="563"/>
        <v>-</v>
      </c>
      <c r="AZ947" s="9" t="str">
        <f t="shared" si="563"/>
        <v>-</v>
      </c>
      <c r="BA947" s="9" t="str">
        <f t="shared" si="563"/>
        <v>-</v>
      </c>
      <c r="BB947" s="9" t="str">
        <f t="shared" si="563"/>
        <v>-</v>
      </c>
      <c r="BC947" s="9" t="str">
        <f t="shared" si="563"/>
        <v>-</v>
      </c>
      <c r="BD947" s="9" t="str">
        <f t="shared" si="563"/>
        <v>-</v>
      </c>
      <c r="BE947" s="9" t="str">
        <f t="shared" si="563"/>
        <v>-</v>
      </c>
      <c r="BF947" s="9" t="str">
        <f t="shared" si="563"/>
        <v>-</v>
      </c>
      <c r="BG947" s="9" t="str">
        <f t="shared" si="563"/>
        <v>-</v>
      </c>
      <c r="BH947" s="9" t="str">
        <f t="shared" si="563"/>
        <v>-</v>
      </c>
      <c r="BI947" s="9" t="str">
        <f t="shared" si="563"/>
        <v>-</v>
      </c>
      <c r="BJ947" s="37"/>
      <c r="BK947" s="34"/>
      <c r="BR947" s="25"/>
      <c r="BS947" s="25"/>
      <c r="BV947" s="25"/>
      <c r="BW947" s="25"/>
      <c r="BX947" s="25"/>
    </row>
    <row r="948" spans="1:76">
      <c r="A948" s="38">
        <f t="shared" si="495"/>
        <v>164</v>
      </c>
      <c r="B948" s="36">
        <f t="shared" si="559"/>
        <v>0</v>
      </c>
      <c r="C948" s="36">
        <f t="shared" si="559"/>
        <v>0</v>
      </c>
      <c r="D948" s="9" t="str">
        <f t="shared" ref="D948:AI948" si="564">IF(D753="-","-",ABS(D753-$BK753))</f>
        <v>-</v>
      </c>
      <c r="E948" s="9" t="str">
        <f t="shared" si="564"/>
        <v>-</v>
      </c>
      <c r="F948" s="9" t="str">
        <f t="shared" si="564"/>
        <v>-</v>
      </c>
      <c r="G948" s="9" t="str">
        <f t="shared" si="564"/>
        <v>-</v>
      </c>
      <c r="H948" s="9" t="str">
        <f t="shared" si="564"/>
        <v>-</v>
      </c>
      <c r="I948" s="9" t="str">
        <f t="shared" si="564"/>
        <v>-</v>
      </c>
      <c r="J948" s="9" t="str">
        <f t="shared" si="564"/>
        <v>-</v>
      </c>
      <c r="K948" s="9" t="str">
        <f t="shared" si="564"/>
        <v>-</v>
      </c>
      <c r="L948" s="9" t="str">
        <f t="shared" si="564"/>
        <v>-</v>
      </c>
      <c r="M948" s="9" t="str">
        <f t="shared" si="564"/>
        <v>-</v>
      </c>
      <c r="N948" s="9" t="str">
        <f t="shared" si="564"/>
        <v>-</v>
      </c>
      <c r="O948" s="9" t="str">
        <f t="shared" si="564"/>
        <v>-</v>
      </c>
      <c r="P948" s="9" t="str">
        <f t="shared" si="564"/>
        <v>-</v>
      </c>
      <c r="Q948" s="9" t="str">
        <f t="shared" si="564"/>
        <v>-</v>
      </c>
      <c r="R948" s="9" t="str">
        <f t="shared" si="564"/>
        <v>-</v>
      </c>
      <c r="S948" s="9" t="str">
        <f t="shared" si="564"/>
        <v>-</v>
      </c>
      <c r="T948" s="9" t="str">
        <f t="shared" si="564"/>
        <v>-</v>
      </c>
      <c r="U948" s="9" t="str">
        <f t="shared" si="564"/>
        <v>-</v>
      </c>
      <c r="V948" s="9" t="str">
        <f t="shared" si="564"/>
        <v>-</v>
      </c>
      <c r="W948" s="9" t="str">
        <f t="shared" si="564"/>
        <v>-</v>
      </c>
      <c r="X948" s="9" t="str">
        <f t="shared" si="564"/>
        <v>-</v>
      </c>
      <c r="Y948" s="9" t="str">
        <f t="shared" si="564"/>
        <v>-</v>
      </c>
      <c r="Z948" s="9" t="str">
        <f t="shared" si="564"/>
        <v>-</v>
      </c>
      <c r="AA948" s="9" t="str">
        <f t="shared" si="564"/>
        <v>-</v>
      </c>
      <c r="AB948" s="9" t="str">
        <f t="shared" si="564"/>
        <v>-</v>
      </c>
      <c r="AC948" s="9" t="str">
        <f t="shared" si="564"/>
        <v>-</v>
      </c>
      <c r="AD948" s="9" t="str">
        <f t="shared" si="564"/>
        <v>-</v>
      </c>
      <c r="AE948" s="9" t="str">
        <f t="shared" si="564"/>
        <v>-</v>
      </c>
      <c r="AF948" s="9" t="str">
        <f t="shared" si="564"/>
        <v>-</v>
      </c>
      <c r="AG948" s="9" t="str">
        <f t="shared" si="564"/>
        <v>-</v>
      </c>
      <c r="AH948" s="9" t="str">
        <f t="shared" si="564"/>
        <v>-</v>
      </c>
      <c r="AI948" s="9" t="str">
        <f t="shared" si="564"/>
        <v>-</v>
      </c>
      <c r="AJ948" s="9" t="str">
        <f t="shared" ref="AJ948:BI948" si="565">IF(AJ753="-","-",ABS(AJ753-$BK753))</f>
        <v>-</v>
      </c>
      <c r="AK948" s="9" t="str">
        <f t="shared" si="565"/>
        <v>-</v>
      </c>
      <c r="AL948" s="9" t="str">
        <f t="shared" si="565"/>
        <v>-</v>
      </c>
      <c r="AM948" s="9" t="str">
        <f t="shared" si="565"/>
        <v>-</v>
      </c>
      <c r="AN948" s="9" t="str">
        <f t="shared" si="565"/>
        <v>-</v>
      </c>
      <c r="AO948" s="9" t="str">
        <f t="shared" si="565"/>
        <v>-</v>
      </c>
      <c r="AP948" s="9" t="str">
        <f t="shared" si="565"/>
        <v>-</v>
      </c>
      <c r="AQ948" s="9" t="str">
        <f t="shared" si="565"/>
        <v>-</v>
      </c>
      <c r="AR948" s="9" t="str">
        <f t="shared" si="565"/>
        <v>-</v>
      </c>
      <c r="AS948" s="9" t="str">
        <f t="shared" si="565"/>
        <v>-</v>
      </c>
      <c r="AT948" s="9" t="str">
        <f t="shared" si="565"/>
        <v>-</v>
      </c>
      <c r="AU948" s="9" t="str">
        <f t="shared" si="565"/>
        <v>-</v>
      </c>
      <c r="AV948" s="9" t="str">
        <f t="shared" si="565"/>
        <v>-</v>
      </c>
      <c r="AW948" s="9" t="str">
        <f t="shared" si="565"/>
        <v>-</v>
      </c>
      <c r="AX948" s="9" t="str">
        <f t="shared" si="565"/>
        <v>-</v>
      </c>
      <c r="AY948" s="9" t="str">
        <f t="shared" si="565"/>
        <v>-</v>
      </c>
      <c r="AZ948" s="9" t="str">
        <f t="shared" si="565"/>
        <v>-</v>
      </c>
      <c r="BA948" s="9" t="str">
        <f t="shared" si="565"/>
        <v>-</v>
      </c>
      <c r="BB948" s="9" t="str">
        <f t="shared" si="565"/>
        <v>-</v>
      </c>
      <c r="BC948" s="9" t="str">
        <f t="shared" si="565"/>
        <v>-</v>
      </c>
      <c r="BD948" s="9" t="str">
        <f t="shared" si="565"/>
        <v>-</v>
      </c>
      <c r="BE948" s="9" t="str">
        <f t="shared" si="565"/>
        <v>-</v>
      </c>
      <c r="BF948" s="9" t="str">
        <f t="shared" si="565"/>
        <v>-</v>
      </c>
      <c r="BG948" s="9" t="str">
        <f t="shared" si="565"/>
        <v>-</v>
      </c>
      <c r="BH948" s="9" t="str">
        <f t="shared" si="565"/>
        <v>-</v>
      </c>
      <c r="BI948" s="9" t="str">
        <f t="shared" si="565"/>
        <v>-</v>
      </c>
      <c r="BJ948" s="37"/>
      <c r="BK948" s="34"/>
      <c r="BR948" s="25"/>
      <c r="BS948" s="25"/>
      <c r="BV948" s="25"/>
      <c r="BW948" s="25"/>
      <c r="BX948" s="25"/>
    </row>
    <row r="949" spans="1:76">
      <c r="A949" s="38">
        <f t="shared" si="495"/>
        <v>165</v>
      </c>
      <c r="B949" s="36">
        <f t="shared" si="559"/>
        <v>0</v>
      </c>
      <c r="C949" s="36">
        <f t="shared" si="559"/>
        <v>0</v>
      </c>
      <c r="D949" s="9" t="str">
        <f t="shared" ref="D949:AI949" si="566">IF(D754="-","-",ABS(D754-$BK754))</f>
        <v>-</v>
      </c>
      <c r="E949" s="9" t="str">
        <f t="shared" si="566"/>
        <v>-</v>
      </c>
      <c r="F949" s="9" t="str">
        <f t="shared" si="566"/>
        <v>-</v>
      </c>
      <c r="G949" s="9" t="str">
        <f t="shared" si="566"/>
        <v>-</v>
      </c>
      <c r="H949" s="9" t="str">
        <f t="shared" si="566"/>
        <v>-</v>
      </c>
      <c r="I949" s="9" t="str">
        <f t="shared" si="566"/>
        <v>-</v>
      </c>
      <c r="J949" s="9" t="str">
        <f t="shared" si="566"/>
        <v>-</v>
      </c>
      <c r="K949" s="9" t="str">
        <f t="shared" si="566"/>
        <v>-</v>
      </c>
      <c r="L949" s="9" t="str">
        <f t="shared" si="566"/>
        <v>-</v>
      </c>
      <c r="M949" s="9" t="str">
        <f t="shared" si="566"/>
        <v>-</v>
      </c>
      <c r="N949" s="9" t="str">
        <f t="shared" si="566"/>
        <v>-</v>
      </c>
      <c r="O949" s="9" t="str">
        <f t="shared" si="566"/>
        <v>-</v>
      </c>
      <c r="P949" s="9" t="str">
        <f t="shared" si="566"/>
        <v>-</v>
      </c>
      <c r="Q949" s="9" t="str">
        <f t="shared" si="566"/>
        <v>-</v>
      </c>
      <c r="R949" s="9" t="str">
        <f t="shared" si="566"/>
        <v>-</v>
      </c>
      <c r="S949" s="9" t="str">
        <f t="shared" si="566"/>
        <v>-</v>
      </c>
      <c r="T949" s="9" t="str">
        <f t="shared" si="566"/>
        <v>-</v>
      </c>
      <c r="U949" s="9" t="str">
        <f t="shared" si="566"/>
        <v>-</v>
      </c>
      <c r="V949" s="9" t="str">
        <f t="shared" si="566"/>
        <v>-</v>
      </c>
      <c r="W949" s="9" t="str">
        <f t="shared" si="566"/>
        <v>-</v>
      </c>
      <c r="X949" s="9" t="str">
        <f t="shared" si="566"/>
        <v>-</v>
      </c>
      <c r="Y949" s="9" t="str">
        <f t="shared" si="566"/>
        <v>-</v>
      </c>
      <c r="Z949" s="9" t="str">
        <f t="shared" si="566"/>
        <v>-</v>
      </c>
      <c r="AA949" s="9" t="str">
        <f t="shared" si="566"/>
        <v>-</v>
      </c>
      <c r="AB949" s="9" t="str">
        <f t="shared" si="566"/>
        <v>-</v>
      </c>
      <c r="AC949" s="9" t="str">
        <f t="shared" si="566"/>
        <v>-</v>
      </c>
      <c r="AD949" s="9" t="str">
        <f t="shared" si="566"/>
        <v>-</v>
      </c>
      <c r="AE949" s="9" t="str">
        <f t="shared" si="566"/>
        <v>-</v>
      </c>
      <c r="AF949" s="9" t="str">
        <f t="shared" si="566"/>
        <v>-</v>
      </c>
      <c r="AG949" s="9" t="str">
        <f t="shared" si="566"/>
        <v>-</v>
      </c>
      <c r="AH949" s="9" t="str">
        <f t="shared" si="566"/>
        <v>-</v>
      </c>
      <c r="AI949" s="9" t="str">
        <f t="shared" si="566"/>
        <v>-</v>
      </c>
      <c r="AJ949" s="9" t="str">
        <f t="shared" ref="AJ949:BI949" si="567">IF(AJ754="-","-",ABS(AJ754-$BK754))</f>
        <v>-</v>
      </c>
      <c r="AK949" s="9" t="str">
        <f t="shared" si="567"/>
        <v>-</v>
      </c>
      <c r="AL949" s="9" t="str">
        <f t="shared" si="567"/>
        <v>-</v>
      </c>
      <c r="AM949" s="9" t="str">
        <f t="shared" si="567"/>
        <v>-</v>
      </c>
      <c r="AN949" s="9" t="str">
        <f t="shared" si="567"/>
        <v>-</v>
      </c>
      <c r="AO949" s="9" t="str">
        <f t="shared" si="567"/>
        <v>-</v>
      </c>
      <c r="AP949" s="9" t="str">
        <f t="shared" si="567"/>
        <v>-</v>
      </c>
      <c r="AQ949" s="9" t="str">
        <f t="shared" si="567"/>
        <v>-</v>
      </c>
      <c r="AR949" s="9" t="str">
        <f t="shared" si="567"/>
        <v>-</v>
      </c>
      <c r="AS949" s="9" t="str">
        <f t="shared" si="567"/>
        <v>-</v>
      </c>
      <c r="AT949" s="9" t="str">
        <f t="shared" si="567"/>
        <v>-</v>
      </c>
      <c r="AU949" s="9" t="str">
        <f t="shared" si="567"/>
        <v>-</v>
      </c>
      <c r="AV949" s="9" t="str">
        <f t="shared" si="567"/>
        <v>-</v>
      </c>
      <c r="AW949" s="9" t="str">
        <f t="shared" si="567"/>
        <v>-</v>
      </c>
      <c r="AX949" s="9" t="str">
        <f t="shared" si="567"/>
        <v>-</v>
      </c>
      <c r="AY949" s="9" t="str">
        <f t="shared" si="567"/>
        <v>-</v>
      </c>
      <c r="AZ949" s="9" t="str">
        <f t="shared" si="567"/>
        <v>-</v>
      </c>
      <c r="BA949" s="9" t="str">
        <f t="shared" si="567"/>
        <v>-</v>
      </c>
      <c r="BB949" s="9" t="str">
        <f t="shared" si="567"/>
        <v>-</v>
      </c>
      <c r="BC949" s="9" t="str">
        <f t="shared" si="567"/>
        <v>-</v>
      </c>
      <c r="BD949" s="9" t="str">
        <f t="shared" si="567"/>
        <v>-</v>
      </c>
      <c r="BE949" s="9" t="str">
        <f t="shared" si="567"/>
        <v>-</v>
      </c>
      <c r="BF949" s="9" t="str">
        <f t="shared" si="567"/>
        <v>-</v>
      </c>
      <c r="BG949" s="9" t="str">
        <f t="shared" si="567"/>
        <v>-</v>
      </c>
      <c r="BH949" s="9" t="str">
        <f t="shared" si="567"/>
        <v>-</v>
      </c>
      <c r="BI949" s="9" t="str">
        <f t="shared" si="567"/>
        <v>-</v>
      </c>
      <c r="BJ949" s="37"/>
      <c r="BK949" s="34"/>
      <c r="BR949" s="25"/>
      <c r="BS949" s="25"/>
      <c r="BV949" s="25"/>
      <c r="BW949" s="25"/>
      <c r="BX949" s="25"/>
    </row>
    <row r="950" spans="1:76">
      <c r="A950" s="38">
        <f t="shared" si="495"/>
        <v>166</v>
      </c>
      <c r="B950" s="36">
        <f t="shared" si="559"/>
        <v>0</v>
      </c>
      <c r="C950" s="36">
        <f t="shared" si="559"/>
        <v>0</v>
      </c>
      <c r="D950" s="9" t="str">
        <f t="shared" ref="D950:AI950" si="568">IF(D755="-","-",ABS(D755-$BK755))</f>
        <v>-</v>
      </c>
      <c r="E950" s="9" t="str">
        <f t="shared" si="568"/>
        <v>-</v>
      </c>
      <c r="F950" s="9" t="str">
        <f t="shared" si="568"/>
        <v>-</v>
      </c>
      <c r="G950" s="9" t="str">
        <f t="shared" si="568"/>
        <v>-</v>
      </c>
      <c r="H950" s="9" t="str">
        <f t="shared" si="568"/>
        <v>-</v>
      </c>
      <c r="I950" s="9" t="str">
        <f t="shared" si="568"/>
        <v>-</v>
      </c>
      <c r="J950" s="9" t="str">
        <f t="shared" si="568"/>
        <v>-</v>
      </c>
      <c r="K950" s="9" t="str">
        <f t="shared" si="568"/>
        <v>-</v>
      </c>
      <c r="L950" s="9" t="str">
        <f t="shared" si="568"/>
        <v>-</v>
      </c>
      <c r="M950" s="9" t="str">
        <f t="shared" si="568"/>
        <v>-</v>
      </c>
      <c r="N950" s="9" t="str">
        <f t="shared" si="568"/>
        <v>-</v>
      </c>
      <c r="O950" s="9" t="str">
        <f t="shared" si="568"/>
        <v>-</v>
      </c>
      <c r="P950" s="9" t="str">
        <f t="shared" si="568"/>
        <v>-</v>
      </c>
      <c r="Q950" s="9" t="str">
        <f t="shared" si="568"/>
        <v>-</v>
      </c>
      <c r="R950" s="9" t="str">
        <f t="shared" si="568"/>
        <v>-</v>
      </c>
      <c r="S950" s="9" t="str">
        <f t="shared" si="568"/>
        <v>-</v>
      </c>
      <c r="T950" s="9" t="str">
        <f t="shared" si="568"/>
        <v>-</v>
      </c>
      <c r="U950" s="9" t="str">
        <f t="shared" si="568"/>
        <v>-</v>
      </c>
      <c r="V950" s="9" t="str">
        <f t="shared" si="568"/>
        <v>-</v>
      </c>
      <c r="W950" s="9" t="str">
        <f t="shared" si="568"/>
        <v>-</v>
      </c>
      <c r="X950" s="9" t="str">
        <f t="shared" si="568"/>
        <v>-</v>
      </c>
      <c r="Y950" s="9" t="str">
        <f t="shared" si="568"/>
        <v>-</v>
      </c>
      <c r="Z950" s="9" t="str">
        <f t="shared" si="568"/>
        <v>-</v>
      </c>
      <c r="AA950" s="9" t="str">
        <f t="shared" si="568"/>
        <v>-</v>
      </c>
      <c r="AB950" s="9" t="str">
        <f t="shared" si="568"/>
        <v>-</v>
      </c>
      <c r="AC950" s="9" t="str">
        <f t="shared" si="568"/>
        <v>-</v>
      </c>
      <c r="AD950" s="9" t="str">
        <f t="shared" si="568"/>
        <v>-</v>
      </c>
      <c r="AE950" s="9" t="str">
        <f t="shared" si="568"/>
        <v>-</v>
      </c>
      <c r="AF950" s="9" t="str">
        <f t="shared" si="568"/>
        <v>-</v>
      </c>
      <c r="AG950" s="9" t="str">
        <f t="shared" si="568"/>
        <v>-</v>
      </c>
      <c r="AH950" s="9" t="str">
        <f t="shared" si="568"/>
        <v>-</v>
      </c>
      <c r="AI950" s="9" t="str">
        <f t="shared" si="568"/>
        <v>-</v>
      </c>
      <c r="AJ950" s="9" t="str">
        <f t="shared" ref="AJ950:BI950" si="569">IF(AJ755="-","-",ABS(AJ755-$BK755))</f>
        <v>-</v>
      </c>
      <c r="AK950" s="9" t="str">
        <f t="shared" si="569"/>
        <v>-</v>
      </c>
      <c r="AL950" s="9" t="str">
        <f t="shared" si="569"/>
        <v>-</v>
      </c>
      <c r="AM950" s="9" t="str">
        <f t="shared" si="569"/>
        <v>-</v>
      </c>
      <c r="AN950" s="9" t="str">
        <f t="shared" si="569"/>
        <v>-</v>
      </c>
      <c r="AO950" s="9" t="str">
        <f t="shared" si="569"/>
        <v>-</v>
      </c>
      <c r="AP950" s="9" t="str">
        <f t="shared" si="569"/>
        <v>-</v>
      </c>
      <c r="AQ950" s="9" t="str">
        <f t="shared" si="569"/>
        <v>-</v>
      </c>
      <c r="AR950" s="9" t="str">
        <f t="shared" si="569"/>
        <v>-</v>
      </c>
      <c r="AS950" s="9" t="str">
        <f t="shared" si="569"/>
        <v>-</v>
      </c>
      <c r="AT950" s="9" t="str">
        <f t="shared" si="569"/>
        <v>-</v>
      </c>
      <c r="AU950" s="9" t="str">
        <f t="shared" si="569"/>
        <v>-</v>
      </c>
      <c r="AV950" s="9" t="str">
        <f t="shared" si="569"/>
        <v>-</v>
      </c>
      <c r="AW950" s="9" t="str">
        <f t="shared" si="569"/>
        <v>-</v>
      </c>
      <c r="AX950" s="9" t="str">
        <f t="shared" si="569"/>
        <v>-</v>
      </c>
      <c r="AY950" s="9" t="str">
        <f t="shared" si="569"/>
        <v>-</v>
      </c>
      <c r="AZ950" s="9" t="str">
        <f t="shared" si="569"/>
        <v>-</v>
      </c>
      <c r="BA950" s="9" t="str">
        <f t="shared" si="569"/>
        <v>-</v>
      </c>
      <c r="BB950" s="9" t="str">
        <f t="shared" si="569"/>
        <v>-</v>
      </c>
      <c r="BC950" s="9" t="str">
        <f t="shared" si="569"/>
        <v>-</v>
      </c>
      <c r="BD950" s="9" t="str">
        <f t="shared" si="569"/>
        <v>-</v>
      </c>
      <c r="BE950" s="9" t="str">
        <f t="shared" si="569"/>
        <v>-</v>
      </c>
      <c r="BF950" s="9" t="str">
        <f t="shared" si="569"/>
        <v>-</v>
      </c>
      <c r="BG950" s="9" t="str">
        <f t="shared" si="569"/>
        <v>-</v>
      </c>
      <c r="BH950" s="9" t="str">
        <f t="shared" si="569"/>
        <v>-</v>
      </c>
      <c r="BI950" s="9" t="str">
        <f t="shared" si="569"/>
        <v>-</v>
      </c>
      <c r="BJ950" s="37"/>
      <c r="BK950" s="34"/>
      <c r="BR950" s="25"/>
      <c r="BS950" s="25"/>
      <c r="BV950" s="25"/>
      <c r="BW950" s="25"/>
      <c r="BX950" s="25"/>
    </row>
    <row r="951" spans="1:76">
      <c r="A951" s="38">
        <f t="shared" si="495"/>
        <v>167</v>
      </c>
      <c r="B951" s="36">
        <f t="shared" si="559"/>
        <v>0</v>
      </c>
      <c r="C951" s="36">
        <f t="shared" si="559"/>
        <v>0</v>
      </c>
      <c r="D951" s="9" t="str">
        <f t="shared" ref="D951:AI951" si="570">IF(D756="-","-",ABS(D756-$BK756))</f>
        <v>-</v>
      </c>
      <c r="E951" s="9" t="str">
        <f t="shared" si="570"/>
        <v>-</v>
      </c>
      <c r="F951" s="9" t="str">
        <f t="shared" si="570"/>
        <v>-</v>
      </c>
      <c r="G951" s="9" t="str">
        <f t="shared" si="570"/>
        <v>-</v>
      </c>
      <c r="H951" s="9" t="str">
        <f t="shared" si="570"/>
        <v>-</v>
      </c>
      <c r="I951" s="9" t="str">
        <f t="shared" si="570"/>
        <v>-</v>
      </c>
      <c r="J951" s="9" t="str">
        <f t="shared" si="570"/>
        <v>-</v>
      </c>
      <c r="K951" s="9" t="str">
        <f t="shared" si="570"/>
        <v>-</v>
      </c>
      <c r="L951" s="9" t="str">
        <f t="shared" si="570"/>
        <v>-</v>
      </c>
      <c r="M951" s="9" t="str">
        <f t="shared" si="570"/>
        <v>-</v>
      </c>
      <c r="N951" s="9" t="str">
        <f t="shared" si="570"/>
        <v>-</v>
      </c>
      <c r="O951" s="9" t="str">
        <f t="shared" si="570"/>
        <v>-</v>
      </c>
      <c r="P951" s="9" t="str">
        <f t="shared" si="570"/>
        <v>-</v>
      </c>
      <c r="Q951" s="9" t="str">
        <f t="shared" si="570"/>
        <v>-</v>
      </c>
      <c r="R951" s="9" t="str">
        <f t="shared" si="570"/>
        <v>-</v>
      </c>
      <c r="S951" s="9" t="str">
        <f t="shared" si="570"/>
        <v>-</v>
      </c>
      <c r="T951" s="9" t="str">
        <f t="shared" si="570"/>
        <v>-</v>
      </c>
      <c r="U951" s="9" t="str">
        <f t="shared" si="570"/>
        <v>-</v>
      </c>
      <c r="V951" s="9" t="str">
        <f t="shared" si="570"/>
        <v>-</v>
      </c>
      <c r="W951" s="9" t="str">
        <f t="shared" si="570"/>
        <v>-</v>
      </c>
      <c r="X951" s="9" t="str">
        <f t="shared" si="570"/>
        <v>-</v>
      </c>
      <c r="Y951" s="9" t="str">
        <f t="shared" si="570"/>
        <v>-</v>
      </c>
      <c r="Z951" s="9" t="str">
        <f t="shared" si="570"/>
        <v>-</v>
      </c>
      <c r="AA951" s="9" t="str">
        <f t="shared" si="570"/>
        <v>-</v>
      </c>
      <c r="AB951" s="9" t="str">
        <f t="shared" si="570"/>
        <v>-</v>
      </c>
      <c r="AC951" s="9" t="str">
        <f t="shared" si="570"/>
        <v>-</v>
      </c>
      <c r="AD951" s="9" t="str">
        <f t="shared" si="570"/>
        <v>-</v>
      </c>
      <c r="AE951" s="9" t="str">
        <f t="shared" si="570"/>
        <v>-</v>
      </c>
      <c r="AF951" s="9" t="str">
        <f t="shared" si="570"/>
        <v>-</v>
      </c>
      <c r="AG951" s="9" t="str">
        <f t="shared" si="570"/>
        <v>-</v>
      </c>
      <c r="AH951" s="9" t="str">
        <f t="shared" si="570"/>
        <v>-</v>
      </c>
      <c r="AI951" s="9" t="str">
        <f t="shared" si="570"/>
        <v>-</v>
      </c>
      <c r="AJ951" s="9" t="str">
        <f t="shared" ref="AJ951:BI951" si="571">IF(AJ756="-","-",ABS(AJ756-$BK756))</f>
        <v>-</v>
      </c>
      <c r="AK951" s="9" t="str">
        <f t="shared" si="571"/>
        <v>-</v>
      </c>
      <c r="AL951" s="9" t="str">
        <f t="shared" si="571"/>
        <v>-</v>
      </c>
      <c r="AM951" s="9" t="str">
        <f t="shared" si="571"/>
        <v>-</v>
      </c>
      <c r="AN951" s="9" t="str">
        <f t="shared" si="571"/>
        <v>-</v>
      </c>
      <c r="AO951" s="9" t="str">
        <f t="shared" si="571"/>
        <v>-</v>
      </c>
      <c r="AP951" s="9" t="str">
        <f t="shared" si="571"/>
        <v>-</v>
      </c>
      <c r="AQ951" s="9" t="str">
        <f t="shared" si="571"/>
        <v>-</v>
      </c>
      <c r="AR951" s="9" t="str">
        <f t="shared" si="571"/>
        <v>-</v>
      </c>
      <c r="AS951" s="9" t="str">
        <f t="shared" si="571"/>
        <v>-</v>
      </c>
      <c r="AT951" s="9" t="str">
        <f t="shared" si="571"/>
        <v>-</v>
      </c>
      <c r="AU951" s="9" t="str">
        <f t="shared" si="571"/>
        <v>-</v>
      </c>
      <c r="AV951" s="9" t="str">
        <f t="shared" si="571"/>
        <v>-</v>
      </c>
      <c r="AW951" s="9" t="str">
        <f t="shared" si="571"/>
        <v>-</v>
      </c>
      <c r="AX951" s="9" t="str">
        <f t="shared" si="571"/>
        <v>-</v>
      </c>
      <c r="AY951" s="9" t="str">
        <f t="shared" si="571"/>
        <v>-</v>
      </c>
      <c r="AZ951" s="9" t="str">
        <f t="shared" si="571"/>
        <v>-</v>
      </c>
      <c r="BA951" s="9" t="str">
        <f t="shared" si="571"/>
        <v>-</v>
      </c>
      <c r="BB951" s="9" t="str">
        <f t="shared" si="571"/>
        <v>-</v>
      </c>
      <c r="BC951" s="9" t="str">
        <f t="shared" si="571"/>
        <v>-</v>
      </c>
      <c r="BD951" s="9" t="str">
        <f t="shared" si="571"/>
        <v>-</v>
      </c>
      <c r="BE951" s="9" t="str">
        <f t="shared" si="571"/>
        <v>-</v>
      </c>
      <c r="BF951" s="9" t="str">
        <f t="shared" si="571"/>
        <v>-</v>
      </c>
      <c r="BG951" s="9" t="str">
        <f t="shared" si="571"/>
        <v>-</v>
      </c>
      <c r="BH951" s="9" t="str">
        <f t="shared" si="571"/>
        <v>-</v>
      </c>
      <c r="BI951" s="9" t="str">
        <f t="shared" si="571"/>
        <v>-</v>
      </c>
      <c r="BJ951" s="37"/>
      <c r="BK951" s="34"/>
      <c r="BR951" s="25"/>
      <c r="BS951" s="25"/>
      <c r="BV951" s="25"/>
      <c r="BW951" s="25"/>
      <c r="BX951" s="25"/>
    </row>
    <row r="952" spans="1:76">
      <c r="A952" s="38">
        <f t="shared" si="495"/>
        <v>168</v>
      </c>
      <c r="B952" s="36">
        <f t="shared" si="559"/>
        <v>0</v>
      </c>
      <c r="C952" s="36">
        <f t="shared" si="559"/>
        <v>0</v>
      </c>
      <c r="D952" s="9" t="str">
        <f t="shared" ref="D952:AI952" si="572">IF(D757="-","-",ABS(D757-$BK757))</f>
        <v>-</v>
      </c>
      <c r="E952" s="9" t="str">
        <f t="shared" si="572"/>
        <v>-</v>
      </c>
      <c r="F952" s="9" t="str">
        <f t="shared" si="572"/>
        <v>-</v>
      </c>
      <c r="G952" s="9" t="str">
        <f t="shared" si="572"/>
        <v>-</v>
      </c>
      <c r="H952" s="9" t="str">
        <f t="shared" si="572"/>
        <v>-</v>
      </c>
      <c r="I952" s="9" t="str">
        <f t="shared" si="572"/>
        <v>-</v>
      </c>
      <c r="J952" s="9" t="str">
        <f t="shared" si="572"/>
        <v>-</v>
      </c>
      <c r="K952" s="9" t="str">
        <f t="shared" si="572"/>
        <v>-</v>
      </c>
      <c r="L952" s="9" t="str">
        <f t="shared" si="572"/>
        <v>-</v>
      </c>
      <c r="M952" s="9" t="str">
        <f t="shared" si="572"/>
        <v>-</v>
      </c>
      <c r="N952" s="9" t="str">
        <f t="shared" si="572"/>
        <v>-</v>
      </c>
      <c r="O952" s="9" t="str">
        <f t="shared" si="572"/>
        <v>-</v>
      </c>
      <c r="P952" s="9" t="str">
        <f t="shared" si="572"/>
        <v>-</v>
      </c>
      <c r="Q952" s="9" t="str">
        <f t="shared" si="572"/>
        <v>-</v>
      </c>
      <c r="R952" s="9" t="str">
        <f t="shared" si="572"/>
        <v>-</v>
      </c>
      <c r="S952" s="9" t="str">
        <f t="shared" si="572"/>
        <v>-</v>
      </c>
      <c r="T952" s="9" t="str">
        <f t="shared" si="572"/>
        <v>-</v>
      </c>
      <c r="U952" s="9" t="str">
        <f t="shared" si="572"/>
        <v>-</v>
      </c>
      <c r="V952" s="9" t="str">
        <f t="shared" si="572"/>
        <v>-</v>
      </c>
      <c r="W952" s="9" t="str">
        <f t="shared" si="572"/>
        <v>-</v>
      </c>
      <c r="X952" s="9" t="str">
        <f t="shared" si="572"/>
        <v>-</v>
      </c>
      <c r="Y952" s="9" t="str">
        <f t="shared" si="572"/>
        <v>-</v>
      </c>
      <c r="Z952" s="9" t="str">
        <f t="shared" si="572"/>
        <v>-</v>
      </c>
      <c r="AA952" s="9" t="str">
        <f t="shared" si="572"/>
        <v>-</v>
      </c>
      <c r="AB952" s="9" t="str">
        <f t="shared" si="572"/>
        <v>-</v>
      </c>
      <c r="AC952" s="9" t="str">
        <f t="shared" si="572"/>
        <v>-</v>
      </c>
      <c r="AD952" s="9" t="str">
        <f t="shared" si="572"/>
        <v>-</v>
      </c>
      <c r="AE952" s="9" t="str">
        <f t="shared" si="572"/>
        <v>-</v>
      </c>
      <c r="AF952" s="9" t="str">
        <f t="shared" si="572"/>
        <v>-</v>
      </c>
      <c r="AG952" s="9" t="str">
        <f t="shared" si="572"/>
        <v>-</v>
      </c>
      <c r="AH952" s="9" t="str">
        <f t="shared" si="572"/>
        <v>-</v>
      </c>
      <c r="AI952" s="9" t="str">
        <f t="shared" si="572"/>
        <v>-</v>
      </c>
      <c r="AJ952" s="9" t="str">
        <f t="shared" ref="AJ952:BI952" si="573">IF(AJ757="-","-",ABS(AJ757-$BK757))</f>
        <v>-</v>
      </c>
      <c r="AK952" s="9" t="str">
        <f t="shared" si="573"/>
        <v>-</v>
      </c>
      <c r="AL952" s="9" t="str">
        <f t="shared" si="573"/>
        <v>-</v>
      </c>
      <c r="AM952" s="9" t="str">
        <f t="shared" si="573"/>
        <v>-</v>
      </c>
      <c r="AN952" s="9" t="str">
        <f t="shared" si="573"/>
        <v>-</v>
      </c>
      <c r="AO952" s="9" t="str">
        <f t="shared" si="573"/>
        <v>-</v>
      </c>
      <c r="AP952" s="9" t="str">
        <f t="shared" si="573"/>
        <v>-</v>
      </c>
      <c r="AQ952" s="9" t="str">
        <f t="shared" si="573"/>
        <v>-</v>
      </c>
      <c r="AR952" s="9" t="str">
        <f t="shared" si="573"/>
        <v>-</v>
      </c>
      <c r="AS952" s="9" t="str">
        <f t="shared" si="573"/>
        <v>-</v>
      </c>
      <c r="AT952" s="9" t="str">
        <f t="shared" si="573"/>
        <v>-</v>
      </c>
      <c r="AU952" s="9" t="str">
        <f t="shared" si="573"/>
        <v>-</v>
      </c>
      <c r="AV952" s="9" t="str">
        <f t="shared" si="573"/>
        <v>-</v>
      </c>
      <c r="AW952" s="9" t="str">
        <f t="shared" si="573"/>
        <v>-</v>
      </c>
      <c r="AX952" s="9" t="str">
        <f t="shared" si="573"/>
        <v>-</v>
      </c>
      <c r="AY952" s="9" t="str">
        <f t="shared" si="573"/>
        <v>-</v>
      </c>
      <c r="AZ952" s="9" t="str">
        <f t="shared" si="573"/>
        <v>-</v>
      </c>
      <c r="BA952" s="9" t="str">
        <f t="shared" si="573"/>
        <v>-</v>
      </c>
      <c r="BB952" s="9" t="str">
        <f t="shared" si="573"/>
        <v>-</v>
      </c>
      <c r="BC952" s="9" t="str">
        <f t="shared" si="573"/>
        <v>-</v>
      </c>
      <c r="BD952" s="9" t="str">
        <f t="shared" si="573"/>
        <v>-</v>
      </c>
      <c r="BE952" s="9" t="str">
        <f t="shared" si="573"/>
        <v>-</v>
      </c>
      <c r="BF952" s="9" t="str">
        <f t="shared" si="573"/>
        <v>-</v>
      </c>
      <c r="BG952" s="9" t="str">
        <f t="shared" si="573"/>
        <v>-</v>
      </c>
      <c r="BH952" s="9" t="str">
        <f t="shared" si="573"/>
        <v>-</v>
      </c>
      <c r="BI952" s="9" t="str">
        <f t="shared" si="573"/>
        <v>-</v>
      </c>
      <c r="BJ952" s="37"/>
      <c r="BK952" s="34"/>
      <c r="BR952" s="25"/>
      <c r="BS952" s="25"/>
      <c r="BV952" s="25"/>
      <c r="BW952" s="25"/>
      <c r="BX952" s="25"/>
    </row>
    <row r="953" spans="1:76">
      <c r="A953" s="38">
        <f t="shared" si="495"/>
        <v>169</v>
      </c>
      <c r="B953" s="36">
        <f t="shared" si="559"/>
        <v>0</v>
      </c>
      <c r="C953" s="36">
        <f t="shared" si="559"/>
        <v>0</v>
      </c>
      <c r="D953" s="9" t="str">
        <f t="shared" ref="D953:AI953" si="574">IF(D758="-","-",ABS(D758-$BK758))</f>
        <v>-</v>
      </c>
      <c r="E953" s="9" t="str">
        <f t="shared" si="574"/>
        <v>-</v>
      </c>
      <c r="F953" s="9" t="str">
        <f t="shared" si="574"/>
        <v>-</v>
      </c>
      <c r="G953" s="9" t="str">
        <f t="shared" si="574"/>
        <v>-</v>
      </c>
      <c r="H953" s="9" t="str">
        <f t="shared" si="574"/>
        <v>-</v>
      </c>
      <c r="I953" s="9" t="str">
        <f t="shared" si="574"/>
        <v>-</v>
      </c>
      <c r="J953" s="9" t="str">
        <f t="shared" si="574"/>
        <v>-</v>
      </c>
      <c r="K953" s="9" t="str">
        <f t="shared" si="574"/>
        <v>-</v>
      </c>
      <c r="L953" s="9" t="str">
        <f t="shared" si="574"/>
        <v>-</v>
      </c>
      <c r="M953" s="9" t="str">
        <f t="shared" si="574"/>
        <v>-</v>
      </c>
      <c r="N953" s="9" t="str">
        <f t="shared" si="574"/>
        <v>-</v>
      </c>
      <c r="O953" s="9" t="str">
        <f t="shared" si="574"/>
        <v>-</v>
      </c>
      <c r="P953" s="9" t="str">
        <f t="shared" si="574"/>
        <v>-</v>
      </c>
      <c r="Q953" s="9" t="str">
        <f t="shared" si="574"/>
        <v>-</v>
      </c>
      <c r="R953" s="9" t="str">
        <f t="shared" si="574"/>
        <v>-</v>
      </c>
      <c r="S953" s="9" t="str">
        <f t="shared" si="574"/>
        <v>-</v>
      </c>
      <c r="T953" s="9" t="str">
        <f t="shared" si="574"/>
        <v>-</v>
      </c>
      <c r="U953" s="9" t="str">
        <f t="shared" si="574"/>
        <v>-</v>
      </c>
      <c r="V953" s="9" t="str">
        <f t="shared" si="574"/>
        <v>-</v>
      </c>
      <c r="W953" s="9" t="str">
        <f t="shared" si="574"/>
        <v>-</v>
      </c>
      <c r="X953" s="9" t="str">
        <f t="shared" si="574"/>
        <v>-</v>
      </c>
      <c r="Y953" s="9" t="str">
        <f t="shared" si="574"/>
        <v>-</v>
      </c>
      <c r="Z953" s="9" t="str">
        <f t="shared" si="574"/>
        <v>-</v>
      </c>
      <c r="AA953" s="9" t="str">
        <f t="shared" si="574"/>
        <v>-</v>
      </c>
      <c r="AB953" s="9" t="str">
        <f t="shared" si="574"/>
        <v>-</v>
      </c>
      <c r="AC953" s="9" t="str">
        <f t="shared" si="574"/>
        <v>-</v>
      </c>
      <c r="AD953" s="9" t="str">
        <f t="shared" si="574"/>
        <v>-</v>
      </c>
      <c r="AE953" s="9" t="str">
        <f t="shared" si="574"/>
        <v>-</v>
      </c>
      <c r="AF953" s="9" t="str">
        <f t="shared" si="574"/>
        <v>-</v>
      </c>
      <c r="AG953" s="9" t="str">
        <f t="shared" si="574"/>
        <v>-</v>
      </c>
      <c r="AH953" s="9" t="str">
        <f t="shared" si="574"/>
        <v>-</v>
      </c>
      <c r="AI953" s="9" t="str">
        <f t="shared" si="574"/>
        <v>-</v>
      </c>
      <c r="AJ953" s="9" t="str">
        <f t="shared" ref="AJ953:BI953" si="575">IF(AJ758="-","-",ABS(AJ758-$BK758))</f>
        <v>-</v>
      </c>
      <c r="AK953" s="9" t="str">
        <f t="shared" si="575"/>
        <v>-</v>
      </c>
      <c r="AL953" s="9" t="str">
        <f t="shared" si="575"/>
        <v>-</v>
      </c>
      <c r="AM953" s="9" t="str">
        <f t="shared" si="575"/>
        <v>-</v>
      </c>
      <c r="AN953" s="9" t="str">
        <f t="shared" si="575"/>
        <v>-</v>
      </c>
      <c r="AO953" s="9" t="str">
        <f t="shared" si="575"/>
        <v>-</v>
      </c>
      <c r="AP953" s="9" t="str">
        <f t="shared" si="575"/>
        <v>-</v>
      </c>
      <c r="AQ953" s="9" t="str">
        <f t="shared" si="575"/>
        <v>-</v>
      </c>
      <c r="AR953" s="9" t="str">
        <f t="shared" si="575"/>
        <v>-</v>
      </c>
      <c r="AS953" s="9" t="str">
        <f t="shared" si="575"/>
        <v>-</v>
      </c>
      <c r="AT953" s="9" t="str">
        <f t="shared" si="575"/>
        <v>-</v>
      </c>
      <c r="AU953" s="9" t="str">
        <f t="shared" si="575"/>
        <v>-</v>
      </c>
      <c r="AV953" s="9" t="str">
        <f t="shared" si="575"/>
        <v>-</v>
      </c>
      <c r="AW953" s="9" t="str">
        <f t="shared" si="575"/>
        <v>-</v>
      </c>
      <c r="AX953" s="9" t="str">
        <f t="shared" si="575"/>
        <v>-</v>
      </c>
      <c r="AY953" s="9" t="str">
        <f t="shared" si="575"/>
        <v>-</v>
      </c>
      <c r="AZ953" s="9" t="str">
        <f t="shared" si="575"/>
        <v>-</v>
      </c>
      <c r="BA953" s="9" t="str">
        <f t="shared" si="575"/>
        <v>-</v>
      </c>
      <c r="BB953" s="9" t="str">
        <f t="shared" si="575"/>
        <v>-</v>
      </c>
      <c r="BC953" s="9" t="str">
        <f t="shared" si="575"/>
        <v>-</v>
      </c>
      <c r="BD953" s="9" t="str">
        <f t="shared" si="575"/>
        <v>-</v>
      </c>
      <c r="BE953" s="9" t="str">
        <f t="shared" si="575"/>
        <v>-</v>
      </c>
      <c r="BF953" s="9" t="str">
        <f t="shared" si="575"/>
        <v>-</v>
      </c>
      <c r="BG953" s="9" t="str">
        <f t="shared" si="575"/>
        <v>-</v>
      </c>
      <c r="BH953" s="9" t="str">
        <f t="shared" si="575"/>
        <v>-</v>
      </c>
      <c r="BI953" s="9" t="str">
        <f t="shared" si="575"/>
        <v>-</v>
      </c>
      <c r="BJ953" s="37"/>
      <c r="BK953" s="34"/>
      <c r="BR953" s="25"/>
      <c r="BS953" s="25"/>
      <c r="BV953" s="25"/>
      <c r="BW953" s="25"/>
      <c r="BX953" s="25"/>
    </row>
    <row r="954" spans="1:76">
      <c r="A954" s="38">
        <f t="shared" si="495"/>
        <v>170</v>
      </c>
      <c r="B954" s="36">
        <f t="shared" si="559"/>
        <v>0</v>
      </c>
      <c r="C954" s="36">
        <f t="shared" si="559"/>
        <v>0</v>
      </c>
      <c r="D954" s="9" t="str">
        <f t="shared" ref="D954:AI954" si="576">IF(D759="-","-",ABS(D759-$BK759))</f>
        <v>-</v>
      </c>
      <c r="E954" s="9" t="str">
        <f t="shared" si="576"/>
        <v>-</v>
      </c>
      <c r="F954" s="9" t="str">
        <f t="shared" si="576"/>
        <v>-</v>
      </c>
      <c r="G954" s="9" t="str">
        <f t="shared" si="576"/>
        <v>-</v>
      </c>
      <c r="H954" s="9" t="str">
        <f t="shared" si="576"/>
        <v>-</v>
      </c>
      <c r="I954" s="9" t="str">
        <f t="shared" si="576"/>
        <v>-</v>
      </c>
      <c r="J954" s="9" t="str">
        <f t="shared" si="576"/>
        <v>-</v>
      </c>
      <c r="K954" s="9" t="str">
        <f t="shared" si="576"/>
        <v>-</v>
      </c>
      <c r="L954" s="9" t="str">
        <f t="shared" si="576"/>
        <v>-</v>
      </c>
      <c r="M954" s="9" t="str">
        <f t="shared" si="576"/>
        <v>-</v>
      </c>
      <c r="N954" s="9" t="str">
        <f t="shared" si="576"/>
        <v>-</v>
      </c>
      <c r="O954" s="9" t="str">
        <f t="shared" si="576"/>
        <v>-</v>
      </c>
      <c r="P954" s="9" t="str">
        <f t="shared" si="576"/>
        <v>-</v>
      </c>
      <c r="Q954" s="9" t="str">
        <f t="shared" si="576"/>
        <v>-</v>
      </c>
      <c r="R954" s="9" t="str">
        <f t="shared" si="576"/>
        <v>-</v>
      </c>
      <c r="S954" s="9" t="str">
        <f t="shared" si="576"/>
        <v>-</v>
      </c>
      <c r="T954" s="9" t="str">
        <f t="shared" si="576"/>
        <v>-</v>
      </c>
      <c r="U954" s="9" t="str">
        <f t="shared" si="576"/>
        <v>-</v>
      </c>
      <c r="V954" s="9" t="str">
        <f t="shared" si="576"/>
        <v>-</v>
      </c>
      <c r="W954" s="9" t="str">
        <f t="shared" si="576"/>
        <v>-</v>
      </c>
      <c r="X954" s="9" t="str">
        <f t="shared" si="576"/>
        <v>-</v>
      </c>
      <c r="Y954" s="9" t="str">
        <f t="shared" si="576"/>
        <v>-</v>
      </c>
      <c r="Z954" s="9" t="str">
        <f t="shared" si="576"/>
        <v>-</v>
      </c>
      <c r="AA954" s="9" t="str">
        <f t="shared" si="576"/>
        <v>-</v>
      </c>
      <c r="AB954" s="9" t="str">
        <f t="shared" si="576"/>
        <v>-</v>
      </c>
      <c r="AC954" s="9" t="str">
        <f t="shared" si="576"/>
        <v>-</v>
      </c>
      <c r="AD954" s="9" t="str">
        <f t="shared" si="576"/>
        <v>-</v>
      </c>
      <c r="AE954" s="9" t="str">
        <f t="shared" si="576"/>
        <v>-</v>
      </c>
      <c r="AF954" s="9" t="str">
        <f t="shared" si="576"/>
        <v>-</v>
      </c>
      <c r="AG954" s="9" t="str">
        <f t="shared" si="576"/>
        <v>-</v>
      </c>
      <c r="AH954" s="9" t="str">
        <f t="shared" si="576"/>
        <v>-</v>
      </c>
      <c r="AI954" s="9" t="str">
        <f t="shared" si="576"/>
        <v>-</v>
      </c>
      <c r="AJ954" s="9" t="str">
        <f t="shared" ref="AJ954:BI954" si="577">IF(AJ759="-","-",ABS(AJ759-$BK759))</f>
        <v>-</v>
      </c>
      <c r="AK954" s="9" t="str">
        <f t="shared" si="577"/>
        <v>-</v>
      </c>
      <c r="AL954" s="9" t="str">
        <f t="shared" si="577"/>
        <v>-</v>
      </c>
      <c r="AM954" s="9" t="str">
        <f t="shared" si="577"/>
        <v>-</v>
      </c>
      <c r="AN954" s="9" t="str">
        <f t="shared" si="577"/>
        <v>-</v>
      </c>
      <c r="AO954" s="9" t="str">
        <f t="shared" si="577"/>
        <v>-</v>
      </c>
      <c r="AP954" s="9" t="str">
        <f t="shared" si="577"/>
        <v>-</v>
      </c>
      <c r="AQ954" s="9" t="str">
        <f t="shared" si="577"/>
        <v>-</v>
      </c>
      <c r="AR954" s="9" t="str">
        <f t="shared" si="577"/>
        <v>-</v>
      </c>
      <c r="AS954" s="9" t="str">
        <f t="shared" si="577"/>
        <v>-</v>
      </c>
      <c r="AT954" s="9" t="str">
        <f t="shared" si="577"/>
        <v>-</v>
      </c>
      <c r="AU954" s="9" t="str">
        <f t="shared" si="577"/>
        <v>-</v>
      </c>
      <c r="AV954" s="9" t="str">
        <f t="shared" si="577"/>
        <v>-</v>
      </c>
      <c r="AW954" s="9" t="str">
        <f t="shared" si="577"/>
        <v>-</v>
      </c>
      <c r="AX954" s="9" t="str">
        <f t="shared" si="577"/>
        <v>-</v>
      </c>
      <c r="AY954" s="9" t="str">
        <f t="shared" si="577"/>
        <v>-</v>
      </c>
      <c r="AZ954" s="9" t="str">
        <f t="shared" si="577"/>
        <v>-</v>
      </c>
      <c r="BA954" s="9" t="str">
        <f t="shared" si="577"/>
        <v>-</v>
      </c>
      <c r="BB954" s="9" t="str">
        <f t="shared" si="577"/>
        <v>-</v>
      </c>
      <c r="BC954" s="9" t="str">
        <f t="shared" si="577"/>
        <v>-</v>
      </c>
      <c r="BD954" s="9" t="str">
        <f t="shared" si="577"/>
        <v>-</v>
      </c>
      <c r="BE954" s="9" t="str">
        <f t="shared" si="577"/>
        <v>-</v>
      </c>
      <c r="BF954" s="9" t="str">
        <f t="shared" si="577"/>
        <v>-</v>
      </c>
      <c r="BG954" s="9" t="str">
        <f t="shared" si="577"/>
        <v>-</v>
      </c>
      <c r="BH954" s="9" t="str">
        <f t="shared" si="577"/>
        <v>-</v>
      </c>
      <c r="BI954" s="9" t="str">
        <f t="shared" si="577"/>
        <v>-</v>
      </c>
      <c r="BJ954" s="37"/>
      <c r="BK954" s="34"/>
      <c r="BR954" s="25"/>
      <c r="BS954" s="25"/>
      <c r="BV954" s="25"/>
      <c r="BW954" s="25"/>
      <c r="BX954" s="25"/>
    </row>
    <row r="955" spans="1:76">
      <c r="A955" s="38">
        <f t="shared" si="495"/>
        <v>171</v>
      </c>
      <c r="B955" s="36">
        <f t="shared" si="559"/>
        <v>0</v>
      </c>
      <c r="C955" s="36">
        <f t="shared" si="559"/>
        <v>0</v>
      </c>
      <c r="D955" s="9" t="str">
        <f t="shared" ref="D955:AI955" si="578">IF(D760="-","-",ABS(D760-$BK760))</f>
        <v>-</v>
      </c>
      <c r="E955" s="9" t="str">
        <f t="shared" si="578"/>
        <v>-</v>
      </c>
      <c r="F955" s="9" t="str">
        <f t="shared" si="578"/>
        <v>-</v>
      </c>
      <c r="G955" s="9" t="str">
        <f t="shared" si="578"/>
        <v>-</v>
      </c>
      <c r="H955" s="9" t="str">
        <f t="shared" si="578"/>
        <v>-</v>
      </c>
      <c r="I955" s="9" t="str">
        <f t="shared" si="578"/>
        <v>-</v>
      </c>
      <c r="J955" s="9" t="str">
        <f t="shared" si="578"/>
        <v>-</v>
      </c>
      <c r="K955" s="9" t="str">
        <f t="shared" si="578"/>
        <v>-</v>
      </c>
      <c r="L955" s="9" t="str">
        <f t="shared" si="578"/>
        <v>-</v>
      </c>
      <c r="M955" s="9" t="str">
        <f t="shared" si="578"/>
        <v>-</v>
      </c>
      <c r="N955" s="9" t="str">
        <f t="shared" si="578"/>
        <v>-</v>
      </c>
      <c r="O955" s="9" t="str">
        <f t="shared" si="578"/>
        <v>-</v>
      </c>
      <c r="P955" s="9" t="str">
        <f t="shared" si="578"/>
        <v>-</v>
      </c>
      <c r="Q955" s="9" t="str">
        <f t="shared" si="578"/>
        <v>-</v>
      </c>
      <c r="R955" s="9" t="str">
        <f t="shared" si="578"/>
        <v>-</v>
      </c>
      <c r="S955" s="9" t="str">
        <f t="shared" si="578"/>
        <v>-</v>
      </c>
      <c r="T955" s="9" t="str">
        <f t="shared" si="578"/>
        <v>-</v>
      </c>
      <c r="U955" s="9" t="str">
        <f t="shared" si="578"/>
        <v>-</v>
      </c>
      <c r="V955" s="9" t="str">
        <f t="shared" si="578"/>
        <v>-</v>
      </c>
      <c r="W955" s="9" t="str">
        <f t="shared" si="578"/>
        <v>-</v>
      </c>
      <c r="X955" s="9" t="str">
        <f t="shared" si="578"/>
        <v>-</v>
      </c>
      <c r="Y955" s="9" t="str">
        <f t="shared" si="578"/>
        <v>-</v>
      </c>
      <c r="Z955" s="9" t="str">
        <f t="shared" si="578"/>
        <v>-</v>
      </c>
      <c r="AA955" s="9" t="str">
        <f t="shared" si="578"/>
        <v>-</v>
      </c>
      <c r="AB955" s="9" t="str">
        <f t="shared" si="578"/>
        <v>-</v>
      </c>
      <c r="AC955" s="9" t="str">
        <f t="shared" si="578"/>
        <v>-</v>
      </c>
      <c r="AD955" s="9" t="str">
        <f t="shared" si="578"/>
        <v>-</v>
      </c>
      <c r="AE955" s="9" t="str">
        <f t="shared" si="578"/>
        <v>-</v>
      </c>
      <c r="AF955" s="9" t="str">
        <f t="shared" si="578"/>
        <v>-</v>
      </c>
      <c r="AG955" s="9" t="str">
        <f t="shared" si="578"/>
        <v>-</v>
      </c>
      <c r="AH955" s="9" t="str">
        <f t="shared" si="578"/>
        <v>-</v>
      </c>
      <c r="AI955" s="9" t="str">
        <f t="shared" si="578"/>
        <v>-</v>
      </c>
      <c r="AJ955" s="9" t="str">
        <f t="shared" ref="AJ955:BI955" si="579">IF(AJ760="-","-",ABS(AJ760-$BK760))</f>
        <v>-</v>
      </c>
      <c r="AK955" s="9" t="str">
        <f t="shared" si="579"/>
        <v>-</v>
      </c>
      <c r="AL955" s="9" t="str">
        <f t="shared" si="579"/>
        <v>-</v>
      </c>
      <c r="AM955" s="9" t="str">
        <f t="shared" si="579"/>
        <v>-</v>
      </c>
      <c r="AN955" s="9" t="str">
        <f t="shared" si="579"/>
        <v>-</v>
      </c>
      <c r="AO955" s="9" t="str">
        <f t="shared" si="579"/>
        <v>-</v>
      </c>
      <c r="AP955" s="9" t="str">
        <f t="shared" si="579"/>
        <v>-</v>
      </c>
      <c r="AQ955" s="9" t="str">
        <f t="shared" si="579"/>
        <v>-</v>
      </c>
      <c r="AR955" s="9" t="str">
        <f t="shared" si="579"/>
        <v>-</v>
      </c>
      <c r="AS955" s="9" t="str">
        <f t="shared" si="579"/>
        <v>-</v>
      </c>
      <c r="AT955" s="9" t="str">
        <f t="shared" si="579"/>
        <v>-</v>
      </c>
      <c r="AU955" s="9" t="str">
        <f t="shared" si="579"/>
        <v>-</v>
      </c>
      <c r="AV955" s="9" t="str">
        <f t="shared" si="579"/>
        <v>-</v>
      </c>
      <c r="AW955" s="9" t="str">
        <f t="shared" si="579"/>
        <v>-</v>
      </c>
      <c r="AX955" s="9" t="str">
        <f t="shared" si="579"/>
        <v>-</v>
      </c>
      <c r="AY955" s="9" t="str">
        <f t="shared" si="579"/>
        <v>-</v>
      </c>
      <c r="AZ955" s="9" t="str">
        <f t="shared" si="579"/>
        <v>-</v>
      </c>
      <c r="BA955" s="9" t="str">
        <f t="shared" si="579"/>
        <v>-</v>
      </c>
      <c r="BB955" s="9" t="str">
        <f t="shared" si="579"/>
        <v>-</v>
      </c>
      <c r="BC955" s="9" t="str">
        <f t="shared" si="579"/>
        <v>-</v>
      </c>
      <c r="BD955" s="9" t="str">
        <f t="shared" si="579"/>
        <v>-</v>
      </c>
      <c r="BE955" s="9" t="str">
        <f t="shared" si="579"/>
        <v>-</v>
      </c>
      <c r="BF955" s="9" t="str">
        <f t="shared" si="579"/>
        <v>-</v>
      </c>
      <c r="BG955" s="9" t="str">
        <f t="shared" si="579"/>
        <v>-</v>
      </c>
      <c r="BH955" s="9" t="str">
        <f t="shared" si="579"/>
        <v>-</v>
      </c>
      <c r="BI955" s="9" t="str">
        <f t="shared" si="579"/>
        <v>-</v>
      </c>
      <c r="BJ955" s="37"/>
      <c r="BK955" s="34"/>
      <c r="BR955" s="25"/>
      <c r="BS955" s="25"/>
      <c r="BV955" s="25"/>
      <c r="BW955" s="25"/>
      <c r="BX955" s="25"/>
    </row>
    <row r="956" spans="1:76">
      <c r="A956" s="38">
        <f t="shared" si="495"/>
        <v>172</v>
      </c>
      <c r="B956" s="36">
        <f t="shared" si="559"/>
        <v>0</v>
      </c>
      <c r="C956" s="36">
        <f t="shared" si="559"/>
        <v>0</v>
      </c>
      <c r="D956" s="9" t="str">
        <f t="shared" ref="D956:AI956" si="580">IF(D761="-","-",ABS(D761-$BK761))</f>
        <v>-</v>
      </c>
      <c r="E956" s="9" t="str">
        <f t="shared" si="580"/>
        <v>-</v>
      </c>
      <c r="F956" s="9" t="str">
        <f t="shared" si="580"/>
        <v>-</v>
      </c>
      <c r="G956" s="9" t="str">
        <f t="shared" si="580"/>
        <v>-</v>
      </c>
      <c r="H956" s="9" t="str">
        <f t="shared" si="580"/>
        <v>-</v>
      </c>
      <c r="I956" s="9" t="str">
        <f t="shared" si="580"/>
        <v>-</v>
      </c>
      <c r="J956" s="9" t="str">
        <f t="shared" si="580"/>
        <v>-</v>
      </c>
      <c r="K956" s="9" t="str">
        <f t="shared" si="580"/>
        <v>-</v>
      </c>
      <c r="L956" s="9" t="str">
        <f t="shared" si="580"/>
        <v>-</v>
      </c>
      <c r="M956" s="9" t="str">
        <f t="shared" si="580"/>
        <v>-</v>
      </c>
      <c r="N956" s="9" t="str">
        <f t="shared" si="580"/>
        <v>-</v>
      </c>
      <c r="O956" s="9" t="str">
        <f t="shared" si="580"/>
        <v>-</v>
      </c>
      <c r="P956" s="9" t="str">
        <f t="shared" si="580"/>
        <v>-</v>
      </c>
      <c r="Q956" s="9" t="str">
        <f t="shared" si="580"/>
        <v>-</v>
      </c>
      <c r="R956" s="9" t="str">
        <f t="shared" si="580"/>
        <v>-</v>
      </c>
      <c r="S956" s="9" t="str">
        <f t="shared" si="580"/>
        <v>-</v>
      </c>
      <c r="T956" s="9" t="str">
        <f t="shared" si="580"/>
        <v>-</v>
      </c>
      <c r="U956" s="9" t="str">
        <f t="shared" si="580"/>
        <v>-</v>
      </c>
      <c r="V956" s="9" t="str">
        <f t="shared" si="580"/>
        <v>-</v>
      </c>
      <c r="W956" s="9" t="str">
        <f t="shared" si="580"/>
        <v>-</v>
      </c>
      <c r="X956" s="9" t="str">
        <f t="shared" si="580"/>
        <v>-</v>
      </c>
      <c r="Y956" s="9" t="str">
        <f t="shared" si="580"/>
        <v>-</v>
      </c>
      <c r="Z956" s="9" t="str">
        <f t="shared" si="580"/>
        <v>-</v>
      </c>
      <c r="AA956" s="9" t="str">
        <f t="shared" si="580"/>
        <v>-</v>
      </c>
      <c r="AB956" s="9" t="str">
        <f t="shared" si="580"/>
        <v>-</v>
      </c>
      <c r="AC956" s="9" t="str">
        <f t="shared" si="580"/>
        <v>-</v>
      </c>
      <c r="AD956" s="9" t="str">
        <f t="shared" si="580"/>
        <v>-</v>
      </c>
      <c r="AE956" s="9" t="str">
        <f t="shared" si="580"/>
        <v>-</v>
      </c>
      <c r="AF956" s="9" t="str">
        <f t="shared" si="580"/>
        <v>-</v>
      </c>
      <c r="AG956" s="9" t="str">
        <f t="shared" si="580"/>
        <v>-</v>
      </c>
      <c r="AH956" s="9" t="str">
        <f t="shared" si="580"/>
        <v>-</v>
      </c>
      <c r="AI956" s="9" t="str">
        <f t="shared" si="580"/>
        <v>-</v>
      </c>
      <c r="AJ956" s="9" t="str">
        <f t="shared" ref="AJ956:BI956" si="581">IF(AJ761="-","-",ABS(AJ761-$BK761))</f>
        <v>-</v>
      </c>
      <c r="AK956" s="9" t="str">
        <f t="shared" si="581"/>
        <v>-</v>
      </c>
      <c r="AL956" s="9" t="str">
        <f t="shared" si="581"/>
        <v>-</v>
      </c>
      <c r="AM956" s="9" t="str">
        <f t="shared" si="581"/>
        <v>-</v>
      </c>
      <c r="AN956" s="9" t="str">
        <f t="shared" si="581"/>
        <v>-</v>
      </c>
      <c r="AO956" s="9" t="str">
        <f t="shared" si="581"/>
        <v>-</v>
      </c>
      <c r="AP956" s="9" t="str">
        <f t="shared" si="581"/>
        <v>-</v>
      </c>
      <c r="AQ956" s="9" t="str">
        <f t="shared" si="581"/>
        <v>-</v>
      </c>
      <c r="AR956" s="9" t="str">
        <f t="shared" si="581"/>
        <v>-</v>
      </c>
      <c r="AS956" s="9" t="str">
        <f t="shared" si="581"/>
        <v>-</v>
      </c>
      <c r="AT956" s="9" t="str">
        <f t="shared" si="581"/>
        <v>-</v>
      </c>
      <c r="AU956" s="9" t="str">
        <f t="shared" si="581"/>
        <v>-</v>
      </c>
      <c r="AV956" s="9" t="str">
        <f t="shared" si="581"/>
        <v>-</v>
      </c>
      <c r="AW956" s="9" t="str">
        <f t="shared" si="581"/>
        <v>-</v>
      </c>
      <c r="AX956" s="9" t="str">
        <f t="shared" si="581"/>
        <v>-</v>
      </c>
      <c r="AY956" s="9" t="str">
        <f t="shared" si="581"/>
        <v>-</v>
      </c>
      <c r="AZ956" s="9" t="str">
        <f t="shared" si="581"/>
        <v>-</v>
      </c>
      <c r="BA956" s="9" t="str">
        <f t="shared" si="581"/>
        <v>-</v>
      </c>
      <c r="BB956" s="9" t="str">
        <f t="shared" si="581"/>
        <v>-</v>
      </c>
      <c r="BC956" s="9" t="str">
        <f t="shared" si="581"/>
        <v>-</v>
      </c>
      <c r="BD956" s="9" t="str">
        <f t="shared" si="581"/>
        <v>-</v>
      </c>
      <c r="BE956" s="9" t="str">
        <f t="shared" si="581"/>
        <v>-</v>
      </c>
      <c r="BF956" s="9" t="str">
        <f t="shared" si="581"/>
        <v>-</v>
      </c>
      <c r="BG956" s="9" t="str">
        <f t="shared" si="581"/>
        <v>-</v>
      </c>
      <c r="BH956" s="9" t="str">
        <f t="shared" si="581"/>
        <v>-</v>
      </c>
      <c r="BI956" s="9" t="str">
        <f t="shared" si="581"/>
        <v>-</v>
      </c>
      <c r="BJ956" s="37"/>
      <c r="BK956" s="34"/>
      <c r="BR956" s="25"/>
      <c r="BS956" s="25"/>
      <c r="BV956" s="25"/>
      <c r="BW956" s="25"/>
      <c r="BX956" s="25"/>
    </row>
    <row r="957" spans="1:76">
      <c r="A957" s="38">
        <f t="shared" si="495"/>
        <v>173</v>
      </c>
      <c r="B957" s="36">
        <f t="shared" si="559"/>
        <v>0</v>
      </c>
      <c r="C957" s="36">
        <f t="shared" si="559"/>
        <v>0</v>
      </c>
      <c r="D957" s="9" t="str">
        <f t="shared" ref="D957:AI957" si="582">IF(D762="-","-",ABS(D762-$BK762))</f>
        <v>-</v>
      </c>
      <c r="E957" s="9" t="str">
        <f t="shared" si="582"/>
        <v>-</v>
      </c>
      <c r="F957" s="9" t="str">
        <f t="shared" si="582"/>
        <v>-</v>
      </c>
      <c r="G957" s="9" t="str">
        <f t="shared" si="582"/>
        <v>-</v>
      </c>
      <c r="H957" s="9" t="str">
        <f t="shared" si="582"/>
        <v>-</v>
      </c>
      <c r="I957" s="9" t="str">
        <f t="shared" si="582"/>
        <v>-</v>
      </c>
      <c r="J957" s="9" t="str">
        <f t="shared" si="582"/>
        <v>-</v>
      </c>
      <c r="K957" s="9" t="str">
        <f t="shared" si="582"/>
        <v>-</v>
      </c>
      <c r="L957" s="9" t="str">
        <f t="shared" si="582"/>
        <v>-</v>
      </c>
      <c r="M957" s="9" t="str">
        <f t="shared" si="582"/>
        <v>-</v>
      </c>
      <c r="N957" s="9" t="str">
        <f t="shared" si="582"/>
        <v>-</v>
      </c>
      <c r="O957" s="9" t="str">
        <f t="shared" si="582"/>
        <v>-</v>
      </c>
      <c r="P957" s="9" t="str">
        <f t="shared" si="582"/>
        <v>-</v>
      </c>
      <c r="Q957" s="9" t="str">
        <f t="shared" si="582"/>
        <v>-</v>
      </c>
      <c r="R957" s="9" t="str">
        <f t="shared" si="582"/>
        <v>-</v>
      </c>
      <c r="S957" s="9" t="str">
        <f t="shared" si="582"/>
        <v>-</v>
      </c>
      <c r="T957" s="9" t="str">
        <f t="shared" si="582"/>
        <v>-</v>
      </c>
      <c r="U957" s="9" t="str">
        <f t="shared" si="582"/>
        <v>-</v>
      </c>
      <c r="V957" s="9" t="str">
        <f t="shared" si="582"/>
        <v>-</v>
      </c>
      <c r="W957" s="9" t="str">
        <f t="shared" si="582"/>
        <v>-</v>
      </c>
      <c r="X957" s="9" t="str">
        <f t="shared" si="582"/>
        <v>-</v>
      </c>
      <c r="Y957" s="9" t="str">
        <f t="shared" si="582"/>
        <v>-</v>
      </c>
      <c r="Z957" s="9" t="str">
        <f t="shared" si="582"/>
        <v>-</v>
      </c>
      <c r="AA957" s="9" t="str">
        <f t="shared" si="582"/>
        <v>-</v>
      </c>
      <c r="AB957" s="9" t="str">
        <f t="shared" si="582"/>
        <v>-</v>
      </c>
      <c r="AC957" s="9" t="str">
        <f t="shared" si="582"/>
        <v>-</v>
      </c>
      <c r="AD957" s="9" t="str">
        <f t="shared" si="582"/>
        <v>-</v>
      </c>
      <c r="AE957" s="9" t="str">
        <f t="shared" si="582"/>
        <v>-</v>
      </c>
      <c r="AF957" s="9" t="str">
        <f t="shared" si="582"/>
        <v>-</v>
      </c>
      <c r="AG957" s="9" t="str">
        <f t="shared" si="582"/>
        <v>-</v>
      </c>
      <c r="AH957" s="9" t="str">
        <f t="shared" si="582"/>
        <v>-</v>
      </c>
      <c r="AI957" s="9" t="str">
        <f t="shared" si="582"/>
        <v>-</v>
      </c>
      <c r="AJ957" s="9" t="str">
        <f t="shared" ref="AJ957:BI957" si="583">IF(AJ762="-","-",ABS(AJ762-$BK762))</f>
        <v>-</v>
      </c>
      <c r="AK957" s="9" t="str">
        <f t="shared" si="583"/>
        <v>-</v>
      </c>
      <c r="AL957" s="9" t="str">
        <f t="shared" si="583"/>
        <v>-</v>
      </c>
      <c r="AM957" s="9" t="str">
        <f t="shared" si="583"/>
        <v>-</v>
      </c>
      <c r="AN957" s="9" t="str">
        <f t="shared" si="583"/>
        <v>-</v>
      </c>
      <c r="AO957" s="9" t="str">
        <f t="shared" si="583"/>
        <v>-</v>
      </c>
      <c r="AP957" s="9" t="str">
        <f t="shared" si="583"/>
        <v>-</v>
      </c>
      <c r="AQ957" s="9" t="str">
        <f t="shared" si="583"/>
        <v>-</v>
      </c>
      <c r="AR957" s="9" t="str">
        <f t="shared" si="583"/>
        <v>-</v>
      </c>
      <c r="AS957" s="9" t="str">
        <f t="shared" si="583"/>
        <v>-</v>
      </c>
      <c r="AT957" s="9" t="str">
        <f t="shared" si="583"/>
        <v>-</v>
      </c>
      <c r="AU957" s="9" t="str">
        <f t="shared" si="583"/>
        <v>-</v>
      </c>
      <c r="AV957" s="9" t="str">
        <f t="shared" si="583"/>
        <v>-</v>
      </c>
      <c r="AW957" s="9" t="str">
        <f t="shared" si="583"/>
        <v>-</v>
      </c>
      <c r="AX957" s="9" t="str">
        <f t="shared" si="583"/>
        <v>-</v>
      </c>
      <c r="AY957" s="9" t="str">
        <f t="shared" si="583"/>
        <v>-</v>
      </c>
      <c r="AZ957" s="9" t="str">
        <f t="shared" si="583"/>
        <v>-</v>
      </c>
      <c r="BA957" s="9" t="str">
        <f t="shared" si="583"/>
        <v>-</v>
      </c>
      <c r="BB957" s="9" t="str">
        <f t="shared" si="583"/>
        <v>-</v>
      </c>
      <c r="BC957" s="9" t="str">
        <f t="shared" si="583"/>
        <v>-</v>
      </c>
      <c r="BD957" s="9" t="str">
        <f t="shared" si="583"/>
        <v>-</v>
      </c>
      <c r="BE957" s="9" t="str">
        <f t="shared" si="583"/>
        <v>-</v>
      </c>
      <c r="BF957" s="9" t="str">
        <f t="shared" si="583"/>
        <v>-</v>
      </c>
      <c r="BG957" s="9" t="str">
        <f t="shared" si="583"/>
        <v>-</v>
      </c>
      <c r="BH957" s="9" t="str">
        <f t="shared" si="583"/>
        <v>-</v>
      </c>
      <c r="BI957" s="9" t="str">
        <f t="shared" si="583"/>
        <v>-</v>
      </c>
      <c r="BJ957" s="37"/>
      <c r="BK957" s="34"/>
      <c r="BR957" s="25"/>
      <c r="BS957" s="25"/>
      <c r="BV957" s="25"/>
      <c r="BW957" s="25"/>
      <c r="BX957" s="25"/>
    </row>
    <row r="958" spans="1:76">
      <c r="A958" s="38">
        <f t="shared" si="495"/>
        <v>174</v>
      </c>
      <c r="B958" s="36">
        <f t="shared" si="559"/>
        <v>0</v>
      </c>
      <c r="C958" s="36">
        <f t="shared" si="559"/>
        <v>0</v>
      </c>
      <c r="D958" s="9" t="str">
        <f t="shared" ref="D958:AI958" si="584">IF(D763="-","-",ABS(D763-$BK763))</f>
        <v>-</v>
      </c>
      <c r="E958" s="9" t="str">
        <f t="shared" si="584"/>
        <v>-</v>
      </c>
      <c r="F958" s="9" t="str">
        <f t="shared" si="584"/>
        <v>-</v>
      </c>
      <c r="G958" s="9" t="str">
        <f t="shared" si="584"/>
        <v>-</v>
      </c>
      <c r="H958" s="9" t="str">
        <f t="shared" si="584"/>
        <v>-</v>
      </c>
      <c r="I958" s="9" t="str">
        <f t="shared" si="584"/>
        <v>-</v>
      </c>
      <c r="J958" s="9" t="str">
        <f t="shared" si="584"/>
        <v>-</v>
      </c>
      <c r="K958" s="9" t="str">
        <f t="shared" si="584"/>
        <v>-</v>
      </c>
      <c r="L958" s="9" t="str">
        <f t="shared" si="584"/>
        <v>-</v>
      </c>
      <c r="M958" s="9" t="str">
        <f t="shared" si="584"/>
        <v>-</v>
      </c>
      <c r="N958" s="9" t="str">
        <f t="shared" si="584"/>
        <v>-</v>
      </c>
      <c r="O958" s="9" t="str">
        <f t="shared" si="584"/>
        <v>-</v>
      </c>
      <c r="P958" s="9" t="str">
        <f t="shared" si="584"/>
        <v>-</v>
      </c>
      <c r="Q958" s="9" t="str">
        <f t="shared" si="584"/>
        <v>-</v>
      </c>
      <c r="R958" s="9" t="str">
        <f t="shared" si="584"/>
        <v>-</v>
      </c>
      <c r="S958" s="9" t="str">
        <f t="shared" si="584"/>
        <v>-</v>
      </c>
      <c r="T958" s="9" t="str">
        <f t="shared" si="584"/>
        <v>-</v>
      </c>
      <c r="U958" s="9" t="str">
        <f t="shared" si="584"/>
        <v>-</v>
      </c>
      <c r="V958" s="9" t="str">
        <f t="shared" si="584"/>
        <v>-</v>
      </c>
      <c r="W958" s="9" t="str">
        <f t="shared" si="584"/>
        <v>-</v>
      </c>
      <c r="X958" s="9" t="str">
        <f t="shared" si="584"/>
        <v>-</v>
      </c>
      <c r="Y958" s="9" t="str">
        <f t="shared" si="584"/>
        <v>-</v>
      </c>
      <c r="Z958" s="9" t="str">
        <f t="shared" si="584"/>
        <v>-</v>
      </c>
      <c r="AA958" s="9" t="str">
        <f t="shared" si="584"/>
        <v>-</v>
      </c>
      <c r="AB958" s="9" t="str">
        <f t="shared" si="584"/>
        <v>-</v>
      </c>
      <c r="AC958" s="9" t="str">
        <f t="shared" si="584"/>
        <v>-</v>
      </c>
      <c r="AD958" s="9" t="str">
        <f t="shared" si="584"/>
        <v>-</v>
      </c>
      <c r="AE958" s="9" t="str">
        <f t="shared" si="584"/>
        <v>-</v>
      </c>
      <c r="AF958" s="9" t="str">
        <f t="shared" si="584"/>
        <v>-</v>
      </c>
      <c r="AG958" s="9" t="str">
        <f t="shared" si="584"/>
        <v>-</v>
      </c>
      <c r="AH958" s="9" t="str">
        <f t="shared" si="584"/>
        <v>-</v>
      </c>
      <c r="AI958" s="9" t="str">
        <f t="shared" si="584"/>
        <v>-</v>
      </c>
      <c r="AJ958" s="9" t="str">
        <f t="shared" ref="AJ958:BI958" si="585">IF(AJ763="-","-",ABS(AJ763-$BK763))</f>
        <v>-</v>
      </c>
      <c r="AK958" s="9" t="str">
        <f t="shared" si="585"/>
        <v>-</v>
      </c>
      <c r="AL958" s="9" t="str">
        <f t="shared" si="585"/>
        <v>-</v>
      </c>
      <c r="AM958" s="9" t="str">
        <f t="shared" si="585"/>
        <v>-</v>
      </c>
      <c r="AN958" s="9" t="str">
        <f t="shared" si="585"/>
        <v>-</v>
      </c>
      <c r="AO958" s="9" t="str">
        <f t="shared" si="585"/>
        <v>-</v>
      </c>
      <c r="AP958" s="9" t="str">
        <f t="shared" si="585"/>
        <v>-</v>
      </c>
      <c r="AQ958" s="9" t="str">
        <f t="shared" si="585"/>
        <v>-</v>
      </c>
      <c r="AR958" s="9" t="str">
        <f t="shared" si="585"/>
        <v>-</v>
      </c>
      <c r="AS958" s="9" t="str">
        <f t="shared" si="585"/>
        <v>-</v>
      </c>
      <c r="AT958" s="9" t="str">
        <f t="shared" si="585"/>
        <v>-</v>
      </c>
      <c r="AU958" s="9" t="str">
        <f t="shared" si="585"/>
        <v>-</v>
      </c>
      <c r="AV958" s="9" t="str">
        <f t="shared" si="585"/>
        <v>-</v>
      </c>
      <c r="AW958" s="9" t="str">
        <f t="shared" si="585"/>
        <v>-</v>
      </c>
      <c r="AX958" s="9" t="str">
        <f t="shared" si="585"/>
        <v>-</v>
      </c>
      <c r="AY958" s="9" t="str">
        <f t="shared" si="585"/>
        <v>-</v>
      </c>
      <c r="AZ958" s="9" t="str">
        <f t="shared" si="585"/>
        <v>-</v>
      </c>
      <c r="BA958" s="9" t="str">
        <f t="shared" si="585"/>
        <v>-</v>
      </c>
      <c r="BB958" s="9" t="str">
        <f t="shared" si="585"/>
        <v>-</v>
      </c>
      <c r="BC958" s="9" t="str">
        <f t="shared" si="585"/>
        <v>-</v>
      </c>
      <c r="BD958" s="9" t="str">
        <f t="shared" si="585"/>
        <v>-</v>
      </c>
      <c r="BE958" s="9" t="str">
        <f t="shared" si="585"/>
        <v>-</v>
      </c>
      <c r="BF958" s="9" t="str">
        <f t="shared" si="585"/>
        <v>-</v>
      </c>
      <c r="BG958" s="9" t="str">
        <f t="shared" si="585"/>
        <v>-</v>
      </c>
      <c r="BH958" s="9" t="str">
        <f t="shared" si="585"/>
        <v>-</v>
      </c>
      <c r="BI958" s="9" t="str">
        <f t="shared" si="585"/>
        <v>-</v>
      </c>
      <c r="BJ958" s="37"/>
      <c r="BK958" s="34"/>
      <c r="BR958" s="25"/>
      <c r="BS958" s="25"/>
      <c r="BV958" s="25"/>
      <c r="BW958" s="25"/>
      <c r="BX958" s="25"/>
    </row>
    <row r="959" spans="1:76">
      <c r="A959" s="38">
        <f t="shared" si="495"/>
        <v>175</v>
      </c>
      <c r="B959" s="36">
        <f t="shared" si="559"/>
        <v>0</v>
      </c>
      <c r="C959" s="36">
        <f t="shared" si="559"/>
        <v>0</v>
      </c>
      <c r="D959" s="9" t="str">
        <f t="shared" ref="D959:AI959" si="586">IF(D764="-","-",ABS(D764-$BK764))</f>
        <v>-</v>
      </c>
      <c r="E959" s="9" t="str">
        <f t="shared" si="586"/>
        <v>-</v>
      </c>
      <c r="F959" s="9" t="str">
        <f t="shared" si="586"/>
        <v>-</v>
      </c>
      <c r="G959" s="9" t="str">
        <f t="shared" si="586"/>
        <v>-</v>
      </c>
      <c r="H959" s="9" t="str">
        <f t="shared" si="586"/>
        <v>-</v>
      </c>
      <c r="I959" s="9" t="str">
        <f t="shared" si="586"/>
        <v>-</v>
      </c>
      <c r="J959" s="9" t="str">
        <f t="shared" si="586"/>
        <v>-</v>
      </c>
      <c r="K959" s="9" t="str">
        <f t="shared" si="586"/>
        <v>-</v>
      </c>
      <c r="L959" s="9" t="str">
        <f t="shared" si="586"/>
        <v>-</v>
      </c>
      <c r="M959" s="9" t="str">
        <f t="shared" si="586"/>
        <v>-</v>
      </c>
      <c r="N959" s="9" t="str">
        <f t="shared" si="586"/>
        <v>-</v>
      </c>
      <c r="O959" s="9" t="str">
        <f t="shared" si="586"/>
        <v>-</v>
      </c>
      <c r="P959" s="9" t="str">
        <f t="shared" si="586"/>
        <v>-</v>
      </c>
      <c r="Q959" s="9" t="str">
        <f t="shared" si="586"/>
        <v>-</v>
      </c>
      <c r="R959" s="9" t="str">
        <f t="shared" si="586"/>
        <v>-</v>
      </c>
      <c r="S959" s="9" t="str">
        <f t="shared" si="586"/>
        <v>-</v>
      </c>
      <c r="T959" s="9" t="str">
        <f t="shared" si="586"/>
        <v>-</v>
      </c>
      <c r="U959" s="9" t="str">
        <f t="shared" si="586"/>
        <v>-</v>
      </c>
      <c r="V959" s="9" t="str">
        <f t="shared" si="586"/>
        <v>-</v>
      </c>
      <c r="W959" s="9" t="str">
        <f t="shared" si="586"/>
        <v>-</v>
      </c>
      <c r="X959" s="9" t="str">
        <f t="shared" si="586"/>
        <v>-</v>
      </c>
      <c r="Y959" s="9" t="str">
        <f t="shared" si="586"/>
        <v>-</v>
      </c>
      <c r="Z959" s="9" t="str">
        <f t="shared" si="586"/>
        <v>-</v>
      </c>
      <c r="AA959" s="9" t="str">
        <f t="shared" si="586"/>
        <v>-</v>
      </c>
      <c r="AB959" s="9" t="str">
        <f t="shared" si="586"/>
        <v>-</v>
      </c>
      <c r="AC959" s="9" t="str">
        <f t="shared" si="586"/>
        <v>-</v>
      </c>
      <c r="AD959" s="9" t="str">
        <f t="shared" si="586"/>
        <v>-</v>
      </c>
      <c r="AE959" s="9" t="str">
        <f t="shared" si="586"/>
        <v>-</v>
      </c>
      <c r="AF959" s="9" t="str">
        <f t="shared" si="586"/>
        <v>-</v>
      </c>
      <c r="AG959" s="9" t="str">
        <f t="shared" si="586"/>
        <v>-</v>
      </c>
      <c r="AH959" s="9" t="str">
        <f t="shared" si="586"/>
        <v>-</v>
      </c>
      <c r="AI959" s="9" t="str">
        <f t="shared" si="586"/>
        <v>-</v>
      </c>
      <c r="AJ959" s="9" t="str">
        <f t="shared" ref="AJ959:BI959" si="587">IF(AJ764="-","-",ABS(AJ764-$BK764))</f>
        <v>-</v>
      </c>
      <c r="AK959" s="9" t="str">
        <f t="shared" si="587"/>
        <v>-</v>
      </c>
      <c r="AL959" s="9" t="str">
        <f t="shared" si="587"/>
        <v>-</v>
      </c>
      <c r="AM959" s="9" t="str">
        <f t="shared" si="587"/>
        <v>-</v>
      </c>
      <c r="AN959" s="9" t="str">
        <f t="shared" si="587"/>
        <v>-</v>
      </c>
      <c r="AO959" s="9" t="str">
        <f t="shared" si="587"/>
        <v>-</v>
      </c>
      <c r="AP959" s="9" t="str">
        <f t="shared" si="587"/>
        <v>-</v>
      </c>
      <c r="AQ959" s="9" t="str">
        <f t="shared" si="587"/>
        <v>-</v>
      </c>
      <c r="AR959" s="9" t="str">
        <f t="shared" si="587"/>
        <v>-</v>
      </c>
      <c r="AS959" s="9" t="str">
        <f t="shared" si="587"/>
        <v>-</v>
      </c>
      <c r="AT959" s="9" t="str">
        <f t="shared" si="587"/>
        <v>-</v>
      </c>
      <c r="AU959" s="9" t="str">
        <f t="shared" si="587"/>
        <v>-</v>
      </c>
      <c r="AV959" s="9" t="str">
        <f t="shared" si="587"/>
        <v>-</v>
      </c>
      <c r="AW959" s="9" t="str">
        <f t="shared" si="587"/>
        <v>-</v>
      </c>
      <c r="AX959" s="9" t="str">
        <f t="shared" si="587"/>
        <v>-</v>
      </c>
      <c r="AY959" s="9" t="str">
        <f t="shared" si="587"/>
        <v>-</v>
      </c>
      <c r="AZ959" s="9" t="str">
        <f t="shared" si="587"/>
        <v>-</v>
      </c>
      <c r="BA959" s="9" t="str">
        <f t="shared" si="587"/>
        <v>-</v>
      </c>
      <c r="BB959" s="9" t="str">
        <f t="shared" si="587"/>
        <v>-</v>
      </c>
      <c r="BC959" s="9" t="str">
        <f t="shared" si="587"/>
        <v>-</v>
      </c>
      <c r="BD959" s="9" t="str">
        <f t="shared" si="587"/>
        <v>-</v>
      </c>
      <c r="BE959" s="9" t="str">
        <f t="shared" si="587"/>
        <v>-</v>
      </c>
      <c r="BF959" s="9" t="str">
        <f t="shared" si="587"/>
        <v>-</v>
      </c>
      <c r="BG959" s="9" t="str">
        <f t="shared" si="587"/>
        <v>-</v>
      </c>
      <c r="BH959" s="9" t="str">
        <f t="shared" si="587"/>
        <v>-</v>
      </c>
      <c r="BI959" s="9" t="str">
        <f t="shared" si="587"/>
        <v>-</v>
      </c>
      <c r="BJ959" s="37"/>
      <c r="BK959" s="34"/>
      <c r="BR959" s="25"/>
      <c r="BS959" s="25"/>
      <c r="BV959" s="25"/>
      <c r="BW959" s="25"/>
      <c r="BX959" s="25"/>
    </row>
    <row r="960" spans="1:76">
      <c r="A960" s="38">
        <f t="shared" si="495"/>
        <v>176</v>
      </c>
      <c r="B960" s="36">
        <f t="shared" si="559"/>
        <v>0</v>
      </c>
      <c r="C960" s="36">
        <f t="shared" si="559"/>
        <v>0</v>
      </c>
      <c r="D960" s="9" t="str">
        <f t="shared" ref="D960:AI960" si="588">IF(D765="-","-",ABS(D765-$BK765))</f>
        <v>-</v>
      </c>
      <c r="E960" s="9" t="str">
        <f t="shared" si="588"/>
        <v>-</v>
      </c>
      <c r="F960" s="9" t="str">
        <f t="shared" si="588"/>
        <v>-</v>
      </c>
      <c r="G960" s="9" t="str">
        <f t="shared" si="588"/>
        <v>-</v>
      </c>
      <c r="H960" s="9" t="str">
        <f t="shared" si="588"/>
        <v>-</v>
      </c>
      <c r="I960" s="9" t="str">
        <f t="shared" si="588"/>
        <v>-</v>
      </c>
      <c r="J960" s="9" t="str">
        <f t="shared" si="588"/>
        <v>-</v>
      </c>
      <c r="K960" s="9" t="str">
        <f t="shared" si="588"/>
        <v>-</v>
      </c>
      <c r="L960" s="9" t="str">
        <f t="shared" si="588"/>
        <v>-</v>
      </c>
      <c r="M960" s="9" t="str">
        <f t="shared" si="588"/>
        <v>-</v>
      </c>
      <c r="N960" s="9" t="str">
        <f t="shared" si="588"/>
        <v>-</v>
      </c>
      <c r="O960" s="9" t="str">
        <f t="shared" si="588"/>
        <v>-</v>
      </c>
      <c r="P960" s="9" t="str">
        <f t="shared" si="588"/>
        <v>-</v>
      </c>
      <c r="Q960" s="9" t="str">
        <f t="shared" si="588"/>
        <v>-</v>
      </c>
      <c r="R960" s="9" t="str">
        <f t="shared" si="588"/>
        <v>-</v>
      </c>
      <c r="S960" s="9" t="str">
        <f t="shared" si="588"/>
        <v>-</v>
      </c>
      <c r="T960" s="9" t="str">
        <f t="shared" si="588"/>
        <v>-</v>
      </c>
      <c r="U960" s="9" t="str">
        <f t="shared" si="588"/>
        <v>-</v>
      </c>
      <c r="V960" s="9" t="str">
        <f t="shared" si="588"/>
        <v>-</v>
      </c>
      <c r="W960" s="9" t="str">
        <f t="shared" si="588"/>
        <v>-</v>
      </c>
      <c r="X960" s="9" t="str">
        <f t="shared" si="588"/>
        <v>-</v>
      </c>
      <c r="Y960" s="9" t="str">
        <f t="shared" si="588"/>
        <v>-</v>
      </c>
      <c r="Z960" s="9" t="str">
        <f t="shared" si="588"/>
        <v>-</v>
      </c>
      <c r="AA960" s="9" t="str">
        <f t="shared" si="588"/>
        <v>-</v>
      </c>
      <c r="AB960" s="9" t="str">
        <f t="shared" si="588"/>
        <v>-</v>
      </c>
      <c r="AC960" s="9" t="str">
        <f t="shared" si="588"/>
        <v>-</v>
      </c>
      <c r="AD960" s="9" t="str">
        <f t="shared" si="588"/>
        <v>-</v>
      </c>
      <c r="AE960" s="9" t="str">
        <f t="shared" si="588"/>
        <v>-</v>
      </c>
      <c r="AF960" s="9" t="str">
        <f t="shared" si="588"/>
        <v>-</v>
      </c>
      <c r="AG960" s="9" t="str">
        <f t="shared" si="588"/>
        <v>-</v>
      </c>
      <c r="AH960" s="9" t="str">
        <f t="shared" si="588"/>
        <v>-</v>
      </c>
      <c r="AI960" s="9" t="str">
        <f t="shared" si="588"/>
        <v>-</v>
      </c>
      <c r="AJ960" s="9" t="str">
        <f t="shared" ref="AJ960:BI960" si="589">IF(AJ765="-","-",ABS(AJ765-$BK765))</f>
        <v>-</v>
      </c>
      <c r="AK960" s="9" t="str">
        <f t="shared" si="589"/>
        <v>-</v>
      </c>
      <c r="AL960" s="9" t="str">
        <f t="shared" si="589"/>
        <v>-</v>
      </c>
      <c r="AM960" s="9" t="str">
        <f t="shared" si="589"/>
        <v>-</v>
      </c>
      <c r="AN960" s="9" t="str">
        <f t="shared" si="589"/>
        <v>-</v>
      </c>
      <c r="AO960" s="9" t="str">
        <f t="shared" si="589"/>
        <v>-</v>
      </c>
      <c r="AP960" s="9" t="str">
        <f t="shared" si="589"/>
        <v>-</v>
      </c>
      <c r="AQ960" s="9" t="str">
        <f t="shared" si="589"/>
        <v>-</v>
      </c>
      <c r="AR960" s="9" t="str">
        <f t="shared" si="589"/>
        <v>-</v>
      </c>
      <c r="AS960" s="9" t="str">
        <f t="shared" si="589"/>
        <v>-</v>
      </c>
      <c r="AT960" s="9" t="str">
        <f t="shared" si="589"/>
        <v>-</v>
      </c>
      <c r="AU960" s="9" t="str">
        <f t="shared" si="589"/>
        <v>-</v>
      </c>
      <c r="AV960" s="9" t="str">
        <f t="shared" si="589"/>
        <v>-</v>
      </c>
      <c r="AW960" s="9" t="str">
        <f t="shared" si="589"/>
        <v>-</v>
      </c>
      <c r="AX960" s="9" t="str">
        <f t="shared" si="589"/>
        <v>-</v>
      </c>
      <c r="AY960" s="9" t="str">
        <f t="shared" si="589"/>
        <v>-</v>
      </c>
      <c r="AZ960" s="9" t="str">
        <f t="shared" si="589"/>
        <v>-</v>
      </c>
      <c r="BA960" s="9" t="str">
        <f t="shared" si="589"/>
        <v>-</v>
      </c>
      <c r="BB960" s="9" t="str">
        <f t="shared" si="589"/>
        <v>-</v>
      </c>
      <c r="BC960" s="9" t="str">
        <f t="shared" si="589"/>
        <v>-</v>
      </c>
      <c r="BD960" s="9" t="str">
        <f t="shared" si="589"/>
        <v>-</v>
      </c>
      <c r="BE960" s="9" t="str">
        <f t="shared" si="589"/>
        <v>-</v>
      </c>
      <c r="BF960" s="9" t="str">
        <f t="shared" si="589"/>
        <v>-</v>
      </c>
      <c r="BG960" s="9" t="str">
        <f t="shared" si="589"/>
        <v>-</v>
      </c>
      <c r="BH960" s="9" t="str">
        <f t="shared" si="589"/>
        <v>-</v>
      </c>
      <c r="BI960" s="9" t="str">
        <f t="shared" si="589"/>
        <v>-</v>
      </c>
      <c r="BJ960" s="37"/>
      <c r="BK960" s="34"/>
      <c r="BR960" s="25"/>
      <c r="BS960" s="25"/>
      <c r="BV960" s="25"/>
      <c r="BW960" s="25"/>
      <c r="BX960" s="25"/>
    </row>
    <row r="961" spans="1:76">
      <c r="A961" s="38">
        <f t="shared" si="495"/>
        <v>177</v>
      </c>
      <c r="B961" s="36">
        <f t="shared" si="559"/>
        <v>0</v>
      </c>
      <c r="C961" s="36">
        <f t="shared" si="559"/>
        <v>0</v>
      </c>
      <c r="D961" s="9" t="str">
        <f t="shared" ref="D961:AI961" si="590">IF(D766="-","-",ABS(D766-$BK766))</f>
        <v>-</v>
      </c>
      <c r="E961" s="9" t="str">
        <f t="shared" si="590"/>
        <v>-</v>
      </c>
      <c r="F961" s="9" t="str">
        <f t="shared" si="590"/>
        <v>-</v>
      </c>
      <c r="G961" s="9" t="str">
        <f t="shared" si="590"/>
        <v>-</v>
      </c>
      <c r="H961" s="9" t="str">
        <f t="shared" si="590"/>
        <v>-</v>
      </c>
      <c r="I961" s="9" t="str">
        <f t="shared" si="590"/>
        <v>-</v>
      </c>
      <c r="J961" s="9" t="str">
        <f t="shared" si="590"/>
        <v>-</v>
      </c>
      <c r="K961" s="9" t="str">
        <f t="shared" si="590"/>
        <v>-</v>
      </c>
      <c r="L961" s="9" t="str">
        <f t="shared" si="590"/>
        <v>-</v>
      </c>
      <c r="M961" s="9" t="str">
        <f t="shared" si="590"/>
        <v>-</v>
      </c>
      <c r="N961" s="9" t="str">
        <f t="shared" si="590"/>
        <v>-</v>
      </c>
      <c r="O961" s="9" t="str">
        <f t="shared" si="590"/>
        <v>-</v>
      </c>
      <c r="P961" s="9" t="str">
        <f t="shared" si="590"/>
        <v>-</v>
      </c>
      <c r="Q961" s="9" t="str">
        <f t="shared" si="590"/>
        <v>-</v>
      </c>
      <c r="R961" s="9" t="str">
        <f t="shared" si="590"/>
        <v>-</v>
      </c>
      <c r="S961" s="9" t="str">
        <f t="shared" si="590"/>
        <v>-</v>
      </c>
      <c r="T961" s="9" t="str">
        <f t="shared" si="590"/>
        <v>-</v>
      </c>
      <c r="U961" s="9" t="str">
        <f t="shared" si="590"/>
        <v>-</v>
      </c>
      <c r="V961" s="9" t="str">
        <f t="shared" si="590"/>
        <v>-</v>
      </c>
      <c r="W961" s="9" t="str">
        <f t="shared" si="590"/>
        <v>-</v>
      </c>
      <c r="X961" s="9" t="str">
        <f t="shared" si="590"/>
        <v>-</v>
      </c>
      <c r="Y961" s="9" t="str">
        <f t="shared" si="590"/>
        <v>-</v>
      </c>
      <c r="Z961" s="9" t="str">
        <f t="shared" si="590"/>
        <v>-</v>
      </c>
      <c r="AA961" s="9" t="str">
        <f t="shared" si="590"/>
        <v>-</v>
      </c>
      <c r="AB961" s="9" t="str">
        <f t="shared" si="590"/>
        <v>-</v>
      </c>
      <c r="AC961" s="9" t="str">
        <f t="shared" si="590"/>
        <v>-</v>
      </c>
      <c r="AD961" s="9" t="str">
        <f t="shared" si="590"/>
        <v>-</v>
      </c>
      <c r="AE961" s="9" t="str">
        <f t="shared" si="590"/>
        <v>-</v>
      </c>
      <c r="AF961" s="9" t="str">
        <f t="shared" si="590"/>
        <v>-</v>
      </c>
      <c r="AG961" s="9" t="str">
        <f t="shared" si="590"/>
        <v>-</v>
      </c>
      <c r="AH961" s="9" t="str">
        <f t="shared" si="590"/>
        <v>-</v>
      </c>
      <c r="AI961" s="9" t="str">
        <f t="shared" si="590"/>
        <v>-</v>
      </c>
      <c r="AJ961" s="9" t="str">
        <f t="shared" ref="AJ961:BI961" si="591">IF(AJ766="-","-",ABS(AJ766-$BK766))</f>
        <v>-</v>
      </c>
      <c r="AK961" s="9" t="str">
        <f t="shared" si="591"/>
        <v>-</v>
      </c>
      <c r="AL961" s="9" t="str">
        <f t="shared" si="591"/>
        <v>-</v>
      </c>
      <c r="AM961" s="9" t="str">
        <f t="shared" si="591"/>
        <v>-</v>
      </c>
      <c r="AN961" s="9" t="str">
        <f t="shared" si="591"/>
        <v>-</v>
      </c>
      <c r="AO961" s="9" t="str">
        <f t="shared" si="591"/>
        <v>-</v>
      </c>
      <c r="AP961" s="9" t="str">
        <f t="shared" si="591"/>
        <v>-</v>
      </c>
      <c r="AQ961" s="9" t="str">
        <f t="shared" si="591"/>
        <v>-</v>
      </c>
      <c r="AR961" s="9" t="str">
        <f t="shared" si="591"/>
        <v>-</v>
      </c>
      <c r="AS961" s="9" t="str">
        <f t="shared" si="591"/>
        <v>-</v>
      </c>
      <c r="AT961" s="9" t="str">
        <f t="shared" si="591"/>
        <v>-</v>
      </c>
      <c r="AU961" s="9" t="str">
        <f t="shared" si="591"/>
        <v>-</v>
      </c>
      <c r="AV961" s="9" t="str">
        <f t="shared" si="591"/>
        <v>-</v>
      </c>
      <c r="AW961" s="9" t="str">
        <f t="shared" si="591"/>
        <v>-</v>
      </c>
      <c r="AX961" s="9" t="str">
        <f t="shared" si="591"/>
        <v>-</v>
      </c>
      <c r="AY961" s="9" t="str">
        <f t="shared" si="591"/>
        <v>-</v>
      </c>
      <c r="AZ961" s="9" t="str">
        <f t="shared" si="591"/>
        <v>-</v>
      </c>
      <c r="BA961" s="9" t="str">
        <f t="shared" si="591"/>
        <v>-</v>
      </c>
      <c r="BB961" s="9" t="str">
        <f t="shared" si="591"/>
        <v>-</v>
      </c>
      <c r="BC961" s="9" t="str">
        <f t="shared" si="591"/>
        <v>-</v>
      </c>
      <c r="BD961" s="9" t="str">
        <f t="shared" si="591"/>
        <v>-</v>
      </c>
      <c r="BE961" s="9" t="str">
        <f t="shared" si="591"/>
        <v>-</v>
      </c>
      <c r="BF961" s="9" t="str">
        <f t="shared" si="591"/>
        <v>-</v>
      </c>
      <c r="BG961" s="9" t="str">
        <f t="shared" si="591"/>
        <v>-</v>
      </c>
      <c r="BH961" s="9" t="str">
        <f t="shared" si="591"/>
        <v>-</v>
      </c>
      <c r="BI961" s="9" t="str">
        <f t="shared" si="591"/>
        <v>-</v>
      </c>
      <c r="BJ961" s="37"/>
      <c r="BK961" s="34"/>
      <c r="BR961" s="25"/>
      <c r="BS961" s="25"/>
      <c r="BV961" s="25"/>
      <c r="BW961" s="25"/>
      <c r="BX961" s="25"/>
    </row>
    <row r="962" spans="1:76">
      <c r="A962" s="38">
        <f t="shared" si="495"/>
        <v>178</v>
      </c>
      <c r="B962" s="36">
        <f t="shared" ref="B962:C976" si="592">B180</f>
        <v>0</v>
      </c>
      <c r="C962" s="36">
        <f t="shared" si="592"/>
        <v>0</v>
      </c>
      <c r="D962" s="9" t="str">
        <f t="shared" ref="D962:AI962" si="593">IF(D767="-","-",ABS(D767-$BK767))</f>
        <v>-</v>
      </c>
      <c r="E962" s="9" t="str">
        <f t="shared" si="593"/>
        <v>-</v>
      </c>
      <c r="F962" s="9" t="str">
        <f t="shared" si="593"/>
        <v>-</v>
      </c>
      <c r="G962" s="9" t="str">
        <f t="shared" si="593"/>
        <v>-</v>
      </c>
      <c r="H962" s="9" t="str">
        <f t="shared" si="593"/>
        <v>-</v>
      </c>
      <c r="I962" s="9" t="str">
        <f t="shared" si="593"/>
        <v>-</v>
      </c>
      <c r="J962" s="9" t="str">
        <f t="shared" si="593"/>
        <v>-</v>
      </c>
      <c r="K962" s="9" t="str">
        <f t="shared" si="593"/>
        <v>-</v>
      </c>
      <c r="L962" s="9" t="str">
        <f t="shared" si="593"/>
        <v>-</v>
      </c>
      <c r="M962" s="9" t="str">
        <f t="shared" si="593"/>
        <v>-</v>
      </c>
      <c r="N962" s="9" t="str">
        <f t="shared" si="593"/>
        <v>-</v>
      </c>
      <c r="O962" s="9" t="str">
        <f t="shared" si="593"/>
        <v>-</v>
      </c>
      <c r="P962" s="9" t="str">
        <f t="shared" si="593"/>
        <v>-</v>
      </c>
      <c r="Q962" s="9" t="str">
        <f t="shared" si="593"/>
        <v>-</v>
      </c>
      <c r="R962" s="9" t="str">
        <f t="shared" si="593"/>
        <v>-</v>
      </c>
      <c r="S962" s="9" t="str">
        <f t="shared" si="593"/>
        <v>-</v>
      </c>
      <c r="T962" s="9" t="str">
        <f t="shared" si="593"/>
        <v>-</v>
      </c>
      <c r="U962" s="9" t="str">
        <f t="shared" si="593"/>
        <v>-</v>
      </c>
      <c r="V962" s="9" t="str">
        <f t="shared" si="593"/>
        <v>-</v>
      </c>
      <c r="W962" s="9" t="str">
        <f t="shared" si="593"/>
        <v>-</v>
      </c>
      <c r="X962" s="9" t="str">
        <f t="shared" si="593"/>
        <v>-</v>
      </c>
      <c r="Y962" s="9" t="str">
        <f t="shared" si="593"/>
        <v>-</v>
      </c>
      <c r="Z962" s="9" t="str">
        <f t="shared" si="593"/>
        <v>-</v>
      </c>
      <c r="AA962" s="9" t="str">
        <f t="shared" si="593"/>
        <v>-</v>
      </c>
      <c r="AB962" s="9" t="str">
        <f t="shared" si="593"/>
        <v>-</v>
      </c>
      <c r="AC962" s="9" t="str">
        <f t="shared" si="593"/>
        <v>-</v>
      </c>
      <c r="AD962" s="9" t="str">
        <f t="shared" si="593"/>
        <v>-</v>
      </c>
      <c r="AE962" s="9" t="str">
        <f t="shared" si="593"/>
        <v>-</v>
      </c>
      <c r="AF962" s="9" t="str">
        <f t="shared" si="593"/>
        <v>-</v>
      </c>
      <c r="AG962" s="9" t="str">
        <f t="shared" si="593"/>
        <v>-</v>
      </c>
      <c r="AH962" s="9" t="str">
        <f t="shared" si="593"/>
        <v>-</v>
      </c>
      <c r="AI962" s="9" t="str">
        <f t="shared" si="593"/>
        <v>-</v>
      </c>
      <c r="AJ962" s="9" t="str">
        <f t="shared" ref="AJ962:BI962" si="594">IF(AJ767="-","-",ABS(AJ767-$BK767))</f>
        <v>-</v>
      </c>
      <c r="AK962" s="9" t="str">
        <f t="shared" si="594"/>
        <v>-</v>
      </c>
      <c r="AL962" s="9" t="str">
        <f t="shared" si="594"/>
        <v>-</v>
      </c>
      <c r="AM962" s="9" t="str">
        <f t="shared" si="594"/>
        <v>-</v>
      </c>
      <c r="AN962" s="9" t="str">
        <f t="shared" si="594"/>
        <v>-</v>
      </c>
      <c r="AO962" s="9" t="str">
        <f t="shared" si="594"/>
        <v>-</v>
      </c>
      <c r="AP962" s="9" t="str">
        <f t="shared" si="594"/>
        <v>-</v>
      </c>
      <c r="AQ962" s="9" t="str">
        <f t="shared" si="594"/>
        <v>-</v>
      </c>
      <c r="AR962" s="9" t="str">
        <f t="shared" si="594"/>
        <v>-</v>
      </c>
      <c r="AS962" s="9" t="str">
        <f t="shared" si="594"/>
        <v>-</v>
      </c>
      <c r="AT962" s="9" t="str">
        <f t="shared" si="594"/>
        <v>-</v>
      </c>
      <c r="AU962" s="9" t="str">
        <f t="shared" si="594"/>
        <v>-</v>
      </c>
      <c r="AV962" s="9" t="str">
        <f t="shared" si="594"/>
        <v>-</v>
      </c>
      <c r="AW962" s="9" t="str">
        <f t="shared" si="594"/>
        <v>-</v>
      </c>
      <c r="AX962" s="9" t="str">
        <f t="shared" si="594"/>
        <v>-</v>
      </c>
      <c r="AY962" s="9" t="str">
        <f t="shared" si="594"/>
        <v>-</v>
      </c>
      <c r="AZ962" s="9" t="str">
        <f t="shared" si="594"/>
        <v>-</v>
      </c>
      <c r="BA962" s="9" t="str">
        <f t="shared" si="594"/>
        <v>-</v>
      </c>
      <c r="BB962" s="9" t="str">
        <f t="shared" si="594"/>
        <v>-</v>
      </c>
      <c r="BC962" s="9" t="str">
        <f t="shared" si="594"/>
        <v>-</v>
      </c>
      <c r="BD962" s="9" t="str">
        <f t="shared" si="594"/>
        <v>-</v>
      </c>
      <c r="BE962" s="9" t="str">
        <f t="shared" si="594"/>
        <v>-</v>
      </c>
      <c r="BF962" s="9" t="str">
        <f t="shared" si="594"/>
        <v>-</v>
      </c>
      <c r="BG962" s="9" t="str">
        <f t="shared" si="594"/>
        <v>-</v>
      </c>
      <c r="BH962" s="9" t="str">
        <f t="shared" si="594"/>
        <v>-</v>
      </c>
      <c r="BI962" s="9" t="str">
        <f t="shared" si="594"/>
        <v>-</v>
      </c>
      <c r="BJ962" s="37"/>
      <c r="BK962" s="34"/>
      <c r="BR962" s="25"/>
      <c r="BS962" s="25"/>
      <c r="BV962" s="25"/>
      <c r="BW962" s="25"/>
      <c r="BX962" s="25"/>
    </row>
    <row r="963" spans="1:76">
      <c r="A963" s="38">
        <f t="shared" si="495"/>
        <v>179</v>
      </c>
      <c r="B963" s="36">
        <f t="shared" si="592"/>
        <v>0</v>
      </c>
      <c r="C963" s="36">
        <f t="shared" si="592"/>
        <v>0</v>
      </c>
      <c r="D963" s="9" t="str">
        <f t="shared" ref="D963:AI963" si="595">IF(D768="-","-",ABS(D768-$BK768))</f>
        <v>-</v>
      </c>
      <c r="E963" s="9" t="str">
        <f t="shared" si="595"/>
        <v>-</v>
      </c>
      <c r="F963" s="9" t="str">
        <f t="shared" si="595"/>
        <v>-</v>
      </c>
      <c r="G963" s="9" t="str">
        <f t="shared" si="595"/>
        <v>-</v>
      </c>
      <c r="H963" s="9" t="str">
        <f t="shared" si="595"/>
        <v>-</v>
      </c>
      <c r="I963" s="9" t="str">
        <f t="shared" si="595"/>
        <v>-</v>
      </c>
      <c r="J963" s="9" t="str">
        <f t="shared" si="595"/>
        <v>-</v>
      </c>
      <c r="K963" s="9" t="str">
        <f t="shared" si="595"/>
        <v>-</v>
      </c>
      <c r="L963" s="9" t="str">
        <f t="shared" si="595"/>
        <v>-</v>
      </c>
      <c r="M963" s="9" t="str">
        <f t="shared" si="595"/>
        <v>-</v>
      </c>
      <c r="N963" s="9" t="str">
        <f t="shared" si="595"/>
        <v>-</v>
      </c>
      <c r="O963" s="9" t="str">
        <f t="shared" si="595"/>
        <v>-</v>
      </c>
      <c r="P963" s="9" t="str">
        <f t="shared" si="595"/>
        <v>-</v>
      </c>
      <c r="Q963" s="9" t="str">
        <f t="shared" si="595"/>
        <v>-</v>
      </c>
      <c r="R963" s="9" t="str">
        <f t="shared" si="595"/>
        <v>-</v>
      </c>
      <c r="S963" s="9" t="str">
        <f t="shared" si="595"/>
        <v>-</v>
      </c>
      <c r="T963" s="9" t="str">
        <f t="shared" si="595"/>
        <v>-</v>
      </c>
      <c r="U963" s="9" t="str">
        <f t="shared" si="595"/>
        <v>-</v>
      </c>
      <c r="V963" s="9" t="str">
        <f t="shared" si="595"/>
        <v>-</v>
      </c>
      <c r="W963" s="9" t="str">
        <f t="shared" si="595"/>
        <v>-</v>
      </c>
      <c r="X963" s="9" t="str">
        <f t="shared" si="595"/>
        <v>-</v>
      </c>
      <c r="Y963" s="9" t="str">
        <f t="shared" si="595"/>
        <v>-</v>
      </c>
      <c r="Z963" s="9" t="str">
        <f t="shared" si="595"/>
        <v>-</v>
      </c>
      <c r="AA963" s="9" t="str">
        <f t="shared" si="595"/>
        <v>-</v>
      </c>
      <c r="AB963" s="9" t="str">
        <f t="shared" si="595"/>
        <v>-</v>
      </c>
      <c r="AC963" s="9" t="str">
        <f t="shared" si="595"/>
        <v>-</v>
      </c>
      <c r="AD963" s="9" t="str">
        <f t="shared" si="595"/>
        <v>-</v>
      </c>
      <c r="AE963" s="9" t="str">
        <f t="shared" si="595"/>
        <v>-</v>
      </c>
      <c r="AF963" s="9" t="str">
        <f t="shared" si="595"/>
        <v>-</v>
      </c>
      <c r="AG963" s="9" t="str">
        <f t="shared" si="595"/>
        <v>-</v>
      </c>
      <c r="AH963" s="9" t="str">
        <f t="shared" si="595"/>
        <v>-</v>
      </c>
      <c r="AI963" s="9" t="str">
        <f t="shared" si="595"/>
        <v>-</v>
      </c>
      <c r="AJ963" s="9" t="str">
        <f t="shared" ref="AJ963:BI963" si="596">IF(AJ768="-","-",ABS(AJ768-$BK768))</f>
        <v>-</v>
      </c>
      <c r="AK963" s="9" t="str">
        <f t="shared" si="596"/>
        <v>-</v>
      </c>
      <c r="AL963" s="9" t="str">
        <f t="shared" si="596"/>
        <v>-</v>
      </c>
      <c r="AM963" s="9" t="str">
        <f t="shared" si="596"/>
        <v>-</v>
      </c>
      <c r="AN963" s="9" t="str">
        <f t="shared" si="596"/>
        <v>-</v>
      </c>
      <c r="AO963" s="9" t="str">
        <f t="shared" si="596"/>
        <v>-</v>
      </c>
      <c r="AP963" s="9" t="str">
        <f t="shared" si="596"/>
        <v>-</v>
      </c>
      <c r="AQ963" s="9" t="str">
        <f t="shared" si="596"/>
        <v>-</v>
      </c>
      <c r="AR963" s="9" t="str">
        <f t="shared" si="596"/>
        <v>-</v>
      </c>
      <c r="AS963" s="9" t="str">
        <f t="shared" si="596"/>
        <v>-</v>
      </c>
      <c r="AT963" s="9" t="str">
        <f t="shared" si="596"/>
        <v>-</v>
      </c>
      <c r="AU963" s="9" t="str">
        <f t="shared" si="596"/>
        <v>-</v>
      </c>
      <c r="AV963" s="9" t="str">
        <f t="shared" si="596"/>
        <v>-</v>
      </c>
      <c r="AW963" s="9" t="str">
        <f t="shared" si="596"/>
        <v>-</v>
      </c>
      <c r="AX963" s="9" t="str">
        <f t="shared" si="596"/>
        <v>-</v>
      </c>
      <c r="AY963" s="9" t="str">
        <f t="shared" si="596"/>
        <v>-</v>
      </c>
      <c r="AZ963" s="9" t="str">
        <f t="shared" si="596"/>
        <v>-</v>
      </c>
      <c r="BA963" s="9" t="str">
        <f t="shared" si="596"/>
        <v>-</v>
      </c>
      <c r="BB963" s="9" t="str">
        <f t="shared" si="596"/>
        <v>-</v>
      </c>
      <c r="BC963" s="9" t="str">
        <f t="shared" si="596"/>
        <v>-</v>
      </c>
      <c r="BD963" s="9" t="str">
        <f t="shared" si="596"/>
        <v>-</v>
      </c>
      <c r="BE963" s="9" t="str">
        <f t="shared" si="596"/>
        <v>-</v>
      </c>
      <c r="BF963" s="9" t="str">
        <f t="shared" si="596"/>
        <v>-</v>
      </c>
      <c r="BG963" s="9" t="str">
        <f t="shared" si="596"/>
        <v>-</v>
      </c>
      <c r="BH963" s="9" t="str">
        <f t="shared" si="596"/>
        <v>-</v>
      </c>
      <c r="BI963" s="9" t="str">
        <f t="shared" si="596"/>
        <v>-</v>
      </c>
      <c r="BJ963" s="37"/>
      <c r="BK963" s="34"/>
      <c r="BR963" s="25"/>
      <c r="BS963" s="25"/>
      <c r="BV963" s="25"/>
      <c r="BW963" s="25"/>
      <c r="BX963" s="25"/>
    </row>
    <row r="964" spans="1:76">
      <c r="A964" s="38">
        <f t="shared" si="495"/>
        <v>180</v>
      </c>
      <c r="B964" s="36">
        <f t="shared" si="592"/>
        <v>0</v>
      </c>
      <c r="C964" s="36">
        <f t="shared" si="592"/>
        <v>0</v>
      </c>
      <c r="D964" s="9" t="str">
        <f t="shared" ref="D964:AI964" si="597">IF(D769="-","-",ABS(D769-$BK769))</f>
        <v>-</v>
      </c>
      <c r="E964" s="9" t="str">
        <f t="shared" si="597"/>
        <v>-</v>
      </c>
      <c r="F964" s="9" t="str">
        <f t="shared" si="597"/>
        <v>-</v>
      </c>
      <c r="G964" s="9" t="str">
        <f t="shared" si="597"/>
        <v>-</v>
      </c>
      <c r="H964" s="9" t="str">
        <f t="shared" si="597"/>
        <v>-</v>
      </c>
      <c r="I964" s="9" t="str">
        <f t="shared" si="597"/>
        <v>-</v>
      </c>
      <c r="J964" s="9" t="str">
        <f t="shared" si="597"/>
        <v>-</v>
      </c>
      <c r="K964" s="9" t="str">
        <f t="shared" si="597"/>
        <v>-</v>
      </c>
      <c r="L964" s="9" t="str">
        <f t="shared" si="597"/>
        <v>-</v>
      </c>
      <c r="M964" s="9" t="str">
        <f t="shared" si="597"/>
        <v>-</v>
      </c>
      <c r="N964" s="9" t="str">
        <f t="shared" si="597"/>
        <v>-</v>
      </c>
      <c r="O964" s="9" t="str">
        <f t="shared" si="597"/>
        <v>-</v>
      </c>
      <c r="P964" s="9" t="str">
        <f t="shared" si="597"/>
        <v>-</v>
      </c>
      <c r="Q964" s="9" t="str">
        <f t="shared" si="597"/>
        <v>-</v>
      </c>
      <c r="R964" s="9" t="str">
        <f t="shared" si="597"/>
        <v>-</v>
      </c>
      <c r="S964" s="9" t="str">
        <f t="shared" si="597"/>
        <v>-</v>
      </c>
      <c r="T964" s="9" t="str">
        <f t="shared" si="597"/>
        <v>-</v>
      </c>
      <c r="U964" s="9" t="str">
        <f t="shared" si="597"/>
        <v>-</v>
      </c>
      <c r="V964" s="9" t="str">
        <f t="shared" si="597"/>
        <v>-</v>
      </c>
      <c r="W964" s="9" t="str">
        <f t="shared" si="597"/>
        <v>-</v>
      </c>
      <c r="X964" s="9" t="str">
        <f t="shared" si="597"/>
        <v>-</v>
      </c>
      <c r="Y964" s="9" t="str">
        <f t="shared" si="597"/>
        <v>-</v>
      </c>
      <c r="Z964" s="9" t="str">
        <f t="shared" si="597"/>
        <v>-</v>
      </c>
      <c r="AA964" s="9" t="str">
        <f t="shared" si="597"/>
        <v>-</v>
      </c>
      <c r="AB964" s="9" t="str">
        <f t="shared" si="597"/>
        <v>-</v>
      </c>
      <c r="AC964" s="9" t="str">
        <f t="shared" si="597"/>
        <v>-</v>
      </c>
      <c r="AD964" s="9" t="str">
        <f t="shared" si="597"/>
        <v>-</v>
      </c>
      <c r="AE964" s="9" t="str">
        <f t="shared" si="597"/>
        <v>-</v>
      </c>
      <c r="AF964" s="9" t="str">
        <f t="shared" si="597"/>
        <v>-</v>
      </c>
      <c r="AG964" s="9" t="str">
        <f t="shared" si="597"/>
        <v>-</v>
      </c>
      <c r="AH964" s="9" t="str">
        <f t="shared" si="597"/>
        <v>-</v>
      </c>
      <c r="AI964" s="9" t="str">
        <f t="shared" si="597"/>
        <v>-</v>
      </c>
      <c r="AJ964" s="9" t="str">
        <f t="shared" ref="AJ964:BI964" si="598">IF(AJ769="-","-",ABS(AJ769-$BK769))</f>
        <v>-</v>
      </c>
      <c r="AK964" s="9" t="str">
        <f t="shared" si="598"/>
        <v>-</v>
      </c>
      <c r="AL964" s="9" t="str">
        <f t="shared" si="598"/>
        <v>-</v>
      </c>
      <c r="AM964" s="9" t="str">
        <f t="shared" si="598"/>
        <v>-</v>
      </c>
      <c r="AN964" s="9" t="str">
        <f t="shared" si="598"/>
        <v>-</v>
      </c>
      <c r="AO964" s="9" t="str">
        <f t="shared" si="598"/>
        <v>-</v>
      </c>
      <c r="AP964" s="9" t="str">
        <f t="shared" si="598"/>
        <v>-</v>
      </c>
      <c r="AQ964" s="9" t="str">
        <f t="shared" si="598"/>
        <v>-</v>
      </c>
      <c r="AR964" s="9" t="str">
        <f t="shared" si="598"/>
        <v>-</v>
      </c>
      <c r="AS964" s="9" t="str">
        <f t="shared" si="598"/>
        <v>-</v>
      </c>
      <c r="AT964" s="9" t="str">
        <f t="shared" si="598"/>
        <v>-</v>
      </c>
      <c r="AU964" s="9" t="str">
        <f t="shared" si="598"/>
        <v>-</v>
      </c>
      <c r="AV964" s="9" t="str">
        <f t="shared" si="598"/>
        <v>-</v>
      </c>
      <c r="AW964" s="9" t="str">
        <f t="shared" si="598"/>
        <v>-</v>
      </c>
      <c r="AX964" s="9" t="str">
        <f t="shared" si="598"/>
        <v>-</v>
      </c>
      <c r="AY964" s="9" t="str">
        <f t="shared" si="598"/>
        <v>-</v>
      </c>
      <c r="AZ964" s="9" t="str">
        <f t="shared" si="598"/>
        <v>-</v>
      </c>
      <c r="BA964" s="9" t="str">
        <f t="shared" si="598"/>
        <v>-</v>
      </c>
      <c r="BB964" s="9" t="str">
        <f t="shared" si="598"/>
        <v>-</v>
      </c>
      <c r="BC964" s="9" t="str">
        <f t="shared" si="598"/>
        <v>-</v>
      </c>
      <c r="BD964" s="9" t="str">
        <f t="shared" si="598"/>
        <v>-</v>
      </c>
      <c r="BE964" s="9" t="str">
        <f t="shared" si="598"/>
        <v>-</v>
      </c>
      <c r="BF964" s="9" t="str">
        <f t="shared" si="598"/>
        <v>-</v>
      </c>
      <c r="BG964" s="9" t="str">
        <f t="shared" si="598"/>
        <v>-</v>
      </c>
      <c r="BH964" s="9" t="str">
        <f t="shared" si="598"/>
        <v>-</v>
      </c>
      <c r="BI964" s="9" t="str">
        <f t="shared" si="598"/>
        <v>-</v>
      </c>
      <c r="BJ964" s="37"/>
      <c r="BK964" s="34"/>
      <c r="BR964" s="25"/>
      <c r="BS964" s="25"/>
      <c r="BV964" s="25"/>
      <c r="BW964" s="25"/>
      <c r="BX964" s="25"/>
    </row>
    <row r="965" spans="1:76">
      <c r="A965" s="38">
        <f t="shared" si="495"/>
        <v>181</v>
      </c>
      <c r="B965" s="36">
        <f t="shared" si="592"/>
        <v>0</v>
      </c>
      <c r="C965" s="36">
        <f t="shared" si="592"/>
        <v>0</v>
      </c>
      <c r="D965" s="9" t="str">
        <f t="shared" ref="D965:AI965" si="599">IF(D770="-","-",ABS(D770-$BK770))</f>
        <v>-</v>
      </c>
      <c r="E965" s="9" t="str">
        <f t="shared" si="599"/>
        <v>-</v>
      </c>
      <c r="F965" s="9" t="str">
        <f t="shared" si="599"/>
        <v>-</v>
      </c>
      <c r="G965" s="9" t="str">
        <f t="shared" si="599"/>
        <v>-</v>
      </c>
      <c r="H965" s="9" t="str">
        <f t="shared" si="599"/>
        <v>-</v>
      </c>
      <c r="I965" s="9" t="str">
        <f t="shared" si="599"/>
        <v>-</v>
      </c>
      <c r="J965" s="9" t="str">
        <f t="shared" si="599"/>
        <v>-</v>
      </c>
      <c r="K965" s="9" t="str">
        <f t="shared" si="599"/>
        <v>-</v>
      </c>
      <c r="L965" s="9" t="str">
        <f t="shared" si="599"/>
        <v>-</v>
      </c>
      <c r="M965" s="9" t="str">
        <f t="shared" si="599"/>
        <v>-</v>
      </c>
      <c r="N965" s="9" t="str">
        <f t="shared" si="599"/>
        <v>-</v>
      </c>
      <c r="O965" s="9" t="str">
        <f t="shared" si="599"/>
        <v>-</v>
      </c>
      <c r="P965" s="9" t="str">
        <f t="shared" si="599"/>
        <v>-</v>
      </c>
      <c r="Q965" s="9" t="str">
        <f t="shared" si="599"/>
        <v>-</v>
      </c>
      <c r="R965" s="9" t="str">
        <f t="shared" si="599"/>
        <v>-</v>
      </c>
      <c r="S965" s="9" t="str">
        <f t="shared" si="599"/>
        <v>-</v>
      </c>
      <c r="T965" s="9" t="str">
        <f t="shared" si="599"/>
        <v>-</v>
      </c>
      <c r="U965" s="9" t="str">
        <f t="shared" si="599"/>
        <v>-</v>
      </c>
      <c r="V965" s="9" t="str">
        <f t="shared" si="599"/>
        <v>-</v>
      </c>
      <c r="W965" s="9" t="str">
        <f t="shared" si="599"/>
        <v>-</v>
      </c>
      <c r="X965" s="9" t="str">
        <f t="shared" si="599"/>
        <v>-</v>
      </c>
      <c r="Y965" s="9" t="str">
        <f t="shared" si="599"/>
        <v>-</v>
      </c>
      <c r="Z965" s="9" t="str">
        <f t="shared" si="599"/>
        <v>-</v>
      </c>
      <c r="AA965" s="9" t="str">
        <f t="shared" si="599"/>
        <v>-</v>
      </c>
      <c r="AB965" s="9" t="str">
        <f t="shared" si="599"/>
        <v>-</v>
      </c>
      <c r="AC965" s="9" t="str">
        <f t="shared" si="599"/>
        <v>-</v>
      </c>
      <c r="AD965" s="9" t="str">
        <f t="shared" si="599"/>
        <v>-</v>
      </c>
      <c r="AE965" s="9" t="str">
        <f t="shared" si="599"/>
        <v>-</v>
      </c>
      <c r="AF965" s="9" t="str">
        <f t="shared" si="599"/>
        <v>-</v>
      </c>
      <c r="AG965" s="9" t="str">
        <f t="shared" si="599"/>
        <v>-</v>
      </c>
      <c r="AH965" s="9" t="str">
        <f t="shared" si="599"/>
        <v>-</v>
      </c>
      <c r="AI965" s="9" t="str">
        <f t="shared" si="599"/>
        <v>-</v>
      </c>
      <c r="AJ965" s="9" t="str">
        <f t="shared" ref="AJ965:BI965" si="600">IF(AJ770="-","-",ABS(AJ770-$BK770))</f>
        <v>-</v>
      </c>
      <c r="AK965" s="9" t="str">
        <f t="shared" si="600"/>
        <v>-</v>
      </c>
      <c r="AL965" s="9" t="str">
        <f t="shared" si="600"/>
        <v>-</v>
      </c>
      <c r="AM965" s="9" t="str">
        <f t="shared" si="600"/>
        <v>-</v>
      </c>
      <c r="AN965" s="9" t="str">
        <f t="shared" si="600"/>
        <v>-</v>
      </c>
      <c r="AO965" s="9" t="str">
        <f t="shared" si="600"/>
        <v>-</v>
      </c>
      <c r="AP965" s="9" t="str">
        <f t="shared" si="600"/>
        <v>-</v>
      </c>
      <c r="AQ965" s="9" t="str">
        <f t="shared" si="600"/>
        <v>-</v>
      </c>
      <c r="AR965" s="9" t="str">
        <f t="shared" si="600"/>
        <v>-</v>
      </c>
      <c r="AS965" s="9" t="str">
        <f t="shared" si="600"/>
        <v>-</v>
      </c>
      <c r="AT965" s="9" t="str">
        <f t="shared" si="600"/>
        <v>-</v>
      </c>
      <c r="AU965" s="9" t="str">
        <f t="shared" si="600"/>
        <v>-</v>
      </c>
      <c r="AV965" s="9" t="str">
        <f t="shared" si="600"/>
        <v>-</v>
      </c>
      <c r="AW965" s="9" t="str">
        <f t="shared" si="600"/>
        <v>-</v>
      </c>
      <c r="AX965" s="9" t="str">
        <f t="shared" si="600"/>
        <v>-</v>
      </c>
      <c r="AY965" s="9" t="str">
        <f t="shared" si="600"/>
        <v>-</v>
      </c>
      <c r="AZ965" s="9" t="str">
        <f t="shared" si="600"/>
        <v>-</v>
      </c>
      <c r="BA965" s="9" t="str">
        <f t="shared" si="600"/>
        <v>-</v>
      </c>
      <c r="BB965" s="9" t="str">
        <f t="shared" si="600"/>
        <v>-</v>
      </c>
      <c r="BC965" s="9" t="str">
        <f t="shared" si="600"/>
        <v>-</v>
      </c>
      <c r="BD965" s="9" t="str">
        <f t="shared" si="600"/>
        <v>-</v>
      </c>
      <c r="BE965" s="9" t="str">
        <f t="shared" si="600"/>
        <v>-</v>
      </c>
      <c r="BF965" s="9" t="str">
        <f t="shared" si="600"/>
        <v>-</v>
      </c>
      <c r="BG965" s="9" t="str">
        <f t="shared" si="600"/>
        <v>-</v>
      </c>
      <c r="BH965" s="9" t="str">
        <f t="shared" si="600"/>
        <v>-</v>
      </c>
      <c r="BI965" s="9" t="str">
        <f t="shared" si="600"/>
        <v>-</v>
      </c>
      <c r="BJ965" s="37"/>
      <c r="BK965" s="34"/>
      <c r="BR965" s="25"/>
      <c r="BS965" s="25"/>
      <c r="BV965" s="25"/>
      <c r="BW965" s="25"/>
      <c r="BX965" s="25"/>
    </row>
    <row r="966" spans="1:76">
      <c r="A966" s="38">
        <f t="shared" si="495"/>
        <v>182</v>
      </c>
      <c r="B966" s="36">
        <f t="shared" si="592"/>
        <v>0</v>
      </c>
      <c r="C966" s="36">
        <f t="shared" si="592"/>
        <v>0</v>
      </c>
      <c r="D966" s="9" t="str">
        <f t="shared" ref="D966:AI966" si="601">IF(D771="-","-",ABS(D771-$BK771))</f>
        <v>-</v>
      </c>
      <c r="E966" s="9" t="str">
        <f t="shared" si="601"/>
        <v>-</v>
      </c>
      <c r="F966" s="9" t="str">
        <f t="shared" si="601"/>
        <v>-</v>
      </c>
      <c r="G966" s="9" t="str">
        <f t="shared" si="601"/>
        <v>-</v>
      </c>
      <c r="H966" s="9" t="str">
        <f t="shared" si="601"/>
        <v>-</v>
      </c>
      <c r="I966" s="9" t="str">
        <f t="shared" si="601"/>
        <v>-</v>
      </c>
      <c r="J966" s="9" t="str">
        <f t="shared" si="601"/>
        <v>-</v>
      </c>
      <c r="K966" s="9" t="str">
        <f t="shared" si="601"/>
        <v>-</v>
      </c>
      <c r="L966" s="9" t="str">
        <f t="shared" si="601"/>
        <v>-</v>
      </c>
      <c r="M966" s="9" t="str">
        <f t="shared" si="601"/>
        <v>-</v>
      </c>
      <c r="N966" s="9" t="str">
        <f t="shared" si="601"/>
        <v>-</v>
      </c>
      <c r="O966" s="9" t="str">
        <f t="shared" si="601"/>
        <v>-</v>
      </c>
      <c r="P966" s="9" t="str">
        <f t="shared" si="601"/>
        <v>-</v>
      </c>
      <c r="Q966" s="9" t="str">
        <f t="shared" si="601"/>
        <v>-</v>
      </c>
      <c r="R966" s="9" t="str">
        <f t="shared" si="601"/>
        <v>-</v>
      </c>
      <c r="S966" s="9" t="str">
        <f t="shared" si="601"/>
        <v>-</v>
      </c>
      <c r="T966" s="9" t="str">
        <f t="shared" si="601"/>
        <v>-</v>
      </c>
      <c r="U966" s="9" t="str">
        <f t="shared" si="601"/>
        <v>-</v>
      </c>
      <c r="V966" s="9" t="str">
        <f t="shared" si="601"/>
        <v>-</v>
      </c>
      <c r="W966" s="9" t="str">
        <f t="shared" si="601"/>
        <v>-</v>
      </c>
      <c r="X966" s="9" t="str">
        <f t="shared" si="601"/>
        <v>-</v>
      </c>
      <c r="Y966" s="9" t="str">
        <f t="shared" si="601"/>
        <v>-</v>
      </c>
      <c r="Z966" s="9" t="str">
        <f t="shared" si="601"/>
        <v>-</v>
      </c>
      <c r="AA966" s="9" t="str">
        <f t="shared" si="601"/>
        <v>-</v>
      </c>
      <c r="AB966" s="9" t="str">
        <f t="shared" si="601"/>
        <v>-</v>
      </c>
      <c r="AC966" s="9" t="str">
        <f t="shared" si="601"/>
        <v>-</v>
      </c>
      <c r="AD966" s="9" t="str">
        <f t="shared" si="601"/>
        <v>-</v>
      </c>
      <c r="AE966" s="9" t="str">
        <f t="shared" si="601"/>
        <v>-</v>
      </c>
      <c r="AF966" s="9" t="str">
        <f t="shared" si="601"/>
        <v>-</v>
      </c>
      <c r="AG966" s="9" t="str">
        <f t="shared" si="601"/>
        <v>-</v>
      </c>
      <c r="AH966" s="9" t="str">
        <f t="shared" si="601"/>
        <v>-</v>
      </c>
      <c r="AI966" s="9" t="str">
        <f t="shared" si="601"/>
        <v>-</v>
      </c>
      <c r="AJ966" s="9" t="str">
        <f t="shared" ref="AJ966:BI966" si="602">IF(AJ771="-","-",ABS(AJ771-$BK771))</f>
        <v>-</v>
      </c>
      <c r="AK966" s="9" t="str">
        <f t="shared" si="602"/>
        <v>-</v>
      </c>
      <c r="AL966" s="9" t="str">
        <f t="shared" si="602"/>
        <v>-</v>
      </c>
      <c r="AM966" s="9" t="str">
        <f t="shared" si="602"/>
        <v>-</v>
      </c>
      <c r="AN966" s="9" t="str">
        <f t="shared" si="602"/>
        <v>-</v>
      </c>
      <c r="AO966" s="9" t="str">
        <f t="shared" si="602"/>
        <v>-</v>
      </c>
      <c r="AP966" s="9" t="str">
        <f t="shared" si="602"/>
        <v>-</v>
      </c>
      <c r="AQ966" s="9" t="str">
        <f t="shared" si="602"/>
        <v>-</v>
      </c>
      <c r="AR966" s="9" t="str">
        <f t="shared" si="602"/>
        <v>-</v>
      </c>
      <c r="AS966" s="9" t="str">
        <f t="shared" si="602"/>
        <v>-</v>
      </c>
      <c r="AT966" s="9" t="str">
        <f t="shared" si="602"/>
        <v>-</v>
      </c>
      <c r="AU966" s="9" t="str">
        <f t="shared" si="602"/>
        <v>-</v>
      </c>
      <c r="AV966" s="9" t="str">
        <f t="shared" si="602"/>
        <v>-</v>
      </c>
      <c r="AW966" s="9" t="str">
        <f t="shared" si="602"/>
        <v>-</v>
      </c>
      <c r="AX966" s="9" t="str">
        <f t="shared" si="602"/>
        <v>-</v>
      </c>
      <c r="AY966" s="9" t="str">
        <f t="shared" si="602"/>
        <v>-</v>
      </c>
      <c r="AZ966" s="9" t="str">
        <f t="shared" si="602"/>
        <v>-</v>
      </c>
      <c r="BA966" s="9" t="str">
        <f t="shared" si="602"/>
        <v>-</v>
      </c>
      <c r="BB966" s="9" t="str">
        <f t="shared" si="602"/>
        <v>-</v>
      </c>
      <c r="BC966" s="9" t="str">
        <f t="shared" si="602"/>
        <v>-</v>
      </c>
      <c r="BD966" s="9" t="str">
        <f t="shared" si="602"/>
        <v>-</v>
      </c>
      <c r="BE966" s="9" t="str">
        <f t="shared" si="602"/>
        <v>-</v>
      </c>
      <c r="BF966" s="9" t="str">
        <f t="shared" si="602"/>
        <v>-</v>
      </c>
      <c r="BG966" s="9" t="str">
        <f t="shared" si="602"/>
        <v>-</v>
      </c>
      <c r="BH966" s="9" t="str">
        <f t="shared" si="602"/>
        <v>-</v>
      </c>
      <c r="BI966" s="9" t="str">
        <f t="shared" si="602"/>
        <v>-</v>
      </c>
      <c r="BJ966" s="37"/>
      <c r="BK966" s="34"/>
      <c r="BR966" s="25"/>
      <c r="BS966" s="25"/>
      <c r="BV966" s="25"/>
      <c r="BW966" s="25"/>
      <c r="BX966" s="25"/>
    </row>
    <row r="967" spans="1:76">
      <c r="A967" s="38">
        <f t="shared" si="495"/>
        <v>183</v>
      </c>
      <c r="B967" s="36">
        <f t="shared" si="592"/>
        <v>0</v>
      </c>
      <c r="C967" s="36">
        <f t="shared" si="592"/>
        <v>0</v>
      </c>
      <c r="D967" s="9" t="str">
        <f t="shared" ref="D967:AI967" si="603">IF(D772="-","-",ABS(D772-$BK772))</f>
        <v>-</v>
      </c>
      <c r="E967" s="9" t="str">
        <f t="shared" si="603"/>
        <v>-</v>
      </c>
      <c r="F967" s="9" t="str">
        <f t="shared" si="603"/>
        <v>-</v>
      </c>
      <c r="G967" s="9" t="str">
        <f t="shared" si="603"/>
        <v>-</v>
      </c>
      <c r="H967" s="9" t="str">
        <f t="shared" si="603"/>
        <v>-</v>
      </c>
      <c r="I967" s="9" t="str">
        <f t="shared" si="603"/>
        <v>-</v>
      </c>
      <c r="J967" s="9" t="str">
        <f t="shared" si="603"/>
        <v>-</v>
      </c>
      <c r="K967" s="9" t="str">
        <f t="shared" si="603"/>
        <v>-</v>
      </c>
      <c r="L967" s="9" t="str">
        <f t="shared" si="603"/>
        <v>-</v>
      </c>
      <c r="M967" s="9" t="str">
        <f t="shared" si="603"/>
        <v>-</v>
      </c>
      <c r="N967" s="9" t="str">
        <f t="shared" si="603"/>
        <v>-</v>
      </c>
      <c r="O967" s="9" t="str">
        <f t="shared" si="603"/>
        <v>-</v>
      </c>
      <c r="P967" s="9" t="str">
        <f t="shared" si="603"/>
        <v>-</v>
      </c>
      <c r="Q967" s="9" t="str">
        <f t="shared" si="603"/>
        <v>-</v>
      </c>
      <c r="R967" s="9" t="str">
        <f t="shared" si="603"/>
        <v>-</v>
      </c>
      <c r="S967" s="9" t="str">
        <f t="shared" si="603"/>
        <v>-</v>
      </c>
      <c r="T967" s="9" t="str">
        <f t="shared" si="603"/>
        <v>-</v>
      </c>
      <c r="U967" s="9" t="str">
        <f t="shared" si="603"/>
        <v>-</v>
      </c>
      <c r="V967" s="9" t="str">
        <f t="shared" si="603"/>
        <v>-</v>
      </c>
      <c r="W967" s="9" t="str">
        <f t="shared" si="603"/>
        <v>-</v>
      </c>
      <c r="X967" s="9" t="str">
        <f t="shared" si="603"/>
        <v>-</v>
      </c>
      <c r="Y967" s="9" t="str">
        <f t="shared" si="603"/>
        <v>-</v>
      </c>
      <c r="Z967" s="9" t="str">
        <f t="shared" si="603"/>
        <v>-</v>
      </c>
      <c r="AA967" s="9" t="str">
        <f t="shared" si="603"/>
        <v>-</v>
      </c>
      <c r="AB967" s="9" t="str">
        <f t="shared" si="603"/>
        <v>-</v>
      </c>
      <c r="AC967" s="9" t="str">
        <f t="shared" si="603"/>
        <v>-</v>
      </c>
      <c r="AD967" s="9" t="str">
        <f t="shared" si="603"/>
        <v>-</v>
      </c>
      <c r="AE967" s="9" t="str">
        <f t="shared" si="603"/>
        <v>-</v>
      </c>
      <c r="AF967" s="9" t="str">
        <f t="shared" si="603"/>
        <v>-</v>
      </c>
      <c r="AG967" s="9" t="str">
        <f t="shared" si="603"/>
        <v>-</v>
      </c>
      <c r="AH967" s="9" t="str">
        <f t="shared" si="603"/>
        <v>-</v>
      </c>
      <c r="AI967" s="9" t="str">
        <f t="shared" si="603"/>
        <v>-</v>
      </c>
      <c r="AJ967" s="9" t="str">
        <f t="shared" ref="AJ967:BI967" si="604">IF(AJ772="-","-",ABS(AJ772-$BK772))</f>
        <v>-</v>
      </c>
      <c r="AK967" s="9" t="str">
        <f t="shared" si="604"/>
        <v>-</v>
      </c>
      <c r="AL967" s="9" t="str">
        <f t="shared" si="604"/>
        <v>-</v>
      </c>
      <c r="AM967" s="9" t="str">
        <f t="shared" si="604"/>
        <v>-</v>
      </c>
      <c r="AN967" s="9" t="str">
        <f t="shared" si="604"/>
        <v>-</v>
      </c>
      <c r="AO967" s="9" t="str">
        <f t="shared" si="604"/>
        <v>-</v>
      </c>
      <c r="AP967" s="9" t="str">
        <f t="shared" si="604"/>
        <v>-</v>
      </c>
      <c r="AQ967" s="9" t="str">
        <f t="shared" si="604"/>
        <v>-</v>
      </c>
      <c r="AR967" s="9" t="str">
        <f t="shared" si="604"/>
        <v>-</v>
      </c>
      <c r="AS967" s="9" t="str">
        <f t="shared" si="604"/>
        <v>-</v>
      </c>
      <c r="AT967" s="9" t="str">
        <f t="shared" si="604"/>
        <v>-</v>
      </c>
      <c r="AU967" s="9" t="str">
        <f t="shared" si="604"/>
        <v>-</v>
      </c>
      <c r="AV967" s="9" t="str">
        <f t="shared" si="604"/>
        <v>-</v>
      </c>
      <c r="AW967" s="9" t="str">
        <f t="shared" si="604"/>
        <v>-</v>
      </c>
      <c r="AX967" s="9" t="str">
        <f t="shared" si="604"/>
        <v>-</v>
      </c>
      <c r="AY967" s="9" t="str">
        <f t="shared" si="604"/>
        <v>-</v>
      </c>
      <c r="AZ967" s="9" t="str">
        <f t="shared" si="604"/>
        <v>-</v>
      </c>
      <c r="BA967" s="9" t="str">
        <f t="shared" si="604"/>
        <v>-</v>
      </c>
      <c r="BB967" s="9" t="str">
        <f t="shared" si="604"/>
        <v>-</v>
      </c>
      <c r="BC967" s="9" t="str">
        <f t="shared" si="604"/>
        <v>-</v>
      </c>
      <c r="BD967" s="9" t="str">
        <f t="shared" si="604"/>
        <v>-</v>
      </c>
      <c r="BE967" s="9" t="str">
        <f t="shared" si="604"/>
        <v>-</v>
      </c>
      <c r="BF967" s="9" t="str">
        <f t="shared" si="604"/>
        <v>-</v>
      </c>
      <c r="BG967" s="9" t="str">
        <f t="shared" si="604"/>
        <v>-</v>
      </c>
      <c r="BH967" s="9" t="str">
        <f t="shared" si="604"/>
        <v>-</v>
      </c>
      <c r="BI967" s="9" t="str">
        <f t="shared" si="604"/>
        <v>-</v>
      </c>
      <c r="BJ967" s="37"/>
      <c r="BK967" s="34"/>
      <c r="BR967" s="25"/>
      <c r="BS967" s="25"/>
      <c r="BV967" s="25"/>
      <c r="BW967" s="25"/>
      <c r="BX967" s="25"/>
    </row>
    <row r="968" spans="1:76">
      <c r="A968" s="38">
        <f t="shared" si="495"/>
        <v>184</v>
      </c>
      <c r="B968" s="36">
        <f t="shared" si="592"/>
        <v>0</v>
      </c>
      <c r="C968" s="36">
        <f t="shared" si="592"/>
        <v>0</v>
      </c>
      <c r="D968" s="9" t="str">
        <f t="shared" ref="D968:AI968" si="605">IF(D773="-","-",ABS(D773-$BK773))</f>
        <v>-</v>
      </c>
      <c r="E968" s="9" t="str">
        <f t="shared" si="605"/>
        <v>-</v>
      </c>
      <c r="F968" s="9" t="str">
        <f t="shared" si="605"/>
        <v>-</v>
      </c>
      <c r="G968" s="9" t="str">
        <f t="shared" si="605"/>
        <v>-</v>
      </c>
      <c r="H968" s="9" t="str">
        <f t="shared" si="605"/>
        <v>-</v>
      </c>
      <c r="I968" s="9" t="str">
        <f t="shared" si="605"/>
        <v>-</v>
      </c>
      <c r="J968" s="9" t="str">
        <f t="shared" si="605"/>
        <v>-</v>
      </c>
      <c r="K968" s="9" t="str">
        <f t="shared" si="605"/>
        <v>-</v>
      </c>
      <c r="L968" s="9" t="str">
        <f t="shared" si="605"/>
        <v>-</v>
      </c>
      <c r="M968" s="9" t="str">
        <f t="shared" si="605"/>
        <v>-</v>
      </c>
      <c r="N968" s="9" t="str">
        <f t="shared" si="605"/>
        <v>-</v>
      </c>
      <c r="O968" s="9" t="str">
        <f t="shared" si="605"/>
        <v>-</v>
      </c>
      <c r="P968" s="9" t="str">
        <f t="shared" si="605"/>
        <v>-</v>
      </c>
      <c r="Q968" s="9" t="str">
        <f t="shared" si="605"/>
        <v>-</v>
      </c>
      <c r="R968" s="9" t="str">
        <f t="shared" si="605"/>
        <v>-</v>
      </c>
      <c r="S968" s="9" t="str">
        <f t="shared" si="605"/>
        <v>-</v>
      </c>
      <c r="T968" s="9" t="str">
        <f t="shared" si="605"/>
        <v>-</v>
      </c>
      <c r="U968" s="9" t="str">
        <f t="shared" si="605"/>
        <v>-</v>
      </c>
      <c r="V968" s="9" t="str">
        <f t="shared" si="605"/>
        <v>-</v>
      </c>
      <c r="W968" s="9" t="str">
        <f t="shared" si="605"/>
        <v>-</v>
      </c>
      <c r="X968" s="9" t="str">
        <f t="shared" si="605"/>
        <v>-</v>
      </c>
      <c r="Y968" s="9" t="str">
        <f t="shared" si="605"/>
        <v>-</v>
      </c>
      <c r="Z968" s="9" t="str">
        <f t="shared" si="605"/>
        <v>-</v>
      </c>
      <c r="AA968" s="9" t="str">
        <f t="shared" si="605"/>
        <v>-</v>
      </c>
      <c r="AB968" s="9" t="str">
        <f t="shared" si="605"/>
        <v>-</v>
      </c>
      <c r="AC968" s="9" t="str">
        <f t="shared" si="605"/>
        <v>-</v>
      </c>
      <c r="AD968" s="9" t="str">
        <f t="shared" si="605"/>
        <v>-</v>
      </c>
      <c r="AE968" s="9" t="str">
        <f t="shared" si="605"/>
        <v>-</v>
      </c>
      <c r="AF968" s="9" t="str">
        <f t="shared" si="605"/>
        <v>-</v>
      </c>
      <c r="AG968" s="9" t="str">
        <f t="shared" si="605"/>
        <v>-</v>
      </c>
      <c r="AH968" s="9" t="str">
        <f t="shared" si="605"/>
        <v>-</v>
      </c>
      <c r="AI968" s="9" t="str">
        <f t="shared" si="605"/>
        <v>-</v>
      </c>
      <c r="AJ968" s="9" t="str">
        <f t="shared" ref="AJ968:BI968" si="606">IF(AJ773="-","-",ABS(AJ773-$BK773))</f>
        <v>-</v>
      </c>
      <c r="AK968" s="9" t="str">
        <f t="shared" si="606"/>
        <v>-</v>
      </c>
      <c r="AL968" s="9" t="str">
        <f t="shared" si="606"/>
        <v>-</v>
      </c>
      <c r="AM968" s="9" t="str">
        <f t="shared" si="606"/>
        <v>-</v>
      </c>
      <c r="AN968" s="9" t="str">
        <f t="shared" si="606"/>
        <v>-</v>
      </c>
      <c r="AO968" s="9" t="str">
        <f t="shared" si="606"/>
        <v>-</v>
      </c>
      <c r="AP968" s="9" t="str">
        <f t="shared" si="606"/>
        <v>-</v>
      </c>
      <c r="AQ968" s="9" t="str">
        <f t="shared" si="606"/>
        <v>-</v>
      </c>
      <c r="AR968" s="9" t="str">
        <f t="shared" si="606"/>
        <v>-</v>
      </c>
      <c r="AS968" s="9" t="str">
        <f t="shared" si="606"/>
        <v>-</v>
      </c>
      <c r="AT968" s="9" t="str">
        <f t="shared" si="606"/>
        <v>-</v>
      </c>
      <c r="AU968" s="9" t="str">
        <f t="shared" si="606"/>
        <v>-</v>
      </c>
      <c r="AV968" s="9" t="str">
        <f t="shared" si="606"/>
        <v>-</v>
      </c>
      <c r="AW968" s="9" t="str">
        <f t="shared" si="606"/>
        <v>-</v>
      </c>
      <c r="AX968" s="9" t="str">
        <f t="shared" si="606"/>
        <v>-</v>
      </c>
      <c r="AY968" s="9" t="str">
        <f t="shared" si="606"/>
        <v>-</v>
      </c>
      <c r="AZ968" s="9" t="str">
        <f t="shared" si="606"/>
        <v>-</v>
      </c>
      <c r="BA968" s="9" t="str">
        <f t="shared" si="606"/>
        <v>-</v>
      </c>
      <c r="BB968" s="9" t="str">
        <f t="shared" si="606"/>
        <v>-</v>
      </c>
      <c r="BC968" s="9" t="str">
        <f t="shared" si="606"/>
        <v>-</v>
      </c>
      <c r="BD968" s="9" t="str">
        <f t="shared" si="606"/>
        <v>-</v>
      </c>
      <c r="BE968" s="9" t="str">
        <f t="shared" si="606"/>
        <v>-</v>
      </c>
      <c r="BF968" s="9" t="str">
        <f t="shared" si="606"/>
        <v>-</v>
      </c>
      <c r="BG968" s="9" t="str">
        <f t="shared" si="606"/>
        <v>-</v>
      </c>
      <c r="BH968" s="9" t="str">
        <f t="shared" si="606"/>
        <v>-</v>
      </c>
      <c r="BI968" s="9" t="str">
        <f t="shared" si="606"/>
        <v>-</v>
      </c>
      <c r="BJ968" s="37"/>
      <c r="BK968" s="34"/>
      <c r="BR968" s="25"/>
      <c r="BS968" s="25"/>
      <c r="BV968" s="25"/>
      <c r="BW968" s="25"/>
      <c r="BX968" s="25"/>
    </row>
    <row r="969" spans="1:76">
      <c r="A969" s="38">
        <f t="shared" si="495"/>
        <v>185</v>
      </c>
      <c r="B969" s="36">
        <f t="shared" si="592"/>
        <v>0</v>
      </c>
      <c r="C969" s="36">
        <f t="shared" si="592"/>
        <v>0</v>
      </c>
      <c r="D969" s="9" t="str">
        <f t="shared" ref="D969:AI969" si="607">IF(D774="-","-",ABS(D774-$BK774))</f>
        <v>-</v>
      </c>
      <c r="E969" s="9" t="str">
        <f t="shared" si="607"/>
        <v>-</v>
      </c>
      <c r="F969" s="9" t="str">
        <f t="shared" si="607"/>
        <v>-</v>
      </c>
      <c r="G969" s="9" t="str">
        <f t="shared" si="607"/>
        <v>-</v>
      </c>
      <c r="H969" s="9" t="str">
        <f t="shared" si="607"/>
        <v>-</v>
      </c>
      <c r="I969" s="9" t="str">
        <f t="shared" si="607"/>
        <v>-</v>
      </c>
      <c r="J969" s="9" t="str">
        <f t="shared" si="607"/>
        <v>-</v>
      </c>
      <c r="K969" s="9" t="str">
        <f t="shared" si="607"/>
        <v>-</v>
      </c>
      <c r="L969" s="9" t="str">
        <f t="shared" si="607"/>
        <v>-</v>
      </c>
      <c r="M969" s="9" t="str">
        <f t="shared" si="607"/>
        <v>-</v>
      </c>
      <c r="N969" s="9" t="str">
        <f t="shared" si="607"/>
        <v>-</v>
      </c>
      <c r="O969" s="9" t="str">
        <f t="shared" si="607"/>
        <v>-</v>
      </c>
      <c r="P969" s="9" t="str">
        <f t="shared" si="607"/>
        <v>-</v>
      </c>
      <c r="Q969" s="9" t="str">
        <f t="shared" si="607"/>
        <v>-</v>
      </c>
      <c r="R969" s="9" t="str">
        <f t="shared" si="607"/>
        <v>-</v>
      </c>
      <c r="S969" s="9" t="str">
        <f t="shared" si="607"/>
        <v>-</v>
      </c>
      <c r="T969" s="9" t="str">
        <f t="shared" si="607"/>
        <v>-</v>
      </c>
      <c r="U969" s="9" t="str">
        <f t="shared" si="607"/>
        <v>-</v>
      </c>
      <c r="V969" s="9" t="str">
        <f t="shared" si="607"/>
        <v>-</v>
      </c>
      <c r="W969" s="9" t="str">
        <f t="shared" si="607"/>
        <v>-</v>
      </c>
      <c r="X969" s="9" t="str">
        <f t="shared" si="607"/>
        <v>-</v>
      </c>
      <c r="Y969" s="9" t="str">
        <f t="shared" si="607"/>
        <v>-</v>
      </c>
      <c r="Z969" s="9" t="str">
        <f t="shared" si="607"/>
        <v>-</v>
      </c>
      <c r="AA969" s="9" t="str">
        <f t="shared" si="607"/>
        <v>-</v>
      </c>
      <c r="AB969" s="9" t="str">
        <f t="shared" si="607"/>
        <v>-</v>
      </c>
      <c r="AC969" s="9" t="str">
        <f t="shared" si="607"/>
        <v>-</v>
      </c>
      <c r="AD969" s="9" t="str">
        <f t="shared" si="607"/>
        <v>-</v>
      </c>
      <c r="AE969" s="9" t="str">
        <f t="shared" si="607"/>
        <v>-</v>
      </c>
      <c r="AF969" s="9" t="str">
        <f t="shared" si="607"/>
        <v>-</v>
      </c>
      <c r="AG969" s="9" t="str">
        <f t="shared" si="607"/>
        <v>-</v>
      </c>
      <c r="AH969" s="9" t="str">
        <f t="shared" si="607"/>
        <v>-</v>
      </c>
      <c r="AI969" s="9" t="str">
        <f t="shared" si="607"/>
        <v>-</v>
      </c>
      <c r="AJ969" s="9" t="str">
        <f t="shared" ref="AJ969:BI969" si="608">IF(AJ774="-","-",ABS(AJ774-$BK774))</f>
        <v>-</v>
      </c>
      <c r="AK969" s="9" t="str">
        <f t="shared" si="608"/>
        <v>-</v>
      </c>
      <c r="AL969" s="9" t="str">
        <f t="shared" si="608"/>
        <v>-</v>
      </c>
      <c r="AM969" s="9" t="str">
        <f t="shared" si="608"/>
        <v>-</v>
      </c>
      <c r="AN969" s="9" t="str">
        <f t="shared" si="608"/>
        <v>-</v>
      </c>
      <c r="AO969" s="9" t="str">
        <f t="shared" si="608"/>
        <v>-</v>
      </c>
      <c r="AP969" s="9" t="str">
        <f t="shared" si="608"/>
        <v>-</v>
      </c>
      <c r="AQ969" s="9" t="str">
        <f t="shared" si="608"/>
        <v>-</v>
      </c>
      <c r="AR969" s="9" t="str">
        <f t="shared" si="608"/>
        <v>-</v>
      </c>
      <c r="AS969" s="9" t="str">
        <f t="shared" si="608"/>
        <v>-</v>
      </c>
      <c r="AT969" s="9" t="str">
        <f t="shared" si="608"/>
        <v>-</v>
      </c>
      <c r="AU969" s="9" t="str">
        <f t="shared" si="608"/>
        <v>-</v>
      </c>
      <c r="AV969" s="9" t="str">
        <f t="shared" si="608"/>
        <v>-</v>
      </c>
      <c r="AW969" s="9" t="str">
        <f t="shared" si="608"/>
        <v>-</v>
      </c>
      <c r="AX969" s="9" t="str">
        <f t="shared" si="608"/>
        <v>-</v>
      </c>
      <c r="AY969" s="9" t="str">
        <f t="shared" si="608"/>
        <v>-</v>
      </c>
      <c r="AZ969" s="9" t="str">
        <f t="shared" si="608"/>
        <v>-</v>
      </c>
      <c r="BA969" s="9" t="str">
        <f t="shared" si="608"/>
        <v>-</v>
      </c>
      <c r="BB969" s="9" t="str">
        <f t="shared" si="608"/>
        <v>-</v>
      </c>
      <c r="BC969" s="9" t="str">
        <f t="shared" si="608"/>
        <v>-</v>
      </c>
      <c r="BD969" s="9" t="str">
        <f t="shared" si="608"/>
        <v>-</v>
      </c>
      <c r="BE969" s="9" t="str">
        <f t="shared" si="608"/>
        <v>-</v>
      </c>
      <c r="BF969" s="9" t="str">
        <f t="shared" si="608"/>
        <v>-</v>
      </c>
      <c r="BG969" s="9" t="str">
        <f t="shared" si="608"/>
        <v>-</v>
      </c>
      <c r="BH969" s="9" t="str">
        <f t="shared" si="608"/>
        <v>-</v>
      </c>
      <c r="BI969" s="9" t="str">
        <f t="shared" si="608"/>
        <v>-</v>
      </c>
      <c r="BJ969" s="37"/>
      <c r="BK969" s="34"/>
      <c r="BR969" s="25"/>
      <c r="BS969" s="25"/>
      <c r="BV969" s="25"/>
      <c r="BW969" s="25"/>
      <c r="BX969" s="25"/>
    </row>
    <row r="970" spans="1:76">
      <c r="A970" s="38">
        <f t="shared" si="495"/>
        <v>186</v>
      </c>
      <c r="B970" s="36">
        <f t="shared" si="592"/>
        <v>0</v>
      </c>
      <c r="C970" s="36">
        <f t="shared" si="592"/>
        <v>0</v>
      </c>
      <c r="D970" s="9" t="str">
        <f t="shared" ref="D970:AI970" si="609">IF(D775="-","-",ABS(D775-$BK775))</f>
        <v>-</v>
      </c>
      <c r="E970" s="9" t="str">
        <f t="shared" si="609"/>
        <v>-</v>
      </c>
      <c r="F970" s="9" t="str">
        <f t="shared" si="609"/>
        <v>-</v>
      </c>
      <c r="G970" s="9" t="str">
        <f t="shared" si="609"/>
        <v>-</v>
      </c>
      <c r="H970" s="9" t="str">
        <f t="shared" si="609"/>
        <v>-</v>
      </c>
      <c r="I970" s="9" t="str">
        <f t="shared" si="609"/>
        <v>-</v>
      </c>
      <c r="J970" s="9" t="str">
        <f t="shared" si="609"/>
        <v>-</v>
      </c>
      <c r="K970" s="9" t="str">
        <f t="shared" si="609"/>
        <v>-</v>
      </c>
      <c r="L970" s="9" t="str">
        <f t="shared" si="609"/>
        <v>-</v>
      </c>
      <c r="M970" s="9" t="str">
        <f t="shared" si="609"/>
        <v>-</v>
      </c>
      <c r="N970" s="9" t="str">
        <f t="shared" si="609"/>
        <v>-</v>
      </c>
      <c r="O970" s="9" t="str">
        <f t="shared" si="609"/>
        <v>-</v>
      </c>
      <c r="P970" s="9" t="str">
        <f t="shared" si="609"/>
        <v>-</v>
      </c>
      <c r="Q970" s="9" t="str">
        <f t="shared" si="609"/>
        <v>-</v>
      </c>
      <c r="R970" s="9" t="str">
        <f t="shared" si="609"/>
        <v>-</v>
      </c>
      <c r="S970" s="9" t="str">
        <f t="shared" si="609"/>
        <v>-</v>
      </c>
      <c r="T970" s="9" t="str">
        <f t="shared" si="609"/>
        <v>-</v>
      </c>
      <c r="U970" s="9" t="str">
        <f t="shared" si="609"/>
        <v>-</v>
      </c>
      <c r="V970" s="9" t="str">
        <f t="shared" si="609"/>
        <v>-</v>
      </c>
      <c r="W970" s="9" t="str">
        <f t="shared" si="609"/>
        <v>-</v>
      </c>
      <c r="X970" s="9" t="str">
        <f t="shared" si="609"/>
        <v>-</v>
      </c>
      <c r="Y970" s="9" t="str">
        <f t="shared" si="609"/>
        <v>-</v>
      </c>
      <c r="Z970" s="9" t="str">
        <f t="shared" si="609"/>
        <v>-</v>
      </c>
      <c r="AA970" s="9" t="str">
        <f t="shared" si="609"/>
        <v>-</v>
      </c>
      <c r="AB970" s="9" t="str">
        <f t="shared" si="609"/>
        <v>-</v>
      </c>
      <c r="AC970" s="9" t="str">
        <f t="shared" si="609"/>
        <v>-</v>
      </c>
      <c r="AD970" s="9" t="str">
        <f t="shared" si="609"/>
        <v>-</v>
      </c>
      <c r="AE970" s="9" t="str">
        <f t="shared" si="609"/>
        <v>-</v>
      </c>
      <c r="AF970" s="9" t="str">
        <f t="shared" si="609"/>
        <v>-</v>
      </c>
      <c r="AG970" s="9" t="str">
        <f t="shared" si="609"/>
        <v>-</v>
      </c>
      <c r="AH970" s="9" t="str">
        <f t="shared" si="609"/>
        <v>-</v>
      </c>
      <c r="AI970" s="9" t="str">
        <f t="shared" si="609"/>
        <v>-</v>
      </c>
      <c r="AJ970" s="9" t="str">
        <f t="shared" ref="AJ970:BI970" si="610">IF(AJ775="-","-",ABS(AJ775-$BK775))</f>
        <v>-</v>
      </c>
      <c r="AK970" s="9" t="str">
        <f t="shared" si="610"/>
        <v>-</v>
      </c>
      <c r="AL970" s="9" t="str">
        <f t="shared" si="610"/>
        <v>-</v>
      </c>
      <c r="AM970" s="9" t="str">
        <f t="shared" si="610"/>
        <v>-</v>
      </c>
      <c r="AN970" s="9" t="str">
        <f t="shared" si="610"/>
        <v>-</v>
      </c>
      <c r="AO970" s="9" t="str">
        <f t="shared" si="610"/>
        <v>-</v>
      </c>
      <c r="AP970" s="9" t="str">
        <f t="shared" si="610"/>
        <v>-</v>
      </c>
      <c r="AQ970" s="9" t="str">
        <f t="shared" si="610"/>
        <v>-</v>
      </c>
      <c r="AR970" s="9" t="str">
        <f t="shared" si="610"/>
        <v>-</v>
      </c>
      <c r="AS970" s="9" t="str">
        <f t="shared" si="610"/>
        <v>-</v>
      </c>
      <c r="AT970" s="9" t="str">
        <f t="shared" si="610"/>
        <v>-</v>
      </c>
      <c r="AU970" s="9" t="str">
        <f t="shared" si="610"/>
        <v>-</v>
      </c>
      <c r="AV970" s="9" t="str">
        <f t="shared" si="610"/>
        <v>-</v>
      </c>
      <c r="AW970" s="9" t="str">
        <f t="shared" si="610"/>
        <v>-</v>
      </c>
      <c r="AX970" s="9" t="str">
        <f t="shared" si="610"/>
        <v>-</v>
      </c>
      <c r="AY970" s="9" t="str">
        <f t="shared" si="610"/>
        <v>-</v>
      </c>
      <c r="AZ970" s="9" t="str">
        <f t="shared" si="610"/>
        <v>-</v>
      </c>
      <c r="BA970" s="9" t="str">
        <f t="shared" si="610"/>
        <v>-</v>
      </c>
      <c r="BB970" s="9" t="str">
        <f t="shared" si="610"/>
        <v>-</v>
      </c>
      <c r="BC970" s="9" t="str">
        <f t="shared" si="610"/>
        <v>-</v>
      </c>
      <c r="BD970" s="9" t="str">
        <f t="shared" si="610"/>
        <v>-</v>
      </c>
      <c r="BE970" s="9" t="str">
        <f t="shared" si="610"/>
        <v>-</v>
      </c>
      <c r="BF970" s="9" t="str">
        <f t="shared" si="610"/>
        <v>-</v>
      </c>
      <c r="BG970" s="9" t="str">
        <f t="shared" si="610"/>
        <v>-</v>
      </c>
      <c r="BH970" s="9" t="str">
        <f t="shared" si="610"/>
        <v>-</v>
      </c>
      <c r="BI970" s="9" t="str">
        <f t="shared" si="610"/>
        <v>-</v>
      </c>
      <c r="BJ970" s="37"/>
      <c r="BK970" s="34"/>
      <c r="BR970" s="25"/>
      <c r="BS970" s="25"/>
      <c r="BV970" s="25"/>
      <c r="BW970" s="25"/>
      <c r="BX970" s="25"/>
    </row>
    <row r="971" spans="1:76">
      <c r="A971" s="38">
        <f t="shared" si="495"/>
        <v>187</v>
      </c>
      <c r="B971" s="36">
        <f t="shared" si="592"/>
        <v>0</v>
      </c>
      <c r="C971" s="36">
        <f t="shared" si="592"/>
        <v>0</v>
      </c>
      <c r="D971" s="9" t="str">
        <f t="shared" ref="D971:AI971" si="611">IF(D776="-","-",ABS(D776-$BK776))</f>
        <v>-</v>
      </c>
      <c r="E971" s="9" t="str">
        <f t="shared" si="611"/>
        <v>-</v>
      </c>
      <c r="F971" s="9" t="str">
        <f t="shared" si="611"/>
        <v>-</v>
      </c>
      <c r="G971" s="9" t="str">
        <f t="shared" si="611"/>
        <v>-</v>
      </c>
      <c r="H971" s="9" t="str">
        <f t="shared" si="611"/>
        <v>-</v>
      </c>
      <c r="I971" s="9" t="str">
        <f t="shared" si="611"/>
        <v>-</v>
      </c>
      <c r="J971" s="9" t="str">
        <f t="shared" si="611"/>
        <v>-</v>
      </c>
      <c r="K971" s="9" t="str">
        <f t="shared" si="611"/>
        <v>-</v>
      </c>
      <c r="L971" s="9" t="str">
        <f t="shared" si="611"/>
        <v>-</v>
      </c>
      <c r="M971" s="9" t="str">
        <f t="shared" si="611"/>
        <v>-</v>
      </c>
      <c r="N971" s="9" t="str">
        <f t="shared" si="611"/>
        <v>-</v>
      </c>
      <c r="O971" s="9" t="str">
        <f t="shared" si="611"/>
        <v>-</v>
      </c>
      <c r="P971" s="9" t="str">
        <f t="shared" si="611"/>
        <v>-</v>
      </c>
      <c r="Q971" s="9" t="str">
        <f t="shared" si="611"/>
        <v>-</v>
      </c>
      <c r="R971" s="9" t="str">
        <f t="shared" si="611"/>
        <v>-</v>
      </c>
      <c r="S971" s="9" t="str">
        <f t="shared" si="611"/>
        <v>-</v>
      </c>
      <c r="T971" s="9" t="str">
        <f t="shared" si="611"/>
        <v>-</v>
      </c>
      <c r="U971" s="9" t="str">
        <f t="shared" si="611"/>
        <v>-</v>
      </c>
      <c r="V971" s="9" t="str">
        <f t="shared" si="611"/>
        <v>-</v>
      </c>
      <c r="W971" s="9" t="str">
        <f t="shared" si="611"/>
        <v>-</v>
      </c>
      <c r="X971" s="9" t="str">
        <f t="shared" si="611"/>
        <v>-</v>
      </c>
      <c r="Y971" s="9" t="str">
        <f t="shared" si="611"/>
        <v>-</v>
      </c>
      <c r="Z971" s="9" t="str">
        <f t="shared" si="611"/>
        <v>-</v>
      </c>
      <c r="AA971" s="9" t="str">
        <f t="shared" si="611"/>
        <v>-</v>
      </c>
      <c r="AB971" s="9" t="str">
        <f t="shared" si="611"/>
        <v>-</v>
      </c>
      <c r="AC971" s="9" t="str">
        <f t="shared" si="611"/>
        <v>-</v>
      </c>
      <c r="AD971" s="9" t="str">
        <f t="shared" si="611"/>
        <v>-</v>
      </c>
      <c r="AE971" s="9" t="str">
        <f t="shared" si="611"/>
        <v>-</v>
      </c>
      <c r="AF971" s="9" t="str">
        <f t="shared" si="611"/>
        <v>-</v>
      </c>
      <c r="AG971" s="9" t="str">
        <f t="shared" si="611"/>
        <v>-</v>
      </c>
      <c r="AH971" s="9" t="str">
        <f t="shared" si="611"/>
        <v>-</v>
      </c>
      <c r="AI971" s="9" t="str">
        <f t="shared" si="611"/>
        <v>-</v>
      </c>
      <c r="AJ971" s="9" t="str">
        <f t="shared" ref="AJ971:BI971" si="612">IF(AJ776="-","-",ABS(AJ776-$BK776))</f>
        <v>-</v>
      </c>
      <c r="AK971" s="9" t="str">
        <f t="shared" si="612"/>
        <v>-</v>
      </c>
      <c r="AL971" s="9" t="str">
        <f t="shared" si="612"/>
        <v>-</v>
      </c>
      <c r="AM971" s="9" t="str">
        <f t="shared" si="612"/>
        <v>-</v>
      </c>
      <c r="AN971" s="9" t="str">
        <f t="shared" si="612"/>
        <v>-</v>
      </c>
      <c r="AO971" s="9" t="str">
        <f t="shared" si="612"/>
        <v>-</v>
      </c>
      <c r="AP971" s="9" t="str">
        <f t="shared" si="612"/>
        <v>-</v>
      </c>
      <c r="AQ971" s="9" t="str">
        <f t="shared" si="612"/>
        <v>-</v>
      </c>
      <c r="AR971" s="9" t="str">
        <f t="shared" si="612"/>
        <v>-</v>
      </c>
      <c r="AS971" s="9" t="str">
        <f t="shared" si="612"/>
        <v>-</v>
      </c>
      <c r="AT971" s="9" t="str">
        <f t="shared" si="612"/>
        <v>-</v>
      </c>
      <c r="AU971" s="9" t="str">
        <f t="shared" si="612"/>
        <v>-</v>
      </c>
      <c r="AV971" s="9" t="str">
        <f t="shared" si="612"/>
        <v>-</v>
      </c>
      <c r="AW971" s="9" t="str">
        <f t="shared" si="612"/>
        <v>-</v>
      </c>
      <c r="AX971" s="9" t="str">
        <f t="shared" si="612"/>
        <v>-</v>
      </c>
      <c r="AY971" s="9" t="str">
        <f t="shared" si="612"/>
        <v>-</v>
      </c>
      <c r="AZ971" s="9" t="str">
        <f t="shared" si="612"/>
        <v>-</v>
      </c>
      <c r="BA971" s="9" t="str">
        <f t="shared" si="612"/>
        <v>-</v>
      </c>
      <c r="BB971" s="9" t="str">
        <f t="shared" si="612"/>
        <v>-</v>
      </c>
      <c r="BC971" s="9" t="str">
        <f t="shared" si="612"/>
        <v>-</v>
      </c>
      <c r="BD971" s="9" t="str">
        <f t="shared" si="612"/>
        <v>-</v>
      </c>
      <c r="BE971" s="9" t="str">
        <f t="shared" si="612"/>
        <v>-</v>
      </c>
      <c r="BF971" s="9" t="str">
        <f t="shared" si="612"/>
        <v>-</v>
      </c>
      <c r="BG971" s="9" t="str">
        <f t="shared" si="612"/>
        <v>-</v>
      </c>
      <c r="BH971" s="9" t="str">
        <f t="shared" si="612"/>
        <v>-</v>
      </c>
      <c r="BI971" s="9" t="str">
        <f t="shared" si="612"/>
        <v>-</v>
      </c>
      <c r="BJ971" s="37"/>
      <c r="BK971" s="34"/>
      <c r="BR971" s="25"/>
      <c r="BS971" s="25"/>
      <c r="BV971" s="25"/>
      <c r="BW971" s="25"/>
      <c r="BX971" s="25"/>
    </row>
    <row r="972" spans="1:76">
      <c r="A972" s="38">
        <f t="shared" si="495"/>
        <v>188</v>
      </c>
      <c r="B972" s="36">
        <f t="shared" si="592"/>
        <v>0</v>
      </c>
      <c r="C972" s="36">
        <f t="shared" si="592"/>
        <v>0</v>
      </c>
      <c r="D972" s="9" t="str">
        <f t="shared" ref="D972:AI972" si="613">IF(D777="-","-",ABS(D777-$BK777))</f>
        <v>-</v>
      </c>
      <c r="E972" s="9" t="str">
        <f t="shared" si="613"/>
        <v>-</v>
      </c>
      <c r="F972" s="9" t="str">
        <f t="shared" si="613"/>
        <v>-</v>
      </c>
      <c r="G972" s="9" t="str">
        <f t="shared" si="613"/>
        <v>-</v>
      </c>
      <c r="H972" s="9" t="str">
        <f t="shared" si="613"/>
        <v>-</v>
      </c>
      <c r="I972" s="9" t="str">
        <f t="shared" si="613"/>
        <v>-</v>
      </c>
      <c r="J972" s="9" t="str">
        <f t="shared" si="613"/>
        <v>-</v>
      </c>
      <c r="K972" s="9" t="str">
        <f t="shared" si="613"/>
        <v>-</v>
      </c>
      <c r="L972" s="9" t="str">
        <f t="shared" si="613"/>
        <v>-</v>
      </c>
      <c r="M972" s="9" t="str">
        <f t="shared" si="613"/>
        <v>-</v>
      </c>
      <c r="N972" s="9" t="str">
        <f t="shared" si="613"/>
        <v>-</v>
      </c>
      <c r="O972" s="9" t="str">
        <f t="shared" si="613"/>
        <v>-</v>
      </c>
      <c r="P972" s="9" t="str">
        <f t="shared" si="613"/>
        <v>-</v>
      </c>
      <c r="Q972" s="9" t="str">
        <f t="shared" si="613"/>
        <v>-</v>
      </c>
      <c r="R972" s="9" t="str">
        <f t="shared" si="613"/>
        <v>-</v>
      </c>
      <c r="S972" s="9" t="str">
        <f t="shared" si="613"/>
        <v>-</v>
      </c>
      <c r="T972" s="9" t="str">
        <f t="shared" si="613"/>
        <v>-</v>
      </c>
      <c r="U972" s="9" t="str">
        <f t="shared" si="613"/>
        <v>-</v>
      </c>
      <c r="V972" s="9" t="str">
        <f t="shared" si="613"/>
        <v>-</v>
      </c>
      <c r="W972" s="9" t="str">
        <f t="shared" si="613"/>
        <v>-</v>
      </c>
      <c r="X972" s="9" t="str">
        <f t="shared" si="613"/>
        <v>-</v>
      </c>
      <c r="Y972" s="9" t="str">
        <f t="shared" si="613"/>
        <v>-</v>
      </c>
      <c r="Z972" s="9" t="str">
        <f t="shared" si="613"/>
        <v>-</v>
      </c>
      <c r="AA972" s="9" t="str">
        <f t="shared" si="613"/>
        <v>-</v>
      </c>
      <c r="AB972" s="9" t="str">
        <f t="shared" si="613"/>
        <v>-</v>
      </c>
      <c r="AC972" s="9" t="str">
        <f t="shared" si="613"/>
        <v>-</v>
      </c>
      <c r="AD972" s="9" t="str">
        <f t="shared" si="613"/>
        <v>-</v>
      </c>
      <c r="AE972" s="9" t="str">
        <f t="shared" si="613"/>
        <v>-</v>
      </c>
      <c r="AF972" s="9" t="str">
        <f t="shared" si="613"/>
        <v>-</v>
      </c>
      <c r="AG972" s="9" t="str">
        <f t="shared" si="613"/>
        <v>-</v>
      </c>
      <c r="AH972" s="9" t="str">
        <f t="shared" si="613"/>
        <v>-</v>
      </c>
      <c r="AI972" s="9" t="str">
        <f t="shared" si="613"/>
        <v>-</v>
      </c>
      <c r="AJ972" s="9" t="str">
        <f t="shared" ref="AJ972:BI972" si="614">IF(AJ777="-","-",ABS(AJ777-$BK777))</f>
        <v>-</v>
      </c>
      <c r="AK972" s="9" t="str">
        <f t="shared" si="614"/>
        <v>-</v>
      </c>
      <c r="AL972" s="9" t="str">
        <f t="shared" si="614"/>
        <v>-</v>
      </c>
      <c r="AM972" s="9" t="str">
        <f t="shared" si="614"/>
        <v>-</v>
      </c>
      <c r="AN972" s="9" t="str">
        <f t="shared" si="614"/>
        <v>-</v>
      </c>
      <c r="AO972" s="9" t="str">
        <f t="shared" si="614"/>
        <v>-</v>
      </c>
      <c r="AP972" s="9" t="str">
        <f t="shared" si="614"/>
        <v>-</v>
      </c>
      <c r="AQ972" s="9" t="str">
        <f t="shared" si="614"/>
        <v>-</v>
      </c>
      <c r="AR972" s="9" t="str">
        <f t="shared" si="614"/>
        <v>-</v>
      </c>
      <c r="AS972" s="9" t="str">
        <f t="shared" si="614"/>
        <v>-</v>
      </c>
      <c r="AT972" s="9" t="str">
        <f t="shared" si="614"/>
        <v>-</v>
      </c>
      <c r="AU972" s="9" t="str">
        <f t="shared" si="614"/>
        <v>-</v>
      </c>
      <c r="AV972" s="9" t="str">
        <f t="shared" si="614"/>
        <v>-</v>
      </c>
      <c r="AW972" s="9" t="str">
        <f t="shared" si="614"/>
        <v>-</v>
      </c>
      <c r="AX972" s="9" t="str">
        <f t="shared" si="614"/>
        <v>-</v>
      </c>
      <c r="AY972" s="9" t="str">
        <f t="shared" si="614"/>
        <v>-</v>
      </c>
      <c r="AZ972" s="9" t="str">
        <f t="shared" si="614"/>
        <v>-</v>
      </c>
      <c r="BA972" s="9" t="str">
        <f t="shared" si="614"/>
        <v>-</v>
      </c>
      <c r="BB972" s="9" t="str">
        <f t="shared" si="614"/>
        <v>-</v>
      </c>
      <c r="BC972" s="9" t="str">
        <f t="shared" si="614"/>
        <v>-</v>
      </c>
      <c r="BD972" s="9" t="str">
        <f t="shared" si="614"/>
        <v>-</v>
      </c>
      <c r="BE972" s="9" t="str">
        <f t="shared" si="614"/>
        <v>-</v>
      </c>
      <c r="BF972" s="9" t="str">
        <f t="shared" si="614"/>
        <v>-</v>
      </c>
      <c r="BG972" s="9" t="str">
        <f t="shared" si="614"/>
        <v>-</v>
      </c>
      <c r="BH972" s="9" t="str">
        <f t="shared" si="614"/>
        <v>-</v>
      </c>
      <c r="BI972" s="9" t="str">
        <f t="shared" si="614"/>
        <v>-</v>
      </c>
      <c r="BJ972" s="37"/>
      <c r="BK972" s="34"/>
      <c r="BR972" s="25"/>
      <c r="BS972" s="25"/>
      <c r="BV972" s="25"/>
      <c r="BW972" s="25"/>
      <c r="BX972" s="25"/>
    </row>
    <row r="973" spans="1:76">
      <c r="A973" s="38">
        <f t="shared" si="495"/>
        <v>189</v>
      </c>
      <c r="B973" s="36">
        <f t="shared" si="592"/>
        <v>0</v>
      </c>
      <c r="C973" s="36">
        <f t="shared" si="592"/>
        <v>0</v>
      </c>
      <c r="D973" s="9" t="str">
        <f t="shared" ref="D973:AI973" si="615">IF(D778="-","-",ABS(D778-$BK778))</f>
        <v>-</v>
      </c>
      <c r="E973" s="9" t="str">
        <f t="shared" si="615"/>
        <v>-</v>
      </c>
      <c r="F973" s="9" t="str">
        <f t="shared" si="615"/>
        <v>-</v>
      </c>
      <c r="G973" s="9" t="str">
        <f t="shared" si="615"/>
        <v>-</v>
      </c>
      <c r="H973" s="9" t="str">
        <f t="shared" si="615"/>
        <v>-</v>
      </c>
      <c r="I973" s="9" t="str">
        <f t="shared" si="615"/>
        <v>-</v>
      </c>
      <c r="J973" s="9" t="str">
        <f t="shared" si="615"/>
        <v>-</v>
      </c>
      <c r="K973" s="9" t="str">
        <f t="shared" si="615"/>
        <v>-</v>
      </c>
      <c r="L973" s="9" t="str">
        <f t="shared" si="615"/>
        <v>-</v>
      </c>
      <c r="M973" s="9" t="str">
        <f t="shared" si="615"/>
        <v>-</v>
      </c>
      <c r="N973" s="9" t="str">
        <f t="shared" si="615"/>
        <v>-</v>
      </c>
      <c r="O973" s="9" t="str">
        <f t="shared" si="615"/>
        <v>-</v>
      </c>
      <c r="P973" s="9" t="str">
        <f t="shared" si="615"/>
        <v>-</v>
      </c>
      <c r="Q973" s="9" t="str">
        <f t="shared" si="615"/>
        <v>-</v>
      </c>
      <c r="R973" s="9" t="str">
        <f t="shared" si="615"/>
        <v>-</v>
      </c>
      <c r="S973" s="9" t="str">
        <f t="shared" si="615"/>
        <v>-</v>
      </c>
      <c r="T973" s="9" t="str">
        <f t="shared" si="615"/>
        <v>-</v>
      </c>
      <c r="U973" s="9" t="str">
        <f t="shared" si="615"/>
        <v>-</v>
      </c>
      <c r="V973" s="9" t="str">
        <f t="shared" si="615"/>
        <v>-</v>
      </c>
      <c r="W973" s="9" t="str">
        <f t="shared" si="615"/>
        <v>-</v>
      </c>
      <c r="X973" s="9" t="str">
        <f t="shared" si="615"/>
        <v>-</v>
      </c>
      <c r="Y973" s="9" t="str">
        <f t="shared" si="615"/>
        <v>-</v>
      </c>
      <c r="Z973" s="9" t="str">
        <f t="shared" si="615"/>
        <v>-</v>
      </c>
      <c r="AA973" s="9" t="str">
        <f t="shared" si="615"/>
        <v>-</v>
      </c>
      <c r="AB973" s="9" t="str">
        <f t="shared" si="615"/>
        <v>-</v>
      </c>
      <c r="AC973" s="9" t="str">
        <f t="shared" si="615"/>
        <v>-</v>
      </c>
      <c r="AD973" s="9" t="str">
        <f t="shared" si="615"/>
        <v>-</v>
      </c>
      <c r="AE973" s="9" t="str">
        <f t="shared" si="615"/>
        <v>-</v>
      </c>
      <c r="AF973" s="9" t="str">
        <f t="shared" si="615"/>
        <v>-</v>
      </c>
      <c r="AG973" s="9" t="str">
        <f t="shared" si="615"/>
        <v>-</v>
      </c>
      <c r="AH973" s="9" t="str">
        <f t="shared" si="615"/>
        <v>-</v>
      </c>
      <c r="AI973" s="9" t="str">
        <f t="shared" si="615"/>
        <v>-</v>
      </c>
      <c r="AJ973" s="9" t="str">
        <f t="shared" ref="AJ973:BI973" si="616">IF(AJ778="-","-",ABS(AJ778-$BK778))</f>
        <v>-</v>
      </c>
      <c r="AK973" s="9" t="str">
        <f t="shared" si="616"/>
        <v>-</v>
      </c>
      <c r="AL973" s="9" t="str">
        <f t="shared" si="616"/>
        <v>-</v>
      </c>
      <c r="AM973" s="9" t="str">
        <f t="shared" si="616"/>
        <v>-</v>
      </c>
      <c r="AN973" s="9" t="str">
        <f t="shared" si="616"/>
        <v>-</v>
      </c>
      <c r="AO973" s="9" t="str">
        <f t="shared" si="616"/>
        <v>-</v>
      </c>
      <c r="AP973" s="9" t="str">
        <f t="shared" si="616"/>
        <v>-</v>
      </c>
      <c r="AQ973" s="9" t="str">
        <f t="shared" si="616"/>
        <v>-</v>
      </c>
      <c r="AR973" s="9" t="str">
        <f t="shared" si="616"/>
        <v>-</v>
      </c>
      <c r="AS973" s="9" t="str">
        <f t="shared" si="616"/>
        <v>-</v>
      </c>
      <c r="AT973" s="9" t="str">
        <f t="shared" si="616"/>
        <v>-</v>
      </c>
      <c r="AU973" s="9" t="str">
        <f t="shared" si="616"/>
        <v>-</v>
      </c>
      <c r="AV973" s="9" t="str">
        <f t="shared" si="616"/>
        <v>-</v>
      </c>
      <c r="AW973" s="9" t="str">
        <f t="shared" si="616"/>
        <v>-</v>
      </c>
      <c r="AX973" s="9" t="str">
        <f t="shared" si="616"/>
        <v>-</v>
      </c>
      <c r="AY973" s="9" t="str">
        <f t="shared" si="616"/>
        <v>-</v>
      </c>
      <c r="AZ973" s="9" t="str">
        <f t="shared" si="616"/>
        <v>-</v>
      </c>
      <c r="BA973" s="9" t="str">
        <f t="shared" si="616"/>
        <v>-</v>
      </c>
      <c r="BB973" s="9" t="str">
        <f t="shared" si="616"/>
        <v>-</v>
      </c>
      <c r="BC973" s="9" t="str">
        <f t="shared" si="616"/>
        <v>-</v>
      </c>
      <c r="BD973" s="9" t="str">
        <f t="shared" si="616"/>
        <v>-</v>
      </c>
      <c r="BE973" s="9" t="str">
        <f t="shared" si="616"/>
        <v>-</v>
      </c>
      <c r="BF973" s="9" t="str">
        <f t="shared" si="616"/>
        <v>-</v>
      </c>
      <c r="BG973" s="9" t="str">
        <f t="shared" si="616"/>
        <v>-</v>
      </c>
      <c r="BH973" s="9" t="str">
        <f t="shared" si="616"/>
        <v>-</v>
      </c>
      <c r="BI973" s="9" t="str">
        <f t="shared" si="616"/>
        <v>-</v>
      </c>
      <c r="BJ973" s="37"/>
      <c r="BK973" s="34"/>
      <c r="BR973" s="25"/>
      <c r="BS973" s="25"/>
      <c r="BV973" s="25"/>
      <c r="BW973" s="25"/>
      <c r="BX973" s="25"/>
    </row>
    <row r="974" spans="1:76">
      <c r="A974" s="38">
        <f t="shared" si="495"/>
        <v>190</v>
      </c>
      <c r="B974" s="36">
        <f t="shared" si="592"/>
        <v>0</v>
      </c>
      <c r="C974" s="36">
        <f t="shared" si="592"/>
        <v>0</v>
      </c>
      <c r="D974" s="9" t="str">
        <f t="shared" ref="D974:AI974" si="617">IF(D779="-","-",ABS(D779-$BK779))</f>
        <v>-</v>
      </c>
      <c r="E974" s="9" t="str">
        <f t="shared" si="617"/>
        <v>-</v>
      </c>
      <c r="F974" s="9" t="str">
        <f t="shared" si="617"/>
        <v>-</v>
      </c>
      <c r="G974" s="9" t="str">
        <f t="shared" si="617"/>
        <v>-</v>
      </c>
      <c r="H974" s="9" t="str">
        <f t="shared" si="617"/>
        <v>-</v>
      </c>
      <c r="I974" s="9" t="str">
        <f t="shared" si="617"/>
        <v>-</v>
      </c>
      <c r="J974" s="9" t="str">
        <f t="shared" si="617"/>
        <v>-</v>
      </c>
      <c r="K974" s="9" t="str">
        <f t="shared" si="617"/>
        <v>-</v>
      </c>
      <c r="L974" s="9" t="str">
        <f t="shared" si="617"/>
        <v>-</v>
      </c>
      <c r="M974" s="9" t="str">
        <f t="shared" si="617"/>
        <v>-</v>
      </c>
      <c r="N974" s="9" t="str">
        <f t="shared" si="617"/>
        <v>-</v>
      </c>
      <c r="O974" s="9" t="str">
        <f t="shared" si="617"/>
        <v>-</v>
      </c>
      <c r="P974" s="9" t="str">
        <f t="shared" si="617"/>
        <v>-</v>
      </c>
      <c r="Q974" s="9" t="str">
        <f t="shared" si="617"/>
        <v>-</v>
      </c>
      <c r="R974" s="9" t="str">
        <f t="shared" si="617"/>
        <v>-</v>
      </c>
      <c r="S974" s="9" t="str">
        <f t="shared" si="617"/>
        <v>-</v>
      </c>
      <c r="T974" s="9" t="str">
        <f t="shared" si="617"/>
        <v>-</v>
      </c>
      <c r="U974" s="9" t="str">
        <f t="shared" si="617"/>
        <v>-</v>
      </c>
      <c r="V974" s="9" t="str">
        <f t="shared" si="617"/>
        <v>-</v>
      </c>
      <c r="W974" s="9" t="str">
        <f t="shared" si="617"/>
        <v>-</v>
      </c>
      <c r="X974" s="9" t="str">
        <f t="shared" si="617"/>
        <v>-</v>
      </c>
      <c r="Y974" s="9" t="str">
        <f t="shared" si="617"/>
        <v>-</v>
      </c>
      <c r="Z974" s="9" t="str">
        <f t="shared" si="617"/>
        <v>-</v>
      </c>
      <c r="AA974" s="9" t="str">
        <f t="shared" si="617"/>
        <v>-</v>
      </c>
      <c r="AB974" s="9" t="str">
        <f t="shared" si="617"/>
        <v>-</v>
      </c>
      <c r="AC974" s="9" t="str">
        <f t="shared" si="617"/>
        <v>-</v>
      </c>
      <c r="AD974" s="9" t="str">
        <f t="shared" si="617"/>
        <v>-</v>
      </c>
      <c r="AE974" s="9" t="str">
        <f t="shared" si="617"/>
        <v>-</v>
      </c>
      <c r="AF974" s="9" t="str">
        <f t="shared" si="617"/>
        <v>-</v>
      </c>
      <c r="AG974" s="9" t="str">
        <f t="shared" si="617"/>
        <v>-</v>
      </c>
      <c r="AH974" s="9" t="str">
        <f t="shared" si="617"/>
        <v>-</v>
      </c>
      <c r="AI974" s="9" t="str">
        <f t="shared" si="617"/>
        <v>-</v>
      </c>
      <c r="AJ974" s="9" t="str">
        <f t="shared" ref="AJ974:BI974" si="618">IF(AJ779="-","-",ABS(AJ779-$BK779))</f>
        <v>-</v>
      </c>
      <c r="AK974" s="9" t="str">
        <f t="shared" si="618"/>
        <v>-</v>
      </c>
      <c r="AL974" s="9" t="str">
        <f t="shared" si="618"/>
        <v>-</v>
      </c>
      <c r="AM974" s="9" t="str">
        <f t="shared" si="618"/>
        <v>-</v>
      </c>
      <c r="AN974" s="9" t="str">
        <f t="shared" si="618"/>
        <v>-</v>
      </c>
      <c r="AO974" s="9" t="str">
        <f t="shared" si="618"/>
        <v>-</v>
      </c>
      <c r="AP974" s="9" t="str">
        <f t="shared" si="618"/>
        <v>-</v>
      </c>
      <c r="AQ974" s="9" t="str">
        <f t="shared" si="618"/>
        <v>-</v>
      </c>
      <c r="AR974" s="9" t="str">
        <f t="shared" si="618"/>
        <v>-</v>
      </c>
      <c r="AS974" s="9" t="str">
        <f t="shared" si="618"/>
        <v>-</v>
      </c>
      <c r="AT974" s="9" t="str">
        <f t="shared" si="618"/>
        <v>-</v>
      </c>
      <c r="AU974" s="9" t="str">
        <f t="shared" si="618"/>
        <v>-</v>
      </c>
      <c r="AV974" s="9" t="str">
        <f t="shared" si="618"/>
        <v>-</v>
      </c>
      <c r="AW974" s="9" t="str">
        <f t="shared" si="618"/>
        <v>-</v>
      </c>
      <c r="AX974" s="9" t="str">
        <f t="shared" si="618"/>
        <v>-</v>
      </c>
      <c r="AY974" s="9" t="str">
        <f t="shared" si="618"/>
        <v>-</v>
      </c>
      <c r="AZ974" s="9" t="str">
        <f t="shared" si="618"/>
        <v>-</v>
      </c>
      <c r="BA974" s="9" t="str">
        <f t="shared" si="618"/>
        <v>-</v>
      </c>
      <c r="BB974" s="9" t="str">
        <f t="shared" si="618"/>
        <v>-</v>
      </c>
      <c r="BC974" s="9" t="str">
        <f t="shared" si="618"/>
        <v>-</v>
      </c>
      <c r="BD974" s="9" t="str">
        <f t="shared" si="618"/>
        <v>-</v>
      </c>
      <c r="BE974" s="9" t="str">
        <f t="shared" si="618"/>
        <v>-</v>
      </c>
      <c r="BF974" s="9" t="str">
        <f t="shared" si="618"/>
        <v>-</v>
      </c>
      <c r="BG974" s="9" t="str">
        <f t="shared" si="618"/>
        <v>-</v>
      </c>
      <c r="BH974" s="9" t="str">
        <f t="shared" si="618"/>
        <v>-</v>
      </c>
      <c r="BI974" s="9" t="str">
        <f t="shared" si="618"/>
        <v>-</v>
      </c>
      <c r="BJ974" s="37"/>
      <c r="BK974" s="34"/>
      <c r="BR974" s="25"/>
      <c r="BS974" s="25"/>
      <c r="BV974" s="25"/>
      <c r="BW974" s="25"/>
      <c r="BX974" s="25"/>
    </row>
    <row r="975" spans="1:76">
      <c r="A975" s="38">
        <f t="shared" si="495"/>
        <v>191</v>
      </c>
      <c r="B975" s="36">
        <f t="shared" si="592"/>
        <v>0</v>
      </c>
      <c r="C975" s="36">
        <f t="shared" si="592"/>
        <v>0</v>
      </c>
      <c r="D975" s="9" t="str">
        <f t="shared" ref="D975:AI975" si="619">IF(D780="-","-",ABS(D780-$BK780))</f>
        <v>-</v>
      </c>
      <c r="E975" s="9" t="str">
        <f t="shared" si="619"/>
        <v>-</v>
      </c>
      <c r="F975" s="9" t="str">
        <f t="shared" si="619"/>
        <v>-</v>
      </c>
      <c r="G975" s="9" t="str">
        <f t="shared" si="619"/>
        <v>-</v>
      </c>
      <c r="H975" s="9" t="str">
        <f t="shared" si="619"/>
        <v>-</v>
      </c>
      <c r="I975" s="9" t="str">
        <f t="shared" si="619"/>
        <v>-</v>
      </c>
      <c r="J975" s="9" t="str">
        <f t="shared" si="619"/>
        <v>-</v>
      </c>
      <c r="K975" s="9" t="str">
        <f t="shared" si="619"/>
        <v>-</v>
      </c>
      <c r="L975" s="9" t="str">
        <f t="shared" si="619"/>
        <v>-</v>
      </c>
      <c r="M975" s="9" t="str">
        <f t="shared" si="619"/>
        <v>-</v>
      </c>
      <c r="N975" s="9" t="str">
        <f t="shared" si="619"/>
        <v>-</v>
      </c>
      <c r="O975" s="9" t="str">
        <f t="shared" si="619"/>
        <v>-</v>
      </c>
      <c r="P975" s="9" t="str">
        <f t="shared" si="619"/>
        <v>-</v>
      </c>
      <c r="Q975" s="9" t="str">
        <f t="shared" si="619"/>
        <v>-</v>
      </c>
      <c r="R975" s="9" t="str">
        <f t="shared" si="619"/>
        <v>-</v>
      </c>
      <c r="S975" s="9" t="str">
        <f t="shared" si="619"/>
        <v>-</v>
      </c>
      <c r="T975" s="9" t="str">
        <f t="shared" si="619"/>
        <v>-</v>
      </c>
      <c r="U975" s="9" t="str">
        <f t="shared" si="619"/>
        <v>-</v>
      </c>
      <c r="V975" s="9" t="str">
        <f t="shared" si="619"/>
        <v>-</v>
      </c>
      <c r="W975" s="9" t="str">
        <f t="shared" si="619"/>
        <v>-</v>
      </c>
      <c r="X975" s="9" t="str">
        <f t="shared" si="619"/>
        <v>-</v>
      </c>
      <c r="Y975" s="9" t="str">
        <f t="shared" si="619"/>
        <v>-</v>
      </c>
      <c r="Z975" s="9" t="str">
        <f t="shared" si="619"/>
        <v>-</v>
      </c>
      <c r="AA975" s="9" t="str">
        <f t="shared" si="619"/>
        <v>-</v>
      </c>
      <c r="AB975" s="9" t="str">
        <f t="shared" si="619"/>
        <v>-</v>
      </c>
      <c r="AC975" s="9" t="str">
        <f t="shared" si="619"/>
        <v>-</v>
      </c>
      <c r="AD975" s="9" t="str">
        <f t="shared" si="619"/>
        <v>-</v>
      </c>
      <c r="AE975" s="9" t="str">
        <f t="shared" si="619"/>
        <v>-</v>
      </c>
      <c r="AF975" s="9" t="str">
        <f t="shared" si="619"/>
        <v>-</v>
      </c>
      <c r="AG975" s="9" t="str">
        <f t="shared" si="619"/>
        <v>-</v>
      </c>
      <c r="AH975" s="9" t="str">
        <f t="shared" si="619"/>
        <v>-</v>
      </c>
      <c r="AI975" s="9" t="str">
        <f t="shared" si="619"/>
        <v>-</v>
      </c>
      <c r="AJ975" s="9" t="str">
        <f t="shared" ref="AJ975:BI975" si="620">IF(AJ780="-","-",ABS(AJ780-$BK780))</f>
        <v>-</v>
      </c>
      <c r="AK975" s="9" t="str">
        <f t="shared" si="620"/>
        <v>-</v>
      </c>
      <c r="AL975" s="9" t="str">
        <f t="shared" si="620"/>
        <v>-</v>
      </c>
      <c r="AM975" s="9" t="str">
        <f t="shared" si="620"/>
        <v>-</v>
      </c>
      <c r="AN975" s="9" t="str">
        <f t="shared" si="620"/>
        <v>-</v>
      </c>
      <c r="AO975" s="9" t="str">
        <f t="shared" si="620"/>
        <v>-</v>
      </c>
      <c r="AP975" s="9" t="str">
        <f t="shared" si="620"/>
        <v>-</v>
      </c>
      <c r="AQ975" s="9" t="str">
        <f t="shared" si="620"/>
        <v>-</v>
      </c>
      <c r="AR975" s="9" t="str">
        <f t="shared" si="620"/>
        <v>-</v>
      </c>
      <c r="AS975" s="9" t="str">
        <f t="shared" si="620"/>
        <v>-</v>
      </c>
      <c r="AT975" s="9" t="str">
        <f t="shared" si="620"/>
        <v>-</v>
      </c>
      <c r="AU975" s="9" t="str">
        <f t="shared" si="620"/>
        <v>-</v>
      </c>
      <c r="AV975" s="9" t="str">
        <f t="shared" si="620"/>
        <v>-</v>
      </c>
      <c r="AW975" s="9" t="str">
        <f t="shared" si="620"/>
        <v>-</v>
      </c>
      <c r="AX975" s="9" t="str">
        <f t="shared" si="620"/>
        <v>-</v>
      </c>
      <c r="AY975" s="9" t="str">
        <f t="shared" si="620"/>
        <v>-</v>
      </c>
      <c r="AZ975" s="9" t="str">
        <f t="shared" si="620"/>
        <v>-</v>
      </c>
      <c r="BA975" s="9" t="str">
        <f t="shared" si="620"/>
        <v>-</v>
      </c>
      <c r="BB975" s="9" t="str">
        <f t="shared" si="620"/>
        <v>-</v>
      </c>
      <c r="BC975" s="9" t="str">
        <f t="shared" si="620"/>
        <v>-</v>
      </c>
      <c r="BD975" s="9" t="str">
        <f t="shared" si="620"/>
        <v>-</v>
      </c>
      <c r="BE975" s="9" t="str">
        <f t="shared" si="620"/>
        <v>-</v>
      </c>
      <c r="BF975" s="9" t="str">
        <f t="shared" si="620"/>
        <v>-</v>
      </c>
      <c r="BG975" s="9" t="str">
        <f t="shared" si="620"/>
        <v>-</v>
      </c>
      <c r="BH975" s="9" t="str">
        <f t="shared" si="620"/>
        <v>-</v>
      </c>
      <c r="BI975" s="9" t="str">
        <f t="shared" si="620"/>
        <v>-</v>
      </c>
      <c r="BJ975" s="37"/>
      <c r="BK975" s="34"/>
      <c r="BR975" s="25"/>
      <c r="BS975" s="25"/>
      <c r="BV975" s="25"/>
      <c r="BW975" s="25"/>
      <c r="BX975" s="25"/>
    </row>
    <row r="976" spans="1:76">
      <c r="A976" s="38">
        <f t="shared" si="495"/>
        <v>192</v>
      </c>
      <c r="B976" s="36">
        <f t="shared" si="592"/>
        <v>0</v>
      </c>
      <c r="C976" s="36">
        <f t="shared" si="592"/>
        <v>0</v>
      </c>
      <c r="D976" s="9" t="str">
        <f t="shared" ref="D976:AI976" si="621">IF(D781="-","-",ABS(D781-$BK781))</f>
        <v>-</v>
      </c>
      <c r="E976" s="9" t="str">
        <f t="shared" si="621"/>
        <v>-</v>
      </c>
      <c r="F976" s="9" t="str">
        <f t="shared" si="621"/>
        <v>-</v>
      </c>
      <c r="G976" s="9" t="str">
        <f t="shared" si="621"/>
        <v>-</v>
      </c>
      <c r="H976" s="9" t="str">
        <f t="shared" si="621"/>
        <v>-</v>
      </c>
      <c r="I976" s="9" t="str">
        <f t="shared" si="621"/>
        <v>-</v>
      </c>
      <c r="J976" s="9" t="str">
        <f t="shared" si="621"/>
        <v>-</v>
      </c>
      <c r="K976" s="9" t="str">
        <f t="shared" si="621"/>
        <v>-</v>
      </c>
      <c r="L976" s="9" t="str">
        <f t="shared" si="621"/>
        <v>-</v>
      </c>
      <c r="M976" s="9" t="str">
        <f t="shared" si="621"/>
        <v>-</v>
      </c>
      <c r="N976" s="9" t="str">
        <f t="shared" si="621"/>
        <v>-</v>
      </c>
      <c r="O976" s="9" t="str">
        <f t="shared" si="621"/>
        <v>-</v>
      </c>
      <c r="P976" s="9" t="str">
        <f t="shared" si="621"/>
        <v>-</v>
      </c>
      <c r="Q976" s="9" t="str">
        <f t="shared" si="621"/>
        <v>-</v>
      </c>
      <c r="R976" s="9" t="str">
        <f t="shared" si="621"/>
        <v>-</v>
      </c>
      <c r="S976" s="9" t="str">
        <f t="shared" si="621"/>
        <v>-</v>
      </c>
      <c r="T976" s="9" t="str">
        <f t="shared" si="621"/>
        <v>-</v>
      </c>
      <c r="U976" s="9" t="str">
        <f t="shared" si="621"/>
        <v>-</v>
      </c>
      <c r="V976" s="9" t="str">
        <f t="shared" si="621"/>
        <v>-</v>
      </c>
      <c r="W976" s="9" t="str">
        <f t="shared" si="621"/>
        <v>-</v>
      </c>
      <c r="X976" s="9" t="str">
        <f t="shared" si="621"/>
        <v>-</v>
      </c>
      <c r="Y976" s="9" t="str">
        <f t="shared" si="621"/>
        <v>-</v>
      </c>
      <c r="Z976" s="9" t="str">
        <f t="shared" si="621"/>
        <v>-</v>
      </c>
      <c r="AA976" s="9" t="str">
        <f t="shared" si="621"/>
        <v>-</v>
      </c>
      <c r="AB976" s="9" t="str">
        <f t="shared" si="621"/>
        <v>-</v>
      </c>
      <c r="AC976" s="9" t="str">
        <f t="shared" si="621"/>
        <v>-</v>
      </c>
      <c r="AD976" s="9" t="str">
        <f t="shared" si="621"/>
        <v>-</v>
      </c>
      <c r="AE976" s="9" t="str">
        <f t="shared" si="621"/>
        <v>-</v>
      </c>
      <c r="AF976" s="9" t="str">
        <f t="shared" si="621"/>
        <v>-</v>
      </c>
      <c r="AG976" s="9" t="str">
        <f t="shared" si="621"/>
        <v>-</v>
      </c>
      <c r="AH976" s="9" t="str">
        <f t="shared" si="621"/>
        <v>-</v>
      </c>
      <c r="AI976" s="9" t="str">
        <f t="shared" si="621"/>
        <v>-</v>
      </c>
      <c r="AJ976" s="9" t="str">
        <f t="shared" ref="AJ976:BI976" si="622">IF(AJ781="-","-",ABS(AJ781-$BK781))</f>
        <v>-</v>
      </c>
      <c r="AK976" s="9" t="str">
        <f t="shared" si="622"/>
        <v>-</v>
      </c>
      <c r="AL976" s="9" t="str">
        <f t="shared" si="622"/>
        <v>-</v>
      </c>
      <c r="AM976" s="9" t="str">
        <f t="shared" si="622"/>
        <v>-</v>
      </c>
      <c r="AN976" s="9" t="str">
        <f t="shared" si="622"/>
        <v>-</v>
      </c>
      <c r="AO976" s="9" t="str">
        <f t="shared" si="622"/>
        <v>-</v>
      </c>
      <c r="AP976" s="9" t="str">
        <f t="shared" si="622"/>
        <v>-</v>
      </c>
      <c r="AQ976" s="9" t="str">
        <f t="shared" si="622"/>
        <v>-</v>
      </c>
      <c r="AR976" s="9" t="str">
        <f t="shared" si="622"/>
        <v>-</v>
      </c>
      <c r="AS976" s="9" t="str">
        <f t="shared" si="622"/>
        <v>-</v>
      </c>
      <c r="AT976" s="9" t="str">
        <f t="shared" si="622"/>
        <v>-</v>
      </c>
      <c r="AU976" s="9" t="str">
        <f t="shared" si="622"/>
        <v>-</v>
      </c>
      <c r="AV976" s="9" t="str">
        <f t="shared" si="622"/>
        <v>-</v>
      </c>
      <c r="AW976" s="9" t="str">
        <f t="shared" si="622"/>
        <v>-</v>
      </c>
      <c r="AX976" s="9" t="str">
        <f t="shared" si="622"/>
        <v>-</v>
      </c>
      <c r="AY976" s="9" t="str">
        <f t="shared" si="622"/>
        <v>-</v>
      </c>
      <c r="AZ976" s="9" t="str">
        <f t="shared" si="622"/>
        <v>-</v>
      </c>
      <c r="BA976" s="9" t="str">
        <f t="shared" si="622"/>
        <v>-</v>
      </c>
      <c r="BB976" s="9" t="str">
        <f t="shared" si="622"/>
        <v>-</v>
      </c>
      <c r="BC976" s="9" t="str">
        <f t="shared" si="622"/>
        <v>-</v>
      </c>
      <c r="BD976" s="9" t="str">
        <f t="shared" si="622"/>
        <v>-</v>
      </c>
      <c r="BE976" s="9" t="str">
        <f t="shared" si="622"/>
        <v>-</v>
      </c>
      <c r="BF976" s="9" t="str">
        <f t="shared" si="622"/>
        <v>-</v>
      </c>
      <c r="BG976" s="9" t="str">
        <f t="shared" si="622"/>
        <v>-</v>
      </c>
      <c r="BH976" s="9" t="str">
        <f t="shared" si="622"/>
        <v>-</v>
      </c>
      <c r="BI976" s="9" t="str">
        <f t="shared" si="622"/>
        <v>-</v>
      </c>
      <c r="BJ976" s="37"/>
      <c r="BK976" s="34"/>
      <c r="BR976" s="25"/>
      <c r="BS976" s="25"/>
      <c r="BV976" s="25"/>
      <c r="BW976" s="25"/>
      <c r="BX976" s="25"/>
    </row>
    <row r="977" spans="1:77">
      <c r="A977" s="38" t="s">
        <v>80</v>
      </c>
      <c r="B977" s="36"/>
      <c r="C977" s="36"/>
      <c r="D977" s="9">
        <f>192 - COUNTIF(D785:D976,"-")</f>
        <v>158</v>
      </c>
      <c r="E977" s="9">
        <f t="shared" ref="E977:BI977" si="623">192 - COUNTIF(E785:E976,"-")</f>
        <v>0</v>
      </c>
      <c r="F977" s="9">
        <f t="shared" si="623"/>
        <v>42</v>
      </c>
      <c r="G977" s="9">
        <f t="shared" si="623"/>
        <v>0</v>
      </c>
      <c r="H977" s="9">
        <f t="shared" si="623"/>
        <v>0</v>
      </c>
      <c r="I977" s="9">
        <f t="shared" si="623"/>
        <v>0</v>
      </c>
      <c r="J977" s="9">
        <f t="shared" si="623"/>
        <v>44</v>
      </c>
      <c r="K977" s="9">
        <f t="shared" si="623"/>
        <v>0</v>
      </c>
      <c r="L977" s="9">
        <f t="shared" si="623"/>
        <v>0</v>
      </c>
      <c r="M977" s="9">
        <f t="shared" si="623"/>
        <v>41</v>
      </c>
      <c r="N977" s="9">
        <f t="shared" si="623"/>
        <v>0</v>
      </c>
      <c r="O977" s="9">
        <f t="shared" si="623"/>
        <v>0</v>
      </c>
      <c r="P977" s="9">
        <f t="shared" si="623"/>
        <v>0</v>
      </c>
      <c r="Q977" s="9">
        <f t="shared" si="623"/>
        <v>158</v>
      </c>
      <c r="R977" s="9">
        <f t="shared" si="623"/>
        <v>0</v>
      </c>
      <c r="S977" s="9">
        <f t="shared" si="623"/>
        <v>0</v>
      </c>
      <c r="T977" s="9">
        <f t="shared" si="623"/>
        <v>152</v>
      </c>
      <c r="U977" s="9">
        <f t="shared" si="623"/>
        <v>151</v>
      </c>
      <c r="V977" s="9">
        <f t="shared" si="623"/>
        <v>0</v>
      </c>
      <c r="W977" s="9">
        <f t="shared" si="623"/>
        <v>0</v>
      </c>
      <c r="X977" s="9">
        <f t="shared" si="623"/>
        <v>0</v>
      </c>
      <c r="Y977" s="9">
        <f t="shared" si="623"/>
        <v>0</v>
      </c>
      <c r="Z977" s="9">
        <f t="shared" si="623"/>
        <v>159</v>
      </c>
      <c r="AA977" s="9">
        <f t="shared" si="623"/>
        <v>0</v>
      </c>
      <c r="AB977" s="9">
        <f t="shared" si="623"/>
        <v>50</v>
      </c>
      <c r="AC977" s="9">
        <f t="shared" si="623"/>
        <v>2</v>
      </c>
      <c r="AD977" s="9">
        <f t="shared" si="623"/>
        <v>0</v>
      </c>
      <c r="AE977" s="9">
        <f t="shared" si="623"/>
        <v>0</v>
      </c>
      <c r="AF977" s="9">
        <f t="shared" si="623"/>
        <v>0</v>
      </c>
      <c r="AG977" s="9">
        <f t="shared" si="623"/>
        <v>156</v>
      </c>
      <c r="AH977" s="9">
        <f t="shared" si="623"/>
        <v>0</v>
      </c>
      <c r="AI977" s="9">
        <f t="shared" ref="AI977:BA977" si="624">192 - COUNTIF(AI785:AI976,"-")</f>
        <v>96</v>
      </c>
      <c r="AJ977" s="9">
        <f t="shared" si="624"/>
        <v>150</v>
      </c>
      <c r="AK977" s="9">
        <f t="shared" si="624"/>
        <v>63</v>
      </c>
      <c r="AL977" s="9">
        <f t="shared" si="624"/>
        <v>71</v>
      </c>
      <c r="AM977" s="9">
        <f t="shared" si="624"/>
        <v>159</v>
      </c>
      <c r="AN977" s="9">
        <f t="shared" si="624"/>
        <v>153</v>
      </c>
      <c r="AO977" s="9">
        <f t="shared" si="624"/>
        <v>0</v>
      </c>
      <c r="AP977" s="9">
        <f t="shared" ref="AP977:AY977" si="625">192 - COUNTIF(AP785:AP976,"-")</f>
        <v>148</v>
      </c>
      <c r="AQ977" s="9">
        <f t="shared" si="625"/>
        <v>0</v>
      </c>
      <c r="AR977" s="9">
        <f t="shared" si="625"/>
        <v>0</v>
      </c>
      <c r="AS977" s="9">
        <f t="shared" si="625"/>
        <v>117</v>
      </c>
      <c r="AT977" s="9">
        <f t="shared" si="625"/>
        <v>0</v>
      </c>
      <c r="AU977" s="9">
        <f t="shared" si="625"/>
        <v>0</v>
      </c>
      <c r="AV977" s="9">
        <f t="shared" si="625"/>
        <v>0</v>
      </c>
      <c r="AW977" s="9">
        <f t="shared" si="625"/>
        <v>75</v>
      </c>
      <c r="AX977" s="9">
        <f t="shared" si="625"/>
        <v>0</v>
      </c>
      <c r="AY977" s="9">
        <f t="shared" si="625"/>
        <v>0</v>
      </c>
      <c r="AZ977" s="9">
        <f t="shared" si="624"/>
        <v>55</v>
      </c>
      <c r="BA977" s="9">
        <f t="shared" si="624"/>
        <v>0</v>
      </c>
      <c r="BB977" s="9">
        <f t="shared" si="623"/>
        <v>88</v>
      </c>
      <c r="BC977" s="9">
        <f t="shared" si="623"/>
        <v>159</v>
      </c>
      <c r="BD977" s="9">
        <f t="shared" si="623"/>
        <v>0</v>
      </c>
      <c r="BE977" s="9">
        <f t="shared" si="623"/>
        <v>158</v>
      </c>
      <c r="BF977" s="9">
        <f t="shared" si="623"/>
        <v>58</v>
      </c>
      <c r="BG977" s="9">
        <f t="shared" si="623"/>
        <v>0</v>
      </c>
      <c r="BH977" s="9">
        <f t="shared" si="623"/>
        <v>48</v>
      </c>
      <c r="BI977" s="9">
        <f t="shared" si="623"/>
        <v>44</v>
      </c>
      <c r="BJ977" s="37"/>
      <c r="BK977" s="34"/>
      <c r="BR977" s="25"/>
      <c r="BS977" s="25"/>
      <c r="BV977" s="25"/>
      <c r="BW977" s="25"/>
      <c r="BX977" s="25"/>
    </row>
    <row r="978" spans="1:77">
      <c r="A978" s="38" t="s">
        <v>105</v>
      </c>
      <c r="B978" s="36"/>
      <c r="C978" s="36"/>
      <c r="D978" s="9">
        <f t="shared" ref="D978:BE978" si="626">IFERROR(SUM(D785:D976)/D977,"-")</f>
        <v>1.4388339470144269</v>
      </c>
      <c r="E978" s="9" t="str">
        <f t="shared" si="626"/>
        <v>-</v>
      </c>
      <c r="F978" s="9">
        <f t="shared" si="626"/>
        <v>1.7698675489585471</v>
      </c>
      <c r="G978" s="9" t="str">
        <f t="shared" si="626"/>
        <v>-</v>
      </c>
      <c r="H978" s="9" t="str">
        <f t="shared" si="626"/>
        <v>-</v>
      </c>
      <c r="I978" s="9" t="str">
        <f t="shared" si="626"/>
        <v>-</v>
      </c>
      <c r="J978" s="9">
        <f t="shared" si="626"/>
        <v>1.7232003870847166</v>
      </c>
      <c r="K978" s="9" t="str">
        <f t="shared" si="626"/>
        <v>-</v>
      </c>
      <c r="L978" s="9" t="str">
        <f t="shared" si="626"/>
        <v>-</v>
      </c>
      <c r="M978" s="9">
        <f t="shared" si="626"/>
        <v>1.5561252374079966</v>
      </c>
      <c r="N978" s="9" t="str">
        <f t="shared" si="626"/>
        <v>-</v>
      </c>
      <c r="O978" s="9" t="str">
        <f t="shared" si="626"/>
        <v>-</v>
      </c>
      <c r="P978" s="9" t="str">
        <f t="shared" si="626"/>
        <v>-</v>
      </c>
      <c r="Q978" s="9">
        <f t="shared" si="626"/>
        <v>1.4272476750755223</v>
      </c>
      <c r="R978" s="9" t="str">
        <f t="shared" si="626"/>
        <v>-</v>
      </c>
      <c r="S978" s="9" t="str">
        <f t="shared" si="626"/>
        <v>-</v>
      </c>
      <c r="T978" s="9">
        <f t="shared" si="626"/>
        <v>1.608348943696527</v>
      </c>
      <c r="U978" s="9">
        <f t="shared" si="626"/>
        <v>2.4426964260471604</v>
      </c>
      <c r="V978" s="9" t="str">
        <f t="shared" si="626"/>
        <v>-</v>
      </c>
      <c r="W978" s="9" t="str">
        <f t="shared" si="626"/>
        <v>-</v>
      </c>
      <c r="X978" s="9" t="str">
        <f t="shared" si="626"/>
        <v>-</v>
      </c>
      <c r="Y978" s="9" t="str">
        <f t="shared" si="626"/>
        <v>-</v>
      </c>
      <c r="Z978" s="9">
        <f t="shared" si="626"/>
        <v>1.6842302479333706</v>
      </c>
      <c r="AA978" s="9" t="str">
        <f t="shared" si="626"/>
        <v>-</v>
      </c>
      <c r="AB978" s="9">
        <f t="shared" si="626"/>
        <v>1.4141790402189072</v>
      </c>
      <c r="AC978" s="9">
        <f t="shared" si="626"/>
        <v>4.1591429090909084</v>
      </c>
      <c r="AD978" s="9" t="str">
        <f t="shared" si="626"/>
        <v>-</v>
      </c>
      <c r="AE978" s="9" t="str">
        <f t="shared" si="626"/>
        <v>-</v>
      </c>
      <c r="AF978" s="9" t="str">
        <f t="shared" si="626"/>
        <v>-</v>
      </c>
      <c r="AG978" s="9">
        <f t="shared" si="626"/>
        <v>1.4202546477015898</v>
      </c>
      <c r="AH978" s="9" t="str">
        <f t="shared" si="626"/>
        <v>-</v>
      </c>
      <c r="AI978" s="9">
        <f t="shared" ref="AI978:BA978" si="627">IFERROR(SUM(AI785:AI976)/AI977,"-")</f>
        <v>1.7800584727074671</v>
      </c>
      <c r="AJ978" s="9">
        <f t="shared" si="627"/>
        <v>1.3377274012885898</v>
      </c>
      <c r="AK978" s="9">
        <f t="shared" si="627"/>
        <v>2.2827814663319161</v>
      </c>
      <c r="AL978" s="9">
        <f t="shared" si="627"/>
        <v>1.8380419304429663</v>
      </c>
      <c r="AM978" s="9">
        <f t="shared" si="627"/>
        <v>1.2839227151438524</v>
      </c>
      <c r="AN978" s="9">
        <f t="shared" si="627"/>
        <v>1.6227884546417175</v>
      </c>
      <c r="AO978" s="9" t="str">
        <f t="shared" si="627"/>
        <v>-</v>
      </c>
      <c r="AP978" s="9">
        <f t="shared" ref="AP978:AY978" si="628">IFERROR(SUM(AP785:AP976)/AP977,"-")</f>
        <v>1.0845843945719038</v>
      </c>
      <c r="AQ978" s="9" t="str">
        <f t="shared" si="628"/>
        <v>-</v>
      </c>
      <c r="AR978" s="9" t="str">
        <f t="shared" si="628"/>
        <v>-</v>
      </c>
      <c r="AS978" s="9">
        <f t="shared" si="628"/>
        <v>2.9304639881716787</v>
      </c>
      <c r="AT978" s="9" t="str">
        <f t="shared" si="628"/>
        <v>-</v>
      </c>
      <c r="AU978" s="9" t="str">
        <f t="shared" si="628"/>
        <v>-</v>
      </c>
      <c r="AV978" s="9" t="str">
        <f t="shared" si="628"/>
        <v>-</v>
      </c>
      <c r="AW978" s="9">
        <f t="shared" si="628"/>
        <v>1.485590269228984</v>
      </c>
      <c r="AX978" s="9" t="str">
        <f t="shared" si="628"/>
        <v>-</v>
      </c>
      <c r="AY978" s="9" t="str">
        <f t="shared" si="628"/>
        <v>-</v>
      </c>
      <c r="AZ978" s="9">
        <f t="shared" si="627"/>
        <v>2.4388526604048959</v>
      </c>
      <c r="BA978" s="9" t="str">
        <f t="shared" si="627"/>
        <v>-</v>
      </c>
      <c r="BB978" s="9">
        <f t="shared" si="626"/>
        <v>2.1813012069398572</v>
      </c>
      <c r="BC978" s="9">
        <f t="shared" si="626"/>
        <v>1.0955169547205246</v>
      </c>
      <c r="BD978" s="9" t="str">
        <f t="shared" si="626"/>
        <v>-</v>
      </c>
      <c r="BE978" s="9">
        <f t="shared" si="626"/>
        <v>1.1204633408883267</v>
      </c>
      <c r="BF978" s="9">
        <f>IFERROR(SUM(BF785:BF976)/BF977,"-")</f>
        <v>1.5382503698886252</v>
      </c>
      <c r="BG978" s="9" t="str">
        <f>IFERROR(SUM(BG785:BG976)/BG977,"-")</f>
        <v>-</v>
      </c>
      <c r="BH978" s="9">
        <f>IFERROR(SUM(BH785:BH976)/BH977,"-")</f>
        <v>1.9670908425421552</v>
      </c>
      <c r="BI978" s="9">
        <f>IFERROR(SUM(BI785:BI976)/BI977,"-")</f>
        <v>1.6646641301348288</v>
      </c>
      <c r="BJ978" s="37">
        <f>COUNTIF(D978:BI978,"&gt;2")</f>
        <v>6</v>
      </c>
      <c r="BK978" s="34"/>
      <c r="BR978" s="25"/>
      <c r="BS978" s="25"/>
      <c r="BV978" s="25"/>
      <c r="BW978" s="25"/>
      <c r="BX978" s="25"/>
    </row>
    <row r="979" spans="1:77">
      <c r="A979" s="38" t="s">
        <v>114</v>
      </c>
      <c r="B979" s="36"/>
      <c r="C979" s="36"/>
      <c r="D979" s="9" t="str">
        <f>IF(D978="-","-",IF(D978&lt;=2,"ДА","НЕТ"))</f>
        <v>ДА</v>
      </c>
      <c r="E979" s="9" t="str">
        <f t="shared" ref="E979:BI979" si="629">IF(E978="-","-",IF(E978&lt;=2,"ДА","НЕТ"))</f>
        <v>-</v>
      </c>
      <c r="F979" s="9" t="str">
        <f t="shared" si="629"/>
        <v>ДА</v>
      </c>
      <c r="G979" s="9" t="str">
        <f t="shared" si="629"/>
        <v>-</v>
      </c>
      <c r="H979" s="9" t="str">
        <f t="shared" si="629"/>
        <v>-</v>
      </c>
      <c r="I979" s="9" t="str">
        <f t="shared" si="629"/>
        <v>-</v>
      </c>
      <c r="J979" s="9" t="str">
        <f t="shared" si="629"/>
        <v>ДА</v>
      </c>
      <c r="K979" s="9" t="str">
        <f t="shared" si="629"/>
        <v>-</v>
      </c>
      <c r="L979" s="9" t="str">
        <f t="shared" si="629"/>
        <v>-</v>
      </c>
      <c r="M979" s="9" t="str">
        <f t="shared" si="629"/>
        <v>ДА</v>
      </c>
      <c r="N979" s="9" t="str">
        <f t="shared" si="629"/>
        <v>-</v>
      </c>
      <c r="O979" s="9" t="str">
        <f t="shared" si="629"/>
        <v>-</v>
      </c>
      <c r="P979" s="9" t="str">
        <f t="shared" si="629"/>
        <v>-</v>
      </c>
      <c r="Q979" s="9" t="str">
        <f t="shared" si="629"/>
        <v>ДА</v>
      </c>
      <c r="R979" s="9" t="str">
        <f t="shared" si="629"/>
        <v>-</v>
      </c>
      <c r="S979" s="9" t="str">
        <f t="shared" si="629"/>
        <v>-</v>
      </c>
      <c r="T979" s="9" t="str">
        <f t="shared" si="629"/>
        <v>ДА</v>
      </c>
      <c r="U979" s="9" t="str">
        <f t="shared" si="629"/>
        <v>НЕТ</v>
      </c>
      <c r="V979" s="9" t="str">
        <f t="shared" si="629"/>
        <v>-</v>
      </c>
      <c r="W979" s="9" t="str">
        <f t="shared" si="629"/>
        <v>-</v>
      </c>
      <c r="X979" s="9" t="str">
        <f t="shared" si="629"/>
        <v>-</v>
      </c>
      <c r="Y979" s="9" t="str">
        <f t="shared" si="629"/>
        <v>-</v>
      </c>
      <c r="Z979" s="9" t="str">
        <f t="shared" si="629"/>
        <v>ДА</v>
      </c>
      <c r="AA979" s="9" t="str">
        <f t="shared" si="629"/>
        <v>-</v>
      </c>
      <c r="AB979" s="9" t="str">
        <f t="shared" si="629"/>
        <v>ДА</v>
      </c>
      <c r="AC979" s="9" t="str">
        <f t="shared" si="629"/>
        <v>НЕТ</v>
      </c>
      <c r="AD979" s="9" t="str">
        <f t="shared" si="629"/>
        <v>-</v>
      </c>
      <c r="AE979" s="9" t="str">
        <f t="shared" si="629"/>
        <v>-</v>
      </c>
      <c r="AF979" s="9" t="str">
        <f t="shared" si="629"/>
        <v>-</v>
      </c>
      <c r="AG979" s="9" t="str">
        <f t="shared" si="629"/>
        <v>ДА</v>
      </c>
      <c r="AH979" s="9" t="str">
        <f t="shared" si="629"/>
        <v>-</v>
      </c>
      <c r="AI979" s="9" t="str">
        <f t="shared" ref="AI979:BA979" si="630">IF(AI978="-","-",IF(AI978&lt;=2,"ДА","НЕТ"))</f>
        <v>ДА</v>
      </c>
      <c r="AJ979" s="9" t="str">
        <f t="shared" si="630"/>
        <v>ДА</v>
      </c>
      <c r="AK979" s="9" t="str">
        <f t="shared" si="630"/>
        <v>НЕТ</v>
      </c>
      <c r="AL979" s="9" t="str">
        <f t="shared" si="630"/>
        <v>ДА</v>
      </c>
      <c r="AM979" s="9" t="str">
        <f t="shared" si="630"/>
        <v>ДА</v>
      </c>
      <c r="AN979" s="9" t="str">
        <f t="shared" si="630"/>
        <v>ДА</v>
      </c>
      <c r="AO979" s="9" t="str">
        <f t="shared" si="630"/>
        <v>-</v>
      </c>
      <c r="AP979" s="9" t="str">
        <f t="shared" ref="AP979:AY979" si="631">IF(AP978="-","-",IF(AP978&lt;=2,"ДА","НЕТ"))</f>
        <v>ДА</v>
      </c>
      <c r="AQ979" s="9" t="str">
        <f t="shared" si="631"/>
        <v>-</v>
      </c>
      <c r="AR979" s="9" t="str">
        <f t="shared" si="631"/>
        <v>-</v>
      </c>
      <c r="AS979" s="9" t="str">
        <f t="shared" si="631"/>
        <v>НЕТ</v>
      </c>
      <c r="AT979" s="9" t="str">
        <f t="shared" si="631"/>
        <v>-</v>
      </c>
      <c r="AU979" s="9" t="str">
        <f t="shared" si="631"/>
        <v>-</v>
      </c>
      <c r="AV979" s="9" t="str">
        <f t="shared" si="631"/>
        <v>-</v>
      </c>
      <c r="AW979" s="9" t="str">
        <f t="shared" si="631"/>
        <v>ДА</v>
      </c>
      <c r="AX979" s="9" t="str">
        <f t="shared" si="631"/>
        <v>-</v>
      </c>
      <c r="AY979" s="9" t="str">
        <f t="shared" si="631"/>
        <v>-</v>
      </c>
      <c r="AZ979" s="9" t="str">
        <f t="shared" si="630"/>
        <v>НЕТ</v>
      </c>
      <c r="BA979" s="9" t="str">
        <f t="shared" si="630"/>
        <v>-</v>
      </c>
      <c r="BB979" s="9" t="str">
        <f t="shared" si="629"/>
        <v>НЕТ</v>
      </c>
      <c r="BC979" s="9" t="str">
        <f t="shared" si="629"/>
        <v>ДА</v>
      </c>
      <c r="BD979" s="9" t="str">
        <f t="shared" si="629"/>
        <v>-</v>
      </c>
      <c r="BE979" s="9" t="str">
        <f t="shared" si="629"/>
        <v>ДА</v>
      </c>
      <c r="BF979" s="9" t="str">
        <f t="shared" si="629"/>
        <v>ДА</v>
      </c>
      <c r="BG979" s="9" t="str">
        <f t="shared" si="629"/>
        <v>-</v>
      </c>
      <c r="BH979" s="9" t="str">
        <f t="shared" si="629"/>
        <v>ДА</v>
      </c>
      <c r="BI979" s="9" t="str">
        <f t="shared" si="629"/>
        <v>ДА</v>
      </c>
      <c r="BJ979" s="37">
        <f>COUNTIF(D978:BI978,"&lt;=2")</f>
        <v>21</v>
      </c>
      <c r="BK979" s="34"/>
      <c r="BR979" s="25"/>
      <c r="BS979" s="25"/>
      <c r="BV979" s="25"/>
      <c r="BW979" s="25"/>
      <c r="BX979" s="25"/>
    </row>
    <row r="980" spans="1:77">
      <c r="A980" s="40"/>
      <c r="B980" s="41"/>
      <c r="C980" s="41"/>
      <c r="BJ980" s="5"/>
      <c r="BK980" s="42"/>
      <c r="BR980" s="25"/>
      <c r="BS980" s="25"/>
      <c r="BV980" s="25"/>
      <c r="BW980" s="25"/>
      <c r="BX980" s="25"/>
    </row>
    <row r="981" spans="1:77">
      <c r="A981" s="40" t="s">
        <v>115</v>
      </c>
      <c r="B981" s="41"/>
      <c r="C981" s="41"/>
      <c r="BJ981" s="5"/>
      <c r="BK981" s="42"/>
      <c r="BR981" s="25"/>
      <c r="BS981" s="25"/>
      <c r="BU981" t="s">
        <v>116</v>
      </c>
      <c r="BV981" s="25">
        <v>1</v>
      </c>
      <c r="BW981" s="25">
        <v>2</v>
      </c>
      <c r="BX981" s="25">
        <v>3</v>
      </c>
    </row>
    <row r="982" spans="1:77">
      <c r="A982" s="38">
        <v>1</v>
      </c>
      <c r="B982" s="36">
        <f>B3</f>
        <v>1</v>
      </c>
      <c r="C982" s="36">
        <f t="shared" ref="C982:C1045" si="632">C3</f>
        <v>1</v>
      </c>
      <c r="D982" s="9">
        <f>IF(D$979="ДА",D590,"-")</f>
        <v>12</v>
      </c>
      <c r="E982" s="9" t="str">
        <f t="shared" ref="E982:BI982" si="633">IF(E$979="ДА",E590,"-")</f>
        <v>-</v>
      </c>
      <c r="F982" s="9" t="str">
        <f t="shared" si="633"/>
        <v>-</v>
      </c>
      <c r="G982" s="9" t="str">
        <f t="shared" si="633"/>
        <v>-</v>
      </c>
      <c r="H982" s="9" t="str">
        <f t="shared" si="633"/>
        <v>-</v>
      </c>
      <c r="I982" s="9" t="str">
        <f t="shared" si="633"/>
        <v>-</v>
      </c>
      <c r="J982" s="9" t="str">
        <f t="shared" si="633"/>
        <v>-</v>
      </c>
      <c r="K982" s="9" t="str">
        <f t="shared" si="633"/>
        <v>-</v>
      </c>
      <c r="L982" s="9" t="str">
        <f t="shared" si="633"/>
        <v>-</v>
      </c>
      <c r="M982" s="9" t="str">
        <f t="shared" si="633"/>
        <v>-</v>
      </c>
      <c r="N982" s="9" t="str">
        <f t="shared" si="633"/>
        <v>-</v>
      </c>
      <c r="O982" s="9" t="str">
        <f t="shared" si="633"/>
        <v>-</v>
      </c>
      <c r="P982" s="9" t="str">
        <f t="shared" si="633"/>
        <v>-</v>
      </c>
      <c r="Q982" s="9">
        <f t="shared" si="633"/>
        <v>7</v>
      </c>
      <c r="R982" s="9" t="str">
        <f t="shared" si="633"/>
        <v>-</v>
      </c>
      <c r="S982" s="9" t="str">
        <f t="shared" si="633"/>
        <v>-</v>
      </c>
      <c r="T982" s="9">
        <f t="shared" si="633"/>
        <v>7</v>
      </c>
      <c r="U982" s="9" t="str">
        <f t="shared" si="633"/>
        <v>-</v>
      </c>
      <c r="V982" s="9" t="str">
        <f t="shared" si="633"/>
        <v>-</v>
      </c>
      <c r="W982" s="9" t="str">
        <f t="shared" si="633"/>
        <v>-</v>
      </c>
      <c r="X982" s="9" t="str">
        <f t="shared" si="633"/>
        <v>-</v>
      </c>
      <c r="Y982" s="9" t="str">
        <f t="shared" si="633"/>
        <v>-</v>
      </c>
      <c r="Z982" s="9">
        <f t="shared" si="633"/>
        <v>8</v>
      </c>
      <c r="AA982" s="9" t="str">
        <f t="shared" si="633"/>
        <v>-</v>
      </c>
      <c r="AB982" s="9" t="str">
        <f t="shared" si="633"/>
        <v>-</v>
      </c>
      <c r="AC982" s="9" t="str">
        <f t="shared" si="633"/>
        <v>-</v>
      </c>
      <c r="AD982" s="9" t="str">
        <f t="shared" si="633"/>
        <v>-</v>
      </c>
      <c r="AE982" s="9" t="str">
        <f t="shared" si="633"/>
        <v>-</v>
      </c>
      <c r="AF982" s="9" t="str">
        <f t="shared" si="633"/>
        <v>-</v>
      </c>
      <c r="AG982" s="9">
        <f t="shared" si="633"/>
        <v>9</v>
      </c>
      <c r="AH982" s="9" t="str">
        <f t="shared" si="633"/>
        <v>-</v>
      </c>
      <c r="AI982" s="9">
        <f t="shared" ref="AI982:BA982" si="634">IF(AI$979="ДА",AI590,"-")</f>
        <v>9</v>
      </c>
      <c r="AJ982" s="9">
        <f t="shared" si="634"/>
        <v>6</v>
      </c>
      <c r="AK982" s="9" t="str">
        <f t="shared" si="634"/>
        <v>-</v>
      </c>
      <c r="AL982" s="9">
        <f t="shared" si="634"/>
        <v>5</v>
      </c>
      <c r="AM982" s="9">
        <f t="shared" si="634"/>
        <v>7</v>
      </c>
      <c r="AN982" s="9">
        <f t="shared" si="634"/>
        <v>7</v>
      </c>
      <c r="AO982" s="9" t="str">
        <f t="shared" si="634"/>
        <v>-</v>
      </c>
      <c r="AP982" s="9">
        <f t="shared" ref="AP982:AY982" si="635">IF(AP$979="ДА",AP590,"-")</f>
        <v>12</v>
      </c>
      <c r="AQ982" s="9" t="str">
        <f t="shared" si="635"/>
        <v>-</v>
      </c>
      <c r="AR982" s="9" t="str">
        <f t="shared" si="635"/>
        <v>-</v>
      </c>
      <c r="AS982" s="9" t="str">
        <f t="shared" si="635"/>
        <v>-</v>
      </c>
      <c r="AT982" s="9" t="str">
        <f t="shared" si="635"/>
        <v>-</v>
      </c>
      <c r="AU982" s="9" t="str">
        <f t="shared" si="635"/>
        <v>-</v>
      </c>
      <c r="AV982" s="9" t="str">
        <f t="shared" si="635"/>
        <v>-</v>
      </c>
      <c r="AW982" s="9">
        <f t="shared" si="635"/>
        <v>7</v>
      </c>
      <c r="AX982" s="9" t="str">
        <f t="shared" si="635"/>
        <v>-</v>
      </c>
      <c r="AY982" s="9" t="str">
        <f t="shared" si="635"/>
        <v>-</v>
      </c>
      <c r="AZ982" s="9" t="str">
        <f t="shared" si="634"/>
        <v>-</v>
      </c>
      <c r="BA982" s="9" t="str">
        <f t="shared" si="634"/>
        <v>-</v>
      </c>
      <c r="BB982" s="9" t="str">
        <f t="shared" si="633"/>
        <v>-</v>
      </c>
      <c r="BC982" s="9">
        <f t="shared" si="633"/>
        <v>6</v>
      </c>
      <c r="BD982" s="9" t="str">
        <f t="shared" si="633"/>
        <v>-</v>
      </c>
      <c r="BE982" s="9">
        <f t="shared" si="633"/>
        <v>7</v>
      </c>
      <c r="BF982" s="9">
        <f t="shared" si="633"/>
        <v>8</v>
      </c>
      <c r="BG982" s="9" t="str">
        <f t="shared" si="633"/>
        <v>-</v>
      </c>
      <c r="BH982" s="9" t="str">
        <f t="shared" si="633"/>
        <v>-</v>
      </c>
      <c r="BI982" s="9" t="str">
        <f t="shared" si="633"/>
        <v>-</v>
      </c>
      <c r="BJ982" s="37">
        <f t="shared" ref="BJ982:BJ1013" si="636">COUNTIF(D982:BI982,"&gt;0")</f>
        <v>15</v>
      </c>
      <c r="BK982" s="34">
        <f t="shared" ref="BK982:BK1013" si="637">IFERROR(AVERAGE(D982:BI982)+0.0000001*BJ982+0.000000001/(BT982+0.001),"-")</f>
        <v>7.8000015002481646</v>
      </c>
      <c r="BL982" s="9">
        <f>RANK(BK982,BK$982:BK$1173,0)</f>
        <v>21</v>
      </c>
      <c r="BN982" s="38">
        <v>1</v>
      </c>
      <c r="BO982" s="34">
        <f t="shared" ref="BO982:BO1045" si="638">BK982</f>
        <v>7.8000015002481646</v>
      </c>
      <c r="BP982" s="37">
        <f>BJ3</f>
        <v>22</v>
      </c>
      <c r="BQ982" s="37">
        <f t="shared" ref="BQ982:BQ1045" si="639">BJ982</f>
        <v>15</v>
      </c>
      <c r="BR982" s="36">
        <f>B3</f>
        <v>1</v>
      </c>
      <c r="BS982" s="36">
        <f t="shared" ref="BS982:BS1045" si="640">C3</f>
        <v>1</v>
      </c>
      <c r="BT982" s="121">
        <f t="shared" ref="BT982:BT1013" si="641">VAR(D982:BI982)</f>
        <v>4.0285714285714267</v>
      </c>
      <c r="BU982">
        <f>ROW(A1)</f>
        <v>1</v>
      </c>
      <c r="BV982" s="25">
        <f>IF(C982=1,B982,"-")</f>
        <v>1</v>
      </c>
      <c r="BW982" s="25" t="str">
        <f>IF(C982=2,B982,"-")</f>
        <v>-</v>
      </c>
      <c r="BX982" s="25" t="str">
        <f>IF(C982=3,B982,"-")</f>
        <v>-</v>
      </c>
      <c r="BY982" s="46">
        <f>BO982</f>
        <v>7.8000015002481646</v>
      </c>
    </row>
    <row r="983" spans="1:77">
      <c r="A983" s="38">
        <f>A982+1</f>
        <v>2</v>
      </c>
      <c r="B983" s="36">
        <f t="shared" ref="B983:C1046" si="642">B4</f>
        <v>1</v>
      </c>
      <c r="C983" s="36">
        <f t="shared" si="632"/>
        <v>2</v>
      </c>
      <c r="D983" s="9">
        <f t="shared" ref="D983:BI989" si="643">IF(D$979="ДА",D591,"-")</f>
        <v>7</v>
      </c>
      <c r="E983" s="9" t="str">
        <f t="shared" si="643"/>
        <v>-</v>
      </c>
      <c r="F983" s="9">
        <f t="shared" si="643"/>
        <v>5</v>
      </c>
      <c r="G983" s="9" t="str">
        <f t="shared" si="643"/>
        <v>-</v>
      </c>
      <c r="H983" s="9" t="str">
        <f t="shared" si="643"/>
        <v>-</v>
      </c>
      <c r="I983" s="9" t="str">
        <f t="shared" si="643"/>
        <v>-</v>
      </c>
      <c r="J983" s="9" t="str">
        <f t="shared" si="643"/>
        <v>-</v>
      </c>
      <c r="K983" s="9" t="str">
        <f t="shared" si="643"/>
        <v>-</v>
      </c>
      <c r="L983" s="9" t="str">
        <f t="shared" si="643"/>
        <v>-</v>
      </c>
      <c r="M983" s="9" t="str">
        <f t="shared" si="643"/>
        <v>-</v>
      </c>
      <c r="N983" s="9" t="str">
        <f t="shared" si="643"/>
        <v>-</v>
      </c>
      <c r="O983" s="9" t="str">
        <f t="shared" si="643"/>
        <v>-</v>
      </c>
      <c r="P983" s="9" t="str">
        <f t="shared" si="643"/>
        <v>-</v>
      </c>
      <c r="Q983" s="9">
        <f t="shared" si="643"/>
        <v>5</v>
      </c>
      <c r="R983" s="9" t="str">
        <f t="shared" si="643"/>
        <v>-</v>
      </c>
      <c r="S983" s="9" t="str">
        <f t="shared" si="643"/>
        <v>-</v>
      </c>
      <c r="T983" s="9">
        <f t="shared" si="643"/>
        <v>4</v>
      </c>
      <c r="U983" s="9" t="str">
        <f t="shared" si="643"/>
        <v>-</v>
      </c>
      <c r="V983" s="9" t="str">
        <f t="shared" si="643"/>
        <v>-</v>
      </c>
      <c r="W983" s="9" t="str">
        <f t="shared" si="643"/>
        <v>-</v>
      </c>
      <c r="X983" s="9" t="str">
        <f t="shared" si="643"/>
        <v>-</v>
      </c>
      <c r="Y983" s="9" t="str">
        <f t="shared" si="643"/>
        <v>-</v>
      </c>
      <c r="Z983" s="9">
        <f t="shared" si="643"/>
        <v>7</v>
      </c>
      <c r="AA983" s="9" t="str">
        <f t="shared" si="643"/>
        <v>-</v>
      </c>
      <c r="AB983" s="9" t="str">
        <f t="shared" si="643"/>
        <v>-</v>
      </c>
      <c r="AC983" s="9" t="str">
        <f t="shared" si="643"/>
        <v>-</v>
      </c>
      <c r="AD983" s="9" t="str">
        <f t="shared" si="643"/>
        <v>-</v>
      </c>
      <c r="AE983" s="9" t="str">
        <f t="shared" si="643"/>
        <v>-</v>
      </c>
      <c r="AF983" s="9" t="str">
        <f t="shared" si="643"/>
        <v>-</v>
      </c>
      <c r="AG983" s="9">
        <f t="shared" si="643"/>
        <v>5</v>
      </c>
      <c r="AH983" s="9" t="str">
        <f t="shared" si="643"/>
        <v>-</v>
      </c>
      <c r="AI983" s="9" t="str">
        <f t="shared" ref="AI983:BA983" si="644">IF(AI$979="ДА",AI591,"-")</f>
        <v>-</v>
      </c>
      <c r="AJ983" s="9">
        <f t="shared" si="644"/>
        <v>6</v>
      </c>
      <c r="AK983" s="9" t="str">
        <f t="shared" si="644"/>
        <v>-</v>
      </c>
      <c r="AL983" s="9" t="str">
        <f t="shared" si="644"/>
        <v>-</v>
      </c>
      <c r="AM983" s="9">
        <f t="shared" si="644"/>
        <v>6</v>
      </c>
      <c r="AN983" s="9">
        <f t="shared" si="644"/>
        <v>4</v>
      </c>
      <c r="AO983" s="9" t="str">
        <f t="shared" si="644"/>
        <v>-</v>
      </c>
      <c r="AP983" s="9">
        <f t="shared" si="644"/>
        <v>9</v>
      </c>
      <c r="AQ983" s="9" t="str">
        <f t="shared" si="644"/>
        <v>-</v>
      </c>
      <c r="AR983" s="9" t="str">
        <f t="shared" si="644"/>
        <v>-</v>
      </c>
      <c r="AS983" s="9" t="str">
        <f t="shared" si="644"/>
        <v>-</v>
      </c>
      <c r="AT983" s="9" t="str">
        <f t="shared" si="644"/>
        <v>-</v>
      </c>
      <c r="AU983" s="9" t="str">
        <f t="shared" si="644"/>
        <v>-</v>
      </c>
      <c r="AV983" s="9" t="str">
        <f t="shared" si="644"/>
        <v>-</v>
      </c>
      <c r="AW983" s="9" t="str">
        <f t="shared" si="644"/>
        <v>-</v>
      </c>
      <c r="AX983" s="9" t="str">
        <f t="shared" si="644"/>
        <v>-</v>
      </c>
      <c r="AY983" s="9" t="str">
        <f t="shared" si="644"/>
        <v>-</v>
      </c>
      <c r="AZ983" s="9" t="str">
        <f t="shared" si="644"/>
        <v>-</v>
      </c>
      <c r="BA983" s="9" t="str">
        <f t="shared" si="644"/>
        <v>-</v>
      </c>
      <c r="BB983" s="9" t="str">
        <f t="shared" si="643"/>
        <v>-</v>
      </c>
      <c r="BC983" s="9">
        <f t="shared" si="643"/>
        <v>6</v>
      </c>
      <c r="BD983" s="9" t="str">
        <f t="shared" si="643"/>
        <v>-</v>
      </c>
      <c r="BE983" s="9">
        <f t="shared" si="643"/>
        <v>6</v>
      </c>
      <c r="BF983" s="9" t="str">
        <f t="shared" si="643"/>
        <v>-</v>
      </c>
      <c r="BG983" s="9" t="str">
        <f t="shared" si="643"/>
        <v>-</v>
      </c>
      <c r="BH983" s="9" t="str">
        <f t="shared" si="643"/>
        <v>-</v>
      </c>
      <c r="BI983" s="9" t="str">
        <f t="shared" si="643"/>
        <v>-</v>
      </c>
      <c r="BJ983" s="37">
        <f t="shared" si="636"/>
        <v>12</v>
      </c>
      <c r="BK983" s="34">
        <f t="shared" si="637"/>
        <v>5.8333345338407678</v>
      </c>
      <c r="BL983" s="9">
        <f t="shared" ref="BL983:BL1046" si="645">RANK(BK983,BK$982:BK$1173,0)</f>
        <v>93</v>
      </c>
      <c r="BN983" s="38">
        <f>BN982+1</f>
        <v>2</v>
      </c>
      <c r="BO983" s="34">
        <f t="shared" si="638"/>
        <v>5.8333345338407678</v>
      </c>
      <c r="BP983" s="37">
        <f t="shared" ref="BP983:BP1046" si="646">BJ4</f>
        <v>17</v>
      </c>
      <c r="BQ983" s="37">
        <f t="shared" si="639"/>
        <v>12</v>
      </c>
      <c r="BR983" s="36">
        <f t="shared" ref="BR983:BS1046" si="647">B4</f>
        <v>1</v>
      </c>
      <c r="BS983" s="36">
        <f t="shared" si="640"/>
        <v>2</v>
      </c>
      <c r="BT983" s="121">
        <f t="shared" si="641"/>
        <v>1.9696969696969715</v>
      </c>
      <c r="BU983">
        <f t="shared" ref="BU983:BU1046" si="648">ROW(A2)</f>
        <v>2</v>
      </c>
      <c r="BV983" s="25" t="str">
        <f t="shared" ref="BV983:BV1046" si="649">IF(C983=1,B983,"-")</f>
        <v>-</v>
      </c>
      <c r="BW983" s="25">
        <f t="shared" ref="BW983:BW1046" si="650">IF(C983=2,B983,"-")</f>
        <v>1</v>
      </c>
      <c r="BX983" s="25" t="str">
        <f t="shared" ref="BX983:BX1046" si="651">IF(C983=3,B983,"-")</f>
        <v>-</v>
      </c>
      <c r="BY983" s="46">
        <f t="shared" ref="BY983:BY1046" si="652">BO983</f>
        <v>5.8333345338407678</v>
      </c>
    </row>
    <row r="984" spans="1:77">
      <c r="A984" s="38">
        <f t="shared" ref="A984:A1047" si="653">A983+1</f>
        <v>3</v>
      </c>
      <c r="B984" s="36">
        <f t="shared" si="642"/>
        <v>1</v>
      </c>
      <c r="C984" s="36">
        <f t="shared" si="632"/>
        <v>3</v>
      </c>
      <c r="D984" s="9">
        <f t="shared" si="643"/>
        <v>11</v>
      </c>
      <c r="E984" s="9" t="str">
        <f t="shared" si="643"/>
        <v>-</v>
      </c>
      <c r="F984" s="9" t="str">
        <f t="shared" si="643"/>
        <v>-</v>
      </c>
      <c r="G984" s="9" t="str">
        <f t="shared" si="643"/>
        <v>-</v>
      </c>
      <c r="H984" s="9" t="str">
        <f t="shared" si="643"/>
        <v>-</v>
      </c>
      <c r="I984" s="9" t="str">
        <f t="shared" si="643"/>
        <v>-</v>
      </c>
      <c r="J984" s="9" t="str">
        <f t="shared" si="643"/>
        <v>-</v>
      </c>
      <c r="K984" s="9" t="str">
        <f t="shared" si="643"/>
        <v>-</v>
      </c>
      <c r="L984" s="9" t="str">
        <f t="shared" si="643"/>
        <v>-</v>
      </c>
      <c r="M984" s="9" t="str">
        <f t="shared" si="643"/>
        <v>-</v>
      </c>
      <c r="N984" s="9" t="str">
        <f t="shared" si="643"/>
        <v>-</v>
      </c>
      <c r="O984" s="9" t="str">
        <f t="shared" si="643"/>
        <v>-</v>
      </c>
      <c r="P984" s="9" t="str">
        <f t="shared" si="643"/>
        <v>-</v>
      </c>
      <c r="Q984" s="9">
        <f t="shared" si="643"/>
        <v>6</v>
      </c>
      <c r="R984" s="9" t="str">
        <f t="shared" si="643"/>
        <v>-</v>
      </c>
      <c r="S984" s="9" t="str">
        <f t="shared" si="643"/>
        <v>-</v>
      </c>
      <c r="T984" s="9">
        <f t="shared" si="643"/>
        <v>9</v>
      </c>
      <c r="U984" s="9" t="str">
        <f t="shared" si="643"/>
        <v>-</v>
      </c>
      <c r="V984" s="9" t="str">
        <f t="shared" si="643"/>
        <v>-</v>
      </c>
      <c r="W984" s="9" t="str">
        <f t="shared" si="643"/>
        <v>-</v>
      </c>
      <c r="X984" s="9" t="str">
        <f t="shared" si="643"/>
        <v>-</v>
      </c>
      <c r="Y984" s="9" t="str">
        <f t="shared" si="643"/>
        <v>-</v>
      </c>
      <c r="Z984" s="9">
        <f t="shared" si="643"/>
        <v>10</v>
      </c>
      <c r="AA984" s="9" t="str">
        <f t="shared" si="643"/>
        <v>-</v>
      </c>
      <c r="AB984" s="9">
        <f t="shared" si="643"/>
        <v>10</v>
      </c>
      <c r="AC984" s="9" t="str">
        <f t="shared" si="643"/>
        <v>-</v>
      </c>
      <c r="AD984" s="9" t="str">
        <f t="shared" si="643"/>
        <v>-</v>
      </c>
      <c r="AE984" s="9" t="str">
        <f t="shared" si="643"/>
        <v>-</v>
      </c>
      <c r="AF984" s="9" t="str">
        <f t="shared" si="643"/>
        <v>-</v>
      </c>
      <c r="AG984" s="9">
        <f t="shared" si="643"/>
        <v>9</v>
      </c>
      <c r="AH984" s="9" t="str">
        <f t="shared" si="643"/>
        <v>-</v>
      </c>
      <c r="AI984" s="9">
        <f t="shared" ref="AI984:BA984" si="654">IF(AI$979="ДА",AI592,"-")</f>
        <v>9</v>
      </c>
      <c r="AJ984" s="9">
        <f t="shared" si="654"/>
        <v>7</v>
      </c>
      <c r="AK984" s="9" t="str">
        <f t="shared" si="654"/>
        <v>-</v>
      </c>
      <c r="AL984" s="9">
        <f t="shared" si="654"/>
        <v>4</v>
      </c>
      <c r="AM984" s="9">
        <f t="shared" si="654"/>
        <v>6</v>
      </c>
      <c r="AN984" s="9" t="str">
        <f t="shared" si="654"/>
        <v>-</v>
      </c>
      <c r="AO984" s="9" t="str">
        <f t="shared" si="654"/>
        <v>-</v>
      </c>
      <c r="AP984" s="9">
        <f t="shared" si="654"/>
        <v>10</v>
      </c>
      <c r="AQ984" s="9" t="str">
        <f t="shared" si="654"/>
        <v>-</v>
      </c>
      <c r="AR984" s="9" t="str">
        <f t="shared" si="654"/>
        <v>-</v>
      </c>
      <c r="AS984" s="9" t="str">
        <f t="shared" si="654"/>
        <v>-</v>
      </c>
      <c r="AT984" s="9" t="str">
        <f t="shared" si="654"/>
        <v>-</v>
      </c>
      <c r="AU984" s="9" t="str">
        <f t="shared" si="654"/>
        <v>-</v>
      </c>
      <c r="AV984" s="9" t="str">
        <f t="shared" si="654"/>
        <v>-</v>
      </c>
      <c r="AW984" s="9">
        <f t="shared" si="654"/>
        <v>7</v>
      </c>
      <c r="AX984" s="9" t="str">
        <f t="shared" si="654"/>
        <v>-</v>
      </c>
      <c r="AY984" s="9" t="str">
        <f t="shared" si="654"/>
        <v>-</v>
      </c>
      <c r="AZ984" s="9" t="str">
        <f t="shared" si="654"/>
        <v>-</v>
      </c>
      <c r="BA984" s="9" t="str">
        <f t="shared" si="654"/>
        <v>-</v>
      </c>
      <c r="BB984" s="9" t="str">
        <f t="shared" si="643"/>
        <v>-</v>
      </c>
      <c r="BC984" s="9">
        <f t="shared" si="643"/>
        <v>6</v>
      </c>
      <c r="BD984" s="9" t="str">
        <f t="shared" si="643"/>
        <v>-</v>
      </c>
      <c r="BE984" s="9">
        <f t="shared" si="643"/>
        <v>11</v>
      </c>
      <c r="BF984" s="9">
        <f t="shared" si="643"/>
        <v>6</v>
      </c>
      <c r="BG984" s="9" t="str">
        <f t="shared" si="643"/>
        <v>-</v>
      </c>
      <c r="BH984" s="9">
        <f t="shared" si="643"/>
        <v>5</v>
      </c>
      <c r="BI984" s="9" t="str">
        <f t="shared" si="643"/>
        <v>-</v>
      </c>
      <c r="BJ984" s="37">
        <f t="shared" si="636"/>
        <v>16</v>
      </c>
      <c r="BK984" s="34">
        <f t="shared" si="637"/>
        <v>7.8750016001979803</v>
      </c>
      <c r="BL984" s="9">
        <f t="shared" si="645"/>
        <v>19</v>
      </c>
      <c r="BN984" s="38">
        <f t="shared" ref="BN984:BN1047" si="655">BN983+1</f>
        <v>3</v>
      </c>
      <c r="BO984" s="34">
        <f t="shared" si="638"/>
        <v>7.8750016001979803</v>
      </c>
      <c r="BP984" s="37">
        <f t="shared" si="646"/>
        <v>25</v>
      </c>
      <c r="BQ984" s="37">
        <f t="shared" si="639"/>
        <v>16</v>
      </c>
      <c r="BR984" s="36">
        <f t="shared" si="647"/>
        <v>1</v>
      </c>
      <c r="BS984" s="36">
        <f t="shared" si="640"/>
        <v>3</v>
      </c>
      <c r="BT984" s="121">
        <f t="shared" si="641"/>
        <v>5.05</v>
      </c>
      <c r="BU984">
        <f t="shared" si="648"/>
        <v>3</v>
      </c>
      <c r="BV984" s="25" t="str">
        <f t="shared" si="649"/>
        <v>-</v>
      </c>
      <c r="BW984" s="25" t="str">
        <f t="shared" si="650"/>
        <v>-</v>
      </c>
      <c r="BX984" s="25">
        <f t="shared" si="651"/>
        <v>1</v>
      </c>
      <c r="BY984" s="46">
        <f t="shared" si="652"/>
        <v>7.8750016001979803</v>
      </c>
    </row>
    <row r="985" spans="1:77">
      <c r="A985" s="38">
        <f t="shared" si="653"/>
        <v>4</v>
      </c>
      <c r="B985" s="36">
        <f t="shared" si="642"/>
        <v>2</v>
      </c>
      <c r="C985" s="36">
        <f t="shared" si="632"/>
        <v>1</v>
      </c>
      <c r="D985" s="9">
        <f t="shared" si="643"/>
        <v>12</v>
      </c>
      <c r="E985" s="9" t="str">
        <f t="shared" si="643"/>
        <v>-</v>
      </c>
      <c r="F985" s="9" t="str">
        <f t="shared" si="643"/>
        <v>-</v>
      </c>
      <c r="G985" s="9" t="str">
        <f t="shared" si="643"/>
        <v>-</v>
      </c>
      <c r="H985" s="9" t="str">
        <f t="shared" si="643"/>
        <v>-</v>
      </c>
      <c r="I985" s="9" t="str">
        <f t="shared" si="643"/>
        <v>-</v>
      </c>
      <c r="J985" s="9">
        <f t="shared" si="643"/>
        <v>8</v>
      </c>
      <c r="K985" s="9" t="str">
        <f t="shared" si="643"/>
        <v>-</v>
      </c>
      <c r="L985" s="9" t="str">
        <f t="shared" si="643"/>
        <v>-</v>
      </c>
      <c r="M985" s="9">
        <f t="shared" si="643"/>
        <v>11</v>
      </c>
      <c r="N985" s="9" t="str">
        <f t="shared" si="643"/>
        <v>-</v>
      </c>
      <c r="O985" s="9" t="str">
        <f t="shared" si="643"/>
        <v>-</v>
      </c>
      <c r="P985" s="9" t="str">
        <f t="shared" si="643"/>
        <v>-</v>
      </c>
      <c r="Q985" s="9">
        <f t="shared" si="643"/>
        <v>9</v>
      </c>
      <c r="R985" s="9" t="str">
        <f t="shared" si="643"/>
        <v>-</v>
      </c>
      <c r="S985" s="9" t="str">
        <f t="shared" si="643"/>
        <v>-</v>
      </c>
      <c r="T985" s="9">
        <f t="shared" si="643"/>
        <v>11</v>
      </c>
      <c r="U985" s="9" t="str">
        <f t="shared" si="643"/>
        <v>-</v>
      </c>
      <c r="V985" s="9" t="str">
        <f t="shared" si="643"/>
        <v>-</v>
      </c>
      <c r="W985" s="9" t="str">
        <f t="shared" si="643"/>
        <v>-</v>
      </c>
      <c r="X985" s="9" t="str">
        <f t="shared" si="643"/>
        <v>-</v>
      </c>
      <c r="Y985" s="9" t="str">
        <f t="shared" si="643"/>
        <v>-</v>
      </c>
      <c r="Z985" s="9">
        <f t="shared" si="643"/>
        <v>11</v>
      </c>
      <c r="AA985" s="9" t="str">
        <f t="shared" si="643"/>
        <v>-</v>
      </c>
      <c r="AB985" s="9" t="str">
        <f t="shared" si="643"/>
        <v>-</v>
      </c>
      <c r="AC985" s="9" t="str">
        <f t="shared" si="643"/>
        <v>-</v>
      </c>
      <c r="AD985" s="9" t="str">
        <f t="shared" si="643"/>
        <v>-</v>
      </c>
      <c r="AE985" s="9" t="str">
        <f t="shared" si="643"/>
        <v>-</v>
      </c>
      <c r="AF985" s="9" t="str">
        <f t="shared" si="643"/>
        <v>-</v>
      </c>
      <c r="AG985" s="9">
        <f t="shared" si="643"/>
        <v>11</v>
      </c>
      <c r="AH985" s="9" t="str">
        <f t="shared" si="643"/>
        <v>-</v>
      </c>
      <c r="AI985" s="9">
        <f t="shared" ref="AI985:BA985" si="656">IF(AI$979="ДА",AI593,"-")</f>
        <v>9</v>
      </c>
      <c r="AJ985" s="9" t="str">
        <f t="shared" si="656"/>
        <v>-</v>
      </c>
      <c r="AK985" s="9" t="str">
        <f t="shared" si="656"/>
        <v>-</v>
      </c>
      <c r="AL985" s="9">
        <f t="shared" si="656"/>
        <v>6</v>
      </c>
      <c r="AM985" s="9">
        <f t="shared" si="656"/>
        <v>6</v>
      </c>
      <c r="AN985" s="9" t="str">
        <f t="shared" si="656"/>
        <v>-</v>
      </c>
      <c r="AO985" s="9" t="str">
        <f t="shared" si="656"/>
        <v>-</v>
      </c>
      <c r="AP985" s="9">
        <f t="shared" si="656"/>
        <v>10</v>
      </c>
      <c r="AQ985" s="9" t="str">
        <f t="shared" si="656"/>
        <v>-</v>
      </c>
      <c r="AR985" s="9" t="str">
        <f t="shared" si="656"/>
        <v>-</v>
      </c>
      <c r="AS985" s="9" t="str">
        <f t="shared" si="656"/>
        <v>-</v>
      </c>
      <c r="AT985" s="9" t="str">
        <f t="shared" si="656"/>
        <v>-</v>
      </c>
      <c r="AU985" s="9" t="str">
        <f t="shared" si="656"/>
        <v>-</v>
      </c>
      <c r="AV985" s="9" t="str">
        <f t="shared" si="656"/>
        <v>-</v>
      </c>
      <c r="AW985" s="9">
        <f t="shared" si="656"/>
        <v>8</v>
      </c>
      <c r="AX985" s="9" t="str">
        <f t="shared" si="656"/>
        <v>-</v>
      </c>
      <c r="AY985" s="9" t="str">
        <f t="shared" si="656"/>
        <v>-</v>
      </c>
      <c r="AZ985" s="9" t="str">
        <f t="shared" si="656"/>
        <v>-</v>
      </c>
      <c r="BA985" s="9" t="str">
        <f t="shared" si="656"/>
        <v>-</v>
      </c>
      <c r="BB985" s="9" t="str">
        <f t="shared" si="643"/>
        <v>-</v>
      </c>
      <c r="BC985" s="9">
        <f t="shared" si="643"/>
        <v>9</v>
      </c>
      <c r="BD985" s="9" t="str">
        <f t="shared" si="643"/>
        <v>-</v>
      </c>
      <c r="BE985" s="9">
        <f t="shared" si="643"/>
        <v>11</v>
      </c>
      <c r="BF985" s="9">
        <f t="shared" si="643"/>
        <v>9</v>
      </c>
      <c r="BG985" s="9" t="str">
        <f t="shared" si="643"/>
        <v>-</v>
      </c>
      <c r="BH985" s="9" t="str">
        <f t="shared" si="643"/>
        <v>-</v>
      </c>
      <c r="BI985" s="9">
        <f t="shared" si="643"/>
        <v>7</v>
      </c>
      <c r="BJ985" s="37">
        <f t="shared" si="636"/>
        <v>16</v>
      </c>
      <c r="BK985" s="34">
        <f t="shared" si="637"/>
        <v>9.2500016002829373</v>
      </c>
      <c r="BL985" s="9">
        <f t="shared" si="645"/>
        <v>2</v>
      </c>
      <c r="BN985" s="38">
        <f t="shared" si="655"/>
        <v>4</v>
      </c>
      <c r="BO985" s="34">
        <f t="shared" si="638"/>
        <v>9.2500016002829373</v>
      </c>
      <c r="BP985" s="37">
        <f t="shared" si="646"/>
        <v>24</v>
      </c>
      <c r="BQ985" s="37">
        <f t="shared" si="639"/>
        <v>16</v>
      </c>
      <c r="BR985" s="36">
        <f t="shared" si="647"/>
        <v>2</v>
      </c>
      <c r="BS985" s="36">
        <f t="shared" si="640"/>
        <v>1</v>
      </c>
      <c r="BT985" s="121">
        <f t="shared" si="641"/>
        <v>3.5333333333333332</v>
      </c>
      <c r="BU985">
        <f t="shared" si="648"/>
        <v>4</v>
      </c>
      <c r="BV985" s="25">
        <f t="shared" si="649"/>
        <v>2</v>
      </c>
      <c r="BW985" s="25" t="str">
        <f t="shared" si="650"/>
        <v>-</v>
      </c>
      <c r="BX985" s="25" t="str">
        <f t="shared" si="651"/>
        <v>-</v>
      </c>
      <c r="BY985" s="46">
        <f t="shared" si="652"/>
        <v>9.2500016002829373</v>
      </c>
    </row>
    <row r="986" spans="1:77">
      <c r="A986" s="38">
        <f t="shared" si="653"/>
        <v>5</v>
      </c>
      <c r="B986" s="36">
        <f t="shared" si="642"/>
        <v>2</v>
      </c>
      <c r="C986" s="36">
        <f t="shared" si="632"/>
        <v>2</v>
      </c>
      <c r="D986" s="9">
        <f t="shared" si="643"/>
        <v>4</v>
      </c>
      <c r="E986" s="9" t="str">
        <f t="shared" si="643"/>
        <v>-</v>
      </c>
      <c r="F986" s="9" t="str">
        <f t="shared" si="643"/>
        <v>-</v>
      </c>
      <c r="G986" s="9" t="str">
        <f t="shared" si="643"/>
        <v>-</v>
      </c>
      <c r="H986" s="9" t="str">
        <f t="shared" si="643"/>
        <v>-</v>
      </c>
      <c r="I986" s="9" t="str">
        <f t="shared" si="643"/>
        <v>-</v>
      </c>
      <c r="J986" s="9" t="str">
        <f t="shared" si="643"/>
        <v>-</v>
      </c>
      <c r="K986" s="9" t="str">
        <f t="shared" si="643"/>
        <v>-</v>
      </c>
      <c r="L986" s="9" t="str">
        <f t="shared" si="643"/>
        <v>-</v>
      </c>
      <c r="M986" s="9" t="str">
        <f t="shared" si="643"/>
        <v>-</v>
      </c>
      <c r="N986" s="9" t="str">
        <f t="shared" si="643"/>
        <v>-</v>
      </c>
      <c r="O986" s="9" t="str">
        <f t="shared" si="643"/>
        <v>-</v>
      </c>
      <c r="P986" s="9" t="str">
        <f t="shared" si="643"/>
        <v>-</v>
      </c>
      <c r="Q986" s="9">
        <f t="shared" si="643"/>
        <v>5</v>
      </c>
      <c r="R986" s="9" t="str">
        <f t="shared" si="643"/>
        <v>-</v>
      </c>
      <c r="S986" s="9" t="str">
        <f t="shared" si="643"/>
        <v>-</v>
      </c>
      <c r="T986" s="9">
        <f t="shared" si="643"/>
        <v>4</v>
      </c>
      <c r="U986" s="9" t="str">
        <f t="shared" si="643"/>
        <v>-</v>
      </c>
      <c r="V986" s="9" t="str">
        <f t="shared" si="643"/>
        <v>-</v>
      </c>
      <c r="W986" s="9" t="str">
        <f t="shared" si="643"/>
        <v>-</v>
      </c>
      <c r="X986" s="9" t="str">
        <f t="shared" si="643"/>
        <v>-</v>
      </c>
      <c r="Y986" s="9" t="str">
        <f t="shared" si="643"/>
        <v>-</v>
      </c>
      <c r="Z986" s="9">
        <f t="shared" si="643"/>
        <v>9</v>
      </c>
      <c r="AA986" s="9" t="str">
        <f t="shared" si="643"/>
        <v>-</v>
      </c>
      <c r="AB986" s="9" t="str">
        <f t="shared" si="643"/>
        <v>-</v>
      </c>
      <c r="AC986" s="9" t="str">
        <f t="shared" si="643"/>
        <v>-</v>
      </c>
      <c r="AD986" s="9" t="str">
        <f t="shared" si="643"/>
        <v>-</v>
      </c>
      <c r="AE986" s="9" t="str">
        <f t="shared" si="643"/>
        <v>-</v>
      </c>
      <c r="AF986" s="9" t="str">
        <f t="shared" si="643"/>
        <v>-</v>
      </c>
      <c r="AG986" s="9">
        <f t="shared" si="643"/>
        <v>2</v>
      </c>
      <c r="AH986" s="9" t="str">
        <f t="shared" si="643"/>
        <v>-</v>
      </c>
      <c r="AI986" s="9">
        <f t="shared" ref="AI986:BA986" si="657">IF(AI$979="ДА",AI594,"-")</f>
        <v>6</v>
      </c>
      <c r="AJ986" s="9" t="str">
        <f t="shared" si="657"/>
        <v>-</v>
      </c>
      <c r="AK986" s="9" t="str">
        <f t="shared" si="657"/>
        <v>-</v>
      </c>
      <c r="AL986" s="9" t="str">
        <f t="shared" si="657"/>
        <v>-</v>
      </c>
      <c r="AM986" s="9">
        <f t="shared" si="657"/>
        <v>6</v>
      </c>
      <c r="AN986" s="9">
        <f t="shared" si="657"/>
        <v>6</v>
      </c>
      <c r="AO986" s="9" t="str">
        <f t="shared" si="657"/>
        <v>-</v>
      </c>
      <c r="AP986" s="9">
        <f t="shared" si="657"/>
        <v>6</v>
      </c>
      <c r="AQ986" s="9" t="str">
        <f t="shared" si="657"/>
        <v>-</v>
      </c>
      <c r="AR986" s="9" t="str">
        <f t="shared" si="657"/>
        <v>-</v>
      </c>
      <c r="AS986" s="9" t="str">
        <f t="shared" si="657"/>
        <v>-</v>
      </c>
      <c r="AT986" s="9" t="str">
        <f t="shared" si="657"/>
        <v>-</v>
      </c>
      <c r="AU986" s="9" t="str">
        <f t="shared" si="657"/>
        <v>-</v>
      </c>
      <c r="AV986" s="9" t="str">
        <f t="shared" si="657"/>
        <v>-</v>
      </c>
      <c r="AW986" s="9" t="str">
        <f t="shared" si="657"/>
        <v>-</v>
      </c>
      <c r="AX986" s="9" t="str">
        <f t="shared" si="657"/>
        <v>-</v>
      </c>
      <c r="AY986" s="9" t="str">
        <f t="shared" si="657"/>
        <v>-</v>
      </c>
      <c r="AZ986" s="9" t="str">
        <f t="shared" si="657"/>
        <v>-</v>
      </c>
      <c r="BA986" s="9" t="str">
        <f t="shared" si="657"/>
        <v>-</v>
      </c>
      <c r="BB986" s="9" t="str">
        <f t="shared" si="643"/>
        <v>-</v>
      </c>
      <c r="BC986" s="9">
        <f t="shared" si="643"/>
        <v>5</v>
      </c>
      <c r="BD986" s="9" t="str">
        <f t="shared" si="643"/>
        <v>-</v>
      </c>
      <c r="BE986" s="9">
        <f t="shared" si="643"/>
        <v>6</v>
      </c>
      <c r="BF986" s="9" t="str">
        <f t="shared" si="643"/>
        <v>-</v>
      </c>
      <c r="BG986" s="9" t="str">
        <f t="shared" si="643"/>
        <v>-</v>
      </c>
      <c r="BH986" s="9">
        <f t="shared" si="643"/>
        <v>6</v>
      </c>
      <c r="BI986" s="9" t="str">
        <f t="shared" si="643"/>
        <v>-</v>
      </c>
      <c r="BJ986" s="37">
        <f t="shared" si="636"/>
        <v>12</v>
      </c>
      <c r="BK986" s="34">
        <f t="shared" si="637"/>
        <v>5.4166678670223352</v>
      </c>
      <c r="BL986" s="9">
        <f t="shared" si="645"/>
        <v>107</v>
      </c>
      <c r="BN986" s="38">
        <f t="shared" si="655"/>
        <v>5</v>
      </c>
      <c r="BO986" s="34">
        <f t="shared" si="638"/>
        <v>5.4166678670223352</v>
      </c>
      <c r="BP986" s="37">
        <f t="shared" si="646"/>
        <v>15</v>
      </c>
      <c r="BQ986" s="37">
        <f t="shared" si="639"/>
        <v>12</v>
      </c>
      <c r="BR986" s="36">
        <f t="shared" si="647"/>
        <v>2</v>
      </c>
      <c r="BS986" s="36">
        <f t="shared" si="640"/>
        <v>2</v>
      </c>
      <c r="BT986" s="121">
        <f t="shared" si="641"/>
        <v>2.8106060606060623</v>
      </c>
      <c r="BU986">
        <f t="shared" si="648"/>
        <v>5</v>
      </c>
      <c r="BV986" s="25" t="str">
        <f t="shared" si="649"/>
        <v>-</v>
      </c>
      <c r="BW986" s="25">
        <f t="shared" si="650"/>
        <v>2</v>
      </c>
      <c r="BX986" s="25" t="str">
        <f t="shared" si="651"/>
        <v>-</v>
      </c>
      <c r="BY986" s="46">
        <f t="shared" si="652"/>
        <v>5.4166678670223352</v>
      </c>
    </row>
    <row r="987" spans="1:77">
      <c r="A987" s="38">
        <f t="shared" si="653"/>
        <v>6</v>
      </c>
      <c r="B987" s="36">
        <f t="shared" si="642"/>
        <v>2</v>
      </c>
      <c r="C987" s="36">
        <f t="shared" si="632"/>
        <v>3</v>
      </c>
      <c r="D987" s="9">
        <f t="shared" si="643"/>
        <v>8</v>
      </c>
      <c r="E987" s="9" t="str">
        <f t="shared" si="643"/>
        <v>-</v>
      </c>
      <c r="F987" s="9" t="str">
        <f t="shared" si="643"/>
        <v>-</v>
      </c>
      <c r="G987" s="9" t="str">
        <f t="shared" si="643"/>
        <v>-</v>
      </c>
      <c r="H987" s="9" t="str">
        <f t="shared" si="643"/>
        <v>-</v>
      </c>
      <c r="I987" s="9" t="str">
        <f t="shared" si="643"/>
        <v>-</v>
      </c>
      <c r="J987" s="9" t="str">
        <f t="shared" si="643"/>
        <v>-</v>
      </c>
      <c r="K987" s="9" t="str">
        <f t="shared" si="643"/>
        <v>-</v>
      </c>
      <c r="L987" s="9" t="str">
        <f t="shared" si="643"/>
        <v>-</v>
      </c>
      <c r="M987" s="9" t="str">
        <f t="shared" si="643"/>
        <v>-</v>
      </c>
      <c r="N987" s="9" t="str">
        <f t="shared" si="643"/>
        <v>-</v>
      </c>
      <c r="O987" s="9" t="str">
        <f t="shared" si="643"/>
        <v>-</v>
      </c>
      <c r="P987" s="9" t="str">
        <f t="shared" si="643"/>
        <v>-</v>
      </c>
      <c r="Q987" s="9">
        <f t="shared" si="643"/>
        <v>5</v>
      </c>
      <c r="R987" s="9" t="str">
        <f t="shared" si="643"/>
        <v>-</v>
      </c>
      <c r="S987" s="9" t="str">
        <f t="shared" si="643"/>
        <v>-</v>
      </c>
      <c r="T987" s="9">
        <f t="shared" si="643"/>
        <v>7</v>
      </c>
      <c r="U987" s="9" t="str">
        <f t="shared" si="643"/>
        <v>-</v>
      </c>
      <c r="V987" s="9" t="str">
        <f t="shared" si="643"/>
        <v>-</v>
      </c>
      <c r="W987" s="9" t="str">
        <f t="shared" si="643"/>
        <v>-</v>
      </c>
      <c r="X987" s="9" t="str">
        <f t="shared" si="643"/>
        <v>-</v>
      </c>
      <c r="Y987" s="9" t="str">
        <f t="shared" si="643"/>
        <v>-</v>
      </c>
      <c r="Z987" s="9">
        <f t="shared" si="643"/>
        <v>11</v>
      </c>
      <c r="AA987" s="9" t="str">
        <f t="shared" si="643"/>
        <v>-</v>
      </c>
      <c r="AB987" s="9">
        <f t="shared" si="643"/>
        <v>10</v>
      </c>
      <c r="AC987" s="9" t="str">
        <f t="shared" si="643"/>
        <v>-</v>
      </c>
      <c r="AD987" s="9" t="str">
        <f t="shared" si="643"/>
        <v>-</v>
      </c>
      <c r="AE987" s="9" t="str">
        <f t="shared" si="643"/>
        <v>-</v>
      </c>
      <c r="AF987" s="9" t="str">
        <f t="shared" si="643"/>
        <v>-</v>
      </c>
      <c r="AG987" s="9">
        <f t="shared" si="643"/>
        <v>7</v>
      </c>
      <c r="AH987" s="9" t="str">
        <f t="shared" si="643"/>
        <v>-</v>
      </c>
      <c r="AI987" s="9">
        <f t="shared" ref="AI987:BA987" si="658">IF(AI$979="ДА",AI595,"-")</f>
        <v>8</v>
      </c>
      <c r="AJ987" s="9" t="str">
        <f t="shared" si="658"/>
        <v>-</v>
      </c>
      <c r="AK987" s="9" t="str">
        <f t="shared" si="658"/>
        <v>-</v>
      </c>
      <c r="AL987" s="9">
        <f t="shared" si="658"/>
        <v>5</v>
      </c>
      <c r="AM987" s="9">
        <f t="shared" si="658"/>
        <v>9</v>
      </c>
      <c r="AN987" s="9">
        <f t="shared" si="658"/>
        <v>6</v>
      </c>
      <c r="AO987" s="9" t="str">
        <f t="shared" si="658"/>
        <v>-</v>
      </c>
      <c r="AP987" s="9">
        <f t="shared" si="658"/>
        <v>9</v>
      </c>
      <c r="AQ987" s="9" t="str">
        <f t="shared" si="658"/>
        <v>-</v>
      </c>
      <c r="AR987" s="9" t="str">
        <f t="shared" si="658"/>
        <v>-</v>
      </c>
      <c r="AS987" s="9" t="str">
        <f t="shared" si="658"/>
        <v>-</v>
      </c>
      <c r="AT987" s="9" t="str">
        <f t="shared" si="658"/>
        <v>-</v>
      </c>
      <c r="AU987" s="9" t="str">
        <f t="shared" si="658"/>
        <v>-</v>
      </c>
      <c r="AV987" s="9" t="str">
        <f t="shared" si="658"/>
        <v>-</v>
      </c>
      <c r="AW987" s="9" t="str">
        <f t="shared" si="658"/>
        <v>-</v>
      </c>
      <c r="AX987" s="9" t="str">
        <f t="shared" si="658"/>
        <v>-</v>
      </c>
      <c r="AY987" s="9" t="str">
        <f t="shared" si="658"/>
        <v>-</v>
      </c>
      <c r="AZ987" s="9" t="str">
        <f t="shared" si="658"/>
        <v>-</v>
      </c>
      <c r="BA987" s="9" t="str">
        <f t="shared" si="658"/>
        <v>-</v>
      </c>
      <c r="BB987" s="9" t="str">
        <f t="shared" si="643"/>
        <v>-</v>
      </c>
      <c r="BC987" s="9">
        <f t="shared" si="643"/>
        <v>8</v>
      </c>
      <c r="BD987" s="9" t="str">
        <f t="shared" si="643"/>
        <v>-</v>
      </c>
      <c r="BE987" s="9">
        <f t="shared" si="643"/>
        <v>7</v>
      </c>
      <c r="BF987" s="9">
        <f t="shared" si="643"/>
        <v>6</v>
      </c>
      <c r="BG987" s="9" t="str">
        <f t="shared" si="643"/>
        <v>-</v>
      </c>
      <c r="BH987" s="9" t="str">
        <f t="shared" si="643"/>
        <v>-</v>
      </c>
      <c r="BI987" s="9" t="str">
        <f t="shared" si="643"/>
        <v>-</v>
      </c>
      <c r="BJ987" s="37">
        <f t="shared" si="636"/>
        <v>14</v>
      </c>
      <c r="BK987" s="34">
        <f t="shared" si="637"/>
        <v>7.5714299717422664</v>
      </c>
      <c r="BL987" s="9">
        <f t="shared" si="645"/>
        <v>24</v>
      </c>
      <c r="BN987" s="38">
        <f t="shared" si="655"/>
        <v>6</v>
      </c>
      <c r="BO987" s="34">
        <f t="shared" si="638"/>
        <v>7.5714299717422664</v>
      </c>
      <c r="BP987" s="37">
        <f t="shared" si="646"/>
        <v>18</v>
      </c>
      <c r="BQ987" s="37">
        <f t="shared" si="639"/>
        <v>14</v>
      </c>
      <c r="BR987" s="36">
        <f t="shared" si="647"/>
        <v>2</v>
      </c>
      <c r="BS987" s="36">
        <f t="shared" si="640"/>
        <v>3</v>
      </c>
      <c r="BT987" s="121">
        <f t="shared" si="641"/>
        <v>3.1868131868131879</v>
      </c>
      <c r="BU987">
        <f t="shared" si="648"/>
        <v>6</v>
      </c>
      <c r="BV987" s="25" t="str">
        <f t="shared" si="649"/>
        <v>-</v>
      </c>
      <c r="BW987" s="25" t="str">
        <f t="shared" si="650"/>
        <v>-</v>
      </c>
      <c r="BX987" s="25">
        <f t="shared" si="651"/>
        <v>2</v>
      </c>
      <c r="BY987" s="46">
        <f t="shared" si="652"/>
        <v>7.5714299717422664</v>
      </c>
    </row>
    <row r="988" spans="1:77">
      <c r="A988" s="38">
        <f t="shared" si="653"/>
        <v>7</v>
      </c>
      <c r="B988" s="36">
        <f t="shared" si="642"/>
        <v>4</v>
      </c>
      <c r="C988" s="36">
        <f t="shared" si="632"/>
        <v>1</v>
      </c>
      <c r="D988" s="9">
        <f t="shared" si="643"/>
        <v>6</v>
      </c>
      <c r="E988" s="9" t="str">
        <f t="shared" si="643"/>
        <v>-</v>
      </c>
      <c r="F988" s="9" t="str">
        <f t="shared" si="643"/>
        <v>-</v>
      </c>
      <c r="G988" s="9" t="str">
        <f t="shared" si="643"/>
        <v>-</v>
      </c>
      <c r="H988" s="9" t="str">
        <f t="shared" si="643"/>
        <v>-</v>
      </c>
      <c r="I988" s="9" t="str">
        <f t="shared" si="643"/>
        <v>-</v>
      </c>
      <c r="J988" s="9" t="str">
        <f t="shared" si="643"/>
        <v>-</v>
      </c>
      <c r="K988" s="9" t="str">
        <f t="shared" si="643"/>
        <v>-</v>
      </c>
      <c r="L988" s="9" t="str">
        <f t="shared" si="643"/>
        <v>-</v>
      </c>
      <c r="M988" s="9" t="str">
        <f t="shared" si="643"/>
        <v>-</v>
      </c>
      <c r="N988" s="9" t="str">
        <f t="shared" si="643"/>
        <v>-</v>
      </c>
      <c r="O988" s="9" t="str">
        <f t="shared" si="643"/>
        <v>-</v>
      </c>
      <c r="P988" s="9" t="str">
        <f t="shared" si="643"/>
        <v>-</v>
      </c>
      <c r="Q988" s="9">
        <f t="shared" si="643"/>
        <v>6</v>
      </c>
      <c r="R988" s="9" t="str">
        <f t="shared" si="643"/>
        <v>-</v>
      </c>
      <c r="S988" s="9" t="str">
        <f t="shared" si="643"/>
        <v>-</v>
      </c>
      <c r="T988" s="9">
        <f t="shared" si="643"/>
        <v>4</v>
      </c>
      <c r="U988" s="9" t="str">
        <f t="shared" si="643"/>
        <v>-</v>
      </c>
      <c r="V988" s="9" t="str">
        <f t="shared" si="643"/>
        <v>-</v>
      </c>
      <c r="W988" s="9" t="str">
        <f t="shared" si="643"/>
        <v>-</v>
      </c>
      <c r="X988" s="9" t="str">
        <f t="shared" si="643"/>
        <v>-</v>
      </c>
      <c r="Y988" s="9" t="str">
        <f t="shared" si="643"/>
        <v>-</v>
      </c>
      <c r="Z988" s="9">
        <f t="shared" si="643"/>
        <v>7</v>
      </c>
      <c r="AA988" s="9" t="str">
        <f t="shared" si="643"/>
        <v>-</v>
      </c>
      <c r="AB988" s="9" t="str">
        <f t="shared" si="643"/>
        <v>-</v>
      </c>
      <c r="AC988" s="9" t="str">
        <f t="shared" si="643"/>
        <v>-</v>
      </c>
      <c r="AD988" s="9" t="str">
        <f t="shared" si="643"/>
        <v>-</v>
      </c>
      <c r="AE988" s="9" t="str">
        <f t="shared" si="643"/>
        <v>-</v>
      </c>
      <c r="AF988" s="9" t="str">
        <f t="shared" si="643"/>
        <v>-</v>
      </c>
      <c r="AG988" s="9">
        <f t="shared" si="643"/>
        <v>3</v>
      </c>
      <c r="AH988" s="9" t="str">
        <f t="shared" si="643"/>
        <v>-</v>
      </c>
      <c r="AI988" s="9">
        <f t="shared" ref="AI988:BA988" si="659">IF(AI$979="ДА",AI596,"-")</f>
        <v>9</v>
      </c>
      <c r="AJ988" s="9">
        <f t="shared" si="659"/>
        <v>7</v>
      </c>
      <c r="AK988" s="9" t="str">
        <f t="shared" si="659"/>
        <v>-</v>
      </c>
      <c r="AL988" s="9" t="str">
        <f t="shared" si="659"/>
        <v>-</v>
      </c>
      <c r="AM988" s="9">
        <f t="shared" si="659"/>
        <v>6</v>
      </c>
      <c r="AN988" s="9">
        <f t="shared" si="659"/>
        <v>3</v>
      </c>
      <c r="AO988" s="9" t="str">
        <f t="shared" si="659"/>
        <v>-</v>
      </c>
      <c r="AP988" s="9">
        <f t="shared" si="659"/>
        <v>3</v>
      </c>
      <c r="AQ988" s="9" t="str">
        <f t="shared" si="659"/>
        <v>-</v>
      </c>
      <c r="AR988" s="9" t="str">
        <f t="shared" si="659"/>
        <v>-</v>
      </c>
      <c r="AS988" s="9" t="str">
        <f t="shared" si="659"/>
        <v>-</v>
      </c>
      <c r="AT988" s="9" t="str">
        <f t="shared" si="659"/>
        <v>-</v>
      </c>
      <c r="AU988" s="9" t="str">
        <f t="shared" si="659"/>
        <v>-</v>
      </c>
      <c r="AV988" s="9" t="str">
        <f t="shared" si="659"/>
        <v>-</v>
      </c>
      <c r="AW988" s="9" t="str">
        <f t="shared" si="659"/>
        <v>-</v>
      </c>
      <c r="AX988" s="9" t="str">
        <f t="shared" si="659"/>
        <v>-</v>
      </c>
      <c r="AY988" s="9" t="str">
        <f t="shared" si="659"/>
        <v>-</v>
      </c>
      <c r="AZ988" s="9" t="str">
        <f t="shared" si="659"/>
        <v>-</v>
      </c>
      <c r="BA988" s="9" t="str">
        <f t="shared" si="659"/>
        <v>-</v>
      </c>
      <c r="BB988" s="9" t="str">
        <f t="shared" si="643"/>
        <v>-</v>
      </c>
      <c r="BC988" s="9">
        <f t="shared" si="643"/>
        <v>4</v>
      </c>
      <c r="BD988" s="9" t="str">
        <f t="shared" si="643"/>
        <v>-</v>
      </c>
      <c r="BE988" s="9">
        <f t="shared" si="643"/>
        <v>5</v>
      </c>
      <c r="BF988" s="9" t="str">
        <f t="shared" si="643"/>
        <v>-</v>
      </c>
      <c r="BG988" s="9" t="str">
        <f t="shared" si="643"/>
        <v>-</v>
      </c>
      <c r="BH988" s="9">
        <f t="shared" si="643"/>
        <v>7</v>
      </c>
      <c r="BI988" s="9" t="str">
        <f t="shared" si="643"/>
        <v>-</v>
      </c>
      <c r="BJ988" s="37">
        <f t="shared" si="636"/>
        <v>13</v>
      </c>
      <c r="BK988" s="34">
        <f t="shared" si="637"/>
        <v>5.3846166848938788</v>
      </c>
      <c r="BL988" s="9">
        <f t="shared" si="645"/>
        <v>110</v>
      </c>
      <c r="BN988" s="38">
        <f t="shared" si="655"/>
        <v>7</v>
      </c>
      <c r="BO988" s="34">
        <f t="shared" si="638"/>
        <v>5.3846166848938788</v>
      </c>
      <c r="BP988" s="37">
        <f t="shared" si="646"/>
        <v>15</v>
      </c>
      <c r="BQ988" s="37">
        <f t="shared" si="639"/>
        <v>13</v>
      </c>
      <c r="BR988" s="36">
        <f t="shared" si="647"/>
        <v>4</v>
      </c>
      <c r="BS988" s="36">
        <f t="shared" si="640"/>
        <v>1</v>
      </c>
      <c r="BT988" s="121">
        <f t="shared" si="641"/>
        <v>3.5897435897435912</v>
      </c>
      <c r="BU988">
        <f t="shared" si="648"/>
        <v>7</v>
      </c>
      <c r="BV988" s="25">
        <f t="shared" si="649"/>
        <v>4</v>
      </c>
      <c r="BW988" s="25" t="str">
        <f t="shared" si="650"/>
        <v>-</v>
      </c>
      <c r="BX988" s="25" t="str">
        <f t="shared" si="651"/>
        <v>-</v>
      </c>
      <c r="BY988" s="46">
        <f t="shared" si="652"/>
        <v>5.3846166848938788</v>
      </c>
    </row>
    <row r="989" spans="1:77">
      <c r="A989" s="38">
        <f t="shared" si="653"/>
        <v>8</v>
      </c>
      <c r="B989" s="36">
        <f t="shared" si="642"/>
        <v>4</v>
      </c>
      <c r="C989" s="36">
        <f t="shared" si="632"/>
        <v>2</v>
      </c>
      <c r="D989" s="9">
        <f t="shared" si="643"/>
        <v>7</v>
      </c>
      <c r="E989" s="9" t="str">
        <f t="shared" si="643"/>
        <v>-</v>
      </c>
      <c r="F989" s="9" t="str">
        <f t="shared" si="643"/>
        <v>-</v>
      </c>
      <c r="G989" s="9" t="str">
        <f t="shared" si="643"/>
        <v>-</v>
      </c>
      <c r="H989" s="9" t="str">
        <f t="shared" si="643"/>
        <v>-</v>
      </c>
      <c r="I989" s="9" t="str">
        <f t="shared" si="643"/>
        <v>-</v>
      </c>
      <c r="J989" s="9" t="str">
        <f t="shared" si="643"/>
        <v>-</v>
      </c>
      <c r="K989" s="9" t="str">
        <f t="shared" si="643"/>
        <v>-</v>
      </c>
      <c r="L989" s="9" t="str">
        <f t="shared" si="643"/>
        <v>-</v>
      </c>
      <c r="M989" s="9">
        <f t="shared" si="643"/>
        <v>5</v>
      </c>
      <c r="N989" s="9" t="str">
        <f t="shared" si="643"/>
        <v>-</v>
      </c>
      <c r="O989" s="9" t="str">
        <f t="shared" si="643"/>
        <v>-</v>
      </c>
      <c r="P989" s="9" t="str">
        <f t="shared" si="643"/>
        <v>-</v>
      </c>
      <c r="Q989" s="9">
        <f t="shared" si="643"/>
        <v>5</v>
      </c>
      <c r="R989" s="9" t="str">
        <f t="shared" si="643"/>
        <v>-</v>
      </c>
      <c r="S989" s="9" t="str">
        <f t="shared" ref="S989:BI989" si="660">IF(S$979="ДА",S597,"-")</f>
        <v>-</v>
      </c>
      <c r="T989" s="9">
        <f t="shared" si="660"/>
        <v>4</v>
      </c>
      <c r="U989" s="9" t="str">
        <f t="shared" si="660"/>
        <v>-</v>
      </c>
      <c r="V989" s="9" t="str">
        <f t="shared" si="660"/>
        <v>-</v>
      </c>
      <c r="W989" s="9" t="str">
        <f t="shared" si="660"/>
        <v>-</v>
      </c>
      <c r="X989" s="9" t="str">
        <f t="shared" si="660"/>
        <v>-</v>
      </c>
      <c r="Y989" s="9" t="str">
        <f t="shared" si="660"/>
        <v>-</v>
      </c>
      <c r="Z989" s="9">
        <f t="shared" si="660"/>
        <v>7</v>
      </c>
      <c r="AA989" s="9" t="str">
        <f t="shared" si="660"/>
        <v>-</v>
      </c>
      <c r="AB989" s="9" t="str">
        <f t="shared" si="660"/>
        <v>-</v>
      </c>
      <c r="AC989" s="9" t="str">
        <f t="shared" si="660"/>
        <v>-</v>
      </c>
      <c r="AD989" s="9" t="str">
        <f t="shared" si="660"/>
        <v>-</v>
      </c>
      <c r="AE989" s="9" t="str">
        <f t="shared" si="660"/>
        <v>-</v>
      </c>
      <c r="AF989" s="9" t="str">
        <f t="shared" si="660"/>
        <v>-</v>
      </c>
      <c r="AG989" s="9">
        <f t="shared" si="660"/>
        <v>2</v>
      </c>
      <c r="AH989" s="9" t="str">
        <f t="shared" si="660"/>
        <v>-</v>
      </c>
      <c r="AI989" s="9" t="str">
        <f t="shared" si="660"/>
        <v>-</v>
      </c>
      <c r="AJ989" s="9">
        <f t="shared" si="660"/>
        <v>5</v>
      </c>
      <c r="AK989" s="9" t="str">
        <f t="shared" si="660"/>
        <v>-</v>
      </c>
      <c r="AL989" s="9" t="str">
        <f t="shared" si="660"/>
        <v>-</v>
      </c>
      <c r="AM989" s="9">
        <f t="shared" si="660"/>
        <v>8</v>
      </c>
      <c r="AN989" s="9">
        <f t="shared" si="660"/>
        <v>4</v>
      </c>
      <c r="AO989" s="9" t="str">
        <f t="shared" si="660"/>
        <v>-</v>
      </c>
      <c r="AP989" s="9">
        <f t="shared" si="660"/>
        <v>4</v>
      </c>
      <c r="AQ989" s="9" t="str">
        <f t="shared" si="660"/>
        <v>-</v>
      </c>
      <c r="AR989" s="9" t="str">
        <f t="shared" si="660"/>
        <v>-</v>
      </c>
      <c r="AS989" s="9" t="str">
        <f t="shared" si="660"/>
        <v>-</v>
      </c>
      <c r="AT989" s="9" t="str">
        <f t="shared" si="660"/>
        <v>-</v>
      </c>
      <c r="AU989" s="9" t="str">
        <f t="shared" si="660"/>
        <v>-</v>
      </c>
      <c r="AV989" s="9" t="str">
        <f t="shared" si="660"/>
        <v>-</v>
      </c>
      <c r="AW989" s="9">
        <f t="shared" si="660"/>
        <v>4</v>
      </c>
      <c r="AX989" s="9" t="str">
        <f t="shared" si="660"/>
        <v>-</v>
      </c>
      <c r="AY989" s="9" t="str">
        <f t="shared" si="660"/>
        <v>-</v>
      </c>
      <c r="AZ989" s="9" t="str">
        <f t="shared" si="660"/>
        <v>-</v>
      </c>
      <c r="BA989" s="9" t="str">
        <f t="shared" si="660"/>
        <v>-</v>
      </c>
      <c r="BB989" s="9" t="str">
        <f t="shared" si="660"/>
        <v>-</v>
      </c>
      <c r="BC989" s="9">
        <f t="shared" si="660"/>
        <v>6</v>
      </c>
      <c r="BD989" s="9" t="str">
        <f t="shared" si="660"/>
        <v>-</v>
      </c>
      <c r="BE989" s="9">
        <f t="shared" si="660"/>
        <v>7</v>
      </c>
      <c r="BF989" s="9" t="str">
        <f t="shared" si="660"/>
        <v>-</v>
      </c>
      <c r="BG989" s="9" t="str">
        <f t="shared" si="660"/>
        <v>-</v>
      </c>
      <c r="BH989" s="9" t="str">
        <f t="shared" si="660"/>
        <v>-</v>
      </c>
      <c r="BI989" s="9" t="str">
        <f t="shared" si="660"/>
        <v>-</v>
      </c>
      <c r="BJ989" s="37">
        <f t="shared" si="636"/>
        <v>13</v>
      </c>
      <c r="BK989" s="34">
        <f t="shared" si="637"/>
        <v>5.2307705311188846</v>
      </c>
      <c r="BL989" s="9">
        <f t="shared" si="645"/>
        <v>117</v>
      </c>
      <c r="BN989" s="38">
        <f t="shared" si="655"/>
        <v>8</v>
      </c>
      <c r="BO989" s="34">
        <f t="shared" si="638"/>
        <v>5.2307705311188846</v>
      </c>
      <c r="BP989" s="37">
        <f t="shared" si="646"/>
        <v>17</v>
      </c>
      <c r="BQ989" s="37">
        <f t="shared" si="639"/>
        <v>13</v>
      </c>
      <c r="BR989" s="36">
        <f t="shared" si="647"/>
        <v>4</v>
      </c>
      <c r="BS989" s="36">
        <f t="shared" si="640"/>
        <v>2</v>
      </c>
      <c r="BT989" s="121">
        <f t="shared" si="641"/>
        <v>2.8589743589743599</v>
      </c>
      <c r="BU989">
        <f t="shared" si="648"/>
        <v>8</v>
      </c>
      <c r="BV989" s="25" t="str">
        <f t="shared" si="649"/>
        <v>-</v>
      </c>
      <c r="BW989" s="25">
        <f t="shared" si="650"/>
        <v>4</v>
      </c>
      <c r="BX989" s="25" t="str">
        <f t="shared" si="651"/>
        <v>-</v>
      </c>
      <c r="BY989" s="46">
        <f t="shared" si="652"/>
        <v>5.2307705311188846</v>
      </c>
    </row>
    <row r="990" spans="1:77">
      <c r="A990" s="38">
        <f t="shared" si="653"/>
        <v>9</v>
      </c>
      <c r="B990" s="36">
        <f t="shared" si="642"/>
        <v>4</v>
      </c>
      <c r="C990" s="36">
        <f t="shared" si="632"/>
        <v>3</v>
      </c>
      <c r="D990" s="9">
        <f t="shared" ref="D990:BI996" si="661">IF(D$979="ДА",D598,"-")</f>
        <v>4</v>
      </c>
      <c r="E990" s="9" t="str">
        <f t="shared" si="661"/>
        <v>-</v>
      </c>
      <c r="F990" s="9" t="str">
        <f t="shared" si="661"/>
        <v>-</v>
      </c>
      <c r="G990" s="9" t="str">
        <f t="shared" si="661"/>
        <v>-</v>
      </c>
      <c r="H990" s="9" t="str">
        <f t="shared" si="661"/>
        <v>-</v>
      </c>
      <c r="I990" s="9" t="str">
        <f t="shared" si="661"/>
        <v>-</v>
      </c>
      <c r="J990" s="9" t="str">
        <f t="shared" si="661"/>
        <v>-</v>
      </c>
      <c r="K990" s="9" t="str">
        <f t="shared" si="661"/>
        <v>-</v>
      </c>
      <c r="L990" s="9" t="str">
        <f t="shared" si="661"/>
        <v>-</v>
      </c>
      <c r="M990" s="9" t="str">
        <f t="shared" si="661"/>
        <v>-</v>
      </c>
      <c r="N990" s="9" t="str">
        <f t="shared" si="661"/>
        <v>-</v>
      </c>
      <c r="O990" s="9" t="str">
        <f t="shared" si="661"/>
        <v>-</v>
      </c>
      <c r="P990" s="9" t="str">
        <f t="shared" si="661"/>
        <v>-</v>
      </c>
      <c r="Q990" s="9">
        <f t="shared" si="661"/>
        <v>4</v>
      </c>
      <c r="R990" s="9" t="str">
        <f t="shared" si="661"/>
        <v>-</v>
      </c>
      <c r="S990" s="9" t="str">
        <f t="shared" si="661"/>
        <v>-</v>
      </c>
      <c r="T990" s="9" t="str">
        <f t="shared" si="661"/>
        <v>-</v>
      </c>
      <c r="U990" s="9" t="str">
        <f t="shared" si="661"/>
        <v>-</v>
      </c>
      <c r="V990" s="9" t="str">
        <f t="shared" si="661"/>
        <v>-</v>
      </c>
      <c r="W990" s="9" t="str">
        <f t="shared" si="661"/>
        <v>-</v>
      </c>
      <c r="X990" s="9" t="str">
        <f t="shared" si="661"/>
        <v>-</v>
      </c>
      <c r="Y990" s="9" t="str">
        <f t="shared" si="661"/>
        <v>-</v>
      </c>
      <c r="Z990" s="9">
        <f t="shared" si="661"/>
        <v>2</v>
      </c>
      <c r="AA990" s="9" t="str">
        <f t="shared" si="661"/>
        <v>-</v>
      </c>
      <c r="AB990" s="9">
        <f t="shared" si="661"/>
        <v>6</v>
      </c>
      <c r="AC990" s="9" t="str">
        <f t="shared" si="661"/>
        <v>-</v>
      </c>
      <c r="AD990" s="9" t="str">
        <f t="shared" si="661"/>
        <v>-</v>
      </c>
      <c r="AE990" s="9" t="str">
        <f t="shared" si="661"/>
        <v>-</v>
      </c>
      <c r="AF990" s="9" t="str">
        <f t="shared" si="661"/>
        <v>-</v>
      </c>
      <c r="AG990" s="9">
        <f t="shared" si="661"/>
        <v>2</v>
      </c>
      <c r="AH990" s="9" t="str">
        <f t="shared" si="661"/>
        <v>-</v>
      </c>
      <c r="AI990" s="9">
        <f t="shared" ref="AI990:BA990" si="662">IF(AI$979="ДА",AI598,"-")</f>
        <v>3</v>
      </c>
      <c r="AJ990" s="9">
        <f t="shared" si="662"/>
        <v>2</v>
      </c>
      <c r="AK990" s="9" t="str">
        <f t="shared" si="662"/>
        <v>-</v>
      </c>
      <c r="AL990" s="9" t="str">
        <f t="shared" si="662"/>
        <v>-</v>
      </c>
      <c r="AM990" s="9">
        <f t="shared" si="662"/>
        <v>6</v>
      </c>
      <c r="AN990" s="9">
        <f t="shared" si="662"/>
        <v>1</v>
      </c>
      <c r="AO990" s="9" t="str">
        <f t="shared" si="662"/>
        <v>-</v>
      </c>
      <c r="AP990" s="9">
        <f t="shared" si="662"/>
        <v>2</v>
      </c>
      <c r="AQ990" s="9" t="str">
        <f t="shared" si="662"/>
        <v>-</v>
      </c>
      <c r="AR990" s="9" t="str">
        <f t="shared" si="662"/>
        <v>-</v>
      </c>
      <c r="AS990" s="9" t="str">
        <f t="shared" si="662"/>
        <v>-</v>
      </c>
      <c r="AT990" s="9" t="str">
        <f t="shared" si="662"/>
        <v>-</v>
      </c>
      <c r="AU990" s="9" t="str">
        <f t="shared" si="662"/>
        <v>-</v>
      </c>
      <c r="AV990" s="9" t="str">
        <f t="shared" si="662"/>
        <v>-</v>
      </c>
      <c r="AW990" s="9" t="str">
        <f t="shared" si="662"/>
        <v>-</v>
      </c>
      <c r="AX990" s="9" t="str">
        <f t="shared" si="662"/>
        <v>-</v>
      </c>
      <c r="AY990" s="9" t="str">
        <f t="shared" si="662"/>
        <v>-</v>
      </c>
      <c r="AZ990" s="9" t="str">
        <f t="shared" si="662"/>
        <v>-</v>
      </c>
      <c r="BA990" s="9" t="str">
        <f t="shared" si="662"/>
        <v>-</v>
      </c>
      <c r="BB990" s="9" t="str">
        <f t="shared" si="661"/>
        <v>-</v>
      </c>
      <c r="BC990" s="9">
        <f t="shared" si="661"/>
        <v>4</v>
      </c>
      <c r="BD990" s="9" t="str">
        <f t="shared" si="661"/>
        <v>-</v>
      </c>
      <c r="BE990" s="9">
        <f t="shared" si="661"/>
        <v>4</v>
      </c>
      <c r="BF990" s="9" t="str">
        <f t="shared" si="661"/>
        <v>-</v>
      </c>
      <c r="BG990" s="9" t="str">
        <f t="shared" si="661"/>
        <v>-</v>
      </c>
      <c r="BH990" s="9" t="str">
        <f t="shared" si="661"/>
        <v>-</v>
      </c>
      <c r="BI990" s="9" t="str">
        <f t="shared" si="661"/>
        <v>-</v>
      </c>
      <c r="BJ990" s="37">
        <f t="shared" si="636"/>
        <v>12</v>
      </c>
      <c r="BK990" s="34">
        <f t="shared" si="637"/>
        <v>3.3333345337169069</v>
      </c>
      <c r="BL990" s="9">
        <f t="shared" si="645"/>
        <v>158</v>
      </c>
      <c r="BN990" s="38">
        <f t="shared" si="655"/>
        <v>9</v>
      </c>
      <c r="BO990" s="34">
        <f t="shared" si="638"/>
        <v>3.3333345337169069</v>
      </c>
      <c r="BP990" s="37">
        <f t="shared" si="646"/>
        <v>17</v>
      </c>
      <c r="BQ990" s="37">
        <f t="shared" si="639"/>
        <v>12</v>
      </c>
      <c r="BR990" s="36">
        <f t="shared" si="647"/>
        <v>4</v>
      </c>
      <c r="BS990" s="36">
        <f t="shared" si="640"/>
        <v>3</v>
      </c>
      <c r="BT990" s="121">
        <f t="shared" si="641"/>
        <v>2.6060606060606051</v>
      </c>
      <c r="BU990">
        <f t="shared" si="648"/>
        <v>9</v>
      </c>
      <c r="BV990" s="25" t="str">
        <f t="shared" si="649"/>
        <v>-</v>
      </c>
      <c r="BW990" s="25" t="str">
        <f t="shared" si="650"/>
        <v>-</v>
      </c>
      <c r="BX990" s="25">
        <f t="shared" si="651"/>
        <v>4</v>
      </c>
      <c r="BY990" s="46">
        <f t="shared" si="652"/>
        <v>3.3333345337169069</v>
      </c>
    </row>
    <row r="991" spans="1:77">
      <c r="A991" s="38">
        <f t="shared" si="653"/>
        <v>10</v>
      </c>
      <c r="B991" s="36">
        <f t="shared" si="642"/>
        <v>5</v>
      </c>
      <c r="C991" s="36">
        <f t="shared" si="632"/>
        <v>1</v>
      </c>
      <c r="D991" s="9">
        <f t="shared" si="661"/>
        <v>4</v>
      </c>
      <c r="E991" s="9" t="str">
        <f t="shared" si="661"/>
        <v>-</v>
      </c>
      <c r="F991" s="9">
        <f t="shared" si="661"/>
        <v>1</v>
      </c>
      <c r="G991" s="9" t="str">
        <f t="shared" si="661"/>
        <v>-</v>
      </c>
      <c r="H991" s="9" t="str">
        <f t="shared" si="661"/>
        <v>-</v>
      </c>
      <c r="I991" s="9" t="str">
        <f t="shared" si="661"/>
        <v>-</v>
      </c>
      <c r="J991" s="9" t="str">
        <f t="shared" si="661"/>
        <v>-</v>
      </c>
      <c r="K991" s="9" t="str">
        <f t="shared" si="661"/>
        <v>-</v>
      </c>
      <c r="L991" s="9" t="str">
        <f t="shared" si="661"/>
        <v>-</v>
      </c>
      <c r="M991" s="9" t="str">
        <f t="shared" si="661"/>
        <v>-</v>
      </c>
      <c r="N991" s="9" t="str">
        <f t="shared" si="661"/>
        <v>-</v>
      </c>
      <c r="O991" s="9" t="str">
        <f t="shared" si="661"/>
        <v>-</v>
      </c>
      <c r="P991" s="9" t="str">
        <f t="shared" si="661"/>
        <v>-</v>
      </c>
      <c r="Q991" s="9">
        <f t="shared" si="661"/>
        <v>1</v>
      </c>
      <c r="R991" s="9" t="str">
        <f t="shared" si="661"/>
        <v>-</v>
      </c>
      <c r="S991" s="9" t="str">
        <f t="shared" si="661"/>
        <v>-</v>
      </c>
      <c r="T991" s="9">
        <f t="shared" si="661"/>
        <v>4</v>
      </c>
      <c r="U991" s="9" t="str">
        <f t="shared" si="661"/>
        <v>-</v>
      </c>
      <c r="V991" s="9" t="str">
        <f t="shared" si="661"/>
        <v>-</v>
      </c>
      <c r="W991" s="9" t="str">
        <f t="shared" si="661"/>
        <v>-</v>
      </c>
      <c r="X991" s="9" t="str">
        <f t="shared" si="661"/>
        <v>-</v>
      </c>
      <c r="Y991" s="9" t="str">
        <f t="shared" si="661"/>
        <v>-</v>
      </c>
      <c r="Z991" s="9">
        <f t="shared" si="661"/>
        <v>5</v>
      </c>
      <c r="AA991" s="9" t="str">
        <f t="shared" si="661"/>
        <v>-</v>
      </c>
      <c r="AB991" s="9" t="str">
        <f t="shared" si="661"/>
        <v>-</v>
      </c>
      <c r="AC991" s="9" t="str">
        <f t="shared" si="661"/>
        <v>-</v>
      </c>
      <c r="AD991" s="9" t="str">
        <f t="shared" si="661"/>
        <v>-</v>
      </c>
      <c r="AE991" s="9" t="str">
        <f t="shared" si="661"/>
        <v>-</v>
      </c>
      <c r="AF991" s="9" t="str">
        <f t="shared" si="661"/>
        <v>-</v>
      </c>
      <c r="AG991" s="9">
        <f t="shared" si="661"/>
        <v>2</v>
      </c>
      <c r="AH991" s="9" t="str">
        <f t="shared" si="661"/>
        <v>-</v>
      </c>
      <c r="AI991" s="9">
        <f t="shared" ref="AI991:BA991" si="663">IF(AI$979="ДА",AI599,"-")</f>
        <v>4</v>
      </c>
      <c r="AJ991" s="9">
        <f t="shared" si="663"/>
        <v>4</v>
      </c>
      <c r="AK991" s="9" t="str">
        <f t="shared" si="663"/>
        <v>-</v>
      </c>
      <c r="AL991" s="9" t="str">
        <f t="shared" si="663"/>
        <v>-</v>
      </c>
      <c r="AM991" s="9">
        <f t="shared" si="663"/>
        <v>6</v>
      </c>
      <c r="AN991" s="9">
        <f t="shared" si="663"/>
        <v>5</v>
      </c>
      <c r="AO991" s="9" t="str">
        <f t="shared" si="663"/>
        <v>-</v>
      </c>
      <c r="AP991" s="9">
        <f t="shared" si="663"/>
        <v>6</v>
      </c>
      <c r="AQ991" s="9" t="str">
        <f t="shared" si="663"/>
        <v>-</v>
      </c>
      <c r="AR991" s="9" t="str">
        <f t="shared" si="663"/>
        <v>-</v>
      </c>
      <c r="AS991" s="9" t="str">
        <f t="shared" si="663"/>
        <v>-</v>
      </c>
      <c r="AT991" s="9" t="str">
        <f t="shared" si="663"/>
        <v>-</v>
      </c>
      <c r="AU991" s="9" t="str">
        <f t="shared" si="663"/>
        <v>-</v>
      </c>
      <c r="AV991" s="9" t="str">
        <f t="shared" si="663"/>
        <v>-</v>
      </c>
      <c r="AW991" s="9" t="str">
        <f t="shared" si="663"/>
        <v>-</v>
      </c>
      <c r="AX991" s="9" t="str">
        <f t="shared" si="663"/>
        <v>-</v>
      </c>
      <c r="AY991" s="9" t="str">
        <f t="shared" si="663"/>
        <v>-</v>
      </c>
      <c r="AZ991" s="9" t="str">
        <f t="shared" si="663"/>
        <v>-</v>
      </c>
      <c r="BA991" s="9" t="str">
        <f t="shared" si="663"/>
        <v>-</v>
      </c>
      <c r="BB991" s="9" t="str">
        <f t="shared" si="661"/>
        <v>-</v>
      </c>
      <c r="BC991" s="9">
        <f t="shared" si="661"/>
        <v>5</v>
      </c>
      <c r="BD991" s="9" t="str">
        <f t="shared" si="661"/>
        <v>-</v>
      </c>
      <c r="BE991" s="9">
        <f t="shared" si="661"/>
        <v>6</v>
      </c>
      <c r="BF991" s="9" t="str">
        <f t="shared" si="661"/>
        <v>-</v>
      </c>
      <c r="BG991" s="9" t="str">
        <f t="shared" si="661"/>
        <v>-</v>
      </c>
      <c r="BH991" s="9" t="str">
        <f t="shared" si="661"/>
        <v>-</v>
      </c>
      <c r="BI991" s="9">
        <f t="shared" si="661"/>
        <v>5</v>
      </c>
      <c r="BJ991" s="37">
        <f t="shared" si="636"/>
        <v>14</v>
      </c>
      <c r="BK991" s="34">
        <f t="shared" si="637"/>
        <v>4.1428585432017222</v>
      </c>
      <c r="BL991" s="9">
        <f t="shared" si="645"/>
        <v>148</v>
      </c>
      <c r="BN991" s="38">
        <f t="shared" si="655"/>
        <v>10</v>
      </c>
      <c r="BO991" s="34">
        <f t="shared" si="638"/>
        <v>4.1428585432017222</v>
      </c>
      <c r="BP991" s="37">
        <f t="shared" si="646"/>
        <v>19</v>
      </c>
      <c r="BQ991" s="37">
        <f t="shared" si="639"/>
        <v>14</v>
      </c>
      <c r="BR991" s="36">
        <f t="shared" si="647"/>
        <v>5</v>
      </c>
      <c r="BS991" s="36">
        <f t="shared" si="640"/>
        <v>1</v>
      </c>
      <c r="BT991" s="121">
        <f t="shared" si="641"/>
        <v>2.9010989010989019</v>
      </c>
      <c r="BU991">
        <f t="shared" si="648"/>
        <v>10</v>
      </c>
      <c r="BV991" s="25">
        <f t="shared" si="649"/>
        <v>5</v>
      </c>
      <c r="BW991" s="25" t="str">
        <f t="shared" si="650"/>
        <v>-</v>
      </c>
      <c r="BX991" s="25" t="str">
        <f t="shared" si="651"/>
        <v>-</v>
      </c>
      <c r="BY991" s="46">
        <f t="shared" si="652"/>
        <v>4.1428585432017222</v>
      </c>
    </row>
    <row r="992" spans="1:77">
      <c r="A992" s="38">
        <f t="shared" si="653"/>
        <v>11</v>
      </c>
      <c r="B992" s="36">
        <f t="shared" si="642"/>
        <v>5</v>
      </c>
      <c r="C992" s="36">
        <f t="shared" si="632"/>
        <v>2</v>
      </c>
      <c r="D992" s="9">
        <f t="shared" si="661"/>
        <v>4</v>
      </c>
      <c r="E992" s="9" t="str">
        <f t="shared" si="661"/>
        <v>-</v>
      </c>
      <c r="F992" s="9" t="str">
        <f t="shared" si="661"/>
        <v>-</v>
      </c>
      <c r="G992" s="9" t="str">
        <f t="shared" si="661"/>
        <v>-</v>
      </c>
      <c r="H992" s="9" t="str">
        <f t="shared" si="661"/>
        <v>-</v>
      </c>
      <c r="I992" s="9" t="str">
        <f t="shared" si="661"/>
        <v>-</v>
      </c>
      <c r="J992" s="9" t="str">
        <f t="shared" si="661"/>
        <v>-</v>
      </c>
      <c r="K992" s="9" t="str">
        <f t="shared" si="661"/>
        <v>-</v>
      </c>
      <c r="L992" s="9" t="str">
        <f t="shared" si="661"/>
        <v>-</v>
      </c>
      <c r="M992" s="9" t="str">
        <f t="shared" si="661"/>
        <v>-</v>
      </c>
      <c r="N992" s="9" t="str">
        <f t="shared" si="661"/>
        <v>-</v>
      </c>
      <c r="O992" s="9" t="str">
        <f t="shared" si="661"/>
        <v>-</v>
      </c>
      <c r="P992" s="9" t="str">
        <f t="shared" si="661"/>
        <v>-</v>
      </c>
      <c r="Q992" s="9">
        <f t="shared" si="661"/>
        <v>4</v>
      </c>
      <c r="R992" s="9" t="str">
        <f t="shared" si="661"/>
        <v>-</v>
      </c>
      <c r="S992" s="9" t="str">
        <f t="shared" si="661"/>
        <v>-</v>
      </c>
      <c r="T992" s="9">
        <f t="shared" si="661"/>
        <v>4</v>
      </c>
      <c r="U992" s="9" t="str">
        <f t="shared" si="661"/>
        <v>-</v>
      </c>
      <c r="V992" s="9" t="str">
        <f t="shared" si="661"/>
        <v>-</v>
      </c>
      <c r="W992" s="9" t="str">
        <f t="shared" si="661"/>
        <v>-</v>
      </c>
      <c r="X992" s="9" t="str">
        <f t="shared" si="661"/>
        <v>-</v>
      </c>
      <c r="Y992" s="9" t="str">
        <f t="shared" si="661"/>
        <v>-</v>
      </c>
      <c r="Z992" s="9">
        <f t="shared" si="661"/>
        <v>4</v>
      </c>
      <c r="AA992" s="9" t="str">
        <f t="shared" si="661"/>
        <v>-</v>
      </c>
      <c r="AB992" s="9">
        <f t="shared" si="661"/>
        <v>6</v>
      </c>
      <c r="AC992" s="9" t="str">
        <f t="shared" si="661"/>
        <v>-</v>
      </c>
      <c r="AD992" s="9" t="str">
        <f t="shared" si="661"/>
        <v>-</v>
      </c>
      <c r="AE992" s="9" t="str">
        <f t="shared" si="661"/>
        <v>-</v>
      </c>
      <c r="AF992" s="9" t="str">
        <f t="shared" si="661"/>
        <v>-</v>
      </c>
      <c r="AG992" s="9">
        <f t="shared" si="661"/>
        <v>4</v>
      </c>
      <c r="AH992" s="9" t="str">
        <f t="shared" si="661"/>
        <v>-</v>
      </c>
      <c r="AI992" s="9">
        <f t="shared" ref="AI992:BA992" si="664">IF(AI$979="ДА",AI600,"-")</f>
        <v>9</v>
      </c>
      <c r="AJ992" s="9">
        <f t="shared" si="664"/>
        <v>2</v>
      </c>
      <c r="AK992" s="9" t="str">
        <f t="shared" si="664"/>
        <v>-</v>
      </c>
      <c r="AL992" s="9" t="str">
        <f t="shared" si="664"/>
        <v>-</v>
      </c>
      <c r="AM992" s="9">
        <f t="shared" si="664"/>
        <v>4</v>
      </c>
      <c r="AN992" s="9">
        <f t="shared" si="664"/>
        <v>3</v>
      </c>
      <c r="AO992" s="9" t="str">
        <f t="shared" si="664"/>
        <v>-</v>
      </c>
      <c r="AP992" s="9">
        <f t="shared" si="664"/>
        <v>5</v>
      </c>
      <c r="AQ992" s="9" t="str">
        <f t="shared" si="664"/>
        <v>-</v>
      </c>
      <c r="AR992" s="9" t="str">
        <f t="shared" si="664"/>
        <v>-</v>
      </c>
      <c r="AS992" s="9" t="str">
        <f t="shared" si="664"/>
        <v>-</v>
      </c>
      <c r="AT992" s="9" t="str">
        <f t="shared" si="664"/>
        <v>-</v>
      </c>
      <c r="AU992" s="9" t="str">
        <f t="shared" si="664"/>
        <v>-</v>
      </c>
      <c r="AV992" s="9" t="str">
        <f t="shared" si="664"/>
        <v>-</v>
      </c>
      <c r="AW992" s="9" t="str">
        <f t="shared" si="664"/>
        <v>-</v>
      </c>
      <c r="AX992" s="9" t="str">
        <f t="shared" si="664"/>
        <v>-</v>
      </c>
      <c r="AY992" s="9" t="str">
        <f t="shared" si="664"/>
        <v>-</v>
      </c>
      <c r="AZ992" s="9" t="str">
        <f t="shared" si="664"/>
        <v>-</v>
      </c>
      <c r="BA992" s="9" t="str">
        <f t="shared" si="664"/>
        <v>-</v>
      </c>
      <c r="BB992" s="9" t="str">
        <f t="shared" si="661"/>
        <v>-</v>
      </c>
      <c r="BC992" s="9">
        <f t="shared" si="661"/>
        <v>5</v>
      </c>
      <c r="BD992" s="9" t="str">
        <f t="shared" si="661"/>
        <v>-</v>
      </c>
      <c r="BE992" s="9">
        <f t="shared" si="661"/>
        <v>6</v>
      </c>
      <c r="BF992" s="9">
        <f t="shared" si="661"/>
        <v>4</v>
      </c>
      <c r="BG992" s="9" t="str">
        <f t="shared" si="661"/>
        <v>-</v>
      </c>
      <c r="BH992" s="9" t="str">
        <f t="shared" si="661"/>
        <v>-</v>
      </c>
      <c r="BI992" s="9">
        <f t="shared" si="661"/>
        <v>9</v>
      </c>
      <c r="BJ992" s="37">
        <f t="shared" si="636"/>
        <v>15</v>
      </c>
      <c r="BK992" s="34">
        <f t="shared" si="637"/>
        <v>4.8666681669271439</v>
      </c>
      <c r="BL992" s="9">
        <f t="shared" si="645"/>
        <v>127</v>
      </c>
      <c r="BN992" s="38">
        <f t="shared" si="655"/>
        <v>11</v>
      </c>
      <c r="BO992" s="34">
        <f t="shared" si="638"/>
        <v>4.8666681669271439</v>
      </c>
      <c r="BP992" s="37">
        <f t="shared" si="646"/>
        <v>17</v>
      </c>
      <c r="BQ992" s="37">
        <f t="shared" si="639"/>
        <v>15</v>
      </c>
      <c r="BR992" s="36">
        <f t="shared" si="647"/>
        <v>5</v>
      </c>
      <c r="BS992" s="36">
        <f t="shared" si="640"/>
        <v>2</v>
      </c>
      <c r="BT992" s="121">
        <f t="shared" si="641"/>
        <v>3.8380952380952391</v>
      </c>
      <c r="BU992">
        <f t="shared" si="648"/>
        <v>11</v>
      </c>
      <c r="BV992" s="25" t="str">
        <f t="shared" si="649"/>
        <v>-</v>
      </c>
      <c r="BW992" s="25">
        <f t="shared" si="650"/>
        <v>5</v>
      </c>
      <c r="BX992" s="25" t="str">
        <f t="shared" si="651"/>
        <v>-</v>
      </c>
      <c r="BY992" s="46">
        <f t="shared" si="652"/>
        <v>4.8666681669271439</v>
      </c>
    </row>
    <row r="993" spans="1:77">
      <c r="A993" s="38">
        <f t="shared" si="653"/>
        <v>12</v>
      </c>
      <c r="B993" s="36">
        <f t="shared" si="642"/>
        <v>6</v>
      </c>
      <c r="C993" s="36">
        <f t="shared" si="632"/>
        <v>1</v>
      </c>
      <c r="D993" s="9">
        <f t="shared" si="661"/>
        <v>7</v>
      </c>
      <c r="E993" s="9" t="str">
        <f t="shared" si="661"/>
        <v>-</v>
      </c>
      <c r="F993" s="9" t="str">
        <f t="shared" si="661"/>
        <v>-</v>
      </c>
      <c r="G993" s="9" t="str">
        <f t="shared" si="661"/>
        <v>-</v>
      </c>
      <c r="H993" s="9" t="str">
        <f t="shared" si="661"/>
        <v>-</v>
      </c>
      <c r="I993" s="9" t="str">
        <f t="shared" si="661"/>
        <v>-</v>
      </c>
      <c r="J993" s="9">
        <f t="shared" si="661"/>
        <v>8</v>
      </c>
      <c r="K993" s="9" t="str">
        <f t="shared" si="661"/>
        <v>-</v>
      </c>
      <c r="L993" s="9" t="str">
        <f t="shared" si="661"/>
        <v>-</v>
      </c>
      <c r="M993" s="9" t="str">
        <f t="shared" si="661"/>
        <v>-</v>
      </c>
      <c r="N993" s="9" t="str">
        <f t="shared" si="661"/>
        <v>-</v>
      </c>
      <c r="O993" s="9" t="str">
        <f t="shared" si="661"/>
        <v>-</v>
      </c>
      <c r="P993" s="9" t="str">
        <f t="shared" si="661"/>
        <v>-</v>
      </c>
      <c r="Q993" s="9">
        <f t="shared" si="661"/>
        <v>9</v>
      </c>
      <c r="R993" s="9" t="str">
        <f t="shared" si="661"/>
        <v>-</v>
      </c>
      <c r="S993" s="9" t="str">
        <f t="shared" si="661"/>
        <v>-</v>
      </c>
      <c r="T993" s="9">
        <f t="shared" si="661"/>
        <v>4</v>
      </c>
      <c r="U993" s="9" t="str">
        <f t="shared" si="661"/>
        <v>-</v>
      </c>
      <c r="V993" s="9" t="str">
        <f t="shared" si="661"/>
        <v>-</v>
      </c>
      <c r="W993" s="9" t="str">
        <f t="shared" si="661"/>
        <v>-</v>
      </c>
      <c r="X993" s="9" t="str">
        <f t="shared" si="661"/>
        <v>-</v>
      </c>
      <c r="Y993" s="9" t="str">
        <f t="shared" si="661"/>
        <v>-</v>
      </c>
      <c r="Z993" s="9">
        <f t="shared" si="661"/>
        <v>8</v>
      </c>
      <c r="AA993" s="9" t="str">
        <f t="shared" si="661"/>
        <v>-</v>
      </c>
      <c r="AB993" s="9" t="str">
        <f t="shared" si="661"/>
        <v>-</v>
      </c>
      <c r="AC993" s="9" t="str">
        <f t="shared" si="661"/>
        <v>-</v>
      </c>
      <c r="AD993" s="9" t="str">
        <f t="shared" si="661"/>
        <v>-</v>
      </c>
      <c r="AE993" s="9" t="str">
        <f t="shared" si="661"/>
        <v>-</v>
      </c>
      <c r="AF993" s="9" t="str">
        <f t="shared" si="661"/>
        <v>-</v>
      </c>
      <c r="AG993" s="9">
        <f t="shared" si="661"/>
        <v>6</v>
      </c>
      <c r="AH993" s="9" t="str">
        <f t="shared" si="661"/>
        <v>-</v>
      </c>
      <c r="AI993" s="9">
        <f t="shared" ref="AI993:BA993" si="665">IF(AI$979="ДА",AI601,"-")</f>
        <v>9</v>
      </c>
      <c r="AJ993" s="9" t="str">
        <f t="shared" si="665"/>
        <v>-</v>
      </c>
      <c r="AK993" s="9" t="str">
        <f t="shared" si="665"/>
        <v>-</v>
      </c>
      <c r="AL993" s="9">
        <f t="shared" si="665"/>
        <v>5</v>
      </c>
      <c r="AM993" s="9">
        <f t="shared" si="665"/>
        <v>7</v>
      </c>
      <c r="AN993" s="9">
        <f t="shared" si="665"/>
        <v>6</v>
      </c>
      <c r="AO993" s="9" t="str">
        <f t="shared" si="665"/>
        <v>-</v>
      </c>
      <c r="AP993" s="9">
        <f t="shared" si="665"/>
        <v>7</v>
      </c>
      <c r="AQ993" s="9" t="str">
        <f t="shared" si="665"/>
        <v>-</v>
      </c>
      <c r="AR993" s="9" t="str">
        <f t="shared" si="665"/>
        <v>-</v>
      </c>
      <c r="AS993" s="9" t="str">
        <f t="shared" si="665"/>
        <v>-</v>
      </c>
      <c r="AT993" s="9" t="str">
        <f t="shared" si="665"/>
        <v>-</v>
      </c>
      <c r="AU993" s="9" t="str">
        <f t="shared" si="665"/>
        <v>-</v>
      </c>
      <c r="AV993" s="9" t="str">
        <f t="shared" si="665"/>
        <v>-</v>
      </c>
      <c r="AW993" s="9" t="str">
        <f t="shared" si="665"/>
        <v>-</v>
      </c>
      <c r="AX993" s="9" t="str">
        <f t="shared" si="665"/>
        <v>-</v>
      </c>
      <c r="AY993" s="9" t="str">
        <f t="shared" si="665"/>
        <v>-</v>
      </c>
      <c r="AZ993" s="9" t="str">
        <f t="shared" si="665"/>
        <v>-</v>
      </c>
      <c r="BA993" s="9" t="str">
        <f t="shared" si="665"/>
        <v>-</v>
      </c>
      <c r="BB993" s="9" t="str">
        <f t="shared" si="661"/>
        <v>-</v>
      </c>
      <c r="BC993" s="9">
        <f t="shared" si="661"/>
        <v>7</v>
      </c>
      <c r="BD993" s="9" t="str">
        <f t="shared" si="661"/>
        <v>-</v>
      </c>
      <c r="BE993" s="9">
        <f t="shared" si="661"/>
        <v>9</v>
      </c>
      <c r="BF993" s="9">
        <f t="shared" si="661"/>
        <v>5</v>
      </c>
      <c r="BG993" s="9" t="str">
        <f t="shared" si="661"/>
        <v>-</v>
      </c>
      <c r="BH993" s="9">
        <f t="shared" si="661"/>
        <v>7</v>
      </c>
      <c r="BI993" s="9" t="str">
        <f t="shared" si="661"/>
        <v>-</v>
      </c>
      <c r="BJ993" s="37">
        <f t="shared" si="636"/>
        <v>15</v>
      </c>
      <c r="BK993" s="34">
        <f t="shared" si="637"/>
        <v>6.9333348337582539</v>
      </c>
      <c r="BL993" s="9">
        <f t="shared" si="645"/>
        <v>45</v>
      </c>
      <c r="BN993" s="38">
        <f t="shared" si="655"/>
        <v>12</v>
      </c>
      <c r="BO993" s="34">
        <f t="shared" si="638"/>
        <v>6.9333348337582539</v>
      </c>
      <c r="BP993" s="37">
        <f t="shared" si="646"/>
        <v>17</v>
      </c>
      <c r="BQ993" s="37">
        <f t="shared" si="639"/>
        <v>15</v>
      </c>
      <c r="BR993" s="36">
        <f t="shared" si="647"/>
        <v>6</v>
      </c>
      <c r="BS993" s="36">
        <f t="shared" si="640"/>
        <v>1</v>
      </c>
      <c r="BT993" s="121">
        <f t="shared" si="641"/>
        <v>2.3523809523809485</v>
      </c>
      <c r="BU993">
        <f t="shared" si="648"/>
        <v>12</v>
      </c>
      <c r="BV993" s="25">
        <f t="shared" si="649"/>
        <v>6</v>
      </c>
      <c r="BW993" s="25" t="str">
        <f t="shared" si="650"/>
        <v>-</v>
      </c>
      <c r="BX993" s="25" t="str">
        <f t="shared" si="651"/>
        <v>-</v>
      </c>
      <c r="BY993" s="46">
        <f t="shared" si="652"/>
        <v>6.9333348337582539</v>
      </c>
    </row>
    <row r="994" spans="1:77">
      <c r="A994" s="38">
        <f t="shared" si="653"/>
        <v>13</v>
      </c>
      <c r="B994" s="36">
        <f t="shared" si="642"/>
        <v>6</v>
      </c>
      <c r="C994" s="36">
        <f t="shared" si="632"/>
        <v>2</v>
      </c>
      <c r="D994" s="9">
        <f t="shared" si="661"/>
        <v>9</v>
      </c>
      <c r="E994" s="9" t="str">
        <f t="shared" si="661"/>
        <v>-</v>
      </c>
      <c r="F994" s="9" t="str">
        <f t="shared" si="661"/>
        <v>-</v>
      </c>
      <c r="G994" s="9" t="str">
        <f t="shared" si="661"/>
        <v>-</v>
      </c>
      <c r="H994" s="9" t="str">
        <f t="shared" si="661"/>
        <v>-</v>
      </c>
      <c r="I994" s="9" t="str">
        <f t="shared" si="661"/>
        <v>-</v>
      </c>
      <c r="J994" s="9">
        <f t="shared" si="661"/>
        <v>9</v>
      </c>
      <c r="K994" s="9" t="str">
        <f t="shared" si="661"/>
        <v>-</v>
      </c>
      <c r="L994" s="9" t="str">
        <f t="shared" si="661"/>
        <v>-</v>
      </c>
      <c r="M994" s="9" t="str">
        <f t="shared" si="661"/>
        <v>-</v>
      </c>
      <c r="N994" s="9" t="str">
        <f t="shared" si="661"/>
        <v>-</v>
      </c>
      <c r="O994" s="9" t="str">
        <f t="shared" si="661"/>
        <v>-</v>
      </c>
      <c r="P994" s="9" t="str">
        <f t="shared" si="661"/>
        <v>-</v>
      </c>
      <c r="Q994" s="9">
        <f t="shared" si="661"/>
        <v>6</v>
      </c>
      <c r="R994" s="9" t="str">
        <f t="shared" si="661"/>
        <v>-</v>
      </c>
      <c r="S994" s="9" t="str">
        <f t="shared" si="661"/>
        <v>-</v>
      </c>
      <c r="T994" s="9">
        <f t="shared" si="661"/>
        <v>4</v>
      </c>
      <c r="U994" s="9" t="str">
        <f t="shared" si="661"/>
        <v>-</v>
      </c>
      <c r="V994" s="9" t="str">
        <f t="shared" si="661"/>
        <v>-</v>
      </c>
      <c r="W994" s="9" t="str">
        <f t="shared" si="661"/>
        <v>-</v>
      </c>
      <c r="X994" s="9" t="str">
        <f t="shared" si="661"/>
        <v>-</v>
      </c>
      <c r="Y994" s="9" t="str">
        <f t="shared" si="661"/>
        <v>-</v>
      </c>
      <c r="Z994" s="9">
        <f t="shared" si="661"/>
        <v>8</v>
      </c>
      <c r="AA994" s="9" t="str">
        <f t="shared" si="661"/>
        <v>-</v>
      </c>
      <c r="AB994" s="9">
        <f t="shared" si="661"/>
        <v>9</v>
      </c>
      <c r="AC994" s="9" t="str">
        <f t="shared" si="661"/>
        <v>-</v>
      </c>
      <c r="AD994" s="9" t="str">
        <f t="shared" si="661"/>
        <v>-</v>
      </c>
      <c r="AE994" s="9" t="str">
        <f t="shared" si="661"/>
        <v>-</v>
      </c>
      <c r="AF994" s="9" t="str">
        <f t="shared" si="661"/>
        <v>-</v>
      </c>
      <c r="AG994" s="9">
        <f t="shared" si="661"/>
        <v>5</v>
      </c>
      <c r="AH994" s="9" t="str">
        <f t="shared" si="661"/>
        <v>-</v>
      </c>
      <c r="AI994" s="9" t="str">
        <f t="shared" ref="AI994:BA994" si="666">IF(AI$979="ДА",AI602,"-")</f>
        <v>-</v>
      </c>
      <c r="AJ994" s="9" t="str">
        <f t="shared" si="666"/>
        <v>-</v>
      </c>
      <c r="AK994" s="9" t="str">
        <f t="shared" si="666"/>
        <v>-</v>
      </c>
      <c r="AL994" s="9">
        <f t="shared" si="666"/>
        <v>4</v>
      </c>
      <c r="AM994" s="9">
        <f t="shared" si="666"/>
        <v>8</v>
      </c>
      <c r="AN994" s="9">
        <f t="shared" si="666"/>
        <v>5</v>
      </c>
      <c r="AO994" s="9" t="str">
        <f t="shared" si="666"/>
        <v>-</v>
      </c>
      <c r="AP994" s="9">
        <f t="shared" si="666"/>
        <v>6</v>
      </c>
      <c r="AQ994" s="9" t="str">
        <f t="shared" si="666"/>
        <v>-</v>
      </c>
      <c r="AR994" s="9" t="str">
        <f t="shared" si="666"/>
        <v>-</v>
      </c>
      <c r="AS994" s="9" t="str">
        <f t="shared" si="666"/>
        <v>-</v>
      </c>
      <c r="AT994" s="9" t="str">
        <f t="shared" si="666"/>
        <v>-</v>
      </c>
      <c r="AU994" s="9" t="str">
        <f t="shared" si="666"/>
        <v>-</v>
      </c>
      <c r="AV994" s="9" t="str">
        <f t="shared" si="666"/>
        <v>-</v>
      </c>
      <c r="AW994" s="9" t="str">
        <f t="shared" si="666"/>
        <v>-</v>
      </c>
      <c r="AX994" s="9" t="str">
        <f t="shared" si="666"/>
        <v>-</v>
      </c>
      <c r="AY994" s="9" t="str">
        <f t="shared" si="666"/>
        <v>-</v>
      </c>
      <c r="AZ994" s="9" t="str">
        <f t="shared" si="666"/>
        <v>-</v>
      </c>
      <c r="BA994" s="9" t="str">
        <f t="shared" si="666"/>
        <v>-</v>
      </c>
      <c r="BB994" s="9" t="str">
        <f t="shared" si="661"/>
        <v>-</v>
      </c>
      <c r="BC994" s="9">
        <f t="shared" si="661"/>
        <v>7</v>
      </c>
      <c r="BD994" s="9" t="str">
        <f t="shared" si="661"/>
        <v>-</v>
      </c>
      <c r="BE994" s="9">
        <f t="shared" si="661"/>
        <v>9</v>
      </c>
      <c r="BF994" s="9">
        <f t="shared" si="661"/>
        <v>4</v>
      </c>
      <c r="BG994" s="9" t="str">
        <f t="shared" si="661"/>
        <v>-</v>
      </c>
      <c r="BH994" s="9" t="str">
        <f t="shared" si="661"/>
        <v>-</v>
      </c>
      <c r="BI994" s="9" t="str">
        <f t="shared" si="661"/>
        <v>-</v>
      </c>
      <c r="BJ994" s="37">
        <f t="shared" si="636"/>
        <v>14</v>
      </c>
      <c r="BK994" s="34">
        <f t="shared" si="637"/>
        <v>6.6428585431013794</v>
      </c>
      <c r="BL994" s="9">
        <f t="shared" si="645"/>
        <v>60</v>
      </c>
      <c r="BN994" s="38">
        <f t="shared" si="655"/>
        <v>13</v>
      </c>
      <c r="BO994" s="34">
        <f t="shared" si="638"/>
        <v>6.6428585431013794</v>
      </c>
      <c r="BP994" s="37">
        <f t="shared" si="646"/>
        <v>19</v>
      </c>
      <c r="BQ994" s="37">
        <f t="shared" si="639"/>
        <v>14</v>
      </c>
      <c r="BR994" s="36">
        <f t="shared" si="647"/>
        <v>6</v>
      </c>
      <c r="BS994" s="36">
        <f t="shared" si="640"/>
        <v>2</v>
      </c>
      <c r="BT994" s="121">
        <f t="shared" si="641"/>
        <v>4.0934065934065895</v>
      </c>
      <c r="BU994">
        <f t="shared" si="648"/>
        <v>13</v>
      </c>
      <c r="BV994" s="25" t="str">
        <f t="shared" si="649"/>
        <v>-</v>
      </c>
      <c r="BW994" s="25">
        <f t="shared" si="650"/>
        <v>6</v>
      </c>
      <c r="BX994" s="25" t="str">
        <f t="shared" si="651"/>
        <v>-</v>
      </c>
      <c r="BY994" s="46">
        <f t="shared" si="652"/>
        <v>6.6428585431013794</v>
      </c>
    </row>
    <row r="995" spans="1:77">
      <c r="A995" s="38">
        <f t="shared" si="653"/>
        <v>14</v>
      </c>
      <c r="B995" s="36">
        <f t="shared" si="642"/>
        <v>6</v>
      </c>
      <c r="C995" s="36">
        <f t="shared" si="632"/>
        <v>3</v>
      </c>
      <c r="D995" s="9">
        <f t="shared" si="661"/>
        <v>10</v>
      </c>
      <c r="E995" s="9" t="str">
        <f t="shared" si="661"/>
        <v>-</v>
      </c>
      <c r="F995" s="9" t="str">
        <f t="shared" si="661"/>
        <v>-</v>
      </c>
      <c r="G995" s="9" t="str">
        <f t="shared" si="661"/>
        <v>-</v>
      </c>
      <c r="H995" s="9" t="str">
        <f t="shared" si="661"/>
        <v>-</v>
      </c>
      <c r="I995" s="9" t="str">
        <f t="shared" si="661"/>
        <v>-</v>
      </c>
      <c r="J995" s="9" t="str">
        <f t="shared" si="661"/>
        <v>-</v>
      </c>
      <c r="K995" s="9" t="str">
        <f t="shared" si="661"/>
        <v>-</v>
      </c>
      <c r="L995" s="9" t="str">
        <f t="shared" si="661"/>
        <v>-</v>
      </c>
      <c r="M995" s="9">
        <f t="shared" si="661"/>
        <v>8</v>
      </c>
      <c r="N995" s="9" t="str">
        <f t="shared" si="661"/>
        <v>-</v>
      </c>
      <c r="O995" s="9" t="str">
        <f t="shared" si="661"/>
        <v>-</v>
      </c>
      <c r="P995" s="9" t="str">
        <f t="shared" si="661"/>
        <v>-</v>
      </c>
      <c r="Q995" s="9">
        <f t="shared" si="661"/>
        <v>9</v>
      </c>
      <c r="R995" s="9" t="str">
        <f t="shared" si="661"/>
        <v>-</v>
      </c>
      <c r="S995" s="9" t="str">
        <f t="shared" si="661"/>
        <v>-</v>
      </c>
      <c r="T995" s="9">
        <f t="shared" si="661"/>
        <v>4</v>
      </c>
      <c r="U995" s="9" t="str">
        <f t="shared" si="661"/>
        <v>-</v>
      </c>
      <c r="V995" s="9" t="str">
        <f t="shared" si="661"/>
        <v>-</v>
      </c>
      <c r="W995" s="9" t="str">
        <f t="shared" si="661"/>
        <v>-</v>
      </c>
      <c r="X995" s="9" t="str">
        <f t="shared" si="661"/>
        <v>-</v>
      </c>
      <c r="Y995" s="9" t="str">
        <f t="shared" si="661"/>
        <v>-</v>
      </c>
      <c r="Z995" s="9">
        <f t="shared" si="661"/>
        <v>7</v>
      </c>
      <c r="AA995" s="9" t="str">
        <f t="shared" si="661"/>
        <v>-</v>
      </c>
      <c r="AB995" s="9">
        <f t="shared" si="661"/>
        <v>8</v>
      </c>
      <c r="AC995" s="9" t="str">
        <f t="shared" si="661"/>
        <v>-</v>
      </c>
      <c r="AD995" s="9" t="str">
        <f t="shared" si="661"/>
        <v>-</v>
      </c>
      <c r="AE995" s="9" t="str">
        <f t="shared" si="661"/>
        <v>-</v>
      </c>
      <c r="AF995" s="9" t="str">
        <f t="shared" si="661"/>
        <v>-</v>
      </c>
      <c r="AG995" s="9">
        <f t="shared" si="661"/>
        <v>4</v>
      </c>
      <c r="AH995" s="9" t="str">
        <f t="shared" si="661"/>
        <v>-</v>
      </c>
      <c r="AI995" s="9">
        <f t="shared" ref="AI995:BA995" si="667">IF(AI$979="ДА",AI603,"-")</f>
        <v>9</v>
      </c>
      <c r="AJ995" s="9" t="str">
        <f t="shared" si="667"/>
        <v>-</v>
      </c>
      <c r="AK995" s="9" t="str">
        <f t="shared" si="667"/>
        <v>-</v>
      </c>
      <c r="AL995" s="9">
        <f t="shared" si="667"/>
        <v>4</v>
      </c>
      <c r="AM995" s="9">
        <f t="shared" si="667"/>
        <v>5</v>
      </c>
      <c r="AN995" s="9">
        <f t="shared" si="667"/>
        <v>4</v>
      </c>
      <c r="AO995" s="9" t="str">
        <f t="shared" si="667"/>
        <v>-</v>
      </c>
      <c r="AP995" s="9">
        <f t="shared" si="667"/>
        <v>7</v>
      </c>
      <c r="AQ995" s="9" t="str">
        <f t="shared" si="667"/>
        <v>-</v>
      </c>
      <c r="AR995" s="9" t="str">
        <f t="shared" si="667"/>
        <v>-</v>
      </c>
      <c r="AS995" s="9" t="str">
        <f t="shared" si="667"/>
        <v>-</v>
      </c>
      <c r="AT995" s="9" t="str">
        <f t="shared" si="667"/>
        <v>-</v>
      </c>
      <c r="AU995" s="9" t="str">
        <f t="shared" si="667"/>
        <v>-</v>
      </c>
      <c r="AV995" s="9" t="str">
        <f t="shared" si="667"/>
        <v>-</v>
      </c>
      <c r="AW995" s="9">
        <f t="shared" si="667"/>
        <v>4</v>
      </c>
      <c r="AX995" s="9" t="str">
        <f t="shared" si="667"/>
        <v>-</v>
      </c>
      <c r="AY995" s="9" t="str">
        <f t="shared" si="667"/>
        <v>-</v>
      </c>
      <c r="AZ995" s="9" t="str">
        <f t="shared" si="667"/>
        <v>-</v>
      </c>
      <c r="BA995" s="9" t="str">
        <f t="shared" si="667"/>
        <v>-</v>
      </c>
      <c r="BB995" s="9" t="str">
        <f t="shared" si="661"/>
        <v>-</v>
      </c>
      <c r="BC995" s="9">
        <f t="shared" si="661"/>
        <v>5</v>
      </c>
      <c r="BD995" s="9" t="str">
        <f t="shared" si="661"/>
        <v>-</v>
      </c>
      <c r="BE995" s="9">
        <f t="shared" si="661"/>
        <v>7</v>
      </c>
      <c r="BF995" s="9" t="str">
        <f t="shared" si="661"/>
        <v>-</v>
      </c>
      <c r="BG995" s="9" t="str">
        <f t="shared" si="661"/>
        <v>-</v>
      </c>
      <c r="BH995" s="9">
        <f t="shared" si="661"/>
        <v>5</v>
      </c>
      <c r="BI995" s="9">
        <f t="shared" si="661"/>
        <v>6</v>
      </c>
      <c r="BJ995" s="37">
        <f t="shared" si="636"/>
        <v>17</v>
      </c>
      <c r="BK995" s="34">
        <f t="shared" si="637"/>
        <v>6.2352958178855991</v>
      </c>
      <c r="BL995" s="9">
        <f t="shared" si="645"/>
        <v>79</v>
      </c>
      <c r="BN995" s="38">
        <f t="shared" si="655"/>
        <v>14</v>
      </c>
      <c r="BO995" s="34">
        <f t="shared" si="638"/>
        <v>6.2352958178855991</v>
      </c>
      <c r="BP995" s="37">
        <f t="shared" si="646"/>
        <v>21</v>
      </c>
      <c r="BQ995" s="37">
        <f t="shared" si="639"/>
        <v>17</v>
      </c>
      <c r="BR995" s="36">
        <f t="shared" si="647"/>
        <v>6</v>
      </c>
      <c r="BS995" s="36">
        <f t="shared" si="640"/>
        <v>3</v>
      </c>
      <c r="BT995" s="121">
        <f t="shared" si="641"/>
        <v>4.191176470588232</v>
      </c>
      <c r="BU995">
        <f t="shared" si="648"/>
        <v>14</v>
      </c>
      <c r="BV995" s="25" t="str">
        <f t="shared" si="649"/>
        <v>-</v>
      </c>
      <c r="BW995" s="25" t="str">
        <f t="shared" si="650"/>
        <v>-</v>
      </c>
      <c r="BX995" s="25">
        <f t="shared" si="651"/>
        <v>6</v>
      </c>
      <c r="BY995" s="46">
        <f t="shared" si="652"/>
        <v>6.2352958178855991</v>
      </c>
    </row>
    <row r="996" spans="1:77">
      <c r="A996" s="38">
        <f t="shared" si="653"/>
        <v>15</v>
      </c>
      <c r="B996" s="36">
        <f t="shared" si="642"/>
        <v>7</v>
      </c>
      <c r="C996" s="36">
        <f t="shared" si="632"/>
        <v>1</v>
      </c>
      <c r="D996" s="9">
        <f t="shared" si="661"/>
        <v>6</v>
      </c>
      <c r="E996" s="9" t="str">
        <f t="shared" si="661"/>
        <v>-</v>
      </c>
      <c r="F996" s="9" t="str">
        <f t="shared" si="661"/>
        <v>-</v>
      </c>
      <c r="G996" s="9" t="str">
        <f t="shared" si="661"/>
        <v>-</v>
      </c>
      <c r="H996" s="9" t="str">
        <f t="shared" si="661"/>
        <v>-</v>
      </c>
      <c r="I996" s="9" t="str">
        <f t="shared" si="661"/>
        <v>-</v>
      </c>
      <c r="J996" s="9">
        <f t="shared" si="661"/>
        <v>4</v>
      </c>
      <c r="K996" s="9" t="str">
        <f t="shared" si="661"/>
        <v>-</v>
      </c>
      <c r="L996" s="9" t="str">
        <f t="shared" si="661"/>
        <v>-</v>
      </c>
      <c r="M996" s="9">
        <f t="shared" si="661"/>
        <v>3</v>
      </c>
      <c r="N996" s="9" t="str">
        <f t="shared" si="661"/>
        <v>-</v>
      </c>
      <c r="O996" s="9" t="str">
        <f t="shared" si="661"/>
        <v>-</v>
      </c>
      <c r="P996" s="9" t="str">
        <f t="shared" si="661"/>
        <v>-</v>
      </c>
      <c r="Q996" s="9">
        <f t="shared" si="661"/>
        <v>5</v>
      </c>
      <c r="R996" s="9" t="str">
        <f t="shared" si="661"/>
        <v>-</v>
      </c>
      <c r="S996" s="9" t="str">
        <f t="shared" ref="S996:BI996" si="668">IF(S$979="ДА",S604,"-")</f>
        <v>-</v>
      </c>
      <c r="T996" s="9">
        <f t="shared" si="668"/>
        <v>4</v>
      </c>
      <c r="U996" s="9" t="str">
        <f t="shared" si="668"/>
        <v>-</v>
      </c>
      <c r="V996" s="9" t="str">
        <f t="shared" si="668"/>
        <v>-</v>
      </c>
      <c r="W996" s="9" t="str">
        <f t="shared" si="668"/>
        <v>-</v>
      </c>
      <c r="X996" s="9" t="str">
        <f t="shared" si="668"/>
        <v>-</v>
      </c>
      <c r="Y996" s="9" t="str">
        <f t="shared" si="668"/>
        <v>-</v>
      </c>
      <c r="Z996" s="9">
        <f t="shared" si="668"/>
        <v>9</v>
      </c>
      <c r="AA996" s="9" t="str">
        <f t="shared" si="668"/>
        <v>-</v>
      </c>
      <c r="AB996" s="9" t="str">
        <f t="shared" si="668"/>
        <v>-</v>
      </c>
      <c r="AC996" s="9" t="str">
        <f t="shared" si="668"/>
        <v>-</v>
      </c>
      <c r="AD996" s="9" t="str">
        <f t="shared" si="668"/>
        <v>-</v>
      </c>
      <c r="AE996" s="9" t="str">
        <f t="shared" si="668"/>
        <v>-</v>
      </c>
      <c r="AF996" s="9" t="str">
        <f t="shared" si="668"/>
        <v>-</v>
      </c>
      <c r="AG996" s="9">
        <f t="shared" si="668"/>
        <v>6</v>
      </c>
      <c r="AH996" s="9" t="str">
        <f t="shared" si="668"/>
        <v>-</v>
      </c>
      <c r="AI996" s="9">
        <f t="shared" si="668"/>
        <v>4</v>
      </c>
      <c r="AJ996" s="9">
        <f t="shared" si="668"/>
        <v>5</v>
      </c>
      <c r="AK996" s="9" t="str">
        <f t="shared" si="668"/>
        <v>-</v>
      </c>
      <c r="AL996" s="9">
        <f t="shared" si="668"/>
        <v>5</v>
      </c>
      <c r="AM996" s="9">
        <f t="shared" si="668"/>
        <v>7</v>
      </c>
      <c r="AN996" s="9">
        <f t="shared" si="668"/>
        <v>5</v>
      </c>
      <c r="AO996" s="9" t="str">
        <f t="shared" si="668"/>
        <v>-</v>
      </c>
      <c r="AP996" s="9">
        <f t="shared" si="668"/>
        <v>7</v>
      </c>
      <c r="AQ996" s="9" t="str">
        <f t="shared" si="668"/>
        <v>-</v>
      </c>
      <c r="AR996" s="9" t="str">
        <f t="shared" si="668"/>
        <v>-</v>
      </c>
      <c r="AS996" s="9" t="str">
        <f t="shared" si="668"/>
        <v>-</v>
      </c>
      <c r="AT996" s="9" t="str">
        <f t="shared" si="668"/>
        <v>-</v>
      </c>
      <c r="AU996" s="9" t="str">
        <f t="shared" si="668"/>
        <v>-</v>
      </c>
      <c r="AV996" s="9" t="str">
        <f t="shared" si="668"/>
        <v>-</v>
      </c>
      <c r="AW996" s="9" t="str">
        <f t="shared" si="668"/>
        <v>-</v>
      </c>
      <c r="AX996" s="9" t="str">
        <f t="shared" si="668"/>
        <v>-</v>
      </c>
      <c r="AY996" s="9" t="str">
        <f t="shared" si="668"/>
        <v>-</v>
      </c>
      <c r="AZ996" s="9" t="str">
        <f t="shared" si="668"/>
        <v>-</v>
      </c>
      <c r="BA996" s="9" t="str">
        <f t="shared" si="668"/>
        <v>-</v>
      </c>
      <c r="BB996" s="9" t="str">
        <f t="shared" si="668"/>
        <v>-</v>
      </c>
      <c r="BC996" s="9">
        <f t="shared" si="668"/>
        <v>5</v>
      </c>
      <c r="BD996" s="9" t="str">
        <f t="shared" si="668"/>
        <v>-</v>
      </c>
      <c r="BE996" s="9">
        <f t="shared" si="668"/>
        <v>6</v>
      </c>
      <c r="BF996" s="9" t="str">
        <f t="shared" si="668"/>
        <v>-</v>
      </c>
      <c r="BG996" s="9" t="str">
        <f t="shared" si="668"/>
        <v>-</v>
      </c>
      <c r="BH996" s="9" t="str">
        <f t="shared" si="668"/>
        <v>-</v>
      </c>
      <c r="BI996" s="9" t="str">
        <f t="shared" si="668"/>
        <v>-</v>
      </c>
      <c r="BJ996" s="37">
        <f t="shared" si="636"/>
        <v>15</v>
      </c>
      <c r="BK996" s="34">
        <f t="shared" si="637"/>
        <v>5.4000015004428423</v>
      </c>
      <c r="BL996" s="9">
        <f t="shared" si="645"/>
        <v>108</v>
      </c>
      <c r="BN996" s="38">
        <f t="shared" si="655"/>
        <v>15</v>
      </c>
      <c r="BO996" s="34">
        <f t="shared" si="638"/>
        <v>5.4000015004428423</v>
      </c>
      <c r="BP996" s="37">
        <f t="shared" si="646"/>
        <v>17</v>
      </c>
      <c r="BQ996" s="37">
        <f t="shared" si="639"/>
        <v>15</v>
      </c>
      <c r="BR996" s="36">
        <f t="shared" si="647"/>
        <v>7</v>
      </c>
      <c r="BS996" s="36">
        <f t="shared" si="640"/>
        <v>1</v>
      </c>
      <c r="BT996" s="121">
        <f t="shared" si="641"/>
        <v>2.2571428571428589</v>
      </c>
      <c r="BU996">
        <f t="shared" si="648"/>
        <v>15</v>
      </c>
      <c r="BV996" s="25">
        <f t="shared" si="649"/>
        <v>7</v>
      </c>
      <c r="BW996" s="25" t="str">
        <f t="shared" si="650"/>
        <v>-</v>
      </c>
      <c r="BX996" s="25" t="str">
        <f t="shared" si="651"/>
        <v>-</v>
      </c>
      <c r="BY996" s="46">
        <f t="shared" si="652"/>
        <v>5.4000015004428423</v>
      </c>
    </row>
    <row r="997" spans="1:77">
      <c r="A997" s="38">
        <f t="shared" si="653"/>
        <v>16</v>
      </c>
      <c r="B997" s="36">
        <f t="shared" si="642"/>
        <v>7</v>
      </c>
      <c r="C997" s="36">
        <f t="shared" si="632"/>
        <v>2</v>
      </c>
      <c r="D997" s="9">
        <f t="shared" ref="D997:BI1003" si="669">IF(D$979="ДА",D605,"-")</f>
        <v>4</v>
      </c>
      <c r="E997" s="9" t="str">
        <f t="shared" si="669"/>
        <v>-</v>
      </c>
      <c r="F997" s="9" t="str">
        <f t="shared" si="669"/>
        <v>-</v>
      </c>
      <c r="G997" s="9" t="str">
        <f t="shared" si="669"/>
        <v>-</v>
      </c>
      <c r="H997" s="9" t="str">
        <f t="shared" si="669"/>
        <v>-</v>
      </c>
      <c r="I997" s="9" t="str">
        <f t="shared" si="669"/>
        <v>-</v>
      </c>
      <c r="J997" s="9" t="str">
        <f t="shared" si="669"/>
        <v>-</v>
      </c>
      <c r="K997" s="9" t="str">
        <f t="shared" si="669"/>
        <v>-</v>
      </c>
      <c r="L997" s="9" t="str">
        <f t="shared" si="669"/>
        <v>-</v>
      </c>
      <c r="M997" s="9" t="str">
        <f t="shared" si="669"/>
        <v>-</v>
      </c>
      <c r="N997" s="9" t="str">
        <f t="shared" si="669"/>
        <v>-</v>
      </c>
      <c r="O997" s="9" t="str">
        <f t="shared" si="669"/>
        <v>-</v>
      </c>
      <c r="P997" s="9" t="str">
        <f t="shared" si="669"/>
        <v>-</v>
      </c>
      <c r="Q997" s="9">
        <f t="shared" si="669"/>
        <v>7</v>
      </c>
      <c r="R997" s="9" t="str">
        <f t="shared" si="669"/>
        <v>-</v>
      </c>
      <c r="S997" s="9" t="str">
        <f t="shared" si="669"/>
        <v>-</v>
      </c>
      <c r="T997" s="9">
        <f t="shared" si="669"/>
        <v>5</v>
      </c>
      <c r="U997" s="9" t="str">
        <f t="shared" si="669"/>
        <v>-</v>
      </c>
      <c r="V997" s="9" t="str">
        <f t="shared" si="669"/>
        <v>-</v>
      </c>
      <c r="W997" s="9" t="str">
        <f t="shared" si="669"/>
        <v>-</v>
      </c>
      <c r="X997" s="9" t="str">
        <f t="shared" si="669"/>
        <v>-</v>
      </c>
      <c r="Y997" s="9" t="str">
        <f t="shared" si="669"/>
        <v>-</v>
      </c>
      <c r="Z997" s="9">
        <f t="shared" si="669"/>
        <v>9</v>
      </c>
      <c r="AA997" s="9" t="str">
        <f t="shared" si="669"/>
        <v>-</v>
      </c>
      <c r="AB997" s="9" t="str">
        <f t="shared" si="669"/>
        <v>-</v>
      </c>
      <c r="AC997" s="9" t="str">
        <f t="shared" si="669"/>
        <v>-</v>
      </c>
      <c r="AD997" s="9" t="str">
        <f t="shared" si="669"/>
        <v>-</v>
      </c>
      <c r="AE997" s="9" t="str">
        <f t="shared" si="669"/>
        <v>-</v>
      </c>
      <c r="AF997" s="9" t="str">
        <f t="shared" si="669"/>
        <v>-</v>
      </c>
      <c r="AG997" s="9">
        <f t="shared" si="669"/>
        <v>6</v>
      </c>
      <c r="AH997" s="9" t="str">
        <f t="shared" si="669"/>
        <v>-</v>
      </c>
      <c r="AI997" s="9" t="str">
        <f t="shared" ref="AI997:BA997" si="670">IF(AI$979="ДА",AI605,"-")</f>
        <v>-</v>
      </c>
      <c r="AJ997" s="9">
        <f t="shared" si="670"/>
        <v>3</v>
      </c>
      <c r="AK997" s="9" t="str">
        <f t="shared" si="670"/>
        <v>-</v>
      </c>
      <c r="AL997" s="9" t="str">
        <f t="shared" si="670"/>
        <v>-</v>
      </c>
      <c r="AM997" s="9">
        <f t="shared" si="670"/>
        <v>5</v>
      </c>
      <c r="AN997" s="9">
        <f t="shared" si="670"/>
        <v>4</v>
      </c>
      <c r="AO997" s="9" t="str">
        <f t="shared" si="670"/>
        <v>-</v>
      </c>
      <c r="AP997" s="9">
        <f t="shared" si="670"/>
        <v>5</v>
      </c>
      <c r="AQ997" s="9" t="str">
        <f t="shared" si="670"/>
        <v>-</v>
      </c>
      <c r="AR997" s="9" t="str">
        <f t="shared" si="670"/>
        <v>-</v>
      </c>
      <c r="AS997" s="9" t="str">
        <f t="shared" si="670"/>
        <v>-</v>
      </c>
      <c r="AT997" s="9" t="str">
        <f t="shared" si="670"/>
        <v>-</v>
      </c>
      <c r="AU997" s="9" t="str">
        <f t="shared" si="670"/>
        <v>-</v>
      </c>
      <c r="AV997" s="9" t="str">
        <f t="shared" si="670"/>
        <v>-</v>
      </c>
      <c r="AW997" s="9" t="str">
        <f t="shared" si="670"/>
        <v>-</v>
      </c>
      <c r="AX997" s="9" t="str">
        <f t="shared" si="670"/>
        <v>-</v>
      </c>
      <c r="AY997" s="9" t="str">
        <f t="shared" si="670"/>
        <v>-</v>
      </c>
      <c r="AZ997" s="9" t="str">
        <f t="shared" si="670"/>
        <v>-</v>
      </c>
      <c r="BA997" s="9" t="str">
        <f t="shared" si="670"/>
        <v>-</v>
      </c>
      <c r="BB997" s="9" t="str">
        <f t="shared" si="669"/>
        <v>-</v>
      </c>
      <c r="BC997" s="9">
        <f t="shared" si="669"/>
        <v>5</v>
      </c>
      <c r="BD997" s="9" t="str">
        <f t="shared" si="669"/>
        <v>-</v>
      </c>
      <c r="BE997" s="9">
        <f t="shared" si="669"/>
        <v>6</v>
      </c>
      <c r="BF997" s="9" t="str">
        <f t="shared" si="669"/>
        <v>-</v>
      </c>
      <c r="BG997" s="9" t="str">
        <f t="shared" si="669"/>
        <v>-</v>
      </c>
      <c r="BH997" s="9" t="str">
        <f t="shared" si="669"/>
        <v>-</v>
      </c>
      <c r="BI997" s="9" t="str">
        <f t="shared" si="669"/>
        <v>-</v>
      </c>
      <c r="BJ997" s="37">
        <f t="shared" si="636"/>
        <v>11</v>
      </c>
      <c r="BK997" s="34">
        <f t="shared" si="637"/>
        <v>5.3636374640129345</v>
      </c>
      <c r="BL997" s="9">
        <f t="shared" si="645"/>
        <v>112</v>
      </c>
      <c r="BN997" s="38">
        <f t="shared" si="655"/>
        <v>16</v>
      </c>
      <c r="BO997" s="34">
        <f t="shared" si="638"/>
        <v>5.3636374640129345</v>
      </c>
      <c r="BP997" s="37">
        <f t="shared" si="646"/>
        <v>15</v>
      </c>
      <c r="BQ997" s="37">
        <f t="shared" si="639"/>
        <v>11</v>
      </c>
      <c r="BR997" s="36">
        <f t="shared" si="647"/>
        <v>7</v>
      </c>
      <c r="BS997" s="36">
        <f t="shared" si="640"/>
        <v>2</v>
      </c>
      <c r="BT997" s="121">
        <f t="shared" si="641"/>
        <v>2.6545454545454561</v>
      </c>
      <c r="BU997">
        <f t="shared" si="648"/>
        <v>16</v>
      </c>
      <c r="BV997" s="25" t="str">
        <f t="shared" si="649"/>
        <v>-</v>
      </c>
      <c r="BW997" s="25">
        <f t="shared" si="650"/>
        <v>7</v>
      </c>
      <c r="BX997" s="25" t="str">
        <f t="shared" si="651"/>
        <v>-</v>
      </c>
      <c r="BY997" s="46">
        <f t="shared" si="652"/>
        <v>5.3636374640129345</v>
      </c>
    </row>
    <row r="998" spans="1:77">
      <c r="A998" s="38">
        <f t="shared" si="653"/>
        <v>17</v>
      </c>
      <c r="B998" s="36">
        <f t="shared" si="642"/>
        <v>7</v>
      </c>
      <c r="C998" s="36">
        <f t="shared" si="632"/>
        <v>3</v>
      </c>
      <c r="D998" s="9">
        <f t="shared" si="669"/>
        <v>4</v>
      </c>
      <c r="E998" s="9" t="str">
        <f t="shared" si="669"/>
        <v>-</v>
      </c>
      <c r="F998" s="9" t="str">
        <f t="shared" si="669"/>
        <v>-</v>
      </c>
      <c r="G998" s="9" t="str">
        <f t="shared" si="669"/>
        <v>-</v>
      </c>
      <c r="H998" s="9" t="str">
        <f t="shared" si="669"/>
        <v>-</v>
      </c>
      <c r="I998" s="9" t="str">
        <f t="shared" si="669"/>
        <v>-</v>
      </c>
      <c r="J998" s="9" t="str">
        <f t="shared" si="669"/>
        <v>-</v>
      </c>
      <c r="K998" s="9" t="str">
        <f t="shared" si="669"/>
        <v>-</v>
      </c>
      <c r="L998" s="9" t="str">
        <f t="shared" si="669"/>
        <v>-</v>
      </c>
      <c r="M998" s="9" t="str">
        <f t="shared" si="669"/>
        <v>-</v>
      </c>
      <c r="N998" s="9" t="str">
        <f t="shared" si="669"/>
        <v>-</v>
      </c>
      <c r="O998" s="9" t="str">
        <f t="shared" si="669"/>
        <v>-</v>
      </c>
      <c r="P998" s="9" t="str">
        <f t="shared" si="669"/>
        <v>-</v>
      </c>
      <c r="Q998" s="9">
        <f t="shared" si="669"/>
        <v>5</v>
      </c>
      <c r="R998" s="9" t="str">
        <f t="shared" si="669"/>
        <v>-</v>
      </c>
      <c r="S998" s="9" t="str">
        <f t="shared" si="669"/>
        <v>-</v>
      </c>
      <c r="T998" s="9">
        <f t="shared" si="669"/>
        <v>4</v>
      </c>
      <c r="U998" s="9" t="str">
        <f t="shared" si="669"/>
        <v>-</v>
      </c>
      <c r="V998" s="9" t="str">
        <f t="shared" si="669"/>
        <v>-</v>
      </c>
      <c r="W998" s="9" t="str">
        <f t="shared" si="669"/>
        <v>-</v>
      </c>
      <c r="X998" s="9" t="str">
        <f t="shared" si="669"/>
        <v>-</v>
      </c>
      <c r="Y998" s="9" t="str">
        <f t="shared" si="669"/>
        <v>-</v>
      </c>
      <c r="Z998" s="9">
        <f t="shared" si="669"/>
        <v>7</v>
      </c>
      <c r="AA998" s="9" t="str">
        <f t="shared" si="669"/>
        <v>-</v>
      </c>
      <c r="AB998" s="9">
        <f t="shared" si="669"/>
        <v>5</v>
      </c>
      <c r="AC998" s="9" t="str">
        <f t="shared" si="669"/>
        <v>-</v>
      </c>
      <c r="AD998" s="9" t="str">
        <f t="shared" si="669"/>
        <v>-</v>
      </c>
      <c r="AE998" s="9" t="str">
        <f t="shared" si="669"/>
        <v>-</v>
      </c>
      <c r="AF998" s="9" t="str">
        <f t="shared" si="669"/>
        <v>-</v>
      </c>
      <c r="AG998" s="9">
        <f t="shared" si="669"/>
        <v>4</v>
      </c>
      <c r="AH998" s="9" t="str">
        <f t="shared" si="669"/>
        <v>-</v>
      </c>
      <c r="AI998" s="9" t="str">
        <f t="shared" ref="AI998:BA998" si="671">IF(AI$979="ДА",AI606,"-")</f>
        <v>-</v>
      </c>
      <c r="AJ998" s="9">
        <f t="shared" si="671"/>
        <v>3</v>
      </c>
      <c r="AK998" s="9" t="str">
        <f t="shared" si="671"/>
        <v>-</v>
      </c>
      <c r="AL998" s="9" t="str">
        <f t="shared" si="671"/>
        <v>-</v>
      </c>
      <c r="AM998" s="9">
        <f t="shared" si="671"/>
        <v>2</v>
      </c>
      <c r="AN998" s="9">
        <f t="shared" si="671"/>
        <v>3</v>
      </c>
      <c r="AO998" s="9" t="str">
        <f t="shared" si="671"/>
        <v>-</v>
      </c>
      <c r="AP998" s="9">
        <f t="shared" si="671"/>
        <v>4</v>
      </c>
      <c r="AQ998" s="9" t="str">
        <f t="shared" si="671"/>
        <v>-</v>
      </c>
      <c r="AR998" s="9" t="str">
        <f t="shared" si="671"/>
        <v>-</v>
      </c>
      <c r="AS998" s="9" t="str">
        <f t="shared" si="671"/>
        <v>-</v>
      </c>
      <c r="AT998" s="9" t="str">
        <f t="shared" si="671"/>
        <v>-</v>
      </c>
      <c r="AU998" s="9" t="str">
        <f t="shared" si="671"/>
        <v>-</v>
      </c>
      <c r="AV998" s="9" t="str">
        <f t="shared" si="671"/>
        <v>-</v>
      </c>
      <c r="AW998" s="9" t="str">
        <f t="shared" si="671"/>
        <v>-</v>
      </c>
      <c r="AX998" s="9" t="str">
        <f t="shared" si="671"/>
        <v>-</v>
      </c>
      <c r="AY998" s="9" t="str">
        <f t="shared" si="671"/>
        <v>-</v>
      </c>
      <c r="AZ998" s="9" t="str">
        <f t="shared" si="671"/>
        <v>-</v>
      </c>
      <c r="BA998" s="9" t="str">
        <f t="shared" si="671"/>
        <v>-</v>
      </c>
      <c r="BB998" s="9" t="str">
        <f t="shared" si="669"/>
        <v>-</v>
      </c>
      <c r="BC998" s="9">
        <f t="shared" si="669"/>
        <v>4</v>
      </c>
      <c r="BD998" s="9" t="str">
        <f t="shared" si="669"/>
        <v>-</v>
      </c>
      <c r="BE998" s="9">
        <f t="shared" si="669"/>
        <v>4</v>
      </c>
      <c r="BF998" s="9" t="str">
        <f t="shared" si="669"/>
        <v>-</v>
      </c>
      <c r="BG998" s="9" t="str">
        <f t="shared" si="669"/>
        <v>-</v>
      </c>
      <c r="BH998" s="9" t="str">
        <f t="shared" si="669"/>
        <v>-</v>
      </c>
      <c r="BI998" s="9" t="str">
        <f t="shared" si="669"/>
        <v>-</v>
      </c>
      <c r="BJ998" s="37">
        <f t="shared" si="636"/>
        <v>12</v>
      </c>
      <c r="BK998" s="34">
        <f t="shared" si="637"/>
        <v>4.083334533983157</v>
      </c>
      <c r="BL998" s="9">
        <f t="shared" si="645"/>
        <v>150</v>
      </c>
      <c r="BN998" s="38">
        <f t="shared" si="655"/>
        <v>17</v>
      </c>
      <c r="BO998" s="34">
        <f t="shared" si="638"/>
        <v>4.083334533983157</v>
      </c>
      <c r="BP998" s="37">
        <f t="shared" si="646"/>
        <v>16</v>
      </c>
      <c r="BQ998" s="37">
        <f t="shared" si="639"/>
        <v>12</v>
      </c>
      <c r="BR998" s="36">
        <f t="shared" si="647"/>
        <v>7</v>
      </c>
      <c r="BS998" s="36">
        <f t="shared" si="640"/>
        <v>3</v>
      </c>
      <c r="BT998" s="121">
        <f t="shared" si="641"/>
        <v>1.537878787878787</v>
      </c>
      <c r="BU998">
        <f t="shared" si="648"/>
        <v>17</v>
      </c>
      <c r="BV998" s="25" t="str">
        <f t="shared" si="649"/>
        <v>-</v>
      </c>
      <c r="BW998" s="25" t="str">
        <f t="shared" si="650"/>
        <v>-</v>
      </c>
      <c r="BX998" s="25">
        <f t="shared" si="651"/>
        <v>7</v>
      </c>
      <c r="BY998" s="46">
        <f t="shared" si="652"/>
        <v>4.083334533983157</v>
      </c>
    </row>
    <row r="999" spans="1:77">
      <c r="A999" s="38">
        <f t="shared" si="653"/>
        <v>18</v>
      </c>
      <c r="B999" s="36">
        <f t="shared" si="642"/>
        <v>8</v>
      </c>
      <c r="C999" s="36">
        <f t="shared" si="632"/>
        <v>1</v>
      </c>
      <c r="D999" s="9">
        <f t="shared" si="669"/>
        <v>10</v>
      </c>
      <c r="E999" s="9" t="str">
        <f t="shared" si="669"/>
        <v>-</v>
      </c>
      <c r="F999" s="9">
        <f t="shared" si="669"/>
        <v>5</v>
      </c>
      <c r="G999" s="9" t="str">
        <f t="shared" si="669"/>
        <v>-</v>
      </c>
      <c r="H999" s="9" t="str">
        <f t="shared" si="669"/>
        <v>-</v>
      </c>
      <c r="I999" s="9" t="str">
        <f t="shared" si="669"/>
        <v>-</v>
      </c>
      <c r="J999" s="9">
        <f t="shared" si="669"/>
        <v>9</v>
      </c>
      <c r="K999" s="9" t="str">
        <f t="shared" si="669"/>
        <v>-</v>
      </c>
      <c r="L999" s="9" t="str">
        <f t="shared" si="669"/>
        <v>-</v>
      </c>
      <c r="M999" s="9">
        <f t="shared" si="669"/>
        <v>7</v>
      </c>
      <c r="N999" s="9" t="str">
        <f t="shared" si="669"/>
        <v>-</v>
      </c>
      <c r="O999" s="9" t="str">
        <f t="shared" si="669"/>
        <v>-</v>
      </c>
      <c r="P999" s="9" t="str">
        <f t="shared" si="669"/>
        <v>-</v>
      </c>
      <c r="Q999" s="9">
        <f t="shared" si="669"/>
        <v>9</v>
      </c>
      <c r="R999" s="9" t="str">
        <f t="shared" si="669"/>
        <v>-</v>
      </c>
      <c r="S999" s="9" t="str">
        <f t="shared" si="669"/>
        <v>-</v>
      </c>
      <c r="T999" s="9">
        <f t="shared" si="669"/>
        <v>8</v>
      </c>
      <c r="U999" s="9" t="str">
        <f t="shared" si="669"/>
        <v>-</v>
      </c>
      <c r="V999" s="9" t="str">
        <f t="shared" si="669"/>
        <v>-</v>
      </c>
      <c r="W999" s="9" t="str">
        <f t="shared" si="669"/>
        <v>-</v>
      </c>
      <c r="X999" s="9" t="str">
        <f t="shared" si="669"/>
        <v>-</v>
      </c>
      <c r="Y999" s="9" t="str">
        <f t="shared" si="669"/>
        <v>-</v>
      </c>
      <c r="Z999" s="9">
        <f t="shared" si="669"/>
        <v>9</v>
      </c>
      <c r="AA999" s="9" t="str">
        <f t="shared" si="669"/>
        <v>-</v>
      </c>
      <c r="AB999" s="9">
        <f t="shared" si="669"/>
        <v>9</v>
      </c>
      <c r="AC999" s="9" t="str">
        <f t="shared" si="669"/>
        <v>-</v>
      </c>
      <c r="AD999" s="9" t="str">
        <f t="shared" si="669"/>
        <v>-</v>
      </c>
      <c r="AE999" s="9" t="str">
        <f t="shared" si="669"/>
        <v>-</v>
      </c>
      <c r="AF999" s="9" t="str">
        <f t="shared" si="669"/>
        <v>-</v>
      </c>
      <c r="AG999" s="9">
        <f t="shared" si="669"/>
        <v>6</v>
      </c>
      <c r="AH999" s="9" t="str">
        <f t="shared" si="669"/>
        <v>-</v>
      </c>
      <c r="AI999" s="9">
        <f t="shared" ref="AI999:BA999" si="672">IF(AI$979="ДА",AI607,"-")</f>
        <v>12</v>
      </c>
      <c r="AJ999" s="9">
        <f t="shared" si="672"/>
        <v>8</v>
      </c>
      <c r="AK999" s="9" t="str">
        <f t="shared" si="672"/>
        <v>-</v>
      </c>
      <c r="AL999" s="9" t="str">
        <f t="shared" si="672"/>
        <v>-</v>
      </c>
      <c r="AM999" s="9">
        <f t="shared" si="672"/>
        <v>8</v>
      </c>
      <c r="AN999" s="9" t="str">
        <f t="shared" si="672"/>
        <v>-</v>
      </c>
      <c r="AO999" s="9" t="str">
        <f t="shared" si="672"/>
        <v>-</v>
      </c>
      <c r="AP999" s="9">
        <f t="shared" si="672"/>
        <v>8</v>
      </c>
      <c r="AQ999" s="9" t="str">
        <f t="shared" si="672"/>
        <v>-</v>
      </c>
      <c r="AR999" s="9" t="str">
        <f t="shared" si="672"/>
        <v>-</v>
      </c>
      <c r="AS999" s="9" t="str">
        <f t="shared" si="672"/>
        <v>-</v>
      </c>
      <c r="AT999" s="9" t="str">
        <f t="shared" si="672"/>
        <v>-</v>
      </c>
      <c r="AU999" s="9" t="str">
        <f t="shared" si="672"/>
        <v>-</v>
      </c>
      <c r="AV999" s="9" t="str">
        <f t="shared" si="672"/>
        <v>-</v>
      </c>
      <c r="AW999" s="9">
        <f t="shared" si="672"/>
        <v>6</v>
      </c>
      <c r="AX999" s="9" t="str">
        <f t="shared" si="672"/>
        <v>-</v>
      </c>
      <c r="AY999" s="9" t="str">
        <f t="shared" si="672"/>
        <v>-</v>
      </c>
      <c r="AZ999" s="9" t="str">
        <f t="shared" si="672"/>
        <v>-</v>
      </c>
      <c r="BA999" s="9" t="str">
        <f t="shared" si="672"/>
        <v>-</v>
      </c>
      <c r="BB999" s="9" t="str">
        <f t="shared" si="669"/>
        <v>-</v>
      </c>
      <c r="BC999" s="9">
        <f t="shared" si="669"/>
        <v>9</v>
      </c>
      <c r="BD999" s="9" t="str">
        <f t="shared" si="669"/>
        <v>-</v>
      </c>
      <c r="BE999" s="9">
        <f t="shared" si="669"/>
        <v>9</v>
      </c>
      <c r="BF999" s="9" t="str">
        <f t="shared" si="669"/>
        <v>-</v>
      </c>
      <c r="BG999" s="9" t="str">
        <f t="shared" si="669"/>
        <v>-</v>
      </c>
      <c r="BH999" s="9">
        <f t="shared" si="669"/>
        <v>6</v>
      </c>
      <c r="BI999" s="9">
        <f t="shared" si="669"/>
        <v>5</v>
      </c>
      <c r="BJ999" s="37">
        <f t="shared" si="636"/>
        <v>18</v>
      </c>
      <c r="BK999" s="34">
        <f t="shared" si="637"/>
        <v>7.9444462447428918</v>
      </c>
      <c r="BL999" s="9">
        <f t="shared" si="645"/>
        <v>17</v>
      </c>
      <c r="BN999" s="38">
        <f t="shared" si="655"/>
        <v>18</v>
      </c>
      <c r="BO999" s="34">
        <f t="shared" si="638"/>
        <v>7.9444462447428918</v>
      </c>
      <c r="BP999" s="37">
        <f t="shared" si="646"/>
        <v>28</v>
      </c>
      <c r="BQ999" s="37">
        <f t="shared" si="639"/>
        <v>18</v>
      </c>
      <c r="BR999" s="36">
        <f t="shared" si="647"/>
        <v>8</v>
      </c>
      <c r="BS999" s="36">
        <f t="shared" si="640"/>
        <v>1</v>
      </c>
      <c r="BT999" s="121">
        <f t="shared" si="641"/>
        <v>3.349673202614373</v>
      </c>
      <c r="BU999">
        <f t="shared" si="648"/>
        <v>18</v>
      </c>
      <c r="BV999" s="25">
        <f t="shared" si="649"/>
        <v>8</v>
      </c>
      <c r="BW999" s="25" t="str">
        <f t="shared" si="650"/>
        <v>-</v>
      </c>
      <c r="BX999" s="25" t="str">
        <f t="shared" si="651"/>
        <v>-</v>
      </c>
      <c r="BY999" s="46">
        <f t="shared" si="652"/>
        <v>7.9444462447428918</v>
      </c>
    </row>
    <row r="1000" spans="1:77">
      <c r="A1000" s="38">
        <f t="shared" si="653"/>
        <v>19</v>
      </c>
      <c r="B1000" s="36">
        <f t="shared" si="642"/>
        <v>8</v>
      </c>
      <c r="C1000" s="36">
        <f t="shared" si="632"/>
        <v>2</v>
      </c>
      <c r="D1000" s="9">
        <f t="shared" si="669"/>
        <v>6</v>
      </c>
      <c r="E1000" s="9" t="str">
        <f t="shared" si="669"/>
        <v>-</v>
      </c>
      <c r="F1000" s="9" t="str">
        <f t="shared" si="669"/>
        <v>-</v>
      </c>
      <c r="G1000" s="9" t="str">
        <f t="shared" si="669"/>
        <v>-</v>
      </c>
      <c r="H1000" s="9" t="str">
        <f t="shared" si="669"/>
        <v>-</v>
      </c>
      <c r="I1000" s="9" t="str">
        <f t="shared" si="669"/>
        <v>-</v>
      </c>
      <c r="J1000" s="9" t="str">
        <f t="shared" si="669"/>
        <v>-</v>
      </c>
      <c r="K1000" s="9" t="str">
        <f t="shared" si="669"/>
        <v>-</v>
      </c>
      <c r="L1000" s="9" t="str">
        <f t="shared" si="669"/>
        <v>-</v>
      </c>
      <c r="M1000" s="9">
        <f t="shared" si="669"/>
        <v>11</v>
      </c>
      <c r="N1000" s="9" t="str">
        <f t="shared" si="669"/>
        <v>-</v>
      </c>
      <c r="O1000" s="9" t="str">
        <f t="shared" si="669"/>
        <v>-</v>
      </c>
      <c r="P1000" s="9" t="str">
        <f t="shared" si="669"/>
        <v>-</v>
      </c>
      <c r="Q1000" s="9">
        <f t="shared" si="669"/>
        <v>9</v>
      </c>
      <c r="R1000" s="9" t="str">
        <f t="shared" si="669"/>
        <v>-</v>
      </c>
      <c r="S1000" s="9" t="str">
        <f t="shared" si="669"/>
        <v>-</v>
      </c>
      <c r="T1000" s="9">
        <f t="shared" si="669"/>
        <v>9</v>
      </c>
      <c r="U1000" s="9" t="str">
        <f t="shared" si="669"/>
        <v>-</v>
      </c>
      <c r="V1000" s="9" t="str">
        <f t="shared" si="669"/>
        <v>-</v>
      </c>
      <c r="W1000" s="9" t="str">
        <f t="shared" si="669"/>
        <v>-</v>
      </c>
      <c r="X1000" s="9" t="str">
        <f t="shared" si="669"/>
        <v>-</v>
      </c>
      <c r="Y1000" s="9" t="str">
        <f t="shared" si="669"/>
        <v>-</v>
      </c>
      <c r="Z1000" s="9">
        <f t="shared" si="669"/>
        <v>10</v>
      </c>
      <c r="AA1000" s="9" t="str">
        <f t="shared" si="669"/>
        <v>-</v>
      </c>
      <c r="AB1000" s="9" t="str">
        <f t="shared" si="669"/>
        <v>-</v>
      </c>
      <c r="AC1000" s="9" t="str">
        <f t="shared" si="669"/>
        <v>-</v>
      </c>
      <c r="AD1000" s="9" t="str">
        <f t="shared" si="669"/>
        <v>-</v>
      </c>
      <c r="AE1000" s="9" t="str">
        <f t="shared" si="669"/>
        <v>-</v>
      </c>
      <c r="AF1000" s="9" t="str">
        <f t="shared" si="669"/>
        <v>-</v>
      </c>
      <c r="AG1000" s="9">
        <f t="shared" si="669"/>
        <v>8</v>
      </c>
      <c r="AH1000" s="9" t="str">
        <f t="shared" si="669"/>
        <v>-</v>
      </c>
      <c r="AI1000" s="9" t="str">
        <f t="shared" ref="AI1000:BA1000" si="673">IF(AI$979="ДА",AI608,"-")</f>
        <v>-</v>
      </c>
      <c r="AJ1000" s="9">
        <f t="shared" si="673"/>
        <v>10</v>
      </c>
      <c r="AK1000" s="9" t="str">
        <f t="shared" si="673"/>
        <v>-</v>
      </c>
      <c r="AL1000" s="9">
        <f t="shared" si="673"/>
        <v>8</v>
      </c>
      <c r="AM1000" s="9">
        <f t="shared" si="673"/>
        <v>9</v>
      </c>
      <c r="AN1000" s="9" t="str">
        <f t="shared" si="673"/>
        <v>-</v>
      </c>
      <c r="AO1000" s="9" t="str">
        <f t="shared" si="673"/>
        <v>-</v>
      </c>
      <c r="AP1000" s="9">
        <f t="shared" si="673"/>
        <v>9</v>
      </c>
      <c r="AQ1000" s="9" t="str">
        <f t="shared" si="673"/>
        <v>-</v>
      </c>
      <c r="AR1000" s="9" t="str">
        <f t="shared" si="673"/>
        <v>-</v>
      </c>
      <c r="AS1000" s="9" t="str">
        <f t="shared" si="673"/>
        <v>-</v>
      </c>
      <c r="AT1000" s="9" t="str">
        <f t="shared" si="673"/>
        <v>-</v>
      </c>
      <c r="AU1000" s="9" t="str">
        <f t="shared" si="673"/>
        <v>-</v>
      </c>
      <c r="AV1000" s="9" t="str">
        <f t="shared" si="673"/>
        <v>-</v>
      </c>
      <c r="AW1000" s="9">
        <f t="shared" si="673"/>
        <v>9</v>
      </c>
      <c r="AX1000" s="9" t="str">
        <f t="shared" si="673"/>
        <v>-</v>
      </c>
      <c r="AY1000" s="9" t="str">
        <f t="shared" si="673"/>
        <v>-</v>
      </c>
      <c r="AZ1000" s="9" t="str">
        <f t="shared" si="673"/>
        <v>-</v>
      </c>
      <c r="BA1000" s="9" t="str">
        <f t="shared" si="673"/>
        <v>-</v>
      </c>
      <c r="BB1000" s="9" t="str">
        <f t="shared" si="669"/>
        <v>-</v>
      </c>
      <c r="BC1000" s="9">
        <f t="shared" si="669"/>
        <v>8</v>
      </c>
      <c r="BD1000" s="9" t="str">
        <f t="shared" si="669"/>
        <v>-</v>
      </c>
      <c r="BE1000" s="9">
        <f t="shared" si="669"/>
        <v>9</v>
      </c>
      <c r="BF1000" s="9">
        <f t="shared" si="669"/>
        <v>9</v>
      </c>
      <c r="BG1000" s="9" t="str">
        <f t="shared" si="669"/>
        <v>-</v>
      </c>
      <c r="BH1000" s="9" t="str">
        <f t="shared" si="669"/>
        <v>-</v>
      </c>
      <c r="BI1000" s="9">
        <f t="shared" si="669"/>
        <v>7</v>
      </c>
      <c r="BJ1000" s="37">
        <f t="shared" si="636"/>
        <v>15</v>
      </c>
      <c r="BK1000" s="34">
        <f t="shared" si="637"/>
        <v>8.7333348340016759</v>
      </c>
      <c r="BL1000" s="9">
        <f t="shared" si="645"/>
        <v>4</v>
      </c>
      <c r="BN1000" s="38">
        <f t="shared" si="655"/>
        <v>19</v>
      </c>
      <c r="BO1000" s="34">
        <f t="shared" si="638"/>
        <v>8.7333348340016759</v>
      </c>
      <c r="BP1000" s="37">
        <f t="shared" si="646"/>
        <v>24</v>
      </c>
      <c r="BQ1000" s="37">
        <f t="shared" si="639"/>
        <v>15</v>
      </c>
      <c r="BR1000" s="36">
        <f t="shared" si="647"/>
        <v>8</v>
      </c>
      <c r="BS1000" s="36">
        <f t="shared" si="640"/>
        <v>2</v>
      </c>
      <c r="BT1000" s="121">
        <f t="shared" si="641"/>
        <v>1.4952380952380995</v>
      </c>
      <c r="BU1000">
        <f t="shared" si="648"/>
        <v>19</v>
      </c>
      <c r="BV1000" s="25" t="str">
        <f t="shared" si="649"/>
        <v>-</v>
      </c>
      <c r="BW1000" s="25">
        <f t="shared" si="650"/>
        <v>8</v>
      </c>
      <c r="BX1000" s="25" t="str">
        <f t="shared" si="651"/>
        <v>-</v>
      </c>
      <c r="BY1000" s="46">
        <f t="shared" si="652"/>
        <v>8.7333348340016759</v>
      </c>
    </row>
    <row r="1001" spans="1:77">
      <c r="A1001" s="38">
        <f t="shared" si="653"/>
        <v>20</v>
      </c>
      <c r="B1001" s="36">
        <f t="shared" si="642"/>
        <v>8</v>
      </c>
      <c r="C1001" s="36">
        <f t="shared" si="632"/>
        <v>3</v>
      </c>
      <c r="D1001" s="9">
        <f t="shared" si="669"/>
        <v>12</v>
      </c>
      <c r="E1001" s="9" t="str">
        <f t="shared" si="669"/>
        <v>-</v>
      </c>
      <c r="F1001" s="9">
        <f t="shared" si="669"/>
        <v>11</v>
      </c>
      <c r="G1001" s="9" t="str">
        <f t="shared" si="669"/>
        <v>-</v>
      </c>
      <c r="H1001" s="9" t="str">
        <f t="shared" si="669"/>
        <v>-</v>
      </c>
      <c r="I1001" s="9" t="str">
        <f t="shared" si="669"/>
        <v>-</v>
      </c>
      <c r="J1001" s="9" t="str">
        <f t="shared" si="669"/>
        <v>-</v>
      </c>
      <c r="K1001" s="9" t="str">
        <f t="shared" si="669"/>
        <v>-</v>
      </c>
      <c r="L1001" s="9" t="str">
        <f t="shared" si="669"/>
        <v>-</v>
      </c>
      <c r="M1001" s="9">
        <f t="shared" si="669"/>
        <v>11</v>
      </c>
      <c r="N1001" s="9" t="str">
        <f t="shared" si="669"/>
        <v>-</v>
      </c>
      <c r="O1001" s="9" t="str">
        <f t="shared" si="669"/>
        <v>-</v>
      </c>
      <c r="P1001" s="9" t="str">
        <f t="shared" si="669"/>
        <v>-</v>
      </c>
      <c r="Q1001" s="9">
        <f t="shared" si="669"/>
        <v>7</v>
      </c>
      <c r="R1001" s="9" t="str">
        <f t="shared" si="669"/>
        <v>-</v>
      </c>
      <c r="S1001" s="9" t="str">
        <f t="shared" si="669"/>
        <v>-</v>
      </c>
      <c r="T1001" s="9">
        <f t="shared" si="669"/>
        <v>11</v>
      </c>
      <c r="U1001" s="9" t="str">
        <f t="shared" si="669"/>
        <v>-</v>
      </c>
      <c r="V1001" s="9" t="str">
        <f t="shared" si="669"/>
        <v>-</v>
      </c>
      <c r="W1001" s="9" t="str">
        <f t="shared" si="669"/>
        <v>-</v>
      </c>
      <c r="X1001" s="9" t="str">
        <f t="shared" si="669"/>
        <v>-</v>
      </c>
      <c r="Y1001" s="9" t="str">
        <f t="shared" si="669"/>
        <v>-</v>
      </c>
      <c r="Z1001" s="9">
        <f t="shared" si="669"/>
        <v>11</v>
      </c>
      <c r="AA1001" s="9" t="str">
        <f t="shared" si="669"/>
        <v>-</v>
      </c>
      <c r="AB1001" s="9">
        <f t="shared" si="669"/>
        <v>11</v>
      </c>
      <c r="AC1001" s="9" t="str">
        <f t="shared" si="669"/>
        <v>-</v>
      </c>
      <c r="AD1001" s="9" t="str">
        <f t="shared" si="669"/>
        <v>-</v>
      </c>
      <c r="AE1001" s="9" t="str">
        <f t="shared" si="669"/>
        <v>-</v>
      </c>
      <c r="AF1001" s="9" t="str">
        <f t="shared" si="669"/>
        <v>-</v>
      </c>
      <c r="AG1001" s="9">
        <f t="shared" si="669"/>
        <v>9</v>
      </c>
      <c r="AH1001" s="9" t="str">
        <f t="shared" si="669"/>
        <v>-</v>
      </c>
      <c r="AI1001" s="9" t="str">
        <f t="shared" ref="AI1001:BA1001" si="674">IF(AI$979="ДА",AI609,"-")</f>
        <v>-</v>
      </c>
      <c r="AJ1001" s="9">
        <f t="shared" si="674"/>
        <v>8</v>
      </c>
      <c r="AK1001" s="9" t="str">
        <f t="shared" si="674"/>
        <v>-</v>
      </c>
      <c r="AL1001" s="9">
        <f t="shared" si="674"/>
        <v>9</v>
      </c>
      <c r="AM1001" s="9">
        <f t="shared" si="674"/>
        <v>10</v>
      </c>
      <c r="AN1001" s="9" t="str">
        <f t="shared" si="674"/>
        <v>-</v>
      </c>
      <c r="AO1001" s="9" t="str">
        <f t="shared" si="674"/>
        <v>-</v>
      </c>
      <c r="AP1001" s="9">
        <f t="shared" si="674"/>
        <v>9</v>
      </c>
      <c r="AQ1001" s="9" t="str">
        <f t="shared" si="674"/>
        <v>-</v>
      </c>
      <c r="AR1001" s="9" t="str">
        <f t="shared" si="674"/>
        <v>-</v>
      </c>
      <c r="AS1001" s="9" t="str">
        <f t="shared" si="674"/>
        <v>-</v>
      </c>
      <c r="AT1001" s="9" t="str">
        <f t="shared" si="674"/>
        <v>-</v>
      </c>
      <c r="AU1001" s="9" t="str">
        <f t="shared" si="674"/>
        <v>-</v>
      </c>
      <c r="AV1001" s="9" t="str">
        <f t="shared" si="674"/>
        <v>-</v>
      </c>
      <c r="AW1001" s="9">
        <f t="shared" si="674"/>
        <v>9</v>
      </c>
      <c r="AX1001" s="9" t="str">
        <f t="shared" si="674"/>
        <v>-</v>
      </c>
      <c r="AY1001" s="9" t="str">
        <f t="shared" si="674"/>
        <v>-</v>
      </c>
      <c r="AZ1001" s="9" t="str">
        <f t="shared" si="674"/>
        <v>-</v>
      </c>
      <c r="BA1001" s="9" t="str">
        <f t="shared" si="674"/>
        <v>-</v>
      </c>
      <c r="BB1001" s="9" t="str">
        <f t="shared" si="669"/>
        <v>-</v>
      </c>
      <c r="BC1001" s="9">
        <f t="shared" si="669"/>
        <v>8</v>
      </c>
      <c r="BD1001" s="9" t="str">
        <f t="shared" si="669"/>
        <v>-</v>
      </c>
      <c r="BE1001" s="9">
        <f t="shared" si="669"/>
        <v>11</v>
      </c>
      <c r="BF1001" s="9">
        <f t="shared" si="669"/>
        <v>8</v>
      </c>
      <c r="BG1001" s="9" t="str">
        <f t="shared" si="669"/>
        <v>-</v>
      </c>
      <c r="BH1001" s="9">
        <f t="shared" si="669"/>
        <v>5</v>
      </c>
      <c r="BI1001" s="9" t="str">
        <f t="shared" si="669"/>
        <v>-</v>
      </c>
      <c r="BJ1001" s="37">
        <f t="shared" si="636"/>
        <v>17</v>
      </c>
      <c r="BK1001" s="34">
        <f t="shared" si="637"/>
        <v>9.411766406177918</v>
      </c>
      <c r="BL1001" s="9">
        <f t="shared" si="645"/>
        <v>1</v>
      </c>
      <c r="BN1001" s="38">
        <f t="shared" si="655"/>
        <v>20</v>
      </c>
      <c r="BO1001" s="34">
        <f t="shared" si="638"/>
        <v>9.411766406177918</v>
      </c>
      <c r="BP1001" s="37">
        <f t="shared" si="646"/>
        <v>27</v>
      </c>
      <c r="BQ1001" s="37">
        <f t="shared" si="639"/>
        <v>17</v>
      </c>
      <c r="BR1001" s="36">
        <f t="shared" si="647"/>
        <v>8</v>
      </c>
      <c r="BS1001" s="36">
        <f t="shared" si="640"/>
        <v>3</v>
      </c>
      <c r="BT1001" s="121">
        <f t="shared" si="641"/>
        <v>3.3823529411764639</v>
      </c>
      <c r="BU1001">
        <f t="shared" si="648"/>
        <v>20</v>
      </c>
      <c r="BV1001" s="25" t="str">
        <f t="shared" si="649"/>
        <v>-</v>
      </c>
      <c r="BW1001" s="25" t="str">
        <f t="shared" si="650"/>
        <v>-</v>
      </c>
      <c r="BX1001" s="25">
        <f t="shared" si="651"/>
        <v>8</v>
      </c>
      <c r="BY1001" s="46">
        <f t="shared" si="652"/>
        <v>9.411766406177918</v>
      </c>
    </row>
    <row r="1002" spans="1:77">
      <c r="A1002" s="38">
        <f t="shared" si="653"/>
        <v>21</v>
      </c>
      <c r="B1002" s="36">
        <f t="shared" si="642"/>
        <v>9</v>
      </c>
      <c r="C1002" s="36">
        <f t="shared" si="632"/>
        <v>1</v>
      </c>
      <c r="D1002" s="9">
        <f t="shared" si="669"/>
        <v>7</v>
      </c>
      <c r="E1002" s="9" t="str">
        <f t="shared" si="669"/>
        <v>-</v>
      </c>
      <c r="F1002" s="9">
        <f t="shared" si="669"/>
        <v>4</v>
      </c>
      <c r="G1002" s="9" t="str">
        <f t="shared" si="669"/>
        <v>-</v>
      </c>
      <c r="H1002" s="9" t="str">
        <f t="shared" si="669"/>
        <v>-</v>
      </c>
      <c r="I1002" s="9" t="str">
        <f t="shared" si="669"/>
        <v>-</v>
      </c>
      <c r="J1002" s="9" t="str">
        <f t="shared" si="669"/>
        <v>-</v>
      </c>
      <c r="K1002" s="9" t="str">
        <f t="shared" si="669"/>
        <v>-</v>
      </c>
      <c r="L1002" s="9" t="str">
        <f t="shared" si="669"/>
        <v>-</v>
      </c>
      <c r="M1002" s="9" t="str">
        <f t="shared" si="669"/>
        <v>-</v>
      </c>
      <c r="N1002" s="9" t="str">
        <f t="shared" si="669"/>
        <v>-</v>
      </c>
      <c r="O1002" s="9" t="str">
        <f t="shared" si="669"/>
        <v>-</v>
      </c>
      <c r="P1002" s="9" t="str">
        <f t="shared" si="669"/>
        <v>-</v>
      </c>
      <c r="Q1002" s="9">
        <f t="shared" si="669"/>
        <v>4</v>
      </c>
      <c r="R1002" s="9" t="str">
        <f t="shared" si="669"/>
        <v>-</v>
      </c>
      <c r="S1002" s="9" t="str">
        <f t="shared" si="669"/>
        <v>-</v>
      </c>
      <c r="T1002" s="9">
        <f t="shared" si="669"/>
        <v>4</v>
      </c>
      <c r="U1002" s="9" t="str">
        <f t="shared" si="669"/>
        <v>-</v>
      </c>
      <c r="V1002" s="9" t="str">
        <f t="shared" si="669"/>
        <v>-</v>
      </c>
      <c r="W1002" s="9" t="str">
        <f t="shared" si="669"/>
        <v>-</v>
      </c>
      <c r="X1002" s="9" t="str">
        <f t="shared" si="669"/>
        <v>-</v>
      </c>
      <c r="Y1002" s="9" t="str">
        <f t="shared" si="669"/>
        <v>-</v>
      </c>
      <c r="Z1002" s="9">
        <f t="shared" si="669"/>
        <v>7</v>
      </c>
      <c r="AA1002" s="9" t="str">
        <f t="shared" si="669"/>
        <v>-</v>
      </c>
      <c r="AB1002" s="9" t="str">
        <f t="shared" si="669"/>
        <v>-</v>
      </c>
      <c r="AC1002" s="9" t="str">
        <f t="shared" si="669"/>
        <v>-</v>
      </c>
      <c r="AD1002" s="9" t="str">
        <f t="shared" si="669"/>
        <v>-</v>
      </c>
      <c r="AE1002" s="9" t="str">
        <f t="shared" si="669"/>
        <v>-</v>
      </c>
      <c r="AF1002" s="9" t="str">
        <f t="shared" si="669"/>
        <v>-</v>
      </c>
      <c r="AG1002" s="9">
        <f t="shared" si="669"/>
        <v>5</v>
      </c>
      <c r="AH1002" s="9" t="str">
        <f t="shared" si="669"/>
        <v>-</v>
      </c>
      <c r="AI1002" s="9">
        <f t="shared" ref="AI1002:BA1002" si="675">IF(AI$979="ДА",AI610,"-")</f>
        <v>9</v>
      </c>
      <c r="AJ1002" s="9">
        <f t="shared" si="675"/>
        <v>4</v>
      </c>
      <c r="AK1002" s="9" t="str">
        <f t="shared" si="675"/>
        <v>-</v>
      </c>
      <c r="AL1002" s="9" t="str">
        <f t="shared" si="675"/>
        <v>-</v>
      </c>
      <c r="AM1002" s="9">
        <f t="shared" si="675"/>
        <v>8</v>
      </c>
      <c r="AN1002" s="9">
        <f t="shared" si="675"/>
        <v>4</v>
      </c>
      <c r="AO1002" s="9" t="str">
        <f t="shared" si="675"/>
        <v>-</v>
      </c>
      <c r="AP1002" s="9">
        <f t="shared" si="675"/>
        <v>4</v>
      </c>
      <c r="AQ1002" s="9" t="str">
        <f t="shared" si="675"/>
        <v>-</v>
      </c>
      <c r="AR1002" s="9" t="str">
        <f t="shared" si="675"/>
        <v>-</v>
      </c>
      <c r="AS1002" s="9" t="str">
        <f t="shared" si="675"/>
        <v>-</v>
      </c>
      <c r="AT1002" s="9" t="str">
        <f t="shared" si="675"/>
        <v>-</v>
      </c>
      <c r="AU1002" s="9" t="str">
        <f t="shared" si="675"/>
        <v>-</v>
      </c>
      <c r="AV1002" s="9" t="str">
        <f t="shared" si="675"/>
        <v>-</v>
      </c>
      <c r="AW1002" s="9" t="str">
        <f t="shared" si="675"/>
        <v>-</v>
      </c>
      <c r="AX1002" s="9" t="str">
        <f t="shared" si="675"/>
        <v>-</v>
      </c>
      <c r="AY1002" s="9" t="str">
        <f t="shared" si="675"/>
        <v>-</v>
      </c>
      <c r="AZ1002" s="9" t="str">
        <f t="shared" si="675"/>
        <v>-</v>
      </c>
      <c r="BA1002" s="9" t="str">
        <f t="shared" si="675"/>
        <v>-</v>
      </c>
      <c r="BB1002" s="9" t="str">
        <f t="shared" si="669"/>
        <v>-</v>
      </c>
      <c r="BC1002" s="9">
        <f t="shared" si="669"/>
        <v>6</v>
      </c>
      <c r="BD1002" s="9" t="str">
        <f t="shared" si="669"/>
        <v>-</v>
      </c>
      <c r="BE1002" s="9">
        <f t="shared" si="669"/>
        <v>9</v>
      </c>
      <c r="BF1002" s="9" t="str">
        <f t="shared" si="669"/>
        <v>-</v>
      </c>
      <c r="BG1002" s="9" t="str">
        <f t="shared" si="669"/>
        <v>-</v>
      </c>
      <c r="BH1002" s="9">
        <f t="shared" si="669"/>
        <v>7</v>
      </c>
      <c r="BI1002" s="9" t="str">
        <f t="shared" si="669"/>
        <v>-</v>
      </c>
      <c r="BJ1002" s="37">
        <f t="shared" si="636"/>
        <v>14</v>
      </c>
      <c r="BK1002" s="34">
        <f t="shared" si="637"/>
        <v>5.8571442574042827</v>
      </c>
      <c r="BL1002" s="9">
        <f t="shared" si="645"/>
        <v>91</v>
      </c>
      <c r="BN1002" s="38">
        <f t="shared" si="655"/>
        <v>21</v>
      </c>
      <c r="BO1002" s="34">
        <f t="shared" si="638"/>
        <v>5.8571442574042827</v>
      </c>
      <c r="BP1002" s="37">
        <f t="shared" si="646"/>
        <v>18</v>
      </c>
      <c r="BQ1002" s="37">
        <f t="shared" si="639"/>
        <v>14</v>
      </c>
      <c r="BR1002" s="36">
        <f t="shared" si="647"/>
        <v>9</v>
      </c>
      <c r="BS1002" s="36">
        <f t="shared" si="640"/>
        <v>1</v>
      </c>
      <c r="BT1002" s="121">
        <f t="shared" si="641"/>
        <v>3.8241758241758248</v>
      </c>
      <c r="BU1002">
        <f t="shared" si="648"/>
        <v>21</v>
      </c>
      <c r="BV1002" s="25">
        <f t="shared" si="649"/>
        <v>9</v>
      </c>
      <c r="BW1002" s="25" t="str">
        <f t="shared" si="650"/>
        <v>-</v>
      </c>
      <c r="BX1002" s="25" t="str">
        <f t="shared" si="651"/>
        <v>-</v>
      </c>
      <c r="BY1002" s="46">
        <f t="shared" si="652"/>
        <v>5.8571442574042827</v>
      </c>
    </row>
    <row r="1003" spans="1:77">
      <c r="A1003" s="38">
        <f t="shared" si="653"/>
        <v>22</v>
      </c>
      <c r="B1003" s="36">
        <f t="shared" si="642"/>
        <v>9</v>
      </c>
      <c r="C1003" s="36">
        <f t="shared" si="632"/>
        <v>2</v>
      </c>
      <c r="D1003" s="9">
        <f t="shared" si="669"/>
        <v>4</v>
      </c>
      <c r="E1003" s="9" t="str">
        <f t="shared" si="669"/>
        <v>-</v>
      </c>
      <c r="F1003" s="9">
        <f t="shared" si="669"/>
        <v>4</v>
      </c>
      <c r="G1003" s="9" t="str">
        <f t="shared" si="669"/>
        <v>-</v>
      </c>
      <c r="H1003" s="9" t="str">
        <f t="shared" si="669"/>
        <v>-</v>
      </c>
      <c r="I1003" s="9" t="str">
        <f t="shared" si="669"/>
        <v>-</v>
      </c>
      <c r="J1003" s="9" t="str">
        <f t="shared" si="669"/>
        <v>-</v>
      </c>
      <c r="K1003" s="9" t="str">
        <f t="shared" si="669"/>
        <v>-</v>
      </c>
      <c r="L1003" s="9" t="str">
        <f t="shared" si="669"/>
        <v>-</v>
      </c>
      <c r="M1003" s="9" t="str">
        <f t="shared" si="669"/>
        <v>-</v>
      </c>
      <c r="N1003" s="9" t="str">
        <f t="shared" si="669"/>
        <v>-</v>
      </c>
      <c r="O1003" s="9" t="str">
        <f t="shared" si="669"/>
        <v>-</v>
      </c>
      <c r="P1003" s="9" t="str">
        <f t="shared" si="669"/>
        <v>-</v>
      </c>
      <c r="Q1003" s="9">
        <f t="shared" si="669"/>
        <v>4</v>
      </c>
      <c r="R1003" s="9" t="str">
        <f t="shared" si="669"/>
        <v>-</v>
      </c>
      <c r="S1003" s="9" t="str">
        <f t="shared" ref="S1003:BI1003" si="676">IF(S$979="ДА",S611,"-")</f>
        <v>-</v>
      </c>
      <c r="T1003" s="9">
        <f t="shared" si="676"/>
        <v>4</v>
      </c>
      <c r="U1003" s="9" t="str">
        <f t="shared" si="676"/>
        <v>-</v>
      </c>
      <c r="V1003" s="9" t="str">
        <f t="shared" si="676"/>
        <v>-</v>
      </c>
      <c r="W1003" s="9" t="str">
        <f t="shared" si="676"/>
        <v>-</v>
      </c>
      <c r="X1003" s="9" t="str">
        <f t="shared" si="676"/>
        <v>-</v>
      </c>
      <c r="Y1003" s="9" t="str">
        <f t="shared" si="676"/>
        <v>-</v>
      </c>
      <c r="Z1003" s="9">
        <f t="shared" si="676"/>
        <v>6</v>
      </c>
      <c r="AA1003" s="9" t="str">
        <f t="shared" si="676"/>
        <v>-</v>
      </c>
      <c r="AB1003" s="9" t="str">
        <f t="shared" si="676"/>
        <v>-</v>
      </c>
      <c r="AC1003" s="9" t="str">
        <f t="shared" si="676"/>
        <v>-</v>
      </c>
      <c r="AD1003" s="9" t="str">
        <f t="shared" si="676"/>
        <v>-</v>
      </c>
      <c r="AE1003" s="9" t="str">
        <f t="shared" si="676"/>
        <v>-</v>
      </c>
      <c r="AF1003" s="9" t="str">
        <f t="shared" si="676"/>
        <v>-</v>
      </c>
      <c r="AG1003" s="9">
        <f t="shared" si="676"/>
        <v>5</v>
      </c>
      <c r="AH1003" s="9" t="str">
        <f t="shared" si="676"/>
        <v>-</v>
      </c>
      <c r="AI1003" s="9">
        <f t="shared" si="676"/>
        <v>4</v>
      </c>
      <c r="AJ1003" s="9">
        <f t="shared" si="676"/>
        <v>4</v>
      </c>
      <c r="AK1003" s="9" t="str">
        <f t="shared" si="676"/>
        <v>-</v>
      </c>
      <c r="AL1003" s="9" t="str">
        <f t="shared" si="676"/>
        <v>-</v>
      </c>
      <c r="AM1003" s="9">
        <f t="shared" si="676"/>
        <v>6</v>
      </c>
      <c r="AN1003" s="9">
        <f t="shared" si="676"/>
        <v>4</v>
      </c>
      <c r="AO1003" s="9" t="str">
        <f t="shared" si="676"/>
        <v>-</v>
      </c>
      <c r="AP1003" s="9">
        <f t="shared" si="676"/>
        <v>4</v>
      </c>
      <c r="AQ1003" s="9" t="str">
        <f t="shared" si="676"/>
        <v>-</v>
      </c>
      <c r="AR1003" s="9" t="str">
        <f t="shared" si="676"/>
        <v>-</v>
      </c>
      <c r="AS1003" s="9" t="str">
        <f t="shared" si="676"/>
        <v>-</v>
      </c>
      <c r="AT1003" s="9" t="str">
        <f t="shared" si="676"/>
        <v>-</v>
      </c>
      <c r="AU1003" s="9" t="str">
        <f t="shared" si="676"/>
        <v>-</v>
      </c>
      <c r="AV1003" s="9" t="str">
        <f t="shared" si="676"/>
        <v>-</v>
      </c>
      <c r="AW1003" s="9" t="str">
        <f t="shared" si="676"/>
        <v>-</v>
      </c>
      <c r="AX1003" s="9" t="str">
        <f t="shared" si="676"/>
        <v>-</v>
      </c>
      <c r="AY1003" s="9" t="str">
        <f t="shared" si="676"/>
        <v>-</v>
      </c>
      <c r="AZ1003" s="9" t="str">
        <f t="shared" si="676"/>
        <v>-</v>
      </c>
      <c r="BA1003" s="9" t="str">
        <f t="shared" si="676"/>
        <v>-</v>
      </c>
      <c r="BB1003" s="9" t="str">
        <f t="shared" si="676"/>
        <v>-</v>
      </c>
      <c r="BC1003" s="9">
        <f t="shared" si="676"/>
        <v>8</v>
      </c>
      <c r="BD1003" s="9" t="str">
        <f t="shared" si="676"/>
        <v>-</v>
      </c>
      <c r="BE1003" s="9">
        <f t="shared" si="676"/>
        <v>4</v>
      </c>
      <c r="BF1003" s="9" t="str">
        <f t="shared" si="676"/>
        <v>-</v>
      </c>
      <c r="BG1003" s="9" t="str">
        <f t="shared" si="676"/>
        <v>-</v>
      </c>
      <c r="BH1003" s="9">
        <f t="shared" si="676"/>
        <v>4</v>
      </c>
      <c r="BI1003" s="9">
        <f t="shared" si="676"/>
        <v>6</v>
      </c>
      <c r="BJ1003" s="37">
        <f t="shared" si="636"/>
        <v>15</v>
      </c>
      <c r="BK1003" s="34">
        <f t="shared" si="637"/>
        <v>4.7333348340016759</v>
      </c>
      <c r="BL1003" s="9">
        <f t="shared" si="645"/>
        <v>134</v>
      </c>
      <c r="BN1003" s="38">
        <f t="shared" si="655"/>
        <v>22</v>
      </c>
      <c r="BO1003" s="34">
        <f t="shared" si="638"/>
        <v>4.7333348340016759</v>
      </c>
      <c r="BP1003" s="37">
        <f t="shared" si="646"/>
        <v>17</v>
      </c>
      <c r="BQ1003" s="37">
        <f t="shared" si="639"/>
        <v>15</v>
      </c>
      <c r="BR1003" s="36">
        <f t="shared" si="647"/>
        <v>9</v>
      </c>
      <c r="BS1003" s="36">
        <f t="shared" si="640"/>
        <v>2</v>
      </c>
      <c r="BT1003" s="121">
        <f t="shared" si="641"/>
        <v>1.4952380952380955</v>
      </c>
      <c r="BU1003">
        <f t="shared" si="648"/>
        <v>22</v>
      </c>
      <c r="BV1003" s="25" t="str">
        <f t="shared" si="649"/>
        <v>-</v>
      </c>
      <c r="BW1003" s="25">
        <f t="shared" si="650"/>
        <v>9</v>
      </c>
      <c r="BX1003" s="25" t="str">
        <f t="shared" si="651"/>
        <v>-</v>
      </c>
      <c r="BY1003" s="46">
        <f t="shared" si="652"/>
        <v>4.7333348340016759</v>
      </c>
    </row>
    <row r="1004" spans="1:77">
      <c r="A1004" s="38">
        <f t="shared" si="653"/>
        <v>23</v>
      </c>
      <c r="B1004" s="36">
        <f t="shared" si="642"/>
        <v>9</v>
      </c>
      <c r="C1004" s="36">
        <f t="shared" si="632"/>
        <v>3</v>
      </c>
      <c r="D1004" s="9">
        <f t="shared" ref="D1004:BI1010" si="677">IF(D$979="ДА",D612,"-")</f>
        <v>7</v>
      </c>
      <c r="E1004" s="9" t="str">
        <f t="shared" si="677"/>
        <v>-</v>
      </c>
      <c r="F1004" s="9" t="str">
        <f t="shared" si="677"/>
        <v>-</v>
      </c>
      <c r="G1004" s="9" t="str">
        <f t="shared" si="677"/>
        <v>-</v>
      </c>
      <c r="H1004" s="9" t="str">
        <f t="shared" si="677"/>
        <v>-</v>
      </c>
      <c r="I1004" s="9" t="str">
        <f t="shared" si="677"/>
        <v>-</v>
      </c>
      <c r="J1004" s="9" t="str">
        <f t="shared" si="677"/>
        <v>-</v>
      </c>
      <c r="K1004" s="9" t="str">
        <f t="shared" si="677"/>
        <v>-</v>
      </c>
      <c r="L1004" s="9" t="str">
        <f t="shared" si="677"/>
        <v>-</v>
      </c>
      <c r="M1004" s="9" t="str">
        <f t="shared" si="677"/>
        <v>-</v>
      </c>
      <c r="N1004" s="9" t="str">
        <f t="shared" si="677"/>
        <v>-</v>
      </c>
      <c r="O1004" s="9" t="str">
        <f t="shared" si="677"/>
        <v>-</v>
      </c>
      <c r="P1004" s="9" t="str">
        <f t="shared" si="677"/>
        <v>-</v>
      </c>
      <c r="Q1004" s="9">
        <f t="shared" si="677"/>
        <v>9</v>
      </c>
      <c r="R1004" s="9" t="str">
        <f t="shared" si="677"/>
        <v>-</v>
      </c>
      <c r="S1004" s="9" t="str">
        <f t="shared" si="677"/>
        <v>-</v>
      </c>
      <c r="T1004" s="9">
        <f t="shared" si="677"/>
        <v>4</v>
      </c>
      <c r="U1004" s="9" t="str">
        <f t="shared" si="677"/>
        <v>-</v>
      </c>
      <c r="V1004" s="9" t="str">
        <f t="shared" si="677"/>
        <v>-</v>
      </c>
      <c r="W1004" s="9" t="str">
        <f t="shared" si="677"/>
        <v>-</v>
      </c>
      <c r="X1004" s="9" t="str">
        <f t="shared" si="677"/>
        <v>-</v>
      </c>
      <c r="Y1004" s="9" t="str">
        <f t="shared" si="677"/>
        <v>-</v>
      </c>
      <c r="Z1004" s="9">
        <f t="shared" si="677"/>
        <v>7</v>
      </c>
      <c r="AA1004" s="9" t="str">
        <f t="shared" si="677"/>
        <v>-</v>
      </c>
      <c r="AB1004" s="9" t="str">
        <f t="shared" si="677"/>
        <v>-</v>
      </c>
      <c r="AC1004" s="9" t="str">
        <f t="shared" si="677"/>
        <v>-</v>
      </c>
      <c r="AD1004" s="9" t="str">
        <f t="shared" si="677"/>
        <v>-</v>
      </c>
      <c r="AE1004" s="9" t="str">
        <f t="shared" si="677"/>
        <v>-</v>
      </c>
      <c r="AF1004" s="9" t="str">
        <f t="shared" si="677"/>
        <v>-</v>
      </c>
      <c r="AG1004" s="9">
        <f t="shared" si="677"/>
        <v>4</v>
      </c>
      <c r="AH1004" s="9" t="str">
        <f t="shared" si="677"/>
        <v>-</v>
      </c>
      <c r="AI1004" s="9">
        <f t="shared" ref="AI1004:BA1004" si="678">IF(AI$979="ДА",AI612,"-")</f>
        <v>9</v>
      </c>
      <c r="AJ1004" s="9">
        <f t="shared" si="678"/>
        <v>4</v>
      </c>
      <c r="AK1004" s="9" t="str">
        <f t="shared" si="678"/>
        <v>-</v>
      </c>
      <c r="AL1004" s="9">
        <f t="shared" si="678"/>
        <v>5</v>
      </c>
      <c r="AM1004" s="9">
        <f t="shared" si="678"/>
        <v>7</v>
      </c>
      <c r="AN1004" s="9">
        <f t="shared" si="678"/>
        <v>3</v>
      </c>
      <c r="AO1004" s="9" t="str">
        <f t="shared" si="678"/>
        <v>-</v>
      </c>
      <c r="AP1004" s="9">
        <f t="shared" si="678"/>
        <v>6</v>
      </c>
      <c r="AQ1004" s="9" t="str">
        <f t="shared" si="678"/>
        <v>-</v>
      </c>
      <c r="AR1004" s="9" t="str">
        <f t="shared" si="678"/>
        <v>-</v>
      </c>
      <c r="AS1004" s="9" t="str">
        <f t="shared" si="678"/>
        <v>-</v>
      </c>
      <c r="AT1004" s="9" t="str">
        <f t="shared" si="678"/>
        <v>-</v>
      </c>
      <c r="AU1004" s="9" t="str">
        <f t="shared" si="678"/>
        <v>-</v>
      </c>
      <c r="AV1004" s="9" t="str">
        <f t="shared" si="678"/>
        <v>-</v>
      </c>
      <c r="AW1004" s="9" t="str">
        <f t="shared" si="678"/>
        <v>-</v>
      </c>
      <c r="AX1004" s="9" t="str">
        <f t="shared" si="678"/>
        <v>-</v>
      </c>
      <c r="AY1004" s="9" t="str">
        <f t="shared" si="678"/>
        <v>-</v>
      </c>
      <c r="AZ1004" s="9" t="str">
        <f t="shared" si="678"/>
        <v>-</v>
      </c>
      <c r="BA1004" s="9" t="str">
        <f t="shared" si="678"/>
        <v>-</v>
      </c>
      <c r="BB1004" s="9" t="str">
        <f t="shared" si="677"/>
        <v>-</v>
      </c>
      <c r="BC1004" s="9">
        <f t="shared" si="677"/>
        <v>5</v>
      </c>
      <c r="BD1004" s="9" t="str">
        <f t="shared" si="677"/>
        <v>-</v>
      </c>
      <c r="BE1004" s="9">
        <f t="shared" si="677"/>
        <v>5</v>
      </c>
      <c r="BF1004" s="9" t="str">
        <f t="shared" si="677"/>
        <v>-</v>
      </c>
      <c r="BG1004" s="9" t="str">
        <f t="shared" si="677"/>
        <v>-</v>
      </c>
      <c r="BH1004" s="9" t="str">
        <f t="shared" si="677"/>
        <v>-</v>
      </c>
      <c r="BI1004" s="9" t="str">
        <f t="shared" si="677"/>
        <v>-</v>
      </c>
      <c r="BJ1004" s="37">
        <f t="shared" si="636"/>
        <v>13</v>
      </c>
      <c r="BK1004" s="34">
        <f t="shared" si="637"/>
        <v>5.7692320695015296</v>
      </c>
      <c r="BL1004" s="9">
        <f t="shared" si="645"/>
        <v>98</v>
      </c>
      <c r="BN1004" s="38">
        <f t="shared" si="655"/>
        <v>23</v>
      </c>
      <c r="BO1004" s="34">
        <f t="shared" si="638"/>
        <v>5.7692320695015296</v>
      </c>
      <c r="BP1004" s="37">
        <f t="shared" si="646"/>
        <v>18</v>
      </c>
      <c r="BQ1004" s="37">
        <f t="shared" si="639"/>
        <v>13</v>
      </c>
      <c r="BR1004" s="36">
        <f t="shared" si="647"/>
        <v>9</v>
      </c>
      <c r="BS1004" s="36">
        <f t="shared" si="640"/>
        <v>3</v>
      </c>
      <c r="BT1004" s="121">
        <f t="shared" si="641"/>
        <v>3.6923076923076934</v>
      </c>
      <c r="BU1004">
        <f t="shared" si="648"/>
        <v>23</v>
      </c>
      <c r="BV1004" s="25" t="str">
        <f t="shared" si="649"/>
        <v>-</v>
      </c>
      <c r="BW1004" s="25" t="str">
        <f t="shared" si="650"/>
        <v>-</v>
      </c>
      <c r="BX1004" s="25">
        <f t="shared" si="651"/>
        <v>9</v>
      </c>
      <c r="BY1004" s="46">
        <f t="shared" si="652"/>
        <v>5.7692320695015296</v>
      </c>
    </row>
    <row r="1005" spans="1:77">
      <c r="A1005" s="38">
        <f t="shared" si="653"/>
        <v>24</v>
      </c>
      <c r="B1005" s="36">
        <f t="shared" si="642"/>
        <v>11</v>
      </c>
      <c r="C1005" s="36">
        <f t="shared" si="632"/>
        <v>1</v>
      </c>
      <c r="D1005" s="9">
        <f t="shared" si="677"/>
        <v>9</v>
      </c>
      <c r="E1005" s="9" t="str">
        <f t="shared" si="677"/>
        <v>-</v>
      </c>
      <c r="F1005" s="9" t="str">
        <f t="shared" si="677"/>
        <v>-</v>
      </c>
      <c r="G1005" s="9" t="str">
        <f t="shared" si="677"/>
        <v>-</v>
      </c>
      <c r="H1005" s="9" t="str">
        <f t="shared" si="677"/>
        <v>-</v>
      </c>
      <c r="I1005" s="9" t="str">
        <f t="shared" si="677"/>
        <v>-</v>
      </c>
      <c r="J1005" s="9" t="str">
        <f t="shared" si="677"/>
        <v>-</v>
      </c>
      <c r="K1005" s="9" t="str">
        <f t="shared" si="677"/>
        <v>-</v>
      </c>
      <c r="L1005" s="9" t="str">
        <f t="shared" si="677"/>
        <v>-</v>
      </c>
      <c r="M1005" s="9" t="str">
        <f t="shared" si="677"/>
        <v>-</v>
      </c>
      <c r="N1005" s="9" t="str">
        <f t="shared" si="677"/>
        <v>-</v>
      </c>
      <c r="O1005" s="9" t="str">
        <f t="shared" si="677"/>
        <v>-</v>
      </c>
      <c r="P1005" s="9" t="str">
        <f t="shared" si="677"/>
        <v>-</v>
      </c>
      <c r="Q1005" s="9">
        <f t="shared" si="677"/>
        <v>9</v>
      </c>
      <c r="R1005" s="9" t="str">
        <f t="shared" si="677"/>
        <v>-</v>
      </c>
      <c r="S1005" s="9" t="str">
        <f t="shared" si="677"/>
        <v>-</v>
      </c>
      <c r="T1005" s="9">
        <f t="shared" si="677"/>
        <v>8</v>
      </c>
      <c r="U1005" s="9" t="str">
        <f t="shared" si="677"/>
        <v>-</v>
      </c>
      <c r="V1005" s="9" t="str">
        <f t="shared" si="677"/>
        <v>-</v>
      </c>
      <c r="W1005" s="9" t="str">
        <f t="shared" si="677"/>
        <v>-</v>
      </c>
      <c r="X1005" s="9" t="str">
        <f t="shared" si="677"/>
        <v>-</v>
      </c>
      <c r="Y1005" s="9" t="str">
        <f t="shared" si="677"/>
        <v>-</v>
      </c>
      <c r="Z1005" s="9">
        <f t="shared" si="677"/>
        <v>10</v>
      </c>
      <c r="AA1005" s="9" t="str">
        <f t="shared" si="677"/>
        <v>-</v>
      </c>
      <c r="AB1005" s="9">
        <f t="shared" si="677"/>
        <v>9</v>
      </c>
      <c r="AC1005" s="9" t="str">
        <f t="shared" si="677"/>
        <v>-</v>
      </c>
      <c r="AD1005" s="9" t="str">
        <f t="shared" si="677"/>
        <v>-</v>
      </c>
      <c r="AE1005" s="9" t="str">
        <f t="shared" si="677"/>
        <v>-</v>
      </c>
      <c r="AF1005" s="9" t="str">
        <f t="shared" si="677"/>
        <v>-</v>
      </c>
      <c r="AG1005" s="9">
        <f t="shared" si="677"/>
        <v>8</v>
      </c>
      <c r="AH1005" s="9" t="str">
        <f t="shared" si="677"/>
        <v>-</v>
      </c>
      <c r="AI1005" s="9">
        <f t="shared" ref="AI1005:BA1005" si="679">IF(AI$979="ДА",AI613,"-")</f>
        <v>7</v>
      </c>
      <c r="AJ1005" s="9">
        <f t="shared" si="679"/>
        <v>9</v>
      </c>
      <c r="AK1005" s="9" t="str">
        <f t="shared" si="679"/>
        <v>-</v>
      </c>
      <c r="AL1005" s="9">
        <f t="shared" si="679"/>
        <v>8</v>
      </c>
      <c r="AM1005" s="9">
        <f t="shared" si="679"/>
        <v>8</v>
      </c>
      <c r="AN1005" s="9">
        <f t="shared" si="679"/>
        <v>6</v>
      </c>
      <c r="AO1005" s="9" t="str">
        <f t="shared" si="679"/>
        <v>-</v>
      </c>
      <c r="AP1005" s="9">
        <f t="shared" si="679"/>
        <v>7</v>
      </c>
      <c r="AQ1005" s="9" t="str">
        <f t="shared" si="679"/>
        <v>-</v>
      </c>
      <c r="AR1005" s="9" t="str">
        <f t="shared" si="679"/>
        <v>-</v>
      </c>
      <c r="AS1005" s="9" t="str">
        <f t="shared" si="679"/>
        <v>-</v>
      </c>
      <c r="AT1005" s="9" t="str">
        <f t="shared" si="679"/>
        <v>-</v>
      </c>
      <c r="AU1005" s="9" t="str">
        <f t="shared" si="679"/>
        <v>-</v>
      </c>
      <c r="AV1005" s="9" t="str">
        <f t="shared" si="679"/>
        <v>-</v>
      </c>
      <c r="AW1005" s="9">
        <f t="shared" si="679"/>
        <v>6</v>
      </c>
      <c r="AX1005" s="9" t="str">
        <f t="shared" si="679"/>
        <v>-</v>
      </c>
      <c r="AY1005" s="9" t="str">
        <f t="shared" si="679"/>
        <v>-</v>
      </c>
      <c r="AZ1005" s="9" t="str">
        <f t="shared" si="679"/>
        <v>-</v>
      </c>
      <c r="BA1005" s="9" t="str">
        <f t="shared" si="679"/>
        <v>-</v>
      </c>
      <c r="BB1005" s="9" t="str">
        <f t="shared" si="677"/>
        <v>-</v>
      </c>
      <c r="BC1005" s="9">
        <f t="shared" si="677"/>
        <v>6</v>
      </c>
      <c r="BD1005" s="9" t="str">
        <f t="shared" si="677"/>
        <v>-</v>
      </c>
      <c r="BE1005" s="9">
        <f t="shared" si="677"/>
        <v>11</v>
      </c>
      <c r="BF1005" s="9" t="str">
        <f t="shared" si="677"/>
        <v>-</v>
      </c>
      <c r="BG1005" s="9" t="str">
        <f t="shared" si="677"/>
        <v>-</v>
      </c>
      <c r="BH1005" s="9" t="str">
        <f t="shared" si="677"/>
        <v>-</v>
      </c>
      <c r="BI1005" s="9">
        <f t="shared" si="677"/>
        <v>9</v>
      </c>
      <c r="BJ1005" s="37">
        <f t="shared" si="636"/>
        <v>16</v>
      </c>
      <c r="BK1005" s="34">
        <f t="shared" si="637"/>
        <v>8.125001600472217</v>
      </c>
      <c r="BL1005" s="9">
        <f t="shared" si="645"/>
        <v>13</v>
      </c>
      <c r="BN1005" s="38">
        <f t="shared" si="655"/>
        <v>24</v>
      </c>
      <c r="BO1005" s="34">
        <f t="shared" si="638"/>
        <v>8.125001600472217</v>
      </c>
      <c r="BP1005" s="37">
        <f t="shared" si="646"/>
        <v>24</v>
      </c>
      <c r="BQ1005" s="37">
        <f t="shared" si="639"/>
        <v>16</v>
      </c>
      <c r="BR1005" s="36">
        <f t="shared" si="647"/>
        <v>11</v>
      </c>
      <c r="BS1005" s="36">
        <f t="shared" si="640"/>
        <v>1</v>
      </c>
      <c r="BT1005" s="121">
        <f t="shared" si="641"/>
        <v>2.1166666666666667</v>
      </c>
      <c r="BU1005">
        <f t="shared" si="648"/>
        <v>24</v>
      </c>
      <c r="BV1005" s="25">
        <f t="shared" si="649"/>
        <v>11</v>
      </c>
      <c r="BW1005" s="25" t="str">
        <f t="shared" si="650"/>
        <v>-</v>
      </c>
      <c r="BX1005" s="25" t="str">
        <f t="shared" si="651"/>
        <v>-</v>
      </c>
      <c r="BY1005" s="46">
        <f t="shared" si="652"/>
        <v>8.125001600472217</v>
      </c>
    </row>
    <row r="1006" spans="1:77">
      <c r="A1006" s="38">
        <f t="shared" si="653"/>
        <v>25</v>
      </c>
      <c r="B1006" s="36">
        <f t="shared" si="642"/>
        <v>11</v>
      </c>
      <c r="C1006" s="36">
        <f t="shared" si="632"/>
        <v>2</v>
      </c>
      <c r="D1006" s="9">
        <f t="shared" si="677"/>
        <v>5</v>
      </c>
      <c r="E1006" s="9" t="str">
        <f t="shared" si="677"/>
        <v>-</v>
      </c>
      <c r="F1006" s="9" t="str">
        <f t="shared" si="677"/>
        <v>-</v>
      </c>
      <c r="G1006" s="9" t="str">
        <f t="shared" si="677"/>
        <v>-</v>
      </c>
      <c r="H1006" s="9" t="str">
        <f t="shared" si="677"/>
        <v>-</v>
      </c>
      <c r="I1006" s="9" t="str">
        <f t="shared" si="677"/>
        <v>-</v>
      </c>
      <c r="J1006" s="9" t="str">
        <f t="shared" si="677"/>
        <v>-</v>
      </c>
      <c r="K1006" s="9" t="str">
        <f t="shared" si="677"/>
        <v>-</v>
      </c>
      <c r="L1006" s="9" t="str">
        <f t="shared" si="677"/>
        <v>-</v>
      </c>
      <c r="M1006" s="9" t="str">
        <f t="shared" si="677"/>
        <v>-</v>
      </c>
      <c r="N1006" s="9" t="str">
        <f t="shared" si="677"/>
        <v>-</v>
      </c>
      <c r="O1006" s="9" t="str">
        <f t="shared" si="677"/>
        <v>-</v>
      </c>
      <c r="P1006" s="9" t="str">
        <f t="shared" si="677"/>
        <v>-</v>
      </c>
      <c r="Q1006" s="9">
        <f t="shared" si="677"/>
        <v>9</v>
      </c>
      <c r="R1006" s="9" t="str">
        <f t="shared" si="677"/>
        <v>-</v>
      </c>
      <c r="S1006" s="9" t="str">
        <f t="shared" si="677"/>
        <v>-</v>
      </c>
      <c r="T1006" s="9">
        <f t="shared" si="677"/>
        <v>4</v>
      </c>
      <c r="U1006" s="9" t="str">
        <f t="shared" si="677"/>
        <v>-</v>
      </c>
      <c r="V1006" s="9" t="str">
        <f t="shared" si="677"/>
        <v>-</v>
      </c>
      <c r="W1006" s="9" t="str">
        <f t="shared" si="677"/>
        <v>-</v>
      </c>
      <c r="X1006" s="9" t="str">
        <f t="shared" si="677"/>
        <v>-</v>
      </c>
      <c r="Y1006" s="9" t="str">
        <f t="shared" si="677"/>
        <v>-</v>
      </c>
      <c r="Z1006" s="9">
        <f t="shared" si="677"/>
        <v>8</v>
      </c>
      <c r="AA1006" s="9" t="str">
        <f t="shared" si="677"/>
        <v>-</v>
      </c>
      <c r="AB1006" s="9" t="str">
        <f t="shared" si="677"/>
        <v>-</v>
      </c>
      <c r="AC1006" s="9" t="str">
        <f t="shared" si="677"/>
        <v>-</v>
      </c>
      <c r="AD1006" s="9" t="str">
        <f t="shared" si="677"/>
        <v>-</v>
      </c>
      <c r="AE1006" s="9" t="str">
        <f t="shared" si="677"/>
        <v>-</v>
      </c>
      <c r="AF1006" s="9" t="str">
        <f t="shared" si="677"/>
        <v>-</v>
      </c>
      <c r="AG1006" s="9">
        <f t="shared" si="677"/>
        <v>7</v>
      </c>
      <c r="AH1006" s="9" t="str">
        <f t="shared" si="677"/>
        <v>-</v>
      </c>
      <c r="AI1006" s="9">
        <f t="shared" ref="AI1006:BA1006" si="680">IF(AI$979="ДА",AI614,"-")</f>
        <v>9</v>
      </c>
      <c r="AJ1006" s="9">
        <f t="shared" si="680"/>
        <v>4</v>
      </c>
      <c r="AK1006" s="9" t="str">
        <f t="shared" si="680"/>
        <v>-</v>
      </c>
      <c r="AL1006" s="9" t="str">
        <f t="shared" si="680"/>
        <v>-</v>
      </c>
      <c r="AM1006" s="9">
        <f t="shared" si="680"/>
        <v>4</v>
      </c>
      <c r="AN1006" s="9">
        <f t="shared" si="680"/>
        <v>3</v>
      </c>
      <c r="AO1006" s="9" t="str">
        <f t="shared" si="680"/>
        <v>-</v>
      </c>
      <c r="AP1006" s="9">
        <f t="shared" si="680"/>
        <v>6</v>
      </c>
      <c r="AQ1006" s="9" t="str">
        <f t="shared" si="680"/>
        <v>-</v>
      </c>
      <c r="AR1006" s="9" t="str">
        <f t="shared" si="680"/>
        <v>-</v>
      </c>
      <c r="AS1006" s="9" t="str">
        <f t="shared" si="680"/>
        <v>-</v>
      </c>
      <c r="AT1006" s="9" t="str">
        <f t="shared" si="680"/>
        <v>-</v>
      </c>
      <c r="AU1006" s="9" t="str">
        <f t="shared" si="680"/>
        <v>-</v>
      </c>
      <c r="AV1006" s="9" t="str">
        <f t="shared" si="680"/>
        <v>-</v>
      </c>
      <c r="AW1006" s="9" t="str">
        <f t="shared" si="680"/>
        <v>-</v>
      </c>
      <c r="AX1006" s="9" t="str">
        <f t="shared" si="680"/>
        <v>-</v>
      </c>
      <c r="AY1006" s="9" t="str">
        <f t="shared" si="680"/>
        <v>-</v>
      </c>
      <c r="AZ1006" s="9" t="str">
        <f t="shared" si="680"/>
        <v>-</v>
      </c>
      <c r="BA1006" s="9" t="str">
        <f t="shared" si="680"/>
        <v>-</v>
      </c>
      <c r="BB1006" s="9" t="str">
        <f t="shared" si="677"/>
        <v>-</v>
      </c>
      <c r="BC1006" s="9">
        <f t="shared" si="677"/>
        <v>4</v>
      </c>
      <c r="BD1006" s="9" t="str">
        <f t="shared" si="677"/>
        <v>-</v>
      </c>
      <c r="BE1006" s="9">
        <f t="shared" si="677"/>
        <v>6</v>
      </c>
      <c r="BF1006" s="9">
        <f t="shared" si="677"/>
        <v>6</v>
      </c>
      <c r="BG1006" s="9" t="str">
        <f t="shared" si="677"/>
        <v>-</v>
      </c>
      <c r="BH1006" s="9" t="str">
        <f t="shared" si="677"/>
        <v>-</v>
      </c>
      <c r="BI1006" s="9" t="str">
        <f t="shared" si="677"/>
        <v>-</v>
      </c>
      <c r="BJ1006" s="37">
        <f t="shared" si="636"/>
        <v>13</v>
      </c>
      <c r="BK1006" s="34">
        <f t="shared" si="637"/>
        <v>5.7692320694791155</v>
      </c>
      <c r="BL1006" s="9">
        <f t="shared" si="645"/>
        <v>99</v>
      </c>
      <c r="BN1006" s="38">
        <f t="shared" si="655"/>
        <v>25</v>
      </c>
      <c r="BO1006" s="34">
        <f t="shared" si="638"/>
        <v>5.7692320694791155</v>
      </c>
      <c r="BP1006" s="37">
        <f t="shared" si="646"/>
        <v>17</v>
      </c>
      <c r="BQ1006" s="37">
        <f t="shared" si="639"/>
        <v>13</v>
      </c>
      <c r="BR1006" s="36">
        <f t="shared" si="647"/>
        <v>11</v>
      </c>
      <c r="BS1006" s="36">
        <f t="shared" si="640"/>
        <v>2</v>
      </c>
      <c r="BT1006" s="121">
        <f t="shared" si="641"/>
        <v>4.0256410256410264</v>
      </c>
      <c r="BU1006">
        <f t="shared" si="648"/>
        <v>25</v>
      </c>
      <c r="BV1006" s="25" t="str">
        <f t="shared" si="649"/>
        <v>-</v>
      </c>
      <c r="BW1006" s="25">
        <f t="shared" si="650"/>
        <v>11</v>
      </c>
      <c r="BX1006" s="25" t="str">
        <f t="shared" si="651"/>
        <v>-</v>
      </c>
      <c r="BY1006" s="46">
        <f t="shared" si="652"/>
        <v>5.7692320694791155</v>
      </c>
    </row>
    <row r="1007" spans="1:77">
      <c r="A1007" s="38">
        <f t="shared" si="653"/>
        <v>26</v>
      </c>
      <c r="B1007" s="36">
        <f t="shared" si="642"/>
        <v>11</v>
      </c>
      <c r="C1007" s="36">
        <f t="shared" si="632"/>
        <v>3</v>
      </c>
      <c r="D1007" s="9">
        <f t="shared" si="677"/>
        <v>6</v>
      </c>
      <c r="E1007" s="9" t="str">
        <f t="shared" si="677"/>
        <v>-</v>
      </c>
      <c r="F1007" s="9">
        <f t="shared" si="677"/>
        <v>7</v>
      </c>
      <c r="G1007" s="9" t="str">
        <f t="shared" si="677"/>
        <v>-</v>
      </c>
      <c r="H1007" s="9" t="str">
        <f t="shared" si="677"/>
        <v>-</v>
      </c>
      <c r="I1007" s="9" t="str">
        <f t="shared" si="677"/>
        <v>-</v>
      </c>
      <c r="J1007" s="9" t="str">
        <f t="shared" si="677"/>
        <v>-</v>
      </c>
      <c r="K1007" s="9" t="str">
        <f t="shared" si="677"/>
        <v>-</v>
      </c>
      <c r="L1007" s="9" t="str">
        <f t="shared" si="677"/>
        <v>-</v>
      </c>
      <c r="M1007" s="9" t="str">
        <f t="shared" si="677"/>
        <v>-</v>
      </c>
      <c r="N1007" s="9" t="str">
        <f t="shared" si="677"/>
        <v>-</v>
      </c>
      <c r="O1007" s="9" t="str">
        <f t="shared" si="677"/>
        <v>-</v>
      </c>
      <c r="P1007" s="9" t="str">
        <f t="shared" si="677"/>
        <v>-</v>
      </c>
      <c r="Q1007" s="9">
        <f t="shared" si="677"/>
        <v>9</v>
      </c>
      <c r="R1007" s="9" t="str">
        <f t="shared" si="677"/>
        <v>-</v>
      </c>
      <c r="S1007" s="9" t="str">
        <f t="shared" si="677"/>
        <v>-</v>
      </c>
      <c r="T1007" s="9">
        <f t="shared" si="677"/>
        <v>7</v>
      </c>
      <c r="U1007" s="9" t="str">
        <f t="shared" si="677"/>
        <v>-</v>
      </c>
      <c r="V1007" s="9" t="str">
        <f t="shared" si="677"/>
        <v>-</v>
      </c>
      <c r="W1007" s="9" t="str">
        <f t="shared" si="677"/>
        <v>-</v>
      </c>
      <c r="X1007" s="9" t="str">
        <f t="shared" si="677"/>
        <v>-</v>
      </c>
      <c r="Y1007" s="9" t="str">
        <f t="shared" si="677"/>
        <v>-</v>
      </c>
      <c r="Z1007" s="9">
        <f t="shared" si="677"/>
        <v>10</v>
      </c>
      <c r="AA1007" s="9" t="str">
        <f t="shared" si="677"/>
        <v>-</v>
      </c>
      <c r="AB1007" s="9">
        <f t="shared" si="677"/>
        <v>7</v>
      </c>
      <c r="AC1007" s="9" t="str">
        <f t="shared" si="677"/>
        <v>-</v>
      </c>
      <c r="AD1007" s="9" t="str">
        <f t="shared" si="677"/>
        <v>-</v>
      </c>
      <c r="AE1007" s="9" t="str">
        <f t="shared" si="677"/>
        <v>-</v>
      </c>
      <c r="AF1007" s="9" t="str">
        <f t="shared" si="677"/>
        <v>-</v>
      </c>
      <c r="AG1007" s="9">
        <f t="shared" si="677"/>
        <v>6</v>
      </c>
      <c r="AH1007" s="9" t="str">
        <f t="shared" si="677"/>
        <v>-</v>
      </c>
      <c r="AI1007" s="9" t="str">
        <f t="shared" ref="AI1007:BA1007" si="681">IF(AI$979="ДА",AI615,"-")</f>
        <v>-</v>
      </c>
      <c r="AJ1007" s="9">
        <f t="shared" si="681"/>
        <v>6</v>
      </c>
      <c r="AK1007" s="9" t="str">
        <f t="shared" si="681"/>
        <v>-</v>
      </c>
      <c r="AL1007" s="9">
        <f t="shared" si="681"/>
        <v>6</v>
      </c>
      <c r="AM1007" s="9">
        <f t="shared" si="681"/>
        <v>7</v>
      </c>
      <c r="AN1007" s="9">
        <f t="shared" si="681"/>
        <v>5</v>
      </c>
      <c r="AO1007" s="9" t="str">
        <f t="shared" si="681"/>
        <v>-</v>
      </c>
      <c r="AP1007" s="9">
        <f t="shared" si="681"/>
        <v>7</v>
      </c>
      <c r="AQ1007" s="9" t="str">
        <f t="shared" si="681"/>
        <v>-</v>
      </c>
      <c r="AR1007" s="9" t="str">
        <f t="shared" si="681"/>
        <v>-</v>
      </c>
      <c r="AS1007" s="9" t="str">
        <f t="shared" si="681"/>
        <v>-</v>
      </c>
      <c r="AT1007" s="9" t="str">
        <f t="shared" si="681"/>
        <v>-</v>
      </c>
      <c r="AU1007" s="9" t="str">
        <f t="shared" si="681"/>
        <v>-</v>
      </c>
      <c r="AV1007" s="9" t="str">
        <f t="shared" si="681"/>
        <v>-</v>
      </c>
      <c r="AW1007" s="9">
        <f t="shared" si="681"/>
        <v>6</v>
      </c>
      <c r="AX1007" s="9" t="str">
        <f t="shared" si="681"/>
        <v>-</v>
      </c>
      <c r="AY1007" s="9" t="str">
        <f t="shared" si="681"/>
        <v>-</v>
      </c>
      <c r="AZ1007" s="9" t="str">
        <f t="shared" si="681"/>
        <v>-</v>
      </c>
      <c r="BA1007" s="9" t="str">
        <f t="shared" si="681"/>
        <v>-</v>
      </c>
      <c r="BB1007" s="9" t="str">
        <f t="shared" si="677"/>
        <v>-</v>
      </c>
      <c r="BC1007" s="9">
        <f t="shared" si="677"/>
        <v>4</v>
      </c>
      <c r="BD1007" s="9" t="str">
        <f t="shared" si="677"/>
        <v>-</v>
      </c>
      <c r="BE1007" s="9">
        <f t="shared" si="677"/>
        <v>7</v>
      </c>
      <c r="BF1007" s="9" t="str">
        <f t="shared" si="677"/>
        <v>-</v>
      </c>
      <c r="BG1007" s="9" t="str">
        <f t="shared" si="677"/>
        <v>-</v>
      </c>
      <c r="BH1007" s="9" t="str">
        <f t="shared" si="677"/>
        <v>-</v>
      </c>
      <c r="BI1007" s="9">
        <f t="shared" si="677"/>
        <v>7</v>
      </c>
      <c r="BJ1007" s="37">
        <f t="shared" si="636"/>
        <v>16</v>
      </c>
      <c r="BK1007" s="34">
        <f t="shared" si="637"/>
        <v>6.6875016005092949</v>
      </c>
      <c r="BL1007" s="9">
        <f t="shared" si="645"/>
        <v>57</v>
      </c>
      <c r="BN1007" s="38">
        <f t="shared" si="655"/>
        <v>26</v>
      </c>
      <c r="BO1007" s="34">
        <f t="shared" si="638"/>
        <v>6.6875016005092949</v>
      </c>
      <c r="BP1007" s="37">
        <f t="shared" si="646"/>
        <v>19</v>
      </c>
      <c r="BQ1007" s="37">
        <f t="shared" si="639"/>
        <v>16</v>
      </c>
      <c r="BR1007" s="36">
        <f t="shared" si="647"/>
        <v>11</v>
      </c>
      <c r="BS1007" s="36">
        <f t="shared" si="640"/>
        <v>3</v>
      </c>
      <c r="BT1007" s="121">
        <f t="shared" si="641"/>
        <v>1.9624999999999999</v>
      </c>
      <c r="BU1007">
        <f t="shared" si="648"/>
        <v>26</v>
      </c>
      <c r="BV1007" s="25" t="str">
        <f t="shared" si="649"/>
        <v>-</v>
      </c>
      <c r="BW1007" s="25" t="str">
        <f t="shared" si="650"/>
        <v>-</v>
      </c>
      <c r="BX1007" s="25">
        <f t="shared" si="651"/>
        <v>11</v>
      </c>
      <c r="BY1007" s="46">
        <f t="shared" si="652"/>
        <v>6.6875016005092949</v>
      </c>
    </row>
    <row r="1008" spans="1:77">
      <c r="A1008" s="38">
        <f t="shared" si="653"/>
        <v>27</v>
      </c>
      <c r="B1008" s="36">
        <f t="shared" si="642"/>
        <v>12</v>
      </c>
      <c r="C1008" s="36">
        <f t="shared" si="632"/>
        <v>1</v>
      </c>
      <c r="D1008" s="9">
        <f t="shared" si="677"/>
        <v>11</v>
      </c>
      <c r="E1008" s="9" t="str">
        <f t="shared" si="677"/>
        <v>-</v>
      </c>
      <c r="F1008" s="9" t="str">
        <f t="shared" si="677"/>
        <v>-</v>
      </c>
      <c r="G1008" s="9" t="str">
        <f t="shared" si="677"/>
        <v>-</v>
      </c>
      <c r="H1008" s="9" t="str">
        <f t="shared" si="677"/>
        <v>-</v>
      </c>
      <c r="I1008" s="9" t="str">
        <f t="shared" si="677"/>
        <v>-</v>
      </c>
      <c r="J1008" s="9" t="str">
        <f t="shared" si="677"/>
        <v>-</v>
      </c>
      <c r="K1008" s="9" t="str">
        <f t="shared" si="677"/>
        <v>-</v>
      </c>
      <c r="L1008" s="9" t="str">
        <f t="shared" si="677"/>
        <v>-</v>
      </c>
      <c r="M1008" s="9" t="str">
        <f t="shared" si="677"/>
        <v>-</v>
      </c>
      <c r="N1008" s="9" t="str">
        <f t="shared" si="677"/>
        <v>-</v>
      </c>
      <c r="O1008" s="9" t="str">
        <f t="shared" si="677"/>
        <v>-</v>
      </c>
      <c r="P1008" s="9" t="str">
        <f t="shared" si="677"/>
        <v>-</v>
      </c>
      <c r="Q1008" s="9">
        <f t="shared" si="677"/>
        <v>9</v>
      </c>
      <c r="R1008" s="9" t="str">
        <f t="shared" si="677"/>
        <v>-</v>
      </c>
      <c r="S1008" s="9" t="str">
        <f t="shared" si="677"/>
        <v>-</v>
      </c>
      <c r="T1008" s="9">
        <f t="shared" si="677"/>
        <v>12</v>
      </c>
      <c r="U1008" s="9" t="str">
        <f t="shared" si="677"/>
        <v>-</v>
      </c>
      <c r="V1008" s="9" t="str">
        <f t="shared" si="677"/>
        <v>-</v>
      </c>
      <c r="W1008" s="9" t="str">
        <f t="shared" si="677"/>
        <v>-</v>
      </c>
      <c r="X1008" s="9" t="str">
        <f t="shared" si="677"/>
        <v>-</v>
      </c>
      <c r="Y1008" s="9" t="str">
        <f t="shared" si="677"/>
        <v>-</v>
      </c>
      <c r="Z1008" s="9">
        <f t="shared" si="677"/>
        <v>11</v>
      </c>
      <c r="AA1008" s="9" t="str">
        <f t="shared" si="677"/>
        <v>-</v>
      </c>
      <c r="AB1008" s="9">
        <f t="shared" si="677"/>
        <v>9</v>
      </c>
      <c r="AC1008" s="9" t="str">
        <f t="shared" si="677"/>
        <v>-</v>
      </c>
      <c r="AD1008" s="9" t="str">
        <f t="shared" si="677"/>
        <v>-</v>
      </c>
      <c r="AE1008" s="9" t="str">
        <f t="shared" si="677"/>
        <v>-</v>
      </c>
      <c r="AF1008" s="9" t="str">
        <f t="shared" si="677"/>
        <v>-</v>
      </c>
      <c r="AG1008" s="9">
        <f t="shared" si="677"/>
        <v>5</v>
      </c>
      <c r="AH1008" s="9" t="str">
        <f t="shared" si="677"/>
        <v>-</v>
      </c>
      <c r="AI1008" s="9">
        <f t="shared" ref="AI1008:BA1008" si="682">IF(AI$979="ДА",AI616,"-")</f>
        <v>7</v>
      </c>
      <c r="AJ1008" s="9">
        <f t="shared" si="682"/>
        <v>11</v>
      </c>
      <c r="AK1008" s="9" t="str">
        <f t="shared" si="682"/>
        <v>-</v>
      </c>
      <c r="AL1008" s="9">
        <f t="shared" si="682"/>
        <v>5</v>
      </c>
      <c r="AM1008" s="9">
        <f t="shared" si="682"/>
        <v>6</v>
      </c>
      <c r="AN1008" s="9">
        <f t="shared" si="682"/>
        <v>6</v>
      </c>
      <c r="AO1008" s="9" t="str">
        <f t="shared" si="682"/>
        <v>-</v>
      </c>
      <c r="AP1008" s="9">
        <f t="shared" si="682"/>
        <v>10</v>
      </c>
      <c r="AQ1008" s="9" t="str">
        <f t="shared" si="682"/>
        <v>-</v>
      </c>
      <c r="AR1008" s="9" t="str">
        <f t="shared" si="682"/>
        <v>-</v>
      </c>
      <c r="AS1008" s="9" t="str">
        <f t="shared" si="682"/>
        <v>-</v>
      </c>
      <c r="AT1008" s="9" t="str">
        <f t="shared" si="682"/>
        <v>-</v>
      </c>
      <c r="AU1008" s="9" t="str">
        <f t="shared" si="682"/>
        <v>-</v>
      </c>
      <c r="AV1008" s="9" t="str">
        <f t="shared" si="682"/>
        <v>-</v>
      </c>
      <c r="AW1008" s="9">
        <f t="shared" si="682"/>
        <v>7</v>
      </c>
      <c r="AX1008" s="9" t="str">
        <f t="shared" si="682"/>
        <v>-</v>
      </c>
      <c r="AY1008" s="9" t="str">
        <f t="shared" si="682"/>
        <v>-</v>
      </c>
      <c r="AZ1008" s="9" t="str">
        <f t="shared" si="682"/>
        <v>-</v>
      </c>
      <c r="BA1008" s="9" t="str">
        <f t="shared" si="682"/>
        <v>-</v>
      </c>
      <c r="BB1008" s="9" t="str">
        <f t="shared" si="677"/>
        <v>-</v>
      </c>
      <c r="BC1008" s="9">
        <f t="shared" si="677"/>
        <v>5</v>
      </c>
      <c r="BD1008" s="9" t="str">
        <f t="shared" si="677"/>
        <v>-</v>
      </c>
      <c r="BE1008" s="9">
        <f t="shared" si="677"/>
        <v>12</v>
      </c>
      <c r="BF1008" s="9">
        <f t="shared" si="677"/>
        <v>9</v>
      </c>
      <c r="BG1008" s="9" t="str">
        <f t="shared" si="677"/>
        <v>-</v>
      </c>
      <c r="BH1008" s="9">
        <f t="shared" si="677"/>
        <v>7</v>
      </c>
      <c r="BI1008" s="9">
        <f t="shared" si="677"/>
        <v>9</v>
      </c>
      <c r="BJ1008" s="37">
        <f t="shared" si="636"/>
        <v>18</v>
      </c>
      <c r="BK1008" s="34">
        <f t="shared" si="637"/>
        <v>8.3888906890550761</v>
      </c>
      <c r="BL1008" s="9">
        <f t="shared" si="645"/>
        <v>6</v>
      </c>
      <c r="BN1008" s="38">
        <f t="shared" si="655"/>
        <v>27</v>
      </c>
      <c r="BO1008" s="34">
        <f t="shared" si="638"/>
        <v>8.3888906890550761</v>
      </c>
      <c r="BP1008" s="37">
        <f t="shared" si="646"/>
        <v>26</v>
      </c>
      <c r="BQ1008" s="37">
        <f t="shared" si="639"/>
        <v>18</v>
      </c>
      <c r="BR1008" s="36">
        <f t="shared" si="647"/>
        <v>12</v>
      </c>
      <c r="BS1008" s="36">
        <f t="shared" si="640"/>
        <v>1</v>
      </c>
      <c r="BT1008" s="121">
        <f t="shared" si="641"/>
        <v>6.0163398692810484</v>
      </c>
      <c r="BU1008">
        <f t="shared" si="648"/>
        <v>27</v>
      </c>
      <c r="BV1008" s="25">
        <f t="shared" si="649"/>
        <v>12</v>
      </c>
      <c r="BW1008" s="25" t="str">
        <f t="shared" si="650"/>
        <v>-</v>
      </c>
      <c r="BX1008" s="25" t="str">
        <f t="shared" si="651"/>
        <v>-</v>
      </c>
      <c r="BY1008" s="46">
        <f t="shared" si="652"/>
        <v>8.3888906890550761</v>
      </c>
    </row>
    <row r="1009" spans="1:77">
      <c r="A1009" s="38">
        <f t="shared" si="653"/>
        <v>28</v>
      </c>
      <c r="B1009" s="36">
        <f t="shared" si="642"/>
        <v>12</v>
      </c>
      <c r="C1009" s="36">
        <f t="shared" si="632"/>
        <v>2</v>
      </c>
      <c r="D1009" s="9">
        <f t="shared" si="677"/>
        <v>4</v>
      </c>
      <c r="E1009" s="9" t="str">
        <f t="shared" si="677"/>
        <v>-</v>
      </c>
      <c r="F1009" s="9" t="str">
        <f t="shared" si="677"/>
        <v>-</v>
      </c>
      <c r="G1009" s="9" t="str">
        <f t="shared" si="677"/>
        <v>-</v>
      </c>
      <c r="H1009" s="9" t="str">
        <f t="shared" si="677"/>
        <v>-</v>
      </c>
      <c r="I1009" s="9" t="str">
        <f t="shared" si="677"/>
        <v>-</v>
      </c>
      <c r="J1009" s="9" t="str">
        <f t="shared" si="677"/>
        <v>-</v>
      </c>
      <c r="K1009" s="9" t="str">
        <f t="shared" si="677"/>
        <v>-</v>
      </c>
      <c r="L1009" s="9" t="str">
        <f t="shared" si="677"/>
        <v>-</v>
      </c>
      <c r="M1009" s="9" t="str">
        <f t="shared" si="677"/>
        <v>-</v>
      </c>
      <c r="N1009" s="9" t="str">
        <f t="shared" si="677"/>
        <v>-</v>
      </c>
      <c r="O1009" s="9" t="str">
        <f t="shared" si="677"/>
        <v>-</v>
      </c>
      <c r="P1009" s="9" t="str">
        <f t="shared" si="677"/>
        <v>-</v>
      </c>
      <c r="Q1009" s="9">
        <f t="shared" si="677"/>
        <v>6</v>
      </c>
      <c r="R1009" s="9" t="str">
        <f t="shared" si="677"/>
        <v>-</v>
      </c>
      <c r="S1009" s="9" t="str">
        <f t="shared" si="677"/>
        <v>-</v>
      </c>
      <c r="T1009" s="9">
        <f t="shared" si="677"/>
        <v>8</v>
      </c>
      <c r="U1009" s="9" t="str">
        <f t="shared" si="677"/>
        <v>-</v>
      </c>
      <c r="V1009" s="9" t="str">
        <f t="shared" si="677"/>
        <v>-</v>
      </c>
      <c r="W1009" s="9" t="str">
        <f t="shared" si="677"/>
        <v>-</v>
      </c>
      <c r="X1009" s="9" t="str">
        <f t="shared" si="677"/>
        <v>-</v>
      </c>
      <c r="Y1009" s="9" t="str">
        <f t="shared" si="677"/>
        <v>-</v>
      </c>
      <c r="Z1009" s="9">
        <f t="shared" si="677"/>
        <v>8</v>
      </c>
      <c r="AA1009" s="9" t="str">
        <f t="shared" si="677"/>
        <v>-</v>
      </c>
      <c r="AB1009" s="9">
        <f t="shared" si="677"/>
        <v>10</v>
      </c>
      <c r="AC1009" s="9" t="str">
        <f t="shared" si="677"/>
        <v>-</v>
      </c>
      <c r="AD1009" s="9" t="str">
        <f t="shared" si="677"/>
        <v>-</v>
      </c>
      <c r="AE1009" s="9" t="str">
        <f t="shared" si="677"/>
        <v>-</v>
      </c>
      <c r="AF1009" s="9" t="str">
        <f t="shared" si="677"/>
        <v>-</v>
      </c>
      <c r="AG1009" s="9">
        <f t="shared" si="677"/>
        <v>6</v>
      </c>
      <c r="AH1009" s="9" t="str">
        <f t="shared" si="677"/>
        <v>-</v>
      </c>
      <c r="AI1009" s="9">
        <f t="shared" ref="AI1009:BA1009" si="683">IF(AI$979="ДА",AI617,"-")</f>
        <v>6</v>
      </c>
      <c r="AJ1009" s="9">
        <f t="shared" si="683"/>
        <v>6</v>
      </c>
      <c r="AK1009" s="9" t="str">
        <f t="shared" si="683"/>
        <v>-</v>
      </c>
      <c r="AL1009" s="9" t="str">
        <f t="shared" si="683"/>
        <v>-</v>
      </c>
      <c r="AM1009" s="9">
        <f t="shared" si="683"/>
        <v>7</v>
      </c>
      <c r="AN1009" s="9">
        <f t="shared" si="683"/>
        <v>5</v>
      </c>
      <c r="AO1009" s="9" t="str">
        <f t="shared" si="683"/>
        <v>-</v>
      </c>
      <c r="AP1009" s="9">
        <f t="shared" si="683"/>
        <v>7</v>
      </c>
      <c r="AQ1009" s="9" t="str">
        <f t="shared" si="683"/>
        <v>-</v>
      </c>
      <c r="AR1009" s="9" t="str">
        <f t="shared" si="683"/>
        <v>-</v>
      </c>
      <c r="AS1009" s="9" t="str">
        <f t="shared" si="683"/>
        <v>-</v>
      </c>
      <c r="AT1009" s="9" t="str">
        <f t="shared" si="683"/>
        <v>-</v>
      </c>
      <c r="AU1009" s="9" t="str">
        <f t="shared" si="683"/>
        <v>-</v>
      </c>
      <c r="AV1009" s="9" t="str">
        <f t="shared" si="683"/>
        <v>-</v>
      </c>
      <c r="AW1009" s="9">
        <f t="shared" si="683"/>
        <v>6</v>
      </c>
      <c r="AX1009" s="9" t="str">
        <f t="shared" si="683"/>
        <v>-</v>
      </c>
      <c r="AY1009" s="9" t="str">
        <f t="shared" si="683"/>
        <v>-</v>
      </c>
      <c r="AZ1009" s="9" t="str">
        <f t="shared" si="683"/>
        <v>-</v>
      </c>
      <c r="BA1009" s="9" t="str">
        <f t="shared" si="683"/>
        <v>-</v>
      </c>
      <c r="BB1009" s="9" t="str">
        <f t="shared" si="677"/>
        <v>-</v>
      </c>
      <c r="BC1009" s="9">
        <f t="shared" si="677"/>
        <v>7</v>
      </c>
      <c r="BD1009" s="9" t="str">
        <f t="shared" si="677"/>
        <v>-</v>
      </c>
      <c r="BE1009" s="9">
        <f t="shared" si="677"/>
        <v>8</v>
      </c>
      <c r="BF1009" s="9" t="str">
        <f t="shared" si="677"/>
        <v>-</v>
      </c>
      <c r="BG1009" s="9" t="str">
        <f t="shared" si="677"/>
        <v>-</v>
      </c>
      <c r="BH1009" s="9" t="str">
        <f t="shared" si="677"/>
        <v>-</v>
      </c>
      <c r="BI1009" s="9" t="str">
        <f t="shared" si="677"/>
        <v>-</v>
      </c>
      <c r="BJ1009" s="37">
        <f t="shared" si="636"/>
        <v>14</v>
      </c>
      <c r="BK1009" s="34">
        <f t="shared" si="637"/>
        <v>6.714287114736007</v>
      </c>
      <c r="BL1009" s="9">
        <f t="shared" si="645"/>
        <v>56</v>
      </c>
      <c r="BN1009" s="38">
        <f t="shared" si="655"/>
        <v>28</v>
      </c>
      <c r="BO1009" s="34">
        <f t="shared" si="638"/>
        <v>6.714287114736007</v>
      </c>
      <c r="BP1009" s="37">
        <f t="shared" si="646"/>
        <v>20</v>
      </c>
      <c r="BQ1009" s="37">
        <f t="shared" si="639"/>
        <v>14</v>
      </c>
      <c r="BR1009" s="36">
        <f t="shared" si="647"/>
        <v>12</v>
      </c>
      <c r="BS1009" s="36">
        <f t="shared" si="640"/>
        <v>2</v>
      </c>
      <c r="BT1009" s="121">
        <f t="shared" si="641"/>
        <v>2.2197802197802221</v>
      </c>
      <c r="BU1009">
        <f t="shared" si="648"/>
        <v>28</v>
      </c>
      <c r="BV1009" s="25" t="str">
        <f t="shared" si="649"/>
        <v>-</v>
      </c>
      <c r="BW1009" s="25">
        <f t="shared" si="650"/>
        <v>12</v>
      </c>
      <c r="BX1009" s="25" t="str">
        <f t="shared" si="651"/>
        <v>-</v>
      </c>
      <c r="BY1009" s="46">
        <f t="shared" si="652"/>
        <v>6.714287114736007</v>
      </c>
    </row>
    <row r="1010" spans="1:77">
      <c r="A1010" s="38">
        <f t="shared" si="653"/>
        <v>29</v>
      </c>
      <c r="B1010" s="36">
        <f t="shared" si="642"/>
        <v>12</v>
      </c>
      <c r="C1010" s="36">
        <f t="shared" si="632"/>
        <v>3</v>
      </c>
      <c r="D1010" s="9">
        <f t="shared" si="677"/>
        <v>9</v>
      </c>
      <c r="E1010" s="9" t="str">
        <f t="shared" si="677"/>
        <v>-</v>
      </c>
      <c r="F1010" s="9" t="str">
        <f t="shared" si="677"/>
        <v>-</v>
      </c>
      <c r="G1010" s="9" t="str">
        <f t="shared" si="677"/>
        <v>-</v>
      </c>
      <c r="H1010" s="9" t="str">
        <f t="shared" si="677"/>
        <v>-</v>
      </c>
      <c r="I1010" s="9" t="str">
        <f t="shared" si="677"/>
        <v>-</v>
      </c>
      <c r="J1010" s="9" t="str">
        <f t="shared" si="677"/>
        <v>-</v>
      </c>
      <c r="K1010" s="9" t="str">
        <f t="shared" si="677"/>
        <v>-</v>
      </c>
      <c r="L1010" s="9" t="str">
        <f t="shared" si="677"/>
        <v>-</v>
      </c>
      <c r="M1010" s="9" t="str">
        <f t="shared" si="677"/>
        <v>-</v>
      </c>
      <c r="N1010" s="9" t="str">
        <f t="shared" si="677"/>
        <v>-</v>
      </c>
      <c r="O1010" s="9" t="str">
        <f t="shared" si="677"/>
        <v>-</v>
      </c>
      <c r="P1010" s="9" t="str">
        <f t="shared" si="677"/>
        <v>-</v>
      </c>
      <c r="Q1010" s="9">
        <f t="shared" si="677"/>
        <v>7</v>
      </c>
      <c r="R1010" s="9" t="str">
        <f t="shared" si="677"/>
        <v>-</v>
      </c>
      <c r="S1010" s="9" t="str">
        <f t="shared" ref="S1010:BI1010" si="684">IF(S$979="ДА",S618,"-")</f>
        <v>-</v>
      </c>
      <c r="T1010" s="9">
        <f t="shared" si="684"/>
        <v>5</v>
      </c>
      <c r="U1010" s="9" t="str">
        <f t="shared" si="684"/>
        <v>-</v>
      </c>
      <c r="V1010" s="9" t="str">
        <f t="shared" si="684"/>
        <v>-</v>
      </c>
      <c r="W1010" s="9" t="str">
        <f t="shared" si="684"/>
        <v>-</v>
      </c>
      <c r="X1010" s="9" t="str">
        <f t="shared" si="684"/>
        <v>-</v>
      </c>
      <c r="Y1010" s="9" t="str">
        <f t="shared" si="684"/>
        <v>-</v>
      </c>
      <c r="Z1010" s="9">
        <f t="shared" si="684"/>
        <v>9</v>
      </c>
      <c r="AA1010" s="9" t="str">
        <f t="shared" si="684"/>
        <v>-</v>
      </c>
      <c r="AB1010" s="9">
        <f t="shared" si="684"/>
        <v>10</v>
      </c>
      <c r="AC1010" s="9" t="str">
        <f t="shared" si="684"/>
        <v>-</v>
      </c>
      <c r="AD1010" s="9" t="str">
        <f t="shared" si="684"/>
        <v>-</v>
      </c>
      <c r="AE1010" s="9" t="str">
        <f t="shared" si="684"/>
        <v>-</v>
      </c>
      <c r="AF1010" s="9" t="str">
        <f t="shared" si="684"/>
        <v>-</v>
      </c>
      <c r="AG1010" s="9">
        <f t="shared" si="684"/>
        <v>7</v>
      </c>
      <c r="AH1010" s="9" t="str">
        <f t="shared" si="684"/>
        <v>-</v>
      </c>
      <c r="AI1010" s="9">
        <f t="shared" si="684"/>
        <v>8</v>
      </c>
      <c r="AJ1010" s="9">
        <f t="shared" si="684"/>
        <v>7</v>
      </c>
      <c r="AK1010" s="9" t="str">
        <f t="shared" si="684"/>
        <v>-</v>
      </c>
      <c r="AL1010" s="9">
        <f t="shared" si="684"/>
        <v>6</v>
      </c>
      <c r="AM1010" s="9">
        <f t="shared" si="684"/>
        <v>6</v>
      </c>
      <c r="AN1010" s="9">
        <f t="shared" si="684"/>
        <v>8</v>
      </c>
      <c r="AO1010" s="9" t="str">
        <f t="shared" si="684"/>
        <v>-</v>
      </c>
      <c r="AP1010" s="9">
        <f t="shared" si="684"/>
        <v>7</v>
      </c>
      <c r="AQ1010" s="9" t="str">
        <f t="shared" si="684"/>
        <v>-</v>
      </c>
      <c r="AR1010" s="9" t="str">
        <f t="shared" si="684"/>
        <v>-</v>
      </c>
      <c r="AS1010" s="9" t="str">
        <f t="shared" si="684"/>
        <v>-</v>
      </c>
      <c r="AT1010" s="9" t="str">
        <f t="shared" si="684"/>
        <v>-</v>
      </c>
      <c r="AU1010" s="9" t="str">
        <f t="shared" si="684"/>
        <v>-</v>
      </c>
      <c r="AV1010" s="9" t="str">
        <f t="shared" si="684"/>
        <v>-</v>
      </c>
      <c r="AW1010" s="9">
        <f t="shared" si="684"/>
        <v>6</v>
      </c>
      <c r="AX1010" s="9" t="str">
        <f t="shared" si="684"/>
        <v>-</v>
      </c>
      <c r="AY1010" s="9" t="str">
        <f t="shared" si="684"/>
        <v>-</v>
      </c>
      <c r="AZ1010" s="9" t="str">
        <f t="shared" si="684"/>
        <v>-</v>
      </c>
      <c r="BA1010" s="9" t="str">
        <f t="shared" si="684"/>
        <v>-</v>
      </c>
      <c r="BB1010" s="9" t="str">
        <f t="shared" si="684"/>
        <v>-</v>
      </c>
      <c r="BC1010" s="9">
        <f t="shared" si="684"/>
        <v>8</v>
      </c>
      <c r="BD1010" s="9" t="str">
        <f t="shared" si="684"/>
        <v>-</v>
      </c>
      <c r="BE1010" s="9">
        <f t="shared" si="684"/>
        <v>7</v>
      </c>
      <c r="BF1010" s="9" t="str">
        <f t="shared" si="684"/>
        <v>-</v>
      </c>
      <c r="BG1010" s="9" t="str">
        <f t="shared" si="684"/>
        <v>-</v>
      </c>
      <c r="BH1010" s="9" t="str">
        <f t="shared" si="684"/>
        <v>-</v>
      </c>
      <c r="BI1010" s="9" t="str">
        <f t="shared" si="684"/>
        <v>-</v>
      </c>
      <c r="BJ1010" s="37">
        <f t="shared" si="636"/>
        <v>15</v>
      </c>
      <c r="BK1010" s="34">
        <f t="shared" si="637"/>
        <v>7.333334833885659</v>
      </c>
      <c r="BL1010" s="9">
        <f t="shared" si="645"/>
        <v>30</v>
      </c>
      <c r="BN1010" s="38">
        <f t="shared" si="655"/>
        <v>29</v>
      </c>
      <c r="BO1010" s="34">
        <f t="shared" si="638"/>
        <v>7.333334833885659</v>
      </c>
      <c r="BP1010" s="37">
        <f t="shared" si="646"/>
        <v>21</v>
      </c>
      <c r="BQ1010" s="37">
        <f t="shared" si="639"/>
        <v>15</v>
      </c>
      <c r="BR1010" s="36">
        <f t="shared" si="647"/>
        <v>12</v>
      </c>
      <c r="BS1010" s="36">
        <f t="shared" si="640"/>
        <v>3</v>
      </c>
      <c r="BT1010" s="121">
        <f t="shared" si="641"/>
        <v>1.8095238095238122</v>
      </c>
      <c r="BU1010">
        <f t="shared" si="648"/>
        <v>29</v>
      </c>
      <c r="BV1010" s="25" t="str">
        <f t="shared" si="649"/>
        <v>-</v>
      </c>
      <c r="BW1010" s="25" t="str">
        <f t="shared" si="650"/>
        <v>-</v>
      </c>
      <c r="BX1010" s="25">
        <f t="shared" si="651"/>
        <v>12</v>
      </c>
      <c r="BY1010" s="46">
        <f t="shared" si="652"/>
        <v>7.333334833885659</v>
      </c>
    </row>
    <row r="1011" spans="1:77">
      <c r="A1011" s="38">
        <f t="shared" si="653"/>
        <v>30</v>
      </c>
      <c r="B1011" s="36">
        <f t="shared" si="642"/>
        <v>13</v>
      </c>
      <c r="C1011" s="36">
        <f t="shared" si="632"/>
        <v>1</v>
      </c>
      <c r="D1011" s="9">
        <f t="shared" ref="D1011:BI1017" si="685">IF(D$979="ДА",D619,"-")</f>
        <v>4</v>
      </c>
      <c r="E1011" s="9" t="str">
        <f t="shared" si="685"/>
        <v>-</v>
      </c>
      <c r="F1011" s="9" t="str">
        <f t="shared" si="685"/>
        <v>-</v>
      </c>
      <c r="G1011" s="9" t="str">
        <f t="shared" si="685"/>
        <v>-</v>
      </c>
      <c r="H1011" s="9" t="str">
        <f t="shared" si="685"/>
        <v>-</v>
      </c>
      <c r="I1011" s="9" t="str">
        <f t="shared" si="685"/>
        <v>-</v>
      </c>
      <c r="J1011" s="9">
        <f t="shared" si="685"/>
        <v>6</v>
      </c>
      <c r="K1011" s="9" t="str">
        <f t="shared" si="685"/>
        <v>-</v>
      </c>
      <c r="L1011" s="9" t="str">
        <f t="shared" si="685"/>
        <v>-</v>
      </c>
      <c r="M1011" s="9" t="str">
        <f t="shared" si="685"/>
        <v>-</v>
      </c>
      <c r="N1011" s="9" t="str">
        <f t="shared" si="685"/>
        <v>-</v>
      </c>
      <c r="O1011" s="9" t="str">
        <f t="shared" si="685"/>
        <v>-</v>
      </c>
      <c r="P1011" s="9" t="str">
        <f t="shared" si="685"/>
        <v>-</v>
      </c>
      <c r="Q1011" s="9">
        <f t="shared" si="685"/>
        <v>5</v>
      </c>
      <c r="R1011" s="9" t="str">
        <f t="shared" si="685"/>
        <v>-</v>
      </c>
      <c r="S1011" s="9" t="str">
        <f t="shared" si="685"/>
        <v>-</v>
      </c>
      <c r="T1011" s="9">
        <f t="shared" si="685"/>
        <v>4</v>
      </c>
      <c r="U1011" s="9" t="str">
        <f t="shared" si="685"/>
        <v>-</v>
      </c>
      <c r="V1011" s="9" t="str">
        <f t="shared" si="685"/>
        <v>-</v>
      </c>
      <c r="W1011" s="9" t="str">
        <f t="shared" si="685"/>
        <v>-</v>
      </c>
      <c r="X1011" s="9" t="str">
        <f t="shared" si="685"/>
        <v>-</v>
      </c>
      <c r="Y1011" s="9" t="str">
        <f t="shared" si="685"/>
        <v>-</v>
      </c>
      <c r="Z1011" s="9">
        <f t="shared" si="685"/>
        <v>4</v>
      </c>
      <c r="AA1011" s="9" t="str">
        <f t="shared" si="685"/>
        <v>-</v>
      </c>
      <c r="AB1011" s="9" t="str">
        <f t="shared" si="685"/>
        <v>-</v>
      </c>
      <c r="AC1011" s="9" t="str">
        <f t="shared" si="685"/>
        <v>-</v>
      </c>
      <c r="AD1011" s="9" t="str">
        <f t="shared" si="685"/>
        <v>-</v>
      </c>
      <c r="AE1011" s="9" t="str">
        <f t="shared" si="685"/>
        <v>-</v>
      </c>
      <c r="AF1011" s="9" t="str">
        <f t="shared" si="685"/>
        <v>-</v>
      </c>
      <c r="AG1011" s="9">
        <f t="shared" si="685"/>
        <v>2</v>
      </c>
      <c r="AH1011" s="9" t="str">
        <f t="shared" si="685"/>
        <v>-</v>
      </c>
      <c r="AI1011" s="9">
        <f t="shared" ref="AI1011:BA1011" si="686">IF(AI$979="ДА",AI619,"-")</f>
        <v>7</v>
      </c>
      <c r="AJ1011" s="9">
        <f t="shared" si="686"/>
        <v>4</v>
      </c>
      <c r="AK1011" s="9" t="str">
        <f t="shared" si="686"/>
        <v>-</v>
      </c>
      <c r="AL1011" s="9" t="str">
        <f t="shared" si="686"/>
        <v>-</v>
      </c>
      <c r="AM1011" s="9">
        <f t="shared" si="686"/>
        <v>5</v>
      </c>
      <c r="AN1011" s="9">
        <f t="shared" si="686"/>
        <v>3</v>
      </c>
      <c r="AO1011" s="9" t="str">
        <f t="shared" si="686"/>
        <v>-</v>
      </c>
      <c r="AP1011" s="9">
        <f t="shared" si="686"/>
        <v>5</v>
      </c>
      <c r="AQ1011" s="9" t="str">
        <f t="shared" si="686"/>
        <v>-</v>
      </c>
      <c r="AR1011" s="9" t="str">
        <f t="shared" si="686"/>
        <v>-</v>
      </c>
      <c r="AS1011" s="9" t="str">
        <f t="shared" si="686"/>
        <v>-</v>
      </c>
      <c r="AT1011" s="9" t="str">
        <f t="shared" si="686"/>
        <v>-</v>
      </c>
      <c r="AU1011" s="9" t="str">
        <f t="shared" si="686"/>
        <v>-</v>
      </c>
      <c r="AV1011" s="9" t="str">
        <f t="shared" si="686"/>
        <v>-</v>
      </c>
      <c r="AW1011" s="9">
        <f t="shared" si="686"/>
        <v>4</v>
      </c>
      <c r="AX1011" s="9" t="str">
        <f t="shared" si="686"/>
        <v>-</v>
      </c>
      <c r="AY1011" s="9" t="str">
        <f t="shared" si="686"/>
        <v>-</v>
      </c>
      <c r="AZ1011" s="9" t="str">
        <f t="shared" si="686"/>
        <v>-</v>
      </c>
      <c r="BA1011" s="9" t="str">
        <f t="shared" si="686"/>
        <v>-</v>
      </c>
      <c r="BB1011" s="9" t="str">
        <f t="shared" si="685"/>
        <v>-</v>
      </c>
      <c r="BC1011" s="9">
        <f t="shared" si="685"/>
        <v>4</v>
      </c>
      <c r="BD1011" s="9" t="str">
        <f t="shared" si="685"/>
        <v>-</v>
      </c>
      <c r="BE1011" s="9">
        <f t="shared" si="685"/>
        <v>5</v>
      </c>
      <c r="BF1011" s="9" t="str">
        <f t="shared" si="685"/>
        <v>-</v>
      </c>
      <c r="BG1011" s="9" t="str">
        <f t="shared" si="685"/>
        <v>-</v>
      </c>
      <c r="BH1011" s="9">
        <f t="shared" si="685"/>
        <v>6</v>
      </c>
      <c r="BI1011" s="9" t="str">
        <f t="shared" si="685"/>
        <v>-</v>
      </c>
      <c r="BJ1011" s="37">
        <f t="shared" si="636"/>
        <v>15</v>
      </c>
      <c r="BK1011" s="34">
        <f t="shared" si="637"/>
        <v>4.53333483397709</v>
      </c>
      <c r="BL1011" s="9">
        <f t="shared" si="645"/>
        <v>139</v>
      </c>
      <c r="BN1011" s="38">
        <f t="shared" si="655"/>
        <v>30</v>
      </c>
      <c r="BO1011" s="34">
        <f t="shared" si="638"/>
        <v>4.53333483397709</v>
      </c>
      <c r="BP1011" s="37">
        <f t="shared" si="646"/>
        <v>19</v>
      </c>
      <c r="BQ1011" s="37">
        <f t="shared" si="639"/>
        <v>15</v>
      </c>
      <c r="BR1011" s="36">
        <f t="shared" si="647"/>
        <v>13</v>
      </c>
      <c r="BS1011" s="36">
        <f t="shared" si="640"/>
        <v>1</v>
      </c>
      <c r="BT1011" s="121">
        <f t="shared" si="641"/>
        <v>1.5523809523809535</v>
      </c>
      <c r="BU1011">
        <f t="shared" si="648"/>
        <v>30</v>
      </c>
      <c r="BV1011" s="25">
        <f t="shared" si="649"/>
        <v>13</v>
      </c>
      <c r="BW1011" s="25" t="str">
        <f t="shared" si="650"/>
        <v>-</v>
      </c>
      <c r="BX1011" s="25" t="str">
        <f t="shared" si="651"/>
        <v>-</v>
      </c>
      <c r="BY1011" s="46">
        <f t="shared" si="652"/>
        <v>4.53333483397709</v>
      </c>
    </row>
    <row r="1012" spans="1:77">
      <c r="A1012" s="38">
        <f t="shared" si="653"/>
        <v>31</v>
      </c>
      <c r="B1012" s="36">
        <f t="shared" si="642"/>
        <v>13</v>
      </c>
      <c r="C1012" s="36">
        <f t="shared" si="632"/>
        <v>2</v>
      </c>
      <c r="D1012" s="9">
        <f t="shared" si="685"/>
        <v>9</v>
      </c>
      <c r="E1012" s="9" t="str">
        <f t="shared" si="685"/>
        <v>-</v>
      </c>
      <c r="F1012" s="9" t="str">
        <f t="shared" si="685"/>
        <v>-</v>
      </c>
      <c r="G1012" s="9" t="str">
        <f t="shared" si="685"/>
        <v>-</v>
      </c>
      <c r="H1012" s="9" t="str">
        <f t="shared" si="685"/>
        <v>-</v>
      </c>
      <c r="I1012" s="9" t="str">
        <f t="shared" si="685"/>
        <v>-</v>
      </c>
      <c r="J1012" s="9" t="str">
        <f t="shared" si="685"/>
        <v>-</v>
      </c>
      <c r="K1012" s="9" t="str">
        <f t="shared" si="685"/>
        <v>-</v>
      </c>
      <c r="L1012" s="9" t="str">
        <f t="shared" si="685"/>
        <v>-</v>
      </c>
      <c r="M1012" s="9" t="str">
        <f t="shared" si="685"/>
        <v>-</v>
      </c>
      <c r="N1012" s="9" t="str">
        <f t="shared" si="685"/>
        <v>-</v>
      </c>
      <c r="O1012" s="9" t="str">
        <f t="shared" si="685"/>
        <v>-</v>
      </c>
      <c r="P1012" s="9" t="str">
        <f t="shared" si="685"/>
        <v>-</v>
      </c>
      <c r="Q1012" s="9">
        <f t="shared" si="685"/>
        <v>6</v>
      </c>
      <c r="R1012" s="9" t="str">
        <f t="shared" si="685"/>
        <v>-</v>
      </c>
      <c r="S1012" s="9" t="str">
        <f t="shared" si="685"/>
        <v>-</v>
      </c>
      <c r="T1012" s="9">
        <f t="shared" si="685"/>
        <v>9</v>
      </c>
      <c r="U1012" s="9" t="str">
        <f t="shared" si="685"/>
        <v>-</v>
      </c>
      <c r="V1012" s="9" t="str">
        <f t="shared" si="685"/>
        <v>-</v>
      </c>
      <c r="W1012" s="9" t="str">
        <f t="shared" si="685"/>
        <v>-</v>
      </c>
      <c r="X1012" s="9" t="str">
        <f t="shared" si="685"/>
        <v>-</v>
      </c>
      <c r="Y1012" s="9" t="str">
        <f t="shared" si="685"/>
        <v>-</v>
      </c>
      <c r="Z1012" s="9">
        <f t="shared" si="685"/>
        <v>8</v>
      </c>
      <c r="AA1012" s="9" t="str">
        <f t="shared" si="685"/>
        <v>-</v>
      </c>
      <c r="AB1012" s="9" t="str">
        <f t="shared" si="685"/>
        <v>-</v>
      </c>
      <c r="AC1012" s="9" t="str">
        <f t="shared" si="685"/>
        <v>-</v>
      </c>
      <c r="AD1012" s="9" t="str">
        <f t="shared" si="685"/>
        <v>-</v>
      </c>
      <c r="AE1012" s="9" t="str">
        <f t="shared" si="685"/>
        <v>-</v>
      </c>
      <c r="AF1012" s="9" t="str">
        <f t="shared" si="685"/>
        <v>-</v>
      </c>
      <c r="AG1012" s="9">
        <f t="shared" si="685"/>
        <v>7</v>
      </c>
      <c r="AH1012" s="9" t="str">
        <f t="shared" si="685"/>
        <v>-</v>
      </c>
      <c r="AI1012" s="9" t="str">
        <f t="shared" ref="AI1012:BA1012" si="687">IF(AI$979="ДА",AI620,"-")</f>
        <v>-</v>
      </c>
      <c r="AJ1012" s="9">
        <f t="shared" si="687"/>
        <v>7</v>
      </c>
      <c r="AK1012" s="9" t="str">
        <f t="shared" si="687"/>
        <v>-</v>
      </c>
      <c r="AL1012" s="9" t="str">
        <f t="shared" si="687"/>
        <v>-</v>
      </c>
      <c r="AM1012" s="9">
        <f t="shared" si="687"/>
        <v>4</v>
      </c>
      <c r="AN1012" s="9">
        <f t="shared" si="687"/>
        <v>6</v>
      </c>
      <c r="AO1012" s="9" t="str">
        <f t="shared" si="687"/>
        <v>-</v>
      </c>
      <c r="AP1012" s="9">
        <f t="shared" si="687"/>
        <v>7</v>
      </c>
      <c r="AQ1012" s="9" t="str">
        <f t="shared" si="687"/>
        <v>-</v>
      </c>
      <c r="AR1012" s="9" t="str">
        <f t="shared" si="687"/>
        <v>-</v>
      </c>
      <c r="AS1012" s="9" t="str">
        <f t="shared" si="687"/>
        <v>-</v>
      </c>
      <c r="AT1012" s="9" t="str">
        <f t="shared" si="687"/>
        <v>-</v>
      </c>
      <c r="AU1012" s="9" t="str">
        <f t="shared" si="687"/>
        <v>-</v>
      </c>
      <c r="AV1012" s="9" t="str">
        <f t="shared" si="687"/>
        <v>-</v>
      </c>
      <c r="AW1012" s="9">
        <f t="shared" si="687"/>
        <v>6</v>
      </c>
      <c r="AX1012" s="9" t="str">
        <f t="shared" si="687"/>
        <v>-</v>
      </c>
      <c r="AY1012" s="9" t="str">
        <f t="shared" si="687"/>
        <v>-</v>
      </c>
      <c r="AZ1012" s="9" t="str">
        <f t="shared" si="687"/>
        <v>-</v>
      </c>
      <c r="BA1012" s="9" t="str">
        <f t="shared" si="687"/>
        <v>-</v>
      </c>
      <c r="BB1012" s="9" t="str">
        <f t="shared" si="685"/>
        <v>-</v>
      </c>
      <c r="BC1012" s="9">
        <f t="shared" si="685"/>
        <v>5</v>
      </c>
      <c r="BD1012" s="9" t="str">
        <f t="shared" si="685"/>
        <v>-</v>
      </c>
      <c r="BE1012" s="9">
        <f t="shared" si="685"/>
        <v>10</v>
      </c>
      <c r="BF1012" s="9">
        <f t="shared" si="685"/>
        <v>6</v>
      </c>
      <c r="BG1012" s="9" t="str">
        <f t="shared" si="685"/>
        <v>-</v>
      </c>
      <c r="BH1012" s="9" t="str">
        <f t="shared" si="685"/>
        <v>-</v>
      </c>
      <c r="BI1012" s="9" t="str">
        <f t="shared" si="685"/>
        <v>-</v>
      </c>
      <c r="BJ1012" s="37">
        <f t="shared" si="636"/>
        <v>13</v>
      </c>
      <c r="BK1012" s="34">
        <f t="shared" si="637"/>
        <v>6.9230782234204176</v>
      </c>
      <c r="BL1012" s="9">
        <f t="shared" si="645"/>
        <v>46</v>
      </c>
      <c r="BN1012" s="38">
        <f t="shared" si="655"/>
        <v>31</v>
      </c>
      <c r="BO1012" s="34">
        <f t="shared" si="638"/>
        <v>6.9230782234204176</v>
      </c>
      <c r="BP1012" s="37">
        <f t="shared" si="646"/>
        <v>17</v>
      </c>
      <c r="BQ1012" s="37">
        <f t="shared" si="639"/>
        <v>13</v>
      </c>
      <c r="BR1012" s="36">
        <f t="shared" si="647"/>
        <v>13</v>
      </c>
      <c r="BS1012" s="36">
        <f t="shared" si="640"/>
        <v>2</v>
      </c>
      <c r="BT1012" s="121">
        <f t="shared" si="641"/>
        <v>2.9102564102564088</v>
      </c>
      <c r="BU1012">
        <f t="shared" si="648"/>
        <v>31</v>
      </c>
      <c r="BV1012" s="25" t="str">
        <f t="shared" si="649"/>
        <v>-</v>
      </c>
      <c r="BW1012" s="25">
        <f t="shared" si="650"/>
        <v>13</v>
      </c>
      <c r="BX1012" s="25" t="str">
        <f t="shared" si="651"/>
        <v>-</v>
      </c>
      <c r="BY1012" s="46">
        <f t="shared" si="652"/>
        <v>6.9230782234204176</v>
      </c>
    </row>
    <row r="1013" spans="1:77">
      <c r="A1013" s="38">
        <f t="shared" si="653"/>
        <v>32</v>
      </c>
      <c r="B1013" s="36">
        <f t="shared" si="642"/>
        <v>13</v>
      </c>
      <c r="C1013" s="36">
        <f t="shared" si="632"/>
        <v>3</v>
      </c>
      <c r="D1013" s="9">
        <f t="shared" si="685"/>
        <v>5</v>
      </c>
      <c r="E1013" s="9" t="str">
        <f t="shared" si="685"/>
        <v>-</v>
      </c>
      <c r="F1013" s="9" t="str">
        <f t="shared" si="685"/>
        <v>-</v>
      </c>
      <c r="G1013" s="9" t="str">
        <f t="shared" si="685"/>
        <v>-</v>
      </c>
      <c r="H1013" s="9" t="str">
        <f t="shared" si="685"/>
        <v>-</v>
      </c>
      <c r="I1013" s="9" t="str">
        <f t="shared" si="685"/>
        <v>-</v>
      </c>
      <c r="J1013" s="9" t="str">
        <f t="shared" si="685"/>
        <v>-</v>
      </c>
      <c r="K1013" s="9" t="str">
        <f t="shared" si="685"/>
        <v>-</v>
      </c>
      <c r="L1013" s="9" t="str">
        <f t="shared" si="685"/>
        <v>-</v>
      </c>
      <c r="M1013" s="9" t="str">
        <f t="shared" si="685"/>
        <v>-</v>
      </c>
      <c r="N1013" s="9" t="str">
        <f t="shared" si="685"/>
        <v>-</v>
      </c>
      <c r="O1013" s="9" t="str">
        <f t="shared" si="685"/>
        <v>-</v>
      </c>
      <c r="P1013" s="9" t="str">
        <f t="shared" si="685"/>
        <v>-</v>
      </c>
      <c r="Q1013" s="9">
        <f t="shared" si="685"/>
        <v>5</v>
      </c>
      <c r="R1013" s="9" t="str">
        <f t="shared" si="685"/>
        <v>-</v>
      </c>
      <c r="S1013" s="9" t="str">
        <f t="shared" si="685"/>
        <v>-</v>
      </c>
      <c r="T1013" s="9">
        <f t="shared" si="685"/>
        <v>12</v>
      </c>
      <c r="U1013" s="9" t="str">
        <f t="shared" si="685"/>
        <v>-</v>
      </c>
      <c r="V1013" s="9" t="str">
        <f t="shared" si="685"/>
        <v>-</v>
      </c>
      <c r="W1013" s="9" t="str">
        <f t="shared" si="685"/>
        <v>-</v>
      </c>
      <c r="X1013" s="9" t="str">
        <f t="shared" si="685"/>
        <v>-</v>
      </c>
      <c r="Y1013" s="9" t="str">
        <f t="shared" si="685"/>
        <v>-</v>
      </c>
      <c r="Z1013" s="9">
        <f t="shared" si="685"/>
        <v>8</v>
      </c>
      <c r="AA1013" s="9" t="str">
        <f t="shared" si="685"/>
        <v>-</v>
      </c>
      <c r="AB1013" s="9" t="str">
        <f t="shared" si="685"/>
        <v>-</v>
      </c>
      <c r="AC1013" s="9" t="str">
        <f t="shared" si="685"/>
        <v>-</v>
      </c>
      <c r="AD1013" s="9" t="str">
        <f t="shared" si="685"/>
        <v>-</v>
      </c>
      <c r="AE1013" s="9" t="str">
        <f t="shared" si="685"/>
        <v>-</v>
      </c>
      <c r="AF1013" s="9" t="str">
        <f t="shared" si="685"/>
        <v>-</v>
      </c>
      <c r="AG1013" s="9">
        <f t="shared" si="685"/>
        <v>5</v>
      </c>
      <c r="AH1013" s="9" t="str">
        <f t="shared" si="685"/>
        <v>-</v>
      </c>
      <c r="AI1013" s="9">
        <f t="shared" ref="AI1013:BA1013" si="688">IF(AI$979="ДА",AI621,"-")</f>
        <v>4</v>
      </c>
      <c r="AJ1013" s="9">
        <f t="shared" si="688"/>
        <v>5</v>
      </c>
      <c r="AK1013" s="9" t="str">
        <f t="shared" si="688"/>
        <v>-</v>
      </c>
      <c r="AL1013" s="9" t="str">
        <f t="shared" si="688"/>
        <v>-</v>
      </c>
      <c r="AM1013" s="9">
        <f t="shared" si="688"/>
        <v>3</v>
      </c>
      <c r="AN1013" s="9">
        <f t="shared" si="688"/>
        <v>5</v>
      </c>
      <c r="AO1013" s="9" t="str">
        <f t="shared" si="688"/>
        <v>-</v>
      </c>
      <c r="AP1013" s="9">
        <f t="shared" si="688"/>
        <v>5</v>
      </c>
      <c r="AQ1013" s="9" t="str">
        <f t="shared" si="688"/>
        <v>-</v>
      </c>
      <c r="AR1013" s="9" t="str">
        <f t="shared" si="688"/>
        <v>-</v>
      </c>
      <c r="AS1013" s="9" t="str">
        <f t="shared" si="688"/>
        <v>-</v>
      </c>
      <c r="AT1013" s="9" t="str">
        <f t="shared" si="688"/>
        <v>-</v>
      </c>
      <c r="AU1013" s="9" t="str">
        <f t="shared" si="688"/>
        <v>-</v>
      </c>
      <c r="AV1013" s="9" t="str">
        <f t="shared" si="688"/>
        <v>-</v>
      </c>
      <c r="AW1013" s="9">
        <f t="shared" si="688"/>
        <v>4</v>
      </c>
      <c r="AX1013" s="9" t="str">
        <f t="shared" si="688"/>
        <v>-</v>
      </c>
      <c r="AY1013" s="9" t="str">
        <f t="shared" si="688"/>
        <v>-</v>
      </c>
      <c r="AZ1013" s="9" t="str">
        <f t="shared" si="688"/>
        <v>-</v>
      </c>
      <c r="BA1013" s="9" t="str">
        <f t="shared" si="688"/>
        <v>-</v>
      </c>
      <c r="BB1013" s="9" t="str">
        <f t="shared" si="685"/>
        <v>-</v>
      </c>
      <c r="BC1013" s="9">
        <f t="shared" si="685"/>
        <v>4</v>
      </c>
      <c r="BD1013" s="9" t="str">
        <f t="shared" si="685"/>
        <v>-</v>
      </c>
      <c r="BE1013" s="9">
        <f t="shared" si="685"/>
        <v>5</v>
      </c>
      <c r="BF1013" s="9" t="str">
        <f t="shared" si="685"/>
        <v>-</v>
      </c>
      <c r="BG1013" s="9" t="str">
        <f t="shared" si="685"/>
        <v>-</v>
      </c>
      <c r="BH1013" s="9">
        <f t="shared" si="685"/>
        <v>4</v>
      </c>
      <c r="BI1013" s="9">
        <f t="shared" si="685"/>
        <v>4</v>
      </c>
      <c r="BJ1013" s="37">
        <f t="shared" si="636"/>
        <v>15</v>
      </c>
      <c r="BK1013" s="34">
        <f t="shared" si="637"/>
        <v>5.2000015002107984</v>
      </c>
      <c r="BL1013" s="9">
        <f t="shared" si="645"/>
        <v>118</v>
      </c>
      <c r="BN1013" s="38">
        <f t="shared" si="655"/>
        <v>32</v>
      </c>
      <c r="BO1013" s="34">
        <f t="shared" si="638"/>
        <v>5.2000015002107984</v>
      </c>
      <c r="BP1013" s="37">
        <f t="shared" si="646"/>
        <v>16</v>
      </c>
      <c r="BQ1013" s="37">
        <f t="shared" si="639"/>
        <v>15</v>
      </c>
      <c r="BR1013" s="36">
        <f t="shared" si="647"/>
        <v>13</v>
      </c>
      <c r="BS1013" s="36">
        <f t="shared" si="640"/>
        <v>3</v>
      </c>
      <c r="BT1013" s="121">
        <f t="shared" si="641"/>
        <v>4.7428571428571411</v>
      </c>
      <c r="BU1013">
        <f t="shared" si="648"/>
        <v>32</v>
      </c>
      <c r="BV1013" s="25" t="str">
        <f t="shared" si="649"/>
        <v>-</v>
      </c>
      <c r="BW1013" s="25" t="str">
        <f t="shared" si="650"/>
        <v>-</v>
      </c>
      <c r="BX1013" s="25">
        <f t="shared" si="651"/>
        <v>13</v>
      </c>
      <c r="BY1013" s="46">
        <f t="shared" si="652"/>
        <v>5.2000015002107984</v>
      </c>
    </row>
    <row r="1014" spans="1:77">
      <c r="A1014" s="38">
        <f t="shared" si="653"/>
        <v>33</v>
      </c>
      <c r="B1014" s="36">
        <f t="shared" si="642"/>
        <v>18</v>
      </c>
      <c r="C1014" s="36">
        <f t="shared" si="632"/>
        <v>1</v>
      </c>
      <c r="D1014" s="9">
        <f t="shared" si="685"/>
        <v>6</v>
      </c>
      <c r="E1014" s="9" t="str">
        <f t="shared" si="685"/>
        <v>-</v>
      </c>
      <c r="F1014" s="9" t="str">
        <f t="shared" si="685"/>
        <v>-</v>
      </c>
      <c r="G1014" s="9" t="str">
        <f t="shared" si="685"/>
        <v>-</v>
      </c>
      <c r="H1014" s="9" t="str">
        <f t="shared" si="685"/>
        <v>-</v>
      </c>
      <c r="I1014" s="9" t="str">
        <f t="shared" si="685"/>
        <v>-</v>
      </c>
      <c r="J1014" s="9">
        <f t="shared" si="685"/>
        <v>8</v>
      </c>
      <c r="K1014" s="9" t="str">
        <f t="shared" si="685"/>
        <v>-</v>
      </c>
      <c r="L1014" s="9" t="str">
        <f t="shared" si="685"/>
        <v>-</v>
      </c>
      <c r="M1014" s="9">
        <f t="shared" si="685"/>
        <v>8</v>
      </c>
      <c r="N1014" s="9" t="str">
        <f t="shared" si="685"/>
        <v>-</v>
      </c>
      <c r="O1014" s="9" t="str">
        <f t="shared" si="685"/>
        <v>-</v>
      </c>
      <c r="P1014" s="9" t="str">
        <f t="shared" si="685"/>
        <v>-</v>
      </c>
      <c r="Q1014" s="9">
        <f t="shared" si="685"/>
        <v>8</v>
      </c>
      <c r="R1014" s="9" t="str">
        <f t="shared" si="685"/>
        <v>-</v>
      </c>
      <c r="S1014" s="9" t="str">
        <f t="shared" si="685"/>
        <v>-</v>
      </c>
      <c r="T1014" s="9" t="str">
        <f t="shared" si="685"/>
        <v>-</v>
      </c>
      <c r="U1014" s="9" t="str">
        <f t="shared" si="685"/>
        <v>-</v>
      </c>
      <c r="V1014" s="9" t="str">
        <f t="shared" si="685"/>
        <v>-</v>
      </c>
      <c r="W1014" s="9" t="str">
        <f t="shared" si="685"/>
        <v>-</v>
      </c>
      <c r="X1014" s="9" t="str">
        <f t="shared" si="685"/>
        <v>-</v>
      </c>
      <c r="Y1014" s="9" t="str">
        <f t="shared" si="685"/>
        <v>-</v>
      </c>
      <c r="Z1014" s="9">
        <f t="shared" si="685"/>
        <v>8</v>
      </c>
      <c r="AA1014" s="9" t="str">
        <f t="shared" si="685"/>
        <v>-</v>
      </c>
      <c r="AB1014" s="9" t="str">
        <f t="shared" si="685"/>
        <v>-</v>
      </c>
      <c r="AC1014" s="9" t="str">
        <f t="shared" si="685"/>
        <v>-</v>
      </c>
      <c r="AD1014" s="9" t="str">
        <f t="shared" si="685"/>
        <v>-</v>
      </c>
      <c r="AE1014" s="9" t="str">
        <f t="shared" si="685"/>
        <v>-</v>
      </c>
      <c r="AF1014" s="9" t="str">
        <f t="shared" si="685"/>
        <v>-</v>
      </c>
      <c r="AG1014" s="9">
        <f t="shared" si="685"/>
        <v>6</v>
      </c>
      <c r="AH1014" s="9" t="str">
        <f t="shared" si="685"/>
        <v>-</v>
      </c>
      <c r="AI1014" s="9" t="str">
        <f t="shared" ref="AI1014:BA1014" si="689">IF(AI$979="ДА",AI622,"-")</f>
        <v>-</v>
      </c>
      <c r="AJ1014" s="9">
        <f t="shared" si="689"/>
        <v>5</v>
      </c>
      <c r="AK1014" s="9" t="str">
        <f t="shared" si="689"/>
        <v>-</v>
      </c>
      <c r="AL1014" s="9">
        <f t="shared" si="689"/>
        <v>6</v>
      </c>
      <c r="AM1014" s="9">
        <f t="shared" si="689"/>
        <v>7</v>
      </c>
      <c r="AN1014" s="9">
        <f t="shared" si="689"/>
        <v>6</v>
      </c>
      <c r="AO1014" s="9" t="str">
        <f t="shared" si="689"/>
        <v>-</v>
      </c>
      <c r="AP1014" s="9">
        <f t="shared" si="689"/>
        <v>7</v>
      </c>
      <c r="AQ1014" s="9" t="str">
        <f t="shared" si="689"/>
        <v>-</v>
      </c>
      <c r="AR1014" s="9" t="str">
        <f t="shared" si="689"/>
        <v>-</v>
      </c>
      <c r="AS1014" s="9" t="str">
        <f t="shared" si="689"/>
        <v>-</v>
      </c>
      <c r="AT1014" s="9" t="str">
        <f t="shared" si="689"/>
        <v>-</v>
      </c>
      <c r="AU1014" s="9" t="str">
        <f t="shared" si="689"/>
        <v>-</v>
      </c>
      <c r="AV1014" s="9" t="str">
        <f t="shared" si="689"/>
        <v>-</v>
      </c>
      <c r="AW1014" s="9">
        <f t="shared" si="689"/>
        <v>7</v>
      </c>
      <c r="AX1014" s="9" t="str">
        <f t="shared" si="689"/>
        <v>-</v>
      </c>
      <c r="AY1014" s="9" t="str">
        <f t="shared" si="689"/>
        <v>-</v>
      </c>
      <c r="AZ1014" s="9" t="str">
        <f t="shared" si="689"/>
        <v>-</v>
      </c>
      <c r="BA1014" s="9" t="str">
        <f t="shared" si="689"/>
        <v>-</v>
      </c>
      <c r="BB1014" s="9" t="str">
        <f t="shared" si="685"/>
        <v>-</v>
      </c>
      <c r="BC1014" s="9">
        <f t="shared" si="685"/>
        <v>7</v>
      </c>
      <c r="BD1014" s="9" t="str">
        <f t="shared" si="685"/>
        <v>-</v>
      </c>
      <c r="BE1014" s="9">
        <f t="shared" si="685"/>
        <v>7</v>
      </c>
      <c r="BF1014" s="9">
        <f t="shared" si="685"/>
        <v>9</v>
      </c>
      <c r="BG1014" s="9" t="str">
        <f t="shared" si="685"/>
        <v>-</v>
      </c>
      <c r="BH1014" s="9" t="str">
        <f t="shared" si="685"/>
        <v>-</v>
      </c>
      <c r="BI1014" s="9" t="str">
        <f t="shared" si="685"/>
        <v>-</v>
      </c>
      <c r="BJ1014" s="37">
        <f t="shared" ref="BJ1014:BJ1045" si="690">COUNTIF(D1014:BI1014,"&gt;0")</f>
        <v>15</v>
      </c>
      <c r="BK1014" s="34">
        <f t="shared" ref="BK1014:BK1045" si="691">IFERROR(AVERAGE(D1014:BI1014)+0.0000001*BJ1014+0.000000001/(BT1014+0.001),"-")</f>
        <v>7.0000015008742347</v>
      </c>
      <c r="BL1014" s="9">
        <f t="shared" si="645"/>
        <v>43</v>
      </c>
      <c r="BN1014" s="38">
        <f t="shared" si="655"/>
        <v>33</v>
      </c>
      <c r="BO1014" s="34">
        <f t="shared" si="638"/>
        <v>7.0000015008742347</v>
      </c>
      <c r="BP1014" s="37">
        <f t="shared" si="646"/>
        <v>21</v>
      </c>
      <c r="BQ1014" s="37">
        <f t="shared" si="639"/>
        <v>15</v>
      </c>
      <c r="BR1014" s="36">
        <f t="shared" si="647"/>
        <v>18</v>
      </c>
      <c r="BS1014" s="36">
        <f t="shared" si="640"/>
        <v>1</v>
      </c>
      <c r="BT1014" s="121">
        <f t="shared" ref="BT1014:BT1045" si="692">VAR(D1014:BI1014)</f>
        <v>1.1428571428571428</v>
      </c>
      <c r="BU1014">
        <f t="shared" si="648"/>
        <v>33</v>
      </c>
      <c r="BV1014" s="25">
        <f t="shared" si="649"/>
        <v>18</v>
      </c>
      <c r="BW1014" s="25" t="str">
        <f t="shared" si="650"/>
        <v>-</v>
      </c>
      <c r="BX1014" s="25" t="str">
        <f t="shared" si="651"/>
        <v>-</v>
      </c>
      <c r="BY1014" s="46">
        <f t="shared" si="652"/>
        <v>7.0000015008742347</v>
      </c>
    </row>
    <row r="1015" spans="1:77">
      <c r="A1015" s="38">
        <f t="shared" si="653"/>
        <v>34</v>
      </c>
      <c r="B1015" s="36">
        <f t="shared" si="642"/>
        <v>18</v>
      </c>
      <c r="C1015" s="36">
        <f t="shared" si="632"/>
        <v>2</v>
      </c>
      <c r="D1015" s="9">
        <f t="shared" si="685"/>
        <v>7</v>
      </c>
      <c r="E1015" s="9" t="str">
        <f t="shared" si="685"/>
        <v>-</v>
      </c>
      <c r="F1015" s="9" t="str">
        <f t="shared" si="685"/>
        <v>-</v>
      </c>
      <c r="G1015" s="9" t="str">
        <f t="shared" si="685"/>
        <v>-</v>
      </c>
      <c r="H1015" s="9" t="str">
        <f t="shared" si="685"/>
        <v>-</v>
      </c>
      <c r="I1015" s="9" t="str">
        <f t="shared" si="685"/>
        <v>-</v>
      </c>
      <c r="J1015" s="9" t="str">
        <f t="shared" si="685"/>
        <v>-</v>
      </c>
      <c r="K1015" s="9" t="str">
        <f t="shared" si="685"/>
        <v>-</v>
      </c>
      <c r="L1015" s="9" t="str">
        <f t="shared" si="685"/>
        <v>-</v>
      </c>
      <c r="M1015" s="9">
        <f t="shared" si="685"/>
        <v>7</v>
      </c>
      <c r="N1015" s="9" t="str">
        <f t="shared" si="685"/>
        <v>-</v>
      </c>
      <c r="O1015" s="9" t="str">
        <f t="shared" si="685"/>
        <v>-</v>
      </c>
      <c r="P1015" s="9" t="str">
        <f t="shared" si="685"/>
        <v>-</v>
      </c>
      <c r="Q1015" s="9">
        <f t="shared" si="685"/>
        <v>7</v>
      </c>
      <c r="R1015" s="9" t="str">
        <f t="shared" si="685"/>
        <v>-</v>
      </c>
      <c r="S1015" s="9" t="str">
        <f t="shared" si="685"/>
        <v>-</v>
      </c>
      <c r="T1015" s="9">
        <f t="shared" si="685"/>
        <v>4</v>
      </c>
      <c r="U1015" s="9" t="str">
        <f t="shared" si="685"/>
        <v>-</v>
      </c>
      <c r="V1015" s="9" t="str">
        <f t="shared" si="685"/>
        <v>-</v>
      </c>
      <c r="W1015" s="9" t="str">
        <f t="shared" si="685"/>
        <v>-</v>
      </c>
      <c r="X1015" s="9" t="str">
        <f t="shared" si="685"/>
        <v>-</v>
      </c>
      <c r="Y1015" s="9" t="str">
        <f t="shared" si="685"/>
        <v>-</v>
      </c>
      <c r="Z1015" s="9">
        <f t="shared" si="685"/>
        <v>9</v>
      </c>
      <c r="AA1015" s="9" t="str">
        <f t="shared" si="685"/>
        <v>-</v>
      </c>
      <c r="AB1015" s="9" t="str">
        <f t="shared" si="685"/>
        <v>-</v>
      </c>
      <c r="AC1015" s="9" t="str">
        <f t="shared" si="685"/>
        <v>-</v>
      </c>
      <c r="AD1015" s="9" t="str">
        <f t="shared" si="685"/>
        <v>-</v>
      </c>
      <c r="AE1015" s="9" t="str">
        <f t="shared" si="685"/>
        <v>-</v>
      </c>
      <c r="AF1015" s="9" t="str">
        <f t="shared" si="685"/>
        <v>-</v>
      </c>
      <c r="AG1015" s="9">
        <f t="shared" si="685"/>
        <v>5</v>
      </c>
      <c r="AH1015" s="9" t="str">
        <f t="shared" si="685"/>
        <v>-</v>
      </c>
      <c r="AI1015" s="9" t="str">
        <f t="shared" ref="AI1015:BA1015" si="693">IF(AI$979="ДА",AI623,"-")</f>
        <v>-</v>
      </c>
      <c r="AJ1015" s="9">
        <f t="shared" si="693"/>
        <v>5</v>
      </c>
      <c r="AK1015" s="9" t="str">
        <f t="shared" si="693"/>
        <v>-</v>
      </c>
      <c r="AL1015" s="9">
        <f t="shared" si="693"/>
        <v>6</v>
      </c>
      <c r="AM1015" s="9">
        <f t="shared" si="693"/>
        <v>6</v>
      </c>
      <c r="AN1015" s="9">
        <f t="shared" si="693"/>
        <v>7</v>
      </c>
      <c r="AO1015" s="9" t="str">
        <f t="shared" si="693"/>
        <v>-</v>
      </c>
      <c r="AP1015" s="9">
        <f t="shared" si="693"/>
        <v>6</v>
      </c>
      <c r="AQ1015" s="9" t="str">
        <f t="shared" si="693"/>
        <v>-</v>
      </c>
      <c r="AR1015" s="9" t="str">
        <f t="shared" si="693"/>
        <v>-</v>
      </c>
      <c r="AS1015" s="9" t="str">
        <f t="shared" si="693"/>
        <v>-</v>
      </c>
      <c r="AT1015" s="9" t="str">
        <f t="shared" si="693"/>
        <v>-</v>
      </c>
      <c r="AU1015" s="9" t="str">
        <f t="shared" si="693"/>
        <v>-</v>
      </c>
      <c r="AV1015" s="9" t="str">
        <f t="shared" si="693"/>
        <v>-</v>
      </c>
      <c r="AW1015" s="9">
        <f t="shared" si="693"/>
        <v>6</v>
      </c>
      <c r="AX1015" s="9" t="str">
        <f t="shared" si="693"/>
        <v>-</v>
      </c>
      <c r="AY1015" s="9" t="str">
        <f t="shared" si="693"/>
        <v>-</v>
      </c>
      <c r="AZ1015" s="9" t="str">
        <f t="shared" si="693"/>
        <v>-</v>
      </c>
      <c r="BA1015" s="9" t="str">
        <f t="shared" si="693"/>
        <v>-</v>
      </c>
      <c r="BB1015" s="9" t="str">
        <f t="shared" si="685"/>
        <v>-</v>
      </c>
      <c r="BC1015" s="9">
        <f t="shared" si="685"/>
        <v>7</v>
      </c>
      <c r="BD1015" s="9" t="str">
        <f t="shared" si="685"/>
        <v>-</v>
      </c>
      <c r="BE1015" s="9">
        <f t="shared" si="685"/>
        <v>6</v>
      </c>
      <c r="BF1015" s="9" t="str">
        <f t="shared" si="685"/>
        <v>-</v>
      </c>
      <c r="BG1015" s="9" t="str">
        <f t="shared" si="685"/>
        <v>-</v>
      </c>
      <c r="BH1015" s="9" t="str">
        <f t="shared" si="685"/>
        <v>-</v>
      </c>
      <c r="BI1015" s="9" t="str">
        <f t="shared" si="685"/>
        <v>-</v>
      </c>
      <c r="BJ1015" s="37">
        <f t="shared" si="690"/>
        <v>14</v>
      </c>
      <c r="BK1015" s="34">
        <f t="shared" si="691"/>
        <v>6.2857156864032051</v>
      </c>
      <c r="BL1015" s="9">
        <f t="shared" si="645"/>
        <v>72</v>
      </c>
      <c r="BN1015" s="38">
        <f t="shared" si="655"/>
        <v>34</v>
      </c>
      <c r="BO1015" s="34">
        <f t="shared" si="638"/>
        <v>6.2857156864032051</v>
      </c>
      <c r="BP1015" s="37">
        <f t="shared" si="646"/>
        <v>20</v>
      </c>
      <c r="BQ1015" s="37">
        <f t="shared" si="639"/>
        <v>14</v>
      </c>
      <c r="BR1015" s="36">
        <f t="shared" si="647"/>
        <v>18</v>
      </c>
      <c r="BS1015" s="36">
        <f t="shared" si="640"/>
        <v>2</v>
      </c>
      <c r="BT1015" s="121">
        <f t="shared" si="692"/>
        <v>1.4505494505494529</v>
      </c>
      <c r="BU1015">
        <f t="shared" si="648"/>
        <v>34</v>
      </c>
      <c r="BV1015" s="25" t="str">
        <f t="shared" si="649"/>
        <v>-</v>
      </c>
      <c r="BW1015" s="25">
        <f t="shared" si="650"/>
        <v>18</v>
      </c>
      <c r="BX1015" s="25" t="str">
        <f t="shared" si="651"/>
        <v>-</v>
      </c>
      <c r="BY1015" s="46">
        <f t="shared" si="652"/>
        <v>6.2857156864032051</v>
      </c>
    </row>
    <row r="1016" spans="1:77">
      <c r="A1016" s="38">
        <f t="shared" si="653"/>
        <v>35</v>
      </c>
      <c r="B1016" s="36">
        <f t="shared" si="642"/>
        <v>18</v>
      </c>
      <c r="C1016" s="36">
        <f t="shared" si="632"/>
        <v>3</v>
      </c>
      <c r="D1016" s="9">
        <f t="shared" si="685"/>
        <v>5</v>
      </c>
      <c r="E1016" s="9" t="str">
        <f t="shared" si="685"/>
        <v>-</v>
      </c>
      <c r="F1016" s="9">
        <f t="shared" si="685"/>
        <v>9</v>
      </c>
      <c r="G1016" s="9" t="str">
        <f t="shared" si="685"/>
        <v>-</v>
      </c>
      <c r="H1016" s="9" t="str">
        <f t="shared" si="685"/>
        <v>-</v>
      </c>
      <c r="I1016" s="9" t="str">
        <f t="shared" si="685"/>
        <v>-</v>
      </c>
      <c r="J1016" s="9">
        <f t="shared" si="685"/>
        <v>7</v>
      </c>
      <c r="K1016" s="9" t="str">
        <f t="shared" si="685"/>
        <v>-</v>
      </c>
      <c r="L1016" s="9" t="str">
        <f t="shared" si="685"/>
        <v>-</v>
      </c>
      <c r="M1016" s="9">
        <f t="shared" si="685"/>
        <v>9</v>
      </c>
      <c r="N1016" s="9" t="str">
        <f t="shared" si="685"/>
        <v>-</v>
      </c>
      <c r="O1016" s="9" t="str">
        <f t="shared" si="685"/>
        <v>-</v>
      </c>
      <c r="P1016" s="9" t="str">
        <f t="shared" si="685"/>
        <v>-</v>
      </c>
      <c r="Q1016" s="9">
        <f t="shared" si="685"/>
        <v>6</v>
      </c>
      <c r="R1016" s="9" t="str">
        <f t="shared" si="685"/>
        <v>-</v>
      </c>
      <c r="S1016" s="9" t="str">
        <f t="shared" si="685"/>
        <v>-</v>
      </c>
      <c r="T1016" s="9">
        <f t="shared" si="685"/>
        <v>6</v>
      </c>
      <c r="U1016" s="9" t="str">
        <f t="shared" si="685"/>
        <v>-</v>
      </c>
      <c r="V1016" s="9" t="str">
        <f t="shared" si="685"/>
        <v>-</v>
      </c>
      <c r="W1016" s="9" t="str">
        <f t="shared" si="685"/>
        <v>-</v>
      </c>
      <c r="X1016" s="9" t="str">
        <f t="shared" si="685"/>
        <v>-</v>
      </c>
      <c r="Y1016" s="9" t="str">
        <f t="shared" si="685"/>
        <v>-</v>
      </c>
      <c r="Z1016" s="9">
        <f t="shared" si="685"/>
        <v>8</v>
      </c>
      <c r="AA1016" s="9" t="str">
        <f t="shared" si="685"/>
        <v>-</v>
      </c>
      <c r="AB1016" s="9" t="str">
        <f t="shared" si="685"/>
        <v>-</v>
      </c>
      <c r="AC1016" s="9" t="str">
        <f t="shared" si="685"/>
        <v>-</v>
      </c>
      <c r="AD1016" s="9" t="str">
        <f t="shared" si="685"/>
        <v>-</v>
      </c>
      <c r="AE1016" s="9" t="str">
        <f t="shared" si="685"/>
        <v>-</v>
      </c>
      <c r="AF1016" s="9" t="str">
        <f t="shared" si="685"/>
        <v>-</v>
      </c>
      <c r="AG1016" s="9">
        <f t="shared" si="685"/>
        <v>7</v>
      </c>
      <c r="AH1016" s="9" t="str">
        <f t="shared" si="685"/>
        <v>-</v>
      </c>
      <c r="AI1016" s="9" t="str">
        <f t="shared" ref="AI1016:BA1016" si="694">IF(AI$979="ДА",AI624,"-")</f>
        <v>-</v>
      </c>
      <c r="AJ1016" s="9">
        <f t="shared" si="694"/>
        <v>5</v>
      </c>
      <c r="AK1016" s="9" t="str">
        <f t="shared" si="694"/>
        <v>-</v>
      </c>
      <c r="AL1016" s="9">
        <f t="shared" si="694"/>
        <v>4</v>
      </c>
      <c r="AM1016" s="9">
        <f t="shared" si="694"/>
        <v>8</v>
      </c>
      <c r="AN1016" s="9">
        <f t="shared" si="694"/>
        <v>4</v>
      </c>
      <c r="AO1016" s="9" t="str">
        <f t="shared" si="694"/>
        <v>-</v>
      </c>
      <c r="AP1016" s="9">
        <f t="shared" si="694"/>
        <v>7</v>
      </c>
      <c r="AQ1016" s="9" t="str">
        <f t="shared" si="694"/>
        <v>-</v>
      </c>
      <c r="AR1016" s="9" t="str">
        <f t="shared" si="694"/>
        <v>-</v>
      </c>
      <c r="AS1016" s="9" t="str">
        <f t="shared" si="694"/>
        <v>-</v>
      </c>
      <c r="AT1016" s="9" t="str">
        <f t="shared" si="694"/>
        <v>-</v>
      </c>
      <c r="AU1016" s="9" t="str">
        <f t="shared" si="694"/>
        <v>-</v>
      </c>
      <c r="AV1016" s="9" t="str">
        <f t="shared" si="694"/>
        <v>-</v>
      </c>
      <c r="AW1016" s="9">
        <f t="shared" si="694"/>
        <v>5</v>
      </c>
      <c r="AX1016" s="9" t="str">
        <f t="shared" si="694"/>
        <v>-</v>
      </c>
      <c r="AY1016" s="9" t="str">
        <f t="shared" si="694"/>
        <v>-</v>
      </c>
      <c r="AZ1016" s="9" t="str">
        <f t="shared" si="694"/>
        <v>-</v>
      </c>
      <c r="BA1016" s="9" t="str">
        <f t="shared" si="694"/>
        <v>-</v>
      </c>
      <c r="BB1016" s="9" t="str">
        <f t="shared" si="685"/>
        <v>-</v>
      </c>
      <c r="BC1016" s="9">
        <f t="shared" si="685"/>
        <v>7</v>
      </c>
      <c r="BD1016" s="9" t="str">
        <f t="shared" si="685"/>
        <v>-</v>
      </c>
      <c r="BE1016" s="9">
        <f t="shared" si="685"/>
        <v>10</v>
      </c>
      <c r="BF1016" s="9" t="str">
        <f t="shared" si="685"/>
        <v>-</v>
      </c>
      <c r="BG1016" s="9" t="str">
        <f t="shared" si="685"/>
        <v>-</v>
      </c>
      <c r="BH1016" s="9" t="str">
        <f t="shared" si="685"/>
        <v>-</v>
      </c>
      <c r="BI1016" s="9" t="str">
        <f t="shared" si="685"/>
        <v>-</v>
      </c>
      <c r="BJ1016" s="37">
        <f t="shared" si="690"/>
        <v>16</v>
      </c>
      <c r="BK1016" s="34">
        <f t="shared" si="691"/>
        <v>6.6875016003033219</v>
      </c>
      <c r="BL1016" s="9">
        <f t="shared" si="645"/>
        <v>58</v>
      </c>
      <c r="BN1016" s="38">
        <f t="shared" si="655"/>
        <v>35</v>
      </c>
      <c r="BO1016" s="34">
        <f t="shared" si="638"/>
        <v>6.6875016003033219</v>
      </c>
      <c r="BP1016" s="37">
        <f t="shared" si="646"/>
        <v>19</v>
      </c>
      <c r="BQ1016" s="37">
        <f t="shared" si="639"/>
        <v>16</v>
      </c>
      <c r="BR1016" s="36">
        <f t="shared" si="647"/>
        <v>18</v>
      </c>
      <c r="BS1016" s="36">
        <f t="shared" si="640"/>
        <v>3</v>
      </c>
      <c r="BT1016" s="121">
        <f t="shared" si="692"/>
        <v>3.2958333333333334</v>
      </c>
      <c r="BU1016">
        <f t="shared" si="648"/>
        <v>35</v>
      </c>
      <c r="BV1016" s="25" t="str">
        <f t="shared" si="649"/>
        <v>-</v>
      </c>
      <c r="BW1016" s="25" t="str">
        <f t="shared" si="650"/>
        <v>-</v>
      </c>
      <c r="BX1016" s="25">
        <f t="shared" si="651"/>
        <v>18</v>
      </c>
      <c r="BY1016" s="46">
        <f t="shared" si="652"/>
        <v>6.6875016003033219</v>
      </c>
    </row>
    <row r="1017" spans="1:77">
      <c r="A1017" s="38">
        <f t="shared" si="653"/>
        <v>36</v>
      </c>
      <c r="B1017" s="36">
        <f t="shared" si="642"/>
        <v>19</v>
      </c>
      <c r="C1017" s="36">
        <f t="shared" si="632"/>
        <v>1</v>
      </c>
      <c r="D1017" s="9">
        <f t="shared" si="685"/>
        <v>11</v>
      </c>
      <c r="E1017" s="9" t="str">
        <f t="shared" si="685"/>
        <v>-</v>
      </c>
      <c r="F1017" s="9" t="str">
        <f t="shared" si="685"/>
        <v>-</v>
      </c>
      <c r="G1017" s="9" t="str">
        <f t="shared" si="685"/>
        <v>-</v>
      </c>
      <c r="H1017" s="9" t="str">
        <f t="shared" si="685"/>
        <v>-</v>
      </c>
      <c r="I1017" s="9" t="str">
        <f t="shared" si="685"/>
        <v>-</v>
      </c>
      <c r="J1017" s="9">
        <f t="shared" si="685"/>
        <v>6</v>
      </c>
      <c r="K1017" s="9" t="str">
        <f t="shared" si="685"/>
        <v>-</v>
      </c>
      <c r="L1017" s="9" t="str">
        <f t="shared" si="685"/>
        <v>-</v>
      </c>
      <c r="M1017" s="9">
        <f t="shared" si="685"/>
        <v>9</v>
      </c>
      <c r="N1017" s="9" t="str">
        <f t="shared" si="685"/>
        <v>-</v>
      </c>
      <c r="O1017" s="9" t="str">
        <f t="shared" si="685"/>
        <v>-</v>
      </c>
      <c r="P1017" s="9" t="str">
        <f t="shared" si="685"/>
        <v>-</v>
      </c>
      <c r="Q1017" s="9">
        <f t="shared" si="685"/>
        <v>9</v>
      </c>
      <c r="R1017" s="9" t="str">
        <f t="shared" si="685"/>
        <v>-</v>
      </c>
      <c r="S1017" s="9" t="str">
        <f t="shared" ref="S1017:BI1017" si="695">IF(S$979="ДА",S625,"-")</f>
        <v>-</v>
      </c>
      <c r="T1017" s="9">
        <f t="shared" si="695"/>
        <v>4</v>
      </c>
      <c r="U1017" s="9" t="str">
        <f t="shared" si="695"/>
        <v>-</v>
      </c>
      <c r="V1017" s="9" t="str">
        <f t="shared" si="695"/>
        <v>-</v>
      </c>
      <c r="W1017" s="9" t="str">
        <f t="shared" si="695"/>
        <v>-</v>
      </c>
      <c r="X1017" s="9" t="str">
        <f t="shared" si="695"/>
        <v>-</v>
      </c>
      <c r="Y1017" s="9" t="str">
        <f t="shared" si="695"/>
        <v>-</v>
      </c>
      <c r="Z1017" s="9">
        <f t="shared" si="695"/>
        <v>8</v>
      </c>
      <c r="AA1017" s="9" t="str">
        <f t="shared" si="695"/>
        <v>-</v>
      </c>
      <c r="AB1017" s="9" t="str">
        <f t="shared" si="695"/>
        <v>-</v>
      </c>
      <c r="AC1017" s="9" t="str">
        <f t="shared" si="695"/>
        <v>-</v>
      </c>
      <c r="AD1017" s="9" t="str">
        <f t="shared" si="695"/>
        <v>-</v>
      </c>
      <c r="AE1017" s="9" t="str">
        <f t="shared" si="695"/>
        <v>-</v>
      </c>
      <c r="AF1017" s="9" t="str">
        <f t="shared" si="695"/>
        <v>-</v>
      </c>
      <c r="AG1017" s="9">
        <f t="shared" si="695"/>
        <v>4</v>
      </c>
      <c r="AH1017" s="9" t="str">
        <f t="shared" si="695"/>
        <v>-</v>
      </c>
      <c r="AI1017" s="9">
        <f t="shared" si="695"/>
        <v>7</v>
      </c>
      <c r="AJ1017" s="9">
        <f t="shared" si="695"/>
        <v>5</v>
      </c>
      <c r="AK1017" s="9" t="str">
        <f t="shared" si="695"/>
        <v>-</v>
      </c>
      <c r="AL1017" s="9">
        <f t="shared" si="695"/>
        <v>4</v>
      </c>
      <c r="AM1017" s="9">
        <f t="shared" si="695"/>
        <v>6</v>
      </c>
      <c r="AN1017" s="9">
        <f t="shared" si="695"/>
        <v>7</v>
      </c>
      <c r="AO1017" s="9" t="str">
        <f t="shared" si="695"/>
        <v>-</v>
      </c>
      <c r="AP1017" s="9">
        <f t="shared" si="695"/>
        <v>11</v>
      </c>
      <c r="AQ1017" s="9" t="str">
        <f t="shared" si="695"/>
        <v>-</v>
      </c>
      <c r="AR1017" s="9" t="str">
        <f t="shared" si="695"/>
        <v>-</v>
      </c>
      <c r="AS1017" s="9" t="str">
        <f t="shared" si="695"/>
        <v>-</v>
      </c>
      <c r="AT1017" s="9" t="str">
        <f t="shared" si="695"/>
        <v>-</v>
      </c>
      <c r="AU1017" s="9" t="str">
        <f t="shared" si="695"/>
        <v>-</v>
      </c>
      <c r="AV1017" s="9" t="str">
        <f t="shared" si="695"/>
        <v>-</v>
      </c>
      <c r="AW1017" s="9">
        <f t="shared" si="695"/>
        <v>6</v>
      </c>
      <c r="AX1017" s="9" t="str">
        <f t="shared" si="695"/>
        <v>-</v>
      </c>
      <c r="AY1017" s="9" t="str">
        <f t="shared" si="695"/>
        <v>-</v>
      </c>
      <c r="AZ1017" s="9" t="str">
        <f t="shared" si="695"/>
        <v>-</v>
      </c>
      <c r="BA1017" s="9" t="str">
        <f t="shared" si="695"/>
        <v>-</v>
      </c>
      <c r="BB1017" s="9" t="str">
        <f t="shared" si="695"/>
        <v>-</v>
      </c>
      <c r="BC1017" s="9">
        <f t="shared" si="695"/>
        <v>8</v>
      </c>
      <c r="BD1017" s="9" t="str">
        <f t="shared" si="695"/>
        <v>-</v>
      </c>
      <c r="BE1017" s="9">
        <f t="shared" si="695"/>
        <v>6</v>
      </c>
      <c r="BF1017" s="9" t="str">
        <f t="shared" si="695"/>
        <v>-</v>
      </c>
      <c r="BG1017" s="9" t="str">
        <f t="shared" si="695"/>
        <v>-</v>
      </c>
      <c r="BH1017" s="9">
        <f t="shared" si="695"/>
        <v>6</v>
      </c>
      <c r="BI1017" s="9" t="str">
        <f t="shared" si="695"/>
        <v>-</v>
      </c>
      <c r="BJ1017" s="37">
        <f t="shared" si="690"/>
        <v>17</v>
      </c>
      <c r="BK1017" s="34">
        <f t="shared" si="691"/>
        <v>6.8823546413821779</v>
      </c>
      <c r="BL1017" s="9">
        <f t="shared" si="645"/>
        <v>48</v>
      </c>
      <c r="BN1017" s="38">
        <f t="shared" si="655"/>
        <v>36</v>
      </c>
      <c r="BO1017" s="34">
        <f t="shared" si="638"/>
        <v>6.8823546413821779</v>
      </c>
      <c r="BP1017" s="37">
        <f t="shared" si="646"/>
        <v>26</v>
      </c>
      <c r="BQ1017" s="37">
        <f t="shared" si="639"/>
        <v>17</v>
      </c>
      <c r="BR1017" s="36">
        <f t="shared" si="647"/>
        <v>19</v>
      </c>
      <c r="BS1017" s="36">
        <f t="shared" si="640"/>
        <v>1</v>
      </c>
      <c r="BT1017" s="121">
        <f t="shared" si="692"/>
        <v>4.860294117647058</v>
      </c>
      <c r="BU1017">
        <f t="shared" si="648"/>
        <v>36</v>
      </c>
      <c r="BV1017" s="25">
        <f t="shared" si="649"/>
        <v>19</v>
      </c>
      <c r="BW1017" s="25" t="str">
        <f t="shared" si="650"/>
        <v>-</v>
      </c>
      <c r="BX1017" s="25" t="str">
        <f t="shared" si="651"/>
        <v>-</v>
      </c>
      <c r="BY1017" s="46">
        <f t="shared" si="652"/>
        <v>6.8823546413821779</v>
      </c>
    </row>
    <row r="1018" spans="1:77">
      <c r="A1018" s="38">
        <f t="shared" si="653"/>
        <v>37</v>
      </c>
      <c r="B1018" s="36">
        <f t="shared" si="642"/>
        <v>19</v>
      </c>
      <c r="C1018" s="36">
        <f t="shared" si="632"/>
        <v>2</v>
      </c>
      <c r="D1018" s="9">
        <f t="shared" ref="D1018:BI1024" si="696">IF(D$979="ДА",D626,"-")</f>
        <v>9</v>
      </c>
      <c r="E1018" s="9" t="str">
        <f t="shared" si="696"/>
        <v>-</v>
      </c>
      <c r="F1018" s="9">
        <f t="shared" si="696"/>
        <v>10</v>
      </c>
      <c r="G1018" s="9" t="str">
        <f t="shared" si="696"/>
        <v>-</v>
      </c>
      <c r="H1018" s="9" t="str">
        <f t="shared" si="696"/>
        <v>-</v>
      </c>
      <c r="I1018" s="9" t="str">
        <f t="shared" si="696"/>
        <v>-</v>
      </c>
      <c r="J1018" s="9">
        <f t="shared" si="696"/>
        <v>8</v>
      </c>
      <c r="K1018" s="9" t="str">
        <f t="shared" si="696"/>
        <v>-</v>
      </c>
      <c r="L1018" s="9" t="str">
        <f t="shared" si="696"/>
        <v>-</v>
      </c>
      <c r="M1018" s="9" t="str">
        <f t="shared" si="696"/>
        <v>-</v>
      </c>
      <c r="N1018" s="9" t="str">
        <f t="shared" si="696"/>
        <v>-</v>
      </c>
      <c r="O1018" s="9" t="str">
        <f t="shared" si="696"/>
        <v>-</v>
      </c>
      <c r="P1018" s="9" t="str">
        <f t="shared" si="696"/>
        <v>-</v>
      </c>
      <c r="Q1018" s="9">
        <f t="shared" si="696"/>
        <v>7</v>
      </c>
      <c r="R1018" s="9" t="str">
        <f t="shared" si="696"/>
        <v>-</v>
      </c>
      <c r="S1018" s="9" t="str">
        <f t="shared" si="696"/>
        <v>-</v>
      </c>
      <c r="T1018" s="9">
        <f t="shared" si="696"/>
        <v>4</v>
      </c>
      <c r="U1018" s="9" t="str">
        <f t="shared" si="696"/>
        <v>-</v>
      </c>
      <c r="V1018" s="9" t="str">
        <f t="shared" si="696"/>
        <v>-</v>
      </c>
      <c r="W1018" s="9" t="str">
        <f t="shared" si="696"/>
        <v>-</v>
      </c>
      <c r="X1018" s="9" t="str">
        <f t="shared" si="696"/>
        <v>-</v>
      </c>
      <c r="Y1018" s="9" t="str">
        <f t="shared" si="696"/>
        <v>-</v>
      </c>
      <c r="Z1018" s="9">
        <f t="shared" si="696"/>
        <v>6</v>
      </c>
      <c r="AA1018" s="9" t="str">
        <f t="shared" si="696"/>
        <v>-</v>
      </c>
      <c r="AB1018" s="9">
        <f t="shared" si="696"/>
        <v>7</v>
      </c>
      <c r="AC1018" s="9" t="str">
        <f t="shared" si="696"/>
        <v>-</v>
      </c>
      <c r="AD1018" s="9" t="str">
        <f t="shared" si="696"/>
        <v>-</v>
      </c>
      <c r="AE1018" s="9" t="str">
        <f t="shared" si="696"/>
        <v>-</v>
      </c>
      <c r="AF1018" s="9" t="str">
        <f t="shared" si="696"/>
        <v>-</v>
      </c>
      <c r="AG1018" s="9">
        <f t="shared" si="696"/>
        <v>5</v>
      </c>
      <c r="AH1018" s="9" t="str">
        <f t="shared" si="696"/>
        <v>-</v>
      </c>
      <c r="AI1018" s="9" t="str">
        <f t="shared" ref="AI1018:BA1018" si="697">IF(AI$979="ДА",AI626,"-")</f>
        <v>-</v>
      </c>
      <c r="AJ1018" s="9">
        <f t="shared" si="697"/>
        <v>5</v>
      </c>
      <c r="AK1018" s="9" t="str">
        <f t="shared" si="697"/>
        <v>-</v>
      </c>
      <c r="AL1018" s="9" t="str">
        <f t="shared" si="697"/>
        <v>-</v>
      </c>
      <c r="AM1018" s="9">
        <f t="shared" si="697"/>
        <v>7</v>
      </c>
      <c r="AN1018" s="9">
        <f t="shared" si="697"/>
        <v>3</v>
      </c>
      <c r="AO1018" s="9" t="str">
        <f t="shared" si="697"/>
        <v>-</v>
      </c>
      <c r="AP1018" s="9">
        <f t="shared" si="697"/>
        <v>7</v>
      </c>
      <c r="AQ1018" s="9" t="str">
        <f t="shared" si="697"/>
        <v>-</v>
      </c>
      <c r="AR1018" s="9" t="str">
        <f t="shared" si="697"/>
        <v>-</v>
      </c>
      <c r="AS1018" s="9" t="str">
        <f t="shared" si="697"/>
        <v>-</v>
      </c>
      <c r="AT1018" s="9" t="str">
        <f t="shared" si="697"/>
        <v>-</v>
      </c>
      <c r="AU1018" s="9" t="str">
        <f t="shared" si="697"/>
        <v>-</v>
      </c>
      <c r="AV1018" s="9" t="str">
        <f t="shared" si="697"/>
        <v>-</v>
      </c>
      <c r="AW1018" s="9">
        <f t="shared" si="697"/>
        <v>6</v>
      </c>
      <c r="AX1018" s="9" t="str">
        <f t="shared" si="697"/>
        <v>-</v>
      </c>
      <c r="AY1018" s="9" t="str">
        <f t="shared" si="697"/>
        <v>-</v>
      </c>
      <c r="AZ1018" s="9" t="str">
        <f t="shared" si="697"/>
        <v>-</v>
      </c>
      <c r="BA1018" s="9" t="str">
        <f t="shared" si="697"/>
        <v>-</v>
      </c>
      <c r="BB1018" s="9" t="str">
        <f t="shared" si="696"/>
        <v>-</v>
      </c>
      <c r="BC1018" s="9">
        <f t="shared" si="696"/>
        <v>8</v>
      </c>
      <c r="BD1018" s="9" t="str">
        <f t="shared" si="696"/>
        <v>-</v>
      </c>
      <c r="BE1018" s="9">
        <f t="shared" si="696"/>
        <v>6</v>
      </c>
      <c r="BF1018" s="9" t="str">
        <f t="shared" si="696"/>
        <v>-</v>
      </c>
      <c r="BG1018" s="9" t="str">
        <f t="shared" si="696"/>
        <v>-</v>
      </c>
      <c r="BH1018" s="9" t="str">
        <f t="shared" si="696"/>
        <v>-</v>
      </c>
      <c r="BI1018" s="9">
        <f t="shared" si="696"/>
        <v>7</v>
      </c>
      <c r="BJ1018" s="37">
        <f t="shared" si="690"/>
        <v>16</v>
      </c>
      <c r="BK1018" s="34">
        <f t="shared" si="691"/>
        <v>6.5625016003128094</v>
      </c>
      <c r="BL1018" s="9">
        <f t="shared" si="645"/>
        <v>62</v>
      </c>
      <c r="BN1018" s="38">
        <f t="shared" si="655"/>
        <v>37</v>
      </c>
      <c r="BO1018" s="34">
        <f t="shared" si="638"/>
        <v>6.5625016003128094</v>
      </c>
      <c r="BP1018" s="37">
        <f t="shared" si="646"/>
        <v>17</v>
      </c>
      <c r="BQ1018" s="37">
        <f t="shared" si="639"/>
        <v>16</v>
      </c>
      <c r="BR1018" s="36">
        <f t="shared" si="647"/>
        <v>19</v>
      </c>
      <c r="BS1018" s="36">
        <f t="shared" si="640"/>
        <v>2</v>
      </c>
      <c r="BT1018" s="121">
        <f t="shared" si="692"/>
        <v>3.1958333333333333</v>
      </c>
      <c r="BU1018">
        <f t="shared" si="648"/>
        <v>37</v>
      </c>
      <c r="BV1018" s="25" t="str">
        <f t="shared" si="649"/>
        <v>-</v>
      </c>
      <c r="BW1018" s="25">
        <f t="shared" si="650"/>
        <v>19</v>
      </c>
      <c r="BX1018" s="25" t="str">
        <f t="shared" si="651"/>
        <v>-</v>
      </c>
      <c r="BY1018" s="46">
        <f t="shared" si="652"/>
        <v>6.5625016003128094</v>
      </c>
    </row>
    <row r="1019" spans="1:77">
      <c r="A1019" s="38">
        <f t="shared" si="653"/>
        <v>38</v>
      </c>
      <c r="B1019" s="36">
        <f t="shared" si="642"/>
        <v>19</v>
      </c>
      <c r="C1019" s="36">
        <f t="shared" si="632"/>
        <v>3</v>
      </c>
      <c r="D1019" s="9">
        <f t="shared" si="696"/>
        <v>6</v>
      </c>
      <c r="E1019" s="9" t="str">
        <f t="shared" si="696"/>
        <v>-</v>
      </c>
      <c r="F1019" s="9" t="str">
        <f t="shared" si="696"/>
        <v>-</v>
      </c>
      <c r="G1019" s="9" t="str">
        <f t="shared" si="696"/>
        <v>-</v>
      </c>
      <c r="H1019" s="9" t="str">
        <f t="shared" si="696"/>
        <v>-</v>
      </c>
      <c r="I1019" s="9" t="str">
        <f t="shared" si="696"/>
        <v>-</v>
      </c>
      <c r="J1019" s="9" t="str">
        <f t="shared" si="696"/>
        <v>-</v>
      </c>
      <c r="K1019" s="9" t="str">
        <f t="shared" si="696"/>
        <v>-</v>
      </c>
      <c r="L1019" s="9" t="str">
        <f t="shared" si="696"/>
        <v>-</v>
      </c>
      <c r="M1019" s="9" t="str">
        <f t="shared" si="696"/>
        <v>-</v>
      </c>
      <c r="N1019" s="9" t="str">
        <f t="shared" si="696"/>
        <v>-</v>
      </c>
      <c r="O1019" s="9" t="str">
        <f t="shared" si="696"/>
        <v>-</v>
      </c>
      <c r="P1019" s="9" t="str">
        <f t="shared" si="696"/>
        <v>-</v>
      </c>
      <c r="Q1019" s="9">
        <f t="shared" si="696"/>
        <v>6</v>
      </c>
      <c r="R1019" s="9" t="str">
        <f t="shared" si="696"/>
        <v>-</v>
      </c>
      <c r="S1019" s="9" t="str">
        <f t="shared" si="696"/>
        <v>-</v>
      </c>
      <c r="T1019" s="9">
        <f t="shared" si="696"/>
        <v>5</v>
      </c>
      <c r="U1019" s="9" t="str">
        <f t="shared" si="696"/>
        <v>-</v>
      </c>
      <c r="V1019" s="9" t="str">
        <f t="shared" si="696"/>
        <v>-</v>
      </c>
      <c r="W1019" s="9" t="str">
        <f t="shared" si="696"/>
        <v>-</v>
      </c>
      <c r="X1019" s="9" t="str">
        <f t="shared" si="696"/>
        <v>-</v>
      </c>
      <c r="Y1019" s="9" t="str">
        <f t="shared" si="696"/>
        <v>-</v>
      </c>
      <c r="Z1019" s="9">
        <f t="shared" si="696"/>
        <v>9</v>
      </c>
      <c r="AA1019" s="9" t="str">
        <f t="shared" si="696"/>
        <v>-</v>
      </c>
      <c r="AB1019" s="9" t="str">
        <f t="shared" si="696"/>
        <v>-</v>
      </c>
      <c r="AC1019" s="9" t="str">
        <f t="shared" si="696"/>
        <v>-</v>
      </c>
      <c r="AD1019" s="9" t="str">
        <f t="shared" si="696"/>
        <v>-</v>
      </c>
      <c r="AE1019" s="9" t="str">
        <f t="shared" si="696"/>
        <v>-</v>
      </c>
      <c r="AF1019" s="9" t="str">
        <f t="shared" si="696"/>
        <v>-</v>
      </c>
      <c r="AG1019" s="9">
        <f t="shared" si="696"/>
        <v>5</v>
      </c>
      <c r="AH1019" s="9" t="str">
        <f t="shared" si="696"/>
        <v>-</v>
      </c>
      <c r="AI1019" s="9">
        <f t="shared" ref="AI1019:BA1019" si="698">IF(AI$979="ДА",AI627,"-")</f>
        <v>11</v>
      </c>
      <c r="AJ1019" s="9">
        <f t="shared" si="698"/>
        <v>8</v>
      </c>
      <c r="AK1019" s="9" t="str">
        <f t="shared" si="698"/>
        <v>-</v>
      </c>
      <c r="AL1019" s="9" t="str">
        <f t="shared" si="698"/>
        <v>-</v>
      </c>
      <c r="AM1019" s="9">
        <f t="shared" si="698"/>
        <v>5</v>
      </c>
      <c r="AN1019" s="9">
        <f t="shared" si="698"/>
        <v>3</v>
      </c>
      <c r="AO1019" s="9" t="str">
        <f t="shared" si="698"/>
        <v>-</v>
      </c>
      <c r="AP1019" s="9">
        <f t="shared" si="698"/>
        <v>6</v>
      </c>
      <c r="AQ1019" s="9" t="str">
        <f t="shared" si="698"/>
        <v>-</v>
      </c>
      <c r="AR1019" s="9" t="str">
        <f t="shared" si="698"/>
        <v>-</v>
      </c>
      <c r="AS1019" s="9" t="str">
        <f t="shared" si="698"/>
        <v>-</v>
      </c>
      <c r="AT1019" s="9" t="str">
        <f t="shared" si="698"/>
        <v>-</v>
      </c>
      <c r="AU1019" s="9" t="str">
        <f t="shared" si="698"/>
        <v>-</v>
      </c>
      <c r="AV1019" s="9" t="str">
        <f t="shared" si="698"/>
        <v>-</v>
      </c>
      <c r="AW1019" s="9">
        <f t="shared" si="698"/>
        <v>6</v>
      </c>
      <c r="AX1019" s="9" t="str">
        <f t="shared" si="698"/>
        <v>-</v>
      </c>
      <c r="AY1019" s="9" t="str">
        <f t="shared" si="698"/>
        <v>-</v>
      </c>
      <c r="AZ1019" s="9" t="str">
        <f t="shared" si="698"/>
        <v>-</v>
      </c>
      <c r="BA1019" s="9" t="str">
        <f t="shared" si="698"/>
        <v>-</v>
      </c>
      <c r="BB1019" s="9" t="str">
        <f t="shared" si="696"/>
        <v>-</v>
      </c>
      <c r="BC1019" s="9">
        <f t="shared" si="696"/>
        <v>7</v>
      </c>
      <c r="BD1019" s="9" t="str">
        <f t="shared" si="696"/>
        <v>-</v>
      </c>
      <c r="BE1019" s="9">
        <f t="shared" si="696"/>
        <v>8</v>
      </c>
      <c r="BF1019" s="9" t="str">
        <f t="shared" si="696"/>
        <v>-</v>
      </c>
      <c r="BG1019" s="9" t="str">
        <f t="shared" si="696"/>
        <v>-</v>
      </c>
      <c r="BH1019" s="9">
        <f t="shared" si="696"/>
        <v>9</v>
      </c>
      <c r="BI1019" s="9">
        <f t="shared" si="696"/>
        <v>9</v>
      </c>
      <c r="BJ1019" s="37">
        <f t="shared" si="690"/>
        <v>15</v>
      </c>
      <c r="BK1019" s="34">
        <f t="shared" si="691"/>
        <v>6.8666681668933967</v>
      </c>
      <c r="BL1019" s="9">
        <f t="shared" si="645"/>
        <v>50</v>
      </c>
      <c r="BN1019" s="38">
        <f t="shared" si="655"/>
        <v>38</v>
      </c>
      <c r="BO1019" s="34">
        <f t="shared" si="638"/>
        <v>6.8666681668933967</v>
      </c>
      <c r="BP1019" s="37">
        <f t="shared" si="646"/>
        <v>16</v>
      </c>
      <c r="BQ1019" s="37">
        <f t="shared" si="639"/>
        <v>15</v>
      </c>
      <c r="BR1019" s="36">
        <f t="shared" si="647"/>
        <v>19</v>
      </c>
      <c r="BS1019" s="36">
        <f t="shared" si="640"/>
        <v>3</v>
      </c>
      <c r="BT1019" s="121">
        <f t="shared" si="692"/>
        <v>4.4095238095238107</v>
      </c>
      <c r="BU1019">
        <f t="shared" si="648"/>
        <v>38</v>
      </c>
      <c r="BV1019" s="25" t="str">
        <f t="shared" si="649"/>
        <v>-</v>
      </c>
      <c r="BW1019" s="25" t="str">
        <f t="shared" si="650"/>
        <v>-</v>
      </c>
      <c r="BX1019" s="25">
        <f t="shared" si="651"/>
        <v>19</v>
      </c>
      <c r="BY1019" s="46">
        <f t="shared" si="652"/>
        <v>6.8666681668933967</v>
      </c>
    </row>
    <row r="1020" spans="1:77">
      <c r="A1020" s="38">
        <f t="shared" si="653"/>
        <v>39</v>
      </c>
      <c r="B1020" s="36">
        <f t="shared" si="642"/>
        <v>21</v>
      </c>
      <c r="C1020" s="36">
        <f t="shared" si="632"/>
        <v>1</v>
      </c>
      <c r="D1020" s="9">
        <f t="shared" si="696"/>
        <v>8</v>
      </c>
      <c r="E1020" s="9" t="str">
        <f t="shared" si="696"/>
        <v>-</v>
      </c>
      <c r="F1020" s="9">
        <f t="shared" si="696"/>
        <v>9</v>
      </c>
      <c r="G1020" s="9" t="str">
        <f t="shared" si="696"/>
        <v>-</v>
      </c>
      <c r="H1020" s="9" t="str">
        <f t="shared" si="696"/>
        <v>-</v>
      </c>
      <c r="I1020" s="9" t="str">
        <f t="shared" si="696"/>
        <v>-</v>
      </c>
      <c r="J1020" s="9" t="str">
        <f t="shared" si="696"/>
        <v>-</v>
      </c>
      <c r="K1020" s="9" t="str">
        <f t="shared" si="696"/>
        <v>-</v>
      </c>
      <c r="L1020" s="9" t="str">
        <f t="shared" si="696"/>
        <v>-</v>
      </c>
      <c r="M1020" s="9" t="str">
        <f t="shared" si="696"/>
        <v>-</v>
      </c>
      <c r="N1020" s="9" t="str">
        <f t="shared" si="696"/>
        <v>-</v>
      </c>
      <c r="O1020" s="9" t="str">
        <f t="shared" si="696"/>
        <v>-</v>
      </c>
      <c r="P1020" s="9" t="str">
        <f t="shared" si="696"/>
        <v>-</v>
      </c>
      <c r="Q1020" s="9">
        <f t="shared" si="696"/>
        <v>5</v>
      </c>
      <c r="R1020" s="9" t="str">
        <f t="shared" si="696"/>
        <v>-</v>
      </c>
      <c r="S1020" s="9" t="str">
        <f t="shared" si="696"/>
        <v>-</v>
      </c>
      <c r="T1020" s="9">
        <f t="shared" si="696"/>
        <v>9</v>
      </c>
      <c r="U1020" s="9" t="str">
        <f t="shared" si="696"/>
        <v>-</v>
      </c>
      <c r="V1020" s="9" t="str">
        <f t="shared" si="696"/>
        <v>-</v>
      </c>
      <c r="W1020" s="9" t="str">
        <f t="shared" si="696"/>
        <v>-</v>
      </c>
      <c r="X1020" s="9" t="str">
        <f t="shared" si="696"/>
        <v>-</v>
      </c>
      <c r="Y1020" s="9" t="str">
        <f t="shared" si="696"/>
        <v>-</v>
      </c>
      <c r="Z1020" s="9">
        <f t="shared" si="696"/>
        <v>8</v>
      </c>
      <c r="AA1020" s="9" t="str">
        <f t="shared" si="696"/>
        <v>-</v>
      </c>
      <c r="AB1020" s="9" t="str">
        <f t="shared" si="696"/>
        <v>-</v>
      </c>
      <c r="AC1020" s="9" t="str">
        <f t="shared" si="696"/>
        <v>-</v>
      </c>
      <c r="AD1020" s="9" t="str">
        <f t="shared" si="696"/>
        <v>-</v>
      </c>
      <c r="AE1020" s="9" t="str">
        <f t="shared" si="696"/>
        <v>-</v>
      </c>
      <c r="AF1020" s="9" t="str">
        <f t="shared" si="696"/>
        <v>-</v>
      </c>
      <c r="AG1020" s="9">
        <f t="shared" si="696"/>
        <v>4</v>
      </c>
      <c r="AH1020" s="9" t="str">
        <f t="shared" si="696"/>
        <v>-</v>
      </c>
      <c r="AI1020" s="9">
        <f t="shared" ref="AI1020:BA1020" si="699">IF(AI$979="ДА",AI628,"-")</f>
        <v>3</v>
      </c>
      <c r="AJ1020" s="9">
        <f t="shared" si="699"/>
        <v>5</v>
      </c>
      <c r="AK1020" s="9" t="str">
        <f t="shared" si="699"/>
        <v>-</v>
      </c>
      <c r="AL1020" s="9" t="str">
        <f t="shared" si="699"/>
        <v>-</v>
      </c>
      <c r="AM1020" s="9">
        <f t="shared" si="699"/>
        <v>7</v>
      </c>
      <c r="AN1020" s="9">
        <f t="shared" si="699"/>
        <v>6</v>
      </c>
      <c r="AO1020" s="9" t="str">
        <f t="shared" si="699"/>
        <v>-</v>
      </c>
      <c r="AP1020" s="9">
        <f t="shared" si="699"/>
        <v>7</v>
      </c>
      <c r="AQ1020" s="9" t="str">
        <f t="shared" si="699"/>
        <v>-</v>
      </c>
      <c r="AR1020" s="9" t="str">
        <f t="shared" si="699"/>
        <v>-</v>
      </c>
      <c r="AS1020" s="9" t="str">
        <f t="shared" si="699"/>
        <v>-</v>
      </c>
      <c r="AT1020" s="9" t="str">
        <f t="shared" si="699"/>
        <v>-</v>
      </c>
      <c r="AU1020" s="9" t="str">
        <f t="shared" si="699"/>
        <v>-</v>
      </c>
      <c r="AV1020" s="9" t="str">
        <f t="shared" si="699"/>
        <v>-</v>
      </c>
      <c r="AW1020" s="9" t="str">
        <f t="shared" si="699"/>
        <v>-</v>
      </c>
      <c r="AX1020" s="9" t="str">
        <f t="shared" si="699"/>
        <v>-</v>
      </c>
      <c r="AY1020" s="9" t="str">
        <f t="shared" si="699"/>
        <v>-</v>
      </c>
      <c r="AZ1020" s="9" t="str">
        <f t="shared" si="699"/>
        <v>-</v>
      </c>
      <c r="BA1020" s="9" t="str">
        <f t="shared" si="699"/>
        <v>-</v>
      </c>
      <c r="BB1020" s="9" t="str">
        <f t="shared" si="696"/>
        <v>-</v>
      </c>
      <c r="BC1020" s="9">
        <f t="shared" si="696"/>
        <v>8</v>
      </c>
      <c r="BD1020" s="9" t="str">
        <f t="shared" si="696"/>
        <v>-</v>
      </c>
      <c r="BE1020" s="9">
        <f t="shared" si="696"/>
        <v>6</v>
      </c>
      <c r="BF1020" s="9">
        <f t="shared" si="696"/>
        <v>7</v>
      </c>
      <c r="BG1020" s="9" t="str">
        <f t="shared" si="696"/>
        <v>-</v>
      </c>
      <c r="BH1020" s="9">
        <f t="shared" si="696"/>
        <v>4</v>
      </c>
      <c r="BI1020" s="9">
        <f t="shared" si="696"/>
        <v>4</v>
      </c>
      <c r="BJ1020" s="37">
        <f t="shared" si="690"/>
        <v>16</v>
      </c>
      <c r="BK1020" s="34">
        <f t="shared" si="691"/>
        <v>6.2500016002726531</v>
      </c>
      <c r="BL1020" s="9">
        <f t="shared" si="645"/>
        <v>76</v>
      </c>
      <c r="BN1020" s="38">
        <f t="shared" si="655"/>
        <v>39</v>
      </c>
      <c r="BO1020" s="34">
        <f t="shared" si="638"/>
        <v>6.2500016002726531</v>
      </c>
      <c r="BP1020" s="37">
        <f t="shared" si="646"/>
        <v>21</v>
      </c>
      <c r="BQ1020" s="37">
        <f t="shared" si="639"/>
        <v>16</v>
      </c>
      <c r="BR1020" s="36">
        <f t="shared" si="647"/>
        <v>21</v>
      </c>
      <c r="BS1020" s="36">
        <f t="shared" si="640"/>
        <v>1</v>
      </c>
      <c r="BT1020" s="121">
        <f t="shared" si="692"/>
        <v>3.6666666666666665</v>
      </c>
      <c r="BU1020">
        <f t="shared" si="648"/>
        <v>39</v>
      </c>
      <c r="BV1020" s="25">
        <f t="shared" si="649"/>
        <v>21</v>
      </c>
      <c r="BW1020" s="25" t="str">
        <f t="shared" si="650"/>
        <v>-</v>
      </c>
      <c r="BX1020" s="25" t="str">
        <f t="shared" si="651"/>
        <v>-</v>
      </c>
      <c r="BY1020" s="46">
        <f t="shared" si="652"/>
        <v>6.2500016002726531</v>
      </c>
    </row>
    <row r="1021" spans="1:77">
      <c r="A1021" s="38">
        <f t="shared" si="653"/>
        <v>40</v>
      </c>
      <c r="B1021" s="36">
        <f t="shared" si="642"/>
        <v>21</v>
      </c>
      <c r="C1021" s="36">
        <f t="shared" si="632"/>
        <v>2</v>
      </c>
      <c r="D1021" s="9">
        <f t="shared" si="696"/>
        <v>5</v>
      </c>
      <c r="E1021" s="9" t="str">
        <f t="shared" si="696"/>
        <v>-</v>
      </c>
      <c r="F1021" s="9">
        <f t="shared" si="696"/>
        <v>5</v>
      </c>
      <c r="G1021" s="9" t="str">
        <f t="shared" si="696"/>
        <v>-</v>
      </c>
      <c r="H1021" s="9" t="str">
        <f t="shared" si="696"/>
        <v>-</v>
      </c>
      <c r="I1021" s="9" t="str">
        <f t="shared" si="696"/>
        <v>-</v>
      </c>
      <c r="J1021" s="9" t="str">
        <f t="shared" si="696"/>
        <v>-</v>
      </c>
      <c r="K1021" s="9" t="str">
        <f t="shared" si="696"/>
        <v>-</v>
      </c>
      <c r="L1021" s="9" t="str">
        <f t="shared" si="696"/>
        <v>-</v>
      </c>
      <c r="M1021" s="9" t="str">
        <f t="shared" si="696"/>
        <v>-</v>
      </c>
      <c r="N1021" s="9" t="str">
        <f t="shared" si="696"/>
        <v>-</v>
      </c>
      <c r="O1021" s="9" t="str">
        <f t="shared" si="696"/>
        <v>-</v>
      </c>
      <c r="P1021" s="9" t="str">
        <f t="shared" si="696"/>
        <v>-</v>
      </c>
      <c r="Q1021" s="9">
        <f t="shared" si="696"/>
        <v>5</v>
      </c>
      <c r="R1021" s="9" t="str">
        <f t="shared" si="696"/>
        <v>-</v>
      </c>
      <c r="S1021" s="9" t="str">
        <f t="shared" si="696"/>
        <v>-</v>
      </c>
      <c r="T1021" s="9" t="str">
        <f t="shared" si="696"/>
        <v>-</v>
      </c>
      <c r="U1021" s="9" t="str">
        <f t="shared" si="696"/>
        <v>-</v>
      </c>
      <c r="V1021" s="9" t="str">
        <f t="shared" si="696"/>
        <v>-</v>
      </c>
      <c r="W1021" s="9" t="str">
        <f t="shared" si="696"/>
        <v>-</v>
      </c>
      <c r="X1021" s="9" t="str">
        <f t="shared" si="696"/>
        <v>-</v>
      </c>
      <c r="Y1021" s="9" t="str">
        <f t="shared" si="696"/>
        <v>-</v>
      </c>
      <c r="Z1021" s="9">
        <f t="shared" si="696"/>
        <v>7</v>
      </c>
      <c r="AA1021" s="9" t="str">
        <f t="shared" si="696"/>
        <v>-</v>
      </c>
      <c r="AB1021" s="9" t="str">
        <f t="shared" si="696"/>
        <v>-</v>
      </c>
      <c r="AC1021" s="9" t="str">
        <f t="shared" si="696"/>
        <v>-</v>
      </c>
      <c r="AD1021" s="9" t="str">
        <f t="shared" si="696"/>
        <v>-</v>
      </c>
      <c r="AE1021" s="9" t="str">
        <f t="shared" si="696"/>
        <v>-</v>
      </c>
      <c r="AF1021" s="9" t="str">
        <f t="shared" si="696"/>
        <v>-</v>
      </c>
      <c r="AG1021" s="9">
        <f t="shared" si="696"/>
        <v>3</v>
      </c>
      <c r="AH1021" s="9" t="str">
        <f t="shared" si="696"/>
        <v>-</v>
      </c>
      <c r="AI1021" s="9">
        <f t="shared" ref="AI1021:BA1021" si="700">IF(AI$979="ДА",AI629,"-")</f>
        <v>4</v>
      </c>
      <c r="AJ1021" s="9">
        <f t="shared" si="700"/>
        <v>5</v>
      </c>
      <c r="AK1021" s="9" t="str">
        <f t="shared" si="700"/>
        <v>-</v>
      </c>
      <c r="AL1021" s="9" t="str">
        <f t="shared" si="700"/>
        <v>-</v>
      </c>
      <c r="AM1021" s="9">
        <f t="shared" si="700"/>
        <v>5</v>
      </c>
      <c r="AN1021" s="9">
        <f t="shared" si="700"/>
        <v>2</v>
      </c>
      <c r="AO1021" s="9" t="str">
        <f t="shared" si="700"/>
        <v>-</v>
      </c>
      <c r="AP1021" s="9">
        <f t="shared" si="700"/>
        <v>6</v>
      </c>
      <c r="AQ1021" s="9" t="str">
        <f t="shared" si="700"/>
        <v>-</v>
      </c>
      <c r="AR1021" s="9" t="str">
        <f t="shared" si="700"/>
        <v>-</v>
      </c>
      <c r="AS1021" s="9" t="str">
        <f t="shared" si="700"/>
        <v>-</v>
      </c>
      <c r="AT1021" s="9" t="str">
        <f t="shared" si="700"/>
        <v>-</v>
      </c>
      <c r="AU1021" s="9" t="str">
        <f t="shared" si="700"/>
        <v>-</v>
      </c>
      <c r="AV1021" s="9" t="str">
        <f t="shared" si="700"/>
        <v>-</v>
      </c>
      <c r="AW1021" s="9">
        <f t="shared" si="700"/>
        <v>5</v>
      </c>
      <c r="AX1021" s="9" t="str">
        <f t="shared" si="700"/>
        <v>-</v>
      </c>
      <c r="AY1021" s="9" t="str">
        <f t="shared" si="700"/>
        <v>-</v>
      </c>
      <c r="AZ1021" s="9" t="str">
        <f t="shared" si="700"/>
        <v>-</v>
      </c>
      <c r="BA1021" s="9" t="str">
        <f t="shared" si="700"/>
        <v>-</v>
      </c>
      <c r="BB1021" s="9" t="str">
        <f t="shared" si="696"/>
        <v>-</v>
      </c>
      <c r="BC1021" s="9">
        <f t="shared" si="696"/>
        <v>4</v>
      </c>
      <c r="BD1021" s="9" t="str">
        <f t="shared" si="696"/>
        <v>-</v>
      </c>
      <c r="BE1021" s="9">
        <f t="shared" si="696"/>
        <v>7</v>
      </c>
      <c r="BF1021" s="9" t="str">
        <f t="shared" si="696"/>
        <v>-</v>
      </c>
      <c r="BG1021" s="9" t="str">
        <f t="shared" si="696"/>
        <v>-</v>
      </c>
      <c r="BH1021" s="9">
        <f t="shared" si="696"/>
        <v>5</v>
      </c>
      <c r="BI1021" s="9">
        <f t="shared" si="696"/>
        <v>4</v>
      </c>
      <c r="BJ1021" s="37">
        <f t="shared" si="690"/>
        <v>15</v>
      </c>
      <c r="BK1021" s="34">
        <f t="shared" si="691"/>
        <v>4.8000015005734413</v>
      </c>
      <c r="BL1021" s="9">
        <f t="shared" si="645"/>
        <v>131</v>
      </c>
      <c r="BN1021" s="38">
        <f t="shared" si="655"/>
        <v>40</v>
      </c>
      <c r="BO1021" s="34">
        <f t="shared" si="638"/>
        <v>4.8000015005734413</v>
      </c>
      <c r="BP1021" s="37">
        <f t="shared" si="646"/>
        <v>21</v>
      </c>
      <c r="BQ1021" s="37">
        <f t="shared" si="639"/>
        <v>15</v>
      </c>
      <c r="BR1021" s="36">
        <f t="shared" si="647"/>
        <v>21</v>
      </c>
      <c r="BS1021" s="36">
        <f t="shared" si="640"/>
        <v>2</v>
      </c>
      <c r="BT1021" s="121">
        <f t="shared" si="692"/>
        <v>1.7428571428571413</v>
      </c>
      <c r="BU1021">
        <f t="shared" si="648"/>
        <v>40</v>
      </c>
      <c r="BV1021" s="25" t="str">
        <f t="shared" si="649"/>
        <v>-</v>
      </c>
      <c r="BW1021" s="25">
        <f t="shared" si="650"/>
        <v>21</v>
      </c>
      <c r="BX1021" s="25" t="str">
        <f t="shared" si="651"/>
        <v>-</v>
      </c>
      <c r="BY1021" s="46">
        <f t="shared" si="652"/>
        <v>4.8000015005734413</v>
      </c>
    </row>
    <row r="1022" spans="1:77">
      <c r="A1022" s="38">
        <f t="shared" si="653"/>
        <v>41</v>
      </c>
      <c r="B1022" s="36">
        <f t="shared" si="642"/>
        <v>23</v>
      </c>
      <c r="C1022" s="36">
        <f t="shared" si="632"/>
        <v>1</v>
      </c>
      <c r="D1022" s="9">
        <f t="shared" si="696"/>
        <v>4</v>
      </c>
      <c r="E1022" s="9" t="str">
        <f t="shared" si="696"/>
        <v>-</v>
      </c>
      <c r="F1022" s="9" t="str">
        <f t="shared" si="696"/>
        <v>-</v>
      </c>
      <c r="G1022" s="9" t="str">
        <f t="shared" si="696"/>
        <v>-</v>
      </c>
      <c r="H1022" s="9" t="str">
        <f t="shared" si="696"/>
        <v>-</v>
      </c>
      <c r="I1022" s="9" t="str">
        <f t="shared" si="696"/>
        <v>-</v>
      </c>
      <c r="J1022" s="9" t="str">
        <f t="shared" si="696"/>
        <v>-</v>
      </c>
      <c r="K1022" s="9" t="str">
        <f t="shared" si="696"/>
        <v>-</v>
      </c>
      <c r="L1022" s="9" t="str">
        <f t="shared" si="696"/>
        <v>-</v>
      </c>
      <c r="M1022" s="9" t="str">
        <f t="shared" si="696"/>
        <v>-</v>
      </c>
      <c r="N1022" s="9" t="str">
        <f t="shared" si="696"/>
        <v>-</v>
      </c>
      <c r="O1022" s="9" t="str">
        <f t="shared" si="696"/>
        <v>-</v>
      </c>
      <c r="P1022" s="9" t="str">
        <f t="shared" si="696"/>
        <v>-</v>
      </c>
      <c r="Q1022" s="9">
        <f t="shared" si="696"/>
        <v>5</v>
      </c>
      <c r="R1022" s="9" t="str">
        <f t="shared" si="696"/>
        <v>-</v>
      </c>
      <c r="S1022" s="9" t="str">
        <f t="shared" si="696"/>
        <v>-</v>
      </c>
      <c r="T1022" s="9">
        <f t="shared" si="696"/>
        <v>4</v>
      </c>
      <c r="U1022" s="9" t="str">
        <f t="shared" si="696"/>
        <v>-</v>
      </c>
      <c r="V1022" s="9" t="str">
        <f t="shared" si="696"/>
        <v>-</v>
      </c>
      <c r="W1022" s="9" t="str">
        <f t="shared" si="696"/>
        <v>-</v>
      </c>
      <c r="X1022" s="9" t="str">
        <f t="shared" si="696"/>
        <v>-</v>
      </c>
      <c r="Y1022" s="9" t="str">
        <f t="shared" si="696"/>
        <v>-</v>
      </c>
      <c r="Z1022" s="9">
        <f t="shared" si="696"/>
        <v>6</v>
      </c>
      <c r="AA1022" s="9" t="str">
        <f t="shared" si="696"/>
        <v>-</v>
      </c>
      <c r="AB1022" s="9" t="str">
        <f t="shared" si="696"/>
        <v>-</v>
      </c>
      <c r="AC1022" s="9" t="str">
        <f t="shared" si="696"/>
        <v>-</v>
      </c>
      <c r="AD1022" s="9" t="str">
        <f t="shared" si="696"/>
        <v>-</v>
      </c>
      <c r="AE1022" s="9" t="str">
        <f t="shared" si="696"/>
        <v>-</v>
      </c>
      <c r="AF1022" s="9" t="str">
        <f t="shared" si="696"/>
        <v>-</v>
      </c>
      <c r="AG1022" s="9">
        <f t="shared" si="696"/>
        <v>2</v>
      </c>
      <c r="AH1022" s="9" t="str">
        <f t="shared" si="696"/>
        <v>-</v>
      </c>
      <c r="AI1022" s="9" t="str">
        <f t="shared" ref="AI1022:BA1022" si="701">IF(AI$979="ДА",AI630,"-")</f>
        <v>-</v>
      </c>
      <c r="AJ1022" s="9">
        <f t="shared" si="701"/>
        <v>3</v>
      </c>
      <c r="AK1022" s="9" t="str">
        <f t="shared" si="701"/>
        <v>-</v>
      </c>
      <c r="AL1022" s="9" t="str">
        <f t="shared" si="701"/>
        <v>-</v>
      </c>
      <c r="AM1022" s="9">
        <f t="shared" si="701"/>
        <v>6</v>
      </c>
      <c r="AN1022" s="9">
        <f t="shared" si="701"/>
        <v>5</v>
      </c>
      <c r="AO1022" s="9" t="str">
        <f t="shared" si="701"/>
        <v>-</v>
      </c>
      <c r="AP1022" s="9">
        <f t="shared" si="701"/>
        <v>5</v>
      </c>
      <c r="AQ1022" s="9" t="str">
        <f t="shared" si="701"/>
        <v>-</v>
      </c>
      <c r="AR1022" s="9" t="str">
        <f t="shared" si="701"/>
        <v>-</v>
      </c>
      <c r="AS1022" s="9" t="str">
        <f t="shared" si="701"/>
        <v>-</v>
      </c>
      <c r="AT1022" s="9" t="str">
        <f t="shared" si="701"/>
        <v>-</v>
      </c>
      <c r="AU1022" s="9" t="str">
        <f t="shared" si="701"/>
        <v>-</v>
      </c>
      <c r="AV1022" s="9" t="str">
        <f t="shared" si="701"/>
        <v>-</v>
      </c>
      <c r="AW1022" s="9" t="str">
        <f t="shared" si="701"/>
        <v>-</v>
      </c>
      <c r="AX1022" s="9" t="str">
        <f t="shared" si="701"/>
        <v>-</v>
      </c>
      <c r="AY1022" s="9" t="str">
        <f t="shared" si="701"/>
        <v>-</v>
      </c>
      <c r="AZ1022" s="9" t="str">
        <f t="shared" si="701"/>
        <v>-</v>
      </c>
      <c r="BA1022" s="9" t="str">
        <f t="shared" si="701"/>
        <v>-</v>
      </c>
      <c r="BB1022" s="9" t="str">
        <f t="shared" si="696"/>
        <v>-</v>
      </c>
      <c r="BC1022" s="9">
        <f t="shared" si="696"/>
        <v>4</v>
      </c>
      <c r="BD1022" s="9" t="str">
        <f t="shared" si="696"/>
        <v>-</v>
      </c>
      <c r="BE1022" s="9">
        <f t="shared" si="696"/>
        <v>4</v>
      </c>
      <c r="BF1022" s="9" t="str">
        <f t="shared" si="696"/>
        <v>-</v>
      </c>
      <c r="BG1022" s="9" t="str">
        <f t="shared" si="696"/>
        <v>-</v>
      </c>
      <c r="BH1022" s="9" t="str">
        <f t="shared" si="696"/>
        <v>-</v>
      </c>
      <c r="BI1022" s="9" t="str">
        <f t="shared" si="696"/>
        <v>-</v>
      </c>
      <c r="BJ1022" s="37">
        <f t="shared" si="690"/>
        <v>11</v>
      </c>
      <c r="BK1022" s="34">
        <f t="shared" si="691"/>
        <v>4.3636374643233911</v>
      </c>
      <c r="BL1022" s="9">
        <f t="shared" si="645"/>
        <v>144</v>
      </c>
      <c r="BN1022" s="38">
        <f t="shared" si="655"/>
        <v>41</v>
      </c>
      <c r="BO1022" s="34">
        <f t="shared" si="638"/>
        <v>4.3636374643233911</v>
      </c>
      <c r="BP1022" s="37">
        <f t="shared" si="646"/>
        <v>14</v>
      </c>
      <c r="BQ1022" s="37">
        <f t="shared" si="639"/>
        <v>11</v>
      </c>
      <c r="BR1022" s="36">
        <f t="shared" si="647"/>
        <v>23</v>
      </c>
      <c r="BS1022" s="36">
        <f t="shared" si="640"/>
        <v>1</v>
      </c>
      <c r="BT1022" s="121">
        <f t="shared" si="692"/>
        <v>1.4545454545454533</v>
      </c>
      <c r="BU1022">
        <f t="shared" si="648"/>
        <v>41</v>
      </c>
      <c r="BV1022" s="25">
        <f t="shared" si="649"/>
        <v>23</v>
      </c>
      <c r="BW1022" s="25" t="str">
        <f t="shared" si="650"/>
        <v>-</v>
      </c>
      <c r="BX1022" s="25" t="str">
        <f t="shared" si="651"/>
        <v>-</v>
      </c>
      <c r="BY1022" s="46">
        <f t="shared" si="652"/>
        <v>4.3636374643233911</v>
      </c>
    </row>
    <row r="1023" spans="1:77">
      <c r="A1023" s="38">
        <f t="shared" si="653"/>
        <v>42</v>
      </c>
      <c r="B1023" s="36">
        <f t="shared" si="642"/>
        <v>23</v>
      </c>
      <c r="C1023" s="36">
        <f t="shared" si="632"/>
        <v>2</v>
      </c>
      <c r="D1023" s="9">
        <f t="shared" si="696"/>
        <v>4</v>
      </c>
      <c r="E1023" s="9" t="str">
        <f t="shared" si="696"/>
        <v>-</v>
      </c>
      <c r="F1023" s="9" t="str">
        <f t="shared" si="696"/>
        <v>-</v>
      </c>
      <c r="G1023" s="9" t="str">
        <f t="shared" si="696"/>
        <v>-</v>
      </c>
      <c r="H1023" s="9" t="str">
        <f t="shared" si="696"/>
        <v>-</v>
      </c>
      <c r="I1023" s="9" t="str">
        <f t="shared" si="696"/>
        <v>-</v>
      </c>
      <c r="J1023" s="9">
        <f t="shared" si="696"/>
        <v>6</v>
      </c>
      <c r="K1023" s="9" t="str">
        <f t="shared" si="696"/>
        <v>-</v>
      </c>
      <c r="L1023" s="9" t="str">
        <f t="shared" si="696"/>
        <v>-</v>
      </c>
      <c r="M1023" s="9" t="str">
        <f t="shared" si="696"/>
        <v>-</v>
      </c>
      <c r="N1023" s="9" t="str">
        <f t="shared" si="696"/>
        <v>-</v>
      </c>
      <c r="O1023" s="9" t="str">
        <f t="shared" si="696"/>
        <v>-</v>
      </c>
      <c r="P1023" s="9" t="str">
        <f t="shared" si="696"/>
        <v>-</v>
      </c>
      <c r="Q1023" s="9">
        <f t="shared" si="696"/>
        <v>7</v>
      </c>
      <c r="R1023" s="9" t="str">
        <f t="shared" si="696"/>
        <v>-</v>
      </c>
      <c r="S1023" s="9" t="str">
        <f t="shared" si="696"/>
        <v>-</v>
      </c>
      <c r="T1023" s="9">
        <f t="shared" si="696"/>
        <v>2</v>
      </c>
      <c r="U1023" s="9" t="str">
        <f t="shared" si="696"/>
        <v>-</v>
      </c>
      <c r="V1023" s="9" t="str">
        <f t="shared" si="696"/>
        <v>-</v>
      </c>
      <c r="W1023" s="9" t="str">
        <f t="shared" si="696"/>
        <v>-</v>
      </c>
      <c r="X1023" s="9" t="str">
        <f t="shared" si="696"/>
        <v>-</v>
      </c>
      <c r="Y1023" s="9" t="str">
        <f t="shared" si="696"/>
        <v>-</v>
      </c>
      <c r="Z1023" s="9">
        <f t="shared" si="696"/>
        <v>6</v>
      </c>
      <c r="AA1023" s="9" t="str">
        <f t="shared" si="696"/>
        <v>-</v>
      </c>
      <c r="AB1023" s="9" t="str">
        <f t="shared" si="696"/>
        <v>-</v>
      </c>
      <c r="AC1023" s="9" t="str">
        <f t="shared" si="696"/>
        <v>-</v>
      </c>
      <c r="AD1023" s="9" t="str">
        <f t="shared" si="696"/>
        <v>-</v>
      </c>
      <c r="AE1023" s="9" t="str">
        <f t="shared" si="696"/>
        <v>-</v>
      </c>
      <c r="AF1023" s="9" t="str">
        <f t="shared" si="696"/>
        <v>-</v>
      </c>
      <c r="AG1023" s="9">
        <f t="shared" si="696"/>
        <v>2</v>
      </c>
      <c r="AH1023" s="9" t="str">
        <f t="shared" si="696"/>
        <v>-</v>
      </c>
      <c r="AI1023" s="9" t="str">
        <f t="shared" ref="AI1023:BA1023" si="702">IF(AI$979="ДА",AI631,"-")</f>
        <v>-</v>
      </c>
      <c r="AJ1023" s="9">
        <f t="shared" si="702"/>
        <v>1</v>
      </c>
      <c r="AK1023" s="9" t="str">
        <f t="shared" si="702"/>
        <v>-</v>
      </c>
      <c r="AL1023" s="9">
        <f t="shared" si="702"/>
        <v>4</v>
      </c>
      <c r="AM1023" s="9">
        <f t="shared" si="702"/>
        <v>9</v>
      </c>
      <c r="AN1023" s="9">
        <f t="shared" si="702"/>
        <v>2</v>
      </c>
      <c r="AO1023" s="9" t="str">
        <f t="shared" si="702"/>
        <v>-</v>
      </c>
      <c r="AP1023" s="9">
        <f t="shared" si="702"/>
        <v>3</v>
      </c>
      <c r="AQ1023" s="9" t="str">
        <f t="shared" si="702"/>
        <v>-</v>
      </c>
      <c r="AR1023" s="9" t="str">
        <f t="shared" si="702"/>
        <v>-</v>
      </c>
      <c r="AS1023" s="9" t="str">
        <f t="shared" si="702"/>
        <v>-</v>
      </c>
      <c r="AT1023" s="9" t="str">
        <f t="shared" si="702"/>
        <v>-</v>
      </c>
      <c r="AU1023" s="9" t="str">
        <f t="shared" si="702"/>
        <v>-</v>
      </c>
      <c r="AV1023" s="9" t="str">
        <f t="shared" si="702"/>
        <v>-</v>
      </c>
      <c r="AW1023" s="9" t="str">
        <f t="shared" si="702"/>
        <v>-</v>
      </c>
      <c r="AX1023" s="9" t="str">
        <f t="shared" si="702"/>
        <v>-</v>
      </c>
      <c r="AY1023" s="9" t="str">
        <f t="shared" si="702"/>
        <v>-</v>
      </c>
      <c r="AZ1023" s="9" t="str">
        <f t="shared" si="702"/>
        <v>-</v>
      </c>
      <c r="BA1023" s="9" t="str">
        <f t="shared" si="702"/>
        <v>-</v>
      </c>
      <c r="BB1023" s="9" t="str">
        <f t="shared" si="696"/>
        <v>-</v>
      </c>
      <c r="BC1023" s="9">
        <f t="shared" si="696"/>
        <v>5</v>
      </c>
      <c r="BD1023" s="9" t="str">
        <f t="shared" si="696"/>
        <v>-</v>
      </c>
      <c r="BE1023" s="9">
        <f t="shared" si="696"/>
        <v>3</v>
      </c>
      <c r="BF1023" s="9" t="str">
        <f t="shared" si="696"/>
        <v>-</v>
      </c>
      <c r="BG1023" s="9" t="str">
        <f t="shared" si="696"/>
        <v>-</v>
      </c>
      <c r="BH1023" s="9" t="str">
        <f t="shared" si="696"/>
        <v>-</v>
      </c>
      <c r="BI1023" s="9" t="str">
        <f t="shared" si="696"/>
        <v>-</v>
      </c>
      <c r="BJ1023" s="37">
        <f t="shared" si="690"/>
        <v>13</v>
      </c>
      <c r="BK1023" s="34">
        <f t="shared" si="691"/>
        <v>4.1538474540287904</v>
      </c>
      <c r="BL1023" s="9">
        <f t="shared" si="645"/>
        <v>147</v>
      </c>
      <c r="BN1023" s="38">
        <f t="shared" si="655"/>
        <v>42</v>
      </c>
      <c r="BO1023" s="34">
        <f t="shared" si="638"/>
        <v>4.1538474540287904</v>
      </c>
      <c r="BP1023" s="37">
        <f t="shared" si="646"/>
        <v>17</v>
      </c>
      <c r="BQ1023" s="37">
        <f t="shared" si="639"/>
        <v>13</v>
      </c>
      <c r="BR1023" s="36">
        <f t="shared" si="647"/>
        <v>23</v>
      </c>
      <c r="BS1023" s="36">
        <f t="shared" si="640"/>
        <v>2</v>
      </c>
      <c r="BT1023" s="121">
        <f t="shared" si="692"/>
        <v>5.4743589743589736</v>
      </c>
      <c r="BU1023">
        <f t="shared" si="648"/>
        <v>42</v>
      </c>
      <c r="BV1023" s="25" t="str">
        <f t="shared" si="649"/>
        <v>-</v>
      </c>
      <c r="BW1023" s="25">
        <f t="shared" si="650"/>
        <v>23</v>
      </c>
      <c r="BX1023" s="25" t="str">
        <f t="shared" si="651"/>
        <v>-</v>
      </c>
      <c r="BY1023" s="46">
        <f t="shared" si="652"/>
        <v>4.1538474540287904</v>
      </c>
    </row>
    <row r="1024" spans="1:77">
      <c r="A1024" s="38">
        <f t="shared" si="653"/>
        <v>43</v>
      </c>
      <c r="B1024" s="36">
        <f t="shared" si="642"/>
        <v>23</v>
      </c>
      <c r="C1024" s="36">
        <f t="shared" si="632"/>
        <v>3</v>
      </c>
      <c r="D1024" s="9">
        <f t="shared" si="696"/>
        <v>4</v>
      </c>
      <c r="E1024" s="9" t="str">
        <f t="shared" si="696"/>
        <v>-</v>
      </c>
      <c r="F1024" s="9" t="str">
        <f t="shared" si="696"/>
        <v>-</v>
      </c>
      <c r="G1024" s="9" t="str">
        <f t="shared" si="696"/>
        <v>-</v>
      </c>
      <c r="H1024" s="9" t="str">
        <f t="shared" si="696"/>
        <v>-</v>
      </c>
      <c r="I1024" s="9" t="str">
        <f t="shared" si="696"/>
        <v>-</v>
      </c>
      <c r="J1024" s="9" t="str">
        <f t="shared" si="696"/>
        <v>-</v>
      </c>
      <c r="K1024" s="9" t="str">
        <f t="shared" si="696"/>
        <v>-</v>
      </c>
      <c r="L1024" s="9" t="str">
        <f t="shared" si="696"/>
        <v>-</v>
      </c>
      <c r="M1024" s="9" t="str">
        <f t="shared" si="696"/>
        <v>-</v>
      </c>
      <c r="N1024" s="9" t="str">
        <f t="shared" si="696"/>
        <v>-</v>
      </c>
      <c r="O1024" s="9" t="str">
        <f t="shared" si="696"/>
        <v>-</v>
      </c>
      <c r="P1024" s="9" t="str">
        <f t="shared" si="696"/>
        <v>-</v>
      </c>
      <c r="Q1024" s="9">
        <f t="shared" si="696"/>
        <v>6</v>
      </c>
      <c r="R1024" s="9" t="str">
        <f t="shared" si="696"/>
        <v>-</v>
      </c>
      <c r="S1024" s="9" t="str">
        <f t="shared" ref="S1024:BI1024" si="703">IF(S$979="ДА",S632,"-")</f>
        <v>-</v>
      </c>
      <c r="T1024" s="9">
        <f t="shared" si="703"/>
        <v>4</v>
      </c>
      <c r="U1024" s="9" t="str">
        <f t="shared" si="703"/>
        <v>-</v>
      </c>
      <c r="V1024" s="9" t="str">
        <f t="shared" si="703"/>
        <v>-</v>
      </c>
      <c r="W1024" s="9" t="str">
        <f t="shared" si="703"/>
        <v>-</v>
      </c>
      <c r="X1024" s="9" t="str">
        <f t="shared" si="703"/>
        <v>-</v>
      </c>
      <c r="Y1024" s="9" t="str">
        <f t="shared" si="703"/>
        <v>-</v>
      </c>
      <c r="Z1024" s="9">
        <f t="shared" si="703"/>
        <v>7</v>
      </c>
      <c r="AA1024" s="9" t="str">
        <f t="shared" si="703"/>
        <v>-</v>
      </c>
      <c r="AB1024" s="9" t="str">
        <f t="shared" si="703"/>
        <v>-</v>
      </c>
      <c r="AC1024" s="9" t="str">
        <f t="shared" si="703"/>
        <v>-</v>
      </c>
      <c r="AD1024" s="9" t="str">
        <f t="shared" si="703"/>
        <v>-</v>
      </c>
      <c r="AE1024" s="9" t="str">
        <f t="shared" si="703"/>
        <v>-</v>
      </c>
      <c r="AF1024" s="9" t="str">
        <f t="shared" si="703"/>
        <v>-</v>
      </c>
      <c r="AG1024" s="9">
        <f t="shared" si="703"/>
        <v>3</v>
      </c>
      <c r="AH1024" s="9" t="str">
        <f t="shared" si="703"/>
        <v>-</v>
      </c>
      <c r="AI1024" s="9">
        <f t="shared" si="703"/>
        <v>4</v>
      </c>
      <c r="AJ1024" s="9">
        <f t="shared" si="703"/>
        <v>2</v>
      </c>
      <c r="AK1024" s="9" t="str">
        <f t="shared" si="703"/>
        <v>-</v>
      </c>
      <c r="AL1024" s="9" t="str">
        <f t="shared" si="703"/>
        <v>-</v>
      </c>
      <c r="AM1024" s="9">
        <f t="shared" si="703"/>
        <v>6</v>
      </c>
      <c r="AN1024" s="9">
        <f t="shared" si="703"/>
        <v>5</v>
      </c>
      <c r="AO1024" s="9" t="str">
        <f t="shared" si="703"/>
        <v>-</v>
      </c>
      <c r="AP1024" s="9">
        <f t="shared" si="703"/>
        <v>3</v>
      </c>
      <c r="AQ1024" s="9" t="str">
        <f t="shared" si="703"/>
        <v>-</v>
      </c>
      <c r="AR1024" s="9" t="str">
        <f t="shared" si="703"/>
        <v>-</v>
      </c>
      <c r="AS1024" s="9" t="str">
        <f t="shared" si="703"/>
        <v>-</v>
      </c>
      <c r="AT1024" s="9" t="str">
        <f t="shared" si="703"/>
        <v>-</v>
      </c>
      <c r="AU1024" s="9" t="str">
        <f t="shared" si="703"/>
        <v>-</v>
      </c>
      <c r="AV1024" s="9" t="str">
        <f t="shared" si="703"/>
        <v>-</v>
      </c>
      <c r="AW1024" s="9" t="str">
        <f t="shared" si="703"/>
        <v>-</v>
      </c>
      <c r="AX1024" s="9" t="str">
        <f t="shared" si="703"/>
        <v>-</v>
      </c>
      <c r="AY1024" s="9" t="str">
        <f t="shared" si="703"/>
        <v>-</v>
      </c>
      <c r="AZ1024" s="9" t="str">
        <f t="shared" si="703"/>
        <v>-</v>
      </c>
      <c r="BA1024" s="9" t="str">
        <f t="shared" si="703"/>
        <v>-</v>
      </c>
      <c r="BB1024" s="9" t="str">
        <f t="shared" si="703"/>
        <v>-</v>
      </c>
      <c r="BC1024" s="9">
        <f t="shared" si="703"/>
        <v>5</v>
      </c>
      <c r="BD1024" s="9" t="str">
        <f t="shared" si="703"/>
        <v>-</v>
      </c>
      <c r="BE1024" s="9">
        <f t="shared" si="703"/>
        <v>6</v>
      </c>
      <c r="BF1024" s="9">
        <f t="shared" si="703"/>
        <v>4</v>
      </c>
      <c r="BG1024" s="9" t="str">
        <f t="shared" si="703"/>
        <v>-</v>
      </c>
      <c r="BH1024" s="9" t="str">
        <f t="shared" si="703"/>
        <v>-</v>
      </c>
      <c r="BI1024" s="9" t="str">
        <f t="shared" si="703"/>
        <v>-</v>
      </c>
      <c r="BJ1024" s="37">
        <f t="shared" si="690"/>
        <v>13</v>
      </c>
      <c r="BK1024" s="34">
        <f t="shared" si="691"/>
        <v>4.5384628389369217</v>
      </c>
      <c r="BL1024" s="9">
        <f t="shared" si="645"/>
        <v>137</v>
      </c>
      <c r="BN1024" s="38">
        <f t="shared" si="655"/>
        <v>43</v>
      </c>
      <c r="BO1024" s="34">
        <f t="shared" si="638"/>
        <v>4.5384628389369217</v>
      </c>
      <c r="BP1024" s="37">
        <f t="shared" si="646"/>
        <v>14</v>
      </c>
      <c r="BQ1024" s="37">
        <f t="shared" si="639"/>
        <v>13</v>
      </c>
      <c r="BR1024" s="36">
        <f t="shared" si="647"/>
        <v>23</v>
      </c>
      <c r="BS1024" s="36">
        <f t="shared" si="640"/>
        <v>3</v>
      </c>
      <c r="BT1024" s="121">
        <f t="shared" si="692"/>
        <v>2.1025641025641022</v>
      </c>
      <c r="BU1024">
        <f t="shared" si="648"/>
        <v>43</v>
      </c>
      <c r="BV1024" s="25" t="str">
        <f t="shared" si="649"/>
        <v>-</v>
      </c>
      <c r="BW1024" s="25" t="str">
        <f t="shared" si="650"/>
        <v>-</v>
      </c>
      <c r="BX1024" s="25">
        <f t="shared" si="651"/>
        <v>23</v>
      </c>
      <c r="BY1024" s="46">
        <f t="shared" si="652"/>
        <v>4.5384628389369217</v>
      </c>
    </row>
    <row r="1025" spans="1:77">
      <c r="A1025" s="38">
        <f t="shared" si="653"/>
        <v>44</v>
      </c>
      <c r="B1025" s="36">
        <f t="shared" si="642"/>
        <v>24</v>
      </c>
      <c r="C1025" s="36">
        <f t="shared" si="632"/>
        <v>1</v>
      </c>
      <c r="D1025" s="9">
        <f t="shared" ref="D1025:BI1031" si="704">IF(D$979="ДА",D633,"-")</f>
        <v>4</v>
      </c>
      <c r="E1025" s="9" t="str">
        <f t="shared" si="704"/>
        <v>-</v>
      </c>
      <c r="F1025" s="9" t="str">
        <f t="shared" si="704"/>
        <v>-</v>
      </c>
      <c r="G1025" s="9" t="str">
        <f t="shared" si="704"/>
        <v>-</v>
      </c>
      <c r="H1025" s="9" t="str">
        <f t="shared" si="704"/>
        <v>-</v>
      </c>
      <c r="I1025" s="9" t="str">
        <f t="shared" si="704"/>
        <v>-</v>
      </c>
      <c r="J1025" s="9" t="str">
        <f t="shared" si="704"/>
        <v>-</v>
      </c>
      <c r="K1025" s="9" t="str">
        <f t="shared" si="704"/>
        <v>-</v>
      </c>
      <c r="L1025" s="9" t="str">
        <f t="shared" si="704"/>
        <v>-</v>
      </c>
      <c r="M1025" s="9" t="str">
        <f t="shared" si="704"/>
        <v>-</v>
      </c>
      <c r="N1025" s="9" t="str">
        <f t="shared" si="704"/>
        <v>-</v>
      </c>
      <c r="O1025" s="9" t="str">
        <f t="shared" si="704"/>
        <v>-</v>
      </c>
      <c r="P1025" s="9" t="str">
        <f t="shared" si="704"/>
        <v>-</v>
      </c>
      <c r="Q1025" s="9">
        <f t="shared" si="704"/>
        <v>9</v>
      </c>
      <c r="R1025" s="9" t="str">
        <f t="shared" si="704"/>
        <v>-</v>
      </c>
      <c r="S1025" s="9" t="str">
        <f t="shared" si="704"/>
        <v>-</v>
      </c>
      <c r="T1025" s="9">
        <f t="shared" si="704"/>
        <v>4</v>
      </c>
      <c r="U1025" s="9" t="str">
        <f t="shared" si="704"/>
        <v>-</v>
      </c>
      <c r="V1025" s="9" t="str">
        <f t="shared" si="704"/>
        <v>-</v>
      </c>
      <c r="W1025" s="9" t="str">
        <f t="shared" si="704"/>
        <v>-</v>
      </c>
      <c r="X1025" s="9" t="str">
        <f t="shared" si="704"/>
        <v>-</v>
      </c>
      <c r="Y1025" s="9" t="str">
        <f t="shared" si="704"/>
        <v>-</v>
      </c>
      <c r="Z1025" s="9">
        <f t="shared" si="704"/>
        <v>6</v>
      </c>
      <c r="AA1025" s="9" t="str">
        <f t="shared" si="704"/>
        <v>-</v>
      </c>
      <c r="AB1025" s="9" t="str">
        <f t="shared" si="704"/>
        <v>-</v>
      </c>
      <c r="AC1025" s="9" t="str">
        <f t="shared" si="704"/>
        <v>-</v>
      </c>
      <c r="AD1025" s="9" t="str">
        <f t="shared" si="704"/>
        <v>-</v>
      </c>
      <c r="AE1025" s="9" t="str">
        <f t="shared" si="704"/>
        <v>-</v>
      </c>
      <c r="AF1025" s="9" t="str">
        <f t="shared" si="704"/>
        <v>-</v>
      </c>
      <c r="AG1025" s="9">
        <f t="shared" si="704"/>
        <v>2</v>
      </c>
      <c r="AH1025" s="9" t="str">
        <f t="shared" si="704"/>
        <v>-</v>
      </c>
      <c r="AI1025" s="9">
        <f t="shared" ref="AI1025:BA1025" si="705">IF(AI$979="ДА",AI633,"-")</f>
        <v>5</v>
      </c>
      <c r="AJ1025" s="9">
        <f t="shared" si="705"/>
        <v>4</v>
      </c>
      <c r="AK1025" s="9" t="str">
        <f t="shared" si="705"/>
        <v>-</v>
      </c>
      <c r="AL1025" s="9" t="str">
        <f t="shared" si="705"/>
        <v>-</v>
      </c>
      <c r="AM1025" s="9">
        <f t="shared" si="705"/>
        <v>6</v>
      </c>
      <c r="AN1025" s="9">
        <f t="shared" si="705"/>
        <v>2</v>
      </c>
      <c r="AO1025" s="9" t="str">
        <f t="shared" si="705"/>
        <v>-</v>
      </c>
      <c r="AP1025" s="9">
        <f t="shared" si="705"/>
        <v>5</v>
      </c>
      <c r="AQ1025" s="9" t="str">
        <f t="shared" si="705"/>
        <v>-</v>
      </c>
      <c r="AR1025" s="9" t="str">
        <f t="shared" si="705"/>
        <v>-</v>
      </c>
      <c r="AS1025" s="9" t="str">
        <f t="shared" si="705"/>
        <v>-</v>
      </c>
      <c r="AT1025" s="9" t="str">
        <f t="shared" si="705"/>
        <v>-</v>
      </c>
      <c r="AU1025" s="9" t="str">
        <f t="shared" si="705"/>
        <v>-</v>
      </c>
      <c r="AV1025" s="9" t="str">
        <f t="shared" si="705"/>
        <v>-</v>
      </c>
      <c r="AW1025" s="9" t="str">
        <f t="shared" si="705"/>
        <v>-</v>
      </c>
      <c r="AX1025" s="9" t="str">
        <f t="shared" si="705"/>
        <v>-</v>
      </c>
      <c r="AY1025" s="9" t="str">
        <f t="shared" si="705"/>
        <v>-</v>
      </c>
      <c r="AZ1025" s="9" t="str">
        <f t="shared" si="705"/>
        <v>-</v>
      </c>
      <c r="BA1025" s="9" t="str">
        <f t="shared" si="705"/>
        <v>-</v>
      </c>
      <c r="BB1025" s="9" t="str">
        <f t="shared" si="704"/>
        <v>-</v>
      </c>
      <c r="BC1025" s="9">
        <f t="shared" si="704"/>
        <v>5</v>
      </c>
      <c r="BD1025" s="9" t="str">
        <f t="shared" si="704"/>
        <v>-</v>
      </c>
      <c r="BE1025" s="9">
        <f t="shared" si="704"/>
        <v>5</v>
      </c>
      <c r="BF1025" s="9">
        <f t="shared" si="704"/>
        <v>9</v>
      </c>
      <c r="BG1025" s="9" t="str">
        <f t="shared" si="704"/>
        <v>-</v>
      </c>
      <c r="BH1025" s="9" t="str">
        <f t="shared" si="704"/>
        <v>-</v>
      </c>
      <c r="BI1025" s="9" t="str">
        <f t="shared" si="704"/>
        <v>-</v>
      </c>
      <c r="BJ1025" s="37">
        <f t="shared" si="690"/>
        <v>13</v>
      </c>
      <c r="BK1025" s="34">
        <f t="shared" si="691"/>
        <v>5.0769243771415162</v>
      </c>
      <c r="BL1025" s="9">
        <f t="shared" si="645"/>
        <v>122</v>
      </c>
      <c r="BN1025" s="38">
        <f t="shared" si="655"/>
        <v>44</v>
      </c>
      <c r="BO1025" s="34">
        <f t="shared" si="638"/>
        <v>5.0769243771415162</v>
      </c>
      <c r="BP1025" s="37">
        <f t="shared" si="646"/>
        <v>17</v>
      </c>
      <c r="BQ1025" s="37">
        <f t="shared" si="639"/>
        <v>13</v>
      </c>
      <c r="BR1025" s="36">
        <f t="shared" si="647"/>
        <v>24</v>
      </c>
      <c r="BS1025" s="36">
        <f t="shared" si="640"/>
        <v>1</v>
      </c>
      <c r="BT1025" s="121">
        <f t="shared" si="692"/>
        <v>4.5769230769230758</v>
      </c>
      <c r="BU1025">
        <f t="shared" si="648"/>
        <v>44</v>
      </c>
      <c r="BV1025" s="25">
        <f t="shared" si="649"/>
        <v>24</v>
      </c>
      <c r="BW1025" s="25" t="str">
        <f t="shared" si="650"/>
        <v>-</v>
      </c>
      <c r="BX1025" s="25" t="str">
        <f t="shared" si="651"/>
        <v>-</v>
      </c>
      <c r="BY1025" s="46">
        <f t="shared" si="652"/>
        <v>5.0769243771415162</v>
      </c>
    </row>
    <row r="1026" spans="1:77">
      <c r="A1026" s="38">
        <f t="shared" si="653"/>
        <v>45</v>
      </c>
      <c r="B1026" s="36">
        <f t="shared" si="642"/>
        <v>24</v>
      </c>
      <c r="C1026" s="36">
        <f t="shared" si="632"/>
        <v>2</v>
      </c>
      <c r="D1026" s="9">
        <f t="shared" si="704"/>
        <v>4</v>
      </c>
      <c r="E1026" s="9" t="str">
        <f t="shared" si="704"/>
        <v>-</v>
      </c>
      <c r="F1026" s="9" t="str">
        <f t="shared" si="704"/>
        <v>-</v>
      </c>
      <c r="G1026" s="9" t="str">
        <f t="shared" si="704"/>
        <v>-</v>
      </c>
      <c r="H1026" s="9" t="str">
        <f t="shared" si="704"/>
        <v>-</v>
      </c>
      <c r="I1026" s="9" t="str">
        <f t="shared" si="704"/>
        <v>-</v>
      </c>
      <c r="J1026" s="9" t="str">
        <f t="shared" si="704"/>
        <v>-</v>
      </c>
      <c r="K1026" s="9" t="str">
        <f t="shared" si="704"/>
        <v>-</v>
      </c>
      <c r="L1026" s="9" t="str">
        <f t="shared" si="704"/>
        <v>-</v>
      </c>
      <c r="M1026" s="9" t="str">
        <f t="shared" si="704"/>
        <v>-</v>
      </c>
      <c r="N1026" s="9" t="str">
        <f t="shared" si="704"/>
        <v>-</v>
      </c>
      <c r="O1026" s="9" t="str">
        <f t="shared" si="704"/>
        <v>-</v>
      </c>
      <c r="P1026" s="9" t="str">
        <f t="shared" si="704"/>
        <v>-</v>
      </c>
      <c r="Q1026" s="9">
        <f t="shared" si="704"/>
        <v>4</v>
      </c>
      <c r="R1026" s="9" t="str">
        <f t="shared" si="704"/>
        <v>-</v>
      </c>
      <c r="S1026" s="9" t="str">
        <f t="shared" si="704"/>
        <v>-</v>
      </c>
      <c r="T1026" s="9">
        <f t="shared" si="704"/>
        <v>4</v>
      </c>
      <c r="U1026" s="9" t="str">
        <f t="shared" si="704"/>
        <v>-</v>
      </c>
      <c r="V1026" s="9" t="str">
        <f t="shared" si="704"/>
        <v>-</v>
      </c>
      <c r="W1026" s="9" t="str">
        <f t="shared" si="704"/>
        <v>-</v>
      </c>
      <c r="X1026" s="9" t="str">
        <f t="shared" si="704"/>
        <v>-</v>
      </c>
      <c r="Y1026" s="9" t="str">
        <f t="shared" si="704"/>
        <v>-</v>
      </c>
      <c r="Z1026" s="9">
        <f t="shared" si="704"/>
        <v>4</v>
      </c>
      <c r="AA1026" s="9" t="str">
        <f t="shared" si="704"/>
        <v>-</v>
      </c>
      <c r="AB1026" s="9">
        <f t="shared" si="704"/>
        <v>4</v>
      </c>
      <c r="AC1026" s="9" t="str">
        <f t="shared" si="704"/>
        <v>-</v>
      </c>
      <c r="AD1026" s="9" t="str">
        <f t="shared" si="704"/>
        <v>-</v>
      </c>
      <c r="AE1026" s="9" t="str">
        <f t="shared" si="704"/>
        <v>-</v>
      </c>
      <c r="AF1026" s="9" t="str">
        <f t="shared" si="704"/>
        <v>-</v>
      </c>
      <c r="AG1026" s="9">
        <f t="shared" si="704"/>
        <v>2</v>
      </c>
      <c r="AH1026" s="9" t="str">
        <f t="shared" si="704"/>
        <v>-</v>
      </c>
      <c r="AI1026" s="9">
        <f t="shared" ref="AI1026:BA1026" si="706">IF(AI$979="ДА",AI634,"-")</f>
        <v>3</v>
      </c>
      <c r="AJ1026" s="9">
        <f t="shared" si="706"/>
        <v>1</v>
      </c>
      <c r="AK1026" s="9" t="str">
        <f t="shared" si="706"/>
        <v>-</v>
      </c>
      <c r="AL1026" s="9" t="str">
        <f t="shared" si="706"/>
        <v>-</v>
      </c>
      <c r="AM1026" s="9">
        <f t="shared" si="706"/>
        <v>6</v>
      </c>
      <c r="AN1026" s="9">
        <f t="shared" si="706"/>
        <v>2</v>
      </c>
      <c r="AO1026" s="9" t="str">
        <f t="shared" si="706"/>
        <v>-</v>
      </c>
      <c r="AP1026" s="9">
        <f t="shared" si="706"/>
        <v>4</v>
      </c>
      <c r="AQ1026" s="9" t="str">
        <f t="shared" si="706"/>
        <v>-</v>
      </c>
      <c r="AR1026" s="9" t="str">
        <f t="shared" si="706"/>
        <v>-</v>
      </c>
      <c r="AS1026" s="9" t="str">
        <f t="shared" si="706"/>
        <v>-</v>
      </c>
      <c r="AT1026" s="9" t="str">
        <f t="shared" si="706"/>
        <v>-</v>
      </c>
      <c r="AU1026" s="9" t="str">
        <f t="shared" si="706"/>
        <v>-</v>
      </c>
      <c r="AV1026" s="9" t="str">
        <f t="shared" si="706"/>
        <v>-</v>
      </c>
      <c r="AW1026" s="9">
        <f t="shared" si="706"/>
        <v>4</v>
      </c>
      <c r="AX1026" s="9" t="str">
        <f t="shared" si="706"/>
        <v>-</v>
      </c>
      <c r="AY1026" s="9" t="str">
        <f t="shared" si="706"/>
        <v>-</v>
      </c>
      <c r="AZ1026" s="9" t="str">
        <f t="shared" si="706"/>
        <v>-</v>
      </c>
      <c r="BA1026" s="9" t="str">
        <f t="shared" si="706"/>
        <v>-</v>
      </c>
      <c r="BB1026" s="9" t="str">
        <f t="shared" si="704"/>
        <v>-</v>
      </c>
      <c r="BC1026" s="9">
        <f t="shared" si="704"/>
        <v>6</v>
      </c>
      <c r="BD1026" s="9" t="str">
        <f t="shared" si="704"/>
        <v>-</v>
      </c>
      <c r="BE1026" s="9">
        <f t="shared" si="704"/>
        <v>5</v>
      </c>
      <c r="BF1026" s="9" t="str">
        <f t="shared" si="704"/>
        <v>-</v>
      </c>
      <c r="BG1026" s="9" t="str">
        <f t="shared" si="704"/>
        <v>-</v>
      </c>
      <c r="BH1026" s="9">
        <f t="shared" si="704"/>
        <v>4</v>
      </c>
      <c r="BI1026" s="9">
        <f t="shared" si="704"/>
        <v>4</v>
      </c>
      <c r="BJ1026" s="37">
        <f t="shared" si="690"/>
        <v>16</v>
      </c>
      <c r="BK1026" s="34">
        <f t="shared" si="691"/>
        <v>3.812501600567054</v>
      </c>
      <c r="BL1026" s="9">
        <f t="shared" si="645"/>
        <v>155</v>
      </c>
      <c r="BN1026" s="38">
        <f t="shared" si="655"/>
        <v>45</v>
      </c>
      <c r="BO1026" s="34">
        <f t="shared" si="638"/>
        <v>3.812501600567054</v>
      </c>
      <c r="BP1026" s="37">
        <f t="shared" si="646"/>
        <v>20</v>
      </c>
      <c r="BQ1026" s="37">
        <f t="shared" si="639"/>
        <v>16</v>
      </c>
      <c r="BR1026" s="36">
        <f t="shared" si="647"/>
        <v>24</v>
      </c>
      <c r="BS1026" s="36">
        <f t="shared" si="640"/>
        <v>2</v>
      </c>
      <c r="BT1026" s="121">
        <f t="shared" si="692"/>
        <v>1.7625</v>
      </c>
      <c r="BU1026">
        <f t="shared" si="648"/>
        <v>45</v>
      </c>
      <c r="BV1026" s="25" t="str">
        <f t="shared" si="649"/>
        <v>-</v>
      </c>
      <c r="BW1026" s="25">
        <f t="shared" si="650"/>
        <v>24</v>
      </c>
      <c r="BX1026" s="25" t="str">
        <f t="shared" si="651"/>
        <v>-</v>
      </c>
      <c r="BY1026" s="46">
        <f t="shared" si="652"/>
        <v>3.812501600567054</v>
      </c>
    </row>
    <row r="1027" spans="1:77">
      <c r="A1027" s="38">
        <f t="shared" si="653"/>
        <v>46</v>
      </c>
      <c r="B1027" s="36">
        <f t="shared" si="642"/>
        <v>24</v>
      </c>
      <c r="C1027" s="36">
        <f t="shared" si="632"/>
        <v>3</v>
      </c>
      <c r="D1027" s="9">
        <f t="shared" si="704"/>
        <v>4</v>
      </c>
      <c r="E1027" s="9" t="str">
        <f t="shared" si="704"/>
        <v>-</v>
      </c>
      <c r="F1027" s="9" t="str">
        <f t="shared" si="704"/>
        <v>-</v>
      </c>
      <c r="G1027" s="9" t="str">
        <f t="shared" si="704"/>
        <v>-</v>
      </c>
      <c r="H1027" s="9" t="str">
        <f t="shared" si="704"/>
        <v>-</v>
      </c>
      <c r="I1027" s="9" t="str">
        <f t="shared" si="704"/>
        <v>-</v>
      </c>
      <c r="J1027" s="9" t="str">
        <f t="shared" si="704"/>
        <v>-</v>
      </c>
      <c r="K1027" s="9" t="str">
        <f t="shared" si="704"/>
        <v>-</v>
      </c>
      <c r="L1027" s="9" t="str">
        <f t="shared" si="704"/>
        <v>-</v>
      </c>
      <c r="M1027" s="9" t="str">
        <f t="shared" si="704"/>
        <v>-</v>
      </c>
      <c r="N1027" s="9" t="str">
        <f t="shared" si="704"/>
        <v>-</v>
      </c>
      <c r="O1027" s="9" t="str">
        <f t="shared" si="704"/>
        <v>-</v>
      </c>
      <c r="P1027" s="9" t="str">
        <f t="shared" si="704"/>
        <v>-</v>
      </c>
      <c r="Q1027" s="9">
        <f t="shared" si="704"/>
        <v>9</v>
      </c>
      <c r="R1027" s="9" t="str">
        <f t="shared" si="704"/>
        <v>-</v>
      </c>
      <c r="S1027" s="9" t="str">
        <f t="shared" si="704"/>
        <v>-</v>
      </c>
      <c r="T1027" s="9">
        <f t="shared" si="704"/>
        <v>4</v>
      </c>
      <c r="U1027" s="9" t="str">
        <f t="shared" si="704"/>
        <v>-</v>
      </c>
      <c r="V1027" s="9" t="str">
        <f t="shared" si="704"/>
        <v>-</v>
      </c>
      <c r="W1027" s="9" t="str">
        <f t="shared" si="704"/>
        <v>-</v>
      </c>
      <c r="X1027" s="9" t="str">
        <f t="shared" si="704"/>
        <v>-</v>
      </c>
      <c r="Y1027" s="9" t="str">
        <f t="shared" si="704"/>
        <v>-</v>
      </c>
      <c r="Z1027" s="9">
        <f t="shared" si="704"/>
        <v>7</v>
      </c>
      <c r="AA1027" s="9" t="str">
        <f t="shared" si="704"/>
        <v>-</v>
      </c>
      <c r="AB1027" s="9" t="str">
        <f t="shared" si="704"/>
        <v>-</v>
      </c>
      <c r="AC1027" s="9" t="str">
        <f t="shared" si="704"/>
        <v>-</v>
      </c>
      <c r="AD1027" s="9" t="str">
        <f t="shared" si="704"/>
        <v>-</v>
      </c>
      <c r="AE1027" s="9" t="str">
        <f t="shared" si="704"/>
        <v>-</v>
      </c>
      <c r="AF1027" s="9" t="str">
        <f t="shared" si="704"/>
        <v>-</v>
      </c>
      <c r="AG1027" s="9">
        <f t="shared" si="704"/>
        <v>2</v>
      </c>
      <c r="AH1027" s="9" t="str">
        <f t="shared" si="704"/>
        <v>-</v>
      </c>
      <c r="AI1027" s="9">
        <f t="shared" ref="AI1027:BA1027" si="707">IF(AI$979="ДА",AI635,"-")</f>
        <v>9</v>
      </c>
      <c r="AJ1027" s="9">
        <f t="shared" si="707"/>
        <v>4</v>
      </c>
      <c r="AK1027" s="9" t="str">
        <f t="shared" si="707"/>
        <v>-</v>
      </c>
      <c r="AL1027" s="9" t="str">
        <f t="shared" si="707"/>
        <v>-</v>
      </c>
      <c r="AM1027" s="9">
        <f t="shared" si="707"/>
        <v>6</v>
      </c>
      <c r="AN1027" s="9">
        <f t="shared" si="707"/>
        <v>2</v>
      </c>
      <c r="AO1027" s="9" t="str">
        <f t="shared" si="707"/>
        <v>-</v>
      </c>
      <c r="AP1027" s="9">
        <f t="shared" si="707"/>
        <v>3</v>
      </c>
      <c r="AQ1027" s="9" t="str">
        <f t="shared" si="707"/>
        <v>-</v>
      </c>
      <c r="AR1027" s="9" t="str">
        <f t="shared" si="707"/>
        <v>-</v>
      </c>
      <c r="AS1027" s="9" t="str">
        <f t="shared" si="707"/>
        <v>-</v>
      </c>
      <c r="AT1027" s="9" t="str">
        <f t="shared" si="707"/>
        <v>-</v>
      </c>
      <c r="AU1027" s="9" t="str">
        <f t="shared" si="707"/>
        <v>-</v>
      </c>
      <c r="AV1027" s="9" t="str">
        <f t="shared" si="707"/>
        <v>-</v>
      </c>
      <c r="AW1027" s="9">
        <f t="shared" si="707"/>
        <v>4</v>
      </c>
      <c r="AX1027" s="9" t="str">
        <f t="shared" si="707"/>
        <v>-</v>
      </c>
      <c r="AY1027" s="9" t="str">
        <f t="shared" si="707"/>
        <v>-</v>
      </c>
      <c r="AZ1027" s="9" t="str">
        <f t="shared" si="707"/>
        <v>-</v>
      </c>
      <c r="BA1027" s="9" t="str">
        <f t="shared" si="707"/>
        <v>-</v>
      </c>
      <c r="BB1027" s="9" t="str">
        <f t="shared" si="704"/>
        <v>-</v>
      </c>
      <c r="BC1027" s="9">
        <f t="shared" si="704"/>
        <v>6</v>
      </c>
      <c r="BD1027" s="9" t="str">
        <f t="shared" si="704"/>
        <v>-</v>
      </c>
      <c r="BE1027" s="9">
        <f t="shared" si="704"/>
        <v>6</v>
      </c>
      <c r="BF1027" s="9">
        <f t="shared" si="704"/>
        <v>5</v>
      </c>
      <c r="BG1027" s="9" t="str">
        <f t="shared" si="704"/>
        <v>-</v>
      </c>
      <c r="BH1027" s="9" t="str">
        <f t="shared" si="704"/>
        <v>-</v>
      </c>
      <c r="BI1027" s="9" t="str">
        <f t="shared" si="704"/>
        <v>-</v>
      </c>
      <c r="BJ1027" s="37">
        <f t="shared" si="690"/>
        <v>14</v>
      </c>
      <c r="BK1027" s="34">
        <f t="shared" si="691"/>
        <v>5.0714299716287519</v>
      </c>
      <c r="BL1027" s="9">
        <f t="shared" si="645"/>
        <v>123</v>
      </c>
      <c r="BN1027" s="38">
        <f t="shared" si="655"/>
        <v>46</v>
      </c>
      <c r="BO1027" s="34">
        <f t="shared" si="638"/>
        <v>5.0714299716287519</v>
      </c>
      <c r="BP1027" s="37">
        <f t="shared" si="646"/>
        <v>17</v>
      </c>
      <c r="BQ1027" s="37">
        <f t="shared" si="639"/>
        <v>14</v>
      </c>
      <c r="BR1027" s="36">
        <f t="shared" si="647"/>
        <v>24</v>
      </c>
      <c r="BS1027" s="36">
        <f t="shared" si="640"/>
        <v>3</v>
      </c>
      <c r="BT1027" s="121">
        <f t="shared" si="692"/>
        <v>4.9945054945054954</v>
      </c>
      <c r="BU1027">
        <f t="shared" si="648"/>
        <v>46</v>
      </c>
      <c r="BV1027" s="25" t="str">
        <f t="shared" si="649"/>
        <v>-</v>
      </c>
      <c r="BW1027" s="25" t="str">
        <f t="shared" si="650"/>
        <v>-</v>
      </c>
      <c r="BX1027" s="25">
        <f t="shared" si="651"/>
        <v>24</v>
      </c>
      <c r="BY1027" s="46">
        <f t="shared" si="652"/>
        <v>5.0714299716287519</v>
      </c>
    </row>
    <row r="1028" spans="1:77">
      <c r="A1028" s="38">
        <f t="shared" si="653"/>
        <v>47</v>
      </c>
      <c r="B1028" s="36">
        <f t="shared" si="642"/>
        <v>25</v>
      </c>
      <c r="C1028" s="36">
        <f t="shared" si="632"/>
        <v>1</v>
      </c>
      <c r="D1028" s="9">
        <f t="shared" si="704"/>
        <v>6</v>
      </c>
      <c r="E1028" s="9" t="str">
        <f t="shared" si="704"/>
        <v>-</v>
      </c>
      <c r="F1028" s="9" t="str">
        <f t="shared" si="704"/>
        <v>-</v>
      </c>
      <c r="G1028" s="9" t="str">
        <f t="shared" si="704"/>
        <v>-</v>
      </c>
      <c r="H1028" s="9" t="str">
        <f t="shared" si="704"/>
        <v>-</v>
      </c>
      <c r="I1028" s="9" t="str">
        <f t="shared" si="704"/>
        <v>-</v>
      </c>
      <c r="J1028" s="9" t="str">
        <f t="shared" si="704"/>
        <v>-</v>
      </c>
      <c r="K1028" s="9" t="str">
        <f t="shared" si="704"/>
        <v>-</v>
      </c>
      <c r="L1028" s="9" t="str">
        <f t="shared" si="704"/>
        <v>-</v>
      </c>
      <c r="M1028" s="9" t="str">
        <f t="shared" si="704"/>
        <v>-</v>
      </c>
      <c r="N1028" s="9" t="str">
        <f t="shared" si="704"/>
        <v>-</v>
      </c>
      <c r="O1028" s="9" t="str">
        <f t="shared" si="704"/>
        <v>-</v>
      </c>
      <c r="P1028" s="9" t="str">
        <f t="shared" si="704"/>
        <v>-</v>
      </c>
      <c r="Q1028" s="9">
        <f t="shared" si="704"/>
        <v>6</v>
      </c>
      <c r="R1028" s="9" t="str">
        <f t="shared" si="704"/>
        <v>-</v>
      </c>
      <c r="S1028" s="9" t="str">
        <f t="shared" si="704"/>
        <v>-</v>
      </c>
      <c r="T1028" s="9">
        <f t="shared" si="704"/>
        <v>4</v>
      </c>
      <c r="U1028" s="9" t="str">
        <f t="shared" si="704"/>
        <v>-</v>
      </c>
      <c r="V1028" s="9" t="str">
        <f t="shared" si="704"/>
        <v>-</v>
      </c>
      <c r="W1028" s="9" t="str">
        <f t="shared" si="704"/>
        <v>-</v>
      </c>
      <c r="X1028" s="9" t="str">
        <f t="shared" si="704"/>
        <v>-</v>
      </c>
      <c r="Y1028" s="9" t="str">
        <f t="shared" si="704"/>
        <v>-</v>
      </c>
      <c r="Z1028" s="9">
        <f t="shared" si="704"/>
        <v>9</v>
      </c>
      <c r="AA1028" s="9" t="str">
        <f t="shared" si="704"/>
        <v>-</v>
      </c>
      <c r="AB1028" s="9" t="str">
        <f t="shared" si="704"/>
        <v>-</v>
      </c>
      <c r="AC1028" s="9" t="str">
        <f t="shared" si="704"/>
        <v>-</v>
      </c>
      <c r="AD1028" s="9" t="str">
        <f t="shared" si="704"/>
        <v>-</v>
      </c>
      <c r="AE1028" s="9" t="str">
        <f t="shared" si="704"/>
        <v>-</v>
      </c>
      <c r="AF1028" s="9" t="str">
        <f t="shared" si="704"/>
        <v>-</v>
      </c>
      <c r="AG1028" s="9">
        <f t="shared" si="704"/>
        <v>6</v>
      </c>
      <c r="AH1028" s="9" t="str">
        <f t="shared" si="704"/>
        <v>-</v>
      </c>
      <c r="AI1028" s="9" t="str">
        <f t="shared" ref="AI1028:BA1028" si="708">IF(AI$979="ДА",AI636,"-")</f>
        <v>-</v>
      </c>
      <c r="AJ1028" s="9">
        <f t="shared" si="708"/>
        <v>4</v>
      </c>
      <c r="AK1028" s="9" t="str">
        <f t="shared" si="708"/>
        <v>-</v>
      </c>
      <c r="AL1028" s="9" t="str">
        <f t="shared" si="708"/>
        <v>-</v>
      </c>
      <c r="AM1028" s="9">
        <f t="shared" si="708"/>
        <v>6</v>
      </c>
      <c r="AN1028" s="9">
        <f t="shared" si="708"/>
        <v>6</v>
      </c>
      <c r="AO1028" s="9" t="str">
        <f t="shared" si="708"/>
        <v>-</v>
      </c>
      <c r="AP1028" s="9">
        <f t="shared" si="708"/>
        <v>8</v>
      </c>
      <c r="AQ1028" s="9" t="str">
        <f t="shared" si="708"/>
        <v>-</v>
      </c>
      <c r="AR1028" s="9" t="str">
        <f t="shared" si="708"/>
        <v>-</v>
      </c>
      <c r="AS1028" s="9" t="str">
        <f t="shared" si="708"/>
        <v>-</v>
      </c>
      <c r="AT1028" s="9" t="str">
        <f t="shared" si="708"/>
        <v>-</v>
      </c>
      <c r="AU1028" s="9" t="str">
        <f t="shared" si="708"/>
        <v>-</v>
      </c>
      <c r="AV1028" s="9" t="str">
        <f t="shared" si="708"/>
        <v>-</v>
      </c>
      <c r="AW1028" s="9">
        <f t="shared" si="708"/>
        <v>4</v>
      </c>
      <c r="AX1028" s="9" t="str">
        <f t="shared" si="708"/>
        <v>-</v>
      </c>
      <c r="AY1028" s="9" t="str">
        <f t="shared" si="708"/>
        <v>-</v>
      </c>
      <c r="AZ1028" s="9" t="str">
        <f t="shared" si="708"/>
        <v>-</v>
      </c>
      <c r="BA1028" s="9" t="str">
        <f t="shared" si="708"/>
        <v>-</v>
      </c>
      <c r="BB1028" s="9" t="str">
        <f t="shared" si="704"/>
        <v>-</v>
      </c>
      <c r="BC1028" s="9">
        <f t="shared" si="704"/>
        <v>6</v>
      </c>
      <c r="BD1028" s="9" t="str">
        <f t="shared" si="704"/>
        <v>-</v>
      </c>
      <c r="BE1028" s="9">
        <f t="shared" si="704"/>
        <v>4</v>
      </c>
      <c r="BF1028" s="9" t="str">
        <f t="shared" si="704"/>
        <v>-</v>
      </c>
      <c r="BG1028" s="9" t="str">
        <f t="shared" si="704"/>
        <v>-</v>
      </c>
      <c r="BH1028" s="9">
        <f t="shared" si="704"/>
        <v>7</v>
      </c>
      <c r="BI1028" s="9" t="str">
        <f t="shared" si="704"/>
        <v>-</v>
      </c>
      <c r="BJ1028" s="37">
        <f t="shared" si="690"/>
        <v>13</v>
      </c>
      <c r="BK1028" s="34">
        <f t="shared" si="691"/>
        <v>5.8461551465578276</v>
      </c>
      <c r="BL1028" s="9">
        <f t="shared" si="645"/>
        <v>92</v>
      </c>
      <c r="BN1028" s="38">
        <f t="shared" si="655"/>
        <v>47</v>
      </c>
      <c r="BO1028" s="34">
        <f t="shared" si="638"/>
        <v>5.8461551465578276</v>
      </c>
      <c r="BP1028" s="37">
        <f t="shared" si="646"/>
        <v>16</v>
      </c>
      <c r="BQ1028" s="37">
        <f t="shared" si="639"/>
        <v>13</v>
      </c>
      <c r="BR1028" s="36">
        <f t="shared" si="647"/>
        <v>25</v>
      </c>
      <c r="BS1028" s="36">
        <f t="shared" si="640"/>
        <v>1</v>
      </c>
      <c r="BT1028" s="121">
        <f t="shared" si="692"/>
        <v>2.4743589743589731</v>
      </c>
      <c r="BU1028">
        <f t="shared" si="648"/>
        <v>47</v>
      </c>
      <c r="BV1028" s="25">
        <f t="shared" si="649"/>
        <v>25</v>
      </c>
      <c r="BW1028" s="25" t="str">
        <f t="shared" si="650"/>
        <v>-</v>
      </c>
      <c r="BX1028" s="25" t="str">
        <f t="shared" si="651"/>
        <v>-</v>
      </c>
      <c r="BY1028" s="46">
        <f t="shared" si="652"/>
        <v>5.8461551465578276</v>
      </c>
    </row>
    <row r="1029" spans="1:77">
      <c r="A1029" s="38">
        <f t="shared" si="653"/>
        <v>48</v>
      </c>
      <c r="B1029" s="36">
        <f t="shared" si="642"/>
        <v>25</v>
      </c>
      <c r="C1029" s="36">
        <f t="shared" si="632"/>
        <v>2</v>
      </c>
      <c r="D1029" s="9">
        <f t="shared" si="704"/>
        <v>11</v>
      </c>
      <c r="E1029" s="9" t="str">
        <f t="shared" si="704"/>
        <v>-</v>
      </c>
      <c r="F1029" s="9" t="str">
        <f t="shared" si="704"/>
        <v>-</v>
      </c>
      <c r="G1029" s="9" t="str">
        <f t="shared" si="704"/>
        <v>-</v>
      </c>
      <c r="H1029" s="9" t="str">
        <f t="shared" si="704"/>
        <v>-</v>
      </c>
      <c r="I1029" s="9" t="str">
        <f t="shared" si="704"/>
        <v>-</v>
      </c>
      <c r="J1029" s="9" t="str">
        <f t="shared" si="704"/>
        <v>-</v>
      </c>
      <c r="K1029" s="9" t="str">
        <f t="shared" si="704"/>
        <v>-</v>
      </c>
      <c r="L1029" s="9" t="str">
        <f t="shared" si="704"/>
        <v>-</v>
      </c>
      <c r="M1029" s="9">
        <f t="shared" si="704"/>
        <v>10</v>
      </c>
      <c r="N1029" s="9" t="str">
        <f t="shared" si="704"/>
        <v>-</v>
      </c>
      <c r="O1029" s="9" t="str">
        <f t="shared" si="704"/>
        <v>-</v>
      </c>
      <c r="P1029" s="9" t="str">
        <f t="shared" si="704"/>
        <v>-</v>
      </c>
      <c r="Q1029" s="9">
        <f t="shared" si="704"/>
        <v>6</v>
      </c>
      <c r="R1029" s="9" t="str">
        <f t="shared" si="704"/>
        <v>-</v>
      </c>
      <c r="S1029" s="9" t="str">
        <f t="shared" si="704"/>
        <v>-</v>
      </c>
      <c r="T1029" s="9">
        <f t="shared" si="704"/>
        <v>5</v>
      </c>
      <c r="U1029" s="9" t="str">
        <f t="shared" si="704"/>
        <v>-</v>
      </c>
      <c r="V1029" s="9" t="str">
        <f t="shared" si="704"/>
        <v>-</v>
      </c>
      <c r="W1029" s="9" t="str">
        <f t="shared" si="704"/>
        <v>-</v>
      </c>
      <c r="X1029" s="9" t="str">
        <f t="shared" si="704"/>
        <v>-</v>
      </c>
      <c r="Y1029" s="9" t="str">
        <f t="shared" si="704"/>
        <v>-</v>
      </c>
      <c r="Z1029" s="9">
        <f t="shared" si="704"/>
        <v>10</v>
      </c>
      <c r="AA1029" s="9" t="str">
        <f t="shared" si="704"/>
        <v>-</v>
      </c>
      <c r="AB1029" s="9" t="str">
        <f t="shared" si="704"/>
        <v>-</v>
      </c>
      <c r="AC1029" s="9" t="str">
        <f t="shared" si="704"/>
        <v>-</v>
      </c>
      <c r="AD1029" s="9" t="str">
        <f t="shared" si="704"/>
        <v>-</v>
      </c>
      <c r="AE1029" s="9" t="str">
        <f t="shared" si="704"/>
        <v>-</v>
      </c>
      <c r="AF1029" s="9" t="str">
        <f t="shared" si="704"/>
        <v>-</v>
      </c>
      <c r="AG1029" s="9">
        <f t="shared" si="704"/>
        <v>5</v>
      </c>
      <c r="AH1029" s="9" t="str">
        <f t="shared" si="704"/>
        <v>-</v>
      </c>
      <c r="AI1029" s="9">
        <f t="shared" ref="AI1029:BA1029" si="709">IF(AI$979="ДА",AI637,"-")</f>
        <v>8</v>
      </c>
      <c r="AJ1029" s="9">
        <f t="shared" si="709"/>
        <v>8</v>
      </c>
      <c r="AK1029" s="9" t="str">
        <f t="shared" si="709"/>
        <v>-</v>
      </c>
      <c r="AL1029" s="9">
        <f t="shared" si="709"/>
        <v>4</v>
      </c>
      <c r="AM1029" s="9">
        <f t="shared" si="709"/>
        <v>7</v>
      </c>
      <c r="AN1029" s="9">
        <f t="shared" si="709"/>
        <v>5</v>
      </c>
      <c r="AO1029" s="9" t="str">
        <f t="shared" si="709"/>
        <v>-</v>
      </c>
      <c r="AP1029" s="9">
        <f t="shared" si="709"/>
        <v>9</v>
      </c>
      <c r="AQ1029" s="9" t="str">
        <f t="shared" si="709"/>
        <v>-</v>
      </c>
      <c r="AR1029" s="9" t="str">
        <f t="shared" si="709"/>
        <v>-</v>
      </c>
      <c r="AS1029" s="9" t="str">
        <f t="shared" si="709"/>
        <v>-</v>
      </c>
      <c r="AT1029" s="9" t="str">
        <f t="shared" si="709"/>
        <v>-</v>
      </c>
      <c r="AU1029" s="9" t="str">
        <f t="shared" si="709"/>
        <v>-</v>
      </c>
      <c r="AV1029" s="9" t="str">
        <f t="shared" si="709"/>
        <v>-</v>
      </c>
      <c r="AW1029" s="9">
        <f t="shared" si="709"/>
        <v>4</v>
      </c>
      <c r="AX1029" s="9" t="str">
        <f t="shared" si="709"/>
        <v>-</v>
      </c>
      <c r="AY1029" s="9" t="str">
        <f t="shared" si="709"/>
        <v>-</v>
      </c>
      <c r="AZ1029" s="9" t="str">
        <f t="shared" si="709"/>
        <v>-</v>
      </c>
      <c r="BA1029" s="9" t="str">
        <f t="shared" si="709"/>
        <v>-</v>
      </c>
      <c r="BB1029" s="9" t="str">
        <f t="shared" si="704"/>
        <v>-</v>
      </c>
      <c r="BC1029" s="9">
        <f t="shared" si="704"/>
        <v>5</v>
      </c>
      <c r="BD1029" s="9" t="str">
        <f t="shared" si="704"/>
        <v>-</v>
      </c>
      <c r="BE1029" s="9">
        <f t="shared" si="704"/>
        <v>9</v>
      </c>
      <c r="BF1029" s="9" t="str">
        <f t="shared" si="704"/>
        <v>-</v>
      </c>
      <c r="BG1029" s="9" t="str">
        <f t="shared" si="704"/>
        <v>-</v>
      </c>
      <c r="BH1029" s="9">
        <f t="shared" si="704"/>
        <v>7</v>
      </c>
      <c r="BI1029" s="9" t="str">
        <f t="shared" si="704"/>
        <v>-</v>
      </c>
      <c r="BJ1029" s="37">
        <f t="shared" si="690"/>
        <v>16</v>
      </c>
      <c r="BK1029" s="34">
        <f t="shared" si="691"/>
        <v>7.0625016001899876</v>
      </c>
      <c r="BL1029" s="9">
        <f t="shared" si="645"/>
        <v>40</v>
      </c>
      <c r="BN1029" s="38">
        <f t="shared" si="655"/>
        <v>48</v>
      </c>
      <c r="BO1029" s="34">
        <f t="shared" si="638"/>
        <v>7.0625016001899876</v>
      </c>
      <c r="BP1029" s="37">
        <f t="shared" si="646"/>
        <v>21</v>
      </c>
      <c r="BQ1029" s="37">
        <f t="shared" si="639"/>
        <v>16</v>
      </c>
      <c r="BR1029" s="36">
        <f t="shared" si="647"/>
        <v>25</v>
      </c>
      <c r="BS1029" s="36">
        <f t="shared" si="640"/>
        <v>2</v>
      </c>
      <c r="BT1029" s="121">
        <f t="shared" si="692"/>
        <v>5.2625000000000002</v>
      </c>
      <c r="BU1029">
        <f t="shared" si="648"/>
        <v>48</v>
      </c>
      <c r="BV1029" s="25" t="str">
        <f t="shared" si="649"/>
        <v>-</v>
      </c>
      <c r="BW1029" s="25">
        <f t="shared" si="650"/>
        <v>25</v>
      </c>
      <c r="BX1029" s="25" t="str">
        <f t="shared" si="651"/>
        <v>-</v>
      </c>
      <c r="BY1029" s="46">
        <f t="shared" si="652"/>
        <v>7.0625016001899876</v>
      </c>
    </row>
    <row r="1030" spans="1:77">
      <c r="A1030" s="38">
        <f t="shared" si="653"/>
        <v>49</v>
      </c>
      <c r="B1030" s="36">
        <f t="shared" si="642"/>
        <v>25</v>
      </c>
      <c r="C1030" s="36">
        <f t="shared" si="632"/>
        <v>3</v>
      </c>
      <c r="D1030" s="9">
        <f t="shared" si="704"/>
        <v>7</v>
      </c>
      <c r="E1030" s="9" t="str">
        <f t="shared" si="704"/>
        <v>-</v>
      </c>
      <c r="F1030" s="9" t="str">
        <f t="shared" si="704"/>
        <v>-</v>
      </c>
      <c r="G1030" s="9" t="str">
        <f t="shared" si="704"/>
        <v>-</v>
      </c>
      <c r="H1030" s="9" t="str">
        <f t="shared" si="704"/>
        <v>-</v>
      </c>
      <c r="I1030" s="9" t="str">
        <f t="shared" si="704"/>
        <v>-</v>
      </c>
      <c r="J1030" s="9">
        <f t="shared" si="704"/>
        <v>7</v>
      </c>
      <c r="K1030" s="9" t="str">
        <f t="shared" si="704"/>
        <v>-</v>
      </c>
      <c r="L1030" s="9" t="str">
        <f t="shared" si="704"/>
        <v>-</v>
      </c>
      <c r="M1030" s="9">
        <f t="shared" si="704"/>
        <v>8</v>
      </c>
      <c r="N1030" s="9" t="str">
        <f t="shared" si="704"/>
        <v>-</v>
      </c>
      <c r="O1030" s="9" t="str">
        <f t="shared" si="704"/>
        <v>-</v>
      </c>
      <c r="P1030" s="9" t="str">
        <f t="shared" si="704"/>
        <v>-</v>
      </c>
      <c r="Q1030" s="9">
        <f t="shared" si="704"/>
        <v>9</v>
      </c>
      <c r="R1030" s="9" t="str">
        <f t="shared" si="704"/>
        <v>-</v>
      </c>
      <c r="S1030" s="9" t="str">
        <f t="shared" si="704"/>
        <v>-</v>
      </c>
      <c r="T1030" s="9">
        <f t="shared" si="704"/>
        <v>5</v>
      </c>
      <c r="U1030" s="9" t="str">
        <f t="shared" si="704"/>
        <v>-</v>
      </c>
      <c r="V1030" s="9" t="str">
        <f t="shared" si="704"/>
        <v>-</v>
      </c>
      <c r="W1030" s="9" t="str">
        <f t="shared" si="704"/>
        <v>-</v>
      </c>
      <c r="X1030" s="9" t="str">
        <f t="shared" si="704"/>
        <v>-</v>
      </c>
      <c r="Y1030" s="9" t="str">
        <f t="shared" si="704"/>
        <v>-</v>
      </c>
      <c r="Z1030" s="9">
        <f t="shared" si="704"/>
        <v>7</v>
      </c>
      <c r="AA1030" s="9" t="str">
        <f t="shared" si="704"/>
        <v>-</v>
      </c>
      <c r="AB1030" s="9" t="str">
        <f t="shared" si="704"/>
        <v>-</v>
      </c>
      <c r="AC1030" s="9" t="str">
        <f t="shared" si="704"/>
        <v>-</v>
      </c>
      <c r="AD1030" s="9" t="str">
        <f t="shared" si="704"/>
        <v>-</v>
      </c>
      <c r="AE1030" s="9" t="str">
        <f t="shared" si="704"/>
        <v>-</v>
      </c>
      <c r="AF1030" s="9" t="str">
        <f t="shared" si="704"/>
        <v>-</v>
      </c>
      <c r="AG1030" s="9">
        <f t="shared" si="704"/>
        <v>5</v>
      </c>
      <c r="AH1030" s="9" t="str">
        <f t="shared" si="704"/>
        <v>-</v>
      </c>
      <c r="AI1030" s="9" t="str">
        <f t="shared" ref="AI1030:BA1030" si="710">IF(AI$979="ДА",AI638,"-")</f>
        <v>-</v>
      </c>
      <c r="AJ1030" s="9">
        <f t="shared" si="710"/>
        <v>5</v>
      </c>
      <c r="AK1030" s="9" t="str">
        <f t="shared" si="710"/>
        <v>-</v>
      </c>
      <c r="AL1030" s="9" t="str">
        <f t="shared" si="710"/>
        <v>-</v>
      </c>
      <c r="AM1030" s="9">
        <f t="shared" si="710"/>
        <v>7</v>
      </c>
      <c r="AN1030" s="9">
        <f t="shared" si="710"/>
        <v>3</v>
      </c>
      <c r="AO1030" s="9" t="str">
        <f t="shared" si="710"/>
        <v>-</v>
      </c>
      <c r="AP1030" s="9">
        <f t="shared" si="710"/>
        <v>7</v>
      </c>
      <c r="AQ1030" s="9" t="str">
        <f t="shared" si="710"/>
        <v>-</v>
      </c>
      <c r="AR1030" s="9" t="str">
        <f t="shared" si="710"/>
        <v>-</v>
      </c>
      <c r="AS1030" s="9" t="str">
        <f t="shared" si="710"/>
        <v>-</v>
      </c>
      <c r="AT1030" s="9" t="str">
        <f t="shared" si="710"/>
        <v>-</v>
      </c>
      <c r="AU1030" s="9" t="str">
        <f t="shared" si="710"/>
        <v>-</v>
      </c>
      <c r="AV1030" s="9" t="str">
        <f t="shared" si="710"/>
        <v>-</v>
      </c>
      <c r="AW1030" s="9" t="str">
        <f t="shared" si="710"/>
        <v>-</v>
      </c>
      <c r="AX1030" s="9" t="str">
        <f t="shared" si="710"/>
        <v>-</v>
      </c>
      <c r="AY1030" s="9" t="str">
        <f t="shared" si="710"/>
        <v>-</v>
      </c>
      <c r="AZ1030" s="9" t="str">
        <f t="shared" si="710"/>
        <v>-</v>
      </c>
      <c r="BA1030" s="9" t="str">
        <f t="shared" si="710"/>
        <v>-</v>
      </c>
      <c r="BB1030" s="9" t="str">
        <f t="shared" si="704"/>
        <v>-</v>
      </c>
      <c r="BC1030" s="9">
        <f t="shared" si="704"/>
        <v>5</v>
      </c>
      <c r="BD1030" s="9" t="str">
        <f t="shared" si="704"/>
        <v>-</v>
      </c>
      <c r="BE1030" s="9">
        <f t="shared" si="704"/>
        <v>7</v>
      </c>
      <c r="BF1030" s="9" t="str">
        <f t="shared" si="704"/>
        <v>-</v>
      </c>
      <c r="BG1030" s="9" t="str">
        <f t="shared" si="704"/>
        <v>-</v>
      </c>
      <c r="BH1030" s="9" t="str">
        <f t="shared" si="704"/>
        <v>-</v>
      </c>
      <c r="BI1030" s="9" t="str">
        <f t="shared" si="704"/>
        <v>-</v>
      </c>
      <c r="BJ1030" s="37">
        <f t="shared" si="690"/>
        <v>13</v>
      </c>
      <c r="BK1030" s="34">
        <f t="shared" si="691"/>
        <v>6.3076936080821557</v>
      </c>
      <c r="BL1030" s="9">
        <f t="shared" si="645"/>
        <v>71</v>
      </c>
      <c r="BN1030" s="38">
        <f t="shared" si="655"/>
        <v>49</v>
      </c>
      <c r="BO1030" s="34">
        <f t="shared" si="638"/>
        <v>6.3076936080821557</v>
      </c>
      <c r="BP1030" s="37">
        <f t="shared" si="646"/>
        <v>20</v>
      </c>
      <c r="BQ1030" s="37">
        <f t="shared" si="639"/>
        <v>13</v>
      </c>
      <c r="BR1030" s="36">
        <f t="shared" si="647"/>
        <v>25</v>
      </c>
      <c r="BS1030" s="36">
        <f t="shared" si="640"/>
        <v>3</v>
      </c>
      <c r="BT1030" s="121">
        <f t="shared" si="692"/>
        <v>2.5641025641025599</v>
      </c>
      <c r="BU1030">
        <f t="shared" si="648"/>
        <v>49</v>
      </c>
      <c r="BV1030" s="25" t="str">
        <f t="shared" si="649"/>
        <v>-</v>
      </c>
      <c r="BW1030" s="25" t="str">
        <f t="shared" si="650"/>
        <v>-</v>
      </c>
      <c r="BX1030" s="25">
        <f t="shared" si="651"/>
        <v>25</v>
      </c>
      <c r="BY1030" s="46">
        <f t="shared" si="652"/>
        <v>6.3076936080821557</v>
      </c>
    </row>
    <row r="1031" spans="1:77">
      <c r="A1031" s="38">
        <f t="shared" si="653"/>
        <v>50</v>
      </c>
      <c r="B1031" s="36">
        <f t="shared" si="642"/>
        <v>26</v>
      </c>
      <c r="C1031" s="36">
        <f t="shared" si="632"/>
        <v>1</v>
      </c>
      <c r="D1031" s="9">
        <f t="shared" si="704"/>
        <v>12</v>
      </c>
      <c r="E1031" s="9" t="str">
        <f t="shared" si="704"/>
        <v>-</v>
      </c>
      <c r="F1031" s="9" t="str">
        <f t="shared" si="704"/>
        <v>-</v>
      </c>
      <c r="G1031" s="9" t="str">
        <f t="shared" si="704"/>
        <v>-</v>
      </c>
      <c r="H1031" s="9" t="str">
        <f t="shared" si="704"/>
        <v>-</v>
      </c>
      <c r="I1031" s="9" t="str">
        <f t="shared" si="704"/>
        <v>-</v>
      </c>
      <c r="J1031" s="9" t="str">
        <f t="shared" si="704"/>
        <v>-</v>
      </c>
      <c r="K1031" s="9" t="str">
        <f t="shared" si="704"/>
        <v>-</v>
      </c>
      <c r="L1031" s="9" t="str">
        <f t="shared" si="704"/>
        <v>-</v>
      </c>
      <c r="M1031" s="9" t="str">
        <f t="shared" si="704"/>
        <v>-</v>
      </c>
      <c r="N1031" s="9" t="str">
        <f t="shared" si="704"/>
        <v>-</v>
      </c>
      <c r="O1031" s="9" t="str">
        <f t="shared" si="704"/>
        <v>-</v>
      </c>
      <c r="P1031" s="9" t="str">
        <f t="shared" si="704"/>
        <v>-</v>
      </c>
      <c r="Q1031" s="9">
        <f t="shared" si="704"/>
        <v>6</v>
      </c>
      <c r="R1031" s="9" t="str">
        <f t="shared" si="704"/>
        <v>-</v>
      </c>
      <c r="S1031" s="9" t="str">
        <f t="shared" ref="S1031:BI1031" si="711">IF(S$979="ДА",S639,"-")</f>
        <v>-</v>
      </c>
      <c r="T1031" s="9">
        <f t="shared" si="711"/>
        <v>4</v>
      </c>
      <c r="U1031" s="9" t="str">
        <f t="shared" si="711"/>
        <v>-</v>
      </c>
      <c r="V1031" s="9" t="str">
        <f t="shared" si="711"/>
        <v>-</v>
      </c>
      <c r="W1031" s="9" t="str">
        <f t="shared" si="711"/>
        <v>-</v>
      </c>
      <c r="X1031" s="9" t="str">
        <f t="shared" si="711"/>
        <v>-</v>
      </c>
      <c r="Y1031" s="9" t="str">
        <f t="shared" si="711"/>
        <v>-</v>
      </c>
      <c r="Z1031" s="9">
        <f t="shared" si="711"/>
        <v>7</v>
      </c>
      <c r="AA1031" s="9" t="str">
        <f t="shared" si="711"/>
        <v>-</v>
      </c>
      <c r="AB1031" s="9" t="str">
        <f t="shared" si="711"/>
        <v>-</v>
      </c>
      <c r="AC1031" s="9" t="str">
        <f t="shared" si="711"/>
        <v>-</v>
      </c>
      <c r="AD1031" s="9" t="str">
        <f t="shared" si="711"/>
        <v>-</v>
      </c>
      <c r="AE1031" s="9" t="str">
        <f t="shared" si="711"/>
        <v>-</v>
      </c>
      <c r="AF1031" s="9" t="str">
        <f t="shared" si="711"/>
        <v>-</v>
      </c>
      <c r="AG1031" s="9">
        <f t="shared" si="711"/>
        <v>3</v>
      </c>
      <c r="AH1031" s="9" t="str">
        <f t="shared" si="711"/>
        <v>-</v>
      </c>
      <c r="AI1031" s="9" t="str">
        <f t="shared" si="711"/>
        <v>-</v>
      </c>
      <c r="AJ1031" s="9">
        <f t="shared" si="711"/>
        <v>8</v>
      </c>
      <c r="AK1031" s="9" t="str">
        <f t="shared" si="711"/>
        <v>-</v>
      </c>
      <c r="AL1031" s="9" t="str">
        <f t="shared" si="711"/>
        <v>-</v>
      </c>
      <c r="AM1031" s="9">
        <f t="shared" si="711"/>
        <v>5</v>
      </c>
      <c r="AN1031" s="9">
        <f t="shared" si="711"/>
        <v>3</v>
      </c>
      <c r="AO1031" s="9" t="str">
        <f t="shared" si="711"/>
        <v>-</v>
      </c>
      <c r="AP1031" s="9">
        <f t="shared" si="711"/>
        <v>6</v>
      </c>
      <c r="AQ1031" s="9" t="str">
        <f t="shared" si="711"/>
        <v>-</v>
      </c>
      <c r="AR1031" s="9" t="str">
        <f t="shared" si="711"/>
        <v>-</v>
      </c>
      <c r="AS1031" s="9" t="str">
        <f t="shared" si="711"/>
        <v>-</v>
      </c>
      <c r="AT1031" s="9" t="str">
        <f t="shared" si="711"/>
        <v>-</v>
      </c>
      <c r="AU1031" s="9" t="str">
        <f t="shared" si="711"/>
        <v>-</v>
      </c>
      <c r="AV1031" s="9" t="str">
        <f t="shared" si="711"/>
        <v>-</v>
      </c>
      <c r="AW1031" s="9" t="str">
        <f t="shared" si="711"/>
        <v>-</v>
      </c>
      <c r="AX1031" s="9" t="str">
        <f t="shared" si="711"/>
        <v>-</v>
      </c>
      <c r="AY1031" s="9" t="str">
        <f t="shared" si="711"/>
        <v>-</v>
      </c>
      <c r="AZ1031" s="9" t="str">
        <f t="shared" si="711"/>
        <v>-</v>
      </c>
      <c r="BA1031" s="9" t="str">
        <f t="shared" si="711"/>
        <v>-</v>
      </c>
      <c r="BB1031" s="9" t="str">
        <f t="shared" si="711"/>
        <v>-</v>
      </c>
      <c r="BC1031" s="9">
        <f t="shared" si="711"/>
        <v>5</v>
      </c>
      <c r="BD1031" s="9" t="str">
        <f t="shared" si="711"/>
        <v>-</v>
      </c>
      <c r="BE1031" s="9">
        <f t="shared" si="711"/>
        <v>12</v>
      </c>
      <c r="BF1031" s="9">
        <f t="shared" si="711"/>
        <v>5</v>
      </c>
      <c r="BG1031" s="9" t="str">
        <f t="shared" si="711"/>
        <v>-</v>
      </c>
      <c r="BH1031" s="9" t="str">
        <f t="shared" si="711"/>
        <v>-</v>
      </c>
      <c r="BI1031" s="9" t="str">
        <f t="shared" si="711"/>
        <v>-</v>
      </c>
      <c r="BJ1031" s="37">
        <f t="shared" si="690"/>
        <v>12</v>
      </c>
      <c r="BK1031" s="34">
        <f t="shared" si="691"/>
        <v>6.3333345334425921</v>
      </c>
      <c r="BL1031" s="9">
        <f t="shared" si="645"/>
        <v>69</v>
      </c>
      <c r="BN1031" s="38">
        <f t="shared" si="655"/>
        <v>50</v>
      </c>
      <c r="BO1031" s="34">
        <f t="shared" si="638"/>
        <v>6.3333345334425921</v>
      </c>
      <c r="BP1031" s="37">
        <f t="shared" si="646"/>
        <v>15</v>
      </c>
      <c r="BQ1031" s="37">
        <f t="shared" si="639"/>
        <v>12</v>
      </c>
      <c r="BR1031" s="36">
        <f t="shared" si="647"/>
        <v>26</v>
      </c>
      <c r="BS1031" s="36">
        <f t="shared" si="640"/>
        <v>1</v>
      </c>
      <c r="BT1031" s="121">
        <f t="shared" si="692"/>
        <v>9.151515151515154</v>
      </c>
      <c r="BU1031">
        <f t="shared" si="648"/>
        <v>50</v>
      </c>
      <c r="BV1031" s="25">
        <f t="shared" si="649"/>
        <v>26</v>
      </c>
      <c r="BW1031" s="25" t="str">
        <f t="shared" si="650"/>
        <v>-</v>
      </c>
      <c r="BX1031" s="25" t="str">
        <f t="shared" si="651"/>
        <v>-</v>
      </c>
      <c r="BY1031" s="46">
        <f t="shared" si="652"/>
        <v>6.3333345334425921</v>
      </c>
    </row>
    <row r="1032" spans="1:77">
      <c r="A1032" s="38">
        <f t="shared" si="653"/>
        <v>51</v>
      </c>
      <c r="B1032" s="36">
        <f t="shared" si="642"/>
        <v>26</v>
      </c>
      <c r="C1032" s="36">
        <f t="shared" si="632"/>
        <v>2</v>
      </c>
      <c r="D1032" s="9">
        <f t="shared" ref="D1032:BI1038" si="712">IF(D$979="ДА",D640,"-")</f>
        <v>4</v>
      </c>
      <c r="E1032" s="9" t="str">
        <f t="shared" si="712"/>
        <v>-</v>
      </c>
      <c r="F1032" s="9">
        <f t="shared" si="712"/>
        <v>4</v>
      </c>
      <c r="G1032" s="9" t="str">
        <f t="shared" si="712"/>
        <v>-</v>
      </c>
      <c r="H1032" s="9" t="str">
        <f t="shared" si="712"/>
        <v>-</v>
      </c>
      <c r="I1032" s="9" t="str">
        <f t="shared" si="712"/>
        <v>-</v>
      </c>
      <c r="J1032" s="9" t="str">
        <f t="shared" si="712"/>
        <v>-</v>
      </c>
      <c r="K1032" s="9" t="str">
        <f t="shared" si="712"/>
        <v>-</v>
      </c>
      <c r="L1032" s="9" t="str">
        <f t="shared" si="712"/>
        <v>-</v>
      </c>
      <c r="M1032" s="9" t="str">
        <f t="shared" si="712"/>
        <v>-</v>
      </c>
      <c r="N1032" s="9" t="str">
        <f t="shared" si="712"/>
        <v>-</v>
      </c>
      <c r="O1032" s="9" t="str">
        <f t="shared" si="712"/>
        <v>-</v>
      </c>
      <c r="P1032" s="9" t="str">
        <f t="shared" si="712"/>
        <v>-</v>
      </c>
      <c r="Q1032" s="9">
        <f t="shared" si="712"/>
        <v>5</v>
      </c>
      <c r="R1032" s="9" t="str">
        <f t="shared" si="712"/>
        <v>-</v>
      </c>
      <c r="S1032" s="9" t="str">
        <f t="shared" si="712"/>
        <v>-</v>
      </c>
      <c r="T1032" s="9">
        <f t="shared" si="712"/>
        <v>4</v>
      </c>
      <c r="U1032" s="9" t="str">
        <f t="shared" si="712"/>
        <v>-</v>
      </c>
      <c r="V1032" s="9" t="str">
        <f t="shared" si="712"/>
        <v>-</v>
      </c>
      <c r="W1032" s="9" t="str">
        <f t="shared" si="712"/>
        <v>-</v>
      </c>
      <c r="X1032" s="9" t="str">
        <f t="shared" si="712"/>
        <v>-</v>
      </c>
      <c r="Y1032" s="9" t="str">
        <f t="shared" si="712"/>
        <v>-</v>
      </c>
      <c r="Z1032" s="9">
        <f t="shared" si="712"/>
        <v>7</v>
      </c>
      <c r="AA1032" s="9" t="str">
        <f t="shared" si="712"/>
        <v>-</v>
      </c>
      <c r="AB1032" s="9" t="str">
        <f t="shared" si="712"/>
        <v>-</v>
      </c>
      <c r="AC1032" s="9" t="str">
        <f t="shared" si="712"/>
        <v>-</v>
      </c>
      <c r="AD1032" s="9" t="str">
        <f t="shared" si="712"/>
        <v>-</v>
      </c>
      <c r="AE1032" s="9" t="str">
        <f t="shared" si="712"/>
        <v>-</v>
      </c>
      <c r="AF1032" s="9" t="str">
        <f t="shared" si="712"/>
        <v>-</v>
      </c>
      <c r="AG1032" s="9">
        <f t="shared" si="712"/>
        <v>4</v>
      </c>
      <c r="AH1032" s="9" t="str">
        <f t="shared" si="712"/>
        <v>-</v>
      </c>
      <c r="AI1032" s="9">
        <f t="shared" ref="AI1032:BA1032" si="713">IF(AI$979="ДА",AI640,"-")</f>
        <v>3</v>
      </c>
      <c r="AJ1032" s="9">
        <f t="shared" si="713"/>
        <v>4</v>
      </c>
      <c r="AK1032" s="9" t="str">
        <f t="shared" si="713"/>
        <v>-</v>
      </c>
      <c r="AL1032" s="9" t="str">
        <f t="shared" si="713"/>
        <v>-</v>
      </c>
      <c r="AM1032" s="9">
        <f t="shared" si="713"/>
        <v>2</v>
      </c>
      <c r="AN1032" s="9">
        <f t="shared" si="713"/>
        <v>2</v>
      </c>
      <c r="AO1032" s="9" t="str">
        <f t="shared" si="713"/>
        <v>-</v>
      </c>
      <c r="AP1032" s="9">
        <f t="shared" si="713"/>
        <v>4</v>
      </c>
      <c r="AQ1032" s="9" t="str">
        <f t="shared" si="713"/>
        <v>-</v>
      </c>
      <c r="AR1032" s="9" t="str">
        <f t="shared" si="713"/>
        <v>-</v>
      </c>
      <c r="AS1032" s="9" t="str">
        <f t="shared" si="713"/>
        <v>-</v>
      </c>
      <c r="AT1032" s="9" t="str">
        <f t="shared" si="713"/>
        <v>-</v>
      </c>
      <c r="AU1032" s="9" t="str">
        <f t="shared" si="713"/>
        <v>-</v>
      </c>
      <c r="AV1032" s="9" t="str">
        <f t="shared" si="713"/>
        <v>-</v>
      </c>
      <c r="AW1032" s="9" t="str">
        <f t="shared" si="713"/>
        <v>-</v>
      </c>
      <c r="AX1032" s="9" t="str">
        <f t="shared" si="713"/>
        <v>-</v>
      </c>
      <c r="AY1032" s="9" t="str">
        <f t="shared" si="713"/>
        <v>-</v>
      </c>
      <c r="AZ1032" s="9" t="str">
        <f t="shared" si="713"/>
        <v>-</v>
      </c>
      <c r="BA1032" s="9" t="str">
        <f t="shared" si="713"/>
        <v>-</v>
      </c>
      <c r="BB1032" s="9" t="str">
        <f t="shared" si="712"/>
        <v>-</v>
      </c>
      <c r="BC1032" s="9">
        <f t="shared" si="712"/>
        <v>4</v>
      </c>
      <c r="BD1032" s="9" t="str">
        <f t="shared" si="712"/>
        <v>-</v>
      </c>
      <c r="BE1032" s="9">
        <f t="shared" si="712"/>
        <v>4</v>
      </c>
      <c r="BF1032" s="9" t="str">
        <f t="shared" si="712"/>
        <v>-</v>
      </c>
      <c r="BG1032" s="9" t="str">
        <f t="shared" si="712"/>
        <v>-</v>
      </c>
      <c r="BH1032" s="9">
        <f t="shared" si="712"/>
        <v>4</v>
      </c>
      <c r="BI1032" s="9">
        <f t="shared" si="712"/>
        <v>5</v>
      </c>
      <c r="BJ1032" s="37">
        <f t="shared" si="690"/>
        <v>15</v>
      </c>
      <c r="BK1032" s="34">
        <f t="shared" si="691"/>
        <v>4.0000015006995104</v>
      </c>
      <c r="BL1032" s="9">
        <f t="shared" si="645"/>
        <v>152</v>
      </c>
      <c r="BN1032" s="38">
        <f t="shared" si="655"/>
        <v>51</v>
      </c>
      <c r="BO1032" s="34">
        <f t="shared" si="638"/>
        <v>4.0000015006995104</v>
      </c>
      <c r="BP1032" s="37">
        <f t="shared" si="646"/>
        <v>18</v>
      </c>
      <c r="BQ1032" s="37">
        <f t="shared" si="639"/>
        <v>15</v>
      </c>
      <c r="BR1032" s="36">
        <f t="shared" si="647"/>
        <v>26</v>
      </c>
      <c r="BS1032" s="36">
        <f t="shared" si="640"/>
        <v>2</v>
      </c>
      <c r="BT1032" s="121">
        <f t="shared" si="692"/>
        <v>1.4285714285714286</v>
      </c>
      <c r="BU1032">
        <f t="shared" si="648"/>
        <v>51</v>
      </c>
      <c r="BV1032" s="25" t="str">
        <f t="shared" si="649"/>
        <v>-</v>
      </c>
      <c r="BW1032" s="25">
        <f t="shared" si="650"/>
        <v>26</v>
      </c>
      <c r="BX1032" s="25" t="str">
        <f t="shared" si="651"/>
        <v>-</v>
      </c>
      <c r="BY1032" s="46">
        <f t="shared" si="652"/>
        <v>4.0000015006995104</v>
      </c>
    </row>
    <row r="1033" spans="1:77">
      <c r="A1033" s="38">
        <f t="shared" si="653"/>
        <v>52</v>
      </c>
      <c r="B1033" s="36">
        <f t="shared" si="642"/>
        <v>26</v>
      </c>
      <c r="C1033" s="36">
        <f t="shared" si="632"/>
        <v>3</v>
      </c>
      <c r="D1033" s="9">
        <f t="shared" si="712"/>
        <v>8</v>
      </c>
      <c r="E1033" s="9" t="str">
        <f t="shared" si="712"/>
        <v>-</v>
      </c>
      <c r="F1033" s="9">
        <f t="shared" si="712"/>
        <v>5</v>
      </c>
      <c r="G1033" s="9" t="str">
        <f t="shared" si="712"/>
        <v>-</v>
      </c>
      <c r="H1033" s="9" t="str">
        <f t="shared" si="712"/>
        <v>-</v>
      </c>
      <c r="I1033" s="9" t="str">
        <f t="shared" si="712"/>
        <v>-</v>
      </c>
      <c r="J1033" s="9" t="str">
        <f t="shared" si="712"/>
        <v>-</v>
      </c>
      <c r="K1033" s="9" t="str">
        <f t="shared" si="712"/>
        <v>-</v>
      </c>
      <c r="L1033" s="9" t="str">
        <f t="shared" si="712"/>
        <v>-</v>
      </c>
      <c r="M1033" s="9" t="str">
        <f t="shared" si="712"/>
        <v>-</v>
      </c>
      <c r="N1033" s="9" t="str">
        <f t="shared" si="712"/>
        <v>-</v>
      </c>
      <c r="O1033" s="9" t="str">
        <f t="shared" si="712"/>
        <v>-</v>
      </c>
      <c r="P1033" s="9" t="str">
        <f t="shared" si="712"/>
        <v>-</v>
      </c>
      <c r="Q1033" s="9">
        <f t="shared" si="712"/>
        <v>4</v>
      </c>
      <c r="R1033" s="9" t="str">
        <f t="shared" si="712"/>
        <v>-</v>
      </c>
      <c r="S1033" s="9" t="str">
        <f t="shared" si="712"/>
        <v>-</v>
      </c>
      <c r="T1033" s="9">
        <f t="shared" si="712"/>
        <v>5</v>
      </c>
      <c r="U1033" s="9" t="str">
        <f t="shared" si="712"/>
        <v>-</v>
      </c>
      <c r="V1033" s="9" t="str">
        <f t="shared" si="712"/>
        <v>-</v>
      </c>
      <c r="W1033" s="9" t="str">
        <f t="shared" si="712"/>
        <v>-</v>
      </c>
      <c r="X1033" s="9" t="str">
        <f t="shared" si="712"/>
        <v>-</v>
      </c>
      <c r="Y1033" s="9" t="str">
        <f t="shared" si="712"/>
        <v>-</v>
      </c>
      <c r="Z1033" s="9">
        <f t="shared" si="712"/>
        <v>8</v>
      </c>
      <c r="AA1033" s="9" t="str">
        <f t="shared" si="712"/>
        <v>-</v>
      </c>
      <c r="AB1033" s="9" t="str">
        <f t="shared" si="712"/>
        <v>-</v>
      </c>
      <c r="AC1033" s="9" t="str">
        <f t="shared" si="712"/>
        <v>-</v>
      </c>
      <c r="AD1033" s="9" t="str">
        <f t="shared" si="712"/>
        <v>-</v>
      </c>
      <c r="AE1033" s="9" t="str">
        <f t="shared" si="712"/>
        <v>-</v>
      </c>
      <c r="AF1033" s="9" t="str">
        <f t="shared" si="712"/>
        <v>-</v>
      </c>
      <c r="AG1033" s="9">
        <f t="shared" si="712"/>
        <v>8</v>
      </c>
      <c r="AH1033" s="9" t="str">
        <f t="shared" si="712"/>
        <v>-</v>
      </c>
      <c r="AI1033" s="9">
        <f t="shared" ref="AI1033:BA1033" si="714">IF(AI$979="ДА",AI641,"-")</f>
        <v>4</v>
      </c>
      <c r="AJ1033" s="9">
        <f t="shared" si="714"/>
        <v>5</v>
      </c>
      <c r="AK1033" s="9" t="str">
        <f t="shared" si="714"/>
        <v>-</v>
      </c>
      <c r="AL1033" s="9" t="str">
        <f t="shared" si="714"/>
        <v>-</v>
      </c>
      <c r="AM1033" s="9">
        <f t="shared" si="714"/>
        <v>5</v>
      </c>
      <c r="AN1033" s="9">
        <f t="shared" si="714"/>
        <v>6</v>
      </c>
      <c r="AO1033" s="9" t="str">
        <f t="shared" si="714"/>
        <v>-</v>
      </c>
      <c r="AP1033" s="9">
        <f t="shared" si="714"/>
        <v>7</v>
      </c>
      <c r="AQ1033" s="9" t="str">
        <f t="shared" si="714"/>
        <v>-</v>
      </c>
      <c r="AR1033" s="9" t="str">
        <f t="shared" si="714"/>
        <v>-</v>
      </c>
      <c r="AS1033" s="9" t="str">
        <f t="shared" si="714"/>
        <v>-</v>
      </c>
      <c r="AT1033" s="9" t="str">
        <f t="shared" si="714"/>
        <v>-</v>
      </c>
      <c r="AU1033" s="9" t="str">
        <f t="shared" si="714"/>
        <v>-</v>
      </c>
      <c r="AV1033" s="9" t="str">
        <f t="shared" si="714"/>
        <v>-</v>
      </c>
      <c r="AW1033" s="9" t="str">
        <f t="shared" si="714"/>
        <v>-</v>
      </c>
      <c r="AX1033" s="9" t="str">
        <f t="shared" si="714"/>
        <v>-</v>
      </c>
      <c r="AY1033" s="9" t="str">
        <f t="shared" si="714"/>
        <v>-</v>
      </c>
      <c r="AZ1033" s="9" t="str">
        <f t="shared" si="714"/>
        <v>-</v>
      </c>
      <c r="BA1033" s="9" t="str">
        <f t="shared" si="714"/>
        <v>-</v>
      </c>
      <c r="BB1033" s="9" t="str">
        <f t="shared" si="712"/>
        <v>-</v>
      </c>
      <c r="BC1033" s="9">
        <f t="shared" si="712"/>
        <v>4</v>
      </c>
      <c r="BD1033" s="9" t="str">
        <f t="shared" si="712"/>
        <v>-</v>
      </c>
      <c r="BE1033" s="9">
        <f t="shared" si="712"/>
        <v>8</v>
      </c>
      <c r="BF1033" s="9" t="str">
        <f t="shared" si="712"/>
        <v>-</v>
      </c>
      <c r="BG1033" s="9" t="str">
        <f t="shared" si="712"/>
        <v>-</v>
      </c>
      <c r="BH1033" s="9" t="str">
        <f t="shared" si="712"/>
        <v>-</v>
      </c>
      <c r="BI1033" s="9">
        <f t="shared" si="712"/>
        <v>4</v>
      </c>
      <c r="BJ1033" s="37">
        <f t="shared" si="690"/>
        <v>14</v>
      </c>
      <c r="BK1033" s="34">
        <f t="shared" si="691"/>
        <v>5.7857156860717218</v>
      </c>
      <c r="BL1033" s="9">
        <f t="shared" si="645"/>
        <v>97</v>
      </c>
      <c r="BN1033" s="38">
        <f t="shared" si="655"/>
        <v>52</v>
      </c>
      <c r="BO1033" s="34">
        <f t="shared" si="638"/>
        <v>5.7857156860717218</v>
      </c>
      <c r="BP1033" s="37">
        <f t="shared" si="646"/>
        <v>19</v>
      </c>
      <c r="BQ1033" s="37">
        <f t="shared" si="639"/>
        <v>14</v>
      </c>
      <c r="BR1033" s="36">
        <f t="shared" si="647"/>
        <v>26</v>
      </c>
      <c r="BS1033" s="36">
        <f t="shared" si="640"/>
        <v>3</v>
      </c>
      <c r="BT1033" s="121">
        <f t="shared" si="692"/>
        <v>2.7967032967032948</v>
      </c>
      <c r="BU1033">
        <f t="shared" si="648"/>
        <v>52</v>
      </c>
      <c r="BV1033" s="25" t="str">
        <f t="shared" si="649"/>
        <v>-</v>
      </c>
      <c r="BW1033" s="25" t="str">
        <f t="shared" si="650"/>
        <v>-</v>
      </c>
      <c r="BX1033" s="25">
        <f t="shared" si="651"/>
        <v>26</v>
      </c>
      <c r="BY1033" s="46">
        <f t="shared" si="652"/>
        <v>5.7857156860717218</v>
      </c>
    </row>
    <row r="1034" spans="1:77">
      <c r="A1034" s="38">
        <f t="shared" si="653"/>
        <v>53</v>
      </c>
      <c r="B1034" s="36">
        <f t="shared" si="642"/>
        <v>27</v>
      </c>
      <c r="C1034" s="36">
        <f t="shared" si="632"/>
        <v>1</v>
      </c>
      <c r="D1034" s="9">
        <f t="shared" si="712"/>
        <v>5</v>
      </c>
      <c r="E1034" s="9" t="str">
        <f t="shared" si="712"/>
        <v>-</v>
      </c>
      <c r="F1034" s="9">
        <f t="shared" si="712"/>
        <v>2</v>
      </c>
      <c r="G1034" s="9" t="str">
        <f t="shared" si="712"/>
        <v>-</v>
      </c>
      <c r="H1034" s="9" t="str">
        <f t="shared" si="712"/>
        <v>-</v>
      </c>
      <c r="I1034" s="9" t="str">
        <f t="shared" si="712"/>
        <v>-</v>
      </c>
      <c r="J1034" s="9">
        <f t="shared" si="712"/>
        <v>9</v>
      </c>
      <c r="K1034" s="9" t="str">
        <f t="shared" si="712"/>
        <v>-</v>
      </c>
      <c r="L1034" s="9" t="str">
        <f t="shared" si="712"/>
        <v>-</v>
      </c>
      <c r="M1034" s="9" t="str">
        <f t="shared" si="712"/>
        <v>-</v>
      </c>
      <c r="N1034" s="9" t="str">
        <f t="shared" si="712"/>
        <v>-</v>
      </c>
      <c r="O1034" s="9" t="str">
        <f t="shared" si="712"/>
        <v>-</v>
      </c>
      <c r="P1034" s="9" t="str">
        <f t="shared" si="712"/>
        <v>-</v>
      </c>
      <c r="Q1034" s="9">
        <f t="shared" si="712"/>
        <v>9</v>
      </c>
      <c r="R1034" s="9" t="str">
        <f t="shared" si="712"/>
        <v>-</v>
      </c>
      <c r="S1034" s="9" t="str">
        <f t="shared" si="712"/>
        <v>-</v>
      </c>
      <c r="T1034" s="9">
        <f t="shared" si="712"/>
        <v>5</v>
      </c>
      <c r="U1034" s="9" t="str">
        <f t="shared" si="712"/>
        <v>-</v>
      </c>
      <c r="V1034" s="9" t="str">
        <f t="shared" si="712"/>
        <v>-</v>
      </c>
      <c r="W1034" s="9" t="str">
        <f t="shared" si="712"/>
        <v>-</v>
      </c>
      <c r="X1034" s="9" t="str">
        <f t="shared" si="712"/>
        <v>-</v>
      </c>
      <c r="Y1034" s="9" t="str">
        <f t="shared" si="712"/>
        <v>-</v>
      </c>
      <c r="Z1034" s="9">
        <f t="shared" si="712"/>
        <v>8</v>
      </c>
      <c r="AA1034" s="9" t="str">
        <f t="shared" si="712"/>
        <v>-</v>
      </c>
      <c r="AB1034" s="9" t="str">
        <f t="shared" si="712"/>
        <v>-</v>
      </c>
      <c r="AC1034" s="9" t="str">
        <f t="shared" si="712"/>
        <v>-</v>
      </c>
      <c r="AD1034" s="9" t="str">
        <f t="shared" si="712"/>
        <v>-</v>
      </c>
      <c r="AE1034" s="9" t="str">
        <f t="shared" si="712"/>
        <v>-</v>
      </c>
      <c r="AF1034" s="9" t="str">
        <f t="shared" si="712"/>
        <v>-</v>
      </c>
      <c r="AG1034" s="9">
        <f t="shared" si="712"/>
        <v>5</v>
      </c>
      <c r="AH1034" s="9" t="str">
        <f t="shared" si="712"/>
        <v>-</v>
      </c>
      <c r="AI1034" s="9">
        <f t="shared" ref="AI1034:BA1034" si="715">IF(AI$979="ДА",AI642,"-")</f>
        <v>4</v>
      </c>
      <c r="AJ1034" s="9">
        <f t="shared" si="715"/>
        <v>5</v>
      </c>
      <c r="AK1034" s="9" t="str">
        <f t="shared" si="715"/>
        <v>-</v>
      </c>
      <c r="AL1034" s="9">
        <f t="shared" si="715"/>
        <v>6</v>
      </c>
      <c r="AM1034" s="9">
        <f t="shared" si="715"/>
        <v>5</v>
      </c>
      <c r="AN1034" s="9">
        <f t="shared" si="715"/>
        <v>2</v>
      </c>
      <c r="AO1034" s="9" t="str">
        <f t="shared" si="715"/>
        <v>-</v>
      </c>
      <c r="AP1034" s="9">
        <f t="shared" si="715"/>
        <v>4</v>
      </c>
      <c r="AQ1034" s="9" t="str">
        <f t="shared" si="715"/>
        <v>-</v>
      </c>
      <c r="AR1034" s="9" t="str">
        <f t="shared" si="715"/>
        <v>-</v>
      </c>
      <c r="AS1034" s="9" t="str">
        <f t="shared" si="715"/>
        <v>-</v>
      </c>
      <c r="AT1034" s="9" t="str">
        <f t="shared" si="715"/>
        <v>-</v>
      </c>
      <c r="AU1034" s="9" t="str">
        <f t="shared" si="715"/>
        <v>-</v>
      </c>
      <c r="AV1034" s="9" t="str">
        <f t="shared" si="715"/>
        <v>-</v>
      </c>
      <c r="AW1034" s="9" t="str">
        <f t="shared" si="715"/>
        <v>-</v>
      </c>
      <c r="AX1034" s="9" t="str">
        <f t="shared" si="715"/>
        <v>-</v>
      </c>
      <c r="AY1034" s="9" t="str">
        <f t="shared" si="715"/>
        <v>-</v>
      </c>
      <c r="AZ1034" s="9" t="str">
        <f t="shared" si="715"/>
        <v>-</v>
      </c>
      <c r="BA1034" s="9" t="str">
        <f t="shared" si="715"/>
        <v>-</v>
      </c>
      <c r="BB1034" s="9" t="str">
        <f t="shared" si="712"/>
        <v>-</v>
      </c>
      <c r="BC1034" s="9">
        <f t="shared" si="712"/>
        <v>5</v>
      </c>
      <c r="BD1034" s="9" t="str">
        <f t="shared" si="712"/>
        <v>-</v>
      </c>
      <c r="BE1034" s="9">
        <f t="shared" si="712"/>
        <v>6</v>
      </c>
      <c r="BF1034" s="9" t="str">
        <f t="shared" si="712"/>
        <v>-</v>
      </c>
      <c r="BG1034" s="9" t="str">
        <f t="shared" si="712"/>
        <v>-</v>
      </c>
      <c r="BH1034" s="9" t="str">
        <f t="shared" si="712"/>
        <v>-</v>
      </c>
      <c r="BI1034" s="9" t="str">
        <f t="shared" si="712"/>
        <v>-</v>
      </c>
      <c r="BJ1034" s="37">
        <f t="shared" si="690"/>
        <v>15</v>
      </c>
      <c r="BK1034" s="34">
        <f t="shared" si="691"/>
        <v>5.3333348335615414</v>
      </c>
      <c r="BL1034" s="9">
        <f t="shared" si="645"/>
        <v>113</v>
      </c>
      <c r="BN1034" s="38">
        <f t="shared" si="655"/>
        <v>53</v>
      </c>
      <c r="BO1034" s="34">
        <f t="shared" si="638"/>
        <v>5.3333348335615414</v>
      </c>
      <c r="BP1034" s="37">
        <f t="shared" si="646"/>
        <v>18</v>
      </c>
      <c r="BQ1034" s="37">
        <f t="shared" si="639"/>
        <v>15</v>
      </c>
      <c r="BR1034" s="36">
        <f t="shared" si="647"/>
        <v>27</v>
      </c>
      <c r="BS1034" s="36">
        <f t="shared" si="640"/>
        <v>1</v>
      </c>
      <c r="BT1034" s="121">
        <f t="shared" si="692"/>
        <v>4.3809523809523796</v>
      </c>
      <c r="BU1034">
        <f t="shared" si="648"/>
        <v>53</v>
      </c>
      <c r="BV1034" s="25">
        <f t="shared" si="649"/>
        <v>27</v>
      </c>
      <c r="BW1034" s="25" t="str">
        <f t="shared" si="650"/>
        <v>-</v>
      </c>
      <c r="BX1034" s="25" t="str">
        <f t="shared" si="651"/>
        <v>-</v>
      </c>
      <c r="BY1034" s="46">
        <f t="shared" si="652"/>
        <v>5.3333348335615414</v>
      </c>
    </row>
    <row r="1035" spans="1:77">
      <c r="A1035" s="38">
        <f t="shared" si="653"/>
        <v>54</v>
      </c>
      <c r="B1035" s="36">
        <f t="shared" si="642"/>
        <v>27</v>
      </c>
      <c r="C1035" s="36">
        <f t="shared" si="632"/>
        <v>2</v>
      </c>
      <c r="D1035" s="9">
        <f t="shared" si="712"/>
        <v>5</v>
      </c>
      <c r="E1035" s="9" t="str">
        <f t="shared" si="712"/>
        <v>-</v>
      </c>
      <c r="F1035" s="9" t="str">
        <f t="shared" si="712"/>
        <v>-</v>
      </c>
      <c r="G1035" s="9" t="str">
        <f t="shared" si="712"/>
        <v>-</v>
      </c>
      <c r="H1035" s="9" t="str">
        <f t="shared" si="712"/>
        <v>-</v>
      </c>
      <c r="I1035" s="9" t="str">
        <f t="shared" si="712"/>
        <v>-</v>
      </c>
      <c r="J1035" s="9" t="str">
        <f t="shared" si="712"/>
        <v>-</v>
      </c>
      <c r="K1035" s="9" t="str">
        <f t="shared" si="712"/>
        <v>-</v>
      </c>
      <c r="L1035" s="9" t="str">
        <f t="shared" si="712"/>
        <v>-</v>
      </c>
      <c r="M1035" s="9" t="str">
        <f t="shared" si="712"/>
        <v>-</v>
      </c>
      <c r="N1035" s="9" t="str">
        <f t="shared" si="712"/>
        <v>-</v>
      </c>
      <c r="O1035" s="9" t="str">
        <f t="shared" si="712"/>
        <v>-</v>
      </c>
      <c r="P1035" s="9" t="str">
        <f t="shared" si="712"/>
        <v>-</v>
      </c>
      <c r="Q1035" s="9">
        <f t="shared" si="712"/>
        <v>9</v>
      </c>
      <c r="R1035" s="9" t="str">
        <f t="shared" si="712"/>
        <v>-</v>
      </c>
      <c r="S1035" s="9" t="str">
        <f t="shared" si="712"/>
        <v>-</v>
      </c>
      <c r="T1035" s="9">
        <f t="shared" si="712"/>
        <v>7</v>
      </c>
      <c r="U1035" s="9" t="str">
        <f t="shared" si="712"/>
        <v>-</v>
      </c>
      <c r="V1035" s="9" t="str">
        <f t="shared" si="712"/>
        <v>-</v>
      </c>
      <c r="W1035" s="9" t="str">
        <f t="shared" si="712"/>
        <v>-</v>
      </c>
      <c r="X1035" s="9" t="str">
        <f t="shared" si="712"/>
        <v>-</v>
      </c>
      <c r="Y1035" s="9" t="str">
        <f t="shared" si="712"/>
        <v>-</v>
      </c>
      <c r="Z1035" s="9">
        <f t="shared" si="712"/>
        <v>6</v>
      </c>
      <c r="AA1035" s="9" t="str">
        <f t="shared" si="712"/>
        <v>-</v>
      </c>
      <c r="AB1035" s="9" t="str">
        <f t="shared" si="712"/>
        <v>-</v>
      </c>
      <c r="AC1035" s="9" t="str">
        <f t="shared" si="712"/>
        <v>-</v>
      </c>
      <c r="AD1035" s="9" t="str">
        <f t="shared" si="712"/>
        <v>-</v>
      </c>
      <c r="AE1035" s="9" t="str">
        <f t="shared" si="712"/>
        <v>-</v>
      </c>
      <c r="AF1035" s="9" t="str">
        <f t="shared" si="712"/>
        <v>-</v>
      </c>
      <c r="AG1035" s="9">
        <f t="shared" si="712"/>
        <v>3</v>
      </c>
      <c r="AH1035" s="9" t="str">
        <f t="shared" si="712"/>
        <v>-</v>
      </c>
      <c r="AI1035" s="9" t="str">
        <f t="shared" ref="AI1035:BA1035" si="716">IF(AI$979="ДА",AI643,"-")</f>
        <v>-</v>
      </c>
      <c r="AJ1035" s="9">
        <f t="shared" si="716"/>
        <v>5</v>
      </c>
      <c r="AK1035" s="9" t="str">
        <f t="shared" si="716"/>
        <v>-</v>
      </c>
      <c r="AL1035" s="9" t="str">
        <f t="shared" si="716"/>
        <v>-</v>
      </c>
      <c r="AM1035" s="9">
        <f t="shared" si="716"/>
        <v>6</v>
      </c>
      <c r="AN1035" s="9">
        <f t="shared" si="716"/>
        <v>4</v>
      </c>
      <c r="AO1035" s="9" t="str">
        <f t="shared" si="716"/>
        <v>-</v>
      </c>
      <c r="AP1035" s="9">
        <f t="shared" si="716"/>
        <v>4</v>
      </c>
      <c r="AQ1035" s="9" t="str">
        <f t="shared" si="716"/>
        <v>-</v>
      </c>
      <c r="AR1035" s="9" t="str">
        <f t="shared" si="716"/>
        <v>-</v>
      </c>
      <c r="AS1035" s="9" t="str">
        <f t="shared" si="716"/>
        <v>-</v>
      </c>
      <c r="AT1035" s="9" t="str">
        <f t="shared" si="716"/>
        <v>-</v>
      </c>
      <c r="AU1035" s="9" t="str">
        <f t="shared" si="716"/>
        <v>-</v>
      </c>
      <c r="AV1035" s="9" t="str">
        <f t="shared" si="716"/>
        <v>-</v>
      </c>
      <c r="AW1035" s="9" t="str">
        <f t="shared" si="716"/>
        <v>-</v>
      </c>
      <c r="AX1035" s="9" t="str">
        <f t="shared" si="716"/>
        <v>-</v>
      </c>
      <c r="AY1035" s="9" t="str">
        <f t="shared" si="716"/>
        <v>-</v>
      </c>
      <c r="AZ1035" s="9" t="str">
        <f t="shared" si="716"/>
        <v>-</v>
      </c>
      <c r="BA1035" s="9" t="str">
        <f t="shared" si="716"/>
        <v>-</v>
      </c>
      <c r="BB1035" s="9" t="str">
        <f t="shared" si="712"/>
        <v>-</v>
      </c>
      <c r="BC1035" s="9">
        <f t="shared" si="712"/>
        <v>5</v>
      </c>
      <c r="BD1035" s="9" t="str">
        <f t="shared" si="712"/>
        <v>-</v>
      </c>
      <c r="BE1035" s="9">
        <f t="shared" si="712"/>
        <v>7</v>
      </c>
      <c r="BF1035" s="9" t="str">
        <f t="shared" si="712"/>
        <v>-</v>
      </c>
      <c r="BG1035" s="9" t="str">
        <f t="shared" si="712"/>
        <v>-</v>
      </c>
      <c r="BH1035" s="9" t="str">
        <f t="shared" si="712"/>
        <v>-</v>
      </c>
      <c r="BI1035" s="9" t="str">
        <f t="shared" si="712"/>
        <v>-</v>
      </c>
      <c r="BJ1035" s="37">
        <f t="shared" si="690"/>
        <v>11</v>
      </c>
      <c r="BK1035" s="34">
        <f t="shared" si="691"/>
        <v>5.5454556458025266</v>
      </c>
      <c r="BL1035" s="9">
        <f t="shared" si="645"/>
        <v>102</v>
      </c>
      <c r="BN1035" s="38">
        <f t="shared" si="655"/>
        <v>54</v>
      </c>
      <c r="BO1035" s="34">
        <f t="shared" si="638"/>
        <v>5.5454556458025266</v>
      </c>
      <c r="BP1035" s="37">
        <f t="shared" si="646"/>
        <v>15</v>
      </c>
      <c r="BQ1035" s="37">
        <f t="shared" si="639"/>
        <v>11</v>
      </c>
      <c r="BR1035" s="36">
        <f t="shared" si="647"/>
        <v>27</v>
      </c>
      <c r="BS1035" s="36">
        <f t="shared" si="640"/>
        <v>2</v>
      </c>
      <c r="BT1035" s="121">
        <f t="shared" si="692"/>
        <v>2.8727272727272748</v>
      </c>
      <c r="BU1035">
        <f t="shared" si="648"/>
        <v>54</v>
      </c>
      <c r="BV1035" s="25" t="str">
        <f t="shared" si="649"/>
        <v>-</v>
      </c>
      <c r="BW1035" s="25">
        <f t="shared" si="650"/>
        <v>27</v>
      </c>
      <c r="BX1035" s="25" t="str">
        <f t="shared" si="651"/>
        <v>-</v>
      </c>
      <c r="BY1035" s="46">
        <f t="shared" si="652"/>
        <v>5.5454556458025266</v>
      </c>
    </row>
    <row r="1036" spans="1:77">
      <c r="A1036" s="38">
        <f t="shared" si="653"/>
        <v>55</v>
      </c>
      <c r="B1036" s="36">
        <f t="shared" si="642"/>
        <v>27</v>
      </c>
      <c r="C1036" s="36">
        <f t="shared" si="632"/>
        <v>3</v>
      </c>
      <c r="D1036" s="9">
        <f t="shared" si="712"/>
        <v>4</v>
      </c>
      <c r="E1036" s="9" t="str">
        <f t="shared" si="712"/>
        <v>-</v>
      </c>
      <c r="F1036" s="9" t="str">
        <f t="shared" si="712"/>
        <v>-</v>
      </c>
      <c r="G1036" s="9" t="str">
        <f t="shared" si="712"/>
        <v>-</v>
      </c>
      <c r="H1036" s="9" t="str">
        <f t="shared" si="712"/>
        <v>-</v>
      </c>
      <c r="I1036" s="9" t="str">
        <f t="shared" si="712"/>
        <v>-</v>
      </c>
      <c r="J1036" s="9" t="str">
        <f t="shared" si="712"/>
        <v>-</v>
      </c>
      <c r="K1036" s="9" t="str">
        <f t="shared" si="712"/>
        <v>-</v>
      </c>
      <c r="L1036" s="9" t="str">
        <f t="shared" si="712"/>
        <v>-</v>
      </c>
      <c r="M1036" s="9" t="str">
        <f t="shared" si="712"/>
        <v>-</v>
      </c>
      <c r="N1036" s="9" t="str">
        <f t="shared" si="712"/>
        <v>-</v>
      </c>
      <c r="O1036" s="9" t="str">
        <f t="shared" si="712"/>
        <v>-</v>
      </c>
      <c r="P1036" s="9" t="str">
        <f t="shared" si="712"/>
        <v>-</v>
      </c>
      <c r="Q1036" s="9">
        <f t="shared" si="712"/>
        <v>5</v>
      </c>
      <c r="R1036" s="9" t="str">
        <f t="shared" si="712"/>
        <v>-</v>
      </c>
      <c r="S1036" s="9" t="str">
        <f t="shared" si="712"/>
        <v>-</v>
      </c>
      <c r="T1036" s="9">
        <f t="shared" si="712"/>
        <v>5</v>
      </c>
      <c r="U1036" s="9" t="str">
        <f t="shared" si="712"/>
        <v>-</v>
      </c>
      <c r="V1036" s="9" t="str">
        <f t="shared" si="712"/>
        <v>-</v>
      </c>
      <c r="W1036" s="9" t="str">
        <f t="shared" si="712"/>
        <v>-</v>
      </c>
      <c r="X1036" s="9" t="str">
        <f t="shared" si="712"/>
        <v>-</v>
      </c>
      <c r="Y1036" s="9" t="str">
        <f t="shared" si="712"/>
        <v>-</v>
      </c>
      <c r="Z1036" s="9">
        <f t="shared" si="712"/>
        <v>6</v>
      </c>
      <c r="AA1036" s="9" t="str">
        <f t="shared" si="712"/>
        <v>-</v>
      </c>
      <c r="AB1036" s="9" t="str">
        <f t="shared" si="712"/>
        <v>-</v>
      </c>
      <c r="AC1036" s="9" t="str">
        <f t="shared" si="712"/>
        <v>-</v>
      </c>
      <c r="AD1036" s="9" t="str">
        <f t="shared" si="712"/>
        <v>-</v>
      </c>
      <c r="AE1036" s="9" t="str">
        <f t="shared" si="712"/>
        <v>-</v>
      </c>
      <c r="AF1036" s="9" t="str">
        <f t="shared" si="712"/>
        <v>-</v>
      </c>
      <c r="AG1036" s="9">
        <f t="shared" si="712"/>
        <v>4</v>
      </c>
      <c r="AH1036" s="9" t="str">
        <f t="shared" si="712"/>
        <v>-</v>
      </c>
      <c r="AI1036" s="9">
        <f t="shared" ref="AI1036:BA1036" si="717">IF(AI$979="ДА",AI644,"-")</f>
        <v>4</v>
      </c>
      <c r="AJ1036" s="9">
        <f t="shared" si="717"/>
        <v>6</v>
      </c>
      <c r="AK1036" s="9" t="str">
        <f t="shared" si="717"/>
        <v>-</v>
      </c>
      <c r="AL1036" s="9" t="str">
        <f t="shared" si="717"/>
        <v>-</v>
      </c>
      <c r="AM1036" s="9">
        <f t="shared" si="717"/>
        <v>4</v>
      </c>
      <c r="AN1036" s="9">
        <f t="shared" si="717"/>
        <v>4</v>
      </c>
      <c r="AO1036" s="9" t="str">
        <f t="shared" si="717"/>
        <v>-</v>
      </c>
      <c r="AP1036" s="9">
        <f t="shared" si="717"/>
        <v>4</v>
      </c>
      <c r="AQ1036" s="9" t="str">
        <f t="shared" si="717"/>
        <v>-</v>
      </c>
      <c r="AR1036" s="9" t="str">
        <f t="shared" si="717"/>
        <v>-</v>
      </c>
      <c r="AS1036" s="9" t="str">
        <f t="shared" si="717"/>
        <v>-</v>
      </c>
      <c r="AT1036" s="9" t="str">
        <f t="shared" si="717"/>
        <v>-</v>
      </c>
      <c r="AU1036" s="9" t="str">
        <f t="shared" si="717"/>
        <v>-</v>
      </c>
      <c r="AV1036" s="9" t="str">
        <f t="shared" si="717"/>
        <v>-</v>
      </c>
      <c r="AW1036" s="9" t="str">
        <f t="shared" si="717"/>
        <v>-</v>
      </c>
      <c r="AX1036" s="9" t="str">
        <f t="shared" si="717"/>
        <v>-</v>
      </c>
      <c r="AY1036" s="9" t="str">
        <f t="shared" si="717"/>
        <v>-</v>
      </c>
      <c r="AZ1036" s="9" t="str">
        <f t="shared" si="717"/>
        <v>-</v>
      </c>
      <c r="BA1036" s="9" t="str">
        <f t="shared" si="717"/>
        <v>-</v>
      </c>
      <c r="BB1036" s="9" t="str">
        <f t="shared" si="712"/>
        <v>-</v>
      </c>
      <c r="BC1036" s="9">
        <f t="shared" si="712"/>
        <v>6</v>
      </c>
      <c r="BD1036" s="9" t="str">
        <f t="shared" si="712"/>
        <v>-</v>
      </c>
      <c r="BE1036" s="9">
        <f t="shared" si="712"/>
        <v>5</v>
      </c>
      <c r="BF1036" s="9">
        <f t="shared" si="712"/>
        <v>4</v>
      </c>
      <c r="BG1036" s="9" t="str">
        <f t="shared" si="712"/>
        <v>-</v>
      </c>
      <c r="BH1036" s="9" t="str">
        <f t="shared" si="712"/>
        <v>-</v>
      </c>
      <c r="BI1036" s="9" t="str">
        <f t="shared" si="712"/>
        <v>-</v>
      </c>
      <c r="BJ1036" s="37">
        <f t="shared" si="690"/>
        <v>13</v>
      </c>
      <c r="BK1036" s="34">
        <f t="shared" si="691"/>
        <v>4.6923089936742439</v>
      </c>
      <c r="BL1036" s="9">
        <f t="shared" si="645"/>
        <v>135</v>
      </c>
      <c r="BN1036" s="38">
        <f t="shared" si="655"/>
        <v>55</v>
      </c>
      <c r="BO1036" s="34">
        <f t="shared" si="638"/>
        <v>4.6923089936742439</v>
      </c>
      <c r="BP1036" s="37">
        <f t="shared" si="646"/>
        <v>15</v>
      </c>
      <c r="BQ1036" s="37">
        <f t="shared" si="639"/>
        <v>13</v>
      </c>
      <c r="BR1036" s="36">
        <f t="shared" si="647"/>
        <v>27</v>
      </c>
      <c r="BS1036" s="36">
        <f t="shared" si="640"/>
        <v>3</v>
      </c>
      <c r="BT1036" s="121">
        <f t="shared" si="692"/>
        <v>0.73076923076923117</v>
      </c>
      <c r="BU1036">
        <f t="shared" si="648"/>
        <v>55</v>
      </c>
      <c r="BV1036" s="25" t="str">
        <f t="shared" si="649"/>
        <v>-</v>
      </c>
      <c r="BW1036" s="25" t="str">
        <f t="shared" si="650"/>
        <v>-</v>
      </c>
      <c r="BX1036" s="25">
        <f t="shared" si="651"/>
        <v>27</v>
      </c>
      <c r="BY1036" s="46">
        <f t="shared" si="652"/>
        <v>4.6923089936742439</v>
      </c>
    </row>
    <row r="1037" spans="1:77">
      <c r="A1037" s="38">
        <f t="shared" si="653"/>
        <v>56</v>
      </c>
      <c r="B1037" s="36">
        <f t="shared" si="642"/>
        <v>28</v>
      </c>
      <c r="C1037" s="36">
        <f t="shared" si="632"/>
        <v>1</v>
      </c>
      <c r="D1037" s="9">
        <f t="shared" si="712"/>
        <v>12</v>
      </c>
      <c r="E1037" s="9" t="str">
        <f t="shared" si="712"/>
        <v>-</v>
      </c>
      <c r="F1037" s="9">
        <f t="shared" si="712"/>
        <v>9</v>
      </c>
      <c r="G1037" s="9" t="str">
        <f t="shared" si="712"/>
        <v>-</v>
      </c>
      <c r="H1037" s="9" t="str">
        <f t="shared" si="712"/>
        <v>-</v>
      </c>
      <c r="I1037" s="9" t="str">
        <f t="shared" si="712"/>
        <v>-</v>
      </c>
      <c r="J1037" s="9" t="str">
        <f t="shared" si="712"/>
        <v>-</v>
      </c>
      <c r="K1037" s="9" t="str">
        <f t="shared" si="712"/>
        <v>-</v>
      </c>
      <c r="L1037" s="9" t="str">
        <f t="shared" si="712"/>
        <v>-</v>
      </c>
      <c r="M1037" s="9" t="str">
        <f t="shared" si="712"/>
        <v>-</v>
      </c>
      <c r="N1037" s="9" t="str">
        <f t="shared" si="712"/>
        <v>-</v>
      </c>
      <c r="O1037" s="9" t="str">
        <f t="shared" si="712"/>
        <v>-</v>
      </c>
      <c r="P1037" s="9" t="str">
        <f t="shared" si="712"/>
        <v>-</v>
      </c>
      <c r="Q1037" s="9">
        <f t="shared" si="712"/>
        <v>7</v>
      </c>
      <c r="R1037" s="9" t="str">
        <f t="shared" si="712"/>
        <v>-</v>
      </c>
      <c r="S1037" s="9" t="str">
        <f t="shared" si="712"/>
        <v>-</v>
      </c>
      <c r="T1037" s="9">
        <f t="shared" si="712"/>
        <v>6</v>
      </c>
      <c r="U1037" s="9" t="str">
        <f t="shared" si="712"/>
        <v>-</v>
      </c>
      <c r="V1037" s="9" t="str">
        <f t="shared" si="712"/>
        <v>-</v>
      </c>
      <c r="W1037" s="9" t="str">
        <f t="shared" si="712"/>
        <v>-</v>
      </c>
      <c r="X1037" s="9" t="str">
        <f t="shared" si="712"/>
        <v>-</v>
      </c>
      <c r="Y1037" s="9" t="str">
        <f t="shared" si="712"/>
        <v>-</v>
      </c>
      <c r="Z1037" s="9">
        <f t="shared" si="712"/>
        <v>7</v>
      </c>
      <c r="AA1037" s="9" t="str">
        <f t="shared" si="712"/>
        <v>-</v>
      </c>
      <c r="AB1037" s="9" t="str">
        <f t="shared" si="712"/>
        <v>-</v>
      </c>
      <c r="AC1037" s="9" t="str">
        <f t="shared" si="712"/>
        <v>-</v>
      </c>
      <c r="AD1037" s="9" t="str">
        <f t="shared" si="712"/>
        <v>-</v>
      </c>
      <c r="AE1037" s="9" t="str">
        <f t="shared" si="712"/>
        <v>-</v>
      </c>
      <c r="AF1037" s="9" t="str">
        <f t="shared" si="712"/>
        <v>-</v>
      </c>
      <c r="AG1037" s="9">
        <f t="shared" si="712"/>
        <v>6</v>
      </c>
      <c r="AH1037" s="9" t="str">
        <f t="shared" si="712"/>
        <v>-</v>
      </c>
      <c r="AI1037" s="9" t="str">
        <f t="shared" ref="AI1037:BA1037" si="718">IF(AI$979="ДА",AI645,"-")</f>
        <v>-</v>
      </c>
      <c r="AJ1037" s="9">
        <f t="shared" si="718"/>
        <v>6</v>
      </c>
      <c r="AK1037" s="9" t="str">
        <f t="shared" si="718"/>
        <v>-</v>
      </c>
      <c r="AL1037" s="9">
        <f t="shared" si="718"/>
        <v>4</v>
      </c>
      <c r="AM1037" s="9">
        <f t="shared" si="718"/>
        <v>8</v>
      </c>
      <c r="AN1037" s="9">
        <f t="shared" si="718"/>
        <v>4</v>
      </c>
      <c r="AO1037" s="9" t="str">
        <f t="shared" si="718"/>
        <v>-</v>
      </c>
      <c r="AP1037" s="9">
        <f t="shared" si="718"/>
        <v>6</v>
      </c>
      <c r="AQ1037" s="9" t="str">
        <f t="shared" si="718"/>
        <v>-</v>
      </c>
      <c r="AR1037" s="9" t="str">
        <f t="shared" si="718"/>
        <v>-</v>
      </c>
      <c r="AS1037" s="9" t="str">
        <f t="shared" si="718"/>
        <v>-</v>
      </c>
      <c r="AT1037" s="9" t="str">
        <f t="shared" si="718"/>
        <v>-</v>
      </c>
      <c r="AU1037" s="9" t="str">
        <f t="shared" si="718"/>
        <v>-</v>
      </c>
      <c r="AV1037" s="9" t="str">
        <f t="shared" si="718"/>
        <v>-</v>
      </c>
      <c r="AW1037" s="9" t="str">
        <f t="shared" si="718"/>
        <v>-</v>
      </c>
      <c r="AX1037" s="9" t="str">
        <f t="shared" si="718"/>
        <v>-</v>
      </c>
      <c r="AY1037" s="9" t="str">
        <f t="shared" si="718"/>
        <v>-</v>
      </c>
      <c r="AZ1037" s="9" t="str">
        <f t="shared" si="718"/>
        <v>-</v>
      </c>
      <c r="BA1037" s="9" t="str">
        <f t="shared" si="718"/>
        <v>-</v>
      </c>
      <c r="BB1037" s="9" t="str">
        <f t="shared" si="712"/>
        <v>-</v>
      </c>
      <c r="BC1037" s="9">
        <f t="shared" si="712"/>
        <v>8</v>
      </c>
      <c r="BD1037" s="9" t="str">
        <f t="shared" si="712"/>
        <v>-</v>
      </c>
      <c r="BE1037" s="9">
        <f t="shared" si="712"/>
        <v>7</v>
      </c>
      <c r="BF1037" s="9">
        <f t="shared" si="712"/>
        <v>9</v>
      </c>
      <c r="BG1037" s="9" t="str">
        <f t="shared" si="712"/>
        <v>-</v>
      </c>
      <c r="BH1037" s="9" t="str">
        <f t="shared" si="712"/>
        <v>-</v>
      </c>
      <c r="BI1037" s="9" t="str">
        <f t="shared" si="712"/>
        <v>-</v>
      </c>
      <c r="BJ1037" s="37">
        <f t="shared" si="690"/>
        <v>14</v>
      </c>
      <c r="BK1037" s="34">
        <f t="shared" si="691"/>
        <v>7.071429971656876</v>
      </c>
      <c r="BL1037" s="9">
        <f t="shared" si="645"/>
        <v>39</v>
      </c>
      <c r="BN1037" s="38">
        <f t="shared" si="655"/>
        <v>56</v>
      </c>
      <c r="BO1037" s="34">
        <f t="shared" si="638"/>
        <v>7.071429971656876</v>
      </c>
      <c r="BP1037" s="37">
        <f t="shared" si="646"/>
        <v>21</v>
      </c>
      <c r="BQ1037" s="37">
        <f t="shared" si="639"/>
        <v>14</v>
      </c>
      <c r="BR1037" s="36">
        <f t="shared" si="647"/>
        <v>28</v>
      </c>
      <c r="BS1037" s="36">
        <f t="shared" si="640"/>
        <v>1</v>
      </c>
      <c r="BT1037" s="121">
        <f t="shared" si="692"/>
        <v>4.3791208791208804</v>
      </c>
      <c r="BU1037">
        <f t="shared" si="648"/>
        <v>56</v>
      </c>
      <c r="BV1037" s="25">
        <f t="shared" si="649"/>
        <v>28</v>
      </c>
      <c r="BW1037" s="25" t="str">
        <f t="shared" si="650"/>
        <v>-</v>
      </c>
      <c r="BX1037" s="25" t="str">
        <f t="shared" si="651"/>
        <v>-</v>
      </c>
      <c r="BY1037" s="46">
        <f t="shared" si="652"/>
        <v>7.071429971656876</v>
      </c>
    </row>
    <row r="1038" spans="1:77">
      <c r="A1038" s="38">
        <f t="shared" si="653"/>
        <v>57</v>
      </c>
      <c r="B1038" s="36">
        <f t="shared" si="642"/>
        <v>28</v>
      </c>
      <c r="C1038" s="36">
        <f t="shared" si="632"/>
        <v>2</v>
      </c>
      <c r="D1038" s="9">
        <f t="shared" si="712"/>
        <v>7</v>
      </c>
      <c r="E1038" s="9" t="str">
        <f t="shared" si="712"/>
        <v>-</v>
      </c>
      <c r="F1038" s="9">
        <f t="shared" si="712"/>
        <v>4</v>
      </c>
      <c r="G1038" s="9" t="str">
        <f t="shared" si="712"/>
        <v>-</v>
      </c>
      <c r="H1038" s="9" t="str">
        <f t="shared" si="712"/>
        <v>-</v>
      </c>
      <c r="I1038" s="9" t="str">
        <f t="shared" si="712"/>
        <v>-</v>
      </c>
      <c r="J1038" s="9">
        <f t="shared" si="712"/>
        <v>8</v>
      </c>
      <c r="K1038" s="9" t="str">
        <f t="shared" si="712"/>
        <v>-</v>
      </c>
      <c r="L1038" s="9" t="str">
        <f t="shared" si="712"/>
        <v>-</v>
      </c>
      <c r="M1038" s="9" t="str">
        <f t="shared" si="712"/>
        <v>-</v>
      </c>
      <c r="N1038" s="9" t="str">
        <f t="shared" si="712"/>
        <v>-</v>
      </c>
      <c r="O1038" s="9" t="str">
        <f t="shared" si="712"/>
        <v>-</v>
      </c>
      <c r="P1038" s="9" t="str">
        <f t="shared" si="712"/>
        <v>-</v>
      </c>
      <c r="Q1038" s="9">
        <f t="shared" si="712"/>
        <v>9</v>
      </c>
      <c r="R1038" s="9" t="str">
        <f t="shared" si="712"/>
        <v>-</v>
      </c>
      <c r="S1038" s="9" t="str">
        <f t="shared" ref="S1038:BI1038" si="719">IF(S$979="ДА",S646,"-")</f>
        <v>-</v>
      </c>
      <c r="T1038" s="9">
        <f t="shared" si="719"/>
        <v>4</v>
      </c>
      <c r="U1038" s="9" t="str">
        <f t="shared" si="719"/>
        <v>-</v>
      </c>
      <c r="V1038" s="9" t="str">
        <f t="shared" si="719"/>
        <v>-</v>
      </c>
      <c r="W1038" s="9" t="str">
        <f t="shared" si="719"/>
        <v>-</v>
      </c>
      <c r="X1038" s="9" t="str">
        <f t="shared" si="719"/>
        <v>-</v>
      </c>
      <c r="Y1038" s="9" t="str">
        <f t="shared" si="719"/>
        <v>-</v>
      </c>
      <c r="Z1038" s="9">
        <f t="shared" si="719"/>
        <v>6</v>
      </c>
      <c r="AA1038" s="9" t="str">
        <f t="shared" si="719"/>
        <v>-</v>
      </c>
      <c r="AB1038" s="9" t="str">
        <f t="shared" si="719"/>
        <v>-</v>
      </c>
      <c r="AC1038" s="9" t="str">
        <f t="shared" si="719"/>
        <v>-</v>
      </c>
      <c r="AD1038" s="9" t="str">
        <f t="shared" si="719"/>
        <v>-</v>
      </c>
      <c r="AE1038" s="9" t="str">
        <f t="shared" si="719"/>
        <v>-</v>
      </c>
      <c r="AF1038" s="9" t="str">
        <f t="shared" si="719"/>
        <v>-</v>
      </c>
      <c r="AG1038" s="9">
        <f t="shared" si="719"/>
        <v>4</v>
      </c>
      <c r="AH1038" s="9" t="str">
        <f t="shared" si="719"/>
        <v>-</v>
      </c>
      <c r="AI1038" s="9">
        <f t="shared" si="719"/>
        <v>9</v>
      </c>
      <c r="AJ1038" s="9">
        <f t="shared" si="719"/>
        <v>3</v>
      </c>
      <c r="AK1038" s="9" t="str">
        <f t="shared" si="719"/>
        <v>-</v>
      </c>
      <c r="AL1038" s="9" t="str">
        <f t="shared" si="719"/>
        <v>-</v>
      </c>
      <c r="AM1038" s="9">
        <f t="shared" si="719"/>
        <v>5</v>
      </c>
      <c r="AN1038" s="9">
        <f t="shared" si="719"/>
        <v>3</v>
      </c>
      <c r="AO1038" s="9" t="str">
        <f t="shared" si="719"/>
        <v>-</v>
      </c>
      <c r="AP1038" s="9">
        <f t="shared" si="719"/>
        <v>4</v>
      </c>
      <c r="AQ1038" s="9" t="str">
        <f t="shared" si="719"/>
        <v>-</v>
      </c>
      <c r="AR1038" s="9" t="str">
        <f t="shared" si="719"/>
        <v>-</v>
      </c>
      <c r="AS1038" s="9" t="str">
        <f t="shared" si="719"/>
        <v>-</v>
      </c>
      <c r="AT1038" s="9" t="str">
        <f t="shared" si="719"/>
        <v>-</v>
      </c>
      <c r="AU1038" s="9" t="str">
        <f t="shared" si="719"/>
        <v>-</v>
      </c>
      <c r="AV1038" s="9" t="str">
        <f t="shared" si="719"/>
        <v>-</v>
      </c>
      <c r="AW1038" s="9" t="str">
        <f t="shared" si="719"/>
        <v>-</v>
      </c>
      <c r="AX1038" s="9" t="str">
        <f t="shared" si="719"/>
        <v>-</v>
      </c>
      <c r="AY1038" s="9" t="str">
        <f t="shared" si="719"/>
        <v>-</v>
      </c>
      <c r="AZ1038" s="9" t="str">
        <f t="shared" si="719"/>
        <v>-</v>
      </c>
      <c r="BA1038" s="9" t="str">
        <f t="shared" si="719"/>
        <v>-</v>
      </c>
      <c r="BB1038" s="9" t="str">
        <f t="shared" si="719"/>
        <v>-</v>
      </c>
      <c r="BC1038" s="9">
        <f t="shared" si="719"/>
        <v>6</v>
      </c>
      <c r="BD1038" s="9" t="str">
        <f t="shared" si="719"/>
        <v>-</v>
      </c>
      <c r="BE1038" s="9">
        <f t="shared" si="719"/>
        <v>4</v>
      </c>
      <c r="BF1038" s="9" t="str">
        <f t="shared" si="719"/>
        <v>-</v>
      </c>
      <c r="BG1038" s="9" t="str">
        <f t="shared" si="719"/>
        <v>-</v>
      </c>
      <c r="BH1038" s="9" t="str">
        <f t="shared" si="719"/>
        <v>-</v>
      </c>
      <c r="BI1038" s="9" t="str">
        <f t="shared" si="719"/>
        <v>-</v>
      </c>
      <c r="BJ1038" s="37">
        <f t="shared" si="690"/>
        <v>14</v>
      </c>
      <c r="BK1038" s="34">
        <f t="shared" si="691"/>
        <v>5.4285728287977459</v>
      </c>
      <c r="BL1038" s="9">
        <f t="shared" si="645"/>
        <v>106</v>
      </c>
      <c r="BN1038" s="38">
        <f t="shared" si="655"/>
        <v>57</v>
      </c>
      <c r="BO1038" s="34">
        <f t="shared" si="638"/>
        <v>5.4285728287977459</v>
      </c>
      <c r="BP1038" s="37">
        <f t="shared" si="646"/>
        <v>17</v>
      </c>
      <c r="BQ1038" s="37">
        <f t="shared" si="639"/>
        <v>14</v>
      </c>
      <c r="BR1038" s="36">
        <f t="shared" si="647"/>
        <v>28</v>
      </c>
      <c r="BS1038" s="36">
        <f t="shared" si="640"/>
        <v>2</v>
      </c>
      <c r="BT1038" s="121">
        <f t="shared" si="692"/>
        <v>4.4175824175824188</v>
      </c>
      <c r="BU1038">
        <f t="shared" si="648"/>
        <v>57</v>
      </c>
      <c r="BV1038" s="25" t="str">
        <f t="shared" si="649"/>
        <v>-</v>
      </c>
      <c r="BW1038" s="25">
        <f t="shared" si="650"/>
        <v>28</v>
      </c>
      <c r="BX1038" s="25" t="str">
        <f t="shared" si="651"/>
        <v>-</v>
      </c>
      <c r="BY1038" s="46">
        <f t="shared" si="652"/>
        <v>5.4285728287977459</v>
      </c>
    </row>
    <row r="1039" spans="1:77">
      <c r="A1039" s="38">
        <f t="shared" si="653"/>
        <v>58</v>
      </c>
      <c r="B1039" s="36">
        <f t="shared" si="642"/>
        <v>28</v>
      </c>
      <c r="C1039" s="36">
        <f t="shared" si="632"/>
        <v>3</v>
      </c>
      <c r="D1039" s="9">
        <f t="shared" ref="D1039:BI1045" si="720">IF(D$979="ДА",D647,"-")</f>
        <v>4</v>
      </c>
      <c r="E1039" s="9" t="str">
        <f t="shared" si="720"/>
        <v>-</v>
      </c>
      <c r="F1039" s="9">
        <f t="shared" si="720"/>
        <v>1</v>
      </c>
      <c r="G1039" s="9" t="str">
        <f t="shared" si="720"/>
        <v>-</v>
      </c>
      <c r="H1039" s="9" t="str">
        <f t="shared" si="720"/>
        <v>-</v>
      </c>
      <c r="I1039" s="9" t="str">
        <f t="shared" si="720"/>
        <v>-</v>
      </c>
      <c r="J1039" s="9">
        <f t="shared" si="720"/>
        <v>8</v>
      </c>
      <c r="K1039" s="9" t="str">
        <f t="shared" si="720"/>
        <v>-</v>
      </c>
      <c r="L1039" s="9" t="str">
        <f t="shared" si="720"/>
        <v>-</v>
      </c>
      <c r="M1039" s="9" t="str">
        <f t="shared" si="720"/>
        <v>-</v>
      </c>
      <c r="N1039" s="9" t="str">
        <f t="shared" si="720"/>
        <v>-</v>
      </c>
      <c r="O1039" s="9" t="str">
        <f t="shared" si="720"/>
        <v>-</v>
      </c>
      <c r="P1039" s="9" t="str">
        <f t="shared" si="720"/>
        <v>-</v>
      </c>
      <c r="Q1039" s="9">
        <f t="shared" si="720"/>
        <v>5</v>
      </c>
      <c r="R1039" s="9" t="str">
        <f t="shared" si="720"/>
        <v>-</v>
      </c>
      <c r="S1039" s="9" t="str">
        <f t="shared" si="720"/>
        <v>-</v>
      </c>
      <c r="T1039" s="9">
        <f t="shared" si="720"/>
        <v>4</v>
      </c>
      <c r="U1039" s="9" t="str">
        <f t="shared" si="720"/>
        <v>-</v>
      </c>
      <c r="V1039" s="9" t="str">
        <f t="shared" si="720"/>
        <v>-</v>
      </c>
      <c r="W1039" s="9" t="str">
        <f t="shared" si="720"/>
        <v>-</v>
      </c>
      <c r="X1039" s="9" t="str">
        <f t="shared" si="720"/>
        <v>-</v>
      </c>
      <c r="Y1039" s="9" t="str">
        <f t="shared" si="720"/>
        <v>-</v>
      </c>
      <c r="Z1039" s="9">
        <f t="shared" si="720"/>
        <v>8</v>
      </c>
      <c r="AA1039" s="9" t="str">
        <f t="shared" si="720"/>
        <v>-</v>
      </c>
      <c r="AB1039" s="9" t="str">
        <f t="shared" si="720"/>
        <v>-</v>
      </c>
      <c r="AC1039" s="9" t="str">
        <f t="shared" si="720"/>
        <v>-</v>
      </c>
      <c r="AD1039" s="9" t="str">
        <f t="shared" si="720"/>
        <v>-</v>
      </c>
      <c r="AE1039" s="9" t="str">
        <f t="shared" si="720"/>
        <v>-</v>
      </c>
      <c r="AF1039" s="9" t="str">
        <f t="shared" si="720"/>
        <v>-</v>
      </c>
      <c r="AG1039" s="9">
        <f t="shared" si="720"/>
        <v>3</v>
      </c>
      <c r="AH1039" s="9" t="str">
        <f t="shared" si="720"/>
        <v>-</v>
      </c>
      <c r="AI1039" s="9" t="str">
        <f t="shared" ref="AI1039:BA1039" si="721">IF(AI$979="ДА",AI647,"-")</f>
        <v>-</v>
      </c>
      <c r="AJ1039" s="9">
        <f t="shared" si="721"/>
        <v>2</v>
      </c>
      <c r="AK1039" s="9" t="str">
        <f t="shared" si="721"/>
        <v>-</v>
      </c>
      <c r="AL1039" s="9" t="str">
        <f t="shared" si="721"/>
        <v>-</v>
      </c>
      <c r="AM1039" s="9">
        <f t="shared" si="721"/>
        <v>6</v>
      </c>
      <c r="AN1039" s="9">
        <f t="shared" si="721"/>
        <v>2</v>
      </c>
      <c r="AO1039" s="9" t="str">
        <f t="shared" si="721"/>
        <v>-</v>
      </c>
      <c r="AP1039" s="9">
        <f t="shared" si="721"/>
        <v>4</v>
      </c>
      <c r="AQ1039" s="9" t="str">
        <f t="shared" si="721"/>
        <v>-</v>
      </c>
      <c r="AR1039" s="9" t="str">
        <f t="shared" si="721"/>
        <v>-</v>
      </c>
      <c r="AS1039" s="9" t="str">
        <f t="shared" si="721"/>
        <v>-</v>
      </c>
      <c r="AT1039" s="9" t="str">
        <f t="shared" si="721"/>
        <v>-</v>
      </c>
      <c r="AU1039" s="9" t="str">
        <f t="shared" si="721"/>
        <v>-</v>
      </c>
      <c r="AV1039" s="9" t="str">
        <f t="shared" si="721"/>
        <v>-</v>
      </c>
      <c r="AW1039" s="9" t="str">
        <f t="shared" si="721"/>
        <v>-</v>
      </c>
      <c r="AX1039" s="9" t="str">
        <f t="shared" si="721"/>
        <v>-</v>
      </c>
      <c r="AY1039" s="9" t="str">
        <f t="shared" si="721"/>
        <v>-</v>
      </c>
      <c r="AZ1039" s="9" t="str">
        <f t="shared" si="721"/>
        <v>-</v>
      </c>
      <c r="BA1039" s="9" t="str">
        <f t="shared" si="721"/>
        <v>-</v>
      </c>
      <c r="BB1039" s="9" t="str">
        <f t="shared" si="720"/>
        <v>-</v>
      </c>
      <c r="BC1039" s="9">
        <f t="shared" si="720"/>
        <v>5</v>
      </c>
      <c r="BD1039" s="9" t="str">
        <f t="shared" si="720"/>
        <v>-</v>
      </c>
      <c r="BE1039" s="9">
        <f t="shared" si="720"/>
        <v>4</v>
      </c>
      <c r="BF1039" s="9" t="str">
        <f t="shared" si="720"/>
        <v>-</v>
      </c>
      <c r="BG1039" s="9" t="str">
        <f t="shared" si="720"/>
        <v>-</v>
      </c>
      <c r="BH1039" s="9" t="str">
        <f t="shared" si="720"/>
        <v>-</v>
      </c>
      <c r="BI1039" s="9" t="str">
        <f t="shared" si="720"/>
        <v>-</v>
      </c>
      <c r="BJ1039" s="37">
        <f t="shared" si="690"/>
        <v>13</v>
      </c>
      <c r="BK1039" s="34">
        <f t="shared" si="691"/>
        <v>4.3076936079113608</v>
      </c>
      <c r="BL1039" s="9">
        <f t="shared" si="645"/>
        <v>146</v>
      </c>
      <c r="BN1039" s="38">
        <f t="shared" si="655"/>
        <v>58</v>
      </c>
      <c r="BO1039" s="34">
        <f t="shared" si="638"/>
        <v>4.3076936079113608</v>
      </c>
      <c r="BP1039" s="37">
        <f t="shared" si="646"/>
        <v>16</v>
      </c>
      <c r="BQ1039" s="37">
        <f t="shared" si="639"/>
        <v>13</v>
      </c>
      <c r="BR1039" s="36">
        <f t="shared" si="647"/>
        <v>28</v>
      </c>
      <c r="BS1039" s="36">
        <f t="shared" si="640"/>
        <v>3</v>
      </c>
      <c r="BT1039" s="121">
        <f t="shared" si="692"/>
        <v>4.5641025641025648</v>
      </c>
      <c r="BU1039">
        <f t="shared" si="648"/>
        <v>58</v>
      </c>
      <c r="BV1039" s="25" t="str">
        <f t="shared" si="649"/>
        <v>-</v>
      </c>
      <c r="BW1039" s="25" t="str">
        <f t="shared" si="650"/>
        <v>-</v>
      </c>
      <c r="BX1039" s="25">
        <f t="shared" si="651"/>
        <v>28</v>
      </c>
      <c r="BY1039" s="46">
        <f t="shared" si="652"/>
        <v>4.3076936079113608</v>
      </c>
    </row>
    <row r="1040" spans="1:77">
      <c r="A1040" s="38">
        <f t="shared" si="653"/>
        <v>59</v>
      </c>
      <c r="B1040" s="36">
        <f t="shared" si="642"/>
        <v>29</v>
      </c>
      <c r="C1040" s="36">
        <f t="shared" si="632"/>
        <v>1</v>
      </c>
      <c r="D1040" s="9">
        <f t="shared" si="720"/>
        <v>11</v>
      </c>
      <c r="E1040" s="9" t="str">
        <f t="shared" si="720"/>
        <v>-</v>
      </c>
      <c r="F1040" s="9" t="str">
        <f t="shared" si="720"/>
        <v>-</v>
      </c>
      <c r="G1040" s="9" t="str">
        <f t="shared" si="720"/>
        <v>-</v>
      </c>
      <c r="H1040" s="9" t="str">
        <f t="shared" si="720"/>
        <v>-</v>
      </c>
      <c r="I1040" s="9" t="str">
        <f t="shared" si="720"/>
        <v>-</v>
      </c>
      <c r="J1040" s="9">
        <f t="shared" si="720"/>
        <v>6</v>
      </c>
      <c r="K1040" s="9" t="str">
        <f t="shared" si="720"/>
        <v>-</v>
      </c>
      <c r="L1040" s="9" t="str">
        <f t="shared" si="720"/>
        <v>-</v>
      </c>
      <c r="M1040" s="9">
        <f t="shared" si="720"/>
        <v>8</v>
      </c>
      <c r="N1040" s="9" t="str">
        <f t="shared" si="720"/>
        <v>-</v>
      </c>
      <c r="O1040" s="9" t="str">
        <f t="shared" si="720"/>
        <v>-</v>
      </c>
      <c r="P1040" s="9" t="str">
        <f t="shared" si="720"/>
        <v>-</v>
      </c>
      <c r="Q1040" s="9">
        <f t="shared" si="720"/>
        <v>6</v>
      </c>
      <c r="R1040" s="9" t="str">
        <f t="shared" si="720"/>
        <v>-</v>
      </c>
      <c r="S1040" s="9" t="str">
        <f t="shared" si="720"/>
        <v>-</v>
      </c>
      <c r="T1040" s="9">
        <f t="shared" si="720"/>
        <v>5</v>
      </c>
      <c r="U1040" s="9" t="str">
        <f t="shared" si="720"/>
        <v>-</v>
      </c>
      <c r="V1040" s="9" t="str">
        <f t="shared" si="720"/>
        <v>-</v>
      </c>
      <c r="W1040" s="9" t="str">
        <f t="shared" si="720"/>
        <v>-</v>
      </c>
      <c r="X1040" s="9" t="str">
        <f t="shared" si="720"/>
        <v>-</v>
      </c>
      <c r="Y1040" s="9" t="str">
        <f t="shared" si="720"/>
        <v>-</v>
      </c>
      <c r="Z1040" s="9">
        <f t="shared" si="720"/>
        <v>8</v>
      </c>
      <c r="AA1040" s="9" t="str">
        <f t="shared" si="720"/>
        <v>-</v>
      </c>
      <c r="AB1040" s="9">
        <f t="shared" si="720"/>
        <v>9</v>
      </c>
      <c r="AC1040" s="9" t="str">
        <f t="shared" si="720"/>
        <v>-</v>
      </c>
      <c r="AD1040" s="9" t="str">
        <f t="shared" si="720"/>
        <v>-</v>
      </c>
      <c r="AE1040" s="9" t="str">
        <f t="shared" si="720"/>
        <v>-</v>
      </c>
      <c r="AF1040" s="9" t="str">
        <f t="shared" si="720"/>
        <v>-</v>
      </c>
      <c r="AG1040" s="9">
        <f t="shared" si="720"/>
        <v>6</v>
      </c>
      <c r="AH1040" s="9" t="str">
        <f t="shared" si="720"/>
        <v>-</v>
      </c>
      <c r="AI1040" s="9" t="str">
        <f t="shared" ref="AI1040:BA1040" si="722">IF(AI$979="ДА",AI648,"-")</f>
        <v>-</v>
      </c>
      <c r="AJ1040" s="9">
        <f t="shared" si="722"/>
        <v>6</v>
      </c>
      <c r="AK1040" s="9" t="str">
        <f t="shared" si="722"/>
        <v>-</v>
      </c>
      <c r="AL1040" s="9">
        <f t="shared" si="722"/>
        <v>7</v>
      </c>
      <c r="AM1040" s="9">
        <f t="shared" si="722"/>
        <v>9</v>
      </c>
      <c r="AN1040" s="9">
        <f t="shared" si="722"/>
        <v>6</v>
      </c>
      <c r="AO1040" s="9" t="str">
        <f t="shared" si="722"/>
        <v>-</v>
      </c>
      <c r="AP1040" s="9">
        <f t="shared" si="722"/>
        <v>6</v>
      </c>
      <c r="AQ1040" s="9" t="str">
        <f t="shared" si="722"/>
        <v>-</v>
      </c>
      <c r="AR1040" s="9" t="str">
        <f t="shared" si="722"/>
        <v>-</v>
      </c>
      <c r="AS1040" s="9" t="str">
        <f t="shared" si="722"/>
        <v>-</v>
      </c>
      <c r="AT1040" s="9" t="str">
        <f t="shared" si="722"/>
        <v>-</v>
      </c>
      <c r="AU1040" s="9" t="str">
        <f t="shared" si="722"/>
        <v>-</v>
      </c>
      <c r="AV1040" s="9" t="str">
        <f t="shared" si="722"/>
        <v>-</v>
      </c>
      <c r="AW1040" s="9">
        <f t="shared" si="722"/>
        <v>5</v>
      </c>
      <c r="AX1040" s="9" t="str">
        <f t="shared" si="722"/>
        <v>-</v>
      </c>
      <c r="AY1040" s="9" t="str">
        <f t="shared" si="722"/>
        <v>-</v>
      </c>
      <c r="AZ1040" s="9" t="str">
        <f t="shared" si="722"/>
        <v>-</v>
      </c>
      <c r="BA1040" s="9" t="str">
        <f t="shared" si="722"/>
        <v>-</v>
      </c>
      <c r="BB1040" s="9" t="str">
        <f t="shared" si="720"/>
        <v>-</v>
      </c>
      <c r="BC1040" s="9">
        <f t="shared" si="720"/>
        <v>8</v>
      </c>
      <c r="BD1040" s="9" t="str">
        <f t="shared" si="720"/>
        <v>-</v>
      </c>
      <c r="BE1040" s="9">
        <f t="shared" si="720"/>
        <v>11</v>
      </c>
      <c r="BF1040" s="9">
        <f t="shared" si="720"/>
        <v>8</v>
      </c>
      <c r="BG1040" s="9" t="str">
        <f t="shared" si="720"/>
        <v>-</v>
      </c>
      <c r="BH1040" s="9">
        <f t="shared" si="720"/>
        <v>6</v>
      </c>
      <c r="BI1040" s="9">
        <f t="shared" si="720"/>
        <v>8</v>
      </c>
      <c r="BJ1040" s="37">
        <f t="shared" si="690"/>
        <v>19</v>
      </c>
      <c r="BK1040" s="34">
        <f t="shared" si="691"/>
        <v>7.3157913739938971</v>
      </c>
      <c r="BL1040" s="9">
        <f t="shared" si="645"/>
        <v>32</v>
      </c>
      <c r="BN1040" s="38">
        <f t="shared" si="655"/>
        <v>59</v>
      </c>
      <c r="BO1040" s="34">
        <f t="shared" si="638"/>
        <v>7.3157913739938971</v>
      </c>
      <c r="BP1040" s="37">
        <f t="shared" si="646"/>
        <v>30</v>
      </c>
      <c r="BQ1040" s="37">
        <f t="shared" si="639"/>
        <v>19</v>
      </c>
      <c r="BR1040" s="36">
        <f t="shared" si="647"/>
        <v>29</v>
      </c>
      <c r="BS1040" s="36">
        <f t="shared" si="640"/>
        <v>1</v>
      </c>
      <c r="BT1040" s="121">
        <f t="shared" si="692"/>
        <v>3.2280701754385936</v>
      </c>
      <c r="BU1040">
        <f t="shared" si="648"/>
        <v>59</v>
      </c>
      <c r="BV1040" s="25">
        <f t="shared" si="649"/>
        <v>29</v>
      </c>
      <c r="BW1040" s="25" t="str">
        <f t="shared" si="650"/>
        <v>-</v>
      </c>
      <c r="BX1040" s="25" t="str">
        <f t="shared" si="651"/>
        <v>-</v>
      </c>
      <c r="BY1040" s="46">
        <f t="shared" si="652"/>
        <v>7.3157913739938971</v>
      </c>
    </row>
    <row r="1041" spans="1:77">
      <c r="A1041" s="38">
        <f t="shared" si="653"/>
        <v>60</v>
      </c>
      <c r="B1041" s="36">
        <f t="shared" si="642"/>
        <v>29</v>
      </c>
      <c r="C1041" s="36">
        <f t="shared" si="632"/>
        <v>2</v>
      </c>
      <c r="D1041" s="9">
        <f t="shared" si="720"/>
        <v>8</v>
      </c>
      <c r="E1041" s="9" t="str">
        <f t="shared" si="720"/>
        <v>-</v>
      </c>
      <c r="F1041" s="9" t="str">
        <f t="shared" si="720"/>
        <v>-</v>
      </c>
      <c r="G1041" s="9" t="str">
        <f t="shared" si="720"/>
        <v>-</v>
      </c>
      <c r="H1041" s="9" t="str">
        <f t="shared" si="720"/>
        <v>-</v>
      </c>
      <c r="I1041" s="9" t="str">
        <f t="shared" si="720"/>
        <v>-</v>
      </c>
      <c r="J1041" s="9">
        <f t="shared" si="720"/>
        <v>7</v>
      </c>
      <c r="K1041" s="9" t="str">
        <f t="shared" si="720"/>
        <v>-</v>
      </c>
      <c r="L1041" s="9" t="str">
        <f t="shared" si="720"/>
        <v>-</v>
      </c>
      <c r="M1041" s="9">
        <f t="shared" si="720"/>
        <v>9</v>
      </c>
      <c r="N1041" s="9" t="str">
        <f t="shared" si="720"/>
        <v>-</v>
      </c>
      <c r="O1041" s="9" t="str">
        <f t="shared" si="720"/>
        <v>-</v>
      </c>
      <c r="P1041" s="9" t="str">
        <f t="shared" si="720"/>
        <v>-</v>
      </c>
      <c r="Q1041" s="9">
        <f t="shared" si="720"/>
        <v>6</v>
      </c>
      <c r="R1041" s="9" t="str">
        <f t="shared" si="720"/>
        <v>-</v>
      </c>
      <c r="S1041" s="9" t="str">
        <f t="shared" si="720"/>
        <v>-</v>
      </c>
      <c r="T1041" s="9">
        <f t="shared" si="720"/>
        <v>4</v>
      </c>
      <c r="U1041" s="9" t="str">
        <f t="shared" si="720"/>
        <v>-</v>
      </c>
      <c r="V1041" s="9" t="str">
        <f t="shared" si="720"/>
        <v>-</v>
      </c>
      <c r="W1041" s="9" t="str">
        <f t="shared" si="720"/>
        <v>-</v>
      </c>
      <c r="X1041" s="9" t="str">
        <f t="shared" si="720"/>
        <v>-</v>
      </c>
      <c r="Y1041" s="9" t="str">
        <f t="shared" si="720"/>
        <v>-</v>
      </c>
      <c r="Z1041" s="9">
        <f t="shared" si="720"/>
        <v>8</v>
      </c>
      <c r="AA1041" s="9" t="str">
        <f t="shared" si="720"/>
        <v>-</v>
      </c>
      <c r="AB1041" s="9" t="str">
        <f t="shared" si="720"/>
        <v>-</v>
      </c>
      <c r="AC1041" s="9" t="str">
        <f t="shared" si="720"/>
        <v>-</v>
      </c>
      <c r="AD1041" s="9" t="str">
        <f t="shared" si="720"/>
        <v>-</v>
      </c>
      <c r="AE1041" s="9" t="str">
        <f t="shared" si="720"/>
        <v>-</v>
      </c>
      <c r="AF1041" s="9" t="str">
        <f t="shared" si="720"/>
        <v>-</v>
      </c>
      <c r="AG1041" s="9">
        <f t="shared" si="720"/>
        <v>5</v>
      </c>
      <c r="AH1041" s="9" t="str">
        <f t="shared" si="720"/>
        <v>-</v>
      </c>
      <c r="AI1041" s="9" t="str">
        <f t="shared" ref="AI1041:BA1041" si="723">IF(AI$979="ДА",AI649,"-")</f>
        <v>-</v>
      </c>
      <c r="AJ1041" s="9">
        <f t="shared" si="723"/>
        <v>5</v>
      </c>
      <c r="AK1041" s="9" t="str">
        <f t="shared" si="723"/>
        <v>-</v>
      </c>
      <c r="AL1041" s="9">
        <f t="shared" si="723"/>
        <v>5</v>
      </c>
      <c r="AM1041" s="9">
        <f t="shared" si="723"/>
        <v>8</v>
      </c>
      <c r="AN1041" s="9">
        <f t="shared" si="723"/>
        <v>6</v>
      </c>
      <c r="AO1041" s="9" t="str">
        <f t="shared" si="723"/>
        <v>-</v>
      </c>
      <c r="AP1041" s="9">
        <f t="shared" si="723"/>
        <v>5</v>
      </c>
      <c r="AQ1041" s="9" t="str">
        <f t="shared" si="723"/>
        <v>-</v>
      </c>
      <c r="AR1041" s="9" t="str">
        <f t="shared" si="723"/>
        <v>-</v>
      </c>
      <c r="AS1041" s="9" t="str">
        <f t="shared" si="723"/>
        <v>-</v>
      </c>
      <c r="AT1041" s="9" t="str">
        <f t="shared" si="723"/>
        <v>-</v>
      </c>
      <c r="AU1041" s="9" t="str">
        <f t="shared" si="723"/>
        <v>-</v>
      </c>
      <c r="AV1041" s="9" t="str">
        <f t="shared" si="723"/>
        <v>-</v>
      </c>
      <c r="AW1041" s="9">
        <f t="shared" si="723"/>
        <v>4</v>
      </c>
      <c r="AX1041" s="9" t="str">
        <f t="shared" si="723"/>
        <v>-</v>
      </c>
      <c r="AY1041" s="9" t="str">
        <f t="shared" si="723"/>
        <v>-</v>
      </c>
      <c r="AZ1041" s="9" t="str">
        <f t="shared" si="723"/>
        <v>-</v>
      </c>
      <c r="BA1041" s="9" t="str">
        <f t="shared" si="723"/>
        <v>-</v>
      </c>
      <c r="BB1041" s="9" t="str">
        <f t="shared" si="720"/>
        <v>-</v>
      </c>
      <c r="BC1041" s="9">
        <f t="shared" si="720"/>
        <v>6</v>
      </c>
      <c r="BD1041" s="9" t="str">
        <f t="shared" si="720"/>
        <v>-</v>
      </c>
      <c r="BE1041" s="9">
        <f t="shared" si="720"/>
        <v>6</v>
      </c>
      <c r="BF1041" s="9" t="str">
        <f t="shared" si="720"/>
        <v>-</v>
      </c>
      <c r="BG1041" s="9" t="str">
        <f t="shared" si="720"/>
        <v>-</v>
      </c>
      <c r="BH1041" s="9">
        <f t="shared" si="720"/>
        <v>7</v>
      </c>
      <c r="BI1041" s="9">
        <f t="shared" si="720"/>
        <v>7</v>
      </c>
      <c r="BJ1041" s="37">
        <f t="shared" si="690"/>
        <v>17</v>
      </c>
      <c r="BK1041" s="34">
        <f t="shared" si="691"/>
        <v>6.2352958181032268</v>
      </c>
      <c r="BL1041" s="9">
        <f t="shared" si="645"/>
        <v>78</v>
      </c>
      <c r="BN1041" s="38">
        <f t="shared" si="655"/>
        <v>60</v>
      </c>
      <c r="BO1041" s="34">
        <f t="shared" si="638"/>
        <v>6.2352958181032268</v>
      </c>
      <c r="BP1041" s="37">
        <f t="shared" si="646"/>
        <v>21</v>
      </c>
      <c r="BQ1041" s="37">
        <f t="shared" si="639"/>
        <v>17</v>
      </c>
      <c r="BR1041" s="36">
        <f t="shared" si="647"/>
        <v>29</v>
      </c>
      <c r="BS1041" s="36">
        <f t="shared" si="640"/>
        <v>2</v>
      </c>
      <c r="BT1041" s="121">
        <f t="shared" si="692"/>
        <v>2.191176470588232</v>
      </c>
      <c r="BU1041">
        <f t="shared" si="648"/>
        <v>60</v>
      </c>
      <c r="BV1041" s="25" t="str">
        <f t="shared" si="649"/>
        <v>-</v>
      </c>
      <c r="BW1041" s="25">
        <f t="shared" si="650"/>
        <v>29</v>
      </c>
      <c r="BX1041" s="25" t="str">
        <f t="shared" si="651"/>
        <v>-</v>
      </c>
      <c r="BY1041" s="46">
        <f t="shared" si="652"/>
        <v>6.2352958181032268</v>
      </c>
    </row>
    <row r="1042" spans="1:77">
      <c r="A1042" s="38">
        <f t="shared" si="653"/>
        <v>61</v>
      </c>
      <c r="B1042" s="36">
        <f t="shared" si="642"/>
        <v>29</v>
      </c>
      <c r="C1042" s="36">
        <f t="shared" si="632"/>
        <v>3</v>
      </c>
      <c r="D1042" s="9">
        <f t="shared" si="720"/>
        <v>6</v>
      </c>
      <c r="E1042" s="9" t="str">
        <f t="shared" si="720"/>
        <v>-</v>
      </c>
      <c r="F1042" s="9">
        <f t="shared" si="720"/>
        <v>7</v>
      </c>
      <c r="G1042" s="9" t="str">
        <f t="shared" si="720"/>
        <v>-</v>
      </c>
      <c r="H1042" s="9" t="str">
        <f t="shared" si="720"/>
        <v>-</v>
      </c>
      <c r="I1042" s="9" t="str">
        <f t="shared" si="720"/>
        <v>-</v>
      </c>
      <c r="J1042" s="9" t="str">
        <f t="shared" si="720"/>
        <v>-</v>
      </c>
      <c r="K1042" s="9" t="str">
        <f t="shared" si="720"/>
        <v>-</v>
      </c>
      <c r="L1042" s="9" t="str">
        <f t="shared" si="720"/>
        <v>-</v>
      </c>
      <c r="M1042" s="9" t="str">
        <f t="shared" si="720"/>
        <v>-</v>
      </c>
      <c r="N1042" s="9" t="str">
        <f t="shared" si="720"/>
        <v>-</v>
      </c>
      <c r="O1042" s="9" t="str">
        <f t="shared" si="720"/>
        <v>-</v>
      </c>
      <c r="P1042" s="9" t="str">
        <f t="shared" si="720"/>
        <v>-</v>
      </c>
      <c r="Q1042" s="9">
        <f t="shared" si="720"/>
        <v>9</v>
      </c>
      <c r="R1042" s="9" t="str">
        <f t="shared" si="720"/>
        <v>-</v>
      </c>
      <c r="S1042" s="9" t="str">
        <f t="shared" si="720"/>
        <v>-</v>
      </c>
      <c r="T1042" s="9">
        <f t="shared" si="720"/>
        <v>5</v>
      </c>
      <c r="U1042" s="9" t="str">
        <f t="shared" si="720"/>
        <v>-</v>
      </c>
      <c r="V1042" s="9" t="str">
        <f t="shared" si="720"/>
        <v>-</v>
      </c>
      <c r="W1042" s="9" t="str">
        <f t="shared" si="720"/>
        <v>-</v>
      </c>
      <c r="X1042" s="9" t="str">
        <f t="shared" si="720"/>
        <v>-</v>
      </c>
      <c r="Y1042" s="9" t="str">
        <f t="shared" si="720"/>
        <v>-</v>
      </c>
      <c r="Z1042" s="9">
        <f t="shared" si="720"/>
        <v>8</v>
      </c>
      <c r="AA1042" s="9" t="str">
        <f t="shared" si="720"/>
        <v>-</v>
      </c>
      <c r="AB1042" s="9" t="str">
        <f t="shared" si="720"/>
        <v>-</v>
      </c>
      <c r="AC1042" s="9" t="str">
        <f t="shared" si="720"/>
        <v>-</v>
      </c>
      <c r="AD1042" s="9" t="str">
        <f t="shared" si="720"/>
        <v>-</v>
      </c>
      <c r="AE1042" s="9" t="str">
        <f t="shared" si="720"/>
        <v>-</v>
      </c>
      <c r="AF1042" s="9" t="str">
        <f t="shared" si="720"/>
        <v>-</v>
      </c>
      <c r="AG1042" s="9">
        <f t="shared" si="720"/>
        <v>6</v>
      </c>
      <c r="AH1042" s="9" t="str">
        <f t="shared" si="720"/>
        <v>-</v>
      </c>
      <c r="AI1042" s="9">
        <f t="shared" ref="AI1042:BA1042" si="724">IF(AI$979="ДА",AI650,"-")</f>
        <v>1</v>
      </c>
      <c r="AJ1042" s="9">
        <f t="shared" si="724"/>
        <v>4</v>
      </c>
      <c r="AK1042" s="9" t="str">
        <f t="shared" si="724"/>
        <v>-</v>
      </c>
      <c r="AL1042" s="9" t="str">
        <f t="shared" si="724"/>
        <v>-</v>
      </c>
      <c r="AM1042" s="9">
        <f t="shared" si="724"/>
        <v>4</v>
      </c>
      <c r="AN1042" s="9">
        <f t="shared" si="724"/>
        <v>5</v>
      </c>
      <c r="AO1042" s="9" t="str">
        <f t="shared" si="724"/>
        <v>-</v>
      </c>
      <c r="AP1042" s="9">
        <f t="shared" si="724"/>
        <v>5</v>
      </c>
      <c r="AQ1042" s="9" t="str">
        <f t="shared" si="724"/>
        <v>-</v>
      </c>
      <c r="AR1042" s="9" t="str">
        <f t="shared" si="724"/>
        <v>-</v>
      </c>
      <c r="AS1042" s="9" t="str">
        <f t="shared" si="724"/>
        <v>-</v>
      </c>
      <c r="AT1042" s="9" t="str">
        <f t="shared" si="724"/>
        <v>-</v>
      </c>
      <c r="AU1042" s="9" t="str">
        <f t="shared" si="724"/>
        <v>-</v>
      </c>
      <c r="AV1042" s="9" t="str">
        <f t="shared" si="724"/>
        <v>-</v>
      </c>
      <c r="AW1042" s="9" t="str">
        <f t="shared" si="724"/>
        <v>-</v>
      </c>
      <c r="AX1042" s="9" t="str">
        <f t="shared" si="724"/>
        <v>-</v>
      </c>
      <c r="AY1042" s="9" t="str">
        <f t="shared" si="724"/>
        <v>-</v>
      </c>
      <c r="AZ1042" s="9" t="str">
        <f t="shared" si="724"/>
        <v>-</v>
      </c>
      <c r="BA1042" s="9" t="str">
        <f t="shared" si="724"/>
        <v>-</v>
      </c>
      <c r="BB1042" s="9" t="str">
        <f t="shared" si="720"/>
        <v>-</v>
      </c>
      <c r="BC1042" s="9">
        <f t="shared" si="720"/>
        <v>5</v>
      </c>
      <c r="BD1042" s="9" t="str">
        <f t="shared" si="720"/>
        <v>-</v>
      </c>
      <c r="BE1042" s="9">
        <f t="shared" si="720"/>
        <v>6</v>
      </c>
      <c r="BF1042" s="9" t="str">
        <f t="shared" si="720"/>
        <v>-</v>
      </c>
      <c r="BG1042" s="9" t="str">
        <f t="shared" si="720"/>
        <v>-</v>
      </c>
      <c r="BH1042" s="9" t="str">
        <f t="shared" si="720"/>
        <v>-</v>
      </c>
      <c r="BI1042" s="9" t="str">
        <f t="shared" si="720"/>
        <v>-</v>
      </c>
      <c r="BJ1042" s="37">
        <f t="shared" si="690"/>
        <v>13</v>
      </c>
      <c r="BK1042" s="34">
        <f t="shared" si="691"/>
        <v>5.4615397617924692</v>
      </c>
      <c r="BL1042" s="9">
        <f t="shared" si="645"/>
        <v>104</v>
      </c>
      <c r="BN1042" s="38">
        <f t="shared" si="655"/>
        <v>61</v>
      </c>
      <c r="BO1042" s="34">
        <f t="shared" si="638"/>
        <v>5.4615397617924692</v>
      </c>
      <c r="BP1042" s="37">
        <f t="shared" si="646"/>
        <v>15</v>
      </c>
      <c r="BQ1042" s="37">
        <f t="shared" si="639"/>
        <v>13</v>
      </c>
      <c r="BR1042" s="36">
        <f t="shared" si="647"/>
        <v>29</v>
      </c>
      <c r="BS1042" s="36">
        <f t="shared" si="640"/>
        <v>3</v>
      </c>
      <c r="BT1042" s="121">
        <f t="shared" si="692"/>
        <v>3.9358974358974357</v>
      </c>
      <c r="BU1042">
        <f t="shared" si="648"/>
        <v>61</v>
      </c>
      <c r="BV1042" s="25" t="str">
        <f t="shared" si="649"/>
        <v>-</v>
      </c>
      <c r="BW1042" s="25" t="str">
        <f t="shared" si="650"/>
        <v>-</v>
      </c>
      <c r="BX1042" s="25">
        <f t="shared" si="651"/>
        <v>29</v>
      </c>
      <c r="BY1042" s="46">
        <f t="shared" si="652"/>
        <v>5.4615397617924692</v>
      </c>
    </row>
    <row r="1043" spans="1:77">
      <c r="A1043" s="38">
        <f t="shared" si="653"/>
        <v>62</v>
      </c>
      <c r="B1043" s="36">
        <f t="shared" si="642"/>
        <v>33</v>
      </c>
      <c r="C1043" s="36">
        <f t="shared" si="632"/>
        <v>1</v>
      </c>
      <c r="D1043" s="9">
        <f t="shared" si="720"/>
        <v>7</v>
      </c>
      <c r="E1043" s="9" t="str">
        <f t="shared" si="720"/>
        <v>-</v>
      </c>
      <c r="F1043" s="9">
        <f t="shared" si="720"/>
        <v>5</v>
      </c>
      <c r="G1043" s="9" t="str">
        <f t="shared" si="720"/>
        <v>-</v>
      </c>
      <c r="H1043" s="9" t="str">
        <f t="shared" si="720"/>
        <v>-</v>
      </c>
      <c r="I1043" s="9" t="str">
        <f t="shared" si="720"/>
        <v>-</v>
      </c>
      <c r="J1043" s="9" t="str">
        <f t="shared" si="720"/>
        <v>-</v>
      </c>
      <c r="K1043" s="9" t="str">
        <f t="shared" si="720"/>
        <v>-</v>
      </c>
      <c r="L1043" s="9" t="str">
        <f t="shared" si="720"/>
        <v>-</v>
      </c>
      <c r="M1043" s="9" t="str">
        <f t="shared" si="720"/>
        <v>-</v>
      </c>
      <c r="N1043" s="9" t="str">
        <f t="shared" si="720"/>
        <v>-</v>
      </c>
      <c r="O1043" s="9" t="str">
        <f t="shared" si="720"/>
        <v>-</v>
      </c>
      <c r="P1043" s="9" t="str">
        <f t="shared" si="720"/>
        <v>-</v>
      </c>
      <c r="Q1043" s="9">
        <f t="shared" si="720"/>
        <v>6</v>
      </c>
      <c r="R1043" s="9" t="str">
        <f t="shared" si="720"/>
        <v>-</v>
      </c>
      <c r="S1043" s="9" t="str">
        <f t="shared" si="720"/>
        <v>-</v>
      </c>
      <c r="T1043" s="9">
        <f t="shared" si="720"/>
        <v>4</v>
      </c>
      <c r="U1043" s="9" t="str">
        <f t="shared" si="720"/>
        <v>-</v>
      </c>
      <c r="V1043" s="9" t="str">
        <f t="shared" si="720"/>
        <v>-</v>
      </c>
      <c r="W1043" s="9" t="str">
        <f t="shared" si="720"/>
        <v>-</v>
      </c>
      <c r="X1043" s="9" t="str">
        <f t="shared" si="720"/>
        <v>-</v>
      </c>
      <c r="Y1043" s="9" t="str">
        <f t="shared" si="720"/>
        <v>-</v>
      </c>
      <c r="Z1043" s="9">
        <f t="shared" si="720"/>
        <v>7</v>
      </c>
      <c r="AA1043" s="9" t="str">
        <f t="shared" si="720"/>
        <v>-</v>
      </c>
      <c r="AB1043" s="9" t="str">
        <f t="shared" si="720"/>
        <v>-</v>
      </c>
      <c r="AC1043" s="9" t="str">
        <f t="shared" si="720"/>
        <v>-</v>
      </c>
      <c r="AD1043" s="9" t="str">
        <f t="shared" si="720"/>
        <v>-</v>
      </c>
      <c r="AE1043" s="9" t="str">
        <f t="shared" si="720"/>
        <v>-</v>
      </c>
      <c r="AF1043" s="9" t="str">
        <f t="shared" si="720"/>
        <v>-</v>
      </c>
      <c r="AG1043" s="9">
        <f t="shared" si="720"/>
        <v>5</v>
      </c>
      <c r="AH1043" s="9" t="str">
        <f t="shared" si="720"/>
        <v>-</v>
      </c>
      <c r="AI1043" s="9">
        <f t="shared" ref="AI1043:BA1043" si="725">IF(AI$979="ДА",AI651,"-")</f>
        <v>6</v>
      </c>
      <c r="AJ1043" s="9">
        <f t="shared" si="725"/>
        <v>4</v>
      </c>
      <c r="AK1043" s="9" t="str">
        <f t="shared" si="725"/>
        <v>-</v>
      </c>
      <c r="AL1043" s="9" t="str">
        <f t="shared" si="725"/>
        <v>-</v>
      </c>
      <c r="AM1043" s="9">
        <f t="shared" si="725"/>
        <v>6</v>
      </c>
      <c r="AN1043" s="9">
        <f t="shared" si="725"/>
        <v>5</v>
      </c>
      <c r="AO1043" s="9" t="str">
        <f t="shared" si="725"/>
        <v>-</v>
      </c>
      <c r="AP1043" s="9">
        <f t="shared" si="725"/>
        <v>5</v>
      </c>
      <c r="AQ1043" s="9" t="str">
        <f t="shared" si="725"/>
        <v>-</v>
      </c>
      <c r="AR1043" s="9" t="str">
        <f t="shared" si="725"/>
        <v>-</v>
      </c>
      <c r="AS1043" s="9" t="str">
        <f t="shared" si="725"/>
        <v>-</v>
      </c>
      <c r="AT1043" s="9" t="str">
        <f t="shared" si="725"/>
        <v>-</v>
      </c>
      <c r="AU1043" s="9" t="str">
        <f t="shared" si="725"/>
        <v>-</v>
      </c>
      <c r="AV1043" s="9" t="str">
        <f t="shared" si="725"/>
        <v>-</v>
      </c>
      <c r="AW1043" s="9" t="str">
        <f t="shared" si="725"/>
        <v>-</v>
      </c>
      <c r="AX1043" s="9" t="str">
        <f t="shared" si="725"/>
        <v>-</v>
      </c>
      <c r="AY1043" s="9" t="str">
        <f t="shared" si="725"/>
        <v>-</v>
      </c>
      <c r="AZ1043" s="9" t="str">
        <f t="shared" si="725"/>
        <v>-</v>
      </c>
      <c r="BA1043" s="9" t="str">
        <f t="shared" si="725"/>
        <v>-</v>
      </c>
      <c r="BB1043" s="9" t="str">
        <f t="shared" si="720"/>
        <v>-</v>
      </c>
      <c r="BC1043" s="9">
        <f t="shared" si="720"/>
        <v>5</v>
      </c>
      <c r="BD1043" s="9" t="str">
        <f t="shared" si="720"/>
        <v>-</v>
      </c>
      <c r="BE1043" s="9">
        <f t="shared" si="720"/>
        <v>5</v>
      </c>
      <c r="BF1043" s="9" t="str">
        <f t="shared" si="720"/>
        <v>-</v>
      </c>
      <c r="BG1043" s="9" t="str">
        <f t="shared" si="720"/>
        <v>-</v>
      </c>
      <c r="BH1043" s="9" t="str">
        <f t="shared" si="720"/>
        <v>-</v>
      </c>
      <c r="BI1043" s="9" t="str">
        <f t="shared" si="720"/>
        <v>-</v>
      </c>
      <c r="BJ1043" s="37">
        <f t="shared" si="690"/>
        <v>13</v>
      </c>
      <c r="BK1043" s="34">
        <f t="shared" si="691"/>
        <v>5.3846166856975461</v>
      </c>
      <c r="BL1043" s="9">
        <f t="shared" si="645"/>
        <v>109</v>
      </c>
      <c r="BN1043" s="38">
        <f t="shared" si="655"/>
        <v>62</v>
      </c>
      <c r="BO1043" s="34">
        <f t="shared" si="638"/>
        <v>5.3846166856975461</v>
      </c>
      <c r="BP1043" s="37">
        <f t="shared" si="646"/>
        <v>15</v>
      </c>
      <c r="BQ1043" s="37">
        <f t="shared" si="639"/>
        <v>13</v>
      </c>
      <c r="BR1043" s="36">
        <f t="shared" si="647"/>
        <v>33</v>
      </c>
      <c r="BS1043" s="36">
        <f t="shared" si="640"/>
        <v>1</v>
      </c>
      <c r="BT1043" s="121">
        <f t="shared" si="692"/>
        <v>0.92307692307692457</v>
      </c>
      <c r="BU1043">
        <f t="shared" si="648"/>
        <v>62</v>
      </c>
      <c r="BV1043" s="25">
        <f t="shared" si="649"/>
        <v>33</v>
      </c>
      <c r="BW1043" s="25" t="str">
        <f t="shared" si="650"/>
        <v>-</v>
      </c>
      <c r="BX1043" s="25" t="str">
        <f t="shared" si="651"/>
        <v>-</v>
      </c>
      <c r="BY1043" s="46">
        <f t="shared" si="652"/>
        <v>5.3846166856975461</v>
      </c>
    </row>
    <row r="1044" spans="1:77">
      <c r="A1044" s="38">
        <f t="shared" si="653"/>
        <v>63</v>
      </c>
      <c r="B1044" s="36">
        <f t="shared" si="642"/>
        <v>33</v>
      </c>
      <c r="C1044" s="36">
        <f t="shared" si="632"/>
        <v>2</v>
      </c>
      <c r="D1044" s="9">
        <f t="shared" si="720"/>
        <v>6</v>
      </c>
      <c r="E1044" s="9" t="str">
        <f t="shared" si="720"/>
        <v>-</v>
      </c>
      <c r="F1044" s="9">
        <f t="shared" si="720"/>
        <v>4</v>
      </c>
      <c r="G1044" s="9" t="str">
        <f t="shared" si="720"/>
        <v>-</v>
      </c>
      <c r="H1044" s="9" t="str">
        <f t="shared" si="720"/>
        <v>-</v>
      </c>
      <c r="I1044" s="9" t="str">
        <f t="shared" si="720"/>
        <v>-</v>
      </c>
      <c r="J1044" s="9" t="str">
        <f t="shared" si="720"/>
        <v>-</v>
      </c>
      <c r="K1044" s="9" t="str">
        <f t="shared" si="720"/>
        <v>-</v>
      </c>
      <c r="L1044" s="9" t="str">
        <f t="shared" si="720"/>
        <v>-</v>
      </c>
      <c r="M1044" s="9" t="str">
        <f t="shared" si="720"/>
        <v>-</v>
      </c>
      <c r="N1044" s="9" t="str">
        <f t="shared" si="720"/>
        <v>-</v>
      </c>
      <c r="O1044" s="9" t="str">
        <f t="shared" si="720"/>
        <v>-</v>
      </c>
      <c r="P1044" s="9" t="str">
        <f t="shared" si="720"/>
        <v>-</v>
      </c>
      <c r="Q1044" s="9">
        <f t="shared" si="720"/>
        <v>4</v>
      </c>
      <c r="R1044" s="9" t="str">
        <f t="shared" si="720"/>
        <v>-</v>
      </c>
      <c r="S1044" s="9" t="str">
        <f t="shared" si="720"/>
        <v>-</v>
      </c>
      <c r="T1044" s="9">
        <f t="shared" si="720"/>
        <v>4</v>
      </c>
      <c r="U1044" s="9" t="str">
        <f t="shared" si="720"/>
        <v>-</v>
      </c>
      <c r="V1044" s="9" t="str">
        <f t="shared" si="720"/>
        <v>-</v>
      </c>
      <c r="W1044" s="9" t="str">
        <f t="shared" si="720"/>
        <v>-</v>
      </c>
      <c r="X1044" s="9" t="str">
        <f t="shared" si="720"/>
        <v>-</v>
      </c>
      <c r="Y1044" s="9" t="str">
        <f t="shared" si="720"/>
        <v>-</v>
      </c>
      <c r="Z1044" s="9">
        <f t="shared" si="720"/>
        <v>8</v>
      </c>
      <c r="AA1044" s="9" t="str">
        <f t="shared" si="720"/>
        <v>-</v>
      </c>
      <c r="AB1044" s="9" t="str">
        <f t="shared" si="720"/>
        <v>-</v>
      </c>
      <c r="AC1044" s="9" t="str">
        <f t="shared" si="720"/>
        <v>-</v>
      </c>
      <c r="AD1044" s="9" t="str">
        <f t="shared" si="720"/>
        <v>-</v>
      </c>
      <c r="AE1044" s="9" t="str">
        <f t="shared" si="720"/>
        <v>-</v>
      </c>
      <c r="AF1044" s="9" t="str">
        <f t="shared" si="720"/>
        <v>-</v>
      </c>
      <c r="AG1044" s="9">
        <f t="shared" si="720"/>
        <v>2</v>
      </c>
      <c r="AH1044" s="9" t="str">
        <f t="shared" si="720"/>
        <v>-</v>
      </c>
      <c r="AI1044" s="9" t="str">
        <f t="shared" ref="AI1044:BA1044" si="726">IF(AI$979="ДА",AI652,"-")</f>
        <v>-</v>
      </c>
      <c r="AJ1044" s="9">
        <f t="shared" si="726"/>
        <v>5</v>
      </c>
      <c r="AK1044" s="9" t="str">
        <f t="shared" si="726"/>
        <v>-</v>
      </c>
      <c r="AL1044" s="9">
        <f t="shared" si="726"/>
        <v>4</v>
      </c>
      <c r="AM1044" s="9">
        <f t="shared" si="726"/>
        <v>5</v>
      </c>
      <c r="AN1044" s="9">
        <f t="shared" si="726"/>
        <v>4</v>
      </c>
      <c r="AO1044" s="9" t="str">
        <f t="shared" si="726"/>
        <v>-</v>
      </c>
      <c r="AP1044" s="9">
        <f t="shared" si="726"/>
        <v>5</v>
      </c>
      <c r="AQ1044" s="9" t="str">
        <f t="shared" si="726"/>
        <v>-</v>
      </c>
      <c r="AR1044" s="9" t="str">
        <f t="shared" si="726"/>
        <v>-</v>
      </c>
      <c r="AS1044" s="9" t="str">
        <f t="shared" si="726"/>
        <v>-</v>
      </c>
      <c r="AT1044" s="9" t="str">
        <f t="shared" si="726"/>
        <v>-</v>
      </c>
      <c r="AU1044" s="9" t="str">
        <f t="shared" si="726"/>
        <v>-</v>
      </c>
      <c r="AV1044" s="9" t="str">
        <f t="shared" si="726"/>
        <v>-</v>
      </c>
      <c r="AW1044" s="9">
        <f t="shared" si="726"/>
        <v>4</v>
      </c>
      <c r="AX1044" s="9" t="str">
        <f t="shared" si="726"/>
        <v>-</v>
      </c>
      <c r="AY1044" s="9" t="str">
        <f t="shared" si="726"/>
        <v>-</v>
      </c>
      <c r="AZ1044" s="9" t="str">
        <f t="shared" si="726"/>
        <v>-</v>
      </c>
      <c r="BA1044" s="9" t="str">
        <f t="shared" si="726"/>
        <v>-</v>
      </c>
      <c r="BB1044" s="9" t="str">
        <f t="shared" si="720"/>
        <v>-</v>
      </c>
      <c r="BC1044" s="9">
        <f t="shared" si="720"/>
        <v>6</v>
      </c>
      <c r="BD1044" s="9" t="str">
        <f t="shared" si="720"/>
        <v>-</v>
      </c>
      <c r="BE1044" s="9">
        <f t="shared" si="720"/>
        <v>4</v>
      </c>
      <c r="BF1044" s="9" t="str">
        <f t="shared" si="720"/>
        <v>-</v>
      </c>
      <c r="BG1044" s="9" t="str">
        <f t="shared" si="720"/>
        <v>-</v>
      </c>
      <c r="BH1044" s="9" t="str">
        <f t="shared" si="720"/>
        <v>-</v>
      </c>
      <c r="BI1044" s="9" t="str">
        <f t="shared" si="720"/>
        <v>-</v>
      </c>
      <c r="BJ1044" s="37">
        <f t="shared" si="690"/>
        <v>14</v>
      </c>
      <c r="BK1044" s="34">
        <f t="shared" si="691"/>
        <v>4.6428585433724585</v>
      </c>
      <c r="BL1044" s="9">
        <f t="shared" si="645"/>
        <v>136</v>
      </c>
      <c r="BN1044" s="38">
        <f t="shared" si="655"/>
        <v>63</v>
      </c>
      <c r="BO1044" s="34">
        <f t="shared" si="638"/>
        <v>4.6428585433724585</v>
      </c>
      <c r="BP1044" s="37">
        <f t="shared" si="646"/>
        <v>15</v>
      </c>
      <c r="BQ1044" s="37">
        <f t="shared" si="639"/>
        <v>14</v>
      </c>
      <c r="BR1044" s="36">
        <f t="shared" si="647"/>
        <v>33</v>
      </c>
      <c r="BS1044" s="36">
        <f t="shared" si="640"/>
        <v>2</v>
      </c>
      <c r="BT1044" s="121">
        <f t="shared" si="692"/>
        <v>1.9395604395604402</v>
      </c>
      <c r="BU1044">
        <f t="shared" si="648"/>
        <v>63</v>
      </c>
      <c r="BV1044" s="25" t="str">
        <f t="shared" si="649"/>
        <v>-</v>
      </c>
      <c r="BW1044" s="25">
        <f t="shared" si="650"/>
        <v>33</v>
      </c>
      <c r="BX1044" s="25" t="str">
        <f t="shared" si="651"/>
        <v>-</v>
      </c>
      <c r="BY1044" s="46">
        <f t="shared" si="652"/>
        <v>4.6428585433724585</v>
      </c>
    </row>
    <row r="1045" spans="1:77">
      <c r="A1045" s="38">
        <f t="shared" si="653"/>
        <v>64</v>
      </c>
      <c r="B1045" s="36">
        <f t="shared" si="642"/>
        <v>33</v>
      </c>
      <c r="C1045" s="36">
        <f t="shared" si="632"/>
        <v>3</v>
      </c>
      <c r="D1045" s="9">
        <f t="shared" si="720"/>
        <v>4</v>
      </c>
      <c r="E1045" s="9" t="str">
        <f t="shared" si="720"/>
        <v>-</v>
      </c>
      <c r="F1045" s="9" t="str">
        <f t="shared" si="720"/>
        <v>-</v>
      </c>
      <c r="G1045" s="9" t="str">
        <f t="shared" si="720"/>
        <v>-</v>
      </c>
      <c r="H1045" s="9" t="str">
        <f t="shared" si="720"/>
        <v>-</v>
      </c>
      <c r="I1045" s="9" t="str">
        <f t="shared" si="720"/>
        <v>-</v>
      </c>
      <c r="J1045" s="9">
        <f t="shared" si="720"/>
        <v>5</v>
      </c>
      <c r="K1045" s="9" t="str">
        <f t="shared" si="720"/>
        <v>-</v>
      </c>
      <c r="L1045" s="9" t="str">
        <f t="shared" si="720"/>
        <v>-</v>
      </c>
      <c r="M1045" s="9" t="str">
        <f t="shared" si="720"/>
        <v>-</v>
      </c>
      <c r="N1045" s="9" t="str">
        <f t="shared" si="720"/>
        <v>-</v>
      </c>
      <c r="O1045" s="9" t="str">
        <f t="shared" si="720"/>
        <v>-</v>
      </c>
      <c r="P1045" s="9" t="str">
        <f t="shared" si="720"/>
        <v>-</v>
      </c>
      <c r="Q1045" s="9">
        <f t="shared" si="720"/>
        <v>4</v>
      </c>
      <c r="R1045" s="9" t="str">
        <f t="shared" si="720"/>
        <v>-</v>
      </c>
      <c r="S1045" s="9" t="str">
        <f t="shared" ref="S1045:BI1045" si="727">IF(S$979="ДА",S653,"-")</f>
        <v>-</v>
      </c>
      <c r="T1045" s="9">
        <f t="shared" si="727"/>
        <v>4</v>
      </c>
      <c r="U1045" s="9" t="str">
        <f t="shared" si="727"/>
        <v>-</v>
      </c>
      <c r="V1045" s="9" t="str">
        <f t="shared" si="727"/>
        <v>-</v>
      </c>
      <c r="W1045" s="9" t="str">
        <f t="shared" si="727"/>
        <v>-</v>
      </c>
      <c r="X1045" s="9" t="str">
        <f t="shared" si="727"/>
        <v>-</v>
      </c>
      <c r="Y1045" s="9" t="str">
        <f t="shared" si="727"/>
        <v>-</v>
      </c>
      <c r="Z1045" s="9">
        <f t="shared" si="727"/>
        <v>7</v>
      </c>
      <c r="AA1045" s="9" t="str">
        <f t="shared" si="727"/>
        <v>-</v>
      </c>
      <c r="AB1045" s="9" t="str">
        <f t="shared" si="727"/>
        <v>-</v>
      </c>
      <c r="AC1045" s="9" t="str">
        <f t="shared" si="727"/>
        <v>-</v>
      </c>
      <c r="AD1045" s="9" t="str">
        <f t="shared" si="727"/>
        <v>-</v>
      </c>
      <c r="AE1045" s="9" t="str">
        <f t="shared" si="727"/>
        <v>-</v>
      </c>
      <c r="AF1045" s="9" t="str">
        <f t="shared" si="727"/>
        <v>-</v>
      </c>
      <c r="AG1045" s="9">
        <f t="shared" si="727"/>
        <v>3</v>
      </c>
      <c r="AH1045" s="9" t="str">
        <f t="shared" si="727"/>
        <v>-</v>
      </c>
      <c r="AI1045" s="9">
        <f t="shared" si="727"/>
        <v>4</v>
      </c>
      <c r="AJ1045" s="9">
        <f t="shared" si="727"/>
        <v>4</v>
      </c>
      <c r="AK1045" s="9" t="str">
        <f t="shared" si="727"/>
        <v>-</v>
      </c>
      <c r="AL1045" s="9" t="str">
        <f t="shared" si="727"/>
        <v>-</v>
      </c>
      <c r="AM1045" s="9">
        <f t="shared" si="727"/>
        <v>6</v>
      </c>
      <c r="AN1045" s="9">
        <f t="shared" si="727"/>
        <v>2</v>
      </c>
      <c r="AO1045" s="9" t="str">
        <f t="shared" si="727"/>
        <v>-</v>
      </c>
      <c r="AP1045" s="9">
        <f t="shared" si="727"/>
        <v>4</v>
      </c>
      <c r="AQ1045" s="9" t="str">
        <f t="shared" si="727"/>
        <v>-</v>
      </c>
      <c r="AR1045" s="9" t="str">
        <f t="shared" si="727"/>
        <v>-</v>
      </c>
      <c r="AS1045" s="9" t="str">
        <f t="shared" si="727"/>
        <v>-</v>
      </c>
      <c r="AT1045" s="9" t="str">
        <f t="shared" si="727"/>
        <v>-</v>
      </c>
      <c r="AU1045" s="9" t="str">
        <f t="shared" si="727"/>
        <v>-</v>
      </c>
      <c r="AV1045" s="9" t="str">
        <f t="shared" si="727"/>
        <v>-</v>
      </c>
      <c r="AW1045" s="9" t="str">
        <f t="shared" si="727"/>
        <v>-</v>
      </c>
      <c r="AX1045" s="9" t="str">
        <f t="shared" si="727"/>
        <v>-</v>
      </c>
      <c r="AY1045" s="9" t="str">
        <f t="shared" si="727"/>
        <v>-</v>
      </c>
      <c r="AZ1045" s="9" t="str">
        <f t="shared" si="727"/>
        <v>-</v>
      </c>
      <c r="BA1045" s="9" t="str">
        <f t="shared" si="727"/>
        <v>-</v>
      </c>
      <c r="BB1045" s="9" t="str">
        <f t="shared" si="727"/>
        <v>-</v>
      </c>
      <c r="BC1045" s="9">
        <f t="shared" si="727"/>
        <v>4</v>
      </c>
      <c r="BD1045" s="9" t="str">
        <f t="shared" si="727"/>
        <v>-</v>
      </c>
      <c r="BE1045" s="9">
        <f t="shared" si="727"/>
        <v>7</v>
      </c>
      <c r="BF1045" s="9" t="str">
        <f t="shared" si="727"/>
        <v>-</v>
      </c>
      <c r="BG1045" s="9" t="str">
        <f t="shared" si="727"/>
        <v>-</v>
      </c>
      <c r="BH1045" s="9" t="str">
        <f t="shared" si="727"/>
        <v>-</v>
      </c>
      <c r="BI1045" s="9" t="str">
        <f t="shared" si="727"/>
        <v>-</v>
      </c>
      <c r="BJ1045" s="37">
        <f t="shared" si="690"/>
        <v>13</v>
      </c>
      <c r="BK1045" s="34">
        <f t="shared" si="691"/>
        <v>4.4615397620138451</v>
      </c>
      <c r="BL1045" s="9">
        <f t="shared" si="645"/>
        <v>140</v>
      </c>
      <c r="BN1045" s="38">
        <f t="shared" si="655"/>
        <v>64</v>
      </c>
      <c r="BO1045" s="34">
        <f t="shared" si="638"/>
        <v>4.4615397620138451</v>
      </c>
      <c r="BP1045" s="37">
        <f t="shared" si="646"/>
        <v>16</v>
      </c>
      <c r="BQ1045" s="37">
        <f t="shared" si="639"/>
        <v>13</v>
      </c>
      <c r="BR1045" s="36">
        <f t="shared" si="647"/>
        <v>33</v>
      </c>
      <c r="BS1045" s="36">
        <f t="shared" si="640"/>
        <v>3</v>
      </c>
      <c r="BT1045" s="121">
        <f t="shared" si="692"/>
        <v>2.1025641025641022</v>
      </c>
      <c r="BU1045">
        <f t="shared" si="648"/>
        <v>64</v>
      </c>
      <c r="BV1045" s="25" t="str">
        <f t="shared" si="649"/>
        <v>-</v>
      </c>
      <c r="BW1045" s="25" t="str">
        <f t="shared" si="650"/>
        <v>-</v>
      </c>
      <c r="BX1045" s="25">
        <f t="shared" si="651"/>
        <v>33</v>
      </c>
      <c r="BY1045" s="46">
        <f t="shared" si="652"/>
        <v>4.4615397620138451</v>
      </c>
    </row>
    <row r="1046" spans="1:77">
      <c r="A1046" s="38">
        <f t="shared" si="653"/>
        <v>65</v>
      </c>
      <c r="B1046" s="36">
        <f t="shared" si="642"/>
        <v>34</v>
      </c>
      <c r="C1046" s="36">
        <f t="shared" si="642"/>
        <v>1</v>
      </c>
      <c r="D1046" s="9">
        <f t="shared" ref="D1046:BI1052" si="728">IF(D$979="ДА",D654,"-")</f>
        <v>6</v>
      </c>
      <c r="E1046" s="9" t="str">
        <f t="shared" si="728"/>
        <v>-</v>
      </c>
      <c r="F1046" s="9" t="str">
        <f t="shared" si="728"/>
        <v>-</v>
      </c>
      <c r="G1046" s="9" t="str">
        <f t="shared" si="728"/>
        <v>-</v>
      </c>
      <c r="H1046" s="9" t="str">
        <f t="shared" si="728"/>
        <v>-</v>
      </c>
      <c r="I1046" s="9" t="str">
        <f t="shared" si="728"/>
        <v>-</v>
      </c>
      <c r="J1046" s="9" t="str">
        <f t="shared" si="728"/>
        <v>-</v>
      </c>
      <c r="K1046" s="9" t="str">
        <f t="shared" si="728"/>
        <v>-</v>
      </c>
      <c r="L1046" s="9" t="str">
        <f t="shared" si="728"/>
        <v>-</v>
      </c>
      <c r="M1046" s="9" t="str">
        <f t="shared" si="728"/>
        <v>-</v>
      </c>
      <c r="N1046" s="9" t="str">
        <f t="shared" si="728"/>
        <v>-</v>
      </c>
      <c r="O1046" s="9" t="str">
        <f t="shared" si="728"/>
        <v>-</v>
      </c>
      <c r="P1046" s="9" t="str">
        <f t="shared" si="728"/>
        <v>-</v>
      </c>
      <c r="Q1046" s="9">
        <f t="shared" si="728"/>
        <v>8</v>
      </c>
      <c r="R1046" s="9" t="str">
        <f t="shared" si="728"/>
        <v>-</v>
      </c>
      <c r="S1046" s="9" t="str">
        <f t="shared" si="728"/>
        <v>-</v>
      </c>
      <c r="T1046" s="9">
        <f t="shared" si="728"/>
        <v>4</v>
      </c>
      <c r="U1046" s="9" t="str">
        <f t="shared" si="728"/>
        <v>-</v>
      </c>
      <c r="V1046" s="9" t="str">
        <f t="shared" si="728"/>
        <v>-</v>
      </c>
      <c r="W1046" s="9" t="str">
        <f t="shared" si="728"/>
        <v>-</v>
      </c>
      <c r="X1046" s="9" t="str">
        <f t="shared" si="728"/>
        <v>-</v>
      </c>
      <c r="Y1046" s="9" t="str">
        <f t="shared" si="728"/>
        <v>-</v>
      </c>
      <c r="Z1046" s="9">
        <f t="shared" si="728"/>
        <v>7</v>
      </c>
      <c r="AA1046" s="9" t="str">
        <f t="shared" si="728"/>
        <v>-</v>
      </c>
      <c r="AB1046" s="9" t="str">
        <f t="shared" si="728"/>
        <v>-</v>
      </c>
      <c r="AC1046" s="9" t="str">
        <f t="shared" si="728"/>
        <v>-</v>
      </c>
      <c r="AD1046" s="9" t="str">
        <f t="shared" si="728"/>
        <v>-</v>
      </c>
      <c r="AE1046" s="9" t="str">
        <f t="shared" si="728"/>
        <v>-</v>
      </c>
      <c r="AF1046" s="9" t="str">
        <f t="shared" si="728"/>
        <v>-</v>
      </c>
      <c r="AG1046" s="9">
        <f t="shared" si="728"/>
        <v>6</v>
      </c>
      <c r="AH1046" s="9" t="str">
        <f t="shared" si="728"/>
        <v>-</v>
      </c>
      <c r="AI1046" s="9" t="str">
        <f t="shared" ref="AI1046:BA1046" si="729">IF(AI$979="ДА",AI654,"-")</f>
        <v>-</v>
      </c>
      <c r="AJ1046" s="9">
        <f t="shared" si="729"/>
        <v>8</v>
      </c>
      <c r="AK1046" s="9" t="str">
        <f t="shared" si="729"/>
        <v>-</v>
      </c>
      <c r="AL1046" s="9" t="str">
        <f t="shared" si="729"/>
        <v>-</v>
      </c>
      <c r="AM1046" s="9">
        <f t="shared" si="729"/>
        <v>6</v>
      </c>
      <c r="AN1046" s="9">
        <f t="shared" si="729"/>
        <v>7</v>
      </c>
      <c r="AO1046" s="9" t="str">
        <f t="shared" si="729"/>
        <v>-</v>
      </c>
      <c r="AP1046" s="9">
        <f t="shared" si="729"/>
        <v>8</v>
      </c>
      <c r="AQ1046" s="9" t="str">
        <f t="shared" si="729"/>
        <v>-</v>
      </c>
      <c r="AR1046" s="9" t="str">
        <f t="shared" si="729"/>
        <v>-</v>
      </c>
      <c r="AS1046" s="9" t="str">
        <f t="shared" si="729"/>
        <v>-</v>
      </c>
      <c r="AT1046" s="9" t="str">
        <f t="shared" si="729"/>
        <v>-</v>
      </c>
      <c r="AU1046" s="9" t="str">
        <f t="shared" si="729"/>
        <v>-</v>
      </c>
      <c r="AV1046" s="9" t="str">
        <f t="shared" si="729"/>
        <v>-</v>
      </c>
      <c r="AW1046" s="9" t="str">
        <f t="shared" si="729"/>
        <v>-</v>
      </c>
      <c r="AX1046" s="9" t="str">
        <f t="shared" si="729"/>
        <v>-</v>
      </c>
      <c r="AY1046" s="9" t="str">
        <f t="shared" si="729"/>
        <v>-</v>
      </c>
      <c r="AZ1046" s="9" t="str">
        <f t="shared" si="729"/>
        <v>-</v>
      </c>
      <c r="BA1046" s="9" t="str">
        <f t="shared" si="729"/>
        <v>-</v>
      </c>
      <c r="BB1046" s="9" t="str">
        <f t="shared" si="728"/>
        <v>-</v>
      </c>
      <c r="BC1046" s="9">
        <f t="shared" si="728"/>
        <v>5</v>
      </c>
      <c r="BD1046" s="9" t="str">
        <f t="shared" si="728"/>
        <v>-</v>
      </c>
      <c r="BE1046" s="9">
        <f t="shared" si="728"/>
        <v>4</v>
      </c>
      <c r="BF1046" s="9" t="str">
        <f t="shared" si="728"/>
        <v>-</v>
      </c>
      <c r="BG1046" s="9" t="str">
        <f t="shared" si="728"/>
        <v>-</v>
      </c>
      <c r="BH1046" s="9" t="str">
        <f t="shared" si="728"/>
        <v>-</v>
      </c>
      <c r="BI1046" s="9" t="str">
        <f t="shared" si="728"/>
        <v>-</v>
      </c>
      <c r="BJ1046" s="37">
        <f t="shared" ref="BJ1046:BJ1077" si="730">COUNTIF(D1046:BI1046,"&gt;0")</f>
        <v>11</v>
      </c>
      <c r="BK1046" s="34">
        <f t="shared" ref="BK1046:BK1077" si="731">IFERROR(AVERAGE(D1046:BI1046)+0.0000001*BJ1046+0.000000001/(BT1046+0.001),"-")</f>
        <v>6.2727283731778893</v>
      </c>
      <c r="BL1046" s="9">
        <f t="shared" si="645"/>
        <v>74</v>
      </c>
      <c r="BN1046" s="38">
        <f t="shared" si="655"/>
        <v>65</v>
      </c>
      <c r="BO1046" s="34">
        <f t="shared" ref="BO1046:BO1109" si="732">BK1046</f>
        <v>6.2727283731778893</v>
      </c>
      <c r="BP1046" s="37">
        <f t="shared" si="646"/>
        <v>15</v>
      </c>
      <c r="BQ1046" s="37">
        <f t="shared" ref="BQ1046:BQ1109" si="733">BJ1046</f>
        <v>11</v>
      </c>
      <c r="BR1046" s="36">
        <f t="shared" si="647"/>
        <v>34</v>
      </c>
      <c r="BS1046" s="36">
        <f t="shared" si="647"/>
        <v>1</v>
      </c>
      <c r="BT1046" s="121">
        <f t="shared" ref="BT1046:BT1077" si="734">VAR(D1046:BI1046)</f>
        <v>2.2181818181818187</v>
      </c>
      <c r="BU1046">
        <f t="shared" si="648"/>
        <v>65</v>
      </c>
      <c r="BV1046" s="25">
        <f t="shared" si="649"/>
        <v>34</v>
      </c>
      <c r="BW1046" s="25" t="str">
        <f t="shared" si="650"/>
        <v>-</v>
      </c>
      <c r="BX1046" s="25" t="str">
        <f t="shared" si="651"/>
        <v>-</v>
      </c>
      <c r="BY1046" s="46">
        <f t="shared" si="652"/>
        <v>6.2727283731778893</v>
      </c>
    </row>
    <row r="1047" spans="1:77">
      <c r="A1047" s="38">
        <f t="shared" si="653"/>
        <v>66</v>
      </c>
      <c r="B1047" s="36">
        <f t="shared" ref="B1047:C1062" si="735">B68</f>
        <v>34</v>
      </c>
      <c r="C1047" s="36">
        <f t="shared" si="735"/>
        <v>2</v>
      </c>
      <c r="D1047" s="9">
        <f t="shared" si="728"/>
        <v>4</v>
      </c>
      <c r="E1047" s="9" t="str">
        <f t="shared" si="728"/>
        <v>-</v>
      </c>
      <c r="F1047" s="9">
        <f t="shared" si="728"/>
        <v>6</v>
      </c>
      <c r="G1047" s="9" t="str">
        <f t="shared" si="728"/>
        <v>-</v>
      </c>
      <c r="H1047" s="9" t="str">
        <f t="shared" si="728"/>
        <v>-</v>
      </c>
      <c r="I1047" s="9" t="str">
        <f t="shared" si="728"/>
        <v>-</v>
      </c>
      <c r="J1047" s="9" t="str">
        <f t="shared" si="728"/>
        <v>-</v>
      </c>
      <c r="K1047" s="9" t="str">
        <f t="shared" si="728"/>
        <v>-</v>
      </c>
      <c r="L1047" s="9" t="str">
        <f t="shared" si="728"/>
        <v>-</v>
      </c>
      <c r="M1047" s="9" t="str">
        <f t="shared" si="728"/>
        <v>-</v>
      </c>
      <c r="N1047" s="9" t="str">
        <f t="shared" si="728"/>
        <v>-</v>
      </c>
      <c r="O1047" s="9" t="str">
        <f t="shared" si="728"/>
        <v>-</v>
      </c>
      <c r="P1047" s="9" t="str">
        <f t="shared" si="728"/>
        <v>-</v>
      </c>
      <c r="Q1047" s="9">
        <f t="shared" si="728"/>
        <v>5</v>
      </c>
      <c r="R1047" s="9" t="str">
        <f t="shared" si="728"/>
        <v>-</v>
      </c>
      <c r="S1047" s="9" t="str">
        <f t="shared" si="728"/>
        <v>-</v>
      </c>
      <c r="T1047" s="9">
        <f t="shared" si="728"/>
        <v>4</v>
      </c>
      <c r="U1047" s="9" t="str">
        <f t="shared" si="728"/>
        <v>-</v>
      </c>
      <c r="V1047" s="9" t="str">
        <f t="shared" si="728"/>
        <v>-</v>
      </c>
      <c r="W1047" s="9" t="str">
        <f t="shared" si="728"/>
        <v>-</v>
      </c>
      <c r="X1047" s="9" t="str">
        <f t="shared" si="728"/>
        <v>-</v>
      </c>
      <c r="Y1047" s="9" t="str">
        <f t="shared" si="728"/>
        <v>-</v>
      </c>
      <c r="Z1047" s="9">
        <f t="shared" si="728"/>
        <v>9</v>
      </c>
      <c r="AA1047" s="9" t="str">
        <f t="shared" si="728"/>
        <v>-</v>
      </c>
      <c r="AB1047" s="9" t="str">
        <f t="shared" si="728"/>
        <v>-</v>
      </c>
      <c r="AC1047" s="9" t="str">
        <f t="shared" si="728"/>
        <v>-</v>
      </c>
      <c r="AD1047" s="9" t="str">
        <f t="shared" si="728"/>
        <v>-</v>
      </c>
      <c r="AE1047" s="9" t="str">
        <f t="shared" si="728"/>
        <v>-</v>
      </c>
      <c r="AF1047" s="9" t="str">
        <f t="shared" si="728"/>
        <v>-</v>
      </c>
      <c r="AG1047" s="9">
        <f t="shared" si="728"/>
        <v>3</v>
      </c>
      <c r="AH1047" s="9" t="str">
        <f t="shared" si="728"/>
        <v>-</v>
      </c>
      <c r="AI1047" s="9">
        <f t="shared" ref="AI1047:BA1047" si="736">IF(AI$979="ДА",AI655,"-")</f>
        <v>5</v>
      </c>
      <c r="AJ1047" s="9">
        <f t="shared" si="736"/>
        <v>4</v>
      </c>
      <c r="AK1047" s="9" t="str">
        <f t="shared" si="736"/>
        <v>-</v>
      </c>
      <c r="AL1047" s="9" t="str">
        <f t="shared" si="736"/>
        <v>-</v>
      </c>
      <c r="AM1047" s="9">
        <f t="shared" si="736"/>
        <v>7</v>
      </c>
      <c r="AN1047" s="9">
        <f t="shared" si="736"/>
        <v>6</v>
      </c>
      <c r="AO1047" s="9" t="str">
        <f t="shared" si="736"/>
        <v>-</v>
      </c>
      <c r="AP1047" s="9">
        <f t="shared" si="736"/>
        <v>4</v>
      </c>
      <c r="AQ1047" s="9" t="str">
        <f t="shared" si="736"/>
        <v>-</v>
      </c>
      <c r="AR1047" s="9" t="str">
        <f t="shared" si="736"/>
        <v>-</v>
      </c>
      <c r="AS1047" s="9" t="str">
        <f t="shared" si="736"/>
        <v>-</v>
      </c>
      <c r="AT1047" s="9" t="str">
        <f t="shared" si="736"/>
        <v>-</v>
      </c>
      <c r="AU1047" s="9" t="str">
        <f t="shared" si="736"/>
        <v>-</v>
      </c>
      <c r="AV1047" s="9" t="str">
        <f t="shared" si="736"/>
        <v>-</v>
      </c>
      <c r="AW1047" s="9" t="str">
        <f t="shared" si="736"/>
        <v>-</v>
      </c>
      <c r="AX1047" s="9" t="str">
        <f t="shared" si="736"/>
        <v>-</v>
      </c>
      <c r="AY1047" s="9" t="str">
        <f t="shared" si="736"/>
        <v>-</v>
      </c>
      <c r="AZ1047" s="9" t="str">
        <f t="shared" si="736"/>
        <v>-</v>
      </c>
      <c r="BA1047" s="9" t="str">
        <f t="shared" si="736"/>
        <v>-</v>
      </c>
      <c r="BB1047" s="9" t="str">
        <f t="shared" si="728"/>
        <v>-</v>
      </c>
      <c r="BC1047" s="9">
        <f t="shared" si="728"/>
        <v>6</v>
      </c>
      <c r="BD1047" s="9" t="str">
        <f t="shared" si="728"/>
        <v>-</v>
      </c>
      <c r="BE1047" s="9">
        <f t="shared" si="728"/>
        <v>9</v>
      </c>
      <c r="BF1047" s="9" t="str">
        <f t="shared" si="728"/>
        <v>-</v>
      </c>
      <c r="BG1047" s="9" t="str">
        <f t="shared" si="728"/>
        <v>-</v>
      </c>
      <c r="BH1047" s="9" t="str">
        <f t="shared" si="728"/>
        <v>-</v>
      </c>
      <c r="BI1047" s="9" t="str">
        <f t="shared" si="728"/>
        <v>-</v>
      </c>
      <c r="BJ1047" s="37">
        <f t="shared" si="730"/>
        <v>13</v>
      </c>
      <c r="BK1047" s="34">
        <f t="shared" si="731"/>
        <v>5.5384628387390418</v>
      </c>
      <c r="BL1047" s="9">
        <f t="shared" ref="BL1047:BL1110" si="737">RANK(BK1047,BK$982:BK$1173,0)</f>
        <v>103</v>
      </c>
      <c r="BN1047" s="38">
        <f t="shared" si="655"/>
        <v>66</v>
      </c>
      <c r="BO1047" s="34">
        <f t="shared" si="732"/>
        <v>5.5384628387390418</v>
      </c>
      <c r="BP1047" s="37">
        <f t="shared" ref="BP1047:BP1110" si="738">BJ68</f>
        <v>18</v>
      </c>
      <c r="BQ1047" s="37">
        <f t="shared" si="733"/>
        <v>13</v>
      </c>
      <c r="BR1047" s="36">
        <f t="shared" ref="BR1047:BS1110" si="739">B68</f>
        <v>34</v>
      </c>
      <c r="BS1047" s="36">
        <f t="shared" si="739"/>
        <v>2</v>
      </c>
      <c r="BT1047" s="121">
        <f t="shared" si="734"/>
        <v>3.6025641025641022</v>
      </c>
      <c r="BU1047">
        <f t="shared" ref="BU1047:BU1110" si="740">ROW(A66)</f>
        <v>66</v>
      </c>
      <c r="BV1047" s="25" t="str">
        <f t="shared" ref="BV1047:BV1110" si="741">IF(C1047=1,B1047,"-")</f>
        <v>-</v>
      </c>
      <c r="BW1047" s="25">
        <f t="shared" ref="BW1047:BW1110" si="742">IF(C1047=2,B1047,"-")</f>
        <v>34</v>
      </c>
      <c r="BX1047" s="25" t="str">
        <f t="shared" ref="BX1047:BX1110" si="743">IF(C1047=3,B1047,"-")</f>
        <v>-</v>
      </c>
      <c r="BY1047" s="46">
        <f t="shared" ref="BY1047:BY1110" si="744">BO1047</f>
        <v>5.5384628387390418</v>
      </c>
    </row>
    <row r="1048" spans="1:77">
      <c r="A1048" s="38">
        <f t="shared" ref="A1048:A1111" si="745">A1047+1</f>
        <v>67</v>
      </c>
      <c r="B1048" s="36">
        <f t="shared" si="735"/>
        <v>34</v>
      </c>
      <c r="C1048" s="36">
        <f t="shared" si="735"/>
        <v>3</v>
      </c>
      <c r="D1048" s="9">
        <f t="shared" si="728"/>
        <v>4</v>
      </c>
      <c r="E1048" s="9" t="str">
        <f t="shared" si="728"/>
        <v>-</v>
      </c>
      <c r="F1048" s="9" t="str">
        <f t="shared" si="728"/>
        <v>-</v>
      </c>
      <c r="G1048" s="9" t="str">
        <f t="shared" si="728"/>
        <v>-</v>
      </c>
      <c r="H1048" s="9" t="str">
        <f t="shared" si="728"/>
        <v>-</v>
      </c>
      <c r="I1048" s="9" t="str">
        <f t="shared" si="728"/>
        <v>-</v>
      </c>
      <c r="J1048" s="9" t="str">
        <f t="shared" si="728"/>
        <v>-</v>
      </c>
      <c r="K1048" s="9" t="str">
        <f t="shared" si="728"/>
        <v>-</v>
      </c>
      <c r="L1048" s="9" t="str">
        <f t="shared" si="728"/>
        <v>-</v>
      </c>
      <c r="M1048" s="9" t="str">
        <f t="shared" si="728"/>
        <v>-</v>
      </c>
      <c r="N1048" s="9" t="str">
        <f t="shared" si="728"/>
        <v>-</v>
      </c>
      <c r="O1048" s="9" t="str">
        <f t="shared" si="728"/>
        <v>-</v>
      </c>
      <c r="P1048" s="9" t="str">
        <f t="shared" si="728"/>
        <v>-</v>
      </c>
      <c r="Q1048" s="9">
        <f t="shared" si="728"/>
        <v>5</v>
      </c>
      <c r="R1048" s="9" t="str">
        <f t="shared" si="728"/>
        <v>-</v>
      </c>
      <c r="S1048" s="9" t="str">
        <f t="shared" si="728"/>
        <v>-</v>
      </c>
      <c r="T1048" s="9">
        <f t="shared" si="728"/>
        <v>4</v>
      </c>
      <c r="U1048" s="9" t="str">
        <f t="shared" si="728"/>
        <v>-</v>
      </c>
      <c r="V1048" s="9" t="str">
        <f t="shared" si="728"/>
        <v>-</v>
      </c>
      <c r="W1048" s="9" t="str">
        <f t="shared" si="728"/>
        <v>-</v>
      </c>
      <c r="X1048" s="9" t="str">
        <f t="shared" si="728"/>
        <v>-</v>
      </c>
      <c r="Y1048" s="9" t="str">
        <f t="shared" si="728"/>
        <v>-</v>
      </c>
      <c r="Z1048" s="9">
        <f t="shared" si="728"/>
        <v>7</v>
      </c>
      <c r="AA1048" s="9" t="str">
        <f t="shared" si="728"/>
        <v>-</v>
      </c>
      <c r="AB1048" s="9">
        <f t="shared" si="728"/>
        <v>8</v>
      </c>
      <c r="AC1048" s="9" t="str">
        <f t="shared" si="728"/>
        <v>-</v>
      </c>
      <c r="AD1048" s="9" t="str">
        <f t="shared" si="728"/>
        <v>-</v>
      </c>
      <c r="AE1048" s="9" t="str">
        <f t="shared" si="728"/>
        <v>-</v>
      </c>
      <c r="AF1048" s="9" t="str">
        <f t="shared" si="728"/>
        <v>-</v>
      </c>
      <c r="AG1048" s="9">
        <f t="shared" si="728"/>
        <v>2</v>
      </c>
      <c r="AH1048" s="9" t="str">
        <f t="shared" si="728"/>
        <v>-</v>
      </c>
      <c r="AI1048" s="9" t="str">
        <f t="shared" ref="AI1048:BA1048" si="746">IF(AI$979="ДА",AI656,"-")</f>
        <v>-</v>
      </c>
      <c r="AJ1048" s="9">
        <f t="shared" si="746"/>
        <v>1</v>
      </c>
      <c r="AK1048" s="9" t="str">
        <f t="shared" si="746"/>
        <v>-</v>
      </c>
      <c r="AL1048" s="9">
        <f t="shared" si="746"/>
        <v>5</v>
      </c>
      <c r="AM1048" s="9">
        <f t="shared" si="746"/>
        <v>8</v>
      </c>
      <c r="AN1048" s="9">
        <f t="shared" si="746"/>
        <v>5</v>
      </c>
      <c r="AO1048" s="9" t="str">
        <f t="shared" si="746"/>
        <v>-</v>
      </c>
      <c r="AP1048" s="9">
        <f t="shared" si="746"/>
        <v>7</v>
      </c>
      <c r="AQ1048" s="9" t="str">
        <f t="shared" si="746"/>
        <v>-</v>
      </c>
      <c r="AR1048" s="9" t="str">
        <f t="shared" si="746"/>
        <v>-</v>
      </c>
      <c r="AS1048" s="9" t="str">
        <f t="shared" si="746"/>
        <v>-</v>
      </c>
      <c r="AT1048" s="9" t="str">
        <f t="shared" si="746"/>
        <v>-</v>
      </c>
      <c r="AU1048" s="9" t="str">
        <f t="shared" si="746"/>
        <v>-</v>
      </c>
      <c r="AV1048" s="9" t="str">
        <f t="shared" si="746"/>
        <v>-</v>
      </c>
      <c r="AW1048" s="9" t="str">
        <f t="shared" si="746"/>
        <v>-</v>
      </c>
      <c r="AX1048" s="9" t="str">
        <f t="shared" si="746"/>
        <v>-</v>
      </c>
      <c r="AY1048" s="9" t="str">
        <f t="shared" si="746"/>
        <v>-</v>
      </c>
      <c r="AZ1048" s="9" t="str">
        <f t="shared" si="746"/>
        <v>-</v>
      </c>
      <c r="BA1048" s="9" t="str">
        <f t="shared" si="746"/>
        <v>-</v>
      </c>
      <c r="BB1048" s="9" t="str">
        <f t="shared" si="728"/>
        <v>-</v>
      </c>
      <c r="BC1048" s="9">
        <f t="shared" si="728"/>
        <v>7</v>
      </c>
      <c r="BD1048" s="9" t="str">
        <f t="shared" si="728"/>
        <v>-</v>
      </c>
      <c r="BE1048" s="9">
        <f t="shared" si="728"/>
        <v>4</v>
      </c>
      <c r="BF1048" s="9">
        <f t="shared" si="728"/>
        <v>7</v>
      </c>
      <c r="BG1048" s="9" t="str">
        <f t="shared" si="728"/>
        <v>-</v>
      </c>
      <c r="BH1048" s="9" t="str">
        <f t="shared" si="728"/>
        <v>-</v>
      </c>
      <c r="BI1048" s="9" t="str">
        <f t="shared" si="728"/>
        <v>-</v>
      </c>
      <c r="BJ1048" s="37">
        <f t="shared" si="730"/>
        <v>14</v>
      </c>
      <c r="BK1048" s="34">
        <f t="shared" si="731"/>
        <v>5.2857156859278556</v>
      </c>
      <c r="BL1048" s="9">
        <f t="shared" si="737"/>
        <v>115</v>
      </c>
      <c r="BN1048" s="38">
        <f t="shared" ref="BN1048:BN1111" si="747">BN1047+1</f>
        <v>67</v>
      </c>
      <c r="BO1048" s="34">
        <f t="shared" si="732"/>
        <v>5.2857156859278556</v>
      </c>
      <c r="BP1048" s="37">
        <f t="shared" si="738"/>
        <v>18</v>
      </c>
      <c r="BQ1048" s="37">
        <f t="shared" si="733"/>
        <v>14</v>
      </c>
      <c r="BR1048" s="36">
        <f t="shared" si="739"/>
        <v>34</v>
      </c>
      <c r="BS1048" s="36">
        <f t="shared" si="739"/>
        <v>3</v>
      </c>
      <c r="BT1048" s="121">
        <f t="shared" si="734"/>
        <v>4.6813186813186798</v>
      </c>
      <c r="BU1048">
        <f t="shared" si="740"/>
        <v>67</v>
      </c>
      <c r="BV1048" s="25" t="str">
        <f t="shared" si="741"/>
        <v>-</v>
      </c>
      <c r="BW1048" s="25" t="str">
        <f t="shared" si="742"/>
        <v>-</v>
      </c>
      <c r="BX1048" s="25">
        <f t="shared" si="743"/>
        <v>34</v>
      </c>
      <c r="BY1048" s="46">
        <f t="shared" si="744"/>
        <v>5.2857156859278556</v>
      </c>
    </row>
    <row r="1049" spans="1:77">
      <c r="A1049" s="38">
        <f t="shared" si="745"/>
        <v>68</v>
      </c>
      <c r="B1049" s="36">
        <f t="shared" si="735"/>
        <v>35</v>
      </c>
      <c r="C1049" s="36">
        <f t="shared" si="735"/>
        <v>1</v>
      </c>
      <c r="D1049" s="9">
        <f t="shared" si="728"/>
        <v>6</v>
      </c>
      <c r="E1049" s="9" t="str">
        <f t="shared" si="728"/>
        <v>-</v>
      </c>
      <c r="F1049" s="9">
        <f t="shared" si="728"/>
        <v>8</v>
      </c>
      <c r="G1049" s="9" t="str">
        <f t="shared" si="728"/>
        <v>-</v>
      </c>
      <c r="H1049" s="9" t="str">
        <f t="shared" si="728"/>
        <v>-</v>
      </c>
      <c r="I1049" s="9" t="str">
        <f t="shared" si="728"/>
        <v>-</v>
      </c>
      <c r="J1049" s="9" t="str">
        <f t="shared" si="728"/>
        <v>-</v>
      </c>
      <c r="K1049" s="9" t="str">
        <f t="shared" si="728"/>
        <v>-</v>
      </c>
      <c r="L1049" s="9" t="str">
        <f t="shared" si="728"/>
        <v>-</v>
      </c>
      <c r="M1049" s="9">
        <f t="shared" si="728"/>
        <v>9</v>
      </c>
      <c r="N1049" s="9" t="str">
        <f t="shared" si="728"/>
        <v>-</v>
      </c>
      <c r="O1049" s="9" t="str">
        <f t="shared" si="728"/>
        <v>-</v>
      </c>
      <c r="P1049" s="9" t="str">
        <f t="shared" si="728"/>
        <v>-</v>
      </c>
      <c r="Q1049" s="9">
        <f t="shared" si="728"/>
        <v>10</v>
      </c>
      <c r="R1049" s="9" t="str">
        <f t="shared" si="728"/>
        <v>-</v>
      </c>
      <c r="S1049" s="9" t="str">
        <f t="shared" si="728"/>
        <v>-</v>
      </c>
      <c r="T1049" s="9">
        <f t="shared" si="728"/>
        <v>8</v>
      </c>
      <c r="U1049" s="9" t="str">
        <f t="shared" si="728"/>
        <v>-</v>
      </c>
      <c r="V1049" s="9" t="str">
        <f t="shared" si="728"/>
        <v>-</v>
      </c>
      <c r="W1049" s="9" t="str">
        <f t="shared" si="728"/>
        <v>-</v>
      </c>
      <c r="X1049" s="9" t="str">
        <f t="shared" si="728"/>
        <v>-</v>
      </c>
      <c r="Y1049" s="9" t="str">
        <f t="shared" si="728"/>
        <v>-</v>
      </c>
      <c r="Z1049" s="9">
        <f t="shared" si="728"/>
        <v>6</v>
      </c>
      <c r="AA1049" s="9" t="str">
        <f t="shared" si="728"/>
        <v>-</v>
      </c>
      <c r="AB1049" s="9">
        <f t="shared" si="728"/>
        <v>8</v>
      </c>
      <c r="AC1049" s="9" t="str">
        <f t="shared" si="728"/>
        <v>-</v>
      </c>
      <c r="AD1049" s="9" t="str">
        <f t="shared" si="728"/>
        <v>-</v>
      </c>
      <c r="AE1049" s="9" t="str">
        <f t="shared" si="728"/>
        <v>-</v>
      </c>
      <c r="AF1049" s="9" t="str">
        <f t="shared" si="728"/>
        <v>-</v>
      </c>
      <c r="AG1049" s="9">
        <f t="shared" si="728"/>
        <v>5</v>
      </c>
      <c r="AH1049" s="9" t="str">
        <f t="shared" si="728"/>
        <v>-</v>
      </c>
      <c r="AI1049" s="9">
        <f t="shared" ref="AI1049:BA1049" si="748">IF(AI$979="ДА",AI657,"-")</f>
        <v>9</v>
      </c>
      <c r="AJ1049" s="9">
        <f t="shared" si="748"/>
        <v>4</v>
      </c>
      <c r="AK1049" s="9" t="str">
        <f t="shared" si="748"/>
        <v>-</v>
      </c>
      <c r="AL1049" s="9" t="str">
        <f t="shared" si="748"/>
        <v>-</v>
      </c>
      <c r="AM1049" s="9">
        <f t="shared" si="748"/>
        <v>6</v>
      </c>
      <c r="AN1049" s="9">
        <f t="shared" si="748"/>
        <v>6</v>
      </c>
      <c r="AO1049" s="9" t="str">
        <f t="shared" si="748"/>
        <v>-</v>
      </c>
      <c r="AP1049" s="9">
        <f t="shared" si="748"/>
        <v>5</v>
      </c>
      <c r="AQ1049" s="9" t="str">
        <f t="shared" si="748"/>
        <v>-</v>
      </c>
      <c r="AR1049" s="9" t="str">
        <f t="shared" si="748"/>
        <v>-</v>
      </c>
      <c r="AS1049" s="9" t="str">
        <f t="shared" si="748"/>
        <v>-</v>
      </c>
      <c r="AT1049" s="9" t="str">
        <f t="shared" si="748"/>
        <v>-</v>
      </c>
      <c r="AU1049" s="9" t="str">
        <f t="shared" si="748"/>
        <v>-</v>
      </c>
      <c r="AV1049" s="9" t="str">
        <f t="shared" si="748"/>
        <v>-</v>
      </c>
      <c r="AW1049" s="9" t="str">
        <f t="shared" si="748"/>
        <v>-</v>
      </c>
      <c r="AX1049" s="9" t="str">
        <f t="shared" si="748"/>
        <v>-</v>
      </c>
      <c r="AY1049" s="9" t="str">
        <f t="shared" si="748"/>
        <v>-</v>
      </c>
      <c r="AZ1049" s="9" t="str">
        <f t="shared" si="748"/>
        <v>-</v>
      </c>
      <c r="BA1049" s="9" t="str">
        <f t="shared" si="748"/>
        <v>-</v>
      </c>
      <c r="BB1049" s="9" t="str">
        <f t="shared" si="728"/>
        <v>-</v>
      </c>
      <c r="BC1049" s="9">
        <f t="shared" si="728"/>
        <v>6</v>
      </c>
      <c r="BD1049" s="9" t="str">
        <f t="shared" si="728"/>
        <v>-</v>
      </c>
      <c r="BE1049" s="9">
        <f t="shared" si="728"/>
        <v>7</v>
      </c>
      <c r="BF1049" s="9">
        <f t="shared" si="728"/>
        <v>10</v>
      </c>
      <c r="BG1049" s="9" t="str">
        <f t="shared" si="728"/>
        <v>-</v>
      </c>
      <c r="BH1049" s="9">
        <f t="shared" si="728"/>
        <v>4</v>
      </c>
      <c r="BI1049" s="9" t="str">
        <f t="shared" si="728"/>
        <v>-</v>
      </c>
      <c r="BJ1049" s="37">
        <f t="shared" si="730"/>
        <v>17</v>
      </c>
      <c r="BK1049" s="34">
        <f t="shared" si="731"/>
        <v>6.8823546414441159</v>
      </c>
      <c r="BL1049" s="9">
        <f t="shared" si="737"/>
        <v>47</v>
      </c>
      <c r="BN1049" s="38">
        <f t="shared" si="747"/>
        <v>68</v>
      </c>
      <c r="BO1049" s="34">
        <f t="shared" si="732"/>
        <v>6.8823546414441159</v>
      </c>
      <c r="BP1049" s="37">
        <f t="shared" si="738"/>
        <v>21</v>
      </c>
      <c r="BQ1049" s="37">
        <f t="shared" si="733"/>
        <v>17</v>
      </c>
      <c r="BR1049" s="36">
        <f t="shared" si="739"/>
        <v>35</v>
      </c>
      <c r="BS1049" s="36">
        <f t="shared" si="739"/>
        <v>1</v>
      </c>
      <c r="BT1049" s="121">
        <f t="shared" si="734"/>
        <v>3.735294117647058</v>
      </c>
      <c r="BU1049">
        <f t="shared" si="740"/>
        <v>68</v>
      </c>
      <c r="BV1049" s="25">
        <f t="shared" si="741"/>
        <v>35</v>
      </c>
      <c r="BW1049" s="25" t="str">
        <f t="shared" si="742"/>
        <v>-</v>
      </c>
      <c r="BX1049" s="25" t="str">
        <f t="shared" si="743"/>
        <v>-</v>
      </c>
      <c r="BY1049" s="46">
        <f t="shared" si="744"/>
        <v>6.8823546414441159</v>
      </c>
    </row>
    <row r="1050" spans="1:77">
      <c r="A1050" s="38">
        <f t="shared" si="745"/>
        <v>69</v>
      </c>
      <c r="B1050" s="36">
        <f t="shared" si="735"/>
        <v>35</v>
      </c>
      <c r="C1050" s="36">
        <f t="shared" si="735"/>
        <v>2</v>
      </c>
      <c r="D1050" s="9">
        <f t="shared" si="728"/>
        <v>7</v>
      </c>
      <c r="E1050" s="9" t="str">
        <f t="shared" si="728"/>
        <v>-</v>
      </c>
      <c r="F1050" s="9" t="str">
        <f t="shared" si="728"/>
        <v>-</v>
      </c>
      <c r="G1050" s="9" t="str">
        <f t="shared" si="728"/>
        <v>-</v>
      </c>
      <c r="H1050" s="9" t="str">
        <f t="shared" si="728"/>
        <v>-</v>
      </c>
      <c r="I1050" s="9" t="str">
        <f t="shared" si="728"/>
        <v>-</v>
      </c>
      <c r="J1050" s="9">
        <f t="shared" si="728"/>
        <v>9</v>
      </c>
      <c r="K1050" s="9" t="str">
        <f t="shared" si="728"/>
        <v>-</v>
      </c>
      <c r="L1050" s="9" t="str">
        <f t="shared" si="728"/>
        <v>-</v>
      </c>
      <c r="M1050" s="9" t="str">
        <f t="shared" si="728"/>
        <v>-</v>
      </c>
      <c r="N1050" s="9" t="str">
        <f t="shared" si="728"/>
        <v>-</v>
      </c>
      <c r="O1050" s="9" t="str">
        <f t="shared" si="728"/>
        <v>-</v>
      </c>
      <c r="P1050" s="9" t="str">
        <f t="shared" si="728"/>
        <v>-</v>
      </c>
      <c r="Q1050" s="9">
        <f t="shared" si="728"/>
        <v>9</v>
      </c>
      <c r="R1050" s="9" t="str">
        <f t="shared" si="728"/>
        <v>-</v>
      </c>
      <c r="S1050" s="9" t="str">
        <f t="shared" si="728"/>
        <v>-</v>
      </c>
      <c r="T1050" s="9">
        <f t="shared" si="728"/>
        <v>5</v>
      </c>
      <c r="U1050" s="9" t="str">
        <f t="shared" si="728"/>
        <v>-</v>
      </c>
      <c r="V1050" s="9" t="str">
        <f t="shared" si="728"/>
        <v>-</v>
      </c>
      <c r="W1050" s="9" t="str">
        <f t="shared" si="728"/>
        <v>-</v>
      </c>
      <c r="X1050" s="9" t="str">
        <f t="shared" si="728"/>
        <v>-</v>
      </c>
      <c r="Y1050" s="9" t="str">
        <f t="shared" si="728"/>
        <v>-</v>
      </c>
      <c r="Z1050" s="9">
        <f t="shared" si="728"/>
        <v>8</v>
      </c>
      <c r="AA1050" s="9" t="str">
        <f t="shared" si="728"/>
        <v>-</v>
      </c>
      <c r="AB1050" s="9">
        <f t="shared" si="728"/>
        <v>11</v>
      </c>
      <c r="AC1050" s="9" t="str">
        <f t="shared" si="728"/>
        <v>-</v>
      </c>
      <c r="AD1050" s="9" t="str">
        <f t="shared" si="728"/>
        <v>-</v>
      </c>
      <c r="AE1050" s="9" t="str">
        <f t="shared" si="728"/>
        <v>-</v>
      </c>
      <c r="AF1050" s="9" t="str">
        <f t="shared" si="728"/>
        <v>-</v>
      </c>
      <c r="AG1050" s="9">
        <f t="shared" si="728"/>
        <v>7</v>
      </c>
      <c r="AH1050" s="9" t="str">
        <f t="shared" si="728"/>
        <v>-</v>
      </c>
      <c r="AI1050" s="9">
        <f t="shared" ref="AI1050:BA1050" si="749">IF(AI$979="ДА",AI658,"-")</f>
        <v>7</v>
      </c>
      <c r="AJ1050" s="9">
        <f t="shared" si="749"/>
        <v>7</v>
      </c>
      <c r="AK1050" s="9" t="str">
        <f t="shared" si="749"/>
        <v>-</v>
      </c>
      <c r="AL1050" s="9">
        <f t="shared" si="749"/>
        <v>4</v>
      </c>
      <c r="AM1050" s="9">
        <f t="shared" si="749"/>
        <v>9</v>
      </c>
      <c r="AN1050" s="9">
        <f t="shared" si="749"/>
        <v>6</v>
      </c>
      <c r="AO1050" s="9" t="str">
        <f t="shared" si="749"/>
        <v>-</v>
      </c>
      <c r="AP1050" s="9">
        <f t="shared" si="749"/>
        <v>7</v>
      </c>
      <c r="AQ1050" s="9" t="str">
        <f t="shared" si="749"/>
        <v>-</v>
      </c>
      <c r="AR1050" s="9" t="str">
        <f t="shared" si="749"/>
        <v>-</v>
      </c>
      <c r="AS1050" s="9" t="str">
        <f t="shared" si="749"/>
        <v>-</v>
      </c>
      <c r="AT1050" s="9" t="str">
        <f t="shared" si="749"/>
        <v>-</v>
      </c>
      <c r="AU1050" s="9" t="str">
        <f t="shared" si="749"/>
        <v>-</v>
      </c>
      <c r="AV1050" s="9" t="str">
        <f t="shared" si="749"/>
        <v>-</v>
      </c>
      <c r="AW1050" s="9">
        <f t="shared" si="749"/>
        <v>6</v>
      </c>
      <c r="AX1050" s="9" t="str">
        <f t="shared" si="749"/>
        <v>-</v>
      </c>
      <c r="AY1050" s="9" t="str">
        <f t="shared" si="749"/>
        <v>-</v>
      </c>
      <c r="AZ1050" s="9" t="str">
        <f t="shared" si="749"/>
        <v>-</v>
      </c>
      <c r="BA1050" s="9" t="str">
        <f t="shared" si="749"/>
        <v>-</v>
      </c>
      <c r="BB1050" s="9" t="str">
        <f t="shared" si="728"/>
        <v>-</v>
      </c>
      <c r="BC1050" s="9">
        <f t="shared" si="728"/>
        <v>8</v>
      </c>
      <c r="BD1050" s="9" t="str">
        <f t="shared" si="728"/>
        <v>-</v>
      </c>
      <c r="BE1050" s="9">
        <f t="shared" si="728"/>
        <v>9</v>
      </c>
      <c r="BF1050" s="9">
        <f t="shared" si="728"/>
        <v>11</v>
      </c>
      <c r="BG1050" s="9" t="str">
        <f t="shared" si="728"/>
        <v>-</v>
      </c>
      <c r="BH1050" s="9" t="str">
        <f t="shared" si="728"/>
        <v>-</v>
      </c>
      <c r="BI1050" s="9" t="str">
        <f t="shared" si="728"/>
        <v>-</v>
      </c>
      <c r="BJ1050" s="37">
        <f t="shared" si="730"/>
        <v>17</v>
      </c>
      <c r="BK1050" s="34">
        <f t="shared" si="731"/>
        <v>7.6470605238057585</v>
      </c>
      <c r="BL1050" s="9">
        <f t="shared" si="737"/>
        <v>23</v>
      </c>
      <c r="BN1050" s="38">
        <f t="shared" si="747"/>
        <v>69</v>
      </c>
      <c r="BO1050" s="34">
        <f t="shared" si="732"/>
        <v>7.6470605238057585</v>
      </c>
      <c r="BP1050" s="37">
        <f t="shared" si="738"/>
        <v>23</v>
      </c>
      <c r="BQ1050" s="37">
        <f t="shared" si="733"/>
        <v>17</v>
      </c>
      <c r="BR1050" s="36">
        <f t="shared" si="739"/>
        <v>35</v>
      </c>
      <c r="BS1050" s="36">
        <f t="shared" si="739"/>
        <v>2</v>
      </c>
      <c r="BT1050" s="121">
        <f t="shared" si="734"/>
        <v>3.617647058823529</v>
      </c>
      <c r="BU1050">
        <f t="shared" si="740"/>
        <v>69</v>
      </c>
      <c r="BV1050" s="25" t="str">
        <f t="shared" si="741"/>
        <v>-</v>
      </c>
      <c r="BW1050" s="25">
        <f t="shared" si="742"/>
        <v>35</v>
      </c>
      <c r="BX1050" s="25" t="str">
        <f t="shared" si="743"/>
        <v>-</v>
      </c>
      <c r="BY1050" s="46">
        <f t="shared" si="744"/>
        <v>7.6470605238057585</v>
      </c>
    </row>
    <row r="1051" spans="1:77">
      <c r="A1051" s="38">
        <f t="shared" si="745"/>
        <v>70</v>
      </c>
      <c r="B1051" s="36">
        <f t="shared" si="735"/>
        <v>35</v>
      </c>
      <c r="C1051" s="36">
        <f t="shared" si="735"/>
        <v>3</v>
      </c>
      <c r="D1051" s="9">
        <f t="shared" si="728"/>
        <v>12</v>
      </c>
      <c r="E1051" s="9" t="str">
        <f t="shared" si="728"/>
        <v>-</v>
      </c>
      <c r="F1051" s="9" t="str">
        <f t="shared" si="728"/>
        <v>-</v>
      </c>
      <c r="G1051" s="9" t="str">
        <f t="shared" si="728"/>
        <v>-</v>
      </c>
      <c r="H1051" s="9" t="str">
        <f t="shared" si="728"/>
        <v>-</v>
      </c>
      <c r="I1051" s="9" t="str">
        <f t="shared" si="728"/>
        <v>-</v>
      </c>
      <c r="J1051" s="9" t="str">
        <f t="shared" si="728"/>
        <v>-</v>
      </c>
      <c r="K1051" s="9" t="str">
        <f t="shared" si="728"/>
        <v>-</v>
      </c>
      <c r="L1051" s="9" t="str">
        <f t="shared" si="728"/>
        <v>-</v>
      </c>
      <c r="M1051" s="9">
        <f t="shared" si="728"/>
        <v>9</v>
      </c>
      <c r="N1051" s="9" t="str">
        <f t="shared" si="728"/>
        <v>-</v>
      </c>
      <c r="O1051" s="9" t="str">
        <f t="shared" si="728"/>
        <v>-</v>
      </c>
      <c r="P1051" s="9" t="str">
        <f t="shared" si="728"/>
        <v>-</v>
      </c>
      <c r="Q1051" s="9">
        <f t="shared" si="728"/>
        <v>9</v>
      </c>
      <c r="R1051" s="9" t="str">
        <f t="shared" si="728"/>
        <v>-</v>
      </c>
      <c r="S1051" s="9" t="str">
        <f t="shared" si="728"/>
        <v>-</v>
      </c>
      <c r="T1051" s="9">
        <f t="shared" si="728"/>
        <v>11</v>
      </c>
      <c r="U1051" s="9" t="str">
        <f t="shared" si="728"/>
        <v>-</v>
      </c>
      <c r="V1051" s="9" t="str">
        <f t="shared" si="728"/>
        <v>-</v>
      </c>
      <c r="W1051" s="9" t="str">
        <f t="shared" si="728"/>
        <v>-</v>
      </c>
      <c r="X1051" s="9" t="str">
        <f t="shared" si="728"/>
        <v>-</v>
      </c>
      <c r="Y1051" s="9" t="str">
        <f t="shared" si="728"/>
        <v>-</v>
      </c>
      <c r="Z1051" s="9">
        <f t="shared" si="728"/>
        <v>8</v>
      </c>
      <c r="AA1051" s="9" t="str">
        <f t="shared" si="728"/>
        <v>-</v>
      </c>
      <c r="AB1051" s="9" t="str">
        <f t="shared" si="728"/>
        <v>-</v>
      </c>
      <c r="AC1051" s="9" t="str">
        <f t="shared" si="728"/>
        <v>-</v>
      </c>
      <c r="AD1051" s="9" t="str">
        <f t="shared" si="728"/>
        <v>-</v>
      </c>
      <c r="AE1051" s="9" t="str">
        <f t="shared" si="728"/>
        <v>-</v>
      </c>
      <c r="AF1051" s="9" t="str">
        <f t="shared" si="728"/>
        <v>-</v>
      </c>
      <c r="AG1051" s="9">
        <f t="shared" si="728"/>
        <v>9</v>
      </c>
      <c r="AH1051" s="9" t="str">
        <f t="shared" si="728"/>
        <v>-</v>
      </c>
      <c r="AI1051" s="9">
        <f t="shared" ref="AI1051:BA1051" si="750">IF(AI$979="ДА",AI659,"-")</f>
        <v>7</v>
      </c>
      <c r="AJ1051" s="9">
        <f t="shared" si="750"/>
        <v>7</v>
      </c>
      <c r="AK1051" s="9" t="str">
        <f t="shared" si="750"/>
        <v>-</v>
      </c>
      <c r="AL1051" s="9">
        <f t="shared" si="750"/>
        <v>6</v>
      </c>
      <c r="AM1051" s="9">
        <f t="shared" si="750"/>
        <v>7</v>
      </c>
      <c r="AN1051" s="9">
        <f t="shared" si="750"/>
        <v>7</v>
      </c>
      <c r="AO1051" s="9" t="str">
        <f t="shared" si="750"/>
        <v>-</v>
      </c>
      <c r="AP1051" s="9">
        <f t="shared" si="750"/>
        <v>6</v>
      </c>
      <c r="AQ1051" s="9" t="str">
        <f t="shared" si="750"/>
        <v>-</v>
      </c>
      <c r="AR1051" s="9" t="str">
        <f t="shared" si="750"/>
        <v>-</v>
      </c>
      <c r="AS1051" s="9" t="str">
        <f t="shared" si="750"/>
        <v>-</v>
      </c>
      <c r="AT1051" s="9" t="str">
        <f t="shared" si="750"/>
        <v>-</v>
      </c>
      <c r="AU1051" s="9" t="str">
        <f t="shared" si="750"/>
        <v>-</v>
      </c>
      <c r="AV1051" s="9" t="str">
        <f t="shared" si="750"/>
        <v>-</v>
      </c>
      <c r="AW1051" s="9">
        <f t="shared" si="750"/>
        <v>8</v>
      </c>
      <c r="AX1051" s="9" t="str">
        <f t="shared" si="750"/>
        <v>-</v>
      </c>
      <c r="AY1051" s="9" t="str">
        <f t="shared" si="750"/>
        <v>-</v>
      </c>
      <c r="AZ1051" s="9" t="str">
        <f t="shared" si="750"/>
        <v>-</v>
      </c>
      <c r="BA1051" s="9" t="str">
        <f t="shared" si="750"/>
        <v>-</v>
      </c>
      <c r="BB1051" s="9" t="str">
        <f t="shared" si="728"/>
        <v>-</v>
      </c>
      <c r="BC1051" s="9">
        <f t="shared" si="728"/>
        <v>5</v>
      </c>
      <c r="BD1051" s="9" t="str">
        <f t="shared" si="728"/>
        <v>-</v>
      </c>
      <c r="BE1051" s="9">
        <f t="shared" si="728"/>
        <v>9</v>
      </c>
      <c r="BF1051" s="9">
        <f t="shared" si="728"/>
        <v>12</v>
      </c>
      <c r="BG1051" s="9" t="str">
        <f t="shared" si="728"/>
        <v>-</v>
      </c>
      <c r="BH1051" s="9" t="str">
        <f t="shared" si="728"/>
        <v>-</v>
      </c>
      <c r="BI1051" s="9" t="str">
        <f t="shared" si="728"/>
        <v>-</v>
      </c>
      <c r="BJ1051" s="37">
        <f t="shared" si="730"/>
        <v>16</v>
      </c>
      <c r="BK1051" s="34">
        <f t="shared" si="731"/>
        <v>8.2500016002307159</v>
      </c>
      <c r="BL1051" s="9">
        <f t="shared" si="737"/>
        <v>9</v>
      </c>
      <c r="BN1051" s="38">
        <f t="shared" si="747"/>
        <v>70</v>
      </c>
      <c r="BO1051" s="34">
        <f t="shared" si="732"/>
        <v>8.2500016002307159</v>
      </c>
      <c r="BP1051" s="37">
        <f t="shared" si="738"/>
        <v>24</v>
      </c>
      <c r="BQ1051" s="37">
        <f t="shared" si="733"/>
        <v>16</v>
      </c>
      <c r="BR1051" s="36">
        <f t="shared" si="739"/>
        <v>35</v>
      </c>
      <c r="BS1051" s="36">
        <f t="shared" si="739"/>
        <v>3</v>
      </c>
      <c r="BT1051" s="121">
        <f t="shared" si="734"/>
        <v>4.333333333333333</v>
      </c>
      <c r="BU1051">
        <f t="shared" si="740"/>
        <v>70</v>
      </c>
      <c r="BV1051" s="25" t="str">
        <f t="shared" si="741"/>
        <v>-</v>
      </c>
      <c r="BW1051" s="25" t="str">
        <f t="shared" si="742"/>
        <v>-</v>
      </c>
      <c r="BX1051" s="25">
        <f t="shared" si="743"/>
        <v>35</v>
      </c>
      <c r="BY1051" s="46">
        <f t="shared" si="744"/>
        <v>8.2500016002307159</v>
      </c>
    </row>
    <row r="1052" spans="1:77">
      <c r="A1052" s="38">
        <f t="shared" si="745"/>
        <v>71</v>
      </c>
      <c r="B1052" s="36">
        <f t="shared" si="735"/>
        <v>36</v>
      </c>
      <c r="C1052" s="36">
        <f t="shared" si="735"/>
        <v>1</v>
      </c>
      <c r="D1052" s="9">
        <f t="shared" si="728"/>
        <v>6</v>
      </c>
      <c r="E1052" s="9" t="str">
        <f t="shared" si="728"/>
        <v>-</v>
      </c>
      <c r="F1052" s="9" t="str">
        <f t="shared" si="728"/>
        <v>-</v>
      </c>
      <c r="G1052" s="9" t="str">
        <f t="shared" si="728"/>
        <v>-</v>
      </c>
      <c r="H1052" s="9" t="str">
        <f t="shared" si="728"/>
        <v>-</v>
      </c>
      <c r="I1052" s="9" t="str">
        <f t="shared" si="728"/>
        <v>-</v>
      </c>
      <c r="J1052" s="9">
        <f t="shared" si="728"/>
        <v>12</v>
      </c>
      <c r="K1052" s="9" t="str">
        <f t="shared" si="728"/>
        <v>-</v>
      </c>
      <c r="L1052" s="9" t="str">
        <f t="shared" si="728"/>
        <v>-</v>
      </c>
      <c r="M1052" s="9" t="str">
        <f t="shared" si="728"/>
        <v>-</v>
      </c>
      <c r="N1052" s="9" t="str">
        <f t="shared" si="728"/>
        <v>-</v>
      </c>
      <c r="O1052" s="9" t="str">
        <f t="shared" si="728"/>
        <v>-</v>
      </c>
      <c r="P1052" s="9" t="str">
        <f t="shared" si="728"/>
        <v>-</v>
      </c>
      <c r="Q1052" s="9">
        <f t="shared" si="728"/>
        <v>12</v>
      </c>
      <c r="R1052" s="9" t="str">
        <f t="shared" si="728"/>
        <v>-</v>
      </c>
      <c r="S1052" s="9" t="str">
        <f t="shared" ref="S1052:BI1052" si="751">IF(S$979="ДА",S660,"-")</f>
        <v>-</v>
      </c>
      <c r="T1052" s="9">
        <f t="shared" si="751"/>
        <v>4</v>
      </c>
      <c r="U1052" s="9" t="str">
        <f t="shared" si="751"/>
        <v>-</v>
      </c>
      <c r="V1052" s="9" t="str">
        <f t="shared" si="751"/>
        <v>-</v>
      </c>
      <c r="W1052" s="9" t="str">
        <f t="shared" si="751"/>
        <v>-</v>
      </c>
      <c r="X1052" s="9" t="str">
        <f t="shared" si="751"/>
        <v>-</v>
      </c>
      <c r="Y1052" s="9" t="str">
        <f t="shared" si="751"/>
        <v>-</v>
      </c>
      <c r="Z1052" s="9">
        <f t="shared" si="751"/>
        <v>7</v>
      </c>
      <c r="AA1052" s="9" t="str">
        <f t="shared" si="751"/>
        <v>-</v>
      </c>
      <c r="AB1052" s="9" t="str">
        <f t="shared" si="751"/>
        <v>-</v>
      </c>
      <c r="AC1052" s="9" t="str">
        <f t="shared" si="751"/>
        <v>-</v>
      </c>
      <c r="AD1052" s="9" t="str">
        <f t="shared" si="751"/>
        <v>-</v>
      </c>
      <c r="AE1052" s="9" t="str">
        <f t="shared" si="751"/>
        <v>-</v>
      </c>
      <c r="AF1052" s="9" t="str">
        <f t="shared" si="751"/>
        <v>-</v>
      </c>
      <c r="AG1052" s="9">
        <f t="shared" si="751"/>
        <v>4</v>
      </c>
      <c r="AH1052" s="9" t="str">
        <f t="shared" si="751"/>
        <v>-</v>
      </c>
      <c r="AI1052" s="9">
        <f t="shared" si="751"/>
        <v>12</v>
      </c>
      <c r="AJ1052" s="9">
        <f t="shared" si="751"/>
        <v>5</v>
      </c>
      <c r="AK1052" s="9" t="str">
        <f t="shared" si="751"/>
        <v>-</v>
      </c>
      <c r="AL1052" s="9" t="str">
        <f t="shared" si="751"/>
        <v>-</v>
      </c>
      <c r="AM1052" s="9">
        <f t="shared" si="751"/>
        <v>6</v>
      </c>
      <c r="AN1052" s="9">
        <f t="shared" si="751"/>
        <v>3</v>
      </c>
      <c r="AO1052" s="9" t="str">
        <f t="shared" si="751"/>
        <v>-</v>
      </c>
      <c r="AP1052" s="9">
        <f t="shared" si="751"/>
        <v>4</v>
      </c>
      <c r="AQ1052" s="9" t="str">
        <f t="shared" si="751"/>
        <v>-</v>
      </c>
      <c r="AR1052" s="9" t="str">
        <f t="shared" si="751"/>
        <v>-</v>
      </c>
      <c r="AS1052" s="9" t="str">
        <f t="shared" si="751"/>
        <v>-</v>
      </c>
      <c r="AT1052" s="9" t="str">
        <f t="shared" si="751"/>
        <v>-</v>
      </c>
      <c r="AU1052" s="9" t="str">
        <f t="shared" si="751"/>
        <v>-</v>
      </c>
      <c r="AV1052" s="9" t="str">
        <f t="shared" si="751"/>
        <v>-</v>
      </c>
      <c r="AW1052" s="9">
        <f t="shared" si="751"/>
        <v>4</v>
      </c>
      <c r="AX1052" s="9" t="str">
        <f t="shared" si="751"/>
        <v>-</v>
      </c>
      <c r="AY1052" s="9" t="str">
        <f t="shared" si="751"/>
        <v>-</v>
      </c>
      <c r="AZ1052" s="9" t="str">
        <f t="shared" si="751"/>
        <v>-</v>
      </c>
      <c r="BA1052" s="9" t="str">
        <f t="shared" si="751"/>
        <v>-</v>
      </c>
      <c r="BB1052" s="9" t="str">
        <f t="shared" si="751"/>
        <v>-</v>
      </c>
      <c r="BC1052" s="9">
        <f t="shared" si="751"/>
        <v>5</v>
      </c>
      <c r="BD1052" s="9" t="str">
        <f t="shared" si="751"/>
        <v>-</v>
      </c>
      <c r="BE1052" s="9">
        <f t="shared" si="751"/>
        <v>6</v>
      </c>
      <c r="BF1052" s="9" t="str">
        <f t="shared" si="751"/>
        <v>-</v>
      </c>
      <c r="BG1052" s="9" t="str">
        <f t="shared" si="751"/>
        <v>-</v>
      </c>
      <c r="BH1052" s="9">
        <f t="shared" si="751"/>
        <v>12</v>
      </c>
      <c r="BI1052" s="9">
        <f t="shared" si="751"/>
        <v>11</v>
      </c>
      <c r="BJ1052" s="37">
        <f t="shared" si="730"/>
        <v>16</v>
      </c>
      <c r="BK1052" s="34">
        <f t="shared" si="731"/>
        <v>7.062501600083821</v>
      </c>
      <c r="BL1052" s="9">
        <f t="shared" si="737"/>
        <v>41</v>
      </c>
      <c r="BN1052" s="38">
        <f t="shared" si="747"/>
        <v>71</v>
      </c>
      <c r="BO1052" s="34">
        <f t="shared" si="732"/>
        <v>7.062501600083821</v>
      </c>
      <c r="BP1052" s="37">
        <f t="shared" si="738"/>
        <v>35</v>
      </c>
      <c r="BQ1052" s="37">
        <f t="shared" si="733"/>
        <v>16</v>
      </c>
      <c r="BR1052" s="36">
        <f t="shared" si="739"/>
        <v>36</v>
      </c>
      <c r="BS1052" s="36">
        <f t="shared" si="739"/>
        <v>1</v>
      </c>
      <c r="BT1052" s="121">
        <f t="shared" si="734"/>
        <v>11.929166666666667</v>
      </c>
      <c r="BU1052">
        <f t="shared" si="740"/>
        <v>71</v>
      </c>
      <c r="BV1052" s="25">
        <f t="shared" si="741"/>
        <v>36</v>
      </c>
      <c r="BW1052" s="25" t="str">
        <f t="shared" si="742"/>
        <v>-</v>
      </c>
      <c r="BX1052" s="25" t="str">
        <f t="shared" si="743"/>
        <v>-</v>
      </c>
      <c r="BY1052" s="46">
        <f t="shared" si="744"/>
        <v>7.062501600083821</v>
      </c>
    </row>
    <row r="1053" spans="1:77">
      <c r="A1053" s="38">
        <f t="shared" si="745"/>
        <v>72</v>
      </c>
      <c r="B1053" s="36">
        <f t="shared" si="735"/>
        <v>36</v>
      </c>
      <c r="C1053" s="36">
        <f t="shared" si="735"/>
        <v>2</v>
      </c>
      <c r="D1053" s="9">
        <f t="shared" ref="D1053:BI1059" si="752">IF(D$979="ДА",D661,"-")</f>
        <v>8</v>
      </c>
      <c r="E1053" s="9" t="str">
        <f t="shared" si="752"/>
        <v>-</v>
      </c>
      <c r="F1053" s="9" t="str">
        <f t="shared" si="752"/>
        <v>-</v>
      </c>
      <c r="G1053" s="9" t="str">
        <f t="shared" si="752"/>
        <v>-</v>
      </c>
      <c r="H1053" s="9" t="str">
        <f t="shared" si="752"/>
        <v>-</v>
      </c>
      <c r="I1053" s="9" t="str">
        <f t="shared" si="752"/>
        <v>-</v>
      </c>
      <c r="J1053" s="9">
        <f t="shared" si="752"/>
        <v>12</v>
      </c>
      <c r="K1053" s="9" t="str">
        <f t="shared" si="752"/>
        <v>-</v>
      </c>
      <c r="L1053" s="9" t="str">
        <f t="shared" si="752"/>
        <v>-</v>
      </c>
      <c r="M1053" s="9" t="str">
        <f t="shared" si="752"/>
        <v>-</v>
      </c>
      <c r="N1053" s="9" t="str">
        <f t="shared" si="752"/>
        <v>-</v>
      </c>
      <c r="O1053" s="9" t="str">
        <f t="shared" si="752"/>
        <v>-</v>
      </c>
      <c r="P1053" s="9" t="str">
        <f t="shared" si="752"/>
        <v>-</v>
      </c>
      <c r="Q1053" s="9">
        <f t="shared" si="752"/>
        <v>12</v>
      </c>
      <c r="R1053" s="9" t="str">
        <f t="shared" si="752"/>
        <v>-</v>
      </c>
      <c r="S1053" s="9" t="str">
        <f t="shared" si="752"/>
        <v>-</v>
      </c>
      <c r="T1053" s="9">
        <f t="shared" si="752"/>
        <v>5</v>
      </c>
      <c r="U1053" s="9" t="str">
        <f t="shared" si="752"/>
        <v>-</v>
      </c>
      <c r="V1053" s="9" t="str">
        <f t="shared" si="752"/>
        <v>-</v>
      </c>
      <c r="W1053" s="9" t="str">
        <f t="shared" si="752"/>
        <v>-</v>
      </c>
      <c r="X1053" s="9" t="str">
        <f t="shared" si="752"/>
        <v>-</v>
      </c>
      <c r="Y1053" s="9" t="str">
        <f t="shared" si="752"/>
        <v>-</v>
      </c>
      <c r="Z1053" s="9">
        <f t="shared" si="752"/>
        <v>8</v>
      </c>
      <c r="AA1053" s="9" t="str">
        <f t="shared" si="752"/>
        <v>-</v>
      </c>
      <c r="AB1053" s="9">
        <f t="shared" si="752"/>
        <v>8</v>
      </c>
      <c r="AC1053" s="9" t="str">
        <f t="shared" si="752"/>
        <v>-</v>
      </c>
      <c r="AD1053" s="9" t="str">
        <f t="shared" si="752"/>
        <v>-</v>
      </c>
      <c r="AE1053" s="9" t="str">
        <f t="shared" si="752"/>
        <v>-</v>
      </c>
      <c r="AF1053" s="9" t="str">
        <f t="shared" si="752"/>
        <v>-</v>
      </c>
      <c r="AG1053" s="9">
        <f t="shared" si="752"/>
        <v>6</v>
      </c>
      <c r="AH1053" s="9" t="str">
        <f t="shared" si="752"/>
        <v>-</v>
      </c>
      <c r="AI1053" s="9">
        <f t="shared" ref="AI1053:BA1053" si="753">IF(AI$979="ДА",AI661,"-")</f>
        <v>12</v>
      </c>
      <c r="AJ1053" s="9">
        <f t="shared" si="753"/>
        <v>5</v>
      </c>
      <c r="AK1053" s="9" t="str">
        <f t="shared" si="753"/>
        <v>-</v>
      </c>
      <c r="AL1053" s="9">
        <f t="shared" si="753"/>
        <v>4</v>
      </c>
      <c r="AM1053" s="9">
        <f t="shared" si="753"/>
        <v>3</v>
      </c>
      <c r="AN1053" s="9">
        <f t="shared" si="753"/>
        <v>5</v>
      </c>
      <c r="AO1053" s="9" t="str">
        <f t="shared" si="753"/>
        <v>-</v>
      </c>
      <c r="AP1053" s="9">
        <f t="shared" si="753"/>
        <v>4</v>
      </c>
      <c r="AQ1053" s="9" t="str">
        <f t="shared" si="753"/>
        <v>-</v>
      </c>
      <c r="AR1053" s="9" t="str">
        <f t="shared" si="753"/>
        <v>-</v>
      </c>
      <c r="AS1053" s="9" t="str">
        <f t="shared" si="753"/>
        <v>-</v>
      </c>
      <c r="AT1053" s="9" t="str">
        <f t="shared" si="753"/>
        <v>-</v>
      </c>
      <c r="AU1053" s="9" t="str">
        <f t="shared" si="753"/>
        <v>-</v>
      </c>
      <c r="AV1053" s="9" t="str">
        <f t="shared" si="753"/>
        <v>-</v>
      </c>
      <c r="AW1053" s="9">
        <f t="shared" si="753"/>
        <v>4</v>
      </c>
      <c r="AX1053" s="9" t="str">
        <f t="shared" si="753"/>
        <v>-</v>
      </c>
      <c r="AY1053" s="9" t="str">
        <f t="shared" si="753"/>
        <v>-</v>
      </c>
      <c r="AZ1053" s="9" t="str">
        <f t="shared" si="753"/>
        <v>-</v>
      </c>
      <c r="BA1053" s="9" t="str">
        <f t="shared" si="753"/>
        <v>-</v>
      </c>
      <c r="BB1053" s="9" t="str">
        <f t="shared" si="752"/>
        <v>-</v>
      </c>
      <c r="BC1053" s="9">
        <f t="shared" si="752"/>
        <v>7</v>
      </c>
      <c r="BD1053" s="9" t="str">
        <f t="shared" si="752"/>
        <v>-</v>
      </c>
      <c r="BE1053" s="9">
        <f t="shared" si="752"/>
        <v>6</v>
      </c>
      <c r="BF1053" s="9" t="str">
        <f t="shared" si="752"/>
        <v>-</v>
      </c>
      <c r="BG1053" s="9" t="str">
        <f t="shared" si="752"/>
        <v>-</v>
      </c>
      <c r="BH1053" s="9">
        <f t="shared" si="752"/>
        <v>12</v>
      </c>
      <c r="BI1053" s="9">
        <f t="shared" si="752"/>
        <v>12</v>
      </c>
      <c r="BJ1053" s="37">
        <f t="shared" si="730"/>
        <v>18</v>
      </c>
      <c r="BK1053" s="34">
        <f t="shared" si="731"/>
        <v>7.3888906889821442</v>
      </c>
      <c r="BL1053" s="9">
        <f t="shared" si="737"/>
        <v>28</v>
      </c>
      <c r="BN1053" s="38">
        <f t="shared" si="747"/>
        <v>72</v>
      </c>
      <c r="BO1053" s="34">
        <f t="shared" si="732"/>
        <v>7.3888906889821442</v>
      </c>
      <c r="BP1053" s="37">
        <f t="shared" si="738"/>
        <v>37</v>
      </c>
      <c r="BQ1053" s="37">
        <f t="shared" si="733"/>
        <v>18</v>
      </c>
      <c r="BR1053" s="36">
        <f t="shared" si="739"/>
        <v>36</v>
      </c>
      <c r="BS1053" s="36">
        <f t="shared" si="739"/>
        <v>2</v>
      </c>
      <c r="BT1053" s="121">
        <f t="shared" si="734"/>
        <v>10.722222222222225</v>
      </c>
      <c r="BU1053">
        <f t="shared" si="740"/>
        <v>72</v>
      </c>
      <c r="BV1053" s="25" t="str">
        <f t="shared" si="741"/>
        <v>-</v>
      </c>
      <c r="BW1053" s="25">
        <f t="shared" si="742"/>
        <v>36</v>
      </c>
      <c r="BX1053" s="25" t="str">
        <f t="shared" si="743"/>
        <v>-</v>
      </c>
      <c r="BY1053" s="46">
        <f t="shared" si="744"/>
        <v>7.3888906889821442</v>
      </c>
    </row>
    <row r="1054" spans="1:77">
      <c r="A1054" s="38">
        <f t="shared" si="745"/>
        <v>73</v>
      </c>
      <c r="B1054" s="36">
        <f t="shared" si="735"/>
        <v>36</v>
      </c>
      <c r="C1054" s="36">
        <f t="shared" si="735"/>
        <v>3</v>
      </c>
      <c r="D1054" s="9">
        <f t="shared" si="752"/>
        <v>10</v>
      </c>
      <c r="E1054" s="9" t="str">
        <f t="shared" si="752"/>
        <v>-</v>
      </c>
      <c r="F1054" s="9" t="str">
        <f t="shared" si="752"/>
        <v>-</v>
      </c>
      <c r="G1054" s="9" t="str">
        <f t="shared" si="752"/>
        <v>-</v>
      </c>
      <c r="H1054" s="9" t="str">
        <f t="shared" si="752"/>
        <v>-</v>
      </c>
      <c r="I1054" s="9" t="str">
        <f t="shared" si="752"/>
        <v>-</v>
      </c>
      <c r="J1054" s="9">
        <f t="shared" si="752"/>
        <v>12</v>
      </c>
      <c r="K1054" s="9" t="str">
        <f t="shared" si="752"/>
        <v>-</v>
      </c>
      <c r="L1054" s="9" t="str">
        <f t="shared" si="752"/>
        <v>-</v>
      </c>
      <c r="M1054" s="9" t="str">
        <f t="shared" si="752"/>
        <v>-</v>
      </c>
      <c r="N1054" s="9" t="str">
        <f t="shared" si="752"/>
        <v>-</v>
      </c>
      <c r="O1054" s="9" t="str">
        <f t="shared" si="752"/>
        <v>-</v>
      </c>
      <c r="P1054" s="9" t="str">
        <f t="shared" si="752"/>
        <v>-</v>
      </c>
      <c r="Q1054" s="9">
        <f t="shared" si="752"/>
        <v>12</v>
      </c>
      <c r="R1054" s="9" t="str">
        <f t="shared" si="752"/>
        <v>-</v>
      </c>
      <c r="S1054" s="9" t="str">
        <f t="shared" si="752"/>
        <v>-</v>
      </c>
      <c r="T1054" s="9">
        <f t="shared" si="752"/>
        <v>4</v>
      </c>
      <c r="U1054" s="9" t="str">
        <f t="shared" si="752"/>
        <v>-</v>
      </c>
      <c r="V1054" s="9" t="str">
        <f t="shared" si="752"/>
        <v>-</v>
      </c>
      <c r="W1054" s="9" t="str">
        <f t="shared" si="752"/>
        <v>-</v>
      </c>
      <c r="X1054" s="9" t="str">
        <f t="shared" si="752"/>
        <v>-</v>
      </c>
      <c r="Y1054" s="9" t="str">
        <f t="shared" si="752"/>
        <v>-</v>
      </c>
      <c r="Z1054" s="9">
        <f t="shared" si="752"/>
        <v>8</v>
      </c>
      <c r="AA1054" s="9" t="str">
        <f t="shared" si="752"/>
        <v>-</v>
      </c>
      <c r="AB1054" s="9" t="str">
        <f t="shared" si="752"/>
        <v>-</v>
      </c>
      <c r="AC1054" s="9" t="str">
        <f t="shared" si="752"/>
        <v>-</v>
      </c>
      <c r="AD1054" s="9" t="str">
        <f t="shared" si="752"/>
        <v>-</v>
      </c>
      <c r="AE1054" s="9" t="str">
        <f t="shared" si="752"/>
        <v>-</v>
      </c>
      <c r="AF1054" s="9" t="str">
        <f t="shared" si="752"/>
        <v>-</v>
      </c>
      <c r="AG1054" s="9">
        <f t="shared" si="752"/>
        <v>4</v>
      </c>
      <c r="AH1054" s="9" t="str">
        <f t="shared" si="752"/>
        <v>-</v>
      </c>
      <c r="AI1054" s="9">
        <f t="shared" ref="AI1054:BA1054" si="754">IF(AI$979="ДА",AI662,"-")</f>
        <v>12</v>
      </c>
      <c r="AJ1054" s="9">
        <f t="shared" si="754"/>
        <v>3</v>
      </c>
      <c r="AK1054" s="9" t="str">
        <f t="shared" si="754"/>
        <v>-</v>
      </c>
      <c r="AL1054" s="9" t="str">
        <f t="shared" si="754"/>
        <v>-</v>
      </c>
      <c r="AM1054" s="9">
        <f t="shared" si="754"/>
        <v>6</v>
      </c>
      <c r="AN1054" s="9">
        <f t="shared" si="754"/>
        <v>2</v>
      </c>
      <c r="AO1054" s="9" t="str">
        <f t="shared" si="754"/>
        <v>-</v>
      </c>
      <c r="AP1054" s="9">
        <f t="shared" si="754"/>
        <v>3</v>
      </c>
      <c r="AQ1054" s="9" t="str">
        <f t="shared" si="754"/>
        <v>-</v>
      </c>
      <c r="AR1054" s="9" t="str">
        <f t="shared" si="754"/>
        <v>-</v>
      </c>
      <c r="AS1054" s="9" t="str">
        <f t="shared" si="754"/>
        <v>-</v>
      </c>
      <c r="AT1054" s="9" t="str">
        <f t="shared" si="754"/>
        <v>-</v>
      </c>
      <c r="AU1054" s="9" t="str">
        <f t="shared" si="754"/>
        <v>-</v>
      </c>
      <c r="AV1054" s="9" t="str">
        <f t="shared" si="754"/>
        <v>-</v>
      </c>
      <c r="AW1054" s="9">
        <f t="shared" si="754"/>
        <v>4</v>
      </c>
      <c r="AX1054" s="9" t="str">
        <f t="shared" si="754"/>
        <v>-</v>
      </c>
      <c r="AY1054" s="9" t="str">
        <f t="shared" si="754"/>
        <v>-</v>
      </c>
      <c r="AZ1054" s="9" t="str">
        <f t="shared" si="754"/>
        <v>-</v>
      </c>
      <c r="BA1054" s="9" t="str">
        <f t="shared" si="754"/>
        <v>-</v>
      </c>
      <c r="BB1054" s="9" t="str">
        <f t="shared" si="752"/>
        <v>-</v>
      </c>
      <c r="BC1054" s="9">
        <f t="shared" si="752"/>
        <v>5</v>
      </c>
      <c r="BD1054" s="9" t="str">
        <f t="shared" si="752"/>
        <v>-</v>
      </c>
      <c r="BE1054" s="9">
        <f t="shared" si="752"/>
        <v>6</v>
      </c>
      <c r="BF1054" s="9" t="str">
        <f t="shared" si="752"/>
        <v>-</v>
      </c>
      <c r="BG1054" s="9" t="str">
        <f t="shared" si="752"/>
        <v>-</v>
      </c>
      <c r="BH1054" s="9">
        <f t="shared" si="752"/>
        <v>12</v>
      </c>
      <c r="BI1054" s="9">
        <f t="shared" si="752"/>
        <v>12</v>
      </c>
      <c r="BJ1054" s="37">
        <f t="shared" si="730"/>
        <v>16</v>
      </c>
      <c r="BK1054" s="34">
        <f t="shared" si="731"/>
        <v>7.1875016000668293</v>
      </c>
      <c r="BL1054" s="9">
        <f t="shared" si="737"/>
        <v>36</v>
      </c>
      <c r="BN1054" s="38">
        <f t="shared" si="747"/>
        <v>73</v>
      </c>
      <c r="BO1054" s="34">
        <f t="shared" si="732"/>
        <v>7.1875016000668293</v>
      </c>
      <c r="BP1054" s="37">
        <f t="shared" si="738"/>
        <v>33</v>
      </c>
      <c r="BQ1054" s="37">
        <f t="shared" si="733"/>
        <v>16</v>
      </c>
      <c r="BR1054" s="36">
        <f t="shared" si="739"/>
        <v>36</v>
      </c>
      <c r="BS1054" s="36">
        <f t="shared" si="739"/>
        <v>3</v>
      </c>
      <c r="BT1054" s="121">
        <f t="shared" si="734"/>
        <v>14.9625</v>
      </c>
      <c r="BU1054">
        <f t="shared" si="740"/>
        <v>73</v>
      </c>
      <c r="BV1054" s="25" t="str">
        <f t="shared" si="741"/>
        <v>-</v>
      </c>
      <c r="BW1054" s="25" t="str">
        <f t="shared" si="742"/>
        <v>-</v>
      </c>
      <c r="BX1054" s="25">
        <f t="shared" si="743"/>
        <v>36</v>
      </c>
      <c r="BY1054" s="46">
        <f t="shared" si="744"/>
        <v>7.1875016000668293</v>
      </c>
    </row>
    <row r="1055" spans="1:77">
      <c r="A1055" s="38">
        <f t="shared" si="745"/>
        <v>74</v>
      </c>
      <c r="B1055" s="36">
        <f t="shared" si="735"/>
        <v>37</v>
      </c>
      <c r="C1055" s="36">
        <f t="shared" si="735"/>
        <v>1</v>
      </c>
      <c r="D1055" s="9">
        <f t="shared" si="752"/>
        <v>4</v>
      </c>
      <c r="E1055" s="9" t="str">
        <f t="shared" si="752"/>
        <v>-</v>
      </c>
      <c r="F1055" s="9" t="str">
        <f t="shared" si="752"/>
        <v>-</v>
      </c>
      <c r="G1055" s="9" t="str">
        <f t="shared" si="752"/>
        <v>-</v>
      </c>
      <c r="H1055" s="9" t="str">
        <f t="shared" si="752"/>
        <v>-</v>
      </c>
      <c r="I1055" s="9" t="str">
        <f t="shared" si="752"/>
        <v>-</v>
      </c>
      <c r="J1055" s="9">
        <f t="shared" si="752"/>
        <v>7</v>
      </c>
      <c r="K1055" s="9" t="str">
        <f t="shared" si="752"/>
        <v>-</v>
      </c>
      <c r="L1055" s="9" t="str">
        <f t="shared" si="752"/>
        <v>-</v>
      </c>
      <c r="M1055" s="9" t="str">
        <f t="shared" si="752"/>
        <v>-</v>
      </c>
      <c r="N1055" s="9" t="str">
        <f t="shared" si="752"/>
        <v>-</v>
      </c>
      <c r="O1055" s="9" t="str">
        <f t="shared" si="752"/>
        <v>-</v>
      </c>
      <c r="P1055" s="9" t="str">
        <f t="shared" si="752"/>
        <v>-</v>
      </c>
      <c r="Q1055" s="9">
        <f t="shared" si="752"/>
        <v>6</v>
      </c>
      <c r="R1055" s="9" t="str">
        <f t="shared" si="752"/>
        <v>-</v>
      </c>
      <c r="S1055" s="9" t="str">
        <f t="shared" si="752"/>
        <v>-</v>
      </c>
      <c r="T1055" s="9">
        <f t="shared" si="752"/>
        <v>4</v>
      </c>
      <c r="U1055" s="9" t="str">
        <f t="shared" si="752"/>
        <v>-</v>
      </c>
      <c r="V1055" s="9" t="str">
        <f t="shared" si="752"/>
        <v>-</v>
      </c>
      <c r="W1055" s="9" t="str">
        <f t="shared" si="752"/>
        <v>-</v>
      </c>
      <c r="X1055" s="9" t="str">
        <f t="shared" si="752"/>
        <v>-</v>
      </c>
      <c r="Y1055" s="9" t="str">
        <f t="shared" si="752"/>
        <v>-</v>
      </c>
      <c r="Z1055" s="9">
        <f t="shared" si="752"/>
        <v>5</v>
      </c>
      <c r="AA1055" s="9" t="str">
        <f t="shared" si="752"/>
        <v>-</v>
      </c>
      <c r="AB1055" s="9">
        <f t="shared" si="752"/>
        <v>9</v>
      </c>
      <c r="AC1055" s="9" t="str">
        <f t="shared" si="752"/>
        <v>-</v>
      </c>
      <c r="AD1055" s="9" t="str">
        <f t="shared" si="752"/>
        <v>-</v>
      </c>
      <c r="AE1055" s="9" t="str">
        <f t="shared" si="752"/>
        <v>-</v>
      </c>
      <c r="AF1055" s="9" t="str">
        <f t="shared" si="752"/>
        <v>-</v>
      </c>
      <c r="AG1055" s="9">
        <f t="shared" si="752"/>
        <v>4</v>
      </c>
      <c r="AH1055" s="9" t="str">
        <f t="shared" si="752"/>
        <v>-</v>
      </c>
      <c r="AI1055" s="9">
        <f t="shared" ref="AI1055:BA1055" si="755">IF(AI$979="ДА",AI663,"-")</f>
        <v>7</v>
      </c>
      <c r="AJ1055" s="9">
        <f t="shared" si="755"/>
        <v>7</v>
      </c>
      <c r="AK1055" s="9" t="str">
        <f t="shared" si="755"/>
        <v>-</v>
      </c>
      <c r="AL1055" s="9">
        <f t="shared" si="755"/>
        <v>5</v>
      </c>
      <c r="AM1055" s="9">
        <f t="shared" si="755"/>
        <v>7</v>
      </c>
      <c r="AN1055" s="9">
        <f t="shared" si="755"/>
        <v>4</v>
      </c>
      <c r="AO1055" s="9" t="str">
        <f t="shared" si="755"/>
        <v>-</v>
      </c>
      <c r="AP1055" s="9">
        <f t="shared" si="755"/>
        <v>9</v>
      </c>
      <c r="AQ1055" s="9" t="str">
        <f t="shared" si="755"/>
        <v>-</v>
      </c>
      <c r="AR1055" s="9" t="str">
        <f t="shared" si="755"/>
        <v>-</v>
      </c>
      <c r="AS1055" s="9" t="str">
        <f t="shared" si="755"/>
        <v>-</v>
      </c>
      <c r="AT1055" s="9" t="str">
        <f t="shared" si="755"/>
        <v>-</v>
      </c>
      <c r="AU1055" s="9" t="str">
        <f t="shared" si="755"/>
        <v>-</v>
      </c>
      <c r="AV1055" s="9" t="str">
        <f t="shared" si="755"/>
        <v>-</v>
      </c>
      <c r="AW1055" s="9" t="str">
        <f t="shared" si="755"/>
        <v>-</v>
      </c>
      <c r="AX1055" s="9" t="str">
        <f t="shared" si="755"/>
        <v>-</v>
      </c>
      <c r="AY1055" s="9" t="str">
        <f t="shared" si="755"/>
        <v>-</v>
      </c>
      <c r="AZ1055" s="9" t="str">
        <f t="shared" si="755"/>
        <v>-</v>
      </c>
      <c r="BA1055" s="9" t="str">
        <f t="shared" si="755"/>
        <v>-</v>
      </c>
      <c r="BB1055" s="9" t="str">
        <f t="shared" si="752"/>
        <v>-</v>
      </c>
      <c r="BC1055" s="9">
        <f t="shared" si="752"/>
        <v>6</v>
      </c>
      <c r="BD1055" s="9" t="str">
        <f t="shared" si="752"/>
        <v>-</v>
      </c>
      <c r="BE1055" s="9">
        <f t="shared" si="752"/>
        <v>7</v>
      </c>
      <c r="BF1055" s="9">
        <f t="shared" si="752"/>
        <v>9</v>
      </c>
      <c r="BG1055" s="9" t="str">
        <f t="shared" si="752"/>
        <v>-</v>
      </c>
      <c r="BH1055" s="9" t="str">
        <f t="shared" si="752"/>
        <v>-</v>
      </c>
      <c r="BI1055" s="9" t="str">
        <f t="shared" si="752"/>
        <v>-</v>
      </c>
      <c r="BJ1055" s="37">
        <f t="shared" si="730"/>
        <v>16</v>
      </c>
      <c r="BK1055" s="34">
        <f t="shared" si="731"/>
        <v>6.250001600306029</v>
      </c>
      <c r="BL1055" s="9">
        <f t="shared" si="737"/>
        <v>75</v>
      </c>
      <c r="BN1055" s="38">
        <f t="shared" si="747"/>
        <v>74</v>
      </c>
      <c r="BO1055" s="34">
        <f t="shared" si="732"/>
        <v>6.250001600306029</v>
      </c>
      <c r="BP1055" s="37">
        <f t="shared" si="738"/>
        <v>19</v>
      </c>
      <c r="BQ1055" s="37">
        <f t="shared" si="733"/>
        <v>16</v>
      </c>
      <c r="BR1055" s="36">
        <f t="shared" si="739"/>
        <v>37</v>
      </c>
      <c r="BS1055" s="36">
        <f t="shared" si="739"/>
        <v>1</v>
      </c>
      <c r="BT1055" s="121">
        <f t="shared" si="734"/>
        <v>3.2666666666666666</v>
      </c>
      <c r="BU1055">
        <f t="shared" si="740"/>
        <v>74</v>
      </c>
      <c r="BV1055" s="25">
        <f t="shared" si="741"/>
        <v>37</v>
      </c>
      <c r="BW1055" s="25" t="str">
        <f t="shared" si="742"/>
        <v>-</v>
      </c>
      <c r="BX1055" s="25" t="str">
        <f t="shared" si="743"/>
        <v>-</v>
      </c>
      <c r="BY1055" s="46">
        <f t="shared" si="744"/>
        <v>6.250001600306029</v>
      </c>
    </row>
    <row r="1056" spans="1:77">
      <c r="A1056" s="38">
        <f t="shared" si="745"/>
        <v>75</v>
      </c>
      <c r="B1056" s="36">
        <f t="shared" si="735"/>
        <v>37</v>
      </c>
      <c r="C1056" s="36">
        <f t="shared" si="735"/>
        <v>2</v>
      </c>
      <c r="D1056" s="9">
        <f t="shared" si="752"/>
        <v>5</v>
      </c>
      <c r="E1056" s="9" t="str">
        <f t="shared" si="752"/>
        <v>-</v>
      </c>
      <c r="F1056" s="9" t="str">
        <f t="shared" si="752"/>
        <v>-</v>
      </c>
      <c r="G1056" s="9" t="str">
        <f t="shared" si="752"/>
        <v>-</v>
      </c>
      <c r="H1056" s="9" t="str">
        <f t="shared" si="752"/>
        <v>-</v>
      </c>
      <c r="I1056" s="9" t="str">
        <f t="shared" si="752"/>
        <v>-</v>
      </c>
      <c r="J1056" s="9">
        <f t="shared" si="752"/>
        <v>7</v>
      </c>
      <c r="K1056" s="9" t="str">
        <f t="shared" si="752"/>
        <v>-</v>
      </c>
      <c r="L1056" s="9" t="str">
        <f t="shared" si="752"/>
        <v>-</v>
      </c>
      <c r="M1056" s="9" t="str">
        <f t="shared" si="752"/>
        <v>-</v>
      </c>
      <c r="N1056" s="9" t="str">
        <f t="shared" si="752"/>
        <v>-</v>
      </c>
      <c r="O1056" s="9" t="str">
        <f t="shared" si="752"/>
        <v>-</v>
      </c>
      <c r="P1056" s="9" t="str">
        <f t="shared" si="752"/>
        <v>-</v>
      </c>
      <c r="Q1056" s="9">
        <f t="shared" si="752"/>
        <v>7</v>
      </c>
      <c r="R1056" s="9" t="str">
        <f t="shared" si="752"/>
        <v>-</v>
      </c>
      <c r="S1056" s="9" t="str">
        <f t="shared" si="752"/>
        <v>-</v>
      </c>
      <c r="T1056" s="9">
        <f t="shared" si="752"/>
        <v>4</v>
      </c>
      <c r="U1056" s="9" t="str">
        <f t="shared" si="752"/>
        <v>-</v>
      </c>
      <c r="V1056" s="9" t="str">
        <f t="shared" si="752"/>
        <v>-</v>
      </c>
      <c r="W1056" s="9" t="str">
        <f t="shared" si="752"/>
        <v>-</v>
      </c>
      <c r="X1056" s="9" t="str">
        <f t="shared" si="752"/>
        <v>-</v>
      </c>
      <c r="Y1056" s="9" t="str">
        <f t="shared" si="752"/>
        <v>-</v>
      </c>
      <c r="Z1056" s="9">
        <f t="shared" si="752"/>
        <v>8</v>
      </c>
      <c r="AA1056" s="9" t="str">
        <f t="shared" si="752"/>
        <v>-</v>
      </c>
      <c r="AB1056" s="9" t="str">
        <f t="shared" si="752"/>
        <v>-</v>
      </c>
      <c r="AC1056" s="9" t="str">
        <f t="shared" si="752"/>
        <v>-</v>
      </c>
      <c r="AD1056" s="9" t="str">
        <f t="shared" si="752"/>
        <v>-</v>
      </c>
      <c r="AE1056" s="9" t="str">
        <f t="shared" si="752"/>
        <v>-</v>
      </c>
      <c r="AF1056" s="9" t="str">
        <f t="shared" si="752"/>
        <v>-</v>
      </c>
      <c r="AG1056" s="9">
        <f t="shared" si="752"/>
        <v>4</v>
      </c>
      <c r="AH1056" s="9" t="str">
        <f t="shared" si="752"/>
        <v>-</v>
      </c>
      <c r="AI1056" s="9">
        <f t="shared" ref="AI1056:BA1056" si="756">IF(AI$979="ДА",AI664,"-")</f>
        <v>4</v>
      </c>
      <c r="AJ1056" s="9">
        <f t="shared" si="756"/>
        <v>4</v>
      </c>
      <c r="AK1056" s="9" t="str">
        <f t="shared" si="756"/>
        <v>-</v>
      </c>
      <c r="AL1056" s="9">
        <f t="shared" si="756"/>
        <v>4</v>
      </c>
      <c r="AM1056" s="9">
        <f t="shared" si="756"/>
        <v>6</v>
      </c>
      <c r="AN1056" s="9">
        <f t="shared" si="756"/>
        <v>6</v>
      </c>
      <c r="AO1056" s="9" t="str">
        <f t="shared" si="756"/>
        <v>-</v>
      </c>
      <c r="AP1056" s="9">
        <f t="shared" si="756"/>
        <v>4</v>
      </c>
      <c r="AQ1056" s="9" t="str">
        <f t="shared" si="756"/>
        <v>-</v>
      </c>
      <c r="AR1056" s="9" t="str">
        <f t="shared" si="756"/>
        <v>-</v>
      </c>
      <c r="AS1056" s="9" t="str">
        <f t="shared" si="756"/>
        <v>-</v>
      </c>
      <c r="AT1056" s="9" t="str">
        <f t="shared" si="756"/>
        <v>-</v>
      </c>
      <c r="AU1056" s="9" t="str">
        <f t="shared" si="756"/>
        <v>-</v>
      </c>
      <c r="AV1056" s="9" t="str">
        <f t="shared" si="756"/>
        <v>-</v>
      </c>
      <c r="AW1056" s="9" t="str">
        <f t="shared" si="756"/>
        <v>-</v>
      </c>
      <c r="AX1056" s="9" t="str">
        <f t="shared" si="756"/>
        <v>-</v>
      </c>
      <c r="AY1056" s="9" t="str">
        <f t="shared" si="756"/>
        <v>-</v>
      </c>
      <c r="AZ1056" s="9" t="str">
        <f t="shared" si="756"/>
        <v>-</v>
      </c>
      <c r="BA1056" s="9" t="str">
        <f t="shared" si="756"/>
        <v>-</v>
      </c>
      <c r="BB1056" s="9" t="str">
        <f t="shared" si="752"/>
        <v>-</v>
      </c>
      <c r="BC1056" s="9">
        <f t="shared" si="752"/>
        <v>6</v>
      </c>
      <c r="BD1056" s="9" t="str">
        <f t="shared" si="752"/>
        <v>-</v>
      </c>
      <c r="BE1056" s="9">
        <f t="shared" si="752"/>
        <v>6</v>
      </c>
      <c r="BF1056" s="9" t="str">
        <f t="shared" si="752"/>
        <v>-</v>
      </c>
      <c r="BG1056" s="9" t="str">
        <f t="shared" si="752"/>
        <v>-</v>
      </c>
      <c r="BH1056" s="9" t="str">
        <f t="shared" si="752"/>
        <v>-</v>
      </c>
      <c r="BI1056" s="9">
        <f t="shared" si="752"/>
        <v>9</v>
      </c>
      <c r="BJ1056" s="37">
        <f t="shared" si="730"/>
        <v>15</v>
      </c>
      <c r="BK1056" s="34">
        <f t="shared" si="731"/>
        <v>5.6000015003722012</v>
      </c>
      <c r="BL1056" s="9">
        <f t="shared" si="737"/>
        <v>101</v>
      </c>
      <c r="BN1056" s="38">
        <f t="shared" si="747"/>
        <v>75</v>
      </c>
      <c r="BO1056" s="34">
        <f t="shared" si="732"/>
        <v>5.6000015003722012</v>
      </c>
      <c r="BP1056" s="37">
        <f t="shared" si="738"/>
        <v>18</v>
      </c>
      <c r="BQ1056" s="37">
        <f t="shared" si="733"/>
        <v>15</v>
      </c>
      <c r="BR1056" s="36">
        <f t="shared" si="739"/>
        <v>37</v>
      </c>
      <c r="BS1056" s="36">
        <f t="shared" si="739"/>
        <v>2</v>
      </c>
      <c r="BT1056" s="121">
        <f t="shared" si="734"/>
        <v>2.6857142857142873</v>
      </c>
      <c r="BU1056">
        <f t="shared" si="740"/>
        <v>75</v>
      </c>
      <c r="BV1056" s="25" t="str">
        <f t="shared" si="741"/>
        <v>-</v>
      </c>
      <c r="BW1056" s="25">
        <f t="shared" si="742"/>
        <v>37</v>
      </c>
      <c r="BX1056" s="25" t="str">
        <f t="shared" si="743"/>
        <v>-</v>
      </c>
      <c r="BY1056" s="46">
        <f t="shared" si="744"/>
        <v>5.6000015003722012</v>
      </c>
    </row>
    <row r="1057" spans="1:77">
      <c r="A1057" s="38">
        <f t="shared" si="745"/>
        <v>76</v>
      </c>
      <c r="B1057" s="36">
        <f t="shared" si="735"/>
        <v>37</v>
      </c>
      <c r="C1057" s="36">
        <f t="shared" si="735"/>
        <v>3</v>
      </c>
      <c r="D1057" s="9">
        <f t="shared" si="752"/>
        <v>4</v>
      </c>
      <c r="E1057" s="9" t="str">
        <f t="shared" si="752"/>
        <v>-</v>
      </c>
      <c r="F1057" s="9">
        <f t="shared" si="752"/>
        <v>1</v>
      </c>
      <c r="G1057" s="9" t="str">
        <f t="shared" si="752"/>
        <v>-</v>
      </c>
      <c r="H1057" s="9" t="str">
        <f t="shared" si="752"/>
        <v>-</v>
      </c>
      <c r="I1057" s="9" t="str">
        <f t="shared" si="752"/>
        <v>-</v>
      </c>
      <c r="J1057" s="9" t="str">
        <f t="shared" si="752"/>
        <v>-</v>
      </c>
      <c r="K1057" s="9" t="str">
        <f t="shared" si="752"/>
        <v>-</v>
      </c>
      <c r="L1057" s="9" t="str">
        <f t="shared" si="752"/>
        <v>-</v>
      </c>
      <c r="M1057" s="9" t="str">
        <f t="shared" si="752"/>
        <v>-</v>
      </c>
      <c r="N1057" s="9" t="str">
        <f t="shared" si="752"/>
        <v>-</v>
      </c>
      <c r="O1057" s="9" t="str">
        <f t="shared" si="752"/>
        <v>-</v>
      </c>
      <c r="P1057" s="9" t="str">
        <f t="shared" si="752"/>
        <v>-</v>
      </c>
      <c r="Q1057" s="9">
        <f t="shared" si="752"/>
        <v>4</v>
      </c>
      <c r="R1057" s="9" t="str">
        <f t="shared" si="752"/>
        <v>-</v>
      </c>
      <c r="S1057" s="9" t="str">
        <f t="shared" si="752"/>
        <v>-</v>
      </c>
      <c r="T1057" s="9">
        <f t="shared" si="752"/>
        <v>4</v>
      </c>
      <c r="U1057" s="9" t="str">
        <f t="shared" si="752"/>
        <v>-</v>
      </c>
      <c r="V1057" s="9" t="str">
        <f t="shared" si="752"/>
        <v>-</v>
      </c>
      <c r="W1057" s="9" t="str">
        <f t="shared" si="752"/>
        <v>-</v>
      </c>
      <c r="X1057" s="9" t="str">
        <f t="shared" si="752"/>
        <v>-</v>
      </c>
      <c r="Y1057" s="9" t="str">
        <f t="shared" si="752"/>
        <v>-</v>
      </c>
      <c r="Z1057" s="9">
        <f t="shared" si="752"/>
        <v>4</v>
      </c>
      <c r="AA1057" s="9" t="str">
        <f t="shared" si="752"/>
        <v>-</v>
      </c>
      <c r="AB1057" s="9">
        <f t="shared" si="752"/>
        <v>5</v>
      </c>
      <c r="AC1057" s="9" t="str">
        <f t="shared" si="752"/>
        <v>-</v>
      </c>
      <c r="AD1057" s="9" t="str">
        <f t="shared" si="752"/>
        <v>-</v>
      </c>
      <c r="AE1057" s="9" t="str">
        <f t="shared" si="752"/>
        <v>-</v>
      </c>
      <c r="AF1057" s="9" t="str">
        <f t="shared" si="752"/>
        <v>-</v>
      </c>
      <c r="AG1057" s="9">
        <f t="shared" si="752"/>
        <v>3</v>
      </c>
      <c r="AH1057" s="9" t="str">
        <f t="shared" si="752"/>
        <v>-</v>
      </c>
      <c r="AI1057" s="9">
        <f t="shared" ref="AI1057:BA1057" si="757">IF(AI$979="ДА",AI665,"-")</f>
        <v>4</v>
      </c>
      <c r="AJ1057" s="9">
        <f t="shared" si="757"/>
        <v>1</v>
      </c>
      <c r="AK1057" s="9" t="str">
        <f t="shared" si="757"/>
        <v>-</v>
      </c>
      <c r="AL1057" s="9" t="str">
        <f t="shared" si="757"/>
        <v>-</v>
      </c>
      <c r="AM1057" s="9">
        <f t="shared" si="757"/>
        <v>5</v>
      </c>
      <c r="AN1057" s="9">
        <f t="shared" si="757"/>
        <v>3</v>
      </c>
      <c r="AO1057" s="9" t="str">
        <f t="shared" si="757"/>
        <v>-</v>
      </c>
      <c r="AP1057" s="9">
        <f t="shared" si="757"/>
        <v>5</v>
      </c>
      <c r="AQ1057" s="9" t="str">
        <f t="shared" si="757"/>
        <v>-</v>
      </c>
      <c r="AR1057" s="9" t="str">
        <f t="shared" si="757"/>
        <v>-</v>
      </c>
      <c r="AS1057" s="9" t="str">
        <f t="shared" si="757"/>
        <v>-</v>
      </c>
      <c r="AT1057" s="9" t="str">
        <f t="shared" si="757"/>
        <v>-</v>
      </c>
      <c r="AU1057" s="9" t="str">
        <f t="shared" si="757"/>
        <v>-</v>
      </c>
      <c r="AV1057" s="9" t="str">
        <f t="shared" si="757"/>
        <v>-</v>
      </c>
      <c r="AW1057" s="9" t="str">
        <f t="shared" si="757"/>
        <v>-</v>
      </c>
      <c r="AX1057" s="9" t="str">
        <f t="shared" si="757"/>
        <v>-</v>
      </c>
      <c r="AY1057" s="9" t="str">
        <f t="shared" si="757"/>
        <v>-</v>
      </c>
      <c r="AZ1057" s="9" t="str">
        <f t="shared" si="757"/>
        <v>-</v>
      </c>
      <c r="BA1057" s="9" t="str">
        <f t="shared" si="757"/>
        <v>-</v>
      </c>
      <c r="BB1057" s="9" t="str">
        <f t="shared" si="752"/>
        <v>-</v>
      </c>
      <c r="BC1057" s="9">
        <f t="shared" si="752"/>
        <v>5</v>
      </c>
      <c r="BD1057" s="9" t="str">
        <f t="shared" si="752"/>
        <v>-</v>
      </c>
      <c r="BE1057" s="9">
        <f t="shared" si="752"/>
        <v>4</v>
      </c>
      <c r="BF1057" s="9" t="str">
        <f t="shared" si="752"/>
        <v>-</v>
      </c>
      <c r="BG1057" s="9" t="str">
        <f t="shared" si="752"/>
        <v>-</v>
      </c>
      <c r="BH1057" s="9">
        <f t="shared" si="752"/>
        <v>8</v>
      </c>
      <c r="BI1057" s="9" t="str">
        <f t="shared" si="752"/>
        <v>-</v>
      </c>
      <c r="BJ1057" s="37">
        <f t="shared" si="730"/>
        <v>15</v>
      </c>
      <c r="BK1057" s="34">
        <f t="shared" si="731"/>
        <v>4.0000015003498772</v>
      </c>
      <c r="BL1057" s="9">
        <f t="shared" si="737"/>
        <v>153</v>
      </c>
      <c r="BN1057" s="38">
        <f t="shared" si="747"/>
        <v>76</v>
      </c>
      <c r="BO1057" s="34">
        <f t="shared" si="732"/>
        <v>4.0000015003498772</v>
      </c>
      <c r="BP1057" s="37">
        <f t="shared" si="738"/>
        <v>18</v>
      </c>
      <c r="BQ1057" s="37">
        <f t="shared" si="733"/>
        <v>15</v>
      </c>
      <c r="BR1057" s="36">
        <f t="shared" si="739"/>
        <v>37</v>
      </c>
      <c r="BS1057" s="36">
        <f t="shared" si="739"/>
        <v>3</v>
      </c>
      <c r="BT1057" s="121">
        <f t="shared" si="734"/>
        <v>2.8571428571428572</v>
      </c>
      <c r="BU1057">
        <f t="shared" si="740"/>
        <v>76</v>
      </c>
      <c r="BV1057" s="25" t="str">
        <f t="shared" si="741"/>
        <v>-</v>
      </c>
      <c r="BW1057" s="25" t="str">
        <f t="shared" si="742"/>
        <v>-</v>
      </c>
      <c r="BX1057" s="25">
        <f t="shared" si="743"/>
        <v>37</v>
      </c>
      <c r="BY1057" s="46">
        <f t="shared" si="744"/>
        <v>4.0000015003498772</v>
      </c>
    </row>
    <row r="1058" spans="1:77">
      <c r="A1058" s="38">
        <f t="shared" si="745"/>
        <v>77</v>
      </c>
      <c r="B1058" s="36">
        <f t="shared" si="735"/>
        <v>38</v>
      </c>
      <c r="C1058" s="36">
        <f t="shared" si="735"/>
        <v>1</v>
      </c>
      <c r="D1058" s="9">
        <f t="shared" si="752"/>
        <v>8</v>
      </c>
      <c r="E1058" s="9" t="str">
        <f t="shared" si="752"/>
        <v>-</v>
      </c>
      <c r="F1058" s="9">
        <f t="shared" si="752"/>
        <v>11</v>
      </c>
      <c r="G1058" s="9" t="str">
        <f t="shared" si="752"/>
        <v>-</v>
      </c>
      <c r="H1058" s="9" t="str">
        <f t="shared" si="752"/>
        <v>-</v>
      </c>
      <c r="I1058" s="9" t="str">
        <f t="shared" si="752"/>
        <v>-</v>
      </c>
      <c r="J1058" s="9">
        <f t="shared" si="752"/>
        <v>12</v>
      </c>
      <c r="K1058" s="9" t="str">
        <f t="shared" si="752"/>
        <v>-</v>
      </c>
      <c r="L1058" s="9" t="str">
        <f t="shared" si="752"/>
        <v>-</v>
      </c>
      <c r="M1058" s="9" t="str">
        <f t="shared" si="752"/>
        <v>-</v>
      </c>
      <c r="N1058" s="9" t="str">
        <f t="shared" si="752"/>
        <v>-</v>
      </c>
      <c r="O1058" s="9" t="str">
        <f t="shared" si="752"/>
        <v>-</v>
      </c>
      <c r="P1058" s="9" t="str">
        <f t="shared" si="752"/>
        <v>-</v>
      </c>
      <c r="Q1058" s="9">
        <f t="shared" si="752"/>
        <v>12</v>
      </c>
      <c r="R1058" s="9" t="str">
        <f t="shared" si="752"/>
        <v>-</v>
      </c>
      <c r="S1058" s="9" t="str">
        <f t="shared" si="752"/>
        <v>-</v>
      </c>
      <c r="T1058" s="9">
        <f t="shared" si="752"/>
        <v>4</v>
      </c>
      <c r="U1058" s="9" t="str">
        <f t="shared" si="752"/>
        <v>-</v>
      </c>
      <c r="V1058" s="9" t="str">
        <f t="shared" si="752"/>
        <v>-</v>
      </c>
      <c r="W1058" s="9" t="str">
        <f t="shared" si="752"/>
        <v>-</v>
      </c>
      <c r="X1058" s="9" t="str">
        <f t="shared" si="752"/>
        <v>-</v>
      </c>
      <c r="Y1058" s="9" t="str">
        <f t="shared" si="752"/>
        <v>-</v>
      </c>
      <c r="Z1058" s="9">
        <f t="shared" si="752"/>
        <v>8</v>
      </c>
      <c r="AA1058" s="9" t="str">
        <f t="shared" si="752"/>
        <v>-</v>
      </c>
      <c r="AB1058" s="9">
        <f t="shared" si="752"/>
        <v>9</v>
      </c>
      <c r="AC1058" s="9" t="str">
        <f t="shared" si="752"/>
        <v>-</v>
      </c>
      <c r="AD1058" s="9" t="str">
        <f t="shared" si="752"/>
        <v>-</v>
      </c>
      <c r="AE1058" s="9" t="str">
        <f t="shared" si="752"/>
        <v>-</v>
      </c>
      <c r="AF1058" s="9" t="str">
        <f t="shared" si="752"/>
        <v>-</v>
      </c>
      <c r="AG1058" s="9">
        <f t="shared" si="752"/>
        <v>5</v>
      </c>
      <c r="AH1058" s="9" t="str">
        <f t="shared" si="752"/>
        <v>-</v>
      </c>
      <c r="AI1058" s="9">
        <f t="shared" ref="AI1058:BA1058" si="758">IF(AI$979="ДА",AI666,"-")</f>
        <v>12</v>
      </c>
      <c r="AJ1058" s="9">
        <f t="shared" si="758"/>
        <v>8</v>
      </c>
      <c r="AK1058" s="9" t="str">
        <f t="shared" si="758"/>
        <v>-</v>
      </c>
      <c r="AL1058" s="9">
        <f t="shared" si="758"/>
        <v>4</v>
      </c>
      <c r="AM1058" s="9">
        <f t="shared" si="758"/>
        <v>7</v>
      </c>
      <c r="AN1058" s="9">
        <f t="shared" si="758"/>
        <v>4</v>
      </c>
      <c r="AO1058" s="9" t="str">
        <f t="shared" si="758"/>
        <v>-</v>
      </c>
      <c r="AP1058" s="9">
        <f t="shared" si="758"/>
        <v>4</v>
      </c>
      <c r="AQ1058" s="9" t="str">
        <f t="shared" si="758"/>
        <v>-</v>
      </c>
      <c r="AR1058" s="9" t="str">
        <f t="shared" si="758"/>
        <v>-</v>
      </c>
      <c r="AS1058" s="9" t="str">
        <f t="shared" si="758"/>
        <v>-</v>
      </c>
      <c r="AT1058" s="9" t="str">
        <f t="shared" si="758"/>
        <v>-</v>
      </c>
      <c r="AU1058" s="9" t="str">
        <f t="shared" si="758"/>
        <v>-</v>
      </c>
      <c r="AV1058" s="9" t="str">
        <f t="shared" si="758"/>
        <v>-</v>
      </c>
      <c r="AW1058" s="9">
        <f t="shared" si="758"/>
        <v>4</v>
      </c>
      <c r="AX1058" s="9" t="str">
        <f t="shared" si="758"/>
        <v>-</v>
      </c>
      <c r="AY1058" s="9" t="str">
        <f t="shared" si="758"/>
        <v>-</v>
      </c>
      <c r="AZ1058" s="9" t="str">
        <f t="shared" si="758"/>
        <v>-</v>
      </c>
      <c r="BA1058" s="9" t="str">
        <f t="shared" si="758"/>
        <v>-</v>
      </c>
      <c r="BB1058" s="9" t="str">
        <f t="shared" si="752"/>
        <v>-</v>
      </c>
      <c r="BC1058" s="9">
        <f t="shared" si="752"/>
        <v>9</v>
      </c>
      <c r="BD1058" s="9" t="str">
        <f t="shared" si="752"/>
        <v>-</v>
      </c>
      <c r="BE1058" s="9">
        <f t="shared" si="752"/>
        <v>6</v>
      </c>
      <c r="BF1058" s="9">
        <f t="shared" si="752"/>
        <v>9</v>
      </c>
      <c r="BG1058" s="9" t="str">
        <f t="shared" si="752"/>
        <v>-</v>
      </c>
      <c r="BH1058" s="9">
        <f t="shared" si="752"/>
        <v>12</v>
      </c>
      <c r="BI1058" s="9">
        <f t="shared" si="752"/>
        <v>12</v>
      </c>
      <c r="BJ1058" s="37">
        <f t="shared" si="730"/>
        <v>20</v>
      </c>
      <c r="BK1058" s="34">
        <f t="shared" si="731"/>
        <v>8.0000020001021408</v>
      </c>
      <c r="BL1058" s="9">
        <f t="shared" si="737"/>
        <v>15</v>
      </c>
      <c r="BN1058" s="38">
        <f t="shared" si="747"/>
        <v>77</v>
      </c>
      <c r="BO1058" s="34">
        <f t="shared" si="732"/>
        <v>8.0000020001021408</v>
      </c>
      <c r="BP1058" s="37">
        <f t="shared" si="738"/>
        <v>39</v>
      </c>
      <c r="BQ1058" s="37">
        <f t="shared" si="733"/>
        <v>20</v>
      </c>
      <c r="BR1058" s="36">
        <f t="shared" si="739"/>
        <v>38</v>
      </c>
      <c r="BS1058" s="36">
        <f t="shared" si="739"/>
        <v>1</v>
      </c>
      <c r="BT1058" s="121">
        <f t="shared" si="734"/>
        <v>9.7894736842105257</v>
      </c>
      <c r="BU1058">
        <f t="shared" si="740"/>
        <v>77</v>
      </c>
      <c r="BV1058" s="25">
        <f t="shared" si="741"/>
        <v>38</v>
      </c>
      <c r="BW1058" s="25" t="str">
        <f t="shared" si="742"/>
        <v>-</v>
      </c>
      <c r="BX1058" s="25" t="str">
        <f t="shared" si="743"/>
        <v>-</v>
      </c>
      <c r="BY1058" s="46">
        <f t="shared" si="744"/>
        <v>8.0000020001021408</v>
      </c>
    </row>
    <row r="1059" spans="1:77">
      <c r="A1059" s="38">
        <f t="shared" si="745"/>
        <v>78</v>
      </c>
      <c r="B1059" s="36">
        <f t="shared" si="735"/>
        <v>38</v>
      </c>
      <c r="C1059" s="36">
        <f t="shared" si="735"/>
        <v>2</v>
      </c>
      <c r="D1059" s="9">
        <f t="shared" si="752"/>
        <v>9</v>
      </c>
      <c r="E1059" s="9" t="str">
        <f t="shared" si="752"/>
        <v>-</v>
      </c>
      <c r="F1059" s="9" t="str">
        <f t="shared" si="752"/>
        <v>-</v>
      </c>
      <c r="G1059" s="9" t="str">
        <f t="shared" si="752"/>
        <v>-</v>
      </c>
      <c r="H1059" s="9" t="str">
        <f t="shared" si="752"/>
        <v>-</v>
      </c>
      <c r="I1059" s="9" t="str">
        <f t="shared" si="752"/>
        <v>-</v>
      </c>
      <c r="J1059" s="9">
        <f t="shared" si="752"/>
        <v>12</v>
      </c>
      <c r="K1059" s="9" t="str">
        <f t="shared" si="752"/>
        <v>-</v>
      </c>
      <c r="L1059" s="9" t="str">
        <f t="shared" si="752"/>
        <v>-</v>
      </c>
      <c r="M1059" s="9" t="str">
        <f t="shared" si="752"/>
        <v>-</v>
      </c>
      <c r="N1059" s="9" t="str">
        <f t="shared" si="752"/>
        <v>-</v>
      </c>
      <c r="O1059" s="9" t="str">
        <f t="shared" si="752"/>
        <v>-</v>
      </c>
      <c r="P1059" s="9" t="str">
        <f t="shared" si="752"/>
        <v>-</v>
      </c>
      <c r="Q1059" s="9">
        <f t="shared" si="752"/>
        <v>12</v>
      </c>
      <c r="R1059" s="9" t="str">
        <f t="shared" si="752"/>
        <v>-</v>
      </c>
      <c r="S1059" s="9" t="str">
        <f t="shared" ref="S1059:BI1059" si="759">IF(S$979="ДА",S667,"-")</f>
        <v>-</v>
      </c>
      <c r="T1059" s="9">
        <f t="shared" si="759"/>
        <v>4</v>
      </c>
      <c r="U1059" s="9" t="str">
        <f t="shared" si="759"/>
        <v>-</v>
      </c>
      <c r="V1059" s="9" t="str">
        <f t="shared" si="759"/>
        <v>-</v>
      </c>
      <c r="W1059" s="9" t="str">
        <f t="shared" si="759"/>
        <v>-</v>
      </c>
      <c r="X1059" s="9" t="str">
        <f t="shared" si="759"/>
        <v>-</v>
      </c>
      <c r="Y1059" s="9" t="str">
        <f t="shared" si="759"/>
        <v>-</v>
      </c>
      <c r="Z1059" s="9">
        <f t="shared" si="759"/>
        <v>9</v>
      </c>
      <c r="AA1059" s="9" t="str">
        <f t="shared" si="759"/>
        <v>-</v>
      </c>
      <c r="AB1059" s="9" t="str">
        <f t="shared" si="759"/>
        <v>-</v>
      </c>
      <c r="AC1059" s="9" t="str">
        <f t="shared" si="759"/>
        <v>-</v>
      </c>
      <c r="AD1059" s="9" t="str">
        <f t="shared" si="759"/>
        <v>-</v>
      </c>
      <c r="AE1059" s="9" t="str">
        <f t="shared" si="759"/>
        <v>-</v>
      </c>
      <c r="AF1059" s="9" t="str">
        <f t="shared" si="759"/>
        <v>-</v>
      </c>
      <c r="AG1059" s="9">
        <f t="shared" si="759"/>
        <v>6</v>
      </c>
      <c r="AH1059" s="9" t="str">
        <f t="shared" si="759"/>
        <v>-</v>
      </c>
      <c r="AI1059" s="9">
        <f t="shared" si="759"/>
        <v>12</v>
      </c>
      <c r="AJ1059" s="9">
        <f t="shared" si="759"/>
        <v>7</v>
      </c>
      <c r="AK1059" s="9" t="str">
        <f t="shared" si="759"/>
        <v>-</v>
      </c>
      <c r="AL1059" s="9">
        <f t="shared" si="759"/>
        <v>4</v>
      </c>
      <c r="AM1059" s="9">
        <f t="shared" si="759"/>
        <v>6</v>
      </c>
      <c r="AN1059" s="9">
        <f t="shared" si="759"/>
        <v>5</v>
      </c>
      <c r="AO1059" s="9" t="str">
        <f t="shared" si="759"/>
        <v>-</v>
      </c>
      <c r="AP1059" s="9">
        <f t="shared" si="759"/>
        <v>6</v>
      </c>
      <c r="AQ1059" s="9" t="str">
        <f t="shared" si="759"/>
        <v>-</v>
      </c>
      <c r="AR1059" s="9" t="str">
        <f t="shared" si="759"/>
        <v>-</v>
      </c>
      <c r="AS1059" s="9" t="str">
        <f t="shared" si="759"/>
        <v>-</v>
      </c>
      <c r="AT1059" s="9" t="str">
        <f t="shared" si="759"/>
        <v>-</v>
      </c>
      <c r="AU1059" s="9" t="str">
        <f t="shared" si="759"/>
        <v>-</v>
      </c>
      <c r="AV1059" s="9" t="str">
        <f t="shared" si="759"/>
        <v>-</v>
      </c>
      <c r="AW1059" s="9">
        <f t="shared" si="759"/>
        <v>4</v>
      </c>
      <c r="AX1059" s="9" t="str">
        <f t="shared" si="759"/>
        <v>-</v>
      </c>
      <c r="AY1059" s="9" t="str">
        <f t="shared" si="759"/>
        <v>-</v>
      </c>
      <c r="AZ1059" s="9" t="str">
        <f t="shared" si="759"/>
        <v>-</v>
      </c>
      <c r="BA1059" s="9" t="str">
        <f t="shared" si="759"/>
        <v>-</v>
      </c>
      <c r="BB1059" s="9" t="str">
        <f t="shared" si="759"/>
        <v>-</v>
      </c>
      <c r="BC1059" s="9">
        <f t="shared" si="759"/>
        <v>4</v>
      </c>
      <c r="BD1059" s="9" t="str">
        <f t="shared" si="759"/>
        <v>-</v>
      </c>
      <c r="BE1059" s="9">
        <f t="shared" si="759"/>
        <v>9</v>
      </c>
      <c r="BF1059" s="9" t="str">
        <f t="shared" si="759"/>
        <v>-</v>
      </c>
      <c r="BG1059" s="9" t="str">
        <f t="shared" si="759"/>
        <v>-</v>
      </c>
      <c r="BH1059" s="9">
        <f t="shared" si="759"/>
        <v>12</v>
      </c>
      <c r="BI1059" s="9">
        <f t="shared" si="759"/>
        <v>11</v>
      </c>
      <c r="BJ1059" s="37">
        <f t="shared" si="730"/>
        <v>17</v>
      </c>
      <c r="BK1059" s="34">
        <f t="shared" si="731"/>
        <v>7.7647075824522744</v>
      </c>
      <c r="BL1059" s="9">
        <f t="shared" si="737"/>
        <v>22</v>
      </c>
      <c r="BN1059" s="38">
        <f t="shared" si="747"/>
        <v>78</v>
      </c>
      <c r="BO1059" s="34">
        <f t="shared" si="732"/>
        <v>7.7647075824522744</v>
      </c>
      <c r="BP1059" s="37">
        <f t="shared" si="738"/>
        <v>37</v>
      </c>
      <c r="BQ1059" s="37">
        <f t="shared" si="733"/>
        <v>17</v>
      </c>
      <c r="BR1059" s="36">
        <f t="shared" si="739"/>
        <v>38</v>
      </c>
      <c r="BS1059" s="36">
        <f t="shared" si="739"/>
        <v>2</v>
      </c>
      <c r="BT1059" s="121">
        <f t="shared" si="734"/>
        <v>10.066176470588232</v>
      </c>
      <c r="BU1059">
        <f t="shared" si="740"/>
        <v>78</v>
      </c>
      <c r="BV1059" s="25" t="str">
        <f t="shared" si="741"/>
        <v>-</v>
      </c>
      <c r="BW1059" s="25">
        <f t="shared" si="742"/>
        <v>38</v>
      </c>
      <c r="BX1059" s="25" t="str">
        <f t="shared" si="743"/>
        <v>-</v>
      </c>
      <c r="BY1059" s="46">
        <f t="shared" si="744"/>
        <v>7.7647075824522744</v>
      </c>
    </row>
    <row r="1060" spans="1:77">
      <c r="A1060" s="38">
        <f t="shared" si="745"/>
        <v>79</v>
      </c>
      <c r="B1060" s="36">
        <f t="shared" si="735"/>
        <v>38</v>
      </c>
      <c r="C1060" s="36">
        <f t="shared" si="735"/>
        <v>3</v>
      </c>
      <c r="D1060" s="9">
        <f t="shared" ref="D1060:BI1066" si="760">IF(D$979="ДА",D668,"-")</f>
        <v>7</v>
      </c>
      <c r="E1060" s="9" t="str">
        <f t="shared" si="760"/>
        <v>-</v>
      </c>
      <c r="F1060" s="9">
        <f t="shared" si="760"/>
        <v>5</v>
      </c>
      <c r="G1060" s="9" t="str">
        <f t="shared" si="760"/>
        <v>-</v>
      </c>
      <c r="H1060" s="9" t="str">
        <f t="shared" si="760"/>
        <v>-</v>
      </c>
      <c r="I1060" s="9" t="str">
        <f t="shared" si="760"/>
        <v>-</v>
      </c>
      <c r="J1060" s="9">
        <f t="shared" si="760"/>
        <v>12</v>
      </c>
      <c r="K1060" s="9" t="str">
        <f t="shared" si="760"/>
        <v>-</v>
      </c>
      <c r="L1060" s="9" t="str">
        <f t="shared" si="760"/>
        <v>-</v>
      </c>
      <c r="M1060" s="9">
        <f t="shared" si="760"/>
        <v>7</v>
      </c>
      <c r="N1060" s="9" t="str">
        <f t="shared" si="760"/>
        <v>-</v>
      </c>
      <c r="O1060" s="9" t="str">
        <f t="shared" si="760"/>
        <v>-</v>
      </c>
      <c r="P1060" s="9" t="str">
        <f t="shared" si="760"/>
        <v>-</v>
      </c>
      <c r="Q1060" s="9">
        <f t="shared" si="760"/>
        <v>12</v>
      </c>
      <c r="R1060" s="9" t="str">
        <f t="shared" si="760"/>
        <v>-</v>
      </c>
      <c r="S1060" s="9" t="str">
        <f t="shared" si="760"/>
        <v>-</v>
      </c>
      <c r="T1060" s="9">
        <f t="shared" si="760"/>
        <v>5</v>
      </c>
      <c r="U1060" s="9" t="str">
        <f t="shared" si="760"/>
        <v>-</v>
      </c>
      <c r="V1060" s="9" t="str">
        <f t="shared" si="760"/>
        <v>-</v>
      </c>
      <c r="W1060" s="9" t="str">
        <f t="shared" si="760"/>
        <v>-</v>
      </c>
      <c r="X1060" s="9" t="str">
        <f t="shared" si="760"/>
        <v>-</v>
      </c>
      <c r="Y1060" s="9" t="str">
        <f t="shared" si="760"/>
        <v>-</v>
      </c>
      <c r="Z1060" s="9">
        <f t="shared" si="760"/>
        <v>8</v>
      </c>
      <c r="AA1060" s="9" t="str">
        <f t="shared" si="760"/>
        <v>-</v>
      </c>
      <c r="AB1060" s="9">
        <f t="shared" si="760"/>
        <v>8</v>
      </c>
      <c r="AC1060" s="9" t="str">
        <f t="shared" si="760"/>
        <v>-</v>
      </c>
      <c r="AD1060" s="9" t="str">
        <f t="shared" si="760"/>
        <v>-</v>
      </c>
      <c r="AE1060" s="9" t="str">
        <f t="shared" si="760"/>
        <v>-</v>
      </c>
      <c r="AF1060" s="9" t="str">
        <f t="shared" si="760"/>
        <v>-</v>
      </c>
      <c r="AG1060" s="9">
        <f t="shared" si="760"/>
        <v>5</v>
      </c>
      <c r="AH1060" s="9" t="str">
        <f t="shared" si="760"/>
        <v>-</v>
      </c>
      <c r="AI1060" s="9">
        <f t="shared" ref="AI1060:BA1060" si="761">IF(AI$979="ДА",AI668,"-")</f>
        <v>12</v>
      </c>
      <c r="AJ1060" s="9">
        <f t="shared" si="761"/>
        <v>8</v>
      </c>
      <c r="AK1060" s="9" t="str">
        <f t="shared" si="761"/>
        <v>-</v>
      </c>
      <c r="AL1060" s="9" t="str">
        <f t="shared" si="761"/>
        <v>-</v>
      </c>
      <c r="AM1060" s="9">
        <f t="shared" si="761"/>
        <v>6</v>
      </c>
      <c r="AN1060" s="9">
        <f t="shared" si="761"/>
        <v>4</v>
      </c>
      <c r="AO1060" s="9" t="str">
        <f t="shared" si="761"/>
        <v>-</v>
      </c>
      <c r="AP1060" s="9">
        <f t="shared" si="761"/>
        <v>4</v>
      </c>
      <c r="AQ1060" s="9" t="str">
        <f t="shared" si="761"/>
        <v>-</v>
      </c>
      <c r="AR1060" s="9" t="str">
        <f t="shared" si="761"/>
        <v>-</v>
      </c>
      <c r="AS1060" s="9" t="str">
        <f t="shared" si="761"/>
        <v>-</v>
      </c>
      <c r="AT1060" s="9" t="str">
        <f t="shared" si="761"/>
        <v>-</v>
      </c>
      <c r="AU1060" s="9" t="str">
        <f t="shared" si="761"/>
        <v>-</v>
      </c>
      <c r="AV1060" s="9" t="str">
        <f t="shared" si="761"/>
        <v>-</v>
      </c>
      <c r="AW1060" s="9">
        <f t="shared" si="761"/>
        <v>4</v>
      </c>
      <c r="AX1060" s="9" t="str">
        <f t="shared" si="761"/>
        <v>-</v>
      </c>
      <c r="AY1060" s="9" t="str">
        <f t="shared" si="761"/>
        <v>-</v>
      </c>
      <c r="AZ1060" s="9" t="str">
        <f t="shared" si="761"/>
        <v>-</v>
      </c>
      <c r="BA1060" s="9" t="str">
        <f t="shared" si="761"/>
        <v>-</v>
      </c>
      <c r="BB1060" s="9" t="str">
        <f t="shared" si="760"/>
        <v>-</v>
      </c>
      <c r="BC1060" s="9">
        <f t="shared" si="760"/>
        <v>5</v>
      </c>
      <c r="BD1060" s="9" t="str">
        <f t="shared" si="760"/>
        <v>-</v>
      </c>
      <c r="BE1060" s="9">
        <f t="shared" si="760"/>
        <v>5</v>
      </c>
      <c r="BF1060" s="9">
        <f t="shared" si="760"/>
        <v>9</v>
      </c>
      <c r="BG1060" s="9" t="str">
        <f t="shared" si="760"/>
        <v>-</v>
      </c>
      <c r="BH1060" s="9">
        <f t="shared" si="760"/>
        <v>12</v>
      </c>
      <c r="BI1060" s="9">
        <f t="shared" si="760"/>
        <v>12</v>
      </c>
      <c r="BJ1060" s="37">
        <f t="shared" si="730"/>
        <v>20</v>
      </c>
      <c r="BK1060" s="34">
        <f t="shared" si="731"/>
        <v>7.5000020001085597</v>
      </c>
      <c r="BL1060" s="9">
        <f t="shared" si="737"/>
        <v>25</v>
      </c>
      <c r="BN1060" s="38">
        <f t="shared" si="747"/>
        <v>79</v>
      </c>
      <c r="BO1060" s="34">
        <f t="shared" si="732"/>
        <v>7.5000020001085597</v>
      </c>
      <c r="BP1060" s="37">
        <f t="shared" si="738"/>
        <v>42</v>
      </c>
      <c r="BQ1060" s="37">
        <f t="shared" si="733"/>
        <v>20</v>
      </c>
      <c r="BR1060" s="36">
        <f t="shared" si="739"/>
        <v>38</v>
      </c>
      <c r="BS1060" s="36">
        <f t="shared" si="739"/>
        <v>3</v>
      </c>
      <c r="BT1060" s="121">
        <f t="shared" si="734"/>
        <v>9.2105263157894743</v>
      </c>
      <c r="BU1060">
        <f t="shared" si="740"/>
        <v>79</v>
      </c>
      <c r="BV1060" s="25" t="str">
        <f t="shared" si="741"/>
        <v>-</v>
      </c>
      <c r="BW1060" s="25" t="str">
        <f t="shared" si="742"/>
        <v>-</v>
      </c>
      <c r="BX1060" s="25">
        <f t="shared" si="743"/>
        <v>38</v>
      </c>
      <c r="BY1060" s="46">
        <f t="shared" si="744"/>
        <v>7.5000020001085597</v>
      </c>
    </row>
    <row r="1061" spans="1:77">
      <c r="A1061" s="38">
        <f t="shared" si="745"/>
        <v>80</v>
      </c>
      <c r="B1061" s="36">
        <f t="shared" si="735"/>
        <v>41</v>
      </c>
      <c r="C1061" s="36">
        <f t="shared" si="735"/>
        <v>1</v>
      </c>
      <c r="D1061" s="9">
        <f t="shared" si="760"/>
        <v>4</v>
      </c>
      <c r="E1061" s="9" t="str">
        <f t="shared" si="760"/>
        <v>-</v>
      </c>
      <c r="F1061" s="9" t="str">
        <f t="shared" si="760"/>
        <v>-</v>
      </c>
      <c r="G1061" s="9" t="str">
        <f t="shared" si="760"/>
        <v>-</v>
      </c>
      <c r="H1061" s="9" t="str">
        <f t="shared" si="760"/>
        <v>-</v>
      </c>
      <c r="I1061" s="9" t="str">
        <f t="shared" si="760"/>
        <v>-</v>
      </c>
      <c r="J1061" s="9" t="str">
        <f t="shared" si="760"/>
        <v>-</v>
      </c>
      <c r="K1061" s="9" t="str">
        <f t="shared" si="760"/>
        <v>-</v>
      </c>
      <c r="L1061" s="9" t="str">
        <f t="shared" si="760"/>
        <v>-</v>
      </c>
      <c r="M1061" s="9">
        <f t="shared" si="760"/>
        <v>3</v>
      </c>
      <c r="N1061" s="9" t="str">
        <f t="shared" si="760"/>
        <v>-</v>
      </c>
      <c r="O1061" s="9" t="str">
        <f t="shared" si="760"/>
        <v>-</v>
      </c>
      <c r="P1061" s="9" t="str">
        <f t="shared" si="760"/>
        <v>-</v>
      </c>
      <c r="Q1061" s="9">
        <f t="shared" si="760"/>
        <v>4</v>
      </c>
      <c r="R1061" s="9" t="str">
        <f t="shared" si="760"/>
        <v>-</v>
      </c>
      <c r="S1061" s="9" t="str">
        <f t="shared" si="760"/>
        <v>-</v>
      </c>
      <c r="T1061" s="9">
        <f t="shared" si="760"/>
        <v>4</v>
      </c>
      <c r="U1061" s="9" t="str">
        <f t="shared" si="760"/>
        <v>-</v>
      </c>
      <c r="V1061" s="9" t="str">
        <f t="shared" si="760"/>
        <v>-</v>
      </c>
      <c r="W1061" s="9" t="str">
        <f t="shared" si="760"/>
        <v>-</v>
      </c>
      <c r="X1061" s="9" t="str">
        <f t="shared" si="760"/>
        <v>-</v>
      </c>
      <c r="Y1061" s="9" t="str">
        <f t="shared" si="760"/>
        <v>-</v>
      </c>
      <c r="Z1061" s="9">
        <f t="shared" si="760"/>
        <v>7</v>
      </c>
      <c r="AA1061" s="9" t="str">
        <f t="shared" si="760"/>
        <v>-</v>
      </c>
      <c r="AB1061" s="9" t="str">
        <f t="shared" si="760"/>
        <v>-</v>
      </c>
      <c r="AC1061" s="9" t="str">
        <f t="shared" si="760"/>
        <v>-</v>
      </c>
      <c r="AD1061" s="9" t="str">
        <f t="shared" si="760"/>
        <v>-</v>
      </c>
      <c r="AE1061" s="9" t="str">
        <f t="shared" si="760"/>
        <v>-</v>
      </c>
      <c r="AF1061" s="9" t="str">
        <f t="shared" si="760"/>
        <v>-</v>
      </c>
      <c r="AG1061" s="9">
        <f t="shared" si="760"/>
        <v>2</v>
      </c>
      <c r="AH1061" s="9" t="str">
        <f t="shared" si="760"/>
        <v>-</v>
      </c>
      <c r="AI1061" s="9">
        <f t="shared" ref="AI1061:BA1061" si="762">IF(AI$979="ДА",AI669,"-")</f>
        <v>4</v>
      </c>
      <c r="AJ1061" s="9">
        <f t="shared" si="762"/>
        <v>4</v>
      </c>
      <c r="AK1061" s="9" t="str">
        <f t="shared" si="762"/>
        <v>-</v>
      </c>
      <c r="AL1061" s="9" t="str">
        <f t="shared" si="762"/>
        <v>-</v>
      </c>
      <c r="AM1061" s="9">
        <f t="shared" si="762"/>
        <v>5</v>
      </c>
      <c r="AN1061" s="9">
        <f t="shared" si="762"/>
        <v>4</v>
      </c>
      <c r="AO1061" s="9" t="str">
        <f t="shared" si="762"/>
        <v>-</v>
      </c>
      <c r="AP1061" s="9">
        <f t="shared" si="762"/>
        <v>3</v>
      </c>
      <c r="AQ1061" s="9" t="str">
        <f t="shared" si="762"/>
        <v>-</v>
      </c>
      <c r="AR1061" s="9" t="str">
        <f t="shared" si="762"/>
        <v>-</v>
      </c>
      <c r="AS1061" s="9" t="str">
        <f t="shared" si="762"/>
        <v>-</v>
      </c>
      <c r="AT1061" s="9" t="str">
        <f t="shared" si="762"/>
        <v>-</v>
      </c>
      <c r="AU1061" s="9" t="str">
        <f t="shared" si="762"/>
        <v>-</v>
      </c>
      <c r="AV1061" s="9" t="str">
        <f t="shared" si="762"/>
        <v>-</v>
      </c>
      <c r="AW1061" s="9" t="str">
        <f t="shared" si="762"/>
        <v>-</v>
      </c>
      <c r="AX1061" s="9" t="str">
        <f t="shared" si="762"/>
        <v>-</v>
      </c>
      <c r="AY1061" s="9" t="str">
        <f t="shared" si="762"/>
        <v>-</v>
      </c>
      <c r="AZ1061" s="9" t="str">
        <f t="shared" si="762"/>
        <v>-</v>
      </c>
      <c r="BA1061" s="9" t="str">
        <f t="shared" si="762"/>
        <v>-</v>
      </c>
      <c r="BB1061" s="9" t="str">
        <f t="shared" si="760"/>
        <v>-</v>
      </c>
      <c r="BC1061" s="9">
        <f t="shared" si="760"/>
        <v>5</v>
      </c>
      <c r="BD1061" s="9" t="str">
        <f t="shared" si="760"/>
        <v>-</v>
      </c>
      <c r="BE1061" s="9">
        <f t="shared" si="760"/>
        <v>3</v>
      </c>
      <c r="BF1061" s="9">
        <f t="shared" si="760"/>
        <v>2</v>
      </c>
      <c r="BG1061" s="9" t="str">
        <f t="shared" si="760"/>
        <v>-</v>
      </c>
      <c r="BH1061" s="9" t="str">
        <f t="shared" si="760"/>
        <v>-</v>
      </c>
      <c r="BI1061" s="9" t="str">
        <f t="shared" si="760"/>
        <v>-</v>
      </c>
      <c r="BJ1061" s="37">
        <f t="shared" si="730"/>
        <v>14</v>
      </c>
      <c r="BK1061" s="34">
        <f t="shared" si="731"/>
        <v>3.857144257741183</v>
      </c>
      <c r="BL1061" s="9">
        <f t="shared" si="737"/>
        <v>154</v>
      </c>
      <c r="BN1061" s="38">
        <f t="shared" si="747"/>
        <v>80</v>
      </c>
      <c r="BO1061" s="34">
        <f t="shared" si="732"/>
        <v>3.857144257741183</v>
      </c>
      <c r="BP1061" s="37">
        <f t="shared" si="738"/>
        <v>19</v>
      </c>
      <c r="BQ1061" s="37">
        <f t="shared" si="733"/>
        <v>14</v>
      </c>
      <c r="BR1061" s="36">
        <f t="shared" si="739"/>
        <v>41</v>
      </c>
      <c r="BS1061" s="36">
        <f t="shared" si="739"/>
        <v>1</v>
      </c>
      <c r="BT1061" s="121">
        <f t="shared" si="734"/>
        <v>1.6703296703296711</v>
      </c>
      <c r="BU1061">
        <f t="shared" si="740"/>
        <v>80</v>
      </c>
      <c r="BV1061" s="25">
        <f t="shared" si="741"/>
        <v>41</v>
      </c>
      <c r="BW1061" s="25" t="str">
        <f t="shared" si="742"/>
        <v>-</v>
      </c>
      <c r="BX1061" s="25" t="str">
        <f t="shared" si="743"/>
        <v>-</v>
      </c>
      <c r="BY1061" s="46">
        <f t="shared" si="744"/>
        <v>3.857144257741183</v>
      </c>
    </row>
    <row r="1062" spans="1:77">
      <c r="A1062" s="38">
        <f t="shared" si="745"/>
        <v>81</v>
      </c>
      <c r="B1062" s="36">
        <f t="shared" si="735"/>
        <v>41</v>
      </c>
      <c r="C1062" s="36">
        <f t="shared" si="735"/>
        <v>2</v>
      </c>
      <c r="D1062" s="9">
        <f t="shared" si="760"/>
        <v>4</v>
      </c>
      <c r="E1062" s="9" t="str">
        <f t="shared" si="760"/>
        <v>-</v>
      </c>
      <c r="F1062" s="9">
        <f t="shared" si="760"/>
        <v>1</v>
      </c>
      <c r="G1062" s="9" t="str">
        <f t="shared" si="760"/>
        <v>-</v>
      </c>
      <c r="H1062" s="9" t="str">
        <f t="shared" si="760"/>
        <v>-</v>
      </c>
      <c r="I1062" s="9" t="str">
        <f t="shared" si="760"/>
        <v>-</v>
      </c>
      <c r="J1062" s="9" t="str">
        <f t="shared" si="760"/>
        <v>-</v>
      </c>
      <c r="K1062" s="9" t="str">
        <f t="shared" si="760"/>
        <v>-</v>
      </c>
      <c r="L1062" s="9" t="str">
        <f t="shared" si="760"/>
        <v>-</v>
      </c>
      <c r="M1062" s="9" t="str">
        <f t="shared" si="760"/>
        <v>-</v>
      </c>
      <c r="N1062" s="9" t="str">
        <f t="shared" si="760"/>
        <v>-</v>
      </c>
      <c r="O1062" s="9" t="str">
        <f t="shared" si="760"/>
        <v>-</v>
      </c>
      <c r="P1062" s="9" t="str">
        <f t="shared" si="760"/>
        <v>-</v>
      </c>
      <c r="Q1062" s="9">
        <f t="shared" si="760"/>
        <v>6</v>
      </c>
      <c r="R1062" s="9" t="str">
        <f t="shared" si="760"/>
        <v>-</v>
      </c>
      <c r="S1062" s="9" t="str">
        <f t="shared" si="760"/>
        <v>-</v>
      </c>
      <c r="T1062" s="9">
        <f t="shared" si="760"/>
        <v>4</v>
      </c>
      <c r="U1062" s="9" t="str">
        <f t="shared" si="760"/>
        <v>-</v>
      </c>
      <c r="V1062" s="9" t="str">
        <f t="shared" si="760"/>
        <v>-</v>
      </c>
      <c r="W1062" s="9" t="str">
        <f t="shared" si="760"/>
        <v>-</v>
      </c>
      <c r="X1062" s="9" t="str">
        <f t="shared" si="760"/>
        <v>-</v>
      </c>
      <c r="Y1062" s="9" t="str">
        <f t="shared" si="760"/>
        <v>-</v>
      </c>
      <c r="Z1062" s="9">
        <f t="shared" si="760"/>
        <v>4</v>
      </c>
      <c r="AA1062" s="9" t="str">
        <f t="shared" si="760"/>
        <v>-</v>
      </c>
      <c r="AB1062" s="9" t="str">
        <f t="shared" si="760"/>
        <v>-</v>
      </c>
      <c r="AC1062" s="9" t="str">
        <f t="shared" si="760"/>
        <v>-</v>
      </c>
      <c r="AD1062" s="9" t="str">
        <f t="shared" si="760"/>
        <v>-</v>
      </c>
      <c r="AE1062" s="9" t="str">
        <f t="shared" si="760"/>
        <v>-</v>
      </c>
      <c r="AF1062" s="9" t="str">
        <f t="shared" si="760"/>
        <v>-</v>
      </c>
      <c r="AG1062" s="9">
        <f t="shared" si="760"/>
        <v>2</v>
      </c>
      <c r="AH1062" s="9" t="str">
        <f t="shared" si="760"/>
        <v>-</v>
      </c>
      <c r="AI1062" s="9">
        <f t="shared" ref="AI1062:BA1062" si="763">IF(AI$979="ДА",AI670,"-")</f>
        <v>10</v>
      </c>
      <c r="AJ1062" s="9">
        <f t="shared" si="763"/>
        <v>4</v>
      </c>
      <c r="AK1062" s="9" t="str">
        <f t="shared" si="763"/>
        <v>-</v>
      </c>
      <c r="AL1062" s="9" t="str">
        <f t="shared" si="763"/>
        <v>-</v>
      </c>
      <c r="AM1062" s="9">
        <f t="shared" si="763"/>
        <v>2</v>
      </c>
      <c r="AN1062" s="9">
        <f t="shared" si="763"/>
        <v>5</v>
      </c>
      <c r="AO1062" s="9" t="str">
        <f t="shared" si="763"/>
        <v>-</v>
      </c>
      <c r="AP1062" s="9">
        <f t="shared" si="763"/>
        <v>6</v>
      </c>
      <c r="AQ1062" s="9" t="str">
        <f t="shared" si="763"/>
        <v>-</v>
      </c>
      <c r="AR1062" s="9" t="str">
        <f t="shared" si="763"/>
        <v>-</v>
      </c>
      <c r="AS1062" s="9" t="str">
        <f t="shared" si="763"/>
        <v>-</v>
      </c>
      <c r="AT1062" s="9" t="str">
        <f t="shared" si="763"/>
        <v>-</v>
      </c>
      <c r="AU1062" s="9" t="str">
        <f t="shared" si="763"/>
        <v>-</v>
      </c>
      <c r="AV1062" s="9" t="str">
        <f t="shared" si="763"/>
        <v>-</v>
      </c>
      <c r="AW1062" s="9" t="str">
        <f t="shared" si="763"/>
        <v>-</v>
      </c>
      <c r="AX1062" s="9" t="str">
        <f t="shared" si="763"/>
        <v>-</v>
      </c>
      <c r="AY1062" s="9" t="str">
        <f t="shared" si="763"/>
        <v>-</v>
      </c>
      <c r="AZ1062" s="9" t="str">
        <f t="shared" si="763"/>
        <v>-</v>
      </c>
      <c r="BA1062" s="9" t="str">
        <f t="shared" si="763"/>
        <v>-</v>
      </c>
      <c r="BB1062" s="9" t="str">
        <f t="shared" si="760"/>
        <v>-</v>
      </c>
      <c r="BC1062" s="9">
        <f t="shared" si="760"/>
        <v>6</v>
      </c>
      <c r="BD1062" s="9" t="str">
        <f t="shared" si="760"/>
        <v>-</v>
      </c>
      <c r="BE1062" s="9">
        <f t="shared" si="760"/>
        <v>4</v>
      </c>
      <c r="BF1062" s="9" t="str">
        <f t="shared" si="760"/>
        <v>-</v>
      </c>
      <c r="BG1062" s="9" t="str">
        <f t="shared" si="760"/>
        <v>-</v>
      </c>
      <c r="BH1062" s="9" t="str">
        <f t="shared" si="760"/>
        <v>-</v>
      </c>
      <c r="BI1062" s="9" t="str">
        <f t="shared" si="760"/>
        <v>-</v>
      </c>
      <c r="BJ1062" s="37">
        <f t="shared" si="730"/>
        <v>13</v>
      </c>
      <c r="BK1062" s="34">
        <f t="shared" si="731"/>
        <v>4.4615397617282069</v>
      </c>
      <c r="BL1062" s="9">
        <f t="shared" si="737"/>
        <v>141</v>
      </c>
      <c r="BN1062" s="38">
        <f t="shared" si="747"/>
        <v>81</v>
      </c>
      <c r="BO1062" s="34">
        <f t="shared" si="732"/>
        <v>4.4615397617282069</v>
      </c>
      <c r="BP1062" s="37">
        <f t="shared" si="738"/>
        <v>17</v>
      </c>
      <c r="BQ1062" s="37">
        <f t="shared" si="733"/>
        <v>13</v>
      </c>
      <c r="BR1062" s="36">
        <f t="shared" si="739"/>
        <v>41</v>
      </c>
      <c r="BS1062" s="36">
        <f t="shared" si="739"/>
        <v>2</v>
      </c>
      <c r="BT1062" s="121">
        <f t="shared" si="734"/>
        <v>5.2692307692307692</v>
      </c>
      <c r="BU1062">
        <f t="shared" si="740"/>
        <v>81</v>
      </c>
      <c r="BV1062" s="25" t="str">
        <f t="shared" si="741"/>
        <v>-</v>
      </c>
      <c r="BW1062" s="25">
        <f t="shared" si="742"/>
        <v>41</v>
      </c>
      <c r="BX1062" s="25" t="str">
        <f t="shared" si="743"/>
        <v>-</v>
      </c>
      <c r="BY1062" s="46">
        <f t="shared" si="744"/>
        <v>4.4615397617282069</v>
      </c>
    </row>
    <row r="1063" spans="1:77">
      <c r="A1063" s="38">
        <f t="shared" si="745"/>
        <v>82</v>
      </c>
      <c r="B1063" s="36">
        <f t="shared" ref="B1063:C1078" si="764">B84</f>
        <v>41</v>
      </c>
      <c r="C1063" s="36">
        <f t="shared" si="764"/>
        <v>3</v>
      </c>
      <c r="D1063" s="9">
        <f t="shared" si="760"/>
        <v>4</v>
      </c>
      <c r="E1063" s="9" t="str">
        <f t="shared" si="760"/>
        <v>-</v>
      </c>
      <c r="F1063" s="9" t="str">
        <f t="shared" si="760"/>
        <v>-</v>
      </c>
      <c r="G1063" s="9" t="str">
        <f t="shared" si="760"/>
        <v>-</v>
      </c>
      <c r="H1063" s="9" t="str">
        <f t="shared" si="760"/>
        <v>-</v>
      </c>
      <c r="I1063" s="9" t="str">
        <f t="shared" si="760"/>
        <v>-</v>
      </c>
      <c r="J1063" s="9" t="str">
        <f t="shared" si="760"/>
        <v>-</v>
      </c>
      <c r="K1063" s="9" t="str">
        <f t="shared" si="760"/>
        <v>-</v>
      </c>
      <c r="L1063" s="9" t="str">
        <f t="shared" si="760"/>
        <v>-</v>
      </c>
      <c r="M1063" s="9" t="str">
        <f t="shared" si="760"/>
        <v>-</v>
      </c>
      <c r="N1063" s="9" t="str">
        <f t="shared" si="760"/>
        <v>-</v>
      </c>
      <c r="O1063" s="9" t="str">
        <f t="shared" si="760"/>
        <v>-</v>
      </c>
      <c r="P1063" s="9" t="str">
        <f t="shared" si="760"/>
        <v>-</v>
      </c>
      <c r="Q1063" s="9">
        <f t="shared" si="760"/>
        <v>9</v>
      </c>
      <c r="R1063" s="9" t="str">
        <f t="shared" si="760"/>
        <v>-</v>
      </c>
      <c r="S1063" s="9" t="str">
        <f t="shared" si="760"/>
        <v>-</v>
      </c>
      <c r="T1063" s="9">
        <f t="shared" si="760"/>
        <v>5</v>
      </c>
      <c r="U1063" s="9" t="str">
        <f t="shared" si="760"/>
        <v>-</v>
      </c>
      <c r="V1063" s="9" t="str">
        <f t="shared" si="760"/>
        <v>-</v>
      </c>
      <c r="W1063" s="9" t="str">
        <f t="shared" si="760"/>
        <v>-</v>
      </c>
      <c r="X1063" s="9" t="str">
        <f t="shared" si="760"/>
        <v>-</v>
      </c>
      <c r="Y1063" s="9" t="str">
        <f t="shared" si="760"/>
        <v>-</v>
      </c>
      <c r="Z1063" s="9">
        <f t="shared" si="760"/>
        <v>8</v>
      </c>
      <c r="AA1063" s="9" t="str">
        <f t="shared" si="760"/>
        <v>-</v>
      </c>
      <c r="AB1063" s="9" t="str">
        <f t="shared" si="760"/>
        <v>-</v>
      </c>
      <c r="AC1063" s="9" t="str">
        <f t="shared" si="760"/>
        <v>-</v>
      </c>
      <c r="AD1063" s="9" t="str">
        <f t="shared" si="760"/>
        <v>-</v>
      </c>
      <c r="AE1063" s="9" t="str">
        <f t="shared" si="760"/>
        <v>-</v>
      </c>
      <c r="AF1063" s="9" t="str">
        <f t="shared" si="760"/>
        <v>-</v>
      </c>
      <c r="AG1063" s="9">
        <f t="shared" si="760"/>
        <v>5</v>
      </c>
      <c r="AH1063" s="9" t="str">
        <f t="shared" si="760"/>
        <v>-</v>
      </c>
      <c r="AI1063" s="9" t="str">
        <f t="shared" ref="AI1063:BA1063" si="765">IF(AI$979="ДА",AI671,"-")</f>
        <v>-</v>
      </c>
      <c r="AJ1063" s="9">
        <f t="shared" si="765"/>
        <v>5</v>
      </c>
      <c r="AK1063" s="9" t="str">
        <f t="shared" si="765"/>
        <v>-</v>
      </c>
      <c r="AL1063" s="9" t="str">
        <f t="shared" si="765"/>
        <v>-</v>
      </c>
      <c r="AM1063" s="9">
        <f t="shared" si="765"/>
        <v>7</v>
      </c>
      <c r="AN1063" s="9">
        <f t="shared" si="765"/>
        <v>4</v>
      </c>
      <c r="AO1063" s="9" t="str">
        <f t="shared" si="765"/>
        <v>-</v>
      </c>
      <c r="AP1063" s="9">
        <f t="shared" si="765"/>
        <v>7</v>
      </c>
      <c r="AQ1063" s="9" t="str">
        <f t="shared" si="765"/>
        <v>-</v>
      </c>
      <c r="AR1063" s="9" t="str">
        <f t="shared" si="765"/>
        <v>-</v>
      </c>
      <c r="AS1063" s="9" t="str">
        <f t="shared" si="765"/>
        <v>-</v>
      </c>
      <c r="AT1063" s="9" t="str">
        <f t="shared" si="765"/>
        <v>-</v>
      </c>
      <c r="AU1063" s="9" t="str">
        <f t="shared" si="765"/>
        <v>-</v>
      </c>
      <c r="AV1063" s="9" t="str">
        <f t="shared" si="765"/>
        <v>-</v>
      </c>
      <c r="AW1063" s="9" t="str">
        <f t="shared" si="765"/>
        <v>-</v>
      </c>
      <c r="AX1063" s="9" t="str">
        <f t="shared" si="765"/>
        <v>-</v>
      </c>
      <c r="AY1063" s="9" t="str">
        <f t="shared" si="765"/>
        <v>-</v>
      </c>
      <c r="AZ1063" s="9" t="str">
        <f t="shared" si="765"/>
        <v>-</v>
      </c>
      <c r="BA1063" s="9" t="str">
        <f t="shared" si="765"/>
        <v>-</v>
      </c>
      <c r="BB1063" s="9" t="str">
        <f t="shared" si="760"/>
        <v>-</v>
      </c>
      <c r="BC1063" s="9">
        <f t="shared" si="760"/>
        <v>5</v>
      </c>
      <c r="BD1063" s="9" t="str">
        <f t="shared" si="760"/>
        <v>-</v>
      </c>
      <c r="BE1063" s="9">
        <f t="shared" si="760"/>
        <v>7</v>
      </c>
      <c r="BF1063" s="9" t="str">
        <f t="shared" si="760"/>
        <v>-</v>
      </c>
      <c r="BG1063" s="9" t="str">
        <f t="shared" si="760"/>
        <v>-</v>
      </c>
      <c r="BH1063" s="9" t="str">
        <f t="shared" si="760"/>
        <v>-</v>
      </c>
      <c r="BI1063" s="9">
        <f t="shared" si="760"/>
        <v>6</v>
      </c>
      <c r="BJ1063" s="37">
        <f t="shared" si="730"/>
        <v>12</v>
      </c>
      <c r="BK1063" s="34">
        <f t="shared" si="731"/>
        <v>6.0000012003927026</v>
      </c>
      <c r="BL1063" s="9">
        <f t="shared" si="737"/>
        <v>87</v>
      </c>
      <c r="BN1063" s="38">
        <f t="shared" si="747"/>
        <v>82</v>
      </c>
      <c r="BO1063" s="34">
        <f t="shared" si="732"/>
        <v>6.0000012003927026</v>
      </c>
      <c r="BP1063" s="37">
        <f t="shared" si="738"/>
        <v>16</v>
      </c>
      <c r="BQ1063" s="37">
        <f t="shared" si="733"/>
        <v>12</v>
      </c>
      <c r="BR1063" s="36">
        <f t="shared" si="739"/>
        <v>41</v>
      </c>
      <c r="BS1063" s="36">
        <f t="shared" si="739"/>
        <v>3</v>
      </c>
      <c r="BT1063" s="121">
        <f t="shared" si="734"/>
        <v>2.5454545454545454</v>
      </c>
      <c r="BU1063">
        <f t="shared" si="740"/>
        <v>82</v>
      </c>
      <c r="BV1063" s="25" t="str">
        <f t="shared" si="741"/>
        <v>-</v>
      </c>
      <c r="BW1063" s="25" t="str">
        <f t="shared" si="742"/>
        <v>-</v>
      </c>
      <c r="BX1063" s="25">
        <f t="shared" si="743"/>
        <v>41</v>
      </c>
      <c r="BY1063" s="46">
        <f t="shared" si="744"/>
        <v>6.0000012003927026</v>
      </c>
    </row>
    <row r="1064" spans="1:77">
      <c r="A1064" s="38">
        <f t="shared" si="745"/>
        <v>83</v>
      </c>
      <c r="B1064" s="36">
        <f t="shared" si="764"/>
        <v>42</v>
      </c>
      <c r="C1064" s="36">
        <f t="shared" si="764"/>
        <v>1</v>
      </c>
      <c r="D1064" s="9">
        <f t="shared" si="760"/>
        <v>6</v>
      </c>
      <c r="E1064" s="9" t="str">
        <f t="shared" si="760"/>
        <v>-</v>
      </c>
      <c r="F1064" s="9" t="str">
        <f t="shared" si="760"/>
        <v>-</v>
      </c>
      <c r="G1064" s="9" t="str">
        <f t="shared" si="760"/>
        <v>-</v>
      </c>
      <c r="H1064" s="9" t="str">
        <f t="shared" si="760"/>
        <v>-</v>
      </c>
      <c r="I1064" s="9" t="str">
        <f t="shared" si="760"/>
        <v>-</v>
      </c>
      <c r="J1064" s="9" t="str">
        <f t="shared" si="760"/>
        <v>-</v>
      </c>
      <c r="K1064" s="9" t="str">
        <f t="shared" si="760"/>
        <v>-</v>
      </c>
      <c r="L1064" s="9" t="str">
        <f t="shared" si="760"/>
        <v>-</v>
      </c>
      <c r="M1064" s="9" t="str">
        <f t="shared" si="760"/>
        <v>-</v>
      </c>
      <c r="N1064" s="9" t="str">
        <f t="shared" si="760"/>
        <v>-</v>
      </c>
      <c r="O1064" s="9" t="str">
        <f t="shared" si="760"/>
        <v>-</v>
      </c>
      <c r="P1064" s="9" t="str">
        <f t="shared" si="760"/>
        <v>-</v>
      </c>
      <c r="Q1064" s="9">
        <f t="shared" si="760"/>
        <v>8</v>
      </c>
      <c r="R1064" s="9" t="str">
        <f t="shared" si="760"/>
        <v>-</v>
      </c>
      <c r="S1064" s="9" t="str">
        <f t="shared" si="760"/>
        <v>-</v>
      </c>
      <c r="T1064" s="9">
        <f t="shared" si="760"/>
        <v>6</v>
      </c>
      <c r="U1064" s="9" t="str">
        <f t="shared" si="760"/>
        <v>-</v>
      </c>
      <c r="V1064" s="9" t="str">
        <f t="shared" si="760"/>
        <v>-</v>
      </c>
      <c r="W1064" s="9" t="str">
        <f t="shared" si="760"/>
        <v>-</v>
      </c>
      <c r="X1064" s="9" t="str">
        <f t="shared" si="760"/>
        <v>-</v>
      </c>
      <c r="Y1064" s="9" t="str">
        <f t="shared" si="760"/>
        <v>-</v>
      </c>
      <c r="Z1064" s="9">
        <f t="shared" si="760"/>
        <v>9</v>
      </c>
      <c r="AA1064" s="9" t="str">
        <f t="shared" si="760"/>
        <v>-</v>
      </c>
      <c r="AB1064" s="9" t="str">
        <f t="shared" si="760"/>
        <v>-</v>
      </c>
      <c r="AC1064" s="9" t="str">
        <f t="shared" si="760"/>
        <v>-</v>
      </c>
      <c r="AD1064" s="9" t="str">
        <f t="shared" si="760"/>
        <v>-</v>
      </c>
      <c r="AE1064" s="9" t="str">
        <f t="shared" si="760"/>
        <v>-</v>
      </c>
      <c r="AF1064" s="9" t="str">
        <f t="shared" si="760"/>
        <v>-</v>
      </c>
      <c r="AG1064" s="9">
        <f t="shared" si="760"/>
        <v>7</v>
      </c>
      <c r="AH1064" s="9" t="str">
        <f t="shared" si="760"/>
        <v>-</v>
      </c>
      <c r="AI1064" s="9">
        <f t="shared" ref="AI1064:BA1064" si="766">IF(AI$979="ДА",AI672,"-")</f>
        <v>9</v>
      </c>
      <c r="AJ1064" s="9">
        <f t="shared" si="766"/>
        <v>5</v>
      </c>
      <c r="AK1064" s="9" t="str">
        <f t="shared" si="766"/>
        <v>-</v>
      </c>
      <c r="AL1064" s="9">
        <f t="shared" si="766"/>
        <v>6</v>
      </c>
      <c r="AM1064" s="9">
        <f t="shared" si="766"/>
        <v>9</v>
      </c>
      <c r="AN1064" s="9">
        <f t="shared" si="766"/>
        <v>7</v>
      </c>
      <c r="AO1064" s="9" t="str">
        <f t="shared" si="766"/>
        <v>-</v>
      </c>
      <c r="AP1064" s="9">
        <f t="shared" si="766"/>
        <v>6</v>
      </c>
      <c r="AQ1064" s="9" t="str">
        <f t="shared" si="766"/>
        <v>-</v>
      </c>
      <c r="AR1064" s="9" t="str">
        <f t="shared" si="766"/>
        <v>-</v>
      </c>
      <c r="AS1064" s="9" t="str">
        <f t="shared" si="766"/>
        <v>-</v>
      </c>
      <c r="AT1064" s="9" t="str">
        <f t="shared" si="766"/>
        <v>-</v>
      </c>
      <c r="AU1064" s="9" t="str">
        <f t="shared" si="766"/>
        <v>-</v>
      </c>
      <c r="AV1064" s="9" t="str">
        <f t="shared" si="766"/>
        <v>-</v>
      </c>
      <c r="AW1064" s="9">
        <f t="shared" si="766"/>
        <v>5</v>
      </c>
      <c r="AX1064" s="9" t="str">
        <f t="shared" si="766"/>
        <v>-</v>
      </c>
      <c r="AY1064" s="9" t="str">
        <f t="shared" si="766"/>
        <v>-</v>
      </c>
      <c r="AZ1064" s="9" t="str">
        <f t="shared" si="766"/>
        <v>-</v>
      </c>
      <c r="BA1064" s="9" t="str">
        <f t="shared" si="766"/>
        <v>-</v>
      </c>
      <c r="BB1064" s="9" t="str">
        <f t="shared" si="760"/>
        <v>-</v>
      </c>
      <c r="BC1064" s="9">
        <f t="shared" si="760"/>
        <v>7</v>
      </c>
      <c r="BD1064" s="9" t="str">
        <f t="shared" si="760"/>
        <v>-</v>
      </c>
      <c r="BE1064" s="9">
        <f t="shared" si="760"/>
        <v>9</v>
      </c>
      <c r="BF1064" s="9" t="str">
        <f t="shared" si="760"/>
        <v>-</v>
      </c>
      <c r="BG1064" s="9" t="str">
        <f t="shared" si="760"/>
        <v>-</v>
      </c>
      <c r="BH1064" s="9" t="str">
        <f t="shared" si="760"/>
        <v>-</v>
      </c>
      <c r="BI1064" s="9" t="str">
        <f t="shared" si="760"/>
        <v>-</v>
      </c>
      <c r="BJ1064" s="37">
        <f t="shared" si="730"/>
        <v>14</v>
      </c>
      <c r="BK1064" s="34">
        <f t="shared" si="731"/>
        <v>7.0714299718777527</v>
      </c>
      <c r="BL1064" s="9">
        <f t="shared" si="737"/>
        <v>38</v>
      </c>
      <c r="BN1064" s="38">
        <f t="shared" si="747"/>
        <v>83</v>
      </c>
      <c r="BO1064" s="34">
        <f t="shared" si="732"/>
        <v>7.0714299718777527</v>
      </c>
      <c r="BP1064" s="37">
        <f t="shared" si="738"/>
        <v>20</v>
      </c>
      <c r="BQ1064" s="37">
        <f t="shared" si="733"/>
        <v>14</v>
      </c>
      <c r="BR1064" s="36">
        <f t="shared" si="739"/>
        <v>42</v>
      </c>
      <c r="BS1064" s="36">
        <f t="shared" si="739"/>
        <v>1</v>
      </c>
      <c r="BT1064" s="121">
        <f t="shared" si="734"/>
        <v>2.2252747252747267</v>
      </c>
      <c r="BU1064">
        <f t="shared" si="740"/>
        <v>83</v>
      </c>
      <c r="BV1064" s="25">
        <f t="shared" si="741"/>
        <v>42</v>
      </c>
      <c r="BW1064" s="25" t="str">
        <f t="shared" si="742"/>
        <v>-</v>
      </c>
      <c r="BX1064" s="25" t="str">
        <f t="shared" si="743"/>
        <v>-</v>
      </c>
      <c r="BY1064" s="46">
        <f t="shared" si="744"/>
        <v>7.0714299718777527</v>
      </c>
    </row>
    <row r="1065" spans="1:77">
      <c r="A1065" s="38">
        <f t="shared" si="745"/>
        <v>84</v>
      </c>
      <c r="B1065" s="36">
        <f t="shared" si="764"/>
        <v>42</v>
      </c>
      <c r="C1065" s="36">
        <f t="shared" si="764"/>
        <v>2</v>
      </c>
      <c r="D1065" s="9">
        <f t="shared" si="760"/>
        <v>4</v>
      </c>
      <c r="E1065" s="9" t="str">
        <f t="shared" si="760"/>
        <v>-</v>
      </c>
      <c r="F1065" s="9" t="str">
        <f t="shared" si="760"/>
        <v>-</v>
      </c>
      <c r="G1065" s="9" t="str">
        <f t="shared" si="760"/>
        <v>-</v>
      </c>
      <c r="H1065" s="9" t="str">
        <f t="shared" si="760"/>
        <v>-</v>
      </c>
      <c r="I1065" s="9" t="str">
        <f t="shared" si="760"/>
        <v>-</v>
      </c>
      <c r="J1065" s="9" t="str">
        <f t="shared" si="760"/>
        <v>-</v>
      </c>
      <c r="K1065" s="9" t="str">
        <f t="shared" si="760"/>
        <v>-</v>
      </c>
      <c r="L1065" s="9" t="str">
        <f t="shared" si="760"/>
        <v>-</v>
      </c>
      <c r="M1065" s="9" t="str">
        <f t="shared" si="760"/>
        <v>-</v>
      </c>
      <c r="N1065" s="9" t="str">
        <f t="shared" si="760"/>
        <v>-</v>
      </c>
      <c r="O1065" s="9" t="str">
        <f t="shared" si="760"/>
        <v>-</v>
      </c>
      <c r="P1065" s="9" t="str">
        <f t="shared" si="760"/>
        <v>-</v>
      </c>
      <c r="Q1065" s="9">
        <f t="shared" si="760"/>
        <v>9</v>
      </c>
      <c r="R1065" s="9" t="str">
        <f t="shared" si="760"/>
        <v>-</v>
      </c>
      <c r="S1065" s="9" t="str">
        <f t="shared" si="760"/>
        <v>-</v>
      </c>
      <c r="T1065" s="9">
        <f t="shared" si="760"/>
        <v>4</v>
      </c>
      <c r="U1065" s="9" t="str">
        <f t="shared" si="760"/>
        <v>-</v>
      </c>
      <c r="V1065" s="9" t="str">
        <f t="shared" si="760"/>
        <v>-</v>
      </c>
      <c r="W1065" s="9" t="str">
        <f t="shared" si="760"/>
        <v>-</v>
      </c>
      <c r="X1065" s="9" t="str">
        <f t="shared" si="760"/>
        <v>-</v>
      </c>
      <c r="Y1065" s="9" t="str">
        <f t="shared" si="760"/>
        <v>-</v>
      </c>
      <c r="Z1065" s="9">
        <f t="shared" si="760"/>
        <v>6</v>
      </c>
      <c r="AA1065" s="9" t="str">
        <f t="shared" si="760"/>
        <v>-</v>
      </c>
      <c r="AB1065" s="9" t="str">
        <f t="shared" si="760"/>
        <v>-</v>
      </c>
      <c r="AC1065" s="9" t="str">
        <f t="shared" si="760"/>
        <v>-</v>
      </c>
      <c r="AD1065" s="9" t="str">
        <f t="shared" si="760"/>
        <v>-</v>
      </c>
      <c r="AE1065" s="9" t="str">
        <f t="shared" si="760"/>
        <v>-</v>
      </c>
      <c r="AF1065" s="9" t="str">
        <f t="shared" si="760"/>
        <v>-</v>
      </c>
      <c r="AG1065" s="9">
        <f t="shared" si="760"/>
        <v>5</v>
      </c>
      <c r="AH1065" s="9" t="str">
        <f t="shared" si="760"/>
        <v>-</v>
      </c>
      <c r="AI1065" s="9" t="str">
        <f t="shared" ref="AI1065:BA1065" si="767">IF(AI$979="ДА",AI673,"-")</f>
        <v>-</v>
      </c>
      <c r="AJ1065" s="9">
        <f t="shared" si="767"/>
        <v>5</v>
      </c>
      <c r="AK1065" s="9" t="str">
        <f t="shared" si="767"/>
        <v>-</v>
      </c>
      <c r="AL1065" s="9">
        <f t="shared" si="767"/>
        <v>4</v>
      </c>
      <c r="AM1065" s="9">
        <f t="shared" si="767"/>
        <v>6</v>
      </c>
      <c r="AN1065" s="9">
        <f t="shared" si="767"/>
        <v>3</v>
      </c>
      <c r="AO1065" s="9" t="str">
        <f t="shared" si="767"/>
        <v>-</v>
      </c>
      <c r="AP1065" s="9">
        <f t="shared" si="767"/>
        <v>6</v>
      </c>
      <c r="AQ1065" s="9" t="str">
        <f t="shared" si="767"/>
        <v>-</v>
      </c>
      <c r="AR1065" s="9" t="str">
        <f t="shared" si="767"/>
        <v>-</v>
      </c>
      <c r="AS1065" s="9" t="str">
        <f t="shared" si="767"/>
        <v>-</v>
      </c>
      <c r="AT1065" s="9" t="str">
        <f t="shared" si="767"/>
        <v>-</v>
      </c>
      <c r="AU1065" s="9" t="str">
        <f t="shared" si="767"/>
        <v>-</v>
      </c>
      <c r="AV1065" s="9" t="str">
        <f t="shared" si="767"/>
        <v>-</v>
      </c>
      <c r="AW1065" s="9">
        <f t="shared" si="767"/>
        <v>4</v>
      </c>
      <c r="AX1065" s="9" t="str">
        <f t="shared" si="767"/>
        <v>-</v>
      </c>
      <c r="AY1065" s="9" t="str">
        <f t="shared" si="767"/>
        <v>-</v>
      </c>
      <c r="AZ1065" s="9" t="str">
        <f t="shared" si="767"/>
        <v>-</v>
      </c>
      <c r="BA1065" s="9" t="str">
        <f t="shared" si="767"/>
        <v>-</v>
      </c>
      <c r="BB1065" s="9" t="str">
        <f t="shared" si="760"/>
        <v>-</v>
      </c>
      <c r="BC1065" s="9">
        <f t="shared" si="760"/>
        <v>4</v>
      </c>
      <c r="BD1065" s="9" t="str">
        <f t="shared" si="760"/>
        <v>-</v>
      </c>
      <c r="BE1065" s="9">
        <f t="shared" si="760"/>
        <v>6</v>
      </c>
      <c r="BF1065" s="9">
        <f t="shared" si="760"/>
        <v>8</v>
      </c>
      <c r="BG1065" s="9" t="str">
        <f t="shared" si="760"/>
        <v>-</v>
      </c>
      <c r="BH1065" s="9" t="str">
        <f t="shared" si="760"/>
        <v>-</v>
      </c>
      <c r="BI1065" s="9" t="str">
        <f t="shared" si="760"/>
        <v>-</v>
      </c>
      <c r="BJ1065" s="37">
        <f t="shared" si="730"/>
        <v>14</v>
      </c>
      <c r="BK1065" s="34">
        <f t="shared" si="731"/>
        <v>5.285715686066875</v>
      </c>
      <c r="BL1065" s="9">
        <f t="shared" si="737"/>
        <v>114</v>
      </c>
      <c r="BN1065" s="38">
        <f t="shared" si="747"/>
        <v>84</v>
      </c>
      <c r="BO1065" s="34">
        <f t="shared" si="732"/>
        <v>5.285715686066875</v>
      </c>
      <c r="BP1065" s="37">
        <f t="shared" si="738"/>
        <v>18</v>
      </c>
      <c r="BQ1065" s="37">
        <f t="shared" si="733"/>
        <v>14</v>
      </c>
      <c r="BR1065" s="36">
        <f t="shared" si="739"/>
        <v>42</v>
      </c>
      <c r="BS1065" s="36">
        <f t="shared" si="739"/>
        <v>2</v>
      </c>
      <c r="BT1065" s="121">
        <f t="shared" si="734"/>
        <v>2.8351648351648331</v>
      </c>
      <c r="BU1065">
        <f t="shared" si="740"/>
        <v>84</v>
      </c>
      <c r="BV1065" s="25" t="str">
        <f t="shared" si="741"/>
        <v>-</v>
      </c>
      <c r="BW1065" s="25">
        <f t="shared" si="742"/>
        <v>42</v>
      </c>
      <c r="BX1065" s="25" t="str">
        <f t="shared" si="743"/>
        <v>-</v>
      </c>
      <c r="BY1065" s="46">
        <f t="shared" si="744"/>
        <v>5.285715686066875</v>
      </c>
    </row>
    <row r="1066" spans="1:77">
      <c r="A1066" s="38">
        <f t="shared" si="745"/>
        <v>85</v>
      </c>
      <c r="B1066" s="36">
        <f t="shared" si="764"/>
        <v>42</v>
      </c>
      <c r="C1066" s="36">
        <f t="shared" si="764"/>
        <v>3</v>
      </c>
      <c r="D1066" s="9">
        <f t="shared" si="760"/>
        <v>9</v>
      </c>
      <c r="E1066" s="9" t="str">
        <f t="shared" si="760"/>
        <v>-</v>
      </c>
      <c r="F1066" s="9">
        <f t="shared" si="760"/>
        <v>6</v>
      </c>
      <c r="G1066" s="9" t="str">
        <f t="shared" si="760"/>
        <v>-</v>
      </c>
      <c r="H1066" s="9" t="str">
        <f t="shared" si="760"/>
        <v>-</v>
      </c>
      <c r="I1066" s="9" t="str">
        <f t="shared" si="760"/>
        <v>-</v>
      </c>
      <c r="J1066" s="9" t="str">
        <f t="shared" si="760"/>
        <v>-</v>
      </c>
      <c r="K1066" s="9" t="str">
        <f t="shared" si="760"/>
        <v>-</v>
      </c>
      <c r="L1066" s="9" t="str">
        <f t="shared" si="760"/>
        <v>-</v>
      </c>
      <c r="M1066" s="9">
        <f t="shared" si="760"/>
        <v>7</v>
      </c>
      <c r="N1066" s="9" t="str">
        <f t="shared" si="760"/>
        <v>-</v>
      </c>
      <c r="O1066" s="9" t="str">
        <f t="shared" si="760"/>
        <v>-</v>
      </c>
      <c r="P1066" s="9" t="str">
        <f t="shared" si="760"/>
        <v>-</v>
      </c>
      <c r="Q1066" s="9">
        <f t="shared" si="760"/>
        <v>9</v>
      </c>
      <c r="R1066" s="9" t="str">
        <f t="shared" si="760"/>
        <v>-</v>
      </c>
      <c r="S1066" s="9" t="str">
        <f t="shared" ref="S1066:BI1066" si="768">IF(S$979="ДА",S674,"-")</f>
        <v>-</v>
      </c>
      <c r="T1066" s="9">
        <f t="shared" si="768"/>
        <v>4</v>
      </c>
      <c r="U1066" s="9" t="str">
        <f t="shared" si="768"/>
        <v>-</v>
      </c>
      <c r="V1066" s="9" t="str">
        <f t="shared" si="768"/>
        <v>-</v>
      </c>
      <c r="W1066" s="9" t="str">
        <f t="shared" si="768"/>
        <v>-</v>
      </c>
      <c r="X1066" s="9" t="str">
        <f t="shared" si="768"/>
        <v>-</v>
      </c>
      <c r="Y1066" s="9" t="str">
        <f t="shared" si="768"/>
        <v>-</v>
      </c>
      <c r="Z1066" s="9">
        <f t="shared" si="768"/>
        <v>9</v>
      </c>
      <c r="AA1066" s="9" t="str">
        <f t="shared" si="768"/>
        <v>-</v>
      </c>
      <c r="AB1066" s="9" t="str">
        <f t="shared" si="768"/>
        <v>-</v>
      </c>
      <c r="AC1066" s="9" t="str">
        <f t="shared" si="768"/>
        <v>-</v>
      </c>
      <c r="AD1066" s="9" t="str">
        <f t="shared" si="768"/>
        <v>-</v>
      </c>
      <c r="AE1066" s="9" t="str">
        <f t="shared" si="768"/>
        <v>-</v>
      </c>
      <c r="AF1066" s="9" t="str">
        <f t="shared" si="768"/>
        <v>-</v>
      </c>
      <c r="AG1066" s="9">
        <f t="shared" si="768"/>
        <v>8</v>
      </c>
      <c r="AH1066" s="9" t="str">
        <f t="shared" si="768"/>
        <v>-</v>
      </c>
      <c r="AI1066" s="9" t="str">
        <f t="shared" si="768"/>
        <v>-</v>
      </c>
      <c r="AJ1066" s="9">
        <f t="shared" si="768"/>
        <v>6</v>
      </c>
      <c r="AK1066" s="9" t="str">
        <f t="shared" si="768"/>
        <v>-</v>
      </c>
      <c r="AL1066" s="9">
        <f t="shared" si="768"/>
        <v>5</v>
      </c>
      <c r="AM1066" s="9">
        <f t="shared" si="768"/>
        <v>8</v>
      </c>
      <c r="AN1066" s="9">
        <f t="shared" si="768"/>
        <v>5</v>
      </c>
      <c r="AO1066" s="9" t="str">
        <f t="shared" si="768"/>
        <v>-</v>
      </c>
      <c r="AP1066" s="9">
        <f t="shared" si="768"/>
        <v>6</v>
      </c>
      <c r="AQ1066" s="9" t="str">
        <f t="shared" si="768"/>
        <v>-</v>
      </c>
      <c r="AR1066" s="9" t="str">
        <f t="shared" si="768"/>
        <v>-</v>
      </c>
      <c r="AS1066" s="9" t="str">
        <f t="shared" si="768"/>
        <v>-</v>
      </c>
      <c r="AT1066" s="9" t="str">
        <f t="shared" si="768"/>
        <v>-</v>
      </c>
      <c r="AU1066" s="9" t="str">
        <f t="shared" si="768"/>
        <v>-</v>
      </c>
      <c r="AV1066" s="9" t="str">
        <f t="shared" si="768"/>
        <v>-</v>
      </c>
      <c r="AW1066" s="9">
        <f t="shared" si="768"/>
        <v>6</v>
      </c>
      <c r="AX1066" s="9" t="str">
        <f t="shared" si="768"/>
        <v>-</v>
      </c>
      <c r="AY1066" s="9" t="str">
        <f t="shared" si="768"/>
        <v>-</v>
      </c>
      <c r="AZ1066" s="9" t="str">
        <f t="shared" si="768"/>
        <v>-</v>
      </c>
      <c r="BA1066" s="9" t="str">
        <f t="shared" si="768"/>
        <v>-</v>
      </c>
      <c r="BB1066" s="9" t="str">
        <f t="shared" si="768"/>
        <v>-</v>
      </c>
      <c r="BC1066" s="9">
        <f t="shared" si="768"/>
        <v>6</v>
      </c>
      <c r="BD1066" s="9" t="str">
        <f t="shared" si="768"/>
        <v>-</v>
      </c>
      <c r="BE1066" s="9">
        <f t="shared" si="768"/>
        <v>7</v>
      </c>
      <c r="BF1066" s="9">
        <f t="shared" si="768"/>
        <v>9</v>
      </c>
      <c r="BG1066" s="9" t="str">
        <f t="shared" si="768"/>
        <v>-</v>
      </c>
      <c r="BH1066" s="9" t="str">
        <f t="shared" si="768"/>
        <v>-</v>
      </c>
      <c r="BI1066" s="9" t="str">
        <f t="shared" si="768"/>
        <v>-</v>
      </c>
      <c r="BJ1066" s="37">
        <f t="shared" si="730"/>
        <v>16</v>
      </c>
      <c r="BK1066" s="34">
        <f t="shared" si="731"/>
        <v>6.8750016003772165</v>
      </c>
      <c r="BL1066" s="9">
        <f t="shared" si="737"/>
        <v>49</v>
      </c>
      <c r="BN1066" s="38">
        <f t="shared" si="747"/>
        <v>85</v>
      </c>
      <c r="BO1066" s="34">
        <f t="shared" si="732"/>
        <v>6.8750016003772165</v>
      </c>
      <c r="BP1066" s="37">
        <f t="shared" si="738"/>
        <v>21</v>
      </c>
      <c r="BQ1066" s="37">
        <f t="shared" si="733"/>
        <v>16</v>
      </c>
      <c r="BR1066" s="36">
        <f t="shared" si="739"/>
        <v>42</v>
      </c>
      <c r="BS1066" s="36">
        <f t="shared" si="739"/>
        <v>3</v>
      </c>
      <c r="BT1066" s="121">
        <f t="shared" si="734"/>
        <v>2.65</v>
      </c>
      <c r="BU1066">
        <f t="shared" si="740"/>
        <v>85</v>
      </c>
      <c r="BV1066" s="25" t="str">
        <f t="shared" si="741"/>
        <v>-</v>
      </c>
      <c r="BW1066" s="25" t="str">
        <f t="shared" si="742"/>
        <v>-</v>
      </c>
      <c r="BX1066" s="25">
        <f t="shared" si="743"/>
        <v>42</v>
      </c>
      <c r="BY1066" s="46">
        <f t="shared" si="744"/>
        <v>6.8750016003772165</v>
      </c>
    </row>
    <row r="1067" spans="1:77">
      <c r="A1067" s="38">
        <f t="shared" si="745"/>
        <v>86</v>
      </c>
      <c r="B1067" s="36">
        <f t="shared" si="764"/>
        <v>44</v>
      </c>
      <c r="C1067" s="36">
        <f t="shared" si="764"/>
        <v>1</v>
      </c>
      <c r="D1067" s="9">
        <f t="shared" ref="D1067:BI1073" si="769">IF(D$979="ДА",D675,"-")</f>
        <v>8</v>
      </c>
      <c r="E1067" s="9" t="str">
        <f t="shared" si="769"/>
        <v>-</v>
      </c>
      <c r="F1067" s="9">
        <f t="shared" si="769"/>
        <v>7</v>
      </c>
      <c r="G1067" s="9" t="str">
        <f t="shared" si="769"/>
        <v>-</v>
      </c>
      <c r="H1067" s="9" t="str">
        <f t="shared" si="769"/>
        <v>-</v>
      </c>
      <c r="I1067" s="9" t="str">
        <f t="shared" si="769"/>
        <v>-</v>
      </c>
      <c r="J1067" s="9" t="str">
        <f t="shared" si="769"/>
        <v>-</v>
      </c>
      <c r="K1067" s="9" t="str">
        <f t="shared" si="769"/>
        <v>-</v>
      </c>
      <c r="L1067" s="9" t="str">
        <f t="shared" si="769"/>
        <v>-</v>
      </c>
      <c r="M1067" s="9" t="str">
        <f t="shared" si="769"/>
        <v>-</v>
      </c>
      <c r="N1067" s="9" t="str">
        <f t="shared" si="769"/>
        <v>-</v>
      </c>
      <c r="O1067" s="9" t="str">
        <f t="shared" si="769"/>
        <v>-</v>
      </c>
      <c r="P1067" s="9" t="str">
        <f t="shared" si="769"/>
        <v>-</v>
      </c>
      <c r="Q1067" s="9">
        <f t="shared" si="769"/>
        <v>9</v>
      </c>
      <c r="R1067" s="9" t="str">
        <f t="shared" si="769"/>
        <v>-</v>
      </c>
      <c r="S1067" s="9" t="str">
        <f t="shared" si="769"/>
        <v>-</v>
      </c>
      <c r="T1067" s="9">
        <f t="shared" si="769"/>
        <v>11</v>
      </c>
      <c r="U1067" s="9" t="str">
        <f t="shared" si="769"/>
        <v>-</v>
      </c>
      <c r="V1067" s="9" t="str">
        <f t="shared" si="769"/>
        <v>-</v>
      </c>
      <c r="W1067" s="9" t="str">
        <f t="shared" si="769"/>
        <v>-</v>
      </c>
      <c r="X1067" s="9" t="str">
        <f t="shared" si="769"/>
        <v>-</v>
      </c>
      <c r="Y1067" s="9" t="str">
        <f t="shared" si="769"/>
        <v>-</v>
      </c>
      <c r="Z1067" s="9">
        <f t="shared" si="769"/>
        <v>8</v>
      </c>
      <c r="AA1067" s="9" t="str">
        <f t="shared" si="769"/>
        <v>-</v>
      </c>
      <c r="AB1067" s="9" t="str">
        <f t="shared" si="769"/>
        <v>-</v>
      </c>
      <c r="AC1067" s="9" t="str">
        <f t="shared" si="769"/>
        <v>-</v>
      </c>
      <c r="AD1067" s="9" t="str">
        <f t="shared" si="769"/>
        <v>-</v>
      </c>
      <c r="AE1067" s="9" t="str">
        <f t="shared" si="769"/>
        <v>-</v>
      </c>
      <c r="AF1067" s="9" t="str">
        <f t="shared" si="769"/>
        <v>-</v>
      </c>
      <c r="AG1067" s="9">
        <f t="shared" si="769"/>
        <v>9</v>
      </c>
      <c r="AH1067" s="9" t="str">
        <f t="shared" si="769"/>
        <v>-</v>
      </c>
      <c r="AI1067" s="9">
        <f t="shared" ref="AI1067:BA1067" si="770">IF(AI$979="ДА",AI675,"-")</f>
        <v>4</v>
      </c>
      <c r="AJ1067" s="9">
        <f t="shared" si="770"/>
        <v>6</v>
      </c>
      <c r="AK1067" s="9" t="str">
        <f t="shared" si="770"/>
        <v>-</v>
      </c>
      <c r="AL1067" s="9" t="str">
        <f t="shared" si="770"/>
        <v>-</v>
      </c>
      <c r="AM1067" s="9">
        <f t="shared" si="770"/>
        <v>7</v>
      </c>
      <c r="AN1067" s="9">
        <f t="shared" si="770"/>
        <v>7</v>
      </c>
      <c r="AO1067" s="9" t="str">
        <f t="shared" si="770"/>
        <v>-</v>
      </c>
      <c r="AP1067" s="9">
        <f t="shared" si="770"/>
        <v>6</v>
      </c>
      <c r="AQ1067" s="9" t="str">
        <f t="shared" si="770"/>
        <v>-</v>
      </c>
      <c r="AR1067" s="9" t="str">
        <f t="shared" si="770"/>
        <v>-</v>
      </c>
      <c r="AS1067" s="9" t="str">
        <f t="shared" si="770"/>
        <v>-</v>
      </c>
      <c r="AT1067" s="9" t="str">
        <f t="shared" si="770"/>
        <v>-</v>
      </c>
      <c r="AU1067" s="9" t="str">
        <f t="shared" si="770"/>
        <v>-</v>
      </c>
      <c r="AV1067" s="9" t="str">
        <f t="shared" si="770"/>
        <v>-</v>
      </c>
      <c r="AW1067" s="9">
        <f t="shared" si="770"/>
        <v>5</v>
      </c>
      <c r="AX1067" s="9" t="str">
        <f t="shared" si="770"/>
        <v>-</v>
      </c>
      <c r="AY1067" s="9" t="str">
        <f t="shared" si="770"/>
        <v>-</v>
      </c>
      <c r="AZ1067" s="9" t="str">
        <f t="shared" si="770"/>
        <v>-</v>
      </c>
      <c r="BA1067" s="9" t="str">
        <f t="shared" si="770"/>
        <v>-</v>
      </c>
      <c r="BB1067" s="9" t="str">
        <f t="shared" si="769"/>
        <v>-</v>
      </c>
      <c r="BC1067" s="9">
        <f t="shared" si="769"/>
        <v>7</v>
      </c>
      <c r="BD1067" s="9" t="str">
        <f t="shared" si="769"/>
        <v>-</v>
      </c>
      <c r="BE1067" s="9">
        <f t="shared" si="769"/>
        <v>5</v>
      </c>
      <c r="BF1067" s="9">
        <f t="shared" si="769"/>
        <v>5</v>
      </c>
      <c r="BG1067" s="9" t="str">
        <f t="shared" si="769"/>
        <v>-</v>
      </c>
      <c r="BH1067" s="9">
        <f t="shared" si="769"/>
        <v>7</v>
      </c>
      <c r="BI1067" s="9" t="str">
        <f t="shared" si="769"/>
        <v>-</v>
      </c>
      <c r="BJ1067" s="37">
        <f t="shared" si="730"/>
        <v>16</v>
      </c>
      <c r="BK1067" s="34">
        <f t="shared" si="731"/>
        <v>6.9375016003064198</v>
      </c>
      <c r="BL1067" s="9">
        <f t="shared" si="737"/>
        <v>44</v>
      </c>
      <c r="BN1067" s="38">
        <f t="shared" si="747"/>
        <v>86</v>
      </c>
      <c r="BO1067" s="34">
        <f t="shared" si="732"/>
        <v>6.9375016003064198</v>
      </c>
      <c r="BP1067" s="37">
        <f t="shared" si="738"/>
        <v>28</v>
      </c>
      <c r="BQ1067" s="37">
        <f t="shared" si="733"/>
        <v>16</v>
      </c>
      <c r="BR1067" s="36">
        <f t="shared" si="739"/>
        <v>44</v>
      </c>
      <c r="BS1067" s="36">
        <f t="shared" si="739"/>
        <v>1</v>
      </c>
      <c r="BT1067" s="121">
        <f t="shared" si="734"/>
        <v>3.2625000000000002</v>
      </c>
      <c r="BU1067">
        <f t="shared" si="740"/>
        <v>86</v>
      </c>
      <c r="BV1067" s="25">
        <f t="shared" si="741"/>
        <v>44</v>
      </c>
      <c r="BW1067" s="25" t="str">
        <f t="shared" si="742"/>
        <v>-</v>
      </c>
      <c r="BX1067" s="25" t="str">
        <f t="shared" si="743"/>
        <v>-</v>
      </c>
      <c r="BY1067" s="46">
        <f t="shared" si="744"/>
        <v>6.9375016003064198</v>
      </c>
    </row>
    <row r="1068" spans="1:77">
      <c r="A1068" s="38">
        <f t="shared" si="745"/>
        <v>87</v>
      </c>
      <c r="B1068" s="36">
        <f t="shared" si="764"/>
        <v>44</v>
      </c>
      <c r="C1068" s="36">
        <f t="shared" si="764"/>
        <v>2</v>
      </c>
      <c r="D1068" s="9">
        <f t="shared" si="769"/>
        <v>12</v>
      </c>
      <c r="E1068" s="9" t="str">
        <f t="shared" si="769"/>
        <v>-</v>
      </c>
      <c r="F1068" s="9" t="str">
        <f t="shared" si="769"/>
        <v>-</v>
      </c>
      <c r="G1068" s="9" t="str">
        <f t="shared" si="769"/>
        <v>-</v>
      </c>
      <c r="H1068" s="9" t="str">
        <f t="shared" si="769"/>
        <v>-</v>
      </c>
      <c r="I1068" s="9" t="str">
        <f t="shared" si="769"/>
        <v>-</v>
      </c>
      <c r="J1068" s="9" t="str">
        <f t="shared" si="769"/>
        <v>-</v>
      </c>
      <c r="K1068" s="9" t="str">
        <f t="shared" si="769"/>
        <v>-</v>
      </c>
      <c r="L1068" s="9" t="str">
        <f t="shared" si="769"/>
        <v>-</v>
      </c>
      <c r="M1068" s="9" t="str">
        <f t="shared" si="769"/>
        <v>-</v>
      </c>
      <c r="N1068" s="9" t="str">
        <f t="shared" si="769"/>
        <v>-</v>
      </c>
      <c r="O1068" s="9" t="str">
        <f t="shared" si="769"/>
        <v>-</v>
      </c>
      <c r="P1068" s="9" t="str">
        <f t="shared" si="769"/>
        <v>-</v>
      </c>
      <c r="Q1068" s="9">
        <f t="shared" si="769"/>
        <v>7</v>
      </c>
      <c r="R1068" s="9" t="str">
        <f t="shared" si="769"/>
        <v>-</v>
      </c>
      <c r="S1068" s="9" t="str">
        <f t="shared" si="769"/>
        <v>-</v>
      </c>
      <c r="T1068" s="9">
        <f t="shared" si="769"/>
        <v>9</v>
      </c>
      <c r="U1068" s="9" t="str">
        <f t="shared" si="769"/>
        <v>-</v>
      </c>
      <c r="V1068" s="9" t="str">
        <f t="shared" si="769"/>
        <v>-</v>
      </c>
      <c r="W1068" s="9" t="str">
        <f t="shared" si="769"/>
        <v>-</v>
      </c>
      <c r="X1068" s="9" t="str">
        <f t="shared" si="769"/>
        <v>-</v>
      </c>
      <c r="Y1068" s="9" t="str">
        <f t="shared" si="769"/>
        <v>-</v>
      </c>
      <c r="Z1068" s="9">
        <f t="shared" si="769"/>
        <v>7</v>
      </c>
      <c r="AA1068" s="9" t="str">
        <f t="shared" si="769"/>
        <v>-</v>
      </c>
      <c r="AB1068" s="9" t="str">
        <f t="shared" si="769"/>
        <v>-</v>
      </c>
      <c r="AC1068" s="9" t="str">
        <f t="shared" si="769"/>
        <v>-</v>
      </c>
      <c r="AD1068" s="9" t="str">
        <f t="shared" si="769"/>
        <v>-</v>
      </c>
      <c r="AE1068" s="9" t="str">
        <f t="shared" si="769"/>
        <v>-</v>
      </c>
      <c r="AF1068" s="9" t="str">
        <f t="shared" si="769"/>
        <v>-</v>
      </c>
      <c r="AG1068" s="9">
        <f t="shared" si="769"/>
        <v>6</v>
      </c>
      <c r="AH1068" s="9" t="str">
        <f t="shared" si="769"/>
        <v>-</v>
      </c>
      <c r="AI1068" s="9">
        <f t="shared" ref="AI1068:BA1068" si="771">IF(AI$979="ДА",AI676,"-")</f>
        <v>10</v>
      </c>
      <c r="AJ1068" s="9">
        <f t="shared" si="771"/>
        <v>4</v>
      </c>
      <c r="AK1068" s="9" t="str">
        <f t="shared" si="771"/>
        <v>-</v>
      </c>
      <c r="AL1068" s="9" t="str">
        <f t="shared" si="771"/>
        <v>-</v>
      </c>
      <c r="AM1068" s="9">
        <f t="shared" si="771"/>
        <v>6</v>
      </c>
      <c r="AN1068" s="9">
        <f t="shared" si="771"/>
        <v>6</v>
      </c>
      <c r="AO1068" s="9" t="str">
        <f t="shared" si="771"/>
        <v>-</v>
      </c>
      <c r="AP1068" s="9">
        <f t="shared" si="771"/>
        <v>6</v>
      </c>
      <c r="AQ1068" s="9" t="str">
        <f t="shared" si="771"/>
        <v>-</v>
      </c>
      <c r="AR1068" s="9" t="str">
        <f t="shared" si="771"/>
        <v>-</v>
      </c>
      <c r="AS1068" s="9" t="str">
        <f t="shared" si="771"/>
        <v>-</v>
      </c>
      <c r="AT1068" s="9" t="str">
        <f t="shared" si="771"/>
        <v>-</v>
      </c>
      <c r="AU1068" s="9" t="str">
        <f t="shared" si="771"/>
        <v>-</v>
      </c>
      <c r="AV1068" s="9" t="str">
        <f t="shared" si="771"/>
        <v>-</v>
      </c>
      <c r="AW1068" s="9">
        <f t="shared" si="771"/>
        <v>7</v>
      </c>
      <c r="AX1068" s="9" t="str">
        <f t="shared" si="771"/>
        <v>-</v>
      </c>
      <c r="AY1068" s="9" t="str">
        <f t="shared" si="771"/>
        <v>-</v>
      </c>
      <c r="AZ1068" s="9" t="str">
        <f t="shared" si="771"/>
        <v>-</v>
      </c>
      <c r="BA1068" s="9" t="str">
        <f t="shared" si="771"/>
        <v>-</v>
      </c>
      <c r="BB1068" s="9" t="str">
        <f t="shared" si="769"/>
        <v>-</v>
      </c>
      <c r="BC1068" s="9">
        <f t="shared" si="769"/>
        <v>6</v>
      </c>
      <c r="BD1068" s="9" t="str">
        <f t="shared" si="769"/>
        <v>-</v>
      </c>
      <c r="BE1068" s="9">
        <f t="shared" si="769"/>
        <v>9</v>
      </c>
      <c r="BF1068" s="9">
        <f t="shared" si="769"/>
        <v>6</v>
      </c>
      <c r="BG1068" s="9" t="str">
        <f t="shared" si="769"/>
        <v>-</v>
      </c>
      <c r="BH1068" s="9">
        <f t="shared" si="769"/>
        <v>9</v>
      </c>
      <c r="BI1068" s="9">
        <f t="shared" si="769"/>
        <v>5</v>
      </c>
      <c r="BJ1068" s="37">
        <f t="shared" si="730"/>
        <v>16</v>
      </c>
      <c r="BK1068" s="34">
        <f t="shared" si="731"/>
        <v>7.1875016002327294</v>
      </c>
      <c r="BL1068" s="9">
        <f t="shared" si="737"/>
        <v>35</v>
      </c>
      <c r="BN1068" s="38">
        <f t="shared" si="747"/>
        <v>87</v>
      </c>
      <c r="BO1068" s="34">
        <f t="shared" si="732"/>
        <v>7.1875016002327294</v>
      </c>
      <c r="BP1068" s="37">
        <f t="shared" si="738"/>
        <v>20</v>
      </c>
      <c r="BQ1068" s="37">
        <f t="shared" si="733"/>
        <v>16</v>
      </c>
      <c r="BR1068" s="36">
        <f t="shared" si="739"/>
        <v>44</v>
      </c>
      <c r="BS1068" s="36">
        <f t="shared" si="739"/>
        <v>2</v>
      </c>
      <c r="BT1068" s="121">
        <f t="shared" si="734"/>
        <v>4.2958333333333334</v>
      </c>
      <c r="BU1068">
        <f t="shared" si="740"/>
        <v>87</v>
      </c>
      <c r="BV1068" s="25" t="str">
        <f t="shared" si="741"/>
        <v>-</v>
      </c>
      <c r="BW1068" s="25">
        <f t="shared" si="742"/>
        <v>44</v>
      </c>
      <c r="BX1068" s="25" t="str">
        <f t="shared" si="743"/>
        <v>-</v>
      </c>
      <c r="BY1068" s="46">
        <f t="shared" si="744"/>
        <v>7.1875016002327294</v>
      </c>
    </row>
    <row r="1069" spans="1:77">
      <c r="A1069" s="38">
        <f t="shared" si="745"/>
        <v>88</v>
      </c>
      <c r="B1069" s="36">
        <f t="shared" si="764"/>
        <v>44</v>
      </c>
      <c r="C1069" s="36">
        <f t="shared" si="764"/>
        <v>3</v>
      </c>
      <c r="D1069" s="9">
        <f t="shared" si="769"/>
        <v>9</v>
      </c>
      <c r="E1069" s="9" t="str">
        <f t="shared" si="769"/>
        <v>-</v>
      </c>
      <c r="F1069" s="9" t="str">
        <f t="shared" si="769"/>
        <v>-</v>
      </c>
      <c r="G1069" s="9" t="str">
        <f t="shared" si="769"/>
        <v>-</v>
      </c>
      <c r="H1069" s="9" t="str">
        <f t="shared" si="769"/>
        <v>-</v>
      </c>
      <c r="I1069" s="9" t="str">
        <f t="shared" si="769"/>
        <v>-</v>
      </c>
      <c r="J1069" s="9" t="str">
        <f t="shared" si="769"/>
        <v>-</v>
      </c>
      <c r="K1069" s="9" t="str">
        <f t="shared" si="769"/>
        <v>-</v>
      </c>
      <c r="L1069" s="9" t="str">
        <f t="shared" si="769"/>
        <v>-</v>
      </c>
      <c r="M1069" s="9" t="str">
        <f t="shared" si="769"/>
        <v>-</v>
      </c>
      <c r="N1069" s="9" t="str">
        <f t="shared" si="769"/>
        <v>-</v>
      </c>
      <c r="O1069" s="9" t="str">
        <f t="shared" si="769"/>
        <v>-</v>
      </c>
      <c r="P1069" s="9" t="str">
        <f t="shared" si="769"/>
        <v>-</v>
      </c>
      <c r="Q1069" s="9">
        <f t="shared" si="769"/>
        <v>9</v>
      </c>
      <c r="R1069" s="9" t="str">
        <f t="shared" si="769"/>
        <v>-</v>
      </c>
      <c r="S1069" s="9" t="str">
        <f t="shared" si="769"/>
        <v>-</v>
      </c>
      <c r="T1069" s="9">
        <f t="shared" si="769"/>
        <v>9</v>
      </c>
      <c r="U1069" s="9" t="str">
        <f t="shared" si="769"/>
        <v>-</v>
      </c>
      <c r="V1069" s="9" t="str">
        <f t="shared" si="769"/>
        <v>-</v>
      </c>
      <c r="W1069" s="9" t="str">
        <f t="shared" si="769"/>
        <v>-</v>
      </c>
      <c r="X1069" s="9" t="str">
        <f t="shared" si="769"/>
        <v>-</v>
      </c>
      <c r="Y1069" s="9" t="str">
        <f t="shared" si="769"/>
        <v>-</v>
      </c>
      <c r="Z1069" s="9">
        <f t="shared" si="769"/>
        <v>9</v>
      </c>
      <c r="AA1069" s="9" t="str">
        <f t="shared" si="769"/>
        <v>-</v>
      </c>
      <c r="AB1069" s="9" t="str">
        <f t="shared" si="769"/>
        <v>-</v>
      </c>
      <c r="AC1069" s="9" t="str">
        <f t="shared" si="769"/>
        <v>-</v>
      </c>
      <c r="AD1069" s="9" t="str">
        <f t="shared" si="769"/>
        <v>-</v>
      </c>
      <c r="AE1069" s="9" t="str">
        <f t="shared" si="769"/>
        <v>-</v>
      </c>
      <c r="AF1069" s="9" t="str">
        <f t="shared" si="769"/>
        <v>-</v>
      </c>
      <c r="AG1069" s="9">
        <f t="shared" si="769"/>
        <v>9</v>
      </c>
      <c r="AH1069" s="9" t="str">
        <f t="shared" si="769"/>
        <v>-</v>
      </c>
      <c r="AI1069" s="9">
        <f t="shared" ref="AI1069:BA1069" si="772">IF(AI$979="ДА",AI677,"-")</f>
        <v>10</v>
      </c>
      <c r="AJ1069" s="9">
        <f t="shared" si="772"/>
        <v>9</v>
      </c>
      <c r="AK1069" s="9" t="str">
        <f t="shared" si="772"/>
        <v>-</v>
      </c>
      <c r="AL1069" s="9">
        <f t="shared" si="772"/>
        <v>5</v>
      </c>
      <c r="AM1069" s="9">
        <f t="shared" si="772"/>
        <v>3</v>
      </c>
      <c r="AN1069" s="9">
        <f t="shared" si="772"/>
        <v>6</v>
      </c>
      <c r="AO1069" s="9" t="str">
        <f t="shared" si="772"/>
        <v>-</v>
      </c>
      <c r="AP1069" s="9">
        <f t="shared" si="772"/>
        <v>7</v>
      </c>
      <c r="AQ1069" s="9" t="str">
        <f t="shared" si="772"/>
        <v>-</v>
      </c>
      <c r="AR1069" s="9" t="str">
        <f t="shared" si="772"/>
        <v>-</v>
      </c>
      <c r="AS1069" s="9" t="str">
        <f t="shared" si="772"/>
        <v>-</v>
      </c>
      <c r="AT1069" s="9" t="str">
        <f t="shared" si="772"/>
        <v>-</v>
      </c>
      <c r="AU1069" s="9" t="str">
        <f t="shared" si="772"/>
        <v>-</v>
      </c>
      <c r="AV1069" s="9" t="str">
        <f t="shared" si="772"/>
        <v>-</v>
      </c>
      <c r="AW1069" s="9" t="str">
        <f t="shared" si="772"/>
        <v>-</v>
      </c>
      <c r="AX1069" s="9" t="str">
        <f t="shared" si="772"/>
        <v>-</v>
      </c>
      <c r="AY1069" s="9" t="str">
        <f t="shared" si="772"/>
        <v>-</v>
      </c>
      <c r="AZ1069" s="9" t="str">
        <f t="shared" si="772"/>
        <v>-</v>
      </c>
      <c r="BA1069" s="9" t="str">
        <f t="shared" si="772"/>
        <v>-</v>
      </c>
      <c r="BB1069" s="9" t="str">
        <f t="shared" si="769"/>
        <v>-</v>
      </c>
      <c r="BC1069" s="9">
        <f t="shared" si="769"/>
        <v>4</v>
      </c>
      <c r="BD1069" s="9" t="str">
        <f t="shared" si="769"/>
        <v>-</v>
      </c>
      <c r="BE1069" s="9">
        <f t="shared" si="769"/>
        <v>7</v>
      </c>
      <c r="BF1069" s="9" t="str">
        <f t="shared" si="769"/>
        <v>-</v>
      </c>
      <c r="BG1069" s="9" t="str">
        <f t="shared" si="769"/>
        <v>-</v>
      </c>
      <c r="BH1069" s="9">
        <f t="shared" si="769"/>
        <v>7</v>
      </c>
      <c r="BI1069" s="9" t="str">
        <f t="shared" si="769"/>
        <v>-</v>
      </c>
      <c r="BJ1069" s="37">
        <f t="shared" si="730"/>
        <v>14</v>
      </c>
      <c r="BK1069" s="34">
        <f t="shared" si="731"/>
        <v>7.3571442573551806</v>
      </c>
      <c r="BL1069" s="9">
        <f t="shared" si="737"/>
        <v>29</v>
      </c>
      <c r="BN1069" s="38">
        <f t="shared" si="747"/>
        <v>88</v>
      </c>
      <c r="BO1069" s="34">
        <f t="shared" si="732"/>
        <v>7.3571442573551806</v>
      </c>
      <c r="BP1069" s="37">
        <f t="shared" si="738"/>
        <v>20</v>
      </c>
      <c r="BQ1069" s="37">
        <f t="shared" si="733"/>
        <v>14</v>
      </c>
      <c r="BR1069" s="36">
        <f t="shared" si="739"/>
        <v>44</v>
      </c>
      <c r="BS1069" s="36">
        <f t="shared" si="739"/>
        <v>3</v>
      </c>
      <c r="BT1069" s="121">
        <f t="shared" si="734"/>
        <v>4.7087912087912054</v>
      </c>
      <c r="BU1069">
        <f t="shared" si="740"/>
        <v>88</v>
      </c>
      <c r="BV1069" s="25" t="str">
        <f t="shared" si="741"/>
        <v>-</v>
      </c>
      <c r="BW1069" s="25" t="str">
        <f t="shared" si="742"/>
        <v>-</v>
      </c>
      <c r="BX1069" s="25">
        <f t="shared" si="743"/>
        <v>44</v>
      </c>
      <c r="BY1069" s="46">
        <f t="shared" si="744"/>
        <v>7.3571442573551806</v>
      </c>
    </row>
    <row r="1070" spans="1:77">
      <c r="A1070" s="38">
        <f t="shared" si="745"/>
        <v>89</v>
      </c>
      <c r="B1070" s="36">
        <f t="shared" si="764"/>
        <v>45</v>
      </c>
      <c r="C1070" s="36">
        <f t="shared" si="764"/>
        <v>1</v>
      </c>
      <c r="D1070" s="9">
        <f t="shared" si="769"/>
        <v>8</v>
      </c>
      <c r="E1070" s="9" t="str">
        <f t="shared" si="769"/>
        <v>-</v>
      </c>
      <c r="F1070" s="9" t="str">
        <f t="shared" si="769"/>
        <v>-</v>
      </c>
      <c r="G1070" s="9" t="str">
        <f t="shared" si="769"/>
        <v>-</v>
      </c>
      <c r="H1070" s="9" t="str">
        <f t="shared" si="769"/>
        <v>-</v>
      </c>
      <c r="I1070" s="9" t="str">
        <f t="shared" si="769"/>
        <v>-</v>
      </c>
      <c r="J1070" s="9">
        <f t="shared" si="769"/>
        <v>7</v>
      </c>
      <c r="K1070" s="9" t="str">
        <f t="shared" si="769"/>
        <v>-</v>
      </c>
      <c r="L1070" s="9" t="str">
        <f t="shared" si="769"/>
        <v>-</v>
      </c>
      <c r="M1070" s="9" t="str">
        <f t="shared" si="769"/>
        <v>-</v>
      </c>
      <c r="N1070" s="9" t="str">
        <f t="shared" si="769"/>
        <v>-</v>
      </c>
      <c r="O1070" s="9" t="str">
        <f t="shared" si="769"/>
        <v>-</v>
      </c>
      <c r="P1070" s="9" t="str">
        <f t="shared" si="769"/>
        <v>-</v>
      </c>
      <c r="Q1070" s="9">
        <f t="shared" si="769"/>
        <v>6</v>
      </c>
      <c r="R1070" s="9" t="str">
        <f t="shared" si="769"/>
        <v>-</v>
      </c>
      <c r="S1070" s="9" t="str">
        <f t="shared" si="769"/>
        <v>-</v>
      </c>
      <c r="T1070" s="9">
        <f t="shared" si="769"/>
        <v>4</v>
      </c>
      <c r="U1070" s="9" t="str">
        <f t="shared" si="769"/>
        <v>-</v>
      </c>
      <c r="V1070" s="9" t="str">
        <f t="shared" si="769"/>
        <v>-</v>
      </c>
      <c r="W1070" s="9" t="str">
        <f t="shared" si="769"/>
        <v>-</v>
      </c>
      <c r="X1070" s="9" t="str">
        <f t="shared" si="769"/>
        <v>-</v>
      </c>
      <c r="Y1070" s="9" t="str">
        <f t="shared" si="769"/>
        <v>-</v>
      </c>
      <c r="Z1070" s="9">
        <f t="shared" si="769"/>
        <v>7</v>
      </c>
      <c r="AA1070" s="9" t="str">
        <f t="shared" si="769"/>
        <v>-</v>
      </c>
      <c r="AB1070" s="9" t="str">
        <f t="shared" si="769"/>
        <v>-</v>
      </c>
      <c r="AC1070" s="9" t="str">
        <f t="shared" si="769"/>
        <v>-</v>
      </c>
      <c r="AD1070" s="9" t="str">
        <f t="shared" si="769"/>
        <v>-</v>
      </c>
      <c r="AE1070" s="9" t="str">
        <f t="shared" si="769"/>
        <v>-</v>
      </c>
      <c r="AF1070" s="9" t="str">
        <f t="shared" si="769"/>
        <v>-</v>
      </c>
      <c r="AG1070" s="9">
        <f t="shared" si="769"/>
        <v>7</v>
      </c>
      <c r="AH1070" s="9" t="str">
        <f t="shared" si="769"/>
        <v>-</v>
      </c>
      <c r="AI1070" s="9">
        <f t="shared" ref="AI1070:BA1070" si="773">IF(AI$979="ДА",AI678,"-")</f>
        <v>8</v>
      </c>
      <c r="AJ1070" s="9">
        <f t="shared" si="773"/>
        <v>5</v>
      </c>
      <c r="AK1070" s="9" t="str">
        <f t="shared" si="773"/>
        <v>-</v>
      </c>
      <c r="AL1070" s="9" t="str">
        <f t="shared" si="773"/>
        <v>-</v>
      </c>
      <c r="AM1070" s="9">
        <f t="shared" si="773"/>
        <v>7</v>
      </c>
      <c r="AN1070" s="9">
        <f t="shared" si="773"/>
        <v>5</v>
      </c>
      <c r="AO1070" s="9" t="str">
        <f t="shared" si="773"/>
        <v>-</v>
      </c>
      <c r="AP1070" s="9">
        <f t="shared" si="773"/>
        <v>4</v>
      </c>
      <c r="AQ1070" s="9" t="str">
        <f t="shared" si="773"/>
        <v>-</v>
      </c>
      <c r="AR1070" s="9" t="str">
        <f t="shared" si="773"/>
        <v>-</v>
      </c>
      <c r="AS1070" s="9" t="str">
        <f t="shared" si="773"/>
        <v>-</v>
      </c>
      <c r="AT1070" s="9" t="str">
        <f t="shared" si="773"/>
        <v>-</v>
      </c>
      <c r="AU1070" s="9" t="str">
        <f t="shared" si="773"/>
        <v>-</v>
      </c>
      <c r="AV1070" s="9" t="str">
        <f t="shared" si="773"/>
        <v>-</v>
      </c>
      <c r="AW1070" s="9" t="str">
        <f t="shared" si="773"/>
        <v>-</v>
      </c>
      <c r="AX1070" s="9" t="str">
        <f t="shared" si="773"/>
        <v>-</v>
      </c>
      <c r="AY1070" s="9" t="str">
        <f t="shared" si="773"/>
        <v>-</v>
      </c>
      <c r="AZ1070" s="9" t="str">
        <f t="shared" si="773"/>
        <v>-</v>
      </c>
      <c r="BA1070" s="9" t="str">
        <f t="shared" si="773"/>
        <v>-</v>
      </c>
      <c r="BB1070" s="9" t="str">
        <f t="shared" si="769"/>
        <v>-</v>
      </c>
      <c r="BC1070" s="9">
        <f t="shared" si="769"/>
        <v>7</v>
      </c>
      <c r="BD1070" s="9" t="str">
        <f t="shared" si="769"/>
        <v>-</v>
      </c>
      <c r="BE1070" s="9">
        <f t="shared" si="769"/>
        <v>7</v>
      </c>
      <c r="BF1070" s="9" t="str">
        <f t="shared" si="769"/>
        <v>-</v>
      </c>
      <c r="BG1070" s="9" t="str">
        <f t="shared" si="769"/>
        <v>-</v>
      </c>
      <c r="BH1070" s="9" t="str">
        <f t="shared" si="769"/>
        <v>-</v>
      </c>
      <c r="BI1070" s="9" t="str">
        <f t="shared" si="769"/>
        <v>-</v>
      </c>
      <c r="BJ1070" s="37">
        <f t="shared" si="730"/>
        <v>13</v>
      </c>
      <c r="BK1070" s="34">
        <f t="shared" si="731"/>
        <v>6.3076936082190569</v>
      </c>
      <c r="BL1070" s="9">
        <f t="shared" si="737"/>
        <v>70</v>
      </c>
      <c r="BN1070" s="38">
        <f t="shared" si="747"/>
        <v>89</v>
      </c>
      <c r="BO1070" s="34">
        <f t="shared" si="732"/>
        <v>6.3076936082190569</v>
      </c>
      <c r="BP1070" s="37">
        <f t="shared" si="738"/>
        <v>16</v>
      </c>
      <c r="BQ1070" s="37">
        <f t="shared" si="733"/>
        <v>13</v>
      </c>
      <c r="BR1070" s="36">
        <f t="shared" si="739"/>
        <v>45</v>
      </c>
      <c r="BS1070" s="36">
        <f t="shared" si="739"/>
        <v>1</v>
      </c>
      <c r="BT1070" s="121">
        <f t="shared" si="734"/>
        <v>1.8974358974358931</v>
      </c>
      <c r="BU1070">
        <f t="shared" si="740"/>
        <v>89</v>
      </c>
      <c r="BV1070" s="25">
        <f t="shared" si="741"/>
        <v>45</v>
      </c>
      <c r="BW1070" s="25" t="str">
        <f t="shared" si="742"/>
        <v>-</v>
      </c>
      <c r="BX1070" s="25" t="str">
        <f t="shared" si="743"/>
        <v>-</v>
      </c>
      <c r="BY1070" s="46">
        <f t="shared" si="744"/>
        <v>6.3076936082190569</v>
      </c>
    </row>
    <row r="1071" spans="1:77">
      <c r="A1071" s="38">
        <f t="shared" si="745"/>
        <v>90</v>
      </c>
      <c r="B1071" s="36">
        <f t="shared" si="764"/>
        <v>45</v>
      </c>
      <c r="C1071" s="36">
        <f t="shared" si="764"/>
        <v>2</v>
      </c>
      <c r="D1071" s="9">
        <f t="shared" si="769"/>
        <v>6</v>
      </c>
      <c r="E1071" s="9" t="str">
        <f t="shared" si="769"/>
        <v>-</v>
      </c>
      <c r="F1071" s="9" t="str">
        <f t="shared" si="769"/>
        <v>-</v>
      </c>
      <c r="G1071" s="9" t="str">
        <f t="shared" si="769"/>
        <v>-</v>
      </c>
      <c r="H1071" s="9" t="str">
        <f t="shared" si="769"/>
        <v>-</v>
      </c>
      <c r="I1071" s="9" t="str">
        <f t="shared" si="769"/>
        <v>-</v>
      </c>
      <c r="J1071" s="9" t="str">
        <f t="shared" si="769"/>
        <v>-</v>
      </c>
      <c r="K1071" s="9" t="str">
        <f t="shared" si="769"/>
        <v>-</v>
      </c>
      <c r="L1071" s="9" t="str">
        <f t="shared" si="769"/>
        <v>-</v>
      </c>
      <c r="M1071" s="9" t="str">
        <f t="shared" si="769"/>
        <v>-</v>
      </c>
      <c r="N1071" s="9" t="str">
        <f t="shared" si="769"/>
        <v>-</v>
      </c>
      <c r="O1071" s="9" t="str">
        <f t="shared" si="769"/>
        <v>-</v>
      </c>
      <c r="P1071" s="9" t="str">
        <f t="shared" si="769"/>
        <v>-</v>
      </c>
      <c r="Q1071" s="9">
        <f t="shared" si="769"/>
        <v>5</v>
      </c>
      <c r="R1071" s="9" t="str">
        <f t="shared" si="769"/>
        <v>-</v>
      </c>
      <c r="S1071" s="9" t="str">
        <f t="shared" si="769"/>
        <v>-</v>
      </c>
      <c r="T1071" s="9">
        <f t="shared" si="769"/>
        <v>9</v>
      </c>
      <c r="U1071" s="9" t="str">
        <f t="shared" si="769"/>
        <v>-</v>
      </c>
      <c r="V1071" s="9" t="str">
        <f t="shared" si="769"/>
        <v>-</v>
      </c>
      <c r="W1071" s="9" t="str">
        <f t="shared" si="769"/>
        <v>-</v>
      </c>
      <c r="X1071" s="9" t="str">
        <f t="shared" si="769"/>
        <v>-</v>
      </c>
      <c r="Y1071" s="9" t="str">
        <f t="shared" si="769"/>
        <v>-</v>
      </c>
      <c r="Z1071" s="9">
        <f t="shared" si="769"/>
        <v>4</v>
      </c>
      <c r="AA1071" s="9" t="str">
        <f t="shared" si="769"/>
        <v>-</v>
      </c>
      <c r="AB1071" s="9" t="str">
        <f t="shared" si="769"/>
        <v>-</v>
      </c>
      <c r="AC1071" s="9" t="str">
        <f t="shared" si="769"/>
        <v>-</v>
      </c>
      <c r="AD1071" s="9" t="str">
        <f t="shared" si="769"/>
        <v>-</v>
      </c>
      <c r="AE1071" s="9" t="str">
        <f t="shared" si="769"/>
        <v>-</v>
      </c>
      <c r="AF1071" s="9" t="str">
        <f t="shared" si="769"/>
        <v>-</v>
      </c>
      <c r="AG1071" s="9">
        <f t="shared" si="769"/>
        <v>6</v>
      </c>
      <c r="AH1071" s="9" t="str">
        <f t="shared" si="769"/>
        <v>-</v>
      </c>
      <c r="AI1071" s="9">
        <f t="shared" ref="AI1071:BA1071" si="774">IF(AI$979="ДА",AI679,"-")</f>
        <v>4</v>
      </c>
      <c r="AJ1071" s="9" t="str">
        <f t="shared" si="774"/>
        <v>-</v>
      </c>
      <c r="AK1071" s="9" t="str">
        <f t="shared" si="774"/>
        <v>-</v>
      </c>
      <c r="AL1071" s="9" t="str">
        <f t="shared" si="774"/>
        <v>-</v>
      </c>
      <c r="AM1071" s="9">
        <f t="shared" si="774"/>
        <v>3</v>
      </c>
      <c r="AN1071" s="9">
        <f t="shared" si="774"/>
        <v>2</v>
      </c>
      <c r="AO1071" s="9" t="str">
        <f t="shared" si="774"/>
        <v>-</v>
      </c>
      <c r="AP1071" s="9">
        <f t="shared" si="774"/>
        <v>5</v>
      </c>
      <c r="AQ1071" s="9" t="str">
        <f t="shared" si="774"/>
        <v>-</v>
      </c>
      <c r="AR1071" s="9" t="str">
        <f t="shared" si="774"/>
        <v>-</v>
      </c>
      <c r="AS1071" s="9" t="str">
        <f t="shared" si="774"/>
        <v>-</v>
      </c>
      <c r="AT1071" s="9" t="str">
        <f t="shared" si="774"/>
        <v>-</v>
      </c>
      <c r="AU1071" s="9" t="str">
        <f t="shared" si="774"/>
        <v>-</v>
      </c>
      <c r="AV1071" s="9" t="str">
        <f t="shared" si="774"/>
        <v>-</v>
      </c>
      <c r="AW1071" s="9" t="str">
        <f t="shared" si="774"/>
        <v>-</v>
      </c>
      <c r="AX1071" s="9" t="str">
        <f t="shared" si="774"/>
        <v>-</v>
      </c>
      <c r="AY1071" s="9" t="str">
        <f t="shared" si="774"/>
        <v>-</v>
      </c>
      <c r="AZ1071" s="9" t="str">
        <f t="shared" si="774"/>
        <v>-</v>
      </c>
      <c r="BA1071" s="9" t="str">
        <f t="shared" si="774"/>
        <v>-</v>
      </c>
      <c r="BB1071" s="9" t="str">
        <f t="shared" si="769"/>
        <v>-</v>
      </c>
      <c r="BC1071" s="9">
        <f t="shared" si="769"/>
        <v>4</v>
      </c>
      <c r="BD1071" s="9" t="str">
        <f t="shared" si="769"/>
        <v>-</v>
      </c>
      <c r="BE1071" s="9">
        <f t="shared" si="769"/>
        <v>6</v>
      </c>
      <c r="BF1071" s="9" t="str">
        <f t="shared" si="769"/>
        <v>-</v>
      </c>
      <c r="BG1071" s="9" t="str">
        <f t="shared" si="769"/>
        <v>-</v>
      </c>
      <c r="BH1071" s="9" t="str">
        <f t="shared" si="769"/>
        <v>-</v>
      </c>
      <c r="BI1071" s="9" t="str">
        <f t="shared" si="769"/>
        <v>-</v>
      </c>
      <c r="BJ1071" s="37">
        <f t="shared" si="730"/>
        <v>11</v>
      </c>
      <c r="BK1071" s="34">
        <f t="shared" si="731"/>
        <v>4.9090920093772858</v>
      </c>
      <c r="BL1071" s="9">
        <f t="shared" si="737"/>
        <v>126</v>
      </c>
      <c r="BN1071" s="38">
        <f t="shared" si="747"/>
        <v>90</v>
      </c>
      <c r="BO1071" s="34">
        <f t="shared" si="732"/>
        <v>4.9090920093772858</v>
      </c>
      <c r="BP1071" s="37">
        <f t="shared" si="738"/>
        <v>13</v>
      </c>
      <c r="BQ1071" s="37">
        <f t="shared" si="733"/>
        <v>11</v>
      </c>
      <c r="BR1071" s="36">
        <f t="shared" si="739"/>
        <v>45</v>
      </c>
      <c r="BS1071" s="36">
        <f t="shared" si="739"/>
        <v>2</v>
      </c>
      <c r="BT1071" s="121">
        <f t="shared" si="734"/>
        <v>3.4909090909090934</v>
      </c>
      <c r="BU1071">
        <f t="shared" si="740"/>
        <v>90</v>
      </c>
      <c r="BV1071" s="25" t="str">
        <f t="shared" si="741"/>
        <v>-</v>
      </c>
      <c r="BW1071" s="25">
        <f t="shared" si="742"/>
        <v>45</v>
      </c>
      <c r="BX1071" s="25" t="str">
        <f t="shared" si="743"/>
        <v>-</v>
      </c>
      <c r="BY1071" s="46">
        <f t="shared" si="744"/>
        <v>4.9090920093772858</v>
      </c>
    </row>
    <row r="1072" spans="1:77">
      <c r="A1072" s="38">
        <f t="shared" si="745"/>
        <v>91</v>
      </c>
      <c r="B1072" s="36">
        <f t="shared" si="764"/>
        <v>45</v>
      </c>
      <c r="C1072" s="36">
        <f t="shared" si="764"/>
        <v>3</v>
      </c>
      <c r="D1072" s="9">
        <f t="shared" si="769"/>
        <v>5</v>
      </c>
      <c r="E1072" s="9" t="str">
        <f t="shared" si="769"/>
        <v>-</v>
      </c>
      <c r="F1072" s="9" t="str">
        <f t="shared" si="769"/>
        <v>-</v>
      </c>
      <c r="G1072" s="9" t="str">
        <f t="shared" si="769"/>
        <v>-</v>
      </c>
      <c r="H1072" s="9" t="str">
        <f t="shared" si="769"/>
        <v>-</v>
      </c>
      <c r="I1072" s="9" t="str">
        <f t="shared" si="769"/>
        <v>-</v>
      </c>
      <c r="J1072" s="9">
        <f t="shared" si="769"/>
        <v>5</v>
      </c>
      <c r="K1072" s="9" t="str">
        <f t="shared" si="769"/>
        <v>-</v>
      </c>
      <c r="L1072" s="9" t="str">
        <f t="shared" si="769"/>
        <v>-</v>
      </c>
      <c r="M1072" s="9" t="str">
        <f t="shared" si="769"/>
        <v>-</v>
      </c>
      <c r="N1072" s="9" t="str">
        <f t="shared" si="769"/>
        <v>-</v>
      </c>
      <c r="O1072" s="9" t="str">
        <f t="shared" si="769"/>
        <v>-</v>
      </c>
      <c r="P1072" s="9" t="str">
        <f t="shared" si="769"/>
        <v>-</v>
      </c>
      <c r="Q1072" s="9">
        <f t="shared" si="769"/>
        <v>9</v>
      </c>
      <c r="R1072" s="9" t="str">
        <f t="shared" si="769"/>
        <v>-</v>
      </c>
      <c r="S1072" s="9" t="str">
        <f t="shared" si="769"/>
        <v>-</v>
      </c>
      <c r="T1072" s="9">
        <f t="shared" si="769"/>
        <v>8</v>
      </c>
      <c r="U1072" s="9" t="str">
        <f t="shared" si="769"/>
        <v>-</v>
      </c>
      <c r="V1072" s="9" t="str">
        <f t="shared" si="769"/>
        <v>-</v>
      </c>
      <c r="W1072" s="9" t="str">
        <f t="shared" si="769"/>
        <v>-</v>
      </c>
      <c r="X1072" s="9" t="str">
        <f t="shared" si="769"/>
        <v>-</v>
      </c>
      <c r="Y1072" s="9" t="str">
        <f t="shared" si="769"/>
        <v>-</v>
      </c>
      <c r="Z1072" s="9">
        <f t="shared" si="769"/>
        <v>6</v>
      </c>
      <c r="AA1072" s="9" t="str">
        <f t="shared" si="769"/>
        <v>-</v>
      </c>
      <c r="AB1072" s="9" t="str">
        <f t="shared" si="769"/>
        <v>-</v>
      </c>
      <c r="AC1072" s="9" t="str">
        <f t="shared" si="769"/>
        <v>-</v>
      </c>
      <c r="AD1072" s="9" t="str">
        <f t="shared" si="769"/>
        <v>-</v>
      </c>
      <c r="AE1072" s="9" t="str">
        <f t="shared" si="769"/>
        <v>-</v>
      </c>
      <c r="AF1072" s="9" t="str">
        <f t="shared" si="769"/>
        <v>-</v>
      </c>
      <c r="AG1072" s="9">
        <f t="shared" si="769"/>
        <v>5</v>
      </c>
      <c r="AH1072" s="9" t="str">
        <f t="shared" si="769"/>
        <v>-</v>
      </c>
      <c r="AI1072" s="9" t="str">
        <f t="shared" ref="AI1072:BA1072" si="775">IF(AI$979="ДА",AI680,"-")</f>
        <v>-</v>
      </c>
      <c r="AJ1072" s="9">
        <f t="shared" si="775"/>
        <v>5</v>
      </c>
      <c r="AK1072" s="9" t="str">
        <f t="shared" si="775"/>
        <v>-</v>
      </c>
      <c r="AL1072" s="9" t="str">
        <f t="shared" si="775"/>
        <v>-</v>
      </c>
      <c r="AM1072" s="9">
        <f t="shared" si="775"/>
        <v>5</v>
      </c>
      <c r="AN1072" s="9">
        <f t="shared" si="775"/>
        <v>3</v>
      </c>
      <c r="AO1072" s="9" t="str">
        <f t="shared" si="775"/>
        <v>-</v>
      </c>
      <c r="AP1072" s="9">
        <f t="shared" si="775"/>
        <v>7</v>
      </c>
      <c r="AQ1072" s="9" t="str">
        <f t="shared" si="775"/>
        <v>-</v>
      </c>
      <c r="AR1072" s="9" t="str">
        <f t="shared" si="775"/>
        <v>-</v>
      </c>
      <c r="AS1072" s="9" t="str">
        <f t="shared" si="775"/>
        <v>-</v>
      </c>
      <c r="AT1072" s="9" t="str">
        <f t="shared" si="775"/>
        <v>-</v>
      </c>
      <c r="AU1072" s="9" t="str">
        <f t="shared" si="775"/>
        <v>-</v>
      </c>
      <c r="AV1072" s="9" t="str">
        <f t="shared" si="775"/>
        <v>-</v>
      </c>
      <c r="AW1072" s="9">
        <f t="shared" si="775"/>
        <v>5</v>
      </c>
      <c r="AX1072" s="9" t="str">
        <f t="shared" si="775"/>
        <v>-</v>
      </c>
      <c r="AY1072" s="9" t="str">
        <f t="shared" si="775"/>
        <v>-</v>
      </c>
      <c r="AZ1072" s="9" t="str">
        <f t="shared" si="775"/>
        <v>-</v>
      </c>
      <c r="BA1072" s="9" t="str">
        <f t="shared" si="775"/>
        <v>-</v>
      </c>
      <c r="BB1072" s="9" t="str">
        <f t="shared" si="769"/>
        <v>-</v>
      </c>
      <c r="BC1072" s="9">
        <f t="shared" si="769"/>
        <v>5</v>
      </c>
      <c r="BD1072" s="9" t="str">
        <f t="shared" si="769"/>
        <v>-</v>
      </c>
      <c r="BE1072" s="9">
        <f t="shared" si="769"/>
        <v>7</v>
      </c>
      <c r="BF1072" s="9" t="str">
        <f t="shared" si="769"/>
        <v>-</v>
      </c>
      <c r="BG1072" s="9" t="str">
        <f t="shared" si="769"/>
        <v>-</v>
      </c>
      <c r="BH1072" s="9" t="str">
        <f t="shared" si="769"/>
        <v>-</v>
      </c>
      <c r="BI1072" s="9">
        <f t="shared" si="769"/>
        <v>6</v>
      </c>
      <c r="BJ1072" s="37">
        <f t="shared" si="730"/>
        <v>14</v>
      </c>
      <c r="BK1072" s="34">
        <f t="shared" si="731"/>
        <v>5.7857156861423382</v>
      </c>
      <c r="BL1072" s="9">
        <f t="shared" si="737"/>
        <v>96</v>
      </c>
      <c r="BN1072" s="38">
        <f t="shared" si="747"/>
        <v>91</v>
      </c>
      <c r="BO1072" s="34">
        <f t="shared" si="732"/>
        <v>5.7857156861423382</v>
      </c>
      <c r="BP1072" s="37">
        <f t="shared" si="738"/>
        <v>17</v>
      </c>
      <c r="BQ1072" s="37">
        <f t="shared" si="733"/>
        <v>14</v>
      </c>
      <c r="BR1072" s="36">
        <f t="shared" si="739"/>
        <v>45</v>
      </c>
      <c r="BS1072" s="36">
        <f t="shared" si="739"/>
        <v>3</v>
      </c>
      <c r="BT1072" s="121">
        <f t="shared" si="734"/>
        <v>2.3351648351648331</v>
      </c>
      <c r="BU1072">
        <f t="shared" si="740"/>
        <v>91</v>
      </c>
      <c r="BV1072" s="25" t="str">
        <f t="shared" si="741"/>
        <v>-</v>
      </c>
      <c r="BW1072" s="25" t="str">
        <f t="shared" si="742"/>
        <v>-</v>
      </c>
      <c r="BX1072" s="25">
        <f t="shared" si="743"/>
        <v>45</v>
      </c>
      <c r="BY1072" s="46">
        <f t="shared" si="744"/>
        <v>5.7857156861423382</v>
      </c>
    </row>
    <row r="1073" spans="1:77">
      <c r="A1073" s="38">
        <f t="shared" si="745"/>
        <v>92</v>
      </c>
      <c r="B1073" s="36">
        <f t="shared" si="764"/>
        <v>46</v>
      </c>
      <c r="C1073" s="36">
        <f t="shared" si="764"/>
        <v>1</v>
      </c>
      <c r="D1073" s="9">
        <f t="shared" si="769"/>
        <v>6</v>
      </c>
      <c r="E1073" s="9" t="str">
        <f t="shared" si="769"/>
        <v>-</v>
      </c>
      <c r="F1073" s="9" t="str">
        <f t="shared" si="769"/>
        <v>-</v>
      </c>
      <c r="G1073" s="9" t="str">
        <f t="shared" si="769"/>
        <v>-</v>
      </c>
      <c r="H1073" s="9" t="str">
        <f t="shared" si="769"/>
        <v>-</v>
      </c>
      <c r="I1073" s="9" t="str">
        <f t="shared" si="769"/>
        <v>-</v>
      </c>
      <c r="J1073" s="9">
        <f t="shared" si="769"/>
        <v>5</v>
      </c>
      <c r="K1073" s="9" t="str">
        <f t="shared" si="769"/>
        <v>-</v>
      </c>
      <c r="L1073" s="9" t="str">
        <f t="shared" si="769"/>
        <v>-</v>
      </c>
      <c r="M1073" s="9" t="str">
        <f t="shared" si="769"/>
        <v>-</v>
      </c>
      <c r="N1073" s="9" t="str">
        <f t="shared" si="769"/>
        <v>-</v>
      </c>
      <c r="O1073" s="9" t="str">
        <f t="shared" si="769"/>
        <v>-</v>
      </c>
      <c r="P1073" s="9" t="str">
        <f t="shared" si="769"/>
        <v>-</v>
      </c>
      <c r="Q1073" s="9">
        <f t="shared" si="769"/>
        <v>6</v>
      </c>
      <c r="R1073" s="9" t="str">
        <f t="shared" si="769"/>
        <v>-</v>
      </c>
      <c r="S1073" s="9" t="str">
        <f t="shared" ref="S1073:BI1073" si="776">IF(S$979="ДА",S681,"-")</f>
        <v>-</v>
      </c>
      <c r="T1073" s="9">
        <f t="shared" si="776"/>
        <v>6</v>
      </c>
      <c r="U1073" s="9" t="str">
        <f t="shared" si="776"/>
        <v>-</v>
      </c>
      <c r="V1073" s="9" t="str">
        <f t="shared" si="776"/>
        <v>-</v>
      </c>
      <c r="W1073" s="9" t="str">
        <f t="shared" si="776"/>
        <v>-</v>
      </c>
      <c r="X1073" s="9" t="str">
        <f t="shared" si="776"/>
        <v>-</v>
      </c>
      <c r="Y1073" s="9" t="str">
        <f t="shared" si="776"/>
        <v>-</v>
      </c>
      <c r="Z1073" s="9">
        <f t="shared" si="776"/>
        <v>6</v>
      </c>
      <c r="AA1073" s="9" t="str">
        <f t="shared" si="776"/>
        <v>-</v>
      </c>
      <c r="AB1073" s="9" t="str">
        <f t="shared" si="776"/>
        <v>-</v>
      </c>
      <c r="AC1073" s="9" t="str">
        <f t="shared" si="776"/>
        <v>-</v>
      </c>
      <c r="AD1073" s="9" t="str">
        <f t="shared" si="776"/>
        <v>-</v>
      </c>
      <c r="AE1073" s="9" t="str">
        <f t="shared" si="776"/>
        <v>-</v>
      </c>
      <c r="AF1073" s="9" t="str">
        <f t="shared" si="776"/>
        <v>-</v>
      </c>
      <c r="AG1073" s="9" t="str">
        <f t="shared" si="776"/>
        <v>-</v>
      </c>
      <c r="AH1073" s="9" t="str">
        <f t="shared" si="776"/>
        <v>-</v>
      </c>
      <c r="AI1073" s="9">
        <f t="shared" si="776"/>
        <v>4</v>
      </c>
      <c r="AJ1073" s="9">
        <f t="shared" si="776"/>
        <v>5</v>
      </c>
      <c r="AK1073" s="9" t="str">
        <f t="shared" si="776"/>
        <v>-</v>
      </c>
      <c r="AL1073" s="9" t="str">
        <f t="shared" si="776"/>
        <v>-</v>
      </c>
      <c r="AM1073" s="9">
        <f t="shared" si="776"/>
        <v>3</v>
      </c>
      <c r="AN1073" s="9">
        <f t="shared" si="776"/>
        <v>1</v>
      </c>
      <c r="AO1073" s="9" t="str">
        <f t="shared" si="776"/>
        <v>-</v>
      </c>
      <c r="AP1073" s="9">
        <f t="shared" si="776"/>
        <v>4</v>
      </c>
      <c r="AQ1073" s="9" t="str">
        <f t="shared" si="776"/>
        <v>-</v>
      </c>
      <c r="AR1073" s="9" t="str">
        <f t="shared" si="776"/>
        <v>-</v>
      </c>
      <c r="AS1073" s="9" t="str">
        <f t="shared" si="776"/>
        <v>-</v>
      </c>
      <c r="AT1073" s="9" t="str">
        <f t="shared" si="776"/>
        <v>-</v>
      </c>
      <c r="AU1073" s="9" t="str">
        <f t="shared" si="776"/>
        <v>-</v>
      </c>
      <c r="AV1073" s="9" t="str">
        <f t="shared" si="776"/>
        <v>-</v>
      </c>
      <c r="AW1073" s="9" t="str">
        <f t="shared" si="776"/>
        <v>-</v>
      </c>
      <c r="AX1073" s="9" t="str">
        <f t="shared" si="776"/>
        <v>-</v>
      </c>
      <c r="AY1073" s="9" t="str">
        <f t="shared" si="776"/>
        <v>-</v>
      </c>
      <c r="AZ1073" s="9" t="str">
        <f t="shared" si="776"/>
        <v>-</v>
      </c>
      <c r="BA1073" s="9" t="str">
        <f t="shared" si="776"/>
        <v>-</v>
      </c>
      <c r="BB1073" s="9" t="str">
        <f t="shared" si="776"/>
        <v>-</v>
      </c>
      <c r="BC1073" s="9">
        <f t="shared" si="776"/>
        <v>5</v>
      </c>
      <c r="BD1073" s="9" t="str">
        <f t="shared" si="776"/>
        <v>-</v>
      </c>
      <c r="BE1073" s="9">
        <f t="shared" si="776"/>
        <v>6</v>
      </c>
      <c r="BF1073" s="9" t="str">
        <f t="shared" si="776"/>
        <v>-</v>
      </c>
      <c r="BG1073" s="9" t="str">
        <f t="shared" si="776"/>
        <v>-</v>
      </c>
      <c r="BH1073" s="9" t="str">
        <f t="shared" si="776"/>
        <v>-</v>
      </c>
      <c r="BI1073" s="9" t="str">
        <f t="shared" si="776"/>
        <v>-</v>
      </c>
      <c r="BJ1073" s="37">
        <f t="shared" si="730"/>
        <v>12</v>
      </c>
      <c r="BK1073" s="34">
        <f t="shared" si="731"/>
        <v>4.7500012004188719</v>
      </c>
      <c r="BL1073" s="9">
        <f t="shared" si="737"/>
        <v>133</v>
      </c>
      <c r="BN1073" s="38">
        <f t="shared" si="747"/>
        <v>92</v>
      </c>
      <c r="BO1073" s="34">
        <f t="shared" si="732"/>
        <v>4.7500012004188719</v>
      </c>
      <c r="BP1073" s="37">
        <f t="shared" si="738"/>
        <v>16</v>
      </c>
      <c r="BQ1073" s="37">
        <f t="shared" si="733"/>
        <v>12</v>
      </c>
      <c r="BR1073" s="36">
        <f t="shared" si="739"/>
        <v>46</v>
      </c>
      <c r="BS1073" s="36">
        <f t="shared" si="739"/>
        <v>1</v>
      </c>
      <c r="BT1073" s="121">
        <f t="shared" si="734"/>
        <v>2.3863636363636362</v>
      </c>
      <c r="BU1073">
        <f t="shared" si="740"/>
        <v>92</v>
      </c>
      <c r="BV1073" s="25">
        <f t="shared" si="741"/>
        <v>46</v>
      </c>
      <c r="BW1073" s="25" t="str">
        <f t="shared" si="742"/>
        <v>-</v>
      </c>
      <c r="BX1073" s="25" t="str">
        <f t="shared" si="743"/>
        <v>-</v>
      </c>
      <c r="BY1073" s="46">
        <f t="shared" si="744"/>
        <v>4.7500012004188719</v>
      </c>
    </row>
    <row r="1074" spans="1:77">
      <c r="A1074" s="38">
        <f t="shared" si="745"/>
        <v>93</v>
      </c>
      <c r="B1074" s="36">
        <f t="shared" si="764"/>
        <v>46</v>
      </c>
      <c r="C1074" s="36">
        <f t="shared" si="764"/>
        <v>2</v>
      </c>
      <c r="D1074" s="9">
        <f t="shared" ref="D1074:BI1080" si="777">IF(D$979="ДА",D682,"-")</f>
        <v>5</v>
      </c>
      <c r="E1074" s="9" t="str">
        <f t="shared" si="777"/>
        <v>-</v>
      </c>
      <c r="F1074" s="9">
        <f t="shared" si="777"/>
        <v>5</v>
      </c>
      <c r="G1074" s="9" t="str">
        <f t="shared" si="777"/>
        <v>-</v>
      </c>
      <c r="H1074" s="9" t="str">
        <f t="shared" si="777"/>
        <v>-</v>
      </c>
      <c r="I1074" s="9" t="str">
        <f t="shared" si="777"/>
        <v>-</v>
      </c>
      <c r="J1074" s="9" t="str">
        <f t="shared" si="777"/>
        <v>-</v>
      </c>
      <c r="K1074" s="9" t="str">
        <f t="shared" si="777"/>
        <v>-</v>
      </c>
      <c r="L1074" s="9" t="str">
        <f t="shared" si="777"/>
        <v>-</v>
      </c>
      <c r="M1074" s="9" t="str">
        <f t="shared" si="777"/>
        <v>-</v>
      </c>
      <c r="N1074" s="9" t="str">
        <f t="shared" si="777"/>
        <v>-</v>
      </c>
      <c r="O1074" s="9" t="str">
        <f t="shared" si="777"/>
        <v>-</v>
      </c>
      <c r="P1074" s="9" t="str">
        <f t="shared" si="777"/>
        <v>-</v>
      </c>
      <c r="Q1074" s="9">
        <f t="shared" si="777"/>
        <v>5</v>
      </c>
      <c r="R1074" s="9" t="str">
        <f t="shared" si="777"/>
        <v>-</v>
      </c>
      <c r="S1074" s="9" t="str">
        <f t="shared" si="777"/>
        <v>-</v>
      </c>
      <c r="T1074" s="9">
        <f t="shared" si="777"/>
        <v>8</v>
      </c>
      <c r="U1074" s="9" t="str">
        <f t="shared" si="777"/>
        <v>-</v>
      </c>
      <c r="V1074" s="9" t="str">
        <f t="shared" si="777"/>
        <v>-</v>
      </c>
      <c r="W1074" s="9" t="str">
        <f t="shared" si="777"/>
        <v>-</v>
      </c>
      <c r="X1074" s="9" t="str">
        <f t="shared" si="777"/>
        <v>-</v>
      </c>
      <c r="Y1074" s="9" t="str">
        <f t="shared" si="777"/>
        <v>-</v>
      </c>
      <c r="Z1074" s="9">
        <f t="shared" si="777"/>
        <v>7</v>
      </c>
      <c r="AA1074" s="9" t="str">
        <f t="shared" si="777"/>
        <v>-</v>
      </c>
      <c r="AB1074" s="9" t="str">
        <f t="shared" si="777"/>
        <v>-</v>
      </c>
      <c r="AC1074" s="9" t="str">
        <f t="shared" si="777"/>
        <v>-</v>
      </c>
      <c r="AD1074" s="9" t="str">
        <f t="shared" si="777"/>
        <v>-</v>
      </c>
      <c r="AE1074" s="9" t="str">
        <f t="shared" si="777"/>
        <v>-</v>
      </c>
      <c r="AF1074" s="9" t="str">
        <f t="shared" si="777"/>
        <v>-</v>
      </c>
      <c r="AG1074" s="9" t="str">
        <f t="shared" si="777"/>
        <v>-</v>
      </c>
      <c r="AH1074" s="9" t="str">
        <f t="shared" si="777"/>
        <v>-</v>
      </c>
      <c r="AI1074" s="9" t="str">
        <f t="shared" ref="AI1074:BA1074" si="778">IF(AI$979="ДА",AI682,"-")</f>
        <v>-</v>
      </c>
      <c r="AJ1074" s="9">
        <f t="shared" si="778"/>
        <v>6</v>
      </c>
      <c r="AK1074" s="9" t="str">
        <f t="shared" si="778"/>
        <v>-</v>
      </c>
      <c r="AL1074" s="9" t="str">
        <f t="shared" si="778"/>
        <v>-</v>
      </c>
      <c r="AM1074" s="9">
        <f t="shared" si="778"/>
        <v>4</v>
      </c>
      <c r="AN1074" s="9">
        <f t="shared" si="778"/>
        <v>3</v>
      </c>
      <c r="AO1074" s="9" t="str">
        <f t="shared" si="778"/>
        <v>-</v>
      </c>
      <c r="AP1074" s="9">
        <f t="shared" si="778"/>
        <v>4</v>
      </c>
      <c r="AQ1074" s="9" t="str">
        <f t="shared" si="778"/>
        <v>-</v>
      </c>
      <c r="AR1074" s="9" t="str">
        <f t="shared" si="778"/>
        <v>-</v>
      </c>
      <c r="AS1074" s="9" t="str">
        <f t="shared" si="778"/>
        <v>-</v>
      </c>
      <c r="AT1074" s="9" t="str">
        <f t="shared" si="778"/>
        <v>-</v>
      </c>
      <c r="AU1074" s="9" t="str">
        <f t="shared" si="778"/>
        <v>-</v>
      </c>
      <c r="AV1074" s="9" t="str">
        <f t="shared" si="778"/>
        <v>-</v>
      </c>
      <c r="AW1074" s="9" t="str">
        <f t="shared" si="778"/>
        <v>-</v>
      </c>
      <c r="AX1074" s="9" t="str">
        <f t="shared" si="778"/>
        <v>-</v>
      </c>
      <c r="AY1074" s="9" t="str">
        <f t="shared" si="778"/>
        <v>-</v>
      </c>
      <c r="AZ1074" s="9" t="str">
        <f t="shared" si="778"/>
        <v>-</v>
      </c>
      <c r="BA1074" s="9" t="str">
        <f t="shared" si="778"/>
        <v>-</v>
      </c>
      <c r="BB1074" s="9" t="str">
        <f t="shared" si="777"/>
        <v>-</v>
      </c>
      <c r="BC1074" s="9">
        <f t="shared" si="777"/>
        <v>4</v>
      </c>
      <c r="BD1074" s="9" t="str">
        <f t="shared" si="777"/>
        <v>-</v>
      </c>
      <c r="BE1074" s="9">
        <f t="shared" si="777"/>
        <v>6</v>
      </c>
      <c r="BF1074" s="9" t="str">
        <f t="shared" si="777"/>
        <v>-</v>
      </c>
      <c r="BG1074" s="9" t="str">
        <f t="shared" si="777"/>
        <v>-</v>
      </c>
      <c r="BH1074" s="9" t="str">
        <f t="shared" si="777"/>
        <v>-</v>
      </c>
      <c r="BI1074" s="9" t="str">
        <f t="shared" si="777"/>
        <v>-</v>
      </c>
      <c r="BJ1074" s="37">
        <f t="shared" si="730"/>
        <v>11</v>
      </c>
      <c r="BK1074" s="34">
        <f t="shared" si="731"/>
        <v>5.1818192822801539</v>
      </c>
      <c r="BL1074" s="9">
        <f t="shared" si="737"/>
        <v>119</v>
      </c>
      <c r="BN1074" s="38">
        <f t="shared" si="747"/>
        <v>93</v>
      </c>
      <c r="BO1074" s="34">
        <f t="shared" si="732"/>
        <v>5.1818192822801539</v>
      </c>
      <c r="BP1074" s="37">
        <f t="shared" si="738"/>
        <v>15</v>
      </c>
      <c r="BQ1074" s="37">
        <f t="shared" si="733"/>
        <v>11</v>
      </c>
      <c r="BR1074" s="36">
        <f t="shared" si="739"/>
        <v>46</v>
      </c>
      <c r="BS1074" s="36">
        <f t="shared" si="739"/>
        <v>2</v>
      </c>
      <c r="BT1074" s="121">
        <f t="shared" si="734"/>
        <v>2.1636363636363627</v>
      </c>
      <c r="BU1074">
        <f t="shared" si="740"/>
        <v>93</v>
      </c>
      <c r="BV1074" s="25" t="str">
        <f t="shared" si="741"/>
        <v>-</v>
      </c>
      <c r="BW1074" s="25">
        <f t="shared" si="742"/>
        <v>46</v>
      </c>
      <c r="BX1074" s="25" t="str">
        <f t="shared" si="743"/>
        <v>-</v>
      </c>
      <c r="BY1074" s="46">
        <f t="shared" si="744"/>
        <v>5.1818192822801539</v>
      </c>
    </row>
    <row r="1075" spans="1:77">
      <c r="A1075" s="38">
        <f t="shared" si="745"/>
        <v>94</v>
      </c>
      <c r="B1075" s="36">
        <f t="shared" si="764"/>
        <v>46</v>
      </c>
      <c r="C1075" s="36">
        <f t="shared" si="764"/>
        <v>3</v>
      </c>
      <c r="D1075" s="9">
        <f t="shared" si="777"/>
        <v>4</v>
      </c>
      <c r="E1075" s="9" t="str">
        <f t="shared" si="777"/>
        <v>-</v>
      </c>
      <c r="F1075" s="9" t="str">
        <f t="shared" si="777"/>
        <v>-</v>
      </c>
      <c r="G1075" s="9" t="str">
        <f t="shared" si="777"/>
        <v>-</v>
      </c>
      <c r="H1075" s="9" t="str">
        <f t="shared" si="777"/>
        <v>-</v>
      </c>
      <c r="I1075" s="9" t="str">
        <f t="shared" si="777"/>
        <v>-</v>
      </c>
      <c r="J1075" s="9" t="str">
        <f t="shared" si="777"/>
        <v>-</v>
      </c>
      <c r="K1075" s="9" t="str">
        <f t="shared" si="777"/>
        <v>-</v>
      </c>
      <c r="L1075" s="9" t="str">
        <f t="shared" si="777"/>
        <v>-</v>
      </c>
      <c r="M1075" s="9" t="str">
        <f t="shared" si="777"/>
        <v>-</v>
      </c>
      <c r="N1075" s="9" t="str">
        <f t="shared" si="777"/>
        <v>-</v>
      </c>
      <c r="O1075" s="9" t="str">
        <f t="shared" si="777"/>
        <v>-</v>
      </c>
      <c r="P1075" s="9" t="str">
        <f t="shared" si="777"/>
        <v>-</v>
      </c>
      <c r="Q1075" s="9">
        <f t="shared" si="777"/>
        <v>4</v>
      </c>
      <c r="R1075" s="9" t="str">
        <f t="shared" si="777"/>
        <v>-</v>
      </c>
      <c r="S1075" s="9" t="str">
        <f t="shared" si="777"/>
        <v>-</v>
      </c>
      <c r="T1075" s="9">
        <f t="shared" si="777"/>
        <v>4</v>
      </c>
      <c r="U1075" s="9" t="str">
        <f t="shared" si="777"/>
        <v>-</v>
      </c>
      <c r="V1075" s="9" t="str">
        <f t="shared" si="777"/>
        <v>-</v>
      </c>
      <c r="W1075" s="9" t="str">
        <f t="shared" si="777"/>
        <v>-</v>
      </c>
      <c r="X1075" s="9" t="str">
        <f t="shared" si="777"/>
        <v>-</v>
      </c>
      <c r="Y1075" s="9" t="str">
        <f t="shared" si="777"/>
        <v>-</v>
      </c>
      <c r="Z1075" s="9">
        <f t="shared" si="777"/>
        <v>7</v>
      </c>
      <c r="AA1075" s="9" t="str">
        <f t="shared" si="777"/>
        <v>-</v>
      </c>
      <c r="AB1075" s="9" t="str">
        <f t="shared" si="777"/>
        <v>-</v>
      </c>
      <c r="AC1075" s="9" t="str">
        <f t="shared" si="777"/>
        <v>-</v>
      </c>
      <c r="AD1075" s="9" t="str">
        <f t="shared" si="777"/>
        <v>-</v>
      </c>
      <c r="AE1075" s="9" t="str">
        <f t="shared" si="777"/>
        <v>-</v>
      </c>
      <c r="AF1075" s="9" t="str">
        <f t="shared" si="777"/>
        <v>-</v>
      </c>
      <c r="AG1075" s="9" t="str">
        <f t="shared" si="777"/>
        <v>-</v>
      </c>
      <c r="AH1075" s="9" t="str">
        <f t="shared" si="777"/>
        <v>-</v>
      </c>
      <c r="AI1075" s="9">
        <f t="shared" ref="AI1075:BA1075" si="779">IF(AI$979="ДА",AI683,"-")</f>
        <v>4</v>
      </c>
      <c r="AJ1075" s="9">
        <f t="shared" si="779"/>
        <v>5</v>
      </c>
      <c r="AK1075" s="9" t="str">
        <f t="shared" si="779"/>
        <v>-</v>
      </c>
      <c r="AL1075" s="9" t="str">
        <f t="shared" si="779"/>
        <v>-</v>
      </c>
      <c r="AM1075" s="9">
        <f t="shared" si="779"/>
        <v>3</v>
      </c>
      <c r="AN1075" s="9">
        <f t="shared" si="779"/>
        <v>1</v>
      </c>
      <c r="AO1075" s="9" t="str">
        <f t="shared" si="779"/>
        <v>-</v>
      </c>
      <c r="AP1075" s="9">
        <f t="shared" si="779"/>
        <v>4</v>
      </c>
      <c r="AQ1075" s="9" t="str">
        <f t="shared" si="779"/>
        <v>-</v>
      </c>
      <c r="AR1075" s="9" t="str">
        <f t="shared" si="779"/>
        <v>-</v>
      </c>
      <c r="AS1075" s="9" t="str">
        <f t="shared" si="779"/>
        <v>-</v>
      </c>
      <c r="AT1075" s="9" t="str">
        <f t="shared" si="779"/>
        <v>-</v>
      </c>
      <c r="AU1075" s="9" t="str">
        <f t="shared" si="779"/>
        <v>-</v>
      </c>
      <c r="AV1075" s="9" t="str">
        <f t="shared" si="779"/>
        <v>-</v>
      </c>
      <c r="AW1075" s="9" t="str">
        <f t="shared" si="779"/>
        <v>-</v>
      </c>
      <c r="AX1075" s="9" t="str">
        <f t="shared" si="779"/>
        <v>-</v>
      </c>
      <c r="AY1075" s="9" t="str">
        <f t="shared" si="779"/>
        <v>-</v>
      </c>
      <c r="AZ1075" s="9" t="str">
        <f t="shared" si="779"/>
        <v>-</v>
      </c>
      <c r="BA1075" s="9" t="str">
        <f t="shared" si="779"/>
        <v>-</v>
      </c>
      <c r="BB1075" s="9" t="str">
        <f t="shared" si="777"/>
        <v>-</v>
      </c>
      <c r="BC1075" s="9">
        <f t="shared" si="777"/>
        <v>4</v>
      </c>
      <c r="BD1075" s="9" t="str">
        <f t="shared" si="777"/>
        <v>-</v>
      </c>
      <c r="BE1075" s="9">
        <f t="shared" si="777"/>
        <v>5</v>
      </c>
      <c r="BF1075" s="9" t="str">
        <f t="shared" si="777"/>
        <v>-</v>
      </c>
      <c r="BG1075" s="9" t="str">
        <f t="shared" si="777"/>
        <v>-</v>
      </c>
      <c r="BH1075" s="9" t="str">
        <f t="shared" si="777"/>
        <v>-</v>
      </c>
      <c r="BI1075" s="9" t="str">
        <f t="shared" si="777"/>
        <v>-</v>
      </c>
      <c r="BJ1075" s="37">
        <f t="shared" si="730"/>
        <v>11</v>
      </c>
      <c r="BK1075" s="34">
        <f t="shared" si="731"/>
        <v>4.0909101913871231</v>
      </c>
      <c r="BL1075" s="9">
        <f t="shared" si="737"/>
        <v>149</v>
      </c>
      <c r="BN1075" s="38">
        <f t="shared" si="747"/>
        <v>94</v>
      </c>
      <c r="BO1075" s="34">
        <f t="shared" si="732"/>
        <v>4.0909101913871231</v>
      </c>
      <c r="BP1075" s="37">
        <f t="shared" si="738"/>
        <v>15</v>
      </c>
      <c r="BQ1075" s="37">
        <f t="shared" si="733"/>
        <v>11</v>
      </c>
      <c r="BR1075" s="36">
        <f t="shared" si="739"/>
        <v>46</v>
      </c>
      <c r="BS1075" s="36">
        <f t="shared" si="739"/>
        <v>3</v>
      </c>
      <c r="BT1075" s="121">
        <f t="shared" si="734"/>
        <v>2.0909090909090908</v>
      </c>
      <c r="BU1075">
        <f t="shared" si="740"/>
        <v>94</v>
      </c>
      <c r="BV1075" s="25" t="str">
        <f t="shared" si="741"/>
        <v>-</v>
      </c>
      <c r="BW1075" s="25" t="str">
        <f t="shared" si="742"/>
        <v>-</v>
      </c>
      <c r="BX1075" s="25">
        <f t="shared" si="743"/>
        <v>46</v>
      </c>
      <c r="BY1075" s="46">
        <f t="shared" si="744"/>
        <v>4.0909101913871231</v>
      </c>
    </row>
    <row r="1076" spans="1:77">
      <c r="A1076" s="38">
        <f t="shared" si="745"/>
        <v>95</v>
      </c>
      <c r="B1076" s="36">
        <f t="shared" si="764"/>
        <v>47</v>
      </c>
      <c r="C1076" s="36">
        <f t="shared" si="764"/>
        <v>1</v>
      </c>
      <c r="D1076" s="9">
        <f t="shared" si="777"/>
        <v>7</v>
      </c>
      <c r="E1076" s="9" t="str">
        <f t="shared" si="777"/>
        <v>-</v>
      </c>
      <c r="F1076" s="9">
        <f t="shared" si="777"/>
        <v>1</v>
      </c>
      <c r="G1076" s="9" t="str">
        <f t="shared" si="777"/>
        <v>-</v>
      </c>
      <c r="H1076" s="9" t="str">
        <f t="shared" si="777"/>
        <v>-</v>
      </c>
      <c r="I1076" s="9" t="str">
        <f t="shared" si="777"/>
        <v>-</v>
      </c>
      <c r="J1076" s="9">
        <f t="shared" si="777"/>
        <v>5</v>
      </c>
      <c r="K1076" s="9" t="str">
        <f t="shared" si="777"/>
        <v>-</v>
      </c>
      <c r="L1076" s="9" t="str">
        <f t="shared" si="777"/>
        <v>-</v>
      </c>
      <c r="M1076" s="9">
        <f t="shared" si="777"/>
        <v>6</v>
      </c>
      <c r="N1076" s="9" t="str">
        <f t="shared" si="777"/>
        <v>-</v>
      </c>
      <c r="O1076" s="9" t="str">
        <f t="shared" si="777"/>
        <v>-</v>
      </c>
      <c r="P1076" s="9" t="str">
        <f t="shared" si="777"/>
        <v>-</v>
      </c>
      <c r="Q1076" s="9">
        <f t="shared" si="777"/>
        <v>4</v>
      </c>
      <c r="R1076" s="9" t="str">
        <f t="shared" si="777"/>
        <v>-</v>
      </c>
      <c r="S1076" s="9" t="str">
        <f t="shared" si="777"/>
        <v>-</v>
      </c>
      <c r="T1076" s="9">
        <f t="shared" si="777"/>
        <v>4</v>
      </c>
      <c r="U1076" s="9" t="str">
        <f t="shared" si="777"/>
        <v>-</v>
      </c>
      <c r="V1076" s="9" t="str">
        <f t="shared" si="777"/>
        <v>-</v>
      </c>
      <c r="W1076" s="9" t="str">
        <f t="shared" si="777"/>
        <v>-</v>
      </c>
      <c r="X1076" s="9" t="str">
        <f t="shared" si="777"/>
        <v>-</v>
      </c>
      <c r="Y1076" s="9" t="str">
        <f t="shared" si="777"/>
        <v>-</v>
      </c>
      <c r="Z1076" s="9">
        <f t="shared" si="777"/>
        <v>6</v>
      </c>
      <c r="AA1076" s="9" t="str">
        <f t="shared" si="777"/>
        <v>-</v>
      </c>
      <c r="AB1076" s="9">
        <f t="shared" si="777"/>
        <v>5</v>
      </c>
      <c r="AC1076" s="9" t="str">
        <f t="shared" si="777"/>
        <v>-</v>
      </c>
      <c r="AD1076" s="9" t="str">
        <f t="shared" si="777"/>
        <v>-</v>
      </c>
      <c r="AE1076" s="9" t="str">
        <f t="shared" si="777"/>
        <v>-</v>
      </c>
      <c r="AF1076" s="9" t="str">
        <f t="shared" si="777"/>
        <v>-</v>
      </c>
      <c r="AG1076" s="9">
        <f t="shared" si="777"/>
        <v>2</v>
      </c>
      <c r="AH1076" s="9" t="str">
        <f t="shared" si="777"/>
        <v>-</v>
      </c>
      <c r="AI1076" s="9">
        <f t="shared" ref="AI1076:BA1076" si="780">IF(AI$979="ДА",AI684,"-")</f>
        <v>4</v>
      </c>
      <c r="AJ1076" s="9">
        <f t="shared" si="780"/>
        <v>2</v>
      </c>
      <c r="AK1076" s="9" t="str">
        <f t="shared" si="780"/>
        <v>-</v>
      </c>
      <c r="AL1076" s="9" t="str">
        <f t="shared" si="780"/>
        <v>-</v>
      </c>
      <c r="AM1076" s="9">
        <f t="shared" si="780"/>
        <v>6</v>
      </c>
      <c r="AN1076" s="9">
        <f t="shared" si="780"/>
        <v>3</v>
      </c>
      <c r="AO1076" s="9" t="str">
        <f t="shared" si="780"/>
        <v>-</v>
      </c>
      <c r="AP1076" s="9">
        <f t="shared" si="780"/>
        <v>4</v>
      </c>
      <c r="AQ1076" s="9" t="str">
        <f t="shared" si="780"/>
        <v>-</v>
      </c>
      <c r="AR1076" s="9" t="str">
        <f t="shared" si="780"/>
        <v>-</v>
      </c>
      <c r="AS1076" s="9" t="str">
        <f t="shared" si="780"/>
        <v>-</v>
      </c>
      <c r="AT1076" s="9" t="str">
        <f t="shared" si="780"/>
        <v>-</v>
      </c>
      <c r="AU1076" s="9" t="str">
        <f t="shared" si="780"/>
        <v>-</v>
      </c>
      <c r="AV1076" s="9" t="str">
        <f t="shared" si="780"/>
        <v>-</v>
      </c>
      <c r="AW1076" s="9" t="str">
        <f t="shared" si="780"/>
        <v>-</v>
      </c>
      <c r="AX1076" s="9" t="str">
        <f t="shared" si="780"/>
        <v>-</v>
      </c>
      <c r="AY1076" s="9" t="str">
        <f t="shared" si="780"/>
        <v>-</v>
      </c>
      <c r="AZ1076" s="9" t="str">
        <f t="shared" si="780"/>
        <v>-</v>
      </c>
      <c r="BA1076" s="9" t="str">
        <f t="shared" si="780"/>
        <v>-</v>
      </c>
      <c r="BB1076" s="9" t="str">
        <f t="shared" si="777"/>
        <v>-</v>
      </c>
      <c r="BC1076" s="9">
        <f t="shared" si="777"/>
        <v>5</v>
      </c>
      <c r="BD1076" s="9" t="str">
        <f t="shared" si="777"/>
        <v>-</v>
      </c>
      <c r="BE1076" s="9">
        <f t="shared" si="777"/>
        <v>5</v>
      </c>
      <c r="BF1076" s="9" t="str">
        <f t="shared" si="777"/>
        <v>-</v>
      </c>
      <c r="BG1076" s="9" t="str">
        <f t="shared" si="777"/>
        <v>-</v>
      </c>
      <c r="BH1076" s="9" t="str">
        <f t="shared" si="777"/>
        <v>-</v>
      </c>
      <c r="BI1076" s="9" t="str">
        <f t="shared" si="777"/>
        <v>-</v>
      </c>
      <c r="BJ1076" s="37">
        <f t="shared" si="730"/>
        <v>16</v>
      </c>
      <c r="BK1076" s="34">
        <f t="shared" si="731"/>
        <v>4.3125016003618599</v>
      </c>
      <c r="BL1076" s="9">
        <f t="shared" si="737"/>
        <v>145</v>
      </c>
      <c r="BN1076" s="38">
        <f t="shared" si="747"/>
        <v>95</v>
      </c>
      <c r="BO1076" s="34">
        <f t="shared" si="732"/>
        <v>4.3125016003618599</v>
      </c>
      <c r="BP1076" s="37">
        <f t="shared" si="738"/>
        <v>20</v>
      </c>
      <c r="BQ1076" s="37">
        <f t="shared" si="733"/>
        <v>16</v>
      </c>
      <c r="BR1076" s="36">
        <f t="shared" si="739"/>
        <v>47</v>
      </c>
      <c r="BS1076" s="36">
        <f t="shared" si="739"/>
        <v>1</v>
      </c>
      <c r="BT1076" s="121">
        <f t="shared" si="734"/>
        <v>2.7625000000000002</v>
      </c>
      <c r="BU1076">
        <f t="shared" si="740"/>
        <v>95</v>
      </c>
      <c r="BV1076" s="25">
        <f t="shared" si="741"/>
        <v>47</v>
      </c>
      <c r="BW1076" s="25" t="str">
        <f t="shared" si="742"/>
        <v>-</v>
      </c>
      <c r="BX1076" s="25" t="str">
        <f t="shared" si="743"/>
        <v>-</v>
      </c>
      <c r="BY1076" s="46">
        <f t="shared" si="744"/>
        <v>4.3125016003618599</v>
      </c>
    </row>
    <row r="1077" spans="1:77">
      <c r="A1077" s="38">
        <f t="shared" si="745"/>
        <v>96</v>
      </c>
      <c r="B1077" s="36">
        <f t="shared" si="764"/>
        <v>47</v>
      </c>
      <c r="C1077" s="36">
        <f t="shared" si="764"/>
        <v>2</v>
      </c>
      <c r="D1077" s="9">
        <f t="shared" si="777"/>
        <v>6</v>
      </c>
      <c r="E1077" s="9" t="str">
        <f t="shared" si="777"/>
        <v>-</v>
      </c>
      <c r="F1077" s="9" t="str">
        <f t="shared" si="777"/>
        <v>-</v>
      </c>
      <c r="G1077" s="9" t="str">
        <f t="shared" si="777"/>
        <v>-</v>
      </c>
      <c r="H1077" s="9" t="str">
        <f t="shared" si="777"/>
        <v>-</v>
      </c>
      <c r="I1077" s="9" t="str">
        <f t="shared" si="777"/>
        <v>-</v>
      </c>
      <c r="J1077" s="9" t="str">
        <f t="shared" si="777"/>
        <v>-</v>
      </c>
      <c r="K1077" s="9" t="str">
        <f t="shared" si="777"/>
        <v>-</v>
      </c>
      <c r="L1077" s="9" t="str">
        <f t="shared" si="777"/>
        <v>-</v>
      </c>
      <c r="M1077" s="9" t="str">
        <f t="shared" si="777"/>
        <v>-</v>
      </c>
      <c r="N1077" s="9" t="str">
        <f t="shared" si="777"/>
        <v>-</v>
      </c>
      <c r="O1077" s="9" t="str">
        <f t="shared" si="777"/>
        <v>-</v>
      </c>
      <c r="P1077" s="9" t="str">
        <f t="shared" si="777"/>
        <v>-</v>
      </c>
      <c r="Q1077" s="9">
        <f t="shared" si="777"/>
        <v>6</v>
      </c>
      <c r="R1077" s="9" t="str">
        <f t="shared" si="777"/>
        <v>-</v>
      </c>
      <c r="S1077" s="9" t="str">
        <f t="shared" si="777"/>
        <v>-</v>
      </c>
      <c r="T1077" s="9">
        <f t="shared" si="777"/>
        <v>8</v>
      </c>
      <c r="U1077" s="9" t="str">
        <f t="shared" si="777"/>
        <v>-</v>
      </c>
      <c r="V1077" s="9" t="str">
        <f t="shared" si="777"/>
        <v>-</v>
      </c>
      <c r="W1077" s="9" t="str">
        <f t="shared" si="777"/>
        <v>-</v>
      </c>
      <c r="X1077" s="9" t="str">
        <f t="shared" si="777"/>
        <v>-</v>
      </c>
      <c r="Y1077" s="9" t="str">
        <f t="shared" si="777"/>
        <v>-</v>
      </c>
      <c r="Z1077" s="9">
        <f t="shared" si="777"/>
        <v>7</v>
      </c>
      <c r="AA1077" s="9" t="str">
        <f t="shared" si="777"/>
        <v>-</v>
      </c>
      <c r="AB1077" s="9" t="str">
        <f t="shared" si="777"/>
        <v>-</v>
      </c>
      <c r="AC1077" s="9" t="str">
        <f t="shared" si="777"/>
        <v>-</v>
      </c>
      <c r="AD1077" s="9" t="str">
        <f t="shared" si="777"/>
        <v>-</v>
      </c>
      <c r="AE1077" s="9" t="str">
        <f t="shared" si="777"/>
        <v>-</v>
      </c>
      <c r="AF1077" s="9" t="str">
        <f t="shared" si="777"/>
        <v>-</v>
      </c>
      <c r="AG1077" s="9">
        <f t="shared" si="777"/>
        <v>2</v>
      </c>
      <c r="AH1077" s="9" t="str">
        <f t="shared" si="777"/>
        <v>-</v>
      </c>
      <c r="AI1077" s="9">
        <f t="shared" ref="AI1077:BA1077" si="781">IF(AI$979="ДА",AI685,"-")</f>
        <v>7</v>
      </c>
      <c r="AJ1077" s="9">
        <f t="shared" si="781"/>
        <v>4</v>
      </c>
      <c r="AK1077" s="9" t="str">
        <f t="shared" si="781"/>
        <v>-</v>
      </c>
      <c r="AL1077" s="9" t="str">
        <f t="shared" si="781"/>
        <v>-</v>
      </c>
      <c r="AM1077" s="9">
        <f t="shared" si="781"/>
        <v>6</v>
      </c>
      <c r="AN1077" s="9">
        <f t="shared" si="781"/>
        <v>3</v>
      </c>
      <c r="AO1077" s="9" t="str">
        <f t="shared" si="781"/>
        <v>-</v>
      </c>
      <c r="AP1077" s="9">
        <f t="shared" si="781"/>
        <v>4</v>
      </c>
      <c r="AQ1077" s="9" t="str">
        <f t="shared" si="781"/>
        <v>-</v>
      </c>
      <c r="AR1077" s="9" t="str">
        <f t="shared" si="781"/>
        <v>-</v>
      </c>
      <c r="AS1077" s="9" t="str">
        <f t="shared" si="781"/>
        <v>-</v>
      </c>
      <c r="AT1077" s="9" t="str">
        <f t="shared" si="781"/>
        <v>-</v>
      </c>
      <c r="AU1077" s="9" t="str">
        <f t="shared" si="781"/>
        <v>-</v>
      </c>
      <c r="AV1077" s="9" t="str">
        <f t="shared" si="781"/>
        <v>-</v>
      </c>
      <c r="AW1077" s="9">
        <f t="shared" si="781"/>
        <v>4</v>
      </c>
      <c r="AX1077" s="9" t="str">
        <f t="shared" si="781"/>
        <v>-</v>
      </c>
      <c r="AY1077" s="9" t="str">
        <f t="shared" si="781"/>
        <v>-</v>
      </c>
      <c r="AZ1077" s="9" t="str">
        <f t="shared" si="781"/>
        <v>-</v>
      </c>
      <c r="BA1077" s="9" t="str">
        <f t="shared" si="781"/>
        <v>-</v>
      </c>
      <c r="BB1077" s="9" t="str">
        <f t="shared" si="777"/>
        <v>-</v>
      </c>
      <c r="BC1077" s="9">
        <f t="shared" si="777"/>
        <v>5</v>
      </c>
      <c r="BD1077" s="9" t="str">
        <f t="shared" si="777"/>
        <v>-</v>
      </c>
      <c r="BE1077" s="9">
        <f t="shared" si="777"/>
        <v>5</v>
      </c>
      <c r="BF1077" s="9">
        <f t="shared" si="777"/>
        <v>7</v>
      </c>
      <c r="BG1077" s="9" t="str">
        <f t="shared" si="777"/>
        <v>-</v>
      </c>
      <c r="BH1077" s="9">
        <f t="shared" si="777"/>
        <v>6</v>
      </c>
      <c r="BI1077" s="9">
        <f t="shared" si="777"/>
        <v>6</v>
      </c>
      <c r="BJ1077" s="37">
        <f t="shared" si="730"/>
        <v>16</v>
      </c>
      <c r="BK1077" s="34">
        <f t="shared" si="731"/>
        <v>5.3750016003772165</v>
      </c>
      <c r="BL1077" s="9">
        <f t="shared" si="737"/>
        <v>111</v>
      </c>
      <c r="BN1077" s="38">
        <f t="shared" si="747"/>
        <v>96</v>
      </c>
      <c r="BO1077" s="34">
        <f t="shared" si="732"/>
        <v>5.3750016003772165</v>
      </c>
      <c r="BP1077" s="37">
        <f t="shared" si="738"/>
        <v>17</v>
      </c>
      <c r="BQ1077" s="37">
        <f t="shared" si="733"/>
        <v>16</v>
      </c>
      <c r="BR1077" s="36">
        <f t="shared" si="739"/>
        <v>47</v>
      </c>
      <c r="BS1077" s="36">
        <f t="shared" si="739"/>
        <v>2</v>
      </c>
      <c r="BT1077" s="121">
        <f t="shared" si="734"/>
        <v>2.65</v>
      </c>
      <c r="BU1077">
        <f t="shared" si="740"/>
        <v>96</v>
      </c>
      <c r="BV1077" s="25" t="str">
        <f t="shared" si="741"/>
        <v>-</v>
      </c>
      <c r="BW1077" s="25">
        <f t="shared" si="742"/>
        <v>47</v>
      </c>
      <c r="BX1077" s="25" t="str">
        <f t="shared" si="743"/>
        <v>-</v>
      </c>
      <c r="BY1077" s="46">
        <f t="shared" si="744"/>
        <v>5.3750016003772165</v>
      </c>
    </row>
    <row r="1078" spans="1:77">
      <c r="A1078" s="38">
        <f t="shared" si="745"/>
        <v>97</v>
      </c>
      <c r="B1078" s="36">
        <f t="shared" si="764"/>
        <v>47</v>
      </c>
      <c r="C1078" s="36">
        <f t="shared" si="764"/>
        <v>3</v>
      </c>
      <c r="D1078" s="9">
        <f t="shared" si="777"/>
        <v>4</v>
      </c>
      <c r="E1078" s="9" t="str">
        <f t="shared" si="777"/>
        <v>-</v>
      </c>
      <c r="F1078" s="9" t="str">
        <f t="shared" si="777"/>
        <v>-</v>
      </c>
      <c r="G1078" s="9" t="str">
        <f t="shared" si="777"/>
        <v>-</v>
      </c>
      <c r="H1078" s="9" t="str">
        <f t="shared" si="777"/>
        <v>-</v>
      </c>
      <c r="I1078" s="9" t="str">
        <f t="shared" si="777"/>
        <v>-</v>
      </c>
      <c r="J1078" s="9" t="str">
        <f t="shared" si="777"/>
        <v>-</v>
      </c>
      <c r="K1078" s="9" t="str">
        <f t="shared" si="777"/>
        <v>-</v>
      </c>
      <c r="L1078" s="9" t="str">
        <f t="shared" si="777"/>
        <v>-</v>
      </c>
      <c r="M1078" s="9" t="str">
        <f t="shared" si="777"/>
        <v>-</v>
      </c>
      <c r="N1078" s="9" t="str">
        <f t="shared" si="777"/>
        <v>-</v>
      </c>
      <c r="O1078" s="9" t="str">
        <f t="shared" si="777"/>
        <v>-</v>
      </c>
      <c r="P1078" s="9" t="str">
        <f t="shared" si="777"/>
        <v>-</v>
      </c>
      <c r="Q1078" s="9">
        <f t="shared" si="777"/>
        <v>5</v>
      </c>
      <c r="R1078" s="9" t="str">
        <f t="shared" si="777"/>
        <v>-</v>
      </c>
      <c r="S1078" s="9" t="str">
        <f t="shared" si="777"/>
        <v>-</v>
      </c>
      <c r="T1078" s="9">
        <f t="shared" si="777"/>
        <v>4</v>
      </c>
      <c r="U1078" s="9" t="str">
        <f t="shared" si="777"/>
        <v>-</v>
      </c>
      <c r="V1078" s="9" t="str">
        <f t="shared" si="777"/>
        <v>-</v>
      </c>
      <c r="W1078" s="9" t="str">
        <f t="shared" si="777"/>
        <v>-</v>
      </c>
      <c r="X1078" s="9" t="str">
        <f t="shared" si="777"/>
        <v>-</v>
      </c>
      <c r="Y1078" s="9" t="str">
        <f t="shared" si="777"/>
        <v>-</v>
      </c>
      <c r="Z1078" s="9">
        <f t="shared" si="777"/>
        <v>8</v>
      </c>
      <c r="AA1078" s="9" t="str">
        <f t="shared" si="777"/>
        <v>-</v>
      </c>
      <c r="AB1078" s="9" t="str">
        <f t="shared" si="777"/>
        <v>-</v>
      </c>
      <c r="AC1078" s="9" t="str">
        <f t="shared" si="777"/>
        <v>-</v>
      </c>
      <c r="AD1078" s="9" t="str">
        <f t="shared" si="777"/>
        <v>-</v>
      </c>
      <c r="AE1078" s="9" t="str">
        <f t="shared" si="777"/>
        <v>-</v>
      </c>
      <c r="AF1078" s="9" t="str">
        <f t="shared" si="777"/>
        <v>-</v>
      </c>
      <c r="AG1078" s="9">
        <f t="shared" si="777"/>
        <v>2</v>
      </c>
      <c r="AH1078" s="9" t="str">
        <f t="shared" si="777"/>
        <v>-</v>
      </c>
      <c r="AI1078" s="9">
        <f t="shared" ref="AI1078:BA1078" si="782">IF(AI$979="ДА",AI686,"-")</f>
        <v>6</v>
      </c>
      <c r="AJ1078" s="9">
        <f t="shared" si="782"/>
        <v>5</v>
      </c>
      <c r="AK1078" s="9" t="str">
        <f t="shared" si="782"/>
        <v>-</v>
      </c>
      <c r="AL1078" s="9" t="str">
        <f t="shared" si="782"/>
        <v>-</v>
      </c>
      <c r="AM1078" s="9">
        <f t="shared" si="782"/>
        <v>4</v>
      </c>
      <c r="AN1078" s="9">
        <f t="shared" si="782"/>
        <v>3</v>
      </c>
      <c r="AO1078" s="9" t="str">
        <f t="shared" si="782"/>
        <v>-</v>
      </c>
      <c r="AP1078" s="9">
        <f t="shared" si="782"/>
        <v>6</v>
      </c>
      <c r="AQ1078" s="9" t="str">
        <f t="shared" si="782"/>
        <v>-</v>
      </c>
      <c r="AR1078" s="9" t="str">
        <f t="shared" si="782"/>
        <v>-</v>
      </c>
      <c r="AS1078" s="9" t="str">
        <f t="shared" si="782"/>
        <v>-</v>
      </c>
      <c r="AT1078" s="9" t="str">
        <f t="shared" si="782"/>
        <v>-</v>
      </c>
      <c r="AU1078" s="9" t="str">
        <f t="shared" si="782"/>
        <v>-</v>
      </c>
      <c r="AV1078" s="9" t="str">
        <f t="shared" si="782"/>
        <v>-</v>
      </c>
      <c r="AW1078" s="9">
        <f t="shared" si="782"/>
        <v>4</v>
      </c>
      <c r="AX1078" s="9" t="str">
        <f t="shared" si="782"/>
        <v>-</v>
      </c>
      <c r="AY1078" s="9" t="str">
        <f t="shared" si="782"/>
        <v>-</v>
      </c>
      <c r="AZ1078" s="9" t="str">
        <f t="shared" si="782"/>
        <v>-</v>
      </c>
      <c r="BA1078" s="9" t="str">
        <f t="shared" si="782"/>
        <v>-</v>
      </c>
      <c r="BB1078" s="9" t="str">
        <f t="shared" si="777"/>
        <v>-</v>
      </c>
      <c r="BC1078" s="9">
        <f t="shared" si="777"/>
        <v>6</v>
      </c>
      <c r="BD1078" s="9" t="str">
        <f t="shared" si="777"/>
        <v>-</v>
      </c>
      <c r="BE1078" s="9">
        <f t="shared" si="777"/>
        <v>6</v>
      </c>
      <c r="BF1078" s="9" t="str">
        <f t="shared" si="777"/>
        <v>-</v>
      </c>
      <c r="BG1078" s="9" t="str">
        <f t="shared" si="777"/>
        <v>-</v>
      </c>
      <c r="BH1078" s="9" t="str">
        <f t="shared" si="777"/>
        <v>-</v>
      </c>
      <c r="BI1078" s="9" t="str">
        <f t="shared" si="777"/>
        <v>-</v>
      </c>
      <c r="BJ1078" s="37">
        <f t="shared" ref="BJ1078:BJ1109" si="783">COUNTIF(D1078:BI1078,"&gt;0")</f>
        <v>13</v>
      </c>
      <c r="BK1078" s="34">
        <f t="shared" ref="BK1078:BK1109" si="784">IFERROR(AVERAGE(D1078:BI1078)+0.0000001*BJ1078+0.000000001/(BT1078+0.001),"-")</f>
        <v>4.8461551465578276</v>
      </c>
      <c r="BL1078" s="9">
        <f t="shared" si="737"/>
        <v>130</v>
      </c>
      <c r="BN1078" s="38">
        <f t="shared" si="747"/>
        <v>97</v>
      </c>
      <c r="BO1078" s="34">
        <f t="shared" si="732"/>
        <v>4.8461551465578276</v>
      </c>
      <c r="BP1078" s="37">
        <f t="shared" si="738"/>
        <v>16</v>
      </c>
      <c r="BQ1078" s="37">
        <f t="shared" si="733"/>
        <v>13</v>
      </c>
      <c r="BR1078" s="36">
        <f t="shared" si="739"/>
        <v>47</v>
      </c>
      <c r="BS1078" s="36">
        <f t="shared" si="739"/>
        <v>3</v>
      </c>
      <c r="BT1078" s="121">
        <f t="shared" ref="BT1078:BT1109" si="785">VAR(D1078:BI1078)</f>
        <v>2.4743589743589731</v>
      </c>
      <c r="BU1078">
        <f t="shared" si="740"/>
        <v>97</v>
      </c>
      <c r="BV1078" s="25" t="str">
        <f t="shared" si="741"/>
        <v>-</v>
      </c>
      <c r="BW1078" s="25" t="str">
        <f t="shared" si="742"/>
        <v>-</v>
      </c>
      <c r="BX1078" s="25">
        <f t="shared" si="743"/>
        <v>47</v>
      </c>
      <c r="BY1078" s="46">
        <f t="shared" si="744"/>
        <v>4.8461551465578276</v>
      </c>
    </row>
    <row r="1079" spans="1:77">
      <c r="A1079" s="38">
        <f t="shared" si="745"/>
        <v>98</v>
      </c>
      <c r="B1079" s="36">
        <f t="shared" ref="B1079:C1094" si="786">B100</f>
        <v>48</v>
      </c>
      <c r="C1079" s="36">
        <f t="shared" si="786"/>
        <v>1</v>
      </c>
      <c r="D1079" s="9">
        <f t="shared" si="777"/>
        <v>6</v>
      </c>
      <c r="E1079" s="9" t="str">
        <f t="shared" si="777"/>
        <v>-</v>
      </c>
      <c r="F1079" s="9" t="str">
        <f t="shared" si="777"/>
        <v>-</v>
      </c>
      <c r="G1079" s="9" t="str">
        <f t="shared" si="777"/>
        <v>-</v>
      </c>
      <c r="H1079" s="9" t="str">
        <f t="shared" si="777"/>
        <v>-</v>
      </c>
      <c r="I1079" s="9" t="str">
        <f t="shared" si="777"/>
        <v>-</v>
      </c>
      <c r="J1079" s="9" t="str">
        <f t="shared" si="777"/>
        <v>-</v>
      </c>
      <c r="K1079" s="9" t="str">
        <f t="shared" si="777"/>
        <v>-</v>
      </c>
      <c r="L1079" s="9" t="str">
        <f t="shared" si="777"/>
        <v>-</v>
      </c>
      <c r="M1079" s="9">
        <f t="shared" si="777"/>
        <v>8</v>
      </c>
      <c r="N1079" s="9" t="str">
        <f t="shared" si="777"/>
        <v>-</v>
      </c>
      <c r="O1079" s="9" t="str">
        <f t="shared" si="777"/>
        <v>-</v>
      </c>
      <c r="P1079" s="9" t="str">
        <f t="shared" si="777"/>
        <v>-</v>
      </c>
      <c r="Q1079" s="9">
        <f t="shared" si="777"/>
        <v>9</v>
      </c>
      <c r="R1079" s="9" t="str">
        <f t="shared" si="777"/>
        <v>-</v>
      </c>
      <c r="S1079" s="9" t="str">
        <f t="shared" si="777"/>
        <v>-</v>
      </c>
      <c r="T1079" s="9">
        <f t="shared" si="777"/>
        <v>10</v>
      </c>
      <c r="U1079" s="9" t="str">
        <f t="shared" si="777"/>
        <v>-</v>
      </c>
      <c r="V1079" s="9" t="str">
        <f t="shared" si="777"/>
        <v>-</v>
      </c>
      <c r="W1079" s="9" t="str">
        <f t="shared" si="777"/>
        <v>-</v>
      </c>
      <c r="X1079" s="9" t="str">
        <f t="shared" si="777"/>
        <v>-</v>
      </c>
      <c r="Y1079" s="9" t="str">
        <f t="shared" si="777"/>
        <v>-</v>
      </c>
      <c r="Z1079" s="9">
        <f t="shared" si="777"/>
        <v>10</v>
      </c>
      <c r="AA1079" s="9" t="str">
        <f t="shared" si="777"/>
        <v>-</v>
      </c>
      <c r="AB1079" s="9" t="str">
        <f t="shared" si="777"/>
        <v>-</v>
      </c>
      <c r="AC1079" s="9" t="str">
        <f t="shared" si="777"/>
        <v>-</v>
      </c>
      <c r="AD1079" s="9" t="str">
        <f t="shared" si="777"/>
        <v>-</v>
      </c>
      <c r="AE1079" s="9" t="str">
        <f t="shared" si="777"/>
        <v>-</v>
      </c>
      <c r="AF1079" s="9" t="str">
        <f t="shared" si="777"/>
        <v>-</v>
      </c>
      <c r="AG1079" s="9">
        <f t="shared" si="777"/>
        <v>6</v>
      </c>
      <c r="AH1079" s="9" t="str">
        <f t="shared" si="777"/>
        <v>-</v>
      </c>
      <c r="AI1079" s="9" t="str">
        <f t="shared" ref="AI1079:BA1079" si="787">IF(AI$979="ДА",AI687,"-")</f>
        <v>-</v>
      </c>
      <c r="AJ1079" s="9">
        <f t="shared" si="787"/>
        <v>4</v>
      </c>
      <c r="AK1079" s="9" t="str">
        <f t="shared" si="787"/>
        <v>-</v>
      </c>
      <c r="AL1079" s="9">
        <f t="shared" si="787"/>
        <v>6</v>
      </c>
      <c r="AM1079" s="9">
        <f t="shared" si="787"/>
        <v>7</v>
      </c>
      <c r="AN1079" s="9">
        <f t="shared" si="787"/>
        <v>7</v>
      </c>
      <c r="AO1079" s="9" t="str">
        <f t="shared" si="787"/>
        <v>-</v>
      </c>
      <c r="AP1079" s="9">
        <f t="shared" si="787"/>
        <v>9</v>
      </c>
      <c r="AQ1079" s="9" t="str">
        <f t="shared" si="787"/>
        <v>-</v>
      </c>
      <c r="AR1079" s="9" t="str">
        <f t="shared" si="787"/>
        <v>-</v>
      </c>
      <c r="AS1079" s="9" t="str">
        <f t="shared" si="787"/>
        <v>-</v>
      </c>
      <c r="AT1079" s="9" t="str">
        <f t="shared" si="787"/>
        <v>-</v>
      </c>
      <c r="AU1079" s="9" t="str">
        <f t="shared" si="787"/>
        <v>-</v>
      </c>
      <c r="AV1079" s="9" t="str">
        <f t="shared" si="787"/>
        <v>-</v>
      </c>
      <c r="AW1079" s="9">
        <f t="shared" si="787"/>
        <v>7</v>
      </c>
      <c r="AX1079" s="9" t="str">
        <f t="shared" si="787"/>
        <v>-</v>
      </c>
      <c r="AY1079" s="9" t="str">
        <f t="shared" si="787"/>
        <v>-</v>
      </c>
      <c r="AZ1079" s="9" t="str">
        <f t="shared" si="787"/>
        <v>-</v>
      </c>
      <c r="BA1079" s="9" t="str">
        <f t="shared" si="787"/>
        <v>-</v>
      </c>
      <c r="BB1079" s="9" t="str">
        <f t="shared" si="777"/>
        <v>-</v>
      </c>
      <c r="BC1079" s="9">
        <f t="shared" si="777"/>
        <v>7</v>
      </c>
      <c r="BD1079" s="9" t="str">
        <f t="shared" si="777"/>
        <v>-</v>
      </c>
      <c r="BE1079" s="9">
        <f t="shared" si="777"/>
        <v>8</v>
      </c>
      <c r="BF1079" s="9">
        <f t="shared" si="777"/>
        <v>9</v>
      </c>
      <c r="BG1079" s="9" t="str">
        <f t="shared" si="777"/>
        <v>-</v>
      </c>
      <c r="BH1079" s="9">
        <f t="shared" si="777"/>
        <v>4</v>
      </c>
      <c r="BI1079" s="9" t="str">
        <f t="shared" si="777"/>
        <v>-</v>
      </c>
      <c r="BJ1079" s="37">
        <f t="shared" si="783"/>
        <v>16</v>
      </c>
      <c r="BK1079" s="34">
        <f t="shared" si="784"/>
        <v>7.3125016002915313</v>
      </c>
      <c r="BL1079" s="9">
        <f t="shared" si="737"/>
        <v>33</v>
      </c>
      <c r="BN1079" s="38">
        <f t="shared" si="747"/>
        <v>98</v>
      </c>
      <c r="BO1079" s="34">
        <f t="shared" si="732"/>
        <v>7.3125016002915313</v>
      </c>
      <c r="BP1079" s="37">
        <f t="shared" si="738"/>
        <v>24</v>
      </c>
      <c r="BQ1079" s="37">
        <f t="shared" si="733"/>
        <v>16</v>
      </c>
      <c r="BR1079" s="36">
        <f t="shared" si="739"/>
        <v>48</v>
      </c>
      <c r="BS1079" s="36">
        <f t="shared" si="739"/>
        <v>1</v>
      </c>
      <c r="BT1079" s="121">
        <f t="shared" si="785"/>
        <v>3.4291666666666667</v>
      </c>
      <c r="BU1079">
        <f t="shared" si="740"/>
        <v>98</v>
      </c>
      <c r="BV1079" s="25">
        <f t="shared" si="741"/>
        <v>48</v>
      </c>
      <c r="BW1079" s="25" t="str">
        <f t="shared" si="742"/>
        <v>-</v>
      </c>
      <c r="BX1079" s="25" t="str">
        <f t="shared" si="743"/>
        <v>-</v>
      </c>
      <c r="BY1079" s="46">
        <f t="shared" si="744"/>
        <v>7.3125016002915313</v>
      </c>
    </row>
    <row r="1080" spans="1:77">
      <c r="A1080" s="38">
        <f t="shared" si="745"/>
        <v>99</v>
      </c>
      <c r="B1080" s="36">
        <f t="shared" si="786"/>
        <v>48</v>
      </c>
      <c r="C1080" s="36">
        <f t="shared" si="786"/>
        <v>2</v>
      </c>
      <c r="D1080" s="9">
        <f t="shared" si="777"/>
        <v>5</v>
      </c>
      <c r="E1080" s="9" t="str">
        <f t="shared" si="777"/>
        <v>-</v>
      </c>
      <c r="F1080" s="9" t="str">
        <f t="shared" si="777"/>
        <v>-</v>
      </c>
      <c r="G1080" s="9" t="str">
        <f t="shared" si="777"/>
        <v>-</v>
      </c>
      <c r="H1080" s="9" t="str">
        <f t="shared" si="777"/>
        <v>-</v>
      </c>
      <c r="I1080" s="9" t="str">
        <f t="shared" si="777"/>
        <v>-</v>
      </c>
      <c r="J1080" s="9">
        <f t="shared" si="777"/>
        <v>6</v>
      </c>
      <c r="K1080" s="9" t="str">
        <f t="shared" si="777"/>
        <v>-</v>
      </c>
      <c r="L1080" s="9" t="str">
        <f t="shared" si="777"/>
        <v>-</v>
      </c>
      <c r="M1080" s="9">
        <f t="shared" si="777"/>
        <v>9</v>
      </c>
      <c r="N1080" s="9" t="str">
        <f t="shared" si="777"/>
        <v>-</v>
      </c>
      <c r="O1080" s="9" t="str">
        <f t="shared" si="777"/>
        <v>-</v>
      </c>
      <c r="P1080" s="9" t="str">
        <f t="shared" si="777"/>
        <v>-</v>
      </c>
      <c r="Q1080" s="9">
        <f t="shared" si="777"/>
        <v>8</v>
      </c>
      <c r="R1080" s="9" t="str">
        <f t="shared" si="777"/>
        <v>-</v>
      </c>
      <c r="S1080" s="9" t="str">
        <f t="shared" ref="S1080:BI1080" si="788">IF(S$979="ДА",S688,"-")</f>
        <v>-</v>
      </c>
      <c r="T1080" s="9">
        <f t="shared" si="788"/>
        <v>6</v>
      </c>
      <c r="U1080" s="9" t="str">
        <f t="shared" si="788"/>
        <v>-</v>
      </c>
      <c r="V1080" s="9" t="str">
        <f t="shared" si="788"/>
        <v>-</v>
      </c>
      <c r="W1080" s="9" t="str">
        <f t="shared" si="788"/>
        <v>-</v>
      </c>
      <c r="X1080" s="9" t="str">
        <f t="shared" si="788"/>
        <v>-</v>
      </c>
      <c r="Y1080" s="9" t="str">
        <f t="shared" si="788"/>
        <v>-</v>
      </c>
      <c r="Z1080" s="9">
        <f t="shared" si="788"/>
        <v>8</v>
      </c>
      <c r="AA1080" s="9" t="str">
        <f t="shared" si="788"/>
        <v>-</v>
      </c>
      <c r="AB1080" s="9" t="str">
        <f t="shared" si="788"/>
        <v>-</v>
      </c>
      <c r="AC1080" s="9" t="str">
        <f t="shared" si="788"/>
        <v>-</v>
      </c>
      <c r="AD1080" s="9" t="str">
        <f t="shared" si="788"/>
        <v>-</v>
      </c>
      <c r="AE1080" s="9" t="str">
        <f t="shared" si="788"/>
        <v>-</v>
      </c>
      <c r="AF1080" s="9" t="str">
        <f t="shared" si="788"/>
        <v>-</v>
      </c>
      <c r="AG1080" s="9">
        <f t="shared" si="788"/>
        <v>6</v>
      </c>
      <c r="AH1080" s="9" t="str">
        <f t="shared" si="788"/>
        <v>-</v>
      </c>
      <c r="AI1080" s="9">
        <f t="shared" si="788"/>
        <v>9</v>
      </c>
      <c r="AJ1080" s="9">
        <f t="shared" si="788"/>
        <v>6</v>
      </c>
      <c r="AK1080" s="9" t="str">
        <f t="shared" si="788"/>
        <v>-</v>
      </c>
      <c r="AL1080" s="9">
        <f t="shared" si="788"/>
        <v>6</v>
      </c>
      <c r="AM1080" s="9">
        <f t="shared" si="788"/>
        <v>9</v>
      </c>
      <c r="AN1080" s="9">
        <f t="shared" si="788"/>
        <v>6</v>
      </c>
      <c r="AO1080" s="9" t="str">
        <f t="shared" si="788"/>
        <v>-</v>
      </c>
      <c r="AP1080" s="9">
        <f t="shared" si="788"/>
        <v>6</v>
      </c>
      <c r="AQ1080" s="9" t="str">
        <f t="shared" si="788"/>
        <v>-</v>
      </c>
      <c r="AR1080" s="9" t="str">
        <f t="shared" si="788"/>
        <v>-</v>
      </c>
      <c r="AS1080" s="9" t="str">
        <f t="shared" si="788"/>
        <v>-</v>
      </c>
      <c r="AT1080" s="9" t="str">
        <f t="shared" si="788"/>
        <v>-</v>
      </c>
      <c r="AU1080" s="9" t="str">
        <f t="shared" si="788"/>
        <v>-</v>
      </c>
      <c r="AV1080" s="9" t="str">
        <f t="shared" si="788"/>
        <v>-</v>
      </c>
      <c r="AW1080" s="9" t="str">
        <f t="shared" si="788"/>
        <v>-</v>
      </c>
      <c r="AX1080" s="9" t="str">
        <f t="shared" si="788"/>
        <v>-</v>
      </c>
      <c r="AY1080" s="9" t="str">
        <f t="shared" si="788"/>
        <v>-</v>
      </c>
      <c r="AZ1080" s="9" t="str">
        <f t="shared" si="788"/>
        <v>-</v>
      </c>
      <c r="BA1080" s="9" t="str">
        <f t="shared" si="788"/>
        <v>-</v>
      </c>
      <c r="BB1080" s="9" t="str">
        <f t="shared" si="788"/>
        <v>-</v>
      </c>
      <c r="BC1080" s="9">
        <f t="shared" si="788"/>
        <v>5</v>
      </c>
      <c r="BD1080" s="9" t="str">
        <f t="shared" si="788"/>
        <v>-</v>
      </c>
      <c r="BE1080" s="9">
        <f t="shared" si="788"/>
        <v>5</v>
      </c>
      <c r="BF1080" s="9" t="str">
        <f t="shared" si="788"/>
        <v>-</v>
      </c>
      <c r="BG1080" s="9" t="str">
        <f t="shared" si="788"/>
        <v>-</v>
      </c>
      <c r="BH1080" s="9" t="str">
        <f t="shared" si="788"/>
        <v>-</v>
      </c>
      <c r="BI1080" s="9" t="str">
        <f t="shared" si="788"/>
        <v>-</v>
      </c>
      <c r="BJ1080" s="37">
        <f t="shared" si="783"/>
        <v>15</v>
      </c>
      <c r="BK1080" s="34">
        <f t="shared" si="784"/>
        <v>6.6666681671132757</v>
      </c>
      <c r="BL1080" s="9">
        <f t="shared" si="737"/>
        <v>59</v>
      </c>
      <c r="BN1080" s="38">
        <f t="shared" si="747"/>
        <v>99</v>
      </c>
      <c r="BO1080" s="34">
        <f t="shared" si="732"/>
        <v>6.6666681671132757</v>
      </c>
      <c r="BP1080" s="37">
        <f t="shared" si="738"/>
        <v>18</v>
      </c>
      <c r="BQ1080" s="37">
        <f t="shared" si="733"/>
        <v>15</v>
      </c>
      <c r="BR1080" s="36">
        <f t="shared" si="739"/>
        <v>48</v>
      </c>
      <c r="BS1080" s="36">
        <f t="shared" si="739"/>
        <v>2</v>
      </c>
      <c r="BT1080" s="121">
        <f t="shared" si="785"/>
        <v>2.2380952380952408</v>
      </c>
      <c r="BU1080">
        <f t="shared" si="740"/>
        <v>99</v>
      </c>
      <c r="BV1080" s="25" t="str">
        <f t="shared" si="741"/>
        <v>-</v>
      </c>
      <c r="BW1080" s="25">
        <f t="shared" si="742"/>
        <v>48</v>
      </c>
      <c r="BX1080" s="25" t="str">
        <f t="shared" si="743"/>
        <v>-</v>
      </c>
      <c r="BY1080" s="46">
        <f t="shared" si="744"/>
        <v>6.6666681671132757</v>
      </c>
    </row>
    <row r="1081" spans="1:77">
      <c r="A1081" s="38">
        <f t="shared" si="745"/>
        <v>100</v>
      </c>
      <c r="B1081" s="36">
        <f t="shared" si="786"/>
        <v>48</v>
      </c>
      <c r="C1081" s="36">
        <f t="shared" si="786"/>
        <v>3</v>
      </c>
      <c r="D1081" s="9">
        <f t="shared" ref="D1081:BI1087" si="789">IF(D$979="ДА",D689,"-")</f>
        <v>9</v>
      </c>
      <c r="E1081" s="9" t="str">
        <f t="shared" si="789"/>
        <v>-</v>
      </c>
      <c r="F1081" s="9">
        <f t="shared" si="789"/>
        <v>11</v>
      </c>
      <c r="G1081" s="9" t="str">
        <f t="shared" si="789"/>
        <v>-</v>
      </c>
      <c r="H1081" s="9" t="str">
        <f t="shared" si="789"/>
        <v>-</v>
      </c>
      <c r="I1081" s="9" t="str">
        <f t="shared" si="789"/>
        <v>-</v>
      </c>
      <c r="J1081" s="9" t="str">
        <f t="shared" si="789"/>
        <v>-</v>
      </c>
      <c r="K1081" s="9" t="str">
        <f t="shared" si="789"/>
        <v>-</v>
      </c>
      <c r="L1081" s="9" t="str">
        <f t="shared" si="789"/>
        <v>-</v>
      </c>
      <c r="M1081" s="9" t="str">
        <f t="shared" si="789"/>
        <v>-</v>
      </c>
      <c r="N1081" s="9" t="str">
        <f t="shared" si="789"/>
        <v>-</v>
      </c>
      <c r="O1081" s="9" t="str">
        <f t="shared" si="789"/>
        <v>-</v>
      </c>
      <c r="P1081" s="9" t="str">
        <f t="shared" si="789"/>
        <v>-</v>
      </c>
      <c r="Q1081" s="9">
        <f t="shared" si="789"/>
        <v>9</v>
      </c>
      <c r="R1081" s="9" t="str">
        <f t="shared" si="789"/>
        <v>-</v>
      </c>
      <c r="S1081" s="9" t="str">
        <f t="shared" si="789"/>
        <v>-</v>
      </c>
      <c r="T1081" s="9">
        <f t="shared" si="789"/>
        <v>11</v>
      </c>
      <c r="U1081" s="9" t="str">
        <f t="shared" si="789"/>
        <v>-</v>
      </c>
      <c r="V1081" s="9" t="str">
        <f t="shared" si="789"/>
        <v>-</v>
      </c>
      <c r="W1081" s="9" t="str">
        <f t="shared" si="789"/>
        <v>-</v>
      </c>
      <c r="X1081" s="9" t="str">
        <f t="shared" si="789"/>
        <v>-</v>
      </c>
      <c r="Y1081" s="9" t="str">
        <f t="shared" si="789"/>
        <v>-</v>
      </c>
      <c r="Z1081" s="9">
        <f t="shared" si="789"/>
        <v>9</v>
      </c>
      <c r="AA1081" s="9" t="str">
        <f t="shared" si="789"/>
        <v>-</v>
      </c>
      <c r="AB1081" s="9">
        <f t="shared" si="789"/>
        <v>9</v>
      </c>
      <c r="AC1081" s="9" t="str">
        <f t="shared" si="789"/>
        <v>-</v>
      </c>
      <c r="AD1081" s="9" t="str">
        <f t="shared" si="789"/>
        <v>-</v>
      </c>
      <c r="AE1081" s="9" t="str">
        <f t="shared" si="789"/>
        <v>-</v>
      </c>
      <c r="AF1081" s="9" t="str">
        <f t="shared" si="789"/>
        <v>-</v>
      </c>
      <c r="AG1081" s="9">
        <f t="shared" si="789"/>
        <v>7</v>
      </c>
      <c r="AH1081" s="9" t="str">
        <f t="shared" si="789"/>
        <v>-</v>
      </c>
      <c r="AI1081" s="9" t="str">
        <f t="shared" ref="AI1081:BA1081" si="790">IF(AI$979="ДА",AI689,"-")</f>
        <v>-</v>
      </c>
      <c r="AJ1081" s="9">
        <f t="shared" si="790"/>
        <v>5</v>
      </c>
      <c r="AK1081" s="9" t="str">
        <f t="shared" si="790"/>
        <v>-</v>
      </c>
      <c r="AL1081" s="9">
        <f t="shared" si="790"/>
        <v>7</v>
      </c>
      <c r="AM1081" s="9">
        <f t="shared" si="790"/>
        <v>9</v>
      </c>
      <c r="AN1081" s="9">
        <f t="shared" si="790"/>
        <v>6</v>
      </c>
      <c r="AO1081" s="9" t="str">
        <f t="shared" si="790"/>
        <v>-</v>
      </c>
      <c r="AP1081" s="9">
        <f t="shared" si="790"/>
        <v>11</v>
      </c>
      <c r="AQ1081" s="9" t="str">
        <f t="shared" si="790"/>
        <v>-</v>
      </c>
      <c r="AR1081" s="9" t="str">
        <f t="shared" si="790"/>
        <v>-</v>
      </c>
      <c r="AS1081" s="9" t="str">
        <f t="shared" si="790"/>
        <v>-</v>
      </c>
      <c r="AT1081" s="9" t="str">
        <f t="shared" si="790"/>
        <v>-</v>
      </c>
      <c r="AU1081" s="9" t="str">
        <f t="shared" si="790"/>
        <v>-</v>
      </c>
      <c r="AV1081" s="9" t="str">
        <f t="shared" si="790"/>
        <v>-</v>
      </c>
      <c r="AW1081" s="9">
        <f t="shared" si="790"/>
        <v>7</v>
      </c>
      <c r="AX1081" s="9" t="str">
        <f t="shared" si="790"/>
        <v>-</v>
      </c>
      <c r="AY1081" s="9" t="str">
        <f t="shared" si="790"/>
        <v>-</v>
      </c>
      <c r="AZ1081" s="9" t="str">
        <f t="shared" si="790"/>
        <v>-</v>
      </c>
      <c r="BA1081" s="9" t="str">
        <f t="shared" si="790"/>
        <v>-</v>
      </c>
      <c r="BB1081" s="9" t="str">
        <f t="shared" si="789"/>
        <v>-</v>
      </c>
      <c r="BC1081" s="9">
        <f t="shared" si="789"/>
        <v>8</v>
      </c>
      <c r="BD1081" s="9" t="str">
        <f t="shared" si="789"/>
        <v>-</v>
      </c>
      <c r="BE1081" s="9">
        <f t="shared" si="789"/>
        <v>10</v>
      </c>
      <c r="BF1081" s="9">
        <f t="shared" si="789"/>
        <v>6</v>
      </c>
      <c r="BG1081" s="9" t="str">
        <f t="shared" si="789"/>
        <v>-</v>
      </c>
      <c r="BH1081" s="9" t="str">
        <f t="shared" si="789"/>
        <v>-</v>
      </c>
      <c r="BI1081" s="9" t="str">
        <f t="shared" si="789"/>
        <v>-</v>
      </c>
      <c r="BJ1081" s="37">
        <f t="shared" si="783"/>
        <v>16</v>
      </c>
      <c r="BK1081" s="34">
        <f t="shared" si="784"/>
        <v>8.3750016002789902</v>
      </c>
      <c r="BL1081" s="9">
        <f t="shared" si="737"/>
        <v>7</v>
      </c>
      <c r="BN1081" s="38">
        <f t="shared" si="747"/>
        <v>100</v>
      </c>
      <c r="BO1081" s="34">
        <f t="shared" si="732"/>
        <v>8.3750016002789902</v>
      </c>
      <c r="BP1081" s="37">
        <f t="shared" si="738"/>
        <v>26</v>
      </c>
      <c r="BQ1081" s="37">
        <f t="shared" si="733"/>
        <v>16</v>
      </c>
      <c r="BR1081" s="36">
        <f t="shared" si="739"/>
        <v>48</v>
      </c>
      <c r="BS1081" s="36">
        <f t="shared" si="739"/>
        <v>3</v>
      </c>
      <c r="BT1081" s="121">
        <f t="shared" si="785"/>
        <v>3.5833333333333335</v>
      </c>
      <c r="BU1081">
        <f t="shared" si="740"/>
        <v>100</v>
      </c>
      <c r="BV1081" s="25" t="str">
        <f t="shared" si="741"/>
        <v>-</v>
      </c>
      <c r="BW1081" s="25" t="str">
        <f t="shared" si="742"/>
        <v>-</v>
      </c>
      <c r="BX1081" s="25">
        <f t="shared" si="743"/>
        <v>48</v>
      </c>
      <c r="BY1081" s="46">
        <f t="shared" si="744"/>
        <v>8.3750016002789902</v>
      </c>
    </row>
    <row r="1082" spans="1:77">
      <c r="A1082" s="38">
        <f t="shared" si="745"/>
        <v>101</v>
      </c>
      <c r="B1082" s="36">
        <f t="shared" si="786"/>
        <v>49</v>
      </c>
      <c r="C1082" s="36">
        <f t="shared" si="786"/>
        <v>1</v>
      </c>
      <c r="D1082" s="9">
        <f t="shared" si="789"/>
        <v>6</v>
      </c>
      <c r="E1082" s="9" t="str">
        <f t="shared" si="789"/>
        <v>-</v>
      </c>
      <c r="F1082" s="9" t="str">
        <f t="shared" si="789"/>
        <v>-</v>
      </c>
      <c r="G1082" s="9" t="str">
        <f t="shared" si="789"/>
        <v>-</v>
      </c>
      <c r="H1082" s="9" t="str">
        <f t="shared" si="789"/>
        <v>-</v>
      </c>
      <c r="I1082" s="9" t="str">
        <f t="shared" si="789"/>
        <v>-</v>
      </c>
      <c r="J1082" s="9" t="str">
        <f t="shared" si="789"/>
        <v>-</v>
      </c>
      <c r="K1082" s="9" t="str">
        <f t="shared" si="789"/>
        <v>-</v>
      </c>
      <c r="L1082" s="9" t="str">
        <f t="shared" si="789"/>
        <v>-</v>
      </c>
      <c r="M1082" s="9" t="str">
        <f t="shared" si="789"/>
        <v>-</v>
      </c>
      <c r="N1082" s="9" t="str">
        <f t="shared" si="789"/>
        <v>-</v>
      </c>
      <c r="O1082" s="9" t="str">
        <f t="shared" si="789"/>
        <v>-</v>
      </c>
      <c r="P1082" s="9" t="str">
        <f t="shared" si="789"/>
        <v>-</v>
      </c>
      <c r="Q1082" s="9">
        <f t="shared" si="789"/>
        <v>4</v>
      </c>
      <c r="R1082" s="9" t="str">
        <f t="shared" si="789"/>
        <v>-</v>
      </c>
      <c r="S1082" s="9" t="str">
        <f t="shared" si="789"/>
        <v>-</v>
      </c>
      <c r="T1082" s="9">
        <f t="shared" si="789"/>
        <v>4</v>
      </c>
      <c r="U1082" s="9" t="str">
        <f t="shared" si="789"/>
        <v>-</v>
      </c>
      <c r="V1082" s="9" t="str">
        <f t="shared" si="789"/>
        <v>-</v>
      </c>
      <c r="W1082" s="9" t="str">
        <f t="shared" si="789"/>
        <v>-</v>
      </c>
      <c r="X1082" s="9" t="str">
        <f t="shared" si="789"/>
        <v>-</v>
      </c>
      <c r="Y1082" s="9" t="str">
        <f t="shared" si="789"/>
        <v>-</v>
      </c>
      <c r="Z1082" s="9">
        <f t="shared" si="789"/>
        <v>7</v>
      </c>
      <c r="AA1082" s="9" t="str">
        <f t="shared" si="789"/>
        <v>-</v>
      </c>
      <c r="AB1082" s="9">
        <f t="shared" si="789"/>
        <v>7</v>
      </c>
      <c r="AC1082" s="9" t="str">
        <f t="shared" si="789"/>
        <v>-</v>
      </c>
      <c r="AD1082" s="9" t="str">
        <f t="shared" si="789"/>
        <v>-</v>
      </c>
      <c r="AE1082" s="9" t="str">
        <f t="shared" si="789"/>
        <v>-</v>
      </c>
      <c r="AF1082" s="9" t="str">
        <f t="shared" si="789"/>
        <v>-</v>
      </c>
      <c r="AG1082" s="9">
        <f t="shared" si="789"/>
        <v>3</v>
      </c>
      <c r="AH1082" s="9" t="str">
        <f t="shared" si="789"/>
        <v>-</v>
      </c>
      <c r="AI1082" s="9">
        <f t="shared" ref="AI1082:BA1082" si="791">IF(AI$979="ДА",AI690,"-")</f>
        <v>8</v>
      </c>
      <c r="AJ1082" s="9">
        <f t="shared" si="791"/>
        <v>5</v>
      </c>
      <c r="AK1082" s="9" t="str">
        <f t="shared" si="791"/>
        <v>-</v>
      </c>
      <c r="AL1082" s="9" t="str">
        <f t="shared" si="791"/>
        <v>-</v>
      </c>
      <c r="AM1082" s="9">
        <f t="shared" si="791"/>
        <v>5</v>
      </c>
      <c r="AN1082" s="9">
        <f t="shared" si="791"/>
        <v>5</v>
      </c>
      <c r="AO1082" s="9" t="str">
        <f t="shared" si="791"/>
        <v>-</v>
      </c>
      <c r="AP1082" s="9">
        <f t="shared" si="791"/>
        <v>3</v>
      </c>
      <c r="AQ1082" s="9" t="str">
        <f t="shared" si="791"/>
        <v>-</v>
      </c>
      <c r="AR1082" s="9" t="str">
        <f t="shared" si="791"/>
        <v>-</v>
      </c>
      <c r="AS1082" s="9" t="str">
        <f t="shared" si="791"/>
        <v>-</v>
      </c>
      <c r="AT1082" s="9" t="str">
        <f t="shared" si="791"/>
        <v>-</v>
      </c>
      <c r="AU1082" s="9" t="str">
        <f t="shared" si="791"/>
        <v>-</v>
      </c>
      <c r="AV1082" s="9" t="str">
        <f t="shared" si="791"/>
        <v>-</v>
      </c>
      <c r="AW1082" s="9" t="str">
        <f t="shared" si="791"/>
        <v>-</v>
      </c>
      <c r="AX1082" s="9" t="str">
        <f t="shared" si="791"/>
        <v>-</v>
      </c>
      <c r="AY1082" s="9" t="str">
        <f t="shared" si="791"/>
        <v>-</v>
      </c>
      <c r="AZ1082" s="9" t="str">
        <f t="shared" si="791"/>
        <v>-</v>
      </c>
      <c r="BA1082" s="9" t="str">
        <f t="shared" si="791"/>
        <v>-</v>
      </c>
      <c r="BB1082" s="9" t="str">
        <f t="shared" si="789"/>
        <v>-</v>
      </c>
      <c r="BC1082" s="9">
        <f t="shared" si="789"/>
        <v>5</v>
      </c>
      <c r="BD1082" s="9" t="str">
        <f t="shared" si="789"/>
        <v>-</v>
      </c>
      <c r="BE1082" s="9">
        <f t="shared" si="789"/>
        <v>5</v>
      </c>
      <c r="BF1082" s="9" t="str">
        <f t="shared" si="789"/>
        <v>-</v>
      </c>
      <c r="BG1082" s="9" t="str">
        <f t="shared" si="789"/>
        <v>-</v>
      </c>
      <c r="BH1082" s="9" t="str">
        <f t="shared" si="789"/>
        <v>-</v>
      </c>
      <c r="BI1082" s="9" t="str">
        <f t="shared" si="789"/>
        <v>-</v>
      </c>
      <c r="BJ1082" s="37">
        <f t="shared" si="783"/>
        <v>13</v>
      </c>
      <c r="BK1082" s="34">
        <f t="shared" si="784"/>
        <v>5.1538474542793002</v>
      </c>
      <c r="BL1082" s="9">
        <f t="shared" si="737"/>
        <v>120</v>
      </c>
      <c r="BN1082" s="38">
        <f t="shared" si="747"/>
        <v>101</v>
      </c>
      <c r="BO1082" s="34">
        <f t="shared" si="732"/>
        <v>5.1538474542793002</v>
      </c>
      <c r="BP1082" s="37">
        <f t="shared" si="738"/>
        <v>18</v>
      </c>
      <c r="BQ1082" s="37">
        <f t="shared" si="733"/>
        <v>13</v>
      </c>
      <c r="BR1082" s="36">
        <f t="shared" si="739"/>
        <v>49</v>
      </c>
      <c r="BS1082" s="36">
        <f t="shared" si="739"/>
        <v>1</v>
      </c>
      <c r="BT1082" s="121">
        <f t="shared" si="785"/>
        <v>2.3076923076923066</v>
      </c>
      <c r="BU1082">
        <f t="shared" si="740"/>
        <v>101</v>
      </c>
      <c r="BV1082" s="25">
        <f t="shared" si="741"/>
        <v>49</v>
      </c>
      <c r="BW1082" s="25" t="str">
        <f t="shared" si="742"/>
        <v>-</v>
      </c>
      <c r="BX1082" s="25" t="str">
        <f t="shared" si="743"/>
        <v>-</v>
      </c>
      <c r="BY1082" s="46">
        <f t="shared" si="744"/>
        <v>5.1538474542793002</v>
      </c>
    </row>
    <row r="1083" spans="1:77">
      <c r="A1083" s="38">
        <f t="shared" si="745"/>
        <v>102</v>
      </c>
      <c r="B1083" s="36">
        <f t="shared" si="786"/>
        <v>50</v>
      </c>
      <c r="C1083" s="36">
        <f t="shared" si="786"/>
        <v>1</v>
      </c>
      <c r="D1083" s="9">
        <f t="shared" si="789"/>
        <v>7</v>
      </c>
      <c r="E1083" s="9" t="str">
        <f t="shared" si="789"/>
        <v>-</v>
      </c>
      <c r="F1083" s="9" t="str">
        <f t="shared" si="789"/>
        <v>-</v>
      </c>
      <c r="G1083" s="9" t="str">
        <f t="shared" si="789"/>
        <v>-</v>
      </c>
      <c r="H1083" s="9" t="str">
        <f t="shared" si="789"/>
        <v>-</v>
      </c>
      <c r="I1083" s="9" t="str">
        <f t="shared" si="789"/>
        <v>-</v>
      </c>
      <c r="J1083" s="9" t="str">
        <f t="shared" si="789"/>
        <v>-</v>
      </c>
      <c r="K1083" s="9" t="str">
        <f t="shared" si="789"/>
        <v>-</v>
      </c>
      <c r="L1083" s="9" t="str">
        <f t="shared" si="789"/>
        <v>-</v>
      </c>
      <c r="M1083" s="9" t="str">
        <f t="shared" si="789"/>
        <v>-</v>
      </c>
      <c r="N1083" s="9" t="str">
        <f t="shared" si="789"/>
        <v>-</v>
      </c>
      <c r="O1083" s="9" t="str">
        <f t="shared" si="789"/>
        <v>-</v>
      </c>
      <c r="P1083" s="9" t="str">
        <f t="shared" si="789"/>
        <v>-</v>
      </c>
      <c r="Q1083" s="9">
        <f t="shared" si="789"/>
        <v>6</v>
      </c>
      <c r="R1083" s="9" t="str">
        <f t="shared" si="789"/>
        <v>-</v>
      </c>
      <c r="S1083" s="9" t="str">
        <f t="shared" si="789"/>
        <v>-</v>
      </c>
      <c r="T1083" s="9">
        <f t="shared" si="789"/>
        <v>6</v>
      </c>
      <c r="U1083" s="9" t="str">
        <f t="shared" si="789"/>
        <v>-</v>
      </c>
      <c r="V1083" s="9" t="str">
        <f t="shared" si="789"/>
        <v>-</v>
      </c>
      <c r="W1083" s="9" t="str">
        <f t="shared" si="789"/>
        <v>-</v>
      </c>
      <c r="X1083" s="9" t="str">
        <f t="shared" si="789"/>
        <v>-</v>
      </c>
      <c r="Y1083" s="9" t="str">
        <f t="shared" si="789"/>
        <v>-</v>
      </c>
      <c r="Z1083" s="9">
        <f t="shared" si="789"/>
        <v>8</v>
      </c>
      <c r="AA1083" s="9" t="str">
        <f t="shared" si="789"/>
        <v>-</v>
      </c>
      <c r="AB1083" s="9">
        <f t="shared" si="789"/>
        <v>8</v>
      </c>
      <c r="AC1083" s="9" t="str">
        <f t="shared" si="789"/>
        <v>-</v>
      </c>
      <c r="AD1083" s="9" t="str">
        <f t="shared" si="789"/>
        <v>-</v>
      </c>
      <c r="AE1083" s="9" t="str">
        <f t="shared" si="789"/>
        <v>-</v>
      </c>
      <c r="AF1083" s="9" t="str">
        <f t="shared" si="789"/>
        <v>-</v>
      </c>
      <c r="AG1083" s="9">
        <f t="shared" si="789"/>
        <v>5</v>
      </c>
      <c r="AH1083" s="9" t="str">
        <f t="shared" si="789"/>
        <v>-</v>
      </c>
      <c r="AI1083" s="9" t="str">
        <f t="shared" ref="AI1083:BA1083" si="792">IF(AI$979="ДА",AI691,"-")</f>
        <v>-</v>
      </c>
      <c r="AJ1083" s="9">
        <f t="shared" si="792"/>
        <v>4</v>
      </c>
      <c r="AK1083" s="9" t="str">
        <f t="shared" si="792"/>
        <v>-</v>
      </c>
      <c r="AL1083" s="9">
        <f t="shared" si="792"/>
        <v>4</v>
      </c>
      <c r="AM1083" s="9">
        <f t="shared" si="792"/>
        <v>6</v>
      </c>
      <c r="AN1083" s="9">
        <f t="shared" si="792"/>
        <v>4</v>
      </c>
      <c r="AO1083" s="9" t="str">
        <f t="shared" si="792"/>
        <v>-</v>
      </c>
      <c r="AP1083" s="9">
        <f t="shared" si="792"/>
        <v>6</v>
      </c>
      <c r="AQ1083" s="9" t="str">
        <f t="shared" si="792"/>
        <v>-</v>
      </c>
      <c r="AR1083" s="9" t="str">
        <f t="shared" si="792"/>
        <v>-</v>
      </c>
      <c r="AS1083" s="9" t="str">
        <f t="shared" si="792"/>
        <v>-</v>
      </c>
      <c r="AT1083" s="9" t="str">
        <f t="shared" si="792"/>
        <v>-</v>
      </c>
      <c r="AU1083" s="9" t="str">
        <f t="shared" si="792"/>
        <v>-</v>
      </c>
      <c r="AV1083" s="9" t="str">
        <f t="shared" si="792"/>
        <v>-</v>
      </c>
      <c r="AW1083" s="9" t="str">
        <f t="shared" si="792"/>
        <v>-</v>
      </c>
      <c r="AX1083" s="9" t="str">
        <f t="shared" si="792"/>
        <v>-</v>
      </c>
      <c r="AY1083" s="9" t="str">
        <f t="shared" si="792"/>
        <v>-</v>
      </c>
      <c r="AZ1083" s="9" t="str">
        <f t="shared" si="792"/>
        <v>-</v>
      </c>
      <c r="BA1083" s="9" t="str">
        <f t="shared" si="792"/>
        <v>-</v>
      </c>
      <c r="BB1083" s="9" t="str">
        <f t="shared" si="789"/>
        <v>-</v>
      </c>
      <c r="BC1083" s="9">
        <f t="shared" si="789"/>
        <v>5</v>
      </c>
      <c r="BD1083" s="9" t="str">
        <f t="shared" si="789"/>
        <v>-</v>
      </c>
      <c r="BE1083" s="9">
        <f t="shared" si="789"/>
        <v>8</v>
      </c>
      <c r="BF1083" s="9">
        <f t="shared" si="789"/>
        <v>7</v>
      </c>
      <c r="BG1083" s="9" t="str">
        <f t="shared" si="789"/>
        <v>-</v>
      </c>
      <c r="BH1083" s="9" t="str">
        <f t="shared" si="789"/>
        <v>-</v>
      </c>
      <c r="BI1083" s="9" t="str">
        <f t="shared" si="789"/>
        <v>-</v>
      </c>
      <c r="BJ1083" s="37">
        <f t="shared" si="783"/>
        <v>14</v>
      </c>
      <c r="BK1083" s="34">
        <f t="shared" si="784"/>
        <v>6.0000014004640709</v>
      </c>
      <c r="BL1083" s="9">
        <f t="shared" si="737"/>
        <v>86</v>
      </c>
      <c r="BN1083" s="38">
        <f t="shared" si="747"/>
        <v>102</v>
      </c>
      <c r="BO1083" s="34">
        <f t="shared" si="732"/>
        <v>6.0000014004640709</v>
      </c>
      <c r="BP1083" s="37">
        <f t="shared" si="738"/>
        <v>18</v>
      </c>
      <c r="BQ1083" s="37">
        <f t="shared" si="733"/>
        <v>14</v>
      </c>
      <c r="BR1083" s="36">
        <f t="shared" si="739"/>
        <v>50</v>
      </c>
      <c r="BS1083" s="36">
        <f t="shared" si="739"/>
        <v>1</v>
      </c>
      <c r="BT1083" s="121">
        <f t="shared" si="785"/>
        <v>2.1538461538461537</v>
      </c>
      <c r="BU1083">
        <f t="shared" si="740"/>
        <v>102</v>
      </c>
      <c r="BV1083" s="25">
        <f t="shared" si="741"/>
        <v>50</v>
      </c>
      <c r="BW1083" s="25" t="str">
        <f t="shared" si="742"/>
        <v>-</v>
      </c>
      <c r="BX1083" s="25" t="str">
        <f t="shared" si="743"/>
        <v>-</v>
      </c>
      <c r="BY1083" s="46">
        <f t="shared" si="744"/>
        <v>6.0000014004640709</v>
      </c>
    </row>
    <row r="1084" spans="1:77">
      <c r="A1084" s="38">
        <f t="shared" si="745"/>
        <v>103</v>
      </c>
      <c r="B1084" s="36">
        <f t="shared" si="786"/>
        <v>50</v>
      </c>
      <c r="C1084" s="36">
        <f t="shared" si="786"/>
        <v>2</v>
      </c>
      <c r="D1084" s="9" t="str">
        <f t="shared" si="789"/>
        <v>-</v>
      </c>
      <c r="E1084" s="9" t="str">
        <f t="shared" si="789"/>
        <v>-</v>
      </c>
      <c r="F1084" s="9" t="str">
        <f t="shared" si="789"/>
        <v>-</v>
      </c>
      <c r="G1084" s="9" t="str">
        <f t="shared" si="789"/>
        <v>-</v>
      </c>
      <c r="H1084" s="9" t="str">
        <f t="shared" si="789"/>
        <v>-</v>
      </c>
      <c r="I1084" s="9" t="str">
        <f t="shared" si="789"/>
        <v>-</v>
      </c>
      <c r="J1084" s="9" t="str">
        <f t="shared" si="789"/>
        <v>-</v>
      </c>
      <c r="K1084" s="9" t="str">
        <f t="shared" si="789"/>
        <v>-</v>
      </c>
      <c r="L1084" s="9" t="str">
        <f t="shared" si="789"/>
        <v>-</v>
      </c>
      <c r="M1084" s="9" t="str">
        <f t="shared" si="789"/>
        <v>-</v>
      </c>
      <c r="N1084" s="9" t="str">
        <f t="shared" si="789"/>
        <v>-</v>
      </c>
      <c r="O1084" s="9" t="str">
        <f t="shared" si="789"/>
        <v>-</v>
      </c>
      <c r="P1084" s="9" t="str">
        <f t="shared" si="789"/>
        <v>-</v>
      </c>
      <c r="Q1084" s="9">
        <f t="shared" si="789"/>
        <v>5</v>
      </c>
      <c r="R1084" s="9" t="str">
        <f t="shared" si="789"/>
        <v>-</v>
      </c>
      <c r="S1084" s="9" t="str">
        <f t="shared" si="789"/>
        <v>-</v>
      </c>
      <c r="T1084" s="9">
        <f t="shared" si="789"/>
        <v>4</v>
      </c>
      <c r="U1084" s="9" t="str">
        <f t="shared" si="789"/>
        <v>-</v>
      </c>
      <c r="V1084" s="9" t="str">
        <f t="shared" si="789"/>
        <v>-</v>
      </c>
      <c r="W1084" s="9" t="str">
        <f t="shared" si="789"/>
        <v>-</v>
      </c>
      <c r="X1084" s="9" t="str">
        <f t="shared" si="789"/>
        <v>-</v>
      </c>
      <c r="Y1084" s="9" t="str">
        <f t="shared" si="789"/>
        <v>-</v>
      </c>
      <c r="Z1084" s="9">
        <f t="shared" si="789"/>
        <v>7</v>
      </c>
      <c r="AA1084" s="9" t="str">
        <f t="shared" si="789"/>
        <v>-</v>
      </c>
      <c r="AB1084" s="9">
        <f t="shared" si="789"/>
        <v>5</v>
      </c>
      <c r="AC1084" s="9" t="str">
        <f t="shared" si="789"/>
        <v>-</v>
      </c>
      <c r="AD1084" s="9" t="str">
        <f t="shared" si="789"/>
        <v>-</v>
      </c>
      <c r="AE1084" s="9" t="str">
        <f t="shared" si="789"/>
        <v>-</v>
      </c>
      <c r="AF1084" s="9" t="str">
        <f t="shared" si="789"/>
        <v>-</v>
      </c>
      <c r="AG1084" s="9">
        <f t="shared" si="789"/>
        <v>2</v>
      </c>
      <c r="AH1084" s="9" t="str">
        <f t="shared" si="789"/>
        <v>-</v>
      </c>
      <c r="AI1084" s="9">
        <f t="shared" ref="AI1084:BA1084" si="793">IF(AI$979="ДА",AI692,"-")</f>
        <v>5</v>
      </c>
      <c r="AJ1084" s="9">
        <f t="shared" si="793"/>
        <v>4</v>
      </c>
      <c r="AK1084" s="9" t="str">
        <f t="shared" si="793"/>
        <v>-</v>
      </c>
      <c r="AL1084" s="9" t="str">
        <f t="shared" si="793"/>
        <v>-</v>
      </c>
      <c r="AM1084" s="9">
        <f t="shared" si="793"/>
        <v>7</v>
      </c>
      <c r="AN1084" s="9">
        <f t="shared" si="793"/>
        <v>1</v>
      </c>
      <c r="AO1084" s="9" t="str">
        <f t="shared" si="793"/>
        <v>-</v>
      </c>
      <c r="AP1084" s="9">
        <f t="shared" si="793"/>
        <v>4</v>
      </c>
      <c r="AQ1084" s="9" t="str">
        <f t="shared" si="793"/>
        <v>-</v>
      </c>
      <c r="AR1084" s="9" t="str">
        <f t="shared" si="793"/>
        <v>-</v>
      </c>
      <c r="AS1084" s="9" t="str">
        <f t="shared" si="793"/>
        <v>-</v>
      </c>
      <c r="AT1084" s="9" t="str">
        <f t="shared" si="793"/>
        <v>-</v>
      </c>
      <c r="AU1084" s="9" t="str">
        <f t="shared" si="793"/>
        <v>-</v>
      </c>
      <c r="AV1084" s="9" t="str">
        <f t="shared" si="793"/>
        <v>-</v>
      </c>
      <c r="AW1084" s="9" t="str">
        <f t="shared" si="793"/>
        <v>-</v>
      </c>
      <c r="AX1084" s="9" t="str">
        <f t="shared" si="793"/>
        <v>-</v>
      </c>
      <c r="AY1084" s="9" t="str">
        <f t="shared" si="793"/>
        <v>-</v>
      </c>
      <c r="AZ1084" s="9" t="str">
        <f t="shared" si="793"/>
        <v>-</v>
      </c>
      <c r="BA1084" s="9" t="str">
        <f t="shared" si="793"/>
        <v>-</v>
      </c>
      <c r="BB1084" s="9" t="str">
        <f t="shared" si="789"/>
        <v>-</v>
      </c>
      <c r="BC1084" s="9">
        <f t="shared" si="789"/>
        <v>5</v>
      </c>
      <c r="BD1084" s="9" t="str">
        <f t="shared" si="789"/>
        <v>-</v>
      </c>
      <c r="BE1084" s="9">
        <f t="shared" si="789"/>
        <v>4</v>
      </c>
      <c r="BF1084" s="9" t="str">
        <f t="shared" si="789"/>
        <v>-</v>
      </c>
      <c r="BG1084" s="9" t="str">
        <f t="shared" si="789"/>
        <v>-</v>
      </c>
      <c r="BH1084" s="9" t="str">
        <f t="shared" si="789"/>
        <v>-</v>
      </c>
      <c r="BI1084" s="9" t="str">
        <f t="shared" si="789"/>
        <v>-</v>
      </c>
      <c r="BJ1084" s="37">
        <f t="shared" si="783"/>
        <v>12</v>
      </c>
      <c r="BK1084" s="34">
        <f t="shared" si="784"/>
        <v>4.416667867000732</v>
      </c>
      <c r="BL1084" s="9">
        <f t="shared" si="737"/>
        <v>143</v>
      </c>
      <c r="BN1084" s="38">
        <f t="shared" si="747"/>
        <v>103</v>
      </c>
      <c r="BO1084" s="34">
        <f t="shared" si="732"/>
        <v>4.416667867000732</v>
      </c>
      <c r="BP1084" s="37">
        <f t="shared" si="738"/>
        <v>15</v>
      </c>
      <c r="BQ1084" s="37">
        <f t="shared" si="733"/>
        <v>12</v>
      </c>
      <c r="BR1084" s="36">
        <f t="shared" si="739"/>
        <v>50</v>
      </c>
      <c r="BS1084" s="36">
        <f t="shared" si="739"/>
        <v>2</v>
      </c>
      <c r="BT1084" s="121">
        <f t="shared" si="785"/>
        <v>2.9924242424242418</v>
      </c>
      <c r="BU1084">
        <f t="shared" si="740"/>
        <v>103</v>
      </c>
      <c r="BV1084" s="25" t="str">
        <f t="shared" si="741"/>
        <v>-</v>
      </c>
      <c r="BW1084" s="25">
        <f t="shared" si="742"/>
        <v>50</v>
      </c>
      <c r="BX1084" s="25" t="str">
        <f t="shared" si="743"/>
        <v>-</v>
      </c>
      <c r="BY1084" s="46">
        <f t="shared" si="744"/>
        <v>4.416667867000732</v>
      </c>
    </row>
    <row r="1085" spans="1:77">
      <c r="A1085" s="38">
        <f t="shared" si="745"/>
        <v>104</v>
      </c>
      <c r="B1085" s="36">
        <f t="shared" si="786"/>
        <v>50</v>
      </c>
      <c r="C1085" s="36">
        <f t="shared" si="786"/>
        <v>3</v>
      </c>
      <c r="D1085" s="9">
        <f t="shared" si="789"/>
        <v>7</v>
      </c>
      <c r="E1085" s="9" t="str">
        <f t="shared" si="789"/>
        <v>-</v>
      </c>
      <c r="F1085" s="9" t="str">
        <f t="shared" si="789"/>
        <v>-</v>
      </c>
      <c r="G1085" s="9" t="str">
        <f t="shared" si="789"/>
        <v>-</v>
      </c>
      <c r="H1085" s="9" t="str">
        <f t="shared" si="789"/>
        <v>-</v>
      </c>
      <c r="I1085" s="9" t="str">
        <f t="shared" si="789"/>
        <v>-</v>
      </c>
      <c r="J1085" s="9">
        <f t="shared" si="789"/>
        <v>5</v>
      </c>
      <c r="K1085" s="9" t="str">
        <f t="shared" si="789"/>
        <v>-</v>
      </c>
      <c r="L1085" s="9" t="str">
        <f t="shared" si="789"/>
        <v>-</v>
      </c>
      <c r="M1085" s="9" t="str">
        <f t="shared" si="789"/>
        <v>-</v>
      </c>
      <c r="N1085" s="9" t="str">
        <f t="shared" si="789"/>
        <v>-</v>
      </c>
      <c r="O1085" s="9" t="str">
        <f t="shared" si="789"/>
        <v>-</v>
      </c>
      <c r="P1085" s="9" t="str">
        <f t="shared" si="789"/>
        <v>-</v>
      </c>
      <c r="Q1085" s="9">
        <f t="shared" si="789"/>
        <v>4</v>
      </c>
      <c r="R1085" s="9" t="str">
        <f t="shared" si="789"/>
        <v>-</v>
      </c>
      <c r="S1085" s="9" t="str">
        <f t="shared" si="789"/>
        <v>-</v>
      </c>
      <c r="T1085" s="9">
        <f t="shared" si="789"/>
        <v>4</v>
      </c>
      <c r="U1085" s="9" t="str">
        <f t="shared" si="789"/>
        <v>-</v>
      </c>
      <c r="V1085" s="9" t="str">
        <f t="shared" si="789"/>
        <v>-</v>
      </c>
      <c r="W1085" s="9" t="str">
        <f t="shared" si="789"/>
        <v>-</v>
      </c>
      <c r="X1085" s="9" t="str">
        <f t="shared" si="789"/>
        <v>-</v>
      </c>
      <c r="Y1085" s="9" t="str">
        <f t="shared" si="789"/>
        <v>-</v>
      </c>
      <c r="Z1085" s="9">
        <f t="shared" si="789"/>
        <v>8</v>
      </c>
      <c r="AA1085" s="9" t="str">
        <f t="shared" si="789"/>
        <v>-</v>
      </c>
      <c r="AB1085" s="9" t="str">
        <f t="shared" si="789"/>
        <v>-</v>
      </c>
      <c r="AC1085" s="9" t="str">
        <f t="shared" si="789"/>
        <v>-</v>
      </c>
      <c r="AD1085" s="9" t="str">
        <f t="shared" si="789"/>
        <v>-</v>
      </c>
      <c r="AE1085" s="9" t="str">
        <f t="shared" si="789"/>
        <v>-</v>
      </c>
      <c r="AF1085" s="9" t="str">
        <f t="shared" si="789"/>
        <v>-</v>
      </c>
      <c r="AG1085" s="9">
        <f t="shared" si="789"/>
        <v>4</v>
      </c>
      <c r="AH1085" s="9" t="str">
        <f t="shared" si="789"/>
        <v>-</v>
      </c>
      <c r="AI1085" s="9" t="str">
        <f t="shared" ref="AI1085:BA1085" si="794">IF(AI$979="ДА",AI693,"-")</f>
        <v>-</v>
      </c>
      <c r="AJ1085" s="9">
        <f t="shared" si="794"/>
        <v>3</v>
      </c>
      <c r="AK1085" s="9" t="str">
        <f t="shared" si="794"/>
        <v>-</v>
      </c>
      <c r="AL1085" s="9">
        <f t="shared" si="794"/>
        <v>4</v>
      </c>
      <c r="AM1085" s="9">
        <f t="shared" si="794"/>
        <v>7</v>
      </c>
      <c r="AN1085" s="9">
        <f t="shared" si="794"/>
        <v>5</v>
      </c>
      <c r="AO1085" s="9" t="str">
        <f t="shared" si="794"/>
        <v>-</v>
      </c>
      <c r="AP1085" s="9">
        <f t="shared" si="794"/>
        <v>6</v>
      </c>
      <c r="AQ1085" s="9" t="str">
        <f t="shared" si="794"/>
        <v>-</v>
      </c>
      <c r="AR1085" s="9" t="str">
        <f t="shared" si="794"/>
        <v>-</v>
      </c>
      <c r="AS1085" s="9" t="str">
        <f t="shared" si="794"/>
        <v>-</v>
      </c>
      <c r="AT1085" s="9" t="str">
        <f t="shared" si="794"/>
        <v>-</v>
      </c>
      <c r="AU1085" s="9" t="str">
        <f t="shared" si="794"/>
        <v>-</v>
      </c>
      <c r="AV1085" s="9" t="str">
        <f t="shared" si="794"/>
        <v>-</v>
      </c>
      <c r="AW1085" s="9" t="str">
        <f t="shared" si="794"/>
        <v>-</v>
      </c>
      <c r="AX1085" s="9" t="str">
        <f t="shared" si="794"/>
        <v>-</v>
      </c>
      <c r="AY1085" s="9" t="str">
        <f t="shared" si="794"/>
        <v>-</v>
      </c>
      <c r="AZ1085" s="9" t="str">
        <f t="shared" si="794"/>
        <v>-</v>
      </c>
      <c r="BA1085" s="9" t="str">
        <f t="shared" si="794"/>
        <v>-</v>
      </c>
      <c r="BB1085" s="9" t="str">
        <f t="shared" si="789"/>
        <v>-</v>
      </c>
      <c r="BC1085" s="9">
        <f t="shared" si="789"/>
        <v>6</v>
      </c>
      <c r="BD1085" s="9" t="str">
        <f t="shared" si="789"/>
        <v>-</v>
      </c>
      <c r="BE1085" s="9">
        <f t="shared" si="789"/>
        <v>7</v>
      </c>
      <c r="BF1085" s="9">
        <f t="shared" si="789"/>
        <v>4</v>
      </c>
      <c r="BG1085" s="9" t="str">
        <f t="shared" si="789"/>
        <v>-</v>
      </c>
      <c r="BH1085" s="9">
        <f t="shared" si="789"/>
        <v>5</v>
      </c>
      <c r="BI1085" s="9" t="str">
        <f t="shared" si="789"/>
        <v>-</v>
      </c>
      <c r="BJ1085" s="37">
        <f t="shared" si="783"/>
        <v>15</v>
      </c>
      <c r="BK1085" s="34">
        <f t="shared" si="784"/>
        <v>5.2666681671190476</v>
      </c>
      <c r="BL1085" s="9">
        <f t="shared" si="737"/>
        <v>116</v>
      </c>
      <c r="BN1085" s="38">
        <f t="shared" si="747"/>
        <v>104</v>
      </c>
      <c r="BO1085" s="34">
        <f t="shared" si="732"/>
        <v>5.2666681671190476</v>
      </c>
      <c r="BP1085" s="37">
        <f t="shared" si="738"/>
        <v>19</v>
      </c>
      <c r="BQ1085" s="37">
        <f t="shared" si="733"/>
        <v>15</v>
      </c>
      <c r="BR1085" s="36">
        <f t="shared" si="739"/>
        <v>50</v>
      </c>
      <c r="BS1085" s="36">
        <f t="shared" si="739"/>
        <v>3</v>
      </c>
      <c r="BT1085" s="121">
        <f t="shared" si="785"/>
        <v>2.2095238095238097</v>
      </c>
      <c r="BU1085">
        <f t="shared" si="740"/>
        <v>104</v>
      </c>
      <c r="BV1085" s="25" t="str">
        <f t="shared" si="741"/>
        <v>-</v>
      </c>
      <c r="BW1085" s="25" t="str">
        <f t="shared" si="742"/>
        <v>-</v>
      </c>
      <c r="BX1085" s="25">
        <f t="shared" si="743"/>
        <v>50</v>
      </c>
      <c r="BY1085" s="46">
        <f t="shared" si="744"/>
        <v>5.2666681671190476</v>
      </c>
    </row>
    <row r="1086" spans="1:77">
      <c r="A1086" s="38">
        <f t="shared" si="745"/>
        <v>105</v>
      </c>
      <c r="B1086" s="36">
        <f t="shared" si="786"/>
        <v>51</v>
      </c>
      <c r="C1086" s="36">
        <f t="shared" si="786"/>
        <v>1</v>
      </c>
      <c r="D1086" s="9">
        <f t="shared" si="789"/>
        <v>8</v>
      </c>
      <c r="E1086" s="9" t="str">
        <f t="shared" si="789"/>
        <v>-</v>
      </c>
      <c r="F1086" s="9">
        <f t="shared" si="789"/>
        <v>9</v>
      </c>
      <c r="G1086" s="9" t="str">
        <f t="shared" si="789"/>
        <v>-</v>
      </c>
      <c r="H1086" s="9" t="str">
        <f t="shared" si="789"/>
        <v>-</v>
      </c>
      <c r="I1086" s="9" t="str">
        <f t="shared" si="789"/>
        <v>-</v>
      </c>
      <c r="J1086" s="9">
        <f t="shared" si="789"/>
        <v>7</v>
      </c>
      <c r="K1086" s="9" t="str">
        <f t="shared" si="789"/>
        <v>-</v>
      </c>
      <c r="L1086" s="9" t="str">
        <f t="shared" si="789"/>
        <v>-</v>
      </c>
      <c r="M1086" s="9">
        <f t="shared" si="789"/>
        <v>9</v>
      </c>
      <c r="N1086" s="9" t="str">
        <f t="shared" si="789"/>
        <v>-</v>
      </c>
      <c r="O1086" s="9" t="str">
        <f t="shared" si="789"/>
        <v>-</v>
      </c>
      <c r="P1086" s="9" t="str">
        <f t="shared" si="789"/>
        <v>-</v>
      </c>
      <c r="Q1086" s="9">
        <f t="shared" si="789"/>
        <v>6</v>
      </c>
      <c r="R1086" s="9" t="str">
        <f t="shared" si="789"/>
        <v>-</v>
      </c>
      <c r="S1086" s="9" t="str">
        <f t="shared" si="789"/>
        <v>-</v>
      </c>
      <c r="T1086" s="9">
        <f t="shared" si="789"/>
        <v>5</v>
      </c>
      <c r="U1086" s="9" t="str">
        <f t="shared" si="789"/>
        <v>-</v>
      </c>
      <c r="V1086" s="9" t="str">
        <f t="shared" si="789"/>
        <v>-</v>
      </c>
      <c r="W1086" s="9" t="str">
        <f t="shared" si="789"/>
        <v>-</v>
      </c>
      <c r="X1086" s="9" t="str">
        <f t="shared" si="789"/>
        <v>-</v>
      </c>
      <c r="Y1086" s="9" t="str">
        <f t="shared" si="789"/>
        <v>-</v>
      </c>
      <c r="Z1086" s="9">
        <f t="shared" si="789"/>
        <v>9</v>
      </c>
      <c r="AA1086" s="9" t="str">
        <f t="shared" si="789"/>
        <v>-</v>
      </c>
      <c r="AB1086" s="9">
        <f t="shared" si="789"/>
        <v>8</v>
      </c>
      <c r="AC1086" s="9" t="str">
        <f t="shared" si="789"/>
        <v>-</v>
      </c>
      <c r="AD1086" s="9" t="str">
        <f t="shared" si="789"/>
        <v>-</v>
      </c>
      <c r="AE1086" s="9" t="str">
        <f t="shared" si="789"/>
        <v>-</v>
      </c>
      <c r="AF1086" s="9" t="str">
        <f t="shared" si="789"/>
        <v>-</v>
      </c>
      <c r="AG1086" s="9">
        <f t="shared" si="789"/>
        <v>7</v>
      </c>
      <c r="AH1086" s="9" t="str">
        <f t="shared" si="789"/>
        <v>-</v>
      </c>
      <c r="AI1086" s="9">
        <f t="shared" ref="AI1086:BA1086" si="795">IF(AI$979="ДА",AI694,"-")</f>
        <v>9</v>
      </c>
      <c r="AJ1086" s="9">
        <f t="shared" si="795"/>
        <v>5</v>
      </c>
      <c r="AK1086" s="9" t="str">
        <f t="shared" si="795"/>
        <v>-</v>
      </c>
      <c r="AL1086" s="9">
        <f t="shared" si="795"/>
        <v>5</v>
      </c>
      <c r="AM1086" s="9">
        <f t="shared" si="795"/>
        <v>9</v>
      </c>
      <c r="AN1086" s="9">
        <f t="shared" si="795"/>
        <v>6</v>
      </c>
      <c r="AO1086" s="9" t="str">
        <f t="shared" si="795"/>
        <v>-</v>
      </c>
      <c r="AP1086" s="9">
        <f t="shared" si="795"/>
        <v>6</v>
      </c>
      <c r="AQ1086" s="9" t="str">
        <f t="shared" si="795"/>
        <v>-</v>
      </c>
      <c r="AR1086" s="9" t="str">
        <f t="shared" si="795"/>
        <v>-</v>
      </c>
      <c r="AS1086" s="9" t="str">
        <f t="shared" si="795"/>
        <v>-</v>
      </c>
      <c r="AT1086" s="9" t="str">
        <f t="shared" si="795"/>
        <v>-</v>
      </c>
      <c r="AU1086" s="9" t="str">
        <f t="shared" si="795"/>
        <v>-</v>
      </c>
      <c r="AV1086" s="9" t="str">
        <f t="shared" si="795"/>
        <v>-</v>
      </c>
      <c r="AW1086" s="9">
        <f t="shared" si="795"/>
        <v>4</v>
      </c>
      <c r="AX1086" s="9" t="str">
        <f t="shared" si="795"/>
        <v>-</v>
      </c>
      <c r="AY1086" s="9" t="str">
        <f t="shared" si="795"/>
        <v>-</v>
      </c>
      <c r="AZ1086" s="9" t="str">
        <f t="shared" si="795"/>
        <v>-</v>
      </c>
      <c r="BA1086" s="9" t="str">
        <f t="shared" si="795"/>
        <v>-</v>
      </c>
      <c r="BB1086" s="9" t="str">
        <f t="shared" si="789"/>
        <v>-</v>
      </c>
      <c r="BC1086" s="9">
        <f t="shared" si="789"/>
        <v>8</v>
      </c>
      <c r="BD1086" s="9" t="str">
        <f t="shared" si="789"/>
        <v>-</v>
      </c>
      <c r="BE1086" s="9">
        <f t="shared" si="789"/>
        <v>6</v>
      </c>
      <c r="BF1086" s="9" t="str">
        <f t="shared" si="789"/>
        <v>-</v>
      </c>
      <c r="BG1086" s="9" t="str">
        <f t="shared" si="789"/>
        <v>-</v>
      </c>
      <c r="BH1086" s="9" t="str">
        <f t="shared" si="789"/>
        <v>-</v>
      </c>
      <c r="BI1086" s="9">
        <f t="shared" si="789"/>
        <v>7</v>
      </c>
      <c r="BJ1086" s="37">
        <f t="shared" si="783"/>
        <v>19</v>
      </c>
      <c r="BK1086" s="34">
        <f t="shared" si="784"/>
        <v>7.0000019003748593</v>
      </c>
      <c r="BL1086" s="9">
        <f t="shared" si="737"/>
        <v>42</v>
      </c>
      <c r="BN1086" s="38">
        <f t="shared" si="747"/>
        <v>105</v>
      </c>
      <c r="BO1086" s="34">
        <f t="shared" si="732"/>
        <v>7.0000019003748593</v>
      </c>
      <c r="BP1086" s="37">
        <f t="shared" si="738"/>
        <v>27</v>
      </c>
      <c r="BQ1086" s="37">
        <f t="shared" si="733"/>
        <v>19</v>
      </c>
      <c r="BR1086" s="36">
        <f t="shared" si="739"/>
        <v>51</v>
      </c>
      <c r="BS1086" s="36">
        <f t="shared" si="739"/>
        <v>1</v>
      </c>
      <c r="BT1086" s="121">
        <f t="shared" si="785"/>
        <v>2.6666666666666665</v>
      </c>
      <c r="BU1086">
        <f t="shared" si="740"/>
        <v>105</v>
      </c>
      <c r="BV1086" s="25">
        <f t="shared" si="741"/>
        <v>51</v>
      </c>
      <c r="BW1086" s="25" t="str">
        <f t="shared" si="742"/>
        <v>-</v>
      </c>
      <c r="BX1086" s="25" t="str">
        <f t="shared" si="743"/>
        <v>-</v>
      </c>
      <c r="BY1086" s="46">
        <f t="shared" si="744"/>
        <v>7.0000019003748593</v>
      </c>
    </row>
    <row r="1087" spans="1:77">
      <c r="A1087" s="38">
        <f t="shared" si="745"/>
        <v>106</v>
      </c>
      <c r="B1087" s="36">
        <f t="shared" si="786"/>
        <v>51</v>
      </c>
      <c r="C1087" s="36">
        <f t="shared" si="786"/>
        <v>2</v>
      </c>
      <c r="D1087" s="9">
        <f t="shared" si="789"/>
        <v>9</v>
      </c>
      <c r="E1087" s="9" t="str">
        <f t="shared" si="789"/>
        <v>-</v>
      </c>
      <c r="F1087" s="9" t="str">
        <f t="shared" si="789"/>
        <v>-</v>
      </c>
      <c r="G1087" s="9" t="str">
        <f t="shared" si="789"/>
        <v>-</v>
      </c>
      <c r="H1087" s="9" t="str">
        <f t="shared" si="789"/>
        <v>-</v>
      </c>
      <c r="I1087" s="9" t="str">
        <f t="shared" si="789"/>
        <v>-</v>
      </c>
      <c r="J1087" s="9" t="str">
        <f t="shared" si="789"/>
        <v>-</v>
      </c>
      <c r="K1087" s="9" t="str">
        <f t="shared" si="789"/>
        <v>-</v>
      </c>
      <c r="L1087" s="9" t="str">
        <f t="shared" si="789"/>
        <v>-</v>
      </c>
      <c r="M1087" s="9" t="str">
        <f t="shared" si="789"/>
        <v>-</v>
      </c>
      <c r="N1087" s="9" t="str">
        <f t="shared" si="789"/>
        <v>-</v>
      </c>
      <c r="O1087" s="9" t="str">
        <f t="shared" si="789"/>
        <v>-</v>
      </c>
      <c r="P1087" s="9" t="str">
        <f t="shared" si="789"/>
        <v>-</v>
      </c>
      <c r="Q1087" s="9">
        <f t="shared" si="789"/>
        <v>8</v>
      </c>
      <c r="R1087" s="9" t="str">
        <f t="shared" si="789"/>
        <v>-</v>
      </c>
      <c r="S1087" s="9" t="str">
        <f t="shared" ref="S1087:BI1087" si="796">IF(S$979="ДА",S695,"-")</f>
        <v>-</v>
      </c>
      <c r="T1087" s="9">
        <f t="shared" si="796"/>
        <v>5</v>
      </c>
      <c r="U1087" s="9" t="str">
        <f t="shared" si="796"/>
        <v>-</v>
      </c>
      <c r="V1087" s="9" t="str">
        <f t="shared" si="796"/>
        <v>-</v>
      </c>
      <c r="W1087" s="9" t="str">
        <f t="shared" si="796"/>
        <v>-</v>
      </c>
      <c r="X1087" s="9" t="str">
        <f t="shared" si="796"/>
        <v>-</v>
      </c>
      <c r="Y1087" s="9" t="str">
        <f t="shared" si="796"/>
        <v>-</v>
      </c>
      <c r="Z1087" s="9">
        <f t="shared" si="796"/>
        <v>10</v>
      </c>
      <c r="AA1087" s="9" t="str">
        <f t="shared" si="796"/>
        <v>-</v>
      </c>
      <c r="AB1087" s="9" t="str">
        <f t="shared" si="796"/>
        <v>-</v>
      </c>
      <c r="AC1087" s="9" t="str">
        <f t="shared" si="796"/>
        <v>-</v>
      </c>
      <c r="AD1087" s="9" t="str">
        <f t="shared" si="796"/>
        <v>-</v>
      </c>
      <c r="AE1087" s="9" t="str">
        <f t="shared" si="796"/>
        <v>-</v>
      </c>
      <c r="AF1087" s="9" t="str">
        <f t="shared" si="796"/>
        <v>-</v>
      </c>
      <c r="AG1087" s="9">
        <f t="shared" si="796"/>
        <v>7</v>
      </c>
      <c r="AH1087" s="9" t="str">
        <f t="shared" si="796"/>
        <v>-</v>
      </c>
      <c r="AI1087" s="9">
        <f t="shared" si="796"/>
        <v>8</v>
      </c>
      <c r="AJ1087" s="9">
        <f t="shared" si="796"/>
        <v>4</v>
      </c>
      <c r="AK1087" s="9" t="str">
        <f t="shared" si="796"/>
        <v>-</v>
      </c>
      <c r="AL1087" s="9">
        <f t="shared" si="796"/>
        <v>7</v>
      </c>
      <c r="AM1087" s="9">
        <f t="shared" si="796"/>
        <v>7</v>
      </c>
      <c r="AN1087" s="9">
        <f t="shared" si="796"/>
        <v>6</v>
      </c>
      <c r="AO1087" s="9" t="str">
        <f t="shared" si="796"/>
        <v>-</v>
      </c>
      <c r="AP1087" s="9">
        <f t="shared" si="796"/>
        <v>7</v>
      </c>
      <c r="AQ1087" s="9" t="str">
        <f t="shared" si="796"/>
        <v>-</v>
      </c>
      <c r="AR1087" s="9" t="str">
        <f t="shared" si="796"/>
        <v>-</v>
      </c>
      <c r="AS1087" s="9" t="str">
        <f t="shared" si="796"/>
        <v>-</v>
      </c>
      <c r="AT1087" s="9" t="str">
        <f t="shared" si="796"/>
        <v>-</v>
      </c>
      <c r="AU1087" s="9" t="str">
        <f t="shared" si="796"/>
        <v>-</v>
      </c>
      <c r="AV1087" s="9" t="str">
        <f t="shared" si="796"/>
        <v>-</v>
      </c>
      <c r="AW1087" s="9">
        <f t="shared" si="796"/>
        <v>4</v>
      </c>
      <c r="AX1087" s="9" t="str">
        <f t="shared" si="796"/>
        <v>-</v>
      </c>
      <c r="AY1087" s="9" t="str">
        <f t="shared" si="796"/>
        <v>-</v>
      </c>
      <c r="AZ1087" s="9" t="str">
        <f t="shared" si="796"/>
        <v>-</v>
      </c>
      <c r="BA1087" s="9" t="str">
        <f t="shared" si="796"/>
        <v>-</v>
      </c>
      <c r="BB1087" s="9" t="str">
        <f t="shared" si="796"/>
        <v>-</v>
      </c>
      <c r="BC1087" s="9">
        <f t="shared" si="796"/>
        <v>6</v>
      </c>
      <c r="BD1087" s="9" t="str">
        <f t="shared" si="796"/>
        <v>-</v>
      </c>
      <c r="BE1087" s="9">
        <f t="shared" si="796"/>
        <v>7</v>
      </c>
      <c r="BF1087" s="9" t="str">
        <f t="shared" si="796"/>
        <v>-</v>
      </c>
      <c r="BG1087" s="9" t="str">
        <f t="shared" si="796"/>
        <v>-</v>
      </c>
      <c r="BH1087" s="9" t="str">
        <f t="shared" si="796"/>
        <v>-</v>
      </c>
      <c r="BI1087" s="9" t="str">
        <f t="shared" si="796"/>
        <v>-</v>
      </c>
      <c r="BJ1087" s="37">
        <f t="shared" si="783"/>
        <v>14</v>
      </c>
      <c r="BK1087" s="34">
        <f t="shared" si="784"/>
        <v>6.7857156860530914</v>
      </c>
      <c r="BL1087" s="9">
        <f t="shared" si="737"/>
        <v>53</v>
      </c>
      <c r="BN1087" s="38">
        <f t="shared" si="747"/>
        <v>106</v>
      </c>
      <c r="BO1087" s="34">
        <f t="shared" si="732"/>
        <v>6.7857156860530914</v>
      </c>
      <c r="BP1087" s="37">
        <f t="shared" si="738"/>
        <v>18</v>
      </c>
      <c r="BQ1087" s="37">
        <f t="shared" si="733"/>
        <v>14</v>
      </c>
      <c r="BR1087" s="36">
        <f t="shared" si="739"/>
        <v>51</v>
      </c>
      <c r="BS1087" s="36">
        <f t="shared" si="739"/>
        <v>2</v>
      </c>
      <c r="BT1087" s="121">
        <f t="shared" si="785"/>
        <v>2.9505494505494529</v>
      </c>
      <c r="BU1087">
        <f t="shared" si="740"/>
        <v>106</v>
      </c>
      <c r="BV1087" s="25" t="str">
        <f t="shared" si="741"/>
        <v>-</v>
      </c>
      <c r="BW1087" s="25">
        <f t="shared" si="742"/>
        <v>51</v>
      </c>
      <c r="BX1087" s="25" t="str">
        <f t="shared" si="743"/>
        <v>-</v>
      </c>
      <c r="BY1087" s="46">
        <f t="shared" si="744"/>
        <v>6.7857156860530914</v>
      </c>
    </row>
    <row r="1088" spans="1:77">
      <c r="A1088" s="38">
        <f t="shared" si="745"/>
        <v>107</v>
      </c>
      <c r="B1088" s="36">
        <f t="shared" si="786"/>
        <v>51</v>
      </c>
      <c r="C1088" s="36">
        <f t="shared" si="786"/>
        <v>3</v>
      </c>
      <c r="D1088" s="9">
        <f t="shared" ref="D1088:BI1094" si="797">IF(D$979="ДА",D696,"-")</f>
        <v>12</v>
      </c>
      <c r="E1088" s="9" t="str">
        <f t="shared" si="797"/>
        <v>-</v>
      </c>
      <c r="F1088" s="9" t="str">
        <f t="shared" si="797"/>
        <v>-</v>
      </c>
      <c r="G1088" s="9" t="str">
        <f t="shared" si="797"/>
        <v>-</v>
      </c>
      <c r="H1088" s="9" t="str">
        <f t="shared" si="797"/>
        <v>-</v>
      </c>
      <c r="I1088" s="9" t="str">
        <f t="shared" si="797"/>
        <v>-</v>
      </c>
      <c r="J1088" s="9" t="str">
        <f t="shared" si="797"/>
        <v>-</v>
      </c>
      <c r="K1088" s="9" t="str">
        <f t="shared" si="797"/>
        <v>-</v>
      </c>
      <c r="L1088" s="9" t="str">
        <f t="shared" si="797"/>
        <v>-</v>
      </c>
      <c r="M1088" s="9">
        <f t="shared" si="797"/>
        <v>10</v>
      </c>
      <c r="N1088" s="9" t="str">
        <f t="shared" si="797"/>
        <v>-</v>
      </c>
      <c r="O1088" s="9" t="str">
        <f t="shared" si="797"/>
        <v>-</v>
      </c>
      <c r="P1088" s="9" t="str">
        <f t="shared" si="797"/>
        <v>-</v>
      </c>
      <c r="Q1088" s="9">
        <f t="shared" si="797"/>
        <v>9</v>
      </c>
      <c r="R1088" s="9" t="str">
        <f t="shared" si="797"/>
        <v>-</v>
      </c>
      <c r="S1088" s="9" t="str">
        <f t="shared" si="797"/>
        <v>-</v>
      </c>
      <c r="T1088" s="9">
        <f t="shared" si="797"/>
        <v>7</v>
      </c>
      <c r="U1088" s="9" t="str">
        <f t="shared" si="797"/>
        <v>-</v>
      </c>
      <c r="V1088" s="9" t="str">
        <f t="shared" si="797"/>
        <v>-</v>
      </c>
      <c r="W1088" s="9" t="str">
        <f t="shared" si="797"/>
        <v>-</v>
      </c>
      <c r="X1088" s="9" t="str">
        <f t="shared" si="797"/>
        <v>-</v>
      </c>
      <c r="Y1088" s="9" t="str">
        <f t="shared" si="797"/>
        <v>-</v>
      </c>
      <c r="Z1088" s="9">
        <f t="shared" si="797"/>
        <v>10</v>
      </c>
      <c r="AA1088" s="9" t="str">
        <f t="shared" si="797"/>
        <v>-</v>
      </c>
      <c r="AB1088" s="9">
        <f t="shared" si="797"/>
        <v>10</v>
      </c>
      <c r="AC1088" s="9" t="str">
        <f t="shared" si="797"/>
        <v>-</v>
      </c>
      <c r="AD1088" s="9" t="str">
        <f t="shared" si="797"/>
        <v>-</v>
      </c>
      <c r="AE1088" s="9" t="str">
        <f t="shared" si="797"/>
        <v>-</v>
      </c>
      <c r="AF1088" s="9" t="str">
        <f t="shared" si="797"/>
        <v>-</v>
      </c>
      <c r="AG1088" s="9">
        <f t="shared" si="797"/>
        <v>8</v>
      </c>
      <c r="AH1088" s="9" t="str">
        <f t="shared" si="797"/>
        <v>-</v>
      </c>
      <c r="AI1088" s="9">
        <f t="shared" ref="AI1088:BA1088" si="798">IF(AI$979="ДА",AI696,"-")</f>
        <v>8</v>
      </c>
      <c r="AJ1088" s="9">
        <f t="shared" si="798"/>
        <v>5</v>
      </c>
      <c r="AK1088" s="9" t="str">
        <f t="shared" si="798"/>
        <v>-</v>
      </c>
      <c r="AL1088" s="9">
        <f t="shared" si="798"/>
        <v>8</v>
      </c>
      <c r="AM1088" s="9">
        <f t="shared" si="798"/>
        <v>10</v>
      </c>
      <c r="AN1088" s="9">
        <f t="shared" si="798"/>
        <v>6</v>
      </c>
      <c r="AO1088" s="9" t="str">
        <f t="shared" si="798"/>
        <v>-</v>
      </c>
      <c r="AP1088" s="9">
        <f t="shared" si="798"/>
        <v>8</v>
      </c>
      <c r="AQ1088" s="9" t="str">
        <f t="shared" si="798"/>
        <v>-</v>
      </c>
      <c r="AR1088" s="9" t="str">
        <f t="shared" si="798"/>
        <v>-</v>
      </c>
      <c r="AS1088" s="9" t="str">
        <f t="shared" si="798"/>
        <v>-</v>
      </c>
      <c r="AT1088" s="9" t="str">
        <f t="shared" si="798"/>
        <v>-</v>
      </c>
      <c r="AU1088" s="9" t="str">
        <f t="shared" si="798"/>
        <v>-</v>
      </c>
      <c r="AV1088" s="9" t="str">
        <f t="shared" si="798"/>
        <v>-</v>
      </c>
      <c r="AW1088" s="9">
        <f t="shared" si="798"/>
        <v>5</v>
      </c>
      <c r="AX1088" s="9" t="str">
        <f t="shared" si="798"/>
        <v>-</v>
      </c>
      <c r="AY1088" s="9" t="str">
        <f t="shared" si="798"/>
        <v>-</v>
      </c>
      <c r="AZ1088" s="9" t="str">
        <f t="shared" si="798"/>
        <v>-</v>
      </c>
      <c r="BA1088" s="9" t="str">
        <f t="shared" si="798"/>
        <v>-</v>
      </c>
      <c r="BB1088" s="9" t="str">
        <f t="shared" si="797"/>
        <v>-</v>
      </c>
      <c r="BC1088" s="9">
        <f t="shared" si="797"/>
        <v>7</v>
      </c>
      <c r="BD1088" s="9" t="str">
        <f t="shared" si="797"/>
        <v>-</v>
      </c>
      <c r="BE1088" s="9">
        <f t="shared" si="797"/>
        <v>10</v>
      </c>
      <c r="BF1088" s="9" t="str">
        <f t="shared" si="797"/>
        <v>-</v>
      </c>
      <c r="BG1088" s="9" t="str">
        <f t="shared" si="797"/>
        <v>-</v>
      </c>
      <c r="BH1088" s="9" t="str">
        <f t="shared" si="797"/>
        <v>-</v>
      </c>
      <c r="BI1088" s="9">
        <f t="shared" si="797"/>
        <v>8</v>
      </c>
      <c r="BJ1088" s="37">
        <f t="shared" si="783"/>
        <v>17</v>
      </c>
      <c r="BK1088" s="34">
        <f t="shared" si="784"/>
        <v>8.294119347327527</v>
      </c>
      <c r="BL1088" s="9">
        <f t="shared" si="737"/>
        <v>8</v>
      </c>
      <c r="BN1088" s="38">
        <f t="shared" si="747"/>
        <v>107</v>
      </c>
      <c r="BO1088" s="34">
        <f t="shared" si="732"/>
        <v>8.294119347327527</v>
      </c>
      <c r="BP1088" s="37">
        <f t="shared" si="738"/>
        <v>23</v>
      </c>
      <c r="BQ1088" s="37">
        <f t="shared" si="733"/>
        <v>17</v>
      </c>
      <c r="BR1088" s="36">
        <f t="shared" si="739"/>
        <v>51</v>
      </c>
      <c r="BS1088" s="36">
        <f t="shared" si="739"/>
        <v>3</v>
      </c>
      <c r="BT1088" s="121">
        <f t="shared" si="785"/>
        <v>3.720588235294116</v>
      </c>
      <c r="BU1088">
        <f t="shared" si="740"/>
        <v>107</v>
      </c>
      <c r="BV1088" s="25" t="str">
        <f t="shared" si="741"/>
        <v>-</v>
      </c>
      <c r="BW1088" s="25" t="str">
        <f t="shared" si="742"/>
        <v>-</v>
      </c>
      <c r="BX1088" s="25">
        <f t="shared" si="743"/>
        <v>51</v>
      </c>
      <c r="BY1088" s="46">
        <f t="shared" si="744"/>
        <v>8.294119347327527</v>
      </c>
    </row>
    <row r="1089" spans="1:77">
      <c r="A1089" s="38">
        <f t="shared" si="745"/>
        <v>108</v>
      </c>
      <c r="B1089" s="36">
        <f t="shared" si="786"/>
        <v>52</v>
      </c>
      <c r="C1089" s="36">
        <f t="shared" si="786"/>
        <v>1</v>
      </c>
      <c r="D1089" s="9">
        <f t="shared" si="797"/>
        <v>9</v>
      </c>
      <c r="E1089" s="9" t="str">
        <f t="shared" si="797"/>
        <v>-</v>
      </c>
      <c r="F1089" s="9" t="str">
        <f t="shared" si="797"/>
        <v>-</v>
      </c>
      <c r="G1089" s="9" t="str">
        <f t="shared" si="797"/>
        <v>-</v>
      </c>
      <c r="H1089" s="9" t="str">
        <f t="shared" si="797"/>
        <v>-</v>
      </c>
      <c r="I1089" s="9" t="str">
        <f t="shared" si="797"/>
        <v>-</v>
      </c>
      <c r="J1089" s="9" t="str">
        <f t="shared" si="797"/>
        <v>-</v>
      </c>
      <c r="K1089" s="9" t="str">
        <f t="shared" si="797"/>
        <v>-</v>
      </c>
      <c r="L1089" s="9" t="str">
        <f t="shared" si="797"/>
        <v>-</v>
      </c>
      <c r="M1089" s="9">
        <f t="shared" si="797"/>
        <v>9</v>
      </c>
      <c r="N1089" s="9" t="str">
        <f t="shared" si="797"/>
        <v>-</v>
      </c>
      <c r="O1089" s="9" t="str">
        <f t="shared" si="797"/>
        <v>-</v>
      </c>
      <c r="P1089" s="9" t="str">
        <f t="shared" si="797"/>
        <v>-</v>
      </c>
      <c r="Q1089" s="9">
        <f t="shared" si="797"/>
        <v>9</v>
      </c>
      <c r="R1089" s="9" t="str">
        <f t="shared" si="797"/>
        <v>-</v>
      </c>
      <c r="S1089" s="9" t="str">
        <f t="shared" si="797"/>
        <v>-</v>
      </c>
      <c r="T1089" s="9">
        <f t="shared" si="797"/>
        <v>9</v>
      </c>
      <c r="U1089" s="9" t="str">
        <f t="shared" si="797"/>
        <v>-</v>
      </c>
      <c r="V1089" s="9" t="str">
        <f t="shared" si="797"/>
        <v>-</v>
      </c>
      <c r="W1089" s="9" t="str">
        <f t="shared" si="797"/>
        <v>-</v>
      </c>
      <c r="X1089" s="9" t="str">
        <f t="shared" si="797"/>
        <v>-</v>
      </c>
      <c r="Y1089" s="9" t="str">
        <f t="shared" si="797"/>
        <v>-</v>
      </c>
      <c r="Z1089" s="9">
        <f t="shared" si="797"/>
        <v>10</v>
      </c>
      <c r="AA1089" s="9" t="str">
        <f t="shared" si="797"/>
        <v>-</v>
      </c>
      <c r="AB1089" s="9">
        <f t="shared" si="797"/>
        <v>9</v>
      </c>
      <c r="AC1089" s="9" t="str">
        <f t="shared" si="797"/>
        <v>-</v>
      </c>
      <c r="AD1089" s="9" t="str">
        <f t="shared" si="797"/>
        <v>-</v>
      </c>
      <c r="AE1089" s="9" t="str">
        <f t="shared" si="797"/>
        <v>-</v>
      </c>
      <c r="AF1089" s="9" t="str">
        <f t="shared" si="797"/>
        <v>-</v>
      </c>
      <c r="AG1089" s="9">
        <f t="shared" si="797"/>
        <v>8</v>
      </c>
      <c r="AH1089" s="9" t="str">
        <f t="shared" si="797"/>
        <v>-</v>
      </c>
      <c r="AI1089" s="9">
        <f t="shared" ref="AI1089:BA1089" si="799">IF(AI$979="ДА",AI697,"-")</f>
        <v>8</v>
      </c>
      <c r="AJ1089" s="9">
        <f t="shared" si="799"/>
        <v>8</v>
      </c>
      <c r="AK1089" s="9" t="str">
        <f t="shared" si="799"/>
        <v>-</v>
      </c>
      <c r="AL1089" s="9">
        <f t="shared" si="799"/>
        <v>5</v>
      </c>
      <c r="AM1089" s="9">
        <f t="shared" si="799"/>
        <v>8</v>
      </c>
      <c r="AN1089" s="9">
        <f t="shared" si="799"/>
        <v>6</v>
      </c>
      <c r="AO1089" s="9" t="str">
        <f t="shared" si="799"/>
        <v>-</v>
      </c>
      <c r="AP1089" s="9">
        <f t="shared" si="799"/>
        <v>8</v>
      </c>
      <c r="AQ1089" s="9" t="str">
        <f t="shared" si="799"/>
        <v>-</v>
      </c>
      <c r="AR1089" s="9" t="str">
        <f t="shared" si="799"/>
        <v>-</v>
      </c>
      <c r="AS1089" s="9" t="str">
        <f t="shared" si="799"/>
        <v>-</v>
      </c>
      <c r="AT1089" s="9" t="str">
        <f t="shared" si="799"/>
        <v>-</v>
      </c>
      <c r="AU1089" s="9" t="str">
        <f t="shared" si="799"/>
        <v>-</v>
      </c>
      <c r="AV1089" s="9" t="str">
        <f t="shared" si="799"/>
        <v>-</v>
      </c>
      <c r="AW1089" s="9">
        <f t="shared" si="799"/>
        <v>8</v>
      </c>
      <c r="AX1089" s="9" t="str">
        <f t="shared" si="799"/>
        <v>-</v>
      </c>
      <c r="AY1089" s="9" t="str">
        <f t="shared" si="799"/>
        <v>-</v>
      </c>
      <c r="AZ1089" s="9" t="str">
        <f t="shared" si="799"/>
        <v>-</v>
      </c>
      <c r="BA1089" s="9" t="str">
        <f t="shared" si="799"/>
        <v>-</v>
      </c>
      <c r="BB1089" s="9" t="str">
        <f t="shared" si="797"/>
        <v>-</v>
      </c>
      <c r="BC1089" s="9">
        <f t="shared" si="797"/>
        <v>7</v>
      </c>
      <c r="BD1089" s="9" t="str">
        <f t="shared" si="797"/>
        <v>-</v>
      </c>
      <c r="BE1089" s="9">
        <f t="shared" si="797"/>
        <v>10</v>
      </c>
      <c r="BF1089" s="9">
        <f t="shared" si="797"/>
        <v>8</v>
      </c>
      <c r="BG1089" s="9" t="str">
        <f t="shared" si="797"/>
        <v>-</v>
      </c>
      <c r="BH1089" s="9">
        <f t="shared" si="797"/>
        <v>6</v>
      </c>
      <c r="BI1089" s="9" t="str">
        <f t="shared" si="797"/>
        <v>-</v>
      </c>
      <c r="BJ1089" s="37">
        <f t="shared" si="783"/>
        <v>18</v>
      </c>
      <c r="BK1089" s="34">
        <f t="shared" si="784"/>
        <v>8.0555573561046252</v>
      </c>
      <c r="BL1089" s="9">
        <f t="shared" si="737"/>
        <v>14</v>
      </c>
      <c r="BN1089" s="38">
        <f t="shared" si="747"/>
        <v>108</v>
      </c>
      <c r="BO1089" s="34">
        <f t="shared" si="732"/>
        <v>8.0555573561046252</v>
      </c>
      <c r="BP1089" s="37">
        <f t="shared" si="738"/>
        <v>23</v>
      </c>
      <c r="BQ1089" s="37">
        <f t="shared" si="733"/>
        <v>18</v>
      </c>
      <c r="BR1089" s="36">
        <f t="shared" si="739"/>
        <v>52</v>
      </c>
      <c r="BS1089" s="36">
        <f t="shared" si="739"/>
        <v>1</v>
      </c>
      <c r="BT1089" s="121">
        <f t="shared" si="785"/>
        <v>1.8202614379084907</v>
      </c>
      <c r="BU1089">
        <f t="shared" si="740"/>
        <v>108</v>
      </c>
      <c r="BV1089" s="25">
        <f t="shared" si="741"/>
        <v>52</v>
      </c>
      <c r="BW1089" s="25" t="str">
        <f t="shared" si="742"/>
        <v>-</v>
      </c>
      <c r="BX1089" s="25" t="str">
        <f t="shared" si="743"/>
        <v>-</v>
      </c>
      <c r="BY1089" s="46">
        <f t="shared" si="744"/>
        <v>8.0555573561046252</v>
      </c>
    </row>
    <row r="1090" spans="1:77">
      <c r="A1090" s="38">
        <f t="shared" si="745"/>
        <v>109</v>
      </c>
      <c r="B1090" s="36">
        <f t="shared" si="786"/>
        <v>52</v>
      </c>
      <c r="C1090" s="36">
        <f t="shared" si="786"/>
        <v>2</v>
      </c>
      <c r="D1090" s="9">
        <f t="shared" si="797"/>
        <v>8</v>
      </c>
      <c r="E1090" s="9" t="str">
        <f t="shared" si="797"/>
        <v>-</v>
      </c>
      <c r="F1090" s="9" t="str">
        <f t="shared" si="797"/>
        <v>-</v>
      </c>
      <c r="G1090" s="9" t="str">
        <f t="shared" si="797"/>
        <v>-</v>
      </c>
      <c r="H1090" s="9" t="str">
        <f t="shared" si="797"/>
        <v>-</v>
      </c>
      <c r="I1090" s="9" t="str">
        <f t="shared" si="797"/>
        <v>-</v>
      </c>
      <c r="J1090" s="9" t="str">
        <f t="shared" si="797"/>
        <v>-</v>
      </c>
      <c r="K1090" s="9" t="str">
        <f t="shared" si="797"/>
        <v>-</v>
      </c>
      <c r="L1090" s="9" t="str">
        <f t="shared" si="797"/>
        <v>-</v>
      </c>
      <c r="M1090" s="9" t="str">
        <f t="shared" si="797"/>
        <v>-</v>
      </c>
      <c r="N1090" s="9" t="str">
        <f t="shared" si="797"/>
        <v>-</v>
      </c>
      <c r="O1090" s="9" t="str">
        <f t="shared" si="797"/>
        <v>-</v>
      </c>
      <c r="P1090" s="9" t="str">
        <f t="shared" si="797"/>
        <v>-</v>
      </c>
      <c r="Q1090" s="9">
        <f t="shared" si="797"/>
        <v>9</v>
      </c>
      <c r="R1090" s="9" t="str">
        <f t="shared" si="797"/>
        <v>-</v>
      </c>
      <c r="S1090" s="9" t="str">
        <f t="shared" si="797"/>
        <v>-</v>
      </c>
      <c r="T1090" s="9">
        <f t="shared" si="797"/>
        <v>5</v>
      </c>
      <c r="U1090" s="9" t="str">
        <f t="shared" si="797"/>
        <v>-</v>
      </c>
      <c r="V1090" s="9" t="str">
        <f t="shared" si="797"/>
        <v>-</v>
      </c>
      <c r="W1090" s="9" t="str">
        <f t="shared" si="797"/>
        <v>-</v>
      </c>
      <c r="X1090" s="9" t="str">
        <f t="shared" si="797"/>
        <v>-</v>
      </c>
      <c r="Y1090" s="9" t="str">
        <f t="shared" si="797"/>
        <v>-</v>
      </c>
      <c r="Z1090" s="9">
        <f t="shared" si="797"/>
        <v>12</v>
      </c>
      <c r="AA1090" s="9" t="str">
        <f t="shared" si="797"/>
        <v>-</v>
      </c>
      <c r="AB1090" s="9" t="str">
        <f t="shared" si="797"/>
        <v>-</v>
      </c>
      <c r="AC1090" s="9" t="str">
        <f t="shared" si="797"/>
        <v>-</v>
      </c>
      <c r="AD1090" s="9" t="str">
        <f t="shared" si="797"/>
        <v>-</v>
      </c>
      <c r="AE1090" s="9" t="str">
        <f t="shared" si="797"/>
        <v>-</v>
      </c>
      <c r="AF1090" s="9" t="str">
        <f t="shared" si="797"/>
        <v>-</v>
      </c>
      <c r="AG1090" s="9">
        <f t="shared" si="797"/>
        <v>6</v>
      </c>
      <c r="AH1090" s="9" t="str">
        <f t="shared" si="797"/>
        <v>-</v>
      </c>
      <c r="AI1090" s="9" t="str">
        <f t="shared" ref="AI1090:BA1090" si="800">IF(AI$979="ДА",AI698,"-")</f>
        <v>-</v>
      </c>
      <c r="AJ1090" s="9">
        <f t="shared" si="800"/>
        <v>11</v>
      </c>
      <c r="AK1090" s="9" t="str">
        <f t="shared" si="800"/>
        <v>-</v>
      </c>
      <c r="AL1090" s="9">
        <f t="shared" si="800"/>
        <v>7</v>
      </c>
      <c r="AM1090" s="9">
        <f t="shared" si="800"/>
        <v>10</v>
      </c>
      <c r="AN1090" s="9">
        <f t="shared" si="800"/>
        <v>8</v>
      </c>
      <c r="AO1090" s="9" t="str">
        <f t="shared" si="800"/>
        <v>-</v>
      </c>
      <c r="AP1090" s="9">
        <f t="shared" si="800"/>
        <v>6</v>
      </c>
      <c r="AQ1090" s="9" t="str">
        <f t="shared" si="800"/>
        <v>-</v>
      </c>
      <c r="AR1090" s="9" t="str">
        <f t="shared" si="800"/>
        <v>-</v>
      </c>
      <c r="AS1090" s="9" t="str">
        <f t="shared" si="800"/>
        <v>-</v>
      </c>
      <c r="AT1090" s="9" t="str">
        <f t="shared" si="800"/>
        <v>-</v>
      </c>
      <c r="AU1090" s="9" t="str">
        <f t="shared" si="800"/>
        <v>-</v>
      </c>
      <c r="AV1090" s="9" t="str">
        <f t="shared" si="800"/>
        <v>-</v>
      </c>
      <c r="AW1090" s="9">
        <f t="shared" si="800"/>
        <v>8</v>
      </c>
      <c r="AX1090" s="9" t="str">
        <f t="shared" si="800"/>
        <v>-</v>
      </c>
      <c r="AY1090" s="9" t="str">
        <f t="shared" si="800"/>
        <v>-</v>
      </c>
      <c r="AZ1090" s="9" t="str">
        <f t="shared" si="800"/>
        <v>-</v>
      </c>
      <c r="BA1090" s="9" t="str">
        <f t="shared" si="800"/>
        <v>-</v>
      </c>
      <c r="BB1090" s="9" t="str">
        <f t="shared" si="797"/>
        <v>-</v>
      </c>
      <c r="BC1090" s="9">
        <f t="shared" si="797"/>
        <v>7</v>
      </c>
      <c r="BD1090" s="9" t="str">
        <f t="shared" si="797"/>
        <v>-</v>
      </c>
      <c r="BE1090" s="9">
        <f t="shared" si="797"/>
        <v>9</v>
      </c>
      <c r="BF1090" s="9" t="str">
        <f t="shared" si="797"/>
        <v>-</v>
      </c>
      <c r="BG1090" s="9" t="str">
        <f t="shared" si="797"/>
        <v>-</v>
      </c>
      <c r="BH1090" s="9" t="str">
        <f t="shared" si="797"/>
        <v>-</v>
      </c>
      <c r="BI1090" s="9" t="str">
        <f t="shared" si="797"/>
        <v>-</v>
      </c>
      <c r="BJ1090" s="37">
        <f t="shared" si="783"/>
        <v>13</v>
      </c>
      <c r="BK1090" s="34">
        <f t="shared" si="784"/>
        <v>8.1538474540875807</v>
      </c>
      <c r="BL1090" s="9">
        <f t="shared" si="737"/>
        <v>12</v>
      </c>
      <c r="BN1090" s="38">
        <f t="shared" si="747"/>
        <v>109</v>
      </c>
      <c r="BO1090" s="34">
        <f t="shared" si="732"/>
        <v>8.1538474540875807</v>
      </c>
      <c r="BP1090" s="37">
        <f t="shared" si="738"/>
        <v>23</v>
      </c>
      <c r="BQ1090" s="37">
        <f t="shared" si="733"/>
        <v>13</v>
      </c>
      <c r="BR1090" s="36">
        <f t="shared" si="739"/>
        <v>52</v>
      </c>
      <c r="BS1090" s="36">
        <f t="shared" si="739"/>
        <v>2</v>
      </c>
      <c r="BT1090" s="121">
        <f t="shared" si="785"/>
        <v>4.141025641025645</v>
      </c>
      <c r="BU1090">
        <f t="shared" si="740"/>
        <v>109</v>
      </c>
      <c r="BV1090" s="25" t="str">
        <f t="shared" si="741"/>
        <v>-</v>
      </c>
      <c r="BW1090" s="25">
        <f t="shared" si="742"/>
        <v>52</v>
      </c>
      <c r="BX1090" s="25" t="str">
        <f t="shared" si="743"/>
        <v>-</v>
      </c>
      <c r="BY1090" s="46">
        <f t="shared" si="744"/>
        <v>8.1538474540875807</v>
      </c>
    </row>
    <row r="1091" spans="1:77">
      <c r="A1091" s="38">
        <f t="shared" si="745"/>
        <v>110</v>
      </c>
      <c r="B1091" s="36">
        <f t="shared" si="786"/>
        <v>52</v>
      </c>
      <c r="C1091" s="36">
        <f t="shared" si="786"/>
        <v>3</v>
      </c>
      <c r="D1091" s="9">
        <f t="shared" si="797"/>
        <v>7</v>
      </c>
      <c r="E1091" s="9" t="str">
        <f t="shared" si="797"/>
        <v>-</v>
      </c>
      <c r="F1091" s="9" t="str">
        <f t="shared" si="797"/>
        <v>-</v>
      </c>
      <c r="G1091" s="9" t="str">
        <f t="shared" si="797"/>
        <v>-</v>
      </c>
      <c r="H1091" s="9" t="str">
        <f t="shared" si="797"/>
        <v>-</v>
      </c>
      <c r="I1091" s="9" t="str">
        <f t="shared" si="797"/>
        <v>-</v>
      </c>
      <c r="J1091" s="9" t="str">
        <f t="shared" si="797"/>
        <v>-</v>
      </c>
      <c r="K1091" s="9" t="str">
        <f t="shared" si="797"/>
        <v>-</v>
      </c>
      <c r="L1091" s="9" t="str">
        <f t="shared" si="797"/>
        <v>-</v>
      </c>
      <c r="M1091" s="9">
        <f t="shared" si="797"/>
        <v>8</v>
      </c>
      <c r="N1091" s="9" t="str">
        <f t="shared" si="797"/>
        <v>-</v>
      </c>
      <c r="O1091" s="9" t="str">
        <f t="shared" si="797"/>
        <v>-</v>
      </c>
      <c r="P1091" s="9" t="str">
        <f t="shared" si="797"/>
        <v>-</v>
      </c>
      <c r="Q1091" s="9">
        <f t="shared" si="797"/>
        <v>9</v>
      </c>
      <c r="R1091" s="9" t="str">
        <f t="shared" si="797"/>
        <v>-</v>
      </c>
      <c r="S1091" s="9" t="str">
        <f t="shared" si="797"/>
        <v>-</v>
      </c>
      <c r="T1091" s="9">
        <f t="shared" si="797"/>
        <v>9</v>
      </c>
      <c r="U1091" s="9" t="str">
        <f t="shared" si="797"/>
        <v>-</v>
      </c>
      <c r="V1091" s="9" t="str">
        <f t="shared" si="797"/>
        <v>-</v>
      </c>
      <c r="W1091" s="9" t="str">
        <f t="shared" si="797"/>
        <v>-</v>
      </c>
      <c r="X1091" s="9" t="str">
        <f t="shared" si="797"/>
        <v>-</v>
      </c>
      <c r="Y1091" s="9" t="str">
        <f t="shared" si="797"/>
        <v>-</v>
      </c>
      <c r="Z1091" s="9">
        <f t="shared" si="797"/>
        <v>11</v>
      </c>
      <c r="AA1091" s="9" t="str">
        <f t="shared" si="797"/>
        <v>-</v>
      </c>
      <c r="AB1091" s="9" t="str">
        <f t="shared" si="797"/>
        <v>-</v>
      </c>
      <c r="AC1091" s="9" t="str">
        <f t="shared" si="797"/>
        <v>-</v>
      </c>
      <c r="AD1091" s="9" t="str">
        <f t="shared" si="797"/>
        <v>-</v>
      </c>
      <c r="AE1091" s="9" t="str">
        <f t="shared" si="797"/>
        <v>-</v>
      </c>
      <c r="AF1091" s="9" t="str">
        <f t="shared" si="797"/>
        <v>-</v>
      </c>
      <c r="AG1091" s="9">
        <f t="shared" si="797"/>
        <v>8</v>
      </c>
      <c r="AH1091" s="9" t="str">
        <f t="shared" si="797"/>
        <v>-</v>
      </c>
      <c r="AI1091" s="9">
        <f t="shared" ref="AI1091:BA1091" si="801">IF(AI$979="ДА",AI699,"-")</f>
        <v>9</v>
      </c>
      <c r="AJ1091" s="9">
        <f t="shared" si="801"/>
        <v>5</v>
      </c>
      <c r="AK1091" s="9" t="str">
        <f t="shared" si="801"/>
        <v>-</v>
      </c>
      <c r="AL1091" s="9">
        <f t="shared" si="801"/>
        <v>7</v>
      </c>
      <c r="AM1091" s="9">
        <f t="shared" si="801"/>
        <v>7</v>
      </c>
      <c r="AN1091" s="9">
        <f t="shared" si="801"/>
        <v>7</v>
      </c>
      <c r="AO1091" s="9" t="str">
        <f t="shared" si="801"/>
        <v>-</v>
      </c>
      <c r="AP1091" s="9">
        <f t="shared" si="801"/>
        <v>9</v>
      </c>
      <c r="AQ1091" s="9" t="str">
        <f t="shared" si="801"/>
        <v>-</v>
      </c>
      <c r="AR1091" s="9" t="str">
        <f t="shared" si="801"/>
        <v>-</v>
      </c>
      <c r="AS1091" s="9" t="str">
        <f t="shared" si="801"/>
        <v>-</v>
      </c>
      <c r="AT1091" s="9" t="str">
        <f t="shared" si="801"/>
        <v>-</v>
      </c>
      <c r="AU1091" s="9" t="str">
        <f t="shared" si="801"/>
        <v>-</v>
      </c>
      <c r="AV1091" s="9" t="str">
        <f t="shared" si="801"/>
        <v>-</v>
      </c>
      <c r="AW1091" s="9">
        <f t="shared" si="801"/>
        <v>8</v>
      </c>
      <c r="AX1091" s="9" t="str">
        <f t="shared" si="801"/>
        <v>-</v>
      </c>
      <c r="AY1091" s="9" t="str">
        <f t="shared" si="801"/>
        <v>-</v>
      </c>
      <c r="AZ1091" s="9" t="str">
        <f t="shared" si="801"/>
        <v>-</v>
      </c>
      <c r="BA1091" s="9" t="str">
        <f t="shared" si="801"/>
        <v>-</v>
      </c>
      <c r="BB1091" s="9" t="str">
        <f t="shared" si="797"/>
        <v>-</v>
      </c>
      <c r="BC1091" s="9">
        <f t="shared" si="797"/>
        <v>7</v>
      </c>
      <c r="BD1091" s="9" t="str">
        <f t="shared" si="797"/>
        <v>-</v>
      </c>
      <c r="BE1091" s="9">
        <f t="shared" si="797"/>
        <v>9</v>
      </c>
      <c r="BF1091" s="9">
        <f t="shared" si="797"/>
        <v>8</v>
      </c>
      <c r="BG1091" s="9" t="str">
        <f t="shared" si="797"/>
        <v>-</v>
      </c>
      <c r="BH1091" s="9">
        <f t="shared" si="797"/>
        <v>8</v>
      </c>
      <c r="BI1091" s="9" t="str">
        <f t="shared" si="797"/>
        <v>-</v>
      </c>
      <c r="BJ1091" s="37">
        <f t="shared" si="783"/>
        <v>17</v>
      </c>
      <c r="BK1091" s="34">
        <f t="shared" si="784"/>
        <v>8.0000017005711026</v>
      </c>
      <c r="BL1091" s="9">
        <f t="shared" si="737"/>
        <v>16</v>
      </c>
      <c r="BN1091" s="38">
        <f t="shared" si="747"/>
        <v>110</v>
      </c>
      <c r="BO1091" s="34">
        <f t="shared" si="732"/>
        <v>8.0000017005711026</v>
      </c>
      <c r="BP1091" s="37">
        <f t="shared" si="738"/>
        <v>23</v>
      </c>
      <c r="BQ1091" s="37">
        <f t="shared" si="733"/>
        <v>17</v>
      </c>
      <c r="BR1091" s="36">
        <f t="shared" si="739"/>
        <v>52</v>
      </c>
      <c r="BS1091" s="36">
        <f t="shared" si="739"/>
        <v>3</v>
      </c>
      <c r="BT1091" s="121">
        <f t="shared" si="785"/>
        <v>1.75</v>
      </c>
      <c r="BU1091">
        <f t="shared" si="740"/>
        <v>110</v>
      </c>
      <c r="BV1091" s="25" t="str">
        <f t="shared" si="741"/>
        <v>-</v>
      </c>
      <c r="BW1091" s="25" t="str">
        <f t="shared" si="742"/>
        <v>-</v>
      </c>
      <c r="BX1091" s="25">
        <f t="shared" si="743"/>
        <v>52</v>
      </c>
      <c r="BY1091" s="46">
        <f t="shared" si="744"/>
        <v>8.0000017005711026</v>
      </c>
    </row>
    <row r="1092" spans="1:77">
      <c r="A1092" s="38">
        <f t="shared" si="745"/>
        <v>111</v>
      </c>
      <c r="B1092" s="36">
        <f t="shared" si="786"/>
        <v>53</v>
      </c>
      <c r="C1092" s="36">
        <f t="shared" si="786"/>
        <v>1</v>
      </c>
      <c r="D1092" s="9">
        <f t="shared" si="797"/>
        <v>6</v>
      </c>
      <c r="E1092" s="9" t="str">
        <f t="shared" si="797"/>
        <v>-</v>
      </c>
      <c r="F1092" s="9" t="str">
        <f t="shared" si="797"/>
        <v>-</v>
      </c>
      <c r="G1092" s="9" t="str">
        <f t="shared" si="797"/>
        <v>-</v>
      </c>
      <c r="H1092" s="9" t="str">
        <f t="shared" si="797"/>
        <v>-</v>
      </c>
      <c r="I1092" s="9" t="str">
        <f t="shared" si="797"/>
        <v>-</v>
      </c>
      <c r="J1092" s="9" t="str">
        <f t="shared" si="797"/>
        <v>-</v>
      </c>
      <c r="K1092" s="9" t="str">
        <f t="shared" si="797"/>
        <v>-</v>
      </c>
      <c r="L1092" s="9" t="str">
        <f t="shared" si="797"/>
        <v>-</v>
      </c>
      <c r="M1092" s="9" t="str">
        <f t="shared" si="797"/>
        <v>-</v>
      </c>
      <c r="N1092" s="9" t="str">
        <f t="shared" si="797"/>
        <v>-</v>
      </c>
      <c r="O1092" s="9" t="str">
        <f t="shared" si="797"/>
        <v>-</v>
      </c>
      <c r="P1092" s="9" t="str">
        <f t="shared" si="797"/>
        <v>-</v>
      </c>
      <c r="Q1092" s="9">
        <f t="shared" si="797"/>
        <v>6</v>
      </c>
      <c r="R1092" s="9" t="str">
        <f t="shared" si="797"/>
        <v>-</v>
      </c>
      <c r="S1092" s="9" t="str">
        <f t="shared" si="797"/>
        <v>-</v>
      </c>
      <c r="T1092" s="9">
        <f t="shared" si="797"/>
        <v>5</v>
      </c>
      <c r="U1092" s="9" t="str">
        <f t="shared" si="797"/>
        <v>-</v>
      </c>
      <c r="V1092" s="9" t="str">
        <f t="shared" si="797"/>
        <v>-</v>
      </c>
      <c r="W1092" s="9" t="str">
        <f t="shared" si="797"/>
        <v>-</v>
      </c>
      <c r="X1092" s="9" t="str">
        <f t="shared" si="797"/>
        <v>-</v>
      </c>
      <c r="Y1092" s="9" t="str">
        <f t="shared" si="797"/>
        <v>-</v>
      </c>
      <c r="Z1092" s="9">
        <f t="shared" si="797"/>
        <v>8</v>
      </c>
      <c r="AA1092" s="9" t="str">
        <f t="shared" si="797"/>
        <v>-</v>
      </c>
      <c r="AB1092" s="9" t="str">
        <f t="shared" si="797"/>
        <v>-</v>
      </c>
      <c r="AC1092" s="9" t="str">
        <f t="shared" si="797"/>
        <v>-</v>
      </c>
      <c r="AD1092" s="9" t="str">
        <f t="shared" si="797"/>
        <v>-</v>
      </c>
      <c r="AE1092" s="9" t="str">
        <f t="shared" si="797"/>
        <v>-</v>
      </c>
      <c r="AF1092" s="9" t="str">
        <f t="shared" si="797"/>
        <v>-</v>
      </c>
      <c r="AG1092" s="9">
        <f t="shared" si="797"/>
        <v>5</v>
      </c>
      <c r="AH1092" s="9" t="str">
        <f t="shared" si="797"/>
        <v>-</v>
      </c>
      <c r="AI1092" s="9">
        <f t="shared" ref="AI1092:BA1092" si="802">IF(AI$979="ДА",AI700,"-")</f>
        <v>9</v>
      </c>
      <c r="AJ1092" s="9">
        <f t="shared" si="802"/>
        <v>5</v>
      </c>
      <c r="AK1092" s="9" t="str">
        <f t="shared" si="802"/>
        <v>-</v>
      </c>
      <c r="AL1092" s="9">
        <f t="shared" si="802"/>
        <v>4</v>
      </c>
      <c r="AM1092" s="9">
        <f t="shared" si="802"/>
        <v>7</v>
      </c>
      <c r="AN1092" s="9">
        <f t="shared" si="802"/>
        <v>5</v>
      </c>
      <c r="AO1092" s="9" t="str">
        <f t="shared" si="802"/>
        <v>-</v>
      </c>
      <c r="AP1092" s="9">
        <f t="shared" si="802"/>
        <v>5</v>
      </c>
      <c r="AQ1092" s="9" t="str">
        <f t="shared" si="802"/>
        <v>-</v>
      </c>
      <c r="AR1092" s="9" t="str">
        <f t="shared" si="802"/>
        <v>-</v>
      </c>
      <c r="AS1092" s="9" t="str">
        <f t="shared" si="802"/>
        <v>-</v>
      </c>
      <c r="AT1092" s="9" t="str">
        <f t="shared" si="802"/>
        <v>-</v>
      </c>
      <c r="AU1092" s="9" t="str">
        <f t="shared" si="802"/>
        <v>-</v>
      </c>
      <c r="AV1092" s="9" t="str">
        <f t="shared" si="802"/>
        <v>-</v>
      </c>
      <c r="AW1092" s="9" t="str">
        <f t="shared" si="802"/>
        <v>-</v>
      </c>
      <c r="AX1092" s="9" t="str">
        <f t="shared" si="802"/>
        <v>-</v>
      </c>
      <c r="AY1092" s="9" t="str">
        <f t="shared" si="802"/>
        <v>-</v>
      </c>
      <c r="AZ1092" s="9" t="str">
        <f t="shared" si="802"/>
        <v>-</v>
      </c>
      <c r="BA1092" s="9" t="str">
        <f t="shared" si="802"/>
        <v>-</v>
      </c>
      <c r="BB1092" s="9" t="str">
        <f t="shared" si="797"/>
        <v>-</v>
      </c>
      <c r="BC1092" s="9">
        <f t="shared" si="797"/>
        <v>6</v>
      </c>
      <c r="BD1092" s="9" t="str">
        <f t="shared" si="797"/>
        <v>-</v>
      </c>
      <c r="BE1092" s="9">
        <f t="shared" si="797"/>
        <v>8</v>
      </c>
      <c r="BF1092" s="9" t="str">
        <f t="shared" si="797"/>
        <v>-</v>
      </c>
      <c r="BG1092" s="9" t="str">
        <f t="shared" si="797"/>
        <v>-</v>
      </c>
      <c r="BH1092" s="9" t="str">
        <f t="shared" si="797"/>
        <v>-</v>
      </c>
      <c r="BI1092" s="9" t="str">
        <f t="shared" si="797"/>
        <v>-</v>
      </c>
      <c r="BJ1092" s="37">
        <f t="shared" si="783"/>
        <v>13</v>
      </c>
      <c r="BK1092" s="34">
        <f t="shared" si="784"/>
        <v>6.0769243773685924</v>
      </c>
      <c r="BL1092" s="9">
        <f t="shared" si="737"/>
        <v>83</v>
      </c>
      <c r="BN1092" s="38">
        <f t="shared" si="747"/>
        <v>111</v>
      </c>
      <c r="BO1092" s="34">
        <f t="shared" si="732"/>
        <v>6.0769243773685924</v>
      </c>
      <c r="BP1092" s="37">
        <f t="shared" si="738"/>
        <v>16</v>
      </c>
      <c r="BQ1092" s="37">
        <f t="shared" si="733"/>
        <v>13</v>
      </c>
      <c r="BR1092" s="36">
        <f t="shared" si="739"/>
        <v>53</v>
      </c>
      <c r="BS1092" s="36">
        <f t="shared" si="739"/>
        <v>1</v>
      </c>
      <c r="BT1092" s="121">
        <f t="shared" si="785"/>
        <v>2.2435897435897423</v>
      </c>
      <c r="BU1092">
        <f t="shared" si="740"/>
        <v>111</v>
      </c>
      <c r="BV1092" s="25">
        <f t="shared" si="741"/>
        <v>53</v>
      </c>
      <c r="BW1092" s="25" t="str">
        <f t="shared" si="742"/>
        <v>-</v>
      </c>
      <c r="BX1092" s="25" t="str">
        <f t="shared" si="743"/>
        <v>-</v>
      </c>
      <c r="BY1092" s="46">
        <f t="shared" si="744"/>
        <v>6.0769243773685924</v>
      </c>
    </row>
    <row r="1093" spans="1:77">
      <c r="A1093" s="38">
        <f t="shared" si="745"/>
        <v>112</v>
      </c>
      <c r="B1093" s="36">
        <f t="shared" si="786"/>
        <v>53</v>
      </c>
      <c r="C1093" s="36">
        <f t="shared" si="786"/>
        <v>2</v>
      </c>
      <c r="D1093" s="9">
        <f t="shared" si="797"/>
        <v>8</v>
      </c>
      <c r="E1093" s="9" t="str">
        <f t="shared" si="797"/>
        <v>-</v>
      </c>
      <c r="F1093" s="9" t="str">
        <f t="shared" si="797"/>
        <v>-</v>
      </c>
      <c r="G1093" s="9" t="str">
        <f t="shared" si="797"/>
        <v>-</v>
      </c>
      <c r="H1093" s="9" t="str">
        <f t="shared" si="797"/>
        <v>-</v>
      </c>
      <c r="I1093" s="9" t="str">
        <f t="shared" si="797"/>
        <v>-</v>
      </c>
      <c r="J1093" s="9">
        <f t="shared" si="797"/>
        <v>8</v>
      </c>
      <c r="K1093" s="9" t="str">
        <f t="shared" si="797"/>
        <v>-</v>
      </c>
      <c r="L1093" s="9" t="str">
        <f t="shared" si="797"/>
        <v>-</v>
      </c>
      <c r="M1093" s="9" t="str">
        <f t="shared" si="797"/>
        <v>-</v>
      </c>
      <c r="N1093" s="9" t="str">
        <f t="shared" si="797"/>
        <v>-</v>
      </c>
      <c r="O1093" s="9" t="str">
        <f t="shared" si="797"/>
        <v>-</v>
      </c>
      <c r="P1093" s="9" t="str">
        <f t="shared" si="797"/>
        <v>-</v>
      </c>
      <c r="Q1093" s="9">
        <f t="shared" si="797"/>
        <v>8</v>
      </c>
      <c r="R1093" s="9" t="str">
        <f t="shared" si="797"/>
        <v>-</v>
      </c>
      <c r="S1093" s="9" t="str">
        <f t="shared" si="797"/>
        <v>-</v>
      </c>
      <c r="T1093" s="9">
        <f t="shared" si="797"/>
        <v>4</v>
      </c>
      <c r="U1093" s="9" t="str">
        <f t="shared" si="797"/>
        <v>-</v>
      </c>
      <c r="V1093" s="9" t="str">
        <f t="shared" si="797"/>
        <v>-</v>
      </c>
      <c r="W1093" s="9" t="str">
        <f t="shared" si="797"/>
        <v>-</v>
      </c>
      <c r="X1093" s="9" t="str">
        <f t="shared" si="797"/>
        <v>-</v>
      </c>
      <c r="Y1093" s="9" t="str">
        <f t="shared" si="797"/>
        <v>-</v>
      </c>
      <c r="Z1093" s="9">
        <f t="shared" si="797"/>
        <v>9</v>
      </c>
      <c r="AA1093" s="9" t="str">
        <f t="shared" si="797"/>
        <v>-</v>
      </c>
      <c r="AB1093" s="9" t="str">
        <f t="shared" si="797"/>
        <v>-</v>
      </c>
      <c r="AC1093" s="9" t="str">
        <f t="shared" si="797"/>
        <v>-</v>
      </c>
      <c r="AD1093" s="9" t="str">
        <f t="shared" si="797"/>
        <v>-</v>
      </c>
      <c r="AE1093" s="9" t="str">
        <f t="shared" si="797"/>
        <v>-</v>
      </c>
      <c r="AF1093" s="9" t="str">
        <f t="shared" si="797"/>
        <v>-</v>
      </c>
      <c r="AG1093" s="9">
        <f t="shared" si="797"/>
        <v>6</v>
      </c>
      <c r="AH1093" s="9" t="str">
        <f t="shared" si="797"/>
        <v>-</v>
      </c>
      <c r="AI1093" s="9">
        <f t="shared" ref="AI1093:BA1093" si="803">IF(AI$979="ДА",AI701,"-")</f>
        <v>9</v>
      </c>
      <c r="AJ1093" s="9">
        <f t="shared" si="803"/>
        <v>5</v>
      </c>
      <c r="AK1093" s="9" t="str">
        <f t="shared" si="803"/>
        <v>-</v>
      </c>
      <c r="AL1093" s="9">
        <f t="shared" si="803"/>
        <v>5</v>
      </c>
      <c r="AM1093" s="9">
        <f t="shared" si="803"/>
        <v>9</v>
      </c>
      <c r="AN1093" s="9">
        <f t="shared" si="803"/>
        <v>6</v>
      </c>
      <c r="AO1093" s="9" t="str">
        <f t="shared" si="803"/>
        <v>-</v>
      </c>
      <c r="AP1093" s="9">
        <f t="shared" si="803"/>
        <v>7</v>
      </c>
      <c r="AQ1093" s="9" t="str">
        <f t="shared" si="803"/>
        <v>-</v>
      </c>
      <c r="AR1093" s="9" t="str">
        <f t="shared" si="803"/>
        <v>-</v>
      </c>
      <c r="AS1093" s="9" t="str">
        <f t="shared" si="803"/>
        <v>-</v>
      </c>
      <c r="AT1093" s="9" t="str">
        <f t="shared" si="803"/>
        <v>-</v>
      </c>
      <c r="AU1093" s="9" t="str">
        <f t="shared" si="803"/>
        <v>-</v>
      </c>
      <c r="AV1093" s="9" t="str">
        <f t="shared" si="803"/>
        <v>-</v>
      </c>
      <c r="AW1093" s="9" t="str">
        <f t="shared" si="803"/>
        <v>-</v>
      </c>
      <c r="AX1093" s="9" t="str">
        <f t="shared" si="803"/>
        <v>-</v>
      </c>
      <c r="AY1093" s="9" t="str">
        <f t="shared" si="803"/>
        <v>-</v>
      </c>
      <c r="AZ1093" s="9" t="str">
        <f t="shared" si="803"/>
        <v>-</v>
      </c>
      <c r="BA1093" s="9" t="str">
        <f t="shared" si="803"/>
        <v>-</v>
      </c>
      <c r="BB1093" s="9" t="str">
        <f t="shared" si="797"/>
        <v>-</v>
      </c>
      <c r="BC1093" s="9">
        <f t="shared" si="797"/>
        <v>5</v>
      </c>
      <c r="BD1093" s="9" t="str">
        <f t="shared" si="797"/>
        <v>-</v>
      </c>
      <c r="BE1093" s="9">
        <f t="shared" si="797"/>
        <v>7</v>
      </c>
      <c r="BF1093" s="9">
        <f t="shared" si="797"/>
        <v>6</v>
      </c>
      <c r="BG1093" s="9" t="str">
        <f t="shared" si="797"/>
        <v>-</v>
      </c>
      <c r="BH1093" s="9" t="str">
        <f t="shared" si="797"/>
        <v>-</v>
      </c>
      <c r="BI1093" s="9">
        <f t="shared" si="797"/>
        <v>4</v>
      </c>
      <c r="BJ1093" s="37">
        <f t="shared" si="783"/>
        <v>16</v>
      </c>
      <c r="BK1093" s="34">
        <f t="shared" si="784"/>
        <v>6.6250016003277619</v>
      </c>
      <c r="BL1093" s="9">
        <f t="shared" si="737"/>
        <v>61</v>
      </c>
      <c r="BN1093" s="38">
        <f t="shared" si="747"/>
        <v>112</v>
      </c>
      <c r="BO1093" s="34">
        <f t="shared" si="732"/>
        <v>6.6250016003277619</v>
      </c>
      <c r="BP1093" s="37">
        <f t="shared" si="738"/>
        <v>23</v>
      </c>
      <c r="BQ1093" s="37">
        <f t="shared" si="733"/>
        <v>16</v>
      </c>
      <c r="BR1093" s="36">
        <f t="shared" si="739"/>
        <v>53</v>
      </c>
      <c r="BS1093" s="36">
        <f t="shared" si="739"/>
        <v>2</v>
      </c>
      <c r="BT1093" s="121">
        <f t="shared" si="785"/>
        <v>3.05</v>
      </c>
      <c r="BU1093">
        <f t="shared" si="740"/>
        <v>112</v>
      </c>
      <c r="BV1093" s="25" t="str">
        <f t="shared" si="741"/>
        <v>-</v>
      </c>
      <c r="BW1093" s="25">
        <f t="shared" si="742"/>
        <v>53</v>
      </c>
      <c r="BX1093" s="25" t="str">
        <f t="shared" si="743"/>
        <v>-</v>
      </c>
      <c r="BY1093" s="46">
        <f t="shared" si="744"/>
        <v>6.6250016003277619</v>
      </c>
    </row>
    <row r="1094" spans="1:77">
      <c r="A1094" s="38">
        <f t="shared" si="745"/>
        <v>113</v>
      </c>
      <c r="B1094" s="36">
        <f t="shared" si="786"/>
        <v>53</v>
      </c>
      <c r="C1094" s="36">
        <f t="shared" si="786"/>
        <v>3</v>
      </c>
      <c r="D1094" s="9">
        <f t="shared" si="797"/>
        <v>5</v>
      </c>
      <c r="E1094" s="9" t="str">
        <f t="shared" si="797"/>
        <v>-</v>
      </c>
      <c r="F1094" s="9" t="str">
        <f t="shared" si="797"/>
        <v>-</v>
      </c>
      <c r="G1094" s="9" t="str">
        <f t="shared" si="797"/>
        <v>-</v>
      </c>
      <c r="H1094" s="9" t="str">
        <f t="shared" si="797"/>
        <v>-</v>
      </c>
      <c r="I1094" s="9" t="str">
        <f t="shared" si="797"/>
        <v>-</v>
      </c>
      <c r="J1094" s="9">
        <f t="shared" si="797"/>
        <v>5</v>
      </c>
      <c r="K1094" s="9" t="str">
        <f t="shared" si="797"/>
        <v>-</v>
      </c>
      <c r="L1094" s="9" t="str">
        <f t="shared" si="797"/>
        <v>-</v>
      </c>
      <c r="M1094" s="9">
        <f t="shared" si="797"/>
        <v>8</v>
      </c>
      <c r="N1094" s="9" t="str">
        <f t="shared" si="797"/>
        <v>-</v>
      </c>
      <c r="O1094" s="9" t="str">
        <f t="shared" si="797"/>
        <v>-</v>
      </c>
      <c r="P1094" s="9" t="str">
        <f t="shared" si="797"/>
        <v>-</v>
      </c>
      <c r="Q1094" s="9">
        <f t="shared" si="797"/>
        <v>9</v>
      </c>
      <c r="R1094" s="9" t="str">
        <f t="shared" si="797"/>
        <v>-</v>
      </c>
      <c r="S1094" s="9" t="str">
        <f t="shared" ref="S1094:BI1094" si="804">IF(S$979="ДА",S702,"-")</f>
        <v>-</v>
      </c>
      <c r="T1094" s="9">
        <f t="shared" si="804"/>
        <v>4</v>
      </c>
      <c r="U1094" s="9" t="str">
        <f t="shared" si="804"/>
        <v>-</v>
      </c>
      <c r="V1094" s="9" t="str">
        <f t="shared" si="804"/>
        <v>-</v>
      </c>
      <c r="W1094" s="9" t="str">
        <f t="shared" si="804"/>
        <v>-</v>
      </c>
      <c r="X1094" s="9" t="str">
        <f t="shared" si="804"/>
        <v>-</v>
      </c>
      <c r="Y1094" s="9" t="str">
        <f t="shared" si="804"/>
        <v>-</v>
      </c>
      <c r="Z1094" s="9">
        <f t="shared" si="804"/>
        <v>9</v>
      </c>
      <c r="AA1094" s="9" t="str">
        <f t="shared" si="804"/>
        <v>-</v>
      </c>
      <c r="AB1094" s="9" t="str">
        <f t="shared" si="804"/>
        <v>-</v>
      </c>
      <c r="AC1094" s="9" t="str">
        <f t="shared" si="804"/>
        <v>-</v>
      </c>
      <c r="AD1094" s="9" t="str">
        <f t="shared" si="804"/>
        <v>-</v>
      </c>
      <c r="AE1094" s="9" t="str">
        <f t="shared" si="804"/>
        <v>-</v>
      </c>
      <c r="AF1094" s="9" t="str">
        <f t="shared" si="804"/>
        <v>-</v>
      </c>
      <c r="AG1094" s="9">
        <f t="shared" si="804"/>
        <v>5</v>
      </c>
      <c r="AH1094" s="9" t="str">
        <f t="shared" si="804"/>
        <v>-</v>
      </c>
      <c r="AI1094" s="9">
        <f t="shared" si="804"/>
        <v>7</v>
      </c>
      <c r="AJ1094" s="9">
        <f t="shared" si="804"/>
        <v>5</v>
      </c>
      <c r="AK1094" s="9" t="str">
        <f t="shared" si="804"/>
        <v>-</v>
      </c>
      <c r="AL1094" s="9">
        <f t="shared" si="804"/>
        <v>5</v>
      </c>
      <c r="AM1094" s="9">
        <f t="shared" si="804"/>
        <v>7</v>
      </c>
      <c r="AN1094" s="9">
        <f t="shared" si="804"/>
        <v>5</v>
      </c>
      <c r="AO1094" s="9" t="str">
        <f t="shared" si="804"/>
        <v>-</v>
      </c>
      <c r="AP1094" s="9">
        <f t="shared" si="804"/>
        <v>7</v>
      </c>
      <c r="AQ1094" s="9" t="str">
        <f t="shared" si="804"/>
        <v>-</v>
      </c>
      <c r="AR1094" s="9" t="str">
        <f t="shared" si="804"/>
        <v>-</v>
      </c>
      <c r="AS1094" s="9" t="str">
        <f t="shared" si="804"/>
        <v>-</v>
      </c>
      <c r="AT1094" s="9" t="str">
        <f t="shared" si="804"/>
        <v>-</v>
      </c>
      <c r="AU1094" s="9" t="str">
        <f t="shared" si="804"/>
        <v>-</v>
      </c>
      <c r="AV1094" s="9" t="str">
        <f t="shared" si="804"/>
        <v>-</v>
      </c>
      <c r="AW1094" s="9">
        <f t="shared" si="804"/>
        <v>7</v>
      </c>
      <c r="AX1094" s="9" t="str">
        <f t="shared" si="804"/>
        <v>-</v>
      </c>
      <c r="AY1094" s="9" t="str">
        <f t="shared" si="804"/>
        <v>-</v>
      </c>
      <c r="AZ1094" s="9" t="str">
        <f t="shared" si="804"/>
        <v>-</v>
      </c>
      <c r="BA1094" s="9" t="str">
        <f t="shared" si="804"/>
        <v>-</v>
      </c>
      <c r="BB1094" s="9" t="str">
        <f t="shared" si="804"/>
        <v>-</v>
      </c>
      <c r="BC1094" s="9">
        <f t="shared" si="804"/>
        <v>6</v>
      </c>
      <c r="BD1094" s="9" t="str">
        <f t="shared" si="804"/>
        <v>-</v>
      </c>
      <c r="BE1094" s="9">
        <f t="shared" si="804"/>
        <v>9</v>
      </c>
      <c r="BF1094" s="9">
        <f t="shared" si="804"/>
        <v>6</v>
      </c>
      <c r="BG1094" s="9" t="str">
        <f t="shared" si="804"/>
        <v>-</v>
      </c>
      <c r="BH1094" s="9" t="str">
        <f t="shared" si="804"/>
        <v>-</v>
      </c>
      <c r="BI1094" s="9" t="str">
        <f t="shared" si="804"/>
        <v>-</v>
      </c>
      <c r="BJ1094" s="37">
        <f t="shared" si="783"/>
        <v>17</v>
      </c>
      <c r="BK1094" s="34">
        <f t="shared" si="784"/>
        <v>6.4117664062620978</v>
      </c>
      <c r="BL1094" s="9">
        <f t="shared" si="737"/>
        <v>63</v>
      </c>
      <c r="BN1094" s="38">
        <f t="shared" si="747"/>
        <v>113</v>
      </c>
      <c r="BO1094" s="34">
        <f t="shared" si="732"/>
        <v>6.4117664062620978</v>
      </c>
      <c r="BP1094" s="37">
        <f t="shared" si="738"/>
        <v>22</v>
      </c>
      <c r="BQ1094" s="37">
        <f t="shared" si="733"/>
        <v>17</v>
      </c>
      <c r="BR1094" s="36">
        <f t="shared" si="739"/>
        <v>53</v>
      </c>
      <c r="BS1094" s="36">
        <f t="shared" si="739"/>
        <v>3</v>
      </c>
      <c r="BT1094" s="121">
        <f t="shared" si="785"/>
        <v>2.632352941176471</v>
      </c>
      <c r="BU1094">
        <f t="shared" si="740"/>
        <v>113</v>
      </c>
      <c r="BV1094" s="25" t="str">
        <f t="shared" si="741"/>
        <v>-</v>
      </c>
      <c r="BW1094" s="25" t="str">
        <f t="shared" si="742"/>
        <v>-</v>
      </c>
      <c r="BX1094" s="25">
        <f t="shared" si="743"/>
        <v>53</v>
      </c>
      <c r="BY1094" s="46">
        <f t="shared" si="744"/>
        <v>6.4117664062620978</v>
      </c>
    </row>
    <row r="1095" spans="1:77">
      <c r="A1095" s="38">
        <f t="shared" si="745"/>
        <v>114</v>
      </c>
      <c r="B1095" s="36">
        <f t="shared" ref="B1095:C1110" si="805">B116</f>
        <v>55</v>
      </c>
      <c r="C1095" s="36">
        <f t="shared" si="805"/>
        <v>1</v>
      </c>
      <c r="D1095" s="9">
        <f t="shared" ref="D1095:BI1101" si="806">IF(D$979="ДА",D703,"-")</f>
        <v>12</v>
      </c>
      <c r="E1095" s="9" t="str">
        <f t="shared" si="806"/>
        <v>-</v>
      </c>
      <c r="F1095" s="9" t="str">
        <f t="shared" si="806"/>
        <v>-</v>
      </c>
      <c r="G1095" s="9" t="str">
        <f t="shared" si="806"/>
        <v>-</v>
      </c>
      <c r="H1095" s="9" t="str">
        <f t="shared" si="806"/>
        <v>-</v>
      </c>
      <c r="I1095" s="9" t="str">
        <f t="shared" si="806"/>
        <v>-</v>
      </c>
      <c r="J1095" s="9" t="str">
        <f t="shared" si="806"/>
        <v>-</v>
      </c>
      <c r="K1095" s="9" t="str">
        <f t="shared" si="806"/>
        <v>-</v>
      </c>
      <c r="L1095" s="9" t="str">
        <f t="shared" si="806"/>
        <v>-</v>
      </c>
      <c r="M1095" s="9">
        <f t="shared" si="806"/>
        <v>6</v>
      </c>
      <c r="N1095" s="9" t="str">
        <f t="shared" si="806"/>
        <v>-</v>
      </c>
      <c r="O1095" s="9" t="str">
        <f t="shared" si="806"/>
        <v>-</v>
      </c>
      <c r="P1095" s="9" t="str">
        <f t="shared" si="806"/>
        <v>-</v>
      </c>
      <c r="Q1095" s="9">
        <f t="shared" si="806"/>
        <v>9</v>
      </c>
      <c r="R1095" s="9" t="str">
        <f t="shared" si="806"/>
        <v>-</v>
      </c>
      <c r="S1095" s="9" t="str">
        <f t="shared" si="806"/>
        <v>-</v>
      </c>
      <c r="T1095" s="9">
        <f t="shared" si="806"/>
        <v>4</v>
      </c>
      <c r="U1095" s="9" t="str">
        <f t="shared" si="806"/>
        <v>-</v>
      </c>
      <c r="V1095" s="9" t="str">
        <f t="shared" si="806"/>
        <v>-</v>
      </c>
      <c r="W1095" s="9" t="str">
        <f t="shared" si="806"/>
        <v>-</v>
      </c>
      <c r="X1095" s="9" t="str">
        <f t="shared" si="806"/>
        <v>-</v>
      </c>
      <c r="Y1095" s="9" t="str">
        <f t="shared" si="806"/>
        <v>-</v>
      </c>
      <c r="Z1095" s="9">
        <f t="shared" si="806"/>
        <v>8</v>
      </c>
      <c r="AA1095" s="9" t="str">
        <f t="shared" si="806"/>
        <v>-</v>
      </c>
      <c r="AB1095" s="9">
        <f t="shared" si="806"/>
        <v>9</v>
      </c>
      <c r="AC1095" s="9" t="str">
        <f t="shared" si="806"/>
        <v>-</v>
      </c>
      <c r="AD1095" s="9" t="str">
        <f t="shared" si="806"/>
        <v>-</v>
      </c>
      <c r="AE1095" s="9" t="str">
        <f t="shared" si="806"/>
        <v>-</v>
      </c>
      <c r="AF1095" s="9" t="str">
        <f t="shared" si="806"/>
        <v>-</v>
      </c>
      <c r="AG1095" s="9">
        <f t="shared" si="806"/>
        <v>7</v>
      </c>
      <c r="AH1095" s="9" t="str">
        <f t="shared" si="806"/>
        <v>-</v>
      </c>
      <c r="AI1095" s="9" t="str">
        <f t="shared" ref="AI1095:BA1095" si="807">IF(AI$979="ДА",AI703,"-")</f>
        <v>-</v>
      </c>
      <c r="AJ1095" s="9">
        <f t="shared" si="807"/>
        <v>6</v>
      </c>
      <c r="AK1095" s="9" t="str">
        <f t="shared" si="807"/>
        <v>-</v>
      </c>
      <c r="AL1095" s="9" t="str">
        <f t="shared" si="807"/>
        <v>-</v>
      </c>
      <c r="AM1095" s="9">
        <f t="shared" si="807"/>
        <v>5</v>
      </c>
      <c r="AN1095" s="9">
        <f t="shared" si="807"/>
        <v>5</v>
      </c>
      <c r="AO1095" s="9" t="str">
        <f t="shared" si="807"/>
        <v>-</v>
      </c>
      <c r="AP1095" s="9" t="str">
        <f t="shared" si="807"/>
        <v>-</v>
      </c>
      <c r="AQ1095" s="9" t="str">
        <f t="shared" si="807"/>
        <v>-</v>
      </c>
      <c r="AR1095" s="9" t="str">
        <f t="shared" si="807"/>
        <v>-</v>
      </c>
      <c r="AS1095" s="9" t="str">
        <f t="shared" si="807"/>
        <v>-</v>
      </c>
      <c r="AT1095" s="9" t="str">
        <f t="shared" si="807"/>
        <v>-</v>
      </c>
      <c r="AU1095" s="9" t="str">
        <f t="shared" si="807"/>
        <v>-</v>
      </c>
      <c r="AV1095" s="9" t="str">
        <f t="shared" si="807"/>
        <v>-</v>
      </c>
      <c r="AW1095" s="9" t="str">
        <f t="shared" si="807"/>
        <v>-</v>
      </c>
      <c r="AX1095" s="9" t="str">
        <f t="shared" si="807"/>
        <v>-</v>
      </c>
      <c r="AY1095" s="9" t="str">
        <f t="shared" si="807"/>
        <v>-</v>
      </c>
      <c r="AZ1095" s="9" t="str">
        <f t="shared" si="807"/>
        <v>-</v>
      </c>
      <c r="BA1095" s="9" t="str">
        <f t="shared" si="807"/>
        <v>-</v>
      </c>
      <c r="BB1095" s="9" t="str">
        <f t="shared" si="806"/>
        <v>-</v>
      </c>
      <c r="BC1095" s="9">
        <f t="shared" si="806"/>
        <v>5</v>
      </c>
      <c r="BD1095" s="9" t="str">
        <f t="shared" si="806"/>
        <v>-</v>
      </c>
      <c r="BE1095" s="9">
        <f t="shared" si="806"/>
        <v>8</v>
      </c>
      <c r="BF1095" s="9">
        <f t="shared" si="806"/>
        <v>5</v>
      </c>
      <c r="BG1095" s="9" t="str">
        <f t="shared" si="806"/>
        <v>-</v>
      </c>
      <c r="BH1095" s="9" t="str">
        <f t="shared" si="806"/>
        <v>-</v>
      </c>
      <c r="BI1095" s="9" t="str">
        <f t="shared" si="806"/>
        <v>-</v>
      </c>
      <c r="BJ1095" s="37">
        <f t="shared" si="783"/>
        <v>13</v>
      </c>
      <c r="BK1095" s="34">
        <f t="shared" si="784"/>
        <v>6.8461551463483215</v>
      </c>
      <c r="BL1095" s="9">
        <f t="shared" si="737"/>
        <v>52</v>
      </c>
      <c r="BN1095" s="38">
        <f t="shared" si="747"/>
        <v>114</v>
      </c>
      <c r="BO1095" s="34">
        <f t="shared" si="732"/>
        <v>6.8461551463483215</v>
      </c>
      <c r="BP1095" s="37">
        <f t="shared" si="738"/>
        <v>18</v>
      </c>
      <c r="BQ1095" s="37">
        <f t="shared" si="733"/>
        <v>13</v>
      </c>
      <c r="BR1095" s="36">
        <f t="shared" si="739"/>
        <v>55</v>
      </c>
      <c r="BS1095" s="36">
        <f t="shared" si="739"/>
        <v>1</v>
      </c>
      <c r="BT1095" s="121">
        <f t="shared" si="785"/>
        <v>5.141025641025645</v>
      </c>
      <c r="BU1095">
        <f t="shared" si="740"/>
        <v>114</v>
      </c>
      <c r="BV1095" s="25">
        <f t="shared" si="741"/>
        <v>55</v>
      </c>
      <c r="BW1095" s="25" t="str">
        <f t="shared" si="742"/>
        <v>-</v>
      </c>
      <c r="BX1095" s="25" t="str">
        <f t="shared" si="743"/>
        <v>-</v>
      </c>
      <c r="BY1095" s="46">
        <f t="shared" si="744"/>
        <v>6.8461551463483215</v>
      </c>
    </row>
    <row r="1096" spans="1:77">
      <c r="A1096" s="38">
        <f t="shared" si="745"/>
        <v>115</v>
      </c>
      <c r="B1096" s="36">
        <f t="shared" si="805"/>
        <v>55</v>
      </c>
      <c r="C1096" s="36">
        <f t="shared" si="805"/>
        <v>2</v>
      </c>
      <c r="D1096" s="9">
        <f t="shared" si="806"/>
        <v>4</v>
      </c>
      <c r="E1096" s="9" t="str">
        <f t="shared" si="806"/>
        <v>-</v>
      </c>
      <c r="F1096" s="9" t="str">
        <f t="shared" si="806"/>
        <v>-</v>
      </c>
      <c r="G1096" s="9" t="str">
        <f t="shared" si="806"/>
        <v>-</v>
      </c>
      <c r="H1096" s="9" t="str">
        <f t="shared" si="806"/>
        <v>-</v>
      </c>
      <c r="I1096" s="9" t="str">
        <f t="shared" si="806"/>
        <v>-</v>
      </c>
      <c r="J1096" s="9" t="str">
        <f t="shared" si="806"/>
        <v>-</v>
      </c>
      <c r="K1096" s="9" t="str">
        <f t="shared" si="806"/>
        <v>-</v>
      </c>
      <c r="L1096" s="9" t="str">
        <f t="shared" si="806"/>
        <v>-</v>
      </c>
      <c r="M1096" s="9">
        <f t="shared" si="806"/>
        <v>6</v>
      </c>
      <c r="N1096" s="9" t="str">
        <f t="shared" si="806"/>
        <v>-</v>
      </c>
      <c r="O1096" s="9" t="str">
        <f t="shared" si="806"/>
        <v>-</v>
      </c>
      <c r="P1096" s="9" t="str">
        <f t="shared" si="806"/>
        <v>-</v>
      </c>
      <c r="Q1096" s="9">
        <f t="shared" si="806"/>
        <v>7</v>
      </c>
      <c r="R1096" s="9" t="str">
        <f t="shared" si="806"/>
        <v>-</v>
      </c>
      <c r="S1096" s="9" t="str">
        <f t="shared" si="806"/>
        <v>-</v>
      </c>
      <c r="T1096" s="9">
        <f t="shared" si="806"/>
        <v>6</v>
      </c>
      <c r="U1096" s="9" t="str">
        <f t="shared" si="806"/>
        <v>-</v>
      </c>
      <c r="V1096" s="9" t="str">
        <f t="shared" si="806"/>
        <v>-</v>
      </c>
      <c r="W1096" s="9" t="str">
        <f t="shared" si="806"/>
        <v>-</v>
      </c>
      <c r="X1096" s="9" t="str">
        <f t="shared" si="806"/>
        <v>-</v>
      </c>
      <c r="Y1096" s="9" t="str">
        <f t="shared" si="806"/>
        <v>-</v>
      </c>
      <c r="Z1096" s="9">
        <f t="shared" si="806"/>
        <v>10</v>
      </c>
      <c r="AA1096" s="9" t="str">
        <f t="shared" si="806"/>
        <v>-</v>
      </c>
      <c r="AB1096" s="9" t="str">
        <f t="shared" si="806"/>
        <v>-</v>
      </c>
      <c r="AC1096" s="9" t="str">
        <f t="shared" si="806"/>
        <v>-</v>
      </c>
      <c r="AD1096" s="9" t="str">
        <f t="shared" si="806"/>
        <v>-</v>
      </c>
      <c r="AE1096" s="9" t="str">
        <f t="shared" si="806"/>
        <v>-</v>
      </c>
      <c r="AF1096" s="9" t="str">
        <f t="shared" si="806"/>
        <v>-</v>
      </c>
      <c r="AG1096" s="9">
        <f t="shared" si="806"/>
        <v>5</v>
      </c>
      <c r="AH1096" s="9" t="str">
        <f t="shared" si="806"/>
        <v>-</v>
      </c>
      <c r="AI1096" s="9" t="str">
        <f t="shared" ref="AI1096:BA1096" si="808">IF(AI$979="ДА",AI704,"-")</f>
        <v>-</v>
      </c>
      <c r="AJ1096" s="9">
        <f t="shared" si="808"/>
        <v>5</v>
      </c>
      <c r="AK1096" s="9" t="str">
        <f t="shared" si="808"/>
        <v>-</v>
      </c>
      <c r="AL1096" s="9">
        <f t="shared" si="808"/>
        <v>5</v>
      </c>
      <c r="AM1096" s="9">
        <f t="shared" si="808"/>
        <v>7</v>
      </c>
      <c r="AN1096" s="9">
        <f t="shared" si="808"/>
        <v>5</v>
      </c>
      <c r="AO1096" s="9" t="str">
        <f t="shared" si="808"/>
        <v>-</v>
      </c>
      <c r="AP1096" s="9" t="str">
        <f t="shared" si="808"/>
        <v>-</v>
      </c>
      <c r="AQ1096" s="9" t="str">
        <f t="shared" si="808"/>
        <v>-</v>
      </c>
      <c r="AR1096" s="9" t="str">
        <f t="shared" si="808"/>
        <v>-</v>
      </c>
      <c r="AS1096" s="9" t="str">
        <f t="shared" si="808"/>
        <v>-</v>
      </c>
      <c r="AT1096" s="9" t="str">
        <f t="shared" si="808"/>
        <v>-</v>
      </c>
      <c r="AU1096" s="9" t="str">
        <f t="shared" si="808"/>
        <v>-</v>
      </c>
      <c r="AV1096" s="9" t="str">
        <f t="shared" si="808"/>
        <v>-</v>
      </c>
      <c r="AW1096" s="9" t="str">
        <f t="shared" si="808"/>
        <v>-</v>
      </c>
      <c r="AX1096" s="9" t="str">
        <f t="shared" si="808"/>
        <v>-</v>
      </c>
      <c r="AY1096" s="9" t="str">
        <f t="shared" si="808"/>
        <v>-</v>
      </c>
      <c r="AZ1096" s="9" t="str">
        <f t="shared" si="808"/>
        <v>-</v>
      </c>
      <c r="BA1096" s="9" t="str">
        <f t="shared" si="808"/>
        <v>-</v>
      </c>
      <c r="BB1096" s="9" t="str">
        <f t="shared" si="806"/>
        <v>-</v>
      </c>
      <c r="BC1096" s="9">
        <f t="shared" si="806"/>
        <v>6</v>
      </c>
      <c r="BD1096" s="9" t="str">
        <f t="shared" si="806"/>
        <v>-</v>
      </c>
      <c r="BE1096" s="9">
        <f t="shared" si="806"/>
        <v>9</v>
      </c>
      <c r="BF1096" s="9" t="str">
        <f t="shared" si="806"/>
        <v>-</v>
      </c>
      <c r="BG1096" s="9" t="str">
        <f t="shared" si="806"/>
        <v>-</v>
      </c>
      <c r="BH1096" s="9" t="str">
        <f t="shared" si="806"/>
        <v>-</v>
      </c>
      <c r="BI1096" s="9" t="str">
        <f t="shared" si="806"/>
        <v>-</v>
      </c>
      <c r="BJ1096" s="37">
        <f t="shared" si="783"/>
        <v>12</v>
      </c>
      <c r="BK1096" s="34">
        <f t="shared" si="784"/>
        <v>6.2500012003210648</v>
      </c>
      <c r="BL1096" s="9">
        <f t="shared" si="737"/>
        <v>77</v>
      </c>
      <c r="BN1096" s="38">
        <f t="shared" si="747"/>
        <v>115</v>
      </c>
      <c r="BO1096" s="34">
        <f t="shared" si="732"/>
        <v>6.2500012003210648</v>
      </c>
      <c r="BP1096" s="37">
        <f t="shared" si="738"/>
        <v>14</v>
      </c>
      <c r="BQ1096" s="37">
        <f t="shared" si="733"/>
        <v>12</v>
      </c>
      <c r="BR1096" s="36">
        <f t="shared" si="739"/>
        <v>55</v>
      </c>
      <c r="BS1096" s="36">
        <f t="shared" si="739"/>
        <v>2</v>
      </c>
      <c r="BT1096" s="121">
        <f t="shared" si="785"/>
        <v>3.1136363636363638</v>
      </c>
      <c r="BU1096">
        <f t="shared" si="740"/>
        <v>115</v>
      </c>
      <c r="BV1096" s="25" t="str">
        <f t="shared" si="741"/>
        <v>-</v>
      </c>
      <c r="BW1096" s="25">
        <f t="shared" si="742"/>
        <v>55</v>
      </c>
      <c r="BX1096" s="25" t="str">
        <f t="shared" si="743"/>
        <v>-</v>
      </c>
      <c r="BY1096" s="46">
        <f t="shared" si="744"/>
        <v>6.2500012003210648</v>
      </c>
    </row>
    <row r="1097" spans="1:77">
      <c r="A1097" s="38">
        <f t="shared" si="745"/>
        <v>116</v>
      </c>
      <c r="B1097" s="36">
        <f t="shared" si="805"/>
        <v>55</v>
      </c>
      <c r="C1097" s="36">
        <f t="shared" si="805"/>
        <v>3</v>
      </c>
      <c r="D1097" s="9">
        <f t="shared" si="806"/>
        <v>7</v>
      </c>
      <c r="E1097" s="9" t="str">
        <f t="shared" si="806"/>
        <v>-</v>
      </c>
      <c r="F1097" s="9" t="str">
        <f t="shared" si="806"/>
        <v>-</v>
      </c>
      <c r="G1097" s="9" t="str">
        <f t="shared" si="806"/>
        <v>-</v>
      </c>
      <c r="H1097" s="9" t="str">
        <f t="shared" si="806"/>
        <v>-</v>
      </c>
      <c r="I1097" s="9" t="str">
        <f t="shared" si="806"/>
        <v>-</v>
      </c>
      <c r="J1097" s="9" t="str">
        <f t="shared" si="806"/>
        <v>-</v>
      </c>
      <c r="K1097" s="9" t="str">
        <f t="shared" si="806"/>
        <v>-</v>
      </c>
      <c r="L1097" s="9" t="str">
        <f t="shared" si="806"/>
        <v>-</v>
      </c>
      <c r="M1097" s="9" t="str">
        <f t="shared" si="806"/>
        <v>-</v>
      </c>
      <c r="N1097" s="9" t="str">
        <f t="shared" si="806"/>
        <v>-</v>
      </c>
      <c r="O1097" s="9" t="str">
        <f t="shared" si="806"/>
        <v>-</v>
      </c>
      <c r="P1097" s="9" t="str">
        <f t="shared" si="806"/>
        <v>-</v>
      </c>
      <c r="Q1097" s="9">
        <f t="shared" si="806"/>
        <v>9</v>
      </c>
      <c r="R1097" s="9" t="str">
        <f t="shared" si="806"/>
        <v>-</v>
      </c>
      <c r="S1097" s="9" t="str">
        <f t="shared" si="806"/>
        <v>-</v>
      </c>
      <c r="T1097" s="9">
        <f t="shared" si="806"/>
        <v>8</v>
      </c>
      <c r="U1097" s="9" t="str">
        <f t="shared" si="806"/>
        <v>-</v>
      </c>
      <c r="V1097" s="9" t="str">
        <f t="shared" si="806"/>
        <v>-</v>
      </c>
      <c r="W1097" s="9" t="str">
        <f t="shared" si="806"/>
        <v>-</v>
      </c>
      <c r="X1097" s="9" t="str">
        <f t="shared" si="806"/>
        <v>-</v>
      </c>
      <c r="Y1097" s="9" t="str">
        <f t="shared" si="806"/>
        <v>-</v>
      </c>
      <c r="Z1097" s="9">
        <f t="shared" si="806"/>
        <v>7</v>
      </c>
      <c r="AA1097" s="9" t="str">
        <f t="shared" si="806"/>
        <v>-</v>
      </c>
      <c r="AB1097" s="9" t="str">
        <f t="shared" si="806"/>
        <v>-</v>
      </c>
      <c r="AC1097" s="9" t="str">
        <f t="shared" si="806"/>
        <v>-</v>
      </c>
      <c r="AD1097" s="9" t="str">
        <f t="shared" si="806"/>
        <v>-</v>
      </c>
      <c r="AE1097" s="9" t="str">
        <f t="shared" si="806"/>
        <v>-</v>
      </c>
      <c r="AF1097" s="9" t="str">
        <f t="shared" si="806"/>
        <v>-</v>
      </c>
      <c r="AG1097" s="9">
        <f t="shared" si="806"/>
        <v>6</v>
      </c>
      <c r="AH1097" s="9" t="str">
        <f t="shared" si="806"/>
        <v>-</v>
      </c>
      <c r="AI1097" s="9" t="str">
        <f t="shared" ref="AI1097:BA1097" si="809">IF(AI$979="ДА",AI705,"-")</f>
        <v>-</v>
      </c>
      <c r="AJ1097" s="9">
        <f t="shared" si="809"/>
        <v>4</v>
      </c>
      <c r="AK1097" s="9" t="str">
        <f t="shared" si="809"/>
        <v>-</v>
      </c>
      <c r="AL1097" s="9">
        <f t="shared" si="809"/>
        <v>4</v>
      </c>
      <c r="AM1097" s="9">
        <f t="shared" si="809"/>
        <v>5</v>
      </c>
      <c r="AN1097" s="9">
        <f t="shared" si="809"/>
        <v>4</v>
      </c>
      <c r="AO1097" s="9" t="str">
        <f t="shared" si="809"/>
        <v>-</v>
      </c>
      <c r="AP1097" s="9" t="str">
        <f t="shared" si="809"/>
        <v>-</v>
      </c>
      <c r="AQ1097" s="9" t="str">
        <f t="shared" si="809"/>
        <v>-</v>
      </c>
      <c r="AR1097" s="9" t="str">
        <f t="shared" si="809"/>
        <v>-</v>
      </c>
      <c r="AS1097" s="9" t="str">
        <f t="shared" si="809"/>
        <v>-</v>
      </c>
      <c r="AT1097" s="9" t="str">
        <f t="shared" si="809"/>
        <v>-</v>
      </c>
      <c r="AU1097" s="9" t="str">
        <f t="shared" si="809"/>
        <v>-</v>
      </c>
      <c r="AV1097" s="9" t="str">
        <f t="shared" si="809"/>
        <v>-</v>
      </c>
      <c r="AW1097" s="9" t="str">
        <f t="shared" si="809"/>
        <v>-</v>
      </c>
      <c r="AX1097" s="9" t="str">
        <f t="shared" si="809"/>
        <v>-</v>
      </c>
      <c r="AY1097" s="9" t="str">
        <f t="shared" si="809"/>
        <v>-</v>
      </c>
      <c r="AZ1097" s="9" t="str">
        <f t="shared" si="809"/>
        <v>-</v>
      </c>
      <c r="BA1097" s="9" t="str">
        <f t="shared" si="809"/>
        <v>-</v>
      </c>
      <c r="BB1097" s="9" t="str">
        <f t="shared" si="806"/>
        <v>-</v>
      </c>
      <c r="BC1097" s="9">
        <f t="shared" si="806"/>
        <v>5</v>
      </c>
      <c r="BD1097" s="9" t="str">
        <f t="shared" si="806"/>
        <v>-</v>
      </c>
      <c r="BE1097" s="9">
        <f t="shared" si="806"/>
        <v>6</v>
      </c>
      <c r="BF1097" s="9" t="str">
        <f t="shared" si="806"/>
        <v>-</v>
      </c>
      <c r="BG1097" s="9" t="str">
        <f t="shared" si="806"/>
        <v>-</v>
      </c>
      <c r="BH1097" s="9" t="str">
        <f t="shared" si="806"/>
        <v>-</v>
      </c>
      <c r="BI1097" s="9" t="str">
        <f t="shared" si="806"/>
        <v>-</v>
      </c>
      <c r="BJ1097" s="37">
        <f t="shared" si="783"/>
        <v>11</v>
      </c>
      <c r="BK1097" s="34">
        <f t="shared" si="784"/>
        <v>5.9090920094367023</v>
      </c>
      <c r="BL1097" s="9">
        <f t="shared" si="737"/>
        <v>90</v>
      </c>
      <c r="BN1097" s="38">
        <f t="shared" si="747"/>
        <v>116</v>
      </c>
      <c r="BO1097" s="34">
        <f t="shared" si="732"/>
        <v>5.9090920094367023</v>
      </c>
      <c r="BP1097" s="37">
        <f t="shared" si="738"/>
        <v>17</v>
      </c>
      <c r="BQ1097" s="37">
        <f t="shared" si="733"/>
        <v>11</v>
      </c>
      <c r="BR1097" s="36">
        <f t="shared" si="739"/>
        <v>55</v>
      </c>
      <c r="BS1097" s="36">
        <f t="shared" si="739"/>
        <v>3</v>
      </c>
      <c r="BT1097" s="121">
        <f t="shared" si="785"/>
        <v>2.8909090909090933</v>
      </c>
      <c r="BU1097">
        <f t="shared" si="740"/>
        <v>116</v>
      </c>
      <c r="BV1097" s="25" t="str">
        <f t="shared" si="741"/>
        <v>-</v>
      </c>
      <c r="BW1097" s="25" t="str">
        <f t="shared" si="742"/>
        <v>-</v>
      </c>
      <c r="BX1097" s="25">
        <f t="shared" si="743"/>
        <v>55</v>
      </c>
      <c r="BY1097" s="46">
        <f t="shared" si="744"/>
        <v>5.9090920094367023</v>
      </c>
    </row>
    <row r="1098" spans="1:77">
      <c r="A1098" s="38">
        <f t="shared" si="745"/>
        <v>117</v>
      </c>
      <c r="B1098" s="36">
        <f t="shared" si="805"/>
        <v>56</v>
      </c>
      <c r="C1098" s="36">
        <f t="shared" si="805"/>
        <v>1</v>
      </c>
      <c r="D1098" s="9">
        <f t="shared" si="806"/>
        <v>8</v>
      </c>
      <c r="E1098" s="9" t="str">
        <f t="shared" si="806"/>
        <v>-</v>
      </c>
      <c r="F1098" s="9">
        <f t="shared" si="806"/>
        <v>6</v>
      </c>
      <c r="G1098" s="9" t="str">
        <f t="shared" si="806"/>
        <v>-</v>
      </c>
      <c r="H1098" s="9" t="str">
        <f t="shared" si="806"/>
        <v>-</v>
      </c>
      <c r="I1098" s="9" t="str">
        <f t="shared" si="806"/>
        <v>-</v>
      </c>
      <c r="J1098" s="9" t="str">
        <f t="shared" si="806"/>
        <v>-</v>
      </c>
      <c r="K1098" s="9" t="str">
        <f t="shared" si="806"/>
        <v>-</v>
      </c>
      <c r="L1098" s="9" t="str">
        <f t="shared" si="806"/>
        <v>-</v>
      </c>
      <c r="M1098" s="9">
        <f t="shared" si="806"/>
        <v>8</v>
      </c>
      <c r="N1098" s="9" t="str">
        <f t="shared" si="806"/>
        <v>-</v>
      </c>
      <c r="O1098" s="9" t="str">
        <f t="shared" si="806"/>
        <v>-</v>
      </c>
      <c r="P1098" s="9" t="str">
        <f t="shared" si="806"/>
        <v>-</v>
      </c>
      <c r="Q1098" s="9">
        <f t="shared" si="806"/>
        <v>9</v>
      </c>
      <c r="R1098" s="9" t="str">
        <f t="shared" si="806"/>
        <v>-</v>
      </c>
      <c r="S1098" s="9" t="str">
        <f t="shared" si="806"/>
        <v>-</v>
      </c>
      <c r="T1098" s="9">
        <f t="shared" si="806"/>
        <v>5</v>
      </c>
      <c r="U1098" s="9" t="str">
        <f t="shared" si="806"/>
        <v>-</v>
      </c>
      <c r="V1098" s="9" t="str">
        <f t="shared" si="806"/>
        <v>-</v>
      </c>
      <c r="W1098" s="9" t="str">
        <f t="shared" si="806"/>
        <v>-</v>
      </c>
      <c r="X1098" s="9" t="str">
        <f t="shared" si="806"/>
        <v>-</v>
      </c>
      <c r="Y1098" s="9" t="str">
        <f t="shared" si="806"/>
        <v>-</v>
      </c>
      <c r="Z1098" s="9">
        <f t="shared" si="806"/>
        <v>9</v>
      </c>
      <c r="AA1098" s="9" t="str">
        <f t="shared" si="806"/>
        <v>-</v>
      </c>
      <c r="AB1098" s="9">
        <f t="shared" si="806"/>
        <v>7</v>
      </c>
      <c r="AC1098" s="9" t="str">
        <f t="shared" si="806"/>
        <v>-</v>
      </c>
      <c r="AD1098" s="9" t="str">
        <f t="shared" si="806"/>
        <v>-</v>
      </c>
      <c r="AE1098" s="9" t="str">
        <f t="shared" si="806"/>
        <v>-</v>
      </c>
      <c r="AF1098" s="9" t="str">
        <f t="shared" si="806"/>
        <v>-</v>
      </c>
      <c r="AG1098" s="9">
        <f t="shared" si="806"/>
        <v>7</v>
      </c>
      <c r="AH1098" s="9" t="str">
        <f t="shared" si="806"/>
        <v>-</v>
      </c>
      <c r="AI1098" s="9">
        <f t="shared" ref="AI1098:BA1098" si="810">IF(AI$979="ДА",AI706,"-")</f>
        <v>8</v>
      </c>
      <c r="AJ1098" s="9">
        <f t="shared" si="810"/>
        <v>9</v>
      </c>
      <c r="AK1098" s="9" t="str">
        <f t="shared" si="810"/>
        <v>-</v>
      </c>
      <c r="AL1098" s="9">
        <f t="shared" si="810"/>
        <v>7</v>
      </c>
      <c r="AM1098" s="9">
        <f t="shared" si="810"/>
        <v>8</v>
      </c>
      <c r="AN1098" s="9">
        <f t="shared" si="810"/>
        <v>7</v>
      </c>
      <c r="AO1098" s="9" t="str">
        <f t="shared" si="810"/>
        <v>-</v>
      </c>
      <c r="AP1098" s="9">
        <f t="shared" si="810"/>
        <v>8</v>
      </c>
      <c r="AQ1098" s="9" t="str">
        <f t="shared" si="810"/>
        <v>-</v>
      </c>
      <c r="AR1098" s="9" t="str">
        <f t="shared" si="810"/>
        <v>-</v>
      </c>
      <c r="AS1098" s="9" t="str">
        <f t="shared" si="810"/>
        <v>-</v>
      </c>
      <c r="AT1098" s="9" t="str">
        <f t="shared" si="810"/>
        <v>-</v>
      </c>
      <c r="AU1098" s="9" t="str">
        <f t="shared" si="810"/>
        <v>-</v>
      </c>
      <c r="AV1098" s="9" t="str">
        <f t="shared" si="810"/>
        <v>-</v>
      </c>
      <c r="AW1098" s="9">
        <f t="shared" si="810"/>
        <v>6</v>
      </c>
      <c r="AX1098" s="9" t="str">
        <f t="shared" si="810"/>
        <v>-</v>
      </c>
      <c r="AY1098" s="9" t="str">
        <f t="shared" si="810"/>
        <v>-</v>
      </c>
      <c r="AZ1098" s="9" t="str">
        <f t="shared" si="810"/>
        <v>-</v>
      </c>
      <c r="BA1098" s="9" t="str">
        <f t="shared" si="810"/>
        <v>-</v>
      </c>
      <c r="BB1098" s="9" t="str">
        <f t="shared" si="806"/>
        <v>-</v>
      </c>
      <c r="BC1098" s="9">
        <f t="shared" si="806"/>
        <v>7</v>
      </c>
      <c r="BD1098" s="9" t="str">
        <f t="shared" si="806"/>
        <v>-</v>
      </c>
      <c r="BE1098" s="9">
        <f t="shared" si="806"/>
        <v>10</v>
      </c>
      <c r="BF1098" s="9">
        <f t="shared" si="806"/>
        <v>7</v>
      </c>
      <c r="BG1098" s="9" t="str">
        <f t="shared" si="806"/>
        <v>-</v>
      </c>
      <c r="BH1098" s="9">
        <f t="shared" si="806"/>
        <v>5</v>
      </c>
      <c r="BI1098" s="9" t="str">
        <f t="shared" si="806"/>
        <v>-</v>
      </c>
      <c r="BJ1098" s="37">
        <f t="shared" si="783"/>
        <v>19</v>
      </c>
      <c r="BK1098" s="34">
        <f t="shared" si="784"/>
        <v>7.421054532130257</v>
      </c>
      <c r="BL1098" s="9">
        <f t="shared" si="737"/>
        <v>27</v>
      </c>
      <c r="BN1098" s="38">
        <f t="shared" si="747"/>
        <v>117</v>
      </c>
      <c r="BO1098" s="34">
        <f t="shared" si="732"/>
        <v>7.421054532130257</v>
      </c>
      <c r="BP1098" s="37">
        <f t="shared" si="738"/>
        <v>25</v>
      </c>
      <c r="BQ1098" s="37">
        <f t="shared" si="733"/>
        <v>19</v>
      </c>
      <c r="BR1098" s="36">
        <f t="shared" si="739"/>
        <v>56</v>
      </c>
      <c r="BS1098" s="36">
        <f t="shared" si="739"/>
        <v>1</v>
      </c>
      <c r="BT1098" s="121">
        <f t="shared" si="785"/>
        <v>1.8128654970760181</v>
      </c>
      <c r="BU1098">
        <f t="shared" si="740"/>
        <v>117</v>
      </c>
      <c r="BV1098" s="25">
        <f t="shared" si="741"/>
        <v>56</v>
      </c>
      <c r="BW1098" s="25" t="str">
        <f t="shared" si="742"/>
        <v>-</v>
      </c>
      <c r="BX1098" s="25" t="str">
        <f t="shared" si="743"/>
        <v>-</v>
      </c>
      <c r="BY1098" s="46">
        <f t="shared" si="744"/>
        <v>7.421054532130257</v>
      </c>
    </row>
    <row r="1099" spans="1:77">
      <c r="A1099" s="38">
        <f t="shared" si="745"/>
        <v>118</v>
      </c>
      <c r="B1099" s="36">
        <f t="shared" si="805"/>
        <v>56</v>
      </c>
      <c r="C1099" s="36">
        <f t="shared" si="805"/>
        <v>2</v>
      </c>
      <c r="D1099" s="9">
        <f t="shared" si="806"/>
        <v>5</v>
      </c>
      <c r="E1099" s="9" t="str">
        <f t="shared" si="806"/>
        <v>-</v>
      </c>
      <c r="F1099" s="9" t="str">
        <f t="shared" si="806"/>
        <v>-</v>
      </c>
      <c r="G1099" s="9" t="str">
        <f t="shared" si="806"/>
        <v>-</v>
      </c>
      <c r="H1099" s="9" t="str">
        <f t="shared" si="806"/>
        <v>-</v>
      </c>
      <c r="I1099" s="9" t="str">
        <f t="shared" si="806"/>
        <v>-</v>
      </c>
      <c r="J1099" s="9" t="str">
        <f t="shared" si="806"/>
        <v>-</v>
      </c>
      <c r="K1099" s="9" t="str">
        <f t="shared" si="806"/>
        <v>-</v>
      </c>
      <c r="L1099" s="9" t="str">
        <f t="shared" si="806"/>
        <v>-</v>
      </c>
      <c r="M1099" s="9" t="str">
        <f t="shared" si="806"/>
        <v>-</v>
      </c>
      <c r="N1099" s="9" t="str">
        <f t="shared" si="806"/>
        <v>-</v>
      </c>
      <c r="O1099" s="9" t="str">
        <f t="shared" si="806"/>
        <v>-</v>
      </c>
      <c r="P1099" s="9" t="str">
        <f t="shared" si="806"/>
        <v>-</v>
      </c>
      <c r="Q1099" s="9">
        <f t="shared" si="806"/>
        <v>8</v>
      </c>
      <c r="R1099" s="9" t="str">
        <f t="shared" si="806"/>
        <v>-</v>
      </c>
      <c r="S1099" s="9" t="str">
        <f t="shared" si="806"/>
        <v>-</v>
      </c>
      <c r="T1099" s="9">
        <f t="shared" si="806"/>
        <v>4</v>
      </c>
      <c r="U1099" s="9" t="str">
        <f t="shared" si="806"/>
        <v>-</v>
      </c>
      <c r="V1099" s="9" t="str">
        <f t="shared" si="806"/>
        <v>-</v>
      </c>
      <c r="W1099" s="9" t="str">
        <f t="shared" si="806"/>
        <v>-</v>
      </c>
      <c r="X1099" s="9" t="str">
        <f t="shared" si="806"/>
        <v>-</v>
      </c>
      <c r="Y1099" s="9" t="str">
        <f t="shared" si="806"/>
        <v>-</v>
      </c>
      <c r="Z1099" s="9">
        <f t="shared" si="806"/>
        <v>9</v>
      </c>
      <c r="AA1099" s="9" t="str">
        <f t="shared" si="806"/>
        <v>-</v>
      </c>
      <c r="AB1099" s="9">
        <f t="shared" si="806"/>
        <v>7</v>
      </c>
      <c r="AC1099" s="9" t="str">
        <f t="shared" si="806"/>
        <v>-</v>
      </c>
      <c r="AD1099" s="9" t="str">
        <f t="shared" si="806"/>
        <v>-</v>
      </c>
      <c r="AE1099" s="9" t="str">
        <f t="shared" si="806"/>
        <v>-</v>
      </c>
      <c r="AF1099" s="9" t="str">
        <f t="shared" si="806"/>
        <v>-</v>
      </c>
      <c r="AG1099" s="9">
        <f t="shared" si="806"/>
        <v>5</v>
      </c>
      <c r="AH1099" s="9" t="str">
        <f t="shared" si="806"/>
        <v>-</v>
      </c>
      <c r="AI1099" s="9" t="str">
        <f t="shared" ref="AI1099:BA1099" si="811">IF(AI$979="ДА",AI707,"-")</f>
        <v>-</v>
      </c>
      <c r="AJ1099" s="9" t="str">
        <f t="shared" si="811"/>
        <v>-</v>
      </c>
      <c r="AK1099" s="9" t="str">
        <f t="shared" si="811"/>
        <v>-</v>
      </c>
      <c r="AL1099" s="9" t="str">
        <f t="shared" si="811"/>
        <v>-</v>
      </c>
      <c r="AM1099" s="9">
        <f t="shared" si="811"/>
        <v>5</v>
      </c>
      <c r="AN1099" s="9">
        <f t="shared" si="811"/>
        <v>4</v>
      </c>
      <c r="AO1099" s="9" t="str">
        <f t="shared" si="811"/>
        <v>-</v>
      </c>
      <c r="AP1099" s="9">
        <f t="shared" si="811"/>
        <v>7</v>
      </c>
      <c r="AQ1099" s="9" t="str">
        <f t="shared" si="811"/>
        <v>-</v>
      </c>
      <c r="AR1099" s="9" t="str">
        <f t="shared" si="811"/>
        <v>-</v>
      </c>
      <c r="AS1099" s="9" t="str">
        <f t="shared" si="811"/>
        <v>-</v>
      </c>
      <c r="AT1099" s="9" t="str">
        <f t="shared" si="811"/>
        <v>-</v>
      </c>
      <c r="AU1099" s="9" t="str">
        <f t="shared" si="811"/>
        <v>-</v>
      </c>
      <c r="AV1099" s="9" t="str">
        <f t="shared" si="811"/>
        <v>-</v>
      </c>
      <c r="AW1099" s="9" t="str">
        <f t="shared" si="811"/>
        <v>-</v>
      </c>
      <c r="AX1099" s="9" t="str">
        <f t="shared" si="811"/>
        <v>-</v>
      </c>
      <c r="AY1099" s="9" t="str">
        <f t="shared" si="811"/>
        <v>-</v>
      </c>
      <c r="AZ1099" s="9" t="str">
        <f t="shared" si="811"/>
        <v>-</v>
      </c>
      <c r="BA1099" s="9" t="str">
        <f t="shared" si="811"/>
        <v>-</v>
      </c>
      <c r="BB1099" s="9" t="str">
        <f t="shared" si="806"/>
        <v>-</v>
      </c>
      <c r="BC1099" s="9">
        <f t="shared" si="806"/>
        <v>5</v>
      </c>
      <c r="BD1099" s="9" t="str">
        <f t="shared" si="806"/>
        <v>-</v>
      </c>
      <c r="BE1099" s="9">
        <f t="shared" si="806"/>
        <v>5</v>
      </c>
      <c r="BF1099" s="9" t="str">
        <f t="shared" si="806"/>
        <v>-</v>
      </c>
      <c r="BG1099" s="9" t="str">
        <f t="shared" si="806"/>
        <v>-</v>
      </c>
      <c r="BH1099" s="9" t="str">
        <f t="shared" si="806"/>
        <v>-</v>
      </c>
      <c r="BI1099" s="9" t="str">
        <f t="shared" si="806"/>
        <v>-</v>
      </c>
      <c r="BJ1099" s="37">
        <f t="shared" si="783"/>
        <v>11</v>
      </c>
      <c r="BK1099" s="34">
        <f t="shared" si="784"/>
        <v>5.8181829185435303</v>
      </c>
      <c r="BL1099" s="9">
        <f t="shared" si="737"/>
        <v>95</v>
      </c>
      <c r="BN1099" s="38">
        <f t="shared" si="747"/>
        <v>118</v>
      </c>
      <c r="BO1099" s="34">
        <f t="shared" si="732"/>
        <v>5.8181829185435303</v>
      </c>
      <c r="BP1099" s="37">
        <f t="shared" si="738"/>
        <v>14</v>
      </c>
      <c r="BQ1099" s="37">
        <f t="shared" si="733"/>
        <v>11</v>
      </c>
      <c r="BR1099" s="36">
        <f t="shared" si="739"/>
        <v>56</v>
      </c>
      <c r="BS1099" s="36">
        <f t="shared" si="739"/>
        <v>2</v>
      </c>
      <c r="BT1099" s="121">
        <f t="shared" si="785"/>
        <v>2.7636363636363628</v>
      </c>
      <c r="BU1099">
        <f t="shared" si="740"/>
        <v>118</v>
      </c>
      <c r="BV1099" s="25" t="str">
        <f t="shared" si="741"/>
        <v>-</v>
      </c>
      <c r="BW1099" s="25">
        <f t="shared" si="742"/>
        <v>56</v>
      </c>
      <c r="BX1099" s="25" t="str">
        <f t="shared" si="743"/>
        <v>-</v>
      </c>
      <c r="BY1099" s="46">
        <f t="shared" si="744"/>
        <v>5.8181829185435303</v>
      </c>
    </row>
    <row r="1100" spans="1:77">
      <c r="A1100" s="38">
        <f t="shared" si="745"/>
        <v>119</v>
      </c>
      <c r="B1100" s="36">
        <f t="shared" si="805"/>
        <v>56</v>
      </c>
      <c r="C1100" s="36">
        <f t="shared" si="805"/>
        <v>3</v>
      </c>
      <c r="D1100" s="9">
        <f t="shared" si="806"/>
        <v>6</v>
      </c>
      <c r="E1100" s="9" t="str">
        <f t="shared" si="806"/>
        <v>-</v>
      </c>
      <c r="F1100" s="9" t="str">
        <f t="shared" si="806"/>
        <v>-</v>
      </c>
      <c r="G1100" s="9" t="str">
        <f t="shared" si="806"/>
        <v>-</v>
      </c>
      <c r="H1100" s="9" t="str">
        <f t="shared" si="806"/>
        <v>-</v>
      </c>
      <c r="I1100" s="9" t="str">
        <f t="shared" si="806"/>
        <v>-</v>
      </c>
      <c r="J1100" s="9" t="str">
        <f t="shared" si="806"/>
        <v>-</v>
      </c>
      <c r="K1100" s="9" t="str">
        <f t="shared" si="806"/>
        <v>-</v>
      </c>
      <c r="L1100" s="9" t="str">
        <f t="shared" si="806"/>
        <v>-</v>
      </c>
      <c r="M1100" s="9" t="str">
        <f t="shared" si="806"/>
        <v>-</v>
      </c>
      <c r="N1100" s="9" t="str">
        <f t="shared" si="806"/>
        <v>-</v>
      </c>
      <c r="O1100" s="9" t="str">
        <f t="shared" si="806"/>
        <v>-</v>
      </c>
      <c r="P1100" s="9" t="str">
        <f t="shared" si="806"/>
        <v>-</v>
      </c>
      <c r="Q1100" s="9">
        <f t="shared" si="806"/>
        <v>6</v>
      </c>
      <c r="R1100" s="9" t="str">
        <f t="shared" si="806"/>
        <v>-</v>
      </c>
      <c r="S1100" s="9" t="str">
        <f t="shared" si="806"/>
        <v>-</v>
      </c>
      <c r="T1100" s="9">
        <f t="shared" si="806"/>
        <v>4</v>
      </c>
      <c r="U1100" s="9" t="str">
        <f t="shared" si="806"/>
        <v>-</v>
      </c>
      <c r="V1100" s="9" t="str">
        <f t="shared" si="806"/>
        <v>-</v>
      </c>
      <c r="W1100" s="9" t="str">
        <f t="shared" si="806"/>
        <v>-</v>
      </c>
      <c r="X1100" s="9" t="str">
        <f t="shared" si="806"/>
        <v>-</v>
      </c>
      <c r="Y1100" s="9" t="str">
        <f t="shared" si="806"/>
        <v>-</v>
      </c>
      <c r="Z1100" s="9">
        <f t="shared" si="806"/>
        <v>8</v>
      </c>
      <c r="AA1100" s="9" t="str">
        <f t="shared" si="806"/>
        <v>-</v>
      </c>
      <c r="AB1100" s="9">
        <f t="shared" si="806"/>
        <v>8</v>
      </c>
      <c r="AC1100" s="9" t="str">
        <f t="shared" si="806"/>
        <v>-</v>
      </c>
      <c r="AD1100" s="9" t="str">
        <f t="shared" si="806"/>
        <v>-</v>
      </c>
      <c r="AE1100" s="9" t="str">
        <f t="shared" si="806"/>
        <v>-</v>
      </c>
      <c r="AF1100" s="9" t="str">
        <f t="shared" si="806"/>
        <v>-</v>
      </c>
      <c r="AG1100" s="9">
        <f t="shared" si="806"/>
        <v>4</v>
      </c>
      <c r="AH1100" s="9" t="str">
        <f t="shared" si="806"/>
        <v>-</v>
      </c>
      <c r="AI1100" s="9" t="str">
        <f t="shared" ref="AI1100:BA1100" si="812">IF(AI$979="ДА",AI708,"-")</f>
        <v>-</v>
      </c>
      <c r="AJ1100" s="9">
        <f t="shared" si="812"/>
        <v>4</v>
      </c>
      <c r="AK1100" s="9" t="str">
        <f t="shared" si="812"/>
        <v>-</v>
      </c>
      <c r="AL1100" s="9" t="str">
        <f t="shared" si="812"/>
        <v>-</v>
      </c>
      <c r="AM1100" s="9">
        <f t="shared" si="812"/>
        <v>5</v>
      </c>
      <c r="AN1100" s="9">
        <f t="shared" si="812"/>
        <v>3</v>
      </c>
      <c r="AO1100" s="9" t="str">
        <f t="shared" si="812"/>
        <v>-</v>
      </c>
      <c r="AP1100" s="9">
        <f t="shared" si="812"/>
        <v>4</v>
      </c>
      <c r="AQ1100" s="9" t="str">
        <f t="shared" si="812"/>
        <v>-</v>
      </c>
      <c r="AR1100" s="9" t="str">
        <f t="shared" si="812"/>
        <v>-</v>
      </c>
      <c r="AS1100" s="9" t="str">
        <f t="shared" si="812"/>
        <v>-</v>
      </c>
      <c r="AT1100" s="9" t="str">
        <f t="shared" si="812"/>
        <v>-</v>
      </c>
      <c r="AU1100" s="9" t="str">
        <f t="shared" si="812"/>
        <v>-</v>
      </c>
      <c r="AV1100" s="9" t="str">
        <f t="shared" si="812"/>
        <v>-</v>
      </c>
      <c r="AW1100" s="9" t="str">
        <f t="shared" si="812"/>
        <v>-</v>
      </c>
      <c r="AX1100" s="9" t="str">
        <f t="shared" si="812"/>
        <v>-</v>
      </c>
      <c r="AY1100" s="9" t="str">
        <f t="shared" si="812"/>
        <v>-</v>
      </c>
      <c r="AZ1100" s="9" t="str">
        <f t="shared" si="812"/>
        <v>-</v>
      </c>
      <c r="BA1100" s="9" t="str">
        <f t="shared" si="812"/>
        <v>-</v>
      </c>
      <c r="BB1100" s="9" t="str">
        <f t="shared" si="806"/>
        <v>-</v>
      </c>
      <c r="BC1100" s="9">
        <f t="shared" si="806"/>
        <v>4</v>
      </c>
      <c r="BD1100" s="9" t="str">
        <f t="shared" si="806"/>
        <v>-</v>
      </c>
      <c r="BE1100" s="9">
        <f t="shared" si="806"/>
        <v>5</v>
      </c>
      <c r="BF1100" s="9" t="str">
        <f t="shared" si="806"/>
        <v>-</v>
      </c>
      <c r="BG1100" s="9" t="str">
        <f t="shared" si="806"/>
        <v>-</v>
      </c>
      <c r="BH1100" s="9">
        <f t="shared" si="806"/>
        <v>6</v>
      </c>
      <c r="BI1100" s="9" t="str">
        <f t="shared" si="806"/>
        <v>-</v>
      </c>
      <c r="BJ1100" s="37">
        <f t="shared" si="783"/>
        <v>13</v>
      </c>
      <c r="BK1100" s="34">
        <f t="shared" si="784"/>
        <v>5.153847454250136</v>
      </c>
      <c r="BL1100" s="9">
        <f t="shared" si="737"/>
        <v>121</v>
      </c>
      <c r="BN1100" s="38">
        <f t="shared" si="747"/>
        <v>119</v>
      </c>
      <c r="BO1100" s="34">
        <f t="shared" si="732"/>
        <v>5.153847454250136</v>
      </c>
      <c r="BP1100" s="37">
        <f t="shared" si="738"/>
        <v>15</v>
      </c>
      <c r="BQ1100" s="37">
        <f t="shared" si="733"/>
        <v>13</v>
      </c>
      <c r="BR1100" s="36">
        <f t="shared" si="739"/>
        <v>56</v>
      </c>
      <c r="BS1100" s="36">
        <f t="shared" si="739"/>
        <v>3</v>
      </c>
      <c r="BT1100" s="121">
        <f t="shared" si="785"/>
        <v>2.4743589743589731</v>
      </c>
      <c r="BU1100">
        <f t="shared" si="740"/>
        <v>119</v>
      </c>
      <c r="BV1100" s="25" t="str">
        <f t="shared" si="741"/>
        <v>-</v>
      </c>
      <c r="BW1100" s="25" t="str">
        <f t="shared" si="742"/>
        <v>-</v>
      </c>
      <c r="BX1100" s="25">
        <f t="shared" si="743"/>
        <v>56</v>
      </c>
      <c r="BY1100" s="46">
        <f t="shared" si="744"/>
        <v>5.153847454250136</v>
      </c>
    </row>
    <row r="1101" spans="1:77">
      <c r="A1101" s="38">
        <f t="shared" si="745"/>
        <v>120</v>
      </c>
      <c r="B1101" s="36">
        <f t="shared" si="805"/>
        <v>57</v>
      </c>
      <c r="C1101" s="36">
        <f t="shared" si="805"/>
        <v>1</v>
      </c>
      <c r="D1101" s="9">
        <f t="shared" si="806"/>
        <v>4</v>
      </c>
      <c r="E1101" s="9" t="str">
        <f t="shared" si="806"/>
        <v>-</v>
      </c>
      <c r="F1101" s="9" t="str">
        <f t="shared" si="806"/>
        <v>-</v>
      </c>
      <c r="G1101" s="9" t="str">
        <f t="shared" si="806"/>
        <v>-</v>
      </c>
      <c r="H1101" s="9" t="str">
        <f t="shared" si="806"/>
        <v>-</v>
      </c>
      <c r="I1101" s="9" t="str">
        <f t="shared" si="806"/>
        <v>-</v>
      </c>
      <c r="J1101" s="9" t="str">
        <f t="shared" si="806"/>
        <v>-</v>
      </c>
      <c r="K1101" s="9" t="str">
        <f t="shared" si="806"/>
        <v>-</v>
      </c>
      <c r="L1101" s="9" t="str">
        <f t="shared" si="806"/>
        <v>-</v>
      </c>
      <c r="M1101" s="9" t="str">
        <f t="shared" si="806"/>
        <v>-</v>
      </c>
      <c r="N1101" s="9" t="str">
        <f t="shared" si="806"/>
        <v>-</v>
      </c>
      <c r="O1101" s="9" t="str">
        <f t="shared" si="806"/>
        <v>-</v>
      </c>
      <c r="P1101" s="9" t="str">
        <f t="shared" si="806"/>
        <v>-</v>
      </c>
      <c r="Q1101" s="9">
        <f t="shared" si="806"/>
        <v>6</v>
      </c>
      <c r="R1101" s="9" t="str">
        <f t="shared" si="806"/>
        <v>-</v>
      </c>
      <c r="S1101" s="9" t="str">
        <f t="shared" ref="S1101:BI1101" si="813">IF(S$979="ДА",S709,"-")</f>
        <v>-</v>
      </c>
      <c r="T1101" s="9">
        <f t="shared" si="813"/>
        <v>8</v>
      </c>
      <c r="U1101" s="9" t="str">
        <f t="shared" si="813"/>
        <v>-</v>
      </c>
      <c r="V1101" s="9" t="str">
        <f t="shared" si="813"/>
        <v>-</v>
      </c>
      <c r="W1101" s="9" t="str">
        <f t="shared" si="813"/>
        <v>-</v>
      </c>
      <c r="X1101" s="9" t="str">
        <f t="shared" si="813"/>
        <v>-</v>
      </c>
      <c r="Y1101" s="9" t="str">
        <f t="shared" si="813"/>
        <v>-</v>
      </c>
      <c r="Z1101" s="9">
        <f t="shared" si="813"/>
        <v>9</v>
      </c>
      <c r="AA1101" s="9" t="str">
        <f t="shared" si="813"/>
        <v>-</v>
      </c>
      <c r="AB1101" s="9">
        <f t="shared" si="813"/>
        <v>9</v>
      </c>
      <c r="AC1101" s="9" t="str">
        <f t="shared" si="813"/>
        <v>-</v>
      </c>
      <c r="AD1101" s="9" t="str">
        <f t="shared" si="813"/>
        <v>-</v>
      </c>
      <c r="AE1101" s="9" t="str">
        <f t="shared" si="813"/>
        <v>-</v>
      </c>
      <c r="AF1101" s="9" t="str">
        <f t="shared" si="813"/>
        <v>-</v>
      </c>
      <c r="AG1101" s="9">
        <f t="shared" si="813"/>
        <v>4</v>
      </c>
      <c r="AH1101" s="9" t="str">
        <f t="shared" si="813"/>
        <v>-</v>
      </c>
      <c r="AI1101" s="9" t="str">
        <f t="shared" si="813"/>
        <v>-</v>
      </c>
      <c r="AJ1101" s="9">
        <f t="shared" si="813"/>
        <v>5</v>
      </c>
      <c r="AK1101" s="9" t="str">
        <f t="shared" si="813"/>
        <v>-</v>
      </c>
      <c r="AL1101" s="9" t="str">
        <f t="shared" si="813"/>
        <v>-</v>
      </c>
      <c r="AM1101" s="9">
        <f t="shared" si="813"/>
        <v>6</v>
      </c>
      <c r="AN1101" s="9">
        <f t="shared" si="813"/>
        <v>5</v>
      </c>
      <c r="AO1101" s="9" t="str">
        <f t="shared" si="813"/>
        <v>-</v>
      </c>
      <c r="AP1101" s="9" t="str">
        <f t="shared" si="813"/>
        <v>-</v>
      </c>
      <c r="AQ1101" s="9" t="str">
        <f t="shared" si="813"/>
        <v>-</v>
      </c>
      <c r="AR1101" s="9" t="str">
        <f t="shared" si="813"/>
        <v>-</v>
      </c>
      <c r="AS1101" s="9" t="str">
        <f t="shared" si="813"/>
        <v>-</v>
      </c>
      <c r="AT1101" s="9" t="str">
        <f t="shared" si="813"/>
        <v>-</v>
      </c>
      <c r="AU1101" s="9" t="str">
        <f t="shared" si="813"/>
        <v>-</v>
      </c>
      <c r="AV1101" s="9" t="str">
        <f t="shared" si="813"/>
        <v>-</v>
      </c>
      <c r="AW1101" s="9" t="str">
        <f t="shared" si="813"/>
        <v>-</v>
      </c>
      <c r="AX1101" s="9" t="str">
        <f t="shared" si="813"/>
        <v>-</v>
      </c>
      <c r="AY1101" s="9" t="str">
        <f t="shared" si="813"/>
        <v>-</v>
      </c>
      <c r="AZ1101" s="9" t="str">
        <f t="shared" si="813"/>
        <v>-</v>
      </c>
      <c r="BA1101" s="9" t="str">
        <f t="shared" si="813"/>
        <v>-</v>
      </c>
      <c r="BB1101" s="9" t="str">
        <f t="shared" si="813"/>
        <v>-</v>
      </c>
      <c r="BC1101" s="9">
        <f t="shared" si="813"/>
        <v>5</v>
      </c>
      <c r="BD1101" s="9" t="str">
        <f t="shared" si="813"/>
        <v>-</v>
      </c>
      <c r="BE1101" s="9">
        <f t="shared" si="813"/>
        <v>7</v>
      </c>
      <c r="BF1101" s="9" t="str">
        <f t="shared" si="813"/>
        <v>-</v>
      </c>
      <c r="BG1101" s="9" t="str">
        <f t="shared" si="813"/>
        <v>-</v>
      </c>
      <c r="BH1101" s="9" t="str">
        <f t="shared" si="813"/>
        <v>-</v>
      </c>
      <c r="BI1101" s="9" t="str">
        <f t="shared" si="813"/>
        <v>-</v>
      </c>
      <c r="BJ1101" s="37">
        <f t="shared" si="783"/>
        <v>11</v>
      </c>
      <c r="BK1101" s="34">
        <f t="shared" si="784"/>
        <v>6.1818192821153914</v>
      </c>
      <c r="BL1101" s="9">
        <f t="shared" si="737"/>
        <v>81</v>
      </c>
      <c r="BN1101" s="38">
        <f t="shared" si="747"/>
        <v>120</v>
      </c>
      <c r="BO1101" s="34">
        <f t="shared" si="732"/>
        <v>6.1818192821153914</v>
      </c>
      <c r="BP1101" s="37">
        <f t="shared" si="738"/>
        <v>15</v>
      </c>
      <c r="BQ1101" s="37">
        <f t="shared" si="733"/>
        <v>11</v>
      </c>
      <c r="BR1101" s="36">
        <f t="shared" si="739"/>
        <v>57</v>
      </c>
      <c r="BS1101" s="36">
        <f t="shared" si="739"/>
        <v>1</v>
      </c>
      <c r="BT1101" s="121">
        <f t="shared" si="785"/>
        <v>3.3636363636363624</v>
      </c>
      <c r="BU1101">
        <f t="shared" si="740"/>
        <v>120</v>
      </c>
      <c r="BV1101" s="25">
        <f t="shared" si="741"/>
        <v>57</v>
      </c>
      <c r="BW1101" s="25" t="str">
        <f t="shared" si="742"/>
        <v>-</v>
      </c>
      <c r="BX1101" s="25" t="str">
        <f t="shared" si="743"/>
        <v>-</v>
      </c>
      <c r="BY1101" s="46">
        <f t="shared" si="744"/>
        <v>6.1818192821153914</v>
      </c>
    </row>
    <row r="1102" spans="1:77">
      <c r="A1102" s="38">
        <f t="shared" si="745"/>
        <v>121</v>
      </c>
      <c r="B1102" s="36">
        <f t="shared" si="805"/>
        <v>57</v>
      </c>
      <c r="C1102" s="36">
        <f t="shared" si="805"/>
        <v>2</v>
      </c>
      <c r="D1102" s="9">
        <f t="shared" ref="D1102:BI1108" si="814">IF(D$979="ДА",D710,"-")</f>
        <v>8</v>
      </c>
      <c r="E1102" s="9" t="str">
        <f t="shared" si="814"/>
        <v>-</v>
      </c>
      <c r="F1102" s="9">
        <f t="shared" si="814"/>
        <v>8</v>
      </c>
      <c r="G1102" s="9" t="str">
        <f t="shared" si="814"/>
        <v>-</v>
      </c>
      <c r="H1102" s="9" t="str">
        <f t="shared" si="814"/>
        <v>-</v>
      </c>
      <c r="I1102" s="9" t="str">
        <f t="shared" si="814"/>
        <v>-</v>
      </c>
      <c r="J1102" s="9" t="str">
        <f t="shared" si="814"/>
        <v>-</v>
      </c>
      <c r="K1102" s="9" t="str">
        <f t="shared" si="814"/>
        <v>-</v>
      </c>
      <c r="L1102" s="9" t="str">
        <f t="shared" si="814"/>
        <v>-</v>
      </c>
      <c r="M1102" s="9" t="str">
        <f t="shared" si="814"/>
        <v>-</v>
      </c>
      <c r="N1102" s="9" t="str">
        <f t="shared" si="814"/>
        <v>-</v>
      </c>
      <c r="O1102" s="9" t="str">
        <f t="shared" si="814"/>
        <v>-</v>
      </c>
      <c r="P1102" s="9" t="str">
        <f t="shared" si="814"/>
        <v>-</v>
      </c>
      <c r="Q1102" s="9">
        <f t="shared" si="814"/>
        <v>6</v>
      </c>
      <c r="R1102" s="9" t="str">
        <f t="shared" si="814"/>
        <v>-</v>
      </c>
      <c r="S1102" s="9" t="str">
        <f t="shared" si="814"/>
        <v>-</v>
      </c>
      <c r="T1102" s="9">
        <f t="shared" si="814"/>
        <v>4</v>
      </c>
      <c r="U1102" s="9" t="str">
        <f t="shared" si="814"/>
        <v>-</v>
      </c>
      <c r="V1102" s="9" t="str">
        <f t="shared" si="814"/>
        <v>-</v>
      </c>
      <c r="W1102" s="9" t="str">
        <f t="shared" si="814"/>
        <v>-</v>
      </c>
      <c r="X1102" s="9" t="str">
        <f t="shared" si="814"/>
        <v>-</v>
      </c>
      <c r="Y1102" s="9" t="str">
        <f t="shared" si="814"/>
        <v>-</v>
      </c>
      <c r="Z1102" s="9">
        <f t="shared" si="814"/>
        <v>8</v>
      </c>
      <c r="AA1102" s="9" t="str">
        <f t="shared" si="814"/>
        <v>-</v>
      </c>
      <c r="AB1102" s="9">
        <f t="shared" si="814"/>
        <v>7</v>
      </c>
      <c r="AC1102" s="9" t="str">
        <f t="shared" si="814"/>
        <v>-</v>
      </c>
      <c r="AD1102" s="9" t="str">
        <f t="shared" si="814"/>
        <v>-</v>
      </c>
      <c r="AE1102" s="9" t="str">
        <f t="shared" si="814"/>
        <v>-</v>
      </c>
      <c r="AF1102" s="9" t="str">
        <f t="shared" si="814"/>
        <v>-</v>
      </c>
      <c r="AG1102" s="9">
        <f t="shared" si="814"/>
        <v>7</v>
      </c>
      <c r="AH1102" s="9" t="str">
        <f t="shared" si="814"/>
        <v>-</v>
      </c>
      <c r="AI1102" s="9" t="str">
        <f t="shared" ref="AI1102:BA1102" si="815">IF(AI$979="ДА",AI710,"-")</f>
        <v>-</v>
      </c>
      <c r="AJ1102" s="9">
        <f t="shared" si="815"/>
        <v>4</v>
      </c>
      <c r="AK1102" s="9" t="str">
        <f t="shared" si="815"/>
        <v>-</v>
      </c>
      <c r="AL1102" s="9" t="str">
        <f t="shared" si="815"/>
        <v>-</v>
      </c>
      <c r="AM1102" s="9">
        <f t="shared" si="815"/>
        <v>7</v>
      </c>
      <c r="AN1102" s="9">
        <f t="shared" si="815"/>
        <v>7</v>
      </c>
      <c r="AO1102" s="9" t="str">
        <f t="shared" si="815"/>
        <v>-</v>
      </c>
      <c r="AP1102" s="9" t="str">
        <f t="shared" si="815"/>
        <v>-</v>
      </c>
      <c r="AQ1102" s="9" t="str">
        <f t="shared" si="815"/>
        <v>-</v>
      </c>
      <c r="AR1102" s="9" t="str">
        <f t="shared" si="815"/>
        <v>-</v>
      </c>
      <c r="AS1102" s="9" t="str">
        <f t="shared" si="815"/>
        <v>-</v>
      </c>
      <c r="AT1102" s="9" t="str">
        <f t="shared" si="815"/>
        <v>-</v>
      </c>
      <c r="AU1102" s="9" t="str">
        <f t="shared" si="815"/>
        <v>-</v>
      </c>
      <c r="AV1102" s="9" t="str">
        <f t="shared" si="815"/>
        <v>-</v>
      </c>
      <c r="AW1102" s="9" t="str">
        <f t="shared" si="815"/>
        <v>-</v>
      </c>
      <c r="AX1102" s="9" t="str">
        <f t="shared" si="815"/>
        <v>-</v>
      </c>
      <c r="AY1102" s="9" t="str">
        <f t="shared" si="815"/>
        <v>-</v>
      </c>
      <c r="AZ1102" s="9" t="str">
        <f t="shared" si="815"/>
        <v>-</v>
      </c>
      <c r="BA1102" s="9" t="str">
        <f t="shared" si="815"/>
        <v>-</v>
      </c>
      <c r="BB1102" s="9" t="str">
        <f t="shared" si="814"/>
        <v>-</v>
      </c>
      <c r="BC1102" s="9">
        <f t="shared" si="814"/>
        <v>5</v>
      </c>
      <c r="BD1102" s="9" t="str">
        <f t="shared" si="814"/>
        <v>-</v>
      </c>
      <c r="BE1102" s="9">
        <f t="shared" si="814"/>
        <v>7</v>
      </c>
      <c r="BF1102" s="9">
        <f t="shared" si="814"/>
        <v>5</v>
      </c>
      <c r="BG1102" s="9" t="str">
        <f t="shared" si="814"/>
        <v>-</v>
      </c>
      <c r="BH1102" s="9" t="str">
        <f t="shared" si="814"/>
        <v>-</v>
      </c>
      <c r="BI1102" s="9" t="str">
        <f t="shared" si="814"/>
        <v>-</v>
      </c>
      <c r="BJ1102" s="37">
        <f t="shared" si="783"/>
        <v>13</v>
      </c>
      <c r="BK1102" s="34">
        <f t="shared" si="784"/>
        <v>6.3846166850936834</v>
      </c>
      <c r="BL1102" s="9">
        <f t="shared" si="737"/>
        <v>64</v>
      </c>
      <c r="BN1102" s="38">
        <f t="shared" si="747"/>
        <v>121</v>
      </c>
      <c r="BO1102" s="34">
        <f t="shared" si="732"/>
        <v>6.3846166850936834</v>
      </c>
      <c r="BP1102" s="37">
        <f t="shared" si="738"/>
        <v>15</v>
      </c>
      <c r="BQ1102" s="37">
        <f t="shared" si="733"/>
        <v>13</v>
      </c>
      <c r="BR1102" s="36">
        <f t="shared" si="739"/>
        <v>57</v>
      </c>
      <c r="BS1102" s="36">
        <f t="shared" si="739"/>
        <v>2</v>
      </c>
      <c r="BT1102" s="121">
        <f t="shared" si="785"/>
        <v>2.0897435897435912</v>
      </c>
      <c r="BU1102">
        <f t="shared" si="740"/>
        <v>121</v>
      </c>
      <c r="BV1102" s="25" t="str">
        <f t="shared" si="741"/>
        <v>-</v>
      </c>
      <c r="BW1102" s="25">
        <f t="shared" si="742"/>
        <v>57</v>
      </c>
      <c r="BX1102" s="25" t="str">
        <f t="shared" si="743"/>
        <v>-</v>
      </c>
      <c r="BY1102" s="46">
        <f t="shared" si="744"/>
        <v>6.3846166850936834</v>
      </c>
    </row>
    <row r="1103" spans="1:77">
      <c r="A1103" s="38">
        <f t="shared" si="745"/>
        <v>122</v>
      </c>
      <c r="B1103" s="36">
        <f t="shared" si="805"/>
        <v>57</v>
      </c>
      <c r="C1103" s="36">
        <f t="shared" si="805"/>
        <v>3</v>
      </c>
      <c r="D1103" s="9">
        <f t="shared" si="814"/>
        <v>4</v>
      </c>
      <c r="E1103" s="9" t="str">
        <f t="shared" si="814"/>
        <v>-</v>
      </c>
      <c r="F1103" s="9" t="str">
        <f t="shared" si="814"/>
        <v>-</v>
      </c>
      <c r="G1103" s="9" t="str">
        <f t="shared" si="814"/>
        <v>-</v>
      </c>
      <c r="H1103" s="9" t="str">
        <f t="shared" si="814"/>
        <v>-</v>
      </c>
      <c r="I1103" s="9" t="str">
        <f t="shared" si="814"/>
        <v>-</v>
      </c>
      <c r="J1103" s="9">
        <f t="shared" si="814"/>
        <v>8</v>
      </c>
      <c r="K1103" s="9" t="str">
        <f t="shared" si="814"/>
        <v>-</v>
      </c>
      <c r="L1103" s="9" t="str">
        <f t="shared" si="814"/>
        <v>-</v>
      </c>
      <c r="M1103" s="9">
        <f t="shared" si="814"/>
        <v>8</v>
      </c>
      <c r="N1103" s="9" t="str">
        <f t="shared" si="814"/>
        <v>-</v>
      </c>
      <c r="O1103" s="9" t="str">
        <f t="shared" si="814"/>
        <v>-</v>
      </c>
      <c r="P1103" s="9" t="str">
        <f t="shared" si="814"/>
        <v>-</v>
      </c>
      <c r="Q1103" s="9">
        <f t="shared" si="814"/>
        <v>8</v>
      </c>
      <c r="R1103" s="9" t="str">
        <f t="shared" si="814"/>
        <v>-</v>
      </c>
      <c r="S1103" s="9" t="str">
        <f t="shared" si="814"/>
        <v>-</v>
      </c>
      <c r="T1103" s="9">
        <f t="shared" si="814"/>
        <v>5</v>
      </c>
      <c r="U1103" s="9" t="str">
        <f t="shared" si="814"/>
        <v>-</v>
      </c>
      <c r="V1103" s="9" t="str">
        <f t="shared" si="814"/>
        <v>-</v>
      </c>
      <c r="W1103" s="9" t="str">
        <f t="shared" si="814"/>
        <v>-</v>
      </c>
      <c r="X1103" s="9" t="str">
        <f t="shared" si="814"/>
        <v>-</v>
      </c>
      <c r="Y1103" s="9" t="str">
        <f t="shared" si="814"/>
        <v>-</v>
      </c>
      <c r="Z1103" s="9">
        <f t="shared" si="814"/>
        <v>9</v>
      </c>
      <c r="AA1103" s="9" t="str">
        <f t="shared" si="814"/>
        <v>-</v>
      </c>
      <c r="AB1103" s="9" t="str">
        <f t="shared" si="814"/>
        <v>-</v>
      </c>
      <c r="AC1103" s="9" t="str">
        <f t="shared" si="814"/>
        <v>-</v>
      </c>
      <c r="AD1103" s="9" t="str">
        <f t="shared" si="814"/>
        <v>-</v>
      </c>
      <c r="AE1103" s="9" t="str">
        <f t="shared" si="814"/>
        <v>-</v>
      </c>
      <c r="AF1103" s="9" t="str">
        <f t="shared" si="814"/>
        <v>-</v>
      </c>
      <c r="AG1103" s="9">
        <f t="shared" si="814"/>
        <v>5</v>
      </c>
      <c r="AH1103" s="9" t="str">
        <f t="shared" si="814"/>
        <v>-</v>
      </c>
      <c r="AI1103" s="9" t="str">
        <f t="shared" ref="AI1103:BA1103" si="816">IF(AI$979="ДА",AI711,"-")</f>
        <v>-</v>
      </c>
      <c r="AJ1103" s="9">
        <f t="shared" si="816"/>
        <v>5</v>
      </c>
      <c r="AK1103" s="9" t="str">
        <f t="shared" si="816"/>
        <v>-</v>
      </c>
      <c r="AL1103" s="9">
        <f t="shared" si="816"/>
        <v>4</v>
      </c>
      <c r="AM1103" s="9">
        <f t="shared" si="816"/>
        <v>6</v>
      </c>
      <c r="AN1103" s="9">
        <f t="shared" si="816"/>
        <v>5</v>
      </c>
      <c r="AO1103" s="9" t="str">
        <f t="shared" si="816"/>
        <v>-</v>
      </c>
      <c r="AP1103" s="9" t="str">
        <f t="shared" si="816"/>
        <v>-</v>
      </c>
      <c r="AQ1103" s="9" t="str">
        <f t="shared" si="816"/>
        <v>-</v>
      </c>
      <c r="AR1103" s="9" t="str">
        <f t="shared" si="816"/>
        <v>-</v>
      </c>
      <c r="AS1103" s="9" t="str">
        <f t="shared" si="816"/>
        <v>-</v>
      </c>
      <c r="AT1103" s="9" t="str">
        <f t="shared" si="816"/>
        <v>-</v>
      </c>
      <c r="AU1103" s="9" t="str">
        <f t="shared" si="816"/>
        <v>-</v>
      </c>
      <c r="AV1103" s="9" t="str">
        <f t="shared" si="816"/>
        <v>-</v>
      </c>
      <c r="AW1103" s="9" t="str">
        <f t="shared" si="816"/>
        <v>-</v>
      </c>
      <c r="AX1103" s="9" t="str">
        <f t="shared" si="816"/>
        <v>-</v>
      </c>
      <c r="AY1103" s="9" t="str">
        <f t="shared" si="816"/>
        <v>-</v>
      </c>
      <c r="AZ1103" s="9" t="str">
        <f t="shared" si="816"/>
        <v>-</v>
      </c>
      <c r="BA1103" s="9" t="str">
        <f t="shared" si="816"/>
        <v>-</v>
      </c>
      <c r="BB1103" s="9" t="str">
        <f t="shared" si="814"/>
        <v>-</v>
      </c>
      <c r="BC1103" s="9">
        <f t="shared" si="814"/>
        <v>6</v>
      </c>
      <c r="BD1103" s="9" t="str">
        <f t="shared" si="814"/>
        <v>-</v>
      </c>
      <c r="BE1103" s="9">
        <f t="shared" si="814"/>
        <v>6</v>
      </c>
      <c r="BF1103" s="9" t="str">
        <f t="shared" si="814"/>
        <v>-</v>
      </c>
      <c r="BG1103" s="9" t="str">
        <f t="shared" si="814"/>
        <v>-</v>
      </c>
      <c r="BH1103" s="9" t="str">
        <f t="shared" si="814"/>
        <v>-</v>
      </c>
      <c r="BI1103" s="9" t="str">
        <f t="shared" si="814"/>
        <v>-</v>
      </c>
      <c r="BJ1103" s="37">
        <f t="shared" si="783"/>
        <v>13</v>
      </c>
      <c r="BK1103" s="34">
        <f t="shared" si="784"/>
        <v>6.0769243772874297</v>
      </c>
      <c r="BL1103" s="9">
        <f t="shared" si="737"/>
        <v>84</v>
      </c>
      <c r="BN1103" s="38">
        <f t="shared" si="747"/>
        <v>122</v>
      </c>
      <c r="BO1103" s="34">
        <f t="shared" si="732"/>
        <v>6.0769243772874297</v>
      </c>
      <c r="BP1103" s="37">
        <f t="shared" si="738"/>
        <v>16</v>
      </c>
      <c r="BQ1103" s="37">
        <f t="shared" si="733"/>
        <v>13</v>
      </c>
      <c r="BR1103" s="36">
        <f t="shared" si="739"/>
        <v>57</v>
      </c>
      <c r="BS1103" s="36">
        <f t="shared" si="739"/>
        <v>3</v>
      </c>
      <c r="BT1103" s="121">
        <f t="shared" si="785"/>
        <v>2.7435897435897423</v>
      </c>
      <c r="BU1103">
        <f t="shared" si="740"/>
        <v>122</v>
      </c>
      <c r="BV1103" s="25" t="str">
        <f t="shared" si="741"/>
        <v>-</v>
      </c>
      <c r="BW1103" s="25" t="str">
        <f t="shared" si="742"/>
        <v>-</v>
      </c>
      <c r="BX1103" s="25">
        <f t="shared" si="743"/>
        <v>57</v>
      </c>
      <c r="BY1103" s="46">
        <f t="shared" si="744"/>
        <v>6.0769243772874297</v>
      </c>
    </row>
    <row r="1104" spans="1:77">
      <c r="A1104" s="38">
        <f t="shared" si="745"/>
        <v>123</v>
      </c>
      <c r="B1104" s="36">
        <f t="shared" si="805"/>
        <v>58</v>
      </c>
      <c r="C1104" s="36">
        <f t="shared" si="805"/>
        <v>1</v>
      </c>
      <c r="D1104" s="9">
        <f t="shared" si="814"/>
        <v>5</v>
      </c>
      <c r="E1104" s="9" t="str">
        <f t="shared" si="814"/>
        <v>-</v>
      </c>
      <c r="F1104" s="9" t="str">
        <f t="shared" si="814"/>
        <v>-</v>
      </c>
      <c r="G1104" s="9" t="str">
        <f t="shared" si="814"/>
        <v>-</v>
      </c>
      <c r="H1104" s="9" t="str">
        <f t="shared" si="814"/>
        <v>-</v>
      </c>
      <c r="I1104" s="9" t="str">
        <f t="shared" si="814"/>
        <v>-</v>
      </c>
      <c r="J1104" s="9" t="str">
        <f t="shared" si="814"/>
        <v>-</v>
      </c>
      <c r="K1104" s="9" t="str">
        <f t="shared" si="814"/>
        <v>-</v>
      </c>
      <c r="L1104" s="9" t="str">
        <f t="shared" si="814"/>
        <v>-</v>
      </c>
      <c r="M1104" s="9" t="str">
        <f t="shared" si="814"/>
        <v>-</v>
      </c>
      <c r="N1104" s="9" t="str">
        <f t="shared" si="814"/>
        <v>-</v>
      </c>
      <c r="O1104" s="9" t="str">
        <f t="shared" si="814"/>
        <v>-</v>
      </c>
      <c r="P1104" s="9" t="str">
        <f t="shared" si="814"/>
        <v>-</v>
      </c>
      <c r="Q1104" s="9">
        <f t="shared" si="814"/>
        <v>6</v>
      </c>
      <c r="R1104" s="9" t="str">
        <f t="shared" si="814"/>
        <v>-</v>
      </c>
      <c r="S1104" s="9" t="str">
        <f t="shared" si="814"/>
        <v>-</v>
      </c>
      <c r="T1104" s="9">
        <f t="shared" si="814"/>
        <v>4</v>
      </c>
      <c r="U1104" s="9" t="str">
        <f t="shared" si="814"/>
        <v>-</v>
      </c>
      <c r="V1104" s="9" t="str">
        <f t="shared" si="814"/>
        <v>-</v>
      </c>
      <c r="W1104" s="9" t="str">
        <f t="shared" si="814"/>
        <v>-</v>
      </c>
      <c r="X1104" s="9" t="str">
        <f t="shared" si="814"/>
        <v>-</v>
      </c>
      <c r="Y1104" s="9" t="str">
        <f t="shared" si="814"/>
        <v>-</v>
      </c>
      <c r="Z1104" s="9">
        <f t="shared" si="814"/>
        <v>8</v>
      </c>
      <c r="AA1104" s="9" t="str">
        <f t="shared" si="814"/>
        <v>-</v>
      </c>
      <c r="AB1104" s="9">
        <f t="shared" si="814"/>
        <v>6</v>
      </c>
      <c r="AC1104" s="9" t="str">
        <f t="shared" si="814"/>
        <v>-</v>
      </c>
      <c r="AD1104" s="9" t="str">
        <f t="shared" si="814"/>
        <v>-</v>
      </c>
      <c r="AE1104" s="9" t="str">
        <f t="shared" si="814"/>
        <v>-</v>
      </c>
      <c r="AF1104" s="9" t="str">
        <f t="shared" si="814"/>
        <v>-</v>
      </c>
      <c r="AG1104" s="9">
        <f t="shared" si="814"/>
        <v>5</v>
      </c>
      <c r="AH1104" s="9" t="str">
        <f t="shared" si="814"/>
        <v>-</v>
      </c>
      <c r="AI1104" s="9" t="str">
        <f t="shared" ref="AI1104:BA1104" si="817">IF(AI$979="ДА",AI712,"-")</f>
        <v>-</v>
      </c>
      <c r="AJ1104" s="9">
        <f t="shared" si="817"/>
        <v>9</v>
      </c>
      <c r="AK1104" s="9" t="str">
        <f t="shared" si="817"/>
        <v>-</v>
      </c>
      <c r="AL1104" s="9" t="str">
        <f t="shared" si="817"/>
        <v>-</v>
      </c>
      <c r="AM1104" s="9">
        <f t="shared" si="817"/>
        <v>7</v>
      </c>
      <c r="AN1104" s="9">
        <f t="shared" si="817"/>
        <v>5</v>
      </c>
      <c r="AO1104" s="9" t="str">
        <f t="shared" si="817"/>
        <v>-</v>
      </c>
      <c r="AP1104" s="9" t="str">
        <f t="shared" si="817"/>
        <v>-</v>
      </c>
      <c r="AQ1104" s="9" t="str">
        <f t="shared" si="817"/>
        <v>-</v>
      </c>
      <c r="AR1104" s="9" t="str">
        <f t="shared" si="817"/>
        <v>-</v>
      </c>
      <c r="AS1104" s="9" t="str">
        <f t="shared" si="817"/>
        <v>-</v>
      </c>
      <c r="AT1104" s="9" t="str">
        <f t="shared" si="817"/>
        <v>-</v>
      </c>
      <c r="AU1104" s="9" t="str">
        <f t="shared" si="817"/>
        <v>-</v>
      </c>
      <c r="AV1104" s="9" t="str">
        <f t="shared" si="817"/>
        <v>-</v>
      </c>
      <c r="AW1104" s="9">
        <f t="shared" si="817"/>
        <v>5</v>
      </c>
      <c r="AX1104" s="9" t="str">
        <f t="shared" si="817"/>
        <v>-</v>
      </c>
      <c r="AY1104" s="9" t="str">
        <f t="shared" si="817"/>
        <v>-</v>
      </c>
      <c r="AZ1104" s="9" t="str">
        <f t="shared" si="817"/>
        <v>-</v>
      </c>
      <c r="BA1104" s="9" t="str">
        <f t="shared" si="817"/>
        <v>-</v>
      </c>
      <c r="BB1104" s="9" t="str">
        <f t="shared" si="814"/>
        <v>-</v>
      </c>
      <c r="BC1104" s="9">
        <f t="shared" si="814"/>
        <v>4</v>
      </c>
      <c r="BD1104" s="9" t="str">
        <f t="shared" si="814"/>
        <v>-</v>
      </c>
      <c r="BE1104" s="9">
        <f t="shared" si="814"/>
        <v>6</v>
      </c>
      <c r="BF1104" s="9" t="str">
        <f t="shared" si="814"/>
        <v>-</v>
      </c>
      <c r="BG1104" s="9" t="str">
        <f t="shared" si="814"/>
        <v>-</v>
      </c>
      <c r="BH1104" s="9" t="str">
        <f t="shared" si="814"/>
        <v>-</v>
      </c>
      <c r="BI1104" s="9" t="str">
        <f t="shared" si="814"/>
        <v>-</v>
      </c>
      <c r="BJ1104" s="37">
        <f t="shared" si="783"/>
        <v>12</v>
      </c>
      <c r="BK1104" s="34">
        <f t="shared" si="784"/>
        <v>5.8333345337617208</v>
      </c>
      <c r="BL1104" s="9">
        <f t="shared" si="737"/>
        <v>94</v>
      </c>
      <c r="BN1104" s="38">
        <f t="shared" si="747"/>
        <v>123</v>
      </c>
      <c r="BO1104" s="34">
        <f t="shared" si="732"/>
        <v>5.8333345337617208</v>
      </c>
      <c r="BP1104" s="37">
        <f t="shared" si="738"/>
        <v>16</v>
      </c>
      <c r="BQ1104" s="37">
        <f t="shared" si="733"/>
        <v>12</v>
      </c>
      <c r="BR1104" s="36">
        <f t="shared" si="739"/>
        <v>58</v>
      </c>
      <c r="BS1104" s="36">
        <f t="shared" si="739"/>
        <v>1</v>
      </c>
      <c r="BT1104" s="121">
        <f t="shared" si="785"/>
        <v>2.3333333333333353</v>
      </c>
      <c r="BU1104">
        <f t="shared" si="740"/>
        <v>123</v>
      </c>
      <c r="BV1104" s="25">
        <f t="shared" si="741"/>
        <v>58</v>
      </c>
      <c r="BW1104" s="25" t="str">
        <f t="shared" si="742"/>
        <v>-</v>
      </c>
      <c r="BX1104" s="25" t="str">
        <f t="shared" si="743"/>
        <v>-</v>
      </c>
      <c r="BY1104" s="46">
        <f t="shared" si="744"/>
        <v>5.8333345337617208</v>
      </c>
    </row>
    <row r="1105" spans="1:77">
      <c r="A1105" s="38">
        <f t="shared" si="745"/>
        <v>124</v>
      </c>
      <c r="B1105" s="36">
        <f t="shared" si="805"/>
        <v>58</v>
      </c>
      <c r="C1105" s="36">
        <f t="shared" si="805"/>
        <v>2</v>
      </c>
      <c r="D1105" s="9">
        <f t="shared" si="814"/>
        <v>7</v>
      </c>
      <c r="E1105" s="9" t="str">
        <f t="shared" si="814"/>
        <v>-</v>
      </c>
      <c r="F1105" s="9">
        <f t="shared" si="814"/>
        <v>1</v>
      </c>
      <c r="G1105" s="9" t="str">
        <f t="shared" si="814"/>
        <v>-</v>
      </c>
      <c r="H1105" s="9" t="str">
        <f t="shared" si="814"/>
        <v>-</v>
      </c>
      <c r="I1105" s="9" t="str">
        <f t="shared" si="814"/>
        <v>-</v>
      </c>
      <c r="J1105" s="9" t="str">
        <f t="shared" si="814"/>
        <v>-</v>
      </c>
      <c r="K1105" s="9" t="str">
        <f t="shared" si="814"/>
        <v>-</v>
      </c>
      <c r="L1105" s="9" t="str">
        <f t="shared" si="814"/>
        <v>-</v>
      </c>
      <c r="M1105" s="9" t="str">
        <f t="shared" si="814"/>
        <v>-</v>
      </c>
      <c r="N1105" s="9" t="str">
        <f t="shared" si="814"/>
        <v>-</v>
      </c>
      <c r="O1105" s="9" t="str">
        <f t="shared" si="814"/>
        <v>-</v>
      </c>
      <c r="P1105" s="9" t="str">
        <f t="shared" si="814"/>
        <v>-</v>
      </c>
      <c r="Q1105" s="9">
        <f t="shared" si="814"/>
        <v>7</v>
      </c>
      <c r="R1105" s="9" t="str">
        <f t="shared" si="814"/>
        <v>-</v>
      </c>
      <c r="S1105" s="9" t="str">
        <f t="shared" si="814"/>
        <v>-</v>
      </c>
      <c r="T1105" s="9">
        <f t="shared" si="814"/>
        <v>4</v>
      </c>
      <c r="U1105" s="9" t="str">
        <f t="shared" si="814"/>
        <v>-</v>
      </c>
      <c r="V1105" s="9" t="str">
        <f t="shared" si="814"/>
        <v>-</v>
      </c>
      <c r="W1105" s="9" t="str">
        <f t="shared" si="814"/>
        <v>-</v>
      </c>
      <c r="X1105" s="9" t="str">
        <f t="shared" si="814"/>
        <v>-</v>
      </c>
      <c r="Y1105" s="9" t="str">
        <f t="shared" si="814"/>
        <v>-</v>
      </c>
      <c r="Z1105" s="9">
        <f t="shared" si="814"/>
        <v>4</v>
      </c>
      <c r="AA1105" s="9" t="str">
        <f t="shared" si="814"/>
        <v>-</v>
      </c>
      <c r="AB1105" s="9">
        <f t="shared" si="814"/>
        <v>4</v>
      </c>
      <c r="AC1105" s="9" t="str">
        <f t="shared" si="814"/>
        <v>-</v>
      </c>
      <c r="AD1105" s="9" t="str">
        <f t="shared" si="814"/>
        <v>-</v>
      </c>
      <c r="AE1105" s="9" t="str">
        <f t="shared" si="814"/>
        <v>-</v>
      </c>
      <c r="AF1105" s="9" t="str">
        <f t="shared" si="814"/>
        <v>-</v>
      </c>
      <c r="AG1105" s="9">
        <f t="shared" si="814"/>
        <v>1</v>
      </c>
      <c r="AH1105" s="9" t="str">
        <f t="shared" si="814"/>
        <v>-</v>
      </c>
      <c r="AI1105" s="9">
        <f t="shared" ref="AI1105:BA1105" si="818">IF(AI$979="ДА",AI713,"-")</f>
        <v>8</v>
      </c>
      <c r="AJ1105" s="9">
        <f t="shared" si="818"/>
        <v>5</v>
      </c>
      <c r="AK1105" s="9" t="str">
        <f t="shared" si="818"/>
        <v>-</v>
      </c>
      <c r="AL1105" s="9" t="str">
        <f t="shared" si="818"/>
        <v>-</v>
      </c>
      <c r="AM1105" s="9">
        <f t="shared" si="818"/>
        <v>5</v>
      </c>
      <c r="AN1105" s="9">
        <f t="shared" si="818"/>
        <v>4</v>
      </c>
      <c r="AO1105" s="9" t="str">
        <f t="shared" si="818"/>
        <v>-</v>
      </c>
      <c r="AP1105" s="9" t="str">
        <f t="shared" si="818"/>
        <v>-</v>
      </c>
      <c r="AQ1105" s="9" t="str">
        <f t="shared" si="818"/>
        <v>-</v>
      </c>
      <c r="AR1105" s="9" t="str">
        <f t="shared" si="818"/>
        <v>-</v>
      </c>
      <c r="AS1105" s="9" t="str">
        <f t="shared" si="818"/>
        <v>-</v>
      </c>
      <c r="AT1105" s="9" t="str">
        <f t="shared" si="818"/>
        <v>-</v>
      </c>
      <c r="AU1105" s="9" t="str">
        <f t="shared" si="818"/>
        <v>-</v>
      </c>
      <c r="AV1105" s="9" t="str">
        <f t="shared" si="818"/>
        <v>-</v>
      </c>
      <c r="AW1105" s="9" t="str">
        <f t="shared" si="818"/>
        <v>-</v>
      </c>
      <c r="AX1105" s="9" t="str">
        <f t="shared" si="818"/>
        <v>-</v>
      </c>
      <c r="AY1105" s="9" t="str">
        <f t="shared" si="818"/>
        <v>-</v>
      </c>
      <c r="AZ1105" s="9" t="str">
        <f t="shared" si="818"/>
        <v>-</v>
      </c>
      <c r="BA1105" s="9" t="str">
        <f t="shared" si="818"/>
        <v>-</v>
      </c>
      <c r="BB1105" s="9" t="str">
        <f t="shared" si="814"/>
        <v>-</v>
      </c>
      <c r="BC1105" s="9">
        <f t="shared" si="814"/>
        <v>5</v>
      </c>
      <c r="BD1105" s="9" t="str">
        <f t="shared" si="814"/>
        <v>-</v>
      </c>
      <c r="BE1105" s="9">
        <f t="shared" si="814"/>
        <v>4</v>
      </c>
      <c r="BF1105" s="9" t="str">
        <f t="shared" si="814"/>
        <v>-</v>
      </c>
      <c r="BG1105" s="9" t="str">
        <f t="shared" si="814"/>
        <v>-</v>
      </c>
      <c r="BH1105" s="9" t="str">
        <f t="shared" si="814"/>
        <v>-</v>
      </c>
      <c r="BI1105" s="9" t="str">
        <f t="shared" si="814"/>
        <v>-</v>
      </c>
      <c r="BJ1105" s="37">
        <f t="shared" si="783"/>
        <v>13</v>
      </c>
      <c r="BK1105" s="34">
        <f t="shared" si="784"/>
        <v>4.5384628386957182</v>
      </c>
      <c r="BL1105" s="9">
        <f t="shared" si="737"/>
        <v>138</v>
      </c>
      <c r="BN1105" s="38">
        <f t="shared" si="747"/>
        <v>124</v>
      </c>
      <c r="BO1105" s="34">
        <f t="shared" si="732"/>
        <v>4.5384628386957182</v>
      </c>
      <c r="BP1105" s="37">
        <f t="shared" si="738"/>
        <v>16</v>
      </c>
      <c r="BQ1105" s="37">
        <f t="shared" si="733"/>
        <v>13</v>
      </c>
      <c r="BR1105" s="36">
        <f t="shared" si="739"/>
        <v>58</v>
      </c>
      <c r="BS1105" s="36">
        <f t="shared" si="739"/>
        <v>2</v>
      </c>
      <c r="BT1105" s="121">
        <f t="shared" si="785"/>
        <v>4.2692307692307692</v>
      </c>
      <c r="BU1105">
        <f t="shared" si="740"/>
        <v>124</v>
      </c>
      <c r="BV1105" s="25" t="str">
        <f t="shared" si="741"/>
        <v>-</v>
      </c>
      <c r="BW1105" s="25">
        <f t="shared" si="742"/>
        <v>58</v>
      </c>
      <c r="BX1105" s="25" t="str">
        <f t="shared" si="743"/>
        <v>-</v>
      </c>
      <c r="BY1105" s="46">
        <f t="shared" si="744"/>
        <v>4.5384628386957182</v>
      </c>
    </row>
    <row r="1106" spans="1:77">
      <c r="A1106" s="38">
        <f t="shared" si="745"/>
        <v>125</v>
      </c>
      <c r="B1106" s="36">
        <f t="shared" si="805"/>
        <v>59</v>
      </c>
      <c r="C1106" s="36">
        <f t="shared" si="805"/>
        <v>1</v>
      </c>
      <c r="D1106" s="9">
        <f t="shared" si="814"/>
        <v>4</v>
      </c>
      <c r="E1106" s="9" t="str">
        <f t="shared" si="814"/>
        <v>-</v>
      </c>
      <c r="F1106" s="9" t="str">
        <f t="shared" si="814"/>
        <v>-</v>
      </c>
      <c r="G1106" s="9" t="str">
        <f t="shared" si="814"/>
        <v>-</v>
      </c>
      <c r="H1106" s="9" t="str">
        <f t="shared" si="814"/>
        <v>-</v>
      </c>
      <c r="I1106" s="9" t="str">
        <f t="shared" si="814"/>
        <v>-</v>
      </c>
      <c r="J1106" s="9" t="str">
        <f t="shared" si="814"/>
        <v>-</v>
      </c>
      <c r="K1106" s="9" t="str">
        <f t="shared" si="814"/>
        <v>-</v>
      </c>
      <c r="L1106" s="9" t="str">
        <f t="shared" si="814"/>
        <v>-</v>
      </c>
      <c r="M1106" s="9" t="str">
        <f t="shared" si="814"/>
        <v>-</v>
      </c>
      <c r="N1106" s="9" t="str">
        <f t="shared" si="814"/>
        <v>-</v>
      </c>
      <c r="O1106" s="9" t="str">
        <f t="shared" si="814"/>
        <v>-</v>
      </c>
      <c r="P1106" s="9" t="str">
        <f t="shared" si="814"/>
        <v>-</v>
      </c>
      <c r="Q1106" s="9">
        <f t="shared" si="814"/>
        <v>6</v>
      </c>
      <c r="R1106" s="9" t="str">
        <f t="shared" si="814"/>
        <v>-</v>
      </c>
      <c r="S1106" s="9" t="str">
        <f t="shared" si="814"/>
        <v>-</v>
      </c>
      <c r="T1106" s="9">
        <f t="shared" si="814"/>
        <v>5</v>
      </c>
      <c r="U1106" s="9" t="str">
        <f t="shared" si="814"/>
        <v>-</v>
      </c>
      <c r="V1106" s="9" t="str">
        <f t="shared" si="814"/>
        <v>-</v>
      </c>
      <c r="W1106" s="9" t="str">
        <f t="shared" si="814"/>
        <v>-</v>
      </c>
      <c r="X1106" s="9" t="str">
        <f t="shared" si="814"/>
        <v>-</v>
      </c>
      <c r="Y1106" s="9" t="str">
        <f t="shared" si="814"/>
        <v>-</v>
      </c>
      <c r="Z1106" s="9">
        <f t="shared" si="814"/>
        <v>7</v>
      </c>
      <c r="AA1106" s="9" t="str">
        <f t="shared" si="814"/>
        <v>-</v>
      </c>
      <c r="AB1106" s="9" t="str">
        <f t="shared" si="814"/>
        <v>-</v>
      </c>
      <c r="AC1106" s="9" t="str">
        <f t="shared" si="814"/>
        <v>-</v>
      </c>
      <c r="AD1106" s="9" t="str">
        <f t="shared" si="814"/>
        <v>-</v>
      </c>
      <c r="AE1106" s="9" t="str">
        <f t="shared" si="814"/>
        <v>-</v>
      </c>
      <c r="AF1106" s="9" t="str">
        <f t="shared" si="814"/>
        <v>-</v>
      </c>
      <c r="AG1106" s="9">
        <f t="shared" si="814"/>
        <v>4</v>
      </c>
      <c r="AH1106" s="9" t="str">
        <f t="shared" si="814"/>
        <v>-</v>
      </c>
      <c r="AI1106" s="9">
        <f t="shared" ref="AI1106:BA1106" si="819">IF(AI$979="ДА",AI714,"-")</f>
        <v>4</v>
      </c>
      <c r="AJ1106" s="9">
        <f t="shared" si="819"/>
        <v>5</v>
      </c>
      <c r="AK1106" s="9" t="str">
        <f t="shared" si="819"/>
        <v>-</v>
      </c>
      <c r="AL1106" s="9" t="str">
        <f t="shared" si="819"/>
        <v>-</v>
      </c>
      <c r="AM1106" s="9">
        <f t="shared" si="819"/>
        <v>2</v>
      </c>
      <c r="AN1106" s="9">
        <f t="shared" si="819"/>
        <v>5</v>
      </c>
      <c r="AO1106" s="9" t="str">
        <f t="shared" si="819"/>
        <v>-</v>
      </c>
      <c r="AP1106" s="9">
        <f t="shared" si="819"/>
        <v>6</v>
      </c>
      <c r="AQ1106" s="9" t="str">
        <f t="shared" si="819"/>
        <v>-</v>
      </c>
      <c r="AR1106" s="9" t="str">
        <f t="shared" si="819"/>
        <v>-</v>
      </c>
      <c r="AS1106" s="9" t="str">
        <f t="shared" si="819"/>
        <v>-</v>
      </c>
      <c r="AT1106" s="9" t="str">
        <f t="shared" si="819"/>
        <v>-</v>
      </c>
      <c r="AU1106" s="9" t="str">
        <f t="shared" si="819"/>
        <v>-</v>
      </c>
      <c r="AV1106" s="9" t="str">
        <f t="shared" si="819"/>
        <v>-</v>
      </c>
      <c r="AW1106" s="9" t="str">
        <f t="shared" si="819"/>
        <v>-</v>
      </c>
      <c r="AX1106" s="9" t="str">
        <f t="shared" si="819"/>
        <v>-</v>
      </c>
      <c r="AY1106" s="9" t="str">
        <f t="shared" si="819"/>
        <v>-</v>
      </c>
      <c r="AZ1106" s="9" t="str">
        <f t="shared" si="819"/>
        <v>-</v>
      </c>
      <c r="BA1106" s="9" t="str">
        <f t="shared" si="819"/>
        <v>-</v>
      </c>
      <c r="BB1106" s="9" t="str">
        <f t="shared" si="814"/>
        <v>-</v>
      </c>
      <c r="BC1106" s="9">
        <f t="shared" si="814"/>
        <v>4</v>
      </c>
      <c r="BD1106" s="9" t="str">
        <f t="shared" si="814"/>
        <v>-</v>
      </c>
      <c r="BE1106" s="9">
        <f t="shared" si="814"/>
        <v>8</v>
      </c>
      <c r="BF1106" s="9" t="str">
        <f t="shared" si="814"/>
        <v>-</v>
      </c>
      <c r="BG1106" s="9" t="str">
        <f t="shared" si="814"/>
        <v>-</v>
      </c>
      <c r="BH1106" s="9">
        <f t="shared" si="814"/>
        <v>4</v>
      </c>
      <c r="BI1106" s="9" t="str">
        <f t="shared" si="814"/>
        <v>-</v>
      </c>
      <c r="BJ1106" s="37">
        <f t="shared" si="783"/>
        <v>13</v>
      </c>
      <c r="BK1106" s="34">
        <f t="shared" si="784"/>
        <v>4.923078223491645</v>
      </c>
      <c r="BL1106" s="9">
        <f t="shared" si="737"/>
        <v>125</v>
      </c>
      <c r="BN1106" s="38">
        <f t="shared" si="747"/>
        <v>125</v>
      </c>
      <c r="BO1106" s="34">
        <f t="shared" si="732"/>
        <v>4.923078223491645</v>
      </c>
      <c r="BP1106" s="37">
        <f t="shared" si="738"/>
        <v>15</v>
      </c>
      <c r="BQ1106" s="37">
        <f t="shared" si="733"/>
        <v>13</v>
      </c>
      <c r="BR1106" s="36">
        <f t="shared" si="739"/>
        <v>59</v>
      </c>
      <c r="BS1106" s="36">
        <f t="shared" si="739"/>
        <v>1</v>
      </c>
      <c r="BT1106" s="121">
        <f t="shared" si="785"/>
        <v>2.4102564102564088</v>
      </c>
      <c r="BU1106">
        <f t="shared" si="740"/>
        <v>125</v>
      </c>
      <c r="BV1106" s="25">
        <f t="shared" si="741"/>
        <v>59</v>
      </c>
      <c r="BW1106" s="25" t="str">
        <f t="shared" si="742"/>
        <v>-</v>
      </c>
      <c r="BX1106" s="25" t="str">
        <f t="shared" si="743"/>
        <v>-</v>
      </c>
      <c r="BY1106" s="46">
        <f t="shared" si="744"/>
        <v>4.923078223491645</v>
      </c>
    </row>
    <row r="1107" spans="1:77">
      <c r="A1107" s="38">
        <f t="shared" si="745"/>
        <v>126</v>
      </c>
      <c r="B1107" s="36">
        <f t="shared" si="805"/>
        <v>61</v>
      </c>
      <c r="C1107" s="36">
        <f t="shared" si="805"/>
        <v>1</v>
      </c>
      <c r="D1107" s="9">
        <f t="shared" si="814"/>
        <v>6</v>
      </c>
      <c r="E1107" s="9" t="str">
        <f t="shared" si="814"/>
        <v>-</v>
      </c>
      <c r="F1107" s="9" t="str">
        <f t="shared" si="814"/>
        <v>-</v>
      </c>
      <c r="G1107" s="9" t="str">
        <f t="shared" si="814"/>
        <v>-</v>
      </c>
      <c r="H1107" s="9" t="str">
        <f t="shared" si="814"/>
        <v>-</v>
      </c>
      <c r="I1107" s="9" t="str">
        <f t="shared" si="814"/>
        <v>-</v>
      </c>
      <c r="J1107" s="9" t="str">
        <f t="shared" si="814"/>
        <v>-</v>
      </c>
      <c r="K1107" s="9" t="str">
        <f t="shared" si="814"/>
        <v>-</v>
      </c>
      <c r="L1107" s="9" t="str">
        <f t="shared" si="814"/>
        <v>-</v>
      </c>
      <c r="M1107" s="9" t="str">
        <f t="shared" si="814"/>
        <v>-</v>
      </c>
      <c r="N1107" s="9" t="str">
        <f t="shared" si="814"/>
        <v>-</v>
      </c>
      <c r="O1107" s="9" t="str">
        <f t="shared" si="814"/>
        <v>-</v>
      </c>
      <c r="P1107" s="9" t="str">
        <f t="shared" si="814"/>
        <v>-</v>
      </c>
      <c r="Q1107" s="9">
        <f t="shared" si="814"/>
        <v>5</v>
      </c>
      <c r="R1107" s="9" t="str">
        <f t="shared" si="814"/>
        <v>-</v>
      </c>
      <c r="S1107" s="9" t="str">
        <f t="shared" si="814"/>
        <v>-</v>
      </c>
      <c r="T1107" s="9">
        <f t="shared" si="814"/>
        <v>6</v>
      </c>
      <c r="U1107" s="9" t="str">
        <f t="shared" si="814"/>
        <v>-</v>
      </c>
      <c r="V1107" s="9" t="str">
        <f t="shared" si="814"/>
        <v>-</v>
      </c>
      <c r="W1107" s="9" t="str">
        <f t="shared" si="814"/>
        <v>-</v>
      </c>
      <c r="X1107" s="9" t="str">
        <f t="shared" si="814"/>
        <v>-</v>
      </c>
      <c r="Y1107" s="9" t="str">
        <f t="shared" si="814"/>
        <v>-</v>
      </c>
      <c r="Z1107" s="9">
        <f t="shared" si="814"/>
        <v>8</v>
      </c>
      <c r="AA1107" s="9" t="str">
        <f t="shared" si="814"/>
        <v>-</v>
      </c>
      <c r="AB1107" s="9">
        <f t="shared" si="814"/>
        <v>8</v>
      </c>
      <c r="AC1107" s="9" t="str">
        <f t="shared" si="814"/>
        <v>-</v>
      </c>
      <c r="AD1107" s="9" t="str">
        <f t="shared" si="814"/>
        <v>-</v>
      </c>
      <c r="AE1107" s="9" t="str">
        <f t="shared" si="814"/>
        <v>-</v>
      </c>
      <c r="AF1107" s="9" t="str">
        <f t="shared" si="814"/>
        <v>-</v>
      </c>
      <c r="AG1107" s="9">
        <f t="shared" si="814"/>
        <v>5</v>
      </c>
      <c r="AH1107" s="9" t="str">
        <f t="shared" si="814"/>
        <v>-</v>
      </c>
      <c r="AI1107" s="9" t="str">
        <f t="shared" ref="AI1107:BA1107" si="820">IF(AI$979="ДА",AI715,"-")</f>
        <v>-</v>
      </c>
      <c r="AJ1107" s="9">
        <f t="shared" si="820"/>
        <v>4</v>
      </c>
      <c r="AK1107" s="9" t="str">
        <f t="shared" si="820"/>
        <v>-</v>
      </c>
      <c r="AL1107" s="9">
        <f t="shared" si="820"/>
        <v>4</v>
      </c>
      <c r="AM1107" s="9">
        <f t="shared" si="820"/>
        <v>6</v>
      </c>
      <c r="AN1107" s="9">
        <f t="shared" si="820"/>
        <v>5</v>
      </c>
      <c r="AO1107" s="9" t="str">
        <f t="shared" si="820"/>
        <v>-</v>
      </c>
      <c r="AP1107" s="9">
        <f t="shared" si="820"/>
        <v>4</v>
      </c>
      <c r="AQ1107" s="9" t="str">
        <f t="shared" si="820"/>
        <v>-</v>
      </c>
      <c r="AR1107" s="9" t="str">
        <f t="shared" si="820"/>
        <v>-</v>
      </c>
      <c r="AS1107" s="9" t="str">
        <f t="shared" si="820"/>
        <v>-</v>
      </c>
      <c r="AT1107" s="9" t="str">
        <f t="shared" si="820"/>
        <v>-</v>
      </c>
      <c r="AU1107" s="9" t="str">
        <f t="shared" si="820"/>
        <v>-</v>
      </c>
      <c r="AV1107" s="9" t="str">
        <f t="shared" si="820"/>
        <v>-</v>
      </c>
      <c r="AW1107" s="9">
        <f t="shared" si="820"/>
        <v>6</v>
      </c>
      <c r="AX1107" s="9" t="str">
        <f t="shared" si="820"/>
        <v>-</v>
      </c>
      <c r="AY1107" s="9" t="str">
        <f t="shared" si="820"/>
        <v>-</v>
      </c>
      <c r="AZ1107" s="9" t="str">
        <f t="shared" si="820"/>
        <v>-</v>
      </c>
      <c r="BA1107" s="9" t="str">
        <f t="shared" si="820"/>
        <v>-</v>
      </c>
      <c r="BB1107" s="9" t="str">
        <f t="shared" si="814"/>
        <v>-</v>
      </c>
      <c r="BC1107" s="9">
        <f t="shared" si="814"/>
        <v>7</v>
      </c>
      <c r="BD1107" s="9" t="str">
        <f t="shared" si="814"/>
        <v>-</v>
      </c>
      <c r="BE1107" s="9">
        <f t="shared" si="814"/>
        <v>6</v>
      </c>
      <c r="BF1107" s="9" t="str">
        <f t="shared" si="814"/>
        <v>-</v>
      </c>
      <c r="BG1107" s="9" t="str">
        <f t="shared" si="814"/>
        <v>-</v>
      </c>
      <c r="BH1107" s="9" t="str">
        <f t="shared" si="814"/>
        <v>-</v>
      </c>
      <c r="BI1107" s="9" t="str">
        <f t="shared" si="814"/>
        <v>-</v>
      </c>
      <c r="BJ1107" s="37">
        <f t="shared" si="783"/>
        <v>14</v>
      </c>
      <c r="BK1107" s="34">
        <f t="shared" si="784"/>
        <v>5.7142871148541419</v>
      </c>
      <c r="BL1107" s="9">
        <f t="shared" si="737"/>
        <v>100</v>
      </c>
      <c r="BN1107" s="38">
        <f t="shared" si="747"/>
        <v>126</v>
      </c>
      <c r="BO1107" s="34">
        <f t="shared" si="732"/>
        <v>5.7142871148541419</v>
      </c>
      <c r="BP1107" s="37">
        <f t="shared" si="738"/>
        <v>16</v>
      </c>
      <c r="BQ1107" s="37">
        <f t="shared" si="733"/>
        <v>14</v>
      </c>
      <c r="BR1107" s="36">
        <f t="shared" si="739"/>
        <v>61</v>
      </c>
      <c r="BS1107" s="36">
        <f t="shared" si="739"/>
        <v>1</v>
      </c>
      <c r="BT1107" s="121">
        <f t="shared" si="785"/>
        <v>1.7582417582417564</v>
      </c>
      <c r="BU1107">
        <f t="shared" si="740"/>
        <v>126</v>
      </c>
      <c r="BV1107" s="25">
        <f t="shared" si="741"/>
        <v>61</v>
      </c>
      <c r="BW1107" s="25" t="str">
        <f t="shared" si="742"/>
        <v>-</v>
      </c>
      <c r="BX1107" s="25" t="str">
        <f t="shared" si="743"/>
        <v>-</v>
      </c>
      <c r="BY1107" s="46">
        <f t="shared" si="744"/>
        <v>5.7142871148541419</v>
      </c>
    </row>
    <row r="1108" spans="1:77">
      <c r="A1108" s="38">
        <f t="shared" si="745"/>
        <v>127</v>
      </c>
      <c r="B1108" s="36">
        <f t="shared" si="805"/>
        <v>61</v>
      </c>
      <c r="C1108" s="36">
        <f t="shared" si="805"/>
        <v>2</v>
      </c>
      <c r="D1108" s="9">
        <f t="shared" si="814"/>
        <v>4</v>
      </c>
      <c r="E1108" s="9" t="str">
        <f t="shared" si="814"/>
        <v>-</v>
      </c>
      <c r="F1108" s="9" t="str">
        <f t="shared" si="814"/>
        <v>-</v>
      </c>
      <c r="G1108" s="9" t="str">
        <f t="shared" si="814"/>
        <v>-</v>
      </c>
      <c r="H1108" s="9" t="str">
        <f t="shared" si="814"/>
        <v>-</v>
      </c>
      <c r="I1108" s="9" t="str">
        <f t="shared" si="814"/>
        <v>-</v>
      </c>
      <c r="J1108" s="9" t="str">
        <f t="shared" si="814"/>
        <v>-</v>
      </c>
      <c r="K1108" s="9" t="str">
        <f t="shared" si="814"/>
        <v>-</v>
      </c>
      <c r="L1108" s="9" t="str">
        <f t="shared" si="814"/>
        <v>-</v>
      </c>
      <c r="M1108" s="9" t="str">
        <f t="shared" si="814"/>
        <v>-</v>
      </c>
      <c r="N1108" s="9" t="str">
        <f t="shared" si="814"/>
        <v>-</v>
      </c>
      <c r="O1108" s="9" t="str">
        <f t="shared" si="814"/>
        <v>-</v>
      </c>
      <c r="P1108" s="9" t="str">
        <f t="shared" si="814"/>
        <v>-</v>
      </c>
      <c r="Q1108" s="9" t="str">
        <f t="shared" si="814"/>
        <v>-</v>
      </c>
      <c r="R1108" s="9" t="str">
        <f t="shared" si="814"/>
        <v>-</v>
      </c>
      <c r="S1108" s="9" t="str">
        <f t="shared" ref="S1108:BI1108" si="821">IF(S$979="ДА",S716,"-")</f>
        <v>-</v>
      </c>
      <c r="T1108" s="9">
        <f t="shared" si="821"/>
        <v>4</v>
      </c>
      <c r="U1108" s="9" t="str">
        <f t="shared" si="821"/>
        <v>-</v>
      </c>
      <c r="V1108" s="9" t="str">
        <f t="shared" si="821"/>
        <v>-</v>
      </c>
      <c r="W1108" s="9" t="str">
        <f t="shared" si="821"/>
        <v>-</v>
      </c>
      <c r="X1108" s="9" t="str">
        <f t="shared" si="821"/>
        <v>-</v>
      </c>
      <c r="Y1108" s="9" t="str">
        <f t="shared" si="821"/>
        <v>-</v>
      </c>
      <c r="Z1108" s="9">
        <f t="shared" si="821"/>
        <v>7</v>
      </c>
      <c r="AA1108" s="9" t="str">
        <f t="shared" si="821"/>
        <v>-</v>
      </c>
      <c r="AB1108" s="9" t="str">
        <f t="shared" si="821"/>
        <v>-</v>
      </c>
      <c r="AC1108" s="9" t="str">
        <f t="shared" si="821"/>
        <v>-</v>
      </c>
      <c r="AD1108" s="9" t="str">
        <f t="shared" si="821"/>
        <v>-</v>
      </c>
      <c r="AE1108" s="9" t="str">
        <f t="shared" si="821"/>
        <v>-</v>
      </c>
      <c r="AF1108" s="9" t="str">
        <f t="shared" si="821"/>
        <v>-</v>
      </c>
      <c r="AG1108" s="9">
        <f t="shared" si="821"/>
        <v>2</v>
      </c>
      <c r="AH1108" s="9" t="str">
        <f t="shared" si="821"/>
        <v>-</v>
      </c>
      <c r="AI1108" s="9">
        <f t="shared" si="821"/>
        <v>4</v>
      </c>
      <c r="AJ1108" s="9">
        <f t="shared" si="821"/>
        <v>4</v>
      </c>
      <c r="AK1108" s="9" t="str">
        <f t="shared" si="821"/>
        <v>-</v>
      </c>
      <c r="AL1108" s="9" t="str">
        <f t="shared" si="821"/>
        <v>-</v>
      </c>
      <c r="AM1108" s="9">
        <f t="shared" si="821"/>
        <v>4</v>
      </c>
      <c r="AN1108" s="9">
        <f t="shared" si="821"/>
        <v>1</v>
      </c>
      <c r="AO1108" s="9" t="str">
        <f t="shared" si="821"/>
        <v>-</v>
      </c>
      <c r="AP1108" s="9">
        <f t="shared" si="821"/>
        <v>5</v>
      </c>
      <c r="AQ1108" s="9" t="str">
        <f t="shared" si="821"/>
        <v>-</v>
      </c>
      <c r="AR1108" s="9" t="str">
        <f t="shared" si="821"/>
        <v>-</v>
      </c>
      <c r="AS1108" s="9" t="str">
        <f t="shared" si="821"/>
        <v>-</v>
      </c>
      <c r="AT1108" s="9" t="str">
        <f t="shared" si="821"/>
        <v>-</v>
      </c>
      <c r="AU1108" s="9" t="str">
        <f t="shared" si="821"/>
        <v>-</v>
      </c>
      <c r="AV1108" s="9" t="str">
        <f t="shared" si="821"/>
        <v>-</v>
      </c>
      <c r="AW1108" s="9" t="str">
        <f t="shared" si="821"/>
        <v>-</v>
      </c>
      <c r="AX1108" s="9" t="str">
        <f t="shared" si="821"/>
        <v>-</v>
      </c>
      <c r="AY1108" s="9" t="str">
        <f t="shared" si="821"/>
        <v>-</v>
      </c>
      <c r="AZ1108" s="9" t="str">
        <f t="shared" si="821"/>
        <v>-</v>
      </c>
      <c r="BA1108" s="9" t="str">
        <f t="shared" si="821"/>
        <v>-</v>
      </c>
      <c r="BB1108" s="9" t="str">
        <f t="shared" si="821"/>
        <v>-</v>
      </c>
      <c r="BC1108" s="9">
        <f t="shared" si="821"/>
        <v>4</v>
      </c>
      <c r="BD1108" s="9" t="str">
        <f t="shared" si="821"/>
        <v>-</v>
      </c>
      <c r="BE1108" s="9">
        <f t="shared" si="821"/>
        <v>6</v>
      </c>
      <c r="BF1108" s="9" t="str">
        <f t="shared" si="821"/>
        <v>-</v>
      </c>
      <c r="BG1108" s="9" t="str">
        <f t="shared" si="821"/>
        <v>-</v>
      </c>
      <c r="BH1108" s="9" t="str">
        <f t="shared" si="821"/>
        <v>-</v>
      </c>
      <c r="BI1108" s="9">
        <f t="shared" si="821"/>
        <v>4</v>
      </c>
      <c r="BJ1108" s="37">
        <f t="shared" si="783"/>
        <v>12</v>
      </c>
      <c r="BK1108" s="34">
        <f t="shared" si="784"/>
        <v>4.0833345337418345</v>
      </c>
      <c r="BL1108" s="9">
        <f t="shared" si="737"/>
        <v>151</v>
      </c>
      <c r="BN1108" s="38">
        <f t="shared" si="747"/>
        <v>127</v>
      </c>
      <c r="BO1108" s="34">
        <f t="shared" si="732"/>
        <v>4.0833345337418345</v>
      </c>
      <c r="BP1108" s="37">
        <f t="shared" si="738"/>
        <v>16</v>
      </c>
      <c r="BQ1108" s="37">
        <f t="shared" si="733"/>
        <v>12</v>
      </c>
      <c r="BR1108" s="36">
        <f t="shared" si="739"/>
        <v>61</v>
      </c>
      <c r="BS1108" s="36">
        <f t="shared" si="739"/>
        <v>2</v>
      </c>
      <c r="BT1108" s="121">
        <f t="shared" si="785"/>
        <v>2.4469696969696959</v>
      </c>
      <c r="BU1108">
        <f t="shared" si="740"/>
        <v>127</v>
      </c>
      <c r="BV1108" s="25" t="str">
        <f t="shared" si="741"/>
        <v>-</v>
      </c>
      <c r="BW1108" s="25">
        <f t="shared" si="742"/>
        <v>61</v>
      </c>
      <c r="BX1108" s="25" t="str">
        <f t="shared" si="743"/>
        <v>-</v>
      </c>
      <c r="BY1108" s="46">
        <f t="shared" si="744"/>
        <v>4.0833345337418345</v>
      </c>
    </row>
    <row r="1109" spans="1:77">
      <c r="A1109" s="38">
        <f t="shared" si="745"/>
        <v>128</v>
      </c>
      <c r="B1109" s="36">
        <f t="shared" si="805"/>
        <v>61</v>
      </c>
      <c r="C1109" s="36">
        <f t="shared" si="805"/>
        <v>3</v>
      </c>
      <c r="D1109" s="9">
        <f t="shared" ref="D1109:BI1115" si="822">IF(D$979="ДА",D717,"-")</f>
        <v>6</v>
      </c>
      <c r="E1109" s="9" t="str">
        <f t="shared" si="822"/>
        <v>-</v>
      </c>
      <c r="F1109" s="9" t="str">
        <f t="shared" si="822"/>
        <v>-</v>
      </c>
      <c r="G1109" s="9" t="str">
        <f t="shared" si="822"/>
        <v>-</v>
      </c>
      <c r="H1109" s="9" t="str">
        <f t="shared" si="822"/>
        <v>-</v>
      </c>
      <c r="I1109" s="9" t="str">
        <f t="shared" si="822"/>
        <v>-</v>
      </c>
      <c r="J1109" s="9" t="str">
        <f t="shared" si="822"/>
        <v>-</v>
      </c>
      <c r="K1109" s="9" t="str">
        <f t="shared" si="822"/>
        <v>-</v>
      </c>
      <c r="L1109" s="9" t="str">
        <f t="shared" si="822"/>
        <v>-</v>
      </c>
      <c r="M1109" s="9" t="str">
        <f t="shared" si="822"/>
        <v>-</v>
      </c>
      <c r="N1109" s="9" t="str">
        <f t="shared" si="822"/>
        <v>-</v>
      </c>
      <c r="O1109" s="9" t="str">
        <f t="shared" si="822"/>
        <v>-</v>
      </c>
      <c r="P1109" s="9" t="str">
        <f t="shared" si="822"/>
        <v>-</v>
      </c>
      <c r="Q1109" s="9">
        <f t="shared" si="822"/>
        <v>6</v>
      </c>
      <c r="R1109" s="9" t="str">
        <f t="shared" si="822"/>
        <v>-</v>
      </c>
      <c r="S1109" s="9" t="str">
        <f t="shared" si="822"/>
        <v>-</v>
      </c>
      <c r="T1109" s="9">
        <f t="shared" si="822"/>
        <v>4</v>
      </c>
      <c r="U1109" s="9" t="str">
        <f t="shared" si="822"/>
        <v>-</v>
      </c>
      <c r="V1109" s="9" t="str">
        <f t="shared" si="822"/>
        <v>-</v>
      </c>
      <c r="W1109" s="9" t="str">
        <f t="shared" si="822"/>
        <v>-</v>
      </c>
      <c r="X1109" s="9" t="str">
        <f t="shared" si="822"/>
        <v>-</v>
      </c>
      <c r="Y1109" s="9" t="str">
        <f t="shared" si="822"/>
        <v>-</v>
      </c>
      <c r="Z1109" s="9">
        <f t="shared" si="822"/>
        <v>8</v>
      </c>
      <c r="AA1109" s="9" t="str">
        <f t="shared" si="822"/>
        <v>-</v>
      </c>
      <c r="AB1109" s="9" t="str">
        <f t="shared" si="822"/>
        <v>-</v>
      </c>
      <c r="AC1109" s="9" t="str">
        <f t="shared" si="822"/>
        <v>-</v>
      </c>
      <c r="AD1109" s="9" t="str">
        <f t="shared" si="822"/>
        <v>-</v>
      </c>
      <c r="AE1109" s="9" t="str">
        <f t="shared" si="822"/>
        <v>-</v>
      </c>
      <c r="AF1109" s="9" t="str">
        <f t="shared" si="822"/>
        <v>-</v>
      </c>
      <c r="AG1109" s="9">
        <f t="shared" si="822"/>
        <v>5</v>
      </c>
      <c r="AH1109" s="9" t="str">
        <f t="shared" si="822"/>
        <v>-</v>
      </c>
      <c r="AI1109" s="9">
        <f t="shared" ref="AI1109:BA1109" si="823">IF(AI$979="ДА",AI717,"-")</f>
        <v>3</v>
      </c>
      <c r="AJ1109" s="9">
        <f t="shared" si="823"/>
        <v>4</v>
      </c>
      <c r="AK1109" s="9" t="str">
        <f t="shared" si="823"/>
        <v>-</v>
      </c>
      <c r="AL1109" s="9" t="str">
        <f t="shared" si="823"/>
        <v>-</v>
      </c>
      <c r="AM1109" s="9">
        <f t="shared" si="823"/>
        <v>5</v>
      </c>
      <c r="AN1109" s="9">
        <f t="shared" si="823"/>
        <v>3</v>
      </c>
      <c r="AO1109" s="9" t="str">
        <f t="shared" si="823"/>
        <v>-</v>
      </c>
      <c r="AP1109" s="9">
        <f t="shared" si="823"/>
        <v>6</v>
      </c>
      <c r="AQ1109" s="9" t="str">
        <f t="shared" si="823"/>
        <v>-</v>
      </c>
      <c r="AR1109" s="9" t="str">
        <f t="shared" si="823"/>
        <v>-</v>
      </c>
      <c r="AS1109" s="9" t="str">
        <f t="shared" si="823"/>
        <v>-</v>
      </c>
      <c r="AT1109" s="9" t="str">
        <f t="shared" si="823"/>
        <v>-</v>
      </c>
      <c r="AU1109" s="9" t="str">
        <f t="shared" si="823"/>
        <v>-</v>
      </c>
      <c r="AV1109" s="9" t="str">
        <f t="shared" si="823"/>
        <v>-</v>
      </c>
      <c r="AW1109" s="9">
        <f t="shared" si="823"/>
        <v>4</v>
      </c>
      <c r="AX1109" s="9" t="str">
        <f t="shared" si="823"/>
        <v>-</v>
      </c>
      <c r="AY1109" s="9" t="str">
        <f t="shared" si="823"/>
        <v>-</v>
      </c>
      <c r="AZ1109" s="9" t="str">
        <f t="shared" si="823"/>
        <v>-</v>
      </c>
      <c r="BA1109" s="9" t="str">
        <f t="shared" si="823"/>
        <v>-</v>
      </c>
      <c r="BB1109" s="9" t="str">
        <f t="shared" si="822"/>
        <v>-</v>
      </c>
      <c r="BC1109" s="9">
        <f t="shared" si="822"/>
        <v>5</v>
      </c>
      <c r="BD1109" s="9" t="str">
        <f t="shared" si="822"/>
        <v>-</v>
      </c>
      <c r="BE1109" s="9">
        <f t="shared" si="822"/>
        <v>6</v>
      </c>
      <c r="BF1109" s="9" t="str">
        <f t="shared" si="822"/>
        <v>-</v>
      </c>
      <c r="BG1109" s="9" t="str">
        <f t="shared" si="822"/>
        <v>-</v>
      </c>
      <c r="BH1109" s="9" t="str">
        <f t="shared" si="822"/>
        <v>-</v>
      </c>
      <c r="BI1109" s="9">
        <f t="shared" si="822"/>
        <v>4</v>
      </c>
      <c r="BJ1109" s="37">
        <f t="shared" si="783"/>
        <v>14</v>
      </c>
      <c r="BK1109" s="34">
        <f t="shared" si="784"/>
        <v>4.9285728290926469</v>
      </c>
      <c r="BL1109" s="9">
        <f t="shared" si="737"/>
        <v>124</v>
      </c>
      <c r="BN1109" s="38">
        <f t="shared" si="747"/>
        <v>128</v>
      </c>
      <c r="BO1109" s="34">
        <f t="shared" si="732"/>
        <v>4.9285728290926469</v>
      </c>
      <c r="BP1109" s="37">
        <f t="shared" si="738"/>
        <v>18</v>
      </c>
      <c r="BQ1109" s="37">
        <f t="shared" si="733"/>
        <v>14</v>
      </c>
      <c r="BR1109" s="36">
        <f t="shared" si="739"/>
        <v>61</v>
      </c>
      <c r="BS1109" s="36">
        <f t="shared" si="739"/>
        <v>3</v>
      </c>
      <c r="BT1109" s="121">
        <f t="shared" si="785"/>
        <v>1.9175824175824188</v>
      </c>
      <c r="BU1109">
        <f t="shared" si="740"/>
        <v>128</v>
      </c>
      <c r="BV1109" s="25" t="str">
        <f t="shared" si="741"/>
        <v>-</v>
      </c>
      <c r="BW1109" s="25" t="str">
        <f t="shared" si="742"/>
        <v>-</v>
      </c>
      <c r="BX1109" s="25">
        <f t="shared" si="743"/>
        <v>61</v>
      </c>
      <c r="BY1109" s="46">
        <f t="shared" si="744"/>
        <v>4.9285728290926469</v>
      </c>
    </row>
    <row r="1110" spans="1:77">
      <c r="A1110" s="38">
        <f t="shared" si="745"/>
        <v>129</v>
      </c>
      <c r="B1110" s="36">
        <f t="shared" si="805"/>
        <v>62</v>
      </c>
      <c r="C1110" s="36">
        <f t="shared" si="805"/>
        <v>1</v>
      </c>
      <c r="D1110" s="9">
        <f t="shared" si="822"/>
        <v>7</v>
      </c>
      <c r="E1110" s="9" t="str">
        <f t="shared" si="822"/>
        <v>-</v>
      </c>
      <c r="F1110" s="9" t="str">
        <f t="shared" si="822"/>
        <v>-</v>
      </c>
      <c r="G1110" s="9" t="str">
        <f t="shared" si="822"/>
        <v>-</v>
      </c>
      <c r="H1110" s="9" t="str">
        <f t="shared" si="822"/>
        <v>-</v>
      </c>
      <c r="I1110" s="9" t="str">
        <f t="shared" si="822"/>
        <v>-</v>
      </c>
      <c r="J1110" s="9" t="str">
        <f t="shared" si="822"/>
        <v>-</v>
      </c>
      <c r="K1110" s="9" t="str">
        <f t="shared" si="822"/>
        <v>-</v>
      </c>
      <c r="L1110" s="9" t="str">
        <f t="shared" si="822"/>
        <v>-</v>
      </c>
      <c r="M1110" s="9" t="str">
        <f t="shared" si="822"/>
        <v>-</v>
      </c>
      <c r="N1110" s="9" t="str">
        <f t="shared" si="822"/>
        <v>-</v>
      </c>
      <c r="O1110" s="9" t="str">
        <f t="shared" si="822"/>
        <v>-</v>
      </c>
      <c r="P1110" s="9" t="str">
        <f t="shared" si="822"/>
        <v>-</v>
      </c>
      <c r="Q1110" s="9">
        <f t="shared" si="822"/>
        <v>9</v>
      </c>
      <c r="R1110" s="9" t="str">
        <f t="shared" si="822"/>
        <v>-</v>
      </c>
      <c r="S1110" s="9" t="str">
        <f t="shared" si="822"/>
        <v>-</v>
      </c>
      <c r="T1110" s="9">
        <f t="shared" si="822"/>
        <v>9</v>
      </c>
      <c r="U1110" s="9" t="str">
        <f t="shared" si="822"/>
        <v>-</v>
      </c>
      <c r="V1110" s="9" t="str">
        <f t="shared" si="822"/>
        <v>-</v>
      </c>
      <c r="W1110" s="9" t="str">
        <f t="shared" si="822"/>
        <v>-</v>
      </c>
      <c r="X1110" s="9" t="str">
        <f t="shared" si="822"/>
        <v>-</v>
      </c>
      <c r="Y1110" s="9" t="str">
        <f t="shared" si="822"/>
        <v>-</v>
      </c>
      <c r="Z1110" s="9">
        <f t="shared" si="822"/>
        <v>9</v>
      </c>
      <c r="AA1110" s="9" t="str">
        <f t="shared" si="822"/>
        <v>-</v>
      </c>
      <c r="AB1110" s="9" t="str">
        <f t="shared" si="822"/>
        <v>-</v>
      </c>
      <c r="AC1110" s="9" t="str">
        <f t="shared" si="822"/>
        <v>-</v>
      </c>
      <c r="AD1110" s="9" t="str">
        <f t="shared" si="822"/>
        <v>-</v>
      </c>
      <c r="AE1110" s="9" t="str">
        <f t="shared" si="822"/>
        <v>-</v>
      </c>
      <c r="AF1110" s="9" t="str">
        <f t="shared" si="822"/>
        <v>-</v>
      </c>
      <c r="AG1110" s="9">
        <f t="shared" si="822"/>
        <v>5</v>
      </c>
      <c r="AH1110" s="9" t="str">
        <f t="shared" si="822"/>
        <v>-</v>
      </c>
      <c r="AI1110" s="9" t="str">
        <f t="shared" ref="AI1110:BA1110" si="824">IF(AI$979="ДА",AI718,"-")</f>
        <v>-</v>
      </c>
      <c r="AJ1110" s="9">
        <f t="shared" si="824"/>
        <v>6</v>
      </c>
      <c r="AK1110" s="9" t="str">
        <f t="shared" si="824"/>
        <v>-</v>
      </c>
      <c r="AL1110" s="9" t="str">
        <f t="shared" si="824"/>
        <v>-</v>
      </c>
      <c r="AM1110" s="9">
        <f t="shared" si="824"/>
        <v>3</v>
      </c>
      <c r="AN1110" s="9">
        <f t="shared" si="824"/>
        <v>4</v>
      </c>
      <c r="AO1110" s="9" t="str">
        <f t="shared" si="824"/>
        <v>-</v>
      </c>
      <c r="AP1110" s="9">
        <f t="shared" si="824"/>
        <v>5</v>
      </c>
      <c r="AQ1110" s="9" t="str">
        <f t="shared" si="824"/>
        <v>-</v>
      </c>
      <c r="AR1110" s="9" t="str">
        <f t="shared" si="824"/>
        <v>-</v>
      </c>
      <c r="AS1110" s="9" t="str">
        <f t="shared" si="824"/>
        <v>-</v>
      </c>
      <c r="AT1110" s="9" t="str">
        <f t="shared" si="824"/>
        <v>-</v>
      </c>
      <c r="AU1110" s="9" t="str">
        <f t="shared" si="824"/>
        <v>-</v>
      </c>
      <c r="AV1110" s="9" t="str">
        <f t="shared" si="824"/>
        <v>-</v>
      </c>
      <c r="AW1110" s="9" t="str">
        <f t="shared" si="824"/>
        <v>-</v>
      </c>
      <c r="AX1110" s="9" t="str">
        <f t="shared" si="824"/>
        <v>-</v>
      </c>
      <c r="AY1110" s="9" t="str">
        <f t="shared" si="824"/>
        <v>-</v>
      </c>
      <c r="AZ1110" s="9" t="str">
        <f t="shared" si="824"/>
        <v>-</v>
      </c>
      <c r="BA1110" s="9" t="str">
        <f t="shared" si="824"/>
        <v>-</v>
      </c>
      <c r="BB1110" s="9" t="str">
        <f t="shared" si="822"/>
        <v>-</v>
      </c>
      <c r="BC1110" s="9">
        <f t="shared" si="822"/>
        <v>4</v>
      </c>
      <c r="BD1110" s="9" t="str">
        <f t="shared" si="822"/>
        <v>-</v>
      </c>
      <c r="BE1110" s="9">
        <f t="shared" si="822"/>
        <v>7</v>
      </c>
      <c r="BF1110" s="9" t="str">
        <f t="shared" si="822"/>
        <v>-</v>
      </c>
      <c r="BG1110" s="9" t="str">
        <f t="shared" si="822"/>
        <v>-</v>
      </c>
      <c r="BH1110" s="9">
        <f t="shared" si="822"/>
        <v>8</v>
      </c>
      <c r="BI1110" s="9" t="str">
        <f t="shared" si="822"/>
        <v>-</v>
      </c>
      <c r="BJ1110" s="37">
        <f t="shared" ref="BJ1110:BJ1141" si="825">COUNTIF(D1110:BI1110,"&gt;0")</f>
        <v>12</v>
      </c>
      <c r="BK1110" s="34">
        <f t="shared" ref="BK1110:BK1141" si="826">IFERROR(AVERAGE(D1110:BI1110)+0.0000001*BJ1110+0.000000001/(BT1110+0.001),"-")</f>
        <v>6.3333345335503912</v>
      </c>
      <c r="BL1110" s="9">
        <f t="shared" si="737"/>
        <v>68</v>
      </c>
      <c r="BN1110" s="38">
        <f t="shared" si="747"/>
        <v>129</v>
      </c>
      <c r="BO1110" s="34">
        <f t="shared" ref="BO1110:BO1173" si="827">BK1110</f>
        <v>6.3333345335503912</v>
      </c>
      <c r="BP1110" s="37">
        <f t="shared" si="738"/>
        <v>18</v>
      </c>
      <c r="BQ1110" s="37">
        <f t="shared" ref="BQ1110:BQ1173" si="828">BJ1110</f>
        <v>12</v>
      </c>
      <c r="BR1110" s="36">
        <f t="shared" si="739"/>
        <v>62</v>
      </c>
      <c r="BS1110" s="36">
        <f t="shared" si="739"/>
        <v>1</v>
      </c>
      <c r="BT1110" s="121">
        <f t="shared" ref="BT1110:BT1141" si="829">VAR(D1110:BI1110)</f>
        <v>4.6060606060606082</v>
      </c>
      <c r="BU1110">
        <f t="shared" si="740"/>
        <v>129</v>
      </c>
      <c r="BV1110" s="25">
        <f t="shared" si="741"/>
        <v>62</v>
      </c>
      <c r="BW1110" s="25" t="str">
        <f t="shared" si="742"/>
        <v>-</v>
      </c>
      <c r="BX1110" s="25" t="str">
        <f t="shared" si="743"/>
        <v>-</v>
      </c>
      <c r="BY1110" s="46">
        <f t="shared" si="744"/>
        <v>6.3333345335503912</v>
      </c>
    </row>
    <row r="1111" spans="1:77">
      <c r="A1111" s="38">
        <f t="shared" si="745"/>
        <v>130</v>
      </c>
      <c r="B1111" s="36">
        <f t="shared" ref="B1111:C1126" si="830">B132</f>
        <v>62</v>
      </c>
      <c r="C1111" s="36">
        <f t="shared" si="830"/>
        <v>2</v>
      </c>
      <c r="D1111" s="9">
        <f t="shared" si="822"/>
        <v>9</v>
      </c>
      <c r="E1111" s="9" t="str">
        <f t="shared" si="822"/>
        <v>-</v>
      </c>
      <c r="F1111" s="9" t="str">
        <f t="shared" si="822"/>
        <v>-</v>
      </c>
      <c r="G1111" s="9" t="str">
        <f t="shared" si="822"/>
        <v>-</v>
      </c>
      <c r="H1111" s="9" t="str">
        <f t="shared" si="822"/>
        <v>-</v>
      </c>
      <c r="I1111" s="9" t="str">
        <f t="shared" si="822"/>
        <v>-</v>
      </c>
      <c r="J1111" s="9" t="str">
        <f t="shared" si="822"/>
        <v>-</v>
      </c>
      <c r="K1111" s="9" t="str">
        <f t="shared" si="822"/>
        <v>-</v>
      </c>
      <c r="L1111" s="9" t="str">
        <f t="shared" si="822"/>
        <v>-</v>
      </c>
      <c r="M1111" s="9" t="str">
        <f t="shared" si="822"/>
        <v>-</v>
      </c>
      <c r="N1111" s="9" t="str">
        <f t="shared" si="822"/>
        <v>-</v>
      </c>
      <c r="O1111" s="9" t="str">
        <f t="shared" si="822"/>
        <v>-</v>
      </c>
      <c r="P1111" s="9" t="str">
        <f t="shared" si="822"/>
        <v>-</v>
      </c>
      <c r="Q1111" s="9">
        <f t="shared" si="822"/>
        <v>9</v>
      </c>
      <c r="R1111" s="9" t="str">
        <f t="shared" si="822"/>
        <v>-</v>
      </c>
      <c r="S1111" s="9" t="str">
        <f t="shared" si="822"/>
        <v>-</v>
      </c>
      <c r="T1111" s="9">
        <f t="shared" si="822"/>
        <v>6</v>
      </c>
      <c r="U1111" s="9" t="str">
        <f t="shared" si="822"/>
        <v>-</v>
      </c>
      <c r="V1111" s="9" t="str">
        <f t="shared" si="822"/>
        <v>-</v>
      </c>
      <c r="W1111" s="9" t="str">
        <f t="shared" si="822"/>
        <v>-</v>
      </c>
      <c r="X1111" s="9" t="str">
        <f t="shared" si="822"/>
        <v>-</v>
      </c>
      <c r="Y1111" s="9" t="str">
        <f t="shared" si="822"/>
        <v>-</v>
      </c>
      <c r="Z1111" s="9">
        <f t="shared" si="822"/>
        <v>9</v>
      </c>
      <c r="AA1111" s="9" t="str">
        <f t="shared" si="822"/>
        <v>-</v>
      </c>
      <c r="AB1111" s="9" t="str">
        <f t="shared" si="822"/>
        <v>-</v>
      </c>
      <c r="AC1111" s="9" t="str">
        <f t="shared" si="822"/>
        <v>-</v>
      </c>
      <c r="AD1111" s="9" t="str">
        <f t="shared" si="822"/>
        <v>-</v>
      </c>
      <c r="AE1111" s="9" t="str">
        <f t="shared" si="822"/>
        <v>-</v>
      </c>
      <c r="AF1111" s="9" t="str">
        <f t="shared" si="822"/>
        <v>-</v>
      </c>
      <c r="AG1111" s="9">
        <f t="shared" si="822"/>
        <v>6</v>
      </c>
      <c r="AH1111" s="9" t="str">
        <f t="shared" si="822"/>
        <v>-</v>
      </c>
      <c r="AI1111" s="9">
        <f t="shared" ref="AI1111:BA1111" si="831">IF(AI$979="ДА",AI719,"-")</f>
        <v>8</v>
      </c>
      <c r="AJ1111" s="9">
        <f t="shared" si="831"/>
        <v>5</v>
      </c>
      <c r="AK1111" s="9" t="str">
        <f t="shared" si="831"/>
        <v>-</v>
      </c>
      <c r="AL1111" s="9">
        <f t="shared" si="831"/>
        <v>5</v>
      </c>
      <c r="AM1111" s="9">
        <f t="shared" si="831"/>
        <v>7</v>
      </c>
      <c r="AN1111" s="9">
        <f t="shared" si="831"/>
        <v>4</v>
      </c>
      <c r="AO1111" s="9" t="str">
        <f t="shared" si="831"/>
        <v>-</v>
      </c>
      <c r="AP1111" s="9">
        <f t="shared" si="831"/>
        <v>6</v>
      </c>
      <c r="AQ1111" s="9" t="str">
        <f t="shared" si="831"/>
        <v>-</v>
      </c>
      <c r="AR1111" s="9" t="str">
        <f t="shared" si="831"/>
        <v>-</v>
      </c>
      <c r="AS1111" s="9" t="str">
        <f t="shared" si="831"/>
        <v>-</v>
      </c>
      <c r="AT1111" s="9" t="str">
        <f t="shared" si="831"/>
        <v>-</v>
      </c>
      <c r="AU1111" s="9" t="str">
        <f t="shared" si="831"/>
        <v>-</v>
      </c>
      <c r="AV1111" s="9" t="str">
        <f t="shared" si="831"/>
        <v>-</v>
      </c>
      <c r="AW1111" s="9">
        <f t="shared" si="831"/>
        <v>5</v>
      </c>
      <c r="AX1111" s="9" t="str">
        <f t="shared" si="831"/>
        <v>-</v>
      </c>
      <c r="AY1111" s="9" t="str">
        <f t="shared" si="831"/>
        <v>-</v>
      </c>
      <c r="AZ1111" s="9" t="str">
        <f t="shared" si="831"/>
        <v>-</v>
      </c>
      <c r="BA1111" s="9" t="str">
        <f t="shared" si="831"/>
        <v>-</v>
      </c>
      <c r="BB1111" s="9" t="str">
        <f t="shared" si="822"/>
        <v>-</v>
      </c>
      <c r="BC1111" s="9">
        <f t="shared" si="822"/>
        <v>4</v>
      </c>
      <c r="BD1111" s="9" t="str">
        <f t="shared" si="822"/>
        <v>-</v>
      </c>
      <c r="BE1111" s="9">
        <f t="shared" si="822"/>
        <v>6</v>
      </c>
      <c r="BF1111" s="9" t="str">
        <f t="shared" si="822"/>
        <v>-</v>
      </c>
      <c r="BG1111" s="9" t="str">
        <f t="shared" si="822"/>
        <v>-</v>
      </c>
      <c r="BH1111" s="9" t="str">
        <f t="shared" si="822"/>
        <v>-</v>
      </c>
      <c r="BI1111" s="9" t="str">
        <f t="shared" si="822"/>
        <v>-</v>
      </c>
      <c r="BJ1111" s="37">
        <f t="shared" si="825"/>
        <v>14</v>
      </c>
      <c r="BK1111" s="34">
        <f t="shared" si="826"/>
        <v>6.3571442574581827</v>
      </c>
      <c r="BL1111" s="9">
        <f t="shared" ref="BL1111:BL1173" si="832">RANK(BK1111,BK$982:BK$1173,0)</f>
        <v>66</v>
      </c>
      <c r="BN1111" s="38">
        <f t="shared" si="747"/>
        <v>130</v>
      </c>
      <c r="BO1111" s="34">
        <f t="shared" si="827"/>
        <v>6.3571442574581827</v>
      </c>
      <c r="BP1111" s="37">
        <f t="shared" ref="BP1111:BP1173" si="833">BJ132</f>
        <v>17</v>
      </c>
      <c r="BQ1111" s="37">
        <f t="shared" si="828"/>
        <v>14</v>
      </c>
      <c r="BR1111" s="36">
        <f t="shared" ref="BR1111:BS1173" si="834">B132</f>
        <v>62</v>
      </c>
      <c r="BS1111" s="36">
        <f t="shared" si="834"/>
        <v>2</v>
      </c>
      <c r="BT1111" s="121">
        <f t="shared" si="829"/>
        <v>3.1703296703296666</v>
      </c>
      <c r="BU1111">
        <f t="shared" ref="BU1111:BU1173" si="835">ROW(A130)</f>
        <v>130</v>
      </c>
      <c r="BV1111" s="25" t="str">
        <f t="shared" ref="BV1111:BV1173" si="836">IF(C1111=1,B1111,"-")</f>
        <v>-</v>
      </c>
      <c r="BW1111" s="25">
        <f t="shared" ref="BW1111:BW1173" si="837">IF(C1111=2,B1111,"-")</f>
        <v>62</v>
      </c>
      <c r="BX1111" s="25" t="str">
        <f t="shared" ref="BX1111:BX1173" si="838">IF(C1111=3,B1111,"-")</f>
        <v>-</v>
      </c>
      <c r="BY1111" s="46">
        <f t="shared" ref="BY1111:BY1173" si="839">BO1111</f>
        <v>6.3571442574581827</v>
      </c>
    </row>
    <row r="1112" spans="1:77">
      <c r="A1112" s="38">
        <f t="shared" ref="A1112:A1173" si="840">A1111+1</f>
        <v>131</v>
      </c>
      <c r="B1112" s="36">
        <f t="shared" si="830"/>
        <v>62</v>
      </c>
      <c r="C1112" s="36">
        <f t="shared" si="830"/>
        <v>3</v>
      </c>
      <c r="D1112" s="9">
        <f t="shared" si="822"/>
        <v>9</v>
      </c>
      <c r="E1112" s="9" t="str">
        <f t="shared" si="822"/>
        <v>-</v>
      </c>
      <c r="F1112" s="9" t="str">
        <f t="shared" si="822"/>
        <v>-</v>
      </c>
      <c r="G1112" s="9" t="str">
        <f t="shared" si="822"/>
        <v>-</v>
      </c>
      <c r="H1112" s="9" t="str">
        <f t="shared" si="822"/>
        <v>-</v>
      </c>
      <c r="I1112" s="9" t="str">
        <f t="shared" si="822"/>
        <v>-</v>
      </c>
      <c r="J1112" s="9" t="str">
        <f t="shared" si="822"/>
        <v>-</v>
      </c>
      <c r="K1112" s="9" t="str">
        <f t="shared" si="822"/>
        <v>-</v>
      </c>
      <c r="L1112" s="9" t="str">
        <f t="shared" si="822"/>
        <v>-</v>
      </c>
      <c r="M1112" s="9" t="str">
        <f t="shared" si="822"/>
        <v>-</v>
      </c>
      <c r="N1112" s="9" t="str">
        <f t="shared" si="822"/>
        <v>-</v>
      </c>
      <c r="O1112" s="9" t="str">
        <f t="shared" si="822"/>
        <v>-</v>
      </c>
      <c r="P1112" s="9" t="str">
        <f t="shared" si="822"/>
        <v>-</v>
      </c>
      <c r="Q1112" s="9">
        <f t="shared" si="822"/>
        <v>9</v>
      </c>
      <c r="R1112" s="9" t="str">
        <f t="shared" si="822"/>
        <v>-</v>
      </c>
      <c r="S1112" s="9" t="str">
        <f t="shared" si="822"/>
        <v>-</v>
      </c>
      <c r="T1112" s="9">
        <f t="shared" si="822"/>
        <v>4</v>
      </c>
      <c r="U1112" s="9" t="str">
        <f t="shared" si="822"/>
        <v>-</v>
      </c>
      <c r="V1112" s="9" t="str">
        <f t="shared" si="822"/>
        <v>-</v>
      </c>
      <c r="W1112" s="9" t="str">
        <f t="shared" si="822"/>
        <v>-</v>
      </c>
      <c r="X1112" s="9" t="str">
        <f t="shared" si="822"/>
        <v>-</v>
      </c>
      <c r="Y1112" s="9" t="str">
        <f t="shared" si="822"/>
        <v>-</v>
      </c>
      <c r="Z1112" s="9">
        <f t="shared" si="822"/>
        <v>10</v>
      </c>
      <c r="AA1112" s="9" t="str">
        <f t="shared" si="822"/>
        <v>-</v>
      </c>
      <c r="AB1112" s="9">
        <f t="shared" si="822"/>
        <v>7</v>
      </c>
      <c r="AC1112" s="9" t="str">
        <f t="shared" si="822"/>
        <v>-</v>
      </c>
      <c r="AD1112" s="9" t="str">
        <f t="shared" si="822"/>
        <v>-</v>
      </c>
      <c r="AE1112" s="9" t="str">
        <f t="shared" si="822"/>
        <v>-</v>
      </c>
      <c r="AF1112" s="9" t="str">
        <f t="shared" si="822"/>
        <v>-</v>
      </c>
      <c r="AG1112" s="9">
        <f t="shared" si="822"/>
        <v>8</v>
      </c>
      <c r="AH1112" s="9" t="str">
        <f t="shared" si="822"/>
        <v>-</v>
      </c>
      <c r="AI1112" s="9">
        <f t="shared" ref="AI1112:BA1112" si="841">IF(AI$979="ДА",AI720,"-")</f>
        <v>5</v>
      </c>
      <c r="AJ1112" s="9">
        <f t="shared" si="841"/>
        <v>5</v>
      </c>
      <c r="AK1112" s="9" t="str">
        <f t="shared" si="841"/>
        <v>-</v>
      </c>
      <c r="AL1112" s="9" t="str">
        <f t="shared" si="841"/>
        <v>-</v>
      </c>
      <c r="AM1112" s="9">
        <f t="shared" si="841"/>
        <v>6</v>
      </c>
      <c r="AN1112" s="9">
        <f t="shared" si="841"/>
        <v>5</v>
      </c>
      <c r="AO1112" s="9" t="str">
        <f t="shared" si="841"/>
        <v>-</v>
      </c>
      <c r="AP1112" s="9">
        <f t="shared" si="841"/>
        <v>5</v>
      </c>
      <c r="AQ1112" s="9" t="str">
        <f t="shared" si="841"/>
        <v>-</v>
      </c>
      <c r="AR1112" s="9" t="str">
        <f t="shared" si="841"/>
        <v>-</v>
      </c>
      <c r="AS1112" s="9" t="str">
        <f t="shared" si="841"/>
        <v>-</v>
      </c>
      <c r="AT1112" s="9" t="str">
        <f t="shared" si="841"/>
        <v>-</v>
      </c>
      <c r="AU1112" s="9" t="str">
        <f t="shared" si="841"/>
        <v>-</v>
      </c>
      <c r="AV1112" s="9" t="str">
        <f t="shared" si="841"/>
        <v>-</v>
      </c>
      <c r="AW1112" s="9" t="str">
        <f t="shared" si="841"/>
        <v>-</v>
      </c>
      <c r="AX1112" s="9" t="str">
        <f t="shared" si="841"/>
        <v>-</v>
      </c>
      <c r="AY1112" s="9" t="str">
        <f t="shared" si="841"/>
        <v>-</v>
      </c>
      <c r="AZ1112" s="9" t="str">
        <f t="shared" si="841"/>
        <v>-</v>
      </c>
      <c r="BA1112" s="9" t="str">
        <f t="shared" si="841"/>
        <v>-</v>
      </c>
      <c r="BB1112" s="9" t="str">
        <f t="shared" si="822"/>
        <v>-</v>
      </c>
      <c r="BC1112" s="9">
        <f t="shared" si="822"/>
        <v>5</v>
      </c>
      <c r="BD1112" s="9" t="str">
        <f t="shared" si="822"/>
        <v>-</v>
      </c>
      <c r="BE1112" s="9">
        <f t="shared" si="822"/>
        <v>9</v>
      </c>
      <c r="BF1112" s="9">
        <f t="shared" si="822"/>
        <v>8</v>
      </c>
      <c r="BG1112" s="9" t="str">
        <f t="shared" si="822"/>
        <v>-</v>
      </c>
      <c r="BH1112" s="9" t="str">
        <f t="shared" si="822"/>
        <v>-</v>
      </c>
      <c r="BI1112" s="9" t="str">
        <f t="shared" si="822"/>
        <v>-</v>
      </c>
      <c r="BJ1112" s="37">
        <f t="shared" si="825"/>
        <v>14</v>
      </c>
      <c r="BK1112" s="34">
        <f t="shared" si="826"/>
        <v>6.7857156859625194</v>
      </c>
      <c r="BL1112" s="9">
        <f t="shared" si="832"/>
        <v>55</v>
      </c>
      <c r="BN1112" s="38">
        <f t="shared" ref="BN1112:BN1173" si="842">BN1111+1</f>
        <v>131</v>
      </c>
      <c r="BO1112" s="34">
        <f t="shared" si="827"/>
        <v>6.7857156859625194</v>
      </c>
      <c r="BP1112" s="37">
        <f t="shared" si="833"/>
        <v>19</v>
      </c>
      <c r="BQ1112" s="37">
        <f t="shared" si="828"/>
        <v>14</v>
      </c>
      <c r="BR1112" s="36">
        <f t="shared" si="834"/>
        <v>62</v>
      </c>
      <c r="BS1112" s="36">
        <f t="shared" si="834"/>
        <v>3</v>
      </c>
      <c r="BT1112" s="121">
        <f t="shared" si="829"/>
        <v>4.02747252747253</v>
      </c>
      <c r="BU1112">
        <f t="shared" si="835"/>
        <v>131</v>
      </c>
      <c r="BV1112" s="25" t="str">
        <f t="shared" si="836"/>
        <v>-</v>
      </c>
      <c r="BW1112" s="25" t="str">
        <f t="shared" si="837"/>
        <v>-</v>
      </c>
      <c r="BX1112" s="25">
        <f t="shared" si="838"/>
        <v>62</v>
      </c>
      <c r="BY1112" s="46">
        <f t="shared" si="839"/>
        <v>6.7857156859625194</v>
      </c>
    </row>
    <row r="1113" spans="1:77">
      <c r="A1113" s="38">
        <f t="shared" si="840"/>
        <v>132</v>
      </c>
      <c r="B1113" s="36">
        <f t="shared" si="830"/>
        <v>63</v>
      </c>
      <c r="C1113" s="36">
        <f t="shared" si="830"/>
        <v>1</v>
      </c>
      <c r="D1113" s="9">
        <f t="shared" si="822"/>
        <v>4</v>
      </c>
      <c r="E1113" s="9" t="str">
        <f t="shared" si="822"/>
        <v>-</v>
      </c>
      <c r="F1113" s="9" t="str">
        <f t="shared" si="822"/>
        <v>-</v>
      </c>
      <c r="G1113" s="9" t="str">
        <f t="shared" si="822"/>
        <v>-</v>
      </c>
      <c r="H1113" s="9" t="str">
        <f t="shared" si="822"/>
        <v>-</v>
      </c>
      <c r="I1113" s="9" t="str">
        <f t="shared" si="822"/>
        <v>-</v>
      </c>
      <c r="J1113" s="9" t="str">
        <f t="shared" si="822"/>
        <v>-</v>
      </c>
      <c r="K1113" s="9" t="str">
        <f t="shared" si="822"/>
        <v>-</v>
      </c>
      <c r="L1113" s="9" t="str">
        <f t="shared" si="822"/>
        <v>-</v>
      </c>
      <c r="M1113" s="9" t="str">
        <f t="shared" si="822"/>
        <v>-</v>
      </c>
      <c r="N1113" s="9" t="str">
        <f t="shared" si="822"/>
        <v>-</v>
      </c>
      <c r="O1113" s="9" t="str">
        <f t="shared" si="822"/>
        <v>-</v>
      </c>
      <c r="P1113" s="9" t="str">
        <f t="shared" si="822"/>
        <v>-</v>
      </c>
      <c r="Q1113" s="9">
        <f t="shared" si="822"/>
        <v>4</v>
      </c>
      <c r="R1113" s="9" t="str">
        <f t="shared" si="822"/>
        <v>-</v>
      </c>
      <c r="S1113" s="9" t="str">
        <f t="shared" si="822"/>
        <v>-</v>
      </c>
      <c r="T1113" s="9">
        <f t="shared" si="822"/>
        <v>4</v>
      </c>
      <c r="U1113" s="9" t="str">
        <f t="shared" si="822"/>
        <v>-</v>
      </c>
      <c r="V1113" s="9" t="str">
        <f t="shared" si="822"/>
        <v>-</v>
      </c>
      <c r="W1113" s="9" t="str">
        <f t="shared" si="822"/>
        <v>-</v>
      </c>
      <c r="X1113" s="9" t="str">
        <f t="shared" si="822"/>
        <v>-</v>
      </c>
      <c r="Y1113" s="9" t="str">
        <f t="shared" si="822"/>
        <v>-</v>
      </c>
      <c r="Z1113" s="9">
        <f t="shared" si="822"/>
        <v>6</v>
      </c>
      <c r="AA1113" s="9" t="str">
        <f t="shared" si="822"/>
        <v>-</v>
      </c>
      <c r="AB1113" s="9" t="str">
        <f t="shared" si="822"/>
        <v>-</v>
      </c>
      <c r="AC1113" s="9" t="str">
        <f t="shared" si="822"/>
        <v>-</v>
      </c>
      <c r="AD1113" s="9" t="str">
        <f t="shared" si="822"/>
        <v>-</v>
      </c>
      <c r="AE1113" s="9" t="str">
        <f t="shared" si="822"/>
        <v>-</v>
      </c>
      <c r="AF1113" s="9" t="str">
        <f t="shared" si="822"/>
        <v>-</v>
      </c>
      <c r="AG1113" s="9">
        <f t="shared" si="822"/>
        <v>2</v>
      </c>
      <c r="AH1113" s="9" t="str">
        <f t="shared" si="822"/>
        <v>-</v>
      </c>
      <c r="AI1113" s="9" t="str">
        <f t="shared" ref="AI1113:BA1113" si="843">IF(AI$979="ДА",AI721,"-")</f>
        <v>-</v>
      </c>
      <c r="AJ1113" s="9">
        <f t="shared" si="843"/>
        <v>3</v>
      </c>
      <c r="AK1113" s="9" t="str">
        <f t="shared" si="843"/>
        <v>-</v>
      </c>
      <c r="AL1113" s="9" t="str">
        <f t="shared" si="843"/>
        <v>-</v>
      </c>
      <c r="AM1113" s="9">
        <f t="shared" si="843"/>
        <v>4</v>
      </c>
      <c r="AN1113" s="9">
        <f t="shared" si="843"/>
        <v>1</v>
      </c>
      <c r="AO1113" s="9" t="str">
        <f t="shared" si="843"/>
        <v>-</v>
      </c>
      <c r="AP1113" s="9">
        <f t="shared" si="843"/>
        <v>3</v>
      </c>
      <c r="AQ1113" s="9" t="str">
        <f t="shared" si="843"/>
        <v>-</v>
      </c>
      <c r="AR1113" s="9" t="str">
        <f t="shared" si="843"/>
        <v>-</v>
      </c>
      <c r="AS1113" s="9" t="str">
        <f t="shared" si="843"/>
        <v>-</v>
      </c>
      <c r="AT1113" s="9" t="str">
        <f t="shared" si="843"/>
        <v>-</v>
      </c>
      <c r="AU1113" s="9" t="str">
        <f t="shared" si="843"/>
        <v>-</v>
      </c>
      <c r="AV1113" s="9" t="str">
        <f t="shared" si="843"/>
        <v>-</v>
      </c>
      <c r="AW1113" s="9" t="str">
        <f t="shared" si="843"/>
        <v>-</v>
      </c>
      <c r="AX1113" s="9" t="str">
        <f t="shared" si="843"/>
        <v>-</v>
      </c>
      <c r="AY1113" s="9" t="str">
        <f t="shared" si="843"/>
        <v>-</v>
      </c>
      <c r="AZ1113" s="9" t="str">
        <f t="shared" si="843"/>
        <v>-</v>
      </c>
      <c r="BA1113" s="9" t="str">
        <f t="shared" si="843"/>
        <v>-</v>
      </c>
      <c r="BB1113" s="9" t="str">
        <f t="shared" si="822"/>
        <v>-</v>
      </c>
      <c r="BC1113" s="9">
        <f t="shared" si="822"/>
        <v>5</v>
      </c>
      <c r="BD1113" s="9" t="str">
        <f t="shared" si="822"/>
        <v>-</v>
      </c>
      <c r="BE1113" s="9">
        <f t="shared" si="822"/>
        <v>4</v>
      </c>
      <c r="BF1113" s="9" t="str">
        <f t="shared" si="822"/>
        <v>-</v>
      </c>
      <c r="BG1113" s="9" t="str">
        <f t="shared" si="822"/>
        <v>-</v>
      </c>
      <c r="BH1113" s="9" t="str">
        <f t="shared" si="822"/>
        <v>-</v>
      </c>
      <c r="BI1113" s="9" t="str">
        <f t="shared" si="822"/>
        <v>-</v>
      </c>
      <c r="BJ1113" s="37">
        <f t="shared" si="825"/>
        <v>11</v>
      </c>
      <c r="BK1113" s="34">
        <f t="shared" si="826"/>
        <v>3.6363647369025611</v>
      </c>
      <c r="BL1113" s="9">
        <f t="shared" si="832"/>
        <v>157</v>
      </c>
      <c r="BN1113" s="38">
        <f t="shared" si="842"/>
        <v>132</v>
      </c>
      <c r="BO1113" s="34">
        <f t="shared" si="827"/>
        <v>3.6363647369025611</v>
      </c>
      <c r="BP1113" s="37">
        <f t="shared" si="833"/>
        <v>14</v>
      </c>
      <c r="BQ1113" s="37">
        <f t="shared" si="828"/>
        <v>11</v>
      </c>
      <c r="BR1113" s="36">
        <f t="shared" si="834"/>
        <v>63</v>
      </c>
      <c r="BS1113" s="36">
        <f t="shared" si="834"/>
        <v>1</v>
      </c>
      <c r="BT1113" s="121">
        <f t="shared" si="829"/>
        <v>1.8545454545454532</v>
      </c>
      <c r="BU1113">
        <f t="shared" si="835"/>
        <v>132</v>
      </c>
      <c r="BV1113" s="25">
        <f t="shared" si="836"/>
        <v>63</v>
      </c>
      <c r="BW1113" s="25" t="str">
        <f t="shared" si="837"/>
        <v>-</v>
      </c>
      <c r="BX1113" s="25" t="str">
        <f t="shared" si="838"/>
        <v>-</v>
      </c>
      <c r="BY1113" s="46">
        <f t="shared" si="839"/>
        <v>3.6363647369025611</v>
      </c>
    </row>
    <row r="1114" spans="1:77">
      <c r="A1114" s="38">
        <f t="shared" si="840"/>
        <v>133</v>
      </c>
      <c r="B1114" s="36">
        <f t="shared" si="830"/>
        <v>63</v>
      </c>
      <c r="C1114" s="36">
        <f t="shared" si="830"/>
        <v>2</v>
      </c>
      <c r="D1114" s="9">
        <f t="shared" si="822"/>
        <v>5</v>
      </c>
      <c r="E1114" s="9" t="str">
        <f t="shared" si="822"/>
        <v>-</v>
      </c>
      <c r="F1114" s="9" t="str">
        <f t="shared" si="822"/>
        <v>-</v>
      </c>
      <c r="G1114" s="9" t="str">
        <f t="shared" si="822"/>
        <v>-</v>
      </c>
      <c r="H1114" s="9" t="str">
        <f t="shared" si="822"/>
        <v>-</v>
      </c>
      <c r="I1114" s="9" t="str">
        <f t="shared" si="822"/>
        <v>-</v>
      </c>
      <c r="J1114" s="9" t="str">
        <f t="shared" si="822"/>
        <v>-</v>
      </c>
      <c r="K1114" s="9" t="str">
        <f t="shared" si="822"/>
        <v>-</v>
      </c>
      <c r="L1114" s="9" t="str">
        <f t="shared" si="822"/>
        <v>-</v>
      </c>
      <c r="M1114" s="9" t="str">
        <f t="shared" si="822"/>
        <v>-</v>
      </c>
      <c r="N1114" s="9" t="str">
        <f t="shared" si="822"/>
        <v>-</v>
      </c>
      <c r="O1114" s="9" t="str">
        <f t="shared" si="822"/>
        <v>-</v>
      </c>
      <c r="P1114" s="9" t="str">
        <f t="shared" si="822"/>
        <v>-</v>
      </c>
      <c r="Q1114" s="9">
        <f t="shared" si="822"/>
        <v>6</v>
      </c>
      <c r="R1114" s="9" t="str">
        <f t="shared" si="822"/>
        <v>-</v>
      </c>
      <c r="S1114" s="9" t="str">
        <f t="shared" si="822"/>
        <v>-</v>
      </c>
      <c r="T1114" s="9">
        <f t="shared" si="822"/>
        <v>4</v>
      </c>
      <c r="U1114" s="9" t="str">
        <f t="shared" si="822"/>
        <v>-</v>
      </c>
      <c r="V1114" s="9" t="str">
        <f t="shared" si="822"/>
        <v>-</v>
      </c>
      <c r="W1114" s="9" t="str">
        <f t="shared" si="822"/>
        <v>-</v>
      </c>
      <c r="X1114" s="9" t="str">
        <f t="shared" si="822"/>
        <v>-</v>
      </c>
      <c r="Y1114" s="9" t="str">
        <f t="shared" si="822"/>
        <v>-</v>
      </c>
      <c r="Z1114" s="9">
        <f t="shared" si="822"/>
        <v>7</v>
      </c>
      <c r="AA1114" s="9" t="str">
        <f t="shared" si="822"/>
        <v>-</v>
      </c>
      <c r="AB1114" s="9">
        <f t="shared" si="822"/>
        <v>6</v>
      </c>
      <c r="AC1114" s="9" t="str">
        <f t="shared" si="822"/>
        <v>-</v>
      </c>
      <c r="AD1114" s="9" t="str">
        <f t="shared" si="822"/>
        <v>-</v>
      </c>
      <c r="AE1114" s="9" t="str">
        <f t="shared" si="822"/>
        <v>-</v>
      </c>
      <c r="AF1114" s="9" t="str">
        <f t="shared" si="822"/>
        <v>-</v>
      </c>
      <c r="AG1114" s="9">
        <f t="shared" si="822"/>
        <v>3</v>
      </c>
      <c r="AH1114" s="9" t="str">
        <f t="shared" si="822"/>
        <v>-</v>
      </c>
      <c r="AI1114" s="9">
        <f t="shared" ref="AI1114:BA1114" si="844">IF(AI$979="ДА",AI722,"-")</f>
        <v>5</v>
      </c>
      <c r="AJ1114" s="9">
        <f t="shared" si="844"/>
        <v>4</v>
      </c>
      <c r="AK1114" s="9" t="str">
        <f t="shared" si="844"/>
        <v>-</v>
      </c>
      <c r="AL1114" s="9" t="str">
        <f t="shared" si="844"/>
        <v>-</v>
      </c>
      <c r="AM1114" s="9">
        <f t="shared" si="844"/>
        <v>5</v>
      </c>
      <c r="AN1114" s="9">
        <f t="shared" si="844"/>
        <v>3</v>
      </c>
      <c r="AO1114" s="9" t="str">
        <f t="shared" si="844"/>
        <v>-</v>
      </c>
      <c r="AP1114" s="9">
        <f t="shared" si="844"/>
        <v>4</v>
      </c>
      <c r="AQ1114" s="9" t="str">
        <f t="shared" si="844"/>
        <v>-</v>
      </c>
      <c r="AR1114" s="9" t="str">
        <f t="shared" si="844"/>
        <v>-</v>
      </c>
      <c r="AS1114" s="9" t="str">
        <f t="shared" si="844"/>
        <v>-</v>
      </c>
      <c r="AT1114" s="9" t="str">
        <f t="shared" si="844"/>
        <v>-</v>
      </c>
      <c r="AU1114" s="9" t="str">
        <f t="shared" si="844"/>
        <v>-</v>
      </c>
      <c r="AV1114" s="9" t="str">
        <f t="shared" si="844"/>
        <v>-</v>
      </c>
      <c r="AW1114" s="9" t="str">
        <f t="shared" si="844"/>
        <v>-</v>
      </c>
      <c r="AX1114" s="9" t="str">
        <f t="shared" si="844"/>
        <v>-</v>
      </c>
      <c r="AY1114" s="9" t="str">
        <f t="shared" si="844"/>
        <v>-</v>
      </c>
      <c r="AZ1114" s="9" t="str">
        <f t="shared" si="844"/>
        <v>-</v>
      </c>
      <c r="BA1114" s="9" t="str">
        <f t="shared" si="844"/>
        <v>-</v>
      </c>
      <c r="BB1114" s="9" t="str">
        <f t="shared" si="822"/>
        <v>-</v>
      </c>
      <c r="BC1114" s="9">
        <f t="shared" si="822"/>
        <v>5</v>
      </c>
      <c r="BD1114" s="9" t="str">
        <f t="shared" si="822"/>
        <v>-</v>
      </c>
      <c r="BE1114" s="9">
        <f t="shared" si="822"/>
        <v>5</v>
      </c>
      <c r="BF1114" s="9" t="str">
        <f t="shared" si="822"/>
        <v>-</v>
      </c>
      <c r="BG1114" s="9" t="str">
        <f t="shared" si="822"/>
        <v>-</v>
      </c>
      <c r="BH1114" s="9" t="str">
        <f t="shared" si="822"/>
        <v>-</v>
      </c>
      <c r="BI1114" s="9" t="str">
        <f t="shared" si="822"/>
        <v>-</v>
      </c>
      <c r="BJ1114" s="37">
        <f t="shared" si="825"/>
        <v>13</v>
      </c>
      <c r="BK1114" s="34">
        <f t="shared" si="826"/>
        <v>4.7692320699660771</v>
      </c>
      <c r="BL1114" s="9">
        <f t="shared" si="832"/>
        <v>132</v>
      </c>
      <c r="BN1114" s="38">
        <f t="shared" si="842"/>
        <v>133</v>
      </c>
      <c r="BO1114" s="34">
        <f t="shared" si="827"/>
        <v>4.7692320699660771</v>
      </c>
      <c r="BP1114" s="37">
        <f t="shared" si="833"/>
        <v>16</v>
      </c>
      <c r="BQ1114" s="37">
        <f t="shared" si="828"/>
        <v>13</v>
      </c>
      <c r="BR1114" s="36">
        <f t="shared" si="834"/>
        <v>63</v>
      </c>
      <c r="BS1114" s="36">
        <f t="shared" si="834"/>
        <v>2</v>
      </c>
      <c r="BT1114" s="121">
        <f t="shared" si="829"/>
        <v>1.3589743589743601</v>
      </c>
      <c r="BU1114">
        <f t="shared" si="835"/>
        <v>133</v>
      </c>
      <c r="BV1114" s="25" t="str">
        <f t="shared" si="836"/>
        <v>-</v>
      </c>
      <c r="BW1114" s="25">
        <f t="shared" si="837"/>
        <v>63</v>
      </c>
      <c r="BX1114" s="25" t="str">
        <f t="shared" si="838"/>
        <v>-</v>
      </c>
      <c r="BY1114" s="46">
        <f t="shared" si="839"/>
        <v>4.7692320699660771</v>
      </c>
    </row>
    <row r="1115" spans="1:77">
      <c r="A1115" s="38">
        <f t="shared" si="840"/>
        <v>134</v>
      </c>
      <c r="B1115" s="36">
        <f t="shared" si="830"/>
        <v>63</v>
      </c>
      <c r="C1115" s="36">
        <f t="shared" si="830"/>
        <v>3</v>
      </c>
      <c r="D1115" s="9">
        <f t="shared" si="822"/>
        <v>9</v>
      </c>
      <c r="E1115" s="9" t="str">
        <f t="shared" si="822"/>
        <v>-</v>
      </c>
      <c r="F1115" s="9" t="str">
        <f t="shared" si="822"/>
        <v>-</v>
      </c>
      <c r="G1115" s="9" t="str">
        <f t="shared" si="822"/>
        <v>-</v>
      </c>
      <c r="H1115" s="9" t="str">
        <f t="shared" si="822"/>
        <v>-</v>
      </c>
      <c r="I1115" s="9" t="str">
        <f t="shared" si="822"/>
        <v>-</v>
      </c>
      <c r="J1115" s="9" t="str">
        <f t="shared" si="822"/>
        <v>-</v>
      </c>
      <c r="K1115" s="9" t="str">
        <f t="shared" si="822"/>
        <v>-</v>
      </c>
      <c r="L1115" s="9" t="str">
        <f t="shared" si="822"/>
        <v>-</v>
      </c>
      <c r="M1115" s="9" t="str">
        <f t="shared" si="822"/>
        <v>-</v>
      </c>
      <c r="N1115" s="9" t="str">
        <f t="shared" si="822"/>
        <v>-</v>
      </c>
      <c r="O1115" s="9" t="str">
        <f t="shared" si="822"/>
        <v>-</v>
      </c>
      <c r="P1115" s="9" t="str">
        <f t="shared" si="822"/>
        <v>-</v>
      </c>
      <c r="Q1115" s="9">
        <f t="shared" si="822"/>
        <v>9</v>
      </c>
      <c r="R1115" s="9" t="str">
        <f t="shared" si="822"/>
        <v>-</v>
      </c>
      <c r="S1115" s="9" t="str">
        <f t="shared" ref="S1115:BI1115" si="845">IF(S$979="ДА",S723,"-")</f>
        <v>-</v>
      </c>
      <c r="T1115" s="9">
        <f t="shared" si="845"/>
        <v>4</v>
      </c>
      <c r="U1115" s="9" t="str">
        <f t="shared" si="845"/>
        <v>-</v>
      </c>
      <c r="V1115" s="9" t="str">
        <f t="shared" si="845"/>
        <v>-</v>
      </c>
      <c r="W1115" s="9" t="str">
        <f t="shared" si="845"/>
        <v>-</v>
      </c>
      <c r="X1115" s="9" t="str">
        <f t="shared" si="845"/>
        <v>-</v>
      </c>
      <c r="Y1115" s="9" t="str">
        <f t="shared" si="845"/>
        <v>-</v>
      </c>
      <c r="Z1115" s="9">
        <f t="shared" si="845"/>
        <v>8</v>
      </c>
      <c r="AA1115" s="9" t="str">
        <f t="shared" si="845"/>
        <v>-</v>
      </c>
      <c r="AB1115" s="9" t="str">
        <f t="shared" si="845"/>
        <v>-</v>
      </c>
      <c r="AC1115" s="9" t="str">
        <f t="shared" si="845"/>
        <v>-</v>
      </c>
      <c r="AD1115" s="9" t="str">
        <f t="shared" si="845"/>
        <v>-</v>
      </c>
      <c r="AE1115" s="9" t="str">
        <f t="shared" si="845"/>
        <v>-</v>
      </c>
      <c r="AF1115" s="9" t="str">
        <f t="shared" si="845"/>
        <v>-</v>
      </c>
      <c r="AG1115" s="9">
        <f t="shared" si="845"/>
        <v>4</v>
      </c>
      <c r="AH1115" s="9" t="str">
        <f t="shared" si="845"/>
        <v>-</v>
      </c>
      <c r="AI1115" s="9" t="str">
        <f t="shared" si="845"/>
        <v>-</v>
      </c>
      <c r="AJ1115" s="9">
        <f t="shared" si="845"/>
        <v>5</v>
      </c>
      <c r="AK1115" s="9" t="str">
        <f t="shared" si="845"/>
        <v>-</v>
      </c>
      <c r="AL1115" s="9" t="str">
        <f t="shared" si="845"/>
        <v>-</v>
      </c>
      <c r="AM1115" s="9">
        <f t="shared" si="845"/>
        <v>6</v>
      </c>
      <c r="AN1115" s="9">
        <f t="shared" si="845"/>
        <v>5</v>
      </c>
      <c r="AO1115" s="9" t="str">
        <f t="shared" si="845"/>
        <v>-</v>
      </c>
      <c r="AP1115" s="9">
        <f t="shared" si="845"/>
        <v>5</v>
      </c>
      <c r="AQ1115" s="9" t="str">
        <f t="shared" si="845"/>
        <v>-</v>
      </c>
      <c r="AR1115" s="9" t="str">
        <f t="shared" si="845"/>
        <v>-</v>
      </c>
      <c r="AS1115" s="9" t="str">
        <f t="shared" si="845"/>
        <v>-</v>
      </c>
      <c r="AT1115" s="9" t="str">
        <f t="shared" si="845"/>
        <v>-</v>
      </c>
      <c r="AU1115" s="9" t="str">
        <f t="shared" si="845"/>
        <v>-</v>
      </c>
      <c r="AV1115" s="9" t="str">
        <f t="shared" si="845"/>
        <v>-</v>
      </c>
      <c r="AW1115" s="9" t="str">
        <f t="shared" si="845"/>
        <v>-</v>
      </c>
      <c r="AX1115" s="9" t="str">
        <f t="shared" si="845"/>
        <v>-</v>
      </c>
      <c r="AY1115" s="9" t="str">
        <f t="shared" si="845"/>
        <v>-</v>
      </c>
      <c r="AZ1115" s="9" t="str">
        <f t="shared" si="845"/>
        <v>-</v>
      </c>
      <c r="BA1115" s="9" t="str">
        <f t="shared" si="845"/>
        <v>-</v>
      </c>
      <c r="BB1115" s="9" t="str">
        <f t="shared" si="845"/>
        <v>-</v>
      </c>
      <c r="BC1115" s="9">
        <f t="shared" si="845"/>
        <v>5</v>
      </c>
      <c r="BD1115" s="9" t="str">
        <f t="shared" si="845"/>
        <v>-</v>
      </c>
      <c r="BE1115" s="9">
        <f t="shared" si="845"/>
        <v>6</v>
      </c>
      <c r="BF1115" s="9">
        <f t="shared" si="845"/>
        <v>5</v>
      </c>
      <c r="BG1115" s="9" t="str">
        <f t="shared" si="845"/>
        <v>-</v>
      </c>
      <c r="BH1115" s="9" t="str">
        <f t="shared" si="845"/>
        <v>-</v>
      </c>
      <c r="BI1115" s="9" t="str">
        <f t="shared" si="845"/>
        <v>-</v>
      </c>
      <c r="BJ1115" s="37">
        <f t="shared" si="825"/>
        <v>12</v>
      </c>
      <c r="BK1115" s="34">
        <f t="shared" si="826"/>
        <v>5.9166678669816033</v>
      </c>
      <c r="BL1115" s="9">
        <f t="shared" si="832"/>
        <v>89</v>
      </c>
      <c r="BN1115" s="38">
        <f t="shared" si="842"/>
        <v>134</v>
      </c>
      <c r="BO1115" s="34">
        <f t="shared" si="827"/>
        <v>5.9166678669816033</v>
      </c>
      <c r="BP1115" s="37">
        <f t="shared" si="833"/>
        <v>15</v>
      </c>
      <c r="BQ1115" s="37">
        <f t="shared" si="828"/>
        <v>12</v>
      </c>
      <c r="BR1115" s="36">
        <f t="shared" si="834"/>
        <v>63</v>
      </c>
      <c r="BS1115" s="36">
        <f t="shared" si="834"/>
        <v>3</v>
      </c>
      <c r="BT1115" s="121">
        <f t="shared" si="829"/>
        <v>3.1742424242424261</v>
      </c>
      <c r="BU1115">
        <f t="shared" si="835"/>
        <v>134</v>
      </c>
      <c r="BV1115" s="25" t="str">
        <f t="shared" si="836"/>
        <v>-</v>
      </c>
      <c r="BW1115" s="25" t="str">
        <f t="shared" si="837"/>
        <v>-</v>
      </c>
      <c r="BX1115" s="25">
        <f t="shared" si="838"/>
        <v>63</v>
      </c>
      <c r="BY1115" s="46">
        <f t="shared" si="839"/>
        <v>5.9166678669816033</v>
      </c>
    </row>
    <row r="1116" spans="1:77">
      <c r="A1116" s="38">
        <f t="shared" si="840"/>
        <v>135</v>
      </c>
      <c r="B1116" s="36">
        <f t="shared" si="830"/>
        <v>64</v>
      </c>
      <c r="C1116" s="36">
        <f t="shared" si="830"/>
        <v>1</v>
      </c>
      <c r="D1116" s="9">
        <f t="shared" ref="D1116:BI1122" si="846">IF(D$979="ДА",D724,"-")</f>
        <v>7</v>
      </c>
      <c r="E1116" s="9" t="str">
        <f t="shared" si="846"/>
        <v>-</v>
      </c>
      <c r="F1116" s="9" t="str">
        <f t="shared" si="846"/>
        <v>-</v>
      </c>
      <c r="G1116" s="9" t="str">
        <f t="shared" si="846"/>
        <v>-</v>
      </c>
      <c r="H1116" s="9" t="str">
        <f t="shared" si="846"/>
        <v>-</v>
      </c>
      <c r="I1116" s="9" t="str">
        <f t="shared" si="846"/>
        <v>-</v>
      </c>
      <c r="J1116" s="9" t="str">
        <f t="shared" si="846"/>
        <v>-</v>
      </c>
      <c r="K1116" s="9" t="str">
        <f t="shared" si="846"/>
        <v>-</v>
      </c>
      <c r="L1116" s="9" t="str">
        <f t="shared" si="846"/>
        <v>-</v>
      </c>
      <c r="M1116" s="9">
        <f t="shared" si="846"/>
        <v>11</v>
      </c>
      <c r="N1116" s="9" t="str">
        <f t="shared" si="846"/>
        <v>-</v>
      </c>
      <c r="O1116" s="9" t="str">
        <f t="shared" si="846"/>
        <v>-</v>
      </c>
      <c r="P1116" s="9" t="str">
        <f t="shared" si="846"/>
        <v>-</v>
      </c>
      <c r="Q1116" s="9">
        <f t="shared" si="846"/>
        <v>9</v>
      </c>
      <c r="R1116" s="9" t="str">
        <f t="shared" si="846"/>
        <v>-</v>
      </c>
      <c r="S1116" s="9" t="str">
        <f t="shared" si="846"/>
        <v>-</v>
      </c>
      <c r="T1116" s="9">
        <f t="shared" si="846"/>
        <v>6</v>
      </c>
      <c r="U1116" s="9" t="str">
        <f t="shared" si="846"/>
        <v>-</v>
      </c>
      <c r="V1116" s="9" t="str">
        <f t="shared" si="846"/>
        <v>-</v>
      </c>
      <c r="W1116" s="9" t="str">
        <f t="shared" si="846"/>
        <v>-</v>
      </c>
      <c r="X1116" s="9" t="str">
        <f t="shared" si="846"/>
        <v>-</v>
      </c>
      <c r="Y1116" s="9" t="str">
        <f t="shared" si="846"/>
        <v>-</v>
      </c>
      <c r="Z1116" s="9">
        <f t="shared" si="846"/>
        <v>9</v>
      </c>
      <c r="AA1116" s="9" t="str">
        <f t="shared" si="846"/>
        <v>-</v>
      </c>
      <c r="AB1116" s="9" t="str">
        <f t="shared" si="846"/>
        <v>-</v>
      </c>
      <c r="AC1116" s="9" t="str">
        <f t="shared" si="846"/>
        <v>-</v>
      </c>
      <c r="AD1116" s="9" t="str">
        <f t="shared" si="846"/>
        <v>-</v>
      </c>
      <c r="AE1116" s="9" t="str">
        <f t="shared" si="846"/>
        <v>-</v>
      </c>
      <c r="AF1116" s="9" t="str">
        <f t="shared" si="846"/>
        <v>-</v>
      </c>
      <c r="AG1116" s="9">
        <f t="shared" si="846"/>
        <v>7</v>
      </c>
      <c r="AH1116" s="9" t="str">
        <f t="shared" si="846"/>
        <v>-</v>
      </c>
      <c r="AI1116" s="9">
        <f t="shared" ref="AI1116:BA1116" si="847">IF(AI$979="ДА",AI724,"-")</f>
        <v>8</v>
      </c>
      <c r="AJ1116" s="9">
        <f t="shared" si="847"/>
        <v>7</v>
      </c>
      <c r="AK1116" s="9" t="str">
        <f t="shared" si="847"/>
        <v>-</v>
      </c>
      <c r="AL1116" s="9">
        <f t="shared" si="847"/>
        <v>6</v>
      </c>
      <c r="AM1116" s="9">
        <f t="shared" si="847"/>
        <v>6</v>
      </c>
      <c r="AN1116" s="9">
        <f t="shared" si="847"/>
        <v>7</v>
      </c>
      <c r="AO1116" s="9" t="str">
        <f t="shared" si="847"/>
        <v>-</v>
      </c>
      <c r="AP1116" s="9">
        <f t="shared" si="847"/>
        <v>9</v>
      </c>
      <c r="AQ1116" s="9" t="str">
        <f t="shared" si="847"/>
        <v>-</v>
      </c>
      <c r="AR1116" s="9" t="str">
        <f t="shared" si="847"/>
        <v>-</v>
      </c>
      <c r="AS1116" s="9" t="str">
        <f t="shared" si="847"/>
        <v>-</v>
      </c>
      <c r="AT1116" s="9" t="str">
        <f t="shared" si="847"/>
        <v>-</v>
      </c>
      <c r="AU1116" s="9" t="str">
        <f t="shared" si="847"/>
        <v>-</v>
      </c>
      <c r="AV1116" s="9" t="str">
        <f t="shared" si="847"/>
        <v>-</v>
      </c>
      <c r="AW1116" s="9">
        <f t="shared" si="847"/>
        <v>7</v>
      </c>
      <c r="AX1116" s="9" t="str">
        <f t="shared" si="847"/>
        <v>-</v>
      </c>
      <c r="AY1116" s="9" t="str">
        <f t="shared" si="847"/>
        <v>-</v>
      </c>
      <c r="AZ1116" s="9" t="str">
        <f t="shared" si="847"/>
        <v>-</v>
      </c>
      <c r="BA1116" s="9" t="str">
        <f t="shared" si="847"/>
        <v>-</v>
      </c>
      <c r="BB1116" s="9" t="str">
        <f t="shared" si="846"/>
        <v>-</v>
      </c>
      <c r="BC1116" s="9">
        <f t="shared" si="846"/>
        <v>10</v>
      </c>
      <c r="BD1116" s="9" t="str">
        <f t="shared" si="846"/>
        <v>-</v>
      </c>
      <c r="BE1116" s="9">
        <f t="shared" si="846"/>
        <v>7</v>
      </c>
      <c r="BF1116" s="9">
        <f t="shared" si="846"/>
        <v>10</v>
      </c>
      <c r="BG1116" s="9" t="str">
        <f t="shared" si="846"/>
        <v>-</v>
      </c>
      <c r="BH1116" s="9" t="str">
        <f t="shared" si="846"/>
        <v>-</v>
      </c>
      <c r="BI1116" s="9" t="str">
        <f t="shared" si="846"/>
        <v>-</v>
      </c>
      <c r="BJ1116" s="37">
        <f t="shared" si="825"/>
        <v>16</v>
      </c>
      <c r="BK1116" s="34">
        <f t="shared" si="826"/>
        <v>7.8750016003971934</v>
      </c>
      <c r="BL1116" s="9">
        <f t="shared" si="832"/>
        <v>18</v>
      </c>
      <c r="BN1116" s="38">
        <f t="shared" si="842"/>
        <v>135</v>
      </c>
      <c r="BO1116" s="34">
        <f t="shared" si="827"/>
        <v>7.8750016003971934</v>
      </c>
      <c r="BP1116" s="37">
        <f t="shared" si="833"/>
        <v>24</v>
      </c>
      <c r="BQ1116" s="37">
        <f t="shared" si="828"/>
        <v>16</v>
      </c>
      <c r="BR1116" s="36">
        <f t="shared" si="834"/>
        <v>64</v>
      </c>
      <c r="BS1116" s="36">
        <f t="shared" si="834"/>
        <v>1</v>
      </c>
      <c r="BT1116" s="121">
        <f t="shared" si="829"/>
        <v>2.5166666666666666</v>
      </c>
      <c r="BU1116">
        <f t="shared" si="835"/>
        <v>135</v>
      </c>
      <c r="BV1116" s="25">
        <f t="shared" si="836"/>
        <v>64</v>
      </c>
      <c r="BW1116" s="25" t="str">
        <f t="shared" si="837"/>
        <v>-</v>
      </c>
      <c r="BX1116" s="25" t="str">
        <f t="shared" si="838"/>
        <v>-</v>
      </c>
      <c r="BY1116" s="46">
        <f t="shared" si="839"/>
        <v>7.8750016003971934</v>
      </c>
    </row>
    <row r="1117" spans="1:77">
      <c r="A1117" s="38">
        <f t="shared" si="840"/>
        <v>136</v>
      </c>
      <c r="B1117" s="36">
        <f t="shared" si="830"/>
        <v>65</v>
      </c>
      <c r="C1117" s="36">
        <f t="shared" si="830"/>
        <v>1</v>
      </c>
      <c r="D1117" s="9">
        <f t="shared" si="846"/>
        <v>12</v>
      </c>
      <c r="E1117" s="9" t="str">
        <f t="shared" si="846"/>
        <v>-</v>
      </c>
      <c r="F1117" s="9" t="str">
        <f t="shared" si="846"/>
        <v>-</v>
      </c>
      <c r="G1117" s="9" t="str">
        <f t="shared" si="846"/>
        <v>-</v>
      </c>
      <c r="H1117" s="9" t="str">
        <f t="shared" si="846"/>
        <v>-</v>
      </c>
      <c r="I1117" s="9" t="str">
        <f t="shared" si="846"/>
        <v>-</v>
      </c>
      <c r="J1117" s="9">
        <f t="shared" si="846"/>
        <v>5</v>
      </c>
      <c r="K1117" s="9" t="str">
        <f t="shared" si="846"/>
        <v>-</v>
      </c>
      <c r="L1117" s="9" t="str">
        <f t="shared" si="846"/>
        <v>-</v>
      </c>
      <c r="M1117" s="9" t="str">
        <f t="shared" si="846"/>
        <v>-</v>
      </c>
      <c r="N1117" s="9" t="str">
        <f t="shared" si="846"/>
        <v>-</v>
      </c>
      <c r="O1117" s="9" t="str">
        <f t="shared" si="846"/>
        <v>-</v>
      </c>
      <c r="P1117" s="9" t="str">
        <f t="shared" si="846"/>
        <v>-</v>
      </c>
      <c r="Q1117" s="9">
        <f t="shared" si="846"/>
        <v>5</v>
      </c>
      <c r="R1117" s="9" t="str">
        <f t="shared" si="846"/>
        <v>-</v>
      </c>
      <c r="S1117" s="9" t="str">
        <f t="shared" si="846"/>
        <v>-</v>
      </c>
      <c r="T1117" s="9" t="str">
        <f t="shared" si="846"/>
        <v>-</v>
      </c>
      <c r="U1117" s="9" t="str">
        <f t="shared" si="846"/>
        <v>-</v>
      </c>
      <c r="V1117" s="9" t="str">
        <f t="shared" si="846"/>
        <v>-</v>
      </c>
      <c r="W1117" s="9" t="str">
        <f t="shared" si="846"/>
        <v>-</v>
      </c>
      <c r="X1117" s="9" t="str">
        <f t="shared" si="846"/>
        <v>-</v>
      </c>
      <c r="Y1117" s="9" t="str">
        <f t="shared" si="846"/>
        <v>-</v>
      </c>
      <c r="Z1117" s="9">
        <f t="shared" si="846"/>
        <v>8</v>
      </c>
      <c r="AA1117" s="9" t="str">
        <f t="shared" si="846"/>
        <v>-</v>
      </c>
      <c r="AB1117" s="9" t="str">
        <f t="shared" si="846"/>
        <v>-</v>
      </c>
      <c r="AC1117" s="9" t="str">
        <f t="shared" si="846"/>
        <v>-</v>
      </c>
      <c r="AD1117" s="9" t="str">
        <f t="shared" si="846"/>
        <v>-</v>
      </c>
      <c r="AE1117" s="9" t="str">
        <f t="shared" si="846"/>
        <v>-</v>
      </c>
      <c r="AF1117" s="9" t="str">
        <f t="shared" si="846"/>
        <v>-</v>
      </c>
      <c r="AG1117" s="9">
        <f t="shared" si="846"/>
        <v>7</v>
      </c>
      <c r="AH1117" s="9" t="str">
        <f t="shared" si="846"/>
        <v>-</v>
      </c>
      <c r="AI1117" s="9">
        <f t="shared" ref="AI1117:BA1117" si="848">IF(AI$979="ДА",AI725,"-")</f>
        <v>4</v>
      </c>
      <c r="AJ1117" s="9">
        <f t="shared" si="848"/>
        <v>5</v>
      </c>
      <c r="AK1117" s="9" t="str">
        <f t="shared" si="848"/>
        <v>-</v>
      </c>
      <c r="AL1117" s="9" t="str">
        <f t="shared" si="848"/>
        <v>-</v>
      </c>
      <c r="AM1117" s="9">
        <f t="shared" si="848"/>
        <v>2</v>
      </c>
      <c r="AN1117" s="9">
        <f t="shared" si="848"/>
        <v>7</v>
      </c>
      <c r="AO1117" s="9" t="str">
        <f t="shared" si="848"/>
        <v>-</v>
      </c>
      <c r="AP1117" s="9">
        <f t="shared" si="848"/>
        <v>7</v>
      </c>
      <c r="AQ1117" s="9" t="str">
        <f t="shared" si="848"/>
        <v>-</v>
      </c>
      <c r="AR1117" s="9" t="str">
        <f t="shared" si="848"/>
        <v>-</v>
      </c>
      <c r="AS1117" s="9" t="str">
        <f t="shared" si="848"/>
        <v>-</v>
      </c>
      <c r="AT1117" s="9" t="str">
        <f t="shared" si="848"/>
        <v>-</v>
      </c>
      <c r="AU1117" s="9" t="str">
        <f t="shared" si="848"/>
        <v>-</v>
      </c>
      <c r="AV1117" s="9" t="str">
        <f t="shared" si="848"/>
        <v>-</v>
      </c>
      <c r="AW1117" s="9">
        <f t="shared" si="848"/>
        <v>6</v>
      </c>
      <c r="AX1117" s="9" t="str">
        <f t="shared" si="848"/>
        <v>-</v>
      </c>
      <c r="AY1117" s="9" t="str">
        <f t="shared" si="848"/>
        <v>-</v>
      </c>
      <c r="AZ1117" s="9" t="str">
        <f t="shared" si="848"/>
        <v>-</v>
      </c>
      <c r="BA1117" s="9" t="str">
        <f t="shared" si="848"/>
        <v>-</v>
      </c>
      <c r="BB1117" s="9" t="str">
        <f t="shared" si="846"/>
        <v>-</v>
      </c>
      <c r="BC1117" s="9">
        <f t="shared" si="846"/>
        <v>4</v>
      </c>
      <c r="BD1117" s="9" t="str">
        <f t="shared" si="846"/>
        <v>-</v>
      </c>
      <c r="BE1117" s="9">
        <f t="shared" si="846"/>
        <v>5</v>
      </c>
      <c r="BF1117" s="9">
        <f t="shared" si="846"/>
        <v>12</v>
      </c>
      <c r="BG1117" s="9" t="str">
        <f t="shared" si="846"/>
        <v>-</v>
      </c>
      <c r="BH1117" s="9" t="str">
        <f t="shared" si="846"/>
        <v>-</v>
      </c>
      <c r="BI1117" s="9" t="str">
        <f t="shared" si="846"/>
        <v>-</v>
      </c>
      <c r="BJ1117" s="37">
        <f t="shared" si="825"/>
        <v>14</v>
      </c>
      <c r="BK1117" s="34">
        <f t="shared" si="826"/>
        <v>6.3571442572663992</v>
      </c>
      <c r="BL1117" s="9">
        <f t="shared" si="832"/>
        <v>67</v>
      </c>
      <c r="BN1117" s="38">
        <f t="shared" si="842"/>
        <v>136</v>
      </c>
      <c r="BO1117" s="34">
        <f t="shared" si="827"/>
        <v>6.3571442572663992</v>
      </c>
      <c r="BP1117" s="37">
        <f t="shared" si="833"/>
        <v>19</v>
      </c>
      <c r="BQ1117" s="37">
        <f t="shared" si="828"/>
        <v>14</v>
      </c>
      <c r="BR1117" s="36">
        <f t="shared" si="834"/>
        <v>65</v>
      </c>
      <c r="BS1117" s="36">
        <f t="shared" si="834"/>
        <v>1</v>
      </c>
      <c r="BT1117" s="121">
        <f t="shared" si="829"/>
        <v>8.0934065934065895</v>
      </c>
      <c r="BU1117">
        <f t="shared" si="835"/>
        <v>136</v>
      </c>
      <c r="BV1117" s="25">
        <f t="shared" si="836"/>
        <v>65</v>
      </c>
      <c r="BW1117" s="25" t="str">
        <f t="shared" si="837"/>
        <v>-</v>
      </c>
      <c r="BX1117" s="25" t="str">
        <f t="shared" si="838"/>
        <v>-</v>
      </c>
      <c r="BY1117" s="46">
        <f t="shared" si="839"/>
        <v>6.3571442572663992</v>
      </c>
    </row>
    <row r="1118" spans="1:77">
      <c r="A1118" s="38">
        <f t="shared" si="840"/>
        <v>137</v>
      </c>
      <c r="B1118" s="36">
        <f t="shared" si="830"/>
        <v>65</v>
      </c>
      <c r="C1118" s="36">
        <f t="shared" si="830"/>
        <v>2</v>
      </c>
      <c r="D1118" s="9">
        <f t="shared" si="846"/>
        <v>9</v>
      </c>
      <c r="E1118" s="9" t="str">
        <f t="shared" si="846"/>
        <v>-</v>
      </c>
      <c r="F1118" s="9">
        <f t="shared" si="846"/>
        <v>8</v>
      </c>
      <c r="G1118" s="9" t="str">
        <f t="shared" si="846"/>
        <v>-</v>
      </c>
      <c r="H1118" s="9" t="str">
        <f t="shared" si="846"/>
        <v>-</v>
      </c>
      <c r="I1118" s="9" t="str">
        <f t="shared" si="846"/>
        <v>-</v>
      </c>
      <c r="J1118" s="9" t="str">
        <f t="shared" si="846"/>
        <v>-</v>
      </c>
      <c r="K1118" s="9" t="str">
        <f t="shared" si="846"/>
        <v>-</v>
      </c>
      <c r="L1118" s="9" t="str">
        <f t="shared" si="846"/>
        <v>-</v>
      </c>
      <c r="M1118" s="9" t="str">
        <f t="shared" si="846"/>
        <v>-</v>
      </c>
      <c r="N1118" s="9" t="str">
        <f t="shared" si="846"/>
        <v>-</v>
      </c>
      <c r="O1118" s="9" t="str">
        <f t="shared" si="846"/>
        <v>-</v>
      </c>
      <c r="P1118" s="9" t="str">
        <f t="shared" si="846"/>
        <v>-</v>
      </c>
      <c r="Q1118" s="9">
        <f t="shared" si="846"/>
        <v>9</v>
      </c>
      <c r="R1118" s="9" t="str">
        <f t="shared" si="846"/>
        <v>-</v>
      </c>
      <c r="S1118" s="9" t="str">
        <f t="shared" si="846"/>
        <v>-</v>
      </c>
      <c r="T1118" s="9" t="str">
        <f t="shared" si="846"/>
        <v>-</v>
      </c>
      <c r="U1118" s="9" t="str">
        <f t="shared" si="846"/>
        <v>-</v>
      </c>
      <c r="V1118" s="9" t="str">
        <f t="shared" si="846"/>
        <v>-</v>
      </c>
      <c r="W1118" s="9" t="str">
        <f t="shared" si="846"/>
        <v>-</v>
      </c>
      <c r="X1118" s="9" t="str">
        <f t="shared" si="846"/>
        <v>-</v>
      </c>
      <c r="Y1118" s="9" t="str">
        <f t="shared" si="846"/>
        <v>-</v>
      </c>
      <c r="Z1118" s="9">
        <f t="shared" si="846"/>
        <v>8</v>
      </c>
      <c r="AA1118" s="9" t="str">
        <f t="shared" si="846"/>
        <v>-</v>
      </c>
      <c r="AB1118" s="9" t="str">
        <f t="shared" si="846"/>
        <v>-</v>
      </c>
      <c r="AC1118" s="9" t="str">
        <f t="shared" si="846"/>
        <v>-</v>
      </c>
      <c r="AD1118" s="9" t="str">
        <f t="shared" si="846"/>
        <v>-</v>
      </c>
      <c r="AE1118" s="9" t="str">
        <f t="shared" si="846"/>
        <v>-</v>
      </c>
      <c r="AF1118" s="9" t="str">
        <f t="shared" si="846"/>
        <v>-</v>
      </c>
      <c r="AG1118" s="9">
        <f t="shared" si="846"/>
        <v>8</v>
      </c>
      <c r="AH1118" s="9" t="str">
        <f t="shared" si="846"/>
        <v>-</v>
      </c>
      <c r="AI1118" s="9" t="str">
        <f t="shared" ref="AI1118:BA1118" si="849">IF(AI$979="ДА",AI726,"-")</f>
        <v>-</v>
      </c>
      <c r="AJ1118" s="9">
        <f t="shared" si="849"/>
        <v>5</v>
      </c>
      <c r="AK1118" s="9" t="str">
        <f t="shared" si="849"/>
        <v>-</v>
      </c>
      <c r="AL1118" s="9" t="str">
        <f t="shared" si="849"/>
        <v>-</v>
      </c>
      <c r="AM1118" s="9">
        <f t="shared" si="849"/>
        <v>4</v>
      </c>
      <c r="AN1118" s="9">
        <f t="shared" si="849"/>
        <v>6</v>
      </c>
      <c r="AO1118" s="9" t="str">
        <f t="shared" si="849"/>
        <v>-</v>
      </c>
      <c r="AP1118" s="9">
        <f t="shared" si="849"/>
        <v>6</v>
      </c>
      <c r="AQ1118" s="9" t="str">
        <f t="shared" si="849"/>
        <v>-</v>
      </c>
      <c r="AR1118" s="9" t="str">
        <f t="shared" si="849"/>
        <v>-</v>
      </c>
      <c r="AS1118" s="9" t="str">
        <f t="shared" si="849"/>
        <v>-</v>
      </c>
      <c r="AT1118" s="9" t="str">
        <f t="shared" si="849"/>
        <v>-</v>
      </c>
      <c r="AU1118" s="9" t="str">
        <f t="shared" si="849"/>
        <v>-</v>
      </c>
      <c r="AV1118" s="9" t="str">
        <f t="shared" si="849"/>
        <v>-</v>
      </c>
      <c r="AW1118" s="9">
        <f t="shared" si="849"/>
        <v>7</v>
      </c>
      <c r="AX1118" s="9" t="str">
        <f t="shared" si="849"/>
        <v>-</v>
      </c>
      <c r="AY1118" s="9" t="str">
        <f t="shared" si="849"/>
        <v>-</v>
      </c>
      <c r="AZ1118" s="9" t="str">
        <f t="shared" si="849"/>
        <v>-</v>
      </c>
      <c r="BA1118" s="9" t="str">
        <f t="shared" si="849"/>
        <v>-</v>
      </c>
      <c r="BB1118" s="9" t="str">
        <f t="shared" si="846"/>
        <v>-</v>
      </c>
      <c r="BC1118" s="9">
        <f t="shared" si="846"/>
        <v>4</v>
      </c>
      <c r="BD1118" s="9" t="str">
        <f t="shared" si="846"/>
        <v>-</v>
      </c>
      <c r="BE1118" s="9">
        <f t="shared" si="846"/>
        <v>6</v>
      </c>
      <c r="BF1118" s="9">
        <f t="shared" si="846"/>
        <v>9</v>
      </c>
      <c r="BG1118" s="9" t="str">
        <f t="shared" si="846"/>
        <v>-</v>
      </c>
      <c r="BH1118" s="9" t="str">
        <f t="shared" si="846"/>
        <v>-</v>
      </c>
      <c r="BI1118" s="9" t="str">
        <f t="shared" si="846"/>
        <v>-</v>
      </c>
      <c r="BJ1118" s="37">
        <f t="shared" si="825"/>
        <v>13</v>
      </c>
      <c r="BK1118" s="34">
        <f t="shared" si="826"/>
        <v>6.8461551464560797</v>
      </c>
      <c r="BL1118" s="9">
        <f t="shared" si="832"/>
        <v>51</v>
      </c>
      <c r="BN1118" s="38">
        <f t="shared" si="842"/>
        <v>137</v>
      </c>
      <c r="BO1118" s="34">
        <f t="shared" si="827"/>
        <v>6.8461551464560797</v>
      </c>
      <c r="BP1118" s="37">
        <f t="shared" si="833"/>
        <v>19</v>
      </c>
      <c r="BQ1118" s="37">
        <f t="shared" si="828"/>
        <v>13</v>
      </c>
      <c r="BR1118" s="36">
        <f t="shared" si="834"/>
        <v>65</v>
      </c>
      <c r="BS1118" s="36">
        <f t="shared" si="834"/>
        <v>2</v>
      </c>
      <c r="BT1118" s="121">
        <f t="shared" si="829"/>
        <v>3.3076923076923115</v>
      </c>
      <c r="BU1118">
        <f t="shared" si="835"/>
        <v>137</v>
      </c>
      <c r="BV1118" s="25" t="str">
        <f t="shared" si="836"/>
        <v>-</v>
      </c>
      <c r="BW1118" s="25">
        <f t="shared" si="837"/>
        <v>65</v>
      </c>
      <c r="BX1118" s="25" t="str">
        <f t="shared" si="838"/>
        <v>-</v>
      </c>
      <c r="BY1118" s="46">
        <f t="shared" si="839"/>
        <v>6.8461551464560797</v>
      </c>
    </row>
    <row r="1119" spans="1:77">
      <c r="A1119" s="38">
        <f t="shared" si="840"/>
        <v>138</v>
      </c>
      <c r="B1119" s="36">
        <f t="shared" si="830"/>
        <v>65</v>
      </c>
      <c r="C1119" s="36">
        <f t="shared" si="830"/>
        <v>3</v>
      </c>
      <c r="D1119" s="9">
        <f t="shared" si="846"/>
        <v>8</v>
      </c>
      <c r="E1119" s="9" t="str">
        <f t="shared" si="846"/>
        <v>-</v>
      </c>
      <c r="F1119" s="9" t="str">
        <f t="shared" si="846"/>
        <v>-</v>
      </c>
      <c r="G1119" s="9" t="str">
        <f t="shared" si="846"/>
        <v>-</v>
      </c>
      <c r="H1119" s="9" t="str">
        <f t="shared" si="846"/>
        <v>-</v>
      </c>
      <c r="I1119" s="9" t="str">
        <f t="shared" si="846"/>
        <v>-</v>
      </c>
      <c r="J1119" s="9" t="str">
        <f t="shared" si="846"/>
        <v>-</v>
      </c>
      <c r="K1119" s="9" t="str">
        <f t="shared" si="846"/>
        <v>-</v>
      </c>
      <c r="L1119" s="9" t="str">
        <f t="shared" si="846"/>
        <v>-</v>
      </c>
      <c r="M1119" s="9" t="str">
        <f t="shared" si="846"/>
        <v>-</v>
      </c>
      <c r="N1119" s="9" t="str">
        <f t="shared" si="846"/>
        <v>-</v>
      </c>
      <c r="O1119" s="9" t="str">
        <f t="shared" si="846"/>
        <v>-</v>
      </c>
      <c r="P1119" s="9" t="str">
        <f t="shared" si="846"/>
        <v>-</v>
      </c>
      <c r="Q1119" s="9">
        <f t="shared" si="846"/>
        <v>9</v>
      </c>
      <c r="R1119" s="9" t="str">
        <f t="shared" si="846"/>
        <v>-</v>
      </c>
      <c r="S1119" s="9" t="str">
        <f t="shared" si="846"/>
        <v>-</v>
      </c>
      <c r="T1119" s="9" t="str">
        <f t="shared" si="846"/>
        <v>-</v>
      </c>
      <c r="U1119" s="9" t="str">
        <f t="shared" si="846"/>
        <v>-</v>
      </c>
      <c r="V1119" s="9" t="str">
        <f t="shared" si="846"/>
        <v>-</v>
      </c>
      <c r="W1119" s="9" t="str">
        <f t="shared" si="846"/>
        <v>-</v>
      </c>
      <c r="X1119" s="9" t="str">
        <f t="shared" si="846"/>
        <v>-</v>
      </c>
      <c r="Y1119" s="9" t="str">
        <f t="shared" si="846"/>
        <v>-</v>
      </c>
      <c r="Z1119" s="9">
        <f t="shared" si="846"/>
        <v>8</v>
      </c>
      <c r="AA1119" s="9" t="str">
        <f t="shared" si="846"/>
        <v>-</v>
      </c>
      <c r="AB1119" s="9" t="str">
        <f t="shared" si="846"/>
        <v>-</v>
      </c>
      <c r="AC1119" s="9" t="str">
        <f t="shared" si="846"/>
        <v>-</v>
      </c>
      <c r="AD1119" s="9" t="str">
        <f t="shared" si="846"/>
        <v>-</v>
      </c>
      <c r="AE1119" s="9" t="str">
        <f t="shared" si="846"/>
        <v>-</v>
      </c>
      <c r="AF1119" s="9" t="str">
        <f t="shared" si="846"/>
        <v>-</v>
      </c>
      <c r="AG1119" s="9">
        <f t="shared" si="846"/>
        <v>7</v>
      </c>
      <c r="AH1119" s="9" t="str">
        <f t="shared" si="846"/>
        <v>-</v>
      </c>
      <c r="AI1119" s="9">
        <f t="shared" ref="AI1119:BA1119" si="850">IF(AI$979="ДА",AI727,"-")</f>
        <v>10</v>
      </c>
      <c r="AJ1119" s="9">
        <f t="shared" si="850"/>
        <v>5</v>
      </c>
      <c r="AK1119" s="9" t="str">
        <f t="shared" si="850"/>
        <v>-</v>
      </c>
      <c r="AL1119" s="9" t="str">
        <f t="shared" si="850"/>
        <v>-</v>
      </c>
      <c r="AM1119" s="9">
        <f t="shared" si="850"/>
        <v>4</v>
      </c>
      <c r="AN1119" s="9">
        <f t="shared" si="850"/>
        <v>4</v>
      </c>
      <c r="AO1119" s="9" t="str">
        <f t="shared" si="850"/>
        <v>-</v>
      </c>
      <c r="AP1119" s="9">
        <f t="shared" si="850"/>
        <v>7</v>
      </c>
      <c r="AQ1119" s="9" t="str">
        <f t="shared" si="850"/>
        <v>-</v>
      </c>
      <c r="AR1119" s="9" t="str">
        <f t="shared" si="850"/>
        <v>-</v>
      </c>
      <c r="AS1119" s="9" t="str">
        <f t="shared" si="850"/>
        <v>-</v>
      </c>
      <c r="AT1119" s="9" t="str">
        <f t="shared" si="850"/>
        <v>-</v>
      </c>
      <c r="AU1119" s="9" t="str">
        <f t="shared" si="850"/>
        <v>-</v>
      </c>
      <c r="AV1119" s="9" t="str">
        <f t="shared" si="850"/>
        <v>-</v>
      </c>
      <c r="AW1119" s="9">
        <f t="shared" si="850"/>
        <v>5</v>
      </c>
      <c r="AX1119" s="9" t="str">
        <f t="shared" si="850"/>
        <v>-</v>
      </c>
      <c r="AY1119" s="9" t="str">
        <f t="shared" si="850"/>
        <v>-</v>
      </c>
      <c r="AZ1119" s="9" t="str">
        <f t="shared" si="850"/>
        <v>-</v>
      </c>
      <c r="BA1119" s="9" t="str">
        <f t="shared" si="850"/>
        <v>-</v>
      </c>
      <c r="BB1119" s="9" t="str">
        <f t="shared" si="846"/>
        <v>-</v>
      </c>
      <c r="BC1119" s="9">
        <f t="shared" si="846"/>
        <v>5</v>
      </c>
      <c r="BD1119" s="9" t="str">
        <f t="shared" si="846"/>
        <v>-</v>
      </c>
      <c r="BE1119" s="9">
        <f t="shared" si="846"/>
        <v>6</v>
      </c>
      <c r="BF1119" s="9" t="str">
        <f t="shared" si="846"/>
        <v>-</v>
      </c>
      <c r="BG1119" s="9" t="str">
        <f t="shared" si="846"/>
        <v>-</v>
      </c>
      <c r="BH1119" s="9">
        <f t="shared" si="846"/>
        <v>9</v>
      </c>
      <c r="BI1119" s="9">
        <f t="shared" si="846"/>
        <v>8</v>
      </c>
      <c r="BJ1119" s="37">
        <f t="shared" si="825"/>
        <v>14</v>
      </c>
      <c r="BK1119" s="34">
        <f t="shared" si="826"/>
        <v>6.7857156859723755</v>
      </c>
      <c r="BL1119" s="9">
        <f t="shared" si="832"/>
        <v>54</v>
      </c>
      <c r="BN1119" s="38">
        <f t="shared" si="842"/>
        <v>138</v>
      </c>
      <c r="BO1119" s="34">
        <f t="shared" si="827"/>
        <v>6.7857156859723755</v>
      </c>
      <c r="BP1119" s="37">
        <f t="shared" si="833"/>
        <v>19</v>
      </c>
      <c r="BQ1119" s="37">
        <f t="shared" si="828"/>
        <v>14</v>
      </c>
      <c r="BR1119" s="36">
        <f t="shared" si="834"/>
        <v>65</v>
      </c>
      <c r="BS1119" s="36">
        <f t="shared" si="834"/>
        <v>3</v>
      </c>
      <c r="BT1119" s="121">
        <f t="shared" si="829"/>
        <v>3.8736263736263763</v>
      </c>
      <c r="BU1119">
        <f t="shared" si="835"/>
        <v>138</v>
      </c>
      <c r="BV1119" s="25" t="str">
        <f t="shared" si="836"/>
        <v>-</v>
      </c>
      <c r="BW1119" s="25" t="str">
        <f t="shared" si="837"/>
        <v>-</v>
      </c>
      <c r="BX1119" s="25">
        <f t="shared" si="838"/>
        <v>65</v>
      </c>
      <c r="BY1119" s="46">
        <f t="shared" si="839"/>
        <v>6.7857156859723755</v>
      </c>
    </row>
    <row r="1120" spans="1:77">
      <c r="A1120" s="38">
        <f t="shared" si="840"/>
        <v>139</v>
      </c>
      <c r="B1120" s="36">
        <f t="shared" si="830"/>
        <v>66</v>
      </c>
      <c r="C1120" s="36">
        <f t="shared" si="830"/>
        <v>1</v>
      </c>
      <c r="D1120" s="9">
        <f t="shared" si="846"/>
        <v>9</v>
      </c>
      <c r="E1120" s="9" t="str">
        <f t="shared" si="846"/>
        <v>-</v>
      </c>
      <c r="F1120" s="9" t="str">
        <f t="shared" si="846"/>
        <v>-</v>
      </c>
      <c r="G1120" s="9" t="str">
        <f t="shared" si="846"/>
        <v>-</v>
      </c>
      <c r="H1120" s="9" t="str">
        <f t="shared" si="846"/>
        <v>-</v>
      </c>
      <c r="I1120" s="9" t="str">
        <f t="shared" si="846"/>
        <v>-</v>
      </c>
      <c r="J1120" s="9" t="str">
        <f t="shared" si="846"/>
        <v>-</v>
      </c>
      <c r="K1120" s="9" t="str">
        <f t="shared" si="846"/>
        <v>-</v>
      </c>
      <c r="L1120" s="9" t="str">
        <f t="shared" si="846"/>
        <v>-</v>
      </c>
      <c r="M1120" s="9">
        <f t="shared" si="846"/>
        <v>11</v>
      </c>
      <c r="N1120" s="9" t="str">
        <f t="shared" si="846"/>
        <v>-</v>
      </c>
      <c r="O1120" s="9" t="str">
        <f t="shared" si="846"/>
        <v>-</v>
      </c>
      <c r="P1120" s="9" t="str">
        <f t="shared" si="846"/>
        <v>-</v>
      </c>
      <c r="Q1120" s="9">
        <f t="shared" si="846"/>
        <v>4</v>
      </c>
      <c r="R1120" s="9" t="str">
        <f t="shared" si="846"/>
        <v>-</v>
      </c>
      <c r="S1120" s="9" t="str">
        <f t="shared" si="846"/>
        <v>-</v>
      </c>
      <c r="T1120" s="9">
        <f t="shared" si="846"/>
        <v>5</v>
      </c>
      <c r="U1120" s="9" t="str">
        <f t="shared" si="846"/>
        <v>-</v>
      </c>
      <c r="V1120" s="9" t="str">
        <f t="shared" si="846"/>
        <v>-</v>
      </c>
      <c r="W1120" s="9" t="str">
        <f t="shared" si="846"/>
        <v>-</v>
      </c>
      <c r="X1120" s="9" t="str">
        <f t="shared" si="846"/>
        <v>-</v>
      </c>
      <c r="Y1120" s="9" t="str">
        <f t="shared" si="846"/>
        <v>-</v>
      </c>
      <c r="Z1120" s="9">
        <f t="shared" si="846"/>
        <v>9</v>
      </c>
      <c r="AA1120" s="9" t="str">
        <f t="shared" si="846"/>
        <v>-</v>
      </c>
      <c r="AB1120" s="9" t="str">
        <f t="shared" si="846"/>
        <v>-</v>
      </c>
      <c r="AC1120" s="9" t="str">
        <f t="shared" si="846"/>
        <v>-</v>
      </c>
      <c r="AD1120" s="9" t="str">
        <f t="shared" si="846"/>
        <v>-</v>
      </c>
      <c r="AE1120" s="9" t="str">
        <f t="shared" si="846"/>
        <v>-</v>
      </c>
      <c r="AF1120" s="9" t="str">
        <f t="shared" si="846"/>
        <v>-</v>
      </c>
      <c r="AG1120" s="9">
        <f t="shared" si="846"/>
        <v>7</v>
      </c>
      <c r="AH1120" s="9" t="str">
        <f t="shared" si="846"/>
        <v>-</v>
      </c>
      <c r="AI1120" s="9">
        <f t="shared" ref="AI1120:BA1120" si="851">IF(AI$979="ДА",AI728,"-")</f>
        <v>9</v>
      </c>
      <c r="AJ1120" s="9">
        <f t="shared" si="851"/>
        <v>6</v>
      </c>
      <c r="AK1120" s="9" t="str">
        <f t="shared" si="851"/>
        <v>-</v>
      </c>
      <c r="AL1120" s="9">
        <f t="shared" si="851"/>
        <v>4</v>
      </c>
      <c r="AM1120" s="9">
        <f t="shared" si="851"/>
        <v>8</v>
      </c>
      <c r="AN1120" s="9">
        <f t="shared" si="851"/>
        <v>7</v>
      </c>
      <c r="AO1120" s="9" t="str">
        <f t="shared" si="851"/>
        <v>-</v>
      </c>
      <c r="AP1120" s="9">
        <f t="shared" si="851"/>
        <v>8</v>
      </c>
      <c r="AQ1120" s="9" t="str">
        <f t="shared" si="851"/>
        <v>-</v>
      </c>
      <c r="AR1120" s="9" t="str">
        <f t="shared" si="851"/>
        <v>-</v>
      </c>
      <c r="AS1120" s="9" t="str">
        <f t="shared" si="851"/>
        <v>-</v>
      </c>
      <c r="AT1120" s="9" t="str">
        <f t="shared" si="851"/>
        <v>-</v>
      </c>
      <c r="AU1120" s="9" t="str">
        <f t="shared" si="851"/>
        <v>-</v>
      </c>
      <c r="AV1120" s="9" t="str">
        <f t="shared" si="851"/>
        <v>-</v>
      </c>
      <c r="AW1120" s="9" t="str">
        <f t="shared" si="851"/>
        <v>-</v>
      </c>
      <c r="AX1120" s="9" t="str">
        <f t="shared" si="851"/>
        <v>-</v>
      </c>
      <c r="AY1120" s="9" t="str">
        <f t="shared" si="851"/>
        <v>-</v>
      </c>
      <c r="AZ1120" s="9" t="str">
        <f t="shared" si="851"/>
        <v>-</v>
      </c>
      <c r="BA1120" s="9" t="str">
        <f t="shared" si="851"/>
        <v>-</v>
      </c>
      <c r="BB1120" s="9" t="str">
        <f t="shared" si="846"/>
        <v>-</v>
      </c>
      <c r="BC1120" s="9">
        <f t="shared" si="846"/>
        <v>7</v>
      </c>
      <c r="BD1120" s="9" t="str">
        <f t="shared" si="846"/>
        <v>-</v>
      </c>
      <c r="BE1120" s="9">
        <f t="shared" si="846"/>
        <v>8</v>
      </c>
      <c r="BF1120" s="9" t="str">
        <f t="shared" si="846"/>
        <v>-</v>
      </c>
      <c r="BG1120" s="9" t="str">
        <f t="shared" si="846"/>
        <v>-</v>
      </c>
      <c r="BH1120" s="9" t="str">
        <f t="shared" si="846"/>
        <v>-</v>
      </c>
      <c r="BI1120" s="9" t="str">
        <f t="shared" si="846"/>
        <v>-</v>
      </c>
      <c r="BJ1120" s="37">
        <f t="shared" si="825"/>
        <v>14</v>
      </c>
      <c r="BK1120" s="34">
        <f t="shared" si="826"/>
        <v>7.2857156859601711</v>
      </c>
      <c r="BL1120" s="9">
        <f t="shared" si="832"/>
        <v>34</v>
      </c>
      <c r="BN1120" s="38">
        <f t="shared" si="842"/>
        <v>139</v>
      </c>
      <c r="BO1120" s="34">
        <f t="shared" si="827"/>
        <v>7.2857156859601711</v>
      </c>
      <c r="BP1120" s="37">
        <f t="shared" si="833"/>
        <v>17</v>
      </c>
      <c r="BQ1120" s="37">
        <f t="shared" si="828"/>
        <v>14</v>
      </c>
      <c r="BR1120" s="36">
        <f t="shared" si="834"/>
        <v>66</v>
      </c>
      <c r="BS1120" s="36">
        <f t="shared" si="834"/>
        <v>1</v>
      </c>
      <c r="BT1120" s="121">
        <f t="shared" si="829"/>
        <v>4.0659340659340684</v>
      </c>
      <c r="BU1120">
        <f t="shared" si="835"/>
        <v>139</v>
      </c>
      <c r="BV1120" s="25">
        <f t="shared" si="836"/>
        <v>66</v>
      </c>
      <c r="BW1120" s="25" t="str">
        <f t="shared" si="837"/>
        <v>-</v>
      </c>
      <c r="BX1120" s="25" t="str">
        <f t="shared" si="838"/>
        <v>-</v>
      </c>
      <c r="BY1120" s="46">
        <f t="shared" si="839"/>
        <v>7.2857156859601711</v>
      </c>
    </row>
    <row r="1121" spans="1:77">
      <c r="A1121" s="38">
        <f t="shared" si="840"/>
        <v>140</v>
      </c>
      <c r="B1121" s="36">
        <f t="shared" si="830"/>
        <v>66</v>
      </c>
      <c r="C1121" s="36">
        <f t="shared" si="830"/>
        <v>2</v>
      </c>
      <c r="D1121" s="9">
        <f t="shared" si="846"/>
        <v>12</v>
      </c>
      <c r="E1121" s="9" t="str">
        <f t="shared" si="846"/>
        <v>-</v>
      </c>
      <c r="F1121" s="9" t="str">
        <f t="shared" si="846"/>
        <v>-</v>
      </c>
      <c r="G1121" s="9" t="str">
        <f t="shared" si="846"/>
        <v>-</v>
      </c>
      <c r="H1121" s="9" t="str">
        <f t="shared" si="846"/>
        <v>-</v>
      </c>
      <c r="I1121" s="9" t="str">
        <f t="shared" si="846"/>
        <v>-</v>
      </c>
      <c r="J1121" s="9" t="str">
        <f t="shared" si="846"/>
        <v>-</v>
      </c>
      <c r="K1121" s="9" t="str">
        <f t="shared" si="846"/>
        <v>-</v>
      </c>
      <c r="L1121" s="9" t="str">
        <f t="shared" si="846"/>
        <v>-</v>
      </c>
      <c r="M1121" s="9">
        <f t="shared" si="846"/>
        <v>11</v>
      </c>
      <c r="N1121" s="9" t="str">
        <f t="shared" si="846"/>
        <v>-</v>
      </c>
      <c r="O1121" s="9" t="str">
        <f t="shared" si="846"/>
        <v>-</v>
      </c>
      <c r="P1121" s="9" t="str">
        <f t="shared" si="846"/>
        <v>-</v>
      </c>
      <c r="Q1121" s="9">
        <f t="shared" si="846"/>
        <v>9</v>
      </c>
      <c r="R1121" s="9" t="str">
        <f t="shared" si="846"/>
        <v>-</v>
      </c>
      <c r="S1121" s="9" t="str">
        <f t="shared" si="846"/>
        <v>-</v>
      </c>
      <c r="T1121" s="9">
        <f t="shared" si="846"/>
        <v>11</v>
      </c>
      <c r="U1121" s="9" t="str">
        <f t="shared" si="846"/>
        <v>-</v>
      </c>
      <c r="V1121" s="9" t="str">
        <f t="shared" si="846"/>
        <v>-</v>
      </c>
      <c r="W1121" s="9" t="str">
        <f t="shared" si="846"/>
        <v>-</v>
      </c>
      <c r="X1121" s="9" t="str">
        <f t="shared" si="846"/>
        <v>-</v>
      </c>
      <c r="Y1121" s="9" t="str">
        <f t="shared" si="846"/>
        <v>-</v>
      </c>
      <c r="Z1121" s="9">
        <f t="shared" si="846"/>
        <v>9</v>
      </c>
      <c r="AA1121" s="9" t="str">
        <f t="shared" si="846"/>
        <v>-</v>
      </c>
      <c r="AB1121" s="9" t="str">
        <f t="shared" si="846"/>
        <v>-</v>
      </c>
      <c r="AC1121" s="9" t="str">
        <f t="shared" si="846"/>
        <v>-</v>
      </c>
      <c r="AD1121" s="9" t="str">
        <f t="shared" si="846"/>
        <v>-</v>
      </c>
      <c r="AE1121" s="9" t="str">
        <f t="shared" si="846"/>
        <v>-</v>
      </c>
      <c r="AF1121" s="9" t="str">
        <f t="shared" si="846"/>
        <v>-</v>
      </c>
      <c r="AG1121" s="9">
        <f t="shared" si="846"/>
        <v>8</v>
      </c>
      <c r="AH1121" s="9" t="str">
        <f t="shared" si="846"/>
        <v>-</v>
      </c>
      <c r="AI1121" s="9" t="str">
        <f t="shared" ref="AI1121:BA1121" si="852">IF(AI$979="ДА",AI729,"-")</f>
        <v>-</v>
      </c>
      <c r="AJ1121" s="9">
        <f t="shared" si="852"/>
        <v>9</v>
      </c>
      <c r="AK1121" s="9" t="str">
        <f t="shared" si="852"/>
        <v>-</v>
      </c>
      <c r="AL1121" s="9" t="str">
        <f t="shared" si="852"/>
        <v>-</v>
      </c>
      <c r="AM1121" s="9">
        <f t="shared" si="852"/>
        <v>4</v>
      </c>
      <c r="AN1121" s="9">
        <f t="shared" si="852"/>
        <v>7</v>
      </c>
      <c r="AO1121" s="9" t="str">
        <f t="shared" si="852"/>
        <v>-</v>
      </c>
      <c r="AP1121" s="9">
        <f t="shared" si="852"/>
        <v>8</v>
      </c>
      <c r="AQ1121" s="9" t="str">
        <f t="shared" si="852"/>
        <v>-</v>
      </c>
      <c r="AR1121" s="9" t="str">
        <f t="shared" si="852"/>
        <v>-</v>
      </c>
      <c r="AS1121" s="9" t="str">
        <f t="shared" si="852"/>
        <v>-</v>
      </c>
      <c r="AT1121" s="9" t="str">
        <f t="shared" si="852"/>
        <v>-</v>
      </c>
      <c r="AU1121" s="9" t="str">
        <f t="shared" si="852"/>
        <v>-</v>
      </c>
      <c r="AV1121" s="9" t="str">
        <f t="shared" si="852"/>
        <v>-</v>
      </c>
      <c r="AW1121" s="9">
        <f t="shared" si="852"/>
        <v>7</v>
      </c>
      <c r="AX1121" s="9" t="str">
        <f t="shared" si="852"/>
        <v>-</v>
      </c>
      <c r="AY1121" s="9" t="str">
        <f t="shared" si="852"/>
        <v>-</v>
      </c>
      <c r="AZ1121" s="9" t="str">
        <f t="shared" si="852"/>
        <v>-</v>
      </c>
      <c r="BA1121" s="9" t="str">
        <f t="shared" si="852"/>
        <v>-</v>
      </c>
      <c r="BB1121" s="9" t="str">
        <f t="shared" si="846"/>
        <v>-</v>
      </c>
      <c r="BC1121" s="9">
        <f t="shared" si="846"/>
        <v>5</v>
      </c>
      <c r="BD1121" s="9" t="str">
        <f t="shared" si="846"/>
        <v>-</v>
      </c>
      <c r="BE1121" s="9">
        <f t="shared" si="846"/>
        <v>7</v>
      </c>
      <c r="BF1121" s="9">
        <f t="shared" si="846"/>
        <v>12</v>
      </c>
      <c r="BG1121" s="9" t="str">
        <f t="shared" si="846"/>
        <v>-</v>
      </c>
      <c r="BH1121" s="9">
        <f t="shared" si="846"/>
        <v>4</v>
      </c>
      <c r="BI1121" s="9" t="str">
        <f t="shared" si="846"/>
        <v>-</v>
      </c>
      <c r="BJ1121" s="37">
        <f t="shared" si="825"/>
        <v>15</v>
      </c>
      <c r="BK1121" s="34">
        <f t="shared" si="826"/>
        <v>8.2000015001452056</v>
      </c>
      <c r="BL1121" s="9">
        <f t="shared" si="832"/>
        <v>10</v>
      </c>
      <c r="BN1121" s="38">
        <f t="shared" si="842"/>
        <v>140</v>
      </c>
      <c r="BO1121" s="34">
        <f t="shared" si="827"/>
        <v>8.2000015001452056</v>
      </c>
      <c r="BP1121" s="37">
        <f t="shared" si="833"/>
        <v>21</v>
      </c>
      <c r="BQ1121" s="37">
        <f t="shared" si="828"/>
        <v>15</v>
      </c>
      <c r="BR1121" s="36">
        <f t="shared" si="834"/>
        <v>66</v>
      </c>
      <c r="BS1121" s="36">
        <f t="shared" si="834"/>
        <v>2</v>
      </c>
      <c r="BT1121" s="121">
        <f t="shared" si="829"/>
        <v>6.8857142857142843</v>
      </c>
      <c r="BU1121">
        <f t="shared" si="835"/>
        <v>140</v>
      </c>
      <c r="BV1121" s="25" t="str">
        <f t="shared" si="836"/>
        <v>-</v>
      </c>
      <c r="BW1121" s="25">
        <f t="shared" si="837"/>
        <v>66</v>
      </c>
      <c r="BX1121" s="25" t="str">
        <f t="shared" si="838"/>
        <v>-</v>
      </c>
      <c r="BY1121" s="46">
        <f t="shared" si="839"/>
        <v>8.2000015001452056</v>
      </c>
    </row>
    <row r="1122" spans="1:77">
      <c r="A1122" s="38">
        <f t="shared" si="840"/>
        <v>141</v>
      </c>
      <c r="B1122" s="36">
        <f t="shared" si="830"/>
        <v>66</v>
      </c>
      <c r="C1122" s="36">
        <f t="shared" si="830"/>
        <v>3</v>
      </c>
      <c r="D1122" s="9">
        <f t="shared" si="846"/>
        <v>12</v>
      </c>
      <c r="E1122" s="9" t="str">
        <f t="shared" si="846"/>
        <v>-</v>
      </c>
      <c r="F1122" s="9" t="str">
        <f t="shared" si="846"/>
        <v>-</v>
      </c>
      <c r="G1122" s="9" t="str">
        <f t="shared" si="846"/>
        <v>-</v>
      </c>
      <c r="H1122" s="9" t="str">
        <f t="shared" si="846"/>
        <v>-</v>
      </c>
      <c r="I1122" s="9" t="str">
        <f t="shared" si="846"/>
        <v>-</v>
      </c>
      <c r="J1122" s="9" t="str">
        <f t="shared" si="846"/>
        <v>-</v>
      </c>
      <c r="K1122" s="9" t="str">
        <f t="shared" si="846"/>
        <v>-</v>
      </c>
      <c r="L1122" s="9" t="str">
        <f t="shared" si="846"/>
        <v>-</v>
      </c>
      <c r="M1122" s="9">
        <f t="shared" si="846"/>
        <v>11</v>
      </c>
      <c r="N1122" s="9" t="str">
        <f t="shared" si="846"/>
        <v>-</v>
      </c>
      <c r="O1122" s="9" t="str">
        <f t="shared" si="846"/>
        <v>-</v>
      </c>
      <c r="P1122" s="9" t="str">
        <f t="shared" si="846"/>
        <v>-</v>
      </c>
      <c r="Q1122" s="9">
        <f t="shared" si="846"/>
        <v>9</v>
      </c>
      <c r="R1122" s="9" t="str">
        <f t="shared" si="846"/>
        <v>-</v>
      </c>
      <c r="S1122" s="9" t="str">
        <f t="shared" ref="S1122:BI1122" si="853">IF(S$979="ДА",S730,"-")</f>
        <v>-</v>
      </c>
      <c r="T1122" s="9">
        <f t="shared" si="853"/>
        <v>8</v>
      </c>
      <c r="U1122" s="9" t="str">
        <f t="shared" si="853"/>
        <v>-</v>
      </c>
      <c r="V1122" s="9" t="str">
        <f t="shared" si="853"/>
        <v>-</v>
      </c>
      <c r="W1122" s="9" t="str">
        <f t="shared" si="853"/>
        <v>-</v>
      </c>
      <c r="X1122" s="9" t="str">
        <f t="shared" si="853"/>
        <v>-</v>
      </c>
      <c r="Y1122" s="9" t="str">
        <f t="shared" si="853"/>
        <v>-</v>
      </c>
      <c r="Z1122" s="9">
        <f t="shared" si="853"/>
        <v>9</v>
      </c>
      <c r="AA1122" s="9" t="str">
        <f t="shared" si="853"/>
        <v>-</v>
      </c>
      <c r="AB1122" s="9" t="str">
        <f t="shared" si="853"/>
        <v>-</v>
      </c>
      <c r="AC1122" s="9" t="str">
        <f t="shared" si="853"/>
        <v>-</v>
      </c>
      <c r="AD1122" s="9" t="str">
        <f t="shared" si="853"/>
        <v>-</v>
      </c>
      <c r="AE1122" s="9" t="str">
        <f t="shared" si="853"/>
        <v>-</v>
      </c>
      <c r="AF1122" s="9" t="str">
        <f t="shared" si="853"/>
        <v>-</v>
      </c>
      <c r="AG1122" s="9">
        <f t="shared" si="853"/>
        <v>7</v>
      </c>
      <c r="AH1122" s="9" t="str">
        <f t="shared" si="853"/>
        <v>-</v>
      </c>
      <c r="AI1122" s="9">
        <f t="shared" si="853"/>
        <v>7</v>
      </c>
      <c r="AJ1122" s="9">
        <f t="shared" si="853"/>
        <v>7</v>
      </c>
      <c r="AK1122" s="9" t="str">
        <f t="shared" si="853"/>
        <v>-</v>
      </c>
      <c r="AL1122" s="9">
        <f t="shared" si="853"/>
        <v>8</v>
      </c>
      <c r="AM1122" s="9">
        <f t="shared" si="853"/>
        <v>8</v>
      </c>
      <c r="AN1122" s="9">
        <f t="shared" si="853"/>
        <v>7</v>
      </c>
      <c r="AO1122" s="9" t="str">
        <f t="shared" si="853"/>
        <v>-</v>
      </c>
      <c r="AP1122" s="9">
        <f t="shared" si="853"/>
        <v>9</v>
      </c>
      <c r="AQ1122" s="9" t="str">
        <f t="shared" si="853"/>
        <v>-</v>
      </c>
      <c r="AR1122" s="9" t="str">
        <f t="shared" si="853"/>
        <v>-</v>
      </c>
      <c r="AS1122" s="9" t="str">
        <f t="shared" si="853"/>
        <v>-</v>
      </c>
      <c r="AT1122" s="9" t="str">
        <f t="shared" si="853"/>
        <v>-</v>
      </c>
      <c r="AU1122" s="9" t="str">
        <f t="shared" si="853"/>
        <v>-</v>
      </c>
      <c r="AV1122" s="9" t="str">
        <f t="shared" si="853"/>
        <v>-</v>
      </c>
      <c r="AW1122" s="9">
        <f t="shared" si="853"/>
        <v>7</v>
      </c>
      <c r="AX1122" s="9" t="str">
        <f t="shared" si="853"/>
        <v>-</v>
      </c>
      <c r="AY1122" s="9" t="str">
        <f t="shared" si="853"/>
        <v>-</v>
      </c>
      <c r="AZ1122" s="9" t="str">
        <f t="shared" si="853"/>
        <v>-</v>
      </c>
      <c r="BA1122" s="9" t="str">
        <f t="shared" si="853"/>
        <v>-</v>
      </c>
      <c r="BB1122" s="9" t="str">
        <f t="shared" si="853"/>
        <v>-</v>
      </c>
      <c r="BC1122" s="9">
        <f t="shared" si="853"/>
        <v>8</v>
      </c>
      <c r="BD1122" s="9" t="str">
        <f t="shared" si="853"/>
        <v>-</v>
      </c>
      <c r="BE1122" s="9">
        <f t="shared" si="853"/>
        <v>10</v>
      </c>
      <c r="BF1122" s="9">
        <f t="shared" si="853"/>
        <v>11</v>
      </c>
      <c r="BG1122" s="9" t="str">
        <f t="shared" si="853"/>
        <v>-</v>
      </c>
      <c r="BH1122" s="9" t="str">
        <f t="shared" si="853"/>
        <v>-</v>
      </c>
      <c r="BI1122" s="9" t="str">
        <f t="shared" si="853"/>
        <v>-</v>
      </c>
      <c r="BJ1122" s="37">
        <f t="shared" si="825"/>
        <v>16</v>
      </c>
      <c r="BK1122" s="34">
        <f t="shared" si="826"/>
        <v>8.6250016003772156</v>
      </c>
      <c r="BL1122" s="9">
        <f t="shared" si="832"/>
        <v>5</v>
      </c>
      <c r="BN1122" s="38">
        <f t="shared" si="842"/>
        <v>141</v>
      </c>
      <c r="BO1122" s="34">
        <f t="shared" si="827"/>
        <v>8.6250016003772156</v>
      </c>
      <c r="BP1122" s="37">
        <f t="shared" si="833"/>
        <v>25</v>
      </c>
      <c r="BQ1122" s="37">
        <f t="shared" si="828"/>
        <v>16</v>
      </c>
      <c r="BR1122" s="36">
        <f t="shared" si="834"/>
        <v>66</v>
      </c>
      <c r="BS1122" s="36">
        <f t="shared" si="834"/>
        <v>3</v>
      </c>
      <c r="BT1122" s="121">
        <f t="shared" si="829"/>
        <v>2.65</v>
      </c>
      <c r="BU1122">
        <f t="shared" si="835"/>
        <v>141</v>
      </c>
      <c r="BV1122" s="25" t="str">
        <f t="shared" si="836"/>
        <v>-</v>
      </c>
      <c r="BW1122" s="25" t="str">
        <f t="shared" si="837"/>
        <v>-</v>
      </c>
      <c r="BX1122" s="25">
        <f t="shared" si="838"/>
        <v>66</v>
      </c>
      <c r="BY1122" s="46">
        <f t="shared" si="839"/>
        <v>8.6250016003772156</v>
      </c>
    </row>
    <row r="1123" spans="1:77">
      <c r="A1123" s="38">
        <f t="shared" si="840"/>
        <v>142</v>
      </c>
      <c r="B1123" s="36">
        <f t="shared" si="830"/>
        <v>68</v>
      </c>
      <c r="C1123" s="36">
        <f t="shared" si="830"/>
        <v>1</v>
      </c>
      <c r="D1123" s="9">
        <f t="shared" ref="D1123:BI1129" si="854">IF(D$979="ДА",D731,"-")</f>
        <v>12</v>
      </c>
      <c r="E1123" s="9" t="str">
        <f t="shared" si="854"/>
        <v>-</v>
      </c>
      <c r="F1123" s="9" t="str">
        <f t="shared" si="854"/>
        <v>-</v>
      </c>
      <c r="G1123" s="9" t="str">
        <f t="shared" si="854"/>
        <v>-</v>
      </c>
      <c r="H1123" s="9" t="str">
        <f t="shared" si="854"/>
        <v>-</v>
      </c>
      <c r="I1123" s="9" t="str">
        <f t="shared" si="854"/>
        <v>-</v>
      </c>
      <c r="J1123" s="9" t="str">
        <f t="shared" si="854"/>
        <v>-</v>
      </c>
      <c r="K1123" s="9" t="str">
        <f t="shared" si="854"/>
        <v>-</v>
      </c>
      <c r="L1123" s="9" t="str">
        <f t="shared" si="854"/>
        <v>-</v>
      </c>
      <c r="M1123" s="9">
        <f t="shared" si="854"/>
        <v>11</v>
      </c>
      <c r="N1123" s="9" t="str">
        <f t="shared" si="854"/>
        <v>-</v>
      </c>
      <c r="O1123" s="9" t="str">
        <f t="shared" si="854"/>
        <v>-</v>
      </c>
      <c r="P1123" s="9" t="str">
        <f t="shared" si="854"/>
        <v>-</v>
      </c>
      <c r="Q1123" s="9">
        <f t="shared" si="854"/>
        <v>9</v>
      </c>
      <c r="R1123" s="9" t="str">
        <f t="shared" si="854"/>
        <v>-</v>
      </c>
      <c r="S1123" s="9" t="str">
        <f t="shared" si="854"/>
        <v>-</v>
      </c>
      <c r="T1123" s="9">
        <f t="shared" si="854"/>
        <v>11</v>
      </c>
      <c r="U1123" s="9" t="str">
        <f t="shared" si="854"/>
        <v>-</v>
      </c>
      <c r="V1123" s="9" t="str">
        <f t="shared" si="854"/>
        <v>-</v>
      </c>
      <c r="W1123" s="9" t="str">
        <f t="shared" si="854"/>
        <v>-</v>
      </c>
      <c r="X1123" s="9" t="str">
        <f t="shared" si="854"/>
        <v>-</v>
      </c>
      <c r="Y1123" s="9" t="str">
        <f t="shared" si="854"/>
        <v>-</v>
      </c>
      <c r="Z1123" s="9">
        <f t="shared" si="854"/>
        <v>10</v>
      </c>
      <c r="AA1123" s="9" t="str">
        <f t="shared" si="854"/>
        <v>-</v>
      </c>
      <c r="AB1123" s="9" t="str">
        <f t="shared" si="854"/>
        <v>-</v>
      </c>
      <c r="AC1123" s="9" t="str">
        <f t="shared" si="854"/>
        <v>-</v>
      </c>
      <c r="AD1123" s="9" t="str">
        <f t="shared" si="854"/>
        <v>-</v>
      </c>
      <c r="AE1123" s="9" t="str">
        <f t="shared" si="854"/>
        <v>-</v>
      </c>
      <c r="AF1123" s="9" t="str">
        <f t="shared" si="854"/>
        <v>-</v>
      </c>
      <c r="AG1123" s="9">
        <f t="shared" si="854"/>
        <v>6</v>
      </c>
      <c r="AH1123" s="9" t="str">
        <f t="shared" si="854"/>
        <v>-</v>
      </c>
      <c r="AI1123" s="9" t="str">
        <f t="shared" ref="AI1123:BA1123" si="855">IF(AI$979="ДА",AI731,"-")</f>
        <v>-</v>
      </c>
      <c r="AJ1123" s="9">
        <f t="shared" si="855"/>
        <v>9</v>
      </c>
      <c r="AK1123" s="9" t="str">
        <f t="shared" si="855"/>
        <v>-</v>
      </c>
      <c r="AL1123" s="9">
        <f t="shared" si="855"/>
        <v>7</v>
      </c>
      <c r="AM1123" s="9">
        <f t="shared" si="855"/>
        <v>7</v>
      </c>
      <c r="AN1123" s="9" t="str">
        <f t="shared" si="855"/>
        <v>-</v>
      </c>
      <c r="AO1123" s="9" t="str">
        <f t="shared" si="855"/>
        <v>-</v>
      </c>
      <c r="AP1123" s="9">
        <f t="shared" si="855"/>
        <v>9</v>
      </c>
      <c r="AQ1123" s="9" t="str">
        <f t="shared" si="855"/>
        <v>-</v>
      </c>
      <c r="AR1123" s="9" t="str">
        <f t="shared" si="855"/>
        <v>-</v>
      </c>
      <c r="AS1123" s="9" t="str">
        <f t="shared" si="855"/>
        <v>-</v>
      </c>
      <c r="AT1123" s="9" t="str">
        <f t="shared" si="855"/>
        <v>-</v>
      </c>
      <c r="AU1123" s="9" t="str">
        <f t="shared" si="855"/>
        <v>-</v>
      </c>
      <c r="AV1123" s="9" t="str">
        <f t="shared" si="855"/>
        <v>-</v>
      </c>
      <c r="AW1123" s="9">
        <f t="shared" si="855"/>
        <v>8</v>
      </c>
      <c r="AX1123" s="9" t="str">
        <f t="shared" si="855"/>
        <v>-</v>
      </c>
      <c r="AY1123" s="9" t="str">
        <f t="shared" si="855"/>
        <v>-</v>
      </c>
      <c r="AZ1123" s="9" t="str">
        <f t="shared" si="855"/>
        <v>-</v>
      </c>
      <c r="BA1123" s="9" t="str">
        <f t="shared" si="855"/>
        <v>-</v>
      </c>
      <c r="BB1123" s="9" t="str">
        <f t="shared" si="854"/>
        <v>-</v>
      </c>
      <c r="BC1123" s="9">
        <f t="shared" si="854"/>
        <v>9</v>
      </c>
      <c r="BD1123" s="9" t="str">
        <f t="shared" si="854"/>
        <v>-</v>
      </c>
      <c r="BE1123" s="9">
        <f t="shared" si="854"/>
        <v>12</v>
      </c>
      <c r="BF1123" s="9">
        <f t="shared" si="854"/>
        <v>9</v>
      </c>
      <c r="BG1123" s="9" t="str">
        <f t="shared" si="854"/>
        <v>-</v>
      </c>
      <c r="BH1123" s="9" t="str">
        <f t="shared" si="854"/>
        <v>-</v>
      </c>
      <c r="BI1123" s="9">
        <f t="shared" si="854"/>
        <v>9</v>
      </c>
      <c r="BJ1123" s="37">
        <f t="shared" si="825"/>
        <v>15</v>
      </c>
      <c r="BK1123" s="34">
        <f t="shared" si="826"/>
        <v>9.2000015003152154</v>
      </c>
      <c r="BL1123" s="9">
        <f t="shared" si="832"/>
        <v>3</v>
      </c>
      <c r="BN1123" s="38">
        <f t="shared" si="842"/>
        <v>142</v>
      </c>
      <c r="BO1123" s="34">
        <f t="shared" si="827"/>
        <v>9.2000015003152154</v>
      </c>
      <c r="BP1123" s="37">
        <f t="shared" si="833"/>
        <v>23</v>
      </c>
      <c r="BQ1123" s="37">
        <f t="shared" si="828"/>
        <v>15</v>
      </c>
      <c r="BR1123" s="36">
        <f t="shared" si="834"/>
        <v>68</v>
      </c>
      <c r="BS1123" s="36">
        <f t="shared" si="834"/>
        <v>1</v>
      </c>
      <c r="BT1123" s="121">
        <f t="shared" si="829"/>
        <v>3.1714285714285779</v>
      </c>
      <c r="BU1123">
        <f t="shared" si="835"/>
        <v>142</v>
      </c>
      <c r="BV1123" s="25">
        <f t="shared" si="836"/>
        <v>68</v>
      </c>
      <c r="BW1123" s="25" t="str">
        <f t="shared" si="837"/>
        <v>-</v>
      </c>
      <c r="BX1123" s="25" t="str">
        <f t="shared" si="838"/>
        <v>-</v>
      </c>
      <c r="BY1123" s="46">
        <f t="shared" si="839"/>
        <v>9.2000015003152154</v>
      </c>
    </row>
    <row r="1124" spans="1:77">
      <c r="A1124" s="38">
        <f t="shared" si="840"/>
        <v>143</v>
      </c>
      <c r="B1124" s="36">
        <f t="shared" si="830"/>
        <v>68</v>
      </c>
      <c r="C1124" s="36">
        <f t="shared" si="830"/>
        <v>2</v>
      </c>
      <c r="D1124" s="9">
        <f t="shared" si="854"/>
        <v>6</v>
      </c>
      <c r="E1124" s="9" t="str">
        <f t="shared" si="854"/>
        <v>-</v>
      </c>
      <c r="F1124" s="9" t="str">
        <f t="shared" si="854"/>
        <v>-</v>
      </c>
      <c r="G1124" s="9" t="str">
        <f t="shared" si="854"/>
        <v>-</v>
      </c>
      <c r="H1124" s="9" t="str">
        <f t="shared" si="854"/>
        <v>-</v>
      </c>
      <c r="I1124" s="9" t="str">
        <f t="shared" si="854"/>
        <v>-</v>
      </c>
      <c r="J1124" s="9" t="str">
        <f t="shared" si="854"/>
        <v>-</v>
      </c>
      <c r="K1124" s="9" t="str">
        <f t="shared" si="854"/>
        <v>-</v>
      </c>
      <c r="L1124" s="9" t="str">
        <f t="shared" si="854"/>
        <v>-</v>
      </c>
      <c r="M1124" s="9" t="str">
        <f t="shared" si="854"/>
        <v>-</v>
      </c>
      <c r="N1124" s="9" t="str">
        <f t="shared" si="854"/>
        <v>-</v>
      </c>
      <c r="O1124" s="9" t="str">
        <f t="shared" si="854"/>
        <v>-</v>
      </c>
      <c r="P1124" s="9" t="str">
        <f t="shared" si="854"/>
        <v>-</v>
      </c>
      <c r="Q1124" s="9">
        <f t="shared" si="854"/>
        <v>8</v>
      </c>
      <c r="R1124" s="9" t="str">
        <f t="shared" si="854"/>
        <v>-</v>
      </c>
      <c r="S1124" s="9" t="str">
        <f t="shared" si="854"/>
        <v>-</v>
      </c>
      <c r="T1124" s="9">
        <f t="shared" si="854"/>
        <v>8</v>
      </c>
      <c r="U1124" s="9" t="str">
        <f t="shared" si="854"/>
        <v>-</v>
      </c>
      <c r="V1124" s="9" t="str">
        <f t="shared" si="854"/>
        <v>-</v>
      </c>
      <c r="W1124" s="9" t="str">
        <f t="shared" si="854"/>
        <v>-</v>
      </c>
      <c r="X1124" s="9" t="str">
        <f t="shared" si="854"/>
        <v>-</v>
      </c>
      <c r="Y1124" s="9" t="str">
        <f t="shared" si="854"/>
        <v>-</v>
      </c>
      <c r="Z1124" s="9">
        <f t="shared" si="854"/>
        <v>9</v>
      </c>
      <c r="AA1124" s="9" t="str">
        <f t="shared" si="854"/>
        <v>-</v>
      </c>
      <c r="AB1124" s="9" t="str">
        <f t="shared" si="854"/>
        <v>-</v>
      </c>
      <c r="AC1124" s="9" t="str">
        <f t="shared" si="854"/>
        <v>-</v>
      </c>
      <c r="AD1124" s="9" t="str">
        <f t="shared" si="854"/>
        <v>-</v>
      </c>
      <c r="AE1124" s="9" t="str">
        <f t="shared" si="854"/>
        <v>-</v>
      </c>
      <c r="AF1124" s="9" t="str">
        <f t="shared" si="854"/>
        <v>-</v>
      </c>
      <c r="AG1124" s="9">
        <f t="shared" si="854"/>
        <v>6</v>
      </c>
      <c r="AH1124" s="9" t="str">
        <f t="shared" si="854"/>
        <v>-</v>
      </c>
      <c r="AI1124" s="9">
        <f t="shared" ref="AI1124:BA1124" si="856">IF(AI$979="ДА",AI732,"-")</f>
        <v>7</v>
      </c>
      <c r="AJ1124" s="9">
        <f t="shared" si="856"/>
        <v>7</v>
      </c>
      <c r="AK1124" s="9" t="str">
        <f t="shared" si="856"/>
        <v>-</v>
      </c>
      <c r="AL1124" s="9">
        <f t="shared" si="856"/>
        <v>5</v>
      </c>
      <c r="AM1124" s="9">
        <f t="shared" si="856"/>
        <v>7</v>
      </c>
      <c r="AN1124" s="9">
        <f t="shared" si="856"/>
        <v>6</v>
      </c>
      <c r="AO1124" s="9" t="str">
        <f t="shared" si="856"/>
        <v>-</v>
      </c>
      <c r="AP1124" s="9">
        <f t="shared" si="856"/>
        <v>7</v>
      </c>
      <c r="AQ1124" s="9" t="str">
        <f t="shared" si="856"/>
        <v>-</v>
      </c>
      <c r="AR1124" s="9" t="str">
        <f t="shared" si="856"/>
        <v>-</v>
      </c>
      <c r="AS1124" s="9" t="str">
        <f t="shared" si="856"/>
        <v>-</v>
      </c>
      <c r="AT1124" s="9" t="str">
        <f t="shared" si="856"/>
        <v>-</v>
      </c>
      <c r="AU1124" s="9" t="str">
        <f t="shared" si="856"/>
        <v>-</v>
      </c>
      <c r="AV1124" s="9" t="str">
        <f t="shared" si="856"/>
        <v>-</v>
      </c>
      <c r="AW1124" s="9">
        <f t="shared" si="856"/>
        <v>7</v>
      </c>
      <c r="AX1124" s="9" t="str">
        <f t="shared" si="856"/>
        <v>-</v>
      </c>
      <c r="AY1124" s="9" t="str">
        <f t="shared" si="856"/>
        <v>-</v>
      </c>
      <c r="AZ1124" s="9" t="str">
        <f t="shared" si="856"/>
        <v>-</v>
      </c>
      <c r="BA1124" s="9" t="str">
        <f t="shared" si="856"/>
        <v>-</v>
      </c>
      <c r="BB1124" s="9" t="str">
        <f t="shared" si="854"/>
        <v>-</v>
      </c>
      <c r="BC1124" s="9">
        <f t="shared" si="854"/>
        <v>9</v>
      </c>
      <c r="BD1124" s="9" t="str">
        <f t="shared" si="854"/>
        <v>-</v>
      </c>
      <c r="BE1124" s="9" t="str">
        <f t="shared" si="854"/>
        <v>-</v>
      </c>
      <c r="BF1124" s="9">
        <f t="shared" si="854"/>
        <v>8</v>
      </c>
      <c r="BG1124" s="9" t="str">
        <f t="shared" si="854"/>
        <v>-</v>
      </c>
      <c r="BH1124" s="9" t="str">
        <f t="shared" si="854"/>
        <v>-</v>
      </c>
      <c r="BI1124" s="9" t="str">
        <f t="shared" si="854"/>
        <v>-</v>
      </c>
      <c r="BJ1124" s="37">
        <f t="shared" si="825"/>
        <v>14</v>
      </c>
      <c r="BK1124" s="34">
        <f t="shared" si="826"/>
        <v>7.1428585435904761</v>
      </c>
      <c r="BL1124" s="9">
        <f t="shared" si="832"/>
        <v>37</v>
      </c>
      <c r="BN1124" s="38">
        <f t="shared" si="842"/>
        <v>143</v>
      </c>
      <c r="BO1124" s="34">
        <f t="shared" si="827"/>
        <v>7.1428585435904761</v>
      </c>
      <c r="BP1124" s="37">
        <f t="shared" si="833"/>
        <v>21</v>
      </c>
      <c r="BQ1124" s="37">
        <f t="shared" si="828"/>
        <v>14</v>
      </c>
      <c r="BR1124" s="36">
        <f t="shared" si="834"/>
        <v>68</v>
      </c>
      <c r="BS1124" s="36">
        <f t="shared" si="834"/>
        <v>2</v>
      </c>
      <c r="BT1124" s="121">
        <f t="shared" si="829"/>
        <v>1.3626373626373589</v>
      </c>
      <c r="BU1124">
        <f t="shared" si="835"/>
        <v>143</v>
      </c>
      <c r="BV1124" s="25" t="str">
        <f t="shared" si="836"/>
        <v>-</v>
      </c>
      <c r="BW1124" s="25">
        <f t="shared" si="837"/>
        <v>68</v>
      </c>
      <c r="BX1124" s="25" t="str">
        <f t="shared" si="838"/>
        <v>-</v>
      </c>
      <c r="BY1124" s="46">
        <f t="shared" si="839"/>
        <v>7.1428585435904761</v>
      </c>
    </row>
    <row r="1125" spans="1:77">
      <c r="A1125" s="38">
        <f t="shared" si="840"/>
        <v>144</v>
      </c>
      <c r="B1125" s="36">
        <f t="shared" si="830"/>
        <v>68</v>
      </c>
      <c r="C1125" s="36">
        <f t="shared" si="830"/>
        <v>3</v>
      </c>
      <c r="D1125" s="9">
        <f t="shared" si="854"/>
        <v>8</v>
      </c>
      <c r="E1125" s="9" t="str">
        <f t="shared" si="854"/>
        <v>-</v>
      </c>
      <c r="F1125" s="9">
        <f t="shared" si="854"/>
        <v>10</v>
      </c>
      <c r="G1125" s="9" t="str">
        <f t="shared" si="854"/>
        <v>-</v>
      </c>
      <c r="H1125" s="9" t="str">
        <f t="shared" si="854"/>
        <v>-</v>
      </c>
      <c r="I1125" s="9" t="str">
        <f t="shared" si="854"/>
        <v>-</v>
      </c>
      <c r="J1125" s="9">
        <f t="shared" si="854"/>
        <v>7</v>
      </c>
      <c r="K1125" s="9" t="str">
        <f t="shared" si="854"/>
        <v>-</v>
      </c>
      <c r="L1125" s="9" t="str">
        <f t="shared" si="854"/>
        <v>-</v>
      </c>
      <c r="M1125" s="9" t="str">
        <f t="shared" si="854"/>
        <v>-</v>
      </c>
      <c r="N1125" s="9" t="str">
        <f t="shared" si="854"/>
        <v>-</v>
      </c>
      <c r="O1125" s="9" t="str">
        <f t="shared" si="854"/>
        <v>-</v>
      </c>
      <c r="P1125" s="9" t="str">
        <f t="shared" si="854"/>
        <v>-</v>
      </c>
      <c r="Q1125" s="9">
        <f t="shared" si="854"/>
        <v>9</v>
      </c>
      <c r="R1125" s="9" t="str">
        <f t="shared" si="854"/>
        <v>-</v>
      </c>
      <c r="S1125" s="9" t="str">
        <f t="shared" si="854"/>
        <v>-</v>
      </c>
      <c r="T1125" s="9">
        <f t="shared" si="854"/>
        <v>7</v>
      </c>
      <c r="U1125" s="9" t="str">
        <f t="shared" si="854"/>
        <v>-</v>
      </c>
      <c r="V1125" s="9" t="str">
        <f t="shared" si="854"/>
        <v>-</v>
      </c>
      <c r="W1125" s="9" t="str">
        <f t="shared" si="854"/>
        <v>-</v>
      </c>
      <c r="X1125" s="9" t="str">
        <f t="shared" si="854"/>
        <v>-</v>
      </c>
      <c r="Y1125" s="9" t="str">
        <f t="shared" si="854"/>
        <v>-</v>
      </c>
      <c r="Z1125" s="9">
        <f t="shared" si="854"/>
        <v>8</v>
      </c>
      <c r="AA1125" s="9" t="str">
        <f t="shared" si="854"/>
        <v>-</v>
      </c>
      <c r="AB1125" s="9" t="str">
        <f t="shared" si="854"/>
        <v>-</v>
      </c>
      <c r="AC1125" s="9" t="str">
        <f t="shared" si="854"/>
        <v>-</v>
      </c>
      <c r="AD1125" s="9" t="str">
        <f t="shared" si="854"/>
        <v>-</v>
      </c>
      <c r="AE1125" s="9" t="str">
        <f t="shared" si="854"/>
        <v>-</v>
      </c>
      <c r="AF1125" s="9" t="str">
        <f t="shared" si="854"/>
        <v>-</v>
      </c>
      <c r="AG1125" s="9">
        <f t="shared" si="854"/>
        <v>6</v>
      </c>
      <c r="AH1125" s="9" t="str">
        <f t="shared" si="854"/>
        <v>-</v>
      </c>
      <c r="AI1125" s="9">
        <f t="shared" ref="AI1125:BA1125" si="857">IF(AI$979="ДА",AI733,"-")</f>
        <v>8</v>
      </c>
      <c r="AJ1125" s="9">
        <f t="shared" si="857"/>
        <v>8</v>
      </c>
      <c r="AK1125" s="9" t="str">
        <f t="shared" si="857"/>
        <v>-</v>
      </c>
      <c r="AL1125" s="9">
        <f t="shared" si="857"/>
        <v>5</v>
      </c>
      <c r="AM1125" s="9">
        <f t="shared" si="857"/>
        <v>7</v>
      </c>
      <c r="AN1125" s="9">
        <f t="shared" si="857"/>
        <v>6</v>
      </c>
      <c r="AO1125" s="9" t="str">
        <f t="shared" si="857"/>
        <v>-</v>
      </c>
      <c r="AP1125" s="9">
        <f t="shared" si="857"/>
        <v>8</v>
      </c>
      <c r="AQ1125" s="9" t="str">
        <f t="shared" si="857"/>
        <v>-</v>
      </c>
      <c r="AR1125" s="9" t="str">
        <f t="shared" si="857"/>
        <v>-</v>
      </c>
      <c r="AS1125" s="9" t="str">
        <f t="shared" si="857"/>
        <v>-</v>
      </c>
      <c r="AT1125" s="9" t="str">
        <f t="shared" si="857"/>
        <v>-</v>
      </c>
      <c r="AU1125" s="9" t="str">
        <f t="shared" si="857"/>
        <v>-</v>
      </c>
      <c r="AV1125" s="9" t="str">
        <f t="shared" si="857"/>
        <v>-</v>
      </c>
      <c r="AW1125" s="9">
        <f t="shared" si="857"/>
        <v>6</v>
      </c>
      <c r="AX1125" s="9" t="str">
        <f t="shared" si="857"/>
        <v>-</v>
      </c>
      <c r="AY1125" s="9" t="str">
        <f t="shared" si="857"/>
        <v>-</v>
      </c>
      <c r="AZ1125" s="9" t="str">
        <f t="shared" si="857"/>
        <v>-</v>
      </c>
      <c r="BA1125" s="9" t="str">
        <f t="shared" si="857"/>
        <v>-</v>
      </c>
      <c r="BB1125" s="9" t="str">
        <f t="shared" si="854"/>
        <v>-</v>
      </c>
      <c r="BC1125" s="9">
        <f t="shared" si="854"/>
        <v>9</v>
      </c>
      <c r="BD1125" s="9" t="str">
        <f t="shared" si="854"/>
        <v>-</v>
      </c>
      <c r="BE1125" s="9">
        <f t="shared" si="854"/>
        <v>7</v>
      </c>
      <c r="BF1125" s="9">
        <f t="shared" si="854"/>
        <v>8</v>
      </c>
      <c r="BG1125" s="9" t="str">
        <f t="shared" si="854"/>
        <v>-</v>
      </c>
      <c r="BH1125" s="9" t="str">
        <f t="shared" si="854"/>
        <v>-</v>
      </c>
      <c r="BI1125" s="9" t="str">
        <f t="shared" si="854"/>
        <v>-</v>
      </c>
      <c r="BJ1125" s="37">
        <f t="shared" si="825"/>
        <v>17</v>
      </c>
      <c r="BK1125" s="34">
        <f t="shared" si="826"/>
        <v>7.4705899359036119</v>
      </c>
      <c r="BL1125" s="9">
        <f t="shared" si="832"/>
        <v>26</v>
      </c>
      <c r="BN1125" s="38">
        <f t="shared" si="842"/>
        <v>144</v>
      </c>
      <c r="BO1125" s="34">
        <f t="shared" si="827"/>
        <v>7.4705899359036119</v>
      </c>
      <c r="BP1125" s="37">
        <f t="shared" si="833"/>
        <v>24</v>
      </c>
      <c r="BQ1125" s="37">
        <f t="shared" si="828"/>
        <v>17</v>
      </c>
      <c r="BR1125" s="36">
        <f t="shared" si="834"/>
        <v>68</v>
      </c>
      <c r="BS1125" s="36">
        <f t="shared" si="834"/>
        <v>3</v>
      </c>
      <c r="BT1125" s="121">
        <f t="shared" si="829"/>
        <v>1.639705882352942</v>
      </c>
      <c r="BU1125">
        <f t="shared" si="835"/>
        <v>144</v>
      </c>
      <c r="BV1125" s="25" t="str">
        <f t="shared" si="836"/>
        <v>-</v>
      </c>
      <c r="BW1125" s="25" t="str">
        <f t="shared" si="837"/>
        <v>-</v>
      </c>
      <c r="BX1125" s="25">
        <f t="shared" si="838"/>
        <v>68</v>
      </c>
      <c r="BY1125" s="46">
        <f t="shared" si="839"/>
        <v>7.4705899359036119</v>
      </c>
    </row>
    <row r="1126" spans="1:77">
      <c r="A1126" s="38">
        <f t="shared" si="840"/>
        <v>145</v>
      </c>
      <c r="B1126" s="36">
        <f t="shared" si="830"/>
        <v>69</v>
      </c>
      <c r="C1126" s="36">
        <f t="shared" si="830"/>
        <v>1</v>
      </c>
      <c r="D1126" s="9">
        <f t="shared" si="854"/>
        <v>4</v>
      </c>
      <c r="E1126" s="9" t="str">
        <f t="shared" si="854"/>
        <v>-</v>
      </c>
      <c r="F1126" s="9" t="str">
        <f t="shared" si="854"/>
        <v>-</v>
      </c>
      <c r="G1126" s="9" t="str">
        <f t="shared" si="854"/>
        <v>-</v>
      </c>
      <c r="H1126" s="9" t="str">
        <f t="shared" si="854"/>
        <v>-</v>
      </c>
      <c r="I1126" s="9" t="str">
        <f t="shared" si="854"/>
        <v>-</v>
      </c>
      <c r="J1126" s="9" t="str">
        <f t="shared" si="854"/>
        <v>-</v>
      </c>
      <c r="K1126" s="9" t="str">
        <f t="shared" si="854"/>
        <v>-</v>
      </c>
      <c r="L1126" s="9" t="str">
        <f t="shared" si="854"/>
        <v>-</v>
      </c>
      <c r="M1126" s="9" t="str">
        <f t="shared" si="854"/>
        <v>-</v>
      </c>
      <c r="N1126" s="9" t="str">
        <f t="shared" si="854"/>
        <v>-</v>
      </c>
      <c r="O1126" s="9" t="str">
        <f t="shared" si="854"/>
        <v>-</v>
      </c>
      <c r="P1126" s="9" t="str">
        <f t="shared" si="854"/>
        <v>-</v>
      </c>
      <c r="Q1126" s="9">
        <f t="shared" si="854"/>
        <v>6</v>
      </c>
      <c r="R1126" s="9" t="str">
        <f t="shared" si="854"/>
        <v>-</v>
      </c>
      <c r="S1126" s="9" t="str">
        <f t="shared" si="854"/>
        <v>-</v>
      </c>
      <c r="T1126" s="9">
        <f t="shared" si="854"/>
        <v>5</v>
      </c>
      <c r="U1126" s="9" t="str">
        <f t="shared" si="854"/>
        <v>-</v>
      </c>
      <c r="V1126" s="9" t="str">
        <f t="shared" si="854"/>
        <v>-</v>
      </c>
      <c r="W1126" s="9" t="str">
        <f t="shared" si="854"/>
        <v>-</v>
      </c>
      <c r="X1126" s="9" t="str">
        <f t="shared" si="854"/>
        <v>-</v>
      </c>
      <c r="Y1126" s="9" t="str">
        <f t="shared" si="854"/>
        <v>-</v>
      </c>
      <c r="Z1126" s="9">
        <f t="shared" si="854"/>
        <v>9</v>
      </c>
      <c r="AA1126" s="9" t="str">
        <f t="shared" si="854"/>
        <v>-</v>
      </c>
      <c r="AB1126" s="9" t="str">
        <f t="shared" si="854"/>
        <v>-</v>
      </c>
      <c r="AC1126" s="9" t="str">
        <f t="shared" si="854"/>
        <v>-</v>
      </c>
      <c r="AD1126" s="9" t="str">
        <f t="shared" si="854"/>
        <v>-</v>
      </c>
      <c r="AE1126" s="9" t="str">
        <f t="shared" si="854"/>
        <v>-</v>
      </c>
      <c r="AF1126" s="9" t="str">
        <f t="shared" si="854"/>
        <v>-</v>
      </c>
      <c r="AG1126" s="9">
        <f t="shared" si="854"/>
        <v>5</v>
      </c>
      <c r="AH1126" s="9" t="str">
        <f t="shared" si="854"/>
        <v>-</v>
      </c>
      <c r="AI1126" s="9" t="str">
        <f t="shared" ref="AI1126:BA1126" si="858">IF(AI$979="ДА",AI734,"-")</f>
        <v>-</v>
      </c>
      <c r="AJ1126" s="9">
        <f t="shared" si="858"/>
        <v>4</v>
      </c>
      <c r="AK1126" s="9" t="str">
        <f t="shared" si="858"/>
        <v>-</v>
      </c>
      <c r="AL1126" s="9">
        <f t="shared" si="858"/>
        <v>6</v>
      </c>
      <c r="AM1126" s="9">
        <f t="shared" si="858"/>
        <v>7</v>
      </c>
      <c r="AN1126" s="9">
        <f t="shared" si="858"/>
        <v>6</v>
      </c>
      <c r="AO1126" s="9" t="str">
        <f t="shared" si="858"/>
        <v>-</v>
      </c>
      <c r="AP1126" s="9" t="str">
        <f t="shared" si="858"/>
        <v>-</v>
      </c>
      <c r="AQ1126" s="9" t="str">
        <f t="shared" si="858"/>
        <v>-</v>
      </c>
      <c r="AR1126" s="9" t="str">
        <f t="shared" si="858"/>
        <v>-</v>
      </c>
      <c r="AS1126" s="9" t="str">
        <f t="shared" si="858"/>
        <v>-</v>
      </c>
      <c r="AT1126" s="9" t="str">
        <f t="shared" si="858"/>
        <v>-</v>
      </c>
      <c r="AU1126" s="9" t="str">
        <f t="shared" si="858"/>
        <v>-</v>
      </c>
      <c r="AV1126" s="9" t="str">
        <f t="shared" si="858"/>
        <v>-</v>
      </c>
      <c r="AW1126" s="9" t="str">
        <f t="shared" si="858"/>
        <v>-</v>
      </c>
      <c r="AX1126" s="9" t="str">
        <f t="shared" si="858"/>
        <v>-</v>
      </c>
      <c r="AY1126" s="9" t="str">
        <f t="shared" si="858"/>
        <v>-</v>
      </c>
      <c r="AZ1126" s="9" t="str">
        <f t="shared" si="858"/>
        <v>-</v>
      </c>
      <c r="BA1126" s="9" t="str">
        <f t="shared" si="858"/>
        <v>-</v>
      </c>
      <c r="BB1126" s="9" t="str">
        <f t="shared" si="854"/>
        <v>-</v>
      </c>
      <c r="BC1126" s="9">
        <f t="shared" si="854"/>
        <v>9</v>
      </c>
      <c r="BD1126" s="9" t="str">
        <f t="shared" si="854"/>
        <v>-</v>
      </c>
      <c r="BE1126" s="9">
        <f t="shared" si="854"/>
        <v>6</v>
      </c>
      <c r="BF1126" s="9" t="str">
        <f t="shared" si="854"/>
        <v>-</v>
      </c>
      <c r="BG1126" s="9" t="str">
        <f t="shared" si="854"/>
        <v>-</v>
      </c>
      <c r="BH1126" s="9" t="str">
        <f t="shared" si="854"/>
        <v>-</v>
      </c>
      <c r="BI1126" s="9" t="str">
        <f t="shared" si="854"/>
        <v>-</v>
      </c>
      <c r="BJ1126" s="37">
        <f t="shared" si="825"/>
        <v>11</v>
      </c>
      <c r="BK1126" s="34">
        <f t="shared" si="826"/>
        <v>6.090910191254884</v>
      </c>
      <c r="BL1126" s="9">
        <f t="shared" si="832"/>
        <v>82</v>
      </c>
      <c r="BN1126" s="38">
        <f t="shared" si="842"/>
        <v>145</v>
      </c>
      <c r="BO1126" s="34">
        <f t="shared" si="827"/>
        <v>6.090910191254884</v>
      </c>
      <c r="BP1126" s="37">
        <f t="shared" si="833"/>
        <v>17</v>
      </c>
      <c r="BQ1126" s="37">
        <f t="shared" si="828"/>
        <v>11</v>
      </c>
      <c r="BR1126" s="36">
        <f t="shared" si="834"/>
        <v>69</v>
      </c>
      <c r="BS1126" s="36">
        <f t="shared" si="834"/>
        <v>1</v>
      </c>
      <c r="BT1126" s="121">
        <f t="shared" si="829"/>
        <v>2.8909090909090933</v>
      </c>
      <c r="BU1126">
        <f t="shared" si="835"/>
        <v>145</v>
      </c>
      <c r="BV1126" s="25">
        <f t="shared" si="836"/>
        <v>69</v>
      </c>
      <c r="BW1126" s="25" t="str">
        <f t="shared" si="837"/>
        <v>-</v>
      </c>
      <c r="BX1126" s="25" t="str">
        <f t="shared" si="838"/>
        <v>-</v>
      </c>
      <c r="BY1126" s="46">
        <f t="shared" si="839"/>
        <v>6.090910191254884</v>
      </c>
    </row>
    <row r="1127" spans="1:77">
      <c r="A1127" s="38">
        <f t="shared" si="840"/>
        <v>146</v>
      </c>
      <c r="B1127" s="36">
        <f t="shared" ref="B1127:C1142" si="859">B148</f>
        <v>69</v>
      </c>
      <c r="C1127" s="36">
        <f t="shared" si="859"/>
        <v>2</v>
      </c>
      <c r="D1127" s="9">
        <f t="shared" si="854"/>
        <v>4</v>
      </c>
      <c r="E1127" s="9" t="str">
        <f t="shared" si="854"/>
        <v>-</v>
      </c>
      <c r="F1127" s="9" t="str">
        <f t="shared" si="854"/>
        <v>-</v>
      </c>
      <c r="G1127" s="9" t="str">
        <f t="shared" si="854"/>
        <v>-</v>
      </c>
      <c r="H1127" s="9" t="str">
        <f t="shared" si="854"/>
        <v>-</v>
      </c>
      <c r="I1127" s="9" t="str">
        <f t="shared" si="854"/>
        <v>-</v>
      </c>
      <c r="J1127" s="9">
        <f t="shared" si="854"/>
        <v>5</v>
      </c>
      <c r="K1127" s="9" t="str">
        <f t="shared" si="854"/>
        <v>-</v>
      </c>
      <c r="L1127" s="9" t="str">
        <f t="shared" si="854"/>
        <v>-</v>
      </c>
      <c r="M1127" s="9" t="str">
        <f t="shared" si="854"/>
        <v>-</v>
      </c>
      <c r="N1127" s="9" t="str">
        <f t="shared" si="854"/>
        <v>-</v>
      </c>
      <c r="O1127" s="9" t="str">
        <f t="shared" si="854"/>
        <v>-</v>
      </c>
      <c r="P1127" s="9" t="str">
        <f t="shared" si="854"/>
        <v>-</v>
      </c>
      <c r="Q1127" s="9">
        <f t="shared" si="854"/>
        <v>5</v>
      </c>
      <c r="R1127" s="9" t="str">
        <f t="shared" si="854"/>
        <v>-</v>
      </c>
      <c r="S1127" s="9" t="str">
        <f t="shared" si="854"/>
        <v>-</v>
      </c>
      <c r="T1127" s="9">
        <f t="shared" si="854"/>
        <v>4</v>
      </c>
      <c r="U1127" s="9" t="str">
        <f t="shared" si="854"/>
        <v>-</v>
      </c>
      <c r="V1127" s="9" t="str">
        <f t="shared" si="854"/>
        <v>-</v>
      </c>
      <c r="W1127" s="9" t="str">
        <f t="shared" si="854"/>
        <v>-</v>
      </c>
      <c r="X1127" s="9" t="str">
        <f t="shared" si="854"/>
        <v>-</v>
      </c>
      <c r="Y1127" s="9" t="str">
        <f t="shared" si="854"/>
        <v>-</v>
      </c>
      <c r="Z1127" s="9">
        <f t="shared" si="854"/>
        <v>8</v>
      </c>
      <c r="AA1127" s="9" t="str">
        <f t="shared" si="854"/>
        <v>-</v>
      </c>
      <c r="AB1127" s="9">
        <f t="shared" si="854"/>
        <v>7</v>
      </c>
      <c r="AC1127" s="9" t="str">
        <f t="shared" si="854"/>
        <v>-</v>
      </c>
      <c r="AD1127" s="9" t="str">
        <f t="shared" si="854"/>
        <v>-</v>
      </c>
      <c r="AE1127" s="9" t="str">
        <f t="shared" si="854"/>
        <v>-</v>
      </c>
      <c r="AF1127" s="9" t="str">
        <f t="shared" si="854"/>
        <v>-</v>
      </c>
      <c r="AG1127" s="9">
        <f t="shared" si="854"/>
        <v>4</v>
      </c>
      <c r="AH1127" s="9" t="str">
        <f t="shared" si="854"/>
        <v>-</v>
      </c>
      <c r="AI1127" s="9" t="str">
        <f t="shared" ref="AI1127:BA1127" si="860">IF(AI$979="ДА",AI735,"-")</f>
        <v>-</v>
      </c>
      <c r="AJ1127" s="9">
        <f t="shared" si="860"/>
        <v>6</v>
      </c>
      <c r="AK1127" s="9" t="str">
        <f t="shared" si="860"/>
        <v>-</v>
      </c>
      <c r="AL1127" s="9" t="str">
        <f t="shared" si="860"/>
        <v>-</v>
      </c>
      <c r="AM1127" s="9">
        <f t="shared" si="860"/>
        <v>2</v>
      </c>
      <c r="AN1127" s="9">
        <f t="shared" si="860"/>
        <v>5</v>
      </c>
      <c r="AO1127" s="9" t="str">
        <f t="shared" si="860"/>
        <v>-</v>
      </c>
      <c r="AP1127" s="9" t="str">
        <f t="shared" si="860"/>
        <v>-</v>
      </c>
      <c r="AQ1127" s="9" t="str">
        <f t="shared" si="860"/>
        <v>-</v>
      </c>
      <c r="AR1127" s="9" t="str">
        <f t="shared" si="860"/>
        <v>-</v>
      </c>
      <c r="AS1127" s="9" t="str">
        <f t="shared" si="860"/>
        <v>-</v>
      </c>
      <c r="AT1127" s="9" t="str">
        <f t="shared" si="860"/>
        <v>-</v>
      </c>
      <c r="AU1127" s="9" t="str">
        <f t="shared" si="860"/>
        <v>-</v>
      </c>
      <c r="AV1127" s="9" t="str">
        <f t="shared" si="860"/>
        <v>-</v>
      </c>
      <c r="AW1127" s="9" t="str">
        <f t="shared" si="860"/>
        <v>-</v>
      </c>
      <c r="AX1127" s="9" t="str">
        <f t="shared" si="860"/>
        <v>-</v>
      </c>
      <c r="AY1127" s="9" t="str">
        <f t="shared" si="860"/>
        <v>-</v>
      </c>
      <c r="AZ1127" s="9" t="str">
        <f t="shared" si="860"/>
        <v>-</v>
      </c>
      <c r="BA1127" s="9" t="str">
        <f t="shared" si="860"/>
        <v>-</v>
      </c>
      <c r="BB1127" s="9" t="str">
        <f t="shared" si="854"/>
        <v>-</v>
      </c>
      <c r="BC1127" s="9">
        <f t="shared" si="854"/>
        <v>5</v>
      </c>
      <c r="BD1127" s="9" t="str">
        <f t="shared" si="854"/>
        <v>-</v>
      </c>
      <c r="BE1127" s="9">
        <f t="shared" si="854"/>
        <v>4</v>
      </c>
      <c r="BF1127" s="9" t="str">
        <f t="shared" si="854"/>
        <v>-</v>
      </c>
      <c r="BG1127" s="9" t="str">
        <f t="shared" si="854"/>
        <v>-</v>
      </c>
      <c r="BH1127" s="9" t="str">
        <f t="shared" si="854"/>
        <v>-</v>
      </c>
      <c r="BI1127" s="9">
        <f t="shared" si="854"/>
        <v>4</v>
      </c>
      <c r="BJ1127" s="37">
        <f t="shared" si="825"/>
        <v>13</v>
      </c>
      <c r="BK1127" s="34">
        <f t="shared" si="826"/>
        <v>4.8461551465869919</v>
      </c>
      <c r="BL1127" s="9">
        <f t="shared" si="832"/>
        <v>129</v>
      </c>
      <c r="BN1127" s="38">
        <f t="shared" si="842"/>
        <v>146</v>
      </c>
      <c r="BO1127" s="34">
        <f t="shared" si="827"/>
        <v>4.8461551465869919</v>
      </c>
      <c r="BP1127" s="37">
        <f t="shared" si="833"/>
        <v>16</v>
      </c>
      <c r="BQ1127" s="37">
        <f t="shared" si="828"/>
        <v>13</v>
      </c>
      <c r="BR1127" s="36">
        <f t="shared" si="834"/>
        <v>69</v>
      </c>
      <c r="BS1127" s="36">
        <f t="shared" si="834"/>
        <v>2</v>
      </c>
      <c r="BT1127" s="121">
        <f t="shared" si="829"/>
        <v>2.3076923076923066</v>
      </c>
      <c r="BU1127">
        <f t="shared" si="835"/>
        <v>146</v>
      </c>
      <c r="BV1127" s="25" t="str">
        <f t="shared" si="836"/>
        <v>-</v>
      </c>
      <c r="BW1127" s="25">
        <f t="shared" si="837"/>
        <v>69</v>
      </c>
      <c r="BX1127" s="25" t="str">
        <f t="shared" si="838"/>
        <v>-</v>
      </c>
      <c r="BY1127" s="46">
        <f t="shared" si="839"/>
        <v>4.8461551465869919</v>
      </c>
    </row>
    <row r="1128" spans="1:77">
      <c r="A1128" s="38">
        <f t="shared" si="840"/>
        <v>147</v>
      </c>
      <c r="B1128" s="36">
        <f t="shared" si="859"/>
        <v>69</v>
      </c>
      <c r="C1128" s="36">
        <f t="shared" si="859"/>
        <v>3</v>
      </c>
      <c r="D1128" s="9">
        <f t="shared" si="854"/>
        <v>4</v>
      </c>
      <c r="E1128" s="9" t="str">
        <f t="shared" si="854"/>
        <v>-</v>
      </c>
      <c r="F1128" s="9" t="str">
        <f t="shared" si="854"/>
        <v>-</v>
      </c>
      <c r="G1128" s="9" t="str">
        <f t="shared" si="854"/>
        <v>-</v>
      </c>
      <c r="H1128" s="9" t="str">
        <f t="shared" si="854"/>
        <v>-</v>
      </c>
      <c r="I1128" s="9" t="str">
        <f t="shared" si="854"/>
        <v>-</v>
      </c>
      <c r="J1128" s="9" t="str">
        <f t="shared" si="854"/>
        <v>-</v>
      </c>
      <c r="K1128" s="9" t="str">
        <f t="shared" si="854"/>
        <v>-</v>
      </c>
      <c r="L1128" s="9" t="str">
        <f t="shared" si="854"/>
        <v>-</v>
      </c>
      <c r="M1128" s="9" t="str">
        <f t="shared" si="854"/>
        <v>-</v>
      </c>
      <c r="N1128" s="9" t="str">
        <f t="shared" si="854"/>
        <v>-</v>
      </c>
      <c r="O1128" s="9" t="str">
        <f t="shared" si="854"/>
        <v>-</v>
      </c>
      <c r="P1128" s="9" t="str">
        <f t="shared" si="854"/>
        <v>-</v>
      </c>
      <c r="Q1128" s="9">
        <f t="shared" si="854"/>
        <v>7</v>
      </c>
      <c r="R1128" s="9" t="str">
        <f t="shared" si="854"/>
        <v>-</v>
      </c>
      <c r="S1128" s="9" t="str">
        <f t="shared" si="854"/>
        <v>-</v>
      </c>
      <c r="T1128" s="9">
        <f t="shared" si="854"/>
        <v>4</v>
      </c>
      <c r="U1128" s="9" t="str">
        <f t="shared" si="854"/>
        <v>-</v>
      </c>
      <c r="V1128" s="9" t="str">
        <f t="shared" si="854"/>
        <v>-</v>
      </c>
      <c r="W1128" s="9" t="str">
        <f t="shared" si="854"/>
        <v>-</v>
      </c>
      <c r="X1128" s="9" t="str">
        <f t="shared" si="854"/>
        <v>-</v>
      </c>
      <c r="Y1128" s="9" t="str">
        <f t="shared" si="854"/>
        <v>-</v>
      </c>
      <c r="Z1128" s="9">
        <f t="shared" si="854"/>
        <v>8</v>
      </c>
      <c r="AA1128" s="9" t="str">
        <f t="shared" si="854"/>
        <v>-</v>
      </c>
      <c r="AB1128" s="9" t="str">
        <f t="shared" si="854"/>
        <v>-</v>
      </c>
      <c r="AC1128" s="9" t="str">
        <f t="shared" si="854"/>
        <v>-</v>
      </c>
      <c r="AD1128" s="9" t="str">
        <f t="shared" si="854"/>
        <v>-</v>
      </c>
      <c r="AE1128" s="9" t="str">
        <f t="shared" si="854"/>
        <v>-</v>
      </c>
      <c r="AF1128" s="9" t="str">
        <f t="shared" si="854"/>
        <v>-</v>
      </c>
      <c r="AG1128" s="9">
        <f t="shared" si="854"/>
        <v>4</v>
      </c>
      <c r="AH1128" s="9" t="str">
        <f t="shared" si="854"/>
        <v>-</v>
      </c>
      <c r="AI1128" s="9" t="str">
        <f t="shared" ref="AI1128:BA1128" si="861">IF(AI$979="ДА",AI736,"-")</f>
        <v>-</v>
      </c>
      <c r="AJ1128" s="9">
        <f t="shared" si="861"/>
        <v>7</v>
      </c>
      <c r="AK1128" s="9" t="str">
        <f t="shared" si="861"/>
        <v>-</v>
      </c>
      <c r="AL1128" s="9" t="str">
        <f t="shared" si="861"/>
        <v>-</v>
      </c>
      <c r="AM1128" s="9">
        <f t="shared" si="861"/>
        <v>8</v>
      </c>
      <c r="AN1128" s="9">
        <f t="shared" si="861"/>
        <v>7</v>
      </c>
      <c r="AO1128" s="9" t="str">
        <f t="shared" si="861"/>
        <v>-</v>
      </c>
      <c r="AP1128" s="9" t="str">
        <f t="shared" si="861"/>
        <v>-</v>
      </c>
      <c r="AQ1128" s="9" t="str">
        <f t="shared" si="861"/>
        <v>-</v>
      </c>
      <c r="AR1128" s="9" t="str">
        <f t="shared" si="861"/>
        <v>-</v>
      </c>
      <c r="AS1128" s="9" t="str">
        <f t="shared" si="861"/>
        <v>-</v>
      </c>
      <c r="AT1128" s="9" t="str">
        <f t="shared" si="861"/>
        <v>-</v>
      </c>
      <c r="AU1128" s="9" t="str">
        <f t="shared" si="861"/>
        <v>-</v>
      </c>
      <c r="AV1128" s="9" t="str">
        <f t="shared" si="861"/>
        <v>-</v>
      </c>
      <c r="AW1128" s="9" t="str">
        <f t="shared" si="861"/>
        <v>-</v>
      </c>
      <c r="AX1128" s="9" t="str">
        <f t="shared" si="861"/>
        <v>-</v>
      </c>
      <c r="AY1128" s="9" t="str">
        <f t="shared" si="861"/>
        <v>-</v>
      </c>
      <c r="AZ1128" s="9" t="str">
        <f t="shared" si="861"/>
        <v>-</v>
      </c>
      <c r="BA1128" s="9" t="str">
        <f t="shared" si="861"/>
        <v>-</v>
      </c>
      <c r="BB1128" s="9" t="str">
        <f t="shared" si="854"/>
        <v>-</v>
      </c>
      <c r="BC1128" s="9">
        <f t="shared" si="854"/>
        <v>5</v>
      </c>
      <c r="BD1128" s="9" t="str">
        <f t="shared" si="854"/>
        <v>-</v>
      </c>
      <c r="BE1128" s="9">
        <f t="shared" si="854"/>
        <v>6</v>
      </c>
      <c r="BF1128" s="9" t="str">
        <f t="shared" si="854"/>
        <v>-</v>
      </c>
      <c r="BG1128" s="9" t="str">
        <f t="shared" si="854"/>
        <v>-</v>
      </c>
      <c r="BH1128" s="9" t="str">
        <f t="shared" si="854"/>
        <v>-</v>
      </c>
      <c r="BI1128" s="9" t="str">
        <f t="shared" si="854"/>
        <v>-</v>
      </c>
      <c r="BJ1128" s="37">
        <f t="shared" si="825"/>
        <v>10</v>
      </c>
      <c r="BK1128" s="34">
        <f t="shared" si="826"/>
        <v>6.0000010003748594</v>
      </c>
      <c r="BL1128" s="9">
        <f t="shared" si="832"/>
        <v>88</v>
      </c>
      <c r="BN1128" s="38">
        <f t="shared" si="842"/>
        <v>147</v>
      </c>
      <c r="BO1128" s="34">
        <f t="shared" si="827"/>
        <v>6.0000010003748594</v>
      </c>
      <c r="BP1128" s="37">
        <f t="shared" si="833"/>
        <v>13</v>
      </c>
      <c r="BQ1128" s="37">
        <f t="shared" si="828"/>
        <v>10</v>
      </c>
      <c r="BR1128" s="36">
        <f t="shared" si="834"/>
        <v>69</v>
      </c>
      <c r="BS1128" s="36">
        <f t="shared" si="834"/>
        <v>3</v>
      </c>
      <c r="BT1128" s="121">
        <f t="shared" si="829"/>
        <v>2.6666666666666665</v>
      </c>
      <c r="BU1128">
        <f t="shared" si="835"/>
        <v>147</v>
      </c>
      <c r="BV1128" s="25" t="str">
        <f t="shared" si="836"/>
        <v>-</v>
      </c>
      <c r="BW1128" s="25" t="str">
        <f t="shared" si="837"/>
        <v>-</v>
      </c>
      <c r="BX1128" s="25">
        <f t="shared" si="838"/>
        <v>69</v>
      </c>
      <c r="BY1128" s="46">
        <f t="shared" si="839"/>
        <v>6.0000010003748594</v>
      </c>
    </row>
    <row r="1129" spans="1:77">
      <c r="A1129" s="38">
        <f t="shared" si="840"/>
        <v>148</v>
      </c>
      <c r="B1129" s="36">
        <f t="shared" si="859"/>
        <v>71</v>
      </c>
      <c r="C1129" s="36">
        <f t="shared" si="859"/>
        <v>1</v>
      </c>
      <c r="D1129" s="9">
        <f t="shared" si="854"/>
        <v>4</v>
      </c>
      <c r="E1129" s="9" t="str">
        <f t="shared" si="854"/>
        <v>-</v>
      </c>
      <c r="F1129" s="9">
        <f t="shared" si="854"/>
        <v>1</v>
      </c>
      <c r="G1129" s="9" t="str">
        <f t="shared" si="854"/>
        <v>-</v>
      </c>
      <c r="H1129" s="9" t="str">
        <f t="shared" si="854"/>
        <v>-</v>
      </c>
      <c r="I1129" s="9" t="str">
        <f t="shared" si="854"/>
        <v>-</v>
      </c>
      <c r="J1129" s="9">
        <f t="shared" si="854"/>
        <v>8</v>
      </c>
      <c r="K1129" s="9" t="str">
        <f t="shared" si="854"/>
        <v>-</v>
      </c>
      <c r="L1129" s="9" t="str">
        <f t="shared" si="854"/>
        <v>-</v>
      </c>
      <c r="M1129" s="9" t="str">
        <f t="shared" si="854"/>
        <v>-</v>
      </c>
      <c r="N1129" s="9" t="str">
        <f t="shared" si="854"/>
        <v>-</v>
      </c>
      <c r="O1129" s="9" t="str">
        <f t="shared" si="854"/>
        <v>-</v>
      </c>
      <c r="P1129" s="9" t="str">
        <f t="shared" si="854"/>
        <v>-</v>
      </c>
      <c r="Q1129" s="9">
        <f t="shared" si="854"/>
        <v>6</v>
      </c>
      <c r="R1129" s="9" t="str">
        <f t="shared" si="854"/>
        <v>-</v>
      </c>
      <c r="S1129" s="9" t="str">
        <f t="shared" ref="S1129:BI1129" si="862">IF(S$979="ДА",S737,"-")</f>
        <v>-</v>
      </c>
      <c r="T1129" s="9">
        <f t="shared" si="862"/>
        <v>4</v>
      </c>
      <c r="U1129" s="9" t="str">
        <f t="shared" si="862"/>
        <v>-</v>
      </c>
      <c r="V1129" s="9" t="str">
        <f t="shared" si="862"/>
        <v>-</v>
      </c>
      <c r="W1129" s="9" t="str">
        <f t="shared" si="862"/>
        <v>-</v>
      </c>
      <c r="X1129" s="9" t="str">
        <f t="shared" si="862"/>
        <v>-</v>
      </c>
      <c r="Y1129" s="9" t="str">
        <f t="shared" si="862"/>
        <v>-</v>
      </c>
      <c r="Z1129" s="9">
        <f t="shared" si="862"/>
        <v>3</v>
      </c>
      <c r="AA1129" s="9" t="str">
        <f t="shared" si="862"/>
        <v>-</v>
      </c>
      <c r="AB1129" s="9">
        <f t="shared" si="862"/>
        <v>5</v>
      </c>
      <c r="AC1129" s="9" t="str">
        <f t="shared" si="862"/>
        <v>-</v>
      </c>
      <c r="AD1129" s="9" t="str">
        <f t="shared" si="862"/>
        <v>-</v>
      </c>
      <c r="AE1129" s="9" t="str">
        <f t="shared" si="862"/>
        <v>-</v>
      </c>
      <c r="AF1129" s="9" t="str">
        <f t="shared" si="862"/>
        <v>-</v>
      </c>
      <c r="AG1129" s="9">
        <f t="shared" si="862"/>
        <v>2</v>
      </c>
      <c r="AH1129" s="9" t="str">
        <f t="shared" si="862"/>
        <v>-</v>
      </c>
      <c r="AI1129" s="9" t="str">
        <f t="shared" si="862"/>
        <v>-</v>
      </c>
      <c r="AJ1129" s="9">
        <f t="shared" si="862"/>
        <v>6</v>
      </c>
      <c r="AK1129" s="9" t="str">
        <f t="shared" si="862"/>
        <v>-</v>
      </c>
      <c r="AL1129" s="9" t="str">
        <f t="shared" si="862"/>
        <v>-</v>
      </c>
      <c r="AM1129" s="9">
        <f t="shared" si="862"/>
        <v>6</v>
      </c>
      <c r="AN1129" s="9">
        <f t="shared" si="862"/>
        <v>1</v>
      </c>
      <c r="AO1129" s="9" t="str">
        <f t="shared" si="862"/>
        <v>-</v>
      </c>
      <c r="AP1129" s="9">
        <f t="shared" si="862"/>
        <v>4</v>
      </c>
      <c r="AQ1129" s="9" t="str">
        <f t="shared" si="862"/>
        <v>-</v>
      </c>
      <c r="AR1129" s="9" t="str">
        <f t="shared" si="862"/>
        <v>-</v>
      </c>
      <c r="AS1129" s="9" t="str">
        <f t="shared" si="862"/>
        <v>-</v>
      </c>
      <c r="AT1129" s="9" t="str">
        <f t="shared" si="862"/>
        <v>-</v>
      </c>
      <c r="AU1129" s="9" t="str">
        <f t="shared" si="862"/>
        <v>-</v>
      </c>
      <c r="AV1129" s="9" t="str">
        <f t="shared" si="862"/>
        <v>-</v>
      </c>
      <c r="AW1129" s="9" t="str">
        <f t="shared" si="862"/>
        <v>-</v>
      </c>
      <c r="AX1129" s="9" t="str">
        <f t="shared" si="862"/>
        <v>-</v>
      </c>
      <c r="AY1129" s="9" t="str">
        <f t="shared" si="862"/>
        <v>-</v>
      </c>
      <c r="AZ1129" s="9" t="str">
        <f t="shared" si="862"/>
        <v>-</v>
      </c>
      <c r="BA1129" s="9" t="str">
        <f t="shared" si="862"/>
        <v>-</v>
      </c>
      <c r="BB1129" s="9" t="str">
        <f t="shared" si="862"/>
        <v>-</v>
      </c>
      <c r="BC1129" s="9">
        <f t="shared" si="862"/>
        <v>4</v>
      </c>
      <c r="BD1129" s="9" t="str">
        <f t="shared" si="862"/>
        <v>-</v>
      </c>
      <c r="BE1129" s="9">
        <f t="shared" si="862"/>
        <v>8</v>
      </c>
      <c r="BF1129" s="9" t="str">
        <f t="shared" si="862"/>
        <v>-</v>
      </c>
      <c r="BG1129" s="9" t="str">
        <f t="shared" si="862"/>
        <v>-</v>
      </c>
      <c r="BH1129" s="9" t="str">
        <f t="shared" si="862"/>
        <v>-</v>
      </c>
      <c r="BI1129" s="9" t="str">
        <f t="shared" si="862"/>
        <v>-</v>
      </c>
      <c r="BJ1129" s="37">
        <f t="shared" si="825"/>
        <v>14</v>
      </c>
      <c r="BK1129" s="34">
        <f t="shared" si="826"/>
        <v>4.4285728287700801</v>
      </c>
      <c r="BL1129" s="9">
        <f t="shared" si="832"/>
        <v>142</v>
      </c>
      <c r="BN1129" s="38">
        <f t="shared" si="842"/>
        <v>148</v>
      </c>
      <c r="BO1129" s="34">
        <f t="shared" si="827"/>
        <v>4.4285728287700801</v>
      </c>
      <c r="BP1129" s="37">
        <f t="shared" si="833"/>
        <v>16</v>
      </c>
      <c r="BQ1129" s="37">
        <f t="shared" si="828"/>
        <v>14</v>
      </c>
      <c r="BR1129" s="36">
        <f t="shared" si="834"/>
        <v>71</v>
      </c>
      <c r="BS1129" s="36">
        <f t="shared" si="834"/>
        <v>1</v>
      </c>
      <c r="BT1129" s="121">
        <f t="shared" si="829"/>
        <v>5.0329670329670346</v>
      </c>
      <c r="BU1129">
        <f t="shared" si="835"/>
        <v>148</v>
      </c>
      <c r="BV1129" s="25">
        <f t="shared" si="836"/>
        <v>71</v>
      </c>
      <c r="BW1129" s="25" t="str">
        <f t="shared" si="837"/>
        <v>-</v>
      </c>
      <c r="BX1129" s="25" t="str">
        <f t="shared" si="838"/>
        <v>-</v>
      </c>
      <c r="BY1129" s="46">
        <f t="shared" si="839"/>
        <v>4.4285728287700801</v>
      </c>
    </row>
    <row r="1130" spans="1:77">
      <c r="A1130" s="38">
        <f t="shared" si="840"/>
        <v>149</v>
      </c>
      <c r="B1130" s="36">
        <f t="shared" si="859"/>
        <v>71</v>
      </c>
      <c r="C1130" s="36">
        <f t="shared" si="859"/>
        <v>2</v>
      </c>
      <c r="D1130" s="9">
        <f t="shared" ref="D1130:BI1136" si="863">IF(D$979="ДА",D738,"-")</f>
        <v>4</v>
      </c>
      <c r="E1130" s="9" t="str">
        <f t="shared" si="863"/>
        <v>-</v>
      </c>
      <c r="F1130" s="9" t="str">
        <f t="shared" si="863"/>
        <v>-</v>
      </c>
      <c r="G1130" s="9" t="str">
        <f t="shared" si="863"/>
        <v>-</v>
      </c>
      <c r="H1130" s="9" t="str">
        <f t="shared" si="863"/>
        <v>-</v>
      </c>
      <c r="I1130" s="9" t="str">
        <f t="shared" si="863"/>
        <v>-</v>
      </c>
      <c r="J1130" s="9" t="str">
        <f t="shared" si="863"/>
        <v>-</v>
      </c>
      <c r="K1130" s="9" t="str">
        <f t="shared" si="863"/>
        <v>-</v>
      </c>
      <c r="L1130" s="9" t="str">
        <f t="shared" si="863"/>
        <v>-</v>
      </c>
      <c r="M1130" s="9" t="str">
        <f t="shared" si="863"/>
        <v>-</v>
      </c>
      <c r="N1130" s="9" t="str">
        <f t="shared" si="863"/>
        <v>-</v>
      </c>
      <c r="O1130" s="9" t="str">
        <f t="shared" si="863"/>
        <v>-</v>
      </c>
      <c r="P1130" s="9" t="str">
        <f t="shared" si="863"/>
        <v>-</v>
      </c>
      <c r="Q1130" s="9">
        <f t="shared" si="863"/>
        <v>5</v>
      </c>
      <c r="R1130" s="9" t="str">
        <f t="shared" si="863"/>
        <v>-</v>
      </c>
      <c r="S1130" s="9" t="str">
        <f t="shared" si="863"/>
        <v>-</v>
      </c>
      <c r="T1130" s="9" t="str">
        <f t="shared" si="863"/>
        <v>-</v>
      </c>
      <c r="U1130" s="9" t="str">
        <f t="shared" si="863"/>
        <v>-</v>
      </c>
      <c r="V1130" s="9" t="str">
        <f t="shared" si="863"/>
        <v>-</v>
      </c>
      <c r="W1130" s="9" t="str">
        <f t="shared" si="863"/>
        <v>-</v>
      </c>
      <c r="X1130" s="9" t="str">
        <f t="shared" si="863"/>
        <v>-</v>
      </c>
      <c r="Y1130" s="9" t="str">
        <f t="shared" si="863"/>
        <v>-</v>
      </c>
      <c r="Z1130" s="9">
        <f t="shared" si="863"/>
        <v>4</v>
      </c>
      <c r="AA1130" s="9" t="str">
        <f t="shared" si="863"/>
        <v>-</v>
      </c>
      <c r="AB1130" s="9">
        <f t="shared" si="863"/>
        <v>7</v>
      </c>
      <c r="AC1130" s="9" t="str">
        <f t="shared" si="863"/>
        <v>-</v>
      </c>
      <c r="AD1130" s="9" t="str">
        <f t="shared" si="863"/>
        <v>-</v>
      </c>
      <c r="AE1130" s="9" t="str">
        <f t="shared" si="863"/>
        <v>-</v>
      </c>
      <c r="AF1130" s="9" t="str">
        <f t="shared" si="863"/>
        <v>-</v>
      </c>
      <c r="AG1130" s="9">
        <f t="shared" si="863"/>
        <v>2</v>
      </c>
      <c r="AH1130" s="9" t="str">
        <f t="shared" si="863"/>
        <v>-</v>
      </c>
      <c r="AI1130" s="9">
        <f t="shared" ref="AI1130:BA1130" si="864">IF(AI$979="ДА",AI738,"-")</f>
        <v>2</v>
      </c>
      <c r="AJ1130" s="9">
        <f t="shared" si="864"/>
        <v>4</v>
      </c>
      <c r="AK1130" s="9" t="str">
        <f t="shared" si="864"/>
        <v>-</v>
      </c>
      <c r="AL1130" s="9" t="str">
        <f t="shared" si="864"/>
        <v>-</v>
      </c>
      <c r="AM1130" s="9">
        <f t="shared" si="864"/>
        <v>3</v>
      </c>
      <c r="AN1130" s="9">
        <f t="shared" si="864"/>
        <v>2</v>
      </c>
      <c r="AO1130" s="9" t="str">
        <f t="shared" si="864"/>
        <v>-</v>
      </c>
      <c r="AP1130" s="9">
        <f t="shared" si="864"/>
        <v>3</v>
      </c>
      <c r="AQ1130" s="9" t="str">
        <f t="shared" si="864"/>
        <v>-</v>
      </c>
      <c r="AR1130" s="9" t="str">
        <f t="shared" si="864"/>
        <v>-</v>
      </c>
      <c r="AS1130" s="9" t="str">
        <f t="shared" si="864"/>
        <v>-</v>
      </c>
      <c r="AT1130" s="9" t="str">
        <f t="shared" si="864"/>
        <v>-</v>
      </c>
      <c r="AU1130" s="9" t="str">
        <f t="shared" si="864"/>
        <v>-</v>
      </c>
      <c r="AV1130" s="9" t="str">
        <f t="shared" si="864"/>
        <v>-</v>
      </c>
      <c r="AW1130" s="9" t="str">
        <f t="shared" si="864"/>
        <v>-</v>
      </c>
      <c r="AX1130" s="9" t="str">
        <f t="shared" si="864"/>
        <v>-</v>
      </c>
      <c r="AY1130" s="9" t="str">
        <f t="shared" si="864"/>
        <v>-</v>
      </c>
      <c r="AZ1130" s="9" t="str">
        <f t="shared" si="864"/>
        <v>-</v>
      </c>
      <c r="BA1130" s="9" t="str">
        <f t="shared" si="864"/>
        <v>-</v>
      </c>
      <c r="BB1130" s="9" t="str">
        <f t="shared" si="863"/>
        <v>-</v>
      </c>
      <c r="BC1130" s="9">
        <f t="shared" si="863"/>
        <v>5</v>
      </c>
      <c r="BD1130" s="9" t="str">
        <f t="shared" si="863"/>
        <v>-</v>
      </c>
      <c r="BE1130" s="9">
        <f t="shared" si="863"/>
        <v>3</v>
      </c>
      <c r="BF1130" s="9">
        <f t="shared" si="863"/>
        <v>5</v>
      </c>
      <c r="BG1130" s="9" t="str">
        <f t="shared" si="863"/>
        <v>-</v>
      </c>
      <c r="BH1130" s="9" t="str">
        <f t="shared" si="863"/>
        <v>-</v>
      </c>
      <c r="BI1130" s="9">
        <f t="shared" si="863"/>
        <v>4</v>
      </c>
      <c r="BJ1130" s="37">
        <f t="shared" si="825"/>
        <v>14</v>
      </c>
      <c r="BK1130" s="34">
        <f t="shared" si="826"/>
        <v>3.7857156862072672</v>
      </c>
      <c r="BL1130" s="9">
        <f t="shared" si="832"/>
        <v>156</v>
      </c>
      <c r="BN1130" s="38">
        <f t="shared" si="842"/>
        <v>149</v>
      </c>
      <c r="BO1130" s="34">
        <f t="shared" si="827"/>
        <v>3.7857156862072672</v>
      </c>
      <c r="BP1130" s="37">
        <f t="shared" si="833"/>
        <v>18</v>
      </c>
      <c r="BQ1130" s="37">
        <f t="shared" si="828"/>
        <v>14</v>
      </c>
      <c r="BR1130" s="36">
        <f t="shared" si="834"/>
        <v>71</v>
      </c>
      <c r="BS1130" s="36">
        <f t="shared" si="834"/>
        <v>2</v>
      </c>
      <c r="BT1130" s="121">
        <f t="shared" si="829"/>
        <v>2.0274725274725278</v>
      </c>
      <c r="BU1130">
        <f t="shared" si="835"/>
        <v>149</v>
      </c>
      <c r="BV1130" s="25" t="str">
        <f t="shared" si="836"/>
        <v>-</v>
      </c>
      <c r="BW1130" s="25">
        <f t="shared" si="837"/>
        <v>71</v>
      </c>
      <c r="BX1130" s="25" t="str">
        <f t="shared" si="838"/>
        <v>-</v>
      </c>
      <c r="BY1130" s="46">
        <f t="shared" si="839"/>
        <v>3.7857156862072672</v>
      </c>
    </row>
    <row r="1131" spans="1:77">
      <c r="A1131" s="38">
        <f t="shared" si="840"/>
        <v>150</v>
      </c>
      <c r="B1131" s="36">
        <f t="shared" si="859"/>
        <v>71</v>
      </c>
      <c r="C1131" s="36">
        <f t="shared" si="859"/>
        <v>3</v>
      </c>
      <c r="D1131" s="9">
        <f t="shared" si="863"/>
        <v>4</v>
      </c>
      <c r="E1131" s="9" t="str">
        <f t="shared" si="863"/>
        <v>-</v>
      </c>
      <c r="F1131" s="9" t="str">
        <f t="shared" si="863"/>
        <v>-</v>
      </c>
      <c r="G1131" s="9" t="str">
        <f t="shared" si="863"/>
        <v>-</v>
      </c>
      <c r="H1131" s="9" t="str">
        <f t="shared" si="863"/>
        <v>-</v>
      </c>
      <c r="I1131" s="9" t="str">
        <f t="shared" si="863"/>
        <v>-</v>
      </c>
      <c r="J1131" s="9" t="str">
        <f t="shared" si="863"/>
        <v>-</v>
      </c>
      <c r="K1131" s="9" t="str">
        <f t="shared" si="863"/>
        <v>-</v>
      </c>
      <c r="L1131" s="9" t="str">
        <f t="shared" si="863"/>
        <v>-</v>
      </c>
      <c r="M1131" s="9" t="str">
        <f t="shared" si="863"/>
        <v>-</v>
      </c>
      <c r="N1131" s="9" t="str">
        <f t="shared" si="863"/>
        <v>-</v>
      </c>
      <c r="O1131" s="9" t="str">
        <f t="shared" si="863"/>
        <v>-</v>
      </c>
      <c r="P1131" s="9" t="str">
        <f t="shared" si="863"/>
        <v>-</v>
      </c>
      <c r="Q1131" s="9">
        <f t="shared" si="863"/>
        <v>4</v>
      </c>
      <c r="R1131" s="9" t="str">
        <f t="shared" si="863"/>
        <v>-</v>
      </c>
      <c r="S1131" s="9" t="str">
        <f t="shared" si="863"/>
        <v>-</v>
      </c>
      <c r="T1131" s="9">
        <f t="shared" si="863"/>
        <v>4</v>
      </c>
      <c r="U1131" s="9" t="str">
        <f t="shared" si="863"/>
        <v>-</v>
      </c>
      <c r="V1131" s="9" t="str">
        <f t="shared" si="863"/>
        <v>-</v>
      </c>
      <c r="W1131" s="9" t="str">
        <f t="shared" si="863"/>
        <v>-</v>
      </c>
      <c r="X1131" s="9" t="str">
        <f t="shared" si="863"/>
        <v>-</v>
      </c>
      <c r="Y1131" s="9" t="str">
        <f t="shared" si="863"/>
        <v>-</v>
      </c>
      <c r="Z1131" s="9">
        <f t="shared" si="863"/>
        <v>2</v>
      </c>
      <c r="AA1131" s="9" t="str">
        <f t="shared" si="863"/>
        <v>-</v>
      </c>
      <c r="AB1131" s="9">
        <f t="shared" si="863"/>
        <v>3</v>
      </c>
      <c r="AC1131" s="9" t="str">
        <f t="shared" si="863"/>
        <v>-</v>
      </c>
      <c r="AD1131" s="9" t="str">
        <f t="shared" si="863"/>
        <v>-</v>
      </c>
      <c r="AE1131" s="9" t="str">
        <f t="shared" si="863"/>
        <v>-</v>
      </c>
      <c r="AF1131" s="9" t="str">
        <f t="shared" si="863"/>
        <v>-</v>
      </c>
      <c r="AG1131" s="9">
        <f t="shared" si="863"/>
        <v>1</v>
      </c>
      <c r="AH1131" s="9" t="str">
        <f t="shared" si="863"/>
        <v>-</v>
      </c>
      <c r="AI1131" s="9">
        <f t="shared" ref="AI1131:BA1131" si="865">IF(AI$979="ДА",AI739,"-")</f>
        <v>1</v>
      </c>
      <c r="AJ1131" s="9" t="str">
        <f t="shared" si="865"/>
        <v>-</v>
      </c>
      <c r="AK1131" s="9" t="str">
        <f t="shared" si="865"/>
        <v>-</v>
      </c>
      <c r="AL1131" s="9" t="str">
        <f t="shared" si="865"/>
        <v>-</v>
      </c>
      <c r="AM1131" s="9">
        <f t="shared" si="865"/>
        <v>1</v>
      </c>
      <c r="AN1131" s="9">
        <f t="shared" si="865"/>
        <v>1</v>
      </c>
      <c r="AO1131" s="9" t="str">
        <f t="shared" si="865"/>
        <v>-</v>
      </c>
      <c r="AP1131" s="9">
        <f t="shared" si="865"/>
        <v>2</v>
      </c>
      <c r="AQ1131" s="9" t="str">
        <f t="shared" si="865"/>
        <v>-</v>
      </c>
      <c r="AR1131" s="9" t="str">
        <f t="shared" si="865"/>
        <v>-</v>
      </c>
      <c r="AS1131" s="9" t="str">
        <f t="shared" si="865"/>
        <v>-</v>
      </c>
      <c r="AT1131" s="9" t="str">
        <f t="shared" si="865"/>
        <v>-</v>
      </c>
      <c r="AU1131" s="9" t="str">
        <f t="shared" si="865"/>
        <v>-</v>
      </c>
      <c r="AV1131" s="9" t="str">
        <f t="shared" si="865"/>
        <v>-</v>
      </c>
      <c r="AW1131" s="9" t="str">
        <f t="shared" si="865"/>
        <v>-</v>
      </c>
      <c r="AX1131" s="9" t="str">
        <f t="shared" si="865"/>
        <v>-</v>
      </c>
      <c r="AY1131" s="9" t="str">
        <f t="shared" si="865"/>
        <v>-</v>
      </c>
      <c r="AZ1131" s="9" t="str">
        <f t="shared" si="865"/>
        <v>-</v>
      </c>
      <c r="BA1131" s="9" t="str">
        <f t="shared" si="865"/>
        <v>-</v>
      </c>
      <c r="BB1131" s="9" t="str">
        <f t="shared" si="863"/>
        <v>-</v>
      </c>
      <c r="BC1131" s="9">
        <f t="shared" si="863"/>
        <v>4</v>
      </c>
      <c r="BD1131" s="9" t="str">
        <f t="shared" si="863"/>
        <v>-</v>
      </c>
      <c r="BE1131" s="9">
        <f t="shared" si="863"/>
        <v>4</v>
      </c>
      <c r="BF1131" s="9" t="str">
        <f t="shared" si="863"/>
        <v>-</v>
      </c>
      <c r="BG1131" s="9" t="str">
        <f t="shared" si="863"/>
        <v>-</v>
      </c>
      <c r="BH1131" s="9">
        <f t="shared" si="863"/>
        <v>4</v>
      </c>
      <c r="BI1131" s="9" t="str">
        <f t="shared" si="863"/>
        <v>-</v>
      </c>
      <c r="BJ1131" s="37">
        <f t="shared" si="825"/>
        <v>13</v>
      </c>
      <c r="BK1131" s="34">
        <f t="shared" si="826"/>
        <v>2.6923089928344419</v>
      </c>
      <c r="BL1131" s="9">
        <f t="shared" si="832"/>
        <v>159</v>
      </c>
      <c r="BN1131" s="38">
        <f t="shared" si="842"/>
        <v>150</v>
      </c>
      <c r="BO1131" s="34">
        <f t="shared" si="827"/>
        <v>2.6923089928344419</v>
      </c>
      <c r="BP1131" s="37">
        <f t="shared" si="833"/>
        <v>16</v>
      </c>
      <c r="BQ1131" s="37">
        <f t="shared" si="828"/>
        <v>13</v>
      </c>
      <c r="BR1131" s="36">
        <f t="shared" si="834"/>
        <v>71</v>
      </c>
      <c r="BS1131" s="36">
        <f t="shared" si="834"/>
        <v>3</v>
      </c>
      <c r="BT1131" s="121">
        <f t="shared" si="829"/>
        <v>1.8974358974358978</v>
      </c>
      <c r="BU1131">
        <f t="shared" si="835"/>
        <v>150</v>
      </c>
      <c r="BV1131" s="25" t="str">
        <f t="shared" si="836"/>
        <v>-</v>
      </c>
      <c r="BW1131" s="25" t="str">
        <f t="shared" si="837"/>
        <v>-</v>
      </c>
      <c r="BX1131" s="25">
        <f t="shared" si="838"/>
        <v>71</v>
      </c>
      <c r="BY1131" s="46">
        <f t="shared" si="839"/>
        <v>2.6923089928344419</v>
      </c>
    </row>
    <row r="1132" spans="1:77">
      <c r="A1132" s="38">
        <f t="shared" si="840"/>
        <v>151</v>
      </c>
      <c r="B1132" s="36">
        <f t="shared" si="859"/>
        <v>72</v>
      </c>
      <c r="C1132" s="36">
        <f t="shared" si="859"/>
        <v>1</v>
      </c>
      <c r="D1132" s="9">
        <f t="shared" si="863"/>
        <v>5</v>
      </c>
      <c r="E1132" s="9" t="str">
        <f t="shared" si="863"/>
        <v>-</v>
      </c>
      <c r="F1132" s="9" t="str">
        <f t="shared" si="863"/>
        <v>-</v>
      </c>
      <c r="G1132" s="9" t="str">
        <f t="shared" si="863"/>
        <v>-</v>
      </c>
      <c r="H1132" s="9" t="str">
        <f t="shared" si="863"/>
        <v>-</v>
      </c>
      <c r="I1132" s="9" t="str">
        <f t="shared" si="863"/>
        <v>-</v>
      </c>
      <c r="J1132" s="9" t="str">
        <f t="shared" si="863"/>
        <v>-</v>
      </c>
      <c r="K1132" s="9" t="str">
        <f t="shared" si="863"/>
        <v>-</v>
      </c>
      <c r="L1132" s="9" t="str">
        <f t="shared" si="863"/>
        <v>-</v>
      </c>
      <c r="M1132" s="9" t="str">
        <f t="shared" si="863"/>
        <v>-</v>
      </c>
      <c r="N1132" s="9" t="str">
        <f t="shared" si="863"/>
        <v>-</v>
      </c>
      <c r="O1132" s="9" t="str">
        <f t="shared" si="863"/>
        <v>-</v>
      </c>
      <c r="P1132" s="9" t="str">
        <f t="shared" si="863"/>
        <v>-</v>
      </c>
      <c r="Q1132" s="9">
        <f t="shared" si="863"/>
        <v>9</v>
      </c>
      <c r="R1132" s="9" t="str">
        <f t="shared" si="863"/>
        <v>-</v>
      </c>
      <c r="S1132" s="9" t="str">
        <f t="shared" si="863"/>
        <v>-</v>
      </c>
      <c r="T1132" s="9">
        <f t="shared" si="863"/>
        <v>4</v>
      </c>
      <c r="U1132" s="9" t="str">
        <f t="shared" si="863"/>
        <v>-</v>
      </c>
      <c r="V1132" s="9" t="str">
        <f t="shared" si="863"/>
        <v>-</v>
      </c>
      <c r="W1132" s="9" t="str">
        <f t="shared" si="863"/>
        <v>-</v>
      </c>
      <c r="X1132" s="9" t="str">
        <f t="shared" si="863"/>
        <v>-</v>
      </c>
      <c r="Y1132" s="9" t="str">
        <f t="shared" si="863"/>
        <v>-</v>
      </c>
      <c r="Z1132" s="9">
        <f t="shared" si="863"/>
        <v>7</v>
      </c>
      <c r="AA1132" s="9" t="str">
        <f t="shared" si="863"/>
        <v>-</v>
      </c>
      <c r="AB1132" s="9" t="str">
        <f t="shared" si="863"/>
        <v>-</v>
      </c>
      <c r="AC1132" s="9" t="str">
        <f t="shared" si="863"/>
        <v>-</v>
      </c>
      <c r="AD1132" s="9" t="str">
        <f t="shared" si="863"/>
        <v>-</v>
      </c>
      <c r="AE1132" s="9" t="str">
        <f t="shared" si="863"/>
        <v>-</v>
      </c>
      <c r="AF1132" s="9" t="str">
        <f t="shared" si="863"/>
        <v>-</v>
      </c>
      <c r="AG1132" s="9">
        <f t="shared" si="863"/>
        <v>2</v>
      </c>
      <c r="AH1132" s="9" t="str">
        <f t="shared" si="863"/>
        <v>-</v>
      </c>
      <c r="AI1132" s="9" t="str">
        <f t="shared" ref="AI1132:BA1132" si="866">IF(AI$979="ДА",AI740,"-")</f>
        <v>-</v>
      </c>
      <c r="AJ1132" s="9">
        <f t="shared" si="866"/>
        <v>4</v>
      </c>
      <c r="AK1132" s="9" t="str">
        <f t="shared" si="866"/>
        <v>-</v>
      </c>
      <c r="AL1132" s="9" t="str">
        <f t="shared" si="866"/>
        <v>-</v>
      </c>
      <c r="AM1132" s="9">
        <f t="shared" si="866"/>
        <v>8</v>
      </c>
      <c r="AN1132" s="9">
        <f t="shared" si="866"/>
        <v>4</v>
      </c>
      <c r="AO1132" s="9" t="str">
        <f t="shared" si="866"/>
        <v>-</v>
      </c>
      <c r="AP1132" s="9">
        <f t="shared" si="866"/>
        <v>4</v>
      </c>
      <c r="AQ1132" s="9" t="str">
        <f t="shared" si="866"/>
        <v>-</v>
      </c>
      <c r="AR1132" s="9" t="str">
        <f t="shared" si="866"/>
        <v>-</v>
      </c>
      <c r="AS1132" s="9" t="str">
        <f t="shared" si="866"/>
        <v>-</v>
      </c>
      <c r="AT1132" s="9" t="str">
        <f t="shared" si="866"/>
        <v>-</v>
      </c>
      <c r="AU1132" s="9" t="str">
        <f t="shared" si="866"/>
        <v>-</v>
      </c>
      <c r="AV1132" s="9" t="str">
        <f t="shared" si="866"/>
        <v>-</v>
      </c>
      <c r="AW1132" s="9" t="str">
        <f t="shared" si="866"/>
        <v>-</v>
      </c>
      <c r="AX1132" s="9" t="str">
        <f t="shared" si="866"/>
        <v>-</v>
      </c>
      <c r="AY1132" s="9" t="str">
        <f t="shared" si="866"/>
        <v>-</v>
      </c>
      <c r="AZ1132" s="9" t="str">
        <f t="shared" si="866"/>
        <v>-</v>
      </c>
      <c r="BA1132" s="9" t="str">
        <f t="shared" si="866"/>
        <v>-</v>
      </c>
      <c r="BB1132" s="9" t="str">
        <f t="shared" si="863"/>
        <v>-</v>
      </c>
      <c r="BC1132" s="9">
        <f t="shared" si="863"/>
        <v>6</v>
      </c>
      <c r="BD1132" s="9" t="str">
        <f t="shared" si="863"/>
        <v>-</v>
      </c>
      <c r="BE1132" s="9">
        <f t="shared" si="863"/>
        <v>7</v>
      </c>
      <c r="BF1132" s="9" t="str">
        <f t="shared" si="863"/>
        <v>-</v>
      </c>
      <c r="BG1132" s="9" t="str">
        <f t="shared" si="863"/>
        <v>-</v>
      </c>
      <c r="BH1132" s="9" t="str">
        <f t="shared" si="863"/>
        <v>-</v>
      </c>
      <c r="BI1132" s="9" t="str">
        <f t="shared" si="863"/>
        <v>-</v>
      </c>
      <c r="BJ1132" s="37">
        <f t="shared" si="825"/>
        <v>11</v>
      </c>
      <c r="BK1132" s="34">
        <f t="shared" si="826"/>
        <v>5.4545465547689815</v>
      </c>
      <c r="BL1132" s="9">
        <f t="shared" si="832"/>
        <v>105</v>
      </c>
      <c r="BN1132" s="38">
        <f t="shared" si="842"/>
        <v>151</v>
      </c>
      <c r="BO1132" s="34">
        <f t="shared" si="827"/>
        <v>5.4545465547689815</v>
      </c>
      <c r="BP1132" s="37">
        <f t="shared" si="833"/>
        <v>15</v>
      </c>
      <c r="BQ1132" s="37">
        <f t="shared" si="828"/>
        <v>11</v>
      </c>
      <c r="BR1132" s="36">
        <f t="shared" si="834"/>
        <v>72</v>
      </c>
      <c r="BS1132" s="36">
        <f t="shared" si="834"/>
        <v>1</v>
      </c>
      <c r="BT1132" s="121">
        <f t="shared" si="829"/>
        <v>4.4727272727272744</v>
      </c>
      <c r="BU1132">
        <f t="shared" si="835"/>
        <v>151</v>
      </c>
      <c r="BV1132" s="25">
        <f t="shared" si="836"/>
        <v>72</v>
      </c>
      <c r="BW1132" s="25" t="str">
        <f t="shared" si="837"/>
        <v>-</v>
      </c>
      <c r="BX1132" s="25" t="str">
        <f t="shared" si="838"/>
        <v>-</v>
      </c>
      <c r="BY1132" s="46">
        <f t="shared" si="839"/>
        <v>5.4545465547689815</v>
      </c>
    </row>
    <row r="1133" spans="1:77">
      <c r="A1133" s="38">
        <f t="shared" si="840"/>
        <v>152</v>
      </c>
      <c r="B1133" s="36">
        <f t="shared" si="859"/>
        <v>72</v>
      </c>
      <c r="C1133" s="36">
        <f t="shared" si="859"/>
        <v>2</v>
      </c>
      <c r="D1133" s="9">
        <f t="shared" si="863"/>
        <v>4</v>
      </c>
      <c r="E1133" s="9" t="str">
        <f t="shared" si="863"/>
        <v>-</v>
      </c>
      <c r="F1133" s="9">
        <f t="shared" si="863"/>
        <v>6</v>
      </c>
      <c r="G1133" s="9" t="str">
        <f t="shared" si="863"/>
        <v>-</v>
      </c>
      <c r="H1133" s="9" t="str">
        <f t="shared" si="863"/>
        <v>-</v>
      </c>
      <c r="I1133" s="9" t="str">
        <f t="shared" si="863"/>
        <v>-</v>
      </c>
      <c r="J1133" s="9" t="str">
        <f t="shared" si="863"/>
        <v>-</v>
      </c>
      <c r="K1133" s="9" t="str">
        <f t="shared" si="863"/>
        <v>-</v>
      </c>
      <c r="L1133" s="9" t="str">
        <f t="shared" si="863"/>
        <v>-</v>
      </c>
      <c r="M1133" s="9" t="str">
        <f t="shared" si="863"/>
        <v>-</v>
      </c>
      <c r="N1133" s="9" t="str">
        <f t="shared" si="863"/>
        <v>-</v>
      </c>
      <c r="O1133" s="9" t="str">
        <f t="shared" si="863"/>
        <v>-</v>
      </c>
      <c r="P1133" s="9" t="str">
        <f t="shared" si="863"/>
        <v>-</v>
      </c>
      <c r="Q1133" s="9">
        <f t="shared" si="863"/>
        <v>6</v>
      </c>
      <c r="R1133" s="9" t="str">
        <f t="shared" si="863"/>
        <v>-</v>
      </c>
      <c r="S1133" s="9" t="str">
        <f t="shared" si="863"/>
        <v>-</v>
      </c>
      <c r="T1133" s="9">
        <f t="shared" si="863"/>
        <v>4</v>
      </c>
      <c r="U1133" s="9" t="str">
        <f t="shared" si="863"/>
        <v>-</v>
      </c>
      <c r="V1133" s="9" t="str">
        <f t="shared" si="863"/>
        <v>-</v>
      </c>
      <c r="W1133" s="9" t="str">
        <f t="shared" si="863"/>
        <v>-</v>
      </c>
      <c r="X1133" s="9" t="str">
        <f t="shared" si="863"/>
        <v>-</v>
      </c>
      <c r="Y1133" s="9" t="str">
        <f t="shared" si="863"/>
        <v>-</v>
      </c>
      <c r="Z1133" s="9">
        <f t="shared" si="863"/>
        <v>7</v>
      </c>
      <c r="AA1133" s="9" t="str">
        <f t="shared" si="863"/>
        <v>-</v>
      </c>
      <c r="AB1133" s="9" t="str">
        <f t="shared" si="863"/>
        <v>-</v>
      </c>
      <c r="AC1133" s="9" t="str">
        <f t="shared" si="863"/>
        <v>-</v>
      </c>
      <c r="AD1133" s="9" t="str">
        <f t="shared" si="863"/>
        <v>-</v>
      </c>
      <c r="AE1133" s="9" t="str">
        <f t="shared" si="863"/>
        <v>-</v>
      </c>
      <c r="AF1133" s="9" t="str">
        <f t="shared" si="863"/>
        <v>-</v>
      </c>
      <c r="AG1133" s="9">
        <f t="shared" si="863"/>
        <v>3</v>
      </c>
      <c r="AH1133" s="9" t="str">
        <f t="shared" si="863"/>
        <v>-</v>
      </c>
      <c r="AI1133" s="9" t="str">
        <f t="shared" ref="AI1133:BA1133" si="867">IF(AI$979="ДА",AI741,"-")</f>
        <v>-</v>
      </c>
      <c r="AJ1133" s="9">
        <f t="shared" si="867"/>
        <v>4</v>
      </c>
      <c r="AK1133" s="9" t="str">
        <f t="shared" si="867"/>
        <v>-</v>
      </c>
      <c r="AL1133" s="9" t="str">
        <f t="shared" si="867"/>
        <v>-</v>
      </c>
      <c r="AM1133" s="9">
        <f t="shared" si="867"/>
        <v>8</v>
      </c>
      <c r="AN1133" s="9">
        <f t="shared" si="867"/>
        <v>1</v>
      </c>
      <c r="AO1133" s="9" t="str">
        <f t="shared" si="867"/>
        <v>-</v>
      </c>
      <c r="AP1133" s="9">
        <f t="shared" si="867"/>
        <v>4</v>
      </c>
      <c r="AQ1133" s="9" t="str">
        <f t="shared" si="867"/>
        <v>-</v>
      </c>
      <c r="AR1133" s="9" t="str">
        <f t="shared" si="867"/>
        <v>-</v>
      </c>
      <c r="AS1133" s="9" t="str">
        <f t="shared" si="867"/>
        <v>-</v>
      </c>
      <c r="AT1133" s="9" t="str">
        <f t="shared" si="867"/>
        <v>-</v>
      </c>
      <c r="AU1133" s="9" t="str">
        <f t="shared" si="867"/>
        <v>-</v>
      </c>
      <c r="AV1133" s="9" t="str">
        <f t="shared" si="867"/>
        <v>-</v>
      </c>
      <c r="AW1133" s="9" t="str">
        <f t="shared" si="867"/>
        <v>-</v>
      </c>
      <c r="AX1133" s="9" t="str">
        <f t="shared" si="867"/>
        <v>-</v>
      </c>
      <c r="AY1133" s="9" t="str">
        <f t="shared" si="867"/>
        <v>-</v>
      </c>
      <c r="AZ1133" s="9" t="str">
        <f t="shared" si="867"/>
        <v>-</v>
      </c>
      <c r="BA1133" s="9" t="str">
        <f t="shared" si="867"/>
        <v>-</v>
      </c>
      <c r="BB1133" s="9" t="str">
        <f t="shared" si="863"/>
        <v>-</v>
      </c>
      <c r="BC1133" s="9">
        <f t="shared" si="863"/>
        <v>5</v>
      </c>
      <c r="BD1133" s="9" t="str">
        <f t="shared" si="863"/>
        <v>-</v>
      </c>
      <c r="BE1133" s="9">
        <f t="shared" si="863"/>
        <v>5</v>
      </c>
      <c r="BF1133" s="9" t="str">
        <f t="shared" si="863"/>
        <v>-</v>
      </c>
      <c r="BG1133" s="9" t="str">
        <f t="shared" si="863"/>
        <v>-</v>
      </c>
      <c r="BH1133" s="9">
        <f t="shared" si="863"/>
        <v>6</v>
      </c>
      <c r="BI1133" s="9">
        <f t="shared" si="863"/>
        <v>5</v>
      </c>
      <c r="BJ1133" s="37">
        <f t="shared" si="825"/>
        <v>14</v>
      </c>
      <c r="BK1133" s="34">
        <f t="shared" si="826"/>
        <v>4.8571442574700878</v>
      </c>
      <c r="BL1133" s="9">
        <f t="shared" si="832"/>
        <v>128</v>
      </c>
      <c r="BN1133" s="38">
        <f t="shared" si="842"/>
        <v>152</v>
      </c>
      <c r="BO1133" s="34">
        <f t="shared" si="827"/>
        <v>4.8571442574700878</v>
      </c>
      <c r="BP1133" s="37">
        <f t="shared" si="833"/>
        <v>17</v>
      </c>
      <c r="BQ1133" s="37">
        <f t="shared" si="828"/>
        <v>14</v>
      </c>
      <c r="BR1133" s="36">
        <f t="shared" si="834"/>
        <v>72</v>
      </c>
      <c r="BS1133" s="36">
        <f t="shared" si="834"/>
        <v>2</v>
      </c>
      <c r="BT1133" s="121">
        <f t="shared" si="829"/>
        <v>3.0549450549450556</v>
      </c>
      <c r="BU1133">
        <f t="shared" si="835"/>
        <v>152</v>
      </c>
      <c r="BV1133" s="25" t="str">
        <f t="shared" si="836"/>
        <v>-</v>
      </c>
      <c r="BW1133" s="25">
        <f t="shared" si="837"/>
        <v>72</v>
      </c>
      <c r="BX1133" s="25" t="str">
        <f t="shared" si="838"/>
        <v>-</v>
      </c>
      <c r="BY1133" s="46">
        <f t="shared" si="839"/>
        <v>4.8571442574700878</v>
      </c>
    </row>
    <row r="1134" spans="1:77">
      <c r="A1134" s="38">
        <f t="shared" si="840"/>
        <v>153</v>
      </c>
      <c r="B1134" s="36">
        <f t="shared" si="859"/>
        <v>72</v>
      </c>
      <c r="C1134" s="36">
        <f t="shared" si="859"/>
        <v>3</v>
      </c>
      <c r="D1134" s="9">
        <f t="shared" si="863"/>
        <v>5</v>
      </c>
      <c r="E1134" s="9" t="str">
        <f t="shared" si="863"/>
        <v>-</v>
      </c>
      <c r="F1134" s="9">
        <f t="shared" si="863"/>
        <v>6</v>
      </c>
      <c r="G1134" s="9" t="str">
        <f t="shared" si="863"/>
        <v>-</v>
      </c>
      <c r="H1134" s="9" t="str">
        <f t="shared" si="863"/>
        <v>-</v>
      </c>
      <c r="I1134" s="9" t="str">
        <f t="shared" si="863"/>
        <v>-</v>
      </c>
      <c r="J1134" s="9" t="str">
        <f t="shared" si="863"/>
        <v>-</v>
      </c>
      <c r="K1134" s="9" t="str">
        <f t="shared" si="863"/>
        <v>-</v>
      </c>
      <c r="L1134" s="9" t="str">
        <f t="shared" si="863"/>
        <v>-</v>
      </c>
      <c r="M1134" s="9">
        <f t="shared" si="863"/>
        <v>9</v>
      </c>
      <c r="N1134" s="9" t="str">
        <f t="shared" si="863"/>
        <v>-</v>
      </c>
      <c r="O1134" s="9" t="str">
        <f t="shared" si="863"/>
        <v>-</v>
      </c>
      <c r="P1134" s="9" t="str">
        <f t="shared" si="863"/>
        <v>-</v>
      </c>
      <c r="Q1134" s="9">
        <f t="shared" si="863"/>
        <v>9</v>
      </c>
      <c r="R1134" s="9" t="str">
        <f t="shared" si="863"/>
        <v>-</v>
      </c>
      <c r="S1134" s="9" t="str">
        <f t="shared" si="863"/>
        <v>-</v>
      </c>
      <c r="T1134" s="9">
        <f t="shared" si="863"/>
        <v>4</v>
      </c>
      <c r="U1134" s="9" t="str">
        <f t="shared" si="863"/>
        <v>-</v>
      </c>
      <c r="V1134" s="9" t="str">
        <f t="shared" si="863"/>
        <v>-</v>
      </c>
      <c r="W1134" s="9" t="str">
        <f t="shared" si="863"/>
        <v>-</v>
      </c>
      <c r="X1134" s="9" t="str">
        <f t="shared" si="863"/>
        <v>-</v>
      </c>
      <c r="Y1134" s="9" t="str">
        <f t="shared" si="863"/>
        <v>-</v>
      </c>
      <c r="Z1134" s="9">
        <f t="shared" si="863"/>
        <v>9</v>
      </c>
      <c r="AA1134" s="9" t="str">
        <f t="shared" si="863"/>
        <v>-</v>
      </c>
      <c r="AB1134" s="9" t="str">
        <f t="shared" si="863"/>
        <v>-</v>
      </c>
      <c r="AC1134" s="9" t="str">
        <f t="shared" si="863"/>
        <v>-</v>
      </c>
      <c r="AD1134" s="9" t="str">
        <f t="shared" si="863"/>
        <v>-</v>
      </c>
      <c r="AE1134" s="9" t="str">
        <f t="shared" si="863"/>
        <v>-</v>
      </c>
      <c r="AF1134" s="9" t="str">
        <f t="shared" si="863"/>
        <v>-</v>
      </c>
      <c r="AG1134" s="9">
        <f t="shared" si="863"/>
        <v>5</v>
      </c>
      <c r="AH1134" s="9" t="str">
        <f t="shared" si="863"/>
        <v>-</v>
      </c>
      <c r="AI1134" s="9" t="str">
        <f t="shared" ref="AI1134:BA1134" si="868">IF(AI$979="ДА",AI742,"-")</f>
        <v>-</v>
      </c>
      <c r="AJ1134" s="9">
        <f t="shared" si="868"/>
        <v>5</v>
      </c>
      <c r="AK1134" s="9" t="str">
        <f t="shared" si="868"/>
        <v>-</v>
      </c>
      <c r="AL1134" s="9">
        <f t="shared" si="868"/>
        <v>5</v>
      </c>
      <c r="AM1134" s="9">
        <f t="shared" si="868"/>
        <v>6</v>
      </c>
      <c r="AN1134" s="9">
        <f t="shared" si="868"/>
        <v>6</v>
      </c>
      <c r="AO1134" s="9" t="str">
        <f t="shared" si="868"/>
        <v>-</v>
      </c>
      <c r="AP1134" s="9">
        <f t="shared" si="868"/>
        <v>4</v>
      </c>
      <c r="AQ1134" s="9" t="str">
        <f t="shared" si="868"/>
        <v>-</v>
      </c>
      <c r="AR1134" s="9" t="str">
        <f t="shared" si="868"/>
        <v>-</v>
      </c>
      <c r="AS1134" s="9" t="str">
        <f t="shared" si="868"/>
        <v>-</v>
      </c>
      <c r="AT1134" s="9" t="str">
        <f t="shared" si="868"/>
        <v>-</v>
      </c>
      <c r="AU1134" s="9" t="str">
        <f t="shared" si="868"/>
        <v>-</v>
      </c>
      <c r="AV1134" s="9" t="str">
        <f t="shared" si="868"/>
        <v>-</v>
      </c>
      <c r="AW1134" s="9">
        <f t="shared" si="868"/>
        <v>4</v>
      </c>
      <c r="AX1134" s="9" t="str">
        <f t="shared" si="868"/>
        <v>-</v>
      </c>
      <c r="AY1134" s="9" t="str">
        <f t="shared" si="868"/>
        <v>-</v>
      </c>
      <c r="AZ1134" s="9" t="str">
        <f t="shared" si="868"/>
        <v>-</v>
      </c>
      <c r="BA1134" s="9" t="str">
        <f t="shared" si="868"/>
        <v>-</v>
      </c>
      <c r="BB1134" s="9" t="str">
        <f t="shared" si="863"/>
        <v>-</v>
      </c>
      <c r="BC1134" s="9">
        <f t="shared" si="863"/>
        <v>7</v>
      </c>
      <c r="BD1134" s="9" t="str">
        <f t="shared" si="863"/>
        <v>-</v>
      </c>
      <c r="BE1134" s="9">
        <f t="shared" si="863"/>
        <v>5</v>
      </c>
      <c r="BF1134" s="9" t="str">
        <f t="shared" si="863"/>
        <v>-</v>
      </c>
      <c r="BG1134" s="9" t="str">
        <f t="shared" si="863"/>
        <v>-</v>
      </c>
      <c r="BH1134" s="9">
        <f t="shared" si="863"/>
        <v>8</v>
      </c>
      <c r="BI1134" s="9">
        <f t="shared" si="863"/>
        <v>5</v>
      </c>
      <c r="BJ1134" s="37">
        <f t="shared" si="825"/>
        <v>17</v>
      </c>
      <c r="BK1134" s="34">
        <f t="shared" si="826"/>
        <v>6.0000017003198982</v>
      </c>
      <c r="BL1134" s="9">
        <f t="shared" si="832"/>
        <v>85</v>
      </c>
      <c r="BN1134" s="38">
        <f t="shared" si="842"/>
        <v>153</v>
      </c>
      <c r="BO1134" s="34">
        <f t="shared" si="827"/>
        <v>6.0000017003198982</v>
      </c>
      <c r="BP1134" s="37">
        <f t="shared" si="833"/>
        <v>19</v>
      </c>
      <c r="BQ1134" s="37">
        <f t="shared" si="828"/>
        <v>17</v>
      </c>
      <c r="BR1134" s="36">
        <f t="shared" si="834"/>
        <v>72</v>
      </c>
      <c r="BS1134" s="36">
        <f t="shared" si="834"/>
        <v>3</v>
      </c>
      <c r="BT1134" s="121">
        <f t="shared" si="829"/>
        <v>3.125</v>
      </c>
      <c r="BU1134">
        <f t="shared" si="835"/>
        <v>153</v>
      </c>
      <c r="BV1134" s="25" t="str">
        <f t="shared" si="836"/>
        <v>-</v>
      </c>
      <c r="BW1134" s="25" t="str">
        <f t="shared" si="837"/>
        <v>-</v>
      </c>
      <c r="BX1134" s="25">
        <f t="shared" si="838"/>
        <v>72</v>
      </c>
      <c r="BY1134" s="46">
        <f t="shared" si="839"/>
        <v>6.0000017003198982</v>
      </c>
    </row>
    <row r="1135" spans="1:77">
      <c r="A1135" s="38">
        <f t="shared" si="840"/>
        <v>154</v>
      </c>
      <c r="B1135" s="36">
        <f t="shared" si="859"/>
        <v>73</v>
      </c>
      <c r="C1135" s="36">
        <f t="shared" si="859"/>
        <v>1</v>
      </c>
      <c r="D1135" s="9">
        <f t="shared" si="863"/>
        <v>8</v>
      </c>
      <c r="E1135" s="9" t="str">
        <f t="shared" si="863"/>
        <v>-</v>
      </c>
      <c r="F1135" s="9" t="str">
        <f t="shared" si="863"/>
        <v>-</v>
      </c>
      <c r="G1135" s="9" t="str">
        <f t="shared" si="863"/>
        <v>-</v>
      </c>
      <c r="H1135" s="9" t="str">
        <f t="shared" si="863"/>
        <v>-</v>
      </c>
      <c r="I1135" s="9" t="str">
        <f t="shared" si="863"/>
        <v>-</v>
      </c>
      <c r="J1135" s="9" t="str">
        <f t="shared" si="863"/>
        <v>-</v>
      </c>
      <c r="K1135" s="9" t="str">
        <f t="shared" si="863"/>
        <v>-</v>
      </c>
      <c r="L1135" s="9" t="str">
        <f t="shared" si="863"/>
        <v>-</v>
      </c>
      <c r="M1135" s="9">
        <f t="shared" si="863"/>
        <v>10</v>
      </c>
      <c r="N1135" s="9" t="str">
        <f t="shared" si="863"/>
        <v>-</v>
      </c>
      <c r="O1135" s="9" t="str">
        <f t="shared" si="863"/>
        <v>-</v>
      </c>
      <c r="P1135" s="9" t="str">
        <f t="shared" si="863"/>
        <v>-</v>
      </c>
      <c r="Q1135" s="9">
        <f t="shared" si="863"/>
        <v>9</v>
      </c>
      <c r="R1135" s="9" t="str">
        <f t="shared" si="863"/>
        <v>-</v>
      </c>
      <c r="S1135" s="9" t="str">
        <f t="shared" si="863"/>
        <v>-</v>
      </c>
      <c r="T1135" s="9">
        <f t="shared" si="863"/>
        <v>11</v>
      </c>
      <c r="U1135" s="9" t="str">
        <f t="shared" si="863"/>
        <v>-</v>
      </c>
      <c r="V1135" s="9" t="str">
        <f t="shared" si="863"/>
        <v>-</v>
      </c>
      <c r="W1135" s="9" t="str">
        <f t="shared" si="863"/>
        <v>-</v>
      </c>
      <c r="X1135" s="9" t="str">
        <f t="shared" si="863"/>
        <v>-</v>
      </c>
      <c r="Y1135" s="9" t="str">
        <f t="shared" si="863"/>
        <v>-</v>
      </c>
      <c r="Z1135" s="9">
        <f t="shared" si="863"/>
        <v>8</v>
      </c>
      <c r="AA1135" s="9" t="str">
        <f t="shared" si="863"/>
        <v>-</v>
      </c>
      <c r="AB1135" s="9" t="str">
        <f t="shared" si="863"/>
        <v>-</v>
      </c>
      <c r="AC1135" s="9" t="str">
        <f t="shared" si="863"/>
        <v>-</v>
      </c>
      <c r="AD1135" s="9" t="str">
        <f t="shared" si="863"/>
        <v>-</v>
      </c>
      <c r="AE1135" s="9" t="str">
        <f t="shared" si="863"/>
        <v>-</v>
      </c>
      <c r="AF1135" s="9" t="str">
        <f t="shared" si="863"/>
        <v>-</v>
      </c>
      <c r="AG1135" s="9">
        <f t="shared" si="863"/>
        <v>5</v>
      </c>
      <c r="AH1135" s="9" t="str">
        <f t="shared" si="863"/>
        <v>-</v>
      </c>
      <c r="AI1135" s="9" t="str">
        <f t="shared" ref="AI1135:BA1135" si="869">IF(AI$979="ДА",AI743,"-")</f>
        <v>-</v>
      </c>
      <c r="AJ1135" s="9">
        <f t="shared" si="869"/>
        <v>7</v>
      </c>
      <c r="AK1135" s="9" t="str">
        <f t="shared" si="869"/>
        <v>-</v>
      </c>
      <c r="AL1135" s="9">
        <f t="shared" si="869"/>
        <v>4</v>
      </c>
      <c r="AM1135" s="9">
        <f t="shared" si="869"/>
        <v>7</v>
      </c>
      <c r="AN1135" s="9">
        <f t="shared" si="869"/>
        <v>7</v>
      </c>
      <c r="AO1135" s="9" t="str">
        <f t="shared" si="869"/>
        <v>-</v>
      </c>
      <c r="AP1135" s="9">
        <f t="shared" si="869"/>
        <v>8</v>
      </c>
      <c r="AQ1135" s="9" t="str">
        <f t="shared" si="869"/>
        <v>-</v>
      </c>
      <c r="AR1135" s="9" t="str">
        <f t="shared" si="869"/>
        <v>-</v>
      </c>
      <c r="AS1135" s="9" t="str">
        <f t="shared" si="869"/>
        <v>-</v>
      </c>
      <c r="AT1135" s="9" t="str">
        <f t="shared" si="869"/>
        <v>-</v>
      </c>
      <c r="AU1135" s="9" t="str">
        <f t="shared" si="869"/>
        <v>-</v>
      </c>
      <c r="AV1135" s="9" t="str">
        <f t="shared" si="869"/>
        <v>-</v>
      </c>
      <c r="AW1135" s="9">
        <f t="shared" si="869"/>
        <v>9</v>
      </c>
      <c r="AX1135" s="9" t="str">
        <f t="shared" si="869"/>
        <v>-</v>
      </c>
      <c r="AY1135" s="9" t="str">
        <f t="shared" si="869"/>
        <v>-</v>
      </c>
      <c r="AZ1135" s="9" t="str">
        <f t="shared" si="869"/>
        <v>-</v>
      </c>
      <c r="BA1135" s="9" t="str">
        <f t="shared" si="869"/>
        <v>-</v>
      </c>
      <c r="BB1135" s="9" t="str">
        <f t="shared" si="863"/>
        <v>-</v>
      </c>
      <c r="BC1135" s="9">
        <f t="shared" si="863"/>
        <v>5</v>
      </c>
      <c r="BD1135" s="9" t="str">
        <f t="shared" si="863"/>
        <v>-</v>
      </c>
      <c r="BE1135" s="9">
        <f t="shared" si="863"/>
        <v>7</v>
      </c>
      <c r="BF1135" s="9" t="str">
        <f t="shared" si="863"/>
        <v>-</v>
      </c>
      <c r="BG1135" s="9" t="str">
        <f t="shared" si="863"/>
        <v>-</v>
      </c>
      <c r="BH1135" s="9" t="str">
        <f t="shared" si="863"/>
        <v>-</v>
      </c>
      <c r="BI1135" s="9">
        <f t="shared" si="863"/>
        <v>5</v>
      </c>
      <c r="BJ1135" s="37">
        <f t="shared" si="825"/>
        <v>15</v>
      </c>
      <c r="BK1135" s="34">
        <f t="shared" si="826"/>
        <v>7.3333348335862807</v>
      </c>
      <c r="BL1135" s="9">
        <f t="shared" si="832"/>
        <v>31</v>
      </c>
      <c r="BN1135" s="38">
        <f t="shared" si="842"/>
        <v>154</v>
      </c>
      <c r="BO1135" s="34">
        <f t="shared" si="827"/>
        <v>7.3333348335862807</v>
      </c>
      <c r="BP1135" s="37">
        <f t="shared" si="833"/>
        <v>18</v>
      </c>
      <c r="BQ1135" s="37">
        <f t="shared" si="828"/>
        <v>15</v>
      </c>
      <c r="BR1135" s="36">
        <f t="shared" si="834"/>
        <v>73</v>
      </c>
      <c r="BS1135" s="36">
        <f t="shared" si="834"/>
        <v>1</v>
      </c>
      <c r="BT1135" s="121">
        <f t="shared" si="829"/>
        <v>3.9523809523809552</v>
      </c>
      <c r="BU1135">
        <f t="shared" si="835"/>
        <v>154</v>
      </c>
      <c r="BV1135" s="25">
        <f t="shared" si="836"/>
        <v>73</v>
      </c>
      <c r="BW1135" s="25" t="str">
        <f t="shared" si="837"/>
        <v>-</v>
      </c>
      <c r="BX1135" s="25" t="str">
        <f t="shared" si="838"/>
        <v>-</v>
      </c>
      <c r="BY1135" s="46">
        <f t="shared" si="839"/>
        <v>7.3333348335862807</v>
      </c>
    </row>
    <row r="1136" spans="1:77">
      <c r="A1136" s="38">
        <f t="shared" si="840"/>
        <v>155</v>
      </c>
      <c r="B1136" s="36">
        <f t="shared" si="859"/>
        <v>73</v>
      </c>
      <c r="C1136" s="36">
        <f t="shared" si="859"/>
        <v>2</v>
      </c>
      <c r="D1136" s="9">
        <f t="shared" si="863"/>
        <v>7</v>
      </c>
      <c r="E1136" s="9" t="str">
        <f t="shared" si="863"/>
        <v>-</v>
      </c>
      <c r="F1136" s="9" t="str">
        <f t="shared" si="863"/>
        <v>-</v>
      </c>
      <c r="G1136" s="9" t="str">
        <f t="shared" si="863"/>
        <v>-</v>
      </c>
      <c r="H1136" s="9" t="str">
        <f t="shared" si="863"/>
        <v>-</v>
      </c>
      <c r="I1136" s="9" t="str">
        <f t="shared" si="863"/>
        <v>-</v>
      </c>
      <c r="J1136" s="9" t="str">
        <f t="shared" si="863"/>
        <v>-</v>
      </c>
      <c r="K1136" s="9" t="str">
        <f t="shared" si="863"/>
        <v>-</v>
      </c>
      <c r="L1136" s="9" t="str">
        <f t="shared" si="863"/>
        <v>-</v>
      </c>
      <c r="M1136" s="9" t="str">
        <f t="shared" si="863"/>
        <v>-</v>
      </c>
      <c r="N1136" s="9" t="str">
        <f t="shared" si="863"/>
        <v>-</v>
      </c>
      <c r="O1136" s="9" t="str">
        <f t="shared" si="863"/>
        <v>-</v>
      </c>
      <c r="P1136" s="9" t="str">
        <f t="shared" si="863"/>
        <v>-</v>
      </c>
      <c r="Q1136" s="9">
        <f t="shared" si="863"/>
        <v>7</v>
      </c>
      <c r="R1136" s="9" t="str">
        <f t="shared" si="863"/>
        <v>-</v>
      </c>
      <c r="S1136" s="9" t="str">
        <f t="shared" ref="S1136:BI1136" si="870">IF(S$979="ДА",S744,"-")</f>
        <v>-</v>
      </c>
      <c r="T1136" s="9">
        <f t="shared" si="870"/>
        <v>6</v>
      </c>
      <c r="U1136" s="9" t="str">
        <f t="shared" si="870"/>
        <v>-</v>
      </c>
      <c r="V1136" s="9" t="str">
        <f t="shared" si="870"/>
        <v>-</v>
      </c>
      <c r="W1136" s="9" t="str">
        <f t="shared" si="870"/>
        <v>-</v>
      </c>
      <c r="X1136" s="9" t="str">
        <f t="shared" si="870"/>
        <v>-</v>
      </c>
      <c r="Y1136" s="9" t="str">
        <f t="shared" si="870"/>
        <v>-</v>
      </c>
      <c r="Z1136" s="9">
        <f t="shared" si="870"/>
        <v>9</v>
      </c>
      <c r="AA1136" s="9" t="str">
        <f t="shared" si="870"/>
        <v>-</v>
      </c>
      <c r="AB1136" s="9" t="str">
        <f t="shared" si="870"/>
        <v>-</v>
      </c>
      <c r="AC1136" s="9" t="str">
        <f t="shared" si="870"/>
        <v>-</v>
      </c>
      <c r="AD1136" s="9" t="str">
        <f t="shared" si="870"/>
        <v>-</v>
      </c>
      <c r="AE1136" s="9" t="str">
        <f t="shared" si="870"/>
        <v>-</v>
      </c>
      <c r="AF1136" s="9" t="str">
        <f t="shared" si="870"/>
        <v>-</v>
      </c>
      <c r="AG1136" s="9">
        <f t="shared" si="870"/>
        <v>5</v>
      </c>
      <c r="AH1136" s="9" t="str">
        <f t="shared" si="870"/>
        <v>-</v>
      </c>
      <c r="AI1136" s="9" t="str">
        <f t="shared" si="870"/>
        <v>-</v>
      </c>
      <c r="AJ1136" s="9">
        <f t="shared" si="870"/>
        <v>5</v>
      </c>
      <c r="AK1136" s="9" t="str">
        <f t="shared" si="870"/>
        <v>-</v>
      </c>
      <c r="AL1136" s="9">
        <f t="shared" si="870"/>
        <v>4</v>
      </c>
      <c r="AM1136" s="9">
        <f t="shared" si="870"/>
        <v>6</v>
      </c>
      <c r="AN1136" s="9">
        <f t="shared" si="870"/>
        <v>7</v>
      </c>
      <c r="AO1136" s="9" t="str">
        <f t="shared" si="870"/>
        <v>-</v>
      </c>
      <c r="AP1136" s="9">
        <f t="shared" si="870"/>
        <v>5</v>
      </c>
      <c r="AQ1136" s="9" t="str">
        <f t="shared" si="870"/>
        <v>-</v>
      </c>
      <c r="AR1136" s="9" t="str">
        <f t="shared" si="870"/>
        <v>-</v>
      </c>
      <c r="AS1136" s="9" t="str">
        <f t="shared" si="870"/>
        <v>-</v>
      </c>
      <c r="AT1136" s="9" t="str">
        <f t="shared" si="870"/>
        <v>-</v>
      </c>
      <c r="AU1136" s="9" t="str">
        <f t="shared" si="870"/>
        <v>-</v>
      </c>
      <c r="AV1136" s="9" t="str">
        <f t="shared" si="870"/>
        <v>-</v>
      </c>
      <c r="AW1136" s="9">
        <f t="shared" si="870"/>
        <v>9</v>
      </c>
      <c r="AX1136" s="9" t="str">
        <f t="shared" si="870"/>
        <v>-</v>
      </c>
      <c r="AY1136" s="9" t="str">
        <f t="shared" si="870"/>
        <v>-</v>
      </c>
      <c r="AZ1136" s="9" t="str">
        <f t="shared" si="870"/>
        <v>-</v>
      </c>
      <c r="BA1136" s="9" t="str">
        <f t="shared" si="870"/>
        <v>-</v>
      </c>
      <c r="BB1136" s="9" t="str">
        <f t="shared" si="870"/>
        <v>-</v>
      </c>
      <c r="BC1136" s="9">
        <f t="shared" si="870"/>
        <v>6</v>
      </c>
      <c r="BD1136" s="9" t="str">
        <f t="shared" si="870"/>
        <v>-</v>
      </c>
      <c r="BE1136" s="9">
        <f t="shared" si="870"/>
        <v>7</v>
      </c>
      <c r="BF1136" s="9" t="str">
        <f t="shared" si="870"/>
        <v>-</v>
      </c>
      <c r="BG1136" s="9" t="str">
        <f t="shared" si="870"/>
        <v>-</v>
      </c>
      <c r="BH1136" s="9" t="str">
        <f t="shared" si="870"/>
        <v>-</v>
      </c>
      <c r="BI1136" s="9" t="str">
        <f t="shared" si="870"/>
        <v>-</v>
      </c>
      <c r="BJ1136" s="37">
        <f t="shared" si="825"/>
        <v>13</v>
      </c>
      <c r="BK1136" s="34">
        <f t="shared" si="826"/>
        <v>6.3846166850583703</v>
      </c>
      <c r="BL1136" s="9">
        <f t="shared" si="832"/>
        <v>65</v>
      </c>
      <c r="BN1136" s="38">
        <f t="shared" si="842"/>
        <v>155</v>
      </c>
      <c r="BO1136" s="34">
        <f t="shared" si="827"/>
        <v>6.3846166850583703</v>
      </c>
      <c r="BP1136" s="37">
        <f t="shared" si="833"/>
        <v>16</v>
      </c>
      <c r="BQ1136" s="37">
        <f t="shared" si="828"/>
        <v>13</v>
      </c>
      <c r="BR1136" s="36">
        <f t="shared" si="834"/>
        <v>73</v>
      </c>
      <c r="BS1136" s="36">
        <f t="shared" si="834"/>
        <v>2</v>
      </c>
      <c r="BT1136" s="121">
        <f t="shared" si="829"/>
        <v>2.2564102564102577</v>
      </c>
      <c r="BU1136">
        <f t="shared" si="835"/>
        <v>155</v>
      </c>
      <c r="BV1136" s="25" t="str">
        <f t="shared" si="836"/>
        <v>-</v>
      </c>
      <c r="BW1136" s="25">
        <f t="shared" si="837"/>
        <v>73</v>
      </c>
      <c r="BX1136" s="25" t="str">
        <f t="shared" si="838"/>
        <v>-</v>
      </c>
      <c r="BY1136" s="46">
        <f t="shared" si="839"/>
        <v>6.3846166850583703</v>
      </c>
    </row>
    <row r="1137" spans="1:77">
      <c r="A1137" s="38">
        <f t="shared" si="840"/>
        <v>156</v>
      </c>
      <c r="B1137" s="36">
        <f t="shared" si="859"/>
        <v>73</v>
      </c>
      <c r="C1137" s="36">
        <f t="shared" si="859"/>
        <v>3</v>
      </c>
      <c r="D1137" s="9">
        <f t="shared" ref="D1137:BI1143" si="871">IF(D$979="ДА",D745,"-")</f>
        <v>4</v>
      </c>
      <c r="E1137" s="9" t="str">
        <f t="shared" si="871"/>
        <v>-</v>
      </c>
      <c r="F1137" s="9">
        <f t="shared" si="871"/>
        <v>6</v>
      </c>
      <c r="G1137" s="9" t="str">
        <f t="shared" si="871"/>
        <v>-</v>
      </c>
      <c r="H1137" s="9" t="str">
        <f t="shared" si="871"/>
        <v>-</v>
      </c>
      <c r="I1137" s="9" t="str">
        <f t="shared" si="871"/>
        <v>-</v>
      </c>
      <c r="J1137" s="9">
        <f t="shared" si="871"/>
        <v>8</v>
      </c>
      <c r="K1137" s="9" t="str">
        <f t="shared" si="871"/>
        <v>-</v>
      </c>
      <c r="L1137" s="9" t="str">
        <f t="shared" si="871"/>
        <v>-</v>
      </c>
      <c r="M1137" s="9">
        <f t="shared" si="871"/>
        <v>8</v>
      </c>
      <c r="N1137" s="9" t="str">
        <f t="shared" si="871"/>
        <v>-</v>
      </c>
      <c r="O1137" s="9" t="str">
        <f t="shared" si="871"/>
        <v>-</v>
      </c>
      <c r="P1137" s="9" t="str">
        <f t="shared" si="871"/>
        <v>-</v>
      </c>
      <c r="Q1137" s="9">
        <f t="shared" si="871"/>
        <v>7</v>
      </c>
      <c r="R1137" s="9" t="str">
        <f t="shared" si="871"/>
        <v>-</v>
      </c>
      <c r="S1137" s="9" t="str">
        <f t="shared" si="871"/>
        <v>-</v>
      </c>
      <c r="T1137" s="9">
        <f t="shared" si="871"/>
        <v>4</v>
      </c>
      <c r="U1137" s="9" t="str">
        <f t="shared" si="871"/>
        <v>-</v>
      </c>
      <c r="V1137" s="9" t="str">
        <f t="shared" si="871"/>
        <v>-</v>
      </c>
      <c r="W1137" s="9" t="str">
        <f t="shared" si="871"/>
        <v>-</v>
      </c>
      <c r="X1137" s="9" t="str">
        <f t="shared" si="871"/>
        <v>-</v>
      </c>
      <c r="Y1137" s="9" t="str">
        <f t="shared" si="871"/>
        <v>-</v>
      </c>
      <c r="Z1137" s="9">
        <f t="shared" si="871"/>
        <v>8</v>
      </c>
      <c r="AA1137" s="9" t="str">
        <f t="shared" si="871"/>
        <v>-</v>
      </c>
      <c r="AB1137" s="9" t="str">
        <f t="shared" si="871"/>
        <v>-</v>
      </c>
      <c r="AC1137" s="9" t="str">
        <f t="shared" si="871"/>
        <v>-</v>
      </c>
      <c r="AD1137" s="9" t="str">
        <f t="shared" si="871"/>
        <v>-</v>
      </c>
      <c r="AE1137" s="9" t="str">
        <f t="shared" si="871"/>
        <v>-</v>
      </c>
      <c r="AF1137" s="9" t="str">
        <f t="shared" si="871"/>
        <v>-</v>
      </c>
      <c r="AG1137" s="9">
        <f t="shared" si="871"/>
        <v>5</v>
      </c>
      <c r="AH1137" s="9" t="str">
        <f t="shared" si="871"/>
        <v>-</v>
      </c>
      <c r="AI1137" s="9" t="str">
        <f t="shared" ref="AI1137:BA1137" si="872">IF(AI$979="ДА",AI745,"-")</f>
        <v>-</v>
      </c>
      <c r="AJ1137" s="9">
        <f t="shared" si="872"/>
        <v>4</v>
      </c>
      <c r="AK1137" s="9" t="str">
        <f t="shared" si="872"/>
        <v>-</v>
      </c>
      <c r="AL1137" s="9" t="str">
        <f t="shared" si="872"/>
        <v>-</v>
      </c>
      <c r="AM1137" s="9">
        <f t="shared" si="872"/>
        <v>7</v>
      </c>
      <c r="AN1137" s="9">
        <f t="shared" si="872"/>
        <v>5</v>
      </c>
      <c r="AO1137" s="9" t="str">
        <f t="shared" si="872"/>
        <v>-</v>
      </c>
      <c r="AP1137" s="9">
        <f t="shared" si="872"/>
        <v>6</v>
      </c>
      <c r="AQ1137" s="9" t="str">
        <f t="shared" si="872"/>
        <v>-</v>
      </c>
      <c r="AR1137" s="9" t="str">
        <f t="shared" si="872"/>
        <v>-</v>
      </c>
      <c r="AS1137" s="9" t="str">
        <f t="shared" si="872"/>
        <v>-</v>
      </c>
      <c r="AT1137" s="9" t="str">
        <f t="shared" si="872"/>
        <v>-</v>
      </c>
      <c r="AU1137" s="9" t="str">
        <f t="shared" si="872"/>
        <v>-</v>
      </c>
      <c r="AV1137" s="9" t="str">
        <f t="shared" si="872"/>
        <v>-</v>
      </c>
      <c r="AW1137" s="9">
        <f t="shared" si="872"/>
        <v>9</v>
      </c>
      <c r="AX1137" s="9" t="str">
        <f t="shared" si="872"/>
        <v>-</v>
      </c>
      <c r="AY1137" s="9" t="str">
        <f t="shared" si="872"/>
        <v>-</v>
      </c>
      <c r="AZ1137" s="9" t="str">
        <f t="shared" si="872"/>
        <v>-</v>
      </c>
      <c r="BA1137" s="9" t="str">
        <f t="shared" si="872"/>
        <v>-</v>
      </c>
      <c r="BB1137" s="9" t="str">
        <f t="shared" si="871"/>
        <v>-</v>
      </c>
      <c r="BC1137" s="9">
        <f t="shared" si="871"/>
        <v>5</v>
      </c>
      <c r="BD1137" s="9" t="str">
        <f t="shared" si="871"/>
        <v>-</v>
      </c>
      <c r="BE1137" s="9">
        <f t="shared" si="871"/>
        <v>7</v>
      </c>
      <c r="BF1137" s="9" t="str">
        <f t="shared" si="871"/>
        <v>-</v>
      </c>
      <c r="BG1137" s="9" t="str">
        <f t="shared" si="871"/>
        <v>-</v>
      </c>
      <c r="BH1137" s="9" t="str">
        <f t="shared" si="871"/>
        <v>-</v>
      </c>
      <c r="BI1137" s="9" t="str">
        <f t="shared" si="871"/>
        <v>-</v>
      </c>
      <c r="BJ1137" s="37">
        <f t="shared" si="825"/>
        <v>15</v>
      </c>
      <c r="BK1137" s="34">
        <f t="shared" si="826"/>
        <v>6.2000015003644506</v>
      </c>
      <c r="BL1137" s="9">
        <f t="shared" si="832"/>
        <v>80</v>
      </c>
      <c r="BN1137" s="38">
        <f t="shared" si="842"/>
        <v>156</v>
      </c>
      <c r="BO1137" s="34">
        <f t="shared" si="827"/>
        <v>6.2000015003644506</v>
      </c>
      <c r="BP1137" s="37">
        <f t="shared" si="833"/>
        <v>18</v>
      </c>
      <c r="BQ1137" s="37">
        <f t="shared" si="828"/>
        <v>15</v>
      </c>
      <c r="BR1137" s="36">
        <f t="shared" si="834"/>
        <v>73</v>
      </c>
      <c r="BS1137" s="36">
        <f t="shared" si="834"/>
        <v>3</v>
      </c>
      <c r="BT1137" s="121">
        <f t="shared" si="829"/>
        <v>2.7428571428571411</v>
      </c>
      <c r="BU1137">
        <f t="shared" si="835"/>
        <v>156</v>
      </c>
      <c r="BV1137" s="25" t="str">
        <f t="shared" si="836"/>
        <v>-</v>
      </c>
      <c r="BW1137" s="25" t="str">
        <f t="shared" si="837"/>
        <v>-</v>
      </c>
      <c r="BX1137" s="25">
        <f t="shared" si="838"/>
        <v>73</v>
      </c>
      <c r="BY1137" s="46">
        <f t="shared" si="839"/>
        <v>6.2000015003644506</v>
      </c>
    </row>
    <row r="1138" spans="1:77">
      <c r="A1138" s="38">
        <f t="shared" si="840"/>
        <v>157</v>
      </c>
      <c r="B1138" s="36">
        <f t="shared" si="859"/>
        <v>77</v>
      </c>
      <c r="C1138" s="36">
        <f t="shared" si="859"/>
        <v>1</v>
      </c>
      <c r="D1138" s="9">
        <f t="shared" si="871"/>
        <v>12</v>
      </c>
      <c r="E1138" s="9" t="str">
        <f t="shared" si="871"/>
        <v>-</v>
      </c>
      <c r="F1138" s="9">
        <f t="shared" si="871"/>
        <v>12</v>
      </c>
      <c r="G1138" s="9" t="str">
        <f t="shared" si="871"/>
        <v>-</v>
      </c>
      <c r="H1138" s="9" t="str">
        <f t="shared" si="871"/>
        <v>-</v>
      </c>
      <c r="I1138" s="9" t="str">
        <f t="shared" si="871"/>
        <v>-</v>
      </c>
      <c r="J1138" s="9">
        <f t="shared" si="871"/>
        <v>8</v>
      </c>
      <c r="K1138" s="9" t="str">
        <f t="shared" si="871"/>
        <v>-</v>
      </c>
      <c r="L1138" s="9" t="str">
        <f t="shared" si="871"/>
        <v>-</v>
      </c>
      <c r="M1138" s="9">
        <f t="shared" si="871"/>
        <v>8</v>
      </c>
      <c r="N1138" s="9" t="str">
        <f t="shared" si="871"/>
        <v>-</v>
      </c>
      <c r="O1138" s="9" t="str">
        <f t="shared" si="871"/>
        <v>-</v>
      </c>
      <c r="P1138" s="9" t="str">
        <f t="shared" si="871"/>
        <v>-</v>
      </c>
      <c r="Q1138" s="9">
        <f t="shared" si="871"/>
        <v>9</v>
      </c>
      <c r="R1138" s="9" t="str">
        <f t="shared" si="871"/>
        <v>-</v>
      </c>
      <c r="S1138" s="9" t="str">
        <f t="shared" si="871"/>
        <v>-</v>
      </c>
      <c r="T1138" s="9">
        <f t="shared" si="871"/>
        <v>4</v>
      </c>
      <c r="U1138" s="9" t="str">
        <f t="shared" si="871"/>
        <v>-</v>
      </c>
      <c r="V1138" s="9" t="str">
        <f t="shared" si="871"/>
        <v>-</v>
      </c>
      <c r="W1138" s="9" t="str">
        <f t="shared" si="871"/>
        <v>-</v>
      </c>
      <c r="X1138" s="9" t="str">
        <f t="shared" si="871"/>
        <v>-</v>
      </c>
      <c r="Y1138" s="9" t="str">
        <f t="shared" si="871"/>
        <v>-</v>
      </c>
      <c r="Z1138" s="9">
        <f t="shared" si="871"/>
        <v>9</v>
      </c>
      <c r="AA1138" s="9" t="str">
        <f t="shared" si="871"/>
        <v>-</v>
      </c>
      <c r="AB1138" s="9">
        <f t="shared" si="871"/>
        <v>8</v>
      </c>
      <c r="AC1138" s="9" t="str">
        <f t="shared" si="871"/>
        <v>-</v>
      </c>
      <c r="AD1138" s="9" t="str">
        <f t="shared" si="871"/>
        <v>-</v>
      </c>
      <c r="AE1138" s="9" t="str">
        <f t="shared" si="871"/>
        <v>-</v>
      </c>
      <c r="AF1138" s="9" t="str">
        <f t="shared" si="871"/>
        <v>-</v>
      </c>
      <c r="AG1138" s="9">
        <f t="shared" si="871"/>
        <v>5</v>
      </c>
      <c r="AH1138" s="9" t="str">
        <f t="shared" si="871"/>
        <v>-</v>
      </c>
      <c r="AI1138" s="9">
        <f t="shared" ref="AI1138:BA1138" si="873">IF(AI$979="ДА",AI746,"-")</f>
        <v>10</v>
      </c>
      <c r="AJ1138" s="9">
        <f t="shared" si="873"/>
        <v>8</v>
      </c>
      <c r="AK1138" s="9" t="str">
        <f t="shared" si="873"/>
        <v>-</v>
      </c>
      <c r="AL1138" s="9">
        <f t="shared" si="873"/>
        <v>4</v>
      </c>
      <c r="AM1138" s="9">
        <f t="shared" si="873"/>
        <v>8</v>
      </c>
      <c r="AN1138" s="9">
        <f t="shared" si="873"/>
        <v>5</v>
      </c>
      <c r="AO1138" s="9" t="str">
        <f t="shared" si="873"/>
        <v>-</v>
      </c>
      <c r="AP1138" s="9">
        <f t="shared" si="873"/>
        <v>8</v>
      </c>
      <c r="AQ1138" s="9" t="str">
        <f t="shared" si="873"/>
        <v>-</v>
      </c>
      <c r="AR1138" s="9" t="str">
        <f t="shared" si="873"/>
        <v>-</v>
      </c>
      <c r="AS1138" s="9" t="str">
        <f t="shared" si="873"/>
        <v>-</v>
      </c>
      <c r="AT1138" s="9" t="str">
        <f t="shared" si="873"/>
        <v>-</v>
      </c>
      <c r="AU1138" s="9" t="str">
        <f t="shared" si="873"/>
        <v>-</v>
      </c>
      <c r="AV1138" s="9" t="str">
        <f t="shared" si="873"/>
        <v>-</v>
      </c>
      <c r="AW1138" s="9">
        <f t="shared" si="873"/>
        <v>6</v>
      </c>
      <c r="AX1138" s="9" t="str">
        <f t="shared" si="873"/>
        <v>-</v>
      </c>
      <c r="AY1138" s="9" t="str">
        <f t="shared" si="873"/>
        <v>-</v>
      </c>
      <c r="AZ1138" s="9" t="str">
        <f t="shared" si="873"/>
        <v>-</v>
      </c>
      <c r="BA1138" s="9" t="str">
        <f t="shared" si="873"/>
        <v>-</v>
      </c>
      <c r="BB1138" s="9" t="str">
        <f t="shared" si="871"/>
        <v>-</v>
      </c>
      <c r="BC1138" s="9">
        <f t="shared" si="871"/>
        <v>7</v>
      </c>
      <c r="BD1138" s="9" t="str">
        <f t="shared" si="871"/>
        <v>-</v>
      </c>
      <c r="BE1138" s="9">
        <f t="shared" si="871"/>
        <v>8</v>
      </c>
      <c r="BF1138" s="9">
        <f t="shared" si="871"/>
        <v>8</v>
      </c>
      <c r="BG1138" s="9" t="str">
        <f t="shared" si="871"/>
        <v>-</v>
      </c>
      <c r="BH1138" s="9" t="str">
        <f t="shared" si="871"/>
        <v>-</v>
      </c>
      <c r="BI1138" s="9">
        <f t="shared" si="871"/>
        <v>9</v>
      </c>
      <c r="BJ1138" s="37">
        <f t="shared" si="825"/>
        <v>20</v>
      </c>
      <c r="BK1138" s="34">
        <f t="shared" si="826"/>
        <v>7.8000020002038211</v>
      </c>
      <c r="BL1138" s="9">
        <f t="shared" si="832"/>
        <v>20</v>
      </c>
      <c r="BN1138" s="38">
        <f t="shared" si="842"/>
        <v>157</v>
      </c>
      <c r="BO1138" s="34">
        <f t="shared" si="827"/>
        <v>7.8000020002038211</v>
      </c>
      <c r="BP1138" s="37">
        <f t="shared" si="833"/>
        <v>27</v>
      </c>
      <c r="BQ1138" s="37">
        <f t="shared" si="828"/>
        <v>20</v>
      </c>
      <c r="BR1138" s="36">
        <f t="shared" si="834"/>
        <v>77</v>
      </c>
      <c r="BS1138" s="36">
        <f t="shared" si="834"/>
        <v>1</v>
      </c>
      <c r="BT1138" s="121">
        <f t="shared" si="829"/>
        <v>4.9052631578947397</v>
      </c>
      <c r="BU1138">
        <f t="shared" si="835"/>
        <v>157</v>
      </c>
      <c r="BV1138" s="25">
        <f t="shared" si="836"/>
        <v>77</v>
      </c>
      <c r="BW1138" s="25" t="str">
        <f t="shared" si="837"/>
        <v>-</v>
      </c>
      <c r="BX1138" s="25" t="str">
        <f t="shared" si="838"/>
        <v>-</v>
      </c>
      <c r="BY1138" s="46">
        <f t="shared" si="839"/>
        <v>7.8000020002038211</v>
      </c>
    </row>
    <row r="1139" spans="1:77">
      <c r="A1139" s="38">
        <f t="shared" si="840"/>
        <v>158</v>
      </c>
      <c r="B1139" s="36">
        <f t="shared" si="859"/>
        <v>77</v>
      </c>
      <c r="C1139" s="36">
        <f t="shared" si="859"/>
        <v>2</v>
      </c>
      <c r="D1139" s="9">
        <f t="shared" si="871"/>
        <v>11</v>
      </c>
      <c r="E1139" s="9" t="str">
        <f t="shared" si="871"/>
        <v>-</v>
      </c>
      <c r="F1139" s="9" t="str">
        <f t="shared" si="871"/>
        <v>-</v>
      </c>
      <c r="G1139" s="9" t="str">
        <f t="shared" si="871"/>
        <v>-</v>
      </c>
      <c r="H1139" s="9" t="str">
        <f t="shared" si="871"/>
        <v>-</v>
      </c>
      <c r="I1139" s="9" t="str">
        <f t="shared" si="871"/>
        <v>-</v>
      </c>
      <c r="J1139" s="9">
        <f t="shared" si="871"/>
        <v>8</v>
      </c>
      <c r="K1139" s="9" t="str">
        <f t="shared" si="871"/>
        <v>-</v>
      </c>
      <c r="L1139" s="9" t="str">
        <f t="shared" si="871"/>
        <v>-</v>
      </c>
      <c r="M1139" s="9" t="str">
        <f t="shared" si="871"/>
        <v>-</v>
      </c>
      <c r="N1139" s="9" t="str">
        <f t="shared" si="871"/>
        <v>-</v>
      </c>
      <c r="O1139" s="9" t="str">
        <f t="shared" si="871"/>
        <v>-</v>
      </c>
      <c r="P1139" s="9" t="str">
        <f t="shared" si="871"/>
        <v>-</v>
      </c>
      <c r="Q1139" s="9">
        <f t="shared" si="871"/>
        <v>12</v>
      </c>
      <c r="R1139" s="9" t="str">
        <f t="shared" si="871"/>
        <v>-</v>
      </c>
      <c r="S1139" s="9" t="str">
        <f t="shared" si="871"/>
        <v>-</v>
      </c>
      <c r="T1139" s="9">
        <f t="shared" si="871"/>
        <v>4</v>
      </c>
      <c r="U1139" s="9" t="str">
        <f t="shared" si="871"/>
        <v>-</v>
      </c>
      <c r="V1139" s="9" t="str">
        <f t="shared" si="871"/>
        <v>-</v>
      </c>
      <c r="W1139" s="9" t="str">
        <f t="shared" si="871"/>
        <v>-</v>
      </c>
      <c r="X1139" s="9" t="str">
        <f t="shared" si="871"/>
        <v>-</v>
      </c>
      <c r="Y1139" s="9" t="str">
        <f t="shared" si="871"/>
        <v>-</v>
      </c>
      <c r="Z1139" s="9">
        <f t="shared" si="871"/>
        <v>11</v>
      </c>
      <c r="AA1139" s="9" t="str">
        <f t="shared" si="871"/>
        <v>-</v>
      </c>
      <c r="AB1139" s="9" t="str">
        <f t="shared" si="871"/>
        <v>-</v>
      </c>
      <c r="AC1139" s="9" t="str">
        <f t="shared" si="871"/>
        <v>-</v>
      </c>
      <c r="AD1139" s="9" t="str">
        <f t="shared" si="871"/>
        <v>-</v>
      </c>
      <c r="AE1139" s="9" t="str">
        <f t="shared" si="871"/>
        <v>-</v>
      </c>
      <c r="AF1139" s="9" t="str">
        <f t="shared" si="871"/>
        <v>-</v>
      </c>
      <c r="AG1139" s="9">
        <f t="shared" si="871"/>
        <v>8</v>
      </c>
      <c r="AH1139" s="9" t="str">
        <f t="shared" si="871"/>
        <v>-</v>
      </c>
      <c r="AI1139" s="9">
        <f t="shared" ref="AI1139:BA1139" si="874">IF(AI$979="ДА",AI747,"-")</f>
        <v>9</v>
      </c>
      <c r="AJ1139" s="9">
        <f t="shared" si="874"/>
        <v>8</v>
      </c>
      <c r="AK1139" s="9" t="str">
        <f t="shared" si="874"/>
        <v>-</v>
      </c>
      <c r="AL1139" s="9">
        <f t="shared" si="874"/>
        <v>5</v>
      </c>
      <c r="AM1139" s="9">
        <f t="shared" si="874"/>
        <v>10</v>
      </c>
      <c r="AN1139" s="9">
        <f t="shared" si="874"/>
        <v>7</v>
      </c>
      <c r="AO1139" s="9" t="str">
        <f t="shared" si="874"/>
        <v>-</v>
      </c>
      <c r="AP1139" s="9">
        <f t="shared" si="874"/>
        <v>11</v>
      </c>
      <c r="AQ1139" s="9" t="str">
        <f t="shared" si="874"/>
        <v>-</v>
      </c>
      <c r="AR1139" s="9" t="str">
        <f t="shared" si="874"/>
        <v>-</v>
      </c>
      <c r="AS1139" s="9" t="str">
        <f t="shared" si="874"/>
        <v>-</v>
      </c>
      <c r="AT1139" s="9" t="str">
        <f t="shared" si="874"/>
        <v>-</v>
      </c>
      <c r="AU1139" s="9" t="str">
        <f t="shared" si="874"/>
        <v>-</v>
      </c>
      <c r="AV1139" s="9" t="str">
        <f t="shared" si="874"/>
        <v>-</v>
      </c>
      <c r="AW1139" s="9" t="str">
        <f t="shared" si="874"/>
        <v>-</v>
      </c>
      <c r="AX1139" s="9" t="str">
        <f t="shared" si="874"/>
        <v>-</v>
      </c>
      <c r="AY1139" s="9" t="str">
        <f t="shared" si="874"/>
        <v>-</v>
      </c>
      <c r="AZ1139" s="9" t="str">
        <f t="shared" si="874"/>
        <v>-</v>
      </c>
      <c r="BA1139" s="9" t="str">
        <f t="shared" si="874"/>
        <v>-</v>
      </c>
      <c r="BB1139" s="9" t="str">
        <f t="shared" si="871"/>
        <v>-</v>
      </c>
      <c r="BC1139" s="9">
        <f t="shared" si="871"/>
        <v>7</v>
      </c>
      <c r="BD1139" s="9" t="str">
        <f t="shared" si="871"/>
        <v>-</v>
      </c>
      <c r="BE1139" s="9">
        <f t="shared" si="871"/>
        <v>8</v>
      </c>
      <c r="BF1139" s="9">
        <f t="shared" si="871"/>
        <v>6</v>
      </c>
      <c r="BG1139" s="9" t="str">
        <f t="shared" si="871"/>
        <v>-</v>
      </c>
      <c r="BH1139" s="9">
        <f t="shared" si="871"/>
        <v>6</v>
      </c>
      <c r="BI1139" s="9" t="str">
        <f t="shared" si="871"/>
        <v>-</v>
      </c>
      <c r="BJ1139" s="37">
        <f t="shared" si="825"/>
        <v>16</v>
      </c>
      <c r="BK1139" s="34">
        <f t="shared" si="826"/>
        <v>8.187501600181923</v>
      </c>
      <c r="BL1139" s="9">
        <f t="shared" si="832"/>
        <v>11</v>
      </c>
      <c r="BN1139" s="38">
        <f t="shared" si="842"/>
        <v>158</v>
      </c>
      <c r="BO1139" s="34">
        <f t="shared" si="827"/>
        <v>8.187501600181923</v>
      </c>
      <c r="BP1139" s="37">
        <f t="shared" si="833"/>
        <v>26</v>
      </c>
      <c r="BQ1139" s="37">
        <f t="shared" si="828"/>
        <v>16</v>
      </c>
      <c r="BR1139" s="36">
        <f t="shared" si="834"/>
        <v>77</v>
      </c>
      <c r="BS1139" s="36">
        <f t="shared" si="834"/>
        <v>2</v>
      </c>
      <c r="BT1139" s="121">
        <f t="shared" si="829"/>
        <v>5.4958333333333336</v>
      </c>
      <c r="BU1139">
        <f t="shared" si="835"/>
        <v>158</v>
      </c>
      <c r="BV1139" s="25" t="str">
        <f t="shared" si="836"/>
        <v>-</v>
      </c>
      <c r="BW1139" s="25">
        <f t="shared" si="837"/>
        <v>77</v>
      </c>
      <c r="BX1139" s="25" t="str">
        <f t="shared" si="838"/>
        <v>-</v>
      </c>
      <c r="BY1139" s="46">
        <f t="shared" si="839"/>
        <v>8.187501600181923</v>
      </c>
    </row>
    <row r="1140" spans="1:77">
      <c r="A1140" s="38">
        <f t="shared" si="840"/>
        <v>159</v>
      </c>
      <c r="B1140" s="36">
        <f t="shared" si="859"/>
        <v>77</v>
      </c>
      <c r="C1140" s="36">
        <f t="shared" si="859"/>
        <v>3</v>
      </c>
      <c r="D1140" s="9">
        <f t="shared" si="871"/>
        <v>9</v>
      </c>
      <c r="E1140" s="9" t="str">
        <f t="shared" si="871"/>
        <v>-</v>
      </c>
      <c r="F1140" s="9" t="str">
        <f t="shared" si="871"/>
        <v>-</v>
      </c>
      <c r="G1140" s="9" t="str">
        <f t="shared" si="871"/>
        <v>-</v>
      </c>
      <c r="H1140" s="9" t="str">
        <f t="shared" si="871"/>
        <v>-</v>
      </c>
      <c r="I1140" s="9" t="str">
        <f t="shared" si="871"/>
        <v>-</v>
      </c>
      <c r="J1140" s="9" t="str">
        <f t="shared" si="871"/>
        <v>-</v>
      </c>
      <c r="K1140" s="9" t="str">
        <f t="shared" si="871"/>
        <v>-</v>
      </c>
      <c r="L1140" s="9" t="str">
        <f t="shared" si="871"/>
        <v>-</v>
      </c>
      <c r="M1140" s="9" t="str">
        <f t="shared" si="871"/>
        <v>-</v>
      </c>
      <c r="N1140" s="9" t="str">
        <f t="shared" si="871"/>
        <v>-</v>
      </c>
      <c r="O1140" s="9" t="str">
        <f t="shared" si="871"/>
        <v>-</v>
      </c>
      <c r="P1140" s="9" t="str">
        <f t="shared" si="871"/>
        <v>-</v>
      </c>
      <c r="Q1140" s="9">
        <f t="shared" si="871"/>
        <v>5</v>
      </c>
      <c r="R1140" s="9" t="str">
        <f t="shared" si="871"/>
        <v>-</v>
      </c>
      <c r="S1140" s="9" t="str">
        <f t="shared" si="871"/>
        <v>-</v>
      </c>
      <c r="T1140" s="9">
        <f t="shared" si="871"/>
        <v>7</v>
      </c>
      <c r="U1140" s="9" t="str">
        <f t="shared" si="871"/>
        <v>-</v>
      </c>
      <c r="V1140" s="9" t="str">
        <f t="shared" si="871"/>
        <v>-</v>
      </c>
      <c r="W1140" s="9" t="str">
        <f t="shared" si="871"/>
        <v>-</v>
      </c>
      <c r="X1140" s="9" t="str">
        <f t="shared" si="871"/>
        <v>-</v>
      </c>
      <c r="Y1140" s="9" t="str">
        <f t="shared" si="871"/>
        <v>-</v>
      </c>
      <c r="Z1140" s="9">
        <f t="shared" si="871"/>
        <v>7</v>
      </c>
      <c r="AA1140" s="9" t="str">
        <f t="shared" si="871"/>
        <v>-</v>
      </c>
      <c r="AB1140" s="9">
        <f t="shared" si="871"/>
        <v>9</v>
      </c>
      <c r="AC1140" s="9" t="str">
        <f t="shared" si="871"/>
        <v>-</v>
      </c>
      <c r="AD1140" s="9" t="str">
        <f t="shared" si="871"/>
        <v>-</v>
      </c>
      <c r="AE1140" s="9" t="str">
        <f t="shared" si="871"/>
        <v>-</v>
      </c>
      <c r="AF1140" s="9" t="str">
        <f t="shared" si="871"/>
        <v>-</v>
      </c>
      <c r="AG1140" s="9">
        <f t="shared" si="871"/>
        <v>4</v>
      </c>
      <c r="AH1140" s="9" t="str">
        <f t="shared" si="871"/>
        <v>-</v>
      </c>
      <c r="AI1140" s="9" t="str">
        <f t="shared" ref="AI1140:BA1140" si="875">IF(AI$979="ДА",AI748,"-")</f>
        <v>-</v>
      </c>
      <c r="AJ1140" s="9">
        <f t="shared" si="875"/>
        <v>5</v>
      </c>
      <c r="AK1140" s="9" t="str">
        <f t="shared" si="875"/>
        <v>-</v>
      </c>
      <c r="AL1140" s="9">
        <f t="shared" si="875"/>
        <v>5</v>
      </c>
      <c r="AM1140" s="9">
        <f t="shared" si="875"/>
        <v>7</v>
      </c>
      <c r="AN1140" s="9">
        <f t="shared" si="875"/>
        <v>5</v>
      </c>
      <c r="AO1140" s="9" t="str">
        <f t="shared" si="875"/>
        <v>-</v>
      </c>
      <c r="AP1140" s="9">
        <f t="shared" si="875"/>
        <v>8</v>
      </c>
      <c r="AQ1140" s="9" t="str">
        <f t="shared" si="875"/>
        <v>-</v>
      </c>
      <c r="AR1140" s="9" t="str">
        <f t="shared" si="875"/>
        <v>-</v>
      </c>
      <c r="AS1140" s="9" t="str">
        <f t="shared" si="875"/>
        <v>-</v>
      </c>
      <c r="AT1140" s="9" t="str">
        <f t="shared" si="875"/>
        <v>-</v>
      </c>
      <c r="AU1140" s="9" t="str">
        <f t="shared" si="875"/>
        <v>-</v>
      </c>
      <c r="AV1140" s="9" t="str">
        <f t="shared" si="875"/>
        <v>-</v>
      </c>
      <c r="AW1140" s="9">
        <f t="shared" si="875"/>
        <v>4</v>
      </c>
      <c r="AX1140" s="9" t="str">
        <f t="shared" si="875"/>
        <v>-</v>
      </c>
      <c r="AY1140" s="9" t="str">
        <f t="shared" si="875"/>
        <v>-</v>
      </c>
      <c r="AZ1140" s="9" t="str">
        <f t="shared" si="875"/>
        <v>-</v>
      </c>
      <c r="BA1140" s="9" t="str">
        <f t="shared" si="875"/>
        <v>-</v>
      </c>
      <c r="BB1140" s="9" t="str">
        <f t="shared" si="871"/>
        <v>-</v>
      </c>
      <c r="BC1140" s="9">
        <f t="shared" si="871"/>
        <v>5</v>
      </c>
      <c r="BD1140" s="9" t="str">
        <f t="shared" si="871"/>
        <v>-</v>
      </c>
      <c r="BE1140" s="9">
        <f t="shared" si="871"/>
        <v>8</v>
      </c>
      <c r="BF1140" s="9" t="str">
        <f t="shared" si="871"/>
        <v>-</v>
      </c>
      <c r="BG1140" s="9" t="str">
        <f t="shared" si="871"/>
        <v>-</v>
      </c>
      <c r="BH1140" s="9" t="str">
        <f t="shared" si="871"/>
        <v>-</v>
      </c>
      <c r="BI1140" s="9" t="str">
        <f t="shared" si="871"/>
        <v>-</v>
      </c>
      <c r="BJ1140" s="37">
        <f t="shared" si="825"/>
        <v>14</v>
      </c>
      <c r="BK1140" s="34">
        <f t="shared" si="826"/>
        <v>6.2857156860323666</v>
      </c>
      <c r="BL1140" s="9">
        <f t="shared" si="832"/>
        <v>73</v>
      </c>
      <c r="BN1140" s="38">
        <f t="shared" si="842"/>
        <v>159</v>
      </c>
      <c r="BO1140" s="34">
        <f t="shared" si="827"/>
        <v>6.2857156860323666</v>
      </c>
      <c r="BP1140" s="37">
        <f t="shared" si="833"/>
        <v>19</v>
      </c>
      <c r="BQ1140" s="37">
        <f t="shared" si="828"/>
        <v>14</v>
      </c>
      <c r="BR1140" s="36">
        <f t="shared" si="834"/>
        <v>77</v>
      </c>
      <c r="BS1140" s="36">
        <f t="shared" si="834"/>
        <v>3</v>
      </c>
      <c r="BT1140" s="121">
        <f t="shared" si="829"/>
        <v>3.1428571428571455</v>
      </c>
      <c r="BU1140">
        <f t="shared" si="835"/>
        <v>159</v>
      </c>
      <c r="BV1140" s="25" t="str">
        <f t="shared" si="836"/>
        <v>-</v>
      </c>
      <c r="BW1140" s="25" t="str">
        <f t="shared" si="837"/>
        <v>-</v>
      </c>
      <c r="BX1140" s="25">
        <f t="shared" si="838"/>
        <v>77</v>
      </c>
      <c r="BY1140" s="46">
        <f t="shared" si="839"/>
        <v>6.2857156860323666</v>
      </c>
    </row>
    <row r="1141" spans="1:77">
      <c r="A1141" s="38">
        <f t="shared" si="840"/>
        <v>160</v>
      </c>
      <c r="B1141" s="36">
        <f t="shared" si="859"/>
        <v>0</v>
      </c>
      <c r="C1141" s="36">
        <f t="shared" si="859"/>
        <v>0</v>
      </c>
      <c r="D1141" s="9" t="str">
        <f t="shared" si="871"/>
        <v>-</v>
      </c>
      <c r="E1141" s="9" t="str">
        <f t="shared" si="871"/>
        <v>-</v>
      </c>
      <c r="F1141" s="9" t="str">
        <f t="shared" si="871"/>
        <v>-</v>
      </c>
      <c r="G1141" s="9" t="str">
        <f t="shared" si="871"/>
        <v>-</v>
      </c>
      <c r="H1141" s="9" t="str">
        <f t="shared" si="871"/>
        <v>-</v>
      </c>
      <c r="I1141" s="9" t="str">
        <f t="shared" si="871"/>
        <v>-</v>
      </c>
      <c r="J1141" s="9" t="str">
        <f t="shared" si="871"/>
        <v>-</v>
      </c>
      <c r="K1141" s="9" t="str">
        <f t="shared" si="871"/>
        <v>-</v>
      </c>
      <c r="L1141" s="9" t="str">
        <f t="shared" si="871"/>
        <v>-</v>
      </c>
      <c r="M1141" s="9" t="str">
        <f t="shared" si="871"/>
        <v>-</v>
      </c>
      <c r="N1141" s="9" t="str">
        <f t="shared" si="871"/>
        <v>-</v>
      </c>
      <c r="O1141" s="9" t="str">
        <f t="shared" si="871"/>
        <v>-</v>
      </c>
      <c r="P1141" s="9" t="str">
        <f t="shared" si="871"/>
        <v>-</v>
      </c>
      <c r="Q1141" s="9" t="str">
        <f t="shared" si="871"/>
        <v>-</v>
      </c>
      <c r="R1141" s="9" t="str">
        <f t="shared" si="871"/>
        <v>-</v>
      </c>
      <c r="S1141" s="9" t="str">
        <f t="shared" si="871"/>
        <v>-</v>
      </c>
      <c r="T1141" s="9" t="str">
        <f t="shared" si="871"/>
        <v>-</v>
      </c>
      <c r="U1141" s="9" t="str">
        <f t="shared" si="871"/>
        <v>-</v>
      </c>
      <c r="V1141" s="9" t="str">
        <f t="shared" si="871"/>
        <v>-</v>
      </c>
      <c r="W1141" s="9" t="str">
        <f t="shared" si="871"/>
        <v>-</v>
      </c>
      <c r="X1141" s="9" t="str">
        <f t="shared" si="871"/>
        <v>-</v>
      </c>
      <c r="Y1141" s="9" t="str">
        <f t="shared" si="871"/>
        <v>-</v>
      </c>
      <c r="Z1141" s="9" t="str">
        <f t="shared" si="871"/>
        <v>-</v>
      </c>
      <c r="AA1141" s="9" t="str">
        <f t="shared" si="871"/>
        <v>-</v>
      </c>
      <c r="AB1141" s="9" t="str">
        <f t="shared" si="871"/>
        <v>-</v>
      </c>
      <c r="AC1141" s="9" t="str">
        <f t="shared" si="871"/>
        <v>-</v>
      </c>
      <c r="AD1141" s="9" t="str">
        <f t="shared" si="871"/>
        <v>-</v>
      </c>
      <c r="AE1141" s="9" t="str">
        <f t="shared" si="871"/>
        <v>-</v>
      </c>
      <c r="AF1141" s="9" t="str">
        <f t="shared" si="871"/>
        <v>-</v>
      </c>
      <c r="AG1141" s="9" t="str">
        <f t="shared" si="871"/>
        <v>-</v>
      </c>
      <c r="AH1141" s="9" t="str">
        <f t="shared" si="871"/>
        <v>-</v>
      </c>
      <c r="AI1141" s="9" t="str">
        <f t="shared" ref="AI1141:BA1141" si="876">IF(AI$979="ДА",AI749,"-")</f>
        <v>-</v>
      </c>
      <c r="AJ1141" s="9" t="str">
        <f t="shared" si="876"/>
        <v>-</v>
      </c>
      <c r="AK1141" s="9" t="str">
        <f t="shared" si="876"/>
        <v>-</v>
      </c>
      <c r="AL1141" s="9" t="str">
        <f t="shared" si="876"/>
        <v>-</v>
      </c>
      <c r="AM1141" s="9" t="str">
        <f t="shared" si="876"/>
        <v>-</v>
      </c>
      <c r="AN1141" s="9" t="str">
        <f t="shared" si="876"/>
        <v>-</v>
      </c>
      <c r="AO1141" s="9" t="str">
        <f t="shared" si="876"/>
        <v>-</v>
      </c>
      <c r="AP1141" s="9" t="str">
        <f t="shared" si="876"/>
        <v>-</v>
      </c>
      <c r="AQ1141" s="9" t="str">
        <f t="shared" si="876"/>
        <v>-</v>
      </c>
      <c r="AR1141" s="9" t="str">
        <f t="shared" si="876"/>
        <v>-</v>
      </c>
      <c r="AS1141" s="9" t="str">
        <f t="shared" si="876"/>
        <v>-</v>
      </c>
      <c r="AT1141" s="9" t="str">
        <f t="shared" si="876"/>
        <v>-</v>
      </c>
      <c r="AU1141" s="9" t="str">
        <f t="shared" si="876"/>
        <v>-</v>
      </c>
      <c r="AV1141" s="9" t="str">
        <f t="shared" si="876"/>
        <v>-</v>
      </c>
      <c r="AW1141" s="9" t="str">
        <f t="shared" si="876"/>
        <v>-</v>
      </c>
      <c r="AX1141" s="9" t="str">
        <f t="shared" si="876"/>
        <v>-</v>
      </c>
      <c r="AY1141" s="9" t="str">
        <f t="shared" si="876"/>
        <v>-</v>
      </c>
      <c r="AZ1141" s="9" t="str">
        <f t="shared" si="876"/>
        <v>-</v>
      </c>
      <c r="BA1141" s="9" t="str">
        <f t="shared" si="876"/>
        <v>-</v>
      </c>
      <c r="BB1141" s="9" t="str">
        <f t="shared" si="871"/>
        <v>-</v>
      </c>
      <c r="BC1141" s="9" t="str">
        <f t="shared" si="871"/>
        <v>-</v>
      </c>
      <c r="BD1141" s="9" t="str">
        <f t="shared" si="871"/>
        <v>-</v>
      </c>
      <c r="BE1141" s="9" t="str">
        <f t="shared" si="871"/>
        <v>-</v>
      </c>
      <c r="BF1141" s="9" t="str">
        <f t="shared" si="871"/>
        <v>-</v>
      </c>
      <c r="BG1141" s="9" t="str">
        <f t="shared" si="871"/>
        <v>-</v>
      </c>
      <c r="BH1141" s="9" t="str">
        <f t="shared" si="871"/>
        <v>-</v>
      </c>
      <c r="BI1141" s="9" t="str">
        <f t="shared" si="871"/>
        <v>-</v>
      </c>
      <c r="BJ1141" s="37">
        <f t="shared" si="825"/>
        <v>0</v>
      </c>
      <c r="BK1141" s="34" t="str">
        <f t="shared" si="826"/>
        <v>-</v>
      </c>
      <c r="BL1141" s="9" t="e">
        <f t="shared" si="832"/>
        <v>#VALUE!</v>
      </c>
      <c r="BN1141" s="38">
        <f t="shared" si="842"/>
        <v>160</v>
      </c>
      <c r="BO1141" s="34" t="str">
        <f t="shared" si="827"/>
        <v>-</v>
      </c>
      <c r="BP1141" s="37">
        <f t="shared" si="833"/>
        <v>0</v>
      </c>
      <c r="BQ1141" s="37">
        <f t="shared" si="828"/>
        <v>0</v>
      </c>
      <c r="BR1141" s="36">
        <f t="shared" si="834"/>
        <v>0</v>
      </c>
      <c r="BS1141" s="36">
        <f t="shared" si="834"/>
        <v>0</v>
      </c>
      <c r="BT1141" s="121" t="e">
        <f t="shared" si="829"/>
        <v>#DIV/0!</v>
      </c>
      <c r="BU1141">
        <f t="shared" si="835"/>
        <v>160</v>
      </c>
      <c r="BV1141" s="25" t="str">
        <f t="shared" si="836"/>
        <v>-</v>
      </c>
      <c r="BW1141" s="25" t="str">
        <f t="shared" si="837"/>
        <v>-</v>
      </c>
      <c r="BX1141" s="25" t="str">
        <f t="shared" si="838"/>
        <v>-</v>
      </c>
      <c r="BY1141" s="46" t="str">
        <f t="shared" si="839"/>
        <v>-</v>
      </c>
    </row>
    <row r="1142" spans="1:77">
      <c r="A1142" s="38">
        <f t="shared" si="840"/>
        <v>161</v>
      </c>
      <c r="B1142" s="36">
        <f t="shared" si="859"/>
        <v>0</v>
      </c>
      <c r="C1142" s="36">
        <f t="shared" si="859"/>
        <v>0</v>
      </c>
      <c r="D1142" s="9" t="str">
        <f t="shared" si="871"/>
        <v>-</v>
      </c>
      <c r="E1142" s="9" t="str">
        <f t="shared" si="871"/>
        <v>-</v>
      </c>
      <c r="F1142" s="9" t="str">
        <f t="shared" si="871"/>
        <v>-</v>
      </c>
      <c r="G1142" s="9" t="str">
        <f t="shared" si="871"/>
        <v>-</v>
      </c>
      <c r="H1142" s="9" t="str">
        <f t="shared" si="871"/>
        <v>-</v>
      </c>
      <c r="I1142" s="9" t="str">
        <f t="shared" si="871"/>
        <v>-</v>
      </c>
      <c r="J1142" s="9" t="str">
        <f t="shared" si="871"/>
        <v>-</v>
      </c>
      <c r="K1142" s="9" t="str">
        <f t="shared" si="871"/>
        <v>-</v>
      </c>
      <c r="L1142" s="9" t="str">
        <f t="shared" si="871"/>
        <v>-</v>
      </c>
      <c r="M1142" s="9" t="str">
        <f t="shared" si="871"/>
        <v>-</v>
      </c>
      <c r="N1142" s="9" t="str">
        <f t="shared" si="871"/>
        <v>-</v>
      </c>
      <c r="O1142" s="9" t="str">
        <f t="shared" si="871"/>
        <v>-</v>
      </c>
      <c r="P1142" s="9" t="str">
        <f t="shared" si="871"/>
        <v>-</v>
      </c>
      <c r="Q1142" s="9" t="str">
        <f t="shared" si="871"/>
        <v>-</v>
      </c>
      <c r="R1142" s="9" t="str">
        <f t="shared" si="871"/>
        <v>-</v>
      </c>
      <c r="S1142" s="9" t="str">
        <f t="shared" si="871"/>
        <v>-</v>
      </c>
      <c r="T1142" s="9" t="str">
        <f t="shared" si="871"/>
        <v>-</v>
      </c>
      <c r="U1142" s="9" t="str">
        <f t="shared" si="871"/>
        <v>-</v>
      </c>
      <c r="V1142" s="9" t="str">
        <f t="shared" si="871"/>
        <v>-</v>
      </c>
      <c r="W1142" s="9" t="str">
        <f t="shared" si="871"/>
        <v>-</v>
      </c>
      <c r="X1142" s="9" t="str">
        <f t="shared" si="871"/>
        <v>-</v>
      </c>
      <c r="Y1142" s="9" t="str">
        <f t="shared" si="871"/>
        <v>-</v>
      </c>
      <c r="Z1142" s="9" t="str">
        <f t="shared" si="871"/>
        <v>-</v>
      </c>
      <c r="AA1142" s="9" t="str">
        <f t="shared" si="871"/>
        <v>-</v>
      </c>
      <c r="AB1142" s="9" t="str">
        <f t="shared" si="871"/>
        <v>-</v>
      </c>
      <c r="AC1142" s="9" t="str">
        <f t="shared" si="871"/>
        <v>-</v>
      </c>
      <c r="AD1142" s="9" t="str">
        <f t="shared" si="871"/>
        <v>-</v>
      </c>
      <c r="AE1142" s="9" t="str">
        <f t="shared" si="871"/>
        <v>-</v>
      </c>
      <c r="AF1142" s="9" t="str">
        <f t="shared" si="871"/>
        <v>-</v>
      </c>
      <c r="AG1142" s="9" t="str">
        <f t="shared" si="871"/>
        <v>-</v>
      </c>
      <c r="AH1142" s="9" t="str">
        <f t="shared" si="871"/>
        <v>-</v>
      </c>
      <c r="AI1142" s="9" t="str">
        <f t="shared" ref="AI1142:BA1142" si="877">IF(AI$979="ДА",AI750,"-")</f>
        <v>-</v>
      </c>
      <c r="AJ1142" s="9" t="str">
        <f t="shared" si="877"/>
        <v>-</v>
      </c>
      <c r="AK1142" s="9" t="str">
        <f t="shared" si="877"/>
        <v>-</v>
      </c>
      <c r="AL1142" s="9" t="str">
        <f t="shared" si="877"/>
        <v>-</v>
      </c>
      <c r="AM1142" s="9" t="str">
        <f t="shared" si="877"/>
        <v>-</v>
      </c>
      <c r="AN1142" s="9" t="str">
        <f t="shared" si="877"/>
        <v>-</v>
      </c>
      <c r="AO1142" s="9" t="str">
        <f t="shared" si="877"/>
        <v>-</v>
      </c>
      <c r="AP1142" s="9" t="str">
        <f t="shared" si="877"/>
        <v>-</v>
      </c>
      <c r="AQ1142" s="9" t="str">
        <f t="shared" si="877"/>
        <v>-</v>
      </c>
      <c r="AR1142" s="9" t="str">
        <f t="shared" si="877"/>
        <v>-</v>
      </c>
      <c r="AS1142" s="9" t="str">
        <f t="shared" si="877"/>
        <v>-</v>
      </c>
      <c r="AT1142" s="9" t="str">
        <f t="shared" si="877"/>
        <v>-</v>
      </c>
      <c r="AU1142" s="9" t="str">
        <f t="shared" si="877"/>
        <v>-</v>
      </c>
      <c r="AV1142" s="9" t="str">
        <f t="shared" si="877"/>
        <v>-</v>
      </c>
      <c r="AW1142" s="9" t="str">
        <f t="shared" si="877"/>
        <v>-</v>
      </c>
      <c r="AX1142" s="9" t="str">
        <f t="shared" si="877"/>
        <v>-</v>
      </c>
      <c r="AY1142" s="9" t="str">
        <f t="shared" si="877"/>
        <v>-</v>
      </c>
      <c r="AZ1142" s="9" t="str">
        <f t="shared" si="877"/>
        <v>-</v>
      </c>
      <c r="BA1142" s="9" t="str">
        <f t="shared" si="877"/>
        <v>-</v>
      </c>
      <c r="BB1142" s="9" t="str">
        <f t="shared" si="871"/>
        <v>-</v>
      </c>
      <c r="BC1142" s="9" t="str">
        <f t="shared" si="871"/>
        <v>-</v>
      </c>
      <c r="BD1142" s="9" t="str">
        <f t="shared" si="871"/>
        <v>-</v>
      </c>
      <c r="BE1142" s="9" t="str">
        <f t="shared" si="871"/>
        <v>-</v>
      </c>
      <c r="BF1142" s="9" t="str">
        <f t="shared" si="871"/>
        <v>-</v>
      </c>
      <c r="BG1142" s="9" t="str">
        <f t="shared" si="871"/>
        <v>-</v>
      </c>
      <c r="BH1142" s="9" t="str">
        <f t="shared" si="871"/>
        <v>-</v>
      </c>
      <c r="BI1142" s="9" t="str">
        <f t="shared" si="871"/>
        <v>-</v>
      </c>
      <c r="BJ1142" s="37">
        <f t="shared" ref="BJ1142:BJ1173" si="878">COUNTIF(D1142:BI1142,"&gt;0")</f>
        <v>0</v>
      </c>
      <c r="BK1142" s="34" t="str">
        <f t="shared" ref="BK1142:BK1173" si="879">IFERROR(AVERAGE(D1142:BI1142)+0.0000001*BJ1142+0.000000001/(BT1142+0.001),"-")</f>
        <v>-</v>
      </c>
      <c r="BL1142" s="9" t="e">
        <f t="shared" si="832"/>
        <v>#VALUE!</v>
      </c>
      <c r="BN1142" s="38">
        <f t="shared" si="842"/>
        <v>161</v>
      </c>
      <c r="BO1142" s="34" t="str">
        <f t="shared" si="827"/>
        <v>-</v>
      </c>
      <c r="BP1142" s="37">
        <f t="shared" si="833"/>
        <v>0</v>
      </c>
      <c r="BQ1142" s="37">
        <f t="shared" si="828"/>
        <v>0</v>
      </c>
      <c r="BR1142" s="36">
        <f t="shared" si="834"/>
        <v>0</v>
      </c>
      <c r="BS1142" s="36">
        <f t="shared" si="834"/>
        <v>0</v>
      </c>
      <c r="BT1142" s="121" t="e">
        <f t="shared" ref="BT1142:BT1173" si="880">VAR(D1142:BI1142)</f>
        <v>#DIV/0!</v>
      </c>
      <c r="BU1142">
        <f t="shared" si="835"/>
        <v>161</v>
      </c>
      <c r="BV1142" s="25" t="str">
        <f t="shared" si="836"/>
        <v>-</v>
      </c>
      <c r="BW1142" s="25" t="str">
        <f t="shared" si="837"/>
        <v>-</v>
      </c>
      <c r="BX1142" s="25" t="str">
        <f t="shared" si="838"/>
        <v>-</v>
      </c>
      <c r="BY1142" s="46" t="str">
        <f t="shared" si="839"/>
        <v>-</v>
      </c>
    </row>
    <row r="1143" spans="1:77">
      <c r="A1143" s="38">
        <f t="shared" si="840"/>
        <v>162</v>
      </c>
      <c r="B1143" s="36">
        <f t="shared" ref="B1143:C1158" si="881">B164</f>
        <v>0</v>
      </c>
      <c r="C1143" s="36">
        <f t="shared" si="881"/>
        <v>0</v>
      </c>
      <c r="D1143" s="9" t="str">
        <f t="shared" si="871"/>
        <v>-</v>
      </c>
      <c r="E1143" s="9" t="str">
        <f t="shared" si="871"/>
        <v>-</v>
      </c>
      <c r="F1143" s="9" t="str">
        <f t="shared" si="871"/>
        <v>-</v>
      </c>
      <c r="G1143" s="9" t="str">
        <f t="shared" si="871"/>
        <v>-</v>
      </c>
      <c r="H1143" s="9" t="str">
        <f t="shared" si="871"/>
        <v>-</v>
      </c>
      <c r="I1143" s="9" t="str">
        <f t="shared" si="871"/>
        <v>-</v>
      </c>
      <c r="J1143" s="9" t="str">
        <f t="shared" si="871"/>
        <v>-</v>
      </c>
      <c r="K1143" s="9" t="str">
        <f t="shared" si="871"/>
        <v>-</v>
      </c>
      <c r="L1143" s="9" t="str">
        <f t="shared" si="871"/>
        <v>-</v>
      </c>
      <c r="M1143" s="9" t="str">
        <f t="shared" si="871"/>
        <v>-</v>
      </c>
      <c r="N1143" s="9" t="str">
        <f t="shared" si="871"/>
        <v>-</v>
      </c>
      <c r="O1143" s="9" t="str">
        <f t="shared" si="871"/>
        <v>-</v>
      </c>
      <c r="P1143" s="9" t="str">
        <f t="shared" si="871"/>
        <v>-</v>
      </c>
      <c r="Q1143" s="9" t="str">
        <f t="shared" si="871"/>
        <v>-</v>
      </c>
      <c r="R1143" s="9" t="str">
        <f t="shared" si="871"/>
        <v>-</v>
      </c>
      <c r="S1143" s="9" t="str">
        <f t="shared" ref="S1143:BI1143" si="882">IF(S$979="ДА",S751,"-")</f>
        <v>-</v>
      </c>
      <c r="T1143" s="9" t="str">
        <f t="shared" si="882"/>
        <v>-</v>
      </c>
      <c r="U1143" s="9" t="str">
        <f t="shared" si="882"/>
        <v>-</v>
      </c>
      <c r="V1143" s="9" t="str">
        <f t="shared" si="882"/>
        <v>-</v>
      </c>
      <c r="W1143" s="9" t="str">
        <f t="shared" si="882"/>
        <v>-</v>
      </c>
      <c r="X1143" s="9" t="str">
        <f t="shared" si="882"/>
        <v>-</v>
      </c>
      <c r="Y1143" s="9" t="str">
        <f t="shared" si="882"/>
        <v>-</v>
      </c>
      <c r="Z1143" s="9" t="str">
        <f t="shared" si="882"/>
        <v>-</v>
      </c>
      <c r="AA1143" s="9" t="str">
        <f t="shared" si="882"/>
        <v>-</v>
      </c>
      <c r="AB1143" s="9" t="str">
        <f t="shared" si="882"/>
        <v>-</v>
      </c>
      <c r="AC1143" s="9" t="str">
        <f t="shared" si="882"/>
        <v>-</v>
      </c>
      <c r="AD1143" s="9" t="str">
        <f t="shared" si="882"/>
        <v>-</v>
      </c>
      <c r="AE1143" s="9" t="str">
        <f t="shared" si="882"/>
        <v>-</v>
      </c>
      <c r="AF1143" s="9" t="str">
        <f t="shared" si="882"/>
        <v>-</v>
      </c>
      <c r="AG1143" s="9" t="str">
        <f t="shared" si="882"/>
        <v>-</v>
      </c>
      <c r="AH1143" s="9" t="str">
        <f t="shared" si="882"/>
        <v>-</v>
      </c>
      <c r="AI1143" s="9" t="str">
        <f t="shared" si="882"/>
        <v>-</v>
      </c>
      <c r="AJ1143" s="9" t="str">
        <f t="shared" si="882"/>
        <v>-</v>
      </c>
      <c r="AK1143" s="9" t="str">
        <f t="shared" si="882"/>
        <v>-</v>
      </c>
      <c r="AL1143" s="9" t="str">
        <f t="shared" si="882"/>
        <v>-</v>
      </c>
      <c r="AM1143" s="9" t="str">
        <f t="shared" si="882"/>
        <v>-</v>
      </c>
      <c r="AN1143" s="9" t="str">
        <f t="shared" si="882"/>
        <v>-</v>
      </c>
      <c r="AO1143" s="9" t="str">
        <f t="shared" si="882"/>
        <v>-</v>
      </c>
      <c r="AP1143" s="9" t="str">
        <f t="shared" si="882"/>
        <v>-</v>
      </c>
      <c r="AQ1143" s="9" t="str">
        <f t="shared" si="882"/>
        <v>-</v>
      </c>
      <c r="AR1143" s="9" t="str">
        <f t="shared" si="882"/>
        <v>-</v>
      </c>
      <c r="AS1143" s="9" t="str">
        <f t="shared" si="882"/>
        <v>-</v>
      </c>
      <c r="AT1143" s="9" t="str">
        <f t="shared" si="882"/>
        <v>-</v>
      </c>
      <c r="AU1143" s="9" t="str">
        <f t="shared" si="882"/>
        <v>-</v>
      </c>
      <c r="AV1143" s="9" t="str">
        <f t="shared" si="882"/>
        <v>-</v>
      </c>
      <c r="AW1143" s="9" t="str">
        <f t="shared" si="882"/>
        <v>-</v>
      </c>
      <c r="AX1143" s="9" t="str">
        <f t="shared" si="882"/>
        <v>-</v>
      </c>
      <c r="AY1143" s="9" t="str">
        <f t="shared" si="882"/>
        <v>-</v>
      </c>
      <c r="AZ1143" s="9" t="str">
        <f t="shared" si="882"/>
        <v>-</v>
      </c>
      <c r="BA1143" s="9" t="str">
        <f t="shared" si="882"/>
        <v>-</v>
      </c>
      <c r="BB1143" s="9" t="str">
        <f t="shared" si="882"/>
        <v>-</v>
      </c>
      <c r="BC1143" s="9" t="str">
        <f t="shared" si="882"/>
        <v>-</v>
      </c>
      <c r="BD1143" s="9" t="str">
        <f t="shared" si="882"/>
        <v>-</v>
      </c>
      <c r="BE1143" s="9" t="str">
        <f t="shared" si="882"/>
        <v>-</v>
      </c>
      <c r="BF1143" s="9" t="str">
        <f t="shared" si="882"/>
        <v>-</v>
      </c>
      <c r="BG1143" s="9" t="str">
        <f t="shared" si="882"/>
        <v>-</v>
      </c>
      <c r="BH1143" s="9" t="str">
        <f t="shared" si="882"/>
        <v>-</v>
      </c>
      <c r="BI1143" s="9" t="str">
        <f t="shared" si="882"/>
        <v>-</v>
      </c>
      <c r="BJ1143" s="37">
        <f t="shared" si="878"/>
        <v>0</v>
      </c>
      <c r="BK1143" s="34" t="str">
        <f t="shared" si="879"/>
        <v>-</v>
      </c>
      <c r="BL1143" s="9" t="e">
        <f t="shared" si="832"/>
        <v>#VALUE!</v>
      </c>
      <c r="BN1143" s="38">
        <f t="shared" si="842"/>
        <v>162</v>
      </c>
      <c r="BO1143" s="34" t="str">
        <f t="shared" si="827"/>
        <v>-</v>
      </c>
      <c r="BP1143" s="37">
        <f t="shared" si="833"/>
        <v>0</v>
      </c>
      <c r="BQ1143" s="37">
        <f t="shared" si="828"/>
        <v>0</v>
      </c>
      <c r="BR1143" s="36">
        <f t="shared" si="834"/>
        <v>0</v>
      </c>
      <c r="BS1143" s="36">
        <f t="shared" si="834"/>
        <v>0</v>
      </c>
      <c r="BT1143" s="121" t="e">
        <f t="shared" si="880"/>
        <v>#DIV/0!</v>
      </c>
      <c r="BU1143">
        <f t="shared" si="835"/>
        <v>162</v>
      </c>
      <c r="BV1143" s="25" t="str">
        <f t="shared" si="836"/>
        <v>-</v>
      </c>
      <c r="BW1143" s="25" t="str">
        <f t="shared" si="837"/>
        <v>-</v>
      </c>
      <c r="BX1143" s="25" t="str">
        <f t="shared" si="838"/>
        <v>-</v>
      </c>
      <c r="BY1143" s="46" t="str">
        <f t="shared" si="839"/>
        <v>-</v>
      </c>
    </row>
    <row r="1144" spans="1:77">
      <c r="A1144" s="38">
        <f t="shared" si="840"/>
        <v>163</v>
      </c>
      <c r="B1144" s="36">
        <f t="shared" si="881"/>
        <v>0</v>
      </c>
      <c r="C1144" s="36">
        <f t="shared" si="881"/>
        <v>0</v>
      </c>
      <c r="D1144" s="9" t="str">
        <f t="shared" ref="D1144:BI1150" si="883">IF(D$979="ДА",D752,"-")</f>
        <v>-</v>
      </c>
      <c r="E1144" s="9" t="str">
        <f t="shared" si="883"/>
        <v>-</v>
      </c>
      <c r="F1144" s="9" t="str">
        <f t="shared" si="883"/>
        <v>-</v>
      </c>
      <c r="G1144" s="9" t="str">
        <f t="shared" si="883"/>
        <v>-</v>
      </c>
      <c r="H1144" s="9" t="str">
        <f t="shared" si="883"/>
        <v>-</v>
      </c>
      <c r="I1144" s="9" t="str">
        <f t="shared" si="883"/>
        <v>-</v>
      </c>
      <c r="J1144" s="9" t="str">
        <f t="shared" si="883"/>
        <v>-</v>
      </c>
      <c r="K1144" s="9" t="str">
        <f t="shared" si="883"/>
        <v>-</v>
      </c>
      <c r="L1144" s="9" t="str">
        <f t="shared" si="883"/>
        <v>-</v>
      </c>
      <c r="M1144" s="9" t="str">
        <f t="shared" si="883"/>
        <v>-</v>
      </c>
      <c r="N1144" s="9" t="str">
        <f t="shared" si="883"/>
        <v>-</v>
      </c>
      <c r="O1144" s="9" t="str">
        <f t="shared" si="883"/>
        <v>-</v>
      </c>
      <c r="P1144" s="9" t="str">
        <f t="shared" si="883"/>
        <v>-</v>
      </c>
      <c r="Q1144" s="9" t="str">
        <f t="shared" si="883"/>
        <v>-</v>
      </c>
      <c r="R1144" s="9" t="str">
        <f t="shared" si="883"/>
        <v>-</v>
      </c>
      <c r="S1144" s="9" t="str">
        <f t="shared" si="883"/>
        <v>-</v>
      </c>
      <c r="T1144" s="9" t="str">
        <f t="shared" si="883"/>
        <v>-</v>
      </c>
      <c r="U1144" s="9" t="str">
        <f t="shared" si="883"/>
        <v>-</v>
      </c>
      <c r="V1144" s="9" t="str">
        <f t="shared" si="883"/>
        <v>-</v>
      </c>
      <c r="W1144" s="9" t="str">
        <f t="shared" si="883"/>
        <v>-</v>
      </c>
      <c r="X1144" s="9" t="str">
        <f t="shared" si="883"/>
        <v>-</v>
      </c>
      <c r="Y1144" s="9" t="str">
        <f t="shared" si="883"/>
        <v>-</v>
      </c>
      <c r="Z1144" s="9" t="str">
        <f t="shared" si="883"/>
        <v>-</v>
      </c>
      <c r="AA1144" s="9" t="str">
        <f t="shared" si="883"/>
        <v>-</v>
      </c>
      <c r="AB1144" s="9" t="str">
        <f t="shared" si="883"/>
        <v>-</v>
      </c>
      <c r="AC1144" s="9" t="str">
        <f t="shared" si="883"/>
        <v>-</v>
      </c>
      <c r="AD1144" s="9" t="str">
        <f t="shared" si="883"/>
        <v>-</v>
      </c>
      <c r="AE1144" s="9" t="str">
        <f t="shared" si="883"/>
        <v>-</v>
      </c>
      <c r="AF1144" s="9" t="str">
        <f t="shared" si="883"/>
        <v>-</v>
      </c>
      <c r="AG1144" s="9" t="str">
        <f t="shared" si="883"/>
        <v>-</v>
      </c>
      <c r="AH1144" s="9" t="str">
        <f t="shared" si="883"/>
        <v>-</v>
      </c>
      <c r="AI1144" s="9" t="str">
        <f t="shared" ref="AI1144:BA1144" si="884">IF(AI$979="ДА",AI752,"-")</f>
        <v>-</v>
      </c>
      <c r="AJ1144" s="9" t="str">
        <f t="shared" si="884"/>
        <v>-</v>
      </c>
      <c r="AK1144" s="9" t="str">
        <f t="shared" si="884"/>
        <v>-</v>
      </c>
      <c r="AL1144" s="9" t="str">
        <f t="shared" si="884"/>
        <v>-</v>
      </c>
      <c r="AM1144" s="9" t="str">
        <f t="shared" si="884"/>
        <v>-</v>
      </c>
      <c r="AN1144" s="9" t="str">
        <f t="shared" si="884"/>
        <v>-</v>
      </c>
      <c r="AO1144" s="9" t="str">
        <f t="shared" si="884"/>
        <v>-</v>
      </c>
      <c r="AP1144" s="9" t="str">
        <f t="shared" si="884"/>
        <v>-</v>
      </c>
      <c r="AQ1144" s="9" t="str">
        <f t="shared" si="884"/>
        <v>-</v>
      </c>
      <c r="AR1144" s="9" t="str">
        <f t="shared" si="884"/>
        <v>-</v>
      </c>
      <c r="AS1144" s="9" t="str">
        <f t="shared" si="884"/>
        <v>-</v>
      </c>
      <c r="AT1144" s="9" t="str">
        <f t="shared" si="884"/>
        <v>-</v>
      </c>
      <c r="AU1144" s="9" t="str">
        <f t="shared" si="884"/>
        <v>-</v>
      </c>
      <c r="AV1144" s="9" t="str">
        <f t="shared" si="884"/>
        <v>-</v>
      </c>
      <c r="AW1144" s="9" t="str">
        <f t="shared" si="884"/>
        <v>-</v>
      </c>
      <c r="AX1144" s="9" t="str">
        <f t="shared" si="884"/>
        <v>-</v>
      </c>
      <c r="AY1144" s="9" t="str">
        <f t="shared" si="884"/>
        <v>-</v>
      </c>
      <c r="AZ1144" s="9" t="str">
        <f t="shared" si="884"/>
        <v>-</v>
      </c>
      <c r="BA1144" s="9" t="str">
        <f t="shared" si="884"/>
        <v>-</v>
      </c>
      <c r="BB1144" s="9" t="str">
        <f t="shared" si="883"/>
        <v>-</v>
      </c>
      <c r="BC1144" s="9" t="str">
        <f t="shared" si="883"/>
        <v>-</v>
      </c>
      <c r="BD1144" s="9" t="str">
        <f t="shared" si="883"/>
        <v>-</v>
      </c>
      <c r="BE1144" s="9" t="str">
        <f t="shared" si="883"/>
        <v>-</v>
      </c>
      <c r="BF1144" s="9" t="str">
        <f t="shared" si="883"/>
        <v>-</v>
      </c>
      <c r="BG1144" s="9" t="str">
        <f t="shared" si="883"/>
        <v>-</v>
      </c>
      <c r="BH1144" s="9" t="str">
        <f t="shared" si="883"/>
        <v>-</v>
      </c>
      <c r="BI1144" s="9" t="str">
        <f t="shared" si="883"/>
        <v>-</v>
      </c>
      <c r="BJ1144" s="37">
        <f t="shared" si="878"/>
        <v>0</v>
      </c>
      <c r="BK1144" s="34" t="str">
        <f t="shared" si="879"/>
        <v>-</v>
      </c>
      <c r="BL1144" s="9" t="e">
        <f t="shared" si="832"/>
        <v>#VALUE!</v>
      </c>
      <c r="BN1144" s="38">
        <f t="shared" si="842"/>
        <v>163</v>
      </c>
      <c r="BO1144" s="34" t="str">
        <f t="shared" si="827"/>
        <v>-</v>
      </c>
      <c r="BP1144" s="37">
        <f t="shared" si="833"/>
        <v>0</v>
      </c>
      <c r="BQ1144" s="37">
        <f t="shared" si="828"/>
        <v>0</v>
      </c>
      <c r="BR1144" s="36">
        <f t="shared" si="834"/>
        <v>0</v>
      </c>
      <c r="BS1144" s="36">
        <f t="shared" si="834"/>
        <v>0</v>
      </c>
      <c r="BT1144" s="121" t="e">
        <f t="shared" si="880"/>
        <v>#DIV/0!</v>
      </c>
      <c r="BU1144">
        <f t="shared" si="835"/>
        <v>163</v>
      </c>
      <c r="BV1144" s="25" t="str">
        <f t="shared" si="836"/>
        <v>-</v>
      </c>
      <c r="BW1144" s="25" t="str">
        <f t="shared" si="837"/>
        <v>-</v>
      </c>
      <c r="BX1144" s="25" t="str">
        <f t="shared" si="838"/>
        <v>-</v>
      </c>
      <c r="BY1144" s="46" t="str">
        <f t="shared" si="839"/>
        <v>-</v>
      </c>
    </row>
    <row r="1145" spans="1:77">
      <c r="A1145" s="38">
        <f t="shared" si="840"/>
        <v>164</v>
      </c>
      <c r="B1145" s="36">
        <f t="shared" si="881"/>
        <v>0</v>
      </c>
      <c r="C1145" s="36">
        <f t="shared" si="881"/>
        <v>0</v>
      </c>
      <c r="D1145" s="9" t="str">
        <f t="shared" si="883"/>
        <v>-</v>
      </c>
      <c r="E1145" s="9" t="str">
        <f t="shared" si="883"/>
        <v>-</v>
      </c>
      <c r="F1145" s="9" t="str">
        <f t="shared" si="883"/>
        <v>-</v>
      </c>
      <c r="G1145" s="9" t="str">
        <f t="shared" si="883"/>
        <v>-</v>
      </c>
      <c r="H1145" s="9" t="str">
        <f t="shared" si="883"/>
        <v>-</v>
      </c>
      <c r="I1145" s="9" t="str">
        <f t="shared" si="883"/>
        <v>-</v>
      </c>
      <c r="J1145" s="9" t="str">
        <f t="shared" si="883"/>
        <v>-</v>
      </c>
      <c r="K1145" s="9" t="str">
        <f t="shared" si="883"/>
        <v>-</v>
      </c>
      <c r="L1145" s="9" t="str">
        <f t="shared" si="883"/>
        <v>-</v>
      </c>
      <c r="M1145" s="9" t="str">
        <f t="shared" si="883"/>
        <v>-</v>
      </c>
      <c r="N1145" s="9" t="str">
        <f t="shared" si="883"/>
        <v>-</v>
      </c>
      <c r="O1145" s="9" t="str">
        <f t="shared" si="883"/>
        <v>-</v>
      </c>
      <c r="P1145" s="9" t="str">
        <f t="shared" si="883"/>
        <v>-</v>
      </c>
      <c r="Q1145" s="9" t="str">
        <f t="shared" si="883"/>
        <v>-</v>
      </c>
      <c r="R1145" s="9" t="str">
        <f t="shared" si="883"/>
        <v>-</v>
      </c>
      <c r="S1145" s="9" t="str">
        <f t="shared" si="883"/>
        <v>-</v>
      </c>
      <c r="T1145" s="9" t="str">
        <f t="shared" si="883"/>
        <v>-</v>
      </c>
      <c r="U1145" s="9" t="str">
        <f t="shared" si="883"/>
        <v>-</v>
      </c>
      <c r="V1145" s="9" t="str">
        <f t="shared" si="883"/>
        <v>-</v>
      </c>
      <c r="W1145" s="9" t="str">
        <f t="shared" si="883"/>
        <v>-</v>
      </c>
      <c r="X1145" s="9" t="str">
        <f t="shared" si="883"/>
        <v>-</v>
      </c>
      <c r="Y1145" s="9" t="str">
        <f t="shared" si="883"/>
        <v>-</v>
      </c>
      <c r="Z1145" s="9" t="str">
        <f t="shared" si="883"/>
        <v>-</v>
      </c>
      <c r="AA1145" s="9" t="str">
        <f t="shared" si="883"/>
        <v>-</v>
      </c>
      <c r="AB1145" s="9" t="str">
        <f t="shared" si="883"/>
        <v>-</v>
      </c>
      <c r="AC1145" s="9" t="str">
        <f t="shared" si="883"/>
        <v>-</v>
      </c>
      <c r="AD1145" s="9" t="str">
        <f t="shared" si="883"/>
        <v>-</v>
      </c>
      <c r="AE1145" s="9" t="str">
        <f t="shared" si="883"/>
        <v>-</v>
      </c>
      <c r="AF1145" s="9" t="str">
        <f t="shared" si="883"/>
        <v>-</v>
      </c>
      <c r="AG1145" s="9" t="str">
        <f t="shared" si="883"/>
        <v>-</v>
      </c>
      <c r="AH1145" s="9" t="str">
        <f t="shared" si="883"/>
        <v>-</v>
      </c>
      <c r="AI1145" s="9" t="str">
        <f t="shared" ref="AI1145:BA1145" si="885">IF(AI$979="ДА",AI753,"-")</f>
        <v>-</v>
      </c>
      <c r="AJ1145" s="9" t="str">
        <f t="shared" si="885"/>
        <v>-</v>
      </c>
      <c r="AK1145" s="9" t="str">
        <f t="shared" si="885"/>
        <v>-</v>
      </c>
      <c r="AL1145" s="9" t="str">
        <f t="shared" si="885"/>
        <v>-</v>
      </c>
      <c r="AM1145" s="9" t="str">
        <f t="shared" si="885"/>
        <v>-</v>
      </c>
      <c r="AN1145" s="9" t="str">
        <f t="shared" si="885"/>
        <v>-</v>
      </c>
      <c r="AO1145" s="9" t="str">
        <f t="shared" si="885"/>
        <v>-</v>
      </c>
      <c r="AP1145" s="9" t="str">
        <f t="shared" si="885"/>
        <v>-</v>
      </c>
      <c r="AQ1145" s="9" t="str">
        <f t="shared" si="885"/>
        <v>-</v>
      </c>
      <c r="AR1145" s="9" t="str">
        <f t="shared" si="885"/>
        <v>-</v>
      </c>
      <c r="AS1145" s="9" t="str">
        <f t="shared" si="885"/>
        <v>-</v>
      </c>
      <c r="AT1145" s="9" t="str">
        <f t="shared" si="885"/>
        <v>-</v>
      </c>
      <c r="AU1145" s="9" t="str">
        <f t="shared" si="885"/>
        <v>-</v>
      </c>
      <c r="AV1145" s="9" t="str">
        <f t="shared" si="885"/>
        <v>-</v>
      </c>
      <c r="AW1145" s="9" t="str">
        <f t="shared" si="885"/>
        <v>-</v>
      </c>
      <c r="AX1145" s="9" t="str">
        <f t="shared" si="885"/>
        <v>-</v>
      </c>
      <c r="AY1145" s="9" t="str">
        <f t="shared" si="885"/>
        <v>-</v>
      </c>
      <c r="AZ1145" s="9" t="str">
        <f t="shared" si="885"/>
        <v>-</v>
      </c>
      <c r="BA1145" s="9" t="str">
        <f t="shared" si="885"/>
        <v>-</v>
      </c>
      <c r="BB1145" s="9" t="str">
        <f t="shared" si="883"/>
        <v>-</v>
      </c>
      <c r="BC1145" s="9" t="str">
        <f t="shared" si="883"/>
        <v>-</v>
      </c>
      <c r="BD1145" s="9" t="str">
        <f t="shared" si="883"/>
        <v>-</v>
      </c>
      <c r="BE1145" s="9" t="str">
        <f t="shared" si="883"/>
        <v>-</v>
      </c>
      <c r="BF1145" s="9" t="str">
        <f t="shared" si="883"/>
        <v>-</v>
      </c>
      <c r="BG1145" s="9" t="str">
        <f t="shared" si="883"/>
        <v>-</v>
      </c>
      <c r="BH1145" s="9" t="str">
        <f t="shared" si="883"/>
        <v>-</v>
      </c>
      <c r="BI1145" s="9" t="str">
        <f t="shared" si="883"/>
        <v>-</v>
      </c>
      <c r="BJ1145" s="37">
        <f t="shared" si="878"/>
        <v>0</v>
      </c>
      <c r="BK1145" s="34" t="str">
        <f t="shared" si="879"/>
        <v>-</v>
      </c>
      <c r="BL1145" s="9" t="e">
        <f t="shared" si="832"/>
        <v>#VALUE!</v>
      </c>
      <c r="BN1145" s="38">
        <f t="shared" si="842"/>
        <v>164</v>
      </c>
      <c r="BO1145" s="34" t="str">
        <f t="shared" si="827"/>
        <v>-</v>
      </c>
      <c r="BP1145" s="37">
        <f t="shared" si="833"/>
        <v>0</v>
      </c>
      <c r="BQ1145" s="37">
        <f t="shared" si="828"/>
        <v>0</v>
      </c>
      <c r="BR1145" s="36">
        <f t="shared" si="834"/>
        <v>0</v>
      </c>
      <c r="BS1145" s="36">
        <f t="shared" si="834"/>
        <v>0</v>
      </c>
      <c r="BT1145" s="121" t="e">
        <f t="shared" si="880"/>
        <v>#DIV/0!</v>
      </c>
      <c r="BU1145">
        <f t="shared" si="835"/>
        <v>164</v>
      </c>
      <c r="BV1145" s="25" t="str">
        <f t="shared" si="836"/>
        <v>-</v>
      </c>
      <c r="BW1145" s="25" t="str">
        <f t="shared" si="837"/>
        <v>-</v>
      </c>
      <c r="BX1145" s="25" t="str">
        <f t="shared" si="838"/>
        <v>-</v>
      </c>
      <c r="BY1145" s="46" t="str">
        <f t="shared" si="839"/>
        <v>-</v>
      </c>
    </row>
    <row r="1146" spans="1:77">
      <c r="A1146" s="38">
        <f t="shared" si="840"/>
        <v>165</v>
      </c>
      <c r="B1146" s="36">
        <f t="shared" si="881"/>
        <v>0</v>
      </c>
      <c r="C1146" s="36">
        <f t="shared" si="881"/>
        <v>0</v>
      </c>
      <c r="D1146" s="9" t="str">
        <f t="shared" si="883"/>
        <v>-</v>
      </c>
      <c r="E1146" s="9" t="str">
        <f t="shared" si="883"/>
        <v>-</v>
      </c>
      <c r="F1146" s="9" t="str">
        <f t="shared" si="883"/>
        <v>-</v>
      </c>
      <c r="G1146" s="9" t="str">
        <f t="shared" si="883"/>
        <v>-</v>
      </c>
      <c r="H1146" s="9" t="str">
        <f t="shared" si="883"/>
        <v>-</v>
      </c>
      <c r="I1146" s="9" t="str">
        <f t="shared" si="883"/>
        <v>-</v>
      </c>
      <c r="J1146" s="9" t="str">
        <f t="shared" si="883"/>
        <v>-</v>
      </c>
      <c r="K1146" s="9" t="str">
        <f t="shared" si="883"/>
        <v>-</v>
      </c>
      <c r="L1146" s="9" t="str">
        <f t="shared" si="883"/>
        <v>-</v>
      </c>
      <c r="M1146" s="9" t="str">
        <f t="shared" si="883"/>
        <v>-</v>
      </c>
      <c r="N1146" s="9" t="str">
        <f t="shared" si="883"/>
        <v>-</v>
      </c>
      <c r="O1146" s="9" t="str">
        <f t="shared" si="883"/>
        <v>-</v>
      </c>
      <c r="P1146" s="9" t="str">
        <f t="shared" si="883"/>
        <v>-</v>
      </c>
      <c r="Q1146" s="9" t="str">
        <f t="shared" si="883"/>
        <v>-</v>
      </c>
      <c r="R1146" s="9" t="str">
        <f t="shared" si="883"/>
        <v>-</v>
      </c>
      <c r="S1146" s="9" t="str">
        <f t="shared" si="883"/>
        <v>-</v>
      </c>
      <c r="T1146" s="9" t="str">
        <f t="shared" si="883"/>
        <v>-</v>
      </c>
      <c r="U1146" s="9" t="str">
        <f t="shared" si="883"/>
        <v>-</v>
      </c>
      <c r="V1146" s="9" t="str">
        <f t="shared" si="883"/>
        <v>-</v>
      </c>
      <c r="W1146" s="9" t="str">
        <f t="shared" si="883"/>
        <v>-</v>
      </c>
      <c r="X1146" s="9" t="str">
        <f t="shared" si="883"/>
        <v>-</v>
      </c>
      <c r="Y1146" s="9" t="str">
        <f t="shared" si="883"/>
        <v>-</v>
      </c>
      <c r="Z1146" s="9" t="str">
        <f t="shared" si="883"/>
        <v>-</v>
      </c>
      <c r="AA1146" s="9" t="str">
        <f t="shared" si="883"/>
        <v>-</v>
      </c>
      <c r="AB1146" s="9" t="str">
        <f t="shared" si="883"/>
        <v>-</v>
      </c>
      <c r="AC1146" s="9" t="str">
        <f t="shared" si="883"/>
        <v>-</v>
      </c>
      <c r="AD1146" s="9" t="str">
        <f t="shared" si="883"/>
        <v>-</v>
      </c>
      <c r="AE1146" s="9" t="str">
        <f t="shared" si="883"/>
        <v>-</v>
      </c>
      <c r="AF1146" s="9" t="str">
        <f t="shared" si="883"/>
        <v>-</v>
      </c>
      <c r="AG1146" s="9" t="str">
        <f t="shared" si="883"/>
        <v>-</v>
      </c>
      <c r="AH1146" s="9" t="str">
        <f t="shared" si="883"/>
        <v>-</v>
      </c>
      <c r="AI1146" s="9" t="str">
        <f t="shared" ref="AI1146:BA1146" si="886">IF(AI$979="ДА",AI754,"-")</f>
        <v>-</v>
      </c>
      <c r="AJ1146" s="9" t="str">
        <f t="shared" si="886"/>
        <v>-</v>
      </c>
      <c r="AK1146" s="9" t="str">
        <f t="shared" si="886"/>
        <v>-</v>
      </c>
      <c r="AL1146" s="9" t="str">
        <f t="shared" si="886"/>
        <v>-</v>
      </c>
      <c r="AM1146" s="9" t="str">
        <f t="shared" si="886"/>
        <v>-</v>
      </c>
      <c r="AN1146" s="9" t="str">
        <f t="shared" si="886"/>
        <v>-</v>
      </c>
      <c r="AO1146" s="9" t="str">
        <f t="shared" si="886"/>
        <v>-</v>
      </c>
      <c r="AP1146" s="9" t="str">
        <f t="shared" si="886"/>
        <v>-</v>
      </c>
      <c r="AQ1146" s="9" t="str">
        <f t="shared" si="886"/>
        <v>-</v>
      </c>
      <c r="AR1146" s="9" t="str">
        <f t="shared" si="886"/>
        <v>-</v>
      </c>
      <c r="AS1146" s="9" t="str">
        <f t="shared" si="886"/>
        <v>-</v>
      </c>
      <c r="AT1146" s="9" t="str">
        <f t="shared" si="886"/>
        <v>-</v>
      </c>
      <c r="AU1146" s="9" t="str">
        <f t="shared" si="886"/>
        <v>-</v>
      </c>
      <c r="AV1146" s="9" t="str">
        <f t="shared" si="886"/>
        <v>-</v>
      </c>
      <c r="AW1146" s="9" t="str">
        <f t="shared" si="886"/>
        <v>-</v>
      </c>
      <c r="AX1146" s="9" t="str">
        <f t="shared" si="886"/>
        <v>-</v>
      </c>
      <c r="AY1146" s="9" t="str">
        <f t="shared" si="886"/>
        <v>-</v>
      </c>
      <c r="AZ1146" s="9" t="str">
        <f t="shared" si="886"/>
        <v>-</v>
      </c>
      <c r="BA1146" s="9" t="str">
        <f t="shared" si="886"/>
        <v>-</v>
      </c>
      <c r="BB1146" s="9" t="str">
        <f t="shared" si="883"/>
        <v>-</v>
      </c>
      <c r="BC1146" s="9" t="str">
        <f t="shared" si="883"/>
        <v>-</v>
      </c>
      <c r="BD1146" s="9" t="str">
        <f t="shared" si="883"/>
        <v>-</v>
      </c>
      <c r="BE1146" s="9" t="str">
        <f t="shared" si="883"/>
        <v>-</v>
      </c>
      <c r="BF1146" s="9" t="str">
        <f t="shared" si="883"/>
        <v>-</v>
      </c>
      <c r="BG1146" s="9" t="str">
        <f t="shared" si="883"/>
        <v>-</v>
      </c>
      <c r="BH1146" s="9" t="str">
        <f t="shared" si="883"/>
        <v>-</v>
      </c>
      <c r="BI1146" s="9" t="str">
        <f t="shared" si="883"/>
        <v>-</v>
      </c>
      <c r="BJ1146" s="37">
        <f t="shared" si="878"/>
        <v>0</v>
      </c>
      <c r="BK1146" s="34" t="str">
        <f t="shared" si="879"/>
        <v>-</v>
      </c>
      <c r="BL1146" s="9" t="e">
        <f t="shared" si="832"/>
        <v>#VALUE!</v>
      </c>
      <c r="BN1146" s="38">
        <f t="shared" si="842"/>
        <v>165</v>
      </c>
      <c r="BO1146" s="34" t="str">
        <f t="shared" si="827"/>
        <v>-</v>
      </c>
      <c r="BP1146" s="37">
        <f t="shared" si="833"/>
        <v>0</v>
      </c>
      <c r="BQ1146" s="37">
        <f t="shared" si="828"/>
        <v>0</v>
      </c>
      <c r="BR1146" s="36">
        <f t="shared" si="834"/>
        <v>0</v>
      </c>
      <c r="BS1146" s="36">
        <f t="shared" si="834"/>
        <v>0</v>
      </c>
      <c r="BT1146" s="121" t="e">
        <f t="shared" si="880"/>
        <v>#DIV/0!</v>
      </c>
      <c r="BU1146">
        <f t="shared" si="835"/>
        <v>165</v>
      </c>
      <c r="BV1146" s="25" t="str">
        <f t="shared" si="836"/>
        <v>-</v>
      </c>
      <c r="BW1146" s="25" t="str">
        <f t="shared" si="837"/>
        <v>-</v>
      </c>
      <c r="BX1146" s="25" t="str">
        <f t="shared" si="838"/>
        <v>-</v>
      </c>
      <c r="BY1146" s="46" t="str">
        <f t="shared" si="839"/>
        <v>-</v>
      </c>
    </row>
    <row r="1147" spans="1:77">
      <c r="A1147" s="38">
        <f t="shared" si="840"/>
        <v>166</v>
      </c>
      <c r="B1147" s="36">
        <f t="shared" si="881"/>
        <v>0</v>
      </c>
      <c r="C1147" s="36">
        <f t="shared" si="881"/>
        <v>0</v>
      </c>
      <c r="D1147" s="9" t="str">
        <f t="shared" si="883"/>
        <v>-</v>
      </c>
      <c r="E1147" s="9" t="str">
        <f t="shared" si="883"/>
        <v>-</v>
      </c>
      <c r="F1147" s="9" t="str">
        <f t="shared" si="883"/>
        <v>-</v>
      </c>
      <c r="G1147" s="9" t="str">
        <f t="shared" si="883"/>
        <v>-</v>
      </c>
      <c r="H1147" s="9" t="str">
        <f t="shared" si="883"/>
        <v>-</v>
      </c>
      <c r="I1147" s="9" t="str">
        <f t="shared" si="883"/>
        <v>-</v>
      </c>
      <c r="J1147" s="9" t="str">
        <f t="shared" si="883"/>
        <v>-</v>
      </c>
      <c r="K1147" s="9" t="str">
        <f t="shared" si="883"/>
        <v>-</v>
      </c>
      <c r="L1147" s="9" t="str">
        <f t="shared" si="883"/>
        <v>-</v>
      </c>
      <c r="M1147" s="9" t="str">
        <f t="shared" si="883"/>
        <v>-</v>
      </c>
      <c r="N1147" s="9" t="str">
        <f t="shared" si="883"/>
        <v>-</v>
      </c>
      <c r="O1147" s="9" t="str">
        <f t="shared" si="883"/>
        <v>-</v>
      </c>
      <c r="P1147" s="9" t="str">
        <f t="shared" si="883"/>
        <v>-</v>
      </c>
      <c r="Q1147" s="9" t="str">
        <f t="shared" si="883"/>
        <v>-</v>
      </c>
      <c r="R1147" s="9" t="str">
        <f t="shared" si="883"/>
        <v>-</v>
      </c>
      <c r="S1147" s="9" t="str">
        <f t="shared" si="883"/>
        <v>-</v>
      </c>
      <c r="T1147" s="9" t="str">
        <f t="shared" si="883"/>
        <v>-</v>
      </c>
      <c r="U1147" s="9" t="str">
        <f t="shared" si="883"/>
        <v>-</v>
      </c>
      <c r="V1147" s="9" t="str">
        <f t="shared" si="883"/>
        <v>-</v>
      </c>
      <c r="W1147" s="9" t="str">
        <f t="shared" si="883"/>
        <v>-</v>
      </c>
      <c r="X1147" s="9" t="str">
        <f t="shared" si="883"/>
        <v>-</v>
      </c>
      <c r="Y1147" s="9" t="str">
        <f t="shared" si="883"/>
        <v>-</v>
      </c>
      <c r="Z1147" s="9" t="str">
        <f t="shared" si="883"/>
        <v>-</v>
      </c>
      <c r="AA1147" s="9" t="str">
        <f t="shared" si="883"/>
        <v>-</v>
      </c>
      <c r="AB1147" s="9" t="str">
        <f t="shared" si="883"/>
        <v>-</v>
      </c>
      <c r="AC1147" s="9" t="str">
        <f t="shared" si="883"/>
        <v>-</v>
      </c>
      <c r="AD1147" s="9" t="str">
        <f t="shared" si="883"/>
        <v>-</v>
      </c>
      <c r="AE1147" s="9" t="str">
        <f t="shared" si="883"/>
        <v>-</v>
      </c>
      <c r="AF1147" s="9" t="str">
        <f t="shared" si="883"/>
        <v>-</v>
      </c>
      <c r="AG1147" s="9" t="str">
        <f t="shared" si="883"/>
        <v>-</v>
      </c>
      <c r="AH1147" s="9" t="str">
        <f t="shared" si="883"/>
        <v>-</v>
      </c>
      <c r="AI1147" s="9" t="str">
        <f t="shared" ref="AI1147:BA1147" si="887">IF(AI$979="ДА",AI755,"-")</f>
        <v>-</v>
      </c>
      <c r="AJ1147" s="9" t="str">
        <f t="shared" si="887"/>
        <v>-</v>
      </c>
      <c r="AK1147" s="9" t="str">
        <f t="shared" si="887"/>
        <v>-</v>
      </c>
      <c r="AL1147" s="9" t="str">
        <f t="shared" si="887"/>
        <v>-</v>
      </c>
      <c r="AM1147" s="9" t="str">
        <f t="shared" si="887"/>
        <v>-</v>
      </c>
      <c r="AN1147" s="9" t="str">
        <f t="shared" si="887"/>
        <v>-</v>
      </c>
      <c r="AO1147" s="9" t="str">
        <f t="shared" si="887"/>
        <v>-</v>
      </c>
      <c r="AP1147" s="9" t="str">
        <f t="shared" si="887"/>
        <v>-</v>
      </c>
      <c r="AQ1147" s="9" t="str">
        <f t="shared" si="887"/>
        <v>-</v>
      </c>
      <c r="AR1147" s="9" t="str">
        <f t="shared" si="887"/>
        <v>-</v>
      </c>
      <c r="AS1147" s="9" t="str">
        <f t="shared" si="887"/>
        <v>-</v>
      </c>
      <c r="AT1147" s="9" t="str">
        <f t="shared" si="887"/>
        <v>-</v>
      </c>
      <c r="AU1147" s="9" t="str">
        <f t="shared" si="887"/>
        <v>-</v>
      </c>
      <c r="AV1147" s="9" t="str">
        <f t="shared" si="887"/>
        <v>-</v>
      </c>
      <c r="AW1147" s="9" t="str">
        <f t="shared" si="887"/>
        <v>-</v>
      </c>
      <c r="AX1147" s="9" t="str">
        <f t="shared" si="887"/>
        <v>-</v>
      </c>
      <c r="AY1147" s="9" t="str">
        <f t="shared" si="887"/>
        <v>-</v>
      </c>
      <c r="AZ1147" s="9" t="str">
        <f t="shared" si="887"/>
        <v>-</v>
      </c>
      <c r="BA1147" s="9" t="str">
        <f t="shared" si="887"/>
        <v>-</v>
      </c>
      <c r="BB1147" s="9" t="str">
        <f t="shared" si="883"/>
        <v>-</v>
      </c>
      <c r="BC1147" s="9" t="str">
        <f t="shared" si="883"/>
        <v>-</v>
      </c>
      <c r="BD1147" s="9" t="str">
        <f t="shared" si="883"/>
        <v>-</v>
      </c>
      <c r="BE1147" s="9" t="str">
        <f t="shared" si="883"/>
        <v>-</v>
      </c>
      <c r="BF1147" s="9" t="str">
        <f t="shared" si="883"/>
        <v>-</v>
      </c>
      <c r="BG1147" s="9" t="str">
        <f t="shared" si="883"/>
        <v>-</v>
      </c>
      <c r="BH1147" s="9" t="str">
        <f t="shared" si="883"/>
        <v>-</v>
      </c>
      <c r="BI1147" s="9" t="str">
        <f t="shared" si="883"/>
        <v>-</v>
      </c>
      <c r="BJ1147" s="37">
        <f t="shared" si="878"/>
        <v>0</v>
      </c>
      <c r="BK1147" s="34" t="str">
        <f t="shared" si="879"/>
        <v>-</v>
      </c>
      <c r="BL1147" s="9" t="e">
        <f t="shared" si="832"/>
        <v>#VALUE!</v>
      </c>
      <c r="BN1147" s="38">
        <f t="shared" si="842"/>
        <v>166</v>
      </c>
      <c r="BO1147" s="34" t="str">
        <f t="shared" si="827"/>
        <v>-</v>
      </c>
      <c r="BP1147" s="37">
        <f t="shared" si="833"/>
        <v>0</v>
      </c>
      <c r="BQ1147" s="37">
        <f t="shared" si="828"/>
        <v>0</v>
      </c>
      <c r="BR1147" s="36">
        <f t="shared" si="834"/>
        <v>0</v>
      </c>
      <c r="BS1147" s="36">
        <f t="shared" si="834"/>
        <v>0</v>
      </c>
      <c r="BT1147" s="121" t="e">
        <f t="shared" si="880"/>
        <v>#DIV/0!</v>
      </c>
      <c r="BU1147">
        <f t="shared" si="835"/>
        <v>166</v>
      </c>
      <c r="BV1147" s="25" t="str">
        <f t="shared" si="836"/>
        <v>-</v>
      </c>
      <c r="BW1147" s="25" t="str">
        <f t="shared" si="837"/>
        <v>-</v>
      </c>
      <c r="BX1147" s="25" t="str">
        <f t="shared" si="838"/>
        <v>-</v>
      </c>
      <c r="BY1147" s="46" t="str">
        <f t="shared" si="839"/>
        <v>-</v>
      </c>
    </row>
    <row r="1148" spans="1:77">
      <c r="A1148" s="38">
        <f t="shared" si="840"/>
        <v>167</v>
      </c>
      <c r="B1148" s="36">
        <f t="shared" si="881"/>
        <v>0</v>
      </c>
      <c r="C1148" s="36">
        <f t="shared" si="881"/>
        <v>0</v>
      </c>
      <c r="D1148" s="9" t="str">
        <f t="shared" si="883"/>
        <v>-</v>
      </c>
      <c r="E1148" s="9" t="str">
        <f t="shared" si="883"/>
        <v>-</v>
      </c>
      <c r="F1148" s="9" t="str">
        <f t="shared" si="883"/>
        <v>-</v>
      </c>
      <c r="G1148" s="9" t="str">
        <f t="shared" si="883"/>
        <v>-</v>
      </c>
      <c r="H1148" s="9" t="str">
        <f t="shared" si="883"/>
        <v>-</v>
      </c>
      <c r="I1148" s="9" t="str">
        <f t="shared" si="883"/>
        <v>-</v>
      </c>
      <c r="J1148" s="9" t="str">
        <f t="shared" si="883"/>
        <v>-</v>
      </c>
      <c r="K1148" s="9" t="str">
        <f t="shared" si="883"/>
        <v>-</v>
      </c>
      <c r="L1148" s="9" t="str">
        <f t="shared" si="883"/>
        <v>-</v>
      </c>
      <c r="M1148" s="9" t="str">
        <f t="shared" si="883"/>
        <v>-</v>
      </c>
      <c r="N1148" s="9" t="str">
        <f t="shared" si="883"/>
        <v>-</v>
      </c>
      <c r="O1148" s="9" t="str">
        <f t="shared" si="883"/>
        <v>-</v>
      </c>
      <c r="P1148" s="9" t="str">
        <f t="shared" si="883"/>
        <v>-</v>
      </c>
      <c r="Q1148" s="9" t="str">
        <f t="shared" si="883"/>
        <v>-</v>
      </c>
      <c r="R1148" s="9" t="str">
        <f t="shared" si="883"/>
        <v>-</v>
      </c>
      <c r="S1148" s="9" t="str">
        <f t="shared" si="883"/>
        <v>-</v>
      </c>
      <c r="T1148" s="9" t="str">
        <f t="shared" si="883"/>
        <v>-</v>
      </c>
      <c r="U1148" s="9" t="str">
        <f t="shared" si="883"/>
        <v>-</v>
      </c>
      <c r="V1148" s="9" t="str">
        <f t="shared" si="883"/>
        <v>-</v>
      </c>
      <c r="W1148" s="9" t="str">
        <f t="shared" si="883"/>
        <v>-</v>
      </c>
      <c r="X1148" s="9" t="str">
        <f t="shared" si="883"/>
        <v>-</v>
      </c>
      <c r="Y1148" s="9" t="str">
        <f t="shared" si="883"/>
        <v>-</v>
      </c>
      <c r="Z1148" s="9" t="str">
        <f t="shared" si="883"/>
        <v>-</v>
      </c>
      <c r="AA1148" s="9" t="str">
        <f t="shared" si="883"/>
        <v>-</v>
      </c>
      <c r="AB1148" s="9" t="str">
        <f t="shared" si="883"/>
        <v>-</v>
      </c>
      <c r="AC1148" s="9" t="str">
        <f t="shared" si="883"/>
        <v>-</v>
      </c>
      <c r="AD1148" s="9" t="str">
        <f t="shared" si="883"/>
        <v>-</v>
      </c>
      <c r="AE1148" s="9" t="str">
        <f t="shared" si="883"/>
        <v>-</v>
      </c>
      <c r="AF1148" s="9" t="str">
        <f t="shared" si="883"/>
        <v>-</v>
      </c>
      <c r="AG1148" s="9" t="str">
        <f t="shared" si="883"/>
        <v>-</v>
      </c>
      <c r="AH1148" s="9" t="str">
        <f t="shared" si="883"/>
        <v>-</v>
      </c>
      <c r="AI1148" s="9" t="str">
        <f t="shared" ref="AI1148:BA1148" si="888">IF(AI$979="ДА",AI756,"-")</f>
        <v>-</v>
      </c>
      <c r="AJ1148" s="9" t="str">
        <f t="shared" si="888"/>
        <v>-</v>
      </c>
      <c r="AK1148" s="9" t="str">
        <f t="shared" si="888"/>
        <v>-</v>
      </c>
      <c r="AL1148" s="9" t="str">
        <f t="shared" si="888"/>
        <v>-</v>
      </c>
      <c r="AM1148" s="9" t="str">
        <f t="shared" si="888"/>
        <v>-</v>
      </c>
      <c r="AN1148" s="9" t="str">
        <f t="shared" si="888"/>
        <v>-</v>
      </c>
      <c r="AO1148" s="9" t="str">
        <f t="shared" si="888"/>
        <v>-</v>
      </c>
      <c r="AP1148" s="9" t="str">
        <f t="shared" si="888"/>
        <v>-</v>
      </c>
      <c r="AQ1148" s="9" t="str">
        <f t="shared" si="888"/>
        <v>-</v>
      </c>
      <c r="AR1148" s="9" t="str">
        <f t="shared" si="888"/>
        <v>-</v>
      </c>
      <c r="AS1148" s="9" t="str">
        <f t="shared" si="888"/>
        <v>-</v>
      </c>
      <c r="AT1148" s="9" t="str">
        <f t="shared" si="888"/>
        <v>-</v>
      </c>
      <c r="AU1148" s="9" t="str">
        <f t="shared" si="888"/>
        <v>-</v>
      </c>
      <c r="AV1148" s="9" t="str">
        <f t="shared" si="888"/>
        <v>-</v>
      </c>
      <c r="AW1148" s="9" t="str">
        <f t="shared" si="888"/>
        <v>-</v>
      </c>
      <c r="AX1148" s="9" t="str">
        <f t="shared" si="888"/>
        <v>-</v>
      </c>
      <c r="AY1148" s="9" t="str">
        <f t="shared" si="888"/>
        <v>-</v>
      </c>
      <c r="AZ1148" s="9" t="str">
        <f t="shared" si="888"/>
        <v>-</v>
      </c>
      <c r="BA1148" s="9" t="str">
        <f t="shared" si="888"/>
        <v>-</v>
      </c>
      <c r="BB1148" s="9" t="str">
        <f t="shared" si="883"/>
        <v>-</v>
      </c>
      <c r="BC1148" s="9" t="str">
        <f t="shared" si="883"/>
        <v>-</v>
      </c>
      <c r="BD1148" s="9" t="str">
        <f t="shared" si="883"/>
        <v>-</v>
      </c>
      <c r="BE1148" s="9" t="str">
        <f t="shared" si="883"/>
        <v>-</v>
      </c>
      <c r="BF1148" s="9" t="str">
        <f t="shared" si="883"/>
        <v>-</v>
      </c>
      <c r="BG1148" s="9" t="str">
        <f t="shared" si="883"/>
        <v>-</v>
      </c>
      <c r="BH1148" s="9" t="str">
        <f t="shared" si="883"/>
        <v>-</v>
      </c>
      <c r="BI1148" s="9" t="str">
        <f t="shared" si="883"/>
        <v>-</v>
      </c>
      <c r="BJ1148" s="37">
        <f t="shared" si="878"/>
        <v>0</v>
      </c>
      <c r="BK1148" s="34" t="str">
        <f t="shared" si="879"/>
        <v>-</v>
      </c>
      <c r="BL1148" s="9" t="e">
        <f t="shared" si="832"/>
        <v>#VALUE!</v>
      </c>
      <c r="BN1148" s="38">
        <f t="shared" si="842"/>
        <v>167</v>
      </c>
      <c r="BO1148" s="34" t="str">
        <f t="shared" si="827"/>
        <v>-</v>
      </c>
      <c r="BP1148" s="37">
        <f t="shared" si="833"/>
        <v>0</v>
      </c>
      <c r="BQ1148" s="37">
        <f t="shared" si="828"/>
        <v>0</v>
      </c>
      <c r="BR1148" s="36">
        <f t="shared" si="834"/>
        <v>0</v>
      </c>
      <c r="BS1148" s="36">
        <f t="shared" si="834"/>
        <v>0</v>
      </c>
      <c r="BT1148" s="121" t="e">
        <f t="shared" si="880"/>
        <v>#DIV/0!</v>
      </c>
      <c r="BU1148">
        <f t="shared" si="835"/>
        <v>167</v>
      </c>
      <c r="BV1148" s="25" t="str">
        <f t="shared" si="836"/>
        <v>-</v>
      </c>
      <c r="BW1148" s="25" t="str">
        <f t="shared" si="837"/>
        <v>-</v>
      </c>
      <c r="BX1148" s="25" t="str">
        <f t="shared" si="838"/>
        <v>-</v>
      </c>
      <c r="BY1148" s="46" t="str">
        <f t="shared" si="839"/>
        <v>-</v>
      </c>
    </row>
    <row r="1149" spans="1:77">
      <c r="A1149" s="38">
        <f t="shared" si="840"/>
        <v>168</v>
      </c>
      <c r="B1149" s="36">
        <f t="shared" si="881"/>
        <v>0</v>
      </c>
      <c r="C1149" s="36">
        <f t="shared" si="881"/>
        <v>0</v>
      </c>
      <c r="D1149" s="9" t="str">
        <f t="shared" si="883"/>
        <v>-</v>
      </c>
      <c r="E1149" s="9" t="str">
        <f t="shared" si="883"/>
        <v>-</v>
      </c>
      <c r="F1149" s="9" t="str">
        <f t="shared" si="883"/>
        <v>-</v>
      </c>
      <c r="G1149" s="9" t="str">
        <f t="shared" si="883"/>
        <v>-</v>
      </c>
      <c r="H1149" s="9" t="str">
        <f t="shared" si="883"/>
        <v>-</v>
      </c>
      <c r="I1149" s="9" t="str">
        <f t="shared" si="883"/>
        <v>-</v>
      </c>
      <c r="J1149" s="9" t="str">
        <f t="shared" si="883"/>
        <v>-</v>
      </c>
      <c r="K1149" s="9" t="str">
        <f t="shared" si="883"/>
        <v>-</v>
      </c>
      <c r="L1149" s="9" t="str">
        <f t="shared" si="883"/>
        <v>-</v>
      </c>
      <c r="M1149" s="9" t="str">
        <f t="shared" si="883"/>
        <v>-</v>
      </c>
      <c r="N1149" s="9" t="str">
        <f t="shared" si="883"/>
        <v>-</v>
      </c>
      <c r="O1149" s="9" t="str">
        <f t="shared" si="883"/>
        <v>-</v>
      </c>
      <c r="P1149" s="9" t="str">
        <f t="shared" si="883"/>
        <v>-</v>
      </c>
      <c r="Q1149" s="9" t="str">
        <f t="shared" si="883"/>
        <v>-</v>
      </c>
      <c r="R1149" s="9" t="str">
        <f t="shared" si="883"/>
        <v>-</v>
      </c>
      <c r="S1149" s="9" t="str">
        <f t="shared" si="883"/>
        <v>-</v>
      </c>
      <c r="T1149" s="9" t="str">
        <f t="shared" si="883"/>
        <v>-</v>
      </c>
      <c r="U1149" s="9" t="str">
        <f t="shared" si="883"/>
        <v>-</v>
      </c>
      <c r="V1149" s="9" t="str">
        <f t="shared" si="883"/>
        <v>-</v>
      </c>
      <c r="W1149" s="9" t="str">
        <f t="shared" si="883"/>
        <v>-</v>
      </c>
      <c r="X1149" s="9" t="str">
        <f t="shared" si="883"/>
        <v>-</v>
      </c>
      <c r="Y1149" s="9" t="str">
        <f t="shared" si="883"/>
        <v>-</v>
      </c>
      <c r="Z1149" s="9" t="str">
        <f t="shared" si="883"/>
        <v>-</v>
      </c>
      <c r="AA1149" s="9" t="str">
        <f t="shared" si="883"/>
        <v>-</v>
      </c>
      <c r="AB1149" s="9" t="str">
        <f t="shared" si="883"/>
        <v>-</v>
      </c>
      <c r="AC1149" s="9" t="str">
        <f t="shared" si="883"/>
        <v>-</v>
      </c>
      <c r="AD1149" s="9" t="str">
        <f t="shared" si="883"/>
        <v>-</v>
      </c>
      <c r="AE1149" s="9" t="str">
        <f t="shared" si="883"/>
        <v>-</v>
      </c>
      <c r="AF1149" s="9" t="str">
        <f t="shared" si="883"/>
        <v>-</v>
      </c>
      <c r="AG1149" s="9" t="str">
        <f t="shared" si="883"/>
        <v>-</v>
      </c>
      <c r="AH1149" s="9" t="str">
        <f t="shared" si="883"/>
        <v>-</v>
      </c>
      <c r="AI1149" s="9" t="str">
        <f t="shared" ref="AI1149:BA1149" si="889">IF(AI$979="ДА",AI757,"-")</f>
        <v>-</v>
      </c>
      <c r="AJ1149" s="9" t="str">
        <f t="shared" si="889"/>
        <v>-</v>
      </c>
      <c r="AK1149" s="9" t="str">
        <f t="shared" si="889"/>
        <v>-</v>
      </c>
      <c r="AL1149" s="9" t="str">
        <f t="shared" si="889"/>
        <v>-</v>
      </c>
      <c r="AM1149" s="9" t="str">
        <f t="shared" si="889"/>
        <v>-</v>
      </c>
      <c r="AN1149" s="9" t="str">
        <f t="shared" si="889"/>
        <v>-</v>
      </c>
      <c r="AO1149" s="9" t="str">
        <f t="shared" si="889"/>
        <v>-</v>
      </c>
      <c r="AP1149" s="9" t="str">
        <f t="shared" si="889"/>
        <v>-</v>
      </c>
      <c r="AQ1149" s="9" t="str">
        <f t="shared" si="889"/>
        <v>-</v>
      </c>
      <c r="AR1149" s="9" t="str">
        <f t="shared" si="889"/>
        <v>-</v>
      </c>
      <c r="AS1149" s="9" t="str">
        <f t="shared" si="889"/>
        <v>-</v>
      </c>
      <c r="AT1149" s="9" t="str">
        <f t="shared" si="889"/>
        <v>-</v>
      </c>
      <c r="AU1149" s="9" t="str">
        <f t="shared" si="889"/>
        <v>-</v>
      </c>
      <c r="AV1149" s="9" t="str">
        <f t="shared" si="889"/>
        <v>-</v>
      </c>
      <c r="AW1149" s="9" t="str">
        <f t="shared" si="889"/>
        <v>-</v>
      </c>
      <c r="AX1149" s="9" t="str">
        <f t="shared" si="889"/>
        <v>-</v>
      </c>
      <c r="AY1149" s="9" t="str">
        <f t="shared" si="889"/>
        <v>-</v>
      </c>
      <c r="AZ1149" s="9" t="str">
        <f t="shared" si="889"/>
        <v>-</v>
      </c>
      <c r="BA1149" s="9" t="str">
        <f t="shared" si="889"/>
        <v>-</v>
      </c>
      <c r="BB1149" s="9" t="str">
        <f t="shared" si="883"/>
        <v>-</v>
      </c>
      <c r="BC1149" s="9" t="str">
        <f t="shared" si="883"/>
        <v>-</v>
      </c>
      <c r="BD1149" s="9" t="str">
        <f t="shared" si="883"/>
        <v>-</v>
      </c>
      <c r="BE1149" s="9" t="str">
        <f t="shared" si="883"/>
        <v>-</v>
      </c>
      <c r="BF1149" s="9" t="str">
        <f t="shared" si="883"/>
        <v>-</v>
      </c>
      <c r="BG1149" s="9" t="str">
        <f t="shared" si="883"/>
        <v>-</v>
      </c>
      <c r="BH1149" s="9" t="str">
        <f t="shared" si="883"/>
        <v>-</v>
      </c>
      <c r="BI1149" s="9" t="str">
        <f t="shared" si="883"/>
        <v>-</v>
      </c>
      <c r="BJ1149" s="37">
        <f t="shared" si="878"/>
        <v>0</v>
      </c>
      <c r="BK1149" s="34" t="str">
        <f t="shared" si="879"/>
        <v>-</v>
      </c>
      <c r="BL1149" s="9" t="e">
        <f t="shared" si="832"/>
        <v>#VALUE!</v>
      </c>
      <c r="BN1149" s="38">
        <f t="shared" si="842"/>
        <v>168</v>
      </c>
      <c r="BO1149" s="34" t="str">
        <f t="shared" si="827"/>
        <v>-</v>
      </c>
      <c r="BP1149" s="37">
        <f t="shared" si="833"/>
        <v>0</v>
      </c>
      <c r="BQ1149" s="37">
        <f t="shared" si="828"/>
        <v>0</v>
      </c>
      <c r="BR1149" s="36">
        <f t="shared" si="834"/>
        <v>0</v>
      </c>
      <c r="BS1149" s="36">
        <f t="shared" si="834"/>
        <v>0</v>
      </c>
      <c r="BT1149" s="121" t="e">
        <f t="shared" si="880"/>
        <v>#DIV/0!</v>
      </c>
      <c r="BU1149">
        <f t="shared" si="835"/>
        <v>168</v>
      </c>
      <c r="BV1149" s="25" t="str">
        <f t="shared" si="836"/>
        <v>-</v>
      </c>
      <c r="BW1149" s="25" t="str">
        <f t="shared" si="837"/>
        <v>-</v>
      </c>
      <c r="BX1149" s="25" t="str">
        <f t="shared" si="838"/>
        <v>-</v>
      </c>
      <c r="BY1149" s="46" t="str">
        <f t="shared" si="839"/>
        <v>-</v>
      </c>
    </row>
    <row r="1150" spans="1:77">
      <c r="A1150" s="38">
        <f t="shared" si="840"/>
        <v>169</v>
      </c>
      <c r="B1150" s="36">
        <f t="shared" si="881"/>
        <v>0</v>
      </c>
      <c r="C1150" s="36">
        <f t="shared" si="881"/>
        <v>0</v>
      </c>
      <c r="D1150" s="9" t="str">
        <f t="shared" si="883"/>
        <v>-</v>
      </c>
      <c r="E1150" s="9" t="str">
        <f t="shared" si="883"/>
        <v>-</v>
      </c>
      <c r="F1150" s="9" t="str">
        <f t="shared" si="883"/>
        <v>-</v>
      </c>
      <c r="G1150" s="9" t="str">
        <f t="shared" si="883"/>
        <v>-</v>
      </c>
      <c r="H1150" s="9" t="str">
        <f t="shared" si="883"/>
        <v>-</v>
      </c>
      <c r="I1150" s="9" t="str">
        <f t="shared" si="883"/>
        <v>-</v>
      </c>
      <c r="J1150" s="9" t="str">
        <f t="shared" si="883"/>
        <v>-</v>
      </c>
      <c r="K1150" s="9" t="str">
        <f t="shared" si="883"/>
        <v>-</v>
      </c>
      <c r="L1150" s="9" t="str">
        <f t="shared" si="883"/>
        <v>-</v>
      </c>
      <c r="M1150" s="9" t="str">
        <f t="shared" si="883"/>
        <v>-</v>
      </c>
      <c r="N1150" s="9" t="str">
        <f t="shared" si="883"/>
        <v>-</v>
      </c>
      <c r="O1150" s="9" t="str">
        <f t="shared" si="883"/>
        <v>-</v>
      </c>
      <c r="P1150" s="9" t="str">
        <f t="shared" si="883"/>
        <v>-</v>
      </c>
      <c r="Q1150" s="9" t="str">
        <f t="shared" si="883"/>
        <v>-</v>
      </c>
      <c r="R1150" s="9" t="str">
        <f t="shared" si="883"/>
        <v>-</v>
      </c>
      <c r="S1150" s="9" t="str">
        <f t="shared" ref="S1150:BI1150" si="890">IF(S$979="ДА",S758,"-")</f>
        <v>-</v>
      </c>
      <c r="T1150" s="9" t="str">
        <f t="shared" si="890"/>
        <v>-</v>
      </c>
      <c r="U1150" s="9" t="str">
        <f t="shared" si="890"/>
        <v>-</v>
      </c>
      <c r="V1150" s="9" t="str">
        <f t="shared" si="890"/>
        <v>-</v>
      </c>
      <c r="W1150" s="9" t="str">
        <f t="shared" si="890"/>
        <v>-</v>
      </c>
      <c r="X1150" s="9" t="str">
        <f t="shared" si="890"/>
        <v>-</v>
      </c>
      <c r="Y1150" s="9" t="str">
        <f t="shared" si="890"/>
        <v>-</v>
      </c>
      <c r="Z1150" s="9" t="str">
        <f t="shared" si="890"/>
        <v>-</v>
      </c>
      <c r="AA1150" s="9" t="str">
        <f t="shared" si="890"/>
        <v>-</v>
      </c>
      <c r="AB1150" s="9" t="str">
        <f t="shared" si="890"/>
        <v>-</v>
      </c>
      <c r="AC1150" s="9" t="str">
        <f t="shared" si="890"/>
        <v>-</v>
      </c>
      <c r="AD1150" s="9" t="str">
        <f t="shared" si="890"/>
        <v>-</v>
      </c>
      <c r="AE1150" s="9" t="str">
        <f t="shared" si="890"/>
        <v>-</v>
      </c>
      <c r="AF1150" s="9" t="str">
        <f t="shared" si="890"/>
        <v>-</v>
      </c>
      <c r="AG1150" s="9" t="str">
        <f t="shared" si="890"/>
        <v>-</v>
      </c>
      <c r="AH1150" s="9" t="str">
        <f t="shared" si="890"/>
        <v>-</v>
      </c>
      <c r="AI1150" s="9" t="str">
        <f t="shared" si="890"/>
        <v>-</v>
      </c>
      <c r="AJ1150" s="9" t="str">
        <f t="shared" si="890"/>
        <v>-</v>
      </c>
      <c r="AK1150" s="9" t="str">
        <f t="shared" si="890"/>
        <v>-</v>
      </c>
      <c r="AL1150" s="9" t="str">
        <f t="shared" si="890"/>
        <v>-</v>
      </c>
      <c r="AM1150" s="9" t="str">
        <f t="shared" si="890"/>
        <v>-</v>
      </c>
      <c r="AN1150" s="9" t="str">
        <f t="shared" si="890"/>
        <v>-</v>
      </c>
      <c r="AO1150" s="9" t="str">
        <f t="shared" si="890"/>
        <v>-</v>
      </c>
      <c r="AP1150" s="9" t="str">
        <f t="shared" si="890"/>
        <v>-</v>
      </c>
      <c r="AQ1150" s="9" t="str">
        <f t="shared" si="890"/>
        <v>-</v>
      </c>
      <c r="AR1150" s="9" t="str">
        <f t="shared" si="890"/>
        <v>-</v>
      </c>
      <c r="AS1150" s="9" t="str">
        <f t="shared" si="890"/>
        <v>-</v>
      </c>
      <c r="AT1150" s="9" t="str">
        <f t="shared" si="890"/>
        <v>-</v>
      </c>
      <c r="AU1150" s="9" t="str">
        <f t="shared" si="890"/>
        <v>-</v>
      </c>
      <c r="AV1150" s="9" t="str">
        <f t="shared" si="890"/>
        <v>-</v>
      </c>
      <c r="AW1150" s="9" t="str">
        <f t="shared" si="890"/>
        <v>-</v>
      </c>
      <c r="AX1150" s="9" t="str">
        <f t="shared" si="890"/>
        <v>-</v>
      </c>
      <c r="AY1150" s="9" t="str">
        <f t="shared" si="890"/>
        <v>-</v>
      </c>
      <c r="AZ1150" s="9" t="str">
        <f t="shared" si="890"/>
        <v>-</v>
      </c>
      <c r="BA1150" s="9" t="str">
        <f t="shared" si="890"/>
        <v>-</v>
      </c>
      <c r="BB1150" s="9" t="str">
        <f t="shared" si="890"/>
        <v>-</v>
      </c>
      <c r="BC1150" s="9" t="str">
        <f t="shared" si="890"/>
        <v>-</v>
      </c>
      <c r="BD1150" s="9" t="str">
        <f t="shared" si="890"/>
        <v>-</v>
      </c>
      <c r="BE1150" s="9" t="str">
        <f t="shared" si="890"/>
        <v>-</v>
      </c>
      <c r="BF1150" s="9" t="str">
        <f t="shared" si="890"/>
        <v>-</v>
      </c>
      <c r="BG1150" s="9" t="str">
        <f t="shared" si="890"/>
        <v>-</v>
      </c>
      <c r="BH1150" s="9" t="str">
        <f t="shared" si="890"/>
        <v>-</v>
      </c>
      <c r="BI1150" s="9" t="str">
        <f t="shared" si="890"/>
        <v>-</v>
      </c>
      <c r="BJ1150" s="37">
        <f t="shared" si="878"/>
        <v>0</v>
      </c>
      <c r="BK1150" s="34" t="str">
        <f t="shared" si="879"/>
        <v>-</v>
      </c>
      <c r="BL1150" s="9" t="e">
        <f t="shared" si="832"/>
        <v>#VALUE!</v>
      </c>
      <c r="BN1150" s="38">
        <f t="shared" si="842"/>
        <v>169</v>
      </c>
      <c r="BO1150" s="34" t="str">
        <f t="shared" si="827"/>
        <v>-</v>
      </c>
      <c r="BP1150" s="37">
        <f t="shared" si="833"/>
        <v>0</v>
      </c>
      <c r="BQ1150" s="37">
        <f t="shared" si="828"/>
        <v>0</v>
      </c>
      <c r="BR1150" s="36">
        <f t="shared" si="834"/>
        <v>0</v>
      </c>
      <c r="BS1150" s="36">
        <f t="shared" si="834"/>
        <v>0</v>
      </c>
      <c r="BT1150" s="121" t="e">
        <f t="shared" si="880"/>
        <v>#DIV/0!</v>
      </c>
      <c r="BU1150">
        <f t="shared" si="835"/>
        <v>169</v>
      </c>
      <c r="BV1150" s="25" t="str">
        <f t="shared" si="836"/>
        <v>-</v>
      </c>
      <c r="BW1150" s="25" t="str">
        <f t="shared" si="837"/>
        <v>-</v>
      </c>
      <c r="BX1150" s="25" t="str">
        <f t="shared" si="838"/>
        <v>-</v>
      </c>
      <c r="BY1150" s="46" t="str">
        <f t="shared" si="839"/>
        <v>-</v>
      </c>
    </row>
    <row r="1151" spans="1:77">
      <c r="A1151" s="38">
        <f t="shared" si="840"/>
        <v>170</v>
      </c>
      <c r="B1151" s="36">
        <f t="shared" si="881"/>
        <v>0</v>
      </c>
      <c r="C1151" s="36">
        <f t="shared" si="881"/>
        <v>0</v>
      </c>
      <c r="D1151" s="9" t="str">
        <f t="shared" ref="D1151:BI1157" si="891">IF(D$979="ДА",D759,"-")</f>
        <v>-</v>
      </c>
      <c r="E1151" s="9" t="str">
        <f t="shared" si="891"/>
        <v>-</v>
      </c>
      <c r="F1151" s="9" t="str">
        <f t="shared" si="891"/>
        <v>-</v>
      </c>
      <c r="G1151" s="9" t="str">
        <f t="shared" si="891"/>
        <v>-</v>
      </c>
      <c r="H1151" s="9" t="str">
        <f t="shared" si="891"/>
        <v>-</v>
      </c>
      <c r="I1151" s="9" t="str">
        <f t="shared" si="891"/>
        <v>-</v>
      </c>
      <c r="J1151" s="9" t="str">
        <f t="shared" si="891"/>
        <v>-</v>
      </c>
      <c r="K1151" s="9" t="str">
        <f t="shared" si="891"/>
        <v>-</v>
      </c>
      <c r="L1151" s="9" t="str">
        <f t="shared" si="891"/>
        <v>-</v>
      </c>
      <c r="M1151" s="9" t="str">
        <f t="shared" si="891"/>
        <v>-</v>
      </c>
      <c r="N1151" s="9" t="str">
        <f t="shared" si="891"/>
        <v>-</v>
      </c>
      <c r="O1151" s="9" t="str">
        <f t="shared" si="891"/>
        <v>-</v>
      </c>
      <c r="P1151" s="9" t="str">
        <f t="shared" si="891"/>
        <v>-</v>
      </c>
      <c r="Q1151" s="9" t="str">
        <f t="shared" si="891"/>
        <v>-</v>
      </c>
      <c r="R1151" s="9" t="str">
        <f t="shared" si="891"/>
        <v>-</v>
      </c>
      <c r="S1151" s="9" t="str">
        <f t="shared" si="891"/>
        <v>-</v>
      </c>
      <c r="T1151" s="9" t="str">
        <f t="shared" si="891"/>
        <v>-</v>
      </c>
      <c r="U1151" s="9" t="str">
        <f t="shared" si="891"/>
        <v>-</v>
      </c>
      <c r="V1151" s="9" t="str">
        <f t="shared" si="891"/>
        <v>-</v>
      </c>
      <c r="W1151" s="9" t="str">
        <f t="shared" si="891"/>
        <v>-</v>
      </c>
      <c r="X1151" s="9" t="str">
        <f t="shared" si="891"/>
        <v>-</v>
      </c>
      <c r="Y1151" s="9" t="str">
        <f t="shared" si="891"/>
        <v>-</v>
      </c>
      <c r="Z1151" s="9" t="str">
        <f t="shared" si="891"/>
        <v>-</v>
      </c>
      <c r="AA1151" s="9" t="str">
        <f t="shared" si="891"/>
        <v>-</v>
      </c>
      <c r="AB1151" s="9" t="str">
        <f t="shared" si="891"/>
        <v>-</v>
      </c>
      <c r="AC1151" s="9" t="str">
        <f t="shared" si="891"/>
        <v>-</v>
      </c>
      <c r="AD1151" s="9" t="str">
        <f t="shared" si="891"/>
        <v>-</v>
      </c>
      <c r="AE1151" s="9" t="str">
        <f t="shared" si="891"/>
        <v>-</v>
      </c>
      <c r="AF1151" s="9" t="str">
        <f t="shared" si="891"/>
        <v>-</v>
      </c>
      <c r="AG1151" s="9" t="str">
        <f t="shared" si="891"/>
        <v>-</v>
      </c>
      <c r="AH1151" s="9" t="str">
        <f t="shared" si="891"/>
        <v>-</v>
      </c>
      <c r="AI1151" s="9" t="str">
        <f t="shared" ref="AI1151:BA1151" si="892">IF(AI$979="ДА",AI759,"-")</f>
        <v>-</v>
      </c>
      <c r="AJ1151" s="9" t="str">
        <f t="shared" si="892"/>
        <v>-</v>
      </c>
      <c r="AK1151" s="9" t="str">
        <f t="shared" si="892"/>
        <v>-</v>
      </c>
      <c r="AL1151" s="9" t="str">
        <f t="shared" si="892"/>
        <v>-</v>
      </c>
      <c r="AM1151" s="9" t="str">
        <f t="shared" si="892"/>
        <v>-</v>
      </c>
      <c r="AN1151" s="9" t="str">
        <f t="shared" si="892"/>
        <v>-</v>
      </c>
      <c r="AO1151" s="9" t="str">
        <f t="shared" si="892"/>
        <v>-</v>
      </c>
      <c r="AP1151" s="9" t="str">
        <f t="shared" si="892"/>
        <v>-</v>
      </c>
      <c r="AQ1151" s="9" t="str">
        <f t="shared" si="892"/>
        <v>-</v>
      </c>
      <c r="AR1151" s="9" t="str">
        <f t="shared" si="892"/>
        <v>-</v>
      </c>
      <c r="AS1151" s="9" t="str">
        <f t="shared" si="892"/>
        <v>-</v>
      </c>
      <c r="AT1151" s="9" t="str">
        <f t="shared" si="892"/>
        <v>-</v>
      </c>
      <c r="AU1151" s="9" t="str">
        <f t="shared" si="892"/>
        <v>-</v>
      </c>
      <c r="AV1151" s="9" t="str">
        <f t="shared" si="892"/>
        <v>-</v>
      </c>
      <c r="AW1151" s="9" t="str">
        <f t="shared" si="892"/>
        <v>-</v>
      </c>
      <c r="AX1151" s="9" t="str">
        <f t="shared" si="892"/>
        <v>-</v>
      </c>
      <c r="AY1151" s="9" t="str">
        <f t="shared" si="892"/>
        <v>-</v>
      </c>
      <c r="AZ1151" s="9" t="str">
        <f t="shared" si="892"/>
        <v>-</v>
      </c>
      <c r="BA1151" s="9" t="str">
        <f t="shared" si="892"/>
        <v>-</v>
      </c>
      <c r="BB1151" s="9" t="str">
        <f t="shared" si="891"/>
        <v>-</v>
      </c>
      <c r="BC1151" s="9" t="str">
        <f t="shared" si="891"/>
        <v>-</v>
      </c>
      <c r="BD1151" s="9" t="str">
        <f t="shared" si="891"/>
        <v>-</v>
      </c>
      <c r="BE1151" s="9" t="str">
        <f t="shared" si="891"/>
        <v>-</v>
      </c>
      <c r="BF1151" s="9" t="str">
        <f t="shared" si="891"/>
        <v>-</v>
      </c>
      <c r="BG1151" s="9" t="str">
        <f t="shared" si="891"/>
        <v>-</v>
      </c>
      <c r="BH1151" s="9" t="str">
        <f t="shared" si="891"/>
        <v>-</v>
      </c>
      <c r="BI1151" s="9" t="str">
        <f t="shared" si="891"/>
        <v>-</v>
      </c>
      <c r="BJ1151" s="37">
        <f t="shared" si="878"/>
        <v>0</v>
      </c>
      <c r="BK1151" s="34" t="str">
        <f t="shared" si="879"/>
        <v>-</v>
      </c>
      <c r="BL1151" s="9" t="e">
        <f t="shared" si="832"/>
        <v>#VALUE!</v>
      </c>
      <c r="BN1151" s="38">
        <f t="shared" si="842"/>
        <v>170</v>
      </c>
      <c r="BO1151" s="34" t="str">
        <f t="shared" si="827"/>
        <v>-</v>
      </c>
      <c r="BP1151" s="37">
        <f t="shared" si="833"/>
        <v>0</v>
      </c>
      <c r="BQ1151" s="37">
        <f t="shared" si="828"/>
        <v>0</v>
      </c>
      <c r="BR1151" s="36">
        <f t="shared" si="834"/>
        <v>0</v>
      </c>
      <c r="BS1151" s="36">
        <f t="shared" si="834"/>
        <v>0</v>
      </c>
      <c r="BT1151" s="121" t="e">
        <f t="shared" si="880"/>
        <v>#DIV/0!</v>
      </c>
      <c r="BU1151">
        <f t="shared" si="835"/>
        <v>170</v>
      </c>
      <c r="BV1151" s="25" t="str">
        <f t="shared" si="836"/>
        <v>-</v>
      </c>
      <c r="BW1151" s="25" t="str">
        <f t="shared" si="837"/>
        <v>-</v>
      </c>
      <c r="BX1151" s="25" t="str">
        <f t="shared" si="838"/>
        <v>-</v>
      </c>
      <c r="BY1151" s="46" t="str">
        <f t="shared" si="839"/>
        <v>-</v>
      </c>
    </row>
    <row r="1152" spans="1:77">
      <c r="A1152" s="38">
        <f t="shared" si="840"/>
        <v>171</v>
      </c>
      <c r="B1152" s="36">
        <f t="shared" si="881"/>
        <v>0</v>
      </c>
      <c r="C1152" s="36">
        <f t="shared" si="881"/>
        <v>0</v>
      </c>
      <c r="D1152" s="9" t="str">
        <f t="shared" si="891"/>
        <v>-</v>
      </c>
      <c r="E1152" s="9" t="str">
        <f t="shared" si="891"/>
        <v>-</v>
      </c>
      <c r="F1152" s="9" t="str">
        <f t="shared" si="891"/>
        <v>-</v>
      </c>
      <c r="G1152" s="9" t="str">
        <f t="shared" si="891"/>
        <v>-</v>
      </c>
      <c r="H1152" s="9" t="str">
        <f t="shared" si="891"/>
        <v>-</v>
      </c>
      <c r="I1152" s="9" t="str">
        <f t="shared" si="891"/>
        <v>-</v>
      </c>
      <c r="J1152" s="9" t="str">
        <f t="shared" si="891"/>
        <v>-</v>
      </c>
      <c r="K1152" s="9" t="str">
        <f t="shared" si="891"/>
        <v>-</v>
      </c>
      <c r="L1152" s="9" t="str">
        <f t="shared" si="891"/>
        <v>-</v>
      </c>
      <c r="M1152" s="9" t="str">
        <f t="shared" si="891"/>
        <v>-</v>
      </c>
      <c r="N1152" s="9" t="str">
        <f t="shared" si="891"/>
        <v>-</v>
      </c>
      <c r="O1152" s="9" t="str">
        <f t="shared" si="891"/>
        <v>-</v>
      </c>
      <c r="P1152" s="9" t="str">
        <f t="shared" si="891"/>
        <v>-</v>
      </c>
      <c r="Q1152" s="9" t="str">
        <f t="shared" si="891"/>
        <v>-</v>
      </c>
      <c r="R1152" s="9" t="str">
        <f t="shared" si="891"/>
        <v>-</v>
      </c>
      <c r="S1152" s="9" t="str">
        <f t="shared" si="891"/>
        <v>-</v>
      </c>
      <c r="T1152" s="9" t="str">
        <f t="shared" si="891"/>
        <v>-</v>
      </c>
      <c r="U1152" s="9" t="str">
        <f t="shared" si="891"/>
        <v>-</v>
      </c>
      <c r="V1152" s="9" t="str">
        <f t="shared" si="891"/>
        <v>-</v>
      </c>
      <c r="W1152" s="9" t="str">
        <f t="shared" si="891"/>
        <v>-</v>
      </c>
      <c r="X1152" s="9" t="str">
        <f t="shared" si="891"/>
        <v>-</v>
      </c>
      <c r="Y1152" s="9" t="str">
        <f t="shared" si="891"/>
        <v>-</v>
      </c>
      <c r="Z1152" s="9" t="str">
        <f t="shared" si="891"/>
        <v>-</v>
      </c>
      <c r="AA1152" s="9" t="str">
        <f t="shared" si="891"/>
        <v>-</v>
      </c>
      <c r="AB1152" s="9" t="str">
        <f t="shared" si="891"/>
        <v>-</v>
      </c>
      <c r="AC1152" s="9" t="str">
        <f t="shared" si="891"/>
        <v>-</v>
      </c>
      <c r="AD1152" s="9" t="str">
        <f t="shared" si="891"/>
        <v>-</v>
      </c>
      <c r="AE1152" s="9" t="str">
        <f t="shared" si="891"/>
        <v>-</v>
      </c>
      <c r="AF1152" s="9" t="str">
        <f t="shared" si="891"/>
        <v>-</v>
      </c>
      <c r="AG1152" s="9" t="str">
        <f t="shared" si="891"/>
        <v>-</v>
      </c>
      <c r="AH1152" s="9" t="str">
        <f t="shared" si="891"/>
        <v>-</v>
      </c>
      <c r="AI1152" s="9" t="str">
        <f t="shared" ref="AI1152:BA1152" si="893">IF(AI$979="ДА",AI760,"-")</f>
        <v>-</v>
      </c>
      <c r="AJ1152" s="9" t="str">
        <f t="shared" si="893"/>
        <v>-</v>
      </c>
      <c r="AK1152" s="9" t="str">
        <f t="shared" si="893"/>
        <v>-</v>
      </c>
      <c r="AL1152" s="9" t="str">
        <f t="shared" si="893"/>
        <v>-</v>
      </c>
      <c r="AM1152" s="9" t="str">
        <f t="shared" si="893"/>
        <v>-</v>
      </c>
      <c r="AN1152" s="9" t="str">
        <f t="shared" si="893"/>
        <v>-</v>
      </c>
      <c r="AO1152" s="9" t="str">
        <f t="shared" si="893"/>
        <v>-</v>
      </c>
      <c r="AP1152" s="9" t="str">
        <f t="shared" si="893"/>
        <v>-</v>
      </c>
      <c r="AQ1152" s="9" t="str">
        <f t="shared" si="893"/>
        <v>-</v>
      </c>
      <c r="AR1152" s="9" t="str">
        <f t="shared" si="893"/>
        <v>-</v>
      </c>
      <c r="AS1152" s="9" t="str">
        <f t="shared" si="893"/>
        <v>-</v>
      </c>
      <c r="AT1152" s="9" t="str">
        <f t="shared" si="893"/>
        <v>-</v>
      </c>
      <c r="AU1152" s="9" t="str">
        <f t="shared" si="893"/>
        <v>-</v>
      </c>
      <c r="AV1152" s="9" t="str">
        <f t="shared" si="893"/>
        <v>-</v>
      </c>
      <c r="AW1152" s="9" t="str">
        <f t="shared" si="893"/>
        <v>-</v>
      </c>
      <c r="AX1152" s="9" t="str">
        <f t="shared" si="893"/>
        <v>-</v>
      </c>
      <c r="AY1152" s="9" t="str">
        <f t="shared" si="893"/>
        <v>-</v>
      </c>
      <c r="AZ1152" s="9" t="str">
        <f t="shared" si="893"/>
        <v>-</v>
      </c>
      <c r="BA1152" s="9" t="str">
        <f t="shared" si="893"/>
        <v>-</v>
      </c>
      <c r="BB1152" s="9" t="str">
        <f t="shared" si="891"/>
        <v>-</v>
      </c>
      <c r="BC1152" s="9" t="str">
        <f t="shared" si="891"/>
        <v>-</v>
      </c>
      <c r="BD1152" s="9" t="str">
        <f t="shared" si="891"/>
        <v>-</v>
      </c>
      <c r="BE1152" s="9" t="str">
        <f t="shared" si="891"/>
        <v>-</v>
      </c>
      <c r="BF1152" s="9" t="str">
        <f t="shared" si="891"/>
        <v>-</v>
      </c>
      <c r="BG1152" s="9" t="str">
        <f t="shared" si="891"/>
        <v>-</v>
      </c>
      <c r="BH1152" s="9" t="str">
        <f t="shared" si="891"/>
        <v>-</v>
      </c>
      <c r="BI1152" s="9" t="str">
        <f t="shared" si="891"/>
        <v>-</v>
      </c>
      <c r="BJ1152" s="37">
        <f t="shared" si="878"/>
        <v>0</v>
      </c>
      <c r="BK1152" s="34" t="str">
        <f t="shared" si="879"/>
        <v>-</v>
      </c>
      <c r="BL1152" s="9" t="e">
        <f t="shared" si="832"/>
        <v>#VALUE!</v>
      </c>
      <c r="BN1152" s="38">
        <f t="shared" si="842"/>
        <v>171</v>
      </c>
      <c r="BO1152" s="34" t="str">
        <f t="shared" si="827"/>
        <v>-</v>
      </c>
      <c r="BP1152" s="37">
        <f t="shared" si="833"/>
        <v>0</v>
      </c>
      <c r="BQ1152" s="37">
        <f t="shared" si="828"/>
        <v>0</v>
      </c>
      <c r="BR1152" s="36">
        <f t="shared" si="834"/>
        <v>0</v>
      </c>
      <c r="BS1152" s="36">
        <f t="shared" si="834"/>
        <v>0</v>
      </c>
      <c r="BT1152" s="121" t="e">
        <f t="shared" si="880"/>
        <v>#DIV/0!</v>
      </c>
      <c r="BU1152">
        <f t="shared" si="835"/>
        <v>171</v>
      </c>
      <c r="BV1152" s="25" t="str">
        <f t="shared" si="836"/>
        <v>-</v>
      </c>
      <c r="BW1152" s="25" t="str">
        <f t="shared" si="837"/>
        <v>-</v>
      </c>
      <c r="BX1152" s="25" t="str">
        <f t="shared" si="838"/>
        <v>-</v>
      </c>
      <c r="BY1152" s="46" t="str">
        <f t="shared" si="839"/>
        <v>-</v>
      </c>
    </row>
    <row r="1153" spans="1:77">
      <c r="A1153" s="38">
        <f t="shared" si="840"/>
        <v>172</v>
      </c>
      <c r="B1153" s="36">
        <f t="shared" si="881"/>
        <v>0</v>
      </c>
      <c r="C1153" s="36">
        <f t="shared" si="881"/>
        <v>0</v>
      </c>
      <c r="D1153" s="9" t="str">
        <f t="shared" si="891"/>
        <v>-</v>
      </c>
      <c r="E1153" s="9" t="str">
        <f t="shared" si="891"/>
        <v>-</v>
      </c>
      <c r="F1153" s="9" t="str">
        <f t="shared" si="891"/>
        <v>-</v>
      </c>
      <c r="G1153" s="9" t="str">
        <f t="shared" si="891"/>
        <v>-</v>
      </c>
      <c r="H1153" s="9" t="str">
        <f t="shared" si="891"/>
        <v>-</v>
      </c>
      <c r="I1153" s="9" t="str">
        <f t="shared" si="891"/>
        <v>-</v>
      </c>
      <c r="J1153" s="9" t="str">
        <f t="shared" si="891"/>
        <v>-</v>
      </c>
      <c r="K1153" s="9" t="str">
        <f t="shared" si="891"/>
        <v>-</v>
      </c>
      <c r="L1153" s="9" t="str">
        <f t="shared" si="891"/>
        <v>-</v>
      </c>
      <c r="M1153" s="9" t="str">
        <f t="shared" si="891"/>
        <v>-</v>
      </c>
      <c r="N1153" s="9" t="str">
        <f t="shared" si="891"/>
        <v>-</v>
      </c>
      <c r="O1153" s="9" t="str">
        <f t="shared" si="891"/>
        <v>-</v>
      </c>
      <c r="P1153" s="9" t="str">
        <f t="shared" si="891"/>
        <v>-</v>
      </c>
      <c r="Q1153" s="9" t="str">
        <f t="shared" si="891"/>
        <v>-</v>
      </c>
      <c r="R1153" s="9" t="str">
        <f t="shared" si="891"/>
        <v>-</v>
      </c>
      <c r="S1153" s="9" t="str">
        <f t="shared" si="891"/>
        <v>-</v>
      </c>
      <c r="T1153" s="9" t="str">
        <f t="shared" si="891"/>
        <v>-</v>
      </c>
      <c r="U1153" s="9" t="str">
        <f t="shared" si="891"/>
        <v>-</v>
      </c>
      <c r="V1153" s="9" t="str">
        <f t="shared" si="891"/>
        <v>-</v>
      </c>
      <c r="W1153" s="9" t="str">
        <f t="shared" si="891"/>
        <v>-</v>
      </c>
      <c r="X1153" s="9" t="str">
        <f t="shared" si="891"/>
        <v>-</v>
      </c>
      <c r="Y1153" s="9" t="str">
        <f t="shared" si="891"/>
        <v>-</v>
      </c>
      <c r="Z1153" s="9" t="str">
        <f t="shared" si="891"/>
        <v>-</v>
      </c>
      <c r="AA1153" s="9" t="str">
        <f t="shared" si="891"/>
        <v>-</v>
      </c>
      <c r="AB1153" s="9" t="str">
        <f t="shared" si="891"/>
        <v>-</v>
      </c>
      <c r="AC1153" s="9" t="str">
        <f t="shared" si="891"/>
        <v>-</v>
      </c>
      <c r="AD1153" s="9" t="str">
        <f t="shared" si="891"/>
        <v>-</v>
      </c>
      <c r="AE1153" s="9" t="str">
        <f t="shared" si="891"/>
        <v>-</v>
      </c>
      <c r="AF1153" s="9" t="str">
        <f t="shared" si="891"/>
        <v>-</v>
      </c>
      <c r="AG1153" s="9" t="str">
        <f t="shared" si="891"/>
        <v>-</v>
      </c>
      <c r="AH1153" s="9" t="str">
        <f t="shared" si="891"/>
        <v>-</v>
      </c>
      <c r="AI1153" s="9" t="str">
        <f t="shared" ref="AI1153:BA1153" si="894">IF(AI$979="ДА",AI761,"-")</f>
        <v>-</v>
      </c>
      <c r="AJ1153" s="9" t="str">
        <f t="shared" si="894"/>
        <v>-</v>
      </c>
      <c r="AK1153" s="9" t="str">
        <f t="shared" si="894"/>
        <v>-</v>
      </c>
      <c r="AL1153" s="9" t="str">
        <f t="shared" si="894"/>
        <v>-</v>
      </c>
      <c r="AM1153" s="9" t="str">
        <f t="shared" si="894"/>
        <v>-</v>
      </c>
      <c r="AN1153" s="9" t="str">
        <f t="shared" si="894"/>
        <v>-</v>
      </c>
      <c r="AO1153" s="9" t="str">
        <f t="shared" si="894"/>
        <v>-</v>
      </c>
      <c r="AP1153" s="9" t="str">
        <f t="shared" si="894"/>
        <v>-</v>
      </c>
      <c r="AQ1153" s="9" t="str">
        <f t="shared" si="894"/>
        <v>-</v>
      </c>
      <c r="AR1153" s="9" t="str">
        <f t="shared" si="894"/>
        <v>-</v>
      </c>
      <c r="AS1153" s="9" t="str">
        <f t="shared" si="894"/>
        <v>-</v>
      </c>
      <c r="AT1153" s="9" t="str">
        <f t="shared" si="894"/>
        <v>-</v>
      </c>
      <c r="AU1153" s="9" t="str">
        <f t="shared" si="894"/>
        <v>-</v>
      </c>
      <c r="AV1153" s="9" t="str">
        <f t="shared" si="894"/>
        <v>-</v>
      </c>
      <c r="AW1153" s="9" t="str">
        <f t="shared" si="894"/>
        <v>-</v>
      </c>
      <c r="AX1153" s="9" t="str">
        <f t="shared" si="894"/>
        <v>-</v>
      </c>
      <c r="AY1153" s="9" t="str">
        <f t="shared" si="894"/>
        <v>-</v>
      </c>
      <c r="AZ1153" s="9" t="str">
        <f t="shared" si="894"/>
        <v>-</v>
      </c>
      <c r="BA1153" s="9" t="str">
        <f t="shared" si="894"/>
        <v>-</v>
      </c>
      <c r="BB1153" s="9" t="str">
        <f t="shared" si="891"/>
        <v>-</v>
      </c>
      <c r="BC1153" s="9" t="str">
        <f t="shared" si="891"/>
        <v>-</v>
      </c>
      <c r="BD1153" s="9" t="str">
        <f t="shared" si="891"/>
        <v>-</v>
      </c>
      <c r="BE1153" s="9" t="str">
        <f t="shared" si="891"/>
        <v>-</v>
      </c>
      <c r="BF1153" s="9" t="str">
        <f t="shared" si="891"/>
        <v>-</v>
      </c>
      <c r="BG1153" s="9" t="str">
        <f t="shared" si="891"/>
        <v>-</v>
      </c>
      <c r="BH1153" s="9" t="str">
        <f t="shared" si="891"/>
        <v>-</v>
      </c>
      <c r="BI1153" s="9" t="str">
        <f t="shared" si="891"/>
        <v>-</v>
      </c>
      <c r="BJ1153" s="37">
        <f t="shared" si="878"/>
        <v>0</v>
      </c>
      <c r="BK1153" s="34" t="str">
        <f t="shared" si="879"/>
        <v>-</v>
      </c>
      <c r="BL1153" s="9" t="e">
        <f t="shared" si="832"/>
        <v>#VALUE!</v>
      </c>
      <c r="BN1153" s="38">
        <f t="shared" si="842"/>
        <v>172</v>
      </c>
      <c r="BO1153" s="34" t="str">
        <f t="shared" si="827"/>
        <v>-</v>
      </c>
      <c r="BP1153" s="37">
        <f t="shared" si="833"/>
        <v>0</v>
      </c>
      <c r="BQ1153" s="37">
        <f t="shared" si="828"/>
        <v>0</v>
      </c>
      <c r="BR1153" s="36">
        <f t="shared" si="834"/>
        <v>0</v>
      </c>
      <c r="BS1153" s="36">
        <f t="shared" si="834"/>
        <v>0</v>
      </c>
      <c r="BT1153" s="121" t="e">
        <f t="shared" si="880"/>
        <v>#DIV/0!</v>
      </c>
      <c r="BU1153">
        <f t="shared" si="835"/>
        <v>172</v>
      </c>
      <c r="BV1153" s="25" t="str">
        <f t="shared" si="836"/>
        <v>-</v>
      </c>
      <c r="BW1153" s="25" t="str">
        <f t="shared" si="837"/>
        <v>-</v>
      </c>
      <c r="BX1153" s="25" t="str">
        <f t="shared" si="838"/>
        <v>-</v>
      </c>
      <c r="BY1153" s="46" t="str">
        <f t="shared" si="839"/>
        <v>-</v>
      </c>
    </row>
    <row r="1154" spans="1:77">
      <c r="A1154" s="38">
        <f t="shared" si="840"/>
        <v>173</v>
      </c>
      <c r="B1154" s="36">
        <f t="shared" si="881"/>
        <v>0</v>
      </c>
      <c r="C1154" s="36">
        <f t="shared" si="881"/>
        <v>0</v>
      </c>
      <c r="D1154" s="9" t="str">
        <f t="shared" si="891"/>
        <v>-</v>
      </c>
      <c r="E1154" s="9" t="str">
        <f t="shared" si="891"/>
        <v>-</v>
      </c>
      <c r="F1154" s="9" t="str">
        <f t="shared" si="891"/>
        <v>-</v>
      </c>
      <c r="G1154" s="9" t="str">
        <f t="shared" si="891"/>
        <v>-</v>
      </c>
      <c r="H1154" s="9" t="str">
        <f t="shared" si="891"/>
        <v>-</v>
      </c>
      <c r="I1154" s="9" t="str">
        <f t="shared" si="891"/>
        <v>-</v>
      </c>
      <c r="J1154" s="9" t="str">
        <f t="shared" si="891"/>
        <v>-</v>
      </c>
      <c r="K1154" s="9" t="str">
        <f t="shared" si="891"/>
        <v>-</v>
      </c>
      <c r="L1154" s="9" t="str">
        <f t="shared" si="891"/>
        <v>-</v>
      </c>
      <c r="M1154" s="9" t="str">
        <f t="shared" si="891"/>
        <v>-</v>
      </c>
      <c r="N1154" s="9" t="str">
        <f t="shared" si="891"/>
        <v>-</v>
      </c>
      <c r="O1154" s="9" t="str">
        <f t="shared" si="891"/>
        <v>-</v>
      </c>
      <c r="P1154" s="9" t="str">
        <f t="shared" si="891"/>
        <v>-</v>
      </c>
      <c r="Q1154" s="9" t="str">
        <f t="shared" si="891"/>
        <v>-</v>
      </c>
      <c r="R1154" s="9" t="str">
        <f t="shared" si="891"/>
        <v>-</v>
      </c>
      <c r="S1154" s="9" t="str">
        <f t="shared" si="891"/>
        <v>-</v>
      </c>
      <c r="T1154" s="9" t="str">
        <f t="shared" si="891"/>
        <v>-</v>
      </c>
      <c r="U1154" s="9" t="str">
        <f t="shared" si="891"/>
        <v>-</v>
      </c>
      <c r="V1154" s="9" t="str">
        <f t="shared" si="891"/>
        <v>-</v>
      </c>
      <c r="W1154" s="9" t="str">
        <f t="shared" si="891"/>
        <v>-</v>
      </c>
      <c r="X1154" s="9" t="str">
        <f t="shared" si="891"/>
        <v>-</v>
      </c>
      <c r="Y1154" s="9" t="str">
        <f t="shared" si="891"/>
        <v>-</v>
      </c>
      <c r="Z1154" s="9" t="str">
        <f t="shared" si="891"/>
        <v>-</v>
      </c>
      <c r="AA1154" s="9" t="str">
        <f t="shared" si="891"/>
        <v>-</v>
      </c>
      <c r="AB1154" s="9" t="str">
        <f t="shared" si="891"/>
        <v>-</v>
      </c>
      <c r="AC1154" s="9" t="str">
        <f t="shared" si="891"/>
        <v>-</v>
      </c>
      <c r="AD1154" s="9" t="str">
        <f t="shared" si="891"/>
        <v>-</v>
      </c>
      <c r="AE1154" s="9" t="str">
        <f t="shared" si="891"/>
        <v>-</v>
      </c>
      <c r="AF1154" s="9" t="str">
        <f t="shared" si="891"/>
        <v>-</v>
      </c>
      <c r="AG1154" s="9" t="str">
        <f t="shared" si="891"/>
        <v>-</v>
      </c>
      <c r="AH1154" s="9" t="str">
        <f t="shared" si="891"/>
        <v>-</v>
      </c>
      <c r="AI1154" s="9" t="str">
        <f t="shared" ref="AI1154:BA1154" si="895">IF(AI$979="ДА",AI762,"-")</f>
        <v>-</v>
      </c>
      <c r="AJ1154" s="9" t="str">
        <f t="shared" si="895"/>
        <v>-</v>
      </c>
      <c r="AK1154" s="9" t="str">
        <f t="shared" si="895"/>
        <v>-</v>
      </c>
      <c r="AL1154" s="9" t="str">
        <f t="shared" si="895"/>
        <v>-</v>
      </c>
      <c r="AM1154" s="9" t="str">
        <f t="shared" si="895"/>
        <v>-</v>
      </c>
      <c r="AN1154" s="9" t="str">
        <f t="shared" si="895"/>
        <v>-</v>
      </c>
      <c r="AO1154" s="9" t="str">
        <f t="shared" si="895"/>
        <v>-</v>
      </c>
      <c r="AP1154" s="9" t="str">
        <f t="shared" si="895"/>
        <v>-</v>
      </c>
      <c r="AQ1154" s="9" t="str">
        <f t="shared" si="895"/>
        <v>-</v>
      </c>
      <c r="AR1154" s="9" t="str">
        <f t="shared" si="895"/>
        <v>-</v>
      </c>
      <c r="AS1154" s="9" t="str">
        <f t="shared" si="895"/>
        <v>-</v>
      </c>
      <c r="AT1154" s="9" t="str">
        <f t="shared" si="895"/>
        <v>-</v>
      </c>
      <c r="AU1154" s="9" t="str">
        <f t="shared" si="895"/>
        <v>-</v>
      </c>
      <c r="AV1154" s="9" t="str">
        <f t="shared" si="895"/>
        <v>-</v>
      </c>
      <c r="AW1154" s="9" t="str">
        <f t="shared" si="895"/>
        <v>-</v>
      </c>
      <c r="AX1154" s="9" t="str">
        <f t="shared" si="895"/>
        <v>-</v>
      </c>
      <c r="AY1154" s="9" t="str">
        <f t="shared" si="895"/>
        <v>-</v>
      </c>
      <c r="AZ1154" s="9" t="str">
        <f t="shared" si="895"/>
        <v>-</v>
      </c>
      <c r="BA1154" s="9" t="str">
        <f t="shared" si="895"/>
        <v>-</v>
      </c>
      <c r="BB1154" s="9" t="str">
        <f t="shared" si="891"/>
        <v>-</v>
      </c>
      <c r="BC1154" s="9" t="str">
        <f t="shared" si="891"/>
        <v>-</v>
      </c>
      <c r="BD1154" s="9" t="str">
        <f t="shared" si="891"/>
        <v>-</v>
      </c>
      <c r="BE1154" s="9" t="str">
        <f t="shared" si="891"/>
        <v>-</v>
      </c>
      <c r="BF1154" s="9" t="str">
        <f t="shared" si="891"/>
        <v>-</v>
      </c>
      <c r="BG1154" s="9" t="str">
        <f t="shared" si="891"/>
        <v>-</v>
      </c>
      <c r="BH1154" s="9" t="str">
        <f t="shared" si="891"/>
        <v>-</v>
      </c>
      <c r="BI1154" s="9" t="str">
        <f t="shared" si="891"/>
        <v>-</v>
      </c>
      <c r="BJ1154" s="37">
        <f t="shared" si="878"/>
        <v>0</v>
      </c>
      <c r="BK1154" s="34" t="str">
        <f t="shared" si="879"/>
        <v>-</v>
      </c>
      <c r="BL1154" s="9" t="e">
        <f t="shared" si="832"/>
        <v>#VALUE!</v>
      </c>
      <c r="BN1154" s="38">
        <f t="shared" si="842"/>
        <v>173</v>
      </c>
      <c r="BO1154" s="34" t="str">
        <f t="shared" si="827"/>
        <v>-</v>
      </c>
      <c r="BP1154" s="37">
        <f t="shared" si="833"/>
        <v>0</v>
      </c>
      <c r="BQ1154" s="37">
        <f t="shared" si="828"/>
        <v>0</v>
      </c>
      <c r="BR1154" s="36">
        <f t="shared" si="834"/>
        <v>0</v>
      </c>
      <c r="BS1154" s="36">
        <f t="shared" si="834"/>
        <v>0</v>
      </c>
      <c r="BT1154" s="121" t="e">
        <f t="shared" si="880"/>
        <v>#DIV/0!</v>
      </c>
      <c r="BU1154">
        <f t="shared" si="835"/>
        <v>173</v>
      </c>
      <c r="BV1154" s="25" t="str">
        <f t="shared" si="836"/>
        <v>-</v>
      </c>
      <c r="BW1154" s="25" t="str">
        <f t="shared" si="837"/>
        <v>-</v>
      </c>
      <c r="BX1154" s="25" t="str">
        <f t="shared" si="838"/>
        <v>-</v>
      </c>
      <c r="BY1154" s="46" t="str">
        <f t="shared" si="839"/>
        <v>-</v>
      </c>
    </row>
    <row r="1155" spans="1:77">
      <c r="A1155" s="38">
        <f t="shared" si="840"/>
        <v>174</v>
      </c>
      <c r="B1155" s="36">
        <f t="shared" si="881"/>
        <v>0</v>
      </c>
      <c r="C1155" s="36">
        <f t="shared" si="881"/>
        <v>0</v>
      </c>
      <c r="D1155" s="9" t="str">
        <f t="shared" si="891"/>
        <v>-</v>
      </c>
      <c r="E1155" s="9" t="str">
        <f t="shared" si="891"/>
        <v>-</v>
      </c>
      <c r="F1155" s="9" t="str">
        <f t="shared" si="891"/>
        <v>-</v>
      </c>
      <c r="G1155" s="9" t="str">
        <f t="shared" si="891"/>
        <v>-</v>
      </c>
      <c r="H1155" s="9" t="str">
        <f t="shared" si="891"/>
        <v>-</v>
      </c>
      <c r="I1155" s="9" t="str">
        <f t="shared" si="891"/>
        <v>-</v>
      </c>
      <c r="J1155" s="9" t="str">
        <f t="shared" si="891"/>
        <v>-</v>
      </c>
      <c r="K1155" s="9" t="str">
        <f t="shared" si="891"/>
        <v>-</v>
      </c>
      <c r="L1155" s="9" t="str">
        <f t="shared" si="891"/>
        <v>-</v>
      </c>
      <c r="M1155" s="9" t="str">
        <f t="shared" si="891"/>
        <v>-</v>
      </c>
      <c r="N1155" s="9" t="str">
        <f t="shared" si="891"/>
        <v>-</v>
      </c>
      <c r="O1155" s="9" t="str">
        <f t="shared" si="891"/>
        <v>-</v>
      </c>
      <c r="P1155" s="9" t="str">
        <f t="shared" si="891"/>
        <v>-</v>
      </c>
      <c r="Q1155" s="9" t="str">
        <f t="shared" si="891"/>
        <v>-</v>
      </c>
      <c r="R1155" s="9" t="str">
        <f t="shared" si="891"/>
        <v>-</v>
      </c>
      <c r="S1155" s="9" t="str">
        <f t="shared" si="891"/>
        <v>-</v>
      </c>
      <c r="T1155" s="9" t="str">
        <f t="shared" si="891"/>
        <v>-</v>
      </c>
      <c r="U1155" s="9" t="str">
        <f t="shared" si="891"/>
        <v>-</v>
      </c>
      <c r="V1155" s="9" t="str">
        <f t="shared" si="891"/>
        <v>-</v>
      </c>
      <c r="W1155" s="9" t="str">
        <f t="shared" si="891"/>
        <v>-</v>
      </c>
      <c r="X1155" s="9" t="str">
        <f t="shared" si="891"/>
        <v>-</v>
      </c>
      <c r="Y1155" s="9" t="str">
        <f t="shared" si="891"/>
        <v>-</v>
      </c>
      <c r="Z1155" s="9" t="str">
        <f t="shared" si="891"/>
        <v>-</v>
      </c>
      <c r="AA1155" s="9" t="str">
        <f t="shared" si="891"/>
        <v>-</v>
      </c>
      <c r="AB1155" s="9" t="str">
        <f t="shared" si="891"/>
        <v>-</v>
      </c>
      <c r="AC1155" s="9" t="str">
        <f t="shared" si="891"/>
        <v>-</v>
      </c>
      <c r="AD1155" s="9" t="str">
        <f t="shared" si="891"/>
        <v>-</v>
      </c>
      <c r="AE1155" s="9" t="str">
        <f t="shared" si="891"/>
        <v>-</v>
      </c>
      <c r="AF1155" s="9" t="str">
        <f t="shared" si="891"/>
        <v>-</v>
      </c>
      <c r="AG1155" s="9" t="str">
        <f t="shared" si="891"/>
        <v>-</v>
      </c>
      <c r="AH1155" s="9" t="str">
        <f t="shared" si="891"/>
        <v>-</v>
      </c>
      <c r="AI1155" s="9" t="str">
        <f t="shared" ref="AI1155:BA1155" si="896">IF(AI$979="ДА",AI763,"-")</f>
        <v>-</v>
      </c>
      <c r="AJ1155" s="9" t="str">
        <f t="shared" si="896"/>
        <v>-</v>
      </c>
      <c r="AK1155" s="9" t="str">
        <f t="shared" si="896"/>
        <v>-</v>
      </c>
      <c r="AL1155" s="9" t="str">
        <f t="shared" si="896"/>
        <v>-</v>
      </c>
      <c r="AM1155" s="9" t="str">
        <f t="shared" si="896"/>
        <v>-</v>
      </c>
      <c r="AN1155" s="9" t="str">
        <f t="shared" si="896"/>
        <v>-</v>
      </c>
      <c r="AO1155" s="9" t="str">
        <f t="shared" si="896"/>
        <v>-</v>
      </c>
      <c r="AP1155" s="9" t="str">
        <f t="shared" si="896"/>
        <v>-</v>
      </c>
      <c r="AQ1155" s="9" t="str">
        <f t="shared" si="896"/>
        <v>-</v>
      </c>
      <c r="AR1155" s="9" t="str">
        <f t="shared" si="896"/>
        <v>-</v>
      </c>
      <c r="AS1155" s="9" t="str">
        <f t="shared" si="896"/>
        <v>-</v>
      </c>
      <c r="AT1155" s="9" t="str">
        <f t="shared" si="896"/>
        <v>-</v>
      </c>
      <c r="AU1155" s="9" t="str">
        <f t="shared" si="896"/>
        <v>-</v>
      </c>
      <c r="AV1155" s="9" t="str">
        <f t="shared" si="896"/>
        <v>-</v>
      </c>
      <c r="AW1155" s="9" t="str">
        <f t="shared" si="896"/>
        <v>-</v>
      </c>
      <c r="AX1155" s="9" t="str">
        <f t="shared" si="896"/>
        <v>-</v>
      </c>
      <c r="AY1155" s="9" t="str">
        <f t="shared" si="896"/>
        <v>-</v>
      </c>
      <c r="AZ1155" s="9" t="str">
        <f t="shared" si="896"/>
        <v>-</v>
      </c>
      <c r="BA1155" s="9" t="str">
        <f t="shared" si="896"/>
        <v>-</v>
      </c>
      <c r="BB1155" s="9" t="str">
        <f t="shared" si="891"/>
        <v>-</v>
      </c>
      <c r="BC1155" s="9" t="str">
        <f t="shared" si="891"/>
        <v>-</v>
      </c>
      <c r="BD1155" s="9" t="str">
        <f t="shared" si="891"/>
        <v>-</v>
      </c>
      <c r="BE1155" s="9" t="str">
        <f t="shared" si="891"/>
        <v>-</v>
      </c>
      <c r="BF1155" s="9" t="str">
        <f t="shared" si="891"/>
        <v>-</v>
      </c>
      <c r="BG1155" s="9" t="str">
        <f t="shared" si="891"/>
        <v>-</v>
      </c>
      <c r="BH1155" s="9" t="str">
        <f t="shared" si="891"/>
        <v>-</v>
      </c>
      <c r="BI1155" s="9" t="str">
        <f t="shared" si="891"/>
        <v>-</v>
      </c>
      <c r="BJ1155" s="37">
        <f t="shared" si="878"/>
        <v>0</v>
      </c>
      <c r="BK1155" s="34" t="str">
        <f t="shared" si="879"/>
        <v>-</v>
      </c>
      <c r="BL1155" s="9" t="e">
        <f t="shared" si="832"/>
        <v>#VALUE!</v>
      </c>
      <c r="BN1155" s="38">
        <f t="shared" si="842"/>
        <v>174</v>
      </c>
      <c r="BO1155" s="34" t="str">
        <f t="shared" si="827"/>
        <v>-</v>
      </c>
      <c r="BP1155" s="37">
        <f t="shared" si="833"/>
        <v>0</v>
      </c>
      <c r="BQ1155" s="37">
        <f t="shared" si="828"/>
        <v>0</v>
      </c>
      <c r="BR1155" s="36">
        <f t="shared" si="834"/>
        <v>0</v>
      </c>
      <c r="BS1155" s="36">
        <f t="shared" si="834"/>
        <v>0</v>
      </c>
      <c r="BT1155" s="121" t="e">
        <f t="shared" si="880"/>
        <v>#DIV/0!</v>
      </c>
      <c r="BU1155">
        <f t="shared" si="835"/>
        <v>174</v>
      </c>
      <c r="BV1155" s="25" t="str">
        <f t="shared" si="836"/>
        <v>-</v>
      </c>
      <c r="BW1155" s="25" t="str">
        <f t="shared" si="837"/>
        <v>-</v>
      </c>
      <c r="BX1155" s="25" t="str">
        <f t="shared" si="838"/>
        <v>-</v>
      </c>
      <c r="BY1155" s="46" t="str">
        <f t="shared" si="839"/>
        <v>-</v>
      </c>
    </row>
    <row r="1156" spans="1:77">
      <c r="A1156" s="38">
        <f t="shared" si="840"/>
        <v>175</v>
      </c>
      <c r="B1156" s="36">
        <f t="shared" si="881"/>
        <v>0</v>
      </c>
      <c r="C1156" s="36">
        <f t="shared" si="881"/>
        <v>0</v>
      </c>
      <c r="D1156" s="9" t="str">
        <f t="shared" si="891"/>
        <v>-</v>
      </c>
      <c r="E1156" s="9" t="str">
        <f t="shared" si="891"/>
        <v>-</v>
      </c>
      <c r="F1156" s="9" t="str">
        <f t="shared" si="891"/>
        <v>-</v>
      </c>
      <c r="G1156" s="9" t="str">
        <f t="shared" si="891"/>
        <v>-</v>
      </c>
      <c r="H1156" s="9" t="str">
        <f t="shared" si="891"/>
        <v>-</v>
      </c>
      <c r="I1156" s="9" t="str">
        <f t="shared" si="891"/>
        <v>-</v>
      </c>
      <c r="J1156" s="9" t="str">
        <f t="shared" si="891"/>
        <v>-</v>
      </c>
      <c r="K1156" s="9" t="str">
        <f t="shared" si="891"/>
        <v>-</v>
      </c>
      <c r="L1156" s="9" t="str">
        <f t="shared" si="891"/>
        <v>-</v>
      </c>
      <c r="M1156" s="9" t="str">
        <f t="shared" si="891"/>
        <v>-</v>
      </c>
      <c r="N1156" s="9" t="str">
        <f t="shared" si="891"/>
        <v>-</v>
      </c>
      <c r="O1156" s="9" t="str">
        <f t="shared" si="891"/>
        <v>-</v>
      </c>
      <c r="P1156" s="9" t="str">
        <f t="shared" si="891"/>
        <v>-</v>
      </c>
      <c r="Q1156" s="9" t="str">
        <f t="shared" si="891"/>
        <v>-</v>
      </c>
      <c r="R1156" s="9" t="str">
        <f t="shared" si="891"/>
        <v>-</v>
      </c>
      <c r="S1156" s="9" t="str">
        <f t="shared" si="891"/>
        <v>-</v>
      </c>
      <c r="T1156" s="9" t="str">
        <f t="shared" si="891"/>
        <v>-</v>
      </c>
      <c r="U1156" s="9" t="str">
        <f t="shared" si="891"/>
        <v>-</v>
      </c>
      <c r="V1156" s="9" t="str">
        <f t="shared" si="891"/>
        <v>-</v>
      </c>
      <c r="W1156" s="9" t="str">
        <f t="shared" si="891"/>
        <v>-</v>
      </c>
      <c r="X1156" s="9" t="str">
        <f t="shared" si="891"/>
        <v>-</v>
      </c>
      <c r="Y1156" s="9" t="str">
        <f t="shared" si="891"/>
        <v>-</v>
      </c>
      <c r="Z1156" s="9" t="str">
        <f t="shared" si="891"/>
        <v>-</v>
      </c>
      <c r="AA1156" s="9" t="str">
        <f t="shared" si="891"/>
        <v>-</v>
      </c>
      <c r="AB1156" s="9" t="str">
        <f t="shared" si="891"/>
        <v>-</v>
      </c>
      <c r="AC1156" s="9" t="str">
        <f t="shared" si="891"/>
        <v>-</v>
      </c>
      <c r="AD1156" s="9" t="str">
        <f t="shared" si="891"/>
        <v>-</v>
      </c>
      <c r="AE1156" s="9" t="str">
        <f t="shared" si="891"/>
        <v>-</v>
      </c>
      <c r="AF1156" s="9" t="str">
        <f t="shared" si="891"/>
        <v>-</v>
      </c>
      <c r="AG1156" s="9" t="str">
        <f t="shared" si="891"/>
        <v>-</v>
      </c>
      <c r="AH1156" s="9" t="str">
        <f t="shared" si="891"/>
        <v>-</v>
      </c>
      <c r="AI1156" s="9" t="str">
        <f t="shared" ref="AI1156:BA1156" si="897">IF(AI$979="ДА",AI764,"-")</f>
        <v>-</v>
      </c>
      <c r="AJ1156" s="9" t="str">
        <f t="shared" si="897"/>
        <v>-</v>
      </c>
      <c r="AK1156" s="9" t="str">
        <f t="shared" si="897"/>
        <v>-</v>
      </c>
      <c r="AL1156" s="9" t="str">
        <f t="shared" si="897"/>
        <v>-</v>
      </c>
      <c r="AM1156" s="9" t="str">
        <f t="shared" si="897"/>
        <v>-</v>
      </c>
      <c r="AN1156" s="9" t="str">
        <f t="shared" si="897"/>
        <v>-</v>
      </c>
      <c r="AO1156" s="9" t="str">
        <f t="shared" si="897"/>
        <v>-</v>
      </c>
      <c r="AP1156" s="9" t="str">
        <f t="shared" si="897"/>
        <v>-</v>
      </c>
      <c r="AQ1156" s="9" t="str">
        <f t="shared" si="897"/>
        <v>-</v>
      </c>
      <c r="AR1156" s="9" t="str">
        <f t="shared" si="897"/>
        <v>-</v>
      </c>
      <c r="AS1156" s="9" t="str">
        <f t="shared" si="897"/>
        <v>-</v>
      </c>
      <c r="AT1156" s="9" t="str">
        <f t="shared" si="897"/>
        <v>-</v>
      </c>
      <c r="AU1156" s="9" t="str">
        <f t="shared" si="897"/>
        <v>-</v>
      </c>
      <c r="AV1156" s="9" t="str">
        <f t="shared" si="897"/>
        <v>-</v>
      </c>
      <c r="AW1156" s="9" t="str">
        <f t="shared" si="897"/>
        <v>-</v>
      </c>
      <c r="AX1156" s="9" t="str">
        <f t="shared" si="897"/>
        <v>-</v>
      </c>
      <c r="AY1156" s="9" t="str">
        <f t="shared" si="897"/>
        <v>-</v>
      </c>
      <c r="AZ1156" s="9" t="str">
        <f t="shared" si="897"/>
        <v>-</v>
      </c>
      <c r="BA1156" s="9" t="str">
        <f t="shared" si="897"/>
        <v>-</v>
      </c>
      <c r="BB1156" s="9" t="str">
        <f t="shared" si="891"/>
        <v>-</v>
      </c>
      <c r="BC1156" s="9" t="str">
        <f t="shared" si="891"/>
        <v>-</v>
      </c>
      <c r="BD1156" s="9" t="str">
        <f t="shared" si="891"/>
        <v>-</v>
      </c>
      <c r="BE1156" s="9" t="str">
        <f t="shared" si="891"/>
        <v>-</v>
      </c>
      <c r="BF1156" s="9" t="str">
        <f t="shared" si="891"/>
        <v>-</v>
      </c>
      <c r="BG1156" s="9" t="str">
        <f t="shared" si="891"/>
        <v>-</v>
      </c>
      <c r="BH1156" s="9" t="str">
        <f t="shared" si="891"/>
        <v>-</v>
      </c>
      <c r="BI1156" s="9" t="str">
        <f t="shared" si="891"/>
        <v>-</v>
      </c>
      <c r="BJ1156" s="37">
        <f t="shared" si="878"/>
        <v>0</v>
      </c>
      <c r="BK1156" s="34" t="str">
        <f t="shared" si="879"/>
        <v>-</v>
      </c>
      <c r="BL1156" s="9" t="e">
        <f t="shared" si="832"/>
        <v>#VALUE!</v>
      </c>
      <c r="BN1156" s="38">
        <f t="shared" si="842"/>
        <v>175</v>
      </c>
      <c r="BO1156" s="34" t="str">
        <f t="shared" si="827"/>
        <v>-</v>
      </c>
      <c r="BP1156" s="37">
        <f t="shared" si="833"/>
        <v>0</v>
      </c>
      <c r="BQ1156" s="37">
        <f t="shared" si="828"/>
        <v>0</v>
      </c>
      <c r="BR1156" s="36">
        <f t="shared" si="834"/>
        <v>0</v>
      </c>
      <c r="BS1156" s="36">
        <f t="shared" si="834"/>
        <v>0</v>
      </c>
      <c r="BT1156" s="121" t="e">
        <f t="shared" si="880"/>
        <v>#DIV/0!</v>
      </c>
      <c r="BU1156">
        <f t="shared" si="835"/>
        <v>175</v>
      </c>
      <c r="BV1156" s="25" t="str">
        <f t="shared" si="836"/>
        <v>-</v>
      </c>
      <c r="BW1156" s="25" t="str">
        <f t="shared" si="837"/>
        <v>-</v>
      </c>
      <c r="BX1156" s="25" t="str">
        <f t="shared" si="838"/>
        <v>-</v>
      </c>
      <c r="BY1156" s="46" t="str">
        <f t="shared" si="839"/>
        <v>-</v>
      </c>
    </row>
    <row r="1157" spans="1:77">
      <c r="A1157" s="38">
        <f t="shared" si="840"/>
        <v>176</v>
      </c>
      <c r="B1157" s="36">
        <f t="shared" si="881"/>
        <v>0</v>
      </c>
      <c r="C1157" s="36">
        <f t="shared" si="881"/>
        <v>0</v>
      </c>
      <c r="D1157" s="9" t="str">
        <f t="shared" si="891"/>
        <v>-</v>
      </c>
      <c r="E1157" s="9" t="str">
        <f t="shared" si="891"/>
        <v>-</v>
      </c>
      <c r="F1157" s="9" t="str">
        <f t="shared" si="891"/>
        <v>-</v>
      </c>
      <c r="G1157" s="9" t="str">
        <f t="shared" si="891"/>
        <v>-</v>
      </c>
      <c r="H1157" s="9" t="str">
        <f t="shared" si="891"/>
        <v>-</v>
      </c>
      <c r="I1157" s="9" t="str">
        <f t="shared" si="891"/>
        <v>-</v>
      </c>
      <c r="J1157" s="9" t="str">
        <f t="shared" si="891"/>
        <v>-</v>
      </c>
      <c r="K1157" s="9" t="str">
        <f t="shared" si="891"/>
        <v>-</v>
      </c>
      <c r="L1157" s="9" t="str">
        <f t="shared" si="891"/>
        <v>-</v>
      </c>
      <c r="M1157" s="9" t="str">
        <f t="shared" si="891"/>
        <v>-</v>
      </c>
      <c r="N1157" s="9" t="str">
        <f t="shared" si="891"/>
        <v>-</v>
      </c>
      <c r="O1157" s="9" t="str">
        <f t="shared" si="891"/>
        <v>-</v>
      </c>
      <c r="P1157" s="9" t="str">
        <f t="shared" si="891"/>
        <v>-</v>
      </c>
      <c r="Q1157" s="9" t="str">
        <f t="shared" si="891"/>
        <v>-</v>
      </c>
      <c r="R1157" s="9" t="str">
        <f t="shared" si="891"/>
        <v>-</v>
      </c>
      <c r="S1157" s="9" t="str">
        <f t="shared" ref="S1157:BI1157" si="898">IF(S$979="ДА",S765,"-")</f>
        <v>-</v>
      </c>
      <c r="T1157" s="9" t="str">
        <f t="shared" si="898"/>
        <v>-</v>
      </c>
      <c r="U1157" s="9" t="str">
        <f t="shared" si="898"/>
        <v>-</v>
      </c>
      <c r="V1157" s="9" t="str">
        <f t="shared" si="898"/>
        <v>-</v>
      </c>
      <c r="W1157" s="9" t="str">
        <f t="shared" si="898"/>
        <v>-</v>
      </c>
      <c r="X1157" s="9" t="str">
        <f t="shared" si="898"/>
        <v>-</v>
      </c>
      <c r="Y1157" s="9" t="str">
        <f t="shared" si="898"/>
        <v>-</v>
      </c>
      <c r="Z1157" s="9" t="str">
        <f t="shared" si="898"/>
        <v>-</v>
      </c>
      <c r="AA1157" s="9" t="str">
        <f t="shared" si="898"/>
        <v>-</v>
      </c>
      <c r="AB1157" s="9" t="str">
        <f t="shared" si="898"/>
        <v>-</v>
      </c>
      <c r="AC1157" s="9" t="str">
        <f t="shared" si="898"/>
        <v>-</v>
      </c>
      <c r="AD1157" s="9" t="str">
        <f t="shared" si="898"/>
        <v>-</v>
      </c>
      <c r="AE1157" s="9" t="str">
        <f t="shared" si="898"/>
        <v>-</v>
      </c>
      <c r="AF1157" s="9" t="str">
        <f t="shared" si="898"/>
        <v>-</v>
      </c>
      <c r="AG1157" s="9" t="str">
        <f t="shared" si="898"/>
        <v>-</v>
      </c>
      <c r="AH1157" s="9" t="str">
        <f t="shared" si="898"/>
        <v>-</v>
      </c>
      <c r="AI1157" s="9" t="str">
        <f t="shared" si="898"/>
        <v>-</v>
      </c>
      <c r="AJ1157" s="9" t="str">
        <f t="shared" si="898"/>
        <v>-</v>
      </c>
      <c r="AK1157" s="9" t="str">
        <f t="shared" si="898"/>
        <v>-</v>
      </c>
      <c r="AL1157" s="9" t="str">
        <f t="shared" si="898"/>
        <v>-</v>
      </c>
      <c r="AM1157" s="9" t="str">
        <f t="shared" si="898"/>
        <v>-</v>
      </c>
      <c r="AN1157" s="9" t="str">
        <f t="shared" si="898"/>
        <v>-</v>
      </c>
      <c r="AO1157" s="9" t="str">
        <f t="shared" si="898"/>
        <v>-</v>
      </c>
      <c r="AP1157" s="9" t="str">
        <f t="shared" si="898"/>
        <v>-</v>
      </c>
      <c r="AQ1157" s="9" t="str">
        <f t="shared" si="898"/>
        <v>-</v>
      </c>
      <c r="AR1157" s="9" t="str">
        <f t="shared" si="898"/>
        <v>-</v>
      </c>
      <c r="AS1157" s="9" t="str">
        <f t="shared" si="898"/>
        <v>-</v>
      </c>
      <c r="AT1157" s="9" t="str">
        <f t="shared" si="898"/>
        <v>-</v>
      </c>
      <c r="AU1157" s="9" t="str">
        <f t="shared" si="898"/>
        <v>-</v>
      </c>
      <c r="AV1157" s="9" t="str">
        <f t="shared" si="898"/>
        <v>-</v>
      </c>
      <c r="AW1157" s="9" t="str">
        <f t="shared" si="898"/>
        <v>-</v>
      </c>
      <c r="AX1157" s="9" t="str">
        <f t="shared" si="898"/>
        <v>-</v>
      </c>
      <c r="AY1157" s="9" t="str">
        <f t="shared" si="898"/>
        <v>-</v>
      </c>
      <c r="AZ1157" s="9" t="str">
        <f t="shared" si="898"/>
        <v>-</v>
      </c>
      <c r="BA1157" s="9" t="str">
        <f t="shared" si="898"/>
        <v>-</v>
      </c>
      <c r="BB1157" s="9" t="str">
        <f t="shared" si="898"/>
        <v>-</v>
      </c>
      <c r="BC1157" s="9" t="str">
        <f t="shared" si="898"/>
        <v>-</v>
      </c>
      <c r="BD1157" s="9" t="str">
        <f t="shared" si="898"/>
        <v>-</v>
      </c>
      <c r="BE1157" s="9" t="str">
        <f t="shared" si="898"/>
        <v>-</v>
      </c>
      <c r="BF1157" s="9" t="str">
        <f t="shared" si="898"/>
        <v>-</v>
      </c>
      <c r="BG1157" s="9" t="str">
        <f t="shared" si="898"/>
        <v>-</v>
      </c>
      <c r="BH1157" s="9" t="str">
        <f t="shared" si="898"/>
        <v>-</v>
      </c>
      <c r="BI1157" s="9" t="str">
        <f t="shared" si="898"/>
        <v>-</v>
      </c>
      <c r="BJ1157" s="37">
        <f t="shared" si="878"/>
        <v>0</v>
      </c>
      <c r="BK1157" s="34" t="str">
        <f t="shared" si="879"/>
        <v>-</v>
      </c>
      <c r="BL1157" s="9" t="e">
        <f t="shared" si="832"/>
        <v>#VALUE!</v>
      </c>
      <c r="BN1157" s="38">
        <f t="shared" si="842"/>
        <v>176</v>
      </c>
      <c r="BO1157" s="34" t="str">
        <f t="shared" si="827"/>
        <v>-</v>
      </c>
      <c r="BP1157" s="37">
        <f t="shared" si="833"/>
        <v>0</v>
      </c>
      <c r="BQ1157" s="37">
        <f t="shared" si="828"/>
        <v>0</v>
      </c>
      <c r="BR1157" s="36">
        <f t="shared" si="834"/>
        <v>0</v>
      </c>
      <c r="BS1157" s="36">
        <f t="shared" si="834"/>
        <v>0</v>
      </c>
      <c r="BT1157" s="121" t="e">
        <f t="shared" si="880"/>
        <v>#DIV/0!</v>
      </c>
      <c r="BU1157">
        <f t="shared" si="835"/>
        <v>176</v>
      </c>
      <c r="BV1157" s="25" t="str">
        <f t="shared" si="836"/>
        <v>-</v>
      </c>
      <c r="BW1157" s="25" t="str">
        <f t="shared" si="837"/>
        <v>-</v>
      </c>
      <c r="BX1157" s="25" t="str">
        <f t="shared" si="838"/>
        <v>-</v>
      </c>
      <c r="BY1157" s="46" t="str">
        <f t="shared" si="839"/>
        <v>-</v>
      </c>
    </row>
    <row r="1158" spans="1:77">
      <c r="A1158" s="38">
        <f>A1157+1</f>
        <v>177</v>
      </c>
      <c r="B1158" s="36">
        <f t="shared" si="881"/>
        <v>0</v>
      </c>
      <c r="C1158" s="36">
        <f t="shared" si="881"/>
        <v>0</v>
      </c>
      <c r="D1158" s="9" t="str">
        <f t="shared" ref="D1158:BI1164" si="899">IF(D$979="ДА",D766,"-")</f>
        <v>-</v>
      </c>
      <c r="E1158" s="9" t="str">
        <f t="shared" si="899"/>
        <v>-</v>
      </c>
      <c r="F1158" s="9" t="str">
        <f t="shared" si="899"/>
        <v>-</v>
      </c>
      <c r="G1158" s="9" t="str">
        <f t="shared" si="899"/>
        <v>-</v>
      </c>
      <c r="H1158" s="9" t="str">
        <f t="shared" si="899"/>
        <v>-</v>
      </c>
      <c r="I1158" s="9" t="str">
        <f t="shared" si="899"/>
        <v>-</v>
      </c>
      <c r="J1158" s="9" t="str">
        <f t="shared" si="899"/>
        <v>-</v>
      </c>
      <c r="K1158" s="9" t="str">
        <f t="shared" si="899"/>
        <v>-</v>
      </c>
      <c r="L1158" s="9" t="str">
        <f t="shared" si="899"/>
        <v>-</v>
      </c>
      <c r="M1158" s="9" t="str">
        <f t="shared" si="899"/>
        <v>-</v>
      </c>
      <c r="N1158" s="9" t="str">
        <f t="shared" si="899"/>
        <v>-</v>
      </c>
      <c r="O1158" s="9" t="str">
        <f t="shared" si="899"/>
        <v>-</v>
      </c>
      <c r="P1158" s="9" t="str">
        <f t="shared" si="899"/>
        <v>-</v>
      </c>
      <c r="Q1158" s="9" t="str">
        <f t="shared" si="899"/>
        <v>-</v>
      </c>
      <c r="R1158" s="9" t="str">
        <f t="shared" si="899"/>
        <v>-</v>
      </c>
      <c r="S1158" s="9" t="str">
        <f t="shared" si="899"/>
        <v>-</v>
      </c>
      <c r="T1158" s="9" t="str">
        <f t="shared" si="899"/>
        <v>-</v>
      </c>
      <c r="U1158" s="9" t="str">
        <f t="shared" si="899"/>
        <v>-</v>
      </c>
      <c r="V1158" s="9" t="str">
        <f t="shared" si="899"/>
        <v>-</v>
      </c>
      <c r="W1158" s="9" t="str">
        <f t="shared" si="899"/>
        <v>-</v>
      </c>
      <c r="X1158" s="9" t="str">
        <f t="shared" si="899"/>
        <v>-</v>
      </c>
      <c r="Y1158" s="9" t="str">
        <f t="shared" si="899"/>
        <v>-</v>
      </c>
      <c r="Z1158" s="9" t="str">
        <f t="shared" si="899"/>
        <v>-</v>
      </c>
      <c r="AA1158" s="9" t="str">
        <f t="shared" si="899"/>
        <v>-</v>
      </c>
      <c r="AB1158" s="9" t="str">
        <f t="shared" si="899"/>
        <v>-</v>
      </c>
      <c r="AC1158" s="9" t="str">
        <f t="shared" si="899"/>
        <v>-</v>
      </c>
      <c r="AD1158" s="9" t="str">
        <f t="shared" si="899"/>
        <v>-</v>
      </c>
      <c r="AE1158" s="9" t="str">
        <f t="shared" si="899"/>
        <v>-</v>
      </c>
      <c r="AF1158" s="9" t="str">
        <f t="shared" si="899"/>
        <v>-</v>
      </c>
      <c r="AG1158" s="9" t="str">
        <f t="shared" si="899"/>
        <v>-</v>
      </c>
      <c r="AH1158" s="9" t="str">
        <f t="shared" si="899"/>
        <v>-</v>
      </c>
      <c r="AI1158" s="9" t="str">
        <f t="shared" ref="AI1158:BA1158" si="900">IF(AI$979="ДА",AI766,"-")</f>
        <v>-</v>
      </c>
      <c r="AJ1158" s="9" t="str">
        <f t="shared" si="900"/>
        <v>-</v>
      </c>
      <c r="AK1158" s="9" t="str">
        <f t="shared" si="900"/>
        <v>-</v>
      </c>
      <c r="AL1158" s="9" t="str">
        <f t="shared" si="900"/>
        <v>-</v>
      </c>
      <c r="AM1158" s="9" t="str">
        <f t="shared" si="900"/>
        <v>-</v>
      </c>
      <c r="AN1158" s="9" t="str">
        <f t="shared" si="900"/>
        <v>-</v>
      </c>
      <c r="AO1158" s="9" t="str">
        <f t="shared" si="900"/>
        <v>-</v>
      </c>
      <c r="AP1158" s="9" t="str">
        <f t="shared" si="900"/>
        <v>-</v>
      </c>
      <c r="AQ1158" s="9" t="str">
        <f t="shared" si="900"/>
        <v>-</v>
      </c>
      <c r="AR1158" s="9" t="str">
        <f t="shared" si="900"/>
        <v>-</v>
      </c>
      <c r="AS1158" s="9" t="str">
        <f t="shared" si="900"/>
        <v>-</v>
      </c>
      <c r="AT1158" s="9" t="str">
        <f t="shared" si="900"/>
        <v>-</v>
      </c>
      <c r="AU1158" s="9" t="str">
        <f t="shared" si="900"/>
        <v>-</v>
      </c>
      <c r="AV1158" s="9" t="str">
        <f t="shared" si="900"/>
        <v>-</v>
      </c>
      <c r="AW1158" s="9" t="str">
        <f t="shared" si="900"/>
        <v>-</v>
      </c>
      <c r="AX1158" s="9" t="str">
        <f t="shared" si="900"/>
        <v>-</v>
      </c>
      <c r="AY1158" s="9" t="str">
        <f t="shared" si="900"/>
        <v>-</v>
      </c>
      <c r="AZ1158" s="9" t="str">
        <f t="shared" si="900"/>
        <v>-</v>
      </c>
      <c r="BA1158" s="9" t="str">
        <f t="shared" si="900"/>
        <v>-</v>
      </c>
      <c r="BB1158" s="9" t="str">
        <f t="shared" si="899"/>
        <v>-</v>
      </c>
      <c r="BC1158" s="9" t="str">
        <f t="shared" si="899"/>
        <v>-</v>
      </c>
      <c r="BD1158" s="9" t="str">
        <f t="shared" si="899"/>
        <v>-</v>
      </c>
      <c r="BE1158" s="9" t="str">
        <f t="shared" si="899"/>
        <v>-</v>
      </c>
      <c r="BF1158" s="9" t="str">
        <f t="shared" si="899"/>
        <v>-</v>
      </c>
      <c r="BG1158" s="9" t="str">
        <f t="shared" si="899"/>
        <v>-</v>
      </c>
      <c r="BH1158" s="9" t="str">
        <f t="shared" si="899"/>
        <v>-</v>
      </c>
      <c r="BI1158" s="9" t="str">
        <f t="shared" si="899"/>
        <v>-</v>
      </c>
      <c r="BJ1158" s="37">
        <f t="shared" si="878"/>
        <v>0</v>
      </c>
      <c r="BK1158" s="34" t="str">
        <f t="shared" si="879"/>
        <v>-</v>
      </c>
      <c r="BL1158" s="9" t="e">
        <f t="shared" si="832"/>
        <v>#VALUE!</v>
      </c>
      <c r="BN1158" s="38">
        <f t="shared" si="842"/>
        <v>177</v>
      </c>
      <c r="BO1158" s="34" t="str">
        <f t="shared" si="827"/>
        <v>-</v>
      </c>
      <c r="BP1158" s="37">
        <f t="shared" si="833"/>
        <v>0</v>
      </c>
      <c r="BQ1158" s="37">
        <f t="shared" si="828"/>
        <v>0</v>
      </c>
      <c r="BR1158" s="36">
        <f t="shared" si="834"/>
        <v>0</v>
      </c>
      <c r="BS1158" s="36">
        <f t="shared" si="834"/>
        <v>0</v>
      </c>
      <c r="BT1158" s="121" t="e">
        <f t="shared" si="880"/>
        <v>#DIV/0!</v>
      </c>
      <c r="BU1158">
        <f t="shared" si="835"/>
        <v>177</v>
      </c>
      <c r="BV1158" s="25" t="str">
        <f t="shared" si="836"/>
        <v>-</v>
      </c>
      <c r="BW1158" s="25" t="str">
        <f t="shared" si="837"/>
        <v>-</v>
      </c>
      <c r="BX1158" s="25" t="str">
        <f t="shared" si="838"/>
        <v>-</v>
      </c>
      <c r="BY1158" s="46" t="str">
        <f t="shared" si="839"/>
        <v>-</v>
      </c>
    </row>
    <row r="1159" spans="1:77">
      <c r="A1159" s="38">
        <f t="shared" si="840"/>
        <v>178</v>
      </c>
      <c r="B1159" s="36">
        <f t="shared" ref="B1159:C1173" si="901">B180</f>
        <v>0</v>
      </c>
      <c r="C1159" s="36">
        <f t="shared" si="901"/>
        <v>0</v>
      </c>
      <c r="D1159" s="9" t="str">
        <f t="shared" si="899"/>
        <v>-</v>
      </c>
      <c r="E1159" s="9" t="str">
        <f t="shared" si="899"/>
        <v>-</v>
      </c>
      <c r="F1159" s="9" t="str">
        <f t="shared" si="899"/>
        <v>-</v>
      </c>
      <c r="G1159" s="9" t="str">
        <f t="shared" si="899"/>
        <v>-</v>
      </c>
      <c r="H1159" s="9" t="str">
        <f t="shared" si="899"/>
        <v>-</v>
      </c>
      <c r="I1159" s="9" t="str">
        <f t="shared" si="899"/>
        <v>-</v>
      </c>
      <c r="J1159" s="9" t="str">
        <f t="shared" si="899"/>
        <v>-</v>
      </c>
      <c r="K1159" s="9" t="str">
        <f t="shared" si="899"/>
        <v>-</v>
      </c>
      <c r="L1159" s="9" t="str">
        <f t="shared" si="899"/>
        <v>-</v>
      </c>
      <c r="M1159" s="9" t="str">
        <f t="shared" si="899"/>
        <v>-</v>
      </c>
      <c r="N1159" s="9" t="str">
        <f t="shared" si="899"/>
        <v>-</v>
      </c>
      <c r="O1159" s="9" t="str">
        <f t="shared" si="899"/>
        <v>-</v>
      </c>
      <c r="P1159" s="9" t="str">
        <f t="shared" si="899"/>
        <v>-</v>
      </c>
      <c r="Q1159" s="9" t="str">
        <f t="shared" si="899"/>
        <v>-</v>
      </c>
      <c r="R1159" s="9" t="str">
        <f t="shared" si="899"/>
        <v>-</v>
      </c>
      <c r="S1159" s="9" t="str">
        <f t="shared" si="899"/>
        <v>-</v>
      </c>
      <c r="T1159" s="9" t="str">
        <f t="shared" si="899"/>
        <v>-</v>
      </c>
      <c r="U1159" s="9" t="str">
        <f t="shared" si="899"/>
        <v>-</v>
      </c>
      <c r="V1159" s="9" t="str">
        <f t="shared" si="899"/>
        <v>-</v>
      </c>
      <c r="W1159" s="9" t="str">
        <f t="shared" si="899"/>
        <v>-</v>
      </c>
      <c r="X1159" s="9" t="str">
        <f t="shared" si="899"/>
        <v>-</v>
      </c>
      <c r="Y1159" s="9" t="str">
        <f t="shared" si="899"/>
        <v>-</v>
      </c>
      <c r="Z1159" s="9" t="str">
        <f t="shared" si="899"/>
        <v>-</v>
      </c>
      <c r="AA1159" s="9" t="str">
        <f t="shared" si="899"/>
        <v>-</v>
      </c>
      <c r="AB1159" s="9" t="str">
        <f t="shared" si="899"/>
        <v>-</v>
      </c>
      <c r="AC1159" s="9" t="str">
        <f t="shared" si="899"/>
        <v>-</v>
      </c>
      <c r="AD1159" s="9" t="str">
        <f t="shared" si="899"/>
        <v>-</v>
      </c>
      <c r="AE1159" s="9" t="str">
        <f t="shared" si="899"/>
        <v>-</v>
      </c>
      <c r="AF1159" s="9" t="str">
        <f t="shared" si="899"/>
        <v>-</v>
      </c>
      <c r="AG1159" s="9" t="str">
        <f t="shared" si="899"/>
        <v>-</v>
      </c>
      <c r="AH1159" s="9" t="str">
        <f t="shared" si="899"/>
        <v>-</v>
      </c>
      <c r="AI1159" s="9" t="str">
        <f t="shared" ref="AI1159:BA1159" si="902">IF(AI$979="ДА",AI767,"-")</f>
        <v>-</v>
      </c>
      <c r="AJ1159" s="9" t="str">
        <f t="shared" si="902"/>
        <v>-</v>
      </c>
      <c r="AK1159" s="9" t="str">
        <f t="shared" si="902"/>
        <v>-</v>
      </c>
      <c r="AL1159" s="9" t="str">
        <f t="shared" si="902"/>
        <v>-</v>
      </c>
      <c r="AM1159" s="9" t="str">
        <f t="shared" si="902"/>
        <v>-</v>
      </c>
      <c r="AN1159" s="9" t="str">
        <f t="shared" si="902"/>
        <v>-</v>
      </c>
      <c r="AO1159" s="9" t="str">
        <f t="shared" si="902"/>
        <v>-</v>
      </c>
      <c r="AP1159" s="9" t="str">
        <f t="shared" si="902"/>
        <v>-</v>
      </c>
      <c r="AQ1159" s="9" t="str">
        <f t="shared" si="902"/>
        <v>-</v>
      </c>
      <c r="AR1159" s="9" t="str">
        <f t="shared" si="902"/>
        <v>-</v>
      </c>
      <c r="AS1159" s="9" t="str">
        <f t="shared" si="902"/>
        <v>-</v>
      </c>
      <c r="AT1159" s="9" t="str">
        <f t="shared" si="902"/>
        <v>-</v>
      </c>
      <c r="AU1159" s="9" t="str">
        <f t="shared" si="902"/>
        <v>-</v>
      </c>
      <c r="AV1159" s="9" t="str">
        <f t="shared" si="902"/>
        <v>-</v>
      </c>
      <c r="AW1159" s="9" t="str">
        <f t="shared" si="902"/>
        <v>-</v>
      </c>
      <c r="AX1159" s="9" t="str">
        <f t="shared" si="902"/>
        <v>-</v>
      </c>
      <c r="AY1159" s="9" t="str">
        <f t="shared" si="902"/>
        <v>-</v>
      </c>
      <c r="AZ1159" s="9" t="str">
        <f t="shared" si="902"/>
        <v>-</v>
      </c>
      <c r="BA1159" s="9" t="str">
        <f t="shared" si="902"/>
        <v>-</v>
      </c>
      <c r="BB1159" s="9" t="str">
        <f t="shared" si="899"/>
        <v>-</v>
      </c>
      <c r="BC1159" s="9" t="str">
        <f t="shared" si="899"/>
        <v>-</v>
      </c>
      <c r="BD1159" s="9" t="str">
        <f t="shared" si="899"/>
        <v>-</v>
      </c>
      <c r="BE1159" s="9" t="str">
        <f t="shared" si="899"/>
        <v>-</v>
      </c>
      <c r="BF1159" s="9" t="str">
        <f t="shared" si="899"/>
        <v>-</v>
      </c>
      <c r="BG1159" s="9" t="str">
        <f t="shared" si="899"/>
        <v>-</v>
      </c>
      <c r="BH1159" s="9" t="str">
        <f t="shared" si="899"/>
        <v>-</v>
      </c>
      <c r="BI1159" s="9" t="str">
        <f t="shared" si="899"/>
        <v>-</v>
      </c>
      <c r="BJ1159" s="37">
        <f t="shared" si="878"/>
        <v>0</v>
      </c>
      <c r="BK1159" s="34" t="str">
        <f t="shared" si="879"/>
        <v>-</v>
      </c>
      <c r="BL1159" s="9" t="e">
        <f t="shared" si="832"/>
        <v>#VALUE!</v>
      </c>
      <c r="BN1159" s="38">
        <f t="shared" si="842"/>
        <v>178</v>
      </c>
      <c r="BO1159" s="34" t="str">
        <f t="shared" si="827"/>
        <v>-</v>
      </c>
      <c r="BP1159" s="37">
        <f>BJ180</f>
        <v>0</v>
      </c>
      <c r="BQ1159" s="37">
        <f t="shared" si="828"/>
        <v>0</v>
      </c>
      <c r="BR1159" s="36">
        <f t="shared" si="834"/>
        <v>0</v>
      </c>
      <c r="BS1159" s="36">
        <f t="shared" si="834"/>
        <v>0</v>
      </c>
      <c r="BT1159" s="121" t="e">
        <f t="shared" si="880"/>
        <v>#DIV/0!</v>
      </c>
      <c r="BU1159">
        <f t="shared" si="835"/>
        <v>178</v>
      </c>
      <c r="BV1159" s="25" t="str">
        <f t="shared" si="836"/>
        <v>-</v>
      </c>
      <c r="BW1159" s="25" t="str">
        <f t="shared" si="837"/>
        <v>-</v>
      </c>
      <c r="BX1159" s="25" t="str">
        <f t="shared" si="838"/>
        <v>-</v>
      </c>
      <c r="BY1159" s="46" t="str">
        <f t="shared" si="839"/>
        <v>-</v>
      </c>
    </row>
    <row r="1160" spans="1:77">
      <c r="A1160" s="38">
        <f t="shared" si="840"/>
        <v>179</v>
      </c>
      <c r="B1160" s="36">
        <f t="shared" si="901"/>
        <v>0</v>
      </c>
      <c r="C1160" s="36">
        <f t="shared" si="901"/>
        <v>0</v>
      </c>
      <c r="D1160" s="9" t="str">
        <f t="shared" si="899"/>
        <v>-</v>
      </c>
      <c r="E1160" s="9" t="str">
        <f t="shared" si="899"/>
        <v>-</v>
      </c>
      <c r="F1160" s="9" t="str">
        <f t="shared" si="899"/>
        <v>-</v>
      </c>
      <c r="G1160" s="9" t="str">
        <f t="shared" si="899"/>
        <v>-</v>
      </c>
      <c r="H1160" s="9" t="str">
        <f t="shared" si="899"/>
        <v>-</v>
      </c>
      <c r="I1160" s="9" t="str">
        <f t="shared" si="899"/>
        <v>-</v>
      </c>
      <c r="J1160" s="9" t="str">
        <f t="shared" si="899"/>
        <v>-</v>
      </c>
      <c r="K1160" s="9" t="str">
        <f t="shared" si="899"/>
        <v>-</v>
      </c>
      <c r="L1160" s="9" t="str">
        <f t="shared" si="899"/>
        <v>-</v>
      </c>
      <c r="M1160" s="9" t="str">
        <f t="shared" si="899"/>
        <v>-</v>
      </c>
      <c r="N1160" s="9" t="str">
        <f t="shared" si="899"/>
        <v>-</v>
      </c>
      <c r="O1160" s="9" t="str">
        <f t="shared" si="899"/>
        <v>-</v>
      </c>
      <c r="P1160" s="9" t="str">
        <f t="shared" si="899"/>
        <v>-</v>
      </c>
      <c r="Q1160" s="9" t="str">
        <f t="shared" si="899"/>
        <v>-</v>
      </c>
      <c r="R1160" s="9" t="str">
        <f t="shared" si="899"/>
        <v>-</v>
      </c>
      <c r="S1160" s="9" t="str">
        <f t="shared" si="899"/>
        <v>-</v>
      </c>
      <c r="T1160" s="9" t="str">
        <f t="shared" si="899"/>
        <v>-</v>
      </c>
      <c r="U1160" s="9" t="str">
        <f t="shared" si="899"/>
        <v>-</v>
      </c>
      <c r="V1160" s="9" t="str">
        <f t="shared" si="899"/>
        <v>-</v>
      </c>
      <c r="W1160" s="9" t="str">
        <f t="shared" si="899"/>
        <v>-</v>
      </c>
      <c r="X1160" s="9" t="str">
        <f t="shared" si="899"/>
        <v>-</v>
      </c>
      <c r="Y1160" s="9" t="str">
        <f t="shared" si="899"/>
        <v>-</v>
      </c>
      <c r="Z1160" s="9" t="str">
        <f t="shared" si="899"/>
        <v>-</v>
      </c>
      <c r="AA1160" s="9" t="str">
        <f t="shared" si="899"/>
        <v>-</v>
      </c>
      <c r="AB1160" s="9" t="str">
        <f t="shared" si="899"/>
        <v>-</v>
      </c>
      <c r="AC1160" s="9" t="str">
        <f t="shared" si="899"/>
        <v>-</v>
      </c>
      <c r="AD1160" s="9" t="str">
        <f t="shared" si="899"/>
        <v>-</v>
      </c>
      <c r="AE1160" s="9" t="str">
        <f t="shared" si="899"/>
        <v>-</v>
      </c>
      <c r="AF1160" s="9" t="str">
        <f t="shared" si="899"/>
        <v>-</v>
      </c>
      <c r="AG1160" s="9" t="str">
        <f t="shared" si="899"/>
        <v>-</v>
      </c>
      <c r="AH1160" s="9" t="str">
        <f t="shared" si="899"/>
        <v>-</v>
      </c>
      <c r="AI1160" s="9" t="str">
        <f t="shared" ref="AI1160:BA1160" si="903">IF(AI$979="ДА",AI768,"-")</f>
        <v>-</v>
      </c>
      <c r="AJ1160" s="9" t="str">
        <f t="shared" si="903"/>
        <v>-</v>
      </c>
      <c r="AK1160" s="9" t="str">
        <f t="shared" si="903"/>
        <v>-</v>
      </c>
      <c r="AL1160" s="9" t="str">
        <f t="shared" si="903"/>
        <v>-</v>
      </c>
      <c r="AM1160" s="9" t="str">
        <f t="shared" si="903"/>
        <v>-</v>
      </c>
      <c r="AN1160" s="9" t="str">
        <f t="shared" si="903"/>
        <v>-</v>
      </c>
      <c r="AO1160" s="9" t="str">
        <f t="shared" si="903"/>
        <v>-</v>
      </c>
      <c r="AP1160" s="9" t="str">
        <f t="shared" si="903"/>
        <v>-</v>
      </c>
      <c r="AQ1160" s="9" t="str">
        <f t="shared" si="903"/>
        <v>-</v>
      </c>
      <c r="AR1160" s="9" t="str">
        <f t="shared" si="903"/>
        <v>-</v>
      </c>
      <c r="AS1160" s="9" t="str">
        <f t="shared" si="903"/>
        <v>-</v>
      </c>
      <c r="AT1160" s="9" t="str">
        <f t="shared" si="903"/>
        <v>-</v>
      </c>
      <c r="AU1160" s="9" t="str">
        <f t="shared" si="903"/>
        <v>-</v>
      </c>
      <c r="AV1160" s="9" t="str">
        <f t="shared" si="903"/>
        <v>-</v>
      </c>
      <c r="AW1160" s="9" t="str">
        <f t="shared" si="903"/>
        <v>-</v>
      </c>
      <c r="AX1160" s="9" t="str">
        <f t="shared" si="903"/>
        <v>-</v>
      </c>
      <c r="AY1160" s="9" t="str">
        <f t="shared" si="903"/>
        <v>-</v>
      </c>
      <c r="AZ1160" s="9" t="str">
        <f t="shared" si="903"/>
        <v>-</v>
      </c>
      <c r="BA1160" s="9" t="str">
        <f t="shared" si="903"/>
        <v>-</v>
      </c>
      <c r="BB1160" s="9" t="str">
        <f t="shared" si="899"/>
        <v>-</v>
      </c>
      <c r="BC1160" s="9" t="str">
        <f t="shared" si="899"/>
        <v>-</v>
      </c>
      <c r="BD1160" s="9" t="str">
        <f t="shared" si="899"/>
        <v>-</v>
      </c>
      <c r="BE1160" s="9" t="str">
        <f t="shared" si="899"/>
        <v>-</v>
      </c>
      <c r="BF1160" s="9" t="str">
        <f t="shared" si="899"/>
        <v>-</v>
      </c>
      <c r="BG1160" s="9" t="str">
        <f t="shared" si="899"/>
        <v>-</v>
      </c>
      <c r="BH1160" s="9" t="str">
        <f t="shared" si="899"/>
        <v>-</v>
      </c>
      <c r="BI1160" s="9" t="str">
        <f t="shared" si="899"/>
        <v>-</v>
      </c>
      <c r="BJ1160" s="37">
        <f t="shared" si="878"/>
        <v>0</v>
      </c>
      <c r="BK1160" s="34" t="str">
        <f t="shared" si="879"/>
        <v>-</v>
      </c>
      <c r="BL1160" s="9" t="e">
        <f t="shared" si="832"/>
        <v>#VALUE!</v>
      </c>
      <c r="BN1160" s="38">
        <f t="shared" si="842"/>
        <v>179</v>
      </c>
      <c r="BO1160" s="34" t="str">
        <f t="shared" si="827"/>
        <v>-</v>
      </c>
      <c r="BP1160" s="37">
        <f t="shared" si="833"/>
        <v>0</v>
      </c>
      <c r="BQ1160" s="37">
        <f t="shared" si="828"/>
        <v>0</v>
      </c>
      <c r="BR1160" s="36">
        <f t="shared" si="834"/>
        <v>0</v>
      </c>
      <c r="BS1160" s="36">
        <f t="shared" si="834"/>
        <v>0</v>
      </c>
      <c r="BT1160" s="121" t="e">
        <f t="shared" si="880"/>
        <v>#DIV/0!</v>
      </c>
      <c r="BU1160">
        <f t="shared" si="835"/>
        <v>179</v>
      </c>
      <c r="BV1160" s="25" t="str">
        <f t="shared" si="836"/>
        <v>-</v>
      </c>
      <c r="BW1160" s="25" t="str">
        <f t="shared" si="837"/>
        <v>-</v>
      </c>
      <c r="BX1160" s="25" t="str">
        <f t="shared" si="838"/>
        <v>-</v>
      </c>
      <c r="BY1160" s="46" t="str">
        <f t="shared" si="839"/>
        <v>-</v>
      </c>
    </row>
    <row r="1161" spans="1:77">
      <c r="A1161" s="38">
        <f t="shared" si="840"/>
        <v>180</v>
      </c>
      <c r="B1161" s="36">
        <f t="shared" si="901"/>
        <v>0</v>
      </c>
      <c r="C1161" s="36">
        <f t="shared" si="901"/>
        <v>0</v>
      </c>
      <c r="D1161" s="9" t="str">
        <f t="shared" si="899"/>
        <v>-</v>
      </c>
      <c r="E1161" s="9" t="str">
        <f t="shared" si="899"/>
        <v>-</v>
      </c>
      <c r="F1161" s="9" t="str">
        <f t="shared" si="899"/>
        <v>-</v>
      </c>
      <c r="G1161" s="9" t="str">
        <f t="shared" si="899"/>
        <v>-</v>
      </c>
      <c r="H1161" s="9" t="str">
        <f t="shared" si="899"/>
        <v>-</v>
      </c>
      <c r="I1161" s="9" t="str">
        <f t="shared" si="899"/>
        <v>-</v>
      </c>
      <c r="J1161" s="9" t="str">
        <f t="shared" si="899"/>
        <v>-</v>
      </c>
      <c r="K1161" s="9" t="str">
        <f t="shared" si="899"/>
        <v>-</v>
      </c>
      <c r="L1161" s="9" t="str">
        <f t="shared" si="899"/>
        <v>-</v>
      </c>
      <c r="M1161" s="9" t="str">
        <f t="shared" si="899"/>
        <v>-</v>
      </c>
      <c r="N1161" s="9" t="str">
        <f t="shared" si="899"/>
        <v>-</v>
      </c>
      <c r="O1161" s="9" t="str">
        <f t="shared" si="899"/>
        <v>-</v>
      </c>
      <c r="P1161" s="9" t="str">
        <f t="shared" si="899"/>
        <v>-</v>
      </c>
      <c r="Q1161" s="9" t="str">
        <f t="shared" si="899"/>
        <v>-</v>
      </c>
      <c r="R1161" s="9" t="str">
        <f t="shared" si="899"/>
        <v>-</v>
      </c>
      <c r="S1161" s="9" t="str">
        <f t="shared" si="899"/>
        <v>-</v>
      </c>
      <c r="T1161" s="9" t="str">
        <f t="shared" si="899"/>
        <v>-</v>
      </c>
      <c r="U1161" s="9" t="str">
        <f t="shared" si="899"/>
        <v>-</v>
      </c>
      <c r="V1161" s="9" t="str">
        <f t="shared" si="899"/>
        <v>-</v>
      </c>
      <c r="W1161" s="9" t="str">
        <f t="shared" si="899"/>
        <v>-</v>
      </c>
      <c r="X1161" s="9" t="str">
        <f t="shared" si="899"/>
        <v>-</v>
      </c>
      <c r="Y1161" s="9" t="str">
        <f t="shared" si="899"/>
        <v>-</v>
      </c>
      <c r="Z1161" s="9" t="str">
        <f t="shared" si="899"/>
        <v>-</v>
      </c>
      <c r="AA1161" s="9" t="str">
        <f t="shared" si="899"/>
        <v>-</v>
      </c>
      <c r="AB1161" s="9" t="str">
        <f t="shared" si="899"/>
        <v>-</v>
      </c>
      <c r="AC1161" s="9" t="str">
        <f t="shared" si="899"/>
        <v>-</v>
      </c>
      <c r="AD1161" s="9" t="str">
        <f t="shared" si="899"/>
        <v>-</v>
      </c>
      <c r="AE1161" s="9" t="str">
        <f t="shared" si="899"/>
        <v>-</v>
      </c>
      <c r="AF1161" s="9" t="str">
        <f t="shared" si="899"/>
        <v>-</v>
      </c>
      <c r="AG1161" s="9" t="str">
        <f t="shared" si="899"/>
        <v>-</v>
      </c>
      <c r="AH1161" s="9" t="str">
        <f t="shared" si="899"/>
        <v>-</v>
      </c>
      <c r="AI1161" s="9" t="str">
        <f t="shared" ref="AI1161:BA1161" si="904">IF(AI$979="ДА",AI769,"-")</f>
        <v>-</v>
      </c>
      <c r="AJ1161" s="9" t="str">
        <f t="shared" si="904"/>
        <v>-</v>
      </c>
      <c r="AK1161" s="9" t="str">
        <f t="shared" si="904"/>
        <v>-</v>
      </c>
      <c r="AL1161" s="9" t="str">
        <f t="shared" si="904"/>
        <v>-</v>
      </c>
      <c r="AM1161" s="9" t="str">
        <f t="shared" si="904"/>
        <v>-</v>
      </c>
      <c r="AN1161" s="9" t="str">
        <f t="shared" si="904"/>
        <v>-</v>
      </c>
      <c r="AO1161" s="9" t="str">
        <f t="shared" si="904"/>
        <v>-</v>
      </c>
      <c r="AP1161" s="9" t="str">
        <f t="shared" si="904"/>
        <v>-</v>
      </c>
      <c r="AQ1161" s="9" t="str">
        <f t="shared" si="904"/>
        <v>-</v>
      </c>
      <c r="AR1161" s="9" t="str">
        <f t="shared" si="904"/>
        <v>-</v>
      </c>
      <c r="AS1161" s="9" t="str">
        <f t="shared" si="904"/>
        <v>-</v>
      </c>
      <c r="AT1161" s="9" t="str">
        <f t="shared" si="904"/>
        <v>-</v>
      </c>
      <c r="AU1161" s="9" t="str">
        <f t="shared" si="904"/>
        <v>-</v>
      </c>
      <c r="AV1161" s="9" t="str">
        <f t="shared" si="904"/>
        <v>-</v>
      </c>
      <c r="AW1161" s="9" t="str">
        <f t="shared" si="904"/>
        <v>-</v>
      </c>
      <c r="AX1161" s="9" t="str">
        <f t="shared" si="904"/>
        <v>-</v>
      </c>
      <c r="AY1161" s="9" t="str">
        <f t="shared" si="904"/>
        <v>-</v>
      </c>
      <c r="AZ1161" s="9" t="str">
        <f t="shared" si="904"/>
        <v>-</v>
      </c>
      <c r="BA1161" s="9" t="str">
        <f t="shared" si="904"/>
        <v>-</v>
      </c>
      <c r="BB1161" s="9" t="str">
        <f t="shared" si="899"/>
        <v>-</v>
      </c>
      <c r="BC1161" s="9" t="str">
        <f t="shared" si="899"/>
        <v>-</v>
      </c>
      <c r="BD1161" s="9" t="str">
        <f t="shared" si="899"/>
        <v>-</v>
      </c>
      <c r="BE1161" s="9" t="str">
        <f t="shared" si="899"/>
        <v>-</v>
      </c>
      <c r="BF1161" s="9" t="str">
        <f t="shared" si="899"/>
        <v>-</v>
      </c>
      <c r="BG1161" s="9" t="str">
        <f t="shared" si="899"/>
        <v>-</v>
      </c>
      <c r="BH1161" s="9" t="str">
        <f t="shared" si="899"/>
        <v>-</v>
      </c>
      <c r="BI1161" s="9" t="str">
        <f t="shared" si="899"/>
        <v>-</v>
      </c>
      <c r="BJ1161" s="37">
        <f t="shared" si="878"/>
        <v>0</v>
      </c>
      <c r="BK1161" s="34" t="str">
        <f t="shared" si="879"/>
        <v>-</v>
      </c>
      <c r="BL1161" s="9" t="e">
        <f t="shared" si="832"/>
        <v>#VALUE!</v>
      </c>
      <c r="BN1161" s="38">
        <f t="shared" si="842"/>
        <v>180</v>
      </c>
      <c r="BO1161" s="34" t="str">
        <f t="shared" si="827"/>
        <v>-</v>
      </c>
      <c r="BP1161" s="37">
        <f t="shared" si="833"/>
        <v>0</v>
      </c>
      <c r="BQ1161" s="37">
        <f t="shared" si="828"/>
        <v>0</v>
      </c>
      <c r="BR1161" s="36">
        <f t="shared" si="834"/>
        <v>0</v>
      </c>
      <c r="BS1161" s="36">
        <f t="shared" si="834"/>
        <v>0</v>
      </c>
      <c r="BT1161" s="121" t="e">
        <f t="shared" si="880"/>
        <v>#DIV/0!</v>
      </c>
      <c r="BU1161">
        <f t="shared" si="835"/>
        <v>180</v>
      </c>
      <c r="BV1161" s="25" t="str">
        <f t="shared" si="836"/>
        <v>-</v>
      </c>
      <c r="BW1161" s="25" t="str">
        <f t="shared" si="837"/>
        <v>-</v>
      </c>
      <c r="BX1161" s="25" t="str">
        <f t="shared" si="838"/>
        <v>-</v>
      </c>
      <c r="BY1161" s="46" t="str">
        <f t="shared" si="839"/>
        <v>-</v>
      </c>
    </row>
    <row r="1162" spans="1:77">
      <c r="A1162" s="38">
        <f t="shared" si="840"/>
        <v>181</v>
      </c>
      <c r="B1162" s="36">
        <f t="shared" si="901"/>
        <v>0</v>
      </c>
      <c r="C1162" s="36">
        <f t="shared" si="901"/>
        <v>0</v>
      </c>
      <c r="D1162" s="9" t="str">
        <f t="shared" si="899"/>
        <v>-</v>
      </c>
      <c r="E1162" s="9" t="str">
        <f t="shared" si="899"/>
        <v>-</v>
      </c>
      <c r="F1162" s="9" t="str">
        <f t="shared" si="899"/>
        <v>-</v>
      </c>
      <c r="G1162" s="9" t="str">
        <f t="shared" si="899"/>
        <v>-</v>
      </c>
      <c r="H1162" s="9" t="str">
        <f t="shared" si="899"/>
        <v>-</v>
      </c>
      <c r="I1162" s="9" t="str">
        <f t="shared" si="899"/>
        <v>-</v>
      </c>
      <c r="J1162" s="9" t="str">
        <f t="shared" si="899"/>
        <v>-</v>
      </c>
      <c r="K1162" s="9" t="str">
        <f t="shared" si="899"/>
        <v>-</v>
      </c>
      <c r="L1162" s="9" t="str">
        <f t="shared" si="899"/>
        <v>-</v>
      </c>
      <c r="M1162" s="9" t="str">
        <f t="shared" si="899"/>
        <v>-</v>
      </c>
      <c r="N1162" s="9" t="str">
        <f t="shared" si="899"/>
        <v>-</v>
      </c>
      <c r="O1162" s="9" t="str">
        <f t="shared" si="899"/>
        <v>-</v>
      </c>
      <c r="P1162" s="9" t="str">
        <f t="shared" si="899"/>
        <v>-</v>
      </c>
      <c r="Q1162" s="9" t="str">
        <f t="shared" si="899"/>
        <v>-</v>
      </c>
      <c r="R1162" s="9" t="str">
        <f t="shared" si="899"/>
        <v>-</v>
      </c>
      <c r="S1162" s="9" t="str">
        <f t="shared" si="899"/>
        <v>-</v>
      </c>
      <c r="T1162" s="9" t="str">
        <f t="shared" si="899"/>
        <v>-</v>
      </c>
      <c r="U1162" s="9" t="str">
        <f t="shared" si="899"/>
        <v>-</v>
      </c>
      <c r="V1162" s="9" t="str">
        <f t="shared" si="899"/>
        <v>-</v>
      </c>
      <c r="W1162" s="9" t="str">
        <f t="shared" si="899"/>
        <v>-</v>
      </c>
      <c r="X1162" s="9" t="str">
        <f t="shared" si="899"/>
        <v>-</v>
      </c>
      <c r="Y1162" s="9" t="str">
        <f t="shared" si="899"/>
        <v>-</v>
      </c>
      <c r="Z1162" s="9" t="str">
        <f t="shared" si="899"/>
        <v>-</v>
      </c>
      <c r="AA1162" s="9" t="str">
        <f t="shared" si="899"/>
        <v>-</v>
      </c>
      <c r="AB1162" s="9" t="str">
        <f t="shared" si="899"/>
        <v>-</v>
      </c>
      <c r="AC1162" s="9" t="str">
        <f t="shared" si="899"/>
        <v>-</v>
      </c>
      <c r="AD1162" s="9" t="str">
        <f t="shared" si="899"/>
        <v>-</v>
      </c>
      <c r="AE1162" s="9" t="str">
        <f t="shared" si="899"/>
        <v>-</v>
      </c>
      <c r="AF1162" s="9" t="str">
        <f t="shared" si="899"/>
        <v>-</v>
      </c>
      <c r="AG1162" s="9" t="str">
        <f t="shared" si="899"/>
        <v>-</v>
      </c>
      <c r="AH1162" s="9" t="str">
        <f t="shared" si="899"/>
        <v>-</v>
      </c>
      <c r="AI1162" s="9" t="str">
        <f t="shared" ref="AI1162:BA1162" si="905">IF(AI$979="ДА",AI770,"-")</f>
        <v>-</v>
      </c>
      <c r="AJ1162" s="9" t="str">
        <f t="shared" si="905"/>
        <v>-</v>
      </c>
      <c r="AK1162" s="9" t="str">
        <f t="shared" si="905"/>
        <v>-</v>
      </c>
      <c r="AL1162" s="9" t="str">
        <f t="shared" si="905"/>
        <v>-</v>
      </c>
      <c r="AM1162" s="9" t="str">
        <f t="shared" si="905"/>
        <v>-</v>
      </c>
      <c r="AN1162" s="9" t="str">
        <f t="shared" si="905"/>
        <v>-</v>
      </c>
      <c r="AO1162" s="9" t="str">
        <f t="shared" si="905"/>
        <v>-</v>
      </c>
      <c r="AP1162" s="9" t="str">
        <f t="shared" si="905"/>
        <v>-</v>
      </c>
      <c r="AQ1162" s="9" t="str">
        <f t="shared" si="905"/>
        <v>-</v>
      </c>
      <c r="AR1162" s="9" t="str">
        <f t="shared" si="905"/>
        <v>-</v>
      </c>
      <c r="AS1162" s="9" t="str">
        <f t="shared" si="905"/>
        <v>-</v>
      </c>
      <c r="AT1162" s="9" t="str">
        <f t="shared" si="905"/>
        <v>-</v>
      </c>
      <c r="AU1162" s="9" t="str">
        <f t="shared" si="905"/>
        <v>-</v>
      </c>
      <c r="AV1162" s="9" t="str">
        <f t="shared" si="905"/>
        <v>-</v>
      </c>
      <c r="AW1162" s="9" t="str">
        <f t="shared" si="905"/>
        <v>-</v>
      </c>
      <c r="AX1162" s="9" t="str">
        <f t="shared" si="905"/>
        <v>-</v>
      </c>
      <c r="AY1162" s="9" t="str">
        <f t="shared" si="905"/>
        <v>-</v>
      </c>
      <c r="AZ1162" s="9" t="str">
        <f t="shared" si="905"/>
        <v>-</v>
      </c>
      <c r="BA1162" s="9" t="str">
        <f t="shared" si="905"/>
        <v>-</v>
      </c>
      <c r="BB1162" s="9" t="str">
        <f t="shared" si="899"/>
        <v>-</v>
      </c>
      <c r="BC1162" s="9" t="str">
        <f t="shared" si="899"/>
        <v>-</v>
      </c>
      <c r="BD1162" s="9" t="str">
        <f t="shared" si="899"/>
        <v>-</v>
      </c>
      <c r="BE1162" s="9" t="str">
        <f t="shared" si="899"/>
        <v>-</v>
      </c>
      <c r="BF1162" s="9" t="str">
        <f t="shared" si="899"/>
        <v>-</v>
      </c>
      <c r="BG1162" s="9" t="str">
        <f t="shared" si="899"/>
        <v>-</v>
      </c>
      <c r="BH1162" s="9" t="str">
        <f t="shared" si="899"/>
        <v>-</v>
      </c>
      <c r="BI1162" s="9" t="str">
        <f t="shared" si="899"/>
        <v>-</v>
      </c>
      <c r="BJ1162" s="37">
        <f t="shared" si="878"/>
        <v>0</v>
      </c>
      <c r="BK1162" s="34" t="str">
        <f t="shared" si="879"/>
        <v>-</v>
      </c>
      <c r="BL1162" s="9" t="e">
        <f t="shared" si="832"/>
        <v>#VALUE!</v>
      </c>
      <c r="BN1162" s="38">
        <f t="shared" si="842"/>
        <v>181</v>
      </c>
      <c r="BO1162" s="34" t="str">
        <f t="shared" si="827"/>
        <v>-</v>
      </c>
      <c r="BP1162" s="37">
        <f t="shared" si="833"/>
        <v>0</v>
      </c>
      <c r="BQ1162" s="37">
        <f t="shared" si="828"/>
        <v>0</v>
      </c>
      <c r="BR1162" s="36">
        <f t="shared" si="834"/>
        <v>0</v>
      </c>
      <c r="BS1162" s="36">
        <f t="shared" si="834"/>
        <v>0</v>
      </c>
      <c r="BT1162" s="121" t="e">
        <f t="shared" si="880"/>
        <v>#DIV/0!</v>
      </c>
      <c r="BU1162">
        <f t="shared" si="835"/>
        <v>181</v>
      </c>
      <c r="BV1162" s="25" t="str">
        <f t="shared" si="836"/>
        <v>-</v>
      </c>
      <c r="BW1162" s="25" t="str">
        <f t="shared" si="837"/>
        <v>-</v>
      </c>
      <c r="BX1162" s="25" t="str">
        <f t="shared" si="838"/>
        <v>-</v>
      </c>
      <c r="BY1162" s="46" t="str">
        <f t="shared" si="839"/>
        <v>-</v>
      </c>
    </row>
    <row r="1163" spans="1:77">
      <c r="A1163" s="38">
        <f t="shared" si="840"/>
        <v>182</v>
      </c>
      <c r="B1163" s="36">
        <f t="shared" si="901"/>
        <v>0</v>
      </c>
      <c r="C1163" s="36">
        <f t="shared" si="901"/>
        <v>0</v>
      </c>
      <c r="D1163" s="9" t="str">
        <f t="shared" si="899"/>
        <v>-</v>
      </c>
      <c r="E1163" s="9" t="str">
        <f t="shared" si="899"/>
        <v>-</v>
      </c>
      <c r="F1163" s="9" t="str">
        <f t="shared" si="899"/>
        <v>-</v>
      </c>
      <c r="G1163" s="9" t="str">
        <f t="shared" si="899"/>
        <v>-</v>
      </c>
      <c r="H1163" s="9" t="str">
        <f t="shared" si="899"/>
        <v>-</v>
      </c>
      <c r="I1163" s="9" t="str">
        <f t="shared" si="899"/>
        <v>-</v>
      </c>
      <c r="J1163" s="9" t="str">
        <f t="shared" si="899"/>
        <v>-</v>
      </c>
      <c r="K1163" s="9" t="str">
        <f t="shared" si="899"/>
        <v>-</v>
      </c>
      <c r="L1163" s="9" t="str">
        <f t="shared" si="899"/>
        <v>-</v>
      </c>
      <c r="M1163" s="9" t="str">
        <f t="shared" si="899"/>
        <v>-</v>
      </c>
      <c r="N1163" s="9" t="str">
        <f t="shared" si="899"/>
        <v>-</v>
      </c>
      <c r="O1163" s="9" t="str">
        <f t="shared" si="899"/>
        <v>-</v>
      </c>
      <c r="P1163" s="9" t="str">
        <f t="shared" si="899"/>
        <v>-</v>
      </c>
      <c r="Q1163" s="9" t="str">
        <f t="shared" si="899"/>
        <v>-</v>
      </c>
      <c r="R1163" s="9" t="str">
        <f t="shared" si="899"/>
        <v>-</v>
      </c>
      <c r="S1163" s="9" t="str">
        <f t="shared" si="899"/>
        <v>-</v>
      </c>
      <c r="T1163" s="9" t="str">
        <f t="shared" si="899"/>
        <v>-</v>
      </c>
      <c r="U1163" s="9" t="str">
        <f t="shared" si="899"/>
        <v>-</v>
      </c>
      <c r="V1163" s="9" t="str">
        <f t="shared" si="899"/>
        <v>-</v>
      </c>
      <c r="W1163" s="9" t="str">
        <f t="shared" si="899"/>
        <v>-</v>
      </c>
      <c r="X1163" s="9" t="str">
        <f t="shared" si="899"/>
        <v>-</v>
      </c>
      <c r="Y1163" s="9" t="str">
        <f t="shared" si="899"/>
        <v>-</v>
      </c>
      <c r="Z1163" s="9" t="str">
        <f t="shared" si="899"/>
        <v>-</v>
      </c>
      <c r="AA1163" s="9" t="str">
        <f t="shared" si="899"/>
        <v>-</v>
      </c>
      <c r="AB1163" s="9" t="str">
        <f t="shared" si="899"/>
        <v>-</v>
      </c>
      <c r="AC1163" s="9" t="str">
        <f t="shared" si="899"/>
        <v>-</v>
      </c>
      <c r="AD1163" s="9" t="str">
        <f t="shared" si="899"/>
        <v>-</v>
      </c>
      <c r="AE1163" s="9" t="str">
        <f t="shared" si="899"/>
        <v>-</v>
      </c>
      <c r="AF1163" s="9" t="str">
        <f t="shared" si="899"/>
        <v>-</v>
      </c>
      <c r="AG1163" s="9" t="str">
        <f t="shared" si="899"/>
        <v>-</v>
      </c>
      <c r="AH1163" s="9" t="str">
        <f t="shared" si="899"/>
        <v>-</v>
      </c>
      <c r="AI1163" s="9" t="str">
        <f t="shared" ref="AI1163:BA1163" si="906">IF(AI$979="ДА",AI771,"-")</f>
        <v>-</v>
      </c>
      <c r="AJ1163" s="9" t="str">
        <f t="shared" si="906"/>
        <v>-</v>
      </c>
      <c r="AK1163" s="9" t="str">
        <f t="shared" si="906"/>
        <v>-</v>
      </c>
      <c r="AL1163" s="9" t="str">
        <f t="shared" si="906"/>
        <v>-</v>
      </c>
      <c r="AM1163" s="9" t="str">
        <f t="shared" si="906"/>
        <v>-</v>
      </c>
      <c r="AN1163" s="9" t="str">
        <f t="shared" si="906"/>
        <v>-</v>
      </c>
      <c r="AO1163" s="9" t="str">
        <f t="shared" si="906"/>
        <v>-</v>
      </c>
      <c r="AP1163" s="9" t="str">
        <f t="shared" si="906"/>
        <v>-</v>
      </c>
      <c r="AQ1163" s="9" t="str">
        <f t="shared" si="906"/>
        <v>-</v>
      </c>
      <c r="AR1163" s="9" t="str">
        <f t="shared" si="906"/>
        <v>-</v>
      </c>
      <c r="AS1163" s="9" t="str">
        <f t="shared" si="906"/>
        <v>-</v>
      </c>
      <c r="AT1163" s="9" t="str">
        <f t="shared" si="906"/>
        <v>-</v>
      </c>
      <c r="AU1163" s="9" t="str">
        <f t="shared" si="906"/>
        <v>-</v>
      </c>
      <c r="AV1163" s="9" t="str">
        <f t="shared" si="906"/>
        <v>-</v>
      </c>
      <c r="AW1163" s="9" t="str">
        <f t="shared" si="906"/>
        <v>-</v>
      </c>
      <c r="AX1163" s="9" t="str">
        <f t="shared" si="906"/>
        <v>-</v>
      </c>
      <c r="AY1163" s="9" t="str">
        <f t="shared" si="906"/>
        <v>-</v>
      </c>
      <c r="AZ1163" s="9" t="str">
        <f t="shared" si="906"/>
        <v>-</v>
      </c>
      <c r="BA1163" s="9" t="str">
        <f t="shared" si="906"/>
        <v>-</v>
      </c>
      <c r="BB1163" s="9" t="str">
        <f t="shared" si="899"/>
        <v>-</v>
      </c>
      <c r="BC1163" s="9" t="str">
        <f t="shared" si="899"/>
        <v>-</v>
      </c>
      <c r="BD1163" s="9" t="str">
        <f t="shared" si="899"/>
        <v>-</v>
      </c>
      <c r="BE1163" s="9" t="str">
        <f t="shared" si="899"/>
        <v>-</v>
      </c>
      <c r="BF1163" s="9" t="str">
        <f t="shared" si="899"/>
        <v>-</v>
      </c>
      <c r="BG1163" s="9" t="str">
        <f t="shared" si="899"/>
        <v>-</v>
      </c>
      <c r="BH1163" s="9" t="str">
        <f t="shared" si="899"/>
        <v>-</v>
      </c>
      <c r="BI1163" s="9" t="str">
        <f t="shared" si="899"/>
        <v>-</v>
      </c>
      <c r="BJ1163" s="37">
        <f t="shared" si="878"/>
        <v>0</v>
      </c>
      <c r="BK1163" s="34" t="str">
        <f t="shared" si="879"/>
        <v>-</v>
      </c>
      <c r="BL1163" s="9" t="e">
        <f t="shared" si="832"/>
        <v>#VALUE!</v>
      </c>
      <c r="BN1163" s="38">
        <f t="shared" si="842"/>
        <v>182</v>
      </c>
      <c r="BO1163" s="34" t="str">
        <f t="shared" si="827"/>
        <v>-</v>
      </c>
      <c r="BP1163" s="37">
        <f t="shared" si="833"/>
        <v>0</v>
      </c>
      <c r="BQ1163" s="37">
        <f t="shared" si="828"/>
        <v>0</v>
      </c>
      <c r="BR1163" s="36">
        <f t="shared" si="834"/>
        <v>0</v>
      </c>
      <c r="BS1163" s="36">
        <f t="shared" si="834"/>
        <v>0</v>
      </c>
      <c r="BT1163" s="121" t="e">
        <f t="shared" si="880"/>
        <v>#DIV/0!</v>
      </c>
      <c r="BU1163">
        <f t="shared" si="835"/>
        <v>182</v>
      </c>
      <c r="BV1163" s="25" t="str">
        <f t="shared" si="836"/>
        <v>-</v>
      </c>
      <c r="BW1163" s="25" t="str">
        <f t="shared" si="837"/>
        <v>-</v>
      </c>
      <c r="BX1163" s="25" t="str">
        <f t="shared" si="838"/>
        <v>-</v>
      </c>
      <c r="BY1163" s="46" t="str">
        <f t="shared" si="839"/>
        <v>-</v>
      </c>
    </row>
    <row r="1164" spans="1:77">
      <c r="A1164" s="38">
        <f t="shared" si="840"/>
        <v>183</v>
      </c>
      <c r="B1164" s="36">
        <f t="shared" si="901"/>
        <v>0</v>
      </c>
      <c r="C1164" s="36">
        <f t="shared" si="901"/>
        <v>0</v>
      </c>
      <c r="D1164" s="9" t="str">
        <f t="shared" si="899"/>
        <v>-</v>
      </c>
      <c r="E1164" s="9" t="str">
        <f t="shared" si="899"/>
        <v>-</v>
      </c>
      <c r="F1164" s="9" t="str">
        <f t="shared" si="899"/>
        <v>-</v>
      </c>
      <c r="G1164" s="9" t="str">
        <f t="shared" si="899"/>
        <v>-</v>
      </c>
      <c r="H1164" s="9" t="str">
        <f t="shared" si="899"/>
        <v>-</v>
      </c>
      <c r="I1164" s="9" t="str">
        <f t="shared" si="899"/>
        <v>-</v>
      </c>
      <c r="J1164" s="9" t="str">
        <f t="shared" si="899"/>
        <v>-</v>
      </c>
      <c r="K1164" s="9" t="str">
        <f t="shared" si="899"/>
        <v>-</v>
      </c>
      <c r="L1164" s="9" t="str">
        <f t="shared" si="899"/>
        <v>-</v>
      </c>
      <c r="M1164" s="9" t="str">
        <f t="shared" si="899"/>
        <v>-</v>
      </c>
      <c r="N1164" s="9" t="str">
        <f t="shared" si="899"/>
        <v>-</v>
      </c>
      <c r="O1164" s="9" t="str">
        <f t="shared" si="899"/>
        <v>-</v>
      </c>
      <c r="P1164" s="9" t="str">
        <f t="shared" si="899"/>
        <v>-</v>
      </c>
      <c r="Q1164" s="9" t="str">
        <f t="shared" si="899"/>
        <v>-</v>
      </c>
      <c r="R1164" s="9" t="str">
        <f t="shared" si="899"/>
        <v>-</v>
      </c>
      <c r="S1164" s="9" t="str">
        <f t="shared" ref="S1164:BI1164" si="907">IF(S$979="ДА",S772,"-")</f>
        <v>-</v>
      </c>
      <c r="T1164" s="9" t="str">
        <f t="shared" si="907"/>
        <v>-</v>
      </c>
      <c r="U1164" s="9" t="str">
        <f t="shared" si="907"/>
        <v>-</v>
      </c>
      <c r="V1164" s="9" t="str">
        <f t="shared" si="907"/>
        <v>-</v>
      </c>
      <c r="W1164" s="9" t="str">
        <f t="shared" si="907"/>
        <v>-</v>
      </c>
      <c r="X1164" s="9" t="str">
        <f t="shared" si="907"/>
        <v>-</v>
      </c>
      <c r="Y1164" s="9" t="str">
        <f t="shared" si="907"/>
        <v>-</v>
      </c>
      <c r="Z1164" s="9" t="str">
        <f t="shared" si="907"/>
        <v>-</v>
      </c>
      <c r="AA1164" s="9" t="str">
        <f t="shared" si="907"/>
        <v>-</v>
      </c>
      <c r="AB1164" s="9" t="str">
        <f t="shared" si="907"/>
        <v>-</v>
      </c>
      <c r="AC1164" s="9" t="str">
        <f t="shared" si="907"/>
        <v>-</v>
      </c>
      <c r="AD1164" s="9" t="str">
        <f t="shared" si="907"/>
        <v>-</v>
      </c>
      <c r="AE1164" s="9" t="str">
        <f t="shared" si="907"/>
        <v>-</v>
      </c>
      <c r="AF1164" s="9" t="str">
        <f t="shared" si="907"/>
        <v>-</v>
      </c>
      <c r="AG1164" s="9" t="str">
        <f t="shared" si="907"/>
        <v>-</v>
      </c>
      <c r="AH1164" s="9" t="str">
        <f t="shared" si="907"/>
        <v>-</v>
      </c>
      <c r="AI1164" s="9" t="str">
        <f t="shared" si="907"/>
        <v>-</v>
      </c>
      <c r="AJ1164" s="9" t="str">
        <f t="shared" si="907"/>
        <v>-</v>
      </c>
      <c r="AK1164" s="9" t="str">
        <f t="shared" si="907"/>
        <v>-</v>
      </c>
      <c r="AL1164" s="9" t="str">
        <f t="shared" si="907"/>
        <v>-</v>
      </c>
      <c r="AM1164" s="9" t="str">
        <f t="shared" si="907"/>
        <v>-</v>
      </c>
      <c r="AN1164" s="9" t="str">
        <f t="shared" si="907"/>
        <v>-</v>
      </c>
      <c r="AO1164" s="9" t="str">
        <f t="shared" si="907"/>
        <v>-</v>
      </c>
      <c r="AP1164" s="9" t="str">
        <f t="shared" si="907"/>
        <v>-</v>
      </c>
      <c r="AQ1164" s="9" t="str">
        <f t="shared" si="907"/>
        <v>-</v>
      </c>
      <c r="AR1164" s="9" t="str">
        <f t="shared" si="907"/>
        <v>-</v>
      </c>
      <c r="AS1164" s="9" t="str">
        <f t="shared" si="907"/>
        <v>-</v>
      </c>
      <c r="AT1164" s="9" t="str">
        <f t="shared" si="907"/>
        <v>-</v>
      </c>
      <c r="AU1164" s="9" t="str">
        <f t="shared" si="907"/>
        <v>-</v>
      </c>
      <c r="AV1164" s="9" t="str">
        <f t="shared" si="907"/>
        <v>-</v>
      </c>
      <c r="AW1164" s="9" t="str">
        <f t="shared" si="907"/>
        <v>-</v>
      </c>
      <c r="AX1164" s="9" t="str">
        <f t="shared" si="907"/>
        <v>-</v>
      </c>
      <c r="AY1164" s="9" t="str">
        <f t="shared" si="907"/>
        <v>-</v>
      </c>
      <c r="AZ1164" s="9" t="str">
        <f t="shared" si="907"/>
        <v>-</v>
      </c>
      <c r="BA1164" s="9" t="str">
        <f t="shared" si="907"/>
        <v>-</v>
      </c>
      <c r="BB1164" s="9" t="str">
        <f t="shared" si="907"/>
        <v>-</v>
      </c>
      <c r="BC1164" s="9" t="str">
        <f t="shared" si="907"/>
        <v>-</v>
      </c>
      <c r="BD1164" s="9" t="str">
        <f t="shared" si="907"/>
        <v>-</v>
      </c>
      <c r="BE1164" s="9" t="str">
        <f t="shared" si="907"/>
        <v>-</v>
      </c>
      <c r="BF1164" s="9" t="str">
        <f t="shared" si="907"/>
        <v>-</v>
      </c>
      <c r="BG1164" s="9" t="str">
        <f t="shared" si="907"/>
        <v>-</v>
      </c>
      <c r="BH1164" s="9" t="str">
        <f t="shared" si="907"/>
        <v>-</v>
      </c>
      <c r="BI1164" s="9" t="str">
        <f t="shared" si="907"/>
        <v>-</v>
      </c>
      <c r="BJ1164" s="37">
        <f t="shared" si="878"/>
        <v>0</v>
      </c>
      <c r="BK1164" s="34" t="str">
        <f t="shared" si="879"/>
        <v>-</v>
      </c>
      <c r="BL1164" s="9" t="e">
        <f t="shared" si="832"/>
        <v>#VALUE!</v>
      </c>
      <c r="BN1164" s="38">
        <f t="shared" si="842"/>
        <v>183</v>
      </c>
      <c r="BO1164" s="34" t="str">
        <f t="shared" si="827"/>
        <v>-</v>
      </c>
      <c r="BP1164" s="37">
        <f t="shared" si="833"/>
        <v>0</v>
      </c>
      <c r="BQ1164" s="37">
        <f t="shared" si="828"/>
        <v>0</v>
      </c>
      <c r="BR1164" s="36">
        <f t="shared" si="834"/>
        <v>0</v>
      </c>
      <c r="BS1164" s="36">
        <f t="shared" si="834"/>
        <v>0</v>
      </c>
      <c r="BT1164" s="121" t="e">
        <f t="shared" si="880"/>
        <v>#DIV/0!</v>
      </c>
      <c r="BU1164">
        <f t="shared" si="835"/>
        <v>183</v>
      </c>
      <c r="BV1164" s="25" t="str">
        <f t="shared" si="836"/>
        <v>-</v>
      </c>
      <c r="BW1164" s="25" t="str">
        <f t="shared" si="837"/>
        <v>-</v>
      </c>
      <c r="BX1164" s="25" t="str">
        <f t="shared" si="838"/>
        <v>-</v>
      </c>
      <c r="BY1164" s="46" t="str">
        <f t="shared" si="839"/>
        <v>-</v>
      </c>
    </row>
    <row r="1165" spans="1:77">
      <c r="A1165" s="38">
        <f t="shared" si="840"/>
        <v>184</v>
      </c>
      <c r="B1165" s="36">
        <f t="shared" si="901"/>
        <v>0</v>
      </c>
      <c r="C1165" s="36">
        <f t="shared" si="901"/>
        <v>0</v>
      </c>
      <c r="D1165" s="9" t="str">
        <f t="shared" ref="D1165:BI1171" si="908">IF(D$979="ДА",D773,"-")</f>
        <v>-</v>
      </c>
      <c r="E1165" s="9" t="str">
        <f t="shared" si="908"/>
        <v>-</v>
      </c>
      <c r="F1165" s="9" t="str">
        <f t="shared" si="908"/>
        <v>-</v>
      </c>
      <c r="G1165" s="9" t="str">
        <f t="shared" si="908"/>
        <v>-</v>
      </c>
      <c r="H1165" s="9" t="str">
        <f t="shared" si="908"/>
        <v>-</v>
      </c>
      <c r="I1165" s="9" t="str">
        <f t="shared" si="908"/>
        <v>-</v>
      </c>
      <c r="J1165" s="9" t="str">
        <f t="shared" si="908"/>
        <v>-</v>
      </c>
      <c r="K1165" s="9" t="str">
        <f t="shared" si="908"/>
        <v>-</v>
      </c>
      <c r="L1165" s="9" t="str">
        <f t="shared" si="908"/>
        <v>-</v>
      </c>
      <c r="M1165" s="9" t="str">
        <f t="shared" si="908"/>
        <v>-</v>
      </c>
      <c r="N1165" s="9" t="str">
        <f t="shared" si="908"/>
        <v>-</v>
      </c>
      <c r="O1165" s="9" t="str">
        <f t="shared" si="908"/>
        <v>-</v>
      </c>
      <c r="P1165" s="9" t="str">
        <f t="shared" si="908"/>
        <v>-</v>
      </c>
      <c r="Q1165" s="9" t="str">
        <f t="shared" si="908"/>
        <v>-</v>
      </c>
      <c r="R1165" s="9" t="str">
        <f t="shared" si="908"/>
        <v>-</v>
      </c>
      <c r="S1165" s="9" t="str">
        <f t="shared" si="908"/>
        <v>-</v>
      </c>
      <c r="T1165" s="9" t="str">
        <f t="shared" si="908"/>
        <v>-</v>
      </c>
      <c r="U1165" s="9" t="str">
        <f t="shared" si="908"/>
        <v>-</v>
      </c>
      <c r="V1165" s="9" t="str">
        <f t="shared" si="908"/>
        <v>-</v>
      </c>
      <c r="W1165" s="9" t="str">
        <f t="shared" si="908"/>
        <v>-</v>
      </c>
      <c r="X1165" s="9" t="str">
        <f t="shared" si="908"/>
        <v>-</v>
      </c>
      <c r="Y1165" s="9" t="str">
        <f t="shared" si="908"/>
        <v>-</v>
      </c>
      <c r="Z1165" s="9" t="str">
        <f t="shared" si="908"/>
        <v>-</v>
      </c>
      <c r="AA1165" s="9" t="str">
        <f t="shared" si="908"/>
        <v>-</v>
      </c>
      <c r="AB1165" s="9" t="str">
        <f t="shared" si="908"/>
        <v>-</v>
      </c>
      <c r="AC1165" s="9" t="str">
        <f t="shared" si="908"/>
        <v>-</v>
      </c>
      <c r="AD1165" s="9" t="str">
        <f t="shared" si="908"/>
        <v>-</v>
      </c>
      <c r="AE1165" s="9" t="str">
        <f t="shared" si="908"/>
        <v>-</v>
      </c>
      <c r="AF1165" s="9" t="str">
        <f t="shared" si="908"/>
        <v>-</v>
      </c>
      <c r="AG1165" s="9" t="str">
        <f t="shared" si="908"/>
        <v>-</v>
      </c>
      <c r="AH1165" s="9" t="str">
        <f t="shared" si="908"/>
        <v>-</v>
      </c>
      <c r="AI1165" s="9" t="str">
        <f t="shared" ref="AI1165:BA1165" si="909">IF(AI$979="ДА",AI773,"-")</f>
        <v>-</v>
      </c>
      <c r="AJ1165" s="9" t="str">
        <f t="shared" si="909"/>
        <v>-</v>
      </c>
      <c r="AK1165" s="9" t="str">
        <f t="shared" si="909"/>
        <v>-</v>
      </c>
      <c r="AL1165" s="9" t="str">
        <f t="shared" si="909"/>
        <v>-</v>
      </c>
      <c r="AM1165" s="9" t="str">
        <f t="shared" si="909"/>
        <v>-</v>
      </c>
      <c r="AN1165" s="9" t="str">
        <f t="shared" si="909"/>
        <v>-</v>
      </c>
      <c r="AO1165" s="9" t="str">
        <f t="shared" si="909"/>
        <v>-</v>
      </c>
      <c r="AP1165" s="9" t="str">
        <f t="shared" si="909"/>
        <v>-</v>
      </c>
      <c r="AQ1165" s="9" t="str">
        <f t="shared" si="909"/>
        <v>-</v>
      </c>
      <c r="AR1165" s="9" t="str">
        <f t="shared" si="909"/>
        <v>-</v>
      </c>
      <c r="AS1165" s="9" t="str">
        <f t="shared" si="909"/>
        <v>-</v>
      </c>
      <c r="AT1165" s="9" t="str">
        <f t="shared" si="909"/>
        <v>-</v>
      </c>
      <c r="AU1165" s="9" t="str">
        <f t="shared" si="909"/>
        <v>-</v>
      </c>
      <c r="AV1165" s="9" t="str">
        <f t="shared" si="909"/>
        <v>-</v>
      </c>
      <c r="AW1165" s="9" t="str">
        <f t="shared" si="909"/>
        <v>-</v>
      </c>
      <c r="AX1165" s="9" t="str">
        <f t="shared" si="909"/>
        <v>-</v>
      </c>
      <c r="AY1165" s="9" t="str">
        <f t="shared" si="909"/>
        <v>-</v>
      </c>
      <c r="AZ1165" s="9" t="str">
        <f t="shared" si="909"/>
        <v>-</v>
      </c>
      <c r="BA1165" s="9" t="str">
        <f t="shared" si="909"/>
        <v>-</v>
      </c>
      <c r="BB1165" s="9" t="str">
        <f t="shared" si="908"/>
        <v>-</v>
      </c>
      <c r="BC1165" s="9" t="str">
        <f t="shared" si="908"/>
        <v>-</v>
      </c>
      <c r="BD1165" s="9" t="str">
        <f t="shared" si="908"/>
        <v>-</v>
      </c>
      <c r="BE1165" s="9" t="str">
        <f t="shared" si="908"/>
        <v>-</v>
      </c>
      <c r="BF1165" s="9" t="str">
        <f t="shared" si="908"/>
        <v>-</v>
      </c>
      <c r="BG1165" s="9" t="str">
        <f t="shared" si="908"/>
        <v>-</v>
      </c>
      <c r="BH1165" s="9" t="str">
        <f t="shared" si="908"/>
        <v>-</v>
      </c>
      <c r="BI1165" s="9" t="str">
        <f t="shared" si="908"/>
        <v>-</v>
      </c>
      <c r="BJ1165" s="37">
        <f t="shared" si="878"/>
        <v>0</v>
      </c>
      <c r="BK1165" s="34" t="str">
        <f t="shared" si="879"/>
        <v>-</v>
      </c>
      <c r="BL1165" s="9" t="e">
        <f t="shared" si="832"/>
        <v>#VALUE!</v>
      </c>
      <c r="BN1165" s="38">
        <f t="shared" si="842"/>
        <v>184</v>
      </c>
      <c r="BO1165" s="34" t="str">
        <f t="shared" si="827"/>
        <v>-</v>
      </c>
      <c r="BP1165" s="37">
        <f t="shared" si="833"/>
        <v>0</v>
      </c>
      <c r="BQ1165" s="37">
        <f t="shared" si="828"/>
        <v>0</v>
      </c>
      <c r="BR1165" s="36">
        <f t="shared" si="834"/>
        <v>0</v>
      </c>
      <c r="BS1165" s="36">
        <f t="shared" si="834"/>
        <v>0</v>
      </c>
      <c r="BT1165" s="121" t="e">
        <f t="shared" si="880"/>
        <v>#DIV/0!</v>
      </c>
      <c r="BU1165">
        <f t="shared" si="835"/>
        <v>184</v>
      </c>
      <c r="BV1165" s="25" t="str">
        <f t="shared" si="836"/>
        <v>-</v>
      </c>
      <c r="BW1165" s="25" t="str">
        <f t="shared" si="837"/>
        <v>-</v>
      </c>
      <c r="BX1165" s="25" t="str">
        <f t="shared" si="838"/>
        <v>-</v>
      </c>
      <c r="BY1165" s="46" t="str">
        <f t="shared" si="839"/>
        <v>-</v>
      </c>
    </row>
    <row r="1166" spans="1:77">
      <c r="A1166" s="38">
        <f t="shared" si="840"/>
        <v>185</v>
      </c>
      <c r="B1166" s="36">
        <f t="shared" si="901"/>
        <v>0</v>
      </c>
      <c r="C1166" s="36">
        <f t="shared" si="901"/>
        <v>0</v>
      </c>
      <c r="D1166" s="9" t="str">
        <f t="shared" si="908"/>
        <v>-</v>
      </c>
      <c r="E1166" s="9" t="str">
        <f t="shared" si="908"/>
        <v>-</v>
      </c>
      <c r="F1166" s="9" t="str">
        <f t="shared" si="908"/>
        <v>-</v>
      </c>
      <c r="G1166" s="9" t="str">
        <f t="shared" si="908"/>
        <v>-</v>
      </c>
      <c r="H1166" s="9" t="str">
        <f t="shared" si="908"/>
        <v>-</v>
      </c>
      <c r="I1166" s="9" t="str">
        <f t="shared" si="908"/>
        <v>-</v>
      </c>
      <c r="J1166" s="9" t="str">
        <f t="shared" si="908"/>
        <v>-</v>
      </c>
      <c r="K1166" s="9" t="str">
        <f t="shared" si="908"/>
        <v>-</v>
      </c>
      <c r="L1166" s="9" t="str">
        <f t="shared" si="908"/>
        <v>-</v>
      </c>
      <c r="M1166" s="9" t="str">
        <f t="shared" si="908"/>
        <v>-</v>
      </c>
      <c r="N1166" s="9" t="str">
        <f t="shared" si="908"/>
        <v>-</v>
      </c>
      <c r="O1166" s="9" t="str">
        <f t="shared" si="908"/>
        <v>-</v>
      </c>
      <c r="P1166" s="9" t="str">
        <f t="shared" si="908"/>
        <v>-</v>
      </c>
      <c r="Q1166" s="9" t="str">
        <f t="shared" si="908"/>
        <v>-</v>
      </c>
      <c r="R1166" s="9" t="str">
        <f t="shared" si="908"/>
        <v>-</v>
      </c>
      <c r="S1166" s="9" t="str">
        <f t="shared" si="908"/>
        <v>-</v>
      </c>
      <c r="T1166" s="9" t="str">
        <f t="shared" si="908"/>
        <v>-</v>
      </c>
      <c r="U1166" s="9" t="str">
        <f t="shared" si="908"/>
        <v>-</v>
      </c>
      <c r="V1166" s="9" t="str">
        <f t="shared" si="908"/>
        <v>-</v>
      </c>
      <c r="W1166" s="9" t="str">
        <f t="shared" si="908"/>
        <v>-</v>
      </c>
      <c r="X1166" s="9" t="str">
        <f t="shared" si="908"/>
        <v>-</v>
      </c>
      <c r="Y1166" s="9" t="str">
        <f t="shared" si="908"/>
        <v>-</v>
      </c>
      <c r="Z1166" s="9" t="str">
        <f t="shared" si="908"/>
        <v>-</v>
      </c>
      <c r="AA1166" s="9" t="str">
        <f t="shared" si="908"/>
        <v>-</v>
      </c>
      <c r="AB1166" s="9" t="str">
        <f t="shared" si="908"/>
        <v>-</v>
      </c>
      <c r="AC1166" s="9" t="str">
        <f t="shared" si="908"/>
        <v>-</v>
      </c>
      <c r="AD1166" s="9" t="str">
        <f t="shared" si="908"/>
        <v>-</v>
      </c>
      <c r="AE1166" s="9" t="str">
        <f t="shared" si="908"/>
        <v>-</v>
      </c>
      <c r="AF1166" s="9" t="str">
        <f t="shared" si="908"/>
        <v>-</v>
      </c>
      <c r="AG1166" s="9" t="str">
        <f t="shared" si="908"/>
        <v>-</v>
      </c>
      <c r="AH1166" s="9" t="str">
        <f t="shared" si="908"/>
        <v>-</v>
      </c>
      <c r="AI1166" s="9" t="str">
        <f t="shared" ref="AI1166:BA1166" si="910">IF(AI$979="ДА",AI774,"-")</f>
        <v>-</v>
      </c>
      <c r="AJ1166" s="9" t="str">
        <f t="shared" si="910"/>
        <v>-</v>
      </c>
      <c r="AK1166" s="9" t="str">
        <f t="shared" si="910"/>
        <v>-</v>
      </c>
      <c r="AL1166" s="9" t="str">
        <f t="shared" si="910"/>
        <v>-</v>
      </c>
      <c r="AM1166" s="9" t="str">
        <f t="shared" si="910"/>
        <v>-</v>
      </c>
      <c r="AN1166" s="9" t="str">
        <f t="shared" si="910"/>
        <v>-</v>
      </c>
      <c r="AO1166" s="9" t="str">
        <f t="shared" si="910"/>
        <v>-</v>
      </c>
      <c r="AP1166" s="9" t="str">
        <f t="shared" si="910"/>
        <v>-</v>
      </c>
      <c r="AQ1166" s="9" t="str">
        <f t="shared" si="910"/>
        <v>-</v>
      </c>
      <c r="AR1166" s="9" t="str">
        <f t="shared" si="910"/>
        <v>-</v>
      </c>
      <c r="AS1166" s="9" t="str">
        <f t="shared" si="910"/>
        <v>-</v>
      </c>
      <c r="AT1166" s="9" t="str">
        <f t="shared" si="910"/>
        <v>-</v>
      </c>
      <c r="AU1166" s="9" t="str">
        <f t="shared" si="910"/>
        <v>-</v>
      </c>
      <c r="AV1166" s="9" t="str">
        <f t="shared" si="910"/>
        <v>-</v>
      </c>
      <c r="AW1166" s="9" t="str">
        <f t="shared" si="910"/>
        <v>-</v>
      </c>
      <c r="AX1166" s="9" t="str">
        <f t="shared" si="910"/>
        <v>-</v>
      </c>
      <c r="AY1166" s="9" t="str">
        <f t="shared" si="910"/>
        <v>-</v>
      </c>
      <c r="AZ1166" s="9" t="str">
        <f t="shared" si="910"/>
        <v>-</v>
      </c>
      <c r="BA1166" s="9" t="str">
        <f t="shared" si="910"/>
        <v>-</v>
      </c>
      <c r="BB1166" s="9" t="str">
        <f t="shared" si="908"/>
        <v>-</v>
      </c>
      <c r="BC1166" s="9" t="str">
        <f t="shared" si="908"/>
        <v>-</v>
      </c>
      <c r="BD1166" s="9" t="str">
        <f t="shared" si="908"/>
        <v>-</v>
      </c>
      <c r="BE1166" s="9" t="str">
        <f t="shared" si="908"/>
        <v>-</v>
      </c>
      <c r="BF1166" s="9" t="str">
        <f t="shared" si="908"/>
        <v>-</v>
      </c>
      <c r="BG1166" s="9" t="str">
        <f t="shared" si="908"/>
        <v>-</v>
      </c>
      <c r="BH1166" s="9" t="str">
        <f t="shared" si="908"/>
        <v>-</v>
      </c>
      <c r="BI1166" s="9" t="str">
        <f t="shared" si="908"/>
        <v>-</v>
      </c>
      <c r="BJ1166" s="37">
        <f t="shared" si="878"/>
        <v>0</v>
      </c>
      <c r="BK1166" s="34" t="str">
        <f t="shared" si="879"/>
        <v>-</v>
      </c>
      <c r="BL1166" s="9" t="e">
        <f t="shared" si="832"/>
        <v>#VALUE!</v>
      </c>
      <c r="BN1166" s="38">
        <f t="shared" si="842"/>
        <v>185</v>
      </c>
      <c r="BO1166" s="34" t="str">
        <f t="shared" si="827"/>
        <v>-</v>
      </c>
      <c r="BP1166" s="37">
        <f t="shared" si="833"/>
        <v>0</v>
      </c>
      <c r="BQ1166" s="37">
        <f t="shared" si="828"/>
        <v>0</v>
      </c>
      <c r="BR1166" s="36">
        <f t="shared" si="834"/>
        <v>0</v>
      </c>
      <c r="BS1166" s="36">
        <f t="shared" si="834"/>
        <v>0</v>
      </c>
      <c r="BT1166" s="121" t="e">
        <f t="shared" si="880"/>
        <v>#DIV/0!</v>
      </c>
      <c r="BU1166">
        <f t="shared" si="835"/>
        <v>185</v>
      </c>
      <c r="BV1166" s="25" t="str">
        <f t="shared" si="836"/>
        <v>-</v>
      </c>
      <c r="BW1166" s="25" t="str">
        <f t="shared" si="837"/>
        <v>-</v>
      </c>
      <c r="BX1166" s="25" t="str">
        <f t="shared" si="838"/>
        <v>-</v>
      </c>
      <c r="BY1166" s="46" t="str">
        <f t="shared" si="839"/>
        <v>-</v>
      </c>
    </row>
    <row r="1167" spans="1:77">
      <c r="A1167" s="38">
        <f t="shared" si="840"/>
        <v>186</v>
      </c>
      <c r="B1167" s="36">
        <f t="shared" si="901"/>
        <v>0</v>
      </c>
      <c r="C1167" s="36">
        <f t="shared" si="901"/>
        <v>0</v>
      </c>
      <c r="D1167" s="9" t="str">
        <f t="shared" si="908"/>
        <v>-</v>
      </c>
      <c r="E1167" s="9" t="str">
        <f t="shared" si="908"/>
        <v>-</v>
      </c>
      <c r="F1167" s="9" t="str">
        <f t="shared" si="908"/>
        <v>-</v>
      </c>
      <c r="G1167" s="9" t="str">
        <f t="shared" si="908"/>
        <v>-</v>
      </c>
      <c r="H1167" s="9" t="str">
        <f t="shared" si="908"/>
        <v>-</v>
      </c>
      <c r="I1167" s="9" t="str">
        <f t="shared" si="908"/>
        <v>-</v>
      </c>
      <c r="J1167" s="9" t="str">
        <f t="shared" si="908"/>
        <v>-</v>
      </c>
      <c r="K1167" s="9" t="str">
        <f t="shared" si="908"/>
        <v>-</v>
      </c>
      <c r="L1167" s="9" t="str">
        <f t="shared" si="908"/>
        <v>-</v>
      </c>
      <c r="M1167" s="9" t="str">
        <f t="shared" si="908"/>
        <v>-</v>
      </c>
      <c r="N1167" s="9" t="str">
        <f t="shared" si="908"/>
        <v>-</v>
      </c>
      <c r="O1167" s="9" t="str">
        <f t="shared" si="908"/>
        <v>-</v>
      </c>
      <c r="P1167" s="9" t="str">
        <f t="shared" si="908"/>
        <v>-</v>
      </c>
      <c r="Q1167" s="9" t="str">
        <f t="shared" si="908"/>
        <v>-</v>
      </c>
      <c r="R1167" s="9" t="str">
        <f t="shared" si="908"/>
        <v>-</v>
      </c>
      <c r="S1167" s="9" t="str">
        <f t="shared" si="908"/>
        <v>-</v>
      </c>
      <c r="T1167" s="9" t="str">
        <f t="shared" si="908"/>
        <v>-</v>
      </c>
      <c r="U1167" s="9" t="str">
        <f t="shared" si="908"/>
        <v>-</v>
      </c>
      <c r="V1167" s="9" t="str">
        <f t="shared" si="908"/>
        <v>-</v>
      </c>
      <c r="W1167" s="9" t="str">
        <f t="shared" si="908"/>
        <v>-</v>
      </c>
      <c r="X1167" s="9" t="str">
        <f t="shared" si="908"/>
        <v>-</v>
      </c>
      <c r="Y1167" s="9" t="str">
        <f t="shared" si="908"/>
        <v>-</v>
      </c>
      <c r="Z1167" s="9" t="str">
        <f t="shared" si="908"/>
        <v>-</v>
      </c>
      <c r="AA1167" s="9" t="str">
        <f t="shared" si="908"/>
        <v>-</v>
      </c>
      <c r="AB1167" s="9" t="str">
        <f t="shared" si="908"/>
        <v>-</v>
      </c>
      <c r="AC1167" s="9" t="str">
        <f t="shared" si="908"/>
        <v>-</v>
      </c>
      <c r="AD1167" s="9" t="str">
        <f t="shared" si="908"/>
        <v>-</v>
      </c>
      <c r="AE1167" s="9" t="str">
        <f t="shared" si="908"/>
        <v>-</v>
      </c>
      <c r="AF1167" s="9" t="str">
        <f t="shared" si="908"/>
        <v>-</v>
      </c>
      <c r="AG1167" s="9" t="str">
        <f t="shared" si="908"/>
        <v>-</v>
      </c>
      <c r="AH1167" s="9" t="str">
        <f t="shared" si="908"/>
        <v>-</v>
      </c>
      <c r="AI1167" s="9" t="str">
        <f t="shared" ref="AI1167:BA1167" si="911">IF(AI$979="ДА",AI775,"-")</f>
        <v>-</v>
      </c>
      <c r="AJ1167" s="9" t="str">
        <f t="shared" si="911"/>
        <v>-</v>
      </c>
      <c r="AK1167" s="9" t="str">
        <f t="shared" si="911"/>
        <v>-</v>
      </c>
      <c r="AL1167" s="9" t="str">
        <f t="shared" si="911"/>
        <v>-</v>
      </c>
      <c r="AM1167" s="9" t="str">
        <f t="shared" si="911"/>
        <v>-</v>
      </c>
      <c r="AN1167" s="9" t="str">
        <f t="shared" si="911"/>
        <v>-</v>
      </c>
      <c r="AO1167" s="9" t="str">
        <f t="shared" si="911"/>
        <v>-</v>
      </c>
      <c r="AP1167" s="9" t="str">
        <f t="shared" si="911"/>
        <v>-</v>
      </c>
      <c r="AQ1167" s="9" t="str">
        <f t="shared" si="911"/>
        <v>-</v>
      </c>
      <c r="AR1167" s="9" t="str">
        <f t="shared" si="911"/>
        <v>-</v>
      </c>
      <c r="AS1167" s="9" t="str">
        <f t="shared" si="911"/>
        <v>-</v>
      </c>
      <c r="AT1167" s="9" t="str">
        <f t="shared" si="911"/>
        <v>-</v>
      </c>
      <c r="AU1167" s="9" t="str">
        <f t="shared" si="911"/>
        <v>-</v>
      </c>
      <c r="AV1167" s="9" t="str">
        <f t="shared" si="911"/>
        <v>-</v>
      </c>
      <c r="AW1167" s="9" t="str">
        <f t="shared" si="911"/>
        <v>-</v>
      </c>
      <c r="AX1167" s="9" t="str">
        <f t="shared" si="911"/>
        <v>-</v>
      </c>
      <c r="AY1167" s="9" t="str">
        <f t="shared" si="911"/>
        <v>-</v>
      </c>
      <c r="AZ1167" s="9" t="str">
        <f t="shared" si="911"/>
        <v>-</v>
      </c>
      <c r="BA1167" s="9" t="str">
        <f t="shared" si="911"/>
        <v>-</v>
      </c>
      <c r="BB1167" s="9" t="str">
        <f t="shared" si="908"/>
        <v>-</v>
      </c>
      <c r="BC1167" s="9" t="str">
        <f t="shared" si="908"/>
        <v>-</v>
      </c>
      <c r="BD1167" s="9" t="str">
        <f t="shared" si="908"/>
        <v>-</v>
      </c>
      <c r="BE1167" s="9" t="str">
        <f t="shared" si="908"/>
        <v>-</v>
      </c>
      <c r="BF1167" s="9" t="str">
        <f t="shared" si="908"/>
        <v>-</v>
      </c>
      <c r="BG1167" s="9" t="str">
        <f t="shared" si="908"/>
        <v>-</v>
      </c>
      <c r="BH1167" s="9" t="str">
        <f t="shared" si="908"/>
        <v>-</v>
      </c>
      <c r="BI1167" s="9" t="str">
        <f t="shared" si="908"/>
        <v>-</v>
      </c>
      <c r="BJ1167" s="37">
        <f t="shared" si="878"/>
        <v>0</v>
      </c>
      <c r="BK1167" s="34" t="str">
        <f t="shared" si="879"/>
        <v>-</v>
      </c>
      <c r="BL1167" s="9" t="e">
        <f t="shared" si="832"/>
        <v>#VALUE!</v>
      </c>
      <c r="BN1167" s="38">
        <f t="shared" si="842"/>
        <v>186</v>
      </c>
      <c r="BO1167" s="34" t="str">
        <f t="shared" si="827"/>
        <v>-</v>
      </c>
      <c r="BP1167" s="37">
        <f t="shared" si="833"/>
        <v>0</v>
      </c>
      <c r="BQ1167" s="37">
        <f t="shared" si="828"/>
        <v>0</v>
      </c>
      <c r="BR1167" s="36">
        <f t="shared" si="834"/>
        <v>0</v>
      </c>
      <c r="BS1167" s="36">
        <f t="shared" si="834"/>
        <v>0</v>
      </c>
      <c r="BT1167" s="121" t="e">
        <f t="shared" si="880"/>
        <v>#DIV/0!</v>
      </c>
      <c r="BU1167">
        <f t="shared" si="835"/>
        <v>186</v>
      </c>
      <c r="BV1167" s="25" t="str">
        <f t="shared" si="836"/>
        <v>-</v>
      </c>
      <c r="BW1167" s="25" t="str">
        <f t="shared" si="837"/>
        <v>-</v>
      </c>
      <c r="BX1167" s="25" t="str">
        <f t="shared" si="838"/>
        <v>-</v>
      </c>
      <c r="BY1167" s="46" t="str">
        <f t="shared" si="839"/>
        <v>-</v>
      </c>
    </row>
    <row r="1168" spans="1:77">
      <c r="A1168" s="38">
        <f t="shared" si="840"/>
        <v>187</v>
      </c>
      <c r="B1168" s="36">
        <f t="shared" si="901"/>
        <v>0</v>
      </c>
      <c r="C1168" s="36">
        <f t="shared" si="901"/>
        <v>0</v>
      </c>
      <c r="D1168" s="9" t="str">
        <f t="shared" si="908"/>
        <v>-</v>
      </c>
      <c r="E1168" s="9" t="str">
        <f t="shared" si="908"/>
        <v>-</v>
      </c>
      <c r="F1168" s="9" t="str">
        <f t="shared" si="908"/>
        <v>-</v>
      </c>
      <c r="G1168" s="9" t="str">
        <f t="shared" si="908"/>
        <v>-</v>
      </c>
      <c r="H1168" s="9" t="str">
        <f t="shared" si="908"/>
        <v>-</v>
      </c>
      <c r="I1168" s="9" t="str">
        <f t="shared" si="908"/>
        <v>-</v>
      </c>
      <c r="J1168" s="9" t="str">
        <f t="shared" si="908"/>
        <v>-</v>
      </c>
      <c r="K1168" s="9" t="str">
        <f t="shared" si="908"/>
        <v>-</v>
      </c>
      <c r="L1168" s="9" t="str">
        <f t="shared" si="908"/>
        <v>-</v>
      </c>
      <c r="M1168" s="9" t="str">
        <f t="shared" si="908"/>
        <v>-</v>
      </c>
      <c r="N1168" s="9" t="str">
        <f t="shared" si="908"/>
        <v>-</v>
      </c>
      <c r="O1168" s="9" t="str">
        <f t="shared" si="908"/>
        <v>-</v>
      </c>
      <c r="P1168" s="9" t="str">
        <f t="shared" si="908"/>
        <v>-</v>
      </c>
      <c r="Q1168" s="9" t="str">
        <f t="shared" si="908"/>
        <v>-</v>
      </c>
      <c r="R1168" s="9" t="str">
        <f t="shared" si="908"/>
        <v>-</v>
      </c>
      <c r="S1168" s="9" t="str">
        <f t="shared" si="908"/>
        <v>-</v>
      </c>
      <c r="T1168" s="9" t="str">
        <f t="shared" si="908"/>
        <v>-</v>
      </c>
      <c r="U1168" s="9" t="str">
        <f t="shared" si="908"/>
        <v>-</v>
      </c>
      <c r="V1168" s="9" t="str">
        <f t="shared" si="908"/>
        <v>-</v>
      </c>
      <c r="W1168" s="9" t="str">
        <f t="shared" si="908"/>
        <v>-</v>
      </c>
      <c r="X1168" s="9" t="str">
        <f t="shared" si="908"/>
        <v>-</v>
      </c>
      <c r="Y1168" s="9" t="str">
        <f t="shared" si="908"/>
        <v>-</v>
      </c>
      <c r="Z1168" s="9" t="str">
        <f t="shared" si="908"/>
        <v>-</v>
      </c>
      <c r="AA1168" s="9" t="str">
        <f t="shared" si="908"/>
        <v>-</v>
      </c>
      <c r="AB1168" s="9" t="str">
        <f t="shared" si="908"/>
        <v>-</v>
      </c>
      <c r="AC1168" s="9" t="str">
        <f t="shared" si="908"/>
        <v>-</v>
      </c>
      <c r="AD1168" s="9" t="str">
        <f t="shared" si="908"/>
        <v>-</v>
      </c>
      <c r="AE1168" s="9" t="str">
        <f t="shared" si="908"/>
        <v>-</v>
      </c>
      <c r="AF1168" s="9" t="str">
        <f t="shared" si="908"/>
        <v>-</v>
      </c>
      <c r="AG1168" s="9" t="str">
        <f t="shared" si="908"/>
        <v>-</v>
      </c>
      <c r="AH1168" s="9" t="str">
        <f t="shared" si="908"/>
        <v>-</v>
      </c>
      <c r="AI1168" s="9" t="str">
        <f t="shared" ref="AI1168:BA1168" si="912">IF(AI$979="ДА",AI776,"-")</f>
        <v>-</v>
      </c>
      <c r="AJ1168" s="9" t="str">
        <f t="shared" si="912"/>
        <v>-</v>
      </c>
      <c r="AK1168" s="9" t="str">
        <f t="shared" si="912"/>
        <v>-</v>
      </c>
      <c r="AL1168" s="9" t="str">
        <f t="shared" si="912"/>
        <v>-</v>
      </c>
      <c r="AM1168" s="9" t="str">
        <f t="shared" si="912"/>
        <v>-</v>
      </c>
      <c r="AN1168" s="9" t="str">
        <f t="shared" si="912"/>
        <v>-</v>
      </c>
      <c r="AO1168" s="9" t="str">
        <f t="shared" si="912"/>
        <v>-</v>
      </c>
      <c r="AP1168" s="9" t="str">
        <f t="shared" si="912"/>
        <v>-</v>
      </c>
      <c r="AQ1168" s="9" t="str">
        <f t="shared" si="912"/>
        <v>-</v>
      </c>
      <c r="AR1168" s="9" t="str">
        <f t="shared" si="912"/>
        <v>-</v>
      </c>
      <c r="AS1168" s="9" t="str">
        <f t="shared" si="912"/>
        <v>-</v>
      </c>
      <c r="AT1168" s="9" t="str">
        <f t="shared" si="912"/>
        <v>-</v>
      </c>
      <c r="AU1168" s="9" t="str">
        <f t="shared" si="912"/>
        <v>-</v>
      </c>
      <c r="AV1168" s="9" t="str">
        <f t="shared" si="912"/>
        <v>-</v>
      </c>
      <c r="AW1168" s="9" t="str">
        <f t="shared" si="912"/>
        <v>-</v>
      </c>
      <c r="AX1168" s="9" t="str">
        <f t="shared" si="912"/>
        <v>-</v>
      </c>
      <c r="AY1168" s="9" t="str">
        <f t="shared" si="912"/>
        <v>-</v>
      </c>
      <c r="AZ1168" s="9" t="str">
        <f t="shared" si="912"/>
        <v>-</v>
      </c>
      <c r="BA1168" s="9" t="str">
        <f t="shared" si="912"/>
        <v>-</v>
      </c>
      <c r="BB1168" s="9" t="str">
        <f t="shared" si="908"/>
        <v>-</v>
      </c>
      <c r="BC1168" s="9" t="str">
        <f t="shared" si="908"/>
        <v>-</v>
      </c>
      <c r="BD1168" s="9" t="str">
        <f t="shared" si="908"/>
        <v>-</v>
      </c>
      <c r="BE1168" s="9" t="str">
        <f t="shared" si="908"/>
        <v>-</v>
      </c>
      <c r="BF1168" s="9" t="str">
        <f t="shared" si="908"/>
        <v>-</v>
      </c>
      <c r="BG1168" s="9" t="str">
        <f t="shared" si="908"/>
        <v>-</v>
      </c>
      <c r="BH1168" s="9" t="str">
        <f t="shared" si="908"/>
        <v>-</v>
      </c>
      <c r="BI1168" s="9" t="str">
        <f t="shared" si="908"/>
        <v>-</v>
      </c>
      <c r="BJ1168" s="37">
        <f t="shared" si="878"/>
        <v>0</v>
      </c>
      <c r="BK1168" s="34" t="str">
        <f t="shared" si="879"/>
        <v>-</v>
      </c>
      <c r="BL1168" s="9" t="e">
        <f t="shared" si="832"/>
        <v>#VALUE!</v>
      </c>
      <c r="BN1168" s="38">
        <f t="shared" si="842"/>
        <v>187</v>
      </c>
      <c r="BO1168" s="34" t="str">
        <f t="shared" si="827"/>
        <v>-</v>
      </c>
      <c r="BP1168" s="37">
        <f t="shared" si="833"/>
        <v>0</v>
      </c>
      <c r="BQ1168" s="37">
        <f t="shared" si="828"/>
        <v>0</v>
      </c>
      <c r="BR1168" s="36">
        <f t="shared" si="834"/>
        <v>0</v>
      </c>
      <c r="BS1168" s="36">
        <f t="shared" si="834"/>
        <v>0</v>
      </c>
      <c r="BT1168" s="121" t="e">
        <f t="shared" si="880"/>
        <v>#DIV/0!</v>
      </c>
      <c r="BU1168">
        <f t="shared" si="835"/>
        <v>187</v>
      </c>
      <c r="BV1168" s="25" t="str">
        <f t="shared" si="836"/>
        <v>-</v>
      </c>
      <c r="BW1168" s="25" t="str">
        <f t="shared" si="837"/>
        <v>-</v>
      </c>
      <c r="BX1168" s="25" t="str">
        <f t="shared" si="838"/>
        <v>-</v>
      </c>
      <c r="BY1168" s="46" t="str">
        <f t="shared" si="839"/>
        <v>-</v>
      </c>
    </row>
    <row r="1169" spans="1:77">
      <c r="A1169" s="38">
        <f t="shared" si="840"/>
        <v>188</v>
      </c>
      <c r="B1169" s="36">
        <f t="shared" si="901"/>
        <v>0</v>
      </c>
      <c r="C1169" s="36">
        <f t="shared" si="901"/>
        <v>0</v>
      </c>
      <c r="D1169" s="9" t="str">
        <f t="shared" si="908"/>
        <v>-</v>
      </c>
      <c r="E1169" s="9" t="str">
        <f t="shared" si="908"/>
        <v>-</v>
      </c>
      <c r="F1169" s="9" t="str">
        <f t="shared" si="908"/>
        <v>-</v>
      </c>
      <c r="G1169" s="9" t="str">
        <f t="shared" si="908"/>
        <v>-</v>
      </c>
      <c r="H1169" s="9" t="str">
        <f t="shared" si="908"/>
        <v>-</v>
      </c>
      <c r="I1169" s="9" t="str">
        <f t="shared" si="908"/>
        <v>-</v>
      </c>
      <c r="J1169" s="9" t="str">
        <f t="shared" si="908"/>
        <v>-</v>
      </c>
      <c r="K1169" s="9" t="str">
        <f t="shared" si="908"/>
        <v>-</v>
      </c>
      <c r="L1169" s="9" t="str">
        <f t="shared" si="908"/>
        <v>-</v>
      </c>
      <c r="M1169" s="9" t="str">
        <f t="shared" si="908"/>
        <v>-</v>
      </c>
      <c r="N1169" s="9" t="str">
        <f t="shared" si="908"/>
        <v>-</v>
      </c>
      <c r="O1169" s="9" t="str">
        <f t="shared" si="908"/>
        <v>-</v>
      </c>
      <c r="P1169" s="9" t="str">
        <f t="shared" si="908"/>
        <v>-</v>
      </c>
      <c r="Q1169" s="9" t="str">
        <f t="shared" si="908"/>
        <v>-</v>
      </c>
      <c r="R1169" s="9" t="str">
        <f t="shared" si="908"/>
        <v>-</v>
      </c>
      <c r="S1169" s="9" t="str">
        <f t="shared" si="908"/>
        <v>-</v>
      </c>
      <c r="T1169" s="9" t="str">
        <f t="shared" si="908"/>
        <v>-</v>
      </c>
      <c r="U1169" s="9" t="str">
        <f t="shared" si="908"/>
        <v>-</v>
      </c>
      <c r="V1169" s="9" t="str">
        <f t="shared" si="908"/>
        <v>-</v>
      </c>
      <c r="W1169" s="9" t="str">
        <f t="shared" si="908"/>
        <v>-</v>
      </c>
      <c r="X1169" s="9" t="str">
        <f t="shared" si="908"/>
        <v>-</v>
      </c>
      <c r="Y1169" s="9" t="str">
        <f t="shared" si="908"/>
        <v>-</v>
      </c>
      <c r="Z1169" s="9" t="str">
        <f t="shared" si="908"/>
        <v>-</v>
      </c>
      <c r="AA1169" s="9" t="str">
        <f t="shared" si="908"/>
        <v>-</v>
      </c>
      <c r="AB1169" s="9" t="str">
        <f t="shared" si="908"/>
        <v>-</v>
      </c>
      <c r="AC1169" s="9" t="str">
        <f t="shared" si="908"/>
        <v>-</v>
      </c>
      <c r="AD1169" s="9" t="str">
        <f t="shared" si="908"/>
        <v>-</v>
      </c>
      <c r="AE1169" s="9" t="str">
        <f t="shared" si="908"/>
        <v>-</v>
      </c>
      <c r="AF1169" s="9" t="str">
        <f t="shared" si="908"/>
        <v>-</v>
      </c>
      <c r="AG1169" s="9" t="str">
        <f t="shared" si="908"/>
        <v>-</v>
      </c>
      <c r="AH1169" s="9" t="str">
        <f t="shared" si="908"/>
        <v>-</v>
      </c>
      <c r="AI1169" s="9" t="str">
        <f t="shared" ref="AI1169:BA1169" si="913">IF(AI$979="ДА",AI777,"-")</f>
        <v>-</v>
      </c>
      <c r="AJ1169" s="9" t="str">
        <f t="shared" si="913"/>
        <v>-</v>
      </c>
      <c r="AK1169" s="9" t="str">
        <f t="shared" si="913"/>
        <v>-</v>
      </c>
      <c r="AL1169" s="9" t="str">
        <f t="shared" si="913"/>
        <v>-</v>
      </c>
      <c r="AM1169" s="9" t="str">
        <f t="shared" si="913"/>
        <v>-</v>
      </c>
      <c r="AN1169" s="9" t="str">
        <f t="shared" si="913"/>
        <v>-</v>
      </c>
      <c r="AO1169" s="9" t="str">
        <f t="shared" si="913"/>
        <v>-</v>
      </c>
      <c r="AP1169" s="9" t="str">
        <f t="shared" si="913"/>
        <v>-</v>
      </c>
      <c r="AQ1169" s="9" t="str">
        <f t="shared" si="913"/>
        <v>-</v>
      </c>
      <c r="AR1169" s="9" t="str">
        <f t="shared" si="913"/>
        <v>-</v>
      </c>
      <c r="AS1169" s="9" t="str">
        <f t="shared" si="913"/>
        <v>-</v>
      </c>
      <c r="AT1169" s="9" t="str">
        <f t="shared" si="913"/>
        <v>-</v>
      </c>
      <c r="AU1169" s="9" t="str">
        <f t="shared" si="913"/>
        <v>-</v>
      </c>
      <c r="AV1169" s="9" t="str">
        <f t="shared" si="913"/>
        <v>-</v>
      </c>
      <c r="AW1169" s="9" t="str">
        <f t="shared" si="913"/>
        <v>-</v>
      </c>
      <c r="AX1169" s="9" t="str">
        <f t="shared" si="913"/>
        <v>-</v>
      </c>
      <c r="AY1169" s="9" t="str">
        <f t="shared" si="913"/>
        <v>-</v>
      </c>
      <c r="AZ1169" s="9" t="str">
        <f t="shared" si="913"/>
        <v>-</v>
      </c>
      <c r="BA1169" s="9" t="str">
        <f t="shared" si="913"/>
        <v>-</v>
      </c>
      <c r="BB1169" s="9" t="str">
        <f t="shared" si="908"/>
        <v>-</v>
      </c>
      <c r="BC1169" s="9" t="str">
        <f t="shared" si="908"/>
        <v>-</v>
      </c>
      <c r="BD1169" s="9" t="str">
        <f t="shared" si="908"/>
        <v>-</v>
      </c>
      <c r="BE1169" s="9" t="str">
        <f t="shared" si="908"/>
        <v>-</v>
      </c>
      <c r="BF1169" s="9" t="str">
        <f t="shared" si="908"/>
        <v>-</v>
      </c>
      <c r="BG1169" s="9" t="str">
        <f t="shared" si="908"/>
        <v>-</v>
      </c>
      <c r="BH1169" s="9" t="str">
        <f t="shared" si="908"/>
        <v>-</v>
      </c>
      <c r="BI1169" s="9" t="str">
        <f t="shared" si="908"/>
        <v>-</v>
      </c>
      <c r="BJ1169" s="37">
        <f t="shared" si="878"/>
        <v>0</v>
      </c>
      <c r="BK1169" s="34" t="str">
        <f t="shared" si="879"/>
        <v>-</v>
      </c>
      <c r="BL1169" s="9" t="e">
        <f t="shared" si="832"/>
        <v>#VALUE!</v>
      </c>
      <c r="BN1169" s="38">
        <f t="shared" si="842"/>
        <v>188</v>
      </c>
      <c r="BO1169" s="34" t="str">
        <f t="shared" si="827"/>
        <v>-</v>
      </c>
      <c r="BP1169" s="37">
        <f t="shared" si="833"/>
        <v>0</v>
      </c>
      <c r="BQ1169" s="37">
        <f t="shared" si="828"/>
        <v>0</v>
      </c>
      <c r="BR1169" s="36">
        <f t="shared" si="834"/>
        <v>0</v>
      </c>
      <c r="BS1169" s="36">
        <f t="shared" si="834"/>
        <v>0</v>
      </c>
      <c r="BT1169" s="121" t="e">
        <f t="shared" si="880"/>
        <v>#DIV/0!</v>
      </c>
      <c r="BU1169">
        <f t="shared" si="835"/>
        <v>188</v>
      </c>
      <c r="BV1169" s="25" t="str">
        <f t="shared" si="836"/>
        <v>-</v>
      </c>
      <c r="BW1169" s="25" t="str">
        <f t="shared" si="837"/>
        <v>-</v>
      </c>
      <c r="BX1169" s="25" t="str">
        <f t="shared" si="838"/>
        <v>-</v>
      </c>
      <c r="BY1169" s="46" t="str">
        <f t="shared" si="839"/>
        <v>-</v>
      </c>
    </row>
    <row r="1170" spans="1:77">
      <c r="A1170" s="38">
        <f t="shared" si="840"/>
        <v>189</v>
      </c>
      <c r="B1170" s="36">
        <f t="shared" si="901"/>
        <v>0</v>
      </c>
      <c r="C1170" s="36">
        <f t="shared" si="901"/>
        <v>0</v>
      </c>
      <c r="D1170" s="9" t="str">
        <f t="shared" si="908"/>
        <v>-</v>
      </c>
      <c r="E1170" s="9" t="str">
        <f t="shared" si="908"/>
        <v>-</v>
      </c>
      <c r="F1170" s="9" t="str">
        <f t="shared" si="908"/>
        <v>-</v>
      </c>
      <c r="G1170" s="9" t="str">
        <f t="shared" si="908"/>
        <v>-</v>
      </c>
      <c r="H1170" s="9" t="str">
        <f t="shared" si="908"/>
        <v>-</v>
      </c>
      <c r="I1170" s="9" t="str">
        <f t="shared" si="908"/>
        <v>-</v>
      </c>
      <c r="J1170" s="9" t="str">
        <f t="shared" si="908"/>
        <v>-</v>
      </c>
      <c r="K1170" s="9" t="str">
        <f t="shared" si="908"/>
        <v>-</v>
      </c>
      <c r="L1170" s="9" t="str">
        <f t="shared" si="908"/>
        <v>-</v>
      </c>
      <c r="M1170" s="9" t="str">
        <f t="shared" si="908"/>
        <v>-</v>
      </c>
      <c r="N1170" s="9" t="str">
        <f t="shared" si="908"/>
        <v>-</v>
      </c>
      <c r="O1170" s="9" t="str">
        <f t="shared" si="908"/>
        <v>-</v>
      </c>
      <c r="P1170" s="9" t="str">
        <f t="shared" si="908"/>
        <v>-</v>
      </c>
      <c r="Q1170" s="9" t="str">
        <f t="shared" si="908"/>
        <v>-</v>
      </c>
      <c r="R1170" s="9" t="str">
        <f t="shared" si="908"/>
        <v>-</v>
      </c>
      <c r="S1170" s="9" t="str">
        <f t="shared" si="908"/>
        <v>-</v>
      </c>
      <c r="T1170" s="9" t="str">
        <f t="shared" si="908"/>
        <v>-</v>
      </c>
      <c r="U1170" s="9" t="str">
        <f t="shared" si="908"/>
        <v>-</v>
      </c>
      <c r="V1170" s="9" t="str">
        <f t="shared" si="908"/>
        <v>-</v>
      </c>
      <c r="W1170" s="9" t="str">
        <f t="shared" si="908"/>
        <v>-</v>
      </c>
      <c r="X1170" s="9" t="str">
        <f t="shared" si="908"/>
        <v>-</v>
      </c>
      <c r="Y1170" s="9" t="str">
        <f t="shared" si="908"/>
        <v>-</v>
      </c>
      <c r="Z1170" s="9" t="str">
        <f t="shared" si="908"/>
        <v>-</v>
      </c>
      <c r="AA1170" s="9" t="str">
        <f t="shared" si="908"/>
        <v>-</v>
      </c>
      <c r="AB1170" s="9" t="str">
        <f t="shared" si="908"/>
        <v>-</v>
      </c>
      <c r="AC1170" s="9" t="str">
        <f t="shared" si="908"/>
        <v>-</v>
      </c>
      <c r="AD1170" s="9" t="str">
        <f t="shared" si="908"/>
        <v>-</v>
      </c>
      <c r="AE1170" s="9" t="str">
        <f t="shared" si="908"/>
        <v>-</v>
      </c>
      <c r="AF1170" s="9" t="str">
        <f t="shared" si="908"/>
        <v>-</v>
      </c>
      <c r="AG1170" s="9" t="str">
        <f t="shared" si="908"/>
        <v>-</v>
      </c>
      <c r="AH1170" s="9" t="str">
        <f t="shared" si="908"/>
        <v>-</v>
      </c>
      <c r="AI1170" s="9" t="str">
        <f t="shared" ref="AI1170:BA1170" si="914">IF(AI$979="ДА",AI778,"-")</f>
        <v>-</v>
      </c>
      <c r="AJ1170" s="9" t="str">
        <f t="shared" si="914"/>
        <v>-</v>
      </c>
      <c r="AK1170" s="9" t="str">
        <f t="shared" si="914"/>
        <v>-</v>
      </c>
      <c r="AL1170" s="9" t="str">
        <f t="shared" si="914"/>
        <v>-</v>
      </c>
      <c r="AM1170" s="9" t="str">
        <f t="shared" si="914"/>
        <v>-</v>
      </c>
      <c r="AN1170" s="9" t="str">
        <f t="shared" si="914"/>
        <v>-</v>
      </c>
      <c r="AO1170" s="9" t="str">
        <f t="shared" si="914"/>
        <v>-</v>
      </c>
      <c r="AP1170" s="9" t="str">
        <f t="shared" si="914"/>
        <v>-</v>
      </c>
      <c r="AQ1170" s="9" t="str">
        <f t="shared" si="914"/>
        <v>-</v>
      </c>
      <c r="AR1170" s="9" t="str">
        <f t="shared" si="914"/>
        <v>-</v>
      </c>
      <c r="AS1170" s="9" t="str">
        <f t="shared" si="914"/>
        <v>-</v>
      </c>
      <c r="AT1170" s="9" t="str">
        <f t="shared" si="914"/>
        <v>-</v>
      </c>
      <c r="AU1170" s="9" t="str">
        <f t="shared" si="914"/>
        <v>-</v>
      </c>
      <c r="AV1170" s="9" t="str">
        <f t="shared" si="914"/>
        <v>-</v>
      </c>
      <c r="AW1170" s="9" t="str">
        <f t="shared" si="914"/>
        <v>-</v>
      </c>
      <c r="AX1170" s="9" t="str">
        <f t="shared" si="914"/>
        <v>-</v>
      </c>
      <c r="AY1170" s="9" t="str">
        <f t="shared" si="914"/>
        <v>-</v>
      </c>
      <c r="AZ1170" s="9" t="str">
        <f t="shared" si="914"/>
        <v>-</v>
      </c>
      <c r="BA1170" s="9" t="str">
        <f t="shared" si="914"/>
        <v>-</v>
      </c>
      <c r="BB1170" s="9" t="str">
        <f t="shared" si="908"/>
        <v>-</v>
      </c>
      <c r="BC1170" s="9" t="str">
        <f t="shared" si="908"/>
        <v>-</v>
      </c>
      <c r="BD1170" s="9" t="str">
        <f t="shared" si="908"/>
        <v>-</v>
      </c>
      <c r="BE1170" s="9" t="str">
        <f t="shared" si="908"/>
        <v>-</v>
      </c>
      <c r="BF1170" s="9" t="str">
        <f t="shared" si="908"/>
        <v>-</v>
      </c>
      <c r="BG1170" s="9" t="str">
        <f t="shared" si="908"/>
        <v>-</v>
      </c>
      <c r="BH1170" s="9" t="str">
        <f t="shared" si="908"/>
        <v>-</v>
      </c>
      <c r="BI1170" s="9" t="str">
        <f t="shared" si="908"/>
        <v>-</v>
      </c>
      <c r="BJ1170" s="37">
        <f t="shared" si="878"/>
        <v>0</v>
      </c>
      <c r="BK1170" s="34" t="str">
        <f t="shared" si="879"/>
        <v>-</v>
      </c>
      <c r="BL1170" s="9" t="e">
        <f t="shared" si="832"/>
        <v>#VALUE!</v>
      </c>
      <c r="BN1170" s="38">
        <f t="shared" si="842"/>
        <v>189</v>
      </c>
      <c r="BO1170" s="34" t="str">
        <f t="shared" si="827"/>
        <v>-</v>
      </c>
      <c r="BP1170" s="37">
        <f t="shared" si="833"/>
        <v>0</v>
      </c>
      <c r="BQ1170" s="37">
        <f t="shared" si="828"/>
        <v>0</v>
      </c>
      <c r="BR1170" s="36">
        <f t="shared" si="834"/>
        <v>0</v>
      </c>
      <c r="BS1170" s="36">
        <f t="shared" si="834"/>
        <v>0</v>
      </c>
      <c r="BT1170" s="121" t="e">
        <f t="shared" si="880"/>
        <v>#DIV/0!</v>
      </c>
      <c r="BU1170">
        <f t="shared" si="835"/>
        <v>189</v>
      </c>
      <c r="BV1170" s="25" t="str">
        <f t="shared" si="836"/>
        <v>-</v>
      </c>
      <c r="BW1170" s="25" t="str">
        <f t="shared" si="837"/>
        <v>-</v>
      </c>
      <c r="BX1170" s="25" t="str">
        <f t="shared" si="838"/>
        <v>-</v>
      </c>
      <c r="BY1170" s="46" t="str">
        <f t="shared" si="839"/>
        <v>-</v>
      </c>
    </row>
    <row r="1171" spans="1:77">
      <c r="A1171" s="38">
        <f t="shared" si="840"/>
        <v>190</v>
      </c>
      <c r="B1171" s="36">
        <f t="shared" si="901"/>
        <v>0</v>
      </c>
      <c r="C1171" s="36">
        <f t="shared" si="901"/>
        <v>0</v>
      </c>
      <c r="D1171" s="9" t="str">
        <f t="shared" si="908"/>
        <v>-</v>
      </c>
      <c r="E1171" s="9" t="str">
        <f t="shared" si="908"/>
        <v>-</v>
      </c>
      <c r="F1171" s="9" t="str">
        <f t="shared" si="908"/>
        <v>-</v>
      </c>
      <c r="G1171" s="9" t="str">
        <f t="shared" si="908"/>
        <v>-</v>
      </c>
      <c r="H1171" s="9" t="str">
        <f t="shared" si="908"/>
        <v>-</v>
      </c>
      <c r="I1171" s="9" t="str">
        <f t="shared" si="908"/>
        <v>-</v>
      </c>
      <c r="J1171" s="9" t="str">
        <f t="shared" si="908"/>
        <v>-</v>
      </c>
      <c r="K1171" s="9" t="str">
        <f t="shared" si="908"/>
        <v>-</v>
      </c>
      <c r="L1171" s="9" t="str">
        <f t="shared" si="908"/>
        <v>-</v>
      </c>
      <c r="M1171" s="9" t="str">
        <f t="shared" si="908"/>
        <v>-</v>
      </c>
      <c r="N1171" s="9" t="str">
        <f t="shared" si="908"/>
        <v>-</v>
      </c>
      <c r="O1171" s="9" t="str">
        <f t="shared" si="908"/>
        <v>-</v>
      </c>
      <c r="P1171" s="9" t="str">
        <f t="shared" si="908"/>
        <v>-</v>
      </c>
      <c r="Q1171" s="9" t="str">
        <f t="shared" si="908"/>
        <v>-</v>
      </c>
      <c r="R1171" s="9" t="str">
        <f t="shared" si="908"/>
        <v>-</v>
      </c>
      <c r="S1171" s="9" t="str">
        <f t="shared" ref="S1171:BI1171" si="915">IF(S$979="ДА",S779,"-")</f>
        <v>-</v>
      </c>
      <c r="T1171" s="9" t="str">
        <f t="shared" si="915"/>
        <v>-</v>
      </c>
      <c r="U1171" s="9" t="str">
        <f t="shared" si="915"/>
        <v>-</v>
      </c>
      <c r="V1171" s="9" t="str">
        <f t="shared" si="915"/>
        <v>-</v>
      </c>
      <c r="W1171" s="9" t="str">
        <f t="shared" si="915"/>
        <v>-</v>
      </c>
      <c r="X1171" s="9" t="str">
        <f t="shared" si="915"/>
        <v>-</v>
      </c>
      <c r="Y1171" s="9" t="str">
        <f t="shared" si="915"/>
        <v>-</v>
      </c>
      <c r="Z1171" s="9" t="str">
        <f t="shared" si="915"/>
        <v>-</v>
      </c>
      <c r="AA1171" s="9" t="str">
        <f t="shared" si="915"/>
        <v>-</v>
      </c>
      <c r="AB1171" s="9" t="str">
        <f t="shared" si="915"/>
        <v>-</v>
      </c>
      <c r="AC1171" s="9" t="str">
        <f t="shared" si="915"/>
        <v>-</v>
      </c>
      <c r="AD1171" s="9" t="str">
        <f t="shared" si="915"/>
        <v>-</v>
      </c>
      <c r="AE1171" s="9" t="str">
        <f t="shared" si="915"/>
        <v>-</v>
      </c>
      <c r="AF1171" s="9" t="str">
        <f t="shared" si="915"/>
        <v>-</v>
      </c>
      <c r="AG1171" s="9" t="str">
        <f t="shared" si="915"/>
        <v>-</v>
      </c>
      <c r="AH1171" s="9" t="str">
        <f t="shared" si="915"/>
        <v>-</v>
      </c>
      <c r="AI1171" s="9" t="str">
        <f t="shared" si="915"/>
        <v>-</v>
      </c>
      <c r="AJ1171" s="9" t="str">
        <f t="shared" si="915"/>
        <v>-</v>
      </c>
      <c r="AK1171" s="9" t="str">
        <f t="shared" si="915"/>
        <v>-</v>
      </c>
      <c r="AL1171" s="9" t="str">
        <f t="shared" si="915"/>
        <v>-</v>
      </c>
      <c r="AM1171" s="9" t="str">
        <f t="shared" si="915"/>
        <v>-</v>
      </c>
      <c r="AN1171" s="9" t="str">
        <f t="shared" si="915"/>
        <v>-</v>
      </c>
      <c r="AO1171" s="9" t="str">
        <f t="shared" si="915"/>
        <v>-</v>
      </c>
      <c r="AP1171" s="9" t="str">
        <f t="shared" si="915"/>
        <v>-</v>
      </c>
      <c r="AQ1171" s="9" t="str">
        <f t="shared" si="915"/>
        <v>-</v>
      </c>
      <c r="AR1171" s="9" t="str">
        <f t="shared" si="915"/>
        <v>-</v>
      </c>
      <c r="AS1171" s="9" t="str">
        <f t="shared" si="915"/>
        <v>-</v>
      </c>
      <c r="AT1171" s="9" t="str">
        <f t="shared" si="915"/>
        <v>-</v>
      </c>
      <c r="AU1171" s="9" t="str">
        <f t="shared" si="915"/>
        <v>-</v>
      </c>
      <c r="AV1171" s="9" t="str">
        <f t="shared" si="915"/>
        <v>-</v>
      </c>
      <c r="AW1171" s="9" t="str">
        <f t="shared" si="915"/>
        <v>-</v>
      </c>
      <c r="AX1171" s="9" t="str">
        <f t="shared" si="915"/>
        <v>-</v>
      </c>
      <c r="AY1171" s="9" t="str">
        <f t="shared" si="915"/>
        <v>-</v>
      </c>
      <c r="AZ1171" s="9" t="str">
        <f t="shared" si="915"/>
        <v>-</v>
      </c>
      <c r="BA1171" s="9" t="str">
        <f t="shared" si="915"/>
        <v>-</v>
      </c>
      <c r="BB1171" s="9" t="str">
        <f t="shared" si="915"/>
        <v>-</v>
      </c>
      <c r="BC1171" s="9" t="str">
        <f t="shared" si="915"/>
        <v>-</v>
      </c>
      <c r="BD1171" s="9" t="str">
        <f t="shared" si="915"/>
        <v>-</v>
      </c>
      <c r="BE1171" s="9" t="str">
        <f t="shared" si="915"/>
        <v>-</v>
      </c>
      <c r="BF1171" s="9" t="str">
        <f t="shared" si="915"/>
        <v>-</v>
      </c>
      <c r="BG1171" s="9" t="str">
        <f t="shared" si="915"/>
        <v>-</v>
      </c>
      <c r="BH1171" s="9" t="str">
        <f t="shared" si="915"/>
        <v>-</v>
      </c>
      <c r="BI1171" s="9" t="str">
        <f t="shared" si="915"/>
        <v>-</v>
      </c>
      <c r="BJ1171" s="37">
        <f t="shared" si="878"/>
        <v>0</v>
      </c>
      <c r="BK1171" s="34" t="str">
        <f t="shared" si="879"/>
        <v>-</v>
      </c>
      <c r="BL1171" s="9" t="e">
        <f t="shared" si="832"/>
        <v>#VALUE!</v>
      </c>
      <c r="BN1171" s="38">
        <f t="shared" si="842"/>
        <v>190</v>
      </c>
      <c r="BO1171" s="34" t="str">
        <f t="shared" si="827"/>
        <v>-</v>
      </c>
      <c r="BP1171" s="37">
        <f t="shared" si="833"/>
        <v>0</v>
      </c>
      <c r="BQ1171" s="37">
        <f t="shared" si="828"/>
        <v>0</v>
      </c>
      <c r="BR1171" s="36">
        <f t="shared" si="834"/>
        <v>0</v>
      </c>
      <c r="BS1171" s="36">
        <f t="shared" si="834"/>
        <v>0</v>
      </c>
      <c r="BT1171" s="121" t="e">
        <f t="shared" si="880"/>
        <v>#DIV/0!</v>
      </c>
      <c r="BU1171">
        <f t="shared" si="835"/>
        <v>190</v>
      </c>
      <c r="BV1171" s="25" t="str">
        <f t="shared" si="836"/>
        <v>-</v>
      </c>
      <c r="BW1171" s="25" t="str">
        <f t="shared" si="837"/>
        <v>-</v>
      </c>
      <c r="BX1171" s="25" t="str">
        <f t="shared" si="838"/>
        <v>-</v>
      </c>
      <c r="BY1171" s="46" t="str">
        <f t="shared" si="839"/>
        <v>-</v>
      </c>
    </row>
    <row r="1172" spans="1:77">
      <c r="A1172" s="38">
        <f t="shared" si="840"/>
        <v>191</v>
      </c>
      <c r="B1172" s="36">
        <f t="shared" si="901"/>
        <v>0</v>
      </c>
      <c r="C1172" s="36">
        <f t="shared" si="901"/>
        <v>0</v>
      </c>
      <c r="D1172" s="9" t="str">
        <f t="shared" ref="D1172:BI1173" si="916">IF(D$979="ДА",D780,"-")</f>
        <v>-</v>
      </c>
      <c r="E1172" s="9" t="str">
        <f t="shared" si="916"/>
        <v>-</v>
      </c>
      <c r="F1172" s="9" t="str">
        <f t="shared" si="916"/>
        <v>-</v>
      </c>
      <c r="G1172" s="9" t="str">
        <f t="shared" si="916"/>
        <v>-</v>
      </c>
      <c r="H1172" s="9" t="str">
        <f t="shared" si="916"/>
        <v>-</v>
      </c>
      <c r="I1172" s="9" t="str">
        <f t="shared" si="916"/>
        <v>-</v>
      </c>
      <c r="J1172" s="9" t="str">
        <f t="shared" si="916"/>
        <v>-</v>
      </c>
      <c r="K1172" s="9" t="str">
        <f t="shared" si="916"/>
        <v>-</v>
      </c>
      <c r="L1172" s="9" t="str">
        <f t="shared" si="916"/>
        <v>-</v>
      </c>
      <c r="M1172" s="9" t="str">
        <f t="shared" si="916"/>
        <v>-</v>
      </c>
      <c r="N1172" s="9" t="str">
        <f t="shared" si="916"/>
        <v>-</v>
      </c>
      <c r="O1172" s="9" t="str">
        <f t="shared" si="916"/>
        <v>-</v>
      </c>
      <c r="P1172" s="9" t="str">
        <f t="shared" si="916"/>
        <v>-</v>
      </c>
      <c r="Q1172" s="9" t="str">
        <f t="shared" si="916"/>
        <v>-</v>
      </c>
      <c r="R1172" s="9" t="str">
        <f t="shared" si="916"/>
        <v>-</v>
      </c>
      <c r="S1172" s="9" t="str">
        <f t="shared" si="916"/>
        <v>-</v>
      </c>
      <c r="T1172" s="9" t="str">
        <f t="shared" si="916"/>
        <v>-</v>
      </c>
      <c r="U1172" s="9" t="str">
        <f t="shared" si="916"/>
        <v>-</v>
      </c>
      <c r="V1172" s="9" t="str">
        <f t="shared" si="916"/>
        <v>-</v>
      </c>
      <c r="W1172" s="9" t="str">
        <f t="shared" si="916"/>
        <v>-</v>
      </c>
      <c r="X1172" s="9" t="str">
        <f t="shared" si="916"/>
        <v>-</v>
      </c>
      <c r="Y1172" s="9" t="str">
        <f t="shared" si="916"/>
        <v>-</v>
      </c>
      <c r="Z1172" s="9" t="str">
        <f t="shared" si="916"/>
        <v>-</v>
      </c>
      <c r="AA1172" s="9" t="str">
        <f t="shared" si="916"/>
        <v>-</v>
      </c>
      <c r="AB1172" s="9" t="str">
        <f t="shared" si="916"/>
        <v>-</v>
      </c>
      <c r="AC1172" s="9" t="str">
        <f t="shared" si="916"/>
        <v>-</v>
      </c>
      <c r="AD1172" s="9" t="str">
        <f t="shared" si="916"/>
        <v>-</v>
      </c>
      <c r="AE1172" s="9" t="str">
        <f t="shared" si="916"/>
        <v>-</v>
      </c>
      <c r="AF1172" s="9" t="str">
        <f t="shared" si="916"/>
        <v>-</v>
      </c>
      <c r="AG1172" s="9" t="str">
        <f t="shared" si="916"/>
        <v>-</v>
      </c>
      <c r="AH1172" s="9" t="str">
        <f t="shared" si="916"/>
        <v>-</v>
      </c>
      <c r="AI1172" s="9" t="str">
        <f t="shared" si="916"/>
        <v>-</v>
      </c>
      <c r="AJ1172" s="9" t="str">
        <f t="shared" si="916"/>
        <v>-</v>
      </c>
      <c r="AK1172" s="9" t="str">
        <f t="shared" si="916"/>
        <v>-</v>
      </c>
      <c r="AL1172" s="9" t="str">
        <f t="shared" si="916"/>
        <v>-</v>
      </c>
      <c r="AM1172" s="9" t="str">
        <f t="shared" si="916"/>
        <v>-</v>
      </c>
      <c r="AN1172" s="9" t="str">
        <f t="shared" si="916"/>
        <v>-</v>
      </c>
      <c r="AO1172" s="9" t="str">
        <f t="shared" si="916"/>
        <v>-</v>
      </c>
      <c r="AP1172" s="9" t="str">
        <f t="shared" si="916"/>
        <v>-</v>
      </c>
      <c r="AQ1172" s="9" t="str">
        <f t="shared" si="916"/>
        <v>-</v>
      </c>
      <c r="AR1172" s="9" t="str">
        <f t="shared" si="916"/>
        <v>-</v>
      </c>
      <c r="AS1172" s="9" t="str">
        <f t="shared" si="916"/>
        <v>-</v>
      </c>
      <c r="AT1172" s="9" t="str">
        <f t="shared" si="916"/>
        <v>-</v>
      </c>
      <c r="AU1172" s="9" t="str">
        <f t="shared" si="916"/>
        <v>-</v>
      </c>
      <c r="AV1172" s="9" t="str">
        <f t="shared" si="916"/>
        <v>-</v>
      </c>
      <c r="AW1172" s="9" t="str">
        <f t="shared" si="916"/>
        <v>-</v>
      </c>
      <c r="AX1172" s="9" t="str">
        <f t="shared" si="916"/>
        <v>-</v>
      </c>
      <c r="AY1172" s="9" t="str">
        <f t="shared" si="916"/>
        <v>-</v>
      </c>
      <c r="AZ1172" s="9" t="str">
        <f t="shared" si="916"/>
        <v>-</v>
      </c>
      <c r="BA1172" s="9" t="str">
        <f t="shared" si="916"/>
        <v>-</v>
      </c>
      <c r="BB1172" s="9" t="str">
        <f t="shared" si="916"/>
        <v>-</v>
      </c>
      <c r="BC1172" s="9" t="str">
        <f t="shared" si="916"/>
        <v>-</v>
      </c>
      <c r="BD1172" s="9" t="str">
        <f t="shared" si="916"/>
        <v>-</v>
      </c>
      <c r="BE1172" s="9" t="str">
        <f t="shared" si="916"/>
        <v>-</v>
      </c>
      <c r="BF1172" s="9" t="str">
        <f t="shared" si="916"/>
        <v>-</v>
      </c>
      <c r="BG1172" s="9" t="str">
        <f t="shared" si="916"/>
        <v>-</v>
      </c>
      <c r="BH1172" s="9" t="str">
        <f t="shared" si="916"/>
        <v>-</v>
      </c>
      <c r="BI1172" s="9" t="str">
        <f t="shared" si="916"/>
        <v>-</v>
      </c>
      <c r="BJ1172" s="37">
        <f t="shared" si="878"/>
        <v>0</v>
      </c>
      <c r="BK1172" s="34" t="str">
        <f t="shared" si="879"/>
        <v>-</v>
      </c>
      <c r="BL1172" s="9" t="e">
        <f t="shared" si="832"/>
        <v>#VALUE!</v>
      </c>
      <c r="BN1172" s="38">
        <f t="shared" si="842"/>
        <v>191</v>
      </c>
      <c r="BO1172" s="34" t="str">
        <f t="shared" si="827"/>
        <v>-</v>
      </c>
      <c r="BP1172" s="37">
        <f t="shared" si="833"/>
        <v>0</v>
      </c>
      <c r="BQ1172" s="37">
        <f t="shared" si="828"/>
        <v>0</v>
      </c>
      <c r="BR1172" s="36">
        <f t="shared" si="834"/>
        <v>0</v>
      </c>
      <c r="BS1172" s="36">
        <f t="shared" si="834"/>
        <v>0</v>
      </c>
      <c r="BT1172" s="121" t="e">
        <f t="shared" si="880"/>
        <v>#DIV/0!</v>
      </c>
      <c r="BU1172">
        <f t="shared" si="835"/>
        <v>191</v>
      </c>
      <c r="BV1172" s="25" t="str">
        <f t="shared" si="836"/>
        <v>-</v>
      </c>
      <c r="BW1172" s="25" t="str">
        <f t="shared" si="837"/>
        <v>-</v>
      </c>
      <c r="BX1172" s="25" t="str">
        <f t="shared" si="838"/>
        <v>-</v>
      </c>
      <c r="BY1172" s="46" t="str">
        <f t="shared" si="839"/>
        <v>-</v>
      </c>
    </row>
    <row r="1173" spans="1:77">
      <c r="A1173" s="38">
        <f t="shared" si="840"/>
        <v>192</v>
      </c>
      <c r="B1173" s="36">
        <f t="shared" si="901"/>
        <v>0</v>
      </c>
      <c r="C1173" s="36">
        <f t="shared" si="901"/>
        <v>0</v>
      </c>
      <c r="D1173" s="9" t="str">
        <f t="shared" si="916"/>
        <v>-</v>
      </c>
      <c r="E1173" s="9" t="str">
        <f t="shared" si="916"/>
        <v>-</v>
      </c>
      <c r="F1173" s="9" t="str">
        <f t="shared" si="916"/>
        <v>-</v>
      </c>
      <c r="G1173" s="9" t="str">
        <f t="shared" si="916"/>
        <v>-</v>
      </c>
      <c r="H1173" s="9" t="str">
        <f t="shared" si="916"/>
        <v>-</v>
      </c>
      <c r="I1173" s="9" t="str">
        <f t="shared" si="916"/>
        <v>-</v>
      </c>
      <c r="J1173" s="9" t="str">
        <f t="shared" si="916"/>
        <v>-</v>
      </c>
      <c r="K1173" s="9" t="str">
        <f t="shared" si="916"/>
        <v>-</v>
      </c>
      <c r="L1173" s="9" t="str">
        <f t="shared" si="916"/>
        <v>-</v>
      </c>
      <c r="M1173" s="9" t="str">
        <f t="shared" si="916"/>
        <v>-</v>
      </c>
      <c r="N1173" s="9" t="str">
        <f t="shared" si="916"/>
        <v>-</v>
      </c>
      <c r="O1173" s="9" t="str">
        <f t="shared" si="916"/>
        <v>-</v>
      </c>
      <c r="P1173" s="9" t="str">
        <f t="shared" si="916"/>
        <v>-</v>
      </c>
      <c r="Q1173" s="9" t="str">
        <f t="shared" si="916"/>
        <v>-</v>
      </c>
      <c r="R1173" s="9" t="str">
        <f t="shared" si="916"/>
        <v>-</v>
      </c>
      <c r="S1173" s="9" t="str">
        <f t="shared" si="916"/>
        <v>-</v>
      </c>
      <c r="T1173" s="9" t="str">
        <f t="shared" si="916"/>
        <v>-</v>
      </c>
      <c r="U1173" s="9" t="str">
        <f t="shared" si="916"/>
        <v>-</v>
      </c>
      <c r="V1173" s="9" t="str">
        <f t="shared" si="916"/>
        <v>-</v>
      </c>
      <c r="W1173" s="9" t="str">
        <f t="shared" si="916"/>
        <v>-</v>
      </c>
      <c r="X1173" s="9" t="str">
        <f t="shared" si="916"/>
        <v>-</v>
      </c>
      <c r="Y1173" s="9" t="str">
        <f t="shared" si="916"/>
        <v>-</v>
      </c>
      <c r="Z1173" s="9" t="str">
        <f t="shared" si="916"/>
        <v>-</v>
      </c>
      <c r="AA1173" s="9" t="str">
        <f t="shared" si="916"/>
        <v>-</v>
      </c>
      <c r="AB1173" s="9" t="str">
        <f t="shared" si="916"/>
        <v>-</v>
      </c>
      <c r="AC1173" s="9" t="str">
        <f t="shared" si="916"/>
        <v>-</v>
      </c>
      <c r="AD1173" s="9" t="str">
        <f t="shared" si="916"/>
        <v>-</v>
      </c>
      <c r="AE1173" s="9" t="str">
        <f t="shared" si="916"/>
        <v>-</v>
      </c>
      <c r="AF1173" s="9" t="str">
        <f t="shared" si="916"/>
        <v>-</v>
      </c>
      <c r="AG1173" s="9" t="str">
        <f t="shared" si="916"/>
        <v>-</v>
      </c>
      <c r="AH1173" s="9" t="str">
        <f t="shared" si="916"/>
        <v>-</v>
      </c>
      <c r="AI1173" s="9" t="str">
        <f t="shared" si="916"/>
        <v>-</v>
      </c>
      <c r="AJ1173" s="9" t="str">
        <f t="shared" si="916"/>
        <v>-</v>
      </c>
      <c r="AK1173" s="9" t="str">
        <f t="shared" si="916"/>
        <v>-</v>
      </c>
      <c r="AL1173" s="9" t="str">
        <f t="shared" si="916"/>
        <v>-</v>
      </c>
      <c r="AM1173" s="9" t="str">
        <f t="shared" si="916"/>
        <v>-</v>
      </c>
      <c r="AN1173" s="9" t="str">
        <f t="shared" si="916"/>
        <v>-</v>
      </c>
      <c r="AO1173" s="9" t="str">
        <f t="shared" si="916"/>
        <v>-</v>
      </c>
      <c r="AP1173" s="9" t="str">
        <f t="shared" si="916"/>
        <v>-</v>
      </c>
      <c r="AQ1173" s="9" t="str">
        <f t="shared" si="916"/>
        <v>-</v>
      </c>
      <c r="AR1173" s="9" t="str">
        <f t="shared" si="916"/>
        <v>-</v>
      </c>
      <c r="AS1173" s="9" t="str">
        <f t="shared" si="916"/>
        <v>-</v>
      </c>
      <c r="AT1173" s="9" t="str">
        <f t="shared" si="916"/>
        <v>-</v>
      </c>
      <c r="AU1173" s="9" t="str">
        <f t="shared" si="916"/>
        <v>-</v>
      </c>
      <c r="AV1173" s="9" t="str">
        <f t="shared" si="916"/>
        <v>-</v>
      </c>
      <c r="AW1173" s="9" t="str">
        <f t="shared" si="916"/>
        <v>-</v>
      </c>
      <c r="AX1173" s="9" t="str">
        <f t="shared" si="916"/>
        <v>-</v>
      </c>
      <c r="AY1173" s="9" t="str">
        <f t="shared" si="916"/>
        <v>-</v>
      </c>
      <c r="AZ1173" s="9" t="str">
        <f t="shared" si="916"/>
        <v>-</v>
      </c>
      <c r="BA1173" s="9" t="str">
        <f t="shared" si="916"/>
        <v>-</v>
      </c>
      <c r="BB1173" s="9" t="str">
        <f t="shared" si="916"/>
        <v>-</v>
      </c>
      <c r="BC1173" s="9" t="str">
        <f t="shared" si="916"/>
        <v>-</v>
      </c>
      <c r="BD1173" s="9" t="str">
        <f t="shared" si="916"/>
        <v>-</v>
      </c>
      <c r="BE1173" s="9" t="str">
        <f t="shared" si="916"/>
        <v>-</v>
      </c>
      <c r="BF1173" s="9" t="str">
        <f t="shared" si="916"/>
        <v>-</v>
      </c>
      <c r="BG1173" s="9" t="str">
        <f t="shared" si="916"/>
        <v>-</v>
      </c>
      <c r="BH1173" s="9" t="str">
        <f t="shared" si="916"/>
        <v>-</v>
      </c>
      <c r="BI1173" s="9" t="str">
        <f t="shared" si="916"/>
        <v>-</v>
      </c>
      <c r="BJ1173" s="37">
        <f t="shared" si="878"/>
        <v>0</v>
      </c>
      <c r="BK1173" s="34" t="str">
        <f t="shared" si="879"/>
        <v>-</v>
      </c>
      <c r="BL1173" s="9" t="e">
        <f t="shared" si="832"/>
        <v>#VALUE!</v>
      </c>
      <c r="BN1173" s="38">
        <f t="shared" si="842"/>
        <v>192</v>
      </c>
      <c r="BO1173" s="34" t="str">
        <f t="shared" si="827"/>
        <v>-</v>
      </c>
      <c r="BP1173" s="37">
        <f t="shared" si="833"/>
        <v>0</v>
      </c>
      <c r="BQ1173" s="37">
        <f t="shared" si="828"/>
        <v>0</v>
      </c>
      <c r="BR1173" s="36">
        <f t="shared" si="834"/>
        <v>0</v>
      </c>
      <c r="BS1173" s="36">
        <f t="shared" si="834"/>
        <v>0</v>
      </c>
      <c r="BT1173" s="121" t="e">
        <f t="shared" si="880"/>
        <v>#DIV/0!</v>
      </c>
      <c r="BU1173">
        <f t="shared" si="835"/>
        <v>192</v>
      </c>
      <c r="BV1173" s="25" t="str">
        <f t="shared" si="836"/>
        <v>-</v>
      </c>
      <c r="BW1173" s="25" t="str">
        <f t="shared" si="837"/>
        <v>-</v>
      </c>
      <c r="BX1173" s="25" t="str">
        <f t="shared" si="838"/>
        <v>-</v>
      </c>
      <c r="BY1173" s="46" t="str">
        <f t="shared" si="839"/>
        <v>-</v>
      </c>
    </row>
    <row r="1174" spans="1:77">
      <c r="A1174" s="40" t="s">
        <v>80</v>
      </c>
      <c r="B1174" s="41"/>
      <c r="C1174" s="41"/>
      <c r="D1174" s="9">
        <f>COUNTIF(D982:D1173,"&gt;0")</f>
        <v>158</v>
      </c>
      <c r="E1174" s="9">
        <f t="shared" ref="E1174:BI1174" si="917">COUNTIF(E982:E1173,"&gt;0")</f>
        <v>0</v>
      </c>
      <c r="F1174" s="9">
        <f t="shared" si="917"/>
        <v>42</v>
      </c>
      <c r="G1174" s="9">
        <f t="shared" si="917"/>
        <v>0</v>
      </c>
      <c r="H1174" s="9">
        <f t="shared" si="917"/>
        <v>0</v>
      </c>
      <c r="I1174" s="9">
        <f t="shared" si="917"/>
        <v>0</v>
      </c>
      <c r="J1174" s="9">
        <f t="shared" si="917"/>
        <v>44</v>
      </c>
      <c r="K1174" s="9">
        <f t="shared" si="917"/>
        <v>0</v>
      </c>
      <c r="L1174" s="9">
        <f t="shared" si="917"/>
        <v>0</v>
      </c>
      <c r="M1174" s="9">
        <f t="shared" si="917"/>
        <v>41</v>
      </c>
      <c r="N1174" s="9">
        <f t="shared" si="917"/>
        <v>0</v>
      </c>
      <c r="O1174" s="9">
        <f t="shared" si="917"/>
        <v>0</v>
      </c>
      <c r="P1174" s="9">
        <f t="shared" si="917"/>
        <v>0</v>
      </c>
      <c r="Q1174" s="9">
        <f t="shared" si="917"/>
        <v>158</v>
      </c>
      <c r="R1174" s="9">
        <f t="shared" si="917"/>
        <v>0</v>
      </c>
      <c r="S1174" s="9">
        <f t="shared" si="917"/>
        <v>0</v>
      </c>
      <c r="T1174" s="9">
        <f t="shared" si="917"/>
        <v>152</v>
      </c>
      <c r="U1174" s="9">
        <f t="shared" si="917"/>
        <v>0</v>
      </c>
      <c r="V1174" s="9">
        <f t="shared" si="917"/>
        <v>0</v>
      </c>
      <c r="W1174" s="9">
        <f t="shared" si="917"/>
        <v>0</v>
      </c>
      <c r="X1174" s="9">
        <f t="shared" si="917"/>
        <v>0</v>
      </c>
      <c r="Y1174" s="9">
        <f t="shared" si="917"/>
        <v>0</v>
      </c>
      <c r="Z1174" s="9">
        <f t="shared" si="917"/>
        <v>159</v>
      </c>
      <c r="AA1174" s="9">
        <f t="shared" si="917"/>
        <v>0</v>
      </c>
      <c r="AB1174" s="9">
        <f t="shared" si="917"/>
        <v>50</v>
      </c>
      <c r="AC1174" s="9">
        <f t="shared" si="917"/>
        <v>0</v>
      </c>
      <c r="AD1174" s="9">
        <f t="shared" si="917"/>
        <v>0</v>
      </c>
      <c r="AE1174" s="9">
        <f t="shared" si="917"/>
        <v>0</v>
      </c>
      <c r="AF1174" s="9">
        <f t="shared" si="917"/>
        <v>0</v>
      </c>
      <c r="AG1174" s="9">
        <f t="shared" si="917"/>
        <v>156</v>
      </c>
      <c r="AH1174" s="9">
        <f t="shared" si="917"/>
        <v>0</v>
      </c>
      <c r="AI1174" s="9">
        <f t="shared" si="917"/>
        <v>96</v>
      </c>
      <c r="AJ1174" s="9">
        <f t="shared" si="917"/>
        <v>150</v>
      </c>
      <c r="AK1174" s="9">
        <f t="shared" si="917"/>
        <v>0</v>
      </c>
      <c r="AL1174" s="9">
        <f t="shared" si="917"/>
        <v>71</v>
      </c>
      <c r="AM1174" s="9">
        <f t="shared" si="917"/>
        <v>159</v>
      </c>
      <c r="AN1174" s="9">
        <f t="shared" si="917"/>
        <v>153</v>
      </c>
      <c r="AO1174" s="9">
        <f t="shared" si="917"/>
        <v>0</v>
      </c>
      <c r="AP1174" s="9">
        <f t="shared" si="917"/>
        <v>148</v>
      </c>
      <c r="AQ1174" s="9">
        <f t="shared" si="917"/>
        <v>0</v>
      </c>
      <c r="AR1174" s="9">
        <f t="shared" si="917"/>
        <v>0</v>
      </c>
      <c r="AS1174" s="9">
        <f t="shared" si="917"/>
        <v>0</v>
      </c>
      <c r="AT1174" s="9">
        <f t="shared" si="917"/>
        <v>0</v>
      </c>
      <c r="AU1174" s="9">
        <f t="shared" si="917"/>
        <v>0</v>
      </c>
      <c r="AV1174" s="9">
        <f t="shared" si="917"/>
        <v>0</v>
      </c>
      <c r="AW1174" s="9">
        <f t="shared" si="917"/>
        <v>75</v>
      </c>
      <c r="AX1174" s="9">
        <f t="shared" si="917"/>
        <v>0</v>
      </c>
      <c r="AY1174" s="9">
        <f t="shared" si="917"/>
        <v>0</v>
      </c>
      <c r="AZ1174" s="9">
        <f t="shared" si="917"/>
        <v>0</v>
      </c>
      <c r="BA1174" s="9">
        <f t="shared" si="917"/>
        <v>0</v>
      </c>
      <c r="BB1174" s="9">
        <f t="shared" si="917"/>
        <v>0</v>
      </c>
      <c r="BC1174" s="9">
        <f t="shared" si="917"/>
        <v>159</v>
      </c>
      <c r="BD1174" s="9">
        <f t="shared" si="917"/>
        <v>0</v>
      </c>
      <c r="BE1174" s="9">
        <f t="shared" si="917"/>
        <v>158</v>
      </c>
      <c r="BF1174" s="9">
        <f t="shared" si="917"/>
        <v>58</v>
      </c>
      <c r="BG1174" s="9">
        <f t="shared" si="917"/>
        <v>0</v>
      </c>
      <c r="BH1174" s="9">
        <f t="shared" si="917"/>
        <v>48</v>
      </c>
      <c r="BI1174" s="9">
        <f t="shared" si="917"/>
        <v>44</v>
      </c>
      <c r="BJ1174" s="37">
        <f>SUM(D1174:BI1174)</f>
        <v>2279</v>
      </c>
      <c r="BK1174" s="42"/>
      <c r="BR1174" s="25"/>
      <c r="BS1174" s="25"/>
      <c r="BV1174" s="25"/>
      <c r="BW1174" s="25"/>
      <c r="BX1174" s="25"/>
    </row>
    <row r="1175" spans="1:77">
      <c r="A1175" s="40"/>
      <c r="B1175" s="41"/>
      <c r="C1175" s="41"/>
      <c r="BJ1175" s="5"/>
      <c r="BK1175" s="42"/>
      <c r="BR1175" s="25"/>
      <c r="BS1175" s="25"/>
      <c r="BV1175" s="25"/>
      <c r="BW1175" s="25"/>
      <c r="BX1175" s="25"/>
    </row>
    <row r="1176" spans="1:77">
      <c r="A1176" s="40"/>
      <c r="B1176" s="41"/>
      <c r="C1176" s="41"/>
      <c r="BJ1176" s="5"/>
      <c r="BK1176" s="42"/>
      <c r="BR1176" s="25"/>
      <c r="BS1176" s="25"/>
      <c r="BV1176" s="25"/>
      <c r="BW1176" s="25"/>
      <c r="BX1176" s="25"/>
    </row>
    <row r="1177" spans="1:77">
      <c r="A1177" s="40"/>
      <c r="B1177" s="41"/>
      <c r="C1177" s="41"/>
      <c r="BJ1177" s="5"/>
      <c r="BK1177" s="42"/>
      <c r="BR1177" s="25"/>
      <c r="BS1177" s="25"/>
      <c r="BV1177" s="25"/>
      <c r="BW1177" s="25"/>
      <c r="BX1177" s="2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BP586"/>
  <sheetViews>
    <sheetView topLeftCell="AN1" workbookViewId="0">
      <pane ySplit="1" topLeftCell="A476" activePane="bottomLeft" state="frozen"/>
      <selection pane="bottomLeft" activeCell="BH97" sqref="BH97"/>
    </sheetView>
  </sheetViews>
  <sheetFormatPr defaultRowHeight="15"/>
  <cols>
    <col min="1" max="1" width="20.28515625" style="40" customWidth="1"/>
    <col min="2" max="59" width="4.7109375" style="117" customWidth="1"/>
    <col min="60" max="60" width="7.140625" style="118" customWidth="1"/>
    <col min="61" max="61" width="9.140625" style="119"/>
    <col min="62" max="62" width="9.140625" style="117"/>
    <col min="65" max="65" width="9.140625" style="74"/>
    <col min="68" max="68" width="9.140625" style="225"/>
  </cols>
  <sheetData>
    <row r="1" spans="1:68" ht="66" customHeight="1">
      <c r="A1" s="26" t="s">
        <v>138</v>
      </c>
      <c r="B1" s="28" t="s">
        <v>1213</v>
      </c>
      <c r="C1" s="28" t="s">
        <v>409</v>
      </c>
      <c r="D1" s="28" t="s">
        <v>100</v>
      </c>
      <c r="E1" s="28" t="s">
        <v>240</v>
      </c>
      <c r="F1" s="28" t="s">
        <v>605</v>
      </c>
      <c r="G1" s="28" t="s">
        <v>1810</v>
      </c>
      <c r="H1" s="28" t="s">
        <v>434</v>
      </c>
      <c r="I1" s="28" t="s">
        <v>426</v>
      </c>
      <c r="J1" s="28" t="s">
        <v>1045</v>
      </c>
      <c r="K1" s="28" t="s">
        <v>435</v>
      </c>
      <c r="L1" s="28" t="s">
        <v>423</v>
      </c>
      <c r="M1" s="28" t="s">
        <v>416</v>
      </c>
      <c r="N1" s="28" t="s">
        <v>418</v>
      </c>
      <c r="O1" s="28" t="s">
        <v>449</v>
      </c>
      <c r="P1" s="28" t="s">
        <v>425</v>
      </c>
      <c r="Q1" s="28" t="s">
        <v>430</v>
      </c>
      <c r="R1" s="28" t="s">
        <v>448</v>
      </c>
      <c r="S1" s="28" t="s">
        <v>1210</v>
      </c>
      <c r="T1" s="28" t="s">
        <v>406</v>
      </c>
      <c r="U1" s="28" t="s">
        <v>413</v>
      </c>
      <c r="V1" s="28" t="s">
        <v>420</v>
      </c>
      <c r="W1" s="28" t="s">
        <v>1817</v>
      </c>
      <c r="X1" s="28" t="s">
        <v>1343</v>
      </c>
      <c r="Y1" s="28" t="s">
        <v>422</v>
      </c>
      <c r="Z1" s="28" t="s">
        <v>94</v>
      </c>
      <c r="AA1" s="28" t="s">
        <v>1820</v>
      </c>
      <c r="AB1" s="28" t="s">
        <v>95</v>
      </c>
      <c r="AC1" s="28" t="s">
        <v>407</v>
      </c>
      <c r="AD1" s="28" t="s">
        <v>1046</v>
      </c>
      <c r="AE1" s="28" t="s">
        <v>1228</v>
      </c>
      <c r="AF1" s="28" t="s">
        <v>1047</v>
      </c>
      <c r="AG1" s="28" t="s">
        <v>443</v>
      </c>
      <c r="AH1" s="28" t="s">
        <v>1206</v>
      </c>
      <c r="AI1" s="28" t="s">
        <v>442</v>
      </c>
      <c r="AJ1" s="28" t="s">
        <v>96</v>
      </c>
      <c r="AK1" s="28" t="s">
        <v>1250</v>
      </c>
      <c r="AL1" s="28" t="s">
        <v>97</v>
      </c>
      <c r="AM1" s="28" t="s">
        <v>428</v>
      </c>
      <c r="AN1" s="28" t="s">
        <v>447</v>
      </c>
      <c r="AO1" s="28" t="s">
        <v>1138</v>
      </c>
      <c r="AP1" s="28" t="s">
        <v>837</v>
      </c>
      <c r="AQ1" s="28" t="s">
        <v>99</v>
      </c>
      <c r="AR1" s="28" t="s">
        <v>884</v>
      </c>
      <c r="AS1" s="28" t="s">
        <v>401</v>
      </c>
      <c r="AT1" s="28" t="s">
        <v>427</v>
      </c>
      <c r="AU1" s="28" t="s">
        <v>232</v>
      </c>
      <c r="AV1" s="28" t="s">
        <v>411</v>
      </c>
      <c r="AW1" s="28" t="s">
        <v>415</v>
      </c>
      <c r="AX1" s="28" t="s">
        <v>441</v>
      </c>
      <c r="AY1" s="28" t="s">
        <v>404</v>
      </c>
      <c r="AZ1" s="28" t="s">
        <v>445</v>
      </c>
      <c r="BA1" s="28" t="s">
        <v>451</v>
      </c>
      <c r="BB1" s="28" t="s">
        <v>402</v>
      </c>
      <c r="BC1" s="28" t="s">
        <v>450</v>
      </c>
      <c r="BD1" s="28" t="s">
        <v>440</v>
      </c>
      <c r="BE1" s="28" t="s">
        <v>101</v>
      </c>
      <c r="BF1" s="28" t="s">
        <v>437</v>
      </c>
      <c r="BG1" s="28" t="s">
        <v>432</v>
      </c>
      <c r="BH1" s="110" t="s">
        <v>104</v>
      </c>
      <c r="BI1" s="111" t="s">
        <v>105</v>
      </c>
      <c r="BJ1" s="112" t="s">
        <v>106</v>
      </c>
      <c r="BL1" s="18" t="s">
        <v>79</v>
      </c>
      <c r="BM1" s="394" t="s">
        <v>197</v>
      </c>
      <c r="BN1" s="18" t="s">
        <v>80</v>
      </c>
      <c r="BO1" s="18" t="s">
        <v>121</v>
      </c>
      <c r="BP1" s="393" t="s">
        <v>1200</v>
      </c>
    </row>
    <row r="2" spans="1:68">
      <c r="A2" s="26" t="s">
        <v>139</v>
      </c>
      <c r="B2" s="113"/>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0"/>
      <c r="BI2" s="114"/>
      <c r="BJ2" s="115"/>
    </row>
    <row r="3" spans="1:68">
      <c r="A3" s="35">
        <v>1</v>
      </c>
      <c r="B3" s="115" t="str">
        <f>IFERROR(VLOOKUP(CONCATENATE($A3,B$1),'Исх-видео'!$A$2:$D$3000,4,FALSE),"-")</f>
        <v>-</v>
      </c>
      <c r="C3" s="115" t="str">
        <f>IFERROR(VLOOKUP(CONCATENATE($A3,C$1),'Исх-видео'!$A$2:$D$3000,4,FALSE),"-")</f>
        <v>-</v>
      </c>
      <c r="D3" s="115" t="str">
        <f>IFERROR(VLOOKUP(CONCATENATE($A3,D$1),'Исх-видео'!$A$2:$D$3000,4,FALSE),"-")</f>
        <v>-</v>
      </c>
      <c r="E3" s="115">
        <f>IFERROR(VLOOKUP(CONCATENATE($A3,E$1),'Исх-видео'!$A$2:$D$3000,4,FALSE),"-")</f>
        <v>3</v>
      </c>
      <c r="F3" s="115">
        <f>IFERROR(VLOOKUP(CONCATENATE($A3,F$1),'Исх-видео'!$A$2:$D$3000,4,FALSE),"-")</f>
        <v>10</v>
      </c>
      <c r="G3" s="115" t="str">
        <f>IFERROR(VLOOKUP(CONCATENATE($A3,G$1),'Исх-видео'!$A$2:$D$3000,4,FALSE),"-")</f>
        <v>-</v>
      </c>
      <c r="H3" s="115" t="str">
        <f>IFERROR(VLOOKUP(CONCATENATE($A3,H$1),'Исх-видео'!$A$2:$D$3000,4,FALSE),"-")</f>
        <v>-</v>
      </c>
      <c r="I3" s="115">
        <f>IFERROR(VLOOKUP(CONCATENATE($A3,I$1),'Исх-видео'!$A$2:$D$3000,4,FALSE),"-")</f>
        <v>4</v>
      </c>
      <c r="J3" s="115" t="str">
        <f>IFERROR(VLOOKUP(CONCATENATE($A3,J$1),'Исх-видео'!$A$2:$D$3000,4,FALSE),"-")</f>
        <v>-</v>
      </c>
      <c r="K3" s="115" t="str">
        <f>IFERROR(VLOOKUP(CONCATENATE($A3,K$1),'Исх-видео'!$A$2:$D$3000,4,FALSE),"-")</f>
        <v>-</v>
      </c>
      <c r="L3" s="115" t="str">
        <f>IFERROR(VLOOKUP(CONCATENATE($A3,L$1),'Исх-видео'!$A$2:$D$3000,4,FALSE),"-")</f>
        <v>-</v>
      </c>
      <c r="M3" s="115" t="str">
        <f>IFERROR(VLOOKUP(CONCATENATE($A3,M$1),'Исх-видео'!$A$2:$D$3000,4,FALSE),"-")</f>
        <v>-</v>
      </c>
      <c r="N3" s="115" t="str">
        <f>IFERROR(VLOOKUP(CONCATENATE($A3,N$1),'Исх-видео'!$A$2:$D$3000,4,FALSE),"-")</f>
        <v>-</v>
      </c>
      <c r="O3" s="115" t="str">
        <f>IFERROR(VLOOKUP(CONCATENATE($A3,O$1),'Исх-видео'!$A$2:$D$3000,4,FALSE),"-")</f>
        <v>-</v>
      </c>
      <c r="P3" s="115" t="str">
        <f>IFERROR(VLOOKUP(CONCATENATE($A3,P$1),'Исх-видео'!$A$2:$D$3000,4,FALSE),"-")</f>
        <v>-</v>
      </c>
      <c r="Q3" s="115" t="str">
        <f>IFERROR(VLOOKUP(CONCATENATE($A3,Q$1),'Исх-видео'!$A$2:$D$3000,4,FALSE),"-")</f>
        <v>-</v>
      </c>
      <c r="R3" s="115" t="str">
        <f>IFERROR(VLOOKUP(CONCATENATE($A3,R$1),'Исх-видео'!$A$2:$D$3000,4,FALSE),"-")</f>
        <v>-</v>
      </c>
      <c r="S3" s="115">
        <f>IFERROR(VLOOKUP(CONCATENATE($A3,S$1),'Исх-видео'!$A$2:$D$3000,4,FALSE),"-")</f>
        <v>7</v>
      </c>
      <c r="T3" s="115" t="str">
        <f>IFERROR(VLOOKUP(CONCATENATE($A3,T$1),'Исх-видео'!$A$2:$D$3000,4,FALSE),"-")</f>
        <v>-</v>
      </c>
      <c r="U3" s="115" t="str">
        <f>IFERROR(VLOOKUP(CONCATENATE($A3,U$1),'Исх-видео'!$A$2:$D$3000,4,FALSE),"-")</f>
        <v>-</v>
      </c>
      <c r="V3" s="115" t="str">
        <f>IFERROR(VLOOKUP(CONCATENATE($A3,V$1),'Исх-видео'!$A$2:$D$3000,4,FALSE),"-")</f>
        <v>-</v>
      </c>
      <c r="W3" s="115" t="str">
        <f>IFERROR(VLOOKUP(CONCATENATE($A3,W$1),'Исх-видео'!$A$2:$D$3000,4,FALSE),"-")</f>
        <v>-</v>
      </c>
      <c r="X3" s="115">
        <f>IFERROR(VLOOKUP(CONCATENATE($A3,X$1),'Исх-видео'!$A$2:$D$3000,4,FALSE),"-")</f>
        <v>11</v>
      </c>
      <c r="Y3" s="115" t="str">
        <f>IFERROR(VLOOKUP(CONCATENATE($A3,Y$1),'Исх-видео'!$A$2:$D$3000,4,FALSE),"-")</f>
        <v>-</v>
      </c>
      <c r="Z3" s="115">
        <f>IFERROR(VLOOKUP(CONCATENATE($A3,Z$1),'Исх-видео'!$A$2:$D$3000,4,FALSE),"-")</f>
        <v>10</v>
      </c>
      <c r="AA3" s="115" t="str">
        <f>IFERROR(VLOOKUP(CONCATENATE($A3,AA$1),'Исх-видео'!$A$2:$D$3000,4,FALSE),"-")</f>
        <v>-</v>
      </c>
      <c r="AB3" s="115">
        <f>IFERROR(VLOOKUP(CONCATENATE($A3,AB$1),'Исх-видео'!$A$2:$D$3000,4,FALSE),"-")</f>
        <v>4</v>
      </c>
      <c r="AC3" s="115" t="str">
        <f>IFERROR(VLOOKUP(CONCATENATE($A3,AC$1),'Исх-видео'!$A$2:$D$3000,4,FALSE),"-")</f>
        <v>-</v>
      </c>
      <c r="AD3" s="115" t="str">
        <f>IFERROR(VLOOKUP(CONCATENATE($A3,AD$1),'Исх-видео'!$A$2:$D$3000,4,FALSE),"-")</f>
        <v>-</v>
      </c>
      <c r="AE3" s="115">
        <f>IFERROR(VLOOKUP(CONCATENATE($A3,AE$1),'Исх-видео'!$A$2:$D$3000,4,FALSE),"-")</f>
        <v>6</v>
      </c>
      <c r="AF3" s="115" t="str">
        <f>IFERROR(VLOOKUP(CONCATENATE($A3,AF$1),'Исх-видео'!$A$2:$D$3000,4,FALSE),"-")</f>
        <v>-</v>
      </c>
      <c r="AG3" s="115" t="str">
        <f>IFERROR(VLOOKUP(CONCATENATE($A3,AG$1),'Исх-видео'!$A$2:$D$3000,4,FALSE),"-")</f>
        <v>-</v>
      </c>
      <c r="AH3" s="115" t="str">
        <f>IFERROR(VLOOKUP(CONCATENATE($A3,AH$1),'Исх-видео'!$A$2:$D$3000,4,FALSE),"-")</f>
        <v>-</v>
      </c>
      <c r="AI3" s="115" t="str">
        <f>IFERROR(VLOOKUP(CONCATENATE($A3,AI$1),'Исх-видео'!$A$2:$D$3000,4,FALSE),"-")</f>
        <v>-</v>
      </c>
      <c r="AJ3" s="115" t="str">
        <f>IFERROR(VLOOKUP(CONCATENATE($A3,AJ$1),'Исх-видео'!$A$2:$D$3000,4,FALSE),"-")</f>
        <v>-</v>
      </c>
      <c r="AK3" s="115">
        <f>IFERROR(VLOOKUP(CONCATENATE($A3,AK$1),'Исх-видео'!$A$2:$D$3000,4,FALSE),"-")</f>
        <v>7</v>
      </c>
      <c r="AL3" s="115">
        <f>IFERROR(VLOOKUP(CONCATENATE($A3,AL$1),'Исх-видео'!$A$2:$D$3000,4,FALSE),"-")</f>
        <v>4</v>
      </c>
      <c r="AM3" s="115" t="str">
        <f>IFERROR(VLOOKUP(CONCATENATE($A3,AM$1),'Исх-видео'!$A$2:$D$3000,4,FALSE),"-")</f>
        <v>-</v>
      </c>
      <c r="AN3" s="115" t="str">
        <f>IFERROR(VLOOKUP(CONCATENATE($A3,AN$1),'Исх-видео'!$A$2:$D$3000,4,FALSE),"-")</f>
        <v>-</v>
      </c>
      <c r="AO3" s="115" t="str">
        <f>IFERROR(VLOOKUP(CONCATENATE($A3,AO$1),'Исх-видео'!$A$2:$D$3000,4,FALSE),"-")</f>
        <v>-</v>
      </c>
      <c r="AP3" s="115" t="str">
        <f>IFERROR(VLOOKUP(CONCATENATE($A3,AP$1),'Исх-видео'!$A$2:$D$3000,4,FALSE),"-")</f>
        <v>-</v>
      </c>
      <c r="AQ3" s="115" t="str">
        <f>IFERROR(VLOOKUP(CONCATENATE($A3,AQ$1),'Исх-видео'!$A$2:$D$3000,4,FALSE),"-")</f>
        <v>-</v>
      </c>
      <c r="AR3" s="115">
        <f>IFERROR(VLOOKUP(CONCATENATE($A3,AR$1),'Исх-видео'!$A$2:$D$3000,4,FALSE),"-")</f>
        <v>2</v>
      </c>
      <c r="AS3" s="115">
        <f>IFERROR(VLOOKUP(CONCATENATE($A3,AS$1),'Исх-видео'!$A$2:$D$3000,4,FALSE),"-")</f>
        <v>7</v>
      </c>
      <c r="AT3" s="115" t="str">
        <f>IFERROR(VLOOKUP(CONCATENATE($A3,AT$1),'Исх-видео'!$A$2:$D$3000,4,FALSE),"-")</f>
        <v>-</v>
      </c>
      <c r="AU3" s="115" t="str">
        <f>IFERROR(VLOOKUP(CONCATENATE($A3,AU$1),'Исх-видео'!$A$2:$D$3000,4,FALSE),"-")</f>
        <v>-</v>
      </c>
      <c r="AV3" s="115" t="str">
        <f>IFERROR(VLOOKUP(CONCATENATE($A3,AV$1),'Исх-видео'!$A$2:$D$3000,4,FALSE),"-")</f>
        <v>-</v>
      </c>
      <c r="AW3" s="115" t="str">
        <f>IFERROR(VLOOKUP(CONCATENATE($A3,AW$1),'Исх-видео'!$A$2:$D$3000,4,FALSE),"-")</f>
        <v>-</v>
      </c>
      <c r="AX3" s="115" t="str">
        <f>IFERROR(VLOOKUP(CONCATENATE($A3,AX$1),'Исх-видео'!$A$2:$D$3000,4,FALSE),"-")</f>
        <v>-</v>
      </c>
      <c r="AY3" s="115" t="str">
        <f>IFERROR(VLOOKUP(CONCATENATE($A3,AY$1),'Исх-видео'!$A$2:$D$3000,4,FALSE),"-")</f>
        <v>-</v>
      </c>
      <c r="AZ3" s="115" t="str">
        <f>IFERROR(VLOOKUP(CONCATENATE($A3,AZ$1),'Исх-видео'!$A$2:$D$3000,4,FALSE),"-")</f>
        <v>-</v>
      </c>
      <c r="BA3" s="115">
        <f>IFERROR(VLOOKUP(CONCATENATE($A3,BA$1),'Исх-видео'!$A$2:$D$3000,4,FALSE),"-")</f>
        <v>5</v>
      </c>
      <c r="BB3" s="115" t="str">
        <f>IFERROR(VLOOKUP(CONCATENATE($A3,BB$1),'Исх-видео'!$A$2:$D$3000,4,FALSE),"-")</f>
        <v>-</v>
      </c>
      <c r="BC3" s="115">
        <f>IFERROR(VLOOKUP(CONCATENATE($A3,BC$1),'Исх-видео'!$A$2:$D$3000,4,FALSE),"-")</f>
        <v>8</v>
      </c>
      <c r="BD3" s="115" t="str">
        <f>IFERROR(VLOOKUP(CONCATENATE($A3,BD$1),'Исх-видео'!$A$2:$D$3000,4,FALSE),"-")</f>
        <v>-</v>
      </c>
      <c r="BE3" s="115">
        <f>IFERROR(VLOOKUP(CONCATENATE($A3,BE$1),'Исх-видео'!$A$2:$D$3000,4,FALSE),"-")</f>
        <v>12</v>
      </c>
      <c r="BF3" s="115" t="str">
        <f>IFERROR(VLOOKUP(CONCATENATE($A3,BF$1),'Исх-видео'!$A$2:$D$3000,4,FALSE),"-")</f>
        <v>-</v>
      </c>
      <c r="BG3" s="115" t="str">
        <f>IFERROR(VLOOKUP(CONCATENATE($A3,BG$1),'[1]Исх-видео'!$A$2:$D$3000,4,FALSE),"-")</f>
        <v>-</v>
      </c>
      <c r="BH3" s="116">
        <f>COUNTIF(B3:BG3,"&gt;0")</f>
        <v>15</v>
      </c>
      <c r="BI3" s="114">
        <f t="shared" ref="BI3:BI66" si="0">IFERROR(AVERAGE(B3:BG3),"-")</f>
        <v>6.666666666666667</v>
      </c>
      <c r="BJ3" s="115"/>
    </row>
    <row r="4" spans="1:68">
      <c r="A4" s="38">
        <v>2</v>
      </c>
      <c r="B4" s="115" t="str">
        <f>IFERROR(VLOOKUP(CONCATENATE($A4,B$1),'Исх-видео'!$A$2:$D$3000,4,FALSE),"-")</f>
        <v>-</v>
      </c>
      <c r="C4" s="115" t="str">
        <f>IFERROR(VLOOKUP(CONCATENATE($A4,C$1),'Исх-видео'!$A$2:$D$3000,4,FALSE),"-")</f>
        <v>-</v>
      </c>
      <c r="D4" s="115" t="str">
        <f>IFERROR(VLOOKUP(CONCATENATE($A4,D$1),'Исх-видео'!$A$2:$D$3000,4,FALSE),"-")</f>
        <v>-</v>
      </c>
      <c r="E4" s="115" t="str">
        <f>IFERROR(VLOOKUP(CONCATENATE($A4,E$1),'Исх-видео'!$A$2:$D$3000,4,FALSE),"-")</f>
        <v>-</v>
      </c>
      <c r="F4" s="115" t="str">
        <f>IFERROR(VLOOKUP(CONCATENATE($A4,F$1),'Исх-видео'!$A$2:$D$3000,4,FALSE),"-")</f>
        <v>-</v>
      </c>
      <c r="G4" s="115" t="str">
        <f>IFERROR(VLOOKUP(CONCATENATE($A4,G$1),'Исх-видео'!$A$2:$D$3000,4,FALSE),"-")</f>
        <v>-</v>
      </c>
      <c r="H4" s="115" t="str">
        <f>IFERROR(VLOOKUP(CONCATENATE($A4,H$1),'Исх-видео'!$A$2:$D$3000,4,FALSE),"-")</f>
        <v>-</v>
      </c>
      <c r="I4" s="115" t="str">
        <f>IFERROR(VLOOKUP(CONCATENATE($A4,I$1),'Исх-видео'!$A$2:$D$3000,4,FALSE),"-")</f>
        <v>-</v>
      </c>
      <c r="J4" s="115" t="str">
        <f>IFERROR(VLOOKUP(CONCATENATE($A4,J$1),'Исх-видео'!$A$2:$D$3000,4,FALSE),"-")</f>
        <v>-</v>
      </c>
      <c r="K4" s="115" t="str">
        <f>IFERROR(VLOOKUP(CONCATENATE($A4,K$1),'Исх-видео'!$A$2:$D$3000,4,FALSE),"-")</f>
        <v>-</v>
      </c>
      <c r="L4" s="115" t="str">
        <f>IFERROR(VLOOKUP(CONCATENATE($A4,L$1),'Исх-видео'!$A$2:$D$3000,4,FALSE),"-")</f>
        <v>-</v>
      </c>
      <c r="M4" s="115" t="str">
        <f>IFERROR(VLOOKUP(CONCATENATE($A4,M$1),'Исх-видео'!$A$2:$D$3000,4,FALSE),"-")</f>
        <v>-</v>
      </c>
      <c r="N4" s="115" t="str">
        <f>IFERROR(VLOOKUP(CONCATENATE($A4,N$1),'Исх-видео'!$A$2:$D$3000,4,FALSE),"-")</f>
        <v>-</v>
      </c>
      <c r="O4" s="115" t="str">
        <f>IFERROR(VLOOKUP(CONCATENATE($A4,O$1),'Исх-видео'!$A$2:$D$3000,4,FALSE),"-")</f>
        <v>-</v>
      </c>
      <c r="P4" s="115" t="str">
        <f>IFERROR(VLOOKUP(CONCATENATE($A4,P$1),'Исх-видео'!$A$2:$D$3000,4,FALSE),"-")</f>
        <v>-</v>
      </c>
      <c r="Q4" s="115" t="str">
        <f>IFERROR(VLOOKUP(CONCATENATE($A4,Q$1),'Исх-видео'!$A$2:$D$3000,4,FALSE),"-")</f>
        <v>-</v>
      </c>
      <c r="R4" s="115" t="str">
        <f>IFERROR(VLOOKUP(CONCATENATE($A4,R$1),'Исх-видео'!$A$2:$D$3000,4,FALSE),"-")</f>
        <v>-</v>
      </c>
      <c r="S4" s="115" t="str">
        <f>IFERROR(VLOOKUP(CONCATENATE($A4,S$1),'Исх-видео'!$A$2:$D$3000,4,FALSE),"-")</f>
        <v>-</v>
      </c>
      <c r="T4" s="115" t="str">
        <f>IFERROR(VLOOKUP(CONCATENATE($A4,T$1),'Исх-видео'!$A$2:$D$3000,4,FALSE),"-")</f>
        <v>-</v>
      </c>
      <c r="U4" s="115" t="str">
        <f>IFERROR(VLOOKUP(CONCATENATE($A4,U$1),'Исх-видео'!$A$2:$D$3000,4,FALSE),"-")</f>
        <v>-</v>
      </c>
      <c r="V4" s="115" t="str">
        <f>IFERROR(VLOOKUP(CONCATENATE($A4,V$1),'Исх-видео'!$A$2:$D$3000,4,FALSE),"-")</f>
        <v>-</v>
      </c>
      <c r="W4" s="115" t="str">
        <f>IFERROR(VLOOKUP(CONCATENATE($A4,W$1),'Исх-видео'!$A$2:$D$3000,4,FALSE),"-")</f>
        <v>-</v>
      </c>
      <c r="X4" s="115" t="str">
        <f>IFERROR(VLOOKUP(CONCATENATE($A4,X$1),'Исх-видео'!$A$2:$D$3000,4,FALSE),"-")</f>
        <v>-</v>
      </c>
      <c r="Y4" s="115" t="str">
        <f>IFERROR(VLOOKUP(CONCATENATE($A4,Y$1),'Исх-видео'!$A$2:$D$3000,4,FALSE),"-")</f>
        <v>-</v>
      </c>
      <c r="Z4" s="115" t="str">
        <f>IFERROR(VLOOKUP(CONCATENATE($A4,Z$1),'Исх-видео'!$A$2:$D$3000,4,FALSE),"-")</f>
        <v>-</v>
      </c>
      <c r="AA4" s="115" t="str">
        <f>IFERROR(VLOOKUP(CONCATENATE($A4,AA$1),'Исх-видео'!$A$2:$D$3000,4,FALSE),"-")</f>
        <v>-</v>
      </c>
      <c r="AB4" s="115" t="str">
        <f>IFERROR(VLOOKUP(CONCATENATE($A4,AB$1),'Исх-видео'!$A$2:$D$3000,4,FALSE),"-")</f>
        <v>-</v>
      </c>
      <c r="AC4" s="115" t="str">
        <f>IFERROR(VLOOKUP(CONCATENATE($A4,AC$1),'Исх-видео'!$A$2:$D$3000,4,FALSE),"-")</f>
        <v>-</v>
      </c>
      <c r="AD4" s="115" t="str">
        <f>IFERROR(VLOOKUP(CONCATENATE($A4,AD$1),'Исх-видео'!$A$2:$D$3000,4,FALSE),"-")</f>
        <v>-</v>
      </c>
      <c r="AE4" s="115" t="str">
        <f>IFERROR(VLOOKUP(CONCATENATE($A4,AE$1),'Исх-видео'!$A$2:$D$3000,4,FALSE),"-")</f>
        <v>-</v>
      </c>
      <c r="AF4" s="115" t="str">
        <f>IFERROR(VLOOKUP(CONCATENATE($A4,AF$1),'Исх-видео'!$A$2:$D$3000,4,FALSE),"-")</f>
        <v>-</v>
      </c>
      <c r="AG4" s="115" t="str">
        <f>IFERROR(VLOOKUP(CONCATENATE($A4,AG$1),'Исх-видео'!$A$2:$D$3000,4,FALSE),"-")</f>
        <v>-</v>
      </c>
      <c r="AH4" s="115" t="str">
        <f>IFERROR(VLOOKUP(CONCATENATE($A4,AH$1),'Исх-видео'!$A$2:$D$3000,4,FALSE),"-")</f>
        <v>-</v>
      </c>
      <c r="AI4" s="115" t="str">
        <f>IFERROR(VLOOKUP(CONCATENATE($A4,AI$1),'Исх-видео'!$A$2:$D$3000,4,FALSE),"-")</f>
        <v>-</v>
      </c>
      <c r="AJ4" s="115" t="str">
        <f>IFERROR(VLOOKUP(CONCATENATE($A4,AJ$1),'Исх-видео'!$A$2:$D$3000,4,FALSE),"-")</f>
        <v>-</v>
      </c>
      <c r="AK4" s="115" t="str">
        <f>IFERROR(VLOOKUP(CONCATENATE($A4,AK$1),'Исх-видео'!$A$2:$D$3000,4,FALSE),"-")</f>
        <v>-</v>
      </c>
      <c r="AL4" s="115" t="str">
        <f>IFERROR(VLOOKUP(CONCATENATE($A4,AL$1),'Исх-видео'!$A$2:$D$3000,4,FALSE),"-")</f>
        <v>-</v>
      </c>
      <c r="AM4" s="115" t="str">
        <f>IFERROR(VLOOKUP(CONCATENATE($A4,AM$1),'Исх-видео'!$A$2:$D$3000,4,FALSE),"-")</f>
        <v>-</v>
      </c>
      <c r="AN4" s="115" t="str">
        <f>IFERROR(VLOOKUP(CONCATENATE($A4,AN$1),'Исх-видео'!$A$2:$D$3000,4,FALSE),"-")</f>
        <v>-</v>
      </c>
      <c r="AO4" s="115" t="str">
        <f>IFERROR(VLOOKUP(CONCATENATE($A4,AO$1),'Исх-видео'!$A$2:$D$3000,4,FALSE),"-")</f>
        <v>-</v>
      </c>
      <c r="AP4" s="115" t="str">
        <f>IFERROR(VLOOKUP(CONCATENATE($A4,AP$1),'Исх-видео'!$A$2:$D$3000,4,FALSE),"-")</f>
        <v>-</v>
      </c>
      <c r="AQ4" s="115" t="str">
        <f>IFERROR(VLOOKUP(CONCATENATE($A4,AQ$1),'Исх-видео'!$A$2:$D$3000,4,FALSE),"-")</f>
        <v>-</v>
      </c>
      <c r="AR4" s="115" t="str">
        <f>IFERROR(VLOOKUP(CONCATENATE($A4,AR$1),'Исх-видео'!$A$2:$D$3000,4,FALSE),"-")</f>
        <v>-</v>
      </c>
      <c r="AS4" s="115" t="str">
        <f>IFERROR(VLOOKUP(CONCATENATE($A4,AS$1),'Исх-видео'!$A$2:$D$3000,4,FALSE),"-")</f>
        <v>-</v>
      </c>
      <c r="AT4" s="115" t="str">
        <f>IFERROR(VLOOKUP(CONCATENATE($A4,AT$1),'Исх-видео'!$A$2:$D$3000,4,FALSE),"-")</f>
        <v>-</v>
      </c>
      <c r="AU4" s="115" t="str">
        <f>IFERROR(VLOOKUP(CONCATENATE($A4,AU$1),'Исх-видео'!$A$2:$D$3000,4,FALSE),"-")</f>
        <v>-</v>
      </c>
      <c r="AV4" s="115" t="str">
        <f>IFERROR(VLOOKUP(CONCATENATE($A4,AV$1),'Исх-видео'!$A$2:$D$3000,4,FALSE),"-")</f>
        <v>-</v>
      </c>
      <c r="AW4" s="115" t="str">
        <f>IFERROR(VLOOKUP(CONCATENATE($A4,AW$1),'Исх-видео'!$A$2:$D$3000,4,FALSE),"-")</f>
        <v>-</v>
      </c>
      <c r="AX4" s="115" t="str">
        <f>IFERROR(VLOOKUP(CONCATENATE($A4,AX$1),'Исх-видео'!$A$2:$D$3000,4,FALSE),"-")</f>
        <v>-</v>
      </c>
      <c r="AY4" s="115" t="str">
        <f>IFERROR(VLOOKUP(CONCATENATE($A4,AY$1),'Исх-видео'!$A$2:$D$3000,4,FALSE),"-")</f>
        <v>-</v>
      </c>
      <c r="AZ4" s="115" t="str">
        <f>IFERROR(VLOOKUP(CONCATENATE($A4,AZ$1),'Исх-видео'!$A$2:$D$3000,4,FALSE),"-")</f>
        <v>-</v>
      </c>
      <c r="BA4" s="115" t="str">
        <f>IFERROR(VLOOKUP(CONCATENATE($A4,BA$1),'Исх-видео'!$A$2:$D$3000,4,FALSE),"-")</f>
        <v>-</v>
      </c>
      <c r="BB4" s="115" t="str">
        <f>IFERROR(VLOOKUP(CONCATENATE($A4,BB$1),'Исх-видео'!$A$2:$D$3000,4,FALSE),"-")</f>
        <v>-</v>
      </c>
      <c r="BC4" s="115" t="str">
        <f>IFERROR(VLOOKUP(CONCATENATE($A4,BC$1),'Исх-видео'!$A$2:$D$3000,4,FALSE),"-")</f>
        <v>-</v>
      </c>
      <c r="BD4" s="115" t="str">
        <f>IFERROR(VLOOKUP(CONCATENATE($A4,BD$1),'Исх-видео'!$A$2:$D$3000,4,FALSE),"-")</f>
        <v>-</v>
      </c>
      <c r="BE4" s="115" t="str">
        <f>IFERROR(VLOOKUP(CONCATENATE($A4,BE$1),'Исх-видео'!$A$2:$D$3000,4,FALSE),"-")</f>
        <v>-</v>
      </c>
      <c r="BF4" s="115" t="str">
        <f>IFERROR(VLOOKUP(CONCATENATE($A4,BF$1),'Исх-видео'!$A$2:$D$3000,4,FALSE),"-")</f>
        <v>-</v>
      </c>
      <c r="BG4" s="115" t="str">
        <f>IFERROR(VLOOKUP(CONCATENATE($A4,BG$1),'[1]Исх-видео'!$A$2:$D$3000,4,FALSE),"-")</f>
        <v>-</v>
      </c>
      <c r="BH4" s="116">
        <f t="shared" ref="BH4:BH67" si="1">COUNTIF(B4:BG4,"&gt;0")</f>
        <v>0</v>
      </c>
      <c r="BI4" s="114" t="str">
        <f t="shared" si="0"/>
        <v>-</v>
      </c>
      <c r="BJ4" s="115"/>
    </row>
    <row r="5" spans="1:68">
      <c r="A5" s="38">
        <f t="shared" ref="A5:A68" si="2">A4+1</f>
        <v>3</v>
      </c>
      <c r="B5" s="115" t="str">
        <f>IFERROR(VLOOKUP(CONCATENATE($A5,B$1),'Исх-видео'!$A$2:$D$3000,4,FALSE),"-")</f>
        <v>-</v>
      </c>
      <c r="C5" s="115" t="str">
        <f>IFERROR(VLOOKUP(CONCATENATE($A5,C$1),'Исх-видео'!$A$2:$D$3000,4,FALSE),"-")</f>
        <v>-</v>
      </c>
      <c r="D5" s="115" t="str">
        <f>IFERROR(VLOOKUP(CONCATENATE($A5,D$1),'Исх-видео'!$A$2:$D$3000,4,FALSE),"-")</f>
        <v>-</v>
      </c>
      <c r="E5" s="115" t="str">
        <f>IFERROR(VLOOKUP(CONCATENATE($A5,E$1),'Исх-видео'!$A$2:$D$3000,4,FALSE),"-")</f>
        <v>-</v>
      </c>
      <c r="F5" s="115" t="str">
        <f>IFERROR(VLOOKUP(CONCATENATE($A5,F$1),'Исх-видео'!$A$2:$D$3000,4,FALSE),"-")</f>
        <v>-</v>
      </c>
      <c r="G5" s="115" t="str">
        <f>IFERROR(VLOOKUP(CONCATENATE($A5,G$1),'Исх-видео'!$A$2:$D$3000,4,FALSE),"-")</f>
        <v>-</v>
      </c>
      <c r="H5" s="115" t="str">
        <f>IFERROR(VLOOKUP(CONCATENATE($A5,H$1),'Исх-видео'!$A$2:$D$3000,4,FALSE),"-")</f>
        <v>-</v>
      </c>
      <c r="I5" s="115" t="str">
        <f>IFERROR(VLOOKUP(CONCATENATE($A5,I$1),'Исх-видео'!$A$2:$D$3000,4,FALSE),"-")</f>
        <v>-</v>
      </c>
      <c r="J5" s="115" t="str">
        <f>IFERROR(VLOOKUP(CONCATENATE($A5,J$1),'Исх-видео'!$A$2:$D$3000,4,FALSE),"-")</f>
        <v>-</v>
      </c>
      <c r="K5" s="115" t="str">
        <f>IFERROR(VLOOKUP(CONCATENATE($A5,K$1),'Исх-видео'!$A$2:$D$3000,4,FALSE),"-")</f>
        <v>-</v>
      </c>
      <c r="L5" s="115" t="str">
        <f>IFERROR(VLOOKUP(CONCATENATE($A5,L$1),'Исх-видео'!$A$2:$D$3000,4,FALSE),"-")</f>
        <v>-</v>
      </c>
      <c r="M5" s="115" t="str">
        <f>IFERROR(VLOOKUP(CONCATENATE($A5,M$1),'Исх-видео'!$A$2:$D$3000,4,FALSE),"-")</f>
        <v>-</v>
      </c>
      <c r="N5" s="115" t="str">
        <f>IFERROR(VLOOKUP(CONCATENATE($A5,N$1),'Исх-видео'!$A$2:$D$3000,4,FALSE),"-")</f>
        <v>-</v>
      </c>
      <c r="O5" s="115" t="str">
        <f>IFERROR(VLOOKUP(CONCATENATE($A5,O$1),'Исх-видео'!$A$2:$D$3000,4,FALSE),"-")</f>
        <v>-</v>
      </c>
      <c r="P5" s="115" t="str">
        <f>IFERROR(VLOOKUP(CONCATENATE($A5,P$1),'Исх-видео'!$A$2:$D$3000,4,FALSE),"-")</f>
        <v>-</v>
      </c>
      <c r="Q5" s="115" t="str">
        <f>IFERROR(VLOOKUP(CONCATENATE($A5,Q$1),'Исх-видео'!$A$2:$D$3000,4,FALSE),"-")</f>
        <v>-</v>
      </c>
      <c r="R5" s="115" t="str">
        <f>IFERROR(VLOOKUP(CONCATENATE($A5,R$1),'Исх-видео'!$A$2:$D$3000,4,FALSE),"-")</f>
        <v>-</v>
      </c>
      <c r="S5" s="115" t="str">
        <f>IFERROR(VLOOKUP(CONCATENATE($A5,S$1),'Исх-видео'!$A$2:$D$3000,4,FALSE),"-")</f>
        <v>-</v>
      </c>
      <c r="T5" s="115" t="str">
        <f>IFERROR(VLOOKUP(CONCATENATE($A5,T$1),'Исх-видео'!$A$2:$D$3000,4,FALSE),"-")</f>
        <v>-</v>
      </c>
      <c r="U5" s="115" t="str">
        <f>IFERROR(VLOOKUP(CONCATENATE($A5,U$1),'Исх-видео'!$A$2:$D$3000,4,FALSE),"-")</f>
        <v>-</v>
      </c>
      <c r="V5" s="115" t="str">
        <f>IFERROR(VLOOKUP(CONCATENATE($A5,V$1),'Исх-видео'!$A$2:$D$3000,4,FALSE),"-")</f>
        <v>-</v>
      </c>
      <c r="W5" s="115" t="str">
        <f>IFERROR(VLOOKUP(CONCATENATE($A5,W$1),'Исх-видео'!$A$2:$D$3000,4,FALSE),"-")</f>
        <v>-</v>
      </c>
      <c r="X5" s="115" t="str">
        <f>IFERROR(VLOOKUP(CONCATENATE($A5,X$1),'Исх-видео'!$A$2:$D$3000,4,FALSE),"-")</f>
        <v>-</v>
      </c>
      <c r="Y5" s="115" t="str">
        <f>IFERROR(VLOOKUP(CONCATENATE($A5,Y$1),'Исх-видео'!$A$2:$D$3000,4,FALSE),"-")</f>
        <v>-</v>
      </c>
      <c r="Z5" s="115" t="str">
        <f>IFERROR(VLOOKUP(CONCATENATE($A5,Z$1),'Исх-видео'!$A$2:$D$3000,4,FALSE),"-")</f>
        <v>-</v>
      </c>
      <c r="AA5" s="115" t="str">
        <f>IFERROR(VLOOKUP(CONCATENATE($A5,AA$1),'Исх-видео'!$A$2:$D$3000,4,FALSE),"-")</f>
        <v>-</v>
      </c>
      <c r="AB5" s="115" t="str">
        <f>IFERROR(VLOOKUP(CONCATENATE($A5,AB$1),'Исх-видео'!$A$2:$D$3000,4,FALSE),"-")</f>
        <v>-</v>
      </c>
      <c r="AC5" s="115" t="str">
        <f>IFERROR(VLOOKUP(CONCATENATE($A5,AC$1),'Исх-видео'!$A$2:$D$3000,4,FALSE),"-")</f>
        <v>-</v>
      </c>
      <c r="AD5" s="115" t="str">
        <f>IFERROR(VLOOKUP(CONCATENATE($A5,AD$1),'Исх-видео'!$A$2:$D$3000,4,FALSE),"-")</f>
        <v>-</v>
      </c>
      <c r="AE5" s="115" t="str">
        <f>IFERROR(VLOOKUP(CONCATENATE($A5,AE$1),'Исх-видео'!$A$2:$D$3000,4,FALSE),"-")</f>
        <v>-</v>
      </c>
      <c r="AF5" s="115" t="str">
        <f>IFERROR(VLOOKUP(CONCATENATE($A5,AF$1),'Исх-видео'!$A$2:$D$3000,4,FALSE),"-")</f>
        <v>-</v>
      </c>
      <c r="AG5" s="115" t="str">
        <f>IFERROR(VLOOKUP(CONCATENATE($A5,AG$1),'Исх-видео'!$A$2:$D$3000,4,FALSE),"-")</f>
        <v>-</v>
      </c>
      <c r="AH5" s="115" t="str">
        <f>IFERROR(VLOOKUP(CONCATENATE($A5,AH$1),'Исх-видео'!$A$2:$D$3000,4,FALSE),"-")</f>
        <v>-</v>
      </c>
      <c r="AI5" s="115" t="str">
        <f>IFERROR(VLOOKUP(CONCATENATE($A5,AI$1),'Исх-видео'!$A$2:$D$3000,4,FALSE),"-")</f>
        <v>-</v>
      </c>
      <c r="AJ5" s="115" t="str">
        <f>IFERROR(VLOOKUP(CONCATENATE($A5,AJ$1),'Исх-видео'!$A$2:$D$3000,4,FALSE),"-")</f>
        <v>-</v>
      </c>
      <c r="AK5" s="115" t="str">
        <f>IFERROR(VLOOKUP(CONCATENATE($A5,AK$1),'Исх-видео'!$A$2:$D$3000,4,FALSE),"-")</f>
        <v>-</v>
      </c>
      <c r="AL5" s="115" t="str">
        <f>IFERROR(VLOOKUP(CONCATENATE($A5,AL$1),'Исх-видео'!$A$2:$D$3000,4,FALSE),"-")</f>
        <v>-</v>
      </c>
      <c r="AM5" s="115" t="str">
        <f>IFERROR(VLOOKUP(CONCATENATE($A5,AM$1),'Исх-видео'!$A$2:$D$3000,4,FALSE),"-")</f>
        <v>-</v>
      </c>
      <c r="AN5" s="115" t="str">
        <f>IFERROR(VLOOKUP(CONCATENATE($A5,AN$1),'Исх-видео'!$A$2:$D$3000,4,FALSE),"-")</f>
        <v>-</v>
      </c>
      <c r="AO5" s="115" t="str">
        <f>IFERROR(VLOOKUP(CONCATENATE($A5,AO$1),'Исх-видео'!$A$2:$D$3000,4,FALSE),"-")</f>
        <v>-</v>
      </c>
      <c r="AP5" s="115" t="str">
        <f>IFERROR(VLOOKUP(CONCATENATE($A5,AP$1),'Исх-видео'!$A$2:$D$3000,4,FALSE),"-")</f>
        <v>-</v>
      </c>
      <c r="AQ5" s="115" t="str">
        <f>IFERROR(VLOOKUP(CONCATENATE($A5,AQ$1),'Исх-видео'!$A$2:$D$3000,4,FALSE),"-")</f>
        <v>-</v>
      </c>
      <c r="AR5" s="115" t="str">
        <f>IFERROR(VLOOKUP(CONCATENATE($A5,AR$1),'Исх-видео'!$A$2:$D$3000,4,FALSE),"-")</f>
        <v>-</v>
      </c>
      <c r="AS5" s="115" t="str">
        <f>IFERROR(VLOOKUP(CONCATENATE($A5,AS$1),'Исх-видео'!$A$2:$D$3000,4,FALSE),"-")</f>
        <v>-</v>
      </c>
      <c r="AT5" s="115" t="str">
        <f>IFERROR(VLOOKUP(CONCATENATE($A5,AT$1),'Исх-видео'!$A$2:$D$3000,4,FALSE),"-")</f>
        <v>-</v>
      </c>
      <c r="AU5" s="115" t="str">
        <f>IFERROR(VLOOKUP(CONCATENATE($A5,AU$1),'Исх-видео'!$A$2:$D$3000,4,FALSE),"-")</f>
        <v>-</v>
      </c>
      <c r="AV5" s="115" t="str">
        <f>IFERROR(VLOOKUP(CONCATENATE($A5,AV$1),'Исх-видео'!$A$2:$D$3000,4,FALSE),"-")</f>
        <v>-</v>
      </c>
      <c r="AW5" s="115" t="str">
        <f>IFERROR(VLOOKUP(CONCATENATE($A5,AW$1),'Исх-видео'!$A$2:$D$3000,4,FALSE),"-")</f>
        <v>-</v>
      </c>
      <c r="AX5" s="115" t="str">
        <f>IFERROR(VLOOKUP(CONCATENATE($A5,AX$1),'Исх-видео'!$A$2:$D$3000,4,FALSE),"-")</f>
        <v>-</v>
      </c>
      <c r="AY5" s="115" t="str">
        <f>IFERROR(VLOOKUP(CONCATENATE($A5,AY$1),'Исх-видео'!$A$2:$D$3000,4,FALSE),"-")</f>
        <v>-</v>
      </c>
      <c r="AZ5" s="115" t="str">
        <f>IFERROR(VLOOKUP(CONCATENATE($A5,AZ$1),'Исх-видео'!$A$2:$D$3000,4,FALSE),"-")</f>
        <v>-</v>
      </c>
      <c r="BA5" s="115" t="str">
        <f>IFERROR(VLOOKUP(CONCATENATE($A5,BA$1),'Исх-видео'!$A$2:$D$3000,4,FALSE),"-")</f>
        <v>-</v>
      </c>
      <c r="BB5" s="115" t="str">
        <f>IFERROR(VLOOKUP(CONCATENATE($A5,BB$1),'Исх-видео'!$A$2:$D$3000,4,FALSE),"-")</f>
        <v>-</v>
      </c>
      <c r="BC5" s="115" t="str">
        <f>IFERROR(VLOOKUP(CONCATENATE($A5,BC$1),'Исх-видео'!$A$2:$D$3000,4,FALSE),"-")</f>
        <v>-</v>
      </c>
      <c r="BD5" s="115" t="str">
        <f>IFERROR(VLOOKUP(CONCATENATE($A5,BD$1),'Исх-видео'!$A$2:$D$3000,4,FALSE),"-")</f>
        <v>-</v>
      </c>
      <c r="BE5" s="115" t="str">
        <f>IFERROR(VLOOKUP(CONCATENATE($A5,BE$1),'Исх-видео'!$A$2:$D$3000,4,FALSE),"-")</f>
        <v>-</v>
      </c>
      <c r="BF5" s="115" t="str">
        <f>IFERROR(VLOOKUP(CONCATENATE($A5,BF$1),'Исх-видео'!$A$2:$D$3000,4,FALSE),"-")</f>
        <v>-</v>
      </c>
      <c r="BG5" s="115" t="str">
        <f>IFERROR(VLOOKUP(CONCATENATE($A5,BG$1),'[1]Исх-видео'!$A$2:$D$3000,4,FALSE),"-")</f>
        <v>-</v>
      </c>
      <c r="BH5" s="116">
        <f t="shared" si="1"/>
        <v>0</v>
      </c>
      <c r="BI5" s="114" t="str">
        <f t="shared" si="0"/>
        <v>-</v>
      </c>
      <c r="BJ5" s="115"/>
    </row>
    <row r="6" spans="1:68">
      <c r="A6" s="38">
        <f t="shared" si="2"/>
        <v>4</v>
      </c>
      <c r="B6" s="115" t="str">
        <f>IFERROR(VLOOKUP(CONCATENATE($A6,B$1),'Исх-видео'!$A$2:$D$3000,4,FALSE),"-")</f>
        <v>-</v>
      </c>
      <c r="C6" s="115" t="str">
        <f>IFERROR(VLOOKUP(CONCATENATE($A6,C$1),'Исх-видео'!$A$2:$D$3000,4,FALSE),"-")</f>
        <v>-</v>
      </c>
      <c r="D6" s="115" t="str">
        <f>IFERROR(VLOOKUP(CONCATENATE($A6,D$1),'Исх-видео'!$A$2:$D$3000,4,FALSE),"-")</f>
        <v>-</v>
      </c>
      <c r="E6" s="115" t="str">
        <f>IFERROR(VLOOKUP(CONCATENATE($A6,E$1),'Исх-видео'!$A$2:$D$3000,4,FALSE),"-")</f>
        <v>-</v>
      </c>
      <c r="F6" s="115" t="str">
        <f>IFERROR(VLOOKUP(CONCATENATE($A6,F$1),'Исх-видео'!$A$2:$D$3000,4,FALSE),"-")</f>
        <v>-</v>
      </c>
      <c r="G6" s="115" t="str">
        <f>IFERROR(VLOOKUP(CONCATENATE($A6,G$1),'Исх-видео'!$A$2:$D$3000,4,FALSE),"-")</f>
        <v>-</v>
      </c>
      <c r="H6" s="115" t="str">
        <f>IFERROR(VLOOKUP(CONCATENATE($A6,H$1),'Исх-видео'!$A$2:$D$3000,4,FALSE),"-")</f>
        <v>-</v>
      </c>
      <c r="I6" s="115" t="str">
        <f>IFERROR(VLOOKUP(CONCATENATE($A6,I$1),'Исх-видео'!$A$2:$D$3000,4,FALSE),"-")</f>
        <v>-</v>
      </c>
      <c r="J6" s="115" t="str">
        <f>IFERROR(VLOOKUP(CONCATENATE($A6,J$1),'Исх-видео'!$A$2:$D$3000,4,FALSE),"-")</f>
        <v>-</v>
      </c>
      <c r="K6" s="115" t="str">
        <f>IFERROR(VLOOKUP(CONCATENATE($A6,K$1),'Исх-видео'!$A$2:$D$3000,4,FALSE),"-")</f>
        <v>-</v>
      </c>
      <c r="L6" s="115" t="str">
        <f>IFERROR(VLOOKUP(CONCATENATE($A6,L$1),'Исх-видео'!$A$2:$D$3000,4,FALSE),"-")</f>
        <v>-</v>
      </c>
      <c r="M6" s="115" t="str">
        <f>IFERROR(VLOOKUP(CONCATENATE($A6,M$1),'Исх-видео'!$A$2:$D$3000,4,FALSE),"-")</f>
        <v>-</v>
      </c>
      <c r="N6" s="115" t="str">
        <f>IFERROR(VLOOKUP(CONCATENATE($A6,N$1),'Исх-видео'!$A$2:$D$3000,4,FALSE),"-")</f>
        <v>-</v>
      </c>
      <c r="O6" s="115" t="str">
        <f>IFERROR(VLOOKUP(CONCATENATE($A6,O$1),'Исх-видео'!$A$2:$D$3000,4,FALSE),"-")</f>
        <v>-</v>
      </c>
      <c r="P6" s="115" t="str">
        <f>IFERROR(VLOOKUP(CONCATENATE($A6,P$1),'Исх-видео'!$A$2:$D$3000,4,FALSE),"-")</f>
        <v>-</v>
      </c>
      <c r="Q6" s="115" t="str">
        <f>IFERROR(VLOOKUP(CONCATENATE($A6,Q$1),'Исх-видео'!$A$2:$D$3000,4,FALSE),"-")</f>
        <v>-</v>
      </c>
      <c r="R6" s="115" t="str">
        <f>IFERROR(VLOOKUP(CONCATENATE($A6,R$1),'Исх-видео'!$A$2:$D$3000,4,FALSE),"-")</f>
        <v>-</v>
      </c>
      <c r="S6" s="115" t="str">
        <f>IFERROR(VLOOKUP(CONCATENATE($A6,S$1),'Исх-видео'!$A$2:$D$3000,4,FALSE),"-")</f>
        <v>-</v>
      </c>
      <c r="T6" s="115" t="str">
        <f>IFERROR(VLOOKUP(CONCATENATE($A6,T$1),'Исх-видео'!$A$2:$D$3000,4,FALSE),"-")</f>
        <v>-</v>
      </c>
      <c r="U6" s="115" t="str">
        <f>IFERROR(VLOOKUP(CONCATENATE($A6,U$1),'Исх-видео'!$A$2:$D$3000,4,FALSE),"-")</f>
        <v>-</v>
      </c>
      <c r="V6" s="115" t="str">
        <f>IFERROR(VLOOKUP(CONCATENATE($A6,V$1),'Исх-видео'!$A$2:$D$3000,4,FALSE),"-")</f>
        <v>-</v>
      </c>
      <c r="W6" s="115" t="str">
        <f>IFERROR(VLOOKUP(CONCATENATE($A6,W$1),'Исх-видео'!$A$2:$D$3000,4,FALSE),"-")</f>
        <v>-</v>
      </c>
      <c r="X6" s="115" t="str">
        <f>IFERROR(VLOOKUP(CONCATENATE($A6,X$1),'Исх-видео'!$A$2:$D$3000,4,FALSE),"-")</f>
        <v>-</v>
      </c>
      <c r="Y6" s="115" t="str">
        <f>IFERROR(VLOOKUP(CONCATENATE($A6,Y$1),'Исх-видео'!$A$2:$D$3000,4,FALSE),"-")</f>
        <v>-</v>
      </c>
      <c r="Z6" s="115" t="str">
        <f>IFERROR(VLOOKUP(CONCATENATE($A6,Z$1),'Исх-видео'!$A$2:$D$3000,4,FALSE),"-")</f>
        <v>-</v>
      </c>
      <c r="AA6" s="115" t="str">
        <f>IFERROR(VLOOKUP(CONCATENATE($A6,AA$1),'Исх-видео'!$A$2:$D$3000,4,FALSE),"-")</f>
        <v>-</v>
      </c>
      <c r="AB6" s="115" t="str">
        <f>IFERROR(VLOOKUP(CONCATENATE($A6,AB$1),'Исх-видео'!$A$2:$D$3000,4,FALSE),"-")</f>
        <v>-</v>
      </c>
      <c r="AC6" s="115" t="str">
        <f>IFERROR(VLOOKUP(CONCATENATE($A6,AC$1),'Исх-видео'!$A$2:$D$3000,4,FALSE),"-")</f>
        <v>-</v>
      </c>
      <c r="AD6" s="115" t="str">
        <f>IFERROR(VLOOKUP(CONCATENATE($A6,AD$1),'Исх-видео'!$A$2:$D$3000,4,FALSE),"-")</f>
        <v>-</v>
      </c>
      <c r="AE6" s="115" t="str">
        <f>IFERROR(VLOOKUP(CONCATENATE($A6,AE$1),'Исх-видео'!$A$2:$D$3000,4,FALSE),"-")</f>
        <v>-</v>
      </c>
      <c r="AF6" s="115" t="str">
        <f>IFERROR(VLOOKUP(CONCATENATE($A6,AF$1),'Исх-видео'!$A$2:$D$3000,4,FALSE),"-")</f>
        <v>-</v>
      </c>
      <c r="AG6" s="115" t="str">
        <f>IFERROR(VLOOKUP(CONCATENATE($A6,AG$1),'Исх-видео'!$A$2:$D$3000,4,FALSE),"-")</f>
        <v>-</v>
      </c>
      <c r="AH6" s="115" t="str">
        <f>IFERROR(VLOOKUP(CONCATENATE($A6,AH$1),'Исх-видео'!$A$2:$D$3000,4,FALSE),"-")</f>
        <v>-</v>
      </c>
      <c r="AI6" s="115" t="str">
        <f>IFERROR(VLOOKUP(CONCATENATE($A6,AI$1),'Исх-видео'!$A$2:$D$3000,4,FALSE),"-")</f>
        <v>-</v>
      </c>
      <c r="AJ6" s="115" t="str">
        <f>IFERROR(VLOOKUP(CONCATENATE($A6,AJ$1),'Исх-видео'!$A$2:$D$3000,4,FALSE),"-")</f>
        <v>-</v>
      </c>
      <c r="AK6" s="115" t="str">
        <f>IFERROR(VLOOKUP(CONCATENATE($A6,AK$1),'Исх-видео'!$A$2:$D$3000,4,FALSE),"-")</f>
        <v>-</v>
      </c>
      <c r="AL6" s="115" t="str">
        <f>IFERROR(VLOOKUP(CONCATENATE($A6,AL$1),'Исх-видео'!$A$2:$D$3000,4,FALSE),"-")</f>
        <v>-</v>
      </c>
      <c r="AM6" s="115" t="str">
        <f>IFERROR(VLOOKUP(CONCATENATE($A6,AM$1),'Исх-видео'!$A$2:$D$3000,4,FALSE),"-")</f>
        <v>-</v>
      </c>
      <c r="AN6" s="115" t="str">
        <f>IFERROR(VLOOKUP(CONCATENATE($A6,AN$1),'Исх-видео'!$A$2:$D$3000,4,FALSE),"-")</f>
        <v>-</v>
      </c>
      <c r="AO6" s="115" t="str">
        <f>IFERROR(VLOOKUP(CONCATENATE($A6,AO$1),'Исх-видео'!$A$2:$D$3000,4,FALSE),"-")</f>
        <v>-</v>
      </c>
      <c r="AP6" s="115" t="str">
        <f>IFERROR(VLOOKUP(CONCATENATE($A6,AP$1),'Исх-видео'!$A$2:$D$3000,4,FALSE),"-")</f>
        <v>-</v>
      </c>
      <c r="AQ6" s="115" t="str">
        <f>IFERROR(VLOOKUP(CONCATENATE($A6,AQ$1),'Исх-видео'!$A$2:$D$3000,4,FALSE),"-")</f>
        <v>-</v>
      </c>
      <c r="AR6" s="115" t="str">
        <f>IFERROR(VLOOKUP(CONCATENATE($A6,AR$1),'Исх-видео'!$A$2:$D$3000,4,FALSE),"-")</f>
        <v>-</v>
      </c>
      <c r="AS6" s="115" t="str">
        <f>IFERROR(VLOOKUP(CONCATENATE($A6,AS$1),'Исх-видео'!$A$2:$D$3000,4,FALSE),"-")</f>
        <v>-</v>
      </c>
      <c r="AT6" s="115" t="str">
        <f>IFERROR(VLOOKUP(CONCATENATE($A6,AT$1),'Исх-видео'!$A$2:$D$3000,4,FALSE),"-")</f>
        <v>-</v>
      </c>
      <c r="AU6" s="115" t="str">
        <f>IFERROR(VLOOKUP(CONCATENATE($A6,AU$1),'Исх-видео'!$A$2:$D$3000,4,FALSE),"-")</f>
        <v>-</v>
      </c>
      <c r="AV6" s="115" t="str">
        <f>IFERROR(VLOOKUP(CONCATENATE($A6,AV$1),'Исх-видео'!$A$2:$D$3000,4,FALSE),"-")</f>
        <v>-</v>
      </c>
      <c r="AW6" s="115" t="str">
        <f>IFERROR(VLOOKUP(CONCATENATE($A6,AW$1),'Исх-видео'!$A$2:$D$3000,4,FALSE),"-")</f>
        <v>-</v>
      </c>
      <c r="AX6" s="115" t="str">
        <f>IFERROR(VLOOKUP(CONCATENATE($A6,AX$1),'Исх-видео'!$A$2:$D$3000,4,FALSE),"-")</f>
        <v>-</v>
      </c>
      <c r="AY6" s="115" t="str">
        <f>IFERROR(VLOOKUP(CONCATENATE($A6,AY$1),'Исх-видео'!$A$2:$D$3000,4,FALSE),"-")</f>
        <v>-</v>
      </c>
      <c r="AZ6" s="115" t="str">
        <f>IFERROR(VLOOKUP(CONCATENATE($A6,AZ$1),'Исх-видео'!$A$2:$D$3000,4,FALSE),"-")</f>
        <v>-</v>
      </c>
      <c r="BA6" s="115" t="str">
        <f>IFERROR(VLOOKUP(CONCATENATE($A6,BA$1),'Исх-видео'!$A$2:$D$3000,4,FALSE),"-")</f>
        <v>-</v>
      </c>
      <c r="BB6" s="115" t="str">
        <f>IFERROR(VLOOKUP(CONCATENATE($A6,BB$1),'Исх-видео'!$A$2:$D$3000,4,FALSE),"-")</f>
        <v>-</v>
      </c>
      <c r="BC6" s="115" t="str">
        <f>IFERROR(VLOOKUP(CONCATENATE($A6,BC$1),'Исх-видео'!$A$2:$D$3000,4,FALSE),"-")</f>
        <v>-</v>
      </c>
      <c r="BD6" s="115" t="str">
        <f>IFERROR(VLOOKUP(CONCATENATE($A6,BD$1),'Исх-видео'!$A$2:$D$3000,4,FALSE),"-")</f>
        <v>-</v>
      </c>
      <c r="BE6" s="115" t="str">
        <f>IFERROR(VLOOKUP(CONCATENATE($A6,BE$1),'Исх-видео'!$A$2:$D$3000,4,FALSE),"-")</f>
        <v>-</v>
      </c>
      <c r="BF6" s="115" t="str">
        <f>IFERROR(VLOOKUP(CONCATENATE($A6,BF$1),'Исх-видео'!$A$2:$D$3000,4,FALSE),"-")</f>
        <v>-</v>
      </c>
      <c r="BG6" s="115" t="str">
        <f>IFERROR(VLOOKUP(CONCATENATE($A6,BG$1),'[1]Исх-видео'!$A$2:$D$3000,4,FALSE),"-")</f>
        <v>-</v>
      </c>
      <c r="BH6" s="116">
        <f t="shared" si="1"/>
        <v>0</v>
      </c>
      <c r="BI6" s="114" t="str">
        <f t="shared" si="0"/>
        <v>-</v>
      </c>
      <c r="BJ6" s="115"/>
    </row>
    <row r="7" spans="1:68">
      <c r="A7" s="38">
        <f>A6+1</f>
        <v>5</v>
      </c>
      <c r="B7" s="115" t="str">
        <f>IFERROR(VLOOKUP(CONCATENATE($A7,B$1),'Исх-видео'!$A$2:$D$3000,4,FALSE),"-")</f>
        <v>-</v>
      </c>
      <c r="C7" s="115" t="str">
        <f>IFERROR(VLOOKUP(CONCATENATE($A7,C$1),'Исх-видео'!$A$2:$D$3000,4,FALSE),"-")</f>
        <v>-</v>
      </c>
      <c r="D7" s="115" t="str">
        <f>IFERROR(VLOOKUP(CONCATENATE($A7,D$1),'Исх-видео'!$A$2:$D$3000,4,FALSE),"-")</f>
        <v>-</v>
      </c>
      <c r="E7" s="115" t="str">
        <f>IFERROR(VLOOKUP(CONCATENATE($A7,E$1),'Исх-видео'!$A$2:$D$3000,4,FALSE),"-")</f>
        <v>-</v>
      </c>
      <c r="F7" s="115" t="str">
        <f>IFERROR(VLOOKUP(CONCATENATE($A7,F$1),'Исх-видео'!$A$2:$D$3000,4,FALSE),"-")</f>
        <v>-</v>
      </c>
      <c r="G7" s="115" t="str">
        <f>IFERROR(VLOOKUP(CONCATENATE($A7,G$1),'Исх-видео'!$A$2:$D$3000,4,FALSE),"-")</f>
        <v>-</v>
      </c>
      <c r="H7" s="115" t="str">
        <f>IFERROR(VLOOKUP(CONCATENATE($A7,H$1),'Исх-видео'!$A$2:$D$3000,4,FALSE),"-")</f>
        <v>-</v>
      </c>
      <c r="I7" s="115" t="str">
        <f>IFERROR(VLOOKUP(CONCATENATE($A7,I$1),'Исх-видео'!$A$2:$D$3000,4,FALSE),"-")</f>
        <v>-</v>
      </c>
      <c r="J7" s="115" t="str">
        <f>IFERROR(VLOOKUP(CONCATENATE($A7,J$1),'Исх-видео'!$A$2:$D$3000,4,FALSE),"-")</f>
        <v>-</v>
      </c>
      <c r="K7" s="115" t="str">
        <f>IFERROR(VLOOKUP(CONCATENATE($A7,K$1),'Исх-видео'!$A$2:$D$3000,4,FALSE),"-")</f>
        <v>-</v>
      </c>
      <c r="L7" s="115" t="str">
        <f>IFERROR(VLOOKUP(CONCATENATE($A7,L$1),'Исх-видео'!$A$2:$D$3000,4,FALSE),"-")</f>
        <v>-</v>
      </c>
      <c r="M7" s="115" t="str">
        <f>IFERROR(VLOOKUP(CONCATENATE($A7,M$1),'Исх-видео'!$A$2:$D$3000,4,FALSE),"-")</f>
        <v>-</v>
      </c>
      <c r="N7" s="115" t="str">
        <f>IFERROR(VLOOKUP(CONCATENATE($A7,N$1),'Исх-видео'!$A$2:$D$3000,4,FALSE),"-")</f>
        <v>-</v>
      </c>
      <c r="O7" s="115" t="str">
        <f>IFERROR(VLOOKUP(CONCATENATE($A7,O$1),'Исх-видео'!$A$2:$D$3000,4,FALSE),"-")</f>
        <v>-</v>
      </c>
      <c r="P7" s="115" t="str">
        <f>IFERROR(VLOOKUP(CONCATENATE($A7,P$1),'Исх-видео'!$A$2:$D$3000,4,FALSE),"-")</f>
        <v>-</v>
      </c>
      <c r="Q7" s="115" t="str">
        <f>IFERROR(VLOOKUP(CONCATENATE($A7,Q$1),'Исх-видео'!$A$2:$D$3000,4,FALSE),"-")</f>
        <v>-</v>
      </c>
      <c r="R7" s="115" t="str">
        <f>IFERROR(VLOOKUP(CONCATENATE($A7,R$1),'Исх-видео'!$A$2:$D$3000,4,FALSE),"-")</f>
        <v>-</v>
      </c>
      <c r="S7" s="115" t="str">
        <f>IFERROR(VLOOKUP(CONCATENATE($A7,S$1),'Исх-видео'!$A$2:$D$3000,4,FALSE),"-")</f>
        <v>-</v>
      </c>
      <c r="T7" s="115" t="str">
        <f>IFERROR(VLOOKUP(CONCATENATE($A7,T$1),'Исх-видео'!$A$2:$D$3000,4,FALSE),"-")</f>
        <v>-</v>
      </c>
      <c r="U7" s="115" t="str">
        <f>IFERROR(VLOOKUP(CONCATENATE($A7,U$1),'Исх-видео'!$A$2:$D$3000,4,FALSE),"-")</f>
        <v>-</v>
      </c>
      <c r="V7" s="115" t="str">
        <f>IFERROR(VLOOKUP(CONCATENATE($A7,V$1),'Исх-видео'!$A$2:$D$3000,4,FALSE),"-")</f>
        <v>-</v>
      </c>
      <c r="W7" s="115" t="str">
        <f>IFERROR(VLOOKUP(CONCATENATE($A7,W$1),'Исх-видео'!$A$2:$D$3000,4,FALSE),"-")</f>
        <v>-</v>
      </c>
      <c r="X7" s="115" t="str">
        <f>IFERROR(VLOOKUP(CONCATENATE($A7,X$1),'Исх-видео'!$A$2:$D$3000,4,FALSE),"-")</f>
        <v>-</v>
      </c>
      <c r="Y7" s="115" t="str">
        <f>IFERROR(VLOOKUP(CONCATENATE($A7,Y$1),'Исх-видео'!$A$2:$D$3000,4,FALSE),"-")</f>
        <v>-</v>
      </c>
      <c r="Z7" s="115" t="str">
        <f>IFERROR(VLOOKUP(CONCATENATE($A7,Z$1),'Исх-видео'!$A$2:$D$3000,4,FALSE),"-")</f>
        <v>-</v>
      </c>
      <c r="AA7" s="115" t="str">
        <f>IFERROR(VLOOKUP(CONCATENATE($A7,AA$1),'Исх-видео'!$A$2:$D$3000,4,FALSE),"-")</f>
        <v>-</v>
      </c>
      <c r="AB7" s="115" t="str">
        <f>IFERROR(VLOOKUP(CONCATENATE($A7,AB$1),'Исх-видео'!$A$2:$D$3000,4,FALSE),"-")</f>
        <v>-</v>
      </c>
      <c r="AC7" s="115" t="str">
        <f>IFERROR(VLOOKUP(CONCATENATE($A7,AC$1),'Исх-видео'!$A$2:$D$3000,4,FALSE),"-")</f>
        <v>-</v>
      </c>
      <c r="AD7" s="115" t="str">
        <f>IFERROR(VLOOKUP(CONCATENATE($A7,AD$1),'Исх-видео'!$A$2:$D$3000,4,FALSE),"-")</f>
        <v>-</v>
      </c>
      <c r="AE7" s="115" t="str">
        <f>IFERROR(VLOOKUP(CONCATENATE($A7,AE$1),'Исх-видео'!$A$2:$D$3000,4,FALSE),"-")</f>
        <v>-</v>
      </c>
      <c r="AF7" s="115" t="str">
        <f>IFERROR(VLOOKUP(CONCATENATE($A7,AF$1),'Исх-видео'!$A$2:$D$3000,4,FALSE),"-")</f>
        <v>-</v>
      </c>
      <c r="AG7" s="115" t="str">
        <f>IFERROR(VLOOKUP(CONCATENATE($A7,AG$1),'Исх-видео'!$A$2:$D$3000,4,FALSE),"-")</f>
        <v>-</v>
      </c>
      <c r="AH7" s="115" t="str">
        <f>IFERROR(VLOOKUP(CONCATENATE($A7,AH$1),'Исх-видео'!$A$2:$D$3000,4,FALSE),"-")</f>
        <v>-</v>
      </c>
      <c r="AI7" s="115" t="str">
        <f>IFERROR(VLOOKUP(CONCATENATE($A7,AI$1),'Исх-видео'!$A$2:$D$3000,4,FALSE),"-")</f>
        <v>-</v>
      </c>
      <c r="AJ7" s="115" t="str">
        <f>IFERROR(VLOOKUP(CONCATENATE($A7,AJ$1),'Исх-видео'!$A$2:$D$3000,4,FALSE),"-")</f>
        <v>-</v>
      </c>
      <c r="AK7" s="115" t="str">
        <f>IFERROR(VLOOKUP(CONCATENATE($A7,AK$1),'Исх-видео'!$A$2:$D$3000,4,FALSE),"-")</f>
        <v>-</v>
      </c>
      <c r="AL7" s="115" t="str">
        <f>IFERROR(VLOOKUP(CONCATENATE($A7,AL$1),'Исх-видео'!$A$2:$D$3000,4,FALSE),"-")</f>
        <v>-</v>
      </c>
      <c r="AM7" s="115" t="str">
        <f>IFERROR(VLOOKUP(CONCATENATE($A7,AM$1),'Исх-видео'!$A$2:$D$3000,4,FALSE),"-")</f>
        <v>-</v>
      </c>
      <c r="AN7" s="115" t="str">
        <f>IFERROR(VLOOKUP(CONCATENATE($A7,AN$1),'Исх-видео'!$A$2:$D$3000,4,FALSE),"-")</f>
        <v>-</v>
      </c>
      <c r="AO7" s="115" t="str">
        <f>IFERROR(VLOOKUP(CONCATENATE($A7,AO$1),'Исх-видео'!$A$2:$D$3000,4,FALSE),"-")</f>
        <v>-</v>
      </c>
      <c r="AP7" s="115" t="str">
        <f>IFERROR(VLOOKUP(CONCATENATE($A7,AP$1),'Исх-видео'!$A$2:$D$3000,4,FALSE),"-")</f>
        <v>-</v>
      </c>
      <c r="AQ7" s="115" t="str">
        <f>IFERROR(VLOOKUP(CONCATENATE($A7,AQ$1),'Исх-видео'!$A$2:$D$3000,4,FALSE),"-")</f>
        <v>-</v>
      </c>
      <c r="AR7" s="115" t="str">
        <f>IFERROR(VLOOKUP(CONCATENATE($A7,AR$1),'Исх-видео'!$A$2:$D$3000,4,FALSE),"-")</f>
        <v>-</v>
      </c>
      <c r="AS7" s="115" t="str">
        <f>IFERROR(VLOOKUP(CONCATENATE($A7,AS$1),'Исх-видео'!$A$2:$D$3000,4,FALSE),"-")</f>
        <v>-</v>
      </c>
      <c r="AT7" s="115" t="str">
        <f>IFERROR(VLOOKUP(CONCATENATE($A7,AT$1),'Исх-видео'!$A$2:$D$3000,4,FALSE),"-")</f>
        <v>-</v>
      </c>
      <c r="AU7" s="115" t="str">
        <f>IFERROR(VLOOKUP(CONCATENATE($A7,AU$1),'Исх-видео'!$A$2:$D$3000,4,FALSE),"-")</f>
        <v>-</v>
      </c>
      <c r="AV7" s="115" t="str">
        <f>IFERROR(VLOOKUP(CONCATENATE($A7,AV$1),'Исх-видео'!$A$2:$D$3000,4,FALSE),"-")</f>
        <v>-</v>
      </c>
      <c r="AW7" s="115" t="str">
        <f>IFERROR(VLOOKUP(CONCATENATE($A7,AW$1),'Исх-видео'!$A$2:$D$3000,4,FALSE),"-")</f>
        <v>-</v>
      </c>
      <c r="AX7" s="115" t="str">
        <f>IFERROR(VLOOKUP(CONCATENATE($A7,AX$1),'Исх-видео'!$A$2:$D$3000,4,FALSE),"-")</f>
        <v>-</v>
      </c>
      <c r="AY7" s="115" t="str">
        <f>IFERROR(VLOOKUP(CONCATENATE($A7,AY$1),'Исх-видео'!$A$2:$D$3000,4,FALSE),"-")</f>
        <v>-</v>
      </c>
      <c r="AZ7" s="115" t="str">
        <f>IFERROR(VLOOKUP(CONCATENATE($A7,AZ$1),'Исх-видео'!$A$2:$D$3000,4,FALSE),"-")</f>
        <v>-</v>
      </c>
      <c r="BA7" s="115" t="str">
        <f>IFERROR(VLOOKUP(CONCATENATE($A7,BA$1),'Исх-видео'!$A$2:$D$3000,4,FALSE),"-")</f>
        <v>-</v>
      </c>
      <c r="BB7" s="115" t="str">
        <f>IFERROR(VLOOKUP(CONCATENATE($A7,BB$1),'Исх-видео'!$A$2:$D$3000,4,FALSE),"-")</f>
        <v>-</v>
      </c>
      <c r="BC7" s="115" t="str">
        <f>IFERROR(VLOOKUP(CONCATENATE($A7,BC$1),'Исх-видео'!$A$2:$D$3000,4,FALSE),"-")</f>
        <v>-</v>
      </c>
      <c r="BD7" s="115" t="str">
        <f>IFERROR(VLOOKUP(CONCATENATE($A7,BD$1),'Исх-видео'!$A$2:$D$3000,4,FALSE),"-")</f>
        <v>-</v>
      </c>
      <c r="BE7" s="115" t="str">
        <f>IFERROR(VLOOKUP(CONCATENATE($A7,BE$1),'Исх-видео'!$A$2:$D$3000,4,FALSE),"-")</f>
        <v>-</v>
      </c>
      <c r="BF7" s="115" t="str">
        <f>IFERROR(VLOOKUP(CONCATENATE($A7,BF$1),'Исх-видео'!$A$2:$D$3000,4,FALSE),"-")</f>
        <v>-</v>
      </c>
      <c r="BG7" s="115" t="str">
        <f>IFERROR(VLOOKUP(CONCATENATE($A7,BG$1),'[1]Исх-видео'!$A$2:$D$3000,4,FALSE),"-")</f>
        <v>-</v>
      </c>
      <c r="BH7" s="116">
        <f t="shared" si="1"/>
        <v>0</v>
      </c>
      <c r="BI7" s="114" t="str">
        <f t="shared" si="0"/>
        <v>-</v>
      </c>
      <c r="BJ7" s="115"/>
    </row>
    <row r="8" spans="1:68">
      <c r="A8" s="38">
        <f t="shared" si="2"/>
        <v>6</v>
      </c>
      <c r="B8" s="115" t="str">
        <f>IFERROR(VLOOKUP(CONCATENATE($A8,B$1),'Исх-видео'!$A$2:$D$3000,4,FALSE),"-")</f>
        <v>-</v>
      </c>
      <c r="C8" s="115" t="str">
        <f>IFERROR(VLOOKUP(CONCATENATE($A8,C$1),'Исх-видео'!$A$2:$D$3000,4,FALSE),"-")</f>
        <v>-</v>
      </c>
      <c r="D8" s="115" t="str">
        <f>IFERROR(VLOOKUP(CONCATENATE($A8,D$1),'Исх-видео'!$A$2:$D$3000,4,FALSE),"-")</f>
        <v>-</v>
      </c>
      <c r="E8" s="115" t="str">
        <f>IFERROR(VLOOKUP(CONCATENATE($A8,E$1),'Исх-видео'!$A$2:$D$3000,4,FALSE),"-")</f>
        <v>-</v>
      </c>
      <c r="F8" s="115" t="str">
        <f>IFERROR(VLOOKUP(CONCATENATE($A8,F$1),'Исх-видео'!$A$2:$D$3000,4,FALSE),"-")</f>
        <v>-</v>
      </c>
      <c r="G8" s="115" t="str">
        <f>IFERROR(VLOOKUP(CONCATENATE($A8,G$1),'Исх-видео'!$A$2:$D$3000,4,FALSE),"-")</f>
        <v>-</v>
      </c>
      <c r="H8" s="115" t="str">
        <f>IFERROR(VLOOKUP(CONCATENATE($A8,H$1),'Исх-видео'!$A$2:$D$3000,4,FALSE),"-")</f>
        <v>-</v>
      </c>
      <c r="I8" s="115" t="str">
        <f>IFERROR(VLOOKUP(CONCATENATE($A8,I$1),'Исх-видео'!$A$2:$D$3000,4,FALSE),"-")</f>
        <v>-</v>
      </c>
      <c r="J8" s="115" t="str">
        <f>IFERROR(VLOOKUP(CONCATENATE($A8,J$1),'Исх-видео'!$A$2:$D$3000,4,FALSE),"-")</f>
        <v>-</v>
      </c>
      <c r="K8" s="115" t="str">
        <f>IFERROR(VLOOKUP(CONCATENATE($A8,K$1),'Исх-видео'!$A$2:$D$3000,4,FALSE),"-")</f>
        <v>-</v>
      </c>
      <c r="L8" s="115" t="str">
        <f>IFERROR(VLOOKUP(CONCATENATE($A8,L$1),'Исх-видео'!$A$2:$D$3000,4,FALSE),"-")</f>
        <v>-</v>
      </c>
      <c r="M8" s="115" t="str">
        <f>IFERROR(VLOOKUP(CONCATENATE($A8,M$1),'Исх-видео'!$A$2:$D$3000,4,FALSE),"-")</f>
        <v>-</v>
      </c>
      <c r="N8" s="115" t="str">
        <f>IFERROR(VLOOKUP(CONCATENATE($A8,N$1),'Исх-видео'!$A$2:$D$3000,4,FALSE),"-")</f>
        <v>-</v>
      </c>
      <c r="O8" s="115" t="str">
        <f>IFERROR(VLOOKUP(CONCATENATE($A8,O$1),'Исх-видео'!$A$2:$D$3000,4,FALSE),"-")</f>
        <v>-</v>
      </c>
      <c r="P8" s="115" t="str">
        <f>IFERROR(VLOOKUP(CONCATENATE($A8,P$1),'Исх-видео'!$A$2:$D$3000,4,FALSE),"-")</f>
        <v>-</v>
      </c>
      <c r="Q8" s="115" t="str">
        <f>IFERROR(VLOOKUP(CONCATENATE($A8,Q$1),'Исх-видео'!$A$2:$D$3000,4,FALSE),"-")</f>
        <v>-</v>
      </c>
      <c r="R8" s="115" t="str">
        <f>IFERROR(VLOOKUP(CONCATENATE($A8,R$1),'Исх-видео'!$A$2:$D$3000,4,FALSE),"-")</f>
        <v>-</v>
      </c>
      <c r="S8" s="115" t="str">
        <f>IFERROR(VLOOKUP(CONCATENATE($A8,S$1),'Исх-видео'!$A$2:$D$3000,4,FALSE),"-")</f>
        <v>-</v>
      </c>
      <c r="T8" s="115" t="str">
        <f>IFERROR(VLOOKUP(CONCATENATE($A8,T$1),'Исх-видео'!$A$2:$D$3000,4,FALSE),"-")</f>
        <v>-</v>
      </c>
      <c r="U8" s="115" t="str">
        <f>IFERROR(VLOOKUP(CONCATENATE($A8,U$1),'Исх-видео'!$A$2:$D$3000,4,FALSE),"-")</f>
        <v>-</v>
      </c>
      <c r="V8" s="115" t="str">
        <f>IFERROR(VLOOKUP(CONCATENATE($A8,V$1),'Исх-видео'!$A$2:$D$3000,4,FALSE),"-")</f>
        <v>-</v>
      </c>
      <c r="W8" s="115" t="str">
        <f>IFERROR(VLOOKUP(CONCATENATE($A8,W$1),'Исх-видео'!$A$2:$D$3000,4,FALSE),"-")</f>
        <v>-</v>
      </c>
      <c r="X8" s="115" t="str">
        <f>IFERROR(VLOOKUP(CONCATENATE($A8,X$1),'Исх-видео'!$A$2:$D$3000,4,FALSE),"-")</f>
        <v>-</v>
      </c>
      <c r="Y8" s="115" t="str">
        <f>IFERROR(VLOOKUP(CONCATENATE($A8,Y$1),'Исх-видео'!$A$2:$D$3000,4,FALSE),"-")</f>
        <v>-</v>
      </c>
      <c r="Z8" s="115" t="str">
        <f>IFERROR(VLOOKUP(CONCATENATE($A8,Z$1),'Исх-видео'!$A$2:$D$3000,4,FALSE),"-")</f>
        <v>-</v>
      </c>
      <c r="AA8" s="115" t="str">
        <f>IFERROR(VLOOKUP(CONCATENATE($A8,AA$1),'Исх-видео'!$A$2:$D$3000,4,FALSE),"-")</f>
        <v>-</v>
      </c>
      <c r="AB8" s="115" t="str">
        <f>IFERROR(VLOOKUP(CONCATENATE($A8,AB$1),'Исх-видео'!$A$2:$D$3000,4,FALSE),"-")</f>
        <v>-</v>
      </c>
      <c r="AC8" s="115" t="str">
        <f>IFERROR(VLOOKUP(CONCATENATE($A8,AC$1),'Исх-видео'!$A$2:$D$3000,4,FALSE),"-")</f>
        <v>-</v>
      </c>
      <c r="AD8" s="115" t="str">
        <f>IFERROR(VLOOKUP(CONCATENATE($A8,AD$1),'Исх-видео'!$A$2:$D$3000,4,FALSE),"-")</f>
        <v>-</v>
      </c>
      <c r="AE8" s="115" t="str">
        <f>IFERROR(VLOOKUP(CONCATENATE($A8,AE$1),'Исх-видео'!$A$2:$D$3000,4,FALSE),"-")</f>
        <v>-</v>
      </c>
      <c r="AF8" s="115" t="str">
        <f>IFERROR(VLOOKUP(CONCATENATE($A8,AF$1),'Исх-видео'!$A$2:$D$3000,4,FALSE),"-")</f>
        <v>-</v>
      </c>
      <c r="AG8" s="115" t="str">
        <f>IFERROR(VLOOKUP(CONCATENATE($A8,AG$1),'Исх-видео'!$A$2:$D$3000,4,FALSE),"-")</f>
        <v>-</v>
      </c>
      <c r="AH8" s="115" t="str">
        <f>IFERROR(VLOOKUP(CONCATENATE($A8,AH$1),'Исх-видео'!$A$2:$D$3000,4,FALSE),"-")</f>
        <v>-</v>
      </c>
      <c r="AI8" s="115" t="str">
        <f>IFERROR(VLOOKUP(CONCATENATE($A8,AI$1),'Исх-видео'!$A$2:$D$3000,4,FALSE),"-")</f>
        <v>-</v>
      </c>
      <c r="AJ8" s="115" t="str">
        <f>IFERROR(VLOOKUP(CONCATENATE($A8,AJ$1),'Исх-видео'!$A$2:$D$3000,4,FALSE),"-")</f>
        <v>-</v>
      </c>
      <c r="AK8" s="115" t="str">
        <f>IFERROR(VLOOKUP(CONCATENATE($A8,AK$1),'Исх-видео'!$A$2:$D$3000,4,FALSE),"-")</f>
        <v>-</v>
      </c>
      <c r="AL8" s="115" t="str">
        <f>IFERROR(VLOOKUP(CONCATENATE($A8,AL$1),'Исх-видео'!$A$2:$D$3000,4,FALSE),"-")</f>
        <v>-</v>
      </c>
      <c r="AM8" s="115" t="str">
        <f>IFERROR(VLOOKUP(CONCATENATE($A8,AM$1),'Исх-видео'!$A$2:$D$3000,4,FALSE),"-")</f>
        <v>-</v>
      </c>
      <c r="AN8" s="115" t="str">
        <f>IFERROR(VLOOKUP(CONCATENATE($A8,AN$1),'Исх-видео'!$A$2:$D$3000,4,FALSE),"-")</f>
        <v>-</v>
      </c>
      <c r="AO8" s="115" t="str">
        <f>IFERROR(VLOOKUP(CONCATENATE($A8,AO$1),'Исх-видео'!$A$2:$D$3000,4,FALSE),"-")</f>
        <v>-</v>
      </c>
      <c r="AP8" s="115" t="str">
        <f>IFERROR(VLOOKUP(CONCATENATE($A8,AP$1),'Исх-видео'!$A$2:$D$3000,4,FALSE),"-")</f>
        <v>-</v>
      </c>
      <c r="AQ8" s="115" t="str">
        <f>IFERROR(VLOOKUP(CONCATENATE($A8,AQ$1),'Исх-видео'!$A$2:$D$3000,4,FALSE),"-")</f>
        <v>-</v>
      </c>
      <c r="AR8" s="115" t="str">
        <f>IFERROR(VLOOKUP(CONCATENATE($A8,AR$1),'Исх-видео'!$A$2:$D$3000,4,FALSE),"-")</f>
        <v>-</v>
      </c>
      <c r="AS8" s="115" t="str">
        <f>IFERROR(VLOOKUP(CONCATENATE($A8,AS$1),'Исх-видео'!$A$2:$D$3000,4,FALSE),"-")</f>
        <v>-</v>
      </c>
      <c r="AT8" s="115" t="str">
        <f>IFERROR(VLOOKUP(CONCATENATE($A8,AT$1),'Исх-видео'!$A$2:$D$3000,4,FALSE),"-")</f>
        <v>-</v>
      </c>
      <c r="AU8" s="115" t="str">
        <f>IFERROR(VLOOKUP(CONCATENATE($A8,AU$1),'Исх-видео'!$A$2:$D$3000,4,FALSE),"-")</f>
        <v>-</v>
      </c>
      <c r="AV8" s="115" t="str">
        <f>IFERROR(VLOOKUP(CONCATENATE($A8,AV$1),'Исх-видео'!$A$2:$D$3000,4,FALSE),"-")</f>
        <v>-</v>
      </c>
      <c r="AW8" s="115" t="str">
        <f>IFERROR(VLOOKUP(CONCATENATE($A8,AW$1),'Исх-видео'!$A$2:$D$3000,4,FALSE),"-")</f>
        <v>-</v>
      </c>
      <c r="AX8" s="115" t="str">
        <f>IFERROR(VLOOKUP(CONCATENATE($A8,AX$1),'Исх-видео'!$A$2:$D$3000,4,FALSE),"-")</f>
        <v>-</v>
      </c>
      <c r="AY8" s="115" t="str">
        <f>IFERROR(VLOOKUP(CONCATENATE($A8,AY$1),'Исх-видео'!$A$2:$D$3000,4,FALSE),"-")</f>
        <v>-</v>
      </c>
      <c r="AZ8" s="115" t="str">
        <f>IFERROR(VLOOKUP(CONCATENATE($A8,AZ$1),'Исх-видео'!$A$2:$D$3000,4,FALSE),"-")</f>
        <v>-</v>
      </c>
      <c r="BA8" s="115" t="str">
        <f>IFERROR(VLOOKUP(CONCATENATE($A8,BA$1),'Исх-видео'!$A$2:$D$3000,4,FALSE),"-")</f>
        <v>-</v>
      </c>
      <c r="BB8" s="115" t="str">
        <f>IFERROR(VLOOKUP(CONCATENATE($A8,BB$1),'Исх-видео'!$A$2:$D$3000,4,FALSE),"-")</f>
        <v>-</v>
      </c>
      <c r="BC8" s="115" t="str">
        <f>IFERROR(VLOOKUP(CONCATENATE($A8,BC$1),'Исх-видео'!$A$2:$D$3000,4,FALSE),"-")</f>
        <v>-</v>
      </c>
      <c r="BD8" s="115" t="str">
        <f>IFERROR(VLOOKUP(CONCATENATE($A8,BD$1),'Исх-видео'!$A$2:$D$3000,4,FALSE),"-")</f>
        <v>-</v>
      </c>
      <c r="BE8" s="115" t="str">
        <f>IFERROR(VLOOKUP(CONCATENATE($A8,BE$1),'Исх-видео'!$A$2:$D$3000,4,FALSE),"-")</f>
        <v>-</v>
      </c>
      <c r="BF8" s="115" t="str">
        <f>IFERROR(VLOOKUP(CONCATENATE($A8,BF$1),'Исх-видео'!$A$2:$D$3000,4,FALSE),"-")</f>
        <v>-</v>
      </c>
      <c r="BG8" s="115" t="str">
        <f>IFERROR(VLOOKUP(CONCATENATE($A8,BG$1),'[1]Исх-видео'!$A$2:$D$3000,4,FALSE),"-")</f>
        <v>-</v>
      </c>
      <c r="BH8" s="116">
        <f t="shared" si="1"/>
        <v>0</v>
      </c>
      <c r="BI8" s="114" t="str">
        <f t="shared" si="0"/>
        <v>-</v>
      </c>
      <c r="BJ8" s="115"/>
    </row>
    <row r="9" spans="1:68">
      <c r="A9" s="38">
        <f t="shared" si="2"/>
        <v>7</v>
      </c>
      <c r="B9" s="115" t="str">
        <f>IFERROR(VLOOKUP(CONCATENATE($A9,B$1),'Исх-видео'!$A$2:$D$3000,4,FALSE),"-")</f>
        <v>-</v>
      </c>
      <c r="C9" s="115" t="str">
        <f>IFERROR(VLOOKUP(CONCATENATE($A9,C$1),'Исх-видео'!$A$2:$D$3000,4,FALSE),"-")</f>
        <v>-</v>
      </c>
      <c r="D9" s="115" t="str">
        <f>IFERROR(VLOOKUP(CONCATENATE($A9,D$1),'Исх-видео'!$A$2:$D$3000,4,FALSE),"-")</f>
        <v>-</v>
      </c>
      <c r="E9" s="115" t="str">
        <f>IFERROR(VLOOKUP(CONCATENATE($A9,E$1),'Исх-видео'!$A$2:$D$3000,4,FALSE),"-")</f>
        <v>-</v>
      </c>
      <c r="F9" s="115" t="str">
        <f>IFERROR(VLOOKUP(CONCATENATE($A9,F$1),'Исх-видео'!$A$2:$D$3000,4,FALSE),"-")</f>
        <v>-</v>
      </c>
      <c r="G9" s="115" t="str">
        <f>IFERROR(VLOOKUP(CONCATENATE($A9,G$1),'Исх-видео'!$A$2:$D$3000,4,FALSE),"-")</f>
        <v>-</v>
      </c>
      <c r="H9" s="115" t="str">
        <f>IFERROR(VLOOKUP(CONCATENATE($A9,H$1),'Исх-видео'!$A$2:$D$3000,4,FALSE),"-")</f>
        <v>-</v>
      </c>
      <c r="I9" s="115" t="str">
        <f>IFERROR(VLOOKUP(CONCATENATE($A9,I$1),'Исх-видео'!$A$2:$D$3000,4,FALSE),"-")</f>
        <v>-</v>
      </c>
      <c r="J9" s="115" t="str">
        <f>IFERROR(VLOOKUP(CONCATENATE($A9,J$1),'Исх-видео'!$A$2:$D$3000,4,FALSE),"-")</f>
        <v>-</v>
      </c>
      <c r="K9" s="115" t="str">
        <f>IFERROR(VLOOKUP(CONCATENATE($A9,K$1),'Исх-видео'!$A$2:$D$3000,4,FALSE),"-")</f>
        <v>-</v>
      </c>
      <c r="L9" s="115" t="str">
        <f>IFERROR(VLOOKUP(CONCATENATE($A9,L$1),'Исх-видео'!$A$2:$D$3000,4,FALSE),"-")</f>
        <v>-</v>
      </c>
      <c r="M9" s="115" t="str">
        <f>IFERROR(VLOOKUP(CONCATENATE($A9,M$1),'Исх-видео'!$A$2:$D$3000,4,FALSE),"-")</f>
        <v>-</v>
      </c>
      <c r="N9" s="115" t="str">
        <f>IFERROR(VLOOKUP(CONCATENATE($A9,N$1),'Исх-видео'!$A$2:$D$3000,4,FALSE),"-")</f>
        <v>-</v>
      </c>
      <c r="O9" s="115" t="str">
        <f>IFERROR(VLOOKUP(CONCATENATE($A9,O$1),'Исх-видео'!$A$2:$D$3000,4,FALSE),"-")</f>
        <v>-</v>
      </c>
      <c r="P9" s="115" t="str">
        <f>IFERROR(VLOOKUP(CONCATENATE($A9,P$1),'Исх-видео'!$A$2:$D$3000,4,FALSE),"-")</f>
        <v>-</v>
      </c>
      <c r="Q9" s="115" t="str">
        <f>IFERROR(VLOOKUP(CONCATENATE($A9,Q$1),'Исх-видео'!$A$2:$D$3000,4,FALSE),"-")</f>
        <v>-</v>
      </c>
      <c r="R9" s="115" t="str">
        <f>IFERROR(VLOOKUP(CONCATENATE($A9,R$1),'Исх-видео'!$A$2:$D$3000,4,FALSE),"-")</f>
        <v>-</v>
      </c>
      <c r="S9" s="115" t="str">
        <f>IFERROR(VLOOKUP(CONCATENATE($A9,S$1),'Исх-видео'!$A$2:$D$3000,4,FALSE),"-")</f>
        <v>-</v>
      </c>
      <c r="T9" s="115" t="str">
        <f>IFERROR(VLOOKUP(CONCATENATE($A9,T$1),'Исх-видео'!$A$2:$D$3000,4,FALSE),"-")</f>
        <v>-</v>
      </c>
      <c r="U9" s="115" t="str">
        <f>IFERROR(VLOOKUP(CONCATENATE($A9,U$1),'Исх-видео'!$A$2:$D$3000,4,FALSE),"-")</f>
        <v>-</v>
      </c>
      <c r="V9" s="115" t="str">
        <f>IFERROR(VLOOKUP(CONCATENATE($A9,V$1),'Исх-видео'!$A$2:$D$3000,4,FALSE),"-")</f>
        <v>-</v>
      </c>
      <c r="W9" s="115" t="str">
        <f>IFERROR(VLOOKUP(CONCATENATE($A9,W$1),'Исх-видео'!$A$2:$D$3000,4,FALSE),"-")</f>
        <v>-</v>
      </c>
      <c r="X9" s="115" t="str">
        <f>IFERROR(VLOOKUP(CONCATENATE($A9,X$1),'Исх-видео'!$A$2:$D$3000,4,FALSE),"-")</f>
        <v>-</v>
      </c>
      <c r="Y9" s="115" t="str">
        <f>IFERROR(VLOOKUP(CONCATENATE($A9,Y$1),'Исх-видео'!$A$2:$D$3000,4,FALSE),"-")</f>
        <v>-</v>
      </c>
      <c r="Z9" s="115" t="str">
        <f>IFERROR(VLOOKUP(CONCATENATE($A9,Z$1),'Исх-видео'!$A$2:$D$3000,4,FALSE),"-")</f>
        <v>-</v>
      </c>
      <c r="AA9" s="115" t="str">
        <f>IFERROR(VLOOKUP(CONCATENATE($A9,AA$1),'Исх-видео'!$A$2:$D$3000,4,FALSE),"-")</f>
        <v>-</v>
      </c>
      <c r="AB9" s="115" t="str">
        <f>IFERROR(VLOOKUP(CONCATENATE($A9,AB$1),'Исх-видео'!$A$2:$D$3000,4,FALSE),"-")</f>
        <v>-</v>
      </c>
      <c r="AC9" s="115" t="str">
        <f>IFERROR(VLOOKUP(CONCATENATE($A9,AC$1),'Исх-видео'!$A$2:$D$3000,4,FALSE),"-")</f>
        <v>-</v>
      </c>
      <c r="AD9" s="115" t="str">
        <f>IFERROR(VLOOKUP(CONCATENATE($A9,AD$1),'Исх-видео'!$A$2:$D$3000,4,FALSE),"-")</f>
        <v>-</v>
      </c>
      <c r="AE9" s="115" t="str">
        <f>IFERROR(VLOOKUP(CONCATENATE($A9,AE$1),'Исх-видео'!$A$2:$D$3000,4,FALSE),"-")</f>
        <v>-</v>
      </c>
      <c r="AF9" s="115" t="str">
        <f>IFERROR(VLOOKUP(CONCATENATE($A9,AF$1),'Исх-видео'!$A$2:$D$3000,4,FALSE),"-")</f>
        <v>-</v>
      </c>
      <c r="AG9" s="115" t="str">
        <f>IFERROR(VLOOKUP(CONCATENATE($A9,AG$1),'Исх-видео'!$A$2:$D$3000,4,FALSE),"-")</f>
        <v>-</v>
      </c>
      <c r="AH9" s="115" t="str">
        <f>IFERROR(VLOOKUP(CONCATENATE($A9,AH$1),'Исх-видео'!$A$2:$D$3000,4,FALSE),"-")</f>
        <v>-</v>
      </c>
      <c r="AI9" s="115" t="str">
        <f>IFERROR(VLOOKUP(CONCATENATE($A9,AI$1),'Исх-видео'!$A$2:$D$3000,4,FALSE),"-")</f>
        <v>-</v>
      </c>
      <c r="AJ9" s="115" t="str">
        <f>IFERROR(VLOOKUP(CONCATENATE($A9,AJ$1),'Исх-видео'!$A$2:$D$3000,4,FALSE),"-")</f>
        <v>-</v>
      </c>
      <c r="AK9" s="115" t="str">
        <f>IFERROR(VLOOKUP(CONCATENATE($A9,AK$1),'Исх-видео'!$A$2:$D$3000,4,FALSE),"-")</f>
        <v>-</v>
      </c>
      <c r="AL9" s="115" t="str">
        <f>IFERROR(VLOOKUP(CONCATENATE($A9,AL$1),'Исх-видео'!$A$2:$D$3000,4,FALSE),"-")</f>
        <v>-</v>
      </c>
      <c r="AM9" s="115" t="str">
        <f>IFERROR(VLOOKUP(CONCATENATE($A9,AM$1),'Исх-видео'!$A$2:$D$3000,4,FALSE),"-")</f>
        <v>-</v>
      </c>
      <c r="AN9" s="115" t="str">
        <f>IFERROR(VLOOKUP(CONCATENATE($A9,AN$1),'Исх-видео'!$A$2:$D$3000,4,FALSE),"-")</f>
        <v>-</v>
      </c>
      <c r="AO9" s="115" t="str">
        <f>IFERROR(VLOOKUP(CONCATENATE($A9,AO$1),'Исх-видео'!$A$2:$D$3000,4,FALSE),"-")</f>
        <v>-</v>
      </c>
      <c r="AP9" s="115" t="str">
        <f>IFERROR(VLOOKUP(CONCATENATE($A9,AP$1),'Исх-видео'!$A$2:$D$3000,4,FALSE),"-")</f>
        <v>-</v>
      </c>
      <c r="AQ9" s="115" t="str">
        <f>IFERROR(VLOOKUP(CONCATENATE($A9,AQ$1),'Исх-видео'!$A$2:$D$3000,4,FALSE),"-")</f>
        <v>-</v>
      </c>
      <c r="AR9" s="115" t="str">
        <f>IFERROR(VLOOKUP(CONCATENATE($A9,AR$1),'Исх-видео'!$A$2:$D$3000,4,FALSE),"-")</f>
        <v>-</v>
      </c>
      <c r="AS9" s="115" t="str">
        <f>IFERROR(VLOOKUP(CONCATENATE($A9,AS$1),'Исх-видео'!$A$2:$D$3000,4,FALSE),"-")</f>
        <v>-</v>
      </c>
      <c r="AT9" s="115" t="str">
        <f>IFERROR(VLOOKUP(CONCATENATE($A9,AT$1),'Исх-видео'!$A$2:$D$3000,4,FALSE),"-")</f>
        <v>-</v>
      </c>
      <c r="AU9" s="115" t="str">
        <f>IFERROR(VLOOKUP(CONCATENATE($A9,AU$1),'Исх-видео'!$A$2:$D$3000,4,FALSE),"-")</f>
        <v>-</v>
      </c>
      <c r="AV9" s="115" t="str">
        <f>IFERROR(VLOOKUP(CONCATENATE($A9,AV$1),'Исх-видео'!$A$2:$D$3000,4,FALSE),"-")</f>
        <v>-</v>
      </c>
      <c r="AW9" s="115" t="str">
        <f>IFERROR(VLOOKUP(CONCATENATE($A9,AW$1),'Исх-видео'!$A$2:$D$3000,4,FALSE),"-")</f>
        <v>-</v>
      </c>
      <c r="AX9" s="115" t="str">
        <f>IFERROR(VLOOKUP(CONCATENATE($A9,AX$1),'Исх-видео'!$A$2:$D$3000,4,FALSE),"-")</f>
        <v>-</v>
      </c>
      <c r="AY9" s="115" t="str">
        <f>IFERROR(VLOOKUP(CONCATENATE($A9,AY$1),'Исх-видео'!$A$2:$D$3000,4,FALSE),"-")</f>
        <v>-</v>
      </c>
      <c r="AZ9" s="115" t="str">
        <f>IFERROR(VLOOKUP(CONCATENATE($A9,AZ$1),'Исх-видео'!$A$2:$D$3000,4,FALSE),"-")</f>
        <v>-</v>
      </c>
      <c r="BA9" s="115" t="str">
        <f>IFERROR(VLOOKUP(CONCATENATE($A9,BA$1),'Исх-видео'!$A$2:$D$3000,4,FALSE),"-")</f>
        <v>-</v>
      </c>
      <c r="BB9" s="115" t="str">
        <f>IFERROR(VLOOKUP(CONCATENATE($A9,BB$1),'Исх-видео'!$A$2:$D$3000,4,FALSE),"-")</f>
        <v>-</v>
      </c>
      <c r="BC9" s="115" t="str">
        <f>IFERROR(VLOOKUP(CONCATENATE($A9,BC$1),'Исх-видео'!$A$2:$D$3000,4,FALSE),"-")</f>
        <v>-</v>
      </c>
      <c r="BD9" s="115" t="str">
        <f>IFERROR(VLOOKUP(CONCATENATE($A9,BD$1),'Исх-видео'!$A$2:$D$3000,4,FALSE),"-")</f>
        <v>-</v>
      </c>
      <c r="BE9" s="115" t="str">
        <f>IFERROR(VLOOKUP(CONCATENATE($A9,BE$1),'Исх-видео'!$A$2:$D$3000,4,FALSE),"-")</f>
        <v>-</v>
      </c>
      <c r="BF9" s="115" t="str">
        <f>IFERROR(VLOOKUP(CONCATENATE($A9,BF$1),'Исх-видео'!$A$2:$D$3000,4,FALSE),"-")</f>
        <v>-</v>
      </c>
      <c r="BG9" s="115" t="str">
        <f>IFERROR(VLOOKUP(CONCATENATE($A9,BG$1),'[1]Исх-видео'!$A$2:$D$3000,4,FALSE),"-")</f>
        <v>-</v>
      </c>
      <c r="BH9" s="116">
        <f t="shared" si="1"/>
        <v>0</v>
      </c>
      <c r="BI9" s="114" t="str">
        <f t="shared" si="0"/>
        <v>-</v>
      </c>
      <c r="BJ9" s="115"/>
    </row>
    <row r="10" spans="1:68">
      <c r="A10" s="38">
        <f t="shared" si="2"/>
        <v>8</v>
      </c>
      <c r="B10" s="115" t="str">
        <f>IFERROR(VLOOKUP(CONCATENATE($A10,B$1),'Исх-видео'!$A$2:$D$3000,4,FALSE),"-")</f>
        <v>-</v>
      </c>
      <c r="C10" s="115" t="str">
        <f>IFERROR(VLOOKUP(CONCATENATE($A10,C$1),'Исх-видео'!$A$2:$D$3000,4,FALSE),"-")</f>
        <v>-</v>
      </c>
      <c r="D10" s="115" t="str">
        <f>IFERROR(VLOOKUP(CONCATENATE($A10,D$1),'Исх-видео'!$A$2:$D$3000,4,FALSE),"-")</f>
        <v>-</v>
      </c>
      <c r="E10" s="115">
        <f>IFERROR(VLOOKUP(CONCATENATE($A10,E$1),'Исх-видео'!$A$2:$D$3000,4,FALSE),"-")</f>
        <v>10</v>
      </c>
      <c r="F10" s="115">
        <f>IFERROR(VLOOKUP(CONCATENATE($A10,F$1),'Исх-видео'!$A$2:$D$3000,4,FALSE),"-")</f>
        <v>9</v>
      </c>
      <c r="G10" s="115" t="str">
        <f>IFERROR(VLOOKUP(CONCATENATE($A10,G$1),'Исх-видео'!$A$2:$D$3000,4,FALSE),"-")</f>
        <v>-</v>
      </c>
      <c r="H10" s="115" t="str">
        <f>IFERROR(VLOOKUP(CONCATENATE($A10,H$1),'Исх-видео'!$A$2:$D$3000,4,FALSE),"-")</f>
        <v>-</v>
      </c>
      <c r="I10" s="115">
        <f>IFERROR(VLOOKUP(CONCATENATE($A10,I$1),'Исх-видео'!$A$2:$D$3000,4,FALSE),"-")</f>
        <v>9</v>
      </c>
      <c r="J10" s="115" t="str">
        <f>IFERROR(VLOOKUP(CONCATENATE($A10,J$1),'Исх-видео'!$A$2:$D$3000,4,FALSE),"-")</f>
        <v>-</v>
      </c>
      <c r="K10" s="115" t="str">
        <f>IFERROR(VLOOKUP(CONCATENATE($A10,K$1),'Исх-видео'!$A$2:$D$3000,4,FALSE),"-")</f>
        <v>-</v>
      </c>
      <c r="L10" s="115" t="str">
        <f>IFERROR(VLOOKUP(CONCATENATE($A10,L$1),'Исх-видео'!$A$2:$D$3000,4,FALSE),"-")</f>
        <v>-</v>
      </c>
      <c r="M10" s="115" t="str">
        <f>IFERROR(VLOOKUP(CONCATENATE($A10,M$1),'Исх-видео'!$A$2:$D$3000,4,FALSE),"-")</f>
        <v>-</v>
      </c>
      <c r="N10" s="115" t="str">
        <f>IFERROR(VLOOKUP(CONCATENATE($A10,N$1),'Исх-видео'!$A$2:$D$3000,4,FALSE),"-")</f>
        <v>-</v>
      </c>
      <c r="O10" s="115" t="str">
        <f>IFERROR(VLOOKUP(CONCATENATE($A10,O$1),'Исх-видео'!$A$2:$D$3000,4,FALSE),"-")</f>
        <v>-</v>
      </c>
      <c r="P10" s="115" t="str">
        <f>IFERROR(VLOOKUP(CONCATENATE($A10,P$1),'Исх-видео'!$A$2:$D$3000,4,FALSE),"-")</f>
        <v>-</v>
      </c>
      <c r="Q10" s="115" t="str">
        <f>IFERROR(VLOOKUP(CONCATENATE($A10,Q$1),'Исх-видео'!$A$2:$D$3000,4,FALSE),"-")</f>
        <v>-</v>
      </c>
      <c r="R10" s="115" t="str">
        <f>IFERROR(VLOOKUP(CONCATENATE($A10,R$1),'Исх-видео'!$A$2:$D$3000,4,FALSE),"-")</f>
        <v>-</v>
      </c>
      <c r="S10" s="115">
        <f>IFERROR(VLOOKUP(CONCATENATE($A10,S$1),'Исх-видео'!$A$2:$D$3000,4,FALSE),"-")</f>
        <v>11</v>
      </c>
      <c r="T10" s="115" t="str">
        <f>IFERROR(VLOOKUP(CONCATENATE($A10,T$1),'Исх-видео'!$A$2:$D$3000,4,FALSE),"-")</f>
        <v>-</v>
      </c>
      <c r="U10" s="115" t="str">
        <f>IFERROR(VLOOKUP(CONCATENATE($A10,U$1),'Исх-видео'!$A$2:$D$3000,4,FALSE),"-")</f>
        <v>-</v>
      </c>
      <c r="V10" s="115" t="str">
        <f>IFERROR(VLOOKUP(CONCATENATE($A10,V$1),'Исх-видео'!$A$2:$D$3000,4,FALSE),"-")</f>
        <v>-</v>
      </c>
      <c r="W10" s="115">
        <f>IFERROR(VLOOKUP(CONCATENATE($A10,W$1),'Исх-видео'!$A$2:$D$3000,4,FALSE),"-")</f>
        <v>12</v>
      </c>
      <c r="X10" s="115">
        <f>IFERROR(VLOOKUP(CONCATENATE($A10,X$1),'Исх-видео'!$A$2:$D$3000,4,FALSE),"-")</f>
        <v>11</v>
      </c>
      <c r="Y10" s="115" t="str">
        <f>IFERROR(VLOOKUP(CONCATENATE($A10,Y$1),'Исх-видео'!$A$2:$D$3000,4,FALSE),"-")</f>
        <v>-</v>
      </c>
      <c r="Z10" s="115">
        <f>IFERROR(VLOOKUP(CONCATENATE($A10,Z$1),'Исх-видео'!$A$2:$D$3000,4,FALSE),"-")</f>
        <v>11</v>
      </c>
      <c r="AA10" s="115" t="str">
        <f>IFERROR(VLOOKUP(CONCATENATE($A10,AA$1),'Исх-видео'!$A$2:$D$3000,4,FALSE),"-")</f>
        <v>-</v>
      </c>
      <c r="AB10" s="115">
        <f>IFERROR(VLOOKUP(CONCATENATE($A10,AB$1),'Исх-видео'!$A$2:$D$3000,4,FALSE),"-")</f>
        <v>5</v>
      </c>
      <c r="AC10" s="115" t="str">
        <f>IFERROR(VLOOKUP(CONCATENATE($A10,AC$1),'Исх-видео'!$A$2:$D$3000,4,FALSE),"-")</f>
        <v>-</v>
      </c>
      <c r="AD10" s="115" t="str">
        <f>IFERROR(VLOOKUP(CONCATENATE($A10,AD$1),'Исх-видео'!$A$2:$D$3000,4,FALSE),"-")</f>
        <v>-</v>
      </c>
      <c r="AE10" s="115">
        <f>IFERROR(VLOOKUP(CONCATENATE($A10,AE$1),'Исх-видео'!$A$2:$D$3000,4,FALSE),"-")</f>
        <v>10</v>
      </c>
      <c r="AF10" s="115" t="str">
        <f>IFERROR(VLOOKUP(CONCATENATE($A10,AF$1),'Исх-видео'!$A$2:$D$3000,4,FALSE),"-")</f>
        <v>-</v>
      </c>
      <c r="AG10" s="115" t="str">
        <f>IFERROR(VLOOKUP(CONCATENATE($A10,AG$1),'Исх-видео'!$A$2:$D$3000,4,FALSE),"-")</f>
        <v>-</v>
      </c>
      <c r="AH10" s="115" t="str">
        <f>IFERROR(VLOOKUP(CONCATENATE($A10,AH$1),'Исх-видео'!$A$2:$D$3000,4,FALSE),"-")</f>
        <v>-</v>
      </c>
      <c r="AI10" s="115" t="str">
        <f>IFERROR(VLOOKUP(CONCATENATE($A10,AI$1),'Исх-видео'!$A$2:$D$3000,4,FALSE),"-")</f>
        <v>-</v>
      </c>
      <c r="AJ10" s="115">
        <f>IFERROR(VLOOKUP(CONCATENATE($A10,AJ$1),'Исх-видео'!$A$2:$D$3000,4,FALSE),"-")</f>
        <v>6</v>
      </c>
      <c r="AK10" s="115">
        <f>IFERROR(VLOOKUP(CONCATENATE($A10,AK$1),'Исх-видео'!$A$2:$D$3000,4,FALSE),"-")</f>
        <v>7</v>
      </c>
      <c r="AL10" s="115" t="str">
        <f>IFERROR(VLOOKUP(CONCATENATE($A10,AL$1),'Исх-видео'!$A$2:$D$3000,4,FALSE),"-")</f>
        <v>-</v>
      </c>
      <c r="AM10" s="115" t="str">
        <f>IFERROR(VLOOKUP(CONCATENATE($A10,AM$1),'Исх-видео'!$A$2:$D$3000,4,FALSE),"-")</f>
        <v>-</v>
      </c>
      <c r="AN10" s="115">
        <f>IFERROR(VLOOKUP(CONCATENATE($A10,AN$1),'Исх-видео'!$A$2:$D$3000,4,FALSE),"-")</f>
        <v>11</v>
      </c>
      <c r="AO10" s="115" t="str">
        <f>IFERROR(VLOOKUP(CONCATENATE($A10,AO$1),'Исх-видео'!$A$2:$D$3000,4,FALSE),"-")</f>
        <v>-</v>
      </c>
      <c r="AP10" s="115" t="str">
        <f>IFERROR(VLOOKUP(CONCATENATE($A10,AP$1),'Исх-видео'!$A$2:$D$3000,4,FALSE),"-")</f>
        <v>-</v>
      </c>
      <c r="AQ10" s="115" t="str">
        <f>IFERROR(VLOOKUP(CONCATENATE($A10,AQ$1),'Исх-видео'!$A$2:$D$3000,4,FALSE),"-")</f>
        <v>-</v>
      </c>
      <c r="AR10" s="115" t="str">
        <f>IFERROR(VLOOKUP(CONCATENATE($A10,AR$1),'Исх-видео'!$A$2:$D$3000,4,FALSE),"-")</f>
        <v>-</v>
      </c>
      <c r="AS10" s="115">
        <f>IFERROR(VLOOKUP(CONCATENATE($A10,AS$1),'Исх-видео'!$A$2:$D$3000,4,FALSE),"-")</f>
        <v>11</v>
      </c>
      <c r="AT10" s="115" t="str">
        <f>IFERROR(VLOOKUP(CONCATENATE($A10,AT$1),'Исх-видео'!$A$2:$D$3000,4,FALSE),"-")</f>
        <v>-</v>
      </c>
      <c r="AU10" s="115" t="str">
        <f>IFERROR(VLOOKUP(CONCATENATE($A10,AU$1),'Исх-видео'!$A$2:$D$3000,4,FALSE),"-")</f>
        <v>-</v>
      </c>
      <c r="AV10" s="115" t="str">
        <f>IFERROR(VLOOKUP(CONCATENATE($A10,AV$1),'Исх-видео'!$A$2:$D$3000,4,FALSE),"-")</f>
        <v>-</v>
      </c>
      <c r="AW10" s="115" t="str">
        <f>IFERROR(VLOOKUP(CONCATENATE($A10,AW$1),'Исх-видео'!$A$2:$D$3000,4,FALSE),"-")</f>
        <v>-</v>
      </c>
      <c r="AX10" s="115" t="str">
        <f>IFERROR(VLOOKUP(CONCATENATE($A10,AX$1),'Исх-видео'!$A$2:$D$3000,4,FALSE),"-")</f>
        <v>-</v>
      </c>
      <c r="AY10" s="115" t="str">
        <f>IFERROR(VLOOKUP(CONCATENATE($A10,AY$1),'Исх-видео'!$A$2:$D$3000,4,FALSE),"-")</f>
        <v>-</v>
      </c>
      <c r="AZ10" s="115" t="str">
        <f>IFERROR(VLOOKUP(CONCATENATE($A10,AZ$1),'Исх-видео'!$A$2:$D$3000,4,FALSE),"-")</f>
        <v>-</v>
      </c>
      <c r="BA10" s="115">
        <f>IFERROR(VLOOKUP(CONCATENATE($A10,BA$1),'Исх-видео'!$A$2:$D$3000,4,FALSE),"-")</f>
        <v>9</v>
      </c>
      <c r="BB10" s="115" t="str">
        <f>IFERROR(VLOOKUP(CONCATENATE($A10,BB$1),'Исх-видео'!$A$2:$D$3000,4,FALSE),"-")</f>
        <v>-</v>
      </c>
      <c r="BC10" s="115">
        <f>IFERROR(VLOOKUP(CONCATENATE($A10,BC$1),'Исх-видео'!$A$2:$D$3000,4,FALSE),"-")</f>
        <v>11</v>
      </c>
      <c r="BD10" s="115" t="str">
        <f>IFERROR(VLOOKUP(CONCATENATE($A10,BD$1),'Исх-видео'!$A$2:$D$3000,4,FALSE),"-")</f>
        <v>-</v>
      </c>
      <c r="BE10" s="115">
        <f>IFERROR(VLOOKUP(CONCATENATE($A10,BE$1),'Исх-видео'!$A$2:$D$3000,4,FALSE),"-")</f>
        <v>10</v>
      </c>
      <c r="BF10" s="115" t="str">
        <f>IFERROR(VLOOKUP(CONCATENATE($A10,BF$1),'Исх-видео'!$A$2:$D$3000,4,FALSE),"-")</f>
        <v>-</v>
      </c>
      <c r="BG10" s="115" t="str">
        <f>IFERROR(VLOOKUP(CONCATENATE($A10,BG$1),'[1]Исх-видео'!$A$2:$D$3000,4,FALSE),"-")</f>
        <v>-</v>
      </c>
      <c r="BH10" s="116">
        <f t="shared" si="1"/>
        <v>16</v>
      </c>
      <c r="BI10" s="114">
        <f t="shared" si="0"/>
        <v>9.5625</v>
      </c>
      <c r="BJ10" s="115"/>
    </row>
    <row r="11" spans="1:68">
      <c r="A11" s="38">
        <f t="shared" si="2"/>
        <v>9</v>
      </c>
      <c r="B11" s="115" t="str">
        <f>IFERROR(VLOOKUP(CONCATENATE($A11,B$1),'Исх-видео'!$A$2:$D$3000,4,FALSE),"-")</f>
        <v>-</v>
      </c>
      <c r="C11" s="115" t="str">
        <f>IFERROR(VLOOKUP(CONCATENATE($A11,C$1),'Исх-видео'!$A$2:$D$3000,4,FALSE),"-")</f>
        <v>-</v>
      </c>
      <c r="D11" s="115" t="str">
        <f>IFERROR(VLOOKUP(CONCATENATE($A11,D$1),'Исх-видео'!$A$2:$D$3000,4,FALSE),"-")</f>
        <v>-</v>
      </c>
      <c r="E11" s="115" t="str">
        <f>IFERROR(VLOOKUP(CONCATENATE($A11,E$1),'Исх-видео'!$A$2:$D$3000,4,FALSE),"-")</f>
        <v>-</v>
      </c>
      <c r="F11" s="115" t="str">
        <f>IFERROR(VLOOKUP(CONCATENATE($A11,F$1),'Исх-видео'!$A$2:$D$3000,4,FALSE),"-")</f>
        <v>-</v>
      </c>
      <c r="G11" s="115" t="str">
        <f>IFERROR(VLOOKUP(CONCATENATE($A11,G$1),'Исх-видео'!$A$2:$D$3000,4,FALSE),"-")</f>
        <v>-</v>
      </c>
      <c r="H11" s="115" t="str">
        <f>IFERROR(VLOOKUP(CONCATENATE($A11,H$1),'Исх-видео'!$A$2:$D$3000,4,FALSE),"-")</f>
        <v>-</v>
      </c>
      <c r="I11" s="115" t="str">
        <f>IFERROR(VLOOKUP(CONCATENATE($A11,I$1),'Исх-видео'!$A$2:$D$3000,4,FALSE),"-")</f>
        <v>-</v>
      </c>
      <c r="J11" s="115" t="str">
        <f>IFERROR(VLOOKUP(CONCATENATE($A11,J$1),'Исх-видео'!$A$2:$D$3000,4,FALSE),"-")</f>
        <v>-</v>
      </c>
      <c r="K11" s="115" t="str">
        <f>IFERROR(VLOOKUP(CONCATENATE($A11,K$1),'Исх-видео'!$A$2:$D$3000,4,FALSE),"-")</f>
        <v>-</v>
      </c>
      <c r="L11" s="115" t="str">
        <f>IFERROR(VLOOKUP(CONCATENATE($A11,L$1),'Исх-видео'!$A$2:$D$3000,4,FALSE),"-")</f>
        <v>-</v>
      </c>
      <c r="M11" s="115" t="str">
        <f>IFERROR(VLOOKUP(CONCATENATE($A11,M$1),'Исх-видео'!$A$2:$D$3000,4,FALSE),"-")</f>
        <v>-</v>
      </c>
      <c r="N11" s="115" t="str">
        <f>IFERROR(VLOOKUP(CONCATENATE($A11,N$1),'Исх-видео'!$A$2:$D$3000,4,FALSE),"-")</f>
        <v>-</v>
      </c>
      <c r="O11" s="115" t="str">
        <f>IFERROR(VLOOKUP(CONCATENATE($A11,O$1),'Исх-видео'!$A$2:$D$3000,4,FALSE),"-")</f>
        <v>-</v>
      </c>
      <c r="P11" s="115" t="str">
        <f>IFERROR(VLOOKUP(CONCATENATE($A11,P$1),'Исх-видео'!$A$2:$D$3000,4,FALSE),"-")</f>
        <v>-</v>
      </c>
      <c r="Q11" s="115" t="str">
        <f>IFERROR(VLOOKUP(CONCATENATE($A11,Q$1),'Исх-видео'!$A$2:$D$3000,4,FALSE),"-")</f>
        <v>-</v>
      </c>
      <c r="R11" s="115" t="str">
        <f>IFERROR(VLOOKUP(CONCATENATE($A11,R$1),'Исх-видео'!$A$2:$D$3000,4,FALSE),"-")</f>
        <v>-</v>
      </c>
      <c r="S11" s="115" t="str">
        <f>IFERROR(VLOOKUP(CONCATENATE($A11,S$1),'Исх-видео'!$A$2:$D$3000,4,FALSE),"-")</f>
        <v>-</v>
      </c>
      <c r="T11" s="115" t="str">
        <f>IFERROR(VLOOKUP(CONCATENATE($A11,T$1),'Исх-видео'!$A$2:$D$3000,4,FALSE),"-")</f>
        <v>-</v>
      </c>
      <c r="U11" s="115" t="str">
        <f>IFERROR(VLOOKUP(CONCATENATE($A11,U$1),'Исх-видео'!$A$2:$D$3000,4,FALSE),"-")</f>
        <v>-</v>
      </c>
      <c r="V11" s="115" t="str">
        <f>IFERROR(VLOOKUP(CONCATENATE($A11,V$1),'Исх-видео'!$A$2:$D$3000,4,FALSE),"-")</f>
        <v>-</v>
      </c>
      <c r="W11" s="115" t="str">
        <f>IFERROR(VLOOKUP(CONCATENATE($A11,W$1),'Исх-видео'!$A$2:$D$3000,4,FALSE),"-")</f>
        <v>-</v>
      </c>
      <c r="X11" s="115" t="str">
        <f>IFERROR(VLOOKUP(CONCATENATE($A11,X$1),'Исх-видео'!$A$2:$D$3000,4,FALSE),"-")</f>
        <v>-</v>
      </c>
      <c r="Y11" s="115" t="str">
        <f>IFERROR(VLOOKUP(CONCATENATE($A11,Y$1),'Исх-видео'!$A$2:$D$3000,4,FALSE),"-")</f>
        <v>-</v>
      </c>
      <c r="Z11" s="115" t="str">
        <f>IFERROR(VLOOKUP(CONCATENATE($A11,Z$1),'Исх-видео'!$A$2:$D$3000,4,FALSE),"-")</f>
        <v>-</v>
      </c>
      <c r="AA11" s="115" t="str">
        <f>IFERROR(VLOOKUP(CONCATENATE($A11,AA$1),'Исх-видео'!$A$2:$D$3000,4,FALSE),"-")</f>
        <v>-</v>
      </c>
      <c r="AB11" s="115" t="str">
        <f>IFERROR(VLOOKUP(CONCATENATE($A11,AB$1),'Исх-видео'!$A$2:$D$3000,4,FALSE),"-")</f>
        <v>-</v>
      </c>
      <c r="AC11" s="115" t="str">
        <f>IFERROR(VLOOKUP(CONCATENATE($A11,AC$1),'Исх-видео'!$A$2:$D$3000,4,FALSE),"-")</f>
        <v>-</v>
      </c>
      <c r="AD11" s="115" t="str">
        <f>IFERROR(VLOOKUP(CONCATENATE($A11,AD$1),'Исх-видео'!$A$2:$D$3000,4,FALSE),"-")</f>
        <v>-</v>
      </c>
      <c r="AE11" s="115" t="str">
        <f>IFERROR(VLOOKUP(CONCATENATE($A11,AE$1),'Исх-видео'!$A$2:$D$3000,4,FALSE),"-")</f>
        <v>-</v>
      </c>
      <c r="AF11" s="115" t="str">
        <f>IFERROR(VLOOKUP(CONCATENATE($A11,AF$1),'Исх-видео'!$A$2:$D$3000,4,FALSE),"-")</f>
        <v>-</v>
      </c>
      <c r="AG11" s="115" t="str">
        <f>IFERROR(VLOOKUP(CONCATENATE($A11,AG$1),'Исх-видео'!$A$2:$D$3000,4,FALSE),"-")</f>
        <v>-</v>
      </c>
      <c r="AH11" s="115" t="str">
        <f>IFERROR(VLOOKUP(CONCATENATE($A11,AH$1),'Исх-видео'!$A$2:$D$3000,4,FALSE),"-")</f>
        <v>-</v>
      </c>
      <c r="AI11" s="115" t="str">
        <f>IFERROR(VLOOKUP(CONCATENATE($A11,AI$1),'Исх-видео'!$A$2:$D$3000,4,FALSE),"-")</f>
        <v>-</v>
      </c>
      <c r="AJ11" s="115" t="str">
        <f>IFERROR(VLOOKUP(CONCATENATE($A11,AJ$1),'Исх-видео'!$A$2:$D$3000,4,FALSE),"-")</f>
        <v>-</v>
      </c>
      <c r="AK11" s="115" t="str">
        <f>IFERROR(VLOOKUP(CONCATENATE($A11,AK$1),'Исх-видео'!$A$2:$D$3000,4,FALSE),"-")</f>
        <v>-</v>
      </c>
      <c r="AL11" s="115" t="str">
        <f>IFERROR(VLOOKUP(CONCATENATE($A11,AL$1),'Исх-видео'!$A$2:$D$3000,4,FALSE),"-")</f>
        <v>-</v>
      </c>
      <c r="AM11" s="115" t="str">
        <f>IFERROR(VLOOKUP(CONCATENATE($A11,AM$1),'Исх-видео'!$A$2:$D$3000,4,FALSE),"-")</f>
        <v>-</v>
      </c>
      <c r="AN11" s="115" t="str">
        <f>IFERROR(VLOOKUP(CONCATENATE($A11,AN$1),'Исх-видео'!$A$2:$D$3000,4,FALSE),"-")</f>
        <v>-</v>
      </c>
      <c r="AO11" s="115" t="str">
        <f>IFERROR(VLOOKUP(CONCATENATE($A11,AO$1),'Исх-видео'!$A$2:$D$3000,4,FALSE),"-")</f>
        <v>-</v>
      </c>
      <c r="AP11" s="115" t="str">
        <f>IFERROR(VLOOKUP(CONCATENATE($A11,AP$1),'Исх-видео'!$A$2:$D$3000,4,FALSE),"-")</f>
        <v>-</v>
      </c>
      <c r="AQ11" s="115" t="str">
        <f>IFERROR(VLOOKUP(CONCATENATE($A11,AQ$1),'Исх-видео'!$A$2:$D$3000,4,FALSE),"-")</f>
        <v>-</v>
      </c>
      <c r="AR11" s="115" t="str">
        <f>IFERROR(VLOOKUP(CONCATENATE($A11,AR$1),'Исх-видео'!$A$2:$D$3000,4,FALSE),"-")</f>
        <v>-</v>
      </c>
      <c r="AS11" s="115" t="str">
        <f>IFERROR(VLOOKUP(CONCATENATE($A11,AS$1),'Исх-видео'!$A$2:$D$3000,4,FALSE),"-")</f>
        <v>-</v>
      </c>
      <c r="AT11" s="115" t="str">
        <f>IFERROR(VLOOKUP(CONCATENATE($A11,AT$1),'Исх-видео'!$A$2:$D$3000,4,FALSE),"-")</f>
        <v>-</v>
      </c>
      <c r="AU11" s="115" t="str">
        <f>IFERROR(VLOOKUP(CONCATENATE($A11,AU$1),'Исх-видео'!$A$2:$D$3000,4,FALSE),"-")</f>
        <v>-</v>
      </c>
      <c r="AV11" s="115" t="str">
        <f>IFERROR(VLOOKUP(CONCATENATE($A11,AV$1),'Исх-видео'!$A$2:$D$3000,4,FALSE),"-")</f>
        <v>-</v>
      </c>
      <c r="AW11" s="115" t="str">
        <f>IFERROR(VLOOKUP(CONCATENATE($A11,AW$1),'Исх-видео'!$A$2:$D$3000,4,FALSE),"-")</f>
        <v>-</v>
      </c>
      <c r="AX11" s="115" t="str">
        <f>IFERROR(VLOOKUP(CONCATENATE($A11,AX$1),'Исх-видео'!$A$2:$D$3000,4,FALSE),"-")</f>
        <v>-</v>
      </c>
      <c r="AY11" s="115" t="str">
        <f>IFERROR(VLOOKUP(CONCATENATE($A11,AY$1),'Исх-видео'!$A$2:$D$3000,4,FALSE),"-")</f>
        <v>-</v>
      </c>
      <c r="AZ11" s="115" t="str">
        <f>IFERROR(VLOOKUP(CONCATENATE($A11,AZ$1),'Исх-видео'!$A$2:$D$3000,4,FALSE),"-")</f>
        <v>-</v>
      </c>
      <c r="BA11" s="115" t="str">
        <f>IFERROR(VLOOKUP(CONCATENATE($A11,BA$1),'Исх-видео'!$A$2:$D$3000,4,FALSE),"-")</f>
        <v>-</v>
      </c>
      <c r="BB11" s="115" t="str">
        <f>IFERROR(VLOOKUP(CONCATENATE($A11,BB$1),'Исх-видео'!$A$2:$D$3000,4,FALSE),"-")</f>
        <v>-</v>
      </c>
      <c r="BC11" s="115" t="str">
        <f>IFERROR(VLOOKUP(CONCATENATE($A11,BC$1),'Исх-видео'!$A$2:$D$3000,4,FALSE),"-")</f>
        <v>-</v>
      </c>
      <c r="BD11" s="115" t="str">
        <f>IFERROR(VLOOKUP(CONCATENATE($A11,BD$1),'Исх-видео'!$A$2:$D$3000,4,FALSE),"-")</f>
        <v>-</v>
      </c>
      <c r="BE11" s="115" t="str">
        <f>IFERROR(VLOOKUP(CONCATENATE($A11,BE$1),'Исх-видео'!$A$2:$D$3000,4,FALSE),"-")</f>
        <v>-</v>
      </c>
      <c r="BF11" s="115" t="str">
        <f>IFERROR(VLOOKUP(CONCATENATE($A11,BF$1),'Исх-видео'!$A$2:$D$3000,4,FALSE),"-")</f>
        <v>-</v>
      </c>
      <c r="BG11" s="115" t="str">
        <f>IFERROR(VLOOKUP(CONCATENATE($A11,BG$1),'[1]Исх-видео'!$A$2:$D$3000,4,FALSE),"-")</f>
        <v>-</v>
      </c>
      <c r="BH11" s="116">
        <f t="shared" si="1"/>
        <v>0</v>
      </c>
      <c r="BI11" s="114" t="str">
        <f t="shared" si="0"/>
        <v>-</v>
      </c>
      <c r="BJ11" s="115"/>
    </row>
    <row r="12" spans="1:68">
      <c r="A12" s="38">
        <f t="shared" si="2"/>
        <v>10</v>
      </c>
      <c r="B12" s="115" t="str">
        <f>IFERROR(VLOOKUP(CONCATENATE($A12,B$1),'Исх-видео'!$A$2:$D$3000,4,FALSE),"-")</f>
        <v>-</v>
      </c>
      <c r="C12" s="115" t="str">
        <f>IFERROR(VLOOKUP(CONCATENATE($A12,C$1),'Исх-видео'!$A$2:$D$3000,4,FALSE),"-")</f>
        <v>-</v>
      </c>
      <c r="D12" s="115" t="str">
        <f>IFERROR(VLOOKUP(CONCATENATE($A12,D$1),'Исх-видео'!$A$2:$D$3000,4,FALSE),"-")</f>
        <v>-</v>
      </c>
      <c r="E12" s="115">
        <f>IFERROR(VLOOKUP(CONCATENATE($A12,E$1),'Исх-видео'!$A$2:$D$3000,4,FALSE),"-")</f>
        <v>4</v>
      </c>
      <c r="F12" s="115">
        <f>IFERROR(VLOOKUP(CONCATENATE($A12,F$1),'Исх-видео'!$A$2:$D$3000,4,FALSE),"-")</f>
        <v>4</v>
      </c>
      <c r="G12" s="115" t="str">
        <f>IFERROR(VLOOKUP(CONCATENATE($A12,G$1),'Исх-видео'!$A$2:$D$3000,4,FALSE),"-")</f>
        <v>-</v>
      </c>
      <c r="H12" s="115" t="str">
        <f>IFERROR(VLOOKUP(CONCATENATE($A12,H$1),'Исх-видео'!$A$2:$D$3000,4,FALSE),"-")</f>
        <v>-</v>
      </c>
      <c r="I12" s="115">
        <f>IFERROR(VLOOKUP(CONCATENATE($A12,I$1),'Исх-видео'!$A$2:$D$3000,4,FALSE),"-")</f>
        <v>6</v>
      </c>
      <c r="J12" s="115" t="str">
        <f>IFERROR(VLOOKUP(CONCATENATE($A12,J$1),'Исх-видео'!$A$2:$D$3000,4,FALSE),"-")</f>
        <v>-</v>
      </c>
      <c r="K12" s="115" t="str">
        <f>IFERROR(VLOOKUP(CONCATENATE($A12,K$1),'Исх-видео'!$A$2:$D$3000,4,FALSE),"-")</f>
        <v>-</v>
      </c>
      <c r="L12" s="115" t="str">
        <f>IFERROR(VLOOKUP(CONCATENATE($A12,L$1),'Исх-видео'!$A$2:$D$3000,4,FALSE),"-")</f>
        <v>-</v>
      </c>
      <c r="M12" s="115" t="str">
        <f>IFERROR(VLOOKUP(CONCATENATE($A12,M$1),'Исх-видео'!$A$2:$D$3000,4,FALSE),"-")</f>
        <v>-</v>
      </c>
      <c r="N12" s="115" t="str">
        <f>IFERROR(VLOOKUP(CONCATENATE($A12,N$1),'Исх-видео'!$A$2:$D$3000,4,FALSE),"-")</f>
        <v>-</v>
      </c>
      <c r="O12" s="115" t="str">
        <f>IFERROR(VLOOKUP(CONCATENATE($A12,O$1),'Исх-видео'!$A$2:$D$3000,4,FALSE),"-")</f>
        <v>-</v>
      </c>
      <c r="P12" s="115" t="str">
        <f>IFERROR(VLOOKUP(CONCATENATE($A12,P$1),'Исх-видео'!$A$2:$D$3000,4,FALSE),"-")</f>
        <v>-</v>
      </c>
      <c r="Q12" s="115" t="str">
        <f>IFERROR(VLOOKUP(CONCATENATE($A12,Q$1),'Исх-видео'!$A$2:$D$3000,4,FALSE),"-")</f>
        <v>-</v>
      </c>
      <c r="R12" s="115" t="str">
        <f>IFERROR(VLOOKUP(CONCATENATE($A12,R$1),'Исх-видео'!$A$2:$D$3000,4,FALSE),"-")</f>
        <v>-</v>
      </c>
      <c r="S12" s="115">
        <f>IFERROR(VLOOKUP(CONCATENATE($A12,S$1),'Исх-видео'!$A$2:$D$3000,4,FALSE),"-")</f>
        <v>6</v>
      </c>
      <c r="T12" s="115" t="str">
        <f>IFERROR(VLOOKUP(CONCATENATE($A12,T$1),'Исх-видео'!$A$2:$D$3000,4,FALSE),"-")</f>
        <v>-</v>
      </c>
      <c r="U12" s="115" t="str">
        <f>IFERROR(VLOOKUP(CONCATENATE($A12,U$1),'Исх-видео'!$A$2:$D$3000,4,FALSE),"-")</f>
        <v>-</v>
      </c>
      <c r="V12" s="115" t="str">
        <f>IFERROR(VLOOKUP(CONCATENATE($A12,V$1),'Исх-видео'!$A$2:$D$3000,4,FALSE),"-")</f>
        <v>-</v>
      </c>
      <c r="W12" s="115" t="str">
        <f>IFERROR(VLOOKUP(CONCATENATE($A12,W$1),'Исх-видео'!$A$2:$D$3000,4,FALSE),"-")</f>
        <v>-</v>
      </c>
      <c r="X12" s="115">
        <f>IFERROR(VLOOKUP(CONCATENATE($A12,X$1),'Исх-видео'!$A$2:$D$3000,4,FALSE),"-")</f>
        <v>7</v>
      </c>
      <c r="Y12" s="115" t="str">
        <f>IFERROR(VLOOKUP(CONCATENATE($A12,Y$1),'Исх-видео'!$A$2:$D$3000,4,FALSE),"-")</f>
        <v>-</v>
      </c>
      <c r="Z12" s="115">
        <f>IFERROR(VLOOKUP(CONCATENATE($A12,Z$1),'Исх-видео'!$A$2:$D$3000,4,FALSE),"-")</f>
        <v>8</v>
      </c>
      <c r="AA12" s="115" t="str">
        <f>IFERROR(VLOOKUP(CONCATENATE($A12,AA$1),'Исх-видео'!$A$2:$D$3000,4,FALSE),"-")</f>
        <v>-</v>
      </c>
      <c r="AB12" s="115">
        <f>IFERROR(VLOOKUP(CONCATENATE($A12,AB$1),'Исх-видео'!$A$2:$D$3000,4,FALSE),"-")</f>
        <v>4</v>
      </c>
      <c r="AC12" s="115" t="str">
        <f>IFERROR(VLOOKUP(CONCATENATE($A12,AC$1),'Исх-видео'!$A$2:$D$3000,4,FALSE),"-")</f>
        <v>-</v>
      </c>
      <c r="AD12" s="115" t="str">
        <f>IFERROR(VLOOKUP(CONCATENATE($A12,AD$1),'Исх-видео'!$A$2:$D$3000,4,FALSE),"-")</f>
        <v>-</v>
      </c>
      <c r="AE12" s="115">
        <f>IFERROR(VLOOKUP(CONCATENATE($A12,AE$1),'Исх-видео'!$A$2:$D$3000,4,FALSE),"-")</f>
        <v>3</v>
      </c>
      <c r="AF12" s="115" t="str">
        <f>IFERROR(VLOOKUP(CONCATENATE($A12,AF$1),'Исх-видео'!$A$2:$D$3000,4,FALSE),"-")</f>
        <v>-</v>
      </c>
      <c r="AG12" s="115" t="str">
        <f>IFERROR(VLOOKUP(CONCATENATE($A12,AG$1),'Исх-видео'!$A$2:$D$3000,4,FALSE),"-")</f>
        <v>-</v>
      </c>
      <c r="AH12" s="115" t="str">
        <f>IFERROR(VLOOKUP(CONCATENATE($A12,AH$1),'Исх-видео'!$A$2:$D$3000,4,FALSE),"-")</f>
        <v>-</v>
      </c>
      <c r="AI12" s="115" t="str">
        <f>IFERROR(VLOOKUP(CONCATENATE($A12,AI$1),'Исх-видео'!$A$2:$D$3000,4,FALSE),"-")</f>
        <v>-</v>
      </c>
      <c r="AJ12" s="115">
        <f>IFERROR(VLOOKUP(CONCATENATE($A12,AJ$1),'Исх-видео'!$A$2:$D$3000,4,FALSE),"-")</f>
        <v>4</v>
      </c>
      <c r="AK12" s="115">
        <f>IFERROR(VLOOKUP(CONCATENATE($A12,AK$1),'Исх-видео'!$A$2:$D$3000,4,FALSE),"-")</f>
        <v>6</v>
      </c>
      <c r="AL12" s="115">
        <f>IFERROR(VLOOKUP(CONCATENATE($A12,AL$1),'Исх-видео'!$A$2:$D$3000,4,FALSE),"-")</f>
        <v>3</v>
      </c>
      <c r="AM12" s="115" t="str">
        <f>IFERROR(VLOOKUP(CONCATENATE($A12,AM$1),'Исх-видео'!$A$2:$D$3000,4,FALSE),"-")</f>
        <v>-</v>
      </c>
      <c r="AN12" s="115">
        <f>IFERROR(VLOOKUP(CONCATENATE($A12,AN$1),'Исх-видео'!$A$2:$D$3000,4,FALSE),"-")</f>
        <v>4</v>
      </c>
      <c r="AO12" s="115" t="str">
        <f>IFERROR(VLOOKUP(CONCATENATE($A12,AO$1),'Исх-видео'!$A$2:$D$3000,4,FALSE),"-")</f>
        <v>-</v>
      </c>
      <c r="AP12" s="115" t="str">
        <f>IFERROR(VLOOKUP(CONCATENATE($A12,AP$1),'Исх-видео'!$A$2:$D$3000,4,FALSE),"-")</f>
        <v>-</v>
      </c>
      <c r="AQ12" s="115" t="str">
        <f>IFERROR(VLOOKUP(CONCATENATE($A12,AQ$1),'Исх-видео'!$A$2:$D$3000,4,FALSE),"-")</f>
        <v>-</v>
      </c>
      <c r="AR12" s="115" t="str">
        <f>IFERROR(VLOOKUP(CONCATENATE($A12,AR$1),'Исх-видео'!$A$2:$D$3000,4,FALSE),"-")</f>
        <v>-</v>
      </c>
      <c r="AS12" s="115" t="str">
        <f>IFERROR(VLOOKUP(CONCATENATE($A12,AS$1),'Исх-видео'!$A$2:$D$3000,4,FALSE),"-")</f>
        <v>-</v>
      </c>
      <c r="AT12" s="115" t="str">
        <f>IFERROR(VLOOKUP(CONCATENATE($A12,AT$1),'Исх-видео'!$A$2:$D$3000,4,FALSE),"-")</f>
        <v>-</v>
      </c>
      <c r="AU12" s="115" t="str">
        <f>IFERROR(VLOOKUP(CONCATENATE($A12,AU$1),'Исх-видео'!$A$2:$D$3000,4,FALSE),"-")</f>
        <v>-</v>
      </c>
      <c r="AV12" s="115" t="str">
        <f>IFERROR(VLOOKUP(CONCATENATE($A12,AV$1),'Исх-видео'!$A$2:$D$3000,4,FALSE),"-")</f>
        <v>-</v>
      </c>
      <c r="AW12" s="115" t="str">
        <f>IFERROR(VLOOKUP(CONCATENATE($A12,AW$1),'Исх-видео'!$A$2:$D$3000,4,FALSE),"-")</f>
        <v>-</v>
      </c>
      <c r="AX12" s="115" t="str">
        <f>IFERROR(VLOOKUP(CONCATENATE($A12,AX$1),'Исх-видео'!$A$2:$D$3000,4,FALSE),"-")</f>
        <v>-</v>
      </c>
      <c r="AY12" s="115" t="str">
        <f>IFERROR(VLOOKUP(CONCATENATE($A12,AY$1),'Исх-видео'!$A$2:$D$3000,4,FALSE),"-")</f>
        <v>-</v>
      </c>
      <c r="AZ12" s="115" t="str">
        <f>IFERROR(VLOOKUP(CONCATENATE($A12,AZ$1),'Исх-видео'!$A$2:$D$3000,4,FALSE),"-")</f>
        <v>-</v>
      </c>
      <c r="BA12" s="115">
        <f>IFERROR(VLOOKUP(CONCATENATE($A12,BA$1),'Исх-видео'!$A$2:$D$3000,4,FALSE),"-")</f>
        <v>7</v>
      </c>
      <c r="BB12" s="115" t="str">
        <f>IFERROR(VLOOKUP(CONCATENATE($A12,BB$1),'Исх-видео'!$A$2:$D$3000,4,FALSE),"-")</f>
        <v>-</v>
      </c>
      <c r="BC12" s="115">
        <f>IFERROR(VLOOKUP(CONCATENATE($A12,BC$1),'Исх-видео'!$A$2:$D$3000,4,FALSE),"-")</f>
        <v>5</v>
      </c>
      <c r="BD12" s="115" t="str">
        <f>IFERROR(VLOOKUP(CONCATENATE($A12,BD$1),'Исх-видео'!$A$2:$D$3000,4,FALSE),"-")</f>
        <v>-</v>
      </c>
      <c r="BE12" s="115">
        <f>IFERROR(VLOOKUP(CONCATENATE($A12,BE$1),'Исх-видео'!$A$2:$D$3000,4,FALSE),"-")</f>
        <v>6</v>
      </c>
      <c r="BF12" s="115" t="str">
        <f>IFERROR(VLOOKUP(CONCATENATE($A12,BF$1),'Исх-видео'!$A$2:$D$3000,4,FALSE),"-")</f>
        <v>-</v>
      </c>
      <c r="BG12" s="115" t="str">
        <f>IFERROR(VLOOKUP(CONCATENATE($A12,BG$1),'[1]Исх-видео'!$A$2:$D$3000,4,FALSE),"-")</f>
        <v>-</v>
      </c>
      <c r="BH12" s="116">
        <f t="shared" si="1"/>
        <v>15</v>
      </c>
      <c r="BI12" s="114">
        <f t="shared" si="0"/>
        <v>5.1333333333333337</v>
      </c>
      <c r="BJ12" s="115"/>
    </row>
    <row r="13" spans="1:68">
      <c r="A13" s="38">
        <f t="shared" si="2"/>
        <v>11</v>
      </c>
      <c r="B13" s="115" t="str">
        <f>IFERROR(VLOOKUP(CONCATENATE($A13,B$1),'Исх-видео'!$A$2:$D$3000,4,FALSE),"-")</f>
        <v>-</v>
      </c>
      <c r="C13" s="115" t="str">
        <f>IFERROR(VLOOKUP(CONCATENATE($A13,C$1),'Исх-видео'!$A$2:$D$3000,4,FALSE),"-")</f>
        <v>-</v>
      </c>
      <c r="D13" s="115" t="str">
        <f>IFERROR(VLOOKUP(CONCATENATE($A13,D$1),'Исх-видео'!$A$2:$D$3000,4,FALSE),"-")</f>
        <v>-</v>
      </c>
      <c r="E13" s="115">
        <f>IFERROR(VLOOKUP(CONCATENATE($A13,E$1),'Исх-видео'!$A$2:$D$3000,4,FALSE),"-")</f>
        <v>4</v>
      </c>
      <c r="F13" s="115">
        <f>IFERROR(VLOOKUP(CONCATENATE($A13,F$1),'Исх-видео'!$A$2:$D$3000,4,FALSE),"-")</f>
        <v>8</v>
      </c>
      <c r="G13" s="115" t="str">
        <f>IFERROR(VLOOKUP(CONCATENATE($A13,G$1),'Исх-видео'!$A$2:$D$3000,4,FALSE),"-")</f>
        <v>-</v>
      </c>
      <c r="H13" s="115" t="str">
        <f>IFERROR(VLOOKUP(CONCATENATE($A13,H$1),'Исх-видео'!$A$2:$D$3000,4,FALSE),"-")</f>
        <v>-</v>
      </c>
      <c r="I13" s="115">
        <f>IFERROR(VLOOKUP(CONCATENATE($A13,I$1),'Исх-видео'!$A$2:$D$3000,4,FALSE),"-")</f>
        <v>7</v>
      </c>
      <c r="J13" s="115" t="str">
        <f>IFERROR(VLOOKUP(CONCATENATE($A13,J$1),'Исх-видео'!$A$2:$D$3000,4,FALSE),"-")</f>
        <v>-</v>
      </c>
      <c r="K13" s="115" t="str">
        <f>IFERROR(VLOOKUP(CONCATENATE($A13,K$1),'Исх-видео'!$A$2:$D$3000,4,FALSE),"-")</f>
        <v>-</v>
      </c>
      <c r="L13" s="115" t="str">
        <f>IFERROR(VLOOKUP(CONCATENATE($A13,L$1),'Исх-видео'!$A$2:$D$3000,4,FALSE),"-")</f>
        <v>-</v>
      </c>
      <c r="M13" s="115" t="str">
        <f>IFERROR(VLOOKUP(CONCATENATE($A13,M$1),'Исх-видео'!$A$2:$D$3000,4,FALSE),"-")</f>
        <v>-</v>
      </c>
      <c r="N13" s="115" t="str">
        <f>IFERROR(VLOOKUP(CONCATENATE($A13,N$1),'Исх-видео'!$A$2:$D$3000,4,FALSE),"-")</f>
        <v>-</v>
      </c>
      <c r="O13" s="115" t="str">
        <f>IFERROR(VLOOKUP(CONCATENATE($A13,O$1),'Исх-видео'!$A$2:$D$3000,4,FALSE),"-")</f>
        <v>-</v>
      </c>
      <c r="P13" s="115" t="str">
        <f>IFERROR(VLOOKUP(CONCATENATE($A13,P$1),'Исх-видео'!$A$2:$D$3000,4,FALSE),"-")</f>
        <v>-</v>
      </c>
      <c r="Q13" s="115" t="str">
        <f>IFERROR(VLOOKUP(CONCATENATE($A13,Q$1),'Исх-видео'!$A$2:$D$3000,4,FALSE),"-")</f>
        <v>-</v>
      </c>
      <c r="R13" s="115" t="str">
        <f>IFERROR(VLOOKUP(CONCATENATE($A13,R$1),'Исх-видео'!$A$2:$D$3000,4,FALSE),"-")</f>
        <v>-</v>
      </c>
      <c r="S13" s="115">
        <f>IFERROR(VLOOKUP(CONCATENATE($A13,S$1),'Исх-видео'!$A$2:$D$3000,4,FALSE),"-")</f>
        <v>8</v>
      </c>
      <c r="T13" s="115" t="str">
        <f>IFERROR(VLOOKUP(CONCATENATE($A13,T$1),'Исх-видео'!$A$2:$D$3000,4,FALSE),"-")</f>
        <v>-</v>
      </c>
      <c r="U13" s="115" t="str">
        <f>IFERROR(VLOOKUP(CONCATENATE($A13,U$1),'Исх-видео'!$A$2:$D$3000,4,FALSE),"-")</f>
        <v>-</v>
      </c>
      <c r="V13" s="115" t="str">
        <f>IFERROR(VLOOKUP(CONCATENATE($A13,V$1),'Исх-видео'!$A$2:$D$3000,4,FALSE),"-")</f>
        <v>-</v>
      </c>
      <c r="W13" s="115" t="str">
        <f>IFERROR(VLOOKUP(CONCATENATE($A13,W$1),'Исх-видео'!$A$2:$D$3000,4,FALSE),"-")</f>
        <v>-</v>
      </c>
      <c r="X13" s="115">
        <f>IFERROR(VLOOKUP(CONCATENATE($A13,X$1),'Исх-видео'!$A$2:$D$3000,4,FALSE),"-")</f>
        <v>7</v>
      </c>
      <c r="Y13" s="115" t="str">
        <f>IFERROR(VLOOKUP(CONCATENATE($A13,Y$1),'Исх-видео'!$A$2:$D$3000,4,FALSE),"-")</f>
        <v>-</v>
      </c>
      <c r="Z13" s="115">
        <f>IFERROR(VLOOKUP(CONCATENATE($A13,Z$1),'Исх-видео'!$A$2:$D$3000,4,FALSE),"-")</f>
        <v>8</v>
      </c>
      <c r="AA13" s="115" t="str">
        <f>IFERROR(VLOOKUP(CONCATENATE($A13,AA$1),'Исх-видео'!$A$2:$D$3000,4,FALSE),"-")</f>
        <v>-</v>
      </c>
      <c r="AB13" s="115">
        <f>IFERROR(VLOOKUP(CONCATENATE($A13,AB$1),'Исх-видео'!$A$2:$D$3000,4,FALSE),"-")</f>
        <v>8</v>
      </c>
      <c r="AC13" s="115" t="str">
        <f>IFERROR(VLOOKUP(CONCATENATE($A13,AC$1),'Исх-видео'!$A$2:$D$3000,4,FALSE),"-")</f>
        <v>-</v>
      </c>
      <c r="AD13" s="115" t="str">
        <f>IFERROR(VLOOKUP(CONCATENATE($A13,AD$1),'Исх-видео'!$A$2:$D$3000,4,FALSE),"-")</f>
        <v>-</v>
      </c>
      <c r="AE13" s="115">
        <f>IFERROR(VLOOKUP(CONCATENATE($A13,AE$1),'Исх-видео'!$A$2:$D$3000,4,FALSE),"-")</f>
        <v>6</v>
      </c>
      <c r="AF13" s="115" t="str">
        <f>IFERROR(VLOOKUP(CONCATENATE($A13,AF$1),'Исх-видео'!$A$2:$D$3000,4,FALSE),"-")</f>
        <v>-</v>
      </c>
      <c r="AG13" s="115" t="str">
        <f>IFERROR(VLOOKUP(CONCATENATE($A13,AG$1),'Исх-видео'!$A$2:$D$3000,4,FALSE),"-")</f>
        <v>-</v>
      </c>
      <c r="AH13" s="115" t="str">
        <f>IFERROR(VLOOKUP(CONCATENATE($A13,AH$1),'Исх-видео'!$A$2:$D$3000,4,FALSE),"-")</f>
        <v>-</v>
      </c>
      <c r="AI13" s="115" t="str">
        <f>IFERROR(VLOOKUP(CONCATENATE($A13,AI$1),'Исх-видео'!$A$2:$D$3000,4,FALSE),"-")</f>
        <v>-</v>
      </c>
      <c r="AJ13" s="115">
        <f>IFERROR(VLOOKUP(CONCATENATE($A13,AJ$1),'Исх-видео'!$A$2:$D$3000,4,FALSE),"-")</f>
        <v>6</v>
      </c>
      <c r="AK13" s="115">
        <f>IFERROR(VLOOKUP(CONCATENATE($A13,AK$1),'Исх-видео'!$A$2:$D$3000,4,FALSE),"-")</f>
        <v>5</v>
      </c>
      <c r="AL13" s="115">
        <f>IFERROR(VLOOKUP(CONCATENATE($A13,AL$1),'Исх-видео'!$A$2:$D$3000,4,FALSE),"-")</f>
        <v>6</v>
      </c>
      <c r="AM13" s="115" t="str">
        <f>IFERROR(VLOOKUP(CONCATENATE($A13,AM$1),'Исх-видео'!$A$2:$D$3000,4,FALSE),"-")</f>
        <v>-</v>
      </c>
      <c r="AN13" s="115">
        <f>IFERROR(VLOOKUP(CONCATENATE($A13,AN$1),'Исх-видео'!$A$2:$D$3000,4,FALSE),"-")</f>
        <v>9</v>
      </c>
      <c r="AO13" s="115" t="str">
        <f>IFERROR(VLOOKUP(CONCATENATE($A13,AO$1),'Исх-видео'!$A$2:$D$3000,4,FALSE),"-")</f>
        <v>-</v>
      </c>
      <c r="AP13" s="115" t="str">
        <f>IFERROR(VLOOKUP(CONCATENATE($A13,AP$1),'Исх-видео'!$A$2:$D$3000,4,FALSE),"-")</f>
        <v>-</v>
      </c>
      <c r="AQ13" s="115" t="str">
        <f>IFERROR(VLOOKUP(CONCATENATE($A13,AQ$1),'Исх-видео'!$A$2:$D$3000,4,FALSE),"-")</f>
        <v>-</v>
      </c>
      <c r="AR13" s="115" t="str">
        <f>IFERROR(VLOOKUP(CONCATENATE($A13,AR$1),'Исх-видео'!$A$2:$D$3000,4,FALSE),"-")</f>
        <v>-</v>
      </c>
      <c r="AS13" s="115">
        <f>IFERROR(VLOOKUP(CONCATENATE($A13,AS$1),'Исх-видео'!$A$2:$D$3000,4,FALSE),"-")</f>
        <v>10</v>
      </c>
      <c r="AT13" s="115" t="str">
        <f>IFERROR(VLOOKUP(CONCATENATE($A13,AT$1),'Исх-видео'!$A$2:$D$3000,4,FALSE),"-")</f>
        <v>-</v>
      </c>
      <c r="AU13" s="115" t="str">
        <f>IFERROR(VLOOKUP(CONCATENATE($A13,AU$1),'Исх-видео'!$A$2:$D$3000,4,FALSE),"-")</f>
        <v>-</v>
      </c>
      <c r="AV13" s="115" t="str">
        <f>IFERROR(VLOOKUP(CONCATENATE($A13,AV$1),'Исх-видео'!$A$2:$D$3000,4,FALSE),"-")</f>
        <v>-</v>
      </c>
      <c r="AW13" s="115" t="str">
        <f>IFERROR(VLOOKUP(CONCATENATE($A13,AW$1),'Исх-видео'!$A$2:$D$3000,4,FALSE),"-")</f>
        <v>-</v>
      </c>
      <c r="AX13" s="115" t="str">
        <f>IFERROR(VLOOKUP(CONCATENATE($A13,AX$1),'Исх-видео'!$A$2:$D$3000,4,FALSE),"-")</f>
        <v>-</v>
      </c>
      <c r="AY13" s="115" t="str">
        <f>IFERROR(VLOOKUP(CONCATENATE($A13,AY$1),'Исх-видео'!$A$2:$D$3000,4,FALSE),"-")</f>
        <v>-</v>
      </c>
      <c r="AZ13" s="115" t="str">
        <f>IFERROR(VLOOKUP(CONCATENATE($A13,AZ$1),'Исх-видео'!$A$2:$D$3000,4,FALSE),"-")</f>
        <v>-</v>
      </c>
      <c r="BA13" s="115">
        <f>IFERROR(VLOOKUP(CONCATENATE($A13,BA$1),'Исх-видео'!$A$2:$D$3000,4,FALSE),"-")</f>
        <v>7</v>
      </c>
      <c r="BB13" s="115" t="str">
        <f>IFERROR(VLOOKUP(CONCATENATE($A13,BB$1),'Исх-видео'!$A$2:$D$3000,4,FALSE),"-")</f>
        <v>-</v>
      </c>
      <c r="BC13" s="115">
        <f>IFERROR(VLOOKUP(CONCATENATE($A13,BC$1),'Исх-видео'!$A$2:$D$3000,4,FALSE),"-")</f>
        <v>9</v>
      </c>
      <c r="BD13" s="115" t="str">
        <f>IFERROR(VLOOKUP(CONCATENATE($A13,BD$1),'Исх-видео'!$A$2:$D$3000,4,FALSE),"-")</f>
        <v>-</v>
      </c>
      <c r="BE13" s="115">
        <f>IFERROR(VLOOKUP(CONCATENATE($A13,BE$1),'Исх-видео'!$A$2:$D$3000,4,FALSE),"-")</f>
        <v>9</v>
      </c>
      <c r="BF13" s="115" t="str">
        <f>IFERROR(VLOOKUP(CONCATENATE($A13,BF$1),'Исх-видео'!$A$2:$D$3000,4,FALSE),"-")</f>
        <v>-</v>
      </c>
      <c r="BG13" s="115" t="str">
        <f>IFERROR(VLOOKUP(CONCATENATE($A13,BG$1),'[1]Исх-видео'!$A$2:$D$3000,4,FALSE),"-")</f>
        <v>-</v>
      </c>
      <c r="BH13" s="116">
        <f t="shared" si="1"/>
        <v>16</v>
      </c>
      <c r="BI13" s="114">
        <f t="shared" si="0"/>
        <v>7.3125</v>
      </c>
      <c r="BJ13" s="115"/>
    </row>
    <row r="14" spans="1:68">
      <c r="A14" s="38">
        <f t="shared" si="2"/>
        <v>12</v>
      </c>
      <c r="B14" s="115" t="str">
        <f>IFERROR(VLOOKUP(CONCATENATE($A14,B$1),'Исх-видео'!$A$2:$D$3000,4,FALSE),"-")</f>
        <v>-</v>
      </c>
      <c r="C14" s="115" t="str">
        <f>IFERROR(VLOOKUP(CONCATENATE($A14,C$1),'Исх-видео'!$A$2:$D$3000,4,FALSE),"-")</f>
        <v>-</v>
      </c>
      <c r="D14" s="115" t="str">
        <f>IFERROR(VLOOKUP(CONCATENATE($A14,D$1),'Исх-видео'!$A$2:$D$3000,4,FALSE),"-")</f>
        <v>-</v>
      </c>
      <c r="E14" s="115" t="str">
        <f>IFERROR(VLOOKUP(CONCATENATE($A14,E$1),'Исх-видео'!$A$2:$D$3000,4,FALSE),"-")</f>
        <v>-</v>
      </c>
      <c r="F14" s="115" t="str">
        <f>IFERROR(VLOOKUP(CONCATENATE($A14,F$1),'Исх-видео'!$A$2:$D$3000,4,FALSE),"-")</f>
        <v>-</v>
      </c>
      <c r="G14" s="115" t="str">
        <f>IFERROR(VLOOKUP(CONCATENATE($A14,G$1),'Исх-видео'!$A$2:$D$3000,4,FALSE),"-")</f>
        <v>-</v>
      </c>
      <c r="H14" s="115" t="str">
        <f>IFERROR(VLOOKUP(CONCATENATE($A14,H$1),'Исх-видео'!$A$2:$D$3000,4,FALSE),"-")</f>
        <v>-</v>
      </c>
      <c r="I14" s="115" t="str">
        <f>IFERROR(VLOOKUP(CONCATENATE($A14,I$1),'Исх-видео'!$A$2:$D$3000,4,FALSE),"-")</f>
        <v>-</v>
      </c>
      <c r="J14" s="115" t="str">
        <f>IFERROR(VLOOKUP(CONCATENATE($A14,J$1),'Исх-видео'!$A$2:$D$3000,4,FALSE),"-")</f>
        <v>-</v>
      </c>
      <c r="K14" s="115" t="str">
        <f>IFERROR(VLOOKUP(CONCATENATE($A14,K$1),'Исх-видео'!$A$2:$D$3000,4,FALSE),"-")</f>
        <v>-</v>
      </c>
      <c r="L14" s="115" t="str">
        <f>IFERROR(VLOOKUP(CONCATENATE($A14,L$1),'Исх-видео'!$A$2:$D$3000,4,FALSE),"-")</f>
        <v>-</v>
      </c>
      <c r="M14" s="115" t="str">
        <f>IFERROR(VLOOKUP(CONCATENATE($A14,M$1),'Исх-видео'!$A$2:$D$3000,4,FALSE),"-")</f>
        <v>-</v>
      </c>
      <c r="N14" s="115" t="str">
        <f>IFERROR(VLOOKUP(CONCATENATE($A14,N$1),'Исх-видео'!$A$2:$D$3000,4,FALSE),"-")</f>
        <v>-</v>
      </c>
      <c r="O14" s="115" t="str">
        <f>IFERROR(VLOOKUP(CONCATENATE($A14,O$1),'Исх-видео'!$A$2:$D$3000,4,FALSE),"-")</f>
        <v>-</v>
      </c>
      <c r="P14" s="115" t="str">
        <f>IFERROR(VLOOKUP(CONCATENATE($A14,P$1),'Исх-видео'!$A$2:$D$3000,4,FALSE),"-")</f>
        <v>-</v>
      </c>
      <c r="Q14" s="115" t="str">
        <f>IFERROR(VLOOKUP(CONCATENATE($A14,Q$1),'Исх-видео'!$A$2:$D$3000,4,FALSE),"-")</f>
        <v>-</v>
      </c>
      <c r="R14" s="115" t="str">
        <f>IFERROR(VLOOKUP(CONCATENATE($A14,R$1),'Исх-видео'!$A$2:$D$3000,4,FALSE),"-")</f>
        <v>-</v>
      </c>
      <c r="S14" s="115" t="str">
        <f>IFERROR(VLOOKUP(CONCATENATE($A14,S$1),'Исх-видео'!$A$2:$D$3000,4,FALSE),"-")</f>
        <v>-</v>
      </c>
      <c r="T14" s="115" t="str">
        <f>IFERROR(VLOOKUP(CONCATENATE($A14,T$1),'Исх-видео'!$A$2:$D$3000,4,FALSE),"-")</f>
        <v>-</v>
      </c>
      <c r="U14" s="115" t="str">
        <f>IFERROR(VLOOKUP(CONCATENATE($A14,U$1),'Исх-видео'!$A$2:$D$3000,4,FALSE),"-")</f>
        <v>-</v>
      </c>
      <c r="V14" s="115" t="str">
        <f>IFERROR(VLOOKUP(CONCATENATE($A14,V$1),'Исх-видео'!$A$2:$D$3000,4,FALSE),"-")</f>
        <v>-</v>
      </c>
      <c r="W14" s="115" t="str">
        <f>IFERROR(VLOOKUP(CONCATENATE($A14,W$1),'Исх-видео'!$A$2:$D$3000,4,FALSE),"-")</f>
        <v>-</v>
      </c>
      <c r="X14" s="115" t="str">
        <f>IFERROR(VLOOKUP(CONCATENATE($A14,X$1),'Исх-видео'!$A$2:$D$3000,4,FALSE),"-")</f>
        <v>-</v>
      </c>
      <c r="Y14" s="115" t="str">
        <f>IFERROR(VLOOKUP(CONCATENATE($A14,Y$1),'Исх-видео'!$A$2:$D$3000,4,FALSE),"-")</f>
        <v>-</v>
      </c>
      <c r="Z14" s="115" t="str">
        <f>IFERROR(VLOOKUP(CONCATENATE($A14,Z$1),'Исх-видео'!$A$2:$D$3000,4,FALSE),"-")</f>
        <v>-</v>
      </c>
      <c r="AA14" s="115" t="str">
        <f>IFERROR(VLOOKUP(CONCATENATE($A14,AA$1),'Исх-видео'!$A$2:$D$3000,4,FALSE),"-")</f>
        <v>-</v>
      </c>
      <c r="AB14" s="115" t="str">
        <f>IFERROR(VLOOKUP(CONCATENATE($A14,AB$1),'Исх-видео'!$A$2:$D$3000,4,FALSE),"-")</f>
        <v>-</v>
      </c>
      <c r="AC14" s="115" t="str">
        <f>IFERROR(VLOOKUP(CONCATENATE($A14,AC$1),'Исх-видео'!$A$2:$D$3000,4,FALSE),"-")</f>
        <v>-</v>
      </c>
      <c r="AD14" s="115" t="str">
        <f>IFERROR(VLOOKUP(CONCATENATE($A14,AD$1),'Исх-видео'!$A$2:$D$3000,4,FALSE),"-")</f>
        <v>-</v>
      </c>
      <c r="AE14" s="115" t="str">
        <f>IFERROR(VLOOKUP(CONCATENATE($A14,AE$1),'Исх-видео'!$A$2:$D$3000,4,FALSE),"-")</f>
        <v>-</v>
      </c>
      <c r="AF14" s="115" t="str">
        <f>IFERROR(VLOOKUP(CONCATENATE($A14,AF$1),'Исх-видео'!$A$2:$D$3000,4,FALSE),"-")</f>
        <v>-</v>
      </c>
      <c r="AG14" s="115" t="str">
        <f>IFERROR(VLOOKUP(CONCATENATE($A14,AG$1),'Исх-видео'!$A$2:$D$3000,4,FALSE),"-")</f>
        <v>-</v>
      </c>
      <c r="AH14" s="115" t="str">
        <f>IFERROR(VLOOKUP(CONCATENATE($A14,AH$1),'Исх-видео'!$A$2:$D$3000,4,FALSE),"-")</f>
        <v>-</v>
      </c>
      <c r="AI14" s="115" t="str">
        <f>IFERROR(VLOOKUP(CONCATENATE($A14,AI$1),'Исх-видео'!$A$2:$D$3000,4,FALSE),"-")</f>
        <v>-</v>
      </c>
      <c r="AJ14" s="115" t="str">
        <f>IFERROR(VLOOKUP(CONCATENATE($A14,AJ$1),'Исх-видео'!$A$2:$D$3000,4,FALSE),"-")</f>
        <v>-</v>
      </c>
      <c r="AK14" s="115" t="str">
        <f>IFERROR(VLOOKUP(CONCATENATE($A14,AK$1),'Исх-видео'!$A$2:$D$3000,4,FALSE),"-")</f>
        <v>-</v>
      </c>
      <c r="AL14" s="115" t="str">
        <f>IFERROR(VLOOKUP(CONCATENATE($A14,AL$1),'Исх-видео'!$A$2:$D$3000,4,FALSE),"-")</f>
        <v>-</v>
      </c>
      <c r="AM14" s="115" t="str">
        <f>IFERROR(VLOOKUP(CONCATENATE($A14,AM$1),'Исх-видео'!$A$2:$D$3000,4,FALSE),"-")</f>
        <v>-</v>
      </c>
      <c r="AN14" s="115" t="str">
        <f>IFERROR(VLOOKUP(CONCATENATE($A14,AN$1),'Исх-видео'!$A$2:$D$3000,4,FALSE),"-")</f>
        <v>-</v>
      </c>
      <c r="AO14" s="115" t="str">
        <f>IFERROR(VLOOKUP(CONCATENATE($A14,AO$1),'Исх-видео'!$A$2:$D$3000,4,FALSE),"-")</f>
        <v>-</v>
      </c>
      <c r="AP14" s="115" t="str">
        <f>IFERROR(VLOOKUP(CONCATENATE($A14,AP$1),'Исх-видео'!$A$2:$D$3000,4,FALSE),"-")</f>
        <v>-</v>
      </c>
      <c r="AQ14" s="115" t="str">
        <f>IFERROR(VLOOKUP(CONCATENATE($A14,AQ$1),'Исх-видео'!$A$2:$D$3000,4,FALSE),"-")</f>
        <v>-</v>
      </c>
      <c r="AR14" s="115" t="str">
        <f>IFERROR(VLOOKUP(CONCATENATE($A14,AR$1),'Исх-видео'!$A$2:$D$3000,4,FALSE),"-")</f>
        <v>-</v>
      </c>
      <c r="AS14" s="115" t="str">
        <f>IFERROR(VLOOKUP(CONCATENATE($A14,AS$1),'Исх-видео'!$A$2:$D$3000,4,FALSE),"-")</f>
        <v>-</v>
      </c>
      <c r="AT14" s="115" t="str">
        <f>IFERROR(VLOOKUP(CONCATENATE($A14,AT$1),'Исх-видео'!$A$2:$D$3000,4,FALSE),"-")</f>
        <v>-</v>
      </c>
      <c r="AU14" s="115" t="str">
        <f>IFERROR(VLOOKUP(CONCATENATE($A14,AU$1),'Исх-видео'!$A$2:$D$3000,4,FALSE),"-")</f>
        <v>-</v>
      </c>
      <c r="AV14" s="115" t="str">
        <f>IFERROR(VLOOKUP(CONCATENATE($A14,AV$1),'Исх-видео'!$A$2:$D$3000,4,FALSE),"-")</f>
        <v>-</v>
      </c>
      <c r="AW14" s="115" t="str">
        <f>IFERROR(VLOOKUP(CONCATENATE($A14,AW$1),'Исх-видео'!$A$2:$D$3000,4,FALSE),"-")</f>
        <v>-</v>
      </c>
      <c r="AX14" s="115" t="str">
        <f>IFERROR(VLOOKUP(CONCATENATE($A14,AX$1),'Исх-видео'!$A$2:$D$3000,4,FALSE),"-")</f>
        <v>-</v>
      </c>
      <c r="AY14" s="115" t="str">
        <f>IFERROR(VLOOKUP(CONCATENATE($A14,AY$1),'Исх-видео'!$A$2:$D$3000,4,FALSE),"-")</f>
        <v>-</v>
      </c>
      <c r="AZ14" s="115" t="str">
        <f>IFERROR(VLOOKUP(CONCATENATE($A14,AZ$1),'Исх-видео'!$A$2:$D$3000,4,FALSE),"-")</f>
        <v>-</v>
      </c>
      <c r="BA14" s="115" t="str">
        <f>IFERROR(VLOOKUP(CONCATENATE($A14,BA$1),'Исх-видео'!$A$2:$D$3000,4,FALSE),"-")</f>
        <v>-</v>
      </c>
      <c r="BB14" s="115" t="str">
        <f>IFERROR(VLOOKUP(CONCATENATE($A14,BB$1),'Исх-видео'!$A$2:$D$3000,4,FALSE),"-")</f>
        <v>-</v>
      </c>
      <c r="BC14" s="115" t="str">
        <f>IFERROR(VLOOKUP(CONCATENATE($A14,BC$1),'Исх-видео'!$A$2:$D$3000,4,FALSE),"-")</f>
        <v>-</v>
      </c>
      <c r="BD14" s="115" t="str">
        <f>IFERROR(VLOOKUP(CONCATENATE($A14,BD$1),'Исх-видео'!$A$2:$D$3000,4,FALSE),"-")</f>
        <v>-</v>
      </c>
      <c r="BE14" s="115" t="str">
        <f>IFERROR(VLOOKUP(CONCATENATE($A14,BE$1),'Исх-видео'!$A$2:$D$3000,4,FALSE),"-")</f>
        <v>-</v>
      </c>
      <c r="BF14" s="115" t="str">
        <f>IFERROR(VLOOKUP(CONCATENATE($A14,BF$1),'Исх-видео'!$A$2:$D$3000,4,FALSE),"-")</f>
        <v>-</v>
      </c>
      <c r="BG14" s="115" t="str">
        <f>IFERROR(VLOOKUP(CONCATENATE($A14,BG$1),'[1]Исх-видео'!$A$2:$D$3000,4,FALSE),"-")</f>
        <v>-</v>
      </c>
      <c r="BH14" s="116">
        <f t="shared" si="1"/>
        <v>0</v>
      </c>
      <c r="BI14" s="114" t="str">
        <f t="shared" si="0"/>
        <v>-</v>
      </c>
      <c r="BJ14" s="115"/>
    </row>
    <row r="15" spans="1:68">
      <c r="A15" s="38">
        <f t="shared" si="2"/>
        <v>13</v>
      </c>
      <c r="B15" s="115" t="str">
        <f>IFERROR(VLOOKUP(CONCATENATE($A15,B$1),'Исх-видео'!$A$2:$D$3000,4,FALSE),"-")</f>
        <v>-</v>
      </c>
      <c r="C15" s="115" t="str">
        <f>IFERROR(VLOOKUP(CONCATENATE($A15,C$1),'Исх-видео'!$A$2:$D$3000,4,FALSE),"-")</f>
        <v>-</v>
      </c>
      <c r="D15" s="115" t="str">
        <f>IFERROR(VLOOKUP(CONCATENATE($A15,D$1),'Исх-видео'!$A$2:$D$3000,4,FALSE),"-")</f>
        <v>-</v>
      </c>
      <c r="E15" s="115" t="str">
        <f>IFERROR(VLOOKUP(CONCATENATE($A15,E$1),'Исх-видео'!$A$2:$D$3000,4,FALSE),"-")</f>
        <v>-</v>
      </c>
      <c r="F15" s="115" t="str">
        <f>IFERROR(VLOOKUP(CONCATENATE($A15,F$1),'Исх-видео'!$A$2:$D$3000,4,FALSE),"-")</f>
        <v>-</v>
      </c>
      <c r="G15" s="115" t="str">
        <f>IFERROR(VLOOKUP(CONCATENATE($A15,G$1),'Исх-видео'!$A$2:$D$3000,4,FALSE),"-")</f>
        <v>-</v>
      </c>
      <c r="H15" s="115" t="str">
        <f>IFERROR(VLOOKUP(CONCATENATE($A15,H$1),'Исх-видео'!$A$2:$D$3000,4,FALSE),"-")</f>
        <v>-</v>
      </c>
      <c r="I15" s="115" t="str">
        <f>IFERROR(VLOOKUP(CONCATENATE($A15,I$1),'Исх-видео'!$A$2:$D$3000,4,FALSE),"-")</f>
        <v>-</v>
      </c>
      <c r="J15" s="115" t="str">
        <f>IFERROR(VLOOKUP(CONCATENATE($A15,J$1),'Исх-видео'!$A$2:$D$3000,4,FALSE),"-")</f>
        <v>-</v>
      </c>
      <c r="K15" s="115" t="str">
        <f>IFERROR(VLOOKUP(CONCATENATE($A15,K$1),'Исх-видео'!$A$2:$D$3000,4,FALSE),"-")</f>
        <v>-</v>
      </c>
      <c r="L15" s="115" t="str">
        <f>IFERROR(VLOOKUP(CONCATENATE($A15,L$1),'Исх-видео'!$A$2:$D$3000,4,FALSE),"-")</f>
        <v>-</v>
      </c>
      <c r="M15" s="115" t="str">
        <f>IFERROR(VLOOKUP(CONCATENATE($A15,M$1),'Исх-видео'!$A$2:$D$3000,4,FALSE),"-")</f>
        <v>-</v>
      </c>
      <c r="N15" s="115" t="str">
        <f>IFERROR(VLOOKUP(CONCATENATE($A15,N$1),'Исх-видео'!$A$2:$D$3000,4,FALSE),"-")</f>
        <v>-</v>
      </c>
      <c r="O15" s="115" t="str">
        <f>IFERROR(VLOOKUP(CONCATENATE($A15,O$1),'Исх-видео'!$A$2:$D$3000,4,FALSE),"-")</f>
        <v>-</v>
      </c>
      <c r="P15" s="115" t="str">
        <f>IFERROR(VLOOKUP(CONCATENATE($A15,P$1),'Исх-видео'!$A$2:$D$3000,4,FALSE),"-")</f>
        <v>-</v>
      </c>
      <c r="Q15" s="115" t="str">
        <f>IFERROR(VLOOKUP(CONCATENATE($A15,Q$1),'Исх-видео'!$A$2:$D$3000,4,FALSE),"-")</f>
        <v>-</v>
      </c>
      <c r="R15" s="115" t="str">
        <f>IFERROR(VLOOKUP(CONCATENATE($A15,R$1),'Исх-видео'!$A$2:$D$3000,4,FALSE),"-")</f>
        <v>-</v>
      </c>
      <c r="S15" s="115" t="str">
        <f>IFERROR(VLOOKUP(CONCATENATE($A15,S$1),'Исх-видео'!$A$2:$D$3000,4,FALSE),"-")</f>
        <v>-</v>
      </c>
      <c r="T15" s="115" t="str">
        <f>IFERROR(VLOOKUP(CONCATENATE($A15,T$1),'Исх-видео'!$A$2:$D$3000,4,FALSE),"-")</f>
        <v>-</v>
      </c>
      <c r="U15" s="115" t="str">
        <f>IFERROR(VLOOKUP(CONCATENATE($A15,U$1),'Исх-видео'!$A$2:$D$3000,4,FALSE),"-")</f>
        <v>-</v>
      </c>
      <c r="V15" s="115" t="str">
        <f>IFERROR(VLOOKUP(CONCATENATE($A15,V$1),'Исх-видео'!$A$2:$D$3000,4,FALSE),"-")</f>
        <v>-</v>
      </c>
      <c r="W15" s="115" t="str">
        <f>IFERROR(VLOOKUP(CONCATENATE($A15,W$1),'Исх-видео'!$A$2:$D$3000,4,FALSE),"-")</f>
        <v>-</v>
      </c>
      <c r="X15" s="115" t="str">
        <f>IFERROR(VLOOKUP(CONCATENATE($A15,X$1),'Исх-видео'!$A$2:$D$3000,4,FALSE),"-")</f>
        <v>-</v>
      </c>
      <c r="Y15" s="115" t="str">
        <f>IFERROR(VLOOKUP(CONCATENATE($A15,Y$1),'Исх-видео'!$A$2:$D$3000,4,FALSE),"-")</f>
        <v>-</v>
      </c>
      <c r="Z15" s="115" t="str">
        <f>IFERROR(VLOOKUP(CONCATENATE($A15,Z$1),'Исх-видео'!$A$2:$D$3000,4,FALSE),"-")</f>
        <v>-</v>
      </c>
      <c r="AA15" s="115" t="str">
        <f>IFERROR(VLOOKUP(CONCATENATE($A15,AA$1),'Исх-видео'!$A$2:$D$3000,4,FALSE),"-")</f>
        <v>-</v>
      </c>
      <c r="AB15" s="115" t="str">
        <f>IFERROR(VLOOKUP(CONCATENATE($A15,AB$1),'Исх-видео'!$A$2:$D$3000,4,FALSE),"-")</f>
        <v>-</v>
      </c>
      <c r="AC15" s="115" t="str">
        <f>IFERROR(VLOOKUP(CONCATENATE($A15,AC$1),'Исх-видео'!$A$2:$D$3000,4,FALSE),"-")</f>
        <v>-</v>
      </c>
      <c r="AD15" s="115" t="str">
        <f>IFERROR(VLOOKUP(CONCATENATE($A15,AD$1),'Исх-видео'!$A$2:$D$3000,4,FALSE),"-")</f>
        <v>-</v>
      </c>
      <c r="AE15" s="115" t="str">
        <f>IFERROR(VLOOKUP(CONCATENATE($A15,AE$1),'Исх-видео'!$A$2:$D$3000,4,FALSE),"-")</f>
        <v>-</v>
      </c>
      <c r="AF15" s="115" t="str">
        <f>IFERROR(VLOOKUP(CONCATENATE($A15,AF$1),'Исх-видео'!$A$2:$D$3000,4,FALSE),"-")</f>
        <v>-</v>
      </c>
      <c r="AG15" s="115" t="str">
        <f>IFERROR(VLOOKUP(CONCATENATE($A15,AG$1),'Исх-видео'!$A$2:$D$3000,4,FALSE),"-")</f>
        <v>-</v>
      </c>
      <c r="AH15" s="115" t="str">
        <f>IFERROR(VLOOKUP(CONCATENATE($A15,AH$1),'Исх-видео'!$A$2:$D$3000,4,FALSE),"-")</f>
        <v>-</v>
      </c>
      <c r="AI15" s="115" t="str">
        <f>IFERROR(VLOOKUP(CONCATENATE($A15,AI$1),'Исх-видео'!$A$2:$D$3000,4,FALSE),"-")</f>
        <v>-</v>
      </c>
      <c r="AJ15" s="115" t="str">
        <f>IFERROR(VLOOKUP(CONCATENATE($A15,AJ$1),'Исх-видео'!$A$2:$D$3000,4,FALSE),"-")</f>
        <v>-</v>
      </c>
      <c r="AK15" s="115" t="str">
        <f>IFERROR(VLOOKUP(CONCATENATE($A15,AK$1),'Исх-видео'!$A$2:$D$3000,4,FALSE),"-")</f>
        <v>-</v>
      </c>
      <c r="AL15" s="115" t="str">
        <f>IFERROR(VLOOKUP(CONCATENATE($A15,AL$1),'Исх-видео'!$A$2:$D$3000,4,FALSE),"-")</f>
        <v>-</v>
      </c>
      <c r="AM15" s="115" t="str">
        <f>IFERROR(VLOOKUP(CONCATENATE($A15,AM$1),'Исх-видео'!$A$2:$D$3000,4,FALSE),"-")</f>
        <v>-</v>
      </c>
      <c r="AN15" s="115" t="str">
        <f>IFERROR(VLOOKUP(CONCATENATE($A15,AN$1),'Исх-видео'!$A$2:$D$3000,4,FALSE),"-")</f>
        <v>-</v>
      </c>
      <c r="AO15" s="115" t="str">
        <f>IFERROR(VLOOKUP(CONCATENATE($A15,AO$1),'Исх-видео'!$A$2:$D$3000,4,FALSE),"-")</f>
        <v>-</v>
      </c>
      <c r="AP15" s="115" t="str">
        <f>IFERROR(VLOOKUP(CONCATENATE($A15,AP$1),'Исх-видео'!$A$2:$D$3000,4,FALSE),"-")</f>
        <v>-</v>
      </c>
      <c r="AQ15" s="115" t="str">
        <f>IFERROR(VLOOKUP(CONCATENATE($A15,AQ$1),'Исх-видео'!$A$2:$D$3000,4,FALSE),"-")</f>
        <v>-</v>
      </c>
      <c r="AR15" s="115" t="str">
        <f>IFERROR(VLOOKUP(CONCATENATE($A15,AR$1),'Исх-видео'!$A$2:$D$3000,4,FALSE),"-")</f>
        <v>-</v>
      </c>
      <c r="AS15" s="115" t="str">
        <f>IFERROR(VLOOKUP(CONCATENATE($A15,AS$1),'Исх-видео'!$A$2:$D$3000,4,FALSE),"-")</f>
        <v>-</v>
      </c>
      <c r="AT15" s="115" t="str">
        <f>IFERROR(VLOOKUP(CONCATENATE($A15,AT$1),'Исх-видео'!$A$2:$D$3000,4,FALSE),"-")</f>
        <v>-</v>
      </c>
      <c r="AU15" s="115" t="str">
        <f>IFERROR(VLOOKUP(CONCATENATE($A15,AU$1),'Исх-видео'!$A$2:$D$3000,4,FALSE),"-")</f>
        <v>-</v>
      </c>
      <c r="AV15" s="115" t="str">
        <f>IFERROR(VLOOKUP(CONCATENATE($A15,AV$1),'Исх-видео'!$A$2:$D$3000,4,FALSE),"-")</f>
        <v>-</v>
      </c>
      <c r="AW15" s="115" t="str">
        <f>IFERROR(VLOOKUP(CONCATENATE($A15,AW$1),'Исх-видео'!$A$2:$D$3000,4,FALSE),"-")</f>
        <v>-</v>
      </c>
      <c r="AX15" s="115" t="str">
        <f>IFERROR(VLOOKUP(CONCATENATE($A15,AX$1),'Исх-видео'!$A$2:$D$3000,4,FALSE),"-")</f>
        <v>-</v>
      </c>
      <c r="AY15" s="115" t="str">
        <f>IFERROR(VLOOKUP(CONCATENATE($A15,AY$1),'Исх-видео'!$A$2:$D$3000,4,FALSE),"-")</f>
        <v>-</v>
      </c>
      <c r="AZ15" s="115" t="str">
        <f>IFERROR(VLOOKUP(CONCATENATE($A15,AZ$1),'Исх-видео'!$A$2:$D$3000,4,FALSE),"-")</f>
        <v>-</v>
      </c>
      <c r="BA15" s="115" t="str">
        <f>IFERROR(VLOOKUP(CONCATENATE($A15,BA$1),'Исх-видео'!$A$2:$D$3000,4,FALSE),"-")</f>
        <v>-</v>
      </c>
      <c r="BB15" s="115" t="str">
        <f>IFERROR(VLOOKUP(CONCATENATE($A15,BB$1),'Исх-видео'!$A$2:$D$3000,4,FALSE),"-")</f>
        <v>-</v>
      </c>
      <c r="BC15" s="115" t="str">
        <f>IFERROR(VLOOKUP(CONCATENATE($A15,BC$1),'Исх-видео'!$A$2:$D$3000,4,FALSE),"-")</f>
        <v>-</v>
      </c>
      <c r="BD15" s="115" t="str">
        <f>IFERROR(VLOOKUP(CONCATENATE($A15,BD$1),'Исх-видео'!$A$2:$D$3000,4,FALSE),"-")</f>
        <v>-</v>
      </c>
      <c r="BE15" s="115" t="str">
        <f>IFERROR(VLOOKUP(CONCATENATE($A15,BE$1),'Исх-видео'!$A$2:$D$3000,4,FALSE),"-")</f>
        <v>-</v>
      </c>
      <c r="BF15" s="115" t="str">
        <f>IFERROR(VLOOKUP(CONCATENATE($A15,BF$1),'Исх-видео'!$A$2:$D$3000,4,FALSE),"-")</f>
        <v>-</v>
      </c>
      <c r="BG15" s="115" t="str">
        <f>IFERROR(VLOOKUP(CONCATENATE($A15,BG$1),'[1]Исх-видео'!$A$2:$D$3000,4,FALSE),"-")</f>
        <v>-</v>
      </c>
      <c r="BH15" s="116">
        <f t="shared" si="1"/>
        <v>0</v>
      </c>
      <c r="BI15" s="114" t="str">
        <f t="shared" si="0"/>
        <v>-</v>
      </c>
      <c r="BJ15" s="115"/>
    </row>
    <row r="16" spans="1:68">
      <c r="A16" s="38">
        <f t="shared" si="2"/>
        <v>14</v>
      </c>
      <c r="B16" s="115" t="str">
        <f>IFERROR(VLOOKUP(CONCATENATE($A16,B$1),'Исх-видео'!$A$2:$D$3000,4,FALSE),"-")</f>
        <v>-</v>
      </c>
      <c r="C16" s="115" t="str">
        <f>IFERROR(VLOOKUP(CONCATENATE($A16,C$1),'Исх-видео'!$A$2:$D$3000,4,FALSE),"-")</f>
        <v>-</v>
      </c>
      <c r="D16" s="115" t="str">
        <f>IFERROR(VLOOKUP(CONCATENATE($A16,D$1),'Исх-видео'!$A$2:$D$3000,4,FALSE),"-")</f>
        <v>-</v>
      </c>
      <c r="E16" s="115" t="str">
        <f>IFERROR(VLOOKUP(CONCATENATE($A16,E$1),'Исх-видео'!$A$2:$D$3000,4,FALSE),"-")</f>
        <v>-</v>
      </c>
      <c r="F16" s="115" t="str">
        <f>IFERROR(VLOOKUP(CONCATENATE($A16,F$1),'Исх-видео'!$A$2:$D$3000,4,FALSE),"-")</f>
        <v>-</v>
      </c>
      <c r="G16" s="115" t="str">
        <f>IFERROR(VLOOKUP(CONCATENATE($A16,G$1),'Исх-видео'!$A$2:$D$3000,4,FALSE),"-")</f>
        <v>-</v>
      </c>
      <c r="H16" s="115" t="str">
        <f>IFERROR(VLOOKUP(CONCATENATE($A16,H$1),'Исх-видео'!$A$2:$D$3000,4,FALSE),"-")</f>
        <v>-</v>
      </c>
      <c r="I16" s="115" t="str">
        <f>IFERROR(VLOOKUP(CONCATENATE($A16,I$1),'Исх-видео'!$A$2:$D$3000,4,FALSE),"-")</f>
        <v>-</v>
      </c>
      <c r="J16" s="115" t="str">
        <f>IFERROR(VLOOKUP(CONCATENATE($A16,J$1),'Исх-видео'!$A$2:$D$3000,4,FALSE),"-")</f>
        <v>-</v>
      </c>
      <c r="K16" s="115" t="str">
        <f>IFERROR(VLOOKUP(CONCATENATE($A16,K$1),'Исх-видео'!$A$2:$D$3000,4,FALSE),"-")</f>
        <v>-</v>
      </c>
      <c r="L16" s="115" t="str">
        <f>IFERROR(VLOOKUP(CONCATENATE($A16,L$1),'Исх-видео'!$A$2:$D$3000,4,FALSE),"-")</f>
        <v>-</v>
      </c>
      <c r="M16" s="115" t="str">
        <f>IFERROR(VLOOKUP(CONCATENATE($A16,M$1),'Исх-видео'!$A$2:$D$3000,4,FALSE),"-")</f>
        <v>-</v>
      </c>
      <c r="N16" s="115" t="str">
        <f>IFERROR(VLOOKUP(CONCATENATE($A16,N$1),'Исх-видео'!$A$2:$D$3000,4,FALSE),"-")</f>
        <v>-</v>
      </c>
      <c r="O16" s="115" t="str">
        <f>IFERROR(VLOOKUP(CONCATENATE($A16,O$1),'Исх-видео'!$A$2:$D$3000,4,FALSE),"-")</f>
        <v>-</v>
      </c>
      <c r="P16" s="115" t="str">
        <f>IFERROR(VLOOKUP(CONCATENATE($A16,P$1),'Исх-видео'!$A$2:$D$3000,4,FALSE),"-")</f>
        <v>-</v>
      </c>
      <c r="Q16" s="115" t="str">
        <f>IFERROR(VLOOKUP(CONCATENATE($A16,Q$1),'Исх-видео'!$A$2:$D$3000,4,FALSE),"-")</f>
        <v>-</v>
      </c>
      <c r="R16" s="115" t="str">
        <f>IFERROR(VLOOKUP(CONCATENATE($A16,R$1),'Исх-видео'!$A$2:$D$3000,4,FALSE),"-")</f>
        <v>-</v>
      </c>
      <c r="S16" s="115" t="str">
        <f>IFERROR(VLOOKUP(CONCATENATE($A16,S$1),'Исх-видео'!$A$2:$D$3000,4,FALSE),"-")</f>
        <v>-</v>
      </c>
      <c r="T16" s="115" t="str">
        <f>IFERROR(VLOOKUP(CONCATENATE($A16,T$1),'Исх-видео'!$A$2:$D$3000,4,FALSE),"-")</f>
        <v>-</v>
      </c>
      <c r="U16" s="115" t="str">
        <f>IFERROR(VLOOKUP(CONCATENATE($A16,U$1),'Исх-видео'!$A$2:$D$3000,4,FALSE),"-")</f>
        <v>-</v>
      </c>
      <c r="V16" s="115" t="str">
        <f>IFERROR(VLOOKUP(CONCATENATE($A16,V$1),'Исх-видео'!$A$2:$D$3000,4,FALSE),"-")</f>
        <v>-</v>
      </c>
      <c r="W16" s="115" t="str">
        <f>IFERROR(VLOOKUP(CONCATENATE($A16,W$1),'Исх-видео'!$A$2:$D$3000,4,FALSE),"-")</f>
        <v>-</v>
      </c>
      <c r="X16" s="115" t="str">
        <f>IFERROR(VLOOKUP(CONCATENATE($A16,X$1),'Исх-видео'!$A$2:$D$3000,4,FALSE),"-")</f>
        <v>-</v>
      </c>
      <c r="Y16" s="115" t="str">
        <f>IFERROR(VLOOKUP(CONCATENATE($A16,Y$1),'Исх-видео'!$A$2:$D$3000,4,FALSE),"-")</f>
        <v>-</v>
      </c>
      <c r="Z16" s="115" t="str">
        <f>IFERROR(VLOOKUP(CONCATENATE($A16,Z$1),'Исх-видео'!$A$2:$D$3000,4,FALSE),"-")</f>
        <v>-</v>
      </c>
      <c r="AA16" s="115" t="str">
        <f>IFERROR(VLOOKUP(CONCATENATE($A16,AA$1),'Исх-видео'!$A$2:$D$3000,4,FALSE),"-")</f>
        <v>-</v>
      </c>
      <c r="AB16" s="115" t="str">
        <f>IFERROR(VLOOKUP(CONCATENATE($A16,AB$1),'Исх-видео'!$A$2:$D$3000,4,FALSE),"-")</f>
        <v>-</v>
      </c>
      <c r="AC16" s="115" t="str">
        <f>IFERROR(VLOOKUP(CONCATENATE($A16,AC$1),'Исх-видео'!$A$2:$D$3000,4,FALSE),"-")</f>
        <v>-</v>
      </c>
      <c r="AD16" s="115" t="str">
        <f>IFERROR(VLOOKUP(CONCATENATE($A16,AD$1),'Исх-видео'!$A$2:$D$3000,4,FALSE),"-")</f>
        <v>-</v>
      </c>
      <c r="AE16" s="115" t="str">
        <f>IFERROR(VLOOKUP(CONCATENATE($A16,AE$1),'Исх-видео'!$A$2:$D$3000,4,FALSE),"-")</f>
        <v>-</v>
      </c>
      <c r="AF16" s="115" t="str">
        <f>IFERROR(VLOOKUP(CONCATENATE($A16,AF$1),'Исх-видео'!$A$2:$D$3000,4,FALSE),"-")</f>
        <v>-</v>
      </c>
      <c r="AG16" s="115" t="str">
        <f>IFERROR(VLOOKUP(CONCATENATE($A16,AG$1),'Исх-видео'!$A$2:$D$3000,4,FALSE),"-")</f>
        <v>-</v>
      </c>
      <c r="AH16" s="115" t="str">
        <f>IFERROR(VLOOKUP(CONCATENATE($A16,AH$1),'Исх-видео'!$A$2:$D$3000,4,FALSE),"-")</f>
        <v>-</v>
      </c>
      <c r="AI16" s="115" t="str">
        <f>IFERROR(VLOOKUP(CONCATENATE($A16,AI$1),'Исх-видео'!$A$2:$D$3000,4,FALSE),"-")</f>
        <v>-</v>
      </c>
      <c r="AJ16" s="115" t="str">
        <f>IFERROR(VLOOKUP(CONCATENATE($A16,AJ$1),'Исх-видео'!$A$2:$D$3000,4,FALSE),"-")</f>
        <v>-</v>
      </c>
      <c r="AK16" s="115" t="str">
        <f>IFERROR(VLOOKUP(CONCATENATE($A16,AK$1),'Исх-видео'!$A$2:$D$3000,4,FALSE),"-")</f>
        <v>-</v>
      </c>
      <c r="AL16" s="115" t="str">
        <f>IFERROR(VLOOKUP(CONCATENATE($A16,AL$1),'Исх-видео'!$A$2:$D$3000,4,FALSE),"-")</f>
        <v>-</v>
      </c>
      <c r="AM16" s="115" t="str">
        <f>IFERROR(VLOOKUP(CONCATENATE($A16,AM$1),'Исх-видео'!$A$2:$D$3000,4,FALSE),"-")</f>
        <v>-</v>
      </c>
      <c r="AN16" s="115" t="str">
        <f>IFERROR(VLOOKUP(CONCATENATE($A16,AN$1),'Исх-видео'!$A$2:$D$3000,4,FALSE),"-")</f>
        <v>-</v>
      </c>
      <c r="AO16" s="115" t="str">
        <f>IFERROR(VLOOKUP(CONCATENATE($A16,AO$1),'Исх-видео'!$A$2:$D$3000,4,FALSE),"-")</f>
        <v>-</v>
      </c>
      <c r="AP16" s="115" t="str">
        <f>IFERROR(VLOOKUP(CONCATENATE($A16,AP$1),'Исх-видео'!$A$2:$D$3000,4,FALSE),"-")</f>
        <v>-</v>
      </c>
      <c r="AQ16" s="115" t="str">
        <f>IFERROR(VLOOKUP(CONCATENATE($A16,AQ$1),'Исх-видео'!$A$2:$D$3000,4,FALSE),"-")</f>
        <v>-</v>
      </c>
      <c r="AR16" s="115" t="str">
        <f>IFERROR(VLOOKUP(CONCATENATE($A16,AR$1),'Исх-видео'!$A$2:$D$3000,4,FALSE),"-")</f>
        <v>-</v>
      </c>
      <c r="AS16" s="115" t="str">
        <f>IFERROR(VLOOKUP(CONCATENATE($A16,AS$1),'Исх-видео'!$A$2:$D$3000,4,FALSE),"-")</f>
        <v>-</v>
      </c>
      <c r="AT16" s="115" t="str">
        <f>IFERROR(VLOOKUP(CONCATENATE($A16,AT$1),'Исх-видео'!$A$2:$D$3000,4,FALSE),"-")</f>
        <v>-</v>
      </c>
      <c r="AU16" s="115" t="str">
        <f>IFERROR(VLOOKUP(CONCATENATE($A16,AU$1),'Исх-видео'!$A$2:$D$3000,4,FALSE),"-")</f>
        <v>-</v>
      </c>
      <c r="AV16" s="115" t="str">
        <f>IFERROR(VLOOKUP(CONCATENATE($A16,AV$1),'Исх-видео'!$A$2:$D$3000,4,FALSE),"-")</f>
        <v>-</v>
      </c>
      <c r="AW16" s="115" t="str">
        <f>IFERROR(VLOOKUP(CONCATENATE($A16,AW$1),'Исх-видео'!$A$2:$D$3000,4,FALSE),"-")</f>
        <v>-</v>
      </c>
      <c r="AX16" s="115" t="str">
        <f>IFERROR(VLOOKUP(CONCATENATE($A16,AX$1),'Исх-видео'!$A$2:$D$3000,4,FALSE),"-")</f>
        <v>-</v>
      </c>
      <c r="AY16" s="115" t="str">
        <f>IFERROR(VLOOKUP(CONCATENATE($A16,AY$1),'Исх-видео'!$A$2:$D$3000,4,FALSE),"-")</f>
        <v>-</v>
      </c>
      <c r="AZ16" s="115" t="str">
        <f>IFERROR(VLOOKUP(CONCATENATE($A16,AZ$1),'Исх-видео'!$A$2:$D$3000,4,FALSE),"-")</f>
        <v>-</v>
      </c>
      <c r="BA16" s="115" t="str">
        <f>IFERROR(VLOOKUP(CONCATENATE($A16,BA$1),'Исх-видео'!$A$2:$D$3000,4,FALSE),"-")</f>
        <v>-</v>
      </c>
      <c r="BB16" s="115" t="str">
        <f>IFERROR(VLOOKUP(CONCATENATE($A16,BB$1),'Исх-видео'!$A$2:$D$3000,4,FALSE),"-")</f>
        <v>-</v>
      </c>
      <c r="BC16" s="115" t="str">
        <f>IFERROR(VLOOKUP(CONCATENATE($A16,BC$1),'Исх-видео'!$A$2:$D$3000,4,FALSE),"-")</f>
        <v>-</v>
      </c>
      <c r="BD16" s="115" t="str">
        <f>IFERROR(VLOOKUP(CONCATENATE($A16,BD$1),'Исх-видео'!$A$2:$D$3000,4,FALSE),"-")</f>
        <v>-</v>
      </c>
      <c r="BE16" s="115" t="str">
        <f>IFERROR(VLOOKUP(CONCATENATE($A16,BE$1),'Исх-видео'!$A$2:$D$3000,4,FALSE),"-")</f>
        <v>-</v>
      </c>
      <c r="BF16" s="115" t="str">
        <f>IFERROR(VLOOKUP(CONCATENATE($A16,BF$1),'Исх-видео'!$A$2:$D$3000,4,FALSE),"-")</f>
        <v>-</v>
      </c>
      <c r="BG16" s="115" t="str">
        <f>IFERROR(VLOOKUP(CONCATENATE($A16,BG$1),'[1]Исх-видео'!$A$2:$D$3000,4,FALSE),"-")</f>
        <v>-</v>
      </c>
      <c r="BH16" s="116">
        <f t="shared" si="1"/>
        <v>0</v>
      </c>
      <c r="BI16" s="114" t="str">
        <f t="shared" si="0"/>
        <v>-</v>
      </c>
      <c r="BJ16" s="115"/>
    </row>
    <row r="17" spans="1:62">
      <c r="A17" s="38">
        <f t="shared" si="2"/>
        <v>15</v>
      </c>
      <c r="B17" s="115" t="str">
        <f>IFERROR(VLOOKUP(CONCATENATE($A17,B$1),'Исх-видео'!$A$2:$D$3000,4,FALSE),"-")</f>
        <v>-</v>
      </c>
      <c r="C17" s="115" t="str">
        <f>IFERROR(VLOOKUP(CONCATENATE($A17,C$1),'Исх-видео'!$A$2:$D$3000,4,FALSE),"-")</f>
        <v>-</v>
      </c>
      <c r="D17" s="115" t="str">
        <f>IFERROR(VLOOKUP(CONCATENATE($A17,D$1),'Исх-видео'!$A$2:$D$3000,4,FALSE),"-")</f>
        <v>-</v>
      </c>
      <c r="E17" s="115">
        <f>IFERROR(VLOOKUP(CONCATENATE($A17,E$1),'Исх-видео'!$A$2:$D$3000,4,FALSE),"-")</f>
        <v>6</v>
      </c>
      <c r="F17" s="115">
        <f>IFERROR(VLOOKUP(CONCATENATE($A17,F$1),'Исх-видео'!$A$2:$D$3000,4,FALSE),"-")</f>
        <v>9</v>
      </c>
      <c r="G17" s="115" t="str">
        <f>IFERROR(VLOOKUP(CONCATENATE($A17,G$1),'Исх-видео'!$A$2:$D$3000,4,FALSE),"-")</f>
        <v>-</v>
      </c>
      <c r="H17" s="115" t="str">
        <f>IFERROR(VLOOKUP(CONCATENATE($A17,H$1),'Исх-видео'!$A$2:$D$3000,4,FALSE),"-")</f>
        <v>-</v>
      </c>
      <c r="I17" s="115">
        <f>IFERROR(VLOOKUP(CONCATENATE($A17,I$1),'Исх-видео'!$A$2:$D$3000,4,FALSE),"-")</f>
        <v>8</v>
      </c>
      <c r="J17" s="115" t="str">
        <f>IFERROR(VLOOKUP(CONCATENATE($A17,J$1),'Исх-видео'!$A$2:$D$3000,4,FALSE),"-")</f>
        <v>-</v>
      </c>
      <c r="K17" s="115" t="str">
        <f>IFERROR(VLOOKUP(CONCATENATE($A17,K$1),'Исх-видео'!$A$2:$D$3000,4,FALSE),"-")</f>
        <v>-</v>
      </c>
      <c r="L17" s="115" t="str">
        <f>IFERROR(VLOOKUP(CONCATENATE($A17,L$1),'Исх-видео'!$A$2:$D$3000,4,FALSE),"-")</f>
        <v>-</v>
      </c>
      <c r="M17" s="115" t="str">
        <f>IFERROR(VLOOKUP(CONCATENATE($A17,M$1),'Исх-видео'!$A$2:$D$3000,4,FALSE),"-")</f>
        <v>-</v>
      </c>
      <c r="N17" s="115" t="str">
        <f>IFERROR(VLOOKUP(CONCATENATE($A17,N$1),'Исх-видео'!$A$2:$D$3000,4,FALSE),"-")</f>
        <v>-</v>
      </c>
      <c r="O17" s="115" t="str">
        <f>IFERROR(VLOOKUP(CONCATENATE($A17,O$1),'Исх-видео'!$A$2:$D$3000,4,FALSE),"-")</f>
        <v>-</v>
      </c>
      <c r="P17" s="115" t="str">
        <f>IFERROR(VLOOKUP(CONCATENATE($A17,P$1),'Исх-видео'!$A$2:$D$3000,4,FALSE),"-")</f>
        <v>-</v>
      </c>
      <c r="Q17" s="115" t="str">
        <f>IFERROR(VLOOKUP(CONCATENATE($A17,Q$1),'Исх-видео'!$A$2:$D$3000,4,FALSE),"-")</f>
        <v>-</v>
      </c>
      <c r="R17" s="115" t="str">
        <f>IFERROR(VLOOKUP(CONCATENATE($A17,R$1),'Исх-видео'!$A$2:$D$3000,4,FALSE),"-")</f>
        <v>-</v>
      </c>
      <c r="S17" s="115">
        <f>IFERROR(VLOOKUP(CONCATENATE($A17,S$1),'Исх-видео'!$A$2:$D$3000,4,FALSE),"-")</f>
        <v>10</v>
      </c>
      <c r="T17" s="115" t="str">
        <f>IFERROR(VLOOKUP(CONCATENATE($A17,T$1),'Исх-видео'!$A$2:$D$3000,4,FALSE),"-")</f>
        <v>-</v>
      </c>
      <c r="U17" s="115" t="str">
        <f>IFERROR(VLOOKUP(CONCATENATE($A17,U$1),'Исх-видео'!$A$2:$D$3000,4,FALSE),"-")</f>
        <v>-</v>
      </c>
      <c r="V17" s="115" t="str">
        <f>IFERROR(VLOOKUP(CONCATENATE($A17,V$1),'Исх-видео'!$A$2:$D$3000,4,FALSE),"-")</f>
        <v>-</v>
      </c>
      <c r="W17" s="115" t="str">
        <f>IFERROR(VLOOKUP(CONCATENATE($A17,W$1),'Исх-видео'!$A$2:$D$3000,4,FALSE),"-")</f>
        <v>-</v>
      </c>
      <c r="X17" s="115">
        <f>IFERROR(VLOOKUP(CONCATENATE($A17,X$1),'Исх-видео'!$A$2:$D$3000,4,FALSE),"-")</f>
        <v>6</v>
      </c>
      <c r="Y17" s="115" t="str">
        <f>IFERROR(VLOOKUP(CONCATENATE($A17,Y$1),'Исх-видео'!$A$2:$D$3000,4,FALSE),"-")</f>
        <v>-</v>
      </c>
      <c r="Z17" s="115">
        <f>IFERROR(VLOOKUP(CONCATENATE($A17,Z$1),'Исх-видео'!$A$2:$D$3000,4,FALSE),"-")</f>
        <v>8</v>
      </c>
      <c r="AA17" s="115" t="str">
        <f>IFERROR(VLOOKUP(CONCATENATE($A17,AA$1),'Исх-видео'!$A$2:$D$3000,4,FALSE),"-")</f>
        <v>-</v>
      </c>
      <c r="AB17" s="115">
        <f>IFERROR(VLOOKUP(CONCATENATE($A17,AB$1),'Исх-видео'!$A$2:$D$3000,4,FALSE),"-")</f>
        <v>7</v>
      </c>
      <c r="AC17" s="115" t="str">
        <f>IFERROR(VLOOKUP(CONCATENATE($A17,AC$1),'Исх-видео'!$A$2:$D$3000,4,FALSE),"-")</f>
        <v>-</v>
      </c>
      <c r="AD17" s="115" t="str">
        <f>IFERROR(VLOOKUP(CONCATENATE($A17,AD$1),'Исх-видео'!$A$2:$D$3000,4,FALSE),"-")</f>
        <v>-</v>
      </c>
      <c r="AE17" s="115">
        <f>IFERROR(VLOOKUP(CONCATENATE($A17,AE$1),'Исх-видео'!$A$2:$D$3000,4,FALSE),"-")</f>
        <v>7</v>
      </c>
      <c r="AF17" s="115" t="str">
        <f>IFERROR(VLOOKUP(CONCATENATE($A17,AF$1),'Исх-видео'!$A$2:$D$3000,4,FALSE),"-")</f>
        <v>-</v>
      </c>
      <c r="AG17" s="115" t="str">
        <f>IFERROR(VLOOKUP(CONCATENATE($A17,AG$1),'Исх-видео'!$A$2:$D$3000,4,FALSE),"-")</f>
        <v>-</v>
      </c>
      <c r="AH17" s="115" t="str">
        <f>IFERROR(VLOOKUP(CONCATENATE($A17,AH$1),'Исх-видео'!$A$2:$D$3000,4,FALSE),"-")</f>
        <v>-</v>
      </c>
      <c r="AI17" s="115" t="str">
        <f>IFERROR(VLOOKUP(CONCATENATE($A17,AI$1),'Исх-видео'!$A$2:$D$3000,4,FALSE),"-")</f>
        <v>-</v>
      </c>
      <c r="AJ17" s="115">
        <f>IFERROR(VLOOKUP(CONCATENATE($A17,AJ$1),'Исх-видео'!$A$2:$D$3000,4,FALSE),"-")</f>
        <v>6</v>
      </c>
      <c r="AK17" s="115">
        <f>IFERROR(VLOOKUP(CONCATENATE($A17,AK$1),'Исх-видео'!$A$2:$D$3000,4,FALSE),"-")</f>
        <v>6</v>
      </c>
      <c r="AL17" s="115">
        <f>IFERROR(VLOOKUP(CONCATENATE($A17,AL$1),'Исх-видео'!$A$2:$D$3000,4,FALSE),"-")</f>
        <v>5</v>
      </c>
      <c r="AM17" s="115" t="str">
        <f>IFERROR(VLOOKUP(CONCATENATE($A17,AM$1),'Исх-видео'!$A$2:$D$3000,4,FALSE),"-")</f>
        <v>-</v>
      </c>
      <c r="AN17" s="115">
        <f>IFERROR(VLOOKUP(CONCATENATE($A17,AN$1),'Исх-видео'!$A$2:$D$3000,4,FALSE),"-")</f>
        <v>8</v>
      </c>
      <c r="AO17" s="115" t="str">
        <f>IFERROR(VLOOKUP(CONCATENATE($A17,AO$1),'Исх-видео'!$A$2:$D$3000,4,FALSE),"-")</f>
        <v>-</v>
      </c>
      <c r="AP17" s="115" t="str">
        <f>IFERROR(VLOOKUP(CONCATENATE($A17,AP$1),'Исх-видео'!$A$2:$D$3000,4,FALSE),"-")</f>
        <v>-</v>
      </c>
      <c r="AQ17" s="115" t="str">
        <f>IFERROR(VLOOKUP(CONCATENATE($A17,AQ$1),'Исх-видео'!$A$2:$D$3000,4,FALSE),"-")</f>
        <v>-</v>
      </c>
      <c r="AR17" s="115" t="str">
        <f>IFERROR(VLOOKUP(CONCATENATE($A17,AR$1),'Исх-видео'!$A$2:$D$3000,4,FALSE),"-")</f>
        <v>-</v>
      </c>
      <c r="AS17" s="115" t="str">
        <f>IFERROR(VLOOKUP(CONCATENATE($A17,AS$1),'Исх-видео'!$A$2:$D$3000,4,FALSE),"-")</f>
        <v>-</v>
      </c>
      <c r="AT17" s="115" t="str">
        <f>IFERROR(VLOOKUP(CONCATENATE($A17,AT$1),'Исх-видео'!$A$2:$D$3000,4,FALSE),"-")</f>
        <v>-</v>
      </c>
      <c r="AU17" s="115" t="str">
        <f>IFERROR(VLOOKUP(CONCATENATE($A17,AU$1),'Исх-видео'!$A$2:$D$3000,4,FALSE),"-")</f>
        <v>-</v>
      </c>
      <c r="AV17" s="115" t="str">
        <f>IFERROR(VLOOKUP(CONCATENATE($A17,AV$1),'Исх-видео'!$A$2:$D$3000,4,FALSE),"-")</f>
        <v>-</v>
      </c>
      <c r="AW17" s="115" t="str">
        <f>IFERROR(VLOOKUP(CONCATENATE($A17,AW$1),'Исх-видео'!$A$2:$D$3000,4,FALSE),"-")</f>
        <v>-</v>
      </c>
      <c r="AX17" s="115" t="str">
        <f>IFERROR(VLOOKUP(CONCATENATE($A17,AX$1),'Исх-видео'!$A$2:$D$3000,4,FALSE),"-")</f>
        <v>-</v>
      </c>
      <c r="AY17" s="115" t="str">
        <f>IFERROR(VLOOKUP(CONCATENATE($A17,AY$1),'Исх-видео'!$A$2:$D$3000,4,FALSE),"-")</f>
        <v>-</v>
      </c>
      <c r="AZ17" s="115" t="str">
        <f>IFERROR(VLOOKUP(CONCATENATE($A17,AZ$1),'Исх-видео'!$A$2:$D$3000,4,FALSE),"-")</f>
        <v>-</v>
      </c>
      <c r="BA17" s="115">
        <f>IFERROR(VLOOKUP(CONCATENATE($A17,BA$1),'Исх-видео'!$A$2:$D$3000,4,FALSE),"-")</f>
        <v>9</v>
      </c>
      <c r="BB17" s="115" t="str">
        <f>IFERROR(VLOOKUP(CONCATENATE($A17,BB$1),'Исх-видео'!$A$2:$D$3000,4,FALSE),"-")</f>
        <v>-</v>
      </c>
      <c r="BC17" s="115">
        <f>IFERROR(VLOOKUP(CONCATENATE($A17,BC$1),'Исх-видео'!$A$2:$D$3000,4,FALSE),"-")</f>
        <v>10</v>
      </c>
      <c r="BD17" s="115" t="str">
        <f>IFERROR(VLOOKUP(CONCATENATE($A17,BD$1),'Исх-видео'!$A$2:$D$3000,4,FALSE),"-")</f>
        <v>-</v>
      </c>
      <c r="BE17" s="115">
        <f>IFERROR(VLOOKUP(CONCATENATE($A17,BE$1),'Исх-видео'!$A$2:$D$3000,4,FALSE),"-")</f>
        <v>11</v>
      </c>
      <c r="BF17" s="115" t="str">
        <f>IFERROR(VLOOKUP(CONCATENATE($A17,BF$1),'Исх-видео'!$A$2:$D$3000,4,FALSE),"-")</f>
        <v>-</v>
      </c>
      <c r="BG17" s="115" t="str">
        <f>IFERROR(VLOOKUP(CONCATENATE($A17,BG$1),'[1]Исх-видео'!$A$2:$D$3000,4,FALSE),"-")</f>
        <v>-</v>
      </c>
      <c r="BH17" s="116">
        <f t="shared" si="1"/>
        <v>15</v>
      </c>
      <c r="BI17" s="114">
        <f t="shared" si="0"/>
        <v>7.7333333333333334</v>
      </c>
      <c r="BJ17" s="115"/>
    </row>
    <row r="18" spans="1:62">
      <c r="A18" s="38">
        <f t="shared" si="2"/>
        <v>16</v>
      </c>
      <c r="B18" s="115" t="str">
        <f>IFERROR(VLOOKUP(CONCATENATE($A18,B$1),'Исх-видео'!$A$2:$D$3000,4,FALSE),"-")</f>
        <v>-</v>
      </c>
      <c r="C18" s="115" t="str">
        <f>IFERROR(VLOOKUP(CONCATENATE($A18,C$1),'Исх-видео'!$A$2:$D$3000,4,FALSE),"-")</f>
        <v>-</v>
      </c>
      <c r="D18" s="115" t="str">
        <f>IFERROR(VLOOKUP(CONCATENATE($A18,D$1),'Исх-видео'!$A$2:$D$3000,4,FALSE),"-")</f>
        <v>-</v>
      </c>
      <c r="E18" s="115">
        <f>IFERROR(VLOOKUP(CONCATENATE($A18,E$1),'Исх-видео'!$A$2:$D$3000,4,FALSE),"-")</f>
        <v>3</v>
      </c>
      <c r="F18" s="115">
        <f>IFERROR(VLOOKUP(CONCATENATE($A18,F$1),'Исх-видео'!$A$2:$D$3000,4,FALSE),"-")</f>
        <v>4</v>
      </c>
      <c r="G18" s="115" t="str">
        <f>IFERROR(VLOOKUP(CONCATENATE($A18,G$1),'Исх-видео'!$A$2:$D$3000,4,FALSE),"-")</f>
        <v>-</v>
      </c>
      <c r="H18" s="115" t="str">
        <f>IFERROR(VLOOKUP(CONCATENATE($A18,H$1),'Исх-видео'!$A$2:$D$3000,4,FALSE),"-")</f>
        <v>-</v>
      </c>
      <c r="I18" s="115">
        <f>IFERROR(VLOOKUP(CONCATENATE($A18,I$1),'Исх-видео'!$A$2:$D$3000,4,FALSE),"-")</f>
        <v>6</v>
      </c>
      <c r="J18" s="115" t="str">
        <f>IFERROR(VLOOKUP(CONCATENATE($A18,J$1),'Исх-видео'!$A$2:$D$3000,4,FALSE),"-")</f>
        <v>-</v>
      </c>
      <c r="K18" s="115" t="str">
        <f>IFERROR(VLOOKUP(CONCATENATE($A18,K$1),'Исх-видео'!$A$2:$D$3000,4,FALSE),"-")</f>
        <v>-</v>
      </c>
      <c r="L18" s="115" t="str">
        <f>IFERROR(VLOOKUP(CONCATENATE($A18,L$1),'Исх-видео'!$A$2:$D$3000,4,FALSE),"-")</f>
        <v>-</v>
      </c>
      <c r="M18" s="115" t="str">
        <f>IFERROR(VLOOKUP(CONCATENATE($A18,M$1),'Исх-видео'!$A$2:$D$3000,4,FALSE),"-")</f>
        <v>-</v>
      </c>
      <c r="N18" s="115" t="str">
        <f>IFERROR(VLOOKUP(CONCATENATE($A18,N$1),'Исх-видео'!$A$2:$D$3000,4,FALSE),"-")</f>
        <v>-</v>
      </c>
      <c r="O18" s="115" t="str">
        <f>IFERROR(VLOOKUP(CONCATENATE($A18,O$1),'Исх-видео'!$A$2:$D$3000,4,FALSE),"-")</f>
        <v>-</v>
      </c>
      <c r="P18" s="115" t="str">
        <f>IFERROR(VLOOKUP(CONCATENATE($A18,P$1),'Исх-видео'!$A$2:$D$3000,4,FALSE),"-")</f>
        <v>-</v>
      </c>
      <c r="Q18" s="115" t="str">
        <f>IFERROR(VLOOKUP(CONCATENATE($A18,Q$1),'Исх-видео'!$A$2:$D$3000,4,FALSE),"-")</f>
        <v>-</v>
      </c>
      <c r="R18" s="115" t="str">
        <f>IFERROR(VLOOKUP(CONCATENATE($A18,R$1),'Исх-видео'!$A$2:$D$3000,4,FALSE),"-")</f>
        <v>-</v>
      </c>
      <c r="S18" s="115">
        <f>IFERROR(VLOOKUP(CONCATENATE($A18,S$1),'Исх-видео'!$A$2:$D$3000,4,FALSE),"-")</f>
        <v>6</v>
      </c>
      <c r="T18" s="115" t="str">
        <f>IFERROR(VLOOKUP(CONCATENATE($A18,T$1),'Исх-видео'!$A$2:$D$3000,4,FALSE),"-")</f>
        <v>-</v>
      </c>
      <c r="U18" s="115" t="str">
        <f>IFERROR(VLOOKUP(CONCATENATE($A18,U$1),'Исх-видео'!$A$2:$D$3000,4,FALSE),"-")</f>
        <v>-</v>
      </c>
      <c r="V18" s="115" t="str">
        <f>IFERROR(VLOOKUP(CONCATENATE($A18,V$1),'Исх-видео'!$A$2:$D$3000,4,FALSE),"-")</f>
        <v>-</v>
      </c>
      <c r="W18" s="115" t="str">
        <f>IFERROR(VLOOKUP(CONCATENATE($A18,W$1),'Исх-видео'!$A$2:$D$3000,4,FALSE),"-")</f>
        <v>-</v>
      </c>
      <c r="X18" s="115">
        <f>IFERROR(VLOOKUP(CONCATENATE($A18,X$1),'Исх-видео'!$A$2:$D$3000,4,FALSE),"-")</f>
        <v>6</v>
      </c>
      <c r="Y18" s="115" t="str">
        <f>IFERROR(VLOOKUP(CONCATENATE($A18,Y$1),'Исх-видео'!$A$2:$D$3000,4,FALSE),"-")</f>
        <v>-</v>
      </c>
      <c r="Z18" s="115">
        <f>IFERROR(VLOOKUP(CONCATENATE($A18,Z$1),'Исх-видео'!$A$2:$D$3000,4,FALSE),"-")</f>
        <v>6</v>
      </c>
      <c r="AA18" s="115" t="str">
        <f>IFERROR(VLOOKUP(CONCATENATE($A18,AA$1),'Исх-видео'!$A$2:$D$3000,4,FALSE),"-")</f>
        <v>-</v>
      </c>
      <c r="AB18" s="115">
        <f>IFERROR(VLOOKUP(CONCATENATE($A18,AB$1),'Исх-видео'!$A$2:$D$3000,4,FALSE),"-")</f>
        <v>8</v>
      </c>
      <c r="AC18" s="115" t="str">
        <f>IFERROR(VLOOKUP(CONCATENATE($A18,AC$1),'Исх-видео'!$A$2:$D$3000,4,FALSE),"-")</f>
        <v>-</v>
      </c>
      <c r="AD18" s="115" t="str">
        <f>IFERROR(VLOOKUP(CONCATENATE($A18,AD$1),'Исх-видео'!$A$2:$D$3000,4,FALSE),"-")</f>
        <v>-</v>
      </c>
      <c r="AE18" s="115">
        <f>IFERROR(VLOOKUP(CONCATENATE($A18,AE$1),'Исх-видео'!$A$2:$D$3000,4,FALSE),"-")</f>
        <v>4</v>
      </c>
      <c r="AF18" s="115" t="str">
        <f>IFERROR(VLOOKUP(CONCATENATE($A18,AF$1),'Исх-видео'!$A$2:$D$3000,4,FALSE),"-")</f>
        <v>-</v>
      </c>
      <c r="AG18" s="115" t="str">
        <f>IFERROR(VLOOKUP(CONCATENATE($A18,AG$1),'Исх-видео'!$A$2:$D$3000,4,FALSE),"-")</f>
        <v>-</v>
      </c>
      <c r="AH18" s="115" t="str">
        <f>IFERROR(VLOOKUP(CONCATENATE($A18,AH$1),'Исх-видео'!$A$2:$D$3000,4,FALSE),"-")</f>
        <v>-</v>
      </c>
      <c r="AI18" s="115" t="str">
        <f>IFERROR(VLOOKUP(CONCATENATE($A18,AI$1),'Исх-видео'!$A$2:$D$3000,4,FALSE),"-")</f>
        <v>-</v>
      </c>
      <c r="AJ18" s="115">
        <f>IFERROR(VLOOKUP(CONCATENATE($A18,AJ$1),'Исх-видео'!$A$2:$D$3000,4,FALSE),"-")</f>
        <v>4</v>
      </c>
      <c r="AK18" s="115">
        <f>IFERROR(VLOOKUP(CONCATENATE($A18,AK$1),'Исх-видео'!$A$2:$D$3000,4,FALSE),"-")</f>
        <v>5</v>
      </c>
      <c r="AL18" s="115">
        <f>IFERROR(VLOOKUP(CONCATENATE($A18,AL$1),'Исх-видео'!$A$2:$D$3000,4,FALSE),"-")</f>
        <v>5</v>
      </c>
      <c r="AM18" s="115" t="str">
        <f>IFERROR(VLOOKUP(CONCATENATE($A18,AM$1),'Исх-видео'!$A$2:$D$3000,4,FALSE),"-")</f>
        <v>-</v>
      </c>
      <c r="AN18" s="115">
        <f>IFERROR(VLOOKUP(CONCATENATE($A18,AN$1),'Исх-видео'!$A$2:$D$3000,4,FALSE),"-")</f>
        <v>5</v>
      </c>
      <c r="AO18" s="115" t="str">
        <f>IFERROR(VLOOKUP(CONCATENATE($A18,AO$1),'Исх-видео'!$A$2:$D$3000,4,FALSE),"-")</f>
        <v>-</v>
      </c>
      <c r="AP18" s="115" t="str">
        <f>IFERROR(VLOOKUP(CONCATENATE($A18,AP$1),'Исх-видео'!$A$2:$D$3000,4,FALSE),"-")</f>
        <v>-</v>
      </c>
      <c r="AQ18" s="115" t="str">
        <f>IFERROR(VLOOKUP(CONCATENATE($A18,AQ$1),'Исх-видео'!$A$2:$D$3000,4,FALSE),"-")</f>
        <v>-</v>
      </c>
      <c r="AR18" s="115" t="str">
        <f>IFERROR(VLOOKUP(CONCATENATE($A18,AR$1),'Исх-видео'!$A$2:$D$3000,4,FALSE),"-")</f>
        <v>-</v>
      </c>
      <c r="AS18" s="115" t="str">
        <f>IFERROR(VLOOKUP(CONCATENATE($A18,AS$1),'Исх-видео'!$A$2:$D$3000,4,FALSE),"-")</f>
        <v>-</v>
      </c>
      <c r="AT18" s="115" t="str">
        <f>IFERROR(VLOOKUP(CONCATENATE($A18,AT$1),'Исх-видео'!$A$2:$D$3000,4,FALSE),"-")</f>
        <v>-</v>
      </c>
      <c r="AU18" s="115" t="str">
        <f>IFERROR(VLOOKUP(CONCATENATE($A18,AU$1),'Исх-видео'!$A$2:$D$3000,4,FALSE),"-")</f>
        <v>-</v>
      </c>
      <c r="AV18" s="115" t="str">
        <f>IFERROR(VLOOKUP(CONCATENATE($A18,AV$1),'Исх-видео'!$A$2:$D$3000,4,FALSE),"-")</f>
        <v>-</v>
      </c>
      <c r="AW18" s="115" t="str">
        <f>IFERROR(VLOOKUP(CONCATENATE($A18,AW$1),'Исх-видео'!$A$2:$D$3000,4,FALSE),"-")</f>
        <v>-</v>
      </c>
      <c r="AX18" s="115" t="str">
        <f>IFERROR(VLOOKUP(CONCATENATE($A18,AX$1),'Исх-видео'!$A$2:$D$3000,4,FALSE),"-")</f>
        <v>-</v>
      </c>
      <c r="AY18" s="115" t="str">
        <f>IFERROR(VLOOKUP(CONCATENATE($A18,AY$1),'Исх-видео'!$A$2:$D$3000,4,FALSE),"-")</f>
        <v>-</v>
      </c>
      <c r="AZ18" s="115" t="str">
        <f>IFERROR(VLOOKUP(CONCATENATE($A18,AZ$1),'Исх-видео'!$A$2:$D$3000,4,FALSE),"-")</f>
        <v>-</v>
      </c>
      <c r="BA18" s="115">
        <f>IFERROR(VLOOKUP(CONCATENATE($A18,BA$1),'Исх-видео'!$A$2:$D$3000,4,FALSE),"-")</f>
        <v>6</v>
      </c>
      <c r="BB18" s="115" t="str">
        <f>IFERROR(VLOOKUP(CONCATENATE($A18,BB$1),'Исх-видео'!$A$2:$D$3000,4,FALSE),"-")</f>
        <v>-</v>
      </c>
      <c r="BC18" s="115">
        <f>IFERROR(VLOOKUP(CONCATENATE($A18,BC$1),'Исх-видео'!$A$2:$D$3000,4,FALSE),"-")</f>
        <v>5</v>
      </c>
      <c r="BD18" s="115" t="str">
        <f>IFERROR(VLOOKUP(CONCATENATE($A18,BD$1),'Исх-видео'!$A$2:$D$3000,4,FALSE),"-")</f>
        <v>-</v>
      </c>
      <c r="BE18" s="115">
        <f>IFERROR(VLOOKUP(CONCATENATE($A18,BE$1),'Исх-видео'!$A$2:$D$3000,4,FALSE),"-")</f>
        <v>6</v>
      </c>
      <c r="BF18" s="115" t="str">
        <f>IFERROR(VLOOKUP(CONCATENATE($A18,BF$1),'Исх-видео'!$A$2:$D$3000,4,FALSE),"-")</f>
        <v>-</v>
      </c>
      <c r="BG18" s="115" t="str">
        <f>IFERROR(VLOOKUP(CONCATENATE($A18,BG$1),'[1]Исх-видео'!$A$2:$D$3000,4,FALSE),"-")</f>
        <v>-</v>
      </c>
      <c r="BH18" s="116">
        <f t="shared" si="1"/>
        <v>15</v>
      </c>
      <c r="BI18" s="114">
        <f t="shared" si="0"/>
        <v>5.2666666666666666</v>
      </c>
      <c r="BJ18" s="115"/>
    </row>
    <row r="19" spans="1:62">
      <c r="A19" s="38">
        <f t="shared" si="2"/>
        <v>17</v>
      </c>
      <c r="B19" s="115" t="str">
        <f>IFERROR(VLOOKUP(CONCATENATE($A19,B$1),'Исх-видео'!$A$2:$D$3000,4,FALSE),"-")</f>
        <v>-</v>
      </c>
      <c r="C19" s="115" t="str">
        <f>IFERROR(VLOOKUP(CONCATENATE($A19,C$1),'Исх-видео'!$A$2:$D$3000,4,FALSE),"-")</f>
        <v>-</v>
      </c>
      <c r="D19" s="115" t="str">
        <f>IFERROR(VLOOKUP(CONCATENATE($A19,D$1),'Исх-видео'!$A$2:$D$3000,4,FALSE),"-")</f>
        <v>-</v>
      </c>
      <c r="E19" s="115" t="str">
        <f>IFERROR(VLOOKUP(CONCATENATE($A19,E$1),'Исх-видео'!$A$2:$D$3000,4,FALSE),"-")</f>
        <v>-</v>
      </c>
      <c r="F19" s="115" t="str">
        <f>IFERROR(VLOOKUP(CONCATENATE($A19,F$1),'Исх-видео'!$A$2:$D$3000,4,FALSE),"-")</f>
        <v>-</v>
      </c>
      <c r="G19" s="115" t="str">
        <f>IFERROR(VLOOKUP(CONCATENATE($A19,G$1),'Исх-видео'!$A$2:$D$3000,4,FALSE),"-")</f>
        <v>-</v>
      </c>
      <c r="H19" s="115" t="str">
        <f>IFERROR(VLOOKUP(CONCATENATE($A19,H$1),'Исх-видео'!$A$2:$D$3000,4,FALSE),"-")</f>
        <v>-</v>
      </c>
      <c r="I19" s="115" t="str">
        <f>IFERROR(VLOOKUP(CONCATENATE($A19,I$1),'Исх-видео'!$A$2:$D$3000,4,FALSE),"-")</f>
        <v>-</v>
      </c>
      <c r="J19" s="115" t="str">
        <f>IFERROR(VLOOKUP(CONCATENATE($A19,J$1),'Исх-видео'!$A$2:$D$3000,4,FALSE),"-")</f>
        <v>-</v>
      </c>
      <c r="K19" s="115" t="str">
        <f>IFERROR(VLOOKUP(CONCATENATE($A19,K$1),'Исх-видео'!$A$2:$D$3000,4,FALSE),"-")</f>
        <v>-</v>
      </c>
      <c r="L19" s="115" t="str">
        <f>IFERROR(VLOOKUP(CONCATENATE($A19,L$1),'Исх-видео'!$A$2:$D$3000,4,FALSE),"-")</f>
        <v>-</v>
      </c>
      <c r="M19" s="115" t="str">
        <f>IFERROR(VLOOKUP(CONCATENATE($A19,M$1),'Исх-видео'!$A$2:$D$3000,4,FALSE),"-")</f>
        <v>-</v>
      </c>
      <c r="N19" s="115" t="str">
        <f>IFERROR(VLOOKUP(CONCATENATE($A19,N$1),'Исх-видео'!$A$2:$D$3000,4,FALSE),"-")</f>
        <v>-</v>
      </c>
      <c r="O19" s="115" t="str">
        <f>IFERROR(VLOOKUP(CONCATENATE($A19,O$1),'Исх-видео'!$A$2:$D$3000,4,FALSE),"-")</f>
        <v>-</v>
      </c>
      <c r="P19" s="115" t="str">
        <f>IFERROR(VLOOKUP(CONCATENATE($A19,P$1),'Исх-видео'!$A$2:$D$3000,4,FALSE),"-")</f>
        <v>-</v>
      </c>
      <c r="Q19" s="115" t="str">
        <f>IFERROR(VLOOKUP(CONCATENATE($A19,Q$1),'Исх-видео'!$A$2:$D$3000,4,FALSE),"-")</f>
        <v>-</v>
      </c>
      <c r="R19" s="115" t="str">
        <f>IFERROR(VLOOKUP(CONCATENATE($A19,R$1),'Исх-видео'!$A$2:$D$3000,4,FALSE),"-")</f>
        <v>-</v>
      </c>
      <c r="S19" s="115" t="str">
        <f>IFERROR(VLOOKUP(CONCATENATE($A19,S$1),'Исх-видео'!$A$2:$D$3000,4,FALSE),"-")</f>
        <v>-</v>
      </c>
      <c r="T19" s="115" t="str">
        <f>IFERROR(VLOOKUP(CONCATENATE($A19,T$1),'Исх-видео'!$A$2:$D$3000,4,FALSE),"-")</f>
        <v>-</v>
      </c>
      <c r="U19" s="115" t="str">
        <f>IFERROR(VLOOKUP(CONCATENATE($A19,U$1),'Исх-видео'!$A$2:$D$3000,4,FALSE),"-")</f>
        <v>-</v>
      </c>
      <c r="V19" s="115" t="str">
        <f>IFERROR(VLOOKUP(CONCATENATE($A19,V$1),'Исх-видео'!$A$2:$D$3000,4,FALSE),"-")</f>
        <v>-</v>
      </c>
      <c r="W19" s="115" t="str">
        <f>IFERROR(VLOOKUP(CONCATENATE($A19,W$1),'Исх-видео'!$A$2:$D$3000,4,FALSE),"-")</f>
        <v>-</v>
      </c>
      <c r="X19" s="115" t="str">
        <f>IFERROR(VLOOKUP(CONCATENATE($A19,X$1),'Исх-видео'!$A$2:$D$3000,4,FALSE),"-")</f>
        <v>-</v>
      </c>
      <c r="Y19" s="115" t="str">
        <f>IFERROR(VLOOKUP(CONCATENATE($A19,Y$1),'Исх-видео'!$A$2:$D$3000,4,FALSE),"-")</f>
        <v>-</v>
      </c>
      <c r="Z19" s="115" t="str">
        <f>IFERROR(VLOOKUP(CONCATENATE($A19,Z$1),'Исх-видео'!$A$2:$D$3000,4,FALSE),"-")</f>
        <v>-</v>
      </c>
      <c r="AA19" s="115" t="str">
        <f>IFERROR(VLOOKUP(CONCATENATE($A19,AA$1),'Исх-видео'!$A$2:$D$3000,4,FALSE),"-")</f>
        <v>-</v>
      </c>
      <c r="AB19" s="115" t="str">
        <f>IFERROR(VLOOKUP(CONCATENATE($A19,AB$1),'Исх-видео'!$A$2:$D$3000,4,FALSE),"-")</f>
        <v>-</v>
      </c>
      <c r="AC19" s="115" t="str">
        <f>IFERROR(VLOOKUP(CONCATENATE($A19,AC$1),'Исх-видео'!$A$2:$D$3000,4,FALSE),"-")</f>
        <v>-</v>
      </c>
      <c r="AD19" s="115" t="str">
        <f>IFERROR(VLOOKUP(CONCATENATE($A19,AD$1),'Исх-видео'!$A$2:$D$3000,4,FALSE),"-")</f>
        <v>-</v>
      </c>
      <c r="AE19" s="115" t="str">
        <f>IFERROR(VLOOKUP(CONCATENATE($A19,AE$1),'Исх-видео'!$A$2:$D$3000,4,FALSE),"-")</f>
        <v>-</v>
      </c>
      <c r="AF19" s="115" t="str">
        <f>IFERROR(VLOOKUP(CONCATENATE($A19,AF$1),'Исх-видео'!$A$2:$D$3000,4,FALSE),"-")</f>
        <v>-</v>
      </c>
      <c r="AG19" s="115" t="str">
        <f>IFERROR(VLOOKUP(CONCATENATE($A19,AG$1),'Исх-видео'!$A$2:$D$3000,4,FALSE),"-")</f>
        <v>-</v>
      </c>
      <c r="AH19" s="115" t="str">
        <f>IFERROR(VLOOKUP(CONCATENATE($A19,AH$1),'Исх-видео'!$A$2:$D$3000,4,FALSE),"-")</f>
        <v>-</v>
      </c>
      <c r="AI19" s="115" t="str">
        <f>IFERROR(VLOOKUP(CONCATENATE($A19,AI$1),'Исх-видео'!$A$2:$D$3000,4,FALSE),"-")</f>
        <v>-</v>
      </c>
      <c r="AJ19" s="115" t="str">
        <f>IFERROR(VLOOKUP(CONCATENATE($A19,AJ$1),'Исх-видео'!$A$2:$D$3000,4,FALSE),"-")</f>
        <v>-</v>
      </c>
      <c r="AK19" s="115" t="str">
        <f>IFERROR(VLOOKUP(CONCATENATE($A19,AK$1),'Исх-видео'!$A$2:$D$3000,4,FALSE),"-")</f>
        <v>-</v>
      </c>
      <c r="AL19" s="115" t="str">
        <f>IFERROR(VLOOKUP(CONCATENATE($A19,AL$1),'Исх-видео'!$A$2:$D$3000,4,FALSE),"-")</f>
        <v>-</v>
      </c>
      <c r="AM19" s="115" t="str">
        <f>IFERROR(VLOOKUP(CONCATENATE($A19,AM$1),'Исх-видео'!$A$2:$D$3000,4,FALSE),"-")</f>
        <v>-</v>
      </c>
      <c r="AN19" s="115" t="str">
        <f>IFERROR(VLOOKUP(CONCATENATE($A19,AN$1),'Исх-видео'!$A$2:$D$3000,4,FALSE),"-")</f>
        <v>-</v>
      </c>
      <c r="AO19" s="115" t="str">
        <f>IFERROR(VLOOKUP(CONCATENATE($A19,AO$1),'Исх-видео'!$A$2:$D$3000,4,FALSE),"-")</f>
        <v>-</v>
      </c>
      <c r="AP19" s="115" t="str">
        <f>IFERROR(VLOOKUP(CONCATENATE($A19,AP$1),'Исх-видео'!$A$2:$D$3000,4,FALSE),"-")</f>
        <v>-</v>
      </c>
      <c r="AQ19" s="115" t="str">
        <f>IFERROR(VLOOKUP(CONCATENATE($A19,AQ$1),'Исх-видео'!$A$2:$D$3000,4,FALSE),"-")</f>
        <v>-</v>
      </c>
      <c r="AR19" s="115" t="str">
        <f>IFERROR(VLOOKUP(CONCATENATE($A19,AR$1),'Исх-видео'!$A$2:$D$3000,4,FALSE),"-")</f>
        <v>-</v>
      </c>
      <c r="AS19" s="115" t="str">
        <f>IFERROR(VLOOKUP(CONCATENATE($A19,AS$1),'Исх-видео'!$A$2:$D$3000,4,FALSE),"-")</f>
        <v>-</v>
      </c>
      <c r="AT19" s="115" t="str">
        <f>IFERROR(VLOOKUP(CONCATENATE($A19,AT$1),'Исх-видео'!$A$2:$D$3000,4,FALSE),"-")</f>
        <v>-</v>
      </c>
      <c r="AU19" s="115" t="str">
        <f>IFERROR(VLOOKUP(CONCATENATE($A19,AU$1),'Исх-видео'!$A$2:$D$3000,4,FALSE),"-")</f>
        <v>-</v>
      </c>
      <c r="AV19" s="115" t="str">
        <f>IFERROR(VLOOKUP(CONCATENATE($A19,AV$1),'Исх-видео'!$A$2:$D$3000,4,FALSE),"-")</f>
        <v>-</v>
      </c>
      <c r="AW19" s="115" t="str">
        <f>IFERROR(VLOOKUP(CONCATENATE($A19,AW$1),'Исх-видео'!$A$2:$D$3000,4,FALSE),"-")</f>
        <v>-</v>
      </c>
      <c r="AX19" s="115" t="str">
        <f>IFERROR(VLOOKUP(CONCATENATE($A19,AX$1),'Исх-видео'!$A$2:$D$3000,4,FALSE),"-")</f>
        <v>-</v>
      </c>
      <c r="AY19" s="115" t="str">
        <f>IFERROR(VLOOKUP(CONCATENATE($A19,AY$1),'Исх-видео'!$A$2:$D$3000,4,FALSE),"-")</f>
        <v>-</v>
      </c>
      <c r="AZ19" s="115" t="str">
        <f>IFERROR(VLOOKUP(CONCATENATE($A19,AZ$1),'Исх-видео'!$A$2:$D$3000,4,FALSE),"-")</f>
        <v>-</v>
      </c>
      <c r="BA19" s="115" t="str">
        <f>IFERROR(VLOOKUP(CONCATENATE($A19,BA$1),'Исх-видео'!$A$2:$D$3000,4,FALSE),"-")</f>
        <v>-</v>
      </c>
      <c r="BB19" s="115" t="str">
        <f>IFERROR(VLOOKUP(CONCATENATE($A19,BB$1),'Исх-видео'!$A$2:$D$3000,4,FALSE),"-")</f>
        <v>-</v>
      </c>
      <c r="BC19" s="115" t="str">
        <f>IFERROR(VLOOKUP(CONCATENATE($A19,BC$1),'Исх-видео'!$A$2:$D$3000,4,FALSE),"-")</f>
        <v>-</v>
      </c>
      <c r="BD19" s="115" t="str">
        <f>IFERROR(VLOOKUP(CONCATENATE($A19,BD$1),'Исх-видео'!$A$2:$D$3000,4,FALSE),"-")</f>
        <v>-</v>
      </c>
      <c r="BE19" s="115" t="str">
        <f>IFERROR(VLOOKUP(CONCATENATE($A19,BE$1),'Исх-видео'!$A$2:$D$3000,4,FALSE),"-")</f>
        <v>-</v>
      </c>
      <c r="BF19" s="115" t="str">
        <f>IFERROR(VLOOKUP(CONCATENATE($A19,BF$1),'Исх-видео'!$A$2:$D$3000,4,FALSE),"-")</f>
        <v>-</v>
      </c>
      <c r="BG19" s="115" t="str">
        <f>IFERROR(VLOOKUP(CONCATENATE($A19,BG$1),'[1]Исх-видео'!$A$2:$D$3000,4,FALSE),"-")</f>
        <v>-</v>
      </c>
      <c r="BH19" s="116">
        <f t="shared" si="1"/>
        <v>0</v>
      </c>
      <c r="BI19" s="114" t="str">
        <f t="shared" si="0"/>
        <v>-</v>
      </c>
      <c r="BJ19" s="115"/>
    </row>
    <row r="20" spans="1:62">
      <c r="A20" s="38">
        <f t="shared" si="2"/>
        <v>18</v>
      </c>
      <c r="B20" s="115" t="str">
        <f>IFERROR(VLOOKUP(CONCATENATE($A20,B$1),'Исх-видео'!$A$2:$D$3000,4,FALSE),"-")</f>
        <v>-</v>
      </c>
      <c r="C20" s="115" t="str">
        <f>IFERROR(VLOOKUP(CONCATENATE($A20,C$1),'Исх-видео'!$A$2:$D$3000,4,FALSE),"-")</f>
        <v>-</v>
      </c>
      <c r="D20" s="115" t="str">
        <f>IFERROR(VLOOKUP(CONCATENATE($A20,D$1),'Исх-видео'!$A$2:$D$3000,4,FALSE),"-")</f>
        <v>-</v>
      </c>
      <c r="E20" s="115" t="str">
        <f>IFERROR(VLOOKUP(CONCATENATE($A20,E$1),'Исх-видео'!$A$2:$D$3000,4,FALSE),"-")</f>
        <v>-</v>
      </c>
      <c r="F20" s="115" t="str">
        <f>IFERROR(VLOOKUP(CONCATENATE($A20,F$1),'Исх-видео'!$A$2:$D$3000,4,FALSE),"-")</f>
        <v>-</v>
      </c>
      <c r="G20" s="115" t="str">
        <f>IFERROR(VLOOKUP(CONCATENATE($A20,G$1),'Исх-видео'!$A$2:$D$3000,4,FALSE),"-")</f>
        <v>-</v>
      </c>
      <c r="H20" s="115" t="str">
        <f>IFERROR(VLOOKUP(CONCATENATE($A20,H$1),'Исх-видео'!$A$2:$D$3000,4,FALSE),"-")</f>
        <v>-</v>
      </c>
      <c r="I20" s="115" t="str">
        <f>IFERROR(VLOOKUP(CONCATENATE($A20,I$1),'Исх-видео'!$A$2:$D$3000,4,FALSE),"-")</f>
        <v>-</v>
      </c>
      <c r="J20" s="115" t="str">
        <f>IFERROR(VLOOKUP(CONCATENATE($A20,J$1),'Исх-видео'!$A$2:$D$3000,4,FALSE),"-")</f>
        <v>-</v>
      </c>
      <c r="K20" s="115" t="str">
        <f>IFERROR(VLOOKUP(CONCATENATE($A20,K$1),'Исх-видео'!$A$2:$D$3000,4,FALSE),"-")</f>
        <v>-</v>
      </c>
      <c r="L20" s="115" t="str">
        <f>IFERROR(VLOOKUP(CONCATENATE($A20,L$1),'Исх-видео'!$A$2:$D$3000,4,FALSE),"-")</f>
        <v>-</v>
      </c>
      <c r="M20" s="115" t="str">
        <f>IFERROR(VLOOKUP(CONCATENATE($A20,M$1),'Исх-видео'!$A$2:$D$3000,4,FALSE),"-")</f>
        <v>-</v>
      </c>
      <c r="N20" s="115" t="str">
        <f>IFERROR(VLOOKUP(CONCATENATE($A20,N$1),'Исх-видео'!$A$2:$D$3000,4,FALSE),"-")</f>
        <v>-</v>
      </c>
      <c r="O20" s="115" t="str">
        <f>IFERROR(VLOOKUP(CONCATENATE($A20,O$1),'Исх-видео'!$A$2:$D$3000,4,FALSE),"-")</f>
        <v>-</v>
      </c>
      <c r="P20" s="115" t="str">
        <f>IFERROR(VLOOKUP(CONCATENATE($A20,P$1),'Исх-видео'!$A$2:$D$3000,4,FALSE),"-")</f>
        <v>-</v>
      </c>
      <c r="Q20" s="115" t="str">
        <f>IFERROR(VLOOKUP(CONCATENATE($A20,Q$1),'Исх-видео'!$A$2:$D$3000,4,FALSE),"-")</f>
        <v>-</v>
      </c>
      <c r="R20" s="115" t="str">
        <f>IFERROR(VLOOKUP(CONCATENATE($A20,R$1),'Исх-видео'!$A$2:$D$3000,4,FALSE),"-")</f>
        <v>-</v>
      </c>
      <c r="S20" s="115" t="str">
        <f>IFERROR(VLOOKUP(CONCATENATE($A20,S$1),'Исх-видео'!$A$2:$D$3000,4,FALSE),"-")</f>
        <v>-</v>
      </c>
      <c r="T20" s="115" t="str">
        <f>IFERROR(VLOOKUP(CONCATENATE($A20,T$1),'Исх-видео'!$A$2:$D$3000,4,FALSE),"-")</f>
        <v>-</v>
      </c>
      <c r="U20" s="115" t="str">
        <f>IFERROR(VLOOKUP(CONCATENATE($A20,U$1),'Исх-видео'!$A$2:$D$3000,4,FALSE),"-")</f>
        <v>-</v>
      </c>
      <c r="V20" s="115" t="str">
        <f>IFERROR(VLOOKUP(CONCATENATE($A20,V$1),'Исх-видео'!$A$2:$D$3000,4,FALSE),"-")</f>
        <v>-</v>
      </c>
      <c r="W20" s="115" t="str">
        <f>IFERROR(VLOOKUP(CONCATENATE($A20,W$1),'Исх-видео'!$A$2:$D$3000,4,FALSE),"-")</f>
        <v>-</v>
      </c>
      <c r="X20" s="115" t="str">
        <f>IFERROR(VLOOKUP(CONCATENATE($A20,X$1),'Исх-видео'!$A$2:$D$3000,4,FALSE),"-")</f>
        <v>-</v>
      </c>
      <c r="Y20" s="115" t="str">
        <f>IFERROR(VLOOKUP(CONCATENATE($A20,Y$1),'Исх-видео'!$A$2:$D$3000,4,FALSE),"-")</f>
        <v>-</v>
      </c>
      <c r="Z20" s="115" t="str">
        <f>IFERROR(VLOOKUP(CONCATENATE($A20,Z$1),'Исх-видео'!$A$2:$D$3000,4,FALSE),"-")</f>
        <v>-</v>
      </c>
      <c r="AA20" s="115" t="str">
        <f>IFERROR(VLOOKUP(CONCATENATE($A20,AA$1),'Исх-видео'!$A$2:$D$3000,4,FALSE),"-")</f>
        <v>-</v>
      </c>
      <c r="AB20" s="115" t="str">
        <f>IFERROR(VLOOKUP(CONCATENATE($A20,AB$1),'Исх-видео'!$A$2:$D$3000,4,FALSE),"-")</f>
        <v>-</v>
      </c>
      <c r="AC20" s="115" t="str">
        <f>IFERROR(VLOOKUP(CONCATENATE($A20,AC$1),'Исх-видео'!$A$2:$D$3000,4,FALSE),"-")</f>
        <v>-</v>
      </c>
      <c r="AD20" s="115" t="str">
        <f>IFERROR(VLOOKUP(CONCATENATE($A20,AD$1),'Исх-видео'!$A$2:$D$3000,4,FALSE),"-")</f>
        <v>-</v>
      </c>
      <c r="AE20" s="115" t="str">
        <f>IFERROR(VLOOKUP(CONCATENATE($A20,AE$1),'Исх-видео'!$A$2:$D$3000,4,FALSE),"-")</f>
        <v>-</v>
      </c>
      <c r="AF20" s="115" t="str">
        <f>IFERROR(VLOOKUP(CONCATENATE($A20,AF$1),'Исх-видео'!$A$2:$D$3000,4,FALSE),"-")</f>
        <v>-</v>
      </c>
      <c r="AG20" s="115" t="str">
        <f>IFERROR(VLOOKUP(CONCATENATE($A20,AG$1),'Исх-видео'!$A$2:$D$3000,4,FALSE),"-")</f>
        <v>-</v>
      </c>
      <c r="AH20" s="115" t="str">
        <f>IFERROR(VLOOKUP(CONCATENATE($A20,AH$1),'Исх-видео'!$A$2:$D$3000,4,FALSE),"-")</f>
        <v>-</v>
      </c>
      <c r="AI20" s="115" t="str">
        <f>IFERROR(VLOOKUP(CONCATENATE($A20,AI$1),'Исх-видео'!$A$2:$D$3000,4,FALSE),"-")</f>
        <v>-</v>
      </c>
      <c r="AJ20" s="115" t="str">
        <f>IFERROR(VLOOKUP(CONCATENATE($A20,AJ$1),'Исх-видео'!$A$2:$D$3000,4,FALSE),"-")</f>
        <v>-</v>
      </c>
      <c r="AK20" s="115" t="str">
        <f>IFERROR(VLOOKUP(CONCATENATE($A20,AK$1),'Исх-видео'!$A$2:$D$3000,4,FALSE),"-")</f>
        <v>-</v>
      </c>
      <c r="AL20" s="115" t="str">
        <f>IFERROR(VLOOKUP(CONCATENATE($A20,AL$1),'Исх-видео'!$A$2:$D$3000,4,FALSE),"-")</f>
        <v>-</v>
      </c>
      <c r="AM20" s="115" t="str">
        <f>IFERROR(VLOOKUP(CONCATENATE($A20,AM$1),'Исх-видео'!$A$2:$D$3000,4,FALSE),"-")</f>
        <v>-</v>
      </c>
      <c r="AN20" s="115" t="str">
        <f>IFERROR(VLOOKUP(CONCATENATE($A20,AN$1),'Исх-видео'!$A$2:$D$3000,4,FALSE),"-")</f>
        <v>-</v>
      </c>
      <c r="AO20" s="115" t="str">
        <f>IFERROR(VLOOKUP(CONCATENATE($A20,AO$1),'Исх-видео'!$A$2:$D$3000,4,FALSE),"-")</f>
        <v>-</v>
      </c>
      <c r="AP20" s="115" t="str">
        <f>IFERROR(VLOOKUP(CONCATENATE($A20,AP$1),'Исх-видео'!$A$2:$D$3000,4,FALSE),"-")</f>
        <v>-</v>
      </c>
      <c r="AQ20" s="115" t="str">
        <f>IFERROR(VLOOKUP(CONCATENATE($A20,AQ$1),'Исх-видео'!$A$2:$D$3000,4,FALSE),"-")</f>
        <v>-</v>
      </c>
      <c r="AR20" s="115" t="str">
        <f>IFERROR(VLOOKUP(CONCATENATE($A20,AR$1),'Исх-видео'!$A$2:$D$3000,4,FALSE),"-")</f>
        <v>-</v>
      </c>
      <c r="AS20" s="115" t="str">
        <f>IFERROR(VLOOKUP(CONCATENATE($A20,AS$1),'Исх-видео'!$A$2:$D$3000,4,FALSE),"-")</f>
        <v>-</v>
      </c>
      <c r="AT20" s="115" t="str">
        <f>IFERROR(VLOOKUP(CONCATENATE($A20,AT$1),'Исх-видео'!$A$2:$D$3000,4,FALSE),"-")</f>
        <v>-</v>
      </c>
      <c r="AU20" s="115" t="str">
        <f>IFERROR(VLOOKUP(CONCATENATE($A20,AU$1),'Исх-видео'!$A$2:$D$3000,4,FALSE),"-")</f>
        <v>-</v>
      </c>
      <c r="AV20" s="115" t="str">
        <f>IFERROR(VLOOKUP(CONCATENATE($A20,AV$1),'Исх-видео'!$A$2:$D$3000,4,FALSE),"-")</f>
        <v>-</v>
      </c>
      <c r="AW20" s="115" t="str">
        <f>IFERROR(VLOOKUP(CONCATENATE($A20,AW$1),'Исх-видео'!$A$2:$D$3000,4,FALSE),"-")</f>
        <v>-</v>
      </c>
      <c r="AX20" s="115" t="str">
        <f>IFERROR(VLOOKUP(CONCATENATE($A20,AX$1),'Исх-видео'!$A$2:$D$3000,4,FALSE),"-")</f>
        <v>-</v>
      </c>
      <c r="AY20" s="115" t="str">
        <f>IFERROR(VLOOKUP(CONCATENATE($A20,AY$1),'Исх-видео'!$A$2:$D$3000,4,FALSE),"-")</f>
        <v>-</v>
      </c>
      <c r="AZ20" s="115" t="str">
        <f>IFERROR(VLOOKUP(CONCATENATE($A20,AZ$1),'Исх-видео'!$A$2:$D$3000,4,FALSE),"-")</f>
        <v>-</v>
      </c>
      <c r="BA20" s="115" t="str">
        <f>IFERROR(VLOOKUP(CONCATENATE($A20,BA$1),'Исх-видео'!$A$2:$D$3000,4,FALSE),"-")</f>
        <v>-</v>
      </c>
      <c r="BB20" s="115" t="str">
        <f>IFERROR(VLOOKUP(CONCATENATE($A20,BB$1),'Исх-видео'!$A$2:$D$3000,4,FALSE),"-")</f>
        <v>-</v>
      </c>
      <c r="BC20" s="115" t="str">
        <f>IFERROR(VLOOKUP(CONCATENATE($A20,BC$1),'Исх-видео'!$A$2:$D$3000,4,FALSE),"-")</f>
        <v>-</v>
      </c>
      <c r="BD20" s="115" t="str">
        <f>IFERROR(VLOOKUP(CONCATENATE($A20,BD$1),'Исх-видео'!$A$2:$D$3000,4,FALSE),"-")</f>
        <v>-</v>
      </c>
      <c r="BE20" s="115" t="str">
        <f>IFERROR(VLOOKUP(CONCATENATE($A20,BE$1),'Исх-видео'!$A$2:$D$3000,4,FALSE),"-")</f>
        <v>-</v>
      </c>
      <c r="BF20" s="115" t="str">
        <f>IFERROR(VLOOKUP(CONCATENATE($A20,BF$1),'Исх-видео'!$A$2:$D$3000,4,FALSE),"-")</f>
        <v>-</v>
      </c>
      <c r="BG20" s="115" t="str">
        <f>IFERROR(VLOOKUP(CONCATENATE($A20,BG$1),'[1]Исх-видео'!$A$2:$D$3000,4,FALSE),"-")</f>
        <v>-</v>
      </c>
      <c r="BH20" s="116">
        <f t="shared" si="1"/>
        <v>0</v>
      </c>
      <c r="BI20" s="114" t="str">
        <f t="shared" si="0"/>
        <v>-</v>
      </c>
      <c r="BJ20" s="115"/>
    </row>
    <row r="21" spans="1:62">
      <c r="A21" s="38">
        <f t="shared" si="2"/>
        <v>19</v>
      </c>
      <c r="B21" s="115" t="str">
        <f>IFERROR(VLOOKUP(CONCATENATE($A21,B$1),'Исх-видео'!$A$2:$D$3000,4,FALSE),"-")</f>
        <v>-</v>
      </c>
      <c r="C21" s="115" t="str">
        <f>IFERROR(VLOOKUP(CONCATENATE($A21,C$1),'Исх-видео'!$A$2:$D$3000,4,FALSE),"-")</f>
        <v>-</v>
      </c>
      <c r="D21" s="115" t="str">
        <f>IFERROR(VLOOKUP(CONCATENATE($A21,D$1),'Исх-видео'!$A$2:$D$3000,4,FALSE),"-")</f>
        <v>-</v>
      </c>
      <c r="E21" s="115" t="str">
        <f>IFERROR(VLOOKUP(CONCATENATE($A21,E$1),'Исх-видео'!$A$2:$D$3000,4,FALSE),"-")</f>
        <v>-</v>
      </c>
      <c r="F21" s="115" t="str">
        <f>IFERROR(VLOOKUP(CONCATENATE($A21,F$1),'Исх-видео'!$A$2:$D$3000,4,FALSE),"-")</f>
        <v>-</v>
      </c>
      <c r="G21" s="115" t="str">
        <f>IFERROR(VLOOKUP(CONCATENATE($A21,G$1),'Исх-видео'!$A$2:$D$3000,4,FALSE),"-")</f>
        <v>-</v>
      </c>
      <c r="H21" s="115" t="str">
        <f>IFERROR(VLOOKUP(CONCATENATE($A21,H$1),'Исх-видео'!$A$2:$D$3000,4,FALSE),"-")</f>
        <v>-</v>
      </c>
      <c r="I21" s="115" t="str">
        <f>IFERROR(VLOOKUP(CONCATENATE($A21,I$1),'Исх-видео'!$A$2:$D$3000,4,FALSE),"-")</f>
        <v>-</v>
      </c>
      <c r="J21" s="115" t="str">
        <f>IFERROR(VLOOKUP(CONCATENATE($A21,J$1),'Исх-видео'!$A$2:$D$3000,4,FALSE),"-")</f>
        <v>-</v>
      </c>
      <c r="K21" s="115" t="str">
        <f>IFERROR(VLOOKUP(CONCATENATE($A21,K$1),'Исх-видео'!$A$2:$D$3000,4,FALSE),"-")</f>
        <v>-</v>
      </c>
      <c r="L21" s="115" t="str">
        <f>IFERROR(VLOOKUP(CONCATENATE($A21,L$1),'Исх-видео'!$A$2:$D$3000,4,FALSE),"-")</f>
        <v>-</v>
      </c>
      <c r="M21" s="115" t="str">
        <f>IFERROR(VLOOKUP(CONCATENATE($A21,M$1),'Исх-видео'!$A$2:$D$3000,4,FALSE),"-")</f>
        <v>-</v>
      </c>
      <c r="N21" s="115" t="str">
        <f>IFERROR(VLOOKUP(CONCATENATE($A21,N$1),'Исх-видео'!$A$2:$D$3000,4,FALSE),"-")</f>
        <v>-</v>
      </c>
      <c r="O21" s="115" t="str">
        <f>IFERROR(VLOOKUP(CONCATENATE($A21,O$1),'Исх-видео'!$A$2:$D$3000,4,FALSE),"-")</f>
        <v>-</v>
      </c>
      <c r="P21" s="115" t="str">
        <f>IFERROR(VLOOKUP(CONCATENATE($A21,P$1),'Исх-видео'!$A$2:$D$3000,4,FALSE),"-")</f>
        <v>-</v>
      </c>
      <c r="Q21" s="115" t="str">
        <f>IFERROR(VLOOKUP(CONCATENATE($A21,Q$1),'Исх-видео'!$A$2:$D$3000,4,FALSE),"-")</f>
        <v>-</v>
      </c>
      <c r="R21" s="115" t="str">
        <f>IFERROR(VLOOKUP(CONCATENATE($A21,R$1),'Исх-видео'!$A$2:$D$3000,4,FALSE),"-")</f>
        <v>-</v>
      </c>
      <c r="S21" s="115" t="str">
        <f>IFERROR(VLOOKUP(CONCATENATE($A21,S$1),'Исх-видео'!$A$2:$D$3000,4,FALSE),"-")</f>
        <v>-</v>
      </c>
      <c r="T21" s="115" t="str">
        <f>IFERROR(VLOOKUP(CONCATENATE($A21,T$1),'Исх-видео'!$A$2:$D$3000,4,FALSE),"-")</f>
        <v>-</v>
      </c>
      <c r="U21" s="115" t="str">
        <f>IFERROR(VLOOKUP(CONCATENATE($A21,U$1),'Исх-видео'!$A$2:$D$3000,4,FALSE),"-")</f>
        <v>-</v>
      </c>
      <c r="V21" s="115" t="str">
        <f>IFERROR(VLOOKUP(CONCATENATE($A21,V$1),'Исх-видео'!$A$2:$D$3000,4,FALSE),"-")</f>
        <v>-</v>
      </c>
      <c r="W21" s="115" t="str">
        <f>IFERROR(VLOOKUP(CONCATENATE($A21,W$1),'Исх-видео'!$A$2:$D$3000,4,FALSE),"-")</f>
        <v>-</v>
      </c>
      <c r="X21" s="115" t="str">
        <f>IFERROR(VLOOKUP(CONCATENATE($A21,X$1),'Исх-видео'!$A$2:$D$3000,4,FALSE),"-")</f>
        <v>-</v>
      </c>
      <c r="Y21" s="115" t="str">
        <f>IFERROR(VLOOKUP(CONCATENATE($A21,Y$1),'Исх-видео'!$A$2:$D$3000,4,FALSE),"-")</f>
        <v>-</v>
      </c>
      <c r="Z21" s="115" t="str">
        <f>IFERROR(VLOOKUP(CONCATENATE($A21,Z$1),'Исх-видео'!$A$2:$D$3000,4,FALSE),"-")</f>
        <v>-</v>
      </c>
      <c r="AA21" s="115" t="str">
        <f>IFERROR(VLOOKUP(CONCATENATE($A21,AA$1),'Исх-видео'!$A$2:$D$3000,4,FALSE),"-")</f>
        <v>-</v>
      </c>
      <c r="AB21" s="115" t="str">
        <f>IFERROR(VLOOKUP(CONCATENATE($A21,AB$1),'Исх-видео'!$A$2:$D$3000,4,FALSE),"-")</f>
        <v>-</v>
      </c>
      <c r="AC21" s="115" t="str">
        <f>IFERROR(VLOOKUP(CONCATENATE($A21,AC$1),'Исх-видео'!$A$2:$D$3000,4,FALSE),"-")</f>
        <v>-</v>
      </c>
      <c r="AD21" s="115" t="str">
        <f>IFERROR(VLOOKUP(CONCATENATE($A21,AD$1),'Исх-видео'!$A$2:$D$3000,4,FALSE),"-")</f>
        <v>-</v>
      </c>
      <c r="AE21" s="115" t="str">
        <f>IFERROR(VLOOKUP(CONCATENATE($A21,AE$1),'Исх-видео'!$A$2:$D$3000,4,FALSE),"-")</f>
        <v>-</v>
      </c>
      <c r="AF21" s="115" t="str">
        <f>IFERROR(VLOOKUP(CONCATENATE($A21,AF$1),'Исх-видео'!$A$2:$D$3000,4,FALSE),"-")</f>
        <v>-</v>
      </c>
      <c r="AG21" s="115" t="str">
        <f>IFERROR(VLOOKUP(CONCATENATE($A21,AG$1),'Исх-видео'!$A$2:$D$3000,4,FALSE),"-")</f>
        <v>-</v>
      </c>
      <c r="AH21" s="115" t="str">
        <f>IFERROR(VLOOKUP(CONCATENATE($A21,AH$1),'Исх-видео'!$A$2:$D$3000,4,FALSE),"-")</f>
        <v>-</v>
      </c>
      <c r="AI21" s="115" t="str">
        <f>IFERROR(VLOOKUP(CONCATENATE($A21,AI$1),'Исх-видео'!$A$2:$D$3000,4,FALSE),"-")</f>
        <v>-</v>
      </c>
      <c r="AJ21" s="115" t="str">
        <f>IFERROR(VLOOKUP(CONCATENATE($A21,AJ$1),'Исх-видео'!$A$2:$D$3000,4,FALSE),"-")</f>
        <v>-</v>
      </c>
      <c r="AK21" s="115" t="str">
        <f>IFERROR(VLOOKUP(CONCATENATE($A21,AK$1),'Исх-видео'!$A$2:$D$3000,4,FALSE),"-")</f>
        <v>-</v>
      </c>
      <c r="AL21" s="115" t="str">
        <f>IFERROR(VLOOKUP(CONCATENATE($A21,AL$1),'Исх-видео'!$A$2:$D$3000,4,FALSE),"-")</f>
        <v>-</v>
      </c>
      <c r="AM21" s="115" t="str">
        <f>IFERROR(VLOOKUP(CONCATENATE($A21,AM$1),'Исх-видео'!$A$2:$D$3000,4,FALSE),"-")</f>
        <v>-</v>
      </c>
      <c r="AN21" s="115" t="str">
        <f>IFERROR(VLOOKUP(CONCATENATE($A21,AN$1),'Исх-видео'!$A$2:$D$3000,4,FALSE),"-")</f>
        <v>-</v>
      </c>
      <c r="AO21" s="115" t="str">
        <f>IFERROR(VLOOKUP(CONCATENATE($A21,AO$1),'Исх-видео'!$A$2:$D$3000,4,FALSE),"-")</f>
        <v>-</v>
      </c>
      <c r="AP21" s="115" t="str">
        <f>IFERROR(VLOOKUP(CONCATENATE($A21,AP$1),'Исх-видео'!$A$2:$D$3000,4,FALSE),"-")</f>
        <v>-</v>
      </c>
      <c r="AQ21" s="115" t="str">
        <f>IFERROR(VLOOKUP(CONCATENATE($A21,AQ$1),'Исх-видео'!$A$2:$D$3000,4,FALSE),"-")</f>
        <v>-</v>
      </c>
      <c r="AR21" s="115" t="str">
        <f>IFERROR(VLOOKUP(CONCATENATE($A21,AR$1),'Исх-видео'!$A$2:$D$3000,4,FALSE),"-")</f>
        <v>-</v>
      </c>
      <c r="AS21" s="115" t="str">
        <f>IFERROR(VLOOKUP(CONCATENATE($A21,AS$1),'Исх-видео'!$A$2:$D$3000,4,FALSE),"-")</f>
        <v>-</v>
      </c>
      <c r="AT21" s="115" t="str">
        <f>IFERROR(VLOOKUP(CONCATENATE($A21,AT$1),'Исх-видео'!$A$2:$D$3000,4,FALSE),"-")</f>
        <v>-</v>
      </c>
      <c r="AU21" s="115" t="str">
        <f>IFERROR(VLOOKUP(CONCATENATE($A21,AU$1),'Исх-видео'!$A$2:$D$3000,4,FALSE),"-")</f>
        <v>-</v>
      </c>
      <c r="AV21" s="115" t="str">
        <f>IFERROR(VLOOKUP(CONCATENATE($A21,AV$1),'Исх-видео'!$A$2:$D$3000,4,FALSE),"-")</f>
        <v>-</v>
      </c>
      <c r="AW21" s="115" t="str">
        <f>IFERROR(VLOOKUP(CONCATENATE($A21,AW$1),'Исх-видео'!$A$2:$D$3000,4,FALSE),"-")</f>
        <v>-</v>
      </c>
      <c r="AX21" s="115" t="str">
        <f>IFERROR(VLOOKUP(CONCATENATE($A21,AX$1),'Исх-видео'!$A$2:$D$3000,4,FALSE),"-")</f>
        <v>-</v>
      </c>
      <c r="AY21" s="115" t="str">
        <f>IFERROR(VLOOKUP(CONCATENATE($A21,AY$1),'Исх-видео'!$A$2:$D$3000,4,FALSE),"-")</f>
        <v>-</v>
      </c>
      <c r="AZ21" s="115" t="str">
        <f>IFERROR(VLOOKUP(CONCATENATE($A21,AZ$1),'Исх-видео'!$A$2:$D$3000,4,FALSE),"-")</f>
        <v>-</v>
      </c>
      <c r="BA21" s="115" t="str">
        <f>IFERROR(VLOOKUP(CONCATENATE($A21,BA$1),'Исх-видео'!$A$2:$D$3000,4,FALSE),"-")</f>
        <v>-</v>
      </c>
      <c r="BB21" s="115" t="str">
        <f>IFERROR(VLOOKUP(CONCATENATE($A21,BB$1),'Исх-видео'!$A$2:$D$3000,4,FALSE),"-")</f>
        <v>-</v>
      </c>
      <c r="BC21" s="115" t="str">
        <f>IFERROR(VLOOKUP(CONCATENATE($A21,BC$1),'Исх-видео'!$A$2:$D$3000,4,FALSE),"-")</f>
        <v>-</v>
      </c>
      <c r="BD21" s="115" t="str">
        <f>IFERROR(VLOOKUP(CONCATENATE($A21,BD$1),'Исх-видео'!$A$2:$D$3000,4,FALSE),"-")</f>
        <v>-</v>
      </c>
      <c r="BE21" s="115" t="str">
        <f>IFERROR(VLOOKUP(CONCATENATE($A21,BE$1),'Исх-видео'!$A$2:$D$3000,4,FALSE),"-")</f>
        <v>-</v>
      </c>
      <c r="BF21" s="115" t="str">
        <f>IFERROR(VLOOKUP(CONCATENATE($A21,BF$1),'Исх-видео'!$A$2:$D$3000,4,FALSE),"-")</f>
        <v>-</v>
      </c>
      <c r="BG21" s="115" t="str">
        <f>IFERROR(VLOOKUP(CONCATENATE($A21,BG$1),'[1]Исх-видео'!$A$2:$D$3000,4,FALSE),"-")</f>
        <v>-</v>
      </c>
      <c r="BH21" s="116">
        <f t="shared" si="1"/>
        <v>0</v>
      </c>
      <c r="BI21" s="114" t="str">
        <f t="shared" si="0"/>
        <v>-</v>
      </c>
      <c r="BJ21" s="115"/>
    </row>
    <row r="22" spans="1:62">
      <c r="A22" s="38">
        <f t="shared" si="2"/>
        <v>20</v>
      </c>
      <c r="B22" s="115" t="str">
        <f>IFERROR(VLOOKUP(CONCATENATE($A22,B$1),'Исх-видео'!$A$2:$D$3000,4,FALSE),"-")</f>
        <v>-</v>
      </c>
      <c r="C22" s="115" t="str">
        <f>IFERROR(VLOOKUP(CONCATENATE($A22,C$1),'Исх-видео'!$A$2:$D$3000,4,FALSE),"-")</f>
        <v>-</v>
      </c>
      <c r="D22" s="115" t="str">
        <f>IFERROR(VLOOKUP(CONCATENATE($A22,D$1),'Исх-видео'!$A$2:$D$3000,4,FALSE),"-")</f>
        <v>-</v>
      </c>
      <c r="E22" s="115" t="str">
        <f>IFERROR(VLOOKUP(CONCATENATE($A22,E$1),'Исх-видео'!$A$2:$D$3000,4,FALSE),"-")</f>
        <v>-</v>
      </c>
      <c r="F22" s="115" t="str">
        <f>IFERROR(VLOOKUP(CONCATENATE($A22,F$1),'Исх-видео'!$A$2:$D$3000,4,FALSE),"-")</f>
        <v>-</v>
      </c>
      <c r="G22" s="115" t="str">
        <f>IFERROR(VLOOKUP(CONCATENATE($A22,G$1),'Исх-видео'!$A$2:$D$3000,4,FALSE),"-")</f>
        <v>-</v>
      </c>
      <c r="H22" s="115" t="str">
        <f>IFERROR(VLOOKUP(CONCATENATE($A22,H$1),'Исх-видео'!$A$2:$D$3000,4,FALSE),"-")</f>
        <v>-</v>
      </c>
      <c r="I22" s="115" t="str">
        <f>IFERROR(VLOOKUP(CONCATENATE($A22,I$1),'Исх-видео'!$A$2:$D$3000,4,FALSE),"-")</f>
        <v>-</v>
      </c>
      <c r="J22" s="115" t="str">
        <f>IFERROR(VLOOKUP(CONCATENATE($A22,J$1),'Исх-видео'!$A$2:$D$3000,4,FALSE),"-")</f>
        <v>-</v>
      </c>
      <c r="K22" s="115" t="str">
        <f>IFERROR(VLOOKUP(CONCATENATE($A22,K$1),'Исх-видео'!$A$2:$D$3000,4,FALSE),"-")</f>
        <v>-</v>
      </c>
      <c r="L22" s="115" t="str">
        <f>IFERROR(VLOOKUP(CONCATENATE($A22,L$1),'Исх-видео'!$A$2:$D$3000,4,FALSE),"-")</f>
        <v>-</v>
      </c>
      <c r="M22" s="115" t="str">
        <f>IFERROR(VLOOKUP(CONCATENATE($A22,M$1),'Исх-видео'!$A$2:$D$3000,4,FALSE),"-")</f>
        <v>-</v>
      </c>
      <c r="N22" s="115" t="str">
        <f>IFERROR(VLOOKUP(CONCATENATE($A22,N$1),'Исх-видео'!$A$2:$D$3000,4,FALSE),"-")</f>
        <v>-</v>
      </c>
      <c r="O22" s="115" t="str">
        <f>IFERROR(VLOOKUP(CONCATENATE($A22,O$1),'Исх-видео'!$A$2:$D$3000,4,FALSE),"-")</f>
        <v>-</v>
      </c>
      <c r="P22" s="115" t="str">
        <f>IFERROR(VLOOKUP(CONCATENATE($A22,P$1),'Исх-видео'!$A$2:$D$3000,4,FALSE),"-")</f>
        <v>-</v>
      </c>
      <c r="Q22" s="115" t="str">
        <f>IFERROR(VLOOKUP(CONCATENATE($A22,Q$1),'Исх-видео'!$A$2:$D$3000,4,FALSE),"-")</f>
        <v>-</v>
      </c>
      <c r="R22" s="115" t="str">
        <f>IFERROR(VLOOKUP(CONCATENATE($A22,R$1),'Исх-видео'!$A$2:$D$3000,4,FALSE),"-")</f>
        <v>-</v>
      </c>
      <c r="S22" s="115" t="str">
        <f>IFERROR(VLOOKUP(CONCATENATE($A22,S$1),'Исх-видео'!$A$2:$D$3000,4,FALSE),"-")</f>
        <v>-</v>
      </c>
      <c r="T22" s="115" t="str">
        <f>IFERROR(VLOOKUP(CONCATENATE($A22,T$1),'Исх-видео'!$A$2:$D$3000,4,FALSE),"-")</f>
        <v>-</v>
      </c>
      <c r="U22" s="115" t="str">
        <f>IFERROR(VLOOKUP(CONCATENATE($A22,U$1),'Исх-видео'!$A$2:$D$3000,4,FALSE),"-")</f>
        <v>-</v>
      </c>
      <c r="V22" s="115" t="str">
        <f>IFERROR(VLOOKUP(CONCATENATE($A22,V$1),'Исх-видео'!$A$2:$D$3000,4,FALSE),"-")</f>
        <v>-</v>
      </c>
      <c r="W22" s="115" t="str">
        <f>IFERROR(VLOOKUP(CONCATENATE($A22,W$1),'Исх-видео'!$A$2:$D$3000,4,FALSE),"-")</f>
        <v>-</v>
      </c>
      <c r="X22" s="115" t="str">
        <f>IFERROR(VLOOKUP(CONCATENATE($A22,X$1),'Исх-видео'!$A$2:$D$3000,4,FALSE),"-")</f>
        <v>-</v>
      </c>
      <c r="Y22" s="115" t="str">
        <f>IFERROR(VLOOKUP(CONCATENATE($A22,Y$1),'Исх-видео'!$A$2:$D$3000,4,FALSE),"-")</f>
        <v>-</v>
      </c>
      <c r="Z22" s="115" t="str">
        <f>IFERROR(VLOOKUP(CONCATENATE($A22,Z$1),'Исх-видео'!$A$2:$D$3000,4,FALSE),"-")</f>
        <v>-</v>
      </c>
      <c r="AA22" s="115" t="str">
        <f>IFERROR(VLOOKUP(CONCATENATE($A22,AA$1),'Исх-видео'!$A$2:$D$3000,4,FALSE),"-")</f>
        <v>-</v>
      </c>
      <c r="AB22" s="115" t="str">
        <f>IFERROR(VLOOKUP(CONCATENATE($A22,AB$1),'Исх-видео'!$A$2:$D$3000,4,FALSE),"-")</f>
        <v>-</v>
      </c>
      <c r="AC22" s="115" t="str">
        <f>IFERROR(VLOOKUP(CONCATENATE($A22,AC$1),'Исх-видео'!$A$2:$D$3000,4,FALSE),"-")</f>
        <v>-</v>
      </c>
      <c r="AD22" s="115" t="str">
        <f>IFERROR(VLOOKUP(CONCATENATE($A22,AD$1),'Исх-видео'!$A$2:$D$3000,4,FALSE),"-")</f>
        <v>-</v>
      </c>
      <c r="AE22" s="115" t="str">
        <f>IFERROR(VLOOKUP(CONCATENATE($A22,AE$1),'Исх-видео'!$A$2:$D$3000,4,FALSE),"-")</f>
        <v>-</v>
      </c>
      <c r="AF22" s="115" t="str">
        <f>IFERROR(VLOOKUP(CONCATENATE($A22,AF$1),'Исх-видео'!$A$2:$D$3000,4,FALSE),"-")</f>
        <v>-</v>
      </c>
      <c r="AG22" s="115" t="str">
        <f>IFERROR(VLOOKUP(CONCATENATE($A22,AG$1),'Исх-видео'!$A$2:$D$3000,4,FALSE),"-")</f>
        <v>-</v>
      </c>
      <c r="AH22" s="115" t="str">
        <f>IFERROR(VLOOKUP(CONCATENATE($A22,AH$1),'Исх-видео'!$A$2:$D$3000,4,FALSE),"-")</f>
        <v>-</v>
      </c>
      <c r="AI22" s="115" t="str">
        <f>IFERROR(VLOOKUP(CONCATENATE($A22,AI$1),'Исх-видео'!$A$2:$D$3000,4,FALSE),"-")</f>
        <v>-</v>
      </c>
      <c r="AJ22" s="115" t="str">
        <f>IFERROR(VLOOKUP(CONCATENATE($A22,AJ$1),'Исх-видео'!$A$2:$D$3000,4,FALSE),"-")</f>
        <v>-</v>
      </c>
      <c r="AK22" s="115" t="str">
        <f>IFERROR(VLOOKUP(CONCATENATE($A22,AK$1),'Исх-видео'!$A$2:$D$3000,4,FALSE),"-")</f>
        <v>-</v>
      </c>
      <c r="AL22" s="115" t="str">
        <f>IFERROR(VLOOKUP(CONCATENATE($A22,AL$1),'Исх-видео'!$A$2:$D$3000,4,FALSE),"-")</f>
        <v>-</v>
      </c>
      <c r="AM22" s="115" t="str">
        <f>IFERROR(VLOOKUP(CONCATENATE($A22,AM$1),'Исх-видео'!$A$2:$D$3000,4,FALSE),"-")</f>
        <v>-</v>
      </c>
      <c r="AN22" s="115" t="str">
        <f>IFERROR(VLOOKUP(CONCATENATE($A22,AN$1),'Исх-видео'!$A$2:$D$3000,4,FALSE),"-")</f>
        <v>-</v>
      </c>
      <c r="AO22" s="115" t="str">
        <f>IFERROR(VLOOKUP(CONCATENATE($A22,AO$1),'Исх-видео'!$A$2:$D$3000,4,FALSE),"-")</f>
        <v>-</v>
      </c>
      <c r="AP22" s="115" t="str">
        <f>IFERROR(VLOOKUP(CONCATENATE($A22,AP$1),'Исх-видео'!$A$2:$D$3000,4,FALSE),"-")</f>
        <v>-</v>
      </c>
      <c r="AQ22" s="115" t="str">
        <f>IFERROR(VLOOKUP(CONCATENATE($A22,AQ$1),'Исх-видео'!$A$2:$D$3000,4,FALSE),"-")</f>
        <v>-</v>
      </c>
      <c r="AR22" s="115" t="str">
        <f>IFERROR(VLOOKUP(CONCATENATE($A22,AR$1),'Исх-видео'!$A$2:$D$3000,4,FALSE),"-")</f>
        <v>-</v>
      </c>
      <c r="AS22" s="115" t="str">
        <f>IFERROR(VLOOKUP(CONCATENATE($A22,AS$1),'Исх-видео'!$A$2:$D$3000,4,FALSE),"-")</f>
        <v>-</v>
      </c>
      <c r="AT22" s="115" t="str">
        <f>IFERROR(VLOOKUP(CONCATENATE($A22,AT$1),'Исх-видео'!$A$2:$D$3000,4,FALSE),"-")</f>
        <v>-</v>
      </c>
      <c r="AU22" s="115" t="str">
        <f>IFERROR(VLOOKUP(CONCATENATE($A22,AU$1),'Исх-видео'!$A$2:$D$3000,4,FALSE),"-")</f>
        <v>-</v>
      </c>
      <c r="AV22" s="115" t="str">
        <f>IFERROR(VLOOKUP(CONCATENATE($A22,AV$1),'Исх-видео'!$A$2:$D$3000,4,FALSE),"-")</f>
        <v>-</v>
      </c>
      <c r="AW22" s="115" t="str">
        <f>IFERROR(VLOOKUP(CONCATENATE($A22,AW$1),'Исх-видео'!$A$2:$D$3000,4,FALSE),"-")</f>
        <v>-</v>
      </c>
      <c r="AX22" s="115" t="str">
        <f>IFERROR(VLOOKUP(CONCATENATE($A22,AX$1),'Исх-видео'!$A$2:$D$3000,4,FALSE),"-")</f>
        <v>-</v>
      </c>
      <c r="AY22" s="115" t="str">
        <f>IFERROR(VLOOKUP(CONCATENATE($A22,AY$1),'Исх-видео'!$A$2:$D$3000,4,FALSE),"-")</f>
        <v>-</v>
      </c>
      <c r="AZ22" s="115" t="str">
        <f>IFERROR(VLOOKUP(CONCATENATE($A22,AZ$1),'Исх-видео'!$A$2:$D$3000,4,FALSE),"-")</f>
        <v>-</v>
      </c>
      <c r="BA22" s="115" t="str">
        <f>IFERROR(VLOOKUP(CONCATENATE($A22,BA$1),'Исх-видео'!$A$2:$D$3000,4,FALSE),"-")</f>
        <v>-</v>
      </c>
      <c r="BB22" s="115" t="str">
        <f>IFERROR(VLOOKUP(CONCATENATE($A22,BB$1),'Исх-видео'!$A$2:$D$3000,4,FALSE),"-")</f>
        <v>-</v>
      </c>
      <c r="BC22" s="115" t="str">
        <f>IFERROR(VLOOKUP(CONCATENATE($A22,BC$1),'Исх-видео'!$A$2:$D$3000,4,FALSE),"-")</f>
        <v>-</v>
      </c>
      <c r="BD22" s="115" t="str">
        <f>IFERROR(VLOOKUP(CONCATENATE($A22,BD$1),'Исх-видео'!$A$2:$D$3000,4,FALSE),"-")</f>
        <v>-</v>
      </c>
      <c r="BE22" s="115" t="str">
        <f>IFERROR(VLOOKUP(CONCATENATE($A22,BE$1),'Исх-видео'!$A$2:$D$3000,4,FALSE),"-")</f>
        <v>-</v>
      </c>
      <c r="BF22" s="115" t="str">
        <f>IFERROR(VLOOKUP(CONCATENATE($A22,BF$1),'Исх-видео'!$A$2:$D$3000,4,FALSE),"-")</f>
        <v>-</v>
      </c>
      <c r="BG22" s="115" t="str">
        <f>IFERROR(VLOOKUP(CONCATENATE($A22,BG$1),'[1]Исх-видео'!$A$2:$D$3000,4,FALSE),"-")</f>
        <v>-</v>
      </c>
      <c r="BH22" s="116">
        <f t="shared" si="1"/>
        <v>0</v>
      </c>
      <c r="BI22" s="114" t="str">
        <f t="shared" si="0"/>
        <v>-</v>
      </c>
      <c r="BJ22" s="115"/>
    </row>
    <row r="23" spans="1:62">
      <c r="A23" s="38">
        <f t="shared" si="2"/>
        <v>21</v>
      </c>
      <c r="B23" s="115" t="str">
        <f>IFERROR(VLOOKUP(CONCATENATE($A23,B$1),'Исх-видео'!$A$2:$D$3000,4,FALSE),"-")</f>
        <v>-</v>
      </c>
      <c r="C23" s="115" t="str">
        <f>IFERROR(VLOOKUP(CONCATENATE($A23,C$1),'Исх-видео'!$A$2:$D$3000,4,FALSE),"-")</f>
        <v>-</v>
      </c>
      <c r="D23" s="115" t="str">
        <f>IFERROR(VLOOKUP(CONCATENATE($A23,D$1),'Исх-видео'!$A$2:$D$3000,4,FALSE),"-")</f>
        <v>-</v>
      </c>
      <c r="E23" s="115" t="str">
        <f>IFERROR(VLOOKUP(CONCATENATE($A23,E$1),'Исх-видео'!$A$2:$D$3000,4,FALSE),"-")</f>
        <v>-</v>
      </c>
      <c r="F23" s="115" t="str">
        <f>IFERROR(VLOOKUP(CONCATENATE($A23,F$1),'Исх-видео'!$A$2:$D$3000,4,FALSE),"-")</f>
        <v>-</v>
      </c>
      <c r="G23" s="115" t="str">
        <f>IFERROR(VLOOKUP(CONCATENATE($A23,G$1),'Исх-видео'!$A$2:$D$3000,4,FALSE),"-")</f>
        <v>-</v>
      </c>
      <c r="H23" s="115" t="str">
        <f>IFERROR(VLOOKUP(CONCATENATE($A23,H$1),'Исх-видео'!$A$2:$D$3000,4,FALSE),"-")</f>
        <v>-</v>
      </c>
      <c r="I23" s="115" t="str">
        <f>IFERROR(VLOOKUP(CONCATENATE($A23,I$1),'Исх-видео'!$A$2:$D$3000,4,FALSE),"-")</f>
        <v>-</v>
      </c>
      <c r="J23" s="115" t="str">
        <f>IFERROR(VLOOKUP(CONCATENATE($A23,J$1),'Исх-видео'!$A$2:$D$3000,4,FALSE),"-")</f>
        <v>-</v>
      </c>
      <c r="K23" s="115" t="str">
        <f>IFERROR(VLOOKUP(CONCATENATE($A23,K$1),'Исх-видео'!$A$2:$D$3000,4,FALSE),"-")</f>
        <v>-</v>
      </c>
      <c r="L23" s="115" t="str">
        <f>IFERROR(VLOOKUP(CONCATENATE($A23,L$1),'Исх-видео'!$A$2:$D$3000,4,FALSE),"-")</f>
        <v>-</v>
      </c>
      <c r="M23" s="115" t="str">
        <f>IFERROR(VLOOKUP(CONCATENATE($A23,M$1),'Исх-видео'!$A$2:$D$3000,4,FALSE),"-")</f>
        <v>-</v>
      </c>
      <c r="N23" s="115" t="str">
        <f>IFERROR(VLOOKUP(CONCATENATE($A23,N$1),'Исх-видео'!$A$2:$D$3000,4,FALSE),"-")</f>
        <v>-</v>
      </c>
      <c r="O23" s="115" t="str">
        <f>IFERROR(VLOOKUP(CONCATENATE($A23,O$1),'Исх-видео'!$A$2:$D$3000,4,FALSE),"-")</f>
        <v>-</v>
      </c>
      <c r="P23" s="115" t="str">
        <f>IFERROR(VLOOKUP(CONCATENATE($A23,P$1),'Исх-видео'!$A$2:$D$3000,4,FALSE),"-")</f>
        <v>-</v>
      </c>
      <c r="Q23" s="115" t="str">
        <f>IFERROR(VLOOKUP(CONCATENATE($A23,Q$1),'Исх-видео'!$A$2:$D$3000,4,FALSE),"-")</f>
        <v>-</v>
      </c>
      <c r="R23" s="115" t="str">
        <f>IFERROR(VLOOKUP(CONCATENATE($A23,R$1),'Исх-видео'!$A$2:$D$3000,4,FALSE),"-")</f>
        <v>-</v>
      </c>
      <c r="S23" s="115" t="str">
        <f>IFERROR(VLOOKUP(CONCATENATE($A23,S$1),'Исх-видео'!$A$2:$D$3000,4,FALSE),"-")</f>
        <v>-</v>
      </c>
      <c r="T23" s="115" t="str">
        <f>IFERROR(VLOOKUP(CONCATENATE($A23,T$1),'Исх-видео'!$A$2:$D$3000,4,FALSE),"-")</f>
        <v>-</v>
      </c>
      <c r="U23" s="115" t="str">
        <f>IFERROR(VLOOKUP(CONCATENATE($A23,U$1),'Исх-видео'!$A$2:$D$3000,4,FALSE),"-")</f>
        <v>-</v>
      </c>
      <c r="V23" s="115" t="str">
        <f>IFERROR(VLOOKUP(CONCATENATE($A23,V$1),'Исх-видео'!$A$2:$D$3000,4,FALSE),"-")</f>
        <v>-</v>
      </c>
      <c r="W23" s="115" t="str">
        <f>IFERROR(VLOOKUP(CONCATENATE($A23,W$1),'Исх-видео'!$A$2:$D$3000,4,FALSE),"-")</f>
        <v>-</v>
      </c>
      <c r="X23" s="115" t="str">
        <f>IFERROR(VLOOKUP(CONCATENATE($A23,X$1),'Исх-видео'!$A$2:$D$3000,4,FALSE),"-")</f>
        <v>-</v>
      </c>
      <c r="Y23" s="115" t="str">
        <f>IFERROR(VLOOKUP(CONCATENATE($A23,Y$1),'Исх-видео'!$A$2:$D$3000,4,FALSE),"-")</f>
        <v>-</v>
      </c>
      <c r="Z23" s="115" t="str">
        <f>IFERROR(VLOOKUP(CONCATENATE($A23,Z$1),'Исх-видео'!$A$2:$D$3000,4,FALSE),"-")</f>
        <v>-</v>
      </c>
      <c r="AA23" s="115" t="str">
        <f>IFERROR(VLOOKUP(CONCATENATE($A23,AA$1),'Исх-видео'!$A$2:$D$3000,4,FALSE),"-")</f>
        <v>-</v>
      </c>
      <c r="AB23" s="115" t="str">
        <f>IFERROR(VLOOKUP(CONCATENATE($A23,AB$1),'Исх-видео'!$A$2:$D$3000,4,FALSE),"-")</f>
        <v>-</v>
      </c>
      <c r="AC23" s="115" t="str">
        <f>IFERROR(VLOOKUP(CONCATENATE($A23,AC$1),'Исх-видео'!$A$2:$D$3000,4,FALSE),"-")</f>
        <v>-</v>
      </c>
      <c r="AD23" s="115" t="str">
        <f>IFERROR(VLOOKUP(CONCATENATE($A23,AD$1),'Исх-видео'!$A$2:$D$3000,4,FALSE),"-")</f>
        <v>-</v>
      </c>
      <c r="AE23" s="115" t="str">
        <f>IFERROR(VLOOKUP(CONCATENATE($A23,AE$1),'Исх-видео'!$A$2:$D$3000,4,FALSE),"-")</f>
        <v>-</v>
      </c>
      <c r="AF23" s="115" t="str">
        <f>IFERROR(VLOOKUP(CONCATENATE($A23,AF$1),'Исх-видео'!$A$2:$D$3000,4,FALSE),"-")</f>
        <v>-</v>
      </c>
      <c r="AG23" s="115" t="str">
        <f>IFERROR(VLOOKUP(CONCATENATE($A23,AG$1),'Исх-видео'!$A$2:$D$3000,4,FALSE),"-")</f>
        <v>-</v>
      </c>
      <c r="AH23" s="115" t="str">
        <f>IFERROR(VLOOKUP(CONCATENATE($A23,AH$1),'Исх-видео'!$A$2:$D$3000,4,FALSE),"-")</f>
        <v>-</v>
      </c>
      <c r="AI23" s="115" t="str">
        <f>IFERROR(VLOOKUP(CONCATENATE($A23,AI$1),'Исх-видео'!$A$2:$D$3000,4,FALSE),"-")</f>
        <v>-</v>
      </c>
      <c r="AJ23" s="115" t="str">
        <f>IFERROR(VLOOKUP(CONCATENATE($A23,AJ$1),'Исх-видео'!$A$2:$D$3000,4,FALSE),"-")</f>
        <v>-</v>
      </c>
      <c r="AK23" s="115" t="str">
        <f>IFERROR(VLOOKUP(CONCATENATE($A23,AK$1),'Исх-видео'!$A$2:$D$3000,4,FALSE),"-")</f>
        <v>-</v>
      </c>
      <c r="AL23" s="115" t="str">
        <f>IFERROR(VLOOKUP(CONCATENATE($A23,AL$1),'Исх-видео'!$A$2:$D$3000,4,FALSE),"-")</f>
        <v>-</v>
      </c>
      <c r="AM23" s="115" t="str">
        <f>IFERROR(VLOOKUP(CONCATENATE($A23,AM$1),'Исх-видео'!$A$2:$D$3000,4,FALSE),"-")</f>
        <v>-</v>
      </c>
      <c r="AN23" s="115" t="str">
        <f>IFERROR(VLOOKUP(CONCATENATE($A23,AN$1),'Исх-видео'!$A$2:$D$3000,4,FALSE),"-")</f>
        <v>-</v>
      </c>
      <c r="AO23" s="115" t="str">
        <f>IFERROR(VLOOKUP(CONCATENATE($A23,AO$1),'Исх-видео'!$A$2:$D$3000,4,FALSE),"-")</f>
        <v>-</v>
      </c>
      <c r="AP23" s="115" t="str">
        <f>IFERROR(VLOOKUP(CONCATENATE($A23,AP$1),'Исх-видео'!$A$2:$D$3000,4,FALSE),"-")</f>
        <v>-</v>
      </c>
      <c r="AQ23" s="115" t="str">
        <f>IFERROR(VLOOKUP(CONCATENATE($A23,AQ$1),'Исх-видео'!$A$2:$D$3000,4,FALSE),"-")</f>
        <v>-</v>
      </c>
      <c r="AR23" s="115" t="str">
        <f>IFERROR(VLOOKUP(CONCATENATE($A23,AR$1),'Исх-видео'!$A$2:$D$3000,4,FALSE),"-")</f>
        <v>-</v>
      </c>
      <c r="AS23" s="115" t="str">
        <f>IFERROR(VLOOKUP(CONCATENATE($A23,AS$1),'Исх-видео'!$A$2:$D$3000,4,FALSE),"-")</f>
        <v>-</v>
      </c>
      <c r="AT23" s="115" t="str">
        <f>IFERROR(VLOOKUP(CONCATENATE($A23,AT$1),'Исх-видео'!$A$2:$D$3000,4,FALSE),"-")</f>
        <v>-</v>
      </c>
      <c r="AU23" s="115" t="str">
        <f>IFERROR(VLOOKUP(CONCATENATE($A23,AU$1),'Исх-видео'!$A$2:$D$3000,4,FALSE),"-")</f>
        <v>-</v>
      </c>
      <c r="AV23" s="115" t="str">
        <f>IFERROR(VLOOKUP(CONCATENATE($A23,AV$1),'Исх-видео'!$A$2:$D$3000,4,FALSE),"-")</f>
        <v>-</v>
      </c>
      <c r="AW23" s="115" t="str">
        <f>IFERROR(VLOOKUP(CONCATENATE($A23,AW$1),'Исх-видео'!$A$2:$D$3000,4,FALSE),"-")</f>
        <v>-</v>
      </c>
      <c r="AX23" s="115" t="str">
        <f>IFERROR(VLOOKUP(CONCATENATE($A23,AX$1),'Исх-видео'!$A$2:$D$3000,4,FALSE),"-")</f>
        <v>-</v>
      </c>
      <c r="AY23" s="115" t="str">
        <f>IFERROR(VLOOKUP(CONCATENATE($A23,AY$1),'Исх-видео'!$A$2:$D$3000,4,FALSE),"-")</f>
        <v>-</v>
      </c>
      <c r="AZ23" s="115" t="str">
        <f>IFERROR(VLOOKUP(CONCATENATE($A23,AZ$1),'Исх-видео'!$A$2:$D$3000,4,FALSE),"-")</f>
        <v>-</v>
      </c>
      <c r="BA23" s="115" t="str">
        <f>IFERROR(VLOOKUP(CONCATENATE($A23,BA$1),'Исх-видео'!$A$2:$D$3000,4,FALSE),"-")</f>
        <v>-</v>
      </c>
      <c r="BB23" s="115" t="str">
        <f>IFERROR(VLOOKUP(CONCATENATE($A23,BB$1),'Исх-видео'!$A$2:$D$3000,4,FALSE),"-")</f>
        <v>-</v>
      </c>
      <c r="BC23" s="115" t="str">
        <f>IFERROR(VLOOKUP(CONCATENATE($A23,BC$1),'Исх-видео'!$A$2:$D$3000,4,FALSE),"-")</f>
        <v>-</v>
      </c>
      <c r="BD23" s="115" t="str">
        <f>IFERROR(VLOOKUP(CONCATENATE($A23,BD$1),'Исх-видео'!$A$2:$D$3000,4,FALSE),"-")</f>
        <v>-</v>
      </c>
      <c r="BE23" s="115" t="str">
        <f>IFERROR(VLOOKUP(CONCATENATE($A23,BE$1),'Исх-видео'!$A$2:$D$3000,4,FALSE),"-")</f>
        <v>-</v>
      </c>
      <c r="BF23" s="115" t="str">
        <f>IFERROR(VLOOKUP(CONCATENATE($A23,BF$1),'Исх-видео'!$A$2:$D$3000,4,FALSE),"-")</f>
        <v>-</v>
      </c>
      <c r="BG23" s="115" t="str">
        <f>IFERROR(VLOOKUP(CONCATENATE($A23,BG$1),'[1]Исх-видео'!$A$2:$D$3000,4,FALSE),"-")</f>
        <v>-</v>
      </c>
      <c r="BH23" s="116">
        <f t="shared" si="1"/>
        <v>0</v>
      </c>
      <c r="BI23" s="114" t="str">
        <f t="shared" si="0"/>
        <v>-</v>
      </c>
      <c r="BJ23" s="115"/>
    </row>
    <row r="24" spans="1:62">
      <c r="A24" s="38">
        <f t="shared" si="2"/>
        <v>22</v>
      </c>
      <c r="B24" s="115" t="str">
        <f>IFERROR(VLOOKUP(CONCATENATE($A24,B$1),'Исх-видео'!$A$2:$D$3000,4,FALSE),"-")</f>
        <v>-</v>
      </c>
      <c r="C24" s="115" t="str">
        <f>IFERROR(VLOOKUP(CONCATENATE($A24,C$1),'Исх-видео'!$A$2:$D$3000,4,FALSE),"-")</f>
        <v>-</v>
      </c>
      <c r="D24" s="115" t="str">
        <f>IFERROR(VLOOKUP(CONCATENATE($A24,D$1),'Исх-видео'!$A$2:$D$3000,4,FALSE),"-")</f>
        <v>-</v>
      </c>
      <c r="E24" s="115" t="str">
        <f>IFERROR(VLOOKUP(CONCATENATE($A24,E$1),'Исх-видео'!$A$2:$D$3000,4,FALSE),"-")</f>
        <v>-</v>
      </c>
      <c r="F24" s="115" t="str">
        <f>IFERROR(VLOOKUP(CONCATENATE($A24,F$1),'Исх-видео'!$A$2:$D$3000,4,FALSE),"-")</f>
        <v>-</v>
      </c>
      <c r="G24" s="115" t="str">
        <f>IFERROR(VLOOKUP(CONCATENATE($A24,G$1),'Исх-видео'!$A$2:$D$3000,4,FALSE),"-")</f>
        <v>-</v>
      </c>
      <c r="H24" s="115" t="str">
        <f>IFERROR(VLOOKUP(CONCATENATE($A24,H$1),'Исх-видео'!$A$2:$D$3000,4,FALSE),"-")</f>
        <v>-</v>
      </c>
      <c r="I24" s="115" t="str">
        <f>IFERROR(VLOOKUP(CONCATENATE($A24,I$1),'Исх-видео'!$A$2:$D$3000,4,FALSE),"-")</f>
        <v>-</v>
      </c>
      <c r="J24" s="115" t="str">
        <f>IFERROR(VLOOKUP(CONCATENATE($A24,J$1),'Исх-видео'!$A$2:$D$3000,4,FALSE),"-")</f>
        <v>-</v>
      </c>
      <c r="K24" s="115" t="str">
        <f>IFERROR(VLOOKUP(CONCATENATE($A24,K$1),'Исх-видео'!$A$2:$D$3000,4,FALSE),"-")</f>
        <v>-</v>
      </c>
      <c r="L24" s="115" t="str">
        <f>IFERROR(VLOOKUP(CONCATENATE($A24,L$1),'Исх-видео'!$A$2:$D$3000,4,FALSE),"-")</f>
        <v>-</v>
      </c>
      <c r="M24" s="115" t="str">
        <f>IFERROR(VLOOKUP(CONCATENATE($A24,M$1),'Исх-видео'!$A$2:$D$3000,4,FALSE),"-")</f>
        <v>-</v>
      </c>
      <c r="N24" s="115" t="str">
        <f>IFERROR(VLOOKUP(CONCATENATE($A24,N$1),'Исх-видео'!$A$2:$D$3000,4,FALSE),"-")</f>
        <v>-</v>
      </c>
      <c r="O24" s="115" t="str">
        <f>IFERROR(VLOOKUP(CONCATENATE($A24,O$1),'Исх-видео'!$A$2:$D$3000,4,FALSE),"-")</f>
        <v>-</v>
      </c>
      <c r="P24" s="115" t="str">
        <f>IFERROR(VLOOKUP(CONCATENATE($A24,P$1),'Исх-видео'!$A$2:$D$3000,4,FALSE),"-")</f>
        <v>-</v>
      </c>
      <c r="Q24" s="115" t="str">
        <f>IFERROR(VLOOKUP(CONCATENATE($A24,Q$1),'Исх-видео'!$A$2:$D$3000,4,FALSE),"-")</f>
        <v>-</v>
      </c>
      <c r="R24" s="115" t="str">
        <f>IFERROR(VLOOKUP(CONCATENATE($A24,R$1),'Исх-видео'!$A$2:$D$3000,4,FALSE),"-")</f>
        <v>-</v>
      </c>
      <c r="S24" s="115" t="str">
        <f>IFERROR(VLOOKUP(CONCATENATE($A24,S$1),'Исх-видео'!$A$2:$D$3000,4,FALSE),"-")</f>
        <v>-</v>
      </c>
      <c r="T24" s="115" t="str">
        <f>IFERROR(VLOOKUP(CONCATENATE($A24,T$1),'Исх-видео'!$A$2:$D$3000,4,FALSE),"-")</f>
        <v>-</v>
      </c>
      <c r="U24" s="115" t="str">
        <f>IFERROR(VLOOKUP(CONCATENATE($A24,U$1),'Исх-видео'!$A$2:$D$3000,4,FALSE),"-")</f>
        <v>-</v>
      </c>
      <c r="V24" s="115" t="str">
        <f>IFERROR(VLOOKUP(CONCATENATE($A24,V$1),'Исх-видео'!$A$2:$D$3000,4,FALSE),"-")</f>
        <v>-</v>
      </c>
      <c r="W24" s="115" t="str">
        <f>IFERROR(VLOOKUP(CONCATENATE($A24,W$1),'Исх-видео'!$A$2:$D$3000,4,FALSE),"-")</f>
        <v>-</v>
      </c>
      <c r="X24" s="115" t="str">
        <f>IFERROR(VLOOKUP(CONCATENATE($A24,X$1),'Исх-видео'!$A$2:$D$3000,4,FALSE),"-")</f>
        <v>-</v>
      </c>
      <c r="Y24" s="115" t="str">
        <f>IFERROR(VLOOKUP(CONCATENATE($A24,Y$1),'Исх-видео'!$A$2:$D$3000,4,FALSE),"-")</f>
        <v>-</v>
      </c>
      <c r="Z24" s="115" t="str">
        <f>IFERROR(VLOOKUP(CONCATENATE($A24,Z$1),'Исх-видео'!$A$2:$D$3000,4,FALSE),"-")</f>
        <v>-</v>
      </c>
      <c r="AA24" s="115" t="str">
        <f>IFERROR(VLOOKUP(CONCATENATE($A24,AA$1),'Исх-видео'!$A$2:$D$3000,4,FALSE),"-")</f>
        <v>-</v>
      </c>
      <c r="AB24" s="115" t="str">
        <f>IFERROR(VLOOKUP(CONCATENATE($A24,AB$1),'Исх-видео'!$A$2:$D$3000,4,FALSE),"-")</f>
        <v>-</v>
      </c>
      <c r="AC24" s="115" t="str">
        <f>IFERROR(VLOOKUP(CONCATENATE($A24,AC$1),'Исх-видео'!$A$2:$D$3000,4,FALSE),"-")</f>
        <v>-</v>
      </c>
      <c r="AD24" s="115" t="str">
        <f>IFERROR(VLOOKUP(CONCATENATE($A24,AD$1),'Исх-видео'!$A$2:$D$3000,4,FALSE),"-")</f>
        <v>-</v>
      </c>
      <c r="AE24" s="115" t="str">
        <f>IFERROR(VLOOKUP(CONCATENATE($A24,AE$1),'Исх-видео'!$A$2:$D$3000,4,FALSE),"-")</f>
        <v>-</v>
      </c>
      <c r="AF24" s="115" t="str">
        <f>IFERROR(VLOOKUP(CONCATENATE($A24,AF$1),'Исх-видео'!$A$2:$D$3000,4,FALSE),"-")</f>
        <v>-</v>
      </c>
      <c r="AG24" s="115" t="str">
        <f>IFERROR(VLOOKUP(CONCATENATE($A24,AG$1),'Исх-видео'!$A$2:$D$3000,4,FALSE),"-")</f>
        <v>-</v>
      </c>
      <c r="AH24" s="115" t="str">
        <f>IFERROR(VLOOKUP(CONCATENATE($A24,AH$1),'Исх-видео'!$A$2:$D$3000,4,FALSE),"-")</f>
        <v>-</v>
      </c>
      <c r="AI24" s="115" t="str">
        <f>IFERROR(VLOOKUP(CONCATENATE($A24,AI$1),'Исх-видео'!$A$2:$D$3000,4,FALSE),"-")</f>
        <v>-</v>
      </c>
      <c r="AJ24" s="115" t="str">
        <f>IFERROR(VLOOKUP(CONCATENATE($A24,AJ$1),'Исх-видео'!$A$2:$D$3000,4,FALSE),"-")</f>
        <v>-</v>
      </c>
      <c r="AK24" s="115" t="str">
        <f>IFERROR(VLOOKUP(CONCATENATE($A24,AK$1),'Исх-видео'!$A$2:$D$3000,4,FALSE),"-")</f>
        <v>-</v>
      </c>
      <c r="AL24" s="115" t="str">
        <f>IFERROR(VLOOKUP(CONCATENATE($A24,AL$1),'Исх-видео'!$A$2:$D$3000,4,FALSE),"-")</f>
        <v>-</v>
      </c>
      <c r="AM24" s="115" t="str">
        <f>IFERROR(VLOOKUP(CONCATENATE($A24,AM$1),'Исх-видео'!$A$2:$D$3000,4,FALSE),"-")</f>
        <v>-</v>
      </c>
      <c r="AN24" s="115" t="str">
        <f>IFERROR(VLOOKUP(CONCATENATE($A24,AN$1),'Исх-видео'!$A$2:$D$3000,4,FALSE),"-")</f>
        <v>-</v>
      </c>
      <c r="AO24" s="115" t="str">
        <f>IFERROR(VLOOKUP(CONCATENATE($A24,AO$1),'Исх-видео'!$A$2:$D$3000,4,FALSE),"-")</f>
        <v>-</v>
      </c>
      <c r="AP24" s="115" t="str">
        <f>IFERROR(VLOOKUP(CONCATENATE($A24,AP$1),'Исх-видео'!$A$2:$D$3000,4,FALSE),"-")</f>
        <v>-</v>
      </c>
      <c r="AQ24" s="115" t="str">
        <f>IFERROR(VLOOKUP(CONCATENATE($A24,AQ$1),'Исх-видео'!$A$2:$D$3000,4,FALSE),"-")</f>
        <v>-</v>
      </c>
      <c r="AR24" s="115" t="str">
        <f>IFERROR(VLOOKUP(CONCATENATE($A24,AR$1),'Исх-видео'!$A$2:$D$3000,4,FALSE),"-")</f>
        <v>-</v>
      </c>
      <c r="AS24" s="115" t="str">
        <f>IFERROR(VLOOKUP(CONCATENATE($A24,AS$1),'Исх-видео'!$A$2:$D$3000,4,FALSE),"-")</f>
        <v>-</v>
      </c>
      <c r="AT24" s="115" t="str">
        <f>IFERROR(VLOOKUP(CONCATENATE($A24,AT$1),'Исх-видео'!$A$2:$D$3000,4,FALSE),"-")</f>
        <v>-</v>
      </c>
      <c r="AU24" s="115" t="str">
        <f>IFERROR(VLOOKUP(CONCATENATE($A24,AU$1),'Исх-видео'!$A$2:$D$3000,4,FALSE),"-")</f>
        <v>-</v>
      </c>
      <c r="AV24" s="115" t="str">
        <f>IFERROR(VLOOKUP(CONCATENATE($A24,AV$1),'Исх-видео'!$A$2:$D$3000,4,FALSE),"-")</f>
        <v>-</v>
      </c>
      <c r="AW24" s="115" t="str">
        <f>IFERROR(VLOOKUP(CONCATENATE($A24,AW$1),'Исх-видео'!$A$2:$D$3000,4,FALSE),"-")</f>
        <v>-</v>
      </c>
      <c r="AX24" s="115" t="str">
        <f>IFERROR(VLOOKUP(CONCATENATE($A24,AX$1),'Исх-видео'!$A$2:$D$3000,4,FALSE),"-")</f>
        <v>-</v>
      </c>
      <c r="AY24" s="115" t="str">
        <f>IFERROR(VLOOKUP(CONCATENATE($A24,AY$1),'Исх-видео'!$A$2:$D$3000,4,FALSE),"-")</f>
        <v>-</v>
      </c>
      <c r="AZ24" s="115" t="str">
        <f>IFERROR(VLOOKUP(CONCATENATE($A24,AZ$1),'Исх-видео'!$A$2:$D$3000,4,FALSE),"-")</f>
        <v>-</v>
      </c>
      <c r="BA24" s="115" t="str">
        <f>IFERROR(VLOOKUP(CONCATENATE($A24,BA$1),'Исх-видео'!$A$2:$D$3000,4,FALSE),"-")</f>
        <v>-</v>
      </c>
      <c r="BB24" s="115" t="str">
        <f>IFERROR(VLOOKUP(CONCATENATE($A24,BB$1),'Исх-видео'!$A$2:$D$3000,4,FALSE),"-")</f>
        <v>-</v>
      </c>
      <c r="BC24" s="115" t="str">
        <f>IFERROR(VLOOKUP(CONCATENATE($A24,BC$1),'Исх-видео'!$A$2:$D$3000,4,FALSE),"-")</f>
        <v>-</v>
      </c>
      <c r="BD24" s="115" t="str">
        <f>IFERROR(VLOOKUP(CONCATENATE($A24,BD$1),'Исх-видео'!$A$2:$D$3000,4,FALSE),"-")</f>
        <v>-</v>
      </c>
      <c r="BE24" s="115" t="str">
        <f>IFERROR(VLOOKUP(CONCATENATE($A24,BE$1),'Исх-видео'!$A$2:$D$3000,4,FALSE),"-")</f>
        <v>-</v>
      </c>
      <c r="BF24" s="115" t="str">
        <f>IFERROR(VLOOKUP(CONCATENATE($A24,BF$1),'Исх-видео'!$A$2:$D$3000,4,FALSE),"-")</f>
        <v>-</v>
      </c>
      <c r="BG24" s="115" t="str">
        <f>IFERROR(VLOOKUP(CONCATENATE($A24,BG$1),'[1]Исх-видео'!$A$2:$D$3000,4,FALSE),"-")</f>
        <v>-</v>
      </c>
      <c r="BH24" s="116">
        <f t="shared" si="1"/>
        <v>0</v>
      </c>
      <c r="BI24" s="114" t="str">
        <f t="shared" si="0"/>
        <v>-</v>
      </c>
      <c r="BJ24" s="115"/>
    </row>
    <row r="25" spans="1:62">
      <c r="A25" s="38">
        <f t="shared" si="2"/>
        <v>23</v>
      </c>
      <c r="B25" s="115" t="str">
        <f>IFERROR(VLOOKUP(CONCATENATE($A25,B$1),'Исх-видео'!$A$2:$D$3000,4,FALSE),"-")</f>
        <v>-</v>
      </c>
      <c r="C25" s="115" t="str">
        <f>IFERROR(VLOOKUP(CONCATENATE($A25,C$1),'Исх-видео'!$A$2:$D$3000,4,FALSE),"-")</f>
        <v>-</v>
      </c>
      <c r="D25" s="115" t="str">
        <f>IFERROR(VLOOKUP(CONCATENATE($A25,D$1),'Исх-видео'!$A$2:$D$3000,4,FALSE),"-")</f>
        <v>-</v>
      </c>
      <c r="E25" s="115" t="str">
        <f>IFERROR(VLOOKUP(CONCATENATE($A25,E$1),'Исх-видео'!$A$2:$D$3000,4,FALSE),"-")</f>
        <v>-</v>
      </c>
      <c r="F25" s="115" t="str">
        <f>IFERROR(VLOOKUP(CONCATENATE($A25,F$1),'Исх-видео'!$A$2:$D$3000,4,FALSE),"-")</f>
        <v>-</v>
      </c>
      <c r="G25" s="115" t="str">
        <f>IFERROR(VLOOKUP(CONCATENATE($A25,G$1),'Исх-видео'!$A$2:$D$3000,4,FALSE),"-")</f>
        <v>-</v>
      </c>
      <c r="H25" s="115" t="str">
        <f>IFERROR(VLOOKUP(CONCATENATE($A25,H$1),'Исх-видео'!$A$2:$D$3000,4,FALSE),"-")</f>
        <v>-</v>
      </c>
      <c r="I25" s="115" t="str">
        <f>IFERROR(VLOOKUP(CONCATENATE($A25,I$1),'Исх-видео'!$A$2:$D$3000,4,FALSE),"-")</f>
        <v>-</v>
      </c>
      <c r="J25" s="115" t="str">
        <f>IFERROR(VLOOKUP(CONCATENATE($A25,J$1),'Исх-видео'!$A$2:$D$3000,4,FALSE),"-")</f>
        <v>-</v>
      </c>
      <c r="K25" s="115" t="str">
        <f>IFERROR(VLOOKUP(CONCATENATE($A25,K$1),'Исх-видео'!$A$2:$D$3000,4,FALSE),"-")</f>
        <v>-</v>
      </c>
      <c r="L25" s="115" t="str">
        <f>IFERROR(VLOOKUP(CONCATENATE($A25,L$1),'Исх-видео'!$A$2:$D$3000,4,FALSE),"-")</f>
        <v>-</v>
      </c>
      <c r="M25" s="115" t="str">
        <f>IFERROR(VLOOKUP(CONCATENATE($A25,M$1),'Исх-видео'!$A$2:$D$3000,4,FALSE),"-")</f>
        <v>-</v>
      </c>
      <c r="N25" s="115" t="str">
        <f>IFERROR(VLOOKUP(CONCATENATE($A25,N$1),'Исх-видео'!$A$2:$D$3000,4,FALSE),"-")</f>
        <v>-</v>
      </c>
      <c r="O25" s="115" t="str">
        <f>IFERROR(VLOOKUP(CONCATENATE($A25,O$1),'Исх-видео'!$A$2:$D$3000,4,FALSE),"-")</f>
        <v>-</v>
      </c>
      <c r="P25" s="115" t="str">
        <f>IFERROR(VLOOKUP(CONCATENATE($A25,P$1),'Исх-видео'!$A$2:$D$3000,4,FALSE),"-")</f>
        <v>-</v>
      </c>
      <c r="Q25" s="115" t="str">
        <f>IFERROR(VLOOKUP(CONCATENATE($A25,Q$1),'Исх-видео'!$A$2:$D$3000,4,FALSE),"-")</f>
        <v>-</v>
      </c>
      <c r="R25" s="115" t="str">
        <f>IFERROR(VLOOKUP(CONCATENATE($A25,R$1),'Исх-видео'!$A$2:$D$3000,4,FALSE),"-")</f>
        <v>-</v>
      </c>
      <c r="S25" s="115" t="str">
        <f>IFERROR(VLOOKUP(CONCATENATE($A25,S$1),'Исх-видео'!$A$2:$D$3000,4,FALSE),"-")</f>
        <v>-</v>
      </c>
      <c r="T25" s="115" t="str">
        <f>IFERROR(VLOOKUP(CONCATENATE($A25,T$1),'Исх-видео'!$A$2:$D$3000,4,FALSE),"-")</f>
        <v>-</v>
      </c>
      <c r="U25" s="115" t="str">
        <f>IFERROR(VLOOKUP(CONCATENATE($A25,U$1),'Исх-видео'!$A$2:$D$3000,4,FALSE),"-")</f>
        <v>-</v>
      </c>
      <c r="V25" s="115" t="str">
        <f>IFERROR(VLOOKUP(CONCATENATE($A25,V$1),'Исх-видео'!$A$2:$D$3000,4,FALSE),"-")</f>
        <v>-</v>
      </c>
      <c r="W25" s="115" t="str">
        <f>IFERROR(VLOOKUP(CONCATENATE($A25,W$1),'Исх-видео'!$A$2:$D$3000,4,FALSE),"-")</f>
        <v>-</v>
      </c>
      <c r="X25" s="115" t="str">
        <f>IFERROR(VLOOKUP(CONCATENATE($A25,X$1),'Исх-видео'!$A$2:$D$3000,4,FALSE),"-")</f>
        <v>-</v>
      </c>
      <c r="Y25" s="115" t="str">
        <f>IFERROR(VLOOKUP(CONCATENATE($A25,Y$1),'Исх-видео'!$A$2:$D$3000,4,FALSE),"-")</f>
        <v>-</v>
      </c>
      <c r="Z25" s="115" t="str">
        <f>IFERROR(VLOOKUP(CONCATENATE($A25,Z$1),'Исх-видео'!$A$2:$D$3000,4,FALSE),"-")</f>
        <v>-</v>
      </c>
      <c r="AA25" s="115" t="str">
        <f>IFERROR(VLOOKUP(CONCATENATE($A25,AA$1),'Исх-видео'!$A$2:$D$3000,4,FALSE),"-")</f>
        <v>-</v>
      </c>
      <c r="AB25" s="115" t="str">
        <f>IFERROR(VLOOKUP(CONCATENATE($A25,AB$1),'Исх-видео'!$A$2:$D$3000,4,FALSE),"-")</f>
        <v>-</v>
      </c>
      <c r="AC25" s="115" t="str">
        <f>IFERROR(VLOOKUP(CONCATENATE($A25,AC$1),'Исх-видео'!$A$2:$D$3000,4,FALSE),"-")</f>
        <v>-</v>
      </c>
      <c r="AD25" s="115" t="str">
        <f>IFERROR(VLOOKUP(CONCATENATE($A25,AD$1),'Исх-видео'!$A$2:$D$3000,4,FALSE),"-")</f>
        <v>-</v>
      </c>
      <c r="AE25" s="115" t="str">
        <f>IFERROR(VLOOKUP(CONCATENATE($A25,AE$1),'Исх-видео'!$A$2:$D$3000,4,FALSE),"-")</f>
        <v>-</v>
      </c>
      <c r="AF25" s="115" t="str">
        <f>IFERROR(VLOOKUP(CONCATENATE($A25,AF$1),'Исх-видео'!$A$2:$D$3000,4,FALSE),"-")</f>
        <v>-</v>
      </c>
      <c r="AG25" s="115" t="str">
        <f>IFERROR(VLOOKUP(CONCATENATE($A25,AG$1),'Исх-видео'!$A$2:$D$3000,4,FALSE),"-")</f>
        <v>-</v>
      </c>
      <c r="AH25" s="115" t="str">
        <f>IFERROR(VLOOKUP(CONCATENATE($A25,AH$1),'Исх-видео'!$A$2:$D$3000,4,FALSE),"-")</f>
        <v>-</v>
      </c>
      <c r="AI25" s="115" t="str">
        <f>IFERROR(VLOOKUP(CONCATENATE($A25,AI$1),'Исх-видео'!$A$2:$D$3000,4,FALSE),"-")</f>
        <v>-</v>
      </c>
      <c r="AJ25" s="115" t="str">
        <f>IFERROR(VLOOKUP(CONCATENATE($A25,AJ$1),'Исх-видео'!$A$2:$D$3000,4,FALSE),"-")</f>
        <v>-</v>
      </c>
      <c r="AK25" s="115" t="str">
        <f>IFERROR(VLOOKUP(CONCATENATE($A25,AK$1),'Исх-видео'!$A$2:$D$3000,4,FALSE),"-")</f>
        <v>-</v>
      </c>
      <c r="AL25" s="115" t="str">
        <f>IFERROR(VLOOKUP(CONCATENATE($A25,AL$1),'Исх-видео'!$A$2:$D$3000,4,FALSE),"-")</f>
        <v>-</v>
      </c>
      <c r="AM25" s="115" t="str">
        <f>IFERROR(VLOOKUP(CONCATENATE($A25,AM$1),'Исх-видео'!$A$2:$D$3000,4,FALSE),"-")</f>
        <v>-</v>
      </c>
      <c r="AN25" s="115" t="str">
        <f>IFERROR(VLOOKUP(CONCATENATE($A25,AN$1),'Исх-видео'!$A$2:$D$3000,4,FALSE),"-")</f>
        <v>-</v>
      </c>
      <c r="AO25" s="115" t="str">
        <f>IFERROR(VLOOKUP(CONCATENATE($A25,AO$1),'Исх-видео'!$A$2:$D$3000,4,FALSE),"-")</f>
        <v>-</v>
      </c>
      <c r="AP25" s="115" t="str">
        <f>IFERROR(VLOOKUP(CONCATENATE($A25,AP$1),'Исх-видео'!$A$2:$D$3000,4,FALSE),"-")</f>
        <v>-</v>
      </c>
      <c r="AQ25" s="115" t="str">
        <f>IFERROR(VLOOKUP(CONCATENATE($A25,AQ$1),'Исх-видео'!$A$2:$D$3000,4,FALSE),"-")</f>
        <v>-</v>
      </c>
      <c r="AR25" s="115" t="str">
        <f>IFERROR(VLOOKUP(CONCATENATE($A25,AR$1),'Исх-видео'!$A$2:$D$3000,4,FALSE),"-")</f>
        <v>-</v>
      </c>
      <c r="AS25" s="115" t="str">
        <f>IFERROR(VLOOKUP(CONCATENATE($A25,AS$1),'Исх-видео'!$A$2:$D$3000,4,FALSE),"-")</f>
        <v>-</v>
      </c>
      <c r="AT25" s="115" t="str">
        <f>IFERROR(VLOOKUP(CONCATENATE($A25,AT$1),'Исх-видео'!$A$2:$D$3000,4,FALSE),"-")</f>
        <v>-</v>
      </c>
      <c r="AU25" s="115" t="str">
        <f>IFERROR(VLOOKUP(CONCATENATE($A25,AU$1),'Исх-видео'!$A$2:$D$3000,4,FALSE),"-")</f>
        <v>-</v>
      </c>
      <c r="AV25" s="115" t="str">
        <f>IFERROR(VLOOKUP(CONCATENATE($A25,AV$1),'Исх-видео'!$A$2:$D$3000,4,FALSE),"-")</f>
        <v>-</v>
      </c>
      <c r="AW25" s="115" t="str">
        <f>IFERROR(VLOOKUP(CONCATENATE($A25,AW$1),'Исх-видео'!$A$2:$D$3000,4,FALSE),"-")</f>
        <v>-</v>
      </c>
      <c r="AX25" s="115" t="str">
        <f>IFERROR(VLOOKUP(CONCATENATE($A25,AX$1),'Исх-видео'!$A$2:$D$3000,4,FALSE),"-")</f>
        <v>-</v>
      </c>
      <c r="AY25" s="115" t="str">
        <f>IFERROR(VLOOKUP(CONCATENATE($A25,AY$1),'Исх-видео'!$A$2:$D$3000,4,FALSE),"-")</f>
        <v>-</v>
      </c>
      <c r="AZ25" s="115" t="str">
        <f>IFERROR(VLOOKUP(CONCATENATE($A25,AZ$1),'Исх-видео'!$A$2:$D$3000,4,FALSE),"-")</f>
        <v>-</v>
      </c>
      <c r="BA25" s="115" t="str">
        <f>IFERROR(VLOOKUP(CONCATENATE($A25,BA$1),'Исх-видео'!$A$2:$D$3000,4,FALSE),"-")</f>
        <v>-</v>
      </c>
      <c r="BB25" s="115" t="str">
        <f>IFERROR(VLOOKUP(CONCATENATE($A25,BB$1),'Исх-видео'!$A$2:$D$3000,4,FALSE),"-")</f>
        <v>-</v>
      </c>
      <c r="BC25" s="115" t="str">
        <f>IFERROR(VLOOKUP(CONCATENATE($A25,BC$1),'Исх-видео'!$A$2:$D$3000,4,FALSE),"-")</f>
        <v>-</v>
      </c>
      <c r="BD25" s="115" t="str">
        <f>IFERROR(VLOOKUP(CONCATENATE($A25,BD$1),'Исх-видео'!$A$2:$D$3000,4,FALSE),"-")</f>
        <v>-</v>
      </c>
      <c r="BE25" s="115" t="str">
        <f>IFERROR(VLOOKUP(CONCATENATE($A25,BE$1),'Исх-видео'!$A$2:$D$3000,4,FALSE),"-")</f>
        <v>-</v>
      </c>
      <c r="BF25" s="115" t="str">
        <f>IFERROR(VLOOKUP(CONCATENATE($A25,BF$1),'Исх-видео'!$A$2:$D$3000,4,FALSE),"-")</f>
        <v>-</v>
      </c>
      <c r="BG25" s="115" t="str">
        <f>IFERROR(VLOOKUP(CONCATENATE($A25,BG$1),'[1]Исх-видео'!$A$2:$D$3000,4,FALSE),"-")</f>
        <v>-</v>
      </c>
      <c r="BH25" s="116">
        <f t="shared" si="1"/>
        <v>0</v>
      </c>
      <c r="BI25" s="114" t="str">
        <f t="shared" si="0"/>
        <v>-</v>
      </c>
      <c r="BJ25" s="115"/>
    </row>
    <row r="26" spans="1:62">
      <c r="A26" s="38">
        <f t="shared" si="2"/>
        <v>24</v>
      </c>
      <c r="B26" s="115" t="str">
        <f>IFERROR(VLOOKUP(CONCATENATE($A26,B$1),'Исх-видео'!$A$2:$D$3000,4,FALSE),"-")</f>
        <v>-</v>
      </c>
      <c r="C26" s="115" t="str">
        <f>IFERROR(VLOOKUP(CONCATENATE($A26,C$1),'Исх-видео'!$A$2:$D$3000,4,FALSE),"-")</f>
        <v>-</v>
      </c>
      <c r="D26" s="115" t="str">
        <f>IFERROR(VLOOKUP(CONCATENATE($A26,D$1),'Исх-видео'!$A$2:$D$3000,4,FALSE),"-")</f>
        <v>-</v>
      </c>
      <c r="E26" s="115" t="str">
        <f>IFERROR(VLOOKUP(CONCATENATE($A26,E$1),'Исх-видео'!$A$2:$D$3000,4,FALSE),"-")</f>
        <v>-</v>
      </c>
      <c r="F26" s="115" t="str">
        <f>IFERROR(VLOOKUP(CONCATENATE($A26,F$1),'Исх-видео'!$A$2:$D$3000,4,FALSE),"-")</f>
        <v>-</v>
      </c>
      <c r="G26" s="115" t="str">
        <f>IFERROR(VLOOKUP(CONCATENATE($A26,G$1),'Исх-видео'!$A$2:$D$3000,4,FALSE),"-")</f>
        <v>-</v>
      </c>
      <c r="H26" s="115" t="str">
        <f>IFERROR(VLOOKUP(CONCATENATE($A26,H$1),'Исх-видео'!$A$2:$D$3000,4,FALSE),"-")</f>
        <v>-</v>
      </c>
      <c r="I26" s="115" t="str">
        <f>IFERROR(VLOOKUP(CONCATENATE($A26,I$1),'Исх-видео'!$A$2:$D$3000,4,FALSE),"-")</f>
        <v>-</v>
      </c>
      <c r="J26" s="115" t="str">
        <f>IFERROR(VLOOKUP(CONCATENATE($A26,J$1),'Исх-видео'!$A$2:$D$3000,4,FALSE),"-")</f>
        <v>-</v>
      </c>
      <c r="K26" s="115" t="str">
        <f>IFERROR(VLOOKUP(CONCATENATE($A26,K$1),'Исх-видео'!$A$2:$D$3000,4,FALSE),"-")</f>
        <v>-</v>
      </c>
      <c r="L26" s="115" t="str">
        <f>IFERROR(VLOOKUP(CONCATENATE($A26,L$1),'Исх-видео'!$A$2:$D$3000,4,FALSE),"-")</f>
        <v>-</v>
      </c>
      <c r="M26" s="115" t="str">
        <f>IFERROR(VLOOKUP(CONCATENATE($A26,M$1),'Исх-видео'!$A$2:$D$3000,4,FALSE),"-")</f>
        <v>-</v>
      </c>
      <c r="N26" s="115" t="str">
        <f>IFERROR(VLOOKUP(CONCATENATE($A26,N$1),'Исх-видео'!$A$2:$D$3000,4,FALSE),"-")</f>
        <v>-</v>
      </c>
      <c r="O26" s="115" t="str">
        <f>IFERROR(VLOOKUP(CONCATENATE($A26,O$1),'Исх-видео'!$A$2:$D$3000,4,FALSE),"-")</f>
        <v>-</v>
      </c>
      <c r="P26" s="115" t="str">
        <f>IFERROR(VLOOKUP(CONCATENATE($A26,P$1),'Исх-видео'!$A$2:$D$3000,4,FALSE),"-")</f>
        <v>-</v>
      </c>
      <c r="Q26" s="115" t="str">
        <f>IFERROR(VLOOKUP(CONCATENATE($A26,Q$1),'Исх-видео'!$A$2:$D$3000,4,FALSE),"-")</f>
        <v>-</v>
      </c>
      <c r="R26" s="115" t="str">
        <f>IFERROR(VLOOKUP(CONCATENATE($A26,R$1),'Исх-видео'!$A$2:$D$3000,4,FALSE),"-")</f>
        <v>-</v>
      </c>
      <c r="S26" s="115" t="str">
        <f>IFERROR(VLOOKUP(CONCATENATE($A26,S$1),'Исх-видео'!$A$2:$D$3000,4,FALSE),"-")</f>
        <v>-</v>
      </c>
      <c r="T26" s="115" t="str">
        <f>IFERROR(VLOOKUP(CONCATENATE($A26,T$1),'Исх-видео'!$A$2:$D$3000,4,FALSE),"-")</f>
        <v>-</v>
      </c>
      <c r="U26" s="115" t="str">
        <f>IFERROR(VLOOKUP(CONCATENATE($A26,U$1),'Исх-видео'!$A$2:$D$3000,4,FALSE),"-")</f>
        <v>-</v>
      </c>
      <c r="V26" s="115" t="str">
        <f>IFERROR(VLOOKUP(CONCATENATE($A26,V$1),'Исх-видео'!$A$2:$D$3000,4,FALSE),"-")</f>
        <v>-</v>
      </c>
      <c r="W26" s="115" t="str">
        <f>IFERROR(VLOOKUP(CONCATENATE($A26,W$1),'Исх-видео'!$A$2:$D$3000,4,FALSE),"-")</f>
        <v>-</v>
      </c>
      <c r="X26" s="115" t="str">
        <f>IFERROR(VLOOKUP(CONCATENATE($A26,X$1),'Исх-видео'!$A$2:$D$3000,4,FALSE),"-")</f>
        <v>-</v>
      </c>
      <c r="Y26" s="115" t="str">
        <f>IFERROR(VLOOKUP(CONCATENATE($A26,Y$1),'Исх-видео'!$A$2:$D$3000,4,FALSE),"-")</f>
        <v>-</v>
      </c>
      <c r="Z26" s="115" t="str">
        <f>IFERROR(VLOOKUP(CONCATENATE($A26,Z$1),'Исх-видео'!$A$2:$D$3000,4,FALSE),"-")</f>
        <v>-</v>
      </c>
      <c r="AA26" s="115" t="str">
        <f>IFERROR(VLOOKUP(CONCATENATE($A26,AA$1),'Исх-видео'!$A$2:$D$3000,4,FALSE),"-")</f>
        <v>-</v>
      </c>
      <c r="AB26" s="115" t="str">
        <f>IFERROR(VLOOKUP(CONCATENATE($A26,AB$1),'Исх-видео'!$A$2:$D$3000,4,FALSE),"-")</f>
        <v>-</v>
      </c>
      <c r="AC26" s="115" t="str">
        <f>IFERROR(VLOOKUP(CONCATENATE($A26,AC$1),'Исх-видео'!$A$2:$D$3000,4,FALSE),"-")</f>
        <v>-</v>
      </c>
      <c r="AD26" s="115" t="str">
        <f>IFERROR(VLOOKUP(CONCATENATE($A26,AD$1),'Исх-видео'!$A$2:$D$3000,4,FALSE),"-")</f>
        <v>-</v>
      </c>
      <c r="AE26" s="115" t="str">
        <f>IFERROR(VLOOKUP(CONCATENATE($A26,AE$1),'Исх-видео'!$A$2:$D$3000,4,FALSE),"-")</f>
        <v>-</v>
      </c>
      <c r="AF26" s="115" t="str">
        <f>IFERROR(VLOOKUP(CONCATENATE($A26,AF$1),'Исх-видео'!$A$2:$D$3000,4,FALSE),"-")</f>
        <v>-</v>
      </c>
      <c r="AG26" s="115" t="str">
        <f>IFERROR(VLOOKUP(CONCATENATE($A26,AG$1),'Исх-видео'!$A$2:$D$3000,4,FALSE),"-")</f>
        <v>-</v>
      </c>
      <c r="AH26" s="115" t="str">
        <f>IFERROR(VLOOKUP(CONCATENATE($A26,AH$1),'Исх-видео'!$A$2:$D$3000,4,FALSE),"-")</f>
        <v>-</v>
      </c>
      <c r="AI26" s="115" t="str">
        <f>IFERROR(VLOOKUP(CONCATENATE($A26,AI$1),'Исх-видео'!$A$2:$D$3000,4,FALSE),"-")</f>
        <v>-</v>
      </c>
      <c r="AJ26" s="115" t="str">
        <f>IFERROR(VLOOKUP(CONCATENATE($A26,AJ$1),'Исх-видео'!$A$2:$D$3000,4,FALSE),"-")</f>
        <v>-</v>
      </c>
      <c r="AK26" s="115" t="str">
        <f>IFERROR(VLOOKUP(CONCATENATE($A26,AK$1),'Исх-видео'!$A$2:$D$3000,4,FALSE),"-")</f>
        <v>-</v>
      </c>
      <c r="AL26" s="115" t="str">
        <f>IFERROR(VLOOKUP(CONCATENATE($A26,AL$1),'Исх-видео'!$A$2:$D$3000,4,FALSE),"-")</f>
        <v>-</v>
      </c>
      <c r="AM26" s="115" t="str">
        <f>IFERROR(VLOOKUP(CONCATENATE($A26,AM$1),'Исх-видео'!$A$2:$D$3000,4,FALSE),"-")</f>
        <v>-</v>
      </c>
      <c r="AN26" s="115" t="str">
        <f>IFERROR(VLOOKUP(CONCATENATE($A26,AN$1),'Исх-видео'!$A$2:$D$3000,4,FALSE),"-")</f>
        <v>-</v>
      </c>
      <c r="AO26" s="115" t="str">
        <f>IFERROR(VLOOKUP(CONCATENATE($A26,AO$1),'Исх-видео'!$A$2:$D$3000,4,FALSE),"-")</f>
        <v>-</v>
      </c>
      <c r="AP26" s="115" t="str">
        <f>IFERROR(VLOOKUP(CONCATENATE($A26,AP$1),'Исх-видео'!$A$2:$D$3000,4,FALSE),"-")</f>
        <v>-</v>
      </c>
      <c r="AQ26" s="115" t="str">
        <f>IFERROR(VLOOKUP(CONCATENATE($A26,AQ$1),'Исх-видео'!$A$2:$D$3000,4,FALSE),"-")</f>
        <v>-</v>
      </c>
      <c r="AR26" s="115" t="str">
        <f>IFERROR(VLOOKUP(CONCATENATE($A26,AR$1),'Исх-видео'!$A$2:$D$3000,4,FALSE),"-")</f>
        <v>-</v>
      </c>
      <c r="AS26" s="115" t="str">
        <f>IFERROR(VLOOKUP(CONCATENATE($A26,AS$1),'Исх-видео'!$A$2:$D$3000,4,FALSE),"-")</f>
        <v>-</v>
      </c>
      <c r="AT26" s="115" t="str">
        <f>IFERROR(VLOOKUP(CONCATENATE($A26,AT$1),'Исх-видео'!$A$2:$D$3000,4,FALSE),"-")</f>
        <v>-</v>
      </c>
      <c r="AU26" s="115" t="str">
        <f>IFERROR(VLOOKUP(CONCATENATE($A26,AU$1),'Исх-видео'!$A$2:$D$3000,4,FALSE),"-")</f>
        <v>-</v>
      </c>
      <c r="AV26" s="115" t="str">
        <f>IFERROR(VLOOKUP(CONCATENATE($A26,AV$1),'Исх-видео'!$A$2:$D$3000,4,FALSE),"-")</f>
        <v>-</v>
      </c>
      <c r="AW26" s="115" t="str">
        <f>IFERROR(VLOOKUP(CONCATENATE($A26,AW$1),'Исх-видео'!$A$2:$D$3000,4,FALSE),"-")</f>
        <v>-</v>
      </c>
      <c r="AX26" s="115" t="str">
        <f>IFERROR(VLOOKUP(CONCATENATE($A26,AX$1),'Исх-видео'!$A$2:$D$3000,4,FALSE),"-")</f>
        <v>-</v>
      </c>
      <c r="AY26" s="115" t="str">
        <f>IFERROR(VLOOKUP(CONCATENATE($A26,AY$1),'Исх-видео'!$A$2:$D$3000,4,FALSE),"-")</f>
        <v>-</v>
      </c>
      <c r="AZ26" s="115" t="str">
        <f>IFERROR(VLOOKUP(CONCATENATE($A26,AZ$1),'Исх-видео'!$A$2:$D$3000,4,FALSE),"-")</f>
        <v>-</v>
      </c>
      <c r="BA26" s="115" t="str">
        <f>IFERROR(VLOOKUP(CONCATENATE($A26,BA$1),'Исх-видео'!$A$2:$D$3000,4,FALSE),"-")</f>
        <v>-</v>
      </c>
      <c r="BB26" s="115" t="str">
        <f>IFERROR(VLOOKUP(CONCATENATE($A26,BB$1),'Исх-видео'!$A$2:$D$3000,4,FALSE),"-")</f>
        <v>-</v>
      </c>
      <c r="BC26" s="115" t="str">
        <f>IFERROR(VLOOKUP(CONCATENATE($A26,BC$1),'Исх-видео'!$A$2:$D$3000,4,FALSE),"-")</f>
        <v>-</v>
      </c>
      <c r="BD26" s="115" t="str">
        <f>IFERROR(VLOOKUP(CONCATENATE($A26,BD$1),'Исх-видео'!$A$2:$D$3000,4,FALSE),"-")</f>
        <v>-</v>
      </c>
      <c r="BE26" s="115" t="str">
        <f>IFERROR(VLOOKUP(CONCATENATE($A26,BE$1),'Исх-видео'!$A$2:$D$3000,4,FALSE),"-")</f>
        <v>-</v>
      </c>
      <c r="BF26" s="115" t="str">
        <f>IFERROR(VLOOKUP(CONCATENATE($A26,BF$1),'Исх-видео'!$A$2:$D$3000,4,FALSE),"-")</f>
        <v>-</v>
      </c>
      <c r="BG26" s="115" t="str">
        <f>IFERROR(VLOOKUP(CONCATENATE($A26,BG$1),'[1]Исх-видео'!$A$2:$D$3000,4,FALSE),"-")</f>
        <v>-</v>
      </c>
      <c r="BH26" s="116">
        <f t="shared" si="1"/>
        <v>0</v>
      </c>
      <c r="BI26" s="114" t="str">
        <f t="shared" si="0"/>
        <v>-</v>
      </c>
      <c r="BJ26" s="115"/>
    </row>
    <row r="27" spans="1:62">
      <c r="A27" s="38">
        <f t="shared" si="2"/>
        <v>25</v>
      </c>
      <c r="B27" s="115" t="str">
        <f>IFERROR(VLOOKUP(CONCATENATE($A27,B$1),'Исх-видео'!$A$2:$D$3000,4,FALSE),"-")</f>
        <v>-</v>
      </c>
      <c r="C27" s="115" t="str">
        <f>IFERROR(VLOOKUP(CONCATENATE($A27,C$1),'Исх-видео'!$A$2:$D$3000,4,FALSE),"-")</f>
        <v>-</v>
      </c>
      <c r="D27" s="115" t="str">
        <f>IFERROR(VLOOKUP(CONCATENATE($A27,D$1),'Исх-видео'!$A$2:$D$3000,4,FALSE),"-")</f>
        <v>-</v>
      </c>
      <c r="E27" s="115">
        <f>IFERROR(VLOOKUP(CONCATENATE($A27,E$1),'Исх-видео'!$A$2:$D$3000,4,FALSE),"-")</f>
        <v>10</v>
      </c>
      <c r="F27" s="115">
        <f>IFERROR(VLOOKUP(CONCATENATE($A27,F$1),'Исх-видео'!$A$2:$D$3000,4,FALSE),"-")</f>
        <v>9</v>
      </c>
      <c r="G27" s="115" t="str">
        <f>IFERROR(VLOOKUP(CONCATENATE($A27,G$1),'Исх-видео'!$A$2:$D$3000,4,FALSE),"-")</f>
        <v>-</v>
      </c>
      <c r="H27" s="115" t="str">
        <f>IFERROR(VLOOKUP(CONCATENATE($A27,H$1),'Исх-видео'!$A$2:$D$3000,4,FALSE),"-")</f>
        <v>-</v>
      </c>
      <c r="I27" s="115" t="str">
        <f>IFERROR(VLOOKUP(CONCATENATE($A27,I$1),'Исх-видео'!$A$2:$D$3000,4,FALSE),"-")</f>
        <v>-</v>
      </c>
      <c r="J27" s="115" t="str">
        <f>IFERROR(VLOOKUP(CONCATENATE($A27,J$1),'Исх-видео'!$A$2:$D$3000,4,FALSE),"-")</f>
        <v>-</v>
      </c>
      <c r="K27" s="115" t="str">
        <f>IFERROR(VLOOKUP(CONCATENATE($A27,K$1),'Исх-видео'!$A$2:$D$3000,4,FALSE),"-")</f>
        <v>-</v>
      </c>
      <c r="L27" s="115" t="str">
        <f>IFERROR(VLOOKUP(CONCATENATE($A27,L$1),'Исх-видео'!$A$2:$D$3000,4,FALSE),"-")</f>
        <v>-</v>
      </c>
      <c r="M27" s="115" t="str">
        <f>IFERROR(VLOOKUP(CONCATENATE($A27,M$1),'Исх-видео'!$A$2:$D$3000,4,FALSE),"-")</f>
        <v>-</v>
      </c>
      <c r="N27" s="115" t="str">
        <f>IFERROR(VLOOKUP(CONCATENATE($A27,N$1),'Исх-видео'!$A$2:$D$3000,4,FALSE),"-")</f>
        <v>-</v>
      </c>
      <c r="O27" s="115" t="str">
        <f>IFERROR(VLOOKUP(CONCATENATE($A27,O$1),'Исх-видео'!$A$2:$D$3000,4,FALSE),"-")</f>
        <v>-</v>
      </c>
      <c r="P27" s="115" t="str">
        <f>IFERROR(VLOOKUP(CONCATENATE($A27,P$1),'Исх-видео'!$A$2:$D$3000,4,FALSE),"-")</f>
        <v>-</v>
      </c>
      <c r="Q27" s="115" t="str">
        <f>IFERROR(VLOOKUP(CONCATENATE($A27,Q$1),'Исх-видео'!$A$2:$D$3000,4,FALSE),"-")</f>
        <v>-</v>
      </c>
      <c r="R27" s="115" t="str">
        <f>IFERROR(VLOOKUP(CONCATENATE($A27,R$1),'Исх-видео'!$A$2:$D$3000,4,FALSE),"-")</f>
        <v>-</v>
      </c>
      <c r="S27" s="115">
        <f>IFERROR(VLOOKUP(CONCATENATE($A27,S$1),'Исх-видео'!$A$2:$D$3000,4,FALSE),"-")</f>
        <v>12</v>
      </c>
      <c r="T27" s="115" t="str">
        <f>IFERROR(VLOOKUP(CONCATENATE($A27,T$1),'Исх-видео'!$A$2:$D$3000,4,FALSE),"-")</f>
        <v>-</v>
      </c>
      <c r="U27" s="115" t="str">
        <f>IFERROR(VLOOKUP(CONCATENATE($A27,U$1),'Исх-видео'!$A$2:$D$3000,4,FALSE),"-")</f>
        <v>-</v>
      </c>
      <c r="V27" s="115" t="str">
        <f>IFERROR(VLOOKUP(CONCATENATE($A27,V$1),'Исх-видео'!$A$2:$D$3000,4,FALSE),"-")</f>
        <v>-</v>
      </c>
      <c r="W27" s="115" t="str">
        <f>IFERROR(VLOOKUP(CONCATENATE($A27,W$1),'Исх-видео'!$A$2:$D$3000,4,FALSE),"-")</f>
        <v>-</v>
      </c>
      <c r="X27" s="115">
        <f>IFERROR(VLOOKUP(CONCATENATE($A27,X$1),'Исх-видео'!$A$2:$D$3000,4,FALSE),"-")</f>
        <v>9</v>
      </c>
      <c r="Y27" s="115" t="str">
        <f>IFERROR(VLOOKUP(CONCATENATE($A27,Y$1),'Исх-видео'!$A$2:$D$3000,4,FALSE),"-")</f>
        <v>-</v>
      </c>
      <c r="Z27" s="115">
        <f>IFERROR(VLOOKUP(CONCATENATE($A27,Z$1),'Исх-видео'!$A$2:$D$3000,4,FALSE),"-")</f>
        <v>9</v>
      </c>
      <c r="AA27" s="115" t="str">
        <f>IFERROR(VLOOKUP(CONCATENATE($A27,AA$1),'Исх-видео'!$A$2:$D$3000,4,FALSE),"-")</f>
        <v>-</v>
      </c>
      <c r="AB27" s="115" t="str">
        <f>IFERROR(VLOOKUP(CONCATENATE($A27,AB$1),'Исх-видео'!$A$2:$D$3000,4,FALSE),"-")</f>
        <v>-</v>
      </c>
      <c r="AC27" s="115" t="str">
        <f>IFERROR(VLOOKUP(CONCATENATE($A27,AC$1),'Исх-видео'!$A$2:$D$3000,4,FALSE),"-")</f>
        <v>-</v>
      </c>
      <c r="AD27" s="115" t="str">
        <f>IFERROR(VLOOKUP(CONCATENATE($A27,AD$1),'Исх-видео'!$A$2:$D$3000,4,FALSE),"-")</f>
        <v>-</v>
      </c>
      <c r="AE27" s="115">
        <f>IFERROR(VLOOKUP(CONCATENATE($A27,AE$1),'Исх-видео'!$A$2:$D$3000,4,FALSE),"-")</f>
        <v>8</v>
      </c>
      <c r="AF27" s="115" t="str">
        <f>IFERROR(VLOOKUP(CONCATENATE($A27,AF$1),'Исх-видео'!$A$2:$D$3000,4,FALSE),"-")</f>
        <v>-</v>
      </c>
      <c r="AG27" s="115" t="str">
        <f>IFERROR(VLOOKUP(CONCATENATE($A27,AG$1),'Исх-видео'!$A$2:$D$3000,4,FALSE),"-")</f>
        <v>-</v>
      </c>
      <c r="AH27" s="115" t="str">
        <f>IFERROR(VLOOKUP(CONCATENATE($A27,AH$1),'Исх-видео'!$A$2:$D$3000,4,FALSE),"-")</f>
        <v>-</v>
      </c>
      <c r="AI27" s="115" t="str">
        <f>IFERROR(VLOOKUP(CONCATENATE($A27,AI$1),'Исх-видео'!$A$2:$D$3000,4,FALSE),"-")</f>
        <v>-</v>
      </c>
      <c r="AJ27" s="115" t="str">
        <f>IFERROR(VLOOKUP(CONCATENATE($A27,AJ$1),'Исх-видео'!$A$2:$D$3000,4,FALSE),"-")</f>
        <v>-</v>
      </c>
      <c r="AK27" s="115">
        <f>IFERROR(VLOOKUP(CONCATENATE($A27,AK$1),'Исх-видео'!$A$2:$D$3000,4,FALSE),"-")</f>
        <v>7</v>
      </c>
      <c r="AL27" s="115">
        <f>IFERROR(VLOOKUP(CONCATENATE($A27,AL$1),'Исх-видео'!$A$2:$D$3000,4,FALSE),"-")</f>
        <v>6</v>
      </c>
      <c r="AM27" s="115" t="str">
        <f>IFERROR(VLOOKUP(CONCATENATE($A27,AM$1),'Исх-видео'!$A$2:$D$3000,4,FALSE),"-")</f>
        <v>-</v>
      </c>
      <c r="AN27" s="115">
        <f>IFERROR(VLOOKUP(CONCATENATE($A27,AN$1),'Исх-видео'!$A$2:$D$3000,4,FALSE),"-")</f>
        <v>9</v>
      </c>
      <c r="AO27" s="115" t="str">
        <f>IFERROR(VLOOKUP(CONCATENATE($A27,AO$1),'Исх-видео'!$A$2:$D$3000,4,FALSE),"-")</f>
        <v>-</v>
      </c>
      <c r="AP27" s="115" t="str">
        <f>IFERROR(VLOOKUP(CONCATENATE($A27,AP$1),'Исх-видео'!$A$2:$D$3000,4,FALSE),"-")</f>
        <v>-</v>
      </c>
      <c r="AQ27" s="115" t="str">
        <f>IFERROR(VLOOKUP(CONCATENATE($A27,AQ$1),'Исх-видео'!$A$2:$D$3000,4,FALSE),"-")</f>
        <v>-</v>
      </c>
      <c r="AR27" s="115" t="str">
        <f>IFERROR(VLOOKUP(CONCATENATE($A27,AR$1),'Исх-видео'!$A$2:$D$3000,4,FALSE),"-")</f>
        <v>-</v>
      </c>
      <c r="AS27" s="115">
        <f>IFERROR(VLOOKUP(CONCATENATE($A27,AS$1),'Исх-видео'!$A$2:$D$3000,4,FALSE),"-")</f>
        <v>10</v>
      </c>
      <c r="AT27" s="115" t="str">
        <f>IFERROR(VLOOKUP(CONCATENATE($A27,AT$1),'Исх-видео'!$A$2:$D$3000,4,FALSE),"-")</f>
        <v>-</v>
      </c>
      <c r="AU27" s="115" t="str">
        <f>IFERROR(VLOOKUP(CONCATENATE($A27,AU$1),'Исх-видео'!$A$2:$D$3000,4,FALSE),"-")</f>
        <v>-</v>
      </c>
      <c r="AV27" s="115" t="str">
        <f>IFERROR(VLOOKUP(CONCATENATE($A27,AV$1),'Исх-видео'!$A$2:$D$3000,4,FALSE),"-")</f>
        <v>-</v>
      </c>
      <c r="AW27" s="115" t="str">
        <f>IFERROR(VLOOKUP(CONCATENATE($A27,AW$1),'Исх-видео'!$A$2:$D$3000,4,FALSE),"-")</f>
        <v>-</v>
      </c>
      <c r="AX27" s="115" t="str">
        <f>IFERROR(VLOOKUP(CONCATENATE($A27,AX$1),'Исх-видео'!$A$2:$D$3000,4,FALSE),"-")</f>
        <v>-</v>
      </c>
      <c r="AY27" s="115" t="str">
        <f>IFERROR(VLOOKUP(CONCATENATE($A27,AY$1),'Исх-видео'!$A$2:$D$3000,4,FALSE),"-")</f>
        <v>-</v>
      </c>
      <c r="AZ27" s="115" t="str">
        <f>IFERROR(VLOOKUP(CONCATENATE($A27,AZ$1),'Исх-видео'!$A$2:$D$3000,4,FALSE),"-")</f>
        <v>-</v>
      </c>
      <c r="BA27" s="115">
        <f>IFERROR(VLOOKUP(CONCATENATE($A27,BA$1),'Исх-видео'!$A$2:$D$3000,4,FALSE),"-")</f>
        <v>6</v>
      </c>
      <c r="BB27" s="115" t="str">
        <f>IFERROR(VLOOKUP(CONCATENATE($A27,BB$1),'Исх-видео'!$A$2:$D$3000,4,FALSE),"-")</f>
        <v>-</v>
      </c>
      <c r="BC27" s="115">
        <f>IFERROR(VLOOKUP(CONCATENATE($A27,BC$1),'Исх-видео'!$A$2:$D$3000,4,FALSE),"-")</f>
        <v>9</v>
      </c>
      <c r="BD27" s="115" t="str">
        <f>IFERROR(VLOOKUP(CONCATENATE($A27,BD$1),'Исх-видео'!$A$2:$D$3000,4,FALSE),"-")</f>
        <v>-</v>
      </c>
      <c r="BE27" s="115">
        <f>IFERROR(VLOOKUP(CONCATENATE($A27,BE$1),'Исх-видео'!$A$2:$D$3000,4,FALSE),"-")</f>
        <v>10</v>
      </c>
      <c r="BF27" s="115" t="str">
        <f>IFERROR(VLOOKUP(CONCATENATE($A27,BF$1),'Исх-видео'!$A$2:$D$3000,4,FALSE),"-")</f>
        <v>-</v>
      </c>
      <c r="BG27" s="115" t="str">
        <f>IFERROR(VLOOKUP(CONCATENATE($A27,BG$1),'[1]Исх-видео'!$A$2:$D$3000,4,FALSE),"-")</f>
        <v>-</v>
      </c>
      <c r="BH27" s="116">
        <f t="shared" si="1"/>
        <v>13</v>
      </c>
      <c r="BI27" s="114">
        <f t="shared" si="0"/>
        <v>8.7692307692307701</v>
      </c>
      <c r="BJ27" s="115"/>
    </row>
    <row r="28" spans="1:62">
      <c r="A28" s="38">
        <f t="shared" si="2"/>
        <v>26</v>
      </c>
      <c r="B28" s="115" t="str">
        <f>IFERROR(VLOOKUP(CONCATENATE($A28,B$1),'Исх-видео'!$A$2:$D$3000,4,FALSE),"-")</f>
        <v>-</v>
      </c>
      <c r="C28" s="115" t="str">
        <f>IFERROR(VLOOKUP(CONCATENATE($A28,C$1),'Исх-видео'!$A$2:$D$3000,4,FALSE),"-")</f>
        <v>-</v>
      </c>
      <c r="D28" s="115" t="str">
        <f>IFERROR(VLOOKUP(CONCATENATE($A28,D$1),'Исх-видео'!$A$2:$D$3000,4,FALSE),"-")</f>
        <v>-</v>
      </c>
      <c r="E28" s="115" t="str">
        <f>IFERROR(VLOOKUP(CONCATENATE($A28,E$1),'Исх-видео'!$A$2:$D$3000,4,FALSE),"-")</f>
        <v>-</v>
      </c>
      <c r="F28" s="115" t="str">
        <f>IFERROR(VLOOKUP(CONCATENATE($A28,F$1),'Исх-видео'!$A$2:$D$3000,4,FALSE),"-")</f>
        <v>-</v>
      </c>
      <c r="G28" s="115" t="str">
        <f>IFERROR(VLOOKUP(CONCATENATE($A28,G$1),'Исх-видео'!$A$2:$D$3000,4,FALSE),"-")</f>
        <v>-</v>
      </c>
      <c r="H28" s="115" t="str">
        <f>IFERROR(VLOOKUP(CONCATENATE($A28,H$1),'Исх-видео'!$A$2:$D$3000,4,FALSE),"-")</f>
        <v>-</v>
      </c>
      <c r="I28" s="115" t="str">
        <f>IFERROR(VLOOKUP(CONCATENATE($A28,I$1),'Исх-видео'!$A$2:$D$3000,4,FALSE),"-")</f>
        <v>-</v>
      </c>
      <c r="J28" s="115" t="str">
        <f>IFERROR(VLOOKUP(CONCATENATE($A28,J$1),'Исх-видео'!$A$2:$D$3000,4,FALSE),"-")</f>
        <v>-</v>
      </c>
      <c r="K28" s="115" t="str">
        <f>IFERROR(VLOOKUP(CONCATENATE($A28,K$1),'Исх-видео'!$A$2:$D$3000,4,FALSE),"-")</f>
        <v>-</v>
      </c>
      <c r="L28" s="115" t="str">
        <f>IFERROR(VLOOKUP(CONCATENATE($A28,L$1),'Исх-видео'!$A$2:$D$3000,4,FALSE),"-")</f>
        <v>-</v>
      </c>
      <c r="M28" s="115" t="str">
        <f>IFERROR(VLOOKUP(CONCATENATE($A28,M$1),'Исх-видео'!$A$2:$D$3000,4,FALSE),"-")</f>
        <v>-</v>
      </c>
      <c r="N28" s="115" t="str">
        <f>IFERROR(VLOOKUP(CONCATENATE($A28,N$1),'Исх-видео'!$A$2:$D$3000,4,FALSE),"-")</f>
        <v>-</v>
      </c>
      <c r="O28" s="115" t="str">
        <f>IFERROR(VLOOKUP(CONCATENATE($A28,O$1),'Исх-видео'!$A$2:$D$3000,4,FALSE),"-")</f>
        <v>-</v>
      </c>
      <c r="P28" s="115" t="str">
        <f>IFERROR(VLOOKUP(CONCATENATE($A28,P$1),'Исх-видео'!$A$2:$D$3000,4,FALSE),"-")</f>
        <v>-</v>
      </c>
      <c r="Q28" s="115" t="str">
        <f>IFERROR(VLOOKUP(CONCATENATE($A28,Q$1),'Исх-видео'!$A$2:$D$3000,4,FALSE),"-")</f>
        <v>-</v>
      </c>
      <c r="R28" s="115" t="str">
        <f>IFERROR(VLOOKUP(CONCATENATE($A28,R$1),'Исх-видео'!$A$2:$D$3000,4,FALSE),"-")</f>
        <v>-</v>
      </c>
      <c r="S28" s="115" t="str">
        <f>IFERROR(VLOOKUP(CONCATENATE($A28,S$1),'Исх-видео'!$A$2:$D$3000,4,FALSE),"-")</f>
        <v>-</v>
      </c>
      <c r="T28" s="115" t="str">
        <f>IFERROR(VLOOKUP(CONCATENATE($A28,T$1),'Исх-видео'!$A$2:$D$3000,4,FALSE),"-")</f>
        <v>-</v>
      </c>
      <c r="U28" s="115" t="str">
        <f>IFERROR(VLOOKUP(CONCATENATE($A28,U$1),'Исх-видео'!$A$2:$D$3000,4,FALSE),"-")</f>
        <v>-</v>
      </c>
      <c r="V28" s="115" t="str">
        <f>IFERROR(VLOOKUP(CONCATENATE($A28,V$1),'Исх-видео'!$A$2:$D$3000,4,FALSE),"-")</f>
        <v>-</v>
      </c>
      <c r="W28" s="115" t="str">
        <f>IFERROR(VLOOKUP(CONCATENATE($A28,W$1),'Исх-видео'!$A$2:$D$3000,4,FALSE),"-")</f>
        <v>-</v>
      </c>
      <c r="X28" s="115" t="str">
        <f>IFERROR(VLOOKUP(CONCATENATE($A28,X$1),'Исх-видео'!$A$2:$D$3000,4,FALSE),"-")</f>
        <v>-</v>
      </c>
      <c r="Y28" s="115" t="str">
        <f>IFERROR(VLOOKUP(CONCATENATE($A28,Y$1),'Исх-видео'!$A$2:$D$3000,4,FALSE),"-")</f>
        <v>-</v>
      </c>
      <c r="Z28" s="115" t="str">
        <f>IFERROR(VLOOKUP(CONCATENATE($A28,Z$1),'Исх-видео'!$A$2:$D$3000,4,FALSE),"-")</f>
        <v>-</v>
      </c>
      <c r="AA28" s="115" t="str">
        <f>IFERROR(VLOOKUP(CONCATENATE($A28,AA$1),'Исх-видео'!$A$2:$D$3000,4,FALSE),"-")</f>
        <v>-</v>
      </c>
      <c r="AB28" s="115" t="str">
        <f>IFERROR(VLOOKUP(CONCATENATE($A28,AB$1),'Исх-видео'!$A$2:$D$3000,4,FALSE),"-")</f>
        <v>-</v>
      </c>
      <c r="AC28" s="115" t="str">
        <f>IFERROR(VLOOKUP(CONCATENATE($A28,AC$1),'Исх-видео'!$A$2:$D$3000,4,FALSE),"-")</f>
        <v>-</v>
      </c>
      <c r="AD28" s="115" t="str">
        <f>IFERROR(VLOOKUP(CONCATENATE($A28,AD$1),'Исх-видео'!$A$2:$D$3000,4,FALSE),"-")</f>
        <v>-</v>
      </c>
      <c r="AE28" s="115" t="str">
        <f>IFERROR(VLOOKUP(CONCATENATE($A28,AE$1),'Исх-видео'!$A$2:$D$3000,4,FALSE),"-")</f>
        <v>-</v>
      </c>
      <c r="AF28" s="115" t="str">
        <f>IFERROR(VLOOKUP(CONCATENATE($A28,AF$1),'Исх-видео'!$A$2:$D$3000,4,FALSE),"-")</f>
        <v>-</v>
      </c>
      <c r="AG28" s="115" t="str">
        <f>IFERROR(VLOOKUP(CONCATENATE($A28,AG$1),'Исх-видео'!$A$2:$D$3000,4,FALSE),"-")</f>
        <v>-</v>
      </c>
      <c r="AH28" s="115" t="str">
        <f>IFERROR(VLOOKUP(CONCATENATE($A28,AH$1),'Исх-видео'!$A$2:$D$3000,4,FALSE),"-")</f>
        <v>-</v>
      </c>
      <c r="AI28" s="115" t="str">
        <f>IFERROR(VLOOKUP(CONCATENATE($A28,AI$1),'Исх-видео'!$A$2:$D$3000,4,FALSE),"-")</f>
        <v>-</v>
      </c>
      <c r="AJ28" s="115" t="str">
        <f>IFERROR(VLOOKUP(CONCATENATE($A28,AJ$1),'Исх-видео'!$A$2:$D$3000,4,FALSE),"-")</f>
        <v>-</v>
      </c>
      <c r="AK28" s="115" t="str">
        <f>IFERROR(VLOOKUP(CONCATENATE($A28,AK$1),'Исх-видео'!$A$2:$D$3000,4,FALSE),"-")</f>
        <v>-</v>
      </c>
      <c r="AL28" s="115" t="str">
        <f>IFERROR(VLOOKUP(CONCATENATE($A28,AL$1),'Исх-видео'!$A$2:$D$3000,4,FALSE),"-")</f>
        <v>-</v>
      </c>
      <c r="AM28" s="115" t="str">
        <f>IFERROR(VLOOKUP(CONCATENATE($A28,AM$1),'Исх-видео'!$A$2:$D$3000,4,FALSE),"-")</f>
        <v>-</v>
      </c>
      <c r="AN28" s="115" t="str">
        <f>IFERROR(VLOOKUP(CONCATENATE($A28,AN$1),'Исх-видео'!$A$2:$D$3000,4,FALSE),"-")</f>
        <v>-</v>
      </c>
      <c r="AO28" s="115" t="str">
        <f>IFERROR(VLOOKUP(CONCATENATE($A28,AO$1),'Исх-видео'!$A$2:$D$3000,4,FALSE),"-")</f>
        <v>-</v>
      </c>
      <c r="AP28" s="115" t="str">
        <f>IFERROR(VLOOKUP(CONCATENATE($A28,AP$1),'Исх-видео'!$A$2:$D$3000,4,FALSE),"-")</f>
        <v>-</v>
      </c>
      <c r="AQ28" s="115" t="str">
        <f>IFERROR(VLOOKUP(CONCATENATE($A28,AQ$1),'Исх-видео'!$A$2:$D$3000,4,FALSE),"-")</f>
        <v>-</v>
      </c>
      <c r="AR28" s="115" t="str">
        <f>IFERROR(VLOOKUP(CONCATENATE($A28,AR$1),'Исх-видео'!$A$2:$D$3000,4,FALSE),"-")</f>
        <v>-</v>
      </c>
      <c r="AS28" s="115" t="str">
        <f>IFERROR(VLOOKUP(CONCATENATE($A28,AS$1),'Исх-видео'!$A$2:$D$3000,4,FALSE),"-")</f>
        <v>-</v>
      </c>
      <c r="AT28" s="115" t="str">
        <f>IFERROR(VLOOKUP(CONCATENATE($A28,AT$1),'Исх-видео'!$A$2:$D$3000,4,FALSE),"-")</f>
        <v>-</v>
      </c>
      <c r="AU28" s="115" t="str">
        <f>IFERROR(VLOOKUP(CONCATENATE($A28,AU$1),'Исх-видео'!$A$2:$D$3000,4,FALSE),"-")</f>
        <v>-</v>
      </c>
      <c r="AV28" s="115" t="str">
        <f>IFERROR(VLOOKUP(CONCATENATE($A28,AV$1),'Исх-видео'!$A$2:$D$3000,4,FALSE),"-")</f>
        <v>-</v>
      </c>
      <c r="AW28" s="115" t="str">
        <f>IFERROR(VLOOKUP(CONCATENATE($A28,AW$1),'Исх-видео'!$A$2:$D$3000,4,FALSE),"-")</f>
        <v>-</v>
      </c>
      <c r="AX28" s="115" t="str">
        <f>IFERROR(VLOOKUP(CONCATENATE($A28,AX$1),'Исх-видео'!$A$2:$D$3000,4,FALSE),"-")</f>
        <v>-</v>
      </c>
      <c r="AY28" s="115" t="str">
        <f>IFERROR(VLOOKUP(CONCATENATE($A28,AY$1),'Исх-видео'!$A$2:$D$3000,4,FALSE),"-")</f>
        <v>-</v>
      </c>
      <c r="AZ28" s="115" t="str">
        <f>IFERROR(VLOOKUP(CONCATENATE($A28,AZ$1),'Исх-видео'!$A$2:$D$3000,4,FALSE),"-")</f>
        <v>-</v>
      </c>
      <c r="BA28" s="115" t="str">
        <f>IFERROR(VLOOKUP(CONCATENATE($A28,BA$1),'Исх-видео'!$A$2:$D$3000,4,FALSE),"-")</f>
        <v>-</v>
      </c>
      <c r="BB28" s="115" t="str">
        <f>IFERROR(VLOOKUP(CONCATENATE($A28,BB$1),'Исх-видео'!$A$2:$D$3000,4,FALSE),"-")</f>
        <v>-</v>
      </c>
      <c r="BC28" s="115" t="str">
        <f>IFERROR(VLOOKUP(CONCATENATE($A28,BC$1),'Исх-видео'!$A$2:$D$3000,4,FALSE),"-")</f>
        <v>-</v>
      </c>
      <c r="BD28" s="115" t="str">
        <f>IFERROR(VLOOKUP(CONCATENATE($A28,BD$1),'Исх-видео'!$A$2:$D$3000,4,FALSE),"-")</f>
        <v>-</v>
      </c>
      <c r="BE28" s="115" t="str">
        <f>IFERROR(VLOOKUP(CONCATENATE($A28,BE$1),'Исх-видео'!$A$2:$D$3000,4,FALSE),"-")</f>
        <v>-</v>
      </c>
      <c r="BF28" s="115" t="str">
        <f>IFERROR(VLOOKUP(CONCATENATE($A28,BF$1),'Исх-видео'!$A$2:$D$3000,4,FALSE),"-")</f>
        <v>-</v>
      </c>
      <c r="BG28" s="115" t="str">
        <f>IFERROR(VLOOKUP(CONCATENATE($A28,BG$1),'[1]Исх-видео'!$A$2:$D$3000,4,FALSE),"-")</f>
        <v>-</v>
      </c>
      <c r="BH28" s="116">
        <f t="shared" si="1"/>
        <v>0</v>
      </c>
      <c r="BI28" s="114" t="str">
        <f t="shared" si="0"/>
        <v>-</v>
      </c>
      <c r="BJ28" s="115"/>
    </row>
    <row r="29" spans="1:62">
      <c r="A29" s="38">
        <f t="shared" si="2"/>
        <v>27</v>
      </c>
      <c r="B29" s="115" t="str">
        <f>IFERROR(VLOOKUP(CONCATENATE($A29,B$1),'Исх-видео'!$A$2:$D$3000,4,FALSE),"-")</f>
        <v>-</v>
      </c>
      <c r="C29" s="115" t="str">
        <f>IFERROR(VLOOKUP(CONCATENATE($A29,C$1),'Исх-видео'!$A$2:$D$3000,4,FALSE),"-")</f>
        <v>-</v>
      </c>
      <c r="D29" s="115" t="str">
        <f>IFERROR(VLOOKUP(CONCATENATE($A29,D$1),'Исх-видео'!$A$2:$D$3000,4,FALSE),"-")</f>
        <v>-</v>
      </c>
      <c r="E29" s="115" t="str">
        <f>IFERROR(VLOOKUP(CONCATENATE($A29,E$1),'Исх-видео'!$A$2:$D$3000,4,FALSE),"-")</f>
        <v>-</v>
      </c>
      <c r="F29" s="115" t="str">
        <f>IFERROR(VLOOKUP(CONCATENATE($A29,F$1),'Исх-видео'!$A$2:$D$3000,4,FALSE),"-")</f>
        <v>-</v>
      </c>
      <c r="G29" s="115" t="str">
        <f>IFERROR(VLOOKUP(CONCATENATE($A29,G$1),'Исх-видео'!$A$2:$D$3000,4,FALSE),"-")</f>
        <v>-</v>
      </c>
      <c r="H29" s="115" t="str">
        <f>IFERROR(VLOOKUP(CONCATENATE($A29,H$1),'Исх-видео'!$A$2:$D$3000,4,FALSE),"-")</f>
        <v>-</v>
      </c>
      <c r="I29" s="115" t="str">
        <f>IFERROR(VLOOKUP(CONCATENATE($A29,I$1),'Исх-видео'!$A$2:$D$3000,4,FALSE),"-")</f>
        <v>-</v>
      </c>
      <c r="J29" s="115" t="str">
        <f>IFERROR(VLOOKUP(CONCATENATE($A29,J$1),'Исх-видео'!$A$2:$D$3000,4,FALSE),"-")</f>
        <v>-</v>
      </c>
      <c r="K29" s="115" t="str">
        <f>IFERROR(VLOOKUP(CONCATENATE($A29,K$1),'Исх-видео'!$A$2:$D$3000,4,FALSE),"-")</f>
        <v>-</v>
      </c>
      <c r="L29" s="115" t="str">
        <f>IFERROR(VLOOKUP(CONCATENATE($A29,L$1),'Исх-видео'!$A$2:$D$3000,4,FALSE),"-")</f>
        <v>-</v>
      </c>
      <c r="M29" s="115" t="str">
        <f>IFERROR(VLOOKUP(CONCATENATE($A29,M$1),'Исх-видео'!$A$2:$D$3000,4,FALSE),"-")</f>
        <v>-</v>
      </c>
      <c r="N29" s="115" t="str">
        <f>IFERROR(VLOOKUP(CONCATENATE($A29,N$1),'Исх-видео'!$A$2:$D$3000,4,FALSE),"-")</f>
        <v>-</v>
      </c>
      <c r="O29" s="115" t="str">
        <f>IFERROR(VLOOKUP(CONCATENATE($A29,O$1),'Исх-видео'!$A$2:$D$3000,4,FALSE),"-")</f>
        <v>-</v>
      </c>
      <c r="P29" s="115" t="str">
        <f>IFERROR(VLOOKUP(CONCATENATE($A29,P$1),'Исх-видео'!$A$2:$D$3000,4,FALSE),"-")</f>
        <v>-</v>
      </c>
      <c r="Q29" s="115" t="str">
        <f>IFERROR(VLOOKUP(CONCATENATE($A29,Q$1),'Исх-видео'!$A$2:$D$3000,4,FALSE),"-")</f>
        <v>-</v>
      </c>
      <c r="R29" s="115" t="str">
        <f>IFERROR(VLOOKUP(CONCATENATE($A29,R$1),'Исх-видео'!$A$2:$D$3000,4,FALSE),"-")</f>
        <v>-</v>
      </c>
      <c r="S29" s="115" t="str">
        <f>IFERROR(VLOOKUP(CONCATENATE($A29,S$1),'Исх-видео'!$A$2:$D$3000,4,FALSE),"-")</f>
        <v>-</v>
      </c>
      <c r="T29" s="115" t="str">
        <f>IFERROR(VLOOKUP(CONCATENATE($A29,T$1),'Исх-видео'!$A$2:$D$3000,4,FALSE),"-")</f>
        <v>-</v>
      </c>
      <c r="U29" s="115" t="str">
        <f>IFERROR(VLOOKUP(CONCATENATE($A29,U$1),'Исх-видео'!$A$2:$D$3000,4,FALSE),"-")</f>
        <v>-</v>
      </c>
      <c r="V29" s="115" t="str">
        <f>IFERROR(VLOOKUP(CONCATENATE($A29,V$1),'Исх-видео'!$A$2:$D$3000,4,FALSE),"-")</f>
        <v>-</v>
      </c>
      <c r="W29" s="115" t="str">
        <f>IFERROR(VLOOKUP(CONCATENATE($A29,W$1),'Исх-видео'!$A$2:$D$3000,4,FALSE),"-")</f>
        <v>-</v>
      </c>
      <c r="X29" s="115" t="str">
        <f>IFERROR(VLOOKUP(CONCATENATE($A29,X$1),'Исх-видео'!$A$2:$D$3000,4,FALSE),"-")</f>
        <v>-</v>
      </c>
      <c r="Y29" s="115" t="str">
        <f>IFERROR(VLOOKUP(CONCATENATE($A29,Y$1),'Исх-видео'!$A$2:$D$3000,4,FALSE),"-")</f>
        <v>-</v>
      </c>
      <c r="Z29" s="115" t="str">
        <f>IFERROR(VLOOKUP(CONCATENATE($A29,Z$1),'Исх-видео'!$A$2:$D$3000,4,FALSE),"-")</f>
        <v>-</v>
      </c>
      <c r="AA29" s="115" t="str">
        <f>IFERROR(VLOOKUP(CONCATENATE($A29,AA$1),'Исх-видео'!$A$2:$D$3000,4,FALSE),"-")</f>
        <v>-</v>
      </c>
      <c r="AB29" s="115" t="str">
        <f>IFERROR(VLOOKUP(CONCATENATE($A29,AB$1),'Исх-видео'!$A$2:$D$3000,4,FALSE),"-")</f>
        <v>-</v>
      </c>
      <c r="AC29" s="115" t="str">
        <f>IFERROR(VLOOKUP(CONCATENATE($A29,AC$1),'Исх-видео'!$A$2:$D$3000,4,FALSE),"-")</f>
        <v>-</v>
      </c>
      <c r="AD29" s="115" t="str">
        <f>IFERROR(VLOOKUP(CONCATENATE($A29,AD$1),'Исх-видео'!$A$2:$D$3000,4,FALSE),"-")</f>
        <v>-</v>
      </c>
      <c r="AE29" s="115" t="str">
        <f>IFERROR(VLOOKUP(CONCATENATE($A29,AE$1),'Исх-видео'!$A$2:$D$3000,4,FALSE),"-")</f>
        <v>-</v>
      </c>
      <c r="AF29" s="115" t="str">
        <f>IFERROR(VLOOKUP(CONCATENATE($A29,AF$1),'Исх-видео'!$A$2:$D$3000,4,FALSE),"-")</f>
        <v>-</v>
      </c>
      <c r="AG29" s="115" t="str">
        <f>IFERROR(VLOOKUP(CONCATENATE($A29,AG$1),'Исх-видео'!$A$2:$D$3000,4,FALSE),"-")</f>
        <v>-</v>
      </c>
      <c r="AH29" s="115" t="str">
        <f>IFERROR(VLOOKUP(CONCATENATE($A29,AH$1),'Исх-видео'!$A$2:$D$3000,4,FALSE),"-")</f>
        <v>-</v>
      </c>
      <c r="AI29" s="115" t="str">
        <f>IFERROR(VLOOKUP(CONCATENATE($A29,AI$1),'Исх-видео'!$A$2:$D$3000,4,FALSE),"-")</f>
        <v>-</v>
      </c>
      <c r="AJ29" s="115" t="str">
        <f>IFERROR(VLOOKUP(CONCATENATE($A29,AJ$1),'Исх-видео'!$A$2:$D$3000,4,FALSE),"-")</f>
        <v>-</v>
      </c>
      <c r="AK29" s="115" t="str">
        <f>IFERROR(VLOOKUP(CONCATENATE($A29,AK$1),'Исх-видео'!$A$2:$D$3000,4,FALSE),"-")</f>
        <v>-</v>
      </c>
      <c r="AL29" s="115" t="str">
        <f>IFERROR(VLOOKUP(CONCATENATE($A29,AL$1),'Исх-видео'!$A$2:$D$3000,4,FALSE),"-")</f>
        <v>-</v>
      </c>
      <c r="AM29" s="115" t="str">
        <f>IFERROR(VLOOKUP(CONCATENATE($A29,AM$1),'Исх-видео'!$A$2:$D$3000,4,FALSE),"-")</f>
        <v>-</v>
      </c>
      <c r="AN29" s="115" t="str">
        <f>IFERROR(VLOOKUP(CONCATENATE($A29,AN$1),'Исх-видео'!$A$2:$D$3000,4,FALSE),"-")</f>
        <v>-</v>
      </c>
      <c r="AO29" s="115" t="str">
        <f>IFERROR(VLOOKUP(CONCATENATE($A29,AO$1),'Исх-видео'!$A$2:$D$3000,4,FALSE),"-")</f>
        <v>-</v>
      </c>
      <c r="AP29" s="115" t="str">
        <f>IFERROR(VLOOKUP(CONCATENATE($A29,AP$1),'Исх-видео'!$A$2:$D$3000,4,FALSE),"-")</f>
        <v>-</v>
      </c>
      <c r="AQ29" s="115" t="str">
        <f>IFERROR(VLOOKUP(CONCATENATE($A29,AQ$1),'Исх-видео'!$A$2:$D$3000,4,FALSE),"-")</f>
        <v>-</v>
      </c>
      <c r="AR29" s="115" t="str">
        <f>IFERROR(VLOOKUP(CONCATENATE($A29,AR$1),'Исх-видео'!$A$2:$D$3000,4,FALSE),"-")</f>
        <v>-</v>
      </c>
      <c r="AS29" s="115" t="str">
        <f>IFERROR(VLOOKUP(CONCATENATE($A29,AS$1),'Исх-видео'!$A$2:$D$3000,4,FALSE),"-")</f>
        <v>-</v>
      </c>
      <c r="AT29" s="115" t="str">
        <f>IFERROR(VLOOKUP(CONCATENATE($A29,AT$1),'Исх-видео'!$A$2:$D$3000,4,FALSE),"-")</f>
        <v>-</v>
      </c>
      <c r="AU29" s="115" t="str">
        <f>IFERROR(VLOOKUP(CONCATENATE($A29,AU$1),'Исх-видео'!$A$2:$D$3000,4,FALSE),"-")</f>
        <v>-</v>
      </c>
      <c r="AV29" s="115" t="str">
        <f>IFERROR(VLOOKUP(CONCATENATE($A29,AV$1),'Исх-видео'!$A$2:$D$3000,4,FALSE),"-")</f>
        <v>-</v>
      </c>
      <c r="AW29" s="115" t="str">
        <f>IFERROR(VLOOKUP(CONCATENATE($A29,AW$1),'Исх-видео'!$A$2:$D$3000,4,FALSE),"-")</f>
        <v>-</v>
      </c>
      <c r="AX29" s="115" t="str">
        <f>IFERROR(VLOOKUP(CONCATENATE($A29,AX$1),'Исх-видео'!$A$2:$D$3000,4,FALSE),"-")</f>
        <v>-</v>
      </c>
      <c r="AY29" s="115" t="str">
        <f>IFERROR(VLOOKUP(CONCATENATE($A29,AY$1),'Исх-видео'!$A$2:$D$3000,4,FALSE),"-")</f>
        <v>-</v>
      </c>
      <c r="AZ29" s="115" t="str">
        <f>IFERROR(VLOOKUP(CONCATENATE($A29,AZ$1),'Исх-видео'!$A$2:$D$3000,4,FALSE),"-")</f>
        <v>-</v>
      </c>
      <c r="BA29" s="115" t="str">
        <f>IFERROR(VLOOKUP(CONCATENATE($A29,BA$1),'Исх-видео'!$A$2:$D$3000,4,FALSE),"-")</f>
        <v>-</v>
      </c>
      <c r="BB29" s="115" t="str">
        <f>IFERROR(VLOOKUP(CONCATENATE($A29,BB$1),'Исх-видео'!$A$2:$D$3000,4,FALSE),"-")</f>
        <v>-</v>
      </c>
      <c r="BC29" s="115" t="str">
        <f>IFERROR(VLOOKUP(CONCATENATE($A29,BC$1),'Исх-видео'!$A$2:$D$3000,4,FALSE),"-")</f>
        <v>-</v>
      </c>
      <c r="BD29" s="115" t="str">
        <f>IFERROR(VLOOKUP(CONCATENATE($A29,BD$1),'Исх-видео'!$A$2:$D$3000,4,FALSE),"-")</f>
        <v>-</v>
      </c>
      <c r="BE29" s="115" t="str">
        <f>IFERROR(VLOOKUP(CONCATENATE($A29,BE$1),'Исх-видео'!$A$2:$D$3000,4,FALSE),"-")</f>
        <v>-</v>
      </c>
      <c r="BF29" s="115" t="str">
        <f>IFERROR(VLOOKUP(CONCATENATE($A29,BF$1),'Исх-видео'!$A$2:$D$3000,4,FALSE),"-")</f>
        <v>-</v>
      </c>
      <c r="BG29" s="115" t="str">
        <f>IFERROR(VLOOKUP(CONCATENATE($A29,BG$1),'[1]Исх-видео'!$A$2:$D$3000,4,FALSE),"-")</f>
        <v>-</v>
      </c>
      <c r="BH29" s="116">
        <f t="shared" si="1"/>
        <v>0</v>
      </c>
      <c r="BI29" s="114" t="str">
        <f t="shared" si="0"/>
        <v>-</v>
      </c>
      <c r="BJ29" s="115"/>
    </row>
    <row r="30" spans="1:62">
      <c r="A30" s="38">
        <f t="shared" si="2"/>
        <v>28</v>
      </c>
      <c r="B30" s="115" t="str">
        <f>IFERROR(VLOOKUP(CONCATENATE($A30,B$1),'Исх-видео'!$A$2:$D$3000,4,FALSE),"-")</f>
        <v>-</v>
      </c>
      <c r="C30" s="115" t="str">
        <f>IFERROR(VLOOKUP(CONCATENATE($A30,C$1),'Исх-видео'!$A$2:$D$3000,4,FALSE),"-")</f>
        <v>-</v>
      </c>
      <c r="D30" s="115" t="str">
        <f>IFERROR(VLOOKUP(CONCATENATE($A30,D$1),'Исх-видео'!$A$2:$D$3000,4,FALSE),"-")</f>
        <v>-</v>
      </c>
      <c r="E30" s="115">
        <f>IFERROR(VLOOKUP(CONCATENATE($A30,E$1),'Исх-видео'!$A$2:$D$3000,4,FALSE),"-")</f>
        <v>4</v>
      </c>
      <c r="F30" s="115">
        <f>IFERROR(VLOOKUP(CONCATENATE($A30,F$1),'Исх-видео'!$A$2:$D$3000,4,FALSE),"-")</f>
        <v>7</v>
      </c>
      <c r="G30" s="115" t="str">
        <f>IFERROR(VLOOKUP(CONCATENATE($A30,G$1),'Исх-видео'!$A$2:$D$3000,4,FALSE),"-")</f>
        <v>-</v>
      </c>
      <c r="H30" s="115" t="str">
        <f>IFERROR(VLOOKUP(CONCATENATE($A30,H$1),'Исх-видео'!$A$2:$D$3000,4,FALSE),"-")</f>
        <v>-</v>
      </c>
      <c r="I30" s="115">
        <f>IFERROR(VLOOKUP(CONCATENATE($A30,I$1),'Исх-видео'!$A$2:$D$3000,4,FALSE),"-")</f>
        <v>8</v>
      </c>
      <c r="J30" s="115" t="str">
        <f>IFERROR(VLOOKUP(CONCATENATE($A30,J$1),'Исх-видео'!$A$2:$D$3000,4,FALSE),"-")</f>
        <v>-</v>
      </c>
      <c r="K30" s="115" t="str">
        <f>IFERROR(VLOOKUP(CONCATENATE($A30,K$1),'Исх-видео'!$A$2:$D$3000,4,FALSE),"-")</f>
        <v>-</v>
      </c>
      <c r="L30" s="115" t="str">
        <f>IFERROR(VLOOKUP(CONCATENATE($A30,L$1),'Исх-видео'!$A$2:$D$3000,4,FALSE),"-")</f>
        <v>-</v>
      </c>
      <c r="M30" s="115" t="str">
        <f>IFERROR(VLOOKUP(CONCATENATE($A30,M$1),'Исх-видео'!$A$2:$D$3000,4,FALSE),"-")</f>
        <v>-</v>
      </c>
      <c r="N30" s="115" t="str">
        <f>IFERROR(VLOOKUP(CONCATENATE($A30,N$1),'Исх-видео'!$A$2:$D$3000,4,FALSE),"-")</f>
        <v>-</v>
      </c>
      <c r="O30" s="115" t="str">
        <f>IFERROR(VLOOKUP(CONCATENATE($A30,O$1),'Исх-видео'!$A$2:$D$3000,4,FALSE),"-")</f>
        <v>-</v>
      </c>
      <c r="P30" s="115" t="str">
        <f>IFERROR(VLOOKUP(CONCATENATE($A30,P$1),'Исх-видео'!$A$2:$D$3000,4,FALSE),"-")</f>
        <v>-</v>
      </c>
      <c r="Q30" s="115" t="str">
        <f>IFERROR(VLOOKUP(CONCATENATE($A30,Q$1),'Исх-видео'!$A$2:$D$3000,4,FALSE),"-")</f>
        <v>-</v>
      </c>
      <c r="R30" s="115" t="str">
        <f>IFERROR(VLOOKUP(CONCATENATE($A30,R$1),'Исх-видео'!$A$2:$D$3000,4,FALSE),"-")</f>
        <v>-</v>
      </c>
      <c r="S30" s="115">
        <f>IFERROR(VLOOKUP(CONCATENATE($A30,S$1),'Исх-видео'!$A$2:$D$3000,4,FALSE),"-")</f>
        <v>8</v>
      </c>
      <c r="T30" s="115" t="str">
        <f>IFERROR(VLOOKUP(CONCATENATE($A30,T$1),'Исх-видео'!$A$2:$D$3000,4,FALSE),"-")</f>
        <v>-</v>
      </c>
      <c r="U30" s="115" t="str">
        <f>IFERROR(VLOOKUP(CONCATENATE($A30,U$1),'Исх-видео'!$A$2:$D$3000,4,FALSE),"-")</f>
        <v>-</v>
      </c>
      <c r="V30" s="115" t="str">
        <f>IFERROR(VLOOKUP(CONCATENATE($A30,V$1),'Исх-видео'!$A$2:$D$3000,4,FALSE),"-")</f>
        <v>-</v>
      </c>
      <c r="W30" s="115" t="str">
        <f>IFERROR(VLOOKUP(CONCATENATE($A30,W$1),'Исх-видео'!$A$2:$D$3000,4,FALSE),"-")</f>
        <v>-</v>
      </c>
      <c r="X30" s="115">
        <f>IFERROR(VLOOKUP(CONCATENATE($A30,X$1),'Исх-видео'!$A$2:$D$3000,4,FALSE),"-")</f>
        <v>8</v>
      </c>
      <c r="Y30" s="115" t="str">
        <f>IFERROR(VLOOKUP(CONCATENATE($A30,Y$1),'Исх-видео'!$A$2:$D$3000,4,FALSE),"-")</f>
        <v>-</v>
      </c>
      <c r="Z30" s="115">
        <f>IFERROR(VLOOKUP(CONCATENATE($A30,Z$1),'Исх-видео'!$A$2:$D$3000,4,FALSE),"-")</f>
        <v>10</v>
      </c>
      <c r="AA30" s="115" t="str">
        <f>IFERROR(VLOOKUP(CONCATENATE($A30,AA$1),'Исх-видео'!$A$2:$D$3000,4,FALSE),"-")</f>
        <v>-</v>
      </c>
      <c r="AB30" s="115" t="str">
        <f>IFERROR(VLOOKUP(CONCATENATE($A30,AB$1),'Исх-видео'!$A$2:$D$3000,4,FALSE),"-")</f>
        <v>-</v>
      </c>
      <c r="AC30" s="115" t="str">
        <f>IFERROR(VLOOKUP(CONCATENATE($A30,AC$1),'Исх-видео'!$A$2:$D$3000,4,FALSE),"-")</f>
        <v>-</v>
      </c>
      <c r="AD30" s="115" t="str">
        <f>IFERROR(VLOOKUP(CONCATENATE($A30,AD$1),'Исх-видео'!$A$2:$D$3000,4,FALSE),"-")</f>
        <v>-</v>
      </c>
      <c r="AE30" s="115">
        <f>IFERROR(VLOOKUP(CONCATENATE($A30,AE$1),'Исх-видео'!$A$2:$D$3000,4,FALSE),"-")</f>
        <v>6</v>
      </c>
      <c r="AF30" s="115" t="str">
        <f>IFERROR(VLOOKUP(CONCATENATE($A30,AF$1),'Исх-видео'!$A$2:$D$3000,4,FALSE),"-")</f>
        <v>-</v>
      </c>
      <c r="AG30" s="115" t="str">
        <f>IFERROR(VLOOKUP(CONCATENATE($A30,AG$1),'Исх-видео'!$A$2:$D$3000,4,FALSE),"-")</f>
        <v>-</v>
      </c>
      <c r="AH30" s="115" t="str">
        <f>IFERROR(VLOOKUP(CONCATENATE($A30,AH$1),'Исх-видео'!$A$2:$D$3000,4,FALSE),"-")</f>
        <v>-</v>
      </c>
      <c r="AI30" s="115" t="str">
        <f>IFERROR(VLOOKUP(CONCATENATE($A30,AI$1),'Исх-видео'!$A$2:$D$3000,4,FALSE),"-")</f>
        <v>-</v>
      </c>
      <c r="AJ30" s="115">
        <f>IFERROR(VLOOKUP(CONCATENATE($A30,AJ$1),'Исх-видео'!$A$2:$D$3000,4,FALSE),"-")</f>
        <v>10</v>
      </c>
      <c r="AK30" s="115">
        <f>IFERROR(VLOOKUP(CONCATENATE($A30,AK$1),'Исх-видео'!$A$2:$D$3000,4,FALSE),"-")</f>
        <v>7</v>
      </c>
      <c r="AL30" s="115">
        <f>IFERROR(VLOOKUP(CONCATENATE($A30,AL$1),'Исх-видео'!$A$2:$D$3000,4,FALSE),"-")</f>
        <v>5</v>
      </c>
      <c r="AM30" s="115" t="str">
        <f>IFERROR(VLOOKUP(CONCATENATE($A30,AM$1),'Исх-видео'!$A$2:$D$3000,4,FALSE),"-")</f>
        <v>-</v>
      </c>
      <c r="AN30" s="115">
        <f>IFERROR(VLOOKUP(CONCATENATE($A30,AN$1),'Исх-видео'!$A$2:$D$3000,4,FALSE),"-")</f>
        <v>8</v>
      </c>
      <c r="AO30" s="115" t="str">
        <f>IFERROR(VLOOKUP(CONCATENATE($A30,AO$1),'Исх-видео'!$A$2:$D$3000,4,FALSE),"-")</f>
        <v>-</v>
      </c>
      <c r="AP30" s="115" t="str">
        <f>IFERROR(VLOOKUP(CONCATENATE($A30,AP$1),'Исх-видео'!$A$2:$D$3000,4,FALSE),"-")</f>
        <v>-</v>
      </c>
      <c r="AQ30" s="115" t="str">
        <f>IFERROR(VLOOKUP(CONCATENATE($A30,AQ$1),'Исх-видео'!$A$2:$D$3000,4,FALSE),"-")</f>
        <v>-</v>
      </c>
      <c r="AR30" s="115" t="str">
        <f>IFERROR(VLOOKUP(CONCATENATE($A30,AR$1),'Исх-видео'!$A$2:$D$3000,4,FALSE),"-")</f>
        <v>-</v>
      </c>
      <c r="AS30" s="115" t="str">
        <f>IFERROR(VLOOKUP(CONCATENATE($A30,AS$1),'Исх-видео'!$A$2:$D$3000,4,FALSE),"-")</f>
        <v>-</v>
      </c>
      <c r="AT30" s="115" t="str">
        <f>IFERROR(VLOOKUP(CONCATENATE($A30,AT$1),'Исх-видео'!$A$2:$D$3000,4,FALSE),"-")</f>
        <v>-</v>
      </c>
      <c r="AU30" s="115" t="str">
        <f>IFERROR(VLOOKUP(CONCATENATE($A30,AU$1),'Исх-видео'!$A$2:$D$3000,4,FALSE),"-")</f>
        <v>-</v>
      </c>
      <c r="AV30" s="115" t="str">
        <f>IFERROR(VLOOKUP(CONCATENATE($A30,AV$1),'Исх-видео'!$A$2:$D$3000,4,FALSE),"-")</f>
        <v>-</v>
      </c>
      <c r="AW30" s="115" t="str">
        <f>IFERROR(VLOOKUP(CONCATENATE($A30,AW$1),'Исх-видео'!$A$2:$D$3000,4,FALSE),"-")</f>
        <v>-</v>
      </c>
      <c r="AX30" s="115" t="str">
        <f>IFERROR(VLOOKUP(CONCATENATE($A30,AX$1),'Исх-видео'!$A$2:$D$3000,4,FALSE),"-")</f>
        <v>-</v>
      </c>
      <c r="AY30" s="115" t="str">
        <f>IFERROR(VLOOKUP(CONCATENATE($A30,AY$1),'Исх-видео'!$A$2:$D$3000,4,FALSE),"-")</f>
        <v>-</v>
      </c>
      <c r="AZ30" s="115" t="str">
        <f>IFERROR(VLOOKUP(CONCATENATE($A30,AZ$1),'Исх-видео'!$A$2:$D$3000,4,FALSE),"-")</f>
        <v>-</v>
      </c>
      <c r="BA30" s="115">
        <f>IFERROR(VLOOKUP(CONCATENATE($A30,BA$1),'Исх-видео'!$A$2:$D$3000,4,FALSE),"-")</f>
        <v>8</v>
      </c>
      <c r="BB30" s="115" t="str">
        <f>IFERROR(VLOOKUP(CONCATENATE($A30,BB$1),'Исх-видео'!$A$2:$D$3000,4,FALSE),"-")</f>
        <v>-</v>
      </c>
      <c r="BC30" s="115">
        <f>IFERROR(VLOOKUP(CONCATENATE($A30,BC$1),'Исх-видео'!$A$2:$D$3000,4,FALSE),"-")</f>
        <v>9</v>
      </c>
      <c r="BD30" s="115" t="str">
        <f>IFERROR(VLOOKUP(CONCATENATE($A30,BD$1),'Исх-видео'!$A$2:$D$3000,4,FALSE),"-")</f>
        <v>-</v>
      </c>
      <c r="BE30" s="115">
        <f>IFERROR(VLOOKUP(CONCATENATE($A30,BE$1),'Исх-видео'!$A$2:$D$3000,4,FALSE),"-")</f>
        <v>7</v>
      </c>
      <c r="BF30" s="115" t="str">
        <f>IFERROR(VLOOKUP(CONCATENATE($A30,BF$1),'Исх-видео'!$A$2:$D$3000,4,FALSE),"-")</f>
        <v>-</v>
      </c>
      <c r="BG30" s="115" t="str">
        <f>IFERROR(VLOOKUP(CONCATENATE($A30,BG$1),'[1]Исх-видео'!$A$2:$D$3000,4,FALSE),"-")</f>
        <v>-</v>
      </c>
      <c r="BH30" s="116">
        <f t="shared" si="1"/>
        <v>14</v>
      </c>
      <c r="BI30" s="114">
        <f t="shared" si="0"/>
        <v>7.5</v>
      </c>
      <c r="BJ30" s="115"/>
    </row>
    <row r="31" spans="1:62">
      <c r="A31" s="38">
        <f t="shared" si="2"/>
        <v>29</v>
      </c>
      <c r="B31" s="115" t="str">
        <f>IFERROR(VLOOKUP(CONCATENATE($A31,B$1),'Исх-видео'!$A$2:$D$3000,4,FALSE),"-")</f>
        <v>-</v>
      </c>
      <c r="C31" s="115" t="str">
        <f>IFERROR(VLOOKUP(CONCATENATE($A31,C$1),'Исх-видео'!$A$2:$D$3000,4,FALSE),"-")</f>
        <v>-</v>
      </c>
      <c r="D31" s="115" t="str">
        <f>IFERROR(VLOOKUP(CONCATENATE($A31,D$1),'Исх-видео'!$A$2:$D$3000,4,FALSE),"-")</f>
        <v>-</v>
      </c>
      <c r="E31" s="115" t="str">
        <f>IFERROR(VLOOKUP(CONCATENATE($A31,E$1),'Исх-видео'!$A$2:$D$3000,4,FALSE),"-")</f>
        <v>-</v>
      </c>
      <c r="F31" s="115" t="str">
        <f>IFERROR(VLOOKUP(CONCATENATE($A31,F$1),'Исх-видео'!$A$2:$D$3000,4,FALSE),"-")</f>
        <v>-</v>
      </c>
      <c r="G31" s="115" t="str">
        <f>IFERROR(VLOOKUP(CONCATENATE($A31,G$1),'Исх-видео'!$A$2:$D$3000,4,FALSE),"-")</f>
        <v>-</v>
      </c>
      <c r="H31" s="115" t="str">
        <f>IFERROR(VLOOKUP(CONCATENATE($A31,H$1),'Исх-видео'!$A$2:$D$3000,4,FALSE),"-")</f>
        <v>-</v>
      </c>
      <c r="I31" s="115" t="str">
        <f>IFERROR(VLOOKUP(CONCATENATE($A31,I$1),'Исх-видео'!$A$2:$D$3000,4,FALSE),"-")</f>
        <v>-</v>
      </c>
      <c r="J31" s="115" t="str">
        <f>IFERROR(VLOOKUP(CONCATENATE($A31,J$1),'Исх-видео'!$A$2:$D$3000,4,FALSE),"-")</f>
        <v>-</v>
      </c>
      <c r="K31" s="115" t="str">
        <f>IFERROR(VLOOKUP(CONCATENATE($A31,K$1),'Исх-видео'!$A$2:$D$3000,4,FALSE),"-")</f>
        <v>-</v>
      </c>
      <c r="L31" s="115" t="str">
        <f>IFERROR(VLOOKUP(CONCATENATE($A31,L$1),'Исх-видео'!$A$2:$D$3000,4,FALSE),"-")</f>
        <v>-</v>
      </c>
      <c r="M31" s="115" t="str">
        <f>IFERROR(VLOOKUP(CONCATENATE($A31,M$1),'Исх-видео'!$A$2:$D$3000,4,FALSE),"-")</f>
        <v>-</v>
      </c>
      <c r="N31" s="115" t="str">
        <f>IFERROR(VLOOKUP(CONCATENATE($A31,N$1),'Исх-видео'!$A$2:$D$3000,4,FALSE),"-")</f>
        <v>-</v>
      </c>
      <c r="O31" s="115" t="str">
        <f>IFERROR(VLOOKUP(CONCATENATE($A31,O$1),'Исх-видео'!$A$2:$D$3000,4,FALSE),"-")</f>
        <v>-</v>
      </c>
      <c r="P31" s="115" t="str">
        <f>IFERROR(VLOOKUP(CONCATENATE($A31,P$1),'Исх-видео'!$A$2:$D$3000,4,FALSE),"-")</f>
        <v>-</v>
      </c>
      <c r="Q31" s="115" t="str">
        <f>IFERROR(VLOOKUP(CONCATENATE($A31,Q$1),'Исх-видео'!$A$2:$D$3000,4,FALSE),"-")</f>
        <v>-</v>
      </c>
      <c r="R31" s="115" t="str">
        <f>IFERROR(VLOOKUP(CONCATENATE($A31,R$1),'Исх-видео'!$A$2:$D$3000,4,FALSE),"-")</f>
        <v>-</v>
      </c>
      <c r="S31" s="115" t="str">
        <f>IFERROR(VLOOKUP(CONCATENATE($A31,S$1),'Исх-видео'!$A$2:$D$3000,4,FALSE),"-")</f>
        <v>-</v>
      </c>
      <c r="T31" s="115" t="str">
        <f>IFERROR(VLOOKUP(CONCATENATE($A31,T$1),'Исх-видео'!$A$2:$D$3000,4,FALSE),"-")</f>
        <v>-</v>
      </c>
      <c r="U31" s="115" t="str">
        <f>IFERROR(VLOOKUP(CONCATENATE($A31,U$1),'Исх-видео'!$A$2:$D$3000,4,FALSE),"-")</f>
        <v>-</v>
      </c>
      <c r="V31" s="115" t="str">
        <f>IFERROR(VLOOKUP(CONCATENATE($A31,V$1),'Исх-видео'!$A$2:$D$3000,4,FALSE),"-")</f>
        <v>-</v>
      </c>
      <c r="W31" s="115" t="str">
        <f>IFERROR(VLOOKUP(CONCATENATE($A31,W$1),'Исх-видео'!$A$2:$D$3000,4,FALSE),"-")</f>
        <v>-</v>
      </c>
      <c r="X31" s="115" t="str">
        <f>IFERROR(VLOOKUP(CONCATENATE($A31,X$1),'Исх-видео'!$A$2:$D$3000,4,FALSE),"-")</f>
        <v>-</v>
      </c>
      <c r="Y31" s="115" t="str">
        <f>IFERROR(VLOOKUP(CONCATENATE($A31,Y$1),'Исх-видео'!$A$2:$D$3000,4,FALSE),"-")</f>
        <v>-</v>
      </c>
      <c r="Z31" s="115" t="str">
        <f>IFERROR(VLOOKUP(CONCATENATE($A31,Z$1),'Исх-видео'!$A$2:$D$3000,4,FALSE),"-")</f>
        <v>-</v>
      </c>
      <c r="AA31" s="115" t="str">
        <f>IFERROR(VLOOKUP(CONCATENATE($A31,AA$1),'Исх-видео'!$A$2:$D$3000,4,FALSE),"-")</f>
        <v>-</v>
      </c>
      <c r="AB31" s="115" t="str">
        <f>IFERROR(VLOOKUP(CONCATENATE($A31,AB$1),'Исх-видео'!$A$2:$D$3000,4,FALSE),"-")</f>
        <v>-</v>
      </c>
      <c r="AC31" s="115" t="str">
        <f>IFERROR(VLOOKUP(CONCATENATE($A31,AC$1),'Исх-видео'!$A$2:$D$3000,4,FALSE),"-")</f>
        <v>-</v>
      </c>
      <c r="AD31" s="115" t="str">
        <f>IFERROR(VLOOKUP(CONCATENATE($A31,AD$1),'Исх-видео'!$A$2:$D$3000,4,FALSE),"-")</f>
        <v>-</v>
      </c>
      <c r="AE31" s="115" t="str">
        <f>IFERROR(VLOOKUP(CONCATENATE($A31,AE$1),'Исх-видео'!$A$2:$D$3000,4,FALSE),"-")</f>
        <v>-</v>
      </c>
      <c r="AF31" s="115" t="str">
        <f>IFERROR(VLOOKUP(CONCATENATE($A31,AF$1),'Исх-видео'!$A$2:$D$3000,4,FALSE),"-")</f>
        <v>-</v>
      </c>
      <c r="AG31" s="115" t="str">
        <f>IFERROR(VLOOKUP(CONCATENATE($A31,AG$1),'Исх-видео'!$A$2:$D$3000,4,FALSE),"-")</f>
        <v>-</v>
      </c>
      <c r="AH31" s="115" t="str">
        <f>IFERROR(VLOOKUP(CONCATENATE($A31,AH$1),'Исх-видео'!$A$2:$D$3000,4,FALSE),"-")</f>
        <v>-</v>
      </c>
      <c r="AI31" s="115" t="str">
        <f>IFERROR(VLOOKUP(CONCATENATE($A31,AI$1),'Исх-видео'!$A$2:$D$3000,4,FALSE),"-")</f>
        <v>-</v>
      </c>
      <c r="AJ31" s="115" t="str">
        <f>IFERROR(VLOOKUP(CONCATENATE($A31,AJ$1),'Исх-видео'!$A$2:$D$3000,4,FALSE),"-")</f>
        <v>-</v>
      </c>
      <c r="AK31" s="115" t="str">
        <f>IFERROR(VLOOKUP(CONCATENATE($A31,AK$1),'Исх-видео'!$A$2:$D$3000,4,FALSE),"-")</f>
        <v>-</v>
      </c>
      <c r="AL31" s="115" t="str">
        <f>IFERROR(VLOOKUP(CONCATENATE($A31,AL$1),'Исх-видео'!$A$2:$D$3000,4,FALSE),"-")</f>
        <v>-</v>
      </c>
      <c r="AM31" s="115" t="str">
        <f>IFERROR(VLOOKUP(CONCATENATE($A31,AM$1),'Исх-видео'!$A$2:$D$3000,4,FALSE),"-")</f>
        <v>-</v>
      </c>
      <c r="AN31" s="115" t="str">
        <f>IFERROR(VLOOKUP(CONCATENATE($A31,AN$1),'Исх-видео'!$A$2:$D$3000,4,FALSE),"-")</f>
        <v>-</v>
      </c>
      <c r="AO31" s="115" t="str">
        <f>IFERROR(VLOOKUP(CONCATENATE($A31,AO$1),'Исх-видео'!$A$2:$D$3000,4,FALSE),"-")</f>
        <v>-</v>
      </c>
      <c r="AP31" s="115" t="str">
        <f>IFERROR(VLOOKUP(CONCATENATE($A31,AP$1),'Исх-видео'!$A$2:$D$3000,4,FALSE),"-")</f>
        <v>-</v>
      </c>
      <c r="AQ31" s="115" t="str">
        <f>IFERROR(VLOOKUP(CONCATENATE($A31,AQ$1),'Исх-видео'!$A$2:$D$3000,4,FALSE),"-")</f>
        <v>-</v>
      </c>
      <c r="AR31" s="115" t="str">
        <f>IFERROR(VLOOKUP(CONCATENATE($A31,AR$1),'Исх-видео'!$A$2:$D$3000,4,FALSE),"-")</f>
        <v>-</v>
      </c>
      <c r="AS31" s="115" t="str">
        <f>IFERROR(VLOOKUP(CONCATENATE($A31,AS$1),'Исх-видео'!$A$2:$D$3000,4,FALSE),"-")</f>
        <v>-</v>
      </c>
      <c r="AT31" s="115" t="str">
        <f>IFERROR(VLOOKUP(CONCATENATE($A31,AT$1),'Исх-видео'!$A$2:$D$3000,4,FALSE),"-")</f>
        <v>-</v>
      </c>
      <c r="AU31" s="115" t="str">
        <f>IFERROR(VLOOKUP(CONCATENATE($A31,AU$1),'Исх-видео'!$A$2:$D$3000,4,FALSE),"-")</f>
        <v>-</v>
      </c>
      <c r="AV31" s="115" t="str">
        <f>IFERROR(VLOOKUP(CONCATENATE($A31,AV$1),'Исх-видео'!$A$2:$D$3000,4,FALSE),"-")</f>
        <v>-</v>
      </c>
      <c r="AW31" s="115" t="str">
        <f>IFERROR(VLOOKUP(CONCATENATE($A31,AW$1),'Исх-видео'!$A$2:$D$3000,4,FALSE),"-")</f>
        <v>-</v>
      </c>
      <c r="AX31" s="115" t="str">
        <f>IFERROR(VLOOKUP(CONCATENATE($A31,AX$1),'Исх-видео'!$A$2:$D$3000,4,FALSE),"-")</f>
        <v>-</v>
      </c>
      <c r="AY31" s="115" t="str">
        <f>IFERROR(VLOOKUP(CONCATENATE($A31,AY$1),'Исх-видео'!$A$2:$D$3000,4,FALSE),"-")</f>
        <v>-</v>
      </c>
      <c r="AZ31" s="115" t="str">
        <f>IFERROR(VLOOKUP(CONCATENATE($A31,AZ$1),'Исх-видео'!$A$2:$D$3000,4,FALSE),"-")</f>
        <v>-</v>
      </c>
      <c r="BA31" s="115" t="str">
        <f>IFERROR(VLOOKUP(CONCATENATE($A31,BA$1),'Исх-видео'!$A$2:$D$3000,4,FALSE),"-")</f>
        <v>-</v>
      </c>
      <c r="BB31" s="115" t="str">
        <f>IFERROR(VLOOKUP(CONCATENATE($A31,BB$1),'Исх-видео'!$A$2:$D$3000,4,FALSE),"-")</f>
        <v>-</v>
      </c>
      <c r="BC31" s="115" t="str">
        <f>IFERROR(VLOOKUP(CONCATENATE($A31,BC$1),'Исх-видео'!$A$2:$D$3000,4,FALSE),"-")</f>
        <v>-</v>
      </c>
      <c r="BD31" s="115" t="str">
        <f>IFERROR(VLOOKUP(CONCATENATE($A31,BD$1),'Исх-видео'!$A$2:$D$3000,4,FALSE),"-")</f>
        <v>-</v>
      </c>
      <c r="BE31" s="115" t="str">
        <f>IFERROR(VLOOKUP(CONCATENATE($A31,BE$1),'Исх-видео'!$A$2:$D$3000,4,FALSE),"-")</f>
        <v>-</v>
      </c>
      <c r="BF31" s="115" t="str">
        <f>IFERROR(VLOOKUP(CONCATENATE($A31,BF$1),'Исх-видео'!$A$2:$D$3000,4,FALSE),"-")</f>
        <v>-</v>
      </c>
      <c r="BG31" s="115" t="str">
        <f>IFERROR(VLOOKUP(CONCATENATE($A31,BG$1),'[1]Исх-видео'!$A$2:$D$3000,4,FALSE),"-")</f>
        <v>-</v>
      </c>
      <c r="BH31" s="116">
        <f t="shared" si="1"/>
        <v>0</v>
      </c>
      <c r="BI31" s="114" t="str">
        <f t="shared" si="0"/>
        <v>-</v>
      </c>
      <c r="BJ31" s="115"/>
    </row>
    <row r="32" spans="1:62">
      <c r="A32" s="38">
        <f t="shared" si="2"/>
        <v>30</v>
      </c>
      <c r="B32" s="115" t="str">
        <f>IFERROR(VLOOKUP(CONCATENATE($A32,B$1),'Исх-видео'!$A$2:$D$3000,4,FALSE),"-")</f>
        <v>-</v>
      </c>
      <c r="C32" s="115" t="str">
        <f>IFERROR(VLOOKUP(CONCATENATE($A32,C$1),'Исх-видео'!$A$2:$D$3000,4,FALSE),"-")</f>
        <v>-</v>
      </c>
      <c r="D32" s="115" t="str">
        <f>IFERROR(VLOOKUP(CONCATENATE($A32,D$1),'Исх-видео'!$A$2:$D$3000,4,FALSE),"-")</f>
        <v>-</v>
      </c>
      <c r="E32" s="115" t="str">
        <f>IFERROR(VLOOKUP(CONCATENATE($A32,E$1),'Исх-видео'!$A$2:$D$3000,4,FALSE),"-")</f>
        <v>-</v>
      </c>
      <c r="F32" s="115" t="str">
        <f>IFERROR(VLOOKUP(CONCATENATE($A32,F$1),'Исх-видео'!$A$2:$D$3000,4,FALSE),"-")</f>
        <v>-</v>
      </c>
      <c r="G32" s="115" t="str">
        <f>IFERROR(VLOOKUP(CONCATENATE($A32,G$1),'Исх-видео'!$A$2:$D$3000,4,FALSE),"-")</f>
        <v>-</v>
      </c>
      <c r="H32" s="115" t="str">
        <f>IFERROR(VLOOKUP(CONCATENATE($A32,H$1),'Исх-видео'!$A$2:$D$3000,4,FALSE),"-")</f>
        <v>-</v>
      </c>
      <c r="I32" s="115" t="str">
        <f>IFERROR(VLOOKUP(CONCATENATE($A32,I$1),'Исх-видео'!$A$2:$D$3000,4,FALSE),"-")</f>
        <v>-</v>
      </c>
      <c r="J32" s="115" t="str">
        <f>IFERROR(VLOOKUP(CONCATENATE($A32,J$1),'Исх-видео'!$A$2:$D$3000,4,FALSE),"-")</f>
        <v>-</v>
      </c>
      <c r="K32" s="115" t="str">
        <f>IFERROR(VLOOKUP(CONCATENATE($A32,K$1),'Исх-видео'!$A$2:$D$3000,4,FALSE),"-")</f>
        <v>-</v>
      </c>
      <c r="L32" s="115" t="str">
        <f>IFERROR(VLOOKUP(CONCATENATE($A32,L$1),'Исх-видео'!$A$2:$D$3000,4,FALSE),"-")</f>
        <v>-</v>
      </c>
      <c r="M32" s="115" t="str">
        <f>IFERROR(VLOOKUP(CONCATENATE($A32,M$1),'Исх-видео'!$A$2:$D$3000,4,FALSE),"-")</f>
        <v>-</v>
      </c>
      <c r="N32" s="115" t="str">
        <f>IFERROR(VLOOKUP(CONCATENATE($A32,N$1),'Исх-видео'!$A$2:$D$3000,4,FALSE),"-")</f>
        <v>-</v>
      </c>
      <c r="O32" s="115" t="str">
        <f>IFERROR(VLOOKUP(CONCATENATE($A32,O$1),'Исх-видео'!$A$2:$D$3000,4,FALSE),"-")</f>
        <v>-</v>
      </c>
      <c r="P32" s="115" t="str">
        <f>IFERROR(VLOOKUP(CONCATENATE($A32,P$1),'Исх-видео'!$A$2:$D$3000,4,FALSE),"-")</f>
        <v>-</v>
      </c>
      <c r="Q32" s="115" t="str">
        <f>IFERROR(VLOOKUP(CONCATENATE($A32,Q$1),'Исх-видео'!$A$2:$D$3000,4,FALSE),"-")</f>
        <v>-</v>
      </c>
      <c r="R32" s="115" t="str">
        <f>IFERROR(VLOOKUP(CONCATENATE($A32,R$1),'Исх-видео'!$A$2:$D$3000,4,FALSE),"-")</f>
        <v>-</v>
      </c>
      <c r="S32" s="115" t="str">
        <f>IFERROR(VLOOKUP(CONCATENATE($A32,S$1),'Исх-видео'!$A$2:$D$3000,4,FALSE),"-")</f>
        <v>-</v>
      </c>
      <c r="T32" s="115" t="str">
        <f>IFERROR(VLOOKUP(CONCATENATE($A32,T$1),'Исх-видео'!$A$2:$D$3000,4,FALSE),"-")</f>
        <v>-</v>
      </c>
      <c r="U32" s="115" t="str">
        <f>IFERROR(VLOOKUP(CONCATENATE($A32,U$1),'Исх-видео'!$A$2:$D$3000,4,FALSE),"-")</f>
        <v>-</v>
      </c>
      <c r="V32" s="115" t="str">
        <f>IFERROR(VLOOKUP(CONCATENATE($A32,V$1),'Исх-видео'!$A$2:$D$3000,4,FALSE),"-")</f>
        <v>-</v>
      </c>
      <c r="W32" s="115" t="str">
        <f>IFERROR(VLOOKUP(CONCATENATE($A32,W$1),'Исх-видео'!$A$2:$D$3000,4,FALSE),"-")</f>
        <v>-</v>
      </c>
      <c r="X32" s="115" t="str">
        <f>IFERROR(VLOOKUP(CONCATENATE($A32,X$1),'Исх-видео'!$A$2:$D$3000,4,FALSE),"-")</f>
        <v>-</v>
      </c>
      <c r="Y32" s="115" t="str">
        <f>IFERROR(VLOOKUP(CONCATENATE($A32,Y$1),'Исх-видео'!$A$2:$D$3000,4,FALSE),"-")</f>
        <v>-</v>
      </c>
      <c r="Z32" s="115" t="str">
        <f>IFERROR(VLOOKUP(CONCATENATE($A32,Z$1),'Исх-видео'!$A$2:$D$3000,4,FALSE),"-")</f>
        <v>-</v>
      </c>
      <c r="AA32" s="115" t="str">
        <f>IFERROR(VLOOKUP(CONCATENATE($A32,AA$1),'Исх-видео'!$A$2:$D$3000,4,FALSE),"-")</f>
        <v>-</v>
      </c>
      <c r="AB32" s="115" t="str">
        <f>IFERROR(VLOOKUP(CONCATENATE($A32,AB$1),'Исх-видео'!$A$2:$D$3000,4,FALSE),"-")</f>
        <v>-</v>
      </c>
      <c r="AC32" s="115" t="str">
        <f>IFERROR(VLOOKUP(CONCATENATE($A32,AC$1),'Исх-видео'!$A$2:$D$3000,4,FALSE),"-")</f>
        <v>-</v>
      </c>
      <c r="AD32" s="115" t="str">
        <f>IFERROR(VLOOKUP(CONCATENATE($A32,AD$1),'Исх-видео'!$A$2:$D$3000,4,FALSE),"-")</f>
        <v>-</v>
      </c>
      <c r="AE32" s="115" t="str">
        <f>IFERROR(VLOOKUP(CONCATENATE($A32,AE$1),'Исх-видео'!$A$2:$D$3000,4,FALSE),"-")</f>
        <v>-</v>
      </c>
      <c r="AF32" s="115" t="str">
        <f>IFERROR(VLOOKUP(CONCATENATE($A32,AF$1),'Исх-видео'!$A$2:$D$3000,4,FALSE),"-")</f>
        <v>-</v>
      </c>
      <c r="AG32" s="115" t="str">
        <f>IFERROR(VLOOKUP(CONCATENATE($A32,AG$1),'Исх-видео'!$A$2:$D$3000,4,FALSE),"-")</f>
        <v>-</v>
      </c>
      <c r="AH32" s="115" t="str">
        <f>IFERROR(VLOOKUP(CONCATENATE($A32,AH$1),'Исх-видео'!$A$2:$D$3000,4,FALSE),"-")</f>
        <v>-</v>
      </c>
      <c r="AI32" s="115" t="str">
        <f>IFERROR(VLOOKUP(CONCATENATE($A32,AI$1),'Исх-видео'!$A$2:$D$3000,4,FALSE),"-")</f>
        <v>-</v>
      </c>
      <c r="AJ32" s="115" t="str">
        <f>IFERROR(VLOOKUP(CONCATENATE($A32,AJ$1),'Исх-видео'!$A$2:$D$3000,4,FALSE),"-")</f>
        <v>-</v>
      </c>
      <c r="AK32" s="115" t="str">
        <f>IFERROR(VLOOKUP(CONCATENATE($A32,AK$1),'Исх-видео'!$A$2:$D$3000,4,FALSE),"-")</f>
        <v>-</v>
      </c>
      <c r="AL32" s="115" t="str">
        <f>IFERROR(VLOOKUP(CONCATENATE($A32,AL$1),'Исх-видео'!$A$2:$D$3000,4,FALSE),"-")</f>
        <v>-</v>
      </c>
      <c r="AM32" s="115" t="str">
        <f>IFERROR(VLOOKUP(CONCATENATE($A32,AM$1),'Исх-видео'!$A$2:$D$3000,4,FALSE),"-")</f>
        <v>-</v>
      </c>
      <c r="AN32" s="115" t="str">
        <f>IFERROR(VLOOKUP(CONCATENATE($A32,AN$1),'Исх-видео'!$A$2:$D$3000,4,FALSE),"-")</f>
        <v>-</v>
      </c>
      <c r="AO32" s="115" t="str">
        <f>IFERROR(VLOOKUP(CONCATENATE($A32,AO$1),'Исх-видео'!$A$2:$D$3000,4,FALSE),"-")</f>
        <v>-</v>
      </c>
      <c r="AP32" s="115" t="str">
        <f>IFERROR(VLOOKUP(CONCATENATE($A32,AP$1),'Исх-видео'!$A$2:$D$3000,4,FALSE),"-")</f>
        <v>-</v>
      </c>
      <c r="AQ32" s="115" t="str">
        <f>IFERROR(VLOOKUP(CONCATENATE($A32,AQ$1),'Исх-видео'!$A$2:$D$3000,4,FALSE),"-")</f>
        <v>-</v>
      </c>
      <c r="AR32" s="115" t="str">
        <f>IFERROR(VLOOKUP(CONCATENATE($A32,AR$1),'Исх-видео'!$A$2:$D$3000,4,FALSE),"-")</f>
        <v>-</v>
      </c>
      <c r="AS32" s="115" t="str">
        <f>IFERROR(VLOOKUP(CONCATENATE($A32,AS$1),'Исх-видео'!$A$2:$D$3000,4,FALSE),"-")</f>
        <v>-</v>
      </c>
      <c r="AT32" s="115" t="str">
        <f>IFERROR(VLOOKUP(CONCATENATE($A32,AT$1),'Исх-видео'!$A$2:$D$3000,4,FALSE),"-")</f>
        <v>-</v>
      </c>
      <c r="AU32" s="115" t="str">
        <f>IFERROR(VLOOKUP(CONCATENATE($A32,AU$1),'Исх-видео'!$A$2:$D$3000,4,FALSE),"-")</f>
        <v>-</v>
      </c>
      <c r="AV32" s="115" t="str">
        <f>IFERROR(VLOOKUP(CONCATENATE($A32,AV$1),'Исх-видео'!$A$2:$D$3000,4,FALSE),"-")</f>
        <v>-</v>
      </c>
      <c r="AW32" s="115" t="str">
        <f>IFERROR(VLOOKUP(CONCATENATE($A32,AW$1),'Исх-видео'!$A$2:$D$3000,4,FALSE),"-")</f>
        <v>-</v>
      </c>
      <c r="AX32" s="115" t="str">
        <f>IFERROR(VLOOKUP(CONCATENATE($A32,AX$1),'Исх-видео'!$A$2:$D$3000,4,FALSE),"-")</f>
        <v>-</v>
      </c>
      <c r="AY32" s="115" t="str">
        <f>IFERROR(VLOOKUP(CONCATENATE($A32,AY$1),'Исх-видео'!$A$2:$D$3000,4,FALSE),"-")</f>
        <v>-</v>
      </c>
      <c r="AZ32" s="115" t="str">
        <f>IFERROR(VLOOKUP(CONCATENATE($A32,AZ$1),'Исх-видео'!$A$2:$D$3000,4,FALSE),"-")</f>
        <v>-</v>
      </c>
      <c r="BA32" s="115" t="str">
        <f>IFERROR(VLOOKUP(CONCATENATE($A32,BA$1),'Исх-видео'!$A$2:$D$3000,4,FALSE),"-")</f>
        <v>-</v>
      </c>
      <c r="BB32" s="115" t="str">
        <f>IFERROR(VLOOKUP(CONCATENATE($A32,BB$1),'Исх-видео'!$A$2:$D$3000,4,FALSE),"-")</f>
        <v>-</v>
      </c>
      <c r="BC32" s="115" t="str">
        <f>IFERROR(VLOOKUP(CONCATENATE($A32,BC$1),'Исх-видео'!$A$2:$D$3000,4,FALSE),"-")</f>
        <v>-</v>
      </c>
      <c r="BD32" s="115" t="str">
        <f>IFERROR(VLOOKUP(CONCATENATE($A32,BD$1),'Исх-видео'!$A$2:$D$3000,4,FALSE),"-")</f>
        <v>-</v>
      </c>
      <c r="BE32" s="115" t="str">
        <f>IFERROR(VLOOKUP(CONCATENATE($A32,BE$1),'Исх-видео'!$A$2:$D$3000,4,FALSE),"-")</f>
        <v>-</v>
      </c>
      <c r="BF32" s="115" t="str">
        <f>IFERROR(VLOOKUP(CONCATENATE($A32,BF$1),'Исх-видео'!$A$2:$D$3000,4,FALSE),"-")</f>
        <v>-</v>
      </c>
      <c r="BG32" s="115" t="str">
        <f>IFERROR(VLOOKUP(CONCATENATE($A32,BG$1),'[1]Исх-видео'!$A$2:$D$3000,4,FALSE),"-")</f>
        <v>-</v>
      </c>
      <c r="BH32" s="116">
        <f t="shared" si="1"/>
        <v>0</v>
      </c>
      <c r="BI32" s="114" t="str">
        <f t="shared" si="0"/>
        <v>-</v>
      </c>
      <c r="BJ32" s="115"/>
    </row>
    <row r="33" spans="1:62">
      <c r="A33" s="38">
        <f t="shared" si="2"/>
        <v>31</v>
      </c>
      <c r="B33" s="115" t="str">
        <f>IFERROR(VLOOKUP(CONCATENATE($A33,B$1),'Исх-видео'!$A$2:$D$3000,4,FALSE),"-")</f>
        <v>-</v>
      </c>
      <c r="C33" s="115" t="str">
        <f>IFERROR(VLOOKUP(CONCATENATE($A33,C$1),'Исх-видео'!$A$2:$D$3000,4,FALSE),"-")</f>
        <v>-</v>
      </c>
      <c r="D33" s="115" t="str">
        <f>IFERROR(VLOOKUP(CONCATENATE($A33,D$1),'Исх-видео'!$A$2:$D$3000,4,FALSE),"-")</f>
        <v>-</v>
      </c>
      <c r="E33" s="115" t="str">
        <f>IFERROR(VLOOKUP(CONCATENATE($A33,E$1),'Исх-видео'!$A$2:$D$3000,4,FALSE),"-")</f>
        <v>-</v>
      </c>
      <c r="F33" s="115" t="str">
        <f>IFERROR(VLOOKUP(CONCATENATE($A33,F$1),'Исх-видео'!$A$2:$D$3000,4,FALSE),"-")</f>
        <v>-</v>
      </c>
      <c r="G33" s="115" t="str">
        <f>IFERROR(VLOOKUP(CONCATENATE($A33,G$1),'Исх-видео'!$A$2:$D$3000,4,FALSE),"-")</f>
        <v>-</v>
      </c>
      <c r="H33" s="115" t="str">
        <f>IFERROR(VLOOKUP(CONCATENATE($A33,H$1),'Исх-видео'!$A$2:$D$3000,4,FALSE),"-")</f>
        <v>-</v>
      </c>
      <c r="I33" s="115" t="str">
        <f>IFERROR(VLOOKUP(CONCATENATE($A33,I$1),'Исх-видео'!$A$2:$D$3000,4,FALSE),"-")</f>
        <v>-</v>
      </c>
      <c r="J33" s="115" t="str">
        <f>IFERROR(VLOOKUP(CONCATENATE($A33,J$1),'Исх-видео'!$A$2:$D$3000,4,FALSE),"-")</f>
        <v>-</v>
      </c>
      <c r="K33" s="115" t="str">
        <f>IFERROR(VLOOKUP(CONCATENATE($A33,K$1),'Исх-видео'!$A$2:$D$3000,4,FALSE),"-")</f>
        <v>-</v>
      </c>
      <c r="L33" s="115" t="str">
        <f>IFERROR(VLOOKUP(CONCATENATE($A33,L$1),'Исх-видео'!$A$2:$D$3000,4,FALSE),"-")</f>
        <v>-</v>
      </c>
      <c r="M33" s="115" t="str">
        <f>IFERROR(VLOOKUP(CONCATENATE($A33,M$1),'Исх-видео'!$A$2:$D$3000,4,FALSE),"-")</f>
        <v>-</v>
      </c>
      <c r="N33" s="115" t="str">
        <f>IFERROR(VLOOKUP(CONCATENATE($A33,N$1),'Исх-видео'!$A$2:$D$3000,4,FALSE),"-")</f>
        <v>-</v>
      </c>
      <c r="O33" s="115" t="str">
        <f>IFERROR(VLOOKUP(CONCATENATE($A33,O$1),'Исх-видео'!$A$2:$D$3000,4,FALSE),"-")</f>
        <v>-</v>
      </c>
      <c r="P33" s="115" t="str">
        <f>IFERROR(VLOOKUP(CONCATENATE($A33,P$1),'Исх-видео'!$A$2:$D$3000,4,FALSE),"-")</f>
        <v>-</v>
      </c>
      <c r="Q33" s="115" t="str">
        <f>IFERROR(VLOOKUP(CONCATENATE($A33,Q$1),'Исх-видео'!$A$2:$D$3000,4,FALSE),"-")</f>
        <v>-</v>
      </c>
      <c r="R33" s="115" t="str">
        <f>IFERROR(VLOOKUP(CONCATENATE($A33,R$1),'Исх-видео'!$A$2:$D$3000,4,FALSE),"-")</f>
        <v>-</v>
      </c>
      <c r="S33" s="115" t="str">
        <f>IFERROR(VLOOKUP(CONCATENATE($A33,S$1),'Исх-видео'!$A$2:$D$3000,4,FALSE),"-")</f>
        <v>-</v>
      </c>
      <c r="T33" s="115" t="str">
        <f>IFERROR(VLOOKUP(CONCATENATE($A33,T$1),'Исх-видео'!$A$2:$D$3000,4,FALSE),"-")</f>
        <v>-</v>
      </c>
      <c r="U33" s="115" t="str">
        <f>IFERROR(VLOOKUP(CONCATENATE($A33,U$1),'Исх-видео'!$A$2:$D$3000,4,FALSE),"-")</f>
        <v>-</v>
      </c>
      <c r="V33" s="115" t="str">
        <f>IFERROR(VLOOKUP(CONCATENATE($A33,V$1),'Исх-видео'!$A$2:$D$3000,4,FALSE),"-")</f>
        <v>-</v>
      </c>
      <c r="W33" s="115" t="str">
        <f>IFERROR(VLOOKUP(CONCATENATE($A33,W$1),'Исх-видео'!$A$2:$D$3000,4,FALSE),"-")</f>
        <v>-</v>
      </c>
      <c r="X33" s="115" t="str">
        <f>IFERROR(VLOOKUP(CONCATENATE($A33,X$1),'Исх-видео'!$A$2:$D$3000,4,FALSE),"-")</f>
        <v>-</v>
      </c>
      <c r="Y33" s="115" t="str">
        <f>IFERROR(VLOOKUP(CONCATENATE($A33,Y$1),'Исх-видео'!$A$2:$D$3000,4,FALSE),"-")</f>
        <v>-</v>
      </c>
      <c r="Z33" s="115" t="str">
        <f>IFERROR(VLOOKUP(CONCATENATE($A33,Z$1),'Исх-видео'!$A$2:$D$3000,4,FALSE),"-")</f>
        <v>-</v>
      </c>
      <c r="AA33" s="115" t="str">
        <f>IFERROR(VLOOKUP(CONCATENATE($A33,AA$1),'Исх-видео'!$A$2:$D$3000,4,FALSE),"-")</f>
        <v>-</v>
      </c>
      <c r="AB33" s="115" t="str">
        <f>IFERROR(VLOOKUP(CONCATENATE($A33,AB$1),'Исх-видео'!$A$2:$D$3000,4,FALSE),"-")</f>
        <v>-</v>
      </c>
      <c r="AC33" s="115" t="str">
        <f>IFERROR(VLOOKUP(CONCATENATE($A33,AC$1),'Исх-видео'!$A$2:$D$3000,4,FALSE),"-")</f>
        <v>-</v>
      </c>
      <c r="AD33" s="115" t="str">
        <f>IFERROR(VLOOKUP(CONCATENATE($A33,AD$1),'Исх-видео'!$A$2:$D$3000,4,FALSE),"-")</f>
        <v>-</v>
      </c>
      <c r="AE33" s="115" t="str">
        <f>IFERROR(VLOOKUP(CONCATENATE($A33,AE$1),'Исх-видео'!$A$2:$D$3000,4,FALSE),"-")</f>
        <v>-</v>
      </c>
      <c r="AF33" s="115" t="str">
        <f>IFERROR(VLOOKUP(CONCATENATE($A33,AF$1),'Исх-видео'!$A$2:$D$3000,4,FALSE),"-")</f>
        <v>-</v>
      </c>
      <c r="AG33" s="115" t="str">
        <f>IFERROR(VLOOKUP(CONCATENATE($A33,AG$1),'Исх-видео'!$A$2:$D$3000,4,FALSE),"-")</f>
        <v>-</v>
      </c>
      <c r="AH33" s="115" t="str">
        <f>IFERROR(VLOOKUP(CONCATENATE($A33,AH$1),'Исх-видео'!$A$2:$D$3000,4,FALSE),"-")</f>
        <v>-</v>
      </c>
      <c r="AI33" s="115" t="str">
        <f>IFERROR(VLOOKUP(CONCATENATE($A33,AI$1),'Исх-видео'!$A$2:$D$3000,4,FALSE),"-")</f>
        <v>-</v>
      </c>
      <c r="AJ33" s="115" t="str">
        <f>IFERROR(VLOOKUP(CONCATENATE($A33,AJ$1),'Исх-видео'!$A$2:$D$3000,4,FALSE),"-")</f>
        <v>-</v>
      </c>
      <c r="AK33" s="115" t="str">
        <f>IFERROR(VLOOKUP(CONCATENATE($A33,AK$1),'Исх-видео'!$A$2:$D$3000,4,FALSE),"-")</f>
        <v>-</v>
      </c>
      <c r="AL33" s="115" t="str">
        <f>IFERROR(VLOOKUP(CONCATENATE($A33,AL$1),'Исх-видео'!$A$2:$D$3000,4,FALSE),"-")</f>
        <v>-</v>
      </c>
      <c r="AM33" s="115" t="str">
        <f>IFERROR(VLOOKUP(CONCATENATE($A33,AM$1),'Исх-видео'!$A$2:$D$3000,4,FALSE),"-")</f>
        <v>-</v>
      </c>
      <c r="AN33" s="115" t="str">
        <f>IFERROR(VLOOKUP(CONCATENATE($A33,AN$1),'Исх-видео'!$A$2:$D$3000,4,FALSE),"-")</f>
        <v>-</v>
      </c>
      <c r="AO33" s="115" t="str">
        <f>IFERROR(VLOOKUP(CONCATENATE($A33,AO$1),'Исх-видео'!$A$2:$D$3000,4,FALSE),"-")</f>
        <v>-</v>
      </c>
      <c r="AP33" s="115" t="str">
        <f>IFERROR(VLOOKUP(CONCATENATE($A33,AP$1),'Исх-видео'!$A$2:$D$3000,4,FALSE),"-")</f>
        <v>-</v>
      </c>
      <c r="AQ33" s="115" t="str">
        <f>IFERROR(VLOOKUP(CONCATENATE($A33,AQ$1),'Исх-видео'!$A$2:$D$3000,4,FALSE),"-")</f>
        <v>-</v>
      </c>
      <c r="AR33" s="115" t="str">
        <f>IFERROR(VLOOKUP(CONCATENATE($A33,AR$1),'Исх-видео'!$A$2:$D$3000,4,FALSE),"-")</f>
        <v>-</v>
      </c>
      <c r="AS33" s="115" t="str">
        <f>IFERROR(VLOOKUP(CONCATENATE($A33,AS$1),'Исх-видео'!$A$2:$D$3000,4,FALSE),"-")</f>
        <v>-</v>
      </c>
      <c r="AT33" s="115" t="str">
        <f>IFERROR(VLOOKUP(CONCATENATE($A33,AT$1),'Исх-видео'!$A$2:$D$3000,4,FALSE),"-")</f>
        <v>-</v>
      </c>
      <c r="AU33" s="115" t="str">
        <f>IFERROR(VLOOKUP(CONCATENATE($A33,AU$1),'Исх-видео'!$A$2:$D$3000,4,FALSE),"-")</f>
        <v>-</v>
      </c>
      <c r="AV33" s="115" t="str">
        <f>IFERROR(VLOOKUP(CONCATENATE($A33,AV$1),'Исх-видео'!$A$2:$D$3000,4,FALSE),"-")</f>
        <v>-</v>
      </c>
      <c r="AW33" s="115" t="str">
        <f>IFERROR(VLOOKUP(CONCATENATE($A33,AW$1),'Исх-видео'!$A$2:$D$3000,4,FALSE),"-")</f>
        <v>-</v>
      </c>
      <c r="AX33" s="115" t="str">
        <f>IFERROR(VLOOKUP(CONCATENATE($A33,AX$1),'Исх-видео'!$A$2:$D$3000,4,FALSE),"-")</f>
        <v>-</v>
      </c>
      <c r="AY33" s="115" t="str">
        <f>IFERROR(VLOOKUP(CONCATENATE($A33,AY$1),'Исх-видео'!$A$2:$D$3000,4,FALSE),"-")</f>
        <v>-</v>
      </c>
      <c r="AZ33" s="115" t="str">
        <f>IFERROR(VLOOKUP(CONCATENATE($A33,AZ$1),'Исх-видео'!$A$2:$D$3000,4,FALSE),"-")</f>
        <v>-</v>
      </c>
      <c r="BA33" s="115" t="str">
        <f>IFERROR(VLOOKUP(CONCATENATE($A33,BA$1),'Исх-видео'!$A$2:$D$3000,4,FALSE),"-")</f>
        <v>-</v>
      </c>
      <c r="BB33" s="115" t="str">
        <f>IFERROR(VLOOKUP(CONCATENATE($A33,BB$1),'Исх-видео'!$A$2:$D$3000,4,FALSE),"-")</f>
        <v>-</v>
      </c>
      <c r="BC33" s="115" t="str">
        <f>IFERROR(VLOOKUP(CONCATENATE($A33,BC$1),'Исх-видео'!$A$2:$D$3000,4,FALSE),"-")</f>
        <v>-</v>
      </c>
      <c r="BD33" s="115" t="str">
        <f>IFERROR(VLOOKUP(CONCATENATE($A33,BD$1),'Исх-видео'!$A$2:$D$3000,4,FALSE),"-")</f>
        <v>-</v>
      </c>
      <c r="BE33" s="115" t="str">
        <f>IFERROR(VLOOKUP(CONCATENATE($A33,BE$1),'Исх-видео'!$A$2:$D$3000,4,FALSE),"-")</f>
        <v>-</v>
      </c>
      <c r="BF33" s="115" t="str">
        <f>IFERROR(VLOOKUP(CONCATENATE($A33,BF$1),'Исх-видео'!$A$2:$D$3000,4,FALSE),"-")</f>
        <v>-</v>
      </c>
      <c r="BG33" s="115" t="str">
        <f>IFERROR(VLOOKUP(CONCATENATE($A33,BG$1),'[1]Исх-видео'!$A$2:$D$3000,4,FALSE),"-")</f>
        <v>-</v>
      </c>
      <c r="BH33" s="116">
        <f t="shared" si="1"/>
        <v>0</v>
      </c>
      <c r="BI33" s="114" t="str">
        <f t="shared" si="0"/>
        <v>-</v>
      </c>
      <c r="BJ33" s="115"/>
    </row>
    <row r="34" spans="1:62">
      <c r="A34" s="38">
        <f t="shared" si="2"/>
        <v>32</v>
      </c>
      <c r="B34" s="115" t="str">
        <f>IFERROR(VLOOKUP(CONCATENATE($A34,B$1),'Исх-видео'!$A$2:$D$3000,4,FALSE),"-")</f>
        <v>-</v>
      </c>
      <c r="C34" s="115" t="str">
        <f>IFERROR(VLOOKUP(CONCATENATE($A34,C$1),'Исх-видео'!$A$2:$D$3000,4,FALSE),"-")</f>
        <v>-</v>
      </c>
      <c r="D34" s="115" t="str">
        <f>IFERROR(VLOOKUP(CONCATENATE($A34,D$1),'Исх-видео'!$A$2:$D$3000,4,FALSE),"-")</f>
        <v>-</v>
      </c>
      <c r="E34" s="115" t="str">
        <f>IFERROR(VLOOKUP(CONCATENATE($A34,E$1),'Исх-видео'!$A$2:$D$3000,4,FALSE),"-")</f>
        <v>-</v>
      </c>
      <c r="F34" s="115" t="str">
        <f>IFERROR(VLOOKUP(CONCATENATE($A34,F$1),'Исх-видео'!$A$2:$D$3000,4,FALSE),"-")</f>
        <v>-</v>
      </c>
      <c r="G34" s="115" t="str">
        <f>IFERROR(VLOOKUP(CONCATENATE($A34,G$1),'Исх-видео'!$A$2:$D$3000,4,FALSE),"-")</f>
        <v>-</v>
      </c>
      <c r="H34" s="115" t="str">
        <f>IFERROR(VLOOKUP(CONCATENATE($A34,H$1),'Исх-видео'!$A$2:$D$3000,4,FALSE),"-")</f>
        <v>-</v>
      </c>
      <c r="I34" s="115" t="str">
        <f>IFERROR(VLOOKUP(CONCATENATE($A34,I$1),'Исх-видео'!$A$2:$D$3000,4,FALSE),"-")</f>
        <v>-</v>
      </c>
      <c r="J34" s="115" t="str">
        <f>IFERROR(VLOOKUP(CONCATENATE($A34,J$1),'Исх-видео'!$A$2:$D$3000,4,FALSE),"-")</f>
        <v>-</v>
      </c>
      <c r="K34" s="115" t="str">
        <f>IFERROR(VLOOKUP(CONCATENATE($A34,K$1),'Исх-видео'!$A$2:$D$3000,4,FALSE),"-")</f>
        <v>-</v>
      </c>
      <c r="L34" s="115" t="str">
        <f>IFERROR(VLOOKUP(CONCATENATE($A34,L$1),'Исх-видео'!$A$2:$D$3000,4,FALSE),"-")</f>
        <v>-</v>
      </c>
      <c r="M34" s="115" t="str">
        <f>IFERROR(VLOOKUP(CONCATENATE($A34,M$1),'Исх-видео'!$A$2:$D$3000,4,FALSE),"-")</f>
        <v>-</v>
      </c>
      <c r="N34" s="115" t="str">
        <f>IFERROR(VLOOKUP(CONCATENATE($A34,N$1),'Исх-видео'!$A$2:$D$3000,4,FALSE),"-")</f>
        <v>-</v>
      </c>
      <c r="O34" s="115" t="str">
        <f>IFERROR(VLOOKUP(CONCATENATE($A34,O$1),'Исх-видео'!$A$2:$D$3000,4,FALSE),"-")</f>
        <v>-</v>
      </c>
      <c r="P34" s="115" t="str">
        <f>IFERROR(VLOOKUP(CONCATENATE($A34,P$1),'Исх-видео'!$A$2:$D$3000,4,FALSE),"-")</f>
        <v>-</v>
      </c>
      <c r="Q34" s="115" t="str">
        <f>IFERROR(VLOOKUP(CONCATENATE($A34,Q$1),'Исх-видео'!$A$2:$D$3000,4,FALSE),"-")</f>
        <v>-</v>
      </c>
      <c r="R34" s="115" t="str">
        <f>IFERROR(VLOOKUP(CONCATENATE($A34,R$1),'Исх-видео'!$A$2:$D$3000,4,FALSE),"-")</f>
        <v>-</v>
      </c>
      <c r="S34" s="115" t="str">
        <f>IFERROR(VLOOKUP(CONCATENATE($A34,S$1),'Исх-видео'!$A$2:$D$3000,4,FALSE),"-")</f>
        <v>-</v>
      </c>
      <c r="T34" s="115" t="str">
        <f>IFERROR(VLOOKUP(CONCATENATE($A34,T$1),'Исх-видео'!$A$2:$D$3000,4,FALSE),"-")</f>
        <v>-</v>
      </c>
      <c r="U34" s="115" t="str">
        <f>IFERROR(VLOOKUP(CONCATENATE($A34,U$1),'Исх-видео'!$A$2:$D$3000,4,FALSE),"-")</f>
        <v>-</v>
      </c>
      <c r="V34" s="115" t="str">
        <f>IFERROR(VLOOKUP(CONCATENATE($A34,V$1),'Исх-видео'!$A$2:$D$3000,4,FALSE),"-")</f>
        <v>-</v>
      </c>
      <c r="W34" s="115" t="str">
        <f>IFERROR(VLOOKUP(CONCATENATE($A34,W$1),'Исх-видео'!$A$2:$D$3000,4,FALSE),"-")</f>
        <v>-</v>
      </c>
      <c r="X34" s="115" t="str">
        <f>IFERROR(VLOOKUP(CONCATENATE($A34,X$1),'Исх-видео'!$A$2:$D$3000,4,FALSE),"-")</f>
        <v>-</v>
      </c>
      <c r="Y34" s="115" t="str">
        <f>IFERROR(VLOOKUP(CONCATENATE($A34,Y$1),'Исх-видео'!$A$2:$D$3000,4,FALSE),"-")</f>
        <v>-</v>
      </c>
      <c r="Z34" s="115" t="str">
        <f>IFERROR(VLOOKUP(CONCATENATE($A34,Z$1),'Исх-видео'!$A$2:$D$3000,4,FALSE),"-")</f>
        <v>-</v>
      </c>
      <c r="AA34" s="115" t="str">
        <f>IFERROR(VLOOKUP(CONCATENATE($A34,AA$1),'Исх-видео'!$A$2:$D$3000,4,FALSE),"-")</f>
        <v>-</v>
      </c>
      <c r="AB34" s="115" t="str">
        <f>IFERROR(VLOOKUP(CONCATENATE($A34,AB$1),'Исх-видео'!$A$2:$D$3000,4,FALSE),"-")</f>
        <v>-</v>
      </c>
      <c r="AC34" s="115" t="str">
        <f>IFERROR(VLOOKUP(CONCATENATE($A34,AC$1),'Исх-видео'!$A$2:$D$3000,4,FALSE),"-")</f>
        <v>-</v>
      </c>
      <c r="AD34" s="115" t="str">
        <f>IFERROR(VLOOKUP(CONCATENATE($A34,AD$1),'Исх-видео'!$A$2:$D$3000,4,FALSE),"-")</f>
        <v>-</v>
      </c>
      <c r="AE34" s="115" t="str">
        <f>IFERROR(VLOOKUP(CONCATENATE($A34,AE$1),'Исх-видео'!$A$2:$D$3000,4,FALSE),"-")</f>
        <v>-</v>
      </c>
      <c r="AF34" s="115" t="str">
        <f>IFERROR(VLOOKUP(CONCATENATE($A34,AF$1),'Исх-видео'!$A$2:$D$3000,4,FALSE),"-")</f>
        <v>-</v>
      </c>
      <c r="AG34" s="115" t="str">
        <f>IFERROR(VLOOKUP(CONCATENATE($A34,AG$1),'Исх-видео'!$A$2:$D$3000,4,FALSE),"-")</f>
        <v>-</v>
      </c>
      <c r="AH34" s="115" t="str">
        <f>IFERROR(VLOOKUP(CONCATENATE($A34,AH$1),'Исх-видео'!$A$2:$D$3000,4,FALSE),"-")</f>
        <v>-</v>
      </c>
      <c r="AI34" s="115" t="str">
        <f>IFERROR(VLOOKUP(CONCATENATE($A34,AI$1),'Исх-видео'!$A$2:$D$3000,4,FALSE),"-")</f>
        <v>-</v>
      </c>
      <c r="AJ34" s="115" t="str">
        <f>IFERROR(VLOOKUP(CONCATENATE($A34,AJ$1),'Исх-видео'!$A$2:$D$3000,4,FALSE),"-")</f>
        <v>-</v>
      </c>
      <c r="AK34" s="115" t="str">
        <f>IFERROR(VLOOKUP(CONCATENATE($A34,AK$1),'Исх-видео'!$A$2:$D$3000,4,FALSE),"-")</f>
        <v>-</v>
      </c>
      <c r="AL34" s="115" t="str">
        <f>IFERROR(VLOOKUP(CONCATENATE($A34,AL$1),'Исх-видео'!$A$2:$D$3000,4,FALSE),"-")</f>
        <v>-</v>
      </c>
      <c r="AM34" s="115" t="str">
        <f>IFERROR(VLOOKUP(CONCATENATE($A34,AM$1),'Исх-видео'!$A$2:$D$3000,4,FALSE),"-")</f>
        <v>-</v>
      </c>
      <c r="AN34" s="115" t="str">
        <f>IFERROR(VLOOKUP(CONCATENATE($A34,AN$1),'Исх-видео'!$A$2:$D$3000,4,FALSE),"-")</f>
        <v>-</v>
      </c>
      <c r="AO34" s="115" t="str">
        <f>IFERROR(VLOOKUP(CONCATENATE($A34,AO$1),'Исх-видео'!$A$2:$D$3000,4,FALSE),"-")</f>
        <v>-</v>
      </c>
      <c r="AP34" s="115" t="str">
        <f>IFERROR(VLOOKUP(CONCATENATE($A34,AP$1),'Исх-видео'!$A$2:$D$3000,4,FALSE),"-")</f>
        <v>-</v>
      </c>
      <c r="AQ34" s="115" t="str">
        <f>IFERROR(VLOOKUP(CONCATENATE($A34,AQ$1),'Исх-видео'!$A$2:$D$3000,4,FALSE),"-")</f>
        <v>-</v>
      </c>
      <c r="AR34" s="115" t="str">
        <f>IFERROR(VLOOKUP(CONCATENATE($A34,AR$1),'Исх-видео'!$A$2:$D$3000,4,FALSE),"-")</f>
        <v>-</v>
      </c>
      <c r="AS34" s="115" t="str">
        <f>IFERROR(VLOOKUP(CONCATENATE($A34,AS$1),'Исх-видео'!$A$2:$D$3000,4,FALSE),"-")</f>
        <v>-</v>
      </c>
      <c r="AT34" s="115" t="str">
        <f>IFERROR(VLOOKUP(CONCATENATE($A34,AT$1),'Исх-видео'!$A$2:$D$3000,4,FALSE),"-")</f>
        <v>-</v>
      </c>
      <c r="AU34" s="115" t="str">
        <f>IFERROR(VLOOKUP(CONCATENATE($A34,AU$1),'Исх-видео'!$A$2:$D$3000,4,FALSE),"-")</f>
        <v>-</v>
      </c>
      <c r="AV34" s="115" t="str">
        <f>IFERROR(VLOOKUP(CONCATENATE($A34,AV$1),'Исх-видео'!$A$2:$D$3000,4,FALSE),"-")</f>
        <v>-</v>
      </c>
      <c r="AW34" s="115" t="str">
        <f>IFERROR(VLOOKUP(CONCATENATE($A34,AW$1),'Исх-видео'!$A$2:$D$3000,4,FALSE),"-")</f>
        <v>-</v>
      </c>
      <c r="AX34" s="115" t="str">
        <f>IFERROR(VLOOKUP(CONCATENATE($A34,AX$1),'Исх-видео'!$A$2:$D$3000,4,FALSE),"-")</f>
        <v>-</v>
      </c>
      <c r="AY34" s="115" t="str">
        <f>IFERROR(VLOOKUP(CONCATENATE($A34,AY$1),'Исх-видео'!$A$2:$D$3000,4,FALSE),"-")</f>
        <v>-</v>
      </c>
      <c r="AZ34" s="115" t="str">
        <f>IFERROR(VLOOKUP(CONCATENATE($A34,AZ$1),'Исх-видео'!$A$2:$D$3000,4,FALSE),"-")</f>
        <v>-</v>
      </c>
      <c r="BA34" s="115" t="str">
        <f>IFERROR(VLOOKUP(CONCATENATE($A34,BA$1),'Исх-видео'!$A$2:$D$3000,4,FALSE),"-")</f>
        <v>-</v>
      </c>
      <c r="BB34" s="115" t="str">
        <f>IFERROR(VLOOKUP(CONCATENATE($A34,BB$1),'Исх-видео'!$A$2:$D$3000,4,FALSE),"-")</f>
        <v>-</v>
      </c>
      <c r="BC34" s="115" t="str">
        <f>IFERROR(VLOOKUP(CONCATENATE($A34,BC$1),'Исх-видео'!$A$2:$D$3000,4,FALSE),"-")</f>
        <v>-</v>
      </c>
      <c r="BD34" s="115" t="str">
        <f>IFERROR(VLOOKUP(CONCATENATE($A34,BD$1),'Исх-видео'!$A$2:$D$3000,4,FALSE),"-")</f>
        <v>-</v>
      </c>
      <c r="BE34" s="115" t="str">
        <f>IFERROR(VLOOKUP(CONCATENATE($A34,BE$1),'Исх-видео'!$A$2:$D$3000,4,FALSE),"-")</f>
        <v>-</v>
      </c>
      <c r="BF34" s="115" t="str">
        <f>IFERROR(VLOOKUP(CONCATENATE($A34,BF$1),'Исх-видео'!$A$2:$D$3000,4,FALSE),"-")</f>
        <v>-</v>
      </c>
      <c r="BG34" s="115" t="str">
        <f>IFERROR(VLOOKUP(CONCATENATE($A34,BG$1),'[1]Исх-видео'!$A$2:$D$3000,4,FALSE),"-")</f>
        <v>-</v>
      </c>
      <c r="BH34" s="116">
        <f t="shared" si="1"/>
        <v>0</v>
      </c>
      <c r="BI34" s="114" t="str">
        <f t="shared" si="0"/>
        <v>-</v>
      </c>
      <c r="BJ34" s="115"/>
    </row>
    <row r="35" spans="1:62">
      <c r="A35" s="38">
        <f t="shared" si="2"/>
        <v>33</v>
      </c>
      <c r="B35" s="115" t="str">
        <f>IFERROR(VLOOKUP(CONCATENATE($A35,B$1),'Исх-видео'!$A$2:$D$3000,4,FALSE),"-")</f>
        <v>-</v>
      </c>
      <c r="C35" s="115" t="str">
        <f>IFERROR(VLOOKUP(CONCATENATE($A35,C$1),'Исх-видео'!$A$2:$D$3000,4,FALSE),"-")</f>
        <v>-</v>
      </c>
      <c r="D35" s="115" t="str">
        <f>IFERROR(VLOOKUP(CONCATENATE($A35,D$1),'Исх-видео'!$A$2:$D$3000,4,FALSE),"-")</f>
        <v>-</v>
      </c>
      <c r="E35" s="115" t="str">
        <f>IFERROR(VLOOKUP(CONCATENATE($A35,E$1),'Исх-видео'!$A$2:$D$3000,4,FALSE),"-")</f>
        <v>-</v>
      </c>
      <c r="F35" s="115" t="str">
        <f>IFERROR(VLOOKUP(CONCATENATE($A35,F$1),'Исх-видео'!$A$2:$D$3000,4,FALSE),"-")</f>
        <v>-</v>
      </c>
      <c r="G35" s="115" t="str">
        <f>IFERROR(VLOOKUP(CONCATENATE($A35,G$1),'Исх-видео'!$A$2:$D$3000,4,FALSE),"-")</f>
        <v>-</v>
      </c>
      <c r="H35" s="115" t="str">
        <f>IFERROR(VLOOKUP(CONCATENATE($A35,H$1),'Исх-видео'!$A$2:$D$3000,4,FALSE),"-")</f>
        <v>-</v>
      </c>
      <c r="I35" s="115" t="str">
        <f>IFERROR(VLOOKUP(CONCATENATE($A35,I$1),'Исх-видео'!$A$2:$D$3000,4,FALSE),"-")</f>
        <v>-</v>
      </c>
      <c r="J35" s="115" t="str">
        <f>IFERROR(VLOOKUP(CONCATENATE($A35,J$1),'Исх-видео'!$A$2:$D$3000,4,FALSE),"-")</f>
        <v>-</v>
      </c>
      <c r="K35" s="115" t="str">
        <f>IFERROR(VLOOKUP(CONCATENATE($A35,K$1),'Исх-видео'!$A$2:$D$3000,4,FALSE),"-")</f>
        <v>-</v>
      </c>
      <c r="L35" s="115" t="str">
        <f>IFERROR(VLOOKUP(CONCATENATE($A35,L$1),'Исх-видео'!$A$2:$D$3000,4,FALSE),"-")</f>
        <v>-</v>
      </c>
      <c r="M35" s="115" t="str">
        <f>IFERROR(VLOOKUP(CONCATENATE($A35,M$1),'Исх-видео'!$A$2:$D$3000,4,FALSE),"-")</f>
        <v>-</v>
      </c>
      <c r="N35" s="115" t="str">
        <f>IFERROR(VLOOKUP(CONCATENATE($A35,N$1),'Исх-видео'!$A$2:$D$3000,4,FALSE),"-")</f>
        <v>-</v>
      </c>
      <c r="O35" s="115" t="str">
        <f>IFERROR(VLOOKUP(CONCATENATE($A35,O$1),'Исх-видео'!$A$2:$D$3000,4,FALSE),"-")</f>
        <v>-</v>
      </c>
      <c r="P35" s="115" t="str">
        <f>IFERROR(VLOOKUP(CONCATENATE($A35,P$1),'Исх-видео'!$A$2:$D$3000,4,FALSE),"-")</f>
        <v>-</v>
      </c>
      <c r="Q35" s="115" t="str">
        <f>IFERROR(VLOOKUP(CONCATENATE($A35,Q$1),'Исх-видео'!$A$2:$D$3000,4,FALSE),"-")</f>
        <v>-</v>
      </c>
      <c r="R35" s="115" t="str">
        <f>IFERROR(VLOOKUP(CONCATENATE($A35,R$1),'Исх-видео'!$A$2:$D$3000,4,FALSE),"-")</f>
        <v>-</v>
      </c>
      <c r="S35" s="115" t="str">
        <f>IFERROR(VLOOKUP(CONCATENATE($A35,S$1),'Исх-видео'!$A$2:$D$3000,4,FALSE),"-")</f>
        <v>-</v>
      </c>
      <c r="T35" s="115" t="str">
        <f>IFERROR(VLOOKUP(CONCATENATE($A35,T$1),'Исх-видео'!$A$2:$D$3000,4,FALSE),"-")</f>
        <v>-</v>
      </c>
      <c r="U35" s="115" t="str">
        <f>IFERROR(VLOOKUP(CONCATENATE($A35,U$1),'Исх-видео'!$A$2:$D$3000,4,FALSE),"-")</f>
        <v>-</v>
      </c>
      <c r="V35" s="115" t="str">
        <f>IFERROR(VLOOKUP(CONCATENATE($A35,V$1),'Исх-видео'!$A$2:$D$3000,4,FALSE),"-")</f>
        <v>-</v>
      </c>
      <c r="W35" s="115" t="str">
        <f>IFERROR(VLOOKUP(CONCATENATE($A35,W$1),'Исх-видео'!$A$2:$D$3000,4,FALSE),"-")</f>
        <v>-</v>
      </c>
      <c r="X35" s="115" t="str">
        <f>IFERROR(VLOOKUP(CONCATENATE($A35,X$1),'Исх-видео'!$A$2:$D$3000,4,FALSE),"-")</f>
        <v>-</v>
      </c>
      <c r="Y35" s="115" t="str">
        <f>IFERROR(VLOOKUP(CONCATENATE($A35,Y$1),'Исх-видео'!$A$2:$D$3000,4,FALSE),"-")</f>
        <v>-</v>
      </c>
      <c r="Z35" s="115" t="str">
        <f>IFERROR(VLOOKUP(CONCATENATE($A35,Z$1),'Исх-видео'!$A$2:$D$3000,4,FALSE),"-")</f>
        <v>-</v>
      </c>
      <c r="AA35" s="115" t="str">
        <f>IFERROR(VLOOKUP(CONCATENATE($A35,AA$1),'Исх-видео'!$A$2:$D$3000,4,FALSE),"-")</f>
        <v>-</v>
      </c>
      <c r="AB35" s="115" t="str">
        <f>IFERROR(VLOOKUP(CONCATENATE($A35,AB$1),'Исх-видео'!$A$2:$D$3000,4,FALSE),"-")</f>
        <v>-</v>
      </c>
      <c r="AC35" s="115" t="str">
        <f>IFERROR(VLOOKUP(CONCATENATE($A35,AC$1),'Исх-видео'!$A$2:$D$3000,4,FALSE),"-")</f>
        <v>-</v>
      </c>
      <c r="AD35" s="115" t="str">
        <f>IFERROR(VLOOKUP(CONCATENATE($A35,AD$1),'Исх-видео'!$A$2:$D$3000,4,FALSE),"-")</f>
        <v>-</v>
      </c>
      <c r="AE35" s="115" t="str">
        <f>IFERROR(VLOOKUP(CONCATENATE($A35,AE$1),'Исх-видео'!$A$2:$D$3000,4,FALSE),"-")</f>
        <v>-</v>
      </c>
      <c r="AF35" s="115" t="str">
        <f>IFERROR(VLOOKUP(CONCATENATE($A35,AF$1),'Исх-видео'!$A$2:$D$3000,4,FALSE),"-")</f>
        <v>-</v>
      </c>
      <c r="AG35" s="115" t="str">
        <f>IFERROR(VLOOKUP(CONCATENATE($A35,AG$1),'Исх-видео'!$A$2:$D$3000,4,FALSE),"-")</f>
        <v>-</v>
      </c>
      <c r="AH35" s="115" t="str">
        <f>IFERROR(VLOOKUP(CONCATENATE($A35,AH$1),'Исх-видео'!$A$2:$D$3000,4,FALSE),"-")</f>
        <v>-</v>
      </c>
      <c r="AI35" s="115" t="str">
        <f>IFERROR(VLOOKUP(CONCATENATE($A35,AI$1),'Исх-видео'!$A$2:$D$3000,4,FALSE),"-")</f>
        <v>-</v>
      </c>
      <c r="AJ35" s="115" t="str">
        <f>IFERROR(VLOOKUP(CONCATENATE($A35,AJ$1),'Исх-видео'!$A$2:$D$3000,4,FALSE),"-")</f>
        <v>-</v>
      </c>
      <c r="AK35" s="115" t="str">
        <f>IFERROR(VLOOKUP(CONCATENATE($A35,AK$1),'Исх-видео'!$A$2:$D$3000,4,FALSE),"-")</f>
        <v>-</v>
      </c>
      <c r="AL35" s="115" t="str">
        <f>IFERROR(VLOOKUP(CONCATENATE($A35,AL$1),'Исх-видео'!$A$2:$D$3000,4,FALSE),"-")</f>
        <v>-</v>
      </c>
      <c r="AM35" s="115" t="str">
        <f>IFERROR(VLOOKUP(CONCATENATE($A35,AM$1),'Исх-видео'!$A$2:$D$3000,4,FALSE),"-")</f>
        <v>-</v>
      </c>
      <c r="AN35" s="115" t="str">
        <f>IFERROR(VLOOKUP(CONCATENATE($A35,AN$1),'Исх-видео'!$A$2:$D$3000,4,FALSE),"-")</f>
        <v>-</v>
      </c>
      <c r="AO35" s="115" t="str">
        <f>IFERROR(VLOOKUP(CONCATENATE($A35,AO$1),'Исх-видео'!$A$2:$D$3000,4,FALSE),"-")</f>
        <v>-</v>
      </c>
      <c r="AP35" s="115" t="str">
        <f>IFERROR(VLOOKUP(CONCATENATE($A35,AP$1),'Исх-видео'!$A$2:$D$3000,4,FALSE),"-")</f>
        <v>-</v>
      </c>
      <c r="AQ35" s="115" t="str">
        <f>IFERROR(VLOOKUP(CONCATENATE($A35,AQ$1),'Исх-видео'!$A$2:$D$3000,4,FALSE),"-")</f>
        <v>-</v>
      </c>
      <c r="AR35" s="115" t="str">
        <f>IFERROR(VLOOKUP(CONCATENATE($A35,AR$1),'Исх-видео'!$A$2:$D$3000,4,FALSE),"-")</f>
        <v>-</v>
      </c>
      <c r="AS35" s="115" t="str">
        <f>IFERROR(VLOOKUP(CONCATENATE($A35,AS$1),'Исх-видео'!$A$2:$D$3000,4,FALSE),"-")</f>
        <v>-</v>
      </c>
      <c r="AT35" s="115" t="str">
        <f>IFERROR(VLOOKUP(CONCATENATE($A35,AT$1),'Исх-видео'!$A$2:$D$3000,4,FALSE),"-")</f>
        <v>-</v>
      </c>
      <c r="AU35" s="115" t="str">
        <f>IFERROR(VLOOKUP(CONCATENATE($A35,AU$1),'Исх-видео'!$A$2:$D$3000,4,FALSE),"-")</f>
        <v>-</v>
      </c>
      <c r="AV35" s="115" t="str">
        <f>IFERROR(VLOOKUP(CONCATENATE($A35,AV$1),'Исх-видео'!$A$2:$D$3000,4,FALSE),"-")</f>
        <v>-</v>
      </c>
      <c r="AW35" s="115" t="str">
        <f>IFERROR(VLOOKUP(CONCATENATE($A35,AW$1),'Исх-видео'!$A$2:$D$3000,4,FALSE),"-")</f>
        <v>-</v>
      </c>
      <c r="AX35" s="115" t="str">
        <f>IFERROR(VLOOKUP(CONCATENATE($A35,AX$1),'Исх-видео'!$A$2:$D$3000,4,FALSE),"-")</f>
        <v>-</v>
      </c>
      <c r="AY35" s="115" t="str">
        <f>IFERROR(VLOOKUP(CONCATENATE($A35,AY$1),'Исх-видео'!$A$2:$D$3000,4,FALSE),"-")</f>
        <v>-</v>
      </c>
      <c r="AZ35" s="115" t="str">
        <f>IFERROR(VLOOKUP(CONCATENATE($A35,AZ$1),'Исх-видео'!$A$2:$D$3000,4,FALSE),"-")</f>
        <v>-</v>
      </c>
      <c r="BA35" s="115" t="str">
        <f>IFERROR(VLOOKUP(CONCATENATE($A35,BA$1),'Исх-видео'!$A$2:$D$3000,4,FALSE),"-")</f>
        <v>-</v>
      </c>
      <c r="BB35" s="115" t="str">
        <f>IFERROR(VLOOKUP(CONCATENATE($A35,BB$1),'Исх-видео'!$A$2:$D$3000,4,FALSE),"-")</f>
        <v>-</v>
      </c>
      <c r="BC35" s="115" t="str">
        <f>IFERROR(VLOOKUP(CONCATENATE($A35,BC$1),'Исх-видео'!$A$2:$D$3000,4,FALSE),"-")</f>
        <v>-</v>
      </c>
      <c r="BD35" s="115" t="str">
        <f>IFERROR(VLOOKUP(CONCATENATE($A35,BD$1),'Исх-видео'!$A$2:$D$3000,4,FALSE),"-")</f>
        <v>-</v>
      </c>
      <c r="BE35" s="115" t="str">
        <f>IFERROR(VLOOKUP(CONCATENATE($A35,BE$1),'Исх-видео'!$A$2:$D$3000,4,FALSE),"-")</f>
        <v>-</v>
      </c>
      <c r="BF35" s="115" t="str">
        <f>IFERROR(VLOOKUP(CONCATENATE($A35,BF$1),'Исх-видео'!$A$2:$D$3000,4,FALSE),"-")</f>
        <v>-</v>
      </c>
      <c r="BG35" s="115" t="str">
        <f>IFERROR(VLOOKUP(CONCATENATE($A35,BG$1),'[1]Исх-видео'!$A$2:$D$3000,4,FALSE),"-")</f>
        <v>-</v>
      </c>
      <c r="BH35" s="116">
        <f t="shared" si="1"/>
        <v>0</v>
      </c>
      <c r="BI35" s="114" t="str">
        <f t="shared" si="0"/>
        <v>-</v>
      </c>
      <c r="BJ35" s="115"/>
    </row>
    <row r="36" spans="1:62">
      <c r="A36" s="38">
        <f t="shared" si="2"/>
        <v>34</v>
      </c>
      <c r="B36" s="115" t="str">
        <f>IFERROR(VLOOKUP(CONCATENATE($A36,B$1),'Исх-видео'!$A$2:$D$3000,4,FALSE),"-")</f>
        <v>-</v>
      </c>
      <c r="C36" s="115" t="str">
        <f>IFERROR(VLOOKUP(CONCATENATE($A36,C$1),'Исх-видео'!$A$2:$D$3000,4,FALSE),"-")</f>
        <v>-</v>
      </c>
      <c r="D36" s="115" t="str">
        <f>IFERROR(VLOOKUP(CONCATENATE($A36,D$1),'Исх-видео'!$A$2:$D$3000,4,FALSE),"-")</f>
        <v>-</v>
      </c>
      <c r="E36" s="115">
        <f>IFERROR(VLOOKUP(CONCATENATE($A36,E$1),'Исх-видео'!$A$2:$D$3000,4,FALSE),"-")</f>
        <v>5</v>
      </c>
      <c r="F36" s="115">
        <f>IFERROR(VLOOKUP(CONCATENATE($A36,F$1),'Исх-видео'!$A$2:$D$3000,4,FALSE),"-")</f>
        <v>8</v>
      </c>
      <c r="G36" s="115" t="str">
        <f>IFERROR(VLOOKUP(CONCATENATE($A36,G$1),'Исх-видео'!$A$2:$D$3000,4,FALSE),"-")</f>
        <v>-</v>
      </c>
      <c r="H36" s="115" t="str">
        <f>IFERROR(VLOOKUP(CONCATENATE($A36,H$1),'Исх-видео'!$A$2:$D$3000,4,FALSE),"-")</f>
        <v>-</v>
      </c>
      <c r="I36" s="115">
        <f>IFERROR(VLOOKUP(CONCATENATE($A36,I$1),'Исх-видео'!$A$2:$D$3000,4,FALSE),"-")</f>
        <v>6</v>
      </c>
      <c r="J36" s="115" t="str">
        <f>IFERROR(VLOOKUP(CONCATENATE($A36,J$1),'Исх-видео'!$A$2:$D$3000,4,FALSE),"-")</f>
        <v>-</v>
      </c>
      <c r="K36" s="115" t="str">
        <f>IFERROR(VLOOKUP(CONCATENATE($A36,K$1),'Исх-видео'!$A$2:$D$3000,4,FALSE),"-")</f>
        <v>-</v>
      </c>
      <c r="L36" s="115" t="str">
        <f>IFERROR(VLOOKUP(CONCATENATE($A36,L$1),'Исх-видео'!$A$2:$D$3000,4,FALSE),"-")</f>
        <v>-</v>
      </c>
      <c r="M36" s="115" t="str">
        <f>IFERROR(VLOOKUP(CONCATENATE($A36,M$1),'Исх-видео'!$A$2:$D$3000,4,FALSE),"-")</f>
        <v>-</v>
      </c>
      <c r="N36" s="115" t="str">
        <f>IFERROR(VLOOKUP(CONCATENATE($A36,N$1),'Исх-видео'!$A$2:$D$3000,4,FALSE),"-")</f>
        <v>-</v>
      </c>
      <c r="O36" s="115" t="str">
        <f>IFERROR(VLOOKUP(CONCATENATE($A36,O$1),'Исх-видео'!$A$2:$D$3000,4,FALSE),"-")</f>
        <v>-</v>
      </c>
      <c r="P36" s="115" t="str">
        <f>IFERROR(VLOOKUP(CONCATENATE($A36,P$1),'Исх-видео'!$A$2:$D$3000,4,FALSE),"-")</f>
        <v>-</v>
      </c>
      <c r="Q36" s="115" t="str">
        <f>IFERROR(VLOOKUP(CONCATENATE($A36,Q$1),'Исх-видео'!$A$2:$D$3000,4,FALSE),"-")</f>
        <v>-</v>
      </c>
      <c r="R36" s="115" t="str">
        <f>IFERROR(VLOOKUP(CONCATENATE($A36,R$1),'Исх-видео'!$A$2:$D$3000,4,FALSE),"-")</f>
        <v>-</v>
      </c>
      <c r="S36" s="115">
        <f>IFERROR(VLOOKUP(CONCATENATE($A36,S$1),'Исх-видео'!$A$2:$D$3000,4,FALSE),"-")</f>
        <v>9</v>
      </c>
      <c r="T36" s="115" t="str">
        <f>IFERROR(VLOOKUP(CONCATENATE($A36,T$1),'Исх-видео'!$A$2:$D$3000,4,FALSE),"-")</f>
        <v>-</v>
      </c>
      <c r="U36" s="115" t="str">
        <f>IFERROR(VLOOKUP(CONCATENATE($A36,U$1),'Исх-видео'!$A$2:$D$3000,4,FALSE),"-")</f>
        <v>-</v>
      </c>
      <c r="V36" s="115" t="str">
        <f>IFERROR(VLOOKUP(CONCATENATE($A36,V$1),'Исх-видео'!$A$2:$D$3000,4,FALSE),"-")</f>
        <v>-</v>
      </c>
      <c r="W36" s="115" t="str">
        <f>IFERROR(VLOOKUP(CONCATENATE($A36,W$1),'Исх-видео'!$A$2:$D$3000,4,FALSE),"-")</f>
        <v>-</v>
      </c>
      <c r="X36" s="115">
        <f>IFERROR(VLOOKUP(CONCATENATE($A36,X$1),'Исх-видео'!$A$2:$D$3000,4,FALSE),"-")</f>
        <v>8</v>
      </c>
      <c r="Y36" s="115" t="str">
        <f>IFERROR(VLOOKUP(CONCATENATE($A36,Y$1),'Исх-видео'!$A$2:$D$3000,4,FALSE),"-")</f>
        <v>-</v>
      </c>
      <c r="Z36" s="115">
        <f>IFERROR(VLOOKUP(CONCATENATE($A36,Z$1),'Исх-видео'!$A$2:$D$3000,4,FALSE),"-")</f>
        <v>8</v>
      </c>
      <c r="AA36" s="115" t="str">
        <f>IFERROR(VLOOKUP(CONCATENATE($A36,AA$1),'Исх-видео'!$A$2:$D$3000,4,FALSE),"-")</f>
        <v>-</v>
      </c>
      <c r="AB36" s="115" t="str">
        <f>IFERROR(VLOOKUP(CONCATENATE($A36,AB$1),'Исх-видео'!$A$2:$D$3000,4,FALSE),"-")</f>
        <v>-</v>
      </c>
      <c r="AC36" s="115" t="str">
        <f>IFERROR(VLOOKUP(CONCATENATE($A36,AC$1),'Исх-видео'!$A$2:$D$3000,4,FALSE),"-")</f>
        <v>-</v>
      </c>
      <c r="AD36" s="115" t="str">
        <f>IFERROR(VLOOKUP(CONCATENATE($A36,AD$1),'Исх-видео'!$A$2:$D$3000,4,FALSE),"-")</f>
        <v>-</v>
      </c>
      <c r="AE36" s="115">
        <f>IFERROR(VLOOKUP(CONCATENATE($A36,AE$1),'Исх-видео'!$A$2:$D$3000,4,FALSE),"-")</f>
        <v>6</v>
      </c>
      <c r="AF36" s="115" t="str">
        <f>IFERROR(VLOOKUP(CONCATENATE($A36,AF$1),'Исх-видео'!$A$2:$D$3000,4,FALSE),"-")</f>
        <v>-</v>
      </c>
      <c r="AG36" s="115" t="str">
        <f>IFERROR(VLOOKUP(CONCATENATE($A36,AG$1),'Исх-видео'!$A$2:$D$3000,4,FALSE),"-")</f>
        <v>-</v>
      </c>
      <c r="AH36" s="115" t="str">
        <f>IFERROR(VLOOKUP(CONCATENATE($A36,AH$1),'Исх-видео'!$A$2:$D$3000,4,FALSE),"-")</f>
        <v>-</v>
      </c>
      <c r="AI36" s="115" t="str">
        <f>IFERROR(VLOOKUP(CONCATENATE($A36,AI$1),'Исх-видео'!$A$2:$D$3000,4,FALSE),"-")</f>
        <v>-</v>
      </c>
      <c r="AJ36" s="115">
        <f>IFERROR(VLOOKUP(CONCATENATE($A36,AJ$1),'Исх-видео'!$A$2:$D$3000,4,FALSE),"-")</f>
        <v>5</v>
      </c>
      <c r="AK36" s="115">
        <f>IFERROR(VLOOKUP(CONCATENATE($A36,AK$1),'Исх-видео'!$A$2:$D$3000,4,FALSE),"-")</f>
        <v>7</v>
      </c>
      <c r="AL36" s="115">
        <f>IFERROR(VLOOKUP(CONCATENATE($A36,AL$1),'Исх-видео'!$A$2:$D$3000,4,FALSE),"-")</f>
        <v>6</v>
      </c>
      <c r="AM36" s="115" t="str">
        <f>IFERROR(VLOOKUP(CONCATENATE($A36,AM$1),'Исх-видео'!$A$2:$D$3000,4,FALSE),"-")</f>
        <v>-</v>
      </c>
      <c r="AN36" s="115">
        <f>IFERROR(VLOOKUP(CONCATENATE($A36,AN$1),'Исх-видео'!$A$2:$D$3000,4,FALSE),"-")</f>
        <v>6</v>
      </c>
      <c r="AO36" s="115" t="str">
        <f>IFERROR(VLOOKUP(CONCATENATE($A36,AO$1),'Исх-видео'!$A$2:$D$3000,4,FALSE),"-")</f>
        <v>-</v>
      </c>
      <c r="AP36" s="115" t="str">
        <f>IFERROR(VLOOKUP(CONCATENATE($A36,AP$1),'Исх-видео'!$A$2:$D$3000,4,FALSE),"-")</f>
        <v>-</v>
      </c>
      <c r="AQ36" s="115" t="str">
        <f>IFERROR(VLOOKUP(CONCATENATE($A36,AQ$1),'Исх-видео'!$A$2:$D$3000,4,FALSE),"-")</f>
        <v>-</v>
      </c>
      <c r="AR36" s="115" t="str">
        <f>IFERROR(VLOOKUP(CONCATENATE($A36,AR$1),'Исх-видео'!$A$2:$D$3000,4,FALSE),"-")</f>
        <v>-</v>
      </c>
      <c r="AS36" s="115" t="str">
        <f>IFERROR(VLOOKUP(CONCATENATE($A36,AS$1),'Исх-видео'!$A$2:$D$3000,4,FALSE),"-")</f>
        <v>-</v>
      </c>
      <c r="AT36" s="115" t="str">
        <f>IFERROR(VLOOKUP(CONCATENATE($A36,AT$1),'Исх-видео'!$A$2:$D$3000,4,FALSE),"-")</f>
        <v>-</v>
      </c>
      <c r="AU36" s="115" t="str">
        <f>IFERROR(VLOOKUP(CONCATENATE($A36,AU$1),'Исх-видео'!$A$2:$D$3000,4,FALSE),"-")</f>
        <v>-</v>
      </c>
      <c r="AV36" s="115" t="str">
        <f>IFERROR(VLOOKUP(CONCATENATE($A36,AV$1),'Исх-видео'!$A$2:$D$3000,4,FALSE),"-")</f>
        <v>-</v>
      </c>
      <c r="AW36" s="115" t="str">
        <f>IFERROR(VLOOKUP(CONCATENATE($A36,AW$1),'Исх-видео'!$A$2:$D$3000,4,FALSE),"-")</f>
        <v>-</v>
      </c>
      <c r="AX36" s="115" t="str">
        <f>IFERROR(VLOOKUP(CONCATENATE($A36,AX$1),'Исх-видео'!$A$2:$D$3000,4,FALSE),"-")</f>
        <v>-</v>
      </c>
      <c r="AY36" s="115" t="str">
        <f>IFERROR(VLOOKUP(CONCATENATE($A36,AY$1),'Исх-видео'!$A$2:$D$3000,4,FALSE),"-")</f>
        <v>-</v>
      </c>
      <c r="AZ36" s="115" t="str">
        <f>IFERROR(VLOOKUP(CONCATENATE($A36,AZ$1),'Исх-видео'!$A$2:$D$3000,4,FALSE),"-")</f>
        <v>-</v>
      </c>
      <c r="BA36" s="115">
        <f>IFERROR(VLOOKUP(CONCATENATE($A36,BA$1),'Исх-видео'!$A$2:$D$3000,4,FALSE),"-")</f>
        <v>5</v>
      </c>
      <c r="BB36" s="115" t="str">
        <f>IFERROR(VLOOKUP(CONCATENATE($A36,BB$1),'Исх-видео'!$A$2:$D$3000,4,FALSE),"-")</f>
        <v>-</v>
      </c>
      <c r="BC36" s="115">
        <f>IFERROR(VLOOKUP(CONCATENATE($A36,BC$1),'Исх-видео'!$A$2:$D$3000,4,FALSE),"-")</f>
        <v>10</v>
      </c>
      <c r="BD36" s="115" t="str">
        <f>IFERROR(VLOOKUP(CONCATENATE($A36,BD$1),'Исх-видео'!$A$2:$D$3000,4,FALSE),"-")</f>
        <v>-</v>
      </c>
      <c r="BE36" s="115">
        <f>IFERROR(VLOOKUP(CONCATENATE($A36,BE$1),'Исх-видео'!$A$2:$D$3000,4,FALSE),"-")</f>
        <v>10</v>
      </c>
      <c r="BF36" s="115" t="str">
        <f>IFERROR(VLOOKUP(CONCATENATE($A36,BF$1),'Исх-видео'!$A$2:$D$3000,4,FALSE),"-")</f>
        <v>-</v>
      </c>
      <c r="BG36" s="115" t="str">
        <f>IFERROR(VLOOKUP(CONCATENATE($A36,BG$1),'[1]Исх-видео'!$A$2:$D$3000,4,FALSE),"-")</f>
        <v>-</v>
      </c>
      <c r="BH36" s="116">
        <f t="shared" si="1"/>
        <v>14</v>
      </c>
      <c r="BI36" s="114">
        <f t="shared" si="0"/>
        <v>7.0714285714285712</v>
      </c>
      <c r="BJ36" s="115"/>
    </row>
    <row r="37" spans="1:62">
      <c r="A37" s="38">
        <f t="shared" si="2"/>
        <v>35</v>
      </c>
      <c r="B37" s="115" t="str">
        <f>IFERROR(VLOOKUP(CONCATENATE($A37,B$1),'Исх-видео'!$A$2:$D$3000,4,FALSE),"-")</f>
        <v>-</v>
      </c>
      <c r="C37" s="115" t="str">
        <f>IFERROR(VLOOKUP(CONCATENATE($A37,C$1),'Исх-видео'!$A$2:$D$3000,4,FALSE),"-")</f>
        <v>-</v>
      </c>
      <c r="D37" s="115" t="str">
        <f>IFERROR(VLOOKUP(CONCATENATE($A37,D$1),'Исх-видео'!$A$2:$D$3000,4,FALSE),"-")</f>
        <v>-</v>
      </c>
      <c r="E37" s="115" t="str">
        <f>IFERROR(VLOOKUP(CONCATENATE($A37,E$1),'Исх-видео'!$A$2:$D$3000,4,FALSE),"-")</f>
        <v>-</v>
      </c>
      <c r="F37" s="115" t="str">
        <f>IFERROR(VLOOKUP(CONCATENATE($A37,F$1),'Исх-видео'!$A$2:$D$3000,4,FALSE),"-")</f>
        <v>-</v>
      </c>
      <c r="G37" s="115" t="str">
        <f>IFERROR(VLOOKUP(CONCATENATE($A37,G$1),'Исх-видео'!$A$2:$D$3000,4,FALSE),"-")</f>
        <v>-</v>
      </c>
      <c r="H37" s="115" t="str">
        <f>IFERROR(VLOOKUP(CONCATENATE($A37,H$1),'Исх-видео'!$A$2:$D$3000,4,FALSE),"-")</f>
        <v>-</v>
      </c>
      <c r="I37" s="115" t="str">
        <f>IFERROR(VLOOKUP(CONCATENATE($A37,I$1),'Исх-видео'!$A$2:$D$3000,4,FALSE),"-")</f>
        <v>-</v>
      </c>
      <c r="J37" s="115" t="str">
        <f>IFERROR(VLOOKUP(CONCATENATE($A37,J$1),'Исх-видео'!$A$2:$D$3000,4,FALSE),"-")</f>
        <v>-</v>
      </c>
      <c r="K37" s="115" t="str">
        <f>IFERROR(VLOOKUP(CONCATENATE($A37,K$1),'Исх-видео'!$A$2:$D$3000,4,FALSE),"-")</f>
        <v>-</v>
      </c>
      <c r="L37" s="115" t="str">
        <f>IFERROR(VLOOKUP(CONCATENATE($A37,L$1),'Исх-видео'!$A$2:$D$3000,4,FALSE),"-")</f>
        <v>-</v>
      </c>
      <c r="M37" s="115" t="str">
        <f>IFERROR(VLOOKUP(CONCATENATE($A37,M$1),'Исх-видео'!$A$2:$D$3000,4,FALSE),"-")</f>
        <v>-</v>
      </c>
      <c r="N37" s="115" t="str">
        <f>IFERROR(VLOOKUP(CONCATENATE($A37,N$1),'Исх-видео'!$A$2:$D$3000,4,FALSE),"-")</f>
        <v>-</v>
      </c>
      <c r="O37" s="115" t="str">
        <f>IFERROR(VLOOKUP(CONCATENATE($A37,O$1),'Исх-видео'!$A$2:$D$3000,4,FALSE),"-")</f>
        <v>-</v>
      </c>
      <c r="P37" s="115" t="str">
        <f>IFERROR(VLOOKUP(CONCATENATE($A37,P$1),'Исх-видео'!$A$2:$D$3000,4,FALSE),"-")</f>
        <v>-</v>
      </c>
      <c r="Q37" s="115" t="str">
        <f>IFERROR(VLOOKUP(CONCATENATE($A37,Q$1),'Исх-видео'!$A$2:$D$3000,4,FALSE),"-")</f>
        <v>-</v>
      </c>
      <c r="R37" s="115" t="str">
        <f>IFERROR(VLOOKUP(CONCATENATE($A37,R$1),'Исх-видео'!$A$2:$D$3000,4,FALSE),"-")</f>
        <v>-</v>
      </c>
      <c r="S37" s="115" t="str">
        <f>IFERROR(VLOOKUP(CONCATENATE($A37,S$1),'Исх-видео'!$A$2:$D$3000,4,FALSE),"-")</f>
        <v>-</v>
      </c>
      <c r="T37" s="115" t="str">
        <f>IFERROR(VLOOKUP(CONCATENATE($A37,T$1),'Исх-видео'!$A$2:$D$3000,4,FALSE),"-")</f>
        <v>-</v>
      </c>
      <c r="U37" s="115" t="str">
        <f>IFERROR(VLOOKUP(CONCATENATE($A37,U$1),'Исх-видео'!$A$2:$D$3000,4,FALSE),"-")</f>
        <v>-</v>
      </c>
      <c r="V37" s="115" t="str">
        <f>IFERROR(VLOOKUP(CONCATENATE($A37,V$1),'Исх-видео'!$A$2:$D$3000,4,FALSE),"-")</f>
        <v>-</v>
      </c>
      <c r="W37" s="115" t="str">
        <f>IFERROR(VLOOKUP(CONCATENATE($A37,W$1),'Исх-видео'!$A$2:$D$3000,4,FALSE),"-")</f>
        <v>-</v>
      </c>
      <c r="X37" s="115" t="str">
        <f>IFERROR(VLOOKUP(CONCATENATE($A37,X$1),'Исх-видео'!$A$2:$D$3000,4,FALSE),"-")</f>
        <v>-</v>
      </c>
      <c r="Y37" s="115" t="str">
        <f>IFERROR(VLOOKUP(CONCATENATE($A37,Y$1),'Исх-видео'!$A$2:$D$3000,4,FALSE),"-")</f>
        <v>-</v>
      </c>
      <c r="Z37" s="115" t="str">
        <f>IFERROR(VLOOKUP(CONCATENATE($A37,Z$1),'Исх-видео'!$A$2:$D$3000,4,FALSE),"-")</f>
        <v>-</v>
      </c>
      <c r="AA37" s="115" t="str">
        <f>IFERROR(VLOOKUP(CONCATENATE($A37,AA$1),'Исх-видео'!$A$2:$D$3000,4,FALSE),"-")</f>
        <v>-</v>
      </c>
      <c r="AB37" s="115" t="str">
        <f>IFERROR(VLOOKUP(CONCATENATE($A37,AB$1),'Исх-видео'!$A$2:$D$3000,4,FALSE),"-")</f>
        <v>-</v>
      </c>
      <c r="AC37" s="115" t="str">
        <f>IFERROR(VLOOKUP(CONCATENATE($A37,AC$1),'Исх-видео'!$A$2:$D$3000,4,FALSE),"-")</f>
        <v>-</v>
      </c>
      <c r="AD37" s="115" t="str">
        <f>IFERROR(VLOOKUP(CONCATENATE($A37,AD$1),'Исх-видео'!$A$2:$D$3000,4,FALSE),"-")</f>
        <v>-</v>
      </c>
      <c r="AE37" s="115" t="str">
        <f>IFERROR(VLOOKUP(CONCATENATE($A37,AE$1),'Исх-видео'!$A$2:$D$3000,4,FALSE),"-")</f>
        <v>-</v>
      </c>
      <c r="AF37" s="115" t="str">
        <f>IFERROR(VLOOKUP(CONCATENATE($A37,AF$1),'Исх-видео'!$A$2:$D$3000,4,FALSE),"-")</f>
        <v>-</v>
      </c>
      <c r="AG37" s="115" t="str">
        <f>IFERROR(VLOOKUP(CONCATENATE($A37,AG$1),'Исх-видео'!$A$2:$D$3000,4,FALSE),"-")</f>
        <v>-</v>
      </c>
      <c r="AH37" s="115" t="str">
        <f>IFERROR(VLOOKUP(CONCATENATE($A37,AH$1),'Исх-видео'!$A$2:$D$3000,4,FALSE),"-")</f>
        <v>-</v>
      </c>
      <c r="AI37" s="115" t="str">
        <f>IFERROR(VLOOKUP(CONCATENATE($A37,AI$1),'Исх-видео'!$A$2:$D$3000,4,FALSE),"-")</f>
        <v>-</v>
      </c>
      <c r="AJ37" s="115" t="str">
        <f>IFERROR(VLOOKUP(CONCATENATE($A37,AJ$1),'Исх-видео'!$A$2:$D$3000,4,FALSE),"-")</f>
        <v>-</v>
      </c>
      <c r="AK37" s="115" t="str">
        <f>IFERROR(VLOOKUP(CONCATENATE($A37,AK$1),'Исх-видео'!$A$2:$D$3000,4,FALSE),"-")</f>
        <v>-</v>
      </c>
      <c r="AL37" s="115" t="str">
        <f>IFERROR(VLOOKUP(CONCATENATE($A37,AL$1),'Исх-видео'!$A$2:$D$3000,4,FALSE),"-")</f>
        <v>-</v>
      </c>
      <c r="AM37" s="115" t="str">
        <f>IFERROR(VLOOKUP(CONCATENATE($A37,AM$1),'Исх-видео'!$A$2:$D$3000,4,FALSE),"-")</f>
        <v>-</v>
      </c>
      <c r="AN37" s="115" t="str">
        <f>IFERROR(VLOOKUP(CONCATENATE($A37,AN$1),'Исх-видео'!$A$2:$D$3000,4,FALSE),"-")</f>
        <v>-</v>
      </c>
      <c r="AO37" s="115" t="str">
        <f>IFERROR(VLOOKUP(CONCATENATE($A37,AO$1),'Исх-видео'!$A$2:$D$3000,4,FALSE),"-")</f>
        <v>-</v>
      </c>
      <c r="AP37" s="115" t="str">
        <f>IFERROR(VLOOKUP(CONCATENATE($A37,AP$1),'Исх-видео'!$A$2:$D$3000,4,FALSE),"-")</f>
        <v>-</v>
      </c>
      <c r="AQ37" s="115" t="str">
        <f>IFERROR(VLOOKUP(CONCATENATE($A37,AQ$1),'Исх-видео'!$A$2:$D$3000,4,FALSE),"-")</f>
        <v>-</v>
      </c>
      <c r="AR37" s="115" t="str">
        <f>IFERROR(VLOOKUP(CONCATENATE($A37,AR$1),'Исх-видео'!$A$2:$D$3000,4,FALSE),"-")</f>
        <v>-</v>
      </c>
      <c r="AS37" s="115" t="str">
        <f>IFERROR(VLOOKUP(CONCATENATE($A37,AS$1),'Исх-видео'!$A$2:$D$3000,4,FALSE),"-")</f>
        <v>-</v>
      </c>
      <c r="AT37" s="115" t="str">
        <f>IFERROR(VLOOKUP(CONCATENATE($A37,AT$1),'Исх-видео'!$A$2:$D$3000,4,FALSE),"-")</f>
        <v>-</v>
      </c>
      <c r="AU37" s="115" t="str">
        <f>IFERROR(VLOOKUP(CONCATENATE($A37,AU$1),'Исх-видео'!$A$2:$D$3000,4,FALSE),"-")</f>
        <v>-</v>
      </c>
      <c r="AV37" s="115" t="str">
        <f>IFERROR(VLOOKUP(CONCATENATE($A37,AV$1),'Исх-видео'!$A$2:$D$3000,4,FALSE),"-")</f>
        <v>-</v>
      </c>
      <c r="AW37" s="115" t="str">
        <f>IFERROR(VLOOKUP(CONCATENATE($A37,AW$1),'Исх-видео'!$A$2:$D$3000,4,FALSE),"-")</f>
        <v>-</v>
      </c>
      <c r="AX37" s="115" t="str">
        <f>IFERROR(VLOOKUP(CONCATENATE($A37,AX$1),'Исх-видео'!$A$2:$D$3000,4,FALSE),"-")</f>
        <v>-</v>
      </c>
      <c r="AY37" s="115" t="str">
        <f>IFERROR(VLOOKUP(CONCATENATE($A37,AY$1),'Исх-видео'!$A$2:$D$3000,4,FALSE),"-")</f>
        <v>-</v>
      </c>
      <c r="AZ37" s="115" t="str">
        <f>IFERROR(VLOOKUP(CONCATENATE($A37,AZ$1),'Исх-видео'!$A$2:$D$3000,4,FALSE),"-")</f>
        <v>-</v>
      </c>
      <c r="BA37" s="115" t="str">
        <f>IFERROR(VLOOKUP(CONCATENATE($A37,BA$1),'Исх-видео'!$A$2:$D$3000,4,FALSE),"-")</f>
        <v>-</v>
      </c>
      <c r="BB37" s="115" t="str">
        <f>IFERROR(VLOOKUP(CONCATENATE($A37,BB$1),'Исх-видео'!$A$2:$D$3000,4,FALSE),"-")</f>
        <v>-</v>
      </c>
      <c r="BC37" s="115" t="str">
        <f>IFERROR(VLOOKUP(CONCATENATE($A37,BC$1),'Исх-видео'!$A$2:$D$3000,4,FALSE),"-")</f>
        <v>-</v>
      </c>
      <c r="BD37" s="115" t="str">
        <f>IFERROR(VLOOKUP(CONCATENATE($A37,BD$1),'Исх-видео'!$A$2:$D$3000,4,FALSE),"-")</f>
        <v>-</v>
      </c>
      <c r="BE37" s="115" t="str">
        <f>IFERROR(VLOOKUP(CONCATENATE($A37,BE$1),'Исх-видео'!$A$2:$D$3000,4,FALSE),"-")</f>
        <v>-</v>
      </c>
      <c r="BF37" s="115" t="str">
        <f>IFERROR(VLOOKUP(CONCATENATE($A37,BF$1),'Исх-видео'!$A$2:$D$3000,4,FALSE),"-")</f>
        <v>-</v>
      </c>
      <c r="BG37" s="115" t="str">
        <f>IFERROR(VLOOKUP(CONCATENATE($A37,BG$1),'[1]Исх-видео'!$A$2:$D$3000,4,FALSE),"-")</f>
        <v>-</v>
      </c>
      <c r="BH37" s="116">
        <f t="shared" si="1"/>
        <v>0</v>
      </c>
      <c r="BI37" s="114" t="str">
        <f t="shared" si="0"/>
        <v>-</v>
      </c>
      <c r="BJ37" s="115"/>
    </row>
    <row r="38" spans="1:62">
      <c r="A38" s="38">
        <f t="shared" si="2"/>
        <v>36</v>
      </c>
      <c r="B38" s="115" t="str">
        <f>IFERROR(VLOOKUP(CONCATENATE($A38,B$1),'Исх-видео'!$A$2:$D$3000,4,FALSE),"-")</f>
        <v>-</v>
      </c>
      <c r="C38" s="115" t="str">
        <f>IFERROR(VLOOKUP(CONCATENATE($A38,C$1),'Исх-видео'!$A$2:$D$3000,4,FALSE),"-")</f>
        <v>-</v>
      </c>
      <c r="D38" s="115" t="str">
        <f>IFERROR(VLOOKUP(CONCATENATE($A38,D$1),'Исх-видео'!$A$2:$D$3000,4,FALSE),"-")</f>
        <v>-</v>
      </c>
      <c r="E38" s="115" t="str">
        <f>IFERROR(VLOOKUP(CONCATENATE($A38,E$1),'Исх-видео'!$A$2:$D$3000,4,FALSE),"-")</f>
        <v>-</v>
      </c>
      <c r="F38" s="115" t="str">
        <f>IFERROR(VLOOKUP(CONCATENATE($A38,F$1),'Исх-видео'!$A$2:$D$3000,4,FALSE),"-")</f>
        <v>-</v>
      </c>
      <c r="G38" s="115" t="str">
        <f>IFERROR(VLOOKUP(CONCATENATE($A38,G$1),'Исх-видео'!$A$2:$D$3000,4,FALSE),"-")</f>
        <v>-</v>
      </c>
      <c r="H38" s="115" t="str">
        <f>IFERROR(VLOOKUP(CONCATENATE($A38,H$1),'Исх-видео'!$A$2:$D$3000,4,FALSE),"-")</f>
        <v>-</v>
      </c>
      <c r="I38" s="115" t="str">
        <f>IFERROR(VLOOKUP(CONCATENATE($A38,I$1),'Исх-видео'!$A$2:$D$3000,4,FALSE),"-")</f>
        <v>-</v>
      </c>
      <c r="J38" s="115" t="str">
        <f>IFERROR(VLOOKUP(CONCATENATE($A38,J$1),'Исх-видео'!$A$2:$D$3000,4,FALSE),"-")</f>
        <v>-</v>
      </c>
      <c r="K38" s="115" t="str">
        <f>IFERROR(VLOOKUP(CONCATENATE($A38,K$1),'Исх-видео'!$A$2:$D$3000,4,FALSE),"-")</f>
        <v>-</v>
      </c>
      <c r="L38" s="115" t="str">
        <f>IFERROR(VLOOKUP(CONCATENATE($A38,L$1),'Исх-видео'!$A$2:$D$3000,4,FALSE),"-")</f>
        <v>-</v>
      </c>
      <c r="M38" s="115" t="str">
        <f>IFERROR(VLOOKUP(CONCATENATE($A38,M$1),'Исх-видео'!$A$2:$D$3000,4,FALSE),"-")</f>
        <v>-</v>
      </c>
      <c r="N38" s="115" t="str">
        <f>IFERROR(VLOOKUP(CONCATENATE($A38,N$1),'Исх-видео'!$A$2:$D$3000,4,FALSE),"-")</f>
        <v>-</v>
      </c>
      <c r="O38" s="115" t="str">
        <f>IFERROR(VLOOKUP(CONCATENATE($A38,O$1),'Исх-видео'!$A$2:$D$3000,4,FALSE),"-")</f>
        <v>-</v>
      </c>
      <c r="P38" s="115" t="str">
        <f>IFERROR(VLOOKUP(CONCATENATE($A38,P$1),'Исх-видео'!$A$2:$D$3000,4,FALSE),"-")</f>
        <v>-</v>
      </c>
      <c r="Q38" s="115" t="str">
        <f>IFERROR(VLOOKUP(CONCATENATE($A38,Q$1),'Исх-видео'!$A$2:$D$3000,4,FALSE),"-")</f>
        <v>-</v>
      </c>
      <c r="R38" s="115" t="str">
        <f>IFERROR(VLOOKUP(CONCATENATE($A38,R$1),'Исх-видео'!$A$2:$D$3000,4,FALSE),"-")</f>
        <v>-</v>
      </c>
      <c r="S38" s="115" t="str">
        <f>IFERROR(VLOOKUP(CONCATENATE($A38,S$1),'Исх-видео'!$A$2:$D$3000,4,FALSE),"-")</f>
        <v>-</v>
      </c>
      <c r="T38" s="115" t="str">
        <f>IFERROR(VLOOKUP(CONCATENATE($A38,T$1),'Исх-видео'!$A$2:$D$3000,4,FALSE),"-")</f>
        <v>-</v>
      </c>
      <c r="U38" s="115" t="str">
        <f>IFERROR(VLOOKUP(CONCATENATE($A38,U$1),'Исх-видео'!$A$2:$D$3000,4,FALSE),"-")</f>
        <v>-</v>
      </c>
      <c r="V38" s="115" t="str">
        <f>IFERROR(VLOOKUP(CONCATENATE($A38,V$1),'Исх-видео'!$A$2:$D$3000,4,FALSE),"-")</f>
        <v>-</v>
      </c>
      <c r="W38" s="115" t="str">
        <f>IFERROR(VLOOKUP(CONCATENATE($A38,W$1),'Исх-видео'!$A$2:$D$3000,4,FALSE),"-")</f>
        <v>-</v>
      </c>
      <c r="X38" s="115" t="str">
        <f>IFERROR(VLOOKUP(CONCATENATE($A38,X$1),'Исх-видео'!$A$2:$D$3000,4,FALSE),"-")</f>
        <v>-</v>
      </c>
      <c r="Y38" s="115" t="str">
        <f>IFERROR(VLOOKUP(CONCATENATE($A38,Y$1),'Исх-видео'!$A$2:$D$3000,4,FALSE),"-")</f>
        <v>-</v>
      </c>
      <c r="Z38" s="115" t="str">
        <f>IFERROR(VLOOKUP(CONCATENATE($A38,Z$1),'Исх-видео'!$A$2:$D$3000,4,FALSE),"-")</f>
        <v>-</v>
      </c>
      <c r="AA38" s="115" t="str">
        <f>IFERROR(VLOOKUP(CONCATENATE($A38,AA$1),'Исх-видео'!$A$2:$D$3000,4,FALSE),"-")</f>
        <v>-</v>
      </c>
      <c r="AB38" s="115" t="str">
        <f>IFERROR(VLOOKUP(CONCATENATE($A38,AB$1),'Исх-видео'!$A$2:$D$3000,4,FALSE),"-")</f>
        <v>-</v>
      </c>
      <c r="AC38" s="115" t="str">
        <f>IFERROR(VLOOKUP(CONCATENATE($A38,AC$1),'Исх-видео'!$A$2:$D$3000,4,FALSE),"-")</f>
        <v>-</v>
      </c>
      <c r="AD38" s="115" t="str">
        <f>IFERROR(VLOOKUP(CONCATENATE($A38,AD$1),'Исх-видео'!$A$2:$D$3000,4,FALSE),"-")</f>
        <v>-</v>
      </c>
      <c r="AE38" s="115" t="str">
        <f>IFERROR(VLOOKUP(CONCATENATE($A38,AE$1),'Исх-видео'!$A$2:$D$3000,4,FALSE),"-")</f>
        <v>-</v>
      </c>
      <c r="AF38" s="115" t="str">
        <f>IFERROR(VLOOKUP(CONCATENATE($A38,AF$1),'Исх-видео'!$A$2:$D$3000,4,FALSE),"-")</f>
        <v>-</v>
      </c>
      <c r="AG38" s="115" t="str">
        <f>IFERROR(VLOOKUP(CONCATENATE($A38,AG$1),'Исх-видео'!$A$2:$D$3000,4,FALSE),"-")</f>
        <v>-</v>
      </c>
      <c r="AH38" s="115" t="str">
        <f>IFERROR(VLOOKUP(CONCATENATE($A38,AH$1),'Исх-видео'!$A$2:$D$3000,4,FALSE),"-")</f>
        <v>-</v>
      </c>
      <c r="AI38" s="115" t="str">
        <f>IFERROR(VLOOKUP(CONCATENATE($A38,AI$1),'Исх-видео'!$A$2:$D$3000,4,FALSE),"-")</f>
        <v>-</v>
      </c>
      <c r="AJ38" s="115" t="str">
        <f>IFERROR(VLOOKUP(CONCATENATE($A38,AJ$1),'Исх-видео'!$A$2:$D$3000,4,FALSE),"-")</f>
        <v>-</v>
      </c>
      <c r="AK38" s="115" t="str">
        <f>IFERROR(VLOOKUP(CONCATENATE($A38,AK$1),'Исх-видео'!$A$2:$D$3000,4,FALSE),"-")</f>
        <v>-</v>
      </c>
      <c r="AL38" s="115" t="str">
        <f>IFERROR(VLOOKUP(CONCATENATE($A38,AL$1),'Исх-видео'!$A$2:$D$3000,4,FALSE),"-")</f>
        <v>-</v>
      </c>
      <c r="AM38" s="115" t="str">
        <f>IFERROR(VLOOKUP(CONCATENATE($A38,AM$1),'Исх-видео'!$A$2:$D$3000,4,FALSE),"-")</f>
        <v>-</v>
      </c>
      <c r="AN38" s="115" t="str">
        <f>IFERROR(VLOOKUP(CONCATENATE($A38,AN$1),'Исх-видео'!$A$2:$D$3000,4,FALSE),"-")</f>
        <v>-</v>
      </c>
      <c r="AO38" s="115" t="str">
        <f>IFERROR(VLOOKUP(CONCATENATE($A38,AO$1),'Исх-видео'!$A$2:$D$3000,4,FALSE),"-")</f>
        <v>-</v>
      </c>
      <c r="AP38" s="115" t="str">
        <f>IFERROR(VLOOKUP(CONCATENATE($A38,AP$1),'Исх-видео'!$A$2:$D$3000,4,FALSE),"-")</f>
        <v>-</v>
      </c>
      <c r="AQ38" s="115" t="str">
        <f>IFERROR(VLOOKUP(CONCATENATE($A38,AQ$1),'Исх-видео'!$A$2:$D$3000,4,FALSE),"-")</f>
        <v>-</v>
      </c>
      <c r="AR38" s="115" t="str">
        <f>IFERROR(VLOOKUP(CONCATENATE($A38,AR$1),'Исх-видео'!$A$2:$D$3000,4,FALSE),"-")</f>
        <v>-</v>
      </c>
      <c r="AS38" s="115" t="str">
        <f>IFERROR(VLOOKUP(CONCATENATE($A38,AS$1),'Исх-видео'!$A$2:$D$3000,4,FALSE),"-")</f>
        <v>-</v>
      </c>
      <c r="AT38" s="115" t="str">
        <f>IFERROR(VLOOKUP(CONCATENATE($A38,AT$1),'Исх-видео'!$A$2:$D$3000,4,FALSE),"-")</f>
        <v>-</v>
      </c>
      <c r="AU38" s="115" t="str">
        <f>IFERROR(VLOOKUP(CONCATENATE($A38,AU$1),'Исх-видео'!$A$2:$D$3000,4,FALSE),"-")</f>
        <v>-</v>
      </c>
      <c r="AV38" s="115" t="str">
        <f>IFERROR(VLOOKUP(CONCATENATE($A38,AV$1),'Исх-видео'!$A$2:$D$3000,4,FALSE),"-")</f>
        <v>-</v>
      </c>
      <c r="AW38" s="115" t="str">
        <f>IFERROR(VLOOKUP(CONCATENATE($A38,AW$1),'Исх-видео'!$A$2:$D$3000,4,FALSE),"-")</f>
        <v>-</v>
      </c>
      <c r="AX38" s="115" t="str">
        <f>IFERROR(VLOOKUP(CONCATENATE($A38,AX$1),'Исх-видео'!$A$2:$D$3000,4,FALSE),"-")</f>
        <v>-</v>
      </c>
      <c r="AY38" s="115" t="str">
        <f>IFERROR(VLOOKUP(CONCATENATE($A38,AY$1),'Исх-видео'!$A$2:$D$3000,4,FALSE),"-")</f>
        <v>-</v>
      </c>
      <c r="AZ38" s="115" t="str">
        <f>IFERROR(VLOOKUP(CONCATENATE($A38,AZ$1),'Исх-видео'!$A$2:$D$3000,4,FALSE),"-")</f>
        <v>-</v>
      </c>
      <c r="BA38" s="115" t="str">
        <f>IFERROR(VLOOKUP(CONCATENATE($A38,BA$1),'Исх-видео'!$A$2:$D$3000,4,FALSE),"-")</f>
        <v>-</v>
      </c>
      <c r="BB38" s="115" t="str">
        <f>IFERROR(VLOOKUP(CONCATENATE($A38,BB$1),'Исх-видео'!$A$2:$D$3000,4,FALSE),"-")</f>
        <v>-</v>
      </c>
      <c r="BC38" s="115" t="str">
        <f>IFERROR(VLOOKUP(CONCATENATE($A38,BC$1),'Исх-видео'!$A$2:$D$3000,4,FALSE),"-")</f>
        <v>-</v>
      </c>
      <c r="BD38" s="115" t="str">
        <f>IFERROR(VLOOKUP(CONCATENATE($A38,BD$1),'Исх-видео'!$A$2:$D$3000,4,FALSE),"-")</f>
        <v>-</v>
      </c>
      <c r="BE38" s="115" t="str">
        <f>IFERROR(VLOOKUP(CONCATENATE($A38,BE$1),'Исх-видео'!$A$2:$D$3000,4,FALSE),"-")</f>
        <v>-</v>
      </c>
      <c r="BF38" s="115" t="str">
        <f>IFERROR(VLOOKUP(CONCATENATE($A38,BF$1),'Исх-видео'!$A$2:$D$3000,4,FALSE),"-")</f>
        <v>-</v>
      </c>
      <c r="BG38" s="115" t="str">
        <f>IFERROR(VLOOKUP(CONCATENATE($A38,BG$1),'[1]Исх-видео'!$A$2:$D$3000,4,FALSE),"-")</f>
        <v>-</v>
      </c>
      <c r="BH38" s="116">
        <f t="shared" si="1"/>
        <v>0</v>
      </c>
      <c r="BI38" s="114" t="str">
        <f t="shared" si="0"/>
        <v>-</v>
      </c>
      <c r="BJ38" s="115"/>
    </row>
    <row r="39" spans="1:62">
      <c r="A39" s="38">
        <f t="shared" si="2"/>
        <v>37</v>
      </c>
      <c r="B39" s="115" t="str">
        <f>IFERROR(VLOOKUP(CONCATENATE($A39,B$1),'Исх-видео'!$A$2:$D$3000,4,FALSE),"-")</f>
        <v>-</v>
      </c>
      <c r="C39" s="115" t="str">
        <f>IFERROR(VLOOKUP(CONCATENATE($A39,C$1),'Исх-видео'!$A$2:$D$3000,4,FALSE),"-")</f>
        <v>-</v>
      </c>
      <c r="D39" s="115" t="str">
        <f>IFERROR(VLOOKUP(CONCATENATE($A39,D$1),'Исх-видео'!$A$2:$D$3000,4,FALSE),"-")</f>
        <v>-</v>
      </c>
      <c r="E39" s="115" t="str">
        <f>IFERROR(VLOOKUP(CONCATENATE($A39,E$1),'Исх-видео'!$A$2:$D$3000,4,FALSE),"-")</f>
        <v>-</v>
      </c>
      <c r="F39" s="115" t="str">
        <f>IFERROR(VLOOKUP(CONCATENATE($A39,F$1),'Исх-видео'!$A$2:$D$3000,4,FALSE),"-")</f>
        <v>-</v>
      </c>
      <c r="G39" s="115" t="str">
        <f>IFERROR(VLOOKUP(CONCATENATE($A39,G$1),'Исх-видео'!$A$2:$D$3000,4,FALSE),"-")</f>
        <v>-</v>
      </c>
      <c r="H39" s="115" t="str">
        <f>IFERROR(VLOOKUP(CONCATENATE($A39,H$1),'Исх-видео'!$A$2:$D$3000,4,FALSE),"-")</f>
        <v>-</v>
      </c>
      <c r="I39" s="115" t="str">
        <f>IFERROR(VLOOKUP(CONCATENATE($A39,I$1),'Исх-видео'!$A$2:$D$3000,4,FALSE),"-")</f>
        <v>-</v>
      </c>
      <c r="J39" s="115" t="str">
        <f>IFERROR(VLOOKUP(CONCATENATE($A39,J$1),'Исх-видео'!$A$2:$D$3000,4,FALSE),"-")</f>
        <v>-</v>
      </c>
      <c r="K39" s="115" t="str">
        <f>IFERROR(VLOOKUP(CONCATENATE($A39,K$1),'Исх-видео'!$A$2:$D$3000,4,FALSE),"-")</f>
        <v>-</v>
      </c>
      <c r="L39" s="115" t="str">
        <f>IFERROR(VLOOKUP(CONCATENATE($A39,L$1),'Исх-видео'!$A$2:$D$3000,4,FALSE),"-")</f>
        <v>-</v>
      </c>
      <c r="M39" s="115" t="str">
        <f>IFERROR(VLOOKUP(CONCATENATE($A39,M$1),'Исх-видео'!$A$2:$D$3000,4,FALSE),"-")</f>
        <v>-</v>
      </c>
      <c r="N39" s="115" t="str">
        <f>IFERROR(VLOOKUP(CONCATENATE($A39,N$1),'Исх-видео'!$A$2:$D$3000,4,FALSE),"-")</f>
        <v>-</v>
      </c>
      <c r="O39" s="115" t="str">
        <f>IFERROR(VLOOKUP(CONCATENATE($A39,O$1),'Исх-видео'!$A$2:$D$3000,4,FALSE),"-")</f>
        <v>-</v>
      </c>
      <c r="P39" s="115" t="str">
        <f>IFERROR(VLOOKUP(CONCATENATE($A39,P$1),'Исх-видео'!$A$2:$D$3000,4,FALSE),"-")</f>
        <v>-</v>
      </c>
      <c r="Q39" s="115" t="str">
        <f>IFERROR(VLOOKUP(CONCATENATE($A39,Q$1),'Исх-видео'!$A$2:$D$3000,4,FALSE),"-")</f>
        <v>-</v>
      </c>
      <c r="R39" s="115" t="str">
        <f>IFERROR(VLOOKUP(CONCATENATE($A39,R$1),'Исх-видео'!$A$2:$D$3000,4,FALSE),"-")</f>
        <v>-</v>
      </c>
      <c r="S39" s="115" t="str">
        <f>IFERROR(VLOOKUP(CONCATENATE($A39,S$1),'Исх-видео'!$A$2:$D$3000,4,FALSE),"-")</f>
        <v>-</v>
      </c>
      <c r="T39" s="115" t="str">
        <f>IFERROR(VLOOKUP(CONCATENATE($A39,T$1),'Исх-видео'!$A$2:$D$3000,4,FALSE),"-")</f>
        <v>-</v>
      </c>
      <c r="U39" s="115" t="str">
        <f>IFERROR(VLOOKUP(CONCATENATE($A39,U$1),'Исх-видео'!$A$2:$D$3000,4,FALSE),"-")</f>
        <v>-</v>
      </c>
      <c r="V39" s="115" t="str">
        <f>IFERROR(VLOOKUP(CONCATENATE($A39,V$1),'Исх-видео'!$A$2:$D$3000,4,FALSE),"-")</f>
        <v>-</v>
      </c>
      <c r="W39" s="115" t="str">
        <f>IFERROR(VLOOKUP(CONCATENATE($A39,W$1),'Исх-видео'!$A$2:$D$3000,4,FALSE),"-")</f>
        <v>-</v>
      </c>
      <c r="X39" s="115" t="str">
        <f>IFERROR(VLOOKUP(CONCATENATE($A39,X$1),'Исх-видео'!$A$2:$D$3000,4,FALSE),"-")</f>
        <v>-</v>
      </c>
      <c r="Y39" s="115" t="str">
        <f>IFERROR(VLOOKUP(CONCATENATE($A39,Y$1),'Исх-видео'!$A$2:$D$3000,4,FALSE),"-")</f>
        <v>-</v>
      </c>
      <c r="Z39" s="115" t="str">
        <f>IFERROR(VLOOKUP(CONCATENATE($A39,Z$1),'Исх-видео'!$A$2:$D$3000,4,FALSE),"-")</f>
        <v>-</v>
      </c>
      <c r="AA39" s="115" t="str">
        <f>IFERROR(VLOOKUP(CONCATENATE($A39,AA$1),'Исх-видео'!$A$2:$D$3000,4,FALSE),"-")</f>
        <v>-</v>
      </c>
      <c r="AB39" s="115" t="str">
        <f>IFERROR(VLOOKUP(CONCATENATE($A39,AB$1),'Исх-видео'!$A$2:$D$3000,4,FALSE),"-")</f>
        <v>-</v>
      </c>
      <c r="AC39" s="115" t="str">
        <f>IFERROR(VLOOKUP(CONCATENATE($A39,AC$1),'Исх-видео'!$A$2:$D$3000,4,FALSE),"-")</f>
        <v>-</v>
      </c>
      <c r="AD39" s="115" t="str">
        <f>IFERROR(VLOOKUP(CONCATENATE($A39,AD$1),'Исх-видео'!$A$2:$D$3000,4,FALSE),"-")</f>
        <v>-</v>
      </c>
      <c r="AE39" s="115" t="str">
        <f>IFERROR(VLOOKUP(CONCATENATE($A39,AE$1),'Исх-видео'!$A$2:$D$3000,4,FALSE),"-")</f>
        <v>-</v>
      </c>
      <c r="AF39" s="115" t="str">
        <f>IFERROR(VLOOKUP(CONCATENATE($A39,AF$1),'Исх-видео'!$A$2:$D$3000,4,FALSE),"-")</f>
        <v>-</v>
      </c>
      <c r="AG39" s="115" t="str">
        <f>IFERROR(VLOOKUP(CONCATENATE($A39,AG$1),'Исх-видео'!$A$2:$D$3000,4,FALSE),"-")</f>
        <v>-</v>
      </c>
      <c r="AH39" s="115" t="str">
        <f>IFERROR(VLOOKUP(CONCATENATE($A39,AH$1),'Исх-видео'!$A$2:$D$3000,4,FALSE),"-")</f>
        <v>-</v>
      </c>
      <c r="AI39" s="115" t="str">
        <f>IFERROR(VLOOKUP(CONCATENATE($A39,AI$1),'Исх-видео'!$A$2:$D$3000,4,FALSE),"-")</f>
        <v>-</v>
      </c>
      <c r="AJ39" s="115" t="str">
        <f>IFERROR(VLOOKUP(CONCATENATE($A39,AJ$1),'Исх-видео'!$A$2:$D$3000,4,FALSE),"-")</f>
        <v>-</v>
      </c>
      <c r="AK39" s="115" t="str">
        <f>IFERROR(VLOOKUP(CONCATENATE($A39,AK$1),'Исх-видео'!$A$2:$D$3000,4,FALSE),"-")</f>
        <v>-</v>
      </c>
      <c r="AL39" s="115" t="str">
        <f>IFERROR(VLOOKUP(CONCATENATE($A39,AL$1),'Исх-видео'!$A$2:$D$3000,4,FALSE),"-")</f>
        <v>-</v>
      </c>
      <c r="AM39" s="115" t="str">
        <f>IFERROR(VLOOKUP(CONCATENATE($A39,AM$1),'Исх-видео'!$A$2:$D$3000,4,FALSE),"-")</f>
        <v>-</v>
      </c>
      <c r="AN39" s="115" t="str">
        <f>IFERROR(VLOOKUP(CONCATENATE($A39,AN$1),'Исх-видео'!$A$2:$D$3000,4,FALSE),"-")</f>
        <v>-</v>
      </c>
      <c r="AO39" s="115" t="str">
        <f>IFERROR(VLOOKUP(CONCATENATE($A39,AO$1),'Исх-видео'!$A$2:$D$3000,4,FALSE),"-")</f>
        <v>-</v>
      </c>
      <c r="AP39" s="115" t="str">
        <f>IFERROR(VLOOKUP(CONCATENATE($A39,AP$1),'Исх-видео'!$A$2:$D$3000,4,FALSE),"-")</f>
        <v>-</v>
      </c>
      <c r="AQ39" s="115" t="str">
        <f>IFERROR(VLOOKUP(CONCATENATE($A39,AQ$1),'Исх-видео'!$A$2:$D$3000,4,FALSE),"-")</f>
        <v>-</v>
      </c>
      <c r="AR39" s="115" t="str">
        <f>IFERROR(VLOOKUP(CONCATENATE($A39,AR$1),'Исх-видео'!$A$2:$D$3000,4,FALSE),"-")</f>
        <v>-</v>
      </c>
      <c r="AS39" s="115" t="str">
        <f>IFERROR(VLOOKUP(CONCATENATE($A39,AS$1),'Исх-видео'!$A$2:$D$3000,4,FALSE),"-")</f>
        <v>-</v>
      </c>
      <c r="AT39" s="115" t="str">
        <f>IFERROR(VLOOKUP(CONCATENATE($A39,AT$1),'Исх-видео'!$A$2:$D$3000,4,FALSE),"-")</f>
        <v>-</v>
      </c>
      <c r="AU39" s="115" t="str">
        <f>IFERROR(VLOOKUP(CONCATENATE($A39,AU$1),'Исх-видео'!$A$2:$D$3000,4,FALSE),"-")</f>
        <v>-</v>
      </c>
      <c r="AV39" s="115" t="str">
        <f>IFERROR(VLOOKUP(CONCATENATE($A39,AV$1),'Исх-видео'!$A$2:$D$3000,4,FALSE),"-")</f>
        <v>-</v>
      </c>
      <c r="AW39" s="115" t="str">
        <f>IFERROR(VLOOKUP(CONCATENATE($A39,AW$1),'Исх-видео'!$A$2:$D$3000,4,FALSE),"-")</f>
        <v>-</v>
      </c>
      <c r="AX39" s="115" t="str">
        <f>IFERROR(VLOOKUP(CONCATENATE($A39,AX$1),'Исх-видео'!$A$2:$D$3000,4,FALSE),"-")</f>
        <v>-</v>
      </c>
      <c r="AY39" s="115" t="str">
        <f>IFERROR(VLOOKUP(CONCATENATE($A39,AY$1),'Исх-видео'!$A$2:$D$3000,4,FALSE),"-")</f>
        <v>-</v>
      </c>
      <c r="AZ39" s="115" t="str">
        <f>IFERROR(VLOOKUP(CONCATENATE($A39,AZ$1),'Исх-видео'!$A$2:$D$3000,4,FALSE),"-")</f>
        <v>-</v>
      </c>
      <c r="BA39" s="115" t="str">
        <f>IFERROR(VLOOKUP(CONCATENATE($A39,BA$1),'Исх-видео'!$A$2:$D$3000,4,FALSE),"-")</f>
        <v>-</v>
      </c>
      <c r="BB39" s="115" t="str">
        <f>IFERROR(VLOOKUP(CONCATENATE($A39,BB$1),'Исх-видео'!$A$2:$D$3000,4,FALSE),"-")</f>
        <v>-</v>
      </c>
      <c r="BC39" s="115" t="str">
        <f>IFERROR(VLOOKUP(CONCATENATE($A39,BC$1),'Исх-видео'!$A$2:$D$3000,4,FALSE),"-")</f>
        <v>-</v>
      </c>
      <c r="BD39" s="115" t="str">
        <f>IFERROR(VLOOKUP(CONCATENATE($A39,BD$1),'Исх-видео'!$A$2:$D$3000,4,FALSE),"-")</f>
        <v>-</v>
      </c>
      <c r="BE39" s="115" t="str">
        <f>IFERROR(VLOOKUP(CONCATENATE($A39,BE$1),'Исх-видео'!$A$2:$D$3000,4,FALSE),"-")</f>
        <v>-</v>
      </c>
      <c r="BF39" s="115" t="str">
        <f>IFERROR(VLOOKUP(CONCATENATE($A39,BF$1),'Исх-видео'!$A$2:$D$3000,4,FALSE),"-")</f>
        <v>-</v>
      </c>
      <c r="BG39" s="115" t="str">
        <f>IFERROR(VLOOKUP(CONCATENATE($A39,BG$1),'[1]Исх-видео'!$A$2:$D$3000,4,FALSE),"-")</f>
        <v>-</v>
      </c>
      <c r="BH39" s="116">
        <f t="shared" si="1"/>
        <v>0</v>
      </c>
      <c r="BI39" s="114" t="str">
        <f t="shared" si="0"/>
        <v>-</v>
      </c>
      <c r="BJ39" s="115"/>
    </row>
    <row r="40" spans="1:62">
      <c r="A40" s="38">
        <f t="shared" si="2"/>
        <v>38</v>
      </c>
      <c r="B40" s="115" t="str">
        <f>IFERROR(VLOOKUP(CONCATENATE($A40,B$1),'Исх-видео'!$A$2:$D$3000,4,FALSE),"-")</f>
        <v>-</v>
      </c>
      <c r="C40" s="115" t="str">
        <f>IFERROR(VLOOKUP(CONCATENATE($A40,C$1),'Исх-видео'!$A$2:$D$3000,4,FALSE),"-")</f>
        <v>-</v>
      </c>
      <c r="D40" s="115" t="str">
        <f>IFERROR(VLOOKUP(CONCATENATE($A40,D$1),'Исх-видео'!$A$2:$D$3000,4,FALSE),"-")</f>
        <v>-</v>
      </c>
      <c r="E40" s="115" t="str">
        <f>IFERROR(VLOOKUP(CONCATENATE($A40,E$1),'Исх-видео'!$A$2:$D$3000,4,FALSE),"-")</f>
        <v>-</v>
      </c>
      <c r="F40" s="115" t="str">
        <f>IFERROR(VLOOKUP(CONCATENATE($A40,F$1),'Исх-видео'!$A$2:$D$3000,4,FALSE),"-")</f>
        <v>-</v>
      </c>
      <c r="G40" s="115" t="str">
        <f>IFERROR(VLOOKUP(CONCATENATE($A40,G$1),'Исх-видео'!$A$2:$D$3000,4,FALSE),"-")</f>
        <v>-</v>
      </c>
      <c r="H40" s="115" t="str">
        <f>IFERROR(VLOOKUP(CONCATENATE($A40,H$1),'Исх-видео'!$A$2:$D$3000,4,FALSE),"-")</f>
        <v>-</v>
      </c>
      <c r="I40" s="115" t="str">
        <f>IFERROR(VLOOKUP(CONCATENATE($A40,I$1),'Исх-видео'!$A$2:$D$3000,4,FALSE),"-")</f>
        <v>-</v>
      </c>
      <c r="J40" s="115" t="str">
        <f>IFERROR(VLOOKUP(CONCATENATE($A40,J$1),'Исх-видео'!$A$2:$D$3000,4,FALSE),"-")</f>
        <v>-</v>
      </c>
      <c r="K40" s="115" t="str">
        <f>IFERROR(VLOOKUP(CONCATENATE($A40,K$1),'Исх-видео'!$A$2:$D$3000,4,FALSE),"-")</f>
        <v>-</v>
      </c>
      <c r="L40" s="115" t="str">
        <f>IFERROR(VLOOKUP(CONCATENATE($A40,L$1),'Исх-видео'!$A$2:$D$3000,4,FALSE),"-")</f>
        <v>-</v>
      </c>
      <c r="M40" s="115" t="str">
        <f>IFERROR(VLOOKUP(CONCATENATE($A40,M$1),'Исх-видео'!$A$2:$D$3000,4,FALSE),"-")</f>
        <v>-</v>
      </c>
      <c r="N40" s="115" t="str">
        <f>IFERROR(VLOOKUP(CONCATENATE($A40,N$1),'Исх-видео'!$A$2:$D$3000,4,FALSE),"-")</f>
        <v>-</v>
      </c>
      <c r="O40" s="115" t="str">
        <f>IFERROR(VLOOKUP(CONCATENATE($A40,O$1),'Исх-видео'!$A$2:$D$3000,4,FALSE),"-")</f>
        <v>-</v>
      </c>
      <c r="P40" s="115" t="str">
        <f>IFERROR(VLOOKUP(CONCATENATE($A40,P$1),'Исх-видео'!$A$2:$D$3000,4,FALSE),"-")</f>
        <v>-</v>
      </c>
      <c r="Q40" s="115" t="str">
        <f>IFERROR(VLOOKUP(CONCATENATE($A40,Q$1),'Исх-видео'!$A$2:$D$3000,4,FALSE),"-")</f>
        <v>-</v>
      </c>
      <c r="R40" s="115" t="str">
        <f>IFERROR(VLOOKUP(CONCATENATE($A40,R$1),'Исх-видео'!$A$2:$D$3000,4,FALSE),"-")</f>
        <v>-</v>
      </c>
      <c r="S40" s="115" t="str">
        <f>IFERROR(VLOOKUP(CONCATENATE($A40,S$1),'Исх-видео'!$A$2:$D$3000,4,FALSE),"-")</f>
        <v>-</v>
      </c>
      <c r="T40" s="115" t="str">
        <f>IFERROR(VLOOKUP(CONCATENATE($A40,T$1),'Исх-видео'!$A$2:$D$3000,4,FALSE),"-")</f>
        <v>-</v>
      </c>
      <c r="U40" s="115" t="str">
        <f>IFERROR(VLOOKUP(CONCATENATE($A40,U$1),'Исх-видео'!$A$2:$D$3000,4,FALSE),"-")</f>
        <v>-</v>
      </c>
      <c r="V40" s="115" t="str">
        <f>IFERROR(VLOOKUP(CONCATENATE($A40,V$1),'Исх-видео'!$A$2:$D$3000,4,FALSE),"-")</f>
        <v>-</v>
      </c>
      <c r="W40" s="115" t="str">
        <f>IFERROR(VLOOKUP(CONCATENATE($A40,W$1),'Исх-видео'!$A$2:$D$3000,4,FALSE),"-")</f>
        <v>-</v>
      </c>
      <c r="X40" s="115" t="str">
        <f>IFERROR(VLOOKUP(CONCATENATE($A40,X$1),'Исх-видео'!$A$2:$D$3000,4,FALSE),"-")</f>
        <v>-</v>
      </c>
      <c r="Y40" s="115" t="str">
        <f>IFERROR(VLOOKUP(CONCATENATE($A40,Y$1),'Исх-видео'!$A$2:$D$3000,4,FALSE),"-")</f>
        <v>-</v>
      </c>
      <c r="Z40" s="115" t="str">
        <f>IFERROR(VLOOKUP(CONCATENATE($A40,Z$1),'Исх-видео'!$A$2:$D$3000,4,FALSE),"-")</f>
        <v>-</v>
      </c>
      <c r="AA40" s="115" t="str">
        <f>IFERROR(VLOOKUP(CONCATENATE($A40,AA$1),'Исх-видео'!$A$2:$D$3000,4,FALSE),"-")</f>
        <v>-</v>
      </c>
      <c r="AB40" s="115" t="str">
        <f>IFERROR(VLOOKUP(CONCATENATE($A40,AB$1),'Исх-видео'!$A$2:$D$3000,4,FALSE),"-")</f>
        <v>-</v>
      </c>
      <c r="AC40" s="115" t="str">
        <f>IFERROR(VLOOKUP(CONCATENATE($A40,AC$1),'Исх-видео'!$A$2:$D$3000,4,FALSE),"-")</f>
        <v>-</v>
      </c>
      <c r="AD40" s="115" t="str">
        <f>IFERROR(VLOOKUP(CONCATENATE($A40,AD$1),'Исх-видео'!$A$2:$D$3000,4,FALSE),"-")</f>
        <v>-</v>
      </c>
      <c r="AE40" s="115" t="str">
        <f>IFERROR(VLOOKUP(CONCATENATE($A40,AE$1),'Исх-видео'!$A$2:$D$3000,4,FALSE),"-")</f>
        <v>-</v>
      </c>
      <c r="AF40" s="115" t="str">
        <f>IFERROR(VLOOKUP(CONCATENATE($A40,AF$1),'Исх-видео'!$A$2:$D$3000,4,FALSE),"-")</f>
        <v>-</v>
      </c>
      <c r="AG40" s="115" t="str">
        <f>IFERROR(VLOOKUP(CONCATENATE($A40,AG$1),'Исх-видео'!$A$2:$D$3000,4,FALSE),"-")</f>
        <v>-</v>
      </c>
      <c r="AH40" s="115" t="str">
        <f>IFERROR(VLOOKUP(CONCATENATE($A40,AH$1),'Исх-видео'!$A$2:$D$3000,4,FALSE),"-")</f>
        <v>-</v>
      </c>
      <c r="AI40" s="115" t="str">
        <f>IFERROR(VLOOKUP(CONCATENATE($A40,AI$1),'Исх-видео'!$A$2:$D$3000,4,FALSE),"-")</f>
        <v>-</v>
      </c>
      <c r="AJ40" s="115" t="str">
        <f>IFERROR(VLOOKUP(CONCATENATE($A40,AJ$1),'Исх-видео'!$A$2:$D$3000,4,FALSE),"-")</f>
        <v>-</v>
      </c>
      <c r="AK40" s="115" t="str">
        <f>IFERROR(VLOOKUP(CONCATENATE($A40,AK$1),'Исх-видео'!$A$2:$D$3000,4,FALSE),"-")</f>
        <v>-</v>
      </c>
      <c r="AL40" s="115" t="str">
        <f>IFERROR(VLOOKUP(CONCATENATE($A40,AL$1),'Исх-видео'!$A$2:$D$3000,4,FALSE),"-")</f>
        <v>-</v>
      </c>
      <c r="AM40" s="115" t="str">
        <f>IFERROR(VLOOKUP(CONCATENATE($A40,AM$1),'Исх-видео'!$A$2:$D$3000,4,FALSE),"-")</f>
        <v>-</v>
      </c>
      <c r="AN40" s="115" t="str">
        <f>IFERROR(VLOOKUP(CONCATENATE($A40,AN$1),'Исх-видео'!$A$2:$D$3000,4,FALSE),"-")</f>
        <v>-</v>
      </c>
      <c r="AO40" s="115" t="str">
        <f>IFERROR(VLOOKUP(CONCATENATE($A40,AO$1),'Исх-видео'!$A$2:$D$3000,4,FALSE),"-")</f>
        <v>-</v>
      </c>
      <c r="AP40" s="115" t="str">
        <f>IFERROR(VLOOKUP(CONCATENATE($A40,AP$1),'Исх-видео'!$A$2:$D$3000,4,FALSE),"-")</f>
        <v>-</v>
      </c>
      <c r="AQ40" s="115" t="str">
        <f>IFERROR(VLOOKUP(CONCATENATE($A40,AQ$1),'Исх-видео'!$A$2:$D$3000,4,FALSE),"-")</f>
        <v>-</v>
      </c>
      <c r="AR40" s="115" t="str">
        <f>IFERROR(VLOOKUP(CONCATENATE($A40,AR$1),'Исх-видео'!$A$2:$D$3000,4,FALSE),"-")</f>
        <v>-</v>
      </c>
      <c r="AS40" s="115" t="str">
        <f>IFERROR(VLOOKUP(CONCATENATE($A40,AS$1),'Исх-видео'!$A$2:$D$3000,4,FALSE),"-")</f>
        <v>-</v>
      </c>
      <c r="AT40" s="115" t="str">
        <f>IFERROR(VLOOKUP(CONCATENATE($A40,AT$1),'Исх-видео'!$A$2:$D$3000,4,FALSE),"-")</f>
        <v>-</v>
      </c>
      <c r="AU40" s="115" t="str">
        <f>IFERROR(VLOOKUP(CONCATENATE($A40,AU$1),'Исх-видео'!$A$2:$D$3000,4,FALSE),"-")</f>
        <v>-</v>
      </c>
      <c r="AV40" s="115" t="str">
        <f>IFERROR(VLOOKUP(CONCATENATE($A40,AV$1),'Исх-видео'!$A$2:$D$3000,4,FALSE),"-")</f>
        <v>-</v>
      </c>
      <c r="AW40" s="115" t="str">
        <f>IFERROR(VLOOKUP(CONCATENATE($A40,AW$1),'Исх-видео'!$A$2:$D$3000,4,FALSE),"-")</f>
        <v>-</v>
      </c>
      <c r="AX40" s="115" t="str">
        <f>IFERROR(VLOOKUP(CONCATENATE($A40,AX$1),'Исх-видео'!$A$2:$D$3000,4,FALSE),"-")</f>
        <v>-</v>
      </c>
      <c r="AY40" s="115" t="str">
        <f>IFERROR(VLOOKUP(CONCATENATE($A40,AY$1),'Исх-видео'!$A$2:$D$3000,4,FALSE),"-")</f>
        <v>-</v>
      </c>
      <c r="AZ40" s="115" t="str">
        <f>IFERROR(VLOOKUP(CONCATENATE($A40,AZ$1),'Исх-видео'!$A$2:$D$3000,4,FALSE),"-")</f>
        <v>-</v>
      </c>
      <c r="BA40" s="115" t="str">
        <f>IFERROR(VLOOKUP(CONCATENATE($A40,BA$1),'Исх-видео'!$A$2:$D$3000,4,FALSE),"-")</f>
        <v>-</v>
      </c>
      <c r="BB40" s="115" t="str">
        <f>IFERROR(VLOOKUP(CONCATENATE($A40,BB$1),'Исх-видео'!$A$2:$D$3000,4,FALSE),"-")</f>
        <v>-</v>
      </c>
      <c r="BC40" s="115" t="str">
        <f>IFERROR(VLOOKUP(CONCATENATE($A40,BC$1),'Исх-видео'!$A$2:$D$3000,4,FALSE),"-")</f>
        <v>-</v>
      </c>
      <c r="BD40" s="115" t="str">
        <f>IFERROR(VLOOKUP(CONCATENATE($A40,BD$1),'Исх-видео'!$A$2:$D$3000,4,FALSE),"-")</f>
        <v>-</v>
      </c>
      <c r="BE40" s="115" t="str">
        <f>IFERROR(VLOOKUP(CONCATENATE($A40,BE$1),'Исх-видео'!$A$2:$D$3000,4,FALSE),"-")</f>
        <v>-</v>
      </c>
      <c r="BF40" s="115" t="str">
        <f>IFERROR(VLOOKUP(CONCATENATE($A40,BF$1),'Исх-видео'!$A$2:$D$3000,4,FALSE),"-")</f>
        <v>-</v>
      </c>
      <c r="BG40" s="115" t="str">
        <f>IFERROR(VLOOKUP(CONCATENATE($A40,BG$1),'[1]Исх-видео'!$A$2:$D$3000,4,FALSE),"-")</f>
        <v>-</v>
      </c>
      <c r="BH40" s="116">
        <f t="shared" si="1"/>
        <v>0</v>
      </c>
      <c r="BI40" s="114" t="str">
        <f t="shared" si="0"/>
        <v>-</v>
      </c>
      <c r="BJ40" s="115"/>
    </row>
    <row r="41" spans="1:62">
      <c r="A41" s="38">
        <f t="shared" si="2"/>
        <v>39</v>
      </c>
      <c r="B41" s="115" t="str">
        <f>IFERROR(VLOOKUP(CONCATENATE($A41,B$1),'Исх-видео'!$A$2:$D$3000,4,FALSE),"-")</f>
        <v>-</v>
      </c>
      <c r="C41" s="115" t="str">
        <f>IFERROR(VLOOKUP(CONCATENATE($A41,C$1),'Исх-видео'!$A$2:$D$3000,4,FALSE),"-")</f>
        <v>-</v>
      </c>
      <c r="D41" s="115" t="str">
        <f>IFERROR(VLOOKUP(CONCATENATE($A41,D$1),'Исх-видео'!$A$2:$D$3000,4,FALSE),"-")</f>
        <v>-</v>
      </c>
      <c r="E41" s="115" t="str">
        <f>IFERROR(VLOOKUP(CONCATENATE($A41,E$1),'Исх-видео'!$A$2:$D$3000,4,FALSE),"-")</f>
        <v>-</v>
      </c>
      <c r="F41" s="115" t="str">
        <f>IFERROR(VLOOKUP(CONCATENATE($A41,F$1),'Исх-видео'!$A$2:$D$3000,4,FALSE),"-")</f>
        <v>-</v>
      </c>
      <c r="G41" s="115" t="str">
        <f>IFERROR(VLOOKUP(CONCATENATE($A41,G$1),'Исх-видео'!$A$2:$D$3000,4,FALSE),"-")</f>
        <v>-</v>
      </c>
      <c r="H41" s="115" t="str">
        <f>IFERROR(VLOOKUP(CONCATENATE($A41,H$1),'Исх-видео'!$A$2:$D$3000,4,FALSE),"-")</f>
        <v>-</v>
      </c>
      <c r="I41" s="115" t="str">
        <f>IFERROR(VLOOKUP(CONCATENATE($A41,I$1),'Исх-видео'!$A$2:$D$3000,4,FALSE),"-")</f>
        <v>-</v>
      </c>
      <c r="J41" s="115" t="str">
        <f>IFERROR(VLOOKUP(CONCATENATE($A41,J$1),'Исх-видео'!$A$2:$D$3000,4,FALSE),"-")</f>
        <v>-</v>
      </c>
      <c r="K41" s="115" t="str">
        <f>IFERROR(VLOOKUP(CONCATENATE($A41,K$1),'Исх-видео'!$A$2:$D$3000,4,FALSE),"-")</f>
        <v>-</v>
      </c>
      <c r="L41" s="115" t="str">
        <f>IFERROR(VLOOKUP(CONCATENATE($A41,L$1),'Исх-видео'!$A$2:$D$3000,4,FALSE),"-")</f>
        <v>-</v>
      </c>
      <c r="M41" s="115" t="str">
        <f>IFERROR(VLOOKUP(CONCATENATE($A41,M$1),'Исх-видео'!$A$2:$D$3000,4,FALSE),"-")</f>
        <v>-</v>
      </c>
      <c r="N41" s="115" t="str">
        <f>IFERROR(VLOOKUP(CONCATENATE($A41,N$1),'Исх-видео'!$A$2:$D$3000,4,FALSE),"-")</f>
        <v>-</v>
      </c>
      <c r="O41" s="115" t="str">
        <f>IFERROR(VLOOKUP(CONCATENATE($A41,O$1),'Исх-видео'!$A$2:$D$3000,4,FALSE),"-")</f>
        <v>-</v>
      </c>
      <c r="P41" s="115" t="str">
        <f>IFERROR(VLOOKUP(CONCATENATE($A41,P$1),'Исх-видео'!$A$2:$D$3000,4,FALSE),"-")</f>
        <v>-</v>
      </c>
      <c r="Q41" s="115" t="str">
        <f>IFERROR(VLOOKUP(CONCATENATE($A41,Q$1),'Исх-видео'!$A$2:$D$3000,4,FALSE),"-")</f>
        <v>-</v>
      </c>
      <c r="R41" s="115" t="str">
        <f>IFERROR(VLOOKUP(CONCATENATE($A41,R$1),'Исх-видео'!$A$2:$D$3000,4,FALSE),"-")</f>
        <v>-</v>
      </c>
      <c r="S41" s="115" t="str">
        <f>IFERROR(VLOOKUP(CONCATENATE($A41,S$1),'Исх-видео'!$A$2:$D$3000,4,FALSE),"-")</f>
        <v>-</v>
      </c>
      <c r="T41" s="115" t="str">
        <f>IFERROR(VLOOKUP(CONCATENATE($A41,T$1),'Исх-видео'!$A$2:$D$3000,4,FALSE),"-")</f>
        <v>-</v>
      </c>
      <c r="U41" s="115" t="str">
        <f>IFERROR(VLOOKUP(CONCATENATE($A41,U$1),'Исх-видео'!$A$2:$D$3000,4,FALSE),"-")</f>
        <v>-</v>
      </c>
      <c r="V41" s="115" t="str">
        <f>IFERROR(VLOOKUP(CONCATENATE($A41,V$1),'Исх-видео'!$A$2:$D$3000,4,FALSE),"-")</f>
        <v>-</v>
      </c>
      <c r="W41" s="115" t="str">
        <f>IFERROR(VLOOKUP(CONCATENATE($A41,W$1),'Исх-видео'!$A$2:$D$3000,4,FALSE),"-")</f>
        <v>-</v>
      </c>
      <c r="X41" s="115" t="str">
        <f>IFERROR(VLOOKUP(CONCATENATE($A41,X$1),'Исх-видео'!$A$2:$D$3000,4,FALSE),"-")</f>
        <v>-</v>
      </c>
      <c r="Y41" s="115" t="str">
        <f>IFERROR(VLOOKUP(CONCATENATE($A41,Y$1),'Исх-видео'!$A$2:$D$3000,4,FALSE),"-")</f>
        <v>-</v>
      </c>
      <c r="Z41" s="115" t="str">
        <f>IFERROR(VLOOKUP(CONCATENATE($A41,Z$1),'Исх-видео'!$A$2:$D$3000,4,FALSE),"-")</f>
        <v>-</v>
      </c>
      <c r="AA41" s="115" t="str">
        <f>IFERROR(VLOOKUP(CONCATENATE($A41,AA$1),'Исх-видео'!$A$2:$D$3000,4,FALSE),"-")</f>
        <v>-</v>
      </c>
      <c r="AB41" s="115" t="str">
        <f>IFERROR(VLOOKUP(CONCATENATE($A41,AB$1),'Исх-видео'!$A$2:$D$3000,4,FALSE),"-")</f>
        <v>-</v>
      </c>
      <c r="AC41" s="115" t="str">
        <f>IFERROR(VLOOKUP(CONCATENATE($A41,AC$1),'Исх-видео'!$A$2:$D$3000,4,FALSE),"-")</f>
        <v>-</v>
      </c>
      <c r="AD41" s="115" t="str">
        <f>IFERROR(VLOOKUP(CONCATENATE($A41,AD$1),'Исх-видео'!$A$2:$D$3000,4,FALSE),"-")</f>
        <v>-</v>
      </c>
      <c r="AE41" s="115" t="str">
        <f>IFERROR(VLOOKUP(CONCATENATE($A41,AE$1),'Исх-видео'!$A$2:$D$3000,4,FALSE),"-")</f>
        <v>-</v>
      </c>
      <c r="AF41" s="115" t="str">
        <f>IFERROR(VLOOKUP(CONCATENATE($A41,AF$1),'Исх-видео'!$A$2:$D$3000,4,FALSE),"-")</f>
        <v>-</v>
      </c>
      <c r="AG41" s="115" t="str">
        <f>IFERROR(VLOOKUP(CONCATENATE($A41,AG$1),'Исх-видео'!$A$2:$D$3000,4,FALSE),"-")</f>
        <v>-</v>
      </c>
      <c r="AH41" s="115" t="str">
        <f>IFERROR(VLOOKUP(CONCATENATE($A41,AH$1),'Исх-видео'!$A$2:$D$3000,4,FALSE),"-")</f>
        <v>-</v>
      </c>
      <c r="AI41" s="115" t="str">
        <f>IFERROR(VLOOKUP(CONCATENATE($A41,AI$1),'Исх-видео'!$A$2:$D$3000,4,FALSE),"-")</f>
        <v>-</v>
      </c>
      <c r="AJ41" s="115" t="str">
        <f>IFERROR(VLOOKUP(CONCATENATE($A41,AJ$1),'Исх-видео'!$A$2:$D$3000,4,FALSE),"-")</f>
        <v>-</v>
      </c>
      <c r="AK41" s="115" t="str">
        <f>IFERROR(VLOOKUP(CONCATENATE($A41,AK$1),'Исх-видео'!$A$2:$D$3000,4,FALSE),"-")</f>
        <v>-</v>
      </c>
      <c r="AL41" s="115" t="str">
        <f>IFERROR(VLOOKUP(CONCATENATE($A41,AL$1),'Исх-видео'!$A$2:$D$3000,4,FALSE),"-")</f>
        <v>-</v>
      </c>
      <c r="AM41" s="115" t="str">
        <f>IFERROR(VLOOKUP(CONCATENATE($A41,AM$1),'Исх-видео'!$A$2:$D$3000,4,FALSE),"-")</f>
        <v>-</v>
      </c>
      <c r="AN41" s="115" t="str">
        <f>IFERROR(VLOOKUP(CONCATENATE($A41,AN$1),'Исх-видео'!$A$2:$D$3000,4,FALSE),"-")</f>
        <v>-</v>
      </c>
      <c r="AO41" s="115" t="str">
        <f>IFERROR(VLOOKUP(CONCATENATE($A41,AO$1),'Исх-видео'!$A$2:$D$3000,4,FALSE),"-")</f>
        <v>-</v>
      </c>
      <c r="AP41" s="115" t="str">
        <f>IFERROR(VLOOKUP(CONCATENATE($A41,AP$1),'Исх-видео'!$A$2:$D$3000,4,FALSE),"-")</f>
        <v>-</v>
      </c>
      <c r="AQ41" s="115" t="str">
        <f>IFERROR(VLOOKUP(CONCATENATE($A41,AQ$1),'Исх-видео'!$A$2:$D$3000,4,FALSE),"-")</f>
        <v>-</v>
      </c>
      <c r="AR41" s="115" t="str">
        <f>IFERROR(VLOOKUP(CONCATENATE($A41,AR$1),'Исх-видео'!$A$2:$D$3000,4,FALSE),"-")</f>
        <v>-</v>
      </c>
      <c r="AS41" s="115" t="str">
        <f>IFERROR(VLOOKUP(CONCATENATE($A41,AS$1),'Исх-видео'!$A$2:$D$3000,4,FALSE),"-")</f>
        <v>-</v>
      </c>
      <c r="AT41" s="115" t="str">
        <f>IFERROR(VLOOKUP(CONCATENATE($A41,AT$1),'Исх-видео'!$A$2:$D$3000,4,FALSE),"-")</f>
        <v>-</v>
      </c>
      <c r="AU41" s="115" t="str">
        <f>IFERROR(VLOOKUP(CONCATENATE($A41,AU$1),'Исх-видео'!$A$2:$D$3000,4,FALSE),"-")</f>
        <v>-</v>
      </c>
      <c r="AV41" s="115" t="str">
        <f>IFERROR(VLOOKUP(CONCATENATE($A41,AV$1),'Исх-видео'!$A$2:$D$3000,4,FALSE),"-")</f>
        <v>-</v>
      </c>
      <c r="AW41" s="115" t="str">
        <f>IFERROR(VLOOKUP(CONCATENATE($A41,AW$1),'Исх-видео'!$A$2:$D$3000,4,FALSE),"-")</f>
        <v>-</v>
      </c>
      <c r="AX41" s="115" t="str">
        <f>IFERROR(VLOOKUP(CONCATENATE($A41,AX$1),'Исх-видео'!$A$2:$D$3000,4,FALSE),"-")</f>
        <v>-</v>
      </c>
      <c r="AY41" s="115" t="str">
        <f>IFERROR(VLOOKUP(CONCATENATE($A41,AY$1),'Исх-видео'!$A$2:$D$3000,4,FALSE),"-")</f>
        <v>-</v>
      </c>
      <c r="AZ41" s="115" t="str">
        <f>IFERROR(VLOOKUP(CONCATENATE($A41,AZ$1),'Исх-видео'!$A$2:$D$3000,4,FALSE),"-")</f>
        <v>-</v>
      </c>
      <c r="BA41" s="115" t="str">
        <f>IFERROR(VLOOKUP(CONCATENATE($A41,BA$1),'Исх-видео'!$A$2:$D$3000,4,FALSE),"-")</f>
        <v>-</v>
      </c>
      <c r="BB41" s="115" t="str">
        <f>IFERROR(VLOOKUP(CONCATENATE($A41,BB$1),'Исх-видео'!$A$2:$D$3000,4,FALSE),"-")</f>
        <v>-</v>
      </c>
      <c r="BC41" s="115" t="str">
        <f>IFERROR(VLOOKUP(CONCATENATE($A41,BC$1),'Исх-видео'!$A$2:$D$3000,4,FALSE),"-")</f>
        <v>-</v>
      </c>
      <c r="BD41" s="115" t="str">
        <f>IFERROR(VLOOKUP(CONCATENATE($A41,BD$1),'Исх-видео'!$A$2:$D$3000,4,FALSE),"-")</f>
        <v>-</v>
      </c>
      <c r="BE41" s="115" t="str">
        <f>IFERROR(VLOOKUP(CONCATENATE($A41,BE$1),'Исх-видео'!$A$2:$D$3000,4,FALSE),"-")</f>
        <v>-</v>
      </c>
      <c r="BF41" s="115" t="str">
        <f>IFERROR(VLOOKUP(CONCATENATE($A41,BF$1),'Исх-видео'!$A$2:$D$3000,4,FALSE),"-")</f>
        <v>-</v>
      </c>
      <c r="BG41" s="115" t="str">
        <f>IFERROR(VLOOKUP(CONCATENATE($A41,BG$1),'[1]Исх-видео'!$A$2:$D$3000,4,FALSE),"-")</f>
        <v>-</v>
      </c>
      <c r="BH41" s="116">
        <f t="shared" si="1"/>
        <v>0</v>
      </c>
      <c r="BI41" s="114" t="str">
        <f t="shared" si="0"/>
        <v>-</v>
      </c>
      <c r="BJ41" s="115"/>
    </row>
    <row r="42" spans="1:62">
      <c r="A42" s="38">
        <f t="shared" si="2"/>
        <v>40</v>
      </c>
      <c r="B42" s="115" t="str">
        <f>IFERROR(VLOOKUP(CONCATENATE($A42,B$1),'Исх-видео'!$A$2:$D$3000,4,FALSE),"-")</f>
        <v>-</v>
      </c>
      <c r="C42" s="115" t="str">
        <f>IFERROR(VLOOKUP(CONCATENATE($A42,C$1),'Исх-видео'!$A$2:$D$3000,4,FALSE),"-")</f>
        <v>-</v>
      </c>
      <c r="D42" s="115" t="str">
        <f>IFERROR(VLOOKUP(CONCATENATE($A42,D$1),'Исх-видео'!$A$2:$D$3000,4,FALSE),"-")</f>
        <v>-</v>
      </c>
      <c r="E42" s="115" t="str">
        <f>IFERROR(VLOOKUP(CONCATENATE($A42,E$1),'Исх-видео'!$A$2:$D$3000,4,FALSE),"-")</f>
        <v>-</v>
      </c>
      <c r="F42" s="115" t="str">
        <f>IFERROR(VLOOKUP(CONCATENATE($A42,F$1),'Исх-видео'!$A$2:$D$3000,4,FALSE),"-")</f>
        <v>-</v>
      </c>
      <c r="G42" s="115" t="str">
        <f>IFERROR(VLOOKUP(CONCATENATE($A42,G$1),'Исх-видео'!$A$2:$D$3000,4,FALSE),"-")</f>
        <v>-</v>
      </c>
      <c r="H42" s="115" t="str">
        <f>IFERROR(VLOOKUP(CONCATENATE($A42,H$1),'Исх-видео'!$A$2:$D$3000,4,FALSE),"-")</f>
        <v>-</v>
      </c>
      <c r="I42" s="115" t="str">
        <f>IFERROR(VLOOKUP(CONCATENATE($A42,I$1),'Исх-видео'!$A$2:$D$3000,4,FALSE),"-")</f>
        <v>-</v>
      </c>
      <c r="J42" s="115" t="str">
        <f>IFERROR(VLOOKUP(CONCATENATE($A42,J$1),'Исх-видео'!$A$2:$D$3000,4,FALSE),"-")</f>
        <v>-</v>
      </c>
      <c r="K42" s="115" t="str">
        <f>IFERROR(VLOOKUP(CONCATENATE($A42,K$1),'Исх-видео'!$A$2:$D$3000,4,FALSE),"-")</f>
        <v>-</v>
      </c>
      <c r="L42" s="115" t="str">
        <f>IFERROR(VLOOKUP(CONCATENATE($A42,L$1),'Исх-видео'!$A$2:$D$3000,4,FALSE),"-")</f>
        <v>-</v>
      </c>
      <c r="M42" s="115" t="str">
        <f>IFERROR(VLOOKUP(CONCATENATE($A42,M$1),'Исх-видео'!$A$2:$D$3000,4,FALSE),"-")</f>
        <v>-</v>
      </c>
      <c r="N42" s="115" t="str">
        <f>IFERROR(VLOOKUP(CONCATENATE($A42,N$1),'Исх-видео'!$A$2:$D$3000,4,FALSE),"-")</f>
        <v>-</v>
      </c>
      <c r="O42" s="115" t="str">
        <f>IFERROR(VLOOKUP(CONCATENATE($A42,O$1),'Исх-видео'!$A$2:$D$3000,4,FALSE),"-")</f>
        <v>-</v>
      </c>
      <c r="P42" s="115" t="str">
        <f>IFERROR(VLOOKUP(CONCATENATE($A42,P$1),'Исх-видео'!$A$2:$D$3000,4,FALSE),"-")</f>
        <v>-</v>
      </c>
      <c r="Q42" s="115" t="str">
        <f>IFERROR(VLOOKUP(CONCATENATE($A42,Q$1),'Исх-видео'!$A$2:$D$3000,4,FALSE),"-")</f>
        <v>-</v>
      </c>
      <c r="R42" s="115" t="str">
        <f>IFERROR(VLOOKUP(CONCATENATE($A42,R$1),'Исх-видео'!$A$2:$D$3000,4,FALSE),"-")</f>
        <v>-</v>
      </c>
      <c r="S42" s="115" t="str">
        <f>IFERROR(VLOOKUP(CONCATENATE($A42,S$1),'Исх-видео'!$A$2:$D$3000,4,FALSE),"-")</f>
        <v>-</v>
      </c>
      <c r="T42" s="115" t="str">
        <f>IFERROR(VLOOKUP(CONCATENATE($A42,T$1),'Исх-видео'!$A$2:$D$3000,4,FALSE),"-")</f>
        <v>-</v>
      </c>
      <c r="U42" s="115" t="str">
        <f>IFERROR(VLOOKUP(CONCATENATE($A42,U$1),'Исх-видео'!$A$2:$D$3000,4,FALSE),"-")</f>
        <v>-</v>
      </c>
      <c r="V42" s="115" t="str">
        <f>IFERROR(VLOOKUP(CONCATENATE($A42,V$1),'Исх-видео'!$A$2:$D$3000,4,FALSE),"-")</f>
        <v>-</v>
      </c>
      <c r="W42" s="115" t="str">
        <f>IFERROR(VLOOKUP(CONCATENATE($A42,W$1),'Исх-видео'!$A$2:$D$3000,4,FALSE),"-")</f>
        <v>-</v>
      </c>
      <c r="X42" s="115" t="str">
        <f>IFERROR(VLOOKUP(CONCATENATE($A42,X$1),'Исх-видео'!$A$2:$D$3000,4,FALSE),"-")</f>
        <v>-</v>
      </c>
      <c r="Y42" s="115" t="str">
        <f>IFERROR(VLOOKUP(CONCATENATE($A42,Y$1),'Исх-видео'!$A$2:$D$3000,4,FALSE),"-")</f>
        <v>-</v>
      </c>
      <c r="Z42" s="115" t="str">
        <f>IFERROR(VLOOKUP(CONCATENATE($A42,Z$1),'Исх-видео'!$A$2:$D$3000,4,FALSE),"-")</f>
        <v>-</v>
      </c>
      <c r="AA42" s="115" t="str">
        <f>IFERROR(VLOOKUP(CONCATENATE($A42,AA$1),'Исх-видео'!$A$2:$D$3000,4,FALSE),"-")</f>
        <v>-</v>
      </c>
      <c r="AB42" s="115" t="str">
        <f>IFERROR(VLOOKUP(CONCATENATE($A42,AB$1),'Исх-видео'!$A$2:$D$3000,4,FALSE),"-")</f>
        <v>-</v>
      </c>
      <c r="AC42" s="115" t="str">
        <f>IFERROR(VLOOKUP(CONCATENATE($A42,AC$1),'Исх-видео'!$A$2:$D$3000,4,FALSE),"-")</f>
        <v>-</v>
      </c>
      <c r="AD42" s="115" t="str">
        <f>IFERROR(VLOOKUP(CONCATENATE($A42,AD$1),'Исх-видео'!$A$2:$D$3000,4,FALSE),"-")</f>
        <v>-</v>
      </c>
      <c r="AE42" s="115" t="str">
        <f>IFERROR(VLOOKUP(CONCATENATE($A42,AE$1),'Исх-видео'!$A$2:$D$3000,4,FALSE),"-")</f>
        <v>-</v>
      </c>
      <c r="AF42" s="115" t="str">
        <f>IFERROR(VLOOKUP(CONCATENATE($A42,AF$1),'Исх-видео'!$A$2:$D$3000,4,FALSE),"-")</f>
        <v>-</v>
      </c>
      <c r="AG42" s="115" t="str">
        <f>IFERROR(VLOOKUP(CONCATENATE($A42,AG$1),'Исх-видео'!$A$2:$D$3000,4,FALSE),"-")</f>
        <v>-</v>
      </c>
      <c r="AH42" s="115" t="str">
        <f>IFERROR(VLOOKUP(CONCATENATE($A42,AH$1),'Исх-видео'!$A$2:$D$3000,4,FALSE),"-")</f>
        <v>-</v>
      </c>
      <c r="AI42" s="115" t="str">
        <f>IFERROR(VLOOKUP(CONCATENATE($A42,AI$1),'Исх-видео'!$A$2:$D$3000,4,FALSE),"-")</f>
        <v>-</v>
      </c>
      <c r="AJ42" s="115" t="str">
        <f>IFERROR(VLOOKUP(CONCATENATE($A42,AJ$1),'Исх-видео'!$A$2:$D$3000,4,FALSE),"-")</f>
        <v>-</v>
      </c>
      <c r="AK42" s="115" t="str">
        <f>IFERROR(VLOOKUP(CONCATENATE($A42,AK$1),'Исх-видео'!$A$2:$D$3000,4,FALSE),"-")</f>
        <v>-</v>
      </c>
      <c r="AL42" s="115" t="str">
        <f>IFERROR(VLOOKUP(CONCATENATE($A42,AL$1),'Исх-видео'!$A$2:$D$3000,4,FALSE),"-")</f>
        <v>-</v>
      </c>
      <c r="AM42" s="115" t="str">
        <f>IFERROR(VLOOKUP(CONCATENATE($A42,AM$1),'Исх-видео'!$A$2:$D$3000,4,FALSE),"-")</f>
        <v>-</v>
      </c>
      <c r="AN42" s="115" t="str">
        <f>IFERROR(VLOOKUP(CONCATENATE($A42,AN$1),'Исх-видео'!$A$2:$D$3000,4,FALSE),"-")</f>
        <v>-</v>
      </c>
      <c r="AO42" s="115" t="str">
        <f>IFERROR(VLOOKUP(CONCATENATE($A42,AO$1),'Исх-видео'!$A$2:$D$3000,4,FALSE),"-")</f>
        <v>-</v>
      </c>
      <c r="AP42" s="115" t="str">
        <f>IFERROR(VLOOKUP(CONCATENATE($A42,AP$1),'Исх-видео'!$A$2:$D$3000,4,FALSE),"-")</f>
        <v>-</v>
      </c>
      <c r="AQ42" s="115" t="str">
        <f>IFERROR(VLOOKUP(CONCATENATE($A42,AQ$1),'Исх-видео'!$A$2:$D$3000,4,FALSE),"-")</f>
        <v>-</v>
      </c>
      <c r="AR42" s="115" t="str">
        <f>IFERROR(VLOOKUP(CONCATENATE($A42,AR$1),'Исх-видео'!$A$2:$D$3000,4,FALSE),"-")</f>
        <v>-</v>
      </c>
      <c r="AS42" s="115" t="str">
        <f>IFERROR(VLOOKUP(CONCATENATE($A42,AS$1),'Исх-видео'!$A$2:$D$3000,4,FALSE),"-")</f>
        <v>-</v>
      </c>
      <c r="AT42" s="115" t="str">
        <f>IFERROR(VLOOKUP(CONCATENATE($A42,AT$1),'Исх-видео'!$A$2:$D$3000,4,FALSE),"-")</f>
        <v>-</v>
      </c>
      <c r="AU42" s="115" t="str">
        <f>IFERROR(VLOOKUP(CONCATENATE($A42,AU$1),'Исх-видео'!$A$2:$D$3000,4,FALSE),"-")</f>
        <v>-</v>
      </c>
      <c r="AV42" s="115" t="str">
        <f>IFERROR(VLOOKUP(CONCATENATE($A42,AV$1),'Исх-видео'!$A$2:$D$3000,4,FALSE),"-")</f>
        <v>-</v>
      </c>
      <c r="AW42" s="115" t="str">
        <f>IFERROR(VLOOKUP(CONCATENATE($A42,AW$1),'Исх-видео'!$A$2:$D$3000,4,FALSE),"-")</f>
        <v>-</v>
      </c>
      <c r="AX42" s="115" t="str">
        <f>IFERROR(VLOOKUP(CONCATENATE($A42,AX$1),'Исх-видео'!$A$2:$D$3000,4,FALSE),"-")</f>
        <v>-</v>
      </c>
      <c r="AY42" s="115" t="str">
        <f>IFERROR(VLOOKUP(CONCATENATE($A42,AY$1),'Исх-видео'!$A$2:$D$3000,4,FALSE),"-")</f>
        <v>-</v>
      </c>
      <c r="AZ42" s="115" t="str">
        <f>IFERROR(VLOOKUP(CONCATENATE($A42,AZ$1),'Исх-видео'!$A$2:$D$3000,4,FALSE),"-")</f>
        <v>-</v>
      </c>
      <c r="BA42" s="115" t="str">
        <f>IFERROR(VLOOKUP(CONCATENATE($A42,BA$1),'Исх-видео'!$A$2:$D$3000,4,FALSE),"-")</f>
        <v>-</v>
      </c>
      <c r="BB42" s="115" t="str">
        <f>IFERROR(VLOOKUP(CONCATENATE($A42,BB$1),'Исх-видео'!$A$2:$D$3000,4,FALSE),"-")</f>
        <v>-</v>
      </c>
      <c r="BC42" s="115" t="str">
        <f>IFERROR(VLOOKUP(CONCATENATE($A42,BC$1),'Исх-видео'!$A$2:$D$3000,4,FALSE),"-")</f>
        <v>-</v>
      </c>
      <c r="BD42" s="115" t="str">
        <f>IFERROR(VLOOKUP(CONCATENATE($A42,BD$1),'Исх-видео'!$A$2:$D$3000,4,FALSE),"-")</f>
        <v>-</v>
      </c>
      <c r="BE42" s="115" t="str">
        <f>IFERROR(VLOOKUP(CONCATENATE($A42,BE$1),'Исх-видео'!$A$2:$D$3000,4,FALSE),"-")</f>
        <v>-</v>
      </c>
      <c r="BF42" s="115" t="str">
        <f>IFERROR(VLOOKUP(CONCATENATE($A42,BF$1),'Исх-видео'!$A$2:$D$3000,4,FALSE),"-")</f>
        <v>-</v>
      </c>
      <c r="BG42" s="115" t="str">
        <f>IFERROR(VLOOKUP(CONCATENATE($A42,BG$1),'[1]Исх-видео'!$A$2:$D$3000,4,FALSE),"-")</f>
        <v>-</v>
      </c>
      <c r="BH42" s="116">
        <f t="shared" si="1"/>
        <v>0</v>
      </c>
      <c r="BI42" s="114" t="str">
        <f t="shared" si="0"/>
        <v>-</v>
      </c>
      <c r="BJ42" s="115"/>
    </row>
    <row r="43" spans="1:62">
      <c r="A43" s="38">
        <f t="shared" si="2"/>
        <v>41</v>
      </c>
      <c r="B43" s="115" t="str">
        <f>IFERROR(VLOOKUP(CONCATENATE($A43,B$1),'Исх-видео'!$A$2:$D$3000,4,FALSE),"-")</f>
        <v>-</v>
      </c>
      <c r="C43" s="115" t="str">
        <f>IFERROR(VLOOKUP(CONCATENATE($A43,C$1),'Исх-видео'!$A$2:$D$3000,4,FALSE),"-")</f>
        <v>-</v>
      </c>
      <c r="D43" s="115" t="str">
        <f>IFERROR(VLOOKUP(CONCATENATE($A43,D$1),'Исх-видео'!$A$2:$D$3000,4,FALSE),"-")</f>
        <v>-</v>
      </c>
      <c r="E43" s="115">
        <f>IFERROR(VLOOKUP(CONCATENATE($A43,E$1),'Исх-видео'!$A$2:$D$3000,4,FALSE),"-")</f>
        <v>5</v>
      </c>
      <c r="F43" s="115" t="str">
        <f>IFERROR(VLOOKUP(CONCATENATE($A43,F$1),'Исх-видео'!$A$2:$D$3000,4,FALSE),"-")</f>
        <v>-</v>
      </c>
      <c r="G43" s="115" t="str">
        <f>IFERROR(VLOOKUP(CONCATENATE($A43,G$1),'Исх-видео'!$A$2:$D$3000,4,FALSE),"-")</f>
        <v>-</v>
      </c>
      <c r="H43" s="115" t="str">
        <f>IFERROR(VLOOKUP(CONCATENATE($A43,H$1),'Исх-видео'!$A$2:$D$3000,4,FALSE),"-")</f>
        <v>-</v>
      </c>
      <c r="I43" s="115">
        <f>IFERROR(VLOOKUP(CONCATENATE($A43,I$1),'Исх-видео'!$A$2:$D$3000,4,FALSE),"-")</f>
        <v>7</v>
      </c>
      <c r="J43" s="115">
        <f>IFERROR(VLOOKUP(CONCATENATE($A43,J$1),'Исх-видео'!$A$2:$D$3000,4,FALSE),"-")</f>
        <v>7</v>
      </c>
      <c r="K43" s="115" t="str">
        <f>IFERROR(VLOOKUP(CONCATENATE($A43,K$1),'Исх-видео'!$A$2:$D$3000,4,FALSE),"-")</f>
        <v>-</v>
      </c>
      <c r="L43" s="115" t="str">
        <f>IFERROR(VLOOKUP(CONCATENATE($A43,L$1),'Исх-видео'!$A$2:$D$3000,4,FALSE),"-")</f>
        <v>-</v>
      </c>
      <c r="M43" s="115" t="str">
        <f>IFERROR(VLOOKUP(CONCATENATE($A43,M$1),'Исх-видео'!$A$2:$D$3000,4,FALSE),"-")</f>
        <v>-</v>
      </c>
      <c r="N43" s="115" t="str">
        <f>IFERROR(VLOOKUP(CONCATENATE($A43,N$1),'Исх-видео'!$A$2:$D$3000,4,FALSE),"-")</f>
        <v>-</v>
      </c>
      <c r="O43" s="115" t="str">
        <f>IFERROR(VLOOKUP(CONCATENATE($A43,O$1),'Исх-видео'!$A$2:$D$3000,4,FALSE),"-")</f>
        <v>-</v>
      </c>
      <c r="P43" s="115" t="str">
        <f>IFERROR(VLOOKUP(CONCATENATE($A43,P$1),'Исх-видео'!$A$2:$D$3000,4,FALSE),"-")</f>
        <v>-</v>
      </c>
      <c r="Q43" s="115" t="str">
        <f>IFERROR(VLOOKUP(CONCATENATE($A43,Q$1),'Исх-видео'!$A$2:$D$3000,4,FALSE),"-")</f>
        <v>-</v>
      </c>
      <c r="R43" s="115" t="str">
        <f>IFERROR(VLOOKUP(CONCATENATE($A43,R$1),'Исх-видео'!$A$2:$D$3000,4,FALSE),"-")</f>
        <v>-</v>
      </c>
      <c r="S43" s="115">
        <f>IFERROR(VLOOKUP(CONCATENATE($A43,S$1),'Исх-видео'!$A$2:$D$3000,4,FALSE),"-")</f>
        <v>7</v>
      </c>
      <c r="T43" s="115" t="str">
        <f>IFERROR(VLOOKUP(CONCATENATE($A43,T$1),'Исх-видео'!$A$2:$D$3000,4,FALSE),"-")</f>
        <v>-</v>
      </c>
      <c r="U43" s="115" t="str">
        <f>IFERROR(VLOOKUP(CONCATENATE($A43,U$1),'Исх-видео'!$A$2:$D$3000,4,FALSE),"-")</f>
        <v>-</v>
      </c>
      <c r="V43" s="115" t="str">
        <f>IFERROR(VLOOKUP(CONCATENATE($A43,V$1),'Исх-видео'!$A$2:$D$3000,4,FALSE),"-")</f>
        <v>-</v>
      </c>
      <c r="W43" s="115" t="str">
        <f>IFERROR(VLOOKUP(CONCATENATE($A43,W$1),'Исх-видео'!$A$2:$D$3000,4,FALSE),"-")</f>
        <v>-</v>
      </c>
      <c r="X43" s="115" t="str">
        <f>IFERROR(VLOOKUP(CONCATENATE($A43,X$1),'Исх-видео'!$A$2:$D$3000,4,FALSE),"-")</f>
        <v>-</v>
      </c>
      <c r="Y43" s="115" t="str">
        <f>IFERROR(VLOOKUP(CONCATENATE($A43,Y$1),'Исх-видео'!$A$2:$D$3000,4,FALSE),"-")</f>
        <v>-</v>
      </c>
      <c r="Z43" s="115">
        <f>IFERROR(VLOOKUP(CONCATENATE($A43,Z$1),'Исх-видео'!$A$2:$D$3000,4,FALSE),"-")</f>
        <v>8</v>
      </c>
      <c r="AA43" s="115" t="str">
        <f>IFERROR(VLOOKUP(CONCATENATE($A43,AA$1),'Исх-видео'!$A$2:$D$3000,4,FALSE),"-")</f>
        <v>-</v>
      </c>
      <c r="AB43" s="115" t="str">
        <f>IFERROR(VLOOKUP(CONCATENATE($A43,AB$1),'Исх-видео'!$A$2:$D$3000,4,FALSE),"-")</f>
        <v>-</v>
      </c>
      <c r="AC43" s="115" t="str">
        <f>IFERROR(VLOOKUP(CONCATENATE($A43,AC$1),'Исх-видео'!$A$2:$D$3000,4,FALSE),"-")</f>
        <v>-</v>
      </c>
      <c r="AD43" s="115" t="str">
        <f>IFERROR(VLOOKUP(CONCATENATE($A43,AD$1),'Исх-видео'!$A$2:$D$3000,4,FALSE),"-")</f>
        <v>-</v>
      </c>
      <c r="AE43" s="115">
        <f>IFERROR(VLOOKUP(CONCATENATE($A43,AE$1),'Исх-видео'!$A$2:$D$3000,4,FALSE),"-")</f>
        <v>6</v>
      </c>
      <c r="AF43" s="115" t="str">
        <f>IFERROR(VLOOKUP(CONCATENATE($A43,AF$1),'Исх-видео'!$A$2:$D$3000,4,FALSE),"-")</f>
        <v>-</v>
      </c>
      <c r="AG43" s="115" t="str">
        <f>IFERROR(VLOOKUP(CONCATENATE($A43,AG$1),'Исх-видео'!$A$2:$D$3000,4,FALSE),"-")</f>
        <v>-</v>
      </c>
      <c r="AH43" s="115" t="str">
        <f>IFERROR(VLOOKUP(CONCATENATE($A43,AH$1),'Исх-видео'!$A$2:$D$3000,4,FALSE),"-")</f>
        <v>-</v>
      </c>
      <c r="AI43" s="115" t="str">
        <f>IFERROR(VLOOKUP(CONCATENATE($A43,AI$1),'Исх-видео'!$A$2:$D$3000,4,FALSE),"-")</f>
        <v>-</v>
      </c>
      <c r="AJ43" s="115">
        <f>IFERROR(VLOOKUP(CONCATENATE($A43,AJ$1),'Исх-видео'!$A$2:$D$3000,4,FALSE),"-")</f>
        <v>6</v>
      </c>
      <c r="AK43" s="115">
        <f>IFERROR(VLOOKUP(CONCATENATE($A43,AK$1),'Исх-видео'!$A$2:$D$3000,4,FALSE),"-")</f>
        <v>7</v>
      </c>
      <c r="AL43" s="115">
        <f>IFERROR(VLOOKUP(CONCATENATE($A43,AL$1),'Исх-видео'!$A$2:$D$3000,4,FALSE),"-")</f>
        <v>6</v>
      </c>
      <c r="AM43" s="115" t="str">
        <f>IFERROR(VLOOKUP(CONCATENATE($A43,AM$1),'Исх-видео'!$A$2:$D$3000,4,FALSE),"-")</f>
        <v>-</v>
      </c>
      <c r="AN43" s="115">
        <f>IFERROR(VLOOKUP(CONCATENATE($A43,AN$1),'Исх-видео'!$A$2:$D$3000,4,FALSE),"-")</f>
        <v>7</v>
      </c>
      <c r="AO43" s="115" t="str">
        <f>IFERROR(VLOOKUP(CONCATENATE($A43,AO$1),'Исх-видео'!$A$2:$D$3000,4,FALSE),"-")</f>
        <v>-</v>
      </c>
      <c r="AP43" s="115" t="str">
        <f>IFERROR(VLOOKUP(CONCATENATE($A43,AP$1),'Исх-видео'!$A$2:$D$3000,4,FALSE),"-")</f>
        <v>-</v>
      </c>
      <c r="AQ43" s="115" t="str">
        <f>IFERROR(VLOOKUP(CONCATENATE($A43,AQ$1),'Исх-видео'!$A$2:$D$3000,4,FALSE),"-")</f>
        <v>-</v>
      </c>
      <c r="AR43" s="115" t="str">
        <f>IFERROR(VLOOKUP(CONCATENATE($A43,AR$1),'Исх-видео'!$A$2:$D$3000,4,FALSE),"-")</f>
        <v>-</v>
      </c>
      <c r="AS43" s="115" t="str">
        <f>IFERROR(VLOOKUP(CONCATENATE($A43,AS$1),'Исх-видео'!$A$2:$D$3000,4,FALSE),"-")</f>
        <v>-</v>
      </c>
      <c r="AT43" s="115" t="str">
        <f>IFERROR(VLOOKUP(CONCATENATE($A43,AT$1),'Исх-видео'!$A$2:$D$3000,4,FALSE),"-")</f>
        <v>-</v>
      </c>
      <c r="AU43" s="115" t="str">
        <f>IFERROR(VLOOKUP(CONCATENATE($A43,AU$1),'Исх-видео'!$A$2:$D$3000,4,FALSE),"-")</f>
        <v>-</v>
      </c>
      <c r="AV43" s="115" t="str">
        <f>IFERROR(VLOOKUP(CONCATENATE($A43,AV$1),'Исх-видео'!$A$2:$D$3000,4,FALSE),"-")</f>
        <v>-</v>
      </c>
      <c r="AW43" s="115" t="str">
        <f>IFERROR(VLOOKUP(CONCATENATE($A43,AW$1),'Исх-видео'!$A$2:$D$3000,4,FALSE),"-")</f>
        <v>-</v>
      </c>
      <c r="AX43" s="115" t="str">
        <f>IFERROR(VLOOKUP(CONCATENATE($A43,AX$1),'Исх-видео'!$A$2:$D$3000,4,FALSE),"-")</f>
        <v>-</v>
      </c>
      <c r="AY43" s="115" t="str">
        <f>IFERROR(VLOOKUP(CONCATENATE($A43,AY$1),'Исх-видео'!$A$2:$D$3000,4,FALSE),"-")</f>
        <v>-</v>
      </c>
      <c r="AZ43" s="115" t="str">
        <f>IFERROR(VLOOKUP(CONCATENATE($A43,AZ$1),'Исх-видео'!$A$2:$D$3000,4,FALSE),"-")</f>
        <v>-</v>
      </c>
      <c r="BA43" s="115">
        <f>IFERROR(VLOOKUP(CONCATENATE($A43,BA$1),'Исх-видео'!$A$2:$D$3000,4,FALSE),"-")</f>
        <v>7</v>
      </c>
      <c r="BB43" s="115" t="str">
        <f>IFERROR(VLOOKUP(CONCATENATE($A43,BB$1),'Исх-видео'!$A$2:$D$3000,4,FALSE),"-")</f>
        <v>-</v>
      </c>
      <c r="BC43" s="115">
        <f>IFERROR(VLOOKUP(CONCATENATE($A43,BC$1),'Исх-видео'!$A$2:$D$3000,4,FALSE),"-")</f>
        <v>8</v>
      </c>
      <c r="BD43" s="115" t="str">
        <f>IFERROR(VLOOKUP(CONCATENATE($A43,BD$1),'Исх-видео'!$A$2:$D$3000,4,FALSE),"-")</f>
        <v>-</v>
      </c>
      <c r="BE43" s="115">
        <f>IFERROR(VLOOKUP(CONCATENATE($A43,BE$1),'Исх-видео'!$A$2:$D$3000,4,FALSE),"-")</f>
        <v>7</v>
      </c>
      <c r="BF43" s="115" t="str">
        <f>IFERROR(VLOOKUP(CONCATENATE($A43,BF$1),'Исх-видео'!$A$2:$D$3000,4,FALSE),"-")</f>
        <v>-</v>
      </c>
      <c r="BG43" s="115" t="str">
        <f>IFERROR(VLOOKUP(CONCATENATE($A43,BG$1),'[1]Исх-видео'!$A$2:$D$3000,4,FALSE),"-")</f>
        <v>-</v>
      </c>
      <c r="BH43" s="116">
        <f t="shared" si="1"/>
        <v>13</v>
      </c>
      <c r="BI43" s="114">
        <f t="shared" si="0"/>
        <v>6.7692307692307692</v>
      </c>
      <c r="BJ43" s="115"/>
    </row>
    <row r="44" spans="1:62">
      <c r="A44" s="38">
        <f t="shared" si="2"/>
        <v>42</v>
      </c>
      <c r="B44" s="115" t="str">
        <f>IFERROR(VLOOKUP(CONCATENATE($A44,B$1),'Исх-видео'!$A$2:$D$3000,4,FALSE),"-")</f>
        <v>-</v>
      </c>
      <c r="C44" s="115" t="str">
        <f>IFERROR(VLOOKUP(CONCATENATE($A44,C$1),'Исх-видео'!$A$2:$D$3000,4,FALSE),"-")</f>
        <v>-</v>
      </c>
      <c r="D44" s="115" t="str">
        <f>IFERROR(VLOOKUP(CONCATENATE($A44,D$1),'Исх-видео'!$A$2:$D$3000,4,FALSE),"-")</f>
        <v>-</v>
      </c>
      <c r="E44" s="115" t="str">
        <f>IFERROR(VLOOKUP(CONCATENATE($A44,E$1),'Исх-видео'!$A$2:$D$3000,4,FALSE),"-")</f>
        <v>-</v>
      </c>
      <c r="F44" s="115" t="str">
        <f>IFERROR(VLOOKUP(CONCATENATE($A44,F$1),'Исх-видео'!$A$2:$D$3000,4,FALSE),"-")</f>
        <v>-</v>
      </c>
      <c r="G44" s="115" t="str">
        <f>IFERROR(VLOOKUP(CONCATENATE($A44,G$1),'Исх-видео'!$A$2:$D$3000,4,FALSE),"-")</f>
        <v>-</v>
      </c>
      <c r="H44" s="115" t="str">
        <f>IFERROR(VLOOKUP(CONCATENATE($A44,H$1),'Исх-видео'!$A$2:$D$3000,4,FALSE),"-")</f>
        <v>-</v>
      </c>
      <c r="I44" s="115" t="str">
        <f>IFERROR(VLOOKUP(CONCATENATE($A44,I$1),'Исх-видео'!$A$2:$D$3000,4,FALSE),"-")</f>
        <v>-</v>
      </c>
      <c r="J44" s="115" t="str">
        <f>IFERROR(VLOOKUP(CONCATENATE($A44,J$1),'Исх-видео'!$A$2:$D$3000,4,FALSE),"-")</f>
        <v>-</v>
      </c>
      <c r="K44" s="115" t="str">
        <f>IFERROR(VLOOKUP(CONCATENATE($A44,K$1),'Исх-видео'!$A$2:$D$3000,4,FALSE),"-")</f>
        <v>-</v>
      </c>
      <c r="L44" s="115" t="str">
        <f>IFERROR(VLOOKUP(CONCATENATE($A44,L$1),'Исх-видео'!$A$2:$D$3000,4,FALSE),"-")</f>
        <v>-</v>
      </c>
      <c r="M44" s="115" t="str">
        <f>IFERROR(VLOOKUP(CONCATENATE($A44,M$1),'Исх-видео'!$A$2:$D$3000,4,FALSE),"-")</f>
        <v>-</v>
      </c>
      <c r="N44" s="115" t="str">
        <f>IFERROR(VLOOKUP(CONCATENATE($A44,N$1),'Исх-видео'!$A$2:$D$3000,4,FALSE),"-")</f>
        <v>-</v>
      </c>
      <c r="O44" s="115" t="str">
        <f>IFERROR(VLOOKUP(CONCATENATE($A44,O$1),'Исх-видео'!$A$2:$D$3000,4,FALSE),"-")</f>
        <v>-</v>
      </c>
      <c r="P44" s="115" t="str">
        <f>IFERROR(VLOOKUP(CONCATENATE($A44,P$1),'Исх-видео'!$A$2:$D$3000,4,FALSE),"-")</f>
        <v>-</v>
      </c>
      <c r="Q44" s="115" t="str">
        <f>IFERROR(VLOOKUP(CONCATENATE($A44,Q$1),'Исх-видео'!$A$2:$D$3000,4,FALSE),"-")</f>
        <v>-</v>
      </c>
      <c r="R44" s="115" t="str">
        <f>IFERROR(VLOOKUP(CONCATENATE($A44,R$1),'Исх-видео'!$A$2:$D$3000,4,FALSE),"-")</f>
        <v>-</v>
      </c>
      <c r="S44" s="115" t="str">
        <f>IFERROR(VLOOKUP(CONCATENATE($A44,S$1),'Исх-видео'!$A$2:$D$3000,4,FALSE),"-")</f>
        <v>-</v>
      </c>
      <c r="T44" s="115" t="str">
        <f>IFERROR(VLOOKUP(CONCATENATE($A44,T$1),'Исх-видео'!$A$2:$D$3000,4,FALSE),"-")</f>
        <v>-</v>
      </c>
      <c r="U44" s="115" t="str">
        <f>IFERROR(VLOOKUP(CONCATENATE($A44,U$1),'Исх-видео'!$A$2:$D$3000,4,FALSE),"-")</f>
        <v>-</v>
      </c>
      <c r="V44" s="115" t="str">
        <f>IFERROR(VLOOKUP(CONCATENATE($A44,V$1),'Исх-видео'!$A$2:$D$3000,4,FALSE),"-")</f>
        <v>-</v>
      </c>
      <c r="W44" s="115" t="str">
        <f>IFERROR(VLOOKUP(CONCATENATE($A44,W$1),'Исх-видео'!$A$2:$D$3000,4,FALSE),"-")</f>
        <v>-</v>
      </c>
      <c r="X44" s="115" t="str">
        <f>IFERROR(VLOOKUP(CONCATENATE($A44,X$1),'Исх-видео'!$A$2:$D$3000,4,FALSE),"-")</f>
        <v>-</v>
      </c>
      <c r="Y44" s="115" t="str">
        <f>IFERROR(VLOOKUP(CONCATENATE($A44,Y$1),'Исх-видео'!$A$2:$D$3000,4,FALSE),"-")</f>
        <v>-</v>
      </c>
      <c r="Z44" s="115" t="str">
        <f>IFERROR(VLOOKUP(CONCATENATE($A44,Z$1),'Исх-видео'!$A$2:$D$3000,4,FALSE),"-")</f>
        <v>-</v>
      </c>
      <c r="AA44" s="115" t="str">
        <f>IFERROR(VLOOKUP(CONCATENATE($A44,AA$1),'Исх-видео'!$A$2:$D$3000,4,FALSE),"-")</f>
        <v>-</v>
      </c>
      <c r="AB44" s="115" t="str">
        <f>IFERROR(VLOOKUP(CONCATENATE($A44,AB$1),'Исх-видео'!$A$2:$D$3000,4,FALSE),"-")</f>
        <v>-</v>
      </c>
      <c r="AC44" s="115" t="str">
        <f>IFERROR(VLOOKUP(CONCATENATE($A44,AC$1),'Исх-видео'!$A$2:$D$3000,4,FALSE),"-")</f>
        <v>-</v>
      </c>
      <c r="AD44" s="115" t="str">
        <f>IFERROR(VLOOKUP(CONCATENATE($A44,AD$1),'Исх-видео'!$A$2:$D$3000,4,FALSE),"-")</f>
        <v>-</v>
      </c>
      <c r="AE44" s="115" t="str">
        <f>IFERROR(VLOOKUP(CONCATENATE($A44,AE$1),'Исх-видео'!$A$2:$D$3000,4,FALSE),"-")</f>
        <v>-</v>
      </c>
      <c r="AF44" s="115" t="str">
        <f>IFERROR(VLOOKUP(CONCATENATE($A44,AF$1),'Исх-видео'!$A$2:$D$3000,4,FALSE),"-")</f>
        <v>-</v>
      </c>
      <c r="AG44" s="115" t="str">
        <f>IFERROR(VLOOKUP(CONCATENATE($A44,AG$1),'Исх-видео'!$A$2:$D$3000,4,FALSE),"-")</f>
        <v>-</v>
      </c>
      <c r="AH44" s="115" t="str">
        <f>IFERROR(VLOOKUP(CONCATENATE($A44,AH$1),'Исх-видео'!$A$2:$D$3000,4,FALSE),"-")</f>
        <v>-</v>
      </c>
      <c r="AI44" s="115" t="str">
        <f>IFERROR(VLOOKUP(CONCATENATE($A44,AI$1),'Исх-видео'!$A$2:$D$3000,4,FALSE),"-")</f>
        <v>-</v>
      </c>
      <c r="AJ44" s="115" t="str">
        <f>IFERROR(VLOOKUP(CONCATENATE($A44,AJ$1),'Исх-видео'!$A$2:$D$3000,4,FALSE),"-")</f>
        <v>-</v>
      </c>
      <c r="AK44" s="115" t="str">
        <f>IFERROR(VLOOKUP(CONCATENATE($A44,AK$1),'Исх-видео'!$A$2:$D$3000,4,FALSE),"-")</f>
        <v>-</v>
      </c>
      <c r="AL44" s="115" t="str">
        <f>IFERROR(VLOOKUP(CONCATENATE($A44,AL$1),'Исх-видео'!$A$2:$D$3000,4,FALSE),"-")</f>
        <v>-</v>
      </c>
      <c r="AM44" s="115" t="str">
        <f>IFERROR(VLOOKUP(CONCATENATE($A44,AM$1),'Исх-видео'!$A$2:$D$3000,4,FALSE),"-")</f>
        <v>-</v>
      </c>
      <c r="AN44" s="115" t="str">
        <f>IFERROR(VLOOKUP(CONCATENATE($A44,AN$1),'Исх-видео'!$A$2:$D$3000,4,FALSE),"-")</f>
        <v>-</v>
      </c>
      <c r="AO44" s="115" t="str">
        <f>IFERROR(VLOOKUP(CONCATENATE($A44,AO$1),'Исх-видео'!$A$2:$D$3000,4,FALSE),"-")</f>
        <v>-</v>
      </c>
      <c r="AP44" s="115" t="str">
        <f>IFERROR(VLOOKUP(CONCATENATE($A44,AP$1),'Исх-видео'!$A$2:$D$3000,4,FALSE),"-")</f>
        <v>-</v>
      </c>
      <c r="AQ44" s="115" t="str">
        <f>IFERROR(VLOOKUP(CONCATENATE($A44,AQ$1),'Исх-видео'!$A$2:$D$3000,4,FALSE),"-")</f>
        <v>-</v>
      </c>
      <c r="AR44" s="115" t="str">
        <f>IFERROR(VLOOKUP(CONCATENATE($A44,AR$1),'Исх-видео'!$A$2:$D$3000,4,FALSE),"-")</f>
        <v>-</v>
      </c>
      <c r="AS44" s="115" t="str">
        <f>IFERROR(VLOOKUP(CONCATENATE($A44,AS$1),'Исх-видео'!$A$2:$D$3000,4,FALSE),"-")</f>
        <v>-</v>
      </c>
      <c r="AT44" s="115" t="str">
        <f>IFERROR(VLOOKUP(CONCATENATE($A44,AT$1),'Исх-видео'!$A$2:$D$3000,4,FALSE),"-")</f>
        <v>-</v>
      </c>
      <c r="AU44" s="115" t="str">
        <f>IFERROR(VLOOKUP(CONCATENATE($A44,AU$1),'Исх-видео'!$A$2:$D$3000,4,FALSE),"-")</f>
        <v>-</v>
      </c>
      <c r="AV44" s="115" t="str">
        <f>IFERROR(VLOOKUP(CONCATENATE($A44,AV$1),'Исх-видео'!$A$2:$D$3000,4,FALSE),"-")</f>
        <v>-</v>
      </c>
      <c r="AW44" s="115" t="str">
        <f>IFERROR(VLOOKUP(CONCATENATE($A44,AW$1),'Исх-видео'!$A$2:$D$3000,4,FALSE),"-")</f>
        <v>-</v>
      </c>
      <c r="AX44" s="115" t="str">
        <f>IFERROR(VLOOKUP(CONCATENATE($A44,AX$1),'Исх-видео'!$A$2:$D$3000,4,FALSE),"-")</f>
        <v>-</v>
      </c>
      <c r="AY44" s="115" t="str">
        <f>IFERROR(VLOOKUP(CONCATENATE($A44,AY$1),'Исх-видео'!$A$2:$D$3000,4,FALSE),"-")</f>
        <v>-</v>
      </c>
      <c r="AZ44" s="115" t="str">
        <f>IFERROR(VLOOKUP(CONCATENATE($A44,AZ$1),'Исх-видео'!$A$2:$D$3000,4,FALSE),"-")</f>
        <v>-</v>
      </c>
      <c r="BA44" s="115" t="str">
        <f>IFERROR(VLOOKUP(CONCATENATE($A44,BA$1),'Исх-видео'!$A$2:$D$3000,4,FALSE),"-")</f>
        <v>-</v>
      </c>
      <c r="BB44" s="115" t="str">
        <f>IFERROR(VLOOKUP(CONCATENATE($A44,BB$1),'Исх-видео'!$A$2:$D$3000,4,FALSE),"-")</f>
        <v>-</v>
      </c>
      <c r="BC44" s="115" t="str">
        <f>IFERROR(VLOOKUP(CONCATENATE($A44,BC$1),'Исх-видео'!$A$2:$D$3000,4,FALSE),"-")</f>
        <v>-</v>
      </c>
      <c r="BD44" s="115" t="str">
        <f>IFERROR(VLOOKUP(CONCATENATE($A44,BD$1),'Исх-видео'!$A$2:$D$3000,4,FALSE),"-")</f>
        <v>-</v>
      </c>
      <c r="BE44" s="115" t="str">
        <f>IFERROR(VLOOKUP(CONCATENATE($A44,BE$1),'Исх-видео'!$A$2:$D$3000,4,FALSE),"-")</f>
        <v>-</v>
      </c>
      <c r="BF44" s="115" t="str">
        <f>IFERROR(VLOOKUP(CONCATENATE($A44,BF$1),'Исх-видео'!$A$2:$D$3000,4,FALSE),"-")</f>
        <v>-</v>
      </c>
      <c r="BG44" s="115" t="str">
        <f>IFERROR(VLOOKUP(CONCATENATE($A44,BG$1),'[1]Исх-видео'!$A$2:$D$3000,4,FALSE),"-")</f>
        <v>-</v>
      </c>
      <c r="BH44" s="116">
        <f t="shared" si="1"/>
        <v>0</v>
      </c>
      <c r="BI44" s="114" t="str">
        <f t="shared" si="0"/>
        <v>-</v>
      </c>
      <c r="BJ44" s="115"/>
    </row>
    <row r="45" spans="1:62">
      <c r="A45" s="38">
        <f t="shared" si="2"/>
        <v>43</v>
      </c>
      <c r="B45" s="115" t="str">
        <f>IFERROR(VLOOKUP(CONCATENATE($A45,B$1),'Исх-видео'!$A$2:$D$3000,4,FALSE),"-")</f>
        <v>-</v>
      </c>
      <c r="C45" s="115" t="str">
        <f>IFERROR(VLOOKUP(CONCATENATE($A45,C$1),'Исх-видео'!$A$2:$D$3000,4,FALSE),"-")</f>
        <v>-</v>
      </c>
      <c r="D45" s="115" t="str">
        <f>IFERROR(VLOOKUP(CONCATENATE($A45,D$1),'Исх-видео'!$A$2:$D$3000,4,FALSE),"-")</f>
        <v>-</v>
      </c>
      <c r="E45" s="115" t="str">
        <f>IFERROR(VLOOKUP(CONCATENATE($A45,E$1),'Исх-видео'!$A$2:$D$3000,4,FALSE),"-")</f>
        <v>-</v>
      </c>
      <c r="F45" s="115" t="str">
        <f>IFERROR(VLOOKUP(CONCATENATE($A45,F$1),'Исх-видео'!$A$2:$D$3000,4,FALSE),"-")</f>
        <v>-</v>
      </c>
      <c r="G45" s="115" t="str">
        <f>IFERROR(VLOOKUP(CONCATENATE($A45,G$1),'Исх-видео'!$A$2:$D$3000,4,FALSE),"-")</f>
        <v>-</v>
      </c>
      <c r="H45" s="115" t="str">
        <f>IFERROR(VLOOKUP(CONCATENATE($A45,H$1),'Исх-видео'!$A$2:$D$3000,4,FALSE),"-")</f>
        <v>-</v>
      </c>
      <c r="I45" s="115" t="str">
        <f>IFERROR(VLOOKUP(CONCATENATE($A45,I$1),'Исх-видео'!$A$2:$D$3000,4,FALSE),"-")</f>
        <v>-</v>
      </c>
      <c r="J45" s="115" t="str">
        <f>IFERROR(VLOOKUP(CONCATENATE($A45,J$1),'Исх-видео'!$A$2:$D$3000,4,FALSE),"-")</f>
        <v>-</v>
      </c>
      <c r="K45" s="115" t="str">
        <f>IFERROR(VLOOKUP(CONCATENATE($A45,K$1),'Исх-видео'!$A$2:$D$3000,4,FALSE),"-")</f>
        <v>-</v>
      </c>
      <c r="L45" s="115" t="str">
        <f>IFERROR(VLOOKUP(CONCATENATE($A45,L$1),'Исх-видео'!$A$2:$D$3000,4,FALSE),"-")</f>
        <v>-</v>
      </c>
      <c r="M45" s="115" t="str">
        <f>IFERROR(VLOOKUP(CONCATENATE($A45,M$1),'Исх-видео'!$A$2:$D$3000,4,FALSE),"-")</f>
        <v>-</v>
      </c>
      <c r="N45" s="115" t="str">
        <f>IFERROR(VLOOKUP(CONCATENATE($A45,N$1),'Исх-видео'!$A$2:$D$3000,4,FALSE),"-")</f>
        <v>-</v>
      </c>
      <c r="O45" s="115" t="str">
        <f>IFERROR(VLOOKUP(CONCATENATE($A45,O$1),'Исх-видео'!$A$2:$D$3000,4,FALSE),"-")</f>
        <v>-</v>
      </c>
      <c r="P45" s="115" t="str">
        <f>IFERROR(VLOOKUP(CONCATENATE($A45,P$1),'Исх-видео'!$A$2:$D$3000,4,FALSE),"-")</f>
        <v>-</v>
      </c>
      <c r="Q45" s="115" t="str">
        <f>IFERROR(VLOOKUP(CONCATENATE($A45,Q$1),'Исх-видео'!$A$2:$D$3000,4,FALSE),"-")</f>
        <v>-</v>
      </c>
      <c r="R45" s="115" t="str">
        <f>IFERROR(VLOOKUP(CONCATENATE($A45,R$1),'Исх-видео'!$A$2:$D$3000,4,FALSE),"-")</f>
        <v>-</v>
      </c>
      <c r="S45" s="115" t="str">
        <f>IFERROR(VLOOKUP(CONCATENATE($A45,S$1),'Исх-видео'!$A$2:$D$3000,4,FALSE),"-")</f>
        <v>-</v>
      </c>
      <c r="T45" s="115" t="str">
        <f>IFERROR(VLOOKUP(CONCATENATE($A45,T$1),'Исх-видео'!$A$2:$D$3000,4,FALSE),"-")</f>
        <v>-</v>
      </c>
      <c r="U45" s="115" t="str">
        <f>IFERROR(VLOOKUP(CONCATENATE($A45,U$1),'Исх-видео'!$A$2:$D$3000,4,FALSE),"-")</f>
        <v>-</v>
      </c>
      <c r="V45" s="115" t="str">
        <f>IFERROR(VLOOKUP(CONCATENATE($A45,V$1),'Исх-видео'!$A$2:$D$3000,4,FALSE),"-")</f>
        <v>-</v>
      </c>
      <c r="W45" s="115" t="str">
        <f>IFERROR(VLOOKUP(CONCATENATE($A45,W$1),'Исх-видео'!$A$2:$D$3000,4,FALSE),"-")</f>
        <v>-</v>
      </c>
      <c r="X45" s="115" t="str">
        <f>IFERROR(VLOOKUP(CONCATENATE($A45,X$1),'Исх-видео'!$A$2:$D$3000,4,FALSE),"-")</f>
        <v>-</v>
      </c>
      <c r="Y45" s="115" t="str">
        <f>IFERROR(VLOOKUP(CONCATENATE($A45,Y$1),'Исх-видео'!$A$2:$D$3000,4,FALSE),"-")</f>
        <v>-</v>
      </c>
      <c r="Z45" s="115" t="str">
        <f>IFERROR(VLOOKUP(CONCATENATE($A45,Z$1),'Исх-видео'!$A$2:$D$3000,4,FALSE),"-")</f>
        <v>-</v>
      </c>
      <c r="AA45" s="115" t="str">
        <f>IFERROR(VLOOKUP(CONCATENATE($A45,AA$1),'Исх-видео'!$A$2:$D$3000,4,FALSE),"-")</f>
        <v>-</v>
      </c>
      <c r="AB45" s="115" t="str">
        <f>IFERROR(VLOOKUP(CONCATENATE($A45,AB$1),'Исх-видео'!$A$2:$D$3000,4,FALSE),"-")</f>
        <v>-</v>
      </c>
      <c r="AC45" s="115" t="str">
        <f>IFERROR(VLOOKUP(CONCATENATE($A45,AC$1),'Исх-видео'!$A$2:$D$3000,4,FALSE),"-")</f>
        <v>-</v>
      </c>
      <c r="AD45" s="115" t="str">
        <f>IFERROR(VLOOKUP(CONCATENATE($A45,AD$1),'Исх-видео'!$A$2:$D$3000,4,FALSE),"-")</f>
        <v>-</v>
      </c>
      <c r="AE45" s="115" t="str">
        <f>IFERROR(VLOOKUP(CONCATENATE($A45,AE$1),'Исх-видео'!$A$2:$D$3000,4,FALSE),"-")</f>
        <v>-</v>
      </c>
      <c r="AF45" s="115" t="str">
        <f>IFERROR(VLOOKUP(CONCATENATE($A45,AF$1),'Исх-видео'!$A$2:$D$3000,4,FALSE),"-")</f>
        <v>-</v>
      </c>
      <c r="AG45" s="115" t="str">
        <f>IFERROR(VLOOKUP(CONCATENATE($A45,AG$1),'Исх-видео'!$A$2:$D$3000,4,FALSE),"-")</f>
        <v>-</v>
      </c>
      <c r="AH45" s="115" t="str">
        <f>IFERROR(VLOOKUP(CONCATENATE($A45,AH$1),'Исх-видео'!$A$2:$D$3000,4,FALSE),"-")</f>
        <v>-</v>
      </c>
      <c r="AI45" s="115" t="str">
        <f>IFERROR(VLOOKUP(CONCATENATE($A45,AI$1),'Исх-видео'!$A$2:$D$3000,4,FALSE),"-")</f>
        <v>-</v>
      </c>
      <c r="AJ45" s="115" t="str">
        <f>IFERROR(VLOOKUP(CONCATENATE($A45,AJ$1),'Исх-видео'!$A$2:$D$3000,4,FALSE),"-")</f>
        <v>-</v>
      </c>
      <c r="AK45" s="115" t="str">
        <f>IFERROR(VLOOKUP(CONCATENATE($A45,AK$1),'Исх-видео'!$A$2:$D$3000,4,FALSE),"-")</f>
        <v>-</v>
      </c>
      <c r="AL45" s="115" t="str">
        <f>IFERROR(VLOOKUP(CONCATENATE($A45,AL$1),'Исх-видео'!$A$2:$D$3000,4,FALSE),"-")</f>
        <v>-</v>
      </c>
      <c r="AM45" s="115" t="str">
        <f>IFERROR(VLOOKUP(CONCATENATE($A45,AM$1),'Исх-видео'!$A$2:$D$3000,4,FALSE),"-")</f>
        <v>-</v>
      </c>
      <c r="AN45" s="115" t="str">
        <f>IFERROR(VLOOKUP(CONCATENATE($A45,AN$1),'Исх-видео'!$A$2:$D$3000,4,FALSE),"-")</f>
        <v>-</v>
      </c>
      <c r="AO45" s="115" t="str">
        <f>IFERROR(VLOOKUP(CONCATENATE($A45,AO$1),'Исх-видео'!$A$2:$D$3000,4,FALSE),"-")</f>
        <v>-</v>
      </c>
      <c r="AP45" s="115" t="str">
        <f>IFERROR(VLOOKUP(CONCATENATE($A45,AP$1),'Исх-видео'!$A$2:$D$3000,4,FALSE),"-")</f>
        <v>-</v>
      </c>
      <c r="AQ45" s="115" t="str">
        <f>IFERROR(VLOOKUP(CONCATENATE($A45,AQ$1),'Исх-видео'!$A$2:$D$3000,4,FALSE),"-")</f>
        <v>-</v>
      </c>
      <c r="AR45" s="115" t="str">
        <f>IFERROR(VLOOKUP(CONCATENATE($A45,AR$1),'Исх-видео'!$A$2:$D$3000,4,FALSE),"-")</f>
        <v>-</v>
      </c>
      <c r="AS45" s="115" t="str">
        <f>IFERROR(VLOOKUP(CONCATENATE($A45,AS$1),'Исх-видео'!$A$2:$D$3000,4,FALSE),"-")</f>
        <v>-</v>
      </c>
      <c r="AT45" s="115" t="str">
        <f>IFERROR(VLOOKUP(CONCATENATE($A45,AT$1),'Исх-видео'!$A$2:$D$3000,4,FALSE),"-")</f>
        <v>-</v>
      </c>
      <c r="AU45" s="115" t="str">
        <f>IFERROR(VLOOKUP(CONCATENATE($A45,AU$1),'Исх-видео'!$A$2:$D$3000,4,FALSE),"-")</f>
        <v>-</v>
      </c>
      <c r="AV45" s="115" t="str">
        <f>IFERROR(VLOOKUP(CONCATENATE($A45,AV$1),'Исх-видео'!$A$2:$D$3000,4,FALSE),"-")</f>
        <v>-</v>
      </c>
      <c r="AW45" s="115" t="str">
        <f>IFERROR(VLOOKUP(CONCATENATE($A45,AW$1),'Исх-видео'!$A$2:$D$3000,4,FALSE),"-")</f>
        <v>-</v>
      </c>
      <c r="AX45" s="115" t="str">
        <f>IFERROR(VLOOKUP(CONCATENATE($A45,AX$1),'Исх-видео'!$A$2:$D$3000,4,FALSE),"-")</f>
        <v>-</v>
      </c>
      <c r="AY45" s="115" t="str">
        <f>IFERROR(VLOOKUP(CONCATENATE($A45,AY$1),'Исх-видео'!$A$2:$D$3000,4,FALSE),"-")</f>
        <v>-</v>
      </c>
      <c r="AZ45" s="115" t="str">
        <f>IFERROR(VLOOKUP(CONCATENATE($A45,AZ$1),'Исх-видео'!$A$2:$D$3000,4,FALSE),"-")</f>
        <v>-</v>
      </c>
      <c r="BA45" s="115" t="str">
        <f>IFERROR(VLOOKUP(CONCATENATE($A45,BA$1),'Исх-видео'!$A$2:$D$3000,4,FALSE),"-")</f>
        <v>-</v>
      </c>
      <c r="BB45" s="115" t="str">
        <f>IFERROR(VLOOKUP(CONCATENATE($A45,BB$1),'Исх-видео'!$A$2:$D$3000,4,FALSE),"-")</f>
        <v>-</v>
      </c>
      <c r="BC45" s="115" t="str">
        <f>IFERROR(VLOOKUP(CONCATENATE($A45,BC$1),'Исх-видео'!$A$2:$D$3000,4,FALSE),"-")</f>
        <v>-</v>
      </c>
      <c r="BD45" s="115" t="str">
        <f>IFERROR(VLOOKUP(CONCATENATE($A45,BD$1),'Исх-видео'!$A$2:$D$3000,4,FALSE),"-")</f>
        <v>-</v>
      </c>
      <c r="BE45" s="115" t="str">
        <f>IFERROR(VLOOKUP(CONCATENATE($A45,BE$1),'Исх-видео'!$A$2:$D$3000,4,FALSE),"-")</f>
        <v>-</v>
      </c>
      <c r="BF45" s="115" t="str">
        <f>IFERROR(VLOOKUP(CONCATENATE($A45,BF$1),'Исх-видео'!$A$2:$D$3000,4,FALSE),"-")</f>
        <v>-</v>
      </c>
      <c r="BG45" s="115" t="str">
        <f>IFERROR(VLOOKUP(CONCATENATE($A45,BG$1),'[1]Исх-видео'!$A$2:$D$3000,4,FALSE),"-")</f>
        <v>-</v>
      </c>
      <c r="BH45" s="116">
        <f t="shared" si="1"/>
        <v>0</v>
      </c>
      <c r="BI45" s="114" t="str">
        <f t="shared" si="0"/>
        <v>-</v>
      </c>
      <c r="BJ45" s="115"/>
    </row>
    <row r="46" spans="1:62">
      <c r="A46" s="38">
        <f t="shared" si="2"/>
        <v>44</v>
      </c>
      <c r="B46" s="115" t="str">
        <f>IFERROR(VLOOKUP(CONCATENATE($A46,B$1),'Исх-видео'!$A$2:$D$3000,4,FALSE),"-")</f>
        <v>-</v>
      </c>
      <c r="C46" s="115" t="str">
        <f>IFERROR(VLOOKUP(CONCATENATE($A46,C$1),'Исх-видео'!$A$2:$D$3000,4,FALSE),"-")</f>
        <v>-</v>
      </c>
      <c r="D46" s="115" t="str">
        <f>IFERROR(VLOOKUP(CONCATENATE($A46,D$1),'Исх-видео'!$A$2:$D$3000,4,FALSE),"-")</f>
        <v>-</v>
      </c>
      <c r="E46" s="115" t="str">
        <f>IFERROR(VLOOKUP(CONCATENATE($A46,E$1),'Исх-видео'!$A$2:$D$3000,4,FALSE),"-")</f>
        <v>-</v>
      </c>
      <c r="F46" s="115" t="str">
        <f>IFERROR(VLOOKUP(CONCATENATE($A46,F$1),'Исх-видео'!$A$2:$D$3000,4,FALSE),"-")</f>
        <v>-</v>
      </c>
      <c r="G46" s="115" t="str">
        <f>IFERROR(VLOOKUP(CONCATENATE($A46,G$1),'Исх-видео'!$A$2:$D$3000,4,FALSE),"-")</f>
        <v>-</v>
      </c>
      <c r="H46" s="115" t="str">
        <f>IFERROR(VLOOKUP(CONCATENATE($A46,H$1),'Исх-видео'!$A$2:$D$3000,4,FALSE),"-")</f>
        <v>-</v>
      </c>
      <c r="I46" s="115" t="str">
        <f>IFERROR(VLOOKUP(CONCATENATE($A46,I$1),'Исх-видео'!$A$2:$D$3000,4,FALSE),"-")</f>
        <v>-</v>
      </c>
      <c r="J46" s="115" t="str">
        <f>IFERROR(VLOOKUP(CONCATENATE($A46,J$1),'Исх-видео'!$A$2:$D$3000,4,FALSE),"-")</f>
        <v>-</v>
      </c>
      <c r="K46" s="115" t="str">
        <f>IFERROR(VLOOKUP(CONCATENATE($A46,K$1),'Исх-видео'!$A$2:$D$3000,4,FALSE),"-")</f>
        <v>-</v>
      </c>
      <c r="L46" s="115" t="str">
        <f>IFERROR(VLOOKUP(CONCATENATE($A46,L$1),'Исх-видео'!$A$2:$D$3000,4,FALSE),"-")</f>
        <v>-</v>
      </c>
      <c r="M46" s="115" t="str">
        <f>IFERROR(VLOOKUP(CONCATENATE($A46,M$1),'Исх-видео'!$A$2:$D$3000,4,FALSE),"-")</f>
        <v>-</v>
      </c>
      <c r="N46" s="115" t="str">
        <f>IFERROR(VLOOKUP(CONCATENATE($A46,N$1),'Исх-видео'!$A$2:$D$3000,4,FALSE),"-")</f>
        <v>-</v>
      </c>
      <c r="O46" s="115" t="str">
        <f>IFERROR(VLOOKUP(CONCATENATE($A46,O$1),'Исх-видео'!$A$2:$D$3000,4,FALSE),"-")</f>
        <v>-</v>
      </c>
      <c r="P46" s="115" t="str">
        <f>IFERROR(VLOOKUP(CONCATENATE($A46,P$1),'Исх-видео'!$A$2:$D$3000,4,FALSE),"-")</f>
        <v>-</v>
      </c>
      <c r="Q46" s="115" t="str">
        <f>IFERROR(VLOOKUP(CONCATENATE($A46,Q$1),'Исх-видео'!$A$2:$D$3000,4,FALSE),"-")</f>
        <v>-</v>
      </c>
      <c r="R46" s="115" t="str">
        <f>IFERROR(VLOOKUP(CONCATENATE($A46,R$1),'Исх-видео'!$A$2:$D$3000,4,FALSE),"-")</f>
        <v>-</v>
      </c>
      <c r="S46" s="115" t="str">
        <f>IFERROR(VLOOKUP(CONCATENATE($A46,S$1),'Исх-видео'!$A$2:$D$3000,4,FALSE),"-")</f>
        <v>-</v>
      </c>
      <c r="T46" s="115" t="str">
        <f>IFERROR(VLOOKUP(CONCATENATE($A46,T$1),'Исх-видео'!$A$2:$D$3000,4,FALSE),"-")</f>
        <v>-</v>
      </c>
      <c r="U46" s="115" t="str">
        <f>IFERROR(VLOOKUP(CONCATENATE($A46,U$1),'Исх-видео'!$A$2:$D$3000,4,FALSE),"-")</f>
        <v>-</v>
      </c>
      <c r="V46" s="115" t="str">
        <f>IFERROR(VLOOKUP(CONCATENATE($A46,V$1),'Исх-видео'!$A$2:$D$3000,4,FALSE),"-")</f>
        <v>-</v>
      </c>
      <c r="W46" s="115" t="str">
        <f>IFERROR(VLOOKUP(CONCATENATE($A46,W$1),'Исх-видео'!$A$2:$D$3000,4,FALSE),"-")</f>
        <v>-</v>
      </c>
      <c r="X46" s="115" t="str">
        <f>IFERROR(VLOOKUP(CONCATENATE($A46,X$1),'Исх-видео'!$A$2:$D$3000,4,FALSE),"-")</f>
        <v>-</v>
      </c>
      <c r="Y46" s="115" t="str">
        <f>IFERROR(VLOOKUP(CONCATENATE($A46,Y$1),'Исх-видео'!$A$2:$D$3000,4,FALSE),"-")</f>
        <v>-</v>
      </c>
      <c r="Z46" s="115" t="str">
        <f>IFERROR(VLOOKUP(CONCATENATE($A46,Z$1),'Исх-видео'!$A$2:$D$3000,4,FALSE),"-")</f>
        <v>-</v>
      </c>
      <c r="AA46" s="115" t="str">
        <f>IFERROR(VLOOKUP(CONCATENATE($A46,AA$1),'Исх-видео'!$A$2:$D$3000,4,FALSE),"-")</f>
        <v>-</v>
      </c>
      <c r="AB46" s="115" t="str">
        <f>IFERROR(VLOOKUP(CONCATENATE($A46,AB$1),'Исх-видео'!$A$2:$D$3000,4,FALSE),"-")</f>
        <v>-</v>
      </c>
      <c r="AC46" s="115" t="str">
        <f>IFERROR(VLOOKUP(CONCATENATE($A46,AC$1),'Исх-видео'!$A$2:$D$3000,4,FALSE),"-")</f>
        <v>-</v>
      </c>
      <c r="AD46" s="115" t="str">
        <f>IFERROR(VLOOKUP(CONCATENATE($A46,AD$1),'Исх-видео'!$A$2:$D$3000,4,FALSE),"-")</f>
        <v>-</v>
      </c>
      <c r="AE46" s="115" t="str">
        <f>IFERROR(VLOOKUP(CONCATENATE($A46,AE$1),'Исх-видео'!$A$2:$D$3000,4,FALSE),"-")</f>
        <v>-</v>
      </c>
      <c r="AF46" s="115" t="str">
        <f>IFERROR(VLOOKUP(CONCATENATE($A46,AF$1),'Исх-видео'!$A$2:$D$3000,4,FALSE),"-")</f>
        <v>-</v>
      </c>
      <c r="AG46" s="115" t="str">
        <f>IFERROR(VLOOKUP(CONCATENATE($A46,AG$1),'Исх-видео'!$A$2:$D$3000,4,FALSE),"-")</f>
        <v>-</v>
      </c>
      <c r="AH46" s="115" t="str">
        <f>IFERROR(VLOOKUP(CONCATENATE($A46,AH$1),'Исх-видео'!$A$2:$D$3000,4,FALSE),"-")</f>
        <v>-</v>
      </c>
      <c r="AI46" s="115" t="str">
        <f>IFERROR(VLOOKUP(CONCATENATE($A46,AI$1),'Исх-видео'!$A$2:$D$3000,4,FALSE),"-")</f>
        <v>-</v>
      </c>
      <c r="AJ46" s="115" t="str">
        <f>IFERROR(VLOOKUP(CONCATENATE($A46,AJ$1),'Исх-видео'!$A$2:$D$3000,4,FALSE),"-")</f>
        <v>-</v>
      </c>
      <c r="AK46" s="115" t="str">
        <f>IFERROR(VLOOKUP(CONCATENATE($A46,AK$1),'Исх-видео'!$A$2:$D$3000,4,FALSE),"-")</f>
        <v>-</v>
      </c>
      <c r="AL46" s="115" t="str">
        <f>IFERROR(VLOOKUP(CONCATENATE($A46,AL$1),'Исх-видео'!$A$2:$D$3000,4,FALSE),"-")</f>
        <v>-</v>
      </c>
      <c r="AM46" s="115" t="str">
        <f>IFERROR(VLOOKUP(CONCATENATE($A46,AM$1),'Исх-видео'!$A$2:$D$3000,4,FALSE),"-")</f>
        <v>-</v>
      </c>
      <c r="AN46" s="115" t="str">
        <f>IFERROR(VLOOKUP(CONCATENATE($A46,AN$1),'Исх-видео'!$A$2:$D$3000,4,FALSE),"-")</f>
        <v>-</v>
      </c>
      <c r="AO46" s="115" t="str">
        <f>IFERROR(VLOOKUP(CONCATENATE($A46,AO$1),'Исх-видео'!$A$2:$D$3000,4,FALSE),"-")</f>
        <v>-</v>
      </c>
      <c r="AP46" s="115" t="str">
        <f>IFERROR(VLOOKUP(CONCATENATE($A46,AP$1),'Исх-видео'!$A$2:$D$3000,4,FALSE),"-")</f>
        <v>-</v>
      </c>
      <c r="AQ46" s="115" t="str">
        <f>IFERROR(VLOOKUP(CONCATENATE($A46,AQ$1),'Исх-видео'!$A$2:$D$3000,4,FALSE),"-")</f>
        <v>-</v>
      </c>
      <c r="AR46" s="115" t="str">
        <f>IFERROR(VLOOKUP(CONCATENATE($A46,AR$1),'Исх-видео'!$A$2:$D$3000,4,FALSE),"-")</f>
        <v>-</v>
      </c>
      <c r="AS46" s="115" t="str">
        <f>IFERROR(VLOOKUP(CONCATENATE($A46,AS$1),'Исх-видео'!$A$2:$D$3000,4,FALSE),"-")</f>
        <v>-</v>
      </c>
      <c r="AT46" s="115" t="str">
        <f>IFERROR(VLOOKUP(CONCATENATE($A46,AT$1),'Исх-видео'!$A$2:$D$3000,4,FALSE),"-")</f>
        <v>-</v>
      </c>
      <c r="AU46" s="115" t="str">
        <f>IFERROR(VLOOKUP(CONCATENATE($A46,AU$1),'Исх-видео'!$A$2:$D$3000,4,FALSE),"-")</f>
        <v>-</v>
      </c>
      <c r="AV46" s="115" t="str">
        <f>IFERROR(VLOOKUP(CONCATENATE($A46,AV$1),'Исх-видео'!$A$2:$D$3000,4,FALSE),"-")</f>
        <v>-</v>
      </c>
      <c r="AW46" s="115" t="str">
        <f>IFERROR(VLOOKUP(CONCATENATE($A46,AW$1),'Исх-видео'!$A$2:$D$3000,4,FALSE),"-")</f>
        <v>-</v>
      </c>
      <c r="AX46" s="115" t="str">
        <f>IFERROR(VLOOKUP(CONCATENATE($A46,AX$1),'Исх-видео'!$A$2:$D$3000,4,FALSE),"-")</f>
        <v>-</v>
      </c>
      <c r="AY46" s="115" t="str">
        <f>IFERROR(VLOOKUP(CONCATENATE($A46,AY$1),'Исх-видео'!$A$2:$D$3000,4,FALSE),"-")</f>
        <v>-</v>
      </c>
      <c r="AZ46" s="115" t="str">
        <f>IFERROR(VLOOKUP(CONCATENATE($A46,AZ$1),'Исх-видео'!$A$2:$D$3000,4,FALSE),"-")</f>
        <v>-</v>
      </c>
      <c r="BA46" s="115" t="str">
        <f>IFERROR(VLOOKUP(CONCATENATE($A46,BA$1),'Исх-видео'!$A$2:$D$3000,4,FALSE),"-")</f>
        <v>-</v>
      </c>
      <c r="BB46" s="115" t="str">
        <f>IFERROR(VLOOKUP(CONCATENATE($A46,BB$1),'Исх-видео'!$A$2:$D$3000,4,FALSE),"-")</f>
        <v>-</v>
      </c>
      <c r="BC46" s="115" t="str">
        <f>IFERROR(VLOOKUP(CONCATENATE($A46,BC$1),'Исх-видео'!$A$2:$D$3000,4,FALSE),"-")</f>
        <v>-</v>
      </c>
      <c r="BD46" s="115" t="str">
        <f>IFERROR(VLOOKUP(CONCATENATE($A46,BD$1),'Исх-видео'!$A$2:$D$3000,4,FALSE),"-")</f>
        <v>-</v>
      </c>
      <c r="BE46" s="115" t="str">
        <f>IFERROR(VLOOKUP(CONCATENATE($A46,BE$1),'Исх-видео'!$A$2:$D$3000,4,FALSE),"-")</f>
        <v>-</v>
      </c>
      <c r="BF46" s="115" t="str">
        <f>IFERROR(VLOOKUP(CONCATENATE($A46,BF$1),'Исх-видео'!$A$2:$D$3000,4,FALSE),"-")</f>
        <v>-</v>
      </c>
      <c r="BG46" s="115" t="str">
        <f>IFERROR(VLOOKUP(CONCATENATE($A46,BG$1),'[1]Исх-видео'!$A$2:$D$3000,4,FALSE),"-")</f>
        <v>-</v>
      </c>
      <c r="BH46" s="116">
        <f t="shared" si="1"/>
        <v>0</v>
      </c>
      <c r="BI46" s="114" t="str">
        <f t="shared" si="0"/>
        <v>-</v>
      </c>
      <c r="BJ46" s="115"/>
    </row>
    <row r="47" spans="1:62">
      <c r="A47" s="38">
        <f t="shared" si="2"/>
        <v>45</v>
      </c>
      <c r="B47" s="115" t="str">
        <f>IFERROR(VLOOKUP(CONCATENATE($A47,B$1),'Исх-видео'!$A$2:$D$3000,4,FALSE),"-")</f>
        <v>-</v>
      </c>
      <c r="C47" s="115" t="str">
        <f>IFERROR(VLOOKUP(CONCATENATE($A47,C$1),'Исх-видео'!$A$2:$D$3000,4,FALSE),"-")</f>
        <v>-</v>
      </c>
      <c r="D47" s="115" t="str">
        <f>IFERROR(VLOOKUP(CONCATENATE($A47,D$1),'Исх-видео'!$A$2:$D$3000,4,FALSE),"-")</f>
        <v>-</v>
      </c>
      <c r="E47" s="115" t="str">
        <f>IFERROR(VLOOKUP(CONCATENATE($A47,E$1),'Исх-видео'!$A$2:$D$3000,4,FALSE),"-")</f>
        <v>-</v>
      </c>
      <c r="F47" s="115" t="str">
        <f>IFERROR(VLOOKUP(CONCATENATE($A47,F$1),'Исх-видео'!$A$2:$D$3000,4,FALSE),"-")</f>
        <v>-</v>
      </c>
      <c r="G47" s="115" t="str">
        <f>IFERROR(VLOOKUP(CONCATENATE($A47,G$1),'Исх-видео'!$A$2:$D$3000,4,FALSE),"-")</f>
        <v>-</v>
      </c>
      <c r="H47" s="115" t="str">
        <f>IFERROR(VLOOKUP(CONCATENATE($A47,H$1),'Исх-видео'!$A$2:$D$3000,4,FALSE),"-")</f>
        <v>-</v>
      </c>
      <c r="I47" s="115" t="str">
        <f>IFERROR(VLOOKUP(CONCATENATE($A47,I$1),'Исх-видео'!$A$2:$D$3000,4,FALSE),"-")</f>
        <v>-</v>
      </c>
      <c r="J47" s="115" t="str">
        <f>IFERROR(VLOOKUP(CONCATENATE($A47,J$1),'Исх-видео'!$A$2:$D$3000,4,FALSE),"-")</f>
        <v>-</v>
      </c>
      <c r="K47" s="115" t="str">
        <f>IFERROR(VLOOKUP(CONCATENATE($A47,K$1),'Исх-видео'!$A$2:$D$3000,4,FALSE),"-")</f>
        <v>-</v>
      </c>
      <c r="L47" s="115" t="str">
        <f>IFERROR(VLOOKUP(CONCATENATE($A47,L$1),'Исх-видео'!$A$2:$D$3000,4,FALSE),"-")</f>
        <v>-</v>
      </c>
      <c r="M47" s="115" t="str">
        <f>IFERROR(VLOOKUP(CONCATENATE($A47,M$1),'Исх-видео'!$A$2:$D$3000,4,FALSE),"-")</f>
        <v>-</v>
      </c>
      <c r="N47" s="115" t="str">
        <f>IFERROR(VLOOKUP(CONCATENATE($A47,N$1),'Исх-видео'!$A$2:$D$3000,4,FALSE),"-")</f>
        <v>-</v>
      </c>
      <c r="O47" s="115" t="str">
        <f>IFERROR(VLOOKUP(CONCATENATE($A47,O$1),'Исх-видео'!$A$2:$D$3000,4,FALSE),"-")</f>
        <v>-</v>
      </c>
      <c r="P47" s="115" t="str">
        <f>IFERROR(VLOOKUP(CONCATENATE($A47,P$1),'Исх-видео'!$A$2:$D$3000,4,FALSE),"-")</f>
        <v>-</v>
      </c>
      <c r="Q47" s="115" t="str">
        <f>IFERROR(VLOOKUP(CONCATENATE($A47,Q$1),'Исх-видео'!$A$2:$D$3000,4,FALSE),"-")</f>
        <v>-</v>
      </c>
      <c r="R47" s="115" t="str">
        <f>IFERROR(VLOOKUP(CONCATENATE($A47,R$1),'Исх-видео'!$A$2:$D$3000,4,FALSE),"-")</f>
        <v>-</v>
      </c>
      <c r="S47" s="115" t="str">
        <f>IFERROR(VLOOKUP(CONCATENATE($A47,S$1),'Исх-видео'!$A$2:$D$3000,4,FALSE),"-")</f>
        <v>-</v>
      </c>
      <c r="T47" s="115" t="str">
        <f>IFERROR(VLOOKUP(CONCATENATE($A47,T$1),'Исх-видео'!$A$2:$D$3000,4,FALSE),"-")</f>
        <v>-</v>
      </c>
      <c r="U47" s="115" t="str">
        <f>IFERROR(VLOOKUP(CONCATENATE($A47,U$1),'Исх-видео'!$A$2:$D$3000,4,FALSE),"-")</f>
        <v>-</v>
      </c>
      <c r="V47" s="115" t="str">
        <f>IFERROR(VLOOKUP(CONCATENATE($A47,V$1),'Исх-видео'!$A$2:$D$3000,4,FALSE),"-")</f>
        <v>-</v>
      </c>
      <c r="W47" s="115" t="str">
        <f>IFERROR(VLOOKUP(CONCATENATE($A47,W$1),'Исх-видео'!$A$2:$D$3000,4,FALSE),"-")</f>
        <v>-</v>
      </c>
      <c r="X47" s="115" t="str">
        <f>IFERROR(VLOOKUP(CONCATENATE($A47,X$1),'Исх-видео'!$A$2:$D$3000,4,FALSE),"-")</f>
        <v>-</v>
      </c>
      <c r="Y47" s="115" t="str">
        <f>IFERROR(VLOOKUP(CONCATENATE($A47,Y$1),'Исх-видео'!$A$2:$D$3000,4,FALSE),"-")</f>
        <v>-</v>
      </c>
      <c r="Z47" s="115" t="str">
        <f>IFERROR(VLOOKUP(CONCATENATE($A47,Z$1),'Исх-видео'!$A$2:$D$3000,4,FALSE),"-")</f>
        <v>-</v>
      </c>
      <c r="AA47" s="115" t="str">
        <f>IFERROR(VLOOKUP(CONCATENATE($A47,AA$1),'Исх-видео'!$A$2:$D$3000,4,FALSE),"-")</f>
        <v>-</v>
      </c>
      <c r="AB47" s="115" t="str">
        <f>IFERROR(VLOOKUP(CONCATENATE($A47,AB$1),'Исх-видео'!$A$2:$D$3000,4,FALSE),"-")</f>
        <v>-</v>
      </c>
      <c r="AC47" s="115" t="str">
        <f>IFERROR(VLOOKUP(CONCATENATE($A47,AC$1),'Исх-видео'!$A$2:$D$3000,4,FALSE),"-")</f>
        <v>-</v>
      </c>
      <c r="AD47" s="115" t="str">
        <f>IFERROR(VLOOKUP(CONCATENATE($A47,AD$1),'Исх-видео'!$A$2:$D$3000,4,FALSE),"-")</f>
        <v>-</v>
      </c>
      <c r="AE47" s="115" t="str">
        <f>IFERROR(VLOOKUP(CONCATENATE($A47,AE$1),'Исх-видео'!$A$2:$D$3000,4,FALSE),"-")</f>
        <v>-</v>
      </c>
      <c r="AF47" s="115" t="str">
        <f>IFERROR(VLOOKUP(CONCATENATE($A47,AF$1),'Исх-видео'!$A$2:$D$3000,4,FALSE),"-")</f>
        <v>-</v>
      </c>
      <c r="AG47" s="115" t="str">
        <f>IFERROR(VLOOKUP(CONCATENATE($A47,AG$1),'Исх-видео'!$A$2:$D$3000,4,FALSE),"-")</f>
        <v>-</v>
      </c>
      <c r="AH47" s="115" t="str">
        <f>IFERROR(VLOOKUP(CONCATENATE($A47,AH$1),'Исх-видео'!$A$2:$D$3000,4,FALSE),"-")</f>
        <v>-</v>
      </c>
      <c r="AI47" s="115" t="str">
        <f>IFERROR(VLOOKUP(CONCATENATE($A47,AI$1),'Исх-видео'!$A$2:$D$3000,4,FALSE),"-")</f>
        <v>-</v>
      </c>
      <c r="AJ47" s="115" t="str">
        <f>IFERROR(VLOOKUP(CONCATENATE($A47,AJ$1),'Исх-видео'!$A$2:$D$3000,4,FALSE),"-")</f>
        <v>-</v>
      </c>
      <c r="AK47" s="115" t="str">
        <f>IFERROR(VLOOKUP(CONCATENATE($A47,AK$1),'Исх-видео'!$A$2:$D$3000,4,FALSE),"-")</f>
        <v>-</v>
      </c>
      <c r="AL47" s="115" t="str">
        <f>IFERROR(VLOOKUP(CONCATENATE($A47,AL$1),'Исх-видео'!$A$2:$D$3000,4,FALSE),"-")</f>
        <v>-</v>
      </c>
      <c r="AM47" s="115" t="str">
        <f>IFERROR(VLOOKUP(CONCATENATE($A47,AM$1),'Исх-видео'!$A$2:$D$3000,4,FALSE),"-")</f>
        <v>-</v>
      </c>
      <c r="AN47" s="115" t="str">
        <f>IFERROR(VLOOKUP(CONCATENATE($A47,AN$1),'Исх-видео'!$A$2:$D$3000,4,FALSE),"-")</f>
        <v>-</v>
      </c>
      <c r="AO47" s="115" t="str">
        <f>IFERROR(VLOOKUP(CONCATENATE($A47,AO$1),'Исх-видео'!$A$2:$D$3000,4,FALSE),"-")</f>
        <v>-</v>
      </c>
      <c r="AP47" s="115" t="str">
        <f>IFERROR(VLOOKUP(CONCATENATE($A47,AP$1),'Исх-видео'!$A$2:$D$3000,4,FALSE),"-")</f>
        <v>-</v>
      </c>
      <c r="AQ47" s="115" t="str">
        <f>IFERROR(VLOOKUP(CONCATENATE($A47,AQ$1),'Исх-видео'!$A$2:$D$3000,4,FALSE),"-")</f>
        <v>-</v>
      </c>
      <c r="AR47" s="115" t="str">
        <f>IFERROR(VLOOKUP(CONCATENATE($A47,AR$1),'Исх-видео'!$A$2:$D$3000,4,FALSE),"-")</f>
        <v>-</v>
      </c>
      <c r="AS47" s="115" t="str">
        <f>IFERROR(VLOOKUP(CONCATENATE($A47,AS$1),'Исх-видео'!$A$2:$D$3000,4,FALSE),"-")</f>
        <v>-</v>
      </c>
      <c r="AT47" s="115" t="str">
        <f>IFERROR(VLOOKUP(CONCATENATE($A47,AT$1),'Исх-видео'!$A$2:$D$3000,4,FALSE),"-")</f>
        <v>-</v>
      </c>
      <c r="AU47" s="115" t="str">
        <f>IFERROR(VLOOKUP(CONCATENATE($A47,AU$1),'Исх-видео'!$A$2:$D$3000,4,FALSE),"-")</f>
        <v>-</v>
      </c>
      <c r="AV47" s="115" t="str">
        <f>IFERROR(VLOOKUP(CONCATENATE($A47,AV$1),'Исх-видео'!$A$2:$D$3000,4,FALSE),"-")</f>
        <v>-</v>
      </c>
      <c r="AW47" s="115" t="str">
        <f>IFERROR(VLOOKUP(CONCATENATE($A47,AW$1),'Исх-видео'!$A$2:$D$3000,4,FALSE),"-")</f>
        <v>-</v>
      </c>
      <c r="AX47" s="115" t="str">
        <f>IFERROR(VLOOKUP(CONCATENATE($A47,AX$1),'Исх-видео'!$A$2:$D$3000,4,FALSE),"-")</f>
        <v>-</v>
      </c>
      <c r="AY47" s="115" t="str">
        <f>IFERROR(VLOOKUP(CONCATENATE($A47,AY$1),'Исх-видео'!$A$2:$D$3000,4,FALSE),"-")</f>
        <v>-</v>
      </c>
      <c r="AZ47" s="115" t="str">
        <f>IFERROR(VLOOKUP(CONCATENATE($A47,AZ$1),'Исх-видео'!$A$2:$D$3000,4,FALSE),"-")</f>
        <v>-</v>
      </c>
      <c r="BA47" s="115" t="str">
        <f>IFERROR(VLOOKUP(CONCATENATE($A47,BA$1),'Исх-видео'!$A$2:$D$3000,4,FALSE),"-")</f>
        <v>-</v>
      </c>
      <c r="BB47" s="115" t="str">
        <f>IFERROR(VLOOKUP(CONCATENATE($A47,BB$1),'Исх-видео'!$A$2:$D$3000,4,FALSE),"-")</f>
        <v>-</v>
      </c>
      <c r="BC47" s="115" t="str">
        <f>IFERROR(VLOOKUP(CONCATENATE($A47,BC$1),'Исх-видео'!$A$2:$D$3000,4,FALSE),"-")</f>
        <v>-</v>
      </c>
      <c r="BD47" s="115" t="str">
        <f>IFERROR(VLOOKUP(CONCATENATE($A47,BD$1),'Исх-видео'!$A$2:$D$3000,4,FALSE),"-")</f>
        <v>-</v>
      </c>
      <c r="BE47" s="115" t="str">
        <f>IFERROR(VLOOKUP(CONCATENATE($A47,BE$1),'Исх-видео'!$A$2:$D$3000,4,FALSE),"-")</f>
        <v>-</v>
      </c>
      <c r="BF47" s="115" t="str">
        <f>IFERROR(VLOOKUP(CONCATENATE($A47,BF$1),'Исх-видео'!$A$2:$D$3000,4,FALSE),"-")</f>
        <v>-</v>
      </c>
      <c r="BG47" s="115" t="str">
        <f>IFERROR(VLOOKUP(CONCATENATE($A47,BG$1),'[1]Исх-видео'!$A$2:$D$3000,4,FALSE),"-")</f>
        <v>-</v>
      </c>
      <c r="BH47" s="116">
        <f t="shared" si="1"/>
        <v>0</v>
      </c>
      <c r="BI47" s="114" t="str">
        <f t="shared" si="0"/>
        <v>-</v>
      </c>
      <c r="BJ47" s="115"/>
    </row>
    <row r="48" spans="1:62">
      <c r="A48" s="38">
        <f t="shared" si="2"/>
        <v>46</v>
      </c>
      <c r="B48" s="115" t="str">
        <f>IFERROR(VLOOKUP(CONCATENATE($A48,B$1),'Исх-видео'!$A$2:$D$3000,4,FALSE),"-")</f>
        <v>-</v>
      </c>
      <c r="C48" s="115" t="str">
        <f>IFERROR(VLOOKUP(CONCATENATE($A48,C$1),'Исх-видео'!$A$2:$D$3000,4,FALSE),"-")</f>
        <v>-</v>
      </c>
      <c r="D48" s="115" t="str">
        <f>IFERROR(VLOOKUP(CONCATENATE($A48,D$1),'Исх-видео'!$A$2:$D$3000,4,FALSE),"-")</f>
        <v>-</v>
      </c>
      <c r="E48" s="115" t="str">
        <f>IFERROR(VLOOKUP(CONCATENATE($A48,E$1),'Исх-видео'!$A$2:$D$3000,4,FALSE),"-")</f>
        <v>-</v>
      </c>
      <c r="F48" s="115">
        <f>IFERROR(VLOOKUP(CONCATENATE($A48,F$1),'Исх-видео'!$A$2:$D$3000,4,FALSE),"-")</f>
        <v>7</v>
      </c>
      <c r="G48" s="115" t="str">
        <f>IFERROR(VLOOKUP(CONCATENATE($A48,G$1),'Исх-видео'!$A$2:$D$3000,4,FALSE),"-")</f>
        <v>-</v>
      </c>
      <c r="H48" s="115" t="str">
        <f>IFERROR(VLOOKUP(CONCATENATE($A48,H$1),'Исх-видео'!$A$2:$D$3000,4,FALSE),"-")</f>
        <v>-</v>
      </c>
      <c r="I48" s="115">
        <f>IFERROR(VLOOKUP(CONCATENATE($A48,I$1),'Исх-видео'!$A$2:$D$3000,4,FALSE),"-")</f>
        <v>9</v>
      </c>
      <c r="J48" s="115" t="str">
        <f>IFERROR(VLOOKUP(CONCATENATE($A48,J$1),'Исх-видео'!$A$2:$D$3000,4,FALSE),"-")</f>
        <v>-</v>
      </c>
      <c r="K48" s="115" t="str">
        <f>IFERROR(VLOOKUP(CONCATENATE($A48,K$1),'Исх-видео'!$A$2:$D$3000,4,FALSE),"-")</f>
        <v>-</v>
      </c>
      <c r="L48" s="115" t="str">
        <f>IFERROR(VLOOKUP(CONCATENATE($A48,L$1),'Исх-видео'!$A$2:$D$3000,4,FALSE),"-")</f>
        <v>-</v>
      </c>
      <c r="M48" s="115" t="str">
        <f>IFERROR(VLOOKUP(CONCATENATE($A48,M$1),'Исх-видео'!$A$2:$D$3000,4,FALSE),"-")</f>
        <v>-</v>
      </c>
      <c r="N48" s="115" t="str">
        <f>IFERROR(VLOOKUP(CONCATENATE($A48,N$1),'Исх-видео'!$A$2:$D$3000,4,FALSE),"-")</f>
        <v>-</v>
      </c>
      <c r="O48" s="115" t="str">
        <f>IFERROR(VLOOKUP(CONCATENATE($A48,O$1),'Исх-видео'!$A$2:$D$3000,4,FALSE),"-")</f>
        <v>-</v>
      </c>
      <c r="P48" s="115" t="str">
        <f>IFERROR(VLOOKUP(CONCATENATE($A48,P$1),'Исх-видео'!$A$2:$D$3000,4,FALSE),"-")</f>
        <v>-</v>
      </c>
      <c r="Q48" s="115" t="str">
        <f>IFERROR(VLOOKUP(CONCATENATE($A48,Q$1),'Исх-видео'!$A$2:$D$3000,4,FALSE),"-")</f>
        <v>-</v>
      </c>
      <c r="R48" s="115" t="str">
        <f>IFERROR(VLOOKUP(CONCATENATE($A48,R$1),'Исх-видео'!$A$2:$D$3000,4,FALSE),"-")</f>
        <v>-</v>
      </c>
      <c r="S48" s="115">
        <f>IFERROR(VLOOKUP(CONCATENATE($A48,S$1),'Исх-видео'!$A$2:$D$3000,4,FALSE),"-")</f>
        <v>10</v>
      </c>
      <c r="T48" s="115" t="str">
        <f>IFERROR(VLOOKUP(CONCATENATE($A48,T$1),'Исх-видео'!$A$2:$D$3000,4,FALSE),"-")</f>
        <v>-</v>
      </c>
      <c r="U48" s="115" t="str">
        <f>IFERROR(VLOOKUP(CONCATENATE($A48,U$1),'Исх-видео'!$A$2:$D$3000,4,FALSE),"-")</f>
        <v>-</v>
      </c>
      <c r="V48" s="115" t="str">
        <f>IFERROR(VLOOKUP(CONCATENATE($A48,V$1),'Исх-видео'!$A$2:$D$3000,4,FALSE),"-")</f>
        <v>-</v>
      </c>
      <c r="W48" s="115" t="str">
        <f>IFERROR(VLOOKUP(CONCATENATE($A48,W$1),'Исх-видео'!$A$2:$D$3000,4,FALSE),"-")</f>
        <v>-</v>
      </c>
      <c r="X48" s="115" t="str">
        <f>IFERROR(VLOOKUP(CONCATENATE($A48,X$1),'Исх-видео'!$A$2:$D$3000,4,FALSE),"-")</f>
        <v>-</v>
      </c>
      <c r="Y48" s="115" t="str">
        <f>IFERROR(VLOOKUP(CONCATENATE($A48,Y$1),'Исх-видео'!$A$2:$D$3000,4,FALSE),"-")</f>
        <v>-</v>
      </c>
      <c r="Z48" s="115" t="str">
        <f>IFERROR(VLOOKUP(CONCATENATE($A48,Z$1),'Исх-видео'!$A$2:$D$3000,4,FALSE),"-")</f>
        <v>-</v>
      </c>
      <c r="AA48" s="115" t="str">
        <f>IFERROR(VLOOKUP(CONCATENATE($A48,AA$1),'Исх-видео'!$A$2:$D$3000,4,FALSE),"-")</f>
        <v>-</v>
      </c>
      <c r="AB48" s="115" t="str">
        <f>IFERROR(VLOOKUP(CONCATENATE($A48,AB$1),'Исх-видео'!$A$2:$D$3000,4,FALSE),"-")</f>
        <v>-</v>
      </c>
      <c r="AC48" s="115" t="str">
        <f>IFERROR(VLOOKUP(CONCATENATE($A48,AC$1),'Исх-видео'!$A$2:$D$3000,4,FALSE),"-")</f>
        <v>-</v>
      </c>
      <c r="AD48" s="115" t="str">
        <f>IFERROR(VLOOKUP(CONCATENATE($A48,AD$1),'Исх-видео'!$A$2:$D$3000,4,FALSE),"-")</f>
        <v>-</v>
      </c>
      <c r="AE48" s="115" t="str">
        <f>IFERROR(VLOOKUP(CONCATENATE($A48,AE$1),'Исх-видео'!$A$2:$D$3000,4,FALSE),"-")</f>
        <v>-</v>
      </c>
      <c r="AF48" s="115" t="str">
        <f>IFERROR(VLOOKUP(CONCATENATE($A48,AF$1),'Исх-видео'!$A$2:$D$3000,4,FALSE),"-")</f>
        <v>-</v>
      </c>
      <c r="AG48" s="115" t="str">
        <f>IFERROR(VLOOKUP(CONCATENATE($A48,AG$1),'Исх-видео'!$A$2:$D$3000,4,FALSE),"-")</f>
        <v>-</v>
      </c>
      <c r="AH48" s="115" t="str">
        <f>IFERROR(VLOOKUP(CONCATENATE($A48,AH$1),'Исх-видео'!$A$2:$D$3000,4,FALSE),"-")</f>
        <v>-</v>
      </c>
      <c r="AI48" s="115" t="str">
        <f>IFERROR(VLOOKUP(CONCATENATE($A48,AI$1),'Исх-видео'!$A$2:$D$3000,4,FALSE),"-")</f>
        <v>-</v>
      </c>
      <c r="AJ48" s="115">
        <f>IFERROR(VLOOKUP(CONCATENATE($A48,AJ$1),'Исх-видео'!$A$2:$D$3000,4,FALSE),"-")</f>
        <v>5</v>
      </c>
      <c r="AK48" s="115">
        <f>IFERROR(VLOOKUP(CONCATENATE($A48,AK$1),'Исх-видео'!$A$2:$D$3000,4,FALSE),"-")</f>
        <v>6</v>
      </c>
      <c r="AL48" s="115">
        <f>IFERROR(VLOOKUP(CONCATENATE($A48,AL$1),'Исх-видео'!$A$2:$D$3000,4,FALSE),"-")</f>
        <v>4</v>
      </c>
      <c r="AM48" s="115" t="str">
        <f>IFERROR(VLOOKUP(CONCATENATE($A48,AM$1),'Исх-видео'!$A$2:$D$3000,4,FALSE),"-")</f>
        <v>-</v>
      </c>
      <c r="AN48" s="115">
        <f>IFERROR(VLOOKUP(CONCATENATE($A48,AN$1),'Исх-видео'!$A$2:$D$3000,4,FALSE),"-")</f>
        <v>6</v>
      </c>
      <c r="AO48" s="115" t="str">
        <f>IFERROR(VLOOKUP(CONCATENATE($A48,AO$1),'Исх-видео'!$A$2:$D$3000,4,FALSE),"-")</f>
        <v>-</v>
      </c>
      <c r="AP48" s="115" t="str">
        <f>IFERROR(VLOOKUP(CONCATENATE($A48,AP$1),'Исх-видео'!$A$2:$D$3000,4,FALSE),"-")</f>
        <v>-</v>
      </c>
      <c r="AQ48" s="115" t="str">
        <f>IFERROR(VLOOKUP(CONCATENATE($A48,AQ$1),'Исх-видео'!$A$2:$D$3000,4,FALSE),"-")</f>
        <v>-</v>
      </c>
      <c r="AR48" s="115" t="str">
        <f>IFERROR(VLOOKUP(CONCATENATE($A48,AR$1),'Исх-видео'!$A$2:$D$3000,4,FALSE),"-")</f>
        <v>-</v>
      </c>
      <c r="AS48" s="115" t="str">
        <f>IFERROR(VLOOKUP(CONCATENATE($A48,AS$1),'Исх-видео'!$A$2:$D$3000,4,FALSE),"-")</f>
        <v>-</v>
      </c>
      <c r="AT48" s="115" t="str">
        <f>IFERROR(VLOOKUP(CONCATENATE($A48,AT$1),'Исх-видео'!$A$2:$D$3000,4,FALSE),"-")</f>
        <v>-</v>
      </c>
      <c r="AU48" s="115" t="str">
        <f>IFERROR(VLOOKUP(CONCATENATE($A48,AU$1),'Исх-видео'!$A$2:$D$3000,4,FALSE),"-")</f>
        <v>-</v>
      </c>
      <c r="AV48" s="115" t="str">
        <f>IFERROR(VLOOKUP(CONCATENATE($A48,AV$1),'Исх-видео'!$A$2:$D$3000,4,FALSE),"-")</f>
        <v>-</v>
      </c>
      <c r="AW48" s="115" t="str">
        <f>IFERROR(VLOOKUP(CONCATENATE($A48,AW$1),'Исх-видео'!$A$2:$D$3000,4,FALSE),"-")</f>
        <v>-</v>
      </c>
      <c r="AX48" s="115" t="str">
        <f>IFERROR(VLOOKUP(CONCATENATE($A48,AX$1),'Исх-видео'!$A$2:$D$3000,4,FALSE),"-")</f>
        <v>-</v>
      </c>
      <c r="AY48" s="115" t="str">
        <f>IFERROR(VLOOKUP(CONCATENATE($A48,AY$1),'Исх-видео'!$A$2:$D$3000,4,FALSE),"-")</f>
        <v>-</v>
      </c>
      <c r="AZ48" s="115" t="str">
        <f>IFERROR(VLOOKUP(CONCATENATE($A48,AZ$1),'Исх-видео'!$A$2:$D$3000,4,FALSE),"-")</f>
        <v>-</v>
      </c>
      <c r="BA48" s="115">
        <f>IFERROR(VLOOKUP(CONCATENATE($A48,BA$1),'Исх-видео'!$A$2:$D$3000,4,FALSE),"-")</f>
        <v>7</v>
      </c>
      <c r="BB48" s="115" t="str">
        <f>IFERROR(VLOOKUP(CONCATENATE($A48,BB$1),'Исх-видео'!$A$2:$D$3000,4,FALSE),"-")</f>
        <v>-</v>
      </c>
      <c r="BC48" s="115">
        <f>IFERROR(VLOOKUP(CONCATENATE($A48,BC$1),'Исх-видео'!$A$2:$D$3000,4,FALSE),"-")</f>
        <v>9</v>
      </c>
      <c r="BD48" s="115" t="str">
        <f>IFERROR(VLOOKUP(CONCATENATE($A48,BD$1),'Исх-видео'!$A$2:$D$3000,4,FALSE),"-")</f>
        <v>-</v>
      </c>
      <c r="BE48" s="115">
        <f>IFERROR(VLOOKUP(CONCATENATE($A48,BE$1),'Исх-видео'!$A$2:$D$3000,4,FALSE),"-")</f>
        <v>7</v>
      </c>
      <c r="BF48" s="115" t="str">
        <f>IFERROR(VLOOKUP(CONCATENATE($A48,BF$1),'Исх-видео'!$A$2:$D$3000,4,FALSE),"-")</f>
        <v>-</v>
      </c>
      <c r="BG48" s="115" t="str">
        <f>IFERROR(VLOOKUP(CONCATENATE($A48,BG$1),'[1]Исх-видео'!$A$2:$D$3000,4,FALSE),"-")</f>
        <v>-</v>
      </c>
      <c r="BH48" s="116">
        <f t="shared" si="1"/>
        <v>10</v>
      </c>
      <c r="BI48" s="114">
        <f t="shared" si="0"/>
        <v>7</v>
      </c>
      <c r="BJ48" s="115"/>
    </row>
    <row r="49" spans="1:62">
      <c r="A49" s="38">
        <f t="shared" si="2"/>
        <v>47</v>
      </c>
      <c r="B49" s="115" t="str">
        <f>IFERROR(VLOOKUP(CONCATENATE($A49,B$1),'Исх-видео'!$A$2:$D$3000,4,FALSE),"-")</f>
        <v>-</v>
      </c>
      <c r="C49" s="115" t="str">
        <f>IFERROR(VLOOKUP(CONCATENATE($A49,C$1),'Исх-видео'!$A$2:$D$3000,4,FALSE),"-")</f>
        <v>-</v>
      </c>
      <c r="D49" s="115" t="str">
        <f>IFERROR(VLOOKUP(CONCATENATE($A49,D$1),'Исх-видео'!$A$2:$D$3000,4,FALSE),"-")</f>
        <v>-</v>
      </c>
      <c r="E49" s="115" t="str">
        <f>IFERROR(VLOOKUP(CONCATENATE($A49,E$1),'Исх-видео'!$A$2:$D$3000,4,FALSE),"-")</f>
        <v>-</v>
      </c>
      <c r="F49" s="115" t="str">
        <f>IFERROR(VLOOKUP(CONCATENATE($A49,F$1),'Исх-видео'!$A$2:$D$3000,4,FALSE),"-")</f>
        <v>-</v>
      </c>
      <c r="G49" s="115" t="str">
        <f>IFERROR(VLOOKUP(CONCATENATE($A49,G$1),'Исх-видео'!$A$2:$D$3000,4,FALSE),"-")</f>
        <v>-</v>
      </c>
      <c r="H49" s="115" t="str">
        <f>IFERROR(VLOOKUP(CONCATENATE($A49,H$1),'Исх-видео'!$A$2:$D$3000,4,FALSE),"-")</f>
        <v>-</v>
      </c>
      <c r="I49" s="115" t="str">
        <f>IFERROR(VLOOKUP(CONCATENATE($A49,I$1),'Исх-видео'!$A$2:$D$3000,4,FALSE),"-")</f>
        <v>-</v>
      </c>
      <c r="J49" s="115" t="str">
        <f>IFERROR(VLOOKUP(CONCATENATE($A49,J$1),'Исх-видео'!$A$2:$D$3000,4,FALSE),"-")</f>
        <v>-</v>
      </c>
      <c r="K49" s="115" t="str">
        <f>IFERROR(VLOOKUP(CONCATENATE($A49,K$1),'Исх-видео'!$A$2:$D$3000,4,FALSE),"-")</f>
        <v>-</v>
      </c>
      <c r="L49" s="115" t="str">
        <f>IFERROR(VLOOKUP(CONCATENATE($A49,L$1),'Исх-видео'!$A$2:$D$3000,4,FALSE),"-")</f>
        <v>-</v>
      </c>
      <c r="M49" s="115" t="str">
        <f>IFERROR(VLOOKUP(CONCATENATE($A49,M$1),'Исх-видео'!$A$2:$D$3000,4,FALSE),"-")</f>
        <v>-</v>
      </c>
      <c r="N49" s="115" t="str">
        <f>IFERROR(VLOOKUP(CONCATENATE($A49,N$1),'Исх-видео'!$A$2:$D$3000,4,FALSE),"-")</f>
        <v>-</v>
      </c>
      <c r="O49" s="115" t="str">
        <f>IFERROR(VLOOKUP(CONCATENATE($A49,O$1),'Исх-видео'!$A$2:$D$3000,4,FALSE),"-")</f>
        <v>-</v>
      </c>
      <c r="P49" s="115" t="str">
        <f>IFERROR(VLOOKUP(CONCATENATE($A49,P$1),'Исх-видео'!$A$2:$D$3000,4,FALSE),"-")</f>
        <v>-</v>
      </c>
      <c r="Q49" s="115" t="str">
        <f>IFERROR(VLOOKUP(CONCATENATE($A49,Q$1),'Исх-видео'!$A$2:$D$3000,4,FALSE),"-")</f>
        <v>-</v>
      </c>
      <c r="R49" s="115" t="str">
        <f>IFERROR(VLOOKUP(CONCATENATE($A49,R$1),'Исх-видео'!$A$2:$D$3000,4,FALSE),"-")</f>
        <v>-</v>
      </c>
      <c r="S49" s="115" t="str">
        <f>IFERROR(VLOOKUP(CONCATENATE($A49,S$1),'Исх-видео'!$A$2:$D$3000,4,FALSE),"-")</f>
        <v>-</v>
      </c>
      <c r="T49" s="115" t="str">
        <f>IFERROR(VLOOKUP(CONCATENATE($A49,T$1),'Исх-видео'!$A$2:$D$3000,4,FALSE),"-")</f>
        <v>-</v>
      </c>
      <c r="U49" s="115" t="str">
        <f>IFERROR(VLOOKUP(CONCATENATE($A49,U$1),'Исх-видео'!$A$2:$D$3000,4,FALSE),"-")</f>
        <v>-</v>
      </c>
      <c r="V49" s="115" t="str">
        <f>IFERROR(VLOOKUP(CONCATENATE($A49,V$1),'Исх-видео'!$A$2:$D$3000,4,FALSE),"-")</f>
        <v>-</v>
      </c>
      <c r="W49" s="115" t="str">
        <f>IFERROR(VLOOKUP(CONCATENATE($A49,W$1),'Исх-видео'!$A$2:$D$3000,4,FALSE),"-")</f>
        <v>-</v>
      </c>
      <c r="X49" s="115" t="str">
        <f>IFERROR(VLOOKUP(CONCATENATE($A49,X$1),'Исх-видео'!$A$2:$D$3000,4,FALSE),"-")</f>
        <v>-</v>
      </c>
      <c r="Y49" s="115" t="str">
        <f>IFERROR(VLOOKUP(CONCATENATE($A49,Y$1),'Исх-видео'!$A$2:$D$3000,4,FALSE),"-")</f>
        <v>-</v>
      </c>
      <c r="Z49" s="115" t="str">
        <f>IFERROR(VLOOKUP(CONCATENATE($A49,Z$1),'Исх-видео'!$A$2:$D$3000,4,FALSE),"-")</f>
        <v>-</v>
      </c>
      <c r="AA49" s="115" t="str">
        <f>IFERROR(VLOOKUP(CONCATENATE($A49,AA$1),'Исх-видео'!$A$2:$D$3000,4,FALSE),"-")</f>
        <v>-</v>
      </c>
      <c r="AB49" s="115" t="str">
        <f>IFERROR(VLOOKUP(CONCATENATE($A49,AB$1),'Исх-видео'!$A$2:$D$3000,4,FALSE),"-")</f>
        <v>-</v>
      </c>
      <c r="AC49" s="115" t="str">
        <f>IFERROR(VLOOKUP(CONCATENATE($A49,AC$1),'Исх-видео'!$A$2:$D$3000,4,FALSE),"-")</f>
        <v>-</v>
      </c>
      <c r="AD49" s="115" t="str">
        <f>IFERROR(VLOOKUP(CONCATENATE($A49,AD$1),'Исх-видео'!$A$2:$D$3000,4,FALSE),"-")</f>
        <v>-</v>
      </c>
      <c r="AE49" s="115" t="str">
        <f>IFERROR(VLOOKUP(CONCATENATE($A49,AE$1),'Исх-видео'!$A$2:$D$3000,4,FALSE),"-")</f>
        <v>-</v>
      </c>
      <c r="AF49" s="115" t="str">
        <f>IFERROR(VLOOKUP(CONCATENATE($A49,AF$1),'Исх-видео'!$A$2:$D$3000,4,FALSE),"-")</f>
        <v>-</v>
      </c>
      <c r="AG49" s="115" t="str">
        <f>IFERROR(VLOOKUP(CONCATENATE($A49,AG$1),'Исх-видео'!$A$2:$D$3000,4,FALSE),"-")</f>
        <v>-</v>
      </c>
      <c r="AH49" s="115" t="str">
        <f>IFERROR(VLOOKUP(CONCATENATE($A49,AH$1),'Исх-видео'!$A$2:$D$3000,4,FALSE),"-")</f>
        <v>-</v>
      </c>
      <c r="AI49" s="115" t="str">
        <f>IFERROR(VLOOKUP(CONCATENATE($A49,AI$1),'Исх-видео'!$A$2:$D$3000,4,FALSE),"-")</f>
        <v>-</v>
      </c>
      <c r="AJ49" s="115" t="str">
        <f>IFERROR(VLOOKUP(CONCATENATE($A49,AJ$1),'Исх-видео'!$A$2:$D$3000,4,FALSE),"-")</f>
        <v>-</v>
      </c>
      <c r="AK49" s="115" t="str">
        <f>IFERROR(VLOOKUP(CONCATENATE($A49,AK$1),'Исх-видео'!$A$2:$D$3000,4,FALSE),"-")</f>
        <v>-</v>
      </c>
      <c r="AL49" s="115" t="str">
        <f>IFERROR(VLOOKUP(CONCATENATE($A49,AL$1),'Исх-видео'!$A$2:$D$3000,4,FALSE),"-")</f>
        <v>-</v>
      </c>
      <c r="AM49" s="115" t="str">
        <f>IFERROR(VLOOKUP(CONCATENATE($A49,AM$1),'Исх-видео'!$A$2:$D$3000,4,FALSE),"-")</f>
        <v>-</v>
      </c>
      <c r="AN49" s="115" t="str">
        <f>IFERROR(VLOOKUP(CONCATENATE($A49,AN$1),'Исх-видео'!$A$2:$D$3000,4,FALSE),"-")</f>
        <v>-</v>
      </c>
      <c r="AO49" s="115" t="str">
        <f>IFERROR(VLOOKUP(CONCATENATE($A49,AO$1),'Исх-видео'!$A$2:$D$3000,4,FALSE),"-")</f>
        <v>-</v>
      </c>
      <c r="AP49" s="115" t="str">
        <f>IFERROR(VLOOKUP(CONCATENATE($A49,AP$1),'Исх-видео'!$A$2:$D$3000,4,FALSE),"-")</f>
        <v>-</v>
      </c>
      <c r="AQ49" s="115" t="str">
        <f>IFERROR(VLOOKUP(CONCATENATE($A49,AQ$1),'Исх-видео'!$A$2:$D$3000,4,FALSE),"-")</f>
        <v>-</v>
      </c>
      <c r="AR49" s="115" t="str">
        <f>IFERROR(VLOOKUP(CONCATENATE($A49,AR$1),'Исх-видео'!$A$2:$D$3000,4,FALSE),"-")</f>
        <v>-</v>
      </c>
      <c r="AS49" s="115" t="str">
        <f>IFERROR(VLOOKUP(CONCATENATE($A49,AS$1),'Исх-видео'!$A$2:$D$3000,4,FALSE),"-")</f>
        <v>-</v>
      </c>
      <c r="AT49" s="115" t="str">
        <f>IFERROR(VLOOKUP(CONCATENATE($A49,AT$1),'Исх-видео'!$A$2:$D$3000,4,FALSE),"-")</f>
        <v>-</v>
      </c>
      <c r="AU49" s="115" t="str">
        <f>IFERROR(VLOOKUP(CONCATENATE($A49,AU$1),'Исх-видео'!$A$2:$D$3000,4,FALSE),"-")</f>
        <v>-</v>
      </c>
      <c r="AV49" s="115" t="str">
        <f>IFERROR(VLOOKUP(CONCATENATE($A49,AV$1),'Исх-видео'!$A$2:$D$3000,4,FALSE),"-")</f>
        <v>-</v>
      </c>
      <c r="AW49" s="115" t="str">
        <f>IFERROR(VLOOKUP(CONCATENATE($A49,AW$1),'Исх-видео'!$A$2:$D$3000,4,FALSE),"-")</f>
        <v>-</v>
      </c>
      <c r="AX49" s="115" t="str">
        <f>IFERROR(VLOOKUP(CONCATENATE($A49,AX$1),'Исх-видео'!$A$2:$D$3000,4,FALSE),"-")</f>
        <v>-</v>
      </c>
      <c r="AY49" s="115" t="str">
        <f>IFERROR(VLOOKUP(CONCATENATE($A49,AY$1),'Исх-видео'!$A$2:$D$3000,4,FALSE),"-")</f>
        <v>-</v>
      </c>
      <c r="AZ49" s="115" t="str">
        <f>IFERROR(VLOOKUP(CONCATENATE($A49,AZ$1),'Исх-видео'!$A$2:$D$3000,4,FALSE),"-")</f>
        <v>-</v>
      </c>
      <c r="BA49" s="115" t="str">
        <f>IFERROR(VLOOKUP(CONCATENATE($A49,BA$1),'Исх-видео'!$A$2:$D$3000,4,FALSE),"-")</f>
        <v>-</v>
      </c>
      <c r="BB49" s="115" t="str">
        <f>IFERROR(VLOOKUP(CONCATENATE($A49,BB$1),'Исх-видео'!$A$2:$D$3000,4,FALSE),"-")</f>
        <v>-</v>
      </c>
      <c r="BC49" s="115" t="str">
        <f>IFERROR(VLOOKUP(CONCATENATE($A49,BC$1),'Исх-видео'!$A$2:$D$3000,4,FALSE),"-")</f>
        <v>-</v>
      </c>
      <c r="BD49" s="115" t="str">
        <f>IFERROR(VLOOKUP(CONCATENATE($A49,BD$1),'Исх-видео'!$A$2:$D$3000,4,FALSE),"-")</f>
        <v>-</v>
      </c>
      <c r="BE49" s="115" t="str">
        <f>IFERROR(VLOOKUP(CONCATENATE($A49,BE$1),'Исх-видео'!$A$2:$D$3000,4,FALSE),"-")</f>
        <v>-</v>
      </c>
      <c r="BF49" s="115" t="str">
        <f>IFERROR(VLOOKUP(CONCATENATE($A49,BF$1),'Исх-видео'!$A$2:$D$3000,4,FALSE),"-")</f>
        <v>-</v>
      </c>
      <c r="BG49" s="115" t="str">
        <f>IFERROR(VLOOKUP(CONCATENATE($A49,BG$1),'[1]Исх-видео'!$A$2:$D$3000,4,FALSE),"-")</f>
        <v>-</v>
      </c>
      <c r="BH49" s="116">
        <f t="shared" si="1"/>
        <v>0</v>
      </c>
      <c r="BI49" s="114" t="str">
        <f t="shared" si="0"/>
        <v>-</v>
      </c>
      <c r="BJ49" s="115"/>
    </row>
    <row r="50" spans="1:62">
      <c r="A50" s="38">
        <f t="shared" si="2"/>
        <v>48</v>
      </c>
      <c r="B50" s="115" t="str">
        <f>IFERROR(VLOOKUP(CONCATENATE($A50,B$1),'Исх-видео'!$A$2:$D$3000,4,FALSE),"-")</f>
        <v>-</v>
      </c>
      <c r="C50" s="115" t="str">
        <f>IFERROR(VLOOKUP(CONCATENATE($A50,C$1),'Исх-видео'!$A$2:$D$3000,4,FALSE),"-")</f>
        <v>-</v>
      </c>
      <c r="D50" s="115" t="str">
        <f>IFERROR(VLOOKUP(CONCATENATE($A50,D$1),'Исх-видео'!$A$2:$D$3000,4,FALSE),"-")</f>
        <v>-</v>
      </c>
      <c r="E50" s="115">
        <f>IFERROR(VLOOKUP(CONCATENATE($A50,E$1),'Исх-видео'!$A$2:$D$3000,4,FALSE),"-")</f>
        <v>5</v>
      </c>
      <c r="F50" s="115">
        <f>IFERROR(VLOOKUP(CONCATENATE($A50,F$1),'Исх-видео'!$A$2:$D$3000,4,FALSE),"-")</f>
        <v>9</v>
      </c>
      <c r="G50" s="115" t="str">
        <f>IFERROR(VLOOKUP(CONCATENATE($A50,G$1),'Исх-видео'!$A$2:$D$3000,4,FALSE),"-")</f>
        <v>-</v>
      </c>
      <c r="H50" s="115" t="str">
        <f>IFERROR(VLOOKUP(CONCATENATE($A50,H$1),'Исх-видео'!$A$2:$D$3000,4,FALSE),"-")</f>
        <v>-</v>
      </c>
      <c r="I50" s="115">
        <f>IFERROR(VLOOKUP(CONCATENATE($A50,I$1),'Исх-видео'!$A$2:$D$3000,4,FALSE),"-")</f>
        <v>8</v>
      </c>
      <c r="J50" s="115">
        <f>IFERROR(VLOOKUP(CONCATENATE($A50,J$1),'Исх-видео'!$A$2:$D$3000,4,FALSE),"-")</f>
        <v>7</v>
      </c>
      <c r="K50" s="115" t="str">
        <f>IFERROR(VLOOKUP(CONCATENATE($A50,K$1),'Исх-видео'!$A$2:$D$3000,4,FALSE),"-")</f>
        <v>-</v>
      </c>
      <c r="L50" s="115" t="str">
        <f>IFERROR(VLOOKUP(CONCATENATE($A50,L$1),'Исх-видео'!$A$2:$D$3000,4,FALSE),"-")</f>
        <v>-</v>
      </c>
      <c r="M50" s="115" t="str">
        <f>IFERROR(VLOOKUP(CONCATENATE($A50,M$1),'Исх-видео'!$A$2:$D$3000,4,FALSE),"-")</f>
        <v>-</v>
      </c>
      <c r="N50" s="115" t="str">
        <f>IFERROR(VLOOKUP(CONCATENATE($A50,N$1),'Исх-видео'!$A$2:$D$3000,4,FALSE),"-")</f>
        <v>-</v>
      </c>
      <c r="O50" s="115" t="str">
        <f>IFERROR(VLOOKUP(CONCATENATE($A50,O$1),'Исх-видео'!$A$2:$D$3000,4,FALSE),"-")</f>
        <v>-</v>
      </c>
      <c r="P50" s="115" t="str">
        <f>IFERROR(VLOOKUP(CONCATENATE($A50,P$1),'Исх-видео'!$A$2:$D$3000,4,FALSE),"-")</f>
        <v>-</v>
      </c>
      <c r="Q50" s="115" t="str">
        <f>IFERROR(VLOOKUP(CONCATENATE($A50,Q$1),'Исх-видео'!$A$2:$D$3000,4,FALSE),"-")</f>
        <v>-</v>
      </c>
      <c r="R50" s="115" t="str">
        <f>IFERROR(VLOOKUP(CONCATENATE($A50,R$1),'Исх-видео'!$A$2:$D$3000,4,FALSE),"-")</f>
        <v>-</v>
      </c>
      <c r="S50" s="115">
        <f>IFERROR(VLOOKUP(CONCATENATE($A50,S$1),'Исх-видео'!$A$2:$D$3000,4,FALSE),"-")</f>
        <v>9</v>
      </c>
      <c r="T50" s="115" t="str">
        <f>IFERROR(VLOOKUP(CONCATENATE($A50,T$1),'Исх-видео'!$A$2:$D$3000,4,FALSE),"-")</f>
        <v>-</v>
      </c>
      <c r="U50" s="115" t="str">
        <f>IFERROR(VLOOKUP(CONCATENATE($A50,U$1),'Исх-видео'!$A$2:$D$3000,4,FALSE),"-")</f>
        <v>-</v>
      </c>
      <c r="V50" s="115" t="str">
        <f>IFERROR(VLOOKUP(CONCATENATE($A50,V$1),'Исх-видео'!$A$2:$D$3000,4,FALSE),"-")</f>
        <v>-</v>
      </c>
      <c r="W50" s="115" t="str">
        <f>IFERROR(VLOOKUP(CONCATENATE($A50,W$1),'Исх-видео'!$A$2:$D$3000,4,FALSE),"-")</f>
        <v>-</v>
      </c>
      <c r="X50" s="115">
        <f>IFERROR(VLOOKUP(CONCATENATE($A50,X$1),'Исх-видео'!$A$2:$D$3000,4,FALSE),"-")</f>
        <v>8</v>
      </c>
      <c r="Y50" s="115" t="str">
        <f>IFERROR(VLOOKUP(CONCATENATE($A50,Y$1),'Исх-видео'!$A$2:$D$3000,4,FALSE),"-")</f>
        <v>-</v>
      </c>
      <c r="Z50" s="115">
        <f>IFERROR(VLOOKUP(CONCATENATE($A50,Z$1),'Исх-видео'!$A$2:$D$3000,4,FALSE),"-")</f>
        <v>9</v>
      </c>
      <c r="AA50" s="115" t="str">
        <f>IFERROR(VLOOKUP(CONCATENATE($A50,AA$1),'Исх-видео'!$A$2:$D$3000,4,FALSE),"-")</f>
        <v>-</v>
      </c>
      <c r="AB50" s="115" t="str">
        <f>IFERROR(VLOOKUP(CONCATENATE($A50,AB$1),'Исх-видео'!$A$2:$D$3000,4,FALSE),"-")</f>
        <v>-</v>
      </c>
      <c r="AC50" s="115" t="str">
        <f>IFERROR(VLOOKUP(CONCATENATE($A50,AC$1),'Исх-видео'!$A$2:$D$3000,4,FALSE),"-")</f>
        <v>-</v>
      </c>
      <c r="AD50" s="115" t="str">
        <f>IFERROR(VLOOKUP(CONCATENATE($A50,AD$1),'Исх-видео'!$A$2:$D$3000,4,FALSE),"-")</f>
        <v>-</v>
      </c>
      <c r="AE50" s="115">
        <f>IFERROR(VLOOKUP(CONCATENATE($A50,AE$1),'Исх-видео'!$A$2:$D$3000,4,FALSE),"-")</f>
        <v>5</v>
      </c>
      <c r="AF50" s="115" t="str">
        <f>IFERROR(VLOOKUP(CONCATENATE($A50,AF$1),'Исх-видео'!$A$2:$D$3000,4,FALSE),"-")</f>
        <v>-</v>
      </c>
      <c r="AG50" s="115" t="str">
        <f>IFERROR(VLOOKUP(CONCATENATE($A50,AG$1),'Исх-видео'!$A$2:$D$3000,4,FALSE),"-")</f>
        <v>-</v>
      </c>
      <c r="AH50" s="115" t="str">
        <f>IFERROR(VLOOKUP(CONCATENATE($A50,AH$1),'Исх-видео'!$A$2:$D$3000,4,FALSE),"-")</f>
        <v>-</v>
      </c>
      <c r="AI50" s="115" t="str">
        <f>IFERROR(VLOOKUP(CONCATENATE($A50,AI$1),'Исх-видео'!$A$2:$D$3000,4,FALSE),"-")</f>
        <v>-</v>
      </c>
      <c r="AJ50" s="115">
        <f>IFERROR(VLOOKUP(CONCATENATE($A50,AJ$1),'Исх-видео'!$A$2:$D$3000,4,FALSE),"-")</f>
        <v>7</v>
      </c>
      <c r="AK50" s="115">
        <f>IFERROR(VLOOKUP(CONCATENATE($A50,AK$1),'Исх-видео'!$A$2:$D$3000,4,FALSE),"-")</f>
        <v>7</v>
      </c>
      <c r="AL50" s="115">
        <f>IFERROR(VLOOKUP(CONCATENATE($A50,AL$1),'Исх-видео'!$A$2:$D$3000,4,FALSE),"-")</f>
        <v>4</v>
      </c>
      <c r="AM50" s="115" t="str">
        <f>IFERROR(VLOOKUP(CONCATENATE($A50,AM$1),'Исх-видео'!$A$2:$D$3000,4,FALSE),"-")</f>
        <v>-</v>
      </c>
      <c r="AN50" s="115">
        <f>IFERROR(VLOOKUP(CONCATENATE($A50,AN$1),'Исх-видео'!$A$2:$D$3000,4,FALSE),"-")</f>
        <v>8</v>
      </c>
      <c r="AO50" s="115" t="str">
        <f>IFERROR(VLOOKUP(CONCATENATE($A50,AO$1),'Исх-видео'!$A$2:$D$3000,4,FALSE),"-")</f>
        <v>-</v>
      </c>
      <c r="AP50" s="115" t="str">
        <f>IFERROR(VLOOKUP(CONCATENATE($A50,AP$1),'Исх-видео'!$A$2:$D$3000,4,FALSE),"-")</f>
        <v>-</v>
      </c>
      <c r="AQ50" s="115" t="str">
        <f>IFERROR(VLOOKUP(CONCATENATE($A50,AQ$1),'Исх-видео'!$A$2:$D$3000,4,FALSE),"-")</f>
        <v>-</v>
      </c>
      <c r="AR50" s="115" t="str">
        <f>IFERROR(VLOOKUP(CONCATENATE($A50,AR$1),'Исх-видео'!$A$2:$D$3000,4,FALSE),"-")</f>
        <v>-</v>
      </c>
      <c r="AS50" s="115" t="str">
        <f>IFERROR(VLOOKUP(CONCATENATE($A50,AS$1),'Исх-видео'!$A$2:$D$3000,4,FALSE),"-")</f>
        <v>-</v>
      </c>
      <c r="AT50" s="115" t="str">
        <f>IFERROR(VLOOKUP(CONCATENATE($A50,AT$1),'Исх-видео'!$A$2:$D$3000,4,FALSE),"-")</f>
        <v>-</v>
      </c>
      <c r="AU50" s="115" t="str">
        <f>IFERROR(VLOOKUP(CONCATENATE($A50,AU$1),'Исх-видео'!$A$2:$D$3000,4,FALSE),"-")</f>
        <v>-</v>
      </c>
      <c r="AV50" s="115" t="str">
        <f>IFERROR(VLOOKUP(CONCATENATE($A50,AV$1),'Исх-видео'!$A$2:$D$3000,4,FALSE),"-")</f>
        <v>-</v>
      </c>
      <c r="AW50" s="115" t="str">
        <f>IFERROR(VLOOKUP(CONCATENATE($A50,AW$1),'Исх-видео'!$A$2:$D$3000,4,FALSE),"-")</f>
        <v>-</v>
      </c>
      <c r="AX50" s="115" t="str">
        <f>IFERROR(VLOOKUP(CONCATENATE($A50,AX$1),'Исх-видео'!$A$2:$D$3000,4,FALSE),"-")</f>
        <v>-</v>
      </c>
      <c r="AY50" s="115" t="str">
        <f>IFERROR(VLOOKUP(CONCATENATE($A50,AY$1),'Исх-видео'!$A$2:$D$3000,4,FALSE),"-")</f>
        <v>-</v>
      </c>
      <c r="AZ50" s="115" t="str">
        <f>IFERROR(VLOOKUP(CONCATENATE($A50,AZ$1),'Исх-видео'!$A$2:$D$3000,4,FALSE),"-")</f>
        <v>-</v>
      </c>
      <c r="BA50" s="115">
        <f>IFERROR(VLOOKUP(CONCATENATE($A50,BA$1),'Исх-видео'!$A$2:$D$3000,4,FALSE),"-")</f>
        <v>5</v>
      </c>
      <c r="BB50" s="115" t="str">
        <f>IFERROR(VLOOKUP(CONCATENATE($A50,BB$1),'Исх-видео'!$A$2:$D$3000,4,FALSE),"-")</f>
        <v>-</v>
      </c>
      <c r="BC50" s="115">
        <f>IFERROR(VLOOKUP(CONCATENATE($A50,BC$1),'Исх-видео'!$A$2:$D$3000,4,FALSE),"-")</f>
        <v>7</v>
      </c>
      <c r="BD50" s="115" t="str">
        <f>IFERROR(VLOOKUP(CONCATENATE($A50,BD$1),'Исх-видео'!$A$2:$D$3000,4,FALSE),"-")</f>
        <v>-</v>
      </c>
      <c r="BE50" s="115">
        <f>IFERROR(VLOOKUP(CONCATENATE($A50,BE$1),'Исх-видео'!$A$2:$D$3000,4,FALSE),"-")</f>
        <v>8</v>
      </c>
      <c r="BF50" s="115" t="str">
        <f>IFERROR(VLOOKUP(CONCATENATE($A50,BF$1),'Исх-видео'!$A$2:$D$3000,4,FALSE),"-")</f>
        <v>-</v>
      </c>
      <c r="BG50" s="115" t="str">
        <f>IFERROR(VLOOKUP(CONCATENATE($A50,BG$1),'[1]Исх-видео'!$A$2:$D$3000,4,FALSE),"-")</f>
        <v>-</v>
      </c>
      <c r="BH50" s="116">
        <f t="shared" si="1"/>
        <v>15</v>
      </c>
      <c r="BI50" s="114">
        <f t="shared" si="0"/>
        <v>7.0666666666666664</v>
      </c>
      <c r="BJ50" s="115"/>
    </row>
    <row r="51" spans="1:62">
      <c r="A51" s="38">
        <f t="shared" si="2"/>
        <v>49</v>
      </c>
      <c r="B51" s="115" t="str">
        <f>IFERROR(VLOOKUP(CONCATENATE($A51,B$1),'Исх-видео'!$A$2:$D$3000,4,FALSE),"-")</f>
        <v>-</v>
      </c>
      <c r="C51" s="115" t="str">
        <f>IFERROR(VLOOKUP(CONCATENATE($A51,C$1),'Исх-видео'!$A$2:$D$3000,4,FALSE),"-")</f>
        <v>-</v>
      </c>
      <c r="D51" s="115" t="str">
        <f>IFERROR(VLOOKUP(CONCATENATE($A51,D$1),'Исх-видео'!$A$2:$D$3000,4,FALSE),"-")</f>
        <v>-</v>
      </c>
      <c r="E51" s="115">
        <f>IFERROR(VLOOKUP(CONCATENATE($A51,E$1),'Исх-видео'!$A$2:$D$3000,4,FALSE),"-")</f>
        <v>9</v>
      </c>
      <c r="F51" s="115">
        <f>IFERROR(VLOOKUP(CONCATENATE($A51,F$1),'Исх-видео'!$A$2:$D$3000,4,FALSE),"-")</f>
        <v>5</v>
      </c>
      <c r="G51" s="115" t="str">
        <f>IFERROR(VLOOKUP(CONCATENATE($A51,G$1),'Исх-видео'!$A$2:$D$3000,4,FALSE),"-")</f>
        <v>-</v>
      </c>
      <c r="H51" s="115" t="str">
        <f>IFERROR(VLOOKUP(CONCATENATE($A51,H$1),'Исх-видео'!$A$2:$D$3000,4,FALSE),"-")</f>
        <v>-</v>
      </c>
      <c r="I51" s="115">
        <f>IFERROR(VLOOKUP(CONCATENATE($A51,I$1),'Исх-видео'!$A$2:$D$3000,4,FALSE),"-")</f>
        <v>7</v>
      </c>
      <c r="J51" s="115" t="str">
        <f>IFERROR(VLOOKUP(CONCATENATE($A51,J$1),'Исх-видео'!$A$2:$D$3000,4,FALSE),"-")</f>
        <v>-</v>
      </c>
      <c r="K51" s="115" t="str">
        <f>IFERROR(VLOOKUP(CONCATENATE($A51,K$1),'Исх-видео'!$A$2:$D$3000,4,FALSE),"-")</f>
        <v>-</v>
      </c>
      <c r="L51" s="115" t="str">
        <f>IFERROR(VLOOKUP(CONCATENATE($A51,L$1),'Исх-видео'!$A$2:$D$3000,4,FALSE),"-")</f>
        <v>-</v>
      </c>
      <c r="M51" s="115" t="str">
        <f>IFERROR(VLOOKUP(CONCATENATE($A51,M$1),'Исх-видео'!$A$2:$D$3000,4,FALSE),"-")</f>
        <v>-</v>
      </c>
      <c r="N51" s="115" t="str">
        <f>IFERROR(VLOOKUP(CONCATENATE($A51,N$1),'Исх-видео'!$A$2:$D$3000,4,FALSE),"-")</f>
        <v>-</v>
      </c>
      <c r="O51" s="115" t="str">
        <f>IFERROR(VLOOKUP(CONCATENATE($A51,O$1),'Исх-видео'!$A$2:$D$3000,4,FALSE),"-")</f>
        <v>-</v>
      </c>
      <c r="P51" s="115" t="str">
        <f>IFERROR(VLOOKUP(CONCATENATE($A51,P$1),'Исх-видео'!$A$2:$D$3000,4,FALSE),"-")</f>
        <v>-</v>
      </c>
      <c r="Q51" s="115" t="str">
        <f>IFERROR(VLOOKUP(CONCATENATE($A51,Q$1),'Исх-видео'!$A$2:$D$3000,4,FALSE),"-")</f>
        <v>-</v>
      </c>
      <c r="R51" s="115" t="str">
        <f>IFERROR(VLOOKUP(CONCATENATE($A51,R$1),'Исх-видео'!$A$2:$D$3000,4,FALSE),"-")</f>
        <v>-</v>
      </c>
      <c r="S51" s="115">
        <f>IFERROR(VLOOKUP(CONCATENATE($A51,S$1),'Исх-видео'!$A$2:$D$3000,4,FALSE),"-")</f>
        <v>9</v>
      </c>
      <c r="T51" s="115" t="str">
        <f>IFERROR(VLOOKUP(CONCATENATE($A51,T$1),'Исх-видео'!$A$2:$D$3000,4,FALSE),"-")</f>
        <v>-</v>
      </c>
      <c r="U51" s="115" t="str">
        <f>IFERROR(VLOOKUP(CONCATENATE($A51,U$1),'Исх-видео'!$A$2:$D$3000,4,FALSE),"-")</f>
        <v>-</v>
      </c>
      <c r="V51" s="115" t="str">
        <f>IFERROR(VLOOKUP(CONCATENATE($A51,V$1),'Исх-видео'!$A$2:$D$3000,4,FALSE),"-")</f>
        <v>-</v>
      </c>
      <c r="W51" s="115" t="str">
        <f>IFERROR(VLOOKUP(CONCATENATE($A51,W$1),'Исх-видео'!$A$2:$D$3000,4,FALSE),"-")</f>
        <v>-</v>
      </c>
      <c r="X51" s="115">
        <f>IFERROR(VLOOKUP(CONCATENATE($A51,X$1),'Исх-видео'!$A$2:$D$3000,4,FALSE),"-")</f>
        <v>9</v>
      </c>
      <c r="Y51" s="115" t="str">
        <f>IFERROR(VLOOKUP(CONCATENATE($A51,Y$1),'Исх-видео'!$A$2:$D$3000,4,FALSE),"-")</f>
        <v>-</v>
      </c>
      <c r="Z51" s="115">
        <f>IFERROR(VLOOKUP(CONCATENATE($A51,Z$1),'Исх-видео'!$A$2:$D$3000,4,FALSE),"-")</f>
        <v>8</v>
      </c>
      <c r="AA51" s="115" t="str">
        <f>IFERROR(VLOOKUP(CONCATENATE($A51,AA$1),'Исх-видео'!$A$2:$D$3000,4,FALSE),"-")</f>
        <v>-</v>
      </c>
      <c r="AB51" s="115" t="str">
        <f>IFERROR(VLOOKUP(CONCATENATE($A51,AB$1),'Исх-видео'!$A$2:$D$3000,4,FALSE),"-")</f>
        <v>-</v>
      </c>
      <c r="AC51" s="115" t="str">
        <f>IFERROR(VLOOKUP(CONCATENATE($A51,AC$1),'Исх-видео'!$A$2:$D$3000,4,FALSE),"-")</f>
        <v>-</v>
      </c>
      <c r="AD51" s="115" t="str">
        <f>IFERROR(VLOOKUP(CONCATENATE($A51,AD$1),'Исх-видео'!$A$2:$D$3000,4,FALSE),"-")</f>
        <v>-</v>
      </c>
      <c r="AE51" s="115">
        <f>IFERROR(VLOOKUP(CONCATENATE($A51,AE$1),'Исх-видео'!$A$2:$D$3000,4,FALSE),"-")</f>
        <v>7</v>
      </c>
      <c r="AF51" s="115" t="str">
        <f>IFERROR(VLOOKUP(CONCATENATE($A51,AF$1),'Исх-видео'!$A$2:$D$3000,4,FALSE),"-")</f>
        <v>-</v>
      </c>
      <c r="AG51" s="115" t="str">
        <f>IFERROR(VLOOKUP(CONCATENATE($A51,AG$1),'Исх-видео'!$A$2:$D$3000,4,FALSE),"-")</f>
        <v>-</v>
      </c>
      <c r="AH51" s="115" t="str">
        <f>IFERROR(VLOOKUP(CONCATENATE($A51,AH$1),'Исх-видео'!$A$2:$D$3000,4,FALSE),"-")</f>
        <v>-</v>
      </c>
      <c r="AI51" s="115" t="str">
        <f>IFERROR(VLOOKUP(CONCATENATE($A51,AI$1),'Исх-видео'!$A$2:$D$3000,4,FALSE),"-")</f>
        <v>-</v>
      </c>
      <c r="AJ51" s="115">
        <f>IFERROR(VLOOKUP(CONCATENATE($A51,AJ$1),'Исх-видео'!$A$2:$D$3000,4,FALSE),"-")</f>
        <v>3</v>
      </c>
      <c r="AK51" s="115">
        <f>IFERROR(VLOOKUP(CONCATENATE($A51,AK$1),'Исх-видео'!$A$2:$D$3000,4,FALSE),"-")</f>
        <v>6</v>
      </c>
      <c r="AL51" s="115">
        <f>IFERROR(VLOOKUP(CONCATENATE($A51,AL$1),'Исх-видео'!$A$2:$D$3000,4,FALSE),"-")</f>
        <v>5</v>
      </c>
      <c r="AM51" s="115" t="str">
        <f>IFERROR(VLOOKUP(CONCATENATE($A51,AM$1),'Исх-видео'!$A$2:$D$3000,4,FALSE),"-")</f>
        <v>-</v>
      </c>
      <c r="AN51" s="115">
        <f>IFERROR(VLOOKUP(CONCATENATE($A51,AN$1),'Исх-видео'!$A$2:$D$3000,4,FALSE),"-")</f>
        <v>7</v>
      </c>
      <c r="AO51" s="115" t="str">
        <f>IFERROR(VLOOKUP(CONCATENATE($A51,AO$1),'Исх-видео'!$A$2:$D$3000,4,FALSE),"-")</f>
        <v>-</v>
      </c>
      <c r="AP51" s="115" t="str">
        <f>IFERROR(VLOOKUP(CONCATENATE($A51,AP$1),'Исх-видео'!$A$2:$D$3000,4,FALSE),"-")</f>
        <v>-</v>
      </c>
      <c r="AQ51" s="115" t="str">
        <f>IFERROR(VLOOKUP(CONCATENATE($A51,AQ$1),'Исх-видео'!$A$2:$D$3000,4,FALSE),"-")</f>
        <v>-</v>
      </c>
      <c r="AR51" s="115" t="str">
        <f>IFERROR(VLOOKUP(CONCATENATE($A51,AR$1),'Исх-видео'!$A$2:$D$3000,4,FALSE),"-")</f>
        <v>-</v>
      </c>
      <c r="AS51" s="115" t="str">
        <f>IFERROR(VLOOKUP(CONCATENATE($A51,AS$1),'Исх-видео'!$A$2:$D$3000,4,FALSE),"-")</f>
        <v>-</v>
      </c>
      <c r="AT51" s="115" t="str">
        <f>IFERROR(VLOOKUP(CONCATENATE($A51,AT$1),'Исх-видео'!$A$2:$D$3000,4,FALSE),"-")</f>
        <v>-</v>
      </c>
      <c r="AU51" s="115" t="str">
        <f>IFERROR(VLOOKUP(CONCATENATE($A51,AU$1),'Исх-видео'!$A$2:$D$3000,4,FALSE),"-")</f>
        <v>-</v>
      </c>
      <c r="AV51" s="115" t="str">
        <f>IFERROR(VLOOKUP(CONCATENATE($A51,AV$1),'Исх-видео'!$A$2:$D$3000,4,FALSE),"-")</f>
        <v>-</v>
      </c>
      <c r="AW51" s="115" t="str">
        <f>IFERROR(VLOOKUP(CONCATENATE($A51,AW$1),'Исх-видео'!$A$2:$D$3000,4,FALSE),"-")</f>
        <v>-</v>
      </c>
      <c r="AX51" s="115" t="str">
        <f>IFERROR(VLOOKUP(CONCATENATE($A51,AX$1),'Исх-видео'!$A$2:$D$3000,4,FALSE),"-")</f>
        <v>-</v>
      </c>
      <c r="AY51" s="115" t="str">
        <f>IFERROR(VLOOKUP(CONCATENATE($A51,AY$1),'Исх-видео'!$A$2:$D$3000,4,FALSE),"-")</f>
        <v>-</v>
      </c>
      <c r="AZ51" s="115" t="str">
        <f>IFERROR(VLOOKUP(CONCATENATE($A51,AZ$1),'Исх-видео'!$A$2:$D$3000,4,FALSE),"-")</f>
        <v>-</v>
      </c>
      <c r="BA51" s="115">
        <f>IFERROR(VLOOKUP(CONCATENATE($A51,BA$1),'Исх-видео'!$A$2:$D$3000,4,FALSE),"-")</f>
        <v>6</v>
      </c>
      <c r="BB51" s="115" t="str">
        <f>IFERROR(VLOOKUP(CONCATENATE($A51,BB$1),'Исх-видео'!$A$2:$D$3000,4,FALSE),"-")</f>
        <v>-</v>
      </c>
      <c r="BC51" s="115">
        <f>IFERROR(VLOOKUP(CONCATENATE($A51,BC$1),'Исх-видео'!$A$2:$D$3000,4,FALSE),"-")</f>
        <v>10</v>
      </c>
      <c r="BD51" s="115" t="str">
        <f>IFERROR(VLOOKUP(CONCATENATE($A51,BD$1),'Исх-видео'!$A$2:$D$3000,4,FALSE),"-")</f>
        <v>-</v>
      </c>
      <c r="BE51" s="115">
        <f>IFERROR(VLOOKUP(CONCATENATE($A51,BE$1),'Исх-видео'!$A$2:$D$3000,4,FALSE),"-")</f>
        <v>10</v>
      </c>
      <c r="BF51" s="115" t="str">
        <f>IFERROR(VLOOKUP(CONCATENATE($A51,BF$1),'Исх-видео'!$A$2:$D$3000,4,FALSE),"-")</f>
        <v>-</v>
      </c>
      <c r="BG51" s="115" t="str">
        <f>IFERROR(VLOOKUP(CONCATENATE($A51,BG$1),'[1]Исх-видео'!$A$2:$D$3000,4,FALSE),"-")</f>
        <v>-</v>
      </c>
      <c r="BH51" s="116">
        <f t="shared" si="1"/>
        <v>14</v>
      </c>
      <c r="BI51" s="114">
        <f t="shared" si="0"/>
        <v>7.2142857142857144</v>
      </c>
      <c r="BJ51" s="115"/>
    </row>
    <row r="52" spans="1:62">
      <c r="A52" s="38">
        <f t="shared" si="2"/>
        <v>50</v>
      </c>
      <c r="B52" s="115" t="str">
        <f>IFERROR(VLOOKUP(CONCATENATE($A52,B$1),'Исх-видео'!$A$2:$D$3000,4,FALSE),"-")</f>
        <v>-</v>
      </c>
      <c r="C52" s="115" t="str">
        <f>IFERROR(VLOOKUP(CONCATENATE($A52,C$1),'Исх-видео'!$A$2:$D$3000,4,FALSE),"-")</f>
        <v>-</v>
      </c>
      <c r="D52" s="115" t="str">
        <f>IFERROR(VLOOKUP(CONCATENATE($A52,D$1),'Исх-видео'!$A$2:$D$3000,4,FALSE),"-")</f>
        <v>-</v>
      </c>
      <c r="E52" s="115">
        <f>IFERROR(VLOOKUP(CONCATENATE($A52,E$1),'Исх-видео'!$A$2:$D$3000,4,FALSE),"-")</f>
        <v>4</v>
      </c>
      <c r="F52" s="115">
        <f>IFERROR(VLOOKUP(CONCATENATE($A52,F$1),'Исх-видео'!$A$2:$D$3000,4,FALSE),"-")</f>
        <v>8</v>
      </c>
      <c r="G52" s="115" t="str">
        <f>IFERROR(VLOOKUP(CONCATENATE($A52,G$1),'Исх-видео'!$A$2:$D$3000,4,FALSE),"-")</f>
        <v>-</v>
      </c>
      <c r="H52" s="115" t="str">
        <f>IFERROR(VLOOKUP(CONCATENATE($A52,H$1),'Исх-видео'!$A$2:$D$3000,4,FALSE),"-")</f>
        <v>-</v>
      </c>
      <c r="I52" s="115">
        <f>IFERROR(VLOOKUP(CONCATENATE($A52,I$1),'Исх-видео'!$A$2:$D$3000,4,FALSE),"-")</f>
        <v>8</v>
      </c>
      <c r="J52" s="115">
        <f>IFERROR(VLOOKUP(CONCATENATE($A52,J$1),'Исх-видео'!$A$2:$D$3000,4,FALSE),"-")</f>
        <v>7</v>
      </c>
      <c r="K52" s="115" t="str">
        <f>IFERROR(VLOOKUP(CONCATENATE($A52,K$1),'Исх-видео'!$A$2:$D$3000,4,FALSE),"-")</f>
        <v>-</v>
      </c>
      <c r="L52" s="115" t="str">
        <f>IFERROR(VLOOKUP(CONCATENATE($A52,L$1),'Исх-видео'!$A$2:$D$3000,4,FALSE),"-")</f>
        <v>-</v>
      </c>
      <c r="M52" s="115" t="str">
        <f>IFERROR(VLOOKUP(CONCATENATE($A52,M$1),'Исх-видео'!$A$2:$D$3000,4,FALSE),"-")</f>
        <v>-</v>
      </c>
      <c r="N52" s="115" t="str">
        <f>IFERROR(VLOOKUP(CONCATENATE($A52,N$1),'Исх-видео'!$A$2:$D$3000,4,FALSE),"-")</f>
        <v>-</v>
      </c>
      <c r="O52" s="115" t="str">
        <f>IFERROR(VLOOKUP(CONCATENATE($A52,O$1),'Исх-видео'!$A$2:$D$3000,4,FALSE),"-")</f>
        <v>-</v>
      </c>
      <c r="P52" s="115" t="str">
        <f>IFERROR(VLOOKUP(CONCATENATE($A52,P$1),'Исх-видео'!$A$2:$D$3000,4,FALSE),"-")</f>
        <v>-</v>
      </c>
      <c r="Q52" s="115" t="str">
        <f>IFERROR(VLOOKUP(CONCATENATE($A52,Q$1),'Исх-видео'!$A$2:$D$3000,4,FALSE),"-")</f>
        <v>-</v>
      </c>
      <c r="R52" s="115" t="str">
        <f>IFERROR(VLOOKUP(CONCATENATE($A52,R$1),'Исх-видео'!$A$2:$D$3000,4,FALSE),"-")</f>
        <v>-</v>
      </c>
      <c r="S52" s="115">
        <f>IFERROR(VLOOKUP(CONCATENATE($A52,S$1),'Исх-видео'!$A$2:$D$3000,4,FALSE),"-")</f>
        <v>10</v>
      </c>
      <c r="T52" s="115" t="str">
        <f>IFERROR(VLOOKUP(CONCATENATE($A52,T$1),'Исх-видео'!$A$2:$D$3000,4,FALSE),"-")</f>
        <v>-</v>
      </c>
      <c r="U52" s="115" t="str">
        <f>IFERROR(VLOOKUP(CONCATENATE($A52,U$1),'Исх-видео'!$A$2:$D$3000,4,FALSE),"-")</f>
        <v>-</v>
      </c>
      <c r="V52" s="115" t="str">
        <f>IFERROR(VLOOKUP(CONCATENATE($A52,V$1),'Исх-видео'!$A$2:$D$3000,4,FALSE),"-")</f>
        <v>-</v>
      </c>
      <c r="W52" s="115" t="str">
        <f>IFERROR(VLOOKUP(CONCATENATE($A52,W$1),'Исх-видео'!$A$2:$D$3000,4,FALSE),"-")</f>
        <v>-</v>
      </c>
      <c r="X52" s="115">
        <f>IFERROR(VLOOKUP(CONCATENATE($A52,X$1),'Исх-видео'!$A$2:$D$3000,4,FALSE),"-")</f>
        <v>9</v>
      </c>
      <c r="Y52" s="115" t="str">
        <f>IFERROR(VLOOKUP(CONCATENATE($A52,Y$1),'Исх-видео'!$A$2:$D$3000,4,FALSE),"-")</f>
        <v>-</v>
      </c>
      <c r="Z52" s="115">
        <f>IFERROR(VLOOKUP(CONCATENATE($A52,Z$1),'Исх-видео'!$A$2:$D$3000,4,FALSE),"-")</f>
        <v>8</v>
      </c>
      <c r="AA52" s="115" t="str">
        <f>IFERROR(VLOOKUP(CONCATENATE($A52,AA$1),'Исх-видео'!$A$2:$D$3000,4,FALSE),"-")</f>
        <v>-</v>
      </c>
      <c r="AB52" s="115" t="str">
        <f>IFERROR(VLOOKUP(CONCATENATE($A52,AB$1),'Исх-видео'!$A$2:$D$3000,4,FALSE),"-")</f>
        <v>-</v>
      </c>
      <c r="AC52" s="115" t="str">
        <f>IFERROR(VLOOKUP(CONCATENATE($A52,AC$1),'Исх-видео'!$A$2:$D$3000,4,FALSE),"-")</f>
        <v>-</v>
      </c>
      <c r="AD52" s="115" t="str">
        <f>IFERROR(VLOOKUP(CONCATENATE($A52,AD$1),'Исх-видео'!$A$2:$D$3000,4,FALSE),"-")</f>
        <v>-</v>
      </c>
      <c r="AE52" s="115">
        <f>IFERROR(VLOOKUP(CONCATENATE($A52,AE$1),'Исх-видео'!$A$2:$D$3000,4,FALSE),"-")</f>
        <v>8</v>
      </c>
      <c r="AF52" s="115" t="str">
        <f>IFERROR(VLOOKUP(CONCATENATE($A52,AF$1),'Исх-видео'!$A$2:$D$3000,4,FALSE),"-")</f>
        <v>-</v>
      </c>
      <c r="AG52" s="115" t="str">
        <f>IFERROR(VLOOKUP(CONCATENATE($A52,AG$1),'Исх-видео'!$A$2:$D$3000,4,FALSE),"-")</f>
        <v>-</v>
      </c>
      <c r="AH52" s="115" t="str">
        <f>IFERROR(VLOOKUP(CONCATENATE($A52,AH$1),'Исх-видео'!$A$2:$D$3000,4,FALSE),"-")</f>
        <v>-</v>
      </c>
      <c r="AI52" s="115" t="str">
        <f>IFERROR(VLOOKUP(CONCATENATE($A52,AI$1),'Исх-видео'!$A$2:$D$3000,4,FALSE),"-")</f>
        <v>-</v>
      </c>
      <c r="AJ52" s="115">
        <f>IFERROR(VLOOKUP(CONCATENATE($A52,AJ$1),'Исх-видео'!$A$2:$D$3000,4,FALSE),"-")</f>
        <v>3</v>
      </c>
      <c r="AK52" s="115">
        <f>IFERROR(VLOOKUP(CONCATENATE($A52,AK$1),'Исх-видео'!$A$2:$D$3000,4,FALSE),"-")</f>
        <v>6</v>
      </c>
      <c r="AL52" s="115">
        <f>IFERROR(VLOOKUP(CONCATENATE($A52,AL$1),'Исх-видео'!$A$2:$D$3000,4,FALSE),"-")</f>
        <v>6</v>
      </c>
      <c r="AM52" s="115" t="str">
        <f>IFERROR(VLOOKUP(CONCATENATE($A52,AM$1),'Исх-видео'!$A$2:$D$3000,4,FALSE),"-")</f>
        <v>-</v>
      </c>
      <c r="AN52" s="115">
        <f>IFERROR(VLOOKUP(CONCATENATE($A52,AN$1),'Исх-видео'!$A$2:$D$3000,4,FALSE),"-")</f>
        <v>8</v>
      </c>
      <c r="AO52" s="115" t="str">
        <f>IFERROR(VLOOKUP(CONCATENATE($A52,AO$1),'Исх-видео'!$A$2:$D$3000,4,FALSE),"-")</f>
        <v>-</v>
      </c>
      <c r="AP52" s="115" t="str">
        <f>IFERROR(VLOOKUP(CONCATENATE($A52,AP$1),'Исх-видео'!$A$2:$D$3000,4,FALSE),"-")</f>
        <v>-</v>
      </c>
      <c r="AQ52" s="115" t="str">
        <f>IFERROR(VLOOKUP(CONCATENATE($A52,AQ$1),'Исх-видео'!$A$2:$D$3000,4,FALSE),"-")</f>
        <v>-</v>
      </c>
      <c r="AR52" s="115" t="str">
        <f>IFERROR(VLOOKUP(CONCATENATE($A52,AR$1),'Исх-видео'!$A$2:$D$3000,4,FALSE),"-")</f>
        <v>-</v>
      </c>
      <c r="AS52" s="115">
        <f>IFERROR(VLOOKUP(CONCATENATE($A52,AS$1),'Исх-видео'!$A$2:$D$3000,4,FALSE),"-")</f>
        <v>9</v>
      </c>
      <c r="AT52" s="115" t="str">
        <f>IFERROR(VLOOKUP(CONCATENATE($A52,AT$1),'Исх-видео'!$A$2:$D$3000,4,FALSE),"-")</f>
        <v>-</v>
      </c>
      <c r="AU52" s="115" t="str">
        <f>IFERROR(VLOOKUP(CONCATENATE($A52,AU$1),'Исх-видео'!$A$2:$D$3000,4,FALSE),"-")</f>
        <v>-</v>
      </c>
      <c r="AV52" s="115" t="str">
        <f>IFERROR(VLOOKUP(CONCATENATE($A52,AV$1),'Исх-видео'!$A$2:$D$3000,4,FALSE),"-")</f>
        <v>-</v>
      </c>
      <c r="AW52" s="115" t="str">
        <f>IFERROR(VLOOKUP(CONCATENATE($A52,AW$1),'Исх-видео'!$A$2:$D$3000,4,FALSE),"-")</f>
        <v>-</v>
      </c>
      <c r="AX52" s="115" t="str">
        <f>IFERROR(VLOOKUP(CONCATENATE($A52,AX$1),'Исх-видео'!$A$2:$D$3000,4,FALSE),"-")</f>
        <v>-</v>
      </c>
      <c r="AY52" s="115" t="str">
        <f>IFERROR(VLOOKUP(CONCATENATE($A52,AY$1),'Исх-видео'!$A$2:$D$3000,4,FALSE),"-")</f>
        <v>-</v>
      </c>
      <c r="AZ52" s="115" t="str">
        <f>IFERROR(VLOOKUP(CONCATENATE($A52,AZ$1),'Исх-видео'!$A$2:$D$3000,4,FALSE),"-")</f>
        <v>-</v>
      </c>
      <c r="BA52" s="115">
        <f>IFERROR(VLOOKUP(CONCATENATE($A52,BA$1),'Исх-видео'!$A$2:$D$3000,4,FALSE),"-")</f>
        <v>8</v>
      </c>
      <c r="BB52" s="115" t="str">
        <f>IFERROR(VLOOKUP(CONCATENATE($A52,BB$1),'Исх-видео'!$A$2:$D$3000,4,FALSE),"-")</f>
        <v>-</v>
      </c>
      <c r="BC52" s="115">
        <f>IFERROR(VLOOKUP(CONCATENATE($A52,BC$1),'Исх-видео'!$A$2:$D$3000,4,FALSE),"-")</f>
        <v>11</v>
      </c>
      <c r="BD52" s="115" t="str">
        <f>IFERROR(VLOOKUP(CONCATENATE($A52,BD$1),'Исх-видео'!$A$2:$D$3000,4,FALSE),"-")</f>
        <v>-</v>
      </c>
      <c r="BE52" s="115">
        <f>IFERROR(VLOOKUP(CONCATENATE($A52,BE$1),'Исх-видео'!$A$2:$D$3000,4,FALSE),"-")</f>
        <v>9</v>
      </c>
      <c r="BF52" s="115" t="str">
        <f>IFERROR(VLOOKUP(CONCATENATE($A52,BF$1),'Исх-видео'!$A$2:$D$3000,4,FALSE),"-")</f>
        <v>-</v>
      </c>
      <c r="BG52" s="115" t="str">
        <f>IFERROR(VLOOKUP(CONCATENATE($A52,BG$1),'[1]Исх-видео'!$A$2:$D$3000,4,FALSE),"-")</f>
        <v>-</v>
      </c>
      <c r="BH52" s="116">
        <f t="shared" si="1"/>
        <v>16</v>
      </c>
      <c r="BI52" s="114">
        <f t="shared" si="0"/>
        <v>7.625</v>
      </c>
      <c r="BJ52" s="115"/>
    </row>
    <row r="53" spans="1:62">
      <c r="A53" s="38">
        <f t="shared" si="2"/>
        <v>51</v>
      </c>
      <c r="B53" s="115" t="str">
        <f>IFERROR(VLOOKUP(CONCATENATE($A53,B$1),'Исх-видео'!$A$2:$D$3000,4,FALSE),"-")</f>
        <v>-</v>
      </c>
      <c r="C53" s="115" t="str">
        <f>IFERROR(VLOOKUP(CONCATENATE($A53,C$1),'Исх-видео'!$A$2:$D$3000,4,FALSE),"-")</f>
        <v>-</v>
      </c>
      <c r="D53" s="115" t="str">
        <f>IFERROR(VLOOKUP(CONCATENATE($A53,D$1),'Исх-видео'!$A$2:$D$3000,4,FALSE),"-")</f>
        <v>-</v>
      </c>
      <c r="E53" s="115">
        <f>IFERROR(VLOOKUP(CONCATENATE($A53,E$1),'Исх-видео'!$A$2:$D$3000,4,FALSE),"-")</f>
        <v>4</v>
      </c>
      <c r="F53" s="115">
        <f>IFERROR(VLOOKUP(CONCATENATE($A53,F$1),'Исх-видео'!$A$2:$D$3000,4,FALSE),"-")</f>
        <v>7</v>
      </c>
      <c r="G53" s="115" t="str">
        <f>IFERROR(VLOOKUP(CONCATENATE($A53,G$1),'Исх-видео'!$A$2:$D$3000,4,FALSE),"-")</f>
        <v>-</v>
      </c>
      <c r="H53" s="115" t="str">
        <f>IFERROR(VLOOKUP(CONCATENATE($A53,H$1),'Исх-видео'!$A$2:$D$3000,4,FALSE),"-")</f>
        <v>-</v>
      </c>
      <c r="I53" s="115">
        <f>IFERROR(VLOOKUP(CONCATENATE($A53,I$1),'Исх-видео'!$A$2:$D$3000,4,FALSE),"-")</f>
        <v>5</v>
      </c>
      <c r="J53" s="115">
        <f>IFERROR(VLOOKUP(CONCATENATE($A53,J$1),'Исх-видео'!$A$2:$D$3000,4,FALSE),"-")</f>
        <v>9</v>
      </c>
      <c r="K53" s="115" t="str">
        <f>IFERROR(VLOOKUP(CONCATENATE($A53,K$1),'Исх-видео'!$A$2:$D$3000,4,FALSE),"-")</f>
        <v>-</v>
      </c>
      <c r="L53" s="115" t="str">
        <f>IFERROR(VLOOKUP(CONCATENATE($A53,L$1),'Исх-видео'!$A$2:$D$3000,4,FALSE),"-")</f>
        <v>-</v>
      </c>
      <c r="M53" s="115" t="str">
        <f>IFERROR(VLOOKUP(CONCATENATE($A53,M$1),'Исх-видео'!$A$2:$D$3000,4,FALSE),"-")</f>
        <v>-</v>
      </c>
      <c r="N53" s="115" t="str">
        <f>IFERROR(VLOOKUP(CONCATENATE($A53,N$1),'Исх-видео'!$A$2:$D$3000,4,FALSE),"-")</f>
        <v>-</v>
      </c>
      <c r="O53" s="115" t="str">
        <f>IFERROR(VLOOKUP(CONCATENATE($A53,O$1),'Исх-видео'!$A$2:$D$3000,4,FALSE),"-")</f>
        <v>-</v>
      </c>
      <c r="P53" s="115" t="str">
        <f>IFERROR(VLOOKUP(CONCATENATE($A53,P$1),'Исх-видео'!$A$2:$D$3000,4,FALSE),"-")</f>
        <v>-</v>
      </c>
      <c r="Q53" s="115" t="str">
        <f>IFERROR(VLOOKUP(CONCATENATE($A53,Q$1),'Исх-видео'!$A$2:$D$3000,4,FALSE),"-")</f>
        <v>-</v>
      </c>
      <c r="R53" s="115" t="str">
        <f>IFERROR(VLOOKUP(CONCATENATE($A53,R$1),'Исх-видео'!$A$2:$D$3000,4,FALSE),"-")</f>
        <v>-</v>
      </c>
      <c r="S53" s="115">
        <f>IFERROR(VLOOKUP(CONCATENATE($A53,S$1),'Исх-видео'!$A$2:$D$3000,4,FALSE),"-")</f>
        <v>7</v>
      </c>
      <c r="T53" s="115" t="str">
        <f>IFERROR(VLOOKUP(CONCATENATE($A53,T$1),'Исх-видео'!$A$2:$D$3000,4,FALSE),"-")</f>
        <v>-</v>
      </c>
      <c r="U53" s="115" t="str">
        <f>IFERROR(VLOOKUP(CONCATENATE($A53,U$1),'Исх-видео'!$A$2:$D$3000,4,FALSE),"-")</f>
        <v>-</v>
      </c>
      <c r="V53" s="115" t="str">
        <f>IFERROR(VLOOKUP(CONCATENATE($A53,V$1),'Исх-видео'!$A$2:$D$3000,4,FALSE),"-")</f>
        <v>-</v>
      </c>
      <c r="W53" s="115" t="str">
        <f>IFERROR(VLOOKUP(CONCATENATE($A53,W$1),'Исх-видео'!$A$2:$D$3000,4,FALSE),"-")</f>
        <v>-</v>
      </c>
      <c r="X53" s="115" t="str">
        <f>IFERROR(VLOOKUP(CONCATENATE($A53,X$1),'Исх-видео'!$A$2:$D$3000,4,FALSE),"-")</f>
        <v>-</v>
      </c>
      <c r="Y53" s="115" t="str">
        <f>IFERROR(VLOOKUP(CONCATENATE($A53,Y$1),'Исх-видео'!$A$2:$D$3000,4,FALSE),"-")</f>
        <v>-</v>
      </c>
      <c r="Z53" s="115">
        <f>IFERROR(VLOOKUP(CONCATENATE($A53,Z$1),'Исх-видео'!$A$2:$D$3000,4,FALSE),"-")</f>
        <v>7</v>
      </c>
      <c r="AA53" s="115" t="str">
        <f>IFERROR(VLOOKUP(CONCATENATE($A53,AA$1),'Исх-видео'!$A$2:$D$3000,4,FALSE),"-")</f>
        <v>-</v>
      </c>
      <c r="AB53" s="115" t="str">
        <f>IFERROR(VLOOKUP(CONCATENATE($A53,AB$1),'Исх-видео'!$A$2:$D$3000,4,FALSE),"-")</f>
        <v>-</v>
      </c>
      <c r="AC53" s="115" t="str">
        <f>IFERROR(VLOOKUP(CONCATENATE($A53,AC$1),'Исх-видео'!$A$2:$D$3000,4,FALSE),"-")</f>
        <v>-</v>
      </c>
      <c r="AD53" s="115" t="str">
        <f>IFERROR(VLOOKUP(CONCATENATE($A53,AD$1),'Исх-видео'!$A$2:$D$3000,4,FALSE),"-")</f>
        <v>-</v>
      </c>
      <c r="AE53" s="115">
        <f>IFERROR(VLOOKUP(CONCATENATE($A53,AE$1),'Исх-видео'!$A$2:$D$3000,4,FALSE),"-")</f>
        <v>6</v>
      </c>
      <c r="AF53" s="115" t="str">
        <f>IFERROR(VLOOKUP(CONCATENATE($A53,AF$1),'Исх-видео'!$A$2:$D$3000,4,FALSE),"-")</f>
        <v>-</v>
      </c>
      <c r="AG53" s="115" t="str">
        <f>IFERROR(VLOOKUP(CONCATENATE($A53,AG$1),'Исх-видео'!$A$2:$D$3000,4,FALSE),"-")</f>
        <v>-</v>
      </c>
      <c r="AH53" s="115" t="str">
        <f>IFERROR(VLOOKUP(CONCATENATE($A53,AH$1),'Исх-видео'!$A$2:$D$3000,4,FALSE),"-")</f>
        <v>-</v>
      </c>
      <c r="AI53" s="115" t="str">
        <f>IFERROR(VLOOKUP(CONCATENATE($A53,AI$1),'Исх-видео'!$A$2:$D$3000,4,FALSE),"-")</f>
        <v>-</v>
      </c>
      <c r="AJ53" s="115">
        <f>IFERROR(VLOOKUP(CONCATENATE($A53,AJ$1),'Исх-видео'!$A$2:$D$3000,4,FALSE),"-")</f>
        <v>11</v>
      </c>
      <c r="AK53" s="115">
        <f>IFERROR(VLOOKUP(CONCATENATE($A53,AK$1),'Исх-видео'!$A$2:$D$3000,4,FALSE),"-")</f>
        <v>6</v>
      </c>
      <c r="AL53" s="115">
        <f>IFERROR(VLOOKUP(CONCATENATE($A53,AL$1),'Исх-видео'!$A$2:$D$3000,4,FALSE),"-")</f>
        <v>6</v>
      </c>
      <c r="AM53" s="115" t="str">
        <f>IFERROR(VLOOKUP(CONCATENATE($A53,AM$1),'Исх-видео'!$A$2:$D$3000,4,FALSE),"-")</f>
        <v>-</v>
      </c>
      <c r="AN53" s="115">
        <f>IFERROR(VLOOKUP(CONCATENATE($A53,AN$1),'Исх-видео'!$A$2:$D$3000,4,FALSE),"-")</f>
        <v>7</v>
      </c>
      <c r="AO53" s="115" t="str">
        <f>IFERROR(VLOOKUP(CONCATENATE($A53,AO$1),'Исх-видео'!$A$2:$D$3000,4,FALSE),"-")</f>
        <v>-</v>
      </c>
      <c r="AP53" s="115" t="str">
        <f>IFERROR(VLOOKUP(CONCATENATE($A53,AP$1),'Исх-видео'!$A$2:$D$3000,4,FALSE),"-")</f>
        <v>-</v>
      </c>
      <c r="AQ53" s="115" t="str">
        <f>IFERROR(VLOOKUP(CONCATENATE($A53,AQ$1),'Исх-видео'!$A$2:$D$3000,4,FALSE),"-")</f>
        <v>-</v>
      </c>
      <c r="AR53" s="115" t="str">
        <f>IFERROR(VLOOKUP(CONCATENATE($A53,AR$1),'Исх-видео'!$A$2:$D$3000,4,FALSE),"-")</f>
        <v>-</v>
      </c>
      <c r="AS53" s="115" t="str">
        <f>IFERROR(VLOOKUP(CONCATENATE($A53,AS$1),'Исх-видео'!$A$2:$D$3000,4,FALSE),"-")</f>
        <v>-</v>
      </c>
      <c r="AT53" s="115" t="str">
        <f>IFERROR(VLOOKUP(CONCATENATE($A53,AT$1),'Исх-видео'!$A$2:$D$3000,4,FALSE),"-")</f>
        <v>-</v>
      </c>
      <c r="AU53" s="115" t="str">
        <f>IFERROR(VLOOKUP(CONCATENATE($A53,AU$1),'Исх-видео'!$A$2:$D$3000,4,FALSE),"-")</f>
        <v>-</v>
      </c>
      <c r="AV53" s="115" t="str">
        <f>IFERROR(VLOOKUP(CONCATENATE($A53,AV$1),'Исх-видео'!$A$2:$D$3000,4,FALSE),"-")</f>
        <v>-</v>
      </c>
      <c r="AW53" s="115" t="str">
        <f>IFERROR(VLOOKUP(CONCATENATE($A53,AW$1),'Исх-видео'!$A$2:$D$3000,4,FALSE),"-")</f>
        <v>-</v>
      </c>
      <c r="AX53" s="115" t="str">
        <f>IFERROR(VLOOKUP(CONCATENATE($A53,AX$1),'Исх-видео'!$A$2:$D$3000,4,FALSE),"-")</f>
        <v>-</v>
      </c>
      <c r="AY53" s="115" t="str">
        <f>IFERROR(VLOOKUP(CONCATENATE($A53,AY$1),'Исх-видео'!$A$2:$D$3000,4,FALSE),"-")</f>
        <v>-</v>
      </c>
      <c r="AZ53" s="115" t="str">
        <f>IFERROR(VLOOKUP(CONCATENATE($A53,AZ$1),'Исх-видео'!$A$2:$D$3000,4,FALSE),"-")</f>
        <v>-</v>
      </c>
      <c r="BA53" s="115">
        <f>IFERROR(VLOOKUP(CONCATENATE($A53,BA$1),'Исх-видео'!$A$2:$D$3000,4,FALSE),"-")</f>
        <v>7</v>
      </c>
      <c r="BB53" s="115" t="str">
        <f>IFERROR(VLOOKUP(CONCATENATE($A53,BB$1),'Исх-видео'!$A$2:$D$3000,4,FALSE),"-")</f>
        <v>-</v>
      </c>
      <c r="BC53" s="115">
        <f>IFERROR(VLOOKUP(CONCATENATE($A53,BC$1),'Исх-видео'!$A$2:$D$3000,4,FALSE),"-")</f>
        <v>8</v>
      </c>
      <c r="BD53" s="115" t="str">
        <f>IFERROR(VLOOKUP(CONCATENATE($A53,BD$1),'Исх-видео'!$A$2:$D$3000,4,FALSE),"-")</f>
        <v>-</v>
      </c>
      <c r="BE53" s="115">
        <f>IFERROR(VLOOKUP(CONCATENATE($A53,BE$1),'Исх-видео'!$A$2:$D$3000,4,FALSE),"-")</f>
        <v>8</v>
      </c>
      <c r="BF53" s="115" t="str">
        <f>IFERROR(VLOOKUP(CONCATENATE($A53,BF$1),'Исх-видео'!$A$2:$D$3000,4,FALSE),"-")</f>
        <v>-</v>
      </c>
      <c r="BG53" s="115" t="str">
        <f>IFERROR(VLOOKUP(CONCATENATE($A53,BG$1),'[1]Исх-видео'!$A$2:$D$3000,4,FALSE),"-")</f>
        <v>-</v>
      </c>
      <c r="BH53" s="116">
        <f t="shared" si="1"/>
        <v>14</v>
      </c>
      <c r="BI53" s="114">
        <f t="shared" si="0"/>
        <v>7</v>
      </c>
      <c r="BJ53" s="115"/>
    </row>
    <row r="54" spans="1:62">
      <c r="A54" s="38">
        <f t="shared" si="2"/>
        <v>52</v>
      </c>
      <c r="B54" s="115" t="str">
        <f>IFERROR(VLOOKUP(CONCATENATE($A54,B$1),'Исх-видео'!$A$2:$D$3000,4,FALSE),"-")</f>
        <v>-</v>
      </c>
      <c r="C54" s="115" t="str">
        <f>IFERROR(VLOOKUP(CONCATENATE($A54,C$1),'Исх-видео'!$A$2:$D$3000,4,FALSE),"-")</f>
        <v>-</v>
      </c>
      <c r="D54" s="115" t="str">
        <f>IFERROR(VLOOKUP(CONCATENATE($A54,D$1),'Исх-видео'!$A$2:$D$3000,4,FALSE),"-")</f>
        <v>-</v>
      </c>
      <c r="E54" s="115" t="str">
        <f>IFERROR(VLOOKUP(CONCATENATE($A54,E$1),'Исх-видео'!$A$2:$D$3000,4,FALSE),"-")</f>
        <v>-</v>
      </c>
      <c r="F54" s="115" t="str">
        <f>IFERROR(VLOOKUP(CONCATENATE($A54,F$1),'Исх-видео'!$A$2:$D$3000,4,FALSE),"-")</f>
        <v>-</v>
      </c>
      <c r="G54" s="115" t="str">
        <f>IFERROR(VLOOKUP(CONCATENATE($A54,G$1),'Исх-видео'!$A$2:$D$3000,4,FALSE),"-")</f>
        <v>-</v>
      </c>
      <c r="H54" s="115" t="str">
        <f>IFERROR(VLOOKUP(CONCATENATE($A54,H$1),'Исх-видео'!$A$2:$D$3000,4,FALSE),"-")</f>
        <v>-</v>
      </c>
      <c r="I54" s="115" t="str">
        <f>IFERROR(VLOOKUP(CONCATENATE($A54,I$1),'Исх-видео'!$A$2:$D$3000,4,FALSE),"-")</f>
        <v>-</v>
      </c>
      <c r="J54" s="115" t="str">
        <f>IFERROR(VLOOKUP(CONCATENATE($A54,J$1),'Исх-видео'!$A$2:$D$3000,4,FALSE),"-")</f>
        <v>-</v>
      </c>
      <c r="K54" s="115" t="str">
        <f>IFERROR(VLOOKUP(CONCATENATE($A54,K$1),'Исх-видео'!$A$2:$D$3000,4,FALSE),"-")</f>
        <v>-</v>
      </c>
      <c r="L54" s="115" t="str">
        <f>IFERROR(VLOOKUP(CONCATENATE($A54,L$1),'Исх-видео'!$A$2:$D$3000,4,FALSE),"-")</f>
        <v>-</v>
      </c>
      <c r="M54" s="115" t="str">
        <f>IFERROR(VLOOKUP(CONCATENATE($A54,M$1),'Исх-видео'!$A$2:$D$3000,4,FALSE),"-")</f>
        <v>-</v>
      </c>
      <c r="N54" s="115" t="str">
        <f>IFERROR(VLOOKUP(CONCATENATE($A54,N$1),'Исх-видео'!$A$2:$D$3000,4,FALSE),"-")</f>
        <v>-</v>
      </c>
      <c r="O54" s="115" t="str">
        <f>IFERROR(VLOOKUP(CONCATENATE($A54,O$1),'Исх-видео'!$A$2:$D$3000,4,FALSE),"-")</f>
        <v>-</v>
      </c>
      <c r="P54" s="115" t="str">
        <f>IFERROR(VLOOKUP(CONCATENATE($A54,P$1),'Исх-видео'!$A$2:$D$3000,4,FALSE),"-")</f>
        <v>-</v>
      </c>
      <c r="Q54" s="115" t="str">
        <f>IFERROR(VLOOKUP(CONCATENATE($A54,Q$1),'Исх-видео'!$A$2:$D$3000,4,FALSE),"-")</f>
        <v>-</v>
      </c>
      <c r="R54" s="115" t="str">
        <f>IFERROR(VLOOKUP(CONCATENATE($A54,R$1),'Исх-видео'!$A$2:$D$3000,4,FALSE),"-")</f>
        <v>-</v>
      </c>
      <c r="S54" s="115" t="str">
        <f>IFERROR(VLOOKUP(CONCATENATE($A54,S$1),'Исх-видео'!$A$2:$D$3000,4,FALSE),"-")</f>
        <v>-</v>
      </c>
      <c r="T54" s="115" t="str">
        <f>IFERROR(VLOOKUP(CONCATENATE($A54,T$1),'Исх-видео'!$A$2:$D$3000,4,FALSE),"-")</f>
        <v>-</v>
      </c>
      <c r="U54" s="115" t="str">
        <f>IFERROR(VLOOKUP(CONCATENATE($A54,U$1),'Исх-видео'!$A$2:$D$3000,4,FALSE),"-")</f>
        <v>-</v>
      </c>
      <c r="V54" s="115" t="str">
        <f>IFERROR(VLOOKUP(CONCATENATE($A54,V$1),'Исх-видео'!$A$2:$D$3000,4,FALSE),"-")</f>
        <v>-</v>
      </c>
      <c r="W54" s="115" t="str">
        <f>IFERROR(VLOOKUP(CONCATENATE($A54,W$1),'Исх-видео'!$A$2:$D$3000,4,FALSE),"-")</f>
        <v>-</v>
      </c>
      <c r="X54" s="115" t="str">
        <f>IFERROR(VLOOKUP(CONCATENATE($A54,X$1),'Исх-видео'!$A$2:$D$3000,4,FALSE),"-")</f>
        <v>-</v>
      </c>
      <c r="Y54" s="115" t="str">
        <f>IFERROR(VLOOKUP(CONCATENATE($A54,Y$1),'Исх-видео'!$A$2:$D$3000,4,FALSE),"-")</f>
        <v>-</v>
      </c>
      <c r="Z54" s="115" t="str">
        <f>IFERROR(VLOOKUP(CONCATENATE($A54,Z$1),'Исх-видео'!$A$2:$D$3000,4,FALSE),"-")</f>
        <v>-</v>
      </c>
      <c r="AA54" s="115" t="str">
        <f>IFERROR(VLOOKUP(CONCATENATE($A54,AA$1),'Исх-видео'!$A$2:$D$3000,4,FALSE),"-")</f>
        <v>-</v>
      </c>
      <c r="AB54" s="115" t="str">
        <f>IFERROR(VLOOKUP(CONCATENATE($A54,AB$1),'Исх-видео'!$A$2:$D$3000,4,FALSE),"-")</f>
        <v>-</v>
      </c>
      <c r="AC54" s="115" t="str">
        <f>IFERROR(VLOOKUP(CONCATENATE($A54,AC$1),'Исх-видео'!$A$2:$D$3000,4,FALSE),"-")</f>
        <v>-</v>
      </c>
      <c r="AD54" s="115" t="str">
        <f>IFERROR(VLOOKUP(CONCATENATE($A54,AD$1),'Исх-видео'!$A$2:$D$3000,4,FALSE),"-")</f>
        <v>-</v>
      </c>
      <c r="AE54" s="115" t="str">
        <f>IFERROR(VLOOKUP(CONCATENATE($A54,AE$1),'Исх-видео'!$A$2:$D$3000,4,FALSE),"-")</f>
        <v>-</v>
      </c>
      <c r="AF54" s="115" t="str">
        <f>IFERROR(VLOOKUP(CONCATENATE($A54,AF$1),'Исх-видео'!$A$2:$D$3000,4,FALSE),"-")</f>
        <v>-</v>
      </c>
      <c r="AG54" s="115" t="str">
        <f>IFERROR(VLOOKUP(CONCATENATE($A54,AG$1),'Исх-видео'!$A$2:$D$3000,4,FALSE),"-")</f>
        <v>-</v>
      </c>
      <c r="AH54" s="115" t="str">
        <f>IFERROR(VLOOKUP(CONCATENATE($A54,AH$1),'Исх-видео'!$A$2:$D$3000,4,FALSE),"-")</f>
        <v>-</v>
      </c>
      <c r="AI54" s="115" t="str">
        <f>IFERROR(VLOOKUP(CONCATENATE($A54,AI$1),'Исх-видео'!$A$2:$D$3000,4,FALSE),"-")</f>
        <v>-</v>
      </c>
      <c r="AJ54" s="115" t="str">
        <f>IFERROR(VLOOKUP(CONCATENATE($A54,AJ$1),'Исх-видео'!$A$2:$D$3000,4,FALSE),"-")</f>
        <v>-</v>
      </c>
      <c r="AK54" s="115" t="str">
        <f>IFERROR(VLOOKUP(CONCATENATE($A54,AK$1),'Исх-видео'!$A$2:$D$3000,4,FALSE),"-")</f>
        <v>-</v>
      </c>
      <c r="AL54" s="115" t="str">
        <f>IFERROR(VLOOKUP(CONCATENATE($A54,AL$1),'Исх-видео'!$A$2:$D$3000,4,FALSE),"-")</f>
        <v>-</v>
      </c>
      <c r="AM54" s="115" t="str">
        <f>IFERROR(VLOOKUP(CONCATENATE($A54,AM$1),'Исх-видео'!$A$2:$D$3000,4,FALSE),"-")</f>
        <v>-</v>
      </c>
      <c r="AN54" s="115" t="str">
        <f>IFERROR(VLOOKUP(CONCATENATE($A54,AN$1),'Исх-видео'!$A$2:$D$3000,4,FALSE),"-")</f>
        <v>-</v>
      </c>
      <c r="AO54" s="115" t="str">
        <f>IFERROR(VLOOKUP(CONCATENATE($A54,AO$1),'Исх-видео'!$A$2:$D$3000,4,FALSE),"-")</f>
        <v>-</v>
      </c>
      <c r="AP54" s="115" t="str">
        <f>IFERROR(VLOOKUP(CONCATENATE($A54,AP$1),'Исх-видео'!$A$2:$D$3000,4,FALSE),"-")</f>
        <v>-</v>
      </c>
      <c r="AQ54" s="115" t="str">
        <f>IFERROR(VLOOKUP(CONCATENATE($A54,AQ$1),'Исх-видео'!$A$2:$D$3000,4,FALSE),"-")</f>
        <v>-</v>
      </c>
      <c r="AR54" s="115" t="str">
        <f>IFERROR(VLOOKUP(CONCATENATE($A54,AR$1),'Исх-видео'!$A$2:$D$3000,4,FALSE),"-")</f>
        <v>-</v>
      </c>
      <c r="AS54" s="115" t="str">
        <f>IFERROR(VLOOKUP(CONCATENATE($A54,AS$1),'Исх-видео'!$A$2:$D$3000,4,FALSE),"-")</f>
        <v>-</v>
      </c>
      <c r="AT54" s="115" t="str">
        <f>IFERROR(VLOOKUP(CONCATENATE($A54,AT$1),'Исх-видео'!$A$2:$D$3000,4,FALSE),"-")</f>
        <v>-</v>
      </c>
      <c r="AU54" s="115" t="str">
        <f>IFERROR(VLOOKUP(CONCATENATE($A54,AU$1),'Исх-видео'!$A$2:$D$3000,4,FALSE),"-")</f>
        <v>-</v>
      </c>
      <c r="AV54" s="115" t="str">
        <f>IFERROR(VLOOKUP(CONCATENATE($A54,AV$1),'Исх-видео'!$A$2:$D$3000,4,FALSE),"-")</f>
        <v>-</v>
      </c>
      <c r="AW54" s="115" t="str">
        <f>IFERROR(VLOOKUP(CONCATENATE($A54,AW$1),'Исх-видео'!$A$2:$D$3000,4,FALSE),"-")</f>
        <v>-</v>
      </c>
      <c r="AX54" s="115" t="str">
        <f>IFERROR(VLOOKUP(CONCATENATE($A54,AX$1),'Исх-видео'!$A$2:$D$3000,4,FALSE),"-")</f>
        <v>-</v>
      </c>
      <c r="AY54" s="115" t="str">
        <f>IFERROR(VLOOKUP(CONCATENATE($A54,AY$1),'Исх-видео'!$A$2:$D$3000,4,FALSE),"-")</f>
        <v>-</v>
      </c>
      <c r="AZ54" s="115" t="str">
        <f>IFERROR(VLOOKUP(CONCATENATE($A54,AZ$1),'Исх-видео'!$A$2:$D$3000,4,FALSE),"-")</f>
        <v>-</v>
      </c>
      <c r="BA54" s="115" t="str">
        <f>IFERROR(VLOOKUP(CONCATENATE($A54,BA$1),'Исх-видео'!$A$2:$D$3000,4,FALSE),"-")</f>
        <v>-</v>
      </c>
      <c r="BB54" s="115" t="str">
        <f>IFERROR(VLOOKUP(CONCATENATE($A54,BB$1),'Исх-видео'!$A$2:$D$3000,4,FALSE),"-")</f>
        <v>-</v>
      </c>
      <c r="BC54" s="115" t="str">
        <f>IFERROR(VLOOKUP(CONCATENATE($A54,BC$1),'Исх-видео'!$A$2:$D$3000,4,FALSE),"-")</f>
        <v>-</v>
      </c>
      <c r="BD54" s="115" t="str">
        <f>IFERROR(VLOOKUP(CONCATENATE($A54,BD$1),'Исх-видео'!$A$2:$D$3000,4,FALSE),"-")</f>
        <v>-</v>
      </c>
      <c r="BE54" s="115" t="str">
        <f>IFERROR(VLOOKUP(CONCATENATE($A54,BE$1),'Исх-видео'!$A$2:$D$3000,4,FALSE),"-")</f>
        <v>-</v>
      </c>
      <c r="BF54" s="115" t="str">
        <f>IFERROR(VLOOKUP(CONCATENATE($A54,BF$1),'Исх-видео'!$A$2:$D$3000,4,FALSE),"-")</f>
        <v>-</v>
      </c>
      <c r="BG54" s="115" t="str">
        <f>IFERROR(VLOOKUP(CONCATENATE($A54,BG$1),'[1]Исх-видео'!$A$2:$D$3000,4,FALSE),"-")</f>
        <v>-</v>
      </c>
      <c r="BH54" s="116">
        <f t="shared" si="1"/>
        <v>0</v>
      </c>
      <c r="BI54" s="114" t="str">
        <f t="shared" si="0"/>
        <v>-</v>
      </c>
      <c r="BJ54" s="115"/>
    </row>
    <row r="55" spans="1:62">
      <c r="A55" s="38">
        <f t="shared" si="2"/>
        <v>53</v>
      </c>
      <c r="B55" s="115" t="str">
        <f>IFERROR(VLOOKUP(CONCATENATE($A55,B$1),'Исх-видео'!$A$2:$D$3000,4,FALSE),"-")</f>
        <v>-</v>
      </c>
      <c r="C55" s="115" t="str">
        <f>IFERROR(VLOOKUP(CONCATENATE($A55,C$1),'Исх-видео'!$A$2:$D$3000,4,FALSE),"-")</f>
        <v>-</v>
      </c>
      <c r="D55" s="115" t="str">
        <f>IFERROR(VLOOKUP(CONCATENATE($A55,D$1),'Исх-видео'!$A$2:$D$3000,4,FALSE),"-")</f>
        <v>-</v>
      </c>
      <c r="E55" s="115" t="str">
        <f>IFERROR(VLOOKUP(CONCATENATE($A55,E$1),'Исх-видео'!$A$2:$D$3000,4,FALSE),"-")</f>
        <v>-</v>
      </c>
      <c r="F55" s="115" t="str">
        <f>IFERROR(VLOOKUP(CONCATENATE($A55,F$1),'Исх-видео'!$A$2:$D$3000,4,FALSE),"-")</f>
        <v>-</v>
      </c>
      <c r="G55" s="115" t="str">
        <f>IFERROR(VLOOKUP(CONCATENATE($A55,G$1),'Исх-видео'!$A$2:$D$3000,4,FALSE),"-")</f>
        <v>-</v>
      </c>
      <c r="H55" s="115" t="str">
        <f>IFERROR(VLOOKUP(CONCATENATE($A55,H$1),'Исх-видео'!$A$2:$D$3000,4,FALSE),"-")</f>
        <v>-</v>
      </c>
      <c r="I55" s="115" t="str">
        <f>IFERROR(VLOOKUP(CONCATENATE($A55,I$1),'Исх-видео'!$A$2:$D$3000,4,FALSE),"-")</f>
        <v>-</v>
      </c>
      <c r="J55" s="115" t="str">
        <f>IFERROR(VLOOKUP(CONCATENATE($A55,J$1),'Исх-видео'!$A$2:$D$3000,4,FALSE),"-")</f>
        <v>-</v>
      </c>
      <c r="K55" s="115" t="str">
        <f>IFERROR(VLOOKUP(CONCATENATE($A55,K$1),'Исх-видео'!$A$2:$D$3000,4,FALSE),"-")</f>
        <v>-</v>
      </c>
      <c r="L55" s="115" t="str">
        <f>IFERROR(VLOOKUP(CONCATENATE($A55,L$1),'Исх-видео'!$A$2:$D$3000,4,FALSE),"-")</f>
        <v>-</v>
      </c>
      <c r="M55" s="115" t="str">
        <f>IFERROR(VLOOKUP(CONCATENATE($A55,M$1),'Исх-видео'!$A$2:$D$3000,4,FALSE),"-")</f>
        <v>-</v>
      </c>
      <c r="N55" s="115" t="str">
        <f>IFERROR(VLOOKUP(CONCATENATE($A55,N$1),'Исх-видео'!$A$2:$D$3000,4,FALSE),"-")</f>
        <v>-</v>
      </c>
      <c r="O55" s="115" t="str">
        <f>IFERROR(VLOOKUP(CONCATENATE($A55,O$1),'Исх-видео'!$A$2:$D$3000,4,FALSE),"-")</f>
        <v>-</v>
      </c>
      <c r="P55" s="115" t="str">
        <f>IFERROR(VLOOKUP(CONCATENATE($A55,P$1),'Исх-видео'!$A$2:$D$3000,4,FALSE),"-")</f>
        <v>-</v>
      </c>
      <c r="Q55" s="115" t="str">
        <f>IFERROR(VLOOKUP(CONCATENATE($A55,Q$1),'Исх-видео'!$A$2:$D$3000,4,FALSE),"-")</f>
        <v>-</v>
      </c>
      <c r="R55" s="115" t="str">
        <f>IFERROR(VLOOKUP(CONCATENATE($A55,R$1),'Исх-видео'!$A$2:$D$3000,4,FALSE),"-")</f>
        <v>-</v>
      </c>
      <c r="S55" s="115" t="str">
        <f>IFERROR(VLOOKUP(CONCATENATE($A55,S$1),'Исх-видео'!$A$2:$D$3000,4,FALSE),"-")</f>
        <v>-</v>
      </c>
      <c r="T55" s="115" t="str">
        <f>IFERROR(VLOOKUP(CONCATENATE($A55,T$1),'Исх-видео'!$A$2:$D$3000,4,FALSE),"-")</f>
        <v>-</v>
      </c>
      <c r="U55" s="115" t="str">
        <f>IFERROR(VLOOKUP(CONCATENATE($A55,U$1),'Исх-видео'!$A$2:$D$3000,4,FALSE),"-")</f>
        <v>-</v>
      </c>
      <c r="V55" s="115" t="str">
        <f>IFERROR(VLOOKUP(CONCATENATE($A55,V$1),'Исх-видео'!$A$2:$D$3000,4,FALSE),"-")</f>
        <v>-</v>
      </c>
      <c r="W55" s="115" t="str">
        <f>IFERROR(VLOOKUP(CONCATENATE($A55,W$1),'Исх-видео'!$A$2:$D$3000,4,FALSE),"-")</f>
        <v>-</v>
      </c>
      <c r="X55" s="115" t="str">
        <f>IFERROR(VLOOKUP(CONCATENATE($A55,X$1),'Исх-видео'!$A$2:$D$3000,4,FALSE),"-")</f>
        <v>-</v>
      </c>
      <c r="Y55" s="115" t="str">
        <f>IFERROR(VLOOKUP(CONCATENATE($A55,Y$1),'Исх-видео'!$A$2:$D$3000,4,FALSE),"-")</f>
        <v>-</v>
      </c>
      <c r="Z55" s="115" t="str">
        <f>IFERROR(VLOOKUP(CONCATENATE($A55,Z$1),'Исх-видео'!$A$2:$D$3000,4,FALSE),"-")</f>
        <v>-</v>
      </c>
      <c r="AA55" s="115" t="str">
        <f>IFERROR(VLOOKUP(CONCATENATE($A55,AA$1),'Исх-видео'!$A$2:$D$3000,4,FALSE),"-")</f>
        <v>-</v>
      </c>
      <c r="AB55" s="115" t="str">
        <f>IFERROR(VLOOKUP(CONCATENATE($A55,AB$1),'Исх-видео'!$A$2:$D$3000,4,FALSE),"-")</f>
        <v>-</v>
      </c>
      <c r="AC55" s="115" t="str">
        <f>IFERROR(VLOOKUP(CONCATENATE($A55,AC$1),'Исх-видео'!$A$2:$D$3000,4,FALSE),"-")</f>
        <v>-</v>
      </c>
      <c r="AD55" s="115" t="str">
        <f>IFERROR(VLOOKUP(CONCATENATE($A55,AD$1),'Исх-видео'!$A$2:$D$3000,4,FALSE),"-")</f>
        <v>-</v>
      </c>
      <c r="AE55" s="115" t="str">
        <f>IFERROR(VLOOKUP(CONCATENATE($A55,AE$1),'Исх-видео'!$A$2:$D$3000,4,FALSE),"-")</f>
        <v>-</v>
      </c>
      <c r="AF55" s="115" t="str">
        <f>IFERROR(VLOOKUP(CONCATENATE($A55,AF$1),'Исх-видео'!$A$2:$D$3000,4,FALSE),"-")</f>
        <v>-</v>
      </c>
      <c r="AG55" s="115" t="str">
        <f>IFERROR(VLOOKUP(CONCATENATE($A55,AG$1),'Исх-видео'!$A$2:$D$3000,4,FALSE),"-")</f>
        <v>-</v>
      </c>
      <c r="AH55" s="115" t="str">
        <f>IFERROR(VLOOKUP(CONCATENATE($A55,AH$1),'Исх-видео'!$A$2:$D$3000,4,FALSE),"-")</f>
        <v>-</v>
      </c>
      <c r="AI55" s="115" t="str">
        <f>IFERROR(VLOOKUP(CONCATENATE($A55,AI$1),'Исх-видео'!$A$2:$D$3000,4,FALSE),"-")</f>
        <v>-</v>
      </c>
      <c r="AJ55" s="115" t="str">
        <f>IFERROR(VLOOKUP(CONCATENATE($A55,AJ$1),'Исх-видео'!$A$2:$D$3000,4,FALSE),"-")</f>
        <v>-</v>
      </c>
      <c r="AK55" s="115" t="str">
        <f>IFERROR(VLOOKUP(CONCATENATE($A55,AK$1),'Исх-видео'!$A$2:$D$3000,4,FALSE),"-")</f>
        <v>-</v>
      </c>
      <c r="AL55" s="115" t="str">
        <f>IFERROR(VLOOKUP(CONCATENATE($A55,AL$1),'Исх-видео'!$A$2:$D$3000,4,FALSE),"-")</f>
        <v>-</v>
      </c>
      <c r="AM55" s="115" t="str">
        <f>IFERROR(VLOOKUP(CONCATENATE($A55,AM$1),'Исх-видео'!$A$2:$D$3000,4,FALSE),"-")</f>
        <v>-</v>
      </c>
      <c r="AN55" s="115" t="str">
        <f>IFERROR(VLOOKUP(CONCATENATE($A55,AN$1),'Исх-видео'!$A$2:$D$3000,4,FALSE),"-")</f>
        <v>-</v>
      </c>
      <c r="AO55" s="115" t="str">
        <f>IFERROR(VLOOKUP(CONCATENATE($A55,AO$1),'Исх-видео'!$A$2:$D$3000,4,FALSE),"-")</f>
        <v>-</v>
      </c>
      <c r="AP55" s="115" t="str">
        <f>IFERROR(VLOOKUP(CONCATENATE($A55,AP$1),'Исх-видео'!$A$2:$D$3000,4,FALSE),"-")</f>
        <v>-</v>
      </c>
      <c r="AQ55" s="115" t="str">
        <f>IFERROR(VLOOKUP(CONCATENATE($A55,AQ$1),'Исх-видео'!$A$2:$D$3000,4,FALSE),"-")</f>
        <v>-</v>
      </c>
      <c r="AR55" s="115" t="str">
        <f>IFERROR(VLOOKUP(CONCATENATE($A55,AR$1),'Исх-видео'!$A$2:$D$3000,4,FALSE),"-")</f>
        <v>-</v>
      </c>
      <c r="AS55" s="115" t="str">
        <f>IFERROR(VLOOKUP(CONCATENATE($A55,AS$1),'Исх-видео'!$A$2:$D$3000,4,FALSE),"-")</f>
        <v>-</v>
      </c>
      <c r="AT55" s="115" t="str">
        <f>IFERROR(VLOOKUP(CONCATENATE($A55,AT$1),'Исх-видео'!$A$2:$D$3000,4,FALSE),"-")</f>
        <v>-</v>
      </c>
      <c r="AU55" s="115" t="str">
        <f>IFERROR(VLOOKUP(CONCATENATE($A55,AU$1),'Исх-видео'!$A$2:$D$3000,4,FALSE),"-")</f>
        <v>-</v>
      </c>
      <c r="AV55" s="115" t="str">
        <f>IFERROR(VLOOKUP(CONCATENATE($A55,AV$1),'Исх-видео'!$A$2:$D$3000,4,FALSE),"-")</f>
        <v>-</v>
      </c>
      <c r="AW55" s="115" t="str">
        <f>IFERROR(VLOOKUP(CONCATENATE($A55,AW$1),'Исх-видео'!$A$2:$D$3000,4,FALSE),"-")</f>
        <v>-</v>
      </c>
      <c r="AX55" s="115" t="str">
        <f>IFERROR(VLOOKUP(CONCATENATE($A55,AX$1),'Исх-видео'!$A$2:$D$3000,4,FALSE),"-")</f>
        <v>-</v>
      </c>
      <c r="AY55" s="115" t="str">
        <f>IFERROR(VLOOKUP(CONCATENATE($A55,AY$1),'Исх-видео'!$A$2:$D$3000,4,FALSE),"-")</f>
        <v>-</v>
      </c>
      <c r="AZ55" s="115" t="str">
        <f>IFERROR(VLOOKUP(CONCATENATE($A55,AZ$1),'Исх-видео'!$A$2:$D$3000,4,FALSE),"-")</f>
        <v>-</v>
      </c>
      <c r="BA55" s="115" t="str">
        <f>IFERROR(VLOOKUP(CONCATENATE($A55,BA$1),'Исх-видео'!$A$2:$D$3000,4,FALSE),"-")</f>
        <v>-</v>
      </c>
      <c r="BB55" s="115" t="str">
        <f>IFERROR(VLOOKUP(CONCATENATE($A55,BB$1),'Исх-видео'!$A$2:$D$3000,4,FALSE),"-")</f>
        <v>-</v>
      </c>
      <c r="BC55" s="115" t="str">
        <f>IFERROR(VLOOKUP(CONCATENATE($A55,BC$1),'Исх-видео'!$A$2:$D$3000,4,FALSE),"-")</f>
        <v>-</v>
      </c>
      <c r="BD55" s="115" t="str">
        <f>IFERROR(VLOOKUP(CONCATENATE($A55,BD$1),'Исх-видео'!$A$2:$D$3000,4,FALSE),"-")</f>
        <v>-</v>
      </c>
      <c r="BE55" s="115" t="str">
        <f>IFERROR(VLOOKUP(CONCATENATE($A55,BE$1),'Исх-видео'!$A$2:$D$3000,4,FALSE),"-")</f>
        <v>-</v>
      </c>
      <c r="BF55" s="115" t="str">
        <f>IFERROR(VLOOKUP(CONCATENATE($A55,BF$1),'Исх-видео'!$A$2:$D$3000,4,FALSE),"-")</f>
        <v>-</v>
      </c>
      <c r="BG55" s="115" t="str">
        <f>IFERROR(VLOOKUP(CONCATENATE($A55,BG$1),'[1]Исх-видео'!$A$2:$D$3000,4,FALSE),"-")</f>
        <v>-</v>
      </c>
      <c r="BH55" s="116">
        <f t="shared" si="1"/>
        <v>0</v>
      </c>
      <c r="BI55" s="114" t="str">
        <f t="shared" si="0"/>
        <v>-</v>
      </c>
      <c r="BJ55" s="115"/>
    </row>
    <row r="56" spans="1:62">
      <c r="A56" s="38">
        <f t="shared" si="2"/>
        <v>54</v>
      </c>
      <c r="B56" s="115" t="str">
        <f>IFERROR(VLOOKUP(CONCATENATE($A56,B$1),'Исх-видео'!$A$2:$D$3000,4,FALSE),"-")</f>
        <v>-</v>
      </c>
      <c r="C56" s="115" t="str">
        <f>IFERROR(VLOOKUP(CONCATENATE($A56,C$1),'Исх-видео'!$A$2:$D$3000,4,FALSE),"-")</f>
        <v>-</v>
      </c>
      <c r="D56" s="115" t="str">
        <f>IFERROR(VLOOKUP(CONCATENATE($A56,D$1),'Исх-видео'!$A$2:$D$3000,4,FALSE),"-")</f>
        <v>-</v>
      </c>
      <c r="E56" s="115">
        <f>IFERROR(VLOOKUP(CONCATENATE($A56,E$1),'Исх-видео'!$A$2:$D$3000,4,FALSE),"-")</f>
        <v>4</v>
      </c>
      <c r="F56" s="115">
        <f>IFERROR(VLOOKUP(CONCATENATE($A56,F$1),'Исх-видео'!$A$2:$D$3000,4,FALSE),"-")</f>
        <v>6</v>
      </c>
      <c r="G56" s="115" t="str">
        <f>IFERROR(VLOOKUP(CONCATENATE($A56,G$1),'Исх-видео'!$A$2:$D$3000,4,FALSE),"-")</f>
        <v>-</v>
      </c>
      <c r="H56" s="115" t="str">
        <f>IFERROR(VLOOKUP(CONCATENATE($A56,H$1),'Исх-видео'!$A$2:$D$3000,4,FALSE),"-")</f>
        <v>-</v>
      </c>
      <c r="I56" s="115">
        <f>IFERROR(VLOOKUP(CONCATENATE($A56,I$1),'Исх-видео'!$A$2:$D$3000,4,FALSE),"-")</f>
        <v>3</v>
      </c>
      <c r="J56" s="115" t="str">
        <f>IFERROR(VLOOKUP(CONCATENATE($A56,J$1),'Исх-видео'!$A$2:$D$3000,4,FALSE),"-")</f>
        <v>-</v>
      </c>
      <c r="K56" s="115" t="str">
        <f>IFERROR(VLOOKUP(CONCATENATE($A56,K$1),'Исх-видео'!$A$2:$D$3000,4,FALSE),"-")</f>
        <v>-</v>
      </c>
      <c r="L56" s="115" t="str">
        <f>IFERROR(VLOOKUP(CONCATENATE($A56,L$1),'Исх-видео'!$A$2:$D$3000,4,FALSE),"-")</f>
        <v>-</v>
      </c>
      <c r="M56" s="115" t="str">
        <f>IFERROR(VLOOKUP(CONCATENATE($A56,M$1),'Исх-видео'!$A$2:$D$3000,4,FALSE),"-")</f>
        <v>-</v>
      </c>
      <c r="N56" s="115" t="str">
        <f>IFERROR(VLOOKUP(CONCATENATE($A56,N$1),'Исх-видео'!$A$2:$D$3000,4,FALSE),"-")</f>
        <v>-</v>
      </c>
      <c r="O56" s="115" t="str">
        <f>IFERROR(VLOOKUP(CONCATENATE($A56,O$1),'Исх-видео'!$A$2:$D$3000,4,FALSE),"-")</f>
        <v>-</v>
      </c>
      <c r="P56" s="115" t="str">
        <f>IFERROR(VLOOKUP(CONCATENATE($A56,P$1),'Исх-видео'!$A$2:$D$3000,4,FALSE),"-")</f>
        <v>-</v>
      </c>
      <c r="Q56" s="115" t="str">
        <f>IFERROR(VLOOKUP(CONCATENATE($A56,Q$1),'Исх-видео'!$A$2:$D$3000,4,FALSE),"-")</f>
        <v>-</v>
      </c>
      <c r="R56" s="115" t="str">
        <f>IFERROR(VLOOKUP(CONCATENATE($A56,R$1),'Исх-видео'!$A$2:$D$3000,4,FALSE),"-")</f>
        <v>-</v>
      </c>
      <c r="S56" s="115">
        <f>IFERROR(VLOOKUP(CONCATENATE($A56,S$1),'Исх-видео'!$A$2:$D$3000,4,FALSE),"-")</f>
        <v>7</v>
      </c>
      <c r="T56" s="115" t="str">
        <f>IFERROR(VLOOKUP(CONCATENATE($A56,T$1),'Исх-видео'!$A$2:$D$3000,4,FALSE),"-")</f>
        <v>-</v>
      </c>
      <c r="U56" s="115" t="str">
        <f>IFERROR(VLOOKUP(CONCATENATE($A56,U$1),'Исх-видео'!$A$2:$D$3000,4,FALSE),"-")</f>
        <v>-</v>
      </c>
      <c r="V56" s="115" t="str">
        <f>IFERROR(VLOOKUP(CONCATENATE($A56,V$1),'Исх-видео'!$A$2:$D$3000,4,FALSE),"-")</f>
        <v>-</v>
      </c>
      <c r="W56" s="115" t="str">
        <f>IFERROR(VLOOKUP(CONCATENATE($A56,W$1),'Исх-видео'!$A$2:$D$3000,4,FALSE),"-")</f>
        <v>-</v>
      </c>
      <c r="X56" s="115" t="str">
        <f>IFERROR(VLOOKUP(CONCATENATE($A56,X$1),'Исх-видео'!$A$2:$D$3000,4,FALSE),"-")</f>
        <v>-</v>
      </c>
      <c r="Y56" s="115" t="str">
        <f>IFERROR(VLOOKUP(CONCATENATE($A56,Y$1),'Исх-видео'!$A$2:$D$3000,4,FALSE),"-")</f>
        <v>-</v>
      </c>
      <c r="Z56" s="115">
        <f>IFERROR(VLOOKUP(CONCATENATE($A56,Z$1),'Исх-видео'!$A$2:$D$3000,4,FALSE),"-")</f>
        <v>8</v>
      </c>
      <c r="AA56" s="115" t="str">
        <f>IFERROR(VLOOKUP(CONCATENATE($A56,AA$1),'Исх-видео'!$A$2:$D$3000,4,FALSE),"-")</f>
        <v>-</v>
      </c>
      <c r="AB56" s="115" t="str">
        <f>IFERROR(VLOOKUP(CONCATENATE($A56,AB$1),'Исх-видео'!$A$2:$D$3000,4,FALSE),"-")</f>
        <v>-</v>
      </c>
      <c r="AC56" s="115" t="str">
        <f>IFERROR(VLOOKUP(CONCATENATE($A56,AC$1),'Исх-видео'!$A$2:$D$3000,4,FALSE),"-")</f>
        <v>-</v>
      </c>
      <c r="AD56" s="115" t="str">
        <f>IFERROR(VLOOKUP(CONCATENATE($A56,AD$1),'Исх-видео'!$A$2:$D$3000,4,FALSE),"-")</f>
        <v>-</v>
      </c>
      <c r="AE56" s="115">
        <f>IFERROR(VLOOKUP(CONCATENATE($A56,AE$1),'Исх-видео'!$A$2:$D$3000,4,FALSE),"-")</f>
        <v>4</v>
      </c>
      <c r="AF56" s="115" t="str">
        <f>IFERROR(VLOOKUP(CONCATENATE($A56,AF$1),'Исх-видео'!$A$2:$D$3000,4,FALSE),"-")</f>
        <v>-</v>
      </c>
      <c r="AG56" s="115" t="str">
        <f>IFERROR(VLOOKUP(CONCATENATE($A56,AG$1),'Исх-видео'!$A$2:$D$3000,4,FALSE),"-")</f>
        <v>-</v>
      </c>
      <c r="AH56" s="115" t="str">
        <f>IFERROR(VLOOKUP(CONCATENATE($A56,AH$1),'Исх-видео'!$A$2:$D$3000,4,FALSE),"-")</f>
        <v>-</v>
      </c>
      <c r="AI56" s="115" t="str">
        <f>IFERROR(VLOOKUP(CONCATENATE($A56,AI$1),'Исх-видео'!$A$2:$D$3000,4,FALSE),"-")</f>
        <v>-</v>
      </c>
      <c r="AJ56" s="115" t="str">
        <f>IFERROR(VLOOKUP(CONCATENATE($A56,AJ$1),'Исх-видео'!$A$2:$D$3000,4,FALSE),"-")</f>
        <v>-</v>
      </c>
      <c r="AK56" s="115">
        <f>IFERROR(VLOOKUP(CONCATENATE($A56,AK$1),'Исх-видео'!$A$2:$D$3000,4,FALSE),"-")</f>
        <v>7</v>
      </c>
      <c r="AL56" s="115">
        <f>IFERROR(VLOOKUP(CONCATENATE($A56,AL$1),'Исх-видео'!$A$2:$D$3000,4,FALSE),"-")</f>
        <v>4</v>
      </c>
      <c r="AM56" s="115" t="str">
        <f>IFERROR(VLOOKUP(CONCATENATE($A56,AM$1),'Исх-видео'!$A$2:$D$3000,4,FALSE),"-")</f>
        <v>-</v>
      </c>
      <c r="AN56" s="115">
        <f>IFERROR(VLOOKUP(CONCATENATE($A56,AN$1),'Исх-видео'!$A$2:$D$3000,4,FALSE),"-")</f>
        <v>6</v>
      </c>
      <c r="AO56" s="115" t="str">
        <f>IFERROR(VLOOKUP(CONCATENATE($A56,AO$1),'Исх-видео'!$A$2:$D$3000,4,FALSE),"-")</f>
        <v>-</v>
      </c>
      <c r="AP56" s="115" t="str">
        <f>IFERROR(VLOOKUP(CONCATENATE($A56,AP$1),'Исх-видео'!$A$2:$D$3000,4,FALSE),"-")</f>
        <v>-</v>
      </c>
      <c r="AQ56" s="115" t="str">
        <f>IFERROR(VLOOKUP(CONCATENATE($A56,AQ$1),'Исх-видео'!$A$2:$D$3000,4,FALSE),"-")</f>
        <v>-</v>
      </c>
      <c r="AR56" s="115" t="str">
        <f>IFERROR(VLOOKUP(CONCATENATE($A56,AR$1),'Исх-видео'!$A$2:$D$3000,4,FALSE),"-")</f>
        <v>-</v>
      </c>
      <c r="AS56" s="115" t="str">
        <f>IFERROR(VLOOKUP(CONCATENATE($A56,AS$1),'Исх-видео'!$A$2:$D$3000,4,FALSE),"-")</f>
        <v>-</v>
      </c>
      <c r="AT56" s="115" t="str">
        <f>IFERROR(VLOOKUP(CONCATENATE($A56,AT$1),'Исх-видео'!$A$2:$D$3000,4,FALSE),"-")</f>
        <v>-</v>
      </c>
      <c r="AU56" s="115" t="str">
        <f>IFERROR(VLOOKUP(CONCATENATE($A56,AU$1),'Исх-видео'!$A$2:$D$3000,4,FALSE),"-")</f>
        <v>-</v>
      </c>
      <c r="AV56" s="115" t="str">
        <f>IFERROR(VLOOKUP(CONCATENATE($A56,AV$1),'Исх-видео'!$A$2:$D$3000,4,FALSE),"-")</f>
        <v>-</v>
      </c>
      <c r="AW56" s="115" t="str">
        <f>IFERROR(VLOOKUP(CONCATENATE($A56,AW$1),'Исх-видео'!$A$2:$D$3000,4,FALSE),"-")</f>
        <v>-</v>
      </c>
      <c r="AX56" s="115" t="str">
        <f>IFERROR(VLOOKUP(CONCATENATE($A56,AX$1),'Исх-видео'!$A$2:$D$3000,4,FALSE),"-")</f>
        <v>-</v>
      </c>
      <c r="AY56" s="115" t="str">
        <f>IFERROR(VLOOKUP(CONCATENATE($A56,AY$1),'Исх-видео'!$A$2:$D$3000,4,FALSE),"-")</f>
        <v>-</v>
      </c>
      <c r="AZ56" s="115" t="str">
        <f>IFERROR(VLOOKUP(CONCATENATE($A56,AZ$1),'Исх-видео'!$A$2:$D$3000,4,FALSE),"-")</f>
        <v>-</v>
      </c>
      <c r="BA56" s="115">
        <f>IFERROR(VLOOKUP(CONCATENATE($A56,BA$1),'Исх-видео'!$A$2:$D$3000,4,FALSE),"-")</f>
        <v>5</v>
      </c>
      <c r="BB56" s="115" t="str">
        <f>IFERROR(VLOOKUP(CONCATENATE($A56,BB$1),'Исх-видео'!$A$2:$D$3000,4,FALSE),"-")</f>
        <v>-</v>
      </c>
      <c r="BC56" s="115">
        <f>IFERROR(VLOOKUP(CONCATENATE($A56,BC$1),'Исх-видео'!$A$2:$D$3000,4,FALSE),"-")</f>
        <v>4</v>
      </c>
      <c r="BD56" s="115" t="str">
        <f>IFERROR(VLOOKUP(CONCATENATE($A56,BD$1),'Исх-видео'!$A$2:$D$3000,4,FALSE),"-")</f>
        <v>-</v>
      </c>
      <c r="BE56" s="115">
        <f>IFERROR(VLOOKUP(CONCATENATE($A56,BE$1),'Исх-видео'!$A$2:$D$3000,4,FALSE),"-")</f>
        <v>9</v>
      </c>
      <c r="BF56" s="115" t="str">
        <f>IFERROR(VLOOKUP(CONCATENATE($A56,BF$1),'Исх-видео'!$A$2:$D$3000,4,FALSE),"-")</f>
        <v>-</v>
      </c>
      <c r="BG56" s="115" t="str">
        <f>IFERROR(VLOOKUP(CONCATENATE($A56,BG$1),'[1]Исх-видео'!$A$2:$D$3000,4,FALSE),"-")</f>
        <v>-</v>
      </c>
      <c r="BH56" s="116">
        <f t="shared" si="1"/>
        <v>12</v>
      </c>
      <c r="BI56" s="114">
        <f t="shared" si="0"/>
        <v>5.583333333333333</v>
      </c>
      <c r="BJ56" s="115"/>
    </row>
    <row r="57" spans="1:62">
      <c r="A57" s="38">
        <f t="shared" si="2"/>
        <v>55</v>
      </c>
      <c r="B57" s="115" t="str">
        <f>IFERROR(VLOOKUP(CONCATENATE($A57,B$1),'Исх-видео'!$A$2:$D$3000,4,FALSE),"-")</f>
        <v>-</v>
      </c>
      <c r="C57" s="115" t="str">
        <f>IFERROR(VLOOKUP(CONCATENATE($A57,C$1),'Исх-видео'!$A$2:$D$3000,4,FALSE),"-")</f>
        <v>-</v>
      </c>
      <c r="D57" s="115" t="str">
        <f>IFERROR(VLOOKUP(CONCATENATE($A57,D$1),'Исх-видео'!$A$2:$D$3000,4,FALSE),"-")</f>
        <v>-</v>
      </c>
      <c r="E57" s="115" t="str">
        <f>IFERROR(VLOOKUP(CONCATENATE($A57,E$1),'Исх-видео'!$A$2:$D$3000,4,FALSE),"-")</f>
        <v>-</v>
      </c>
      <c r="F57" s="115" t="str">
        <f>IFERROR(VLOOKUP(CONCATENATE($A57,F$1),'Исх-видео'!$A$2:$D$3000,4,FALSE),"-")</f>
        <v>-</v>
      </c>
      <c r="G57" s="115" t="str">
        <f>IFERROR(VLOOKUP(CONCATENATE($A57,G$1),'Исх-видео'!$A$2:$D$3000,4,FALSE),"-")</f>
        <v>-</v>
      </c>
      <c r="H57" s="115" t="str">
        <f>IFERROR(VLOOKUP(CONCATENATE($A57,H$1),'Исх-видео'!$A$2:$D$3000,4,FALSE),"-")</f>
        <v>-</v>
      </c>
      <c r="I57" s="115" t="str">
        <f>IFERROR(VLOOKUP(CONCATENATE($A57,I$1),'Исх-видео'!$A$2:$D$3000,4,FALSE),"-")</f>
        <v>-</v>
      </c>
      <c r="J57" s="115" t="str">
        <f>IFERROR(VLOOKUP(CONCATENATE($A57,J$1),'Исх-видео'!$A$2:$D$3000,4,FALSE),"-")</f>
        <v>-</v>
      </c>
      <c r="K57" s="115" t="str">
        <f>IFERROR(VLOOKUP(CONCATENATE($A57,K$1),'Исх-видео'!$A$2:$D$3000,4,FALSE),"-")</f>
        <v>-</v>
      </c>
      <c r="L57" s="115" t="str">
        <f>IFERROR(VLOOKUP(CONCATENATE($A57,L$1),'Исх-видео'!$A$2:$D$3000,4,FALSE),"-")</f>
        <v>-</v>
      </c>
      <c r="M57" s="115" t="str">
        <f>IFERROR(VLOOKUP(CONCATENATE($A57,M$1),'Исх-видео'!$A$2:$D$3000,4,FALSE),"-")</f>
        <v>-</v>
      </c>
      <c r="N57" s="115" t="str">
        <f>IFERROR(VLOOKUP(CONCATENATE($A57,N$1),'Исх-видео'!$A$2:$D$3000,4,FALSE),"-")</f>
        <v>-</v>
      </c>
      <c r="O57" s="115" t="str">
        <f>IFERROR(VLOOKUP(CONCATENATE($A57,O$1),'Исх-видео'!$A$2:$D$3000,4,FALSE),"-")</f>
        <v>-</v>
      </c>
      <c r="P57" s="115" t="str">
        <f>IFERROR(VLOOKUP(CONCATENATE($A57,P$1),'Исх-видео'!$A$2:$D$3000,4,FALSE),"-")</f>
        <v>-</v>
      </c>
      <c r="Q57" s="115" t="str">
        <f>IFERROR(VLOOKUP(CONCATENATE($A57,Q$1),'Исх-видео'!$A$2:$D$3000,4,FALSE),"-")</f>
        <v>-</v>
      </c>
      <c r="R57" s="115" t="str">
        <f>IFERROR(VLOOKUP(CONCATENATE($A57,R$1),'Исх-видео'!$A$2:$D$3000,4,FALSE),"-")</f>
        <v>-</v>
      </c>
      <c r="S57" s="115" t="str">
        <f>IFERROR(VLOOKUP(CONCATENATE($A57,S$1),'Исх-видео'!$A$2:$D$3000,4,FALSE),"-")</f>
        <v>-</v>
      </c>
      <c r="T57" s="115" t="str">
        <f>IFERROR(VLOOKUP(CONCATENATE($A57,T$1),'Исх-видео'!$A$2:$D$3000,4,FALSE),"-")</f>
        <v>-</v>
      </c>
      <c r="U57" s="115" t="str">
        <f>IFERROR(VLOOKUP(CONCATENATE($A57,U$1),'Исх-видео'!$A$2:$D$3000,4,FALSE),"-")</f>
        <v>-</v>
      </c>
      <c r="V57" s="115" t="str">
        <f>IFERROR(VLOOKUP(CONCATENATE($A57,V$1),'Исх-видео'!$A$2:$D$3000,4,FALSE),"-")</f>
        <v>-</v>
      </c>
      <c r="W57" s="115" t="str">
        <f>IFERROR(VLOOKUP(CONCATENATE($A57,W$1),'Исх-видео'!$A$2:$D$3000,4,FALSE),"-")</f>
        <v>-</v>
      </c>
      <c r="X57" s="115" t="str">
        <f>IFERROR(VLOOKUP(CONCATENATE($A57,X$1),'Исх-видео'!$A$2:$D$3000,4,FALSE),"-")</f>
        <v>-</v>
      </c>
      <c r="Y57" s="115" t="str">
        <f>IFERROR(VLOOKUP(CONCATENATE($A57,Y$1),'Исх-видео'!$A$2:$D$3000,4,FALSE),"-")</f>
        <v>-</v>
      </c>
      <c r="Z57" s="115" t="str">
        <f>IFERROR(VLOOKUP(CONCATENATE($A57,Z$1),'Исх-видео'!$A$2:$D$3000,4,FALSE),"-")</f>
        <v>-</v>
      </c>
      <c r="AA57" s="115" t="str">
        <f>IFERROR(VLOOKUP(CONCATENATE($A57,AA$1),'Исх-видео'!$A$2:$D$3000,4,FALSE),"-")</f>
        <v>-</v>
      </c>
      <c r="AB57" s="115" t="str">
        <f>IFERROR(VLOOKUP(CONCATENATE($A57,AB$1),'Исх-видео'!$A$2:$D$3000,4,FALSE),"-")</f>
        <v>-</v>
      </c>
      <c r="AC57" s="115" t="str">
        <f>IFERROR(VLOOKUP(CONCATENATE($A57,AC$1),'Исх-видео'!$A$2:$D$3000,4,FALSE),"-")</f>
        <v>-</v>
      </c>
      <c r="AD57" s="115" t="str">
        <f>IFERROR(VLOOKUP(CONCATENATE($A57,AD$1),'Исх-видео'!$A$2:$D$3000,4,FALSE),"-")</f>
        <v>-</v>
      </c>
      <c r="AE57" s="115" t="str">
        <f>IFERROR(VLOOKUP(CONCATENATE($A57,AE$1),'Исх-видео'!$A$2:$D$3000,4,FALSE),"-")</f>
        <v>-</v>
      </c>
      <c r="AF57" s="115" t="str">
        <f>IFERROR(VLOOKUP(CONCATENATE($A57,AF$1),'Исх-видео'!$A$2:$D$3000,4,FALSE),"-")</f>
        <v>-</v>
      </c>
      <c r="AG57" s="115" t="str">
        <f>IFERROR(VLOOKUP(CONCATENATE($A57,AG$1),'Исх-видео'!$A$2:$D$3000,4,FALSE),"-")</f>
        <v>-</v>
      </c>
      <c r="AH57" s="115" t="str">
        <f>IFERROR(VLOOKUP(CONCATENATE($A57,AH$1),'Исх-видео'!$A$2:$D$3000,4,FALSE),"-")</f>
        <v>-</v>
      </c>
      <c r="AI57" s="115" t="str">
        <f>IFERROR(VLOOKUP(CONCATENATE($A57,AI$1),'Исх-видео'!$A$2:$D$3000,4,FALSE),"-")</f>
        <v>-</v>
      </c>
      <c r="AJ57" s="115" t="str">
        <f>IFERROR(VLOOKUP(CONCATENATE($A57,AJ$1),'Исх-видео'!$A$2:$D$3000,4,FALSE),"-")</f>
        <v>-</v>
      </c>
      <c r="AK57" s="115" t="str">
        <f>IFERROR(VLOOKUP(CONCATENATE($A57,AK$1),'Исх-видео'!$A$2:$D$3000,4,FALSE),"-")</f>
        <v>-</v>
      </c>
      <c r="AL57" s="115" t="str">
        <f>IFERROR(VLOOKUP(CONCATENATE($A57,AL$1),'Исх-видео'!$A$2:$D$3000,4,FALSE),"-")</f>
        <v>-</v>
      </c>
      <c r="AM57" s="115" t="str">
        <f>IFERROR(VLOOKUP(CONCATENATE($A57,AM$1),'Исх-видео'!$A$2:$D$3000,4,FALSE),"-")</f>
        <v>-</v>
      </c>
      <c r="AN57" s="115" t="str">
        <f>IFERROR(VLOOKUP(CONCATENATE($A57,AN$1),'Исх-видео'!$A$2:$D$3000,4,FALSE),"-")</f>
        <v>-</v>
      </c>
      <c r="AO57" s="115" t="str">
        <f>IFERROR(VLOOKUP(CONCATENATE($A57,AO$1),'Исх-видео'!$A$2:$D$3000,4,FALSE),"-")</f>
        <v>-</v>
      </c>
      <c r="AP57" s="115" t="str">
        <f>IFERROR(VLOOKUP(CONCATENATE($A57,AP$1),'Исх-видео'!$A$2:$D$3000,4,FALSE),"-")</f>
        <v>-</v>
      </c>
      <c r="AQ57" s="115" t="str">
        <f>IFERROR(VLOOKUP(CONCATENATE($A57,AQ$1),'Исх-видео'!$A$2:$D$3000,4,FALSE),"-")</f>
        <v>-</v>
      </c>
      <c r="AR57" s="115" t="str">
        <f>IFERROR(VLOOKUP(CONCATENATE($A57,AR$1),'Исх-видео'!$A$2:$D$3000,4,FALSE),"-")</f>
        <v>-</v>
      </c>
      <c r="AS57" s="115" t="str">
        <f>IFERROR(VLOOKUP(CONCATENATE($A57,AS$1),'Исх-видео'!$A$2:$D$3000,4,FALSE),"-")</f>
        <v>-</v>
      </c>
      <c r="AT57" s="115" t="str">
        <f>IFERROR(VLOOKUP(CONCATENATE($A57,AT$1),'Исх-видео'!$A$2:$D$3000,4,FALSE),"-")</f>
        <v>-</v>
      </c>
      <c r="AU57" s="115" t="str">
        <f>IFERROR(VLOOKUP(CONCATENATE($A57,AU$1),'Исх-видео'!$A$2:$D$3000,4,FALSE),"-")</f>
        <v>-</v>
      </c>
      <c r="AV57" s="115" t="str">
        <f>IFERROR(VLOOKUP(CONCATENATE($A57,AV$1),'Исх-видео'!$A$2:$D$3000,4,FALSE),"-")</f>
        <v>-</v>
      </c>
      <c r="AW57" s="115" t="str">
        <f>IFERROR(VLOOKUP(CONCATENATE($A57,AW$1),'Исх-видео'!$A$2:$D$3000,4,FALSE),"-")</f>
        <v>-</v>
      </c>
      <c r="AX57" s="115" t="str">
        <f>IFERROR(VLOOKUP(CONCATENATE($A57,AX$1),'Исх-видео'!$A$2:$D$3000,4,FALSE),"-")</f>
        <v>-</v>
      </c>
      <c r="AY57" s="115" t="str">
        <f>IFERROR(VLOOKUP(CONCATENATE($A57,AY$1),'Исх-видео'!$A$2:$D$3000,4,FALSE),"-")</f>
        <v>-</v>
      </c>
      <c r="AZ57" s="115" t="str">
        <f>IFERROR(VLOOKUP(CONCATENATE($A57,AZ$1),'Исх-видео'!$A$2:$D$3000,4,FALSE),"-")</f>
        <v>-</v>
      </c>
      <c r="BA57" s="115" t="str">
        <f>IFERROR(VLOOKUP(CONCATENATE($A57,BA$1),'Исх-видео'!$A$2:$D$3000,4,FALSE),"-")</f>
        <v>-</v>
      </c>
      <c r="BB57" s="115" t="str">
        <f>IFERROR(VLOOKUP(CONCATENATE($A57,BB$1),'Исх-видео'!$A$2:$D$3000,4,FALSE),"-")</f>
        <v>-</v>
      </c>
      <c r="BC57" s="115" t="str">
        <f>IFERROR(VLOOKUP(CONCATENATE($A57,BC$1),'Исх-видео'!$A$2:$D$3000,4,FALSE),"-")</f>
        <v>-</v>
      </c>
      <c r="BD57" s="115" t="str">
        <f>IFERROR(VLOOKUP(CONCATENATE($A57,BD$1),'Исх-видео'!$A$2:$D$3000,4,FALSE),"-")</f>
        <v>-</v>
      </c>
      <c r="BE57" s="115" t="str">
        <f>IFERROR(VLOOKUP(CONCATENATE($A57,BE$1),'Исх-видео'!$A$2:$D$3000,4,FALSE),"-")</f>
        <v>-</v>
      </c>
      <c r="BF57" s="115" t="str">
        <f>IFERROR(VLOOKUP(CONCATENATE($A57,BF$1),'Исх-видео'!$A$2:$D$3000,4,FALSE),"-")</f>
        <v>-</v>
      </c>
      <c r="BG57" s="115" t="str">
        <f>IFERROR(VLOOKUP(CONCATENATE($A57,BG$1),'[1]Исх-видео'!$A$2:$D$3000,4,FALSE),"-")</f>
        <v>-</v>
      </c>
      <c r="BH57" s="116">
        <f t="shared" si="1"/>
        <v>0</v>
      </c>
      <c r="BI57" s="114" t="str">
        <f t="shared" si="0"/>
        <v>-</v>
      </c>
      <c r="BJ57" s="115"/>
    </row>
    <row r="58" spans="1:62">
      <c r="A58" s="38">
        <f t="shared" si="2"/>
        <v>56</v>
      </c>
      <c r="B58" s="115" t="str">
        <f>IFERROR(VLOOKUP(CONCATENATE($A58,B$1),'Исх-видео'!$A$2:$D$3000,4,FALSE),"-")</f>
        <v>-</v>
      </c>
      <c r="C58" s="115" t="str">
        <f>IFERROR(VLOOKUP(CONCATENATE($A58,C$1),'Исх-видео'!$A$2:$D$3000,4,FALSE),"-")</f>
        <v>-</v>
      </c>
      <c r="D58" s="115" t="str">
        <f>IFERROR(VLOOKUP(CONCATENATE($A58,D$1),'Исх-видео'!$A$2:$D$3000,4,FALSE),"-")</f>
        <v>-</v>
      </c>
      <c r="E58" s="115" t="str">
        <f>IFERROR(VLOOKUP(CONCATENATE($A58,E$1),'Исх-видео'!$A$2:$D$3000,4,FALSE),"-")</f>
        <v>-</v>
      </c>
      <c r="F58" s="115" t="str">
        <f>IFERROR(VLOOKUP(CONCATENATE($A58,F$1),'Исх-видео'!$A$2:$D$3000,4,FALSE),"-")</f>
        <v>-</v>
      </c>
      <c r="G58" s="115" t="str">
        <f>IFERROR(VLOOKUP(CONCATENATE($A58,G$1),'Исх-видео'!$A$2:$D$3000,4,FALSE),"-")</f>
        <v>-</v>
      </c>
      <c r="H58" s="115" t="str">
        <f>IFERROR(VLOOKUP(CONCATENATE($A58,H$1),'Исх-видео'!$A$2:$D$3000,4,FALSE),"-")</f>
        <v>-</v>
      </c>
      <c r="I58" s="115" t="str">
        <f>IFERROR(VLOOKUP(CONCATENATE($A58,I$1),'Исх-видео'!$A$2:$D$3000,4,FALSE),"-")</f>
        <v>-</v>
      </c>
      <c r="J58" s="115" t="str">
        <f>IFERROR(VLOOKUP(CONCATENATE($A58,J$1),'Исх-видео'!$A$2:$D$3000,4,FALSE),"-")</f>
        <v>-</v>
      </c>
      <c r="K58" s="115" t="str">
        <f>IFERROR(VLOOKUP(CONCATENATE($A58,K$1),'Исх-видео'!$A$2:$D$3000,4,FALSE),"-")</f>
        <v>-</v>
      </c>
      <c r="L58" s="115" t="str">
        <f>IFERROR(VLOOKUP(CONCATENATE($A58,L$1),'Исх-видео'!$A$2:$D$3000,4,FALSE),"-")</f>
        <v>-</v>
      </c>
      <c r="M58" s="115" t="str">
        <f>IFERROR(VLOOKUP(CONCATENATE($A58,M$1),'Исх-видео'!$A$2:$D$3000,4,FALSE),"-")</f>
        <v>-</v>
      </c>
      <c r="N58" s="115" t="str">
        <f>IFERROR(VLOOKUP(CONCATENATE($A58,N$1),'Исх-видео'!$A$2:$D$3000,4,FALSE),"-")</f>
        <v>-</v>
      </c>
      <c r="O58" s="115" t="str">
        <f>IFERROR(VLOOKUP(CONCATENATE($A58,O$1),'Исх-видео'!$A$2:$D$3000,4,FALSE),"-")</f>
        <v>-</v>
      </c>
      <c r="P58" s="115" t="str">
        <f>IFERROR(VLOOKUP(CONCATENATE($A58,P$1),'Исх-видео'!$A$2:$D$3000,4,FALSE),"-")</f>
        <v>-</v>
      </c>
      <c r="Q58" s="115" t="str">
        <f>IFERROR(VLOOKUP(CONCATENATE($A58,Q$1),'Исх-видео'!$A$2:$D$3000,4,FALSE),"-")</f>
        <v>-</v>
      </c>
      <c r="R58" s="115" t="str">
        <f>IFERROR(VLOOKUP(CONCATENATE($A58,R$1),'Исх-видео'!$A$2:$D$3000,4,FALSE),"-")</f>
        <v>-</v>
      </c>
      <c r="S58" s="115" t="str">
        <f>IFERROR(VLOOKUP(CONCATENATE($A58,S$1),'Исх-видео'!$A$2:$D$3000,4,FALSE),"-")</f>
        <v>-</v>
      </c>
      <c r="T58" s="115" t="str">
        <f>IFERROR(VLOOKUP(CONCATENATE($A58,T$1),'Исх-видео'!$A$2:$D$3000,4,FALSE),"-")</f>
        <v>-</v>
      </c>
      <c r="U58" s="115" t="str">
        <f>IFERROR(VLOOKUP(CONCATENATE($A58,U$1),'Исх-видео'!$A$2:$D$3000,4,FALSE),"-")</f>
        <v>-</v>
      </c>
      <c r="V58" s="115" t="str">
        <f>IFERROR(VLOOKUP(CONCATENATE($A58,V$1),'Исх-видео'!$A$2:$D$3000,4,FALSE),"-")</f>
        <v>-</v>
      </c>
      <c r="W58" s="115" t="str">
        <f>IFERROR(VLOOKUP(CONCATENATE($A58,W$1),'Исх-видео'!$A$2:$D$3000,4,FALSE),"-")</f>
        <v>-</v>
      </c>
      <c r="X58" s="115" t="str">
        <f>IFERROR(VLOOKUP(CONCATENATE($A58,X$1),'Исх-видео'!$A$2:$D$3000,4,FALSE),"-")</f>
        <v>-</v>
      </c>
      <c r="Y58" s="115" t="str">
        <f>IFERROR(VLOOKUP(CONCATENATE($A58,Y$1),'Исх-видео'!$A$2:$D$3000,4,FALSE),"-")</f>
        <v>-</v>
      </c>
      <c r="Z58" s="115" t="str">
        <f>IFERROR(VLOOKUP(CONCATENATE($A58,Z$1),'Исх-видео'!$A$2:$D$3000,4,FALSE),"-")</f>
        <v>-</v>
      </c>
      <c r="AA58" s="115" t="str">
        <f>IFERROR(VLOOKUP(CONCATENATE($A58,AA$1),'Исх-видео'!$A$2:$D$3000,4,FALSE),"-")</f>
        <v>-</v>
      </c>
      <c r="AB58" s="115" t="str">
        <f>IFERROR(VLOOKUP(CONCATENATE($A58,AB$1),'Исх-видео'!$A$2:$D$3000,4,FALSE),"-")</f>
        <v>-</v>
      </c>
      <c r="AC58" s="115" t="str">
        <f>IFERROR(VLOOKUP(CONCATENATE($A58,AC$1),'Исх-видео'!$A$2:$D$3000,4,FALSE),"-")</f>
        <v>-</v>
      </c>
      <c r="AD58" s="115" t="str">
        <f>IFERROR(VLOOKUP(CONCATENATE($A58,AD$1),'Исх-видео'!$A$2:$D$3000,4,FALSE),"-")</f>
        <v>-</v>
      </c>
      <c r="AE58" s="115" t="str">
        <f>IFERROR(VLOOKUP(CONCATENATE($A58,AE$1),'Исх-видео'!$A$2:$D$3000,4,FALSE),"-")</f>
        <v>-</v>
      </c>
      <c r="AF58" s="115" t="str">
        <f>IFERROR(VLOOKUP(CONCATENATE($A58,AF$1),'Исх-видео'!$A$2:$D$3000,4,FALSE),"-")</f>
        <v>-</v>
      </c>
      <c r="AG58" s="115" t="str">
        <f>IFERROR(VLOOKUP(CONCATENATE($A58,AG$1),'Исх-видео'!$A$2:$D$3000,4,FALSE),"-")</f>
        <v>-</v>
      </c>
      <c r="AH58" s="115" t="str">
        <f>IFERROR(VLOOKUP(CONCATENATE($A58,AH$1),'Исх-видео'!$A$2:$D$3000,4,FALSE),"-")</f>
        <v>-</v>
      </c>
      <c r="AI58" s="115" t="str">
        <f>IFERROR(VLOOKUP(CONCATENATE($A58,AI$1),'Исх-видео'!$A$2:$D$3000,4,FALSE),"-")</f>
        <v>-</v>
      </c>
      <c r="AJ58" s="115" t="str">
        <f>IFERROR(VLOOKUP(CONCATENATE($A58,AJ$1),'Исх-видео'!$A$2:$D$3000,4,FALSE),"-")</f>
        <v>-</v>
      </c>
      <c r="AK58" s="115" t="str">
        <f>IFERROR(VLOOKUP(CONCATENATE($A58,AK$1),'Исх-видео'!$A$2:$D$3000,4,FALSE),"-")</f>
        <v>-</v>
      </c>
      <c r="AL58" s="115" t="str">
        <f>IFERROR(VLOOKUP(CONCATENATE($A58,AL$1),'Исх-видео'!$A$2:$D$3000,4,FALSE),"-")</f>
        <v>-</v>
      </c>
      <c r="AM58" s="115" t="str">
        <f>IFERROR(VLOOKUP(CONCATENATE($A58,AM$1),'Исх-видео'!$A$2:$D$3000,4,FALSE),"-")</f>
        <v>-</v>
      </c>
      <c r="AN58" s="115" t="str">
        <f>IFERROR(VLOOKUP(CONCATENATE($A58,AN$1),'Исх-видео'!$A$2:$D$3000,4,FALSE),"-")</f>
        <v>-</v>
      </c>
      <c r="AO58" s="115" t="str">
        <f>IFERROR(VLOOKUP(CONCATENATE($A58,AO$1),'Исх-видео'!$A$2:$D$3000,4,FALSE),"-")</f>
        <v>-</v>
      </c>
      <c r="AP58" s="115" t="str">
        <f>IFERROR(VLOOKUP(CONCATENATE($A58,AP$1),'Исх-видео'!$A$2:$D$3000,4,FALSE),"-")</f>
        <v>-</v>
      </c>
      <c r="AQ58" s="115" t="str">
        <f>IFERROR(VLOOKUP(CONCATENATE($A58,AQ$1),'Исх-видео'!$A$2:$D$3000,4,FALSE),"-")</f>
        <v>-</v>
      </c>
      <c r="AR58" s="115" t="str">
        <f>IFERROR(VLOOKUP(CONCATENATE($A58,AR$1),'Исх-видео'!$A$2:$D$3000,4,FALSE),"-")</f>
        <v>-</v>
      </c>
      <c r="AS58" s="115" t="str">
        <f>IFERROR(VLOOKUP(CONCATENATE($A58,AS$1),'Исх-видео'!$A$2:$D$3000,4,FALSE),"-")</f>
        <v>-</v>
      </c>
      <c r="AT58" s="115" t="str">
        <f>IFERROR(VLOOKUP(CONCATENATE($A58,AT$1),'Исх-видео'!$A$2:$D$3000,4,FALSE),"-")</f>
        <v>-</v>
      </c>
      <c r="AU58" s="115" t="str">
        <f>IFERROR(VLOOKUP(CONCATENATE($A58,AU$1),'Исх-видео'!$A$2:$D$3000,4,FALSE),"-")</f>
        <v>-</v>
      </c>
      <c r="AV58" s="115" t="str">
        <f>IFERROR(VLOOKUP(CONCATENATE($A58,AV$1),'Исх-видео'!$A$2:$D$3000,4,FALSE),"-")</f>
        <v>-</v>
      </c>
      <c r="AW58" s="115" t="str">
        <f>IFERROR(VLOOKUP(CONCATENATE($A58,AW$1),'Исх-видео'!$A$2:$D$3000,4,FALSE),"-")</f>
        <v>-</v>
      </c>
      <c r="AX58" s="115" t="str">
        <f>IFERROR(VLOOKUP(CONCATENATE($A58,AX$1),'Исх-видео'!$A$2:$D$3000,4,FALSE),"-")</f>
        <v>-</v>
      </c>
      <c r="AY58" s="115" t="str">
        <f>IFERROR(VLOOKUP(CONCATENATE($A58,AY$1),'Исх-видео'!$A$2:$D$3000,4,FALSE),"-")</f>
        <v>-</v>
      </c>
      <c r="AZ58" s="115" t="str">
        <f>IFERROR(VLOOKUP(CONCATENATE($A58,AZ$1),'Исх-видео'!$A$2:$D$3000,4,FALSE),"-")</f>
        <v>-</v>
      </c>
      <c r="BA58" s="115" t="str">
        <f>IFERROR(VLOOKUP(CONCATENATE($A58,BA$1),'Исх-видео'!$A$2:$D$3000,4,FALSE),"-")</f>
        <v>-</v>
      </c>
      <c r="BB58" s="115" t="str">
        <f>IFERROR(VLOOKUP(CONCATENATE($A58,BB$1),'Исх-видео'!$A$2:$D$3000,4,FALSE),"-")</f>
        <v>-</v>
      </c>
      <c r="BC58" s="115" t="str">
        <f>IFERROR(VLOOKUP(CONCATENATE($A58,BC$1),'Исх-видео'!$A$2:$D$3000,4,FALSE),"-")</f>
        <v>-</v>
      </c>
      <c r="BD58" s="115" t="str">
        <f>IFERROR(VLOOKUP(CONCATENATE($A58,BD$1),'Исх-видео'!$A$2:$D$3000,4,FALSE),"-")</f>
        <v>-</v>
      </c>
      <c r="BE58" s="115" t="str">
        <f>IFERROR(VLOOKUP(CONCATENATE($A58,BE$1),'Исх-видео'!$A$2:$D$3000,4,FALSE),"-")</f>
        <v>-</v>
      </c>
      <c r="BF58" s="115" t="str">
        <f>IFERROR(VLOOKUP(CONCATENATE($A58,BF$1),'Исх-видео'!$A$2:$D$3000,4,FALSE),"-")</f>
        <v>-</v>
      </c>
      <c r="BG58" s="115" t="str">
        <f>IFERROR(VLOOKUP(CONCATENATE($A58,BG$1),'[1]Исх-видео'!$A$2:$D$3000,4,FALSE),"-")</f>
        <v>-</v>
      </c>
      <c r="BH58" s="116">
        <f t="shared" si="1"/>
        <v>0</v>
      </c>
      <c r="BI58" s="114" t="str">
        <f t="shared" si="0"/>
        <v>-</v>
      </c>
      <c r="BJ58" s="115"/>
    </row>
    <row r="59" spans="1:62">
      <c r="A59" s="38">
        <f t="shared" si="2"/>
        <v>57</v>
      </c>
      <c r="B59" s="115" t="str">
        <f>IFERROR(VLOOKUP(CONCATENATE($A59,B$1),'Исх-видео'!$A$2:$D$3000,4,FALSE),"-")</f>
        <v>-</v>
      </c>
      <c r="C59" s="115" t="str">
        <f>IFERROR(VLOOKUP(CONCATENATE($A59,C$1),'Исх-видео'!$A$2:$D$3000,4,FALSE),"-")</f>
        <v>-</v>
      </c>
      <c r="D59" s="115" t="str">
        <f>IFERROR(VLOOKUP(CONCATENATE($A59,D$1),'Исх-видео'!$A$2:$D$3000,4,FALSE),"-")</f>
        <v>-</v>
      </c>
      <c r="E59" s="115" t="str">
        <f>IFERROR(VLOOKUP(CONCATENATE($A59,E$1),'Исх-видео'!$A$2:$D$3000,4,FALSE),"-")</f>
        <v>-</v>
      </c>
      <c r="F59" s="115" t="str">
        <f>IFERROR(VLOOKUP(CONCATENATE($A59,F$1),'Исх-видео'!$A$2:$D$3000,4,FALSE),"-")</f>
        <v>-</v>
      </c>
      <c r="G59" s="115" t="str">
        <f>IFERROR(VLOOKUP(CONCATENATE($A59,G$1),'Исх-видео'!$A$2:$D$3000,4,FALSE),"-")</f>
        <v>-</v>
      </c>
      <c r="H59" s="115" t="str">
        <f>IFERROR(VLOOKUP(CONCATENATE($A59,H$1),'Исх-видео'!$A$2:$D$3000,4,FALSE),"-")</f>
        <v>-</v>
      </c>
      <c r="I59" s="115" t="str">
        <f>IFERROR(VLOOKUP(CONCATENATE($A59,I$1),'Исх-видео'!$A$2:$D$3000,4,FALSE),"-")</f>
        <v>-</v>
      </c>
      <c r="J59" s="115" t="str">
        <f>IFERROR(VLOOKUP(CONCATENATE($A59,J$1),'Исх-видео'!$A$2:$D$3000,4,FALSE),"-")</f>
        <v>-</v>
      </c>
      <c r="K59" s="115" t="str">
        <f>IFERROR(VLOOKUP(CONCATENATE($A59,K$1),'Исх-видео'!$A$2:$D$3000,4,FALSE),"-")</f>
        <v>-</v>
      </c>
      <c r="L59" s="115" t="str">
        <f>IFERROR(VLOOKUP(CONCATENATE($A59,L$1),'Исх-видео'!$A$2:$D$3000,4,FALSE),"-")</f>
        <v>-</v>
      </c>
      <c r="M59" s="115" t="str">
        <f>IFERROR(VLOOKUP(CONCATENATE($A59,M$1),'Исх-видео'!$A$2:$D$3000,4,FALSE),"-")</f>
        <v>-</v>
      </c>
      <c r="N59" s="115" t="str">
        <f>IFERROR(VLOOKUP(CONCATENATE($A59,N$1),'Исх-видео'!$A$2:$D$3000,4,FALSE),"-")</f>
        <v>-</v>
      </c>
      <c r="O59" s="115" t="str">
        <f>IFERROR(VLOOKUP(CONCATENATE($A59,O$1),'Исх-видео'!$A$2:$D$3000,4,FALSE),"-")</f>
        <v>-</v>
      </c>
      <c r="P59" s="115" t="str">
        <f>IFERROR(VLOOKUP(CONCATENATE($A59,P$1),'Исх-видео'!$A$2:$D$3000,4,FALSE),"-")</f>
        <v>-</v>
      </c>
      <c r="Q59" s="115" t="str">
        <f>IFERROR(VLOOKUP(CONCATENATE($A59,Q$1),'Исх-видео'!$A$2:$D$3000,4,FALSE),"-")</f>
        <v>-</v>
      </c>
      <c r="R59" s="115" t="str">
        <f>IFERROR(VLOOKUP(CONCATENATE($A59,R$1),'Исх-видео'!$A$2:$D$3000,4,FALSE),"-")</f>
        <v>-</v>
      </c>
      <c r="S59" s="115" t="str">
        <f>IFERROR(VLOOKUP(CONCATENATE($A59,S$1),'Исх-видео'!$A$2:$D$3000,4,FALSE),"-")</f>
        <v>-</v>
      </c>
      <c r="T59" s="115" t="str">
        <f>IFERROR(VLOOKUP(CONCATENATE($A59,T$1),'Исх-видео'!$A$2:$D$3000,4,FALSE),"-")</f>
        <v>-</v>
      </c>
      <c r="U59" s="115" t="str">
        <f>IFERROR(VLOOKUP(CONCATENATE($A59,U$1),'Исх-видео'!$A$2:$D$3000,4,FALSE),"-")</f>
        <v>-</v>
      </c>
      <c r="V59" s="115" t="str">
        <f>IFERROR(VLOOKUP(CONCATENATE($A59,V$1),'Исх-видео'!$A$2:$D$3000,4,FALSE),"-")</f>
        <v>-</v>
      </c>
      <c r="W59" s="115" t="str">
        <f>IFERROR(VLOOKUP(CONCATENATE($A59,W$1),'Исх-видео'!$A$2:$D$3000,4,FALSE),"-")</f>
        <v>-</v>
      </c>
      <c r="X59" s="115" t="str">
        <f>IFERROR(VLOOKUP(CONCATENATE($A59,X$1),'Исх-видео'!$A$2:$D$3000,4,FALSE),"-")</f>
        <v>-</v>
      </c>
      <c r="Y59" s="115" t="str">
        <f>IFERROR(VLOOKUP(CONCATENATE($A59,Y$1),'Исх-видео'!$A$2:$D$3000,4,FALSE),"-")</f>
        <v>-</v>
      </c>
      <c r="Z59" s="115" t="str">
        <f>IFERROR(VLOOKUP(CONCATENATE($A59,Z$1),'Исх-видео'!$A$2:$D$3000,4,FALSE),"-")</f>
        <v>-</v>
      </c>
      <c r="AA59" s="115" t="str">
        <f>IFERROR(VLOOKUP(CONCATENATE($A59,AA$1),'Исх-видео'!$A$2:$D$3000,4,FALSE),"-")</f>
        <v>-</v>
      </c>
      <c r="AB59" s="115" t="str">
        <f>IFERROR(VLOOKUP(CONCATENATE($A59,AB$1),'Исх-видео'!$A$2:$D$3000,4,FALSE),"-")</f>
        <v>-</v>
      </c>
      <c r="AC59" s="115" t="str">
        <f>IFERROR(VLOOKUP(CONCATENATE($A59,AC$1),'Исх-видео'!$A$2:$D$3000,4,FALSE),"-")</f>
        <v>-</v>
      </c>
      <c r="AD59" s="115" t="str">
        <f>IFERROR(VLOOKUP(CONCATENATE($A59,AD$1),'Исх-видео'!$A$2:$D$3000,4,FALSE),"-")</f>
        <v>-</v>
      </c>
      <c r="AE59" s="115" t="str">
        <f>IFERROR(VLOOKUP(CONCATENATE($A59,AE$1),'Исх-видео'!$A$2:$D$3000,4,FALSE),"-")</f>
        <v>-</v>
      </c>
      <c r="AF59" s="115" t="str">
        <f>IFERROR(VLOOKUP(CONCATENATE($A59,AF$1),'Исх-видео'!$A$2:$D$3000,4,FALSE),"-")</f>
        <v>-</v>
      </c>
      <c r="AG59" s="115" t="str">
        <f>IFERROR(VLOOKUP(CONCATENATE($A59,AG$1),'Исх-видео'!$A$2:$D$3000,4,FALSE),"-")</f>
        <v>-</v>
      </c>
      <c r="AH59" s="115" t="str">
        <f>IFERROR(VLOOKUP(CONCATENATE($A59,AH$1),'Исх-видео'!$A$2:$D$3000,4,FALSE),"-")</f>
        <v>-</v>
      </c>
      <c r="AI59" s="115" t="str">
        <f>IFERROR(VLOOKUP(CONCATENATE($A59,AI$1),'Исх-видео'!$A$2:$D$3000,4,FALSE),"-")</f>
        <v>-</v>
      </c>
      <c r="AJ59" s="115" t="str">
        <f>IFERROR(VLOOKUP(CONCATENATE($A59,AJ$1),'Исх-видео'!$A$2:$D$3000,4,FALSE),"-")</f>
        <v>-</v>
      </c>
      <c r="AK59" s="115" t="str">
        <f>IFERROR(VLOOKUP(CONCATENATE($A59,AK$1),'Исх-видео'!$A$2:$D$3000,4,FALSE),"-")</f>
        <v>-</v>
      </c>
      <c r="AL59" s="115" t="str">
        <f>IFERROR(VLOOKUP(CONCATENATE($A59,AL$1),'Исх-видео'!$A$2:$D$3000,4,FALSE),"-")</f>
        <v>-</v>
      </c>
      <c r="AM59" s="115" t="str">
        <f>IFERROR(VLOOKUP(CONCATENATE($A59,AM$1),'Исх-видео'!$A$2:$D$3000,4,FALSE),"-")</f>
        <v>-</v>
      </c>
      <c r="AN59" s="115" t="str">
        <f>IFERROR(VLOOKUP(CONCATENATE($A59,AN$1),'Исх-видео'!$A$2:$D$3000,4,FALSE),"-")</f>
        <v>-</v>
      </c>
      <c r="AO59" s="115" t="str">
        <f>IFERROR(VLOOKUP(CONCATENATE($A59,AO$1),'Исх-видео'!$A$2:$D$3000,4,FALSE),"-")</f>
        <v>-</v>
      </c>
      <c r="AP59" s="115" t="str">
        <f>IFERROR(VLOOKUP(CONCATENATE($A59,AP$1),'Исх-видео'!$A$2:$D$3000,4,FALSE),"-")</f>
        <v>-</v>
      </c>
      <c r="AQ59" s="115" t="str">
        <f>IFERROR(VLOOKUP(CONCATENATE($A59,AQ$1),'Исх-видео'!$A$2:$D$3000,4,FALSE),"-")</f>
        <v>-</v>
      </c>
      <c r="AR59" s="115" t="str">
        <f>IFERROR(VLOOKUP(CONCATENATE($A59,AR$1),'Исх-видео'!$A$2:$D$3000,4,FALSE),"-")</f>
        <v>-</v>
      </c>
      <c r="AS59" s="115" t="str">
        <f>IFERROR(VLOOKUP(CONCATENATE($A59,AS$1),'Исх-видео'!$A$2:$D$3000,4,FALSE),"-")</f>
        <v>-</v>
      </c>
      <c r="AT59" s="115" t="str">
        <f>IFERROR(VLOOKUP(CONCATENATE($A59,AT$1),'Исх-видео'!$A$2:$D$3000,4,FALSE),"-")</f>
        <v>-</v>
      </c>
      <c r="AU59" s="115" t="str">
        <f>IFERROR(VLOOKUP(CONCATENATE($A59,AU$1),'Исх-видео'!$A$2:$D$3000,4,FALSE),"-")</f>
        <v>-</v>
      </c>
      <c r="AV59" s="115" t="str">
        <f>IFERROR(VLOOKUP(CONCATENATE($A59,AV$1),'Исх-видео'!$A$2:$D$3000,4,FALSE),"-")</f>
        <v>-</v>
      </c>
      <c r="AW59" s="115" t="str">
        <f>IFERROR(VLOOKUP(CONCATENATE($A59,AW$1),'Исх-видео'!$A$2:$D$3000,4,FALSE),"-")</f>
        <v>-</v>
      </c>
      <c r="AX59" s="115" t="str">
        <f>IFERROR(VLOOKUP(CONCATENATE($A59,AX$1),'Исх-видео'!$A$2:$D$3000,4,FALSE),"-")</f>
        <v>-</v>
      </c>
      <c r="AY59" s="115" t="str">
        <f>IFERROR(VLOOKUP(CONCATENATE($A59,AY$1),'Исх-видео'!$A$2:$D$3000,4,FALSE),"-")</f>
        <v>-</v>
      </c>
      <c r="AZ59" s="115" t="str">
        <f>IFERROR(VLOOKUP(CONCATENATE($A59,AZ$1),'Исх-видео'!$A$2:$D$3000,4,FALSE),"-")</f>
        <v>-</v>
      </c>
      <c r="BA59" s="115" t="str">
        <f>IFERROR(VLOOKUP(CONCATENATE($A59,BA$1),'Исх-видео'!$A$2:$D$3000,4,FALSE),"-")</f>
        <v>-</v>
      </c>
      <c r="BB59" s="115" t="str">
        <f>IFERROR(VLOOKUP(CONCATENATE($A59,BB$1),'Исх-видео'!$A$2:$D$3000,4,FALSE),"-")</f>
        <v>-</v>
      </c>
      <c r="BC59" s="115" t="str">
        <f>IFERROR(VLOOKUP(CONCATENATE($A59,BC$1),'Исх-видео'!$A$2:$D$3000,4,FALSE),"-")</f>
        <v>-</v>
      </c>
      <c r="BD59" s="115" t="str">
        <f>IFERROR(VLOOKUP(CONCATENATE($A59,BD$1),'Исх-видео'!$A$2:$D$3000,4,FALSE),"-")</f>
        <v>-</v>
      </c>
      <c r="BE59" s="115" t="str">
        <f>IFERROR(VLOOKUP(CONCATENATE($A59,BE$1),'Исх-видео'!$A$2:$D$3000,4,FALSE),"-")</f>
        <v>-</v>
      </c>
      <c r="BF59" s="115" t="str">
        <f>IFERROR(VLOOKUP(CONCATENATE($A59,BF$1),'Исх-видео'!$A$2:$D$3000,4,FALSE),"-")</f>
        <v>-</v>
      </c>
      <c r="BG59" s="115" t="str">
        <f>IFERROR(VLOOKUP(CONCATENATE($A59,BG$1),'[1]Исх-видео'!$A$2:$D$3000,4,FALSE),"-")</f>
        <v>-</v>
      </c>
      <c r="BH59" s="116">
        <f t="shared" si="1"/>
        <v>0</v>
      </c>
      <c r="BI59" s="114" t="str">
        <f t="shared" si="0"/>
        <v>-</v>
      </c>
      <c r="BJ59" s="115"/>
    </row>
    <row r="60" spans="1:62">
      <c r="A60" s="38">
        <f t="shared" si="2"/>
        <v>58</v>
      </c>
      <c r="B60" s="115" t="str">
        <f>IFERROR(VLOOKUP(CONCATENATE($A60,B$1),'Исх-видео'!$A$2:$D$3000,4,FALSE),"-")</f>
        <v>-</v>
      </c>
      <c r="C60" s="115" t="str">
        <f>IFERROR(VLOOKUP(CONCATENATE($A60,C$1),'Исх-видео'!$A$2:$D$3000,4,FALSE),"-")</f>
        <v>-</v>
      </c>
      <c r="D60" s="115" t="str">
        <f>IFERROR(VLOOKUP(CONCATENATE($A60,D$1),'Исх-видео'!$A$2:$D$3000,4,FALSE),"-")</f>
        <v>-</v>
      </c>
      <c r="E60" s="115">
        <f>IFERROR(VLOOKUP(CONCATENATE($A60,E$1),'Исх-видео'!$A$2:$D$3000,4,FALSE),"-")</f>
        <v>5</v>
      </c>
      <c r="F60" s="115" t="str">
        <f>IFERROR(VLOOKUP(CONCATENATE($A60,F$1),'Исх-видео'!$A$2:$D$3000,4,FALSE),"-")</f>
        <v>-</v>
      </c>
      <c r="G60" s="115" t="str">
        <f>IFERROR(VLOOKUP(CONCATENATE($A60,G$1),'Исх-видео'!$A$2:$D$3000,4,FALSE),"-")</f>
        <v>-</v>
      </c>
      <c r="H60" s="115" t="str">
        <f>IFERROR(VLOOKUP(CONCATENATE($A60,H$1),'Исх-видео'!$A$2:$D$3000,4,FALSE),"-")</f>
        <v>-</v>
      </c>
      <c r="I60" s="115">
        <f>IFERROR(VLOOKUP(CONCATENATE($A60,I$1),'Исх-видео'!$A$2:$D$3000,4,FALSE),"-")</f>
        <v>7</v>
      </c>
      <c r="J60" s="115" t="str">
        <f>IFERROR(VLOOKUP(CONCATENATE($A60,J$1),'Исх-видео'!$A$2:$D$3000,4,FALSE),"-")</f>
        <v>-</v>
      </c>
      <c r="K60" s="115" t="str">
        <f>IFERROR(VLOOKUP(CONCATENATE($A60,K$1),'Исх-видео'!$A$2:$D$3000,4,FALSE),"-")</f>
        <v>-</v>
      </c>
      <c r="L60" s="115" t="str">
        <f>IFERROR(VLOOKUP(CONCATENATE($A60,L$1),'Исх-видео'!$A$2:$D$3000,4,FALSE),"-")</f>
        <v>-</v>
      </c>
      <c r="M60" s="115" t="str">
        <f>IFERROR(VLOOKUP(CONCATENATE($A60,M$1),'Исх-видео'!$A$2:$D$3000,4,FALSE),"-")</f>
        <v>-</v>
      </c>
      <c r="N60" s="115" t="str">
        <f>IFERROR(VLOOKUP(CONCATENATE($A60,N$1),'Исх-видео'!$A$2:$D$3000,4,FALSE),"-")</f>
        <v>-</v>
      </c>
      <c r="O60" s="115" t="str">
        <f>IFERROR(VLOOKUP(CONCATENATE($A60,O$1),'Исх-видео'!$A$2:$D$3000,4,FALSE),"-")</f>
        <v>-</v>
      </c>
      <c r="P60" s="115" t="str">
        <f>IFERROR(VLOOKUP(CONCATENATE($A60,P$1),'Исх-видео'!$A$2:$D$3000,4,FALSE),"-")</f>
        <v>-</v>
      </c>
      <c r="Q60" s="115" t="str">
        <f>IFERROR(VLOOKUP(CONCATENATE($A60,Q$1),'Исх-видео'!$A$2:$D$3000,4,FALSE),"-")</f>
        <v>-</v>
      </c>
      <c r="R60" s="115" t="str">
        <f>IFERROR(VLOOKUP(CONCATENATE($A60,R$1),'Исх-видео'!$A$2:$D$3000,4,FALSE),"-")</f>
        <v>-</v>
      </c>
      <c r="S60" s="115">
        <f>IFERROR(VLOOKUP(CONCATENATE($A60,S$1),'Исх-видео'!$A$2:$D$3000,4,FALSE),"-")</f>
        <v>9</v>
      </c>
      <c r="T60" s="115" t="str">
        <f>IFERROR(VLOOKUP(CONCATENATE($A60,T$1),'Исх-видео'!$A$2:$D$3000,4,FALSE),"-")</f>
        <v>-</v>
      </c>
      <c r="U60" s="115" t="str">
        <f>IFERROR(VLOOKUP(CONCATENATE($A60,U$1),'Исх-видео'!$A$2:$D$3000,4,FALSE),"-")</f>
        <v>-</v>
      </c>
      <c r="V60" s="115" t="str">
        <f>IFERROR(VLOOKUP(CONCATENATE($A60,V$1),'Исх-видео'!$A$2:$D$3000,4,FALSE),"-")</f>
        <v>-</v>
      </c>
      <c r="W60" s="115" t="str">
        <f>IFERROR(VLOOKUP(CONCATENATE($A60,W$1),'Исх-видео'!$A$2:$D$3000,4,FALSE),"-")</f>
        <v>-</v>
      </c>
      <c r="X60" s="115">
        <f>IFERROR(VLOOKUP(CONCATENATE($A60,X$1),'Исх-видео'!$A$2:$D$3000,4,FALSE),"-")</f>
        <v>8</v>
      </c>
      <c r="Y60" s="115" t="str">
        <f>IFERROR(VLOOKUP(CONCATENATE($A60,Y$1),'Исх-видео'!$A$2:$D$3000,4,FALSE),"-")</f>
        <v>-</v>
      </c>
      <c r="Z60" s="115">
        <f>IFERROR(VLOOKUP(CONCATENATE($A60,Z$1),'Исх-видео'!$A$2:$D$3000,4,FALSE),"-")</f>
        <v>7</v>
      </c>
      <c r="AA60" s="115" t="str">
        <f>IFERROR(VLOOKUP(CONCATENATE($A60,AA$1),'Исх-видео'!$A$2:$D$3000,4,FALSE),"-")</f>
        <v>-</v>
      </c>
      <c r="AB60" s="115" t="str">
        <f>IFERROR(VLOOKUP(CONCATENATE($A60,AB$1),'Исх-видео'!$A$2:$D$3000,4,FALSE),"-")</f>
        <v>-</v>
      </c>
      <c r="AC60" s="115" t="str">
        <f>IFERROR(VLOOKUP(CONCATENATE($A60,AC$1),'Исх-видео'!$A$2:$D$3000,4,FALSE),"-")</f>
        <v>-</v>
      </c>
      <c r="AD60" s="115" t="str">
        <f>IFERROR(VLOOKUP(CONCATENATE($A60,AD$1),'Исх-видео'!$A$2:$D$3000,4,FALSE),"-")</f>
        <v>-</v>
      </c>
      <c r="AE60" s="115">
        <f>IFERROR(VLOOKUP(CONCATENATE($A60,AE$1),'Исх-видео'!$A$2:$D$3000,4,FALSE),"-")</f>
        <v>5</v>
      </c>
      <c r="AF60" s="115" t="str">
        <f>IFERROR(VLOOKUP(CONCATENATE($A60,AF$1),'Исх-видео'!$A$2:$D$3000,4,FALSE),"-")</f>
        <v>-</v>
      </c>
      <c r="AG60" s="115" t="str">
        <f>IFERROR(VLOOKUP(CONCATENATE($A60,AG$1),'Исх-видео'!$A$2:$D$3000,4,FALSE),"-")</f>
        <v>-</v>
      </c>
      <c r="AH60" s="115" t="str">
        <f>IFERROR(VLOOKUP(CONCATENATE($A60,AH$1),'Исх-видео'!$A$2:$D$3000,4,FALSE),"-")</f>
        <v>-</v>
      </c>
      <c r="AI60" s="115" t="str">
        <f>IFERROR(VLOOKUP(CONCATENATE($A60,AI$1),'Исх-видео'!$A$2:$D$3000,4,FALSE),"-")</f>
        <v>-</v>
      </c>
      <c r="AJ60" s="115">
        <f>IFERROR(VLOOKUP(CONCATENATE($A60,AJ$1),'Исх-видео'!$A$2:$D$3000,4,FALSE),"-")</f>
        <v>3</v>
      </c>
      <c r="AK60" s="115">
        <f>IFERROR(VLOOKUP(CONCATENATE($A60,AK$1),'Исх-видео'!$A$2:$D$3000,4,FALSE),"-")</f>
        <v>6</v>
      </c>
      <c r="AL60" s="115">
        <f>IFERROR(VLOOKUP(CONCATENATE($A60,AL$1),'Исх-видео'!$A$2:$D$3000,4,FALSE),"-")</f>
        <v>5</v>
      </c>
      <c r="AM60" s="115" t="str">
        <f>IFERROR(VLOOKUP(CONCATENATE($A60,AM$1),'Исх-видео'!$A$2:$D$3000,4,FALSE),"-")</f>
        <v>-</v>
      </c>
      <c r="AN60" s="115" t="str">
        <f>IFERROR(VLOOKUP(CONCATENATE($A60,AN$1),'Исх-видео'!$A$2:$D$3000,4,FALSE),"-")</f>
        <v>-</v>
      </c>
      <c r="AO60" s="115" t="str">
        <f>IFERROR(VLOOKUP(CONCATENATE($A60,AO$1),'Исх-видео'!$A$2:$D$3000,4,FALSE),"-")</f>
        <v>-</v>
      </c>
      <c r="AP60" s="115" t="str">
        <f>IFERROR(VLOOKUP(CONCATENATE($A60,AP$1),'Исх-видео'!$A$2:$D$3000,4,FALSE),"-")</f>
        <v>-</v>
      </c>
      <c r="AQ60" s="115" t="str">
        <f>IFERROR(VLOOKUP(CONCATENATE($A60,AQ$1),'Исх-видео'!$A$2:$D$3000,4,FALSE),"-")</f>
        <v>-</v>
      </c>
      <c r="AR60" s="115" t="str">
        <f>IFERROR(VLOOKUP(CONCATENATE($A60,AR$1),'Исх-видео'!$A$2:$D$3000,4,FALSE),"-")</f>
        <v>-</v>
      </c>
      <c r="AS60" s="115" t="str">
        <f>IFERROR(VLOOKUP(CONCATENATE($A60,AS$1),'Исх-видео'!$A$2:$D$3000,4,FALSE),"-")</f>
        <v>-</v>
      </c>
      <c r="AT60" s="115" t="str">
        <f>IFERROR(VLOOKUP(CONCATENATE($A60,AT$1),'Исх-видео'!$A$2:$D$3000,4,FALSE),"-")</f>
        <v>-</v>
      </c>
      <c r="AU60" s="115" t="str">
        <f>IFERROR(VLOOKUP(CONCATENATE($A60,AU$1),'Исх-видео'!$A$2:$D$3000,4,FALSE),"-")</f>
        <v>-</v>
      </c>
      <c r="AV60" s="115" t="str">
        <f>IFERROR(VLOOKUP(CONCATENATE($A60,AV$1),'Исх-видео'!$A$2:$D$3000,4,FALSE),"-")</f>
        <v>-</v>
      </c>
      <c r="AW60" s="115" t="str">
        <f>IFERROR(VLOOKUP(CONCATENATE($A60,AW$1),'Исх-видео'!$A$2:$D$3000,4,FALSE),"-")</f>
        <v>-</v>
      </c>
      <c r="AX60" s="115" t="str">
        <f>IFERROR(VLOOKUP(CONCATENATE($A60,AX$1),'Исх-видео'!$A$2:$D$3000,4,FALSE),"-")</f>
        <v>-</v>
      </c>
      <c r="AY60" s="115" t="str">
        <f>IFERROR(VLOOKUP(CONCATENATE($A60,AY$1),'Исх-видео'!$A$2:$D$3000,4,FALSE),"-")</f>
        <v>-</v>
      </c>
      <c r="AZ60" s="115" t="str">
        <f>IFERROR(VLOOKUP(CONCATENATE($A60,AZ$1),'Исх-видео'!$A$2:$D$3000,4,FALSE),"-")</f>
        <v>-</v>
      </c>
      <c r="BA60" s="115">
        <f>IFERROR(VLOOKUP(CONCATENATE($A60,BA$1),'Исх-видео'!$A$2:$D$3000,4,FALSE),"-")</f>
        <v>6</v>
      </c>
      <c r="BB60" s="115" t="str">
        <f>IFERROR(VLOOKUP(CONCATENATE($A60,BB$1),'Исх-видео'!$A$2:$D$3000,4,FALSE),"-")</f>
        <v>-</v>
      </c>
      <c r="BC60" s="115">
        <f>IFERROR(VLOOKUP(CONCATENATE($A60,BC$1),'Исх-видео'!$A$2:$D$3000,4,FALSE),"-")</f>
        <v>7</v>
      </c>
      <c r="BD60" s="115" t="str">
        <f>IFERROR(VLOOKUP(CONCATENATE($A60,BD$1),'Исх-видео'!$A$2:$D$3000,4,FALSE),"-")</f>
        <v>-</v>
      </c>
      <c r="BE60" s="115">
        <f>IFERROR(VLOOKUP(CONCATENATE($A60,BE$1),'Исх-видео'!$A$2:$D$3000,4,FALSE),"-")</f>
        <v>8</v>
      </c>
      <c r="BF60" s="115" t="str">
        <f>IFERROR(VLOOKUP(CONCATENATE($A60,BF$1),'Исх-видео'!$A$2:$D$3000,4,FALSE),"-")</f>
        <v>-</v>
      </c>
      <c r="BG60" s="115" t="str">
        <f>IFERROR(VLOOKUP(CONCATENATE($A60,BG$1),'[1]Исх-видео'!$A$2:$D$3000,4,FALSE),"-")</f>
        <v>-</v>
      </c>
      <c r="BH60" s="116">
        <f t="shared" si="1"/>
        <v>12</v>
      </c>
      <c r="BI60" s="114">
        <f t="shared" si="0"/>
        <v>6.333333333333333</v>
      </c>
      <c r="BJ60" s="115"/>
    </row>
    <row r="61" spans="1:62">
      <c r="A61" s="38">
        <f t="shared" si="2"/>
        <v>59</v>
      </c>
      <c r="B61" s="115" t="str">
        <f>IFERROR(VLOOKUP(CONCATENATE($A61,B$1),'Исх-видео'!$A$2:$D$3000,4,FALSE),"-")</f>
        <v>-</v>
      </c>
      <c r="C61" s="115" t="str">
        <f>IFERROR(VLOOKUP(CONCATENATE($A61,C$1),'Исх-видео'!$A$2:$D$3000,4,FALSE),"-")</f>
        <v>-</v>
      </c>
      <c r="D61" s="115" t="str">
        <f>IFERROR(VLOOKUP(CONCATENATE($A61,D$1),'Исх-видео'!$A$2:$D$3000,4,FALSE),"-")</f>
        <v>-</v>
      </c>
      <c r="E61" s="115" t="str">
        <f>IFERROR(VLOOKUP(CONCATENATE($A61,E$1),'Исх-видео'!$A$2:$D$3000,4,FALSE),"-")</f>
        <v>-</v>
      </c>
      <c r="F61" s="115" t="str">
        <f>IFERROR(VLOOKUP(CONCATENATE($A61,F$1),'Исх-видео'!$A$2:$D$3000,4,FALSE),"-")</f>
        <v>-</v>
      </c>
      <c r="G61" s="115" t="str">
        <f>IFERROR(VLOOKUP(CONCATENATE($A61,G$1),'Исх-видео'!$A$2:$D$3000,4,FALSE),"-")</f>
        <v>-</v>
      </c>
      <c r="H61" s="115" t="str">
        <f>IFERROR(VLOOKUP(CONCATENATE($A61,H$1),'Исх-видео'!$A$2:$D$3000,4,FALSE),"-")</f>
        <v>-</v>
      </c>
      <c r="I61" s="115" t="str">
        <f>IFERROR(VLOOKUP(CONCATENATE($A61,I$1),'Исх-видео'!$A$2:$D$3000,4,FALSE),"-")</f>
        <v>-</v>
      </c>
      <c r="J61" s="115" t="str">
        <f>IFERROR(VLOOKUP(CONCATENATE($A61,J$1),'Исх-видео'!$A$2:$D$3000,4,FALSE),"-")</f>
        <v>-</v>
      </c>
      <c r="K61" s="115" t="str">
        <f>IFERROR(VLOOKUP(CONCATENATE($A61,K$1),'Исх-видео'!$A$2:$D$3000,4,FALSE),"-")</f>
        <v>-</v>
      </c>
      <c r="L61" s="115" t="str">
        <f>IFERROR(VLOOKUP(CONCATENATE($A61,L$1),'Исх-видео'!$A$2:$D$3000,4,FALSE),"-")</f>
        <v>-</v>
      </c>
      <c r="M61" s="115" t="str">
        <f>IFERROR(VLOOKUP(CONCATENATE($A61,M$1),'Исх-видео'!$A$2:$D$3000,4,FALSE),"-")</f>
        <v>-</v>
      </c>
      <c r="N61" s="115" t="str">
        <f>IFERROR(VLOOKUP(CONCATENATE($A61,N$1),'Исх-видео'!$A$2:$D$3000,4,FALSE),"-")</f>
        <v>-</v>
      </c>
      <c r="O61" s="115" t="str">
        <f>IFERROR(VLOOKUP(CONCATENATE($A61,O$1),'Исх-видео'!$A$2:$D$3000,4,FALSE),"-")</f>
        <v>-</v>
      </c>
      <c r="P61" s="115" t="str">
        <f>IFERROR(VLOOKUP(CONCATENATE($A61,P$1),'Исх-видео'!$A$2:$D$3000,4,FALSE),"-")</f>
        <v>-</v>
      </c>
      <c r="Q61" s="115" t="str">
        <f>IFERROR(VLOOKUP(CONCATENATE($A61,Q$1),'Исх-видео'!$A$2:$D$3000,4,FALSE),"-")</f>
        <v>-</v>
      </c>
      <c r="R61" s="115" t="str">
        <f>IFERROR(VLOOKUP(CONCATENATE($A61,R$1),'Исх-видео'!$A$2:$D$3000,4,FALSE),"-")</f>
        <v>-</v>
      </c>
      <c r="S61" s="115" t="str">
        <f>IFERROR(VLOOKUP(CONCATENATE($A61,S$1),'Исх-видео'!$A$2:$D$3000,4,FALSE),"-")</f>
        <v>-</v>
      </c>
      <c r="T61" s="115" t="str">
        <f>IFERROR(VLOOKUP(CONCATENATE($A61,T$1),'Исх-видео'!$A$2:$D$3000,4,FALSE),"-")</f>
        <v>-</v>
      </c>
      <c r="U61" s="115" t="str">
        <f>IFERROR(VLOOKUP(CONCATENATE($A61,U$1),'Исх-видео'!$A$2:$D$3000,4,FALSE),"-")</f>
        <v>-</v>
      </c>
      <c r="V61" s="115" t="str">
        <f>IFERROR(VLOOKUP(CONCATENATE($A61,V$1),'Исх-видео'!$A$2:$D$3000,4,FALSE),"-")</f>
        <v>-</v>
      </c>
      <c r="W61" s="115" t="str">
        <f>IFERROR(VLOOKUP(CONCATENATE($A61,W$1),'Исх-видео'!$A$2:$D$3000,4,FALSE),"-")</f>
        <v>-</v>
      </c>
      <c r="X61" s="115" t="str">
        <f>IFERROR(VLOOKUP(CONCATENATE($A61,X$1),'Исх-видео'!$A$2:$D$3000,4,FALSE),"-")</f>
        <v>-</v>
      </c>
      <c r="Y61" s="115" t="str">
        <f>IFERROR(VLOOKUP(CONCATENATE($A61,Y$1),'Исх-видео'!$A$2:$D$3000,4,FALSE),"-")</f>
        <v>-</v>
      </c>
      <c r="Z61" s="115" t="str">
        <f>IFERROR(VLOOKUP(CONCATENATE($A61,Z$1),'Исх-видео'!$A$2:$D$3000,4,FALSE),"-")</f>
        <v>-</v>
      </c>
      <c r="AA61" s="115" t="str">
        <f>IFERROR(VLOOKUP(CONCATENATE($A61,AA$1),'Исх-видео'!$A$2:$D$3000,4,FALSE),"-")</f>
        <v>-</v>
      </c>
      <c r="AB61" s="115" t="str">
        <f>IFERROR(VLOOKUP(CONCATENATE($A61,AB$1),'Исх-видео'!$A$2:$D$3000,4,FALSE),"-")</f>
        <v>-</v>
      </c>
      <c r="AC61" s="115" t="str">
        <f>IFERROR(VLOOKUP(CONCATENATE($A61,AC$1),'Исх-видео'!$A$2:$D$3000,4,FALSE),"-")</f>
        <v>-</v>
      </c>
      <c r="AD61" s="115" t="str">
        <f>IFERROR(VLOOKUP(CONCATENATE($A61,AD$1),'Исх-видео'!$A$2:$D$3000,4,FALSE),"-")</f>
        <v>-</v>
      </c>
      <c r="AE61" s="115" t="str">
        <f>IFERROR(VLOOKUP(CONCATENATE($A61,AE$1),'Исх-видео'!$A$2:$D$3000,4,FALSE),"-")</f>
        <v>-</v>
      </c>
      <c r="AF61" s="115" t="str">
        <f>IFERROR(VLOOKUP(CONCATENATE($A61,AF$1),'Исх-видео'!$A$2:$D$3000,4,FALSE),"-")</f>
        <v>-</v>
      </c>
      <c r="AG61" s="115" t="str">
        <f>IFERROR(VLOOKUP(CONCATENATE($A61,AG$1),'Исх-видео'!$A$2:$D$3000,4,FALSE),"-")</f>
        <v>-</v>
      </c>
      <c r="AH61" s="115" t="str">
        <f>IFERROR(VLOOKUP(CONCATENATE($A61,AH$1),'Исх-видео'!$A$2:$D$3000,4,FALSE),"-")</f>
        <v>-</v>
      </c>
      <c r="AI61" s="115" t="str">
        <f>IFERROR(VLOOKUP(CONCATENATE($A61,AI$1),'Исх-видео'!$A$2:$D$3000,4,FALSE),"-")</f>
        <v>-</v>
      </c>
      <c r="AJ61" s="115" t="str">
        <f>IFERROR(VLOOKUP(CONCATENATE($A61,AJ$1),'Исх-видео'!$A$2:$D$3000,4,FALSE),"-")</f>
        <v>-</v>
      </c>
      <c r="AK61" s="115" t="str">
        <f>IFERROR(VLOOKUP(CONCATENATE($A61,AK$1),'Исх-видео'!$A$2:$D$3000,4,FALSE),"-")</f>
        <v>-</v>
      </c>
      <c r="AL61" s="115" t="str">
        <f>IFERROR(VLOOKUP(CONCATENATE($A61,AL$1),'Исх-видео'!$A$2:$D$3000,4,FALSE),"-")</f>
        <v>-</v>
      </c>
      <c r="AM61" s="115" t="str">
        <f>IFERROR(VLOOKUP(CONCATENATE($A61,AM$1),'Исх-видео'!$A$2:$D$3000,4,FALSE),"-")</f>
        <v>-</v>
      </c>
      <c r="AN61" s="115" t="str">
        <f>IFERROR(VLOOKUP(CONCATENATE($A61,AN$1),'Исх-видео'!$A$2:$D$3000,4,FALSE),"-")</f>
        <v>-</v>
      </c>
      <c r="AO61" s="115" t="str">
        <f>IFERROR(VLOOKUP(CONCATENATE($A61,AO$1),'Исх-видео'!$A$2:$D$3000,4,FALSE),"-")</f>
        <v>-</v>
      </c>
      <c r="AP61" s="115" t="str">
        <f>IFERROR(VLOOKUP(CONCATENATE($A61,AP$1),'Исх-видео'!$A$2:$D$3000,4,FALSE),"-")</f>
        <v>-</v>
      </c>
      <c r="AQ61" s="115" t="str">
        <f>IFERROR(VLOOKUP(CONCATENATE($A61,AQ$1),'Исх-видео'!$A$2:$D$3000,4,FALSE),"-")</f>
        <v>-</v>
      </c>
      <c r="AR61" s="115" t="str">
        <f>IFERROR(VLOOKUP(CONCATENATE($A61,AR$1),'Исх-видео'!$A$2:$D$3000,4,FALSE),"-")</f>
        <v>-</v>
      </c>
      <c r="AS61" s="115" t="str">
        <f>IFERROR(VLOOKUP(CONCATENATE($A61,AS$1),'Исх-видео'!$A$2:$D$3000,4,FALSE),"-")</f>
        <v>-</v>
      </c>
      <c r="AT61" s="115" t="str">
        <f>IFERROR(VLOOKUP(CONCATENATE($A61,AT$1),'Исх-видео'!$A$2:$D$3000,4,FALSE),"-")</f>
        <v>-</v>
      </c>
      <c r="AU61" s="115" t="str">
        <f>IFERROR(VLOOKUP(CONCATENATE($A61,AU$1),'Исх-видео'!$A$2:$D$3000,4,FALSE),"-")</f>
        <v>-</v>
      </c>
      <c r="AV61" s="115" t="str">
        <f>IFERROR(VLOOKUP(CONCATENATE($A61,AV$1),'Исх-видео'!$A$2:$D$3000,4,FALSE),"-")</f>
        <v>-</v>
      </c>
      <c r="AW61" s="115" t="str">
        <f>IFERROR(VLOOKUP(CONCATENATE($A61,AW$1),'Исх-видео'!$A$2:$D$3000,4,FALSE),"-")</f>
        <v>-</v>
      </c>
      <c r="AX61" s="115" t="str">
        <f>IFERROR(VLOOKUP(CONCATENATE($A61,AX$1),'Исх-видео'!$A$2:$D$3000,4,FALSE),"-")</f>
        <v>-</v>
      </c>
      <c r="AY61" s="115" t="str">
        <f>IFERROR(VLOOKUP(CONCATENATE($A61,AY$1),'Исх-видео'!$A$2:$D$3000,4,FALSE),"-")</f>
        <v>-</v>
      </c>
      <c r="AZ61" s="115" t="str">
        <f>IFERROR(VLOOKUP(CONCATENATE($A61,AZ$1),'Исх-видео'!$A$2:$D$3000,4,FALSE),"-")</f>
        <v>-</v>
      </c>
      <c r="BA61" s="115" t="str">
        <f>IFERROR(VLOOKUP(CONCATENATE($A61,BA$1),'Исх-видео'!$A$2:$D$3000,4,FALSE),"-")</f>
        <v>-</v>
      </c>
      <c r="BB61" s="115" t="str">
        <f>IFERROR(VLOOKUP(CONCATENATE($A61,BB$1),'Исх-видео'!$A$2:$D$3000,4,FALSE),"-")</f>
        <v>-</v>
      </c>
      <c r="BC61" s="115" t="str">
        <f>IFERROR(VLOOKUP(CONCATENATE($A61,BC$1),'Исх-видео'!$A$2:$D$3000,4,FALSE),"-")</f>
        <v>-</v>
      </c>
      <c r="BD61" s="115" t="str">
        <f>IFERROR(VLOOKUP(CONCATENATE($A61,BD$1),'Исх-видео'!$A$2:$D$3000,4,FALSE),"-")</f>
        <v>-</v>
      </c>
      <c r="BE61" s="115" t="str">
        <f>IFERROR(VLOOKUP(CONCATENATE($A61,BE$1),'Исх-видео'!$A$2:$D$3000,4,FALSE),"-")</f>
        <v>-</v>
      </c>
      <c r="BF61" s="115" t="str">
        <f>IFERROR(VLOOKUP(CONCATENATE($A61,BF$1),'Исх-видео'!$A$2:$D$3000,4,FALSE),"-")</f>
        <v>-</v>
      </c>
      <c r="BG61" s="115" t="str">
        <f>IFERROR(VLOOKUP(CONCATENATE($A61,BG$1),'[1]Исх-видео'!$A$2:$D$3000,4,FALSE),"-")</f>
        <v>-</v>
      </c>
      <c r="BH61" s="116">
        <f t="shared" si="1"/>
        <v>0</v>
      </c>
      <c r="BI61" s="114" t="str">
        <f t="shared" si="0"/>
        <v>-</v>
      </c>
      <c r="BJ61" s="115"/>
    </row>
    <row r="62" spans="1:62">
      <c r="A62" s="38">
        <f t="shared" si="2"/>
        <v>60</v>
      </c>
      <c r="B62" s="115" t="str">
        <f>IFERROR(VLOOKUP(CONCATENATE($A62,B$1),'Исх-видео'!$A$2:$D$3000,4,FALSE),"-")</f>
        <v>-</v>
      </c>
      <c r="C62" s="115" t="str">
        <f>IFERROR(VLOOKUP(CONCATENATE($A62,C$1),'Исх-видео'!$A$2:$D$3000,4,FALSE),"-")</f>
        <v>-</v>
      </c>
      <c r="D62" s="115" t="str">
        <f>IFERROR(VLOOKUP(CONCATENATE($A62,D$1),'Исх-видео'!$A$2:$D$3000,4,FALSE),"-")</f>
        <v>-</v>
      </c>
      <c r="E62" s="115" t="str">
        <f>IFERROR(VLOOKUP(CONCATENATE($A62,E$1),'Исх-видео'!$A$2:$D$3000,4,FALSE),"-")</f>
        <v>-</v>
      </c>
      <c r="F62" s="115" t="str">
        <f>IFERROR(VLOOKUP(CONCATENATE($A62,F$1),'Исх-видео'!$A$2:$D$3000,4,FALSE),"-")</f>
        <v>-</v>
      </c>
      <c r="G62" s="115" t="str">
        <f>IFERROR(VLOOKUP(CONCATENATE($A62,G$1),'Исх-видео'!$A$2:$D$3000,4,FALSE),"-")</f>
        <v>-</v>
      </c>
      <c r="H62" s="115" t="str">
        <f>IFERROR(VLOOKUP(CONCATENATE($A62,H$1),'Исх-видео'!$A$2:$D$3000,4,FALSE),"-")</f>
        <v>-</v>
      </c>
      <c r="I62" s="115" t="str">
        <f>IFERROR(VLOOKUP(CONCATENATE($A62,I$1),'Исх-видео'!$A$2:$D$3000,4,FALSE),"-")</f>
        <v>-</v>
      </c>
      <c r="J62" s="115" t="str">
        <f>IFERROR(VLOOKUP(CONCATENATE($A62,J$1),'Исх-видео'!$A$2:$D$3000,4,FALSE),"-")</f>
        <v>-</v>
      </c>
      <c r="K62" s="115" t="str">
        <f>IFERROR(VLOOKUP(CONCATENATE($A62,K$1),'Исх-видео'!$A$2:$D$3000,4,FALSE),"-")</f>
        <v>-</v>
      </c>
      <c r="L62" s="115" t="str">
        <f>IFERROR(VLOOKUP(CONCATENATE($A62,L$1),'Исх-видео'!$A$2:$D$3000,4,FALSE),"-")</f>
        <v>-</v>
      </c>
      <c r="M62" s="115" t="str">
        <f>IFERROR(VLOOKUP(CONCATENATE($A62,M$1),'Исх-видео'!$A$2:$D$3000,4,FALSE),"-")</f>
        <v>-</v>
      </c>
      <c r="N62" s="115" t="str">
        <f>IFERROR(VLOOKUP(CONCATENATE($A62,N$1),'Исх-видео'!$A$2:$D$3000,4,FALSE),"-")</f>
        <v>-</v>
      </c>
      <c r="O62" s="115" t="str">
        <f>IFERROR(VLOOKUP(CONCATENATE($A62,O$1),'Исх-видео'!$A$2:$D$3000,4,FALSE),"-")</f>
        <v>-</v>
      </c>
      <c r="P62" s="115" t="str">
        <f>IFERROR(VLOOKUP(CONCATENATE($A62,P$1),'Исх-видео'!$A$2:$D$3000,4,FALSE),"-")</f>
        <v>-</v>
      </c>
      <c r="Q62" s="115" t="str">
        <f>IFERROR(VLOOKUP(CONCATENATE($A62,Q$1),'Исх-видео'!$A$2:$D$3000,4,FALSE),"-")</f>
        <v>-</v>
      </c>
      <c r="R62" s="115" t="str">
        <f>IFERROR(VLOOKUP(CONCATENATE($A62,R$1),'Исх-видео'!$A$2:$D$3000,4,FALSE),"-")</f>
        <v>-</v>
      </c>
      <c r="S62" s="115" t="str">
        <f>IFERROR(VLOOKUP(CONCATENATE($A62,S$1),'Исх-видео'!$A$2:$D$3000,4,FALSE),"-")</f>
        <v>-</v>
      </c>
      <c r="T62" s="115" t="str">
        <f>IFERROR(VLOOKUP(CONCATENATE($A62,T$1),'Исх-видео'!$A$2:$D$3000,4,FALSE),"-")</f>
        <v>-</v>
      </c>
      <c r="U62" s="115" t="str">
        <f>IFERROR(VLOOKUP(CONCATENATE($A62,U$1),'Исх-видео'!$A$2:$D$3000,4,FALSE),"-")</f>
        <v>-</v>
      </c>
      <c r="V62" s="115" t="str">
        <f>IFERROR(VLOOKUP(CONCATENATE($A62,V$1),'Исх-видео'!$A$2:$D$3000,4,FALSE),"-")</f>
        <v>-</v>
      </c>
      <c r="W62" s="115" t="str">
        <f>IFERROR(VLOOKUP(CONCATENATE($A62,W$1),'Исх-видео'!$A$2:$D$3000,4,FALSE),"-")</f>
        <v>-</v>
      </c>
      <c r="X62" s="115" t="str">
        <f>IFERROR(VLOOKUP(CONCATENATE($A62,X$1),'Исх-видео'!$A$2:$D$3000,4,FALSE),"-")</f>
        <v>-</v>
      </c>
      <c r="Y62" s="115" t="str">
        <f>IFERROR(VLOOKUP(CONCATENATE($A62,Y$1),'Исх-видео'!$A$2:$D$3000,4,FALSE),"-")</f>
        <v>-</v>
      </c>
      <c r="Z62" s="115" t="str">
        <f>IFERROR(VLOOKUP(CONCATENATE($A62,Z$1),'Исх-видео'!$A$2:$D$3000,4,FALSE),"-")</f>
        <v>-</v>
      </c>
      <c r="AA62" s="115" t="str">
        <f>IFERROR(VLOOKUP(CONCATENATE($A62,AA$1),'Исх-видео'!$A$2:$D$3000,4,FALSE),"-")</f>
        <v>-</v>
      </c>
      <c r="AB62" s="115" t="str">
        <f>IFERROR(VLOOKUP(CONCATENATE($A62,AB$1),'Исх-видео'!$A$2:$D$3000,4,FALSE),"-")</f>
        <v>-</v>
      </c>
      <c r="AC62" s="115" t="str">
        <f>IFERROR(VLOOKUP(CONCATENATE($A62,AC$1),'Исх-видео'!$A$2:$D$3000,4,FALSE),"-")</f>
        <v>-</v>
      </c>
      <c r="AD62" s="115" t="str">
        <f>IFERROR(VLOOKUP(CONCATENATE($A62,AD$1),'Исх-видео'!$A$2:$D$3000,4,FALSE),"-")</f>
        <v>-</v>
      </c>
      <c r="AE62" s="115" t="str">
        <f>IFERROR(VLOOKUP(CONCATENATE($A62,AE$1),'Исх-видео'!$A$2:$D$3000,4,FALSE),"-")</f>
        <v>-</v>
      </c>
      <c r="AF62" s="115" t="str">
        <f>IFERROR(VLOOKUP(CONCATENATE($A62,AF$1),'Исх-видео'!$A$2:$D$3000,4,FALSE),"-")</f>
        <v>-</v>
      </c>
      <c r="AG62" s="115" t="str">
        <f>IFERROR(VLOOKUP(CONCATENATE($A62,AG$1),'Исх-видео'!$A$2:$D$3000,4,FALSE),"-")</f>
        <v>-</v>
      </c>
      <c r="AH62" s="115" t="str">
        <f>IFERROR(VLOOKUP(CONCATENATE($A62,AH$1),'Исх-видео'!$A$2:$D$3000,4,FALSE),"-")</f>
        <v>-</v>
      </c>
      <c r="AI62" s="115" t="str">
        <f>IFERROR(VLOOKUP(CONCATENATE($A62,AI$1),'Исх-видео'!$A$2:$D$3000,4,FALSE),"-")</f>
        <v>-</v>
      </c>
      <c r="AJ62" s="115" t="str">
        <f>IFERROR(VLOOKUP(CONCATENATE($A62,AJ$1),'Исх-видео'!$A$2:$D$3000,4,FALSE),"-")</f>
        <v>-</v>
      </c>
      <c r="AK62" s="115" t="str">
        <f>IFERROR(VLOOKUP(CONCATENATE($A62,AK$1),'Исх-видео'!$A$2:$D$3000,4,FALSE),"-")</f>
        <v>-</v>
      </c>
      <c r="AL62" s="115" t="str">
        <f>IFERROR(VLOOKUP(CONCATENATE($A62,AL$1),'Исх-видео'!$A$2:$D$3000,4,FALSE),"-")</f>
        <v>-</v>
      </c>
      <c r="AM62" s="115" t="str">
        <f>IFERROR(VLOOKUP(CONCATENATE($A62,AM$1),'Исх-видео'!$A$2:$D$3000,4,FALSE),"-")</f>
        <v>-</v>
      </c>
      <c r="AN62" s="115" t="str">
        <f>IFERROR(VLOOKUP(CONCATENATE($A62,AN$1),'Исх-видео'!$A$2:$D$3000,4,FALSE),"-")</f>
        <v>-</v>
      </c>
      <c r="AO62" s="115" t="str">
        <f>IFERROR(VLOOKUP(CONCATENATE($A62,AO$1),'Исх-видео'!$A$2:$D$3000,4,FALSE),"-")</f>
        <v>-</v>
      </c>
      <c r="AP62" s="115" t="str">
        <f>IFERROR(VLOOKUP(CONCATENATE($A62,AP$1),'Исх-видео'!$A$2:$D$3000,4,FALSE),"-")</f>
        <v>-</v>
      </c>
      <c r="AQ62" s="115" t="str">
        <f>IFERROR(VLOOKUP(CONCATENATE($A62,AQ$1),'Исх-видео'!$A$2:$D$3000,4,FALSE),"-")</f>
        <v>-</v>
      </c>
      <c r="AR62" s="115" t="str">
        <f>IFERROR(VLOOKUP(CONCATENATE($A62,AR$1),'Исх-видео'!$A$2:$D$3000,4,FALSE),"-")</f>
        <v>-</v>
      </c>
      <c r="AS62" s="115" t="str">
        <f>IFERROR(VLOOKUP(CONCATENATE($A62,AS$1),'Исх-видео'!$A$2:$D$3000,4,FALSE),"-")</f>
        <v>-</v>
      </c>
      <c r="AT62" s="115" t="str">
        <f>IFERROR(VLOOKUP(CONCATENATE($A62,AT$1),'Исх-видео'!$A$2:$D$3000,4,FALSE),"-")</f>
        <v>-</v>
      </c>
      <c r="AU62" s="115" t="str">
        <f>IFERROR(VLOOKUP(CONCATENATE($A62,AU$1),'Исх-видео'!$A$2:$D$3000,4,FALSE),"-")</f>
        <v>-</v>
      </c>
      <c r="AV62" s="115" t="str">
        <f>IFERROR(VLOOKUP(CONCATENATE($A62,AV$1),'Исх-видео'!$A$2:$D$3000,4,FALSE),"-")</f>
        <v>-</v>
      </c>
      <c r="AW62" s="115" t="str">
        <f>IFERROR(VLOOKUP(CONCATENATE($A62,AW$1),'Исх-видео'!$A$2:$D$3000,4,FALSE),"-")</f>
        <v>-</v>
      </c>
      <c r="AX62" s="115" t="str">
        <f>IFERROR(VLOOKUP(CONCATENATE($A62,AX$1),'Исх-видео'!$A$2:$D$3000,4,FALSE),"-")</f>
        <v>-</v>
      </c>
      <c r="AY62" s="115" t="str">
        <f>IFERROR(VLOOKUP(CONCATENATE($A62,AY$1),'Исх-видео'!$A$2:$D$3000,4,FALSE),"-")</f>
        <v>-</v>
      </c>
      <c r="AZ62" s="115" t="str">
        <f>IFERROR(VLOOKUP(CONCATENATE($A62,AZ$1),'Исх-видео'!$A$2:$D$3000,4,FALSE),"-")</f>
        <v>-</v>
      </c>
      <c r="BA62" s="115" t="str">
        <f>IFERROR(VLOOKUP(CONCATENATE($A62,BA$1),'Исх-видео'!$A$2:$D$3000,4,FALSE),"-")</f>
        <v>-</v>
      </c>
      <c r="BB62" s="115" t="str">
        <f>IFERROR(VLOOKUP(CONCATENATE($A62,BB$1),'Исх-видео'!$A$2:$D$3000,4,FALSE),"-")</f>
        <v>-</v>
      </c>
      <c r="BC62" s="115" t="str">
        <f>IFERROR(VLOOKUP(CONCATENATE($A62,BC$1),'Исх-видео'!$A$2:$D$3000,4,FALSE),"-")</f>
        <v>-</v>
      </c>
      <c r="BD62" s="115" t="str">
        <f>IFERROR(VLOOKUP(CONCATENATE($A62,BD$1),'Исх-видео'!$A$2:$D$3000,4,FALSE),"-")</f>
        <v>-</v>
      </c>
      <c r="BE62" s="115" t="str">
        <f>IFERROR(VLOOKUP(CONCATENATE($A62,BE$1),'Исх-видео'!$A$2:$D$3000,4,FALSE),"-")</f>
        <v>-</v>
      </c>
      <c r="BF62" s="115" t="str">
        <f>IFERROR(VLOOKUP(CONCATENATE($A62,BF$1),'Исх-видео'!$A$2:$D$3000,4,FALSE),"-")</f>
        <v>-</v>
      </c>
      <c r="BG62" s="115" t="str">
        <f>IFERROR(VLOOKUP(CONCATENATE($A62,BG$1),'[1]Исх-видео'!$A$2:$D$3000,4,FALSE),"-")</f>
        <v>-</v>
      </c>
      <c r="BH62" s="116">
        <f t="shared" si="1"/>
        <v>0</v>
      </c>
      <c r="BI62" s="114" t="str">
        <f t="shared" si="0"/>
        <v>-</v>
      </c>
      <c r="BJ62" s="115"/>
    </row>
    <row r="63" spans="1:62">
      <c r="A63" s="38">
        <f t="shared" si="2"/>
        <v>61</v>
      </c>
      <c r="B63" s="115" t="str">
        <f>IFERROR(VLOOKUP(CONCATENATE($A63,B$1),'Исх-видео'!$A$2:$D$3000,4,FALSE),"-")</f>
        <v>-</v>
      </c>
      <c r="C63" s="115" t="str">
        <f>IFERROR(VLOOKUP(CONCATENATE($A63,C$1),'Исх-видео'!$A$2:$D$3000,4,FALSE),"-")</f>
        <v>-</v>
      </c>
      <c r="D63" s="115" t="str">
        <f>IFERROR(VLOOKUP(CONCATENATE($A63,D$1),'Исх-видео'!$A$2:$D$3000,4,FALSE),"-")</f>
        <v>-</v>
      </c>
      <c r="E63" s="115">
        <f>IFERROR(VLOOKUP(CONCATENATE($A63,E$1),'Исх-видео'!$A$2:$D$3000,4,FALSE),"-")</f>
        <v>4</v>
      </c>
      <c r="F63" s="115" t="str">
        <f>IFERROR(VLOOKUP(CONCATENATE($A63,F$1),'Исх-видео'!$A$2:$D$3000,4,FALSE),"-")</f>
        <v>-</v>
      </c>
      <c r="G63" s="115" t="str">
        <f>IFERROR(VLOOKUP(CONCATENATE($A63,G$1),'Исх-видео'!$A$2:$D$3000,4,FALSE),"-")</f>
        <v>-</v>
      </c>
      <c r="H63" s="115" t="str">
        <f>IFERROR(VLOOKUP(CONCATENATE($A63,H$1),'Исх-видео'!$A$2:$D$3000,4,FALSE),"-")</f>
        <v>-</v>
      </c>
      <c r="I63" s="115">
        <f>IFERROR(VLOOKUP(CONCATENATE($A63,I$1),'Исх-видео'!$A$2:$D$3000,4,FALSE),"-")</f>
        <v>7</v>
      </c>
      <c r="J63" s="115" t="str">
        <f>IFERROR(VLOOKUP(CONCATENATE($A63,J$1),'Исх-видео'!$A$2:$D$3000,4,FALSE),"-")</f>
        <v>-</v>
      </c>
      <c r="K63" s="115" t="str">
        <f>IFERROR(VLOOKUP(CONCATENATE($A63,K$1),'Исх-видео'!$A$2:$D$3000,4,FALSE),"-")</f>
        <v>-</v>
      </c>
      <c r="L63" s="115" t="str">
        <f>IFERROR(VLOOKUP(CONCATENATE($A63,L$1),'Исх-видео'!$A$2:$D$3000,4,FALSE),"-")</f>
        <v>-</v>
      </c>
      <c r="M63" s="115" t="str">
        <f>IFERROR(VLOOKUP(CONCATENATE($A63,M$1),'Исх-видео'!$A$2:$D$3000,4,FALSE),"-")</f>
        <v>-</v>
      </c>
      <c r="N63" s="115" t="str">
        <f>IFERROR(VLOOKUP(CONCATENATE($A63,N$1),'Исх-видео'!$A$2:$D$3000,4,FALSE),"-")</f>
        <v>-</v>
      </c>
      <c r="O63" s="115" t="str">
        <f>IFERROR(VLOOKUP(CONCATENATE($A63,O$1),'Исх-видео'!$A$2:$D$3000,4,FALSE),"-")</f>
        <v>-</v>
      </c>
      <c r="P63" s="115" t="str">
        <f>IFERROR(VLOOKUP(CONCATENATE($A63,P$1),'Исх-видео'!$A$2:$D$3000,4,FALSE),"-")</f>
        <v>-</v>
      </c>
      <c r="Q63" s="115" t="str">
        <f>IFERROR(VLOOKUP(CONCATENATE($A63,Q$1),'Исх-видео'!$A$2:$D$3000,4,FALSE),"-")</f>
        <v>-</v>
      </c>
      <c r="R63" s="115" t="str">
        <f>IFERROR(VLOOKUP(CONCATENATE($A63,R$1),'Исх-видео'!$A$2:$D$3000,4,FALSE),"-")</f>
        <v>-</v>
      </c>
      <c r="S63" s="115">
        <f>IFERROR(VLOOKUP(CONCATENATE($A63,S$1),'Исх-видео'!$A$2:$D$3000,4,FALSE),"-")</f>
        <v>8</v>
      </c>
      <c r="T63" s="115" t="str">
        <f>IFERROR(VLOOKUP(CONCATENATE($A63,T$1),'Исх-видео'!$A$2:$D$3000,4,FALSE),"-")</f>
        <v>-</v>
      </c>
      <c r="U63" s="115" t="str">
        <f>IFERROR(VLOOKUP(CONCATENATE($A63,U$1),'Исх-видео'!$A$2:$D$3000,4,FALSE),"-")</f>
        <v>-</v>
      </c>
      <c r="V63" s="115" t="str">
        <f>IFERROR(VLOOKUP(CONCATENATE($A63,V$1),'Исх-видео'!$A$2:$D$3000,4,FALSE),"-")</f>
        <v>-</v>
      </c>
      <c r="W63" s="115" t="str">
        <f>IFERROR(VLOOKUP(CONCATENATE($A63,W$1),'Исх-видео'!$A$2:$D$3000,4,FALSE),"-")</f>
        <v>-</v>
      </c>
      <c r="X63" s="115" t="str">
        <f>IFERROR(VLOOKUP(CONCATENATE($A63,X$1),'Исх-видео'!$A$2:$D$3000,4,FALSE),"-")</f>
        <v>-</v>
      </c>
      <c r="Y63" s="115" t="str">
        <f>IFERROR(VLOOKUP(CONCATENATE($A63,Y$1),'Исх-видео'!$A$2:$D$3000,4,FALSE),"-")</f>
        <v>-</v>
      </c>
      <c r="Z63" s="115">
        <f>IFERROR(VLOOKUP(CONCATENATE($A63,Z$1),'Исх-видео'!$A$2:$D$3000,4,FALSE),"-")</f>
        <v>9</v>
      </c>
      <c r="AA63" s="115" t="str">
        <f>IFERROR(VLOOKUP(CONCATENATE($A63,AA$1),'Исх-видео'!$A$2:$D$3000,4,FALSE),"-")</f>
        <v>-</v>
      </c>
      <c r="AB63" s="115" t="str">
        <f>IFERROR(VLOOKUP(CONCATENATE($A63,AB$1),'Исх-видео'!$A$2:$D$3000,4,FALSE),"-")</f>
        <v>-</v>
      </c>
      <c r="AC63" s="115" t="str">
        <f>IFERROR(VLOOKUP(CONCATENATE($A63,AC$1),'Исх-видео'!$A$2:$D$3000,4,FALSE),"-")</f>
        <v>-</v>
      </c>
      <c r="AD63" s="115" t="str">
        <f>IFERROR(VLOOKUP(CONCATENATE($A63,AD$1),'Исх-видео'!$A$2:$D$3000,4,FALSE),"-")</f>
        <v>-</v>
      </c>
      <c r="AE63" s="115">
        <f>IFERROR(VLOOKUP(CONCATENATE($A63,AE$1),'Исх-видео'!$A$2:$D$3000,4,FALSE),"-")</f>
        <v>6</v>
      </c>
      <c r="AF63" s="115" t="str">
        <f>IFERROR(VLOOKUP(CONCATENATE($A63,AF$1),'Исх-видео'!$A$2:$D$3000,4,FALSE),"-")</f>
        <v>-</v>
      </c>
      <c r="AG63" s="115" t="str">
        <f>IFERROR(VLOOKUP(CONCATENATE($A63,AG$1),'Исх-видео'!$A$2:$D$3000,4,FALSE),"-")</f>
        <v>-</v>
      </c>
      <c r="AH63" s="115" t="str">
        <f>IFERROR(VLOOKUP(CONCATENATE($A63,AH$1),'Исх-видео'!$A$2:$D$3000,4,FALSE),"-")</f>
        <v>-</v>
      </c>
      <c r="AI63" s="115" t="str">
        <f>IFERROR(VLOOKUP(CONCATENATE($A63,AI$1),'Исх-видео'!$A$2:$D$3000,4,FALSE),"-")</f>
        <v>-</v>
      </c>
      <c r="AJ63" s="115">
        <f>IFERROR(VLOOKUP(CONCATENATE($A63,AJ$1),'Исх-видео'!$A$2:$D$3000,4,FALSE),"-")</f>
        <v>7</v>
      </c>
      <c r="AK63" s="115">
        <f>IFERROR(VLOOKUP(CONCATENATE($A63,AK$1),'Исх-видео'!$A$2:$D$3000,4,FALSE),"-")</f>
        <v>7</v>
      </c>
      <c r="AL63" s="115">
        <f>IFERROR(VLOOKUP(CONCATENATE($A63,AL$1),'Исх-видео'!$A$2:$D$3000,4,FALSE),"-")</f>
        <v>6</v>
      </c>
      <c r="AM63" s="115" t="str">
        <f>IFERROR(VLOOKUP(CONCATENATE($A63,AM$1),'Исх-видео'!$A$2:$D$3000,4,FALSE),"-")</f>
        <v>-</v>
      </c>
      <c r="AN63" s="115">
        <f>IFERROR(VLOOKUP(CONCATENATE($A63,AN$1),'Исх-видео'!$A$2:$D$3000,4,FALSE),"-")</f>
        <v>11</v>
      </c>
      <c r="AO63" s="115" t="str">
        <f>IFERROR(VLOOKUP(CONCATENATE($A63,AO$1),'Исх-видео'!$A$2:$D$3000,4,FALSE),"-")</f>
        <v>-</v>
      </c>
      <c r="AP63" s="115" t="str">
        <f>IFERROR(VLOOKUP(CONCATENATE($A63,AP$1),'Исх-видео'!$A$2:$D$3000,4,FALSE),"-")</f>
        <v>-</v>
      </c>
      <c r="AQ63" s="115" t="str">
        <f>IFERROR(VLOOKUP(CONCATENATE($A63,AQ$1),'Исх-видео'!$A$2:$D$3000,4,FALSE),"-")</f>
        <v>-</v>
      </c>
      <c r="AR63" s="115" t="str">
        <f>IFERROR(VLOOKUP(CONCATENATE($A63,AR$1),'Исх-видео'!$A$2:$D$3000,4,FALSE),"-")</f>
        <v>-</v>
      </c>
      <c r="AS63" s="115" t="str">
        <f>IFERROR(VLOOKUP(CONCATENATE($A63,AS$1),'Исх-видео'!$A$2:$D$3000,4,FALSE),"-")</f>
        <v>-</v>
      </c>
      <c r="AT63" s="115" t="str">
        <f>IFERROR(VLOOKUP(CONCATENATE($A63,AT$1),'Исх-видео'!$A$2:$D$3000,4,FALSE),"-")</f>
        <v>-</v>
      </c>
      <c r="AU63" s="115" t="str">
        <f>IFERROR(VLOOKUP(CONCATENATE($A63,AU$1),'Исх-видео'!$A$2:$D$3000,4,FALSE),"-")</f>
        <v>-</v>
      </c>
      <c r="AV63" s="115" t="str">
        <f>IFERROR(VLOOKUP(CONCATENATE($A63,AV$1),'Исх-видео'!$A$2:$D$3000,4,FALSE),"-")</f>
        <v>-</v>
      </c>
      <c r="AW63" s="115" t="str">
        <f>IFERROR(VLOOKUP(CONCATENATE($A63,AW$1),'Исх-видео'!$A$2:$D$3000,4,FALSE),"-")</f>
        <v>-</v>
      </c>
      <c r="AX63" s="115" t="str">
        <f>IFERROR(VLOOKUP(CONCATENATE($A63,AX$1),'Исх-видео'!$A$2:$D$3000,4,FALSE),"-")</f>
        <v>-</v>
      </c>
      <c r="AY63" s="115" t="str">
        <f>IFERROR(VLOOKUP(CONCATENATE($A63,AY$1),'Исх-видео'!$A$2:$D$3000,4,FALSE),"-")</f>
        <v>-</v>
      </c>
      <c r="AZ63" s="115" t="str">
        <f>IFERROR(VLOOKUP(CONCATENATE($A63,AZ$1),'Исх-видео'!$A$2:$D$3000,4,FALSE),"-")</f>
        <v>-</v>
      </c>
      <c r="BA63" s="115">
        <f>IFERROR(VLOOKUP(CONCATENATE($A63,BA$1),'Исх-видео'!$A$2:$D$3000,4,FALSE),"-")</f>
        <v>7</v>
      </c>
      <c r="BB63" s="115" t="str">
        <f>IFERROR(VLOOKUP(CONCATENATE($A63,BB$1),'Исх-видео'!$A$2:$D$3000,4,FALSE),"-")</f>
        <v>-</v>
      </c>
      <c r="BC63" s="115">
        <f>IFERROR(VLOOKUP(CONCATENATE($A63,BC$1),'Исх-видео'!$A$2:$D$3000,4,FALSE),"-")</f>
        <v>8</v>
      </c>
      <c r="BD63" s="115" t="str">
        <f>IFERROR(VLOOKUP(CONCATENATE($A63,BD$1),'Исх-видео'!$A$2:$D$3000,4,FALSE),"-")</f>
        <v>-</v>
      </c>
      <c r="BE63" s="115">
        <f>IFERROR(VLOOKUP(CONCATENATE($A63,BE$1),'Исх-видео'!$A$2:$D$3000,4,FALSE),"-")</f>
        <v>7</v>
      </c>
      <c r="BF63" s="115" t="str">
        <f>IFERROR(VLOOKUP(CONCATENATE($A63,BF$1),'Исх-видео'!$A$2:$D$3000,4,FALSE),"-")</f>
        <v>-</v>
      </c>
      <c r="BG63" s="115" t="str">
        <f>IFERROR(VLOOKUP(CONCATENATE($A63,BG$1),'[1]Исх-видео'!$A$2:$D$3000,4,FALSE),"-")</f>
        <v>-</v>
      </c>
      <c r="BH63" s="116">
        <f t="shared" si="1"/>
        <v>12</v>
      </c>
      <c r="BI63" s="114">
        <f t="shared" si="0"/>
        <v>7.25</v>
      </c>
      <c r="BJ63" s="115"/>
    </row>
    <row r="64" spans="1:62">
      <c r="A64" s="38">
        <f t="shared" si="2"/>
        <v>62</v>
      </c>
      <c r="B64" s="115" t="str">
        <f>IFERROR(VLOOKUP(CONCATENATE($A64,B$1),'Исх-видео'!$A$2:$D$3000,4,FALSE),"-")</f>
        <v>-</v>
      </c>
      <c r="C64" s="115" t="str">
        <f>IFERROR(VLOOKUP(CONCATENATE($A64,C$1),'Исх-видео'!$A$2:$D$3000,4,FALSE),"-")</f>
        <v>-</v>
      </c>
      <c r="D64" s="115" t="str">
        <f>IFERROR(VLOOKUP(CONCATENATE($A64,D$1),'Исх-видео'!$A$2:$D$3000,4,FALSE),"-")</f>
        <v>-</v>
      </c>
      <c r="E64" s="115" t="str">
        <f>IFERROR(VLOOKUP(CONCATENATE($A64,E$1),'Исх-видео'!$A$2:$D$3000,4,FALSE),"-")</f>
        <v>-</v>
      </c>
      <c r="F64" s="115" t="str">
        <f>IFERROR(VLOOKUP(CONCATENATE($A64,F$1),'Исх-видео'!$A$2:$D$3000,4,FALSE),"-")</f>
        <v>-</v>
      </c>
      <c r="G64" s="115" t="str">
        <f>IFERROR(VLOOKUP(CONCATENATE($A64,G$1),'Исх-видео'!$A$2:$D$3000,4,FALSE),"-")</f>
        <v>-</v>
      </c>
      <c r="H64" s="115" t="str">
        <f>IFERROR(VLOOKUP(CONCATENATE($A64,H$1),'Исх-видео'!$A$2:$D$3000,4,FALSE),"-")</f>
        <v>-</v>
      </c>
      <c r="I64" s="115" t="str">
        <f>IFERROR(VLOOKUP(CONCATENATE($A64,I$1),'Исх-видео'!$A$2:$D$3000,4,FALSE),"-")</f>
        <v>-</v>
      </c>
      <c r="J64" s="115" t="str">
        <f>IFERROR(VLOOKUP(CONCATENATE($A64,J$1),'Исх-видео'!$A$2:$D$3000,4,FALSE),"-")</f>
        <v>-</v>
      </c>
      <c r="K64" s="115" t="str">
        <f>IFERROR(VLOOKUP(CONCATENATE($A64,K$1),'Исх-видео'!$A$2:$D$3000,4,FALSE),"-")</f>
        <v>-</v>
      </c>
      <c r="L64" s="115" t="str">
        <f>IFERROR(VLOOKUP(CONCATENATE($A64,L$1),'Исх-видео'!$A$2:$D$3000,4,FALSE),"-")</f>
        <v>-</v>
      </c>
      <c r="M64" s="115" t="str">
        <f>IFERROR(VLOOKUP(CONCATENATE($A64,M$1),'Исх-видео'!$A$2:$D$3000,4,FALSE),"-")</f>
        <v>-</v>
      </c>
      <c r="N64" s="115" t="str">
        <f>IFERROR(VLOOKUP(CONCATENATE($A64,N$1),'Исх-видео'!$A$2:$D$3000,4,FALSE),"-")</f>
        <v>-</v>
      </c>
      <c r="O64" s="115" t="str">
        <f>IFERROR(VLOOKUP(CONCATENATE($A64,O$1),'Исх-видео'!$A$2:$D$3000,4,FALSE),"-")</f>
        <v>-</v>
      </c>
      <c r="P64" s="115" t="str">
        <f>IFERROR(VLOOKUP(CONCATENATE($A64,P$1),'Исх-видео'!$A$2:$D$3000,4,FALSE),"-")</f>
        <v>-</v>
      </c>
      <c r="Q64" s="115" t="str">
        <f>IFERROR(VLOOKUP(CONCATENATE($A64,Q$1),'Исх-видео'!$A$2:$D$3000,4,FALSE),"-")</f>
        <v>-</v>
      </c>
      <c r="R64" s="115" t="str">
        <f>IFERROR(VLOOKUP(CONCATENATE($A64,R$1),'Исх-видео'!$A$2:$D$3000,4,FALSE),"-")</f>
        <v>-</v>
      </c>
      <c r="S64" s="115">
        <f>IFERROR(VLOOKUP(CONCATENATE($A64,S$1),'Исх-видео'!$A$2:$D$3000,4,FALSE),"-")</f>
        <v>9</v>
      </c>
      <c r="T64" s="115" t="str">
        <f>IFERROR(VLOOKUP(CONCATENATE($A64,T$1),'Исх-видео'!$A$2:$D$3000,4,FALSE),"-")</f>
        <v>-</v>
      </c>
      <c r="U64" s="115" t="str">
        <f>IFERROR(VLOOKUP(CONCATENATE($A64,U$1),'Исх-видео'!$A$2:$D$3000,4,FALSE),"-")</f>
        <v>-</v>
      </c>
      <c r="V64" s="115" t="str">
        <f>IFERROR(VLOOKUP(CONCATENATE($A64,V$1),'Исх-видео'!$A$2:$D$3000,4,FALSE),"-")</f>
        <v>-</v>
      </c>
      <c r="W64" s="115" t="str">
        <f>IFERROR(VLOOKUP(CONCATENATE($A64,W$1),'Исх-видео'!$A$2:$D$3000,4,FALSE),"-")</f>
        <v>-</v>
      </c>
      <c r="X64" s="115" t="str">
        <f>IFERROR(VLOOKUP(CONCATENATE($A64,X$1),'Исх-видео'!$A$2:$D$3000,4,FALSE),"-")</f>
        <v>-</v>
      </c>
      <c r="Y64" s="115" t="str">
        <f>IFERROR(VLOOKUP(CONCATENATE($A64,Y$1),'Исх-видео'!$A$2:$D$3000,4,FALSE),"-")</f>
        <v>-</v>
      </c>
      <c r="Z64" s="115">
        <f>IFERROR(VLOOKUP(CONCATENATE($A64,Z$1),'Исх-видео'!$A$2:$D$3000,4,FALSE),"-")</f>
        <v>9</v>
      </c>
      <c r="AA64" s="115" t="str">
        <f>IFERROR(VLOOKUP(CONCATENATE($A64,AA$1),'Исх-видео'!$A$2:$D$3000,4,FALSE),"-")</f>
        <v>-</v>
      </c>
      <c r="AB64" s="115" t="str">
        <f>IFERROR(VLOOKUP(CONCATENATE($A64,AB$1),'Исх-видео'!$A$2:$D$3000,4,FALSE),"-")</f>
        <v>-</v>
      </c>
      <c r="AC64" s="115" t="str">
        <f>IFERROR(VLOOKUP(CONCATENATE($A64,AC$1),'Исх-видео'!$A$2:$D$3000,4,FALSE),"-")</f>
        <v>-</v>
      </c>
      <c r="AD64" s="115" t="str">
        <f>IFERROR(VLOOKUP(CONCATENATE($A64,AD$1),'Исх-видео'!$A$2:$D$3000,4,FALSE),"-")</f>
        <v>-</v>
      </c>
      <c r="AE64" s="115">
        <f>IFERROR(VLOOKUP(CONCATENATE($A64,AE$1),'Исх-видео'!$A$2:$D$3000,4,FALSE),"-")</f>
        <v>8</v>
      </c>
      <c r="AF64" s="115" t="str">
        <f>IFERROR(VLOOKUP(CONCATENATE($A64,AF$1),'Исх-видео'!$A$2:$D$3000,4,FALSE),"-")</f>
        <v>-</v>
      </c>
      <c r="AG64" s="115" t="str">
        <f>IFERROR(VLOOKUP(CONCATENATE($A64,AG$1),'Исх-видео'!$A$2:$D$3000,4,FALSE),"-")</f>
        <v>-</v>
      </c>
      <c r="AH64" s="115" t="str">
        <f>IFERROR(VLOOKUP(CONCATENATE($A64,AH$1),'Исх-видео'!$A$2:$D$3000,4,FALSE),"-")</f>
        <v>-</v>
      </c>
      <c r="AI64" s="115" t="str">
        <f>IFERROR(VLOOKUP(CONCATENATE($A64,AI$1),'Исх-видео'!$A$2:$D$3000,4,FALSE),"-")</f>
        <v>-</v>
      </c>
      <c r="AJ64" s="115" t="str">
        <f>IFERROR(VLOOKUP(CONCATENATE($A64,AJ$1),'Исх-видео'!$A$2:$D$3000,4,FALSE),"-")</f>
        <v>-</v>
      </c>
      <c r="AK64" s="115">
        <f>IFERROR(VLOOKUP(CONCATENATE($A64,AK$1),'Исх-видео'!$A$2:$D$3000,4,FALSE),"-")</f>
        <v>7</v>
      </c>
      <c r="AL64" s="115" t="str">
        <f>IFERROR(VLOOKUP(CONCATENATE($A64,AL$1),'Исх-видео'!$A$2:$D$3000,4,FALSE),"-")</f>
        <v>-</v>
      </c>
      <c r="AM64" s="115" t="str">
        <f>IFERROR(VLOOKUP(CONCATENATE($A64,AM$1),'Исх-видео'!$A$2:$D$3000,4,FALSE),"-")</f>
        <v>-</v>
      </c>
      <c r="AN64" s="115" t="str">
        <f>IFERROR(VLOOKUP(CONCATENATE($A64,AN$1),'Исх-видео'!$A$2:$D$3000,4,FALSE),"-")</f>
        <v>-</v>
      </c>
      <c r="AO64" s="115" t="str">
        <f>IFERROR(VLOOKUP(CONCATENATE($A64,AO$1),'Исх-видео'!$A$2:$D$3000,4,FALSE),"-")</f>
        <v>-</v>
      </c>
      <c r="AP64" s="115" t="str">
        <f>IFERROR(VLOOKUP(CONCATENATE($A64,AP$1),'Исх-видео'!$A$2:$D$3000,4,FALSE),"-")</f>
        <v>-</v>
      </c>
      <c r="AQ64" s="115" t="str">
        <f>IFERROR(VLOOKUP(CONCATENATE($A64,AQ$1),'Исх-видео'!$A$2:$D$3000,4,FALSE),"-")</f>
        <v>-</v>
      </c>
      <c r="AR64" s="115" t="str">
        <f>IFERROR(VLOOKUP(CONCATENATE($A64,AR$1),'Исх-видео'!$A$2:$D$3000,4,FALSE),"-")</f>
        <v>-</v>
      </c>
      <c r="AS64" s="115" t="str">
        <f>IFERROR(VLOOKUP(CONCATENATE($A64,AS$1),'Исх-видео'!$A$2:$D$3000,4,FALSE),"-")</f>
        <v>-</v>
      </c>
      <c r="AT64" s="115" t="str">
        <f>IFERROR(VLOOKUP(CONCATENATE($A64,AT$1),'Исх-видео'!$A$2:$D$3000,4,FALSE),"-")</f>
        <v>-</v>
      </c>
      <c r="AU64" s="115" t="str">
        <f>IFERROR(VLOOKUP(CONCATENATE($A64,AU$1),'Исх-видео'!$A$2:$D$3000,4,FALSE),"-")</f>
        <v>-</v>
      </c>
      <c r="AV64" s="115" t="str">
        <f>IFERROR(VLOOKUP(CONCATENATE($A64,AV$1),'Исх-видео'!$A$2:$D$3000,4,FALSE),"-")</f>
        <v>-</v>
      </c>
      <c r="AW64" s="115" t="str">
        <f>IFERROR(VLOOKUP(CONCATENATE($A64,AW$1),'Исх-видео'!$A$2:$D$3000,4,FALSE),"-")</f>
        <v>-</v>
      </c>
      <c r="AX64" s="115" t="str">
        <f>IFERROR(VLOOKUP(CONCATENATE($A64,AX$1),'Исх-видео'!$A$2:$D$3000,4,FALSE),"-")</f>
        <v>-</v>
      </c>
      <c r="AY64" s="115" t="str">
        <f>IFERROR(VLOOKUP(CONCATENATE($A64,AY$1),'Исх-видео'!$A$2:$D$3000,4,FALSE),"-")</f>
        <v>-</v>
      </c>
      <c r="AZ64" s="115" t="str">
        <f>IFERROR(VLOOKUP(CONCATENATE($A64,AZ$1),'Исх-видео'!$A$2:$D$3000,4,FALSE),"-")</f>
        <v>-</v>
      </c>
      <c r="BA64" s="115">
        <f>IFERROR(VLOOKUP(CONCATENATE($A64,BA$1),'Исх-видео'!$A$2:$D$3000,4,FALSE),"-")</f>
        <v>6</v>
      </c>
      <c r="BB64" s="115" t="str">
        <f>IFERROR(VLOOKUP(CONCATENATE($A64,BB$1),'Исх-видео'!$A$2:$D$3000,4,FALSE),"-")</f>
        <v>-</v>
      </c>
      <c r="BC64" s="115" t="str">
        <f>IFERROR(VLOOKUP(CONCATENATE($A64,BC$1),'Исх-видео'!$A$2:$D$3000,4,FALSE),"-")</f>
        <v>-</v>
      </c>
      <c r="BD64" s="115" t="str">
        <f>IFERROR(VLOOKUP(CONCATENATE($A64,BD$1),'Исх-видео'!$A$2:$D$3000,4,FALSE),"-")</f>
        <v>-</v>
      </c>
      <c r="BE64" s="115" t="str">
        <f>IFERROR(VLOOKUP(CONCATENATE($A64,BE$1),'Исх-видео'!$A$2:$D$3000,4,FALSE),"-")</f>
        <v>-</v>
      </c>
      <c r="BF64" s="115" t="str">
        <f>IFERROR(VLOOKUP(CONCATENATE($A64,BF$1),'Исх-видео'!$A$2:$D$3000,4,FALSE),"-")</f>
        <v>-</v>
      </c>
      <c r="BG64" s="115" t="str">
        <f>IFERROR(VLOOKUP(CONCATENATE($A64,BG$1),'[1]Исх-видео'!$A$2:$D$3000,4,FALSE),"-")</f>
        <v>-</v>
      </c>
      <c r="BH64" s="116">
        <f t="shared" si="1"/>
        <v>5</v>
      </c>
      <c r="BI64" s="114">
        <f t="shared" si="0"/>
        <v>7.8</v>
      </c>
      <c r="BJ64" s="115"/>
    </row>
    <row r="65" spans="1:62">
      <c r="A65" s="38">
        <f t="shared" si="2"/>
        <v>63</v>
      </c>
      <c r="B65" s="115" t="str">
        <f>IFERROR(VLOOKUP(CONCATENATE($A65,B$1),'Исх-видео'!$A$2:$D$3000,4,FALSE),"-")</f>
        <v>-</v>
      </c>
      <c r="C65" s="115" t="str">
        <f>IFERROR(VLOOKUP(CONCATENATE($A65,C$1),'Исх-видео'!$A$2:$D$3000,4,FALSE),"-")</f>
        <v>-</v>
      </c>
      <c r="D65" s="115" t="str">
        <f>IFERROR(VLOOKUP(CONCATENATE($A65,D$1),'Исх-видео'!$A$2:$D$3000,4,FALSE),"-")</f>
        <v>-</v>
      </c>
      <c r="E65" s="115" t="str">
        <f>IFERROR(VLOOKUP(CONCATENATE($A65,E$1),'Исх-видео'!$A$2:$D$3000,4,FALSE),"-")</f>
        <v>-</v>
      </c>
      <c r="F65" s="115" t="str">
        <f>IFERROR(VLOOKUP(CONCATENATE($A65,F$1),'Исх-видео'!$A$2:$D$3000,4,FALSE),"-")</f>
        <v>-</v>
      </c>
      <c r="G65" s="115" t="str">
        <f>IFERROR(VLOOKUP(CONCATENATE($A65,G$1),'Исх-видео'!$A$2:$D$3000,4,FALSE),"-")</f>
        <v>-</v>
      </c>
      <c r="H65" s="115" t="str">
        <f>IFERROR(VLOOKUP(CONCATENATE($A65,H$1),'Исх-видео'!$A$2:$D$3000,4,FALSE),"-")</f>
        <v>-</v>
      </c>
      <c r="I65" s="115" t="str">
        <f>IFERROR(VLOOKUP(CONCATENATE($A65,I$1),'Исх-видео'!$A$2:$D$3000,4,FALSE),"-")</f>
        <v>-</v>
      </c>
      <c r="J65" s="115" t="str">
        <f>IFERROR(VLOOKUP(CONCATENATE($A65,J$1),'Исх-видео'!$A$2:$D$3000,4,FALSE),"-")</f>
        <v>-</v>
      </c>
      <c r="K65" s="115" t="str">
        <f>IFERROR(VLOOKUP(CONCATENATE($A65,K$1),'Исх-видео'!$A$2:$D$3000,4,FALSE),"-")</f>
        <v>-</v>
      </c>
      <c r="L65" s="115" t="str">
        <f>IFERROR(VLOOKUP(CONCATENATE($A65,L$1),'Исх-видео'!$A$2:$D$3000,4,FALSE),"-")</f>
        <v>-</v>
      </c>
      <c r="M65" s="115" t="str">
        <f>IFERROR(VLOOKUP(CONCATENATE($A65,M$1),'Исх-видео'!$A$2:$D$3000,4,FALSE),"-")</f>
        <v>-</v>
      </c>
      <c r="N65" s="115" t="str">
        <f>IFERROR(VLOOKUP(CONCATENATE($A65,N$1),'Исх-видео'!$A$2:$D$3000,4,FALSE),"-")</f>
        <v>-</v>
      </c>
      <c r="O65" s="115" t="str">
        <f>IFERROR(VLOOKUP(CONCATENATE($A65,O$1),'Исх-видео'!$A$2:$D$3000,4,FALSE),"-")</f>
        <v>-</v>
      </c>
      <c r="P65" s="115" t="str">
        <f>IFERROR(VLOOKUP(CONCATENATE($A65,P$1),'Исх-видео'!$A$2:$D$3000,4,FALSE),"-")</f>
        <v>-</v>
      </c>
      <c r="Q65" s="115" t="str">
        <f>IFERROR(VLOOKUP(CONCATENATE($A65,Q$1),'Исх-видео'!$A$2:$D$3000,4,FALSE),"-")</f>
        <v>-</v>
      </c>
      <c r="R65" s="115" t="str">
        <f>IFERROR(VLOOKUP(CONCATENATE($A65,R$1),'Исх-видео'!$A$2:$D$3000,4,FALSE),"-")</f>
        <v>-</v>
      </c>
      <c r="S65" s="115" t="str">
        <f>IFERROR(VLOOKUP(CONCATENATE($A65,S$1),'Исх-видео'!$A$2:$D$3000,4,FALSE),"-")</f>
        <v>-</v>
      </c>
      <c r="T65" s="115" t="str">
        <f>IFERROR(VLOOKUP(CONCATENATE($A65,T$1),'Исх-видео'!$A$2:$D$3000,4,FALSE),"-")</f>
        <v>-</v>
      </c>
      <c r="U65" s="115" t="str">
        <f>IFERROR(VLOOKUP(CONCATENATE($A65,U$1),'Исх-видео'!$A$2:$D$3000,4,FALSE),"-")</f>
        <v>-</v>
      </c>
      <c r="V65" s="115" t="str">
        <f>IFERROR(VLOOKUP(CONCATENATE($A65,V$1),'Исх-видео'!$A$2:$D$3000,4,FALSE),"-")</f>
        <v>-</v>
      </c>
      <c r="W65" s="115" t="str">
        <f>IFERROR(VLOOKUP(CONCATENATE($A65,W$1),'Исх-видео'!$A$2:$D$3000,4,FALSE),"-")</f>
        <v>-</v>
      </c>
      <c r="X65" s="115" t="str">
        <f>IFERROR(VLOOKUP(CONCATENATE($A65,X$1),'Исх-видео'!$A$2:$D$3000,4,FALSE),"-")</f>
        <v>-</v>
      </c>
      <c r="Y65" s="115" t="str">
        <f>IFERROR(VLOOKUP(CONCATENATE($A65,Y$1),'Исх-видео'!$A$2:$D$3000,4,FALSE),"-")</f>
        <v>-</v>
      </c>
      <c r="Z65" s="115" t="str">
        <f>IFERROR(VLOOKUP(CONCATENATE($A65,Z$1),'Исх-видео'!$A$2:$D$3000,4,FALSE),"-")</f>
        <v>-</v>
      </c>
      <c r="AA65" s="115" t="str">
        <f>IFERROR(VLOOKUP(CONCATENATE($A65,AA$1),'Исх-видео'!$A$2:$D$3000,4,FALSE),"-")</f>
        <v>-</v>
      </c>
      <c r="AB65" s="115" t="str">
        <f>IFERROR(VLOOKUP(CONCATENATE($A65,AB$1),'Исх-видео'!$A$2:$D$3000,4,FALSE),"-")</f>
        <v>-</v>
      </c>
      <c r="AC65" s="115" t="str">
        <f>IFERROR(VLOOKUP(CONCATENATE($A65,AC$1),'Исх-видео'!$A$2:$D$3000,4,FALSE),"-")</f>
        <v>-</v>
      </c>
      <c r="AD65" s="115" t="str">
        <f>IFERROR(VLOOKUP(CONCATENATE($A65,AD$1),'Исх-видео'!$A$2:$D$3000,4,FALSE),"-")</f>
        <v>-</v>
      </c>
      <c r="AE65" s="115" t="str">
        <f>IFERROR(VLOOKUP(CONCATENATE($A65,AE$1),'Исх-видео'!$A$2:$D$3000,4,FALSE),"-")</f>
        <v>-</v>
      </c>
      <c r="AF65" s="115" t="str">
        <f>IFERROR(VLOOKUP(CONCATENATE($A65,AF$1),'Исх-видео'!$A$2:$D$3000,4,FALSE),"-")</f>
        <v>-</v>
      </c>
      <c r="AG65" s="115" t="str">
        <f>IFERROR(VLOOKUP(CONCATENATE($A65,AG$1),'Исх-видео'!$A$2:$D$3000,4,FALSE),"-")</f>
        <v>-</v>
      </c>
      <c r="AH65" s="115" t="str">
        <f>IFERROR(VLOOKUP(CONCATENATE($A65,AH$1),'Исх-видео'!$A$2:$D$3000,4,FALSE),"-")</f>
        <v>-</v>
      </c>
      <c r="AI65" s="115" t="str">
        <f>IFERROR(VLOOKUP(CONCATENATE($A65,AI$1),'Исх-видео'!$A$2:$D$3000,4,FALSE),"-")</f>
        <v>-</v>
      </c>
      <c r="AJ65" s="115" t="str">
        <f>IFERROR(VLOOKUP(CONCATENATE($A65,AJ$1),'Исх-видео'!$A$2:$D$3000,4,FALSE),"-")</f>
        <v>-</v>
      </c>
      <c r="AK65" s="115" t="str">
        <f>IFERROR(VLOOKUP(CONCATENATE($A65,AK$1),'Исх-видео'!$A$2:$D$3000,4,FALSE),"-")</f>
        <v>-</v>
      </c>
      <c r="AL65" s="115" t="str">
        <f>IFERROR(VLOOKUP(CONCATENATE($A65,AL$1),'Исх-видео'!$A$2:$D$3000,4,FALSE),"-")</f>
        <v>-</v>
      </c>
      <c r="AM65" s="115" t="str">
        <f>IFERROR(VLOOKUP(CONCATENATE($A65,AM$1),'Исх-видео'!$A$2:$D$3000,4,FALSE),"-")</f>
        <v>-</v>
      </c>
      <c r="AN65" s="115" t="str">
        <f>IFERROR(VLOOKUP(CONCATENATE($A65,AN$1),'Исх-видео'!$A$2:$D$3000,4,FALSE),"-")</f>
        <v>-</v>
      </c>
      <c r="AO65" s="115" t="str">
        <f>IFERROR(VLOOKUP(CONCATENATE($A65,AO$1),'Исх-видео'!$A$2:$D$3000,4,FALSE),"-")</f>
        <v>-</v>
      </c>
      <c r="AP65" s="115" t="str">
        <f>IFERROR(VLOOKUP(CONCATENATE($A65,AP$1),'Исх-видео'!$A$2:$D$3000,4,FALSE),"-")</f>
        <v>-</v>
      </c>
      <c r="AQ65" s="115" t="str">
        <f>IFERROR(VLOOKUP(CONCATENATE($A65,AQ$1),'Исх-видео'!$A$2:$D$3000,4,FALSE),"-")</f>
        <v>-</v>
      </c>
      <c r="AR65" s="115" t="str">
        <f>IFERROR(VLOOKUP(CONCATENATE($A65,AR$1),'Исх-видео'!$A$2:$D$3000,4,FALSE),"-")</f>
        <v>-</v>
      </c>
      <c r="AS65" s="115" t="str">
        <f>IFERROR(VLOOKUP(CONCATENATE($A65,AS$1),'Исх-видео'!$A$2:$D$3000,4,FALSE),"-")</f>
        <v>-</v>
      </c>
      <c r="AT65" s="115" t="str">
        <f>IFERROR(VLOOKUP(CONCATENATE($A65,AT$1),'Исх-видео'!$A$2:$D$3000,4,FALSE),"-")</f>
        <v>-</v>
      </c>
      <c r="AU65" s="115" t="str">
        <f>IFERROR(VLOOKUP(CONCATENATE($A65,AU$1),'Исх-видео'!$A$2:$D$3000,4,FALSE),"-")</f>
        <v>-</v>
      </c>
      <c r="AV65" s="115" t="str">
        <f>IFERROR(VLOOKUP(CONCATENATE($A65,AV$1),'Исх-видео'!$A$2:$D$3000,4,FALSE),"-")</f>
        <v>-</v>
      </c>
      <c r="AW65" s="115" t="str">
        <f>IFERROR(VLOOKUP(CONCATENATE($A65,AW$1),'Исх-видео'!$A$2:$D$3000,4,FALSE),"-")</f>
        <v>-</v>
      </c>
      <c r="AX65" s="115" t="str">
        <f>IFERROR(VLOOKUP(CONCATENATE($A65,AX$1),'Исх-видео'!$A$2:$D$3000,4,FALSE),"-")</f>
        <v>-</v>
      </c>
      <c r="AY65" s="115" t="str">
        <f>IFERROR(VLOOKUP(CONCATENATE($A65,AY$1),'Исх-видео'!$A$2:$D$3000,4,FALSE),"-")</f>
        <v>-</v>
      </c>
      <c r="AZ65" s="115" t="str">
        <f>IFERROR(VLOOKUP(CONCATENATE($A65,AZ$1),'Исх-видео'!$A$2:$D$3000,4,FALSE),"-")</f>
        <v>-</v>
      </c>
      <c r="BA65" s="115" t="str">
        <f>IFERROR(VLOOKUP(CONCATENATE($A65,BA$1),'Исх-видео'!$A$2:$D$3000,4,FALSE),"-")</f>
        <v>-</v>
      </c>
      <c r="BB65" s="115" t="str">
        <f>IFERROR(VLOOKUP(CONCATENATE($A65,BB$1),'Исх-видео'!$A$2:$D$3000,4,FALSE),"-")</f>
        <v>-</v>
      </c>
      <c r="BC65" s="115" t="str">
        <f>IFERROR(VLOOKUP(CONCATENATE($A65,BC$1),'Исх-видео'!$A$2:$D$3000,4,FALSE),"-")</f>
        <v>-</v>
      </c>
      <c r="BD65" s="115" t="str">
        <f>IFERROR(VLOOKUP(CONCATENATE($A65,BD$1),'Исх-видео'!$A$2:$D$3000,4,FALSE),"-")</f>
        <v>-</v>
      </c>
      <c r="BE65" s="115" t="str">
        <f>IFERROR(VLOOKUP(CONCATENATE($A65,BE$1),'Исх-видео'!$A$2:$D$3000,4,FALSE),"-")</f>
        <v>-</v>
      </c>
      <c r="BF65" s="115" t="str">
        <f>IFERROR(VLOOKUP(CONCATENATE($A65,BF$1),'Исх-видео'!$A$2:$D$3000,4,FALSE),"-")</f>
        <v>-</v>
      </c>
      <c r="BG65" s="115" t="str">
        <f>IFERROR(VLOOKUP(CONCATENATE($A65,BG$1),'[1]Исх-видео'!$A$2:$D$3000,4,FALSE),"-")</f>
        <v>-</v>
      </c>
      <c r="BH65" s="116">
        <f t="shared" si="1"/>
        <v>0</v>
      </c>
      <c r="BI65" s="114" t="str">
        <f t="shared" si="0"/>
        <v>-</v>
      </c>
      <c r="BJ65" s="115"/>
    </row>
    <row r="66" spans="1:62">
      <c r="A66" s="38">
        <f t="shared" si="2"/>
        <v>64</v>
      </c>
      <c r="B66" s="115" t="str">
        <f>IFERROR(VLOOKUP(CONCATENATE($A66,B$1),'Исх-видео'!$A$2:$D$3000,4,FALSE),"-")</f>
        <v>-</v>
      </c>
      <c r="C66" s="115" t="str">
        <f>IFERROR(VLOOKUP(CONCATENATE($A66,C$1),'Исх-видео'!$A$2:$D$3000,4,FALSE),"-")</f>
        <v>-</v>
      </c>
      <c r="D66" s="115" t="str">
        <f>IFERROR(VLOOKUP(CONCATENATE($A66,D$1),'Исх-видео'!$A$2:$D$3000,4,FALSE),"-")</f>
        <v>-</v>
      </c>
      <c r="E66" s="115">
        <f>IFERROR(VLOOKUP(CONCATENATE($A66,E$1),'Исх-видео'!$A$2:$D$3000,4,FALSE),"-")</f>
        <v>12</v>
      </c>
      <c r="F66" s="115">
        <f>IFERROR(VLOOKUP(CONCATENATE($A66,F$1),'Исх-видео'!$A$2:$D$3000,4,FALSE),"-")</f>
        <v>11</v>
      </c>
      <c r="G66" s="115" t="str">
        <f>IFERROR(VLOOKUP(CONCATENATE($A66,G$1),'Исх-видео'!$A$2:$D$3000,4,FALSE),"-")</f>
        <v>-</v>
      </c>
      <c r="H66" s="115" t="str">
        <f>IFERROR(VLOOKUP(CONCATENATE($A66,H$1),'Исх-видео'!$A$2:$D$3000,4,FALSE),"-")</f>
        <v>-</v>
      </c>
      <c r="I66" s="115">
        <f>IFERROR(VLOOKUP(CONCATENATE($A66,I$1),'Исх-видео'!$A$2:$D$3000,4,FALSE),"-")</f>
        <v>3</v>
      </c>
      <c r="J66" s="115" t="str">
        <f>IFERROR(VLOOKUP(CONCATENATE($A66,J$1),'Исх-видео'!$A$2:$D$3000,4,FALSE),"-")</f>
        <v>-</v>
      </c>
      <c r="K66" s="115" t="str">
        <f>IFERROR(VLOOKUP(CONCATENATE($A66,K$1),'Исх-видео'!$A$2:$D$3000,4,FALSE),"-")</f>
        <v>-</v>
      </c>
      <c r="L66" s="115" t="str">
        <f>IFERROR(VLOOKUP(CONCATENATE($A66,L$1),'Исх-видео'!$A$2:$D$3000,4,FALSE),"-")</f>
        <v>-</v>
      </c>
      <c r="M66" s="115" t="str">
        <f>IFERROR(VLOOKUP(CONCATENATE($A66,M$1),'Исх-видео'!$A$2:$D$3000,4,FALSE),"-")</f>
        <v>-</v>
      </c>
      <c r="N66" s="115" t="str">
        <f>IFERROR(VLOOKUP(CONCATENATE($A66,N$1),'Исх-видео'!$A$2:$D$3000,4,FALSE),"-")</f>
        <v>-</v>
      </c>
      <c r="O66" s="115" t="str">
        <f>IFERROR(VLOOKUP(CONCATENATE($A66,O$1),'Исх-видео'!$A$2:$D$3000,4,FALSE),"-")</f>
        <v>-</v>
      </c>
      <c r="P66" s="115" t="str">
        <f>IFERROR(VLOOKUP(CONCATENATE($A66,P$1),'Исх-видео'!$A$2:$D$3000,4,FALSE),"-")</f>
        <v>-</v>
      </c>
      <c r="Q66" s="115" t="str">
        <f>IFERROR(VLOOKUP(CONCATENATE($A66,Q$1),'Исх-видео'!$A$2:$D$3000,4,FALSE),"-")</f>
        <v>-</v>
      </c>
      <c r="R66" s="115" t="str">
        <f>IFERROR(VLOOKUP(CONCATENATE($A66,R$1),'Исх-видео'!$A$2:$D$3000,4,FALSE),"-")</f>
        <v>-</v>
      </c>
      <c r="S66" s="115">
        <f>IFERROR(VLOOKUP(CONCATENATE($A66,S$1),'Исх-видео'!$A$2:$D$3000,4,FALSE),"-")</f>
        <v>12</v>
      </c>
      <c r="T66" s="115" t="str">
        <f>IFERROR(VLOOKUP(CONCATENATE($A66,T$1),'Исх-видео'!$A$2:$D$3000,4,FALSE),"-")</f>
        <v>-</v>
      </c>
      <c r="U66" s="115" t="str">
        <f>IFERROR(VLOOKUP(CONCATENATE($A66,U$1),'Исх-видео'!$A$2:$D$3000,4,FALSE),"-")</f>
        <v>-</v>
      </c>
      <c r="V66" s="115" t="str">
        <f>IFERROR(VLOOKUP(CONCATENATE($A66,V$1),'Исх-видео'!$A$2:$D$3000,4,FALSE),"-")</f>
        <v>-</v>
      </c>
      <c r="W66" s="115" t="str">
        <f>IFERROR(VLOOKUP(CONCATENATE($A66,W$1),'Исх-видео'!$A$2:$D$3000,4,FALSE),"-")</f>
        <v>-</v>
      </c>
      <c r="X66" s="115">
        <f>IFERROR(VLOOKUP(CONCATENATE($A66,X$1),'Исх-видео'!$A$2:$D$3000,4,FALSE),"-")</f>
        <v>9</v>
      </c>
      <c r="Y66" s="115" t="str">
        <f>IFERROR(VLOOKUP(CONCATENATE($A66,Y$1),'Исх-видео'!$A$2:$D$3000,4,FALSE),"-")</f>
        <v>-</v>
      </c>
      <c r="Z66" s="115">
        <f>IFERROR(VLOOKUP(CONCATENATE($A66,Z$1),'Исх-видео'!$A$2:$D$3000,4,FALSE),"-")</f>
        <v>9</v>
      </c>
      <c r="AA66" s="115" t="str">
        <f>IFERROR(VLOOKUP(CONCATENATE($A66,AA$1),'Исх-видео'!$A$2:$D$3000,4,FALSE),"-")</f>
        <v>-</v>
      </c>
      <c r="AB66" s="115" t="str">
        <f>IFERROR(VLOOKUP(CONCATENATE($A66,AB$1),'Исх-видео'!$A$2:$D$3000,4,FALSE),"-")</f>
        <v>-</v>
      </c>
      <c r="AC66" s="115" t="str">
        <f>IFERROR(VLOOKUP(CONCATENATE($A66,AC$1),'Исх-видео'!$A$2:$D$3000,4,FALSE),"-")</f>
        <v>-</v>
      </c>
      <c r="AD66" s="115" t="str">
        <f>IFERROR(VLOOKUP(CONCATENATE($A66,AD$1),'Исх-видео'!$A$2:$D$3000,4,FALSE),"-")</f>
        <v>-</v>
      </c>
      <c r="AE66" s="115">
        <f>IFERROR(VLOOKUP(CONCATENATE($A66,AE$1),'Исх-видео'!$A$2:$D$3000,4,FALSE),"-")</f>
        <v>8</v>
      </c>
      <c r="AF66" s="115" t="str">
        <f>IFERROR(VLOOKUP(CONCATENATE($A66,AF$1),'Исх-видео'!$A$2:$D$3000,4,FALSE),"-")</f>
        <v>-</v>
      </c>
      <c r="AG66" s="115" t="str">
        <f>IFERROR(VLOOKUP(CONCATENATE($A66,AG$1),'Исх-видео'!$A$2:$D$3000,4,FALSE),"-")</f>
        <v>-</v>
      </c>
      <c r="AH66" s="115" t="str">
        <f>IFERROR(VLOOKUP(CONCATENATE($A66,AH$1),'Исх-видео'!$A$2:$D$3000,4,FALSE),"-")</f>
        <v>-</v>
      </c>
      <c r="AI66" s="115" t="str">
        <f>IFERROR(VLOOKUP(CONCATENATE($A66,AI$1),'Исх-видео'!$A$2:$D$3000,4,FALSE),"-")</f>
        <v>-</v>
      </c>
      <c r="AJ66" s="115" t="str">
        <f>IFERROR(VLOOKUP(CONCATENATE($A66,AJ$1),'Исх-видео'!$A$2:$D$3000,4,FALSE),"-")</f>
        <v>-</v>
      </c>
      <c r="AK66" s="115">
        <f>IFERROR(VLOOKUP(CONCATENATE($A66,AK$1),'Исх-видео'!$A$2:$D$3000,4,FALSE),"-")</f>
        <v>6</v>
      </c>
      <c r="AL66" s="115">
        <f>IFERROR(VLOOKUP(CONCATENATE($A66,AL$1),'Исх-видео'!$A$2:$D$3000,4,FALSE),"-")</f>
        <v>7</v>
      </c>
      <c r="AM66" s="115" t="str">
        <f>IFERROR(VLOOKUP(CONCATENATE($A66,AM$1),'Исх-видео'!$A$2:$D$3000,4,FALSE),"-")</f>
        <v>-</v>
      </c>
      <c r="AN66" s="115">
        <f>IFERROR(VLOOKUP(CONCATENATE($A66,AN$1),'Исх-видео'!$A$2:$D$3000,4,FALSE),"-")</f>
        <v>12</v>
      </c>
      <c r="AO66" s="115" t="str">
        <f>IFERROR(VLOOKUP(CONCATENATE($A66,AO$1),'Исх-видео'!$A$2:$D$3000,4,FALSE),"-")</f>
        <v>-</v>
      </c>
      <c r="AP66" s="115" t="str">
        <f>IFERROR(VLOOKUP(CONCATENATE($A66,AP$1),'Исх-видео'!$A$2:$D$3000,4,FALSE),"-")</f>
        <v>-</v>
      </c>
      <c r="AQ66" s="115" t="str">
        <f>IFERROR(VLOOKUP(CONCATENATE($A66,AQ$1),'Исх-видео'!$A$2:$D$3000,4,FALSE),"-")</f>
        <v>-</v>
      </c>
      <c r="AR66" s="115" t="str">
        <f>IFERROR(VLOOKUP(CONCATENATE($A66,AR$1),'Исх-видео'!$A$2:$D$3000,4,FALSE),"-")</f>
        <v>-</v>
      </c>
      <c r="AS66" s="115">
        <f>IFERROR(VLOOKUP(CONCATENATE($A66,AS$1),'Исх-видео'!$A$2:$D$3000,4,FALSE),"-")</f>
        <v>7</v>
      </c>
      <c r="AT66" s="115" t="str">
        <f>IFERROR(VLOOKUP(CONCATENATE($A66,AT$1),'Исх-видео'!$A$2:$D$3000,4,FALSE),"-")</f>
        <v>-</v>
      </c>
      <c r="AU66" s="115" t="str">
        <f>IFERROR(VLOOKUP(CONCATENATE($A66,AU$1),'Исх-видео'!$A$2:$D$3000,4,FALSE),"-")</f>
        <v>-</v>
      </c>
      <c r="AV66" s="115" t="str">
        <f>IFERROR(VLOOKUP(CONCATENATE($A66,AV$1),'Исх-видео'!$A$2:$D$3000,4,FALSE),"-")</f>
        <v>-</v>
      </c>
      <c r="AW66" s="115" t="str">
        <f>IFERROR(VLOOKUP(CONCATENATE($A66,AW$1),'Исх-видео'!$A$2:$D$3000,4,FALSE),"-")</f>
        <v>-</v>
      </c>
      <c r="AX66" s="115" t="str">
        <f>IFERROR(VLOOKUP(CONCATENATE($A66,AX$1),'Исх-видео'!$A$2:$D$3000,4,FALSE),"-")</f>
        <v>-</v>
      </c>
      <c r="AY66" s="115" t="str">
        <f>IFERROR(VLOOKUP(CONCATENATE($A66,AY$1),'Исх-видео'!$A$2:$D$3000,4,FALSE),"-")</f>
        <v>-</v>
      </c>
      <c r="AZ66" s="115" t="str">
        <f>IFERROR(VLOOKUP(CONCATENATE($A66,AZ$1),'Исх-видео'!$A$2:$D$3000,4,FALSE),"-")</f>
        <v>-</v>
      </c>
      <c r="BA66" s="115">
        <f>IFERROR(VLOOKUP(CONCATENATE($A66,BA$1),'Исх-видео'!$A$2:$D$3000,4,FALSE),"-")</f>
        <v>8</v>
      </c>
      <c r="BB66" s="115" t="str">
        <f>IFERROR(VLOOKUP(CONCATENATE($A66,BB$1),'Исх-видео'!$A$2:$D$3000,4,FALSE),"-")</f>
        <v>-</v>
      </c>
      <c r="BC66" s="115">
        <f>IFERROR(VLOOKUP(CONCATENATE($A66,BC$1),'Исх-видео'!$A$2:$D$3000,4,FALSE),"-")</f>
        <v>12</v>
      </c>
      <c r="BD66" s="115" t="str">
        <f>IFERROR(VLOOKUP(CONCATENATE($A66,BD$1),'Исх-видео'!$A$2:$D$3000,4,FALSE),"-")</f>
        <v>-</v>
      </c>
      <c r="BE66" s="115">
        <f>IFERROR(VLOOKUP(CONCATENATE($A66,BE$1),'Исх-видео'!$A$2:$D$3000,4,FALSE),"-")</f>
        <v>10</v>
      </c>
      <c r="BF66" s="115" t="str">
        <f>IFERROR(VLOOKUP(CONCATENATE($A66,BF$1),'Исх-видео'!$A$2:$D$3000,4,FALSE),"-")</f>
        <v>-</v>
      </c>
      <c r="BG66" s="115" t="str">
        <f>IFERROR(VLOOKUP(CONCATENATE($A66,BG$1),'[1]Исх-видео'!$A$2:$D$3000,4,FALSE),"-")</f>
        <v>-</v>
      </c>
      <c r="BH66" s="116">
        <f t="shared" si="1"/>
        <v>14</v>
      </c>
      <c r="BI66" s="114">
        <f t="shared" si="0"/>
        <v>9</v>
      </c>
      <c r="BJ66" s="115"/>
    </row>
    <row r="67" spans="1:62">
      <c r="A67" s="38">
        <f t="shared" si="2"/>
        <v>65</v>
      </c>
      <c r="B67" s="115" t="str">
        <f>IFERROR(VLOOKUP(CONCATENATE($A67,B$1),'Исх-видео'!$A$2:$D$3000,4,FALSE),"-")</f>
        <v>-</v>
      </c>
      <c r="C67" s="115" t="str">
        <f>IFERROR(VLOOKUP(CONCATENATE($A67,C$1),'Исх-видео'!$A$2:$D$3000,4,FALSE),"-")</f>
        <v>-</v>
      </c>
      <c r="D67" s="115" t="str">
        <f>IFERROR(VLOOKUP(CONCATENATE($A67,D$1),'Исх-видео'!$A$2:$D$3000,4,FALSE),"-")</f>
        <v>-</v>
      </c>
      <c r="E67" s="115" t="str">
        <f>IFERROR(VLOOKUP(CONCATENATE($A67,E$1),'Исх-видео'!$A$2:$D$3000,4,FALSE),"-")</f>
        <v>-</v>
      </c>
      <c r="F67" s="115" t="str">
        <f>IFERROR(VLOOKUP(CONCATENATE($A67,F$1),'Исх-видео'!$A$2:$D$3000,4,FALSE),"-")</f>
        <v>-</v>
      </c>
      <c r="G67" s="115" t="str">
        <f>IFERROR(VLOOKUP(CONCATENATE($A67,G$1),'Исх-видео'!$A$2:$D$3000,4,FALSE),"-")</f>
        <v>-</v>
      </c>
      <c r="H67" s="115" t="str">
        <f>IFERROR(VLOOKUP(CONCATENATE($A67,H$1),'Исх-видео'!$A$2:$D$3000,4,FALSE),"-")</f>
        <v>-</v>
      </c>
      <c r="I67" s="115">
        <f>IFERROR(VLOOKUP(CONCATENATE($A67,I$1),'Исх-видео'!$A$2:$D$3000,4,FALSE),"-")</f>
        <v>12</v>
      </c>
      <c r="J67" s="115" t="str">
        <f>IFERROR(VLOOKUP(CONCATENATE($A67,J$1),'Исх-видео'!$A$2:$D$3000,4,FALSE),"-")</f>
        <v>-</v>
      </c>
      <c r="K67" s="115" t="str">
        <f>IFERROR(VLOOKUP(CONCATENATE($A67,K$1),'Исх-видео'!$A$2:$D$3000,4,FALSE),"-")</f>
        <v>-</v>
      </c>
      <c r="L67" s="115" t="str">
        <f>IFERROR(VLOOKUP(CONCATENATE($A67,L$1),'Исх-видео'!$A$2:$D$3000,4,FALSE),"-")</f>
        <v>-</v>
      </c>
      <c r="M67" s="115" t="str">
        <f>IFERROR(VLOOKUP(CONCATENATE($A67,M$1),'Исх-видео'!$A$2:$D$3000,4,FALSE),"-")</f>
        <v>-</v>
      </c>
      <c r="N67" s="115" t="str">
        <f>IFERROR(VLOOKUP(CONCATENATE($A67,N$1),'Исх-видео'!$A$2:$D$3000,4,FALSE),"-")</f>
        <v>-</v>
      </c>
      <c r="O67" s="115" t="str">
        <f>IFERROR(VLOOKUP(CONCATENATE($A67,O$1),'Исх-видео'!$A$2:$D$3000,4,FALSE),"-")</f>
        <v>-</v>
      </c>
      <c r="P67" s="115" t="str">
        <f>IFERROR(VLOOKUP(CONCATENATE($A67,P$1),'Исх-видео'!$A$2:$D$3000,4,FALSE),"-")</f>
        <v>-</v>
      </c>
      <c r="Q67" s="115" t="str">
        <f>IFERROR(VLOOKUP(CONCATENATE($A67,Q$1),'Исх-видео'!$A$2:$D$3000,4,FALSE),"-")</f>
        <v>-</v>
      </c>
      <c r="R67" s="115" t="str">
        <f>IFERROR(VLOOKUP(CONCATENATE($A67,R$1),'Исх-видео'!$A$2:$D$3000,4,FALSE),"-")</f>
        <v>-</v>
      </c>
      <c r="S67" s="115">
        <f>IFERROR(VLOOKUP(CONCATENATE($A67,S$1),'Исх-видео'!$A$2:$D$3000,4,FALSE),"-")</f>
        <v>11</v>
      </c>
      <c r="T67" s="115" t="str">
        <f>IFERROR(VLOOKUP(CONCATENATE($A67,T$1),'Исх-видео'!$A$2:$D$3000,4,FALSE),"-")</f>
        <v>-</v>
      </c>
      <c r="U67" s="115" t="str">
        <f>IFERROR(VLOOKUP(CONCATENATE($A67,U$1),'Исх-видео'!$A$2:$D$3000,4,FALSE),"-")</f>
        <v>-</v>
      </c>
      <c r="V67" s="115" t="str">
        <f>IFERROR(VLOOKUP(CONCATENATE($A67,V$1),'Исх-видео'!$A$2:$D$3000,4,FALSE),"-")</f>
        <v>-</v>
      </c>
      <c r="W67" s="115" t="str">
        <f>IFERROR(VLOOKUP(CONCATENATE($A67,W$1),'Исх-видео'!$A$2:$D$3000,4,FALSE),"-")</f>
        <v>-</v>
      </c>
      <c r="X67" s="115" t="str">
        <f>IFERROR(VLOOKUP(CONCATENATE($A67,X$1),'Исх-видео'!$A$2:$D$3000,4,FALSE),"-")</f>
        <v>-</v>
      </c>
      <c r="Y67" s="115" t="str">
        <f>IFERROR(VLOOKUP(CONCATENATE($A67,Y$1),'Исх-видео'!$A$2:$D$3000,4,FALSE),"-")</f>
        <v>-</v>
      </c>
      <c r="Z67" s="115">
        <f>IFERROR(VLOOKUP(CONCATENATE($A67,Z$1),'Исх-видео'!$A$2:$D$3000,4,FALSE),"-")</f>
        <v>10</v>
      </c>
      <c r="AA67" s="115" t="str">
        <f>IFERROR(VLOOKUP(CONCATENATE($A67,AA$1),'Исх-видео'!$A$2:$D$3000,4,FALSE),"-")</f>
        <v>-</v>
      </c>
      <c r="AB67" s="115" t="str">
        <f>IFERROR(VLOOKUP(CONCATENATE($A67,AB$1),'Исх-видео'!$A$2:$D$3000,4,FALSE),"-")</f>
        <v>-</v>
      </c>
      <c r="AC67" s="115" t="str">
        <f>IFERROR(VLOOKUP(CONCATENATE($A67,AC$1),'Исх-видео'!$A$2:$D$3000,4,FALSE),"-")</f>
        <v>-</v>
      </c>
      <c r="AD67" s="115" t="str">
        <f>IFERROR(VLOOKUP(CONCATENATE($A67,AD$1),'Исх-видео'!$A$2:$D$3000,4,FALSE),"-")</f>
        <v>-</v>
      </c>
      <c r="AE67" s="115">
        <f>IFERROR(VLOOKUP(CONCATENATE($A67,AE$1),'Исх-видео'!$A$2:$D$3000,4,FALSE),"-")</f>
        <v>9</v>
      </c>
      <c r="AF67" s="115" t="str">
        <f>IFERROR(VLOOKUP(CONCATENATE($A67,AF$1),'Исх-видео'!$A$2:$D$3000,4,FALSE),"-")</f>
        <v>-</v>
      </c>
      <c r="AG67" s="115" t="str">
        <f>IFERROR(VLOOKUP(CONCATENATE($A67,AG$1),'Исх-видео'!$A$2:$D$3000,4,FALSE),"-")</f>
        <v>-</v>
      </c>
      <c r="AH67" s="115" t="str">
        <f>IFERROR(VLOOKUP(CONCATENATE($A67,AH$1),'Исх-видео'!$A$2:$D$3000,4,FALSE),"-")</f>
        <v>-</v>
      </c>
      <c r="AI67" s="115" t="str">
        <f>IFERROR(VLOOKUP(CONCATENATE($A67,AI$1),'Исх-видео'!$A$2:$D$3000,4,FALSE),"-")</f>
        <v>-</v>
      </c>
      <c r="AJ67" s="115">
        <f>IFERROR(VLOOKUP(CONCATENATE($A67,AJ$1),'Исх-видео'!$A$2:$D$3000,4,FALSE),"-")</f>
        <v>5</v>
      </c>
      <c r="AK67" s="115">
        <f>IFERROR(VLOOKUP(CONCATENATE($A67,AK$1),'Исх-видео'!$A$2:$D$3000,4,FALSE),"-")</f>
        <v>6</v>
      </c>
      <c r="AL67" s="115" t="str">
        <f>IFERROR(VLOOKUP(CONCATENATE($A67,AL$1),'Исх-видео'!$A$2:$D$3000,4,FALSE),"-")</f>
        <v>-</v>
      </c>
      <c r="AM67" s="115" t="str">
        <f>IFERROR(VLOOKUP(CONCATENATE($A67,AM$1),'Исх-видео'!$A$2:$D$3000,4,FALSE),"-")</f>
        <v>-</v>
      </c>
      <c r="AN67" s="115">
        <f>IFERROR(VLOOKUP(CONCATENATE($A67,AN$1),'Исх-видео'!$A$2:$D$3000,4,FALSE),"-")</f>
        <v>12</v>
      </c>
      <c r="AO67" s="115" t="str">
        <f>IFERROR(VLOOKUP(CONCATENATE($A67,AO$1),'Исх-видео'!$A$2:$D$3000,4,FALSE),"-")</f>
        <v>-</v>
      </c>
      <c r="AP67" s="115" t="str">
        <f>IFERROR(VLOOKUP(CONCATENATE($A67,AP$1),'Исх-видео'!$A$2:$D$3000,4,FALSE),"-")</f>
        <v>-</v>
      </c>
      <c r="AQ67" s="115" t="str">
        <f>IFERROR(VLOOKUP(CONCATENATE($A67,AQ$1),'Исх-видео'!$A$2:$D$3000,4,FALSE),"-")</f>
        <v>-</v>
      </c>
      <c r="AR67" s="115" t="str">
        <f>IFERROR(VLOOKUP(CONCATENATE($A67,AR$1),'Исх-видео'!$A$2:$D$3000,4,FALSE),"-")</f>
        <v>-</v>
      </c>
      <c r="AS67" s="115">
        <f>IFERROR(VLOOKUP(CONCATENATE($A67,AS$1),'Исх-видео'!$A$2:$D$3000,4,FALSE),"-")</f>
        <v>11</v>
      </c>
      <c r="AT67" s="115" t="str">
        <f>IFERROR(VLOOKUP(CONCATENATE($A67,AT$1),'Исх-видео'!$A$2:$D$3000,4,FALSE),"-")</f>
        <v>-</v>
      </c>
      <c r="AU67" s="115" t="str">
        <f>IFERROR(VLOOKUP(CONCATENATE($A67,AU$1),'Исх-видео'!$A$2:$D$3000,4,FALSE),"-")</f>
        <v>-</v>
      </c>
      <c r="AV67" s="115" t="str">
        <f>IFERROR(VLOOKUP(CONCATENATE($A67,AV$1),'Исх-видео'!$A$2:$D$3000,4,FALSE),"-")</f>
        <v>-</v>
      </c>
      <c r="AW67" s="115" t="str">
        <f>IFERROR(VLOOKUP(CONCATENATE($A67,AW$1),'Исх-видео'!$A$2:$D$3000,4,FALSE),"-")</f>
        <v>-</v>
      </c>
      <c r="AX67" s="115" t="str">
        <f>IFERROR(VLOOKUP(CONCATENATE($A67,AX$1),'Исх-видео'!$A$2:$D$3000,4,FALSE),"-")</f>
        <v>-</v>
      </c>
      <c r="AY67" s="115" t="str">
        <f>IFERROR(VLOOKUP(CONCATENATE($A67,AY$1),'Исх-видео'!$A$2:$D$3000,4,FALSE),"-")</f>
        <v>-</v>
      </c>
      <c r="AZ67" s="115" t="str">
        <f>IFERROR(VLOOKUP(CONCATENATE($A67,AZ$1),'Исх-видео'!$A$2:$D$3000,4,FALSE),"-")</f>
        <v>-</v>
      </c>
      <c r="BA67" s="115">
        <f>IFERROR(VLOOKUP(CONCATENATE($A67,BA$1),'Исх-видео'!$A$2:$D$3000,4,FALSE),"-")</f>
        <v>9</v>
      </c>
      <c r="BB67" s="115" t="str">
        <f>IFERROR(VLOOKUP(CONCATENATE($A67,BB$1),'Исх-видео'!$A$2:$D$3000,4,FALSE),"-")</f>
        <v>-</v>
      </c>
      <c r="BC67" s="115">
        <f>IFERROR(VLOOKUP(CONCATENATE($A67,BC$1),'Исх-видео'!$A$2:$D$3000,4,FALSE),"-")</f>
        <v>11</v>
      </c>
      <c r="BD67" s="115" t="str">
        <f>IFERROR(VLOOKUP(CONCATENATE($A67,BD$1),'Исх-видео'!$A$2:$D$3000,4,FALSE),"-")</f>
        <v>-</v>
      </c>
      <c r="BE67" s="115">
        <f>IFERROR(VLOOKUP(CONCATENATE($A67,BE$1),'Исх-видео'!$A$2:$D$3000,4,FALSE),"-")</f>
        <v>12</v>
      </c>
      <c r="BF67" s="115" t="str">
        <f>IFERROR(VLOOKUP(CONCATENATE($A67,BF$1),'Исх-видео'!$A$2:$D$3000,4,FALSE),"-")</f>
        <v>-</v>
      </c>
      <c r="BG67" s="115" t="str">
        <f>IFERROR(VLOOKUP(CONCATENATE($A67,BG$1),'[1]Исх-видео'!$A$2:$D$3000,4,FALSE),"-")</f>
        <v>-</v>
      </c>
      <c r="BH67" s="116">
        <f t="shared" si="1"/>
        <v>11</v>
      </c>
      <c r="BI67" s="114">
        <f t="shared" ref="BI67:BI96" si="3">IFERROR(AVERAGE(B67:BG67),"-")</f>
        <v>9.8181818181818183</v>
      </c>
      <c r="BJ67" s="115"/>
    </row>
    <row r="68" spans="1:62">
      <c r="A68" s="38">
        <f t="shared" si="2"/>
        <v>66</v>
      </c>
      <c r="B68" s="115" t="str">
        <f>IFERROR(VLOOKUP(CONCATENATE($A68,B$1),'Исх-видео'!$A$2:$D$3000,4,FALSE),"-")</f>
        <v>-</v>
      </c>
      <c r="C68" s="115" t="str">
        <f>IFERROR(VLOOKUP(CONCATENATE($A68,C$1),'Исх-видео'!$A$2:$D$3000,4,FALSE),"-")</f>
        <v>-</v>
      </c>
      <c r="D68" s="115" t="str">
        <f>IFERROR(VLOOKUP(CONCATENATE($A68,D$1),'Исх-видео'!$A$2:$D$3000,4,FALSE),"-")</f>
        <v>-</v>
      </c>
      <c r="E68" s="115" t="str">
        <f>IFERROR(VLOOKUP(CONCATENATE($A68,E$1),'Исх-видео'!$A$2:$D$3000,4,FALSE),"-")</f>
        <v>-</v>
      </c>
      <c r="F68" s="115" t="str">
        <f>IFERROR(VLOOKUP(CONCATENATE($A68,F$1),'Исх-видео'!$A$2:$D$3000,4,FALSE),"-")</f>
        <v>-</v>
      </c>
      <c r="G68" s="115" t="str">
        <f>IFERROR(VLOOKUP(CONCATENATE($A68,G$1),'Исх-видео'!$A$2:$D$3000,4,FALSE),"-")</f>
        <v>-</v>
      </c>
      <c r="H68" s="115" t="str">
        <f>IFERROR(VLOOKUP(CONCATENATE($A68,H$1),'Исх-видео'!$A$2:$D$3000,4,FALSE),"-")</f>
        <v>-</v>
      </c>
      <c r="I68" s="115" t="str">
        <f>IFERROR(VLOOKUP(CONCATENATE($A68,I$1),'Исх-видео'!$A$2:$D$3000,4,FALSE),"-")</f>
        <v>-</v>
      </c>
      <c r="J68" s="115" t="str">
        <f>IFERROR(VLOOKUP(CONCATENATE($A68,J$1),'Исх-видео'!$A$2:$D$3000,4,FALSE),"-")</f>
        <v>-</v>
      </c>
      <c r="K68" s="115" t="str">
        <f>IFERROR(VLOOKUP(CONCATENATE($A68,K$1),'Исх-видео'!$A$2:$D$3000,4,FALSE),"-")</f>
        <v>-</v>
      </c>
      <c r="L68" s="115" t="str">
        <f>IFERROR(VLOOKUP(CONCATENATE($A68,L$1),'Исх-видео'!$A$2:$D$3000,4,FALSE),"-")</f>
        <v>-</v>
      </c>
      <c r="M68" s="115" t="str">
        <f>IFERROR(VLOOKUP(CONCATENATE($A68,M$1),'Исх-видео'!$A$2:$D$3000,4,FALSE),"-")</f>
        <v>-</v>
      </c>
      <c r="N68" s="115" t="str">
        <f>IFERROR(VLOOKUP(CONCATENATE($A68,N$1),'Исх-видео'!$A$2:$D$3000,4,FALSE),"-")</f>
        <v>-</v>
      </c>
      <c r="O68" s="115" t="str">
        <f>IFERROR(VLOOKUP(CONCATENATE($A68,O$1),'Исх-видео'!$A$2:$D$3000,4,FALSE),"-")</f>
        <v>-</v>
      </c>
      <c r="P68" s="115" t="str">
        <f>IFERROR(VLOOKUP(CONCATENATE($A68,P$1),'Исх-видео'!$A$2:$D$3000,4,FALSE),"-")</f>
        <v>-</v>
      </c>
      <c r="Q68" s="115" t="str">
        <f>IFERROR(VLOOKUP(CONCATENATE($A68,Q$1),'Исх-видео'!$A$2:$D$3000,4,FALSE),"-")</f>
        <v>-</v>
      </c>
      <c r="R68" s="115" t="str">
        <f>IFERROR(VLOOKUP(CONCATENATE($A68,R$1),'Исх-видео'!$A$2:$D$3000,4,FALSE),"-")</f>
        <v>-</v>
      </c>
      <c r="S68" s="115" t="str">
        <f>IFERROR(VLOOKUP(CONCATENATE($A68,S$1),'Исх-видео'!$A$2:$D$3000,4,FALSE),"-")</f>
        <v>-</v>
      </c>
      <c r="T68" s="115" t="str">
        <f>IFERROR(VLOOKUP(CONCATENATE($A68,T$1),'Исх-видео'!$A$2:$D$3000,4,FALSE),"-")</f>
        <v>-</v>
      </c>
      <c r="U68" s="115" t="str">
        <f>IFERROR(VLOOKUP(CONCATENATE($A68,U$1),'Исх-видео'!$A$2:$D$3000,4,FALSE),"-")</f>
        <v>-</v>
      </c>
      <c r="V68" s="115" t="str">
        <f>IFERROR(VLOOKUP(CONCATENATE($A68,V$1),'Исх-видео'!$A$2:$D$3000,4,FALSE),"-")</f>
        <v>-</v>
      </c>
      <c r="W68" s="115" t="str">
        <f>IFERROR(VLOOKUP(CONCATENATE($A68,W$1),'Исх-видео'!$A$2:$D$3000,4,FALSE),"-")</f>
        <v>-</v>
      </c>
      <c r="X68" s="115" t="str">
        <f>IFERROR(VLOOKUP(CONCATENATE($A68,X$1),'Исх-видео'!$A$2:$D$3000,4,FALSE),"-")</f>
        <v>-</v>
      </c>
      <c r="Y68" s="115" t="str">
        <f>IFERROR(VLOOKUP(CONCATENATE($A68,Y$1),'Исх-видео'!$A$2:$D$3000,4,FALSE),"-")</f>
        <v>-</v>
      </c>
      <c r="Z68" s="115" t="str">
        <f>IFERROR(VLOOKUP(CONCATENATE($A68,Z$1),'Исх-видео'!$A$2:$D$3000,4,FALSE),"-")</f>
        <v>-</v>
      </c>
      <c r="AA68" s="115" t="str">
        <f>IFERROR(VLOOKUP(CONCATENATE($A68,AA$1),'Исх-видео'!$A$2:$D$3000,4,FALSE),"-")</f>
        <v>-</v>
      </c>
      <c r="AB68" s="115" t="str">
        <f>IFERROR(VLOOKUP(CONCATENATE($A68,AB$1),'Исх-видео'!$A$2:$D$3000,4,FALSE),"-")</f>
        <v>-</v>
      </c>
      <c r="AC68" s="115" t="str">
        <f>IFERROR(VLOOKUP(CONCATENATE($A68,AC$1),'Исх-видео'!$A$2:$D$3000,4,FALSE),"-")</f>
        <v>-</v>
      </c>
      <c r="AD68" s="115" t="str">
        <f>IFERROR(VLOOKUP(CONCATENATE($A68,AD$1),'Исх-видео'!$A$2:$D$3000,4,FALSE),"-")</f>
        <v>-</v>
      </c>
      <c r="AE68" s="115" t="str">
        <f>IFERROR(VLOOKUP(CONCATENATE($A68,AE$1),'Исх-видео'!$A$2:$D$3000,4,FALSE),"-")</f>
        <v>-</v>
      </c>
      <c r="AF68" s="115" t="str">
        <f>IFERROR(VLOOKUP(CONCATENATE($A68,AF$1),'Исх-видео'!$A$2:$D$3000,4,FALSE),"-")</f>
        <v>-</v>
      </c>
      <c r="AG68" s="115" t="str">
        <f>IFERROR(VLOOKUP(CONCATENATE($A68,AG$1),'Исх-видео'!$A$2:$D$3000,4,FALSE),"-")</f>
        <v>-</v>
      </c>
      <c r="AH68" s="115" t="str">
        <f>IFERROR(VLOOKUP(CONCATENATE($A68,AH$1),'Исх-видео'!$A$2:$D$3000,4,FALSE),"-")</f>
        <v>-</v>
      </c>
      <c r="AI68" s="115" t="str">
        <f>IFERROR(VLOOKUP(CONCATENATE($A68,AI$1),'Исх-видео'!$A$2:$D$3000,4,FALSE),"-")</f>
        <v>-</v>
      </c>
      <c r="AJ68" s="115" t="str">
        <f>IFERROR(VLOOKUP(CONCATENATE($A68,AJ$1),'Исх-видео'!$A$2:$D$3000,4,FALSE),"-")</f>
        <v>-</v>
      </c>
      <c r="AK68" s="115" t="str">
        <f>IFERROR(VLOOKUP(CONCATENATE($A68,AK$1),'Исх-видео'!$A$2:$D$3000,4,FALSE),"-")</f>
        <v>-</v>
      </c>
      <c r="AL68" s="115" t="str">
        <f>IFERROR(VLOOKUP(CONCATENATE($A68,AL$1),'Исх-видео'!$A$2:$D$3000,4,FALSE),"-")</f>
        <v>-</v>
      </c>
      <c r="AM68" s="115" t="str">
        <f>IFERROR(VLOOKUP(CONCATENATE($A68,AM$1),'Исх-видео'!$A$2:$D$3000,4,FALSE),"-")</f>
        <v>-</v>
      </c>
      <c r="AN68" s="115" t="str">
        <f>IFERROR(VLOOKUP(CONCATENATE($A68,AN$1),'Исх-видео'!$A$2:$D$3000,4,FALSE),"-")</f>
        <v>-</v>
      </c>
      <c r="AO68" s="115" t="str">
        <f>IFERROR(VLOOKUP(CONCATENATE($A68,AO$1),'Исх-видео'!$A$2:$D$3000,4,FALSE),"-")</f>
        <v>-</v>
      </c>
      <c r="AP68" s="115" t="str">
        <f>IFERROR(VLOOKUP(CONCATENATE($A68,AP$1),'Исх-видео'!$A$2:$D$3000,4,FALSE),"-")</f>
        <v>-</v>
      </c>
      <c r="AQ68" s="115" t="str">
        <f>IFERROR(VLOOKUP(CONCATENATE($A68,AQ$1),'Исх-видео'!$A$2:$D$3000,4,FALSE),"-")</f>
        <v>-</v>
      </c>
      <c r="AR68" s="115" t="str">
        <f>IFERROR(VLOOKUP(CONCATENATE($A68,AR$1),'Исх-видео'!$A$2:$D$3000,4,FALSE),"-")</f>
        <v>-</v>
      </c>
      <c r="AS68" s="115" t="str">
        <f>IFERROR(VLOOKUP(CONCATENATE($A68,AS$1),'Исх-видео'!$A$2:$D$3000,4,FALSE),"-")</f>
        <v>-</v>
      </c>
      <c r="AT68" s="115" t="str">
        <f>IFERROR(VLOOKUP(CONCATENATE($A68,AT$1),'Исх-видео'!$A$2:$D$3000,4,FALSE),"-")</f>
        <v>-</v>
      </c>
      <c r="AU68" s="115" t="str">
        <f>IFERROR(VLOOKUP(CONCATENATE($A68,AU$1),'Исх-видео'!$A$2:$D$3000,4,FALSE),"-")</f>
        <v>-</v>
      </c>
      <c r="AV68" s="115" t="str">
        <f>IFERROR(VLOOKUP(CONCATENATE($A68,AV$1),'Исх-видео'!$A$2:$D$3000,4,FALSE),"-")</f>
        <v>-</v>
      </c>
      <c r="AW68" s="115" t="str">
        <f>IFERROR(VLOOKUP(CONCATENATE($A68,AW$1),'Исх-видео'!$A$2:$D$3000,4,FALSE),"-")</f>
        <v>-</v>
      </c>
      <c r="AX68" s="115" t="str">
        <f>IFERROR(VLOOKUP(CONCATENATE($A68,AX$1),'Исх-видео'!$A$2:$D$3000,4,FALSE),"-")</f>
        <v>-</v>
      </c>
      <c r="AY68" s="115" t="str">
        <f>IFERROR(VLOOKUP(CONCATENATE($A68,AY$1),'Исх-видео'!$A$2:$D$3000,4,FALSE),"-")</f>
        <v>-</v>
      </c>
      <c r="AZ68" s="115" t="str">
        <f>IFERROR(VLOOKUP(CONCATENATE($A68,AZ$1),'Исх-видео'!$A$2:$D$3000,4,FALSE),"-")</f>
        <v>-</v>
      </c>
      <c r="BA68" s="115" t="str">
        <f>IFERROR(VLOOKUP(CONCATENATE($A68,BA$1),'Исх-видео'!$A$2:$D$3000,4,FALSE),"-")</f>
        <v>-</v>
      </c>
      <c r="BB68" s="115" t="str">
        <f>IFERROR(VLOOKUP(CONCATENATE($A68,BB$1),'Исх-видео'!$A$2:$D$3000,4,FALSE),"-")</f>
        <v>-</v>
      </c>
      <c r="BC68" s="115" t="str">
        <f>IFERROR(VLOOKUP(CONCATENATE($A68,BC$1),'Исх-видео'!$A$2:$D$3000,4,FALSE),"-")</f>
        <v>-</v>
      </c>
      <c r="BD68" s="115" t="str">
        <f>IFERROR(VLOOKUP(CONCATENATE($A68,BD$1),'Исх-видео'!$A$2:$D$3000,4,FALSE),"-")</f>
        <v>-</v>
      </c>
      <c r="BE68" s="115" t="str">
        <f>IFERROR(VLOOKUP(CONCATENATE($A68,BE$1),'Исх-видео'!$A$2:$D$3000,4,FALSE),"-")</f>
        <v>-</v>
      </c>
      <c r="BF68" s="115" t="str">
        <f>IFERROR(VLOOKUP(CONCATENATE($A68,BF$1),'Исх-видео'!$A$2:$D$3000,4,FALSE),"-")</f>
        <v>-</v>
      </c>
      <c r="BG68" s="115" t="str">
        <f>IFERROR(VLOOKUP(CONCATENATE($A68,BG$1),'[1]Исх-видео'!$A$2:$D$3000,4,FALSE),"-")</f>
        <v>-</v>
      </c>
      <c r="BH68" s="116">
        <f t="shared" ref="BH68:BH96" si="4">COUNTIF(B68:BG68,"&gt;0")</f>
        <v>0</v>
      </c>
      <c r="BI68" s="114" t="str">
        <f t="shared" si="3"/>
        <v>-</v>
      </c>
      <c r="BJ68" s="115"/>
    </row>
    <row r="69" spans="1:62">
      <c r="A69" s="38">
        <f t="shared" ref="A69:A96" si="5">A68+1</f>
        <v>67</v>
      </c>
      <c r="B69" s="115" t="str">
        <f>IFERROR(VLOOKUP(CONCATENATE($A69,B$1),'Исх-видео'!$A$2:$D$3000,4,FALSE),"-")</f>
        <v>-</v>
      </c>
      <c r="C69" s="115" t="str">
        <f>IFERROR(VLOOKUP(CONCATENATE($A69,C$1),'Исх-видео'!$A$2:$D$3000,4,FALSE),"-")</f>
        <v>-</v>
      </c>
      <c r="D69" s="115" t="str">
        <f>IFERROR(VLOOKUP(CONCATENATE($A69,D$1),'Исх-видео'!$A$2:$D$3000,4,FALSE),"-")</f>
        <v>-</v>
      </c>
      <c r="E69" s="115" t="str">
        <f>IFERROR(VLOOKUP(CONCATENATE($A69,E$1),'Исх-видео'!$A$2:$D$3000,4,FALSE),"-")</f>
        <v>-</v>
      </c>
      <c r="F69" s="115" t="str">
        <f>IFERROR(VLOOKUP(CONCATENATE($A69,F$1),'Исх-видео'!$A$2:$D$3000,4,FALSE),"-")</f>
        <v>-</v>
      </c>
      <c r="G69" s="115" t="str">
        <f>IFERROR(VLOOKUP(CONCATENATE($A69,G$1),'Исх-видео'!$A$2:$D$3000,4,FALSE),"-")</f>
        <v>-</v>
      </c>
      <c r="H69" s="115" t="str">
        <f>IFERROR(VLOOKUP(CONCATENATE($A69,H$1),'Исх-видео'!$A$2:$D$3000,4,FALSE),"-")</f>
        <v>-</v>
      </c>
      <c r="I69" s="115" t="str">
        <f>IFERROR(VLOOKUP(CONCATENATE($A69,I$1),'Исх-видео'!$A$2:$D$3000,4,FALSE),"-")</f>
        <v>-</v>
      </c>
      <c r="J69" s="115" t="str">
        <f>IFERROR(VLOOKUP(CONCATENATE($A69,J$1),'Исх-видео'!$A$2:$D$3000,4,FALSE),"-")</f>
        <v>-</v>
      </c>
      <c r="K69" s="115" t="str">
        <f>IFERROR(VLOOKUP(CONCATENATE($A69,K$1),'Исх-видео'!$A$2:$D$3000,4,FALSE),"-")</f>
        <v>-</v>
      </c>
      <c r="L69" s="115" t="str">
        <f>IFERROR(VLOOKUP(CONCATENATE($A69,L$1),'Исх-видео'!$A$2:$D$3000,4,FALSE),"-")</f>
        <v>-</v>
      </c>
      <c r="M69" s="115" t="str">
        <f>IFERROR(VLOOKUP(CONCATENATE($A69,M$1),'Исх-видео'!$A$2:$D$3000,4,FALSE),"-")</f>
        <v>-</v>
      </c>
      <c r="N69" s="115" t="str">
        <f>IFERROR(VLOOKUP(CONCATENATE($A69,N$1),'Исх-видео'!$A$2:$D$3000,4,FALSE),"-")</f>
        <v>-</v>
      </c>
      <c r="O69" s="115" t="str">
        <f>IFERROR(VLOOKUP(CONCATENATE($A69,O$1),'Исх-видео'!$A$2:$D$3000,4,FALSE),"-")</f>
        <v>-</v>
      </c>
      <c r="P69" s="115" t="str">
        <f>IFERROR(VLOOKUP(CONCATENATE($A69,P$1),'Исх-видео'!$A$2:$D$3000,4,FALSE),"-")</f>
        <v>-</v>
      </c>
      <c r="Q69" s="115" t="str">
        <f>IFERROR(VLOOKUP(CONCATENATE($A69,Q$1),'Исх-видео'!$A$2:$D$3000,4,FALSE),"-")</f>
        <v>-</v>
      </c>
      <c r="R69" s="115" t="str">
        <f>IFERROR(VLOOKUP(CONCATENATE($A69,R$1),'Исх-видео'!$A$2:$D$3000,4,FALSE),"-")</f>
        <v>-</v>
      </c>
      <c r="S69" s="115" t="str">
        <f>IFERROR(VLOOKUP(CONCATENATE($A69,S$1),'Исх-видео'!$A$2:$D$3000,4,FALSE),"-")</f>
        <v>-</v>
      </c>
      <c r="T69" s="115" t="str">
        <f>IFERROR(VLOOKUP(CONCATENATE($A69,T$1),'Исх-видео'!$A$2:$D$3000,4,FALSE),"-")</f>
        <v>-</v>
      </c>
      <c r="U69" s="115" t="str">
        <f>IFERROR(VLOOKUP(CONCATENATE($A69,U$1),'Исх-видео'!$A$2:$D$3000,4,FALSE),"-")</f>
        <v>-</v>
      </c>
      <c r="V69" s="115" t="str">
        <f>IFERROR(VLOOKUP(CONCATENATE($A69,V$1),'Исх-видео'!$A$2:$D$3000,4,FALSE),"-")</f>
        <v>-</v>
      </c>
      <c r="W69" s="115" t="str">
        <f>IFERROR(VLOOKUP(CONCATENATE($A69,W$1),'Исх-видео'!$A$2:$D$3000,4,FALSE),"-")</f>
        <v>-</v>
      </c>
      <c r="X69" s="115" t="str">
        <f>IFERROR(VLOOKUP(CONCATENATE($A69,X$1),'Исх-видео'!$A$2:$D$3000,4,FALSE),"-")</f>
        <v>-</v>
      </c>
      <c r="Y69" s="115" t="str">
        <f>IFERROR(VLOOKUP(CONCATENATE($A69,Y$1),'Исх-видео'!$A$2:$D$3000,4,FALSE),"-")</f>
        <v>-</v>
      </c>
      <c r="Z69" s="115" t="str">
        <f>IFERROR(VLOOKUP(CONCATENATE($A69,Z$1),'Исх-видео'!$A$2:$D$3000,4,FALSE),"-")</f>
        <v>-</v>
      </c>
      <c r="AA69" s="115" t="str">
        <f>IFERROR(VLOOKUP(CONCATENATE($A69,AA$1),'Исх-видео'!$A$2:$D$3000,4,FALSE),"-")</f>
        <v>-</v>
      </c>
      <c r="AB69" s="115" t="str">
        <f>IFERROR(VLOOKUP(CONCATENATE($A69,AB$1),'Исх-видео'!$A$2:$D$3000,4,FALSE),"-")</f>
        <v>-</v>
      </c>
      <c r="AC69" s="115" t="str">
        <f>IFERROR(VLOOKUP(CONCATENATE($A69,AC$1),'Исх-видео'!$A$2:$D$3000,4,FALSE),"-")</f>
        <v>-</v>
      </c>
      <c r="AD69" s="115" t="str">
        <f>IFERROR(VLOOKUP(CONCATENATE($A69,AD$1),'Исх-видео'!$A$2:$D$3000,4,FALSE),"-")</f>
        <v>-</v>
      </c>
      <c r="AE69" s="115" t="str">
        <f>IFERROR(VLOOKUP(CONCATENATE($A69,AE$1),'Исх-видео'!$A$2:$D$3000,4,FALSE),"-")</f>
        <v>-</v>
      </c>
      <c r="AF69" s="115" t="str">
        <f>IFERROR(VLOOKUP(CONCATENATE($A69,AF$1),'Исх-видео'!$A$2:$D$3000,4,FALSE),"-")</f>
        <v>-</v>
      </c>
      <c r="AG69" s="115" t="str">
        <f>IFERROR(VLOOKUP(CONCATENATE($A69,AG$1),'Исх-видео'!$A$2:$D$3000,4,FALSE),"-")</f>
        <v>-</v>
      </c>
      <c r="AH69" s="115" t="str">
        <f>IFERROR(VLOOKUP(CONCATENATE($A69,AH$1),'Исх-видео'!$A$2:$D$3000,4,FALSE),"-")</f>
        <v>-</v>
      </c>
      <c r="AI69" s="115" t="str">
        <f>IFERROR(VLOOKUP(CONCATENATE($A69,AI$1),'Исх-видео'!$A$2:$D$3000,4,FALSE),"-")</f>
        <v>-</v>
      </c>
      <c r="AJ69" s="115" t="str">
        <f>IFERROR(VLOOKUP(CONCATENATE($A69,AJ$1),'Исх-видео'!$A$2:$D$3000,4,FALSE),"-")</f>
        <v>-</v>
      </c>
      <c r="AK69" s="115" t="str">
        <f>IFERROR(VLOOKUP(CONCATENATE($A69,AK$1),'Исх-видео'!$A$2:$D$3000,4,FALSE),"-")</f>
        <v>-</v>
      </c>
      <c r="AL69" s="115" t="str">
        <f>IFERROR(VLOOKUP(CONCATENATE($A69,AL$1),'Исх-видео'!$A$2:$D$3000,4,FALSE),"-")</f>
        <v>-</v>
      </c>
      <c r="AM69" s="115" t="str">
        <f>IFERROR(VLOOKUP(CONCATENATE($A69,AM$1),'Исх-видео'!$A$2:$D$3000,4,FALSE),"-")</f>
        <v>-</v>
      </c>
      <c r="AN69" s="115" t="str">
        <f>IFERROR(VLOOKUP(CONCATENATE($A69,AN$1),'Исх-видео'!$A$2:$D$3000,4,FALSE),"-")</f>
        <v>-</v>
      </c>
      <c r="AO69" s="115" t="str">
        <f>IFERROR(VLOOKUP(CONCATENATE($A69,AO$1),'Исх-видео'!$A$2:$D$3000,4,FALSE),"-")</f>
        <v>-</v>
      </c>
      <c r="AP69" s="115" t="str">
        <f>IFERROR(VLOOKUP(CONCATENATE($A69,AP$1),'Исх-видео'!$A$2:$D$3000,4,FALSE),"-")</f>
        <v>-</v>
      </c>
      <c r="AQ69" s="115" t="str">
        <f>IFERROR(VLOOKUP(CONCATENATE($A69,AQ$1),'Исх-видео'!$A$2:$D$3000,4,FALSE),"-")</f>
        <v>-</v>
      </c>
      <c r="AR69" s="115" t="str">
        <f>IFERROR(VLOOKUP(CONCATENATE($A69,AR$1),'Исх-видео'!$A$2:$D$3000,4,FALSE),"-")</f>
        <v>-</v>
      </c>
      <c r="AS69" s="115" t="str">
        <f>IFERROR(VLOOKUP(CONCATENATE($A69,AS$1),'Исх-видео'!$A$2:$D$3000,4,FALSE),"-")</f>
        <v>-</v>
      </c>
      <c r="AT69" s="115" t="str">
        <f>IFERROR(VLOOKUP(CONCATENATE($A69,AT$1),'Исх-видео'!$A$2:$D$3000,4,FALSE),"-")</f>
        <v>-</v>
      </c>
      <c r="AU69" s="115" t="str">
        <f>IFERROR(VLOOKUP(CONCATENATE($A69,AU$1),'Исх-видео'!$A$2:$D$3000,4,FALSE),"-")</f>
        <v>-</v>
      </c>
      <c r="AV69" s="115" t="str">
        <f>IFERROR(VLOOKUP(CONCATENATE($A69,AV$1),'Исх-видео'!$A$2:$D$3000,4,FALSE),"-")</f>
        <v>-</v>
      </c>
      <c r="AW69" s="115" t="str">
        <f>IFERROR(VLOOKUP(CONCATENATE($A69,AW$1),'Исх-видео'!$A$2:$D$3000,4,FALSE),"-")</f>
        <v>-</v>
      </c>
      <c r="AX69" s="115" t="str">
        <f>IFERROR(VLOOKUP(CONCATENATE($A69,AX$1),'Исх-видео'!$A$2:$D$3000,4,FALSE),"-")</f>
        <v>-</v>
      </c>
      <c r="AY69" s="115" t="str">
        <f>IFERROR(VLOOKUP(CONCATENATE($A69,AY$1),'Исх-видео'!$A$2:$D$3000,4,FALSE),"-")</f>
        <v>-</v>
      </c>
      <c r="AZ69" s="115" t="str">
        <f>IFERROR(VLOOKUP(CONCATENATE($A69,AZ$1),'Исх-видео'!$A$2:$D$3000,4,FALSE),"-")</f>
        <v>-</v>
      </c>
      <c r="BA69" s="115" t="str">
        <f>IFERROR(VLOOKUP(CONCATENATE($A69,BA$1),'Исх-видео'!$A$2:$D$3000,4,FALSE),"-")</f>
        <v>-</v>
      </c>
      <c r="BB69" s="115" t="str">
        <f>IFERROR(VLOOKUP(CONCATENATE($A69,BB$1),'Исх-видео'!$A$2:$D$3000,4,FALSE),"-")</f>
        <v>-</v>
      </c>
      <c r="BC69" s="115" t="str">
        <f>IFERROR(VLOOKUP(CONCATENATE($A69,BC$1),'Исх-видео'!$A$2:$D$3000,4,FALSE),"-")</f>
        <v>-</v>
      </c>
      <c r="BD69" s="115" t="str">
        <f>IFERROR(VLOOKUP(CONCATENATE($A69,BD$1),'Исх-видео'!$A$2:$D$3000,4,FALSE),"-")</f>
        <v>-</v>
      </c>
      <c r="BE69" s="115" t="str">
        <f>IFERROR(VLOOKUP(CONCATENATE($A69,BE$1),'Исх-видео'!$A$2:$D$3000,4,FALSE),"-")</f>
        <v>-</v>
      </c>
      <c r="BF69" s="115" t="str">
        <f>IFERROR(VLOOKUP(CONCATENATE($A69,BF$1),'Исх-видео'!$A$2:$D$3000,4,FALSE),"-")</f>
        <v>-</v>
      </c>
      <c r="BG69" s="115" t="str">
        <f>IFERROR(VLOOKUP(CONCATENATE($A69,BG$1),'[1]Исх-видео'!$A$2:$D$3000,4,FALSE),"-")</f>
        <v>-</v>
      </c>
      <c r="BH69" s="116">
        <f t="shared" si="4"/>
        <v>0</v>
      </c>
      <c r="BI69" s="114" t="str">
        <f t="shared" si="3"/>
        <v>-</v>
      </c>
      <c r="BJ69" s="115"/>
    </row>
    <row r="70" spans="1:62">
      <c r="A70" s="38">
        <f t="shared" si="5"/>
        <v>68</v>
      </c>
      <c r="B70" s="115" t="str">
        <f>IFERROR(VLOOKUP(CONCATENATE($A70,B$1),'Исх-видео'!$A$2:$D$3000,4,FALSE),"-")</f>
        <v>-</v>
      </c>
      <c r="C70" s="115" t="str">
        <f>IFERROR(VLOOKUP(CONCATENATE($A70,C$1),'Исх-видео'!$A$2:$D$3000,4,FALSE),"-")</f>
        <v>-</v>
      </c>
      <c r="D70" s="115" t="str">
        <f>IFERROR(VLOOKUP(CONCATENATE($A70,D$1),'Исх-видео'!$A$2:$D$3000,4,FALSE),"-")</f>
        <v>-</v>
      </c>
      <c r="E70" s="115" t="str">
        <f>IFERROR(VLOOKUP(CONCATENATE($A70,E$1),'Исх-видео'!$A$2:$D$3000,4,FALSE),"-")</f>
        <v>-</v>
      </c>
      <c r="F70" s="115" t="str">
        <f>IFERROR(VLOOKUP(CONCATENATE($A70,F$1),'Исх-видео'!$A$2:$D$3000,4,FALSE),"-")</f>
        <v>-</v>
      </c>
      <c r="G70" s="115" t="str">
        <f>IFERROR(VLOOKUP(CONCATENATE($A70,G$1),'Исх-видео'!$A$2:$D$3000,4,FALSE),"-")</f>
        <v>-</v>
      </c>
      <c r="H70" s="115" t="str">
        <f>IFERROR(VLOOKUP(CONCATENATE($A70,H$1),'Исх-видео'!$A$2:$D$3000,4,FALSE),"-")</f>
        <v>-</v>
      </c>
      <c r="I70" s="115" t="str">
        <f>IFERROR(VLOOKUP(CONCATENATE($A70,I$1),'Исх-видео'!$A$2:$D$3000,4,FALSE),"-")</f>
        <v>-</v>
      </c>
      <c r="J70" s="115" t="str">
        <f>IFERROR(VLOOKUP(CONCATENATE($A70,J$1),'Исх-видео'!$A$2:$D$3000,4,FALSE),"-")</f>
        <v>-</v>
      </c>
      <c r="K70" s="115" t="str">
        <f>IFERROR(VLOOKUP(CONCATENATE($A70,K$1),'Исх-видео'!$A$2:$D$3000,4,FALSE),"-")</f>
        <v>-</v>
      </c>
      <c r="L70" s="115" t="str">
        <f>IFERROR(VLOOKUP(CONCATENATE($A70,L$1),'Исх-видео'!$A$2:$D$3000,4,FALSE),"-")</f>
        <v>-</v>
      </c>
      <c r="M70" s="115" t="str">
        <f>IFERROR(VLOOKUP(CONCATENATE($A70,M$1),'Исх-видео'!$A$2:$D$3000,4,FALSE),"-")</f>
        <v>-</v>
      </c>
      <c r="N70" s="115" t="str">
        <f>IFERROR(VLOOKUP(CONCATENATE($A70,N$1),'Исх-видео'!$A$2:$D$3000,4,FALSE),"-")</f>
        <v>-</v>
      </c>
      <c r="O70" s="115" t="str">
        <f>IFERROR(VLOOKUP(CONCATENATE($A70,O$1),'Исх-видео'!$A$2:$D$3000,4,FALSE),"-")</f>
        <v>-</v>
      </c>
      <c r="P70" s="115" t="str">
        <f>IFERROR(VLOOKUP(CONCATENATE($A70,P$1),'Исх-видео'!$A$2:$D$3000,4,FALSE),"-")</f>
        <v>-</v>
      </c>
      <c r="Q70" s="115" t="str">
        <f>IFERROR(VLOOKUP(CONCATENATE($A70,Q$1),'Исх-видео'!$A$2:$D$3000,4,FALSE),"-")</f>
        <v>-</v>
      </c>
      <c r="R70" s="115" t="str">
        <f>IFERROR(VLOOKUP(CONCATENATE($A70,R$1),'Исх-видео'!$A$2:$D$3000,4,FALSE),"-")</f>
        <v>-</v>
      </c>
      <c r="S70" s="115" t="str">
        <f>IFERROR(VLOOKUP(CONCATENATE($A70,S$1),'Исх-видео'!$A$2:$D$3000,4,FALSE),"-")</f>
        <v>-</v>
      </c>
      <c r="T70" s="115" t="str">
        <f>IFERROR(VLOOKUP(CONCATENATE($A70,T$1),'Исх-видео'!$A$2:$D$3000,4,FALSE),"-")</f>
        <v>-</v>
      </c>
      <c r="U70" s="115" t="str">
        <f>IFERROR(VLOOKUP(CONCATENATE($A70,U$1),'Исх-видео'!$A$2:$D$3000,4,FALSE),"-")</f>
        <v>-</v>
      </c>
      <c r="V70" s="115" t="str">
        <f>IFERROR(VLOOKUP(CONCATENATE($A70,V$1),'Исх-видео'!$A$2:$D$3000,4,FALSE),"-")</f>
        <v>-</v>
      </c>
      <c r="W70" s="115" t="str">
        <f>IFERROR(VLOOKUP(CONCATENATE($A70,W$1),'Исх-видео'!$A$2:$D$3000,4,FALSE),"-")</f>
        <v>-</v>
      </c>
      <c r="X70" s="115" t="str">
        <f>IFERROR(VLOOKUP(CONCATENATE($A70,X$1),'Исх-видео'!$A$2:$D$3000,4,FALSE),"-")</f>
        <v>-</v>
      </c>
      <c r="Y70" s="115" t="str">
        <f>IFERROR(VLOOKUP(CONCATENATE($A70,Y$1),'Исх-видео'!$A$2:$D$3000,4,FALSE),"-")</f>
        <v>-</v>
      </c>
      <c r="Z70" s="115" t="str">
        <f>IFERROR(VLOOKUP(CONCATENATE($A70,Z$1),'Исх-видео'!$A$2:$D$3000,4,FALSE),"-")</f>
        <v>-</v>
      </c>
      <c r="AA70" s="115" t="str">
        <f>IFERROR(VLOOKUP(CONCATENATE($A70,AA$1),'Исх-видео'!$A$2:$D$3000,4,FALSE),"-")</f>
        <v>-</v>
      </c>
      <c r="AB70" s="115" t="str">
        <f>IFERROR(VLOOKUP(CONCATENATE($A70,AB$1),'Исх-видео'!$A$2:$D$3000,4,FALSE),"-")</f>
        <v>-</v>
      </c>
      <c r="AC70" s="115" t="str">
        <f>IFERROR(VLOOKUP(CONCATENATE($A70,AC$1),'Исх-видео'!$A$2:$D$3000,4,FALSE),"-")</f>
        <v>-</v>
      </c>
      <c r="AD70" s="115" t="str">
        <f>IFERROR(VLOOKUP(CONCATENATE($A70,AD$1),'Исх-видео'!$A$2:$D$3000,4,FALSE),"-")</f>
        <v>-</v>
      </c>
      <c r="AE70" s="115" t="str">
        <f>IFERROR(VLOOKUP(CONCATENATE($A70,AE$1),'Исх-видео'!$A$2:$D$3000,4,FALSE),"-")</f>
        <v>-</v>
      </c>
      <c r="AF70" s="115" t="str">
        <f>IFERROR(VLOOKUP(CONCATENATE($A70,AF$1),'Исх-видео'!$A$2:$D$3000,4,FALSE),"-")</f>
        <v>-</v>
      </c>
      <c r="AG70" s="115" t="str">
        <f>IFERROR(VLOOKUP(CONCATENATE($A70,AG$1),'Исх-видео'!$A$2:$D$3000,4,FALSE),"-")</f>
        <v>-</v>
      </c>
      <c r="AH70" s="115" t="str">
        <f>IFERROR(VLOOKUP(CONCATENATE($A70,AH$1),'Исх-видео'!$A$2:$D$3000,4,FALSE),"-")</f>
        <v>-</v>
      </c>
      <c r="AI70" s="115" t="str">
        <f>IFERROR(VLOOKUP(CONCATENATE($A70,AI$1),'Исх-видео'!$A$2:$D$3000,4,FALSE),"-")</f>
        <v>-</v>
      </c>
      <c r="AJ70" s="115">
        <f>IFERROR(VLOOKUP(CONCATENATE($A70,AJ$1),'Исх-видео'!$A$2:$D$3000,4,FALSE),"-")</f>
        <v>6</v>
      </c>
      <c r="AK70" s="115" t="str">
        <f>IFERROR(VLOOKUP(CONCATENATE($A70,AK$1),'Исх-видео'!$A$2:$D$3000,4,FALSE),"-")</f>
        <v>-</v>
      </c>
      <c r="AL70" s="115" t="str">
        <f>IFERROR(VLOOKUP(CONCATENATE($A70,AL$1),'Исх-видео'!$A$2:$D$3000,4,FALSE),"-")</f>
        <v>-</v>
      </c>
      <c r="AM70" s="115" t="str">
        <f>IFERROR(VLOOKUP(CONCATENATE($A70,AM$1),'Исх-видео'!$A$2:$D$3000,4,FALSE),"-")</f>
        <v>-</v>
      </c>
      <c r="AN70" s="115" t="str">
        <f>IFERROR(VLOOKUP(CONCATENATE($A70,AN$1),'Исх-видео'!$A$2:$D$3000,4,FALSE),"-")</f>
        <v>-</v>
      </c>
      <c r="AO70" s="115" t="str">
        <f>IFERROR(VLOOKUP(CONCATENATE($A70,AO$1),'Исх-видео'!$A$2:$D$3000,4,FALSE),"-")</f>
        <v>-</v>
      </c>
      <c r="AP70" s="115" t="str">
        <f>IFERROR(VLOOKUP(CONCATENATE($A70,AP$1),'Исх-видео'!$A$2:$D$3000,4,FALSE),"-")</f>
        <v>-</v>
      </c>
      <c r="AQ70" s="115" t="str">
        <f>IFERROR(VLOOKUP(CONCATENATE($A70,AQ$1),'Исх-видео'!$A$2:$D$3000,4,FALSE),"-")</f>
        <v>-</v>
      </c>
      <c r="AR70" s="115" t="str">
        <f>IFERROR(VLOOKUP(CONCATENATE($A70,AR$1),'Исх-видео'!$A$2:$D$3000,4,FALSE),"-")</f>
        <v>-</v>
      </c>
      <c r="AS70" s="115" t="str">
        <f>IFERROR(VLOOKUP(CONCATENATE($A70,AS$1),'Исх-видео'!$A$2:$D$3000,4,FALSE),"-")</f>
        <v>-</v>
      </c>
      <c r="AT70" s="115" t="str">
        <f>IFERROR(VLOOKUP(CONCATENATE($A70,AT$1),'Исх-видео'!$A$2:$D$3000,4,FALSE),"-")</f>
        <v>-</v>
      </c>
      <c r="AU70" s="115" t="str">
        <f>IFERROR(VLOOKUP(CONCATENATE($A70,AU$1),'Исх-видео'!$A$2:$D$3000,4,FALSE),"-")</f>
        <v>-</v>
      </c>
      <c r="AV70" s="115" t="str">
        <f>IFERROR(VLOOKUP(CONCATENATE($A70,AV$1),'Исх-видео'!$A$2:$D$3000,4,FALSE),"-")</f>
        <v>-</v>
      </c>
      <c r="AW70" s="115" t="str">
        <f>IFERROR(VLOOKUP(CONCATENATE($A70,AW$1),'Исх-видео'!$A$2:$D$3000,4,FALSE),"-")</f>
        <v>-</v>
      </c>
      <c r="AX70" s="115" t="str">
        <f>IFERROR(VLOOKUP(CONCATENATE($A70,AX$1),'Исх-видео'!$A$2:$D$3000,4,FALSE),"-")</f>
        <v>-</v>
      </c>
      <c r="AY70" s="115" t="str">
        <f>IFERROR(VLOOKUP(CONCATENATE($A70,AY$1),'Исх-видео'!$A$2:$D$3000,4,FALSE),"-")</f>
        <v>-</v>
      </c>
      <c r="AZ70" s="115" t="str">
        <f>IFERROR(VLOOKUP(CONCATENATE($A70,AZ$1),'Исх-видео'!$A$2:$D$3000,4,FALSE),"-")</f>
        <v>-</v>
      </c>
      <c r="BA70" s="115" t="str">
        <f>IFERROR(VLOOKUP(CONCATENATE($A70,BA$1),'Исх-видео'!$A$2:$D$3000,4,FALSE),"-")</f>
        <v>-</v>
      </c>
      <c r="BB70" s="115" t="str">
        <f>IFERROR(VLOOKUP(CONCATENATE($A70,BB$1),'Исх-видео'!$A$2:$D$3000,4,FALSE),"-")</f>
        <v>-</v>
      </c>
      <c r="BC70" s="115" t="str">
        <f>IFERROR(VLOOKUP(CONCATENATE($A70,BC$1),'Исх-видео'!$A$2:$D$3000,4,FALSE),"-")</f>
        <v>-</v>
      </c>
      <c r="BD70" s="115" t="str">
        <f>IFERROR(VLOOKUP(CONCATENATE($A70,BD$1),'Исх-видео'!$A$2:$D$3000,4,FALSE),"-")</f>
        <v>-</v>
      </c>
      <c r="BE70" s="115" t="str">
        <f>IFERROR(VLOOKUP(CONCATENATE($A70,BE$1),'Исх-видео'!$A$2:$D$3000,4,FALSE),"-")</f>
        <v>-</v>
      </c>
      <c r="BF70" s="115" t="str">
        <f>IFERROR(VLOOKUP(CONCATENATE($A70,BF$1),'Исх-видео'!$A$2:$D$3000,4,FALSE),"-")</f>
        <v>-</v>
      </c>
      <c r="BG70" s="115" t="str">
        <f>IFERROR(VLOOKUP(CONCATENATE($A70,BG$1),'[1]Исх-видео'!$A$2:$D$3000,4,FALSE),"-")</f>
        <v>-</v>
      </c>
      <c r="BH70" s="116">
        <f t="shared" si="4"/>
        <v>1</v>
      </c>
      <c r="BI70" s="114">
        <f t="shared" si="3"/>
        <v>6</v>
      </c>
      <c r="BJ70" s="115"/>
    </row>
    <row r="71" spans="1:62">
      <c r="A71" s="38">
        <f t="shared" si="5"/>
        <v>69</v>
      </c>
      <c r="B71" s="115" t="str">
        <f>IFERROR(VLOOKUP(CONCATENATE($A71,B$1),'Исх-видео'!$A$2:$D$3000,4,FALSE),"-")</f>
        <v>-</v>
      </c>
      <c r="C71" s="115" t="str">
        <f>IFERROR(VLOOKUP(CONCATENATE($A71,C$1),'Исх-видео'!$A$2:$D$3000,4,FALSE),"-")</f>
        <v>-</v>
      </c>
      <c r="D71" s="115" t="str">
        <f>IFERROR(VLOOKUP(CONCATENATE($A71,D$1),'Исх-видео'!$A$2:$D$3000,4,FALSE),"-")</f>
        <v>-</v>
      </c>
      <c r="E71" s="115" t="str">
        <f>IFERROR(VLOOKUP(CONCATENATE($A71,E$1),'Исх-видео'!$A$2:$D$3000,4,FALSE),"-")</f>
        <v>-</v>
      </c>
      <c r="F71" s="115">
        <f>IFERROR(VLOOKUP(CONCATENATE($A71,F$1),'Исх-видео'!$A$2:$D$3000,4,FALSE),"-")</f>
        <v>5</v>
      </c>
      <c r="G71" s="115" t="str">
        <f>IFERROR(VLOOKUP(CONCATENATE($A71,G$1),'Исх-видео'!$A$2:$D$3000,4,FALSE),"-")</f>
        <v>-</v>
      </c>
      <c r="H71" s="115" t="str">
        <f>IFERROR(VLOOKUP(CONCATENATE($A71,H$1),'Исх-видео'!$A$2:$D$3000,4,FALSE),"-")</f>
        <v>-</v>
      </c>
      <c r="I71" s="115" t="str">
        <f>IFERROR(VLOOKUP(CONCATENATE($A71,I$1),'Исх-видео'!$A$2:$D$3000,4,FALSE),"-")</f>
        <v>-</v>
      </c>
      <c r="J71" s="115" t="str">
        <f>IFERROR(VLOOKUP(CONCATENATE($A71,J$1),'Исх-видео'!$A$2:$D$3000,4,FALSE),"-")</f>
        <v>-</v>
      </c>
      <c r="K71" s="115" t="str">
        <f>IFERROR(VLOOKUP(CONCATENATE($A71,K$1),'Исх-видео'!$A$2:$D$3000,4,FALSE),"-")</f>
        <v>-</v>
      </c>
      <c r="L71" s="115" t="str">
        <f>IFERROR(VLOOKUP(CONCATENATE($A71,L$1),'Исх-видео'!$A$2:$D$3000,4,FALSE),"-")</f>
        <v>-</v>
      </c>
      <c r="M71" s="115" t="str">
        <f>IFERROR(VLOOKUP(CONCATENATE($A71,M$1),'Исх-видео'!$A$2:$D$3000,4,FALSE),"-")</f>
        <v>-</v>
      </c>
      <c r="N71" s="115" t="str">
        <f>IFERROR(VLOOKUP(CONCATENATE($A71,N$1),'Исх-видео'!$A$2:$D$3000,4,FALSE),"-")</f>
        <v>-</v>
      </c>
      <c r="O71" s="115" t="str">
        <f>IFERROR(VLOOKUP(CONCATENATE($A71,O$1),'Исх-видео'!$A$2:$D$3000,4,FALSE),"-")</f>
        <v>-</v>
      </c>
      <c r="P71" s="115" t="str">
        <f>IFERROR(VLOOKUP(CONCATENATE($A71,P$1),'Исх-видео'!$A$2:$D$3000,4,FALSE),"-")</f>
        <v>-</v>
      </c>
      <c r="Q71" s="115" t="str">
        <f>IFERROR(VLOOKUP(CONCATENATE($A71,Q$1),'Исх-видео'!$A$2:$D$3000,4,FALSE),"-")</f>
        <v>-</v>
      </c>
      <c r="R71" s="115" t="str">
        <f>IFERROR(VLOOKUP(CONCATENATE($A71,R$1),'Исх-видео'!$A$2:$D$3000,4,FALSE),"-")</f>
        <v>-</v>
      </c>
      <c r="S71" s="115">
        <f>IFERROR(VLOOKUP(CONCATENATE($A71,S$1),'Исх-видео'!$A$2:$D$3000,4,FALSE),"-")</f>
        <v>9</v>
      </c>
      <c r="T71" s="115" t="str">
        <f>IFERROR(VLOOKUP(CONCATENATE($A71,T$1),'Исх-видео'!$A$2:$D$3000,4,FALSE),"-")</f>
        <v>-</v>
      </c>
      <c r="U71" s="115" t="str">
        <f>IFERROR(VLOOKUP(CONCATENATE($A71,U$1),'Исх-видео'!$A$2:$D$3000,4,FALSE),"-")</f>
        <v>-</v>
      </c>
      <c r="V71" s="115" t="str">
        <f>IFERROR(VLOOKUP(CONCATENATE($A71,V$1),'Исх-видео'!$A$2:$D$3000,4,FALSE),"-")</f>
        <v>-</v>
      </c>
      <c r="W71" s="115" t="str">
        <f>IFERROR(VLOOKUP(CONCATENATE($A71,W$1),'Исх-видео'!$A$2:$D$3000,4,FALSE),"-")</f>
        <v>-</v>
      </c>
      <c r="X71" s="115">
        <f>IFERROR(VLOOKUP(CONCATENATE($A71,X$1),'Исх-видео'!$A$2:$D$3000,4,FALSE),"-")</f>
        <v>8</v>
      </c>
      <c r="Y71" s="115" t="str">
        <f>IFERROR(VLOOKUP(CONCATENATE($A71,Y$1),'Исх-видео'!$A$2:$D$3000,4,FALSE),"-")</f>
        <v>-</v>
      </c>
      <c r="Z71" s="115" t="str">
        <f>IFERROR(VLOOKUP(CONCATENATE($A71,Z$1),'Исх-видео'!$A$2:$D$3000,4,FALSE),"-")</f>
        <v>-</v>
      </c>
      <c r="AA71" s="115" t="str">
        <f>IFERROR(VLOOKUP(CONCATENATE($A71,AA$1),'Исх-видео'!$A$2:$D$3000,4,FALSE),"-")</f>
        <v>-</v>
      </c>
      <c r="AB71" s="115" t="str">
        <f>IFERROR(VLOOKUP(CONCATENATE($A71,AB$1),'Исх-видео'!$A$2:$D$3000,4,FALSE),"-")</f>
        <v>-</v>
      </c>
      <c r="AC71" s="115" t="str">
        <f>IFERROR(VLOOKUP(CONCATENATE($A71,AC$1),'Исх-видео'!$A$2:$D$3000,4,FALSE),"-")</f>
        <v>-</v>
      </c>
      <c r="AD71" s="115" t="str">
        <f>IFERROR(VLOOKUP(CONCATENATE($A71,AD$1),'Исх-видео'!$A$2:$D$3000,4,FALSE),"-")</f>
        <v>-</v>
      </c>
      <c r="AE71" s="115">
        <f>IFERROR(VLOOKUP(CONCATENATE($A71,AE$1),'Исх-видео'!$A$2:$D$3000,4,FALSE),"-")</f>
        <v>5</v>
      </c>
      <c r="AF71" s="115" t="str">
        <f>IFERROR(VLOOKUP(CONCATENATE($A71,AF$1),'Исх-видео'!$A$2:$D$3000,4,FALSE),"-")</f>
        <v>-</v>
      </c>
      <c r="AG71" s="115" t="str">
        <f>IFERROR(VLOOKUP(CONCATENATE($A71,AG$1),'Исх-видео'!$A$2:$D$3000,4,FALSE),"-")</f>
        <v>-</v>
      </c>
      <c r="AH71" s="115" t="str">
        <f>IFERROR(VLOOKUP(CONCATENATE($A71,AH$1),'Исх-видео'!$A$2:$D$3000,4,FALSE),"-")</f>
        <v>-</v>
      </c>
      <c r="AI71" s="115" t="str">
        <f>IFERROR(VLOOKUP(CONCATENATE($A71,AI$1),'Исх-видео'!$A$2:$D$3000,4,FALSE),"-")</f>
        <v>-</v>
      </c>
      <c r="AJ71" s="115">
        <f>IFERROR(VLOOKUP(CONCATENATE($A71,AJ$1),'Исх-видео'!$A$2:$D$3000,4,FALSE),"-")</f>
        <v>4</v>
      </c>
      <c r="AK71" s="115">
        <f>IFERROR(VLOOKUP(CONCATENATE($A71,AK$1),'Исх-видео'!$A$2:$D$3000,4,FALSE),"-")</f>
        <v>6</v>
      </c>
      <c r="AL71" s="115">
        <f>IFERROR(VLOOKUP(CONCATENATE($A71,AL$1),'Исх-видео'!$A$2:$D$3000,4,FALSE),"-")</f>
        <v>4</v>
      </c>
      <c r="AM71" s="115" t="str">
        <f>IFERROR(VLOOKUP(CONCATENATE($A71,AM$1),'Исх-видео'!$A$2:$D$3000,4,FALSE),"-")</f>
        <v>-</v>
      </c>
      <c r="AN71" s="115">
        <f>IFERROR(VLOOKUP(CONCATENATE($A71,AN$1),'Исх-видео'!$A$2:$D$3000,4,FALSE),"-")</f>
        <v>8</v>
      </c>
      <c r="AO71" s="115" t="str">
        <f>IFERROR(VLOOKUP(CONCATENATE($A71,AO$1),'Исх-видео'!$A$2:$D$3000,4,FALSE),"-")</f>
        <v>-</v>
      </c>
      <c r="AP71" s="115" t="str">
        <f>IFERROR(VLOOKUP(CONCATENATE($A71,AP$1),'Исх-видео'!$A$2:$D$3000,4,FALSE),"-")</f>
        <v>-</v>
      </c>
      <c r="AQ71" s="115" t="str">
        <f>IFERROR(VLOOKUP(CONCATENATE($A71,AQ$1),'Исх-видео'!$A$2:$D$3000,4,FALSE),"-")</f>
        <v>-</v>
      </c>
      <c r="AR71" s="115" t="str">
        <f>IFERROR(VLOOKUP(CONCATENATE($A71,AR$1),'Исх-видео'!$A$2:$D$3000,4,FALSE),"-")</f>
        <v>-</v>
      </c>
      <c r="AS71" s="115" t="str">
        <f>IFERROR(VLOOKUP(CONCATENATE($A71,AS$1),'Исх-видео'!$A$2:$D$3000,4,FALSE),"-")</f>
        <v>-</v>
      </c>
      <c r="AT71" s="115" t="str">
        <f>IFERROR(VLOOKUP(CONCATENATE($A71,AT$1),'Исх-видео'!$A$2:$D$3000,4,FALSE),"-")</f>
        <v>-</v>
      </c>
      <c r="AU71" s="115" t="str">
        <f>IFERROR(VLOOKUP(CONCATENATE($A71,AU$1),'Исх-видео'!$A$2:$D$3000,4,FALSE),"-")</f>
        <v>-</v>
      </c>
      <c r="AV71" s="115" t="str">
        <f>IFERROR(VLOOKUP(CONCATENATE($A71,AV$1),'Исх-видео'!$A$2:$D$3000,4,FALSE),"-")</f>
        <v>-</v>
      </c>
      <c r="AW71" s="115" t="str">
        <f>IFERROR(VLOOKUP(CONCATENATE($A71,AW$1),'Исх-видео'!$A$2:$D$3000,4,FALSE),"-")</f>
        <v>-</v>
      </c>
      <c r="AX71" s="115" t="str">
        <f>IFERROR(VLOOKUP(CONCATENATE($A71,AX$1),'Исх-видео'!$A$2:$D$3000,4,FALSE),"-")</f>
        <v>-</v>
      </c>
      <c r="AY71" s="115" t="str">
        <f>IFERROR(VLOOKUP(CONCATENATE($A71,AY$1),'Исх-видео'!$A$2:$D$3000,4,FALSE),"-")</f>
        <v>-</v>
      </c>
      <c r="AZ71" s="115" t="str">
        <f>IFERROR(VLOOKUP(CONCATENATE($A71,AZ$1),'Исх-видео'!$A$2:$D$3000,4,FALSE),"-")</f>
        <v>-</v>
      </c>
      <c r="BA71" s="115">
        <f>IFERROR(VLOOKUP(CONCATENATE($A71,BA$1),'Исх-видео'!$A$2:$D$3000,4,FALSE),"-")</f>
        <v>7</v>
      </c>
      <c r="BB71" s="115" t="str">
        <f>IFERROR(VLOOKUP(CONCATENATE($A71,BB$1),'Исх-видео'!$A$2:$D$3000,4,FALSE),"-")</f>
        <v>-</v>
      </c>
      <c r="BC71" s="115">
        <f>IFERROR(VLOOKUP(CONCATENATE($A71,BC$1),'Исх-видео'!$A$2:$D$3000,4,FALSE),"-")</f>
        <v>7</v>
      </c>
      <c r="BD71" s="115" t="str">
        <f>IFERROR(VLOOKUP(CONCATENATE($A71,BD$1),'Исх-видео'!$A$2:$D$3000,4,FALSE),"-")</f>
        <v>-</v>
      </c>
      <c r="BE71" s="115">
        <f>IFERROR(VLOOKUP(CONCATENATE($A71,BE$1),'Исх-видео'!$A$2:$D$3000,4,FALSE),"-")</f>
        <v>10</v>
      </c>
      <c r="BF71" s="115" t="str">
        <f>IFERROR(VLOOKUP(CONCATENATE($A71,BF$1),'Исх-видео'!$A$2:$D$3000,4,FALSE),"-")</f>
        <v>-</v>
      </c>
      <c r="BG71" s="115" t="str">
        <f>IFERROR(VLOOKUP(CONCATENATE($A71,BG$1),'[1]Исх-видео'!$A$2:$D$3000,4,FALSE),"-")</f>
        <v>-</v>
      </c>
      <c r="BH71" s="116">
        <f t="shared" si="4"/>
        <v>11</v>
      </c>
      <c r="BI71" s="114">
        <f t="shared" si="3"/>
        <v>6.6363636363636367</v>
      </c>
      <c r="BJ71" s="115"/>
    </row>
    <row r="72" spans="1:62">
      <c r="A72" s="38">
        <f t="shared" si="5"/>
        <v>70</v>
      </c>
      <c r="B72" s="115" t="str">
        <f>IFERROR(VLOOKUP(CONCATENATE($A72,B$1),'Исх-видео'!$A$2:$D$3000,4,FALSE),"-")</f>
        <v>-</v>
      </c>
      <c r="C72" s="115" t="str">
        <f>IFERROR(VLOOKUP(CONCATENATE($A72,C$1),'Исх-видео'!$A$2:$D$3000,4,FALSE),"-")</f>
        <v>-</v>
      </c>
      <c r="D72" s="115" t="str">
        <f>IFERROR(VLOOKUP(CONCATENATE($A72,D$1),'Исх-видео'!$A$2:$D$3000,4,FALSE),"-")</f>
        <v>-</v>
      </c>
      <c r="E72" s="115" t="str">
        <f>IFERROR(VLOOKUP(CONCATENATE($A72,E$1),'Исх-видео'!$A$2:$D$3000,4,FALSE),"-")</f>
        <v>-</v>
      </c>
      <c r="F72" s="115" t="str">
        <f>IFERROR(VLOOKUP(CONCATENATE($A72,F$1),'Исх-видео'!$A$2:$D$3000,4,FALSE),"-")</f>
        <v>-</v>
      </c>
      <c r="G72" s="115" t="str">
        <f>IFERROR(VLOOKUP(CONCATENATE($A72,G$1),'Исх-видео'!$A$2:$D$3000,4,FALSE),"-")</f>
        <v>-</v>
      </c>
      <c r="H72" s="115" t="str">
        <f>IFERROR(VLOOKUP(CONCATENATE($A72,H$1),'Исх-видео'!$A$2:$D$3000,4,FALSE),"-")</f>
        <v>-</v>
      </c>
      <c r="I72" s="115" t="str">
        <f>IFERROR(VLOOKUP(CONCATENATE($A72,I$1),'Исх-видео'!$A$2:$D$3000,4,FALSE),"-")</f>
        <v>-</v>
      </c>
      <c r="J72" s="115" t="str">
        <f>IFERROR(VLOOKUP(CONCATENATE($A72,J$1),'Исх-видео'!$A$2:$D$3000,4,FALSE),"-")</f>
        <v>-</v>
      </c>
      <c r="K72" s="115" t="str">
        <f>IFERROR(VLOOKUP(CONCATENATE($A72,K$1),'Исх-видео'!$A$2:$D$3000,4,FALSE),"-")</f>
        <v>-</v>
      </c>
      <c r="L72" s="115" t="str">
        <f>IFERROR(VLOOKUP(CONCATENATE($A72,L$1),'Исх-видео'!$A$2:$D$3000,4,FALSE),"-")</f>
        <v>-</v>
      </c>
      <c r="M72" s="115" t="str">
        <f>IFERROR(VLOOKUP(CONCATENATE($A72,M$1),'Исх-видео'!$A$2:$D$3000,4,FALSE),"-")</f>
        <v>-</v>
      </c>
      <c r="N72" s="115" t="str">
        <f>IFERROR(VLOOKUP(CONCATENATE($A72,N$1),'Исх-видео'!$A$2:$D$3000,4,FALSE),"-")</f>
        <v>-</v>
      </c>
      <c r="O72" s="115" t="str">
        <f>IFERROR(VLOOKUP(CONCATENATE($A72,O$1),'Исх-видео'!$A$2:$D$3000,4,FALSE),"-")</f>
        <v>-</v>
      </c>
      <c r="P72" s="115" t="str">
        <f>IFERROR(VLOOKUP(CONCATENATE($A72,P$1),'Исх-видео'!$A$2:$D$3000,4,FALSE),"-")</f>
        <v>-</v>
      </c>
      <c r="Q72" s="115" t="str">
        <f>IFERROR(VLOOKUP(CONCATENATE($A72,Q$1),'Исх-видео'!$A$2:$D$3000,4,FALSE),"-")</f>
        <v>-</v>
      </c>
      <c r="R72" s="115" t="str">
        <f>IFERROR(VLOOKUP(CONCATENATE($A72,R$1),'Исх-видео'!$A$2:$D$3000,4,FALSE),"-")</f>
        <v>-</v>
      </c>
      <c r="S72" s="115" t="str">
        <f>IFERROR(VLOOKUP(CONCATENATE($A72,S$1),'Исх-видео'!$A$2:$D$3000,4,FALSE),"-")</f>
        <v>-</v>
      </c>
      <c r="T72" s="115" t="str">
        <f>IFERROR(VLOOKUP(CONCATENATE($A72,T$1),'Исх-видео'!$A$2:$D$3000,4,FALSE),"-")</f>
        <v>-</v>
      </c>
      <c r="U72" s="115" t="str">
        <f>IFERROR(VLOOKUP(CONCATENATE($A72,U$1),'Исх-видео'!$A$2:$D$3000,4,FALSE),"-")</f>
        <v>-</v>
      </c>
      <c r="V72" s="115" t="str">
        <f>IFERROR(VLOOKUP(CONCATENATE($A72,V$1),'Исх-видео'!$A$2:$D$3000,4,FALSE),"-")</f>
        <v>-</v>
      </c>
      <c r="W72" s="115" t="str">
        <f>IFERROR(VLOOKUP(CONCATENATE($A72,W$1),'Исх-видео'!$A$2:$D$3000,4,FALSE),"-")</f>
        <v>-</v>
      </c>
      <c r="X72" s="115" t="str">
        <f>IFERROR(VLOOKUP(CONCATENATE($A72,X$1),'Исх-видео'!$A$2:$D$3000,4,FALSE),"-")</f>
        <v>-</v>
      </c>
      <c r="Y72" s="115" t="str">
        <f>IFERROR(VLOOKUP(CONCATENATE($A72,Y$1),'Исх-видео'!$A$2:$D$3000,4,FALSE),"-")</f>
        <v>-</v>
      </c>
      <c r="Z72" s="115" t="str">
        <f>IFERROR(VLOOKUP(CONCATENATE($A72,Z$1),'Исх-видео'!$A$2:$D$3000,4,FALSE),"-")</f>
        <v>-</v>
      </c>
      <c r="AA72" s="115" t="str">
        <f>IFERROR(VLOOKUP(CONCATENATE($A72,AA$1),'Исх-видео'!$A$2:$D$3000,4,FALSE),"-")</f>
        <v>-</v>
      </c>
      <c r="AB72" s="115" t="str">
        <f>IFERROR(VLOOKUP(CONCATENATE($A72,AB$1),'Исх-видео'!$A$2:$D$3000,4,FALSE),"-")</f>
        <v>-</v>
      </c>
      <c r="AC72" s="115" t="str">
        <f>IFERROR(VLOOKUP(CONCATENATE($A72,AC$1),'Исх-видео'!$A$2:$D$3000,4,FALSE),"-")</f>
        <v>-</v>
      </c>
      <c r="AD72" s="115" t="str">
        <f>IFERROR(VLOOKUP(CONCATENATE($A72,AD$1),'Исх-видео'!$A$2:$D$3000,4,FALSE),"-")</f>
        <v>-</v>
      </c>
      <c r="AE72" s="115" t="str">
        <f>IFERROR(VLOOKUP(CONCATENATE($A72,AE$1),'Исх-видео'!$A$2:$D$3000,4,FALSE),"-")</f>
        <v>-</v>
      </c>
      <c r="AF72" s="115" t="str">
        <f>IFERROR(VLOOKUP(CONCATENATE($A72,AF$1),'Исх-видео'!$A$2:$D$3000,4,FALSE),"-")</f>
        <v>-</v>
      </c>
      <c r="AG72" s="115" t="str">
        <f>IFERROR(VLOOKUP(CONCATENATE($A72,AG$1),'Исх-видео'!$A$2:$D$3000,4,FALSE),"-")</f>
        <v>-</v>
      </c>
      <c r="AH72" s="115" t="str">
        <f>IFERROR(VLOOKUP(CONCATENATE($A72,AH$1),'Исх-видео'!$A$2:$D$3000,4,FALSE),"-")</f>
        <v>-</v>
      </c>
      <c r="AI72" s="115" t="str">
        <f>IFERROR(VLOOKUP(CONCATENATE($A72,AI$1),'Исх-видео'!$A$2:$D$3000,4,FALSE),"-")</f>
        <v>-</v>
      </c>
      <c r="AJ72" s="115" t="str">
        <f>IFERROR(VLOOKUP(CONCATENATE($A72,AJ$1),'Исх-видео'!$A$2:$D$3000,4,FALSE),"-")</f>
        <v>-</v>
      </c>
      <c r="AK72" s="115" t="str">
        <f>IFERROR(VLOOKUP(CONCATENATE($A72,AK$1),'Исх-видео'!$A$2:$D$3000,4,FALSE),"-")</f>
        <v>-</v>
      </c>
      <c r="AL72" s="115" t="str">
        <f>IFERROR(VLOOKUP(CONCATENATE($A72,AL$1),'Исх-видео'!$A$2:$D$3000,4,FALSE),"-")</f>
        <v>-</v>
      </c>
      <c r="AM72" s="115" t="str">
        <f>IFERROR(VLOOKUP(CONCATENATE($A72,AM$1),'Исх-видео'!$A$2:$D$3000,4,FALSE),"-")</f>
        <v>-</v>
      </c>
      <c r="AN72" s="115" t="str">
        <f>IFERROR(VLOOKUP(CONCATENATE($A72,AN$1),'Исх-видео'!$A$2:$D$3000,4,FALSE),"-")</f>
        <v>-</v>
      </c>
      <c r="AO72" s="115" t="str">
        <f>IFERROR(VLOOKUP(CONCATENATE($A72,AO$1),'Исх-видео'!$A$2:$D$3000,4,FALSE),"-")</f>
        <v>-</v>
      </c>
      <c r="AP72" s="115" t="str">
        <f>IFERROR(VLOOKUP(CONCATENATE($A72,AP$1),'Исх-видео'!$A$2:$D$3000,4,FALSE),"-")</f>
        <v>-</v>
      </c>
      <c r="AQ72" s="115" t="str">
        <f>IFERROR(VLOOKUP(CONCATENATE($A72,AQ$1),'Исх-видео'!$A$2:$D$3000,4,FALSE),"-")</f>
        <v>-</v>
      </c>
      <c r="AR72" s="115" t="str">
        <f>IFERROR(VLOOKUP(CONCATENATE($A72,AR$1),'Исх-видео'!$A$2:$D$3000,4,FALSE),"-")</f>
        <v>-</v>
      </c>
      <c r="AS72" s="115" t="str">
        <f>IFERROR(VLOOKUP(CONCATENATE($A72,AS$1),'Исх-видео'!$A$2:$D$3000,4,FALSE),"-")</f>
        <v>-</v>
      </c>
      <c r="AT72" s="115" t="str">
        <f>IFERROR(VLOOKUP(CONCATENATE($A72,AT$1),'Исх-видео'!$A$2:$D$3000,4,FALSE),"-")</f>
        <v>-</v>
      </c>
      <c r="AU72" s="115" t="str">
        <f>IFERROR(VLOOKUP(CONCATENATE($A72,AU$1),'Исх-видео'!$A$2:$D$3000,4,FALSE),"-")</f>
        <v>-</v>
      </c>
      <c r="AV72" s="115" t="str">
        <f>IFERROR(VLOOKUP(CONCATENATE($A72,AV$1),'Исх-видео'!$A$2:$D$3000,4,FALSE),"-")</f>
        <v>-</v>
      </c>
      <c r="AW72" s="115" t="str">
        <f>IFERROR(VLOOKUP(CONCATENATE($A72,AW$1),'Исх-видео'!$A$2:$D$3000,4,FALSE),"-")</f>
        <v>-</v>
      </c>
      <c r="AX72" s="115" t="str">
        <f>IFERROR(VLOOKUP(CONCATENATE($A72,AX$1),'Исх-видео'!$A$2:$D$3000,4,FALSE),"-")</f>
        <v>-</v>
      </c>
      <c r="AY72" s="115" t="str">
        <f>IFERROR(VLOOKUP(CONCATENATE($A72,AY$1),'Исх-видео'!$A$2:$D$3000,4,FALSE),"-")</f>
        <v>-</v>
      </c>
      <c r="AZ72" s="115" t="str">
        <f>IFERROR(VLOOKUP(CONCATENATE($A72,AZ$1),'Исх-видео'!$A$2:$D$3000,4,FALSE),"-")</f>
        <v>-</v>
      </c>
      <c r="BA72" s="115" t="str">
        <f>IFERROR(VLOOKUP(CONCATENATE($A72,BA$1),'Исх-видео'!$A$2:$D$3000,4,FALSE),"-")</f>
        <v>-</v>
      </c>
      <c r="BB72" s="115" t="str">
        <f>IFERROR(VLOOKUP(CONCATENATE($A72,BB$1),'Исх-видео'!$A$2:$D$3000,4,FALSE),"-")</f>
        <v>-</v>
      </c>
      <c r="BC72" s="115" t="str">
        <f>IFERROR(VLOOKUP(CONCATENATE($A72,BC$1),'Исх-видео'!$A$2:$D$3000,4,FALSE),"-")</f>
        <v>-</v>
      </c>
      <c r="BD72" s="115" t="str">
        <f>IFERROR(VLOOKUP(CONCATENATE($A72,BD$1),'Исх-видео'!$A$2:$D$3000,4,FALSE),"-")</f>
        <v>-</v>
      </c>
      <c r="BE72" s="115" t="str">
        <f>IFERROR(VLOOKUP(CONCATENATE($A72,BE$1),'Исх-видео'!$A$2:$D$3000,4,FALSE),"-")</f>
        <v>-</v>
      </c>
      <c r="BF72" s="115" t="str">
        <f>IFERROR(VLOOKUP(CONCATENATE($A72,BF$1),'Исх-видео'!$A$2:$D$3000,4,FALSE),"-")</f>
        <v>-</v>
      </c>
      <c r="BG72" s="115" t="str">
        <f>IFERROR(VLOOKUP(CONCATENATE($A72,BG$1),'[1]Исх-видео'!$A$2:$D$3000,4,FALSE),"-")</f>
        <v>-</v>
      </c>
      <c r="BH72" s="116">
        <f t="shared" si="4"/>
        <v>0</v>
      </c>
      <c r="BI72" s="114" t="str">
        <f t="shared" si="3"/>
        <v>-</v>
      </c>
      <c r="BJ72" s="115"/>
    </row>
    <row r="73" spans="1:62">
      <c r="A73" s="38">
        <f t="shared" si="5"/>
        <v>71</v>
      </c>
      <c r="B73" s="115" t="str">
        <f>IFERROR(VLOOKUP(CONCATENATE($A73,B$1),'Исх-видео'!$A$2:$D$3000,4,FALSE),"-")</f>
        <v>-</v>
      </c>
      <c r="C73" s="115" t="str">
        <f>IFERROR(VLOOKUP(CONCATENATE($A73,C$1),'Исх-видео'!$A$2:$D$3000,4,FALSE),"-")</f>
        <v>-</v>
      </c>
      <c r="D73" s="115" t="str">
        <f>IFERROR(VLOOKUP(CONCATENATE($A73,D$1),'Исх-видео'!$A$2:$D$3000,4,FALSE),"-")</f>
        <v>-</v>
      </c>
      <c r="E73" s="115" t="str">
        <f>IFERROR(VLOOKUP(CONCATENATE($A73,E$1),'Исх-видео'!$A$2:$D$3000,4,FALSE),"-")</f>
        <v>-</v>
      </c>
      <c r="F73" s="115" t="str">
        <f>IFERROR(VLOOKUP(CONCATENATE($A73,F$1),'Исх-видео'!$A$2:$D$3000,4,FALSE),"-")</f>
        <v>-</v>
      </c>
      <c r="G73" s="115" t="str">
        <f>IFERROR(VLOOKUP(CONCATENATE($A73,G$1),'Исх-видео'!$A$2:$D$3000,4,FALSE),"-")</f>
        <v>-</v>
      </c>
      <c r="H73" s="115" t="str">
        <f>IFERROR(VLOOKUP(CONCATENATE($A73,H$1),'Исх-видео'!$A$2:$D$3000,4,FALSE),"-")</f>
        <v>-</v>
      </c>
      <c r="I73" s="115" t="str">
        <f>IFERROR(VLOOKUP(CONCATENATE($A73,I$1),'Исх-видео'!$A$2:$D$3000,4,FALSE),"-")</f>
        <v>-</v>
      </c>
      <c r="J73" s="115" t="str">
        <f>IFERROR(VLOOKUP(CONCATENATE($A73,J$1),'Исх-видео'!$A$2:$D$3000,4,FALSE),"-")</f>
        <v>-</v>
      </c>
      <c r="K73" s="115" t="str">
        <f>IFERROR(VLOOKUP(CONCATENATE($A73,K$1),'Исх-видео'!$A$2:$D$3000,4,FALSE),"-")</f>
        <v>-</v>
      </c>
      <c r="L73" s="115" t="str">
        <f>IFERROR(VLOOKUP(CONCATENATE($A73,L$1),'Исх-видео'!$A$2:$D$3000,4,FALSE),"-")</f>
        <v>-</v>
      </c>
      <c r="M73" s="115" t="str">
        <f>IFERROR(VLOOKUP(CONCATENATE($A73,M$1),'Исх-видео'!$A$2:$D$3000,4,FALSE),"-")</f>
        <v>-</v>
      </c>
      <c r="N73" s="115" t="str">
        <f>IFERROR(VLOOKUP(CONCATENATE($A73,N$1),'Исх-видео'!$A$2:$D$3000,4,FALSE),"-")</f>
        <v>-</v>
      </c>
      <c r="O73" s="115" t="str">
        <f>IFERROR(VLOOKUP(CONCATENATE($A73,O$1),'Исх-видео'!$A$2:$D$3000,4,FALSE),"-")</f>
        <v>-</v>
      </c>
      <c r="P73" s="115" t="str">
        <f>IFERROR(VLOOKUP(CONCATENATE($A73,P$1),'Исх-видео'!$A$2:$D$3000,4,FALSE),"-")</f>
        <v>-</v>
      </c>
      <c r="Q73" s="115" t="str">
        <f>IFERROR(VLOOKUP(CONCATENATE($A73,Q$1),'Исх-видео'!$A$2:$D$3000,4,FALSE),"-")</f>
        <v>-</v>
      </c>
      <c r="R73" s="115" t="str">
        <f>IFERROR(VLOOKUP(CONCATENATE($A73,R$1),'Исх-видео'!$A$2:$D$3000,4,FALSE),"-")</f>
        <v>-</v>
      </c>
      <c r="S73" s="115" t="str">
        <f>IFERROR(VLOOKUP(CONCATENATE($A73,S$1),'Исх-видео'!$A$2:$D$3000,4,FALSE),"-")</f>
        <v>-</v>
      </c>
      <c r="T73" s="115" t="str">
        <f>IFERROR(VLOOKUP(CONCATENATE($A73,T$1),'Исх-видео'!$A$2:$D$3000,4,FALSE),"-")</f>
        <v>-</v>
      </c>
      <c r="U73" s="115" t="str">
        <f>IFERROR(VLOOKUP(CONCATENATE($A73,U$1),'Исх-видео'!$A$2:$D$3000,4,FALSE),"-")</f>
        <v>-</v>
      </c>
      <c r="V73" s="115" t="str">
        <f>IFERROR(VLOOKUP(CONCATENATE($A73,V$1),'Исх-видео'!$A$2:$D$3000,4,FALSE),"-")</f>
        <v>-</v>
      </c>
      <c r="W73" s="115" t="str">
        <f>IFERROR(VLOOKUP(CONCATENATE($A73,W$1),'Исх-видео'!$A$2:$D$3000,4,FALSE),"-")</f>
        <v>-</v>
      </c>
      <c r="X73" s="115" t="str">
        <f>IFERROR(VLOOKUP(CONCATENATE($A73,X$1),'Исх-видео'!$A$2:$D$3000,4,FALSE),"-")</f>
        <v>-</v>
      </c>
      <c r="Y73" s="115" t="str">
        <f>IFERROR(VLOOKUP(CONCATENATE($A73,Y$1),'Исх-видео'!$A$2:$D$3000,4,FALSE),"-")</f>
        <v>-</v>
      </c>
      <c r="Z73" s="115" t="str">
        <f>IFERROR(VLOOKUP(CONCATENATE($A73,Z$1),'Исх-видео'!$A$2:$D$3000,4,FALSE),"-")</f>
        <v>-</v>
      </c>
      <c r="AA73" s="115" t="str">
        <f>IFERROR(VLOOKUP(CONCATENATE($A73,AA$1),'Исх-видео'!$A$2:$D$3000,4,FALSE),"-")</f>
        <v>-</v>
      </c>
      <c r="AB73" s="115" t="str">
        <f>IFERROR(VLOOKUP(CONCATENATE($A73,AB$1),'Исх-видео'!$A$2:$D$3000,4,FALSE),"-")</f>
        <v>-</v>
      </c>
      <c r="AC73" s="115" t="str">
        <f>IFERROR(VLOOKUP(CONCATENATE($A73,AC$1),'Исх-видео'!$A$2:$D$3000,4,FALSE),"-")</f>
        <v>-</v>
      </c>
      <c r="AD73" s="115" t="str">
        <f>IFERROR(VLOOKUP(CONCATENATE($A73,AD$1),'Исх-видео'!$A$2:$D$3000,4,FALSE),"-")</f>
        <v>-</v>
      </c>
      <c r="AE73" s="115" t="str">
        <f>IFERROR(VLOOKUP(CONCATENATE($A73,AE$1),'Исх-видео'!$A$2:$D$3000,4,FALSE),"-")</f>
        <v>-</v>
      </c>
      <c r="AF73" s="115" t="str">
        <f>IFERROR(VLOOKUP(CONCATENATE($A73,AF$1),'Исх-видео'!$A$2:$D$3000,4,FALSE),"-")</f>
        <v>-</v>
      </c>
      <c r="AG73" s="115" t="str">
        <f>IFERROR(VLOOKUP(CONCATENATE($A73,AG$1),'Исх-видео'!$A$2:$D$3000,4,FALSE),"-")</f>
        <v>-</v>
      </c>
      <c r="AH73" s="115" t="str">
        <f>IFERROR(VLOOKUP(CONCATENATE($A73,AH$1),'Исх-видео'!$A$2:$D$3000,4,FALSE),"-")</f>
        <v>-</v>
      </c>
      <c r="AI73" s="115" t="str">
        <f>IFERROR(VLOOKUP(CONCATENATE($A73,AI$1),'Исх-видео'!$A$2:$D$3000,4,FALSE),"-")</f>
        <v>-</v>
      </c>
      <c r="AJ73" s="115" t="str">
        <f>IFERROR(VLOOKUP(CONCATENATE($A73,AJ$1),'Исх-видео'!$A$2:$D$3000,4,FALSE),"-")</f>
        <v>-</v>
      </c>
      <c r="AK73" s="115" t="str">
        <f>IFERROR(VLOOKUP(CONCATENATE($A73,AK$1),'Исх-видео'!$A$2:$D$3000,4,FALSE),"-")</f>
        <v>-</v>
      </c>
      <c r="AL73" s="115" t="str">
        <f>IFERROR(VLOOKUP(CONCATENATE($A73,AL$1),'Исх-видео'!$A$2:$D$3000,4,FALSE),"-")</f>
        <v>-</v>
      </c>
      <c r="AM73" s="115" t="str">
        <f>IFERROR(VLOOKUP(CONCATENATE($A73,AM$1),'Исх-видео'!$A$2:$D$3000,4,FALSE),"-")</f>
        <v>-</v>
      </c>
      <c r="AN73" s="115" t="str">
        <f>IFERROR(VLOOKUP(CONCATENATE($A73,AN$1),'Исх-видео'!$A$2:$D$3000,4,FALSE),"-")</f>
        <v>-</v>
      </c>
      <c r="AO73" s="115" t="str">
        <f>IFERROR(VLOOKUP(CONCATENATE($A73,AO$1),'Исх-видео'!$A$2:$D$3000,4,FALSE),"-")</f>
        <v>-</v>
      </c>
      <c r="AP73" s="115" t="str">
        <f>IFERROR(VLOOKUP(CONCATENATE($A73,AP$1),'Исх-видео'!$A$2:$D$3000,4,FALSE),"-")</f>
        <v>-</v>
      </c>
      <c r="AQ73" s="115" t="str">
        <f>IFERROR(VLOOKUP(CONCATENATE($A73,AQ$1),'Исх-видео'!$A$2:$D$3000,4,FALSE),"-")</f>
        <v>-</v>
      </c>
      <c r="AR73" s="115" t="str">
        <f>IFERROR(VLOOKUP(CONCATENATE($A73,AR$1),'Исх-видео'!$A$2:$D$3000,4,FALSE),"-")</f>
        <v>-</v>
      </c>
      <c r="AS73" s="115" t="str">
        <f>IFERROR(VLOOKUP(CONCATENATE($A73,AS$1),'Исх-видео'!$A$2:$D$3000,4,FALSE),"-")</f>
        <v>-</v>
      </c>
      <c r="AT73" s="115" t="str">
        <f>IFERROR(VLOOKUP(CONCATENATE($A73,AT$1),'Исх-видео'!$A$2:$D$3000,4,FALSE),"-")</f>
        <v>-</v>
      </c>
      <c r="AU73" s="115" t="str">
        <f>IFERROR(VLOOKUP(CONCATENATE($A73,AU$1),'Исх-видео'!$A$2:$D$3000,4,FALSE),"-")</f>
        <v>-</v>
      </c>
      <c r="AV73" s="115" t="str">
        <f>IFERROR(VLOOKUP(CONCATENATE($A73,AV$1),'Исх-видео'!$A$2:$D$3000,4,FALSE),"-")</f>
        <v>-</v>
      </c>
      <c r="AW73" s="115" t="str">
        <f>IFERROR(VLOOKUP(CONCATENATE($A73,AW$1),'Исх-видео'!$A$2:$D$3000,4,FALSE),"-")</f>
        <v>-</v>
      </c>
      <c r="AX73" s="115" t="str">
        <f>IFERROR(VLOOKUP(CONCATENATE($A73,AX$1),'Исх-видео'!$A$2:$D$3000,4,FALSE),"-")</f>
        <v>-</v>
      </c>
      <c r="AY73" s="115" t="str">
        <f>IFERROR(VLOOKUP(CONCATENATE($A73,AY$1),'Исх-видео'!$A$2:$D$3000,4,FALSE),"-")</f>
        <v>-</v>
      </c>
      <c r="AZ73" s="115" t="str">
        <f>IFERROR(VLOOKUP(CONCATENATE($A73,AZ$1),'Исх-видео'!$A$2:$D$3000,4,FALSE),"-")</f>
        <v>-</v>
      </c>
      <c r="BA73" s="115" t="str">
        <f>IFERROR(VLOOKUP(CONCATENATE($A73,BA$1),'Исх-видео'!$A$2:$D$3000,4,FALSE),"-")</f>
        <v>-</v>
      </c>
      <c r="BB73" s="115" t="str">
        <f>IFERROR(VLOOKUP(CONCATENATE($A73,BB$1),'Исх-видео'!$A$2:$D$3000,4,FALSE),"-")</f>
        <v>-</v>
      </c>
      <c r="BC73" s="115" t="str">
        <f>IFERROR(VLOOKUP(CONCATENATE($A73,BC$1),'Исх-видео'!$A$2:$D$3000,4,FALSE),"-")</f>
        <v>-</v>
      </c>
      <c r="BD73" s="115" t="str">
        <f>IFERROR(VLOOKUP(CONCATENATE($A73,BD$1),'Исх-видео'!$A$2:$D$3000,4,FALSE),"-")</f>
        <v>-</v>
      </c>
      <c r="BE73" s="115" t="str">
        <f>IFERROR(VLOOKUP(CONCATENATE($A73,BE$1),'Исх-видео'!$A$2:$D$3000,4,FALSE),"-")</f>
        <v>-</v>
      </c>
      <c r="BF73" s="115" t="str">
        <f>IFERROR(VLOOKUP(CONCATENATE($A73,BF$1),'Исх-видео'!$A$2:$D$3000,4,FALSE),"-")</f>
        <v>-</v>
      </c>
      <c r="BG73" s="115" t="str">
        <f>IFERROR(VLOOKUP(CONCATENATE($A73,BG$1),'[1]Исх-видео'!$A$2:$D$3000,4,FALSE),"-")</f>
        <v>-</v>
      </c>
      <c r="BH73" s="116">
        <f t="shared" si="4"/>
        <v>0</v>
      </c>
      <c r="BI73" s="114" t="str">
        <f t="shared" si="3"/>
        <v>-</v>
      </c>
      <c r="BJ73" s="115"/>
    </row>
    <row r="74" spans="1:62">
      <c r="A74" s="38">
        <f t="shared" si="5"/>
        <v>72</v>
      </c>
      <c r="B74" s="115" t="str">
        <f>IFERROR(VLOOKUP(CONCATENATE($A74,B$1),'Исх-видео'!$A$2:$D$3000,4,FALSE),"-")</f>
        <v>-</v>
      </c>
      <c r="C74" s="115" t="str">
        <f>IFERROR(VLOOKUP(CONCATENATE($A74,C$1),'Исх-видео'!$A$2:$D$3000,4,FALSE),"-")</f>
        <v>-</v>
      </c>
      <c r="D74" s="115" t="str">
        <f>IFERROR(VLOOKUP(CONCATENATE($A74,D$1),'Исх-видео'!$A$2:$D$3000,4,FALSE),"-")</f>
        <v>-</v>
      </c>
      <c r="E74" s="115">
        <f>IFERROR(VLOOKUP(CONCATENATE($A74,E$1),'Исх-видео'!$A$2:$D$3000,4,FALSE),"-")</f>
        <v>4</v>
      </c>
      <c r="F74" s="115">
        <f>IFERROR(VLOOKUP(CONCATENATE($A74,F$1),'Исх-видео'!$A$2:$D$3000,4,FALSE),"-")</f>
        <v>7</v>
      </c>
      <c r="G74" s="115" t="str">
        <f>IFERROR(VLOOKUP(CONCATENATE($A74,G$1),'Исх-видео'!$A$2:$D$3000,4,FALSE),"-")</f>
        <v>-</v>
      </c>
      <c r="H74" s="115" t="str">
        <f>IFERROR(VLOOKUP(CONCATENATE($A74,H$1),'Исх-видео'!$A$2:$D$3000,4,FALSE),"-")</f>
        <v>-</v>
      </c>
      <c r="I74" s="115">
        <f>IFERROR(VLOOKUP(CONCATENATE($A74,I$1),'Исх-видео'!$A$2:$D$3000,4,FALSE),"-")</f>
        <v>8</v>
      </c>
      <c r="J74" s="115" t="str">
        <f>IFERROR(VLOOKUP(CONCATENATE($A74,J$1),'Исх-видео'!$A$2:$D$3000,4,FALSE),"-")</f>
        <v>-</v>
      </c>
      <c r="K74" s="115" t="str">
        <f>IFERROR(VLOOKUP(CONCATENATE($A74,K$1),'Исх-видео'!$A$2:$D$3000,4,FALSE),"-")</f>
        <v>-</v>
      </c>
      <c r="L74" s="115" t="str">
        <f>IFERROR(VLOOKUP(CONCATENATE($A74,L$1),'Исх-видео'!$A$2:$D$3000,4,FALSE),"-")</f>
        <v>-</v>
      </c>
      <c r="M74" s="115" t="str">
        <f>IFERROR(VLOOKUP(CONCATENATE($A74,M$1),'Исх-видео'!$A$2:$D$3000,4,FALSE),"-")</f>
        <v>-</v>
      </c>
      <c r="N74" s="115" t="str">
        <f>IFERROR(VLOOKUP(CONCATENATE($A74,N$1),'Исх-видео'!$A$2:$D$3000,4,FALSE),"-")</f>
        <v>-</v>
      </c>
      <c r="O74" s="115" t="str">
        <f>IFERROR(VLOOKUP(CONCATENATE($A74,O$1),'Исх-видео'!$A$2:$D$3000,4,FALSE),"-")</f>
        <v>-</v>
      </c>
      <c r="P74" s="115" t="str">
        <f>IFERROR(VLOOKUP(CONCATENATE($A74,P$1),'Исх-видео'!$A$2:$D$3000,4,FALSE),"-")</f>
        <v>-</v>
      </c>
      <c r="Q74" s="115" t="str">
        <f>IFERROR(VLOOKUP(CONCATENATE($A74,Q$1),'Исх-видео'!$A$2:$D$3000,4,FALSE),"-")</f>
        <v>-</v>
      </c>
      <c r="R74" s="115" t="str">
        <f>IFERROR(VLOOKUP(CONCATENATE($A74,R$1),'Исх-видео'!$A$2:$D$3000,4,FALSE),"-")</f>
        <v>-</v>
      </c>
      <c r="S74" s="115">
        <f>IFERROR(VLOOKUP(CONCATENATE($A74,S$1),'Исх-видео'!$A$2:$D$3000,4,FALSE),"-")</f>
        <v>8</v>
      </c>
      <c r="T74" s="115" t="str">
        <f>IFERROR(VLOOKUP(CONCATENATE($A74,T$1),'Исх-видео'!$A$2:$D$3000,4,FALSE),"-")</f>
        <v>-</v>
      </c>
      <c r="U74" s="115" t="str">
        <f>IFERROR(VLOOKUP(CONCATENATE($A74,U$1),'Исх-видео'!$A$2:$D$3000,4,FALSE),"-")</f>
        <v>-</v>
      </c>
      <c r="V74" s="115" t="str">
        <f>IFERROR(VLOOKUP(CONCATENATE($A74,V$1),'Исх-видео'!$A$2:$D$3000,4,FALSE),"-")</f>
        <v>-</v>
      </c>
      <c r="W74" s="115" t="str">
        <f>IFERROR(VLOOKUP(CONCATENATE($A74,W$1),'Исх-видео'!$A$2:$D$3000,4,FALSE),"-")</f>
        <v>-</v>
      </c>
      <c r="X74" s="115" t="str">
        <f>IFERROR(VLOOKUP(CONCATENATE($A74,X$1),'Исх-видео'!$A$2:$D$3000,4,FALSE),"-")</f>
        <v>-</v>
      </c>
      <c r="Y74" s="115" t="str">
        <f>IFERROR(VLOOKUP(CONCATENATE($A74,Y$1),'Исх-видео'!$A$2:$D$3000,4,FALSE),"-")</f>
        <v>-</v>
      </c>
      <c r="Z74" s="115">
        <f>IFERROR(VLOOKUP(CONCATENATE($A74,Z$1),'Исх-видео'!$A$2:$D$3000,4,FALSE),"-")</f>
        <v>10</v>
      </c>
      <c r="AA74" s="115" t="str">
        <f>IFERROR(VLOOKUP(CONCATENATE($A74,AA$1),'Исх-видео'!$A$2:$D$3000,4,FALSE),"-")</f>
        <v>-</v>
      </c>
      <c r="AB74" s="115" t="str">
        <f>IFERROR(VLOOKUP(CONCATENATE($A74,AB$1),'Исх-видео'!$A$2:$D$3000,4,FALSE),"-")</f>
        <v>-</v>
      </c>
      <c r="AC74" s="115" t="str">
        <f>IFERROR(VLOOKUP(CONCATENATE($A74,AC$1),'Исх-видео'!$A$2:$D$3000,4,FALSE),"-")</f>
        <v>-</v>
      </c>
      <c r="AD74" s="115" t="str">
        <f>IFERROR(VLOOKUP(CONCATENATE($A74,AD$1),'Исх-видео'!$A$2:$D$3000,4,FALSE),"-")</f>
        <v>-</v>
      </c>
      <c r="AE74" s="115">
        <f>IFERROR(VLOOKUP(CONCATENATE($A74,AE$1),'Исх-видео'!$A$2:$D$3000,4,FALSE),"-")</f>
        <v>6</v>
      </c>
      <c r="AF74" s="115" t="str">
        <f>IFERROR(VLOOKUP(CONCATENATE($A74,AF$1),'Исх-видео'!$A$2:$D$3000,4,FALSE),"-")</f>
        <v>-</v>
      </c>
      <c r="AG74" s="115" t="str">
        <f>IFERROR(VLOOKUP(CONCATENATE($A74,AG$1),'Исх-видео'!$A$2:$D$3000,4,FALSE),"-")</f>
        <v>-</v>
      </c>
      <c r="AH74" s="115" t="str">
        <f>IFERROR(VLOOKUP(CONCATENATE($A74,AH$1),'Исх-видео'!$A$2:$D$3000,4,FALSE),"-")</f>
        <v>-</v>
      </c>
      <c r="AI74" s="115" t="str">
        <f>IFERROR(VLOOKUP(CONCATENATE($A74,AI$1),'Исх-видео'!$A$2:$D$3000,4,FALSE),"-")</f>
        <v>-</v>
      </c>
      <c r="AJ74" s="115">
        <f>IFERROR(VLOOKUP(CONCATENATE($A74,AJ$1),'Исх-видео'!$A$2:$D$3000,4,FALSE),"-")</f>
        <v>5</v>
      </c>
      <c r="AK74" s="115">
        <f>IFERROR(VLOOKUP(CONCATENATE($A74,AK$1),'Исх-видео'!$A$2:$D$3000,4,FALSE),"-")</f>
        <v>6</v>
      </c>
      <c r="AL74" s="115">
        <f>IFERROR(VLOOKUP(CONCATENATE($A74,AL$1),'Исх-видео'!$A$2:$D$3000,4,FALSE),"-")</f>
        <v>3</v>
      </c>
      <c r="AM74" s="115" t="str">
        <f>IFERROR(VLOOKUP(CONCATENATE($A74,AM$1),'Исх-видео'!$A$2:$D$3000,4,FALSE),"-")</f>
        <v>-</v>
      </c>
      <c r="AN74" s="115">
        <f>IFERROR(VLOOKUP(CONCATENATE($A74,AN$1),'Исх-видео'!$A$2:$D$3000,4,FALSE),"-")</f>
        <v>10</v>
      </c>
      <c r="AO74" s="115" t="str">
        <f>IFERROR(VLOOKUP(CONCATENATE($A74,AO$1),'Исх-видео'!$A$2:$D$3000,4,FALSE),"-")</f>
        <v>-</v>
      </c>
      <c r="AP74" s="115" t="str">
        <f>IFERROR(VLOOKUP(CONCATENATE($A74,AP$1),'Исх-видео'!$A$2:$D$3000,4,FALSE),"-")</f>
        <v>-</v>
      </c>
      <c r="AQ74" s="115" t="str">
        <f>IFERROR(VLOOKUP(CONCATENATE($A74,AQ$1),'Исх-видео'!$A$2:$D$3000,4,FALSE),"-")</f>
        <v>-</v>
      </c>
      <c r="AR74" s="115" t="str">
        <f>IFERROR(VLOOKUP(CONCATENATE($A74,AR$1),'Исх-видео'!$A$2:$D$3000,4,FALSE),"-")</f>
        <v>-</v>
      </c>
      <c r="AS74" s="115" t="str">
        <f>IFERROR(VLOOKUP(CONCATENATE($A74,AS$1),'Исх-видео'!$A$2:$D$3000,4,FALSE),"-")</f>
        <v>-</v>
      </c>
      <c r="AT74" s="115" t="str">
        <f>IFERROR(VLOOKUP(CONCATENATE($A74,AT$1),'Исх-видео'!$A$2:$D$3000,4,FALSE),"-")</f>
        <v>-</v>
      </c>
      <c r="AU74" s="115" t="str">
        <f>IFERROR(VLOOKUP(CONCATENATE($A74,AU$1),'Исх-видео'!$A$2:$D$3000,4,FALSE),"-")</f>
        <v>-</v>
      </c>
      <c r="AV74" s="115" t="str">
        <f>IFERROR(VLOOKUP(CONCATENATE($A74,AV$1),'Исх-видео'!$A$2:$D$3000,4,FALSE),"-")</f>
        <v>-</v>
      </c>
      <c r="AW74" s="115" t="str">
        <f>IFERROR(VLOOKUP(CONCATENATE($A74,AW$1),'Исх-видео'!$A$2:$D$3000,4,FALSE),"-")</f>
        <v>-</v>
      </c>
      <c r="AX74" s="115" t="str">
        <f>IFERROR(VLOOKUP(CONCATENATE($A74,AX$1),'Исх-видео'!$A$2:$D$3000,4,FALSE),"-")</f>
        <v>-</v>
      </c>
      <c r="AY74" s="115" t="str">
        <f>IFERROR(VLOOKUP(CONCATENATE($A74,AY$1),'Исх-видео'!$A$2:$D$3000,4,FALSE),"-")</f>
        <v>-</v>
      </c>
      <c r="AZ74" s="115" t="str">
        <f>IFERROR(VLOOKUP(CONCATENATE($A74,AZ$1),'Исх-видео'!$A$2:$D$3000,4,FALSE),"-")</f>
        <v>-</v>
      </c>
      <c r="BA74" s="115">
        <f>IFERROR(VLOOKUP(CONCATENATE($A74,BA$1),'Исх-видео'!$A$2:$D$3000,4,FALSE),"-")</f>
        <v>6</v>
      </c>
      <c r="BB74" s="115" t="str">
        <f>IFERROR(VLOOKUP(CONCATENATE($A74,BB$1),'Исх-видео'!$A$2:$D$3000,4,FALSE),"-")</f>
        <v>-</v>
      </c>
      <c r="BC74" s="115">
        <f>IFERROR(VLOOKUP(CONCATENATE($A74,BC$1),'Исх-видео'!$A$2:$D$3000,4,FALSE),"-")</f>
        <v>7</v>
      </c>
      <c r="BD74" s="115" t="str">
        <f>IFERROR(VLOOKUP(CONCATENATE($A74,BD$1),'Исх-видео'!$A$2:$D$3000,4,FALSE),"-")</f>
        <v>-</v>
      </c>
      <c r="BE74" s="115">
        <f>IFERROR(VLOOKUP(CONCATENATE($A74,BE$1),'Исх-видео'!$A$2:$D$3000,4,FALSE),"-")</f>
        <v>7</v>
      </c>
      <c r="BF74" s="115" t="str">
        <f>IFERROR(VLOOKUP(CONCATENATE($A74,BF$1),'Исх-видео'!$A$2:$D$3000,4,FALSE),"-")</f>
        <v>-</v>
      </c>
      <c r="BG74" s="115" t="str">
        <f>IFERROR(VLOOKUP(CONCATENATE($A74,BG$1),'[1]Исх-видео'!$A$2:$D$3000,4,FALSE),"-")</f>
        <v>-</v>
      </c>
      <c r="BH74" s="116">
        <f t="shared" si="4"/>
        <v>13</v>
      </c>
      <c r="BI74" s="114">
        <f t="shared" si="3"/>
        <v>6.6923076923076925</v>
      </c>
      <c r="BJ74" s="115"/>
    </row>
    <row r="75" spans="1:62">
      <c r="A75" s="38">
        <f t="shared" si="5"/>
        <v>73</v>
      </c>
      <c r="B75" s="115" t="str">
        <f>IFERROR(VLOOKUP(CONCATENATE($A75,B$1),'Исх-видео'!$A$2:$D$3000,4,FALSE),"-")</f>
        <v>-</v>
      </c>
      <c r="C75" s="115" t="str">
        <f>IFERROR(VLOOKUP(CONCATENATE($A75,C$1),'Исх-видео'!$A$2:$D$3000,4,FALSE),"-")</f>
        <v>-</v>
      </c>
      <c r="D75" s="115" t="str">
        <f>IFERROR(VLOOKUP(CONCATENATE($A75,D$1),'Исх-видео'!$A$2:$D$3000,4,FALSE),"-")</f>
        <v>-</v>
      </c>
      <c r="E75" s="115" t="str">
        <f>IFERROR(VLOOKUP(CONCATENATE($A75,E$1),'Исх-видео'!$A$2:$D$3000,4,FALSE),"-")</f>
        <v>-</v>
      </c>
      <c r="F75" s="115" t="str">
        <f>IFERROR(VLOOKUP(CONCATENATE($A75,F$1),'Исх-видео'!$A$2:$D$3000,4,FALSE),"-")</f>
        <v>-</v>
      </c>
      <c r="G75" s="115" t="str">
        <f>IFERROR(VLOOKUP(CONCATENATE($A75,G$1),'Исх-видео'!$A$2:$D$3000,4,FALSE),"-")</f>
        <v>-</v>
      </c>
      <c r="H75" s="115" t="str">
        <f>IFERROR(VLOOKUP(CONCATENATE($A75,H$1),'Исх-видео'!$A$2:$D$3000,4,FALSE),"-")</f>
        <v>-</v>
      </c>
      <c r="I75" s="115" t="str">
        <f>IFERROR(VLOOKUP(CONCATENATE($A75,I$1),'Исх-видео'!$A$2:$D$3000,4,FALSE),"-")</f>
        <v>-</v>
      </c>
      <c r="J75" s="115" t="str">
        <f>IFERROR(VLOOKUP(CONCATENATE($A75,J$1),'Исх-видео'!$A$2:$D$3000,4,FALSE),"-")</f>
        <v>-</v>
      </c>
      <c r="K75" s="115" t="str">
        <f>IFERROR(VLOOKUP(CONCATENATE($A75,K$1),'Исх-видео'!$A$2:$D$3000,4,FALSE),"-")</f>
        <v>-</v>
      </c>
      <c r="L75" s="115" t="str">
        <f>IFERROR(VLOOKUP(CONCATENATE($A75,L$1),'Исх-видео'!$A$2:$D$3000,4,FALSE),"-")</f>
        <v>-</v>
      </c>
      <c r="M75" s="115" t="str">
        <f>IFERROR(VLOOKUP(CONCATENATE($A75,M$1),'Исх-видео'!$A$2:$D$3000,4,FALSE),"-")</f>
        <v>-</v>
      </c>
      <c r="N75" s="115" t="str">
        <f>IFERROR(VLOOKUP(CONCATENATE($A75,N$1),'Исх-видео'!$A$2:$D$3000,4,FALSE),"-")</f>
        <v>-</v>
      </c>
      <c r="O75" s="115" t="str">
        <f>IFERROR(VLOOKUP(CONCATENATE($A75,O$1),'Исх-видео'!$A$2:$D$3000,4,FALSE),"-")</f>
        <v>-</v>
      </c>
      <c r="P75" s="115" t="str">
        <f>IFERROR(VLOOKUP(CONCATENATE($A75,P$1),'Исх-видео'!$A$2:$D$3000,4,FALSE),"-")</f>
        <v>-</v>
      </c>
      <c r="Q75" s="115" t="str">
        <f>IFERROR(VLOOKUP(CONCATENATE($A75,Q$1),'Исх-видео'!$A$2:$D$3000,4,FALSE),"-")</f>
        <v>-</v>
      </c>
      <c r="R75" s="115" t="str">
        <f>IFERROR(VLOOKUP(CONCATENATE($A75,R$1),'Исх-видео'!$A$2:$D$3000,4,FALSE),"-")</f>
        <v>-</v>
      </c>
      <c r="S75" s="115" t="str">
        <f>IFERROR(VLOOKUP(CONCATENATE($A75,S$1),'Исх-видео'!$A$2:$D$3000,4,FALSE),"-")</f>
        <v>-</v>
      </c>
      <c r="T75" s="115" t="str">
        <f>IFERROR(VLOOKUP(CONCATENATE($A75,T$1),'Исх-видео'!$A$2:$D$3000,4,FALSE),"-")</f>
        <v>-</v>
      </c>
      <c r="U75" s="115" t="str">
        <f>IFERROR(VLOOKUP(CONCATENATE($A75,U$1),'Исх-видео'!$A$2:$D$3000,4,FALSE),"-")</f>
        <v>-</v>
      </c>
      <c r="V75" s="115" t="str">
        <f>IFERROR(VLOOKUP(CONCATENATE($A75,V$1),'Исх-видео'!$A$2:$D$3000,4,FALSE),"-")</f>
        <v>-</v>
      </c>
      <c r="W75" s="115" t="str">
        <f>IFERROR(VLOOKUP(CONCATENATE($A75,W$1),'Исх-видео'!$A$2:$D$3000,4,FALSE),"-")</f>
        <v>-</v>
      </c>
      <c r="X75" s="115" t="str">
        <f>IFERROR(VLOOKUP(CONCATENATE($A75,X$1),'Исх-видео'!$A$2:$D$3000,4,FALSE),"-")</f>
        <v>-</v>
      </c>
      <c r="Y75" s="115" t="str">
        <f>IFERROR(VLOOKUP(CONCATENATE($A75,Y$1),'Исх-видео'!$A$2:$D$3000,4,FALSE),"-")</f>
        <v>-</v>
      </c>
      <c r="Z75" s="115" t="str">
        <f>IFERROR(VLOOKUP(CONCATENATE($A75,Z$1),'Исх-видео'!$A$2:$D$3000,4,FALSE),"-")</f>
        <v>-</v>
      </c>
      <c r="AA75" s="115" t="str">
        <f>IFERROR(VLOOKUP(CONCATENATE($A75,AA$1),'Исх-видео'!$A$2:$D$3000,4,FALSE),"-")</f>
        <v>-</v>
      </c>
      <c r="AB75" s="115" t="str">
        <f>IFERROR(VLOOKUP(CONCATENATE($A75,AB$1),'Исх-видео'!$A$2:$D$3000,4,FALSE),"-")</f>
        <v>-</v>
      </c>
      <c r="AC75" s="115" t="str">
        <f>IFERROR(VLOOKUP(CONCATENATE($A75,AC$1),'Исх-видео'!$A$2:$D$3000,4,FALSE),"-")</f>
        <v>-</v>
      </c>
      <c r="AD75" s="115" t="str">
        <f>IFERROR(VLOOKUP(CONCATENATE($A75,AD$1),'Исх-видео'!$A$2:$D$3000,4,FALSE),"-")</f>
        <v>-</v>
      </c>
      <c r="AE75" s="115" t="str">
        <f>IFERROR(VLOOKUP(CONCATENATE($A75,AE$1),'Исх-видео'!$A$2:$D$3000,4,FALSE),"-")</f>
        <v>-</v>
      </c>
      <c r="AF75" s="115" t="str">
        <f>IFERROR(VLOOKUP(CONCATENATE($A75,AF$1),'Исх-видео'!$A$2:$D$3000,4,FALSE),"-")</f>
        <v>-</v>
      </c>
      <c r="AG75" s="115" t="str">
        <f>IFERROR(VLOOKUP(CONCATENATE($A75,AG$1),'Исх-видео'!$A$2:$D$3000,4,FALSE),"-")</f>
        <v>-</v>
      </c>
      <c r="AH75" s="115" t="str">
        <f>IFERROR(VLOOKUP(CONCATENATE($A75,AH$1),'Исх-видео'!$A$2:$D$3000,4,FALSE),"-")</f>
        <v>-</v>
      </c>
      <c r="AI75" s="115" t="str">
        <f>IFERROR(VLOOKUP(CONCATENATE($A75,AI$1),'Исх-видео'!$A$2:$D$3000,4,FALSE),"-")</f>
        <v>-</v>
      </c>
      <c r="AJ75" s="115" t="str">
        <f>IFERROR(VLOOKUP(CONCATENATE($A75,AJ$1),'Исх-видео'!$A$2:$D$3000,4,FALSE),"-")</f>
        <v>-</v>
      </c>
      <c r="AK75" s="115" t="str">
        <f>IFERROR(VLOOKUP(CONCATENATE($A75,AK$1),'Исх-видео'!$A$2:$D$3000,4,FALSE),"-")</f>
        <v>-</v>
      </c>
      <c r="AL75" s="115" t="str">
        <f>IFERROR(VLOOKUP(CONCATENATE($A75,AL$1),'Исх-видео'!$A$2:$D$3000,4,FALSE),"-")</f>
        <v>-</v>
      </c>
      <c r="AM75" s="115" t="str">
        <f>IFERROR(VLOOKUP(CONCATENATE($A75,AM$1),'Исх-видео'!$A$2:$D$3000,4,FALSE),"-")</f>
        <v>-</v>
      </c>
      <c r="AN75" s="115" t="str">
        <f>IFERROR(VLOOKUP(CONCATENATE($A75,AN$1),'Исх-видео'!$A$2:$D$3000,4,FALSE),"-")</f>
        <v>-</v>
      </c>
      <c r="AO75" s="115" t="str">
        <f>IFERROR(VLOOKUP(CONCATENATE($A75,AO$1),'Исх-видео'!$A$2:$D$3000,4,FALSE),"-")</f>
        <v>-</v>
      </c>
      <c r="AP75" s="115" t="str">
        <f>IFERROR(VLOOKUP(CONCATENATE($A75,AP$1),'Исх-видео'!$A$2:$D$3000,4,FALSE),"-")</f>
        <v>-</v>
      </c>
      <c r="AQ75" s="115" t="str">
        <f>IFERROR(VLOOKUP(CONCATENATE($A75,AQ$1),'Исх-видео'!$A$2:$D$3000,4,FALSE),"-")</f>
        <v>-</v>
      </c>
      <c r="AR75" s="115" t="str">
        <f>IFERROR(VLOOKUP(CONCATENATE($A75,AR$1),'Исх-видео'!$A$2:$D$3000,4,FALSE),"-")</f>
        <v>-</v>
      </c>
      <c r="AS75" s="115" t="str">
        <f>IFERROR(VLOOKUP(CONCATENATE($A75,AS$1),'Исх-видео'!$A$2:$D$3000,4,FALSE),"-")</f>
        <v>-</v>
      </c>
      <c r="AT75" s="115" t="str">
        <f>IFERROR(VLOOKUP(CONCATENATE($A75,AT$1),'Исх-видео'!$A$2:$D$3000,4,FALSE),"-")</f>
        <v>-</v>
      </c>
      <c r="AU75" s="115" t="str">
        <f>IFERROR(VLOOKUP(CONCATENATE($A75,AU$1),'Исх-видео'!$A$2:$D$3000,4,FALSE),"-")</f>
        <v>-</v>
      </c>
      <c r="AV75" s="115" t="str">
        <f>IFERROR(VLOOKUP(CONCATENATE($A75,AV$1),'Исх-видео'!$A$2:$D$3000,4,FALSE),"-")</f>
        <v>-</v>
      </c>
      <c r="AW75" s="115" t="str">
        <f>IFERROR(VLOOKUP(CONCATENATE($A75,AW$1),'Исх-видео'!$A$2:$D$3000,4,FALSE),"-")</f>
        <v>-</v>
      </c>
      <c r="AX75" s="115" t="str">
        <f>IFERROR(VLOOKUP(CONCATENATE($A75,AX$1),'Исх-видео'!$A$2:$D$3000,4,FALSE),"-")</f>
        <v>-</v>
      </c>
      <c r="AY75" s="115" t="str">
        <f>IFERROR(VLOOKUP(CONCATENATE($A75,AY$1),'Исх-видео'!$A$2:$D$3000,4,FALSE),"-")</f>
        <v>-</v>
      </c>
      <c r="AZ75" s="115" t="str">
        <f>IFERROR(VLOOKUP(CONCATENATE($A75,AZ$1),'Исх-видео'!$A$2:$D$3000,4,FALSE),"-")</f>
        <v>-</v>
      </c>
      <c r="BA75" s="115" t="str">
        <f>IFERROR(VLOOKUP(CONCATENATE($A75,BA$1),'Исх-видео'!$A$2:$D$3000,4,FALSE),"-")</f>
        <v>-</v>
      </c>
      <c r="BB75" s="115" t="str">
        <f>IFERROR(VLOOKUP(CONCATENATE($A75,BB$1),'Исх-видео'!$A$2:$D$3000,4,FALSE),"-")</f>
        <v>-</v>
      </c>
      <c r="BC75" s="115" t="str">
        <f>IFERROR(VLOOKUP(CONCATENATE($A75,BC$1),'Исх-видео'!$A$2:$D$3000,4,FALSE),"-")</f>
        <v>-</v>
      </c>
      <c r="BD75" s="115" t="str">
        <f>IFERROR(VLOOKUP(CONCATENATE($A75,BD$1),'Исх-видео'!$A$2:$D$3000,4,FALSE),"-")</f>
        <v>-</v>
      </c>
      <c r="BE75" s="115" t="str">
        <f>IFERROR(VLOOKUP(CONCATENATE($A75,BE$1),'Исх-видео'!$A$2:$D$3000,4,FALSE),"-")</f>
        <v>-</v>
      </c>
      <c r="BF75" s="115" t="str">
        <f>IFERROR(VLOOKUP(CONCATENATE($A75,BF$1),'Исх-видео'!$A$2:$D$3000,4,FALSE),"-")</f>
        <v>-</v>
      </c>
      <c r="BG75" s="115" t="str">
        <f>IFERROR(VLOOKUP(CONCATENATE($A75,BG$1),'[1]Исх-видео'!$A$2:$D$3000,4,FALSE),"-")</f>
        <v>-</v>
      </c>
      <c r="BH75" s="116">
        <f t="shared" si="4"/>
        <v>0</v>
      </c>
      <c r="BI75" s="114" t="str">
        <f t="shared" si="3"/>
        <v>-</v>
      </c>
      <c r="BJ75" s="115"/>
    </row>
    <row r="76" spans="1:62">
      <c r="A76" s="38">
        <f t="shared" si="5"/>
        <v>74</v>
      </c>
      <c r="B76" s="115" t="str">
        <f>IFERROR(VLOOKUP(CONCATENATE($A76,B$1),'Исх-видео'!$A$2:$D$3000,4,FALSE),"-")</f>
        <v>-</v>
      </c>
      <c r="C76" s="115" t="str">
        <f>IFERROR(VLOOKUP(CONCATENATE($A76,C$1),'Исх-видео'!$A$2:$D$3000,4,FALSE),"-")</f>
        <v>-</v>
      </c>
      <c r="D76" s="115" t="str">
        <f>IFERROR(VLOOKUP(CONCATENATE($A76,D$1),'Исх-видео'!$A$2:$D$3000,4,FALSE),"-")</f>
        <v>-</v>
      </c>
      <c r="E76" s="115" t="str">
        <f>IFERROR(VLOOKUP(CONCATENATE($A76,E$1),'Исх-видео'!$A$2:$D$3000,4,FALSE),"-")</f>
        <v>-</v>
      </c>
      <c r="F76" s="115" t="str">
        <f>IFERROR(VLOOKUP(CONCATENATE($A76,F$1),'Исх-видео'!$A$2:$D$3000,4,FALSE),"-")</f>
        <v>-</v>
      </c>
      <c r="G76" s="115" t="str">
        <f>IFERROR(VLOOKUP(CONCATENATE($A76,G$1),'Исх-видео'!$A$2:$D$3000,4,FALSE),"-")</f>
        <v>-</v>
      </c>
      <c r="H76" s="115" t="str">
        <f>IFERROR(VLOOKUP(CONCATENATE($A76,H$1),'Исх-видео'!$A$2:$D$3000,4,FALSE),"-")</f>
        <v>-</v>
      </c>
      <c r="I76" s="115" t="str">
        <f>IFERROR(VLOOKUP(CONCATENATE($A76,I$1),'Исх-видео'!$A$2:$D$3000,4,FALSE),"-")</f>
        <v>-</v>
      </c>
      <c r="J76" s="115" t="str">
        <f>IFERROR(VLOOKUP(CONCATENATE($A76,J$1),'Исх-видео'!$A$2:$D$3000,4,FALSE),"-")</f>
        <v>-</v>
      </c>
      <c r="K76" s="115" t="str">
        <f>IFERROR(VLOOKUP(CONCATENATE($A76,K$1),'Исх-видео'!$A$2:$D$3000,4,FALSE),"-")</f>
        <v>-</v>
      </c>
      <c r="L76" s="115" t="str">
        <f>IFERROR(VLOOKUP(CONCATENATE($A76,L$1),'Исх-видео'!$A$2:$D$3000,4,FALSE),"-")</f>
        <v>-</v>
      </c>
      <c r="M76" s="115" t="str">
        <f>IFERROR(VLOOKUP(CONCATENATE($A76,M$1),'Исх-видео'!$A$2:$D$3000,4,FALSE),"-")</f>
        <v>-</v>
      </c>
      <c r="N76" s="115" t="str">
        <f>IFERROR(VLOOKUP(CONCATENATE($A76,N$1),'Исх-видео'!$A$2:$D$3000,4,FALSE),"-")</f>
        <v>-</v>
      </c>
      <c r="O76" s="115" t="str">
        <f>IFERROR(VLOOKUP(CONCATENATE($A76,O$1),'Исх-видео'!$A$2:$D$3000,4,FALSE),"-")</f>
        <v>-</v>
      </c>
      <c r="P76" s="115" t="str">
        <f>IFERROR(VLOOKUP(CONCATENATE($A76,P$1),'Исх-видео'!$A$2:$D$3000,4,FALSE),"-")</f>
        <v>-</v>
      </c>
      <c r="Q76" s="115" t="str">
        <f>IFERROR(VLOOKUP(CONCATENATE($A76,Q$1),'Исх-видео'!$A$2:$D$3000,4,FALSE),"-")</f>
        <v>-</v>
      </c>
      <c r="R76" s="115" t="str">
        <f>IFERROR(VLOOKUP(CONCATENATE($A76,R$1),'Исх-видео'!$A$2:$D$3000,4,FALSE),"-")</f>
        <v>-</v>
      </c>
      <c r="S76" s="115" t="str">
        <f>IFERROR(VLOOKUP(CONCATENATE($A76,S$1),'Исх-видео'!$A$2:$D$3000,4,FALSE),"-")</f>
        <v>-</v>
      </c>
      <c r="T76" s="115" t="str">
        <f>IFERROR(VLOOKUP(CONCATENATE($A76,T$1),'Исх-видео'!$A$2:$D$3000,4,FALSE),"-")</f>
        <v>-</v>
      </c>
      <c r="U76" s="115" t="str">
        <f>IFERROR(VLOOKUP(CONCATENATE($A76,U$1),'Исх-видео'!$A$2:$D$3000,4,FALSE),"-")</f>
        <v>-</v>
      </c>
      <c r="V76" s="115" t="str">
        <f>IFERROR(VLOOKUP(CONCATENATE($A76,V$1),'Исх-видео'!$A$2:$D$3000,4,FALSE),"-")</f>
        <v>-</v>
      </c>
      <c r="W76" s="115" t="str">
        <f>IFERROR(VLOOKUP(CONCATENATE($A76,W$1),'Исх-видео'!$A$2:$D$3000,4,FALSE),"-")</f>
        <v>-</v>
      </c>
      <c r="X76" s="115" t="str">
        <f>IFERROR(VLOOKUP(CONCATENATE($A76,X$1),'Исх-видео'!$A$2:$D$3000,4,FALSE),"-")</f>
        <v>-</v>
      </c>
      <c r="Y76" s="115" t="str">
        <f>IFERROR(VLOOKUP(CONCATENATE($A76,Y$1),'Исх-видео'!$A$2:$D$3000,4,FALSE),"-")</f>
        <v>-</v>
      </c>
      <c r="Z76" s="115" t="str">
        <f>IFERROR(VLOOKUP(CONCATENATE($A76,Z$1),'Исх-видео'!$A$2:$D$3000,4,FALSE),"-")</f>
        <v>-</v>
      </c>
      <c r="AA76" s="115" t="str">
        <f>IFERROR(VLOOKUP(CONCATENATE($A76,AA$1),'Исх-видео'!$A$2:$D$3000,4,FALSE),"-")</f>
        <v>-</v>
      </c>
      <c r="AB76" s="115" t="str">
        <f>IFERROR(VLOOKUP(CONCATENATE($A76,AB$1),'Исх-видео'!$A$2:$D$3000,4,FALSE),"-")</f>
        <v>-</v>
      </c>
      <c r="AC76" s="115" t="str">
        <f>IFERROR(VLOOKUP(CONCATENATE($A76,AC$1),'Исх-видео'!$A$2:$D$3000,4,FALSE),"-")</f>
        <v>-</v>
      </c>
      <c r="AD76" s="115" t="str">
        <f>IFERROR(VLOOKUP(CONCATENATE($A76,AD$1),'Исх-видео'!$A$2:$D$3000,4,FALSE),"-")</f>
        <v>-</v>
      </c>
      <c r="AE76" s="115" t="str">
        <f>IFERROR(VLOOKUP(CONCATENATE($A76,AE$1),'Исх-видео'!$A$2:$D$3000,4,FALSE),"-")</f>
        <v>-</v>
      </c>
      <c r="AF76" s="115" t="str">
        <f>IFERROR(VLOOKUP(CONCATENATE($A76,AF$1),'Исх-видео'!$A$2:$D$3000,4,FALSE),"-")</f>
        <v>-</v>
      </c>
      <c r="AG76" s="115" t="str">
        <f>IFERROR(VLOOKUP(CONCATENATE($A76,AG$1),'Исх-видео'!$A$2:$D$3000,4,FALSE),"-")</f>
        <v>-</v>
      </c>
      <c r="AH76" s="115" t="str">
        <f>IFERROR(VLOOKUP(CONCATENATE($A76,AH$1),'Исх-видео'!$A$2:$D$3000,4,FALSE),"-")</f>
        <v>-</v>
      </c>
      <c r="AI76" s="115" t="str">
        <f>IFERROR(VLOOKUP(CONCATENATE($A76,AI$1),'Исх-видео'!$A$2:$D$3000,4,FALSE),"-")</f>
        <v>-</v>
      </c>
      <c r="AJ76" s="115" t="str">
        <f>IFERROR(VLOOKUP(CONCATENATE($A76,AJ$1),'Исх-видео'!$A$2:$D$3000,4,FALSE),"-")</f>
        <v>-</v>
      </c>
      <c r="AK76" s="115" t="str">
        <f>IFERROR(VLOOKUP(CONCATENATE($A76,AK$1),'Исх-видео'!$A$2:$D$3000,4,FALSE),"-")</f>
        <v>-</v>
      </c>
      <c r="AL76" s="115">
        <f>IFERROR(VLOOKUP(CONCATENATE($A76,AL$1),'Исх-видео'!$A$2:$D$3000,4,FALSE),"-")</f>
        <v>1</v>
      </c>
      <c r="AM76" s="115" t="str">
        <f>IFERROR(VLOOKUP(CONCATENATE($A76,AM$1),'Исх-видео'!$A$2:$D$3000,4,FALSE),"-")</f>
        <v>-</v>
      </c>
      <c r="AN76" s="115" t="str">
        <f>IFERROR(VLOOKUP(CONCATENATE($A76,AN$1),'Исх-видео'!$A$2:$D$3000,4,FALSE),"-")</f>
        <v>-</v>
      </c>
      <c r="AO76" s="115" t="str">
        <f>IFERROR(VLOOKUP(CONCATENATE($A76,AO$1),'Исх-видео'!$A$2:$D$3000,4,FALSE),"-")</f>
        <v>-</v>
      </c>
      <c r="AP76" s="115" t="str">
        <f>IFERROR(VLOOKUP(CONCATENATE($A76,AP$1),'Исх-видео'!$A$2:$D$3000,4,FALSE),"-")</f>
        <v>-</v>
      </c>
      <c r="AQ76" s="115" t="str">
        <f>IFERROR(VLOOKUP(CONCATENATE($A76,AQ$1),'Исх-видео'!$A$2:$D$3000,4,FALSE),"-")</f>
        <v>-</v>
      </c>
      <c r="AR76" s="115" t="str">
        <f>IFERROR(VLOOKUP(CONCATENATE($A76,AR$1),'Исх-видео'!$A$2:$D$3000,4,FALSE),"-")</f>
        <v>-</v>
      </c>
      <c r="AS76" s="115" t="str">
        <f>IFERROR(VLOOKUP(CONCATENATE($A76,AS$1),'Исх-видео'!$A$2:$D$3000,4,FALSE),"-")</f>
        <v>-</v>
      </c>
      <c r="AT76" s="115" t="str">
        <f>IFERROR(VLOOKUP(CONCATENATE($A76,AT$1),'Исх-видео'!$A$2:$D$3000,4,FALSE),"-")</f>
        <v>-</v>
      </c>
      <c r="AU76" s="115" t="str">
        <f>IFERROR(VLOOKUP(CONCATENATE($A76,AU$1),'Исх-видео'!$A$2:$D$3000,4,FALSE),"-")</f>
        <v>-</v>
      </c>
      <c r="AV76" s="115" t="str">
        <f>IFERROR(VLOOKUP(CONCATENATE($A76,AV$1),'Исх-видео'!$A$2:$D$3000,4,FALSE),"-")</f>
        <v>-</v>
      </c>
      <c r="AW76" s="115" t="str">
        <f>IFERROR(VLOOKUP(CONCATENATE($A76,AW$1),'Исх-видео'!$A$2:$D$3000,4,FALSE),"-")</f>
        <v>-</v>
      </c>
      <c r="AX76" s="115" t="str">
        <f>IFERROR(VLOOKUP(CONCATENATE($A76,AX$1),'Исх-видео'!$A$2:$D$3000,4,FALSE),"-")</f>
        <v>-</v>
      </c>
      <c r="AY76" s="115" t="str">
        <f>IFERROR(VLOOKUP(CONCATENATE($A76,AY$1),'Исх-видео'!$A$2:$D$3000,4,FALSE),"-")</f>
        <v>-</v>
      </c>
      <c r="AZ76" s="115" t="str">
        <f>IFERROR(VLOOKUP(CONCATENATE($A76,AZ$1),'Исх-видео'!$A$2:$D$3000,4,FALSE),"-")</f>
        <v>-</v>
      </c>
      <c r="BA76" s="115" t="str">
        <f>IFERROR(VLOOKUP(CONCATENATE($A76,BA$1),'Исх-видео'!$A$2:$D$3000,4,FALSE),"-")</f>
        <v>-</v>
      </c>
      <c r="BB76" s="115" t="str">
        <f>IFERROR(VLOOKUP(CONCATENATE($A76,BB$1),'Исх-видео'!$A$2:$D$3000,4,FALSE),"-")</f>
        <v>-</v>
      </c>
      <c r="BC76" s="115" t="str">
        <f>IFERROR(VLOOKUP(CONCATENATE($A76,BC$1),'Исх-видео'!$A$2:$D$3000,4,FALSE),"-")</f>
        <v>-</v>
      </c>
      <c r="BD76" s="115" t="str">
        <f>IFERROR(VLOOKUP(CONCATENATE($A76,BD$1),'Исх-видео'!$A$2:$D$3000,4,FALSE),"-")</f>
        <v>-</v>
      </c>
      <c r="BE76" s="115" t="str">
        <f>IFERROR(VLOOKUP(CONCATENATE($A76,BE$1),'Исх-видео'!$A$2:$D$3000,4,FALSE),"-")</f>
        <v>-</v>
      </c>
      <c r="BF76" s="115" t="str">
        <f>IFERROR(VLOOKUP(CONCATENATE($A76,BF$1),'Исх-видео'!$A$2:$D$3000,4,FALSE),"-")</f>
        <v>-</v>
      </c>
      <c r="BG76" s="115" t="str">
        <f>IFERROR(VLOOKUP(CONCATENATE($A76,BG$1),'[1]Исх-видео'!$A$2:$D$3000,4,FALSE),"-")</f>
        <v>-</v>
      </c>
      <c r="BH76" s="116">
        <f t="shared" si="4"/>
        <v>1</v>
      </c>
      <c r="BI76" s="114">
        <f t="shared" si="3"/>
        <v>1</v>
      </c>
      <c r="BJ76" s="115"/>
    </row>
    <row r="77" spans="1:62">
      <c r="A77" s="38">
        <f t="shared" si="5"/>
        <v>75</v>
      </c>
      <c r="B77" s="115" t="str">
        <f>IFERROR(VLOOKUP(CONCATENATE($A77,B$1),'Исх-видео'!$A$2:$D$3000,4,FALSE),"-")</f>
        <v>-</v>
      </c>
      <c r="C77" s="115" t="str">
        <f>IFERROR(VLOOKUP(CONCATENATE($A77,C$1),'Исх-видео'!$A$2:$D$3000,4,FALSE),"-")</f>
        <v>-</v>
      </c>
      <c r="D77" s="115" t="str">
        <f>IFERROR(VLOOKUP(CONCATENATE($A77,D$1),'Исх-видео'!$A$2:$D$3000,4,FALSE),"-")</f>
        <v>-</v>
      </c>
      <c r="E77" s="115" t="str">
        <f>IFERROR(VLOOKUP(CONCATENATE($A77,E$1),'Исх-видео'!$A$2:$D$3000,4,FALSE),"-")</f>
        <v>-</v>
      </c>
      <c r="F77" s="115" t="str">
        <f>IFERROR(VLOOKUP(CONCATENATE($A77,F$1),'Исх-видео'!$A$2:$D$3000,4,FALSE),"-")</f>
        <v>-</v>
      </c>
      <c r="G77" s="115" t="str">
        <f>IFERROR(VLOOKUP(CONCATENATE($A77,G$1),'Исх-видео'!$A$2:$D$3000,4,FALSE),"-")</f>
        <v>-</v>
      </c>
      <c r="H77" s="115" t="str">
        <f>IFERROR(VLOOKUP(CONCATENATE($A77,H$1),'Исх-видео'!$A$2:$D$3000,4,FALSE),"-")</f>
        <v>-</v>
      </c>
      <c r="I77" s="115" t="str">
        <f>IFERROR(VLOOKUP(CONCATENATE($A77,I$1),'Исх-видео'!$A$2:$D$3000,4,FALSE),"-")</f>
        <v>-</v>
      </c>
      <c r="J77" s="115" t="str">
        <f>IFERROR(VLOOKUP(CONCATENATE($A77,J$1),'Исх-видео'!$A$2:$D$3000,4,FALSE),"-")</f>
        <v>-</v>
      </c>
      <c r="K77" s="115" t="str">
        <f>IFERROR(VLOOKUP(CONCATENATE($A77,K$1),'Исх-видео'!$A$2:$D$3000,4,FALSE),"-")</f>
        <v>-</v>
      </c>
      <c r="L77" s="115" t="str">
        <f>IFERROR(VLOOKUP(CONCATENATE($A77,L$1),'Исх-видео'!$A$2:$D$3000,4,FALSE),"-")</f>
        <v>-</v>
      </c>
      <c r="M77" s="115" t="str">
        <f>IFERROR(VLOOKUP(CONCATENATE($A77,M$1),'Исх-видео'!$A$2:$D$3000,4,FALSE),"-")</f>
        <v>-</v>
      </c>
      <c r="N77" s="115" t="str">
        <f>IFERROR(VLOOKUP(CONCATENATE($A77,N$1),'Исх-видео'!$A$2:$D$3000,4,FALSE),"-")</f>
        <v>-</v>
      </c>
      <c r="O77" s="115" t="str">
        <f>IFERROR(VLOOKUP(CONCATENATE($A77,O$1),'Исх-видео'!$A$2:$D$3000,4,FALSE),"-")</f>
        <v>-</v>
      </c>
      <c r="P77" s="115" t="str">
        <f>IFERROR(VLOOKUP(CONCATENATE($A77,P$1),'Исх-видео'!$A$2:$D$3000,4,FALSE),"-")</f>
        <v>-</v>
      </c>
      <c r="Q77" s="115" t="str">
        <f>IFERROR(VLOOKUP(CONCATENATE($A77,Q$1),'Исх-видео'!$A$2:$D$3000,4,FALSE),"-")</f>
        <v>-</v>
      </c>
      <c r="R77" s="115" t="str">
        <f>IFERROR(VLOOKUP(CONCATENATE($A77,R$1),'Исх-видео'!$A$2:$D$3000,4,FALSE),"-")</f>
        <v>-</v>
      </c>
      <c r="S77" s="115" t="str">
        <f>IFERROR(VLOOKUP(CONCATENATE($A77,S$1),'Исх-видео'!$A$2:$D$3000,4,FALSE),"-")</f>
        <v>-</v>
      </c>
      <c r="T77" s="115" t="str">
        <f>IFERROR(VLOOKUP(CONCATENATE($A77,T$1),'Исх-видео'!$A$2:$D$3000,4,FALSE),"-")</f>
        <v>-</v>
      </c>
      <c r="U77" s="115" t="str">
        <f>IFERROR(VLOOKUP(CONCATENATE($A77,U$1),'Исх-видео'!$A$2:$D$3000,4,FALSE),"-")</f>
        <v>-</v>
      </c>
      <c r="V77" s="115" t="str">
        <f>IFERROR(VLOOKUP(CONCATENATE($A77,V$1),'Исх-видео'!$A$2:$D$3000,4,FALSE),"-")</f>
        <v>-</v>
      </c>
      <c r="W77" s="115" t="str">
        <f>IFERROR(VLOOKUP(CONCATENATE($A77,W$1),'Исх-видео'!$A$2:$D$3000,4,FALSE),"-")</f>
        <v>-</v>
      </c>
      <c r="X77" s="115" t="str">
        <f>IFERROR(VLOOKUP(CONCATENATE($A77,X$1),'Исх-видео'!$A$2:$D$3000,4,FALSE),"-")</f>
        <v>-</v>
      </c>
      <c r="Y77" s="115" t="str">
        <f>IFERROR(VLOOKUP(CONCATENATE($A77,Y$1),'Исх-видео'!$A$2:$D$3000,4,FALSE),"-")</f>
        <v>-</v>
      </c>
      <c r="Z77" s="115" t="str">
        <f>IFERROR(VLOOKUP(CONCATENATE($A77,Z$1),'Исх-видео'!$A$2:$D$3000,4,FALSE),"-")</f>
        <v>-</v>
      </c>
      <c r="AA77" s="115" t="str">
        <f>IFERROR(VLOOKUP(CONCATENATE($A77,AA$1),'Исх-видео'!$A$2:$D$3000,4,FALSE),"-")</f>
        <v>-</v>
      </c>
      <c r="AB77" s="115" t="str">
        <f>IFERROR(VLOOKUP(CONCATENATE($A77,AB$1),'Исх-видео'!$A$2:$D$3000,4,FALSE),"-")</f>
        <v>-</v>
      </c>
      <c r="AC77" s="115" t="str">
        <f>IFERROR(VLOOKUP(CONCATENATE($A77,AC$1),'Исх-видео'!$A$2:$D$3000,4,FALSE),"-")</f>
        <v>-</v>
      </c>
      <c r="AD77" s="115" t="str">
        <f>IFERROR(VLOOKUP(CONCATENATE($A77,AD$1),'Исх-видео'!$A$2:$D$3000,4,FALSE),"-")</f>
        <v>-</v>
      </c>
      <c r="AE77" s="115" t="str">
        <f>IFERROR(VLOOKUP(CONCATENATE($A77,AE$1),'Исх-видео'!$A$2:$D$3000,4,FALSE),"-")</f>
        <v>-</v>
      </c>
      <c r="AF77" s="115" t="str">
        <f>IFERROR(VLOOKUP(CONCATENATE($A77,AF$1),'Исх-видео'!$A$2:$D$3000,4,FALSE),"-")</f>
        <v>-</v>
      </c>
      <c r="AG77" s="115" t="str">
        <f>IFERROR(VLOOKUP(CONCATENATE($A77,AG$1),'Исх-видео'!$A$2:$D$3000,4,FALSE),"-")</f>
        <v>-</v>
      </c>
      <c r="AH77" s="115" t="str">
        <f>IFERROR(VLOOKUP(CONCATENATE($A77,AH$1),'Исх-видео'!$A$2:$D$3000,4,FALSE),"-")</f>
        <v>-</v>
      </c>
      <c r="AI77" s="115" t="str">
        <f>IFERROR(VLOOKUP(CONCATENATE($A77,AI$1),'Исх-видео'!$A$2:$D$3000,4,FALSE),"-")</f>
        <v>-</v>
      </c>
      <c r="AJ77" s="115" t="str">
        <f>IFERROR(VLOOKUP(CONCATENATE($A77,AJ$1),'Исх-видео'!$A$2:$D$3000,4,FALSE),"-")</f>
        <v>-</v>
      </c>
      <c r="AK77" s="115" t="str">
        <f>IFERROR(VLOOKUP(CONCATENATE($A77,AK$1),'Исх-видео'!$A$2:$D$3000,4,FALSE),"-")</f>
        <v>-</v>
      </c>
      <c r="AL77" s="115" t="str">
        <f>IFERROR(VLOOKUP(CONCATENATE($A77,AL$1),'Исх-видео'!$A$2:$D$3000,4,FALSE),"-")</f>
        <v>-</v>
      </c>
      <c r="AM77" s="115" t="str">
        <f>IFERROR(VLOOKUP(CONCATENATE($A77,AM$1),'Исх-видео'!$A$2:$D$3000,4,FALSE),"-")</f>
        <v>-</v>
      </c>
      <c r="AN77" s="115" t="str">
        <f>IFERROR(VLOOKUP(CONCATENATE($A77,AN$1),'Исх-видео'!$A$2:$D$3000,4,FALSE),"-")</f>
        <v>-</v>
      </c>
      <c r="AO77" s="115" t="str">
        <f>IFERROR(VLOOKUP(CONCATENATE($A77,AO$1),'Исх-видео'!$A$2:$D$3000,4,FALSE),"-")</f>
        <v>-</v>
      </c>
      <c r="AP77" s="115" t="str">
        <f>IFERROR(VLOOKUP(CONCATENATE($A77,AP$1),'Исх-видео'!$A$2:$D$3000,4,FALSE),"-")</f>
        <v>-</v>
      </c>
      <c r="AQ77" s="115" t="str">
        <f>IFERROR(VLOOKUP(CONCATENATE($A77,AQ$1),'Исх-видео'!$A$2:$D$3000,4,FALSE),"-")</f>
        <v>-</v>
      </c>
      <c r="AR77" s="115" t="str">
        <f>IFERROR(VLOOKUP(CONCATENATE($A77,AR$1),'Исх-видео'!$A$2:$D$3000,4,FALSE),"-")</f>
        <v>-</v>
      </c>
      <c r="AS77" s="115" t="str">
        <f>IFERROR(VLOOKUP(CONCATENATE($A77,AS$1),'Исх-видео'!$A$2:$D$3000,4,FALSE),"-")</f>
        <v>-</v>
      </c>
      <c r="AT77" s="115" t="str">
        <f>IFERROR(VLOOKUP(CONCATENATE($A77,AT$1),'Исх-видео'!$A$2:$D$3000,4,FALSE),"-")</f>
        <v>-</v>
      </c>
      <c r="AU77" s="115" t="str">
        <f>IFERROR(VLOOKUP(CONCATENATE($A77,AU$1),'Исх-видео'!$A$2:$D$3000,4,FALSE),"-")</f>
        <v>-</v>
      </c>
      <c r="AV77" s="115" t="str">
        <f>IFERROR(VLOOKUP(CONCATENATE($A77,AV$1),'Исх-видео'!$A$2:$D$3000,4,FALSE),"-")</f>
        <v>-</v>
      </c>
      <c r="AW77" s="115" t="str">
        <f>IFERROR(VLOOKUP(CONCATENATE($A77,AW$1),'Исх-видео'!$A$2:$D$3000,4,FALSE),"-")</f>
        <v>-</v>
      </c>
      <c r="AX77" s="115" t="str">
        <f>IFERROR(VLOOKUP(CONCATENATE($A77,AX$1),'Исх-видео'!$A$2:$D$3000,4,FALSE),"-")</f>
        <v>-</v>
      </c>
      <c r="AY77" s="115" t="str">
        <f>IFERROR(VLOOKUP(CONCATENATE($A77,AY$1),'Исх-видео'!$A$2:$D$3000,4,FALSE),"-")</f>
        <v>-</v>
      </c>
      <c r="AZ77" s="115" t="str">
        <f>IFERROR(VLOOKUP(CONCATENATE($A77,AZ$1),'Исх-видео'!$A$2:$D$3000,4,FALSE),"-")</f>
        <v>-</v>
      </c>
      <c r="BA77" s="115" t="str">
        <f>IFERROR(VLOOKUP(CONCATENATE($A77,BA$1),'Исх-видео'!$A$2:$D$3000,4,FALSE),"-")</f>
        <v>-</v>
      </c>
      <c r="BB77" s="115" t="str">
        <f>IFERROR(VLOOKUP(CONCATENATE($A77,BB$1),'Исх-видео'!$A$2:$D$3000,4,FALSE),"-")</f>
        <v>-</v>
      </c>
      <c r="BC77" s="115" t="str">
        <f>IFERROR(VLOOKUP(CONCATENATE($A77,BC$1),'Исх-видео'!$A$2:$D$3000,4,FALSE),"-")</f>
        <v>-</v>
      </c>
      <c r="BD77" s="115" t="str">
        <f>IFERROR(VLOOKUP(CONCATENATE($A77,BD$1),'Исх-видео'!$A$2:$D$3000,4,FALSE),"-")</f>
        <v>-</v>
      </c>
      <c r="BE77" s="115" t="str">
        <f>IFERROR(VLOOKUP(CONCATENATE($A77,BE$1),'Исх-видео'!$A$2:$D$3000,4,FALSE),"-")</f>
        <v>-</v>
      </c>
      <c r="BF77" s="115" t="str">
        <f>IFERROR(VLOOKUP(CONCATENATE($A77,BF$1),'Исх-видео'!$A$2:$D$3000,4,FALSE),"-")</f>
        <v>-</v>
      </c>
      <c r="BG77" s="115" t="str">
        <f>IFERROR(VLOOKUP(CONCATENATE($A77,BG$1),'[1]Исх-видео'!$A$2:$D$3000,4,FALSE),"-")</f>
        <v>-</v>
      </c>
      <c r="BH77" s="116">
        <f t="shared" si="4"/>
        <v>0</v>
      </c>
      <c r="BI77" s="114" t="str">
        <f t="shared" si="3"/>
        <v>-</v>
      </c>
      <c r="BJ77" s="115"/>
    </row>
    <row r="78" spans="1:62">
      <c r="A78" s="38">
        <f t="shared" si="5"/>
        <v>76</v>
      </c>
      <c r="B78" s="115" t="str">
        <f>IFERROR(VLOOKUP(CONCATENATE($A78,B$1),'Исх-видео'!$A$2:$D$3000,4,FALSE),"-")</f>
        <v>-</v>
      </c>
      <c r="C78" s="115" t="str">
        <f>IFERROR(VLOOKUP(CONCATENATE($A78,C$1),'Исх-видео'!$A$2:$D$3000,4,FALSE),"-")</f>
        <v>-</v>
      </c>
      <c r="D78" s="115" t="str">
        <f>IFERROR(VLOOKUP(CONCATENATE($A78,D$1),'Исх-видео'!$A$2:$D$3000,4,FALSE),"-")</f>
        <v>-</v>
      </c>
      <c r="E78" s="115" t="str">
        <f>IFERROR(VLOOKUP(CONCATENATE($A78,E$1),'Исх-видео'!$A$2:$D$3000,4,FALSE),"-")</f>
        <v>-</v>
      </c>
      <c r="F78" s="115" t="str">
        <f>IFERROR(VLOOKUP(CONCATENATE($A78,F$1),'Исх-видео'!$A$2:$D$3000,4,FALSE),"-")</f>
        <v>-</v>
      </c>
      <c r="G78" s="115" t="str">
        <f>IFERROR(VLOOKUP(CONCATENATE($A78,G$1),'Исх-видео'!$A$2:$D$3000,4,FALSE),"-")</f>
        <v>-</v>
      </c>
      <c r="H78" s="115" t="str">
        <f>IFERROR(VLOOKUP(CONCATENATE($A78,H$1),'Исх-видео'!$A$2:$D$3000,4,FALSE),"-")</f>
        <v>-</v>
      </c>
      <c r="I78" s="115" t="str">
        <f>IFERROR(VLOOKUP(CONCATENATE($A78,I$1),'Исх-видео'!$A$2:$D$3000,4,FALSE),"-")</f>
        <v>-</v>
      </c>
      <c r="J78" s="115" t="str">
        <f>IFERROR(VLOOKUP(CONCATENATE($A78,J$1),'Исх-видео'!$A$2:$D$3000,4,FALSE),"-")</f>
        <v>-</v>
      </c>
      <c r="K78" s="115" t="str">
        <f>IFERROR(VLOOKUP(CONCATENATE($A78,K$1),'Исх-видео'!$A$2:$D$3000,4,FALSE),"-")</f>
        <v>-</v>
      </c>
      <c r="L78" s="115" t="str">
        <f>IFERROR(VLOOKUP(CONCATENATE($A78,L$1),'Исх-видео'!$A$2:$D$3000,4,FALSE),"-")</f>
        <v>-</v>
      </c>
      <c r="M78" s="115" t="str">
        <f>IFERROR(VLOOKUP(CONCATENATE($A78,M$1),'Исх-видео'!$A$2:$D$3000,4,FALSE),"-")</f>
        <v>-</v>
      </c>
      <c r="N78" s="115" t="str">
        <f>IFERROR(VLOOKUP(CONCATENATE($A78,N$1),'Исх-видео'!$A$2:$D$3000,4,FALSE),"-")</f>
        <v>-</v>
      </c>
      <c r="O78" s="115" t="str">
        <f>IFERROR(VLOOKUP(CONCATENATE($A78,O$1),'Исх-видео'!$A$2:$D$3000,4,FALSE),"-")</f>
        <v>-</v>
      </c>
      <c r="P78" s="115" t="str">
        <f>IFERROR(VLOOKUP(CONCATENATE($A78,P$1),'Исх-видео'!$A$2:$D$3000,4,FALSE),"-")</f>
        <v>-</v>
      </c>
      <c r="Q78" s="115" t="str">
        <f>IFERROR(VLOOKUP(CONCATENATE($A78,Q$1),'Исх-видео'!$A$2:$D$3000,4,FALSE),"-")</f>
        <v>-</v>
      </c>
      <c r="R78" s="115" t="str">
        <f>IFERROR(VLOOKUP(CONCATENATE($A78,R$1),'Исх-видео'!$A$2:$D$3000,4,FALSE),"-")</f>
        <v>-</v>
      </c>
      <c r="S78" s="115" t="str">
        <f>IFERROR(VLOOKUP(CONCATENATE($A78,S$1),'Исх-видео'!$A$2:$D$3000,4,FALSE),"-")</f>
        <v>-</v>
      </c>
      <c r="T78" s="115" t="str">
        <f>IFERROR(VLOOKUP(CONCATENATE($A78,T$1),'Исх-видео'!$A$2:$D$3000,4,FALSE),"-")</f>
        <v>-</v>
      </c>
      <c r="U78" s="115" t="str">
        <f>IFERROR(VLOOKUP(CONCATENATE($A78,U$1),'Исх-видео'!$A$2:$D$3000,4,FALSE),"-")</f>
        <v>-</v>
      </c>
      <c r="V78" s="115" t="str">
        <f>IFERROR(VLOOKUP(CONCATENATE($A78,V$1),'Исх-видео'!$A$2:$D$3000,4,FALSE),"-")</f>
        <v>-</v>
      </c>
      <c r="W78" s="115" t="str">
        <f>IFERROR(VLOOKUP(CONCATENATE($A78,W$1),'Исх-видео'!$A$2:$D$3000,4,FALSE),"-")</f>
        <v>-</v>
      </c>
      <c r="X78" s="115" t="str">
        <f>IFERROR(VLOOKUP(CONCATENATE($A78,X$1),'Исх-видео'!$A$2:$D$3000,4,FALSE),"-")</f>
        <v>-</v>
      </c>
      <c r="Y78" s="115" t="str">
        <f>IFERROR(VLOOKUP(CONCATENATE($A78,Y$1),'Исх-видео'!$A$2:$D$3000,4,FALSE),"-")</f>
        <v>-</v>
      </c>
      <c r="Z78" s="115" t="str">
        <f>IFERROR(VLOOKUP(CONCATENATE($A78,Z$1),'Исх-видео'!$A$2:$D$3000,4,FALSE),"-")</f>
        <v>-</v>
      </c>
      <c r="AA78" s="115" t="str">
        <f>IFERROR(VLOOKUP(CONCATENATE($A78,AA$1),'Исх-видео'!$A$2:$D$3000,4,FALSE),"-")</f>
        <v>-</v>
      </c>
      <c r="AB78" s="115" t="str">
        <f>IFERROR(VLOOKUP(CONCATENATE($A78,AB$1),'Исх-видео'!$A$2:$D$3000,4,FALSE),"-")</f>
        <v>-</v>
      </c>
      <c r="AC78" s="115" t="str">
        <f>IFERROR(VLOOKUP(CONCATENATE($A78,AC$1),'Исх-видео'!$A$2:$D$3000,4,FALSE),"-")</f>
        <v>-</v>
      </c>
      <c r="AD78" s="115" t="str">
        <f>IFERROR(VLOOKUP(CONCATENATE($A78,AD$1),'Исх-видео'!$A$2:$D$3000,4,FALSE),"-")</f>
        <v>-</v>
      </c>
      <c r="AE78" s="115" t="str">
        <f>IFERROR(VLOOKUP(CONCATENATE($A78,AE$1),'Исх-видео'!$A$2:$D$3000,4,FALSE),"-")</f>
        <v>-</v>
      </c>
      <c r="AF78" s="115" t="str">
        <f>IFERROR(VLOOKUP(CONCATENATE($A78,AF$1),'Исх-видео'!$A$2:$D$3000,4,FALSE),"-")</f>
        <v>-</v>
      </c>
      <c r="AG78" s="115" t="str">
        <f>IFERROR(VLOOKUP(CONCATENATE($A78,AG$1),'Исх-видео'!$A$2:$D$3000,4,FALSE),"-")</f>
        <v>-</v>
      </c>
      <c r="AH78" s="115" t="str">
        <f>IFERROR(VLOOKUP(CONCATENATE($A78,AH$1),'Исх-видео'!$A$2:$D$3000,4,FALSE),"-")</f>
        <v>-</v>
      </c>
      <c r="AI78" s="115" t="str">
        <f>IFERROR(VLOOKUP(CONCATENATE($A78,AI$1),'Исх-видео'!$A$2:$D$3000,4,FALSE),"-")</f>
        <v>-</v>
      </c>
      <c r="AJ78" s="115" t="str">
        <f>IFERROR(VLOOKUP(CONCATENATE($A78,AJ$1),'Исх-видео'!$A$2:$D$3000,4,FALSE),"-")</f>
        <v>-</v>
      </c>
      <c r="AK78" s="115" t="str">
        <f>IFERROR(VLOOKUP(CONCATENATE($A78,AK$1),'Исх-видео'!$A$2:$D$3000,4,FALSE),"-")</f>
        <v>-</v>
      </c>
      <c r="AL78" s="115" t="str">
        <f>IFERROR(VLOOKUP(CONCATENATE($A78,AL$1),'Исх-видео'!$A$2:$D$3000,4,FALSE),"-")</f>
        <v>-</v>
      </c>
      <c r="AM78" s="115" t="str">
        <f>IFERROR(VLOOKUP(CONCATENATE($A78,AM$1),'Исх-видео'!$A$2:$D$3000,4,FALSE),"-")</f>
        <v>-</v>
      </c>
      <c r="AN78" s="115" t="str">
        <f>IFERROR(VLOOKUP(CONCATENATE($A78,AN$1),'Исх-видео'!$A$2:$D$3000,4,FALSE),"-")</f>
        <v>-</v>
      </c>
      <c r="AO78" s="115" t="str">
        <f>IFERROR(VLOOKUP(CONCATENATE($A78,AO$1),'Исх-видео'!$A$2:$D$3000,4,FALSE),"-")</f>
        <v>-</v>
      </c>
      <c r="AP78" s="115" t="str">
        <f>IFERROR(VLOOKUP(CONCATENATE($A78,AP$1),'Исх-видео'!$A$2:$D$3000,4,FALSE),"-")</f>
        <v>-</v>
      </c>
      <c r="AQ78" s="115" t="str">
        <f>IFERROR(VLOOKUP(CONCATENATE($A78,AQ$1),'Исх-видео'!$A$2:$D$3000,4,FALSE),"-")</f>
        <v>-</v>
      </c>
      <c r="AR78" s="115" t="str">
        <f>IFERROR(VLOOKUP(CONCATENATE($A78,AR$1),'Исх-видео'!$A$2:$D$3000,4,FALSE),"-")</f>
        <v>-</v>
      </c>
      <c r="AS78" s="115" t="str">
        <f>IFERROR(VLOOKUP(CONCATENATE($A78,AS$1),'Исх-видео'!$A$2:$D$3000,4,FALSE),"-")</f>
        <v>-</v>
      </c>
      <c r="AT78" s="115" t="str">
        <f>IFERROR(VLOOKUP(CONCATENATE($A78,AT$1),'Исх-видео'!$A$2:$D$3000,4,FALSE),"-")</f>
        <v>-</v>
      </c>
      <c r="AU78" s="115" t="str">
        <f>IFERROR(VLOOKUP(CONCATENATE($A78,AU$1),'Исх-видео'!$A$2:$D$3000,4,FALSE),"-")</f>
        <v>-</v>
      </c>
      <c r="AV78" s="115" t="str">
        <f>IFERROR(VLOOKUP(CONCATENATE($A78,AV$1),'Исх-видео'!$A$2:$D$3000,4,FALSE),"-")</f>
        <v>-</v>
      </c>
      <c r="AW78" s="115" t="str">
        <f>IFERROR(VLOOKUP(CONCATENATE($A78,AW$1),'Исх-видео'!$A$2:$D$3000,4,FALSE),"-")</f>
        <v>-</v>
      </c>
      <c r="AX78" s="115" t="str">
        <f>IFERROR(VLOOKUP(CONCATENATE($A78,AX$1),'Исх-видео'!$A$2:$D$3000,4,FALSE),"-")</f>
        <v>-</v>
      </c>
      <c r="AY78" s="115" t="str">
        <f>IFERROR(VLOOKUP(CONCATENATE($A78,AY$1),'Исх-видео'!$A$2:$D$3000,4,FALSE),"-")</f>
        <v>-</v>
      </c>
      <c r="AZ78" s="115" t="str">
        <f>IFERROR(VLOOKUP(CONCATENATE($A78,AZ$1),'Исх-видео'!$A$2:$D$3000,4,FALSE),"-")</f>
        <v>-</v>
      </c>
      <c r="BA78" s="115" t="str">
        <f>IFERROR(VLOOKUP(CONCATENATE($A78,BA$1),'Исх-видео'!$A$2:$D$3000,4,FALSE),"-")</f>
        <v>-</v>
      </c>
      <c r="BB78" s="115" t="str">
        <f>IFERROR(VLOOKUP(CONCATENATE($A78,BB$1),'Исх-видео'!$A$2:$D$3000,4,FALSE),"-")</f>
        <v>-</v>
      </c>
      <c r="BC78" s="115" t="str">
        <f>IFERROR(VLOOKUP(CONCATENATE($A78,BC$1),'Исх-видео'!$A$2:$D$3000,4,FALSE),"-")</f>
        <v>-</v>
      </c>
      <c r="BD78" s="115" t="str">
        <f>IFERROR(VLOOKUP(CONCATENATE($A78,BD$1),'Исх-видео'!$A$2:$D$3000,4,FALSE),"-")</f>
        <v>-</v>
      </c>
      <c r="BE78" s="115" t="str">
        <f>IFERROR(VLOOKUP(CONCATENATE($A78,BE$1),'Исх-видео'!$A$2:$D$3000,4,FALSE),"-")</f>
        <v>-</v>
      </c>
      <c r="BF78" s="115" t="str">
        <f>IFERROR(VLOOKUP(CONCATENATE($A78,BF$1),'Исх-видео'!$A$2:$D$3000,4,FALSE),"-")</f>
        <v>-</v>
      </c>
      <c r="BG78" s="115" t="str">
        <f>IFERROR(VLOOKUP(CONCATENATE($A78,BG$1),'[1]Исх-видео'!$A$2:$D$3000,4,FALSE),"-")</f>
        <v>-</v>
      </c>
      <c r="BH78" s="116">
        <f t="shared" si="4"/>
        <v>0</v>
      </c>
      <c r="BI78" s="114" t="str">
        <f t="shared" si="3"/>
        <v>-</v>
      </c>
      <c r="BJ78" s="115"/>
    </row>
    <row r="79" spans="1:62">
      <c r="A79" s="38">
        <f t="shared" si="5"/>
        <v>77</v>
      </c>
      <c r="B79" s="115" t="str">
        <f>IFERROR(VLOOKUP(CONCATENATE($A79,B$1),'Исх-видео'!$A$2:$D$3000,4,FALSE),"-")</f>
        <v>-</v>
      </c>
      <c r="C79" s="115" t="str">
        <f>IFERROR(VLOOKUP(CONCATENATE($A79,C$1),'Исх-видео'!$A$2:$D$3000,4,FALSE),"-")</f>
        <v>-</v>
      </c>
      <c r="D79" s="115" t="str">
        <f>IFERROR(VLOOKUP(CONCATENATE($A79,D$1),'Исх-видео'!$A$2:$D$3000,4,FALSE),"-")</f>
        <v>-</v>
      </c>
      <c r="E79" s="115" t="str">
        <f>IFERROR(VLOOKUP(CONCATENATE($A79,E$1),'Исх-видео'!$A$2:$D$3000,4,FALSE),"-")</f>
        <v>-</v>
      </c>
      <c r="F79" s="115" t="str">
        <f>IFERROR(VLOOKUP(CONCATENATE($A79,F$1),'Исх-видео'!$A$2:$D$3000,4,FALSE),"-")</f>
        <v>-</v>
      </c>
      <c r="G79" s="115" t="str">
        <f>IFERROR(VLOOKUP(CONCATENATE($A79,G$1),'Исх-видео'!$A$2:$D$3000,4,FALSE),"-")</f>
        <v>-</v>
      </c>
      <c r="H79" s="115" t="str">
        <f>IFERROR(VLOOKUP(CONCATENATE($A79,H$1),'Исх-видео'!$A$2:$D$3000,4,FALSE),"-")</f>
        <v>-</v>
      </c>
      <c r="I79" s="115" t="str">
        <f>IFERROR(VLOOKUP(CONCATENATE($A79,I$1),'Исх-видео'!$A$2:$D$3000,4,FALSE),"-")</f>
        <v>-</v>
      </c>
      <c r="J79" s="115" t="str">
        <f>IFERROR(VLOOKUP(CONCATENATE($A79,J$1),'Исх-видео'!$A$2:$D$3000,4,FALSE),"-")</f>
        <v>-</v>
      </c>
      <c r="K79" s="115" t="str">
        <f>IFERROR(VLOOKUP(CONCATENATE($A79,K$1),'Исх-видео'!$A$2:$D$3000,4,FALSE),"-")</f>
        <v>-</v>
      </c>
      <c r="L79" s="115" t="str">
        <f>IFERROR(VLOOKUP(CONCATENATE($A79,L$1),'Исх-видео'!$A$2:$D$3000,4,FALSE),"-")</f>
        <v>-</v>
      </c>
      <c r="M79" s="115" t="str">
        <f>IFERROR(VLOOKUP(CONCATENATE($A79,M$1),'Исх-видео'!$A$2:$D$3000,4,FALSE),"-")</f>
        <v>-</v>
      </c>
      <c r="N79" s="115" t="str">
        <f>IFERROR(VLOOKUP(CONCATENATE($A79,N$1),'Исх-видео'!$A$2:$D$3000,4,FALSE),"-")</f>
        <v>-</v>
      </c>
      <c r="O79" s="115" t="str">
        <f>IFERROR(VLOOKUP(CONCATENATE($A79,O$1),'Исх-видео'!$A$2:$D$3000,4,FALSE),"-")</f>
        <v>-</v>
      </c>
      <c r="P79" s="115" t="str">
        <f>IFERROR(VLOOKUP(CONCATENATE($A79,P$1),'Исх-видео'!$A$2:$D$3000,4,FALSE),"-")</f>
        <v>-</v>
      </c>
      <c r="Q79" s="115" t="str">
        <f>IFERROR(VLOOKUP(CONCATENATE($A79,Q$1),'Исх-видео'!$A$2:$D$3000,4,FALSE),"-")</f>
        <v>-</v>
      </c>
      <c r="R79" s="115" t="str">
        <f>IFERROR(VLOOKUP(CONCATENATE($A79,R$1),'Исх-видео'!$A$2:$D$3000,4,FALSE),"-")</f>
        <v>-</v>
      </c>
      <c r="S79" s="115" t="str">
        <f>IFERROR(VLOOKUP(CONCATENATE($A79,S$1),'Исх-видео'!$A$2:$D$3000,4,FALSE),"-")</f>
        <v>-</v>
      </c>
      <c r="T79" s="115" t="str">
        <f>IFERROR(VLOOKUP(CONCATENATE($A79,T$1),'Исх-видео'!$A$2:$D$3000,4,FALSE),"-")</f>
        <v>-</v>
      </c>
      <c r="U79" s="115" t="str">
        <f>IFERROR(VLOOKUP(CONCATENATE($A79,U$1),'Исх-видео'!$A$2:$D$3000,4,FALSE),"-")</f>
        <v>-</v>
      </c>
      <c r="V79" s="115" t="str">
        <f>IFERROR(VLOOKUP(CONCATENATE($A79,V$1),'Исх-видео'!$A$2:$D$3000,4,FALSE),"-")</f>
        <v>-</v>
      </c>
      <c r="W79" s="115" t="str">
        <f>IFERROR(VLOOKUP(CONCATENATE($A79,W$1),'Исх-видео'!$A$2:$D$3000,4,FALSE),"-")</f>
        <v>-</v>
      </c>
      <c r="X79" s="115" t="str">
        <f>IFERROR(VLOOKUP(CONCATENATE($A79,X$1),'Исх-видео'!$A$2:$D$3000,4,FALSE),"-")</f>
        <v>-</v>
      </c>
      <c r="Y79" s="115" t="str">
        <f>IFERROR(VLOOKUP(CONCATENATE($A79,Y$1),'Исх-видео'!$A$2:$D$3000,4,FALSE),"-")</f>
        <v>-</v>
      </c>
      <c r="Z79" s="115" t="str">
        <f>IFERROR(VLOOKUP(CONCATENATE($A79,Z$1),'Исх-видео'!$A$2:$D$3000,4,FALSE),"-")</f>
        <v>-</v>
      </c>
      <c r="AA79" s="115" t="str">
        <f>IFERROR(VLOOKUP(CONCATENATE($A79,AA$1),'Исх-видео'!$A$2:$D$3000,4,FALSE),"-")</f>
        <v>-</v>
      </c>
      <c r="AB79" s="115" t="str">
        <f>IFERROR(VLOOKUP(CONCATENATE($A79,AB$1),'Исх-видео'!$A$2:$D$3000,4,FALSE),"-")</f>
        <v>-</v>
      </c>
      <c r="AC79" s="115" t="str">
        <f>IFERROR(VLOOKUP(CONCATENATE($A79,AC$1),'Исх-видео'!$A$2:$D$3000,4,FALSE),"-")</f>
        <v>-</v>
      </c>
      <c r="AD79" s="115" t="str">
        <f>IFERROR(VLOOKUP(CONCATENATE($A79,AD$1),'Исх-видео'!$A$2:$D$3000,4,FALSE),"-")</f>
        <v>-</v>
      </c>
      <c r="AE79" s="115" t="str">
        <f>IFERROR(VLOOKUP(CONCATENATE($A79,AE$1),'Исх-видео'!$A$2:$D$3000,4,FALSE),"-")</f>
        <v>-</v>
      </c>
      <c r="AF79" s="115" t="str">
        <f>IFERROR(VLOOKUP(CONCATENATE($A79,AF$1),'Исх-видео'!$A$2:$D$3000,4,FALSE),"-")</f>
        <v>-</v>
      </c>
      <c r="AG79" s="115" t="str">
        <f>IFERROR(VLOOKUP(CONCATENATE($A79,AG$1),'Исх-видео'!$A$2:$D$3000,4,FALSE),"-")</f>
        <v>-</v>
      </c>
      <c r="AH79" s="115" t="str">
        <f>IFERROR(VLOOKUP(CONCATENATE($A79,AH$1),'Исх-видео'!$A$2:$D$3000,4,FALSE),"-")</f>
        <v>-</v>
      </c>
      <c r="AI79" s="115" t="str">
        <f>IFERROR(VLOOKUP(CONCATENATE($A79,AI$1),'Исх-видео'!$A$2:$D$3000,4,FALSE),"-")</f>
        <v>-</v>
      </c>
      <c r="AJ79" s="115" t="str">
        <f>IFERROR(VLOOKUP(CONCATENATE($A79,AJ$1),'Исх-видео'!$A$2:$D$3000,4,FALSE),"-")</f>
        <v>-</v>
      </c>
      <c r="AK79" s="115" t="str">
        <f>IFERROR(VLOOKUP(CONCATENATE($A79,AK$1),'Исх-видео'!$A$2:$D$3000,4,FALSE),"-")</f>
        <v>-</v>
      </c>
      <c r="AL79" s="115" t="str">
        <f>IFERROR(VLOOKUP(CONCATENATE($A79,AL$1),'Исх-видео'!$A$2:$D$3000,4,FALSE),"-")</f>
        <v>-</v>
      </c>
      <c r="AM79" s="115" t="str">
        <f>IFERROR(VLOOKUP(CONCATENATE($A79,AM$1),'Исх-видео'!$A$2:$D$3000,4,FALSE),"-")</f>
        <v>-</v>
      </c>
      <c r="AN79" s="115" t="str">
        <f>IFERROR(VLOOKUP(CONCATENATE($A79,AN$1),'Исх-видео'!$A$2:$D$3000,4,FALSE),"-")</f>
        <v>-</v>
      </c>
      <c r="AO79" s="115" t="str">
        <f>IFERROR(VLOOKUP(CONCATENATE($A79,AO$1),'Исх-видео'!$A$2:$D$3000,4,FALSE),"-")</f>
        <v>-</v>
      </c>
      <c r="AP79" s="115" t="str">
        <f>IFERROR(VLOOKUP(CONCATENATE($A79,AP$1),'Исх-видео'!$A$2:$D$3000,4,FALSE),"-")</f>
        <v>-</v>
      </c>
      <c r="AQ79" s="115" t="str">
        <f>IFERROR(VLOOKUP(CONCATENATE($A79,AQ$1),'Исх-видео'!$A$2:$D$3000,4,FALSE),"-")</f>
        <v>-</v>
      </c>
      <c r="AR79" s="115" t="str">
        <f>IFERROR(VLOOKUP(CONCATENATE($A79,AR$1),'Исх-видео'!$A$2:$D$3000,4,FALSE),"-")</f>
        <v>-</v>
      </c>
      <c r="AS79" s="115" t="str">
        <f>IFERROR(VLOOKUP(CONCATENATE($A79,AS$1),'Исх-видео'!$A$2:$D$3000,4,FALSE),"-")</f>
        <v>-</v>
      </c>
      <c r="AT79" s="115" t="str">
        <f>IFERROR(VLOOKUP(CONCATENATE($A79,AT$1),'Исх-видео'!$A$2:$D$3000,4,FALSE),"-")</f>
        <v>-</v>
      </c>
      <c r="AU79" s="115" t="str">
        <f>IFERROR(VLOOKUP(CONCATENATE($A79,AU$1),'Исх-видео'!$A$2:$D$3000,4,FALSE),"-")</f>
        <v>-</v>
      </c>
      <c r="AV79" s="115" t="str">
        <f>IFERROR(VLOOKUP(CONCATENATE($A79,AV$1),'Исх-видео'!$A$2:$D$3000,4,FALSE),"-")</f>
        <v>-</v>
      </c>
      <c r="AW79" s="115" t="str">
        <f>IFERROR(VLOOKUP(CONCATENATE($A79,AW$1),'Исх-видео'!$A$2:$D$3000,4,FALSE),"-")</f>
        <v>-</v>
      </c>
      <c r="AX79" s="115" t="str">
        <f>IFERROR(VLOOKUP(CONCATENATE($A79,AX$1),'Исх-видео'!$A$2:$D$3000,4,FALSE),"-")</f>
        <v>-</v>
      </c>
      <c r="AY79" s="115" t="str">
        <f>IFERROR(VLOOKUP(CONCATENATE($A79,AY$1),'Исх-видео'!$A$2:$D$3000,4,FALSE),"-")</f>
        <v>-</v>
      </c>
      <c r="AZ79" s="115" t="str">
        <f>IFERROR(VLOOKUP(CONCATENATE($A79,AZ$1),'Исх-видео'!$A$2:$D$3000,4,FALSE),"-")</f>
        <v>-</v>
      </c>
      <c r="BA79" s="115" t="str">
        <f>IFERROR(VLOOKUP(CONCATENATE($A79,BA$1),'Исх-видео'!$A$2:$D$3000,4,FALSE),"-")</f>
        <v>-</v>
      </c>
      <c r="BB79" s="115" t="str">
        <f>IFERROR(VLOOKUP(CONCATENATE($A79,BB$1),'Исх-видео'!$A$2:$D$3000,4,FALSE),"-")</f>
        <v>-</v>
      </c>
      <c r="BC79" s="115" t="str">
        <f>IFERROR(VLOOKUP(CONCATENATE($A79,BC$1),'Исх-видео'!$A$2:$D$3000,4,FALSE),"-")</f>
        <v>-</v>
      </c>
      <c r="BD79" s="115" t="str">
        <f>IFERROR(VLOOKUP(CONCATENATE($A79,BD$1),'Исх-видео'!$A$2:$D$3000,4,FALSE),"-")</f>
        <v>-</v>
      </c>
      <c r="BE79" s="115" t="str">
        <f>IFERROR(VLOOKUP(CONCATENATE($A79,BE$1),'Исх-видео'!$A$2:$D$3000,4,FALSE),"-")</f>
        <v>-</v>
      </c>
      <c r="BF79" s="115" t="str">
        <f>IFERROR(VLOOKUP(CONCATENATE($A79,BF$1),'Исх-видео'!$A$2:$D$3000,4,FALSE),"-")</f>
        <v>-</v>
      </c>
      <c r="BG79" s="115" t="str">
        <f>IFERROR(VLOOKUP(CONCATENATE($A79,BG$1),'[1]Исх-видео'!$A$2:$D$3000,4,FALSE),"-")</f>
        <v>-</v>
      </c>
      <c r="BH79" s="116">
        <f t="shared" si="4"/>
        <v>0</v>
      </c>
      <c r="BI79" s="114" t="str">
        <f t="shared" si="3"/>
        <v>-</v>
      </c>
      <c r="BJ79" s="115"/>
    </row>
    <row r="80" spans="1:62">
      <c r="A80" s="38">
        <f t="shared" si="5"/>
        <v>78</v>
      </c>
      <c r="B80" s="115" t="str">
        <f>IFERROR(VLOOKUP(CONCATENATE($A80,B$1),'Исх-видео'!$A$2:$D$3000,4,FALSE),"-")</f>
        <v>-</v>
      </c>
      <c r="C80" s="115" t="str">
        <f>IFERROR(VLOOKUP(CONCATENATE($A80,C$1),'Исх-видео'!$A$2:$D$3000,4,FALSE),"-")</f>
        <v>-</v>
      </c>
      <c r="D80" s="115" t="str">
        <f>IFERROR(VLOOKUP(CONCATENATE($A80,D$1),'Исх-видео'!$A$2:$D$3000,4,FALSE),"-")</f>
        <v>-</v>
      </c>
      <c r="E80" s="115" t="str">
        <f>IFERROR(VLOOKUP(CONCATENATE($A80,E$1),'Исх-видео'!$A$2:$D$3000,4,FALSE),"-")</f>
        <v>-</v>
      </c>
      <c r="F80" s="115" t="str">
        <f>IFERROR(VLOOKUP(CONCATENATE($A80,F$1),'Исх-видео'!$A$2:$D$3000,4,FALSE),"-")</f>
        <v>-</v>
      </c>
      <c r="G80" s="115" t="str">
        <f>IFERROR(VLOOKUP(CONCATENATE($A80,G$1),'Исх-видео'!$A$2:$D$3000,4,FALSE),"-")</f>
        <v>-</v>
      </c>
      <c r="H80" s="115" t="str">
        <f>IFERROR(VLOOKUP(CONCATENATE($A80,H$1),'Исх-видео'!$A$2:$D$3000,4,FALSE),"-")</f>
        <v>-</v>
      </c>
      <c r="I80" s="115" t="str">
        <f>IFERROR(VLOOKUP(CONCATENATE($A80,I$1),'Исх-видео'!$A$2:$D$3000,4,FALSE),"-")</f>
        <v>-</v>
      </c>
      <c r="J80" s="115" t="str">
        <f>IFERROR(VLOOKUP(CONCATENATE($A80,J$1),'Исх-видео'!$A$2:$D$3000,4,FALSE),"-")</f>
        <v>-</v>
      </c>
      <c r="K80" s="115" t="str">
        <f>IFERROR(VLOOKUP(CONCATENATE($A80,K$1),'Исх-видео'!$A$2:$D$3000,4,FALSE),"-")</f>
        <v>-</v>
      </c>
      <c r="L80" s="115" t="str">
        <f>IFERROR(VLOOKUP(CONCATENATE($A80,L$1),'Исх-видео'!$A$2:$D$3000,4,FALSE),"-")</f>
        <v>-</v>
      </c>
      <c r="M80" s="115" t="str">
        <f>IFERROR(VLOOKUP(CONCATENATE($A80,M$1),'Исх-видео'!$A$2:$D$3000,4,FALSE),"-")</f>
        <v>-</v>
      </c>
      <c r="N80" s="115" t="str">
        <f>IFERROR(VLOOKUP(CONCATENATE($A80,N$1),'Исх-видео'!$A$2:$D$3000,4,FALSE),"-")</f>
        <v>-</v>
      </c>
      <c r="O80" s="115" t="str">
        <f>IFERROR(VLOOKUP(CONCATENATE($A80,O$1),'Исх-видео'!$A$2:$D$3000,4,FALSE),"-")</f>
        <v>-</v>
      </c>
      <c r="P80" s="115" t="str">
        <f>IFERROR(VLOOKUP(CONCATENATE($A80,P$1),'Исх-видео'!$A$2:$D$3000,4,FALSE),"-")</f>
        <v>-</v>
      </c>
      <c r="Q80" s="115" t="str">
        <f>IFERROR(VLOOKUP(CONCATENATE($A80,Q$1),'Исх-видео'!$A$2:$D$3000,4,FALSE),"-")</f>
        <v>-</v>
      </c>
      <c r="R80" s="115" t="str">
        <f>IFERROR(VLOOKUP(CONCATENATE($A80,R$1),'Исх-видео'!$A$2:$D$3000,4,FALSE),"-")</f>
        <v>-</v>
      </c>
      <c r="S80" s="115" t="str">
        <f>IFERROR(VLOOKUP(CONCATENATE($A80,S$1),'Исх-видео'!$A$2:$D$3000,4,FALSE),"-")</f>
        <v>-</v>
      </c>
      <c r="T80" s="115" t="str">
        <f>IFERROR(VLOOKUP(CONCATENATE($A80,T$1),'Исх-видео'!$A$2:$D$3000,4,FALSE),"-")</f>
        <v>-</v>
      </c>
      <c r="U80" s="115" t="str">
        <f>IFERROR(VLOOKUP(CONCATENATE($A80,U$1),'Исх-видео'!$A$2:$D$3000,4,FALSE),"-")</f>
        <v>-</v>
      </c>
      <c r="V80" s="115" t="str">
        <f>IFERROR(VLOOKUP(CONCATENATE($A80,V$1),'Исх-видео'!$A$2:$D$3000,4,FALSE),"-")</f>
        <v>-</v>
      </c>
      <c r="W80" s="115" t="str">
        <f>IFERROR(VLOOKUP(CONCATENATE($A80,W$1),'Исх-видео'!$A$2:$D$3000,4,FALSE),"-")</f>
        <v>-</v>
      </c>
      <c r="X80" s="115" t="str">
        <f>IFERROR(VLOOKUP(CONCATENATE($A80,X$1),'Исх-видео'!$A$2:$D$3000,4,FALSE),"-")</f>
        <v>-</v>
      </c>
      <c r="Y80" s="115" t="str">
        <f>IFERROR(VLOOKUP(CONCATENATE($A80,Y$1),'Исх-видео'!$A$2:$D$3000,4,FALSE),"-")</f>
        <v>-</v>
      </c>
      <c r="Z80" s="115" t="str">
        <f>IFERROR(VLOOKUP(CONCATENATE($A80,Z$1),'Исх-видео'!$A$2:$D$3000,4,FALSE),"-")</f>
        <v>-</v>
      </c>
      <c r="AA80" s="115" t="str">
        <f>IFERROR(VLOOKUP(CONCATENATE($A80,AA$1),'Исх-видео'!$A$2:$D$3000,4,FALSE),"-")</f>
        <v>-</v>
      </c>
      <c r="AB80" s="115" t="str">
        <f>IFERROR(VLOOKUP(CONCATENATE($A80,AB$1),'Исх-видео'!$A$2:$D$3000,4,FALSE),"-")</f>
        <v>-</v>
      </c>
      <c r="AC80" s="115" t="str">
        <f>IFERROR(VLOOKUP(CONCATENATE($A80,AC$1),'Исх-видео'!$A$2:$D$3000,4,FALSE),"-")</f>
        <v>-</v>
      </c>
      <c r="AD80" s="115" t="str">
        <f>IFERROR(VLOOKUP(CONCATENATE($A80,AD$1),'Исх-видео'!$A$2:$D$3000,4,FALSE),"-")</f>
        <v>-</v>
      </c>
      <c r="AE80" s="115" t="str">
        <f>IFERROR(VLOOKUP(CONCATENATE($A80,AE$1),'Исх-видео'!$A$2:$D$3000,4,FALSE),"-")</f>
        <v>-</v>
      </c>
      <c r="AF80" s="115" t="str">
        <f>IFERROR(VLOOKUP(CONCATENATE($A80,AF$1),'Исх-видео'!$A$2:$D$3000,4,FALSE),"-")</f>
        <v>-</v>
      </c>
      <c r="AG80" s="115" t="str">
        <f>IFERROR(VLOOKUP(CONCATENATE($A80,AG$1),'Исх-видео'!$A$2:$D$3000,4,FALSE),"-")</f>
        <v>-</v>
      </c>
      <c r="AH80" s="115" t="str">
        <f>IFERROR(VLOOKUP(CONCATENATE($A80,AH$1),'Исх-видео'!$A$2:$D$3000,4,FALSE),"-")</f>
        <v>-</v>
      </c>
      <c r="AI80" s="115" t="str">
        <f>IFERROR(VLOOKUP(CONCATENATE($A80,AI$1),'Исх-видео'!$A$2:$D$3000,4,FALSE),"-")</f>
        <v>-</v>
      </c>
      <c r="AJ80" s="115" t="str">
        <f>IFERROR(VLOOKUP(CONCATENATE($A80,AJ$1),'Исх-видео'!$A$2:$D$3000,4,FALSE),"-")</f>
        <v>-</v>
      </c>
      <c r="AK80" s="115" t="str">
        <f>IFERROR(VLOOKUP(CONCATENATE($A80,AK$1),'Исх-видео'!$A$2:$D$3000,4,FALSE),"-")</f>
        <v>-</v>
      </c>
      <c r="AL80" s="115" t="str">
        <f>IFERROR(VLOOKUP(CONCATENATE($A80,AL$1),'Исх-видео'!$A$2:$D$3000,4,FALSE),"-")</f>
        <v>-</v>
      </c>
      <c r="AM80" s="115" t="str">
        <f>IFERROR(VLOOKUP(CONCATENATE($A80,AM$1),'Исх-видео'!$A$2:$D$3000,4,FALSE),"-")</f>
        <v>-</v>
      </c>
      <c r="AN80" s="115" t="str">
        <f>IFERROR(VLOOKUP(CONCATENATE($A80,AN$1),'Исх-видео'!$A$2:$D$3000,4,FALSE),"-")</f>
        <v>-</v>
      </c>
      <c r="AO80" s="115" t="str">
        <f>IFERROR(VLOOKUP(CONCATENATE($A80,AO$1),'Исх-видео'!$A$2:$D$3000,4,FALSE),"-")</f>
        <v>-</v>
      </c>
      <c r="AP80" s="115" t="str">
        <f>IFERROR(VLOOKUP(CONCATENATE($A80,AP$1),'Исх-видео'!$A$2:$D$3000,4,FALSE),"-")</f>
        <v>-</v>
      </c>
      <c r="AQ80" s="115" t="str">
        <f>IFERROR(VLOOKUP(CONCATENATE($A80,AQ$1),'Исх-видео'!$A$2:$D$3000,4,FALSE),"-")</f>
        <v>-</v>
      </c>
      <c r="AR80" s="115" t="str">
        <f>IFERROR(VLOOKUP(CONCATENATE($A80,AR$1),'Исх-видео'!$A$2:$D$3000,4,FALSE),"-")</f>
        <v>-</v>
      </c>
      <c r="AS80" s="115" t="str">
        <f>IFERROR(VLOOKUP(CONCATENATE($A80,AS$1),'Исх-видео'!$A$2:$D$3000,4,FALSE),"-")</f>
        <v>-</v>
      </c>
      <c r="AT80" s="115" t="str">
        <f>IFERROR(VLOOKUP(CONCATENATE($A80,AT$1),'Исх-видео'!$A$2:$D$3000,4,FALSE),"-")</f>
        <v>-</v>
      </c>
      <c r="AU80" s="115" t="str">
        <f>IFERROR(VLOOKUP(CONCATENATE($A80,AU$1),'Исх-видео'!$A$2:$D$3000,4,FALSE),"-")</f>
        <v>-</v>
      </c>
      <c r="AV80" s="115" t="str">
        <f>IFERROR(VLOOKUP(CONCATENATE($A80,AV$1),'Исх-видео'!$A$2:$D$3000,4,FALSE),"-")</f>
        <v>-</v>
      </c>
      <c r="AW80" s="115" t="str">
        <f>IFERROR(VLOOKUP(CONCATENATE($A80,AW$1),'Исх-видео'!$A$2:$D$3000,4,FALSE),"-")</f>
        <v>-</v>
      </c>
      <c r="AX80" s="115" t="str">
        <f>IFERROR(VLOOKUP(CONCATENATE($A80,AX$1),'Исх-видео'!$A$2:$D$3000,4,FALSE),"-")</f>
        <v>-</v>
      </c>
      <c r="AY80" s="115" t="str">
        <f>IFERROR(VLOOKUP(CONCATENATE($A80,AY$1),'Исх-видео'!$A$2:$D$3000,4,FALSE),"-")</f>
        <v>-</v>
      </c>
      <c r="AZ80" s="115" t="str">
        <f>IFERROR(VLOOKUP(CONCATENATE($A80,AZ$1),'Исх-видео'!$A$2:$D$3000,4,FALSE),"-")</f>
        <v>-</v>
      </c>
      <c r="BA80" s="115" t="str">
        <f>IFERROR(VLOOKUP(CONCATENATE($A80,BA$1),'Исх-видео'!$A$2:$D$3000,4,FALSE),"-")</f>
        <v>-</v>
      </c>
      <c r="BB80" s="115" t="str">
        <f>IFERROR(VLOOKUP(CONCATENATE($A80,BB$1),'Исх-видео'!$A$2:$D$3000,4,FALSE),"-")</f>
        <v>-</v>
      </c>
      <c r="BC80" s="115" t="str">
        <f>IFERROR(VLOOKUP(CONCATENATE($A80,BC$1),'Исх-видео'!$A$2:$D$3000,4,FALSE),"-")</f>
        <v>-</v>
      </c>
      <c r="BD80" s="115" t="str">
        <f>IFERROR(VLOOKUP(CONCATENATE($A80,BD$1),'Исх-видео'!$A$2:$D$3000,4,FALSE),"-")</f>
        <v>-</v>
      </c>
      <c r="BE80" s="115" t="str">
        <f>IFERROR(VLOOKUP(CONCATENATE($A80,BE$1),'Исх-видео'!$A$2:$D$3000,4,FALSE),"-")</f>
        <v>-</v>
      </c>
      <c r="BF80" s="115" t="str">
        <f>IFERROR(VLOOKUP(CONCATENATE($A80,BF$1),'Исх-видео'!$A$2:$D$3000,4,FALSE),"-")</f>
        <v>-</v>
      </c>
      <c r="BG80" s="115" t="str">
        <f>IFERROR(VLOOKUP(CONCATENATE($A80,BG$1),'[1]Исх-видео'!$A$2:$D$3000,4,FALSE),"-")</f>
        <v>-</v>
      </c>
      <c r="BH80" s="116">
        <f t="shared" si="4"/>
        <v>0</v>
      </c>
      <c r="BI80" s="114" t="str">
        <f t="shared" si="3"/>
        <v>-</v>
      </c>
      <c r="BJ80" s="115"/>
    </row>
    <row r="81" spans="1:62">
      <c r="A81" s="38">
        <f t="shared" si="5"/>
        <v>79</v>
      </c>
      <c r="B81" s="115" t="str">
        <f>IFERROR(VLOOKUP(CONCATENATE($A81,B$1),'Исх-видео'!$A$2:$D$3000,4,FALSE),"-")</f>
        <v>-</v>
      </c>
      <c r="C81" s="115" t="str">
        <f>IFERROR(VLOOKUP(CONCATENATE($A81,C$1),'Исх-видео'!$A$2:$D$3000,4,FALSE),"-")</f>
        <v>-</v>
      </c>
      <c r="D81" s="115" t="str">
        <f>IFERROR(VLOOKUP(CONCATENATE($A81,D$1),'Исх-видео'!$A$2:$D$3000,4,FALSE),"-")</f>
        <v>-</v>
      </c>
      <c r="E81" s="115" t="str">
        <f>IFERROR(VLOOKUP(CONCATENATE($A81,E$1),'Исх-видео'!$A$2:$D$3000,4,FALSE),"-")</f>
        <v>-</v>
      </c>
      <c r="F81" s="115" t="str">
        <f>IFERROR(VLOOKUP(CONCATENATE($A81,F$1),'Исх-видео'!$A$2:$D$3000,4,FALSE),"-")</f>
        <v>-</v>
      </c>
      <c r="G81" s="115" t="str">
        <f>IFERROR(VLOOKUP(CONCATENATE($A81,G$1),'Исх-видео'!$A$2:$D$3000,4,FALSE),"-")</f>
        <v>-</v>
      </c>
      <c r="H81" s="115" t="str">
        <f>IFERROR(VLOOKUP(CONCATENATE($A81,H$1),'Исх-видео'!$A$2:$D$3000,4,FALSE),"-")</f>
        <v>-</v>
      </c>
      <c r="I81" s="115" t="str">
        <f>IFERROR(VLOOKUP(CONCATENATE($A81,I$1),'Исх-видео'!$A$2:$D$3000,4,FALSE),"-")</f>
        <v>-</v>
      </c>
      <c r="J81" s="115" t="str">
        <f>IFERROR(VLOOKUP(CONCATENATE($A81,J$1),'Исх-видео'!$A$2:$D$3000,4,FALSE),"-")</f>
        <v>-</v>
      </c>
      <c r="K81" s="115" t="str">
        <f>IFERROR(VLOOKUP(CONCATENATE($A81,K$1),'Исх-видео'!$A$2:$D$3000,4,FALSE),"-")</f>
        <v>-</v>
      </c>
      <c r="L81" s="115" t="str">
        <f>IFERROR(VLOOKUP(CONCATENATE($A81,L$1),'Исх-видео'!$A$2:$D$3000,4,FALSE),"-")</f>
        <v>-</v>
      </c>
      <c r="M81" s="115" t="str">
        <f>IFERROR(VLOOKUP(CONCATENATE($A81,M$1),'Исх-видео'!$A$2:$D$3000,4,FALSE),"-")</f>
        <v>-</v>
      </c>
      <c r="N81" s="115" t="str">
        <f>IFERROR(VLOOKUP(CONCATENATE($A81,N$1),'Исх-видео'!$A$2:$D$3000,4,FALSE),"-")</f>
        <v>-</v>
      </c>
      <c r="O81" s="115" t="str">
        <f>IFERROR(VLOOKUP(CONCATENATE($A81,O$1),'Исх-видео'!$A$2:$D$3000,4,FALSE),"-")</f>
        <v>-</v>
      </c>
      <c r="P81" s="115" t="str">
        <f>IFERROR(VLOOKUP(CONCATENATE($A81,P$1),'Исх-видео'!$A$2:$D$3000,4,FALSE),"-")</f>
        <v>-</v>
      </c>
      <c r="Q81" s="115" t="str">
        <f>IFERROR(VLOOKUP(CONCATENATE($A81,Q$1),'Исх-видео'!$A$2:$D$3000,4,FALSE),"-")</f>
        <v>-</v>
      </c>
      <c r="R81" s="115" t="str">
        <f>IFERROR(VLOOKUP(CONCATENATE($A81,R$1),'Исх-видео'!$A$2:$D$3000,4,FALSE),"-")</f>
        <v>-</v>
      </c>
      <c r="S81" s="115" t="str">
        <f>IFERROR(VLOOKUP(CONCATENATE($A81,S$1),'Исх-видео'!$A$2:$D$3000,4,FALSE),"-")</f>
        <v>-</v>
      </c>
      <c r="T81" s="115" t="str">
        <f>IFERROR(VLOOKUP(CONCATENATE($A81,T$1),'Исх-видео'!$A$2:$D$3000,4,FALSE),"-")</f>
        <v>-</v>
      </c>
      <c r="U81" s="115" t="str">
        <f>IFERROR(VLOOKUP(CONCATENATE($A81,U$1),'Исх-видео'!$A$2:$D$3000,4,FALSE),"-")</f>
        <v>-</v>
      </c>
      <c r="V81" s="115" t="str">
        <f>IFERROR(VLOOKUP(CONCATENATE($A81,V$1),'Исх-видео'!$A$2:$D$3000,4,FALSE),"-")</f>
        <v>-</v>
      </c>
      <c r="W81" s="115" t="str">
        <f>IFERROR(VLOOKUP(CONCATENATE($A81,W$1),'Исх-видео'!$A$2:$D$3000,4,FALSE),"-")</f>
        <v>-</v>
      </c>
      <c r="X81" s="115" t="str">
        <f>IFERROR(VLOOKUP(CONCATENATE($A81,X$1),'Исх-видео'!$A$2:$D$3000,4,FALSE),"-")</f>
        <v>-</v>
      </c>
      <c r="Y81" s="115" t="str">
        <f>IFERROR(VLOOKUP(CONCATENATE($A81,Y$1),'Исх-видео'!$A$2:$D$3000,4,FALSE),"-")</f>
        <v>-</v>
      </c>
      <c r="Z81" s="115" t="str">
        <f>IFERROR(VLOOKUP(CONCATENATE($A81,Z$1),'Исх-видео'!$A$2:$D$3000,4,FALSE),"-")</f>
        <v>-</v>
      </c>
      <c r="AA81" s="115" t="str">
        <f>IFERROR(VLOOKUP(CONCATENATE($A81,AA$1),'Исх-видео'!$A$2:$D$3000,4,FALSE),"-")</f>
        <v>-</v>
      </c>
      <c r="AB81" s="115" t="str">
        <f>IFERROR(VLOOKUP(CONCATENATE($A81,AB$1),'Исх-видео'!$A$2:$D$3000,4,FALSE),"-")</f>
        <v>-</v>
      </c>
      <c r="AC81" s="115" t="str">
        <f>IFERROR(VLOOKUP(CONCATENATE($A81,AC$1),'Исх-видео'!$A$2:$D$3000,4,FALSE),"-")</f>
        <v>-</v>
      </c>
      <c r="AD81" s="115" t="str">
        <f>IFERROR(VLOOKUP(CONCATENATE($A81,AD$1),'Исх-видео'!$A$2:$D$3000,4,FALSE),"-")</f>
        <v>-</v>
      </c>
      <c r="AE81" s="115" t="str">
        <f>IFERROR(VLOOKUP(CONCATENATE($A81,AE$1),'Исх-видео'!$A$2:$D$3000,4,FALSE),"-")</f>
        <v>-</v>
      </c>
      <c r="AF81" s="115" t="str">
        <f>IFERROR(VLOOKUP(CONCATENATE($A81,AF$1),'Исх-видео'!$A$2:$D$3000,4,FALSE),"-")</f>
        <v>-</v>
      </c>
      <c r="AG81" s="115" t="str">
        <f>IFERROR(VLOOKUP(CONCATENATE($A81,AG$1),'Исх-видео'!$A$2:$D$3000,4,FALSE),"-")</f>
        <v>-</v>
      </c>
      <c r="AH81" s="115" t="str">
        <f>IFERROR(VLOOKUP(CONCATENATE($A81,AH$1),'Исх-видео'!$A$2:$D$3000,4,FALSE),"-")</f>
        <v>-</v>
      </c>
      <c r="AI81" s="115" t="str">
        <f>IFERROR(VLOOKUP(CONCATENATE($A81,AI$1),'Исх-видео'!$A$2:$D$3000,4,FALSE),"-")</f>
        <v>-</v>
      </c>
      <c r="AJ81" s="115" t="str">
        <f>IFERROR(VLOOKUP(CONCATENATE($A81,AJ$1),'Исх-видео'!$A$2:$D$3000,4,FALSE),"-")</f>
        <v>-</v>
      </c>
      <c r="AK81" s="115" t="str">
        <f>IFERROR(VLOOKUP(CONCATENATE($A81,AK$1),'Исх-видео'!$A$2:$D$3000,4,FALSE),"-")</f>
        <v>-</v>
      </c>
      <c r="AL81" s="115" t="str">
        <f>IFERROR(VLOOKUP(CONCATENATE($A81,AL$1),'Исх-видео'!$A$2:$D$3000,4,FALSE),"-")</f>
        <v>-</v>
      </c>
      <c r="AM81" s="115" t="str">
        <f>IFERROR(VLOOKUP(CONCATENATE($A81,AM$1),'Исх-видео'!$A$2:$D$3000,4,FALSE),"-")</f>
        <v>-</v>
      </c>
      <c r="AN81" s="115" t="str">
        <f>IFERROR(VLOOKUP(CONCATENATE($A81,AN$1),'Исх-видео'!$A$2:$D$3000,4,FALSE),"-")</f>
        <v>-</v>
      </c>
      <c r="AO81" s="115" t="str">
        <f>IFERROR(VLOOKUP(CONCATENATE($A81,AO$1),'Исх-видео'!$A$2:$D$3000,4,FALSE),"-")</f>
        <v>-</v>
      </c>
      <c r="AP81" s="115" t="str">
        <f>IFERROR(VLOOKUP(CONCATENATE($A81,AP$1),'Исх-видео'!$A$2:$D$3000,4,FALSE),"-")</f>
        <v>-</v>
      </c>
      <c r="AQ81" s="115" t="str">
        <f>IFERROR(VLOOKUP(CONCATENATE($A81,AQ$1),'Исх-видео'!$A$2:$D$3000,4,FALSE),"-")</f>
        <v>-</v>
      </c>
      <c r="AR81" s="115" t="str">
        <f>IFERROR(VLOOKUP(CONCATENATE($A81,AR$1),'Исх-видео'!$A$2:$D$3000,4,FALSE),"-")</f>
        <v>-</v>
      </c>
      <c r="AS81" s="115" t="str">
        <f>IFERROR(VLOOKUP(CONCATENATE($A81,AS$1),'Исх-видео'!$A$2:$D$3000,4,FALSE),"-")</f>
        <v>-</v>
      </c>
      <c r="AT81" s="115" t="str">
        <f>IFERROR(VLOOKUP(CONCATENATE($A81,AT$1),'Исх-видео'!$A$2:$D$3000,4,FALSE),"-")</f>
        <v>-</v>
      </c>
      <c r="AU81" s="115" t="str">
        <f>IFERROR(VLOOKUP(CONCATENATE($A81,AU$1),'Исх-видео'!$A$2:$D$3000,4,FALSE),"-")</f>
        <v>-</v>
      </c>
      <c r="AV81" s="115" t="str">
        <f>IFERROR(VLOOKUP(CONCATENATE($A81,AV$1),'Исх-видео'!$A$2:$D$3000,4,FALSE),"-")</f>
        <v>-</v>
      </c>
      <c r="AW81" s="115" t="str">
        <f>IFERROR(VLOOKUP(CONCATENATE($A81,AW$1),'Исх-видео'!$A$2:$D$3000,4,FALSE),"-")</f>
        <v>-</v>
      </c>
      <c r="AX81" s="115" t="str">
        <f>IFERROR(VLOOKUP(CONCATENATE($A81,AX$1),'Исх-видео'!$A$2:$D$3000,4,FALSE),"-")</f>
        <v>-</v>
      </c>
      <c r="AY81" s="115" t="str">
        <f>IFERROR(VLOOKUP(CONCATENATE($A81,AY$1),'Исх-видео'!$A$2:$D$3000,4,FALSE),"-")</f>
        <v>-</v>
      </c>
      <c r="AZ81" s="115" t="str">
        <f>IFERROR(VLOOKUP(CONCATENATE($A81,AZ$1),'Исх-видео'!$A$2:$D$3000,4,FALSE),"-")</f>
        <v>-</v>
      </c>
      <c r="BA81" s="115" t="str">
        <f>IFERROR(VLOOKUP(CONCATENATE($A81,BA$1),'Исх-видео'!$A$2:$D$3000,4,FALSE),"-")</f>
        <v>-</v>
      </c>
      <c r="BB81" s="115" t="str">
        <f>IFERROR(VLOOKUP(CONCATENATE($A81,BB$1),'Исх-видео'!$A$2:$D$3000,4,FALSE),"-")</f>
        <v>-</v>
      </c>
      <c r="BC81" s="115" t="str">
        <f>IFERROR(VLOOKUP(CONCATENATE($A81,BC$1),'Исх-видео'!$A$2:$D$3000,4,FALSE),"-")</f>
        <v>-</v>
      </c>
      <c r="BD81" s="115" t="str">
        <f>IFERROR(VLOOKUP(CONCATENATE($A81,BD$1),'Исх-видео'!$A$2:$D$3000,4,FALSE),"-")</f>
        <v>-</v>
      </c>
      <c r="BE81" s="115" t="str">
        <f>IFERROR(VLOOKUP(CONCATENATE($A81,BE$1),'Исх-видео'!$A$2:$D$3000,4,FALSE),"-")</f>
        <v>-</v>
      </c>
      <c r="BF81" s="115" t="str">
        <f>IFERROR(VLOOKUP(CONCATENATE($A81,BF$1),'Исх-видео'!$A$2:$D$3000,4,FALSE),"-")</f>
        <v>-</v>
      </c>
      <c r="BG81" s="115" t="str">
        <f>IFERROR(VLOOKUP(CONCATENATE($A81,BG$1),'[1]Исх-видео'!$A$2:$D$3000,4,FALSE),"-")</f>
        <v>-</v>
      </c>
      <c r="BH81" s="116">
        <f t="shared" si="4"/>
        <v>0</v>
      </c>
      <c r="BI81" s="114" t="str">
        <f t="shared" si="3"/>
        <v>-</v>
      </c>
      <c r="BJ81" s="115"/>
    </row>
    <row r="82" spans="1:62">
      <c r="A82" s="38">
        <f t="shared" si="5"/>
        <v>80</v>
      </c>
      <c r="B82" s="115" t="str">
        <f>IFERROR(VLOOKUP(CONCATENATE($A82,B$1),'Исх-видео'!$A$2:$D$3000,4,FALSE),"-")</f>
        <v>-</v>
      </c>
      <c r="C82" s="115" t="str">
        <f>IFERROR(VLOOKUP(CONCATENATE($A82,C$1),'Исх-видео'!$A$2:$D$3000,4,FALSE),"-")</f>
        <v>-</v>
      </c>
      <c r="D82" s="115" t="str">
        <f>IFERROR(VLOOKUP(CONCATENATE($A82,D$1),'Исх-видео'!$A$2:$D$3000,4,FALSE),"-")</f>
        <v>-</v>
      </c>
      <c r="E82" s="115" t="str">
        <f>IFERROR(VLOOKUP(CONCATENATE($A82,E$1),'Исх-видео'!$A$2:$D$3000,4,FALSE),"-")</f>
        <v>-</v>
      </c>
      <c r="F82" s="115" t="str">
        <f>IFERROR(VLOOKUP(CONCATENATE($A82,F$1),'Исх-видео'!$A$2:$D$3000,4,FALSE),"-")</f>
        <v>-</v>
      </c>
      <c r="G82" s="115" t="str">
        <f>IFERROR(VLOOKUP(CONCATENATE($A82,G$1),'Исх-видео'!$A$2:$D$3000,4,FALSE),"-")</f>
        <v>-</v>
      </c>
      <c r="H82" s="115" t="str">
        <f>IFERROR(VLOOKUP(CONCATENATE($A82,H$1),'Исх-видео'!$A$2:$D$3000,4,FALSE),"-")</f>
        <v>-</v>
      </c>
      <c r="I82" s="115" t="str">
        <f>IFERROR(VLOOKUP(CONCATENATE($A82,I$1),'Исх-видео'!$A$2:$D$3000,4,FALSE),"-")</f>
        <v>-</v>
      </c>
      <c r="J82" s="115" t="str">
        <f>IFERROR(VLOOKUP(CONCATENATE($A82,J$1),'Исх-видео'!$A$2:$D$3000,4,FALSE),"-")</f>
        <v>-</v>
      </c>
      <c r="K82" s="115" t="str">
        <f>IFERROR(VLOOKUP(CONCATENATE($A82,K$1),'Исх-видео'!$A$2:$D$3000,4,FALSE),"-")</f>
        <v>-</v>
      </c>
      <c r="L82" s="115" t="str">
        <f>IFERROR(VLOOKUP(CONCATENATE($A82,L$1),'Исх-видео'!$A$2:$D$3000,4,FALSE),"-")</f>
        <v>-</v>
      </c>
      <c r="M82" s="115" t="str">
        <f>IFERROR(VLOOKUP(CONCATENATE($A82,M$1),'Исх-видео'!$A$2:$D$3000,4,FALSE),"-")</f>
        <v>-</v>
      </c>
      <c r="N82" s="115" t="str">
        <f>IFERROR(VLOOKUP(CONCATENATE($A82,N$1),'Исх-видео'!$A$2:$D$3000,4,FALSE),"-")</f>
        <v>-</v>
      </c>
      <c r="O82" s="115" t="str">
        <f>IFERROR(VLOOKUP(CONCATENATE($A82,O$1),'Исх-видео'!$A$2:$D$3000,4,FALSE),"-")</f>
        <v>-</v>
      </c>
      <c r="P82" s="115" t="str">
        <f>IFERROR(VLOOKUP(CONCATENATE($A82,P$1),'Исх-видео'!$A$2:$D$3000,4,FALSE),"-")</f>
        <v>-</v>
      </c>
      <c r="Q82" s="115" t="str">
        <f>IFERROR(VLOOKUP(CONCATENATE($A82,Q$1),'Исх-видео'!$A$2:$D$3000,4,FALSE),"-")</f>
        <v>-</v>
      </c>
      <c r="R82" s="115" t="str">
        <f>IFERROR(VLOOKUP(CONCATENATE($A82,R$1),'Исх-видео'!$A$2:$D$3000,4,FALSE),"-")</f>
        <v>-</v>
      </c>
      <c r="S82" s="115" t="str">
        <f>IFERROR(VLOOKUP(CONCATENATE($A82,S$1),'Исх-видео'!$A$2:$D$3000,4,FALSE),"-")</f>
        <v>-</v>
      </c>
      <c r="T82" s="115" t="str">
        <f>IFERROR(VLOOKUP(CONCATENATE($A82,T$1),'Исх-видео'!$A$2:$D$3000,4,FALSE),"-")</f>
        <v>-</v>
      </c>
      <c r="U82" s="115" t="str">
        <f>IFERROR(VLOOKUP(CONCATENATE($A82,U$1),'Исх-видео'!$A$2:$D$3000,4,FALSE),"-")</f>
        <v>-</v>
      </c>
      <c r="V82" s="115" t="str">
        <f>IFERROR(VLOOKUP(CONCATENATE($A82,V$1),'Исх-видео'!$A$2:$D$3000,4,FALSE),"-")</f>
        <v>-</v>
      </c>
      <c r="W82" s="115" t="str">
        <f>IFERROR(VLOOKUP(CONCATENATE($A82,W$1),'Исх-видео'!$A$2:$D$3000,4,FALSE),"-")</f>
        <v>-</v>
      </c>
      <c r="X82" s="115" t="str">
        <f>IFERROR(VLOOKUP(CONCATENATE($A82,X$1),'Исх-видео'!$A$2:$D$3000,4,FALSE),"-")</f>
        <v>-</v>
      </c>
      <c r="Y82" s="115" t="str">
        <f>IFERROR(VLOOKUP(CONCATENATE($A82,Y$1),'Исх-видео'!$A$2:$D$3000,4,FALSE),"-")</f>
        <v>-</v>
      </c>
      <c r="Z82" s="115" t="str">
        <f>IFERROR(VLOOKUP(CONCATENATE($A82,Z$1),'Исх-видео'!$A$2:$D$3000,4,FALSE),"-")</f>
        <v>-</v>
      </c>
      <c r="AA82" s="115" t="str">
        <f>IFERROR(VLOOKUP(CONCATENATE($A82,AA$1),'Исх-видео'!$A$2:$D$3000,4,FALSE),"-")</f>
        <v>-</v>
      </c>
      <c r="AB82" s="115" t="str">
        <f>IFERROR(VLOOKUP(CONCATENATE($A82,AB$1),'Исх-видео'!$A$2:$D$3000,4,FALSE),"-")</f>
        <v>-</v>
      </c>
      <c r="AC82" s="115" t="str">
        <f>IFERROR(VLOOKUP(CONCATENATE($A82,AC$1),'Исх-видео'!$A$2:$D$3000,4,FALSE),"-")</f>
        <v>-</v>
      </c>
      <c r="AD82" s="115" t="str">
        <f>IFERROR(VLOOKUP(CONCATENATE($A82,AD$1),'Исх-видео'!$A$2:$D$3000,4,FALSE),"-")</f>
        <v>-</v>
      </c>
      <c r="AE82" s="115" t="str">
        <f>IFERROR(VLOOKUP(CONCATENATE($A82,AE$1),'Исх-видео'!$A$2:$D$3000,4,FALSE),"-")</f>
        <v>-</v>
      </c>
      <c r="AF82" s="115" t="str">
        <f>IFERROR(VLOOKUP(CONCATENATE($A82,AF$1),'Исх-видео'!$A$2:$D$3000,4,FALSE),"-")</f>
        <v>-</v>
      </c>
      <c r="AG82" s="115" t="str">
        <f>IFERROR(VLOOKUP(CONCATENATE($A82,AG$1),'Исх-видео'!$A$2:$D$3000,4,FALSE),"-")</f>
        <v>-</v>
      </c>
      <c r="AH82" s="115" t="str">
        <f>IFERROR(VLOOKUP(CONCATENATE($A82,AH$1),'Исх-видео'!$A$2:$D$3000,4,FALSE),"-")</f>
        <v>-</v>
      </c>
      <c r="AI82" s="115" t="str">
        <f>IFERROR(VLOOKUP(CONCATENATE($A82,AI$1),'Исх-видео'!$A$2:$D$3000,4,FALSE),"-")</f>
        <v>-</v>
      </c>
      <c r="AJ82" s="115" t="str">
        <f>IFERROR(VLOOKUP(CONCATENATE($A82,AJ$1),'Исх-видео'!$A$2:$D$3000,4,FALSE),"-")</f>
        <v>-</v>
      </c>
      <c r="AK82" s="115" t="str">
        <f>IFERROR(VLOOKUP(CONCATENATE($A82,AK$1),'Исх-видео'!$A$2:$D$3000,4,FALSE),"-")</f>
        <v>-</v>
      </c>
      <c r="AL82" s="115" t="str">
        <f>IFERROR(VLOOKUP(CONCATENATE($A82,AL$1),'Исх-видео'!$A$2:$D$3000,4,FALSE),"-")</f>
        <v>-</v>
      </c>
      <c r="AM82" s="115" t="str">
        <f>IFERROR(VLOOKUP(CONCATENATE($A82,AM$1),'Исх-видео'!$A$2:$D$3000,4,FALSE),"-")</f>
        <v>-</v>
      </c>
      <c r="AN82" s="115" t="str">
        <f>IFERROR(VLOOKUP(CONCATENATE($A82,AN$1),'Исх-видео'!$A$2:$D$3000,4,FALSE),"-")</f>
        <v>-</v>
      </c>
      <c r="AO82" s="115" t="str">
        <f>IFERROR(VLOOKUP(CONCATENATE($A82,AO$1),'Исх-видео'!$A$2:$D$3000,4,FALSE),"-")</f>
        <v>-</v>
      </c>
      <c r="AP82" s="115" t="str">
        <f>IFERROR(VLOOKUP(CONCATENATE($A82,AP$1),'Исх-видео'!$A$2:$D$3000,4,FALSE),"-")</f>
        <v>-</v>
      </c>
      <c r="AQ82" s="115" t="str">
        <f>IFERROR(VLOOKUP(CONCATENATE($A82,AQ$1),'Исх-видео'!$A$2:$D$3000,4,FALSE),"-")</f>
        <v>-</v>
      </c>
      <c r="AR82" s="115" t="str">
        <f>IFERROR(VLOOKUP(CONCATENATE($A82,AR$1),'Исх-видео'!$A$2:$D$3000,4,FALSE),"-")</f>
        <v>-</v>
      </c>
      <c r="AS82" s="115" t="str">
        <f>IFERROR(VLOOKUP(CONCATENATE($A82,AS$1),'Исх-видео'!$A$2:$D$3000,4,FALSE),"-")</f>
        <v>-</v>
      </c>
      <c r="AT82" s="115" t="str">
        <f>IFERROR(VLOOKUP(CONCATENATE($A82,AT$1),'Исх-видео'!$A$2:$D$3000,4,FALSE),"-")</f>
        <v>-</v>
      </c>
      <c r="AU82" s="115" t="str">
        <f>IFERROR(VLOOKUP(CONCATENATE($A82,AU$1),'Исх-видео'!$A$2:$D$3000,4,FALSE),"-")</f>
        <v>-</v>
      </c>
      <c r="AV82" s="115" t="str">
        <f>IFERROR(VLOOKUP(CONCATENATE($A82,AV$1),'Исх-видео'!$A$2:$D$3000,4,FALSE),"-")</f>
        <v>-</v>
      </c>
      <c r="AW82" s="115" t="str">
        <f>IFERROR(VLOOKUP(CONCATENATE($A82,AW$1),'Исх-видео'!$A$2:$D$3000,4,FALSE),"-")</f>
        <v>-</v>
      </c>
      <c r="AX82" s="115" t="str">
        <f>IFERROR(VLOOKUP(CONCATENATE($A82,AX$1),'Исх-видео'!$A$2:$D$3000,4,FALSE),"-")</f>
        <v>-</v>
      </c>
      <c r="AY82" s="115" t="str">
        <f>IFERROR(VLOOKUP(CONCATENATE($A82,AY$1),'Исх-видео'!$A$2:$D$3000,4,FALSE),"-")</f>
        <v>-</v>
      </c>
      <c r="AZ82" s="115" t="str">
        <f>IFERROR(VLOOKUP(CONCATENATE($A82,AZ$1),'Исх-видео'!$A$2:$D$3000,4,FALSE),"-")</f>
        <v>-</v>
      </c>
      <c r="BA82" s="115" t="str">
        <f>IFERROR(VLOOKUP(CONCATENATE($A82,BA$1),'Исх-видео'!$A$2:$D$3000,4,FALSE),"-")</f>
        <v>-</v>
      </c>
      <c r="BB82" s="115" t="str">
        <f>IFERROR(VLOOKUP(CONCATENATE($A82,BB$1),'Исх-видео'!$A$2:$D$3000,4,FALSE),"-")</f>
        <v>-</v>
      </c>
      <c r="BC82" s="115" t="str">
        <f>IFERROR(VLOOKUP(CONCATENATE($A82,BC$1),'Исх-видео'!$A$2:$D$3000,4,FALSE),"-")</f>
        <v>-</v>
      </c>
      <c r="BD82" s="115" t="str">
        <f>IFERROR(VLOOKUP(CONCATENATE($A82,BD$1),'Исх-видео'!$A$2:$D$3000,4,FALSE),"-")</f>
        <v>-</v>
      </c>
      <c r="BE82" s="115" t="str">
        <f>IFERROR(VLOOKUP(CONCATENATE($A82,BE$1),'Исх-видео'!$A$2:$D$3000,4,FALSE),"-")</f>
        <v>-</v>
      </c>
      <c r="BF82" s="115" t="str">
        <f>IFERROR(VLOOKUP(CONCATENATE($A82,BF$1),'Исх-видео'!$A$2:$D$3000,4,FALSE),"-")</f>
        <v>-</v>
      </c>
      <c r="BG82" s="115" t="str">
        <f>IFERROR(VLOOKUP(CONCATENATE($A82,BG$1),'[1]Исх-видео'!$A$2:$D$3000,4,FALSE),"-")</f>
        <v>-</v>
      </c>
      <c r="BH82" s="116">
        <f t="shared" si="4"/>
        <v>0</v>
      </c>
      <c r="BI82" s="114" t="str">
        <f t="shared" si="3"/>
        <v>-</v>
      </c>
      <c r="BJ82" s="115"/>
    </row>
    <row r="83" spans="1:62">
      <c r="A83" s="38">
        <f t="shared" si="5"/>
        <v>81</v>
      </c>
      <c r="B83" s="115" t="str">
        <f>IFERROR(VLOOKUP(CONCATENATE($A83,B$1),'Исх-видео'!$A$2:$D$3000,4,FALSE),"-")</f>
        <v>-</v>
      </c>
      <c r="C83" s="115" t="str">
        <f>IFERROR(VLOOKUP(CONCATENATE($A83,C$1),'Исх-видео'!$A$2:$D$3000,4,FALSE),"-")</f>
        <v>-</v>
      </c>
      <c r="D83" s="115" t="str">
        <f>IFERROR(VLOOKUP(CONCATENATE($A83,D$1),'Исх-видео'!$A$2:$D$3000,4,FALSE),"-")</f>
        <v>-</v>
      </c>
      <c r="E83" s="115" t="str">
        <f>IFERROR(VLOOKUP(CONCATENATE($A83,E$1),'Исх-видео'!$A$2:$D$3000,4,FALSE),"-")</f>
        <v>-</v>
      </c>
      <c r="F83" s="115" t="str">
        <f>IFERROR(VLOOKUP(CONCATENATE($A83,F$1),'Исх-видео'!$A$2:$D$3000,4,FALSE),"-")</f>
        <v>-</v>
      </c>
      <c r="G83" s="115" t="str">
        <f>IFERROR(VLOOKUP(CONCATENATE($A83,G$1),'Исх-видео'!$A$2:$D$3000,4,FALSE),"-")</f>
        <v>-</v>
      </c>
      <c r="H83" s="115" t="str">
        <f>IFERROR(VLOOKUP(CONCATENATE($A83,H$1),'Исх-видео'!$A$2:$D$3000,4,FALSE),"-")</f>
        <v>-</v>
      </c>
      <c r="I83" s="115" t="str">
        <f>IFERROR(VLOOKUP(CONCATENATE($A83,I$1),'Исх-видео'!$A$2:$D$3000,4,FALSE),"-")</f>
        <v>-</v>
      </c>
      <c r="J83" s="115" t="str">
        <f>IFERROR(VLOOKUP(CONCATENATE($A83,J$1),'Исх-видео'!$A$2:$D$3000,4,FALSE),"-")</f>
        <v>-</v>
      </c>
      <c r="K83" s="115" t="str">
        <f>IFERROR(VLOOKUP(CONCATENATE($A83,K$1),'Исх-видео'!$A$2:$D$3000,4,FALSE),"-")</f>
        <v>-</v>
      </c>
      <c r="L83" s="115" t="str">
        <f>IFERROR(VLOOKUP(CONCATENATE($A83,L$1),'Исх-видео'!$A$2:$D$3000,4,FALSE),"-")</f>
        <v>-</v>
      </c>
      <c r="M83" s="115" t="str">
        <f>IFERROR(VLOOKUP(CONCATENATE($A83,M$1),'Исх-видео'!$A$2:$D$3000,4,FALSE),"-")</f>
        <v>-</v>
      </c>
      <c r="N83" s="115" t="str">
        <f>IFERROR(VLOOKUP(CONCATENATE($A83,N$1),'Исх-видео'!$A$2:$D$3000,4,FALSE),"-")</f>
        <v>-</v>
      </c>
      <c r="O83" s="115" t="str">
        <f>IFERROR(VLOOKUP(CONCATENATE($A83,O$1),'Исх-видео'!$A$2:$D$3000,4,FALSE),"-")</f>
        <v>-</v>
      </c>
      <c r="P83" s="115" t="str">
        <f>IFERROR(VLOOKUP(CONCATENATE($A83,P$1),'Исх-видео'!$A$2:$D$3000,4,FALSE),"-")</f>
        <v>-</v>
      </c>
      <c r="Q83" s="115" t="str">
        <f>IFERROR(VLOOKUP(CONCATENATE($A83,Q$1),'Исх-видео'!$A$2:$D$3000,4,FALSE),"-")</f>
        <v>-</v>
      </c>
      <c r="R83" s="115" t="str">
        <f>IFERROR(VLOOKUP(CONCATENATE($A83,R$1),'Исх-видео'!$A$2:$D$3000,4,FALSE),"-")</f>
        <v>-</v>
      </c>
      <c r="S83" s="115" t="str">
        <f>IFERROR(VLOOKUP(CONCATENATE($A83,S$1),'Исх-видео'!$A$2:$D$3000,4,FALSE),"-")</f>
        <v>-</v>
      </c>
      <c r="T83" s="115" t="str">
        <f>IFERROR(VLOOKUP(CONCATENATE($A83,T$1),'Исх-видео'!$A$2:$D$3000,4,FALSE),"-")</f>
        <v>-</v>
      </c>
      <c r="U83" s="115" t="str">
        <f>IFERROR(VLOOKUP(CONCATENATE($A83,U$1),'Исх-видео'!$A$2:$D$3000,4,FALSE),"-")</f>
        <v>-</v>
      </c>
      <c r="V83" s="115" t="str">
        <f>IFERROR(VLOOKUP(CONCATENATE($A83,V$1),'Исх-видео'!$A$2:$D$3000,4,FALSE),"-")</f>
        <v>-</v>
      </c>
      <c r="W83" s="115" t="str">
        <f>IFERROR(VLOOKUP(CONCATENATE($A83,W$1),'Исх-видео'!$A$2:$D$3000,4,FALSE),"-")</f>
        <v>-</v>
      </c>
      <c r="X83" s="115" t="str">
        <f>IFERROR(VLOOKUP(CONCATENATE($A83,X$1),'Исх-видео'!$A$2:$D$3000,4,FALSE),"-")</f>
        <v>-</v>
      </c>
      <c r="Y83" s="115" t="str">
        <f>IFERROR(VLOOKUP(CONCATENATE($A83,Y$1),'Исх-видео'!$A$2:$D$3000,4,FALSE),"-")</f>
        <v>-</v>
      </c>
      <c r="Z83" s="115" t="str">
        <f>IFERROR(VLOOKUP(CONCATENATE($A83,Z$1),'Исх-видео'!$A$2:$D$3000,4,FALSE),"-")</f>
        <v>-</v>
      </c>
      <c r="AA83" s="115" t="str">
        <f>IFERROR(VLOOKUP(CONCATENATE($A83,AA$1),'Исх-видео'!$A$2:$D$3000,4,FALSE),"-")</f>
        <v>-</v>
      </c>
      <c r="AB83" s="115" t="str">
        <f>IFERROR(VLOOKUP(CONCATENATE($A83,AB$1),'Исх-видео'!$A$2:$D$3000,4,FALSE),"-")</f>
        <v>-</v>
      </c>
      <c r="AC83" s="115" t="str">
        <f>IFERROR(VLOOKUP(CONCATENATE($A83,AC$1),'Исх-видео'!$A$2:$D$3000,4,FALSE),"-")</f>
        <v>-</v>
      </c>
      <c r="AD83" s="115" t="str">
        <f>IFERROR(VLOOKUP(CONCATENATE($A83,AD$1),'Исх-видео'!$A$2:$D$3000,4,FALSE),"-")</f>
        <v>-</v>
      </c>
      <c r="AE83" s="115" t="str">
        <f>IFERROR(VLOOKUP(CONCATENATE($A83,AE$1),'Исх-видео'!$A$2:$D$3000,4,FALSE),"-")</f>
        <v>-</v>
      </c>
      <c r="AF83" s="115" t="str">
        <f>IFERROR(VLOOKUP(CONCATENATE($A83,AF$1),'Исх-видео'!$A$2:$D$3000,4,FALSE),"-")</f>
        <v>-</v>
      </c>
      <c r="AG83" s="115" t="str">
        <f>IFERROR(VLOOKUP(CONCATENATE($A83,AG$1),'Исх-видео'!$A$2:$D$3000,4,FALSE),"-")</f>
        <v>-</v>
      </c>
      <c r="AH83" s="115" t="str">
        <f>IFERROR(VLOOKUP(CONCATENATE($A83,AH$1),'Исх-видео'!$A$2:$D$3000,4,FALSE),"-")</f>
        <v>-</v>
      </c>
      <c r="AI83" s="115" t="str">
        <f>IFERROR(VLOOKUP(CONCATENATE($A83,AI$1),'Исх-видео'!$A$2:$D$3000,4,FALSE),"-")</f>
        <v>-</v>
      </c>
      <c r="AJ83" s="115" t="str">
        <f>IFERROR(VLOOKUP(CONCATENATE($A83,AJ$1),'Исх-видео'!$A$2:$D$3000,4,FALSE),"-")</f>
        <v>-</v>
      </c>
      <c r="AK83" s="115" t="str">
        <f>IFERROR(VLOOKUP(CONCATENATE($A83,AK$1),'Исх-видео'!$A$2:$D$3000,4,FALSE),"-")</f>
        <v>-</v>
      </c>
      <c r="AL83" s="115" t="str">
        <f>IFERROR(VLOOKUP(CONCATENATE($A83,AL$1),'Исх-видео'!$A$2:$D$3000,4,FALSE),"-")</f>
        <v>-</v>
      </c>
      <c r="AM83" s="115" t="str">
        <f>IFERROR(VLOOKUP(CONCATENATE($A83,AM$1),'Исх-видео'!$A$2:$D$3000,4,FALSE),"-")</f>
        <v>-</v>
      </c>
      <c r="AN83" s="115" t="str">
        <f>IFERROR(VLOOKUP(CONCATENATE($A83,AN$1),'Исх-видео'!$A$2:$D$3000,4,FALSE),"-")</f>
        <v>-</v>
      </c>
      <c r="AO83" s="115" t="str">
        <f>IFERROR(VLOOKUP(CONCATENATE($A83,AO$1),'Исх-видео'!$A$2:$D$3000,4,FALSE),"-")</f>
        <v>-</v>
      </c>
      <c r="AP83" s="115" t="str">
        <f>IFERROR(VLOOKUP(CONCATENATE($A83,AP$1),'Исх-видео'!$A$2:$D$3000,4,FALSE),"-")</f>
        <v>-</v>
      </c>
      <c r="AQ83" s="115" t="str">
        <f>IFERROR(VLOOKUP(CONCATENATE($A83,AQ$1),'Исх-видео'!$A$2:$D$3000,4,FALSE),"-")</f>
        <v>-</v>
      </c>
      <c r="AR83" s="115" t="str">
        <f>IFERROR(VLOOKUP(CONCATENATE($A83,AR$1),'Исх-видео'!$A$2:$D$3000,4,FALSE),"-")</f>
        <v>-</v>
      </c>
      <c r="AS83" s="115" t="str">
        <f>IFERROR(VLOOKUP(CONCATENATE($A83,AS$1),'Исх-видео'!$A$2:$D$3000,4,FALSE),"-")</f>
        <v>-</v>
      </c>
      <c r="AT83" s="115" t="str">
        <f>IFERROR(VLOOKUP(CONCATENATE($A83,AT$1),'Исх-видео'!$A$2:$D$3000,4,FALSE),"-")</f>
        <v>-</v>
      </c>
      <c r="AU83" s="115" t="str">
        <f>IFERROR(VLOOKUP(CONCATENATE($A83,AU$1),'Исх-видео'!$A$2:$D$3000,4,FALSE),"-")</f>
        <v>-</v>
      </c>
      <c r="AV83" s="115" t="str">
        <f>IFERROR(VLOOKUP(CONCATENATE($A83,AV$1),'Исх-видео'!$A$2:$D$3000,4,FALSE),"-")</f>
        <v>-</v>
      </c>
      <c r="AW83" s="115" t="str">
        <f>IFERROR(VLOOKUP(CONCATENATE($A83,AW$1),'Исх-видео'!$A$2:$D$3000,4,FALSE),"-")</f>
        <v>-</v>
      </c>
      <c r="AX83" s="115" t="str">
        <f>IFERROR(VLOOKUP(CONCATENATE($A83,AX$1),'Исх-видео'!$A$2:$D$3000,4,FALSE),"-")</f>
        <v>-</v>
      </c>
      <c r="AY83" s="115" t="str">
        <f>IFERROR(VLOOKUP(CONCATENATE($A83,AY$1),'Исх-видео'!$A$2:$D$3000,4,FALSE),"-")</f>
        <v>-</v>
      </c>
      <c r="AZ83" s="115" t="str">
        <f>IFERROR(VLOOKUP(CONCATENATE($A83,AZ$1),'Исх-видео'!$A$2:$D$3000,4,FALSE),"-")</f>
        <v>-</v>
      </c>
      <c r="BA83" s="115" t="str">
        <f>IFERROR(VLOOKUP(CONCATENATE($A83,BA$1),'Исх-видео'!$A$2:$D$3000,4,FALSE),"-")</f>
        <v>-</v>
      </c>
      <c r="BB83" s="115" t="str">
        <f>IFERROR(VLOOKUP(CONCATENATE($A83,BB$1),'Исх-видео'!$A$2:$D$3000,4,FALSE),"-")</f>
        <v>-</v>
      </c>
      <c r="BC83" s="115" t="str">
        <f>IFERROR(VLOOKUP(CONCATENATE($A83,BC$1),'Исх-видео'!$A$2:$D$3000,4,FALSE),"-")</f>
        <v>-</v>
      </c>
      <c r="BD83" s="115" t="str">
        <f>IFERROR(VLOOKUP(CONCATENATE($A83,BD$1),'Исх-видео'!$A$2:$D$3000,4,FALSE),"-")</f>
        <v>-</v>
      </c>
      <c r="BE83" s="115" t="str">
        <f>IFERROR(VLOOKUP(CONCATENATE($A83,BE$1),'Исх-видео'!$A$2:$D$3000,4,FALSE),"-")</f>
        <v>-</v>
      </c>
      <c r="BF83" s="115" t="str">
        <f>IFERROR(VLOOKUP(CONCATENATE($A83,BF$1),'Исх-видео'!$A$2:$D$3000,4,FALSE),"-")</f>
        <v>-</v>
      </c>
      <c r="BG83" s="115" t="str">
        <f>IFERROR(VLOOKUP(CONCATENATE($A83,BG$1),'[1]Исх-видео'!$A$2:$D$3000,4,FALSE),"-")</f>
        <v>-</v>
      </c>
      <c r="BH83" s="116">
        <f t="shared" si="4"/>
        <v>0</v>
      </c>
      <c r="BI83" s="114" t="str">
        <f t="shared" si="3"/>
        <v>-</v>
      </c>
      <c r="BJ83" s="115"/>
    </row>
    <row r="84" spans="1:62">
      <c r="A84" s="38">
        <f t="shared" si="5"/>
        <v>82</v>
      </c>
      <c r="B84" s="115" t="str">
        <f>IFERROR(VLOOKUP(CONCATENATE($A84,B$1),'Исх-видео'!$A$2:$D$3000,4,FALSE),"-")</f>
        <v>-</v>
      </c>
      <c r="C84" s="115" t="str">
        <f>IFERROR(VLOOKUP(CONCATENATE($A84,C$1),'Исх-видео'!$A$2:$D$3000,4,FALSE),"-")</f>
        <v>-</v>
      </c>
      <c r="D84" s="115" t="str">
        <f>IFERROR(VLOOKUP(CONCATENATE($A84,D$1),'Исх-видео'!$A$2:$D$3000,4,FALSE),"-")</f>
        <v>-</v>
      </c>
      <c r="E84" s="115" t="str">
        <f>IFERROR(VLOOKUP(CONCATENATE($A84,E$1),'Исх-видео'!$A$2:$D$3000,4,FALSE),"-")</f>
        <v>-</v>
      </c>
      <c r="F84" s="115" t="str">
        <f>IFERROR(VLOOKUP(CONCATENATE($A84,F$1),'Исх-видео'!$A$2:$D$3000,4,FALSE),"-")</f>
        <v>-</v>
      </c>
      <c r="G84" s="115" t="str">
        <f>IFERROR(VLOOKUP(CONCATENATE($A84,G$1),'Исх-видео'!$A$2:$D$3000,4,FALSE),"-")</f>
        <v>-</v>
      </c>
      <c r="H84" s="115" t="str">
        <f>IFERROR(VLOOKUP(CONCATENATE($A84,H$1),'Исх-видео'!$A$2:$D$3000,4,FALSE),"-")</f>
        <v>-</v>
      </c>
      <c r="I84" s="115" t="str">
        <f>IFERROR(VLOOKUP(CONCATENATE($A84,I$1),'Исх-видео'!$A$2:$D$3000,4,FALSE),"-")</f>
        <v>-</v>
      </c>
      <c r="J84" s="115" t="str">
        <f>IFERROR(VLOOKUP(CONCATENATE($A84,J$1),'Исх-видео'!$A$2:$D$3000,4,FALSE),"-")</f>
        <v>-</v>
      </c>
      <c r="K84" s="115" t="str">
        <f>IFERROR(VLOOKUP(CONCATENATE($A84,K$1),'Исх-видео'!$A$2:$D$3000,4,FALSE),"-")</f>
        <v>-</v>
      </c>
      <c r="L84" s="115" t="str">
        <f>IFERROR(VLOOKUP(CONCATENATE($A84,L$1),'Исх-видео'!$A$2:$D$3000,4,FALSE),"-")</f>
        <v>-</v>
      </c>
      <c r="M84" s="115" t="str">
        <f>IFERROR(VLOOKUP(CONCATENATE($A84,M$1),'Исх-видео'!$A$2:$D$3000,4,FALSE),"-")</f>
        <v>-</v>
      </c>
      <c r="N84" s="115" t="str">
        <f>IFERROR(VLOOKUP(CONCATENATE($A84,N$1),'Исх-видео'!$A$2:$D$3000,4,FALSE),"-")</f>
        <v>-</v>
      </c>
      <c r="O84" s="115" t="str">
        <f>IFERROR(VLOOKUP(CONCATENATE($A84,O$1),'Исх-видео'!$A$2:$D$3000,4,FALSE),"-")</f>
        <v>-</v>
      </c>
      <c r="P84" s="115" t="str">
        <f>IFERROR(VLOOKUP(CONCATENATE($A84,P$1),'Исх-видео'!$A$2:$D$3000,4,FALSE),"-")</f>
        <v>-</v>
      </c>
      <c r="Q84" s="115" t="str">
        <f>IFERROR(VLOOKUP(CONCATENATE($A84,Q$1),'Исх-видео'!$A$2:$D$3000,4,FALSE),"-")</f>
        <v>-</v>
      </c>
      <c r="R84" s="115" t="str">
        <f>IFERROR(VLOOKUP(CONCATENATE($A84,R$1),'Исх-видео'!$A$2:$D$3000,4,FALSE),"-")</f>
        <v>-</v>
      </c>
      <c r="S84" s="115" t="str">
        <f>IFERROR(VLOOKUP(CONCATENATE($A84,S$1),'Исх-видео'!$A$2:$D$3000,4,FALSE),"-")</f>
        <v>-</v>
      </c>
      <c r="T84" s="115" t="str">
        <f>IFERROR(VLOOKUP(CONCATENATE($A84,T$1),'Исх-видео'!$A$2:$D$3000,4,FALSE),"-")</f>
        <v>-</v>
      </c>
      <c r="U84" s="115" t="str">
        <f>IFERROR(VLOOKUP(CONCATENATE($A84,U$1),'Исх-видео'!$A$2:$D$3000,4,FALSE),"-")</f>
        <v>-</v>
      </c>
      <c r="V84" s="115" t="str">
        <f>IFERROR(VLOOKUP(CONCATENATE($A84,V$1),'Исх-видео'!$A$2:$D$3000,4,FALSE),"-")</f>
        <v>-</v>
      </c>
      <c r="W84" s="115" t="str">
        <f>IFERROR(VLOOKUP(CONCATENATE($A84,W$1),'Исх-видео'!$A$2:$D$3000,4,FALSE),"-")</f>
        <v>-</v>
      </c>
      <c r="X84" s="115" t="str">
        <f>IFERROR(VLOOKUP(CONCATENATE($A84,X$1),'Исх-видео'!$A$2:$D$3000,4,FALSE),"-")</f>
        <v>-</v>
      </c>
      <c r="Y84" s="115" t="str">
        <f>IFERROR(VLOOKUP(CONCATENATE($A84,Y$1),'Исх-видео'!$A$2:$D$3000,4,FALSE),"-")</f>
        <v>-</v>
      </c>
      <c r="Z84" s="115" t="str">
        <f>IFERROR(VLOOKUP(CONCATENATE($A84,Z$1),'Исх-видео'!$A$2:$D$3000,4,FALSE),"-")</f>
        <v>-</v>
      </c>
      <c r="AA84" s="115" t="str">
        <f>IFERROR(VLOOKUP(CONCATENATE($A84,AA$1),'Исх-видео'!$A$2:$D$3000,4,FALSE),"-")</f>
        <v>-</v>
      </c>
      <c r="AB84" s="115" t="str">
        <f>IFERROR(VLOOKUP(CONCATENATE($A84,AB$1),'Исх-видео'!$A$2:$D$3000,4,FALSE),"-")</f>
        <v>-</v>
      </c>
      <c r="AC84" s="115" t="str">
        <f>IFERROR(VLOOKUP(CONCATENATE($A84,AC$1),'Исх-видео'!$A$2:$D$3000,4,FALSE),"-")</f>
        <v>-</v>
      </c>
      <c r="AD84" s="115" t="str">
        <f>IFERROR(VLOOKUP(CONCATENATE($A84,AD$1),'Исх-видео'!$A$2:$D$3000,4,FALSE),"-")</f>
        <v>-</v>
      </c>
      <c r="AE84" s="115" t="str">
        <f>IFERROR(VLOOKUP(CONCATENATE($A84,AE$1),'Исх-видео'!$A$2:$D$3000,4,FALSE),"-")</f>
        <v>-</v>
      </c>
      <c r="AF84" s="115" t="str">
        <f>IFERROR(VLOOKUP(CONCATENATE($A84,AF$1),'Исх-видео'!$A$2:$D$3000,4,FALSE),"-")</f>
        <v>-</v>
      </c>
      <c r="AG84" s="115" t="str">
        <f>IFERROR(VLOOKUP(CONCATENATE($A84,AG$1),'Исх-видео'!$A$2:$D$3000,4,FALSE),"-")</f>
        <v>-</v>
      </c>
      <c r="AH84" s="115" t="str">
        <f>IFERROR(VLOOKUP(CONCATENATE($A84,AH$1),'Исх-видео'!$A$2:$D$3000,4,FALSE),"-")</f>
        <v>-</v>
      </c>
      <c r="AI84" s="115" t="str">
        <f>IFERROR(VLOOKUP(CONCATENATE($A84,AI$1),'Исх-видео'!$A$2:$D$3000,4,FALSE),"-")</f>
        <v>-</v>
      </c>
      <c r="AJ84" s="115" t="str">
        <f>IFERROR(VLOOKUP(CONCATENATE($A84,AJ$1),'Исх-видео'!$A$2:$D$3000,4,FALSE),"-")</f>
        <v>-</v>
      </c>
      <c r="AK84" s="115" t="str">
        <f>IFERROR(VLOOKUP(CONCATENATE($A84,AK$1),'Исх-видео'!$A$2:$D$3000,4,FALSE),"-")</f>
        <v>-</v>
      </c>
      <c r="AL84" s="115" t="str">
        <f>IFERROR(VLOOKUP(CONCATENATE($A84,AL$1),'Исх-видео'!$A$2:$D$3000,4,FALSE),"-")</f>
        <v>-</v>
      </c>
      <c r="AM84" s="115" t="str">
        <f>IFERROR(VLOOKUP(CONCATENATE($A84,AM$1),'Исх-видео'!$A$2:$D$3000,4,FALSE),"-")</f>
        <v>-</v>
      </c>
      <c r="AN84" s="115" t="str">
        <f>IFERROR(VLOOKUP(CONCATENATE($A84,AN$1),'Исх-видео'!$A$2:$D$3000,4,FALSE),"-")</f>
        <v>-</v>
      </c>
      <c r="AO84" s="115" t="str">
        <f>IFERROR(VLOOKUP(CONCATENATE($A84,AO$1),'Исх-видео'!$A$2:$D$3000,4,FALSE),"-")</f>
        <v>-</v>
      </c>
      <c r="AP84" s="115" t="str">
        <f>IFERROR(VLOOKUP(CONCATENATE($A84,AP$1),'Исх-видео'!$A$2:$D$3000,4,FALSE),"-")</f>
        <v>-</v>
      </c>
      <c r="AQ84" s="115" t="str">
        <f>IFERROR(VLOOKUP(CONCATENATE($A84,AQ$1),'Исх-видео'!$A$2:$D$3000,4,FALSE),"-")</f>
        <v>-</v>
      </c>
      <c r="AR84" s="115" t="str">
        <f>IFERROR(VLOOKUP(CONCATENATE($A84,AR$1),'Исх-видео'!$A$2:$D$3000,4,FALSE),"-")</f>
        <v>-</v>
      </c>
      <c r="AS84" s="115" t="str">
        <f>IFERROR(VLOOKUP(CONCATENATE($A84,AS$1),'Исх-видео'!$A$2:$D$3000,4,FALSE),"-")</f>
        <v>-</v>
      </c>
      <c r="AT84" s="115" t="str">
        <f>IFERROR(VLOOKUP(CONCATENATE($A84,AT$1),'Исх-видео'!$A$2:$D$3000,4,FALSE),"-")</f>
        <v>-</v>
      </c>
      <c r="AU84" s="115" t="str">
        <f>IFERROR(VLOOKUP(CONCATENATE($A84,AU$1),'Исх-видео'!$A$2:$D$3000,4,FALSE),"-")</f>
        <v>-</v>
      </c>
      <c r="AV84" s="115" t="str">
        <f>IFERROR(VLOOKUP(CONCATENATE($A84,AV$1),'Исх-видео'!$A$2:$D$3000,4,FALSE),"-")</f>
        <v>-</v>
      </c>
      <c r="AW84" s="115" t="str">
        <f>IFERROR(VLOOKUP(CONCATENATE($A84,AW$1),'Исх-видео'!$A$2:$D$3000,4,FALSE),"-")</f>
        <v>-</v>
      </c>
      <c r="AX84" s="115" t="str">
        <f>IFERROR(VLOOKUP(CONCATENATE($A84,AX$1),'Исх-видео'!$A$2:$D$3000,4,FALSE),"-")</f>
        <v>-</v>
      </c>
      <c r="AY84" s="115" t="str">
        <f>IFERROR(VLOOKUP(CONCATENATE($A84,AY$1),'Исх-видео'!$A$2:$D$3000,4,FALSE),"-")</f>
        <v>-</v>
      </c>
      <c r="AZ84" s="115" t="str">
        <f>IFERROR(VLOOKUP(CONCATENATE($A84,AZ$1),'Исх-видео'!$A$2:$D$3000,4,FALSE),"-")</f>
        <v>-</v>
      </c>
      <c r="BA84" s="115" t="str">
        <f>IFERROR(VLOOKUP(CONCATENATE($A84,BA$1),'Исх-видео'!$A$2:$D$3000,4,FALSE),"-")</f>
        <v>-</v>
      </c>
      <c r="BB84" s="115" t="str">
        <f>IFERROR(VLOOKUP(CONCATENATE($A84,BB$1),'Исх-видео'!$A$2:$D$3000,4,FALSE),"-")</f>
        <v>-</v>
      </c>
      <c r="BC84" s="115" t="str">
        <f>IFERROR(VLOOKUP(CONCATENATE($A84,BC$1),'Исх-видео'!$A$2:$D$3000,4,FALSE),"-")</f>
        <v>-</v>
      </c>
      <c r="BD84" s="115" t="str">
        <f>IFERROR(VLOOKUP(CONCATENATE($A84,BD$1),'Исх-видео'!$A$2:$D$3000,4,FALSE),"-")</f>
        <v>-</v>
      </c>
      <c r="BE84" s="115" t="str">
        <f>IFERROR(VLOOKUP(CONCATENATE($A84,BE$1),'Исх-видео'!$A$2:$D$3000,4,FALSE),"-")</f>
        <v>-</v>
      </c>
      <c r="BF84" s="115" t="str">
        <f>IFERROR(VLOOKUP(CONCATENATE($A84,BF$1),'Исх-видео'!$A$2:$D$3000,4,FALSE),"-")</f>
        <v>-</v>
      </c>
      <c r="BG84" s="115" t="str">
        <f>IFERROR(VLOOKUP(CONCATENATE($A84,BG$1),'[1]Исх-видео'!$A$2:$D$3000,4,FALSE),"-")</f>
        <v>-</v>
      </c>
      <c r="BH84" s="116">
        <f t="shared" si="4"/>
        <v>0</v>
      </c>
      <c r="BI84" s="114" t="str">
        <f t="shared" si="3"/>
        <v>-</v>
      </c>
      <c r="BJ84" s="115"/>
    </row>
    <row r="85" spans="1:62">
      <c r="A85" s="38">
        <f t="shared" si="5"/>
        <v>83</v>
      </c>
      <c r="B85" s="115" t="str">
        <f>IFERROR(VLOOKUP(CONCATENATE($A85,B$1),'Исх-видео'!$A$2:$D$3000,4,FALSE),"-")</f>
        <v>-</v>
      </c>
      <c r="C85" s="115" t="str">
        <f>IFERROR(VLOOKUP(CONCATENATE($A85,C$1),'Исх-видео'!$A$2:$D$3000,4,FALSE),"-")</f>
        <v>-</v>
      </c>
      <c r="D85" s="115" t="str">
        <f>IFERROR(VLOOKUP(CONCATENATE($A85,D$1),'Исх-видео'!$A$2:$D$3000,4,FALSE),"-")</f>
        <v>-</v>
      </c>
      <c r="E85" s="115" t="str">
        <f>IFERROR(VLOOKUP(CONCATENATE($A85,E$1),'Исх-видео'!$A$2:$D$3000,4,FALSE),"-")</f>
        <v>-</v>
      </c>
      <c r="F85" s="115" t="str">
        <f>IFERROR(VLOOKUP(CONCATENATE($A85,F$1),'Исх-видео'!$A$2:$D$3000,4,FALSE),"-")</f>
        <v>-</v>
      </c>
      <c r="G85" s="115" t="str">
        <f>IFERROR(VLOOKUP(CONCATENATE($A85,G$1),'Исх-видео'!$A$2:$D$3000,4,FALSE),"-")</f>
        <v>-</v>
      </c>
      <c r="H85" s="115" t="str">
        <f>IFERROR(VLOOKUP(CONCATENATE($A85,H$1),'Исх-видео'!$A$2:$D$3000,4,FALSE),"-")</f>
        <v>-</v>
      </c>
      <c r="I85" s="115" t="str">
        <f>IFERROR(VLOOKUP(CONCATENATE($A85,I$1),'Исх-видео'!$A$2:$D$3000,4,FALSE),"-")</f>
        <v>-</v>
      </c>
      <c r="J85" s="115" t="str">
        <f>IFERROR(VLOOKUP(CONCATENATE($A85,J$1),'Исх-видео'!$A$2:$D$3000,4,FALSE),"-")</f>
        <v>-</v>
      </c>
      <c r="K85" s="115" t="str">
        <f>IFERROR(VLOOKUP(CONCATENATE($A85,K$1),'Исх-видео'!$A$2:$D$3000,4,FALSE),"-")</f>
        <v>-</v>
      </c>
      <c r="L85" s="115" t="str">
        <f>IFERROR(VLOOKUP(CONCATENATE($A85,L$1),'Исх-видео'!$A$2:$D$3000,4,FALSE),"-")</f>
        <v>-</v>
      </c>
      <c r="M85" s="115" t="str">
        <f>IFERROR(VLOOKUP(CONCATENATE($A85,M$1),'Исх-видео'!$A$2:$D$3000,4,FALSE),"-")</f>
        <v>-</v>
      </c>
      <c r="N85" s="115" t="str">
        <f>IFERROR(VLOOKUP(CONCATENATE($A85,N$1),'Исх-видео'!$A$2:$D$3000,4,FALSE),"-")</f>
        <v>-</v>
      </c>
      <c r="O85" s="115" t="str">
        <f>IFERROR(VLOOKUP(CONCATENATE($A85,O$1),'Исх-видео'!$A$2:$D$3000,4,FALSE),"-")</f>
        <v>-</v>
      </c>
      <c r="P85" s="115" t="str">
        <f>IFERROR(VLOOKUP(CONCATENATE($A85,P$1),'Исх-видео'!$A$2:$D$3000,4,FALSE),"-")</f>
        <v>-</v>
      </c>
      <c r="Q85" s="115" t="str">
        <f>IFERROR(VLOOKUP(CONCATENATE($A85,Q$1),'Исх-видео'!$A$2:$D$3000,4,FALSE),"-")</f>
        <v>-</v>
      </c>
      <c r="R85" s="115" t="str">
        <f>IFERROR(VLOOKUP(CONCATENATE($A85,R$1),'Исх-видео'!$A$2:$D$3000,4,FALSE),"-")</f>
        <v>-</v>
      </c>
      <c r="S85" s="115" t="str">
        <f>IFERROR(VLOOKUP(CONCATENATE($A85,S$1),'Исх-видео'!$A$2:$D$3000,4,FALSE),"-")</f>
        <v>-</v>
      </c>
      <c r="T85" s="115" t="str">
        <f>IFERROR(VLOOKUP(CONCATENATE($A85,T$1),'Исх-видео'!$A$2:$D$3000,4,FALSE),"-")</f>
        <v>-</v>
      </c>
      <c r="U85" s="115" t="str">
        <f>IFERROR(VLOOKUP(CONCATENATE($A85,U$1),'Исх-видео'!$A$2:$D$3000,4,FALSE),"-")</f>
        <v>-</v>
      </c>
      <c r="V85" s="115" t="str">
        <f>IFERROR(VLOOKUP(CONCATENATE($A85,V$1),'Исх-видео'!$A$2:$D$3000,4,FALSE),"-")</f>
        <v>-</v>
      </c>
      <c r="W85" s="115" t="str">
        <f>IFERROR(VLOOKUP(CONCATENATE($A85,W$1),'Исх-видео'!$A$2:$D$3000,4,FALSE),"-")</f>
        <v>-</v>
      </c>
      <c r="X85" s="115" t="str">
        <f>IFERROR(VLOOKUP(CONCATENATE($A85,X$1),'Исх-видео'!$A$2:$D$3000,4,FALSE),"-")</f>
        <v>-</v>
      </c>
      <c r="Y85" s="115" t="str">
        <f>IFERROR(VLOOKUP(CONCATENATE($A85,Y$1),'Исх-видео'!$A$2:$D$3000,4,FALSE),"-")</f>
        <v>-</v>
      </c>
      <c r="Z85" s="115" t="str">
        <f>IFERROR(VLOOKUP(CONCATENATE($A85,Z$1),'Исх-видео'!$A$2:$D$3000,4,FALSE),"-")</f>
        <v>-</v>
      </c>
      <c r="AA85" s="115" t="str">
        <f>IFERROR(VLOOKUP(CONCATENATE($A85,AA$1),'Исх-видео'!$A$2:$D$3000,4,FALSE),"-")</f>
        <v>-</v>
      </c>
      <c r="AB85" s="115" t="str">
        <f>IFERROR(VLOOKUP(CONCATENATE($A85,AB$1),'Исх-видео'!$A$2:$D$3000,4,FALSE),"-")</f>
        <v>-</v>
      </c>
      <c r="AC85" s="115" t="str">
        <f>IFERROR(VLOOKUP(CONCATENATE($A85,AC$1),'Исх-видео'!$A$2:$D$3000,4,FALSE),"-")</f>
        <v>-</v>
      </c>
      <c r="AD85" s="115" t="str">
        <f>IFERROR(VLOOKUP(CONCATENATE($A85,AD$1),'Исх-видео'!$A$2:$D$3000,4,FALSE),"-")</f>
        <v>-</v>
      </c>
      <c r="AE85" s="115" t="str">
        <f>IFERROR(VLOOKUP(CONCATENATE($A85,AE$1),'Исх-видео'!$A$2:$D$3000,4,FALSE),"-")</f>
        <v>-</v>
      </c>
      <c r="AF85" s="115" t="str">
        <f>IFERROR(VLOOKUP(CONCATENATE($A85,AF$1),'Исх-видео'!$A$2:$D$3000,4,FALSE),"-")</f>
        <v>-</v>
      </c>
      <c r="AG85" s="115" t="str">
        <f>IFERROR(VLOOKUP(CONCATENATE($A85,AG$1),'Исх-видео'!$A$2:$D$3000,4,FALSE),"-")</f>
        <v>-</v>
      </c>
      <c r="AH85" s="115" t="str">
        <f>IFERROR(VLOOKUP(CONCATENATE($A85,AH$1),'Исх-видео'!$A$2:$D$3000,4,FALSE),"-")</f>
        <v>-</v>
      </c>
      <c r="AI85" s="115" t="str">
        <f>IFERROR(VLOOKUP(CONCATENATE($A85,AI$1),'Исх-видео'!$A$2:$D$3000,4,FALSE),"-")</f>
        <v>-</v>
      </c>
      <c r="AJ85" s="115" t="str">
        <f>IFERROR(VLOOKUP(CONCATENATE($A85,AJ$1),'Исх-видео'!$A$2:$D$3000,4,FALSE),"-")</f>
        <v>-</v>
      </c>
      <c r="AK85" s="115" t="str">
        <f>IFERROR(VLOOKUP(CONCATENATE($A85,AK$1),'Исх-видео'!$A$2:$D$3000,4,FALSE),"-")</f>
        <v>-</v>
      </c>
      <c r="AL85" s="115" t="str">
        <f>IFERROR(VLOOKUP(CONCATENATE($A85,AL$1),'Исх-видео'!$A$2:$D$3000,4,FALSE),"-")</f>
        <v>-</v>
      </c>
      <c r="AM85" s="115" t="str">
        <f>IFERROR(VLOOKUP(CONCATENATE($A85,AM$1),'Исх-видео'!$A$2:$D$3000,4,FALSE),"-")</f>
        <v>-</v>
      </c>
      <c r="AN85" s="115" t="str">
        <f>IFERROR(VLOOKUP(CONCATENATE($A85,AN$1),'Исх-видео'!$A$2:$D$3000,4,FALSE),"-")</f>
        <v>-</v>
      </c>
      <c r="AO85" s="115" t="str">
        <f>IFERROR(VLOOKUP(CONCATENATE($A85,AO$1),'Исх-видео'!$A$2:$D$3000,4,FALSE),"-")</f>
        <v>-</v>
      </c>
      <c r="AP85" s="115" t="str">
        <f>IFERROR(VLOOKUP(CONCATENATE($A85,AP$1),'Исх-видео'!$A$2:$D$3000,4,FALSE),"-")</f>
        <v>-</v>
      </c>
      <c r="AQ85" s="115" t="str">
        <f>IFERROR(VLOOKUP(CONCATENATE($A85,AQ$1),'Исх-видео'!$A$2:$D$3000,4,FALSE),"-")</f>
        <v>-</v>
      </c>
      <c r="AR85" s="115" t="str">
        <f>IFERROR(VLOOKUP(CONCATENATE($A85,AR$1),'Исх-видео'!$A$2:$D$3000,4,FALSE),"-")</f>
        <v>-</v>
      </c>
      <c r="AS85" s="115" t="str">
        <f>IFERROR(VLOOKUP(CONCATENATE($A85,AS$1),'Исх-видео'!$A$2:$D$3000,4,FALSE),"-")</f>
        <v>-</v>
      </c>
      <c r="AT85" s="115" t="str">
        <f>IFERROR(VLOOKUP(CONCATENATE($A85,AT$1),'Исх-видео'!$A$2:$D$3000,4,FALSE),"-")</f>
        <v>-</v>
      </c>
      <c r="AU85" s="115" t="str">
        <f>IFERROR(VLOOKUP(CONCATENATE($A85,AU$1),'Исх-видео'!$A$2:$D$3000,4,FALSE),"-")</f>
        <v>-</v>
      </c>
      <c r="AV85" s="115" t="str">
        <f>IFERROR(VLOOKUP(CONCATENATE($A85,AV$1),'Исх-видео'!$A$2:$D$3000,4,FALSE),"-")</f>
        <v>-</v>
      </c>
      <c r="AW85" s="115" t="str">
        <f>IFERROR(VLOOKUP(CONCATENATE($A85,AW$1),'Исх-видео'!$A$2:$D$3000,4,FALSE),"-")</f>
        <v>-</v>
      </c>
      <c r="AX85" s="115" t="str">
        <f>IFERROR(VLOOKUP(CONCATENATE($A85,AX$1),'Исх-видео'!$A$2:$D$3000,4,FALSE),"-")</f>
        <v>-</v>
      </c>
      <c r="AY85" s="115" t="str">
        <f>IFERROR(VLOOKUP(CONCATENATE($A85,AY$1),'Исх-видео'!$A$2:$D$3000,4,FALSE),"-")</f>
        <v>-</v>
      </c>
      <c r="AZ85" s="115" t="str">
        <f>IFERROR(VLOOKUP(CONCATENATE($A85,AZ$1),'Исх-видео'!$A$2:$D$3000,4,FALSE),"-")</f>
        <v>-</v>
      </c>
      <c r="BA85" s="115" t="str">
        <f>IFERROR(VLOOKUP(CONCATENATE($A85,BA$1),'Исх-видео'!$A$2:$D$3000,4,FALSE),"-")</f>
        <v>-</v>
      </c>
      <c r="BB85" s="115" t="str">
        <f>IFERROR(VLOOKUP(CONCATENATE($A85,BB$1),'Исх-видео'!$A$2:$D$3000,4,FALSE),"-")</f>
        <v>-</v>
      </c>
      <c r="BC85" s="115" t="str">
        <f>IFERROR(VLOOKUP(CONCATENATE($A85,BC$1),'Исх-видео'!$A$2:$D$3000,4,FALSE),"-")</f>
        <v>-</v>
      </c>
      <c r="BD85" s="115" t="str">
        <f>IFERROR(VLOOKUP(CONCATENATE($A85,BD$1),'Исх-видео'!$A$2:$D$3000,4,FALSE),"-")</f>
        <v>-</v>
      </c>
      <c r="BE85" s="115" t="str">
        <f>IFERROR(VLOOKUP(CONCATENATE($A85,BE$1),'Исх-видео'!$A$2:$D$3000,4,FALSE),"-")</f>
        <v>-</v>
      </c>
      <c r="BF85" s="115" t="str">
        <f>IFERROR(VLOOKUP(CONCATENATE($A85,BF$1),'Исх-видео'!$A$2:$D$3000,4,FALSE),"-")</f>
        <v>-</v>
      </c>
      <c r="BG85" s="115" t="str">
        <f>IFERROR(VLOOKUP(CONCATENATE($A85,BG$1),'[1]Исх-видео'!$A$2:$D$3000,4,FALSE),"-")</f>
        <v>-</v>
      </c>
      <c r="BH85" s="116">
        <f t="shared" si="4"/>
        <v>0</v>
      </c>
      <c r="BI85" s="114" t="str">
        <f t="shared" si="3"/>
        <v>-</v>
      </c>
      <c r="BJ85" s="115"/>
    </row>
    <row r="86" spans="1:62">
      <c r="A86" s="38">
        <f t="shared" si="5"/>
        <v>84</v>
      </c>
      <c r="B86" s="115" t="str">
        <f>IFERROR(VLOOKUP(CONCATENATE($A86,B$1),'Исх-видео'!$A$2:$D$3000,4,FALSE),"-")</f>
        <v>-</v>
      </c>
      <c r="C86" s="115" t="str">
        <f>IFERROR(VLOOKUP(CONCATENATE($A86,C$1),'Исх-видео'!$A$2:$D$3000,4,FALSE),"-")</f>
        <v>-</v>
      </c>
      <c r="D86" s="115" t="str">
        <f>IFERROR(VLOOKUP(CONCATENATE($A86,D$1),'Исх-видео'!$A$2:$D$3000,4,FALSE),"-")</f>
        <v>-</v>
      </c>
      <c r="E86" s="115" t="str">
        <f>IFERROR(VLOOKUP(CONCATENATE($A86,E$1),'Исх-видео'!$A$2:$D$3000,4,FALSE),"-")</f>
        <v>-</v>
      </c>
      <c r="F86" s="115" t="str">
        <f>IFERROR(VLOOKUP(CONCATENATE($A86,F$1),'Исх-видео'!$A$2:$D$3000,4,FALSE),"-")</f>
        <v>-</v>
      </c>
      <c r="G86" s="115" t="str">
        <f>IFERROR(VLOOKUP(CONCATENATE($A86,G$1),'Исх-видео'!$A$2:$D$3000,4,FALSE),"-")</f>
        <v>-</v>
      </c>
      <c r="H86" s="115" t="str">
        <f>IFERROR(VLOOKUP(CONCATENATE($A86,H$1),'Исх-видео'!$A$2:$D$3000,4,FALSE),"-")</f>
        <v>-</v>
      </c>
      <c r="I86" s="115" t="str">
        <f>IFERROR(VLOOKUP(CONCATENATE($A86,I$1),'Исх-видео'!$A$2:$D$3000,4,FALSE),"-")</f>
        <v>-</v>
      </c>
      <c r="J86" s="115" t="str">
        <f>IFERROR(VLOOKUP(CONCATENATE($A86,J$1),'Исх-видео'!$A$2:$D$3000,4,FALSE),"-")</f>
        <v>-</v>
      </c>
      <c r="K86" s="115" t="str">
        <f>IFERROR(VLOOKUP(CONCATENATE($A86,K$1),'Исх-видео'!$A$2:$D$3000,4,FALSE),"-")</f>
        <v>-</v>
      </c>
      <c r="L86" s="115" t="str">
        <f>IFERROR(VLOOKUP(CONCATENATE($A86,L$1),'Исх-видео'!$A$2:$D$3000,4,FALSE),"-")</f>
        <v>-</v>
      </c>
      <c r="M86" s="115" t="str">
        <f>IFERROR(VLOOKUP(CONCATENATE($A86,M$1),'Исх-видео'!$A$2:$D$3000,4,FALSE),"-")</f>
        <v>-</v>
      </c>
      <c r="N86" s="115" t="str">
        <f>IFERROR(VLOOKUP(CONCATENATE($A86,N$1),'Исх-видео'!$A$2:$D$3000,4,FALSE),"-")</f>
        <v>-</v>
      </c>
      <c r="O86" s="115" t="str">
        <f>IFERROR(VLOOKUP(CONCATENATE($A86,O$1),'Исх-видео'!$A$2:$D$3000,4,FALSE),"-")</f>
        <v>-</v>
      </c>
      <c r="P86" s="115" t="str">
        <f>IFERROR(VLOOKUP(CONCATENATE($A86,P$1),'Исх-видео'!$A$2:$D$3000,4,FALSE),"-")</f>
        <v>-</v>
      </c>
      <c r="Q86" s="115" t="str">
        <f>IFERROR(VLOOKUP(CONCATENATE($A86,Q$1),'Исх-видео'!$A$2:$D$3000,4,FALSE),"-")</f>
        <v>-</v>
      </c>
      <c r="R86" s="115" t="str">
        <f>IFERROR(VLOOKUP(CONCATENATE($A86,R$1),'Исх-видео'!$A$2:$D$3000,4,FALSE),"-")</f>
        <v>-</v>
      </c>
      <c r="S86" s="115" t="str">
        <f>IFERROR(VLOOKUP(CONCATENATE($A86,S$1),'Исх-видео'!$A$2:$D$3000,4,FALSE),"-")</f>
        <v>-</v>
      </c>
      <c r="T86" s="115" t="str">
        <f>IFERROR(VLOOKUP(CONCATENATE($A86,T$1),'Исх-видео'!$A$2:$D$3000,4,FALSE),"-")</f>
        <v>-</v>
      </c>
      <c r="U86" s="115" t="str">
        <f>IFERROR(VLOOKUP(CONCATENATE($A86,U$1),'Исх-видео'!$A$2:$D$3000,4,FALSE),"-")</f>
        <v>-</v>
      </c>
      <c r="V86" s="115" t="str">
        <f>IFERROR(VLOOKUP(CONCATENATE($A86,V$1),'Исх-видео'!$A$2:$D$3000,4,FALSE),"-")</f>
        <v>-</v>
      </c>
      <c r="W86" s="115" t="str">
        <f>IFERROR(VLOOKUP(CONCATENATE($A86,W$1),'Исх-видео'!$A$2:$D$3000,4,FALSE),"-")</f>
        <v>-</v>
      </c>
      <c r="X86" s="115" t="str">
        <f>IFERROR(VLOOKUP(CONCATENATE($A86,X$1),'Исх-видео'!$A$2:$D$3000,4,FALSE),"-")</f>
        <v>-</v>
      </c>
      <c r="Y86" s="115" t="str">
        <f>IFERROR(VLOOKUP(CONCATENATE($A86,Y$1),'Исх-видео'!$A$2:$D$3000,4,FALSE),"-")</f>
        <v>-</v>
      </c>
      <c r="Z86" s="115" t="str">
        <f>IFERROR(VLOOKUP(CONCATENATE($A86,Z$1),'Исх-видео'!$A$2:$D$3000,4,FALSE),"-")</f>
        <v>-</v>
      </c>
      <c r="AA86" s="115" t="str">
        <f>IFERROR(VLOOKUP(CONCATENATE($A86,AA$1),'Исх-видео'!$A$2:$D$3000,4,FALSE),"-")</f>
        <v>-</v>
      </c>
      <c r="AB86" s="115" t="str">
        <f>IFERROR(VLOOKUP(CONCATENATE($A86,AB$1),'Исх-видео'!$A$2:$D$3000,4,FALSE),"-")</f>
        <v>-</v>
      </c>
      <c r="AC86" s="115" t="str">
        <f>IFERROR(VLOOKUP(CONCATENATE($A86,AC$1),'Исх-видео'!$A$2:$D$3000,4,FALSE),"-")</f>
        <v>-</v>
      </c>
      <c r="AD86" s="115" t="str">
        <f>IFERROR(VLOOKUP(CONCATENATE($A86,AD$1),'Исх-видео'!$A$2:$D$3000,4,FALSE),"-")</f>
        <v>-</v>
      </c>
      <c r="AE86" s="115" t="str">
        <f>IFERROR(VLOOKUP(CONCATENATE($A86,AE$1),'Исх-видео'!$A$2:$D$3000,4,FALSE),"-")</f>
        <v>-</v>
      </c>
      <c r="AF86" s="115" t="str">
        <f>IFERROR(VLOOKUP(CONCATENATE($A86,AF$1),'Исх-видео'!$A$2:$D$3000,4,FALSE),"-")</f>
        <v>-</v>
      </c>
      <c r="AG86" s="115" t="str">
        <f>IFERROR(VLOOKUP(CONCATENATE($A86,AG$1),'Исх-видео'!$A$2:$D$3000,4,FALSE),"-")</f>
        <v>-</v>
      </c>
      <c r="AH86" s="115" t="str">
        <f>IFERROR(VLOOKUP(CONCATENATE($A86,AH$1),'Исх-видео'!$A$2:$D$3000,4,FALSE),"-")</f>
        <v>-</v>
      </c>
      <c r="AI86" s="115" t="str">
        <f>IFERROR(VLOOKUP(CONCATENATE($A86,AI$1),'Исх-видео'!$A$2:$D$3000,4,FALSE),"-")</f>
        <v>-</v>
      </c>
      <c r="AJ86" s="115" t="str">
        <f>IFERROR(VLOOKUP(CONCATENATE($A86,AJ$1),'Исх-видео'!$A$2:$D$3000,4,FALSE),"-")</f>
        <v>-</v>
      </c>
      <c r="AK86" s="115" t="str">
        <f>IFERROR(VLOOKUP(CONCATENATE($A86,AK$1),'Исх-видео'!$A$2:$D$3000,4,FALSE),"-")</f>
        <v>-</v>
      </c>
      <c r="AL86" s="115" t="str">
        <f>IFERROR(VLOOKUP(CONCATENATE($A86,AL$1),'Исх-видео'!$A$2:$D$3000,4,FALSE),"-")</f>
        <v>-</v>
      </c>
      <c r="AM86" s="115" t="str">
        <f>IFERROR(VLOOKUP(CONCATENATE($A86,AM$1),'Исх-видео'!$A$2:$D$3000,4,FALSE),"-")</f>
        <v>-</v>
      </c>
      <c r="AN86" s="115" t="str">
        <f>IFERROR(VLOOKUP(CONCATENATE($A86,AN$1),'Исх-видео'!$A$2:$D$3000,4,FALSE),"-")</f>
        <v>-</v>
      </c>
      <c r="AO86" s="115" t="str">
        <f>IFERROR(VLOOKUP(CONCATENATE($A86,AO$1),'Исх-видео'!$A$2:$D$3000,4,FALSE),"-")</f>
        <v>-</v>
      </c>
      <c r="AP86" s="115" t="str">
        <f>IFERROR(VLOOKUP(CONCATENATE($A86,AP$1),'Исх-видео'!$A$2:$D$3000,4,FALSE),"-")</f>
        <v>-</v>
      </c>
      <c r="AQ86" s="115" t="str">
        <f>IFERROR(VLOOKUP(CONCATENATE($A86,AQ$1),'Исх-видео'!$A$2:$D$3000,4,FALSE),"-")</f>
        <v>-</v>
      </c>
      <c r="AR86" s="115" t="str">
        <f>IFERROR(VLOOKUP(CONCATENATE($A86,AR$1),'Исх-видео'!$A$2:$D$3000,4,FALSE),"-")</f>
        <v>-</v>
      </c>
      <c r="AS86" s="115" t="str">
        <f>IFERROR(VLOOKUP(CONCATENATE($A86,AS$1),'Исх-видео'!$A$2:$D$3000,4,FALSE),"-")</f>
        <v>-</v>
      </c>
      <c r="AT86" s="115" t="str">
        <f>IFERROR(VLOOKUP(CONCATENATE($A86,AT$1),'Исх-видео'!$A$2:$D$3000,4,FALSE),"-")</f>
        <v>-</v>
      </c>
      <c r="AU86" s="115" t="str">
        <f>IFERROR(VLOOKUP(CONCATENATE($A86,AU$1),'Исх-видео'!$A$2:$D$3000,4,FALSE),"-")</f>
        <v>-</v>
      </c>
      <c r="AV86" s="115" t="str">
        <f>IFERROR(VLOOKUP(CONCATENATE($A86,AV$1),'Исх-видео'!$A$2:$D$3000,4,FALSE),"-")</f>
        <v>-</v>
      </c>
      <c r="AW86" s="115" t="str">
        <f>IFERROR(VLOOKUP(CONCATENATE($A86,AW$1),'Исх-видео'!$A$2:$D$3000,4,FALSE),"-")</f>
        <v>-</v>
      </c>
      <c r="AX86" s="115" t="str">
        <f>IFERROR(VLOOKUP(CONCATENATE($A86,AX$1),'Исх-видео'!$A$2:$D$3000,4,FALSE),"-")</f>
        <v>-</v>
      </c>
      <c r="AY86" s="115" t="str">
        <f>IFERROR(VLOOKUP(CONCATENATE($A86,AY$1),'Исх-видео'!$A$2:$D$3000,4,FALSE),"-")</f>
        <v>-</v>
      </c>
      <c r="AZ86" s="115" t="str">
        <f>IFERROR(VLOOKUP(CONCATENATE($A86,AZ$1),'Исх-видео'!$A$2:$D$3000,4,FALSE),"-")</f>
        <v>-</v>
      </c>
      <c r="BA86" s="115" t="str">
        <f>IFERROR(VLOOKUP(CONCATENATE($A86,BA$1),'Исх-видео'!$A$2:$D$3000,4,FALSE),"-")</f>
        <v>-</v>
      </c>
      <c r="BB86" s="115" t="str">
        <f>IFERROR(VLOOKUP(CONCATENATE($A86,BB$1),'Исх-видео'!$A$2:$D$3000,4,FALSE),"-")</f>
        <v>-</v>
      </c>
      <c r="BC86" s="115" t="str">
        <f>IFERROR(VLOOKUP(CONCATENATE($A86,BC$1),'Исх-видео'!$A$2:$D$3000,4,FALSE),"-")</f>
        <v>-</v>
      </c>
      <c r="BD86" s="115" t="str">
        <f>IFERROR(VLOOKUP(CONCATENATE($A86,BD$1),'Исх-видео'!$A$2:$D$3000,4,FALSE),"-")</f>
        <v>-</v>
      </c>
      <c r="BE86" s="115" t="str">
        <f>IFERROR(VLOOKUP(CONCATENATE($A86,BE$1),'Исх-видео'!$A$2:$D$3000,4,FALSE),"-")</f>
        <v>-</v>
      </c>
      <c r="BF86" s="115" t="str">
        <f>IFERROR(VLOOKUP(CONCATENATE($A86,BF$1),'Исх-видео'!$A$2:$D$3000,4,FALSE),"-")</f>
        <v>-</v>
      </c>
      <c r="BG86" s="115" t="str">
        <f>IFERROR(VLOOKUP(CONCATENATE($A86,BG$1),'[1]Исх-видео'!$A$2:$D$3000,4,FALSE),"-")</f>
        <v>-</v>
      </c>
      <c r="BH86" s="116">
        <f t="shared" si="4"/>
        <v>0</v>
      </c>
      <c r="BI86" s="114" t="str">
        <f t="shared" si="3"/>
        <v>-</v>
      </c>
      <c r="BJ86" s="115"/>
    </row>
    <row r="87" spans="1:62">
      <c r="A87" s="38">
        <f t="shared" si="5"/>
        <v>85</v>
      </c>
      <c r="B87" s="115" t="str">
        <f>IFERROR(VLOOKUP(CONCATENATE($A87,B$1),'Исх-видео'!$A$2:$D$3000,4,FALSE),"-")</f>
        <v>-</v>
      </c>
      <c r="C87" s="115" t="str">
        <f>IFERROR(VLOOKUP(CONCATENATE($A87,C$1),'Исх-видео'!$A$2:$D$3000,4,FALSE),"-")</f>
        <v>-</v>
      </c>
      <c r="D87" s="115" t="str">
        <f>IFERROR(VLOOKUP(CONCATENATE($A87,D$1),'Исх-видео'!$A$2:$D$3000,4,FALSE),"-")</f>
        <v>-</v>
      </c>
      <c r="E87" s="115" t="str">
        <f>IFERROR(VLOOKUP(CONCATENATE($A87,E$1),'Исх-видео'!$A$2:$D$3000,4,FALSE),"-")</f>
        <v>-</v>
      </c>
      <c r="F87" s="115" t="str">
        <f>IFERROR(VLOOKUP(CONCATENATE($A87,F$1),'Исх-видео'!$A$2:$D$3000,4,FALSE),"-")</f>
        <v>-</v>
      </c>
      <c r="G87" s="115" t="str">
        <f>IFERROR(VLOOKUP(CONCATENATE($A87,G$1),'Исх-видео'!$A$2:$D$3000,4,FALSE),"-")</f>
        <v>-</v>
      </c>
      <c r="H87" s="115" t="str">
        <f>IFERROR(VLOOKUP(CONCATENATE($A87,H$1),'Исх-видео'!$A$2:$D$3000,4,FALSE),"-")</f>
        <v>-</v>
      </c>
      <c r="I87" s="115" t="str">
        <f>IFERROR(VLOOKUP(CONCATENATE($A87,I$1),'Исх-видео'!$A$2:$D$3000,4,FALSE),"-")</f>
        <v>-</v>
      </c>
      <c r="J87" s="115" t="str">
        <f>IFERROR(VLOOKUP(CONCATENATE($A87,J$1),'Исх-видео'!$A$2:$D$3000,4,FALSE),"-")</f>
        <v>-</v>
      </c>
      <c r="K87" s="115" t="str">
        <f>IFERROR(VLOOKUP(CONCATENATE($A87,K$1),'Исх-видео'!$A$2:$D$3000,4,FALSE),"-")</f>
        <v>-</v>
      </c>
      <c r="L87" s="115" t="str">
        <f>IFERROR(VLOOKUP(CONCATENATE($A87,L$1),'Исх-видео'!$A$2:$D$3000,4,FALSE),"-")</f>
        <v>-</v>
      </c>
      <c r="M87" s="115" t="str">
        <f>IFERROR(VLOOKUP(CONCATENATE($A87,M$1),'Исх-видео'!$A$2:$D$3000,4,FALSE),"-")</f>
        <v>-</v>
      </c>
      <c r="N87" s="115" t="str">
        <f>IFERROR(VLOOKUP(CONCATENATE($A87,N$1),'Исх-видео'!$A$2:$D$3000,4,FALSE),"-")</f>
        <v>-</v>
      </c>
      <c r="O87" s="115" t="str">
        <f>IFERROR(VLOOKUP(CONCATENATE($A87,O$1),'Исх-видео'!$A$2:$D$3000,4,FALSE),"-")</f>
        <v>-</v>
      </c>
      <c r="P87" s="115" t="str">
        <f>IFERROR(VLOOKUP(CONCATENATE($A87,P$1),'Исх-видео'!$A$2:$D$3000,4,FALSE),"-")</f>
        <v>-</v>
      </c>
      <c r="Q87" s="115" t="str">
        <f>IFERROR(VLOOKUP(CONCATENATE($A87,Q$1),'Исх-видео'!$A$2:$D$3000,4,FALSE),"-")</f>
        <v>-</v>
      </c>
      <c r="R87" s="115" t="str">
        <f>IFERROR(VLOOKUP(CONCATENATE($A87,R$1),'Исх-видео'!$A$2:$D$3000,4,FALSE),"-")</f>
        <v>-</v>
      </c>
      <c r="S87" s="115" t="str">
        <f>IFERROR(VLOOKUP(CONCATENATE($A87,S$1),'Исх-видео'!$A$2:$D$3000,4,FALSE),"-")</f>
        <v>-</v>
      </c>
      <c r="T87" s="115" t="str">
        <f>IFERROR(VLOOKUP(CONCATENATE($A87,T$1),'Исх-видео'!$A$2:$D$3000,4,FALSE),"-")</f>
        <v>-</v>
      </c>
      <c r="U87" s="115" t="str">
        <f>IFERROR(VLOOKUP(CONCATENATE($A87,U$1),'Исх-видео'!$A$2:$D$3000,4,FALSE),"-")</f>
        <v>-</v>
      </c>
      <c r="V87" s="115" t="str">
        <f>IFERROR(VLOOKUP(CONCATENATE($A87,V$1),'Исх-видео'!$A$2:$D$3000,4,FALSE),"-")</f>
        <v>-</v>
      </c>
      <c r="W87" s="115" t="str">
        <f>IFERROR(VLOOKUP(CONCATENATE($A87,W$1),'Исх-видео'!$A$2:$D$3000,4,FALSE),"-")</f>
        <v>-</v>
      </c>
      <c r="X87" s="115" t="str">
        <f>IFERROR(VLOOKUP(CONCATENATE($A87,X$1),'Исх-видео'!$A$2:$D$3000,4,FALSE),"-")</f>
        <v>-</v>
      </c>
      <c r="Y87" s="115" t="str">
        <f>IFERROR(VLOOKUP(CONCATENATE($A87,Y$1),'Исх-видео'!$A$2:$D$3000,4,FALSE),"-")</f>
        <v>-</v>
      </c>
      <c r="Z87" s="115" t="str">
        <f>IFERROR(VLOOKUP(CONCATENATE($A87,Z$1),'Исх-видео'!$A$2:$D$3000,4,FALSE),"-")</f>
        <v>-</v>
      </c>
      <c r="AA87" s="115" t="str">
        <f>IFERROR(VLOOKUP(CONCATENATE($A87,AA$1),'Исх-видео'!$A$2:$D$3000,4,FALSE),"-")</f>
        <v>-</v>
      </c>
      <c r="AB87" s="115" t="str">
        <f>IFERROR(VLOOKUP(CONCATENATE($A87,AB$1),'Исх-видео'!$A$2:$D$3000,4,FALSE),"-")</f>
        <v>-</v>
      </c>
      <c r="AC87" s="115" t="str">
        <f>IFERROR(VLOOKUP(CONCATENATE($A87,AC$1),'Исх-видео'!$A$2:$D$3000,4,FALSE),"-")</f>
        <v>-</v>
      </c>
      <c r="AD87" s="115" t="str">
        <f>IFERROR(VLOOKUP(CONCATENATE($A87,AD$1),'Исх-видео'!$A$2:$D$3000,4,FALSE),"-")</f>
        <v>-</v>
      </c>
      <c r="AE87" s="115" t="str">
        <f>IFERROR(VLOOKUP(CONCATENATE($A87,AE$1),'Исх-видео'!$A$2:$D$3000,4,FALSE),"-")</f>
        <v>-</v>
      </c>
      <c r="AF87" s="115" t="str">
        <f>IFERROR(VLOOKUP(CONCATENATE($A87,AF$1),'Исх-видео'!$A$2:$D$3000,4,FALSE),"-")</f>
        <v>-</v>
      </c>
      <c r="AG87" s="115" t="str">
        <f>IFERROR(VLOOKUP(CONCATENATE($A87,AG$1),'Исх-видео'!$A$2:$D$3000,4,FALSE),"-")</f>
        <v>-</v>
      </c>
      <c r="AH87" s="115" t="str">
        <f>IFERROR(VLOOKUP(CONCATENATE($A87,AH$1),'Исх-видео'!$A$2:$D$3000,4,FALSE),"-")</f>
        <v>-</v>
      </c>
      <c r="AI87" s="115" t="str">
        <f>IFERROR(VLOOKUP(CONCATENATE($A87,AI$1),'Исх-видео'!$A$2:$D$3000,4,FALSE),"-")</f>
        <v>-</v>
      </c>
      <c r="AJ87" s="115" t="str">
        <f>IFERROR(VLOOKUP(CONCATENATE($A87,AJ$1),'Исх-видео'!$A$2:$D$3000,4,FALSE),"-")</f>
        <v>-</v>
      </c>
      <c r="AK87" s="115" t="str">
        <f>IFERROR(VLOOKUP(CONCATENATE($A87,AK$1),'Исх-видео'!$A$2:$D$3000,4,FALSE),"-")</f>
        <v>-</v>
      </c>
      <c r="AL87" s="115" t="str">
        <f>IFERROR(VLOOKUP(CONCATENATE($A87,AL$1),'Исх-видео'!$A$2:$D$3000,4,FALSE),"-")</f>
        <v>-</v>
      </c>
      <c r="AM87" s="115" t="str">
        <f>IFERROR(VLOOKUP(CONCATENATE($A87,AM$1),'Исх-видео'!$A$2:$D$3000,4,FALSE),"-")</f>
        <v>-</v>
      </c>
      <c r="AN87" s="115" t="str">
        <f>IFERROR(VLOOKUP(CONCATENATE($A87,AN$1),'Исх-видео'!$A$2:$D$3000,4,FALSE),"-")</f>
        <v>-</v>
      </c>
      <c r="AO87" s="115" t="str">
        <f>IFERROR(VLOOKUP(CONCATENATE($A87,AO$1),'Исх-видео'!$A$2:$D$3000,4,FALSE),"-")</f>
        <v>-</v>
      </c>
      <c r="AP87" s="115" t="str">
        <f>IFERROR(VLOOKUP(CONCATENATE($A87,AP$1),'Исх-видео'!$A$2:$D$3000,4,FALSE),"-")</f>
        <v>-</v>
      </c>
      <c r="AQ87" s="115" t="str">
        <f>IFERROR(VLOOKUP(CONCATENATE($A87,AQ$1),'Исх-видео'!$A$2:$D$3000,4,FALSE),"-")</f>
        <v>-</v>
      </c>
      <c r="AR87" s="115" t="str">
        <f>IFERROR(VLOOKUP(CONCATENATE($A87,AR$1),'Исх-видео'!$A$2:$D$3000,4,FALSE),"-")</f>
        <v>-</v>
      </c>
      <c r="AS87" s="115" t="str">
        <f>IFERROR(VLOOKUP(CONCATENATE($A87,AS$1),'Исх-видео'!$A$2:$D$3000,4,FALSE),"-")</f>
        <v>-</v>
      </c>
      <c r="AT87" s="115" t="str">
        <f>IFERROR(VLOOKUP(CONCATENATE($A87,AT$1),'Исх-видео'!$A$2:$D$3000,4,FALSE),"-")</f>
        <v>-</v>
      </c>
      <c r="AU87" s="115" t="str">
        <f>IFERROR(VLOOKUP(CONCATENATE($A87,AU$1),'Исх-видео'!$A$2:$D$3000,4,FALSE),"-")</f>
        <v>-</v>
      </c>
      <c r="AV87" s="115" t="str">
        <f>IFERROR(VLOOKUP(CONCATENATE($A87,AV$1),'Исх-видео'!$A$2:$D$3000,4,FALSE),"-")</f>
        <v>-</v>
      </c>
      <c r="AW87" s="115" t="str">
        <f>IFERROR(VLOOKUP(CONCATENATE($A87,AW$1),'Исх-видео'!$A$2:$D$3000,4,FALSE),"-")</f>
        <v>-</v>
      </c>
      <c r="AX87" s="115" t="str">
        <f>IFERROR(VLOOKUP(CONCATENATE($A87,AX$1),'Исх-видео'!$A$2:$D$3000,4,FALSE),"-")</f>
        <v>-</v>
      </c>
      <c r="AY87" s="115" t="str">
        <f>IFERROR(VLOOKUP(CONCATENATE($A87,AY$1),'Исх-видео'!$A$2:$D$3000,4,FALSE),"-")</f>
        <v>-</v>
      </c>
      <c r="AZ87" s="115" t="str">
        <f>IFERROR(VLOOKUP(CONCATENATE($A87,AZ$1),'Исх-видео'!$A$2:$D$3000,4,FALSE),"-")</f>
        <v>-</v>
      </c>
      <c r="BA87" s="115" t="str">
        <f>IFERROR(VLOOKUP(CONCATENATE($A87,BA$1),'Исх-видео'!$A$2:$D$3000,4,FALSE),"-")</f>
        <v>-</v>
      </c>
      <c r="BB87" s="115" t="str">
        <f>IFERROR(VLOOKUP(CONCATENATE($A87,BB$1),'Исх-видео'!$A$2:$D$3000,4,FALSE),"-")</f>
        <v>-</v>
      </c>
      <c r="BC87" s="115" t="str">
        <f>IFERROR(VLOOKUP(CONCATENATE($A87,BC$1),'Исх-видео'!$A$2:$D$3000,4,FALSE),"-")</f>
        <v>-</v>
      </c>
      <c r="BD87" s="115" t="str">
        <f>IFERROR(VLOOKUP(CONCATENATE($A87,BD$1),'Исх-видео'!$A$2:$D$3000,4,FALSE),"-")</f>
        <v>-</v>
      </c>
      <c r="BE87" s="115" t="str">
        <f>IFERROR(VLOOKUP(CONCATENATE($A87,BE$1),'Исх-видео'!$A$2:$D$3000,4,FALSE),"-")</f>
        <v>-</v>
      </c>
      <c r="BF87" s="115" t="str">
        <f>IFERROR(VLOOKUP(CONCATENATE($A87,BF$1),'Исх-видео'!$A$2:$D$3000,4,FALSE),"-")</f>
        <v>-</v>
      </c>
      <c r="BG87" s="115" t="str">
        <f>IFERROR(VLOOKUP(CONCATENATE($A87,BG$1),'[1]Исх-видео'!$A$2:$D$3000,4,FALSE),"-")</f>
        <v>-</v>
      </c>
      <c r="BH87" s="116">
        <f t="shared" si="4"/>
        <v>0</v>
      </c>
      <c r="BI87" s="114" t="str">
        <f t="shared" si="3"/>
        <v>-</v>
      </c>
      <c r="BJ87" s="115"/>
    </row>
    <row r="88" spans="1:62">
      <c r="A88" s="38">
        <f t="shared" si="5"/>
        <v>86</v>
      </c>
      <c r="B88" s="115" t="str">
        <f>IFERROR(VLOOKUP(CONCATENATE($A88,B$1),'Исх-видео'!$A$2:$D$3000,4,FALSE),"-")</f>
        <v>-</v>
      </c>
      <c r="C88" s="115" t="str">
        <f>IFERROR(VLOOKUP(CONCATENATE($A88,C$1),'Исх-видео'!$A$2:$D$3000,4,FALSE),"-")</f>
        <v>-</v>
      </c>
      <c r="D88" s="115" t="str">
        <f>IFERROR(VLOOKUP(CONCATENATE($A88,D$1),'Исх-видео'!$A$2:$D$3000,4,FALSE),"-")</f>
        <v>-</v>
      </c>
      <c r="E88" s="115" t="str">
        <f>IFERROR(VLOOKUP(CONCATENATE($A88,E$1),'Исх-видео'!$A$2:$D$3000,4,FALSE),"-")</f>
        <v>-</v>
      </c>
      <c r="F88" s="115" t="str">
        <f>IFERROR(VLOOKUP(CONCATENATE($A88,F$1),'Исх-видео'!$A$2:$D$3000,4,FALSE),"-")</f>
        <v>-</v>
      </c>
      <c r="G88" s="115" t="str">
        <f>IFERROR(VLOOKUP(CONCATENATE($A88,G$1),'Исх-видео'!$A$2:$D$3000,4,FALSE),"-")</f>
        <v>-</v>
      </c>
      <c r="H88" s="115" t="str">
        <f>IFERROR(VLOOKUP(CONCATENATE($A88,H$1),'Исх-видео'!$A$2:$D$3000,4,FALSE),"-")</f>
        <v>-</v>
      </c>
      <c r="I88" s="115" t="str">
        <f>IFERROR(VLOOKUP(CONCATENATE($A88,I$1),'Исх-видео'!$A$2:$D$3000,4,FALSE),"-")</f>
        <v>-</v>
      </c>
      <c r="J88" s="115" t="str">
        <f>IFERROR(VLOOKUP(CONCATENATE($A88,J$1),'Исх-видео'!$A$2:$D$3000,4,FALSE),"-")</f>
        <v>-</v>
      </c>
      <c r="K88" s="115" t="str">
        <f>IFERROR(VLOOKUP(CONCATENATE($A88,K$1),'Исх-видео'!$A$2:$D$3000,4,FALSE),"-")</f>
        <v>-</v>
      </c>
      <c r="L88" s="115" t="str">
        <f>IFERROR(VLOOKUP(CONCATENATE($A88,L$1),'Исх-видео'!$A$2:$D$3000,4,FALSE),"-")</f>
        <v>-</v>
      </c>
      <c r="M88" s="115" t="str">
        <f>IFERROR(VLOOKUP(CONCATENATE($A88,M$1),'Исх-видео'!$A$2:$D$3000,4,FALSE),"-")</f>
        <v>-</v>
      </c>
      <c r="N88" s="115" t="str">
        <f>IFERROR(VLOOKUP(CONCATENATE($A88,N$1),'Исх-видео'!$A$2:$D$3000,4,FALSE),"-")</f>
        <v>-</v>
      </c>
      <c r="O88" s="115" t="str">
        <f>IFERROR(VLOOKUP(CONCATENATE($A88,O$1),'Исх-видео'!$A$2:$D$3000,4,FALSE),"-")</f>
        <v>-</v>
      </c>
      <c r="P88" s="115" t="str">
        <f>IFERROR(VLOOKUP(CONCATENATE($A88,P$1),'Исх-видео'!$A$2:$D$3000,4,FALSE),"-")</f>
        <v>-</v>
      </c>
      <c r="Q88" s="115" t="str">
        <f>IFERROR(VLOOKUP(CONCATENATE($A88,Q$1),'Исх-видео'!$A$2:$D$3000,4,FALSE),"-")</f>
        <v>-</v>
      </c>
      <c r="R88" s="115" t="str">
        <f>IFERROR(VLOOKUP(CONCATENATE($A88,R$1),'Исх-видео'!$A$2:$D$3000,4,FALSE),"-")</f>
        <v>-</v>
      </c>
      <c r="S88" s="115" t="str">
        <f>IFERROR(VLOOKUP(CONCATENATE($A88,S$1),'Исх-видео'!$A$2:$D$3000,4,FALSE),"-")</f>
        <v>-</v>
      </c>
      <c r="T88" s="115" t="str">
        <f>IFERROR(VLOOKUP(CONCATENATE($A88,T$1),'Исх-видео'!$A$2:$D$3000,4,FALSE),"-")</f>
        <v>-</v>
      </c>
      <c r="U88" s="115" t="str">
        <f>IFERROR(VLOOKUP(CONCATENATE($A88,U$1),'Исх-видео'!$A$2:$D$3000,4,FALSE),"-")</f>
        <v>-</v>
      </c>
      <c r="V88" s="115" t="str">
        <f>IFERROR(VLOOKUP(CONCATENATE($A88,V$1),'Исх-видео'!$A$2:$D$3000,4,FALSE),"-")</f>
        <v>-</v>
      </c>
      <c r="W88" s="115" t="str">
        <f>IFERROR(VLOOKUP(CONCATENATE($A88,W$1),'Исх-видео'!$A$2:$D$3000,4,FALSE),"-")</f>
        <v>-</v>
      </c>
      <c r="X88" s="115" t="str">
        <f>IFERROR(VLOOKUP(CONCATENATE($A88,X$1),'Исх-видео'!$A$2:$D$3000,4,FALSE),"-")</f>
        <v>-</v>
      </c>
      <c r="Y88" s="115" t="str">
        <f>IFERROR(VLOOKUP(CONCATENATE($A88,Y$1),'Исх-видео'!$A$2:$D$3000,4,FALSE),"-")</f>
        <v>-</v>
      </c>
      <c r="Z88" s="115" t="str">
        <f>IFERROR(VLOOKUP(CONCATENATE($A88,Z$1),'Исх-видео'!$A$2:$D$3000,4,FALSE),"-")</f>
        <v>-</v>
      </c>
      <c r="AA88" s="115" t="str">
        <f>IFERROR(VLOOKUP(CONCATENATE($A88,AA$1),'Исх-видео'!$A$2:$D$3000,4,FALSE),"-")</f>
        <v>-</v>
      </c>
      <c r="AB88" s="115" t="str">
        <f>IFERROR(VLOOKUP(CONCATENATE($A88,AB$1),'Исх-видео'!$A$2:$D$3000,4,FALSE),"-")</f>
        <v>-</v>
      </c>
      <c r="AC88" s="115" t="str">
        <f>IFERROR(VLOOKUP(CONCATENATE($A88,AC$1),'Исх-видео'!$A$2:$D$3000,4,FALSE),"-")</f>
        <v>-</v>
      </c>
      <c r="AD88" s="115" t="str">
        <f>IFERROR(VLOOKUP(CONCATENATE($A88,AD$1),'Исх-видео'!$A$2:$D$3000,4,FALSE),"-")</f>
        <v>-</v>
      </c>
      <c r="AE88" s="115" t="str">
        <f>IFERROR(VLOOKUP(CONCATENATE($A88,AE$1),'Исх-видео'!$A$2:$D$3000,4,FALSE),"-")</f>
        <v>-</v>
      </c>
      <c r="AF88" s="115" t="str">
        <f>IFERROR(VLOOKUP(CONCATENATE($A88,AF$1),'Исх-видео'!$A$2:$D$3000,4,FALSE),"-")</f>
        <v>-</v>
      </c>
      <c r="AG88" s="115" t="str">
        <f>IFERROR(VLOOKUP(CONCATENATE($A88,AG$1),'Исх-видео'!$A$2:$D$3000,4,FALSE),"-")</f>
        <v>-</v>
      </c>
      <c r="AH88" s="115" t="str">
        <f>IFERROR(VLOOKUP(CONCATENATE($A88,AH$1),'Исх-видео'!$A$2:$D$3000,4,FALSE),"-")</f>
        <v>-</v>
      </c>
      <c r="AI88" s="115" t="str">
        <f>IFERROR(VLOOKUP(CONCATENATE($A88,AI$1),'Исх-видео'!$A$2:$D$3000,4,FALSE),"-")</f>
        <v>-</v>
      </c>
      <c r="AJ88" s="115" t="str">
        <f>IFERROR(VLOOKUP(CONCATENATE($A88,AJ$1),'Исх-видео'!$A$2:$D$3000,4,FALSE),"-")</f>
        <v>-</v>
      </c>
      <c r="AK88" s="115" t="str">
        <f>IFERROR(VLOOKUP(CONCATENATE($A88,AK$1),'Исх-видео'!$A$2:$D$3000,4,FALSE),"-")</f>
        <v>-</v>
      </c>
      <c r="AL88" s="115" t="str">
        <f>IFERROR(VLOOKUP(CONCATENATE($A88,AL$1),'Исх-видео'!$A$2:$D$3000,4,FALSE),"-")</f>
        <v>-</v>
      </c>
      <c r="AM88" s="115" t="str">
        <f>IFERROR(VLOOKUP(CONCATENATE($A88,AM$1),'Исх-видео'!$A$2:$D$3000,4,FALSE),"-")</f>
        <v>-</v>
      </c>
      <c r="AN88" s="115" t="str">
        <f>IFERROR(VLOOKUP(CONCATENATE($A88,AN$1),'Исх-видео'!$A$2:$D$3000,4,FALSE),"-")</f>
        <v>-</v>
      </c>
      <c r="AO88" s="115" t="str">
        <f>IFERROR(VLOOKUP(CONCATENATE($A88,AO$1),'Исх-видео'!$A$2:$D$3000,4,FALSE),"-")</f>
        <v>-</v>
      </c>
      <c r="AP88" s="115" t="str">
        <f>IFERROR(VLOOKUP(CONCATENATE($A88,AP$1),'Исх-видео'!$A$2:$D$3000,4,FALSE),"-")</f>
        <v>-</v>
      </c>
      <c r="AQ88" s="115" t="str">
        <f>IFERROR(VLOOKUP(CONCATENATE($A88,AQ$1),'Исх-видео'!$A$2:$D$3000,4,FALSE),"-")</f>
        <v>-</v>
      </c>
      <c r="AR88" s="115" t="str">
        <f>IFERROR(VLOOKUP(CONCATENATE($A88,AR$1),'Исх-видео'!$A$2:$D$3000,4,FALSE),"-")</f>
        <v>-</v>
      </c>
      <c r="AS88" s="115" t="str">
        <f>IFERROR(VLOOKUP(CONCATENATE($A88,AS$1),'Исх-видео'!$A$2:$D$3000,4,FALSE),"-")</f>
        <v>-</v>
      </c>
      <c r="AT88" s="115" t="str">
        <f>IFERROR(VLOOKUP(CONCATENATE($A88,AT$1),'Исх-видео'!$A$2:$D$3000,4,FALSE),"-")</f>
        <v>-</v>
      </c>
      <c r="AU88" s="115" t="str">
        <f>IFERROR(VLOOKUP(CONCATENATE($A88,AU$1),'Исх-видео'!$A$2:$D$3000,4,FALSE),"-")</f>
        <v>-</v>
      </c>
      <c r="AV88" s="115" t="str">
        <f>IFERROR(VLOOKUP(CONCATENATE($A88,AV$1),'Исх-видео'!$A$2:$D$3000,4,FALSE),"-")</f>
        <v>-</v>
      </c>
      <c r="AW88" s="115" t="str">
        <f>IFERROR(VLOOKUP(CONCATENATE($A88,AW$1),'Исх-видео'!$A$2:$D$3000,4,FALSE),"-")</f>
        <v>-</v>
      </c>
      <c r="AX88" s="115" t="str">
        <f>IFERROR(VLOOKUP(CONCATENATE($A88,AX$1),'Исх-видео'!$A$2:$D$3000,4,FALSE),"-")</f>
        <v>-</v>
      </c>
      <c r="AY88" s="115" t="str">
        <f>IFERROR(VLOOKUP(CONCATENATE($A88,AY$1),'Исх-видео'!$A$2:$D$3000,4,FALSE),"-")</f>
        <v>-</v>
      </c>
      <c r="AZ88" s="115" t="str">
        <f>IFERROR(VLOOKUP(CONCATENATE($A88,AZ$1),'Исх-видео'!$A$2:$D$3000,4,FALSE),"-")</f>
        <v>-</v>
      </c>
      <c r="BA88" s="115" t="str">
        <f>IFERROR(VLOOKUP(CONCATENATE($A88,BA$1),'Исх-видео'!$A$2:$D$3000,4,FALSE),"-")</f>
        <v>-</v>
      </c>
      <c r="BB88" s="115" t="str">
        <f>IFERROR(VLOOKUP(CONCATENATE($A88,BB$1),'Исх-видео'!$A$2:$D$3000,4,FALSE),"-")</f>
        <v>-</v>
      </c>
      <c r="BC88" s="115" t="str">
        <f>IFERROR(VLOOKUP(CONCATENATE($A88,BC$1),'Исх-видео'!$A$2:$D$3000,4,FALSE),"-")</f>
        <v>-</v>
      </c>
      <c r="BD88" s="115" t="str">
        <f>IFERROR(VLOOKUP(CONCATENATE($A88,BD$1),'Исх-видео'!$A$2:$D$3000,4,FALSE),"-")</f>
        <v>-</v>
      </c>
      <c r="BE88" s="115" t="str">
        <f>IFERROR(VLOOKUP(CONCATENATE($A88,BE$1),'Исх-видео'!$A$2:$D$3000,4,FALSE),"-")</f>
        <v>-</v>
      </c>
      <c r="BF88" s="115" t="str">
        <f>IFERROR(VLOOKUP(CONCATENATE($A88,BF$1),'Исх-видео'!$A$2:$D$3000,4,FALSE),"-")</f>
        <v>-</v>
      </c>
      <c r="BG88" s="115" t="str">
        <f>IFERROR(VLOOKUP(CONCATENATE($A88,BG$1),'[1]Исх-видео'!$A$2:$D$3000,4,FALSE),"-")</f>
        <v>-</v>
      </c>
      <c r="BH88" s="116">
        <f t="shared" si="4"/>
        <v>0</v>
      </c>
      <c r="BI88" s="114" t="str">
        <f t="shared" si="3"/>
        <v>-</v>
      </c>
      <c r="BJ88" s="115"/>
    </row>
    <row r="89" spans="1:62">
      <c r="A89" s="38">
        <f t="shared" si="5"/>
        <v>87</v>
      </c>
      <c r="B89" s="115" t="str">
        <f>IFERROR(VLOOKUP(CONCATENATE($A89,B$1),'Исх-видео'!$A$2:$D$3000,4,FALSE),"-")</f>
        <v>-</v>
      </c>
      <c r="C89" s="115" t="str">
        <f>IFERROR(VLOOKUP(CONCATENATE($A89,C$1),'Исх-видео'!$A$2:$D$3000,4,FALSE),"-")</f>
        <v>-</v>
      </c>
      <c r="D89" s="115" t="str">
        <f>IFERROR(VLOOKUP(CONCATENATE($A89,D$1),'Исх-видео'!$A$2:$D$3000,4,FALSE),"-")</f>
        <v>-</v>
      </c>
      <c r="E89" s="115" t="str">
        <f>IFERROR(VLOOKUP(CONCATENATE($A89,E$1),'Исх-видео'!$A$2:$D$3000,4,FALSE),"-")</f>
        <v>-</v>
      </c>
      <c r="F89" s="115" t="str">
        <f>IFERROR(VLOOKUP(CONCATENATE($A89,F$1),'Исх-видео'!$A$2:$D$3000,4,FALSE),"-")</f>
        <v>-</v>
      </c>
      <c r="G89" s="115" t="str">
        <f>IFERROR(VLOOKUP(CONCATENATE($A89,G$1),'Исх-видео'!$A$2:$D$3000,4,FALSE),"-")</f>
        <v>-</v>
      </c>
      <c r="H89" s="115" t="str">
        <f>IFERROR(VLOOKUP(CONCATENATE($A89,H$1),'Исх-видео'!$A$2:$D$3000,4,FALSE),"-")</f>
        <v>-</v>
      </c>
      <c r="I89" s="115" t="str">
        <f>IFERROR(VLOOKUP(CONCATENATE($A89,I$1),'Исх-видео'!$A$2:$D$3000,4,FALSE),"-")</f>
        <v>-</v>
      </c>
      <c r="J89" s="115" t="str">
        <f>IFERROR(VLOOKUP(CONCATENATE($A89,J$1),'Исх-видео'!$A$2:$D$3000,4,FALSE),"-")</f>
        <v>-</v>
      </c>
      <c r="K89" s="115" t="str">
        <f>IFERROR(VLOOKUP(CONCATENATE($A89,K$1),'Исх-видео'!$A$2:$D$3000,4,FALSE),"-")</f>
        <v>-</v>
      </c>
      <c r="L89" s="115" t="str">
        <f>IFERROR(VLOOKUP(CONCATENATE($A89,L$1),'Исх-видео'!$A$2:$D$3000,4,FALSE),"-")</f>
        <v>-</v>
      </c>
      <c r="M89" s="115" t="str">
        <f>IFERROR(VLOOKUP(CONCATENATE($A89,M$1),'Исх-видео'!$A$2:$D$3000,4,FALSE),"-")</f>
        <v>-</v>
      </c>
      <c r="N89" s="115" t="str">
        <f>IFERROR(VLOOKUP(CONCATENATE($A89,N$1),'Исх-видео'!$A$2:$D$3000,4,FALSE),"-")</f>
        <v>-</v>
      </c>
      <c r="O89" s="115" t="str">
        <f>IFERROR(VLOOKUP(CONCATENATE($A89,O$1),'Исх-видео'!$A$2:$D$3000,4,FALSE),"-")</f>
        <v>-</v>
      </c>
      <c r="P89" s="115" t="str">
        <f>IFERROR(VLOOKUP(CONCATENATE($A89,P$1),'Исх-видео'!$A$2:$D$3000,4,FALSE),"-")</f>
        <v>-</v>
      </c>
      <c r="Q89" s="115" t="str">
        <f>IFERROR(VLOOKUP(CONCATENATE($A89,Q$1),'Исх-видео'!$A$2:$D$3000,4,FALSE),"-")</f>
        <v>-</v>
      </c>
      <c r="R89" s="115" t="str">
        <f>IFERROR(VLOOKUP(CONCATENATE($A89,R$1),'Исх-видео'!$A$2:$D$3000,4,FALSE),"-")</f>
        <v>-</v>
      </c>
      <c r="S89" s="115" t="str">
        <f>IFERROR(VLOOKUP(CONCATENATE($A89,S$1),'Исх-видео'!$A$2:$D$3000,4,FALSE),"-")</f>
        <v>-</v>
      </c>
      <c r="T89" s="115" t="str">
        <f>IFERROR(VLOOKUP(CONCATENATE($A89,T$1),'Исх-видео'!$A$2:$D$3000,4,FALSE),"-")</f>
        <v>-</v>
      </c>
      <c r="U89" s="115" t="str">
        <f>IFERROR(VLOOKUP(CONCATENATE($A89,U$1),'Исх-видео'!$A$2:$D$3000,4,FALSE),"-")</f>
        <v>-</v>
      </c>
      <c r="V89" s="115" t="str">
        <f>IFERROR(VLOOKUP(CONCATENATE($A89,V$1),'Исх-видео'!$A$2:$D$3000,4,FALSE),"-")</f>
        <v>-</v>
      </c>
      <c r="W89" s="115" t="str">
        <f>IFERROR(VLOOKUP(CONCATENATE($A89,W$1),'Исх-видео'!$A$2:$D$3000,4,FALSE),"-")</f>
        <v>-</v>
      </c>
      <c r="X89" s="115" t="str">
        <f>IFERROR(VLOOKUP(CONCATENATE($A89,X$1),'Исх-видео'!$A$2:$D$3000,4,FALSE),"-")</f>
        <v>-</v>
      </c>
      <c r="Y89" s="115" t="str">
        <f>IFERROR(VLOOKUP(CONCATENATE($A89,Y$1),'Исх-видео'!$A$2:$D$3000,4,FALSE),"-")</f>
        <v>-</v>
      </c>
      <c r="Z89" s="115" t="str">
        <f>IFERROR(VLOOKUP(CONCATENATE($A89,Z$1),'Исх-видео'!$A$2:$D$3000,4,FALSE),"-")</f>
        <v>-</v>
      </c>
      <c r="AA89" s="115" t="str">
        <f>IFERROR(VLOOKUP(CONCATENATE($A89,AA$1),'Исх-видео'!$A$2:$D$3000,4,FALSE),"-")</f>
        <v>-</v>
      </c>
      <c r="AB89" s="115" t="str">
        <f>IFERROR(VLOOKUP(CONCATENATE($A89,AB$1),'Исх-видео'!$A$2:$D$3000,4,FALSE),"-")</f>
        <v>-</v>
      </c>
      <c r="AC89" s="115" t="str">
        <f>IFERROR(VLOOKUP(CONCATENATE($A89,AC$1),'Исх-видео'!$A$2:$D$3000,4,FALSE),"-")</f>
        <v>-</v>
      </c>
      <c r="AD89" s="115" t="str">
        <f>IFERROR(VLOOKUP(CONCATENATE($A89,AD$1),'Исх-видео'!$A$2:$D$3000,4,FALSE),"-")</f>
        <v>-</v>
      </c>
      <c r="AE89" s="115" t="str">
        <f>IFERROR(VLOOKUP(CONCATENATE($A89,AE$1),'Исх-видео'!$A$2:$D$3000,4,FALSE),"-")</f>
        <v>-</v>
      </c>
      <c r="AF89" s="115" t="str">
        <f>IFERROR(VLOOKUP(CONCATENATE($A89,AF$1),'Исх-видео'!$A$2:$D$3000,4,FALSE),"-")</f>
        <v>-</v>
      </c>
      <c r="AG89" s="115" t="str">
        <f>IFERROR(VLOOKUP(CONCATENATE($A89,AG$1),'Исх-видео'!$A$2:$D$3000,4,FALSE),"-")</f>
        <v>-</v>
      </c>
      <c r="AH89" s="115" t="str">
        <f>IFERROR(VLOOKUP(CONCATENATE($A89,AH$1),'Исх-видео'!$A$2:$D$3000,4,FALSE),"-")</f>
        <v>-</v>
      </c>
      <c r="AI89" s="115" t="str">
        <f>IFERROR(VLOOKUP(CONCATENATE($A89,AI$1),'Исх-видео'!$A$2:$D$3000,4,FALSE),"-")</f>
        <v>-</v>
      </c>
      <c r="AJ89" s="115" t="str">
        <f>IFERROR(VLOOKUP(CONCATENATE($A89,AJ$1),'Исх-видео'!$A$2:$D$3000,4,FALSE),"-")</f>
        <v>-</v>
      </c>
      <c r="AK89" s="115" t="str">
        <f>IFERROR(VLOOKUP(CONCATENATE($A89,AK$1),'Исх-видео'!$A$2:$D$3000,4,FALSE),"-")</f>
        <v>-</v>
      </c>
      <c r="AL89" s="115" t="str">
        <f>IFERROR(VLOOKUP(CONCATENATE($A89,AL$1),'Исх-видео'!$A$2:$D$3000,4,FALSE),"-")</f>
        <v>-</v>
      </c>
      <c r="AM89" s="115" t="str">
        <f>IFERROR(VLOOKUP(CONCATENATE($A89,AM$1),'Исх-видео'!$A$2:$D$3000,4,FALSE),"-")</f>
        <v>-</v>
      </c>
      <c r="AN89" s="115" t="str">
        <f>IFERROR(VLOOKUP(CONCATENATE($A89,AN$1),'Исх-видео'!$A$2:$D$3000,4,FALSE),"-")</f>
        <v>-</v>
      </c>
      <c r="AO89" s="115" t="str">
        <f>IFERROR(VLOOKUP(CONCATENATE($A89,AO$1),'Исх-видео'!$A$2:$D$3000,4,FALSE),"-")</f>
        <v>-</v>
      </c>
      <c r="AP89" s="115" t="str">
        <f>IFERROR(VLOOKUP(CONCATENATE($A89,AP$1),'Исх-видео'!$A$2:$D$3000,4,FALSE),"-")</f>
        <v>-</v>
      </c>
      <c r="AQ89" s="115" t="str">
        <f>IFERROR(VLOOKUP(CONCATENATE($A89,AQ$1),'Исх-видео'!$A$2:$D$3000,4,FALSE),"-")</f>
        <v>-</v>
      </c>
      <c r="AR89" s="115" t="str">
        <f>IFERROR(VLOOKUP(CONCATENATE($A89,AR$1),'Исх-видео'!$A$2:$D$3000,4,FALSE),"-")</f>
        <v>-</v>
      </c>
      <c r="AS89" s="115" t="str">
        <f>IFERROR(VLOOKUP(CONCATENATE($A89,AS$1),'Исх-видео'!$A$2:$D$3000,4,FALSE),"-")</f>
        <v>-</v>
      </c>
      <c r="AT89" s="115" t="str">
        <f>IFERROR(VLOOKUP(CONCATENATE($A89,AT$1),'Исх-видео'!$A$2:$D$3000,4,FALSE),"-")</f>
        <v>-</v>
      </c>
      <c r="AU89" s="115" t="str">
        <f>IFERROR(VLOOKUP(CONCATENATE($A89,AU$1),'Исх-видео'!$A$2:$D$3000,4,FALSE),"-")</f>
        <v>-</v>
      </c>
      <c r="AV89" s="115" t="str">
        <f>IFERROR(VLOOKUP(CONCATENATE($A89,AV$1),'Исх-видео'!$A$2:$D$3000,4,FALSE),"-")</f>
        <v>-</v>
      </c>
      <c r="AW89" s="115" t="str">
        <f>IFERROR(VLOOKUP(CONCATENATE($A89,AW$1),'Исх-видео'!$A$2:$D$3000,4,FALSE),"-")</f>
        <v>-</v>
      </c>
      <c r="AX89" s="115" t="str">
        <f>IFERROR(VLOOKUP(CONCATENATE($A89,AX$1),'Исх-видео'!$A$2:$D$3000,4,FALSE),"-")</f>
        <v>-</v>
      </c>
      <c r="AY89" s="115" t="str">
        <f>IFERROR(VLOOKUP(CONCATENATE($A89,AY$1),'Исх-видео'!$A$2:$D$3000,4,FALSE),"-")</f>
        <v>-</v>
      </c>
      <c r="AZ89" s="115" t="str">
        <f>IFERROR(VLOOKUP(CONCATENATE($A89,AZ$1),'Исх-видео'!$A$2:$D$3000,4,FALSE),"-")</f>
        <v>-</v>
      </c>
      <c r="BA89" s="115" t="str">
        <f>IFERROR(VLOOKUP(CONCATENATE($A89,BA$1),'Исх-видео'!$A$2:$D$3000,4,FALSE),"-")</f>
        <v>-</v>
      </c>
      <c r="BB89" s="115" t="str">
        <f>IFERROR(VLOOKUP(CONCATENATE($A89,BB$1),'Исх-видео'!$A$2:$D$3000,4,FALSE),"-")</f>
        <v>-</v>
      </c>
      <c r="BC89" s="115" t="str">
        <f>IFERROR(VLOOKUP(CONCATENATE($A89,BC$1),'Исх-видео'!$A$2:$D$3000,4,FALSE),"-")</f>
        <v>-</v>
      </c>
      <c r="BD89" s="115" t="str">
        <f>IFERROR(VLOOKUP(CONCATENATE($A89,BD$1),'Исх-видео'!$A$2:$D$3000,4,FALSE),"-")</f>
        <v>-</v>
      </c>
      <c r="BE89" s="115" t="str">
        <f>IFERROR(VLOOKUP(CONCATENATE($A89,BE$1),'Исх-видео'!$A$2:$D$3000,4,FALSE),"-")</f>
        <v>-</v>
      </c>
      <c r="BF89" s="115" t="str">
        <f>IFERROR(VLOOKUP(CONCATENATE($A89,BF$1),'Исх-видео'!$A$2:$D$3000,4,FALSE),"-")</f>
        <v>-</v>
      </c>
      <c r="BG89" s="115" t="str">
        <f>IFERROR(VLOOKUP(CONCATENATE($A89,BG$1),'[1]Исх-видео'!$A$2:$D$3000,4,FALSE),"-")</f>
        <v>-</v>
      </c>
      <c r="BH89" s="116">
        <f t="shared" si="4"/>
        <v>0</v>
      </c>
      <c r="BI89" s="114" t="str">
        <f t="shared" si="3"/>
        <v>-</v>
      </c>
      <c r="BJ89" s="115"/>
    </row>
    <row r="90" spans="1:62">
      <c r="A90" s="38">
        <f t="shared" si="5"/>
        <v>88</v>
      </c>
      <c r="B90" s="115" t="str">
        <f>IFERROR(VLOOKUP(CONCATENATE($A90,B$1),'Исх-видео'!$A$2:$D$3000,4,FALSE),"-")</f>
        <v>-</v>
      </c>
      <c r="C90" s="115" t="str">
        <f>IFERROR(VLOOKUP(CONCATENATE($A90,C$1),'Исх-видео'!$A$2:$D$3000,4,FALSE),"-")</f>
        <v>-</v>
      </c>
      <c r="D90" s="115" t="str">
        <f>IFERROR(VLOOKUP(CONCATENATE($A90,D$1),'Исх-видео'!$A$2:$D$3000,4,FALSE),"-")</f>
        <v>-</v>
      </c>
      <c r="E90" s="115" t="str">
        <f>IFERROR(VLOOKUP(CONCATENATE($A90,E$1),'Исх-видео'!$A$2:$D$3000,4,FALSE),"-")</f>
        <v>-</v>
      </c>
      <c r="F90" s="115" t="str">
        <f>IFERROR(VLOOKUP(CONCATENATE($A90,F$1),'Исх-видео'!$A$2:$D$3000,4,FALSE),"-")</f>
        <v>-</v>
      </c>
      <c r="G90" s="115" t="str">
        <f>IFERROR(VLOOKUP(CONCATENATE($A90,G$1),'Исх-видео'!$A$2:$D$3000,4,FALSE),"-")</f>
        <v>-</v>
      </c>
      <c r="H90" s="115" t="str">
        <f>IFERROR(VLOOKUP(CONCATENATE($A90,H$1),'Исх-видео'!$A$2:$D$3000,4,FALSE),"-")</f>
        <v>-</v>
      </c>
      <c r="I90" s="115" t="str">
        <f>IFERROR(VLOOKUP(CONCATENATE($A90,I$1),'Исх-видео'!$A$2:$D$3000,4,FALSE),"-")</f>
        <v>-</v>
      </c>
      <c r="J90" s="115" t="str">
        <f>IFERROR(VLOOKUP(CONCATENATE($A90,J$1),'Исх-видео'!$A$2:$D$3000,4,FALSE),"-")</f>
        <v>-</v>
      </c>
      <c r="K90" s="115" t="str">
        <f>IFERROR(VLOOKUP(CONCATENATE($A90,K$1),'Исх-видео'!$A$2:$D$3000,4,FALSE),"-")</f>
        <v>-</v>
      </c>
      <c r="L90" s="115" t="str">
        <f>IFERROR(VLOOKUP(CONCATENATE($A90,L$1),'Исх-видео'!$A$2:$D$3000,4,FALSE),"-")</f>
        <v>-</v>
      </c>
      <c r="M90" s="115" t="str">
        <f>IFERROR(VLOOKUP(CONCATENATE($A90,M$1),'Исх-видео'!$A$2:$D$3000,4,FALSE),"-")</f>
        <v>-</v>
      </c>
      <c r="N90" s="115" t="str">
        <f>IFERROR(VLOOKUP(CONCATENATE($A90,N$1),'Исх-видео'!$A$2:$D$3000,4,FALSE),"-")</f>
        <v>-</v>
      </c>
      <c r="O90" s="115" t="str">
        <f>IFERROR(VLOOKUP(CONCATENATE($A90,O$1),'Исх-видео'!$A$2:$D$3000,4,FALSE),"-")</f>
        <v>-</v>
      </c>
      <c r="P90" s="115" t="str">
        <f>IFERROR(VLOOKUP(CONCATENATE($A90,P$1),'Исх-видео'!$A$2:$D$3000,4,FALSE),"-")</f>
        <v>-</v>
      </c>
      <c r="Q90" s="115" t="str">
        <f>IFERROR(VLOOKUP(CONCATENATE($A90,Q$1),'Исх-видео'!$A$2:$D$3000,4,FALSE),"-")</f>
        <v>-</v>
      </c>
      <c r="R90" s="115" t="str">
        <f>IFERROR(VLOOKUP(CONCATENATE($A90,R$1),'Исх-видео'!$A$2:$D$3000,4,FALSE),"-")</f>
        <v>-</v>
      </c>
      <c r="S90" s="115" t="str">
        <f>IFERROR(VLOOKUP(CONCATENATE($A90,S$1),'Исх-видео'!$A$2:$D$3000,4,FALSE),"-")</f>
        <v>-</v>
      </c>
      <c r="T90" s="115" t="str">
        <f>IFERROR(VLOOKUP(CONCATENATE($A90,T$1),'Исх-видео'!$A$2:$D$3000,4,FALSE),"-")</f>
        <v>-</v>
      </c>
      <c r="U90" s="115" t="str">
        <f>IFERROR(VLOOKUP(CONCATENATE($A90,U$1),'Исх-видео'!$A$2:$D$3000,4,FALSE),"-")</f>
        <v>-</v>
      </c>
      <c r="V90" s="115" t="str">
        <f>IFERROR(VLOOKUP(CONCATENATE($A90,V$1),'Исх-видео'!$A$2:$D$3000,4,FALSE),"-")</f>
        <v>-</v>
      </c>
      <c r="W90" s="115" t="str">
        <f>IFERROR(VLOOKUP(CONCATENATE($A90,W$1),'Исх-видео'!$A$2:$D$3000,4,FALSE),"-")</f>
        <v>-</v>
      </c>
      <c r="X90" s="115" t="str">
        <f>IFERROR(VLOOKUP(CONCATENATE($A90,X$1),'Исх-видео'!$A$2:$D$3000,4,FALSE),"-")</f>
        <v>-</v>
      </c>
      <c r="Y90" s="115" t="str">
        <f>IFERROR(VLOOKUP(CONCATENATE($A90,Y$1),'Исх-видео'!$A$2:$D$3000,4,FALSE),"-")</f>
        <v>-</v>
      </c>
      <c r="Z90" s="115" t="str">
        <f>IFERROR(VLOOKUP(CONCATENATE($A90,Z$1),'Исх-видео'!$A$2:$D$3000,4,FALSE),"-")</f>
        <v>-</v>
      </c>
      <c r="AA90" s="115" t="str">
        <f>IFERROR(VLOOKUP(CONCATENATE($A90,AA$1),'Исх-видео'!$A$2:$D$3000,4,FALSE),"-")</f>
        <v>-</v>
      </c>
      <c r="AB90" s="115" t="str">
        <f>IFERROR(VLOOKUP(CONCATENATE($A90,AB$1),'Исх-видео'!$A$2:$D$3000,4,FALSE),"-")</f>
        <v>-</v>
      </c>
      <c r="AC90" s="115" t="str">
        <f>IFERROR(VLOOKUP(CONCATENATE($A90,AC$1),'Исх-видео'!$A$2:$D$3000,4,FALSE),"-")</f>
        <v>-</v>
      </c>
      <c r="AD90" s="115" t="str">
        <f>IFERROR(VLOOKUP(CONCATENATE($A90,AD$1),'Исх-видео'!$A$2:$D$3000,4,FALSE),"-")</f>
        <v>-</v>
      </c>
      <c r="AE90" s="115" t="str">
        <f>IFERROR(VLOOKUP(CONCATENATE($A90,AE$1),'Исх-видео'!$A$2:$D$3000,4,FALSE),"-")</f>
        <v>-</v>
      </c>
      <c r="AF90" s="115" t="str">
        <f>IFERROR(VLOOKUP(CONCATENATE($A90,AF$1),'Исх-видео'!$A$2:$D$3000,4,FALSE),"-")</f>
        <v>-</v>
      </c>
      <c r="AG90" s="115" t="str">
        <f>IFERROR(VLOOKUP(CONCATENATE($A90,AG$1),'Исх-видео'!$A$2:$D$3000,4,FALSE),"-")</f>
        <v>-</v>
      </c>
      <c r="AH90" s="115" t="str">
        <f>IFERROR(VLOOKUP(CONCATENATE($A90,AH$1),'Исх-видео'!$A$2:$D$3000,4,FALSE),"-")</f>
        <v>-</v>
      </c>
      <c r="AI90" s="115" t="str">
        <f>IFERROR(VLOOKUP(CONCATENATE($A90,AI$1),'Исх-видео'!$A$2:$D$3000,4,FALSE),"-")</f>
        <v>-</v>
      </c>
      <c r="AJ90" s="115" t="str">
        <f>IFERROR(VLOOKUP(CONCATENATE($A90,AJ$1),'Исх-видео'!$A$2:$D$3000,4,FALSE),"-")</f>
        <v>-</v>
      </c>
      <c r="AK90" s="115" t="str">
        <f>IFERROR(VLOOKUP(CONCATENATE($A90,AK$1),'Исх-видео'!$A$2:$D$3000,4,FALSE),"-")</f>
        <v>-</v>
      </c>
      <c r="AL90" s="115" t="str">
        <f>IFERROR(VLOOKUP(CONCATENATE($A90,AL$1),'Исх-видео'!$A$2:$D$3000,4,FALSE),"-")</f>
        <v>-</v>
      </c>
      <c r="AM90" s="115" t="str">
        <f>IFERROR(VLOOKUP(CONCATENATE($A90,AM$1),'Исх-видео'!$A$2:$D$3000,4,FALSE),"-")</f>
        <v>-</v>
      </c>
      <c r="AN90" s="115" t="str">
        <f>IFERROR(VLOOKUP(CONCATENATE($A90,AN$1),'Исх-видео'!$A$2:$D$3000,4,FALSE),"-")</f>
        <v>-</v>
      </c>
      <c r="AO90" s="115" t="str">
        <f>IFERROR(VLOOKUP(CONCATENATE($A90,AO$1),'Исх-видео'!$A$2:$D$3000,4,FALSE),"-")</f>
        <v>-</v>
      </c>
      <c r="AP90" s="115" t="str">
        <f>IFERROR(VLOOKUP(CONCATENATE($A90,AP$1),'Исх-видео'!$A$2:$D$3000,4,FALSE),"-")</f>
        <v>-</v>
      </c>
      <c r="AQ90" s="115" t="str">
        <f>IFERROR(VLOOKUP(CONCATENATE($A90,AQ$1),'Исх-видео'!$A$2:$D$3000,4,FALSE),"-")</f>
        <v>-</v>
      </c>
      <c r="AR90" s="115" t="str">
        <f>IFERROR(VLOOKUP(CONCATENATE($A90,AR$1),'Исх-видео'!$A$2:$D$3000,4,FALSE),"-")</f>
        <v>-</v>
      </c>
      <c r="AS90" s="115" t="str">
        <f>IFERROR(VLOOKUP(CONCATENATE($A90,AS$1),'Исх-видео'!$A$2:$D$3000,4,FALSE),"-")</f>
        <v>-</v>
      </c>
      <c r="AT90" s="115" t="str">
        <f>IFERROR(VLOOKUP(CONCATENATE($A90,AT$1),'Исх-видео'!$A$2:$D$3000,4,FALSE),"-")</f>
        <v>-</v>
      </c>
      <c r="AU90" s="115" t="str">
        <f>IFERROR(VLOOKUP(CONCATENATE($A90,AU$1),'Исх-видео'!$A$2:$D$3000,4,FALSE),"-")</f>
        <v>-</v>
      </c>
      <c r="AV90" s="115" t="str">
        <f>IFERROR(VLOOKUP(CONCATENATE($A90,AV$1),'Исх-видео'!$A$2:$D$3000,4,FALSE),"-")</f>
        <v>-</v>
      </c>
      <c r="AW90" s="115" t="str">
        <f>IFERROR(VLOOKUP(CONCATENATE($A90,AW$1),'Исх-видео'!$A$2:$D$3000,4,FALSE),"-")</f>
        <v>-</v>
      </c>
      <c r="AX90" s="115" t="str">
        <f>IFERROR(VLOOKUP(CONCATENATE($A90,AX$1),'Исх-видео'!$A$2:$D$3000,4,FALSE),"-")</f>
        <v>-</v>
      </c>
      <c r="AY90" s="115" t="str">
        <f>IFERROR(VLOOKUP(CONCATENATE($A90,AY$1),'Исх-видео'!$A$2:$D$3000,4,FALSE),"-")</f>
        <v>-</v>
      </c>
      <c r="AZ90" s="115" t="str">
        <f>IFERROR(VLOOKUP(CONCATENATE($A90,AZ$1),'Исх-видео'!$A$2:$D$3000,4,FALSE),"-")</f>
        <v>-</v>
      </c>
      <c r="BA90" s="115" t="str">
        <f>IFERROR(VLOOKUP(CONCATENATE($A90,BA$1),'Исх-видео'!$A$2:$D$3000,4,FALSE),"-")</f>
        <v>-</v>
      </c>
      <c r="BB90" s="115" t="str">
        <f>IFERROR(VLOOKUP(CONCATENATE($A90,BB$1),'Исх-видео'!$A$2:$D$3000,4,FALSE),"-")</f>
        <v>-</v>
      </c>
      <c r="BC90" s="115" t="str">
        <f>IFERROR(VLOOKUP(CONCATENATE($A90,BC$1),'Исх-видео'!$A$2:$D$3000,4,FALSE),"-")</f>
        <v>-</v>
      </c>
      <c r="BD90" s="115" t="str">
        <f>IFERROR(VLOOKUP(CONCATENATE($A90,BD$1),'Исх-видео'!$A$2:$D$3000,4,FALSE),"-")</f>
        <v>-</v>
      </c>
      <c r="BE90" s="115" t="str">
        <f>IFERROR(VLOOKUP(CONCATENATE($A90,BE$1),'Исх-видео'!$A$2:$D$3000,4,FALSE),"-")</f>
        <v>-</v>
      </c>
      <c r="BF90" s="115" t="str">
        <f>IFERROR(VLOOKUP(CONCATENATE($A90,BF$1),'Исх-видео'!$A$2:$D$3000,4,FALSE),"-")</f>
        <v>-</v>
      </c>
      <c r="BG90" s="115" t="str">
        <f>IFERROR(VLOOKUP(CONCATENATE($A90,BG$1),'[1]Исх-видео'!$A$2:$D$3000,4,FALSE),"-")</f>
        <v>-</v>
      </c>
      <c r="BH90" s="116">
        <f t="shared" si="4"/>
        <v>0</v>
      </c>
      <c r="BI90" s="114" t="str">
        <f t="shared" si="3"/>
        <v>-</v>
      </c>
      <c r="BJ90" s="115"/>
    </row>
    <row r="91" spans="1:62">
      <c r="A91" s="38">
        <f t="shared" si="5"/>
        <v>89</v>
      </c>
      <c r="B91" s="115" t="str">
        <f>IFERROR(VLOOKUP(CONCATENATE($A91,B$1),'Исх-видео'!$A$2:$D$3000,4,FALSE),"-")</f>
        <v>-</v>
      </c>
      <c r="C91" s="115" t="str">
        <f>IFERROR(VLOOKUP(CONCATENATE($A91,C$1),'Исх-видео'!$A$2:$D$3000,4,FALSE),"-")</f>
        <v>-</v>
      </c>
      <c r="D91" s="115" t="str">
        <f>IFERROR(VLOOKUP(CONCATENATE($A91,D$1),'Исх-видео'!$A$2:$D$3000,4,FALSE),"-")</f>
        <v>-</v>
      </c>
      <c r="E91" s="115" t="str">
        <f>IFERROR(VLOOKUP(CONCATENATE($A91,E$1),'Исх-видео'!$A$2:$D$3000,4,FALSE),"-")</f>
        <v>-</v>
      </c>
      <c r="F91" s="115" t="str">
        <f>IFERROR(VLOOKUP(CONCATENATE($A91,F$1),'Исх-видео'!$A$2:$D$3000,4,FALSE),"-")</f>
        <v>-</v>
      </c>
      <c r="G91" s="115" t="str">
        <f>IFERROR(VLOOKUP(CONCATENATE($A91,G$1),'Исх-видео'!$A$2:$D$3000,4,FALSE),"-")</f>
        <v>-</v>
      </c>
      <c r="H91" s="115" t="str">
        <f>IFERROR(VLOOKUP(CONCATENATE($A91,H$1),'Исх-видео'!$A$2:$D$3000,4,FALSE),"-")</f>
        <v>-</v>
      </c>
      <c r="I91" s="115" t="str">
        <f>IFERROR(VLOOKUP(CONCATENATE($A91,I$1),'Исх-видео'!$A$2:$D$3000,4,FALSE),"-")</f>
        <v>-</v>
      </c>
      <c r="J91" s="115" t="str">
        <f>IFERROR(VLOOKUP(CONCATENATE($A91,J$1),'Исх-видео'!$A$2:$D$3000,4,FALSE),"-")</f>
        <v>-</v>
      </c>
      <c r="K91" s="115" t="str">
        <f>IFERROR(VLOOKUP(CONCATENATE($A91,K$1),'Исх-видео'!$A$2:$D$3000,4,FALSE),"-")</f>
        <v>-</v>
      </c>
      <c r="L91" s="115" t="str">
        <f>IFERROR(VLOOKUP(CONCATENATE($A91,L$1),'Исх-видео'!$A$2:$D$3000,4,FALSE),"-")</f>
        <v>-</v>
      </c>
      <c r="M91" s="115" t="str">
        <f>IFERROR(VLOOKUP(CONCATENATE($A91,M$1),'Исх-видео'!$A$2:$D$3000,4,FALSE),"-")</f>
        <v>-</v>
      </c>
      <c r="N91" s="115" t="str">
        <f>IFERROR(VLOOKUP(CONCATENATE($A91,N$1),'Исх-видео'!$A$2:$D$3000,4,FALSE),"-")</f>
        <v>-</v>
      </c>
      <c r="O91" s="115" t="str">
        <f>IFERROR(VLOOKUP(CONCATENATE($A91,O$1),'Исх-видео'!$A$2:$D$3000,4,FALSE),"-")</f>
        <v>-</v>
      </c>
      <c r="P91" s="115" t="str">
        <f>IFERROR(VLOOKUP(CONCATENATE($A91,P$1),'Исх-видео'!$A$2:$D$3000,4,FALSE),"-")</f>
        <v>-</v>
      </c>
      <c r="Q91" s="115" t="str">
        <f>IFERROR(VLOOKUP(CONCATENATE($A91,Q$1),'Исх-видео'!$A$2:$D$3000,4,FALSE),"-")</f>
        <v>-</v>
      </c>
      <c r="R91" s="115" t="str">
        <f>IFERROR(VLOOKUP(CONCATENATE($A91,R$1),'Исх-видео'!$A$2:$D$3000,4,FALSE),"-")</f>
        <v>-</v>
      </c>
      <c r="S91" s="115" t="str">
        <f>IFERROR(VLOOKUP(CONCATENATE($A91,S$1),'Исх-видео'!$A$2:$D$3000,4,FALSE),"-")</f>
        <v>-</v>
      </c>
      <c r="T91" s="115" t="str">
        <f>IFERROR(VLOOKUP(CONCATENATE($A91,T$1),'Исх-видео'!$A$2:$D$3000,4,FALSE),"-")</f>
        <v>-</v>
      </c>
      <c r="U91" s="115" t="str">
        <f>IFERROR(VLOOKUP(CONCATENATE($A91,U$1),'Исх-видео'!$A$2:$D$3000,4,FALSE),"-")</f>
        <v>-</v>
      </c>
      <c r="V91" s="115" t="str">
        <f>IFERROR(VLOOKUP(CONCATENATE($A91,V$1),'Исх-видео'!$A$2:$D$3000,4,FALSE),"-")</f>
        <v>-</v>
      </c>
      <c r="W91" s="115" t="str">
        <f>IFERROR(VLOOKUP(CONCATENATE($A91,W$1),'Исх-видео'!$A$2:$D$3000,4,FALSE),"-")</f>
        <v>-</v>
      </c>
      <c r="X91" s="115" t="str">
        <f>IFERROR(VLOOKUP(CONCATENATE($A91,X$1),'Исх-видео'!$A$2:$D$3000,4,FALSE),"-")</f>
        <v>-</v>
      </c>
      <c r="Y91" s="115" t="str">
        <f>IFERROR(VLOOKUP(CONCATENATE($A91,Y$1),'Исх-видео'!$A$2:$D$3000,4,FALSE),"-")</f>
        <v>-</v>
      </c>
      <c r="Z91" s="115" t="str">
        <f>IFERROR(VLOOKUP(CONCATENATE($A91,Z$1),'Исх-видео'!$A$2:$D$3000,4,FALSE),"-")</f>
        <v>-</v>
      </c>
      <c r="AA91" s="115" t="str">
        <f>IFERROR(VLOOKUP(CONCATENATE($A91,AA$1),'Исх-видео'!$A$2:$D$3000,4,FALSE),"-")</f>
        <v>-</v>
      </c>
      <c r="AB91" s="115" t="str">
        <f>IFERROR(VLOOKUP(CONCATENATE($A91,AB$1),'Исх-видео'!$A$2:$D$3000,4,FALSE),"-")</f>
        <v>-</v>
      </c>
      <c r="AC91" s="115" t="str">
        <f>IFERROR(VLOOKUP(CONCATENATE($A91,AC$1),'Исх-видео'!$A$2:$D$3000,4,FALSE),"-")</f>
        <v>-</v>
      </c>
      <c r="AD91" s="115" t="str">
        <f>IFERROR(VLOOKUP(CONCATENATE($A91,AD$1),'Исх-видео'!$A$2:$D$3000,4,FALSE),"-")</f>
        <v>-</v>
      </c>
      <c r="AE91" s="115" t="str">
        <f>IFERROR(VLOOKUP(CONCATENATE($A91,AE$1),'Исх-видео'!$A$2:$D$3000,4,FALSE),"-")</f>
        <v>-</v>
      </c>
      <c r="AF91" s="115" t="str">
        <f>IFERROR(VLOOKUP(CONCATENATE($A91,AF$1),'Исх-видео'!$A$2:$D$3000,4,FALSE),"-")</f>
        <v>-</v>
      </c>
      <c r="AG91" s="115" t="str">
        <f>IFERROR(VLOOKUP(CONCATENATE($A91,AG$1),'Исх-видео'!$A$2:$D$3000,4,FALSE),"-")</f>
        <v>-</v>
      </c>
      <c r="AH91" s="115" t="str">
        <f>IFERROR(VLOOKUP(CONCATENATE($A91,AH$1),'Исх-видео'!$A$2:$D$3000,4,FALSE),"-")</f>
        <v>-</v>
      </c>
      <c r="AI91" s="115" t="str">
        <f>IFERROR(VLOOKUP(CONCATENATE($A91,AI$1),'Исх-видео'!$A$2:$D$3000,4,FALSE),"-")</f>
        <v>-</v>
      </c>
      <c r="AJ91" s="115" t="str">
        <f>IFERROR(VLOOKUP(CONCATENATE($A91,AJ$1),'Исх-видео'!$A$2:$D$3000,4,FALSE),"-")</f>
        <v>-</v>
      </c>
      <c r="AK91" s="115" t="str">
        <f>IFERROR(VLOOKUP(CONCATENATE($A91,AK$1),'Исх-видео'!$A$2:$D$3000,4,FALSE),"-")</f>
        <v>-</v>
      </c>
      <c r="AL91" s="115" t="str">
        <f>IFERROR(VLOOKUP(CONCATENATE($A91,AL$1),'Исх-видео'!$A$2:$D$3000,4,FALSE),"-")</f>
        <v>-</v>
      </c>
      <c r="AM91" s="115" t="str">
        <f>IFERROR(VLOOKUP(CONCATENATE($A91,AM$1),'Исх-видео'!$A$2:$D$3000,4,FALSE),"-")</f>
        <v>-</v>
      </c>
      <c r="AN91" s="115" t="str">
        <f>IFERROR(VLOOKUP(CONCATENATE($A91,AN$1),'Исх-видео'!$A$2:$D$3000,4,FALSE),"-")</f>
        <v>-</v>
      </c>
      <c r="AO91" s="115" t="str">
        <f>IFERROR(VLOOKUP(CONCATENATE($A91,AO$1),'Исх-видео'!$A$2:$D$3000,4,FALSE),"-")</f>
        <v>-</v>
      </c>
      <c r="AP91" s="115" t="str">
        <f>IFERROR(VLOOKUP(CONCATENATE($A91,AP$1),'Исх-видео'!$A$2:$D$3000,4,FALSE),"-")</f>
        <v>-</v>
      </c>
      <c r="AQ91" s="115" t="str">
        <f>IFERROR(VLOOKUP(CONCATENATE($A91,AQ$1),'Исх-видео'!$A$2:$D$3000,4,FALSE),"-")</f>
        <v>-</v>
      </c>
      <c r="AR91" s="115" t="str">
        <f>IFERROR(VLOOKUP(CONCATENATE($A91,AR$1),'Исх-видео'!$A$2:$D$3000,4,FALSE),"-")</f>
        <v>-</v>
      </c>
      <c r="AS91" s="115" t="str">
        <f>IFERROR(VLOOKUP(CONCATENATE($A91,AS$1),'Исх-видео'!$A$2:$D$3000,4,FALSE),"-")</f>
        <v>-</v>
      </c>
      <c r="AT91" s="115" t="str">
        <f>IFERROR(VLOOKUP(CONCATENATE($A91,AT$1),'Исх-видео'!$A$2:$D$3000,4,FALSE),"-")</f>
        <v>-</v>
      </c>
      <c r="AU91" s="115" t="str">
        <f>IFERROR(VLOOKUP(CONCATENATE($A91,AU$1),'Исх-видео'!$A$2:$D$3000,4,FALSE),"-")</f>
        <v>-</v>
      </c>
      <c r="AV91" s="115" t="str">
        <f>IFERROR(VLOOKUP(CONCATENATE($A91,AV$1),'Исх-видео'!$A$2:$D$3000,4,FALSE),"-")</f>
        <v>-</v>
      </c>
      <c r="AW91" s="115" t="str">
        <f>IFERROR(VLOOKUP(CONCATENATE($A91,AW$1),'Исх-видео'!$A$2:$D$3000,4,FALSE),"-")</f>
        <v>-</v>
      </c>
      <c r="AX91" s="115" t="str">
        <f>IFERROR(VLOOKUP(CONCATENATE($A91,AX$1),'Исх-видео'!$A$2:$D$3000,4,FALSE),"-")</f>
        <v>-</v>
      </c>
      <c r="AY91" s="115" t="str">
        <f>IFERROR(VLOOKUP(CONCATENATE($A91,AY$1),'Исх-видео'!$A$2:$D$3000,4,FALSE),"-")</f>
        <v>-</v>
      </c>
      <c r="AZ91" s="115" t="str">
        <f>IFERROR(VLOOKUP(CONCATENATE($A91,AZ$1),'Исх-видео'!$A$2:$D$3000,4,FALSE),"-")</f>
        <v>-</v>
      </c>
      <c r="BA91" s="115" t="str">
        <f>IFERROR(VLOOKUP(CONCATENATE($A91,BA$1),'Исх-видео'!$A$2:$D$3000,4,FALSE),"-")</f>
        <v>-</v>
      </c>
      <c r="BB91" s="115" t="str">
        <f>IFERROR(VLOOKUP(CONCATENATE($A91,BB$1),'Исх-видео'!$A$2:$D$3000,4,FALSE),"-")</f>
        <v>-</v>
      </c>
      <c r="BC91" s="115" t="str">
        <f>IFERROR(VLOOKUP(CONCATENATE($A91,BC$1),'Исх-видео'!$A$2:$D$3000,4,FALSE),"-")</f>
        <v>-</v>
      </c>
      <c r="BD91" s="115" t="str">
        <f>IFERROR(VLOOKUP(CONCATENATE($A91,BD$1),'Исх-видео'!$A$2:$D$3000,4,FALSE),"-")</f>
        <v>-</v>
      </c>
      <c r="BE91" s="115" t="str">
        <f>IFERROR(VLOOKUP(CONCATENATE($A91,BE$1),'Исх-видео'!$A$2:$D$3000,4,FALSE),"-")</f>
        <v>-</v>
      </c>
      <c r="BF91" s="115" t="str">
        <f>IFERROR(VLOOKUP(CONCATENATE($A91,BF$1),'Исх-видео'!$A$2:$D$3000,4,FALSE),"-")</f>
        <v>-</v>
      </c>
      <c r="BG91" s="115" t="str">
        <f>IFERROR(VLOOKUP(CONCATENATE($A91,BG$1),'[1]Исх-видео'!$A$2:$D$3000,4,FALSE),"-")</f>
        <v>-</v>
      </c>
      <c r="BH91" s="116">
        <f t="shared" si="4"/>
        <v>0</v>
      </c>
      <c r="BI91" s="114" t="str">
        <f t="shared" si="3"/>
        <v>-</v>
      </c>
      <c r="BJ91" s="115"/>
    </row>
    <row r="92" spans="1:62">
      <c r="A92" s="38">
        <f t="shared" si="5"/>
        <v>90</v>
      </c>
      <c r="B92" s="115" t="str">
        <f>IFERROR(VLOOKUP(CONCATENATE($A92,B$1),'Исх-видео'!$A$2:$D$3000,4,FALSE),"-")</f>
        <v>-</v>
      </c>
      <c r="C92" s="115" t="str">
        <f>IFERROR(VLOOKUP(CONCATENATE($A92,C$1),'Исх-видео'!$A$2:$D$3000,4,FALSE),"-")</f>
        <v>-</v>
      </c>
      <c r="D92" s="115" t="str">
        <f>IFERROR(VLOOKUP(CONCATENATE($A92,D$1),'Исх-видео'!$A$2:$D$3000,4,FALSE),"-")</f>
        <v>-</v>
      </c>
      <c r="E92" s="115" t="str">
        <f>IFERROR(VLOOKUP(CONCATENATE($A92,E$1),'Исх-видео'!$A$2:$D$3000,4,FALSE),"-")</f>
        <v>-</v>
      </c>
      <c r="F92" s="115" t="str">
        <f>IFERROR(VLOOKUP(CONCATENATE($A92,F$1),'Исх-видео'!$A$2:$D$3000,4,FALSE),"-")</f>
        <v>-</v>
      </c>
      <c r="G92" s="115" t="str">
        <f>IFERROR(VLOOKUP(CONCATENATE($A92,G$1),'Исх-видео'!$A$2:$D$3000,4,FALSE),"-")</f>
        <v>-</v>
      </c>
      <c r="H92" s="115" t="str">
        <f>IFERROR(VLOOKUP(CONCATENATE($A92,H$1),'Исх-видео'!$A$2:$D$3000,4,FALSE),"-")</f>
        <v>-</v>
      </c>
      <c r="I92" s="115" t="str">
        <f>IFERROR(VLOOKUP(CONCATENATE($A92,I$1),'Исх-видео'!$A$2:$D$3000,4,FALSE),"-")</f>
        <v>-</v>
      </c>
      <c r="J92" s="115" t="str">
        <f>IFERROR(VLOOKUP(CONCATENATE($A92,J$1),'Исх-видео'!$A$2:$D$3000,4,FALSE),"-")</f>
        <v>-</v>
      </c>
      <c r="K92" s="115" t="str">
        <f>IFERROR(VLOOKUP(CONCATENATE($A92,K$1),'Исх-видео'!$A$2:$D$3000,4,FALSE),"-")</f>
        <v>-</v>
      </c>
      <c r="L92" s="115" t="str">
        <f>IFERROR(VLOOKUP(CONCATENATE($A92,L$1),'Исх-видео'!$A$2:$D$3000,4,FALSE),"-")</f>
        <v>-</v>
      </c>
      <c r="M92" s="115" t="str">
        <f>IFERROR(VLOOKUP(CONCATENATE($A92,M$1),'Исх-видео'!$A$2:$D$3000,4,FALSE),"-")</f>
        <v>-</v>
      </c>
      <c r="N92" s="115" t="str">
        <f>IFERROR(VLOOKUP(CONCATENATE($A92,N$1),'Исх-видео'!$A$2:$D$3000,4,FALSE),"-")</f>
        <v>-</v>
      </c>
      <c r="O92" s="115" t="str">
        <f>IFERROR(VLOOKUP(CONCATENATE($A92,O$1),'Исх-видео'!$A$2:$D$3000,4,FALSE),"-")</f>
        <v>-</v>
      </c>
      <c r="P92" s="115" t="str">
        <f>IFERROR(VLOOKUP(CONCATENATE($A92,P$1),'Исх-видео'!$A$2:$D$3000,4,FALSE),"-")</f>
        <v>-</v>
      </c>
      <c r="Q92" s="115" t="str">
        <f>IFERROR(VLOOKUP(CONCATENATE($A92,Q$1),'Исх-видео'!$A$2:$D$3000,4,FALSE),"-")</f>
        <v>-</v>
      </c>
      <c r="R92" s="115" t="str">
        <f>IFERROR(VLOOKUP(CONCATENATE($A92,R$1),'Исх-видео'!$A$2:$D$3000,4,FALSE),"-")</f>
        <v>-</v>
      </c>
      <c r="S92" s="115" t="str">
        <f>IFERROR(VLOOKUP(CONCATENATE($A92,S$1),'Исх-видео'!$A$2:$D$3000,4,FALSE),"-")</f>
        <v>-</v>
      </c>
      <c r="T92" s="115" t="str">
        <f>IFERROR(VLOOKUP(CONCATENATE($A92,T$1),'Исх-видео'!$A$2:$D$3000,4,FALSE),"-")</f>
        <v>-</v>
      </c>
      <c r="U92" s="115" t="str">
        <f>IFERROR(VLOOKUP(CONCATENATE($A92,U$1),'Исх-видео'!$A$2:$D$3000,4,FALSE),"-")</f>
        <v>-</v>
      </c>
      <c r="V92" s="115" t="str">
        <f>IFERROR(VLOOKUP(CONCATENATE($A92,V$1),'Исх-видео'!$A$2:$D$3000,4,FALSE),"-")</f>
        <v>-</v>
      </c>
      <c r="W92" s="115" t="str">
        <f>IFERROR(VLOOKUP(CONCATENATE($A92,W$1),'Исх-видео'!$A$2:$D$3000,4,FALSE),"-")</f>
        <v>-</v>
      </c>
      <c r="X92" s="115" t="str">
        <f>IFERROR(VLOOKUP(CONCATENATE($A92,X$1),'Исх-видео'!$A$2:$D$3000,4,FALSE),"-")</f>
        <v>-</v>
      </c>
      <c r="Y92" s="115" t="str">
        <f>IFERROR(VLOOKUP(CONCATENATE($A92,Y$1),'Исх-видео'!$A$2:$D$3000,4,FALSE),"-")</f>
        <v>-</v>
      </c>
      <c r="Z92" s="115" t="str">
        <f>IFERROR(VLOOKUP(CONCATENATE($A92,Z$1),'Исх-видео'!$A$2:$D$3000,4,FALSE),"-")</f>
        <v>-</v>
      </c>
      <c r="AA92" s="115" t="str">
        <f>IFERROR(VLOOKUP(CONCATENATE($A92,AA$1),'Исх-видео'!$A$2:$D$3000,4,FALSE),"-")</f>
        <v>-</v>
      </c>
      <c r="AB92" s="115" t="str">
        <f>IFERROR(VLOOKUP(CONCATENATE($A92,AB$1),'Исх-видео'!$A$2:$D$3000,4,FALSE),"-")</f>
        <v>-</v>
      </c>
      <c r="AC92" s="115" t="str">
        <f>IFERROR(VLOOKUP(CONCATENATE($A92,AC$1),'Исх-видео'!$A$2:$D$3000,4,FALSE),"-")</f>
        <v>-</v>
      </c>
      <c r="AD92" s="115" t="str">
        <f>IFERROR(VLOOKUP(CONCATENATE($A92,AD$1),'Исх-видео'!$A$2:$D$3000,4,FALSE),"-")</f>
        <v>-</v>
      </c>
      <c r="AE92" s="115" t="str">
        <f>IFERROR(VLOOKUP(CONCATENATE($A92,AE$1),'Исх-видео'!$A$2:$D$3000,4,FALSE),"-")</f>
        <v>-</v>
      </c>
      <c r="AF92" s="115" t="str">
        <f>IFERROR(VLOOKUP(CONCATENATE($A92,AF$1),'Исх-видео'!$A$2:$D$3000,4,FALSE),"-")</f>
        <v>-</v>
      </c>
      <c r="AG92" s="115" t="str">
        <f>IFERROR(VLOOKUP(CONCATENATE($A92,AG$1),'Исх-видео'!$A$2:$D$3000,4,FALSE),"-")</f>
        <v>-</v>
      </c>
      <c r="AH92" s="115" t="str">
        <f>IFERROR(VLOOKUP(CONCATENATE($A92,AH$1),'Исх-видео'!$A$2:$D$3000,4,FALSE),"-")</f>
        <v>-</v>
      </c>
      <c r="AI92" s="115" t="str">
        <f>IFERROR(VLOOKUP(CONCATENATE($A92,AI$1),'Исх-видео'!$A$2:$D$3000,4,FALSE),"-")</f>
        <v>-</v>
      </c>
      <c r="AJ92" s="115" t="str">
        <f>IFERROR(VLOOKUP(CONCATENATE($A92,AJ$1),'Исх-видео'!$A$2:$D$3000,4,FALSE),"-")</f>
        <v>-</v>
      </c>
      <c r="AK92" s="115" t="str">
        <f>IFERROR(VLOOKUP(CONCATENATE($A92,AK$1),'Исх-видео'!$A$2:$D$3000,4,FALSE),"-")</f>
        <v>-</v>
      </c>
      <c r="AL92" s="115" t="str">
        <f>IFERROR(VLOOKUP(CONCATENATE($A92,AL$1),'Исх-видео'!$A$2:$D$3000,4,FALSE),"-")</f>
        <v>-</v>
      </c>
      <c r="AM92" s="115" t="str">
        <f>IFERROR(VLOOKUP(CONCATENATE($A92,AM$1),'Исх-видео'!$A$2:$D$3000,4,FALSE),"-")</f>
        <v>-</v>
      </c>
      <c r="AN92" s="115" t="str">
        <f>IFERROR(VLOOKUP(CONCATENATE($A92,AN$1),'Исх-видео'!$A$2:$D$3000,4,FALSE),"-")</f>
        <v>-</v>
      </c>
      <c r="AO92" s="115" t="str">
        <f>IFERROR(VLOOKUP(CONCATENATE($A92,AO$1),'Исх-видео'!$A$2:$D$3000,4,FALSE),"-")</f>
        <v>-</v>
      </c>
      <c r="AP92" s="115" t="str">
        <f>IFERROR(VLOOKUP(CONCATENATE($A92,AP$1),'Исх-видео'!$A$2:$D$3000,4,FALSE),"-")</f>
        <v>-</v>
      </c>
      <c r="AQ92" s="115" t="str">
        <f>IFERROR(VLOOKUP(CONCATENATE($A92,AQ$1),'Исх-видео'!$A$2:$D$3000,4,FALSE),"-")</f>
        <v>-</v>
      </c>
      <c r="AR92" s="115" t="str">
        <f>IFERROR(VLOOKUP(CONCATENATE($A92,AR$1),'Исх-видео'!$A$2:$D$3000,4,FALSE),"-")</f>
        <v>-</v>
      </c>
      <c r="AS92" s="115" t="str">
        <f>IFERROR(VLOOKUP(CONCATENATE($A92,AS$1),'Исх-видео'!$A$2:$D$3000,4,FALSE),"-")</f>
        <v>-</v>
      </c>
      <c r="AT92" s="115" t="str">
        <f>IFERROR(VLOOKUP(CONCATENATE($A92,AT$1),'Исх-видео'!$A$2:$D$3000,4,FALSE),"-")</f>
        <v>-</v>
      </c>
      <c r="AU92" s="115" t="str">
        <f>IFERROR(VLOOKUP(CONCATENATE($A92,AU$1),'Исх-видео'!$A$2:$D$3000,4,FALSE),"-")</f>
        <v>-</v>
      </c>
      <c r="AV92" s="115" t="str">
        <f>IFERROR(VLOOKUP(CONCATENATE($A92,AV$1),'Исх-видео'!$A$2:$D$3000,4,FALSE),"-")</f>
        <v>-</v>
      </c>
      <c r="AW92" s="115" t="str">
        <f>IFERROR(VLOOKUP(CONCATENATE($A92,AW$1),'Исх-видео'!$A$2:$D$3000,4,FALSE),"-")</f>
        <v>-</v>
      </c>
      <c r="AX92" s="115" t="str">
        <f>IFERROR(VLOOKUP(CONCATENATE($A92,AX$1),'Исх-видео'!$A$2:$D$3000,4,FALSE),"-")</f>
        <v>-</v>
      </c>
      <c r="AY92" s="115" t="str">
        <f>IFERROR(VLOOKUP(CONCATENATE($A92,AY$1),'Исх-видео'!$A$2:$D$3000,4,FALSE),"-")</f>
        <v>-</v>
      </c>
      <c r="AZ92" s="115" t="str">
        <f>IFERROR(VLOOKUP(CONCATENATE($A92,AZ$1),'Исх-видео'!$A$2:$D$3000,4,FALSE),"-")</f>
        <v>-</v>
      </c>
      <c r="BA92" s="115" t="str">
        <f>IFERROR(VLOOKUP(CONCATENATE($A92,BA$1),'Исх-видео'!$A$2:$D$3000,4,FALSE),"-")</f>
        <v>-</v>
      </c>
      <c r="BB92" s="115" t="str">
        <f>IFERROR(VLOOKUP(CONCATENATE($A92,BB$1),'Исх-видео'!$A$2:$D$3000,4,FALSE),"-")</f>
        <v>-</v>
      </c>
      <c r="BC92" s="115" t="str">
        <f>IFERROR(VLOOKUP(CONCATENATE($A92,BC$1),'Исх-видео'!$A$2:$D$3000,4,FALSE),"-")</f>
        <v>-</v>
      </c>
      <c r="BD92" s="115" t="str">
        <f>IFERROR(VLOOKUP(CONCATENATE($A92,BD$1),'Исх-видео'!$A$2:$D$3000,4,FALSE),"-")</f>
        <v>-</v>
      </c>
      <c r="BE92" s="115" t="str">
        <f>IFERROR(VLOOKUP(CONCATENATE($A92,BE$1),'Исх-видео'!$A$2:$D$3000,4,FALSE),"-")</f>
        <v>-</v>
      </c>
      <c r="BF92" s="115" t="str">
        <f>IFERROR(VLOOKUP(CONCATENATE($A92,BF$1),'Исх-видео'!$A$2:$D$3000,4,FALSE),"-")</f>
        <v>-</v>
      </c>
      <c r="BG92" s="115" t="str">
        <f>IFERROR(VLOOKUP(CONCATENATE($A92,BG$1),'[1]Исх-видео'!$A$2:$D$3000,4,FALSE),"-")</f>
        <v>-</v>
      </c>
      <c r="BH92" s="116">
        <f t="shared" si="4"/>
        <v>0</v>
      </c>
      <c r="BI92" s="114" t="str">
        <f t="shared" si="3"/>
        <v>-</v>
      </c>
      <c r="BJ92" s="115"/>
    </row>
    <row r="93" spans="1:62">
      <c r="A93" s="38">
        <f t="shared" si="5"/>
        <v>91</v>
      </c>
      <c r="B93" s="115" t="str">
        <f>IFERROR(VLOOKUP(CONCATENATE($A93,B$1),'Исх-видео'!$A$2:$D$3000,4,FALSE),"-")</f>
        <v>-</v>
      </c>
      <c r="C93" s="115" t="str">
        <f>IFERROR(VLOOKUP(CONCATENATE($A93,C$1),'Исх-видео'!$A$2:$D$3000,4,FALSE),"-")</f>
        <v>-</v>
      </c>
      <c r="D93" s="115" t="str">
        <f>IFERROR(VLOOKUP(CONCATENATE($A93,D$1),'Исх-видео'!$A$2:$D$3000,4,FALSE),"-")</f>
        <v>-</v>
      </c>
      <c r="E93" s="115" t="str">
        <f>IFERROR(VLOOKUP(CONCATENATE($A93,E$1),'Исх-видео'!$A$2:$D$3000,4,FALSE),"-")</f>
        <v>-</v>
      </c>
      <c r="F93" s="115" t="str">
        <f>IFERROR(VLOOKUP(CONCATENATE($A93,F$1),'Исх-видео'!$A$2:$D$3000,4,FALSE),"-")</f>
        <v>-</v>
      </c>
      <c r="G93" s="115" t="str">
        <f>IFERROR(VLOOKUP(CONCATENATE($A93,G$1),'Исх-видео'!$A$2:$D$3000,4,FALSE),"-")</f>
        <v>-</v>
      </c>
      <c r="H93" s="115" t="str">
        <f>IFERROR(VLOOKUP(CONCATENATE($A93,H$1),'Исх-видео'!$A$2:$D$3000,4,FALSE),"-")</f>
        <v>-</v>
      </c>
      <c r="I93" s="115" t="str">
        <f>IFERROR(VLOOKUP(CONCATENATE($A93,I$1),'Исх-видео'!$A$2:$D$3000,4,FALSE),"-")</f>
        <v>-</v>
      </c>
      <c r="J93" s="115" t="str">
        <f>IFERROR(VLOOKUP(CONCATENATE($A93,J$1),'Исх-видео'!$A$2:$D$3000,4,FALSE),"-")</f>
        <v>-</v>
      </c>
      <c r="K93" s="115" t="str">
        <f>IFERROR(VLOOKUP(CONCATENATE($A93,K$1),'Исх-видео'!$A$2:$D$3000,4,FALSE),"-")</f>
        <v>-</v>
      </c>
      <c r="L93" s="115" t="str">
        <f>IFERROR(VLOOKUP(CONCATENATE($A93,L$1),'Исх-видео'!$A$2:$D$3000,4,FALSE),"-")</f>
        <v>-</v>
      </c>
      <c r="M93" s="115" t="str">
        <f>IFERROR(VLOOKUP(CONCATENATE($A93,M$1),'Исх-видео'!$A$2:$D$3000,4,FALSE),"-")</f>
        <v>-</v>
      </c>
      <c r="N93" s="115" t="str">
        <f>IFERROR(VLOOKUP(CONCATENATE($A93,N$1),'Исх-видео'!$A$2:$D$3000,4,FALSE),"-")</f>
        <v>-</v>
      </c>
      <c r="O93" s="115" t="str">
        <f>IFERROR(VLOOKUP(CONCATENATE($A93,O$1),'Исх-видео'!$A$2:$D$3000,4,FALSE),"-")</f>
        <v>-</v>
      </c>
      <c r="P93" s="115" t="str">
        <f>IFERROR(VLOOKUP(CONCATENATE($A93,P$1),'Исх-видео'!$A$2:$D$3000,4,FALSE),"-")</f>
        <v>-</v>
      </c>
      <c r="Q93" s="115" t="str">
        <f>IFERROR(VLOOKUP(CONCATENATE($A93,Q$1),'Исх-видео'!$A$2:$D$3000,4,FALSE),"-")</f>
        <v>-</v>
      </c>
      <c r="R93" s="115" t="str">
        <f>IFERROR(VLOOKUP(CONCATENATE($A93,R$1),'Исх-видео'!$A$2:$D$3000,4,FALSE),"-")</f>
        <v>-</v>
      </c>
      <c r="S93" s="115" t="str">
        <f>IFERROR(VLOOKUP(CONCATENATE($A93,S$1),'Исх-видео'!$A$2:$D$3000,4,FALSE),"-")</f>
        <v>-</v>
      </c>
      <c r="T93" s="115" t="str">
        <f>IFERROR(VLOOKUP(CONCATENATE($A93,T$1),'Исх-видео'!$A$2:$D$3000,4,FALSE),"-")</f>
        <v>-</v>
      </c>
      <c r="U93" s="115" t="str">
        <f>IFERROR(VLOOKUP(CONCATENATE($A93,U$1),'Исх-видео'!$A$2:$D$3000,4,FALSE),"-")</f>
        <v>-</v>
      </c>
      <c r="V93" s="115" t="str">
        <f>IFERROR(VLOOKUP(CONCATENATE($A93,V$1),'Исх-видео'!$A$2:$D$3000,4,FALSE),"-")</f>
        <v>-</v>
      </c>
      <c r="W93" s="115" t="str">
        <f>IFERROR(VLOOKUP(CONCATENATE($A93,W$1),'Исх-видео'!$A$2:$D$3000,4,FALSE),"-")</f>
        <v>-</v>
      </c>
      <c r="X93" s="115" t="str">
        <f>IFERROR(VLOOKUP(CONCATENATE($A93,X$1),'Исх-видео'!$A$2:$D$3000,4,FALSE),"-")</f>
        <v>-</v>
      </c>
      <c r="Y93" s="115" t="str">
        <f>IFERROR(VLOOKUP(CONCATENATE($A93,Y$1),'Исх-видео'!$A$2:$D$3000,4,FALSE),"-")</f>
        <v>-</v>
      </c>
      <c r="Z93" s="115" t="str">
        <f>IFERROR(VLOOKUP(CONCATENATE($A93,Z$1),'Исх-видео'!$A$2:$D$3000,4,FALSE),"-")</f>
        <v>-</v>
      </c>
      <c r="AA93" s="115" t="str">
        <f>IFERROR(VLOOKUP(CONCATENATE($A93,AA$1),'Исх-видео'!$A$2:$D$3000,4,FALSE),"-")</f>
        <v>-</v>
      </c>
      <c r="AB93" s="115" t="str">
        <f>IFERROR(VLOOKUP(CONCATENATE($A93,AB$1),'Исх-видео'!$A$2:$D$3000,4,FALSE),"-")</f>
        <v>-</v>
      </c>
      <c r="AC93" s="115" t="str">
        <f>IFERROR(VLOOKUP(CONCATENATE($A93,AC$1),'Исх-видео'!$A$2:$D$3000,4,FALSE),"-")</f>
        <v>-</v>
      </c>
      <c r="AD93" s="115" t="str">
        <f>IFERROR(VLOOKUP(CONCATENATE($A93,AD$1),'Исх-видео'!$A$2:$D$3000,4,FALSE),"-")</f>
        <v>-</v>
      </c>
      <c r="AE93" s="115" t="str">
        <f>IFERROR(VLOOKUP(CONCATENATE($A93,AE$1),'Исх-видео'!$A$2:$D$3000,4,FALSE),"-")</f>
        <v>-</v>
      </c>
      <c r="AF93" s="115" t="str">
        <f>IFERROR(VLOOKUP(CONCATENATE($A93,AF$1),'Исх-видео'!$A$2:$D$3000,4,FALSE),"-")</f>
        <v>-</v>
      </c>
      <c r="AG93" s="115" t="str">
        <f>IFERROR(VLOOKUP(CONCATENATE($A93,AG$1),'Исх-видео'!$A$2:$D$3000,4,FALSE),"-")</f>
        <v>-</v>
      </c>
      <c r="AH93" s="115" t="str">
        <f>IFERROR(VLOOKUP(CONCATENATE($A93,AH$1),'Исх-видео'!$A$2:$D$3000,4,FALSE),"-")</f>
        <v>-</v>
      </c>
      <c r="AI93" s="115" t="str">
        <f>IFERROR(VLOOKUP(CONCATENATE($A93,AI$1),'Исх-видео'!$A$2:$D$3000,4,FALSE),"-")</f>
        <v>-</v>
      </c>
      <c r="AJ93" s="115" t="str">
        <f>IFERROR(VLOOKUP(CONCATENATE($A93,AJ$1),'Исх-видео'!$A$2:$D$3000,4,FALSE),"-")</f>
        <v>-</v>
      </c>
      <c r="AK93" s="115" t="str">
        <f>IFERROR(VLOOKUP(CONCATENATE($A93,AK$1),'Исх-видео'!$A$2:$D$3000,4,FALSE),"-")</f>
        <v>-</v>
      </c>
      <c r="AL93" s="115" t="str">
        <f>IFERROR(VLOOKUP(CONCATENATE($A93,AL$1),'Исх-видео'!$A$2:$D$3000,4,FALSE),"-")</f>
        <v>-</v>
      </c>
      <c r="AM93" s="115" t="str">
        <f>IFERROR(VLOOKUP(CONCATENATE($A93,AM$1),'Исх-видео'!$A$2:$D$3000,4,FALSE),"-")</f>
        <v>-</v>
      </c>
      <c r="AN93" s="115" t="str">
        <f>IFERROR(VLOOKUP(CONCATENATE($A93,AN$1),'Исх-видео'!$A$2:$D$3000,4,FALSE),"-")</f>
        <v>-</v>
      </c>
      <c r="AO93" s="115" t="str">
        <f>IFERROR(VLOOKUP(CONCATENATE($A93,AO$1),'Исх-видео'!$A$2:$D$3000,4,FALSE),"-")</f>
        <v>-</v>
      </c>
      <c r="AP93" s="115" t="str">
        <f>IFERROR(VLOOKUP(CONCATENATE($A93,AP$1),'Исх-видео'!$A$2:$D$3000,4,FALSE),"-")</f>
        <v>-</v>
      </c>
      <c r="AQ93" s="115" t="str">
        <f>IFERROR(VLOOKUP(CONCATENATE($A93,AQ$1),'Исх-видео'!$A$2:$D$3000,4,FALSE),"-")</f>
        <v>-</v>
      </c>
      <c r="AR93" s="115" t="str">
        <f>IFERROR(VLOOKUP(CONCATENATE($A93,AR$1),'Исх-видео'!$A$2:$D$3000,4,FALSE),"-")</f>
        <v>-</v>
      </c>
      <c r="AS93" s="115" t="str">
        <f>IFERROR(VLOOKUP(CONCATENATE($A93,AS$1),'Исх-видео'!$A$2:$D$3000,4,FALSE),"-")</f>
        <v>-</v>
      </c>
      <c r="AT93" s="115" t="str">
        <f>IFERROR(VLOOKUP(CONCATENATE($A93,AT$1),'Исх-видео'!$A$2:$D$3000,4,FALSE),"-")</f>
        <v>-</v>
      </c>
      <c r="AU93" s="115" t="str">
        <f>IFERROR(VLOOKUP(CONCATENATE($A93,AU$1),'Исх-видео'!$A$2:$D$3000,4,FALSE),"-")</f>
        <v>-</v>
      </c>
      <c r="AV93" s="115" t="str">
        <f>IFERROR(VLOOKUP(CONCATENATE($A93,AV$1),'Исх-видео'!$A$2:$D$3000,4,FALSE),"-")</f>
        <v>-</v>
      </c>
      <c r="AW93" s="115" t="str">
        <f>IFERROR(VLOOKUP(CONCATENATE($A93,AW$1),'Исх-видео'!$A$2:$D$3000,4,FALSE),"-")</f>
        <v>-</v>
      </c>
      <c r="AX93" s="115" t="str">
        <f>IFERROR(VLOOKUP(CONCATENATE($A93,AX$1),'Исх-видео'!$A$2:$D$3000,4,FALSE),"-")</f>
        <v>-</v>
      </c>
      <c r="AY93" s="115" t="str">
        <f>IFERROR(VLOOKUP(CONCATENATE($A93,AY$1),'Исх-видео'!$A$2:$D$3000,4,FALSE),"-")</f>
        <v>-</v>
      </c>
      <c r="AZ93" s="115" t="str">
        <f>IFERROR(VLOOKUP(CONCATENATE($A93,AZ$1),'Исх-видео'!$A$2:$D$3000,4,FALSE),"-")</f>
        <v>-</v>
      </c>
      <c r="BA93" s="115" t="str">
        <f>IFERROR(VLOOKUP(CONCATENATE($A93,BA$1),'Исх-видео'!$A$2:$D$3000,4,FALSE),"-")</f>
        <v>-</v>
      </c>
      <c r="BB93" s="115" t="str">
        <f>IFERROR(VLOOKUP(CONCATENATE($A93,BB$1),'Исх-видео'!$A$2:$D$3000,4,FALSE),"-")</f>
        <v>-</v>
      </c>
      <c r="BC93" s="115" t="str">
        <f>IFERROR(VLOOKUP(CONCATENATE($A93,BC$1),'Исх-видео'!$A$2:$D$3000,4,FALSE),"-")</f>
        <v>-</v>
      </c>
      <c r="BD93" s="115" t="str">
        <f>IFERROR(VLOOKUP(CONCATENATE($A93,BD$1),'Исх-видео'!$A$2:$D$3000,4,FALSE),"-")</f>
        <v>-</v>
      </c>
      <c r="BE93" s="115" t="str">
        <f>IFERROR(VLOOKUP(CONCATENATE($A93,BE$1),'Исх-видео'!$A$2:$D$3000,4,FALSE),"-")</f>
        <v>-</v>
      </c>
      <c r="BF93" s="115" t="str">
        <f>IFERROR(VLOOKUP(CONCATENATE($A93,BF$1),'Исх-видео'!$A$2:$D$3000,4,FALSE),"-")</f>
        <v>-</v>
      </c>
      <c r="BG93" s="115" t="str">
        <f>IFERROR(VLOOKUP(CONCATENATE($A93,BG$1),'[1]Исх-видео'!$A$2:$D$3000,4,FALSE),"-")</f>
        <v>-</v>
      </c>
      <c r="BH93" s="116">
        <f t="shared" si="4"/>
        <v>0</v>
      </c>
      <c r="BI93" s="114" t="str">
        <f t="shared" si="3"/>
        <v>-</v>
      </c>
      <c r="BJ93" s="115"/>
    </row>
    <row r="94" spans="1:62">
      <c r="A94" s="38">
        <f>A93+1</f>
        <v>92</v>
      </c>
      <c r="B94" s="115" t="str">
        <f>IFERROR(VLOOKUP(CONCATENATE($A94,B$1),'Исх-видео'!$A$2:$D$3000,4,FALSE),"-")</f>
        <v>-</v>
      </c>
      <c r="C94" s="115" t="str">
        <f>IFERROR(VLOOKUP(CONCATENATE($A94,C$1),'Исх-видео'!$A$2:$D$3000,4,FALSE),"-")</f>
        <v>-</v>
      </c>
      <c r="D94" s="115" t="str">
        <f>IFERROR(VLOOKUP(CONCATENATE($A94,D$1),'Исх-видео'!$A$2:$D$3000,4,FALSE),"-")</f>
        <v>-</v>
      </c>
      <c r="E94" s="115" t="str">
        <f>IFERROR(VLOOKUP(CONCATENATE($A94,E$1),'Исх-видео'!$A$2:$D$3000,4,FALSE),"-")</f>
        <v>-</v>
      </c>
      <c r="F94" s="115" t="str">
        <f>IFERROR(VLOOKUP(CONCATENATE($A94,F$1),'Исх-видео'!$A$2:$D$3000,4,FALSE),"-")</f>
        <v>-</v>
      </c>
      <c r="G94" s="115" t="str">
        <f>IFERROR(VLOOKUP(CONCATENATE($A94,G$1),'Исх-видео'!$A$2:$D$3000,4,FALSE),"-")</f>
        <v>-</v>
      </c>
      <c r="H94" s="115" t="str">
        <f>IFERROR(VLOOKUP(CONCATENATE($A94,H$1),'Исх-видео'!$A$2:$D$3000,4,FALSE),"-")</f>
        <v>-</v>
      </c>
      <c r="I94" s="115" t="str">
        <f>IFERROR(VLOOKUP(CONCATENATE($A94,I$1),'Исх-видео'!$A$2:$D$3000,4,FALSE),"-")</f>
        <v>-</v>
      </c>
      <c r="J94" s="115" t="str">
        <f>IFERROR(VLOOKUP(CONCATENATE($A94,J$1),'Исх-видео'!$A$2:$D$3000,4,FALSE),"-")</f>
        <v>-</v>
      </c>
      <c r="K94" s="115" t="str">
        <f>IFERROR(VLOOKUP(CONCATENATE($A94,K$1),'Исх-видео'!$A$2:$D$3000,4,FALSE),"-")</f>
        <v>-</v>
      </c>
      <c r="L94" s="115" t="str">
        <f>IFERROR(VLOOKUP(CONCATENATE($A94,L$1),'Исх-видео'!$A$2:$D$3000,4,FALSE),"-")</f>
        <v>-</v>
      </c>
      <c r="M94" s="115" t="str">
        <f>IFERROR(VLOOKUP(CONCATENATE($A94,M$1),'Исх-видео'!$A$2:$D$3000,4,FALSE),"-")</f>
        <v>-</v>
      </c>
      <c r="N94" s="115" t="str">
        <f>IFERROR(VLOOKUP(CONCATENATE($A94,N$1),'Исх-видео'!$A$2:$D$3000,4,FALSE),"-")</f>
        <v>-</v>
      </c>
      <c r="O94" s="115" t="str">
        <f>IFERROR(VLOOKUP(CONCATENATE($A94,O$1),'Исх-видео'!$A$2:$D$3000,4,FALSE),"-")</f>
        <v>-</v>
      </c>
      <c r="P94" s="115" t="str">
        <f>IFERROR(VLOOKUP(CONCATENATE($A94,P$1),'Исх-видео'!$A$2:$D$3000,4,FALSE),"-")</f>
        <v>-</v>
      </c>
      <c r="Q94" s="115" t="str">
        <f>IFERROR(VLOOKUP(CONCATENATE($A94,Q$1),'Исх-видео'!$A$2:$D$3000,4,FALSE),"-")</f>
        <v>-</v>
      </c>
      <c r="R94" s="115" t="str">
        <f>IFERROR(VLOOKUP(CONCATENATE($A94,R$1),'Исх-видео'!$A$2:$D$3000,4,FALSE),"-")</f>
        <v>-</v>
      </c>
      <c r="S94" s="115" t="str">
        <f>IFERROR(VLOOKUP(CONCATENATE($A94,S$1),'Исх-видео'!$A$2:$D$3000,4,FALSE),"-")</f>
        <v>-</v>
      </c>
      <c r="T94" s="115" t="str">
        <f>IFERROR(VLOOKUP(CONCATENATE($A94,T$1),'Исх-видео'!$A$2:$D$3000,4,FALSE),"-")</f>
        <v>-</v>
      </c>
      <c r="U94" s="115" t="str">
        <f>IFERROR(VLOOKUP(CONCATENATE($A94,U$1),'Исх-видео'!$A$2:$D$3000,4,FALSE),"-")</f>
        <v>-</v>
      </c>
      <c r="V94" s="115" t="str">
        <f>IFERROR(VLOOKUP(CONCATENATE($A94,V$1),'Исх-видео'!$A$2:$D$3000,4,FALSE),"-")</f>
        <v>-</v>
      </c>
      <c r="W94" s="115" t="str">
        <f>IFERROR(VLOOKUP(CONCATENATE($A94,W$1),'Исх-видео'!$A$2:$D$3000,4,FALSE),"-")</f>
        <v>-</v>
      </c>
      <c r="X94" s="115" t="str">
        <f>IFERROR(VLOOKUP(CONCATENATE($A94,X$1),'Исх-видео'!$A$2:$D$3000,4,FALSE),"-")</f>
        <v>-</v>
      </c>
      <c r="Y94" s="115" t="str">
        <f>IFERROR(VLOOKUP(CONCATENATE($A94,Y$1),'Исх-видео'!$A$2:$D$3000,4,FALSE),"-")</f>
        <v>-</v>
      </c>
      <c r="Z94" s="115" t="str">
        <f>IFERROR(VLOOKUP(CONCATENATE($A94,Z$1),'Исх-видео'!$A$2:$D$3000,4,FALSE),"-")</f>
        <v>-</v>
      </c>
      <c r="AA94" s="115" t="str">
        <f>IFERROR(VLOOKUP(CONCATENATE($A94,AA$1),'Исх-видео'!$A$2:$D$3000,4,FALSE),"-")</f>
        <v>-</v>
      </c>
      <c r="AB94" s="115" t="str">
        <f>IFERROR(VLOOKUP(CONCATENATE($A94,AB$1),'Исх-видео'!$A$2:$D$3000,4,FALSE),"-")</f>
        <v>-</v>
      </c>
      <c r="AC94" s="115" t="str">
        <f>IFERROR(VLOOKUP(CONCATENATE($A94,AC$1),'Исх-видео'!$A$2:$D$3000,4,FALSE),"-")</f>
        <v>-</v>
      </c>
      <c r="AD94" s="115" t="str">
        <f>IFERROR(VLOOKUP(CONCATENATE($A94,AD$1),'Исх-видео'!$A$2:$D$3000,4,FALSE),"-")</f>
        <v>-</v>
      </c>
      <c r="AE94" s="115" t="str">
        <f>IFERROR(VLOOKUP(CONCATENATE($A94,AE$1),'Исх-видео'!$A$2:$D$3000,4,FALSE),"-")</f>
        <v>-</v>
      </c>
      <c r="AF94" s="115" t="str">
        <f>IFERROR(VLOOKUP(CONCATENATE($A94,AF$1),'Исх-видео'!$A$2:$D$3000,4,FALSE),"-")</f>
        <v>-</v>
      </c>
      <c r="AG94" s="115" t="str">
        <f>IFERROR(VLOOKUP(CONCATENATE($A94,AG$1),'Исх-видео'!$A$2:$D$3000,4,FALSE),"-")</f>
        <v>-</v>
      </c>
      <c r="AH94" s="115" t="str">
        <f>IFERROR(VLOOKUP(CONCATENATE($A94,AH$1),'Исх-видео'!$A$2:$D$3000,4,FALSE),"-")</f>
        <v>-</v>
      </c>
      <c r="AI94" s="115" t="str">
        <f>IFERROR(VLOOKUP(CONCATENATE($A94,AI$1),'Исх-видео'!$A$2:$D$3000,4,FALSE),"-")</f>
        <v>-</v>
      </c>
      <c r="AJ94" s="115" t="str">
        <f>IFERROR(VLOOKUP(CONCATENATE($A94,AJ$1),'Исх-видео'!$A$2:$D$3000,4,FALSE),"-")</f>
        <v>-</v>
      </c>
      <c r="AK94" s="115" t="str">
        <f>IFERROR(VLOOKUP(CONCATENATE($A94,AK$1),'Исх-видео'!$A$2:$D$3000,4,FALSE),"-")</f>
        <v>-</v>
      </c>
      <c r="AL94" s="115" t="str">
        <f>IFERROR(VLOOKUP(CONCATENATE($A94,AL$1),'Исх-видео'!$A$2:$D$3000,4,FALSE),"-")</f>
        <v>-</v>
      </c>
      <c r="AM94" s="115" t="str">
        <f>IFERROR(VLOOKUP(CONCATENATE($A94,AM$1),'Исх-видео'!$A$2:$D$3000,4,FALSE),"-")</f>
        <v>-</v>
      </c>
      <c r="AN94" s="115" t="str">
        <f>IFERROR(VLOOKUP(CONCATENATE($A94,AN$1),'Исх-видео'!$A$2:$D$3000,4,FALSE),"-")</f>
        <v>-</v>
      </c>
      <c r="AO94" s="115" t="str">
        <f>IFERROR(VLOOKUP(CONCATENATE($A94,AO$1),'Исх-видео'!$A$2:$D$3000,4,FALSE),"-")</f>
        <v>-</v>
      </c>
      <c r="AP94" s="115" t="str">
        <f>IFERROR(VLOOKUP(CONCATENATE($A94,AP$1),'Исх-видео'!$A$2:$D$3000,4,FALSE),"-")</f>
        <v>-</v>
      </c>
      <c r="AQ94" s="115" t="str">
        <f>IFERROR(VLOOKUP(CONCATENATE($A94,AQ$1),'Исх-видео'!$A$2:$D$3000,4,FALSE),"-")</f>
        <v>-</v>
      </c>
      <c r="AR94" s="115" t="str">
        <f>IFERROR(VLOOKUP(CONCATENATE($A94,AR$1),'Исх-видео'!$A$2:$D$3000,4,FALSE),"-")</f>
        <v>-</v>
      </c>
      <c r="AS94" s="115" t="str">
        <f>IFERROR(VLOOKUP(CONCATENATE($A94,AS$1),'Исх-видео'!$A$2:$D$3000,4,FALSE),"-")</f>
        <v>-</v>
      </c>
      <c r="AT94" s="115" t="str">
        <f>IFERROR(VLOOKUP(CONCATENATE($A94,AT$1),'Исх-видео'!$A$2:$D$3000,4,FALSE),"-")</f>
        <v>-</v>
      </c>
      <c r="AU94" s="115" t="str">
        <f>IFERROR(VLOOKUP(CONCATENATE($A94,AU$1),'Исх-видео'!$A$2:$D$3000,4,FALSE),"-")</f>
        <v>-</v>
      </c>
      <c r="AV94" s="115" t="str">
        <f>IFERROR(VLOOKUP(CONCATENATE($A94,AV$1),'Исх-видео'!$A$2:$D$3000,4,FALSE),"-")</f>
        <v>-</v>
      </c>
      <c r="AW94" s="115" t="str">
        <f>IFERROR(VLOOKUP(CONCATENATE($A94,AW$1),'Исх-видео'!$A$2:$D$3000,4,FALSE),"-")</f>
        <v>-</v>
      </c>
      <c r="AX94" s="115" t="str">
        <f>IFERROR(VLOOKUP(CONCATENATE($A94,AX$1),'Исх-видео'!$A$2:$D$3000,4,FALSE),"-")</f>
        <v>-</v>
      </c>
      <c r="AY94" s="115" t="str">
        <f>IFERROR(VLOOKUP(CONCATENATE($A94,AY$1),'Исх-видео'!$A$2:$D$3000,4,FALSE),"-")</f>
        <v>-</v>
      </c>
      <c r="AZ94" s="115" t="str">
        <f>IFERROR(VLOOKUP(CONCATENATE($A94,AZ$1),'Исх-видео'!$A$2:$D$3000,4,FALSE),"-")</f>
        <v>-</v>
      </c>
      <c r="BA94" s="115" t="str">
        <f>IFERROR(VLOOKUP(CONCATENATE($A94,BA$1),'Исх-видео'!$A$2:$D$3000,4,FALSE),"-")</f>
        <v>-</v>
      </c>
      <c r="BB94" s="115" t="str">
        <f>IFERROR(VLOOKUP(CONCATENATE($A94,BB$1),'Исх-видео'!$A$2:$D$3000,4,FALSE),"-")</f>
        <v>-</v>
      </c>
      <c r="BC94" s="115" t="str">
        <f>IFERROR(VLOOKUP(CONCATENATE($A94,BC$1),'Исх-видео'!$A$2:$D$3000,4,FALSE),"-")</f>
        <v>-</v>
      </c>
      <c r="BD94" s="115" t="str">
        <f>IFERROR(VLOOKUP(CONCATENATE($A94,BD$1),'Исх-видео'!$A$2:$D$3000,4,FALSE),"-")</f>
        <v>-</v>
      </c>
      <c r="BE94" s="115" t="str">
        <f>IFERROR(VLOOKUP(CONCATENATE($A94,BE$1),'Исх-видео'!$A$2:$D$3000,4,FALSE),"-")</f>
        <v>-</v>
      </c>
      <c r="BF94" s="115" t="str">
        <f>IFERROR(VLOOKUP(CONCATENATE($A94,BF$1),'Исх-видео'!$A$2:$D$3000,4,FALSE),"-")</f>
        <v>-</v>
      </c>
      <c r="BG94" s="115" t="str">
        <f>IFERROR(VLOOKUP(CONCATENATE($A94,BG$1),'[1]Исх-видео'!$A$2:$D$3000,4,FALSE),"-")</f>
        <v>-</v>
      </c>
      <c r="BH94" s="116">
        <f t="shared" si="4"/>
        <v>0</v>
      </c>
      <c r="BI94" s="114" t="str">
        <f t="shared" si="3"/>
        <v>-</v>
      </c>
      <c r="BJ94" s="115"/>
    </row>
    <row r="95" spans="1:62">
      <c r="A95" s="38">
        <f t="shared" si="5"/>
        <v>93</v>
      </c>
      <c r="B95" s="115" t="str">
        <f>IFERROR(VLOOKUP(CONCATENATE($A95,B$1),'Исх-видео'!$A$2:$D$3000,4,FALSE),"-")</f>
        <v>-</v>
      </c>
      <c r="C95" s="115" t="str">
        <f>IFERROR(VLOOKUP(CONCATENATE($A95,C$1),'Исх-видео'!$A$2:$D$3000,4,FALSE),"-")</f>
        <v>-</v>
      </c>
      <c r="D95" s="115" t="str">
        <f>IFERROR(VLOOKUP(CONCATENATE($A95,D$1),'Исх-видео'!$A$2:$D$3000,4,FALSE),"-")</f>
        <v>-</v>
      </c>
      <c r="E95" s="115" t="str">
        <f>IFERROR(VLOOKUP(CONCATENATE($A95,E$1),'Исх-видео'!$A$2:$D$3000,4,FALSE),"-")</f>
        <v>-</v>
      </c>
      <c r="F95" s="115" t="str">
        <f>IFERROR(VLOOKUP(CONCATENATE($A95,F$1),'Исх-видео'!$A$2:$D$3000,4,FALSE),"-")</f>
        <v>-</v>
      </c>
      <c r="G95" s="115" t="str">
        <f>IFERROR(VLOOKUP(CONCATENATE($A95,G$1),'Исх-видео'!$A$2:$D$3000,4,FALSE),"-")</f>
        <v>-</v>
      </c>
      <c r="H95" s="115" t="str">
        <f>IFERROR(VLOOKUP(CONCATENATE($A95,H$1),'Исх-видео'!$A$2:$D$3000,4,FALSE),"-")</f>
        <v>-</v>
      </c>
      <c r="I95" s="115" t="str">
        <f>IFERROR(VLOOKUP(CONCATENATE($A95,I$1),'Исх-видео'!$A$2:$D$3000,4,FALSE),"-")</f>
        <v>-</v>
      </c>
      <c r="J95" s="115" t="str">
        <f>IFERROR(VLOOKUP(CONCATENATE($A95,J$1),'Исх-видео'!$A$2:$D$3000,4,FALSE),"-")</f>
        <v>-</v>
      </c>
      <c r="K95" s="115" t="str">
        <f>IFERROR(VLOOKUP(CONCATENATE($A95,K$1),'Исх-видео'!$A$2:$D$3000,4,FALSE),"-")</f>
        <v>-</v>
      </c>
      <c r="L95" s="115" t="str">
        <f>IFERROR(VLOOKUP(CONCATENATE($A95,L$1),'Исх-видео'!$A$2:$D$3000,4,FALSE),"-")</f>
        <v>-</v>
      </c>
      <c r="M95" s="115" t="str">
        <f>IFERROR(VLOOKUP(CONCATENATE($A95,M$1),'Исх-видео'!$A$2:$D$3000,4,FALSE),"-")</f>
        <v>-</v>
      </c>
      <c r="N95" s="115" t="str">
        <f>IFERROR(VLOOKUP(CONCATENATE($A95,N$1),'Исх-видео'!$A$2:$D$3000,4,FALSE),"-")</f>
        <v>-</v>
      </c>
      <c r="O95" s="115" t="str">
        <f>IFERROR(VLOOKUP(CONCATENATE($A95,O$1),'Исх-видео'!$A$2:$D$3000,4,FALSE),"-")</f>
        <v>-</v>
      </c>
      <c r="P95" s="115" t="str">
        <f>IFERROR(VLOOKUP(CONCATENATE($A95,P$1),'Исх-видео'!$A$2:$D$3000,4,FALSE),"-")</f>
        <v>-</v>
      </c>
      <c r="Q95" s="115" t="str">
        <f>IFERROR(VLOOKUP(CONCATENATE($A95,Q$1),'Исх-видео'!$A$2:$D$3000,4,FALSE),"-")</f>
        <v>-</v>
      </c>
      <c r="R95" s="115" t="str">
        <f>IFERROR(VLOOKUP(CONCATENATE($A95,R$1),'Исх-видео'!$A$2:$D$3000,4,FALSE),"-")</f>
        <v>-</v>
      </c>
      <c r="S95" s="115" t="str">
        <f>IFERROR(VLOOKUP(CONCATENATE($A95,S$1),'Исх-видео'!$A$2:$D$3000,4,FALSE),"-")</f>
        <v>-</v>
      </c>
      <c r="T95" s="115" t="str">
        <f>IFERROR(VLOOKUP(CONCATENATE($A95,T$1),'Исх-видео'!$A$2:$D$3000,4,FALSE),"-")</f>
        <v>-</v>
      </c>
      <c r="U95" s="115" t="str">
        <f>IFERROR(VLOOKUP(CONCATENATE($A95,U$1),'Исх-видео'!$A$2:$D$3000,4,FALSE),"-")</f>
        <v>-</v>
      </c>
      <c r="V95" s="115" t="str">
        <f>IFERROR(VLOOKUP(CONCATENATE($A95,V$1),'Исх-видео'!$A$2:$D$3000,4,FALSE),"-")</f>
        <v>-</v>
      </c>
      <c r="W95" s="115" t="str">
        <f>IFERROR(VLOOKUP(CONCATENATE($A95,W$1),'Исх-видео'!$A$2:$D$3000,4,FALSE),"-")</f>
        <v>-</v>
      </c>
      <c r="X95" s="115" t="str">
        <f>IFERROR(VLOOKUP(CONCATENATE($A95,X$1),'Исх-видео'!$A$2:$D$3000,4,FALSE),"-")</f>
        <v>-</v>
      </c>
      <c r="Y95" s="115" t="str">
        <f>IFERROR(VLOOKUP(CONCATENATE($A95,Y$1),'Исх-видео'!$A$2:$D$3000,4,FALSE),"-")</f>
        <v>-</v>
      </c>
      <c r="Z95" s="115" t="str">
        <f>IFERROR(VLOOKUP(CONCATENATE($A95,Z$1),'Исх-видео'!$A$2:$D$3000,4,FALSE),"-")</f>
        <v>-</v>
      </c>
      <c r="AA95" s="115" t="str">
        <f>IFERROR(VLOOKUP(CONCATENATE($A95,AA$1),'Исх-видео'!$A$2:$D$3000,4,FALSE),"-")</f>
        <v>-</v>
      </c>
      <c r="AB95" s="115" t="str">
        <f>IFERROR(VLOOKUP(CONCATENATE($A95,AB$1),'Исх-видео'!$A$2:$D$3000,4,FALSE),"-")</f>
        <v>-</v>
      </c>
      <c r="AC95" s="115" t="str">
        <f>IFERROR(VLOOKUP(CONCATENATE($A95,AC$1),'Исх-видео'!$A$2:$D$3000,4,FALSE),"-")</f>
        <v>-</v>
      </c>
      <c r="AD95" s="115" t="str">
        <f>IFERROR(VLOOKUP(CONCATENATE($A95,AD$1),'Исх-видео'!$A$2:$D$3000,4,FALSE),"-")</f>
        <v>-</v>
      </c>
      <c r="AE95" s="115" t="str">
        <f>IFERROR(VLOOKUP(CONCATENATE($A95,AE$1),'Исх-видео'!$A$2:$D$3000,4,FALSE),"-")</f>
        <v>-</v>
      </c>
      <c r="AF95" s="115" t="str">
        <f>IFERROR(VLOOKUP(CONCATENATE($A95,AF$1),'Исх-видео'!$A$2:$D$3000,4,FALSE),"-")</f>
        <v>-</v>
      </c>
      <c r="AG95" s="115" t="str">
        <f>IFERROR(VLOOKUP(CONCATENATE($A95,AG$1),'Исх-видео'!$A$2:$D$3000,4,FALSE),"-")</f>
        <v>-</v>
      </c>
      <c r="AH95" s="115" t="str">
        <f>IFERROR(VLOOKUP(CONCATENATE($A95,AH$1),'Исх-видео'!$A$2:$D$3000,4,FALSE),"-")</f>
        <v>-</v>
      </c>
      <c r="AI95" s="115" t="str">
        <f>IFERROR(VLOOKUP(CONCATENATE($A95,AI$1),'Исх-видео'!$A$2:$D$3000,4,FALSE),"-")</f>
        <v>-</v>
      </c>
      <c r="AJ95" s="115" t="str">
        <f>IFERROR(VLOOKUP(CONCATENATE($A95,AJ$1),'Исх-видео'!$A$2:$D$3000,4,FALSE),"-")</f>
        <v>-</v>
      </c>
      <c r="AK95" s="115" t="str">
        <f>IFERROR(VLOOKUP(CONCATENATE($A95,AK$1),'Исх-видео'!$A$2:$D$3000,4,FALSE),"-")</f>
        <v>-</v>
      </c>
      <c r="AL95" s="115" t="str">
        <f>IFERROR(VLOOKUP(CONCATENATE($A95,AL$1),'Исх-видео'!$A$2:$D$3000,4,FALSE),"-")</f>
        <v>-</v>
      </c>
      <c r="AM95" s="115" t="str">
        <f>IFERROR(VLOOKUP(CONCATENATE($A95,AM$1),'Исх-видео'!$A$2:$D$3000,4,FALSE),"-")</f>
        <v>-</v>
      </c>
      <c r="AN95" s="115" t="str">
        <f>IFERROR(VLOOKUP(CONCATENATE($A95,AN$1),'Исх-видео'!$A$2:$D$3000,4,FALSE),"-")</f>
        <v>-</v>
      </c>
      <c r="AO95" s="115" t="str">
        <f>IFERROR(VLOOKUP(CONCATENATE($A95,AO$1),'Исх-видео'!$A$2:$D$3000,4,FALSE),"-")</f>
        <v>-</v>
      </c>
      <c r="AP95" s="115" t="str">
        <f>IFERROR(VLOOKUP(CONCATENATE($A95,AP$1),'Исх-видео'!$A$2:$D$3000,4,FALSE),"-")</f>
        <v>-</v>
      </c>
      <c r="AQ95" s="115" t="str">
        <f>IFERROR(VLOOKUP(CONCATENATE($A95,AQ$1),'Исх-видео'!$A$2:$D$3000,4,FALSE),"-")</f>
        <v>-</v>
      </c>
      <c r="AR95" s="115" t="str">
        <f>IFERROR(VLOOKUP(CONCATENATE($A95,AR$1),'Исх-видео'!$A$2:$D$3000,4,FALSE),"-")</f>
        <v>-</v>
      </c>
      <c r="AS95" s="115" t="str">
        <f>IFERROR(VLOOKUP(CONCATENATE($A95,AS$1),'Исх-видео'!$A$2:$D$3000,4,FALSE),"-")</f>
        <v>-</v>
      </c>
      <c r="AT95" s="115" t="str">
        <f>IFERROR(VLOOKUP(CONCATENATE($A95,AT$1),'Исх-видео'!$A$2:$D$3000,4,FALSE),"-")</f>
        <v>-</v>
      </c>
      <c r="AU95" s="115" t="str">
        <f>IFERROR(VLOOKUP(CONCATENATE($A95,AU$1),'Исх-видео'!$A$2:$D$3000,4,FALSE),"-")</f>
        <v>-</v>
      </c>
      <c r="AV95" s="115" t="str">
        <f>IFERROR(VLOOKUP(CONCATENATE($A95,AV$1),'Исх-видео'!$A$2:$D$3000,4,FALSE),"-")</f>
        <v>-</v>
      </c>
      <c r="AW95" s="115" t="str">
        <f>IFERROR(VLOOKUP(CONCATENATE($A95,AW$1),'Исх-видео'!$A$2:$D$3000,4,FALSE),"-")</f>
        <v>-</v>
      </c>
      <c r="AX95" s="115" t="str">
        <f>IFERROR(VLOOKUP(CONCATENATE($A95,AX$1),'Исх-видео'!$A$2:$D$3000,4,FALSE),"-")</f>
        <v>-</v>
      </c>
      <c r="AY95" s="115" t="str">
        <f>IFERROR(VLOOKUP(CONCATENATE($A95,AY$1),'Исх-видео'!$A$2:$D$3000,4,FALSE),"-")</f>
        <v>-</v>
      </c>
      <c r="AZ95" s="115" t="str">
        <f>IFERROR(VLOOKUP(CONCATENATE($A95,AZ$1),'Исх-видео'!$A$2:$D$3000,4,FALSE),"-")</f>
        <v>-</v>
      </c>
      <c r="BA95" s="115" t="str">
        <f>IFERROR(VLOOKUP(CONCATENATE($A95,BA$1),'Исх-видео'!$A$2:$D$3000,4,FALSE),"-")</f>
        <v>-</v>
      </c>
      <c r="BB95" s="115" t="str">
        <f>IFERROR(VLOOKUP(CONCATENATE($A95,BB$1),'Исх-видео'!$A$2:$D$3000,4,FALSE),"-")</f>
        <v>-</v>
      </c>
      <c r="BC95" s="115" t="str">
        <f>IFERROR(VLOOKUP(CONCATENATE($A95,BC$1),'Исх-видео'!$A$2:$D$3000,4,FALSE),"-")</f>
        <v>-</v>
      </c>
      <c r="BD95" s="115" t="str">
        <f>IFERROR(VLOOKUP(CONCATENATE($A95,BD$1),'Исх-видео'!$A$2:$D$3000,4,FALSE),"-")</f>
        <v>-</v>
      </c>
      <c r="BE95" s="115" t="str">
        <f>IFERROR(VLOOKUP(CONCATENATE($A95,BE$1),'Исх-видео'!$A$2:$D$3000,4,FALSE),"-")</f>
        <v>-</v>
      </c>
      <c r="BF95" s="115" t="str">
        <f>IFERROR(VLOOKUP(CONCATENATE($A95,BF$1),'Исх-видео'!$A$2:$D$3000,4,FALSE),"-")</f>
        <v>-</v>
      </c>
      <c r="BG95" s="115" t="str">
        <f>IFERROR(VLOOKUP(CONCATENATE($A95,BG$1),'[1]Исх-видео'!$A$2:$D$3000,4,FALSE),"-")</f>
        <v>-</v>
      </c>
      <c r="BH95" s="116">
        <f t="shared" si="4"/>
        <v>0</v>
      </c>
      <c r="BI95" s="114" t="str">
        <f t="shared" si="3"/>
        <v>-</v>
      </c>
      <c r="BJ95" s="115"/>
    </row>
    <row r="96" spans="1:62">
      <c r="A96" s="38">
        <f t="shared" si="5"/>
        <v>94</v>
      </c>
      <c r="B96" s="115" t="str">
        <f>IFERROR(VLOOKUP(CONCATENATE($A96,B$1),'Исх-видео'!$A$2:$D$3000,4,FALSE),"-")</f>
        <v>-</v>
      </c>
      <c r="C96" s="115" t="str">
        <f>IFERROR(VLOOKUP(CONCATENATE($A96,C$1),'Исх-видео'!$A$2:$D$3000,4,FALSE),"-")</f>
        <v>-</v>
      </c>
      <c r="D96" s="115" t="str">
        <f>IFERROR(VLOOKUP(CONCATENATE($A96,D$1),'Исх-видео'!$A$2:$D$3000,4,FALSE),"-")</f>
        <v>-</v>
      </c>
      <c r="E96" s="115" t="str">
        <f>IFERROR(VLOOKUP(CONCATENATE($A96,E$1),'Исх-видео'!$A$2:$D$3000,4,FALSE),"-")</f>
        <v>-</v>
      </c>
      <c r="F96" s="115" t="str">
        <f>IFERROR(VLOOKUP(CONCATENATE($A96,F$1),'Исх-видео'!$A$2:$D$3000,4,FALSE),"-")</f>
        <v>-</v>
      </c>
      <c r="G96" s="115" t="str">
        <f>IFERROR(VLOOKUP(CONCATENATE($A96,G$1),'Исх-видео'!$A$2:$D$3000,4,FALSE),"-")</f>
        <v>-</v>
      </c>
      <c r="H96" s="115" t="str">
        <f>IFERROR(VLOOKUP(CONCATENATE($A96,H$1),'Исх-видео'!$A$2:$D$3000,4,FALSE),"-")</f>
        <v>-</v>
      </c>
      <c r="I96" s="115" t="str">
        <f>IFERROR(VLOOKUP(CONCATENATE($A96,I$1),'Исх-видео'!$A$2:$D$3000,4,FALSE),"-")</f>
        <v>-</v>
      </c>
      <c r="J96" s="115" t="str">
        <f>IFERROR(VLOOKUP(CONCATENATE($A96,J$1),'Исх-видео'!$A$2:$D$3000,4,FALSE),"-")</f>
        <v>-</v>
      </c>
      <c r="K96" s="115" t="str">
        <f>IFERROR(VLOOKUP(CONCATENATE($A96,K$1),'Исх-видео'!$A$2:$D$3000,4,FALSE),"-")</f>
        <v>-</v>
      </c>
      <c r="L96" s="115" t="str">
        <f>IFERROR(VLOOKUP(CONCATENATE($A96,L$1),'Исх-видео'!$A$2:$D$3000,4,FALSE),"-")</f>
        <v>-</v>
      </c>
      <c r="M96" s="115" t="str">
        <f>IFERROR(VLOOKUP(CONCATENATE($A96,M$1),'Исх-видео'!$A$2:$D$3000,4,FALSE),"-")</f>
        <v>-</v>
      </c>
      <c r="N96" s="115" t="str">
        <f>IFERROR(VLOOKUP(CONCATENATE($A96,N$1),'Исх-видео'!$A$2:$D$3000,4,FALSE),"-")</f>
        <v>-</v>
      </c>
      <c r="O96" s="115" t="str">
        <f>IFERROR(VLOOKUP(CONCATENATE($A96,O$1),'Исх-видео'!$A$2:$D$3000,4,FALSE),"-")</f>
        <v>-</v>
      </c>
      <c r="P96" s="115" t="str">
        <f>IFERROR(VLOOKUP(CONCATENATE($A96,P$1),'Исх-видео'!$A$2:$D$3000,4,FALSE),"-")</f>
        <v>-</v>
      </c>
      <c r="Q96" s="115" t="str">
        <f>IFERROR(VLOOKUP(CONCATENATE($A96,Q$1),'Исх-видео'!$A$2:$D$3000,4,FALSE),"-")</f>
        <v>-</v>
      </c>
      <c r="R96" s="115" t="str">
        <f>IFERROR(VLOOKUP(CONCATENATE($A96,R$1),'Исх-видео'!$A$2:$D$3000,4,FALSE),"-")</f>
        <v>-</v>
      </c>
      <c r="S96" s="115" t="str">
        <f>IFERROR(VLOOKUP(CONCATENATE($A96,S$1),'Исх-видео'!$A$2:$D$3000,4,FALSE),"-")</f>
        <v>-</v>
      </c>
      <c r="T96" s="115" t="str">
        <f>IFERROR(VLOOKUP(CONCATENATE($A96,T$1),'Исх-видео'!$A$2:$D$3000,4,FALSE),"-")</f>
        <v>-</v>
      </c>
      <c r="U96" s="115" t="str">
        <f>IFERROR(VLOOKUP(CONCATENATE($A96,U$1),'Исх-видео'!$A$2:$D$3000,4,FALSE),"-")</f>
        <v>-</v>
      </c>
      <c r="V96" s="115" t="str">
        <f>IFERROR(VLOOKUP(CONCATENATE($A96,V$1),'Исх-видео'!$A$2:$D$3000,4,FALSE),"-")</f>
        <v>-</v>
      </c>
      <c r="W96" s="115" t="str">
        <f>IFERROR(VLOOKUP(CONCATENATE($A96,W$1),'Исх-видео'!$A$2:$D$3000,4,FALSE),"-")</f>
        <v>-</v>
      </c>
      <c r="X96" s="115" t="str">
        <f>IFERROR(VLOOKUP(CONCATENATE($A96,X$1),'Исх-видео'!$A$2:$D$3000,4,FALSE),"-")</f>
        <v>-</v>
      </c>
      <c r="Y96" s="115" t="str">
        <f>IFERROR(VLOOKUP(CONCATENATE($A96,Y$1),'Исх-видео'!$A$2:$D$3000,4,FALSE),"-")</f>
        <v>-</v>
      </c>
      <c r="Z96" s="115" t="str">
        <f>IFERROR(VLOOKUP(CONCATENATE($A96,Z$1),'Исх-видео'!$A$2:$D$3000,4,FALSE),"-")</f>
        <v>-</v>
      </c>
      <c r="AA96" s="115" t="str">
        <f>IFERROR(VLOOKUP(CONCATENATE($A96,AA$1),'Исх-видео'!$A$2:$D$3000,4,FALSE),"-")</f>
        <v>-</v>
      </c>
      <c r="AB96" s="115" t="str">
        <f>IFERROR(VLOOKUP(CONCATENATE($A96,AB$1),'Исх-видео'!$A$2:$D$3000,4,FALSE),"-")</f>
        <v>-</v>
      </c>
      <c r="AC96" s="115" t="str">
        <f>IFERROR(VLOOKUP(CONCATENATE($A96,AC$1),'Исх-видео'!$A$2:$D$3000,4,FALSE),"-")</f>
        <v>-</v>
      </c>
      <c r="AD96" s="115" t="str">
        <f>IFERROR(VLOOKUP(CONCATENATE($A96,AD$1),'Исх-видео'!$A$2:$D$3000,4,FALSE),"-")</f>
        <v>-</v>
      </c>
      <c r="AE96" s="115" t="str">
        <f>IFERROR(VLOOKUP(CONCATENATE($A96,AE$1),'Исх-видео'!$A$2:$D$3000,4,FALSE),"-")</f>
        <v>-</v>
      </c>
      <c r="AF96" s="115" t="str">
        <f>IFERROR(VLOOKUP(CONCATENATE($A96,AF$1),'Исх-видео'!$A$2:$D$3000,4,FALSE),"-")</f>
        <v>-</v>
      </c>
      <c r="AG96" s="115" t="str">
        <f>IFERROR(VLOOKUP(CONCATENATE($A96,AG$1),'Исх-видео'!$A$2:$D$3000,4,FALSE),"-")</f>
        <v>-</v>
      </c>
      <c r="AH96" s="115" t="str">
        <f>IFERROR(VLOOKUP(CONCATENATE($A96,AH$1),'Исх-видео'!$A$2:$D$3000,4,FALSE),"-")</f>
        <v>-</v>
      </c>
      <c r="AI96" s="115" t="str">
        <f>IFERROR(VLOOKUP(CONCATENATE($A96,AI$1),'Исх-видео'!$A$2:$D$3000,4,FALSE),"-")</f>
        <v>-</v>
      </c>
      <c r="AJ96" s="115" t="str">
        <f>IFERROR(VLOOKUP(CONCATENATE($A96,AJ$1),'Исх-видео'!$A$2:$D$3000,4,FALSE),"-")</f>
        <v>-</v>
      </c>
      <c r="AK96" s="115" t="str">
        <f>IFERROR(VLOOKUP(CONCATENATE($A96,AK$1),'Исх-видео'!$A$2:$D$3000,4,FALSE),"-")</f>
        <v>-</v>
      </c>
      <c r="AL96" s="115" t="str">
        <f>IFERROR(VLOOKUP(CONCATENATE($A96,AL$1),'Исх-видео'!$A$2:$D$3000,4,FALSE),"-")</f>
        <v>-</v>
      </c>
      <c r="AM96" s="115" t="str">
        <f>IFERROR(VLOOKUP(CONCATENATE($A96,AM$1),'Исх-видео'!$A$2:$D$3000,4,FALSE),"-")</f>
        <v>-</v>
      </c>
      <c r="AN96" s="115" t="str">
        <f>IFERROR(VLOOKUP(CONCATENATE($A96,AN$1),'Исх-видео'!$A$2:$D$3000,4,FALSE),"-")</f>
        <v>-</v>
      </c>
      <c r="AO96" s="115" t="str">
        <f>IFERROR(VLOOKUP(CONCATENATE($A96,AO$1),'Исх-видео'!$A$2:$D$3000,4,FALSE),"-")</f>
        <v>-</v>
      </c>
      <c r="AP96" s="115" t="str">
        <f>IFERROR(VLOOKUP(CONCATENATE($A96,AP$1),'Исх-видео'!$A$2:$D$3000,4,FALSE),"-")</f>
        <v>-</v>
      </c>
      <c r="AQ96" s="115" t="str">
        <f>IFERROR(VLOOKUP(CONCATENATE($A96,AQ$1),'Исх-видео'!$A$2:$D$3000,4,FALSE),"-")</f>
        <v>-</v>
      </c>
      <c r="AR96" s="115" t="str">
        <f>IFERROR(VLOOKUP(CONCATENATE($A96,AR$1),'Исх-видео'!$A$2:$D$3000,4,FALSE),"-")</f>
        <v>-</v>
      </c>
      <c r="AS96" s="115" t="str">
        <f>IFERROR(VLOOKUP(CONCATENATE($A96,AS$1),'Исх-видео'!$A$2:$D$3000,4,FALSE),"-")</f>
        <v>-</v>
      </c>
      <c r="AT96" s="115" t="str">
        <f>IFERROR(VLOOKUP(CONCATENATE($A96,AT$1),'Исх-видео'!$A$2:$D$3000,4,FALSE),"-")</f>
        <v>-</v>
      </c>
      <c r="AU96" s="115" t="str">
        <f>IFERROR(VLOOKUP(CONCATENATE($A96,AU$1),'Исх-видео'!$A$2:$D$3000,4,FALSE),"-")</f>
        <v>-</v>
      </c>
      <c r="AV96" s="115" t="str">
        <f>IFERROR(VLOOKUP(CONCATENATE($A96,AV$1),'Исх-видео'!$A$2:$D$3000,4,FALSE),"-")</f>
        <v>-</v>
      </c>
      <c r="AW96" s="115" t="str">
        <f>IFERROR(VLOOKUP(CONCATENATE($A96,AW$1),'Исх-видео'!$A$2:$D$3000,4,FALSE),"-")</f>
        <v>-</v>
      </c>
      <c r="AX96" s="115" t="str">
        <f>IFERROR(VLOOKUP(CONCATENATE($A96,AX$1),'Исх-видео'!$A$2:$D$3000,4,FALSE),"-")</f>
        <v>-</v>
      </c>
      <c r="AY96" s="115" t="str">
        <f>IFERROR(VLOOKUP(CONCATENATE($A96,AY$1),'Исх-видео'!$A$2:$D$3000,4,FALSE),"-")</f>
        <v>-</v>
      </c>
      <c r="AZ96" s="115" t="str">
        <f>IFERROR(VLOOKUP(CONCATENATE($A96,AZ$1),'Исх-видео'!$A$2:$D$3000,4,FALSE),"-")</f>
        <v>-</v>
      </c>
      <c r="BA96" s="115" t="str">
        <f>IFERROR(VLOOKUP(CONCATENATE($A96,BA$1),'Исх-видео'!$A$2:$D$3000,4,FALSE),"-")</f>
        <v>-</v>
      </c>
      <c r="BB96" s="115" t="str">
        <f>IFERROR(VLOOKUP(CONCATENATE($A96,BB$1),'Исх-видео'!$A$2:$D$3000,4,FALSE),"-")</f>
        <v>-</v>
      </c>
      <c r="BC96" s="115" t="str">
        <f>IFERROR(VLOOKUP(CONCATENATE($A96,BC$1),'Исх-видео'!$A$2:$D$3000,4,FALSE),"-")</f>
        <v>-</v>
      </c>
      <c r="BD96" s="115" t="str">
        <f>IFERROR(VLOOKUP(CONCATENATE($A96,BD$1),'Исх-видео'!$A$2:$D$3000,4,FALSE),"-")</f>
        <v>-</v>
      </c>
      <c r="BE96" s="115" t="str">
        <f>IFERROR(VLOOKUP(CONCATENATE($A96,BE$1),'Исх-видео'!$A$2:$D$3000,4,FALSE),"-")</f>
        <v>-</v>
      </c>
      <c r="BF96" s="115" t="str">
        <f>IFERROR(VLOOKUP(CONCATENATE($A96,BF$1),'Исх-видео'!$A$2:$D$3000,4,FALSE),"-")</f>
        <v>-</v>
      </c>
      <c r="BG96" s="115" t="str">
        <f>IFERROR(VLOOKUP(CONCATENATE($A96,BG$1),'[1]Исх-видео'!$A$2:$D$3000,4,FALSE),"-")</f>
        <v>-</v>
      </c>
      <c r="BH96" s="116">
        <f t="shared" si="4"/>
        <v>0</v>
      </c>
      <c r="BI96" s="114" t="str">
        <f t="shared" si="3"/>
        <v>-</v>
      </c>
      <c r="BJ96" s="115"/>
    </row>
    <row r="97" spans="1:62">
      <c r="A97" s="38" t="s">
        <v>80</v>
      </c>
      <c r="B97" s="115">
        <f>COUNT(B3:B96)</f>
        <v>0</v>
      </c>
      <c r="C97" s="115">
        <f t="shared" ref="C97:BG97" si="6">COUNT(C3:C96)</f>
        <v>0</v>
      </c>
      <c r="D97" s="115">
        <f t="shared" si="6"/>
        <v>0</v>
      </c>
      <c r="E97" s="115">
        <f t="shared" si="6"/>
        <v>19</v>
      </c>
      <c r="F97" s="115">
        <f t="shared" si="6"/>
        <v>18</v>
      </c>
      <c r="G97" s="115">
        <f t="shared" si="6"/>
        <v>0</v>
      </c>
      <c r="H97" s="115">
        <f t="shared" si="6"/>
        <v>0</v>
      </c>
      <c r="I97" s="115">
        <f t="shared" si="6"/>
        <v>20</v>
      </c>
      <c r="J97" s="115">
        <f t="shared" si="6"/>
        <v>4</v>
      </c>
      <c r="K97" s="115">
        <f t="shared" si="6"/>
        <v>0</v>
      </c>
      <c r="L97" s="115">
        <f t="shared" si="6"/>
        <v>0</v>
      </c>
      <c r="M97" s="115">
        <f t="shared" si="6"/>
        <v>0</v>
      </c>
      <c r="N97" s="115">
        <f t="shared" si="6"/>
        <v>0</v>
      </c>
      <c r="O97" s="115">
        <f t="shared" si="6"/>
        <v>0</v>
      </c>
      <c r="P97" s="115">
        <f t="shared" si="6"/>
        <v>0</v>
      </c>
      <c r="Q97" s="115">
        <f t="shared" si="6"/>
        <v>0</v>
      </c>
      <c r="R97" s="115">
        <f t="shared" si="6"/>
        <v>0</v>
      </c>
      <c r="S97" s="115">
        <f t="shared" si="6"/>
        <v>23</v>
      </c>
      <c r="T97" s="115">
        <f t="shared" si="6"/>
        <v>0</v>
      </c>
      <c r="U97" s="115">
        <f t="shared" si="6"/>
        <v>0</v>
      </c>
      <c r="V97" s="115">
        <f t="shared" si="6"/>
        <v>0</v>
      </c>
      <c r="W97" s="115">
        <f t="shared" si="6"/>
        <v>1</v>
      </c>
      <c r="X97" s="115">
        <f t="shared" si="6"/>
        <v>15</v>
      </c>
      <c r="Y97" s="115">
        <f t="shared" si="6"/>
        <v>0</v>
      </c>
      <c r="Z97" s="115">
        <f t="shared" si="6"/>
        <v>21</v>
      </c>
      <c r="AA97" s="115">
        <f t="shared" si="6"/>
        <v>0</v>
      </c>
      <c r="AB97" s="115">
        <f t="shared" si="6"/>
        <v>6</v>
      </c>
      <c r="AC97" s="115">
        <f t="shared" si="6"/>
        <v>0</v>
      </c>
      <c r="AD97" s="115">
        <f t="shared" si="6"/>
        <v>0</v>
      </c>
      <c r="AE97" s="115">
        <f t="shared" si="6"/>
        <v>22</v>
      </c>
      <c r="AF97" s="115">
        <f t="shared" si="6"/>
        <v>0</v>
      </c>
      <c r="AG97" s="115">
        <f t="shared" si="6"/>
        <v>0</v>
      </c>
      <c r="AH97" s="115">
        <f t="shared" si="6"/>
        <v>0</v>
      </c>
      <c r="AI97" s="115">
        <f t="shared" si="6"/>
        <v>0</v>
      </c>
      <c r="AJ97" s="115">
        <f t="shared" si="6"/>
        <v>19</v>
      </c>
      <c r="AK97" s="115">
        <f t="shared" si="6"/>
        <v>23</v>
      </c>
      <c r="AL97" s="115">
        <f t="shared" si="6"/>
        <v>21</v>
      </c>
      <c r="AM97" s="115">
        <f t="shared" si="6"/>
        <v>0</v>
      </c>
      <c r="AN97" s="115">
        <f t="shared" si="6"/>
        <v>20</v>
      </c>
      <c r="AO97" s="115">
        <f t="shared" si="6"/>
        <v>0</v>
      </c>
      <c r="AP97" s="115">
        <f t="shared" si="6"/>
        <v>0</v>
      </c>
      <c r="AQ97" s="115">
        <f t="shared" si="6"/>
        <v>0</v>
      </c>
      <c r="AR97" s="115">
        <f t="shared" si="6"/>
        <v>1</v>
      </c>
      <c r="AS97" s="115">
        <f t="shared" si="6"/>
        <v>7</v>
      </c>
      <c r="AT97" s="115">
        <f t="shared" si="6"/>
        <v>0</v>
      </c>
      <c r="AU97" s="115">
        <f t="shared" si="6"/>
        <v>0</v>
      </c>
      <c r="AV97" s="115">
        <f t="shared" si="6"/>
        <v>0</v>
      </c>
      <c r="AW97" s="115">
        <f t="shared" si="6"/>
        <v>0</v>
      </c>
      <c r="AX97" s="115">
        <f t="shared" si="6"/>
        <v>0</v>
      </c>
      <c r="AY97" s="115">
        <f t="shared" si="6"/>
        <v>0</v>
      </c>
      <c r="AZ97" s="115">
        <f t="shared" si="6"/>
        <v>0</v>
      </c>
      <c r="BA97" s="115">
        <f t="shared" si="6"/>
        <v>23</v>
      </c>
      <c r="BB97" s="115">
        <f t="shared" si="6"/>
        <v>0</v>
      </c>
      <c r="BC97" s="115">
        <f t="shared" si="6"/>
        <v>22</v>
      </c>
      <c r="BD97" s="115">
        <f t="shared" si="6"/>
        <v>0</v>
      </c>
      <c r="BE97" s="115">
        <f t="shared" si="6"/>
        <v>22</v>
      </c>
      <c r="BF97" s="115">
        <f t="shared" si="6"/>
        <v>0</v>
      </c>
      <c r="BG97" s="115">
        <f t="shared" si="6"/>
        <v>0</v>
      </c>
      <c r="BH97" s="116">
        <f>SUM(BH3:BH96)</f>
        <v>307</v>
      </c>
      <c r="BI97" s="114"/>
      <c r="BJ97" s="115"/>
    </row>
    <row r="98" spans="1:62">
      <c r="A98" s="38" t="s">
        <v>108</v>
      </c>
      <c r="B98" s="115" t="str">
        <f>IF(B97&gt;=(24/4),"ДА","НЕТ")</f>
        <v>НЕТ</v>
      </c>
      <c r="C98" s="115" t="str">
        <f t="shared" ref="C98:BG98" si="7">IF(C97&gt;=(28/4),"ДА","НЕТ")</f>
        <v>НЕТ</v>
      </c>
      <c r="D98" s="115" t="str">
        <f t="shared" si="7"/>
        <v>НЕТ</v>
      </c>
      <c r="E98" s="115" t="str">
        <f t="shared" si="7"/>
        <v>ДА</v>
      </c>
      <c r="F98" s="115" t="str">
        <f t="shared" si="7"/>
        <v>ДА</v>
      </c>
      <c r="G98" s="115" t="str">
        <f t="shared" si="7"/>
        <v>НЕТ</v>
      </c>
      <c r="H98" s="115" t="str">
        <f t="shared" si="7"/>
        <v>НЕТ</v>
      </c>
      <c r="I98" s="115" t="str">
        <f t="shared" si="7"/>
        <v>ДА</v>
      </c>
      <c r="J98" s="115" t="str">
        <f t="shared" si="7"/>
        <v>НЕТ</v>
      </c>
      <c r="K98" s="115" t="str">
        <f t="shared" si="7"/>
        <v>НЕТ</v>
      </c>
      <c r="L98" s="115" t="str">
        <f t="shared" si="7"/>
        <v>НЕТ</v>
      </c>
      <c r="M98" s="115" t="str">
        <f t="shared" si="7"/>
        <v>НЕТ</v>
      </c>
      <c r="N98" s="115" t="str">
        <f t="shared" si="7"/>
        <v>НЕТ</v>
      </c>
      <c r="O98" s="115" t="str">
        <f t="shared" si="7"/>
        <v>НЕТ</v>
      </c>
      <c r="P98" s="115" t="str">
        <f t="shared" si="7"/>
        <v>НЕТ</v>
      </c>
      <c r="Q98" s="115" t="str">
        <f t="shared" si="7"/>
        <v>НЕТ</v>
      </c>
      <c r="R98" s="115" t="str">
        <f t="shared" si="7"/>
        <v>НЕТ</v>
      </c>
      <c r="S98" s="115" t="str">
        <f t="shared" si="7"/>
        <v>ДА</v>
      </c>
      <c r="T98" s="115" t="str">
        <f t="shared" si="7"/>
        <v>НЕТ</v>
      </c>
      <c r="U98" s="115" t="str">
        <f t="shared" si="7"/>
        <v>НЕТ</v>
      </c>
      <c r="V98" s="115" t="str">
        <f t="shared" si="7"/>
        <v>НЕТ</v>
      </c>
      <c r="W98" s="115" t="str">
        <f t="shared" si="7"/>
        <v>НЕТ</v>
      </c>
      <c r="X98" s="115" t="str">
        <f t="shared" si="7"/>
        <v>ДА</v>
      </c>
      <c r="Y98" s="115" t="str">
        <f t="shared" si="7"/>
        <v>НЕТ</v>
      </c>
      <c r="Z98" s="115" t="str">
        <f t="shared" si="7"/>
        <v>ДА</v>
      </c>
      <c r="AA98" s="115" t="str">
        <f t="shared" si="7"/>
        <v>НЕТ</v>
      </c>
      <c r="AB98" s="115" t="str">
        <f t="shared" si="7"/>
        <v>НЕТ</v>
      </c>
      <c r="AC98" s="115" t="str">
        <f t="shared" si="7"/>
        <v>НЕТ</v>
      </c>
      <c r="AD98" s="115" t="str">
        <f t="shared" si="7"/>
        <v>НЕТ</v>
      </c>
      <c r="AE98" s="115" t="str">
        <f t="shared" si="7"/>
        <v>ДА</v>
      </c>
      <c r="AF98" s="115" t="str">
        <f t="shared" ref="AF98:AN98" si="8">IF(AF97&gt;=(28/4),"ДА","НЕТ")</f>
        <v>НЕТ</v>
      </c>
      <c r="AG98" s="115" t="str">
        <f t="shared" si="8"/>
        <v>НЕТ</v>
      </c>
      <c r="AH98" s="115" t="str">
        <f t="shared" si="8"/>
        <v>НЕТ</v>
      </c>
      <c r="AI98" s="115" t="str">
        <f t="shared" si="8"/>
        <v>НЕТ</v>
      </c>
      <c r="AJ98" s="115" t="str">
        <f t="shared" si="8"/>
        <v>ДА</v>
      </c>
      <c r="AK98" s="115" t="str">
        <f t="shared" si="8"/>
        <v>ДА</v>
      </c>
      <c r="AL98" s="115" t="str">
        <f t="shared" si="8"/>
        <v>ДА</v>
      </c>
      <c r="AM98" s="115" t="str">
        <f t="shared" si="8"/>
        <v>НЕТ</v>
      </c>
      <c r="AN98" s="115" t="str">
        <f t="shared" si="8"/>
        <v>ДА</v>
      </c>
      <c r="AO98" s="115" t="str">
        <f t="shared" si="7"/>
        <v>НЕТ</v>
      </c>
      <c r="AP98" s="115" t="str">
        <f t="shared" ref="AP98:AX98" si="9">IF(AP97&gt;=(28/4),"ДА","НЕТ")</f>
        <v>НЕТ</v>
      </c>
      <c r="AQ98" s="115" t="str">
        <f t="shared" si="9"/>
        <v>НЕТ</v>
      </c>
      <c r="AR98" s="115" t="str">
        <f t="shared" si="9"/>
        <v>НЕТ</v>
      </c>
      <c r="AS98" s="115" t="str">
        <f t="shared" si="9"/>
        <v>ДА</v>
      </c>
      <c r="AT98" s="115" t="str">
        <f t="shared" si="9"/>
        <v>НЕТ</v>
      </c>
      <c r="AU98" s="115" t="str">
        <f t="shared" si="9"/>
        <v>НЕТ</v>
      </c>
      <c r="AV98" s="115" t="str">
        <f t="shared" si="9"/>
        <v>НЕТ</v>
      </c>
      <c r="AW98" s="115" t="str">
        <f t="shared" si="9"/>
        <v>НЕТ</v>
      </c>
      <c r="AX98" s="115" t="str">
        <f t="shared" si="9"/>
        <v>НЕТ</v>
      </c>
      <c r="AY98" s="115" t="str">
        <f t="shared" si="7"/>
        <v>НЕТ</v>
      </c>
      <c r="AZ98" s="115" t="str">
        <f t="shared" si="7"/>
        <v>НЕТ</v>
      </c>
      <c r="BA98" s="115" t="str">
        <f t="shared" si="7"/>
        <v>ДА</v>
      </c>
      <c r="BB98" s="115" t="str">
        <f t="shared" si="7"/>
        <v>НЕТ</v>
      </c>
      <c r="BC98" s="115" t="str">
        <f t="shared" si="7"/>
        <v>ДА</v>
      </c>
      <c r="BD98" s="115" t="str">
        <f t="shared" si="7"/>
        <v>НЕТ</v>
      </c>
      <c r="BE98" s="115" t="str">
        <f t="shared" si="7"/>
        <v>ДА</v>
      </c>
      <c r="BF98" s="115" t="str">
        <f t="shared" si="7"/>
        <v>НЕТ</v>
      </c>
      <c r="BG98" s="115" t="str">
        <f t="shared" si="7"/>
        <v>НЕТ</v>
      </c>
      <c r="BH98" s="116">
        <f>COUNTIF(B98:BG98,"ДА")</f>
        <v>15</v>
      </c>
      <c r="BI98" s="114"/>
      <c r="BJ98" s="115"/>
    </row>
    <row r="99" spans="1:62">
      <c r="A99" s="38" t="s">
        <v>109</v>
      </c>
      <c r="B99" s="115">
        <f>IF(B98="НЕТ",0,B97)</f>
        <v>0</v>
      </c>
      <c r="C99" s="115">
        <f t="shared" ref="C99:BG99" si="10">IF(C98="НЕТ",0,C97)</f>
        <v>0</v>
      </c>
      <c r="D99" s="115">
        <f t="shared" si="10"/>
        <v>0</v>
      </c>
      <c r="E99" s="115">
        <f t="shared" si="10"/>
        <v>19</v>
      </c>
      <c r="F99" s="115">
        <f t="shared" si="10"/>
        <v>18</v>
      </c>
      <c r="G99" s="115">
        <f t="shared" si="10"/>
        <v>0</v>
      </c>
      <c r="H99" s="115">
        <f t="shared" si="10"/>
        <v>0</v>
      </c>
      <c r="I99" s="115">
        <f t="shared" si="10"/>
        <v>20</v>
      </c>
      <c r="J99" s="115">
        <f t="shared" si="10"/>
        <v>0</v>
      </c>
      <c r="K99" s="115">
        <f t="shared" si="10"/>
        <v>0</v>
      </c>
      <c r="L99" s="115">
        <f t="shared" si="10"/>
        <v>0</v>
      </c>
      <c r="M99" s="115">
        <f t="shared" si="10"/>
        <v>0</v>
      </c>
      <c r="N99" s="115">
        <f t="shared" si="10"/>
        <v>0</v>
      </c>
      <c r="O99" s="115">
        <f t="shared" si="10"/>
        <v>0</v>
      </c>
      <c r="P99" s="115">
        <f t="shared" si="10"/>
        <v>0</v>
      </c>
      <c r="Q99" s="115">
        <f t="shared" si="10"/>
        <v>0</v>
      </c>
      <c r="R99" s="115">
        <f t="shared" si="10"/>
        <v>0</v>
      </c>
      <c r="S99" s="115">
        <f t="shared" si="10"/>
        <v>23</v>
      </c>
      <c r="T99" s="115">
        <f t="shared" si="10"/>
        <v>0</v>
      </c>
      <c r="U99" s="115">
        <f t="shared" si="10"/>
        <v>0</v>
      </c>
      <c r="V99" s="115">
        <f t="shared" si="10"/>
        <v>0</v>
      </c>
      <c r="W99" s="115">
        <f t="shared" si="10"/>
        <v>0</v>
      </c>
      <c r="X99" s="115">
        <f t="shared" si="10"/>
        <v>15</v>
      </c>
      <c r="Y99" s="115">
        <f t="shared" si="10"/>
        <v>0</v>
      </c>
      <c r="Z99" s="115">
        <f t="shared" si="10"/>
        <v>21</v>
      </c>
      <c r="AA99" s="115">
        <f t="shared" si="10"/>
        <v>0</v>
      </c>
      <c r="AB99" s="115">
        <f t="shared" si="10"/>
        <v>0</v>
      </c>
      <c r="AC99" s="115">
        <f t="shared" si="10"/>
        <v>0</v>
      </c>
      <c r="AD99" s="115">
        <f t="shared" si="10"/>
        <v>0</v>
      </c>
      <c r="AE99" s="115">
        <f t="shared" si="10"/>
        <v>22</v>
      </c>
      <c r="AF99" s="115">
        <f t="shared" ref="AF99:AN99" si="11">IF(AF98="НЕТ",0,AF97)</f>
        <v>0</v>
      </c>
      <c r="AG99" s="115">
        <f t="shared" si="11"/>
        <v>0</v>
      </c>
      <c r="AH99" s="115">
        <f t="shared" si="11"/>
        <v>0</v>
      </c>
      <c r="AI99" s="115">
        <f t="shared" si="11"/>
        <v>0</v>
      </c>
      <c r="AJ99" s="115">
        <f t="shared" si="11"/>
        <v>19</v>
      </c>
      <c r="AK99" s="115">
        <f t="shared" si="11"/>
        <v>23</v>
      </c>
      <c r="AL99" s="115">
        <f t="shared" si="11"/>
        <v>21</v>
      </c>
      <c r="AM99" s="115">
        <f t="shared" si="11"/>
        <v>0</v>
      </c>
      <c r="AN99" s="115">
        <f t="shared" si="11"/>
        <v>20</v>
      </c>
      <c r="AO99" s="115">
        <f t="shared" si="10"/>
        <v>0</v>
      </c>
      <c r="AP99" s="115">
        <f t="shared" ref="AP99:AX99" si="12">IF(AP98="НЕТ",0,AP97)</f>
        <v>0</v>
      </c>
      <c r="AQ99" s="115">
        <f t="shared" si="12"/>
        <v>0</v>
      </c>
      <c r="AR99" s="115">
        <f t="shared" si="12"/>
        <v>0</v>
      </c>
      <c r="AS99" s="115">
        <f t="shared" si="12"/>
        <v>7</v>
      </c>
      <c r="AT99" s="115">
        <f t="shared" si="12"/>
        <v>0</v>
      </c>
      <c r="AU99" s="115">
        <f t="shared" si="12"/>
        <v>0</v>
      </c>
      <c r="AV99" s="115">
        <f t="shared" si="12"/>
        <v>0</v>
      </c>
      <c r="AW99" s="115">
        <f t="shared" si="12"/>
        <v>0</v>
      </c>
      <c r="AX99" s="115">
        <f t="shared" si="12"/>
        <v>0</v>
      </c>
      <c r="AY99" s="115">
        <f t="shared" si="10"/>
        <v>0</v>
      </c>
      <c r="AZ99" s="115">
        <f t="shared" si="10"/>
        <v>0</v>
      </c>
      <c r="BA99" s="115">
        <f t="shared" si="10"/>
        <v>23</v>
      </c>
      <c r="BB99" s="115">
        <f t="shared" si="10"/>
        <v>0</v>
      </c>
      <c r="BC99" s="115">
        <f t="shared" si="10"/>
        <v>22</v>
      </c>
      <c r="BD99" s="115">
        <f t="shared" si="10"/>
        <v>0</v>
      </c>
      <c r="BE99" s="115">
        <f t="shared" si="10"/>
        <v>22</v>
      </c>
      <c r="BF99" s="115">
        <f t="shared" si="10"/>
        <v>0</v>
      </c>
      <c r="BG99" s="115">
        <f t="shared" si="10"/>
        <v>0</v>
      </c>
      <c r="BH99" s="116">
        <f>SUM(B99:BG99)</f>
        <v>295</v>
      </c>
      <c r="BI99" s="114"/>
      <c r="BJ99" s="115"/>
    </row>
    <row r="101" spans="1:62">
      <c r="A101" s="43" t="s">
        <v>110</v>
      </c>
    </row>
    <row r="102" spans="1:62">
      <c r="A102" s="38">
        <v>1</v>
      </c>
      <c r="B102" s="115" t="str">
        <f>IFERROR(VLOOKUP(CONCATENATE($A102,B$1),'Исх-видео'!$A$2:$F$3000,6,FALSE),"-")</f>
        <v>-</v>
      </c>
      <c r="C102" s="115" t="str">
        <f>IFERROR(VLOOKUP(CONCATENATE($A102,C$1),'Исх-видео'!$A$2:$F$3000,6,FALSE),"-")</f>
        <v>-</v>
      </c>
      <c r="D102" s="115" t="str">
        <f>IFERROR(VLOOKUP(CONCATENATE($A102,D$1),'Исх-видео'!$A$2:$F$3000,6,FALSE),"-")</f>
        <v>-</v>
      </c>
      <c r="E102" s="115" t="str">
        <f>IFERROR(VLOOKUP(CONCATENATE($A102,E$1),'Исх-видео'!$A$2:$F$3000,6,FALSE),"-")</f>
        <v>ДА</v>
      </c>
      <c r="F102" s="115" t="str">
        <f>IFERROR(VLOOKUP(CONCATENATE($A102,F$1),'Исх-видео'!$A$2:$F$3000,6,FALSE),"-")</f>
        <v>ДА</v>
      </c>
      <c r="G102" s="115" t="str">
        <f>IFERROR(VLOOKUP(CONCATENATE($A102,G$1),'Исх-видео'!$A$2:$F$3000,6,FALSE),"-")</f>
        <v>-</v>
      </c>
      <c r="H102" s="115" t="str">
        <f>IFERROR(VLOOKUP(CONCATENATE($A102,H$1),'Исх-видео'!$A$2:$F$3000,6,FALSE),"-")</f>
        <v>-</v>
      </c>
      <c r="I102" s="115" t="str">
        <f>IFERROR(VLOOKUP(CONCATENATE($A102,I$1),'Исх-видео'!$A$2:$F$3000,6,FALSE),"-")</f>
        <v>ДА</v>
      </c>
      <c r="J102" s="115" t="str">
        <f>IFERROR(VLOOKUP(CONCATENATE($A102,J$1),'Исх-видео'!$A$2:$F$3000,6,FALSE),"-")</f>
        <v>-</v>
      </c>
      <c r="K102" s="115" t="str">
        <f>IFERROR(VLOOKUP(CONCATENATE($A102,K$1),'Исх-видео'!$A$2:$F$3000,6,FALSE),"-")</f>
        <v>-</v>
      </c>
      <c r="L102" s="115" t="str">
        <f>IFERROR(VLOOKUP(CONCATENATE($A102,L$1),'Исх-видео'!$A$2:$F$3000,6,FALSE),"-")</f>
        <v>-</v>
      </c>
      <c r="M102" s="115" t="str">
        <f>IFERROR(VLOOKUP(CONCATENATE($A102,M$1),'Исх-видео'!$A$2:$F$3000,6,FALSE),"-")</f>
        <v>-</v>
      </c>
      <c r="N102" s="115" t="str">
        <f>IFERROR(VLOOKUP(CONCATENATE($A102,N$1),'Исх-видео'!$A$2:$F$3000,6,FALSE),"-")</f>
        <v>-</v>
      </c>
      <c r="O102" s="115" t="str">
        <f>IFERROR(VLOOKUP(CONCATENATE($A102,O$1),'Исх-видео'!$A$2:$F$3000,6,FALSE),"-")</f>
        <v>-</v>
      </c>
      <c r="P102" s="115" t="str">
        <f>IFERROR(VLOOKUP(CONCATENATE($A102,P$1),'Исх-видео'!$A$2:$F$3000,6,FALSE),"-")</f>
        <v>-</v>
      </c>
      <c r="Q102" s="115" t="str">
        <f>IFERROR(VLOOKUP(CONCATENATE($A102,Q$1),'Исх-видео'!$A$2:$F$3000,6,FALSE),"-")</f>
        <v>-</v>
      </c>
      <c r="R102" s="115" t="str">
        <f>IFERROR(VLOOKUP(CONCATENATE($A102,R$1),'Исх-видео'!$A$2:$F$3000,6,FALSE),"-")</f>
        <v>-</v>
      </c>
      <c r="S102" s="115" t="str">
        <f>IFERROR(VLOOKUP(CONCATENATE($A102,S$1),'Исх-видео'!$A$2:$F$3000,6,FALSE),"-")</f>
        <v>ДА</v>
      </c>
      <c r="T102" s="115" t="str">
        <f>IFERROR(VLOOKUP(CONCATENATE($A102,T$1),'Исх-видео'!$A$2:$F$3000,6,FALSE),"-")</f>
        <v>-</v>
      </c>
      <c r="U102" s="115" t="str">
        <f>IFERROR(VLOOKUP(CONCATENATE($A102,U$1),'Исх-видео'!$A$2:$F$3000,6,FALSE),"-")</f>
        <v>-</v>
      </c>
      <c r="V102" s="115" t="str">
        <f>IFERROR(VLOOKUP(CONCATENATE($A102,V$1),'Исх-видео'!$A$2:$F$3000,6,FALSE),"-")</f>
        <v>-</v>
      </c>
      <c r="W102" s="115" t="str">
        <f>IFERROR(VLOOKUP(CONCATENATE($A102,W$1),'Исх-видео'!$A$2:$F$3000,6,FALSE),"-")</f>
        <v>-</v>
      </c>
      <c r="X102" s="115" t="str">
        <f>IFERROR(VLOOKUP(CONCATENATE($A102,X$1),'Исх-видео'!$A$2:$F$3000,6,FALSE),"-")</f>
        <v>ДА</v>
      </c>
      <c r="Y102" s="115" t="str">
        <f>IFERROR(VLOOKUP(CONCATENATE($A102,Y$1),'Исх-видео'!$A$2:$F$3000,6,FALSE),"-")</f>
        <v>-</v>
      </c>
      <c r="Z102" s="115" t="str">
        <f>IFERROR(VLOOKUP(CONCATENATE($A102,Z$1),'Исх-видео'!$A$2:$F$3000,6,FALSE),"-")</f>
        <v>ДА</v>
      </c>
      <c r="AA102" s="115" t="str">
        <f>IFERROR(VLOOKUP(CONCATENATE($A102,AA$1),'Исх-видео'!$A$2:$F$3000,6,FALSE),"-")</f>
        <v>-</v>
      </c>
      <c r="AB102" s="115" t="str">
        <f>IFERROR(VLOOKUP(CONCATENATE($A102,AB$1),'Исх-видео'!$A$2:$F$3000,6,FALSE),"-")</f>
        <v>НЕТ</v>
      </c>
      <c r="AC102" s="115" t="str">
        <f>IFERROR(VLOOKUP(CONCATENATE($A102,AC$1),'Исх-видео'!$A$2:$F$3000,6,FALSE),"-")</f>
        <v>-</v>
      </c>
      <c r="AD102" s="115" t="str">
        <f>IFERROR(VLOOKUP(CONCATENATE($A102,AD$1),'Исх-видео'!$A$2:$F$3000,6,FALSE),"-")</f>
        <v>-</v>
      </c>
      <c r="AE102" s="115" t="str">
        <f>IFERROR(VLOOKUP(CONCATENATE($A102,AE$1),'Исх-видео'!$A$2:$F$3000,6,FALSE),"-")</f>
        <v>ДА</v>
      </c>
      <c r="AF102" s="115" t="str">
        <f>IFERROR(VLOOKUP(CONCATENATE($A102,AF$1),'Исх-видео'!$A$2:$F$3000,6,FALSE),"-")</f>
        <v>-</v>
      </c>
      <c r="AG102" s="115" t="str">
        <f>IFERROR(VLOOKUP(CONCATENATE($A102,AG$1),'Исх-видео'!$A$2:$F$3000,6,FALSE),"-")</f>
        <v>-</v>
      </c>
      <c r="AH102" s="115" t="str">
        <f>IFERROR(VLOOKUP(CONCATENATE($A102,AH$1),'Исх-видео'!$A$2:$F$3000,6,FALSE),"-")</f>
        <v>-</v>
      </c>
      <c r="AI102" s="115" t="str">
        <f>IFERROR(VLOOKUP(CONCATENATE($A102,AI$1),'Исх-видео'!$A$2:$F$3000,6,FALSE),"-")</f>
        <v>-</v>
      </c>
      <c r="AJ102" s="115" t="str">
        <f>IFERROR(VLOOKUP(CONCATENATE($A102,AJ$1),'Исх-видео'!$A$2:$F$3000,6,FALSE),"-")</f>
        <v>-</v>
      </c>
      <c r="AK102" s="115" t="str">
        <f>IFERROR(VLOOKUP(CONCATENATE($A102,AK$1),'Исх-видео'!$A$2:$F$3000,6,FALSE),"-")</f>
        <v>ДА</v>
      </c>
      <c r="AL102" s="115" t="str">
        <f>IFERROR(VLOOKUP(CONCATENATE($A102,AL$1),'Исх-видео'!$A$2:$F$3000,6,FALSE),"-")</f>
        <v>ДА</v>
      </c>
      <c r="AM102" s="115" t="str">
        <f>IFERROR(VLOOKUP(CONCATENATE($A102,AM$1),'Исх-видео'!$A$2:$F$3000,6,FALSE),"-")</f>
        <v>-</v>
      </c>
      <c r="AN102" s="115" t="str">
        <f>IFERROR(VLOOKUP(CONCATENATE($A102,AN$1),'Исх-видео'!$A$2:$F$3000,6,FALSE),"-")</f>
        <v>-</v>
      </c>
      <c r="AO102" s="115" t="str">
        <f>IFERROR(VLOOKUP(CONCATENATE($A102,AO$1),'Исх-видео'!$A$2:$F$3000,6,FALSE),"-")</f>
        <v>-</v>
      </c>
      <c r="AP102" s="115" t="str">
        <f>IFERROR(VLOOKUP(CONCATENATE($A102,AP$1),'Исх-видео'!$A$2:$F$3000,6,FALSE),"-")</f>
        <v>-</v>
      </c>
      <c r="AQ102" s="115" t="str">
        <f>IFERROR(VLOOKUP(CONCATENATE($A102,AQ$1),'Исх-видео'!$A$2:$F$3000,6,FALSE),"-")</f>
        <v>-</v>
      </c>
      <c r="AR102" s="115" t="str">
        <f>IFERROR(VLOOKUP(CONCATENATE($A102,AR$1),'Исх-видео'!$A$2:$F$3000,6,FALSE),"-")</f>
        <v>ДА</v>
      </c>
      <c r="AS102" s="115" t="str">
        <f>IFERROR(VLOOKUP(CONCATENATE($A102,AS$1),'Исх-видео'!$A$2:$F$3000,6,FALSE),"-")</f>
        <v>ДА</v>
      </c>
      <c r="AT102" s="115" t="str">
        <f>IFERROR(VLOOKUP(CONCATENATE($A102,AT$1),'Исх-видео'!$A$2:$F$3000,6,FALSE),"-")</f>
        <v>-</v>
      </c>
      <c r="AU102" s="115" t="str">
        <f>IFERROR(VLOOKUP(CONCATENATE($A102,AU$1),'Исх-видео'!$A$2:$F$3000,6,FALSE),"-")</f>
        <v>-</v>
      </c>
      <c r="AV102" s="115" t="str">
        <f>IFERROR(VLOOKUP(CONCATENATE($A102,AV$1),'Исх-видео'!$A$2:$F$3000,6,FALSE),"-")</f>
        <v>-</v>
      </c>
      <c r="AW102" s="115" t="str">
        <f>IFERROR(VLOOKUP(CONCATENATE($A102,AW$1),'Исх-видео'!$A$2:$F$3000,6,FALSE),"-")</f>
        <v>-</v>
      </c>
      <c r="AX102" s="115" t="str">
        <f>IFERROR(VLOOKUP(CONCATENATE($A102,AX$1),'Исх-видео'!$A$2:$F$3000,6,FALSE),"-")</f>
        <v>-</v>
      </c>
      <c r="AY102" s="115" t="str">
        <f>IFERROR(VLOOKUP(CONCATENATE($A102,AY$1),'Исх-видео'!$A$2:$F$3000,6,FALSE),"-")</f>
        <v>-</v>
      </c>
      <c r="AZ102" s="115" t="str">
        <f>IFERROR(VLOOKUP(CONCATENATE($A102,AZ$1),'Исх-видео'!$A$2:$F$3000,6,FALSE),"-")</f>
        <v>-</v>
      </c>
      <c r="BA102" s="115" t="str">
        <f>IFERROR(VLOOKUP(CONCATENATE($A102,BA$1),'Исх-видео'!$A$2:$F$3000,6,FALSE),"-")</f>
        <v>НЕТ</v>
      </c>
      <c r="BB102" s="115" t="str">
        <f>IFERROR(VLOOKUP(CONCATENATE($A102,BB$1),'Исх-видео'!$A$2:$F$3000,6,FALSE),"-")</f>
        <v>-</v>
      </c>
      <c r="BC102" s="115" t="str">
        <f>IFERROR(VLOOKUP(CONCATENATE($A102,BC$1),'Исх-видео'!$A$2:$F$3000,6,FALSE),"-")</f>
        <v>НЕТ</v>
      </c>
      <c r="BD102" s="115" t="str">
        <f>IFERROR(VLOOKUP(CONCATENATE($A102,BD$1),'Исх-видео'!$A$2:$F$3000,6,FALSE),"-")</f>
        <v>-</v>
      </c>
      <c r="BE102" s="115" t="str">
        <f>IFERROR(VLOOKUP(CONCATENATE($A102,BE$1),'Исх-видео'!$A$2:$F$3000,6,FALSE),"-")</f>
        <v>ДА</v>
      </c>
      <c r="BF102" s="115" t="str">
        <f>IFERROR(VLOOKUP(CONCATENATE($A102,BF$1),'Исх-видео'!$A$2:$F$3000,6,FALSE),"-")</f>
        <v>-</v>
      </c>
      <c r="BG102" s="115" t="str">
        <f>IFERROR(VLOOKUP(CONCATENATE($A102,BG$1),'Исх-видео'!$A$2:$F$3000,6,FALSE),"-")</f>
        <v>-</v>
      </c>
      <c r="BH102" s="116"/>
    </row>
    <row r="103" spans="1:62">
      <c r="A103" s="38">
        <f>A102+1</f>
        <v>2</v>
      </c>
      <c r="B103" s="115" t="str">
        <f>IFERROR(VLOOKUP(CONCATENATE($A103,B$1),'Исх-видео'!$A$2:$F$3000,6,FALSE),"-")</f>
        <v>-</v>
      </c>
      <c r="C103" s="115" t="str">
        <f>IFERROR(VLOOKUP(CONCATENATE($A103,C$1),'Исх-видео'!$A$2:$F$3000,6,FALSE),"-")</f>
        <v>-</v>
      </c>
      <c r="D103" s="115" t="str">
        <f>IFERROR(VLOOKUP(CONCATENATE($A103,D$1),'Исх-видео'!$A$2:$F$3000,6,FALSE),"-")</f>
        <v>-</v>
      </c>
      <c r="E103" s="115" t="str">
        <f>IFERROR(VLOOKUP(CONCATENATE($A103,E$1),'Исх-видео'!$A$2:$F$3000,6,FALSE),"-")</f>
        <v>-</v>
      </c>
      <c r="F103" s="115" t="str">
        <f>IFERROR(VLOOKUP(CONCATENATE($A103,F$1),'Исх-видео'!$A$2:$F$3000,6,FALSE),"-")</f>
        <v>-</v>
      </c>
      <c r="G103" s="115" t="str">
        <f>IFERROR(VLOOKUP(CONCATENATE($A103,G$1),'Исх-видео'!$A$2:$F$3000,6,FALSE),"-")</f>
        <v>-</v>
      </c>
      <c r="H103" s="115" t="str">
        <f>IFERROR(VLOOKUP(CONCATENATE($A103,H$1),'Исх-видео'!$A$2:$F$3000,6,FALSE),"-")</f>
        <v>-</v>
      </c>
      <c r="I103" s="115" t="str">
        <f>IFERROR(VLOOKUP(CONCATENATE($A103,I$1),'Исх-видео'!$A$2:$F$3000,6,FALSE),"-")</f>
        <v>-</v>
      </c>
      <c r="J103" s="115" t="str">
        <f>IFERROR(VLOOKUP(CONCATENATE($A103,J$1),'Исх-видео'!$A$2:$F$3000,6,FALSE),"-")</f>
        <v>-</v>
      </c>
      <c r="K103" s="115" t="str">
        <f>IFERROR(VLOOKUP(CONCATENATE($A103,K$1),'Исх-видео'!$A$2:$F$3000,6,FALSE),"-")</f>
        <v>-</v>
      </c>
      <c r="L103" s="115" t="str">
        <f>IFERROR(VLOOKUP(CONCATENATE($A103,L$1),'Исх-видео'!$A$2:$F$3000,6,FALSE),"-")</f>
        <v>-</v>
      </c>
      <c r="M103" s="115" t="str">
        <f>IFERROR(VLOOKUP(CONCATENATE($A103,M$1),'Исх-видео'!$A$2:$F$3000,6,FALSE),"-")</f>
        <v>-</v>
      </c>
      <c r="N103" s="115" t="str">
        <f>IFERROR(VLOOKUP(CONCATENATE($A103,N$1),'Исх-видео'!$A$2:$F$3000,6,FALSE),"-")</f>
        <v>-</v>
      </c>
      <c r="O103" s="115" t="str">
        <f>IFERROR(VLOOKUP(CONCATENATE($A103,O$1),'Исх-видео'!$A$2:$F$3000,6,FALSE),"-")</f>
        <v>-</v>
      </c>
      <c r="P103" s="115" t="str">
        <f>IFERROR(VLOOKUP(CONCATENATE($A103,P$1),'Исх-видео'!$A$2:$F$3000,6,FALSE),"-")</f>
        <v>-</v>
      </c>
      <c r="Q103" s="115" t="str">
        <f>IFERROR(VLOOKUP(CONCATENATE($A103,Q$1),'Исх-видео'!$A$2:$F$3000,6,FALSE),"-")</f>
        <v>-</v>
      </c>
      <c r="R103" s="115" t="str">
        <f>IFERROR(VLOOKUP(CONCATENATE($A103,R$1),'Исх-видео'!$A$2:$F$3000,6,FALSE),"-")</f>
        <v>-</v>
      </c>
      <c r="S103" s="115" t="str">
        <f>IFERROR(VLOOKUP(CONCATENATE($A103,S$1),'Исх-видео'!$A$2:$F$3000,6,FALSE),"-")</f>
        <v>-</v>
      </c>
      <c r="T103" s="115" t="str">
        <f>IFERROR(VLOOKUP(CONCATENATE($A103,T$1),'Исх-видео'!$A$2:$F$3000,6,FALSE),"-")</f>
        <v>-</v>
      </c>
      <c r="U103" s="115" t="str">
        <f>IFERROR(VLOOKUP(CONCATENATE($A103,U$1),'Исх-видео'!$A$2:$F$3000,6,FALSE),"-")</f>
        <v>-</v>
      </c>
      <c r="V103" s="115" t="str">
        <f>IFERROR(VLOOKUP(CONCATENATE($A103,V$1),'Исх-видео'!$A$2:$F$3000,6,FALSE),"-")</f>
        <v>-</v>
      </c>
      <c r="W103" s="115" t="str">
        <f>IFERROR(VLOOKUP(CONCATENATE($A103,W$1),'Исх-видео'!$A$2:$F$3000,6,FALSE),"-")</f>
        <v>-</v>
      </c>
      <c r="X103" s="115" t="str">
        <f>IFERROR(VLOOKUP(CONCATENATE($A103,X$1),'Исх-видео'!$A$2:$F$3000,6,FALSE),"-")</f>
        <v>-</v>
      </c>
      <c r="Y103" s="115" t="str">
        <f>IFERROR(VLOOKUP(CONCATENATE($A103,Y$1),'Исх-видео'!$A$2:$F$3000,6,FALSE),"-")</f>
        <v>-</v>
      </c>
      <c r="Z103" s="115" t="str">
        <f>IFERROR(VLOOKUP(CONCATENATE($A103,Z$1),'Исх-видео'!$A$2:$F$3000,6,FALSE),"-")</f>
        <v>-</v>
      </c>
      <c r="AA103" s="115" t="str">
        <f>IFERROR(VLOOKUP(CONCATENATE($A103,AA$1),'Исх-видео'!$A$2:$F$3000,6,FALSE),"-")</f>
        <v>-</v>
      </c>
      <c r="AB103" s="115" t="str">
        <f>IFERROR(VLOOKUP(CONCATENATE($A103,AB$1),'Исх-видео'!$A$2:$F$3000,6,FALSE),"-")</f>
        <v>-</v>
      </c>
      <c r="AC103" s="115" t="str">
        <f>IFERROR(VLOOKUP(CONCATENATE($A103,AC$1),'Исх-видео'!$A$2:$F$3000,6,FALSE),"-")</f>
        <v>-</v>
      </c>
      <c r="AD103" s="115" t="str">
        <f>IFERROR(VLOOKUP(CONCATENATE($A103,AD$1),'Исх-видео'!$A$2:$F$3000,6,FALSE),"-")</f>
        <v>-</v>
      </c>
      <c r="AE103" s="115" t="str">
        <f>IFERROR(VLOOKUP(CONCATENATE($A103,AE$1),'Исх-видео'!$A$2:$F$3000,6,FALSE),"-")</f>
        <v>-</v>
      </c>
      <c r="AF103" s="115" t="str">
        <f>IFERROR(VLOOKUP(CONCATENATE($A103,AF$1),'Исх-видео'!$A$2:$F$3000,6,FALSE),"-")</f>
        <v>-</v>
      </c>
      <c r="AG103" s="115" t="str">
        <f>IFERROR(VLOOKUP(CONCATENATE($A103,AG$1),'Исх-видео'!$A$2:$F$3000,6,FALSE),"-")</f>
        <v>-</v>
      </c>
      <c r="AH103" s="115" t="str">
        <f>IFERROR(VLOOKUP(CONCATENATE($A103,AH$1),'Исх-видео'!$A$2:$F$3000,6,FALSE),"-")</f>
        <v>-</v>
      </c>
      <c r="AI103" s="115" t="str">
        <f>IFERROR(VLOOKUP(CONCATENATE($A103,AI$1),'Исх-видео'!$A$2:$F$3000,6,FALSE),"-")</f>
        <v>-</v>
      </c>
      <c r="AJ103" s="115" t="str">
        <f>IFERROR(VLOOKUP(CONCATENATE($A103,AJ$1),'Исх-видео'!$A$2:$F$3000,6,FALSE),"-")</f>
        <v>-</v>
      </c>
      <c r="AK103" s="115" t="str">
        <f>IFERROR(VLOOKUP(CONCATENATE($A103,AK$1),'Исх-видео'!$A$2:$F$3000,6,FALSE),"-")</f>
        <v>-</v>
      </c>
      <c r="AL103" s="115" t="str">
        <f>IFERROR(VLOOKUP(CONCATENATE($A103,AL$1),'Исх-видео'!$A$2:$F$3000,6,FALSE),"-")</f>
        <v>-</v>
      </c>
      <c r="AM103" s="115" t="str">
        <f>IFERROR(VLOOKUP(CONCATENATE($A103,AM$1),'Исх-видео'!$A$2:$F$3000,6,FALSE),"-")</f>
        <v>-</v>
      </c>
      <c r="AN103" s="115" t="str">
        <f>IFERROR(VLOOKUP(CONCATENATE($A103,AN$1),'Исх-видео'!$A$2:$F$3000,6,FALSE),"-")</f>
        <v>-</v>
      </c>
      <c r="AO103" s="115" t="str">
        <f>IFERROR(VLOOKUP(CONCATENATE($A103,AO$1),'Исх-видео'!$A$2:$F$3000,6,FALSE),"-")</f>
        <v>-</v>
      </c>
      <c r="AP103" s="115" t="str">
        <f>IFERROR(VLOOKUP(CONCATENATE($A103,AP$1),'Исх-видео'!$A$2:$F$3000,6,FALSE),"-")</f>
        <v>-</v>
      </c>
      <c r="AQ103" s="115" t="str">
        <f>IFERROR(VLOOKUP(CONCATENATE($A103,AQ$1),'Исх-видео'!$A$2:$F$3000,6,FALSE),"-")</f>
        <v>-</v>
      </c>
      <c r="AR103" s="115" t="str">
        <f>IFERROR(VLOOKUP(CONCATENATE($A103,AR$1),'Исх-видео'!$A$2:$F$3000,6,FALSE),"-")</f>
        <v>-</v>
      </c>
      <c r="AS103" s="115" t="str">
        <f>IFERROR(VLOOKUP(CONCATENATE($A103,AS$1),'Исх-видео'!$A$2:$F$3000,6,FALSE),"-")</f>
        <v>-</v>
      </c>
      <c r="AT103" s="115" t="str">
        <f>IFERROR(VLOOKUP(CONCATENATE($A103,AT$1),'Исх-видео'!$A$2:$F$3000,6,FALSE),"-")</f>
        <v>-</v>
      </c>
      <c r="AU103" s="115" t="str">
        <f>IFERROR(VLOOKUP(CONCATENATE($A103,AU$1),'Исх-видео'!$A$2:$F$3000,6,FALSE),"-")</f>
        <v>-</v>
      </c>
      <c r="AV103" s="115" t="str">
        <f>IFERROR(VLOOKUP(CONCATENATE($A103,AV$1),'Исх-видео'!$A$2:$F$3000,6,FALSE),"-")</f>
        <v>-</v>
      </c>
      <c r="AW103" s="115" t="str">
        <f>IFERROR(VLOOKUP(CONCATENATE($A103,AW$1),'Исх-видео'!$A$2:$F$3000,6,FALSE),"-")</f>
        <v>-</v>
      </c>
      <c r="AX103" s="115" t="str">
        <f>IFERROR(VLOOKUP(CONCATENATE($A103,AX$1),'Исх-видео'!$A$2:$F$3000,6,FALSE),"-")</f>
        <v>-</v>
      </c>
      <c r="AY103" s="115" t="str">
        <f>IFERROR(VLOOKUP(CONCATENATE($A103,AY$1),'Исх-видео'!$A$2:$F$3000,6,FALSE),"-")</f>
        <v>-</v>
      </c>
      <c r="AZ103" s="115" t="str">
        <f>IFERROR(VLOOKUP(CONCATENATE($A103,AZ$1),'Исх-видео'!$A$2:$F$3000,6,FALSE),"-")</f>
        <v>-</v>
      </c>
      <c r="BA103" s="115" t="str">
        <f>IFERROR(VLOOKUP(CONCATENATE($A103,BA$1),'Исх-видео'!$A$2:$F$3000,6,FALSE),"-")</f>
        <v>-</v>
      </c>
      <c r="BB103" s="115" t="str">
        <f>IFERROR(VLOOKUP(CONCATENATE($A103,BB$1),'Исх-видео'!$A$2:$F$3000,6,FALSE),"-")</f>
        <v>-</v>
      </c>
      <c r="BC103" s="115" t="str">
        <f>IFERROR(VLOOKUP(CONCATENATE($A103,BC$1),'Исх-видео'!$A$2:$F$3000,6,FALSE),"-")</f>
        <v>-</v>
      </c>
      <c r="BD103" s="115" t="str">
        <f>IFERROR(VLOOKUP(CONCATENATE($A103,BD$1),'Исх-видео'!$A$2:$F$3000,6,FALSE),"-")</f>
        <v>-</v>
      </c>
      <c r="BE103" s="115" t="str">
        <f>IFERROR(VLOOKUP(CONCATENATE($A103,BE$1),'Исх-видео'!$A$2:$F$3000,6,FALSE),"-")</f>
        <v>-</v>
      </c>
      <c r="BF103" s="115" t="str">
        <f>IFERROR(VLOOKUP(CONCATENATE($A103,BF$1),'Исх-видео'!$A$2:$F$3000,6,FALSE),"-")</f>
        <v>-</v>
      </c>
      <c r="BG103" s="115" t="str">
        <f>IFERROR(VLOOKUP(CONCATENATE($A103,BG$1),'Исх-видео'!$A$2:$F$3000,6,FALSE),"-")</f>
        <v>-</v>
      </c>
      <c r="BH103" s="116"/>
    </row>
    <row r="104" spans="1:62">
      <c r="A104" s="38">
        <f t="shared" ref="A104:A167" si="13">A103+1</f>
        <v>3</v>
      </c>
      <c r="B104" s="115" t="str">
        <f>IFERROR(VLOOKUP(CONCATENATE($A104,B$1),'Исх-видео'!$A$2:$F$3000,6,FALSE),"-")</f>
        <v>-</v>
      </c>
      <c r="C104" s="115" t="str">
        <f>IFERROR(VLOOKUP(CONCATENATE($A104,C$1),'Исх-видео'!$A$2:$F$3000,6,FALSE),"-")</f>
        <v>-</v>
      </c>
      <c r="D104" s="115" t="str">
        <f>IFERROR(VLOOKUP(CONCATENATE($A104,D$1),'Исх-видео'!$A$2:$F$3000,6,FALSE),"-")</f>
        <v>-</v>
      </c>
      <c r="E104" s="115" t="str">
        <f>IFERROR(VLOOKUP(CONCATENATE($A104,E$1),'Исх-видео'!$A$2:$F$3000,6,FALSE),"-")</f>
        <v>-</v>
      </c>
      <c r="F104" s="115" t="str">
        <f>IFERROR(VLOOKUP(CONCATENATE($A104,F$1),'Исх-видео'!$A$2:$F$3000,6,FALSE),"-")</f>
        <v>-</v>
      </c>
      <c r="G104" s="115" t="str">
        <f>IFERROR(VLOOKUP(CONCATENATE($A104,G$1),'Исх-видео'!$A$2:$F$3000,6,FALSE),"-")</f>
        <v>-</v>
      </c>
      <c r="H104" s="115" t="str">
        <f>IFERROR(VLOOKUP(CONCATENATE($A104,H$1),'Исх-видео'!$A$2:$F$3000,6,FALSE),"-")</f>
        <v>-</v>
      </c>
      <c r="I104" s="115" t="str">
        <f>IFERROR(VLOOKUP(CONCATENATE($A104,I$1),'Исх-видео'!$A$2:$F$3000,6,FALSE),"-")</f>
        <v>-</v>
      </c>
      <c r="J104" s="115" t="str">
        <f>IFERROR(VLOOKUP(CONCATENATE($A104,J$1),'Исх-видео'!$A$2:$F$3000,6,FALSE),"-")</f>
        <v>-</v>
      </c>
      <c r="K104" s="115" t="str">
        <f>IFERROR(VLOOKUP(CONCATENATE($A104,K$1),'Исх-видео'!$A$2:$F$3000,6,FALSE),"-")</f>
        <v>-</v>
      </c>
      <c r="L104" s="115" t="str">
        <f>IFERROR(VLOOKUP(CONCATENATE($A104,L$1),'Исх-видео'!$A$2:$F$3000,6,FALSE),"-")</f>
        <v>-</v>
      </c>
      <c r="M104" s="115" t="str">
        <f>IFERROR(VLOOKUP(CONCATENATE($A104,M$1),'Исх-видео'!$A$2:$F$3000,6,FALSE),"-")</f>
        <v>-</v>
      </c>
      <c r="N104" s="115" t="str">
        <f>IFERROR(VLOOKUP(CONCATENATE($A104,N$1),'Исх-видео'!$A$2:$F$3000,6,FALSE),"-")</f>
        <v>-</v>
      </c>
      <c r="O104" s="115" t="str">
        <f>IFERROR(VLOOKUP(CONCATENATE($A104,O$1),'Исх-видео'!$A$2:$F$3000,6,FALSE),"-")</f>
        <v>-</v>
      </c>
      <c r="P104" s="115" t="str">
        <f>IFERROR(VLOOKUP(CONCATENATE($A104,P$1),'Исх-видео'!$A$2:$F$3000,6,FALSE),"-")</f>
        <v>-</v>
      </c>
      <c r="Q104" s="115" t="str">
        <f>IFERROR(VLOOKUP(CONCATENATE($A104,Q$1),'Исх-видео'!$A$2:$F$3000,6,FALSE),"-")</f>
        <v>-</v>
      </c>
      <c r="R104" s="115" t="str">
        <f>IFERROR(VLOOKUP(CONCATENATE($A104,R$1),'Исх-видео'!$A$2:$F$3000,6,FALSE),"-")</f>
        <v>-</v>
      </c>
      <c r="S104" s="115" t="str">
        <f>IFERROR(VLOOKUP(CONCATENATE($A104,S$1),'Исх-видео'!$A$2:$F$3000,6,FALSE),"-")</f>
        <v>-</v>
      </c>
      <c r="T104" s="115" t="str">
        <f>IFERROR(VLOOKUP(CONCATENATE($A104,T$1),'Исх-видео'!$A$2:$F$3000,6,FALSE),"-")</f>
        <v>-</v>
      </c>
      <c r="U104" s="115" t="str">
        <f>IFERROR(VLOOKUP(CONCATENATE($A104,U$1),'Исх-видео'!$A$2:$F$3000,6,FALSE),"-")</f>
        <v>-</v>
      </c>
      <c r="V104" s="115" t="str">
        <f>IFERROR(VLOOKUP(CONCATENATE($A104,V$1),'Исх-видео'!$A$2:$F$3000,6,FALSE),"-")</f>
        <v>-</v>
      </c>
      <c r="W104" s="115" t="str">
        <f>IFERROR(VLOOKUP(CONCATENATE($A104,W$1),'Исх-видео'!$A$2:$F$3000,6,FALSE),"-")</f>
        <v>-</v>
      </c>
      <c r="X104" s="115" t="str">
        <f>IFERROR(VLOOKUP(CONCATENATE($A104,X$1),'Исх-видео'!$A$2:$F$3000,6,FALSE),"-")</f>
        <v>-</v>
      </c>
      <c r="Y104" s="115" t="str">
        <f>IFERROR(VLOOKUP(CONCATENATE($A104,Y$1),'Исх-видео'!$A$2:$F$3000,6,FALSE),"-")</f>
        <v>-</v>
      </c>
      <c r="Z104" s="115" t="str">
        <f>IFERROR(VLOOKUP(CONCATENATE($A104,Z$1),'Исх-видео'!$A$2:$F$3000,6,FALSE),"-")</f>
        <v>-</v>
      </c>
      <c r="AA104" s="115" t="str">
        <f>IFERROR(VLOOKUP(CONCATENATE($A104,AA$1),'Исх-видео'!$A$2:$F$3000,6,FALSE),"-")</f>
        <v>-</v>
      </c>
      <c r="AB104" s="115" t="str">
        <f>IFERROR(VLOOKUP(CONCATENATE($A104,AB$1),'Исх-видео'!$A$2:$F$3000,6,FALSE),"-")</f>
        <v>-</v>
      </c>
      <c r="AC104" s="115" t="str">
        <f>IFERROR(VLOOKUP(CONCATENATE($A104,AC$1),'Исх-видео'!$A$2:$F$3000,6,FALSE),"-")</f>
        <v>-</v>
      </c>
      <c r="AD104" s="115" t="str">
        <f>IFERROR(VLOOKUP(CONCATENATE($A104,AD$1),'Исх-видео'!$A$2:$F$3000,6,FALSE),"-")</f>
        <v>-</v>
      </c>
      <c r="AE104" s="115" t="str">
        <f>IFERROR(VLOOKUP(CONCATENATE($A104,AE$1),'Исх-видео'!$A$2:$F$3000,6,FALSE),"-")</f>
        <v>-</v>
      </c>
      <c r="AF104" s="115" t="str">
        <f>IFERROR(VLOOKUP(CONCATENATE($A104,AF$1),'Исх-видео'!$A$2:$F$3000,6,FALSE),"-")</f>
        <v>-</v>
      </c>
      <c r="AG104" s="115" t="str">
        <f>IFERROR(VLOOKUP(CONCATENATE($A104,AG$1),'Исх-видео'!$A$2:$F$3000,6,FALSE),"-")</f>
        <v>-</v>
      </c>
      <c r="AH104" s="115" t="str">
        <f>IFERROR(VLOOKUP(CONCATENATE($A104,AH$1),'Исх-видео'!$A$2:$F$3000,6,FALSE),"-")</f>
        <v>-</v>
      </c>
      <c r="AI104" s="115" t="str">
        <f>IFERROR(VLOOKUP(CONCATENATE($A104,AI$1),'Исх-видео'!$A$2:$F$3000,6,FALSE),"-")</f>
        <v>-</v>
      </c>
      <c r="AJ104" s="115" t="str">
        <f>IFERROR(VLOOKUP(CONCATENATE($A104,AJ$1),'Исх-видео'!$A$2:$F$3000,6,FALSE),"-")</f>
        <v>-</v>
      </c>
      <c r="AK104" s="115" t="str">
        <f>IFERROR(VLOOKUP(CONCATENATE($A104,AK$1),'Исх-видео'!$A$2:$F$3000,6,FALSE),"-")</f>
        <v>-</v>
      </c>
      <c r="AL104" s="115" t="str">
        <f>IFERROR(VLOOKUP(CONCATENATE($A104,AL$1),'Исх-видео'!$A$2:$F$3000,6,FALSE),"-")</f>
        <v>-</v>
      </c>
      <c r="AM104" s="115" t="str">
        <f>IFERROR(VLOOKUP(CONCATENATE($A104,AM$1),'Исх-видео'!$A$2:$F$3000,6,FALSE),"-")</f>
        <v>-</v>
      </c>
      <c r="AN104" s="115" t="str">
        <f>IFERROR(VLOOKUP(CONCATENATE($A104,AN$1),'Исх-видео'!$A$2:$F$3000,6,FALSE),"-")</f>
        <v>-</v>
      </c>
      <c r="AO104" s="115" t="str">
        <f>IFERROR(VLOOKUP(CONCATENATE($A104,AO$1),'Исх-видео'!$A$2:$F$3000,6,FALSE),"-")</f>
        <v>-</v>
      </c>
      <c r="AP104" s="115" t="str">
        <f>IFERROR(VLOOKUP(CONCATENATE($A104,AP$1),'Исх-видео'!$A$2:$F$3000,6,FALSE),"-")</f>
        <v>-</v>
      </c>
      <c r="AQ104" s="115" t="str">
        <f>IFERROR(VLOOKUP(CONCATENATE($A104,AQ$1),'Исх-видео'!$A$2:$F$3000,6,FALSE),"-")</f>
        <v>-</v>
      </c>
      <c r="AR104" s="115" t="str">
        <f>IFERROR(VLOOKUP(CONCATENATE($A104,AR$1),'Исх-видео'!$A$2:$F$3000,6,FALSE),"-")</f>
        <v>-</v>
      </c>
      <c r="AS104" s="115" t="str">
        <f>IFERROR(VLOOKUP(CONCATENATE($A104,AS$1),'Исх-видео'!$A$2:$F$3000,6,FALSE),"-")</f>
        <v>-</v>
      </c>
      <c r="AT104" s="115" t="str">
        <f>IFERROR(VLOOKUP(CONCATENATE($A104,AT$1),'Исх-видео'!$A$2:$F$3000,6,FALSE),"-")</f>
        <v>-</v>
      </c>
      <c r="AU104" s="115" t="str">
        <f>IFERROR(VLOOKUP(CONCATENATE($A104,AU$1),'Исх-видео'!$A$2:$F$3000,6,FALSE),"-")</f>
        <v>-</v>
      </c>
      <c r="AV104" s="115" t="str">
        <f>IFERROR(VLOOKUP(CONCATENATE($A104,AV$1),'Исх-видео'!$A$2:$F$3000,6,FALSE),"-")</f>
        <v>-</v>
      </c>
      <c r="AW104" s="115" t="str">
        <f>IFERROR(VLOOKUP(CONCATENATE($A104,AW$1),'Исх-видео'!$A$2:$F$3000,6,FALSE),"-")</f>
        <v>-</v>
      </c>
      <c r="AX104" s="115" t="str">
        <f>IFERROR(VLOOKUP(CONCATENATE($A104,AX$1),'Исх-видео'!$A$2:$F$3000,6,FALSE),"-")</f>
        <v>-</v>
      </c>
      <c r="AY104" s="115" t="str">
        <f>IFERROR(VLOOKUP(CONCATENATE($A104,AY$1),'Исх-видео'!$A$2:$F$3000,6,FALSE),"-")</f>
        <v>-</v>
      </c>
      <c r="AZ104" s="115" t="str">
        <f>IFERROR(VLOOKUP(CONCATENATE($A104,AZ$1),'Исх-видео'!$A$2:$F$3000,6,FALSE),"-")</f>
        <v>-</v>
      </c>
      <c r="BA104" s="115" t="str">
        <f>IFERROR(VLOOKUP(CONCATENATE($A104,BA$1),'Исх-видео'!$A$2:$F$3000,6,FALSE),"-")</f>
        <v>-</v>
      </c>
      <c r="BB104" s="115" t="str">
        <f>IFERROR(VLOOKUP(CONCATENATE($A104,BB$1),'Исх-видео'!$A$2:$F$3000,6,FALSE),"-")</f>
        <v>-</v>
      </c>
      <c r="BC104" s="115" t="str">
        <f>IFERROR(VLOOKUP(CONCATENATE($A104,BC$1),'Исх-видео'!$A$2:$F$3000,6,FALSE),"-")</f>
        <v>-</v>
      </c>
      <c r="BD104" s="115" t="str">
        <f>IFERROR(VLOOKUP(CONCATENATE($A104,BD$1),'Исх-видео'!$A$2:$F$3000,6,FALSE),"-")</f>
        <v>-</v>
      </c>
      <c r="BE104" s="115" t="str">
        <f>IFERROR(VLOOKUP(CONCATENATE($A104,BE$1),'Исх-видео'!$A$2:$F$3000,6,FALSE),"-")</f>
        <v>-</v>
      </c>
      <c r="BF104" s="115" t="str">
        <f>IFERROR(VLOOKUP(CONCATENATE($A104,BF$1),'Исх-видео'!$A$2:$F$3000,6,FALSE),"-")</f>
        <v>-</v>
      </c>
      <c r="BG104" s="115" t="str">
        <f>IFERROR(VLOOKUP(CONCATENATE($A104,BG$1),'Исх-видео'!$A$2:$F$3000,6,FALSE),"-")</f>
        <v>-</v>
      </c>
      <c r="BH104" s="116"/>
    </row>
    <row r="105" spans="1:62">
      <c r="A105" s="38">
        <f t="shared" si="13"/>
        <v>4</v>
      </c>
      <c r="B105" s="115" t="str">
        <f>IFERROR(VLOOKUP(CONCATENATE($A105,B$1),'Исх-видео'!$A$2:$F$3000,6,FALSE),"-")</f>
        <v>-</v>
      </c>
      <c r="C105" s="115" t="str">
        <f>IFERROR(VLOOKUP(CONCATENATE($A105,C$1),'Исх-видео'!$A$2:$F$3000,6,FALSE),"-")</f>
        <v>-</v>
      </c>
      <c r="D105" s="115" t="str">
        <f>IFERROR(VLOOKUP(CONCATENATE($A105,D$1),'Исх-видео'!$A$2:$F$3000,6,FALSE),"-")</f>
        <v>-</v>
      </c>
      <c r="E105" s="115" t="str">
        <f>IFERROR(VLOOKUP(CONCATENATE($A105,E$1),'Исх-видео'!$A$2:$F$3000,6,FALSE),"-")</f>
        <v>-</v>
      </c>
      <c r="F105" s="115" t="str">
        <f>IFERROR(VLOOKUP(CONCATENATE($A105,F$1),'Исх-видео'!$A$2:$F$3000,6,FALSE),"-")</f>
        <v>-</v>
      </c>
      <c r="G105" s="115" t="str">
        <f>IFERROR(VLOOKUP(CONCATENATE($A105,G$1),'Исх-видео'!$A$2:$F$3000,6,FALSE),"-")</f>
        <v>-</v>
      </c>
      <c r="H105" s="115" t="str">
        <f>IFERROR(VLOOKUP(CONCATENATE($A105,H$1),'Исх-видео'!$A$2:$F$3000,6,FALSE),"-")</f>
        <v>-</v>
      </c>
      <c r="I105" s="115" t="str">
        <f>IFERROR(VLOOKUP(CONCATENATE($A105,I$1),'Исх-видео'!$A$2:$F$3000,6,FALSE),"-")</f>
        <v>-</v>
      </c>
      <c r="J105" s="115" t="str">
        <f>IFERROR(VLOOKUP(CONCATENATE($A105,J$1),'Исх-видео'!$A$2:$F$3000,6,FALSE),"-")</f>
        <v>-</v>
      </c>
      <c r="K105" s="115" t="str">
        <f>IFERROR(VLOOKUP(CONCATENATE($A105,K$1),'Исх-видео'!$A$2:$F$3000,6,FALSE),"-")</f>
        <v>-</v>
      </c>
      <c r="L105" s="115" t="str">
        <f>IFERROR(VLOOKUP(CONCATENATE($A105,L$1),'Исх-видео'!$A$2:$F$3000,6,FALSE),"-")</f>
        <v>-</v>
      </c>
      <c r="M105" s="115" t="str">
        <f>IFERROR(VLOOKUP(CONCATENATE($A105,M$1),'Исх-видео'!$A$2:$F$3000,6,FALSE),"-")</f>
        <v>-</v>
      </c>
      <c r="N105" s="115" t="str">
        <f>IFERROR(VLOOKUP(CONCATENATE($A105,N$1),'Исх-видео'!$A$2:$F$3000,6,FALSE),"-")</f>
        <v>-</v>
      </c>
      <c r="O105" s="115" t="str">
        <f>IFERROR(VLOOKUP(CONCATENATE($A105,O$1),'Исх-видео'!$A$2:$F$3000,6,FALSE),"-")</f>
        <v>-</v>
      </c>
      <c r="P105" s="115" t="str">
        <f>IFERROR(VLOOKUP(CONCATENATE($A105,P$1),'Исх-видео'!$A$2:$F$3000,6,FALSE),"-")</f>
        <v>-</v>
      </c>
      <c r="Q105" s="115" t="str">
        <f>IFERROR(VLOOKUP(CONCATENATE($A105,Q$1),'Исх-видео'!$A$2:$F$3000,6,FALSE),"-")</f>
        <v>-</v>
      </c>
      <c r="R105" s="115" t="str">
        <f>IFERROR(VLOOKUP(CONCATENATE($A105,R$1),'Исх-видео'!$A$2:$F$3000,6,FALSE),"-")</f>
        <v>-</v>
      </c>
      <c r="S105" s="115" t="str">
        <f>IFERROR(VLOOKUP(CONCATENATE($A105,S$1),'Исх-видео'!$A$2:$F$3000,6,FALSE),"-")</f>
        <v>-</v>
      </c>
      <c r="T105" s="115" t="str">
        <f>IFERROR(VLOOKUP(CONCATENATE($A105,T$1),'Исх-видео'!$A$2:$F$3000,6,FALSE),"-")</f>
        <v>-</v>
      </c>
      <c r="U105" s="115" t="str">
        <f>IFERROR(VLOOKUP(CONCATENATE($A105,U$1),'Исх-видео'!$A$2:$F$3000,6,FALSE),"-")</f>
        <v>-</v>
      </c>
      <c r="V105" s="115" t="str">
        <f>IFERROR(VLOOKUP(CONCATENATE($A105,V$1),'Исх-видео'!$A$2:$F$3000,6,FALSE),"-")</f>
        <v>-</v>
      </c>
      <c r="W105" s="115" t="str">
        <f>IFERROR(VLOOKUP(CONCATENATE($A105,W$1),'Исх-видео'!$A$2:$F$3000,6,FALSE),"-")</f>
        <v>-</v>
      </c>
      <c r="X105" s="115" t="str">
        <f>IFERROR(VLOOKUP(CONCATENATE($A105,X$1),'Исх-видео'!$A$2:$F$3000,6,FALSE),"-")</f>
        <v>-</v>
      </c>
      <c r="Y105" s="115" t="str">
        <f>IFERROR(VLOOKUP(CONCATENATE($A105,Y$1),'Исх-видео'!$A$2:$F$3000,6,FALSE),"-")</f>
        <v>-</v>
      </c>
      <c r="Z105" s="115" t="str">
        <f>IFERROR(VLOOKUP(CONCATENATE($A105,Z$1),'Исх-видео'!$A$2:$F$3000,6,FALSE),"-")</f>
        <v>-</v>
      </c>
      <c r="AA105" s="115" t="str">
        <f>IFERROR(VLOOKUP(CONCATENATE($A105,AA$1),'Исх-видео'!$A$2:$F$3000,6,FALSE),"-")</f>
        <v>-</v>
      </c>
      <c r="AB105" s="115" t="str">
        <f>IFERROR(VLOOKUP(CONCATENATE($A105,AB$1),'Исх-видео'!$A$2:$F$3000,6,FALSE),"-")</f>
        <v>-</v>
      </c>
      <c r="AC105" s="115" t="str">
        <f>IFERROR(VLOOKUP(CONCATENATE($A105,AC$1),'Исх-видео'!$A$2:$F$3000,6,FALSE),"-")</f>
        <v>-</v>
      </c>
      <c r="AD105" s="115" t="str">
        <f>IFERROR(VLOOKUP(CONCATENATE($A105,AD$1),'Исх-видео'!$A$2:$F$3000,6,FALSE),"-")</f>
        <v>-</v>
      </c>
      <c r="AE105" s="115" t="str">
        <f>IFERROR(VLOOKUP(CONCATENATE($A105,AE$1),'Исх-видео'!$A$2:$F$3000,6,FALSE),"-")</f>
        <v>-</v>
      </c>
      <c r="AF105" s="115" t="str">
        <f>IFERROR(VLOOKUP(CONCATENATE($A105,AF$1),'Исх-видео'!$A$2:$F$3000,6,FALSE),"-")</f>
        <v>-</v>
      </c>
      <c r="AG105" s="115" t="str">
        <f>IFERROR(VLOOKUP(CONCATENATE($A105,AG$1),'Исх-видео'!$A$2:$F$3000,6,FALSE),"-")</f>
        <v>-</v>
      </c>
      <c r="AH105" s="115" t="str">
        <f>IFERROR(VLOOKUP(CONCATENATE($A105,AH$1),'Исх-видео'!$A$2:$F$3000,6,FALSE),"-")</f>
        <v>-</v>
      </c>
      <c r="AI105" s="115" t="str">
        <f>IFERROR(VLOOKUP(CONCATENATE($A105,AI$1),'Исх-видео'!$A$2:$F$3000,6,FALSE),"-")</f>
        <v>-</v>
      </c>
      <c r="AJ105" s="115" t="str">
        <f>IFERROR(VLOOKUP(CONCATENATE($A105,AJ$1),'Исх-видео'!$A$2:$F$3000,6,FALSE),"-")</f>
        <v>-</v>
      </c>
      <c r="AK105" s="115" t="str">
        <f>IFERROR(VLOOKUP(CONCATENATE($A105,AK$1),'Исх-видео'!$A$2:$F$3000,6,FALSE),"-")</f>
        <v>-</v>
      </c>
      <c r="AL105" s="115" t="str">
        <f>IFERROR(VLOOKUP(CONCATENATE($A105,AL$1),'Исх-видео'!$A$2:$F$3000,6,FALSE),"-")</f>
        <v>-</v>
      </c>
      <c r="AM105" s="115" t="str">
        <f>IFERROR(VLOOKUP(CONCATENATE($A105,AM$1),'Исх-видео'!$A$2:$F$3000,6,FALSE),"-")</f>
        <v>-</v>
      </c>
      <c r="AN105" s="115" t="str">
        <f>IFERROR(VLOOKUP(CONCATENATE($A105,AN$1),'Исх-видео'!$A$2:$F$3000,6,FALSE),"-")</f>
        <v>-</v>
      </c>
      <c r="AO105" s="115" t="str">
        <f>IFERROR(VLOOKUP(CONCATENATE($A105,AO$1),'Исх-видео'!$A$2:$F$3000,6,FALSE),"-")</f>
        <v>-</v>
      </c>
      <c r="AP105" s="115" t="str">
        <f>IFERROR(VLOOKUP(CONCATENATE($A105,AP$1),'Исх-видео'!$A$2:$F$3000,6,FALSE),"-")</f>
        <v>-</v>
      </c>
      <c r="AQ105" s="115" t="str">
        <f>IFERROR(VLOOKUP(CONCATENATE($A105,AQ$1),'Исх-видео'!$A$2:$F$3000,6,FALSE),"-")</f>
        <v>-</v>
      </c>
      <c r="AR105" s="115" t="str">
        <f>IFERROR(VLOOKUP(CONCATENATE($A105,AR$1),'Исх-видео'!$A$2:$F$3000,6,FALSE),"-")</f>
        <v>-</v>
      </c>
      <c r="AS105" s="115" t="str">
        <f>IFERROR(VLOOKUP(CONCATENATE($A105,AS$1),'Исх-видео'!$A$2:$F$3000,6,FALSE),"-")</f>
        <v>-</v>
      </c>
      <c r="AT105" s="115" t="str">
        <f>IFERROR(VLOOKUP(CONCATENATE($A105,AT$1),'Исх-видео'!$A$2:$F$3000,6,FALSE),"-")</f>
        <v>-</v>
      </c>
      <c r="AU105" s="115" t="str">
        <f>IFERROR(VLOOKUP(CONCATENATE($A105,AU$1),'Исх-видео'!$A$2:$F$3000,6,FALSE),"-")</f>
        <v>-</v>
      </c>
      <c r="AV105" s="115" t="str">
        <f>IFERROR(VLOOKUP(CONCATENATE($A105,AV$1),'Исх-видео'!$A$2:$F$3000,6,FALSE),"-")</f>
        <v>-</v>
      </c>
      <c r="AW105" s="115" t="str">
        <f>IFERROR(VLOOKUP(CONCATENATE($A105,AW$1),'Исх-видео'!$A$2:$F$3000,6,FALSE),"-")</f>
        <v>-</v>
      </c>
      <c r="AX105" s="115" t="str">
        <f>IFERROR(VLOOKUP(CONCATENATE($A105,AX$1),'Исх-видео'!$A$2:$F$3000,6,FALSE),"-")</f>
        <v>-</v>
      </c>
      <c r="AY105" s="115" t="str">
        <f>IFERROR(VLOOKUP(CONCATENATE($A105,AY$1),'Исх-видео'!$A$2:$F$3000,6,FALSE),"-")</f>
        <v>-</v>
      </c>
      <c r="AZ105" s="115" t="str">
        <f>IFERROR(VLOOKUP(CONCATENATE($A105,AZ$1),'Исх-видео'!$A$2:$F$3000,6,FALSE),"-")</f>
        <v>-</v>
      </c>
      <c r="BA105" s="115" t="str">
        <f>IFERROR(VLOOKUP(CONCATENATE($A105,BA$1),'Исх-видео'!$A$2:$F$3000,6,FALSE),"-")</f>
        <v>-</v>
      </c>
      <c r="BB105" s="115" t="str">
        <f>IFERROR(VLOOKUP(CONCATENATE($A105,BB$1),'Исх-видео'!$A$2:$F$3000,6,FALSE),"-")</f>
        <v>-</v>
      </c>
      <c r="BC105" s="115" t="str">
        <f>IFERROR(VLOOKUP(CONCATENATE($A105,BC$1),'Исх-видео'!$A$2:$F$3000,6,FALSE),"-")</f>
        <v>-</v>
      </c>
      <c r="BD105" s="115" t="str">
        <f>IFERROR(VLOOKUP(CONCATENATE($A105,BD$1),'Исх-видео'!$A$2:$F$3000,6,FALSE),"-")</f>
        <v>-</v>
      </c>
      <c r="BE105" s="115" t="str">
        <f>IFERROR(VLOOKUP(CONCATENATE($A105,BE$1),'Исх-видео'!$A$2:$F$3000,6,FALSE),"-")</f>
        <v>-</v>
      </c>
      <c r="BF105" s="115" t="str">
        <f>IFERROR(VLOOKUP(CONCATENATE($A105,BF$1),'Исх-видео'!$A$2:$F$3000,6,FALSE),"-")</f>
        <v>-</v>
      </c>
      <c r="BG105" s="115" t="str">
        <f>IFERROR(VLOOKUP(CONCATENATE($A105,BG$1),'Исх-видео'!$A$2:$F$3000,6,FALSE),"-")</f>
        <v>-</v>
      </c>
      <c r="BH105" s="116"/>
    </row>
    <row r="106" spans="1:62">
      <c r="A106" s="38">
        <f t="shared" si="13"/>
        <v>5</v>
      </c>
      <c r="B106" s="115" t="str">
        <f>IFERROR(VLOOKUP(CONCATENATE($A106,B$1),'Исх-видео'!$A$2:$F$3000,6,FALSE),"-")</f>
        <v>-</v>
      </c>
      <c r="C106" s="115" t="str">
        <f>IFERROR(VLOOKUP(CONCATENATE($A106,C$1),'Исх-видео'!$A$2:$F$3000,6,FALSE),"-")</f>
        <v>-</v>
      </c>
      <c r="D106" s="115" t="str">
        <f>IFERROR(VLOOKUP(CONCATENATE($A106,D$1),'Исх-видео'!$A$2:$F$3000,6,FALSE),"-")</f>
        <v>-</v>
      </c>
      <c r="E106" s="115" t="str">
        <f>IFERROR(VLOOKUP(CONCATENATE($A106,E$1),'Исх-видео'!$A$2:$F$3000,6,FALSE),"-")</f>
        <v>-</v>
      </c>
      <c r="F106" s="115" t="str">
        <f>IFERROR(VLOOKUP(CONCATENATE($A106,F$1),'Исх-видео'!$A$2:$F$3000,6,FALSE),"-")</f>
        <v>-</v>
      </c>
      <c r="G106" s="115" t="str">
        <f>IFERROR(VLOOKUP(CONCATENATE($A106,G$1),'Исх-видео'!$A$2:$F$3000,6,FALSE),"-")</f>
        <v>-</v>
      </c>
      <c r="H106" s="115" t="str">
        <f>IFERROR(VLOOKUP(CONCATENATE($A106,H$1),'Исх-видео'!$A$2:$F$3000,6,FALSE),"-")</f>
        <v>-</v>
      </c>
      <c r="I106" s="115" t="str">
        <f>IFERROR(VLOOKUP(CONCATENATE($A106,I$1),'Исх-видео'!$A$2:$F$3000,6,FALSE),"-")</f>
        <v>-</v>
      </c>
      <c r="J106" s="115" t="str">
        <f>IFERROR(VLOOKUP(CONCATENATE($A106,J$1),'Исх-видео'!$A$2:$F$3000,6,FALSE),"-")</f>
        <v>-</v>
      </c>
      <c r="K106" s="115" t="str">
        <f>IFERROR(VLOOKUP(CONCATENATE($A106,K$1),'Исх-видео'!$A$2:$F$3000,6,FALSE),"-")</f>
        <v>-</v>
      </c>
      <c r="L106" s="115" t="str">
        <f>IFERROR(VLOOKUP(CONCATENATE($A106,L$1),'Исх-видео'!$A$2:$F$3000,6,FALSE),"-")</f>
        <v>-</v>
      </c>
      <c r="M106" s="115" t="str">
        <f>IFERROR(VLOOKUP(CONCATENATE($A106,M$1),'Исх-видео'!$A$2:$F$3000,6,FALSE),"-")</f>
        <v>-</v>
      </c>
      <c r="N106" s="115" t="str">
        <f>IFERROR(VLOOKUP(CONCATENATE($A106,N$1),'Исх-видео'!$A$2:$F$3000,6,FALSE),"-")</f>
        <v>-</v>
      </c>
      <c r="O106" s="115" t="str">
        <f>IFERROR(VLOOKUP(CONCATENATE($A106,O$1),'Исх-видео'!$A$2:$F$3000,6,FALSE),"-")</f>
        <v>-</v>
      </c>
      <c r="P106" s="115" t="str">
        <f>IFERROR(VLOOKUP(CONCATENATE($A106,P$1),'Исх-видео'!$A$2:$F$3000,6,FALSE),"-")</f>
        <v>-</v>
      </c>
      <c r="Q106" s="115" t="str">
        <f>IFERROR(VLOOKUP(CONCATENATE($A106,Q$1),'Исх-видео'!$A$2:$F$3000,6,FALSE),"-")</f>
        <v>-</v>
      </c>
      <c r="R106" s="115" t="str">
        <f>IFERROR(VLOOKUP(CONCATENATE($A106,R$1),'Исх-видео'!$A$2:$F$3000,6,FALSE),"-")</f>
        <v>-</v>
      </c>
      <c r="S106" s="115" t="str">
        <f>IFERROR(VLOOKUP(CONCATENATE($A106,S$1),'Исх-видео'!$A$2:$F$3000,6,FALSE),"-")</f>
        <v>-</v>
      </c>
      <c r="T106" s="115" t="str">
        <f>IFERROR(VLOOKUP(CONCATENATE($A106,T$1),'Исх-видео'!$A$2:$F$3000,6,FALSE),"-")</f>
        <v>-</v>
      </c>
      <c r="U106" s="115" t="str">
        <f>IFERROR(VLOOKUP(CONCATENATE($A106,U$1),'Исх-видео'!$A$2:$F$3000,6,FALSE),"-")</f>
        <v>-</v>
      </c>
      <c r="V106" s="115" t="str">
        <f>IFERROR(VLOOKUP(CONCATENATE($A106,V$1),'Исх-видео'!$A$2:$F$3000,6,FALSE),"-")</f>
        <v>-</v>
      </c>
      <c r="W106" s="115" t="str">
        <f>IFERROR(VLOOKUP(CONCATENATE($A106,W$1),'Исх-видео'!$A$2:$F$3000,6,FALSE),"-")</f>
        <v>-</v>
      </c>
      <c r="X106" s="115" t="str">
        <f>IFERROR(VLOOKUP(CONCATENATE($A106,X$1),'Исх-видео'!$A$2:$F$3000,6,FALSE),"-")</f>
        <v>-</v>
      </c>
      <c r="Y106" s="115" t="str">
        <f>IFERROR(VLOOKUP(CONCATENATE($A106,Y$1),'Исх-видео'!$A$2:$F$3000,6,FALSE),"-")</f>
        <v>-</v>
      </c>
      <c r="Z106" s="115" t="str">
        <f>IFERROR(VLOOKUP(CONCATENATE($A106,Z$1),'Исх-видео'!$A$2:$F$3000,6,FALSE),"-")</f>
        <v>-</v>
      </c>
      <c r="AA106" s="115" t="str">
        <f>IFERROR(VLOOKUP(CONCATENATE($A106,AA$1),'Исх-видео'!$A$2:$F$3000,6,FALSE),"-")</f>
        <v>-</v>
      </c>
      <c r="AB106" s="115" t="str">
        <f>IFERROR(VLOOKUP(CONCATENATE($A106,AB$1),'Исх-видео'!$A$2:$F$3000,6,FALSE),"-")</f>
        <v>-</v>
      </c>
      <c r="AC106" s="115" t="str">
        <f>IFERROR(VLOOKUP(CONCATENATE($A106,AC$1),'Исх-видео'!$A$2:$F$3000,6,FALSE),"-")</f>
        <v>-</v>
      </c>
      <c r="AD106" s="115" t="str">
        <f>IFERROR(VLOOKUP(CONCATENATE($A106,AD$1),'Исх-видео'!$A$2:$F$3000,6,FALSE),"-")</f>
        <v>-</v>
      </c>
      <c r="AE106" s="115" t="str">
        <f>IFERROR(VLOOKUP(CONCATENATE($A106,AE$1),'Исх-видео'!$A$2:$F$3000,6,FALSE),"-")</f>
        <v>-</v>
      </c>
      <c r="AF106" s="115" t="str">
        <f>IFERROR(VLOOKUP(CONCATENATE($A106,AF$1),'Исх-видео'!$A$2:$F$3000,6,FALSE),"-")</f>
        <v>-</v>
      </c>
      <c r="AG106" s="115" t="str">
        <f>IFERROR(VLOOKUP(CONCATENATE($A106,AG$1),'Исх-видео'!$A$2:$F$3000,6,FALSE),"-")</f>
        <v>-</v>
      </c>
      <c r="AH106" s="115" t="str">
        <f>IFERROR(VLOOKUP(CONCATENATE($A106,AH$1),'Исх-видео'!$A$2:$F$3000,6,FALSE),"-")</f>
        <v>-</v>
      </c>
      <c r="AI106" s="115" t="str">
        <f>IFERROR(VLOOKUP(CONCATENATE($A106,AI$1),'Исх-видео'!$A$2:$F$3000,6,FALSE),"-")</f>
        <v>-</v>
      </c>
      <c r="AJ106" s="115" t="str">
        <f>IFERROR(VLOOKUP(CONCATENATE($A106,AJ$1),'Исх-видео'!$A$2:$F$3000,6,FALSE),"-")</f>
        <v>-</v>
      </c>
      <c r="AK106" s="115" t="str">
        <f>IFERROR(VLOOKUP(CONCATENATE($A106,AK$1),'Исх-видео'!$A$2:$F$3000,6,FALSE),"-")</f>
        <v>-</v>
      </c>
      <c r="AL106" s="115" t="str">
        <f>IFERROR(VLOOKUP(CONCATENATE($A106,AL$1),'Исх-видео'!$A$2:$F$3000,6,FALSE),"-")</f>
        <v>-</v>
      </c>
      <c r="AM106" s="115" t="str">
        <f>IFERROR(VLOOKUP(CONCATENATE($A106,AM$1),'Исх-видео'!$A$2:$F$3000,6,FALSE),"-")</f>
        <v>-</v>
      </c>
      <c r="AN106" s="115" t="str">
        <f>IFERROR(VLOOKUP(CONCATENATE($A106,AN$1),'Исх-видео'!$A$2:$F$3000,6,FALSE),"-")</f>
        <v>-</v>
      </c>
      <c r="AO106" s="115" t="str">
        <f>IFERROR(VLOOKUP(CONCATENATE($A106,AO$1),'Исх-видео'!$A$2:$F$3000,6,FALSE),"-")</f>
        <v>-</v>
      </c>
      <c r="AP106" s="115" t="str">
        <f>IFERROR(VLOOKUP(CONCATENATE($A106,AP$1),'Исх-видео'!$A$2:$F$3000,6,FALSE),"-")</f>
        <v>-</v>
      </c>
      <c r="AQ106" s="115" t="str">
        <f>IFERROR(VLOOKUP(CONCATENATE($A106,AQ$1),'Исх-видео'!$A$2:$F$3000,6,FALSE),"-")</f>
        <v>-</v>
      </c>
      <c r="AR106" s="115" t="str">
        <f>IFERROR(VLOOKUP(CONCATENATE($A106,AR$1),'Исх-видео'!$A$2:$F$3000,6,FALSE),"-")</f>
        <v>-</v>
      </c>
      <c r="AS106" s="115" t="str">
        <f>IFERROR(VLOOKUP(CONCATENATE($A106,AS$1),'Исх-видео'!$A$2:$F$3000,6,FALSE),"-")</f>
        <v>-</v>
      </c>
      <c r="AT106" s="115" t="str">
        <f>IFERROR(VLOOKUP(CONCATENATE($A106,AT$1),'Исх-видео'!$A$2:$F$3000,6,FALSE),"-")</f>
        <v>-</v>
      </c>
      <c r="AU106" s="115" t="str">
        <f>IFERROR(VLOOKUP(CONCATENATE($A106,AU$1),'Исх-видео'!$A$2:$F$3000,6,FALSE),"-")</f>
        <v>-</v>
      </c>
      <c r="AV106" s="115" t="str">
        <f>IFERROR(VLOOKUP(CONCATENATE($A106,AV$1),'Исх-видео'!$A$2:$F$3000,6,FALSE),"-")</f>
        <v>-</v>
      </c>
      <c r="AW106" s="115" t="str">
        <f>IFERROR(VLOOKUP(CONCATENATE($A106,AW$1),'Исх-видео'!$A$2:$F$3000,6,FALSE),"-")</f>
        <v>-</v>
      </c>
      <c r="AX106" s="115" t="str">
        <f>IFERROR(VLOOKUP(CONCATENATE($A106,AX$1),'Исх-видео'!$A$2:$F$3000,6,FALSE),"-")</f>
        <v>-</v>
      </c>
      <c r="AY106" s="115" t="str">
        <f>IFERROR(VLOOKUP(CONCATENATE($A106,AY$1),'Исх-видео'!$A$2:$F$3000,6,FALSE),"-")</f>
        <v>-</v>
      </c>
      <c r="AZ106" s="115" t="str">
        <f>IFERROR(VLOOKUP(CONCATENATE($A106,AZ$1),'Исх-видео'!$A$2:$F$3000,6,FALSE),"-")</f>
        <v>-</v>
      </c>
      <c r="BA106" s="115" t="str">
        <f>IFERROR(VLOOKUP(CONCATENATE($A106,BA$1),'Исх-видео'!$A$2:$F$3000,6,FALSE),"-")</f>
        <v>-</v>
      </c>
      <c r="BB106" s="115" t="str">
        <f>IFERROR(VLOOKUP(CONCATENATE($A106,BB$1),'Исх-видео'!$A$2:$F$3000,6,FALSE),"-")</f>
        <v>-</v>
      </c>
      <c r="BC106" s="115" t="str">
        <f>IFERROR(VLOOKUP(CONCATENATE($A106,BC$1),'Исх-видео'!$A$2:$F$3000,6,FALSE),"-")</f>
        <v>-</v>
      </c>
      <c r="BD106" s="115" t="str">
        <f>IFERROR(VLOOKUP(CONCATENATE($A106,BD$1),'Исх-видео'!$A$2:$F$3000,6,FALSE),"-")</f>
        <v>-</v>
      </c>
      <c r="BE106" s="115" t="str">
        <f>IFERROR(VLOOKUP(CONCATENATE($A106,BE$1),'Исх-видео'!$A$2:$F$3000,6,FALSE),"-")</f>
        <v>-</v>
      </c>
      <c r="BF106" s="115" t="str">
        <f>IFERROR(VLOOKUP(CONCATENATE($A106,BF$1),'Исх-видео'!$A$2:$F$3000,6,FALSE),"-")</f>
        <v>-</v>
      </c>
      <c r="BG106" s="115" t="str">
        <f>IFERROR(VLOOKUP(CONCATENATE($A106,BG$1),'Исх-видео'!$A$2:$F$3000,6,FALSE),"-")</f>
        <v>-</v>
      </c>
      <c r="BH106" s="116"/>
    </row>
    <row r="107" spans="1:62">
      <c r="A107" s="38">
        <f t="shared" si="13"/>
        <v>6</v>
      </c>
      <c r="B107" s="115" t="str">
        <f>IFERROR(VLOOKUP(CONCATENATE($A107,B$1),'Исх-видео'!$A$2:$F$3000,6,FALSE),"-")</f>
        <v>-</v>
      </c>
      <c r="C107" s="115" t="str">
        <f>IFERROR(VLOOKUP(CONCATENATE($A107,C$1),'Исх-видео'!$A$2:$F$3000,6,FALSE),"-")</f>
        <v>-</v>
      </c>
      <c r="D107" s="115" t="str">
        <f>IFERROR(VLOOKUP(CONCATENATE($A107,D$1),'Исх-видео'!$A$2:$F$3000,6,FALSE),"-")</f>
        <v>-</v>
      </c>
      <c r="E107" s="115" t="str">
        <f>IFERROR(VLOOKUP(CONCATENATE($A107,E$1),'Исх-видео'!$A$2:$F$3000,6,FALSE),"-")</f>
        <v>-</v>
      </c>
      <c r="F107" s="115" t="str">
        <f>IFERROR(VLOOKUP(CONCATENATE($A107,F$1),'Исх-видео'!$A$2:$F$3000,6,FALSE),"-")</f>
        <v>-</v>
      </c>
      <c r="G107" s="115" t="str">
        <f>IFERROR(VLOOKUP(CONCATENATE($A107,G$1),'Исх-видео'!$A$2:$F$3000,6,FALSE),"-")</f>
        <v>-</v>
      </c>
      <c r="H107" s="115" t="str">
        <f>IFERROR(VLOOKUP(CONCATENATE($A107,H$1),'Исх-видео'!$A$2:$F$3000,6,FALSE),"-")</f>
        <v>-</v>
      </c>
      <c r="I107" s="115" t="str">
        <f>IFERROR(VLOOKUP(CONCATENATE($A107,I$1),'Исх-видео'!$A$2:$F$3000,6,FALSE),"-")</f>
        <v>-</v>
      </c>
      <c r="J107" s="115" t="str">
        <f>IFERROR(VLOOKUP(CONCATENATE($A107,J$1),'Исх-видео'!$A$2:$F$3000,6,FALSE),"-")</f>
        <v>-</v>
      </c>
      <c r="K107" s="115" t="str">
        <f>IFERROR(VLOOKUP(CONCATENATE($A107,K$1),'Исх-видео'!$A$2:$F$3000,6,FALSE),"-")</f>
        <v>-</v>
      </c>
      <c r="L107" s="115" t="str">
        <f>IFERROR(VLOOKUP(CONCATENATE($A107,L$1),'Исх-видео'!$A$2:$F$3000,6,FALSE),"-")</f>
        <v>-</v>
      </c>
      <c r="M107" s="115" t="str">
        <f>IFERROR(VLOOKUP(CONCATENATE($A107,M$1),'Исх-видео'!$A$2:$F$3000,6,FALSE),"-")</f>
        <v>-</v>
      </c>
      <c r="N107" s="115" t="str">
        <f>IFERROR(VLOOKUP(CONCATENATE($A107,N$1),'Исх-видео'!$A$2:$F$3000,6,FALSE),"-")</f>
        <v>-</v>
      </c>
      <c r="O107" s="115" t="str">
        <f>IFERROR(VLOOKUP(CONCATENATE($A107,O$1),'Исх-видео'!$A$2:$F$3000,6,FALSE),"-")</f>
        <v>-</v>
      </c>
      <c r="P107" s="115" t="str">
        <f>IFERROR(VLOOKUP(CONCATENATE($A107,P$1),'Исх-видео'!$A$2:$F$3000,6,FALSE),"-")</f>
        <v>-</v>
      </c>
      <c r="Q107" s="115" t="str">
        <f>IFERROR(VLOOKUP(CONCATENATE($A107,Q$1),'Исх-видео'!$A$2:$F$3000,6,FALSE),"-")</f>
        <v>-</v>
      </c>
      <c r="R107" s="115" t="str">
        <f>IFERROR(VLOOKUP(CONCATENATE($A107,R$1),'Исх-видео'!$A$2:$F$3000,6,FALSE),"-")</f>
        <v>-</v>
      </c>
      <c r="S107" s="115" t="str">
        <f>IFERROR(VLOOKUP(CONCATENATE($A107,S$1),'Исх-видео'!$A$2:$F$3000,6,FALSE),"-")</f>
        <v>-</v>
      </c>
      <c r="T107" s="115" t="str">
        <f>IFERROR(VLOOKUP(CONCATENATE($A107,T$1),'Исх-видео'!$A$2:$F$3000,6,FALSE),"-")</f>
        <v>-</v>
      </c>
      <c r="U107" s="115" t="str">
        <f>IFERROR(VLOOKUP(CONCATENATE($A107,U$1),'Исх-видео'!$A$2:$F$3000,6,FALSE),"-")</f>
        <v>-</v>
      </c>
      <c r="V107" s="115" t="str">
        <f>IFERROR(VLOOKUP(CONCATENATE($A107,V$1),'Исх-видео'!$A$2:$F$3000,6,FALSE),"-")</f>
        <v>-</v>
      </c>
      <c r="W107" s="115" t="str">
        <f>IFERROR(VLOOKUP(CONCATENATE($A107,W$1),'Исх-видео'!$A$2:$F$3000,6,FALSE),"-")</f>
        <v>-</v>
      </c>
      <c r="X107" s="115" t="str">
        <f>IFERROR(VLOOKUP(CONCATENATE($A107,X$1),'Исх-видео'!$A$2:$F$3000,6,FALSE),"-")</f>
        <v>-</v>
      </c>
      <c r="Y107" s="115" t="str">
        <f>IFERROR(VLOOKUP(CONCATENATE($A107,Y$1),'Исх-видео'!$A$2:$F$3000,6,FALSE),"-")</f>
        <v>-</v>
      </c>
      <c r="Z107" s="115" t="str">
        <f>IFERROR(VLOOKUP(CONCATENATE($A107,Z$1),'Исх-видео'!$A$2:$F$3000,6,FALSE),"-")</f>
        <v>-</v>
      </c>
      <c r="AA107" s="115" t="str">
        <f>IFERROR(VLOOKUP(CONCATENATE($A107,AA$1),'Исх-видео'!$A$2:$F$3000,6,FALSE),"-")</f>
        <v>-</v>
      </c>
      <c r="AB107" s="115" t="str">
        <f>IFERROR(VLOOKUP(CONCATENATE($A107,AB$1),'Исх-видео'!$A$2:$F$3000,6,FALSE),"-")</f>
        <v>-</v>
      </c>
      <c r="AC107" s="115" t="str">
        <f>IFERROR(VLOOKUP(CONCATENATE($A107,AC$1),'Исх-видео'!$A$2:$F$3000,6,FALSE),"-")</f>
        <v>-</v>
      </c>
      <c r="AD107" s="115" t="str">
        <f>IFERROR(VLOOKUP(CONCATENATE($A107,AD$1),'Исх-видео'!$A$2:$F$3000,6,FALSE),"-")</f>
        <v>-</v>
      </c>
      <c r="AE107" s="115" t="str">
        <f>IFERROR(VLOOKUP(CONCATENATE($A107,AE$1),'Исх-видео'!$A$2:$F$3000,6,FALSE),"-")</f>
        <v>-</v>
      </c>
      <c r="AF107" s="115" t="str">
        <f>IFERROR(VLOOKUP(CONCATENATE($A107,AF$1),'Исх-видео'!$A$2:$F$3000,6,FALSE),"-")</f>
        <v>-</v>
      </c>
      <c r="AG107" s="115" t="str">
        <f>IFERROR(VLOOKUP(CONCATENATE($A107,AG$1),'Исх-видео'!$A$2:$F$3000,6,FALSE),"-")</f>
        <v>-</v>
      </c>
      <c r="AH107" s="115" t="str">
        <f>IFERROR(VLOOKUP(CONCATENATE($A107,AH$1),'Исх-видео'!$A$2:$F$3000,6,FALSE),"-")</f>
        <v>-</v>
      </c>
      <c r="AI107" s="115" t="str">
        <f>IFERROR(VLOOKUP(CONCATENATE($A107,AI$1),'Исх-видео'!$A$2:$F$3000,6,FALSE),"-")</f>
        <v>-</v>
      </c>
      <c r="AJ107" s="115" t="str">
        <f>IFERROR(VLOOKUP(CONCATENATE($A107,AJ$1),'Исх-видео'!$A$2:$F$3000,6,FALSE),"-")</f>
        <v>-</v>
      </c>
      <c r="AK107" s="115" t="str">
        <f>IFERROR(VLOOKUP(CONCATENATE($A107,AK$1),'Исх-видео'!$A$2:$F$3000,6,FALSE),"-")</f>
        <v>-</v>
      </c>
      <c r="AL107" s="115" t="str">
        <f>IFERROR(VLOOKUP(CONCATENATE($A107,AL$1),'Исх-видео'!$A$2:$F$3000,6,FALSE),"-")</f>
        <v>-</v>
      </c>
      <c r="AM107" s="115" t="str">
        <f>IFERROR(VLOOKUP(CONCATENATE($A107,AM$1),'Исх-видео'!$A$2:$F$3000,6,FALSE),"-")</f>
        <v>-</v>
      </c>
      <c r="AN107" s="115" t="str">
        <f>IFERROR(VLOOKUP(CONCATENATE($A107,AN$1),'Исх-видео'!$A$2:$F$3000,6,FALSE),"-")</f>
        <v>-</v>
      </c>
      <c r="AO107" s="115" t="str">
        <f>IFERROR(VLOOKUP(CONCATENATE($A107,AO$1),'Исх-видео'!$A$2:$F$3000,6,FALSE),"-")</f>
        <v>-</v>
      </c>
      <c r="AP107" s="115" t="str">
        <f>IFERROR(VLOOKUP(CONCATENATE($A107,AP$1),'Исх-видео'!$A$2:$F$3000,6,FALSE),"-")</f>
        <v>-</v>
      </c>
      <c r="AQ107" s="115" t="str">
        <f>IFERROR(VLOOKUP(CONCATENATE($A107,AQ$1),'Исх-видео'!$A$2:$F$3000,6,FALSE),"-")</f>
        <v>-</v>
      </c>
      <c r="AR107" s="115" t="str">
        <f>IFERROR(VLOOKUP(CONCATENATE($A107,AR$1),'Исх-видео'!$A$2:$F$3000,6,FALSE),"-")</f>
        <v>-</v>
      </c>
      <c r="AS107" s="115" t="str">
        <f>IFERROR(VLOOKUP(CONCATENATE($A107,AS$1),'Исх-видео'!$A$2:$F$3000,6,FALSE),"-")</f>
        <v>-</v>
      </c>
      <c r="AT107" s="115" t="str">
        <f>IFERROR(VLOOKUP(CONCATENATE($A107,AT$1),'Исх-видео'!$A$2:$F$3000,6,FALSE),"-")</f>
        <v>-</v>
      </c>
      <c r="AU107" s="115" t="str">
        <f>IFERROR(VLOOKUP(CONCATENATE($A107,AU$1),'Исх-видео'!$A$2:$F$3000,6,FALSE),"-")</f>
        <v>-</v>
      </c>
      <c r="AV107" s="115" t="str">
        <f>IFERROR(VLOOKUP(CONCATENATE($A107,AV$1),'Исх-видео'!$A$2:$F$3000,6,FALSE),"-")</f>
        <v>-</v>
      </c>
      <c r="AW107" s="115" t="str">
        <f>IFERROR(VLOOKUP(CONCATENATE($A107,AW$1),'Исх-видео'!$A$2:$F$3000,6,FALSE),"-")</f>
        <v>-</v>
      </c>
      <c r="AX107" s="115" t="str">
        <f>IFERROR(VLOOKUP(CONCATENATE($A107,AX$1),'Исх-видео'!$A$2:$F$3000,6,FALSE),"-")</f>
        <v>-</v>
      </c>
      <c r="AY107" s="115" t="str">
        <f>IFERROR(VLOOKUP(CONCATENATE($A107,AY$1),'Исх-видео'!$A$2:$F$3000,6,FALSE),"-")</f>
        <v>-</v>
      </c>
      <c r="AZ107" s="115" t="str">
        <f>IFERROR(VLOOKUP(CONCATENATE($A107,AZ$1),'Исх-видео'!$A$2:$F$3000,6,FALSE),"-")</f>
        <v>-</v>
      </c>
      <c r="BA107" s="115" t="str">
        <f>IFERROR(VLOOKUP(CONCATENATE($A107,BA$1),'Исх-видео'!$A$2:$F$3000,6,FALSE),"-")</f>
        <v>-</v>
      </c>
      <c r="BB107" s="115" t="str">
        <f>IFERROR(VLOOKUP(CONCATENATE($A107,BB$1),'Исх-видео'!$A$2:$F$3000,6,FALSE),"-")</f>
        <v>-</v>
      </c>
      <c r="BC107" s="115" t="str">
        <f>IFERROR(VLOOKUP(CONCATENATE($A107,BC$1),'Исх-видео'!$A$2:$F$3000,6,FALSE),"-")</f>
        <v>-</v>
      </c>
      <c r="BD107" s="115" t="str">
        <f>IFERROR(VLOOKUP(CONCATENATE($A107,BD$1),'Исх-видео'!$A$2:$F$3000,6,FALSE),"-")</f>
        <v>-</v>
      </c>
      <c r="BE107" s="115" t="str">
        <f>IFERROR(VLOOKUP(CONCATENATE($A107,BE$1),'Исх-видео'!$A$2:$F$3000,6,FALSE),"-")</f>
        <v>-</v>
      </c>
      <c r="BF107" s="115" t="str">
        <f>IFERROR(VLOOKUP(CONCATENATE($A107,BF$1),'Исх-видео'!$A$2:$F$3000,6,FALSE),"-")</f>
        <v>-</v>
      </c>
      <c r="BG107" s="115" t="str">
        <f>IFERROR(VLOOKUP(CONCATENATE($A107,BG$1),'Исх-видео'!$A$2:$F$3000,6,FALSE),"-")</f>
        <v>-</v>
      </c>
      <c r="BH107" s="116"/>
    </row>
    <row r="108" spans="1:62">
      <c r="A108" s="38">
        <f t="shared" si="13"/>
        <v>7</v>
      </c>
      <c r="B108" s="115" t="str">
        <f>IFERROR(VLOOKUP(CONCATENATE($A108,B$1),'Исх-видео'!$A$2:$F$3000,6,FALSE),"-")</f>
        <v>-</v>
      </c>
      <c r="C108" s="115" t="str">
        <f>IFERROR(VLOOKUP(CONCATENATE($A108,C$1),'Исх-видео'!$A$2:$F$3000,6,FALSE),"-")</f>
        <v>-</v>
      </c>
      <c r="D108" s="115" t="str">
        <f>IFERROR(VLOOKUP(CONCATENATE($A108,D$1),'Исх-видео'!$A$2:$F$3000,6,FALSE),"-")</f>
        <v>-</v>
      </c>
      <c r="E108" s="115" t="str">
        <f>IFERROR(VLOOKUP(CONCATENATE($A108,E$1),'Исх-видео'!$A$2:$F$3000,6,FALSE),"-")</f>
        <v>-</v>
      </c>
      <c r="F108" s="115" t="str">
        <f>IFERROR(VLOOKUP(CONCATENATE($A108,F$1),'Исх-видео'!$A$2:$F$3000,6,FALSE),"-")</f>
        <v>-</v>
      </c>
      <c r="G108" s="115" t="str">
        <f>IFERROR(VLOOKUP(CONCATENATE($A108,G$1),'Исх-видео'!$A$2:$F$3000,6,FALSE),"-")</f>
        <v>-</v>
      </c>
      <c r="H108" s="115" t="str">
        <f>IFERROR(VLOOKUP(CONCATENATE($A108,H$1),'Исх-видео'!$A$2:$F$3000,6,FALSE),"-")</f>
        <v>-</v>
      </c>
      <c r="I108" s="115" t="str">
        <f>IFERROR(VLOOKUP(CONCATENATE($A108,I$1),'Исх-видео'!$A$2:$F$3000,6,FALSE),"-")</f>
        <v>-</v>
      </c>
      <c r="J108" s="115" t="str">
        <f>IFERROR(VLOOKUP(CONCATENATE($A108,J$1),'Исх-видео'!$A$2:$F$3000,6,FALSE),"-")</f>
        <v>-</v>
      </c>
      <c r="K108" s="115" t="str">
        <f>IFERROR(VLOOKUP(CONCATENATE($A108,K$1),'Исх-видео'!$A$2:$F$3000,6,FALSE),"-")</f>
        <v>-</v>
      </c>
      <c r="L108" s="115" t="str">
        <f>IFERROR(VLOOKUP(CONCATENATE($A108,L$1),'Исх-видео'!$A$2:$F$3000,6,FALSE),"-")</f>
        <v>-</v>
      </c>
      <c r="M108" s="115" t="str">
        <f>IFERROR(VLOOKUP(CONCATENATE($A108,M$1),'Исх-видео'!$A$2:$F$3000,6,FALSE),"-")</f>
        <v>-</v>
      </c>
      <c r="N108" s="115" t="str">
        <f>IFERROR(VLOOKUP(CONCATENATE($A108,N$1),'Исх-видео'!$A$2:$F$3000,6,FALSE),"-")</f>
        <v>-</v>
      </c>
      <c r="O108" s="115" t="str">
        <f>IFERROR(VLOOKUP(CONCATENATE($A108,O$1),'Исх-видео'!$A$2:$F$3000,6,FALSE),"-")</f>
        <v>-</v>
      </c>
      <c r="P108" s="115" t="str">
        <f>IFERROR(VLOOKUP(CONCATENATE($A108,P$1),'Исх-видео'!$A$2:$F$3000,6,FALSE),"-")</f>
        <v>-</v>
      </c>
      <c r="Q108" s="115" t="str">
        <f>IFERROR(VLOOKUP(CONCATENATE($A108,Q$1),'Исх-видео'!$A$2:$F$3000,6,FALSE),"-")</f>
        <v>-</v>
      </c>
      <c r="R108" s="115" t="str">
        <f>IFERROR(VLOOKUP(CONCATENATE($A108,R$1),'Исх-видео'!$A$2:$F$3000,6,FALSE),"-")</f>
        <v>-</v>
      </c>
      <c r="S108" s="115" t="str">
        <f>IFERROR(VLOOKUP(CONCATENATE($A108,S$1),'Исх-видео'!$A$2:$F$3000,6,FALSE),"-")</f>
        <v>-</v>
      </c>
      <c r="T108" s="115" t="str">
        <f>IFERROR(VLOOKUP(CONCATENATE($A108,T$1),'Исх-видео'!$A$2:$F$3000,6,FALSE),"-")</f>
        <v>-</v>
      </c>
      <c r="U108" s="115" t="str">
        <f>IFERROR(VLOOKUP(CONCATENATE($A108,U$1),'Исх-видео'!$A$2:$F$3000,6,FALSE),"-")</f>
        <v>-</v>
      </c>
      <c r="V108" s="115" t="str">
        <f>IFERROR(VLOOKUP(CONCATENATE($A108,V$1),'Исх-видео'!$A$2:$F$3000,6,FALSE),"-")</f>
        <v>-</v>
      </c>
      <c r="W108" s="115" t="str">
        <f>IFERROR(VLOOKUP(CONCATENATE($A108,W$1),'Исх-видео'!$A$2:$F$3000,6,FALSE),"-")</f>
        <v>-</v>
      </c>
      <c r="X108" s="115" t="str">
        <f>IFERROR(VLOOKUP(CONCATENATE($A108,X$1),'Исх-видео'!$A$2:$F$3000,6,FALSE),"-")</f>
        <v>-</v>
      </c>
      <c r="Y108" s="115" t="str">
        <f>IFERROR(VLOOKUP(CONCATENATE($A108,Y$1),'Исх-видео'!$A$2:$F$3000,6,FALSE),"-")</f>
        <v>-</v>
      </c>
      <c r="Z108" s="115" t="str">
        <f>IFERROR(VLOOKUP(CONCATENATE($A108,Z$1),'Исх-видео'!$A$2:$F$3000,6,FALSE),"-")</f>
        <v>-</v>
      </c>
      <c r="AA108" s="115" t="str">
        <f>IFERROR(VLOOKUP(CONCATENATE($A108,AA$1),'Исх-видео'!$A$2:$F$3000,6,FALSE),"-")</f>
        <v>-</v>
      </c>
      <c r="AB108" s="115" t="str">
        <f>IFERROR(VLOOKUP(CONCATENATE($A108,AB$1),'Исх-видео'!$A$2:$F$3000,6,FALSE),"-")</f>
        <v>-</v>
      </c>
      <c r="AC108" s="115" t="str">
        <f>IFERROR(VLOOKUP(CONCATENATE($A108,AC$1),'Исх-видео'!$A$2:$F$3000,6,FALSE),"-")</f>
        <v>-</v>
      </c>
      <c r="AD108" s="115" t="str">
        <f>IFERROR(VLOOKUP(CONCATENATE($A108,AD$1),'Исх-видео'!$A$2:$F$3000,6,FALSE),"-")</f>
        <v>-</v>
      </c>
      <c r="AE108" s="115" t="str">
        <f>IFERROR(VLOOKUP(CONCATENATE($A108,AE$1),'Исх-видео'!$A$2:$F$3000,6,FALSE),"-")</f>
        <v>-</v>
      </c>
      <c r="AF108" s="115" t="str">
        <f>IFERROR(VLOOKUP(CONCATENATE($A108,AF$1),'Исх-видео'!$A$2:$F$3000,6,FALSE),"-")</f>
        <v>-</v>
      </c>
      <c r="AG108" s="115" t="str">
        <f>IFERROR(VLOOKUP(CONCATENATE($A108,AG$1),'Исх-видео'!$A$2:$F$3000,6,FALSE),"-")</f>
        <v>-</v>
      </c>
      <c r="AH108" s="115" t="str">
        <f>IFERROR(VLOOKUP(CONCATENATE($A108,AH$1),'Исх-видео'!$A$2:$F$3000,6,FALSE),"-")</f>
        <v>-</v>
      </c>
      <c r="AI108" s="115" t="str">
        <f>IFERROR(VLOOKUP(CONCATENATE($A108,AI$1),'Исх-видео'!$A$2:$F$3000,6,FALSE),"-")</f>
        <v>-</v>
      </c>
      <c r="AJ108" s="115" t="str">
        <f>IFERROR(VLOOKUP(CONCATENATE($A108,AJ$1),'Исх-видео'!$A$2:$F$3000,6,FALSE),"-")</f>
        <v>-</v>
      </c>
      <c r="AK108" s="115" t="str">
        <f>IFERROR(VLOOKUP(CONCATENATE($A108,AK$1),'Исх-видео'!$A$2:$F$3000,6,FALSE),"-")</f>
        <v>-</v>
      </c>
      <c r="AL108" s="115" t="str">
        <f>IFERROR(VLOOKUP(CONCATENATE($A108,AL$1),'Исх-видео'!$A$2:$F$3000,6,FALSE),"-")</f>
        <v>-</v>
      </c>
      <c r="AM108" s="115" t="str">
        <f>IFERROR(VLOOKUP(CONCATENATE($A108,AM$1),'Исх-видео'!$A$2:$F$3000,6,FALSE),"-")</f>
        <v>-</v>
      </c>
      <c r="AN108" s="115" t="str">
        <f>IFERROR(VLOOKUP(CONCATENATE($A108,AN$1),'Исх-видео'!$A$2:$F$3000,6,FALSE),"-")</f>
        <v>-</v>
      </c>
      <c r="AO108" s="115" t="str">
        <f>IFERROR(VLOOKUP(CONCATENATE($A108,AO$1),'Исх-видео'!$A$2:$F$3000,6,FALSE),"-")</f>
        <v>-</v>
      </c>
      <c r="AP108" s="115" t="str">
        <f>IFERROR(VLOOKUP(CONCATENATE($A108,AP$1),'Исх-видео'!$A$2:$F$3000,6,FALSE),"-")</f>
        <v>-</v>
      </c>
      <c r="AQ108" s="115" t="str">
        <f>IFERROR(VLOOKUP(CONCATENATE($A108,AQ$1),'Исх-видео'!$A$2:$F$3000,6,FALSE),"-")</f>
        <v>-</v>
      </c>
      <c r="AR108" s="115" t="str">
        <f>IFERROR(VLOOKUP(CONCATENATE($A108,AR$1),'Исх-видео'!$A$2:$F$3000,6,FALSE),"-")</f>
        <v>-</v>
      </c>
      <c r="AS108" s="115" t="str">
        <f>IFERROR(VLOOKUP(CONCATENATE($A108,AS$1),'Исх-видео'!$A$2:$F$3000,6,FALSE),"-")</f>
        <v>-</v>
      </c>
      <c r="AT108" s="115" t="str">
        <f>IFERROR(VLOOKUP(CONCATENATE($A108,AT$1),'Исх-видео'!$A$2:$F$3000,6,FALSE),"-")</f>
        <v>-</v>
      </c>
      <c r="AU108" s="115" t="str">
        <f>IFERROR(VLOOKUP(CONCATENATE($A108,AU$1),'Исх-видео'!$A$2:$F$3000,6,FALSE),"-")</f>
        <v>-</v>
      </c>
      <c r="AV108" s="115" t="str">
        <f>IFERROR(VLOOKUP(CONCATENATE($A108,AV$1),'Исх-видео'!$A$2:$F$3000,6,FALSE),"-")</f>
        <v>-</v>
      </c>
      <c r="AW108" s="115" t="str">
        <f>IFERROR(VLOOKUP(CONCATENATE($A108,AW$1),'Исх-видео'!$A$2:$F$3000,6,FALSE),"-")</f>
        <v>-</v>
      </c>
      <c r="AX108" s="115" t="str">
        <f>IFERROR(VLOOKUP(CONCATENATE($A108,AX$1),'Исх-видео'!$A$2:$F$3000,6,FALSE),"-")</f>
        <v>-</v>
      </c>
      <c r="AY108" s="115" t="str">
        <f>IFERROR(VLOOKUP(CONCATENATE($A108,AY$1),'Исх-видео'!$A$2:$F$3000,6,FALSE),"-")</f>
        <v>-</v>
      </c>
      <c r="AZ108" s="115" t="str">
        <f>IFERROR(VLOOKUP(CONCATENATE($A108,AZ$1),'Исх-видео'!$A$2:$F$3000,6,FALSE),"-")</f>
        <v>-</v>
      </c>
      <c r="BA108" s="115" t="str">
        <f>IFERROR(VLOOKUP(CONCATENATE($A108,BA$1),'Исх-видео'!$A$2:$F$3000,6,FALSE),"-")</f>
        <v>-</v>
      </c>
      <c r="BB108" s="115" t="str">
        <f>IFERROR(VLOOKUP(CONCATENATE($A108,BB$1),'Исх-видео'!$A$2:$F$3000,6,FALSE),"-")</f>
        <v>-</v>
      </c>
      <c r="BC108" s="115" t="str">
        <f>IFERROR(VLOOKUP(CONCATENATE($A108,BC$1),'Исх-видео'!$A$2:$F$3000,6,FALSE),"-")</f>
        <v>-</v>
      </c>
      <c r="BD108" s="115" t="str">
        <f>IFERROR(VLOOKUP(CONCATENATE($A108,BD$1),'Исх-видео'!$A$2:$F$3000,6,FALSE),"-")</f>
        <v>-</v>
      </c>
      <c r="BE108" s="115" t="str">
        <f>IFERROR(VLOOKUP(CONCATENATE($A108,BE$1),'Исх-видео'!$A$2:$F$3000,6,FALSE),"-")</f>
        <v>-</v>
      </c>
      <c r="BF108" s="115" t="str">
        <f>IFERROR(VLOOKUP(CONCATENATE($A108,BF$1),'Исх-видео'!$A$2:$F$3000,6,FALSE),"-")</f>
        <v>-</v>
      </c>
      <c r="BG108" s="115" t="str">
        <f>IFERROR(VLOOKUP(CONCATENATE($A108,BG$1),'Исх-видео'!$A$2:$F$3000,6,FALSE),"-")</f>
        <v>-</v>
      </c>
      <c r="BH108" s="116"/>
    </row>
    <row r="109" spans="1:62">
      <c r="A109" s="38">
        <f t="shared" si="13"/>
        <v>8</v>
      </c>
      <c r="B109" s="115" t="str">
        <f>IFERROR(VLOOKUP(CONCATENATE($A109,B$1),'Исх-видео'!$A$2:$F$3000,6,FALSE),"-")</f>
        <v>-</v>
      </c>
      <c r="C109" s="115" t="str">
        <f>IFERROR(VLOOKUP(CONCATENATE($A109,C$1),'Исх-видео'!$A$2:$F$3000,6,FALSE),"-")</f>
        <v>-</v>
      </c>
      <c r="D109" s="115" t="str">
        <f>IFERROR(VLOOKUP(CONCATENATE($A109,D$1),'Исх-видео'!$A$2:$F$3000,6,FALSE),"-")</f>
        <v>-</v>
      </c>
      <c r="E109" s="115" t="str">
        <f>IFERROR(VLOOKUP(CONCATENATE($A109,E$1),'Исх-видео'!$A$2:$F$3000,6,FALSE),"-")</f>
        <v>ДА</v>
      </c>
      <c r="F109" s="115" t="str">
        <f>IFERROR(VLOOKUP(CONCATENATE($A109,F$1),'Исх-видео'!$A$2:$F$3000,6,FALSE),"-")</f>
        <v>ДА</v>
      </c>
      <c r="G109" s="115" t="str">
        <f>IFERROR(VLOOKUP(CONCATENATE($A109,G$1),'Исх-видео'!$A$2:$F$3000,6,FALSE),"-")</f>
        <v>-</v>
      </c>
      <c r="H109" s="115" t="str">
        <f>IFERROR(VLOOKUP(CONCATENATE($A109,H$1),'Исх-видео'!$A$2:$F$3000,6,FALSE),"-")</f>
        <v>-</v>
      </c>
      <c r="I109" s="115" t="str">
        <f>IFERROR(VLOOKUP(CONCATENATE($A109,I$1),'Исх-видео'!$A$2:$F$3000,6,FALSE),"-")</f>
        <v>ДА</v>
      </c>
      <c r="J109" s="115" t="str">
        <f>IFERROR(VLOOKUP(CONCATENATE($A109,J$1),'Исх-видео'!$A$2:$F$3000,6,FALSE),"-")</f>
        <v>-</v>
      </c>
      <c r="K109" s="115" t="str">
        <f>IFERROR(VLOOKUP(CONCATENATE($A109,K$1),'Исх-видео'!$A$2:$F$3000,6,FALSE),"-")</f>
        <v>-</v>
      </c>
      <c r="L109" s="115" t="str">
        <f>IFERROR(VLOOKUP(CONCATENATE($A109,L$1),'Исх-видео'!$A$2:$F$3000,6,FALSE),"-")</f>
        <v>-</v>
      </c>
      <c r="M109" s="115" t="str">
        <f>IFERROR(VLOOKUP(CONCATENATE($A109,M$1),'Исх-видео'!$A$2:$F$3000,6,FALSE),"-")</f>
        <v>-</v>
      </c>
      <c r="N109" s="115" t="str">
        <f>IFERROR(VLOOKUP(CONCATENATE($A109,N$1),'Исх-видео'!$A$2:$F$3000,6,FALSE),"-")</f>
        <v>-</v>
      </c>
      <c r="O109" s="115" t="str">
        <f>IFERROR(VLOOKUP(CONCATENATE($A109,O$1),'Исх-видео'!$A$2:$F$3000,6,FALSE),"-")</f>
        <v>-</v>
      </c>
      <c r="P109" s="115" t="str">
        <f>IFERROR(VLOOKUP(CONCATENATE($A109,P$1),'Исх-видео'!$A$2:$F$3000,6,FALSE),"-")</f>
        <v>-</v>
      </c>
      <c r="Q109" s="115" t="str">
        <f>IFERROR(VLOOKUP(CONCATENATE($A109,Q$1),'Исх-видео'!$A$2:$F$3000,6,FALSE),"-")</f>
        <v>-</v>
      </c>
      <c r="R109" s="115" t="str">
        <f>IFERROR(VLOOKUP(CONCATENATE($A109,R$1),'Исх-видео'!$A$2:$F$3000,6,FALSE),"-")</f>
        <v>-</v>
      </c>
      <c r="S109" s="115" t="str">
        <f>IFERROR(VLOOKUP(CONCATENATE($A109,S$1),'Исх-видео'!$A$2:$F$3000,6,FALSE),"-")</f>
        <v>ДА</v>
      </c>
      <c r="T109" s="115" t="str">
        <f>IFERROR(VLOOKUP(CONCATENATE($A109,T$1),'Исх-видео'!$A$2:$F$3000,6,FALSE),"-")</f>
        <v>-</v>
      </c>
      <c r="U109" s="115" t="str">
        <f>IFERROR(VLOOKUP(CONCATENATE($A109,U$1),'Исх-видео'!$A$2:$F$3000,6,FALSE),"-")</f>
        <v>-</v>
      </c>
      <c r="V109" s="115" t="str">
        <f>IFERROR(VLOOKUP(CONCATENATE($A109,V$1),'Исх-видео'!$A$2:$F$3000,6,FALSE),"-")</f>
        <v>-</v>
      </c>
      <c r="W109" s="115" t="str">
        <f>IFERROR(VLOOKUP(CONCATENATE($A109,W$1),'Исх-видео'!$A$2:$F$3000,6,FALSE),"-")</f>
        <v>ДА</v>
      </c>
      <c r="X109" s="115" t="str">
        <f>IFERROR(VLOOKUP(CONCATENATE($A109,X$1),'Исх-видео'!$A$2:$F$3000,6,FALSE),"-")</f>
        <v>ДА</v>
      </c>
      <c r="Y109" s="115" t="str">
        <f>IFERROR(VLOOKUP(CONCATENATE($A109,Y$1),'Исх-видео'!$A$2:$F$3000,6,FALSE),"-")</f>
        <v>-</v>
      </c>
      <c r="Z109" s="115" t="str">
        <f>IFERROR(VLOOKUP(CONCATENATE($A109,Z$1),'Исх-видео'!$A$2:$F$3000,6,FALSE),"-")</f>
        <v>ДА</v>
      </c>
      <c r="AA109" s="115" t="str">
        <f>IFERROR(VLOOKUP(CONCATENATE($A109,AA$1),'Исх-видео'!$A$2:$F$3000,6,FALSE),"-")</f>
        <v>-</v>
      </c>
      <c r="AB109" s="115" t="str">
        <f>IFERROR(VLOOKUP(CONCATENATE($A109,AB$1),'Исх-видео'!$A$2:$F$3000,6,FALSE),"-")</f>
        <v>НЕТ</v>
      </c>
      <c r="AC109" s="115" t="str">
        <f>IFERROR(VLOOKUP(CONCATENATE($A109,AC$1),'Исх-видео'!$A$2:$F$3000,6,FALSE),"-")</f>
        <v>-</v>
      </c>
      <c r="AD109" s="115" t="str">
        <f>IFERROR(VLOOKUP(CONCATENATE($A109,AD$1),'Исх-видео'!$A$2:$F$3000,6,FALSE),"-")</f>
        <v>-</v>
      </c>
      <c r="AE109" s="115" t="str">
        <f>IFERROR(VLOOKUP(CONCATENATE($A109,AE$1),'Исх-видео'!$A$2:$F$3000,6,FALSE),"-")</f>
        <v>ДА</v>
      </c>
      <c r="AF109" s="115" t="str">
        <f>IFERROR(VLOOKUP(CONCATENATE($A109,AF$1),'Исх-видео'!$A$2:$F$3000,6,FALSE),"-")</f>
        <v>-</v>
      </c>
      <c r="AG109" s="115" t="str">
        <f>IFERROR(VLOOKUP(CONCATENATE($A109,AG$1),'Исх-видео'!$A$2:$F$3000,6,FALSE),"-")</f>
        <v>-</v>
      </c>
      <c r="AH109" s="115" t="str">
        <f>IFERROR(VLOOKUP(CONCATENATE($A109,AH$1),'Исх-видео'!$A$2:$F$3000,6,FALSE),"-")</f>
        <v>-</v>
      </c>
      <c r="AI109" s="115" t="str">
        <f>IFERROR(VLOOKUP(CONCATENATE($A109,AI$1),'Исх-видео'!$A$2:$F$3000,6,FALSE),"-")</f>
        <v>-</v>
      </c>
      <c r="AJ109" s="115" t="str">
        <f>IFERROR(VLOOKUP(CONCATENATE($A109,AJ$1),'Исх-видео'!$A$2:$F$3000,6,FALSE),"-")</f>
        <v>НЕТ</v>
      </c>
      <c r="AK109" s="115" t="str">
        <f>IFERROR(VLOOKUP(CONCATENATE($A109,AK$1),'Исх-видео'!$A$2:$F$3000,6,FALSE),"-")</f>
        <v>ДА</v>
      </c>
      <c r="AL109" s="115" t="str">
        <f>IFERROR(VLOOKUP(CONCATENATE($A109,AL$1),'Исх-видео'!$A$2:$F$3000,6,FALSE),"-")</f>
        <v>-</v>
      </c>
      <c r="AM109" s="115" t="str">
        <f>IFERROR(VLOOKUP(CONCATENATE($A109,AM$1),'Исх-видео'!$A$2:$F$3000,6,FALSE),"-")</f>
        <v>-</v>
      </c>
      <c r="AN109" s="115" t="str">
        <f>IFERROR(VLOOKUP(CONCATENATE($A109,AN$1),'Исх-видео'!$A$2:$F$3000,6,FALSE),"-")</f>
        <v>ДА</v>
      </c>
      <c r="AO109" s="115" t="str">
        <f>IFERROR(VLOOKUP(CONCATENATE($A109,AO$1),'Исх-видео'!$A$2:$F$3000,6,FALSE),"-")</f>
        <v>-</v>
      </c>
      <c r="AP109" s="115" t="str">
        <f>IFERROR(VLOOKUP(CONCATENATE($A109,AP$1),'Исх-видео'!$A$2:$F$3000,6,FALSE),"-")</f>
        <v>-</v>
      </c>
      <c r="AQ109" s="115" t="str">
        <f>IFERROR(VLOOKUP(CONCATENATE($A109,AQ$1),'Исх-видео'!$A$2:$F$3000,6,FALSE),"-")</f>
        <v>-</v>
      </c>
      <c r="AR109" s="115" t="str">
        <f>IFERROR(VLOOKUP(CONCATENATE($A109,AR$1),'Исх-видео'!$A$2:$F$3000,6,FALSE),"-")</f>
        <v>-</v>
      </c>
      <c r="AS109" s="115" t="str">
        <f>IFERROR(VLOOKUP(CONCATENATE($A109,AS$1),'Исх-видео'!$A$2:$F$3000,6,FALSE),"-")</f>
        <v>ДА</v>
      </c>
      <c r="AT109" s="115" t="str">
        <f>IFERROR(VLOOKUP(CONCATENATE($A109,AT$1),'Исх-видео'!$A$2:$F$3000,6,FALSE),"-")</f>
        <v>-</v>
      </c>
      <c r="AU109" s="115" t="str">
        <f>IFERROR(VLOOKUP(CONCATENATE($A109,AU$1),'Исх-видео'!$A$2:$F$3000,6,FALSE),"-")</f>
        <v>-</v>
      </c>
      <c r="AV109" s="115" t="str">
        <f>IFERROR(VLOOKUP(CONCATENATE($A109,AV$1),'Исх-видео'!$A$2:$F$3000,6,FALSE),"-")</f>
        <v>-</v>
      </c>
      <c r="AW109" s="115" t="str">
        <f>IFERROR(VLOOKUP(CONCATENATE($A109,AW$1),'Исх-видео'!$A$2:$F$3000,6,FALSE),"-")</f>
        <v>-</v>
      </c>
      <c r="AX109" s="115" t="str">
        <f>IFERROR(VLOOKUP(CONCATENATE($A109,AX$1),'Исх-видео'!$A$2:$F$3000,6,FALSE),"-")</f>
        <v>-</v>
      </c>
      <c r="AY109" s="115" t="str">
        <f>IFERROR(VLOOKUP(CONCATENATE($A109,AY$1),'Исх-видео'!$A$2:$F$3000,6,FALSE),"-")</f>
        <v>-</v>
      </c>
      <c r="AZ109" s="115" t="str">
        <f>IFERROR(VLOOKUP(CONCATENATE($A109,AZ$1),'Исх-видео'!$A$2:$F$3000,6,FALSE),"-")</f>
        <v>-</v>
      </c>
      <c r="BA109" s="115" t="str">
        <f>IFERROR(VLOOKUP(CONCATENATE($A109,BA$1),'Исх-видео'!$A$2:$F$3000,6,FALSE),"-")</f>
        <v>НЕТ</v>
      </c>
      <c r="BB109" s="115" t="str">
        <f>IFERROR(VLOOKUP(CONCATENATE($A109,BB$1),'Исх-видео'!$A$2:$F$3000,6,FALSE),"-")</f>
        <v>-</v>
      </c>
      <c r="BC109" s="115" t="str">
        <f>IFERROR(VLOOKUP(CONCATENATE($A109,BC$1),'Исх-видео'!$A$2:$F$3000,6,FALSE),"-")</f>
        <v>НЕТ</v>
      </c>
      <c r="BD109" s="115" t="str">
        <f>IFERROR(VLOOKUP(CONCATENATE($A109,BD$1),'Исх-видео'!$A$2:$F$3000,6,FALSE),"-")</f>
        <v>-</v>
      </c>
      <c r="BE109" s="115" t="str">
        <f>IFERROR(VLOOKUP(CONCATENATE($A109,BE$1),'Исх-видео'!$A$2:$F$3000,6,FALSE),"-")</f>
        <v>ДА</v>
      </c>
      <c r="BF109" s="115" t="str">
        <f>IFERROR(VLOOKUP(CONCATENATE($A109,BF$1),'Исх-видео'!$A$2:$F$3000,6,FALSE),"-")</f>
        <v>-</v>
      </c>
      <c r="BG109" s="115" t="str">
        <f>IFERROR(VLOOKUP(CONCATENATE($A109,BG$1),'Исх-видео'!$A$2:$F$3000,6,FALSE),"-")</f>
        <v>-</v>
      </c>
      <c r="BH109" s="116"/>
    </row>
    <row r="110" spans="1:62">
      <c r="A110" s="38">
        <f t="shared" si="13"/>
        <v>9</v>
      </c>
      <c r="B110" s="115" t="str">
        <f>IFERROR(VLOOKUP(CONCATENATE($A110,B$1),'Исх-видео'!$A$2:$F$3000,6,FALSE),"-")</f>
        <v>-</v>
      </c>
      <c r="C110" s="115" t="str">
        <f>IFERROR(VLOOKUP(CONCATENATE($A110,C$1),'Исх-видео'!$A$2:$F$3000,6,FALSE),"-")</f>
        <v>-</v>
      </c>
      <c r="D110" s="115" t="str">
        <f>IFERROR(VLOOKUP(CONCATENATE($A110,D$1),'Исх-видео'!$A$2:$F$3000,6,FALSE),"-")</f>
        <v>-</v>
      </c>
      <c r="E110" s="115" t="str">
        <f>IFERROR(VLOOKUP(CONCATENATE($A110,E$1),'Исх-видео'!$A$2:$F$3000,6,FALSE),"-")</f>
        <v>-</v>
      </c>
      <c r="F110" s="115" t="str">
        <f>IFERROR(VLOOKUP(CONCATENATE($A110,F$1),'Исх-видео'!$A$2:$F$3000,6,FALSE),"-")</f>
        <v>-</v>
      </c>
      <c r="G110" s="115" t="str">
        <f>IFERROR(VLOOKUP(CONCATENATE($A110,G$1),'Исх-видео'!$A$2:$F$3000,6,FALSE),"-")</f>
        <v>-</v>
      </c>
      <c r="H110" s="115" t="str">
        <f>IFERROR(VLOOKUP(CONCATENATE($A110,H$1),'Исх-видео'!$A$2:$F$3000,6,FALSE),"-")</f>
        <v>-</v>
      </c>
      <c r="I110" s="115" t="str">
        <f>IFERROR(VLOOKUP(CONCATENATE($A110,I$1),'Исх-видео'!$A$2:$F$3000,6,FALSE),"-")</f>
        <v>-</v>
      </c>
      <c r="J110" s="115" t="str">
        <f>IFERROR(VLOOKUP(CONCATENATE($A110,J$1),'Исх-видео'!$A$2:$F$3000,6,FALSE),"-")</f>
        <v>-</v>
      </c>
      <c r="K110" s="115" t="str">
        <f>IFERROR(VLOOKUP(CONCATENATE($A110,K$1),'Исх-видео'!$A$2:$F$3000,6,FALSE),"-")</f>
        <v>-</v>
      </c>
      <c r="L110" s="115" t="str">
        <f>IFERROR(VLOOKUP(CONCATENATE($A110,L$1),'Исх-видео'!$A$2:$F$3000,6,FALSE),"-")</f>
        <v>-</v>
      </c>
      <c r="M110" s="115" t="str">
        <f>IFERROR(VLOOKUP(CONCATENATE($A110,M$1),'Исх-видео'!$A$2:$F$3000,6,FALSE),"-")</f>
        <v>-</v>
      </c>
      <c r="N110" s="115" t="str">
        <f>IFERROR(VLOOKUP(CONCATENATE($A110,N$1),'Исх-видео'!$A$2:$F$3000,6,FALSE),"-")</f>
        <v>-</v>
      </c>
      <c r="O110" s="115" t="str">
        <f>IFERROR(VLOOKUP(CONCATENATE($A110,O$1),'Исх-видео'!$A$2:$F$3000,6,FALSE),"-")</f>
        <v>-</v>
      </c>
      <c r="P110" s="115" t="str">
        <f>IFERROR(VLOOKUP(CONCATENATE($A110,P$1),'Исх-видео'!$A$2:$F$3000,6,FALSE),"-")</f>
        <v>-</v>
      </c>
      <c r="Q110" s="115" t="str">
        <f>IFERROR(VLOOKUP(CONCATENATE($A110,Q$1),'Исх-видео'!$A$2:$F$3000,6,FALSE),"-")</f>
        <v>-</v>
      </c>
      <c r="R110" s="115" t="str">
        <f>IFERROR(VLOOKUP(CONCATENATE($A110,R$1),'Исх-видео'!$A$2:$F$3000,6,FALSE),"-")</f>
        <v>-</v>
      </c>
      <c r="S110" s="115" t="str">
        <f>IFERROR(VLOOKUP(CONCATENATE($A110,S$1),'Исх-видео'!$A$2:$F$3000,6,FALSE),"-")</f>
        <v>-</v>
      </c>
      <c r="T110" s="115" t="str">
        <f>IFERROR(VLOOKUP(CONCATENATE($A110,T$1),'Исх-видео'!$A$2:$F$3000,6,FALSE),"-")</f>
        <v>-</v>
      </c>
      <c r="U110" s="115" t="str">
        <f>IFERROR(VLOOKUP(CONCATENATE($A110,U$1),'Исх-видео'!$A$2:$F$3000,6,FALSE),"-")</f>
        <v>-</v>
      </c>
      <c r="V110" s="115" t="str">
        <f>IFERROR(VLOOKUP(CONCATENATE($A110,V$1),'Исх-видео'!$A$2:$F$3000,6,FALSE),"-")</f>
        <v>-</v>
      </c>
      <c r="W110" s="115" t="str">
        <f>IFERROR(VLOOKUP(CONCATENATE($A110,W$1),'Исх-видео'!$A$2:$F$3000,6,FALSE),"-")</f>
        <v>-</v>
      </c>
      <c r="X110" s="115" t="str">
        <f>IFERROR(VLOOKUP(CONCATENATE($A110,X$1),'Исх-видео'!$A$2:$F$3000,6,FALSE),"-")</f>
        <v>-</v>
      </c>
      <c r="Y110" s="115" t="str">
        <f>IFERROR(VLOOKUP(CONCATENATE($A110,Y$1),'Исх-видео'!$A$2:$F$3000,6,FALSE),"-")</f>
        <v>-</v>
      </c>
      <c r="Z110" s="115" t="str">
        <f>IFERROR(VLOOKUP(CONCATENATE($A110,Z$1),'Исх-видео'!$A$2:$F$3000,6,FALSE),"-")</f>
        <v>-</v>
      </c>
      <c r="AA110" s="115" t="str">
        <f>IFERROR(VLOOKUP(CONCATENATE($A110,AA$1),'Исх-видео'!$A$2:$F$3000,6,FALSE),"-")</f>
        <v>-</v>
      </c>
      <c r="AB110" s="115" t="str">
        <f>IFERROR(VLOOKUP(CONCATENATE($A110,AB$1),'Исх-видео'!$A$2:$F$3000,6,FALSE),"-")</f>
        <v>-</v>
      </c>
      <c r="AC110" s="115" t="str">
        <f>IFERROR(VLOOKUP(CONCATENATE($A110,AC$1),'Исх-видео'!$A$2:$F$3000,6,FALSE),"-")</f>
        <v>-</v>
      </c>
      <c r="AD110" s="115" t="str">
        <f>IFERROR(VLOOKUP(CONCATENATE($A110,AD$1),'Исх-видео'!$A$2:$F$3000,6,FALSE),"-")</f>
        <v>-</v>
      </c>
      <c r="AE110" s="115" t="str">
        <f>IFERROR(VLOOKUP(CONCATENATE($A110,AE$1),'Исх-видео'!$A$2:$F$3000,6,FALSE),"-")</f>
        <v>-</v>
      </c>
      <c r="AF110" s="115" t="str">
        <f>IFERROR(VLOOKUP(CONCATENATE($A110,AF$1),'Исх-видео'!$A$2:$F$3000,6,FALSE),"-")</f>
        <v>-</v>
      </c>
      <c r="AG110" s="115" t="str">
        <f>IFERROR(VLOOKUP(CONCATENATE($A110,AG$1),'Исх-видео'!$A$2:$F$3000,6,FALSE),"-")</f>
        <v>-</v>
      </c>
      <c r="AH110" s="115" t="str">
        <f>IFERROR(VLOOKUP(CONCATENATE($A110,AH$1),'Исх-видео'!$A$2:$F$3000,6,FALSE),"-")</f>
        <v>-</v>
      </c>
      <c r="AI110" s="115" t="str">
        <f>IFERROR(VLOOKUP(CONCATENATE($A110,AI$1),'Исх-видео'!$A$2:$F$3000,6,FALSE),"-")</f>
        <v>-</v>
      </c>
      <c r="AJ110" s="115" t="str">
        <f>IFERROR(VLOOKUP(CONCATENATE($A110,AJ$1),'Исх-видео'!$A$2:$F$3000,6,FALSE),"-")</f>
        <v>-</v>
      </c>
      <c r="AK110" s="115" t="str">
        <f>IFERROR(VLOOKUP(CONCATENATE($A110,AK$1),'Исх-видео'!$A$2:$F$3000,6,FALSE),"-")</f>
        <v>-</v>
      </c>
      <c r="AL110" s="115" t="str">
        <f>IFERROR(VLOOKUP(CONCATENATE($A110,AL$1),'Исх-видео'!$A$2:$F$3000,6,FALSE),"-")</f>
        <v>-</v>
      </c>
      <c r="AM110" s="115" t="str">
        <f>IFERROR(VLOOKUP(CONCATENATE($A110,AM$1),'Исх-видео'!$A$2:$F$3000,6,FALSE),"-")</f>
        <v>-</v>
      </c>
      <c r="AN110" s="115" t="str">
        <f>IFERROR(VLOOKUP(CONCATENATE($A110,AN$1),'Исх-видео'!$A$2:$F$3000,6,FALSE),"-")</f>
        <v>-</v>
      </c>
      <c r="AO110" s="115" t="str">
        <f>IFERROR(VLOOKUP(CONCATENATE($A110,AO$1),'Исх-видео'!$A$2:$F$3000,6,FALSE),"-")</f>
        <v>-</v>
      </c>
      <c r="AP110" s="115" t="str">
        <f>IFERROR(VLOOKUP(CONCATENATE($A110,AP$1),'Исх-видео'!$A$2:$F$3000,6,FALSE),"-")</f>
        <v>-</v>
      </c>
      <c r="AQ110" s="115" t="str">
        <f>IFERROR(VLOOKUP(CONCATENATE($A110,AQ$1),'Исх-видео'!$A$2:$F$3000,6,FALSE),"-")</f>
        <v>-</v>
      </c>
      <c r="AR110" s="115" t="str">
        <f>IFERROR(VLOOKUP(CONCATENATE($A110,AR$1),'Исх-видео'!$A$2:$F$3000,6,FALSE),"-")</f>
        <v>-</v>
      </c>
      <c r="AS110" s="115" t="str">
        <f>IFERROR(VLOOKUP(CONCATENATE($A110,AS$1),'Исх-видео'!$A$2:$F$3000,6,FALSE),"-")</f>
        <v>-</v>
      </c>
      <c r="AT110" s="115" t="str">
        <f>IFERROR(VLOOKUP(CONCATENATE($A110,AT$1),'Исх-видео'!$A$2:$F$3000,6,FALSE),"-")</f>
        <v>-</v>
      </c>
      <c r="AU110" s="115" t="str">
        <f>IFERROR(VLOOKUP(CONCATENATE($A110,AU$1),'Исх-видео'!$A$2:$F$3000,6,FALSE),"-")</f>
        <v>-</v>
      </c>
      <c r="AV110" s="115" t="str">
        <f>IFERROR(VLOOKUP(CONCATENATE($A110,AV$1),'Исх-видео'!$A$2:$F$3000,6,FALSE),"-")</f>
        <v>-</v>
      </c>
      <c r="AW110" s="115" t="str">
        <f>IFERROR(VLOOKUP(CONCATENATE($A110,AW$1),'Исх-видео'!$A$2:$F$3000,6,FALSE),"-")</f>
        <v>-</v>
      </c>
      <c r="AX110" s="115" t="str">
        <f>IFERROR(VLOOKUP(CONCATENATE($A110,AX$1),'Исх-видео'!$A$2:$F$3000,6,FALSE),"-")</f>
        <v>-</v>
      </c>
      <c r="AY110" s="115" t="str">
        <f>IFERROR(VLOOKUP(CONCATENATE($A110,AY$1),'Исх-видео'!$A$2:$F$3000,6,FALSE),"-")</f>
        <v>-</v>
      </c>
      <c r="AZ110" s="115" t="str">
        <f>IFERROR(VLOOKUP(CONCATENATE($A110,AZ$1),'Исх-видео'!$A$2:$F$3000,6,FALSE),"-")</f>
        <v>-</v>
      </c>
      <c r="BA110" s="115" t="str">
        <f>IFERROR(VLOOKUP(CONCATENATE($A110,BA$1),'Исх-видео'!$A$2:$F$3000,6,FALSE),"-")</f>
        <v>-</v>
      </c>
      <c r="BB110" s="115" t="str">
        <f>IFERROR(VLOOKUP(CONCATENATE($A110,BB$1),'Исх-видео'!$A$2:$F$3000,6,FALSE),"-")</f>
        <v>-</v>
      </c>
      <c r="BC110" s="115" t="str">
        <f>IFERROR(VLOOKUP(CONCATENATE($A110,BC$1),'Исх-видео'!$A$2:$F$3000,6,FALSE),"-")</f>
        <v>-</v>
      </c>
      <c r="BD110" s="115" t="str">
        <f>IFERROR(VLOOKUP(CONCATENATE($A110,BD$1),'Исх-видео'!$A$2:$F$3000,6,FALSE),"-")</f>
        <v>-</v>
      </c>
      <c r="BE110" s="115" t="str">
        <f>IFERROR(VLOOKUP(CONCATENATE($A110,BE$1),'Исх-видео'!$A$2:$F$3000,6,FALSE),"-")</f>
        <v>-</v>
      </c>
      <c r="BF110" s="115" t="str">
        <f>IFERROR(VLOOKUP(CONCATENATE($A110,BF$1),'Исх-видео'!$A$2:$F$3000,6,FALSE),"-")</f>
        <v>-</v>
      </c>
      <c r="BG110" s="115" t="str">
        <f>IFERROR(VLOOKUP(CONCATENATE($A110,BG$1),'Исх-видео'!$A$2:$F$3000,6,FALSE),"-")</f>
        <v>-</v>
      </c>
      <c r="BH110" s="116"/>
    </row>
    <row r="111" spans="1:62">
      <c r="A111" s="38">
        <f t="shared" si="13"/>
        <v>10</v>
      </c>
      <c r="B111" s="115" t="str">
        <f>IFERROR(VLOOKUP(CONCATENATE($A111,B$1),'Исх-видео'!$A$2:$F$3000,6,FALSE),"-")</f>
        <v>-</v>
      </c>
      <c r="C111" s="115" t="str">
        <f>IFERROR(VLOOKUP(CONCATENATE($A111,C$1),'Исх-видео'!$A$2:$F$3000,6,FALSE),"-")</f>
        <v>-</v>
      </c>
      <c r="D111" s="115" t="str">
        <f>IFERROR(VLOOKUP(CONCATENATE($A111,D$1),'Исх-видео'!$A$2:$F$3000,6,FALSE),"-")</f>
        <v>-</v>
      </c>
      <c r="E111" s="115" t="str">
        <f>IFERROR(VLOOKUP(CONCATENATE($A111,E$1),'Исх-видео'!$A$2:$F$3000,6,FALSE),"-")</f>
        <v>НЕТ</v>
      </c>
      <c r="F111" s="115" t="str">
        <f>IFERROR(VLOOKUP(CONCATENATE($A111,F$1),'Исх-видео'!$A$2:$F$3000,6,FALSE),"-")</f>
        <v>НЕТ</v>
      </c>
      <c r="G111" s="115" t="str">
        <f>IFERROR(VLOOKUP(CONCATENATE($A111,G$1),'Исх-видео'!$A$2:$F$3000,6,FALSE),"-")</f>
        <v>-</v>
      </c>
      <c r="H111" s="115" t="str">
        <f>IFERROR(VLOOKUP(CONCATENATE($A111,H$1),'Исх-видео'!$A$2:$F$3000,6,FALSE),"-")</f>
        <v>-</v>
      </c>
      <c r="I111" s="115" t="str">
        <f>IFERROR(VLOOKUP(CONCATENATE($A111,I$1),'Исх-видео'!$A$2:$F$3000,6,FALSE),"-")</f>
        <v>ДА</v>
      </c>
      <c r="J111" s="115" t="str">
        <f>IFERROR(VLOOKUP(CONCATENATE($A111,J$1),'Исх-видео'!$A$2:$F$3000,6,FALSE),"-")</f>
        <v>-</v>
      </c>
      <c r="K111" s="115" t="str">
        <f>IFERROR(VLOOKUP(CONCATENATE($A111,K$1),'Исх-видео'!$A$2:$F$3000,6,FALSE),"-")</f>
        <v>-</v>
      </c>
      <c r="L111" s="115" t="str">
        <f>IFERROR(VLOOKUP(CONCATENATE($A111,L$1),'Исх-видео'!$A$2:$F$3000,6,FALSE),"-")</f>
        <v>-</v>
      </c>
      <c r="M111" s="115" t="str">
        <f>IFERROR(VLOOKUP(CONCATENATE($A111,M$1),'Исх-видео'!$A$2:$F$3000,6,FALSE),"-")</f>
        <v>-</v>
      </c>
      <c r="N111" s="115" t="str">
        <f>IFERROR(VLOOKUP(CONCATENATE($A111,N$1),'Исх-видео'!$A$2:$F$3000,6,FALSE),"-")</f>
        <v>-</v>
      </c>
      <c r="O111" s="115" t="str">
        <f>IFERROR(VLOOKUP(CONCATENATE($A111,O$1),'Исх-видео'!$A$2:$F$3000,6,FALSE),"-")</f>
        <v>-</v>
      </c>
      <c r="P111" s="115" t="str">
        <f>IFERROR(VLOOKUP(CONCATENATE($A111,P$1),'Исх-видео'!$A$2:$F$3000,6,FALSE),"-")</f>
        <v>-</v>
      </c>
      <c r="Q111" s="115" t="str">
        <f>IFERROR(VLOOKUP(CONCATENATE($A111,Q$1),'Исх-видео'!$A$2:$F$3000,6,FALSE),"-")</f>
        <v>-</v>
      </c>
      <c r="R111" s="115" t="str">
        <f>IFERROR(VLOOKUP(CONCATENATE($A111,R$1),'Исх-видео'!$A$2:$F$3000,6,FALSE),"-")</f>
        <v>-</v>
      </c>
      <c r="S111" s="115" t="str">
        <f>IFERROR(VLOOKUP(CONCATENATE($A111,S$1),'Исх-видео'!$A$2:$F$3000,6,FALSE),"-")</f>
        <v>ДА</v>
      </c>
      <c r="T111" s="115" t="str">
        <f>IFERROR(VLOOKUP(CONCATENATE($A111,T$1),'Исх-видео'!$A$2:$F$3000,6,FALSE),"-")</f>
        <v>-</v>
      </c>
      <c r="U111" s="115" t="str">
        <f>IFERROR(VLOOKUP(CONCATENATE($A111,U$1),'Исх-видео'!$A$2:$F$3000,6,FALSE),"-")</f>
        <v>-</v>
      </c>
      <c r="V111" s="115" t="str">
        <f>IFERROR(VLOOKUP(CONCATENATE($A111,V$1),'Исх-видео'!$A$2:$F$3000,6,FALSE),"-")</f>
        <v>-</v>
      </c>
      <c r="W111" s="115" t="str">
        <f>IFERROR(VLOOKUP(CONCATENATE($A111,W$1),'Исх-видео'!$A$2:$F$3000,6,FALSE),"-")</f>
        <v>-</v>
      </c>
      <c r="X111" s="115" t="str">
        <f>IFERROR(VLOOKUP(CONCATENATE($A111,X$1),'Исх-видео'!$A$2:$F$3000,6,FALSE),"-")</f>
        <v>ДА</v>
      </c>
      <c r="Y111" s="115" t="str">
        <f>IFERROR(VLOOKUP(CONCATENATE($A111,Y$1),'Исх-видео'!$A$2:$F$3000,6,FALSE),"-")</f>
        <v>-</v>
      </c>
      <c r="Z111" s="115" t="str">
        <f>IFERROR(VLOOKUP(CONCATENATE($A111,Z$1),'Исх-видео'!$A$2:$F$3000,6,FALSE),"-")</f>
        <v>ДА</v>
      </c>
      <c r="AA111" s="115" t="str">
        <f>IFERROR(VLOOKUP(CONCATENATE($A111,AA$1),'Исх-видео'!$A$2:$F$3000,6,FALSE),"-")</f>
        <v>-</v>
      </c>
      <c r="AB111" s="115" t="str">
        <f>IFERROR(VLOOKUP(CONCATENATE($A111,AB$1),'Исх-видео'!$A$2:$F$3000,6,FALSE),"-")</f>
        <v>НЕТ</v>
      </c>
      <c r="AC111" s="115" t="str">
        <f>IFERROR(VLOOKUP(CONCATENATE($A111,AC$1),'Исх-видео'!$A$2:$F$3000,6,FALSE),"-")</f>
        <v>-</v>
      </c>
      <c r="AD111" s="115" t="str">
        <f>IFERROR(VLOOKUP(CONCATENATE($A111,AD$1),'Исх-видео'!$A$2:$F$3000,6,FALSE),"-")</f>
        <v>-</v>
      </c>
      <c r="AE111" s="115" t="str">
        <f>IFERROR(VLOOKUP(CONCATENATE($A111,AE$1),'Исх-видео'!$A$2:$F$3000,6,FALSE),"-")</f>
        <v>ДА</v>
      </c>
      <c r="AF111" s="115" t="str">
        <f>IFERROR(VLOOKUP(CONCATENATE($A111,AF$1),'Исх-видео'!$A$2:$F$3000,6,FALSE),"-")</f>
        <v>-</v>
      </c>
      <c r="AG111" s="115" t="str">
        <f>IFERROR(VLOOKUP(CONCATENATE($A111,AG$1),'Исх-видео'!$A$2:$F$3000,6,FALSE),"-")</f>
        <v>-</v>
      </c>
      <c r="AH111" s="115" t="str">
        <f>IFERROR(VLOOKUP(CONCATENATE($A111,AH$1),'Исх-видео'!$A$2:$F$3000,6,FALSE),"-")</f>
        <v>-</v>
      </c>
      <c r="AI111" s="115" t="str">
        <f>IFERROR(VLOOKUP(CONCATENATE($A111,AI$1),'Исх-видео'!$A$2:$F$3000,6,FALSE),"-")</f>
        <v>-</v>
      </c>
      <c r="AJ111" s="115" t="str">
        <f>IFERROR(VLOOKUP(CONCATENATE($A111,AJ$1),'Исх-видео'!$A$2:$F$3000,6,FALSE),"-")</f>
        <v>НЕТ</v>
      </c>
      <c r="AK111" s="115" t="str">
        <f>IFERROR(VLOOKUP(CONCATENATE($A111,AK$1),'Исх-видео'!$A$2:$F$3000,6,FALSE),"-")</f>
        <v>ДА</v>
      </c>
      <c r="AL111" s="115" t="str">
        <f>IFERROR(VLOOKUP(CONCATENATE($A111,AL$1),'Исх-видео'!$A$2:$F$3000,6,FALSE),"-")</f>
        <v>ДА</v>
      </c>
      <c r="AM111" s="115" t="str">
        <f>IFERROR(VLOOKUP(CONCATENATE($A111,AM$1),'Исх-видео'!$A$2:$F$3000,6,FALSE),"-")</f>
        <v>-</v>
      </c>
      <c r="AN111" s="115" t="str">
        <f>IFERROR(VLOOKUP(CONCATENATE($A111,AN$1),'Исх-видео'!$A$2:$F$3000,6,FALSE),"-")</f>
        <v>НЕТ</v>
      </c>
      <c r="AO111" s="115" t="str">
        <f>IFERROR(VLOOKUP(CONCATENATE($A111,AO$1),'Исх-видео'!$A$2:$F$3000,6,FALSE),"-")</f>
        <v>-</v>
      </c>
      <c r="AP111" s="115" t="str">
        <f>IFERROR(VLOOKUP(CONCATENATE($A111,AP$1),'Исх-видео'!$A$2:$F$3000,6,FALSE),"-")</f>
        <v>-</v>
      </c>
      <c r="AQ111" s="115" t="str">
        <f>IFERROR(VLOOKUP(CONCATENATE($A111,AQ$1),'Исх-видео'!$A$2:$F$3000,6,FALSE),"-")</f>
        <v>-</v>
      </c>
      <c r="AR111" s="115" t="str">
        <f>IFERROR(VLOOKUP(CONCATENATE($A111,AR$1),'Исх-видео'!$A$2:$F$3000,6,FALSE),"-")</f>
        <v>-</v>
      </c>
      <c r="AS111" s="115" t="str">
        <f>IFERROR(VLOOKUP(CONCATENATE($A111,AS$1),'Исх-видео'!$A$2:$F$3000,6,FALSE),"-")</f>
        <v>-</v>
      </c>
      <c r="AT111" s="115" t="str">
        <f>IFERROR(VLOOKUP(CONCATENATE($A111,AT$1),'Исх-видео'!$A$2:$F$3000,6,FALSE),"-")</f>
        <v>-</v>
      </c>
      <c r="AU111" s="115" t="str">
        <f>IFERROR(VLOOKUP(CONCATENATE($A111,AU$1),'Исх-видео'!$A$2:$F$3000,6,FALSE),"-")</f>
        <v>-</v>
      </c>
      <c r="AV111" s="115" t="str">
        <f>IFERROR(VLOOKUP(CONCATENATE($A111,AV$1),'Исх-видео'!$A$2:$F$3000,6,FALSE),"-")</f>
        <v>-</v>
      </c>
      <c r="AW111" s="115" t="str">
        <f>IFERROR(VLOOKUP(CONCATENATE($A111,AW$1),'Исх-видео'!$A$2:$F$3000,6,FALSE),"-")</f>
        <v>-</v>
      </c>
      <c r="AX111" s="115" t="str">
        <f>IFERROR(VLOOKUP(CONCATENATE($A111,AX$1),'Исх-видео'!$A$2:$F$3000,6,FALSE),"-")</f>
        <v>-</v>
      </c>
      <c r="AY111" s="115" t="str">
        <f>IFERROR(VLOOKUP(CONCATENATE($A111,AY$1),'Исх-видео'!$A$2:$F$3000,6,FALSE),"-")</f>
        <v>-</v>
      </c>
      <c r="AZ111" s="115" t="str">
        <f>IFERROR(VLOOKUP(CONCATENATE($A111,AZ$1),'Исх-видео'!$A$2:$F$3000,6,FALSE),"-")</f>
        <v>-</v>
      </c>
      <c r="BA111" s="115" t="str">
        <f>IFERROR(VLOOKUP(CONCATENATE($A111,BA$1),'Исх-видео'!$A$2:$F$3000,6,FALSE),"-")</f>
        <v>НЕТ</v>
      </c>
      <c r="BB111" s="115" t="str">
        <f>IFERROR(VLOOKUP(CONCATENATE($A111,BB$1),'Исх-видео'!$A$2:$F$3000,6,FALSE),"-")</f>
        <v>-</v>
      </c>
      <c r="BC111" s="115" t="str">
        <f>IFERROR(VLOOKUP(CONCATENATE($A111,BC$1),'Исх-видео'!$A$2:$F$3000,6,FALSE),"-")</f>
        <v>НЕТ</v>
      </c>
      <c r="BD111" s="115" t="str">
        <f>IFERROR(VLOOKUP(CONCATENATE($A111,BD$1),'Исх-видео'!$A$2:$F$3000,6,FALSE),"-")</f>
        <v>-</v>
      </c>
      <c r="BE111" s="115" t="str">
        <f>IFERROR(VLOOKUP(CONCATENATE($A111,BE$1),'Исх-видео'!$A$2:$F$3000,6,FALSE),"-")</f>
        <v>НЕТ</v>
      </c>
      <c r="BF111" s="115" t="str">
        <f>IFERROR(VLOOKUP(CONCATENATE($A111,BF$1),'Исх-видео'!$A$2:$F$3000,6,FALSE),"-")</f>
        <v>-</v>
      </c>
      <c r="BG111" s="115" t="str">
        <f>IFERROR(VLOOKUP(CONCATENATE($A111,BG$1),'Исх-видео'!$A$2:$F$3000,6,FALSE),"-")</f>
        <v>-</v>
      </c>
      <c r="BH111" s="116"/>
    </row>
    <row r="112" spans="1:62">
      <c r="A112" s="38">
        <f t="shared" si="13"/>
        <v>11</v>
      </c>
      <c r="B112" s="115" t="str">
        <f>IFERROR(VLOOKUP(CONCATENATE($A112,B$1),'Исх-видео'!$A$2:$F$3000,6,FALSE),"-")</f>
        <v>-</v>
      </c>
      <c r="C112" s="115" t="str">
        <f>IFERROR(VLOOKUP(CONCATENATE($A112,C$1),'Исх-видео'!$A$2:$F$3000,6,FALSE),"-")</f>
        <v>-</v>
      </c>
      <c r="D112" s="115" t="str">
        <f>IFERROR(VLOOKUP(CONCATENATE($A112,D$1),'Исх-видео'!$A$2:$F$3000,6,FALSE),"-")</f>
        <v>-</v>
      </c>
      <c r="E112" s="115" t="str">
        <f>IFERROR(VLOOKUP(CONCATENATE($A112,E$1),'Исх-видео'!$A$2:$F$3000,6,FALSE),"-")</f>
        <v>ДА</v>
      </c>
      <c r="F112" s="115" t="str">
        <f>IFERROR(VLOOKUP(CONCATENATE($A112,F$1),'Исх-видео'!$A$2:$F$3000,6,FALSE),"-")</f>
        <v>ДА</v>
      </c>
      <c r="G112" s="115" t="str">
        <f>IFERROR(VLOOKUP(CONCATENATE($A112,G$1),'Исх-видео'!$A$2:$F$3000,6,FALSE),"-")</f>
        <v>-</v>
      </c>
      <c r="H112" s="115" t="str">
        <f>IFERROR(VLOOKUP(CONCATENATE($A112,H$1),'Исх-видео'!$A$2:$F$3000,6,FALSE),"-")</f>
        <v>-</v>
      </c>
      <c r="I112" s="115" t="str">
        <f>IFERROR(VLOOKUP(CONCATENATE($A112,I$1),'Исх-видео'!$A$2:$F$3000,6,FALSE),"-")</f>
        <v>ДА</v>
      </c>
      <c r="J112" s="115" t="str">
        <f>IFERROR(VLOOKUP(CONCATENATE($A112,J$1),'Исх-видео'!$A$2:$F$3000,6,FALSE),"-")</f>
        <v>-</v>
      </c>
      <c r="K112" s="115" t="str">
        <f>IFERROR(VLOOKUP(CONCATENATE($A112,K$1),'Исх-видео'!$A$2:$F$3000,6,FALSE),"-")</f>
        <v>-</v>
      </c>
      <c r="L112" s="115" t="str">
        <f>IFERROR(VLOOKUP(CONCATENATE($A112,L$1),'Исх-видео'!$A$2:$F$3000,6,FALSE),"-")</f>
        <v>-</v>
      </c>
      <c r="M112" s="115" t="str">
        <f>IFERROR(VLOOKUP(CONCATENATE($A112,M$1),'Исх-видео'!$A$2:$F$3000,6,FALSE),"-")</f>
        <v>-</v>
      </c>
      <c r="N112" s="115" t="str">
        <f>IFERROR(VLOOKUP(CONCATENATE($A112,N$1),'Исх-видео'!$A$2:$F$3000,6,FALSE),"-")</f>
        <v>-</v>
      </c>
      <c r="O112" s="115" t="str">
        <f>IFERROR(VLOOKUP(CONCATENATE($A112,O$1),'Исх-видео'!$A$2:$F$3000,6,FALSE),"-")</f>
        <v>-</v>
      </c>
      <c r="P112" s="115" t="str">
        <f>IFERROR(VLOOKUP(CONCATENATE($A112,P$1),'Исх-видео'!$A$2:$F$3000,6,FALSE),"-")</f>
        <v>-</v>
      </c>
      <c r="Q112" s="115" t="str">
        <f>IFERROR(VLOOKUP(CONCATENATE($A112,Q$1),'Исх-видео'!$A$2:$F$3000,6,FALSE),"-")</f>
        <v>-</v>
      </c>
      <c r="R112" s="115" t="str">
        <f>IFERROR(VLOOKUP(CONCATENATE($A112,R$1),'Исх-видео'!$A$2:$F$3000,6,FALSE),"-")</f>
        <v>-</v>
      </c>
      <c r="S112" s="115" t="str">
        <f>IFERROR(VLOOKUP(CONCATENATE($A112,S$1),'Исх-видео'!$A$2:$F$3000,6,FALSE),"-")</f>
        <v>ДА</v>
      </c>
      <c r="T112" s="115" t="str">
        <f>IFERROR(VLOOKUP(CONCATENATE($A112,T$1),'Исх-видео'!$A$2:$F$3000,6,FALSE),"-")</f>
        <v>-</v>
      </c>
      <c r="U112" s="115" t="str">
        <f>IFERROR(VLOOKUP(CONCATENATE($A112,U$1),'Исх-видео'!$A$2:$F$3000,6,FALSE),"-")</f>
        <v>-</v>
      </c>
      <c r="V112" s="115" t="str">
        <f>IFERROR(VLOOKUP(CONCATENATE($A112,V$1),'Исх-видео'!$A$2:$F$3000,6,FALSE),"-")</f>
        <v>-</v>
      </c>
      <c r="W112" s="115" t="str">
        <f>IFERROR(VLOOKUP(CONCATENATE($A112,W$1),'Исх-видео'!$A$2:$F$3000,6,FALSE),"-")</f>
        <v>-</v>
      </c>
      <c r="X112" s="115" t="str">
        <f>IFERROR(VLOOKUP(CONCATENATE($A112,X$1),'Исх-видео'!$A$2:$F$3000,6,FALSE),"-")</f>
        <v>НЕТ</v>
      </c>
      <c r="Y112" s="115" t="str">
        <f>IFERROR(VLOOKUP(CONCATENATE($A112,Y$1),'Исх-видео'!$A$2:$F$3000,6,FALSE),"-")</f>
        <v>-</v>
      </c>
      <c r="Z112" s="115" t="str">
        <f>IFERROR(VLOOKUP(CONCATENATE($A112,Z$1),'Исх-видео'!$A$2:$F$3000,6,FALSE),"-")</f>
        <v>НЕТ</v>
      </c>
      <c r="AA112" s="115" t="str">
        <f>IFERROR(VLOOKUP(CONCATENATE($A112,AA$1),'Исх-видео'!$A$2:$F$3000,6,FALSE),"-")</f>
        <v>-</v>
      </c>
      <c r="AB112" s="115" t="str">
        <f>IFERROR(VLOOKUP(CONCATENATE($A112,AB$1),'Исх-видео'!$A$2:$F$3000,6,FALSE),"-")</f>
        <v>НЕТ</v>
      </c>
      <c r="AC112" s="115" t="str">
        <f>IFERROR(VLOOKUP(CONCATENATE($A112,AC$1),'Исх-видео'!$A$2:$F$3000,6,FALSE),"-")</f>
        <v>-</v>
      </c>
      <c r="AD112" s="115" t="str">
        <f>IFERROR(VLOOKUP(CONCATENATE($A112,AD$1),'Исх-видео'!$A$2:$F$3000,6,FALSE),"-")</f>
        <v>-</v>
      </c>
      <c r="AE112" s="115" t="str">
        <f>IFERROR(VLOOKUP(CONCATENATE($A112,AE$1),'Исх-видео'!$A$2:$F$3000,6,FALSE),"-")</f>
        <v>ДА</v>
      </c>
      <c r="AF112" s="115" t="str">
        <f>IFERROR(VLOOKUP(CONCATENATE($A112,AF$1),'Исх-видео'!$A$2:$F$3000,6,FALSE),"-")</f>
        <v>-</v>
      </c>
      <c r="AG112" s="115" t="str">
        <f>IFERROR(VLOOKUP(CONCATENATE($A112,AG$1),'Исх-видео'!$A$2:$F$3000,6,FALSE),"-")</f>
        <v>-</v>
      </c>
      <c r="AH112" s="115" t="str">
        <f>IFERROR(VLOOKUP(CONCATENATE($A112,AH$1),'Исх-видео'!$A$2:$F$3000,6,FALSE),"-")</f>
        <v>-</v>
      </c>
      <c r="AI112" s="115" t="str">
        <f>IFERROR(VLOOKUP(CONCATENATE($A112,AI$1),'Исх-видео'!$A$2:$F$3000,6,FALSE),"-")</f>
        <v>-</v>
      </c>
      <c r="AJ112" s="115" t="str">
        <f>IFERROR(VLOOKUP(CONCATENATE($A112,AJ$1),'Исх-видео'!$A$2:$F$3000,6,FALSE),"-")</f>
        <v>НЕТ</v>
      </c>
      <c r="AK112" s="115" t="str">
        <f>IFERROR(VLOOKUP(CONCATENATE($A112,AK$1),'Исх-видео'!$A$2:$F$3000,6,FALSE),"-")</f>
        <v>ДА</v>
      </c>
      <c r="AL112" s="115" t="str">
        <f>IFERROR(VLOOKUP(CONCATENATE($A112,AL$1),'Исх-видео'!$A$2:$F$3000,6,FALSE),"-")</f>
        <v>ДА</v>
      </c>
      <c r="AM112" s="115" t="str">
        <f>IFERROR(VLOOKUP(CONCATENATE($A112,AM$1),'Исх-видео'!$A$2:$F$3000,6,FALSE),"-")</f>
        <v>-</v>
      </c>
      <c r="AN112" s="115" t="str">
        <f>IFERROR(VLOOKUP(CONCATENATE($A112,AN$1),'Исх-видео'!$A$2:$F$3000,6,FALSE),"-")</f>
        <v>НЕТ</v>
      </c>
      <c r="AO112" s="115" t="str">
        <f>IFERROR(VLOOKUP(CONCATENATE($A112,AO$1),'Исх-видео'!$A$2:$F$3000,6,FALSE),"-")</f>
        <v>-</v>
      </c>
      <c r="AP112" s="115" t="str">
        <f>IFERROR(VLOOKUP(CONCATENATE($A112,AP$1),'Исх-видео'!$A$2:$F$3000,6,FALSE),"-")</f>
        <v>-</v>
      </c>
      <c r="AQ112" s="115" t="str">
        <f>IFERROR(VLOOKUP(CONCATENATE($A112,AQ$1),'Исх-видео'!$A$2:$F$3000,6,FALSE),"-")</f>
        <v>-</v>
      </c>
      <c r="AR112" s="115" t="str">
        <f>IFERROR(VLOOKUP(CONCATENATE($A112,AR$1),'Исх-видео'!$A$2:$F$3000,6,FALSE),"-")</f>
        <v>-</v>
      </c>
      <c r="AS112" s="115" t="str">
        <f>IFERROR(VLOOKUP(CONCATENATE($A112,AS$1),'Исх-видео'!$A$2:$F$3000,6,FALSE),"-")</f>
        <v>ДА</v>
      </c>
      <c r="AT112" s="115" t="str">
        <f>IFERROR(VLOOKUP(CONCATENATE($A112,AT$1),'Исх-видео'!$A$2:$F$3000,6,FALSE),"-")</f>
        <v>-</v>
      </c>
      <c r="AU112" s="115" t="str">
        <f>IFERROR(VLOOKUP(CONCATENATE($A112,AU$1),'Исх-видео'!$A$2:$F$3000,6,FALSE),"-")</f>
        <v>-</v>
      </c>
      <c r="AV112" s="115" t="str">
        <f>IFERROR(VLOOKUP(CONCATENATE($A112,AV$1),'Исх-видео'!$A$2:$F$3000,6,FALSE),"-")</f>
        <v>-</v>
      </c>
      <c r="AW112" s="115" t="str">
        <f>IFERROR(VLOOKUP(CONCATENATE($A112,AW$1),'Исх-видео'!$A$2:$F$3000,6,FALSE),"-")</f>
        <v>-</v>
      </c>
      <c r="AX112" s="115" t="str">
        <f>IFERROR(VLOOKUP(CONCATENATE($A112,AX$1),'Исх-видео'!$A$2:$F$3000,6,FALSE),"-")</f>
        <v>-</v>
      </c>
      <c r="AY112" s="115" t="str">
        <f>IFERROR(VLOOKUP(CONCATENATE($A112,AY$1),'Исх-видео'!$A$2:$F$3000,6,FALSE),"-")</f>
        <v>-</v>
      </c>
      <c r="AZ112" s="115" t="str">
        <f>IFERROR(VLOOKUP(CONCATENATE($A112,AZ$1),'Исх-видео'!$A$2:$F$3000,6,FALSE),"-")</f>
        <v>-</v>
      </c>
      <c r="BA112" s="115" t="str">
        <f>IFERROR(VLOOKUP(CONCATENATE($A112,BA$1),'Исх-видео'!$A$2:$F$3000,6,FALSE),"-")</f>
        <v>НЕТ</v>
      </c>
      <c r="BB112" s="115" t="str">
        <f>IFERROR(VLOOKUP(CONCATENATE($A112,BB$1),'Исх-видео'!$A$2:$F$3000,6,FALSE),"-")</f>
        <v>-</v>
      </c>
      <c r="BC112" s="115" t="str">
        <f>IFERROR(VLOOKUP(CONCATENATE($A112,BC$1),'Исх-видео'!$A$2:$F$3000,6,FALSE),"-")</f>
        <v>НЕТ</v>
      </c>
      <c r="BD112" s="115" t="str">
        <f>IFERROR(VLOOKUP(CONCATENATE($A112,BD$1),'Исх-видео'!$A$2:$F$3000,6,FALSE),"-")</f>
        <v>-</v>
      </c>
      <c r="BE112" s="115" t="str">
        <f>IFERROR(VLOOKUP(CONCATENATE($A112,BE$1),'Исх-видео'!$A$2:$F$3000,6,FALSE),"-")</f>
        <v>НЕТ</v>
      </c>
      <c r="BF112" s="115" t="str">
        <f>IFERROR(VLOOKUP(CONCATENATE($A112,BF$1),'Исх-видео'!$A$2:$F$3000,6,FALSE),"-")</f>
        <v>-</v>
      </c>
      <c r="BG112" s="115" t="str">
        <f>IFERROR(VLOOKUP(CONCATENATE($A112,BG$1),'Исх-видео'!$A$2:$F$3000,6,FALSE),"-")</f>
        <v>-</v>
      </c>
      <c r="BH112" s="116"/>
    </row>
    <row r="113" spans="1:60">
      <c r="A113" s="38">
        <f t="shared" si="13"/>
        <v>12</v>
      </c>
      <c r="B113" s="115" t="str">
        <f>IFERROR(VLOOKUP(CONCATENATE($A113,B$1),'Исх-видео'!$A$2:$F$3000,6,FALSE),"-")</f>
        <v>-</v>
      </c>
      <c r="C113" s="115" t="str">
        <f>IFERROR(VLOOKUP(CONCATENATE($A113,C$1),'Исх-видео'!$A$2:$F$3000,6,FALSE),"-")</f>
        <v>-</v>
      </c>
      <c r="D113" s="115" t="str">
        <f>IFERROR(VLOOKUP(CONCATENATE($A113,D$1),'Исх-видео'!$A$2:$F$3000,6,FALSE),"-")</f>
        <v>-</v>
      </c>
      <c r="E113" s="115" t="str">
        <f>IFERROR(VLOOKUP(CONCATENATE($A113,E$1),'Исх-видео'!$A$2:$F$3000,6,FALSE),"-")</f>
        <v>-</v>
      </c>
      <c r="F113" s="115" t="str">
        <f>IFERROR(VLOOKUP(CONCATENATE($A113,F$1),'Исх-видео'!$A$2:$F$3000,6,FALSE),"-")</f>
        <v>-</v>
      </c>
      <c r="G113" s="115" t="str">
        <f>IFERROR(VLOOKUP(CONCATENATE($A113,G$1),'Исх-видео'!$A$2:$F$3000,6,FALSE),"-")</f>
        <v>-</v>
      </c>
      <c r="H113" s="115" t="str">
        <f>IFERROR(VLOOKUP(CONCATENATE($A113,H$1),'Исх-видео'!$A$2:$F$3000,6,FALSE),"-")</f>
        <v>-</v>
      </c>
      <c r="I113" s="115" t="str">
        <f>IFERROR(VLOOKUP(CONCATENATE($A113,I$1),'Исх-видео'!$A$2:$F$3000,6,FALSE),"-")</f>
        <v>-</v>
      </c>
      <c r="J113" s="115" t="str">
        <f>IFERROR(VLOOKUP(CONCATENATE($A113,J$1),'Исх-видео'!$A$2:$F$3000,6,FALSE),"-")</f>
        <v>-</v>
      </c>
      <c r="K113" s="115" t="str">
        <f>IFERROR(VLOOKUP(CONCATENATE($A113,K$1),'Исх-видео'!$A$2:$F$3000,6,FALSE),"-")</f>
        <v>-</v>
      </c>
      <c r="L113" s="115" t="str">
        <f>IFERROR(VLOOKUP(CONCATENATE($A113,L$1),'Исх-видео'!$A$2:$F$3000,6,FALSE),"-")</f>
        <v>-</v>
      </c>
      <c r="M113" s="115" t="str">
        <f>IFERROR(VLOOKUP(CONCATENATE($A113,M$1),'Исх-видео'!$A$2:$F$3000,6,FALSE),"-")</f>
        <v>-</v>
      </c>
      <c r="N113" s="115" t="str">
        <f>IFERROR(VLOOKUP(CONCATENATE($A113,N$1),'Исх-видео'!$A$2:$F$3000,6,FALSE),"-")</f>
        <v>-</v>
      </c>
      <c r="O113" s="115" t="str">
        <f>IFERROR(VLOOKUP(CONCATENATE($A113,O$1),'Исх-видео'!$A$2:$F$3000,6,FALSE),"-")</f>
        <v>-</v>
      </c>
      <c r="P113" s="115" t="str">
        <f>IFERROR(VLOOKUP(CONCATENATE($A113,P$1),'Исх-видео'!$A$2:$F$3000,6,FALSE),"-")</f>
        <v>-</v>
      </c>
      <c r="Q113" s="115" t="str">
        <f>IFERROR(VLOOKUP(CONCATENATE($A113,Q$1),'Исх-видео'!$A$2:$F$3000,6,FALSE),"-")</f>
        <v>-</v>
      </c>
      <c r="R113" s="115" t="str">
        <f>IFERROR(VLOOKUP(CONCATENATE($A113,R$1),'Исх-видео'!$A$2:$F$3000,6,FALSE),"-")</f>
        <v>-</v>
      </c>
      <c r="S113" s="115" t="str">
        <f>IFERROR(VLOOKUP(CONCATENATE($A113,S$1),'Исх-видео'!$A$2:$F$3000,6,FALSE),"-")</f>
        <v>-</v>
      </c>
      <c r="T113" s="115" t="str">
        <f>IFERROR(VLOOKUP(CONCATENATE($A113,T$1),'Исх-видео'!$A$2:$F$3000,6,FALSE),"-")</f>
        <v>-</v>
      </c>
      <c r="U113" s="115" t="str">
        <f>IFERROR(VLOOKUP(CONCATENATE($A113,U$1),'Исх-видео'!$A$2:$F$3000,6,FALSE),"-")</f>
        <v>-</v>
      </c>
      <c r="V113" s="115" t="str">
        <f>IFERROR(VLOOKUP(CONCATENATE($A113,V$1),'Исх-видео'!$A$2:$F$3000,6,FALSE),"-")</f>
        <v>-</v>
      </c>
      <c r="W113" s="115" t="str">
        <f>IFERROR(VLOOKUP(CONCATENATE($A113,W$1),'Исх-видео'!$A$2:$F$3000,6,FALSE),"-")</f>
        <v>-</v>
      </c>
      <c r="X113" s="115" t="str">
        <f>IFERROR(VLOOKUP(CONCATENATE($A113,X$1),'Исх-видео'!$A$2:$F$3000,6,FALSE),"-")</f>
        <v>-</v>
      </c>
      <c r="Y113" s="115" t="str">
        <f>IFERROR(VLOOKUP(CONCATENATE($A113,Y$1),'Исх-видео'!$A$2:$F$3000,6,FALSE),"-")</f>
        <v>-</v>
      </c>
      <c r="Z113" s="115" t="str">
        <f>IFERROR(VLOOKUP(CONCATENATE($A113,Z$1),'Исх-видео'!$A$2:$F$3000,6,FALSE),"-")</f>
        <v>-</v>
      </c>
      <c r="AA113" s="115" t="str">
        <f>IFERROR(VLOOKUP(CONCATENATE($A113,AA$1),'Исх-видео'!$A$2:$F$3000,6,FALSE),"-")</f>
        <v>-</v>
      </c>
      <c r="AB113" s="115" t="str">
        <f>IFERROR(VLOOKUP(CONCATENATE($A113,AB$1),'Исх-видео'!$A$2:$F$3000,6,FALSE),"-")</f>
        <v>-</v>
      </c>
      <c r="AC113" s="115" t="str">
        <f>IFERROR(VLOOKUP(CONCATENATE($A113,AC$1),'Исх-видео'!$A$2:$F$3000,6,FALSE),"-")</f>
        <v>-</v>
      </c>
      <c r="AD113" s="115" t="str">
        <f>IFERROR(VLOOKUP(CONCATENATE($A113,AD$1),'Исх-видео'!$A$2:$F$3000,6,FALSE),"-")</f>
        <v>-</v>
      </c>
      <c r="AE113" s="115" t="str">
        <f>IFERROR(VLOOKUP(CONCATENATE($A113,AE$1),'Исх-видео'!$A$2:$F$3000,6,FALSE),"-")</f>
        <v>-</v>
      </c>
      <c r="AF113" s="115" t="str">
        <f>IFERROR(VLOOKUP(CONCATENATE($A113,AF$1),'Исх-видео'!$A$2:$F$3000,6,FALSE),"-")</f>
        <v>-</v>
      </c>
      <c r="AG113" s="115" t="str">
        <f>IFERROR(VLOOKUP(CONCATENATE($A113,AG$1),'Исх-видео'!$A$2:$F$3000,6,FALSE),"-")</f>
        <v>-</v>
      </c>
      <c r="AH113" s="115" t="str">
        <f>IFERROR(VLOOKUP(CONCATENATE($A113,AH$1),'Исх-видео'!$A$2:$F$3000,6,FALSE),"-")</f>
        <v>-</v>
      </c>
      <c r="AI113" s="115" t="str">
        <f>IFERROR(VLOOKUP(CONCATENATE($A113,AI$1),'Исх-видео'!$A$2:$F$3000,6,FALSE),"-")</f>
        <v>-</v>
      </c>
      <c r="AJ113" s="115" t="str">
        <f>IFERROR(VLOOKUP(CONCATENATE($A113,AJ$1),'Исх-видео'!$A$2:$F$3000,6,FALSE),"-")</f>
        <v>-</v>
      </c>
      <c r="AK113" s="115" t="str">
        <f>IFERROR(VLOOKUP(CONCATENATE($A113,AK$1),'Исх-видео'!$A$2:$F$3000,6,FALSE),"-")</f>
        <v>-</v>
      </c>
      <c r="AL113" s="115" t="str">
        <f>IFERROR(VLOOKUP(CONCATENATE($A113,AL$1),'Исх-видео'!$A$2:$F$3000,6,FALSE),"-")</f>
        <v>-</v>
      </c>
      <c r="AM113" s="115" t="str">
        <f>IFERROR(VLOOKUP(CONCATENATE($A113,AM$1),'Исх-видео'!$A$2:$F$3000,6,FALSE),"-")</f>
        <v>-</v>
      </c>
      <c r="AN113" s="115" t="str">
        <f>IFERROR(VLOOKUP(CONCATENATE($A113,AN$1),'Исх-видео'!$A$2:$F$3000,6,FALSE),"-")</f>
        <v>-</v>
      </c>
      <c r="AO113" s="115" t="str">
        <f>IFERROR(VLOOKUP(CONCATENATE($A113,AO$1),'Исх-видео'!$A$2:$F$3000,6,FALSE),"-")</f>
        <v>-</v>
      </c>
      <c r="AP113" s="115" t="str">
        <f>IFERROR(VLOOKUP(CONCATENATE($A113,AP$1),'Исх-видео'!$A$2:$F$3000,6,FALSE),"-")</f>
        <v>-</v>
      </c>
      <c r="AQ113" s="115" t="str">
        <f>IFERROR(VLOOKUP(CONCATENATE($A113,AQ$1),'Исх-видео'!$A$2:$F$3000,6,FALSE),"-")</f>
        <v>-</v>
      </c>
      <c r="AR113" s="115" t="str">
        <f>IFERROR(VLOOKUP(CONCATENATE($A113,AR$1),'Исх-видео'!$A$2:$F$3000,6,FALSE),"-")</f>
        <v>-</v>
      </c>
      <c r="AS113" s="115" t="str">
        <f>IFERROR(VLOOKUP(CONCATENATE($A113,AS$1),'Исх-видео'!$A$2:$F$3000,6,FALSE),"-")</f>
        <v>-</v>
      </c>
      <c r="AT113" s="115" t="str">
        <f>IFERROR(VLOOKUP(CONCATENATE($A113,AT$1),'Исх-видео'!$A$2:$F$3000,6,FALSE),"-")</f>
        <v>-</v>
      </c>
      <c r="AU113" s="115" t="str">
        <f>IFERROR(VLOOKUP(CONCATENATE($A113,AU$1),'Исх-видео'!$A$2:$F$3000,6,FALSE),"-")</f>
        <v>-</v>
      </c>
      <c r="AV113" s="115" t="str">
        <f>IFERROR(VLOOKUP(CONCATENATE($A113,AV$1),'Исх-видео'!$A$2:$F$3000,6,FALSE),"-")</f>
        <v>-</v>
      </c>
      <c r="AW113" s="115" t="str">
        <f>IFERROR(VLOOKUP(CONCATENATE($A113,AW$1),'Исх-видео'!$A$2:$F$3000,6,FALSE),"-")</f>
        <v>-</v>
      </c>
      <c r="AX113" s="115" t="str">
        <f>IFERROR(VLOOKUP(CONCATENATE($A113,AX$1),'Исх-видео'!$A$2:$F$3000,6,FALSE),"-")</f>
        <v>-</v>
      </c>
      <c r="AY113" s="115" t="str">
        <f>IFERROR(VLOOKUP(CONCATENATE($A113,AY$1),'Исх-видео'!$A$2:$F$3000,6,FALSE),"-")</f>
        <v>-</v>
      </c>
      <c r="AZ113" s="115" t="str">
        <f>IFERROR(VLOOKUP(CONCATENATE($A113,AZ$1),'Исх-видео'!$A$2:$F$3000,6,FALSE),"-")</f>
        <v>-</v>
      </c>
      <c r="BA113" s="115" t="str">
        <f>IFERROR(VLOOKUP(CONCATENATE($A113,BA$1),'Исх-видео'!$A$2:$F$3000,6,FALSE),"-")</f>
        <v>-</v>
      </c>
      <c r="BB113" s="115" t="str">
        <f>IFERROR(VLOOKUP(CONCATENATE($A113,BB$1),'Исх-видео'!$A$2:$F$3000,6,FALSE),"-")</f>
        <v>-</v>
      </c>
      <c r="BC113" s="115" t="str">
        <f>IFERROR(VLOOKUP(CONCATENATE($A113,BC$1),'Исх-видео'!$A$2:$F$3000,6,FALSE),"-")</f>
        <v>-</v>
      </c>
      <c r="BD113" s="115" t="str">
        <f>IFERROR(VLOOKUP(CONCATENATE($A113,BD$1),'Исх-видео'!$A$2:$F$3000,6,FALSE),"-")</f>
        <v>-</v>
      </c>
      <c r="BE113" s="115" t="str">
        <f>IFERROR(VLOOKUP(CONCATENATE($A113,BE$1),'Исх-видео'!$A$2:$F$3000,6,FALSE),"-")</f>
        <v>-</v>
      </c>
      <c r="BF113" s="115" t="str">
        <f>IFERROR(VLOOKUP(CONCATENATE($A113,BF$1),'Исх-видео'!$A$2:$F$3000,6,FALSE),"-")</f>
        <v>-</v>
      </c>
      <c r="BG113" s="115" t="str">
        <f>IFERROR(VLOOKUP(CONCATENATE($A113,BG$1),'Исх-видео'!$A$2:$F$3000,6,FALSE),"-")</f>
        <v>-</v>
      </c>
      <c r="BH113" s="116"/>
    </row>
    <row r="114" spans="1:60">
      <c r="A114" s="38">
        <f t="shared" si="13"/>
        <v>13</v>
      </c>
      <c r="B114" s="115" t="str">
        <f>IFERROR(VLOOKUP(CONCATENATE($A114,B$1),'Исх-видео'!$A$2:$F$3000,6,FALSE),"-")</f>
        <v>-</v>
      </c>
      <c r="C114" s="115" t="str">
        <f>IFERROR(VLOOKUP(CONCATENATE($A114,C$1),'Исх-видео'!$A$2:$F$3000,6,FALSE),"-")</f>
        <v>-</v>
      </c>
      <c r="D114" s="115" t="str">
        <f>IFERROR(VLOOKUP(CONCATENATE($A114,D$1),'Исх-видео'!$A$2:$F$3000,6,FALSE),"-")</f>
        <v>-</v>
      </c>
      <c r="E114" s="115" t="str">
        <f>IFERROR(VLOOKUP(CONCATENATE($A114,E$1),'Исх-видео'!$A$2:$F$3000,6,FALSE),"-")</f>
        <v>-</v>
      </c>
      <c r="F114" s="115" t="str">
        <f>IFERROR(VLOOKUP(CONCATENATE($A114,F$1),'Исх-видео'!$A$2:$F$3000,6,FALSE),"-")</f>
        <v>-</v>
      </c>
      <c r="G114" s="115" t="str">
        <f>IFERROR(VLOOKUP(CONCATENATE($A114,G$1),'Исх-видео'!$A$2:$F$3000,6,FALSE),"-")</f>
        <v>-</v>
      </c>
      <c r="H114" s="115" t="str">
        <f>IFERROR(VLOOKUP(CONCATENATE($A114,H$1),'Исх-видео'!$A$2:$F$3000,6,FALSE),"-")</f>
        <v>-</v>
      </c>
      <c r="I114" s="115" t="str">
        <f>IFERROR(VLOOKUP(CONCATENATE($A114,I$1),'Исх-видео'!$A$2:$F$3000,6,FALSE),"-")</f>
        <v>-</v>
      </c>
      <c r="J114" s="115" t="str">
        <f>IFERROR(VLOOKUP(CONCATENATE($A114,J$1),'Исх-видео'!$A$2:$F$3000,6,FALSE),"-")</f>
        <v>-</v>
      </c>
      <c r="K114" s="115" t="str">
        <f>IFERROR(VLOOKUP(CONCATENATE($A114,K$1),'Исх-видео'!$A$2:$F$3000,6,FALSE),"-")</f>
        <v>-</v>
      </c>
      <c r="L114" s="115" t="str">
        <f>IFERROR(VLOOKUP(CONCATENATE($A114,L$1),'Исх-видео'!$A$2:$F$3000,6,FALSE),"-")</f>
        <v>-</v>
      </c>
      <c r="M114" s="115" t="str">
        <f>IFERROR(VLOOKUP(CONCATENATE($A114,M$1),'Исх-видео'!$A$2:$F$3000,6,FALSE),"-")</f>
        <v>-</v>
      </c>
      <c r="N114" s="115" t="str">
        <f>IFERROR(VLOOKUP(CONCATENATE($A114,N$1),'Исх-видео'!$A$2:$F$3000,6,FALSE),"-")</f>
        <v>-</v>
      </c>
      <c r="O114" s="115" t="str">
        <f>IFERROR(VLOOKUP(CONCATENATE($A114,O$1),'Исх-видео'!$A$2:$F$3000,6,FALSE),"-")</f>
        <v>-</v>
      </c>
      <c r="P114" s="115" t="str">
        <f>IFERROR(VLOOKUP(CONCATENATE($A114,P$1),'Исх-видео'!$A$2:$F$3000,6,FALSE),"-")</f>
        <v>-</v>
      </c>
      <c r="Q114" s="115" t="str">
        <f>IFERROR(VLOOKUP(CONCATENATE($A114,Q$1),'Исх-видео'!$A$2:$F$3000,6,FALSE),"-")</f>
        <v>-</v>
      </c>
      <c r="R114" s="115" t="str">
        <f>IFERROR(VLOOKUP(CONCATENATE($A114,R$1),'Исх-видео'!$A$2:$F$3000,6,FALSE),"-")</f>
        <v>-</v>
      </c>
      <c r="S114" s="115" t="str">
        <f>IFERROR(VLOOKUP(CONCATENATE($A114,S$1),'Исх-видео'!$A$2:$F$3000,6,FALSE),"-")</f>
        <v>-</v>
      </c>
      <c r="T114" s="115" t="str">
        <f>IFERROR(VLOOKUP(CONCATENATE($A114,T$1),'Исх-видео'!$A$2:$F$3000,6,FALSE),"-")</f>
        <v>-</v>
      </c>
      <c r="U114" s="115" t="str">
        <f>IFERROR(VLOOKUP(CONCATENATE($A114,U$1),'Исх-видео'!$A$2:$F$3000,6,FALSE),"-")</f>
        <v>-</v>
      </c>
      <c r="V114" s="115" t="str">
        <f>IFERROR(VLOOKUP(CONCATENATE($A114,V$1),'Исх-видео'!$A$2:$F$3000,6,FALSE),"-")</f>
        <v>-</v>
      </c>
      <c r="W114" s="115" t="str">
        <f>IFERROR(VLOOKUP(CONCATENATE($A114,W$1),'Исх-видео'!$A$2:$F$3000,6,FALSE),"-")</f>
        <v>-</v>
      </c>
      <c r="X114" s="115" t="str">
        <f>IFERROR(VLOOKUP(CONCATENATE($A114,X$1),'Исх-видео'!$A$2:$F$3000,6,FALSE),"-")</f>
        <v>-</v>
      </c>
      <c r="Y114" s="115" t="str">
        <f>IFERROR(VLOOKUP(CONCATENATE($A114,Y$1),'Исх-видео'!$A$2:$F$3000,6,FALSE),"-")</f>
        <v>-</v>
      </c>
      <c r="Z114" s="115" t="str">
        <f>IFERROR(VLOOKUP(CONCATENATE($A114,Z$1),'Исх-видео'!$A$2:$F$3000,6,FALSE),"-")</f>
        <v>-</v>
      </c>
      <c r="AA114" s="115" t="str">
        <f>IFERROR(VLOOKUP(CONCATENATE($A114,AA$1),'Исх-видео'!$A$2:$F$3000,6,FALSE),"-")</f>
        <v>-</v>
      </c>
      <c r="AB114" s="115" t="str">
        <f>IFERROR(VLOOKUP(CONCATENATE($A114,AB$1),'Исх-видео'!$A$2:$F$3000,6,FALSE),"-")</f>
        <v>-</v>
      </c>
      <c r="AC114" s="115" t="str">
        <f>IFERROR(VLOOKUP(CONCATENATE($A114,AC$1),'Исх-видео'!$A$2:$F$3000,6,FALSE),"-")</f>
        <v>-</v>
      </c>
      <c r="AD114" s="115" t="str">
        <f>IFERROR(VLOOKUP(CONCATENATE($A114,AD$1),'Исх-видео'!$A$2:$F$3000,6,FALSE),"-")</f>
        <v>-</v>
      </c>
      <c r="AE114" s="115" t="str">
        <f>IFERROR(VLOOKUP(CONCATENATE($A114,AE$1),'Исх-видео'!$A$2:$F$3000,6,FALSE),"-")</f>
        <v>-</v>
      </c>
      <c r="AF114" s="115" t="str">
        <f>IFERROR(VLOOKUP(CONCATENATE($A114,AF$1),'Исх-видео'!$A$2:$F$3000,6,FALSE),"-")</f>
        <v>-</v>
      </c>
      <c r="AG114" s="115" t="str">
        <f>IFERROR(VLOOKUP(CONCATENATE($A114,AG$1),'Исх-видео'!$A$2:$F$3000,6,FALSE),"-")</f>
        <v>-</v>
      </c>
      <c r="AH114" s="115" t="str">
        <f>IFERROR(VLOOKUP(CONCATENATE($A114,AH$1),'Исх-видео'!$A$2:$F$3000,6,FALSE),"-")</f>
        <v>-</v>
      </c>
      <c r="AI114" s="115" t="str">
        <f>IFERROR(VLOOKUP(CONCATENATE($A114,AI$1),'Исх-видео'!$A$2:$F$3000,6,FALSE),"-")</f>
        <v>-</v>
      </c>
      <c r="AJ114" s="115" t="str">
        <f>IFERROR(VLOOKUP(CONCATENATE($A114,AJ$1),'Исх-видео'!$A$2:$F$3000,6,FALSE),"-")</f>
        <v>-</v>
      </c>
      <c r="AK114" s="115" t="str">
        <f>IFERROR(VLOOKUP(CONCATENATE($A114,AK$1),'Исх-видео'!$A$2:$F$3000,6,FALSE),"-")</f>
        <v>-</v>
      </c>
      <c r="AL114" s="115" t="str">
        <f>IFERROR(VLOOKUP(CONCATENATE($A114,AL$1),'Исх-видео'!$A$2:$F$3000,6,FALSE),"-")</f>
        <v>-</v>
      </c>
      <c r="AM114" s="115" t="str">
        <f>IFERROR(VLOOKUP(CONCATENATE($A114,AM$1),'Исх-видео'!$A$2:$F$3000,6,FALSE),"-")</f>
        <v>-</v>
      </c>
      <c r="AN114" s="115" t="str">
        <f>IFERROR(VLOOKUP(CONCATENATE($A114,AN$1),'Исх-видео'!$A$2:$F$3000,6,FALSE),"-")</f>
        <v>-</v>
      </c>
      <c r="AO114" s="115" t="str">
        <f>IFERROR(VLOOKUP(CONCATENATE($A114,AO$1),'Исх-видео'!$A$2:$F$3000,6,FALSE),"-")</f>
        <v>-</v>
      </c>
      <c r="AP114" s="115" t="str">
        <f>IFERROR(VLOOKUP(CONCATENATE($A114,AP$1),'Исх-видео'!$A$2:$F$3000,6,FALSE),"-")</f>
        <v>-</v>
      </c>
      <c r="AQ114" s="115" t="str">
        <f>IFERROR(VLOOKUP(CONCATENATE($A114,AQ$1),'Исх-видео'!$A$2:$F$3000,6,FALSE),"-")</f>
        <v>-</v>
      </c>
      <c r="AR114" s="115" t="str">
        <f>IFERROR(VLOOKUP(CONCATENATE($A114,AR$1),'Исх-видео'!$A$2:$F$3000,6,FALSE),"-")</f>
        <v>-</v>
      </c>
      <c r="AS114" s="115" t="str">
        <f>IFERROR(VLOOKUP(CONCATENATE($A114,AS$1),'Исх-видео'!$A$2:$F$3000,6,FALSE),"-")</f>
        <v>-</v>
      </c>
      <c r="AT114" s="115" t="str">
        <f>IFERROR(VLOOKUP(CONCATENATE($A114,AT$1),'Исх-видео'!$A$2:$F$3000,6,FALSE),"-")</f>
        <v>-</v>
      </c>
      <c r="AU114" s="115" t="str">
        <f>IFERROR(VLOOKUP(CONCATENATE($A114,AU$1),'Исх-видео'!$A$2:$F$3000,6,FALSE),"-")</f>
        <v>-</v>
      </c>
      <c r="AV114" s="115" t="str">
        <f>IFERROR(VLOOKUP(CONCATENATE($A114,AV$1),'Исх-видео'!$A$2:$F$3000,6,FALSE),"-")</f>
        <v>-</v>
      </c>
      <c r="AW114" s="115" t="str">
        <f>IFERROR(VLOOKUP(CONCATENATE($A114,AW$1),'Исх-видео'!$A$2:$F$3000,6,FALSE),"-")</f>
        <v>-</v>
      </c>
      <c r="AX114" s="115" t="str">
        <f>IFERROR(VLOOKUP(CONCATENATE($A114,AX$1),'Исх-видео'!$A$2:$F$3000,6,FALSE),"-")</f>
        <v>-</v>
      </c>
      <c r="AY114" s="115" t="str">
        <f>IFERROR(VLOOKUP(CONCATENATE($A114,AY$1),'Исх-видео'!$A$2:$F$3000,6,FALSE),"-")</f>
        <v>-</v>
      </c>
      <c r="AZ114" s="115" t="str">
        <f>IFERROR(VLOOKUP(CONCATENATE($A114,AZ$1),'Исх-видео'!$A$2:$F$3000,6,FALSE),"-")</f>
        <v>-</v>
      </c>
      <c r="BA114" s="115" t="str">
        <f>IFERROR(VLOOKUP(CONCATENATE($A114,BA$1),'Исх-видео'!$A$2:$F$3000,6,FALSE),"-")</f>
        <v>-</v>
      </c>
      <c r="BB114" s="115" t="str">
        <f>IFERROR(VLOOKUP(CONCATENATE($A114,BB$1),'Исх-видео'!$A$2:$F$3000,6,FALSE),"-")</f>
        <v>-</v>
      </c>
      <c r="BC114" s="115" t="str">
        <f>IFERROR(VLOOKUP(CONCATENATE($A114,BC$1),'Исх-видео'!$A$2:$F$3000,6,FALSE),"-")</f>
        <v>-</v>
      </c>
      <c r="BD114" s="115" t="str">
        <f>IFERROR(VLOOKUP(CONCATENATE($A114,BD$1),'Исх-видео'!$A$2:$F$3000,6,FALSE),"-")</f>
        <v>-</v>
      </c>
      <c r="BE114" s="115" t="str">
        <f>IFERROR(VLOOKUP(CONCATENATE($A114,BE$1),'Исх-видео'!$A$2:$F$3000,6,FALSE),"-")</f>
        <v>-</v>
      </c>
      <c r="BF114" s="115" t="str">
        <f>IFERROR(VLOOKUP(CONCATENATE($A114,BF$1),'Исх-видео'!$A$2:$F$3000,6,FALSE),"-")</f>
        <v>-</v>
      </c>
      <c r="BG114" s="115" t="str">
        <f>IFERROR(VLOOKUP(CONCATENATE($A114,BG$1),'Исх-видео'!$A$2:$F$3000,6,FALSE),"-")</f>
        <v>-</v>
      </c>
      <c r="BH114" s="116"/>
    </row>
    <row r="115" spans="1:60">
      <c r="A115" s="38">
        <f t="shared" si="13"/>
        <v>14</v>
      </c>
      <c r="B115" s="115" t="str">
        <f>IFERROR(VLOOKUP(CONCATENATE($A115,B$1),'Исх-видео'!$A$2:$F$3000,6,FALSE),"-")</f>
        <v>-</v>
      </c>
      <c r="C115" s="115" t="str">
        <f>IFERROR(VLOOKUP(CONCATENATE($A115,C$1),'Исх-видео'!$A$2:$F$3000,6,FALSE),"-")</f>
        <v>-</v>
      </c>
      <c r="D115" s="115" t="str">
        <f>IFERROR(VLOOKUP(CONCATENATE($A115,D$1),'Исх-видео'!$A$2:$F$3000,6,FALSE),"-")</f>
        <v>-</v>
      </c>
      <c r="E115" s="115" t="str">
        <f>IFERROR(VLOOKUP(CONCATENATE($A115,E$1),'Исх-видео'!$A$2:$F$3000,6,FALSE),"-")</f>
        <v>-</v>
      </c>
      <c r="F115" s="115" t="str">
        <f>IFERROR(VLOOKUP(CONCATENATE($A115,F$1),'Исх-видео'!$A$2:$F$3000,6,FALSE),"-")</f>
        <v>-</v>
      </c>
      <c r="G115" s="115" t="str">
        <f>IFERROR(VLOOKUP(CONCATENATE($A115,G$1),'Исх-видео'!$A$2:$F$3000,6,FALSE),"-")</f>
        <v>-</v>
      </c>
      <c r="H115" s="115" t="str">
        <f>IFERROR(VLOOKUP(CONCATENATE($A115,H$1),'Исх-видео'!$A$2:$F$3000,6,FALSE),"-")</f>
        <v>-</v>
      </c>
      <c r="I115" s="115" t="str">
        <f>IFERROR(VLOOKUP(CONCATENATE($A115,I$1),'Исх-видео'!$A$2:$F$3000,6,FALSE),"-")</f>
        <v>-</v>
      </c>
      <c r="J115" s="115" t="str">
        <f>IFERROR(VLOOKUP(CONCATENATE($A115,J$1),'Исх-видео'!$A$2:$F$3000,6,FALSE),"-")</f>
        <v>-</v>
      </c>
      <c r="K115" s="115" t="str">
        <f>IFERROR(VLOOKUP(CONCATENATE($A115,K$1),'Исх-видео'!$A$2:$F$3000,6,FALSE),"-")</f>
        <v>-</v>
      </c>
      <c r="L115" s="115" t="str">
        <f>IFERROR(VLOOKUP(CONCATENATE($A115,L$1),'Исх-видео'!$A$2:$F$3000,6,FALSE),"-")</f>
        <v>-</v>
      </c>
      <c r="M115" s="115" t="str">
        <f>IFERROR(VLOOKUP(CONCATENATE($A115,M$1),'Исх-видео'!$A$2:$F$3000,6,FALSE),"-")</f>
        <v>-</v>
      </c>
      <c r="N115" s="115" t="str">
        <f>IFERROR(VLOOKUP(CONCATENATE($A115,N$1),'Исх-видео'!$A$2:$F$3000,6,FALSE),"-")</f>
        <v>-</v>
      </c>
      <c r="O115" s="115" t="str">
        <f>IFERROR(VLOOKUP(CONCATENATE($A115,O$1),'Исх-видео'!$A$2:$F$3000,6,FALSE),"-")</f>
        <v>-</v>
      </c>
      <c r="P115" s="115" t="str">
        <f>IFERROR(VLOOKUP(CONCATENATE($A115,P$1),'Исх-видео'!$A$2:$F$3000,6,FALSE),"-")</f>
        <v>-</v>
      </c>
      <c r="Q115" s="115" t="str">
        <f>IFERROR(VLOOKUP(CONCATENATE($A115,Q$1),'Исх-видео'!$A$2:$F$3000,6,FALSE),"-")</f>
        <v>-</v>
      </c>
      <c r="R115" s="115" t="str">
        <f>IFERROR(VLOOKUP(CONCATENATE($A115,R$1),'Исх-видео'!$A$2:$F$3000,6,FALSE),"-")</f>
        <v>-</v>
      </c>
      <c r="S115" s="115" t="str">
        <f>IFERROR(VLOOKUP(CONCATENATE($A115,S$1),'Исх-видео'!$A$2:$F$3000,6,FALSE),"-")</f>
        <v>-</v>
      </c>
      <c r="T115" s="115" t="str">
        <f>IFERROR(VLOOKUP(CONCATENATE($A115,T$1),'Исх-видео'!$A$2:$F$3000,6,FALSE),"-")</f>
        <v>-</v>
      </c>
      <c r="U115" s="115" t="str">
        <f>IFERROR(VLOOKUP(CONCATENATE($A115,U$1),'Исх-видео'!$A$2:$F$3000,6,FALSE),"-")</f>
        <v>-</v>
      </c>
      <c r="V115" s="115" t="str">
        <f>IFERROR(VLOOKUP(CONCATENATE($A115,V$1),'Исх-видео'!$A$2:$F$3000,6,FALSE),"-")</f>
        <v>-</v>
      </c>
      <c r="W115" s="115" t="str">
        <f>IFERROR(VLOOKUP(CONCATENATE($A115,W$1),'Исх-видео'!$A$2:$F$3000,6,FALSE),"-")</f>
        <v>-</v>
      </c>
      <c r="X115" s="115" t="str">
        <f>IFERROR(VLOOKUP(CONCATENATE($A115,X$1),'Исх-видео'!$A$2:$F$3000,6,FALSE),"-")</f>
        <v>-</v>
      </c>
      <c r="Y115" s="115" t="str">
        <f>IFERROR(VLOOKUP(CONCATENATE($A115,Y$1),'Исх-видео'!$A$2:$F$3000,6,FALSE),"-")</f>
        <v>-</v>
      </c>
      <c r="Z115" s="115" t="str">
        <f>IFERROR(VLOOKUP(CONCATENATE($A115,Z$1),'Исх-видео'!$A$2:$F$3000,6,FALSE),"-")</f>
        <v>-</v>
      </c>
      <c r="AA115" s="115" t="str">
        <f>IFERROR(VLOOKUP(CONCATENATE($A115,AA$1),'Исх-видео'!$A$2:$F$3000,6,FALSE),"-")</f>
        <v>-</v>
      </c>
      <c r="AB115" s="115" t="str">
        <f>IFERROR(VLOOKUP(CONCATENATE($A115,AB$1),'Исх-видео'!$A$2:$F$3000,6,FALSE),"-")</f>
        <v>-</v>
      </c>
      <c r="AC115" s="115" t="str">
        <f>IFERROR(VLOOKUP(CONCATENATE($A115,AC$1),'Исх-видео'!$A$2:$F$3000,6,FALSE),"-")</f>
        <v>-</v>
      </c>
      <c r="AD115" s="115" t="str">
        <f>IFERROR(VLOOKUP(CONCATENATE($A115,AD$1),'Исх-видео'!$A$2:$F$3000,6,FALSE),"-")</f>
        <v>-</v>
      </c>
      <c r="AE115" s="115" t="str">
        <f>IFERROR(VLOOKUP(CONCATENATE($A115,AE$1),'Исх-видео'!$A$2:$F$3000,6,FALSE),"-")</f>
        <v>-</v>
      </c>
      <c r="AF115" s="115" t="str">
        <f>IFERROR(VLOOKUP(CONCATENATE($A115,AF$1),'Исх-видео'!$A$2:$F$3000,6,FALSE),"-")</f>
        <v>-</v>
      </c>
      <c r="AG115" s="115" t="str">
        <f>IFERROR(VLOOKUP(CONCATENATE($A115,AG$1),'Исх-видео'!$A$2:$F$3000,6,FALSE),"-")</f>
        <v>-</v>
      </c>
      <c r="AH115" s="115" t="str">
        <f>IFERROR(VLOOKUP(CONCATENATE($A115,AH$1),'Исх-видео'!$A$2:$F$3000,6,FALSE),"-")</f>
        <v>-</v>
      </c>
      <c r="AI115" s="115" t="str">
        <f>IFERROR(VLOOKUP(CONCATENATE($A115,AI$1),'Исх-видео'!$A$2:$F$3000,6,FALSE),"-")</f>
        <v>-</v>
      </c>
      <c r="AJ115" s="115" t="str">
        <f>IFERROR(VLOOKUP(CONCATENATE($A115,AJ$1),'Исх-видео'!$A$2:$F$3000,6,FALSE),"-")</f>
        <v>-</v>
      </c>
      <c r="AK115" s="115" t="str">
        <f>IFERROR(VLOOKUP(CONCATENATE($A115,AK$1),'Исх-видео'!$A$2:$F$3000,6,FALSE),"-")</f>
        <v>-</v>
      </c>
      <c r="AL115" s="115" t="str">
        <f>IFERROR(VLOOKUP(CONCATENATE($A115,AL$1),'Исх-видео'!$A$2:$F$3000,6,FALSE),"-")</f>
        <v>-</v>
      </c>
      <c r="AM115" s="115" t="str">
        <f>IFERROR(VLOOKUP(CONCATENATE($A115,AM$1),'Исх-видео'!$A$2:$F$3000,6,FALSE),"-")</f>
        <v>-</v>
      </c>
      <c r="AN115" s="115" t="str">
        <f>IFERROR(VLOOKUP(CONCATENATE($A115,AN$1),'Исх-видео'!$A$2:$F$3000,6,FALSE),"-")</f>
        <v>-</v>
      </c>
      <c r="AO115" s="115" t="str">
        <f>IFERROR(VLOOKUP(CONCATENATE($A115,AO$1),'Исх-видео'!$A$2:$F$3000,6,FALSE),"-")</f>
        <v>-</v>
      </c>
      <c r="AP115" s="115" t="str">
        <f>IFERROR(VLOOKUP(CONCATENATE($A115,AP$1),'Исх-видео'!$A$2:$F$3000,6,FALSE),"-")</f>
        <v>-</v>
      </c>
      <c r="AQ115" s="115" t="str">
        <f>IFERROR(VLOOKUP(CONCATENATE($A115,AQ$1),'Исх-видео'!$A$2:$F$3000,6,FALSE),"-")</f>
        <v>-</v>
      </c>
      <c r="AR115" s="115" t="str">
        <f>IFERROR(VLOOKUP(CONCATENATE($A115,AR$1),'Исх-видео'!$A$2:$F$3000,6,FALSE),"-")</f>
        <v>-</v>
      </c>
      <c r="AS115" s="115" t="str">
        <f>IFERROR(VLOOKUP(CONCATENATE($A115,AS$1),'Исх-видео'!$A$2:$F$3000,6,FALSE),"-")</f>
        <v>-</v>
      </c>
      <c r="AT115" s="115" t="str">
        <f>IFERROR(VLOOKUP(CONCATENATE($A115,AT$1),'Исх-видео'!$A$2:$F$3000,6,FALSE),"-")</f>
        <v>-</v>
      </c>
      <c r="AU115" s="115" t="str">
        <f>IFERROR(VLOOKUP(CONCATENATE($A115,AU$1),'Исх-видео'!$A$2:$F$3000,6,FALSE),"-")</f>
        <v>-</v>
      </c>
      <c r="AV115" s="115" t="str">
        <f>IFERROR(VLOOKUP(CONCATENATE($A115,AV$1),'Исх-видео'!$A$2:$F$3000,6,FALSE),"-")</f>
        <v>-</v>
      </c>
      <c r="AW115" s="115" t="str">
        <f>IFERROR(VLOOKUP(CONCATENATE($A115,AW$1),'Исх-видео'!$A$2:$F$3000,6,FALSE),"-")</f>
        <v>-</v>
      </c>
      <c r="AX115" s="115" t="str">
        <f>IFERROR(VLOOKUP(CONCATENATE($A115,AX$1),'Исх-видео'!$A$2:$F$3000,6,FALSE),"-")</f>
        <v>-</v>
      </c>
      <c r="AY115" s="115" t="str">
        <f>IFERROR(VLOOKUP(CONCATENATE($A115,AY$1),'Исх-видео'!$A$2:$F$3000,6,FALSE),"-")</f>
        <v>-</v>
      </c>
      <c r="AZ115" s="115" t="str">
        <f>IFERROR(VLOOKUP(CONCATENATE($A115,AZ$1),'Исх-видео'!$A$2:$F$3000,6,FALSE),"-")</f>
        <v>-</v>
      </c>
      <c r="BA115" s="115" t="str">
        <f>IFERROR(VLOOKUP(CONCATENATE($A115,BA$1),'Исх-видео'!$A$2:$F$3000,6,FALSE),"-")</f>
        <v>-</v>
      </c>
      <c r="BB115" s="115" t="str">
        <f>IFERROR(VLOOKUP(CONCATENATE($A115,BB$1),'Исх-видео'!$A$2:$F$3000,6,FALSE),"-")</f>
        <v>-</v>
      </c>
      <c r="BC115" s="115" t="str">
        <f>IFERROR(VLOOKUP(CONCATENATE($A115,BC$1),'Исх-видео'!$A$2:$F$3000,6,FALSE),"-")</f>
        <v>-</v>
      </c>
      <c r="BD115" s="115" t="str">
        <f>IFERROR(VLOOKUP(CONCATENATE($A115,BD$1),'Исх-видео'!$A$2:$F$3000,6,FALSE),"-")</f>
        <v>-</v>
      </c>
      <c r="BE115" s="115" t="str">
        <f>IFERROR(VLOOKUP(CONCATENATE($A115,BE$1),'Исх-видео'!$A$2:$F$3000,6,FALSE),"-")</f>
        <v>-</v>
      </c>
      <c r="BF115" s="115" t="str">
        <f>IFERROR(VLOOKUP(CONCATENATE($A115,BF$1),'Исх-видео'!$A$2:$F$3000,6,FALSE),"-")</f>
        <v>-</v>
      </c>
      <c r="BG115" s="115" t="str">
        <f>IFERROR(VLOOKUP(CONCATENATE($A115,BG$1),'Исх-видео'!$A$2:$F$3000,6,FALSE),"-")</f>
        <v>-</v>
      </c>
      <c r="BH115" s="116"/>
    </row>
    <row r="116" spans="1:60">
      <c r="A116" s="38">
        <f t="shared" si="13"/>
        <v>15</v>
      </c>
      <c r="B116" s="115" t="str">
        <f>IFERROR(VLOOKUP(CONCATENATE($A116,B$1),'Исх-видео'!$A$2:$F$3000,6,FALSE),"-")</f>
        <v>-</v>
      </c>
      <c r="C116" s="115" t="str">
        <f>IFERROR(VLOOKUP(CONCATENATE($A116,C$1),'Исх-видео'!$A$2:$F$3000,6,FALSE),"-")</f>
        <v>-</v>
      </c>
      <c r="D116" s="115" t="str">
        <f>IFERROR(VLOOKUP(CONCATENATE($A116,D$1),'Исх-видео'!$A$2:$F$3000,6,FALSE),"-")</f>
        <v>-</v>
      </c>
      <c r="E116" s="115" t="str">
        <f>IFERROR(VLOOKUP(CONCATENATE($A116,E$1),'Исх-видео'!$A$2:$F$3000,6,FALSE),"-")</f>
        <v>НЕТ</v>
      </c>
      <c r="F116" s="115" t="str">
        <f>IFERROR(VLOOKUP(CONCATENATE($A116,F$1),'Исх-видео'!$A$2:$F$3000,6,FALSE),"-")</f>
        <v>НЕТ</v>
      </c>
      <c r="G116" s="115" t="str">
        <f>IFERROR(VLOOKUP(CONCATENATE($A116,G$1),'Исх-видео'!$A$2:$F$3000,6,FALSE),"-")</f>
        <v>-</v>
      </c>
      <c r="H116" s="115" t="str">
        <f>IFERROR(VLOOKUP(CONCATENATE($A116,H$1),'Исх-видео'!$A$2:$F$3000,6,FALSE),"-")</f>
        <v>-</v>
      </c>
      <c r="I116" s="115" t="str">
        <f>IFERROR(VLOOKUP(CONCATENATE($A116,I$1),'Исх-видео'!$A$2:$F$3000,6,FALSE),"-")</f>
        <v>ДА</v>
      </c>
      <c r="J116" s="115" t="str">
        <f>IFERROR(VLOOKUP(CONCATENATE($A116,J$1),'Исх-видео'!$A$2:$F$3000,6,FALSE),"-")</f>
        <v>-</v>
      </c>
      <c r="K116" s="115" t="str">
        <f>IFERROR(VLOOKUP(CONCATENATE($A116,K$1),'Исх-видео'!$A$2:$F$3000,6,FALSE),"-")</f>
        <v>-</v>
      </c>
      <c r="L116" s="115" t="str">
        <f>IFERROR(VLOOKUP(CONCATENATE($A116,L$1),'Исх-видео'!$A$2:$F$3000,6,FALSE),"-")</f>
        <v>-</v>
      </c>
      <c r="M116" s="115" t="str">
        <f>IFERROR(VLOOKUP(CONCATENATE($A116,M$1),'Исх-видео'!$A$2:$F$3000,6,FALSE),"-")</f>
        <v>-</v>
      </c>
      <c r="N116" s="115" t="str">
        <f>IFERROR(VLOOKUP(CONCATENATE($A116,N$1),'Исх-видео'!$A$2:$F$3000,6,FALSE),"-")</f>
        <v>-</v>
      </c>
      <c r="O116" s="115" t="str">
        <f>IFERROR(VLOOKUP(CONCATENATE($A116,O$1),'Исх-видео'!$A$2:$F$3000,6,FALSE),"-")</f>
        <v>-</v>
      </c>
      <c r="P116" s="115" t="str">
        <f>IFERROR(VLOOKUP(CONCATENATE($A116,P$1),'Исх-видео'!$A$2:$F$3000,6,FALSE),"-")</f>
        <v>-</v>
      </c>
      <c r="Q116" s="115" t="str">
        <f>IFERROR(VLOOKUP(CONCATENATE($A116,Q$1),'Исх-видео'!$A$2:$F$3000,6,FALSE),"-")</f>
        <v>-</v>
      </c>
      <c r="R116" s="115" t="str">
        <f>IFERROR(VLOOKUP(CONCATENATE($A116,R$1),'Исх-видео'!$A$2:$F$3000,6,FALSE),"-")</f>
        <v>-</v>
      </c>
      <c r="S116" s="115" t="str">
        <f>IFERROR(VLOOKUP(CONCATENATE($A116,S$1),'Исх-видео'!$A$2:$F$3000,6,FALSE),"-")</f>
        <v>ДА</v>
      </c>
      <c r="T116" s="115" t="str">
        <f>IFERROR(VLOOKUP(CONCATENATE($A116,T$1),'Исх-видео'!$A$2:$F$3000,6,FALSE),"-")</f>
        <v>-</v>
      </c>
      <c r="U116" s="115" t="str">
        <f>IFERROR(VLOOKUP(CONCATENATE($A116,U$1),'Исх-видео'!$A$2:$F$3000,6,FALSE),"-")</f>
        <v>-</v>
      </c>
      <c r="V116" s="115" t="str">
        <f>IFERROR(VLOOKUP(CONCATENATE($A116,V$1),'Исх-видео'!$A$2:$F$3000,6,FALSE),"-")</f>
        <v>-</v>
      </c>
      <c r="W116" s="115" t="str">
        <f>IFERROR(VLOOKUP(CONCATENATE($A116,W$1),'Исх-видео'!$A$2:$F$3000,6,FALSE),"-")</f>
        <v>-</v>
      </c>
      <c r="X116" s="115" t="str">
        <f>IFERROR(VLOOKUP(CONCATENATE($A116,X$1),'Исх-видео'!$A$2:$F$3000,6,FALSE),"-")</f>
        <v>ДА</v>
      </c>
      <c r="Y116" s="115" t="str">
        <f>IFERROR(VLOOKUP(CONCATENATE($A116,Y$1),'Исх-видео'!$A$2:$F$3000,6,FALSE),"-")</f>
        <v>-</v>
      </c>
      <c r="Z116" s="115" t="str">
        <f>IFERROR(VLOOKUP(CONCATENATE($A116,Z$1),'Исх-видео'!$A$2:$F$3000,6,FALSE),"-")</f>
        <v>НЕТ</v>
      </c>
      <c r="AA116" s="115" t="str">
        <f>IFERROR(VLOOKUP(CONCATENATE($A116,AA$1),'Исх-видео'!$A$2:$F$3000,6,FALSE),"-")</f>
        <v>-</v>
      </c>
      <c r="AB116" s="115" t="str">
        <f>IFERROR(VLOOKUP(CONCATENATE($A116,AB$1),'Исх-видео'!$A$2:$F$3000,6,FALSE),"-")</f>
        <v>НЕТ</v>
      </c>
      <c r="AC116" s="115" t="str">
        <f>IFERROR(VLOOKUP(CONCATENATE($A116,AC$1),'Исх-видео'!$A$2:$F$3000,6,FALSE),"-")</f>
        <v>-</v>
      </c>
      <c r="AD116" s="115" t="str">
        <f>IFERROR(VLOOKUP(CONCATENATE($A116,AD$1),'Исх-видео'!$A$2:$F$3000,6,FALSE),"-")</f>
        <v>-</v>
      </c>
      <c r="AE116" s="115" t="str">
        <f>IFERROR(VLOOKUP(CONCATENATE($A116,AE$1),'Исх-видео'!$A$2:$F$3000,6,FALSE),"-")</f>
        <v>ДА</v>
      </c>
      <c r="AF116" s="115" t="str">
        <f>IFERROR(VLOOKUP(CONCATENATE($A116,AF$1),'Исх-видео'!$A$2:$F$3000,6,FALSE),"-")</f>
        <v>-</v>
      </c>
      <c r="AG116" s="115" t="str">
        <f>IFERROR(VLOOKUP(CONCATENATE($A116,AG$1),'Исх-видео'!$A$2:$F$3000,6,FALSE),"-")</f>
        <v>-</v>
      </c>
      <c r="AH116" s="115" t="str">
        <f>IFERROR(VLOOKUP(CONCATENATE($A116,AH$1),'Исх-видео'!$A$2:$F$3000,6,FALSE),"-")</f>
        <v>-</v>
      </c>
      <c r="AI116" s="115" t="str">
        <f>IFERROR(VLOOKUP(CONCATENATE($A116,AI$1),'Исх-видео'!$A$2:$F$3000,6,FALSE),"-")</f>
        <v>-</v>
      </c>
      <c r="AJ116" s="115" t="str">
        <f>IFERROR(VLOOKUP(CONCATENATE($A116,AJ$1),'Исх-видео'!$A$2:$F$3000,6,FALSE),"-")</f>
        <v>НЕТ</v>
      </c>
      <c r="AK116" s="115" t="str">
        <f>IFERROR(VLOOKUP(CONCATENATE($A116,AK$1),'Исх-видео'!$A$2:$F$3000,6,FALSE),"-")</f>
        <v>ДА</v>
      </c>
      <c r="AL116" s="115" t="str">
        <f>IFERROR(VLOOKUP(CONCATENATE($A116,AL$1),'Исх-видео'!$A$2:$F$3000,6,FALSE),"-")</f>
        <v>ДА</v>
      </c>
      <c r="AM116" s="115" t="str">
        <f>IFERROR(VLOOKUP(CONCATENATE($A116,AM$1),'Исх-видео'!$A$2:$F$3000,6,FALSE),"-")</f>
        <v>-</v>
      </c>
      <c r="AN116" s="115" t="str">
        <f>IFERROR(VLOOKUP(CONCATENATE($A116,AN$1),'Исх-видео'!$A$2:$F$3000,6,FALSE),"-")</f>
        <v>НЕТ</v>
      </c>
      <c r="AO116" s="115" t="str">
        <f>IFERROR(VLOOKUP(CONCATENATE($A116,AO$1),'Исх-видео'!$A$2:$F$3000,6,FALSE),"-")</f>
        <v>-</v>
      </c>
      <c r="AP116" s="115" t="str">
        <f>IFERROR(VLOOKUP(CONCATENATE($A116,AP$1),'Исх-видео'!$A$2:$F$3000,6,FALSE),"-")</f>
        <v>-</v>
      </c>
      <c r="AQ116" s="115" t="str">
        <f>IFERROR(VLOOKUP(CONCATENATE($A116,AQ$1),'Исх-видео'!$A$2:$F$3000,6,FALSE),"-")</f>
        <v>-</v>
      </c>
      <c r="AR116" s="115" t="str">
        <f>IFERROR(VLOOKUP(CONCATENATE($A116,AR$1),'Исх-видео'!$A$2:$F$3000,6,FALSE),"-")</f>
        <v>-</v>
      </c>
      <c r="AS116" s="115" t="str">
        <f>IFERROR(VLOOKUP(CONCATENATE($A116,AS$1),'Исх-видео'!$A$2:$F$3000,6,FALSE),"-")</f>
        <v>-</v>
      </c>
      <c r="AT116" s="115" t="str">
        <f>IFERROR(VLOOKUP(CONCATENATE($A116,AT$1),'Исх-видео'!$A$2:$F$3000,6,FALSE),"-")</f>
        <v>-</v>
      </c>
      <c r="AU116" s="115" t="str">
        <f>IFERROR(VLOOKUP(CONCATENATE($A116,AU$1),'Исх-видео'!$A$2:$F$3000,6,FALSE),"-")</f>
        <v>-</v>
      </c>
      <c r="AV116" s="115" t="str">
        <f>IFERROR(VLOOKUP(CONCATENATE($A116,AV$1),'Исх-видео'!$A$2:$F$3000,6,FALSE),"-")</f>
        <v>-</v>
      </c>
      <c r="AW116" s="115" t="str">
        <f>IFERROR(VLOOKUP(CONCATENATE($A116,AW$1),'Исх-видео'!$A$2:$F$3000,6,FALSE),"-")</f>
        <v>-</v>
      </c>
      <c r="AX116" s="115" t="str">
        <f>IFERROR(VLOOKUP(CONCATENATE($A116,AX$1),'Исх-видео'!$A$2:$F$3000,6,FALSE),"-")</f>
        <v>-</v>
      </c>
      <c r="AY116" s="115" t="str">
        <f>IFERROR(VLOOKUP(CONCATENATE($A116,AY$1),'Исх-видео'!$A$2:$F$3000,6,FALSE),"-")</f>
        <v>-</v>
      </c>
      <c r="AZ116" s="115" t="str">
        <f>IFERROR(VLOOKUP(CONCATENATE($A116,AZ$1),'Исх-видео'!$A$2:$F$3000,6,FALSE),"-")</f>
        <v>-</v>
      </c>
      <c r="BA116" s="115" t="str">
        <f>IFERROR(VLOOKUP(CONCATENATE($A116,BA$1),'Исх-видео'!$A$2:$F$3000,6,FALSE),"-")</f>
        <v>НЕТ</v>
      </c>
      <c r="BB116" s="115" t="str">
        <f>IFERROR(VLOOKUP(CONCATENATE($A116,BB$1),'Исх-видео'!$A$2:$F$3000,6,FALSE),"-")</f>
        <v>-</v>
      </c>
      <c r="BC116" s="115" t="str">
        <f>IFERROR(VLOOKUP(CONCATENATE($A116,BC$1),'Исх-видео'!$A$2:$F$3000,6,FALSE),"-")</f>
        <v>НЕТ</v>
      </c>
      <c r="BD116" s="115" t="str">
        <f>IFERROR(VLOOKUP(CONCATENATE($A116,BD$1),'Исх-видео'!$A$2:$F$3000,6,FALSE),"-")</f>
        <v>-</v>
      </c>
      <c r="BE116" s="115" t="str">
        <f>IFERROR(VLOOKUP(CONCATENATE($A116,BE$1),'Исх-видео'!$A$2:$F$3000,6,FALSE),"-")</f>
        <v>ДА</v>
      </c>
      <c r="BF116" s="115" t="str">
        <f>IFERROR(VLOOKUP(CONCATENATE($A116,BF$1),'Исх-видео'!$A$2:$F$3000,6,FALSE),"-")</f>
        <v>-</v>
      </c>
      <c r="BG116" s="115" t="str">
        <f>IFERROR(VLOOKUP(CONCATENATE($A116,BG$1),'Исх-видео'!$A$2:$F$3000,6,FALSE),"-")</f>
        <v>-</v>
      </c>
      <c r="BH116" s="116"/>
    </row>
    <row r="117" spans="1:60">
      <c r="A117" s="38">
        <f t="shared" si="13"/>
        <v>16</v>
      </c>
      <c r="B117" s="115" t="str">
        <f>IFERROR(VLOOKUP(CONCATENATE($A117,B$1),'Исх-видео'!$A$2:$F$3000,6,FALSE),"-")</f>
        <v>-</v>
      </c>
      <c r="C117" s="115" t="str">
        <f>IFERROR(VLOOKUP(CONCATENATE($A117,C$1),'Исх-видео'!$A$2:$F$3000,6,FALSE),"-")</f>
        <v>-</v>
      </c>
      <c r="D117" s="115" t="str">
        <f>IFERROR(VLOOKUP(CONCATENATE($A117,D$1),'Исх-видео'!$A$2:$F$3000,6,FALSE),"-")</f>
        <v>-</v>
      </c>
      <c r="E117" s="115" t="str">
        <f>IFERROR(VLOOKUP(CONCATENATE($A117,E$1),'Исх-видео'!$A$2:$F$3000,6,FALSE),"-")</f>
        <v>ДА</v>
      </c>
      <c r="F117" s="115" t="str">
        <f>IFERROR(VLOOKUP(CONCATENATE($A117,F$1),'Исх-видео'!$A$2:$F$3000,6,FALSE),"-")</f>
        <v>НЕТ</v>
      </c>
      <c r="G117" s="115" t="str">
        <f>IFERROR(VLOOKUP(CONCATENATE($A117,G$1),'Исх-видео'!$A$2:$F$3000,6,FALSE),"-")</f>
        <v>-</v>
      </c>
      <c r="H117" s="115" t="str">
        <f>IFERROR(VLOOKUP(CONCATENATE($A117,H$1),'Исх-видео'!$A$2:$F$3000,6,FALSE),"-")</f>
        <v>-</v>
      </c>
      <c r="I117" s="115" t="str">
        <f>IFERROR(VLOOKUP(CONCATENATE($A117,I$1),'Исх-видео'!$A$2:$F$3000,6,FALSE),"-")</f>
        <v>ДА</v>
      </c>
      <c r="J117" s="115" t="str">
        <f>IFERROR(VLOOKUP(CONCATENATE($A117,J$1),'Исх-видео'!$A$2:$F$3000,6,FALSE),"-")</f>
        <v>-</v>
      </c>
      <c r="K117" s="115" t="str">
        <f>IFERROR(VLOOKUP(CONCATENATE($A117,K$1),'Исх-видео'!$A$2:$F$3000,6,FALSE),"-")</f>
        <v>-</v>
      </c>
      <c r="L117" s="115" t="str">
        <f>IFERROR(VLOOKUP(CONCATENATE($A117,L$1),'Исх-видео'!$A$2:$F$3000,6,FALSE),"-")</f>
        <v>-</v>
      </c>
      <c r="M117" s="115" t="str">
        <f>IFERROR(VLOOKUP(CONCATENATE($A117,M$1),'Исх-видео'!$A$2:$F$3000,6,FALSE),"-")</f>
        <v>-</v>
      </c>
      <c r="N117" s="115" t="str">
        <f>IFERROR(VLOOKUP(CONCATENATE($A117,N$1),'Исх-видео'!$A$2:$F$3000,6,FALSE),"-")</f>
        <v>-</v>
      </c>
      <c r="O117" s="115" t="str">
        <f>IFERROR(VLOOKUP(CONCATENATE($A117,O$1),'Исх-видео'!$A$2:$F$3000,6,FALSE),"-")</f>
        <v>-</v>
      </c>
      <c r="P117" s="115" t="str">
        <f>IFERROR(VLOOKUP(CONCATENATE($A117,P$1),'Исх-видео'!$A$2:$F$3000,6,FALSE),"-")</f>
        <v>-</v>
      </c>
      <c r="Q117" s="115" t="str">
        <f>IFERROR(VLOOKUP(CONCATENATE($A117,Q$1),'Исх-видео'!$A$2:$F$3000,6,FALSE),"-")</f>
        <v>-</v>
      </c>
      <c r="R117" s="115" t="str">
        <f>IFERROR(VLOOKUP(CONCATENATE($A117,R$1),'Исх-видео'!$A$2:$F$3000,6,FALSE),"-")</f>
        <v>-</v>
      </c>
      <c r="S117" s="115" t="str">
        <f>IFERROR(VLOOKUP(CONCATENATE($A117,S$1),'Исх-видео'!$A$2:$F$3000,6,FALSE),"-")</f>
        <v>ДА</v>
      </c>
      <c r="T117" s="115" t="str">
        <f>IFERROR(VLOOKUP(CONCATENATE($A117,T$1),'Исх-видео'!$A$2:$F$3000,6,FALSE),"-")</f>
        <v>-</v>
      </c>
      <c r="U117" s="115" t="str">
        <f>IFERROR(VLOOKUP(CONCATENATE($A117,U$1),'Исх-видео'!$A$2:$F$3000,6,FALSE),"-")</f>
        <v>-</v>
      </c>
      <c r="V117" s="115" t="str">
        <f>IFERROR(VLOOKUP(CONCATENATE($A117,V$1),'Исх-видео'!$A$2:$F$3000,6,FALSE),"-")</f>
        <v>-</v>
      </c>
      <c r="W117" s="115" t="str">
        <f>IFERROR(VLOOKUP(CONCATENATE($A117,W$1),'Исх-видео'!$A$2:$F$3000,6,FALSE),"-")</f>
        <v>-</v>
      </c>
      <c r="X117" s="115" t="str">
        <f>IFERROR(VLOOKUP(CONCATENATE($A117,X$1),'Исх-видео'!$A$2:$F$3000,6,FALSE),"-")</f>
        <v>НЕТ</v>
      </c>
      <c r="Y117" s="115" t="str">
        <f>IFERROR(VLOOKUP(CONCATENATE($A117,Y$1),'Исх-видео'!$A$2:$F$3000,6,FALSE),"-")</f>
        <v>-</v>
      </c>
      <c r="Z117" s="115" t="str">
        <f>IFERROR(VLOOKUP(CONCATENATE($A117,Z$1),'Исх-видео'!$A$2:$F$3000,6,FALSE),"-")</f>
        <v>НЕТ</v>
      </c>
      <c r="AA117" s="115" t="str">
        <f>IFERROR(VLOOKUP(CONCATENATE($A117,AA$1),'Исх-видео'!$A$2:$F$3000,6,FALSE),"-")</f>
        <v>-</v>
      </c>
      <c r="AB117" s="115" t="str">
        <f>IFERROR(VLOOKUP(CONCATENATE($A117,AB$1),'Исх-видео'!$A$2:$F$3000,6,FALSE),"-")</f>
        <v>НЕТ</v>
      </c>
      <c r="AC117" s="115" t="str">
        <f>IFERROR(VLOOKUP(CONCATENATE($A117,AC$1),'Исх-видео'!$A$2:$F$3000,6,FALSE),"-")</f>
        <v>-</v>
      </c>
      <c r="AD117" s="115" t="str">
        <f>IFERROR(VLOOKUP(CONCATENATE($A117,AD$1),'Исх-видео'!$A$2:$F$3000,6,FALSE),"-")</f>
        <v>-</v>
      </c>
      <c r="AE117" s="115" t="str">
        <f>IFERROR(VLOOKUP(CONCATENATE($A117,AE$1),'Исх-видео'!$A$2:$F$3000,6,FALSE),"-")</f>
        <v>ДА</v>
      </c>
      <c r="AF117" s="115" t="str">
        <f>IFERROR(VLOOKUP(CONCATENATE($A117,AF$1),'Исх-видео'!$A$2:$F$3000,6,FALSE),"-")</f>
        <v>-</v>
      </c>
      <c r="AG117" s="115" t="str">
        <f>IFERROR(VLOOKUP(CONCATENATE($A117,AG$1),'Исх-видео'!$A$2:$F$3000,6,FALSE),"-")</f>
        <v>-</v>
      </c>
      <c r="AH117" s="115" t="str">
        <f>IFERROR(VLOOKUP(CONCATENATE($A117,AH$1),'Исх-видео'!$A$2:$F$3000,6,FALSE),"-")</f>
        <v>-</v>
      </c>
      <c r="AI117" s="115" t="str">
        <f>IFERROR(VLOOKUP(CONCATENATE($A117,AI$1),'Исх-видео'!$A$2:$F$3000,6,FALSE),"-")</f>
        <v>-</v>
      </c>
      <c r="AJ117" s="115" t="str">
        <f>IFERROR(VLOOKUP(CONCATENATE($A117,AJ$1),'Исх-видео'!$A$2:$F$3000,6,FALSE),"-")</f>
        <v>НЕТ</v>
      </c>
      <c r="AK117" s="115" t="str">
        <f>IFERROR(VLOOKUP(CONCATENATE($A117,AK$1),'Исх-видео'!$A$2:$F$3000,6,FALSE),"-")</f>
        <v>ДА</v>
      </c>
      <c r="AL117" s="115" t="str">
        <f>IFERROR(VLOOKUP(CONCATENATE($A117,AL$1),'Исх-видео'!$A$2:$F$3000,6,FALSE),"-")</f>
        <v>ДА</v>
      </c>
      <c r="AM117" s="115" t="str">
        <f>IFERROR(VLOOKUP(CONCATENATE($A117,AM$1),'Исх-видео'!$A$2:$F$3000,6,FALSE),"-")</f>
        <v>-</v>
      </c>
      <c r="AN117" s="115" t="str">
        <f>IFERROR(VLOOKUP(CONCATENATE($A117,AN$1),'Исх-видео'!$A$2:$F$3000,6,FALSE),"-")</f>
        <v>НЕТ</v>
      </c>
      <c r="AO117" s="115" t="str">
        <f>IFERROR(VLOOKUP(CONCATENATE($A117,AO$1),'Исх-видео'!$A$2:$F$3000,6,FALSE),"-")</f>
        <v>-</v>
      </c>
      <c r="AP117" s="115" t="str">
        <f>IFERROR(VLOOKUP(CONCATENATE($A117,AP$1),'Исх-видео'!$A$2:$F$3000,6,FALSE),"-")</f>
        <v>-</v>
      </c>
      <c r="AQ117" s="115" t="str">
        <f>IFERROR(VLOOKUP(CONCATENATE($A117,AQ$1),'Исх-видео'!$A$2:$F$3000,6,FALSE),"-")</f>
        <v>-</v>
      </c>
      <c r="AR117" s="115" t="str">
        <f>IFERROR(VLOOKUP(CONCATENATE($A117,AR$1),'Исх-видео'!$A$2:$F$3000,6,FALSE),"-")</f>
        <v>-</v>
      </c>
      <c r="AS117" s="115" t="str">
        <f>IFERROR(VLOOKUP(CONCATENATE($A117,AS$1),'Исх-видео'!$A$2:$F$3000,6,FALSE),"-")</f>
        <v>-</v>
      </c>
      <c r="AT117" s="115" t="str">
        <f>IFERROR(VLOOKUP(CONCATENATE($A117,AT$1),'Исх-видео'!$A$2:$F$3000,6,FALSE),"-")</f>
        <v>-</v>
      </c>
      <c r="AU117" s="115" t="str">
        <f>IFERROR(VLOOKUP(CONCATENATE($A117,AU$1),'Исх-видео'!$A$2:$F$3000,6,FALSE),"-")</f>
        <v>-</v>
      </c>
      <c r="AV117" s="115" t="str">
        <f>IFERROR(VLOOKUP(CONCATENATE($A117,AV$1),'Исх-видео'!$A$2:$F$3000,6,FALSE),"-")</f>
        <v>-</v>
      </c>
      <c r="AW117" s="115" t="str">
        <f>IFERROR(VLOOKUP(CONCATENATE($A117,AW$1),'Исх-видео'!$A$2:$F$3000,6,FALSE),"-")</f>
        <v>-</v>
      </c>
      <c r="AX117" s="115" t="str">
        <f>IFERROR(VLOOKUP(CONCATENATE($A117,AX$1),'Исх-видео'!$A$2:$F$3000,6,FALSE),"-")</f>
        <v>-</v>
      </c>
      <c r="AY117" s="115" t="str">
        <f>IFERROR(VLOOKUP(CONCATENATE($A117,AY$1),'Исх-видео'!$A$2:$F$3000,6,FALSE),"-")</f>
        <v>-</v>
      </c>
      <c r="AZ117" s="115" t="str">
        <f>IFERROR(VLOOKUP(CONCATENATE($A117,AZ$1),'Исх-видео'!$A$2:$F$3000,6,FALSE),"-")</f>
        <v>-</v>
      </c>
      <c r="BA117" s="115" t="str">
        <f>IFERROR(VLOOKUP(CONCATENATE($A117,BA$1),'Исх-видео'!$A$2:$F$3000,6,FALSE),"-")</f>
        <v>НЕТ</v>
      </c>
      <c r="BB117" s="115" t="str">
        <f>IFERROR(VLOOKUP(CONCATENATE($A117,BB$1),'Исх-видео'!$A$2:$F$3000,6,FALSE),"-")</f>
        <v>-</v>
      </c>
      <c r="BC117" s="115" t="str">
        <f>IFERROR(VLOOKUP(CONCATENATE($A117,BC$1),'Исх-видео'!$A$2:$F$3000,6,FALSE),"-")</f>
        <v>НЕТ</v>
      </c>
      <c r="BD117" s="115" t="str">
        <f>IFERROR(VLOOKUP(CONCATENATE($A117,BD$1),'Исх-видео'!$A$2:$F$3000,6,FALSE),"-")</f>
        <v>-</v>
      </c>
      <c r="BE117" s="115" t="str">
        <f>IFERROR(VLOOKUP(CONCATENATE($A117,BE$1),'Исх-видео'!$A$2:$F$3000,6,FALSE),"-")</f>
        <v>ДА</v>
      </c>
      <c r="BF117" s="115" t="str">
        <f>IFERROR(VLOOKUP(CONCATENATE($A117,BF$1),'Исх-видео'!$A$2:$F$3000,6,FALSE),"-")</f>
        <v>-</v>
      </c>
      <c r="BG117" s="115" t="str">
        <f>IFERROR(VLOOKUP(CONCATENATE($A117,BG$1),'Исх-видео'!$A$2:$F$3000,6,FALSE),"-")</f>
        <v>-</v>
      </c>
      <c r="BH117" s="116"/>
    </row>
    <row r="118" spans="1:60">
      <c r="A118" s="38">
        <f t="shared" si="13"/>
        <v>17</v>
      </c>
      <c r="B118" s="115" t="str">
        <f>IFERROR(VLOOKUP(CONCATENATE($A118,B$1),'Исх-видео'!$A$2:$F$3000,6,FALSE),"-")</f>
        <v>-</v>
      </c>
      <c r="C118" s="115" t="str">
        <f>IFERROR(VLOOKUP(CONCATENATE($A118,C$1),'Исх-видео'!$A$2:$F$3000,6,FALSE),"-")</f>
        <v>-</v>
      </c>
      <c r="D118" s="115" t="str">
        <f>IFERROR(VLOOKUP(CONCATENATE($A118,D$1),'Исх-видео'!$A$2:$F$3000,6,FALSE),"-")</f>
        <v>-</v>
      </c>
      <c r="E118" s="115" t="str">
        <f>IFERROR(VLOOKUP(CONCATENATE($A118,E$1),'Исх-видео'!$A$2:$F$3000,6,FALSE),"-")</f>
        <v>-</v>
      </c>
      <c r="F118" s="115" t="str">
        <f>IFERROR(VLOOKUP(CONCATENATE($A118,F$1),'Исх-видео'!$A$2:$F$3000,6,FALSE),"-")</f>
        <v>-</v>
      </c>
      <c r="G118" s="115" t="str">
        <f>IFERROR(VLOOKUP(CONCATENATE($A118,G$1),'Исх-видео'!$A$2:$F$3000,6,FALSE),"-")</f>
        <v>-</v>
      </c>
      <c r="H118" s="115" t="str">
        <f>IFERROR(VLOOKUP(CONCATENATE($A118,H$1),'Исх-видео'!$A$2:$F$3000,6,FALSE),"-")</f>
        <v>-</v>
      </c>
      <c r="I118" s="115" t="str">
        <f>IFERROR(VLOOKUP(CONCATENATE($A118,I$1),'Исх-видео'!$A$2:$F$3000,6,FALSE),"-")</f>
        <v>-</v>
      </c>
      <c r="J118" s="115" t="str">
        <f>IFERROR(VLOOKUP(CONCATENATE($A118,J$1),'Исх-видео'!$A$2:$F$3000,6,FALSE),"-")</f>
        <v>-</v>
      </c>
      <c r="K118" s="115" t="str">
        <f>IFERROR(VLOOKUP(CONCATENATE($A118,K$1),'Исх-видео'!$A$2:$F$3000,6,FALSE),"-")</f>
        <v>-</v>
      </c>
      <c r="L118" s="115" t="str">
        <f>IFERROR(VLOOKUP(CONCATENATE($A118,L$1),'Исх-видео'!$A$2:$F$3000,6,FALSE),"-")</f>
        <v>-</v>
      </c>
      <c r="M118" s="115" t="str">
        <f>IFERROR(VLOOKUP(CONCATENATE($A118,M$1),'Исх-видео'!$A$2:$F$3000,6,FALSE),"-")</f>
        <v>-</v>
      </c>
      <c r="N118" s="115" t="str">
        <f>IFERROR(VLOOKUP(CONCATENATE($A118,N$1),'Исх-видео'!$A$2:$F$3000,6,FALSE),"-")</f>
        <v>-</v>
      </c>
      <c r="O118" s="115" t="str">
        <f>IFERROR(VLOOKUP(CONCATENATE($A118,O$1),'Исх-видео'!$A$2:$F$3000,6,FALSE),"-")</f>
        <v>-</v>
      </c>
      <c r="P118" s="115" t="str">
        <f>IFERROR(VLOOKUP(CONCATENATE($A118,P$1),'Исх-видео'!$A$2:$F$3000,6,FALSE),"-")</f>
        <v>-</v>
      </c>
      <c r="Q118" s="115" t="str">
        <f>IFERROR(VLOOKUP(CONCATENATE($A118,Q$1),'Исх-видео'!$A$2:$F$3000,6,FALSE),"-")</f>
        <v>-</v>
      </c>
      <c r="R118" s="115" t="str">
        <f>IFERROR(VLOOKUP(CONCATENATE($A118,R$1),'Исх-видео'!$A$2:$F$3000,6,FALSE),"-")</f>
        <v>-</v>
      </c>
      <c r="S118" s="115" t="str">
        <f>IFERROR(VLOOKUP(CONCATENATE($A118,S$1),'Исх-видео'!$A$2:$F$3000,6,FALSE),"-")</f>
        <v>-</v>
      </c>
      <c r="T118" s="115" t="str">
        <f>IFERROR(VLOOKUP(CONCATENATE($A118,T$1),'Исх-видео'!$A$2:$F$3000,6,FALSE),"-")</f>
        <v>-</v>
      </c>
      <c r="U118" s="115" t="str">
        <f>IFERROR(VLOOKUP(CONCATENATE($A118,U$1),'Исх-видео'!$A$2:$F$3000,6,FALSE),"-")</f>
        <v>-</v>
      </c>
      <c r="V118" s="115" t="str">
        <f>IFERROR(VLOOKUP(CONCATENATE($A118,V$1),'Исх-видео'!$A$2:$F$3000,6,FALSE),"-")</f>
        <v>-</v>
      </c>
      <c r="W118" s="115" t="str">
        <f>IFERROR(VLOOKUP(CONCATENATE($A118,W$1),'Исх-видео'!$A$2:$F$3000,6,FALSE),"-")</f>
        <v>-</v>
      </c>
      <c r="X118" s="115" t="str">
        <f>IFERROR(VLOOKUP(CONCATENATE($A118,X$1),'Исх-видео'!$A$2:$F$3000,6,FALSE),"-")</f>
        <v>-</v>
      </c>
      <c r="Y118" s="115" t="str">
        <f>IFERROR(VLOOKUP(CONCATENATE($A118,Y$1),'Исх-видео'!$A$2:$F$3000,6,FALSE),"-")</f>
        <v>-</v>
      </c>
      <c r="Z118" s="115" t="str">
        <f>IFERROR(VLOOKUP(CONCATENATE($A118,Z$1),'Исх-видео'!$A$2:$F$3000,6,FALSE),"-")</f>
        <v>-</v>
      </c>
      <c r="AA118" s="115" t="str">
        <f>IFERROR(VLOOKUP(CONCATENATE($A118,AA$1),'Исх-видео'!$A$2:$F$3000,6,FALSE),"-")</f>
        <v>-</v>
      </c>
      <c r="AB118" s="115" t="str">
        <f>IFERROR(VLOOKUP(CONCATENATE($A118,AB$1),'Исх-видео'!$A$2:$F$3000,6,FALSE),"-")</f>
        <v>-</v>
      </c>
      <c r="AC118" s="115" t="str">
        <f>IFERROR(VLOOKUP(CONCATENATE($A118,AC$1),'Исх-видео'!$A$2:$F$3000,6,FALSE),"-")</f>
        <v>-</v>
      </c>
      <c r="AD118" s="115" t="str">
        <f>IFERROR(VLOOKUP(CONCATENATE($A118,AD$1),'Исх-видео'!$A$2:$F$3000,6,FALSE),"-")</f>
        <v>-</v>
      </c>
      <c r="AE118" s="115" t="str">
        <f>IFERROR(VLOOKUP(CONCATENATE($A118,AE$1),'Исх-видео'!$A$2:$F$3000,6,FALSE),"-")</f>
        <v>-</v>
      </c>
      <c r="AF118" s="115" t="str">
        <f>IFERROR(VLOOKUP(CONCATENATE($A118,AF$1),'Исх-видео'!$A$2:$F$3000,6,FALSE),"-")</f>
        <v>-</v>
      </c>
      <c r="AG118" s="115" t="str">
        <f>IFERROR(VLOOKUP(CONCATENATE($A118,AG$1),'Исх-видео'!$A$2:$F$3000,6,FALSE),"-")</f>
        <v>-</v>
      </c>
      <c r="AH118" s="115" t="str">
        <f>IFERROR(VLOOKUP(CONCATENATE($A118,AH$1),'Исх-видео'!$A$2:$F$3000,6,FALSE),"-")</f>
        <v>-</v>
      </c>
      <c r="AI118" s="115" t="str">
        <f>IFERROR(VLOOKUP(CONCATENATE($A118,AI$1),'Исх-видео'!$A$2:$F$3000,6,FALSE),"-")</f>
        <v>-</v>
      </c>
      <c r="AJ118" s="115" t="str">
        <f>IFERROR(VLOOKUP(CONCATENATE($A118,AJ$1),'Исх-видео'!$A$2:$F$3000,6,FALSE),"-")</f>
        <v>-</v>
      </c>
      <c r="AK118" s="115" t="str">
        <f>IFERROR(VLOOKUP(CONCATENATE($A118,AK$1),'Исх-видео'!$A$2:$F$3000,6,FALSE),"-")</f>
        <v>-</v>
      </c>
      <c r="AL118" s="115" t="str">
        <f>IFERROR(VLOOKUP(CONCATENATE($A118,AL$1),'Исх-видео'!$A$2:$F$3000,6,FALSE),"-")</f>
        <v>-</v>
      </c>
      <c r="AM118" s="115" t="str">
        <f>IFERROR(VLOOKUP(CONCATENATE($A118,AM$1),'Исх-видео'!$A$2:$F$3000,6,FALSE),"-")</f>
        <v>-</v>
      </c>
      <c r="AN118" s="115" t="str">
        <f>IFERROR(VLOOKUP(CONCATENATE($A118,AN$1),'Исх-видео'!$A$2:$F$3000,6,FALSE),"-")</f>
        <v>-</v>
      </c>
      <c r="AO118" s="115" t="str">
        <f>IFERROR(VLOOKUP(CONCATENATE($A118,AO$1),'Исх-видео'!$A$2:$F$3000,6,FALSE),"-")</f>
        <v>-</v>
      </c>
      <c r="AP118" s="115" t="str">
        <f>IFERROR(VLOOKUP(CONCATENATE($A118,AP$1),'Исх-видео'!$A$2:$F$3000,6,FALSE),"-")</f>
        <v>-</v>
      </c>
      <c r="AQ118" s="115" t="str">
        <f>IFERROR(VLOOKUP(CONCATENATE($A118,AQ$1),'Исх-видео'!$A$2:$F$3000,6,FALSE),"-")</f>
        <v>-</v>
      </c>
      <c r="AR118" s="115" t="str">
        <f>IFERROR(VLOOKUP(CONCATENATE($A118,AR$1),'Исх-видео'!$A$2:$F$3000,6,FALSE),"-")</f>
        <v>-</v>
      </c>
      <c r="AS118" s="115" t="str">
        <f>IFERROR(VLOOKUP(CONCATENATE($A118,AS$1),'Исх-видео'!$A$2:$F$3000,6,FALSE),"-")</f>
        <v>-</v>
      </c>
      <c r="AT118" s="115" t="str">
        <f>IFERROR(VLOOKUP(CONCATENATE($A118,AT$1),'Исх-видео'!$A$2:$F$3000,6,FALSE),"-")</f>
        <v>-</v>
      </c>
      <c r="AU118" s="115" t="str">
        <f>IFERROR(VLOOKUP(CONCATENATE($A118,AU$1),'Исх-видео'!$A$2:$F$3000,6,FALSE),"-")</f>
        <v>-</v>
      </c>
      <c r="AV118" s="115" t="str">
        <f>IFERROR(VLOOKUP(CONCATENATE($A118,AV$1),'Исх-видео'!$A$2:$F$3000,6,FALSE),"-")</f>
        <v>-</v>
      </c>
      <c r="AW118" s="115" t="str">
        <f>IFERROR(VLOOKUP(CONCATENATE($A118,AW$1),'Исх-видео'!$A$2:$F$3000,6,FALSE),"-")</f>
        <v>-</v>
      </c>
      <c r="AX118" s="115" t="str">
        <f>IFERROR(VLOOKUP(CONCATENATE($A118,AX$1),'Исх-видео'!$A$2:$F$3000,6,FALSE),"-")</f>
        <v>-</v>
      </c>
      <c r="AY118" s="115" t="str">
        <f>IFERROR(VLOOKUP(CONCATENATE($A118,AY$1),'Исх-видео'!$A$2:$F$3000,6,FALSE),"-")</f>
        <v>-</v>
      </c>
      <c r="AZ118" s="115" t="str">
        <f>IFERROR(VLOOKUP(CONCATENATE($A118,AZ$1),'Исх-видео'!$A$2:$F$3000,6,FALSE),"-")</f>
        <v>-</v>
      </c>
      <c r="BA118" s="115" t="str">
        <f>IFERROR(VLOOKUP(CONCATENATE($A118,BA$1),'Исх-видео'!$A$2:$F$3000,6,FALSE),"-")</f>
        <v>-</v>
      </c>
      <c r="BB118" s="115" t="str">
        <f>IFERROR(VLOOKUP(CONCATENATE($A118,BB$1),'Исх-видео'!$A$2:$F$3000,6,FALSE),"-")</f>
        <v>-</v>
      </c>
      <c r="BC118" s="115" t="str">
        <f>IFERROR(VLOOKUP(CONCATENATE($A118,BC$1),'Исх-видео'!$A$2:$F$3000,6,FALSE),"-")</f>
        <v>-</v>
      </c>
      <c r="BD118" s="115" t="str">
        <f>IFERROR(VLOOKUP(CONCATENATE($A118,BD$1),'Исх-видео'!$A$2:$F$3000,6,FALSE),"-")</f>
        <v>-</v>
      </c>
      <c r="BE118" s="115" t="str">
        <f>IFERROR(VLOOKUP(CONCATENATE($A118,BE$1),'Исх-видео'!$A$2:$F$3000,6,FALSE),"-")</f>
        <v>-</v>
      </c>
      <c r="BF118" s="115" t="str">
        <f>IFERROR(VLOOKUP(CONCATENATE($A118,BF$1),'Исх-видео'!$A$2:$F$3000,6,FALSE),"-")</f>
        <v>-</v>
      </c>
      <c r="BG118" s="115" t="str">
        <f>IFERROR(VLOOKUP(CONCATENATE($A118,BG$1),'Исх-видео'!$A$2:$F$3000,6,FALSE),"-")</f>
        <v>-</v>
      </c>
      <c r="BH118" s="116"/>
    </row>
    <row r="119" spans="1:60">
      <c r="A119" s="38">
        <f t="shared" si="13"/>
        <v>18</v>
      </c>
      <c r="B119" s="115" t="str">
        <f>IFERROR(VLOOKUP(CONCATENATE($A119,B$1),'Исх-видео'!$A$2:$F$3000,6,FALSE),"-")</f>
        <v>-</v>
      </c>
      <c r="C119" s="115" t="str">
        <f>IFERROR(VLOOKUP(CONCATENATE($A119,C$1),'Исх-видео'!$A$2:$F$3000,6,FALSE),"-")</f>
        <v>-</v>
      </c>
      <c r="D119" s="115" t="str">
        <f>IFERROR(VLOOKUP(CONCATENATE($A119,D$1),'Исх-видео'!$A$2:$F$3000,6,FALSE),"-")</f>
        <v>-</v>
      </c>
      <c r="E119" s="115" t="str">
        <f>IFERROR(VLOOKUP(CONCATENATE($A119,E$1),'Исх-видео'!$A$2:$F$3000,6,FALSE),"-")</f>
        <v>-</v>
      </c>
      <c r="F119" s="115" t="str">
        <f>IFERROR(VLOOKUP(CONCATENATE($A119,F$1),'Исх-видео'!$A$2:$F$3000,6,FALSE),"-")</f>
        <v>-</v>
      </c>
      <c r="G119" s="115" t="str">
        <f>IFERROR(VLOOKUP(CONCATENATE($A119,G$1),'Исх-видео'!$A$2:$F$3000,6,FALSE),"-")</f>
        <v>-</v>
      </c>
      <c r="H119" s="115" t="str">
        <f>IFERROR(VLOOKUP(CONCATENATE($A119,H$1),'Исх-видео'!$A$2:$F$3000,6,FALSE),"-")</f>
        <v>-</v>
      </c>
      <c r="I119" s="115" t="str">
        <f>IFERROR(VLOOKUP(CONCATENATE($A119,I$1),'Исх-видео'!$A$2:$F$3000,6,FALSE),"-")</f>
        <v>-</v>
      </c>
      <c r="J119" s="115" t="str">
        <f>IFERROR(VLOOKUP(CONCATENATE($A119,J$1),'Исх-видео'!$A$2:$F$3000,6,FALSE),"-")</f>
        <v>-</v>
      </c>
      <c r="K119" s="115" t="str">
        <f>IFERROR(VLOOKUP(CONCATENATE($A119,K$1),'Исх-видео'!$A$2:$F$3000,6,FALSE),"-")</f>
        <v>-</v>
      </c>
      <c r="L119" s="115" t="str">
        <f>IFERROR(VLOOKUP(CONCATENATE($A119,L$1),'Исх-видео'!$A$2:$F$3000,6,FALSE),"-")</f>
        <v>-</v>
      </c>
      <c r="M119" s="115" t="str">
        <f>IFERROR(VLOOKUP(CONCATENATE($A119,M$1),'Исх-видео'!$A$2:$F$3000,6,FALSE),"-")</f>
        <v>-</v>
      </c>
      <c r="N119" s="115" t="str">
        <f>IFERROR(VLOOKUP(CONCATENATE($A119,N$1),'Исх-видео'!$A$2:$F$3000,6,FALSE),"-")</f>
        <v>-</v>
      </c>
      <c r="O119" s="115" t="str">
        <f>IFERROR(VLOOKUP(CONCATENATE($A119,O$1),'Исх-видео'!$A$2:$F$3000,6,FALSE),"-")</f>
        <v>-</v>
      </c>
      <c r="P119" s="115" t="str">
        <f>IFERROR(VLOOKUP(CONCATENATE($A119,P$1),'Исх-видео'!$A$2:$F$3000,6,FALSE),"-")</f>
        <v>-</v>
      </c>
      <c r="Q119" s="115" t="str">
        <f>IFERROR(VLOOKUP(CONCATENATE($A119,Q$1),'Исх-видео'!$A$2:$F$3000,6,FALSE),"-")</f>
        <v>-</v>
      </c>
      <c r="R119" s="115" t="str">
        <f>IFERROR(VLOOKUP(CONCATENATE($A119,R$1),'Исх-видео'!$A$2:$F$3000,6,FALSE),"-")</f>
        <v>-</v>
      </c>
      <c r="S119" s="115" t="str">
        <f>IFERROR(VLOOKUP(CONCATENATE($A119,S$1),'Исх-видео'!$A$2:$F$3000,6,FALSE),"-")</f>
        <v>-</v>
      </c>
      <c r="T119" s="115" t="str">
        <f>IFERROR(VLOOKUP(CONCATENATE($A119,T$1),'Исх-видео'!$A$2:$F$3000,6,FALSE),"-")</f>
        <v>-</v>
      </c>
      <c r="U119" s="115" t="str">
        <f>IFERROR(VLOOKUP(CONCATENATE($A119,U$1),'Исх-видео'!$A$2:$F$3000,6,FALSE),"-")</f>
        <v>-</v>
      </c>
      <c r="V119" s="115" t="str">
        <f>IFERROR(VLOOKUP(CONCATENATE($A119,V$1),'Исх-видео'!$A$2:$F$3000,6,FALSE),"-")</f>
        <v>-</v>
      </c>
      <c r="W119" s="115" t="str">
        <f>IFERROR(VLOOKUP(CONCATENATE($A119,W$1),'Исх-видео'!$A$2:$F$3000,6,FALSE),"-")</f>
        <v>-</v>
      </c>
      <c r="X119" s="115" t="str">
        <f>IFERROR(VLOOKUP(CONCATENATE($A119,X$1),'Исх-видео'!$A$2:$F$3000,6,FALSE),"-")</f>
        <v>-</v>
      </c>
      <c r="Y119" s="115" t="str">
        <f>IFERROR(VLOOKUP(CONCATENATE($A119,Y$1),'Исх-видео'!$A$2:$F$3000,6,FALSE),"-")</f>
        <v>-</v>
      </c>
      <c r="Z119" s="115" t="str">
        <f>IFERROR(VLOOKUP(CONCATENATE($A119,Z$1),'Исх-видео'!$A$2:$F$3000,6,FALSE),"-")</f>
        <v>-</v>
      </c>
      <c r="AA119" s="115" t="str">
        <f>IFERROR(VLOOKUP(CONCATENATE($A119,AA$1),'Исх-видео'!$A$2:$F$3000,6,FALSE),"-")</f>
        <v>-</v>
      </c>
      <c r="AB119" s="115" t="str">
        <f>IFERROR(VLOOKUP(CONCATENATE($A119,AB$1),'Исх-видео'!$A$2:$F$3000,6,FALSE),"-")</f>
        <v>-</v>
      </c>
      <c r="AC119" s="115" t="str">
        <f>IFERROR(VLOOKUP(CONCATENATE($A119,AC$1),'Исх-видео'!$A$2:$F$3000,6,FALSE),"-")</f>
        <v>-</v>
      </c>
      <c r="AD119" s="115" t="str">
        <f>IFERROR(VLOOKUP(CONCATENATE($A119,AD$1),'Исх-видео'!$A$2:$F$3000,6,FALSE),"-")</f>
        <v>-</v>
      </c>
      <c r="AE119" s="115" t="str">
        <f>IFERROR(VLOOKUP(CONCATENATE($A119,AE$1),'Исх-видео'!$A$2:$F$3000,6,FALSE),"-")</f>
        <v>-</v>
      </c>
      <c r="AF119" s="115" t="str">
        <f>IFERROR(VLOOKUP(CONCATENATE($A119,AF$1),'Исх-видео'!$A$2:$F$3000,6,FALSE),"-")</f>
        <v>-</v>
      </c>
      <c r="AG119" s="115" t="str">
        <f>IFERROR(VLOOKUP(CONCATENATE($A119,AG$1),'Исх-видео'!$A$2:$F$3000,6,FALSE),"-")</f>
        <v>-</v>
      </c>
      <c r="AH119" s="115" t="str">
        <f>IFERROR(VLOOKUP(CONCATENATE($A119,AH$1),'Исх-видео'!$A$2:$F$3000,6,FALSE),"-")</f>
        <v>-</v>
      </c>
      <c r="AI119" s="115" t="str">
        <f>IFERROR(VLOOKUP(CONCATENATE($A119,AI$1),'Исх-видео'!$A$2:$F$3000,6,FALSE),"-")</f>
        <v>-</v>
      </c>
      <c r="AJ119" s="115" t="str">
        <f>IFERROR(VLOOKUP(CONCATENATE($A119,AJ$1),'Исх-видео'!$A$2:$F$3000,6,FALSE),"-")</f>
        <v>-</v>
      </c>
      <c r="AK119" s="115" t="str">
        <f>IFERROR(VLOOKUP(CONCATENATE($A119,AK$1),'Исх-видео'!$A$2:$F$3000,6,FALSE),"-")</f>
        <v>-</v>
      </c>
      <c r="AL119" s="115" t="str">
        <f>IFERROR(VLOOKUP(CONCATENATE($A119,AL$1),'Исх-видео'!$A$2:$F$3000,6,FALSE),"-")</f>
        <v>-</v>
      </c>
      <c r="AM119" s="115" t="str">
        <f>IFERROR(VLOOKUP(CONCATENATE($A119,AM$1),'Исх-видео'!$A$2:$F$3000,6,FALSE),"-")</f>
        <v>-</v>
      </c>
      <c r="AN119" s="115" t="str">
        <f>IFERROR(VLOOKUP(CONCATENATE($A119,AN$1),'Исх-видео'!$A$2:$F$3000,6,FALSE),"-")</f>
        <v>-</v>
      </c>
      <c r="AO119" s="115" t="str">
        <f>IFERROR(VLOOKUP(CONCATENATE($A119,AO$1),'Исх-видео'!$A$2:$F$3000,6,FALSE),"-")</f>
        <v>-</v>
      </c>
      <c r="AP119" s="115" t="str">
        <f>IFERROR(VLOOKUP(CONCATENATE($A119,AP$1),'Исх-видео'!$A$2:$F$3000,6,FALSE),"-")</f>
        <v>-</v>
      </c>
      <c r="AQ119" s="115" t="str">
        <f>IFERROR(VLOOKUP(CONCATENATE($A119,AQ$1),'Исх-видео'!$A$2:$F$3000,6,FALSE),"-")</f>
        <v>-</v>
      </c>
      <c r="AR119" s="115" t="str">
        <f>IFERROR(VLOOKUP(CONCATENATE($A119,AR$1),'Исх-видео'!$A$2:$F$3000,6,FALSE),"-")</f>
        <v>-</v>
      </c>
      <c r="AS119" s="115" t="str">
        <f>IFERROR(VLOOKUP(CONCATENATE($A119,AS$1),'Исх-видео'!$A$2:$F$3000,6,FALSE),"-")</f>
        <v>-</v>
      </c>
      <c r="AT119" s="115" t="str">
        <f>IFERROR(VLOOKUP(CONCATENATE($A119,AT$1),'Исх-видео'!$A$2:$F$3000,6,FALSE),"-")</f>
        <v>-</v>
      </c>
      <c r="AU119" s="115" t="str">
        <f>IFERROR(VLOOKUP(CONCATENATE($A119,AU$1),'Исх-видео'!$A$2:$F$3000,6,FALSE),"-")</f>
        <v>-</v>
      </c>
      <c r="AV119" s="115" t="str">
        <f>IFERROR(VLOOKUP(CONCATENATE($A119,AV$1),'Исх-видео'!$A$2:$F$3000,6,FALSE),"-")</f>
        <v>-</v>
      </c>
      <c r="AW119" s="115" t="str">
        <f>IFERROR(VLOOKUP(CONCATENATE($A119,AW$1),'Исх-видео'!$A$2:$F$3000,6,FALSE),"-")</f>
        <v>-</v>
      </c>
      <c r="AX119" s="115" t="str">
        <f>IFERROR(VLOOKUP(CONCATENATE($A119,AX$1),'Исх-видео'!$A$2:$F$3000,6,FALSE),"-")</f>
        <v>-</v>
      </c>
      <c r="AY119" s="115" t="str">
        <f>IFERROR(VLOOKUP(CONCATENATE($A119,AY$1),'Исх-видео'!$A$2:$F$3000,6,FALSE),"-")</f>
        <v>-</v>
      </c>
      <c r="AZ119" s="115" t="str">
        <f>IFERROR(VLOOKUP(CONCATENATE($A119,AZ$1),'Исх-видео'!$A$2:$F$3000,6,FALSE),"-")</f>
        <v>-</v>
      </c>
      <c r="BA119" s="115" t="str">
        <f>IFERROR(VLOOKUP(CONCATENATE($A119,BA$1),'Исх-видео'!$A$2:$F$3000,6,FALSE),"-")</f>
        <v>-</v>
      </c>
      <c r="BB119" s="115" t="str">
        <f>IFERROR(VLOOKUP(CONCATENATE($A119,BB$1),'Исх-видео'!$A$2:$F$3000,6,FALSE),"-")</f>
        <v>-</v>
      </c>
      <c r="BC119" s="115" t="str">
        <f>IFERROR(VLOOKUP(CONCATENATE($A119,BC$1),'Исх-видео'!$A$2:$F$3000,6,FALSE),"-")</f>
        <v>-</v>
      </c>
      <c r="BD119" s="115" t="str">
        <f>IFERROR(VLOOKUP(CONCATENATE($A119,BD$1),'Исх-видео'!$A$2:$F$3000,6,FALSE),"-")</f>
        <v>-</v>
      </c>
      <c r="BE119" s="115" t="str">
        <f>IFERROR(VLOOKUP(CONCATENATE($A119,BE$1),'Исх-видео'!$A$2:$F$3000,6,FALSE),"-")</f>
        <v>-</v>
      </c>
      <c r="BF119" s="115" t="str">
        <f>IFERROR(VLOOKUP(CONCATENATE($A119,BF$1),'Исх-видео'!$A$2:$F$3000,6,FALSE),"-")</f>
        <v>-</v>
      </c>
      <c r="BG119" s="115" t="str">
        <f>IFERROR(VLOOKUP(CONCATENATE($A119,BG$1),'Исх-видео'!$A$2:$F$3000,6,FALSE),"-")</f>
        <v>-</v>
      </c>
      <c r="BH119" s="116"/>
    </row>
    <row r="120" spans="1:60">
      <c r="A120" s="38">
        <f t="shared" si="13"/>
        <v>19</v>
      </c>
      <c r="B120" s="115" t="str">
        <f>IFERROR(VLOOKUP(CONCATENATE($A120,B$1),'Исх-видео'!$A$2:$F$3000,6,FALSE),"-")</f>
        <v>-</v>
      </c>
      <c r="C120" s="115" t="str">
        <f>IFERROR(VLOOKUP(CONCATENATE($A120,C$1),'Исх-видео'!$A$2:$F$3000,6,FALSE),"-")</f>
        <v>-</v>
      </c>
      <c r="D120" s="115" t="str">
        <f>IFERROR(VLOOKUP(CONCATENATE($A120,D$1),'Исх-видео'!$A$2:$F$3000,6,FALSE),"-")</f>
        <v>-</v>
      </c>
      <c r="E120" s="115" t="str">
        <f>IFERROR(VLOOKUP(CONCATENATE($A120,E$1),'Исх-видео'!$A$2:$F$3000,6,FALSE),"-")</f>
        <v>-</v>
      </c>
      <c r="F120" s="115" t="str">
        <f>IFERROR(VLOOKUP(CONCATENATE($A120,F$1),'Исх-видео'!$A$2:$F$3000,6,FALSE),"-")</f>
        <v>-</v>
      </c>
      <c r="G120" s="115" t="str">
        <f>IFERROR(VLOOKUP(CONCATENATE($A120,G$1),'Исх-видео'!$A$2:$F$3000,6,FALSE),"-")</f>
        <v>-</v>
      </c>
      <c r="H120" s="115" t="str">
        <f>IFERROR(VLOOKUP(CONCATENATE($A120,H$1),'Исх-видео'!$A$2:$F$3000,6,FALSE),"-")</f>
        <v>-</v>
      </c>
      <c r="I120" s="115" t="str">
        <f>IFERROR(VLOOKUP(CONCATENATE($A120,I$1),'Исх-видео'!$A$2:$F$3000,6,FALSE),"-")</f>
        <v>-</v>
      </c>
      <c r="J120" s="115" t="str">
        <f>IFERROR(VLOOKUP(CONCATENATE($A120,J$1),'Исх-видео'!$A$2:$F$3000,6,FALSE),"-")</f>
        <v>-</v>
      </c>
      <c r="K120" s="115" t="str">
        <f>IFERROR(VLOOKUP(CONCATENATE($A120,K$1),'Исх-видео'!$A$2:$F$3000,6,FALSE),"-")</f>
        <v>-</v>
      </c>
      <c r="L120" s="115" t="str">
        <f>IFERROR(VLOOKUP(CONCATENATE($A120,L$1),'Исх-видео'!$A$2:$F$3000,6,FALSE),"-")</f>
        <v>-</v>
      </c>
      <c r="M120" s="115" t="str">
        <f>IFERROR(VLOOKUP(CONCATENATE($A120,M$1),'Исх-видео'!$A$2:$F$3000,6,FALSE),"-")</f>
        <v>-</v>
      </c>
      <c r="N120" s="115" t="str">
        <f>IFERROR(VLOOKUP(CONCATENATE($A120,N$1),'Исх-видео'!$A$2:$F$3000,6,FALSE),"-")</f>
        <v>-</v>
      </c>
      <c r="O120" s="115" t="str">
        <f>IFERROR(VLOOKUP(CONCATENATE($A120,O$1),'Исх-видео'!$A$2:$F$3000,6,FALSE),"-")</f>
        <v>-</v>
      </c>
      <c r="P120" s="115" t="str">
        <f>IFERROR(VLOOKUP(CONCATENATE($A120,P$1),'Исх-видео'!$A$2:$F$3000,6,FALSE),"-")</f>
        <v>-</v>
      </c>
      <c r="Q120" s="115" t="str">
        <f>IFERROR(VLOOKUP(CONCATENATE($A120,Q$1),'Исх-видео'!$A$2:$F$3000,6,FALSE),"-")</f>
        <v>-</v>
      </c>
      <c r="R120" s="115" t="str">
        <f>IFERROR(VLOOKUP(CONCATENATE($A120,R$1),'Исх-видео'!$A$2:$F$3000,6,FALSE),"-")</f>
        <v>-</v>
      </c>
      <c r="S120" s="115" t="str">
        <f>IFERROR(VLOOKUP(CONCATENATE($A120,S$1),'Исх-видео'!$A$2:$F$3000,6,FALSE),"-")</f>
        <v>-</v>
      </c>
      <c r="T120" s="115" t="str">
        <f>IFERROR(VLOOKUP(CONCATENATE($A120,T$1),'Исх-видео'!$A$2:$F$3000,6,FALSE),"-")</f>
        <v>-</v>
      </c>
      <c r="U120" s="115" t="str">
        <f>IFERROR(VLOOKUP(CONCATENATE($A120,U$1),'Исх-видео'!$A$2:$F$3000,6,FALSE),"-")</f>
        <v>-</v>
      </c>
      <c r="V120" s="115" t="str">
        <f>IFERROR(VLOOKUP(CONCATENATE($A120,V$1),'Исх-видео'!$A$2:$F$3000,6,FALSE),"-")</f>
        <v>-</v>
      </c>
      <c r="W120" s="115" t="str">
        <f>IFERROR(VLOOKUP(CONCATENATE($A120,W$1),'Исх-видео'!$A$2:$F$3000,6,FALSE),"-")</f>
        <v>-</v>
      </c>
      <c r="X120" s="115" t="str">
        <f>IFERROR(VLOOKUP(CONCATENATE($A120,X$1),'Исх-видео'!$A$2:$F$3000,6,FALSE),"-")</f>
        <v>-</v>
      </c>
      <c r="Y120" s="115" t="str">
        <f>IFERROR(VLOOKUP(CONCATENATE($A120,Y$1),'Исх-видео'!$A$2:$F$3000,6,FALSE),"-")</f>
        <v>-</v>
      </c>
      <c r="Z120" s="115" t="str">
        <f>IFERROR(VLOOKUP(CONCATENATE($A120,Z$1),'Исх-видео'!$A$2:$F$3000,6,FALSE),"-")</f>
        <v>-</v>
      </c>
      <c r="AA120" s="115" t="str">
        <f>IFERROR(VLOOKUP(CONCATENATE($A120,AA$1),'Исх-видео'!$A$2:$F$3000,6,FALSE),"-")</f>
        <v>-</v>
      </c>
      <c r="AB120" s="115" t="str">
        <f>IFERROR(VLOOKUP(CONCATENATE($A120,AB$1),'Исх-видео'!$A$2:$F$3000,6,FALSE),"-")</f>
        <v>-</v>
      </c>
      <c r="AC120" s="115" t="str">
        <f>IFERROR(VLOOKUP(CONCATENATE($A120,AC$1),'Исх-видео'!$A$2:$F$3000,6,FALSE),"-")</f>
        <v>-</v>
      </c>
      <c r="AD120" s="115" t="str">
        <f>IFERROR(VLOOKUP(CONCATENATE($A120,AD$1),'Исх-видео'!$A$2:$F$3000,6,FALSE),"-")</f>
        <v>-</v>
      </c>
      <c r="AE120" s="115" t="str">
        <f>IFERROR(VLOOKUP(CONCATENATE($A120,AE$1),'Исх-видео'!$A$2:$F$3000,6,FALSE),"-")</f>
        <v>-</v>
      </c>
      <c r="AF120" s="115" t="str">
        <f>IFERROR(VLOOKUP(CONCATENATE($A120,AF$1),'Исх-видео'!$A$2:$F$3000,6,FALSE),"-")</f>
        <v>-</v>
      </c>
      <c r="AG120" s="115" t="str">
        <f>IFERROR(VLOOKUP(CONCATENATE($A120,AG$1),'Исх-видео'!$A$2:$F$3000,6,FALSE),"-")</f>
        <v>-</v>
      </c>
      <c r="AH120" s="115" t="str">
        <f>IFERROR(VLOOKUP(CONCATENATE($A120,AH$1),'Исх-видео'!$A$2:$F$3000,6,FALSE),"-")</f>
        <v>-</v>
      </c>
      <c r="AI120" s="115" t="str">
        <f>IFERROR(VLOOKUP(CONCATENATE($A120,AI$1),'Исх-видео'!$A$2:$F$3000,6,FALSE),"-")</f>
        <v>-</v>
      </c>
      <c r="AJ120" s="115" t="str">
        <f>IFERROR(VLOOKUP(CONCATENATE($A120,AJ$1),'Исх-видео'!$A$2:$F$3000,6,FALSE),"-")</f>
        <v>-</v>
      </c>
      <c r="AK120" s="115" t="str">
        <f>IFERROR(VLOOKUP(CONCATENATE($A120,AK$1),'Исх-видео'!$A$2:$F$3000,6,FALSE),"-")</f>
        <v>-</v>
      </c>
      <c r="AL120" s="115" t="str">
        <f>IFERROR(VLOOKUP(CONCATENATE($A120,AL$1),'Исх-видео'!$A$2:$F$3000,6,FALSE),"-")</f>
        <v>-</v>
      </c>
      <c r="AM120" s="115" t="str">
        <f>IFERROR(VLOOKUP(CONCATENATE($A120,AM$1),'Исх-видео'!$A$2:$F$3000,6,FALSE),"-")</f>
        <v>-</v>
      </c>
      <c r="AN120" s="115" t="str">
        <f>IFERROR(VLOOKUP(CONCATENATE($A120,AN$1),'Исх-видео'!$A$2:$F$3000,6,FALSE),"-")</f>
        <v>-</v>
      </c>
      <c r="AO120" s="115" t="str">
        <f>IFERROR(VLOOKUP(CONCATENATE($A120,AO$1),'Исх-видео'!$A$2:$F$3000,6,FALSE),"-")</f>
        <v>-</v>
      </c>
      <c r="AP120" s="115" t="str">
        <f>IFERROR(VLOOKUP(CONCATENATE($A120,AP$1),'Исх-видео'!$A$2:$F$3000,6,FALSE),"-")</f>
        <v>-</v>
      </c>
      <c r="AQ120" s="115" t="str">
        <f>IFERROR(VLOOKUP(CONCATENATE($A120,AQ$1),'Исх-видео'!$A$2:$F$3000,6,FALSE),"-")</f>
        <v>-</v>
      </c>
      <c r="AR120" s="115" t="str">
        <f>IFERROR(VLOOKUP(CONCATENATE($A120,AR$1),'Исх-видео'!$A$2:$F$3000,6,FALSE),"-")</f>
        <v>-</v>
      </c>
      <c r="AS120" s="115" t="str">
        <f>IFERROR(VLOOKUP(CONCATENATE($A120,AS$1),'Исх-видео'!$A$2:$F$3000,6,FALSE),"-")</f>
        <v>-</v>
      </c>
      <c r="AT120" s="115" t="str">
        <f>IFERROR(VLOOKUP(CONCATENATE($A120,AT$1),'Исх-видео'!$A$2:$F$3000,6,FALSE),"-")</f>
        <v>-</v>
      </c>
      <c r="AU120" s="115" t="str">
        <f>IFERROR(VLOOKUP(CONCATENATE($A120,AU$1),'Исх-видео'!$A$2:$F$3000,6,FALSE),"-")</f>
        <v>-</v>
      </c>
      <c r="AV120" s="115" t="str">
        <f>IFERROR(VLOOKUP(CONCATENATE($A120,AV$1),'Исх-видео'!$A$2:$F$3000,6,FALSE),"-")</f>
        <v>-</v>
      </c>
      <c r="AW120" s="115" t="str">
        <f>IFERROR(VLOOKUP(CONCATENATE($A120,AW$1),'Исх-видео'!$A$2:$F$3000,6,FALSE),"-")</f>
        <v>-</v>
      </c>
      <c r="AX120" s="115" t="str">
        <f>IFERROR(VLOOKUP(CONCATENATE($A120,AX$1),'Исх-видео'!$A$2:$F$3000,6,FALSE),"-")</f>
        <v>-</v>
      </c>
      <c r="AY120" s="115" t="str">
        <f>IFERROR(VLOOKUP(CONCATENATE($A120,AY$1),'Исх-видео'!$A$2:$F$3000,6,FALSE),"-")</f>
        <v>-</v>
      </c>
      <c r="AZ120" s="115" t="str">
        <f>IFERROR(VLOOKUP(CONCATENATE($A120,AZ$1),'Исх-видео'!$A$2:$F$3000,6,FALSE),"-")</f>
        <v>-</v>
      </c>
      <c r="BA120" s="115" t="str">
        <f>IFERROR(VLOOKUP(CONCATENATE($A120,BA$1),'Исх-видео'!$A$2:$F$3000,6,FALSE),"-")</f>
        <v>-</v>
      </c>
      <c r="BB120" s="115" t="str">
        <f>IFERROR(VLOOKUP(CONCATENATE($A120,BB$1),'Исх-видео'!$A$2:$F$3000,6,FALSE),"-")</f>
        <v>-</v>
      </c>
      <c r="BC120" s="115" t="str">
        <f>IFERROR(VLOOKUP(CONCATENATE($A120,BC$1),'Исх-видео'!$A$2:$F$3000,6,FALSE),"-")</f>
        <v>-</v>
      </c>
      <c r="BD120" s="115" t="str">
        <f>IFERROR(VLOOKUP(CONCATENATE($A120,BD$1),'Исх-видео'!$A$2:$F$3000,6,FALSE),"-")</f>
        <v>-</v>
      </c>
      <c r="BE120" s="115" t="str">
        <f>IFERROR(VLOOKUP(CONCATENATE($A120,BE$1),'Исх-видео'!$A$2:$F$3000,6,FALSE),"-")</f>
        <v>-</v>
      </c>
      <c r="BF120" s="115" t="str">
        <f>IFERROR(VLOOKUP(CONCATENATE($A120,BF$1),'Исх-видео'!$A$2:$F$3000,6,FALSE),"-")</f>
        <v>-</v>
      </c>
      <c r="BG120" s="115" t="str">
        <f>IFERROR(VLOOKUP(CONCATENATE($A120,BG$1),'Исх-видео'!$A$2:$F$3000,6,FALSE),"-")</f>
        <v>-</v>
      </c>
      <c r="BH120" s="116"/>
    </row>
    <row r="121" spans="1:60">
      <c r="A121" s="38">
        <f t="shared" si="13"/>
        <v>20</v>
      </c>
      <c r="B121" s="115" t="str">
        <f>IFERROR(VLOOKUP(CONCATENATE($A121,B$1),'Исх-видео'!$A$2:$F$3000,6,FALSE),"-")</f>
        <v>-</v>
      </c>
      <c r="C121" s="115" t="str">
        <f>IFERROR(VLOOKUP(CONCATENATE($A121,C$1),'Исх-видео'!$A$2:$F$3000,6,FALSE),"-")</f>
        <v>-</v>
      </c>
      <c r="D121" s="115" t="str">
        <f>IFERROR(VLOOKUP(CONCATENATE($A121,D$1),'Исх-видео'!$A$2:$F$3000,6,FALSE),"-")</f>
        <v>-</v>
      </c>
      <c r="E121" s="115" t="str">
        <f>IFERROR(VLOOKUP(CONCATENATE($A121,E$1),'Исх-видео'!$A$2:$F$3000,6,FALSE),"-")</f>
        <v>-</v>
      </c>
      <c r="F121" s="115" t="str">
        <f>IFERROR(VLOOKUP(CONCATENATE($A121,F$1),'Исх-видео'!$A$2:$F$3000,6,FALSE),"-")</f>
        <v>-</v>
      </c>
      <c r="G121" s="115" t="str">
        <f>IFERROR(VLOOKUP(CONCATENATE($A121,G$1),'Исх-видео'!$A$2:$F$3000,6,FALSE),"-")</f>
        <v>-</v>
      </c>
      <c r="H121" s="115" t="str">
        <f>IFERROR(VLOOKUP(CONCATENATE($A121,H$1),'Исх-видео'!$A$2:$F$3000,6,FALSE),"-")</f>
        <v>-</v>
      </c>
      <c r="I121" s="115" t="str">
        <f>IFERROR(VLOOKUP(CONCATENATE($A121,I$1),'Исх-видео'!$A$2:$F$3000,6,FALSE),"-")</f>
        <v>-</v>
      </c>
      <c r="J121" s="115" t="str">
        <f>IFERROR(VLOOKUP(CONCATENATE($A121,J$1),'Исх-видео'!$A$2:$F$3000,6,FALSE),"-")</f>
        <v>-</v>
      </c>
      <c r="K121" s="115" t="str">
        <f>IFERROR(VLOOKUP(CONCATENATE($A121,K$1),'Исх-видео'!$A$2:$F$3000,6,FALSE),"-")</f>
        <v>-</v>
      </c>
      <c r="L121" s="115" t="str">
        <f>IFERROR(VLOOKUP(CONCATENATE($A121,L$1),'Исх-видео'!$A$2:$F$3000,6,FALSE),"-")</f>
        <v>-</v>
      </c>
      <c r="M121" s="115" t="str">
        <f>IFERROR(VLOOKUP(CONCATENATE($A121,M$1),'Исх-видео'!$A$2:$F$3000,6,FALSE),"-")</f>
        <v>-</v>
      </c>
      <c r="N121" s="115" t="str">
        <f>IFERROR(VLOOKUP(CONCATENATE($A121,N$1),'Исх-видео'!$A$2:$F$3000,6,FALSE),"-")</f>
        <v>-</v>
      </c>
      <c r="O121" s="115" t="str">
        <f>IFERROR(VLOOKUP(CONCATENATE($A121,O$1),'Исх-видео'!$A$2:$F$3000,6,FALSE),"-")</f>
        <v>-</v>
      </c>
      <c r="P121" s="115" t="str">
        <f>IFERROR(VLOOKUP(CONCATENATE($A121,P$1),'Исх-видео'!$A$2:$F$3000,6,FALSE),"-")</f>
        <v>-</v>
      </c>
      <c r="Q121" s="115" t="str">
        <f>IFERROR(VLOOKUP(CONCATENATE($A121,Q$1),'Исх-видео'!$A$2:$F$3000,6,FALSE),"-")</f>
        <v>-</v>
      </c>
      <c r="R121" s="115" t="str">
        <f>IFERROR(VLOOKUP(CONCATENATE($A121,R$1),'Исх-видео'!$A$2:$F$3000,6,FALSE),"-")</f>
        <v>-</v>
      </c>
      <c r="S121" s="115" t="str">
        <f>IFERROR(VLOOKUP(CONCATENATE($A121,S$1),'Исх-видео'!$A$2:$F$3000,6,FALSE),"-")</f>
        <v>-</v>
      </c>
      <c r="T121" s="115" t="str">
        <f>IFERROR(VLOOKUP(CONCATENATE($A121,T$1),'Исх-видео'!$A$2:$F$3000,6,FALSE),"-")</f>
        <v>-</v>
      </c>
      <c r="U121" s="115" t="str">
        <f>IFERROR(VLOOKUP(CONCATENATE($A121,U$1),'Исх-видео'!$A$2:$F$3000,6,FALSE),"-")</f>
        <v>-</v>
      </c>
      <c r="V121" s="115" t="str">
        <f>IFERROR(VLOOKUP(CONCATENATE($A121,V$1),'Исх-видео'!$A$2:$F$3000,6,FALSE),"-")</f>
        <v>-</v>
      </c>
      <c r="W121" s="115" t="str">
        <f>IFERROR(VLOOKUP(CONCATENATE($A121,W$1),'Исх-видео'!$A$2:$F$3000,6,FALSE),"-")</f>
        <v>-</v>
      </c>
      <c r="X121" s="115" t="str">
        <f>IFERROR(VLOOKUP(CONCATENATE($A121,X$1),'Исх-видео'!$A$2:$F$3000,6,FALSE),"-")</f>
        <v>-</v>
      </c>
      <c r="Y121" s="115" t="str">
        <f>IFERROR(VLOOKUP(CONCATENATE($A121,Y$1),'Исх-видео'!$A$2:$F$3000,6,FALSE),"-")</f>
        <v>-</v>
      </c>
      <c r="Z121" s="115" t="str">
        <f>IFERROR(VLOOKUP(CONCATENATE($A121,Z$1),'Исх-видео'!$A$2:$F$3000,6,FALSE),"-")</f>
        <v>-</v>
      </c>
      <c r="AA121" s="115" t="str">
        <f>IFERROR(VLOOKUP(CONCATENATE($A121,AA$1),'Исх-видео'!$A$2:$F$3000,6,FALSE),"-")</f>
        <v>-</v>
      </c>
      <c r="AB121" s="115" t="str">
        <f>IFERROR(VLOOKUP(CONCATENATE($A121,AB$1),'Исх-видео'!$A$2:$F$3000,6,FALSE),"-")</f>
        <v>-</v>
      </c>
      <c r="AC121" s="115" t="str">
        <f>IFERROR(VLOOKUP(CONCATENATE($A121,AC$1),'Исх-видео'!$A$2:$F$3000,6,FALSE),"-")</f>
        <v>-</v>
      </c>
      <c r="AD121" s="115" t="str">
        <f>IFERROR(VLOOKUP(CONCATENATE($A121,AD$1),'Исх-видео'!$A$2:$F$3000,6,FALSE),"-")</f>
        <v>-</v>
      </c>
      <c r="AE121" s="115" t="str">
        <f>IFERROR(VLOOKUP(CONCATENATE($A121,AE$1),'Исх-видео'!$A$2:$F$3000,6,FALSE),"-")</f>
        <v>-</v>
      </c>
      <c r="AF121" s="115" t="str">
        <f>IFERROR(VLOOKUP(CONCATENATE($A121,AF$1),'Исх-видео'!$A$2:$F$3000,6,FALSE),"-")</f>
        <v>-</v>
      </c>
      <c r="AG121" s="115" t="str">
        <f>IFERROR(VLOOKUP(CONCATENATE($A121,AG$1),'Исх-видео'!$A$2:$F$3000,6,FALSE),"-")</f>
        <v>-</v>
      </c>
      <c r="AH121" s="115" t="str">
        <f>IFERROR(VLOOKUP(CONCATENATE($A121,AH$1),'Исх-видео'!$A$2:$F$3000,6,FALSE),"-")</f>
        <v>-</v>
      </c>
      <c r="AI121" s="115" t="str">
        <f>IFERROR(VLOOKUP(CONCATENATE($A121,AI$1),'Исх-видео'!$A$2:$F$3000,6,FALSE),"-")</f>
        <v>-</v>
      </c>
      <c r="AJ121" s="115" t="str">
        <f>IFERROR(VLOOKUP(CONCATENATE($A121,AJ$1),'Исх-видео'!$A$2:$F$3000,6,FALSE),"-")</f>
        <v>-</v>
      </c>
      <c r="AK121" s="115" t="str">
        <f>IFERROR(VLOOKUP(CONCATENATE($A121,AK$1),'Исх-видео'!$A$2:$F$3000,6,FALSE),"-")</f>
        <v>-</v>
      </c>
      <c r="AL121" s="115" t="str">
        <f>IFERROR(VLOOKUP(CONCATENATE($A121,AL$1),'Исх-видео'!$A$2:$F$3000,6,FALSE),"-")</f>
        <v>-</v>
      </c>
      <c r="AM121" s="115" t="str">
        <f>IFERROR(VLOOKUP(CONCATENATE($A121,AM$1),'Исх-видео'!$A$2:$F$3000,6,FALSE),"-")</f>
        <v>-</v>
      </c>
      <c r="AN121" s="115" t="str">
        <f>IFERROR(VLOOKUP(CONCATENATE($A121,AN$1),'Исх-видео'!$A$2:$F$3000,6,FALSE),"-")</f>
        <v>-</v>
      </c>
      <c r="AO121" s="115" t="str">
        <f>IFERROR(VLOOKUP(CONCATENATE($A121,AO$1),'Исх-видео'!$A$2:$F$3000,6,FALSE),"-")</f>
        <v>-</v>
      </c>
      <c r="AP121" s="115" t="str">
        <f>IFERROR(VLOOKUP(CONCATENATE($A121,AP$1),'Исх-видео'!$A$2:$F$3000,6,FALSE),"-")</f>
        <v>-</v>
      </c>
      <c r="AQ121" s="115" t="str">
        <f>IFERROR(VLOOKUP(CONCATENATE($A121,AQ$1),'Исх-видео'!$A$2:$F$3000,6,FALSE),"-")</f>
        <v>-</v>
      </c>
      <c r="AR121" s="115" t="str">
        <f>IFERROR(VLOOKUP(CONCATENATE($A121,AR$1),'Исх-видео'!$A$2:$F$3000,6,FALSE),"-")</f>
        <v>-</v>
      </c>
      <c r="AS121" s="115" t="str">
        <f>IFERROR(VLOOKUP(CONCATENATE($A121,AS$1),'Исх-видео'!$A$2:$F$3000,6,FALSE),"-")</f>
        <v>-</v>
      </c>
      <c r="AT121" s="115" t="str">
        <f>IFERROR(VLOOKUP(CONCATENATE($A121,AT$1),'Исх-видео'!$A$2:$F$3000,6,FALSE),"-")</f>
        <v>-</v>
      </c>
      <c r="AU121" s="115" t="str">
        <f>IFERROR(VLOOKUP(CONCATENATE($A121,AU$1),'Исх-видео'!$A$2:$F$3000,6,FALSE),"-")</f>
        <v>-</v>
      </c>
      <c r="AV121" s="115" t="str">
        <f>IFERROR(VLOOKUP(CONCATENATE($A121,AV$1),'Исх-видео'!$A$2:$F$3000,6,FALSE),"-")</f>
        <v>-</v>
      </c>
      <c r="AW121" s="115" t="str">
        <f>IFERROR(VLOOKUP(CONCATENATE($A121,AW$1),'Исх-видео'!$A$2:$F$3000,6,FALSE),"-")</f>
        <v>-</v>
      </c>
      <c r="AX121" s="115" t="str">
        <f>IFERROR(VLOOKUP(CONCATENATE($A121,AX$1),'Исх-видео'!$A$2:$F$3000,6,FALSE),"-")</f>
        <v>-</v>
      </c>
      <c r="AY121" s="115" t="str">
        <f>IFERROR(VLOOKUP(CONCATENATE($A121,AY$1),'Исх-видео'!$A$2:$F$3000,6,FALSE),"-")</f>
        <v>-</v>
      </c>
      <c r="AZ121" s="115" t="str">
        <f>IFERROR(VLOOKUP(CONCATENATE($A121,AZ$1),'Исх-видео'!$A$2:$F$3000,6,FALSE),"-")</f>
        <v>-</v>
      </c>
      <c r="BA121" s="115" t="str">
        <f>IFERROR(VLOOKUP(CONCATENATE($A121,BA$1),'Исх-видео'!$A$2:$F$3000,6,FALSE),"-")</f>
        <v>-</v>
      </c>
      <c r="BB121" s="115" t="str">
        <f>IFERROR(VLOOKUP(CONCATENATE($A121,BB$1),'Исх-видео'!$A$2:$F$3000,6,FALSE),"-")</f>
        <v>-</v>
      </c>
      <c r="BC121" s="115" t="str">
        <f>IFERROR(VLOOKUP(CONCATENATE($A121,BC$1),'Исх-видео'!$A$2:$F$3000,6,FALSE),"-")</f>
        <v>-</v>
      </c>
      <c r="BD121" s="115" t="str">
        <f>IFERROR(VLOOKUP(CONCATENATE($A121,BD$1),'Исх-видео'!$A$2:$F$3000,6,FALSE),"-")</f>
        <v>-</v>
      </c>
      <c r="BE121" s="115" t="str">
        <f>IFERROR(VLOOKUP(CONCATENATE($A121,BE$1),'Исх-видео'!$A$2:$F$3000,6,FALSE),"-")</f>
        <v>-</v>
      </c>
      <c r="BF121" s="115" t="str">
        <f>IFERROR(VLOOKUP(CONCATENATE($A121,BF$1),'Исх-видео'!$A$2:$F$3000,6,FALSE),"-")</f>
        <v>-</v>
      </c>
      <c r="BG121" s="115" t="str">
        <f>IFERROR(VLOOKUP(CONCATENATE($A121,BG$1),'Исх-видео'!$A$2:$F$3000,6,FALSE),"-")</f>
        <v>-</v>
      </c>
      <c r="BH121" s="116"/>
    </row>
    <row r="122" spans="1:60">
      <c r="A122" s="38">
        <f t="shared" si="13"/>
        <v>21</v>
      </c>
      <c r="B122" s="115" t="str">
        <f>IFERROR(VLOOKUP(CONCATENATE($A122,B$1),'Исх-видео'!$A$2:$F$3000,6,FALSE),"-")</f>
        <v>-</v>
      </c>
      <c r="C122" s="115" t="str">
        <f>IFERROR(VLOOKUP(CONCATENATE($A122,C$1),'Исх-видео'!$A$2:$F$3000,6,FALSE),"-")</f>
        <v>-</v>
      </c>
      <c r="D122" s="115" t="str">
        <f>IFERROR(VLOOKUP(CONCATENATE($A122,D$1),'Исх-видео'!$A$2:$F$3000,6,FALSE),"-")</f>
        <v>-</v>
      </c>
      <c r="E122" s="115" t="str">
        <f>IFERROR(VLOOKUP(CONCATENATE($A122,E$1),'Исх-видео'!$A$2:$F$3000,6,FALSE),"-")</f>
        <v>-</v>
      </c>
      <c r="F122" s="115" t="str">
        <f>IFERROR(VLOOKUP(CONCATENATE($A122,F$1),'Исх-видео'!$A$2:$F$3000,6,FALSE),"-")</f>
        <v>-</v>
      </c>
      <c r="G122" s="115" t="str">
        <f>IFERROR(VLOOKUP(CONCATENATE($A122,G$1),'Исх-видео'!$A$2:$F$3000,6,FALSE),"-")</f>
        <v>-</v>
      </c>
      <c r="H122" s="115" t="str">
        <f>IFERROR(VLOOKUP(CONCATENATE($A122,H$1),'Исх-видео'!$A$2:$F$3000,6,FALSE),"-")</f>
        <v>-</v>
      </c>
      <c r="I122" s="115" t="str">
        <f>IFERROR(VLOOKUP(CONCATENATE($A122,I$1),'Исх-видео'!$A$2:$F$3000,6,FALSE),"-")</f>
        <v>-</v>
      </c>
      <c r="J122" s="115" t="str">
        <f>IFERROR(VLOOKUP(CONCATENATE($A122,J$1),'Исх-видео'!$A$2:$F$3000,6,FALSE),"-")</f>
        <v>-</v>
      </c>
      <c r="K122" s="115" t="str">
        <f>IFERROR(VLOOKUP(CONCATENATE($A122,K$1),'Исх-видео'!$A$2:$F$3000,6,FALSE),"-")</f>
        <v>-</v>
      </c>
      <c r="L122" s="115" t="str">
        <f>IFERROR(VLOOKUP(CONCATENATE($A122,L$1),'Исх-видео'!$A$2:$F$3000,6,FALSE),"-")</f>
        <v>-</v>
      </c>
      <c r="M122" s="115" t="str">
        <f>IFERROR(VLOOKUP(CONCATENATE($A122,M$1),'Исх-видео'!$A$2:$F$3000,6,FALSE),"-")</f>
        <v>-</v>
      </c>
      <c r="N122" s="115" t="str">
        <f>IFERROR(VLOOKUP(CONCATENATE($A122,N$1),'Исх-видео'!$A$2:$F$3000,6,FALSE),"-")</f>
        <v>-</v>
      </c>
      <c r="O122" s="115" t="str">
        <f>IFERROR(VLOOKUP(CONCATENATE($A122,O$1),'Исх-видео'!$A$2:$F$3000,6,FALSE),"-")</f>
        <v>-</v>
      </c>
      <c r="P122" s="115" t="str">
        <f>IFERROR(VLOOKUP(CONCATENATE($A122,P$1),'Исх-видео'!$A$2:$F$3000,6,FALSE),"-")</f>
        <v>-</v>
      </c>
      <c r="Q122" s="115" t="str">
        <f>IFERROR(VLOOKUP(CONCATENATE($A122,Q$1),'Исх-видео'!$A$2:$F$3000,6,FALSE),"-")</f>
        <v>-</v>
      </c>
      <c r="R122" s="115" t="str">
        <f>IFERROR(VLOOKUP(CONCATENATE($A122,R$1),'Исх-видео'!$A$2:$F$3000,6,FALSE),"-")</f>
        <v>-</v>
      </c>
      <c r="S122" s="115" t="str">
        <f>IFERROR(VLOOKUP(CONCATENATE($A122,S$1),'Исх-видео'!$A$2:$F$3000,6,FALSE),"-")</f>
        <v>-</v>
      </c>
      <c r="T122" s="115" t="str">
        <f>IFERROR(VLOOKUP(CONCATENATE($A122,T$1),'Исх-видео'!$A$2:$F$3000,6,FALSE),"-")</f>
        <v>-</v>
      </c>
      <c r="U122" s="115" t="str">
        <f>IFERROR(VLOOKUP(CONCATENATE($A122,U$1),'Исх-видео'!$A$2:$F$3000,6,FALSE),"-")</f>
        <v>-</v>
      </c>
      <c r="V122" s="115" t="str">
        <f>IFERROR(VLOOKUP(CONCATENATE($A122,V$1),'Исх-видео'!$A$2:$F$3000,6,FALSE),"-")</f>
        <v>-</v>
      </c>
      <c r="W122" s="115" t="str">
        <f>IFERROR(VLOOKUP(CONCATENATE($A122,W$1),'Исх-видео'!$A$2:$F$3000,6,FALSE),"-")</f>
        <v>-</v>
      </c>
      <c r="X122" s="115" t="str">
        <f>IFERROR(VLOOKUP(CONCATENATE($A122,X$1),'Исх-видео'!$A$2:$F$3000,6,FALSE),"-")</f>
        <v>-</v>
      </c>
      <c r="Y122" s="115" t="str">
        <f>IFERROR(VLOOKUP(CONCATENATE($A122,Y$1),'Исх-видео'!$A$2:$F$3000,6,FALSE),"-")</f>
        <v>-</v>
      </c>
      <c r="Z122" s="115" t="str">
        <f>IFERROR(VLOOKUP(CONCATENATE($A122,Z$1),'Исх-видео'!$A$2:$F$3000,6,FALSE),"-")</f>
        <v>-</v>
      </c>
      <c r="AA122" s="115" t="str">
        <f>IFERROR(VLOOKUP(CONCATENATE($A122,AA$1),'Исх-видео'!$A$2:$F$3000,6,FALSE),"-")</f>
        <v>-</v>
      </c>
      <c r="AB122" s="115" t="str">
        <f>IFERROR(VLOOKUP(CONCATENATE($A122,AB$1),'Исх-видео'!$A$2:$F$3000,6,FALSE),"-")</f>
        <v>-</v>
      </c>
      <c r="AC122" s="115" t="str">
        <f>IFERROR(VLOOKUP(CONCATENATE($A122,AC$1),'Исх-видео'!$A$2:$F$3000,6,FALSE),"-")</f>
        <v>-</v>
      </c>
      <c r="AD122" s="115" t="str">
        <f>IFERROR(VLOOKUP(CONCATENATE($A122,AD$1),'Исх-видео'!$A$2:$F$3000,6,FALSE),"-")</f>
        <v>-</v>
      </c>
      <c r="AE122" s="115" t="str">
        <f>IFERROR(VLOOKUP(CONCATENATE($A122,AE$1),'Исх-видео'!$A$2:$F$3000,6,FALSE),"-")</f>
        <v>-</v>
      </c>
      <c r="AF122" s="115" t="str">
        <f>IFERROR(VLOOKUP(CONCATENATE($A122,AF$1),'Исх-видео'!$A$2:$F$3000,6,FALSE),"-")</f>
        <v>-</v>
      </c>
      <c r="AG122" s="115" t="str">
        <f>IFERROR(VLOOKUP(CONCATENATE($A122,AG$1),'Исх-видео'!$A$2:$F$3000,6,FALSE),"-")</f>
        <v>-</v>
      </c>
      <c r="AH122" s="115" t="str">
        <f>IFERROR(VLOOKUP(CONCATENATE($A122,AH$1),'Исх-видео'!$A$2:$F$3000,6,FALSE),"-")</f>
        <v>-</v>
      </c>
      <c r="AI122" s="115" t="str">
        <f>IFERROR(VLOOKUP(CONCATENATE($A122,AI$1),'Исх-видео'!$A$2:$F$3000,6,FALSE),"-")</f>
        <v>-</v>
      </c>
      <c r="AJ122" s="115" t="str">
        <f>IFERROR(VLOOKUP(CONCATENATE($A122,AJ$1),'Исх-видео'!$A$2:$F$3000,6,FALSE),"-")</f>
        <v>-</v>
      </c>
      <c r="AK122" s="115" t="str">
        <f>IFERROR(VLOOKUP(CONCATENATE($A122,AK$1),'Исх-видео'!$A$2:$F$3000,6,FALSE),"-")</f>
        <v>-</v>
      </c>
      <c r="AL122" s="115" t="str">
        <f>IFERROR(VLOOKUP(CONCATENATE($A122,AL$1),'Исх-видео'!$A$2:$F$3000,6,FALSE),"-")</f>
        <v>-</v>
      </c>
      <c r="AM122" s="115" t="str">
        <f>IFERROR(VLOOKUP(CONCATENATE($A122,AM$1),'Исх-видео'!$A$2:$F$3000,6,FALSE),"-")</f>
        <v>-</v>
      </c>
      <c r="AN122" s="115" t="str">
        <f>IFERROR(VLOOKUP(CONCATENATE($A122,AN$1),'Исх-видео'!$A$2:$F$3000,6,FALSE),"-")</f>
        <v>-</v>
      </c>
      <c r="AO122" s="115" t="str">
        <f>IFERROR(VLOOKUP(CONCATENATE($A122,AO$1),'Исх-видео'!$A$2:$F$3000,6,FALSE),"-")</f>
        <v>-</v>
      </c>
      <c r="AP122" s="115" t="str">
        <f>IFERROR(VLOOKUP(CONCATENATE($A122,AP$1),'Исх-видео'!$A$2:$F$3000,6,FALSE),"-")</f>
        <v>-</v>
      </c>
      <c r="AQ122" s="115" t="str">
        <f>IFERROR(VLOOKUP(CONCATENATE($A122,AQ$1),'Исх-видео'!$A$2:$F$3000,6,FALSE),"-")</f>
        <v>-</v>
      </c>
      <c r="AR122" s="115" t="str">
        <f>IFERROR(VLOOKUP(CONCATENATE($A122,AR$1),'Исх-видео'!$A$2:$F$3000,6,FALSE),"-")</f>
        <v>-</v>
      </c>
      <c r="AS122" s="115" t="str">
        <f>IFERROR(VLOOKUP(CONCATENATE($A122,AS$1),'Исх-видео'!$A$2:$F$3000,6,FALSE),"-")</f>
        <v>-</v>
      </c>
      <c r="AT122" s="115" t="str">
        <f>IFERROR(VLOOKUP(CONCATENATE($A122,AT$1),'Исх-видео'!$A$2:$F$3000,6,FALSE),"-")</f>
        <v>-</v>
      </c>
      <c r="AU122" s="115" t="str">
        <f>IFERROR(VLOOKUP(CONCATENATE($A122,AU$1),'Исх-видео'!$A$2:$F$3000,6,FALSE),"-")</f>
        <v>-</v>
      </c>
      <c r="AV122" s="115" t="str">
        <f>IFERROR(VLOOKUP(CONCATENATE($A122,AV$1),'Исх-видео'!$A$2:$F$3000,6,FALSE),"-")</f>
        <v>-</v>
      </c>
      <c r="AW122" s="115" t="str">
        <f>IFERROR(VLOOKUP(CONCATENATE($A122,AW$1),'Исх-видео'!$A$2:$F$3000,6,FALSE),"-")</f>
        <v>-</v>
      </c>
      <c r="AX122" s="115" t="str">
        <f>IFERROR(VLOOKUP(CONCATENATE($A122,AX$1),'Исх-видео'!$A$2:$F$3000,6,FALSE),"-")</f>
        <v>-</v>
      </c>
      <c r="AY122" s="115" t="str">
        <f>IFERROR(VLOOKUP(CONCATENATE($A122,AY$1),'Исх-видео'!$A$2:$F$3000,6,FALSE),"-")</f>
        <v>-</v>
      </c>
      <c r="AZ122" s="115" t="str">
        <f>IFERROR(VLOOKUP(CONCATENATE($A122,AZ$1),'Исх-видео'!$A$2:$F$3000,6,FALSE),"-")</f>
        <v>-</v>
      </c>
      <c r="BA122" s="115" t="str">
        <f>IFERROR(VLOOKUP(CONCATENATE($A122,BA$1),'Исх-видео'!$A$2:$F$3000,6,FALSE),"-")</f>
        <v>-</v>
      </c>
      <c r="BB122" s="115" t="str">
        <f>IFERROR(VLOOKUP(CONCATENATE($A122,BB$1),'Исх-видео'!$A$2:$F$3000,6,FALSE),"-")</f>
        <v>-</v>
      </c>
      <c r="BC122" s="115" t="str">
        <f>IFERROR(VLOOKUP(CONCATENATE($A122,BC$1),'Исх-видео'!$A$2:$F$3000,6,FALSE),"-")</f>
        <v>-</v>
      </c>
      <c r="BD122" s="115" t="str">
        <f>IFERROR(VLOOKUP(CONCATENATE($A122,BD$1),'Исх-видео'!$A$2:$F$3000,6,FALSE),"-")</f>
        <v>-</v>
      </c>
      <c r="BE122" s="115" t="str">
        <f>IFERROR(VLOOKUP(CONCATENATE($A122,BE$1),'Исх-видео'!$A$2:$F$3000,6,FALSE),"-")</f>
        <v>-</v>
      </c>
      <c r="BF122" s="115" t="str">
        <f>IFERROR(VLOOKUP(CONCATENATE($A122,BF$1),'Исх-видео'!$A$2:$F$3000,6,FALSE),"-")</f>
        <v>-</v>
      </c>
      <c r="BG122" s="115" t="str">
        <f>IFERROR(VLOOKUP(CONCATENATE($A122,BG$1),'Исх-видео'!$A$2:$F$3000,6,FALSE),"-")</f>
        <v>-</v>
      </c>
      <c r="BH122" s="116"/>
    </row>
    <row r="123" spans="1:60">
      <c r="A123" s="38">
        <f t="shared" si="13"/>
        <v>22</v>
      </c>
      <c r="B123" s="115" t="str">
        <f>IFERROR(VLOOKUP(CONCATENATE($A123,B$1),'Исх-видео'!$A$2:$F$3000,6,FALSE),"-")</f>
        <v>-</v>
      </c>
      <c r="C123" s="115" t="str">
        <f>IFERROR(VLOOKUP(CONCATENATE($A123,C$1),'Исх-видео'!$A$2:$F$3000,6,FALSE),"-")</f>
        <v>-</v>
      </c>
      <c r="D123" s="115" t="str">
        <f>IFERROR(VLOOKUP(CONCATENATE($A123,D$1),'Исх-видео'!$A$2:$F$3000,6,FALSE),"-")</f>
        <v>-</v>
      </c>
      <c r="E123" s="115" t="str">
        <f>IFERROR(VLOOKUP(CONCATENATE($A123,E$1),'Исх-видео'!$A$2:$F$3000,6,FALSE),"-")</f>
        <v>-</v>
      </c>
      <c r="F123" s="115" t="str">
        <f>IFERROR(VLOOKUP(CONCATENATE($A123,F$1),'Исх-видео'!$A$2:$F$3000,6,FALSE),"-")</f>
        <v>-</v>
      </c>
      <c r="G123" s="115" t="str">
        <f>IFERROR(VLOOKUP(CONCATENATE($A123,G$1),'Исх-видео'!$A$2:$F$3000,6,FALSE),"-")</f>
        <v>-</v>
      </c>
      <c r="H123" s="115" t="str">
        <f>IFERROR(VLOOKUP(CONCATENATE($A123,H$1),'Исх-видео'!$A$2:$F$3000,6,FALSE),"-")</f>
        <v>-</v>
      </c>
      <c r="I123" s="115" t="str">
        <f>IFERROR(VLOOKUP(CONCATENATE($A123,I$1),'Исх-видео'!$A$2:$F$3000,6,FALSE),"-")</f>
        <v>-</v>
      </c>
      <c r="J123" s="115" t="str">
        <f>IFERROR(VLOOKUP(CONCATENATE($A123,J$1),'Исх-видео'!$A$2:$F$3000,6,FALSE),"-")</f>
        <v>-</v>
      </c>
      <c r="K123" s="115" t="str">
        <f>IFERROR(VLOOKUP(CONCATENATE($A123,K$1),'Исх-видео'!$A$2:$F$3000,6,FALSE),"-")</f>
        <v>-</v>
      </c>
      <c r="L123" s="115" t="str">
        <f>IFERROR(VLOOKUP(CONCATENATE($A123,L$1),'Исх-видео'!$A$2:$F$3000,6,FALSE),"-")</f>
        <v>-</v>
      </c>
      <c r="M123" s="115" t="str">
        <f>IFERROR(VLOOKUP(CONCATENATE($A123,M$1),'Исх-видео'!$A$2:$F$3000,6,FALSE),"-")</f>
        <v>-</v>
      </c>
      <c r="N123" s="115" t="str">
        <f>IFERROR(VLOOKUP(CONCATENATE($A123,N$1),'Исх-видео'!$A$2:$F$3000,6,FALSE),"-")</f>
        <v>-</v>
      </c>
      <c r="O123" s="115" t="str">
        <f>IFERROR(VLOOKUP(CONCATENATE($A123,O$1),'Исх-видео'!$A$2:$F$3000,6,FALSE),"-")</f>
        <v>-</v>
      </c>
      <c r="P123" s="115" t="str">
        <f>IFERROR(VLOOKUP(CONCATENATE($A123,P$1),'Исх-видео'!$A$2:$F$3000,6,FALSE),"-")</f>
        <v>-</v>
      </c>
      <c r="Q123" s="115" t="str">
        <f>IFERROR(VLOOKUP(CONCATENATE($A123,Q$1),'Исх-видео'!$A$2:$F$3000,6,FALSE),"-")</f>
        <v>-</v>
      </c>
      <c r="R123" s="115" t="str">
        <f>IFERROR(VLOOKUP(CONCATENATE($A123,R$1),'Исх-видео'!$A$2:$F$3000,6,FALSE),"-")</f>
        <v>-</v>
      </c>
      <c r="S123" s="115" t="str">
        <f>IFERROR(VLOOKUP(CONCATENATE($A123,S$1),'Исх-видео'!$A$2:$F$3000,6,FALSE),"-")</f>
        <v>-</v>
      </c>
      <c r="T123" s="115" t="str">
        <f>IFERROR(VLOOKUP(CONCATENATE($A123,T$1),'Исх-видео'!$A$2:$F$3000,6,FALSE),"-")</f>
        <v>-</v>
      </c>
      <c r="U123" s="115" t="str">
        <f>IFERROR(VLOOKUP(CONCATENATE($A123,U$1),'Исх-видео'!$A$2:$F$3000,6,FALSE),"-")</f>
        <v>-</v>
      </c>
      <c r="V123" s="115" t="str">
        <f>IFERROR(VLOOKUP(CONCATENATE($A123,V$1),'Исх-видео'!$A$2:$F$3000,6,FALSE),"-")</f>
        <v>-</v>
      </c>
      <c r="W123" s="115" t="str">
        <f>IFERROR(VLOOKUP(CONCATENATE($A123,W$1),'Исх-видео'!$A$2:$F$3000,6,FALSE),"-")</f>
        <v>-</v>
      </c>
      <c r="X123" s="115" t="str">
        <f>IFERROR(VLOOKUP(CONCATENATE($A123,X$1),'Исх-видео'!$A$2:$F$3000,6,FALSE),"-")</f>
        <v>-</v>
      </c>
      <c r="Y123" s="115" t="str">
        <f>IFERROR(VLOOKUP(CONCATENATE($A123,Y$1),'Исх-видео'!$A$2:$F$3000,6,FALSE),"-")</f>
        <v>-</v>
      </c>
      <c r="Z123" s="115" t="str">
        <f>IFERROR(VLOOKUP(CONCATENATE($A123,Z$1),'Исх-видео'!$A$2:$F$3000,6,FALSE),"-")</f>
        <v>-</v>
      </c>
      <c r="AA123" s="115" t="str">
        <f>IFERROR(VLOOKUP(CONCATENATE($A123,AA$1),'Исх-видео'!$A$2:$F$3000,6,FALSE),"-")</f>
        <v>-</v>
      </c>
      <c r="AB123" s="115" t="str">
        <f>IFERROR(VLOOKUP(CONCATENATE($A123,AB$1),'Исх-видео'!$A$2:$F$3000,6,FALSE),"-")</f>
        <v>-</v>
      </c>
      <c r="AC123" s="115" t="str">
        <f>IFERROR(VLOOKUP(CONCATENATE($A123,AC$1),'Исх-видео'!$A$2:$F$3000,6,FALSE),"-")</f>
        <v>-</v>
      </c>
      <c r="AD123" s="115" t="str">
        <f>IFERROR(VLOOKUP(CONCATENATE($A123,AD$1),'Исх-видео'!$A$2:$F$3000,6,FALSE),"-")</f>
        <v>-</v>
      </c>
      <c r="AE123" s="115" t="str">
        <f>IFERROR(VLOOKUP(CONCATENATE($A123,AE$1),'Исх-видео'!$A$2:$F$3000,6,FALSE),"-")</f>
        <v>-</v>
      </c>
      <c r="AF123" s="115" t="str">
        <f>IFERROR(VLOOKUP(CONCATENATE($A123,AF$1),'Исх-видео'!$A$2:$F$3000,6,FALSE),"-")</f>
        <v>-</v>
      </c>
      <c r="AG123" s="115" t="str">
        <f>IFERROR(VLOOKUP(CONCATENATE($A123,AG$1),'Исх-видео'!$A$2:$F$3000,6,FALSE),"-")</f>
        <v>-</v>
      </c>
      <c r="AH123" s="115" t="str">
        <f>IFERROR(VLOOKUP(CONCATENATE($A123,AH$1),'Исх-видео'!$A$2:$F$3000,6,FALSE),"-")</f>
        <v>-</v>
      </c>
      <c r="AI123" s="115" t="str">
        <f>IFERROR(VLOOKUP(CONCATENATE($A123,AI$1),'Исх-видео'!$A$2:$F$3000,6,FALSE),"-")</f>
        <v>-</v>
      </c>
      <c r="AJ123" s="115" t="str">
        <f>IFERROR(VLOOKUP(CONCATENATE($A123,AJ$1),'Исх-видео'!$A$2:$F$3000,6,FALSE),"-")</f>
        <v>-</v>
      </c>
      <c r="AK123" s="115" t="str">
        <f>IFERROR(VLOOKUP(CONCATENATE($A123,AK$1),'Исх-видео'!$A$2:$F$3000,6,FALSE),"-")</f>
        <v>-</v>
      </c>
      <c r="AL123" s="115" t="str">
        <f>IFERROR(VLOOKUP(CONCATENATE($A123,AL$1),'Исх-видео'!$A$2:$F$3000,6,FALSE),"-")</f>
        <v>-</v>
      </c>
      <c r="AM123" s="115" t="str">
        <f>IFERROR(VLOOKUP(CONCATENATE($A123,AM$1),'Исх-видео'!$A$2:$F$3000,6,FALSE),"-")</f>
        <v>-</v>
      </c>
      <c r="AN123" s="115" t="str">
        <f>IFERROR(VLOOKUP(CONCATENATE($A123,AN$1),'Исх-видео'!$A$2:$F$3000,6,FALSE),"-")</f>
        <v>-</v>
      </c>
      <c r="AO123" s="115" t="str">
        <f>IFERROR(VLOOKUP(CONCATENATE($A123,AO$1),'Исх-видео'!$A$2:$F$3000,6,FALSE),"-")</f>
        <v>-</v>
      </c>
      <c r="AP123" s="115" t="str">
        <f>IFERROR(VLOOKUP(CONCATENATE($A123,AP$1),'Исх-видео'!$A$2:$F$3000,6,FALSE),"-")</f>
        <v>-</v>
      </c>
      <c r="AQ123" s="115" t="str">
        <f>IFERROR(VLOOKUP(CONCATENATE($A123,AQ$1),'Исх-видео'!$A$2:$F$3000,6,FALSE),"-")</f>
        <v>-</v>
      </c>
      <c r="AR123" s="115" t="str">
        <f>IFERROR(VLOOKUP(CONCATENATE($A123,AR$1),'Исх-видео'!$A$2:$F$3000,6,FALSE),"-")</f>
        <v>-</v>
      </c>
      <c r="AS123" s="115" t="str">
        <f>IFERROR(VLOOKUP(CONCATENATE($A123,AS$1),'Исх-видео'!$A$2:$F$3000,6,FALSE),"-")</f>
        <v>-</v>
      </c>
      <c r="AT123" s="115" t="str">
        <f>IFERROR(VLOOKUP(CONCATENATE($A123,AT$1),'Исх-видео'!$A$2:$F$3000,6,FALSE),"-")</f>
        <v>-</v>
      </c>
      <c r="AU123" s="115" t="str">
        <f>IFERROR(VLOOKUP(CONCATENATE($A123,AU$1),'Исх-видео'!$A$2:$F$3000,6,FALSE),"-")</f>
        <v>-</v>
      </c>
      <c r="AV123" s="115" t="str">
        <f>IFERROR(VLOOKUP(CONCATENATE($A123,AV$1),'Исх-видео'!$A$2:$F$3000,6,FALSE),"-")</f>
        <v>-</v>
      </c>
      <c r="AW123" s="115" t="str">
        <f>IFERROR(VLOOKUP(CONCATENATE($A123,AW$1),'Исх-видео'!$A$2:$F$3000,6,FALSE),"-")</f>
        <v>-</v>
      </c>
      <c r="AX123" s="115" t="str">
        <f>IFERROR(VLOOKUP(CONCATENATE($A123,AX$1),'Исх-видео'!$A$2:$F$3000,6,FALSE),"-")</f>
        <v>-</v>
      </c>
      <c r="AY123" s="115" t="str">
        <f>IFERROR(VLOOKUP(CONCATENATE($A123,AY$1),'Исх-видео'!$A$2:$F$3000,6,FALSE),"-")</f>
        <v>-</v>
      </c>
      <c r="AZ123" s="115" t="str">
        <f>IFERROR(VLOOKUP(CONCATENATE($A123,AZ$1),'Исх-видео'!$A$2:$F$3000,6,FALSE),"-")</f>
        <v>-</v>
      </c>
      <c r="BA123" s="115" t="str">
        <f>IFERROR(VLOOKUP(CONCATENATE($A123,BA$1),'Исх-видео'!$A$2:$F$3000,6,FALSE),"-")</f>
        <v>-</v>
      </c>
      <c r="BB123" s="115" t="str">
        <f>IFERROR(VLOOKUP(CONCATENATE($A123,BB$1),'Исх-видео'!$A$2:$F$3000,6,FALSE),"-")</f>
        <v>-</v>
      </c>
      <c r="BC123" s="115" t="str">
        <f>IFERROR(VLOOKUP(CONCATENATE($A123,BC$1),'Исх-видео'!$A$2:$F$3000,6,FALSE),"-")</f>
        <v>-</v>
      </c>
      <c r="BD123" s="115" t="str">
        <f>IFERROR(VLOOKUP(CONCATENATE($A123,BD$1),'Исх-видео'!$A$2:$F$3000,6,FALSE),"-")</f>
        <v>-</v>
      </c>
      <c r="BE123" s="115" t="str">
        <f>IFERROR(VLOOKUP(CONCATENATE($A123,BE$1),'Исх-видео'!$A$2:$F$3000,6,FALSE),"-")</f>
        <v>-</v>
      </c>
      <c r="BF123" s="115" t="str">
        <f>IFERROR(VLOOKUP(CONCATENATE($A123,BF$1),'Исх-видео'!$A$2:$F$3000,6,FALSE),"-")</f>
        <v>-</v>
      </c>
      <c r="BG123" s="115" t="str">
        <f>IFERROR(VLOOKUP(CONCATENATE($A123,BG$1),'Исх-видео'!$A$2:$F$3000,6,FALSE),"-")</f>
        <v>-</v>
      </c>
      <c r="BH123" s="116"/>
    </row>
    <row r="124" spans="1:60">
      <c r="A124" s="38">
        <f t="shared" si="13"/>
        <v>23</v>
      </c>
      <c r="B124" s="115" t="str">
        <f>IFERROR(VLOOKUP(CONCATENATE($A124,B$1),'Исх-видео'!$A$2:$F$3000,6,FALSE),"-")</f>
        <v>-</v>
      </c>
      <c r="C124" s="115" t="str">
        <f>IFERROR(VLOOKUP(CONCATENATE($A124,C$1),'Исх-видео'!$A$2:$F$3000,6,FALSE),"-")</f>
        <v>-</v>
      </c>
      <c r="D124" s="115" t="str">
        <f>IFERROR(VLOOKUP(CONCATENATE($A124,D$1),'Исх-видео'!$A$2:$F$3000,6,FALSE),"-")</f>
        <v>-</v>
      </c>
      <c r="E124" s="115" t="str">
        <f>IFERROR(VLOOKUP(CONCATENATE($A124,E$1),'Исх-видео'!$A$2:$F$3000,6,FALSE),"-")</f>
        <v>-</v>
      </c>
      <c r="F124" s="115" t="str">
        <f>IFERROR(VLOOKUP(CONCATENATE($A124,F$1),'Исх-видео'!$A$2:$F$3000,6,FALSE),"-")</f>
        <v>-</v>
      </c>
      <c r="G124" s="115" t="str">
        <f>IFERROR(VLOOKUP(CONCATENATE($A124,G$1),'Исх-видео'!$A$2:$F$3000,6,FALSE),"-")</f>
        <v>-</v>
      </c>
      <c r="H124" s="115" t="str">
        <f>IFERROR(VLOOKUP(CONCATENATE($A124,H$1),'Исх-видео'!$A$2:$F$3000,6,FALSE),"-")</f>
        <v>-</v>
      </c>
      <c r="I124" s="115" t="str">
        <f>IFERROR(VLOOKUP(CONCATENATE($A124,I$1),'Исх-видео'!$A$2:$F$3000,6,FALSE),"-")</f>
        <v>-</v>
      </c>
      <c r="J124" s="115" t="str">
        <f>IFERROR(VLOOKUP(CONCATENATE($A124,J$1),'Исх-видео'!$A$2:$F$3000,6,FALSE),"-")</f>
        <v>-</v>
      </c>
      <c r="K124" s="115" t="str">
        <f>IFERROR(VLOOKUP(CONCATENATE($A124,K$1),'Исх-видео'!$A$2:$F$3000,6,FALSE),"-")</f>
        <v>-</v>
      </c>
      <c r="L124" s="115" t="str">
        <f>IFERROR(VLOOKUP(CONCATENATE($A124,L$1),'Исх-видео'!$A$2:$F$3000,6,FALSE),"-")</f>
        <v>-</v>
      </c>
      <c r="M124" s="115" t="str">
        <f>IFERROR(VLOOKUP(CONCATENATE($A124,M$1),'Исх-видео'!$A$2:$F$3000,6,FALSE),"-")</f>
        <v>-</v>
      </c>
      <c r="N124" s="115" t="str">
        <f>IFERROR(VLOOKUP(CONCATENATE($A124,N$1),'Исх-видео'!$A$2:$F$3000,6,FALSE),"-")</f>
        <v>-</v>
      </c>
      <c r="O124" s="115" t="str">
        <f>IFERROR(VLOOKUP(CONCATENATE($A124,O$1),'Исх-видео'!$A$2:$F$3000,6,FALSE),"-")</f>
        <v>-</v>
      </c>
      <c r="P124" s="115" t="str">
        <f>IFERROR(VLOOKUP(CONCATENATE($A124,P$1),'Исх-видео'!$A$2:$F$3000,6,FALSE),"-")</f>
        <v>-</v>
      </c>
      <c r="Q124" s="115" t="str">
        <f>IFERROR(VLOOKUP(CONCATENATE($A124,Q$1),'Исх-видео'!$A$2:$F$3000,6,FALSE),"-")</f>
        <v>-</v>
      </c>
      <c r="R124" s="115" t="str">
        <f>IFERROR(VLOOKUP(CONCATENATE($A124,R$1),'Исх-видео'!$A$2:$F$3000,6,FALSE),"-")</f>
        <v>-</v>
      </c>
      <c r="S124" s="115" t="str">
        <f>IFERROR(VLOOKUP(CONCATENATE($A124,S$1),'Исх-видео'!$A$2:$F$3000,6,FALSE),"-")</f>
        <v>-</v>
      </c>
      <c r="T124" s="115" t="str">
        <f>IFERROR(VLOOKUP(CONCATENATE($A124,T$1),'Исх-видео'!$A$2:$F$3000,6,FALSE),"-")</f>
        <v>-</v>
      </c>
      <c r="U124" s="115" t="str">
        <f>IFERROR(VLOOKUP(CONCATENATE($A124,U$1),'Исх-видео'!$A$2:$F$3000,6,FALSE),"-")</f>
        <v>-</v>
      </c>
      <c r="V124" s="115" t="str">
        <f>IFERROR(VLOOKUP(CONCATENATE($A124,V$1),'Исх-видео'!$A$2:$F$3000,6,FALSE),"-")</f>
        <v>-</v>
      </c>
      <c r="W124" s="115" t="str">
        <f>IFERROR(VLOOKUP(CONCATENATE($A124,W$1),'Исх-видео'!$A$2:$F$3000,6,FALSE),"-")</f>
        <v>-</v>
      </c>
      <c r="X124" s="115" t="str">
        <f>IFERROR(VLOOKUP(CONCATENATE($A124,X$1),'Исх-видео'!$A$2:$F$3000,6,FALSE),"-")</f>
        <v>-</v>
      </c>
      <c r="Y124" s="115" t="str">
        <f>IFERROR(VLOOKUP(CONCATENATE($A124,Y$1),'Исх-видео'!$A$2:$F$3000,6,FALSE),"-")</f>
        <v>-</v>
      </c>
      <c r="Z124" s="115" t="str">
        <f>IFERROR(VLOOKUP(CONCATENATE($A124,Z$1),'Исх-видео'!$A$2:$F$3000,6,FALSE),"-")</f>
        <v>-</v>
      </c>
      <c r="AA124" s="115" t="str">
        <f>IFERROR(VLOOKUP(CONCATENATE($A124,AA$1),'Исх-видео'!$A$2:$F$3000,6,FALSE),"-")</f>
        <v>-</v>
      </c>
      <c r="AB124" s="115" t="str">
        <f>IFERROR(VLOOKUP(CONCATENATE($A124,AB$1),'Исх-видео'!$A$2:$F$3000,6,FALSE),"-")</f>
        <v>-</v>
      </c>
      <c r="AC124" s="115" t="str">
        <f>IFERROR(VLOOKUP(CONCATENATE($A124,AC$1),'Исх-видео'!$A$2:$F$3000,6,FALSE),"-")</f>
        <v>-</v>
      </c>
      <c r="AD124" s="115" t="str">
        <f>IFERROR(VLOOKUP(CONCATENATE($A124,AD$1),'Исх-видео'!$A$2:$F$3000,6,FALSE),"-")</f>
        <v>-</v>
      </c>
      <c r="AE124" s="115" t="str">
        <f>IFERROR(VLOOKUP(CONCATENATE($A124,AE$1),'Исх-видео'!$A$2:$F$3000,6,FALSE),"-")</f>
        <v>-</v>
      </c>
      <c r="AF124" s="115" t="str">
        <f>IFERROR(VLOOKUP(CONCATENATE($A124,AF$1),'Исх-видео'!$A$2:$F$3000,6,FALSE),"-")</f>
        <v>-</v>
      </c>
      <c r="AG124" s="115" t="str">
        <f>IFERROR(VLOOKUP(CONCATENATE($A124,AG$1),'Исх-видео'!$A$2:$F$3000,6,FALSE),"-")</f>
        <v>-</v>
      </c>
      <c r="AH124" s="115" t="str">
        <f>IFERROR(VLOOKUP(CONCATENATE($A124,AH$1),'Исх-видео'!$A$2:$F$3000,6,FALSE),"-")</f>
        <v>-</v>
      </c>
      <c r="AI124" s="115" t="str">
        <f>IFERROR(VLOOKUP(CONCATENATE($A124,AI$1),'Исх-видео'!$A$2:$F$3000,6,FALSE),"-")</f>
        <v>-</v>
      </c>
      <c r="AJ124" s="115" t="str">
        <f>IFERROR(VLOOKUP(CONCATENATE($A124,AJ$1),'Исх-видео'!$A$2:$F$3000,6,FALSE),"-")</f>
        <v>-</v>
      </c>
      <c r="AK124" s="115" t="str">
        <f>IFERROR(VLOOKUP(CONCATENATE($A124,AK$1),'Исх-видео'!$A$2:$F$3000,6,FALSE),"-")</f>
        <v>-</v>
      </c>
      <c r="AL124" s="115" t="str">
        <f>IFERROR(VLOOKUP(CONCATENATE($A124,AL$1),'Исх-видео'!$A$2:$F$3000,6,FALSE),"-")</f>
        <v>-</v>
      </c>
      <c r="AM124" s="115" t="str">
        <f>IFERROR(VLOOKUP(CONCATENATE($A124,AM$1),'Исх-видео'!$A$2:$F$3000,6,FALSE),"-")</f>
        <v>-</v>
      </c>
      <c r="AN124" s="115" t="str">
        <f>IFERROR(VLOOKUP(CONCATENATE($A124,AN$1),'Исх-видео'!$A$2:$F$3000,6,FALSE),"-")</f>
        <v>-</v>
      </c>
      <c r="AO124" s="115" t="str">
        <f>IFERROR(VLOOKUP(CONCATENATE($A124,AO$1),'Исх-видео'!$A$2:$F$3000,6,FALSE),"-")</f>
        <v>-</v>
      </c>
      <c r="AP124" s="115" t="str">
        <f>IFERROR(VLOOKUP(CONCATENATE($A124,AP$1),'Исх-видео'!$A$2:$F$3000,6,FALSE),"-")</f>
        <v>-</v>
      </c>
      <c r="AQ124" s="115" t="str">
        <f>IFERROR(VLOOKUP(CONCATENATE($A124,AQ$1),'Исх-видео'!$A$2:$F$3000,6,FALSE),"-")</f>
        <v>-</v>
      </c>
      <c r="AR124" s="115" t="str">
        <f>IFERROR(VLOOKUP(CONCATENATE($A124,AR$1),'Исх-видео'!$A$2:$F$3000,6,FALSE),"-")</f>
        <v>-</v>
      </c>
      <c r="AS124" s="115" t="str">
        <f>IFERROR(VLOOKUP(CONCATENATE($A124,AS$1),'Исх-видео'!$A$2:$F$3000,6,FALSE),"-")</f>
        <v>-</v>
      </c>
      <c r="AT124" s="115" t="str">
        <f>IFERROR(VLOOKUP(CONCATENATE($A124,AT$1),'Исх-видео'!$A$2:$F$3000,6,FALSE),"-")</f>
        <v>-</v>
      </c>
      <c r="AU124" s="115" t="str">
        <f>IFERROR(VLOOKUP(CONCATENATE($A124,AU$1),'Исх-видео'!$A$2:$F$3000,6,FALSE),"-")</f>
        <v>-</v>
      </c>
      <c r="AV124" s="115" t="str">
        <f>IFERROR(VLOOKUP(CONCATENATE($A124,AV$1),'Исх-видео'!$A$2:$F$3000,6,FALSE),"-")</f>
        <v>-</v>
      </c>
      <c r="AW124" s="115" t="str">
        <f>IFERROR(VLOOKUP(CONCATENATE($A124,AW$1),'Исх-видео'!$A$2:$F$3000,6,FALSE),"-")</f>
        <v>-</v>
      </c>
      <c r="AX124" s="115" t="str">
        <f>IFERROR(VLOOKUP(CONCATENATE($A124,AX$1),'Исх-видео'!$A$2:$F$3000,6,FALSE),"-")</f>
        <v>-</v>
      </c>
      <c r="AY124" s="115" t="str">
        <f>IFERROR(VLOOKUP(CONCATENATE($A124,AY$1),'Исх-видео'!$A$2:$F$3000,6,FALSE),"-")</f>
        <v>-</v>
      </c>
      <c r="AZ124" s="115" t="str">
        <f>IFERROR(VLOOKUP(CONCATENATE($A124,AZ$1),'Исх-видео'!$A$2:$F$3000,6,FALSE),"-")</f>
        <v>-</v>
      </c>
      <c r="BA124" s="115" t="str">
        <f>IFERROR(VLOOKUP(CONCATENATE($A124,BA$1),'Исх-видео'!$A$2:$F$3000,6,FALSE),"-")</f>
        <v>-</v>
      </c>
      <c r="BB124" s="115" t="str">
        <f>IFERROR(VLOOKUP(CONCATENATE($A124,BB$1),'Исх-видео'!$A$2:$F$3000,6,FALSE),"-")</f>
        <v>-</v>
      </c>
      <c r="BC124" s="115" t="str">
        <f>IFERROR(VLOOKUP(CONCATENATE($A124,BC$1),'Исх-видео'!$A$2:$F$3000,6,FALSE),"-")</f>
        <v>-</v>
      </c>
      <c r="BD124" s="115" t="str">
        <f>IFERROR(VLOOKUP(CONCATENATE($A124,BD$1),'Исх-видео'!$A$2:$F$3000,6,FALSE),"-")</f>
        <v>-</v>
      </c>
      <c r="BE124" s="115" t="str">
        <f>IFERROR(VLOOKUP(CONCATENATE($A124,BE$1),'Исх-видео'!$A$2:$F$3000,6,FALSE),"-")</f>
        <v>-</v>
      </c>
      <c r="BF124" s="115" t="str">
        <f>IFERROR(VLOOKUP(CONCATENATE($A124,BF$1),'Исх-видео'!$A$2:$F$3000,6,FALSE),"-")</f>
        <v>-</v>
      </c>
      <c r="BG124" s="115" t="str">
        <f>IFERROR(VLOOKUP(CONCATENATE($A124,BG$1),'Исх-видео'!$A$2:$F$3000,6,FALSE),"-")</f>
        <v>-</v>
      </c>
      <c r="BH124" s="116"/>
    </row>
    <row r="125" spans="1:60">
      <c r="A125" s="38">
        <f t="shared" si="13"/>
        <v>24</v>
      </c>
      <c r="B125" s="115" t="str">
        <f>IFERROR(VLOOKUP(CONCATENATE($A125,B$1),'Исх-видео'!$A$2:$F$3000,6,FALSE),"-")</f>
        <v>-</v>
      </c>
      <c r="C125" s="115" t="str">
        <f>IFERROR(VLOOKUP(CONCATENATE($A125,C$1),'Исх-видео'!$A$2:$F$3000,6,FALSE),"-")</f>
        <v>-</v>
      </c>
      <c r="D125" s="115" t="str">
        <f>IFERROR(VLOOKUP(CONCATENATE($A125,D$1),'Исх-видео'!$A$2:$F$3000,6,FALSE),"-")</f>
        <v>-</v>
      </c>
      <c r="E125" s="115" t="str">
        <f>IFERROR(VLOOKUP(CONCATENATE($A125,E$1),'Исх-видео'!$A$2:$F$3000,6,FALSE),"-")</f>
        <v>-</v>
      </c>
      <c r="F125" s="115" t="str">
        <f>IFERROR(VLOOKUP(CONCATENATE($A125,F$1),'Исх-видео'!$A$2:$F$3000,6,FALSE),"-")</f>
        <v>-</v>
      </c>
      <c r="G125" s="115" t="str">
        <f>IFERROR(VLOOKUP(CONCATENATE($A125,G$1),'Исх-видео'!$A$2:$F$3000,6,FALSE),"-")</f>
        <v>-</v>
      </c>
      <c r="H125" s="115" t="str">
        <f>IFERROR(VLOOKUP(CONCATENATE($A125,H$1),'Исх-видео'!$A$2:$F$3000,6,FALSE),"-")</f>
        <v>-</v>
      </c>
      <c r="I125" s="115" t="str">
        <f>IFERROR(VLOOKUP(CONCATENATE($A125,I$1),'Исх-видео'!$A$2:$F$3000,6,FALSE),"-")</f>
        <v>-</v>
      </c>
      <c r="J125" s="115" t="str">
        <f>IFERROR(VLOOKUP(CONCATENATE($A125,J$1),'Исх-видео'!$A$2:$F$3000,6,FALSE),"-")</f>
        <v>-</v>
      </c>
      <c r="K125" s="115" t="str">
        <f>IFERROR(VLOOKUP(CONCATENATE($A125,K$1),'Исх-видео'!$A$2:$F$3000,6,FALSE),"-")</f>
        <v>-</v>
      </c>
      <c r="L125" s="115" t="str">
        <f>IFERROR(VLOOKUP(CONCATENATE($A125,L$1),'Исх-видео'!$A$2:$F$3000,6,FALSE),"-")</f>
        <v>-</v>
      </c>
      <c r="M125" s="115" t="str">
        <f>IFERROR(VLOOKUP(CONCATENATE($A125,M$1),'Исх-видео'!$A$2:$F$3000,6,FALSE),"-")</f>
        <v>-</v>
      </c>
      <c r="N125" s="115" t="str">
        <f>IFERROR(VLOOKUP(CONCATENATE($A125,N$1),'Исх-видео'!$A$2:$F$3000,6,FALSE),"-")</f>
        <v>-</v>
      </c>
      <c r="O125" s="115" t="str">
        <f>IFERROR(VLOOKUP(CONCATENATE($A125,O$1),'Исх-видео'!$A$2:$F$3000,6,FALSE),"-")</f>
        <v>-</v>
      </c>
      <c r="P125" s="115" t="str">
        <f>IFERROR(VLOOKUP(CONCATENATE($A125,P$1),'Исх-видео'!$A$2:$F$3000,6,FALSE),"-")</f>
        <v>-</v>
      </c>
      <c r="Q125" s="115" t="str">
        <f>IFERROR(VLOOKUP(CONCATENATE($A125,Q$1),'Исх-видео'!$A$2:$F$3000,6,FALSE),"-")</f>
        <v>-</v>
      </c>
      <c r="R125" s="115" t="str">
        <f>IFERROR(VLOOKUP(CONCATENATE($A125,R$1),'Исх-видео'!$A$2:$F$3000,6,FALSE),"-")</f>
        <v>-</v>
      </c>
      <c r="S125" s="115" t="str">
        <f>IFERROR(VLOOKUP(CONCATENATE($A125,S$1),'Исх-видео'!$A$2:$F$3000,6,FALSE),"-")</f>
        <v>-</v>
      </c>
      <c r="T125" s="115" t="str">
        <f>IFERROR(VLOOKUP(CONCATENATE($A125,T$1),'Исх-видео'!$A$2:$F$3000,6,FALSE),"-")</f>
        <v>-</v>
      </c>
      <c r="U125" s="115" t="str">
        <f>IFERROR(VLOOKUP(CONCATENATE($A125,U$1),'Исх-видео'!$A$2:$F$3000,6,FALSE),"-")</f>
        <v>-</v>
      </c>
      <c r="V125" s="115" t="str">
        <f>IFERROR(VLOOKUP(CONCATENATE($A125,V$1),'Исх-видео'!$A$2:$F$3000,6,FALSE),"-")</f>
        <v>-</v>
      </c>
      <c r="W125" s="115" t="str">
        <f>IFERROR(VLOOKUP(CONCATENATE($A125,W$1),'Исх-видео'!$A$2:$F$3000,6,FALSE),"-")</f>
        <v>-</v>
      </c>
      <c r="X125" s="115" t="str">
        <f>IFERROR(VLOOKUP(CONCATENATE($A125,X$1),'Исх-видео'!$A$2:$F$3000,6,FALSE),"-")</f>
        <v>-</v>
      </c>
      <c r="Y125" s="115" t="str">
        <f>IFERROR(VLOOKUP(CONCATENATE($A125,Y$1),'Исх-видео'!$A$2:$F$3000,6,FALSE),"-")</f>
        <v>-</v>
      </c>
      <c r="Z125" s="115" t="str">
        <f>IFERROR(VLOOKUP(CONCATENATE($A125,Z$1),'Исх-видео'!$A$2:$F$3000,6,FALSE),"-")</f>
        <v>-</v>
      </c>
      <c r="AA125" s="115" t="str">
        <f>IFERROR(VLOOKUP(CONCATENATE($A125,AA$1),'Исх-видео'!$A$2:$F$3000,6,FALSE),"-")</f>
        <v>-</v>
      </c>
      <c r="AB125" s="115" t="str">
        <f>IFERROR(VLOOKUP(CONCATENATE($A125,AB$1),'Исх-видео'!$A$2:$F$3000,6,FALSE),"-")</f>
        <v>-</v>
      </c>
      <c r="AC125" s="115" t="str">
        <f>IFERROR(VLOOKUP(CONCATENATE($A125,AC$1),'Исх-видео'!$A$2:$F$3000,6,FALSE),"-")</f>
        <v>-</v>
      </c>
      <c r="AD125" s="115" t="str">
        <f>IFERROR(VLOOKUP(CONCATENATE($A125,AD$1),'Исх-видео'!$A$2:$F$3000,6,FALSE),"-")</f>
        <v>-</v>
      </c>
      <c r="AE125" s="115" t="str">
        <f>IFERROR(VLOOKUP(CONCATENATE($A125,AE$1),'Исх-видео'!$A$2:$F$3000,6,FALSE),"-")</f>
        <v>-</v>
      </c>
      <c r="AF125" s="115" t="str">
        <f>IFERROR(VLOOKUP(CONCATENATE($A125,AF$1),'Исх-видео'!$A$2:$F$3000,6,FALSE),"-")</f>
        <v>-</v>
      </c>
      <c r="AG125" s="115" t="str">
        <f>IFERROR(VLOOKUP(CONCATENATE($A125,AG$1),'Исх-видео'!$A$2:$F$3000,6,FALSE),"-")</f>
        <v>-</v>
      </c>
      <c r="AH125" s="115" t="str">
        <f>IFERROR(VLOOKUP(CONCATENATE($A125,AH$1),'Исх-видео'!$A$2:$F$3000,6,FALSE),"-")</f>
        <v>-</v>
      </c>
      <c r="AI125" s="115" t="str">
        <f>IFERROR(VLOOKUP(CONCATENATE($A125,AI$1),'Исх-видео'!$A$2:$F$3000,6,FALSE),"-")</f>
        <v>-</v>
      </c>
      <c r="AJ125" s="115" t="str">
        <f>IFERROR(VLOOKUP(CONCATENATE($A125,AJ$1),'Исх-видео'!$A$2:$F$3000,6,FALSE),"-")</f>
        <v>-</v>
      </c>
      <c r="AK125" s="115" t="str">
        <f>IFERROR(VLOOKUP(CONCATENATE($A125,AK$1),'Исх-видео'!$A$2:$F$3000,6,FALSE),"-")</f>
        <v>-</v>
      </c>
      <c r="AL125" s="115" t="str">
        <f>IFERROR(VLOOKUP(CONCATENATE($A125,AL$1),'Исх-видео'!$A$2:$F$3000,6,FALSE),"-")</f>
        <v>-</v>
      </c>
      <c r="AM125" s="115" t="str">
        <f>IFERROR(VLOOKUP(CONCATENATE($A125,AM$1),'Исх-видео'!$A$2:$F$3000,6,FALSE),"-")</f>
        <v>-</v>
      </c>
      <c r="AN125" s="115" t="str">
        <f>IFERROR(VLOOKUP(CONCATENATE($A125,AN$1),'Исх-видео'!$A$2:$F$3000,6,FALSE),"-")</f>
        <v>-</v>
      </c>
      <c r="AO125" s="115" t="str">
        <f>IFERROR(VLOOKUP(CONCATENATE($A125,AO$1),'Исх-видео'!$A$2:$F$3000,6,FALSE),"-")</f>
        <v>-</v>
      </c>
      <c r="AP125" s="115" t="str">
        <f>IFERROR(VLOOKUP(CONCATENATE($A125,AP$1),'Исх-видео'!$A$2:$F$3000,6,FALSE),"-")</f>
        <v>-</v>
      </c>
      <c r="AQ125" s="115" t="str">
        <f>IFERROR(VLOOKUP(CONCATENATE($A125,AQ$1),'Исх-видео'!$A$2:$F$3000,6,FALSE),"-")</f>
        <v>-</v>
      </c>
      <c r="AR125" s="115" t="str">
        <f>IFERROR(VLOOKUP(CONCATENATE($A125,AR$1),'Исх-видео'!$A$2:$F$3000,6,FALSE),"-")</f>
        <v>-</v>
      </c>
      <c r="AS125" s="115" t="str">
        <f>IFERROR(VLOOKUP(CONCATENATE($A125,AS$1),'Исх-видео'!$A$2:$F$3000,6,FALSE),"-")</f>
        <v>-</v>
      </c>
      <c r="AT125" s="115" t="str">
        <f>IFERROR(VLOOKUP(CONCATENATE($A125,AT$1),'Исх-видео'!$A$2:$F$3000,6,FALSE),"-")</f>
        <v>-</v>
      </c>
      <c r="AU125" s="115" t="str">
        <f>IFERROR(VLOOKUP(CONCATENATE($A125,AU$1),'Исх-видео'!$A$2:$F$3000,6,FALSE),"-")</f>
        <v>-</v>
      </c>
      <c r="AV125" s="115" t="str">
        <f>IFERROR(VLOOKUP(CONCATENATE($A125,AV$1),'Исх-видео'!$A$2:$F$3000,6,FALSE),"-")</f>
        <v>-</v>
      </c>
      <c r="AW125" s="115" t="str">
        <f>IFERROR(VLOOKUP(CONCATENATE($A125,AW$1),'Исх-видео'!$A$2:$F$3000,6,FALSE),"-")</f>
        <v>-</v>
      </c>
      <c r="AX125" s="115" t="str">
        <f>IFERROR(VLOOKUP(CONCATENATE($A125,AX$1),'Исх-видео'!$A$2:$F$3000,6,FALSE),"-")</f>
        <v>-</v>
      </c>
      <c r="AY125" s="115" t="str">
        <f>IFERROR(VLOOKUP(CONCATENATE($A125,AY$1),'Исх-видео'!$A$2:$F$3000,6,FALSE),"-")</f>
        <v>-</v>
      </c>
      <c r="AZ125" s="115" t="str">
        <f>IFERROR(VLOOKUP(CONCATENATE($A125,AZ$1),'Исх-видео'!$A$2:$F$3000,6,FALSE),"-")</f>
        <v>-</v>
      </c>
      <c r="BA125" s="115" t="str">
        <f>IFERROR(VLOOKUP(CONCATENATE($A125,BA$1),'Исх-видео'!$A$2:$F$3000,6,FALSE),"-")</f>
        <v>-</v>
      </c>
      <c r="BB125" s="115" t="str">
        <f>IFERROR(VLOOKUP(CONCATENATE($A125,BB$1),'Исх-видео'!$A$2:$F$3000,6,FALSE),"-")</f>
        <v>-</v>
      </c>
      <c r="BC125" s="115" t="str">
        <f>IFERROR(VLOOKUP(CONCATENATE($A125,BC$1),'Исх-видео'!$A$2:$F$3000,6,FALSE),"-")</f>
        <v>-</v>
      </c>
      <c r="BD125" s="115" t="str">
        <f>IFERROR(VLOOKUP(CONCATENATE($A125,BD$1),'Исх-видео'!$A$2:$F$3000,6,FALSE),"-")</f>
        <v>-</v>
      </c>
      <c r="BE125" s="115" t="str">
        <f>IFERROR(VLOOKUP(CONCATENATE($A125,BE$1),'Исх-видео'!$A$2:$F$3000,6,FALSE),"-")</f>
        <v>-</v>
      </c>
      <c r="BF125" s="115" t="str">
        <f>IFERROR(VLOOKUP(CONCATENATE($A125,BF$1),'Исх-видео'!$A$2:$F$3000,6,FALSE),"-")</f>
        <v>-</v>
      </c>
      <c r="BG125" s="115" t="str">
        <f>IFERROR(VLOOKUP(CONCATENATE($A125,BG$1),'Исх-видео'!$A$2:$F$3000,6,FALSE),"-")</f>
        <v>-</v>
      </c>
      <c r="BH125" s="116"/>
    </row>
    <row r="126" spans="1:60">
      <c r="A126" s="38">
        <f t="shared" si="13"/>
        <v>25</v>
      </c>
      <c r="B126" s="115" t="str">
        <f>IFERROR(VLOOKUP(CONCATENATE($A126,B$1),'Исх-видео'!$A$2:$F$3000,6,FALSE),"-")</f>
        <v>-</v>
      </c>
      <c r="C126" s="115" t="str">
        <f>IFERROR(VLOOKUP(CONCATENATE($A126,C$1),'Исх-видео'!$A$2:$F$3000,6,FALSE),"-")</f>
        <v>-</v>
      </c>
      <c r="D126" s="115" t="str">
        <f>IFERROR(VLOOKUP(CONCATENATE($A126,D$1),'Исх-видео'!$A$2:$F$3000,6,FALSE),"-")</f>
        <v>-</v>
      </c>
      <c r="E126" s="115" t="str">
        <f>IFERROR(VLOOKUP(CONCATENATE($A126,E$1),'Исх-видео'!$A$2:$F$3000,6,FALSE),"-")</f>
        <v>ДА</v>
      </c>
      <c r="F126" s="115" t="str">
        <f>IFERROR(VLOOKUP(CONCATENATE($A126,F$1),'Исх-видео'!$A$2:$F$3000,6,FALSE),"-")</f>
        <v>ДА</v>
      </c>
      <c r="G126" s="115" t="str">
        <f>IFERROR(VLOOKUP(CONCATENATE($A126,G$1),'Исх-видео'!$A$2:$F$3000,6,FALSE),"-")</f>
        <v>-</v>
      </c>
      <c r="H126" s="115" t="str">
        <f>IFERROR(VLOOKUP(CONCATENATE($A126,H$1),'Исх-видео'!$A$2:$F$3000,6,FALSE),"-")</f>
        <v>-</v>
      </c>
      <c r="I126" s="115" t="str">
        <f>IFERROR(VLOOKUP(CONCATENATE($A126,I$1),'Исх-видео'!$A$2:$F$3000,6,FALSE),"-")</f>
        <v>-</v>
      </c>
      <c r="J126" s="115" t="str">
        <f>IFERROR(VLOOKUP(CONCATENATE($A126,J$1),'Исх-видео'!$A$2:$F$3000,6,FALSE),"-")</f>
        <v>-</v>
      </c>
      <c r="K126" s="115" t="str">
        <f>IFERROR(VLOOKUP(CONCATENATE($A126,K$1),'Исх-видео'!$A$2:$F$3000,6,FALSE),"-")</f>
        <v>-</v>
      </c>
      <c r="L126" s="115" t="str">
        <f>IFERROR(VLOOKUP(CONCATENATE($A126,L$1),'Исх-видео'!$A$2:$F$3000,6,FALSE),"-")</f>
        <v>-</v>
      </c>
      <c r="M126" s="115" t="str">
        <f>IFERROR(VLOOKUP(CONCATENATE($A126,M$1),'Исх-видео'!$A$2:$F$3000,6,FALSE),"-")</f>
        <v>-</v>
      </c>
      <c r="N126" s="115" t="str">
        <f>IFERROR(VLOOKUP(CONCATENATE($A126,N$1),'Исх-видео'!$A$2:$F$3000,6,FALSE),"-")</f>
        <v>-</v>
      </c>
      <c r="O126" s="115" t="str">
        <f>IFERROR(VLOOKUP(CONCATENATE($A126,O$1),'Исх-видео'!$A$2:$F$3000,6,FALSE),"-")</f>
        <v>-</v>
      </c>
      <c r="P126" s="115" t="str">
        <f>IFERROR(VLOOKUP(CONCATENATE($A126,P$1),'Исх-видео'!$A$2:$F$3000,6,FALSE),"-")</f>
        <v>-</v>
      </c>
      <c r="Q126" s="115" t="str">
        <f>IFERROR(VLOOKUP(CONCATENATE($A126,Q$1),'Исх-видео'!$A$2:$F$3000,6,FALSE),"-")</f>
        <v>-</v>
      </c>
      <c r="R126" s="115" t="str">
        <f>IFERROR(VLOOKUP(CONCATENATE($A126,R$1),'Исх-видео'!$A$2:$F$3000,6,FALSE),"-")</f>
        <v>-</v>
      </c>
      <c r="S126" s="115" t="str">
        <f>IFERROR(VLOOKUP(CONCATENATE($A126,S$1),'Исх-видео'!$A$2:$F$3000,6,FALSE),"-")</f>
        <v>ДА</v>
      </c>
      <c r="T126" s="115" t="str">
        <f>IFERROR(VLOOKUP(CONCATENATE($A126,T$1),'Исх-видео'!$A$2:$F$3000,6,FALSE),"-")</f>
        <v>-</v>
      </c>
      <c r="U126" s="115" t="str">
        <f>IFERROR(VLOOKUP(CONCATENATE($A126,U$1),'Исх-видео'!$A$2:$F$3000,6,FALSE),"-")</f>
        <v>-</v>
      </c>
      <c r="V126" s="115" t="str">
        <f>IFERROR(VLOOKUP(CONCATENATE($A126,V$1),'Исх-видео'!$A$2:$F$3000,6,FALSE),"-")</f>
        <v>-</v>
      </c>
      <c r="W126" s="115" t="str">
        <f>IFERROR(VLOOKUP(CONCATENATE($A126,W$1),'Исх-видео'!$A$2:$F$3000,6,FALSE),"-")</f>
        <v>-</v>
      </c>
      <c r="X126" s="115" t="str">
        <f>IFERROR(VLOOKUP(CONCATENATE($A126,X$1),'Исх-видео'!$A$2:$F$3000,6,FALSE),"-")</f>
        <v>ДА</v>
      </c>
      <c r="Y126" s="115" t="str">
        <f>IFERROR(VLOOKUP(CONCATENATE($A126,Y$1),'Исх-видео'!$A$2:$F$3000,6,FALSE),"-")</f>
        <v>-</v>
      </c>
      <c r="Z126" s="115" t="str">
        <f>IFERROR(VLOOKUP(CONCATENATE($A126,Z$1),'Исх-видео'!$A$2:$F$3000,6,FALSE),"-")</f>
        <v>НЕТ</v>
      </c>
      <c r="AA126" s="115" t="str">
        <f>IFERROR(VLOOKUP(CONCATENATE($A126,AA$1),'Исх-видео'!$A$2:$F$3000,6,FALSE),"-")</f>
        <v>-</v>
      </c>
      <c r="AB126" s="115" t="str">
        <f>IFERROR(VLOOKUP(CONCATENATE($A126,AB$1),'Исх-видео'!$A$2:$F$3000,6,FALSE),"-")</f>
        <v>-</v>
      </c>
      <c r="AC126" s="115" t="str">
        <f>IFERROR(VLOOKUP(CONCATENATE($A126,AC$1),'Исх-видео'!$A$2:$F$3000,6,FALSE),"-")</f>
        <v>-</v>
      </c>
      <c r="AD126" s="115" t="str">
        <f>IFERROR(VLOOKUP(CONCATENATE($A126,AD$1),'Исх-видео'!$A$2:$F$3000,6,FALSE),"-")</f>
        <v>-</v>
      </c>
      <c r="AE126" s="115" t="str">
        <f>IFERROR(VLOOKUP(CONCATENATE($A126,AE$1),'Исх-видео'!$A$2:$F$3000,6,FALSE),"-")</f>
        <v>ДА</v>
      </c>
      <c r="AF126" s="115" t="str">
        <f>IFERROR(VLOOKUP(CONCATENATE($A126,AF$1),'Исх-видео'!$A$2:$F$3000,6,FALSE),"-")</f>
        <v>-</v>
      </c>
      <c r="AG126" s="115" t="str">
        <f>IFERROR(VLOOKUP(CONCATENATE($A126,AG$1),'Исх-видео'!$A$2:$F$3000,6,FALSE),"-")</f>
        <v>-</v>
      </c>
      <c r="AH126" s="115" t="str">
        <f>IFERROR(VLOOKUP(CONCATENATE($A126,AH$1),'Исх-видео'!$A$2:$F$3000,6,FALSE),"-")</f>
        <v>-</v>
      </c>
      <c r="AI126" s="115" t="str">
        <f>IFERROR(VLOOKUP(CONCATENATE($A126,AI$1),'Исх-видео'!$A$2:$F$3000,6,FALSE),"-")</f>
        <v>-</v>
      </c>
      <c r="AJ126" s="115" t="str">
        <f>IFERROR(VLOOKUP(CONCATENATE($A126,AJ$1),'Исх-видео'!$A$2:$F$3000,6,FALSE),"-")</f>
        <v>-</v>
      </c>
      <c r="AK126" s="115" t="str">
        <f>IFERROR(VLOOKUP(CONCATENATE($A126,AK$1),'Исх-видео'!$A$2:$F$3000,6,FALSE),"-")</f>
        <v>ДА</v>
      </c>
      <c r="AL126" s="115" t="str">
        <f>IFERROR(VLOOKUP(CONCATENATE($A126,AL$1),'Исх-видео'!$A$2:$F$3000,6,FALSE),"-")</f>
        <v>ДА</v>
      </c>
      <c r="AM126" s="115" t="str">
        <f>IFERROR(VLOOKUP(CONCATENATE($A126,AM$1),'Исх-видео'!$A$2:$F$3000,6,FALSE),"-")</f>
        <v>-</v>
      </c>
      <c r="AN126" s="115" t="str">
        <f>IFERROR(VLOOKUP(CONCATENATE($A126,AN$1),'Исх-видео'!$A$2:$F$3000,6,FALSE),"-")</f>
        <v>НЕТ</v>
      </c>
      <c r="AO126" s="115" t="str">
        <f>IFERROR(VLOOKUP(CONCATENATE($A126,AO$1),'Исх-видео'!$A$2:$F$3000,6,FALSE),"-")</f>
        <v>-</v>
      </c>
      <c r="AP126" s="115" t="str">
        <f>IFERROR(VLOOKUP(CONCATENATE($A126,AP$1),'Исх-видео'!$A$2:$F$3000,6,FALSE),"-")</f>
        <v>-</v>
      </c>
      <c r="AQ126" s="115" t="str">
        <f>IFERROR(VLOOKUP(CONCATENATE($A126,AQ$1),'Исх-видео'!$A$2:$F$3000,6,FALSE),"-")</f>
        <v>-</v>
      </c>
      <c r="AR126" s="115" t="str">
        <f>IFERROR(VLOOKUP(CONCATENATE($A126,AR$1),'Исх-видео'!$A$2:$F$3000,6,FALSE),"-")</f>
        <v>-</v>
      </c>
      <c r="AS126" s="115" t="str">
        <f>IFERROR(VLOOKUP(CONCATENATE($A126,AS$1),'Исх-видео'!$A$2:$F$3000,6,FALSE),"-")</f>
        <v>ДА</v>
      </c>
      <c r="AT126" s="115" t="str">
        <f>IFERROR(VLOOKUP(CONCATENATE($A126,AT$1),'Исх-видео'!$A$2:$F$3000,6,FALSE),"-")</f>
        <v>-</v>
      </c>
      <c r="AU126" s="115" t="str">
        <f>IFERROR(VLOOKUP(CONCATENATE($A126,AU$1),'Исх-видео'!$A$2:$F$3000,6,FALSE),"-")</f>
        <v>-</v>
      </c>
      <c r="AV126" s="115" t="str">
        <f>IFERROR(VLOOKUP(CONCATENATE($A126,AV$1),'Исх-видео'!$A$2:$F$3000,6,FALSE),"-")</f>
        <v>-</v>
      </c>
      <c r="AW126" s="115" t="str">
        <f>IFERROR(VLOOKUP(CONCATENATE($A126,AW$1),'Исх-видео'!$A$2:$F$3000,6,FALSE),"-")</f>
        <v>-</v>
      </c>
      <c r="AX126" s="115" t="str">
        <f>IFERROR(VLOOKUP(CONCATENATE($A126,AX$1),'Исх-видео'!$A$2:$F$3000,6,FALSE),"-")</f>
        <v>-</v>
      </c>
      <c r="AY126" s="115" t="str">
        <f>IFERROR(VLOOKUP(CONCATENATE($A126,AY$1),'Исх-видео'!$A$2:$F$3000,6,FALSE),"-")</f>
        <v>-</v>
      </c>
      <c r="AZ126" s="115" t="str">
        <f>IFERROR(VLOOKUP(CONCATENATE($A126,AZ$1),'Исх-видео'!$A$2:$F$3000,6,FALSE),"-")</f>
        <v>-</v>
      </c>
      <c r="BA126" s="115" t="str">
        <f>IFERROR(VLOOKUP(CONCATENATE($A126,BA$1),'Исх-видео'!$A$2:$F$3000,6,FALSE),"-")</f>
        <v>НЕТ</v>
      </c>
      <c r="BB126" s="115" t="str">
        <f>IFERROR(VLOOKUP(CONCATENATE($A126,BB$1),'Исх-видео'!$A$2:$F$3000,6,FALSE),"-")</f>
        <v>-</v>
      </c>
      <c r="BC126" s="115" t="str">
        <f>IFERROR(VLOOKUP(CONCATENATE($A126,BC$1),'Исх-видео'!$A$2:$F$3000,6,FALSE),"-")</f>
        <v>НЕТ</v>
      </c>
      <c r="BD126" s="115" t="str">
        <f>IFERROR(VLOOKUP(CONCATENATE($A126,BD$1),'Исх-видео'!$A$2:$F$3000,6,FALSE),"-")</f>
        <v>-</v>
      </c>
      <c r="BE126" s="115" t="str">
        <f>IFERROR(VLOOKUP(CONCATENATE($A126,BE$1),'Исх-видео'!$A$2:$F$3000,6,FALSE),"-")</f>
        <v>ДА</v>
      </c>
      <c r="BF126" s="115" t="str">
        <f>IFERROR(VLOOKUP(CONCATENATE($A126,BF$1),'Исх-видео'!$A$2:$F$3000,6,FALSE),"-")</f>
        <v>-</v>
      </c>
      <c r="BG126" s="115" t="str">
        <f>IFERROR(VLOOKUP(CONCATENATE($A126,BG$1),'Исх-видео'!$A$2:$F$3000,6,FALSE),"-")</f>
        <v>-</v>
      </c>
      <c r="BH126" s="116"/>
    </row>
    <row r="127" spans="1:60">
      <c r="A127" s="38">
        <f t="shared" si="13"/>
        <v>26</v>
      </c>
      <c r="B127" s="115" t="str">
        <f>IFERROR(VLOOKUP(CONCATENATE($A127,B$1),'Исх-видео'!$A$2:$F$3000,6,FALSE),"-")</f>
        <v>-</v>
      </c>
      <c r="C127" s="115" t="str">
        <f>IFERROR(VLOOKUP(CONCATENATE($A127,C$1),'Исх-видео'!$A$2:$F$3000,6,FALSE),"-")</f>
        <v>-</v>
      </c>
      <c r="D127" s="115" t="str">
        <f>IFERROR(VLOOKUP(CONCATENATE($A127,D$1),'Исх-видео'!$A$2:$F$3000,6,FALSE),"-")</f>
        <v>-</v>
      </c>
      <c r="E127" s="115" t="str">
        <f>IFERROR(VLOOKUP(CONCATENATE($A127,E$1),'Исх-видео'!$A$2:$F$3000,6,FALSE),"-")</f>
        <v>-</v>
      </c>
      <c r="F127" s="115" t="str">
        <f>IFERROR(VLOOKUP(CONCATENATE($A127,F$1),'Исх-видео'!$A$2:$F$3000,6,FALSE),"-")</f>
        <v>-</v>
      </c>
      <c r="G127" s="115" t="str">
        <f>IFERROR(VLOOKUP(CONCATENATE($A127,G$1),'Исх-видео'!$A$2:$F$3000,6,FALSE),"-")</f>
        <v>-</v>
      </c>
      <c r="H127" s="115" t="str">
        <f>IFERROR(VLOOKUP(CONCATENATE($A127,H$1),'Исх-видео'!$A$2:$F$3000,6,FALSE),"-")</f>
        <v>-</v>
      </c>
      <c r="I127" s="115" t="str">
        <f>IFERROR(VLOOKUP(CONCATENATE($A127,I$1),'Исх-видео'!$A$2:$F$3000,6,FALSE),"-")</f>
        <v>-</v>
      </c>
      <c r="J127" s="115" t="str">
        <f>IFERROR(VLOOKUP(CONCATENATE($A127,J$1),'Исх-видео'!$A$2:$F$3000,6,FALSE),"-")</f>
        <v>-</v>
      </c>
      <c r="K127" s="115" t="str">
        <f>IFERROR(VLOOKUP(CONCATENATE($A127,K$1),'Исх-видео'!$A$2:$F$3000,6,FALSE),"-")</f>
        <v>-</v>
      </c>
      <c r="L127" s="115" t="str">
        <f>IFERROR(VLOOKUP(CONCATENATE($A127,L$1),'Исх-видео'!$A$2:$F$3000,6,FALSE),"-")</f>
        <v>-</v>
      </c>
      <c r="M127" s="115" t="str">
        <f>IFERROR(VLOOKUP(CONCATENATE($A127,M$1),'Исх-видео'!$A$2:$F$3000,6,FALSE),"-")</f>
        <v>-</v>
      </c>
      <c r="N127" s="115" t="str">
        <f>IFERROR(VLOOKUP(CONCATENATE($A127,N$1),'Исх-видео'!$A$2:$F$3000,6,FALSE),"-")</f>
        <v>-</v>
      </c>
      <c r="O127" s="115" t="str">
        <f>IFERROR(VLOOKUP(CONCATENATE($A127,O$1),'Исх-видео'!$A$2:$F$3000,6,FALSE),"-")</f>
        <v>-</v>
      </c>
      <c r="P127" s="115" t="str">
        <f>IFERROR(VLOOKUP(CONCATENATE($A127,P$1),'Исх-видео'!$A$2:$F$3000,6,FALSE),"-")</f>
        <v>-</v>
      </c>
      <c r="Q127" s="115" t="str">
        <f>IFERROR(VLOOKUP(CONCATENATE($A127,Q$1),'Исх-видео'!$A$2:$F$3000,6,FALSE),"-")</f>
        <v>-</v>
      </c>
      <c r="R127" s="115" t="str">
        <f>IFERROR(VLOOKUP(CONCATENATE($A127,R$1),'Исх-видео'!$A$2:$F$3000,6,FALSE),"-")</f>
        <v>-</v>
      </c>
      <c r="S127" s="115" t="str">
        <f>IFERROR(VLOOKUP(CONCATENATE($A127,S$1),'Исх-видео'!$A$2:$F$3000,6,FALSE),"-")</f>
        <v>-</v>
      </c>
      <c r="T127" s="115" t="str">
        <f>IFERROR(VLOOKUP(CONCATENATE($A127,T$1),'Исх-видео'!$A$2:$F$3000,6,FALSE),"-")</f>
        <v>-</v>
      </c>
      <c r="U127" s="115" t="str">
        <f>IFERROR(VLOOKUP(CONCATENATE($A127,U$1),'Исх-видео'!$A$2:$F$3000,6,FALSE),"-")</f>
        <v>-</v>
      </c>
      <c r="V127" s="115" t="str">
        <f>IFERROR(VLOOKUP(CONCATENATE($A127,V$1),'Исх-видео'!$A$2:$F$3000,6,FALSE),"-")</f>
        <v>-</v>
      </c>
      <c r="W127" s="115" t="str">
        <f>IFERROR(VLOOKUP(CONCATENATE($A127,W$1),'Исх-видео'!$A$2:$F$3000,6,FALSE),"-")</f>
        <v>-</v>
      </c>
      <c r="X127" s="115" t="str">
        <f>IFERROR(VLOOKUP(CONCATENATE($A127,X$1),'Исх-видео'!$A$2:$F$3000,6,FALSE),"-")</f>
        <v>-</v>
      </c>
      <c r="Y127" s="115" t="str">
        <f>IFERROR(VLOOKUP(CONCATENATE($A127,Y$1),'Исх-видео'!$A$2:$F$3000,6,FALSE),"-")</f>
        <v>-</v>
      </c>
      <c r="Z127" s="115" t="str">
        <f>IFERROR(VLOOKUP(CONCATENATE($A127,Z$1),'Исх-видео'!$A$2:$F$3000,6,FALSE),"-")</f>
        <v>-</v>
      </c>
      <c r="AA127" s="115" t="str">
        <f>IFERROR(VLOOKUP(CONCATENATE($A127,AA$1),'Исх-видео'!$A$2:$F$3000,6,FALSE),"-")</f>
        <v>-</v>
      </c>
      <c r="AB127" s="115" t="str">
        <f>IFERROR(VLOOKUP(CONCATENATE($A127,AB$1),'Исх-видео'!$A$2:$F$3000,6,FALSE),"-")</f>
        <v>-</v>
      </c>
      <c r="AC127" s="115" t="str">
        <f>IFERROR(VLOOKUP(CONCATENATE($A127,AC$1),'Исх-видео'!$A$2:$F$3000,6,FALSE),"-")</f>
        <v>-</v>
      </c>
      <c r="AD127" s="115" t="str">
        <f>IFERROR(VLOOKUP(CONCATENATE($A127,AD$1),'Исх-видео'!$A$2:$F$3000,6,FALSE),"-")</f>
        <v>-</v>
      </c>
      <c r="AE127" s="115" t="str">
        <f>IFERROR(VLOOKUP(CONCATENATE($A127,AE$1),'Исх-видео'!$A$2:$F$3000,6,FALSE),"-")</f>
        <v>-</v>
      </c>
      <c r="AF127" s="115" t="str">
        <f>IFERROR(VLOOKUP(CONCATENATE($A127,AF$1),'Исх-видео'!$A$2:$F$3000,6,FALSE),"-")</f>
        <v>-</v>
      </c>
      <c r="AG127" s="115" t="str">
        <f>IFERROR(VLOOKUP(CONCATENATE($A127,AG$1),'Исх-видео'!$A$2:$F$3000,6,FALSE),"-")</f>
        <v>-</v>
      </c>
      <c r="AH127" s="115" t="str">
        <f>IFERROR(VLOOKUP(CONCATENATE($A127,AH$1),'Исх-видео'!$A$2:$F$3000,6,FALSE),"-")</f>
        <v>-</v>
      </c>
      <c r="AI127" s="115" t="str">
        <f>IFERROR(VLOOKUP(CONCATENATE($A127,AI$1),'Исх-видео'!$A$2:$F$3000,6,FALSE),"-")</f>
        <v>-</v>
      </c>
      <c r="AJ127" s="115" t="str">
        <f>IFERROR(VLOOKUP(CONCATENATE($A127,AJ$1),'Исх-видео'!$A$2:$F$3000,6,FALSE),"-")</f>
        <v>-</v>
      </c>
      <c r="AK127" s="115" t="str">
        <f>IFERROR(VLOOKUP(CONCATENATE($A127,AK$1),'Исх-видео'!$A$2:$F$3000,6,FALSE),"-")</f>
        <v>-</v>
      </c>
      <c r="AL127" s="115" t="str">
        <f>IFERROR(VLOOKUP(CONCATENATE($A127,AL$1),'Исх-видео'!$A$2:$F$3000,6,FALSE),"-")</f>
        <v>-</v>
      </c>
      <c r="AM127" s="115" t="str">
        <f>IFERROR(VLOOKUP(CONCATENATE($A127,AM$1),'Исх-видео'!$A$2:$F$3000,6,FALSE),"-")</f>
        <v>-</v>
      </c>
      <c r="AN127" s="115" t="str">
        <f>IFERROR(VLOOKUP(CONCATENATE($A127,AN$1),'Исх-видео'!$A$2:$F$3000,6,FALSE),"-")</f>
        <v>-</v>
      </c>
      <c r="AO127" s="115" t="str">
        <f>IFERROR(VLOOKUP(CONCATENATE($A127,AO$1),'Исх-видео'!$A$2:$F$3000,6,FALSE),"-")</f>
        <v>-</v>
      </c>
      <c r="AP127" s="115" t="str">
        <f>IFERROR(VLOOKUP(CONCATENATE($A127,AP$1),'Исх-видео'!$A$2:$F$3000,6,FALSE),"-")</f>
        <v>-</v>
      </c>
      <c r="AQ127" s="115" t="str">
        <f>IFERROR(VLOOKUP(CONCATENATE($A127,AQ$1),'Исх-видео'!$A$2:$F$3000,6,FALSE),"-")</f>
        <v>-</v>
      </c>
      <c r="AR127" s="115" t="str">
        <f>IFERROR(VLOOKUP(CONCATENATE($A127,AR$1),'Исх-видео'!$A$2:$F$3000,6,FALSE),"-")</f>
        <v>-</v>
      </c>
      <c r="AS127" s="115" t="str">
        <f>IFERROR(VLOOKUP(CONCATENATE($A127,AS$1),'Исх-видео'!$A$2:$F$3000,6,FALSE),"-")</f>
        <v>-</v>
      </c>
      <c r="AT127" s="115" t="str">
        <f>IFERROR(VLOOKUP(CONCATENATE($A127,AT$1),'Исх-видео'!$A$2:$F$3000,6,FALSE),"-")</f>
        <v>-</v>
      </c>
      <c r="AU127" s="115" t="str">
        <f>IFERROR(VLOOKUP(CONCATENATE($A127,AU$1),'Исх-видео'!$A$2:$F$3000,6,FALSE),"-")</f>
        <v>-</v>
      </c>
      <c r="AV127" s="115" t="str">
        <f>IFERROR(VLOOKUP(CONCATENATE($A127,AV$1),'Исх-видео'!$A$2:$F$3000,6,FALSE),"-")</f>
        <v>-</v>
      </c>
      <c r="AW127" s="115" t="str">
        <f>IFERROR(VLOOKUP(CONCATENATE($A127,AW$1),'Исх-видео'!$A$2:$F$3000,6,FALSE),"-")</f>
        <v>-</v>
      </c>
      <c r="AX127" s="115" t="str">
        <f>IFERROR(VLOOKUP(CONCATENATE($A127,AX$1),'Исх-видео'!$A$2:$F$3000,6,FALSE),"-")</f>
        <v>-</v>
      </c>
      <c r="AY127" s="115" t="str">
        <f>IFERROR(VLOOKUP(CONCATENATE($A127,AY$1),'Исх-видео'!$A$2:$F$3000,6,FALSE),"-")</f>
        <v>-</v>
      </c>
      <c r="AZ127" s="115" t="str">
        <f>IFERROR(VLOOKUP(CONCATENATE($A127,AZ$1),'Исх-видео'!$A$2:$F$3000,6,FALSE),"-")</f>
        <v>-</v>
      </c>
      <c r="BA127" s="115" t="str">
        <f>IFERROR(VLOOKUP(CONCATENATE($A127,BA$1),'Исх-видео'!$A$2:$F$3000,6,FALSE),"-")</f>
        <v>-</v>
      </c>
      <c r="BB127" s="115" t="str">
        <f>IFERROR(VLOOKUP(CONCATENATE($A127,BB$1),'Исх-видео'!$A$2:$F$3000,6,FALSE),"-")</f>
        <v>-</v>
      </c>
      <c r="BC127" s="115" t="str">
        <f>IFERROR(VLOOKUP(CONCATENATE($A127,BC$1),'Исх-видео'!$A$2:$F$3000,6,FALSE),"-")</f>
        <v>-</v>
      </c>
      <c r="BD127" s="115" t="str">
        <f>IFERROR(VLOOKUP(CONCATENATE($A127,BD$1),'Исх-видео'!$A$2:$F$3000,6,FALSE),"-")</f>
        <v>-</v>
      </c>
      <c r="BE127" s="115" t="str">
        <f>IFERROR(VLOOKUP(CONCATENATE($A127,BE$1),'Исх-видео'!$A$2:$F$3000,6,FALSE),"-")</f>
        <v>-</v>
      </c>
      <c r="BF127" s="115" t="str">
        <f>IFERROR(VLOOKUP(CONCATENATE($A127,BF$1),'Исх-видео'!$A$2:$F$3000,6,FALSE),"-")</f>
        <v>-</v>
      </c>
      <c r="BG127" s="115" t="str">
        <f>IFERROR(VLOOKUP(CONCATENATE($A127,BG$1),'Исх-видео'!$A$2:$F$3000,6,FALSE),"-")</f>
        <v>-</v>
      </c>
      <c r="BH127" s="116"/>
    </row>
    <row r="128" spans="1:60">
      <c r="A128" s="38">
        <f t="shared" si="13"/>
        <v>27</v>
      </c>
      <c r="B128" s="115" t="str">
        <f>IFERROR(VLOOKUP(CONCATENATE($A128,B$1),'Исх-видео'!$A$2:$F$3000,6,FALSE),"-")</f>
        <v>-</v>
      </c>
      <c r="C128" s="115" t="str">
        <f>IFERROR(VLOOKUP(CONCATENATE($A128,C$1),'Исх-видео'!$A$2:$F$3000,6,FALSE),"-")</f>
        <v>-</v>
      </c>
      <c r="D128" s="115" t="str">
        <f>IFERROR(VLOOKUP(CONCATENATE($A128,D$1),'Исх-видео'!$A$2:$F$3000,6,FALSE),"-")</f>
        <v>-</v>
      </c>
      <c r="E128" s="115" t="str">
        <f>IFERROR(VLOOKUP(CONCATENATE($A128,E$1),'Исх-видео'!$A$2:$F$3000,6,FALSE),"-")</f>
        <v>-</v>
      </c>
      <c r="F128" s="115" t="str">
        <f>IFERROR(VLOOKUP(CONCATENATE($A128,F$1),'Исх-видео'!$A$2:$F$3000,6,FALSE),"-")</f>
        <v>-</v>
      </c>
      <c r="G128" s="115" t="str">
        <f>IFERROR(VLOOKUP(CONCATENATE($A128,G$1),'Исх-видео'!$A$2:$F$3000,6,FALSE),"-")</f>
        <v>-</v>
      </c>
      <c r="H128" s="115" t="str">
        <f>IFERROR(VLOOKUP(CONCATENATE($A128,H$1),'Исх-видео'!$A$2:$F$3000,6,FALSE),"-")</f>
        <v>-</v>
      </c>
      <c r="I128" s="115" t="str">
        <f>IFERROR(VLOOKUP(CONCATENATE($A128,I$1),'Исх-видео'!$A$2:$F$3000,6,FALSE),"-")</f>
        <v>-</v>
      </c>
      <c r="J128" s="115" t="str">
        <f>IFERROR(VLOOKUP(CONCATENATE($A128,J$1),'Исх-видео'!$A$2:$F$3000,6,FALSE),"-")</f>
        <v>-</v>
      </c>
      <c r="K128" s="115" t="str">
        <f>IFERROR(VLOOKUP(CONCATENATE($A128,K$1),'Исх-видео'!$A$2:$F$3000,6,FALSE),"-")</f>
        <v>-</v>
      </c>
      <c r="L128" s="115" t="str">
        <f>IFERROR(VLOOKUP(CONCATENATE($A128,L$1),'Исх-видео'!$A$2:$F$3000,6,FALSE),"-")</f>
        <v>-</v>
      </c>
      <c r="M128" s="115" t="str">
        <f>IFERROR(VLOOKUP(CONCATENATE($A128,M$1),'Исх-видео'!$A$2:$F$3000,6,FALSE),"-")</f>
        <v>-</v>
      </c>
      <c r="N128" s="115" t="str">
        <f>IFERROR(VLOOKUP(CONCATENATE($A128,N$1),'Исх-видео'!$A$2:$F$3000,6,FALSE),"-")</f>
        <v>-</v>
      </c>
      <c r="O128" s="115" t="str">
        <f>IFERROR(VLOOKUP(CONCATENATE($A128,O$1),'Исх-видео'!$A$2:$F$3000,6,FALSE),"-")</f>
        <v>-</v>
      </c>
      <c r="P128" s="115" t="str">
        <f>IFERROR(VLOOKUP(CONCATENATE($A128,P$1),'Исх-видео'!$A$2:$F$3000,6,FALSE),"-")</f>
        <v>-</v>
      </c>
      <c r="Q128" s="115" t="str">
        <f>IFERROR(VLOOKUP(CONCATENATE($A128,Q$1),'Исх-видео'!$A$2:$F$3000,6,FALSE),"-")</f>
        <v>-</v>
      </c>
      <c r="R128" s="115" t="str">
        <f>IFERROR(VLOOKUP(CONCATENATE($A128,R$1),'Исх-видео'!$A$2:$F$3000,6,FALSE),"-")</f>
        <v>-</v>
      </c>
      <c r="S128" s="115" t="str">
        <f>IFERROR(VLOOKUP(CONCATENATE($A128,S$1),'Исх-видео'!$A$2:$F$3000,6,FALSE),"-")</f>
        <v>-</v>
      </c>
      <c r="T128" s="115" t="str">
        <f>IFERROR(VLOOKUP(CONCATENATE($A128,T$1),'Исх-видео'!$A$2:$F$3000,6,FALSE),"-")</f>
        <v>-</v>
      </c>
      <c r="U128" s="115" t="str">
        <f>IFERROR(VLOOKUP(CONCATENATE($A128,U$1),'Исх-видео'!$A$2:$F$3000,6,FALSE),"-")</f>
        <v>-</v>
      </c>
      <c r="V128" s="115" t="str">
        <f>IFERROR(VLOOKUP(CONCATENATE($A128,V$1),'Исх-видео'!$A$2:$F$3000,6,FALSE),"-")</f>
        <v>-</v>
      </c>
      <c r="W128" s="115" t="str">
        <f>IFERROR(VLOOKUP(CONCATENATE($A128,W$1),'Исх-видео'!$A$2:$F$3000,6,FALSE),"-")</f>
        <v>-</v>
      </c>
      <c r="X128" s="115" t="str">
        <f>IFERROR(VLOOKUP(CONCATENATE($A128,X$1),'Исх-видео'!$A$2:$F$3000,6,FALSE),"-")</f>
        <v>-</v>
      </c>
      <c r="Y128" s="115" t="str">
        <f>IFERROR(VLOOKUP(CONCATENATE($A128,Y$1),'Исх-видео'!$A$2:$F$3000,6,FALSE),"-")</f>
        <v>-</v>
      </c>
      <c r="Z128" s="115" t="str">
        <f>IFERROR(VLOOKUP(CONCATENATE($A128,Z$1),'Исх-видео'!$A$2:$F$3000,6,FALSE),"-")</f>
        <v>-</v>
      </c>
      <c r="AA128" s="115" t="str">
        <f>IFERROR(VLOOKUP(CONCATENATE($A128,AA$1),'Исх-видео'!$A$2:$F$3000,6,FALSE),"-")</f>
        <v>-</v>
      </c>
      <c r="AB128" s="115" t="str">
        <f>IFERROR(VLOOKUP(CONCATENATE($A128,AB$1),'Исх-видео'!$A$2:$F$3000,6,FALSE),"-")</f>
        <v>-</v>
      </c>
      <c r="AC128" s="115" t="str">
        <f>IFERROR(VLOOKUP(CONCATENATE($A128,AC$1),'Исх-видео'!$A$2:$F$3000,6,FALSE),"-")</f>
        <v>-</v>
      </c>
      <c r="AD128" s="115" t="str">
        <f>IFERROR(VLOOKUP(CONCATENATE($A128,AD$1),'Исх-видео'!$A$2:$F$3000,6,FALSE),"-")</f>
        <v>-</v>
      </c>
      <c r="AE128" s="115" t="str">
        <f>IFERROR(VLOOKUP(CONCATENATE($A128,AE$1),'Исх-видео'!$A$2:$F$3000,6,FALSE),"-")</f>
        <v>-</v>
      </c>
      <c r="AF128" s="115" t="str">
        <f>IFERROR(VLOOKUP(CONCATENATE($A128,AF$1),'Исх-видео'!$A$2:$F$3000,6,FALSE),"-")</f>
        <v>-</v>
      </c>
      <c r="AG128" s="115" t="str">
        <f>IFERROR(VLOOKUP(CONCATENATE($A128,AG$1),'Исх-видео'!$A$2:$F$3000,6,FALSE),"-")</f>
        <v>-</v>
      </c>
      <c r="AH128" s="115" t="str">
        <f>IFERROR(VLOOKUP(CONCATENATE($A128,AH$1),'Исх-видео'!$A$2:$F$3000,6,FALSE),"-")</f>
        <v>-</v>
      </c>
      <c r="AI128" s="115" t="str">
        <f>IFERROR(VLOOKUP(CONCATENATE($A128,AI$1),'Исх-видео'!$A$2:$F$3000,6,FALSE),"-")</f>
        <v>-</v>
      </c>
      <c r="AJ128" s="115" t="str">
        <f>IFERROR(VLOOKUP(CONCATENATE($A128,AJ$1),'Исх-видео'!$A$2:$F$3000,6,FALSE),"-")</f>
        <v>-</v>
      </c>
      <c r="AK128" s="115" t="str">
        <f>IFERROR(VLOOKUP(CONCATENATE($A128,AK$1),'Исх-видео'!$A$2:$F$3000,6,FALSE),"-")</f>
        <v>-</v>
      </c>
      <c r="AL128" s="115" t="str">
        <f>IFERROR(VLOOKUP(CONCATENATE($A128,AL$1),'Исх-видео'!$A$2:$F$3000,6,FALSE),"-")</f>
        <v>-</v>
      </c>
      <c r="AM128" s="115" t="str">
        <f>IFERROR(VLOOKUP(CONCATENATE($A128,AM$1),'Исх-видео'!$A$2:$F$3000,6,FALSE),"-")</f>
        <v>-</v>
      </c>
      <c r="AN128" s="115" t="str">
        <f>IFERROR(VLOOKUP(CONCATENATE($A128,AN$1),'Исх-видео'!$A$2:$F$3000,6,FALSE),"-")</f>
        <v>-</v>
      </c>
      <c r="AO128" s="115" t="str">
        <f>IFERROR(VLOOKUP(CONCATENATE($A128,AO$1),'Исх-видео'!$A$2:$F$3000,6,FALSE),"-")</f>
        <v>-</v>
      </c>
      <c r="AP128" s="115" t="str">
        <f>IFERROR(VLOOKUP(CONCATENATE($A128,AP$1),'Исх-видео'!$A$2:$F$3000,6,FALSE),"-")</f>
        <v>-</v>
      </c>
      <c r="AQ128" s="115" t="str">
        <f>IFERROR(VLOOKUP(CONCATENATE($A128,AQ$1),'Исх-видео'!$A$2:$F$3000,6,FALSE),"-")</f>
        <v>-</v>
      </c>
      <c r="AR128" s="115" t="str">
        <f>IFERROR(VLOOKUP(CONCATENATE($A128,AR$1),'Исх-видео'!$A$2:$F$3000,6,FALSE),"-")</f>
        <v>-</v>
      </c>
      <c r="AS128" s="115" t="str">
        <f>IFERROR(VLOOKUP(CONCATENATE($A128,AS$1),'Исх-видео'!$A$2:$F$3000,6,FALSE),"-")</f>
        <v>-</v>
      </c>
      <c r="AT128" s="115" t="str">
        <f>IFERROR(VLOOKUP(CONCATENATE($A128,AT$1),'Исх-видео'!$A$2:$F$3000,6,FALSE),"-")</f>
        <v>-</v>
      </c>
      <c r="AU128" s="115" t="str">
        <f>IFERROR(VLOOKUP(CONCATENATE($A128,AU$1),'Исх-видео'!$A$2:$F$3000,6,FALSE),"-")</f>
        <v>-</v>
      </c>
      <c r="AV128" s="115" t="str">
        <f>IFERROR(VLOOKUP(CONCATENATE($A128,AV$1),'Исх-видео'!$A$2:$F$3000,6,FALSE),"-")</f>
        <v>-</v>
      </c>
      <c r="AW128" s="115" t="str">
        <f>IFERROR(VLOOKUP(CONCATENATE($A128,AW$1),'Исх-видео'!$A$2:$F$3000,6,FALSE),"-")</f>
        <v>-</v>
      </c>
      <c r="AX128" s="115" t="str">
        <f>IFERROR(VLOOKUP(CONCATENATE($A128,AX$1),'Исх-видео'!$A$2:$F$3000,6,FALSE),"-")</f>
        <v>-</v>
      </c>
      <c r="AY128" s="115" t="str">
        <f>IFERROR(VLOOKUP(CONCATENATE($A128,AY$1),'Исх-видео'!$A$2:$F$3000,6,FALSE),"-")</f>
        <v>-</v>
      </c>
      <c r="AZ128" s="115" t="str">
        <f>IFERROR(VLOOKUP(CONCATENATE($A128,AZ$1),'Исх-видео'!$A$2:$F$3000,6,FALSE),"-")</f>
        <v>-</v>
      </c>
      <c r="BA128" s="115" t="str">
        <f>IFERROR(VLOOKUP(CONCATENATE($A128,BA$1),'Исх-видео'!$A$2:$F$3000,6,FALSE),"-")</f>
        <v>-</v>
      </c>
      <c r="BB128" s="115" t="str">
        <f>IFERROR(VLOOKUP(CONCATENATE($A128,BB$1),'Исх-видео'!$A$2:$F$3000,6,FALSE),"-")</f>
        <v>-</v>
      </c>
      <c r="BC128" s="115" t="str">
        <f>IFERROR(VLOOKUP(CONCATENATE($A128,BC$1),'Исх-видео'!$A$2:$F$3000,6,FALSE),"-")</f>
        <v>-</v>
      </c>
      <c r="BD128" s="115" t="str">
        <f>IFERROR(VLOOKUP(CONCATENATE($A128,BD$1),'Исх-видео'!$A$2:$F$3000,6,FALSE),"-")</f>
        <v>-</v>
      </c>
      <c r="BE128" s="115" t="str">
        <f>IFERROR(VLOOKUP(CONCATENATE($A128,BE$1),'Исх-видео'!$A$2:$F$3000,6,FALSE),"-")</f>
        <v>-</v>
      </c>
      <c r="BF128" s="115" t="str">
        <f>IFERROR(VLOOKUP(CONCATENATE($A128,BF$1),'Исх-видео'!$A$2:$F$3000,6,FALSE),"-")</f>
        <v>-</v>
      </c>
      <c r="BG128" s="115" t="str">
        <f>IFERROR(VLOOKUP(CONCATENATE($A128,BG$1),'Исх-видео'!$A$2:$F$3000,6,FALSE),"-")</f>
        <v>-</v>
      </c>
      <c r="BH128" s="116"/>
    </row>
    <row r="129" spans="1:60">
      <c r="A129" s="38">
        <f t="shared" si="13"/>
        <v>28</v>
      </c>
      <c r="B129" s="115" t="str">
        <f>IFERROR(VLOOKUP(CONCATENATE($A129,B$1),'Исх-видео'!$A$2:$F$3000,6,FALSE),"-")</f>
        <v>-</v>
      </c>
      <c r="C129" s="115" t="str">
        <f>IFERROR(VLOOKUP(CONCATENATE($A129,C$1),'Исх-видео'!$A$2:$F$3000,6,FALSE),"-")</f>
        <v>-</v>
      </c>
      <c r="D129" s="115" t="str">
        <f>IFERROR(VLOOKUP(CONCATENATE($A129,D$1),'Исх-видео'!$A$2:$F$3000,6,FALSE),"-")</f>
        <v>-</v>
      </c>
      <c r="E129" s="115" t="str">
        <f>IFERROR(VLOOKUP(CONCATENATE($A129,E$1),'Исх-видео'!$A$2:$F$3000,6,FALSE),"-")</f>
        <v>НЕТ</v>
      </c>
      <c r="F129" s="115" t="str">
        <f>IFERROR(VLOOKUP(CONCATENATE($A129,F$1),'Исх-видео'!$A$2:$F$3000,6,FALSE),"-")</f>
        <v>НЕТ</v>
      </c>
      <c r="G129" s="115" t="str">
        <f>IFERROR(VLOOKUP(CONCATENATE($A129,G$1),'Исх-видео'!$A$2:$F$3000,6,FALSE),"-")</f>
        <v>-</v>
      </c>
      <c r="H129" s="115" t="str">
        <f>IFERROR(VLOOKUP(CONCATENATE($A129,H$1),'Исх-видео'!$A$2:$F$3000,6,FALSE),"-")</f>
        <v>-</v>
      </c>
      <c r="I129" s="115" t="str">
        <f>IFERROR(VLOOKUP(CONCATENATE($A129,I$1),'Исх-видео'!$A$2:$F$3000,6,FALSE),"-")</f>
        <v>ДА</v>
      </c>
      <c r="J129" s="115" t="str">
        <f>IFERROR(VLOOKUP(CONCATENATE($A129,J$1),'Исх-видео'!$A$2:$F$3000,6,FALSE),"-")</f>
        <v>-</v>
      </c>
      <c r="K129" s="115" t="str">
        <f>IFERROR(VLOOKUP(CONCATENATE($A129,K$1),'Исх-видео'!$A$2:$F$3000,6,FALSE),"-")</f>
        <v>-</v>
      </c>
      <c r="L129" s="115" t="str">
        <f>IFERROR(VLOOKUP(CONCATENATE($A129,L$1),'Исх-видео'!$A$2:$F$3000,6,FALSE),"-")</f>
        <v>-</v>
      </c>
      <c r="M129" s="115" t="str">
        <f>IFERROR(VLOOKUP(CONCATENATE($A129,M$1),'Исх-видео'!$A$2:$F$3000,6,FALSE),"-")</f>
        <v>-</v>
      </c>
      <c r="N129" s="115" t="str">
        <f>IFERROR(VLOOKUP(CONCATENATE($A129,N$1),'Исх-видео'!$A$2:$F$3000,6,FALSE),"-")</f>
        <v>-</v>
      </c>
      <c r="O129" s="115" t="str">
        <f>IFERROR(VLOOKUP(CONCATENATE($A129,O$1),'Исх-видео'!$A$2:$F$3000,6,FALSE),"-")</f>
        <v>-</v>
      </c>
      <c r="P129" s="115" t="str">
        <f>IFERROR(VLOOKUP(CONCATENATE($A129,P$1),'Исх-видео'!$A$2:$F$3000,6,FALSE),"-")</f>
        <v>-</v>
      </c>
      <c r="Q129" s="115" t="str">
        <f>IFERROR(VLOOKUP(CONCATENATE($A129,Q$1),'Исх-видео'!$A$2:$F$3000,6,FALSE),"-")</f>
        <v>-</v>
      </c>
      <c r="R129" s="115" t="str">
        <f>IFERROR(VLOOKUP(CONCATENATE($A129,R$1),'Исх-видео'!$A$2:$F$3000,6,FALSE),"-")</f>
        <v>-</v>
      </c>
      <c r="S129" s="115" t="str">
        <f>IFERROR(VLOOKUP(CONCATENATE($A129,S$1),'Исх-видео'!$A$2:$F$3000,6,FALSE),"-")</f>
        <v>ДА</v>
      </c>
      <c r="T129" s="115" t="str">
        <f>IFERROR(VLOOKUP(CONCATENATE($A129,T$1),'Исх-видео'!$A$2:$F$3000,6,FALSE),"-")</f>
        <v>-</v>
      </c>
      <c r="U129" s="115" t="str">
        <f>IFERROR(VLOOKUP(CONCATENATE($A129,U$1),'Исх-видео'!$A$2:$F$3000,6,FALSE),"-")</f>
        <v>-</v>
      </c>
      <c r="V129" s="115" t="str">
        <f>IFERROR(VLOOKUP(CONCATENATE($A129,V$1),'Исх-видео'!$A$2:$F$3000,6,FALSE),"-")</f>
        <v>-</v>
      </c>
      <c r="W129" s="115" t="str">
        <f>IFERROR(VLOOKUP(CONCATENATE($A129,W$1),'Исх-видео'!$A$2:$F$3000,6,FALSE),"-")</f>
        <v>-</v>
      </c>
      <c r="X129" s="115" t="str">
        <f>IFERROR(VLOOKUP(CONCATENATE($A129,X$1),'Исх-видео'!$A$2:$F$3000,6,FALSE),"-")</f>
        <v>НЕТ</v>
      </c>
      <c r="Y129" s="115" t="str">
        <f>IFERROR(VLOOKUP(CONCATENATE($A129,Y$1),'Исх-видео'!$A$2:$F$3000,6,FALSE),"-")</f>
        <v>-</v>
      </c>
      <c r="Z129" s="115" t="str">
        <f>IFERROR(VLOOKUP(CONCATENATE($A129,Z$1),'Исх-видео'!$A$2:$F$3000,6,FALSE),"-")</f>
        <v>ДА</v>
      </c>
      <c r="AA129" s="115" t="str">
        <f>IFERROR(VLOOKUP(CONCATENATE($A129,AA$1),'Исх-видео'!$A$2:$F$3000,6,FALSE),"-")</f>
        <v>-</v>
      </c>
      <c r="AB129" s="115" t="str">
        <f>IFERROR(VLOOKUP(CONCATENATE($A129,AB$1),'Исх-видео'!$A$2:$F$3000,6,FALSE),"-")</f>
        <v>-</v>
      </c>
      <c r="AC129" s="115" t="str">
        <f>IFERROR(VLOOKUP(CONCATENATE($A129,AC$1),'Исх-видео'!$A$2:$F$3000,6,FALSE),"-")</f>
        <v>-</v>
      </c>
      <c r="AD129" s="115" t="str">
        <f>IFERROR(VLOOKUP(CONCATENATE($A129,AD$1),'Исх-видео'!$A$2:$F$3000,6,FALSE),"-")</f>
        <v>-</v>
      </c>
      <c r="AE129" s="115" t="str">
        <f>IFERROR(VLOOKUP(CONCATENATE($A129,AE$1),'Исх-видео'!$A$2:$F$3000,6,FALSE),"-")</f>
        <v>ДА</v>
      </c>
      <c r="AF129" s="115" t="str">
        <f>IFERROR(VLOOKUP(CONCATENATE($A129,AF$1),'Исх-видео'!$A$2:$F$3000,6,FALSE),"-")</f>
        <v>-</v>
      </c>
      <c r="AG129" s="115" t="str">
        <f>IFERROR(VLOOKUP(CONCATENATE($A129,AG$1),'Исх-видео'!$A$2:$F$3000,6,FALSE),"-")</f>
        <v>-</v>
      </c>
      <c r="AH129" s="115" t="str">
        <f>IFERROR(VLOOKUP(CONCATENATE($A129,AH$1),'Исх-видео'!$A$2:$F$3000,6,FALSE),"-")</f>
        <v>-</v>
      </c>
      <c r="AI129" s="115" t="str">
        <f>IFERROR(VLOOKUP(CONCATENATE($A129,AI$1),'Исх-видео'!$A$2:$F$3000,6,FALSE),"-")</f>
        <v>-</v>
      </c>
      <c r="AJ129" s="115" t="str">
        <f>IFERROR(VLOOKUP(CONCATENATE($A129,AJ$1),'Исх-видео'!$A$2:$F$3000,6,FALSE),"-")</f>
        <v>НЕТ</v>
      </c>
      <c r="AK129" s="115" t="str">
        <f>IFERROR(VLOOKUP(CONCATENATE($A129,AK$1),'Исх-видео'!$A$2:$F$3000,6,FALSE),"-")</f>
        <v>ДА</v>
      </c>
      <c r="AL129" s="115" t="str">
        <f>IFERROR(VLOOKUP(CONCATENATE($A129,AL$1),'Исх-видео'!$A$2:$F$3000,6,FALSE),"-")</f>
        <v>ДА</v>
      </c>
      <c r="AM129" s="115" t="str">
        <f>IFERROR(VLOOKUP(CONCATENATE($A129,AM$1),'Исх-видео'!$A$2:$F$3000,6,FALSE),"-")</f>
        <v>-</v>
      </c>
      <c r="AN129" s="115" t="str">
        <f>IFERROR(VLOOKUP(CONCATENATE($A129,AN$1),'Исх-видео'!$A$2:$F$3000,6,FALSE),"-")</f>
        <v>НЕТ</v>
      </c>
      <c r="AO129" s="115" t="str">
        <f>IFERROR(VLOOKUP(CONCATENATE($A129,AO$1),'Исх-видео'!$A$2:$F$3000,6,FALSE),"-")</f>
        <v>-</v>
      </c>
      <c r="AP129" s="115" t="str">
        <f>IFERROR(VLOOKUP(CONCATENATE($A129,AP$1),'Исх-видео'!$A$2:$F$3000,6,FALSE),"-")</f>
        <v>-</v>
      </c>
      <c r="AQ129" s="115" t="str">
        <f>IFERROR(VLOOKUP(CONCATENATE($A129,AQ$1),'Исх-видео'!$A$2:$F$3000,6,FALSE),"-")</f>
        <v>-</v>
      </c>
      <c r="AR129" s="115" t="str">
        <f>IFERROR(VLOOKUP(CONCATENATE($A129,AR$1),'Исх-видео'!$A$2:$F$3000,6,FALSE),"-")</f>
        <v>-</v>
      </c>
      <c r="AS129" s="115" t="str">
        <f>IFERROR(VLOOKUP(CONCATENATE($A129,AS$1),'Исх-видео'!$A$2:$F$3000,6,FALSE),"-")</f>
        <v>-</v>
      </c>
      <c r="AT129" s="115" t="str">
        <f>IFERROR(VLOOKUP(CONCATENATE($A129,AT$1),'Исх-видео'!$A$2:$F$3000,6,FALSE),"-")</f>
        <v>-</v>
      </c>
      <c r="AU129" s="115" t="str">
        <f>IFERROR(VLOOKUP(CONCATENATE($A129,AU$1),'Исх-видео'!$A$2:$F$3000,6,FALSE),"-")</f>
        <v>-</v>
      </c>
      <c r="AV129" s="115" t="str">
        <f>IFERROR(VLOOKUP(CONCATENATE($A129,AV$1),'Исх-видео'!$A$2:$F$3000,6,FALSE),"-")</f>
        <v>-</v>
      </c>
      <c r="AW129" s="115" t="str">
        <f>IFERROR(VLOOKUP(CONCATENATE($A129,AW$1),'Исх-видео'!$A$2:$F$3000,6,FALSE),"-")</f>
        <v>-</v>
      </c>
      <c r="AX129" s="115" t="str">
        <f>IFERROR(VLOOKUP(CONCATENATE($A129,AX$1),'Исх-видео'!$A$2:$F$3000,6,FALSE),"-")</f>
        <v>-</v>
      </c>
      <c r="AY129" s="115" t="str">
        <f>IFERROR(VLOOKUP(CONCATENATE($A129,AY$1),'Исх-видео'!$A$2:$F$3000,6,FALSE),"-")</f>
        <v>-</v>
      </c>
      <c r="AZ129" s="115" t="str">
        <f>IFERROR(VLOOKUP(CONCATENATE($A129,AZ$1),'Исх-видео'!$A$2:$F$3000,6,FALSE),"-")</f>
        <v>-</v>
      </c>
      <c r="BA129" s="115" t="str">
        <f>IFERROR(VLOOKUP(CONCATENATE($A129,BA$1),'Исх-видео'!$A$2:$F$3000,6,FALSE),"-")</f>
        <v>НЕТ</v>
      </c>
      <c r="BB129" s="115" t="str">
        <f>IFERROR(VLOOKUP(CONCATENATE($A129,BB$1),'Исх-видео'!$A$2:$F$3000,6,FALSE),"-")</f>
        <v>-</v>
      </c>
      <c r="BC129" s="115" t="str">
        <f>IFERROR(VLOOKUP(CONCATENATE($A129,BC$1),'Исх-видео'!$A$2:$F$3000,6,FALSE),"-")</f>
        <v>НЕТ</v>
      </c>
      <c r="BD129" s="115" t="str">
        <f>IFERROR(VLOOKUP(CONCATENATE($A129,BD$1),'Исх-видео'!$A$2:$F$3000,6,FALSE),"-")</f>
        <v>-</v>
      </c>
      <c r="BE129" s="115" t="str">
        <f>IFERROR(VLOOKUP(CONCATENATE($A129,BE$1),'Исх-видео'!$A$2:$F$3000,6,FALSE),"-")</f>
        <v>НЕТ</v>
      </c>
      <c r="BF129" s="115" t="str">
        <f>IFERROR(VLOOKUP(CONCATENATE($A129,BF$1),'Исх-видео'!$A$2:$F$3000,6,FALSE),"-")</f>
        <v>-</v>
      </c>
      <c r="BG129" s="115" t="str">
        <f>IFERROR(VLOOKUP(CONCATENATE($A129,BG$1),'Исх-видео'!$A$2:$F$3000,6,FALSE),"-")</f>
        <v>-</v>
      </c>
      <c r="BH129" s="116"/>
    </row>
    <row r="130" spans="1:60">
      <c r="A130" s="38">
        <f t="shared" si="13"/>
        <v>29</v>
      </c>
      <c r="B130" s="115" t="str">
        <f>IFERROR(VLOOKUP(CONCATENATE($A130,B$1),'Исх-видео'!$A$2:$F$3000,6,FALSE),"-")</f>
        <v>-</v>
      </c>
      <c r="C130" s="115" t="str">
        <f>IFERROR(VLOOKUP(CONCATENATE($A130,C$1),'Исх-видео'!$A$2:$F$3000,6,FALSE),"-")</f>
        <v>-</v>
      </c>
      <c r="D130" s="115" t="str">
        <f>IFERROR(VLOOKUP(CONCATENATE($A130,D$1),'Исх-видео'!$A$2:$F$3000,6,FALSE),"-")</f>
        <v>-</v>
      </c>
      <c r="E130" s="115" t="str">
        <f>IFERROR(VLOOKUP(CONCATENATE($A130,E$1),'Исх-видео'!$A$2:$F$3000,6,FALSE),"-")</f>
        <v>-</v>
      </c>
      <c r="F130" s="115" t="str">
        <f>IFERROR(VLOOKUP(CONCATENATE($A130,F$1),'Исх-видео'!$A$2:$F$3000,6,FALSE),"-")</f>
        <v>-</v>
      </c>
      <c r="G130" s="115" t="str">
        <f>IFERROR(VLOOKUP(CONCATENATE($A130,G$1),'Исх-видео'!$A$2:$F$3000,6,FALSE),"-")</f>
        <v>-</v>
      </c>
      <c r="H130" s="115" t="str">
        <f>IFERROR(VLOOKUP(CONCATENATE($A130,H$1),'Исх-видео'!$A$2:$F$3000,6,FALSE),"-")</f>
        <v>-</v>
      </c>
      <c r="I130" s="115" t="str">
        <f>IFERROR(VLOOKUP(CONCATENATE($A130,I$1),'Исх-видео'!$A$2:$F$3000,6,FALSE),"-")</f>
        <v>-</v>
      </c>
      <c r="J130" s="115" t="str">
        <f>IFERROR(VLOOKUP(CONCATENATE($A130,J$1),'Исх-видео'!$A$2:$F$3000,6,FALSE),"-")</f>
        <v>-</v>
      </c>
      <c r="K130" s="115" t="str">
        <f>IFERROR(VLOOKUP(CONCATENATE($A130,K$1),'Исх-видео'!$A$2:$F$3000,6,FALSE),"-")</f>
        <v>-</v>
      </c>
      <c r="L130" s="115" t="str">
        <f>IFERROR(VLOOKUP(CONCATENATE($A130,L$1),'Исх-видео'!$A$2:$F$3000,6,FALSE),"-")</f>
        <v>-</v>
      </c>
      <c r="M130" s="115" t="str">
        <f>IFERROR(VLOOKUP(CONCATENATE($A130,M$1),'Исх-видео'!$A$2:$F$3000,6,FALSE),"-")</f>
        <v>-</v>
      </c>
      <c r="N130" s="115" t="str">
        <f>IFERROR(VLOOKUP(CONCATENATE($A130,N$1),'Исх-видео'!$A$2:$F$3000,6,FALSE),"-")</f>
        <v>-</v>
      </c>
      <c r="O130" s="115" t="str">
        <f>IFERROR(VLOOKUP(CONCATENATE($A130,O$1),'Исх-видео'!$A$2:$F$3000,6,FALSE),"-")</f>
        <v>-</v>
      </c>
      <c r="P130" s="115" t="str">
        <f>IFERROR(VLOOKUP(CONCATENATE($A130,P$1),'Исх-видео'!$A$2:$F$3000,6,FALSE),"-")</f>
        <v>-</v>
      </c>
      <c r="Q130" s="115" t="str">
        <f>IFERROR(VLOOKUP(CONCATENATE($A130,Q$1),'Исх-видео'!$A$2:$F$3000,6,FALSE),"-")</f>
        <v>-</v>
      </c>
      <c r="R130" s="115" t="str">
        <f>IFERROR(VLOOKUP(CONCATENATE($A130,R$1),'Исх-видео'!$A$2:$F$3000,6,FALSE),"-")</f>
        <v>-</v>
      </c>
      <c r="S130" s="115" t="str">
        <f>IFERROR(VLOOKUP(CONCATENATE($A130,S$1),'Исх-видео'!$A$2:$F$3000,6,FALSE),"-")</f>
        <v>-</v>
      </c>
      <c r="T130" s="115" t="str">
        <f>IFERROR(VLOOKUP(CONCATENATE($A130,T$1),'Исх-видео'!$A$2:$F$3000,6,FALSE),"-")</f>
        <v>-</v>
      </c>
      <c r="U130" s="115" t="str">
        <f>IFERROR(VLOOKUP(CONCATENATE($A130,U$1),'Исх-видео'!$A$2:$F$3000,6,FALSE),"-")</f>
        <v>-</v>
      </c>
      <c r="V130" s="115" t="str">
        <f>IFERROR(VLOOKUP(CONCATENATE($A130,V$1),'Исх-видео'!$A$2:$F$3000,6,FALSE),"-")</f>
        <v>-</v>
      </c>
      <c r="W130" s="115" t="str">
        <f>IFERROR(VLOOKUP(CONCATENATE($A130,W$1),'Исх-видео'!$A$2:$F$3000,6,FALSE),"-")</f>
        <v>-</v>
      </c>
      <c r="X130" s="115" t="str">
        <f>IFERROR(VLOOKUP(CONCATENATE($A130,X$1),'Исх-видео'!$A$2:$F$3000,6,FALSE),"-")</f>
        <v>-</v>
      </c>
      <c r="Y130" s="115" t="str">
        <f>IFERROR(VLOOKUP(CONCATENATE($A130,Y$1),'Исх-видео'!$A$2:$F$3000,6,FALSE),"-")</f>
        <v>-</v>
      </c>
      <c r="Z130" s="115" t="str">
        <f>IFERROR(VLOOKUP(CONCATENATE($A130,Z$1),'Исх-видео'!$A$2:$F$3000,6,FALSE),"-")</f>
        <v>-</v>
      </c>
      <c r="AA130" s="115" t="str">
        <f>IFERROR(VLOOKUP(CONCATENATE($A130,AA$1),'Исх-видео'!$A$2:$F$3000,6,FALSE),"-")</f>
        <v>-</v>
      </c>
      <c r="AB130" s="115" t="str">
        <f>IFERROR(VLOOKUP(CONCATENATE($A130,AB$1),'Исх-видео'!$A$2:$F$3000,6,FALSE),"-")</f>
        <v>-</v>
      </c>
      <c r="AC130" s="115" t="str">
        <f>IFERROR(VLOOKUP(CONCATENATE($A130,AC$1),'Исх-видео'!$A$2:$F$3000,6,FALSE),"-")</f>
        <v>-</v>
      </c>
      <c r="AD130" s="115" t="str">
        <f>IFERROR(VLOOKUP(CONCATENATE($A130,AD$1),'Исх-видео'!$A$2:$F$3000,6,FALSE),"-")</f>
        <v>-</v>
      </c>
      <c r="AE130" s="115" t="str">
        <f>IFERROR(VLOOKUP(CONCATENATE($A130,AE$1),'Исх-видео'!$A$2:$F$3000,6,FALSE),"-")</f>
        <v>-</v>
      </c>
      <c r="AF130" s="115" t="str">
        <f>IFERROR(VLOOKUP(CONCATENATE($A130,AF$1),'Исх-видео'!$A$2:$F$3000,6,FALSE),"-")</f>
        <v>-</v>
      </c>
      <c r="AG130" s="115" t="str">
        <f>IFERROR(VLOOKUP(CONCATENATE($A130,AG$1),'Исх-видео'!$A$2:$F$3000,6,FALSE),"-")</f>
        <v>-</v>
      </c>
      <c r="AH130" s="115" t="str">
        <f>IFERROR(VLOOKUP(CONCATENATE($A130,AH$1),'Исх-видео'!$A$2:$F$3000,6,FALSE),"-")</f>
        <v>-</v>
      </c>
      <c r="AI130" s="115" t="str">
        <f>IFERROR(VLOOKUP(CONCATENATE($A130,AI$1),'Исх-видео'!$A$2:$F$3000,6,FALSE),"-")</f>
        <v>-</v>
      </c>
      <c r="AJ130" s="115" t="str">
        <f>IFERROR(VLOOKUP(CONCATENATE($A130,AJ$1),'Исх-видео'!$A$2:$F$3000,6,FALSE),"-")</f>
        <v>-</v>
      </c>
      <c r="AK130" s="115" t="str">
        <f>IFERROR(VLOOKUP(CONCATENATE($A130,AK$1),'Исх-видео'!$A$2:$F$3000,6,FALSE),"-")</f>
        <v>-</v>
      </c>
      <c r="AL130" s="115" t="str">
        <f>IFERROR(VLOOKUP(CONCATENATE($A130,AL$1),'Исх-видео'!$A$2:$F$3000,6,FALSE),"-")</f>
        <v>-</v>
      </c>
      <c r="AM130" s="115" t="str">
        <f>IFERROR(VLOOKUP(CONCATENATE($A130,AM$1),'Исх-видео'!$A$2:$F$3000,6,FALSE),"-")</f>
        <v>-</v>
      </c>
      <c r="AN130" s="115" t="str">
        <f>IFERROR(VLOOKUP(CONCATENATE($A130,AN$1),'Исх-видео'!$A$2:$F$3000,6,FALSE),"-")</f>
        <v>-</v>
      </c>
      <c r="AO130" s="115" t="str">
        <f>IFERROR(VLOOKUP(CONCATENATE($A130,AO$1),'Исх-видео'!$A$2:$F$3000,6,FALSE),"-")</f>
        <v>-</v>
      </c>
      <c r="AP130" s="115" t="str">
        <f>IFERROR(VLOOKUP(CONCATENATE($A130,AP$1),'Исх-видео'!$A$2:$F$3000,6,FALSE),"-")</f>
        <v>-</v>
      </c>
      <c r="AQ130" s="115" t="str">
        <f>IFERROR(VLOOKUP(CONCATENATE($A130,AQ$1),'Исх-видео'!$A$2:$F$3000,6,FALSE),"-")</f>
        <v>-</v>
      </c>
      <c r="AR130" s="115" t="str">
        <f>IFERROR(VLOOKUP(CONCATENATE($A130,AR$1),'Исх-видео'!$A$2:$F$3000,6,FALSE),"-")</f>
        <v>-</v>
      </c>
      <c r="AS130" s="115" t="str">
        <f>IFERROR(VLOOKUP(CONCATENATE($A130,AS$1),'Исх-видео'!$A$2:$F$3000,6,FALSE),"-")</f>
        <v>-</v>
      </c>
      <c r="AT130" s="115" t="str">
        <f>IFERROR(VLOOKUP(CONCATENATE($A130,AT$1),'Исх-видео'!$A$2:$F$3000,6,FALSE),"-")</f>
        <v>-</v>
      </c>
      <c r="AU130" s="115" t="str">
        <f>IFERROR(VLOOKUP(CONCATENATE($A130,AU$1),'Исх-видео'!$A$2:$F$3000,6,FALSE),"-")</f>
        <v>-</v>
      </c>
      <c r="AV130" s="115" t="str">
        <f>IFERROR(VLOOKUP(CONCATENATE($A130,AV$1),'Исх-видео'!$A$2:$F$3000,6,FALSE),"-")</f>
        <v>-</v>
      </c>
      <c r="AW130" s="115" t="str">
        <f>IFERROR(VLOOKUP(CONCATENATE($A130,AW$1),'Исх-видео'!$A$2:$F$3000,6,FALSE),"-")</f>
        <v>-</v>
      </c>
      <c r="AX130" s="115" t="str">
        <f>IFERROR(VLOOKUP(CONCATENATE($A130,AX$1),'Исх-видео'!$A$2:$F$3000,6,FALSE),"-")</f>
        <v>-</v>
      </c>
      <c r="AY130" s="115" t="str">
        <f>IFERROR(VLOOKUP(CONCATENATE($A130,AY$1),'Исх-видео'!$A$2:$F$3000,6,FALSE),"-")</f>
        <v>-</v>
      </c>
      <c r="AZ130" s="115" t="str">
        <f>IFERROR(VLOOKUP(CONCATENATE($A130,AZ$1),'Исх-видео'!$A$2:$F$3000,6,FALSE),"-")</f>
        <v>-</v>
      </c>
      <c r="BA130" s="115" t="str">
        <f>IFERROR(VLOOKUP(CONCATENATE($A130,BA$1),'Исх-видео'!$A$2:$F$3000,6,FALSE),"-")</f>
        <v>-</v>
      </c>
      <c r="BB130" s="115" t="str">
        <f>IFERROR(VLOOKUP(CONCATENATE($A130,BB$1),'Исх-видео'!$A$2:$F$3000,6,FALSE),"-")</f>
        <v>-</v>
      </c>
      <c r="BC130" s="115" t="str">
        <f>IFERROR(VLOOKUP(CONCATENATE($A130,BC$1),'Исх-видео'!$A$2:$F$3000,6,FALSE),"-")</f>
        <v>-</v>
      </c>
      <c r="BD130" s="115" t="str">
        <f>IFERROR(VLOOKUP(CONCATENATE($A130,BD$1),'Исх-видео'!$A$2:$F$3000,6,FALSE),"-")</f>
        <v>-</v>
      </c>
      <c r="BE130" s="115" t="str">
        <f>IFERROR(VLOOKUP(CONCATENATE($A130,BE$1),'Исх-видео'!$A$2:$F$3000,6,FALSE),"-")</f>
        <v>-</v>
      </c>
      <c r="BF130" s="115" t="str">
        <f>IFERROR(VLOOKUP(CONCATENATE($A130,BF$1),'Исх-видео'!$A$2:$F$3000,6,FALSE),"-")</f>
        <v>-</v>
      </c>
      <c r="BG130" s="115" t="str">
        <f>IFERROR(VLOOKUP(CONCATENATE($A130,BG$1),'Исх-видео'!$A$2:$F$3000,6,FALSE),"-")</f>
        <v>-</v>
      </c>
      <c r="BH130" s="116"/>
    </row>
    <row r="131" spans="1:60">
      <c r="A131" s="38">
        <f t="shared" si="13"/>
        <v>30</v>
      </c>
      <c r="B131" s="115" t="str">
        <f>IFERROR(VLOOKUP(CONCATENATE($A131,B$1),'Исх-видео'!$A$2:$F$3000,6,FALSE),"-")</f>
        <v>-</v>
      </c>
      <c r="C131" s="115" t="str">
        <f>IFERROR(VLOOKUP(CONCATENATE($A131,C$1),'Исх-видео'!$A$2:$F$3000,6,FALSE),"-")</f>
        <v>-</v>
      </c>
      <c r="D131" s="115" t="str">
        <f>IFERROR(VLOOKUP(CONCATENATE($A131,D$1),'Исх-видео'!$A$2:$F$3000,6,FALSE),"-")</f>
        <v>-</v>
      </c>
      <c r="E131" s="115" t="str">
        <f>IFERROR(VLOOKUP(CONCATENATE($A131,E$1),'Исх-видео'!$A$2:$F$3000,6,FALSE),"-")</f>
        <v>-</v>
      </c>
      <c r="F131" s="115" t="str">
        <f>IFERROR(VLOOKUP(CONCATENATE($A131,F$1),'Исх-видео'!$A$2:$F$3000,6,FALSE),"-")</f>
        <v>-</v>
      </c>
      <c r="G131" s="115" t="str">
        <f>IFERROR(VLOOKUP(CONCATENATE($A131,G$1),'Исх-видео'!$A$2:$F$3000,6,FALSE),"-")</f>
        <v>-</v>
      </c>
      <c r="H131" s="115" t="str">
        <f>IFERROR(VLOOKUP(CONCATENATE($A131,H$1),'Исх-видео'!$A$2:$F$3000,6,FALSE),"-")</f>
        <v>-</v>
      </c>
      <c r="I131" s="115" t="str">
        <f>IFERROR(VLOOKUP(CONCATENATE($A131,I$1),'Исх-видео'!$A$2:$F$3000,6,FALSE),"-")</f>
        <v>-</v>
      </c>
      <c r="J131" s="115" t="str">
        <f>IFERROR(VLOOKUP(CONCATENATE($A131,J$1),'Исх-видео'!$A$2:$F$3000,6,FALSE),"-")</f>
        <v>-</v>
      </c>
      <c r="K131" s="115" t="str">
        <f>IFERROR(VLOOKUP(CONCATENATE($A131,K$1),'Исх-видео'!$A$2:$F$3000,6,FALSE),"-")</f>
        <v>-</v>
      </c>
      <c r="L131" s="115" t="str">
        <f>IFERROR(VLOOKUP(CONCATENATE($A131,L$1),'Исх-видео'!$A$2:$F$3000,6,FALSE),"-")</f>
        <v>-</v>
      </c>
      <c r="M131" s="115" t="str">
        <f>IFERROR(VLOOKUP(CONCATENATE($A131,M$1),'Исх-видео'!$A$2:$F$3000,6,FALSE),"-")</f>
        <v>-</v>
      </c>
      <c r="N131" s="115" t="str">
        <f>IFERROR(VLOOKUP(CONCATENATE($A131,N$1),'Исх-видео'!$A$2:$F$3000,6,FALSE),"-")</f>
        <v>-</v>
      </c>
      <c r="O131" s="115" t="str">
        <f>IFERROR(VLOOKUP(CONCATENATE($A131,O$1),'Исх-видео'!$A$2:$F$3000,6,FALSE),"-")</f>
        <v>-</v>
      </c>
      <c r="P131" s="115" t="str">
        <f>IFERROR(VLOOKUP(CONCATENATE($A131,P$1),'Исх-видео'!$A$2:$F$3000,6,FALSE),"-")</f>
        <v>-</v>
      </c>
      <c r="Q131" s="115" t="str">
        <f>IFERROR(VLOOKUP(CONCATENATE($A131,Q$1),'Исх-видео'!$A$2:$F$3000,6,FALSE),"-")</f>
        <v>-</v>
      </c>
      <c r="R131" s="115" t="str">
        <f>IFERROR(VLOOKUP(CONCATENATE($A131,R$1),'Исх-видео'!$A$2:$F$3000,6,FALSE),"-")</f>
        <v>-</v>
      </c>
      <c r="S131" s="115" t="str">
        <f>IFERROR(VLOOKUP(CONCATENATE($A131,S$1),'Исх-видео'!$A$2:$F$3000,6,FALSE),"-")</f>
        <v>-</v>
      </c>
      <c r="T131" s="115" t="str">
        <f>IFERROR(VLOOKUP(CONCATENATE($A131,T$1),'Исх-видео'!$A$2:$F$3000,6,FALSE),"-")</f>
        <v>-</v>
      </c>
      <c r="U131" s="115" t="str">
        <f>IFERROR(VLOOKUP(CONCATENATE($A131,U$1),'Исх-видео'!$A$2:$F$3000,6,FALSE),"-")</f>
        <v>-</v>
      </c>
      <c r="V131" s="115" t="str">
        <f>IFERROR(VLOOKUP(CONCATENATE($A131,V$1),'Исх-видео'!$A$2:$F$3000,6,FALSE),"-")</f>
        <v>-</v>
      </c>
      <c r="W131" s="115" t="str">
        <f>IFERROR(VLOOKUP(CONCATENATE($A131,W$1),'Исх-видео'!$A$2:$F$3000,6,FALSE),"-")</f>
        <v>-</v>
      </c>
      <c r="X131" s="115" t="str">
        <f>IFERROR(VLOOKUP(CONCATENATE($A131,X$1),'Исх-видео'!$A$2:$F$3000,6,FALSE),"-")</f>
        <v>-</v>
      </c>
      <c r="Y131" s="115" t="str">
        <f>IFERROR(VLOOKUP(CONCATENATE($A131,Y$1),'Исх-видео'!$A$2:$F$3000,6,FALSE),"-")</f>
        <v>-</v>
      </c>
      <c r="Z131" s="115" t="str">
        <f>IFERROR(VLOOKUP(CONCATENATE($A131,Z$1),'Исх-видео'!$A$2:$F$3000,6,FALSE),"-")</f>
        <v>-</v>
      </c>
      <c r="AA131" s="115" t="str">
        <f>IFERROR(VLOOKUP(CONCATENATE($A131,AA$1),'Исх-видео'!$A$2:$F$3000,6,FALSE),"-")</f>
        <v>-</v>
      </c>
      <c r="AB131" s="115" t="str">
        <f>IFERROR(VLOOKUP(CONCATENATE($A131,AB$1),'Исх-видео'!$A$2:$F$3000,6,FALSE),"-")</f>
        <v>-</v>
      </c>
      <c r="AC131" s="115" t="str">
        <f>IFERROR(VLOOKUP(CONCATENATE($A131,AC$1),'Исх-видео'!$A$2:$F$3000,6,FALSE),"-")</f>
        <v>-</v>
      </c>
      <c r="AD131" s="115" t="str">
        <f>IFERROR(VLOOKUP(CONCATENATE($A131,AD$1),'Исх-видео'!$A$2:$F$3000,6,FALSE),"-")</f>
        <v>-</v>
      </c>
      <c r="AE131" s="115" t="str">
        <f>IFERROR(VLOOKUP(CONCATENATE($A131,AE$1),'Исх-видео'!$A$2:$F$3000,6,FALSE),"-")</f>
        <v>-</v>
      </c>
      <c r="AF131" s="115" t="str">
        <f>IFERROR(VLOOKUP(CONCATENATE($A131,AF$1),'Исх-видео'!$A$2:$F$3000,6,FALSE),"-")</f>
        <v>-</v>
      </c>
      <c r="AG131" s="115" t="str">
        <f>IFERROR(VLOOKUP(CONCATENATE($A131,AG$1),'Исх-видео'!$A$2:$F$3000,6,FALSE),"-")</f>
        <v>-</v>
      </c>
      <c r="AH131" s="115" t="str">
        <f>IFERROR(VLOOKUP(CONCATENATE($A131,AH$1),'Исх-видео'!$A$2:$F$3000,6,FALSE),"-")</f>
        <v>-</v>
      </c>
      <c r="AI131" s="115" t="str">
        <f>IFERROR(VLOOKUP(CONCATENATE($A131,AI$1),'Исх-видео'!$A$2:$F$3000,6,FALSE),"-")</f>
        <v>-</v>
      </c>
      <c r="AJ131" s="115" t="str">
        <f>IFERROR(VLOOKUP(CONCATENATE($A131,AJ$1),'Исх-видео'!$A$2:$F$3000,6,FALSE),"-")</f>
        <v>-</v>
      </c>
      <c r="AK131" s="115" t="str">
        <f>IFERROR(VLOOKUP(CONCATENATE($A131,AK$1),'Исх-видео'!$A$2:$F$3000,6,FALSE),"-")</f>
        <v>-</v>
      </c>
      <c r="AL131" s="115" t="str">
        <f>IFERROR(VLOOKUP(CONCATENATE($A131,AL$1),'Исх-видео'!$A$2:$F$3000,6,FALSE),"-")</f>
        <v>-</v>
      </c>
      <c r="AM131" s="115" t="str">
        <f>IFERROR(VLOOKUP(CONCATENATE($A131,AM$1),'Исх-видео'!$A$2:$F$3000,6,FALSE),"-")</f>
        <v>-</v>
      </c>
      <c r="AN131" s="115" t="str">
        <f>IFERROR(VLOOKUP(CONCATENATE($A131,AN$1),'Исх-видео'!$A$2:$F$3000,6,FALSE),"-")</f>
        <v>-</v>
      </c>
      <c r="AO131" s="115" t="str">
        <f>IFERROR(VLOOKUP(CONCATENATE($A131,AO$1),'Исх-видео'!$A$2:$F$3000,6,FALSE),"-")</f>
        <v>-</v>
      </c>
      <c r="AP131" s="115" t="str">
        <f>IFERROR(VLOOKUP(CONCATENATE($A131,AP$1),'Исх-видео'!$A$2:$F$3000,6,FALSE),"-")</f>
        <v>-</v>
      </c>
      <c r="AQ131" s="115" t="str">
        <f>IFERROR(VLOOKUP(CONCATENATE($A131,AQ$1),'Исх-видео'!$A$2:$F$3000,6,FALSE),"-")</f>
        <v>-</v>
      </c>
      <c r="AR131" s="115" t="str">
        <f>IFERROR(VLOOKUP(CONCATENATE($A131,AR$1),'Исх-видео'!$A$2:$F$3000,6,FALSE),"-")</f>
        <v>-</v>
      </c>
      <c r="AS131" s="115" t="str">
        <f>IFERROR(VLOOKUP(CONCATENATE($A131,AS$1),'Исх-видео'!$A$2:$F$3000,6,FALSE),"-")</f>
        <v>-</v>
      </c>
      <c r="AT131" s="115" t="str">
        <f>IFERROR(VLOOKUP(CONCATENATE($A131,AT$1),'Исх-видео'!$A$2:$F$3000,6,FALSE),"-")</f>
        <v>-</v>
      </c>
      <c r="AU131" s="115" t="str">
        <f>IFERROR(VLOOKUP(CONCATENATE($A131,AU$1),'Исх-видео'!$A$2:$F$3000,6,FALSE),"-")</f>
        <v>-</v>
      </c>
      <c r="AV131" s="115" t="str">
        <f>IFERROR(VLOOKUP(CONCATENATE($A131,AV$1),'Исх-видео'!$A$2:$F$3000,6,FALSE),"-")</f>
        <v>-</v>
      </c>
      <c r="AW131" s="115" t="str">
        <f>IFERROR(VLOOKUP(CONCATENATE($A131,AW$1),'Исх-видео'!$A$2:$F$3000,6,FALSE),"-")</f>
        <v>-</v>
      </c>
      <c r="AX131" s="115" t="str">
        <f>IFERROR(VLOOKUP(CONCATENATE($A131,AX$1),'Исх-видео'!$A$2:$F$3000,6,FALSE),"-")</f>
        <v>-</v>
      </c>
      <c r="AY131" s="115" t="str">
        <f>IFERROR(VLOOKUP(CONCATENATE($A131,AY$1),'Исх-видео'!$A$2:$F$3000,6,FALSE),"-")</f>
        <v>-</v>
      </c>
      <c r="AZ131" s="115" t="str">
        <f>IFERROR(VLOOKUP(CONCATENATE($A131,AZ$1),'Исх-видео'!$A$2:$F$3000,6,FALSE),"-")</f>
        <v>-</v>
      </c>
      <c r="BA131" s="115" t="str">
        <f>IFERROR(VLOOKUP(CONCATENATE($A131,BA$1),'Исх-видео'!$A$2:$F$3000,6,FALSE),"-")</f>
        <v>-</v>
      </c>
      <c r="BB131" s="115" t="str">
        <f>IFERROR(VLOOKUP(CONCATENATE($A131,BB$1),'Исх-видео'!$A$2:$F$3000,6,FALSE),"-")</f>
        <v>-</v>
      </c>
      <c r="BC131" s="115" t="str">
        <f>IFERROR(VLOOKUP(CONCATENATE($A131,BC$1),'Исх-видео'!$A$2:$F$3000,6,FALSE),"-")</f>
        <v>-</v>
      </c>
      <c r="BD131" s="115" t="str">
        <f>IFERROR(VLOOKUP(CONCATENATE($A131,BD$1),'Исх-видео'!$A$2:$F$3000,6,FALSE),"-")</f>
        <v>-</v>
      </c>
      <c r="BE131" s="115" t="str">
        <f>IFERROR(VLOOKUP(CONCATENATE($A131,BE$1),'Исх-видео'!$A$2:$F$3000,6,FALSE),"-")</f>
        <v>-</v>
      </c>
      <c r="BF131" s="115" t="str">
        <f>IFERROR(VLOOKUP(CONCATENATE($A131,BF$1),'Исх-видео'!$A$2:$F$3000,6,FALSE),"-")</f>
        <v>-</v>
      </c>
      <c r="BG131" s="115" t="str">
        <f>IFERROR(VLOOKUP(CONCATENATE($A131,BG$1),'Исх-видео'!$A$2:$F$3000,6,FALSE),"-")</f>
        <v>-</v>
      </c>
      <c r="BH131" s="116"/>
    </row>
    <row r="132" spans="1:60">
      <c r="A132" s="38">
        <f t="shared" si="13"/>
        <v>31</v>
      </c>
      <c r="B132" s="115" t="str">
        <f>IFERROR(VLOOKUP(CONCATENATE($A132,B$1),'Исх-видео'!$A$2:$F$3000,6,FALSE),"-")</f>
        <v>-</v>
      </c>
      <c r="C132" s="115" t="str">
        <f>IFERROR(VLOOKUP(CONCATENATE($A132,C$1),'Исх-видео'!$A$2:$F$3000,6,FALSE),"-")</f>
        <v>-</v>
      </c>
      <c r="D132" s="115" t="str">
        <f>IFERROR(VLOOKUP(CONCATENATE($A132,D$1),'Исх-видео'!$A$2:$F$3000,6,FALSE),"-")</f>
        <v>-</v>
      </c>
      <c r="E132" s="115" t="str">
        <f>IFERROR(VLOOKUP(CONCATENATE($A132,E$1),'Исх-видео'!$A$2:$F$3000,6,FALSE),"-")</f>
        <v>-</v>
      </c>
      <c r="F132" s="115" t="str">
        <f>IFERROR(VLOOKUP(CONCATENATE($A132,F$1),'Исх-видео'!$A$2:$F$3000,6,FALSE),"-")</f>
        <v>-</v>
      </c>
      <c r="G132" s="115" t="str">
        <f>IFERROR(VLOOKUP(CONCATENATE($A132,G$1),'Исх-видео'!$A$2:$F$3000,6,FALSE),"-")</f>
        <v>-</v>
      </c>
      <c r="H132" s="115" t="str">
        <f>IFERROR(VLOOKUP(CONCATENATE($A132,H$1),'Исх-видео'!$A$2:$F$3000,6,FALSE),"-")</f>
        <v>-</v>
      </c>
      <c r="I132" s="115" t="str">
        <f>IFERROR(VLOOKUP(CONCATENATE($A132,I$1),'Исх-видео'!$A$2:$F$3000,6,FALSE),"-")</f>
        <v>-</v>
      </c>
      <c r="J132" s="115" t="str">
        <f>IFERROR(VLOOKUP(CONCATENATE($A132,J$1),'Исх-видео'!$A$2:$F$3000,6,FALSE),"-")</f>
        <v>-</v>
      </c>
      <c r="K132" s="115" t="str">
        <f>IFERROR(VLOOKUP(CONCATENATE($A132,K$1),'Исх-видео'!$A$2:$F$3000,6,FALSE),"-")</f>
        <v>-</v>
      </c>
      <c r="L132" s="115" t="str">
        <f>IFERROR(VLOOKUP(CONCATENATE($A132,L$1),'Исх-видео'!$A$2:$F$3000,6,FALSE),"-")</f>
        <v>-</v>
      </c>
      <c r="M132" s="115" t="str">
        <f>IFERROR(VLOOKUP(CONCATENATE($A132,M$1),'Исх-видео'!$A$2:$F$3000,6,FALSE),"-")</f>
        <v>-</v>
      </c>
      <c r="N132" s="115" t="str">
        <f>IFERROR(VLOOKUP(CONCATENATE($A132,N$1),'Исх-видео'!$A$2:$F$3000,6,FALSE),"-")</f>
        <v>-</v>
      </c>
      <c r="O132" s="115" t="str">
        <f>IFERROR(VLOOKUP(CONCATENATE($A132,O$1),'Исх-видео'!$A$2:$F$3000,6,FALSE),"-")</f>
        <v>-</v>
      </c>
      <c r="P132" s="115" t="str">
        <f>IFERROR(VLOOKUP(CONCATENATE($A132,P$1),'Исх-видео'!$A$2:$F$3000,6,FALSE),"-")</f>
        <v>-</v>
      </c>
      <c r="Q132" s="115" t="str">
        <f>IFERROR(VLOOKUP(CONCATENATE($A132,Q$1),'Исх-видео'!$A$2:$F$3000,6,FALSE),"-")</f>
        <v>-</v>
      </c>
      <c r="R132" s="115" t="str">
        <f>IFERROR(VLOOKUP(CONCATENATE($A132,R$1),'Исх-видео'!$A$2:$F$3000,6,FALSE),"-")</f>
        <v>-</v>
      </c>
      <c r="S132" s="115" t="str">
        <f>IFERROR(VLOOKUP(CONCATENATE($A132,S$1),'Исх-видео'!$A$2:$F$3000,6,FALSE),"-")</f>
        <v>-</v>
      </c>
      <c r="T132" s="115" t="str">
        <f>IFERROR(VLOOKUP(CONCATENATE($A132,T$1),'Исх-видео'!$A$2:$F$3000,6,FALSE),"-")</f>
        <v>-</v>
      </c>
      <c r="U132" s="115" t="str">
        <f>IFERROR(VLOOKUP(CONCATENATE($A132,U$1),'Исх-видео'!$A$2:$F$3000,6,FALSE),"-")</f>
        <v>-</v>
      </c>
      <c r="V132" s="115" t="str">
        <f>IFERROR(VLOOKUP(CONCATENATE($A132,V$1),'Исх-видео'!$A$2:$F$3000,6,FALSE),"-")</f>
        <v>-</v>
      </c>
      <c r="W132" s="115" t="str">
        <f>IFERROR(VLOOKUP(CONCATENATE($A132,W$1),'Исх-видео'!$A$2:$F$3000,6,FALSE),"-")</f>
        <v>-</v>
      </c>
      <c r="X132" s="115" t="str">
        <f>IFERROR(VLOOKUP(CONCATENATE($A132,X$1),'Исх-видео'!$A$2:$F$3000,6,FALSE),"-")</f>
        <v>-</v>
      </c>
      <c r="Y132" s="115" t="str">
        <f>IFERROR(VLOOKUP(CONCATENATE($A132,Y$1),'Исх-видео'!$A$2:$F$3000,6,FALSE),"-")</f>
        <v>-</v>
      </c>
      <c r="Z132" s="115" t="str">
        <f>IFERROR(VLOOKUP(CONCATENATE($A132,Z$1),'Исх-видео'!$A$2:$F$3000,6,FALSE),"-")</f>
        <v>-</v>
      </c>
      <c r="AA132" s="115" t="str">
        <f>IFERROR(VLOOKUP(CONCATENATE($A132,AA$1),'Исх-видео'!$A$2:$F$3000,6,FALSE),"-")</f>
        <v>-</v>
      </c>
      <c r="AB132" s="115" t="str">
        <f>IFERROR(VLOOKUP(CONCATENATE($A132,AB$1),'Исх-видео'!$A$2:$F$3000,6,FALSE),"-")</f>
        <v>-</v>
      </c>
      <c r="AC132" s="115" t="str">
        <f>IFERROR(VLOOKUP(CONCATENATE($A132,AC$1),'Исх-видео'!$A$2:$F$3000,6,FALSE),"-")</f>
        <v>-</v>
      </c>
      <c r="AD132" s="115" t="str">
        <f>IFERROR(VLOOKUP(CONCATENATE($A132,AD$1),'Исх-видео'!$A$2:$F$3000,6,FALSE),"-")</f>
        <v>-</v>
      </c>
      <c r="AE132" s="115" t="str">
        <f>IFERROR(VLOOKUP(CONCATENATE($A132,AE$1),'Исх-видео'!$A$2:$F$3000,6,FALSE),"-")</f>
        <v>-</v>
      </c>
      <c r="AF132" s="115" t="str">
        <f>IFERROR(VLOOKUP(CONCATENATE($A132,AF$1),'Исх-видео'!$A$2:$F$3000,6,FALSE),"-")</f>
        <v>-</v>
      </c>
      <c r="AG132" s="115" t="str">
        <f>IFERROR(VLOOKUP(CONCATENATE($A132,AG$1),'Исх-видео'!$A$2:$F$3000,6,FALSE),"-")</f>
        <v>-</v>
      </c>
      <c r="AH132" s="115" t="str">
        <f>IFERROR(VLOOKUP(CONCATENATE($A132,AH$1),'Исх-видео'!$A$2:$F$3000,6,FALSE),"-")</f>
        <v>-</v>
      </c>
      <c r="AI132" s="115" t="str">
        <f>IFERROR(VLOOKUP(CONCATENATE($A132,AI$1),'Исх-видео'!$A$2:$F$3000,6,FALSE),"-")</f>
        <v>-</v>
      </c>
      <c r="AJ132" s="115" t="str">
        <f>IFERROR(VLOOKUP(CONCATENATE($A132,AJ$1),'Исх-видео'!$A$2:$F$3000,6,FALSE),"-")</f>
        <v>-</v>
      </c>
      <c r="AK132" s="115" t="str">
        <f>IFERROR(VLOOKUP(CONCATENATE($A132,AK$1),'Исх-видео'!$A$2:$F$3000,6,FALSE),"-")</f>
        <v>-</v>
      </c>
      <c r="AL132" s="115" t="str">
        <f>IFERROR(VLOOKUP(CONCATENATE($A132,AL$1),'Исх-видео'!$A$2:$F$3000,6,FALSE),"-")</f>
        <v>-</v>
      </c>
      <c r="AM132" s="115" t="str">
        <f>IFERROR(VLOOKUP(CONCATENATE($A132,AM$1),'Исх-видео'!$A$2:$F$3000,6,FALSE),"-")</f>
        <v>-</v>
      </c>
      <c r="AN132" s="115" t="str">
        <f>IFERROR(VLOOKUP(CONCATENATE($A132,AN$1),'Исх-видео'!$A$2:$F$3000,6,FALSE),"-")</f>
        <v>-</v>
      </c>
      <c r="AO132" s="115" t="str">
        <f>IFERROR(VLOOKUP(CONCATENATE($A132,AO$1),'Исх-видео'!$A$2:$F$3000,6,FALSE),"-")</f>
        <v>-</v>
      </c>
      <c r="AP132" s="115" t="str">
        <f>IFERROR(VLOOKUP(CONCATENATE($A132,AP$1),'Исх-видео'!$A$2:$F$3000,6,FALSE),"-")</f>
        <v>-</v>
      </c>
      <c r="AQ132" s="115" t="str">
        <f>IFERROR(VLOOKUP(CONCATENATE($A132,AQ$1),'Исх-видео'!$A$2:$F$3000,6,FALSE),"-")</f>
        <v>-</v>
      </c>
      <c r="AR132" s="115" t="str">
        <f>IFERROR(VLOOKUP(CONCATENATE($A132,AR$1),'Исх-видео'!$A$2:$F$3000,6,FALSE),"-")</f>
        <v>-</v>
      </c>
      <c r="AS132" s="115" t="str">
        <f>IFERROR(VLOOKUP(CONCATENATE($A132,AS$1),'Исх-видео'!$A$2:$F$3000,6,FALSE),"-")</f>
        <v>-</v>
      </c>
      <c r="AT132" s="115" t="str">
        <f>IFERROR(VLOOKUP(CONCATENATE($A132,AT$1),'Исх-видео'!$A$2:$F$3000,6,FALSE),"-")</f>
        <v>-</v>
      </c>
      <c r="AU132" s="115" t="str">
        <f>IFERROR(VLOOKUP(CONCATENATE($A132,AU$1),'Исх-видео'!$A$2:$F$3000,6,FALSE),"-")</f>
        <v>-</v>
      </c>
      <c r="AV132" s="115" t="str">
        <f>IFERROR(VLOOKUP(CONCATENATE($A132,AV$1),'Исх-видео'!$A$2:$F$3000,6,FALSE),"-")</f>
        <v>-</v>
      </c>
      <c r="AW132" s="115" t="str">
        <f>IFERROR(VLOOKUP(CONCATENATE($A132,AW$1),'Исх-видео'!$A$2:$F$3000,6,FALSE),"-")</f>
        <v>-</v>
      </c>
      <c r="AX132" s="115" t="str">
        <f>IFERROR(VLOOKUP(CONCATENATE($A132,AX$1),'Исх-видео'!$A$2:$F$3000,6,FALSE),"-")</f>
        <v>-</v>
      </c>
      <c r="AY132" s="115" t="str">
        <f>IFERROR(VLOOKUP(CONCATENATE($A132,AY$1),'Исх-видео'!$A$2:$F$3000,6,FALSE),"-")</f>
        <v>-</v>
      </c>
      <c r="AZ132" s="115" t="str">
        <f>IFERROR(VLOOKUP(CONCATENATE($A132,AZ$1),'Исх-видео'!$A$2:$F$3000,6,FALSE),"-")</f>
        <v>-</v>
      </c>
      <c r="BA132" s="115" t="str">
        <f>IFERROR(VLOOKUP(CONCATENATE($A132,BA$1),'Исх-видео'!$A$2:$F$3000,6,FALSE),"-")</f>
        <v>-</v>
      </c>
      <c r="BB132" s="115" t="str">
        <f>IFERROR(VLOOKUP(CONCATENATE($A132,BB$1),'Исх-видео'!$A$2:$F$3000,6,FALSE),"-")</f>
        <v>-</v>
      </c>
      <c r="BC132" s="115" t="str">
        <f>IFERROR(VLOOKUP(CONCATENATE($A132,BC$1),'Исх-видео'!$A$2:$F$3000,6,FALSE),"-")</f>
        <v>-</v>
      </c>
      <c r="BD132" s="115" t="str">
        <f>IFERROR(VLOOKUP(CONCATENATE($A132,BD$1),'Исх-видео'!$A$2:$F$3000,6,FALSE),"-")</f>
        <v>-</v>
      </c>
      <c r="BE132" s="115" t="str">
        <f>IFERROR(VLOOKUP(CONCATENATE($A132,BE$1),'Исх-видео'!$A$2:$F$3000,6,FALSE),"-")</f>
        <v>-</v>
      </c>
      <c r="BF132" s="115" t="str">
        <f>IFERROR(VLOOKUP(CONCATENATE($A132,BF$1),'Исх-видео'!$A$2:$F$3000,6,FALSE),"-")</f>
        <v>-</v>
      </c>
      <c r="BG132" s="115" t="str">
        <f>IFERROR(VLOOKUP(CONCATENATE($A132,BG$1),'Исх-видео'!$A$2:$F$3000,6,FALSE),"-")</f>
        <v>-</v>
      </c>
      <c r="BH132" s="116"/>
    </row>
    <row r="133" spans="1:60">
      <c r="A133" s="38">
        <f t="shared" si="13"/>
        <v>32</v>
      </c>
      <c r="B133" s="115" t="str">
        <f>IFERROR(VLOOKUP(CONCATENATE($A133,B$1),'Исх-видео'!$A$2:$F$3000,6,FALSE),"-")</f>
        <v>-</v>
      </c>
      <c r="C133" s="115" t="str">
        <f>IFERROR(VLOOKUP(CONCATENATE($A133,C$1),'Исх-видео'!$A$2:$F$3000,6,FALSE),"-")</f>
        <v>-</v>
      </c>
      <c r="D133" s="115" t="str">
        <f>IFERROR(VLOOKUP(CONCATENATE($A133,D$1),'Исх-видео'!$A$2:$F$3000,6,FALSE),"-")</f>
        <v>-</v>
      </c>
      <c r="E133" s="115" t="str">
        <f>IFERROR(VLOOKUP(CONCATENATE($A133,E$1),'Исх-видео'!$A$2:$F$3000,6,FALSE),"-")</f>
        <v>-</v>
      </c>
      <c r="F133" s="115" t="str">
        <f>IFERROR(VLOOKUP(CONCATENATE($A133,F$1),'Исх-видео'!$A$2:$F$3000,6,FALSE),"-")</f>
        <v>-</v>
      </c>
      <c r="G133" s="115" t="str">
        <f>IFERROR(VLOOKUP(CONCATENATE($A133,G$1),'Исх-видео'!$A$2:$F$3000,6,FALSE),"-")</f>
        <v>-</v>
      </c>
      <c r="H133" s="115" t="str">
        <f>IFERROR(VLOOKUP(CONCATENATE($A133,H$1),'Исх-видео'!$A$2:$F$3000,6,FALSE),"-")</f>
        <v>-</v>
      </c>
      <c r="I133" s="115" t="str">
        <f>IFERROR(VLOOKUP(CONCATENATE($A133,I$1),'Исх-видео'!$A$2:$F$3000,6,FALSE),"-")</f>
        <v>-</v>
      </c>
      <c r="J133" s="115" t="str">
        <f>IFERROR(VLOOKUP(CONCATENATE($A133,J$1),'Исх-видео'!$A$2:$F$3000,6,FALSE),"-")</f>
        <v>-</v>
      </c>
      <c r="K133" s="115" t="str">
        <f>IFERROR(VLOOKUP(CONCATENATE($A133,K$1),'Исх-видео'!$A$2:$F$3000,6,FALSE),"-")</f>
        <v>-</v>
      </c>
      <c r="L133" s="115" t="str">
        <f>IFERROR(VLOOKUP(CONCATENATE($A133,L$1),'Исх-видео'!$A$2:$F$3000,6,FALSE),"-")</f>
        <v>-</v>
      </c>
      <c r="M133" s="115" t="str">
        <f>IFERROR(VLOOKUP(CONCATENATE($A133,M$1),'Исх-видео'!$A$2:$F$3000,6,FALSE),"-")</f>
        <v>-</v>
      </c>
      <c r="N133" s="115" t="str">
        <f>IFERROR(VLOOKUP(CONCATENATE($A133,N$1),'Исх-видео'!$A$2:$F$3000,6,FALSE),"-")</f>
        <v>-</v>
      </c>
      <c r="O133" s="115" t="str">
        <f>IFERROR(VLOOKUP(CONCATENATE($A133,O$1),'Исх-видео'!$A$2:$F$3000,6,FALSE),"-")</f>
        <v>-</v>
      </c>
      <c r="P133" s="115" t="str">
        <f>IFERROR(VLOOKUP(CONCATENATE($A133,P$1),'Исх-видео'!$A$2:$F$3000,6,FALSE),"-")</f>
        <v>-</v>
      </c>
      <c r="Q133" s="115" t="str">
        <f>IFERROR(VLOOKUP(CONCATENATE($A133,Q$1),'Исх-видео'!$A$2:$F$3000,6,FALSE),"-")</f>
        <v>-</v>
      </c>
      <c r="R133" s="115" t="str">
        <f>IFERROR(VLOOKUP(CONCATENATE($A133,R$1),'Исх-видео'!$A$2:$F$3000,6,FALSE),"-")</f>
        <v>-</v>
      </c>
      <c r="S133" s="115" t="str">
        <f>IFERROR(VLOOKUP(CONCATENATE($A133,S$1),'Исх-видео'!$A$2:$F$3000,6,FALSE),"-")</f>
        <v>-</v>
      </c>
      <c r="T133" s="115" t="str">
        <f>IFERROR(VLOOKUP(CONCATENATE($A133,T$1),'Исх-видео'!$A$2:$F$3000,6,FALSE),"-")</f>
        <v>-</v>
      </c>
      <c r="U133" s="115" t="str">
        <f>IFERROR(VLOOKUP(CONCATENATE($A133,U$1),'Исх-видео'!$A$2:$F$3000,6,FALSE),"-")</f>
        <v>-</v>
      </c>
      <c r="V133" s="115" t="str">
        <f>IFERROR(VLOOKUP(CONCATENATE($A133,V$1),'Исх-видео'!$A$2:$F$3000,6,FALSE),"-")</f>
        <v>-</v>
      </c>
      <c r="W133" s="115" t="str">
        <f>IFERROR(VLOOKUP(CONCATENATE($A133,W$1),'Исх-видео'!$A$2:$F$3000,6,FALSE),"-")</f>
        <v>-</v>
      </c>
      <c r="X133" s="115" t="str">
        <f>IFERROR(VLOOKUP(CONCATENATE($A133,X$1),'Исх-видео'!$A$2:$F$3000,6,FALSE),"-")</f>
        <v>-</v>
      </c>
      <c r="Y133" s="115" t="str">
        <f>IFERROR(VLOOKUP(CONCATENATE($A133,Y$1),'Исх-видео'!$A$2:$F$3000,6,FALSE),"-")</f>
        <v>-</v>
      </c>
      <c r="Z133" s="115" t="str">
        <f>IFERROR(VLOOKUP(CONCATENATE($A133,Z$1),'Исх-видео'!$A$2:$F$3000,6,FALSE),"-")</f>
        <v>-</v>
      </c>
      <c r="AA133" s="115" t="str">
        <f>IFERROR(VLOOKUP(CONCATENATE($A133,AA$1),'Исх-видео'!$A$2:$F$3000,6,FALSE),"-")</f>
        <v>-</v>
      </c>
      <c r="AB133" s="115" t="str">
        <f>IFERROR(VLOOKUP(CONCATENATE($A133,AB$1),'Исх-видео'!$A$2:$F$3000,6,FALSE),"-")</f>
        <v>-</v>
      </c>
      <c r="AC133" s="115" t="str">
        <f>IFERROR(VLOOKUP(CONCATENATE($A133,AC$1),'Исх-видео'!$A$2:$F$3000,6,FALSE),"-")</f>
        <v>-</v>
      </c>
      <c r="AD133" s="115" t="str">
        <f>IFERROR(VLOOKUP(CONCATENATE($A133,AD$1),'Исх-видео'!$A$2:$F$3000,6,FALSE),"-")</f>
        <v>-</v>
      </c>
      <c r="AE133" s="115" t="str">
        <f>IFERROR(VLOOKUP(CONCATENATE($A133,AE$1),'Исх-видео'!$A$2:$F$3000,6,FALSE),"-")</f>
        <v>-</v>
      </c>
      <c r="AF133" s="115" t="str">
        <f>IFERROR(VLOOKUP(CONCATENATE($A133,AF$1),'Исх-видео'!$A$2:$F$3000,6,FALSE),"-")</f>
        <v>-</v>
      </c>
      <c r="AG133" s="115" t="str">
        <f>IFERROR(VLOOKUP(CONCATENATE($A133,AG$1),'Исх-видео'!$A$2:$F$3000,6,FALSE),"-")</f>
        <v>-</v>
      </c>
      <c r="AH133" s="115" t="str">
        <f>IFERROR(VLOOKUP(CONCATENATE($A133,AH$1),'Исх-видео'!$A$2:$F$3000,6,FALSE),"-")</f>
        <v>-</v>
      </c>
      <c r="AI133" s="115" t="str">
        <f>IFERROR(VLOOKUP(CONCATENATE($A133,AI$1),'Исх-видео'!$A$2:$F$3000,6,FALSE),"-")</f>
        <v>-</v>
      </c>
      <c r="AJ133" s="115" t="str">
        <f>IFERROR(VLOOKUP(CONCATENATE($A133,AJ$1),'Исх-видео'!$A$2:$F$3000,6,FALSE),"-")</f>
        <v>-</v>
      </c>
      <c r="AK133" s="115" t="str">
        <f>IFERROR(VLOOKUP(CONCATENATE($A133,AK$1),'Исх-видео'!$A$2:$F$3000,6,FALSE),"-")</f>
        <v>-</v>
      </c>
      <c r="AL133" s="115" t="str">
        <f>IFERROR(VLOOKUP(CONCATENATE($A133,AL$1),'Исх-видео'!$A$2:$F$3000,6,FALSE),"-")</f>
        <v>-</v>
      </c>
      <c r="AM133" s="115" t="str">
        <f>IFERROR(VLOOKUP(CONCATENATE($A133,AM$1),'Исх-видео'!$A$2:$F$3000,6,FALSE),"-")</f>
        <v>-</v>
      </c>
      <c r="AN133" s="115" t="str">
        <f>IFERROR(VLOOKUP(CONCATENATE($A133,AN$1),'Исх-видео'!$A$2:$F$3000,6,FALSE),"-")</f>
        <v>-</v>
      </c>
      <c r="AO133" s="115" t="str">
        <f>IFERROR(VLOOKUP(CONCATENATE($A133,AO$1),'Исх-видео'!$A$2:$F$3000,6,FALSE),"-")</f>
        <v>-</v>
      </c>
      <c r="AP133" s="115" t="str">
        <f>IFERROR(VLOOKUP(CONCATENATE($A133,AP$1),'Исх-видео'!$A$2:$F$3000,6,FALSE),"-")</f>
        <v>-</v>
      </c>
      <c r="AQ133" s="115" t="str">
        <f>IFERROR(VLOOKUP(CONCATENATE($A133,AQ$1),'Исх-видео'!$A$2:$F$3000,6,FALSE),"-")</f>
        <v>-</v>
      </c>
      <c r="AR133" s="115" t="str">
        <f>IFERROR(VLOOKUP(CONCATENATE($A133,AR$1),'Исх-видео'!$A$2:$F$3000,6,FALSE),"-")</f>
        <v>-</v>
      </c>
      <c r="AS133" s="115" t="str">
        <f>IFERROR(VLOOKUP(CONCATENATE($A133,AS$1),'Исх-видео'!$A$2:$F$3000,6,FALSE),"-")</f>
        <v>-</v>
      </c>
      <c r="AT133" s="115" t="str">
        <f>IFERROR(VLOOKUP(CONCATENATE($A133,AT$1),'Исх-видео'!$A$2:$F$3000,6,FALSE),"-")</f>
        <v>-</v>
      </c>
      <c r="AU133" s="115" t="str">
        <f>IFERROR(VLOOKUP(CONCATENATE($A133,AU$1),'Исх-видео'!$A$2:$F$3000,6,FALSE),"-")</f>
        <v>-</v>
      </c>
      <c r="AV133" s="115" t="str">
        <f>IFERROR(VLOOKUP(CONCATENATE($A133,AV$1),'Исх-видео'!$A$2:$F$3000,6,FALSE),"-")</f>
        <v>-</v>
      </c>
      <c r="AW133" s="115" t="str">
        <f>IFERROR(VLOOKUP(CONCATENATE($A133,AW$1),'Исх-видео'!$A$2:$F$3000,6,FALSE),"-")</f>
        <v>-</v>
      </c>
      <c r="AX133" s="115" t="str">
        <f>IFERROR(VLOOKUP(CONCATENATE($A133,AX$1),'Исх-видео'!$A$2:$F$3000,6,FALSE),"-")</f>
        <v>-</v>
      </c>
      <c r="AY133" s="115" t="str">
        <f>IFERROR(VLOOKUP(CONCATENATE($A133,AY$1),'Исх-видео'!$A$2:$F$3000,6,FALSE),"-")</f>
        <v>-</v>
      </c>
      <c r="AZ133" s="115" t="str">
        <f>IFERROR(VLOOKUP(CONCATENATE($A133,AZ$1),'Исх-видео'!$A$2:$F$3000,6,FALSE),"-")</f>
        <v>-</v>
      </c>
      <c r="BA133" s="115" t="str">
        <f>IFERROR(VLOOKUP(CONCATENATE($A133,BA$1),'Исх-видео'!$A$2:$F$3000,6,FALSE),"-")</f>
        <v>-</v>
      </c>
      <c r="BB133" s="115" t="str">
        <f>IFERROR(VLOOKUP(CONCATENATE($A133,BB$1),'Исх-видео'!$A$2:$F$3000,6,FALSE),"-")</f>
        <v>-</v>
      </c>
      <c r="BC133" s="115" t="str">
        <f>IFERROR(VLOOKUP(CONCATENATE($A133,BC$1),'Исх-видео'!$A$2:$F$3000,6,FALSE),"-")</f>
        <v>-</v>
      </c>
      <c r="BD133" s="115" t="str">
        <f>IFERROR(VLOOKUP(CONCATENATE($A133,BD$1),'Исх-видео'!$A$2:$F$3000,6,FALSE),"-")</f>
        <v>-</v>
      </c>
      <c r="BE133" s="115" t="str">
        <f>IFERROR(VLOOKUP(CONCATENATE($A133,BE$1),'Исх-видео'!$A$2:$F$3000,6,FALSE),"-")</f>
        <v>-</v>
      </c>
      <c r="BF133" s="115" t="str">
        <f>IFERROR(VLOOKUP(CONCATENATE($A133,BF$1),'Исх-видео'!$A$2:$F$3000,6,FALSE),"-")</f>
        <v>-</v>
      </c>
      <c r="BG133" s="115" t="str">
        <f>IFERROR(VLOOKUP(CONCATENATE($A133,BG$1),'Исх-видео'!$A$2:$F$3000,6,FALSE),"-")</f>
        <v>-</v>
      </c>
      <c r="BH133" s="116"/>
    </row>
    <row r="134" spans="1:60">
      <c r="A134" s="38">
        <f t="shared" si="13"/>
        <v>33</v>
      </c>
      <c r="B134" s="115" t="str">
        <f>IFERROR(VLOOKUP(CONCATENATE($A134,B$1),'Исх-видео'!$A$2:$F$3000,6,FALSE),"-")</f>
        <v>-</v>
      </c>
      <c r="C134" s="115" t="str">
        <f>IFERROR(VLOOKUP(CONCATENATE($A134,C$1),'Исх-видео'!$A$2:$F$3000,6,FALSE),"-")</f>
        <v>-</v>
      </c>
      <c r="D134" s="115" t="str">
        <f>IFERROR(VLOOKUP(CONCATENATE($A134,D$1),'Исх-видео'!$A$2:$F$3000,6,FALSE),"-")</f>
        <v>-</v>
      </c>
      <c r="E134" s="115" t="str">
        <f>IFERROR(VLOOKUP(CONCATENATE($A134,E$1),'Исх-видео'!$A$2:$F$3000,6,FALSE),"-")</f>
        <v>-</v>
      </c>
      <c r="F134" s="115" t="str">
        <f>IFERROR(VLOOKUP(CONCATENATE($A134,F$1),'Исх-видео'!$A$2:$F$3000,6,FALSE),"-")</f>
        <v>-</v>
      </c>
      <c r="G134" s="115" t="str">
        <f>IFERROR(VLOOKUP(CONCATENATE($A134,G$1),'Исх-видео'!$A$2:$F$3000,6,FALSE),"-")</f>
        <v>-</v>
      </c>
      <c r="H134" s="115" t="str">
        <f>IFERROR(VLOOKUP(CONCATENATE($A134,H$1),'Исх-видео'!$A$2:$F$3000,6,FALSE),"-")</f>
        <v>-</v>
      </c>
      <c r="I134" s="115" t="str">
        <f>IFERROR(VLOOKUP(CONCATENATE($A134,I$1),'Исх-видео'!$A$2:$F$3000,6,FALSE),"-")</f>
        <v>-</v>
      </c>
      <c r="J134" s="115" t="str">
        <f>IFERROR(VLOOKUP(CONCATENATE($A134,J$1),'Исх-видео'!$A$2:$F$3000,6,FALSE),"-")</f>
        <v>-</v>
      </c>
      <c r="K134" s="115" t="str">
        <f>IFERROR(VLOOKUP(CONCATENATE($A134,K$1),'Исх-видео'!$A$2:$F$3000,6,FALSE),"-")</f>
        <v>-</v>
      </c>
      <c r="L134" s="115" t="str">
        <f>IFERROR(VLOOKUP(CONCATENATE($A134,L$1),'Исх-видео'!$A$2:$F$3000,6,FALSE),"-")</f>
        <v>-</v>
      </c>
      <c r="M134" s="115" t="str">
        <f>IFERROR(VLOOKUP(CONCATENATE($A134,M$1),'Исх-видео'!$A$2:$F$3000,6,FALSE),"-")</f>
        <v>-</v>
      </c>
      <c r="N134" s="115" t="str">
        <f>IFERROR(VLOOKUP(CONCATENATE($A134,N$1),'Исх-видео'!$A$2:$F$3000,6,FALSE),"-")</f>
        <v>-</v>
      </c>
      <c r="O134" s="115" t="str">
        <f>IFERROR(VLOOKUP(CONCATENATE($A134,O$1),'Исх-видео'!$A$2:$F$3000,6,FALSE),"-")</f>
        <v>-</v>
      </c>
      <c r="P134" s="115" t="str">
        <f>IFERROR(VLOOKUP(CONCATENATE($A134,P$1),'Исх-видео'!$A$2:$F$3000,6,FALSE),"-")</f>
        <v>-</v>
      </c>
      <c r="Q134" s="115" t="str">
        <f>IFERROR(VLOOKUP(CONCATENATE($A134,Q$1),'Исх-видео'!$A$2:$F$3000,6,FALSE),"-")</f>
        <v>-</v>
      </c>
      <c r="R134" s="115" t="str">
        <f>IFERROR(VLOOKUP(CONCATENATE($A134,R$1),'Исх-видео'!$A$2:$F$3000,6,FALSE),"-")</f>
        <v>-</v>
      </c>
      <c r="S134" s="115" t="str">
        <f>IFERROR(VLOOKUP(CONCATENATE($A134,S$1),'Исх-видео'!$A$2:$F$3000,6,FALSE),"-")</f>
        <v>-</v>
      </c>
      <c r="T134" s="115" t="str">
        <f>IFERROR(VLOOKUP(CONCATENATE($A134,T$1),'Исх-видео'!$A$2:$F$3000,6,FALSE),"-")</f>
        <v>-</v>
      </c>
      <c r="U134" s="115" t="str">
        <f>IFERROR(VLOOKUP(CONCATENATE($A134,U$1),'Исх-видео'!$A$2:$F$3000,6,FALSE),"-")</f>
        <v>-</v>
      </c>
      <c r="V134" s="115" t="str">
        <f>IFERROR(VLOOKUP(CONCATENATE($A134,V$1),'Исх-видео'!$A$2:$F$3000,6,FALSE),"-")</f>
        <v>-</v>
      </c>
      <c r="W134" s="115" t="str">
        <f>IFERROR(VLOOKUP(CONCATENATE($A134,W$1),'Исх-видео'!$A$2:$F$3000,6,FALSE),"-")</f>
        <v>-</v>
      </c>
      <c r="X134" s="115" t="str">
        <f>IFERROR(VLOOKUP(CONCATENATE($A134,X$1),'Исх-видео'!$A$2:$F$3000,6,FALSE),"-")</f>
        <v>-</v>
      </c>
      <c r="Y134" s="115" t="str">
        <f>IFERROR(VLOOKUP(CONCATENATE($A134,Y$1),'Исх-видео'!$A$2:$F$3000,6,FALSE),"-")</f>
        <v>-</v>
      </c>
      <c r="Z134" s="115" t="str">
        <f>IFERROR(VLOOKUP(CONCATENATE($A134,Z$1),'Исх-видео'!$A$2:$F$3000,6,FALSE),"-")</f>
        <v>-</v>
      </c>
      <c r="AA134" s="115" t="str">
        <f>IFERROR(VLOOKUP(CONCATENATE($A134,AA$1),'Исх-видео'!$A$2:$F$3000,6,FALSE),"-")</f>
        <v>-</v>
      </c>
      <c r="AB134" s="115" t="str">
        <f>IFERROR(VLOOKUP(CONCATENATE($A134,AB$1),'Исх-видео'!$A$2:$F$3000,6,FALSE),"-")</f>
        <v>-</v>
      </c>
      <c r="AC134" s="115" t="str">
        <f>IFERROR(VLOOKUP(CONCATENATE($A134,AC$1),'Исх-видео'!$A$2:$F$3000,6,FALSE),"-")</f>
        <v>-</v>
      </c>
      <c r="AD134" s="115" t="str">
        <f>IFERROR(VLOOKUP(CONCATENATE($A134,AD$1),'Исх-видео'!$A$2:$F$3000,6,FALSE),"-")</f>
        <v>-</v>
      </c>
      <c r="AE134" s="115" t="str">
        <f>IFERROR(VLOOKUP(CONCATENATE($A134,AE$1),'Исх-видео'!$A$2:$F$3000,6,FALSE),"-")</f>
        <v>-</v>
      </c>
      <c r="AF134" s="115" t="str">
        <f>IFERROR(VLOOKUP(CONCATENATE($A134,AF$1),'Исх-видео'!$A$2:$F$3000,6,FALSE),"-")</f>
        <v>-</v>
      </c>
      <c r="AG134" s="115" t="str">
        <f>IFERROR(VLOOKUP(CONCATENATE($A134,AG$1),'Исх-видео'!$A$2:$F$3000,6,FALSE),"-")</f>
        <v>-</v>
      </c>
      <c r="AH134" s="115" t="str">
        <f>IFERROR(VLOOKUP(CONCATENATE($A134,AH$1),'Исх-видео'!$A$2:$F$3000,6,FALSE),"-")</f>
        <v>-</v>
      </c>
      <c r="AI134" s="115" t="str">
        <f>IFERROR(VLOOKUP(CONCATENATE($A134,AI$1),'Исх-видео'!$A$2:$F$3000,6,FALSE),"-")</f>
        <v>-</v>
      </c>
      <c r="AJ134" s="115" t="str">
        <f>IFERROR(VLOOKUP(CONCATENATE($A134,AJ$1),'Исх-видео'!$A$2:$F$3000,6,FALSE),"-")</f>
        <v>-</v>
      </c>
      <c r="AK134" s="115" t="str">
        <f>IFERROR(VLOOKUP(CONCATENATE($A134,AK$1),'Исх-видео'!$A$2:$F$3000,6,FALSE),"-")</f>
        <v>-</v>
      </c>
      <c r="AL134" s="115" t="str">
        <f>IFERROR(VLOOKUP(CONCATENATE($A134,AL$1),'Исх-видео'!$A$2:$F$3000,6,FALSE),"-")</f>
        <v>-</v>
      </c>
      <c r="AM134" s="115" t="str">
        <f>IFERROR(VLOOKUP(CONCATENATE($A134,AM$1),'Исх-видео'!$A$2:$F$3000,6,FALSE),"-")</f>
        <v>-</v>
      </c>
      <c r="AN134" s="115" t="str">
        <f>IFERROR(VLOOKUP(CONCATENATE($A134,AN$1),'Исх-видео'!$A$2:$F$3000,6,FALSE),"-")</f>
        <v>-</v>
      </c>
      <c r="AO134" s="115" t="str">
        <f>IFERROR(VLOOKUP(CONCATENATE($A134,AO$1),'Исх-видео'!$A$2:$F$3000,6,FALSE),"-")</f>
        <v>-</v>
      </c>
      <c r="AP134" s="115" t="str">
        <f>IFERROR(VLOOKUP(CONCATENATE($A134,AP$1),'Исх-видео'!$A$2:$F$3000,6,FALSE),"-")</f>
        <v>-</v>
      </c>
      <c r="AQ134" s="115" t="str">
        <f>IFERROR(VLOOKUP(CONCATENATE($A134,AQ$1),'Исх-видео'!$A$2:$F$3000,6,FALSE),"-")</f>
        <v>-</v>
      </c>
      <c r="AR134" s="115" t="str">
        <f>IFERROR(VLOOKUP(CONCATENATE($A134,AR$1),'Исх-видео'!$A$2:$F$3000,6,FALSE),"-")</f>
        <v>-</v>
      </c>
      <c r="AS134" s="115" t="str">
        <f>IFERROR(VLOOKUP(CONCATENATE($A134,AS$1),'Исх-видео'!$A$2:$F$3000,6,FALSE),"-")</f>
        <v>-</v>
      </c>
      <c r="AT134" s="115" t="str">
        <f>IFERROR(VLOOKUP(CONCATENATE($A134,AT$1),'Исх-видео'!$A$2:$F$3000,6,FALSE),"-")</f>
        <v>-</v>
      </c>
      <c r="AU134" s="115" t="str">
        <f>IFERROR(VLOOKUP(CONCATENATE($A134,AU$1),'Исх-видео'!$A$2:$F$3000,6,FALSE),"-")</f>
        <v>-</v>
      </c>
      <c r="AV134" s="115" t="str">
        <f>IFERROR(VLOOKUP(CONCATENATE($A134,AV$1),'Исх-видео'!$A$2:$F$3000,6,FALSE),"-")</f>
        <v>-</v>
      </c>
      <c r="AW134" s="115" t="str">
        <f>IFERROR(VLOOKUP(CONCATENATE($A134,AW$1),'Исх-видео'!$A$2:$F$3000,6,FALSE),"-")</f>
        <v>-</v>
      </c>
      <c r="AX134" s="115" t="str">
        <f>IFERROR(VLOOKUP(CONCATENATE($A134,AX$1),'Исх-видео'!$A$2:$F$3000,6,FALSE),"-")</f>
        <v>-</v>
      </c>
      <c r="AY134" s="115" t="str">
        <f>IFERROR(VLOOKUP(CONCATENATE($A134,AY$1),'Исх-видео'!$A$2:$F$3000,6,FALSE),"-")</f>
        <v>-</v>
      </c>
      <c r="AZ134" s="115" t="str">
        <f>IFERROR(VLOOKUP(CONCATENATE($A134,AZ$1),'Исх-видео'!$A$2:$F$3000,6,FALSE),"-")</f>
        <v>-</v>
      </c>
      <c r="BA134" s="115" t="str">
        <f>IFERROR(VLOOKUP(CONCATENATE($A134,BA$1),'Исх-видео'!$A$2:$F$3000,6,FALSE),"-")</f>
        <v>-</v>
      </c>
      <c r="BB134" s="115" t="str">
        <f>IFERROR(VLOOKUP(CONCATENATE($A134,BB$1),'Исх-видео'!$A$2:$F$3000,6,FALSE),"-")</f>
        <v>-</v>
      </c>
      <c r="BC134" s="115" t="str">
        <f>IFERROR(VLOOKUP(CONCATENATE($A134,BC$1),'Исх-видео'!$A$2:$F$3000,6,FALSE),"-")</f>
        <v>-</v>
      </c>
      <c r="BD134" s="115" t="str">
        <f>IFERROR(VLOOKUP(CONCATENATE($A134,BD$1),'Исх-видео'!$A$2:$F$3000,6,FALSE),"-")</f>
        <v>-</v>
      </c>
      <c r="BE134" s="115" t="str">
        <f>IFERROR(VLOOKUP(CONCATENATE($A134,BE$1),'Исх-видео'!$A$2:$F$3000,6,FALSE),"-")</f>
        <v>-</v>
      </c>
      <c r="BF134" s="115" t="str">
        <f>IFERROR(VLOOKUP(CONCATENATE($A134,BF$1),'Исх-видео'!$A$2:$F$3000,6,FALSE),"-")</f>
        <v>-</v>
      </c>
      <c r="BG134" s="115" t="str">
        <f>IFERROR(VLOOKUP(CONCATENATE($A134,BG$1),'Исх-видео'!$A$2:$F$3000,6,FALSE),"-")</f>
        <v>-</v>
      </c>
      <c r="BH134" s="116"/>
    </row>
    <row r="135" spans="1:60">
      <c r="A135" s="38">
        <f t="shared" si="13"/>
        <v>34</v>
      </c>
      <c r="B135" s="115" t="str">
        <f>IFERROR(VLOOKUP(CONCATENATE($A135,B$1),'Исх-видео'!$A$2:$F$3000,6,FALSE),"-")</f>
        <v>-</v>
      </c>
      <c r="C135" s="115" t="str">
        <f>IFERROR(VLOOKUP(CONCATENATE($A135,C$1),'Исх-видео'!$A$2:$F$3000,6,FALSE),"-")</f>
        <v>-</v>
      </c>
      <c r="D135" s="115" t="str">
        <f>IFERROR(VLOOKUP(CONCATENATE($A135,D$1),'Исх-видео'!$A$2:$F$3000,6,FALSE),"-")</f>
        <v>-</v>
      </c>
      <c r="E135" s="115" t="str">
        <f>IFERROR(VLOOKUP(CONCATENATE($A135,E$1),'Исх-видео'!$A$2:$F$3000,6,FALSE),"-")</f>
        <v>ДА</v>
      </c>
      <c r="F135" s="115" t="str">
        <f>IFERROR(VLOOKUP(CONCATENATE($A135,F$1),'Исх-видео'!$A$2:$F$3000,6,FALSE),"-")</f>
        <v>НЕТ</v>
      </c>
      <c r="G135" s="115" t="str">
        <f>IFERROR(VLOOKUP(CONCATENATE($A135,G$1),'Исх-видео'!$A$2:$F$3000,6,FALSE),"-")</f>
        <v>-</v>
      </c>
      <c r="H135" s="115" t="str">
        <f>IFERROR(VLOOKUP(CONCATENATE($A135,H$1),'Исх-видео'!$A$2:$F$3000,6,FALSE),"-")</f>
        <v>-</v>
      </c>
      <c r="I135" s="115" t="str">
        <f>IFERROR(VLOOKUP(CONCATENATE($A135,I$1),'Исх-видео'!$A$2:$F$3000,6,FALSE),"-")</f>
        <v>ДА</v>
      </c>
      <c r="J135" s="115" t="str">
        <f>IFERROR(VLOOKUP(CONCATENATE($A135,J$1),'Исх-видео'!$A$2:$F$3000,6,FALSE),"-")</f>
        <v>-</v>
      </c>
      <c r="K135" s="115" t="str">
        <f>IFERROR(VLOOKUP(CONCATENATE($A135,K$1),'Исх-видео'!$A$2:$F$3000,6,FALSE),"-")</f>
        <v>-</v>
      </c>
      <c r="L135" s="115" t="str">
        <f>IFERROR(VLOOKUP(CONCATENATE($A135,L$1),'Исх-видео'!$A$2:$F$3000,6,FALSE),"-")</f>
        <v>-</v>
      </c>
      <c r="M135" s="115" t="str">
        <f>IFERROR(VLOOKUP(CONCATENATE($A135,M$1),'Исх-видео'!$A$2:$F$3000,6,FALSE),"-")</f>
        <v>-</v>
      </c>
      <c r="N135" s="115" t="str">
        <f>IFERROR(VLOOKUP(CONCATENATE($A135,N$1),'Исх-видео'!$A$2:$F$3000,6,FALSE),"-")</f>
        <v>-</v>
      </c>
      <c r="O135" s="115" t="str">
        <f>IFERROR(VLOOKUP(CONCATENATE($A135,O$1),'Исх-видео'!$A$2:$F$3000,6,FALSE),"-")</f>
        <v>-</v>
      </c>
      <c r="P135" s="115" t="str">
        <f>IFERROR(VLOOKUP(CONCATENATE($A135,P$1),'Исх-видео'!$A$2:$F$3000,6,FALSE),"-")</f>
        <v>-</v>
      </c>
      <c r="Q135" s="115" t="str">
        <f>IFERROR(VLOOKUP(CONCATENATE($A135,Q$1),'Исх-видео'!$A$2:$F$3000,6,FALSE),"-")</f>
        <v>-</v>
      </c>
      <c r="R135" s="115" t="str">
        <f>IFERROR(VLOOKUP(CONCATENATE($A135,R$1),'Исх-видео'!$A$2:$F$3000,6,FALSE),"-")</f>
        <v>-</v>
      </c>
      <c r="S135" s="115" t="str">
        <f>IFERROR(VLOOKUP(CONCATENATE($A135,S$1),'Исх-видео'!$A$2:$F$3000,6,FALSE),"-")</f>
        <v>ДА</v>
      </c>
      <c r="T135" s="115" t="str">
        <f>IFERROR(VLOOKUP(CONCATENATE($A135,T$1),'Исх-видео'!$A$2:$F$3000,6,FALSE),"-")</f>
        <v>-</v>
      </c>
      <c r="U135" s="115" t="str">
        <f>IFERROR(VLOOKUP(CONCATENATE($A135,U$1),'Исх-видео'!$A$2:$F$3000,6,FALSE),"-")</f>
        <v>-</v>
      </c>
      <c r="V135" s="115" t="str">
        <f>IFERROR(VLOOKUP(CONCATENATE($A135,V$1),'Исх-видео'!$A$2:$F$3000,6,FALSE),"-")</f>
        <v>-</v>
      </c>
      <c r="W135" s="115" t="str">
        <f>IFERROR(VLOOKUP(CONCATENATE($A135,W$1),'Исх-видео'!$A$2:$F$3000,6,FALSE),"-")</f>
        <v>-</v>
      </c>
      <c r="X135" s="115" t="str">
        <f>IFERROR(VLOOKUP(CONCATENATE($A135,X$1),'Исх-видео'!$A$2:$F$3000,6,FALSE),"-")</f>
        <v>НЕТ</v>
      </c>
      <c r="Y135" s="115" t="str">
        <f>IFERROR(VLOOKUP(CONCATENATE($A135,Y$1),'Исх-видео'!$A$2:$F$3000,6,FALSE),"-")</f>
        <v>-</v>
      </c>
      <c r="Z135" s="115" t="str">
        <f>IFERROR(VLOOKUP(CONCATENATE($A135,Z$1),'Исх-видео'!$A$2:$F$3000,6,FALSE),"-")</f>
        <v>ДА</v>
      </c>
      <c r="AA135" s="115" t="str">
        <f>IFERROR(VLOOKUP(CONCATENATE($A135,AA$1),'Исх-видео'!$A$2:$F$3000,6,FALSE),"-")</f>
        <v>-</v>
      </c>
      <c r="AB135" s="115" t="str">
        <f>IFERROR(VLOOKUP(CONCATENATE($A135,AB$1),'Исх-видео'!$A$2:$F$3000,6,FALSE),"-")</f>
        <v>-</v>
      </c>
      <c r="AC135" s="115" t="str">
        <f>IFERROR(VLOOKUP(CONCATENATE($A135,AC$1),'Исх-видео'!$A$2:$F$3000,6,FALSE),"-")</f>
        <v>-</v>
      </c>
      <c r="AD135" s="115" t="str">
        <f>IFERROR(VLOOKUP(CONCATENATE($A135,AD$1),'Исх-видео'!$A$2:$F$3000,6,FALSE),"-")</f>
        <v>-</v>
      </c>
      <c r="AE135" s="115" t="str">
        <f>IFERROR(VLOOKUP(CONCATENATE($A135,AE$1),'Исх-видео'!$A$2:$F$3000,6,FALSE),"-")</f>
        <v>ДА</v>
      </c>
      <c r="AF135" s="115" t="str">
        <f>IFERROR(VLOOKUP(CONCATENATE($A135,AF$1),'Исх-видео'!$A$2:$F$3000,6,FALSE),"-")</f>
        <v>-</v>
      </c>
      <c r="AG135" s="115" t="str">
        <f>IFERROR(VLOOKUP(CONCATENATE($A135,AG$1),'Исх-видео'!$A$2:$F$3000,6,FALSE),"-")</f>
        <v>-</v>
      </c>
      <c r="AH135" s="115" t="str">
        <f>IFERROR(VLOOKUP(CONCATENATE($A135,AH$1),'Исх-видео'!$A$2:$F$3000,6,FALSE),"-")</f>
        <v>-</v>
      </c>
      <c r="AI135" s="115" t="str">
        <f>IFERROR(VLOOKUP(CONCATENATE($A135,AI$1),'Исх-видео'!$A$2:$F$3000,6,FALSE),"-")</f>
        <v>-</v>
      </c>
      <c r="AJ135" s="115" t="str">
        <f>IFERROR(VLOOKUP(CONCATENATE($A135,AJ$1),'Исх-видео'!$A$2:$F$3000,6,FALSE),"-")</f>
        <v>НЕТ</v>
      </c>
      <c r="AK135" s="115" t="str">
        <f>IFERROR(VLOOKUP(CONCATENATE($A135,AK$1),'Исх-видео'!$A$2:$F$3000,6,FALSE),"-")</f>
        <v>ДА</v>
      </c>
      <c r="AL135" s="115" t="str">
        <f>IFERROR(VLOOKUP(CONCATENATE($A135,AL$1),'Исх-видео'!$A$2:$F$3000,6,FALSE),"-")</f>
        <v>ДА</v>
      </c>
      <c r="AM135" s="115" t="str">
        <f>IFERROR(VLOOKUP(CONCATENATE($A135,AM$1),'Исх-видео'!$A$2:$F$3000,6,FALSE),"-")</f>
        <v>-</v>
      </c>
      <c r="AN135" s="115" t="str">
        <f>IFERROR(VLOOKUP(CONCATENATE($A135,AN$1),'Исх-видео'!$A$2:$F$3000,6,FALSE),"-")</f>
        <v>НЕТ</v>
      </c>
      <c r="AO135" s="115" t="str">
        <f>IFERROR(VLOOKUP(CONCATENATE($A135,AO$1),'Исх-видео'!$A$2:$F$3000,6,FALSE),"-")</f>
        <v>-</v>
      </c>
      <c r="AP135" s="115" t="str">
        <f>IFERROR(VLOOKUP(CONCATENATE($A135,AP$1),'Исх-видео'!$A$2:$F$3000,6,FALSE),"-")</f>
        <v>-</v>
      </c>
      <c r="AQ135" s="115" t="str">
        <f>IFERROR(VLOOKUP(CONCATENATE($A135,AQ$1),'Исх-видео'!$A$2:$F$3000,6,FALSE),"-")</f>
        <v>-</v>
      </c>
      <c r="AR135" s="115" t="str">
        <f>IFERROR(VLOOKUP(CONCATENATE($A135,AR$1),'Исх-видео'!$A$2:$F$3000,6,FALSE),"-")</f>
        <v>-</v>
      </c>
      <c r="AS135" s="115" t="str">
        <f>IFERROR(VLOOKUP(CONCATENATE($A135,AS$1),'Исх-видео'!$A$2:$F$3000,6,FALSE),"-")</f>
        <v>-</v>
      </c>
      <c r="AT135" s="115" t="str">
        <f>IFERROR(VLOOKUP(CONCATENATE($A135,AT$1),'Исх-видео'!$A$2:$F$3000,6,FALSE),"-")</f>
        <v>-</v>
      </c>
      <c r="AU135" s="115" t="str">
        <f>IFERROR(VLOOKUP(CONCATENATE($A135,AU$1),'Исх-видео'!$A$2:$F$3000,6,FALSE),"-")</f>
        <v>-</v>
      </c>
      <c r="AV135" s="115" t="str">
        <f>IFERROR(VLOOKUP(CONCATENATE($A135,AV$1),'Исх-видео'!$A$2:$F$3000,6,FALSE),"-")</f>
        <v>-</v>
      </c>
      <c r="AW135" s="115" t="str">
        <f>IFERROR(VLOOKUP(CONCATENATE($A135,AW$1),'Исх-видео'!$A$2:$F$3000,6,FALSE),"-")</f>
        <v>-</v>
      </c>
      <c r="AX135" s="115" t="str">
        <f>IFERROR(VLOOKUP(CONCATENATE($A135,AX$1),'Исх-видео'!$A$2:$F$3000,6,FALSE),"-")</f>
        <v>-</v>
      </c>
      <c r="AY135" s="115" t="str">
        <f>IFERROR(VLOOKUP(CONCATENATE($A135,AY$1),'Исх-видео'!$A$2:$F$3000,6,FALSE),"-")</f>
        <v>-</v>
      </c>
      <c r="AZ135" s="115" t="str">
        <f>IFERROR(VLOOKUP(CONCATENATE($A135,AZ$1),'Исх-видео'!$A$2:$F$3000,6,FALSE),"-")</f>
        <v>-</v>
      </c>
      <c r="BA135" s="115" t="str">
        <f>IFERROR(VLOOKUP(CONCATENATE($A135,BA$1),'Исх-видео'!$A$2:$F$3000,6,FALSE),"-")</f>
        <v>НЕТ</v>
      </c>
      <c r="BB135" s="115" t="str">
        <f>IFERROR(VLOOKUP(CONCATENATE($A135,BB$1),'Исх-видео'!$A$2:$F$3000,6,FALSE),"-")</f>
        <v>-</v>
      </c>
      <c r="BC135" s="115" t="str">
        <f>IFERROR(VLOOKUP(CONCATENATE($A135,BC$1),'Исх-видео'!$A$2:$F$3000,6,FALSE),"-")</f>
        <v>НЕТ</v>
      </c>
      <c r="BD135" s="115" t="str">
        <f>IFERROR(VLOOKUP(CONCATENATE($A135,BD$1),'Исх-видео'!$A$2:$F$3000,6,FALSE),"-")</f>
        <v>-</v>
      </c>
      <c r="BE135" s="115" t="str">
        <f>IFERROR(VLOOKUP(CONCATENATE($A135,BE$1),'Исх-видео'!$A$2:$F$3000,6,FALSE),"-")</f>
        <v>ДА</v>
      </c>
      <c r="BF135" s="115" t="str">
        <f>IFERROR(VLOOKUP(CONCATENATE($A135,BF$1),'Исх-видео'!$A$2:$F$3000,6,FALSE),"-")</f>
        <v>-</v>
      </c>
      <c r="BG135" s="115" t="str">
        <f>IFERROR(VLOOKUP(CONCATENATE($A135,BG$1),'Исх-видео'!$A$2:$F$3000,6,FALSE),"-")</f>
        <v>-</v>
      </c>
      <c r="BH135" s="116"/>
    </row>
    <row r="136" spans="1:60">
      <c r="A136" s="38">
        <f t="shared" si="13"/>
        <v>35</v>
      </c>
      <c r="B136" s="115" t="str">
        <f>IFERROR(VLOOKUP(CONCATENATE($A136,B$1),'Исх-видео'!$A$2:$F$3000,6,FALSE),"-")</f>
        <v>-</v>
      </c>
      <c r="C136" s="115" t="str">
        <f>IFERROR(VLOOKUP(CONCATENATE($A136,C$1),'Исх-видео'!$A$2:$F$3000,6,FALSE),"-")</f>
        <v>-</v>
      </c>
      <c r="D136" s="115" t="str">
        <f>IFERROR(VLOOKUP(CONCATENATE($A136,D$1),'Исх-видео'!$A$2:$F$3000,6,FALSE),"-")</f>
        <v>-</v>
      </c>
      <c r="E136" s="115" t="str">
        <f>IFERROR(VLOOKUP(CONCATENATE($A136,E$1),'Исх-видео'!$A$2:$F$3000,6,FALSE),"-")</f>
        <v>-</v>
      </c>
      <c r="F136" s="115" t="str">
        <f>IFERROR(VLOOKUP(CONCATENATE($A136,F$1),'Исх-видео'!$A$2:$F$3000,6,FALSE),"-")</f>
        <v>-</v>
      </c>
      <c r="G136" s="115" t="str">
        <f>IFERROR(VLOOKUP(CONCATENATE($A136,G$1),'Исх-видео'!$A$2:$F$3000,6,FALSE),"-")</f>
        <v>-</v>
      </c>
      <c r="H136" s="115" t="str">
        <f>IFERROR(VLOOKUP(CONCATENATE($A136,H$1),'Исх-видео'!$A$2:$F$3000,6,FALSE),"-")</f>
        <v>-</v>
      </c>
      <c r="I136" s="115" t="str">
        <f>IFERROR(VLOOKUP(CONCATENATE($A136,I$1),'Исх-видео'!$A$2:$F$3000,6,FALSE),"-")</f>
        <v>-</v>
      </c>
      <c r="J136" s="115" t="str">
        <f>IFERROR(VLOOKUP(CONCATENATE($A136,J$1),'Исх-видео'!$A$2:$F$3000,6,FALSE),"-")</f>
        <v>-</v>
      </c>
      <c r="K136" s="115" t="str">
        <f>IFERROR(VLOOKUP(CONCATENATE($A136,K$1),'Исх-видео'!$A$2:$F$3000,6,FALSE),"-")</f>
        <v>-</v>
      </c>
      <c r="L136" s="115" t="str">
        <f>IFERROR(VLOOKUP(CONCATENATE($A136,L$1),'Исх-видео'!$A$2:$F$3000,6,FALSE),"-")</f>
        <v>-</v>
      </c>
      <c r="M136" s="115" t="str">
        <f>IFERROR(VLOOKUP(CONCATENATE($A136,M$1),'Исх-видео'!$A$2:$F$3000,6,FALSE),"-")</f>
        <v>-</v>
      </c>
      <c r="N136" s="115" t="str">
        <f>IFERROR(VLOOKUP(CONCATENATE($A136,N$1),'Исх-видео'!$A$2:$F$3000,6,FALSE),"-")</f>
        <v>-</v>
      </c>
      <c r="O136" s="115" t="str">
        <f>IFERROR(VLOOKUP(CONCATENATE($A136,O$1),'Исх-видео'!$A$2:$F$3000,6,FALSE),"-")</f>
        <v>-</v>
      </c>
      <c r="P136" s="115" t="str">
        <f>IFERROR(VLOOKUP(CONCATENATE($A136,P$1),'Исх-видео'!$A$2:$F$3000,6,FALSE),"-")</f>
        <v>-</v>
      </c>
      <c r="Q136" s="115" t="str">
        <f>IFERROR(VLOOKUP(CONCATENATE($A136,Q$1),'Исх-видео'!$A$2:$F$3000,6,FALSE),"-")</f>
        <v>-</v>
      </c>
      <c r="R136" s="115" t="str">
        <f>IFERROR(VLOOKUP(CONCATENATE($A136,R$1),'Исх-видео'!$A$2:$F$3000,6,FALSE),"-")</f>
        <v>-</v>
      </c>
      <c r="S136" s="115" t="str">
        <f>IFERROR(VLOOKUP(CONCATENATE($A136,S$1),'Исх-видео'!$A$2:$F$3000,6,FALSE),"-")</f>
        <v>-</v>
      </c>
      <c r="T136" s="115" t="str">
        <f>IFERROR(VLOOKUP(CONCATENATE($A136,T$1),'Исх-видео'!$A$2:$F$3000,6,FALSE),"-")</f>
        <v>-</v>
      </c>
      <c r="U136" s="115" t="str">
        <f>IFERROR(VLOOKUP(CONCATENATE($A136,U$1),'Исх-видео'!$A$2:$F$3000,6,FALSE),"-")</f>
        <v>-</v>
      </c>
      <c r="V136" s="115" t="str">
        <f>IFERROR(VLOOKUP(CONCATENATE($A136,V$1),'Исх-видео'!$A$2:$F$3000,6,FALSE),"-")</f>
        <v>-</v>
      </c>
      <c r="W136" s="115" t="str">
        <f>IFERROR(VLOOKUP(CONCATENATE($A136,W$1),'Исх-видео'!$A$2:$F$3000,6,FALSE),"-")</f>
        <v>-</v>
      </c>
      <c r="X136" s="115" t="str">
        <f>IFERROR(VLOOKUP(CONCATENATE($A136,X$1),'Исх-видео'!$A$2:$F$3000,6,FALSE),"-")</f>
        <v>-</v>
      </c>
      <c r="Y136" s="115" t="str">
        <f>IFERROR(VLOOKUP(CONCATENATE($A136,Y$1),'Исх-видео'!$A$2:$F$3000,6,FALSE),"-")</f>
        <v>-</v>
      </c>
      <c r="Z136" s="115" t="str">
        <f>IFERROR(VLOOKUP(CONCATENATE($A136,Z$1),'Исх-видео'!$A$2:$F$3000,6,FALSE),"-")</f>
        <v>-</v>
      </c>
      <c r="AA136" s="115" t="str">
        <f>IFERROR(VLOOKUP(CONCATENATE($A136,AA$1),'Исх-видео'!$A$2:$F$3000,6,FALSE),"-")</f>
        <v>-</v>
      </c>
      <c r="AB136" s="115" t="str">
        <f>IFERROR(VLOOKUP(CONCATENATE($A136,AB$1),'Исх-видео'!$A$2:$F$3000,6,FALSE),"-")</f>
        <v>-</v>
      </c>
      <c r="AC136" s="115" t="str">
        <f>IFERROR(VLOOKUP(CONCATENATE($A136,AC$1),'Исх-видео'!$A$2:$F$3000,6,FALSE),"-")</f>
        <v>-</v>
      </c>
      <c r="AD136" s="115" t="str">
        <f>IFERROR(VLOOKUP(CONCATENATE($A136,AD$1),'Исх-видео'!$A$2:$F$3000,6,FALSE),"-")</f>
        <v>-</v>
      </c>
      <c r="AE136" s="115" t="str">
        <f>IFERROR(VLOOKUP(CONCATENATE($A136,AE$1),'Исх-видео'!$A$2:$F$3000,6,FALSE),"-")</f>
        <v>-</v>
      </c>
      <c r="AF136" s="115" t="str">
        <f>IFERROR(VLOOKUP(CONCATENATE($A136,AF$1),'Исх-видео'!$A$2:$F$3000,6,FALSE),"-")</f>
        <v>-</v>
      </c>
      <c r="AG136" s="115" t="str">
        <f>IFERROR(VLOOKUP(CONCATENATE($A136,AG$1),'Исх-видео'!$A$2:$F$3000,6,FALSE),"-")</f>
        <v>-</v>
      </c>
      <c r="AH136" s="115" t="str">
        <f>IFERROR(VLOOKUP(CONCATENATE($A136,AH$1),'Исх-видео'!$A$2:$F$3000,6,FALSE),"-")</f>
        <v>-</v>
      </c>
      <c r="AI136" s="115" t="str">
        <f>IFERROR(VLOOKUP(CONCATENATE($A136,AI$1),'Исх-видео'!$A$2:$F$3000,6,FALSE),"-")</f>
        <v>-</v>
      </c>
      <c r="AJ136" s="115" t="str">
        <f>IFERROR(VLOOKUP(CONCATENATE($A136,AJ$1),'Исх-видео'!$A$2:$F$3000,6,FALSE),"-")</f>
        <v>-</v>
      </c>
      <c r="AK136" s="115" t="str">
        <f>IFERROR(VLOOKUP(CONCATENATE($A136,AK$1),'Исх-видео'!$A$2:$F$3000,6,FALSE),"-")</f>
        <v>-</v>
      </c>
      <c r="AL136" s="115" t="str">
        <f>IFERROR(VLOOKUP(CONCATENATE($A136,AL$1),'Исх-видео'!$A$2:$F$3000,6,FALSE),"-")</f>
        <v>-</v>
      </c>
      <c r="AM136" s="115" t="str">
        <f>IFERROR(VLOOKUP(CONCATENATE($A136,AM$1),'Исх-видео'!$A$2:$F$3000,6,FALSE),"-")</f>
        <v>-</v>
      </c>
      <c r="AN136" s="115" t="str">
        <f>IFERROR(VLOOKUP(CONCATENATE($A136,AN$1),'Исх-видео'!$A$2:$F$3000,6,FALSE),"-")</f>
        <v>-</v>
      </c>
      <c r="AO136" s="115" t="str">
        <f>IFERROR(VLOOKUP(CONCATENATE($A136,AO$1),'Исх-видео'!$A$2:$F$3000,6,FALSE),"-")</f>
        <v>-</v>
      </c>
      <c r="AP136" s="115" t="str">
        <f>IFERROR(VLOOKUP(CONCATENATE($A136,AP$1),'Исх-видео'!$A$2:$F$3000,6,FALSE),"-")</f>
        <v>-</v>
      </c>
      <c r="AQ136" s="115" t="str">
        <f>IFERROR(VLOOKUP(CONCATENATE($A136,AQ$1),'Исх-видео'!$A$2:$F$3000,6,FALSE),"-")</f>
        <v>-</v>
      </c>
      <c r="AR136" s="115" t="str">
        <f>IFERROR(VLOOKUP(CONCATENATE($A136,AR$1),'Исх-видео'!$A$2:$F$3000,6,FALSE),"-")</f>
        <v>-</v>
      </c>
      <c r="AS136" s="115" t="str">
        <f>IFERROR(VLOOKUP(CONCATENATE($A136,AS$1),'Исх-видео'!$A$2:$F$3000,6,FALSE),"-")</f>
        <v>-</v>
      </c>
      <c r="AT136" s="115" t="str">
        <f>IFERROR(VLOOKUP(CONCATENATE($A136,AT$1),'Исх-видео'!$A$2:$F$3000,6,FALSE),"-")</f>
        <v>-</v>
      </c>
      <c r="AU136" s="115" t="str">
        <f>IFERROR(VLOOKUP(CONCATENATE($A136,AU$1),'Исх-видео'!$A$2:$F$3000,6,FALSE),"-")</f>
        <v>-</v>
      </c>
      <c r="AV136" s="115" t="str">
        <f>IFERROR(VLOOKUP(CONCATENATE($A136,AV$1),'Исх-видео'!$A$2:$F$3000,6,FALSE),"-")</f>
        <v>-</v>
      </c>
      <c r="AW136" s="115" t="str">
        <f>IFERROR(VLOOKUP(CONCATENATE($A136,AW$1),'Исх-видео'!$A$2:$F$3000,6,FALSE),"-")</f>
        <v>-</v>
      </c>
      <c r="AX136" s="115" t="str">
        <f>IFERROR(VLOOKUP(CONCATENATE($A136,AX$1),'Исх-видео'!$A$2:$F$3000,6,FALSE),"-")</f>
        <v>-</v>
      </c>
      <c r="AY136" s="115" t="str">
        <f>IFERROR(VLOOKUP(CONCATENATE($A136,AY$1),'Исх-видео'!$A$2:$F$3000,6,FALSE),"-")</f>
        <v>-</v>
      </c>
      <c r="AZ136" s="115" t="str">
        <f>IFERROR(VLOOKUP(CONCATENATE($A136,AZ$1),'Исх-видео'!$A$2:$F$3000,6,FALSE),"-")</f>
        <v>-</v>
      </c>
      <c r="BA136" s="115" t="str">
        <f>IFERROR(VLOOKUP(CONCATENATE($A136,BA$1),'Исх-видео'!$A$2:$F$3000,6,FALSE),"-")</f>
        <v>-</v>
      </c>
      <c r="BB136" s="115" t="str">
        <f>IFERROR(VLOOKUP(CONCATENATE($A136,BB$1),'Исх-видео'!$A$2:$F$3000,6,FALSE),"-")</f>
        <v>-</v>
      </c>
      <c r="BC136" s="115" t="str">
        <f>IFERROR(VLOOKUP(CONCATENATE($A136,BC$1),'Исх-видео'!$A$2:$F$3000,6,FALSE),"-")</f>
        <v>-</v>
      </c>
      <c r="BD136" s="115" t="str">
        <f>IFERROR(VLOOKUP(CONCATENATE($A136,BD$1),'Исх-видео'!$A$2:$F$3000,6,FALSE),"-")</f>
        <v>-</v>
      </c>
      <c r="BE136" s="115" t="str">
        <f>IFERROR(VLOOKUP(CONCATENATE($A136,BE$1),'Исх-видео'!$A$2:$F$3000,6,FALSE),"-")</f>
        <v>-</v>
      </c>
      <c r="BF136" s="115" t="str">
        <f>IFERROR(VLOOKUP(CONCATENATE($A136,BF$1),'Исх-видео'!$A$2:$F$3000,6,FALSE),"-")</f>
        <v>-</v>
      </c>
      <c r="BG136" s="115" t="str">
        <f>IFERROR(VLOOKUP(CONCATENATE($A136,BG$1),'Исх-видео'!$A$2:$F$3000,6,FALSE),"-")</f>
        <v>-</v>
      </c>
      <c r="BH136" s="116"/>
    </row>
    <row r="137" spans="1:60">
      <c r="A137" s="38">
        <f t="shared" si="13"/>
        <v>36</v>
      </c>
      <c r="B137" s="115" t="str">
        <f>IFERROR(VLOOKUP(CONCATENATE($A137,B$1),'Исх-видео'!$A$2:$F$3000,6,FALSE),"-")</f>
        <v>-</v>
      </c>
      <c r="C137" s="115" t="str">
        <f>IFERROR(VLOOKUP(CONCATENATE($A137,C$1),'Исх-видео'!$A$2:$F$3000,6,FALSE),"-")</f>
        <v>-</v>
      </c>
      <c r="D137" s="115" t="str">
        <f>IFERROR(VLOOKUP(CONCATENATE($A137,D$1),'Исх-видео'!$A$2:$F$3000,6,FALSE),"-")</f>
        <v>-</v>
      </c>
      <c r="E137" s="115" t="str">
        <f>IFERROR(VLOOKUP(CONCATENATE($A137,E$1),'Исх-видео'!$A$2:$F$3000,6,FALSE),"-")</f>
        <v>-</v>
      </c>
      <c r="F137" s="115" t="str">
        <f>IFERROR(VLOOKUP(CONCATENATE($A137,F$1),'Исх-видео'!$A$2:$F$3000,6,FALSE),"-")</f>
        <v>-</v>
      </c>
      <c r="G137" s="115" t="str">
        <f>IFERROR(VLOOKUP(CONCATENATE($A137,G$1),'Исх-видео'!$A$2:$F$3000,6,FALSE),"-")</f>
        <v>-</v>
      </c>
      <c r="H137" s="115" t="str">
        <f>IFERROR(VLOOKUP(CONCATENATE($A137,H$1),'Исх-видео'!$A$2:$F$3000,6,FALSE),"-")</f>
        <v>-</v>
      </c>
      <c r="I137" s="115" t="str">
        <f>IFERROR(VLOOKUP(CONCATENATE($A137,I$1),'Исх-видео'!$A$2:$F$3000,6,FALSE),"-")</f>
        <v>-</v>
      </c>
      <c r="J137" s="115" t="str">
        <f>IFERROR(VLOOKUP(CONCATENATE($A137,J$1),'Исх-видео'!$A$2:$F$3000,6,FALSE),"-")</f>
        <v>-</v>
      </c>
      <c r="K137" s="115" t="str">
        <f>IFERROR(VLOOKUP(CONCATENATE($A137,K$1),'Исх-видео'!$A$2:$F$3000,6,FALSE),"-")</f>
        <v>-</v>
      </c>
      <c r="L137" s="115" t="str">
        <f>IFERROR(VLOOKUP(CONCATENATE($A137,L$1),'Исх-видео'!$A$2:$F$3000,6,FALSE),"-")</f>
        <v>-</v>
      </c>
      <c r="M137" s="115" t="str">
        <f>IFERROR(VLOOKUP(CONCATENATE($A137,M$1),'Исх-видео'!$A$2:$F$3000,6,FALSE),"-")</f>
        <v>-</v>
      </c>
      <c r="N137" s="115" t="str">
        <f>IFERROR(VLOOKUP(CONCATENATE($A137,N$1),'Исх-видео'!$A$2:$F$3000,6,FALSE),"-")</f>
        <v>-</v>
      </c>
      <c r="O137" s="115" t="str">
        <f>IFERROR(VLOOKUP(CONCATENATE($A137,O$1),'Исх-видео'!$A$2:$F$3000,6,FALSE),"-")</f>
        <v>-</v>
      </c>
      <c r="P137" s="115" t="str">
        <f>IFERROR(VLOOKUP(CONCATENATE($A137,P$1),'Исх-видео'!$A$2:$F$3000,6,FALSE),"-")</f>
        <v>-</v>
      </c>
      <c r="Q137" s="115" t="str">
        <f>IFERROR(VLOOKUP(CONCATENATE($A137,Q$1),'Исх-видео'!$A$2:$F$3000,6,FALSE),"-")</f>
        <v>-</v>
      </c>
      <c r="R137" s="115" t="str">
        <f>IFERROR(VLOOKUP(CONCATENATE($A137,R$1),'Исх-видео'!$A$2:$F$3000,6,FALSE),"-")</f>
        <v>-</v>
      </c>
      <c r="S137" s="115" t="str">
        <f>IFERROR(VLOOKUP(CONCATENATE($A137,S$1),'Исх-видео'!$A$2:$F$3000,6,FALSE),"-")</f>
        <v>-</v>
      </c>
      <c r="T137" s="115" t="str">
        <f>IFERROR(VLOOKUP(CONCATENATE($A137,T$1),'Исх-видео'!$A$2:$F$3000,6,FALSE),"-")</f>
        <v>-</v>
      </c>
      <c r="U137" s="115" t="str">
        <f>IFERROR(VLOOKUP(CONCATENATE($A137,U$1),'Исх-видео'!$A$2:$F$3000,6,FALSE),"-")</f>
        <v>-</v>
      </c>
      <c r="V137" s="115" t="str">
        <f>IFERROR(VLOOKUP(CONCATENATE($A137,V$1),'Исх-видео'!$A$2:$F$3000,6,FALSE),"-")</f>
        <v>-</v>
      </c>
      <c r="W137" s="115" t="str">
        <f>IFERROR(VLOOKUP(CONCATENATE($A137,W$1),'Исх-видео'!$A$2:$F$3000,6,FALSE),"-")</f>
        <v>-</v>
      </c>
      <c r="X137" s="115" t="str">
        <f>IFERROR(VLOOKUP(CONCATENATE($A137,X$1),'Исх-видео'!$A$2:$F$3000,6,FALSE),"-")</f>
        <v>-</v>
      </c>
      <c r="Y137" s="115" t="str">
        <f>IFERROR(VLOOKUP(CONCATENATE($A137,Y$1),'Исх-видео'!$A$2:$F$3000,6,FALSE),"-")</f>
        <v>-</v>
      </c>
      <c r="Z137" s="115" t="str">
        <f>IFERROR(VLOOKUP(CONCATENATE($A137,Z$1),'Исх-видео'!$A$2:$F$3000,6,FALSE),"-")</f>
        <v>-</v>
      </c>
      <c r="AA137" s="115" t="str">
        <f>IFERROR(VLOOKUP(CONCATENATE($A137,AA$1),'Исх-видео'!$A$2:$F$3000,6,FALSE),"-")</f>
        <v>-</v>
      </c>
      <c r="AB137" s="115" t="str">
        <f>IFERROR(VLOOKUP(CONCATENATE($A137,AB$1),'Исх-видео'!$A$2:$F$3000,6,FALSE),"-")</f>
        <v>-</v>
      </c>
      <c r="AC137" s="115" t="str">
        <f>IFERROR(VLOOKUP(CONCATENATE($A137,AC$1),'Исх-видео'!$A$2:$F$3000,6,FALSE),"-")</f>
        <v>-</v>
      </c>
      <c r="AD137" s="115" t="str">
        <f>IFERROR(VLOOKUP(CONCATENATE($A137,AD$1),'Исх-видео'!$A$2:$F$3000,6,FALSE),"-")</f>
        <v>-</v>
      </c>
      <c r="AE137" s="115" t="str">
        <f>IFERROR(VLOOKUP(CONCATENATE($A137,AE$1),'Исх-видео'!$A$2:$F$3000,6,FALSE),"-")</f>
        <v>-</v>
      </c>
      <c r="AF137" s="115" t="str">
        <f>IFERROR(VLOOKUP(CONCATENATE($A137,AF$1),'Исх-видео'!$A$2:$F$3000,6,FALSE),"-")</f>
        <v>-</v>
      </c>
      <c r="AG137" s="115" t="str">
        <f>IFERROR(VLOOKUP(CONCATENATE($A137,AG$1),'Исх-видео'!$A$2:$F$3000,6,FALSE),"-")</f>
        <v>-</v>
      </c>
      <c r="AH137" s="115" t="str">
        <f>IFERROR(VLOOKUP(CONCATENATE($A137,AH$1),'Исх-видео'!$A$2:$F$3000,6,FALSE),"-")</f>
        <v>-</v>
      </c>
      <c r="AI137" s="115" t="str">
        <f>IFERROR(VLOOKUP(CONCATENATE($A137,AI$1),'Исх-видео'!$A$2:$F$3000,6,FALSE),"-")</f>
        <v>-</v>
      </c>
      <c r="AJ137" s="115" t="str">
        <f>IFERROR(VLOOKUP(CONCATENATE($A137,AJ$1),'Исх-видео'!$A$2:$F$3000,6,FALSE),"-")</f>
        <v>-</v>
      </c>
      <c r="AK137" s="115" t="str">
        <f>IFERROR(VLOOKUP(CONCATENATE($A137,AK$1),'Исх-видео'!$A$2:$F$3000,6,FALSE),"-")</f>
        <v>-</v>
      </c>
      <c r="AL137" s="115" t="str">
        <f>IFERROR(VLOOKUP(CONCATENATE($A137,AL$1),'Исх-видео'!$A$2:$F$3000,6,FALSE),"-")</f>
        <v>-</v>
      </c>
      <c r="AM137" s="115" t="str">
        <f>IFERROR(VLOOKUP(CONCATENATE($A137,AM$1),'Исх-видео'!$A$2:$F$3000,6,FALSE),"-")</f>
        <v>-</v>
      </c>
      <c r="AN137" s="115" t="str">
        <f>IFERROR(VLOOKUP(CONCATENATE($A137,AN$1),'Исх-видео'!$A$2:$F$3000,6,FALSE),"-")</f>
        <v>-</v>
      </c>
      <c r="AO137" s="115" t="str">
        <f>IFERROR(VLOOKUP(CONCATENATE($A137,AO$1),'Исх-видео'!$A$2:$F$3000,6,FALSE),"-")</f>
        <v>-</v>
      </c>
      <c r="AP137" s="115" t="str">
        <f>IFERROR(VLOOKUP(CONCATENATE($A137,AP$1),'Исх-видео'!$A$2:$F$3000,6,FALSE),"-")</f>
        <v>-</v>
      </c>
      <c r="AQ137" s="115" t="str">
        <f>IFERROR(VLOOKUP(CONCATENATE($A137,AQ$1),'Исх-видео'!$A$2:$F$3000,6,FALSE),"-")</f>
        <v>-</v>
      </c>
      <c r="AR137" s="115" t="str">
        <f>IFERROR(VLOOKUP(CONCATENATE($A137,AR$1),'Исх-видео'!$A$2:$F$3000,6,FALSE),"-")</f>
        <v>-</v>
      </c>
      <c r="AS137" s="115" t="str">
        <f>IFERROR(VLOOKUP(CONCATENATE($A137,AS$1),'Исх-видео'!$A$2:$F$3000,6,FALSE),"-")</f>
        <v>-</v>
      </c>
      <c r="AT137" s="115" t="str">
        <f>IFERROR(VLOOKUP(CONCATENATE($A137,AT$1),'Исх-видео'!$A$2:$F$3000,6,FALSE),"-")</f>
        <v>-</v>
      </c>
      <c r="AU137" s="115" t="str">
        <f>IFERROR(VLOOKUP(CONCATENATE($A137,AU$1),'Исх-видео'!$A$2:$F$3000,6,FALSE),"-")</f>
        <v>-</v>
      </c>
      <c r="AV137" s="115" t="str">
        <f>IFERROR(VLOOKUP(CONCATENATE($A137,AV$1),'Исх-видео'!$A$2:$F$3000,6,FALSE),"-")</f>
        <v>-</v>
      </c>
      <c r="AW137" s="115" t="str">
        <f>IFERROR(VLOOKUP(CONCATENATE($A137,AW$1),'Исх-видео'!$A$2:$F$3000,6,FALSE),"-")</f>
        <v>-</v>
      </c>
      <c r="AX137" s="115" t="str">
        <f>IFERROR(VLOOKUP(CONCATENATE($A137,AX$1),'Исх-видео'!$A$2:$F$3000,6,FALSE),"-")</f>
        <v>-</v>
      </c>
      <c r="AY137" s="115" t="str">
        <f>IFERROR(VLOOKUP(CONCATENATE($A137,AY$1),'Исх-видео'!$A$2:$F$3000,6,FALSE),"-")</f>
        <v>-</v>
      </c>
      <c r="AZ137" s="115" t="str">
        <f>IFERROR(VLOOKUP(CONCATENATE($A137,AZ$1),'Исх-видео'!$A$2:$F$3000,6,FALSE),"-")</f>
        <v>-</v>
      </c>
      <c r="BA137" s="115" t="str">
        <f>IFERROR(VLOOKUP(CONCATENATE($A137,BA$1),'Исх-видео'!$A$2:$F$3000,6,FALSE),"-")</f>
        <v>-</v>
      </c>
      <c r="BB137" s="115" t="str">
        <f>IFERROR(VLOOKUP(CONCATENATE($A137,BB$1),'Исх-видео'!$A$2:$F$3000,6,FALSE),"-")</f>
        <v>-</v>
      </c>
      <c r="BC137" s="115" t="str">
        <f>IFERROR(VLOOKUP(CONCATENATE($A137,BC$1),'Исх-видео'!$A$2:$F$3000,6,FALSE),"-")</f>
        <v>-</v>
      </c>
      <c r="BD137" s="115" t="str">
        <f>IFERROR(VLOOKUP(CONCATENATE($A137,BD$1),'Исх-видео'!$A$2:$F$3000,6,FALSE),"-")</f>
        <v>-</v>
      </c>
      <c r="BE137" s="115" t="str">
        <f>IFERROR(VLOOKUP(CONCATENATE($A137,BE$1),'Исх-видео'!$A$2:$F$3000,6,FALSE),"-")</f>
        <v>-</v>
      </c>
      <c r="BF137" s="115" t="str">
        <f>IFERROR(VLOOKUP(CONCATENATE($A137,BF$1),'Исх-видео'!$A$2:$F$3000,6,FALSE),"-")</f>
        <v>-</v>
      </c>
      <c r="BG137" s="115" t="str">
        <f>IFERROR(VLOOKUP(CONCATENATE($A137,BG$1),'Исх-видео'!$A$2:$F$3000,6,FALSE),"-")</f>
        <v>-</v>
      </c>
      <c r="BH137" s="116"/>
    </row>
    <row r="138" spans="1:60">
      <c r="A138" s="38">
        <f t="shared" si="13"/>
        <v>37</v>
      </c>
      <c r="B138" s="115" t="str">
        <f>IFERROR(VLOOKUP(CONCATENATE($A138,B$1),'Исх-видео'!$A$2:$F$3000,6,FALSE),"-")</f>
        <v>-</v>
      </c>
      <c r="C138" s="115" t="str">
        <f>IFERROR(VLOOKUP(CONCATENATE($A138,C$1),'Исх-видео'!$A$2:$F$3000,6,FALSE),"-")</f>
        <v>-</v>
      </c>
      <c r="D138" s="115" t="str">
        <f>IFERROR(VLOOKUP(CONCATENATE($A138,D$1),'Исх-видео'!$A$2:$F$3000,6,FALSE),"-")</f>
        <v>-</v>
      </c>
      <c r="E138" s="115" t="str">
        <f>IFERROR(VLOOKUP(CONCATENATE($A138,E$1),'Исх-видео'!$A$2:$F$3000,6,FALSE),"-")</f>
        <v>-</v>
      </c>
      <c r="F138" s="115" t="str">
        <f>IFERROR(VLOOKUP(CONCATENATE($A138,F$1),'Исх-видео'!$A$2:$F$3000,6,FALSE),"-")</f>
        <v>-</v>
      </c>
      <c r="G138" s="115" t="str">
        <f>IFERROR(VLOOKUP(CONCATENATE($A138,G$1),'Исх-видео'!$A$2:$F$3000,6,FALSE),"-")</f>
        <v>-</v>
      </c>
      <c r="H138" s="115" t="str">
        <f>IFERROR(VLOOKUP(CONCATENATE($A138,H$1),'Исх-видео'!$A$2:$F$3000,6,FALSE),"-")</f>
        <v>-</v>
      </c>
      <c r="I138" s="115" t="str">
        <f>IFERROR(VLOOKUP(CONCATENATE($A138,I$1),'Исх-видео'!$A$2:$F$3000,6,FALSE),"-")</f>
        <v>-</v>
      </c>
      <c r="J138" s="115" t="str">
        <f>IFERROR(VLOOKUP(CONCATENATE($A138,J$1),'Исх-видео'!$A$2:$F$3000,6,FALSE),"-")</f>
        <v>-</v>
      </c>
      <c r="K138" s="115" t="str">
        <f>IFERROR(VLOOKUP(CONCATENATE($A138,K$1),'Исх-видео'!$A$2:$F$3000,6,FALSE),"-")</f>
        <v>-</v>
      </c>
      <c r="L138" s="115" t="str">
        <f>IFERROR(VLOOKUP(CONCATENATE($A138,L$1),'Исх-видео'!$A$2:$F$3000,6,FALSE),"-")</f>
        <v>-</v>
      </c>
      <c r="M138" s="115" t="str">
        <f>IFERROR(VLOOKUP(CONCATENATE($A138,M$1),'Исх-видео'!$A$2:$F$3000,6,FALSE),"-")</f>
        <v>-</v>
      </c>
      <c r="N138" s="115" t="str">
        <f>IFERROR(VLOOKUP(CONCATENATE($A138,N$1),'Исх-видео'!$A$2:$F$3000,6,FALSE),"-")</f>
        <v>-</v>
      </c>
      <c r="O138" s="115" t="str">
        <f>IFERROR(VLOOKUP(CONCATENATE($A138,O$1),'Исх-видео'!$A$2:$F$3000,6,FALSE),"-")</f>
        <v>-</v>
      </c>
      <c r="P138" s="115" t="str">
        <f>IFERROR(VLOOKUP(CONCATENATE($A138,P$1),'Исх-видео'!$A$2:$F$3000,6,FALSE),"-")</f>
        <v>-</v>
      </c>
      <c r="Q138" s="115" t="str">
        <f>IFERROR(VLOOKUP(CONCATENATE($A138,Q$1),'Исх-видео'!$A$2:$F$3000,6,FALSE),"-")</f>
        <v>-</v>
      </c>
      <c r="R138" s="115" t="str">
        <f>IFERROR(VLOOKUP(CONCATENATE($A138,R$1),'Исх-видео'!$A$2:$F$3000,6,FALSE),"-")</f>
        <v>-</v>
      </c>
      <c r="S138" s="115" t="str">
        <f>IFERROR(VLOOKUP(CONCATENATE($A138,S$1),'Исх-видео'!$A$2:$F$3000,6,FALSE),"-")</f>
        <v>-</v>
      </c>
      <c r="T138" s="115" t="str">
        <f>IFERROR(VLOOKUP(CONCATENATE($A138,T$1),'Исх-видео'!$A$2:$F$3000,6,FALSE),"-")</f>
        <v>-</v>
      </c>
      <c r="U138" s="115" t="str">
        <f>IFERROR(VLOOKUP(CONCATENATE($A138,U$1),'Исх-видео'!$A$2:$F$3000,6,FALSE),"-")</f>
        <v>-</v>
      </c>
      <c r="V138" s="115" t="str">
        <f>IFERROR(VLOOKUP(CONCATENATE($A138,V$1),'Исх-видео'!$A$2:$F$3000,6,FALSE),"-")</f>
        <v>-</v>
      </c>
      <c r="W138" s="115" t="str">
        <f>IFERROR(VLOOKUP(CONCATENATE($A138,W$1),'Исх-видео'!$A$2:$F$3000,6,FALSE),"-")</f>
        <v>-</v>
      </c>
      <c r="X138" s="115" t="str">
        <f>IFERROR(VLOOKUP(CONCATENATE($A138,X$1),'Исх-видео'!$A$2:$F$3000,6,FALSE),"-")</f>
        <v>-</v>
      </c>
      <c r="Y138" s="115" t="str">
        <f>IFERROR(VLOOKUP(CONCATENATE($A138,Y$1),'Исх-видео'!$A$2:$F$3000,6,FALSE),"-")</f>
        <v>-</v>
      </c>
      <c r="Z138" s="115" t="str">
        <f>IFERROR(VLOOKUP(CONCATENATE($A138,Z$1),'Исх-видео'!$A$2:$F$3000,6,FALSE),"-")</f>
        <v>-</v>
      </c>
      <c r="AA138" s="115" t="str">
        <f>IFERROR(VLOOKUP(CONCATENATE($A138,AA$1),'Исх-видео'!$A$2:$F$3000,6,FALSE),"-")</f>
        <v>-</v>
      </c>
      <c r="AB138" s="115" t="str">
        <f>IFERROR(VLOOKUP(CONCATENATE($A138,AB$1),'Исх-видео'!$A$2:$F$3000,6,FALSE),"-")</f>
        <v>-</v>
      </c>
      <c r="AC138" s="115" t="str">
        <f>IFERROR(VLOOKUP(CONCATENATE($A138,AC$1),'Исх-видео'!$A$2:$F$3000,6,FALSE),"-")</f>
        <v>-</v>
      </c>
      <c r="AD138" s="115" t="str">
        <f>IFERROR(VLOOKUP(CONCATENATE($A138,AD$1),'Исх-видео'!$A$2:$F$3000,6,FALSE),"-")</f>
        <v>-</v>
      </c>
      <c r="AE138" s="115" t="str">
        <f>IFERROR(VLOOKUP(CONCATENATE($A138,AE$1),'Исх-видео'!$A$2:$F$3000,6,FALSE),"-")</f>
        <v>-</v>
      </c>
      <c r="AF138" s="115" t="str">
        <f>IFERROR(VLOOKUP(CONCATENATE($A138,AF$1),'Исх-видео'!$A$2:$F$3000,6,FALSE),"-")</f>
        <v>-</v>
      </c>
      <c r="AG138" s="115" t="str">
        <f>IFERROR(VLOOKUP(CONCATENATE($A138,AG$1),'Исх-видео'!$A$2:$F$3000,6,FALSE),"-")</f>
        <v>-</v>
      </c>
      <c r="AH138" s="115" t="str">
        <f>IFERROR(VLOOKUP(CONCATENATE($A138,AH$1),'Исх-видео'!$A$2:$F$3000,6,FALSE),"-")</f>
        <v>-</v>
      </c>
      <c r="AI138" s="115" t="str">
        <f>IFERROR(VLOOKUP(CONCATENATE($A138,AI$1),'Исх-видео'!$A$2:$F$3000,6,FALSE),"-")</f>
        <v>-</v>
      </c>
      <c r="AJ138" s="115" t="str">
        <f>IFERROR(VLOOKUP(CONCATENATE($A138,AJ$1),'Исх-видео'!$A$2:$F$3000,6,FALSE),"-")</f>
        <v>-</v>
      </c>
      <c r="AK138" s="115" t="str">
        <f>IFERROR(VLOOKUP(CONCATENATE($A138,AK$1),'Исх-видео'!$A$2:$F$3000,6,FALSE),"-")</f>
        <v>-</v>
      </c>
      <c r="AL138" s="115" t="str">
        <f>IFERROR(VLOOKUP(CONCATENATE($A138,AL$1),'Исх-видео'!$A$2:$F$3000,6,FALSE),"-")</f>
        <v>-</v>
      </c>
      <c r="AM138" s="115" t="str">
        <f>IFERROR(VLOOKUP(CONCATENATE($A138,AM$1),'Исх-видео'!$A$2:$F$3000,6,FALSE),"-")</f>
        <v>-</v>
      </c>
      <c r="AN138" s="115" t="str">
        <f>IFERROR(VLOOKUP(CONCATENATE($A138,AN$1),'Исх-видео'!$A$2:$F$3000,6,FALSE),"-")</f>
        <v>-</v>
      </c>
      <c r="AO138" s="115" t="str">
        <f>IFERROR(VLOOKUP(CONCATENATE($A138,AO$1),'Исх-видео'!$A$2:$F$3000,6,FALSE),"-")</f>
        <v>-</v>
      </c>
      <c r="AP138" s="115" t="str">
        <f>IFERROR(VLOOKUP(CONCATENATE($A138,AP$1),'Исх-видео'!$A$2:$F$3000,6,FALSE),"-")</f>
        <v>-</v>
      </c>
      <c r="AQ138" s="115" t="str">
        <f>IFERROR(VLOOKUP(CONCATENATE($A138,AQ$1),'Исх-видео'!$A$2:$F$3000,6,FALSE),"-")</f>
        <v>-</v>
      </c>
      <c r="AR138" s="115" t="str">
        <f>IFERROR(VLOOKUP(CONCATENATE($A138,AR$1),'Исх-видео'!$A$2:$F$3000,6,FALSE),"-")</f>
        <v>-</v>
      </c>
      <c r="AS138" s="115" t="str">
        <f>IFERROR(VLOOKUP(CONCATENATE($A138,AS$1),'Исх-видео'!$A$2:$F$3000,6,FALSE),"-")</f>
        <v>-</v>
      </c>
      <c r="AT138" s="115" t="str">
        <f>IFERROR(VLOOKUP(CONCATENATE($A138,AT$1),'Исх-видео'!$A$2:$F$3000,6,FALSE),"-")</f>
        <v>-</v>
      </c>
      <c r="AU138" s="115" t="str">
        <f>IFERROR(VLOOKUP(CONCATENATE($A138,AU$1),'Исх-видео'!$A$2:$F$3000,6,FALSE),"-")</f>
        <v>-</v>
      </c>
      <c r="AV138" s="115" t="str">
        <f>IFERROR(VLOOKUP(CONCATENATE($A138,AV$1),'Исх-видео'!$A$2:$F$3000,6,FALSE),"-")</f>
        <v>-</v>
      </c>
      <c r="AW138" s="115" t="str">
        <f>IFERROR(VLOOKUP(CONCATENATE($A138,AW$1),'Исх-видео'!$A$2:$F$3000,6,FALSE),"-")</f>
        <v>-</v>
      </c>
      <c r="AX138" s="115" t="str">
        <f>IFERROR(VLOOKUP(CONCATENATE($A138,AX$1),'Исх-видео'!$A$2:$F$3000,6,FALSE),"-")</f>
        <v>-</v>
      </c>
      <c r="AY138" s="115" t="str">
        <f>IFERROR(VLOOKUP(CONCATENATE($A138,AY$1),'Исх-видео'!$A$2:$F$3000,6,FALSE),"-")</f>
        <v>-</v>
      </c>
      <c r="AZ138" s="115" t="str">
        <f>IFERROR(VLOOKUP(CONCATENATE($A138,AZ$1),'Исх-видео'!$A$2:$F$3000,6,FALSE),"-")</f>
        <v>-</v>
      </c>
      <c r="BA138" s="115" t="str">
        <f>IFERROR(VLOOKUP(CONCATENATE($A138,BA$1),'Исх-видео'!$A$2:$F$3000,6,FALSE),"-")</f>
        <v>-</v>
      </c>
      <c r="BB138" s="115" t="str">
        <f>IFERROR(VLOOKUP(CONCATENATE($A138,BB$1),'Исх-видео'!$A$2:$F$3000,6,FALSE),"-")</f>
        <v>-</v>
      </c>
      <c r="BC138" s="115" t="str">
        <f>IFERROR(VLOOKUP(CONCATENATE($A138,BC$1),'Исх-видео'!$A$2:$F$3000,6,FALSE),"-")</f>
        <v>-</v>
      </c>
      <c r="BD138" s="115" t="str">
        <f>IFERROR(VLOOKUP(CONCATENATE($A138,BD$1),'Исх-видео'!$A$2:$F$3000,6,FALSE),"-")</f>
        <v>-</v>
      </c>
      <c r="BE138" s="115" t="str">
        <f>IFERROR(VLOOKUP(CONCATENATE($A138,BE$1),'Исх-видео'!$A$2:$F$3000,6,FALSE),"-")</f>
        <v>-</v>
      </c>
      <c r="BF138" s="115" t="str">
        <f>IFERROR(VLOOKUP(CONCATENATE($A138,BF$1),'Исх-видео'!$A$2:$F$3000,6,FALSE),"-")</f>
        <v>-</v>
      </c>
      <c r="BG138" s="115" t="str">
        <f>IFERROR(VLOOKUP(CONCATENATE($A138,BG$1),'Исх-видео'!$A$2:$F$3000,6,FALSE),"-")</f>
        <v>-</v>
      </c>
      <c r="BH138" s="116"/>
    </row>
    <row r="139" spans="1:60">
      <c r="A139" s="38">
        <f t="shared" si="13"/>
        <v>38</v>
      </c>
      <c r="B139" s="115" t="str">
        <f>IFERROR(VLOOKUP(CONCATENATE($A139,B$1),'Исх-видео'!$A$2:$F$3000,6,FALSE),"-")</f>
        <v>-</v>
      </c>
      <c r="C139" s="115" t="str">
        <f>IFERROR(VLOOKUP(CONCATENATE($A139,C$1),'Исх-видео'!$A$2:$F$3000,6,FALSE),"-")</f>
        <v>-</v>
      </c>
      <c r="D139" s="115" t="str">
        <f>IFERROR(VLOOKUP(CONCATENATE($A139,D$1),'Исх-видео'!$A$2:$F$3000,6,FALSE),"-")</f>
        <v>-</v>
      </c>
      <c r="E139" s="115" t="str">
        <f>IFERROR(VLOOKUP(CONCATENATE($A139,E$1),'Исх-видео'!$A$2:$F$3000,6,FALSE),"-")</f>
        <v>-</v>
      </c>
      <c r="F139" s="115" t="str">
        <f>IFERROR(VLOOKUP(CONCATENATE($A139,F$1),'Исх-видео'!$A$2:$F$3000,6,FALSE),"-")</f>
        <v>-</v>
      </c>
      <c r="G139" s="115" t="str">
        <f>IFERROR(VLOOKUP(CONCATENATE($A139,G$1),'Исх-видео'!$A$2:$F$3000,6,FALSE),"-")</f>
        <v>-</v>
      </c>
      <c r="H139" s="115" t="str">
        <f>IFERROR(VLOOKUP(CONCATENATE($A139,H$1),'Исх-видео'!$A$2:$F$3000,6,FALSE),"-")</f>
        <v>-</v>
      </c>
      <c r="I139" s="115" t="str">
        <f>IFERROR(VLOOKUP(CONCATENATE($A139,I$1),'Исх-видео'!$A$2:$F$3000,6,FALSE),"-")</f>
        <v>-</v>
      </c>
      <c r="J139" s="115" t="str">
        <f>IFERROR(VLOOKUP(CONCATENATE($A139,J$1),'Исх-видео'!$A$2:$F$3000,6,FALSE),"-")</f>
        <v>-</v>
      </c>
      <c r="K139" s="115" t="str">
        <f>IFERROR(VLOOKUP(CONCATENATE($A139,K$1),'Исх-видео'!$A$2:$F$3000,6,FALSE),"-")</f>
        <v>-</v>
      </c>
      <c r="L139" s="115" t="str">
        <f>IFERROR(VLOOKUP(CONCATENATE($A139,L$1),'Исх-видео'!$A$2:$F$3000,6,FALSE),"-")</f>
        <v>-</v>
      </c>
      <c r="M139" s="115" t="str">
        <f>IFERROR(VLOOKUP(CONCATENATE($A139,M$1),'Исх-видео'!$A$2:$F$3000,6,FALSE),"-")</f>
        <v>-</v>
      </c>
      <c r="N139" s="115" t="str">
        <f>IFERROR(VLOOKUP(CONCATENATE($A139,N$1),'Исх-видео'!$A$2:$F$3000,6,FALSE),"-")</f>
        <v>-</v>
      </c>
      <c r="O139" s="115" t="str">
        <f>IFERROR(VLOOKUP(CONCATENATE($A139,O$1),'Исх-видео'!$A$2:$F$3000,6,FALSE),"-")</f>
        <v>-</v>
      </c>
      <c r="P139" s="115" t="str">
        <f>IFERROR(VLOOKUP(CONCATENATE($A139,P$1),'Исх-видео'!$A$2:$F$3000,6,FALSE),"-")</f>
        <v>-</v>
      </c>
      <c r="Q139" s="115" t="str">
        <f>IFERROR(VLOOKUP(CONCATENATE($A139,Q$1),'Исх-видео'!$A$2:$F$3000,6,FALSE),"-")</f>
        <v>-</v>
      </c>
      <c r="R139" s="115" t="str">
        <f>IFERROR(VLOOKUP(CONCATENATE($A139,R$1),'Исх-видео'!$A$2:$F$3000,6,FALSE),"-")</f>
        <v>-</v>
      </c>
      <c r="S139" s="115" t="str">
        <f>IFERROR(VLOOKUP(CONCATENATE($A139,S$1),'Исх-видео'!$A$2:$F$3000,6,FALSE),"-")</f>
        <v>-</v>
      </c>
      <c r="T139" s="115" t="str">
        <f>IFERROR(VLOOKUP(CONCATENATE($A139,T$1),'Исх-видео'!$A$2:$F$3000,6,FALSE),"-")</f>
        <v>-</v>
      </c>
      <c r="U139" s="115" t="str">
        <f>IFERROR(VLOOKUP(CONCATENATE($A139,U$1),'Исх-видео'!$A$2:$F$3000,6,FALSE),"-")</f>
        <v>-</v>
      </c>
      <c r="V139" s="115" t="str">
        <f>IFERROR(VLOOKUP(CONCATENATE($A139,V$1),'Исх-видео'!$A$2:$F$3000,6,FALSE),"-")</f>
        <v>-</v>
      </c>
      <c r="W139" s="115" t="str">
        <f>IFERROR(VLOOKUP(CONCATENATE($A139,W$1),'Исх-видео'!$A$2:$F$3000,6,FALSE),"-")</f>
        <v>-</v>
      </c>
      <c r="X139" s="115" t="str">
        <f>IFERROR(VLOOKUP(CONCATENATE($A139,X$1),'Исх-видео'!$A$2:$F$3000,6,FALSE),"-")</f>
        <v>-</v>
      </c>
      <c r="Y139" s="115" t="str">
        <f>IFERROR(VLOOKUP(CONCATENATE($A139,Y$1),'Исх-видео'!$A$2:$F$3000,6,FALSE),"-")</f>
        <v>-</v>
      </c>
      <c r="Z139" s="115" t="str">
        <f>IFERROR(VLOOKUP(CONCATENATE($A139,Z$1),'Исх-видео'!$A$2:$F$3000,6,FALSE),"-")</f>
        <v>-</v>
      </c>
      <c r="AA139" s="115" t="str">
        <f>IFERROR(VLOOKUP(CONCATENATE($A139,AA$1),'Исх-видео'!$A$2:$F$3000,6,FALSE),"-")</f>
        <v>-</v>
      </c>
      <c r="AB139" s="115" t="str">
        <f>IFERROR(VLOOKUP(CONCATENATE($A139,AB$1),'Исх-видео'!$A$2:$F$3000,6,FALSE),"-")</f>
        <v>-</v>
      </c>
      <c r="AC139" s="115" t="str">
        <f>IFERROR(VLOOKUP(CONCATENATE($A139,AC$1),'Исх-видео'!$A$2:$F$3000,6,FALSE),"-")</f>
        <v>-</v>
      </c>
      <c r="AD139" s="115" t="str">
        <f>IFERROR(VLOOKUP(CONCATENATE($A139,AD$1),'Исх-видео'!$A$2:$F$3000,6,FALSE),"-")</f>
        <v>-</v>
      </c>
      <c r="AE139" s="115" t="str">
        <f>IFERROR(VLOOKUP(CONCATENATE($A139,AE$1),'Исх-видео'!$A$2:$F$3000,6,FALSE),"-")</f>
        <v>-</v>
      </c>
      <c r="AF139" s="115" t="str">
        <f>IFERROR(VLOOKUP(CONCATENATE($A139,AF$1),'Исх-видео'!$A$2:$F$3000,6,FALSE),"-")</f>
        <v>-</v>
      </c>
      <c r="AG139" s="115" t="str">
        <f>IFERROR(VLOOKUP(CONCATENATE($A139,AG$1),'Исх-видео'!$A$2:$F$3000,6,FALSE),"-")</f>
        <v>-</v>
      </c>
      <c r="AH139" s="115" t="str">
        <f>IFERROR(VLOOKUP(CONCATENATE($A139,AH$1),'Исх-видео'!$A$2:$F$3000,6,FALSE),"-")</f>
        <v>-</v>
      </c>
      <c r="AI139" s="115" t="str">
        <f>IFERROR(VLOOKUP(CONCATENATE($A139,AI$1),'Исх-видео'!$A$2:$F$3000,6,FALSE),"-")</f>
        <v>-</v>
      </c>
      <c r="AJ139" s="115" t="str">
        <f>IFERROR(VLOOKUP(CONCATENATE($A139,AJ$1),'Исх-видео'!$A$2:$F$3000,6,FALSE),"-")</f>
        <v>-</v>
      </c>
      <c r="AK139" s="115" t="str">
        <f>IFERROR(VLOOKUP(CONCATENATE($A139,AK$1),'Исх-видео'!$A$2:$F$3000,6,FALSE),"-")</f>
        <v>-</v>
      </c>
      <c r="AL139" s="115" t="str">
        <f>IFERROR(VLOOKUP(CONCATENATE($A139,AL$1),'Исх-видео'!$A$2:$F$3000,6,FALSE),"-")</f>
        <v>-</v>
      </c>
      <c r="AM139" s="115" t="str">
        <f>IFERROR(VLOOKUP(CONCATENATE($A139,AM$1),'Исх-видео'!$A$2:$F$3000,6,FALSE),"-")</f>
        <v>-</v>
      </c>
      <c r="AN139" s="115" t="str">
        <f>IFERROR(VLOOKUP(CONCATENATE($A139,AN$1),'Исх-видео'!$A$2:$F$3000,6,FALSE),"-")</f>
        <v>-</v>
      </c>
      <c r="AO139" s="115" t="str">
        <f>IFERROR(VLOOKUP(CONCATENATE($A139,AO$1),'Исх-видео'!$A$2:$F$3000,6,FALSE),"-")</f>
        <v>-</v>
      </c>
      <c r="AP139" s="115" t="str">
        <f>IFERROR(VLOOKUP(CONCATENATE($A139,AP$1),'Исх-видео'!$A$2:$F$3000,6,FALSE),"-")</f>
        <v>-</v>
      </c>
      <c r="AQ139" s="115" t="str">
        <f>IFERROR(VLOOKUP(CONCATENATE($A139,AQ$1),'Исх-видео'!$A$2:$F$3000,6,FALSE),"-")</f>
        <v>-</v>
      </c>
      <c r="AR139" s="115" t="str">
        <f>IFERROR(VLOOKUP(CONCATENATE($A139,AR$1),'Исх-видео'!$A$2:$F$3000,6,FALSE),"-")</f>
        <v>-</v>
      </c>
      <c r="AS139" s="115" t="str">
        <f>IFERROR(VLOOKUP(CONCATENATE($A139,AS$1),'Исх-видео'!$A$2:$F$3000,6,FALSE),"-")</f>
        <v>-</v>
      </c>
      <c r="AT139" s="115" t="str">
        <f>IFERROR(VLOOKUP(CONCATENATE($A139,AT$1),'Исх-видео'!$A$2:$F$3000,6,FALSE),"-")</f>
        <v>-</v>
      </c>
      <c r="AU139" s="115" t="str">
        <f>IFERROR(VLOOKUP(CONCATENATE($A139,AU$1),'Исх-видео'!$A$2:$F$3000,6,FALSE),"-")</f>
        <v>-</v>
      </c>
      <c r="AV139" s="115" t="str">
        <f>IFERROR(VLOOKUP(CONCATENATE($A139,AV$1),'Исх-видео'!$A$2:$F$3000,6,FALSE),"-")</f>
        <v>-</v>
      </c>
      <c r="AW139" s="115" t="str">
        <f>IFERROR(VLOOKUP(CONCATENATE($A139,AW$1),'Исх-видео'!$A$2:$F$3000,6,FALSE),"-")</f>
        <v>-</v>
      </c>
      <c r="AX139" s="115" t="str">
        <f>IFERROR(VLOOKUP(CONCATENATE($A139,AX$1),'Исх-видео'!$A$2:$F$3000,6,FALSE),"-")</f>
        <v>-</v>
      </c>
      <c r="AY139" s="115" t="str">
        <f>IFERROR(VLOOKUP(CONCATENATE($A139,AY$1),'Исх-видео'!$A$2:$F$3000,6,FALSE),"-")</f>
        <v>-</v>
      </c>
      <c r="AZ139" s="115" t="str">
        <f>IFERROR(VLOOKUP(CONCATENATE($A139,AZ$1),'Исх-видео'!$A$2:$F$3000,6,FALSE),"-")</f>
        <v>-</v>
      </c>
      <c r="BA139" s="115" t="str">
        <f>IFERROR(VLOOKUP(CONCATENATE($A139,BA$1),'Исх-видео'!$A$2:$F$3000,6,FALSE),"-")</f>
        <v>-</v>
      </c>
      <c r="BB139" s="115" t="str">
        <f>IFERROR(VLOOKUP(CONCATENATE($A139,BB$1),'Исх-видео'!$A$2:$F$3000,6,FALSE),"-")</f>
        <v>-</v>
      </c>
      <c r="BC139" s="115" t="str">
        <f>IFERROR(VLOOKUP(CONCATENATE($A139,BC$1),'Исх-видео'!$A$2:$F$3000,6,FALSE),"-")</f>
        <v>-</v>
      </c>
      <c r="BD139" s="115" t="str">
        <f>IFERROR(VLOOKUP(CONCATENATE($A139,BD$1),'Исх-видео'!$A$2:$F$3000,6,FALSE),"-")</f>
        <v>-</v>
      </c>
      <c r="BE139" s="115" t="str">
        <f>IFERROR(VLOOKUP(CONCATENATE($A139,BE$1),'Исх-видео'!$A$2:$F$3000,6,FALSE),"-")</f>
        <v>-</v>
      </c>
      <c r="BF139" s="115" t="str">
        <f>IFERROR(VLOOKUP(CONCATENATE($A139,BF$1),'Исх-видео'!$A$2:$F$3000,6,FALSE),"-")</f>
        <v>-</v>
      </c>
      <c r="BG139" s="115" t="str">
        <f>IFERROR(VLOOKUP(CONCATENATE($A139,BG$1),'Исх-видео'!$A$2:$F$3000,6,FALSE),"-")</f>
        <v>-</v>
      </c>
      <c r="BH139" s="116"/>
    </row>
    <row r="140" spans="1:60">
      <c r="A140" s="38">
        <f t="shared" si="13"/>
        <v>39</v>
      </c>
      <c r="B140" s="115" t="str">
        <f>IFERROR(VLOOKUP(CONCATENATE($A140,B$1),'Исх-видео'!$A$2:$F$3000,6,FALSE),"-")</f>
        <v>-</v>
      </c>
      <c r="C140" s="115" t="str">
        <f>IFERROR(VLOOKUP(CONCATENATE($A140,C$1),'Исх-видео'!$A$2:$F$3000,6,FALSE),"-")</f>
        <v>-</v>
      </c>
      <c r="D140" s="115" t="str">
        <f>IFERROR(VLOOKUP(CONCATENATE($A140,D$1),'Исх-видео'!$A$2:$F$3000,6,FALSE),"-")</f>
        <v>-</v>
      </c>
      <c r="E140" s="115" t="str">
        <f>IFERROR(VLOOKUP(CONCATENATE($A140,E$1),'Исх-видео'!$A$2:$F$3000,6,FALSE),"-")</f>
        <v>-</v>
      </c>
      <c r="F140" s="115" t="str">
        <f>IFERROR(VLOOKUP(CONCATENATE($A140,F$1),'Исх-видео'!$A$2:$F$3000,6,FALSE),"-")</f>
        <v>-</v>
      </c>
      <c r="G140" s="115" t="str">
        <f>IFERROR(VLOOKUP(CONCATENATE($A140,G$1),'Исх-видео'!$A$2:$F$3000,6,FALSE),"-")</f>
        <v>-</v>
      </c>
      <c r="H140" s="115" t="str">
        <f>IFERROR(VLOOKUP(CONCATENATE($A140,H$1),'Исх-видео'!$A$2:$F$3000,6,FALSE),"-")</f>
        <v>-</v>
      </c>
      <c r="I140" s="115" t="str">
        <f>IFERROR(VLOOKUP(CONCATENATE($A140,I$1),'Исх-видео'!$A$2:$F$3000,6,FALSE),"-")</f>
        <v>-</v>
      </c>
      <c r="J140" s="115" t="str">
        <f>IFERROR(VLOOKUP(CONCATENATE($A140,J$1),'Исх-видео'!$A$2:$F$3000,6,FALSE),"-")</f>
        <v>-</v>
      </c>
      <c r="K140" s="115" t="str">
        <f>IFERROR(VLOOKUP(CONCATENATE($A140,K$1),'Исх-видео'!$A$2:$F$3000,6,FALSE),"-")</f>
        <v>-</v>
      </c>
      <c r="L140" s="115" t="str">
        <f>IFERROR(VLOOKUP(CONCATENATE($A140,L$1),'Исх-видео'!$A$2:$F$3000,6,FALSE),"-")</f>
        <v>-</v>
      </c>
      <c r="M140" s="115" t="str">
        <f>IFERROR(VLOOKUP(CONCATENATE($A140,M$1),'Исх-видео'!$A$2:$F$3000,6,FALSE),"-")</f>
        <v>-</v>
      </c>
      <c r="N140" s="115" t="str">
        <f>IFERROR(VLOOKUP(CONCATENATE($A140,N$1),'Исх-видео'!$A$2:$F$3000,6,FALSE),"-")</f>
        <v>-</v>
      </c>
      <c r="O140" s="115" t="str">
        <f>IFERROR(VLOOKUP(CONCATENATE($A140,O$1),'Исх-видео'!$A$2:$F$3000,6,FALSE),"-")</f>
        <v>-</v>
      </c>
      <c r="P140" s="115" t="str">
        <f>IFERROR(VLOOKUP(CONCATENATE($A140,P$1),'Исх-видео'!$A$2:$F$3000,6,FALSE),"-")</f>
        <v>-</v>
      </c>
      <c r="Q140" s="115" t="str">
        <f>IFERROR(VLOOKUP(CONCATENATE($A140,Q$1),'Исх-видео'!$A$2:$F$3000,6,FALSE),"-")</f>
        <v>-</v>
      </c>
      <c r="R140" s="115" t="str">
        <f>IFERROR(VLOOKUP(CONCATENATE($A140,R$1),'Исх-видео'!$A$2:$F$3000,6,FALSE),"-")</f>
        <v>-</v>
      </c>
      <c r="S140" s="115" t="str">
        <f>IFERROR(VLOOKUP(CONCATENATE($A140,S$1),'Исх-видео'!$A$2:$F$3000,6,FALSE),"-")</f>
        <v>-</v>
      </c>
      <c r="T140" s="115" t="str">
        <f>IFERROR(VLOOKUP(CONCATENATE($A140,T$1),'Исх-видео'!$A$2:$F$3000,6,FALSE),"-")</f>
        <v>-</v>
      </c>
      <c r="U140" s="115" t="str">
        <f>IFERROR(VLOOKUP(CONCATENATE($A140,U$1),'Исх-видео'!$A$2:$F$3000,6,FALSE),"-")</f>
        <v>-</v>
      </c>
      <c r="V140" s="115" t="str">
        <f>IFERROR(VLOOKUP(CONCATENATE($A140,V$1),'Исх-видео'!$A$2:$F$3000,6,FALSE),"-")</f>
        <v>-</v>
      </c>
      <c r="W140" s="115" t="str">
        <f>IFERROR(VLOOKUP(CONCATENATE($A140,W$1),'Исх-видео'!$A$2:$F$3000,6,FALSE),"-")</f>
        <v>-</v>
      </c>
      <c r="X140" s="115" t="str">
        <f>IFERROR(VLOOKUP(CONCATENATE($A140,X$1),'Исх-видео'!$A$2:$F$3000,6,FALSE),"-")</f>
        <v>-</v>
      </c>
      <c r="Y140" s="115" t="str">
        <f>IFERROR(VLOOKUP(CONCATENATE($A140,Y$1),'Исх-видео'!$A$2:$F$3000,6,FALSE),"-")</f>
        <v>-</v>
      </c>
      <c r="Z140" s="115" t="str">
        <f>IFERROR(VLOOKUP(CONCATENATE($A140,Z$1),'Исх-видео'!$A$2:$F$3000,6,FALSE),"-")</f>
        <v>-</v>
      </c>
      <c r="AA140" s="115" t="str">
        <f>IFERROR(VLOOKUP(CONCATENATE($A140,AA$1),'Исх-видео'!$A$2:$F$3000,6,FALSE),"-")</f>
        <v>-</v>
      </c>
      <c r="AB140" s="115" t="str">
        <f>IFERROR(VLOOKUP(CONCATENATE($A140,AB$1),'Исх-видео'!$A$2:$F$3000,6,FALSE),"-")</f>
        <v>-</v>
      </c>
      <c r="AC140" s="115" t="str">
        <f>IFERROR(VLOOKUP(CONCATENATE($A140,AC$1),'Исх-видео'!$A$2:$F$3000,6,FALSE),"-")</f>
        <v>-</v>
      </c>
      <c r="AD140" s="115" t="str">
        <f>IFERROR(VLOOKUP(CONCATENATE($A140,AD$1),'Исх-видео'!$A$2:$F$3000,6,FALSE),"-")</f>
        <v>-</v>
      </c>
      <c r="AE140" s="115" t="str">
        <f>IFERROR(VLOOKUP(CONCATENATE($A140,AE$1),'Исх-видео'!$A$2:$F$3000,6,FALSE),"-")</f>
        <v>-</v>
      </c>
      <c r="AF140" s="115" t="str">
        <f>IFERROR(VLOOKUP(CONCATENATE($A140,AF$1),'Исх-видео'!$A$2:$F$3000,6,FALSE),"-")</f>
        <v>-</v>
      </c>
      <c r="AG140" s="115" t="str">
        <f>IFERROR(VLOOKUP(CONCATENATE($A140,AG$1),'Исх-видео'!$A$2:$F$3000,6,FALSE),"-")</f>
        <v>-</v>
      </c>
      <c r="AH140" s="115" t="str">
        <f>IFERROR(VLOOKUP(CONCATENATE($A140,AH$1),'Исх-видео'!$A$2:$F$3000,6,FALSE),"-")</f>
        <v>-</v>
      </c>
      <c r="AI140" s="115" t="str">
        <f>IFERROR(VLOOKUP(CONCATENATE($A140,AI$1),'Исх-видео'!$A$2:$F$3000,6,FALSE),"-")</f>
        <v>-</v>
      </c>
      <c r="AJ140" s="115" t="str">
        <f>IFERROR(VLOOKUP(CONCATENATE($A140,AJ$1),'Исх-видео'!$A$2:$F$3000,6,FALSE),"-")</f>
        <v>-</v>
      </c>
      <c r="AK140" s="115" t="str">
        <f>IFERROR(VLOOKUP(CONCATENATE($A140,AK$1),'Исх-видео'!$A$2:$F$3000,6,FALSE),"-")</f>
        <v>-</v>
      </c>
      <c r="AL140" s="115" t="str">
        <f>IFERROR(VLOOKUP(CONCATENATE($A140,AL$1),'Исх-видео'!$A$2:$F$3000,6,FALSE),"-")</f>
        <v>-</v>
      </c>
      <c r="AM140" s="115" t="str">
        <f>IFERROR(VLOOKUP(CONCATENATE($A140,AM$1),'Исх-видео'!$A$2:$F$3000,6,FALSE),"-")</f>
        <v>-</v>
      </c>
      <c r="AN140" s="115" t="str">
        <f>IFERROR(VLOOKUP(CONCATENATE($A140,AN$1),'Исх-видео'!$A$2:$F$3000,6,FALSE),"-")</f>
        <v>-</v>
      </c>
      <c r="AO140" s="115" t="str">
        <f>IFERROR(VLOOKUP(CONCATENATE($A140,AO$1),'Исх-видео'!$A$2:$F$3000,6,FALSE),"-")</f>
        <v>-</v>
      </c>
      <c r="AP140" s="115" t="str">
        <f>IFERROR(VLOOKUP(CONCATENATE($A140,AP$1),'Исх-видео'!$A$2:$F$3000,6,FALSE),"-")</f>
        <v>-</v>
      </c>
      <c r="AQ140" s="115" t="str">
        <f>IFERROR(VLOOKUP(CONCATENATE($A140,AQ$1),'Исх-видео'!$A$2:$F$3000,6,FALSE),"-")</f>
        <v>-</v>
      </c>
      <c r="AR140" s="115" t="str">
        <f>IFERROR(VLOOKUP(CONCATENATE($A140,AR$1),'Исх-видео'!$A$2:$F$3000,6,FALSE),"-")</f>
        <v>-</v>
      </c>
      <c r="AS140" s="115" t="str">
        <f>IFERROR(VLOOKUP(CONCATENATE($A140,AS$1),'Исх-видео'!$A$2:$F$3000,6,FALSE),"-")</f>
        <v>-</v>
      </c>
      <c r="AT140" s="115" t="str">
        <f>IFERROR(VLOOKUP(CONCATENATE($A140,AT$1),'Исх-видео'!$A$2:$F$3000,6,FALSE),"-")</f>
        <v>-</v>
      </c>
      <c r="AU140" s="115" t="str">
        <f>IFERROR(VLOOKUP(CONCATENATE($A140,AU$1),'Исх-видео'!$A$2:$F$3000,6,FALSE),"-")</f>
        <v>-</v>
      </c>
      <c r="AV140" s="115" t="str">
        <f>IFERROR(VLOOKUP(CONCATENATE($A140,AV$1),'Исх-видео'!$A$2:$F$3000,6,FALSE),"-")</f>
        <v>-</v>
      </c>
      <c r="AW140" s="115" t="str">
        <f>IFERROR(VLOOKUP(CONCATENATE($A140,AW$1),'Исх-видео'!$A$2:$F$3000,6,FALSE),"-")</f>
        <v>-</v>
      </c>
      <c r="AX140" s="115" t="str">
        <f>IFERROR(VLOOKUP(CONCATENATE($A140,AX$1),'Исх-видео'!$A$2:$F$3000,6,FALSE),"-")</f>
        <v>-</v>
      </c>
      <c r="AY140" s="115" t="str">
        <f>IFERROR(VLOOKUP(CONCATENATE($A140,AY$1),'Исх-видео'!$A$2:$F$3000,6,FALSE),"-")</f>
        <v>-</v>
      </c>
      <c r="AZ140" s="115" t="str">
        <f>IFERROR(VLOOKUP(CONCATENATE($A140,AZ$1),'Исх-видео'!$A$2:$F$3000,6,FALSE),"-")</f>
        <v>-</v>
      </c>
      <c r="BA140" s="115" t="str">
        <f>IFERROR(VLOOKUP(CONCATENATE($A140,BA$1),'Исх-видео'!$A$2:$F$3000,6,FALSE),"-")</f>
        <v>-</v>
      </c>
      <c r="BB140" s="115" t="str">
        <f>IFERROR(VLOOKUP(CONCATENATE($A140,BB$1),'Исх-видео'!$A$2:$F$3000,6,FALSE),"-")</f>
        <v>-</v>
      </c>
      <c r="BC140" s="115" t="str">
        <f>IFERROR(VLOOKUP(CONCATENATE($A140,BC$1),'Исх-видео'!$A$2:$F$3000,6,FALSE),"-")</f>
        <v>-</v>
      </c>
      <c r="BD140" s="115" t="str">
        <f>IFERROR(VLOOKUP(CONCATENATE($A140,BD$1),'Исх-видео'!$A$2:$F$3000,6,FALSE),"-")</f>
        <v>-</v>
      </c>
      <c r="BE140" s="115" t="str">
        <f>IFERROR(VLOOKUP(CONCATENATE($A140,BE$1),'Исх-видео'!$A$2:$F$3000,6,FALSE),"-")</f>
        <v>-</v>
      </c>
      <c r="BF140" s="115" t="str">
        <f>IFERROR(VLOOKUP(CONCATENATE($A140,BF$1),'Исх-видео'!$A$2:$F$3000,6,FALSE),"-")</f>
        <v>-</v>
      </c>
      <c r="BG140" s="115" t="str">
        <f>IFERROR(VLOOKUP(CONCATENATE($A140,BG$1),'Исх-видео'!$A$2:$F$3000,6,FALSE),"-")</f>
        <v>-</v>
      </c>
      <c r="BH140" s="116"/>
    </row>
    <row r="141" spans="1:60">
      <c r="A141" s="38">
        <f t="shared" si="13"/>
        <v>40</v>
      </c>
      <c r="B141" s="115" t="str">
        <f>IFERROR(VLOOKUP(CONCATENATE($A141,B$1),'Исх-видео'!$A$2:$F$3000,6,FALSE),"-")</f>
        <v>-</v>
      </c>
      <c r="C141" s="115" t="str">
        <f>IFERROR(VLOOKUP(CONCATENATE($A141,C$1),'Исх-видео'!$A$2:$F$3000,6,FALSE),"-")</f>
        <v>-</v>
      </c>
      <c r="D141" s="115" t="str">
        <f>IFERROR(VLOOKUP(CONCATENATE($A141,D$1),'Исх-видео'!$A$2:$F$3000,6,FALSE),"-")</f>
        <v>-</v>
      </c>
      <c r="E141" s="115" t="str">
        <f>IFERROR(VLOOKUP(CONCATENATE($A141,E$1),'Исх-видео'!$A$2:$F$3000,6,FALSE),"-")</f>
        <v>-</v>
      </c>
      <c r="F141" s="115" t="str">
        <f>IFERROR(VLOOKUP(CONCATENATE($A141,F$1),'Исх-видео'!$A$2:$F$3000,6,FALSE),"-")</f>
        <v>-</v>
      </c>
      <c r="G141" s="115" t="str">
        <f>IFERROR(VLOOKUP(CONCATENATE($A141,G$1),'Исх-видео'!$A$2:$F$3000,6,FALSE),"-")</f>
        <v>-</v>
      </c>
      <c r="H141" s="115" t="str">
        <f>IFERROR(VLOOKUP(CONCATENATE($A141,H$1),'Исх-видео'!$A$2:$F$3000,6,FALSE),"-")</f>
        <v>-</v>
      </c>
      <c r="I141" s="115" t="str">
        <f>IFERROR(VLOOKUP(CONCATENATE($A141,I$1),'Исх-видео'!$A$2:$F$3000,6,FALSE),"-")</f>
        <v>-</v>
      </c>
      <c r="J141" s="115" t="str">
        <f>IFERROR(VLOOKUP(CONCATENATE($A141,J$1),'Исх-видео'!$A$2:$F$3000,6,FALSE),"-")</f>
        <v>-</v>
      </c>
      <c r="K141" s="115" t="str">
        <f>IFERROR(VLOOKUP(CONCATENATE($A141,K$1),'Исх-видео'!$A$2:$F$3000,6,FALSE),"-")</f>
        <v>-</v>
      </c>
      <c r="L141" s="115" t="str">
        <f>IFERROR(VLOOKUP(CONCATENATE($A141,L$1),'Исх-видео'!$A$2:$F$3000,6,FALSE),"-")</f>
        <v>-</v>
      </c>
      <c r="M141" s="115" t="str">
        <f>IFERROR(VLOOKUP(CONCATENATE($A141,M$1),'Исх-видео'!$A$2:$F$3000,6,FALSE),"-")</f>
        <v>-</v>
      </c>
      <c r="N141" s="115" t="str">
        <f>IFERROR(VLOOKUP(CONCATENATE($A141,N$1),'Исх-видео'!$A$2:$F$3000,6,FALSE),"-")</f>
        <v>-</v>
      </c>
      <c r="O141" s="115" t="str">
        <f>IFERROR(VLOOKUP(CONCATENATE($A141,O$1),'Исх-видео'!$A$2:$F$3000,6,FALSE),"-")</f>
        <v>-</v>
      </c>
      <c r="P141" s="115" t="str">
        <f>IFERROR(VLOOKUP(CONCATENATE($A141,P$1),'Исх-видео'!$A$2:$F$3000,6,FALSE),"-")</f>
        <v>-</v>
      </c>
      <c r="Q141" s="115" t="str">
        <f>IFERROR(VLOOKUP(CONCATENATE($A141,Q$1),'Исх-видео'!$A$2:$F$3000,6,FALSE),"-")</f>
        <v>-</v>
      </c>
      <c r="R141" s="115" t="str">
        <f>IFERROR(VLOOKUP(CONCATENATE($A141,R$1),'Исх-видео'!$A$2:$F$3000,6,FALSE),"-")</f>
        <v>-</v>
      </c>
      <c r="S141" s="115" t="str">
        <f>IFERROR(VLOOKUP(CONCATENATE($A141,S$1),'Исх-видео'!$A$2:$F$3000,6,FALSE),"-")</f>
        <v>-</v>
      </c>
      <c r="T141" s="115" t="str">
        <f>IFERROR(VLOOKUP(CONCATENATE($A141,T$1),'Исх-видео'!$A$2:$F$3000,6,FALSE),"-")</f>
        <v>-</v>
      </c>
      <c r="U141" s="115" t="str">
        <f>IFERROR(VLOOKUP(CONCATENATE($A141,U$1),'Исх-видео'!$A$2:$F$3000,6,FALSE),"-")</f>
        <v>-</v>
      </c>
      <c r="V141" s="115" t="str">
        <f>IFERROR(VLOOKUP(CONCATENATE($A141,V$1),'Исх-видео'!$A$2:$F$3000,6,FALSE),"-")</f>
        <v>-</v>
      </c>
      <c r="W141" s="115" t="str">
        <f>IFERROR(VLOOKUP(CONCATENATE($A141,W$1),'Исх-видео'!$A$2:$F$3000,6,FALSE),"-")</f>
        <v>-</v>
      </c>
      <c r="X141" s="115" t="str">
        <f>IFERROR(VLOOKUP(CONCATENATE($A141,X$1),'Исх-видео'!$A$2:$F$3000,6,FALSE),"-")</f>
        <v>-</v>
      </c>
      <c r="Y141" s="115" t="str">
        <f>IFERROR(VLOOKUP(CONCATENATE($A141,Y$1),'Исх-видео'!$A$2:$F$3000,6,FALSE),"-")</f>
        <v>-</v>
      </c>
      <c r="Z141" s="115" t="str">
        <f>IFERROR(VLOOKUP(CONCATENATE($A141,Z$1),'Исх-видео'!$A$2:$F$3000,6,FALSE),"-")</f>
        <v>-</v>
      </c>
      <c r="AA141" s="115" t="str">
        <f>IFERROR(VLOOKUP(CONCATENATE($A141,AA$1),'Исх-видео'!$A$2:$F$3000,6,FALSE),"-")</f>
        <v>-</v>
      </c>
      <c r="AB141" s="115" t="str">
        <f>IFERROR(VLOOKUP(CONCATENATE($A141,AB$1),'Исх-видео'!$A$2:$F$3000,6,FALSE),"-")</f>
        <v>-</v>
      </c>
      <c r="AC141" s="115" t="str">
        <f>IFERROR(VLOOKUP(CONCATENATE($A141,AC$1),'Исх-видео'!$A$2:$F$3000,6,FALSE),"-")</f>
        <v>-</v>
      </c>
      <c r="AD141" s="115" t="str">
        <f>IFERROR(VLOOKUP(CONCATENATE($A141,AD$1),'Исх-видео'!$A$2:$F$3000,6,FALSE),"-")</f>
        <v>-</v>
      </c>
      <c r="AE141" s="115" t="str">
        <f>IFERROR(VLOOKUP(CONCATENATE($A141,AE$1),'Исх-видео'!$A$2:$F$3000,6,FALSE),"-")</f>
        <v>-</v>
      </c>
      <c r="AF141" s="115" t="str">
        <f>IFERROR(VLOOKUP(CONCATENATE($A141,AF$1),'Исх-видео'!$A$2:$F$3000,6,FALSE),"-")</f>
        <v>-</v>
      </c>
      <c r="AG141" s="115" t="str">
        <f>IFERROR(VLOOKUP(CONCATENATE($A141,AG$1),'Исх-видео'!$A$2:$F$3000,6,FALSE),"-")</f>
        <v>-</v>
      </c>
      <c r="AH141" s="115" t="str">
        <f>IFERROR(VLOOKUP(CONCATENATE($A141,AH$1),'Исх-видео'!$A$2:$F$3000,6,FALSE),"-")</f>
        <v>-</v>
      </c>
      <c r="AI141" s="115" t="str">
        <f>IFERROR(VLOOKUP(CONCATENATE($A141,AI$1),'Исх-видео'!$A$2:$F$3000,6,FALSE),"-")</f>
        <v>-</v>
      </c>
      <c r="AJ141" s="115" t="str">
        <f>IFERROR(VLOOKUP(CONCATENATE($A141,AJ$1),'Исх-видео'!$A$2:$F$3000,6,FALSE),"-")</f>
        <v>-</v>
      </c>
      <c r="AK141" s="115" t="str">
        <f>IFERROR(VLOOKUP(CONCATENATE($A141,AK$1),'Исх-видео'!$A$2:$F$3000,6,FALSE),"-")</f>
        <v>-</v>
      </c>
      <c r="AL141" s="115" t="str">
        <f>IFERROR(VLOOKUP(CONCATENATE($A141,AL$1),'Исх-видео'!$A$2:$F$3000,6,FALSE),"-")</f>
        <v>-</v>
      </c>
      <c r="AM141" s="115" t="str">
        <f>IFERROR(VLOOKUP(CONCATENATE($A141,AM$1),'Исх-видео'!$A$2:$F$3000,6,FALSE),"-")</f>
        <v>-</v>
      </c>
      <c r="AN141" s="115" t="str">
        <f>IFERROR(VLOOKUP(CONCATENATE($A141,AN$1),'Исх-видео'!$A$2:$F$3000,6,FALSE),"-")</f>
        <v>-</v>
      </c>
      <c r="AO141" s="115" t="str">
        <f>IFERROR(VLOOKUP(CONCATENATE($A141,AO$1),'Исх-видео'!$A$2:$F$3000,6,FALSE),"-")</f>
        <v>-</v>
      </c>
      <c r="AP141" s="115" t="str">
        <f>IFERROR(VLOOKUP(CONCATENATE($A141,AP$1),'Исх-видео'!$A$2:$F$3000,6,FALSE),"-")</f>
        <v>-</v>
      </c>
      <c r="AQ141" s="115" t="str">
        <f>IFERROR(VLOOKUP(CONCATENATE($A141,AQ$1),'Исх-видео'!$A$2:$F$3000,6,FALSE),"-")</f>
        <v>-</v>
      </c>
      <c r="AR141" s="115" t="str">
        <f>IFERROR(VLOOKUP(CONCATENATE($A141,AR$1),'Исх-видео'!$A$2:$F$3000,6,FALSE),"-")</f>
        <v>-</v>
      </c>
      <c r="AS141" s="115" t="str">
        <f>IFERROR(VLOOKUP(CONCATENATE($A141,AS$1),'Исх-видео'!$A$2:$F$3000,6,FALSE),"-")</f>
        <v>-</v>
      </c>
      <c r="AT141" s="115" t="str">
        <f>IFERROR(VLOOKUP(CONCATENATE($A141,AT$1),'Исх-видео'!$A$2:$F$3000,6,FALSE),"-")</f>
        <v>-</v>
      </c>
      <c r="AU141" s="115" t="str">
        <f>IFERROR(VLOOKUP(CONCATENATE($A141,AU$1),'Исх-видео'!$A$2:$F$3000,6,FALSE),"-")</f>
        <v>-</v>
      </c>
      <c r="AV141" s="115" t="str">
        <f>IFERROR(VLOOKUP(CONCATENATE($A141,AV$1),'Исх-видео'!$A$2:$F$3000,6,FALSE),"-")</f>
        <v>-</v>
      </c>
      <c r="AW141" s="115" t="str">
        <f>IFERROR(VLOOKUP(CONCATENATE($A141,AW$1),'Исх-видео'!$A$2:$F$3000,6,FALSE),"-")</f>
        <v>-</v>
      </c>
      <c r="AX141" s="115" t="str">
        <f>IFERROR(VLOOKUP(CONCATENATE($A141,AX$1),'Исх-видео'!$A$2:$F$3000,6,FALSE),"-")</f>
        <v>-</v>
      </c>
      <c r="AY141" s="115" t="str">
        <f>IFERROR(VLOOKUP(CONCATENATE($A141,AY$1),'Исх-видео'!$A$2:$F$3000,6,FALSE),"-")</f>
        <v>-</v>
      </c>
      <c r="AZ141" s="115" t="str">
        <f>IFERROR(VLOOKUP(CONCATENATE($A141,AZ$1),'Исх-видео'!$A$2:$F$3000,6,FALSE),"-")</f>
        <v>-</v>
      </c>
      <c r="BA141" s="115" t="str">
        <f>IFERROR(VLOOKUP(CONCATENATE($A141,BA$1),'Исх-видео'!$A$2:$F$3000,6,FALSE),"-")</f>
        <v>-</v>
      </c>
      <c r="BB141" s="115" t="str">
        <f>IFERROR(VLOOKUP(CONCATENATE($A141,BB$1),'Исх-видео'!$A$2:$F$3000,6,FALSE),"-")</f>
        <v>-</v>
      </c>
      <c r="BC141" s="115" t="str">
        <f>IFERROR(VLOOKUP(CONCATENATE($A141,BC$1),'Исх-видео'!$A$2:$F$3000,6,FALSE),"-")</f>
        <v>-</v>
      </c>
      <c r="BD141" s="115" t="str">
        <f>IFERROR(VLOOKUP(CONCATENATE($A141,BD$1),'Исх-видео'!$A$2:$F$3000,6,FALSE),"-")</f>
        <v>-</v>
      </c>
      <c r="BE141" s="115" t="str">
        <f>IFERROR(VLOOKUP(CONCATENATE($A141,BE$1),'Исх-видео'!$A$2:$F$3000,6,FALSE),"-")</f>
        <v>-</v>
      </c>
      <c r="BF141" s="115" t="str">
        <f>IFERROR(VLOOKUP(CONCATENATE($A141,BF$1),'Исх-видео'!$A$2:$F$3000,6,FALSE),"-")</f>
        <v>-</v>
      </c>
      <c r="BG141" s="115" t="str">
        <f>IFERROR(VLOOKUP(CONCATENATE($A141,BG$1),'Исх-видео'!$A$2:$F$3000,6,FALSE),"-")</f>
        <v>-</v>
      </c>
      <c r="BH141" s="116"/>
    </row>
    <row r="142" spans="1:60">
      <c r="A142" s="38">
        <f t="shared" si="13"/>
        <v>41</v>
      </c>
      <c r="B142" s="115" t="str">
        <f>IFERROR(VLOOKUP(CONCATENATE($A142,B$1),'Исх-видео'!$A$2:$F$3000,6,FALSE),"-")</f>
        <v>-</v>
      </c>
      <c r="C142" s="115" t="str">
        <f>IFERROR(VLOOKUP(CONCATENATE($A142,C$1),'Исх-видео'!$A$2:$F$3000,6,FALSE),"-")</f>
        <v>-</v>
      </c>
      <c r="D142" s="115" t="str">
        <f>IFERROR(VLOOKUP(CONCATENATE($A142,D$1),'Исх-видео'!$A$2:$F$3000,6,FALSE),"-")</f>
        <v>-</v>
      </c>
      <c r="E142" s="115" t="str">
        <f>IFERROR(VLOOKUP(CONCATENATE($A142,E$1),'Исх-видео'!$A$2:$F$3000,6,FALSE),"-")</f>
        <v>НЕТ</v>
      </c>
      <c r="F142" s="115" t="str">
        <f>IFERROR(VLOOKUP(CONCATENATE($A142,F$1),'Исх-видео'!$A$2:$F$3000,6,FALSE),"-")</f>
        <v>-</v>
      </c>
      <c r="G142" s="115" t="str">
        <f>IFERROR(VLOOKUP(CONCATENATE($A142,G$1),'Исх-видео'!$A$2:$F$3000,6,FALSE),"-")</f>
        <v>-</v>
      </c>
      <c r="H142" s="115" t="str">
        <f>IFERROR(VLOOKUP(CONCATENATE($A142,H$1),'Исх-видео'!$A$2:$F$3000,6,FALSE),"-")</f>
        <v>-</v>
      </c>
      <c r="I142" s="115" t="str">
        <f>IFERROR(VLOOKUP(CONCATENATE($A142,I$1),'Исх-видео'!$A$2:$F$3000,6,FALSE),"-")</f>
        <v>ДА</v>
      </c>
      <c r="J142" s="115" t="str">
        <f>IFERROR(VLOOKUP(CONCATENATE($A142,J$1),'Исх-видео'!$A$2:$F$3000,6,FALSE),"-")</f>
        <v>НЕТ</v>
      </c>
      <c r="K142" s="115" t="str">
        <f>IFERROR(VLOOKUP(CONCATENATE($A142,K$1),'Исх-видео'!$A$2:$F$3000,6,FALSE),"-")</f>
        <v>-</v>
      </c>
      <c r="L142" s="115" t="str">
        <f>IFERROR(VLOOKUP(CONCATENATE($A142,L$1),'Исх-видео'!$A$2:$F$3000,6,FALSE),"-")</f>
        <v>-</v>
      </c>
      <c r="M142" s="115" t="str">
        <f>IFERROR(VLOOKUP(CONCATENATE($A142,M$1),'Исх-видео'!$A$2:$F$3000,6,FALSE),"-")</f>
        <v>-</v>
      </c>
      <c r="N142" s="115" t="str">
        <f>IFERROR(VLOOKUP(CONCATENATE($A142,N$1),'Исх-видео'!$A$2:$F$3000,6,FALSE),"-")</f>
        <v>-</v>
      </c>
      <c r="O142" s="115" t="str">
        <f>IFERROR(VLOOKUP(CONCATENATE($A142,O$1),'Исх-видео'!$A$2:$F$3000,6,FALSE),"-")</f>
        <v>-</v>
      </c>
      <c r="P142" s="115" t="str">
        <f>IFERROR(VLOOKUP(CONCATENATE($A142,P$1),'Исх-видео'!$A$2:$F$3000,6,FALSE),"-")</f>
        <v>-</v>
      </c>
      <c r="Q142" s="115" t="str">
        <f>IFERROR(VLOOKUP(CONCATENATE($A142,Q$1),'Исх-видео'!$A$2:$F$3000,6,FALSE),"-")</f>
        <v>-</v>
      </c>
      <c r="R142" s="115" t="str">
        <f>IFERROR(VLOOKUP(CONCATENATE($A142,R$1),'Исх-видео'!$A$2:$F$3000,6,FALSE),"-")</f>
        <v>-</v>
      </c>
      <c r="S142" s="115" t="str">
        <f>IFERROR(VLOOKUP(CONCATENATE($A142,S$1),'Исх-видео'!$A$2:$F$3000,6,FALSE),"-")</f>
        <v>ДА</v>
      </c>
      <c r="T142" s="115" t="str">
        <f>IFERROR(VLOOKUP(CONCATENATE($A142,T$1),'Исх-видео'!$A$2:$F$3000,6,FALSE),"-")</f>
        <v>-</v>
      </c>
      <c r="U142" s="115" t="str">
        <f>IFERROR(VLOOKUP(CONCATENATE($A142,U$1),'Исх-видео'!$A$2:$F$3000,6,FALSE),"-")</f>
        <v>-</v>
      </c>
      <c r="V142" s="115" t="str">
        <f>IFERROR(VLOOKUP(CONCATENATE($A142,V$1),'Исх-видео'!$A$2:$F$3000,6,FALSE),"-")</f>
        <v>-</v>
      </c>
      <c r="W142" s="115" t="str">
        <f>IFERROR(VLOOKUP(CONCATENATE($A142,W$1),'Исх-видео'!$A$2:$F$3000,6,FALSE),"-")</f>
        <v>-</v>
      </c>
      <c r="X142" s="115" t="str">
        <f>IFERROR(VLOOKUP(CONCATENATE($A142,X$1),'Исх-видео'!$A$2:$F$3000,6,FALSE),"-")</f>
        <v>-</v>
      </c>
      <c r="Y142" s="115" t="str">
        <f>IFERROR(VLOOKUP(CONCATENATE($A142,Y$1),'Исх-видео'!$A$2:$F$3000,6,FALSE),"-")</f>
        <v>-</v>
      </c>
      <c r="Z142" s="115" t="str">
        <f>IFERROR(VLOOKUP(CONCATENATE($A142,Z$1),'Исх-видео'!$A$2:$F$3000,6,FALSE),"-")</f>
        <v>НЕТ</v>
      </c>
      <c r="AA142" s="115" t="str">
        <f>IFERROR(VLOOKUP(CONCATENATE($A142,AA$1),'Исх-видео'!$A$2:$F$3000,6,FALSE),"-")</f>
        <v>-</v>
      </c>
      <c r="AB142" s="115" t="str">
        <f>IFERROR(VLOOKUP(CONCATENATE($A142,AB$1),'Исх-видео'!$A$2:$F$3000,6,FALSE),"-")</f>
        <v>-</v>
      </c>
      <c r="AC142" s="115" t="str">
        <f>IFERROR(VLOOKUP(CONCATENATE($A142,AC$1),'Исх-видео'!$A$2:$F$3000,6,FALSE),"-")</f>
        <v>-</v>
      </c>
      <c r="AD142" s="115" t="str">
        <f>IFERROR(VLOOKUP(CONCATENATE($A142,AD$1),'Исх-видео'!$A$2:$F$3000,6,FALSE),"-")</f>
        <v>-</v>
      </c>
      <c r="AE142" s="115" t="str">
        <f>IFERROR(VLOOKUP(CONCATENATE($A142,AE$1),'Исх-видео'!$A$2:$F$3000,6,FALSE),"-")</f>
        <v>ДА</v>
      </c>
      <c r="AF142" s="115" t="str">
        <f>IFERROR(VLOOKUP(CONCATENATE($A142,AF$1),'Исх-видео'!$A$2:$F$3000,6,FALSE),"-")</f>
        <v>-</v>
      </c>
      <c r="AG142" s="115" t="str">
        <f>IFERROR(VLOOKUP(CONCATENATE($A142,AG$1),'Исх-видео'!$A$2:$F$3000,6,FALSE),"-")</f>
        <v>-</v>
      </c>
      <c r="AH142" s="115" t="str">
        <f>IFERROR(VLOOKUP(CONCATENATE($A142,AH$1),'Исх-видео'!$A$2:$F$3000,6,FALSE),"-")</f>
        <v>-</v>
      </c>
      <c r="AI142" s="115" t="str">
        <f>IFERROR(VLOOKUP(CONCATENATE($A142,AI$1),'Исх-видео'!$A$2:$F$3000,6,FALSE),"-")</f>
        <v>-</v>
      </c>
      <c r="AJ142" s="115" t="str">
        <f>IFERROR(VLOOKUP(CONCATENATE($A142,AJ$1),'Исх-видео'!$A$2:$F$3000,6,FALSE),"-")</f>
        <v>НЕТ</v>
      </c>
      <c r="AK142" s="115" t="str">
        <f>IFERROR(VLOOKUP(CONCATENATE($A142,AK$1),'Исх-видео'!$A$2:$F$3000,6,FALSE),"-")</f>
        <v>ДА</v>
      </c>
      <c r="AL142" s="115" t="str">
        <f>IFERROR(VLOOKUP(CONCATENATE($A142,AL$1),'Исх-видео'!$A$2:$F$3000,6,FALSE),"-")</f>
        <v>ДА</v>
      </c>
      <c r="AM142" s="115" t="str">
        <f>IFERROR(VLOOKUP(CONCATENATE($A142,AM$1),'Исх-видео'!$A$2:$F$3000,6,FALSE),"-")</f>
        <v>-</v>
      </c>
      <c r="AN142" s="115" t="str">
        <f>IFERROR(VLOOKUP(CONCATENATE($A142,AN$1),'Исх-видео'!$A$2:$F$3000,6,FALSE),"-")</f>
        <v>НЕТ</v>
      </c>
      <c r="AO142" s="115" t="str">
        <f>IFERROR(VLOOKUP(CONCATENATE($A142,AO$1),'Исх-видео'!$A$2:$F$3000,6,FALSE),"-")</f>
        <v>-</v>
      </c>
      <c r="AP142" s="115" t="str">
        <f>IFERROR(VLOOKUP(CONCATENATE($A142,AP$1),'Исх-видео'!$A$2:$F$3000,6,FALSE),"-")</f>
        <v>-</v>
      </c>
      <c r="AQ142" s="115" t="str">
        <f>IFERROR(VLOOKUP(CONCATENATE($A142,AQ$1),'Исх-видео'!$A$2:$F$3000,6,FALSE),"-")</f>
        <v>-</v>
      </c>
      <c r="AR142" s="115" t="str">
        <f>IFERROR(VLOOKUP(CONCATENATE($A142,AR$1),'Исх-видео'!$A$2:$F$3000,6,FALSE),"-")</f>
        <v>-</v>
      </c>
      <c r="AS142" s="115" t="str">
        <f>IFERROR(VLOOKUP(CONCATENATE($A142,AS$1),'Исх-видео'!$A$2:$F$3000,6,FALSE),"-")</f>
        <v>-</v>
      </c>
      <c r="AT142" s="115" t="str">
        <f>IFERROR(VLOOKUP(CONCATENATE($A142,AT$1),'Исх-видео'!$A$2:$F$3000,6,FALSE),"-")</f>
        <v>-</v>
      </c>
      <c r="AU142" s="115" t="str">
        <f>IFERROR(VLOOKUP(CONCATENATE($A142,AU$1),'Исх-видео'!$A$2:$F$3000,6,FALSE),"-")</f>
        <v>-</v>
      </c>
      <c r="AV142" s="115" t="str">
        <f>IFERROR(VLOOKUP(CONCATENATE($A142,AV$1),'Исх-видео'!$A$2:$F$3000,6,FALSE),"-")</f>
        <v>-</v>
      </c>
      <c r="AW142" s="115" t="str">
        <f>IFERROR(VLOOKUP(CONCATENATE($A142,AW$1),'Исх-видео'!$A$2:$F$3000,6,FALSE),"-")</f>
        <v>-</v>
      </c>
      <c r="AX142" s="115" t="str">
        <f>IFERROR(VLOOKUP(CONCATENATE($A142,AX$1),'Исх-видео'!$A$2:$F$3000,6,FALSE),"-")</f>
        <v>-</v>
      </c>
      <c r="AY142" s="115" t="str">
        <f>IFERROR(VLOOKUP(CONCATENATE($A142,AY$1),'Исх-видео'!$A$2:$F$3000,6,FALSE),"-")</f>
        <v>-</v>
      </c>
      <c r="AZ142" s="115" t="str">
        <f>IFERROR(VLOOKUP(CONCATENATE($A142,AZ$1),'Исх-видео'!$A$2:$F$3000,6,FALSE),"-")</f>
        <v>-</v>
      </c>
      <c r="BA142" s="115" t="str">
        <f>IFERROR(VLOOKUP(CONCATENATE($A142,BA$1),'Исх-видео'!$A$2:$F$3000,6,FALSE),"-")</f>
        <v>НЕТ</v>
      </c>
      <c r="BB142" s="115" t="str">
        <f>IFERROR(VLOOKUP(CONCATENATE($A142,BB$1),'Исх-видео'!$A$2:$F$3000,6,FALSE),"-")</f>
        <v>-</v>
      </c>
      <c r="BC142" s="115" t="str">
        <f>IFERROR(VLOOKUP(CONCATENATE($A142,BC$1),'Исх-видео'!$A$2:$F$3000,6,FALSE),"-")</f>
        <v>НЕТ</v>
      </c>
      <c r="BD142" s="115" t="str">
        <f>IFERROR(VLOOKUP(CONCATENATE($A142,BD$1),'Исх-видео'!$A$2:$F$3000,6,FALSE),"-")</f>
        <v>-</v>
      </c>
      <c r="BE142" s="115" t="str">
        <f>IFERROR(VLOOKUP(CONCATENATE($A142,BE$1),'Исх-видео'!$A$2:$F$3000,6,FALSE),"-")</f>
        <v>НЕТ</v>
      </c>
      <c r="BF142" s="115" t="str">
        <f>IFERROR(VLOOKUP(CONCATENATE($A142,BF$1),'Исх-видео'!$A$2:$F$3000,6,FALSE),"-")</f>
        <v>-</v>
      </c>
      <c r="BG142" s="115" t="str">
        <f>IFERROR(VLOOKUP(CONCATENATE($A142,BG$1),'Исх-видео'!$A$2:$F$3000,6,FALSE),"-")</f>
        <v>-</v>
      </c>
      <c r="BH142" s="116"/>
    </row>
    <row r="143" spans="1:60">
      <c r="A143" s="38">
        <f t="shared" si="13"/>
        <v>42</v>
      </c>
      <c r="B143" s="115" t="str">
        <f>IFERROR(VLOOKUP(CONCATENATE($A143,B$1),'Исх-видео'!$A$2:$F$3000,6,FALSE),"-")</f>
        <v>-</v>
      </c>
      <c r="C143" s="115" t="str">
        <f>IFERROR(VLOOKUP(CONCATENATE($A143,C$1),'Исх-видео'!$A$2:$F$3000,6,FALSE),"-")</f>
        <v>-</v>
      </c>
      <c r="D143" s="115" t="str">
        <f>IFERROR(VLOOKUP(CONCATENATE($A143,D$1),'Исх-видео'!$A$2:$F$3000,6,FALSE),"-")</f>
        <v>-</v>
      </c>
      <c r="E143" s="115" t="str">
        <f>IFERROR(VLOOKUP(CONCATENATE($A143,E$1),'Исх-видео'!$A$2:$F$3000,6,FALSE),"-")</f>
        <v>-</v>
      </c>
      <c r="F143" s="115" t="str">
        <f>IFERROR(VLOOKUP(CONCATENATE($A143,F$1),'Исх-видео'!$A$2:$F$3000,6,FALSE),"-")</f>
        <v>-</v>
      </c>
      <c r="G143" s="115" t="str">
        <f>IFERROR(VLOOKUP(CONCATENATE($A143,G$1),'Исх-видео'!$A$2:$F$3000,6,FALSE),"-")</f>
        <v>-</v>
      </c>
      <c r="H143" s="115" t="str">
        <f>IFERROR(VLOOKUP(CONCATENATE($A143,H$1),'Исх-видео'!$A$2:$F$3000,6,FALSE),"-")</f>
        <v>-</v>
      </c>
      <c r="I143" s="115" t="str">
        <f>IFERROR(VLOOKUP(CONCATENATE($A143,I$1),'Исх-видео'!$A$2:$F$3000,6,FALSE),"-")</f>
        <v>-</v>
      </c>
      <c r="J143" s="115" t="str">
        <f>IFERROR(VLOOKUP(CONCATENATE($A143,J$1),'Исх-видео'!$A$2:$F$3000,6,FALSE),"-")</f>
        <v>-</v>
      </c>
      <c r="K143" s="115" t="str">
        <f>IFERROR(VLOOKUP(CONCATENATE($A143,K$1),'Исх-видео'!$A$2:$F$3000,6,FALSE),"-")</f>
        <v>-</v>
      </c>
      <c r="L143" s="115" t="str">
        <f>IFERROR(VLOOKUP(CONCATENATE($A143,L$1),'Исх-видео'!$A$2:$F$3000,6,FALSE),"-")</f>
        <v>-</v>
      </c>
      <c r="M143" s="115" t="str">
        <f>IFERROR(VLOOKUP(CONCATENATE($A143,M$1),'Исх-видео'!$A$2:$F$3000,6,FALSE),"-")</f>
        <v>-</v>
      </c>
      <c r="N143" s="115" t="str">
        <f>IFERROR(VLOOKUP(CONCATENATE($A143,N$1),'Исх-видео'!$A$2:$F$3000,6,FALSE),"-")</f>
        <v>-</v>
      </c>
      <c r="O143" s="115" t="str">
        <f>IFERROR(VLOOKUP(CONCATENATE($A143,O$1),'Исх-видео'!$A$2:$F$3000,6,FALSE),"-")</f>
        <v>-</v>
      </c>
      <c r="P143" s="115" t="str">
        <f>IFERROR(VLOOKUP(CONCATENATE($A143,P$1),'Исх-видео'!$A$2:$F$3000,6,FALSE),"-")</f>
        <v>-</v>
      </c>
      <c r="Q143" s="115" t="str">
        <f>IFERROR(VLOOKUP(CONCATENATE($A143,Q$1),'Исх-видео'!$A$2:$F$3000,6,FALSE),"-")</f>
        <v>-</v>
      </c>
      <c r="R143" s="115" t="str">
        <f>IFERROR(VLOOKUP(CONCATENATE($A143,R$1),'Исх-видео'!$A$2:$F$3000,6,FALSE),"-")</f>
        <v>-</v>
      </c>
      <c r="S143" s="115" t="str">
        <f>IFERROR(VLOOKUP(CONCATENATE($A143,S$1),'Исх-видео'!$A$2:$F$3000,6,FALSE),"-")</f>
        <v>-</v>
      </c>
      <c r="T143" s="115" t="str">
        <f>IFERROR(VLOOKUP(CONCATENATE($A143,T$1),'Исх-видео'!$A$2:$F$3000,6,FALSE),"-")</f>
        <v>-</v>
      </c>
      <c r="U143" s="115" t="str">
        <f>IFERROR(VLOOKUP(CONCATENATE($A143,U$1),'Исх-видео'!$A$2:$F$3000,6,FALSE),"-")</f>
        <v>-</v>
      </c>
      <c r="V143" s="115" t="str">
        <f>IFERROR(VLOOKUP(CONCATENATE($A143,V$1),'Исх-видео'!$A$2:$F$3000,6,FALSE),"-")</f>
        <v>-</v>
      </c>
      <c r="W143" s="115" t="str">
        <f>IFERROR(VLOOKUP(CONCATENATE($A143,W$1),'Исх-видео'!$A$2:$F$3000,6,FALSE),"-")</f>
        <v>-</v>
      </c>
      <c r="X143" s="115" t="str">
        <f>IFERROR(VLOOKUP(CONCATENATE($A143,X$1),'Исх-видео'!$A$2:$F$3000,6,FALSE),"-")</f>
        <v>-</v>
      </c>
      <c r="Y143" s="115" t="str">
        <f>IFERROR(VLOOKUP(CONCATENATE($A143,Y$1),'Исх-видео'!$A$2:$F$3000,6,FALSE),"-")</f>
        <v>-</v>
      </c>
      <c r="Z143" s="115" t="str">
        <f>IFERROR(VLOOKUP(CONCATENATE($A143,Z$1),'Исх-видео'!$A$2:$F$3000,6,FALSE),"-")</f>
        <v>-</v>
      </c>
      <c r="AA143" s="115" t="str">
        <f>IFERROR(VLOOKUP(CONCATENATE($A143,AA$1),'Исх-видео'!$A$2:$F$3000,6,FALSE),"-")</f>
        <v>-</v>
      </c>
      <c r="AB143" s="115" t="str">
        <f>IFERROR(VLOOKUP(CONCATENATE($A143,AB$1),'Исх-видео'!$A$2:$F$3000,6,FALSE),"-")</f>
        <v>-</v>
      </c>
      <c r="AC143" s="115" t="str">
        <f>IFERROR(VLOOKUP(CONCATENATE($A143,AC$1),'Исх-видео'!$A$2:$F$3000,6,FALSE),"-")</f>
        <v>-</v>
      </c>
      <c r="AD143" s="115" t="str">
        <f>IFERROR(VLOOKUP(CONCATENATE($A143,AD$1),'Исх-видео'!$A$2:$F$3000,6,FALSE),"-")</f>
        <v>-</v>
      </c>
      <c r="AE143" s="115" t="str">
        <f>IFERROR(VLOOKUP(CONCATENATE($A143,AE$1),'Исх-видео'!$A$2:$F$3000,6,FALSE),"-")</f>
        <v>-</v>
      </c>
      <c r="AF143" s="115" t="str">
        <f>IFERROR(VLOOKUP(CONCATENATE($A143,AF$1),'Исх-видео'!$A$2:$F$3000,6,FALSE),"-")</f>
        <v>-</v>
      </c>
      <c r="AG143" s="115" t="str">
        <f>IFERROR(VLOOKUP(CONCATENATE($A143,AG$1),'Исх-видео'!$A$2:$F$3000,6,FALSE),"-")</f>
        <v>-</v>
      </c>
      <c r="AH143" s="115" t="str">
        <f>IFERROR(VLOOKUP(CONCATENATE($A143,AH$1),'Исх-видео'!$A$2:$F$3000,6,FALSE),"-")</f>
        <v>-</v>
      </c>
      <c r="AI143" s="115" t="str">
        <f>IFERROR(VLOOKUP(CONCATENATE($A143,AI$1),'Исх-видео'!$A$2:$F$3000,6,FALSE),"-")</f>
        <v>-</v>
      </c>
      <c r="AJ143" s="115" t="str">
        <f>IFERROR(VLOOKUP(CONCATENATE($A143,AJ$1),'Исх-видео'!$A$2:$F$3000,6,FALSE),"-")</f>
        <v>-</v>
      </c>
      <c r="AK143" s="115" t="str">
        <f>IFERROR(VLOOKUP(CONCATENATE($A143,AK$1),'Исх-видео'!$A$2:$F$3000,6,FALSE),"-")</f>
        <v>-</v>
      </c>
      <c r="AL143" s="115" t="str">
        <f>IFERROR(VLOOKUP(CONCATENATE($A143,AL$1),'Исх-видео'!$A$2:$F$3000,6,FALSE),"-")</f>
        <v>-</v>
      </c>
      <c r="AM143" s="115" t="str">
        <f>IFERROR(VLOOKUP(CONCATENATE($A143,AM$1),'Исх-видео'!$A$2:$F$3000,6,FALSE),"-")</f>
        <v>-</v>
      </c>
      <c r="AN143" s="115" t="str">
        <f>IFERROR(VLOOKUP(CONCATENATE($A143,AN$1),'Исх-видео'!$A$2:$F$3000,6,FALSE),"-")</f>
        <v>-</v>
      </c>
      <c r="AO143" s="115" t="str">
        <f>IFERROR(VLOOKUP(CONCATENATE($A143,AO$1),'Исх-видео'!$A$2:$F$3000,6,FALSE),"-")</f>
        <v>-</v>
      </c>
      <c r="AP143" s="115" t="str">
        <f>IFERROR(VLOOKUP(CONCATENATE($A143,AP$1),'Исх-видео'!$A$2:$F$3000,6,FALSE),"-")</f>
        <v>-</v>
      </c>
      <c r="AQ143" s="115" t="str">
        <f>IFERROR(VLOOKUP(CONCATENATE($A143,AQ$1),'Исх-видео'!$A$2:$F$3000,6,FALSE),"-")</f>
        <v>-</v>
      </c>
      <c r="AR143" s="115" t="str">
        <f>IFERROR(VLOOKUP(CONCATENATE($A143,AR$1),'Исх-видео'!$A$2:$F$3000,6,FALSE),"-")</f>
        <v>-</v>
      </c>
      <c r="AS143" s="115" t="str">
        <f>IFERROR(VLOOKUP(CONCATENATE($A143,AS$1),'Исх-видео'!$A$2:$F$3000,6,FALSE),"-")</f>
        <v>-</v>
      </c>
      <c r="AT143" s="115" t="str">
        <f>IFERROR(VLOOKUP(CONCATENATE($A143,AT$1),'Исх-видео'!$A$2:$F$3000,6,FALSE),"-")</f>
        <v>-</v>
      </c>
      <c r="AU143" s="115" t="str">
        <f>IFERROR(VLOOKUP(CONCATENATE($A143,AU$1),'Исх-видео'!$A$2:$F$3000,6,FALSE),"-")</f>
        <v>-</v>
      </c>
      <c r="AV143" s="115" t="str">
        <f>IFERROR(VLOOKUP(CONCATENATE($A143,AV$1),'Исх-видео'!$A$2:$F$3000,6,FALSE),"-")</f>
        <v>-</v>
      </c>
      <c r="AW143" s="115" t="str">
        <f>IFERROR(VLOOKUP(CONCATENATE($A143,AW$1),'Исх-видео'!$A$2:$F$3000,6,FALSE),"-")</f>
        <v>-</v>
      </c>
      <c r="AX143" s="115" t="str">
        <f>IFERROR(VLOOKUP(CONCATENATE($A143,AX$1),'Исх-видео'!$A$2:$F$3000,6,FALSE),"-")</f>
        <v>-</v>
      </c>
      <c r="AY143" s="115" t="str">
        <f>IFERROR(VLOOKUP(CONCATENATE($A143,AY$1),'Исх-видео'!$A$2:$F$3000,6,FALSE),"-")</f>
        <v>-</v>
      </c>
      <c r="AZ143" s="115" t="str">
        <f>IFERROR(VLOOKUP(CONCATENATE($A143,AZ$1),'Исх-видео'!$A$2:$F$3000,6,FALSE),"-")</f>
        <v>-</v>
      </c>
      <c r="BA143" s="115" t="str">
        <f>IFERROR(VLOOKUP(CONCATENATE($A143,BA$1),'Исх-видео'!$A$2:$F$3000,6,FALSE),"-")</f>
        <v>-</v>
      </c>
      <c r="BB143" s="115" t="str">
        <f>IFERROR(VLOOKUP(CONCATENATE($A143,BB$1),'Исх-видео'!$A$2:$F$3000,6,FALSE),"-")</f>
        <v>-</v>
      </c>
      <c r="BC143" s="115" t="str">
        <f>IFERROR(VLOOKUP(CONCATENATE($A143,BC$1),'Исх-видео'!$A$2:$F$3000,6,FALSE),"-")</f>
        <v>-</v>
      </c>
      <c r="BD143" s="115" t="str">
        <f>IFERROR(VLOOKUP(CONCATENATE($A143,BD$1),'Исх-видео'!$A$2:$F$3000,6,FALSE),"-")</f>
        <v>-</v>
      </c>
      <c r="BE143" s="115" t="str">
        <f>IFERROR(VLOOKUP(CONCATENATE($A143,BE$1),'Исх-видео'!$A$2:$F$3000,6,FALSE),"-")</f>
        <v>-</v>
      </c>
      <c r="BF143" s="115" t="str">
        <f>IFERROR(VLOOKUP(CONCATENATE($A143,BF$1),'Исх-видео'!$A$2:$F$3000,6,FALSE),"-")</f>
        <v>-</v>
      </c>
      <c r="BG143" s="115" t="str">
        <f>IFERROR(VLOOKUP(CONCATENATE($A143,BG$1),'Исх-видео'!$A$2:$F$3000,6,FALSE),"-")</f>
        <v>-</v>
      </c>
      <c r="BH143" s="116"/>
    </row>
    <row r="144" spans="1:60">
      <c r="A144" s="38">
        <f t="shared" si="13"/>
        <v>43</v>
      </c>
      <c r="B144" s="115" t="str">
        <f>IFERROR(VLOOKUP(CONCATENATE($A144,B$1),'Исх-видео'!$A$2:$F$3000,6,FALSE),"-")</f>
        <v>-</v>
      </c>
      <c r="C144" s="115" t="str">
        <f>IFERROR(VLOOKUP(CONCATENATE($A144,C$1),'Исх-видео'!$A$2:$F$3000,6,FALSE),"-")</f>
        <v>-</v>
      </c>
      <c r="D144" s="115" t="str">
        <f>IFERROR(VLOOKUP(CONCATENATE($A144,D$1),'Исх-видео'!$A$2:$F$3000,6,FALSE),"-")</f>
        <v>-</v>
      </c>
      <c r="E144" s="115" t="str">
        <f>IFERROR(VLOOKUP(CONCATENATE($A144,E$1),'Исх-видео'!$A$2:$F$3000,6,FALSE),"-")</f>
        <v>-</v>
      </c>
      <c r="F144" s="115" t="str">
        <f>IFERROR(VLOOKUP(CONCATENATE($A144,F$1),'Исх-видео'!$A$2:$F$3000,6,FALSE),"-")</f>
        <v>-</v>
      </c>
      <c r="G144" s="115" t="str">
        <f>IFERROR(VLOOKUP(CONCATENATE($A144,G$1),'Исх-видео'!$A$2:$F$3000,6,FALSE),"-")</f>
        <v>-</v>
      </c>
      <c r="H144" s="115" t="str">
        <f>IFERROR(VLOOKUP(CONCATENATE($A144,H$1),'Исх-видео'!$A$2:$F$3000,6,FALSE),"-")</f>
        <v>-</v>
      </c>
      <c r="I144" s="115" t="str">
        <f>IFERROR(VLOOKUP(CONCATENATE($A144,I$1),'Исх-видео'!$A$2:$F$3000,6,FALSE),"-")</f>
        <v>-</v>
      </c>
      <c r="J144" s="115" t="str">
        <f>IFERROR(VLOOKUP(CONCATENATE($A144,J$1),'Исх-видео'!$A$2:$F$3000,6,FALSE),"-")</f>
        <v>-</v>
      </c>
      <c r="K144" s="115" t="str">
        <f>IFERROR(VLOOKUP(CONCATENATE($A144,K$1),'Исх-видео'!$A$2:$F$3000,6,FALSE),"-")</f>
        <v>-</v>
      </c>
      <c r="L144" s="115" t="str">
        <f>IFERROR(VLOOKUP(CONCATENATE($A144,L$1),'Исх-видео'!$A$2:$F$3000,6,FALSE),"-")</f>
        <v>-</v>
      </c>
      <c r="M144" s="115" t="str">
        <f>IFERROR(VLOOKUP(CONCATENATE($A144,M$1),'Исх-видео'!$A$2:$F$3000,6,FALSE),"-")</f>
        <v>-</v>
      </c>
      <c r="N144" s="115" t="str">
        <f>IFERROR(VLOOKUP(CONCATENATE($A144,N$1),'Исх-видео'!$A$2:$F$3000,6,FALSE),"-")</f>
        <v>-</v>
      </c>
      <c r="O144" s="115" t="str">
        <f>IFERROR(VLOOKUP(CONCATENATE($A144,O$1),'Исх-видео'!$A$2:$F$3000,6,FALSE),"-")</f>
        <v>-</v>
      </c>
      <c r="P144" s="115" t="str">
        <f>IFERROR(VLOOKUP(CONCATENATE($A144,P$1),'Исх-видео'!$A$2:$F$3000,6,FALSE),"-")</f>
        <v>-</v>
      </c>
      <c r="Q144" s="115" t="str">
        <f>IFERROR(VLOOKUP(CONCATENATE($A144,Q$1),'Исх-видео'!$A$2:$F$3000,6,FALSE),"-")</f>
        <v>-</v>
      </c>
      <c r="R144" s="115" t="str">
        <f>IFERROR(VLOOKUP(CONCATENATE($A144,R$1),'Исх-видео'!$A$2:$F$3000,6,FALSE),"-")</f>
        <v>-</v>
      </c>
      <c r="S144" s="115" t="str">
        <f>IFERROR(VLOOKUP(CONCATENATE($A144,S$1),'Исх-видео'!$A$2:$F$3000,6,FALSE),"-")</f>
        <v>-</v>
      </c>
      <c r="T144" s="115" t="str">
        <f>IFERROR(VLOOKUP(CONCATENATE($A144,T$1),'Исх-видео'!$A$2:$F$3000,6,FALSE),"-")</f>
        <v>-</v>
      </c>
      <c r="U144" s="115" t="str">
        <f>IFERROR(VLOOKUP(CONCATENATE($A144,U$1),'Исх-видео'!$A$2:$F$3000,6,FALSE),"-")</f>
        <v>-</v>
      </c>
      <c r="V144" s="115" t="str">
        <f>IFERROR(VLOOKUP(CONCATENATE($A144,V$1),'Исх-видео'!$A$2:$F$3000,6,FALSE),"-")</f>
        <v>-</v>
      </c>
      <c r="W144" s="115" t="str">
        <f>IFERROR(VLOOKUP(CONCATENATE($A144,W$1),'Исх-видео'!$A$2:$F$3000,6,FALSE),"-")</f>
        <v>-</v>
      </c>
      <c r="X144" s="115" t="str">
        <f>IFERROR(VLOOKUP(CONCATENATE($A144,X$1),'Исх-видео'!$A$2:$F$3000,6,FALSE),"-")</f>
        <v>-</v>
      </c>
      <c r="Y144" s="115" t="str">
        <f>IFERROR(VLOOKUP(CONCATENATE($A144,Y$1),'Исх-видео'!$A$2:$F$3000,6,FALSE),"-")</f>
        <v>-</v>
      </c>
      <c r="Z144" s="115" t="str">
        <f>IFERROR(VLOOKUP(CONCATENATE($A144,Z$1),'Исх-видео'!$A$2:$F$3000,6,FALSE),"-")</f>
        <v>-</v>
      </c>
      <c r="AA144" s="115" t="str">
        <f>IFERROR(VLOOKUP(CONCATENATE($A144,AA$1),'Исх-видео'!$A$2:$F$3000,6,FALSE),"-")</f>
        <v>-</v>
      </c>
      <c r="AB144" s="115" t="str">
        <f>IFERROR(VLOOKUP(CONCATENATE($A144,AB$1),'Исх-видео'!$A$2:$F$3000,6,FALSE),"-")</f>
        <v>-</v>
      </c>
      <c r="AC144" s="115" t="str">
        <f>IFERROR(VLOOKUP(CONCATENATE($A144,AC$1),'Исх-видео'!$A$2:$F$3000,6,FALSE),"-")</f>
        <v>-</v>
      </c>
      <c r="AD144" s="115" t="str">
        <f>IFERROR(VLOOKUP(CONCATENATE($A144,AD$1),'Исх-видео'!$A$2:$F$3000,6,FALSE),"-")</f>
        <v>-</v>
      </c>
      <c r="AE144" s="115" t="str">
        <f>IFERROR(VLOOKUP(CONCATENATE($A144,AE$1),'Исх-видео'!$A$2:$F$3000,6,FALSE),"-")</f>
        <v>-</v>
      </c>
      <c r="AF144" s="115" t="str">
        <f>IFERROR(VLOOKUP(CONCATENATE($A144,AF$1),'Исх-видео'!$A$2:$F$3000,6,FALSE),"-")</f>
        <v>-</v>
      </c>
      <c r="AG144" s="115" t="str">
        <f>IFERROR(VLOOKUP(CONCATENATE($A144,AG$1),'Исх-видео'!$A$2:$F$3000,6,FALSE),"-")</f>
        <v>-</v>
      </c>
      <c r="AH144" s="115" t="str">
        <f>IFERROR(VLOOKUP(CONCATENATE($A144,AH$1),'Исх-видео'!$A$2:$F$3000,6,FALSE),"-")</f>
        <v>-</v>
      </c>
      <c r="AI144" s="115" t="str">
        <f>IFERROR(VLOOKUP(CONCATENATE($A144,AI$1),'Исх-видео'!$A$2:$F$3000,6,FALSE),"-")</f>
        <v>-</v>
      </c>
      <c r="AJ144" s="115" t="str">
        <f>IFERROR(VLOOKUP(CONCATENATE($A144,AJ$1),'Исх-видео'!$A$2:$F$3000,6,FALSE),"-")</f>
        <v>-</v>
      </c>
      <c r="AK144" s="115" t="str">
        <f>IFERROR(VLOOKUP(CONCATENATE($A144,AK$1),'Исх-видео'!$A$2:$F$3000,6,FALSE),"-")</f>
        <v>-</v>
      </c>
      <c r="AL144" s="115" t="str">
        <f>IFERROR(VLOOKUP(CONCATENATE($A144,AL$1),'Исх-видео'!$A$2:$F$3000,6,FALSE),"-")</f>
        <v>-</v>
      </c>
      <c r="AM144" s="115" t="str">
        <f>IFERROR(VLOOKUP(CONCATENATE($A144,AM$1),'Исх-видео'!$A$2:$F$3000,6,FALSE),"-")</f>
        <v>-</v>
      </c>
      <c r="AN144" s="115" t="str">
        <f>IFERROR(VLOOKUP(CONCATENATE($A144,AN$1),'Исх-видео'!$A$2:$F$3000,6,FALSE),"-")</f>
        <v>-</v>
      </c>
      <c r="AO144" s="115" t="str">
        <f>IFERROR(VLOOKUP(CONCATENATE($A144,AO$1),'Исх-видео'!$A$2:$F$3000,6,FALSE),"-")</f>
        <v>-</v>
      </c>
      <c r="AP144" s="115" t="str">
        <f>IFERROR(VLOOKUP(CONCATENATE($A144,AP$1),'Исх-видео'!$A$2:$F$3000,6,FALSE),"-")</f>
        <v>-</v>
      </c>
      <c r="AQ144" s="115" t="str">
        <f>IFERROR(VLOOKUP(CONCATENATE($A144,AQ$1),'Исх-видео'!$A$2:$F$3000,6,FALSE),"-")</f>
        <v>-</v>
      </c>
      <c r="AR144" s="115" t="str">
        <f>IFERROR(VLOOKUP(CONCATENATE($A144,AR$1),'Исх-видео'!$A$2:$F$3000,6,FALSE),"-")</f>
        <v>-</v>
      </c>
      <c r="AS144" s="115" t="str">
        <f>IFERROR(VLOOKUP(CONCATENATE($A144,AS$1),'Исх-видео'!$A$2:$F$3000,6,FALSE),"-")</f>
        <v>-</v>
      </c>
      <c r="AT144" s="115" t="str">
        <f>IFERROR(VLOOKUP(CONCATENATE($A144,AT$1),'Исх-видео'!$A$2:$F$3000,6,FALSE),"-")</f>
        <v>-</v>
      </c>
      <c r="AU144" s="115" t="str">
        <f>IFERROR(VLOOKUP(CONCATENATE($A144,AU$1),'Исх-видео'!$A$2:$F$3000,6,FALSE),"-")</f>
        <v>-</v>
      </c>
      <c r="AV144" s="115" t="str">
        <f>IFERROR(VLOOKUP(CONCATENATE($A144,AV$1),'Исх-видео'!$A$2:$F$3000,6,FALSE),"-")</f>
        <v>-</v>
      </c>
      <c r="AW144" s="115" t="str">
        <f>IFERROR(VLOOKUP(CONCATENATE($A144,AW$1),'Исх-видео'!$A$2:$F$3000,6,FALSE),"-")</f>
        <v>-</v>
      </c>
      <c r="AX144" s="115" t="str">
        <f>IFERROR(VLOOKUP(CONCATENATE($A144,AX$1),'Исх-видео'!$A$2:$F$3000,6,FALSE),"-")</f>
        <v>-</v>
      </c>
      <c r="AY144" s="115" t="str">
        <f>IFERROR(VLOOKUP(CONCATENATE($A144,AY$1),'Исх-видео'!$A$2:$F$3000,6,FALSE),"-")</f>
        <v>-</v>
      </c>
      <c r="AZ144" s="115" t="str">
        <f>IFERROR(VLOOKUP(CONCATENATE($A144,AZ$1),'Исх-видео'!$A$2:$F$3000,6,FALSE),"-")</f>
        <v>-</v>
      </c>
      <c r="BA144" s="115" t="str">
        <f>IFERROR(VLOOKUP(CONCATENATE($A144,BA$1),'Исх-видео'!$A$2:$F$3000,6,FALSE),"-")</f>
        <v>-</v>
      </c>
      <c r="BB144" s="115" t="str">
        <f>IFERROR(VLOOKUP(CONCATENATE($A144,BB$1),'Исх-видео'!$A$2:$F$3000,6,FALSE),"-")</f>
        <v>-</v>
      </c>
      <c r="BC144" s="115" t="str">
        <f>IFERROR(VLOOKUP(CONCATENATE($A144,BC$1),'Исх-видео'!$A$2:$F$3000,6,FALSE),"-")</f>
        <v>-</v>
      </c>
      <c r="BD144" s="115" t="str">
        <f>IFERROR(VLOOKUP(CONCATENATE($A144,BD$1),'Исх-видео'!$A$2:$F$3000,6,FALSE),"-")</f>
        <v>-</v>
      </c>
      <c r="BE144" s="115" t="str">
        <f>IFERROR(VLOOKUP(CONCATENATE($A144,BE$1),'Исх-видео'!$A$2:$F$3000,6,FALSE),"-")</f>
        <v>-</v>
      </c>
      <c r="BF144" s="115" t="str">
        <f>IFERROR(VLOOKUP(CONCATENATE($A144,BF$1),'Исх-видео'!$A$2:$F$3000,6,FALSE),"-")</f>
        <v>-</v>
      </c>
      <c r="BG144" s="115" t="str">
        <f>IFERROR(VLOOKUP(CONCATENATE($A144,BG$1),'Исх-видео'!$A$2:$F$3000,6,FALSE),"-")</f>
        <v>-</v>
      </c>
      <c r="BH144" s="116"/>
    </row>
    <row r="145" spans="1:60">
      <c r="A145" s="38">
        <f t="shared" si="13"/>
        <v>44</v>
      </c>
      <c r="B145" s="115" t="str">
        <f>IFERROR(VLOOKUP(CONCATENATE($A145,B$1),'Исх-видео'!$A$2:$F$3000,6,FALSE),"-")</f>
        <v>-</v>
      </c>
      <c r="C145" s="115" t="str">
        <f>IFERROR(VLOOKUP(CONCATENATE($A145,C$1),'Исх-видео'!$A$2:$F$3000,6,FALSE),"-")</f>
        <v>-</v>
      </c>
      <c r="D145" s="115" t="str">
        <f>IFERROR(VLOOKUP(CONCATENATE($A145,D$1),'Исх-видео'!$A$2:$F$3000,6,FALSE),"-")</f>
        <v>-</v>
      </c>
      <c r="E145" s="115" t="str">
        <f>IFERROR(VLOOKUP(CONCATENATE($A145,E$1),'Исх-видео'!$A$2:$F$3000,6,FALSE),"-")</f>
        <v>-</v>
      </c>
      <c r="F145" s="115" t="str">
        <f>IFERROR(VLOOKUP(CONCATENATE($A145,F$1),'Исх-видео'!$A$2:$F$3000,6,FALSE),"-")</f>
        <v>-</v>
      </c>
      <c r="G145" s="115" t="str">
        <f>IFERROR(VLOOKUP(CONCATENATE($A145,G$1),'Исх-видео'!$A$2:$F$3000,6,FALSE),"-")</f>
        <v>-</v>
      </c>
      <c r="H145" s="115" t="str">
        <f>IFERROR(VLOOKUP(CONCATENATE($A145,H$1),'Исх-видео'!$A$2:$F$3000,6,FALSE),"-")</f>
        <v>-</v>
      </c>
      <c r="I145" s="115" t="str">
        <f>IFERROR(VLOOKUP(CONCATENATE($A145,I$1),'Исх-видео'!$A$2:$F$3000,6,FALSE),"-")</f>
        <v>-</v>
      </c>
      <c r="J145" s="115" t="str">
        <f>IFERROR(VLOOKUP(CONCATENATE($A145,J$1),'Исх-видео'!$A$2:$F$3000,6,FALSE),"-")</f>
        <v>-</v>
      </c>
      <c r="K145" s="115" t="str">
        <f>IFERROR(VLOOKUP(CONCATENATE($A145,K$1),'Исх-видео'!$A$2:$F$3000,6,FALSE),"-")</f>
        <v>-</v>
      </c>
      <c r="L145" s="115" t="str">
        <f>IFERROR(VLOOKUP(CONCATENATE($A145,L$1),'Исх-видео'!$A$2:$F$3000,6,FALSE),"-")</f>
        <v>-</v>
      </c>
      <c r="M145" s="115" t="str">
        <f>IFERROR(VLOOKUP(CONCATENATE($A145,M$1),'Исх-видео'!$A$2:$F$3000,6,FALSE),"-")</f>
        <v>-</v>
      </c>
      <c r="N145" s="115" t="str">
        <f>IFERROR(VLOOKUP(CONCATENATE($A145,N$1),'Исх-видео'!$A$2:$F$3000,6,FALSE),"-")</f>
        <v>-</v>
      </c>
      <c r="O145" s="115" t="str">
        <f>IFERROR(VLOOKUP(CONCATENATE($A145,O$1),'Исх-видео'!$A$2:$F$3000,6,FALSE),"-")</f>
        <v>-</v>
      </c>
      <c r="P145" s="115" t="str">
        <f>IFERROR(VLOOKUP(CONCATENATE($A145,P$1),'Исх-видео'!$A$2:$F$3000,6,FALSE),"-")</f>
        <v>-</v>
      </c>
      <c r="Q145" s="115" t="str">
        <f>IFERROR(VLOOKUP(CONCATENATE($A145,Q$1),'Исх-видео'!$A$2:$F$3000,6,FALSE),"-")</f>
        <v>-</v>
      </c>
      <c r="R145" s="115" t="str">
        <f>IFERROR(VLOOKUP(CONCATENATE($A145,R$1),'Исх-видео'!$A$2:$F$3000,6,FALSE),"-")</f>
        <v>-</v>
      </c>
      <c r="S145" s="115" t="str">
        <f>IFERROR(VLOOKUP(CONCATENATE($A145,S$1),'Исх-видео'!$A$2:$F$3000,6,FALSE),"-")</f>
        <v>-</v>
      </c>
      <c r="T145" s="115" t="str">
        <f>IFERROR(VLOOKUP(CONCATENATE($A145,T$1),'Исх-видео'!$A$2:$F$3000,6,FALSE),"-")</f>
        <v>-</v>
      </c>
      <c r="U145" s="115" t="str">
        <f>IFERROR(VLOOKUP(CONCATENATE($A145,U$1),'Исх-видео'!$A$2:$F$3000,6,FALSE),"-")</f>
        <v>-</v>
      </c>
      <c r="V145" s="115" t="str">
        <f>IFERROR(VLOOKUP(CONCATENATE($A145,V$1),'Исх-видео'!$A$2:$F$3000,6,FALSE),"-")</f>
        <v>-</v>
      </c>
      <c r="W145" s="115" t="str">
        <f>IFERROR(VLOOKUP(CONCATENATE($A145,W$1),'Исх-видео'!$A$2:$F$3000,6,FALSE),"-")</f>
        <v>-</v>
      </c>
      <c r="X145" s="115" t="str">
        <f>IFERROR(VLOOKUP(CONCATENATE($A145,X$1),'Исх-видео'!$A$2:$F$3000,6,FALSE),"-")</f>
        <v>-</v>
      </c>
      <c r="Y145" s="115" t="str">
        <f>IFERROR(VLOOKUP(CONCATENATE($A145,Y$1),'Исх-видео'!$A$2:$F$3000,6,FALSE),"-")</f>
        <v>-</v>
      </c>
      <c r="Z145" s="115" t="str">
        <f>IFERROR(VLOOKUP(CONCATENATE($A145,Z$1),'Исх-видео'!$A$2:$F$3000,6,FALSE),"-")</f>
        <v>-</v>
      </c>
      <c r="AA145" s="115" t="str">
        <f>IFERROR(VLOOKUP(CONCATENATE($A145,AA$1),'Исх-видео'!$A$2:$F$3000,6,FALSE),"-")</f>
        <v>-</v>
      </c>
      <c r="AB145" s="115" t="str">
        <f>IFERROR(VLOOKUP(CONCATENATE($A145,AB$1),'Исх-видео'!$A$2:$F$3000,6,FALSE),"-")</f>
        <v>-</v>
      </c>
      <c r="AC145" s="115" t="str">
        <f>IFERROR(VLOOKUP(CONCATENATE($A145,AC$1),'Исх-видео'!$A$2:$F$3000,6,FALSE),"-")</f>
        <v>-</v>
      </c>
      <c r="AD145" s="115" t="str">
        <f>IFERROR(VLOOKUP(CONCATENATE($A145,AD$1),'Исх-видео'!$A$2:$F$3000,6,FALSE),"-")</f>
        <v>-</v>
      </c>
      <c r="AE145" s="115" t="str">
        <f>IFERROR(VLOOKUP(CONCATENATE($A145,AE$1),'Исх-видео'!$A$2:$F$3000,6,FALSE),"-")</f>
        <v>-</v>
      </c>
      <c r="AF145" s="115" t="str">
        <f>IFERROR(VLOOKUP(CONCATENATE($A145,AF$1),'Исх-видео'!$A$2:$F$3000,6,FALSE),"-")</f>
        <v>-</v>
      </c>
      <c r="AG145" s="115" t="str">
        <f>IFERROR(VLOOKUP(CONCATENATE($A145,AG$1),'Исх-видео'!$A$2:$F$3000,6,FALSE),"-")</f>
        <v>-</v>
      </c>
      <c r="AH145" s="115" t="str">
        <f>IFERROR(VLOOKUP(CONCATENATE($A145,AH$1),'Исх-видео'!$A$2:$F$3000,6,FALSE),"-")</f>
        <v>-</v>
      </c>
      <c r="AI145" s="115" t="str">
        <f>IFERROR(VLOOKUP(CONCATENATE($A145,AI$1),'Исх-видео'!$A$2:$F$3000,6,FALSE),"-")</f>
        <v>-</v>
      </c>
      <c r="AJ145" s="115" t="str">
        <f>IFERROR(VLOOKUP(CONCATENATE($A145,AJ$1),'Исх-видео'!$A$2:$F$3000,6,FALSE),"-")</f>
        <v>-</v>
      </c>
      <c r="AK145" s="115" t="str">
        <f>IFERROR(VLOOKUP(CONCATENATE($A145,AK$1),'Исх-видео'!$A$2:$F$3000,6,FALSE),"-")</f>
        <v>-</v>
      </c>
      <c r="AL145" s="115" t="str">
        <f>IFERROR(VLOOKUP(CONCATENATE($A145,AL$1),'Исх-видео'!$A$2:$F$3000,6,FALSE),"-")</f>
        <v>-</v>
      </c>
      <c r="AM145" s="115" t="str">
        <f>IFERROR(VLOOKUP(CONCATENATE($A145,AM$1),'Исх-видео'!$A$2:$F$3000,6,FALSE),"-")</f>
        <v>-</v>
      </c>
      <c r="AN145" s="115" t="str">
        <f>IFERROR(VLOOKUP(CONCATENATE($A145,AN$1),'Исх-видео'!$A$2:$F$3000,6,FALSE),"-")</f>
        <v>-</v>
      </c>
      <c r="AO145" s="115" t="str">
        <f>IFERROR(VLOOKUP(CONCATENATE($A145,AO$1),'Исх-видео'!$A$2:$F$3000,6,FALSE),"-")</f>
        <v>-</v>
      </c>
      <c r="AP145" s="115" t="str">
        <f>IFERROR(VLOOKUP(CONCATENATE($A145,AP$1),'Исх-видео'!$A$2:$F$3000,6,FALSE),"-")</f>
        <v>-</v>
      </c>
      <c r="AQ145" s="115" t="str">
        <f>IFERROR(VLOOKUP(CONCATENATE($A145,AQ$1),'Исх-видео'!$A$2:$F$3000,6,FALSE),"-")</f>
        <v>-</v>
      </c>
      <c r="AR145" s="115" t="str">
        <f>IFERROR(VLOOKUP(CONCATENATE($A145,AR$1),'Исх-видео'!$A$2:$F$3000,6,FALSE),"-")</f>
        <v>-</v>
      </c>
      <c r="AS145" s="115" t="str">
        <f>IFERROR(VLOOKUP(CONCATENATE($A145,AS$1),'Исх-видео'!$A$2:$F$3000,6,FALSE),"-")</f>
        <v>-</v>
      </c>
      <c r="AT145" s="115" t="str">
        <f>IFERROR(VLOOKUP(CONCATENATE($A145,AT$1),'Исх-видео'!$A$2:$F$3000,6,FALSE),"-")</f>
        <v>-</v>
      </c>
      <c r="AU145" s="115" t="str">
        <f>IFERROR(VLOOKUP(CONCATENATE($A145,AU$1),'Исх-видео'!$A$2:$F$3000,6,FALSE),"-")</f>
        <v>-</v>
      </c>
      <c r="AV145" s="115" t="str">
        <f>IFERROR(VLOOKUP(CONCATENATE($A145,AV$1),'Исх-видео'!$A$2:$F$3000,6,FALSE),"-")</f>
        <v>-</v>
      </c>
      <c r="AW145" s="115" t="str">
        <f>IFERROR(VLOOKUP(CONCATENATE($A145,AW$1),'Исх-видео'!$A$2:$F$3000,6,FALSE),"-")</f>
        <v>-</v>
      </c>
      <c r="AX145" s="115" t="str">
        <f>IFERROR(VLOOKUP(CONCATENATE($A145,AX$1),'Исх-видео'!$A$2:$F$3000,6,FALSE),"-")</f>
        <v>-</v>
      </c>
      <c r="AY145" s="115" t="str">
        <f>IFERROR(VLOOKUP(CONCATENATE($A145,AY$1),'Исх-видео'!$A$2:$F$3000,6,FALSE),"-")</f>
        <v>-</v>
      </c>
      <c r="AZ145" s="115" t="str">
        <f>IFERROR(VLOOKUP(CONCATENATE($A145,AZ$1),'Исх-видео'!$A$2:$F$3000,6,FALSE),"-")</f>
        <v>-</v>
      </c>
      <c r="BA145" s="115" t="str">
        <f>IFERROR(VLOOKUP(CONCATENATE($A145,BA$1),'Исх-видео'!$A$2:$F$3000,6,FALSE),"-")</f>
        <v>-</v>
      </c>
      <c r="BB145" s="115" t="str">
        <f>IFERROR(VLOOKUP(CONCATENATE($A145,BB$1),'Исх-видео'!$A$2:$F$3000,6,FALSE),"-")</f>
        <v>-</v>
      </c>
      <c r="BC145" s="115" t="str">
        <f>IFERROR(VLOOKUP(CONCATENATE($A145,BC$1),'Исх-видео'!$A$2:$F$3000,6,FALSE),"-")</f>
        <v>-</v>
      </c>
      <c r="BD145" s="115" t="str">
        <f>IFERROR(VLOOKUP(CONCATENATE($A145,BD$1),'Исх-видео'!$A$2:$F$3000,6,FALSE),"-")</f>
        <v>-</v>
      </c>
      <c r="BE145" s="115" t="str">
        <f>IFERROR(VLOOKUP(CONCATENATE($A145,BE$1),'Исх-видео'!$A$2:$F$3000,6,FALSE),"-")</f>
        <v>-</v>
      </c>
      <c r="BF145" s="115" t="str">
        <f>IFERROR(VLOOKUP(CONCATENATE($A145,BF$1),'Исх-видео'!$A$2:$F$3000,6,FALSE),"-")</f>
        <v>-</v>
      </c>
      <c r="BG145" s="115" t="str">
        <f>IFERROR(VLOOKUP(CONCATENATE($A145,BG$1),'Исх-видео'!$A$2:$F$3000,6,FALSE),"-")</f>
        <v>-</v>
      </c>
      <c r="BH145" s="116"/>
    </row>
    <row r="146" spans="1:60">
      <c r="A146" s="38">
        <f t="shared" si="13"/>
        <v>45</v>
      </c>
      <c r="B146" s="115" t="str">
        <f>IFERROR(VLOOKUP(CONCATENATE($A146,B$1),'Исх-видео'!$A$2:$F$3000,6,FALSE),"-")</f>
        <v>-</v>
      </c>
      <c r="C146" s="115" t="str">
        <f>IFERROR(VLOOKUP(CONCATENATE($A146,C$1),'Исх-видео'!$A$2:$F$3000,6,FALSE),"-")</f>
        <v>-</v>
      </c>
      <c r="D146" s="115" t="str">
        <f>IFERROR(VLOOKUP(CONCATENATE($A146,D$1),'Исх-видео'!$A$2:$F$3000,6,FALSE),"-")</f>
        <v>-</v>
      </c>
      <c r="E146" s="115" t="str">
        <f>IFERROR(VLOOKUP(CONCATENATE($A146,E$1),'Исх-видео'!$A$2:$F$3000,6,FALSE),"-")</f>
        <v>-</v>
      </c>
      <c r="F146" s="115" t="str">
        <f>IFERROR(VLOOKUP(CONCATENATE($A146,F$1),'Исх-видео'!$A$2:$F$3000,6,FALSE),"-")</f>
        <v>-</v>
      </c>
      <c r="G146" s="115" t="str">
        <f>IFERROR(VLOOKUP(CONCATENATE($A146,G$1),'Исх-видео'!$A$2:$F$3000,6,FALSE),"-")</f>
        <v>-</v>
      </c>
      <c r="H146" s="115" t="str">
        <f>IFERROR(VLOOKUP(CONCATENATE($A146,H$1),'Исх-видео'!$A$2:$F$3000,6,FALSE),"-")</f>
        <v>-</v>
      </c>
      <c r="I146" s="115" t="str">
        <f>IFERROR(VLOOKUP(CONCATENATE($A146,I$1),'Исх-видео'!$A$2:$F$3000,6,FALSE),"-")</f>
        <v>-</v>
      </c>
      <c r="J146" s="115" t="str">
        <f>IFERROR(VLOOKUP(CONCATENATE($A146,J$1),'Исх-видео'!$A$2:$F$3000,6,FALSE),"-")</f>
        <v>-</v>
      </c>
      <c r="K146" s="115" t="str">
        <f>IFERROR(VLOOKUP(CONCATENATE($A146,K$1),'Исх-видео'!$A$2:$F$3000,6,FALSE),"-")</f>
        <v>-</v>
      </c>
      <c r="L146" s="115" t="str">
        <f>IFERROR(VLOOKUP(CONCATENATE($A146,L$1),'Исх-видео'!$A$2:$F$3000,6,FALSE),"-")</f>
        <v>-</v>
      </c>
      <c r="M146" s="115" t="str">
        <f>IFERROR(VLOOKUP(CONCATENATE($A146,M$1),'Исх-видео'!$A$2:$F$3000,6,FALSE),"-")</f>
        <v>-</v>
      </c>
      <c r="N146" s="115" t="str">
        <f>IFERROR(VLOOKUP(CONCATENATE($A146,N$1),'Исх-видео'!$A$2:$F$3000,6,FALSE),"-")</f>
        <v>-</v>
      </c>
      <c r="O146" s="115" t="str">
        <f>IFERROR(VLOOKUP(CONCATENATE($A146,O$1),'Исх-видео'!$A$2:$F$3000,6,FALSE),"-")</f>
        <v>-</v>
      </c>
      <c r="P146" s="115" t="str">
        <f>IFERROR(VLOOKUP(CONCATENATE($A146,P$1),'Исх-видео'!$A$2:$F$3000,6,FALSE),"-")</f>
        <v>-</v>
      </c>
      <c r="Q146" s="115" t="str">
        <f>IFERROR(VLOOKUP(CONCATENATE($A146,Q$1),'Исх-видео'!$A$2:$F$3000,6,FALSE),"-")</f>
        <v>-</v>
      </c>
      <c r="R146" s="115" t="str">
        <f>IFERROR(VLOOKUP(CONCATENATE($A146,R$1),'Исх-видео'!$A$2:$F$3000,6,FALSE),"-")</f>
        <v>-</v>
      </c>
      <c r="S146" s="115" t="str">
        <f>IFERROR(VLOOKUP(CONCATENATE($A146,S$1),'Исх-видео'!$A$2:$F$3000,6,FALSE),"-")</f>
        <v>-</v>
      </c>
      <c r="T146" s="115" t="str">
        <f>IFERROR(VLOOKUP(CONCATENATE($A146,T$1),'Исх-видео'!$A$2:$F$3000,6,FALSE),"-")</f>
        <v>-</v>
      </c>
      <c r="U146" s="115" t="str">
        <f>IFERROR(VLOOKUP(CONCATENATE($A146,U$1),'Исх-видео'!$A$2:$F$3000,6,FALSE),"-")</f>
        <v>-</v>
      </c>
      <c r="V146" s="115" t="str">
        <f>IFERROR(VLOOKUP(CONCATENATE($A146,V$1),'Исх-видео'!$A$2:$F$3000,6,FALSE),"-")</f>
        <v>-</v>
      </c>
      <c r="W146" s="115" t="str">
        <f>IFERROR(VLOOKUP(CONCATENATE($A146,W$1),'Исх-видео'!$A$2:$F$3000,6,FALSE),"-")</f>
        <v>-</v>
      </c>
      <c r="X146" s="115" t="str">
        <f>IFERROR(VLOOKUP(CONCATENATE($A146,X$1),'Исх-видео'!$A$2:$F$3000,6,FALSE),"-")</f>
        <v>-</v>
      </c>
      <c r="Y146" s="115" t="str">
        <f>IFERROR(VLOOKUP(CONCATENATE($A146,Y$1),'Исх-видео'!$A$2:$F$3000,6,FALSE),"-")</f>
        <v>-</v>
      </c>
      <c r="Z146" s="115" t="str">
        <f>IFERROR(VLOOKUP(CONCATENATE($A146,Z$1),'Исх-видео'!$A$2:$F$3000,6,FALSE),"-")</f>
        <v>-</v>
      </c>
      <c r="AA146" s="115" t="str">
        <f>IFERROR(VLOOKUP(CONCATENATE($A146,AA$1),'Исх-видео'!$A$2:$F$3000,6,FALSE),"-")</f>
        <v>-</v>
      </c>
      <c r="AB146" s="115" t="str">
        <f>IFERROR(VLOOKUP(CONCATENATE($A146,AB$1),'Исх-видео'!$A$2:$F$3000,6,FALSE),"-")</f>
        <v>-</v>
      </c>
      <c r="AC146" s="115" t="str">
        <f>IFERROR(VLOOKUP(CONCATENATE($A146,AC$1),'Исх-видео'!$A$2:$F$3000,6,FALSE),"-")</f>
        <v>-</v>
      </c>
      <c r="AD146" s="115" t="str">
        <f>IFERROR(VLOOKUP(CONCATENATE($A146,AD$1),'Исх-видео'!$A$2:$F$3000,6,FALSE),"-")</f>
        <v>-</v>
      </c>
      <c r="AE146" s="115" t="str">
        <f>IFERROR(VLOOKUP(CONCATENATE($A146,AE$1),'Исх-видео'!$A$2:$F$3000,6,FALSE),"-")</f>
        <v>-</v>
      </c>
      <c r="AF146" s="115" t="str">
        <f>IFERROR(VLOOKUP(CONCATENATE($A146,AF$1),'Исх-видео'!$A$2:$F$3000,6,FALSE),"-")</f>
        <v>-</v>
      </c>
      <c r="AG146" s="115" t="str">
        <f>IFERROR(VLOOKUP(CONCATENATE($A146,AG$1),'Исх-видео'!$A$2:$F$3000,6,FALSE),"-")</f>
        <v>-</v>
      </c>
      <c r="AH146" s="115" t="str">
        <f>IFERROR(VLOOKUP(CONCATENATE($A146,AH$1),'Исх-видео'!$A$2:$F$3000,6,FALSE),"-")</f>
        <v>-</v>
      </c>
      <c r="AI146" s="115" t="str">
        <f>IFERROR(VLOOKUP(CONCATENATE($A146,AI$1),'Исх-видео'!$A$2:$F$3000,6,FALSE),"-")</f>
        <v>-</v>
      </c>
      <c r="AJ146" s="115" t="str">
        <f>IFERROR(VLOOKUP(CONCATENATE($A146,AJ$1),'Исх-видео'!$A$2:$F$3000,6,FALSE),"-")</f>
        <v>-</v>
      </c>
      <c r="AK146" s="115" t="str">
        <f>IFERROR(VLOOKUP(CONCATENATE($A146,AK$1),'Исх-видео'!$A$2:$F$3000,6,FALSE),"-")</f>
        <v>-</v>
      </c>
      <c r="AL146" s="115" t="str">
        <f>IFERROR(VLOOKUP(CONCATENATE($A146,AL$1),'Исх-видео'!$A$2:$F$3000,6,FALSE),"-")</f>
        <v>-</v>
      </c>
      <c r="AM146" s="115" t="str">
        <f>IFERROR(VLOOKUP(CONCATENATE($A146,AM$1),'Исх-видео'!$A$2:$F$3000,6,FALSE),"-")</f>
        <v>-</v>
      </c>
      <c r="AN146" s="115" t="str">
        <f>IFERROR(VLOOKUP(CONCATENATE($A146,AN$1),'Исх-видео'!$A$2:$F$3000,6,FALSE),"-")</f>
        <v>-</v>
      </c>
      <c r="AO146" s="115" t="str">
        <f>IFERROR(VLOOKUP(CONCATENATE($A146,AO$1),'Исх-видео'!$A$2:$F$3000,6,FALSE),"-")</f>
        <v>-</v>
      </c>
      <c r="AP146" s="115" t="str">
        <f>IFERROR(VLOOKUP(CONCATENATE($A146,AP$1),'Исх-видео'!$A$2:$F$3000,6,FALSE),"-")</f>
        <v>-</v>
      </c>
      <c r="AQ146" s="115" t="str">
        <f>IFERROR(VLOOKUP(CONCATENATE($A146,AQ$1),'Исх-видео'!$A$2:$F$3000,6,FALSE),"-")</f>
        <v>-</v>
      </c>
      <c r="AR146" s="115" t="str">
        <f>IFERROR(VLOOKUP(CONCATENATE($A146,AR$1),'Исх-видео'!$A$2:$F$3000,6,FALSE),"-")</f>
        <v>-</v>
      </c>
      <c r="AS146" s="115" t="str">
        <f>IFERROR(VLOOKUP(CONCATENATE($A146,AS$1),'Исх-видео'!$A$2:$F$3000,6,FALSE),"-")</f>
        <v>-</v>
      </c>
      <c r="AT146" s="115" t="str">
        <f>IFERROR(VLOOKUP(CONCATENATE($A146,AT$1),'Исх-видео'!$A$2:$F$3000,6,FALSE),"-")</f>
        <v>-</v>
      </c>
      <c r="AU146" s="115" t="str">
        <f>IFERROR(VLOOKUP(CONCATENATE($A146,AU$1),'Исх-видео'!$A$2:$F$3000,6,FALSE),"-")</f>
        <v>-</v>
      </c>
      <c r="AV146" s="115" t="str">
        <f>IFERROR(VLOOKUP(CONCATENATE($A146,AV$1),'Исх-видео'!$A$2:$F$3000,6,FALSE),"-")</f>
        <v>-</v>
      </c>
      <c r="AW146" s="115" t="str">
        <f>IFERROR(VLOOKUP(CONCATENATE($A146,AW$1),'Исх-видео'!$A$2:$F$3000,6,FALSE),"-")</f>
        <v>-</v>
      </c>
      <c r="AX146" s="115" t="str">
        <f>IFERROR(VLOOKUP(CONCATENATE($A146,AX$1),'Исх-видео'!$A$2:$F$3000,6,FALSE),"-")</f>
        <v>-</v>
      </c>
      <c r="AY146" s="115" t="str">
        <f>IFERROR(VLOOKUP(CONCATENATE($A146,AY$1),'Исх-видео'!$A$2:$F$3000,6,FALSE),"-")</f>
        <v>-</v>
      </c>
      <c r="AZ146" s="115" t="str">
        <f>IFERROR(VLOOKUP(CONCATENATE($A146,AZ$1),'Исх-видео'!$A$2:$F$3000,6,FALSE),"-")</f>
        <v>-</v>
      </c>
      <c r="BA146" s="115" t="str">
        <f>IFERROR(VLOOKUP(CONCATENATE($A146,BA$1),'Исх-видео'!$A$2:$F$3000,6,FALSE),"-")</f>
        <v>-</v>
      </c>
      <c r="BB146" s="115" t="str">
        <f>IFERROR(VLOOKUP(CONCATENATE($A146,BB$1),'Исх-видео'!$A$2:$F$3000,6,FALSE),"-")</f>
        <v>-</v>
      </c>
      <c r="BC146" s="115" t="str">
        <f>IFERROR(VLOOKUP(CONCATENATE($A146,BC$1),'Исх-видео'!$A$2:$F$3000,6,FALSE),"-")</f>
        <v>-</v>
      </c>
      <c r="BD146" s="115" t="str">
        <f>IFERROR(VLOOKUP(CONCATENATE($A146,BD$1),'Исх-видео'!$A$2:$F$3000,6,FALSE),"-")</f>
        <v>-</v>
      </c>
      <c r="BE146" s="115" t="str">
        <f>IFERROR(VLOOKUP(CONCATENATE($A146,BE$1),'Исх-видео'!$A$2:$F$3000,6,FALSE),"-")</f>
        <v>-</v>
      </c>
      <c r="BF146" s="115" t="str">
        <f>IFERROR(VLOOKUP(CONCATENATE($A146,BF$1),'Исх-видео'!$A$2:$F$3000,6,FALSE),"-")</f>
        <v>-</v>
      </c>
      <c r="BG146" s="115" t="str">
        <f>IFERROR(VLOOKUP(CONCATENATE($A146,BG$1),'Исх-видео'!$A$2:$F$3000,6,FALSE),"-")</f>
        <v>-</v>
      </c>
      <c r="BH146" s="116"/>
    </row>
    <row r="147" spans="1:60">
      <c r="A147" s="38">
        <f t="shared" si="13"/>
        <v>46</v>
      </c>
      <c r="B147" s="115" t="str">
        <f>IFERROR(VLOOKUP(CONCATENATE($A147,B$1),'Исх-видео'!$A$2:$F$3000,6,FALSE),"-")</f>
        <v>-</v>
      </c>
      <c r="C147" s="115" t="str">
        <f>IFERROR(VLOOKUP(CONCATENATE($A147,C$1),'Исх-видео'!$A$2:$F$3000,6,FALSE),"-")</f>
        <v>-</v>
      </c>
      <c r="D147" s="115" t="str">
        <f>IFERROR(VLOOKUP(CONCATENATE($A147,D$1),'Исх-видео'!$A$2:$F$3000,6,FALSE),"-")</f>
        <v>-</v>
      </c>
      <c r="E147" s="115" t="str">
        <f>IFERROR(VLOOKUP(CONCATENATE($A147,E$1),'Исх-видео'!$A$2:$F$3000,6,FALSE),"-")</f>
        <v>-</v>
      </c>
      <c r="F147" s="115" t="str">
        <f>IFERROR(VLOOKUP(CONCATENATE($A147,F$1),'Исх-видео'!$A$2:$F$3000,6,FALSE),"-")</f>
        <v>НЕТ</v>
      </c>
      <c r="G147" s="115" t="str">
        <f>IFERROR(VLOOKUP(CONCATENATE($A147,G$1),'Исх-видео'!$A$2:$F$3000,6,FALSE),"-")</f>
        <v>-</v>
      </c>
      <c r="H147" s="115" t="str">
        <f>IFERROR(VLOOKUP(CONCATENATE($A147,H$1),'Исх-видео'!$A$2:$F$3000,6,FALSE),"-")</f>
        <v>-</v>
      </c>
      <c r="I147" s="115" t="str">
        <f>IFERROR(VLOOKUP(CONCATENATE($A147,I$1),'Исх-видео'!$A$2:$F$3000,6,FALSE),"-")</f>
        <v>ДА</v>
      </c>
      <c r="J147" s="115" t="str">
        <f>IFERROR(VLOOKUP(CONCATENATE($A147,J$1),'Исх-видео'!$A$2:$F$3000,6,FALSE),"-")</f>
        <v>-</v>
      </c>
      <c r="K147" s="115" t="str">
        <f>IFERROR(VLOOKUP(CONCATENATE($A147,K$1),'Исх-видео'!$A$2:$F$3000,6,FALSE),"-")</f>
        <v>-</v>
      </c>
      <c r="L147" s="115" t="str">
        <f>IFERROR(VLOOKUP(CONCATENATE($A147,L$1),'Исх-видео'!$A$2:$F$3000,6,FALSE),"-")</f>
        <v>-</v>
      </c>
      <c r="M147" s="115" t="str">
        <f>IFERROR(VLOOKUP(CONCATENATE($A147,M$1),'Исх-видео'!$A$2:$F$3000,6,FALSE),"-")</f>
        <v>-</v>
      </c>
      <c r="N147" s="115" t="str">
        <f>IFERROR(VLOOKUP(CONCATENATE($A147,N$1),'Исх-видео'!$A$2:$F$3000,6,FALSE),"-")</f>
        <v>-</v>
      </c>
      <c r="O147" s="115" t="str">
        <f>IFERROR(VLOOKUP(CONCATENATE($A147,O$1),'Исх-видео'!$A$2:$F$3000,6,FALSE),"-")</f>
        <v>-</v>
      </c>
      <c r="P147" s="115" t="str">
        <f>IFERROR(VLOOKUP(CONCATENATE($A147,P$1),'Исх-видео'!$A$2:$F$3000,6,FALSE),"-")</f>
        <v>-</v>
      </c>
      <c r="Q147" s="115" t="str">
        <f>IFERROR(VLOOKUP(CONCATENATE($A147,Q$1),'Исх-видео'!$A$2:$F$3000,6,FALSE),"-")</f>
        <v>-</v>
      </c>
      <c r="R147" s="115" t="str">
        <f>IFERROR(VLOOKUP(CONCATENATE($A147,R$1),'Исх-видео'!$A$2:$F$3000,6,FALSE),"-")</f>
        <v>-</v>
      </c>
      <c r="S147" s="115" t="str">
        <f>IFERROR(VLOOKUP(CONCATENATE($A147,S$1),'Исх-видео'!$A$2:$F$3000,6,FALSE),"-")</f>
        <v>ДА</v>
      </c>
      <c r="T147" s="115" t="str">
        <f>IFERROR(VLOOKUP(CONCATENATE($A147,T$1),'Исх-видео'!$A$2:$F$3000,6,FALSE),"-")</f>
        <v>-</v>
      </c>
      <c r="U147" s="115" t="str">
        <f>IFERROR(VLOOKUP(CONCATENATE($A147,U$1),'Исх-видео'!$A$2:$F$3000,6,FALSE),"-")</f>
        <v>-</v>
      </c>
      <c r="V147" s="115" t="str">
        <f>IFERROR(VLOOKUP(CONCATENATE($A147,V$1),'Исх-видео'!$A$2:$F$3000,6,FALSE),"-")</f>
        <v>-</v>
      </c>
      <c r="W147" s="115" t="str">
        <f>IFERROR(VLOOKUP(CONCATENATE($A147,W$1),'Исх-видео'!$A$2:$F$3000,6,FALSE),"-")</f>
        <v>-</v>
      </c>
      <c r="X147" s="115" t="str">
        <f>IFERROR(VLOOKUP(CONCATENATE($A147,X$1),'Исх-видео'!$A$2:$F$3000,6,FALSE),"-")</f>
        <v>-</v>
      </c>
      <c r="Y147" s="115" t="str">
        <f>IFERROR(VLOOKUP(CONCATENATE($A147,Y$1),'Исх-видео'!$A$2:$F$3000,6,FALSE),"-")</f>
        <v>-</v>
      </c>
      <c r="Z147" s="115" t="str">
        <f>IFERROR(VLOOKUP(CONCATENATE($A147,Z$1),'Исх-видео'!$A$2:$F$3000,6,FALSE),"-")</f>
        <v>-</v>
      </c>
      <c r="AA147" s="115" t="str">
        <f>IFERROR(VLOOKUP(CONCATENATE($A147,AA$1),'Исх-видео'!$A$2:$F$3000,6,FALSE),"-")</f>
        <v>-</v>
      </c>
      <c r="AB147" s="115" t="str">
        <f>IFERROR(VLOOKUP(CONCATENATE($A147,AB$1),'Исх-видео'!$A$2:$F$3000,6,FALSE),"-")</f>
        <v>-</v>
      </c>
      <c r="AC147" s="115" t="str">
        <f>IFERROR(VLOOKUP(CONCATENATE($A147,AC$1),'Исх-видео'!$A$2:$F$3000,6,FALSE),"-")</f>
        <v>-</v>
      </c>
      <c r="AD147" s="115" t="str">
        <f>IFERROR(VLOOKUP(CONCATENATE($A147,AD$1),'Исх-видео'!$A$2:$F$3000,6,FALSE),"-")</f>
        <v>-</v>
      </c>
      <c r="AE147" s="115" t="str">
        <f>IFERROR(VLOOKUP(CONCATENATE($A147,AE$1),'Исх-видео'!$A$2:$F$3000,6,FALSE),"-")</f>
        <v>-</v>
      </c>
      <c r="AF147" s="115" t="str">
        <f>IFERROR(VLOOKUP(CONCATENATE($A147,AF$1),'Исх-видео'!$A$2:$F$3000,6,FALSE),"-")</f>
        <v>-</v>
      </c>
      <c r="AG147" s="115" t="str">
        <f>IFERROR(VLOOKUP(CONCATENATE($A147,AG$1),'Исх-видео'!$A$2:$F$3000,6,FALSE),"-")</f>
        <v>-</v>
      </c>
      <c r="AH147" s="115" t="str">
        <f>IFERROR(VLOOKUP(CONCATENATE($A147,AH$1),'Исх-видео'!$A$2:$F$3000,6,FALSE),"-")</f>
        <v>-</v>
      </c>
      <c r="AI147" s="115" t="str">
        <f>IFERROR(VLOOKUP(CONCATENATE($A147,AI$1),'Исх-видео'!$A$2:$F$3000,6,FALSE),"-")</f>
        <v>-</v>
      </c>
      <c r="AJ147" s="115" t="str">
        <f>IFERROR(VLOOKUP(CONCATENATE($A147,AJ$1),'Исх-видео'!$A$2:$F$3000,6,FALSE),"-")</f>
        <v>НЕТ</v>
      </c>
      <c r="AK147" s="115" t="str">
        <f>IFERROR(VLOOKUP(CONCATENATE($A147,AK$1),'Исх-видео'!$A$2:$F$3000,6,FALSE),"-")</f>
        <v>ДА</v>
      </c>
      <c r="AL147" s="115" t="str">
        <f>IFERROR(VLOOKUP(CONCATENATE($A147,AL$1),'Исх-видео'!$A$2:$F$3000,6,FALSE),"-")</f>
        <v>ДА</v>
      </c>
      <c r="AM147" s="115" t="str">
        <f>IFERROR(VLOOKUP(CONCATENATE($A147,AM$1),'Исх-видео'!$A$2:$F$3000,6,FALSE),"-")</f>
        <v>-</v>
      </c>
      <c r="AN147" s="115" t="str">
        <f>IFERROR(VLOOKUP(CONCATENATE($A147,AN$1),'Исх-видео'!$A$2:$F$3000,6,FALSE),"-")</f>
        <v>НЕТ</v>
      </c>
      <c r="AO147" s="115" t="str">
        <f>IFERROR(VLOOKUP(CONCATENATE($A147,AO$1),'Исх-видео'!$A$2:$F$3000,6,FALSE),"-")</f>
        <v>-</v>
      </c>
      <c r="AP147" s="115" t="str">
        <f>IFERROR(VLOOKUP(CONCATENATE($A147,AP$1),'Исх-видео'!$A$2:$F$3000,6,FALSE),"-")</f>
        <v>-</v>
      </c>
      <c r="AQ147" s="115" t="str">
        <f>IFERROR(VLOOKUP(CONCATENATE($A147,AQ$1),'Исх-видео'!$A$2:$F$3000,6,FALSE),"-")</f>
        <v>-</v>
      </c>
      <c r="AR147" s="115" t="str">
        <f>IFERROR(VLOOKUP(CONCATENATE($A147,AR$1),'Исх-видео'!$A$2:$F$3000,6,FALSE),"-")</f>
        <v>-</v>
      </c>
      <c r="AS147" s="115" t="str">
        <f>IFERROR(VLOOKUP(CONCATENATE($A147,AS$1),'Исх-видео'!$A$2:$F$3000,6,FALSE),"-")</f>
        <v>-</v>
      </c>
      <c r="AT147" s="115" t="str">
        <f>IFERROR(VLOOKUP(CONCATENATE($A147,AT$1),'Исх-видео'!$A$2:$F$3000,6,FALSE),"-")</f>
        <v>-</v>
      </c>
      <c r="AU147" s="115" t="str">
        <f>IFERROR(VLOOKUP(CONCATENATE($A147,AU$1),'Исх-видео'!$A$2:$F$3000,6,FALSE),"-")</f>
        <v>-</v>
      </c>
      <c r="AV147" s="115" t="str">
        <f>IFERROR(VLOOKUP(CONCATENATE($A147,AV$1),'Исх-видео'!$A$2:$F$3000,6,FALSE),"-")</f>
        <v>-</v>
      </c>
      <c r="AW147" s="115" t="str">
        <f>IFERROR(VLOOKUP(CONCATENATE($A147,AW$1),'Исх-видео'!$A$2:$F$3000,6,FALSE),"-")</f>
        <v>-</v>
      </c>
      <c r="AX147" s="115" t="str">
        <f>IFERROR(VLOOKUP(CONCATENATE($A147,AX$1),'Исх-видео'!$A$2:$F$3000,6,FALSE),"-")</f>
        <v>-</v>
      </c>
      <c r="AY147" s="115" t="str">
        <f>IFERROR(VLOOKUP(CONCATENATE($A147,AY$1),'Исх-видео'!$A$2:$F$3000,6,FALSE),"-")</f>
        <v>-</v>
      </c>
      <c r="AZ147" s="115" t="str">
        <f>IFERROR(VLOOKUP(CONCATENATE($A147,AZ$1),'Исх-видео'!$A$2:$F$3000,6,FALSE),"-")</f>
        <v>-</v>
      </c>
      <c r="BA147" s="115" t="str">
        <f>IFERROR(VLOOKUP(CONCATENATE($A147,BA$1),'Исх-видео'!$A$2:$F$3000,6,FALSE),"-")</f>
        <v>НЕТ</v>
      </c>
      <c r="BB147" s="115" t="str">
        <f>IFERROR(VLOOKUP(CONCATENATE($A147,BB$1),'Исх-видео'!$A$2:$F$3000,6,FALSE),"-")</f>
        <v>-</v>
      </c>
      <c r="BC147" s="115" t="str">
        <f>IFERROR(VLOOKUP(CONCATENATE($A147,BC$1),'Исх-видео'!$A$2:$F$3000,6,FALSE),"-")</f>
        <v>НЕТ</v>
      </c>
      <c r="BD147" s="115" t="str">
        <f>IFERROR(VLOOKUP(CONCATENATE($A147,BD$1),'Исх-видео'!$A$2:$F$3000,6,FALSE),"-")</f>
        <v>-</v>
      </c>
      <c r="BE147" s="115" t="str">
        <f>IFERROR(VLOOKUP(CONCATENATE($A147,BE$1),'Исх-видео'!$A$2:$F$3000,6,FALSE),"-")</f>
        <v>НЕТ</v>
      </c>
      <c r="BF147" s="115" t="str">
        <f>IFERROR(VLOOKUP(CONCATENATE($A147,BF$1),'Исх-видео'!$A$2:$F$3000,6,FALSE),"-")</f>
        <v>-</v>
      </c>
      <c r="BG147" s="115" t="str">
        <f>IFERROR(VLOOKUP(CONCATENATE($A147,BG$1),'Исх-видео'!$A$2:$F$3000,6,FALSE),"-")</f>
        <v>-</v>
      </c>
      <c r="BH147" s="116"/>
    </row>
    <row r="148" spans="1:60">
      <c r="A148" s="38">
        <f t="shared" si="13"/>
        <v>47</v>
      </c>
      <c r="B148" s="115" t="str">
        <f>IFERROR(VLOOKUP(CONCATENATE($A148,B$1),'Исх-видео'!$A$2:$F$3000,6,FALSE),"-")</f>
        <v>-</v>
      </c>
      <c r="C148" s="115" t="str">
        <f>IFERROR(VLOOKUP(CONCATENATE($A148,C$1),'Исх-видео'!$A$2:$F$3000,6,FALSE),"-")</f>
        <v>-</v>
      </c>
      <c r="D148" s="115" t="str">
        <f>IFERROR(VLOOKUP(CONCATENATE($A148,D$1),'Исх-видео'!$A$2:$F$3000,6,FALSE),"-")</f>
        <v>-</v>
      </c>
      <c r="E148" s="115" t="str">
        <f>IFERROR(VLOOKUP(CONCATENATE($A148,E$1),'Исх-видео'!$A$2:$F$3000,6,FALSE),"-")</f>
        <v>-</v>
      </c>
      <c r="F148" s="115" t="str">
        <f>IFERROR(VLOOKUP(CONCATENATE($A148,F$1),'Исх-видео'!$A$2:$F$3000,6,FALSE),"-")</f>
        <v>-</v>
      </c>
      <c r="G148" s="115" t="str">
        <f>IFERROR(VLOOKUP(CONCATENATE($A148,G$1),'Исх-видео'!$A$2:$F$3000,6,FALSE),"-")</f>
        <v>-</v>
      </c>
      <c r="H148" s="115" t="str">
        <f>IFERROR(VLOOKUP(CONCATENATE($A148,H$1),'Исх-видео'!$A$2:$F$3000,6,FALSE),"-")</f>
        <v>-</v>
      </c>
      <c r="I148" s="115" t="str">
        <f>IFERROR(VLOOKUP(CONCATENATE($A148,I$1),'Исх-видео'!$A$2:$F$3000,6,FALSE),"-")</f>
        <v>-</v>
      </c>
      <c r="J148" s="115" t="str">
        <f>IFERROR(VLOOKUP(CONCATENATE($A148,J$1),'Исх-видео'!$A$2:$F$3000,6,FALSE),"-")</f>
        <v>-</v>
      </c>
      <c r="K148" s="115" t="str">
        <f>IFERROR(VLOOKUP(CONCATENATE($A148,K$1),'Исх-видео'!$A$2:$F$3000,6,FALSE),"-")</f>
        <v>-</v>
      </c>
      <c r="L148" s="115" t="str">
        <f>IFERROR(VLOOKUP(CONCATENATE($A148,L$1),'Исх-видео'!$A$2:$F$3000,6,FALSE),"-")</f>
        <v>-</v>
      </c>
      <c r="M148" s="115" t="str">
        <f>IFERROR(VLOOKUP(CONCATENATE($A148,M$1),'Исх-видео'!$A$2:$F$3000,6,FALSE),"-")</f>
        <v>-</v>
      </c>
      <c r="N148" s="115" t="str">
        <f>IFERROR(VLOOKUP(CONCATENATE($A148,N$1),'Исх-видео'!$A$2:$F$3000,6,FALSE),"-")</f>
        <v>-</v>
      </c>
      <c r="O148" s="115" t="str">
        <f>IFERROR(VLOOKUP(CONCATENATE($A148,O$1),'Исх-видео'!$A$2:$F$3000,6,FALSE),"-")</f>
        <v>-</v>
      </c>
      <c r="P148" s="115" t="str">
        <f>IFERROR(VLOOKUP(CONCATENATE($A148,P$1),'Исх-видео'!$A$2:$F$3000,6,FALSE),"-")</f>
        <v>-</v>
      </c>
      <c r="Q148" s="115" t="str">
        <f>IFERROR(VLOOKUP(CONCATENATE($A148,Q$1),'Исх-видео'!$A$2:$F$3000,6,FALSE),"-")</f>
        <v>-</v>
      </c>
      <c r="R148" s="115" t="str">
        <f>IFERROR(VLOOKUP(CONCATENATE($A148,R$1),'Исх-видео'!$A$2:$F$3000,6,FALSE),"-")</f>
        <v>-</v>
      </c>
      <c r="S148" s="115" t="str">
        <f>IFERROR(VLOOKUP(CONCATENATE($A148,S$1),'Исх-видео'!$A$2:$F$3000,6,FALSE),"-")</f>
        <v>-</v>
      </c>
      <c r="T148" s="115" t="str">
        <f>IFERROR(VLOOKUP(CONCATENATE($A148,T$1),'Исх-видео'!$A$2:$F$3000,6,FALSE),"-")</f>
        <v>-</v>
      </c>
      <c r="U148" s="115" t="str">
        <f>IFERROR(VLOOKUP(CONCATENATE($A148,U$1),'Исх-видео'!$A$2:$F$3000,6,FALSE),"-")</f>
        <v>-</v>
      </c>
      <c r="V148" s="115" t="str">
        <f>IFERROR(VLOOKUP(CONCATENATE($A148,V$1),'Исх-видео'!$A$2:$F$3000,6,FALSE),"-")</f>
        <v>-</v>
      </c>
      <c r="W148" s="115" t="str">
        <f>IFERROR(VLOOKUP(CONCATENATE($A148,W$1),'Исх-видео'!$A$2:$F$3000,6,FALSE),"-")</f>
        <v>-</v>
      </c>
      <c r="X148" s="115" t="str">
        <f>IFERROR(VLOOKUP(CONCATENATE($A148,X$1),'Исх-видео'!$A$2:$F$3000,6,FALSE),"-")</f>
        <v>-</v>
      </c>
      <c r="Y148" s="115" t="str">
        <f>IFERROR(VLOOKUP(CONCATENATE($A148,Y$1),'Исх-видео'!$A$2:$F$3000,6,FALSE),"-")</f>
        <v>-</v>
      </c>
      <c r="Z148" s="115" t="str">
        <f>IFERROR(VLOOKUP(CONCATENATE($A148,Z$1),'Исх-видео'!$A$2:$F$3000,6,FALSE),"-")</f>
        <v>-</v>
      </c>
      <c r="AA148" s="115" t="str">
        <f>IFERROR(VLOOKUP(CONCATENATE($A148,AA$1),'Исх-видео'!$A$2:$F$3000,6,FALSE),"-")</f>
        <v>-</v>
      </c>
      <c r="AB148" s="115" t="str">
        <f>IFERROR(VLOOKUP(CONCATENATE($A148,AB$1),'Исх-видео'!$A$2:$F$3000,6,FALSE),"-")</f>
        <v>-</v>
      </c>
      <c r="AC148" s="115" t="str">
        <f>IFERROR(VLOOKUP(CONCATENATE($A148,AC$1),'Исх-видео'!$A$2:$F$3000,6,FALSE),"-")</f>
        <v>-</v>
      </c>
      <c r="AD148" s="115" t="str">
        <f>IFERROR(VLOOKUP(CONCATENATE($A148,AD$1),'Исх-видео'!$A$2:$F$3000,6,FALSE),"-")</f>
        <v>-</v>
      </c>
      <c r="AE148" s="115" t="str">
        <f>IFERROR(VLOOKUP(CONCATENATE($A148,AE$1),'Исх-видео'!$A$2:$F$3000,6,FALSE),"-")</f>
        <v>-</v>
      </c>
      <c r="AF148" s="115" t="str">
        <f>IFERROR(VLOOKUP(CONCATENATE($A148,AF$1),'Исх-видео'!$A$2:$F$3000,6,FALSE),"-")</f>
        <v>-</v>
      </c>
      <c r="AG148" s="115" t="str">
        <f>IFERROR(VLOOKUP(CONCATENATE($A148,AG$1),'Исх-видео'!$A$2:$F$3000,6,FALSE),"-")</f>
        <v>-</v>
      </c>
      <c r="AH148" s="115" t="str">
        <f>IFERROR(VLOOKUP(CONCATENATE($A148,AH$1),'Исх-видео'!$A$2:$F$3000,6,FALSE),"-")</f>
        <v>-</v>
      </c>
      <c r="AI148" s="115" t="str">
        <f>IFERROR(VLOOKUP(CONCATENATE($A148,AI$1),'Исх-видео'!$A$2:$F$3000,6,FALSE),"-")</f>
        <v>-</v>
      </c>
      <c r="AJ148" s="115" t="str">
        <f>IFERROR(VLOOKUP(CONCATENATE($A148,AJ$1),'Исх-видео'!$A$2:$F$3000,6,FALSE),"-")</f>
        <v>-</v>
      </c>
      <c r="AK148" s="115" t="str">
        <f>IFERROR(VLOOKUP(CONCATENATE($A148,AK$1),'Исх-видео'!$A$2:$F$3000,6,FALSE),"-")</f>
        <v>-</v>
      </c>
      <c r="AL148" s="115" t="str">
        <f>IFERROR(VLOOKUP(CONCATENATE($A148,AL$1),'Исх-видео'!$A$2:$F$3000,6,FALSE),"-")</f>
        <v>-</v>
      </c>
      <c r="AM148" s="115" t="str">
        <f>IFERROR(VLOOKUP(CONCATENATE($A148,AM$1),'Исх-видео'!$A$2:$F$3000,6,FALSE),"-")</f>
        <v>-</v>
      </c>
      <c r="AN148" s="115" t="str">
        <f>IFERROR(VLOOKUP(CONCATENATE($A148,AN$1),'Исх-видео'!$A$2:$F$3000,6,FALSE),"-")</f>
        <v>-</v>
      </c>
      <c r="AO148" s="115" t="str">
        <f>IFERROR(VLOOKUP(CONCATENATE($A148,AO$1),'Исх-видео'!$A$2:$F$3000,6,FALSE),"-")</f>
        <v>-</v>
      </c>
      <c r="AP148" s="115" t="str">
        <f>IFERROR(VLOOKUP(CONCATENATE($A148,AP$1),'Исх-видео'!$A$2:$F$3000,6,FALSE),"-")</f>
        <v>-</v>
      </c>
      <c r="AQ148" s="115" t="str">
        <f>IFERROR(VLOOKUP(CONCATENATE($A148,AQ$1),'Исх-видео'!$A$2:$F$3000,6,FALSE),"-")</f>
        <v>-</v>
      </c>
      <c r="AR148" s="115" t="str">
        <f>IFERROR(VLOOKUP(CONCATENATE($A148,AR$1),'Исх-видео'!$A$2:$F$3000,6,FALSE),"-")</f>
        <v>-</v>
      </c>
      <c r="AS148" s="115" t="str">
        <f>IFERROR(VLOOKUP(CONCATENATE($A148,AS$1),'Исх-видео'!$A$2:$F$3000,6,FALSE),"-")</f>
        <v>-</v>
      </c>
      <c r="AT148" s="115" t="str">
        <f>IFERROR(VLOOKUP(CONCATENATE($A148,AT$1),'Исх-видео'!$A$2:$F$3000,6,FALSE),"-")</f>
        <v>-</v>
      </c>
      <c r="AU148" s="115" t="str">
        <f>IFERROR(VLOOKUP(CONCATENATE($A148,AU$1),'Исх-видео'!$A$2:$F$3000,6,FALSE),"-")</f>
        <v>-</v>
      </c>
      <c r="AV148" s="115" t="str">
        <f>IFERROR(VLOOKUP(CONCATENATE($A148,AV$1),'Исх-видео'!$A$2:$F$3000,6,FALSE),"-")</f>
        <v>-</v>
      </c>
      <c r="AW148" s="115" t="str">
        <f>IFERROR(VLOOKUP(CONCATENATE($A148,AW$1),'Исх-видео'!$A$2:$F$3000,6,FALSE),"-")</f>
        <v>-</v>
      </c>
      <c r="AX148" s="115" t="str">
        <f>IFERROR(VLOOKUP(CONCATENATE($A148,AX$1),'Исх-видео'!$A$2:$F$3000,6,FALSE),"-")</f>
        <v>-</v>
      </c>
      <c r="AY148" s="115" t="str">
        <f>IFERROR(VLOOKUP(CONCATENATE($A148,AY$1),'Исх-видео'!$A$2:$F$3000,6,FALSE),"-")</f>
        <v>-</v>
      </c>
      <c r="AZ148" s="115" t="str">
        <f>IFERROR(VLOOKUP(CONCATENATE($A148,AZ$1),'Исх-видео'!$A$2:$F$3000,6,FALSE),"-")</f>
        <v>-</v>
      </c>
      <c r="BA148" s="115" t="str">
        <f>IFERROR(VLOOKUP(CONCATENATE($A148,BA$1),'Исх-видео'!$A$2:$F$3000,6,FALSE),"-")</f>
        <v>-</v>
      </c>
      <c r="BB148" s="115" t="str">
        <f>IFERROR(VLOOKUP(CONCATENATE($A148,BB$1),'Исх-видео'!$A$2:$F$3000,6,FALSE),"-")</f>
        <v>-</v>
      </c>
      <c r="BC148" s="115" t="str">
        <f>IFERROR(VLOOKUP(CONCATENATE($A148,BC$1),'Исх-видео'!$A$2:$F$3000,6,FALSE),"-")</f>
        <v>-</v>
      </c>
      <c r="BD148" s="115" t="str">
        <f>IFERROR(VLOOKUP(CONCATENATE($A148,BD$1),'Исх-видео'!$A$2:$F$3000,6,FALSE),"-")</f>
        <v>-</v>
      </c>
      <c r="BE148" s="115" t="str">
        <f>IFERROR(VLOOKUP(CONCATENATE($A148,BE$1),'Исх-видео'!$A$2:$F$3000,6,FALSE),"-")</f>
        <v>-</v>
      </c>
      <c r="BF148" s="115" t="str">
        <f>IFERROR(VLOOKUP(CONCATENATE($A148,BF$1),'Исх-видео'!$A$2:$F$3000,6,FALSE),"-")</f>
        <v>-</v>
      </c>
      <c r="BG148" s="115" t="str">
        <f>IFERROR(VLOOKUP(CONCATENATE($A148,BG$1),'Исх-видео'!$A$2:$F$3000,6,FALSE),"-")</f>
        <v>-</v>
      </c>
      <c r="BH148" s="116"/>
    </row>
    <row r="149" spans="1:60">
      <c r="A149" s="38">
        <f t="shared" si="13"/>
        <v>48</v>
      </c>
      <c r="B149" s="115" t="str">
        <f>IFERROR(VLOOKUP(CONCATENATE($A149,B$1),'Исх-видео'!$A$2:$F$3000,6,FALSE),"-")</f>
        <v>-</v>
      </c>
      <c r="C149" s="115" t="str">
        <f>IFERROR(VLOOKUP(CONCATENATE($A149,C$1),'Исх-видео'!$A$2:$F$3000,6,FALSE),"-")</f>
        <v>-</v>
      </c>
      <c r="D149" s="115" t="str">
        <f>IFERROR(VLOOKUP(CONCATENATE($A149,D$1),'Исх-видео'!$A$2:$F$3000,6,FALSE),"-")</f>
        <v>-</v>
      </c>
      <c r="E149" s="115" t="str">
        <f>IFERROR(VLOOKUP(CONCATENATE($A149,E$1),'Исх-видео'!$A$2:$F$3000,6,FALSE),"-")</f>
        <v>ДА</v>
      </c>
      <c r="F149" s="115" t="str">
        <f>IFERROR(VLOOKUP(CONCATENATE($A149,F$1),'Исх-видео'!$A$2:$F$3000,6,FALSE),"-")</f>
        <v>НЕТ</v>
      </c>
      <c r="G149" s="115" t="str">
        <f>IFERROR(VLOOKUP(CONCATENATE($A149,G$1),'Исх-видео'!$A$2:$F$3000,6,FALSE),"-")</f>
        <v>-</v>
      </c>
      <c r="H149" s="115" t="str">
        <f>IFERROR(VLOOKUP(CONCATENATE($A149,H$1),'Исх-видео'!$A$2:$F$3000,6,FALSE),"-")</f>
        <v>-</v>
      </c>
      <c r="I149" s="115" t="str">
        <f>IFERROR(VLOOKUP(CONCATENATE($A149,I$1),'Исх-видео'!$A$2:$F$3000,6,FALSE),"-")</f>
        <v>ДА</v>
      </c>
      <c r="J149" s="115" t="str">
        <f>IFERROR(VLOOKUP(CONCATENATE($A149,J$1),'Исх-видео'!$A$2:$F$3000,6,FALSE),"-")</f>
        <v>НЕТ</v>
      </c>
      <c r="K149" s="115" t="str">
        <f>IFERROR(VLOOKUP(CONCATENATE($A149,K$1),'Исх-видео'!$A$2:$F$3000,6,FALSE),"-")</f>
        <v>-</v>
      </c>
      <c r="L149" s="115" t="str">
        <f>IFERROR(VLOOKUP(CONCATENATE($A149,L$1),'Исх-видео'!$A$2:$F$3000,6,FALSE),"-")</f>
        <v>-</v>
      </c>
      <c r="M149" s="115" t="str">
        <f>IFERROR(VLOOKUP(CONCATENATE($A149,M$1),'Исх-видео'!$A$2:$F$3000,6,FALSE),"-")</f>
        <v>-</v>
      </c>
      <c r="N149" s="115" t="str">
        <f>IFERROR(VLOOKUP(CONCATENATE($A149,N$1),'Исх-видео'!$A$2:$F$3000,6,FALSE),"-")</f>
        <v>-</v>
      </c>
      <c r="O149" s="115" t="str">
        <f>IFERROR(VLOOKUP(CONCATENATE($A149,O$1),'Исх-видео'!$A$2:$F$3000,6,FALSE),"-")</f>
        <v>-</v>
      </c>
      <c r="P149" s="115" t="str">
        <f>IFERROR(VLOOKUP(CONCATENATE($A149,P$1),'Исх-видео'!$A$2:$F$3000,6,FALSE),"-")</f>
        <v>-</v>
      </c>
      <c r="Q149" s="115" t="str">
        <f>IFERROR(VLOOKUP(CONCATENATE($A149,Q$1),'Исх-видео'!$A$2:$F$3000,6,FALSE),"-")</f>
        <v>-</v>
      </c>
      <c r="R149" s="115" t="str">
        <f>IFERROR(VLOOKUP(CONCATENATE($A149,R$1),'Исх-видео'!$A$2:$F$3000,6,FALSE),"-")</f>
        <v>-</v>
      </c>
      <c r="S149" s="115" t="str">
        <f>IFERROR(VLOOKUP(CONCATENATE($A149,S$1),'Исх-видео'!$A$2:$F$3000,6,FALSE),"-")</f>
        <v>ДА</v>
      </c>
      <c r="T149" s="115" t="str">
        <f>IFERROR(VLOOKUP(CONCATENATE($A149,T$1),'Исх-видео'!$A$2:$F$3000,6,FALSE),"-")</f>
        <v>-</v>
      </c>
      <c r="U149" s="115" t="str">
        <f>IFERROR(VLOOKUP(CONCATENATE($A149,U$1),'Исх-видео'!$A$2:$F$3000,6,FALSE),"-")</f>
        <v>-</v>
      </c>
      <c r="V149" s="115" t="str">
        <f>IFERROR(VLOOKUP(CONCATENATE($A149,V$1),'Исх-видео'!$A$2:$F$3000,6,FALSE),"-")</f>
        <v>-</v>
      </c>
      <c r="W149" s="115" t="str">
        <f>IFERROR(VLOOKUP(CONCATENATE($A149,W$1),'Исх-видео'!$A$2:$F$3000,6,FALSE),"-")</f>
        <v>-</v>
      </c>
      <c r="X149" s="115" t="str">
        <f>IFERROR(VLOOKUP(CONCATENATE($A149,X$1),'Исх-видео'!$A$2:$F$3000,6,FALSE),"-")</f>
        <v>НЕТ</v>
      </c>
      <c r="Y149" s="115" t="str">
        <f>IFERROR(VLOOKUP(CONCATENATE($A149,Y$1),'Исх-видео'!$A$2:$F$3000,6,FALSE),"-")</f>
        <v>-</v>
      </c>
      <c r="Z149" s="115" t="str">
        <f>IFERROR(VLOOKUP(CONCATENATE($A149,Z$1),'Исх-видео'!$A$2:$F$3000,6,FALSE),"-")</f>
        <v>НЕТ</v>
      </c>
      <c r="AA149" s="115" t="str">
        <f>IFERROR(VLOOKUP(CONCATENATE($A149,AA$1),'Исх-видео'!$A$2:$F$3000,6,FALSE),"-")</f>
        <v>-</v>
      </c>
      <c r="AB149" s="115" t="str">
        <f>IFERROR(VLOOKUP(CONCATENATE($A149,AB$1),'Исх-видео'!$A$2:$F$3000,6,FALSE),"-")</f>
        <v>-</v>
      </c>
      <c r="AC149" s="115" t="str">
        <f>IFERROR(VLOOKUP(CONCATENATE($A149,AC$1),'Исх-видео'!$A$2:$F$3000,6,FALSE),"-")</f>
        <v>-</v>
      </c>
      <c r="AD149" s="115" t="str">
        <f>IFERROR(VLOOKUP(CONCATENATE($A149,AD$1),'Исх-видео'!$A$2:$F$3000,6,FALSE),"-")</f>
        <v>-</v>
      </c>
      <c r="AE149" s="115" t="str">
        <f>IFERROR(VLOOKUP(CONCATENATE($A149,AE$1),'Исх-видео'!$A$2:$F$3000,6,FALSE),"-")</f>
        <v>ДА</v>
      </c>
      <c r="AF149" s="115" t="str">
        <f>IFERROR(VLOOKUP(CONCATENATE($A149,AF$1),'Исх-видео'!$A$2:$F$3000,6,FALSE),"-")</f>
        <v>-</v>
      </c>
      <c r="AG149" s="115" t="str">
        <f>IFERROR(VLOOKUP(CONCATENATE($A149,AG$1),'Исх-видео'!$A$2:$F$3000,6,FALSE),"-")</f>
        <v>-</v>
      </c>
      <c r="AH149" s="115" t="str">
        <f>IFERROR(VLOOKUP(CONCATENATE($A149,AH$1),'Исх-видео'!$A$2:$F$3000,6,FALSE),"-")</f>
        <v>-</v>
      </c>
      <c r="AI149" s="115" t="str">
        <f>IFERROR(VLOOKUP(CONCATENATE($A149,AI$1),'Исх-видео'!$A$2:$F$3000,6,FALSE),"-")</f>
        <v>-</v>
      </c>
      <c r="AJ149" s="115" t="str">
        <f>IFERROR(VLOOKUP(CONCATENATE($A149,AJ$1),'Исх-видео'!$A$2:$F$3000,6,FALSE),"-")</f>
        <v>НЕТ</v>
      </c>
      <c r="AK149" s="115" t="str">
        <f>IFERROR(VLOOKUP(CONCATENATE($A149,AK$1),'Исх-видео'!$A$2:$F$3000,6,FALSE),"-")</f>
        <v>ДА</v>
      </c>
      <c r="AL149" s="115" t="str">
        <f>IFERROR(VLOOKUP(CONCATENATE($A149,AL$1),'Исх-видео'!$A$2:$F$3000,6,FALSE),"-")</f>
        <v>ДА</v>
      </c>
      <c r="AM149" s="115" t="str">
        <f>IFERROR(VLOOKUP(CONCATENATE($A149,AM$1),'Исх-видео'!$A$2:$F$3000,6,FALSE),"-")</f>
        <v>-</v>
      </c>
      <c r="AN149" s="115" t="str">
        <f>IFERROR(VLOOKUP(CONCATENATE($A149,AN$1),'Исх-видео'!$A$2:$F$3000,6,FALSE),"-")</f>
        <v>ДА</v>
      </c>
      <c r="AO149" s="115" t="str">
        <f>IFERROR(VLOOKUP(CONCATENATE($A149,AO$1),'Исх-видео'!$A$2:$F$3000,6,FALSE),"-")</f>
        <v>-</v>
      </c>
      <c r="AP149" s="115" t="str">
        <f>IFERROR(VLOOKUP(CONCATENATE($A149,AP$1),'Исх-видео'!$A$2:$F$3000,6,FALSE),"-")</f>
        <v>-</v>
      </c>
      <c r="AQ149" s="115" t="str">
        <f>IFERROR(VLOOKUP(CONCATENATE($A149,AQ$1),'Исх-видео'!$A$2:$F$3000,6,FALSE),"-")</f>
        <v>-</v>
      </c>
      <c r="AR149" s="115" t="str">
        <f>IFERROR(VLOOKUP(CONCATENATE($A149,AR$1),'Исх-видео'!$A$2:$F$3000,6,FALSE),"-")</f>
        <v>-</v>
      </c>
      <c r="AS149" s="115" t="str">
        <f>IFERROR(VLOOKUP(CONCATENATE($A149,AS$1),'Исх-видео'!$A$2:$F$3000,6,FALSE),"-")</f>
        <v>-</v>
      </c>
      <c r="AT149" s="115" t="str">
        <f>IFERROR(VLOOKUP(CONCATENATE($A149,AT$1),'Исх-видео'!$A$2:$F$3000,6,FALSE),"-")</f>
        <v>-</v>
      </c>
      <c r="AU149" s="115" t="str">
        <f>IFERROR(VLOOKUP(CONCATENATE($A149,AU$1),'Исх-видео'!$A$2:$F$3000,6,FALSE),"-")</f>
        <v>-</v>
      </c>
      <c r="AV149" s="115" t="str">
        <f>IFERROR(VLOOKUP(CONCATENATE($A149,AV$1),'Исх-видео'!$A$2:$F$3000,6,FALSE),"-")</f>
        <v>-</v>
      </c>
      <c r="AW149" s="115" t="str">
        <f>IFERROR(VLOOKUP(CONCATENATE($A149,AW$1),'Исх-видео'!$A$2:$F$3000,6,FALSE),"-")</f>
        <v>-</v>
      </c>
      <c r="AX149" s="115" t="str">
        <f>IFERROR(VLOOKUP(CONCATENATE($A149,AX$1),'Исх-видео'!$A$2:$F$3000,6,FALSE),"-")</f>
        <v>-</v>
      </c>
      <c r="AY149" s="115" t="str">
        <f>IFERROR(VLOOKUP(CONCATENATE($A149,AY$1),'Исх-видео'!$A$2:$F$3000,6,FALSE),"-")</f>
        <v>-</v>
      </c>
      <c r="AZ149" s="115" t="str">
        <f>IFERROR(VLOOKUP(CONCATENATE($A149,AZ$1),'Исх-видео'!$A$2:$F$3000,6,FALSE),"-")</f>
        <v>-</v>
      </c>
      <c r="BA149" s="115" t="str">
        <f>IFERROR(VLOOKUP(CONCATENATE($A149,BA$1),'Исх-видео'!$A$2:$F$3000,6,FALSE),"-")</f>
        <v>НЕТ</v>
      </c>
      <c r="BB149" s="115" t="str">
        <f>IFERROR(VLOOKUP(CONCATENATE($A149,BB$1),'Исх-видео'!$A$2:$F$3000,6,FALSE),"-")</f>
        <v>-</v>
      </c>
      <c r="BC149" s="115" t="str">
        <f>IFERROR(VLOOKUP(CONCATENATE($A149,BC$1),'Исх-видео'!$A$2:$F$3000,6,FALSE),"-")</f>
        <v>НЕТ</v>
      </c>
      <c r="BD149" s="115" t="str">
        <f>IFERROR(VLOOKUP(CONCATENATE($A149,BD$1),'Исх-видео'!$A$2:$F$3000,6,FALSE),"-")</f>
        <v>-</v>
      </c>
      <c r="BE149" s="115" t="str">
        <f>IFERROR(VLOOKUP(CONCATENATE($A149,BE$1),'Исх-видео'!$A$2:$F$3000,6,FALSE),"-")</f>
        <v>НЕТ</v>
      </c>
      <c r="BF149" s="115" t="str">
        <f>IFERROR(VLOOKUP(CONCATENATE($A149,BF$1),'Исх-видео'!$A$2:$F$3000,6,FALSE),"-")</f>
        <v>-</v>
      </c>
      <c r="BG149" s="115" t="str">
        <f>IFERROR(VLOOKUP(CONCATENATE($A149,BG$1),'Исх-видео'!$A$2:$F$3000,6,FALSE),"-")</f>
        <v>-</v>
      </c>
      <c r="BH149" s="116"/>
    </row>
    <row r="150" spans="1:60">
      <c r="A150" s="38">
        <f t="shared" si="13"/>
        <v>49</v>
      </c>
      <c r="B150" s="115" t="str">
        <f>IFERROR(VLOOKUP(CONCATENATE($A150,B$1),'Исх-видео'!$A$2:$F$3000,6,FALSE),"-")</f>
        <v>-</v>
      </c>
      <c r="C150" s="115" t="str">
        <f>IFERROR(VLOOKUP(CONCATENATE($A150,C$1),'Исх-видео'!$A$2:$F$3000,6,FALSE),"-")</f>
        <v>-</v>
      </c>
      <c r="D150" s="115" t="str">
        <f>IFERROR(VLOOKUP(CONCATENATE($A150,D$1),'Исх-видео'!$A$2:$F$3000,6,FALSE),"-")</f>
        <v>-</v>
      </c>
      <c r="E150" s="115" t="str">
        <f>IFERROR(VLOOKUP(CONCATENATE($A150,E$1),'Исх-видео'!$A$2:$F$3000,6,FALSE),"-")</f>
        <v>ДА</v>
      </c>
      <c r="F150" s="115" t="str">
        <f>IFERROR(VLOOKUP(CONCATENATE($A150,F$1),'Исх-видео'!$A$2:$F$3000,6,FALSE),"-")</f>
        <v>НЕТ</v>
      </c>
      <c r="G150" s="115" t="str">
        <f>IFERROR(VLOOKUP(CONCATENATE($A150,G$1),'Исх-видео'!$A$2:$F$3000,6,FALSE),"-")</f>
        <v>-</v>
      </c>
      <c r="H150" s="115" t="str">
        <f>IFERROR(VLOOKUP(CONCATENATE($A150,H$1),'Исх-видео'!$A$2:$F$3000,6,FALSE),"-")</f>
        <v>-</v>
      </c>
      <c r="I150" s="115" t="str">
        <f>IFERROR(VLOOKUP(CONCATENATE($A150,I$1),'Исх-видео'!$A$2:$F$3000,6,FALSE),"-")</f>
        <v>ДА</v>
      </c>
      <c r="J150" s="115" t="str">
        <f>IFERROR(VLOOKUP(CONCATENATE($A150,J$1),'Исх-видео'!$A$2:$F$3000,6,FALSE),"-")</f>
        <v>-</v>
      </c>
      <c r="K150" s="115" t="str">
        <f>IFERROR(VLOOKUP(CONCATENATE($A150,K$1),'Исх-видео'!$A$2:$F$3000,6,FALSE),"-")</f>
        <v>-</v>
      </c>
      <c r="L150" s="115" t="str">
        <f>IFERROR(VLOOKUP(CONCATENATE($A150,L$1),'Исх-видео'!$A$2:$F$3000,6,FALSE),"-")</f>
        <v>-</v>
      </c>
      <c r="M150" s="115" t="str">
        <f>IFERROR(VLOOKUP(CONCATENATE($A150,M$1),'Исх-видео'!$A$2:$F$3000,6,FALSE),"-")</f>
        <v>-</v>
      </c>
      <c r="N150" s="115" t="str">
        <f>IFERROR(VLOOKUP(CONCATENATE($A150,N$1),'Исх-видео'!$A$2:$F$3000,6,FALSE),"-")</f>
        <v>-</v>
      </c>
      <c r="O150" s="115" t="str">
        <f>IFERROR(VLOOKUP(CONCATENATE($A150,O$1),'Исх-видео'!$A$2:$F$3000,6,FALSE),"-")</f>
        <v>-</v>
      </c>
      <c r="P150" s="115" t="str">
        <f>IFERROR(VLOOKUP(CONCATENATE($A150,P$1),'Исх-видео'!$A$2:$F$3000,6,FALSE),"-")</f>
        <v>-</v>
      </c>
      <c r="Q150" s="115" t="str">
        <f>IFERROR(VLOOKUP(CONCATENATE($A150,Q$1),'Исх-видео'!$A$2:$F$3000,6,FALSE),"-")</f>
        <v>-</v>
      </c>
      <c r="R150" s="115" t="str">
        <f>IFERROR(VLOOKUP(CONCATENATE($A150,R$1),'Исх-видео'!$A$2:$F$3000,6,FALSE),"-")</f>
        <v>-</v>
      </c>
      <c r="S150" s="115" t="str">
        <f>IFERROR(VLOOKUP(CONCATENATE($A150,S$1),'Исх-видео'!$A$2:$F$3000,6,FALSE),"-")</f>
        <v>ДА</v>
      </c>
      <c r="T150" s="115" t="str">
        <f>IFERROR(VLOOKUP(CONCATENATE($A150,T$1),'Исх-видео'!$A$2:$F$3000,6,FALSE),"-")</f>
        <v>-</v>
      </c>
      <c r="U150" s="115" t="str">
        <f>IFERROR(VLOOKUP(CONCATENATE($A150,U$1),'Исх-видео'!$A$2:$F$3000,6,FALSE),"-")</f>
        <v>-</v>
      </c>
      <c r="V150" s="115" t="str">
        <f>IFERROR(VLOOKUP(CONCATENATE($A150,V$1),'Исх-видео'!$A$2:$F$3000,6,FALSE),"-")</f>
        <v>-</v>
      </c>
      <c r="W150" s="115" t="str">
        <f>IFERROR(VLOOKUP(CONCATENATE($A150,W$1),'Исх-видео'!$A$2:$F$3000,6,FALSE),"-")</f>
        <v>-</v>
      </c>
      <c r="X150" s="115" t="str">
        <f>IFERROR(VLOOKUP(CONCATENATE($A150,X$1),'Исх-видео'!$A$2:$F$3000,6,FALSE),"-")</f>
        <v>ДА</v>
      </c>
      <c r="Y150" s="115" t="str">
        <f>IFERROR(VLOOKUP(CONCATENATE($A150,Y$1),'Исх-видео'!$A$2:$F$3000,6,FALSE),"-")</f>
        <v>-</v>
      </c>
      <c r="Z150" s="115" t="str">
        <f>IFERROR(VLOOKUP(CONCATENATE($A150,Z$1),'Исх-видео'!$A$2:$F$3000,6,FALSE),"-")</f>
        <v>НЕТ</v>
      </c>
      <c r="AA150" s="115" t="str">
        <f>IFERROR(VLOOKUP(CONCATENATE($A150,AA$1),'Исх-видео'!$A$2:$F$3000,6,FALSE),"-")</f>
        <v>-</v>
      </c>
      <c r="AB150" s="115" t="str">
        <f>IFERROR(VLOOKUP(CONCATENATE($A150,AB$1),'Исх-видео'!$A$2:$F$3000,6,FALSE),"-")</f>
        <v>-</v>
      </c>
      <c r="AC150" s="115" t="str">
        <f>IFERROR(VLOOKUP(CONCATENATE($A150,AC$1),'Исх-видео'!$A$2:$F$3000,6,FALSE),"-")</f>
        <v>-</v>
      </c>
      <c r="AD150" s="115" t="str">
        <f>IFERROR(VLOOKUP(CONCATENATE($A150,AD$1),'Исх-видео'!$A$2:$F$3000,6,FALSE),"-")</f>
        <v>-</v>
      </c>
      <c r="AE150" s="115" t="str">
        <f>IFERROR(VLOOKUP(CONCATENATE($A150,AE$1),'Исх-видео'!$A$2:$F$3000,6,FALSE),"-")</f>
        <v>ДА</v>
      </c>
      <c r="AF150" s="115" t="str">
        <f>IFERROR(VLOOKUP(CONCATENATE($A150,AF$1),'Исх-видео'!$A$2:$F$3000,6,FALSE),"-")</f>
        <v>-</v>
      </c>
      <c r="AG150" s="115" t="str">
        <f>IFERROR(VLOOKUP(CONCATENATE($A150,AG$1),'Исх-видео'!$A$2:$F$3000,6,FALSE),"-")</f>
        <v>-</v>
      </c>
      <c r="AH150" s="115" t="str">
        <f>IFERROR(VLOOKUP(CONCATENATE($A150,AH$1),'Исх-видео'!$A$2:$F$3000,6,FALSE),"-")</f>
        <v>-</v>
      </c>
      <c r="AI150" s="115" t="str">
        <f>IFERROR(VLOOKUP(CONCATENATE($A150,AI$1),'Исх-видео'!$A$2:$F$3000,6,FALSE),"-")</f>
        <v>-</v>
      </c>
      <c r="AJ150" s="115" t="str">
        <f>IFERROR(VLOOKUP(CONCATENATE($A150,AJ$1),'Исх-видео'!$A$2:$F$3000,6,FALSE),"-")</f>
        <v>НЕТ</v>
      </c>
      <c r="AK150" s="115" t="str">
        <f>IFERROR(VLOOKUP(CONCATENATE($A150,AK$1),'Исх-видео'!$A$2:$F$3000,6,FALSE),"-")</f>
        <v>ДА</v>
      </c>
      <c r="AL150" s="115" t="str">
        <f>IFERROR(VLOOKUP(CONCATENATE($A150,AL$1),'Исх-видео'!$A$2:$F$3000,6,FALSE),"-")</f>
        <v>ДА</v>
      </c>
      <c r="AM150" s="115" t="str">
        <f>IFERROR(VLOOKUP(CONCATENATE($A150,AM$1),'Исх-видео'!$A$2:$F$3000,6,FALSE),"-")</f>
        <v>-</v>
      </c>
      <c r="AN150" s="115" t="str">
        <f>IFERROR(VLOOKUP(CONCATENATE($A150,AN$1),'Исх-видео'!$A$2:$F$3000,6,FALSE),"-")</f>
        <v>НЕТ</v>
      </c>
      <c r="AO150" s="115" t="str">
        <f>IFERROR(VLOOKUP(CONCATENATE($A150,AO$1),'Исх-видео'!$A$2:$F$3000,6,FALSE),"-")</f>
        <v>-</v>
      </c>
      <c r="AP150" s="115" t="str">
        <f>IFERROR(VLOOKUP(CONCATENATE($A150,AP$1),'Исх-видео'!$A$2:$F$3000,6,FALSE),"-")</f>
        <v>-</v>
      </c>
      <c r="AQ150" s="115" t="str">
        <f>IFERROR(VLOOKUP(CONCATENATE($A150,AQ$1),'Исх-видео'!$A$2:$F$3000,6,FALSE),"-")</f>
        <v>-</v>
      </c>
      <c r="AR150" s="115" t="str">
        <f>IFERROR(VLOOKUP(CONCATENATE($A150,AR$1),'Исх-видео'!$A$2:$F$3000,6,FALSE),"-")</f>
        <v>-</v>
      </c>
      <c r="AS150" s="115" t="str">
        <f>IFERROR(VLOOKUP(CONCATENATE($A150,AS$1),'Исх-видео'!$A$2:$F$3000,6,FALSE),"-")</f>
        <v>-</v>
      </c>
      <c r="AT150" s="115" t="str">
        <f>IFERROR(VLOOKUP(CONCATENATE($A150,AT$1),'Исх-видео'!$A$2:$F$3000,6,FALSE),"-")</f>
        <v>-</v>
      </c>
      <c r="AU150" s="115" t="str">
        <f>IFERROR(VLOOKUP(CONCATENATE($A150,AU$1),'Исх-видео'!$A$2:$F$3000,6,FALSE),"-")</f>
        <v>-</v>
      </c>
      <c r="AV150" s="115" t="str">
        <f>IFERROR(VLOOKUP(CONCATENATE($A150,AV$1),'Исх-видео'!$A$2:$F$3000,6,FALSE),"-")</f>
        <v>-</v>
      </c>
      <c r="AW150" s="115" t="str">
        <f>IFERROR(VLOOKUP(CONCATENATE($A150,AW$1),'Исх-видео'!$A$2:$F$3000,6,FALSE),"-")</f>
        <v>-</v>
      </c>
      <c r="AX150" s="115" t="str">
        <f>IFERROR(VLOOKUP(CONCATENATE($A150,AX$1),'Исх-видео'!$A$2:$F$3000,6,FALSE),"-")</f>
        <v>-</v>
      </c>
      <c r="AY150" s="115" t="str">
        <f>IFERROR(VLOOKUP(CONCATENATE($A150,AY$1),'Исх-видео'!$A$2:$F$3000,6,FALSE),"-")</f>
        <v>-</v>
      </c>
      <c r="AZ150" s="115" t="str">
        <f>IFERROR(VLOOKUP(CONCATENATE($A150,AZ$1),'Исх-видео'!$A$2:$F$3000,6,FALSE),"-")</f>
        <v>-</v>
      </c>
      <c r="BA150" s="115" t="str">
        <f>IFERROR(VLOOKUP(CONCATENATE($A150,BA$1),'Исх-видео'!$A$2:$F$3000,6,FALSE),"-")</f>
        <v>НЕТ</v>
      </c>
      <c r="BB150" s="115" t="str">
        <f>IFERROR(VLOOKUP(CONCATENATE($A150,BB$1),'Исх-видео'!$A$2:$F$3000,6,FALSE),"-")</f>
        <v>-</v>
      </c>
      <c r="BC150" s="115" t="str">
        <f>IFERROR(VLOOKUP(CONCATENATE($A150,BC$1),'Исх-видео'!$A$2:$F$3000,6,FALSE),"-")</f>
        <v>НЕТ</v>
      </c>
      <c r="BD150" s="115" t="str">
        <f>IFERROR(VLOOKUP(CONCATENATE($A150,BD$1),'Исх-видео'!$A$2:$F$3000,6,FALSE),"-")</f>
        <v>-</v>
      </c>
      <c r="BE150" s="115" t="str">
        <f>IFERROR(VLOOKUP(CONCATENATE($A150,BE$1),'Исх-видео'!$A$2:$F$3000,6,FALSE),"-")</f>
        <v>ДА</v>
      </c>
      <c r="BF150" s="115" t="str">
        <f>IFERROR(VLOOKUP(CONCATENATE($A150,BF$1),'Исх-видео'!$A$2:$F$3000,6,FALSE),"-")</f>
        <v>-</v>
      </c>
      <c r="BG150" s="115" t="str">
        <f>IFERROR(VLOOKUP(CONCATENATE($A150,BG$1),'Исх-видео'!$A$2:$F$3000,6,FALSE),"-")</f>
        <v>-</v>
      </c>
      <c r="BH150" s="116"/>
    </row>
    <row r="151" spans="1:60">
      <c r="A151" s="38">
        <f t="shared" si="13"/>
        <v>50</v>
      </c>
      <c r="B151" s="115" t="str">
        <f>IFERROR(VLOOKUP(CONCATENATE($A151,B$1),'Исх-видео'!$A$2:$F$3000,6,FALSE),"-")</f>
        <v>-</v>
      </c>
      <c r="C151" s="115" t="str">
        <f>IFERROR(VLOOKUP(CONCATENATE($A151,C$1),'Исх-видео'!$A$2:$F$3000,6,FALSE),"-")</f>
        <v>-</v>
      </c>
      <c r="D151" s="115" t="str">
        <f>IFERROR(VLOOKUP(CONCATENATE($A151,D$1),'Исх-видео'!$A$2:$F$3000,6,FALSE),"-")</f>
        <v>-</v>
      </c>
      <c r="E151" s="115" t="str">
        <f>IFERROR(VLOOKUP(CONCATENATE($A151,E$1),'Исх-видео'!$A$2:$F$3000,6,FALSE),"-")</f>
        <v>НЕТ</v>
      </c>
      <c r="F151" s="115" t="str">
        <f>IFERROR(VLOOKUP(CONCATENATE($A151,F$1),'Исх-видео'!$A$2:$F$3000,6,FALSE),"-")</f>
        <v>НЕТ</v>
      </c>
      <c r="G151" s="115" t="str">
        <f>IFERROR(VLOOKUP(CONCATENATE($A151,G$1),'Исх-видео'!$A$2:$F$3000,6,FALSE),"-")</f>
        <v>-</v>
      </c>
      <c r="H151" s="115" t="str">
        <f>IFERROR(VLOOKUP(CONCATENATE($A151,H$1),'Исх-видео'!$A$2:$F$3000,6,FALSE),"-")</f>
        <v>-</v>
      </c>
      <c r="I151" s="115" t="str">
        <f>IFERROR(VLOOKUP(CONCATENATE($A151,I$1),'Исх-видео'!$A$2:$F$3000,6,FALSE),"-")</f>
        <v>ДА</v>
      </c>
      <c r="J151" s="115" t="str">
        <f>IFERROR(VLOOKUP(CONCATENATE($A151,J$1),'Исх-видео'!$A$2:$F$3000,6,FALSE),"-")</f>
        <v>НЕТ</v>
      </c>
      <c r="K151" s="115" t="str">
        <f>IFERROR(VLOOKUP(CONCATENATE($A151,K$1),'Исх-видео'!$A$2:$F$3000,6,FALSE),"-")</f>
        <v>-</v>
      </c>
      <c r="L151" s="115" t="str">
        <f>IFERROR(VLOOKUP(CONCATENATE($A151,L$1),'Исх-видео'!$A$2:$F$3000,6,FALSE),"-")</f>
        <v>-</v>
      </c>
      <c r="M151" s="115" t="str">
        <f>IFERROR(VLOOKUP(CONCATENATE($A151,M$1),'Исх-видео'!$A$2:$F$3000,6,FALSE),"-")</f>
        <v>-</v>
      </c>
      <c r="N151" s="115" t="str">
        <f>IFERROR(VLOOKUP(CONCATENATE($A151,N$1),'Исх-видео'!$A$2:$F$3000,6,FALSE),"-")</f>
        <v>-</v>
      </c>
      <c r="O151" s="115" t="str">
        <f>IFERROR(VLOOKUP(CONCATENATE($A151,O$1),'Исх-видео'!$A$2:$F$3000,6,FALSE),"-")</f>
        <v>-</v>
      </c>
      <c r="P151" s="115" t="str">
        <f>IFERROR(VLOOKUP(CONCATENATE($A151,P$1),'Исх-видео'!$A$2:$F$3000,6,FALSE),"-")</f>
        <v>-</v>
      </c>
      <c r="Q151" s="115" t="str">
        <f>IFERROR(VLOOKUP(CONCATENATE($A151,Q$1),'Исх-видео'!$A$2:$F$3000,6,FALSE),"-")</f>
        <v>-</v>
      </c>
      <c r="R151" s="115" t="str">
        <f>IFERROR(VLOOKUP(CONCATENATE($A151,R$1),'Исх-видео'!$A$2:$F$3000,6,FALSE),"-")</f>
        <v>-</v>
      </c>
      <c r="S151" s="115" t="str">
        <f>IFERROR(VLOOKUP(CONCATENATE($A151,S$1),'Исх-видео'!$A$2:$F$3000,6,FALSE),"-")</f>
        <v>ДА</v>
      </c>
      <c r="T151" s="115" t="str">
        <f>IFERROR(VLOOKUP(CONCATENATE($A151,T$1),'Исх-видео'!$A$2:$F$3000,6,FALSE),"-")</f>
        <v>-</v>
      </c>
      <c r="U151" s="115" t="str">
        <f>IFERROR(VLOOKUP(CONCATENATE($A151,U$1),'Исх-видео'!$A$2:$F$3000,6,FALSE),"-")</f>
        <v>-</v>
      </c>
      <c r="V151" s="115" t="str">
        <f>IFERROR(VLOOKUP(CONCATENATE($A151,V$1),'Исх-видео'!$A$2:$F$3000,6,FALSE),"-")</f>
        <v>-</v>
      </c>
      <c r="W151" s="115" t="str">
        <f>IFERROR(VLOOKUP(CONCATENATE($A151,W$1),'Исх-видео'!$A$2:$F$3000,6,FALSE),"-")</f>
        <v>-</v>
      </c>
      <c r="X151" s="115" t="str">
        <f>IFERROR(VLOOKUP(CONCATENATE($A151,X$1),'Исх-видео'!$A$2:$F$3000,6,FALSE),"-")</f>
        <v>ДА</v>
      </c>
      <c r="Y151" s="115" t="str">
        <f>IFERROR(VLOOKUP(CONCATENATE($A151,Y$1),'Исх-видео'!$A$2:$F$3000,6,FALSE),"-")</f>
        <v>-</v>
      </c>
      <c r="Z151" s="115" t="str">
        <f>IFERROR(VLOOKUP(CONCATENATE($A151,Z$1),'Исх-видео'!$A$2:$F$3000,6,FALSE),"-")</f>
        <v>НЕТ</v>
      </c>
      <c r="AA151" s="115" t="str">
        <f>IFERROR(VLOOKUP(CONCATENATE($A151,AA$1),'Исх-видео'!$A$2:$F$3000,6,FALSE),"-")</f>
        <v>-</v>
      </c>
      <c r="AB151" s="115" t="str">
        <f>IFERROR(VLOOKUP(CONCATENATE($A151,AB$1),'Исх-видео'!$A$2:$F$3000,6,FALSE),"-")</f>
        <v>-</v>
      </c>
      <c r="AC151" s="115" t="str">
        <f>IFERROR(VLOOKUP(CONCATENATE($A151,AC$1),'Исх-видео'!$A$2:$F$3000,6,FALSE),"-")</f>
        <v>-</v>
      </c>
      <c r="AD151" s="115" t="str">
        <f>IFERROR(VLOOKUP(CONCATENATE($A151,AD$1),'Исх-видео'!$A$2:$F$3000,6,FALSE),"-")</f>
        <v>-</v>
      </c>
      <c r="AE151" s="115" t="str">
        <f>IFERROR(VLOOKUP(CONCATENATE($A151,AE$1),'Исх-видео'!$A$2:$F$3000,6,FALSE),"-")</f>
        <v>ДА</v>
      </c>
      <c r="AF151" s="115" t="str">
        <f>IFERROR(VLOOKUP(CONCATENATE($A151,AF$1),'Исх-видео'!$A$2:$F$3000,6,FALSE),"-")</f>
        <v>-</v>
      </c>
      <c r="AG151" s="115" t="str">
        <f>IFERROR(VLOOKUP(CONCATENATE($A151,AG$1),'Исх-видео'!$A$2:$F$3000,6,FALSE),"-")</f>
        <v>-</v>
      </c>
      <c r="AH151" s="115" t="str">
        <f>IFERROR(VLOOKUP(CONCATENATE($A151,AH$1),'Исх-видео'!$A$2:$F$3000,6,FALSE),"-")</f>
        <v>-</v>
      </c>
      <c r="AI151" s="115" t="str">
        <f>IFERROR(VLOOKUP(CONCATENATE($A151,AI$1),'Исх-видео'!$A$2:$F$3000,6,FALSE),"-")</f>
        <v>-</v>
      </c>
      <c r="AJ151" s="115" t="str">
        <f>IFERROR(VLOOKUP(CONCATENATE($A151,AJ$1),'Исх-видео'!$A$2:$F$3000,6,FALSE),"-")</f>
        <v>НЕТ</v>
      </c>
      <c r="AK151" s="115" t="str">
        <f>IFERROR(VLOOKUP(CONCATENATE($A151,AK$1),'Исх-видео'!$A$2:$F$3000,6,FALSE),"-")</f>
        <v>ДА</v>
      </c>
      <c r="AL151" s="115" t="str">
        <f>IFERROR(VLOOKUP(CONCATENATE($A151,AL$1),'Исх-видео'!$A$2:$F$3000,6,FALSE),"-")</f>
        <v>ДА</v>
      </c>
      <c r="AM151" s="115" t="str">
        <f>IFERROR(VLOOKUP(CONCATENATE($A151,AM$1),'Исх-видео'!$A$2:$F$3000,6,FALSE),"-")</f>
        <v>-</v>
      </c>
      <c r="AN151" s="115" t="str">
        <f>IFERROR(VLOOKUP(CONCATENATE($A151,AN$1),'Исх-видео'!$A$2:$F$3000,6,FALSE),"-")</f>
        <v>НЕТ</v>
      </c>
      <c r="AO151" s="115" t="str">
        <f>IFERROR(VLOOKUP(CONCATENATE($A151,AO$1),'Исх-видео'!$A$2:$F$3000,6,FALSE),"-")</f>
        <v>-</v>
      </c>
      <c r="AP151" s="115" t="str">
        <f>IFERROR(VLOOKUP(CONCATENATE($A151,AP$1),'Исх-видео'!$A$2:$F$3000,6,FALSE),"-")</f>
        <v>-</v>
      </c>
      <c r="AQ151" s="115" t="str">
        <f>IFERROR(VLOOKUP(CONCATENATE($A151,AQ$1),'Исх-видео'!$A$2:$F$3000,6,FALSE),"-")</f>
        <v>-</v>
      </c>
      <c r="AR151" s="115" t="str">
        <f>IFERROR(VLOOKUP(CONCATENATE($A151,AR$1),'Исх-видео'!$A$2:$F$3000,6,FALSE),"-")</f>
        <v>-</v>
      </c>
      <c r="AS151" s="115" t="str">
        <f>IFERROR(VLOOKUP(CONCATENATE($A151,AS$1),'Исх-видео'!$A$2:$F$3000,6,FALSE),"-")</f>
        <v>ДА</v>
      </c>
      <c r="AT151" s="115" t="str">
        <f>IFERROR(VLOOKUP(CONCATENATE($A151,AT$1),'Исх-видео'!$A$2:$F$3000,6,FALSE),"-")</f>
        <v>-</v>
      </c>
      <c r="AU151" s="115" t="str">
        <f>IFERROR(VLOOKUP(CONCATENATE($A151,AU$1),'Исх-видео'!$A$2:$F$3000,6,FALSE),"-")</f>
        <v>-</v>
      </c>
      <c r="AV151" s="115" t="str">
        <f>IFERROR(VLOOKUP(CONCATENATE($A151,AV$1),'Исх-видео'!$A$2:$F$3000,6,FALSE),"-")</f>
        <v>-</v>
      </c>
      <c r="AW151" s="115" t="str">
        <f>IFERROR(VLOOKUP(CONCATENATE($A151,AW$1),'Исх-видео'!$A$2:$F$3000,6,FALSE),"-")</f>
        <v>-</v>
      </c>
      <c r="AX151" s="115" t="str">
        <f>IFERROR(VLOOKUP(CONCATENATE($A151,AX$1),'Исх-видео'!$A$2:$F$3000,6,FALSE),"-")</f>
        <v>-</v>
      </c>
      <c r="AY151" s="115" t="str">
        <f>IFERROR(VLOOKUP(CONCATENATE($A151,AY$1),'Исх-видео'!$A$2:$F$3000,6,FALSE),"-")</f>
        <v>-</v>
      </c>
      <c r="AZ151" s="115" t="str">
        <f>IFERROR(VLOOKUP(CONCATENATE($A151,AZ$1),'Исх-видео'!$A$2:$F$3000,6,FALSE),"-")</f>
        <v>-</v>
      </c>
      <c r="BA151" s="115" t="str">
        <f>IFERROR(VLOOKUP(CONCATENATE($A151,BA$1),'Исх-видео'!$A$2:$F$3000,6,FALSE),"-")</f>
        <v>НЕТ</v>
      </c>
      <c r="BB151" s="115" t="str">
        <f>IFERROR(VLOOKUP(CONCATENATE($A151,BB$1),'Исх-видео'!$A$2:$F$3000,6,FALSE),"-")</f>
        <v>-</v>
      </c>
      <c r="BC151" s="115" t="str">
        <f>IFERROR(VLOOKUP(CONCATENATE($A151,BC$1),'Исх-видео'!$A$2:$F$3000,6,FALSE),"-")</f>
        <v>НЕТ</v>
      </c>
      <c r="BD151" s="115" t="str">
        <f>IFERROR(VLOOKUP(CONCATENATE($A151,BD$1),'Исх-видео'!$A$2:$F$3000,6,FALSE),"-")</f>
        <v>-</v>
      </c>
      <c r="BE151" s="115" t="str">
        <f>IFERROR(VLOOKUP(CONCATENATE($A151,BE$1),'Исх-видео'!$A$2:$F$3000,6,FALSE),"-")</f>
        <v>ДА</v>
      </c>
      <c r="BF151" s="115" t="str">
        <f>IFERROR(VLOOKUP(CONCATENATE($A151,BF$1),'Исх-видео'!$A$2:$F$3000,6,FALSE),"-")</f>
        <v>-</v>
      </c>
      <c r="BG151" s="115" t="str">
        <f>IFERROR(VLOOKUP(CONCATENATE($A151,BG$1),'Исх-видео'!$A$2:$F$3000,6,FALSE),"-")</f>
        <v>-</v>
      </c>
      <c r="BH151" s="116"/>
    </row>
    <row r="152" spans="1:60">
      <c r="A152" s="38">
        <f t="shared" si="13"/>
        <v>51</v>
      </c>
      <c r="B152" s="115" t="str">
        <f>IFERROR(VLOOKUP(CONCATENATE($A152,B$1),'Исх-видео'!$A$2:$F$3000,6,FALSE),"-")</f>
        <v>-</v>
      </c>
      <c r="C152" s="115" t="str">
        <f>IFERROR(VLOOKUP(CONCATENATE($A152,C$1),'Исх-видео'!$A$2:$F$3000,6,FALSE),"-")</f>
        <v>-</v>
      </c>
      <c r="D152" s="115" t="str">
        <f>IFERROR(VLOOKUP(CONCATENATE($A152,D$1),'Исх-видео'!$A$2:$F$3000,6,FALSE),"-")</f>
        <v>-</v>
      </c>
      <c r="E152" s="115" t="str">
        <f>IFERROR(VLOOKUP(CONCATENATE($A152,E$1),'Исх-видео'!$A$2:$F$3000,6,FALSE),"-")</f>
        <v>НЕТ</v>
      </c>
      <c r="F152" s="115" t="str">
        <f>IFERROR(VLOOKUP(CONCATENATE($A152,F$1),'Исх-видео'!$A$2:$F$3000,6,FALSE),"-")</f>
        <v>НЕТ</v>
      </c>
      <c r="G152" s="115" t="str">
        <f>IFERROR(VLOOKUP(CONCATENATE($A152,G$1),'Исх-видео'!$A$2:$F$3000,6,FALSE),"-")</f>
        <v>-</v>
      </c>
      <c r="H152" s="115" t="str">
        <f>IFERROR(VLOOKUP(CONCATENATE($A152,H$1),'Исх-видео'!$A$2:$F$3000,6,FALSE),"-")</f>
        <v>-</v>
      </c>
      <c r="I152" s="115" t="str">
        <f>IFERROR(VLOOKUP(CONCATENATE($A152,I$1),'Исх-видео'!$A$2:$F$3000,6,FALSE),"-")</f>
        <v>ДА</v>
      </c>
      <c r="J152" s="115" t="str">
        <f>IFERROR(VLOOKUP(CONCATENATE($A152,J$1),'Исх-видео'!$A$2:$F$3000,6,FALSE),"-")</f>
        <v>НЕТ</v>
      </c>
      <c r="K152" s="115" t="str">
        <f>IFERROR(VLOOKUP(CONCATENATE($A152,K$1),'Исх-видео'!$A$2:$F$3000,6,FALSE),"-")</f>
        <v>-</v>
      </c>
      <c r="L152" s="115" t="str">
        <f>IFERROR(VLOOKUP(CONCATENATE($A152,L$1),'Исх-видео'!$A$2:$F$3000,6,FALSE),"-")</f>
        <v>-</v>
      </c>
      <c r="M152" s="115" t="str">
        <f>IFERROR(VLOOKUP(CONCATENATE($A152,M$1),'Исх-видео'!$A$2:$F$3000,6,FALSE),"-")</f>
        <v>-</v>
      </c>
      <c r="N152" s="115" t="str">
        <f>IFERROR(VLOOKUP(CONCATENATE($A152,N$1),'Исх-видео'!$A$2:$F$3000,6,FALSE),"-")</f>
        <v>-</v>
      </c>
      <c r="O152" s="115" t="str">
        <f>IFERROR(VLOOKUP(CONCATENATE($A152,O$1),'Исх-видео'!$A$2:$F$3000,6,FALSE),"-")</f>
        <v>-</v>
      </c>
      <c r="P152" s="115" t="str">
        <f>IFERROR(VLOOKUP(CONCATENATE($A152,P$1),'Исх-видео'!$A$2:$F$3000,6,FALSE),"-")</f>
        <v>-</v>
      </c>
      <c r="Q152" s="115" t="str">
        <f>IFERROR(VLOOKUP(CONCATENATE($A152,Q$1),'Исх-видео'!$A$2:$F$3000,6,FALSE),"-")</f>
        <v>-</v>
      </c>
      <c r="R152" s="115" t="str">
        <f>IFERROR(VLOOKUP(CONCATENATE($A152,R$1),'Исх-видео'!$A$2:$F$3000,6,FALSE),"-")</f>
        <v>-</v>
      </c>
      <c r="S152" s="115" t="str">
        <f>IFERROR(VLOOKUP(CONCATENATE($A152,S$1),'Исх-видео'!$A$2:$F$3000,6,FALSE),"-")</f>
        <v>ДА</v>
      </c>
      <c r="T152" s="115" t="str">
        <f>IFERROR(VLOOKUP(CONCATENATE($A152,T$1),'Исх-видео'!$A$2:$F$3000,6,FALSE),"-")</f>
        <v>-</v>
      </c>
      <c r="U152" s="115" t="str">
        <f>IFERROR(VLOOKUP(CONCATENATE($A152,U$1),'Исх-видео'!$A$2:$F$3000,6,FALSE),"-")</f>
        <v>-</v>
      </c>
      <c r="V152" s="115" t="str">
        <f>IFERROR(VLOOKUP(CONCATENATE($A152,V$1),'Исх-видео'!$A$2:$F$3000,6,FALSE),"-")</f>
        <v>-</v>
      </c>
      <c r="W152" s="115" t="str">
        <f>IFERROR(VLOOKUP(CONCATENATE($A152,W$1),'Исх-видео'!$A$2:$F$3000,6,FALSE),"-")</f>
        <v>-</v>
      </c>
      <c r="X152" s="115" t="str">
        <f>IFERROR(VLOOKUP(CONCATENATE($A152,X$1),'Исх-видео'!$A$2:$F$3000,6,FALSE),"-")</f>
        <v>-</v>
      </c>
      <c r="Y152" s="115" t="str">
        <f>IFERROR(VLOOKUP(CONCATENATE($A152,Y$1),'Исх-видео'!$A$2:$F$3000,6,FALSE),"-")</f>
        <v>-</v>
      </c>
      <c r="Z152" s="115" t="str">
        <f>IFERROR(VLOOKUP(CONCATENATE($A152,Z$1),'Исх-видео'!$A$2:$F$3000,6,FALSE),"-")</f>
        <v>ДА</v>
      </c>
      <c r="AA152" s="115" t="str">
        <f>IFERROR(VLOOKUP(CONCATENATE($A152,AA$1),'Исх-видео'!$A$2:$F$3000,6,FALSE),"-")</f>
        <v>-</v>
      </c>
      <c r="AB152" s="115" t="str">
        <f>IFERROR(VLOOKUP(CONCATENATE($A152,AB$1),'Исх-видео'!$A$2:$F$3000,6,FALSE),"-")</f>
        <v>-</v>
      </c>
      <c r="AC152" s="115" t="str">
        <f>IFERROR(VLOOKUP(CONCATENATE($A152,AC$1),'Исх-видео'!$A$2:$F$3000,6,FALSE),"-")</f>
        <v>-</v>
      </c>
      <c r="AD152" s="115" t="str">
        <f>IFERROR(VLOOKUP(CONCATENATE($A152,AD$1),'Исх-видео'!$A$2:$F$3000,6,FALSE),"-")</f>
        <v>-</v>
      </c>
      <c r="AE152" s="115" t="str">
        <f>IFERROR(VLOOKUP(CONCATENATE($A152,AE$1),'Исх-видео'!$A$2:$F$3000,6,FALSE),"-")</f>
        <v>ДА</v>
      </c>
      <c r="AF152" s="115" t="str">
        <f>IFERROR(VLOOKUP(CONCATENATE($A152,AF$1),'Исх-видео'!$A$2:$F$3000,6,FALSE),"-")</f>
        <v>-</v>
      </c>
      <c r="AG152" s="115" t="str">
        <f>IFERROR(VLOOKUP(CONCATENATE($A152,AG$1),'Исх-видео'!$A$2:$F$3000,6,FALSE),"-")</f>
        <v>-</v>
      </c>
      <c r="AH152" s="115" t="str">
        <f>IFERROR(VLOOKUP(CONCATENATE($A152,AH$1),'Исх-видео'!$A$2:$F$3000,6,FALSE),"-")</f>
        <v>-</v>
      </c>
      <c r="AI152" s="115" t="str">
        <f>IFERROR(VLOOKUP(CONCATENATE($A152,AI$1),'Исх-видео'!$A$2:$F$3000,6,FALSE),"-")</f>
        <v>-</v>
      </c>
      <c r="AJ152" s="115" t="str">
        <f>IFERROR(VLOOKUP(CONCATENATE($A152,AJ$1),'Исх-видео'!$A$2:$F$3000,6,FALSE),"-")</f>
        <v>НЕТ</v>
      </c>
      <c r="AK152" s="115" t="str">
        <f>IFERROR(VLOOKUP(CONCATENATE($A152,AK$1),'Исх-видео'!$A$2:$F$3000,6,FALSE),"-")</f>
        <v>ДА</v>
      </c>
      <c r="AL152" s="115" t="str">
        <f>IFERROR(VLOOKUP(CONCATENATE($A152,AL$1),'Исх-видео'!$A$2:$F$3000,6,FALSE),"-")</f>
        <v>ДА</v>
      </c>
      <c r="AM152" s="115" t="str">
        <f>IFERROR(VLOOKUP(CONCATENATE($A152,AM$1),'Исх-видео'!$A$2:$F$3000,6,FALSE),"-")</f>
        <v>-</v>
      </c>
      <c r="AN152" s="115" t="str">
        <f>IFERROR(VLOOKUP(CONCATENATE($A152,AN$1),'Исх-видео'!$A$2:$F$3000,6,FALSE),"-")</f>
        <v>НЕТ</v>
      </c>
      <c r="AO152" s="115" t="str">
        <f>IFERROR(VLOOKUP(CONCATENATE($A152,AO$1),'Исх-видео'!$A$2:$F$3000,6,FALSE),"-")</f>
        <v>-</v>
      </c>
      <c r="AP152" s="115" t="str">
        <f>IFERROR(VLOOKUP(CONCATENATE($A152,AP$1),'Исх-видео'!$A$2:$F$3000,6,FALSE),"-")</f>
        <v>-</v>
      </c>
      <c r="AQ152" s="115" t="str">
        <f>IFERROR(VLOOKUP(CONCATENATE($A152,AQ$1),'Исх-видео'!$A$2:$F$3000,6,FALSE),"-")</f>
        <v>-</v>
      </c>
      <c r="AR152" s="115" t="str">
        <f>IFERROR(VLOOKUP(CONCATENATE($A152,AR$1),'Исх-видео'!$A$2:$F$3000,6,FALSE),"-")</f>
        <v>-</v>
      </c>
      <c r="AS152" s="115" t="str">
        <f>IFERROR(VLOOKUP(CONCATENATE($A152,AS$1),'Исх-видео'!$A$2:$F$3000,6,FALSE),"-")</f>
        <v>-</v>
      </c>
      <c r="AT152" s="115" t="str">
        <f>IFERROR(VLOOKUP(CONCATENATE($A152,AT$1),'Исх-видео'!$A$2:$F$3000,6,FALSE),"-")</f>
        <v>-</v>
      </c>
      <c r="AU152" s="115" t="str">
        <f>IFERROR(VLOOKUP(CONCATENATE($A152,AU$1),'Исх-видео'!$A$2:$F$3000,6,FALSE),"-")</f>
        <v>-</v>
      </c>
      <c r="AV152" s="115" t="str">
        <f>IFERROR(VLOOKUP(CONCATENATE($A152,AV$1),'Исх-видео'!$A$2:$F$3000,6,FALSE),"-")</f>
        <v>-</v>
      </c>
      <c r="AW152" s="115" t="str">
        <f>IFERROR(VLOOKUP(CONCATENATE($A152,AW$1),'Исх-видео'!$A$2:$F$3000,6,FALSE),"-")</f>
        <v>-</v>
      </c>
      <c r="AX152" s="115" t="str">
        <f>IFERROR(VLOOKUP(CONCATENATE($A152,AX$1),'Исх-видео'!$A$2:$F$3000,6,FALSE),"-")</f>
        <v>-</v>
      </c>
      <c r="AY152" s="115" t="str">
        <f>IFERROR(VLOOKUP(CONCATENATE($A152,AY$1),'Исх-видео'!$A$2:$F$3000,6,FALSE),"-")</f>
        <v>-</v>
      </c>
      <c r="AZ152" s="115" t="str">
        <f>IFERROR(VLOOKUP(CONCATENATE($A152,AZ$1),'Исх-видео'!$A$2:$F$3000,6,FALSE),"-")</f>
        <v>-</v>
      </c>
      <c r="BA152" s="115" t="str">
        <f>IFERROR(VLOOKUP(CONCATENATE($A152,BA$1),'Исх-видео'!$A$2:$F$3000,6,FALSE),"-")</f>
        <v>НЕТ</v>
      </c>
      <c r="BB152" s="115" t="str">
        <f>IFERROR(VLOOKUP(CONCATENATE($A152,BB$1),'Исх-видео'!$A$2:$F$3000,6,FALSE),"-")</f>
        <v>-</v>
      </c>
      <c r="BC152" s="115" t="str">
        <f>IFERROR(VLOOKUP(CONCATENATE($A152,BC$1),'Исх-видео'!$A$2:$F$3000,6,FALSE),"-")</f>
        <v>НЕТ</v>
      </c>
      <c r="BD152" s="115" t="str">
        <f>IFERROR(VLOOKUP(CONCATENATE($A152,BD$1),'Исх-видео'!$A$2:$F$3000,6,FALSE),"-")</f>
        <v>-</v>
      </c>
      <c r="BE152" s="115" t="str">
        <f>IFERROR(VLOOKUP(CONCATENATE($A152,BE$1),'Исх-видео'!$A$2:$F$3000,6,FALSE),"-")</f>
        <v>ДА</v>
      </c>
      <c r="BF152" s="115" t="str">
        <f>IFERROR(VLOOKUP(CONCATENATE($A152,BF$1),'Исх-видео'!$A$2:$F$3000,6,FALSE),"-")</f>
        <v>-</v>
      </c>
      <c r="BG152" s="115" t="str">
        <f>IFERROR(VLOOKUP(CONCATENATE($A152,BG$1),'Исх-видео'!$A$2:$F$3000,6,FALSE),"-")</f>
        <v>-</v>
      </c>
      <c r="BH152" s="116"/>
    </row>
    <row r="153" spans="1:60">
      <c r="A153" s="38">
        <f t="shared" si="13"/>
        <v>52</v>
      </c>
      <c r="B153" s="115" t="str">
        <f>IFERROR(VLOOKUP(CONCATENATE($A153,B$1),'Исх-видео'!$A$2:$F$3000,6,FALSE),"-")</f>
        <v>-</v>
      </c>
      <c r="C153" s="115" t="str">
        <f>IFERROR(VLOOKUP(CONCATENATE($A153,C$1),'Исх-видео'!$A$2:$F$3000,6,FALSE),"-")</f>
        <v>-</v>
      </c>
      <c r="D153" s="115" t="str">
        <f>IFERROR(VLOOKUP(CONCATENATE($A153,D$1),'Исх-видео'!$A$2:$F$3000,6,FALSE),"-")</f>
        <v>-</v>
      </c>
      <c r="E153" s="115" t="str">
        <f>IFERROR(VLOOKUP(CONCATENATE($A153,E$1),'Исх-видео'!$A$2:$F$3000,6,FALSE),"-")</f>
        <v>-</v>
      </c>
      <c r="F153" s="115" t="str">
        <f>IFERROR(VLOOKUP(CONCATENATE($A153,F$1),'Исх-видео'!$A$2:$F$3000,6,FALSE),"-")</f>
        <v>-</v>
      </c>
      <c r="G153" s="115" t="str">
        <f>IFERROR(VLOOKUP(CONCATENATE($A153,G$1),'Исх-видео'!$A$2:$F$3000,6,FALSE),"-")</f>
        <v>-</v>
      </c>
      <c r="H153" s="115" t="str">
        <f>IFERROR(VLOOKUP(CONCATENATE($A153,H$1),'Исх-видео'!$A$2:$F$3000,6,FALSE),"-")</f>
        <v>-</v>
      </c>
      <c r="I153" s="115" t="str">
        <f>IFERROR(VLOOKUP(CONCATENATE($A153,I$1),'Исх-видео'!$A$2:$F$3000,6,FALSE),"-")</f>
        <v>-</v>
      </c>
      <c r="J153" s="115" t="str">
        <f>IFERROR(VLOOKUP(CONCATENATE($A153,J$1),'Исх-видео'!$A$2:$F$3000,6,FALSE),"-")</f>
        <v>-</v>
      </c>
      <c r="K153" s="115" t="str">
        <f>IFERROR(VLOOKUP(CONCATENATE($A153,K$1),'Исх-видео'!$A$2:$F$3000,6,FALSE),"-")</f>
        <v>-</v>
      </c>
      <c r="L153" s="115" t="str">
        <f>IFERROR(VLOOKUP(CONCATENATE($A153,L$1),'Исх-видео'!$A$2:$F$3000,6,FALSE),"-")</f>
        <v>-</v>
      </c>
      <c r="M153" s="115" t="str">
        <f>IFERROR(VLOOKUP(CONCATENATE($A153,M$1),'Исх-видео'!$A$2:$F$3000,6,FALSE),"-")</f>
        <v>-</v>
      </c>
      <c r="N153" s="115" t="str">
        <f>IFERROR(VLOOKUP(CONCATENATE($A153,N$1),'Исх-видео'!$A$2:$F$3000,6,FALSE),"-")</f>
        <v>-</v>
      </c>
      <c r="O153" s="115" t="str">
        <f>IFERROR(VLOOKUP(CONCATENATE($A153,O$1),'Исх-видео'!$A$2:$F$3000,6,FALSE),"-")</f>
        <v>-</v>
      </c>
      <c r="P153" s="115" t="str">
        <f>IFERROR(VLOOKUP(CONCATENATE($A153,P$1),'Исх-видео'!$A$2:$F$3000,6,FALSE),"-")</f>
        <v>-</v>
      </c>
      <c r="Q153" s="115" t="str">
        <f>IFERROR(VLOOKUP(CONCATENATE($A153,Q$1),'Исх-видео'!$A$2:$F$3000,6,FALSE),"-")</f>
        <v>-</v>
      </c>
      <c r="R153" s="115" t="str">
        <f>IFERROR(VLOOKUP(CONCATENATE($A153,R$1),'Исх-видео'!$A$2:$F$3000,6,FALSE),"-")</f>
        <v>-</v>
      </c>
      <c r="S153" s="115" t="str">
        <f>IFERROR(VLOOKUP(CONCATENATE($A153,S$1),'Исх-видео'!$A$2:$F$3000,6,FALSE),"-")</f>
        <v>-</v>
      </c>
      <c r="T153" s="115" t="str">
        <f>IFERROR(VLOOKUP(CONCATENATE($A153,T$1),'Исх-видео'!$A$2:$F$3000,6,FALSE),"-")</f>
        <v>-</v>
      </c>
      <c r="U153" s="115" t="str">
        <f>IFERROR(VLOOKUP(CONCATENATE($A153,U$1),'Исх-видео'!$A$2:$F$3000,6,FALSE),"-")</f>
        <v>-</v>
      </c>
      <c r="V153" s="115" t="str">
        <f>IFERROR(VLOOKUP(CONCATENATE($A153,V$1),'Исх-видео'!$A$2:$F$3000,6,FALSE),"-")</f>
        <v>-</v>
      </c>
      <c r="W153" s="115" t="str">
        <f>IFERROR(VLOOKUP(CONCATENATE($A153,W$1),'Исх-видео'!$A$2:$F$3000,6,FALSE),"-")</f>
        <v>-</v>
      </c>
      <c r="X153" s="115" t="str">
        <f>IFERROR(VLOOKUP(CONCATENATE($A153,X$1),'Исх-видео'!$A$2:$F$3000,6,FALSE),"-")</f>
        <v>-</v>
      </c>
      <c r="Y153" s="115" t="str">
        <f>IFERROR(VLOOKUP(CONCATENATE($A153,Y$1),'Исх-видео'!$A$2:$F$3000,6,FALSE),"-")</f>
        <v>-</v>
      </c>
      <c r="Z153" s="115" t="str">
        <f>IFERROR(VLOOKUP(CONCATENATE($A153,Z$1),'Исх-видео'!$A$2:$F$3000,6,FALSE),"-")</f>
        <v>-</v>
      </c>
      <c r="AA153" s="115" t="str">
        <f>IFERROR(VLOOKUP(CONCATENATE($A153,AA$1),'Исх-видео'!$A$2:$F$3000,6,FALSE),"-")</f>
        <v>-</v>
      </c>
      <c r="AB153" s="115" t="str">
        <f>IFERROR(VLOOKUP(CONCATENATE($A153,AB$1),'Исх-видео'!$A$2:$F$3000,6,FALSE),"-")</f>
        <v>-</v>
      </c>
      <c r="AC153" s="115" t="str">
        <f>IFERROR(VLOOKUP(CONCATENATE($A153,AC$1),'Исх-видео'!$A$2:$F$3000,6,FALSE),"-")</f>
        <v>-</v>
      </c>
      <c r="AD153" s="115" t="str">
        <f>IFERROR(VLOOKUP(CONCATENATE($A153,AD$1),'Исх-видео'!$A$2:$F$3000,6,FALSE),"-")</f>
        <v>-</v>
      </c>
      <c r="AE153" s="115" t="str">
        <f>IFERROR(VLOOKUP(CONCATENATE($A153,AE$1),'Исх-видео'!$A$2:$F$3000,6,FALSE),"-")</f>
        <v>-</v>
      </c>
      <c r="AF153" s="115" t="str">
        <f>IFERROR(VLOOKUP(CONCATENATE($A153,AF$1),'Исх-видео'!$A$2:$F$3000,6,FALSE),"-")</f>
        <v>-</v>
      </c>
      <c r="AG153" s="115" t="str">
        <f>IFERROR(VLOOKUP(CONCATENATE($A153,AG$1),'Исх-видео'!$A$2:$F$3000,6,FALSE),"-")</f>
        <v>-</v>
      </c>
      <c r="AH153" s="115" t="str">
        <f>IFERROR(VLOOKUP(CONCATENATE($A153,AH$1),'Исх-видео'!$A$2:$F$3000,6,FALSE),"-")</f>
        <v>-</v>
      </c>
      <c r="AI153" s="115" t="str">
        <f>IFERROR(VLOOKUP(CONCATENATE($A153,AI$1),'Исх-видео'!$A$2:$F$3000,6,FALSE),"-")</f>
        <v>-</v>
      </c>
      <c r="AJ153" s="115" t="str">
        <f>IFERROR(VLOOKUP(CONCATENATE($A153,AJ$1),'Исх-видео'!$A$2:$F$3000,6,FALSE),"-")</f>
        <v>-</v>
      </c>
      <c r="AK153" s="115" t="str">
        <f>IFERROR(VLOOKUP(CONCATENATE($A153,AK$1),'Исх-видео'!$A$2:$F$3000,6,FALSE),"-")</f>
        <v>-</v>
      </c>
      <c r="AL153" s="115" t="str">
        <f>IFERROR(VLOOKUP(CONCATENATE($A153,AL$1),'Исх-видео'!$A$2:$F$3000,6,FALSE),"-")</f>
        <v>-</v>
      </c>
      <c r="AM153" s="115" t="str">
        <f>IFERROR(VLOOKUP(CONCATENATE($A153,AM$1),'Исх-видео'!$A$2:$F$3000,6,FALSE),"-")</f>
        <v>-</v>
      </c>
      <c r="AN153" s="115" t="str">
        <f>IFERROR(VLOOKUP(CONCATENATE($A153,AN$1),'Исх-видео'!$A$2:$F$3000,6,FALSE),"-")</f>
        <v>-</v>
      </c>
      <c r="AO153" s="115" t="str">
        <f>IFERROR(VLOOKUP(CONCATENATE($A153,AO$1),'Исх-видео'!$A$2:$F$3000,6,FALSE),"-")</f>
        <v>-</v>
      </c>
      <c r="AP153" s="115" t="str">
        <f>IFERROR(VLOOKUP(CONCATENATE($A153,AP$1),'Исх-видео'!$A$2:$F$3000,6,FALSE),"-")</f>
        <v>-</v>
      </c>
      <c r="AQ153" s="115" t="str">
        <f>IFERROR(VLOOKUP(CONCATENATE($A153,AQ$1),'Исх-видео'!$A$2:$F$3000,6,FALSE),"-")</f>
        <v>-</v>
      </c>
      <c r="AR153" s="115" t="str">
        <f>IFERROR(VLOOKUP(CONCATENATE($A153,AR$1),'Исх-видео'!$A$2:$F$3000,6,FALSE),"-")</f>
        <v>-</v>
      </c>
      <c r="AS153" s="115" t="str">
        <f>IFERROR(VLOOKUP(CONCATENATE($A153,AS$1),'Исх-видео'!$A$2:$F$3000,6,FALSE),"-")</f>
        <v>-</v>
      </c>
      <c r="AT153" s="115" t="str">
        <f>IFERROR(VLOOKUP(CONCATENATE($A153,AT$1),'Исх-видео'!$A$2:$F$3000,6,FALSE),"-")</f>
        <v>-</v>
      </c>
      <c r="AU153" s="115" t="str">
        <f>IFERROR(VLOOKUP(CONCATENATE($A153,AU$1),'Исх-видео'!$A$2:$F$3000,6,FALSE),"-")</f>
        <v>-</v>
      </c>
      <c r="AV153" s="115" t="str">
        <f>IFERROR(VLOOKUP(CONCATENATE($A153,AV$1),'Исх-видео'!$A$2:$F$3000,6,FALSE),"-")</f>
        <v>-</v>
      </c>
      <c r="AW153" s="115" t="str">
        <f>IFERROR(VLOOKUP(CONCATENATE($A153,AW$1),'Исх-видео'!$A$2:$F$3000,6,FALSE),"-")</f>
        <v>-</v>
      </c>
      <c r="AX153" s="115" t="str">
        <f>IFERROR(VLOOKUP(CONCATENATE($A153,AX$1),'Исх-видео'!$A$2:$F$3000,6,FALSE),"-")</f>
        <v>-</v>
      </c>
      <c r="AY153" s="115" t="str">
        <f>IFERROR(VLOOKUP(CONCATENATE($A153,AY$1),'Исх-видео'!$A$2:$F$3000,6,FALSE),"-")</f>
        <v>-</v>
      </c>
      <c r="AZ153" s="115" t="str">
        <f>IFERROR(VLOOKUP(CONCATENATE($A153,AZ$1),'Исх-видео'!$A$2:$F$3000,6,FALSE),"-")</f>
        <v>-</v>
      </c>
      <c r="BA153" s="115" t="str">
        <f>IFERROR(VLOOKUP(CONCATENATE($A153,BA$1),'Исх-видео'!$A$2:$F$3000,6,FALSE),"-")</f>
        <v>-</v>
      </c>
      <c r="BB153" s="115" t="str">
        <f>IFERROR(VLOOKUP(CONCATENATE($A153,BB$1),'Исх-видео'!$A$2:$F$3000,6,FALSE),"-")</f>
        <v>-</v>
      </c>
      <c r="BC153" s="115" t="str">
        <f>IFERROR(VLOOKUP(CONCATENATE($A153,BC$1),'Исх-видео'!$A$2:$F$3000,6,FALSE),"-")</f>
        <v>-</v>
      </c>
      <c r="BD153" s="115" t="str">
        <f>IFERROR(VLOOKUP(CONCATENATE($A153,BD$1),'Исх-видео'!$A$2:$F$3000,6,FALSE),"-")</f>
        <v>-</v>
      </c>
      <c r="BE153" s="115" t="str">
        <f>IFERROR(VLOOKUP(CONCATENATE($A153,BE$1),'Исх-видео'!$A$2:$F$3000,6,FALSE),"-")</f>
        <v>-</v>
      </c>
      <c r="BF153" s="115" t="str">
        <f>IFERROR(VLOOKUP(CONCATENATE($A153,BF$1),'Исх-видео'!$A$2:$F$3000,6,FALSE),"-")</f>
        <v>-</v>
      </c>
      <c r="BG153" s="115" t="str">
        <f>IFERROR(VLOOKUP(CONCATENATE($A153,BG$1),'Исх-видео'!$A$2:$F$3000,6,FALSE),"-")</f>
        <v>-</v>
      </c>
      <c r="BH153" s="116"/>
    </row>
    <row r="154" spans="1:60">
      <c r="A154" s="38">
        <f t="shared" si="13"/>
        <v>53</v>
      </c>
      <c r="B154" s="115" t="str">
        <f>IFERROR(VLOOKUP(CONCATENATE($A154,B$1),'Исх-видео'!$A$2:$F$3000,6,FALSE),"-")</f>
        <v>-</v>
      </c>
      <c r="C154" s="115" t="str">
        <f>IFERROR(VLOOKUP(CONCATENATE($A154,C$1),'Исх-видео'!$A$2:$F$3000,6,FALSE),"-")</f>
        <v>-</v>
      </c>
      <c r="D154" s="115" t="str">
        <f>IFERROR(VLOOKUP(CONCATENATE($A154,D$1),'Исх-видео'!$A$2:$F$3000,6,FALSE),"-")</f>
        <v>-</v>
      </c>
      <c r="E154" s="115" t="str">
        <f>IFERROR(VLOOKUP(CONCATENATE($A154,E$1),'Исх-видео'!$A$2:$F$3000,6,FALSE),"-")</f>
        <v>-</v>
      </c>
      <c r="F154" s="115" t="str">
        <f>IFERROR(VLOOKUP(CONCATENATE($A154,F$1),'Исх-видео'!$A$2:$F$3000,6,FALSE),"-")</f>
        <v>-</v>
      </c>
      <c r="G154" s="115" t="str">
        <f>IFERROR(VLOOKUP(CONCATENATE($A154,G$1),'Исх-видео'!$A$2:$F$3000,6,FALSE),"-")</f>
        <v>-</v>
      </c>
      <c r="H154" s="115" t="str">
        <f>IFERROR(VLOOKUP(CONCATENATE($A154,H$1),'Исх-видео'!$A$2:$F$3000,6,FALSE),"-")</f>
        <v>-</v>
      </c>
      <c r="I154" s="115" t="str">
        <f>IFERROR(VLOOKUP(CONCATENATE($A154,I$1),'Исх-видео'!$A$2:$F$3000,6,FALSE),"-")</f>
        <v>-</v>
      </c>
      <c r="J154" s="115" t="str">
        <f>IFERROR(VLOOKUP(CONCATENATE($A154,J$1),'Исх-видео'!$A$2:$F$3000,6,FALSE),"-")</f>
        <v>-</v>
      </c>
      <c r="K154" s="115" t="str">
        <f>IFERROR(VLOOKUP(CONCATENATE($A154,K$1),'Исх-видео'!$A$2:$F$3000,6,FALSE),"-")</f>
        <v>-</v>
      </c>
      <c r="L154" s="115" t="str">
        <f>IFERROR(VLOOKUP(CONCATENATE($A154,L$1),'Исх-видео'!$A$2:$F$3000,6,FALSE),"-")</f>
        <v>-</v>
      </c>
      <c r="M154" s="115" t="str">
        <f>IFERROR(VLOOKUP(CONCATENATE($A154,M$1),'Исх-видео'!$A$2:$F$3000,6,FALSE),"-")</f>
        <v>-</v>
      </c>
      <c r="N154" s="115" t="str">
        <f>IFERROR(VLOOKUP(CONCATENATE($A154,N$1),'Исх-видео'!$A$2:$F$3000,6,FALSE),"-")</f>
        <v>-</v>
      </c>
      <c r="O154" s="115" t="str">
        <f>IFERROR(VLOOKUP(CONCATENATE($A154,O$1),'Исх-видео'!$A$2:$F$3000,6,FALSE),"-")</f>
        <v>-</v>
      </c>
      <c r="P154" s="115" t="str">
        <f>IFERROR(VLOOKUP(CONCATENATE($A154,P$1),'Исх-видео'!$A$2:$F$3000,6,FALSE),"-")</f>
        <v>-</v>
      </c>
      <c r="Q154" s="115" t="str">
        <f>IFERROR(VLOOKUP(CONCATENATE($A154,Q$1),'Исх-видео'!$A$2:$F$3000,6,FALSE),"-")</f>
        <v>-</v>
      </c>
      <c r="R154" s="115" t="str">
        <f>IFERROR(VLOOKUP(CONCATENATE($A154,R$1),'Исх-видео'!$A$2:$F$3000,6,FALSE),"-")</f>
        <v>-</v>
      </c>
      <c r="S154" s="115" t="str">
        <f>IFERROR(VLOOKUP(CONCATENATE($A154,S$1),'Исх-видео'!$A$2:$F$3000,6,FALSE),"-")</f>
        <v>-</v>
      </c>
      <c r="T154" s="115" t="str">
        <f>IFERROR(VLOOKUP(CONCATENATE($A154,T$1),'Исх-видео'!$A$2:$F$3000,6,FALSE),"-")</f>
        <v>-</v>
      </c>
      <c r="U154" s="115" t="str">
        <f>IFERROR(VLOOKUP(CONCATENATE($A154,U$1),'Исх-видео'!$A$2:$F$3000,6,FALSE),"-")</f>
        <v>-</v>
      </c>
      <c r="V154" s="115" t="str">
        <f>IFERROR(VLOOKUP(CONCATENATE($A154,V$1),'Исх-видео'!$A$2:$F$3000,6,FALSE),"-")</f>
        <v>-</v>
      </c>
      <c r="W154" s="115" t="str">
        <f>IFERROR(VLOOKUP(CONCATENATE($A154,W$1),'Исх-видео'!$A$2:$F$3000,6,FALSE),"-")</f>
        <v>-</v>
      </c>
      <c r="X154" s="115" t="str">
        <f>IFERROR(VLOOKUP(CONCATENATE($A154,X$1),'Исх-видео'!$A$2:$F$3000,6,FALSE),"-")</f>
        <v>-</v>
      </c>
      <c r="Y154" s="115" t="str">
        <f>IFERROR(VLOOKUP(CONCATENATE($A154,Y$1),'Исх-видео'!$A$2:$F$3000,6,FALSE),"-")</f>
        <v>-</v>
      </c>
      <c r="Z154" s="115" t="str">
        <f>IFERROR(VLOOKUP(CONCATENATE($A154,Z$1),'Исх-видео'!$A$2:$F$3000,6,FALSE),"-")</f>
        <v>-</v>
      </c>
      <c r="AA154" s="115" t="str">
        <f>IFERROR(VLOOKUP(CONCATENATE($A154,AA$1),'Исх-видео'!$A$2:$F$3000,6,FALSE),"-")</f>
        <v>-</v>
      </c>
      <c r="AB154" s="115" t="str">
        <f>IFERROR(VLOOKUP(CONCATENATE($A154,AB$1),'Исх-видео'!$A$2:$F$3000,6,FALSE),"-")</f>
        <v>-</v>
      </c>
      <c r="AC154" s="115" t="str">
        <f>IFERROR(VLOOKUP(CONCATENATE($A154,AC$1),'Исх-видео'!$A$2:$F$3000,6,FALSE),"-")</f>
        <v>-</v>
      </c>
      <c r="AD154" s="115" t="str">
        <f>IFERROR(VLOOKUP(CONCATENATE($A154,AD$1),'Исх-видео'!$A$2:$F$3000,6,FALSE),"-")</f>
        <v>-</v>
      </c>
      <c r="AE154" s="115" t="str">
        <f>IFERROR(VLOOKUP(CONCATENATE($A154,AE$1),'Исх-видео'!$A$2:$F$3000,6,FALSE),"-")</f>
        <v>-</v>
      </c>
      <c r="AF154" s="115" t="str">
        <f>IFERROR(VLOOKUP(CONCATENATE($A154,AF$1),'Исх-видео'!$A$2:$F$3000,6,FALSE),"-")</f>
        <v>-</v>
      </c>
      <c r="AG154" s="115" t="str">
        <f>IFERROR(VLOOKUP(CONCATENATE($A154,AG$1),'Исх-видео'!$A$2:$F$3000,6,FALSE),"-")</f>
        <v>-</v>
      </c>
      <c r="AH154" s="115" t="str">
        <f>IFERROR(VLOOKUP(CONCATENATE($A154,AH$1),'Исх-видео'!$A$2:$F$3000,6,FALSE),"-")</f>
        <v>-</v>
      </c>
      <c r="AI154" s="115" t="str">
        <f>IFERROR(VLOOKUP(CONCATENATE($A154,AI$1),'Исх-видео'!$A$2:$F$3000,6,FALSE),"-")</f>
        <v>-</v>
      </c>
      <c r="AJ154" s="115" t="str">
        <f>IFERROR(VLOOKUP(CONCATENATE($A154,AJ$1),'Исх-видео'!$A$2:$F$3000,6,FALSE),"-")</f>
        <v>-</v>
      </c>
      <c r="AK154" s="115" t="str">
        <f>IFERROR(VLOOKUP(CONCATENATE($A154,AK$1),'Исх-видео'!$A$2:$F$3000,6,FALSE),"-")</f>
        <v>-</v>
      </c>
      <c r="AL154" s="115" t="str">
        <f>IFERROR(VLOOKUP(CONCATENATE($A154,AL$1),'Исх-видео'!$A$2:$F$3000,6,FALSE),"-")</f>
        <v>-</v>
      </c>
      <c r="AM154" s="115" t="str">
        <f>IFERROR(VLOOKUP(CONCATENATE($A154,AM$1),'Исх-видео'!$A$2:$F$3000,6,FALSE),"-")</f>
        <v>-</v>
      </c>
      <c r="AN154" s="115" t="str">
        <f>IFERROR(VLOOKUP(CONCATENATE($A154,AN$1),'Исх-видео'!$A$2:$F$3000,6,FALSE),"-")</f>
        <v>-</v>
      </c>
      <c r="AO154" s="115" t="str">
        <f>IFERROR(VLOOKUP(CONCATENATE($A154,AO$1),'Исх-видео'!$A$2:$F$3000,6,FALSE),"-")</f>
        <v>-</v>
      </c>
      <c r="AP154" s="115" t="str">
        <f>IFERROR(VLOOKUP(CONCATENATE($A154,AP$1),'Исх-видео'!$A$2:$F$3000,6,FALSE),"-")</f>
        <v>-</v>
      </c>
      <c r="AQ154" s="115" t="str">
        <f>IFERROR(VLOOKUP(CONCATENATE($A154,AQ$1),'Исх-видео'!$A$2:$F$3000,6,FALSE),"-")</f>
        <v>-</v>
      </c>
      <c r="AR154" s="115" t="str">
        <f>IFERROR(VLOOKUP(CONCATENATE($A154,AR$1),'Исх-видео'!$A$2:$F$3000,6,FALSE),"-")</f>
        <v>-</v>
      </c>
      <c r="AS154" s="115" t="str">
        <f>IFERROR(VLOOKUP(CONCATENATE($A154,AS$1),'Исх-видео'!$A$2:$F$3000,6,FALSE),"-")</f>
        <v>-</v>
      </c>
      <c r="AT154" s="115" t="str">
        <f>IFERROR(VLOOKUP(CONCATENATE($A154,AT$1),'Исх-видео'!$A$2:$F$3000,6,FALSE),"-")</f>
        <v>-</v>
      </c>
      <c r="AU154" s="115" t="str">
        <f>IFERROR(VLOOKUP(CONCATENATE($A154,AU$1),'Исх-видео'!$A$2:$F$3000,6,FALSE),"-")</f>
        <v>-</v>
      </c>
      <c r="AV154" s="115" t="str">
        <f>IFERROR(VLOOKUP(CONCATENATE($A154,AV$1),'Исх-видео'!$A$2:$F$3000,6,FALSE),"-")</f>
        <v>-</v>
      </c>
      <c r="AW154" s="115" t="str">
        <f>IFERROR(VLOOKUP(CONCATENATE($A154,AW$1),'Исх-видео'!$A$2:$F$3000,6,FALSE),"-")</f>
        <v>-</v>
      </c>
      <c r="AX154" s="115" t="str">
        <f>IFERROR(VLOOKUP(CONCATENATE($A154,AX$1),'Исх-видео'!$A$2:$F$3000,6,FALSE),"-")</f>
        <v>-</v>
      </c>
      <c r="AY154" s="115" t="str">
        <f>IFERROR(VLOOKUP(CONCATENATE($A154,AY$1),'Исх-видео'!$A$2:$F$3000,6,FALSE),"-")</f>
        <v>-</v>
      </c>
      <c r="AZ154" s="115" t="str">
        <f>IFERROR(VLOOKUP(CONCATENATE($A154,AZ$1),'Исх-видео'!$A$2:$F$3000,6,FALSE),"-")</f>
        <v>-</v>
      </c>
      <c r="BA154" s="115" t="str">
        <f>IFERROR(VLOOKUP(CONCATENATE($A154,BA$1),'Исх-видео'!$A$2:$F$3000,6,FALSE),"-")</f>
        <v>-</v>
      </c>
      <c r="BB154" s="115" t="str">
        <f>IFERROR(VLOOKUP(CONCATENATE($A154,BB$1),'Исх-видео'!$A$2:$F$3000,6,FALSE),"-")</f>
        <v>-</v>
      </c>
      <c r="BC154" s="115" t="str">
        <f>IFERROR(VLOOKUP(CONCATENATE($A154,BC$1),'Исх-видео'!$A$2:$F$3000,6,FALSE),"-")</f>
        <v>-</v>
      </c>
      <c r="BD154" s="115" t="str">
        <f>IFERROR(VLOOKUP(CONCATENATE($A154,BD$1),'Исх-видео'!$A$2:$F$3000,6,FALSE),"-")</f>
        <v>-</v>
      </c>
      <c r="BE154" s="115" t="str">
        <f>IFERROR(VLOOKUP(CONCATENATE($A154,BE$1),'Исх-видео'!$A$2:$F$3000,6,FALSE),"-")</f>
        <v>-</v>
      </c>
      <c r="BF154" s="115" t="str">
        <f>IFERROR(VLOOKUP(CONCATENATE($A154,BF$1),'Исх-видео'!$A$2:$F$3000,6,FALSE),"-")</f>
        <v>-</v>
      </c>
      <c r="BG154" s="115" t="str">
        <f>IFERROR(VLOOKUP(CONCATENATE($A154,BG$1),'Исх-видео'!$A$2:$F$3000,6,FALSE),"-")</f>
        <v>-</v>
      </c>
      <c r="BH154" s="116"/>
    </row>
    <row r="155" spans="1:60">
      <c r="A155" s="38">
        <f t="shared" si="13"/>
        <v>54</v>
      </c>
      <c r="B155" s="115" t="str">
        <f>IFERROR(VLOOKUP(CONCATENATE($A155,B$1),'Исх-видео'!$A$2:$F$3000,6,FALSE),"-")</f>
        <v>-</v>
      </c>
      <c r="C155" s="115" t="str">
        <f>IFERROR(VLOOKUP(CONCATENATE($A155,C$1),'Исх-видео'!$A$2:$F$3000,6,FALSE),"-")</f>
        <v>-</v>
      </c>
      <c r="D155" s="115" t="str">
        <f>IFERROR(VLOOKUP(CONCATENATE($A155,D$1),'Исх-видео'!$A$2:$F$3000,6,FALSE),"-")</f>
        <v>-</v>
      </c>
      <c r="E155" s="115" t="str">
        <f>IFERROR(VLOOKUP(CONCATENATE($A155,E$1),'Исх-видео'!$A$2:$F$3000,6,FALSE),"-")</f>
        <v>НЕТ</v>
      </c>
      <c r="F155" s="115" t="str">
        <f>IFERROR(VLOOKUP(CONCATENATE($A155,F$1),'Исх-видео'!$A$2:$F$3000,6,FALSE),"-")</f>
        <v>НЕТ</v>
      </c>
      <c r="G155" s="115" t="str">
        <f>IFERROR(VLOOKUP(CONCATENATE($A155,G$1),'Исх-видео'!$A$2:$F$3000,6,FALSE),"-")</f>
        <v>-</v>
      </c>
      <c r="H155" s="115" t="str">
        <f>IFERROR(VLOOKUP(CONCATENATE($A155,H$1),'Исх-видео'!$A$2:$F$3000,6,FALSE),"-")</f>
        <v>-</v>
      </c>
      <c r="I155" s="115" t="str">
        <f>IFERROR(VLOOKUP(CONCATENATE($A155,I$1),'Исх-видео'!$A$2:$F$3000,6,FALSE),"-")</f>
        <v>ДА</v>
      </c>
      <c r="J155" s="115" t="str">
        <f>IFERROR(VLOOKUP(CONCATENATE($A155,J$1),'Исх-видео'!$A$2:$F$3000,6,FALSE),"-")</f>
        <v>-</v>
      </c>
      <c r="K155" s="115" t="str">
        <f>IFERROR(VLOOKUP(CONCATENATE($A155,K$1),'Исх-видео'!$A$2:$F$3000,6,FALSE),"-")</f>
        <v>-</v>
      </c>
      <c r="L155" s="115" t="str">
        <f>IFERROR(VLOOKUP(CONCATENATE($A155,L$1),'Исх-видео'!$A$2:$F$3000,6,FALSE),"-")</f>
        <v>-</v>
      </c>
      <c r="M155" s="115" t="str">
        <f>IFERROR(VLOOKUP(CONCATENATE($A155,M$1),'Исх-видео'!$A$2:$F$3000,6,FALSE),"-")</f>
        <v>-</v>
      </c>
      <c r="N155" s="115" t="str">
        <f>IFERROR(VLOOKUP(CONCATENATE($A155,N$1),'Исх-видео'!$A$2:$F$3000,6,FALSE),"-")</f>
        <v>-</v>
      </c>
      <c r="O155" s="115" t="str">
        <f>IFERROR(VLOOKUP(CONCATENATE($A155,O$1),'Исх-видео'!$A$2:$F$3000,6,FALSE),"-")</f>
        <v>-</v>
      </c>
      <c r="P155" s="115" t="str">
        <f>IFERROR(VLOOKUP(CONCATENATE($A155,P$1),'Исх-видео'!$A$2:$F$3000,6,FALSE),"-")</f>
        <v>-</v>
      </c>
      <c r="Q155" s="115" t="str">
        <f>IFERROR(VLOOKUP(CONCATENATE($A155,Q$1),'Исх-видео'!$A$2:$F$3000,6,FALSE),"-")</f>
        <v>-</v>
      </c>
      <c r="R155" s="115" t="str">
        <f>IFERROR(VLOOKUP(CONCATENATE($A155,R$1),'Исх-видео'!$A$2:$F$3000,6,FALSE),"-")</f>
        <v>-</v>
      </c>
      <c r="S155" s="115" t="str">
        <f>IFERROR(VLOOKUP(CONCATENATE($A155,S$1),'Исх-видео'!$A$2:$F$3000,6,FALSE),"-")</f>
        <v>ДА</v>
      </c>
      <c r="T155" s="115" t="str">
        <f>IFERROR(VLOOKUP(CONCATENATE($A155,T$1),'Исх-видео'!$A$2:$F$3000,6,FALSE),"-")</f>
        <v>-</v>
      </c>
      <c r="U155" s="115" t="str">
        <f>IFERROR(VLOOKUP(CONCATENATE($A155,U$1),'Исх-видео'!$A$2:$F$3000,6,FALSE),"-")</f>
        <v>-</v>
      </c>
      <c r="V155" s="115" t="str">
        <f>IFERROR(VLOOKUP(CONCATENATE($A155,V$1),'Исх-видео'!$A$2:$F$3000,6,FALSE),"-")</f>
        <v>-</v>
      </c>
      <c r="W155" s="115" t="str">
        <f>IFERROR(VLOOKUP(CONCATENATE($A155,W$1),'Исх-видео'!$A$2:$F$3000,6,FALSE),"-")</f>
        <v>-</v>
      </c>
      <c r="X155" s="115" t="str">
        <f>IFERROR(VLOOKUP(CONCATENATE($A155,X$1),'Исх-видео'!$A$2:$F$3000,6,FALSE),"-")</f>
        <v>-</v>
      </c>
      <c r="Y155" s="115" t="str">
        <f>IFERROR(VLOOKUP(CONCATENATE($A155,Y$1),'Исх-видео'!$A$2:$F$3000,6,FALSE),"-")</f>
        <v>-</v>
      </c>
      <c r="Z155" s="115" t="str">
        <f>IFERROR(VLOOKUP(CONCATENATE($A155,Z$1),'Исх-видео'!$A$2:$F$3000,6,FALSE),"-")</f>
        <v>НЕТ</v>
      </c>
      <c r="AA155" s="115" t="str">
        <f>IFERROR(VLOOKUP(CONCATENATE($A155,AA$1),'Исх-видео'!$A$2:$F$3000,6,FALSE),"-")</f>
        <v>-</v>
      </c>
      <c r="AB155" s="115" t="str">
        <f>IFERROR(VLOOKUP(CONCATENATE($A155,AB$1),'Исх-видео'!$A$2:$F$3000,6,FALSE),"-")</f>
        <v>-</v>
      </c>
      <c r="AC155" s="115" t="str">
        <f>IFERROR(VLOOKUP(CONCATENATE($A155,AC$1),'Исх-видео'!$A$2:$F$3000,6,FALSE),"-")</f>
        <v>-</v>
      </c>
      <c r="AD155" s="115" t="str">
        <f>IFERROR(VLOOKUP(CONCATENATE($A155,AD$1),'Исх-видео'!$A$2:$F$3000,6,FALSE),"-")</f>
        <v>-</v>
      </c>
      <c r="AE155" s="115" t="str">
        <f>IFERROR(VLOOKUP(CONCATENATE($A155,AE$1),'Исх-видео'!$A$2:$F$3000,6,FALSE),"-")</f>
        <v>ДА</v>
      </c>
      <c r="AF155" s="115" t="str">
        <f>IFERROR(VLOOKUP(CONCATENATE($A155,AF$1),'Исх-видео'!$A$2:$F$3000,6,FALSE),"-")</f>
        <v>-</v>
      </c>
      <c r="AG155" s="115" t="str">
        <f>IFERROR(VLOOKUP(CONCATENATE($A155,AG$1),'Исх-видео'!$A$2:$F$3000,6,FALSE),"-")</f>
        <v>-</v>
      </c>
      <c r="AH155" s="115" t="str">
        <f>IFERROR(VLOOKUP(CONCATENATE($A155,AH$1),'Исх-видео'!$A$2:$F$3000,6,FALSE),"-")</f>
        <v>-</v>
      </c>
      <c r="AI155" s="115" t="str">
        <f>IFERROR(VLOOKUP(CONCATENATE($A155,AI$1),'Исх-видео'!$A$2:$F$3000,6,FALSE),"-")</f>
        <v>-</v>
      </c>
      <c r="AJ155" s="115" t="str">
        <f>IFERROR(VLOOKUP(CONCATENATE($A155,AJ$1),'Исх-видео'!$A$2:$F$3000,6,FALSE),"-")</f>
        <v>-</v>
      </c>
      <c r="AK155" s="115" t="str">
        <f>IFERROR(VLOOKUP(CONCATENATE($A155,AK$1),'Исх-видео'!$A$2:$F$3000,6,FALSE),"-")</f>
        <v>ДА</v>
      </c>
      <c r="AL155" s="115" t="str">
        <f>IFERROR(VLOOKUP(CONCATENATE($A155,AL$1),'Исх-видео'!$A$2:$F$3000,6,FALSE),"-")</f>
        <v>ДА</v>
      </c>
      <c r="AM155" s="115" t="str">
        <f>IFERROR(VLOOKUP(CONCATENATE($A155,AM$1),'Исх-видео'!$A$2:$F$3000,6,FALSE),"-")</f>
        <v>-</v>
      </c>
      <c r="AN155" s="115" t="str">
        <f>IFERROR(VLOOKUP(CONCATENATE($A155,AN$1),'Исх-видео'!$A$2:$F$3000,6,FALSE),"-")</f>
        <v>НЕТ</v>
      </c>
      <c r="AO155" s="115" t="str">
        <f>IFERROR(VLOOKUP(CONCATENATE($A155,AO$1),'Исх-видео'!$A$2:$F$3000,6,FALSE),"-")</f>
        <v>-</v>
      </c>
      <c r="AP155" s="115" t="str">
        <f>IFERROR(VLOOKUP(CONCATENATE($A155,AP$1),'Исх-видео'!$A$2:$F$3000,6,FALSE),"-")</f>
        <v>-</v>
      </c>
      <c r="AQ155" s="115" t="str">
        <f>IFERROR(VLOOKUP(CONCATENATE($A155,AQ$1),'Исх-видео'!$A$2:$F$3000,6,FALSE),"-")</f>
        <v>-</v>
      </c>
      <c r="AR155" s="115" t="str">
        <f>IFERROR(VLOOKUP(CONCATENATE($A155,AR$1),'Исх-видео'!$A$2:$F$3000,6,FALSE),"-")</f>
        <v>-</v>
      </c>
      <c r="AS155" s="115" t="str">
        <f>IFERROR(VLOOKUP(CONCATENATE($A155,AS$1),'Исх-видео'!$A$2:$F$3000,6,FALSE),"-")</f>
        <v>-</v>
      </c>
      <c r="AT155" s="115" t="str">
        <f>IFERROR(VLOOKUP(CONCATENATE($A155,AT$1),'Исх-видео'!$A$2:$F$3000,6,FALSE),"-")</f>
        <v>-</v>
      </c>
      <c r="AU155" s="115" t="str">
        <f>IFERROR(VLOOKUP(CONCATENATE($A155,AU$1),'Исх-видео'!$A$2:$F$3000,6,FALSE),"-")</f>
        <v>-</v>
      </c>
      <c r="AV155" s="115" t="str">
        <f>IFERROR(VLOOKUP(CONCATENATE($A155,AV$1),'Исх-видео'!$A$2:$F$3000,6,FALSE),"-")</f>
        <v>-</v>
      </c>
      <c r="AW155" s="115" t="str">
        <f>IFERROR(VLOOKUP(CONCATENATE($A155,AW$1),'Исх-видео'!$A$2:$F$3000,6,FALSE),"-")</f>
        <v>-</v>
      </c>
      <c r="AX155" s="115" t="str">
        <f>IFERROR(VLOOKUP(CONCATENATE($A155,AX$1),'Исх-видео'!$A$2:$F$3000,6,FALSE),"-")</f>
        <v>-</v>
      </c>
      <c r="AY155" s="115" t="str">
        <f>IFERROR(VLOOKUP(CONCATENATE($A155,AY$1),'Исх-видео'!$A$2:$F$3000,6,FALSE),"-")</f>
        <v>-</v>
      </c>
      <c r="AZ155" s="115" t="str">
        <f>IFERROR(VLOOKUP(CONCATENATE($A155,AZ$1),'Исх-видео'!$A$2:$F$3000,6,FALSE),"-")</f>
        <v>-</v>
      </c>
      <c r="BA155" s="115" t="str">
        <f>IFERROR(VLOOKUP(CONCATENATE($A155,BA$1),'Исх-видео'!$A$2:$F$3000,6,FALSE),"-")</f>
        <v>НЕТ</v>
      </c>
      <c r="BB155" s="115" t="str">
        <f>IFERROR(VLOOKUP(CONCATENATE($A155,BB$1),'Исх-видео'!$A$2:$F$3000,6,FALSE),"-")</f>
        <v>-</v>
      </c>
      <c r="BC155" s="115" t="str">
        <f>IFERROR(VLOOKUP(CONCATENATE($A155,BC$1),'Исх-видео'!$A$2:$F$3000,6,FALSE),"-")</f>
        <v>НЕТ</v>
      </c>
      <c r="BD155" s="115" t="str">
        <f>IFERROR(VLOOKUP(CONCATENATE($A155,BD$1),'Исх-видео'!$A$2:$F$3000,6,FALSE),"-")</f>
        <v>-</v>
      </c>
      <c r="BE155" s="115" t="str">
        <f>IFERROR(VLOOKUP(CONCATENATE($A155,BE$1),'Исх-видео'!$A$2:$F$3000,6,FALSE),"-")</f>
        <v>ДА</v>
      </c>
      <c r="BF155" s="115" t="str">
        <f>IFERROR(VLOOKUP(CONCATENATE($A155,BF$1),'Исх-видео'!$A$2:$F$3000,6,FALSE),"-")</f>
        <v>-</v>
      </c>
      <c r="BG155" s="115" t="str">
        <f>IFERROR(VLOOKUP(CONCATENATE($A155,BG$1),'Исх-видео'!$A$2:$F$3000,6,FALSE),"-")</f>
        <v>-</v>
      </c>
      <c r="BH155" s="116"/>
    </row>
    <row r="156" spans="1:60">
      <c r="A156" s="38">
        <f t="shared" si="13"/>
        <v>55</v>
      </c>
      <c r="B156" s="115" t="str">
        <f>IFERROR(VLOOKUP(CONCATENATE($A156,B$1),'Исх-видео'!$A$2:$F$3000,6,FALSE),"-")</f>
        <v>-</v>
      </c>
      <c r="C156" s="115" t="str">
        <f>IFERROR(VLOOKUP(CONCATENATE($A156,C$1),'Исх-видео'!$A$2:$F$3000,6,FALSE),"-")</f>
        <v>-</v>
      </c>
      <c r="D156" s="115" t="str">
        <f>IFERROR(VLOOKUP(CONCATENATE($A156,D$1),'Исх-видео'!$A$2:$F$3000,6,FALSE),"-")</f>
        <v>-</v>
      </c>
      <c r="E156" s="115" t="str">
        <f>IFERROR(VLOOKUP(CONCATENATE($A156,E$1),'Исх-видео'!$A$2:$F$3000,6,FALSE),"-")</f>
        <v>-</v>
      </c>
      <c r="F156" s="115" t="str">
        <f>IFERROR(VLOOKUP(CONCATENATE($A156,F$1),'Исх-видео'!$A$2:$F$3000,6,FALSE),"-")</f>
        <v>-</v>
      </c>
      <c r="G156" s="115" t="str">
        <f>IFERROR(VLOOKUP(CONCATENATE($A156,G$1),'Исх-видео'!$A$2:$F$3000,6,FALSE),"-")</f>
        <v>-</v>
      </c>
      <c r="H156" s="115" t="str">
        <f>IFERROR(VLOOKUP(CONCATENATE($A156,H$1),'Исх-видео'!$A$2:$F$3000,6,FALSE),"-")</f>
        <v>-</v>
      </c>
      <c r="I156" s="115" t="str">
        <f>IFERROR(VLOOKUP(CONCATENATE($A156,I$1),'Исх-видео'!$A$2:$F$3000,6,FALSE),"-")</f>
        <v>-</v>
      </c>
      <c r="J156" s="115" t="str">
        <f>IFERROR(VLOOKUP(CONCATENATE($A156,J$1),'Исх-видео'!$A$2:$F$3000,6,FALSE),"-")</f>
        <v>-</v>
      </c>
      <c r="K156" s="115" t="str">
        <f>IFERROR(VLOOKUP(CONCATENATE($A156,K$1),'Исх-видео'!$A$2:$F$3000,6,FALSE),"-")</f>
        <v>-</v>
      </c>
      <c r="L156" s="115" t="str">
        <f>IFERROR(VLOOKUP(CONCATENATE($A156,L$1),'Исх-видео'!$A$2:$F$3000,6,FALSE),"-")</f>
        <v>-</v>
      </c>
      <c r="M156" s="115" t="str">
        <f>IFERROR(VLOOKUP(CONCATENATE($A156,M$1),'Исх-видео'!$A$2:$F$3000,6,FALSE),"-")</f>
        <v>-</v>
      </c>
      <c r="N156" s="115" t="str">
        <f>IFERROR(VLOOKUP(CONCATENATE($A156,N$1),'Исх-видео'!$A$2:$F$3000,6,FALSE),"-")</f>
        <v>-</v>
      </c>
      <c r="O156" s="115" t="str">
        <f>IFERROR(VLOOKUP(CONCATENATE($A156,O$1),'Исх-видео'!$A$2:$F$3000,6,FALSE),"-")</f>
        <v>-</v>
      </c>
      <c r="P156" s="115" t="str">
        <f>IFERROR(VLOOKUP(CONCATENATE($A156,P$1),'Исх-видео'!$A$2:$F$3000,6,FALSE),"-")</f>
        <v>-</v>
      </c>
      <c r="Q156" s="115" t="str">
        <f>IFERROR(VLOOKUP(CONCATENATE($A156,Q$1),'Исх-видео'!$A$2:$F$3000,6,FALSE),"-")</f>
        <v>-</v>
      </c>
      <c r="R156" s="115" t="str">
        <f>IFERROR(VLOOKUP(CONCATENATE($A156,R$1),'Исх-видео'!$A$2:$F$3000,6,FALSE),"-")</f>
        <v>-</v>
      </c>
      <c r="S156" s="115" t="str">
        <f>IFERROR(VLOOKUP(CONCATENATE($A156,S$1),'Исх-видео'!$A$2:$F$3000,6,FALSE),"-")</f>
        <v>-</v>
      </c>
      <c r="T156" s="115" t="str">
        <f>IFERROR(VLOOKUP(CONCATENATE($A156,T$1),'Исх-видео'!$A$2:$F$3000,6,FALSE),"-")</f>
        <v>-</v>
      </c>
      <c r="U156" s="115" t="str">
        <f>IFERROR(VLOOKUP(CONCATENATE($A156,U$1),'Исх-видео'!$A$2:$F$3000,6,FALSE),"-")</f>
        <v>-</v>
      </c>
      <c r="V156" s="115" t="str">
        <f>IFERROR(VLOOKUP(CONCATENATE($A156,V$1),'Исх-видео'!$A$2:$F$3000,6,FALSE),"-")</f>
        <v>-</v>
      </c>
      <c r="W156" s="115" t="str">
        <f>IFERROR(VLOOKUP(CONCATENATE($A156,W$1),'Исх-видео'!$A$2:$F$3000,6,FALSE),"-")</f>
        <v>-</v>
      </c>
      <c r="X156" s="115" t="str">
        <f>IFERROR(VLOOKUP(CONCATENATE($A156,X$1),'Исх-видео'!$A$2:$F$3000,6,FALSE),"-")</f>
        <v>-</v>
      </c>
      <c r="Y156" s="115" t="str">
        <f>IFERROR(VLOOKUP(CONCATENATE($A156,Y$1),'Исх-видео'!$A$2:$F$3000,6,FALSE),"-")</f>
        <v>-</v>
      </c>
      <c r="Z156" s="115" t="str">
        <f>IFERROR(VLOOKUP(CONCATENATE($A156,Z$1),'Исх-видео'!$A$2:$F$3000,6,FALSE),"-")</f>
        <v>-</v>
      </c>
      <c r="AA156" s="115" t="str">
        <f>IFERROR(VLOOKUP(CONCATENATE($A156,AA$1),'Исх-видео'!$A$2:$F$3000,6,FALSE),"-")</f>
        <v>-</v>
      </c>
      <c r="AB156" s="115" t="str">
        <f>IFERROR(VLOOKUP(CONCATENATE($A156,AB$1),'Исх-видео'!$A$2:$F$3000,6,FALSE),"-")</f>
        <v>-</v>
      </c>
      <c r="AC156" s="115" t="str">
        <f>IFERROR(VLOOKUP(CONCATENATE($A156,AC$1),'Исх-видео'!$A$2:$F$3000,6,FALSE),"-")</f>
        <v>-</v>
      </c>
      <c r="AD156" s="115" t="str">
        <f>IFERROR(VLOOKUP(CONCATENATE($A156,AD$1),'Исх-видео'!$A$2:$F$3000,6,FALSE),"-")</f>
        <v>-</v>
      </c>
      <c r="AE156" s="115" t="str">
        <f>IFERROR(VLOOKUP(CONCATENATE($A156,AE$1),'Исх-видео'!$A$2:$F$3000,6,FALSE),"-")</f>
        <v>-</v>
      </c>
      <c r="AF156" s="115" t="str">
        <f>IFERROR(VLOOKUP(CONCATENATE($A156,AF$1),'Исх-видео'!$A$2:$F$3000,6,FALSE),"-")</f>
        <v>-</v>
      </c>
      <c r="AG156" s="115" t="str">
        <f>IFERROR(VLOOKUP(CONCATENATE($A156,AG$1),'Исх-видео'!$A$2:$F$3000,6,FALSE),"-")</f>
        <v>-</v>
      </c>
      <c r="AH156" s="115" t="str">
        <f>IFERROR(VLOOKUP(CONCATENATE($A156,AH$1),'Исх-видео'!$A$2:$F$3000,6,FALSE),"-")</f>
        <v>-</v>
      </c>
      <c r="AI156" s="115" t="str">
        <f>IFERROR(VLOOKUP(CONCATENATE($A156,AI$1),'Исх-видео'!$A$2:$F$3000,6,FALSE),"-")</f>
        <v>-</v>
      </c>
      <c r="AJ156" s="115" t="str">
        <f>IFERROR(VLOOKUP(CONCATENATE($A156,AJ$1),'Исх-видео'!$A$2:$F$3000,6,FALSE),"-")</f>
        <v>-</v>
      </c>
      <c r="AK156" s="115" t="str">
        <f>IFERROR(VLOOKUP(CONCATENATE($A156,AK$1),'Исх-видео'!$A$2:$F$3000,6,FALSE),"-")</f>
        <v>-</v>
      </c>
      <c r="AL156" s="115" t="str">
        <f>IFERROR(VLOOKUP(CONCATENATE($A156,AL$1),'Исх-видео'!$A$2:$F$3000,6,FALSE),"-")</f>
        <v>-</v>
      </c>
      <c r="AM156" s="115" t="str">
        <f>IFERROR(VLOOKUP(CONCATENATE($A156,AM$1),'Исх-видео'!$A$2:$F$3000,6,FALSE),"-")</f>
        <v>-</v>
      </c>
      <c r="AN156" s="115" t="str">
        <f>IFERROR(VLOOKUP(CONCATENATE($A156,AN$1),'Исх-видео'!$A$2:$F$3000,6,FALSE),"-")</f>
        <v>-</v>
      </c>
      <c r="AO156" s="115" t="str">
        <f>IFERROR(VLOOKUP(CONCATENATE($A156,AO$1),'Исх-видео'!$A$2:$F$3000,6,FALSE),"-")</f>
        <v>-</v>
      </c>
      <c r="AP156" s="115" t="str">
        <f>IFERROR(VLOOKUP(CONCATENATE($A156,AP$1),'Исх-видео'!$A$2:$F$3000,6,FALSE),"-")</f>
        <v>-</v>
      </c>
      <c r="AQ156" s="115" t="str">
        <f>IFERROR(VLOOKUP(CONCATENATE($A156,AQ$1),'Исх-видео'!$A$2:$F$3000,6,FALSE),"-")</f>
        <v>-</v>
      </c>
      <c r="AR156" s="115" t="str">
        <f>IFERROR(VLOOKUP(CONCATENATE($A156,AR$1),'Исх-видео'!$A$2:$F$3000,6,FALSE),"-")</f>
        <v>-</v>
      </c>
      <c r="AS156" s="115" t="str">
        <f>IFERROR(VLOOKUP(CONCATENATE($A156,AS$1),'Исх-видео'!$A$2:$F$3000,6,FALSE),"-")</f>
        <v>-</v>
      </c>
      <c r="AT156" s="115" t="str">
        <f>IFERROR(VLOOKUP(CONCATENATE($A156,AT$1),'Исх-видео'!$A$2:$F$3000,6,FALSE),"-")</f>
        <v>-</v>
      </c>
      <c r="AU156" s="115" t="str">
        <f>IFERROR(VLOOKUP(CONCATENATE($A156,AU$1),'Исх-видео'!$A$2:$F$3000,6,FALSE),"-")</f>
        <v>-</v>
      </c>
      <c r="AV156" s="115" t="str">
        <f>IFERROR(VLOOKUP(CONCATENATE($A156,AV$1),'Исх-видео'!$A$2:$F$3000,6,FALSE),"-")</f>
        <v>-</v>
      </c>
      <c r="AW156" s="115" t="str">
        <f>IFERROR(VLOOKUP(CONCATENATE($A156,AW$1),'Исх-видео'!$A$2:$F$3000,6,FALSE),"-")</f>
        <v>-</v>
      </c>
      <c r="AX156" s="115" t="str">
        <f>IFERROR(VLOOKUP(CONCATENATE($A156,AX$1),'Исх-видео'!$A$2:$F$3000,6,FALSE),"-")</f>
        <v>-</v>
      </c>
      <c r="AY156" s="115" t="str">
        <f>IFERROR(VLOOKUP(CONCATENATE($A156,AY$1),'Исх-видео'!$A$2:$F$3000,6,FALSE),"-")</f>
        <v>-</v>
      </c>
      <c r="AZ156" s="115" t="str">
        <f>IFERROR(VLOOKUP(CONCATENATE($A156,AZ$1),'Исх-видео'!$A$2:$F$3000,6,FALSE),"-")</f>
        <v>-</v>
      </c>
      <c r="BA156" s="115" t="str">
        <f>IFERROR(VLOOKUP(CONCATENATE($A156,BA$1),'Исх-видео'!$A$2:$F$3000,6,FALSE),"-")</f>
        <v>-</v>
      </c>
      <c r="BB156" s="115" t="str">
        <f>IFERROR(VLOOKUP(CONCATENATE($A156,BB$1),'Исх-видео'!$A$2:$F$3000,6,FALSE),"-")</f>
        <v>-</v>
      </c>
      <c r="BC156" s="115" t="str">
        <f>IFERROR(VLOOKUP(CONCATENATE($A156,BC$1),'Исх-видео'!$A$2:$F$3000,6,FALSE),"-")</f>
        <v>-</v>
      </c>
      <c r="BD156" s="115" t="str">
        <f>IFERROR(VLOOKUP(CONCATENATE($A156,BD$1),'Исх-видео'!$A$2:$F$3000,6,FALSE),"-")</f>
        <v>-</v>
      </c>
      <c r="BE156" s="115" t="str">
        <f>IFERROR(VLOOKUP(CONCATENATE($A156,BE$1),'Исх-видео'!$A$2:$F$3000,6,FALSE),"-")</f>
        <v>-</v>
      </c>
      <c r="BF156" s="115" t="str">
        <f>IFERROR(VLOOKUP(CONCATENATE($A156,BF$1),'Исх-видео'!$A$2:$F$3000,6,FALSE),"-")</f>
        <v>-</v>
      </c>
      <c r="BG156" s="115" t="str">
        <f>IFERROR(VLOOKUP(CONCATENATE($A156,BG$1),'Исх-видео'!$A$2:$F$3000,6,FALSE),"-")</f>
        <v>-</v>
      </c>
      <c r="BH156" s="116"/>
    </row>
    <row r="157" spans="1:60">
      <c r="A157" s="38">
        <f t="shared" si="13"/>
        <v>56</v>
      </c>
      <c r="B157" s="115" t="str">
        <f>IFERROR(VLOOKUP(CONCATENATE($A157,B$1),'Исх-видео'!$A$2:$F$3000,6,FALSE),"-")</f>
        <v>-</v>
      </c>
      <c r="C157" s="115" t="str">
        <f>IFERROR(VLOOKUP(CONCATENATE($A157,C$1),'Исх-видео'!$A$2:$F$3000,6,FALSE),"-")</f>
        <v>-</v>
      </c>
      <c r="D157" s="115" t="str">
        <f>IFERROR(VLOOKUP(CONCATENATE($A157,D$1),'Исх-видео'!$A$2:$F$3000,6,FALSE),"-")</f>
        <v>-</v>
      </c>
      <c r="E157" s="115" t="str">
        <f>IFERROR(VLOOKUP(CONCATENATE($A157,E$1),'Исх-видео'!$A$2:$F$3000,6,FALSE),"-")</f>
        <v>-</v>
      </c>
      <c r="F157" s="115" t="str">
        <f>IFERROR(VLOOKUP(CONCATENATE($A157,F$1),'Исх-видео'!$A$2:$F$3000,6,FALSE),"-")</f>
        <v>-</v>
      </c>
      <c r="G157" s="115" t="str">
        <f>IFERROR(VLOOKUP(CONCATENATE($A157,G$1),'Исх-видео'!$A$2:$F$3000,6,FALSE),"-")</f>
        <v>-</v>
      </c>
      <c r="H157" s="115" t="str">
        <f>IFERROR(VLOOKUP(CONCATENATE($A157,H$1),'Исх-видео'!$A$2:$F$3000,6,FALSE),"-")</f>
        <v>-</v>
      </c>
      <c r="I157" s="115" t="str">
        <f>IFERROR(VLOOKUP(CONCATENATE($A157,I$1),'Исх-видео'!$A$2:$F$3000,6,FALSE),"-")</f>
        <v>-</v>
      </c>
      <c r="J157" s="115" t="str">
        <f>IFERROR(VLOOKUP(CONCATENATE($A157,J$1),'Исх-видео'!$A$2:$F$3000,6,FALSE),"-")</f>
        <v>-</v>
      </c>
      <c r="K157" s="115" t="str">
        <f>IFERROR(VLOOKUP(CONCATENATE($A157,K$1),'Исх-видео'!$A$2:$F$3000,6,FALSE),"-")</f>
        <v>-</v>
      </c>
      <c r="L157" s="115" t="str">
        <f>IFERROR(VLOOKUP(CONCATENATE($A157,L$1),'Исх-видео'!$A$2:$F$3000,6,FALSE),"-")</f>
        <v>-</v>
      </c>
      <c r="M157" s="115" t="str">
        <f>IFERROR(VLOOKUP(CONCATENATE($A157,M$1),'Исх-видео'!$A$2:$F$3000,6,FALSE),"-")</f>
        <v>-</v>
      </c>
      <c r="N157" s="115" t="str">
        <f>IFERROR(VLOOKUP(CONCATENATE($A157,N$1),'Исх-видео'!$A$2:$F$3000,6,FALSE),"-")</f>
        <v>-</v>
      </c>
      <c r="O157" s="115" t="str">
        <f>IFERROR(VLOOKUP(CONCATENATE($A157,O$1),'Исх-видео'!$A$2:$F$3000,6,FALSE),"-")</f>
        <v>-</v>
      </c>
      <c r="P157" s="115" t="str">
        <f>IFERROR(VLOOKUP(CONCATENATE($A157,P$1),'Исх-видео'!$A$2:$F$3000,6,FALSE),"-")</f>
        <v>-</v>
      </c>
      <c r="Q157" s="115" t="str">
        <f>IFERROR(VLOOKUP(CONCATENATE($A157,Q$1),'Исх-видео'!$A$2:$F$3000,6,FALSE),"-")</f>
        <v>-</v>
      </c>
      <c r="R157" s="115" t="str">
        <f>IFERROR(VLOOKUP(CONCATENATE($A157,R$1),'Исх-видео'!$A$2:$F$3000,6,FALSE),"-")</f>
        <v>-</v>
      </c>
      <c r="S157" s="115" t="str">
        <f>IFERROR(VLOOKUP(CONCATENATE($A157,S$1),'Исх-видео'!$A$2:$F$3000,6,FALSE),"-")</f>
        <v>-</v>
      </c>
      <c r="T157" s="115" t="str">
        <f>IFERROR(VLOOKUP(CONCATENATE($A157,T$1),'Исх-видео'!$A$2:$F$3000,6,FALSE),"-")</f>
        <v>-</v>
      </c>
      <c r="U157" s="115" t="str">
        <f>IFERROR(VLOOKUP(CONCATENATE($A157,U$1),'Исх-видео'!$A$2:$F$3000,6,FALSE),"-")</f>
        <v>-</v>
      </c>
      <c r="V157" s="115" t="str">
        <f>IFERROR(VLOOKUP(CONCATENATE($A157,V$1),'Исх-видео'!$A$2:$F$3000,6,FALSE),"-")</f>
        <v>-</v>
      </c>
      <c r="W157" s="115" t="str">
        <f>IFERROR(VLOOKUP(CONCATENATE($A157,W$1),'Исх-видео'!$A$2:$F$3000,6,FALSE),"-")</f>
        <v>-</v>
      </c>
      <c r="X157" s="115" t="str">
        <f>IFERROR(VLOOKUP(CONCATENATE($A157,X$1),'Исх-видео'!$A$2:$F$3000,6,FALSE),"-")</f>
        <v>-</v>
      </c>
      <c r="Y157" s="115" t="str">
        <f>IFERROR(VLOOKUP(CONCATENATE($A157,Y$1),'Исх-видео'!$A$2:$F$3000,6,FALSE),"-")</f>
        <v>-</v>
      </c>
      <c r="Z157" s="115" t="str">
        <f>IFERROR(VLOOKUP(CONCATENATE($A157,Z$1),'Исх-видео'!$A$2:$F$3000,6,FALSE),"-")</f>
        <v>-</v>
      </c>
      <c r="AA157" s="115" t="str">
        <f>IFERROR(VLOOKUP(CONCATENATE($A157,AA$1),'Исх-видео'!$A$2:$F$3000,6,FALSE),"-")</f>
        <v>-</v>
      </c>
      <c r="AB157" s="115" t="str">
        <f>IFERROR(VLOOKUP(CONCATENATE($A157,AB$1),'Исх-видео'!$A$2:$F$3000,6,FALSE),"-")</f>
        <v>-</v>
      </c>
      <c r="AC157" s="115" t="str">
        <f>IFERROR(VLOOKUP(CONCATENATE($A157,AC$1),'Исх-видео'!$A$2:$F$3000,6,FALSE),"-")</f>
        <v>-</v>
      </c>
      <c r="AD157" s="115" t="str">
        <f>IFERROR(VLOOKUP(CONCATENATE($A157,AD$1),'Исх-видео'!$A$2:$F$3000,6,FALSE),"-")</f>
        <v>-</v>
      </c>
      <c r="AE157" s="115" t="str">
        <f>IFERROR(VLOOKUP(CONCATENATE($A157,AE$1),'Исх-видео'!$A$2:$F$3000,6,FALSE),"-")</f>
        <v>-</v>
      </c>
      <c r="AF157" s="115" t="str">
        <f>IFERROR(VLOOKUP(CONCATENATE($A157,AF$1),'Исх-видео'!$A$2:$F$3000,6,FALSE),"-")</f>
        <v>-</v>
      </c>
      <c r="AG157" s="115" t="str">
        <f>IFERROR(VLOOKUP(CONCATENATE($A157,AG$1),'Исх-видео'!$A$2:$F$3000,6,FALSE),"-")</f>
        <v>-</v>
      </c>
      <c r="AH157" s="115" t="str">
        <f>IFERROR(VLOOKUP(CONCATENATE($A157,AH$1),'Исх-видео'!$A$2:$F$3000,6,FALSE),"-")</f>
        <v>-</v>
      </c>
      <c r="AI157" s="115" t="str">
        <f>IFERROR(VLOOKUP(CONCATENATE($A157,AI$1),'Исх-видео'!$A$2:$F$3000,6,FALSE),"-")</f>
        <v>-</v>
      </c>
      <c r="AJ157" s="115" t="str">
        <f>IFERROR(VLOOKUP(CONCATENATE($A157,AJ$1),'Исх-видео'!$A$2:$F$3000,6,FALSE),"-")</f>
        <v>-</v>
      </c>
      <c r="AK157" s="115" t="str">
        <f>IFERROR(VLOOKUP(CONCATENATE($A157,AK$1),'Исх-видео'!$A$2:$F$3000,6,FALSE),"-")</f>
        <v>-</v>
      </c>
      <c r="AL157" s="115" t="str">
        <f>IFERROR(VLOOKUP(CONCATENATE($A157,AL$1),'Исх-видео'!$A$2:$F$3000,6,FALSE),"-")</f>
        <v>-</v>
      </c>
      <c r="AM157" s="115" t="str">
        <f>IFERROR(VLOOKUP(CONCATENATE($A157,AM$1),'Исх-видео'!$A$2:$F$3000,6,FALSE),"-")</f>
        <v>-</v>
      </c>
      <c r="AN157" s="115" t="str">
        <f>IFERROR(VLOOKUP(CONCATENATE($A157,AN$1),'Исх-видео'!$A$2:$F$3000,6,FALSE),"-")</f>
        <v>-</v>
      </c>
      <c r="AO157" s="115" t="str">
        <f>IFERROR(VLOOKUP(CONCATENATE($A157,AO$1),'Исх-видео'!$A$2:$F$3000,6,FALSE),"-")</f>
        <v>-</v>
      </c>
      <c r="AP157" s="115" t="str">
        <f>IFERROR(VLOOKUP(CONCATENATE($A157,AP$1),'Исх-видео'!$A$2:$F$3000,6,FALSE),"-")</f>
        <v>-</v>
      </c>
      <c r="AQ157" s="115" t="str">
        <f>IFERROR(VLOOKUP(CONCATENATE($A157,AQ$1),'Исх-видео'!$A$2:$F$3000,6,FALSE),"-")</f>
        <v>-</v>
      </c>
      <c r="AR157" s="115" t="str">
        <f>IFERROR(VLOOKUP(CONCATENATE($A157,AR$1),'Исх-видео'!$A$2:$F$3000,6,FALSE),"-")</f>
        <v>-</v>
      </c>
      <c r="AS157" s="115" t="str">
        <f>IFERROR(VLOOKUP(CONCATENATE($A157,AS$1),'Исх-видео'!$A$2:$F$3000,6,FALSE),"-")</f>
        <v>-</v>
      </c>
      <c r="AT157" s="115" t="str">
        <f>IFERROR(VLOOKUP(CONCATENATE($A157,AT$1),'Исх-видео'!$A$2:$F$3000,6,FALSE),"-")</f>
        <v>-</v>
      </c>
      <c r="AU157" s="115" t="str">
        <f>IFERROR(VLOOKUP(CONCATENATE($A157,AU$1),'Исх-видео'!$A$2:$F$3000,6,FALSE),"-")</f>
        <v>-</v>
      </c>
      <c r="AV157" s="115" t="str">
        <f>IFERROR(VLOOKUP(CONCATENATE($A157,AV$1),'Исх-видео'!$A$2:$F$3000,6,FALSE),"-")</f>
        <v>-</v>
      </c>
      <c r="AW157" s="115" t="str">
        <f>IFERROR(VLOOKUP(CONCATENATE($A157,AW$1),'Исх-видео'!$A$2:$F$3000,6,FALSE),"-")</f>
        <v>-</v>
      </c>
      <c r="AX157" s="115" t="str">
        <f>IFERROR(VLOOKUP(CONCATENATE($A157,AX$1),'Исх-видео'!$A$2:$F$3000,6,FALSE),"-")</f>
        <v>-</v>
      </c>
      <c r="AY157" s="115" t="str">
        <f>IFERROR(VLOOKUP(CONCATENATE($A157,AY$1),'Исх-видео'!$A$2:$F$3000,6,FALSE),"-")</f>
        <v>-</v>
      </c>
      <c r="AZ157" s="115" t="str">
        <f>IFERROR(VLOOKUP(CONCATENATE($A157,AZ$1),'Исх-видео'!$A$2:$F$3000,6,FALSE),"-")</f>
        <v>-</v>
      </c>
      <c r="BA157" s="115" t="str">
        <f>IFERROR(VLOOKUP(CONCATENATE($A157,BA$1),'Исх-видео'!$A$2:$F$3000,6,FALSE),"-")</f>
        <v>-</v>
      </c>
      <c r="BB157" s="115" t="str">
        <f>IFERROR(VLOOKUP(CONCATENATE($A157,BB$1),'Исх-видео'!$A$2:$F$3000,6,FALSE),"-")</f>
        <v>-</v>
      </c>
      <c r="BC157" s="115" t="str">
        <f>IFERROR(VLOOKUP(CONCATENATE($A157,BC$1),'Исх-видео'!$A$2:$F$3000,6,FALSE),"-")</f>
        <v>-</v>
      </c>
      <c r="BD157" s="115" t="str">
        <f>IFERROR(VLOOKUP(CONCATENATE($A157,BD$1),'Исх-видео'!$A$2:$F$3000,6,FALSE),"-")</f>
        <v>-</v>
      </c>
      <c r="BE157" s="115" t="str">
        <f>IFERROR(VLOOKUP(CONCATENATE($A157,BE$1),'Исх-видео'!$A$2:$F$3000,6,FALSE),"-")</f>
        <v>-</v>
      </c>
      <c r="BF157" s="115" t="str">
        <f>IFERROR(VLOOKUP(CONCATENATE($A157,BF$1),'Исх-видео'!$A$2:$F$3000,6,FALSE),"-")</f>
        <v>-</v>
      </c>
      <c r="BG157" s="115" t="str">
        <f>IFERROR(VLOOKUP(CONCATENATE($A157,BG$1),'Исх-видео'!$A$2:$F$3000,6,FALSE),"-")</f>
        <v>-</v>
      </c>
      <c r="BH157" s="116"/>
    </row>
    <row r="158" spans="1:60">
      <c r="A158" s="38">
        <f t="shared" si="13"/>
        <v>57</v>
      </c>
      <c r="B158" s="115" t="str">
        <f>IFERROR(VLOOKUP(CONCATENATE($A158,B$1),'Исх-видео'!$A$2:$F$3000,6,FALSE),"-")</f>
        <v>-</v>
      </c>
      <c r="C158" s="115" t="str">
        <f>IFERROR(VLOOKUP(CONCATENATE($A158,C$1),'Исх-видео'!$A$2:$F$3000,6,FALSE),"-")</f>
        <v>-</v>
      </c>
      <c r="D158" s="115" t="str">
        <f>IFERROR(VLOOKUP(CONCATENATE($A158,D$1),'Исх-видео'!$A$2:$F$3000,6,FALSE),"-")</f>
        <v>-</v>
      </c>
      <c r="E158" s="115" t="str">
        <f>IFERROR(VLOOKUP(CONCATENATE($A158,E$1),'Исх-видео'!$A$2:$F$3000,6,FALSE),"-")</f>
        <v>-</v>
      </c>
      <c r="F158" s="115" t="str">
        <f>IFERROR(VLOOKUP(CONCATENATE($A158,F$1),'Исх-видео'!$A$2:$F$3000,6,FALSE),"-")</f>
        <v>-</v>
      </c>
      <c r="G158" s="115" t="str">
        <f>IFERROR(VLOOKUP(CONCATENATE($A158,G$1),'Исх-видео'!$A$2:$F$3000,6,FALSE),"-")</f>
        <v>-</v>
      </c>
      <c r="H158" s="115" t="str">
        <f>IFERROR(VLOOKUP(CONCATENATE($A158,H$1),'Исх-видео'!$A$2:$F$3000,6,FALSE),"-")</f>
        <v>-</v>
      </c>
      <c r="I158" s="115" t="str">
        <f>IFERROR(VLOOKUP(CONCATENATE($A158,I$1),'Исх-видео'!$A$2:$F$3000,6,FALSE),"-")</f>
        <v>-</v>
      </c>
      <c r="J158" s="115" t="str">
        <f>IFERROR(VLOOKUP(CONCATENATE($A158,J$1),'Исх-видео'!$A$2:$F$3000,6,FALSE),"-")</f>
        <v>-</v>
      </c>
      <c r="K158" s="115" t="str">
        <f>IFERROR(VLOOKUP(CONCATENATE($A158,K$1),'Исх-видео'!$A$2:$F$3000,6,FALSE),"-")</f>
        <v>-</v>
      </c>
      <c r="L158" s="115" t="str">
        <f>IFERROR(VLOOKUP(CONCATENATE($A158,L$1),'Исх-видео'!$A$2:$F$3000,6,FALSE),"-")</f>
        <v>-</v>
      </c>
      <c r="M158" s="115" t="str">
        <f>IFERROR(VLOOKUP(CONCATENATE($A158,M$1),'Исх-видео'!$A$2:$F$3000,6,FALSE),"-")</f>
        <v>-</v>
      </c>
      <c r="N158" s="115" t="str">
        <f>IFERROR(VLOOKUP(CONCATENATE($A158,N$1),'Исх-видео'!$A$2:$F$3000,6,FALSE),"-")</f>
        <v>-</v>
      </c>
      <c r="O158" s="115" t="str">
        <f>IFERROR(VLOOKUP(CONCATENATE($A158,O$1),'Исх-видео'!$A$2:$F$3000,6,FALSE),"-")</f>
        <v>-</v>
      </c>
      <c r="P158" s="115" t="str">
        <f>IFERROR(VLOOKUP(CONCATENATE($A158,P$1),'Исх-видео'!$A$2:$F$3000,6,FALSE),"-")</f>
        <v>-</v>
      </c>
      <c r="Q158" s="115" t="str">
        <f>IFERROR(VLOOKUP(CONCATENATE($A158,Q$1),'Исх-видео'!$A$2:$F$3000,6,FALSE),"-")</f>
        <v>-</v>
      </c>
      <c r="R158" s="115" t="str">
        <f>IFERROR(VLOOKUP(CONCATENATE($A158,R$1),'Исх-видео'!$A$2:$F$3000,6,FALSE),"-")</f>
        <v>-</v>
      </c>
      <c r="S158" s="115" t="str">
        <f>IFERROR(VLOOKUP(CONCATENATE($A158,S$1),'Исх-видео'!$A$2:$F$3000,6,FALSE),"-")</f>
        <v>-</v>
      </c>
      <c r="T158" s="115" t="str">
        <f>IFERROR(VLOOKUP(CONCATENATE($A158,T$1),'Исх-видео'!$A$2:$F$3000,6,FALSE),"-")</f>
        <v>-</v>
      </c>
      <c r="U158" s="115" t="str">
        <f>IFERROR(VLOOKUP(CONCATENATE($A158,U$1),'Исх-видео'!$A$2:$F$3000,6,FALSE),"-")</f>
        <v>-</v>
      </c>
      <c r="V158" s="115" t="str">
        <f>IFERROR(VLOOKUP(CONCATENATE($A158,V$1),'Исх-видео'!$A$2:$F$3000,6,FALSE),"-")</f>
        <v>-</v>
      </c>
      <c r="W158" s="115" t="str">
        <f>IFERROR(VLOOKUP(CONCATENATE($A158,W$1),'Исх-видео'!$A$2:$F$3000,6,FALSE),"-")</f>
        <v>-</v>
      </c>
      <c r="X158" s="115" t="str">
        <f>IFERROR(VLOOKUP(CONCATENATE($A158,X$1),'Исх-видео'!$A$2:$F$3000,6,FALSE),"-")</f>
        <v>-</v>
      </c>
      <c r="Y158" s="115" t="str">
        <f>IFERROR(VLOOKUP(CONCATENATE($A158,Y$1),'Исх-видео'!$A$2:$F$3000,6,FALSE),"-")</f>
        <v>-</v>
      </c>
      <c r="Z158" s="115" t="str">
        <f>IFERROR(VLOOKUP(CONCATENATE($A158,Z$1),'Исх-видео'!$A$2:$F$3000,6,FALSE),"-")</f>
        <v>-</v>
      </c>
      <c r="AA158" s="115" t="str">
        <f>IFERROR(VLOOKUP(CONCATENATE($A158,AA$1),'Исх-видео'!$A$2:$F$3000,6,FALSE),"-")</f>
        <v>-</v>
      </c>
      <c r="AB158" s="115" t="str">
        <f>IFERROR(VLOOKUP(CONCATENATE($A158,AB$1),'Исх-видео'!$A$2:$F$3000,6,FALSE),"-")</f>
        <v>-</v>
      </c>
      <c r="AC158" s="115" t="str">
        <f>IFERROR(VLOOKUP(CONCATENATE($A158,AC$1),'Исх-видео'!$A$2:$F$3000,6,FALSE),"-")</f>
        <v>-</v>
      </c>
      <c r="AD158" s="115" t="str">
        <f>IFERROR(VLOOKUP(CONCATENATE($A158,AD$1),'Исх-видео'!$A$2:$F$3000,6,FALSE),"-")</f>
        <v>-</v>
      </c>
      <c r="AE158" s="115" t="str">
        <f>IFERROR(VLOOKUP(CONCATENATE($A158,AE$1),'Исх-видео'!$A$2:$F$3000,6,FALSE),"-")</f>
        <v>-</v>
      </c>
      <c r="AF158" s="115" t="str">
        <f>IFERROR(VLOOKUP(CONCATENATE($A158,AF$1),'Исх-видео'!$A$2:$F$3000,6,FALSE),"-")</f>
        <v>-</v>
      </c>
      <c r="AG158" s="115" t="str">
        <f>IFERROR(VLOOKUP(CONCATENATE($A158,AG$1),'Исх-видео'!$A$2:$F$3000,6,FALSE),"-")</f>
        <v>-</v>
      </c>
      <c r="AH158" s="115" t="str">
        <f>IFERROR(VLOOKUP(CONCATENATE($A158,AH$1),'Исх-видео'!$A$2:$F$3000,6,FALSE),"-")</f>
        <v>-</v>
      </c>
      <c r="AI158" s="115" t="str">
        <f>IFERROR(VLOOKUP(CONCATENATE($A158,AI$1),'Исх-видео'!$A$2:$F$3000,6,FALSE),"-")</f>
        <v>-</v>
      </c>
      <c r="AJ158" s="115" t="str">
        <f>IFERROR(VLOOKUP(CONCATENATE($A158,AJ$1),'Исх-видео'!$A$2:$F$3000,6,FALSE),"-")</f>
        <v>-</v>
      </c>
      <c r="AK158" s="115" t="str">
        <f>IFERROR(VLOOKUP(CONCATENATE($A158,AK$1),'Исх-видео'!$A$2:$F$3000,6,FALSE),"-")</f>
        <v>-</v>
      </c>
      <c r="AL158" s="115" t="str">
        <f>IFERROR(VLOOKUP(CONCATENATE($A158,AL$1),'Исх-видео'!$A$2:$F$3000,6,FALSE),"-")</f>
        <v>-</v>
      </c>
      <c r="AM158" s="115" t="str">
        <f>IFERROR(VLOOKUP(CONCATENATE($A158,AM$1),'Исх-видео'!$A$2:$F$3000,6,FALSE),"-")</f>
        <v>-</v>
      </c>
      <c r="AN158" s="115" t="str">
        <f>IFERROR(VLOOKUP(CONCATENATE($A158,AN$1),'Исх-видео'!$A$2:$F$3000,6,FALSE),"-")</f>
        <v>-</v>
      </c>
      <c r="AO158" s="115" t="str">
        <f>IFERROR(VLOOKUP(CONCATENATE($A158,AO$1),'Исх-видео'!$A$2:$F$3000,6,FALSE),"-")</f>
        <v>-</v>
      </c>
      <c r="AP158" s="115" t="str">
        <f>IFERROR(VLOOKUP(CONCATENATE($A158,AP$1),'Исх-видео'!$A$2:$F$3000,6,FALSE),"-")</f>
        <v>-</v>
      </c>
      <c r="AQ158" s="115" t="str">
        <f>IFERROR(VLOOKUP(CONCATENATE($A158,AQ$1),'Исх-видео'!$A$2:$F$3000,6,FALSE),"-")</f>
        <v>-</v>
      </c>
      <c r="AR158" s="115" t="str">
        <f>IFERROR(VLOOKUP(CONCATENATE($A158,AR$1),'Исх-видео'!$A$2:$F$3000,6,FALSE),"-")</f>
        <v>-</v>
      </c>
      <c r="AS158" s="115" t="str">
        <f>IFERROR(VLOOKUP(CONCATENATE($A158,AS$1),'Исх-видео'!$A$2:$F$3000,6,FALSE),"-")</f>
        <v>-</v>
      </c>
      <c r="AT158" s="115" t="str">
        <f>IFERROR(VLOOKUP(CONCATENATE($A158,AT$1),'Исх-видео'!$A$2:$F$3000,6,FALSE),"-")</f>
        <v>-</v>
      </c>
      <c r="AU158" s="115" t="str">
        <f>IFERROR(VLOOKUP(CONCATENATE($A158,AU$1),'Исх-видео'!$A$2:$F$3000,6,FALSE),"-")</f>
        <v>-</v>
      </c>
      <c r="AV158" s="115" t="str">
        <f>IFERROR(VLOOKUP(CONCATENATE($A158,AV$1),'Исх-видео'!$A$2:$F$3000,6,FALSE),"-")</f>
        <v>-</v>
      </c>
      <c r="AW158" s="115" t="str">
        <f>IFERROR(VLOOKUP(CONCATENATE($A158,AW$1),'Исх-видео'!$A$2:$F$3000,6,FALSE),"-")</f>
        <v>-</v>
      </c>
      <c r="AX158" s="115" t="str">
        <f>IFERROR(VLOOKUP(CONCATENATE($A158,AX$1),'Исх-видео'!$A$2:$F$3000,6,FALSE),"-")</f>
        <v>-</v>
      </c>
      <c r="AY158" s="115" t="str">
        <f>IFERROR(VLOOKUP(CONCATENATE($A158,AY$1),'Исх-видео'!$A$2:$F$3000,6,FALSE),"-")</f>
        <v>-</v>
      </c>
      <c r="AZ158" s="115" t="str">
        <f>IFERROR(VLOOKUP(CONCATENATE($A158,AZ$1),'Исх-видео'!$A$2:$F$3000,6,FALSE),"-")</f>
        <v>-</v>
      </c>
      <c r="BA158" s="115" t="str">
        <f>IFERROR(VLOOKUP(CONCATENATE($A158,BA$1),'Исх-видео'!$A$2:$F$3000,6,FALSE),"-")</f>
        <v>-</v>
      </c>
      <c r="BB158" s="115" t="str">
        <f>IFERROR(VLOOKUP(CONCATENATE($A158,BB$1),'Исх-видео'!$A$2:$F$3000,6,FALSE),"-")</f>
        <v>-</v>
      </c>
      <c r="BC158" s="115" t="str">
        <f>IFERROR(VLOOKUP(CONCATENATE($A158,BC$1),'Исх-видео'!$A$2:$F$3000,6,FALSE),"-")</f>
        <v>-</v>
      </c>
      <c r="BD158" s="115" t="str">
        <f>IFERROR(VLOOKUP(CONCATENATE($A158,BD$1),'Исх-видео'!$A$2:$F$3000,6,FALSE),"-")</f>
        <v>-</v>
      </c>
      <c r="BE158" s="115" t="str">
        <f>IFERROR(VLOOKUP(CONCATENATE($A158,BE$1),'Исх-видео'!$A$2:$F$3000,6,FALSE),"-")</f>
        <v>-</v>
      </c>
      <c r="BF158" s="115" t="str">
        <f>IFERROR(VLOOKUP(CONCATENATE($A158,BF$1),'Исх-видео'!$A$2:$F$3000,6,FALSE),"-")</f>
        <v>-</v>
      </c>
      <c r="BG158" s="115" t="str">
        <f>IFERROR(VLOOKUP(CONCATENATE($A158,BG$1),'Исх-видео'!$A$2:$F$3000,6,FALSE),"-")</f>
        <v>-</v>
      </c>
      <c r="BH158" s="116"/>
    </row>
    <row r="159" spans="1:60">
      <c r="A159" s="38">
        <f t="shared" si="13"/>
        <v>58</v>
      </c>
      <c r="B159" s="115" t="str">
        <f>IFERROR(VLOOKUP(CONCATENATE($A159,B$1),'Исх-видео'!$A$2:$F$3000,6,FALSE),"-")</f>
        <v>-</v>
      </c>
      <c r="C159" s="115" t="str">
        <f>IFERROR(VLOOKUP(CONCATENATE($A159,C$1),'Исх-видео'!$A$2:$F$3000,6,FALSE),"-")</f>
        <v>-</v>
      </c>
      <c r="D159" s="115" t="str">
        <f>IFERROR(VLOOKUP(CONCATENATE($A159,D$1),'Исх-видео'!$A$2:$F$3000,6,FALSE),"-")</f>
        <v>-</v>
      </c>
      <c r="E159" s="115" t="str">
        <f>IFERROR(VLOOKUP(CONCATENATE($A159,E$1),'Исх-видео'!$A$2:$F$3000,6,FALSE),"-")</f>
        <v>ДА</v>
      </c>
      <c r="F159" s="115" t="str">
        <f>IFERROR(VLOOKUP(CONCATENATE($A159,F$1),'Исх-видео'!$A$2:$F$3000,6,FALSE),"-")</f>
        <v>-</v>
      </c>
      <c r="G159" s="115" t="str">
        <f>IFERROR(VLOOKUP(CONCATENATE($A159,G$1),'Исх-видео'!$A$2:$F$3000,6,FALSE),"-")</f>
        <v>-</v>
      </c>
      <c r="H159" s="115" t="str">
        <f>IFERROR(VLOOKUP(CONCATENATE($A159,H$1),'Исх-видео'!$A$2:$F$3000,6,FALSE),"-")</f>
        <v>-</v>
      </c>
      <c r="I159" s="115" t="str">
        <f>IFERROR(VLOOKUP(CONCATENATE($A159,I$1),'Исх-видео'!$A$2:$F$3000,6,FALSE),"-")</f>
        <v>ДА</v>
      </c>
      <c r="J159" s="115" t="str">
        <f>IFERROR(VLOOKUP(CONCATENATE($A159,J$1),'Исх-видео'!$A$2:$F$3000,6,FALSE),"-")</f>
        <v>-</v>
      </c>
      <c r="K159" s="115" t="str">
        <f>IFERROR(VLOOKUP(CONCATENATE($A159,K$1),'Исх-видео'!$A$2:$F$3000,6,FALSE),"-")</f>
        <v>-</v>
      </c>
      <c r="L159" s="115" t="str">
        <f>IFERROR(VLOOKUP(CONCATENATE($A159,L$1),'Исх-видео'!$A$2:$F$3000,6,FALSE),"-")</f>
        <v>-</v>
      </c>
      <c r="M159" s="115" t="str">
        <f>IFERROR(VLOOKUP(CONCATENATE($A159,M$1),'Исх-видео'!$A$2:$F$3000,6,FALSE),"-")</f>
        <v>-</v>
      </c>
      <c r="N159" s="115" t="str">
        <f>IFERROR(VLOOKUP(CONCATENATE($A159,N$1),'Исх-видео'!$A$2:$F$3000,6,FALSE),"-")</f>
        <v>-</v>
      </c>
      <c r="O159" s="115" t="str">
        <f>IFERROR(VLOOKUP(CONCATENATE($A159,O$1),'Исх-видео'!$A$2:$F$3000,6,FALSE),"-")</f>
        <v>-</v>
      </c>
      <c r="P159" s="115" t="str">
        <f>IFERROR(VLOOKUP(CONCATENATE($A159,P$1),'Исх-видео'!$A$2:$F$3000,6,FALSE),"-")</f>
        <v>-</v>
      </c>
      <c r="Q159" s="115" t="str">
        <f>IFERROR(VLOOKUP(CONCATENATE($A159,Q$1),'Исх-видео'!$A$2:$F$3000,6,FALSE),"-")</f>
        <v>-</v>
      </c>
      <c r="R159" s="115" t="str">
        <f>IFERROR(VLOOKUP(CONCATENATE($A159,R$1),'Исх-видео'!$A$2:$F$3000,6,FALSE),"-")</f>
        <v>-</v>
      </c>
      <c r="S159" s="115" t="str">
        <f>IFERROR(VLOOKUP(CONCATENATE($A159,S$1),'Исх-видео'!$A$2:$F$3000,6,FALSE),"-")</f>
        <v>ДА</v>
      </c>
      <c r="T159" s="115" t="str">
        <f>IFERROR(VLOOKUP(CONCATENATE($A159,T$1),'Исх-видео'!$A$2:$F$3000,6,FALSE),"-")</f>
        <v>-</v>
      </c>
      <c r="U159" s="115" t="str">
        <f>IFERROR(VLOOKUP(CONCATENATE($A159,U$1),'Исх-видео'!$A$2:$F$3000,6,FALSE),"-")</f>
        <v>-</v>
      </c>
      <c r="V159" s="115" t="str">
        <f>IFERROR(VLOOKUP(CONCATENATE($A159,V$1),'Исх-видео'!$A$2:$F$3000,6,FALSE),"-")</f>
        <v>-</v>
      </c>
      <c r="W159" s="115" t="str">
        <f>IFERROR(VLOOKUP(CONCATENATE($A159,W$1),'Исх-видео'!$A$2:$F$3000,6,FALSE),"-")</f>
        <v>-</v>
      </c>
      <c r="X159" s="115" t="str">
        <f>IFERROR(VLOOKUP(CONCATENATE($A159,X$1),'Исх-видео'!$A$2:$F$3000,6,FALSE),"-")</f>
        <v>ДА</v>
      </c>
      <c r="Y159" s="115" t="str">
        <f>IFERROR(VLOOKUP(CONCATENATE($A159,Y$1),'Исх-видео'!$A$2:$F$3000,6,FALSE),"-")</f>
        <v>-</v>
      </c>
      <c r="Z159" s="115" t="str">
        <f>IFERROR(VLOOKUP(CONCATENATE($A159,Z$1),'Исх-видео'!$A$2:$F$3000,6,FALSE),"-")</f>
        <v>ДА</v>
      </c>
      <c r="AA159" s="115" t="str">
        <f>IFERROR(VLOOKUP(CONCATENATE($A159,AA$1),'Исх-видео'!$A$2:$F$3000,6,FALSE),"-")</f>
        <v>-</v>
      </c>
      <c r="AB159" s="115" t="str">
        <f>IFERROR(VLOOKUP(CONCATENATE($A159,AB$1),'Исх-видео'!$A$2:$F$3000,6,FALSE),"-")</f>
        <v>-</v>
      </c>
      <c r="AC159" s="115" t="str">
        <f>IFERROR(VLOOKUP(CONCATENATE($A159,AC$1),'Исх-видео'!$A$2:$F$3000,6,FALSE),"-")</f>
        <v>-</v>
      </c>
      <c r="AD159" s="115" t="str">
        <f>IFERROR(VLOOKUP(CONCATENATE($A159,AD$1),'Исх-видео'!$A$2:$F$3000,6,FALSE),"-")</f>
        <v>-</v>
      </c>
      <c r="AE159" s="115" t="str">
        <f>IFERROR(VLOOKUP(CONCATENATE($A159,AE$1),'Исх-видео'!$A$2:$F$3000,6,FALSE),"-")</f>
        <v>ДА</v>
      </c>
      <c r="AF159" s="115" t="str">
        <f>IFERROR(VLOOKUP(CONCATENATE($A159,AF$1),'Исх-видео'!$A$2:$F$3000,6,FALSE),"-")</f>
        <v>-</v>
      </c>
      <c r="AG159" s="115" t="str">
        <f>IFERROR(VLOOKUP(CONCATENATE($A159,AG$1),'Исх-видео'!$A$2:$F$3000,6,FALSE),"-")</f>
        <v>-</v>
      </c>
      <c r="AH159" s="115" t="str">
        <f>IFERROR(VLOOKUP(CONCATENATE($A159,AH$1),'Исх-видео'!$A$2:$F$3000,6,FALSE),"-")</f>
        <v>-</v>
      </c>
      <c r="AI159" s="115" t="str">
        <f>IFERROR(VLOOKUP(CONCATENATE($A159,AI$1),'Исх-видео'!$A$2:$F$3000,6,FALSE),"-")</f>
        <v>-</v>
      </c>
      <c r="AJ159" s="115" t="str">
        <f>IFERROR(VLOOKUP(CONCATENATE($A159,AJ$1),'Исх-видео'!$A$2:$F$3000,6,FALSE),"-")</f>
        <v>НЕТ</v>
      </c>
      <c r="AK159" s="115" t="str">
        <f>IFERROR(VLOOKUP(CONCATENATE($A159,AK$1),'Исх-видео'!$A$2:$F$3000,6,FALSE),"-")</f>
        <v>ДА</v>
      </c>
      <c r="AL159" s="115" t="str">
        <f>IFERROR(VLOOKUP(CONCATENATE($A159,AL$1),'Исх-видео'!$A$2:$F$3000,6,FALSE),"-")</f>
        <v>ДА</v>
      </c>
      <c r="AM159" s="115" t="str">
        <f>IFERROR(VLOOKUP(CONCATENATE($A159,AM$1),'Исх-видео'!$A$2:$F$3000,6,FALSE),"-")</f>
        <v>-</v>
      </c>
      <c r="AN159" s="115" t="str">
        <f>IFERROR(VLOOKUP(CONCATENATE($A159,AN$1),'Исх-видео'!$A$2:$F$3000,6,FALSE),"-")</f>
        <v>-</v>
      </c>
      <c r="AO159" s="115" t="str">
        <f>IFERROR(VLOOKUP(CONCATENATE($A159,AO$1),'Исх-видео'!$A$2:$F$3000,6,FALSE),"-")</f>
        <v>-</v>
      </c>
      <c r="AP159" s="115" t="str">
        <f>IFERROR(VLOOKUP(CONCATENATE($A159,AP$1),'Исх-видео'!$A$2:$F$3000,6,FALSE),"-")</f>
        <v>-</v>
      </c>
      <c r="AQ159" s="115" t="str">
        <f>IFERROR(VLOOKUP(CONCATENATE($A159,AQ$1),'Исх-видео'!$A$2:$F$3000,6,FALSE),"-")</f>
        <v>-</v>
      </c>
      <c r="AR159" s="115" t="str">
        <f>IFERROR(VLOOKUP(CONCATENATE($A159,AR$1),'Исх-видео'!$A$2:$F$3000,6,FALSE),"-")</f>
        <v>-</v>
      </c>
      <c r="AS159" s="115" t="str">
        <f>IFERROR(VLOOKUP(CONCATENATE($A159,AS$1),'Исх-видео'!$A$2:$F$3000,6,FALSE),"-")</f>
        <v>-</v>
      </c>
      <c r="AT159" s="115" t="str">
        <f>IFERROR(VLOOKUP(CONCATENATE($A159,AT$1),'Исх-видео'!$A$2:$F$3000,6,FALSE),"-")</f>
        <v>-</v>
      </c>
      <c r="AU159" s="115" t="str">
        <f>IFERROR(VLOOKUP(CONCATENATE($A159,AU$1),'Исх-видео'!$A$2:$F$3000,6,FALSE),"-")</f>
        <v>-</v>
      </c>
      <c r="AV159" s="115" t="str">
        <f>IFERROR(VLOOKUP(CONCATENATE($A159,AV$1),'Исх-видео'!$A$2:$F$3000,6,FALSE),"-")</f>
        <v>-</v>
      </c>
      <c r="AW159" s="115" t="str">
        <f>IFERROR(VLOOKUP(CONCATENATE($A159,AW$1),'Исх-видео'!$A$2:$F$3000,6,FALSE),"-")</f>
        <v>-</v>
      </c>
      <c r="AX159" s="115" t="str">
        <f>IFERROR(VLOOKUP(CONCATENATE($A159,AX$1),'Исх-видео'!$A$2:$F$3000,6,FALSE),"-")</f>
        <v>-</v>
      </c>
      <c r="AY159" s="115" t="str">
        <f>IFERROR(VLOOKUP(CONCATENATE($A159,AY$1),'Исх-видео'!$A$2:$F$3000,6,FALSE),"-")</f>
        <v>-</v>
      </c>
      <c r="AZ159" s="115" t="str">
        <f>IFERROR(VLOOKUP(CONCATENATE($A159,AZ$1),'Исх-видео'!$A$2:$F$3000,6,FALSE),"-")</f>
        <v>-</v>
      </c>
      <c r="BA159" s="115" t="str">
        <f>IFERROR(VLOOKUP(CONCATENATE($A159,BA$1),'Исх-видео'!$A$2:$F$3000,6,FALSE),"-")</f>
        <v>НЕТ</v>
      </c>
      <c r="BB159" s="115" t="str">
        <f>IFERROR(VLOOKUP(CONCATENATE($A159,BB$1),'Исх-видео'!$A$2:$F$3000,6,FALSE),"-")</f>
        <v>-</v>
      </c>
      <c r="BC159" s="115" t="str">
        <f>IFERROR(VLOOKUP(CONCATENATE($A159,BC$1),'Исх-видео'!$A$2:$F$3000,6,FALSE),"-")</f>
        <v>НЕТ</v>
      </c>
      <c r="BD159" s="115" t="str">
        <f>IFERROR(VLOOKUP(CONCATENATE($A159,BD$1),'Исх-видео'!$A$2:$F$3000,6,FALSE),"-")</f>
        <v>-</v>
      </c>
      <c r="BE159" s="115" t="str">
        <f>IFERROR(VLOOKUP(CONCATENATE($A159,BE$1),'Исх-видео'!$A$2:$F$3000,6,FALSE),"-")</f>
        <v>НЕТ</v>
      </c>
      <c r="BF159" s="115" t="str">
        <f>IFERROR(VLOOKUP(CONCATENATE($A159,BF$1),'Исх-видео'!$A$2:$F$3000,6,FALSE),"-")</f>
        <v>-</v>
      </c>
      <c r="BG159" s="115" t="str">
        <f>IFERROR(VLOOKUP(CONCATENATE($A159,BG$1),'Исх-видео'!$A$2:$F$3000,6,FALSE),"-")</f>
        <v>-</v>
      </c>
      <c r="BH159" s="116"/>
    </row>
    <row r="160" spans="1:60">
      <c r="A160" s="38">
        <f t="shared" si="13"/>
        <v>59</v>
      </c>
      <c r="B160" s="115" t="str">
        <f>IFERROR(VLOOKUP(CONCATENATE($A160,B$1),'Исх-видео'!$A$2:$F$3000,6,FALSE),"-")</f>
        <v>-</v>
      </c>
      <c r="C160" s="115" t="str">
        <f>IFERROR(VLOOKUP(CONCATENATE($A160,C$1),'Исх-видео'!$A$2:$F$3000,6,FALSE),"-")</f>
        <v>-</v>
      </c>
      <c r="D160" s="115" t="str">
        <f>IFERROR(VLOOKUP(CONCATENATE($A160,D$1),'Исх-видео'!$A$2:$F$3000,6,FALSE),"-")</f>
        <v>-</v>
      </c>
      <c r="E160" s="115" t="str">
        <f>IFERROR(VLOOKUP(CONCATENATE($A160,E$1),'Исх-видео'!$A$2:$F$3000,6,FALSE),"-")</f>
        <v>-</v>
      </c>
      <c r="F160" s="115" t="str">
        <f>IFERROR(VLOOKUP(CONCATENATE($A160,F$1),'Исх-видео'!$A$2:$F$3000,6,FALSE),"-")</f>
        <v>-</v>
      </c>
      <c r="G160" s="115" t="str">
        <f>IFERROR(VLOOKUP(CONCATENATE($A160,G$1),'Исх-видео'!$A$2:$F$3000,6,FALSE),"-")</f>
        <v>-</v>
      </c>
      <c r="H160" s="115" t="str">
        <f>IFERROR(VLOOKUP(CONCATENATE($A160,H$1),'Исх-видео'!$A$2:$F$3000,6,FALSE),"-")</f>
        <v>-</v>
      </c>
      <c r="I160" s="115" t="str">
        <f>IFERROR(VLOOKUP(CONCATENATE($A160,I$1),'Исх-видео'!$A$2:$F$3000,6,FALSE),"-")</f>
        <v>-</v>
      </c>
      <c r="J160" s="115" t="str">
        <f>IFERROR(VLOOKUP(CONCATENATE($A160,J$1),'Исх-видео'!$A$2:$F$3000,6,FALSE),"-")</f>
        <v>-</v>
      </c>
      <c r="K160" s="115" t="str">
        <f>IFERROR(VLOOKUP(CONCATENATE($A160,K$1),'Исх-видео'!$A$2:$F$3000,6,FALSE),"-")</f>
        <v>-</v>
      </c>
      <c r="L160" s="115" t="str">
        <f>IFERROR(VLOOKUP(CONCATENATE($A160,L$1),'Исх-видео'!$A$2:$F$3000,6,FALSE),"-")</f>
        <v>-</v>
      </c>
      <c r="M160" s="115" t="str">
        <f>IFERROR(VLOOKUP(CONCATENATE($A160,M$1),'Исх-видео'!$A$2:$F$3000,6,FALSE),"-")</f>
        <v>-</v>
      </c>
      <c r="N160" s="115" t="str">
        <f>IFERROR(VLOOKUP(CONCATENATE($A160,N$1),'Исх-видео'!$A$2:$F$3000,6,FALSE),"-")</f>
        <v>-</v>
      </c>
      <c r="O160" s="115" t="str">
        <f>IFERROR(VLOOKUP(CONCATENATE($A160,O$1),'Исх-видео'!$A$2:$F$3000,6,FALSE),"-")</f>
        <v>-</v>
      </c>
      <c r="P160" s="115" t="str">
        <f>IFERROR(VLOOKUP(CONCATENATE($A160,P$1),'Исх-видео'!$A$2:$F$3000,6,FALSE),"-")</f>
        <v>-</v>
      </c>
      <c r="Q160" s="115" t="str">
        <f>IFERROR(VLOOKUP(CONCATENATE($A160,Q$1),'Исх-видео'!$A$2:$F$3000,6,FALSE),"-")</f>
        <v>-</v>
      </c>
      <c r="R160" s="115" t="str">
        <f>IFERROR(VLOOKUP(CONCATENATE($A160,R$1),'Исх-видео'!$A$2:$F$3000,6,FALSE),"-")</f>
        <v>-</v>
      </c>
      <c r="S160" s="115" t="str">
        <f>IFERROR(VLOOKUP(CONCATENATE($A160,S$1),'Исх-видео'!$A$2:$F$3000,6,FALSE),"-")</f>
        <v>-</v>
      </c>
      <c r="T160" s="115" t="str">
        <f>IFERROR(VLOOKUP(CONCATENATE($A160,T$1),'Исх-видео'!$A$2:$F$3000,6,FALSE),"-")</f>
        <v>-</v>
      </c>
      <c r="U160" s="115" t="str">
        <f>IFERROR(VLOOKUP(CONCATENATE($A160,U$1),'Исх-видео'!$A$2:$F$3000,6,FALSE),"-")</f>
        <v>-</v>
      </c>
      <c r="V160" s="115" t="str">
        <f>IFERROR(VLOOKUP(CONCATENATE($A160,V$1),'Исх-видео'!$A$2:$F$3000,6,FALSE),"-")</f>
        <v>-</v>
      </c>
      <c r="W160" s="115" t="str">
        <f>IFERROR(VLOOKUP(CONCATENATE($A160,W$1),'Исх-видео'!$A$2:$F$3000,6,FALSE),"-")</f>
        <v>-</v>
      </c>
      <c r="X160" s="115" t="str">
        <f>IFERROR(VLOOKUP(CONCATENATE($A160,X$1),'Исх-видео'!$A$2:$F$3000,6,FALSE),"-")</f>
        <v>-</v>
      </c>
      <c r="Y160" s="115" t="str">
        <f>IFERROR(VLOOKUP(CONCATENATE($A160,Y$1),'Исх-видео'!$A$2:$F$3000,6,FALSE),"-")</f>
        <v>-</v>
      </c>
      <c r="Z160" s="115" t="str">
        <f>IFERROR(VLOOKUP(CONCATENATE($A160,Z$1),'Исх-видео'!$A$2:$F$3000,6,FALSE),"-")</f>
        <v>-</v>
      </c>
      <c r="AA160" s="115" t="str">
        <f>IFERROR(VLOOKUP(CONCATENATE($A160,AA$1),'Исх-видео'!$A$2:$F$3000,6,FALSE),"-")</f>
        <v>-</v>
      </c>
      <c r="AB160" s="115" t="str">
        <f>IFERROR(VLOOKUP(CONCATENATE($A160,AB$1),'Исх-видео'!$A$2:$F$3000,6,FALSE),"-")</f>
        <v>-</v>
      </c>
      <c r="AC160" s="115" t="str">
        <f>IFERROR(VLOOKUP(CONCATENATE($A160,AC$1),'Исх-видео'!$A$2:$F$3000,6,FALSE),"-")</f>
        <v>-</v>
      </c>
      <c r="AD160" s="115" t="str">
        <f>IFERROR(VLOOKUP(CONCATENATE($A160,AD$1),'Исх-видео'!$A$2:$F$3000,6,FALSE),"-")</f>
        <v>-</v>
      </c>
      <c r="AE160" s="115" t="str">
        <f>IFERROR(VLOOKUP(CONCATENATE($A160,AE$1),'Исх-видео'!$A$2:$F$3000,6,FALSE),"-")</f>
        <v>-</v>
      </c>
      <c r="AF160" s="115" t="str">
        <f>IFERROR(VLOOKUP(CONCATENATE($A160,AF$1),'Исх-видео'!$A$2:$F$3000,6,FALSE),"-")</f>
        <v>-</v>
      </c>
      <c r="AG160" s="115" t="str">
        <f>IFERROR(VLOOKUP(CONCATENATE($A160,AG$1),'Исх-видео'!$A$2:$F$3000,6,FALSE),"-")</f>
        <v>-</v>
      </c>
      <c r="AH160" s="115" t="str">
        <f>IFERROR(VLOOKUP(CONCATENATE($A160,AH$1),'Исх-видео'!$A$2:$F$3000,6,FALSE),"-")</f>
        <v>-</v>
      </c>
      <c r="AI160" s="115" t="str">
        <f>IFERROR(VLOOKUP(CONCATENATE($A160,AI$1),'Исх-видео'!$A$2:$F$3000,6,FALSE),"-")</f>
        <v>-</v>
      </c>
      <c r="AJ160" s="115" t="str">
        <f>IFERROR(VLOOKUP(CONCATENATE($A160,AJ$1),'Исх-видео'!$A$2:$F$3000,6,FALSE),"-")</f>
        <v>-</v>
      </c>
      <c r="AK160" s="115" t="str">
        <f>IFERROR(VLOOKUP(CONCATENATE($A160,AK$1),'Исх-видео'!$A$2:$F$3000,6,FALSE),"-")</f>
        <v>-</v>
      </c>
      <c r="AL160" s="115" t="str">
        <f>IFERROR(VLOOKUP(CONCATENATE($A160,AL$1),'Исх-видео'!$A$2:$F$3000,6,FALSE),"-")</f>
        <v>-</v>
      </c>
      <c r="AM160" s="115" t="str">
        <f>IFERROR(VLOOKUP(CONCATENATE($A160,AM$1),'Исх-видео'!$A$2:$F$3000,6,FALSE),"-")</f>
        <v>-</v>
      </c>
      <c r="AN160" s="115" t="str">
        <f>IFERROR(VLOOKUP(CONCATENATE($A160,AN$1),'Исх-видео'!$A$2:$F$3000,6,FALSE),"-")</f>
        <v>-</v>
      </c>
      <c r="AO160" s="115" t="str">
        <f>IFERROR(VLOOKUP(CONCATENATE($A160,AO$1),'Исх-видео'!$A$2:$F$3000,6,FALSE),"-")</f>
        <v>-</v>
      </c>
      <c r="AP160" s="115" t="str">
        <f>IFERROR(VLOOKUP(CONCATENATE($A160,AP$1),'Исх-видео'!$A$2:$F$3000,6,FALSE),"-")</f>
        <v>-</v>
      </c>
      <c r="AQ160" s="115" t="str">
        <f>IFERROR(VLOOKUP(CONCATENATE($A160,AQ$1),'Исх-видео'!$A$2:$F$3000,6,FALSE),"-")</f>
        <v>-</v>
      </c>
      <c r="AR160" s="115" t="str">
        <f>IFERROR(VLOOKUP(CONCATENATE($A160,AR$1),'Исх-видео'!$A$2:$F$3000,6,FALSE),"-")</f>
        <v>-</v>
      </c>
      <c r="AS160" s="115" t="str">
        <f>IFERROR(VLOOKUP(CONCATENATE($A160,AS$1),'Исх-видео'!$A$2:$F$3000,6,FALSE),"-")</f>
        <v>-</v>
      </c>
      <c r="AT160" s="115" t="str">
        <f>IFERROR(VLOOKUP(CONCATENATE($A160,AT$1),'Исх-видео'!$A$2:$F$3000,6,FALSE),"-")</f>
        <v>-</v>
      </c>
      <c r="AU160" s="115" t="str">
        <f>IFERROR(VLOOKUP(CONCATENATE($A160,AU$1),'Исх-видео'!$A$2:$F$3000,6,FALSE),"-")</f>
        <v>-</v>
      </c>
      <c r="AV160" s="115" t="str">
        <f>IFERROR(VLOOKUP(CONCATENATE($A160,AV$1),'Исх-видео'!$A$2:$F$3000,6,FALSE),"-")</f>
        <v>-</v>
      </c>
      <c r="AW160" s="115" t="str">
        <f>IFERROR(VLOOKUP(CONCATENATE($A160,AW$1),'Исх-видео'!$A$2:$F$3000,6,FALSE),"-")</f>
        <v>-</v>
      </c>
      <c r="AX160" s="115" t="str">
        <f>IFERROR(VLOOKUP(CONCATENATE($A160,AX$1),'Исх-видео'!$A$2:$F$3000,6,FALSE),"-")</f>
        <v>-</v>
      </c>
      <c r="AY160" s="115" t="str">
        <f>IFERROR(VLOOKUP(CONCATENATE($A160,AY$1),'Исх-видео'!$A$2:$F$3000,6,FALSE),"-")</f>
        <v>-</v>
      </c>
      <c r="AZ160" s="115" t="str">
        <f>IFERROR(VLOOKUP(CONCATENATE($A160,AZ$1),'Исх-видео'!$A$2:$F$3000,6,FALSE),"-")</f>
        <v>-</v>
      </c>
      <c r="BA160" s="115" t="str">
        <f>IFERROR(VLOOKUP(CONCATENATE($A160,BA$1),'Исх-видео'!$A$2:$F$3000,6,FALSE),"-")</f>
        <v>-</v>
      </c>
      <c r="BB160" s="115" t="str">
        <f>IFERROR(VLOOKUP(CONCATENATE($A160,BB$1),'Исх-видео'!$A$2:$F$3000,6,FALSE),"-")</f>
        <v>-</v>
      </c>
      <c r="BC160" s="115" t="str">
        <f>IFERROR(VLOOKUP(CONCATENATE($A160,BC$1),'Исх-видео'!$A$2:$F$3000,6,FALSE),"-")</f>
        <v>-</v>
      </c>
      <c r="BD160" s="115" t="str">
        <f>IFERROR(VLOOKUP(CONCATENATE($A160,BD$1),'Исх-видео'!$A$2:$F$3000,6,FALSE),"-")</f>
        <v>-</v>
      </c>
      <c r="BE160" s="115" t="str">
        <f>IFERROR(VLOOKUP(CONCATENATE($A160,BE$1),'Исх-видео'!$A$2:$F$3000,6,FALSE),"-")</f>
        <v>-</v>
      </c>
      <c r="BF160" s="115" t="str">
        <f>IFERROR(VLOOKUP(CONCATENATE($A160,BF$1),'Исх-видео'!$A$2:$F$3000,6,FALSE),"-")</f>
        <v>-</v>
      </c>
      <c r="BG160" s="115" t="str">
        <f>IFERROR(VLOOKUP(CONCATENATE($A160,BG$1),'Исх-видео'!$A$2:$F$3000,6,FALSE),"-")</f>
        <v>-</v>
      </c>
      <c r="BH160" s="116"/>
    </row>
    <row r="161" spans="1:60">
      <c r="A161" s="38">
        <f t="shared" si="13"/>
        <v>60</v>
      </c>
      <c r="B161" s="115" t="str">
        <f>IFERROR(VLOOKUP(CONCATENATE($A161,B$1),'Исх-видео'!$A$2:$F$3000,6,FALSE),"-")</f>
        <v>-</v>
      </c>
      <c r="C161" s="115" t="str">
        <f>IFERROR(VLOOKUP(CONCATENATE($A161,C$1),'Исх-видео'!$A$2:$F$3000,6,FALSE),"-")</f>
        <v>-</v>
      </c>
      <c r="D161" s="115" t="str">
        <f>IFERROR(VLOOKUP(CONCATENATE($A161,D$1),'Исх-видео'!$A$2:$F$3000,6,FALSE),"-")</f>
        <v>-</v>
      </c>
      <c r="E161" s="115" t="str">
        <f>IFERROR(VLOOKUP(CONCATENATE($A161,E$1),'Исх-видео'!$A$2:$F$3000,6,FALSE),"-")</f>
        <v>-</v>
      </c>
      <c r="F161" s="115" t="str">
        <f>IFERROR(VLOOKUP(CONCATENATE($A161,F$1),'Исх-видео'!$A$2:$F$3000,6,FALSE),"-")</f>
        <v>-</v>
      </c>
      <c r="G161" s="115" t="str">
        <f>IFERROR(VLOOKUP(CONCATENATE($A161,G$1),'Исх-видео'!$A$2:$F$3000,6,FALSE),"-")</f>
        <v>-</v>
      </c>
      <c r="H161" s="115" t="str">
        <f>IFERROR(VLOOKUP(CONCATENATE($A161,H$1),'Исх-видео'!$A$2:$F$3000,6,FALSE),"-")</f>
        <v>-</v>
      </c>
      <c r="I161" s="115" t="str">
        <f>IFERROR(VLOOKUP(CONCATENATE($A161,I$1),'Исх-видео'!$A$2:$F$3000,6,FALSE),"-")</f>
        <v>-</v>
      </c>
      <c r="J161" s="115" t="str">
        <f>IFERROR(VLOOKUP(CONCATENATE($A161,J$1),'Исх-видео'!$A$2:$F$3000,6,FALSE),"-")</f>
        <v>-</v>
      </c>
      <c r="K161" s="115" t="str">
        <f>IFERROR(VLOOKUP(CONCATENATE($A161,K$1),'Исх-видео'!$A$2:$F$3000,6,FALSE),"-")</f>
        <v>-</v>
      </c>
      <c r="L161" s="115" t="str">
        <f>IFERROR(VLOOKUP(CONCATENATE($A161,L$1),'Исх-видео'!$A$2:$F$3000,6,FALSE),"-")</f>
        <v>-</v>
      </c>
      <c r="M161" s="115" t="str">
        <f>IFERROR(VLOOKUP(CONCATENATE($A161,M$1),'Исх-видео'!$A$2:$F$3000,6,FALSE),"-")</f>
        <v>-</v>
      </c>
      <c r="N161" s="115" t="str">
        <f>IFERROR(VLOOKUP(CONCATENATE($A161,N$1),'Исх-видео'!$A$2:$F$3000,6,FALSE),"-")</f>
        <v>-</v>
      </c>
      <c r="O161" s="115" t="str">
        <f>IFERROR(VLOOKUP(CONCATENATE($A161,O$1),'Исх-видео'!$A$2:$F$3000,6,FALSE),"-")</f>
        <v>-</v>
      </c>
      <c r="P161" s="115" t="str">
        <f>IFERROR(VLOOKUP(CONCATENATE($A161,P$1),'Исх-видео'!$A$2:$F$3000,6,FALSE),"-")</f>
        <v>-</v>
      </c>
      <c r="Q161" s="115" t="str">
        <f>IFERROR(VLOOKUP(CONCATENATE($A161,Q$1),'Исх-видео'!$A$2:$F$3000,6,FALSE),"-")</f>
        <v>-</v>
      </c>
      <c r="R161" s="115" t="str">
        <f>IFERROR(VLOOKUP(CONCATENATE($A161,R$1),'Исх-видео'!$A$2:$F$3000,6,FALSE),"-")</f>
        <v>-</v>
      </c>
      <c r="S161" s="115" t="str">
        <f>IFERROR(VLOOKUP(CONCATENATE($A161,S$1),'Исх-видео'!$A$2:$F$3000,6,FALSE),"-")</f>
        <v>-</v>
      </c>
      <c r="T161" s="115" t="str">
        <f>IFERROR(VLOOKUP(CONCATENATE($A161,T$1),'Исх-видео'!$A$2:$F$3000,6,FALSE),"-")</f>
        <v>-</v>
      </c>
      <c r="U161" s="115" t="str">
        <f>IFERROR(VLOOKUP(CONCATENATE($A161,U$1),'Исх-видео'!$A$2:$F$3000,6,FALSE),"-")</f>
        <v>-</v>
      </c>
      <c r="V161" s="115" t="str">
        <f>IFERROR(VLOOKUP(CONCATENATE($A161,V$1),'Исх-видео'!$A$2:$F$3000,6,FALSE),"-")</f>
        <v>-</v>
      </c>
      <c r="W161" s="115" t="str">
        <f>IFERROR(VLOOKUP(CONCATENATE($A161,W$1),'Исх-видео'!$A$2:$F$3000,6,FALSE),"-")</f>
        <v>-</v>
      </c>
      <c r="X161" s="115" t="str">
        <f>IFERROR(VLOOKUP(CONCATENATE($A161,X$1),'Исх-видео'!$A$2:$F$3000,6,FALSE),"-")</f>
        <v>-</v>
      </c>
      <c r="Y161" s="115" t="str">
        <f>IFERROR(VLOOKUP(CONCATENATE($A161,Y$1),'Исх-видео'!$A$2:$F$3000,6,FALSE),"-")</f>
        <v>-</v>
      </c>
      <c r="Z161" s="115" t="str">
        <f>IFERROR(VLOOKUP(CONCATENATE($A161,Z$1),'Исх-видео'!$A$2:$F$3000,6,FALSE),"-")</f>
        <v>-</v>
      </c>
      <c r="AA161" s="115" t="str">
        <f>IFERROR(VLOOKUP(CONCATENATE($A161,AA$1),'Исх-видео'!$A$2:$F$3000,6,FALSE),"-")</f>
        <v>-</v>
      </c>
      <c r="AB161" s="115" t="str">
        <f>IFERROR(VLOOKUP(CONCATENATE($A161,AB$1),'Исх-видео'!$A$2:$F$3000,6,FALSE),"-")</f>
        <v>-</v>
      </c>
      <c r="AC161" s="115" t="str">
        <f>IFERROR(VLOOKUP(CONCATENATE($A161,AC$1),'Исх-видео'!$A$2:$F$3000,6,FALSE),"-")</f>
        <v>-</v>
      </c>
      <c r="AD161" s="115" t="str">
        <f>IFERROR(VLOOKUP(CONCATENATE($A161,AD$1),'Исх-видео'!$A$2:$F$3000,6,FALSE),"-")</f>
        <v>-</v>
      </c>
      <c r="AE161" s="115" t="str">
        <f>IFERROR(VLOOKUP(CONCATENATE($A161,AE$1),'Исх-видео'!$A$2:$F$3000,6,FALSE),"-")</f>
        <v>-</v>
      </c>
      <c r="AF161" s="115" t="str">
        <f>IFERROR(VLOOKUP(CONCATENATE($A161,AF$1),'Исх-видео'!$A$2:$F$3000,6,FALSE),"-")</f>
        <v>-</v>
      </c>
      <c r="AG161" s="115" t="str">
        <f>IFERROR(VLOOKUP(CONCATENATE($A161,AG$1),'Исх-видео'!$A$2:$F$3000,6,FALSE),"-")</f>
        <v>-</v>
      </c>
      <c r="AH161" s="115" t="str">
        <f>IFERROR(VLOOKUP(CONCATENATE($A161,AH$1),'Исх-видео'!$A$2:$F$3000,6,FALSE),"-")</f>
        <v>-</v>
      </c>
      <c r="AI161" s="115" t="str">
        <f>IFERROR(VLOOKUP(CONCATENATE($A161,AI$1),'Исх-видео'!$A$2:$F$3000,6,FALSE),"-")</f>
        <v>-</v>
      </c>
      <c r="AJ161" s="115" t="str">
        <f>IFERROR(VLOOKUP(CONCATENATE($A161,AJ$1),'Исх-видео'!$A$2:$F$3000,6,FALSE),"-")</f>
        <v>-</v>
      </c>
      <c r="AK161" s="115" t="str">
        <f>IFERROR(VLOOKUP(CONCATENATE($A161,AK$1),'Исх-видео'!$A$2:$F$3000,6,FALSE),"-")</f>
        <v>-</v>
      </c>
      <c r="AL161" s="115" t="str">
        <f>IFERROR(VLOOKUP(CONCATENATE($A161,AL$1),'Исх-видео'!$A$2:$F$3000,6,FALSE),"-")</f>
        <v>-</v>
      </c>
      <c r="AM161" s="115" t="str">
        <f>IFERROR(VLOOKUP(CONCATENATE($A161,AM$1),'Исх-видео'!$A$2:$F$3000,6,FALSE),"-")</f>
        <v>-</v>
      </c>
      <c r="AN161" s="115" t="str">
        <f>IFERROR(VLOOKUP(CONCATENATE($A161,AN$1),'Исх-видео'!$A$2:$F$3000,6,FALSE),"-")</f>
        <v>-</v>
      </c>
      <c r="AO161" s="115" t="str">
        <f>IFERROR(VLOOKUP(CONCATENATE($A161,AO$1),'Исх-видео'!$A$2:$F$3000,6,FALSE),"-")</f>
        <v>-</v>
      </c>
      <c r="AP161" s="115" t="str">
        <f>IFERROR(VLOOKUP(CONCATENATE($A161,AP$1),'Исх-видео'!$A$2:$F$3000,6,FALSE),"-")</f>
        <v>-</v>
      </c>
      <c r="AQ161" s="115" t="str">
        <f>IFERROR(VLOOKUP(CONCATENATE($A161,AQ$1),'Исх-видео'!$A$2:$F$3000,6,FALSE),"-")</f>
        <v>-</v>
      </c>
      <c r="AR161" s="115" t="str">
        <f>IFERROR(VLOOKUP(CONCATENATE($A161,AR$1),'Исх-видео'!$A$2:$F$3000,6,FALSE),"-")</f>
        <v>-</v>
      </c>
      <c r="AS161" s="115" t="str">
        <f>IFERROR(VLOOKUP(CONCATENATE($A161,AS$1),'Исх-видео'!$A$2:$F$3000,6,FALSE),"-")</f>
        <v>-</v>
      </c>
      <c r="AT161" s="115" t="str">
        <f>IFERROR(VLOOKUP(CONCATENATE($A161,AT$1),'Исх-видео'!$A$2:$F$3000,6,FALSE),"-")</f>
        <v>-</v>
      </c>
      <c r="AU161" s="115" t="str">
        <f>IFERROR(VLOOKUP(CONCATENATE($A161,AU$1),'Исх-видео'!$A$2:$F$3000,6,FALSE),"-")</f>
        <v>-</v>
      </c>
      <c r="AV161" s="115" t="str">
        <f>IFERROR(VLOOKUP(CONCATENATE($A161,AV$1),'Исх-видео'!$A$2:$F$3000,6,FALSE),"-")</f>
        <v>-</v>
      </c>
      <c r="AW161" s="115" t="str">
        <f>IFERROR(VLOOKUP(CONCATENATE($A161,AW$1),'Исх-видео'!$A$2:$F$3000,6,FALSE),"-")</f>
        <v>-</v>
      </c>
      <c r="AX161" s="115" t="str">
        <f>IFERROR(VLOOKUP(CONCATENATE($A161,AX$1),'Исх-видео'!$A$2:$F$3000,6,FALSE),"-")</f>
        <v>-</v>
      </c>
      <c r="AY161" s="115" t="str">
        <f>IFERROR(VLOOKUP(CONCATENATE($A161,AY$1),'Исх-видео'!$A$2:$F$3000,6,FALSE),"-")</f>
        <v>-</v>
      </c>
      <c r="AZ161" s="115" t="str">
        <f>IFERROR(VLOOKUP(CONCATENATE($A161,AZ$1),'Исх-видео'!$A$2:$F$3000,6,FALSE),"-")</f>
        <v>-</v>
      </c>
      <c r="BA161" s="115" t="str">
        <f>IFERROR(VLOOKUP(CONCATENATE($A161,BA$1),'Исх-видео'!$A$2:$F$3000,6,FALSE),"-")</f>
        <v>-</v>
      </c>
      <c r="BB161" s="115" t="str">
        <f>IFERROR(VLOOKUP(CONCATENATE($A161,BB$1),'Исх-видео'!$A$2:$F$3000,6,FALSE),"-")</f>
        <v>-</v>
      </c>
      <c r="BC161" s="115" t="str">
        <f>IFERROR(VLOOKUP(CONCATENATE($A161,BC$1),'Исх-видео'!$A$2:$F$3000,6,FALSE),"-")</f>
        <v>-</v>
      </c>
      <c r="BD161" s="115" t="str">
        <f>IFERROR(VLOOKUP(CONCATENATE($A161,BD$1),'Исх-видео'!$A$2:$F$3000,6,FALSE),"-")</f>
        <v>-</v>
      </c>
      <c r="BE161" s="115" t="str">
        <f>IFERROR(VLOOKUP(CONCATENATE($A161,BE$1),'Исх-видео'!$A$2:$F$3000,6,FALSE),"-")</f>
        <v>-</v>
      </c>
      <c r="BF161" s="115" t="str">
        <f>IFERROR(VLOOKUP(CONCATENATE($A161,BF$1),'Исх-видео'!$A$2:$F$3000,6,FALSE),"-")</f>
        <v>-</v>
      </c>
      <c r="BG161" s="115" t="str">
        <f>IFERROR(VLOOKUP(CONCATENATE($A161,BG$1),'Исх-видео'!$A$2:$F$3000,6,FALSE),"-")</f>
        <v>-</v>
      </c>
      <c r="BH161" s="116"/>
    </row>
    <row r="162" spans="1:60">
      <c r="A162" s="38">
        <f t="shared" si="13"/>
        <v>61</v>
      </c>
      <c r="B162" s="115" t="str">
        <f>IFERROR(VLOOKUP(CONCATENATE($A162,B$1),'Исх-видео'!$A$2:$F$3000,6,FALSE),"-")</f>
        <v>-</v>
      </c>
      <c r="C162" s="115" t="str">
        <f>IFERROR(VLOOKUP(CONCATENATE($A162,C$1),'Исх-видео'!$A$2:$F$3000,6,FALSE),"-")</f>
        <v>-</v>
      </c>
      <c r="D162" s="115" t="str">
        <f>IFERROR(VLOOKUP(CONCATENATE($A162,D$1),'Исх-видео'!$A$2:$F$3000,6,FALSE),"-")</f>
        <v>-</v>
      </c>
      <c r="E162" s="115" t="str">
        <f>IFERROR(VLOOKUP(CONCATENATE($A162,E$1),'Исх-видео'!$A$2:$F$3000,6,FALSE),"-")</f>
        <v>НЕТ</v>
      </c>
      <c r="F162" s="115" t="str">
        <f>IFERROR(VLOOKUP(CONCATENATE($A162,F$1),'Исх-видео'!$A$2:$F$3000,6,FALSE),"-")</f>
        <v>-</v>
      </c>
      <c r="G162" s="115" t="str">
        <f>IFERROR(VLOOKUP(CONCATENATE($A162,G$1),'Исх-видео'!$A$2:$F$3000,6,FALSE),"-")</f>
        <v>-</v>
      </c>
      <c r="H162" s="115" t="str">
        <f>IFERROR(VLOOKUP(CONCATENATE($A162,H$1),'Исх-видео'!$A$2:$F$3000,6,FALSE),"-")</f>
        <v>-</v>
      </c>
      <c r="I162" s="115" t="str">
        <f>IFERROR(VLOOKUP(CONCATENATE($A162,I$1),'Исх-видео'!$A$2:$F$3000,6,FALSE),"-")</f>
        <v>ДА</v>
      </c>
      <c r="J162" s="115" t="str">
        <f>IFERROR(VLOOKUP(CONCATENATE($A162,J$1),'Исх-видео'!$A$2:$F$3000,6,FALSE),"-")</f>
        <v>-</v>
      </c>
      <c r="K162" s="115" t="str">
        <f>IFERROR(VLOOKUP(CONCATENATE($A162,K$1),'Исх-видео'!$A$2:$F$3000,6,FALSE),"-")</f>
        <v>-</v>
      </c>
      <c r="L162" s="115" t="str">
        <f>IFERROR(VLOOKUP(CONCATENATE($A162,L$1),'Исх-видео'!$A$2:$F$3000,6,FALSE),"-")</f>
        <v>-</v>
      </c>
      <c r="M162" s="115" t="str">
        <f>IFERROR(VLOOKUP(CONCATENATE($A162,M$1),'Исх-видео'!$A$2:$F$3000,6,FALSE),"-")</f>
        <v>-</v>
      </c>
      <c r="N162" s="115" t="str">
        <f>IFERROR(VLOOKUP(CONCATENATE($A162,N$1),'Исх-видео'!$A$2:$F$3000,6,FALSE),"-")</f>
        <v>-</v>
      </c>
      <c r="O162" s="115" t="str">
        <f>IFERROR(VLOOKUP(CONCATENATE($A162,O$1),'Исх-видео'!$A$2:$F$3000,6,FALSE),"-")</f>
        <v>-</v>
      </c>
      <c r="P162" s="115" t="str">
        <f>IFERROR(VLOOKUP(CONCATENATE($A162,P$1),'Исх-видео'!$A$2:$F$3000,6,FALSE),"-")</f>
        <v>-</v>
      </c>
      <c r="Q162" s="115" t="str">
        <f>IFERROR(VLOOKUP(CONCATENATE($A162,Q$1),'Исх-видео'!$A$2:$F$3000,6,FALSE),"-")</f>
        <v>-</v>
      </c>
      <c r="R162" s="115" t="str">
        <f>IFERROR(VLOOKUP(CONCATENATE($A162,R$1),'Исх-видео'!$A$2:$F$3000,6,FALSE),"-")</f>
        <v>-</v>
      </c>
      <c r="S162" s="115" t="str">
        <f>IFERROR(VLOOKUP(CONCATENATE($A162,S$1),'Исх-видео'!$A$2:$F$3000,6,FALSE),"-")</f>
        <v>ДА</v>
      </c>
      <c r="T162" s="115" t="str">
        <f>IFERROR(VLOOKUP(CONCATENATE($A162,T$1),'Исх-видео'!$A$2:$F$3000,6,FALSE),"-")</f>
        <v>-</v>
      </c>
      <c r="U162" s="115" t="str">
        <f>IFERROR(VLOOKUP(CONCATENATE($A162,U$1),'Исх-видео'!$A$2:$F$3000,6,FALSE),"-")</f>
        <v>-</v>
      </c>
      <c r="V162" s="115" t="str">
        <f>IFERROR(VLOOKUP(CONCATENATE($A162,V$1),'Исх-видео'!$A$2:$F$3000,6,FALSE),"-")</f>
        <v>-</v>
      </c>
      <c r="W162" s="115" t="str">
        <f>IFERROR(VLOOKUP(CONCATENATE($A162,W$1),'Исх-видео'!$A$2:$F$3000,6,FALSE),"-")</f>
        <v>-</v>
      </c>
      <c r="X162" s="115" t="str">
        <f>IFERROR(VLOOKUP(CONCATENATE($A162,X$1),'Исх-видео'!$A$2:$F$3000,6,FALSE),"-")</f>
        <v>-</v>
      </c>
      <c r="Y162" s="115" t="str">
        <f>IFERROR(VLOOKUP(CONCATENATE($A162,Y$1),'Исх-видео'!$A$2:$F$3000,6,FALSE),"-")</f>
        <v>-</v>
      </c>
      <c r="Z162" s="115" t="str">
        <f>IFERROR(VLOOKUP(CONCATENATE($A162,Z$1),'Исх-видео'!$A$2:$F$3000,6,FALSE),"-")</f>
        <v>НЕТ</v>
      </c>
      <c r="AA162" s="115" t="str">
        <f>IFERROR(VLOOKUP(CONCATENATE($A162,AA$1),'Исх-видео'!$A$2:$F$3000,6,FALSE),"-")</f>
        <v>-</v>
      </c>
      <c r="AB162" s="115" t="str">
        <f>IFERROR(VLOOKUP(CONCATENATE($A162,AB$1),'Исх-видео'!$A$2:$F$3000,6,FALSE),"-")</f>
        <v>-</v>
      </c>
      <c r="AC162" s="115" t="str">
        <f>IFERROR(VLOOKUP(CONCATENATE($A162,AC$1),'Исх-видео'!$A$2:$F$3000,6,FALSE),"-")</f>
        <v>-</v>
      </c>
      <c r="AD162" s="115" t="str">
        <f>IFERROR(VLOOKUP(CONCATENATE($A162,AD$1),'Исх-видео'!$A$2:$F$3000,6,FALSE),"-")</f>
        <v>-</v>
      </c>
      <c r="AE162" s="115" t="str">
        <f>IFERROR(VLOOKUP(CONCATENATE($A162,AE$1),'Исх-видео'!$A$2:$F$3000,6,FALSE),"-")</f>
        <v>ДА</v>
      </c>
      <c r="AF162" s="115" t="str">
        <f>IFERROR(VLOOKUP(CONCATENATE($A162,AF$1),'Исх-видео'!$A$2:$F$3000,6,FALSE),"-")</f>
        <v>-</v>
      </c>
      <c r="AG162" s="115" t="str">
        <f>IFERROR(VLOOKUP(CONCATENATE($A162,AG$1),'Исх-видео'!$A$2:$F$3000,6,FALSE),"-")</f>
        <v>-</v>
      </c>
      <c r="AH162" s="115" t="str">
        <f>IFERROR(VLOOKUP(CONCATENATE($A162,AH$1),'Исх-видео'!$A$2:$F$3000,6,FALSE),"-")</f>
        <v>-</v>
      </c>
      <c r="AI162" s="115" t="str">
        <f>IFERROR(VLOOKUP(CONCATENATE($A162,AI$1),'Исх-видео'!$A$2:$F$3000,6,FALSE),"-")</f>
        <v>-</v>
      </c>
      <c r="AJ162" s="115" t="str">
        <f>IFERROR(VLOOKUP(CONCATENATE($A162,AJ$1),'Исх-видео'!$A$2:$F$3000,6,FALSE),"-")</f>
        <v>НЕТ</v>
      </c>
      <c r="AK162" s="115" t="str">
        <f>IFERROR(VLOOKUP(CONCATENATE($A162,AK$1),'Исх-видео'!$A$2:$F$3000,6,FALSE),"-")</f>
        <v>ДА</v>
      </c>
      <c r="AL162" s="115" t="str">
        <f>IFERROR(VLOOKUP(CONCATENATE($A162,AL$1),'Исх-видео'!$A$2:$F$3000,6,FALSE),"-")</f>
        <v>ДА</v>
      </c>
      <c r="AM162" s="115" t="str">
        <f>IFERROR(VLOOKUP(CONCATENATE($A162,AM$1),'Исх-видео'!$A$2:$F$3000,6,FALSE),"-")</f>
        <v>-</v>
      </c>
      <c r="AN162" s="115" t="str">
        <f>IFERROR(VLOOKUP(CONCATENATE($A162,AN$1),'Исх-видео'!$A$2:$F$3000,6,FALSE),"-")</f>
        <v>ДА</v>
      </c>
      <c r="AO162" s="115" t="str">
        <f>IFERROR(VLOOKUP(CONCATENATE($A162,AO$1),'Исх-видео'!$A$2:$F$3000,6,FALSE),"-")</f>
        <v>-</v>
      </c>
      <c r="AP162" s="115" t="str">
        <f>IFERROR(VLOOKUP(CONCATENATE($A162,AP$1),'Исх-видео'!$A$2:$F$3000,6,FALSE),"-")</f>
        <v>-</v>
      </c>
      <c r="AQ162" s="115" t="str">
        <f>IFERROR(VLOOKUP(CONCATENATE($A162,AQ$1),'Исх-видео'!$A$2:$F$3000,6,FALSE),"-")</f>
        <v>-</v>
      </c>
      <c r="AR162" s="115" t="str">
        <f>IFERROR(VLOOKUP(CONCATENATE($A162,AR$1),'Исх-видео'!$A$2:$F$3000,6,FALSE),"-")</f>
        <v>-</v>
      </c>
      <c r="AS162" s="115" t="str">
        <f>IFERROR(VLOOKUP(CONCATENATE($A162,AS$1),'Исх-видео'!$A$2:$F$3000,6,FALSE),"-")</f>
        <v>-</v>
      </c>
      <c r="AT162" s="115" t="str">
        <f>IFERROR(VLOOKUP(CONCATENATE($A162,AT$1),'Исх-видео'!$A$2:$F$3000,6,FALSE),"-")</f>
        <v>-</v>
      </c>
      <c r="AU162" s="115" t="str">
        <f>IFERROR(VLOOKUP(CONCATENATE($A162,AU$1),'Исх-видео'!$A$2:$F$3000,6,FALSE),"-")</f>
        <v>-</v>
      </c>
      <c r="AV162" s="115" t="str">
        <f>IFERROR(VLOOKUP(CONCATENATE($A162,AV$1),'Исх-видео'!$A$2:$F$3000,6,FALSE),"-")</f>
        <v>-</v>
      </c>
      <c r="AW162" s="115" t="str">
        <f>IFERROR(VLOOKUP(CONCATENATE($A162,AW$1),'Исх-видео'!$A$2:$F$3000,6,FALSE),"-")</f>
        <v>-</v>
      </c>
      <c r="AX162" s="115" t="str">
        <f>IFERROR(VLOOKUP(CONCATENATE($A162,AX$1),'Исх-видео'!$A$2:$F$3000,6,FALSE),"-")</f>
        <v>-</v>
      </c>
      <c r="AY162" s="115" t="str">
        <f>IFERROR(VLOOKUP(CONCATENATE($A162,AY$1),'Исх-видео'!$A$2:$F$3000,6,FALSE),"-")</f>
        <v>-</v>
      </c>
      <c r="AZ162" s="115" t="str">
        <f>IFERROR(VLOOKUP(CONCATENATE($A162,AZ$1),'Исх-видео'!$A$2:$F$3000,6,FALSE),"-")</f>
        <v>-</v>
      </c>
      <c r="BA162" s="115" t="str">
        <f>IFERROR(VLOOKUP(CONCATENATE($A162,BA$1),'Исх-видео'!$A$2:$F$3000,6,FALSE),"-")</f>
        <v>НЕТ</v>
      </c>
      <c r="BB162" s="115" t="str">
        <f>IFERROR(VLOOKUP(CONCATENATE($A162,BB$1),'Исх-видео'!$A$2:$F$3000,6,FALSE),"-")</f>
        <v>-</v>
      </c>
      <c r="BC162" s="115" t="str">
        <f>IFERROR(VLOOKUP(CONCATENATE($A162,BC$1),'Исх-видео'!$A$2:$F$3000,6,FALSE),"-")</f>
        <v>НЕТ</v>
      </c>
      <c r="BD162" s="115" t="str">
        <f>IFERROR(VLOOKUP(CONCATENATE($A162,BD$1),'Исх-видео'!$A$2:$F$3000,6,FALSE),"-")</f>
        <v>-</v>
      </c>
      <c r="BE162" s="115" t="str">
        <f>IFERROR(VLOOKUP(CONCATENATE($A162,BE$1),'Исх-видео'!$A$2:$F$3000,6,FALSE),"-")</f>
        <v>НЕТ</v>
      </c>
      <c r="BF162" s="115" t="str">
        <f>IFERROR(VLOOKUP(CONCATENATE($A162,BF$1),'Исх-видео'!$A$2:$F$3000,6,FALSE),"-")</f>
        <v>-</v>
      </c>
      <c r="BG162" s="115" t="str">
        <f>IFERROR(VLOOKUP(CONCATENATE($A162,BG$1),'Исх-видео'!$A$2:$F$3000,6,FALSE),"-")</f>
        <v>-</v>
      </c>
      <c r="BH162" s="116"/>
    </row>
    <row r="163" spans="1:60">
      <c r="A163" s="38">
        <f t="shared" si="13"/>
        <v>62</v>
      </c>
      <c r="B163" s="115" t="str">
        <f>IFERROR(VLOOKUP(CONCATENATE($A163,B$1),'Исх-видео'!$A$2:$F$3000,6,FALSE),"-")</f>
        <v>-</v>
      </c>
      <c r="C163" s="115" t="str">
        <f>IFERROR(VLOOKUP(CONCATENATE($A163,C$1),'Исх-видео'!$A$2:$F$3000,6,FALSE),"-")</f>
        <v>-</v>
      </c>
      <c r="D163" s="115" t="str">
        <f>IFERROR(VLOOKUP(CONCATENATE($A163,D$1),'Исх-видео'!$A$2:$F$3000,6,FALSE),"-")</f>
        <v>-</v>
      </c>
      <c r="E163" s="115" t="str">
        <f>IFERROR(VLOOKUP(CONCATENATE($A163,E$1),'Исх-видео'!$A$2:$F$3000,6,FALSE),"-")</f>
        <v>-</v>
      </c>
      <c r="F163" s="115" t="str">
        <f>IFERROR(VLOOKUP(CONCATENATE($A163,F$1),'Исх-видео'!$A$2:$F$3000,6,FALSE),"-")</f>
        <v>-</v>
      </c>
      <c r="G163" s="115" t="str">
        <f>IFERROR(VLOOKUP(CONCATENATE($A163,G$1),'Исх-видео'!$A$2:$F$3000,6,FALSE),"-")</f>
        <v>-</v>
      </c>
      <c r="H163" s="115" t="str">
        <f>IFERROR(VLOOKUP(CONCATENATE($A163,H$1),'Исх-видео'!$A$2:$F$3000,6,FALSE),"-")</f>
        <v>-</v>
      </c>
      <c r="I163" s="115" t="str">
        <f>IFERROR(VLOOKUP(CONCATENATE($A163,I$1),'Исх-видео'!$A$2:$F$3000,6,FALSE),"-")</f>
        <v>-</v>
      </c>
      <c r="J163" s="115" t="str">
        <f>IFERROR(VLOOKUP(CONCATENATE($A163,J$1),'Исх-видео'!$A$2:$F$3000,6,FALSE),"-")</f>
        <v>-</v>
      </c>
      <c r="K163" s="115" t="str">
        <f>IFERROR(VLOOKUP(CONCATENATE($A163,K$1),'Исх-видео'!$A$2:$F$3000,6,FALSE),"-")</f>
        <v>-</v>
      </c>
      <c r="L163" s="115" t="str">
        <f>IFERROR(VLOOKUP(CONCATENATE($A163,L$1),'Исх-видео'!$A$2:$F$3000,6,FALSE),"-")</f>
        <v>-</v>
      </c>
      <c r="M163" s="115" t="str">
        <f>IFERROR(VLOOKUP(CONCATENATE($A163,M$1),'Исх-видео'!$A$2:$F$3000,6,FALSE),"-")</f>
        <v>-</v>
      </c>
      <c r="N163" s="115" t="str">
        <f>IFERROR(VLOOKUP(CONCATENATE($A163,N$1),'Исх-видео'!$A$2:$F$3000,6,FALSE),"-")</f>
        <v>-</v>
      </c>
      <c r="O163" s="115" t="str">
        <f>IFERROR(VLOOKUP(CONCATENATE($A163,O$1),'Исх-видео'!$A$2:$F$3000,6,FALSE),"-")</f>
        <v>-</v>
      </c>
      <c r="P163" s="115" t="str">
        <f>IFERROR(VLOOKUP(CONCATENATE($A163,P$1),'Исх-видео'!$A$2:$F$3000,6,FALSE),"-")</f>
        <v>-</v>
      </c>
      <c r="Q163" s="115" t="str">
        <f>IFERROR(VLOOKUP(CONCATENATE($A163,Q$1),'Исх-видео'!$A$2:$F$3000,6,FALSE),"-")</f>
        <v>-</v>
      </c>
      <c r="R163" s="115" t="str">
        <f>IFERROR(VLOOKUP(CONCATENATE($A163,R$1),'Исх-видео'!$A$2:$F$3000,6,FALSE),"-")</f>
        <v>-</v>
      </c>
      <c r="S163" s="115" t="str">
        <f>IFERROR(VLOOKUP(CONCATENATE($A163,S$1),'Исх-видео'!$A$2:$F$3000,6,FALSE),"-")</f>
        <v>ДА</v>
      </c>
      <c r="T163" s="115" t="str">
        <f>IFERROR(VLOOKUP(CONCATENATE($A163,T$1),'Исх-видео'!$A$2:$F$3000,6,FALSE),"-")</f>
        <v>-</v>
      </c>
      <c r="U163" s="115" t="str">
        <f>IFERROR(VLOOKUP(CONCATENATE($A163,U$1),'Исх-видео'!$A$2:$F$3000,6,FALSE),"-")</f>
        <v>-</v>
      </c>
      <c r="V163" s="115" t="str">
        <f>IFERROR(VLOOKUP(CONCATENATE($A163,V$1),'Исх-видео'!$A$2:$F$3000,6,FALSE),"-")</f>
        <v>-</v>
      </c>
      <c r="W163" s="115" t="str">
        <f>IFERROR(VLOOKUP(CONCATENATE($A163,W$1),'Исх-видео'!$A$2:$F$3000,6,FALSE),"-")</f>
        <v>-</v>
      </c>
      <c r="X163" s="115" t="str">
        <f>IFERROR(VLOOKUP(CONCATENATE($A163,X$1),'Исх-видео'!$A$2:$F$3000,6,FALSE),"-")</f>
        <v>-</v>
      </c>
      <c r="Y163" s="115" t="str">
        <f>IFERROR(VLOOKUP(CONCATENATE($A163,Y$1),'Исх-видео'!$A$2:$F$3000,6,FALSE),"-")</f>
        <v>-</v>
      </c>
      <c r="Z163" s="115" t="str">
        <f>IFERROR(VLOOKUP(CONCATENATE($A163,Z$1),'Исх-видео'!$A$2:$F$3000,6,FALSE),"-")</f>
        <v>НЕТ</v>
      </c>
      <c r="AA163" s="115" t="str">
        <f>IFERROR(VLOOKUP(CONCATENATE($A163,AA$1),'Исх-видео'!$A$2:$F$3000,6,FALSE),"-")</f>
        <v>-</v>
      </c>
      <c r="AB163" s="115" t="str">
        <f>IFERROR(VLOOKUP(CONCATENATE($A163,AB$1),'Исх-видео'!$A$2:$F$3000,6,FALSE),"-")</f>
        <v>-</v>
      </c>
      <c r="AC163" s="115" t="str">
        <f>IFERROR(VLOOKUP(CONCATENATE($A163,AC$1),'Исх-видео'!$A$2:$F$3000,6,FALSE),"-")</f>
        <v>-</v>
      </c>
      <c r="AD163" s="115" t="str">
        <f>IFERROR(VLOOKUP(CONCATENATE($A163,AD$1),'Исх-видео'!$A$2:$F$3000,6,FALSE),"-")</f>
        <v>-</v>
      </c>
      <c r="AE163" s="115" t="str">
        <f>IFERROR(VLOOKUP(CONCATENATE($A163,AE$1),'Исх-видео'!$A$2:$F$3000,6,FALSE),"-")</f>
        <v>ДА</v>
      </c>
      <c r="AF163" s="115" t="str">
        <f>IFERROR(VLOOKUP(CONCATENATE($A163,AF$1),'Исх-видео'!$A$2:$F$3000,6,FALSE),"-")</f>
        <v>-</v>
      </c>
      <c r="AG163" s="115" t="str">
        <f>IFERROR(VLOOKUP(CONCATENATE($A163,AG$1),'Исх-видео'!$A$2:$F$3000,6,FALSE),"-")</f>
        <v>-</v>
      </c>
      <c r="AH163" s="115" t="str">
        <f>IFERROR(VLOOKUP(CONCATENATE($A163,AH$1),'Исх-видео'!$A$2:$F$3000,6,FALSE),"-")</f>
        <v>-</v>
      </c>
      <c r="AI163" s="115" t="str">
        <f>IFERROR(VLOOKUP(CONCATENATE($A163,AI$1),'Исх-видео'!$A$2:$F$3000,6,FALSE),"-")</f>
        <v>-</v>
      </c>
      <c r="AJ163" s="115" t="str">
        <f>IFERROR(VLOOKUP(CONCATENATE($A163,AJ$1),'Исх-видео'!$A$2:$F$3000,6,FALSE),"-")</f>
        <v>-</v>
      </c>
      <c r="AK163" s="115" t="str">
        <f>IFERROR(VLOOKUP(CONCATENATE($A163,AK$1),'Исх-видео'!$A$2:$F$3000,6,FALSE),"-")</f>
        <v>ДА</v>
      </c>
      <c r="AL163" s="115" t="str">
        <f>IFERROR(VLOOKUP(CONCATENATE($A163,AL$1),'Исх-видео'!$A$2:$F$3000,6,FALSE),"-")</f>
        <v>-</v>
      </c>
      <c r="AM163" s="115" t="str">
        <f>IFERROR(VLOOKUP(CONCATENATE($A163,AM$1),'Исх-видео'!$A$2:$F$3000,6,FALSE),"-")</f>
        <v>-</v>
      </c>
      <c r="AN163" s="115" t="str">
        <f>IFERROR(VLOOKUP(CONCATENATE($A163,AN$1),'Исх-видео'!$A$2:$F$3000,6,FALSE),"-")</f>
        <v>-</v>
      </c>
      <c r="AO163" s="115" t="str">
        <f>IFERROR(VLOOKUP(CONCATENATE($A163,AO$1),'Исх-видео'!$A$2:$F$3000,6,FALSE),"-")</f>
        <v>-</v>
      </c>
      <c r="AP163" s="115" t="str">
        <f>IFERROR(VLOOKUP(CONCATENATE($A163,AP$1),'Исх-видео'!$A$2:$F$3000,6,FALSE),"-")</f>
        <v>-</v>
      </c>
      <c r="AQ163" s="115" t="str">
        <f>IFERROR(VLOOKUP(CONCATENATE($A163,AQ$1),'Исх-видео'!$A$2:$F$3000,6,FALSE),"-")</f>
        <v>-</v>
      </c>
      <c r="AR163" s="115" t="str">
        <f>IFERROR(VLOOKUP(CONCATENATE($A163,AR$1),'Исх-видео'!$A$2:$F$3000,6,FALSE),"-")</f>
        <v>-</v>
      </c>
      <c r="AS163" s="115" t="str">
        <f>IFERROR(VLOOKUP(CONCATENATE($A163,AS$1),'Исх-видео'!$A$2:$F$3000,6,FALSE),"-")</f>
        <v>-</v>
      </c>
      <c r="AT163" s="115" t="str">
        <f>IFERROR(VLOOKUP(CONCATENATE($A163,AT$1),'Исх-видео'!$A$2:$F$3000,6,FALSE),"-")</f>
        <v>-</v>
      </c>
      <c r="AU163" s="115" t="str">
        <f>IFERROR(VLOOKUP(CONCATENATE($A163,AU$1),'Исх-видео'!$A$2:$F$3000,6,FALSE),"-")</f>
        <v>-</v>
      </c>
      <c r="AV163" s="115" t="str">
        <f>IFERROR(VLOOKUP(CONCATENATE($A163,AV$1),'Исх-видео'!$A$2:$F$3000,6,FALSE),"-")</f>
        <v>-</v>
      </c>
      <c r="AW163" s="115" t="str">
        <f>IFERROR(VLOOKUP(CONCATENATE($A163,AW$1),'Исх-видео'!$A$2:$F$3000,6,FALSE),"-")</f>
        <v>-</v>
      </c>
      <c r="AX163" s="115" t="str">
        <f>IFERROR(VLOOKUP(CONCATENATE($A163,AX$1),'Исх-видео'!$A$2:$F$3000,6,FALSE),"-")</f>
        <v>-</v>
      </c>
      <c r="AY163" s="115" t="str">
        <f>IFERROR(VLOOKUP(CONCATENATE($A163,AY$1),'Исх-видео'!$A$2:$F$3000,6,FALSE),"-")</f>
        <v>-</v>
      </c>
      <c r="AZ163" s="115" t="str">
        <f>IFERROR(VLOOKUP(CONCATENATE($A163,AZ$1),'Исх-видео'!$A$2:$F$3000,6,FALSE),"-")</f>
        <v>-</v>
      </c>
      <c r="BA163" s="115" t="str">
        <f>IFERROR(VLOOKUP(CONCATENATE($A163,BA$1),'Исх-видео'!$A$2:$F$3000,6,FALSE),"-")</f>
        <v>НЕТ</v>
      </c>
      <c r="BB163" s="115" t="str">
        <f>IFERROR(VLOOKUP(CONCATENATE($A163,BB$1),'Исх-видео'!$A$2:$F$3000,6,FALSE),"-")</f>
        <v>-</v>
      </c>
      <c r="BC163" s="115" t="str">
        <f>IFERROR(VLOOKUP(CONCATENATE($A163,BC$1),'Исх-видео'!$A$2:$F$3000,6,FALSE),"-")</f>
        <v>-</v>
      </c>
      <c r="BD163" s="115" t="str">
        <f>IFERROR(VLOOKUP(CONCATENATE($A163,BD$1),'Исх-видео'!$A$2:$F$3000,6,FALSE),"-")</f>
        <v>-</v>
      </c>
      <c r="BE163" s="115" t="str">
        <f>IFERROR(VLOOKUP(CONCATENATE($A163,BE$1),'Исх-видео'!$A$2:$F$3000,6,FALSE),"-")</f>
        <v>-</v>
      </c>
      <c r="BF163" s="115" t="str">
        <f>IFERROR(VLOOKUP(CONCATENATE($A163,BF$1),'Исх-видео'!$A$2:$F$3000,6,FALSE),"-")</f>
        <v>-</v>
      </c>
      <c r="BG163" s="115" t="str">
        <f>IFERROR(VLOOKUP(CONCATENATE($A163,BG$1),'Исх-видео'!$A$2:$F$3000,6,FALSE),"-")</f>
        <v>-</v>
      </c>
      <c r="BH163" s="116"/>
    </row>
    <row r="164" spans="1:60">
      <c r="A164" s="38">
        <f t="shared" si="13"/>
        <v>63</v>
      </c>
      <c r="B164" s="115" t="str">
        <f>IFERROR(VLOOKUP(CONCATENATE($A164,B$1),'Исх-видео'!$A$2:$F$3000,6,FALSE),"-")</f>
        <v>-</v>
      </c>
      <c r="C164" s="115" t="str">
        <f>IFERROR(VLOOKUP(CONCATENATE($A164,C$1),'Исх-видео'!$A$2:$F$3000,6,FALSE),"-")</f>
        <v>-</v>
      </c>
      <c r="D164" s="115" t="str">
        <f>IFERROR(VLOOKUP(CONCATENATE($A164,D$1),'Исх-видео'!$A$2:$F$3000,6,FALSE),"-")</f>
        <v>-</v>
      </c>
      <c r="E164" s="115" t="str">
        <f>IFERROR(VLOOKUP(CONCATENATE($A164,E$1),'Исх-видео'!$A$2:$F$3000,6,FALSE),"-")</f>
        <v>-</v>
      </c>
      <c r="F164" s="115" t="str">
        <f>IFERROR(VLOOKUP(CONCATENATE($A164,F$1),'Исх-видео'!$A$2:$F$3000,6,FALSE),"-")</f>
        <v>-</v>
      </c>
      <c r="G164" s="115" t="str">
        <f>IFERROR(VLOOKUP(CONCATENATE($A164,G$1),'Исх-видео'!$A$2:$F$3000,6,FALSE),"-")</f>
        <v>-</v>
      </c>
      <c r="H164" s="115" t="str">
        <f>IFERROR(VLOOKUP(CONCATENATE($A164,H$1),'Исх-видео'!$A$2:$F$3000,6,FALSE),"-")</f>
        <v>-</v>
      </c>
      <c r="I164" s="115" t="str">
        <f>IFERROR(VLOOKUP(CONCATENATE($A164,I$1),'Исх-видео'!$A$2:$F$3000,6,FALSE),"-")</f>
        <v>-</v>
      </c>
      <c r="J164" s="115" t="str">
        <f>IFERROR(VLOOKUP(CONCATENATE($A164,J$1),'Исх-видео'!$A$2:$F$3000,6,FALSE),"-")</f>
        <v>-</v>
      </c>
      <c r="K164" s="115" t="str">
        <f>IFERROR(VLOOKUP(CONCATENATE($A164,K$1),'Исх-видео'!$A$2:$F$3000,6,FALSE),"-")</f>
        <v>-</v>
      </c>
      <c r="L164" s="115" t="str">
        <f>IFERROR(VLOOKUP(CONCATENATE($A164,L$1),'Исх-видео'!$A$2:$F$3000,6,FALSE),"-")</f>
        <v>-</v>
      </c>
      <c r="M164" s="115" t="str">
        <f>IFERROR(VLOOKUP(CONCATENATE($A164,M$1),'Исх-видео'!$A$2:$F$3000,6,FALSE),"-")</f>
        <v>-</v>
      </c>
      <c r="N164" s="115" t="str">
        <f>IFERROR(VLOOKUP(CONCATENATE($A164,N$1),'Исх-видео'!$A$2:$F$3000,6,FALSE),"-")</f>
        <v>-</v>
      </c>
      <c r="O164" s="115" t="str">
        <f>IFERROR(VLOOKUP(CONCATENATE($A164,O$1),'Исх-видео'!$A$2:$F$3000,6,FALSE),"-")</f>
        <v>-</v>
      </c>
      <c r="P164" s="115" t="str">
        <f>IFERROR(VLOOKUP(CONCATENATE($A164,P$1),'Исх-видео'!$A$2:$F$3000,6,FALSE),"-")</f>
        <v>-</v>
      </c>
      <c r="Q164" s="115" t="str">
        <f>IFERROR(VLOOKUP(CONCATENATE($A164,Q$1),'Исх-видео'!$A$2:$F$3000,6,FALSE),"-")</f>
        <v>-</v>
      </c>
      <c r="R164" s="115" t="str">
        <f>IFERROR(VLOOKUP(CONCATENATE($A164,R$1),'Исх-видео'!$A$2:$F$3000,6,FALSE),"-")</f>
        <v>-</v>
      </c>
      <c r="S164" s="115" t="str">
        <f>IFERROR(VLOOKUP(CONCATENATE($A164,S$1),'Исх-видео'!$A$2:$F$3000,6,FALSE),"-")</f>
        <v>-</v>
      </c>
      <c r="T164" s="115" t="str">
        <f>IFERROR(VLOOKUP(CONCATENATE($A164,T$1),'Исх-видео'!$A$2:$F$3000,6,FALSE),"-")</f>
        <v>-</v>
      </c>
      <c r="U164" s="115" t="str">
        <f>IFERROR(VLOOKUP(CONCATENATE($A164,U$1),'Исх-видео'!$A$2:$F$3000,6,FALSE),"-")</f>
        <v>-</v>
      </c>
      <c r="V164" s="115" t="str">
        <f>IFERROR(VLOOKUP(CONCATENATE($A164,V$1),'Исх-видео'!$A$2:$F$3000,6,FALSE),"-")</f>
        <v>-</v>
      </c>
      <c r="W164" s="115" t="str">
        <f>IFERROR(VLOOKUP(CONCATENATE($A164,W$1),'Исх-видео'!$A$2:$F$3000,6,FALSE),"-")</f>
        <v>-</v>
      </c>
      <c r="X164" s="115" t="str">
        <f>IFERROR(VLOOKUP(CONCATENATE($A164,X$1),'Исх-видео'!$A$2:$F$3000,6,FALSE),"-")</f>
        <v>-</v>
      </c>
      <c r="Y164" s="115" t="str">
        <f>IFERROR(VLOOKUP(CONCATENATE($A164,Y$1),'Исх-видео'!$A$2:$F$3000,6,FALSE),"-")</f>
        <v>-</v>
      </c>
      <c r="Z164" s="115" t="str">
        <f>IFERROR(VLOOKUP(CONCATENATE($A164,Z$1),'Исх-видео'!$A$2:$F$3000,6,FALSE),"-")</f>
        <v>-</v>
      </c>
      <c r="AA164" s="115" t="str">
        <f>IFERROR(VLOOKUP(CONCATENATE($A164,AA$1),'Исх-видео'!$A$2:$F$3000,6,FALSE),"-")</f>
        <v>-</v>
      </c>
      <c r="AB164" s="115" t="str">
        <f>IFERROR(VLOOKUP(CONCATENATE($A164,AB$1),'Исх-видео'!$A$2:$F$3000,6,FALSE),"-")</f>
        <v>-</v>
      </c>
      <c r="AC164" s="115" t="str">
        <f>IFERROR(VLOOKUP(CONCATENATE($A164,AC$1),'Исх-видео'!$A$2:$F$3000,6,FALSE),"-")</f>
        <v>-</v>
      </c>
      <c r="AD164" s="115" t="str">
        <f>IFERROR(VLOOKUP(CONCATENATE($A164,AD$1),'Исх-видео'!$A$2:$F$3000,6,FALSE),"-")</f>
        <v>-</v>
      </c>
      <c r="AE164" s="115" t="str">
        <f>IFERROR(VLOOKUP(CONCATENATE($A164,AE$1),'Исх-видео'!$A$2:$F$3000,6,FALSE),"-")</f>
        <v>-</v>
      </c>
      <c r="AF164" s="115" t="str">
        <f>IFERROR(VLOOKUP(CONCATENATE($A164,AF$1),'Исх-видео'!$A$2:$F$3000,6,FALSE),"-")</f>
        <v>-</v>
      </c>
      <c r="AG164" s="115" t="str">
        <f>IFERROR(VLOOKUP(CONCATENATE($A164,AG$1),'Исх-видео'!$A$2:$F$3000,6,FALSE),"-")</f>
        <v>-</v>
      </c>
      <c r="AH164" s="115" t="str">
        <f>IFERROR(VLOOKUP(CONCATENATE($A164,AH$1),'Исх-видео'!$A$2:$F$3000,6,FALSE),"-")</f>
        <v>-</v>
      </c>
      <c r="AI164" s="115" t="str">
        <f>IFERROR(VLOOKUP(CONCATENATE($A164,AI$1),'Исх-видео'!$A$2:$F$3000,6,FALSE),"-")</f>
        <v>-</v>
      </c>
      <c r="AJ164" s="115" t="str">
        <f>IFERROR(VLOOKUP(CONCATENATE($A164,AJ$1),'Исх-видео'!$A$2:$F$3000,6,FALSE),"-")</f>
        <v>-</v>
      </c>
      <c r="AK164" s="115" t="str">
        <f>IFERROR(VLOOKUP(CONCATENATE($A164,AK$1),'Исх-видео'!$A$2:$F$3000,6,FALSE),"-")</f>
        <v>-</v>
      </c>
      <c r="AL164" s="115" t="str">
        <f>IFERROR(VLOOKUP(CONCATENATE($A164,AL$1),'Исх-видео'!$A$2:$F$3000,6,FALSE),"-")</f>
        <v>-</v>
      </c>
      <c r="AM164" s="115" t="str">
        <f>IFERROR(VLOOKUP(CONCATENATE($A164,AM$1),'Исх-видео'!$A$2:$F$3000,6,FALSE),"-")</f>
        <v>-</v>
      </c>
      <c r="AN164" s="115" t="str">
        <f>IFERROR(VLOOKUP(CONCATENATE($A164,AN$1),'Исх-видео'!$A$2:$F$3000,6,FALSE),"-")</f>
        <v>-</v>
      </c>
      <c r="AO164" s="115" t="str">
        <f>IFERROR(VLOOKUP(CONCATENATE($A164,AO$1),'Исх-видео'!$A$2:$F$3000,6,FALSE),"-")</f>
        <v>-</v>
      </c>
      <c r="AP164" s="115" t="str">
        <f>IFERROR(VLOOKUP(CONCATENATE($A164,AP$1),'Исх-видео'!$A$2:$F$3000,6,FALSE),"-")</f>
        <v>-</v>
      </c>
      <c r="AQ164" s="115" t="str">
        <f>IFERROR(VLOOKUP(CONCATENATE($A164,AQ$1),'Исх-видео'!$A$2:$F$3000,6,FALSE),"-")</f>
        <v>-</v>
      </c>
      <c r="AR164" s="115" t="str">
        <f>IFERROR(VLOOKUP(CONCATENATE($A164,AR$1),'Исх-видео'!$A$2:$F$3000,6,FALSE),"-")</f>
        <v>-</v>
      </c>
      <c r="AS164" s="115" t="str">
        <f>IFERROR(VLOOKUP(CONCATENATE($A164,AS$1),'Исх-видео'!$A$2:$F$3000,6,FALSE),"-")</f>
        <v>-</v>
      </c>
      <c r="AT164" s="115" t="str">
        <f>IFERROR(VLOOKUP(CONCATENATE($A164,AT$1),'Исх-видео'!$A$2:$F$3000,6,FALSE),"-")</f>
        <v>-</v>
      </c>
      <c r="AU164" s="115" t="str">
        <f>IFERROR(VLOOKUP(CONCATENATE($A164,AU$1),'Исх-видео'!$A$2:$F$3000,6,FALSE),"-")</f>
        <v>-</v>
      </c>
      <c r="AV164" s="115" t="str">
        <f>IFERROR(VLOOKUP(CONCATENATE($A164,AV$1),'Исх-видео'!$A$2:$F$3000,6,FALSE),"-")</f>
        <v>-</v>
      </c>
      <c r="AW164" s="115" t="str">
        <f>IFERROR(VLOOKUP(CONCATENATE($A164,AW$1),'Исх-видео'!$A$2:$F$3000,6,FALSE),"-")</f>
        <v>-</v>
      </c>
      <c r="AX164" s="115" t="str">
        <f>IFERROR(VLOOKUP(CONCATENATE($A164,AX$1),'Исх-видео'!$A$2:$F$3000,6,FALSE),"-")</f>
        <v>-</v>
      </c>
      <c r="AY164" s="115" t="str">
        <f>IFERROR(VLOOKUP(CONCATENATE($A164,AY$1),'Исх-видео'!$A$2:$F$3000,6,FALSE),"-")</f>
        <v>-</v>
      </c>
      <c r="AZ164" s="115" t="str">
        <f>IFERROR(VLOOKUP(CONCATENATE($A164,AZ$1),'Исх-видео'!$A$2:$F$3000,6,FALSE),"-")</f>
        <v>-</v>
      </c>
      <c r="BA164" s="115" t="str">
        <f>IFERROR(VLOOKUP(CONCATENATE($A164,BA$1),'Исх-видео'!$A$2:$F$3000,6,FALSE),"-")</f>
        <v>-</v>
      </c>
      <c r="BB164" s="115" t="str">
        <f>IFERROR(VLOOKUP(CONCATENATE($A164,BB$1),'Исх-видео'!$A$2:$F$3000,6,FALSE),"-")</f>
        <v>-</v>
      </c>
      <c r="BC164" s="115" t="str">
        <f>IFERROR(VLOOKUP(CONCATENATE($A164,BC$1),'Исх-видео'!$A$2:$F$3000,6,FALSE),"-")</f>
        <v>-</v>
      </c>
      <c r="BD164" s="115" t="str">
        <f>IFERROR(VLOOKUP(CONCATENATE($A164,BD$1),'Исх-видео'!$A$2:$F$3000,6,FALSE),"-")</f>
        <v>-</v>
      </c>
      <c r="BE164" s="115" t="str">
        <f>IFERROR(VLOOKUP(CONCATENATE($A164,BE$1),'Исх-видео'!$A$2:$F$3000,6,FALSE),"-")</f>
        <v>-</v>
      </c>
      <c r="BF164" s="115" t="str">
        <f>IFERROR(VLOOKUP(CONCATENATE($A164,BF$1),'Исх-видео'!$A$2:$F$3000,6,FALSE),"-")</f>
        <v>-</v>
      </c>
      <c r="BG164" s="115" t="str">
        <f>IFERROR(VLOOKUP(CONCATENATE($A164,BG$1),'Исх-видео'!$A$2:$F$3000,6,FALSE),"-")</f>
        <v>-</v>
      </c>
      <c r="BH164" s="116"/>
    </row>
    <row r="165" spans="1:60">
      <c r="A165" s="38">
        <f t="shared" si="13"/>
        <v>64</v>
      </c>
      <c r="B165" s="115" t="str">
        <f>IFERROR(VLOOKUP(CONCATENATE($A165,B$1),'Исх-видео'!$A$2:$F$3000,6,FALSE),"-")</f>
        <v>-</v>
      </c>
      <c r="C165" s="115" t="str">
        <f>IFERROR(VLOOKUP(CONCATENATE($A165,C$1),'Исх-видео'!$A$2:$F$3000,6,FALSE),"-")</f>
        <v>-</v>
      </c>
      <c r="D165" s="115" t="str">
        <f>IFERROR(VLOOKUP(CONCATENATE($A165,D$1),'Исх-видео'!$A$2:$F$3000,6,FALSE),"-")</f>
        <v>-</v>
      </c>
      <c r="E165" s="115" t="str">
        <f>IFERROR(VLOOKUP(CONCATENATE($A165,E$1),'Исх-видео'!$A$2:$F$3000,6,FALSE),"-")</f>
        <v>ДА</v>
      </c>
      <c r="F165" s="115" t="str">
        <f>IFERROR(VLOOKUP(CONCATENATE($A165,F$1),'Исх-видео'!$A$2:$F$3000,6,FALSE),"-")</f>
        <v>ДА</v>
      </c>
      <c r="G165" s="115" t="str">
        <f>IFERROR(VLOOKUP(CONCATENATE($A165,G$1),'Исх-видео'!$A$2:$F$3000,6,FALSE),"-")</f>
        <v>-</v>
      </c>
      <c r="H165" s="115" t="str">
        <f>IFERROR(VLOOKUP(CONCATENATE($A165,H$1),'Исх-видео'!$A$2:$F$3000,6,FALSE),"-")</f>
        <v>-</v>
      </c>
      <c r="I165" s="115" t="str">
        <f>IFERROR(VLOOKUP(CONCATENATE($A165,I$1),'Исх-видео'!$A$2:$F$3000,6,FALSE),"-")</f>
        <v>ДА</v>
      </c>
      <c r="J165" s="115" t="str">
        <f>IFERROR(VLOOKUP(CONCATENATE($A165,J$1),'Исх-видео'!$A$2:$F$3000,6,FALSE),"-")</f>
        <v>-</v>
      </c>
      <c r="K165" s="115" t="str">
        <f>IFERROR(VLOOKUP(CONCATENATE($A165,K$1),'Исх-видео'!$A$2:$F$3000,6,FALSE),"-")</f>
        <v>-</v>
      </c>
      <c r="L165" s="115" t="str">
        <f>IFERROR(VLOOKUP(CONCATENATE($A165,L$1),'Исх-видео'!$A$2:$F$3000,6,FALSE),"-")</f>
        <v>-</v>
      </c>
      <c r="M165" s="115" t="str">
        <f>IFERROR(VLOOKUP(CONCATENATE($A165,M$1),'Исх-видео'!$A$2:$F$3000,6,FALSE),"-")</f>
        <v>-</v>
      </c>
      <c r="N165" s="115" t="str">
        <f>IFERROR(VLOOKUP(CONCATENATE($A165,N$1),'Исх-видео'!$A$2:$F$3000,6,FALSE),"-")</f>
        <v>-</v>
      </c>
      <c r="O165" s="115" t="str">
        <f>IFERROR(VLOOKUP(CONCATENATE($A165,O$1),'Исх-видео'!$A$2:$F$3000,6,FALSE),"-")</f>
        <v>-</v>
      </c>
      <c r="P165" s="115" t="str">
        <f>IFERROR(VLOOKUP(CONCATENATE($A165,P$1),'Исх-видео'!$A$2:$F$3000,6,FALSE),"-")</f>
        <v>-</v>
      </c>
      <c r="Q165" s="115" t="str">
        <f>IFERROR(VLOOKUP(CONCATENATE($A165,Q$1),'Исх-видео'!$A$2:$F$3000,6,FALSE),"-")</f>
        <v>-</v>
      </c>
      <c r="R165" s="115" t="str">
        <f>IFERROR(VLOOKUP(CONCATENATE($A165,R$1),'Исх-видео'!$A$2:$F$3000,6,FALSE),"-")</f>
        <v>-</v>
      </c>
      <c r="S165" s="115" t="str">
        <f>IFERROR(VLOOKUP(CONCATENATE($A165,S$1),'Исх-видео'!$A$2:$F$3000,6,FALSE),"-")</f>
        <v>ДА</v>
      </c>
      <c r="T165" s="115" t="str">
        <f>IFERROR(VLOOKUP(CONCATENATE($A165,T$1),'Исх-видео'!$A$2:$F$3000,6,FALSE),"-")</f>
        <v>-</v>
      </c>
      <c r="U165" s="115" t="str">
        <f>IFERROR(VLOOKUP(CONCATENATE($A165,U$1),'Исх-видео'!$A$2:$F$3000,6,FALSE),"-")</f>
        <v>-</v>
      </c>
      <c r="V165" s="115" t="str">
        <f>IFERROR(VLOOKUP(CONCATENATE($A165,V$1),'Исх-видео'!$A$2:$F$3000,6,FALSE),"-")</f>
        <v>-</v>
      </c>
      <c r="W165" s="115" t="str">
        <f>IFERROR(VLOOKUP(CONCATENATE($A165,W$1),'Исх-видео'!$A$2:$F$3000,6,FALSE),"-")</f>
        <v>-</v>
      </c>
      <c r="X165" s="115" t="str">
        <f>IFERROR(VLOOKUP(CONCATENATE($A165,X$1),'Исх-видео'!$A$2:$F$3000,6,FALSE),"-")</f>
        <v>НЕТ</v>
      </c>
      <c r="Y165" s="115" t="str">
        <f>IFERROR(VLOOKUP(CONCATENATE($A165,Y$1),'Исх-видео'!$A$2:$F$3000,6,FALSE),"-")</f>
        <v>-</v>
      </c>
      <c r="Z165" s="115" t="str">
        <f>IFERROR(VLOOKUP(CONCATENATE($A165,Z$1),'Исх-видео'!$A$2:$F$3000,6,FALSE),"-")</f>
        <v>НЕТ</v>
      </c>
      <c r="AA165" s="115" t="str">
        <f>IFERROR(VLOOKUP(CONCATENATE($A165,AA$1),'Исх-видео'!$A$2:$F$3000,6,FALSE),"-")</f>
        <v>-</v>
      </c>
      <c r="AB165" s="115" t="str">
        <f>IFERROR(VLOOKUP(CONCATENATE($A165,AB$1),'Исх-видео'!$A$2:$F$3000,6,FALSE),"-")</f>
        <v>-</v>
      </c>
      <c r="AC165" s="115" t="str">
        <f>IFERROR(VLOOKUP(CONCATENATE($A165,AC$1),'Исх-видео'!$A$2:$F$3000,6,FALSE),"-")</f>
        <v>-</v>
      </c>
      <c r="AD165" s="115" t="str">
        <f>IFERROR(VLOOKUP(CONCATENATE($A165,AD$1),'Исх-видео'!$A$2:$F$3000,6,FALSE),"-")</f>
        <v>-</v>
      </c>
      <c r="AE165" s="115" t="str">
        <f>IFERROR(VLOOKUP(CONCATENATE($A165,AE$1),'Исх-видео'!$A$2:$F$3000,6,FALSE),"-")</f>
        <v>ДА</v>
      </c>
      <c r="AF165" s="115" t="str">
        <f>IFERROR(VLOOKUP(CONCATENATE($A165,AF$1),'Исх-видео'!$A$2:$F$3000,6,FALSE),"-")</f>
        <v>-</v>
      </c>
      <c r="AG165" s="115" t="str">
        <f>IFERROR(VLOOKUP(CONCATENATE($A165,AG$1),'Исх-видео'!$A$2:$F$3000,6,FALSE),"-")</f>
        <v>-</v>
      </c>
      <c r="AH165" s="115" t="str">
        <f>IFERROR(VLOOKUP(CONCATENATE($A165,AH$1),'Исх-видео'!$A$2:$F$3000,6,FALSE),"-")</f>
        <v>-</v>
      </c>
      <c r="AI165" s="115" t="str">
        <f>IFERROR(VLOOKUP(CONCATENATE($A165,AI$1),'Исх-видео'!$A$2:$F$3000,6,FALSE),"-")</f>
        <v>-</v>
      </c>
      <c r="AJ165" s="115" t="str">
        <f>IFERROR(VLOOKUP(CONCATENATE($A165,AJ$1),'Исх-видео'!$A$2:$F$3000,6,FALSE),"-")</f>
        <v>-</v>
      </c>
      <c r="AK165" s="115" t="str">
        <f>IFERROR(VLOOKUP(CONCATENATE($A165,AK$1),'Исх-видео'!$A$2:$F$3000,6,FALSE),"-")</f>
        <v>ДА</v>
      </c>
      <c r="AL165" s="115" t="str">
        <f>IFERROR(VLOOKUP(CONCATENATE($A165,AL$1),'Исх-видео'!$A$2:$F$3000,6,FALSE),"-")</f>
        <v>ДА</v>
      </c>
      <c r="AM165" s="115" t="str">
        <f>IFERROR(VLOOKUP(CONCATENATE($A165,AM$1),'Исх-видео'!$A$2:$F$3000,6,FALSE),"-")</f>
        <v>-</v>
      </c>
      <c r="AN165" s="115" t="str">
        <f>IFERROR(VLOOKUP(CONCATENATE($A165,AN$1),'Исх-видео'!$A$2:$F$3000,6,FALSE),"-")</f>
        <v>ДА</v>
      </c>
      <c r="AO165" s="115" t="str">
        <f>IFERROR(VLOOKUP(CONCATENATE($A165,AO$1),'Исх-видео'!$A$2:$F$3000,6,FALSE),"-")</f>
        <v>-</v>
      </c>
      <c r="AP165" s="115" t="str">
        <f>IFERROR(VLOOKUP(CONCATENATE($A165,AP$1),'Исх-видео'!$A$2:$F$3000,6,FALSE),"-")</f>
        <v>-</v>
      </c>
      <c r="AQ165" s="115" t="str">
        <f>IFERROR(VLOOKUP(CONCATENATE($A165,AQ$1),'Исх-видео'!$A$2:$F$3000,6,FALSE),"-")</f>
        <v>-</v>
      </c>
      <c r="AR165" s="115" t="str">
        <f>IFERROR(VLOOKUP(CONCATENATE($A165,AR$1),'Исх-видео'!$A$2:$F$3000,6,FALSE),"-")</f>
        <v>-</v>
      </c>
      <c r="AS165" s="115" t="str">
        <f>IFERROR(VLOOKUP(CONCATENATE($A165,AS$1),'Исх-видео'!$A$2:$F$3000,6,FALSE),"-")</f>
        <v>НЕТ</v>
      </c>
      <c r="AT165" s="115" t="str">
        <f>IFERROR(VLOOKUP(CONCATENATE($A165,AT$1),'Исх-видео'!$A$2:$F$3000,6,FALSE),"-")</f>
        <v>-</v>
      </c>
      <c r="AU165" s="115" t="str">
        <f>IFERROR(VLOOKUP(CONCATENATE($A165,AU$1),'Исх-видео'!$A$2:$F$3000,6,FALSE),"-")</f>
        <v>-</v>
      </c>
      <c r="AV165" s="115" t="str">
        <f>IFERROR(VLOOKUP(CONCATENATE($A165,AV$1),'Исх-видео'!$A$2:$F$3000,6,FALSE),"-")</f>
        <v>-</v>
      </c>
      <c r="AW165" s="115" t="str">
        <f>IFERROR(VLOOKUP(CONCATENATE($A165,AW$1),'Исх-видео'!$A$2:$F$3000,6,FALSE),"-")</f>
        <v>-</v>
      </c>
      <c r="AX165" s="115" t="str">
        <f>IFERROR(VLOOKUP(CONCATENATE($A165,AX$1),'Исх-видео'!$A$2:$F$3000,6,FALSE),"-")</f>
        <v>-</v>
      </c>
      <c r="AY165" s="115" t="str">
        <f>IFERROR(VLOOKUP(CONCATENATE($A165,AY$1),'Исх-видео'!$A$2:$F$3000,6,FALSE),"-")</f>
        <v>-</v>
      </c>
      <c r="AZ165" s="115" t="str">
        <f>IFERROR(VLOOKUP(CONCATENATE($A165,AZ$1),'Исх-видео'!$A$2:$F$3000,6,FALSE),"-")</f>
        <v>-</v>
      </c>
      <c r="BA165" s="115" t="str">
        <f>IFERROR(VLOOKUP(CONCATENATE($A165,BA$1),'Исх-видео'!$A$2:$F$3000,6,FALSE),"-")</f>
        <v>НЕТ</v>
      </c>
      <c r="BB165" s="115" t="str">
        <f>IFERROR(VLOOKUP(CONCATENATE($A165,BB$1),'Исх-видео'!$A$2:$F$3000,6,FALSE),"-")</f>
        <v>-</v>
      </c>
      <c r="BC165" s="115" t="str">
        <f>IFERROR(VLOOKUP(CONCATENATE($A165,BC$1),'Исх-видео'!$A$2:$F$3000,6,FALSE),"-")</f>
        <v>НЕТ</v>
      </c>
      <c r="BD165" s="115" t="str">
        <f>IFERROR(VLOOKUP(CONCATENATE($A165,BD$1),'Исх-видео'!$A$2:$F$3000,6,FALSE),"-")</f>
        <v>-</v>
      </c>
      <c r="BE165" s="115" t="str">
        <f>IFERROR(VLOOKUP(CONCATENATE($A165,BE$1),'Исх-видео'!$A$2:$F$3000,6,FALSE),"-")</f>
        <v>ДА</v>
      </c>
      <c r="BF165" s="115" t="str">
        <f>IFERROR(VLOOKUP(CONCATENATE($A165,BF$1),'Исх-видео'!$A$2:$F$3000,6,FALSE),"-")</f>
        <v>-</v>
      </c>
      <c r="BG165" s="115" t="str">
        <f>IFERROR(VLOOKUP(CONCATENATE($A165,BG$1),'Исх-видео'!$A$2:$F$3000,6,FALSE),"-")</f>
        <v>-</v>
      </c>
      <c r="BH165" s="116"/>
    </row>
    <row r="166" spans="1:60">
      <c r="A166" s="38">
        <f t="shared" si="13"/>
        <v>65</v>
      </c>
      <c r="B166" s="115" t="str">
        <f>IFERROR(VLOOKUP(CONCATENATE($A166,B$1),'Исх-видео'!$A$2:$F$3000,6,FALSE),"-")</f>
        <v>-</v>
      </c>
      <c r="C166" s="115" t="str">
        <f>IFERROR(VLOOKUP(CONCATENATE($A166,C$1),'Исх-видео'!$A$2:$F$3000,6,FALSE),"-")</f>
        <v>-</v>
      </c>
      <c r="D166" s="115" t="str">
        <f>IFERROR(VLOOKUP(CONCATENATE($A166,D$1),'Исх-видео'!$A$2:$F$3000,6,FALSE),"-")</f>
        <v>-</v>
      </c>
      <c r="E166" s="115" t="str">
        <f>IFERROR(VLOOKUP(CONCATENATE($A166,E$1),'Исх-видео'!$A$2:$F$3000,6,FALSE),"-")</f>
        <v>-</v>
      </c>
      <c r="F166" s="115" t="str">
        <f>IFERROR(VLOOKUP(CONCATENATE($A166,F$1),'Исх-видео'!$A$2:$F$3000,6,FALSE),"-")</f>
        <v>-</v>
      </c>
      <c r="G166" s="115" t="str">
        <f>IFERROR(VLOOKUP(CONCATENATE($A166,G$1),'Исх-видео'!$A$2:$F$3000,6,FALSE),"-")</f>
        <v>-</v>
      </c>
      <c r="H166" s="115" t="str">
        <f>IFERROR(VLOOKUP(CONCATENATE($A166,H$1),'Исх-видео'!$A$2:$F$3000,6,FALSE),"-")</f>
        <v>-</v>
      </c>
      <c r="I166" s="115" t="str">
        <f>IFERROR(VLOOKUP(CONCATENATE($A166,I$1),'Исх-видео'!$A$2:$F$3000,6,FALSE),"-")</f>
        <v>ДА</v>
      </c>
      <c r="J166" s="115" t="str">
        <f>IFERROR(VLOOKUP(CONCATENATE($A166,J$1),'Исх-видео'!$A$2:$F$3000,6,FALSE),"-")</f>
        <v>-</v>
      </c>
      <c r="K166" s="115" t="str">
        <f>IFERROR(VLOOKUP(CONCATENATE($A166,K$1),'Исх-видео'!$A$2:$F$3000,6,FALSE),"-")</f>
        <v>-</v>
      </c>
      <c r="L166" s="115" t="str">
        <f>IFERROR(VLOOKUP(CONCATENATE($A166,L$1),'Исх-видео'!$A$2:$F$3000,6,FALSE),"-")</f>
        <v>-</v>
      </c>
      <c r="M166" s="115" t="str">
        <f>IFERROR(VLOOKUP(CONCATENATE($A166,M$1),'Исх-видео'!$A$2:$F$3000,6,FALSE),"-")</f>
        <v>-</v>
      </c>
      <c r="N166" s="115" t="str">
        <f>IFERROR(VLOOKUP(CONCATENATE($A166,N$1),'Исх-видео'!$A$2:$F$3000,6,FALSE),"-")</f>
        <v>-</v>
      </c>
      <c r="O166" s="115" t="str">
        <f>IFERROR(VLOOKUP(CONCATENATE($A166,O$1),'Исх-видео'!$A$2:$F$3000,6,FALSE),"-")</f>
        <v>-</v>
      </c>
      <c r="P166" s="115" t="str">
        <f>IFERROR(VLOOKUP(CONCATENATE($A166,P$1),'Исх-видео'!$A$2:$F$3000,6,FALSE),"-")</f>
        <v>-</v>
      </c>
      <c r="Q166" s="115" t="str">
        <f>IFERROR(VLOOKUP(CONCATENATE($A166,Q$1),'Исх-видео'!$A$2:$F$3000,6,FALSE),"-")</f>
        <v>-</v>
      </c>
      <c r="R166" s="115" t="str">
        <f>IFERROR(VLOOKUP(CONCATENATE($A166,R$1),'Исх-видео'!$A$2:$F$3000,6,FALSE),"-")</f>
        <v>-</v>
      </c>
      <c r="S166" s="115" t="str">
        <f>IFERROR(VLOOKUP(CONCATENATE($A166,S$1),'Исх-видео'!$A$2:$F$3000,6,FALSE),"-")</f>
        <v>ДА</v>
      </c>
      <c r="T166" s="115" t="str">
        <f>IFERROR(VLOOKUP(CONCATENATE($A166,T$1),'Исх-видео'!$A$2:$F$3000,6,FALSE),"-")</f>
        <v>-</v>
      </c>
      <c r="U166" s="115" t="str">
        <f>IFERROR(VLOOKUP(CONCATENATE($A166,U$1),'Исх-видео'!$A$2:$F$3000,6,FALSE),"-")</f>
        <v>-</v>
      </c>
      <c r="V166" s="115" t="str">
        <f>IFERROR(VLOOKUP(CONCATENATE($A166,V$1),'Исх-видео'!$A$2:$F$3000,6,FALSE),"-")</f>
        <v>-</v>
      </c>
      <c r="W166" s="115" t="str">
        <f>IFERROR(VLOOKUP(CONCATENATE($A166,W$1),'Исх-видео'!$A$2:$F$3000,6,FALSE),"-")</f>
        <v>-</v>
      </c>
      <c r="X166" s="115" t="str">
        <f>IFERROR(VLOOKUP(CONCATENATE($A166,X$1),'Исх-видео'!$A$2:$F$3000,6,FALSE),"-")</f>
        <v>-</v>
      </c>
      <c r="Y166" s="115" t="str">
        <f>IFERROR(VLOOKUP(CONCATENATE($A166,Y$1),'Исх-видео'!$A$2:$F$3000,6,FALSE),"-")</f>
        <v>-</v>
      </c>
      <c r="Z166" s="115" t="str">
        <f>IFERROR(VLOOKUP(CONCATENATE($A166,Z$1),'Исх-видео'!$A$2:$F$3000,6,FALSE),"-")</f>
        <v>ДА</v>
      </c>
      <c r="AA166" s="115" t="str">
        <f>IFERROR(VLOOKUP(CONCATENATE($A166,AA$1),'Исх-видео'!$A$2:$F$3000,6,FALSE),"-")</f>
        <v>-</v>
      </c>
      <c r="AB166" s="115" t="str">
        <f>IFERROR(VLOOKUP(CONCATENATE($A166,AB$1),'Исх-видео'!$A$2:$F$3000,6,FALSE),"-")</f>
        <v>-</v>
      </c>
      <c r="AC166" s="115" t="str">
        <f>IFERROR(VLOOKUP(CONCATENATE($A166,AC$1),'Исх-видео'!$A$2:$F$3000,6,FALSE),"-")</f>
        <v>-</v>
      </c>
      <c r="AD166" s="115" t="str">
        <f>IFERROR(VLOOKUP(CONCATENATE($A166,AD$1),'Исх-видео'!$A$2:$F$3000,6,FALSE),"-")</f>
        <v>-</v>
      </c>
      <c r="AE166" s="115" t="str">
        <f>IFERROR(VLOOKUP(CONCATENATE($A166,AE$1),'Исх-видео'!$A$2:$F$3000,6,FALSE),"-")</f>
        <v>ДА</v>
      </c>
      <c r="AF166" s="115" t="str">
        <f>IFERROR(VLOOKUP(CONCATENATE($A166,AF$1),'Исх-видео'!$A$2:$F$3000,6,FALSE),"-")</f>
        <v>-</v>
      </c>
      <c r="AG166" s="115" t="str">
        <f>IFERROR(VLOOKUP(CONCATENATE($A166,AG$1),'Исх-видео'!$A$2:$F$3000,6,FALSE),"-")</f>
        <v>-</v>
      </c>
      <c r="AH166" s="115" t="str">
        <f>IFERROR(VLOOKUP(CONCATENATE($A166,AH$1),'Исх-видео'!$A$2:$F$3000,6,FALSE),"-")</f>
        <v>-</v>
      </c>
      <c r="AI166" s="115" t="str">
        <f>IFERROR(VLOOKUP(CONCATENATE($A166,AI$1),'Исх-видео'!$A$2:$F$3000,6,FALSE),"-")</f>
        <v>-</v>
      </c>
      <c r="AJ166" s="115" t="str">
        <f>IFERROR(VLOOKUP(CONCATENATE($A166,AJ$1),'Исх-видео'!$A$2:$F$3000,6,FALSE),"-")</f>
        <v>НЕТ</v>
      </c>
      <c r="AK166" s="115" t="str">
        <f>IFERROR(VLOOKUP(CONCATENATE($A166,AK$1),'Исх-видео'!$A$2:$F$3000,6,FALSE),"-")</f>
        <v>ДА</v>
      </c>
      <c r="AL166" s="115" t="str">
        <f>IFERROR(VLOOKUP(CONCATENATE($A166,AL$1),'Исх-видео'!$A$2:$F$3000,6,FALSE),"-")</f>
        <v>-</v>
      </c>
      <c r="AM166" s="115" t="str">
        <f>IFERROR(VLOOKUP(CONCATENATE($A166,AM$1),'Исх-видео'!$A$2:$F$3000,6,FALSE),"-")</f>
        <v>-</v>
      </c>
      <c r="AN166" s="115" t="str">
        <f>IFERROR(VLOOKUP(CONCATENATE($A166,AN$1),'Исх-видео'!$A$2:$F$3000,6,FALSE),"-")</f>
        <v>ДА</v>
      </c>
      <c r="AO166" s="115" t="str">
        <f>IFERROR(VLOOKUP(CONCATENATE($A166,AO$1),'Исх-видео'!$A$2:$F$3000,6,FALSE),"-")</f>
        <v>-</v>
      </c>
      <c r="AP166" s="115" t="str">
        <f>IFERROR(VLOOKUP(CONCATENATE($A166,AP$1),'Исх-видео'!$A$2:$F$3000,6,FALSE),"-")</f>
        <v>-</v>
      </c>
      <c r="AQ166" s="115" t="str">
        <f>IFERROR(VLOOKUP(CONCATENATE($A166,AQ$1),'Исх-видео'!$A$2:$F$3000,6,FALSE),"-")</f>
        <v>-</v>
      </c>
      <c r="AR166" s="115" t="str">
        <f>IFERROR(VLOOKUP(CONCATENATE($A166,AR$1),'Исх-видео'!$A$2:$F$3000,6,FALSE),"-")</f>
        <v>-</v>
      </c>
      <c r="AS166" s="115" t="str">
        <f>IFERROR(VLOOKUP(CONCATENATE($A166,AS$1),'Исх-видео'!$A$2:$F$3000,6,FALSE),"-")</f>
        <v>ДА</v>
      </c>
      <c r="AT166" s="115" t="str">
        <f>IFERROR(VLOOKUP(CONCATENATE($A166,AT$1),'Исх-видео'!$A$2:$F$3000,6,FALSE),"-")</f>
        <v>-</v>
      </c>
      <c r="AU166" s="115" t="str">
        <f>IFERROR(VLOOKUP(CONCATENATE($A166,AU$1),'Исх-видео'!$A$2:$F$3000,6,FALSE),"-")</f>
        <v>-</v>
      </c>
      <c r="AV166" s="115" t="str">
        <f>IFERROR(VLOOKUP(CONCATENATE($A166,AV$1),'Исх-видео'!$A$2:$F$3000,6,FALSE),"-")</f>
        <v>-</v>
      </c>
      <c r="AW166" s="115" t="str">
        <f>IFERROR(VLOOKUP(CONCATENATE($A166,AW$1),'Исх-видео'!$A$2:$F$3000,6,FALSE),"-")</f>
        <v>-</v>
      </c>
      <c r="AX166" s="115" t="str">
        <f>IFERROR(VLOOKUP(CONCATENATE($A166,AX$1),'Исх-видео'!$A$2:$F$3000,6,FALSE),"-")</f>
        <v>-</v>
      </c>
      <c r="AY166" s="115" t="str">
        <f>IFERROR(VLOOKUP(CONCATENATE($A166,AY$1),'Исх-видео'!$A$2:$F$3000,6,FALSE),"-")</f>
        <v>-</v>
      </c>
      <c r="AZ166" s="115" t="str">
        <f>IFERROR(VLOOKUP(CONCATENATE($A166,AZ$1),'Исх-видео'!$A$2:$F$3000,6,FALSE),"-")</f>
        <v>-</v>
      </c>
      <c r="BA166" s="115" t="str">
        <f>IFERROR(VLOOKUP(CONCATENATE($A166,BA$1),'Исх-видео'!$A$2:$F$3000,6,FALSE),"-")</f>
        <v>НЕТ</v>
      </c>
      <c r="BB166" s="115" t="str">
        <f>IFERROR(VLOOKUP(CONCATENATE($A166,BB$1),'Исх-видео'!$A$2:$F$3000,6,FALSE),"-")</f>
        <v>-</v>
      </c>
      <c r="BC166" s="115" t="str">
        <f>IFERROR(VLOOKUP(CONCATENATE($A166,BC$1),'Исх-видео'!$A$2:$F$3000,6,FALSE),"-")</f>
        <v>НЕТ</v>
      </c>
      <c r="BD166" s="115" t="str">
        <f>IFERROR(VLOOKUP(CONCATENATE($A166,BD$1),'Исх-видео'!$A$2:$F$3000,6,FALSE),"-")</f>
        <v>-</v>
      </c>
      <c r="BE166" s="115" t="str">
        <f>IFERROR(VLOOKUP(CONCATENATE($A166,BE$1),'Исх-видео'!$A$2:$F$3000,6,FALSE),"-")</f>
        <v>ДА</v>
      </c>
      <c r="BF166" s="115" t="str">
        <f>IFERROR(VLOOKUP(CONCATENATE($A166,BF$1),'Исх-видео'!$A$2:$F$3000,6,FALSE),"-")</f>
        <v>-</v>
      </c>
      <c r="BG166" s="115" t="str">
        <f>IFERROR(VLOOKUP(CONCATENATE($A166,BG$1),'Исх-видео'!$A$2:$F$3000,6,FALSE),"-")</f>
        <v>-</v>
      </c>
      <c r="BH166" s="116"/>
    </row>
    <row r="167" spans="1:60">
      <c r="A167" s="38">
        <f t="shared" si="13"/>
        <v>66</v>
      </c>
      <c r="B167" s="115" t="str">
        <f>IFERROR(VLOOKUP(CONCATENATE($A167,B$1),'Исх-видео'!$A$2:$F$3000,6,FALSE),"-")</f>
        <v>-</v>
      </c>
      <c r="C167" s="115" t="str">
        <f>IFERROR(VLOOKUP(CONCATENATE($A167,C$1),'Исх-видео'!$A$2:$F$3000,6,FALSE),"-")</f>
        <v>-</v>
      </c>
      <c r="D167" s="115" t="str">
        <f>IFERROR(VLOOKUP(CONCATENATE($A167,D$1),'Исх-видео'!$A$2:$F$3000,6,FALSE),"-")</f>
        <v>-</v>
      </c>
      <c r="E167" s="115" t="str">
        <f>IFERROR(VLOOKUP(CONCATENATE($A167,E$1),'Исх-видео'!$A$2:$F$3000,6,FALSE),"-")</f>
        <v>-</v>
      </c>
      <c r="F167" s="115" t="str">
        <f>IFERROR(VLOOKUP(CONCATENATE($A167,F$1),'Исх-видео'!$A$2:$F$3000,6,FALSE),"-")</f>
        <v>-</v>
      </c>
      <c r="G167" s="115" t="str">
        <f>IFERROR(VLOOKUP(CONCATENATE($A167,G$1),'Исх-видео'!$A$2:$F$3000,6,FALSE),"-")</f>
        <v>-</v>
      </c>
      <c r="H167" s="115" t="str">
        <f>IFERROR(VLOOKUP(CONCATENATE($A167,H$1),'Исх-видео'!$A$2:$F$3000,6,FALSE),"-")</f>
        <v>-</v>
      </c>
      <c r="I167" s="115" t="str">
        <f>IFERROR(VLOOKUP(CONCATENATE($A167,I$1),'Исх-видео'!$A$2:$F$3000,6,FALSE),"-")</f>
        <v>-</v>
      </c>
      <c r="J167" s="115" t="str">
        <f>IFERROR(VLOOKUP(CONCATENATE($A167,J$1),'Исх-видео'!$A$2:$F$3000,6,FALSE),"-")</f>
        <v>-</v>
      </c>
      <c r="K167" s="115" t="str">
        <f>IFERROR(VLOOKUP(CONCATENATE($A167,K$1),'Исх-видео'!$A$2:$F$3000,6,FALSE),"-")</f>
        <v>-</v>
      </c>
      <c r="L167" s="115" t="str">
        <f>IFERROR(VLOOKUP(CONCATENATE($A167,L$1),'Исх-видео'!$A$2:$F$3000,6,FALSE),"-")</f>
        <v>-</v>
      </c>
      <c r="M167" s="115" t="str">
        <f>IFERROR(VLOOKUP(CONCATENATE($A167,M$1),'Исх-видео'!$A$2:$F$3000,6,FALSE),"-")</f>
        <v>-</v>
      </c>
      <c r="N167" s="115" t="str">
        <f>IFERROR(VLOOKUP(CONCATENATE($A167,N$1),'Исх-видео'!$A$2:$F$3000,6,FALSE),"-")</f>
        <v>-</v>
      </c>
      <c r="O167" s="115" t="str">
        <f>IFERROR(VLOOKUP(CONCATENATE($A167,O$1),'Исх-видео'!$A$2:$F$3000,6,FALSE),"-")</f>
        <v>-</v>
      </c>
      <c r="P167" s="115" t="str">
        <f>IFERROR(VLOOKUP(CONCATENATE($A167,P$1),'Исх-видео'!$A$2:$F$3000,6,FALSE),"-")</f>
        <v>-</v>
      </c>
      <c r="Q167" s="115" t="str">
        <f>IFERROR(VLOOKUP(CONCATENATE($A167,Q$1),'Исх-видео'!$A$2:$F$3000,6,FALSE),"-")</f>
        <v>-</v>
      </c>
      <c r="R167" s="115" t="str">
        <f>IFERROR(VLOOKUP(CONCATENATE($A167,R$1),'Исх-видео'!$A$2:$F$3000,6,FALSE),"-")</f>
        <v>-</v>
      </c>
      <c r="S167" s="115" t="str">
        <f>IFERROR(VLOOKUP(CONCATENATE($A167,S$1),'Исх-видео'!$A$2:$F$3000,6,FALSE),"-")</f>
        <v>-</v>
      </c>
      <c r="T167" s="115" t="str">
        <f>IFERROR(VLOOKUP(CONCATENATE($A167,T$1),'Исх-видео'!$A$2:$F$3000,6,FALSE),"-")</f>
        <v>-</v>
      </c>
      <c r="U167" s="115" t="str">
        <f>IFERROR(VLOOKUP(CONCATENATE($A167,U$1),'Исх-видео'!$A$2:$F$3000,6,FALSE),"-")</f>
        <v>-</v>
      </c>
      <c r="V167" s="115" t="str">
        <f>IFERROR(VLOOKUP(CONCATENATE($A167,V$1),'Исх-видео'!$A$2:$F$3000,6,FALSE),"-")</f>
        <v>-</v>
      </c>
      <c r="W167" s="115" t="str">
        <f>IFERROR(VLOOKUP(CONCATENATE($A167,W$1),'Исх-видео'!$A$2:$F$3000,6,FALSE),"-")</f>
        <v>-</v>
      </c>
      <c r="X167" s="115" t="str">
        <f>IFERROR(VLOOKUP(CONCATENATE($A167,X$1),'Исх-видео'!$A$2:$F$3000,6,FALSE),"-")</f>
        <v>-</v>
      </c>
      <c r="Y167" s="115" t="str">
        <f>IFERROR(VLOOKUP(CONCATENATE($A167,Y$1),'Исх-видео'!$A$2:$F$3000,6,FALSE),"-")</f>
        <v>-</v>
      </c>
      <c r="Z167" s="115" t="str">
        <f>IFERROR(VLOOKUP(CONCATENATE($A167,Z$1),'Исх-видео'!$A$2:$F$3000,6,FALSE),"-")</f>
        <v>-</v>
      </c>
      <c r="AA167" s="115" t="str">
        <f>IFERROR(VLOOKUP(CONCATENATE($A167,AA$1),'Исх-видео'!$A$2:$F$3000,6,FALSE),"-")</f>
        <v>-</v>
      </c>
      <c r="AB167" s="115" t="str">
        <f>IFERROR(VLOOKUP(CONCATENATE($A167,AB$1),'Исх-видео'!$A$2:$F$3000,6,FALSE),"-")</f>
        <v>-</v>
      </c>
      <c r="AC167" s="115" t="str">
        <f>IFERROR(VLOOKUP(CONCATENATE($A167,AC$1),'Исх-видео'!$A$2:$F$3000,6,FALSE),"-")</f>
        <v>-</v>
      </c>
      <c r="AD167" s="115" t="str">
        <f>IFERROR(VLOOKUP(CONCATENATE($A167,AD$1),'Исх-видео'!$A$2:$F$3000,6,FALSE),"-")</f>
        <v>-</v>
      </c>
      <c r="AE167" s="115" t="str">
        <f>IFERROR(VLOOKUP(CONCATENATE($A167,AE$1),'Исх-видео'!$A$2:$F$3000,6,FALSE),"-")</f>
        <v>-</v>
      </c>
      <c r="AF167" s="115" t="str">
        <f>IFERROR(VLOOKUP(CONCATENATE($A167,AF$1),'Исх-видео'!$A$2:$F$3000,6,FALSE),"-")</f>
        <v>-</v>
      </c>
      <c r="AG167" s="115" t="str">
        <f>IFERROR(VLOOKUP(CONCATENATE($A167,AG$1),'Исх-видео'!$A$2:$F$3000,6,FALSE),"-")</f>
        <v>-</v>
      </c>
      <c r="AH167" s="115" t="str">
        <f>IFERROR(VLOOKUP(CONCATENATE($A167,AH$1),'Исх-видео'!$A$2:$F$3000,6,FALSE),"-")</f>
        <v>-</v>
      </c>
      <c r="AI167" s="115" t="str">
        <f>IFERROR(VLOOKUP(CONCATENATE($A167,AI$1),'Исх-видео'!$A$2:$F$3000,6,FALSE),"-")</f>
        <v>-</v>
      </c>
      <c r="AJ167" s="115" t="str">
        <f>IFERROR(VLOOKUP(CONCATENATE($A167,AJ$1),'Исх-видео'!$A$2:$F$3000,6,FALSE),"-")</f>
        <v>-</v>
      </c>
      <c r="AK167" s="115" t="str">
        <f>IFERROR(VLOOKUP(CONCATENATE($A167,AK$1),'Исх-видео'!$A$2:$F$3000,6,FALSE),"-")</f>
        <v>-</v>
      </c>
      <c r="AL167" s="115" t="str">
        <f>IFERROR(VLOOKUP(CONCATENATE($A167,AL$1),'Исх-видео'!$A$2:$F$3000,6,FALSE),"-")</f>
        <v>-</v>
      </c>
      <c r="AM167" s="115" t="str">
        <f>IFERROR(VLOOKUP(CONCATENATE($A167,AM$1),'Исх-видео'!$A$2:$F$3000,6,FALSE),"-")</f>
        <v>-</v>
      </c>
      <c r="AN167" s="115" t="str">
        <f>IFERROR(VLOOKUP(CONCATENATE($A167,AN$1),'Исх-видео'!$A$2:$F$3000,6,FALSE),"-")</f>
        <v>-</v>
      </c>
      <c r="AO167" s="115" t="str">
        <f>IFERROR(VLOOKUP(CONCATENATE($A167,AO$1),'Исх-видео'!$A$2:$F$3000,6,FALSE),"-")</f>
        <v>-</v>
      </c>
      <c r="AP167" s="115" t="str">
        <f>IFERROR(VLOOKUP(CONCATENATE($A167,AP$1),'Исх-видео'!$A$2:$F$3000,6,FALSE),"-")</f>
        <v>-</v>
      </c>
      <c r="AQ167" s="115" t="str">
        <f>IFERROR(VLOOKUP(CONCATENATE($A167,AQ$1),'Исх-видео'!$A$2:$F$3000,6,FALSE),"-")</f>
        <v>-</v>
      </c>
      <c r="AR167" s="115" t="str">
        <f>IFERROR(VLOOKUP(CONCATENATE($A167,AR$1),'Исх-видео'!$A$2:$F$3000,6,FALSE),"-")</f>
        <v>-</v>
      </c>
      <c r="AS167" s="115" t="str">
        <f>IFERROR(VLOOKUP(CONCATENATE($A167,AS$1),'Исх-видео'!$A$2:$F$3000,6,FALSE),"-")</f>
        <v>-</v>
      </c>
      <c r="AT167" s="115" t="str">
        <f>IFERROR(VLOOKUP(CONCATENATE($A167,AT$1),'Исх-видео'!$A$2:$F$3000,6,FALSE),"-")</f>
        <v>-</v>
      </c>
      <c r="AU167" s="115" t="str">
        <f>IFERROR(VLOOKUP(CONCATENATE($A167,AU$1),'Исх-видео'!$A$2:$F$3000,6,FALSE),"-")</f>
        <v>-</v>
      </c>
      <c r="AV167" s="115" t="str">
        <f>IFERROR(VLOOKUP(CONCATENATE($A167,AV$1),'Исх-видео'!$A$2:$F$3000,6,FALSE),"-")</f>
        <v>-</v>
      </c>
      <c r="AW167" s="115" t="str">
        <f>IFERROR(VLOOKUP(CONCATENATE($A167,AW$1),'Исх-видео'!$A$2:$F$3000,6,FALSE),"-")</f>
        <v>-</v>
      </c>
      <c r="AX167" s="115" t="str">
        <f>IFERROR(VLOOKUP(CONCATENATE($A167,AX$1),'Исх-видео'!$A$2:$F$3000,6,FALSE),"-")</f>
        <v>-</v>
      </c>
      <c r="AY167" s="115" t="str">
        <f>IFERROR(VLOOKUP(CONCATENATE($A167,AY$1),'Исх-видео'!$A$2:$F$3000,6,FALSE),"-")</f>
        <v>-</v>
      </c>
      <c r="AZ167" s="115" t="str">
        <f>IFERROR(VLOOKUP(CONCATENATE($A167,AZ$1),'Исх-видео'!$A$2:$F$3000,6,FALSE),"-")</f>
        <v>-</v>
      </c>
      <c r="BA167" s="115" t="str">
        <f>IFERROR(VLOOKUP(CONCATENATE($A167,BA$1),'Исх-видео'!$A$2:$F$3000,6,FALSE),"-")</f>
        <v>-</v>
      </c>
      <c r="BB167" s="115" t="str">
        <f>IFERROR(VLOOKUP(CONCATENATE($A167,BB$1),'Исх-видео'!$A$2:$F$3000,6,FALSE),"-")</f>
        <v>-</v>
      </c>
      <c r="BC167" s="115" t="str">
        <f>IFERROR(VLOOKUP(CONCATENATE($A167,BC$1),'Исх-видео'!$A$2:$F$3000,6,FALSE),"-")</f>
        <v>-</v>
      </c>
      <c r="BD167" s="115" t="str">
        <f>IFERROR(VLOOKUP(CONCATENATE($A167,BD$1),'Исх-видео'!$A$2:$F$3000,6,FALSE),"-")</f>
        <v>-</v>
      </c>
      <c r="BE167" s="115" t="str">
        <f>IFERROR(VLOOKUP(CONCATENATE($A167,BE$1),'Исх-видео'!$A$2:$F$3000,6,FALSE),"-")</f>
        <v>-</v>
      </c>
      <c r="BF167" s="115" t="str">
        <f>IFERROR(VLOOKUP(CONCATENATE($A167,BF$1),'Исх-видео'!$A$2:$F$3000,6,FALSE),"-")</f>
        <v>-</v>
      </c>
      <c r="BG167" s="115" t="str">
        <f>IFERROR(VLOOKUP(CONCATENATE($A167,BG$1),'Исх-видео'!$A$2:$F$3000,6,FALSE),"-")</f>
        <v>-</v>
      </c>
      <c r="BH167" s="116"/>
    </row>
    <row r="168" spans="1:60">
      <c r="A168" s="38">
        <f t="shared" ref="A168:A195" si="14">A167+1</f>
        <v>67</v>
      </c>
      <c r="B168" s="115" t="str">
        <f>IFERROR(VLOOKUP(CONCATENATE($A168,B$1),'Исх-видео'!$A$2:$F$3000,6,FALSE),"-")</f>
        <v>-</v>
      </c>
      <c r="C168" s="115" t="str">
        <f>IFERROR(VLOOKUP(CONCATENATE($A168,C$1),'Исх-видео'!$A$2:$F$3000,6,FALSE),"-")</f>
        <v>-</v>
      </c>
      <c r="D168" s="115" t="str">
        <f>IFERROR(VLOOKUP(CONCATENATE($A168,D$1),'Исх-видео'!$A$2:$F$3000,6,FALSE),"-")</f>
        <v>-</v>
      </c>
      <c r="E168" s="115" t="str">
        <f>IFERROR(VLOOKUP(CONCATENATE($A168,E$1),'Исх-видео'!$A$2:$F$3000,6,FALSE),"-")</f>
        <v>-</v>
      </c>
      <c r="F168" s="115" t="str">
        <f>IFERROR(VLOOKUP(CONCATENATE($A168,F$1),'Исх-видео'!$A$2:$F$3000,6,FALSE),"-")</f>
        <v>-</v>
      </c>
      <c r="G168" s="115" t="str">
        <f>IFERROR(VLOOKUP(CONCATENATE($A168,G$1),'Исх-видео'!$A$2:$F$3000,6,FALSE),"-")</f>
        <v>-</v>
      </c>
      <c r="H168" s="115" t="str">
        <f>IFERROR(VLOOKUP(CONCATENATE($A168,H$1),'Исх-видео'!$A$2:$F$3000,6,FALSE),"-")</f>
        <v>-</v>
      </c>
      <c r="I168" s="115" t="str">
        <f>IFERROR(VLOOKUP(CONCATENATE($A168,I$1),'Исх-видео'!$A$2:$F$3000,6,FALSE),"-")</f>
        <v>-</v>
      </c>
      <c r="J168" s="115" t="str">
        <f>IFERROR(VLOOKUP(CONCATENATE($A168,J$1),'Исх-видео'!$A$2:$F$3000,6,FALSE),"-")</f>
        <v>-</v>
      </c>
      <c r="K168" s="115" t="str">
        <f>IFERROR(VLOOKUP(CONCATENATE($A168,K$1),'Исх-видео'!$A$2:$F$3000,6,FALSE),"-")</f>
        <v>-</v>
      </c>
      <c r="L168" s="115" t="str">
        <f>IFERROR(VLOOKUP(CONCATENATE($A168,L$1),'Исх-видео'!$A$2:$F$3000,6,FALSE),"-")</f>
        <v>-</v>
      </c>
      <c r="M168" s="115" t="str">
        <f>IFERROR(VLOOKUP(CONCATENATE($A168,M$1),'Исх-видео'!$A$2:$F$3000,6,FALSE),"-")</f>
        <v>-</v>
      </c>
      <c r="N168" s="115" t="str">
        <f>IFERROR(VLOOKUP(CONCATENATE($A168,N$1),'Исх-видео'!$A$2:$F$3000,6,FALSE),"-")</f>
        <v>-</v>
      </c>
      <c r="O168" s="115" t="str">
        <f>IFERROR(VLOOKUP(CONCATENATE($A168,O$1),'Исх-видео'!$A$2:$F$3000,6,FALSE),"-")</f>
        <v>-</v>
      </c>
      <c r="P168" s="115" t="str">
        <f>IFERROR(VLOOKUP(CONCATENATE($A168,P$1),'Исх-видео'!$A$2:$F$3000,6,FALSE),"-")</f>
        <v>-</v>
      </c>
      <c r="Q168" s="115" t="str">
        <f>IFERROR(VLOOKUP(CONCATENATE($A168,Q$1),'Исх-видео'!$A$2:$F$3000,6,FALSE),"-")</f>
        <v>-</v>
      </c>
      <c r="R168" s="115" t="str">
        <f>IFERROR(VLOOKUP(CONCATENATE($A168,R$1),'Исх-видео'!$A$2:$F$3000,6,FALSE),"-")</f>
        <v>-</v>
      </c>
      <c r="S168" s="115" t="str">
        <f>IFERROR(VLOOKUP(CONCATENATE($A168,S$1),'Исх-видео'!$A$2:$F$3000,6,FALSE),"-")</f>
        <v>-</v>
      </c>
      <c r="T168" s="115" t="str">
        <f>IFERROR(VLOOKUP(CONCATENATE($A168,T$1),'Исх-видео'!$A$2:$F$3000,6,FALSE),"-")</f>
        <v>-</v>
      </c>
      <c r="U168" s="115" t="str">
        <f>IFERROR(VLOOKUP(CONCATENATE($A168,U$1),'Исх-видео'!$A$2:$F$3000,6,FALSE),"-")</f>
        <v>-</v>
      </c>
      <c r="V168" s="115" t="str">
        <f>IFERROR(VLOOKUP(CONCATENATE($A168,V$1),'Исх-видео'!$A$2:$F$3000,6,FALSE),"-")</f>
        <v>-</v>
      </c>
      <c r="W168" s="115" t="str">
        <f>IFERROR(VLOOKUP(CONCATENATE($A168,W$1),'Исх-видео'!$A$2:$F$3000,6,FALSE),"-")</f>
        <v>-</v>
      </c>
      <c r="X168" s="115" t="str">
        <f>IFERROR(VLOOKUP(CONCATENATE($A168,X$1),'Исх-видео'!$A$2:$F$3000,6,FALSE),"-")</f>
        <v>-</v>
      </c>
      <c r="Y168" s="115" t="str">
        <f>IFERROR(VLOOKUP(CONCATENATE($A168,Y$1),'Исх-видео'!$A$2:$F$3000,6,FALSE),"-")</f>
        <v>-</v>
      </c>
      <c r="Z168" s="115" t="str">
        <f>IFERROR(VLOOKUP(CONCATENATE($A168,Z$1),'Исх-видео'!$A$2:$F$3000,6,FALSE),"-")</f>
        <v>-</v>
      </c>
      <c r="AA168" s="115" t="str">
        <f>IFERROR(VLOOKUP(CONCATENATE($A168,AA$1),'Исх-видео'!$A$2:$F$3000,6,FALSE),"-")</f>
        <v>-</v>
      </c>
      <c r="AB168" s="115" t="str">
        <f>IFERROR(VLOOKUP(CONCATENATE($A168,AB$1),'Исх-видео'!$A$2:$F$3000,6,FALSE),"-")</f>
        <v>-</v>
      </c>
      <c r="AC168" s="115" t="str">
        <f>IFERROR(VLOOKUP(CONCATENATE($A168,AC$1),'Исх-видео'!$A$2:$F$3000,6,FALSE),"-")</f>
        <v>-</v>
      </c>
      <c r="AD168" s="115" t="str">
        <f>IFERROR(VLOOKUP(CONCATENATE($A168,AD$1),'Исх-видео'!$A$2:$F$3000,6,FALSE),"-")</f>
        <v>-</v>
      </c>
      <c r="AE168" s="115" t="str">
        <f>IFERROR(VLOOKUP(CONCATENATE($A168,AE$1),'Исх-видео'!$A$2:$F$3000,6,FALSE),"-")</f>
        <v>-</v>
      </c>
      <c r="AF168" s="115" t="str">
        <f>IFERROR(VLOOKUP(CONCATENATE($A168,AF$1),'Исх-видео'!$A$2:$F$3000,6,FALSE),"-")</f>
        <v>-</v>
      </c>
      <c r="AG168" s="115" t="str">
        <f>IFERROR(VLOOKUP(CONCATENATE($A168,AG$1),'Исх-видео'!$A$2:$F$3000,6,FALSE),"-")</f>
        <v>-</v>
      </c>
      <c r="AH168" s="115" t="str">
        <f>IFERROR(VLOOKUP(CONCATENATE($A168,AH$1),'Исх-видео'!$A$2:$F$3000,6,FALSE),"-")</f>
        <v>-</v>
      </c>
      <c r="AI168" s="115" t="str">
        <f>IFERROR(VLOOKUP(CONCATENATE($A168,AI$1),'Исх-видео'!$A$2:$F$3000,6,FALSE),"-")</f>
        <v>-</v>
      </c>
      <c r="AJ168" s="115" t="str">
        <f>IFERROR(VLOOKUP(CONCATENATE($A168,AJ$1),'Исх-видео'!$A$2:$F$3000,6,FALSE),"-")</f>
        <v>-</v>
      </c>
      <c r="AK168" s="115" t="str">
        <f>IFERROR(VLOOKUP(CONCATENATE($A168,AK$1),'Исх-видео'!$A$2:$F$3000,6,FALSE),"-")</f>
        <v>-</v>
      </c>
      <c r="AL168" s="115" t="str">
        <f>IFERROR(VLOOKUP(CONCATENATE($A168,AL$1),'Исх-видео'!$A$2:$F$3000,6,FALSE),"-")</f>
        <v>-</v>
      </c>
      <c r="AM168" s="115" t="str">
        <f>IFERROR(VLOOKUP(CONCATENATE($A168,AM$1),'Исх-видео'!$A$2:$F$3000,6,FALSE),"-")</f>
        <v>-</v>
      </c>
      <c r="AN168" s="115" t="str">
        <f>IFERROR(VLOOKUP(CONCATENATE($A168,AN$1),'Исх-видео'!$A$2:$F$3000,6,FALSE),"-")</f>
        <v>-</v>
      </c>
      <c r="AO168" s="115" t="str">
        <f>IFERROR(VLOOKUP(CONCATENATE($A168,AO$1),'Исх-видео'!$A$2:$F$3000,6,FALSE),"-")</f>
        <v>-</v>
      </c>
      <c r="AP168" s="115" t="str">
        <f>IFERROR(VLOOKUP(CONCATENATE($A168,AP$1),'Исх-видео'!$A$2:$F$3000,6,FALSE),"-")</f>
        <v>-</v>
      </c>
      <c r="AQ168" s="115" t="str">
        <f>IFERROR(VLOOKUP(CONCATENATE($A168,AQ$1),'Исх-видео'!$A$2:$F$3000,6,FALSE),"-")</f>
        <v>-</v>
      </c>
      <c r="AR168" s="115" t="str">
        <f>IFERROR(VLOOKUP(CONCATENATE($A168,AR$1),'Исх-видео'!$A$2:$F$3000,6,FALSE),"-")</f>
        <v>-</v>
      </c>
      <c r="AS168" s="115" t="str">
        <f>IFERROR(VLOOKUP(CONCATENATE($A168,AS$1),'Исх-видео'!$A$2:$F$3000,6,FALSE),"-")</f>
        <v>-</v>
      </c>
      <c r="AT168" s="115" t="str">
        <f>IFERROR(VLOOKUP(CONCATENATE($A168,AT$1),'Исх-видео'!$A$2:$F$3000,6,FALSE),"-")</f>
        <v>-</v>
      </c>
      <c r="AU168" s="115" t="str">
        <f>IFERROR(VLOOKUP(CONCATENATE($A168,AU$1),'Исх-видео'!$A$2:$F$3000,6,FALSE),"-")</f>
        <v>-</v>
      </c>
      <c r="AV168" s="115" t="str">
        <f>IFERROR(VLOOKUP(CONCATENATE($A168,AV$1),'Исх-видео'!$A$2:$F$3000,6,FALSE),"-")</f>
        <v>-</v>
      </c>
      <c r="AW168" s="115" t="str">
        <f>IFERROR(VLOOKUP(CONCATENATE($A168,AW$1),'Исх-видео'!$A$2:$F$3000,6,FALSE),"-")</f>
        <v>-</v>
      </c>
      <c r="AX168" s="115" t="str">
        <f>IFERROR(VLOOKUP(CONCATENATE($A168,AX$1),'Исх-видео'!$A$2:$F$3000,6,FALSE),"-")</f>
        <v>-</v>
      </c>
      <c r="AY168" s="115" t="str">
        <f>IFERROR(VLOOKUP(CONCATENATE($A168,AY$1),'Исх-видео'!$A$2:$F$3000,6,FALSE),"-")</f>
        <v>-</v>
      </c>
      <c r="AZ168" s="115" t="str">
        <f>IFERROR(VLOOKUP(CONCATENATE($A168,AZ$1),'Исх-видео'!$A$2:$F$3000,6,FALSE),"-")</f>
        <v>-</v>
      </c>
      <c r="BA168" s="115" t="str">
        <f>IFERROR(VLOOKUP(CONCATENATE($A168,BA$1),'Исх-видео'!$A$2:$F$3000,6,FALSE),"-")</f>
        <v>-</v>
      </c>
      <c r="BB168" s="115" t="str">
        <f>IFERROR(VLOOKUP(CONCATENATE($A168,BB$1),'Исх-видео'!$A$2:$F$3000,6,FALSE),"-")</f>
        <v>-</v>
      </c>
      <c r="BC168" s="115" t="str">
        <f>IFERROR(VLOOKUP(CONCATENATE($A168,BC$1),'Исх-видео'!$A$2:$F$3000,6,FALSE),"-")</f>
        <v>-</v>
      </c>
      <c r="BD168" s="115" t="str">
        <f>IFERROR(VLOOKUP(CONCATENATE($A168,BD$1),'Исх-видео'!$A$2:$F$3000,6,FALSE),"-")</f>
        <v>-</v>
      </c>
      <c r="BE168" s="115" t="str">
        <f>IFERROR(VLOOKUP(CONCATENATE($A168,BE$1),'Исх-видео'!$A$2:$F$3000,6,FALSE),"-")</f>
        <v>-</v>
      </c>
      <c r="BF168" s="115" t="str">
        <f>IFERROR(VLOOKUP(CONCATENATE($A168,BF$1),'Исх-видео'!$A$2:$F$3000,6,FALSE),"-")</f>
        <v>-</v>
      </c>
      <c r="BG168" s="115" t="str">
        <f>IFERROR(VLOOKUP(CONCATENATE($A168,BG$1),'Исх-видео'!$A$2:$F$3000,6,FALSE),"-")</f>
        <v>-</v>
      </c>
      <c r="BH168" s="116"/>
    </row>
    <row r="169" spans="1:60">
      <c r="A169" s="38">
        <f t="shared" si="14"/>
        <v>68</v>
      </c>
      <c r="B169" s="115" t="str">
        <f>IFERROR(VLOOKUP(CONCATENATE($A169,B$1),'Исх-видео'!$A$2:$F$3000,6,FALSE),"-")</f>
        <v>-</v>
      </c>
      <c r="C169" s="115" t="str">
        <f>IFERROR(VLOOKUP(CONCATENATE($A169,C$1),'Исх-видео'!$A$2:$F$3000,6,FALSE),"-")</f>
        <v>-</v>
      </c>
      <c r="D169" s="115" t="str">
        <f>IFERROR(VLOOKUP(CONCATENATE($A169,D$1),'Исх-видео'!$A$2:$F$3000,6,FALSE),"-")</f>
        <v>-</v>
      </c>
      <c r="E169" s="115" t="str">
        <f>IFERROR(VLOOKUP(CONCATENATE($A169,E$1),'Исх-видео'!$A$2:$F$3000,6,FALSE),"-")</f>
        <v>-</v>
      </c>
      <c r="F169" s="115" t="str">
        <f>IFERROR(VLOOKUP(CONCATENATE($A169,F$1),'Исх-видео'!$A$2:$F$3000,6,FALSE),"-")</f>
        <v>-</v>
      </c>
      <c r="G169" s="115" t="str">
        <f>IFERROR(VLOOKUP(CONCATENATE($A169,G$1),'Исх-видео'!$A$2:$F$3000,6,FALSE),"-")</f>
        <v>-</v>
      </c>
      <c r="H169" s="115" t="str">
        <f>IFERROR(VLOOKUP(CONCATENATE($A169,H$1),'Исх-видео'!$A$2:$F$3000,6,FALSE),"-")</f>
        <v>-</v>
      </c>
      <c r="I169" s="115" t="str">
        <f>IFERROR(VLOOKUP(CONCATENATE($A169,I$1),'Исх-видео'!$A$2:$F$3000,6,FALSE),"-")</f>
        <v>-</v>
      </c>
      <c r="J169" s="115" t="str">
        <f>IFERROR(VLOOKUP(CONCATENATE($A169,J$1),'Исх-видео'!$A$2:$F$3000,6,FALSE),"-")</f>
        <v>-</v>
      </c>
      <c r="K169" s="115" t="str">
        <f>IFERROR(VLOOKUP(CONCATENATE($A169,K$1),'Исх-видео'!$A$2:$F$3000,6,FALSE),"-")</f>
        <v>-</v>
      </c>
      <c r="L169" s="115" t="str">
        <f>IFERROR(VLOOKUP(CONCATENATE($A169,L$1),'Исх-видео'!$A$2:$F$3000,6,FALSE),"-")</f>
        <v>-</v>
      </c>
      <c r="M169" s="115" t="str">
        <f>IFERROR(VLOOKUP(CONCATENATE($A169,M$1),'Исх-видео'!$A$2:$F$3000,6,FALSE),"-")</f>
        <v>-</v>
      </c>
      <c r="N169" s="115" t="str">
        <f>IFERROR(VLOOKUP(CONCATENATE($A169,N$1),'Исх-видео'!$A$2:$F$3000,6,FALSE),"-")</f>
        <v>-</v>
      </c>
      <c r="O169" s="115" t="str">
        <f>IFERROR(VLOOKUP(CONCATENATE($A169,O$1),'Исх-видео'!$A$2:$F$3000,6,FALSE),"-")</f>
        <v>-</v>
      </c>
      <c r="P169" s="115" t="str">
        <f>IFERROR(VLOOKUP(CONCATENATE($A169,P$1),'Исх-видео'!$A$2:$F$3000,6,FALSE),"-")</f>
        <v>-</v>
      </c>
      <c r="Q169" s="115" t="str">
        <f>IFERROR(VLOOKUP(CONCATENATE($A169,Q$1),'Исх-видео'!$A$2:$F$3000,6,FALSE),"-")</f>
        <v>-</v>
      </c>
      <c r="R169" s="115" t="str">
        <f>IFERROR(VLOOKUP(CONCATENATE($A169,R$1),'Исх-видео'!$A$2:$F$3000,6,FALSE),"-")</f>
        <v>-</v>
      </c>
      <c r="S169" s="115" t="str">
        <f>IFERROR(VLOOKUP(CONCATENATE($A169,S$1),'Исх-видео'!$A$2:$F$3000,6,FALSE),"-")</f>
        <v>-</v>
      </c>
      <c r="T169" s="115" t="str">
        <f>IFERROR(VLOOKUP(CONCATENATE($A169,T$1),'Исх-видео'!$A$2:$F$3000,6,FALSE),"-")</f>
        <v>-</v>
      </c>
      <c r="U169" s="115" t="str">
        <f>IFERROR(VLOOKUP(CONCATENATE($A169,U$1),'Исх-видео'!$A$2:$F$3000,6,FALSE),"-")</f>
        <v>-</v>
      </c>
      <c r="V169" s="115" t="str">
        <f>IFERROR(VLOOKUP(CONCATENATE($A169,V$1),'Исх-видео'!$A$2:$F$3000,6,FALSE),"-")</f>
        <v>-</v>
      </c>
      <c r="W169" s="115" t="str">
        <f>IFERROR(VLOOKUP(CONCATENATE($A169,W$1),'Исх-видео'!$A$2:$F$3000,6,FALSE),"-")</f>
        <v>-</v>
      </c>
      <c r="X169" s="115" t="str">
        <f>IFERROR(VLOOKUP(CONCATENATE($A169,X$1),'Исх-видео'!$A$2:$F$3000,6,FALSE),"-")</f>
        <v>-</v>
      </c>
      <c r="Y169" s="115" t="str">
        <f>IFERROR(VLOOKUP(CONCATENATE($A169,Y$1),'Исх-видео'!$A$2:$F$3000,6,FALSE),"-")</f>
        <v>-</v>
      </c>
      <c r="Z169" s="115" t="str">
        <f>IFERROR(VLOOKUP(CONCATENATE($A169,Z$1),'Исх-видео'!$A$2:$F$3000,6,FALSE),"-")</f>
        <v>-</v>
      </c>
      <c r="AA169" s="115" t="str">
        <f>IFERROR(VLOOKUP(CONCATENATE($A169,AA$1),'Исх-видео'!$A$2:$F$3000,6,FALSE),"-")</f>
        <v>-</v>
      </c>
      <c r="AB169" s="115" t="str">
        <f>IFERROR(VLOOKUP(CONCATENATE($A169,AB$1),'Исх-видео'!$A$2:$F$3000,6,FALSE),"-")</f>
        <v>-</v>
      </c>
      <c r="AC169" s="115" t="str">
        <f>IFERROR(VLOOKUP(CONCATENATE($A169,AC$1),'Исх-видео'!$A$2:$F$3000,6,FALSE),"-")</f>
        <v>-</v>
      </c>
      <c r="AD169" s="115" t="str">
        <f>IFERROR(VLOOKUP(CONCATENATE($A169,AD$1),'Исх-видео'!$A$2:$F$3000,6,FALSE),"-")</f>
        <v>-</v>
      </c>
      <c r="AE169" s="115" t="str">
        <f>IFERROR(VLOOKUP(CONCATENATE($A169,AE$1),'Исх-видео'!$A$2:$F$3000,6,FALSE),"-")</f>
        <v>-</v>
      </c>
      <c r="AF169" s="115" t="str">
        <f>IFERROR(VLOOKUP(CONCATENATE($A169,AF$1),'Исх-видео'!$A$2:$F$3000,6,FALSE),"-")</f>
        <v>-</v>
      </c>
      <c r="AG169" s="115" t="str">
        <f>IFERROR(VLOOKUP(CONCATENATE($A169,AG$1),'Исх-видео'!$A$2:$F$3000,6,FALSE),"-")</f>
        <v>-</v>
      </c>
      <c r="AH169" s="115" t="str">
        <f>IFERROR(VLOOKUP(CONCATENATE($A169,AH$1),'Исх-видео'!$A$2:$F$3000,6,FALSE),"-")</f>
        <v>-</v>
      </c>
      <c r="AI169" s="115" t="str">
        <f>IFERROR(VLOOKUP(CONCATENATE($A169,AI$1),'Исх-видео'!$A$2:$F$3000,6,FALSE),"-")</f>
        <v>-</v>
      </c>
      <c r="AJ169" s="115" t="str">
        <f>IFERROR(VLOOKUP(CONCATENATE($A169,AJ$1),'Исх-видео'!$A$2:$F$3000,6,FALSE),"-")</f>
        <v>НЕТ</v>
      </c>
      <c r="AK169" s="115" t="str">
        <f>IFERROR(VLOOKUP(CONCATENATE($A169,AK$1),'Исх-видео'!$A$2:$F$3000,6,FALSE),"-")</f>
        <v>-</v>
      </c>
      <c r="AL169" s="115" t="str">
        <f>IFERROR(VLOOKUP(CONCATENATE($A169,AL$1),'Исх-видео'!$A$2:$F$3000,6,FALSE),"-")</f>
        <v>-</v>
      </c>
      <c r="AM169" s="115" t="str">
        <f>IFERROR(VLOOKUP(CONCATENATE($A169,AM$1),'Исх-видео'!$A$2:$F$3000,6,FALSE),"-")</f>
        <v>-</v>
      </c>
      <c r="AN169" s="115" t="str">
        <f>IFERROR(VLOOKUP(CONCATENATE($A169,AN$1),'Исх-видео'!$A$2:$F$3000,6,FALSE),"-")</f>
        <v>-</v>
      </c>
      <c r="AO169" s="115" t="str">
        <f>IFERROR(VLOOKUP(CONCATENATE($A169,AO$1),'Исх-видео'!$A$2:$F$3000,6,FALSE),"-")</f>
        <v>-</v>
      </c>
      <c r="AP169" s="115" t="str">
        <f>IFERROR(VLOOKUP(CONCATENATE($A169,AP$1),'Исх-видео'!$A$2:$F$3000,6,FALSE),"-")</f>
        <v>-</v>
      </c>
      <c r="AQ169" s="115" t="str">
        <f>IFERROR(VLOOKUP(CONCATENATE($A169,AQ$1),'Исх-видео'!$A$2:$F$3000,6,FALSE),"-")</f>
        <v>-</v>
      </c>
      <c r="AR169" s="115" t="str">
        <f>IFERROR(VLOOKUP(CONCATENATE($A169,AR$1),'Исх-видео'!$A$2:$F$3000,6,FALSE),"-")</f>
        <v>-</v>
      </c>
      <c r="AS169" s="115" t="str">
        <f>IFERROR(VLOOKUP(CONCATENATE($A169,AS$1),'Исх-видео'!$A$2:$F$3000,6,FALSE),"-")</f>
        <v>-</v>
      </c>
      <c r="AT169" s="115" t="str">
        <f>IFERROR(VLOOKUP(CONCATENATE($A169,AT$1),'Исх-видео'!$A$2:$F$3000,6,FALSE),"-")</f>
        <v>-</v>
      </c>
      <c r="AU169" s="115" t="str">
        <f>IFERROR(VLOOKUP(CONCATENATE($A169,AU$1),'Исх-видео'!$A$2:$F$3000,6,FALSE),"-")</f>
        <v>-</v>
      </c>
      <c r="AV169" s="115" t="str">
        <f>IFERROR(VLOOKUP(CONCATENATE($A169,AV$1),'Исх-видео'!$A$2:$F$3000,6,FALSE),"-")</f>
        <v>-</v>
      </c>
      <c r="AW169" s="115" t="str">
        <f>IFERROR(VLOOKUP(CONCATENATE($A169,AW$1),'Исх-видео'!$A$2:$F$3000,6,FALSE),"-")</f>
        <v>-</v>
      </c>
      <c r="AX169" s="115" t="str">
        <f>IFERROR(VLOOKUP(CONCATENATE($A169,AX$1),'Исх-видео'!$A$2:$F$3000,6,FALSE),"-")</f>
        <v>-</v>
      </c>
      <c r="AY169" s="115" t="str">
        <f>IFERROR(VLOOKUP(CONCATENATE($A169,AY$1),'Исх-видео'!$A$2:$F$3000,6,FALSE),"-")</f>
        <v>-</v>
      </c>
      <c r="AZ169" s="115" t="str">
        <f>IFERROR(VLOOKUP(CONCATENATE($A169,AZ$1),'Исх-видео'!$A$2:$F$3000,6,FALSE),"-")</f>
        <v>-</v>
      </c>
      <c r="BA169" s="115" t="str">
        <f>IFERROR(VLOOKUP(CONCATENATE($A169,BA$1),'Исх-видео'!$A$2:$F$3000,6,FALSE),"-")</f>
        <v>-</v>
      </c>
      <c r="BB169" s="115" t="str">
        <f>IFERROR(VLOOKUP(CONCATENATE($A169,BB$1),'Исх-видео'!$A$2:$F$3000,6,FALSE),"-")</f>
        <v>-</v>
      </c>
      <c r="BC169" s="115" t="str">
        <f>IFERROR(VLOOKUP(CONCATENATE($A169,BC$1),'Исх-видео'!$A$2:$F$3000,6,FALSE),"-")</f>
        <v>-</v>
      </c>
      <c r="BD169" s="115" t="str">
        <f>IFERROR(VLOOKUP(CONCATENATE($A169,BD$1),'Исх-видео'!$A$2:$F$3000,6,FALSE),"-")</f>
        <v>-</v>
      </c>
      <c r="BE169" s="115" t="str">
        <f>IFERROR(VLOOKUP(CONCATENATE($A169,BE$1),'Исх-видео'!$A$2:$F$3000,6,FALSE),"-")</f>
        <v>-</v>
      </c>
      <c r="BF169" s="115" t="str">
        <f>IFERROR(VLOOKUP(CONCATENATE($A169,BF$1),'Исх-видео'!$A$2:$F$3000,6,FALSE),"-")</f>
        <v>-</v>
      </c>
      <c r="BG169" s="115" t="str">
        <f>IFERROR(VLOOKUP(CONCATENATE($A169,BG$1),'Исх-видео'!$A$2:$F$3000,6,FALSE),"-")</f>
        <v>-</v>
      </c>
      <c r="BH169" s="116"/>
    </row>
    <row r="170" spans="1:60">
      <c r="A170" s="38">
        <f t="shared" si="14"/>
        <v>69</v>
      </c>
      <c r="B170" s="115" t="str">
        <f>IFERROR(VLOOKUP(CONCATENATE($A170,B$1),'Исх-видео'!$A$2:$F$3000,6,FALSE),"-")</f>
        <v>-</v>
      </c>
      <c r="C170" s="115" t="str">
        <f>IFERROR(VLOOKUP(CONCATENATE($A170,C$1),'Исх-видео'!$A$2:$F$3000,6,FALSE),"-")</f>
        <v>-</v>
      </c>
      <c r="D170" s="115" t="str">
        <f>IFERROR(VLOOKUP(CONCATENATE($A170,D$1),'Исх-видео'!$A$2:$F$3000,6,FALSE),"-")</f>
        <v>-</v>
      </c>
      <c r="E170" s="115" t="str">
        <f>IFERROR(VLOOKUP(CONCATENATE($A170,E$1),'Исх-видео'!$A$2:$F$3000,6,FALSE),"-")</f>
        <v>-</v>
      </c>
      <c r="F170" s="115" t="str">
        <f>IFERROR(VLOOKUP(CONCATENATE($A170,F$1),'Исх-видео'!$A$2:$F$3000,6,FALSE),"-")</f>
        <v>НЕТ</v>
      </c>
      <c r="G170" s="115" t="str">
        <f>IFERROR(VLOOKUP(CONCATENATE($A170,G$1),'Исх-видео'!$A$2:$F$3000,6,FALSE),"-")</f>
        <v>-</v>
      </c>
      <c r="H170" s="115" t="str">
        <f>IFERROR(VLOOKUP(CONCATENATE($A170,H$1),'Исх-видео'!$A$2:$F$3000,6,FALSE),"-")</f>
        <v>-</v>
      </c>
      <c r="I170" s="115" t="str">
        <f>IFERROR(VLOOKUP(CONCATENATE($A170,I$1),'Исх-видео'!$A$2:$F$3000,6,FALSE),"-")</f>
        <v>-</v>
      </c>
      <c r="J170" s="115" t="str">
        <f>IFERROR(VLOOKUP(CONCATENATE($A170,J$1),'Исх-видео'!$A$2:$F$3000,6,FALSE),"-")</f>
        <v>-</v>
      </c>
      <c r="K170" s="115" t="str">
        <f>IFERROR(VLOOKUP(CONCATENATE($A170,K$1),'Исх-видео'!$A$2:$F$3000,6,FALSE),"-")</f>
        <v>-</v>
      </c>
      <c r="L170" s="115" t="str">
        <f>IFERROR(VLOOKUP(CONCATENATE($A170,L$1),'Исх-видео'!$A$2:$F$3000,6,FALSE),"-")</f>
        <v>-</v>
      </c>
      <c r="M170" s="115" t="str">
        <f>IFERROR(VLOOKUP(CONCATENATE($A170,M$1),'Исх-видео'!$A$2:$F$3000,6,FALSE),"-")</f>
        <v>-</v>
      </c>
      <c r="N170" s="115" t="str">
        <f>IFERROR(VLOOKUP(CONCATENATE($A170,N$1),'Исх-видео'!$A$2:$F$3000,6,FALSE),"-")</f>
        <v>-</v>
      </c>
      <c r="O170" s="115" t="str">
        <f>IFERROR(VLOOKUP(CONCATENATE($A170,O$1),'Исх-видео'!$A$2:$F$3000,6,FALSE),"-")</f>
        <v>-</v>
      </c>
      <c r="P170" s="115" t="str">
        <f>IFERROR(VLOOKUP(CONCATENATE($A170,P$1),'Исх-видео'!$A$2:$F$3000,6,FALSE),"-")</f>
        <v>-</v>
      </c>
      <c r="Q170" s="115" t="str">
        <f>IFERROR(VLOOKUP(CONCATENATE($A170,Q$1),'Исх-видео'!$A$2:$F$3000,6,FALSE),"-")</f>
        <v>-</v>
      </c>
      <c r="R170" s="115" t="str">
        <f>IFERROR(VLOOKUP(CONCATENATE($A170,R$1),'Исх-видео'!$A$2:$F$3000,6,FALSE),"-")</f>
        <v>-</v>
      </c>
      <c r="S170" s="115" t="str">
        <f>IFERROR(VLOOKUP(CONCATENATE($A170,S$1),'Исх-видео'!$A$2:$F$3000,6,FALSE),"-")</f>
        <v>ДА</v>
      </c>
      <c r="T170" s="115" t="str">
        <f>IFERROR(VLOOKUP(CONCATENATE($A170,T$1),'Исх-видео'!$A$2:$F$3000,6,FALSE),"-")</f>
        <v>-</v>
      </c>
      <c r="U170" s="115" t="str">
        <f>IFERROR(VLOOKUP(CONCATENATE($A170,U$1),'Исх-видео'!$A$2:$F$3000,6,FALSE),"-")</f>
        <v>-</v>
      </c>
      <c r="V170" s="115" t="str">
        <f>IFERROR(VLOOKUP(CONCATENATE($A170,V$1),'Исх-видео'!$A$2:$F$3000,6,FALSE),"-")</f>
        <v>-</v>
      </c>
      <c r="W170" s="115" t="str">
        <f>IFERROR(VLOOKUP(CONCATENATE($A170,W$1),'Исх-видео'!$A$2:$F$3000,6,FALSE),"-")</f>
        <v>-</v>
      </c>
      <c r="X170" s="115" t="str">
        <f>IFERROR(VLOOKUP(CONCATENATE($A170,X$1),'Исх-видео'!$A$2:$F$3000,6,FALSE),"-")</f>
        <v>НЕТ</v>
      </c>
      <c r="Y170" s="115" t="str">
        <f>IFERROR(VLOOKUP(CONCATENATE($A170,Y$1),'Исх-видео'!$A$2:$F$3000,6,FALSE),"-")</f>
        <v>-</v>
      </c>
      <c r="Z170" s="115" t="str">
        <f>IFERROR(VLOOKUP(CONCATENATE($A170,Z$1),'Исх-видео'!$A$2:$F$3000,6,FALSE),"-")</f>
        <v>-</v>
      </c>
      <c r="AA170" s="115" t="str">
        <f>IFERROR(VLOOKUP(CONCATENATE($A170,AA$1),'Исх-видео'!$A$2:$F$3000,6,FALSE),"-")</f>
        <v>-</v>
      </c>
      <c r="AB170" s="115" t="str">
        <f>IFERROR(VLOOKUP(CONCATENATE($A170,AB$1),'Исх-видео'!$A$2:$F$3000,6,FALSE),"-")</f>
        <v>-</v>
      </c>
      <c r="AC170" s="115" t="str">
        <f>IFERROR(VLOOKUP(CONCATENATE($A170,AC$1),'Исх-видео'!$A$2:$F$3000,6,FALSE),"-")</f>
        <v>-</v>
      </c>
      <c r="AD170" s="115" t="str">
        <f>IFERROR(VLOOKUP(CONCATENATE($A170,AD$1),'Исх-видео'!$A$2:$F$3000,6,FALSE),"-")</f>
        <v>-</v>
      </c>
      <c r="AE170" s="115" t="str">
        <f>IFERROR(VLOOKUP(CONCATENATE($A170,AE$1),'Исх-видео'!$A$2:$F$3000,6,FALSE),"-")</f>
        <v>ДА</v>
      </c>
      <c r="AF170" s="115" t="str">
        <f>IFERROR(VLOOKUP(CONCATENATE($A170,AF$1),'Исх-видео'!$A$2:$F$3000,6,FALSE),"-")</f>
        <v>-</v>
      </c>
      <c r="AG170" s="115" t="str">
        <f>IFERROR(VLOOKUP(CONCATENATE($A170,AG$1),'Исх-видео'!$A$2:$F$3000,6,FALSE),"-")</f>
        <v>-</v>
      </c>
      <c r="AH170" s="115" t="str">
        <f>IFERROR(VLOOKUP(CONCATENATE($A170,AH$1),'Исх-видео'!$A$2:$F$3000,6,FALSE),"-")</f>
        <v>-</v>
      </c>
      <c r="AI170" s="115" t="str">
        <f>IFERROR(VLOOKUP(CONCATENATE($A170,AI$1),'Исх-видео'!$A$2:$F$3000,6,FALSE),"-")</f>
        <v>-</v>
      </c>
      <c r="AJ170" s="115" t="str">
        <f>IFERROR(VLOOKUP(CONCATENATE($A170,AJ$1),'Исх-видео'!$A$2:$F$3000,6,FALSE),"-")</f>
        <v>НЕТ</v>
      </c>
      <c r="AK170" s="115" t="str">
        <f>IFERROR(VLOOKUP(CONCATENATE($A170,AK$1),'Исх-видео'!$A$2:$F$3000,6,FALSE),"-")</f>
        <v>ДА</v>
      </c>
      <c r="AL170" s="115" t="str">
        <f>IFERROR(VLOOKUP(CONCATENATE($A170,AL$1),'Исх-видео'!$A$2:$F$3000,6,FALSE),"-")</f>
        <v>ДА</v>
      </c>
      <c r="AM170" s="115" t="str">
        <f>IFERROR(VLOOKUP(CONCATENATE($A170,AM$1),'Исх-видео'!$A$2:$F$3000,6,FALSE),"-")</f>
        <v>-</v>
      </c>
      <c r="AN170" s="115" t="str">
        <f>IFERROR(VLOOKUP(CONCATENATE($A170,AN$1),'Исх-видео'!$A$2:$F$3000,6,FALSE),"-")</f>
        <v>НЕТ</v>
      </c>
      <c r="AO170" s="115" t="str">
        <f>IFERROR(VLOOKUP(CONCATENATE($A170,AO$1),'Исх-видео'!$A$2:$F$3000,6,FALSE),"-")</f>
        <v>-</v>
      </c>
      <c r="AP170" s="115" t="str">
        <f>IFERROR(VLOOKUP(CONCATENATE($A170,AP$1),'Исх-видео'!$A$2:$F$3000,6,FALSE),"-")</f>
        <v>-</v>
      </c>
      <c r="AQ170" s="115" t="str">
        <f>IFERROR(VLOOKUP(CONCATENATE($A170,AQ$1),'Исх-видео'!$A$2:$F$3000,6,FALSE),"-")</f>
        <v>-</v>
      </c>
      <c r="AR170" s="115" t="str">
        <f>IFERROR(VLOOKUP(CONCATENATE($A170,AR$1),'Исх-видео'!$A$2:$F$3000,6,FALSE),"-")</f>
        <v>-</v>
      </c>
      <c r="AS170" s="115" t="str">
        <f>IFERROR(VLOOKUP(CONCATENATE($A170,AS$1),'Исх-видео'!$A$2:$F$3000,6,FALSE),"-")</f>
        <v>-</v>
      </c>
      <c r="AT170" s="115" t="str">
        <f>IFERROR(VLOOKUP(CONCATENATE($A170,AT$1),'Исх-видео'!$A$2:$F$3000,6,FALSE),"-")</f>
        <v>-</v>
      </c>
      <c r="AU170" s="115" t="str">
        <f>IFERROR(VLOOKUP(CONCATENATE($A170,AU$1),'Исх-видео'!$A$2:$F$3000,6,FALSE),"-")</f>
        <v>-</v>
      </c>
      <c r="AV170" s="115" t="str">
        <f>IFERROR(VLOOKUP(CONCATENATE($A170,AV$1),'Исх-видео'!$A$2:$F$3000,6,FALSE),"-")</f>
        <v>-</v>
      </c>
      <c r="AW170" s="115" t="str">
        <f>IFERROR(VLOOKUP(CONCATENATE($A170,AW$1),'Исх-видео'!$A$2:$F$3000,6,FALSE),"-")</f>
        <v>-</v>
      </c>
      <c r="AX170" s="115" t="str">
        <f>IFERROR(VLOOKUP(CONCATENATE($A170,AX$1),'Исх-видео'!$A$2:$F$3000,6,FALSE),"-")</f>
        <v>-</v>
      </c>
      <c r="AY170" s="115" t="str">
        <f>IFERROR(VLOOKUP(CONCATENATE($A170,AY$1),'Исх-видео'!$A$2:$F$3000,6,FALSE),"-")</f>
        <v>-</v>
      </c>
      <c r="AZ170" s="115" t="str">
        <f>IFERROR(VLOOKUP(CONCATENATE($A170,AZ$1),'Исх-видео'!$A$2:$F$3000,6,FALSE),"-")</f>
        <v>-</v>
      </c>
      <c r="BA170" s="115" t="str">
        <f>IFERROR(VLOOKUP(CONCATENATE($A170,BA$1),'Исх-видео'!$A$2:$F$3000,6,FALSE),"-")</f>
        <v>НЕТ</v>
      </c>
      <c r="BB170" s="115" t="str">
        <f>IFERROR(VLOOKUP(CONCATENATE($A170,BB$1),'Исх-видео'!$A$2:$F$3000,6,FALSE),"-")</f>
        <v>-</v>
      </c>
      <c r="BC170" s="115" t="str">
        <f>IFERROR(VLOOKUP(CONCATENATE($A170,BC$1),'Исх-видео'!$A$2:$F$3000,6,FALSE),"-")</f>
        <v>НЕТ</v>
      </c>
      <c r="BD170" s="115" t="str">
        <f>IFERROR(VLOOKUP(CONCATENATE($A170,BD$1),'Исх-видео'!$A$2:$F$3000,6,FALSE),"-")</f>
        <v>-</v>
      </c>
      <c r="BE170" s="115" t="str">
        <f>IFERROR(VLOOKUP(CONCATENATE($A170,BE$1),'Исх-видео'!$A$2:$F$3000,6,FALSE),"-")</f>
        <v>ДА</v>
      </c>
      <c r="BF170" s="115" t="str">
        <f>IFERROR(VLOOKUP(CONCATENATE($A170,BF$1),'Исх-видео'!$A$2:$F$3000,6,FALSE),"-")</f>
        <v>-</v>
      </c>
      <c r="BG170" s="115" t="str">
        <f>IFERROR(VLOOKUP(CONCATENATE($A170,BG$1),'Исх-видео'!$A$2:$F$3000,6,FALSE),"-")</f>
        <v>-</v>
      </c>
      <c r="BH170" s="116"/>
    </row>
    <row r="171" spans="1:60">
      <c r="A171" s="38">
        <f t="shared" si="14"/>
        <v>70</v>
      </c>
      <c r="B171" s="115" t="str">
        <f>IFERROR(VLOOKUP(CONCATENATE($A171,B$1),'Исх-видео'!$A$2:$F$3000,6,FALSE),"-")</f>
        <v>-</v>
      </c>
      <c r="C171" s="115" t="str">
        <f>IFERROR(VLOOKUP(CONCATENATE($A171,C$1),'Исх-видео'!$A$2:$F$3000,6,FALSE),"-")</f>
        <v>-</v>
      </c>
      <c r="D171" s="115" t="str">
        <f>IFERROR(VLOOKUP(CONCATENATE($A171,D$1),'Исх-видео'!$A$2:$F$3000,6,FALSE),"-")</f>
        <v>-</v>
      </c>
      <c r="E171" s="115" t="str">
        <f>IFERROR(VLOOKUP(CONCATENATE($A171,E$1),'Исх-видео'!$A$2:$F$3000,6,FALSE),"-")</f>
        <v>-</v>
      </c>
      <c r="F171" s="115" t="str">
        <f>IFERROR(VLOOKUP(CONCATENATE($A171,F$1),'Исх-видео'!$A$2:$F$3000,6,FALSE),"-")</f>
        <v>-</v>
      </c>
      <c r="G171" s="115" t="str">
        <f>IFERROR(VLOOKUP(CONCATENATE($A171,G$1),'Исх-видео'!$A$2:$F$3000,6,FALSE),"-")</f>
        <v>-</v>
      </c>
      <c r="H171" s="115" t="str">
        <f>IFERROR(VLOOKUP(CONCATENATE($A171,H$1),'Исх-видео'!$A$2:$F$3000,6,FALSE),"-")</f>
        <v>-</v>
      </c>
      <c r="I171" s="115" t="str">
        <f>IFERROR(VLOOKUP(CONCATENATE($A171,I$1),'Исх-видео'!$A$2:$F$3000,6,FALSE),"-")</f>
        <v>-</v>
      </c>
      <c r="J171" s="115" t="str">
        <f>IFERROR(VLOOKUP(CONCATENATE($A171,J$1),'Исх-видео'!$A$2:$F$3000,6,FALSE),"-")</f>
        <v>-</v>
      </c>
      <c r="K171" s="115" t="str">
        <f>IFERROR(VLOOKUP(CONCATENATE($A171,K$1),'Исх-видео'!$A$2:$F$3000,6,FALSE),"-")</f>
        <v>-</v>
      </c>
      <c r="L171" s="115" t="str">
        <f>IFERROR(VLOOKUP(CONCATENATE($A171,L$1),'Исх-видео'!$A$2:$F$3000,6,FALSE),"-")</f>
        <v>-</v>
      </c>
      <c r="M171" s="115" t="str">
        <f>IFERROR(VLOOKUP(CONCATENATE($A171,M$1),'Исх-видео'!$A$2:$F$3000,6,FALSE),"-")</f>
        <v>-</v>
      </c>
      <c r="N171" s="115" t="str">
        <f>IFERROR(VLOOKUP(CONCATENATE($A171,N$1),'Исх-видео'!$A$2:$F$3000,6,FALSE),"-")</f>
        <v>-</v>
      </c>
      <c r="O171" s="115" t="str">
        <f>IFERROR(VLOOKUP(CONCATENATE($A171,O$1),'Исх-видео'!$A$2:$F$3000,6,FALSE),"-")</f>
        <v>-</v>
      </c>
      <c r="P171" s="115" t="str">
        <f>IFERROR(VLOOKUP(CONCATENATE($A171,P$1),'Исх-видео'!$A$2:$F$3000,6,FALSE),"-")</f>
        <v>-</v>
      </c>
      <c r="Q171" s="115" t="str">
        <f>IFERROR(VLOOKUP(CONCATENATE($A171,Q$1),'Исх-видео'!$A$2:$F$3000,6,FALSE),"-")</f>
        <v>-</v>
      </c>
      <c r="R171" s="115" t="str">
        <f>IFERROR(VLOOKUP(CONCATENATE($A171,R$1),'Исх-видео'!$A$2:$F$3000,6,FALSE),"-")</f>
        <v>-</v>
      </c>
      <c r="S171" s="115" t="str">
        <f>IFERROR(VLOOKUP(CONCATENATE($A171,S$1),'Исх-видео'!$A$2:$F$3000,6,FALSE),"-")</f>
        <v>-</v>
      </c>
      <c r="T171" s="115" t="str">
        <f>IFERROR(VLOOKUP(CONCATENATE($A171,T$1),'Исх-видео'!$A$2:$F$3000,6,FALSE),"-")</f>
        <v>-</v>
      </c>
      <c r="U171" s="115" t="str">
        <f>IFERROR(VLOOKUP(CONCATENATE($A171,U$1),'Исх-видео'!$A$2:$F$3000,6,FALSE),"-")</f>
        <v>-</v>
      </c>
      <c r="V171" s="115" t="str">
        <f>IFERROR(VLOOKUP(CONCATENATE($A171,V$1),'Исх-видео'!$A$2:$F$3000,6,FALSE),"-")</f>
        <v>-</v>
      </c>
      <c r="W171" s="115" t="str">
        <f>IFERROR(VLOOKUP(CONCATENATE($A171,W$1),'Исх-видео'!$A$2:$F$3000,6,FALSE),"-")</f>
        <v>-</v>
      </c>
      <c r="X171" s="115" t="str">
        <f>IFERROR(VLOOKUP(CONCATENATE($A171,X$1),'Исх-видео'!$A$2:$F$3000,6,FALSE),"-")</f>
        <v>-</v>
      </c>
      <c r="Y171" s="115" t="str">
        <f>IFERROR(VLOOKUP(CONCATENATE($A171,Y$1),'Исх-видео'!$A$2:$F$3000,6,FALSE),"-")</f>
        <v>-</v>
      </c>
      <c r="Z171" s="115" t="str">
        <f>IFERROR(VLOOKUP(CONCATENATE($A171,Z$1),'Исх-видео'!$A$2:$F$3000,6,FALSE),"-")</f>
        <v>-</v>
      </c>
      <c r="AA171" s="115" t="str">
        <f>IFERROR(VLOOKUP(CONCATENATE($A171,AA$1),'Исх-видео'!$A$2:$F$3000,6,FALSE),"-")</f>
        <v>-</v>
      </c>
      <c r="AB171" s="115" t="str">
        <f>IFERROR(VLOOKUP(CONCATENATE($A171,AB$1),'Исх-видео'!$A$2:$F$3000,6,FALSE),"-")</f>
        <v>-</v>
      </c>
      <c r="AC171" s="115" t="str">
        <f>IFERROR(VLOOKUP(CONCATENATE($A171,AC$1),'Исх-видео'!$A$2:$F$3000,6,FALSE),"-")</f>
        <v>-</v>
      </c>
      <c r="AD171" s="115" t="str">
        <f>IFERROR(VLOOKUP(CONCATENATE($A171,AD$1),'Исх-видео'!$A$2:$F$3000,6,FALSE),"-")</f>
        <v>-</v>
      </c>
      <c r="AE171" s="115" t="str">
        <f>IFERROR(VLOOKUP(CONCATENATE($A171,AE$1),'Исх-видео'!$A$2:$F$3000,6,FALSE),"-")</f>
        <v>-</v>
      </c>
      <c r="AF171" s="115" t="str">
        <f>IFERROR(VLOOKUP(CONCATENATE($A171,AF$1),'Исх-видео'!$A$2:$F$3000,6,FALSE),"-")</f>
        <v>-</v>
      </c>
      <c r="AG171" s="115" t="str">
        <f>IFERROR(VLOOKUP(CONCATENATE($A171,AG$1),'Исх-видео'!$A$2:$F$3000,6,FALSE),"-")</f>
        <v>-</v>
      </c>
      <c r="AH171" s="115" t="str">
        <f>IFERROR(VLOOKUP(CONCATENATE($A171,AH$1),'Исх-видео'!$A$2:$F$3000,6,FALSE),"-")</f>
        <v>-</v>
      </c>
      <c r="AI171" s="115" t="str">
        <f>IFERROR(VLOOKUP(CONCATENATE($A171,AI$1),'Исх-видео'!$A$2:$F$3000,6,FALSE),"-")</f>
        <v>-</v>
      </c>
      <c r="AJ171" s="115" t="str">
        <f>IFERROR(VLOOKUP(CONCATENATE($A171,AJ$1),'Исх-видео'!$A$2:$F$3000,6,FALSE),"-")</f>
        <v>-</v>
      </c>
      <c r="AK171" s="115" t="str">
        <f>IFERROR(VLOOKUP(CONCATENATE($A171,AK$1),'Исх-видео'!$A$2:$F$3000,6,FALSE),"-")</f>
        <v>-</v>
      </c>
      <c r="AL171" s="115" t="str">
        <f>IFERROR(VLOOKUP(CONCATENATE($A171,AL$1),'Исх-видео'!$A$2:$F$3000,6,FALSE),"-")</f>
        <v>-</v>
      </c>
      <c r="AM171" s="115" t="str">
        <f>IFERROR(VLOOKUP(CONCATENATE($A171,AM$1),'Исх-видео'!$A$2:$F$3000,6,FALSE),"-")</f>
        <v>-</v>
      </c>
      <c r="AN171" s="115" t="str">
        <f>IFERROR(VLOOKUP(CONCATENATE($A171,AN$1),'Исх-видео'!$A$2:$F$3000,6,FALSE),"-")</f>
        <v>-</v>
      </c>
      <c r="AO171" s="115" t="str">
        <f>IFERROR(VLOOKUP(CONCATENATE($A171,AO$1),'Исх-видео'!$A$2:$F$3000,6,FALSE),"-")</f>
        <v>-</v>
      </c>
      <c r="AP171" s="115" t="str">
        <f>IFERROR(VLOOKUP(CONCATENATE($A171,AP$1),'Исх-видео'!$A$2:$F$3000,6,FALSE),"-")</f>
        <v>-</v>
      </c>
      <c r="AQ171" s="115" t="str">
        <f>IFERROR(VLOOKUP(CONCATENATE($A171,AQ$1),'Исх-видео'!$A$2:$F$3000,6,FALSE),"-")</f>
        <v>-</v>
      </c>
      <c r="AR171" s="115" t="str">
        <f>IFERROR(VLOOKUP(CONCATENATE($A171,AR$1),'Исх-видео'!$A$2:$F$3000,6,FALSE),"-")</f>
        <v>-</v>
      </c>
      <c r="AS171" s="115" t="str">
        <f>IFERROR(VLOOKUP(CONCATENATE($A171,AS$1),'Исх-видео'!$A$2:$F$3000,6,FALSE),"-")</f>
        <v>-</v>
      </c>
      <c r="AT171" s="115" t="str">
        <f>IFERROR(VLOOKUP(CONCATENATE($A171,AT$1),'Исх-видео'!$A$2:$F$3000,6,FALSE),"-")</f>
        <v>-</v>
      </c>
      <c r="AU171" s="115" t="str">
        <f>IFERROR(VLOOKUP(CONCATENATE($A171,AU$1),'Исх-видео'!$A$2:$F$3000,6,FALSE),"-")</f>
        <v>-</v>
      </c>
      <c r="AV171" s="115" t="str">
        <f>IFERROR(VLOOKUP(CONCATENATE($A171,AV$1),'Исх-видео'!$A$2:$F$3000,6,FALSE),"-")</f>
        <v>-</v>
      </c>
      <c r="AW171" s="115" t="str">
        <f>IFERROR(VLOOKUP(CONCATENATE($A171,AW$1),'Исх-видео'!$A$2:$F$3000,6,FALSE),"-")</f>
        <v>-</v>
      </c>
      <c r="AX171" s="115" t="str">
        <f>IFERROR(VLOOKUP(CONCATENATE($A171,AX$1),'Исх-видео'!$A$2:$F$3000,6,FALSE),"-")</f>
        <v>-</v>
      </c>
      <c r="AY171" s="115" t="str">
        <f>IFERROR(VLOOKUP(CONCATENATE($A171,AY$1),'Исх-видео'!$A$2:$F$3000,6,FALSE),"-")</f>
        <v>-</v>
      </c>
      <c r="AZ171" s="115" t="str">
        <f>IFERROR(VLOOKUP(CONCATENATE($A171,AZ$1),'Исх-видео'!$A$2:$F$3000,6,FALSE),"-")</f>
        <v>-</v>
      </c>
      <c r="BA171" s="115" t="str">
        <f>IFERROR(VLOOKUP(CONCATENATE($A171,BA$1),'Исх-видео'!$A$2:$F$3000,6,FALSE),"-")</f>
        <v>-</v>
      </c>
      <c r="BB171" s="115" t="str">
        <f>IFERROR(VLOOKUP(CONCATENATE($A171,BB$1),'Исх-видео'!$A$2:$F$3000,6,FALSE),"-")</f>
        <v>-</v>
      </c>
      <c r="BC171" s="115" t="str">
        <f>IFERROR(VLOOKUP(CONCATENATE($A171,BC$1),'Исх-видео'!$A$2:$F$3000,6,FALSE),"-")</f>
        <v>-</v>
      </c>
      <c r="BD171" s="115" t="str">
        <f>IFERROR(VLOOKUP(CONCATENATE($A171,BD$1),'Исх-видео'!$A$2:$F$3000,6,FALSE),"-")</f>
        <v>-</v>
      </c>
      <c r="BE171" s="115" t="str">
        <f>IFERROR(VLOOKUP(CONCATENATE($A171,BE$1),'Исх-видео'!$A$2:$F$3000,6,FALSE),"-")</f>
        <v>-</v>
      </c>
      <c r="BF171" s="115" t="str">
        <f>IFERROR(VLOOKUP(CONCATENATE($A171,BF$1),'Исх-видео'!$A$2:$F$3000,6,FALSE),"-")</f>
        <v>-</v>
      </c>
      <c r="BG171" s="115" t="str">
        <f>IFERROR(VLOOKUP(CONCATENATE($A171,BG$1),'Исх-видео'!$A$2:$F$3000,6,FALSE),"-")</f>
        <v>-</v>
      </c>
      <c r="BH171" s="116"/>
    </row>
    <row r="172" spans="1:60">
      <c r="A172" s="38">
        <f t="shared" si="14"/>
        <v>71</v>
      </c>
      <c r="B172" s="115" t="str">
        <f>IFERROR(VLOOKUP(CONCATENATE($A172,B$1),'Исх-видео'!$A$2:$F$3000,6,FALSE),"-")</f>
        <v>-</v>
      </c>
      <c r="C172" s="115" t="str">
        <f>IFERROR(VLOOKUP(CONCATENATE($A172,C$1),'Исх-видео'!$A$2:$F$3000,6,FALSE),"-")</f>
        <v>-</v>
      </c>
      <c r="D172" s="115" t="str">
        <f>IFERROR(VLOOKUP(CONCATENATE($A172,D$1),'Исх-видео'!$A$2:$F$3000,6,FALSE),"-")</f>
        <v>-</v>
      </c>
      <c r="E172" s="115" t="str">
        <f>IFERROR(VLOOKUP(CONCATENATE($A172,E$1),'Исх-видео'!$A$2:$F$3000,6,FALSE),"-")</f>
        <v>-</v>
      </c>
      <c r="F172" s="115" t="str">
        <f>IFERROR(VLOOKUP(CONCATENATE($A172,F$1),'Исх-видео'!$A$2:$F$3000,6,FALSE),"-")</f>
        <v>-</v>
      </c>
      <c r="G172" s="115" t="str">
        <f>IFERROR(VLOOKUP(CONCATENATE($A172,G$1),'Исх-видео'!$A$2:$F$3000,6,FALSE),"-")</f>
        <v>-</v>
      </c>
      <c r="H172" s="115" t="str">
        <f>IFERROR(VLOOKUP(CONCATENATE($A172,H$1),'Исх-видео'!$A$2:$F$3000,6,FALSE),"-")</f>
        <v>-</v>
      </c>
      <c r="I172" s="115" t="str">
        <f>IFERROR(VLOOKUP(CONCATENATE($A172,I$1),'Исх-видео'!$A$2:$F$3000,6,FALSE),"-")</f>
        <v>-</v>
      </c>
      <c r="J172" s="115" t="str">
        <f>IFERROR(VLOOKUP(CONCATENATE($A172,J$1),'Исх-видео'!$A$2:$F$3000,6,FALSE),"-")</f>
        <v>-</v>
      </c>
      <c r="K172" s="115" t="str">
        <f>IFERROR(VLOOKUP(CONCATENATE($A172,K$1),'Исх-видео'!$A$2:$F$3000,6,FALSE),"-")</f>
        <v>-</v>
      </c>
      <c r="L172" s="115" t="str">
        <f>IFERROR(VLOOKUP(CONCATENATE($A172,L$1),'Исх-видео'!$A$2:$F$3000,6,FALSE),"-")</f>
        <v>-</v>
      </c>
      <c r="M172" s="115" t="str">
        <f>IFERROR(VLOOKUP(CONCATENATE($A172,M$1),'Исх-видео'!$A$2:$F$3000,6,FALSE),"-")</f>
        <v>-</v>
      </c>
      <c r="N172" s="115" t="str">
        <f>IFERROR(VLOOKUP(CONCATENATE($A172,N$1),'Исх-видео'!$A$2:$F$3000,6,FALSE),"-")</f>
        <v>-</v>
      </c>
      <c r="O172" s="115" t="str">
        <f>IFERROR(VLOOKUP(CONCATENATE($A172,O$1),'Исх-видео'!$A$2:$F$3000,6,FALSE),"-")</f>
        <v>-</v>
      </c>
      <c r="P172" s="115" t="str">
        <f>IFERROR(VLOOKUP(CONCATENATE($A172,P$1),'Исх-видео'!$A$2:$F$3000,6,FALSE),"-")</f>
        <v>-</v>
      </c>
      <c r="Q172" s="115" t="str">
        <f>IFERROR(VLOOKUP(CONCATENATE($A172,Q$1),'Исх-видео'!$A$2:$F$3000,6,FALSE),"-")</f>
        <v>-</v>
      </c>
      <c r="R172" s="115" t="str">
        <f>IFERROR(VLOOKUP(CONCATENATE($A172,R$1),'Исх-видео'!$A$2:$F$3000,6,FALSE),"-")</f>
        <v>-</v>
      </c>
      <c r="S172" s="115" t="str">
        <f>IFERROR(VLOOKUP(CONCATENATE($A172,S$1),'Исх-видео'!$A$2:$F$3000,6,FALSE),"-")</f>
        <v>-</v>
      </c>
      <c r="T172" s="115" t="str">
        <f>IFERROR(VLOOKUP(CONCATENATE($A172,T$1),'Исх-видео'!$A$2:$F$3000,6,FALSE),"-")</f>
        <v>-</v>
      </c>
      <c r="U172" s="115" t="str">
        <f>IFERROR(VLOOKUP(CONCATENATE($A172,U$1),'Исх-видео'!$A$2:$F$3000,6,FALSE),"-")</f>
        <v>-</v>
      </c>
      <c r="V172" s="115" t="str">
        <f>IFERROR(VLOOKUP(CONCATENATE($A172,V$1),'Исх-видео'!$A$2:$F$3000,6,FALSE),"-")</f>
        <v>-</v>
      </c>
      <c r="W172" s="115" t="str">
        <f>IFERROR(VLOOKUP(CONCATENATE($A172,W$1),'Исх-видео'!$A$2:$F$3000,6,FALSE),"-")</f>
        <v>-</v>
      </c>
      <c r="X172" s="115" t="str">
        <f>IFERROR(VLOOKUP(CONCATENATE($A172,X$1),'Исх-видео'!$A$2:$F$3000,6,FALSE),"-")</f>
        <v>-</v>
      </c>
      <c r="Y172" s="115" t="str">
        <f>IFERROR(VLOOKUP(CONCATENATE($A172,Y$1),'Исх-видео'!$A$2:$F$3000,6,FALSE),"-")</f>
        <v>-</v>
      </c>
      <c r="Z172" s="115" t="str">
        <f>IFERROR(VLOOKUP(CONCATENATE($A172,Z$1),'Исх-видео'!$A$2:$F$3000,6,FALSE),"-")</f>
        <v>-</v>
      </c>
      <c r="AA172" s="115" t="str">
        <f>IFERROR(VLOOKUP(CONCATENATE($A172,AA$1),'Исх-видео'!$A$2:$F$3000,6,FALSE),"-")</f>
        <v>-</v>
      </c>
      <c r="AB172" s="115" t="str">
        <f>IFERROR(VLOOKUP(CONCATENATE($A172,AB$1),'Исх-видео'!$A$2:$F$3000,6,FALSE),"-")</f>
        <v>-</v>
      </c>
      <c r="AC172" s="115" t="str">
        <f>IFERROR(VLOOKUP(CONCATENATE($A172,AC$1),'Исх-видео'!$A$2:$F$3000,6,FALSE),"-")</f>
        <v>-</v>
      </c>
      <c r="AD172" s="115" t="str">
        <f>IFERROR(VLOOKUP(CONCATENATE($A172,AD$1),'Исх-видео'!$A$2:$F$3000,6,FALSE),"-")</f>
        <v>-</v>
      </c>
      <c r="AE172" s="115" t="str">
        <f>IFERROR(VLOOKUP(CONCATENATE($A172,AE$1),'Исх-видео'!$A$2:$F$3000,6,FALSE),"-")</f>
        <v>-</v>
      </c>
      <c r="AF172" s="115" t="str">
        <f>IFERROR(VLOOKUP(CONCATENATE($A172,AF$1),'Исх-видео'!$A$2:$F$3000,6,FALSE),"-")</f>
        <v>-</v>
      </c>
      <c r="AG172" s="115" t="str">
        <f>IFERROR(VLOOKUP(CONCATENATE($A172,AG$1),'Исх-видео'!$A$2:$F$3000,6,FALSE),"-")</f>
        <v>-</v>
      </c>
      <c r="AH172" s="115" t="str">
        <f>IFERROR(VLOOKUP(CONCATENATE($A172,AH$1),'Исх-видео'!$A$2:$F$3000,6,FALSE),"-")</f>
        <v>-</v>
      </c>
      <c r="AI172" s="115" t="str">
        <f>IFERROR(VLOOKUP(CONCATENATE($A172,AI$1),'Исх-видео'!$A$2:$F$3000,6,FALSE),"-")</f>
        <v>-</v>
      </c>
      <c r="AJ172" s="115" t="str">
        <f>IFERROR(VLOOKUP(CONCATENATE($A172,AJ$1),'Исх-видео'!$A$2:$F$3000,6,FALSE),"-")</f>
        <v>-</v>
      </c>
      <c r="AK172" s="115" t="str">
        <f>IFERROR(VLOOKUP(CONCATENATE($A172,AK$1),'Исх-видео'!$A$2:$F$3000,6,FALSE),"-")</f>
        <v>-</v>
      </c>
      <c r="AL172" s="115" t="str">
        <f>IFERROR(VLOOKUP(CONCATENATE($A172,AL$1),'Исх-видео'!$A$2:$F$3000,6,FALSE),"-")</f>
        <v>-</v>
      </c>
      <c r="AM172" s="115" t="str">
        <f>IFERROR(VLOOKUP(CONCATENATE($A172,AM$1),'Исх-видео'!$A$2:$F$3000,6,FALSE),"-")</f>
        <v>-</v>
      </c>
      <c r="AN172" s="115" t="str">
        <f>IFERROR(VLOOKUP(CONCATENATE($A172,AN$1),'Исх-видео'!$A$2:$F$3000,6,FALSE),"-")</f>
        <v>-</v>
      </c>
      <c r="AO172" s="115" t="str">
        <f>IFERROR(VLOOKUP(CONCATENATE($A172,AO$1),'Исх-видео'!$A$2:$F$3000,6,FALSE),"-")</f>
        <v>-</v>
      </c>
      <c r="AP172" s="115" t="str">
        <f>IFERROR(VLOOKUP(CONCATENATE($A172,AP$1),'Исх-видео'!$A$2:$F$3000,6,FALSE),"-")</f>
        <v>-</v>
      </c>
      <c r="AQ172" s="115" t="str">
        <f>IFERROR(VLOOKUP(CONCATENATE($A172,AQ$1),'Исх-видео'!$A$2:$F$3000,6,FALSE),"-")</f>
        <v>-</v>
      </c>
      <c r="AR172" s="115" t="str">
        <f>IFERROR(VLOOKUP(CONCATENATE($A172,AR$1),'Исх-видео'!$A$2:$F$3000,6,FALSE),"-")</f>
        <v>-</v>
      </c>
      <c r="AS172" s="115" t="str">
        <f>IFERROR(VLOOKUP(CONCATENATE($A172,AS$1),'Исх-видео'!$A$2:$F$3000,6,FALSE),"-")</f>
        <v>-</v>
      </c>
      <c r="AT172" s="115" t="str">
        <f>IFERROR(VLOOKUP(CONCATENATE($A172,AT$1),'Исх-видео'!$A$2:$F$3000,6,FALSE),"-")</f>
        <v>-</v>
      </c>
      <c r="AU172" s="115" t="str">
        <f>IFERROR(VLOOKUP(CONCATENATE($A172,AU$1),'Исх-видео'!$A$2:$F$3000,6,FALSE),"-")</f>
        <v>-</v>
      </c>
      <c r="AV172" s="115" t="str">
        <f>IFERROR(VLOOKUP(CONCATENATE($A172,AV$1),'Исх-видео'!$A$2:$F$3000,6,FALSE),"-")</f>
        <v>-</v>
      </c>
      <c r="AW172" s="115" t="str">
        <f>IFERROR(VLOOKUP(CONCATENATE($A172,AW$1),'Исх-видео'!$A$2:$F$3000,6,FALSE),"-")</f>
        <v>-</v>
      </c>
      <c r="AX172" s="115" t="str">
        <f>IFERROR(VLOOKUP(CONCATENATE($A172,AX$1),'Исх-видео'!$A$2:$F$3000,6,FALSE),"-")</f>
        <v>-</v>
      </c>
      <c r="AY172" s="115" t="str">
        <f>IFERROR(VLOOKUP(CONCATENATE($A172,AY$1),'Исх-видео'!$A$2:$F$3000,6,FALSE),"-")</f>
        <v>-</v>
      </c>
      <c r="AZ172" s="115" t="str">
        <f>IFERROR(VLOOKUP(CONCATENATE($A172,AZ$1),'Исх-видео'!$A$2:$F$3000,6,FALSE),"-")</f>
        <v>-</v>
      </c>
      <c r="BA172" s="115" t="str">
        <f>IFERROR(VLOOKUP(CONCATENATE($A172,BA$1),'Исх-видео'!$A$2:$F$3000,6,FALSE),"-")</f>
        <v>-</v>
      </c>
      <c r="BB172" s="115" t="str">
        <f>IFERROR(VLOOKUP(CONCATENATE($A172,BB$1),'Исх-видео'!$A$2:$F$3000,6,FALSE),"-")</f>
        <v>-</v>
      </c>
      <c r="BC172" s="115" t="str">
        <f>IFERROR(VLOOKUP(CONCATENATE($A172,BC$1),'Исх-видео'!$A$2:$F$3000,6,FALSE),"-")</f>
        <v>-</v>
      </c>
      <c r="BD172" s="115" t="str">
        <f>IFERROR(VLOOKUP(CONCATENATE($A172,BD$1),'Исх-видео'!$A$2:$F$3000,6,FALSE),"-")</f>
        <v>-</v>
      </c>
      <c r="BE172" s="115" t="str">
        <f>IFERROR(VLOOKUP(CONCATENATE($A172,BE$1),'Исх-видео'!$A$2:$F$3000,6,FALSE),"-")</f>
        <v>-</v>
      </c>
      <c r="BF172" s="115" t="str">
        <f>IFERROR(VLOOKUP(CONCATENATE($A172,BF$1),'Исх-видео'!$A$2:$F$3000,6,FALSE),"-")</f>
        <v>-</v>
      </c>
      <c r="BG172" s="115" t="str">
        <f>IFERROR(VLOOKUP(CONCATENATE($A172,BG$1),'Исх-видео'!$A$2:$F$3000,6,FALSE),"-")</f>
        <v>-</v>
      </c>
      <c r="BH172" s="116"/>
    </row>
    <row r="173" spans="1:60">
      <c r="A173" s="38">
        <f t="shared" si="14"/>
        <v>72</v>
      </c>
      <c r="B173" s="115" t="str">
        <f>IFERROR(VLOOKUP(CONCATENATE($A173,B$1),'Исх-видео'!$A$2:$F$3000,6,FALSE),"-")</f>
        <v>-</v>
      </c>
      <c r="C173" s="115" t="str">
        <f>IFERROR(VLOOKUP(CONCATENATE($A173,C$1),'Исх-видео'!$A$2:$F$3000,6,FALSE),"-")</f>
        <v>-</v>
      </c>
      <c r="D173" s="115" t="str">
        <f>IFERROR(VLOOKUP(CONCATENATE($A173,D$1),'Исх-видео'!$A$2:$F$3000,6,FALSE),"-")</f>
        <v>-</v>
      </c>
      <c r="E173" s="115" t="str">
        <f>IFERROR(VLOOKUP(CONCATENATE($A173,E$1),'Исх-видео'!$A$2:$F$3000,6,FALSE),"-")</f>
        <v>НЕТ</v>
      </c>
      <c r="F173" s="115" t="str">
        <f>IFERROR(VLOOKUP(CONCATENATE($A173,F$1),'Исх-видео'!$A$2:$F$3000,6,FALSE),"-")</f>
        <v>НЕТ</v>
      </c>
      <c r="G173" s="115" t="str">
        <f>IFERROR(VLOOKUP(CONCATENATE($A173,G$1),'Исх-видео'!$A$2:$F$3000,6,FALSE),"-")</f>
        <v>-</v>
      </c>
      <c r="H173" s="115" t="str">
        <f>IFERROR(VLOOKUP(CONCATENATE($A173,H$1),'Исх-видео'!$A$2:$F$3000,6,FALSE),"-")</f>
        <v>-</v>
      </c>
      <c r="I173" s="115" t="str">
        <f>IFERROR(VLOOKUP(CONCATENATE($A173,I$1),'Исх-видео'!$A$2:$F$3000,6,FALSE),"-")</f>
        <v>ДА</v>
      </c>
      <c r="J173" s="115" t="str">
        <f>IFERROR(VLOOKUP(CONCATENATE($A173,J$1),'Исх-видео'!$A$2:$F$3000,6,FALSE),"-")</f>
        <v>-</v>
      </c>
      <c r="K173" s="115" t="str">
        <f>IFERROR(VLOOKUP(CONCATENATE($A173,K$1),'Исх-видео'!$A$2:$F$3000,6,FALSE),"-")</f>
        <v>-</v>
      </c>
      <c r="L173" s="115" t="str">
        <f>IFERROR(VLOOKUP(CONCATENATE($A173,L$1),'Исх-видео'!$A$2:$F$3000,6,FALSE),"-")</f>
        <v>-</v>
      </c>
      <c r="M173" s="115" t="str">
        <f>IFERROR(VLOOKUP(CONCATENATE($A173,M$1),'Исх-видео'!$A$2:$F$3000,6,FALSE),"-")</f>
        <v>-</v>
      </c>
      <c r="N173" s="115" t="str">
        <f>IFERROR(VLOOKUP(CONCATENATE($A173,N$1),'Исх-видео'!$A$2:$F$3000,6,FALSE),"-")</f>
        <v>-</v>
      </c>
      <c r="O173" s="115" t="str">
        <f>IFERROR(VLOOKUP(CONCATENATE($A173,O$1),'Исх-видео'!$A$2:$F$3000,6,FALSE),"-")</f>
        <v>-</v>
      </c>
      <c r="P173" s="115" t="str">
        <f>IFERROR(VLOOKUP(CONCATENATE($A173,P$1),'Исх-видео'!$A$2:$F$3000,6,FALSE),"-")</f>
        <v>-</v>
      </c>
      <c r="Q173" s="115" t="str">
        <f>IFERROR(VLOOKUP(CONCATENATE($A173,Q$1),'Исх-видео'!$A$2:$F$3000,6,FALSE),"-")</f>
        <v>-</v>
      </c>
      <c r="R173" s="115" t="str">
        <f>IFERROR(VLOOKUP(CONCATENATE($A173,R$1),'Исх-видео'!$A$2:$F$3000,6,FALSE),"-")</f>
        <v>-</v>
      </c>
      <c r="S173" s="115" t="str">
        <f>IFERROR(VLOOKUP(CONCATENATE($A173,S$1),'Исх-видео'!$A$2:$F$3000,6,FALSE),"-")</f>
        <v>ДА</v>
      </c>
      <c r="T173" s="115" t="str">
        <f>IFERROR(VLOOKUP(CONCATENATE($A173,T$1),'Исх-видео'!$A$2:$F$3000,6,FALSE),"-")</f>
        <v>-</v>
      </c>
      <c r="U173" s="115" t="str">
        <f>IFERROR(VLOOKUP(CONCATENATE($A173,U$1),'Исх-видео'!$A$2:$F$3000,6,FALSE),"-")</f>
        <v>-</v>
      </c>
      <c r="V173" s="115" t="str">
        <f>IFERROR(VLOOKUP(CONCATENATE($A173,V$1),'Исх-видео'!$A$2:$F$3000,6,FALSE),"-")</f>
        <v>-</v>
      </c>
      <c r="W173" s="115" t="str">
        <f>IFERROR(VLOOKUP(CONCATENATE($A173,W$1),'Исх-видео'!$A$2:$F$3000,6,FALSE),"-")</f>
        <v>-</v>
      </c>
      <c r="X173" s="115" t="str">
        <f>IFERROR(VLOOKUP(CONCATENATE($A173,X$1),'Исх-видео'!$A$2:$F$3000,6,FALSE),"-")</f>
        <v>-</v>
      </c>
      <c r="Y173" s="115" t="str">
        <f>IFERROR(VLOOKUP(CONCATENATE($A173,Y$1),'Исх-видео'!$A$2:$F$3000,6,FALSE),"-")</f>
        <v>-</v>
      </c>
      <c r="Z173" s="115" t="str">
        <f>IFERROR(VLOOKUP(CONCATENATE($A173,Z$1),'Исх-видео'!$A$2:$F$3000,6,FALSE),"-")</f>
        <v>ДА</v>
      </c>
      <c r="AA173" s="115" t="str">
        <f>IFERROR(VLOOKUP(CONCATENATE($A173,AA$1),'Исх-видео'!$A$2:$F$3000,6,FALSE),"-")</f>
        <v>-</v>
      </c>
      <c r="AB173" s="115" t="str">
        <f>IFERROR(VLOOKUP(CONCATENATE($A173,AB$1),'Исх-видео'!$A$2:$F$3000,6,FALSE),"-")</f>
        <v>-</v>
      </c>
      <c r="AC173" s="115" t="str">
        <f>IFERROR(VLOOKUP(CONCATENATE($A173,AC$1),'Исх-видео'!$A$2:$F$3000,6,FALSE),"-")</f>
        <v>-</v>
      </c>
      <c r="AD173" s="115" t="str">
        <f>IFERROR(VLOOKUP(CONCATENATE($A173,AD$1),'Исх-видео'!$A$2:$F$3000,6,FALSE),"-")</f>
        <v>-</v>
      </c>
      <c r="AE173" s="115" t="str">
        <f>IFERROR(VLOOKUP(CONCATENATE($A173,AE$1),'Исх-видео'!$A$2:$F$3000,6,FALSE),"-")</f>
        <v>ДА</v>
      </c>
      <c r="AF173" s="115" t="str">
        <f>IFERROR(VLOOKUP(CONCATENATE($A173,AF$1),'Исх-видео'!$A$2:$F$3000,6,FALSE),"-")</f>
        <v>-</v>
      </c>
      <c r="AG173" s="115" t="str">
        <f>IFERROR(VLOOKUP(CONCATENATE($A173,AG$1),'Исх-видео'!$A$2:$F$3000,6,FALSE),"-")</f>
        <v>-</v>
      </c>
      <c r="AH173" s="115" t="str">
        <f>IFERROR(VLOOKUP(CONCATENATE($A173,AH$1),'Исх-видео'!$A$2:$F$3000,6,FALSE),"-")</f>
        <v>-</v>
      </c>
      <c r="AI173" s="115" t="str">
        <f>IFERROR(VLOOKUP(CONCATENATE($A173,AI$1),'Исх-видео'!$A$2:$F$3000,6,FALSE),"-")</f>
        <v>-</v>
      </c>
      <c r="AJ173" s="115" t="str">
        <f>IFERROR(VLOOKUP(CONCATENATE($A173,AJ$1),'Исх-видео'!$A$2:$F$3000,6,FALSE),"-")</f>
        <v>НЕТ</v>
      </c>
      <c r="AK173" s="115" t="str">
        <f>IFERROR(VLOOKUP(CONCATENATE($A173,AK$1),'Исх-видео'!$A$2:$F$3000,6,FALSE),"-")</f>
        <v>ДА</v>
      </c>
      <c r="AL173" s="115" t="str">
        <f>IFERROR(VLOOKUP(CONCATENATE($A173,AL$1),'Исх-видео'!$A$2:$F$3000,6,FALSE),"-")</f>
        <v>ДА</v>
      </c>
      <c r="AM173" s="115" t="str">
        <f>IFERROR(VLOOKUP(CONCATENATE($A173,AM$1),'Исх-видео'!$A$2:$F$3000,6,FALSE),"-")</f>
        <v>-</v>
      </c>
      <c r="AN173" s="115" t="str">
        <f>IFERROR(VLOOKUP(CONCATENATE($A173,AN$1),'Исх-видео'!$A$2:$F$3000,6,FALSE),"-")</f>
        <v>ДА</v>
      </c>
      <c r="AO173" s="115" t="str">
        <f>IFERROR(VLOOKUP(CONCATENATE($A173,AO$1),'Исх-видео'!$A$2:$F$3000,6,FALSE),"-")</f>
        <v>-</v>
      </c>
      <c r="AP173" s="115" t="str">
        <f>IFERROR(VLOOKUP(CONCATENATE($A173,AP$1),'Исх-видео'!$A$2:$F$3000,6,FALSE),"-")</f>
        <v>-</v>
      </c>
      <c r="AQ173" s="115" t="str">
        <f>IFERROR(VLOOKUP(CONCATENATE($A173,AQ$1),'Исх-видео'!$A$2:$F$3000,6,FALSE),"-")</f>
        <v>-</v>
      </c>
      <c r="AR173" s="115" t="str">
        <f>IFERROR(VLOOKUP(CONCATENATE($A173,AR$1),'Исх-видео'!$A$2:$F$3000,6,FALSE),"-")</f>
        <v>-</v>
      </c>
      <c r="AS173" s="115" t="str">
        <f>IFERROR(VLOOKUP(CONCATENATE($A173,AS$1),'Исх-видео'!$A$2:$F$3000,6,FALSE),"-")</f>
        <v>-</v>
      </c>
      <c r="AT173" s="115" t="str">
        <f>IFERROR(VLOOKUP(CONCATENATE($A173,AT$1),'Исх-видео'!$A$2:$F$3000,6,FALSE),"-")</f>
        <v>-</v>
      </c>
      <c r="AU173" s="115" t="str">
        <f>IFERROR(VLOOKUP(CONCATENATE($A173,AU$1),'Исх-видео'!$A$2:$F$3000,6,FALSE),"-")</f>
        <v>-</v>
      </c>
      <c r="AV173" s="115" t="str">
        <f>IFERROR(VLOOKUP(CONCATENATE($A173,AV$1),'Исх-видео'!$A$2:$F$3000,6,FALSE),"-")</f>
        <v>-</v>
      </c>
      <c r="AW173" s="115" t="str">
        <f>IFERROR(VLOOKUP(CONCATENATE($A173,AW$1),'Исх-видео'!$A$2:$F$3000,6,FALSE),"-")</f>
        <v>-</v>
      </c>
      <c r="AX173" s="115" t="str">
        <f>IFERROR(VLOOKUP(CONCATENATE($A173,AX$1),'Исх-видео'!$A$2:$F$3000,6,FALSE),"-")</f>
        <v>-</v>
      </c>
      <c r="AY173" s="115" t="str">
        <f>IFERROR(VLOOKUP(CONCATENATE($A173,AY$1),'Исх-видео'!$A$2:$F$3000,6,FALSE),"-")</f>
        <v>-</v>
      </c>
      <c r="AZ173" s="115" t="str">
        <f>IFERROR(VLOOKUP(CONCATENATE($A173,AZ$1),'Исх-видео'!$A$2:$F$3000,6,FALSE),"-")</f>
        <v>-</v>
      </c>
      <c r="BA173" s="115" t="str">
        <f>IFERROR(VLOOKUP(CONCATENATE($A173,BA$1),'Исх-видео'!$A$2:$F$3000,6,FALSE),"-")</f>
        <v>НЕТ</v>
      </c>
      <c r="BB173" s="115" t="str">
        <f>IFERROR(VLOOKUP(CONCATENATE($A173,BB$1),'Исх-видео'!$A$2:$F$3000,6,FALSE),"-")</f>
        <v>-</v>
      </c>
      <c r="BC173" s="115" t="str">
        <f>IFERROR(VLOOKUP(CONCATENATE($A173,BC$1),'Исх-видео'!$A$2:$F$3000,6,FALSE),"-")</f>
        <v>НЕТ</v>
      </c>
      <c r="BD173" s="115" t="str">
        <f>IFERROR(VLOOKUP(CONCATENATE($A173,BD$1),'Исх-видео'!$A$2:$F$3000,6,FALSE),"-")</f>
        <v>-</v>
      </c>
      <c r="BE173" s="115" t="str">
        <f>IFERROR(VLOOKUP(CONCATENATE($A173,BE$1),'Исх-видео'!$A$2:$F$3000,6,FALSE),"-")</f>
        <v>НЕТ</v>
      </c>
      <c r="BF173" s="115" t="str">
        <f>IFERROR(VLOOKUP(CONCATENATE($A173,BF$1),'Исх-видео'!$A$2:$F$3000,6,FALSE),"-")</f>
        <v>-</v>
      </c>
      <c r="BG173" s="115" t="str">
        <f>IFERROR(VLOOKUP(CONCATENATE($A173,BG$1),'Исх-видео'!$A$2:$F$3000,6,FALSE),"-")</f>
        <v>-</v>
      </c>
      <c r="BH173" s="116"/>
    </row>
    <row r="174" spans="1:60">
      <c r="A174" s="38">
        <f t="shared" si="14"/>
        <v>73</v>
      </c>
      <c r="B174" s="115" t="str">
        <f>IFERROR(VLOOKUP(CONCATENATE($A174,B$1),'Исх-видео'!$A$2:$F$3000,6,FALSE),"-")</f>
        <v>-</v>
      </c>
      <c r="C174" s="115" t="str">
        <f>IFERROR(VLOOKUP(CONCATENATE($A174,C$1),'Исх-видео'!$A$2:$F$3000,6,FALSE),"-")</f>
        <v>-</v>
      </c>
      <c r="D174" s="115" t="str">
        <f>IFERROR(VLOOKUP(CONCATENATE($A174,D$1),'Исх-видео'!$A$2:$F$3000,6,FALSE),"-")</f>
        <v>-</v>
      </c>
      <c r="E174" s="115" t="str">
        <f>IFERROR(VLOOKUP(CONCATENATE($A174,E$1),'Исх-видео'!$A$2:$F$3000,6,FALSE),"-")</f>
        <v>-</v>
      </c>
      <c r="F174" s="115" t="str">
        <f>IFERROR(VLOOKUP(CONCATENATE($A174,F$1),'Исх-видео'!$A$2:$F$3000,6,FALSE),"-")</f>
        <v>-</v>
      </c>
      <c r="G174" s="115" t="str">
        <f>IFERROR(VLOOKUP(CONCATENATE($A174,G$1),'Исх-видео'!$A$2:$F$3000,6,FALSE),"-")</f>
        <v>-</v>
      </c>
      <c r="H174" s="115" t="str">
        <f>IFERROR(VLOOKUP(CONCATENATE($A174,H$1),'Исх-видео'!$A$2:$F$3000,6,FALSE),"-")</f>
        <v>-</v>
      </c>
      <c r="I174" s="115" t="str">
        <f>IFERROR(VLOOKUP(CONCATENATE($A174,I$1),'Исх-видео'!$A$2:$F$3000,6,FALSE),"-")</f>
        <v>-</v>
      </c>
      <c r="J174" s="115" t="str">
        <f>IFERROR(VLOOKUP(CONCATENATE($A174,J$1),'Исх-видео'!$A$2:$F$3000,6,FALSE),"-")</f>
        <v>-</v>
      </c>
      <c r="K174" s="115" t="str">
        <f>IFERROR(VLOOKUP(CONCATENATE($A174,K$1),'Исх-видео'!$A$2:$F$3000,6,FALSE),"-")</f>
        <v>-</v>
      </c>
      <c r="L174" s="115" t="str">
        <f>IFERROR(VLOOKUP(CONCATENATE($A174,L$1),'Исх-видео'!$A$2:$F$3000,6,FALSE),"-")</f>
        <v>-</v>
      </c>
      <c r="M174" s="115" t="str">
        <f>IFERROR(VLOOKUP(CONCATENATE($A174,M$1),'Исх-видео'!$A$2:$F$3000,6,FALSE),"-")</f>
        <v>-</v>
      </c>
      <c r="N174" s="115" t="str">
        <f>IFERROR(VLOOKUP(CONCATENATE($A174,N$1),'Исх-видео'!$A$2:$F$3000,6,FALSE),"-")</f>
        <v>-</v>
      </c>
      <c r="O174" s="115" t="str">
        <f>IFERROR(VLOOKUP(CONCATENATE($A174,O$1),'Исх-видео'!$A$2:$F$3000,6,FALSE),"-")</f>
        <v>-</v>
      </c>
      <c r="P174" s="115" t="str">
        <f>IFERROR(VLOOKUP(CONCATENATE($A174,P$1),'Исх-видео'!$A$2:$F$3000,6,FALSE),"-")</f>
        <v>-</v>
      </c>
      <c r="Q174" s="115" t="str">
        <f>IFERROR(VLOOKUP(CONCATENATE($A174,Q$1),'Исх-видео'!$A$2:$F$3000,6,FALSE),"-")</f>
        <v>-</v>
      </c>
      <c r="R174" s="115" t="str">
        <f>IFERROR(VLOOKUP(CONCATENATE($A174,R$1),'Исх-видео'!$A$2:$F$3000,6,FALSE),"-")</f>
        <v>-</v>
      </c>
      <c r="S174" s="115" t="str">
        <f>IFERROR(VLOOKUP(CONCATENATE($A174,S$1),'Исх-видео'!$A$2:$F$3000,6,FALSE),"-")</f>
        <v>-</v>
      </c>
      <c r="T174" s="115" t="str">
        <f>IFERROR(VLOOKUP(CONCATENATE($A174,T$1),'Исх-видео'!$A$2:$F$3000,6,FALSE),"-")</f>
        <v>-</v>
      </c>
      <c r="U174" s="115" t="str">
        <f>IFERROR(VLOOKUP(CONCATENATE($A174,U$1),'Исх-видео'!$A$2:$F$3000,6,FALSE),"-")</f>
        <v>-</v>
      </c>
      <c r="V174" s="115" t="str">
        <f>IFERROR(VLOOKUP(CONCATENATE($A174,V$1),'Исх-видео'!$A$2:$F$3000,6,FALSE),"-")</f>
        <v>-</v>
      </c>
      <c r="W174" s="115" t="str">
        <f>IFERROR(VLOOKUP(CONCATENATE($A174,W$1),'Исх-видео'!$A$2:$F$3000,6,FALSE),"-")</f>
        <v>-</v>
      </c>
      <c r="X174" s="115" t="str">
        <f>IFERROR(VLOOKUP(CONCATENATE($A174,X$1),'Исх-видео'!$A$2:$F$3000,6,FALSE),"-")</f>
        <v>-</v>
      </c>
      <c r="Y174" s="115" t="str">
        <f>IFERROR(VLOOKUP(CONCATENATE($A174,Y$1),'Исх-видео'!$A$2:$F$3000,6,FALSE),"-")</f>
        <v>-</v>
      </c>
      <c r="Z174" s="115" t="str">
        <f>IFERROR(VLOOKUP(CONCATENATE($A174,Z$1),'Исх-видео'!$A$2:$F$3000,6,FALSE),"-")</f>
        <v>-</v>
      </c>
      <c r="AA174" s="115" t="str">
        <f>IFERROR(VLOOKUP(CONCATENATE($A174,AA$1),'Исх-видео'!$A$2:$F$3000,6,FALSE),"-")</f>
        <v>-</v>
      </c>
      <c r="AB174" s="115" t="str">
        <f>IFERROR(VLOOKUP(CONCATENATE($A174,AB$1),'Исх-видео'!$A$2:$F$3000,6,FALSE),"-")</f>
        <v>-</v>
      </c>
      <c r="AC174" s="115" t="str">
        <f>IFERROR(VLOOKUP(CONCATENATE($A174,AC$1),'Исх-видео'!$A$2:$F$3000,6,FALSE),"-")</f>
        <v>-</v>
      </c>
      <c r="AD174" s="115" t="str">
        <f>IFERROR(VLOOKUP(CONCATENATE($A174,AD$1),'Исх-видео'!$A$2:$F$3000,6,FALSE),"-")</f>
        <v>-</v>
      </c>
      <c r="AE174" s="115" t="str">
        <f>IFERROR(VLOOKUP(CONCATENATE($A174,AE$1),'Исх-видео'!$A$2:$F$3000,6,FALSE),"-")</f>
        <v>-</v>
      </c>
      <c r="AF174" s="115" t="str">
        <f>IFERROR(VLOOKUP(CONCATENATE($A174,AF$1),'Исх-видео'!$A$2:$F$3000,6,FALSE),"-")</f>
        <v>-</v>
      </c>
      <c r="AG174" s="115" t="str">
        <f>IFERROR(VLOOKUP(CONCATENATE($A174,AG$1),'Исх-видео'!$A$2:$F$3000,6,FALSE),"-")</f>
        <v>-</v>
      </c>
      <c r="AH174" s="115" t="str">
        <f>IFERROR(VLOOKUP(CONCATENATE($A174,AH$1),'Исх-видео'!$A$2:$F$3000,6,FALSE),"-")</f>
        <v>-</v>
      </c>
      <c r="AI174" s="115" t="str">
        <f>IFERROR(VLOOKUP(CONCATENATE($A174,AI$1),'Исх-видео'!$A$2:$F$3000,6,FALSE),"-")</f>
        <v>-</v>
      </c>
      <c r="AJ174" s="115" t="str">
        <f>IFERROR(VLOOKUP(CONCATENATE($A174,AJ$1),'Исх-видео'!$A$2:$F$3000,6,FALSE),"-")</f>
        <v>-</v>
      </c>
      <c r="AK174" s="115" t="str">
        <f>IFERROR(VLOOKUP(CONCATENATE($A174,AK$1),'Исх-видео'!$A$2:$F$3000,6,FALSE),"-")</f>
        <v>-</v>
      </c>
      <c r="AL174" s="115" t="str">
        <f>IFERROR(VLOOKUP(CONCATENATE($A174,AL$1),'Исх-видео'!$A$2:$F$3000,6,FALSE),"-")</f>
        <v>-</v>
      </c>
      <c r="AM174" s="115" t="str">
        <f>IFERROR(VLOOKUP(CONCATENATE($A174,AM$1),'Исх-видео'!$A$2:$F$3000,6,FALSE),"-")</f>
        <v>-</v>
      </c>
      <c r="AN174" s="115" t="str">
        <f>IFERROR(VLOOKUP(CONCATENATE($A174,AN$1),'Исх-видео'!$A$2:$F$3000,6,FALSE),"-")</f>
        <v>-</v>
      </c>
      <c r="AO174" s="115" t="str">
        <f>IFERROR(VLOOKUP(CONCATENATE($A174,AO$1),'Исх-видео'!$A$2:$F$3000,6,FALSE),"-")</f>
        <v>-</v>
      </c>
      <c r="AP174" s="115" t="str">
        <f>IFERROR(VLOOKUP(CONCATENATE($A174,AP$1),'Исх-видео'!$A$2:$F$3000,6,FALSE),"-")</f>
        <v>-</v>
      </c>
      <c r="AQ174" s="115" t="str">
        <f>IFERROR(VLOOKUP(CONCATENATE($A174,AQ$1),'Исх-видео'!$A$2:$F$3000,6,FALSE),"-")</f>
        <v>-</v>
      </c>
      <c r="AR174" s="115" t="str">
        <f>IFERROR(VLOOKUP(CONCATENATE($A174,AR$1),'Исх-видео'!$A$2:$F$3000,6,FALSE),"-")</f>
        <v>-</v>
      </c>
      <c r="AS174" s="115" t="str">
        <f>IFERROR(VLOOKUP(CONCATENATE($A174,AS$1),'Исх-видео'!$A$2:$F$3000,6,FALSE),"-")</f>
        <v>-</v>
      </c>
      <c r="AT174" s="115" t="str">
        <f>IFERROR(VLOOKUP(CONCATENATE($A174,AT$1),'Исх-видео'!$A$2:$F$3000,6,FALSE),"-")</f>
        <v>-</v>
      </c>
      <c r="AU174" s="115" t="str">
        <f>IFERROR(VLOOKUP(CONCATENATE($A174,AU$1),'Исх-видео'!$A$2:$F$3000,6,FALSE),"-")</f>
        <v>-</v>
      </c>
      <c r="AV174" s="115" t="str">
        <f>IFERROR(VLOOKUP(CONCATENATE($A174,AV$1),'Исх-видео'!$A$2:$F$3000,6,FALSE),"-")</f>
        <v>-</v>
      </c>
      <c r="AW174" s="115" t="str">
        <f>IFERROR(VLOOKUP(CONCATENATE($A174,AW$1),'Исх-видео'!$A$2:$F$3000,6,FALSE),"-")</f>
        <v>-</v>
      </c>
      <c r="AX174" s="115" t="str">
        <f>IFERROR(VLOOKUP(CONCATENATE($A174,AX$1),'Исх-видео'!$A$2:$F$3000,6,FALSE),"-")</f>
        <v>-</v>
      </c>
      <c r="AY174" s="115" t="str">
        <f>IFERROR(VLOOKUP(CONCATENATE($A174,AY$1),'Исх-видео'!$A$2:$F$3000,6,FALSE),"-")</f>
        <v>-</v>
      </c>
      <c r="AZ174" s="115" t="str">
        <f>IFERROR(VLOOKUP(CONCATENATE($A174,AZ$1),'Исх-видео'!$A$2:$F$3000,6,FALSE),"-")</f>
        <v>-</v>
      </c>
      <c r="BA174" s="115" t="str">
        <f>IFERROR(VLOOKUP(CONCATENATE($A174,BA$1),'Исх-видео'!$A$2:$F$3000,6,FALSE),"-")</f>
        <v>-</v>
      </c>
      <c r="BB174" s="115" t="str">
        <f>IFERROR(VLOOKUP(CONCATENATE($A174,BB$1),'Исх-видео'!$A$2:$F$3000,6,FALSE),"-")</f>
        <v>-</v>
      </c>
      <c r="BC174" s="115" t="str">
        <f>IFERROR(VLOOKUP(CONCATENATE($A174,BC$1),'Исх-видео'!$A$2:$F$3000,6,FALSE),"-")</f>
        <v>-</v>
      </c>
      <c r="BD174" s="115" t="str">
        <f>IFERROR(VLOOKUP(CONCATENATE($A174,BD$1),'Исх-видео'!$A$2:$F$3000,6,FALSE),"-")</f>
        <v>-</v>
      </c>
      <c r="BE174" s="115" t="str">
        <f>IFERROR(VLOOKUP(CONCATENATE($A174,BE$1),'Исх-видео'!$A$2:$F$3000,6,FALSE),"-")</f>
        <v>-</v>
      </c>
      <c r="BF174" s="115" t="str">
        <f>IFERROR(VLOOKUP(CONCATENATE($A174,BF$1),'Исх-видео'!$A$2:$F$3000,6,FALSE),"-")</f>
        <v>-</v>
      </c>
      <c r="BG174" s="115" t="str">
        <f>IFERROR(VLOOKUP(CONCATENATE($A174,BG$1),'Исх-видео'!$A$2:$F$3000,6,FALSE),"-")</f>
        <v>-</v>
      </c>
      <c r="BH174" s="116"/>
    </row>
    <row r="175" spans="1:60">
      <c r="A175" s="38">
        <f t="shared" si="14"/>
        <v>74</v>
      </c>
      <c r="B175" s="115" t="str">
        <f>IFERROR(VLOOKUP(CONCATENATE($A175,B$1),'Исх-видео'!$A$2:$F$3000,6,FALSE),"-")</f>
        <v>-</v>
      </c>
      <c r="C175" s="115" t="str">
        <f>IFERROR(VLOOKUP(CONCATENATE($A175,C$1),'Исх-видео'!$A$2:$F$3000,6,FALSE),"-")</f>
        <v>-</v>
      </c>
      <c r="D175" s="115" t="str">
        <f>IFERROR(VLOOKUP(CONCATENATE($A175,D$1),'Исх-видео'!$A$2:$F$3000,6,FALSE),"-")</f>
        <v>-</v>
      </c>
      <c r="E175" s="115" t="str">
        <f>IFERROR(VLOOKUP(CONCATENATE($A175,E$1),'Исх-видео'!$A$2:$F$3000,6,FALSE),"-")</f>
        <v>-</v>
      </c>
      <c r="F175" s="115" t="str">
        <f>IFERROR(VLOOKUP(CONCATENATE($A175,F$1),'Исх-видео'!$A$2:$F$3000,6,FALSE),"-")</f>
        <v>-</v>
      </c>
      <c r="G175" s="115" t="str">
        <f>IFERROR(VLOOKUP(CONCATENATE($A175,G$1),'Исх-видео'!$A$2:$F$3000,6,FALSE),"-")</f>
        <v>-</v>
      </c>
      <c r="H175" s="115" t="str">
        <f>IFERROR(VLOOKUP(CONCATENATE($A175,H$1),'Исх-видео'!$A$2:$F$3000,6,FALSE),"-")</f>
        <v>-</v>
      </c>
      <c r="I175" s="115" t="str">
        <f>IFERROR(VLOOKUP(CONCATENATE($A175,I$1),'Исх-видео'!$A$2:$F$3000,6,FALSE),"-")</f>
        <v>-</v>
      </c>
      <c r="J175" s="115" t="str">
        <f>IFERROR(VLOOKUP(CONCATENATE($A175,J$1),'Исх-видео'!$A$2:$F$3000,6,FALSE),"-")</f>
        <v>-</v>
      </c>
      <c r="K175" s="115" t="str">
        <f>IFERROR(VLOOKUP(CONCATENATE($A175,K$1),'Исх-видео'!$A$2:$F$3000,6,FALSE),"-")</f>
        <v>-</v>
      </c>
      <c r="L175" s="115" t="str">
        <f>IFERROR(VLOOKUP(CONCATENATE($A175,L$1),'Исх-видео'!$A$2:$F$3000,6,FALSE),"-")</f>
        <v>-</v>
      </c>
      <c r="M175" s="115" t="str">
        <f>IFERROR(VLOOKUP(CONCATENATE($A175,M$1),'Исх-видео'!$A$2:$F$3000,6,FALSE),"-")</f>
        <v>-</v>
      </c>
      <c r="N175" s="115" t="str">
        <f>IFERROR(VLOOKUP(CONCATENATE($A175,N$1),'Исх-видео'!$A$2:$F$3000,6,FALSE),"-")</f>
        <v>-</v>
      </c>
      <c r="O175" s="115" t="str">
        <f>IFERROR(VLOOKUP(CONCATENATE($A175,O$1),'Исх-видео'!$A$2:$F$3000,6,FALSE),"-")</f>
        <v>-</v>
      </c>
      <c r="P175" s="115" t="str">
        <f>IFERROR(VLOOKUP(CONCATENATE($A175,P$1),'Исх-видео'!$A$2:$F$3000,6,FALSE),"-")</f>
        <v>-</v>
      </c>
      <c r="Q175" s="115" t="str">
        <f>IFERROR(VLOOKUP(CONCATENATE($A175,Q$1),'Исх-видео'!$A$2:$F$3000,6,FALSE),"-")</f>
        <v>-</v>
      </c>
      <c r="R175" s="115" t="str">
        <f>IFERROR(VLOOKUP(CONCATENATE($A175,R$1),'Исх-видео'!$A$2:$F$3000,6,FALSE),"-")</f>
        <v>-</v>
      </c>
      <c r="S175" s="115" t="str">
        <f>IFERROR(VLOOKUP(CONCATENATE($A175,S$1),'Исх-видео'!$A$2:$F$3000,6,FALSE),"-")</f>
        <v>-</v>
      </c>
      <c r="T175" s="115" t="str">
        <f>IFERROR(VLOOKUP(CONCATENATE($A175,T$1),'Исх-видео'!$A$2:$F$3000,6,FALSE),"-")</f>
        <v>-</v>
      </c>
      <c r="U175" s="115" t="str">
        <f>IFERROR(VLOOKUP(CONCATENATE($A175,U$1),'Исх-видео'!$A$2:$F$3000,6,FALSE),"-")</f>
        <v>-</v>
      </c>
      <c r="V175" s="115" t="str">
        <f>IFERROR(VLOOKUP(CONCATENATE($A175,V$1),'Исх-видео'!$A$2:$F$3000,6,FALSE),"-")</f>
        <v>-</v>
      </c>
      <c r="W175" s="115" t="str">
        <f>IFERROR(VLOOKUP(CONCATENATE($A175,W$1),'Исх-видео'!$A$2:$F$3000,6,FALSE),"-")</f>
        <v>-</v>
      </c>
      <c r="X175" s="115" t="str">
        <f>IFERROR(VLOOKUP(CONCATENATE($A175,X$1),'Исх-видео'!$A$2:$F$3000,6,FALSE),"-")</f>
        <v>-</v>
      </c>
      <c r="Y175" s="115" t="str">
        <f>IFERROR(VLOOKUP(CONCATENATE($A175,Y$1),'Исх-видео'!$A$2:$F$3000,6,FALSE),"-")</f>
        <v>-</v>
      </c>
      <c r="Z175" s="115" t="str">
        <f>IFERROR(VLOOKUP(CONCATENATE($A175,Z$1),'Исх-видео'!$A$2:$F$3000,6,FALSE),"-")</f>
        <v>-</v>
      </c>
      <c r="AA175" s="115" t="str">
        <f>IFERROR(VLOOKUP(CONCATENATE($A175,AA$1),'Исх-видео'!$A$2:$F$3000,6,FALSE),"-")</f>
        <v>-</v>
      </c>
      <c r="AB175" s="115" t="str">
        <f>IFERROR(VLOOKUP(CONCATENATE($A175,AB$1),'Исх-видео'!$A$2:$F$3000,6,FALSE),"-")</f>
        <v>-</v>
      </c>
      <c r="AC175" s="115" t="str">
        <f>IFERROR(VLOOKUP(CONCATENATE($A175,AC$1),'Исх-видео'!$A$2:$F$3000,6,FALSE),"-")</f>
        <v>-</v>
      </c>
      <c r="AD175" s="115" t="str">
        <f>IFERROR(VLOOKUP(CONCATENATE($A175,AD$1),'Исх-видео'!$A$2:$F$3000,6,FALSE),"-")</f>
        <v>-</v>
      </c>
      <c r="AE175" s="115" t="str">
        <f>IFERROR(VLOOKUP(CONCATENATE($A175,AE$1),'Исх-видео'!$A$2:$F$3000,6,FALSE),"-")</f>
        <v>-</v>
      </c>
      <c r="AF175" s="115" t="str">
        <f>IFERROR(VLOOKUP(CONCATENATE($A175,AF$1),'Исх-видео'!$A$2:$F$3000,6,FALSE),"-")</f>
        <v>-</v>
      </c>
      <c r="AG175" s="115" t="str">
        <f>IFERROR(VLOOKUP(CONCATENATE($A175,AG$1),'Исх-видео'!$A$2:$F$3000,6,FALSE),"-")</f>
        <v>-</v>
      </c>
      <c r="AH175" s="115" t="str">
        <f>IFERROR(VLOOKUP(CONCATENATE($A175,AH$1),'Исх-видео'!$A$2:$F$3000,6,FALSE),"-")</f>
        <v>-</v>
      </c>
      <c r="AI175" s="115" t="str">
        <f>IFERROR(VLOOKUP(CONCATENATE($A175,AI$1),'Исх-видео'!$A$2:$F$3000,6,FALSE),"-")</f>
        <v>-</v>
      </c>
      <c r="AJ175" s="115" t="str">
        <f>IFERROR(VLOOKUP(CONCATENATE($A175,AJ$1),'Исх-видео'!$A$2:$F$3000,6,FALSE),"-")</f>
        <v>-</v>
      </c>
      <c r="AK175" s="115" t="str">
        <f>IFERROR(VLOOKUP(CONCATENATE($A175,AK$1),'Исх-видео'!$A$2:$F$3000,6,FALSE),"-")</f>
        <v>-</v>
      </c>
      <c r="AL175" s="115" t="str">
        <f>IFERROR(VLOOKUP(CONCATENATE($A175,AL$1),'Исх-видео'!$A$2:$F$3000,6,FALSE),"-")</f>
        <v>ДА</v>
      </c>
      <c r="AM175" s="115" t="str">
        <f>IFERROR(VLOOKUP(CONCATENATE($A175,AM$1),'Исх-видео'!$A$2:$F$3000,6,FALSE),"-")</f>
        <v>-</v>
      </c>
      <c r="AN175" s="115" t="str">
        <f>IFERROR(VLOOKUP(CONCATENATE($A175,AN$1),'Исх-видео'!$A$2:$F$3000,6,FALSE),"-")</f>
        <v>-</v>
      </c>
      <c r="AO175" s="115" t="str">
        <f>IFERROR(VLOOKUP(CONCATENATE($A175,AO$1),'Исх-видео'!$A$2:$F$3000,6,FALSE),"-")</f>
        <v>-</v>
      </c>
      <c r="AP175" s="115" t="str">
        <f>IFERROR(VLOOKUP(CONCATENATE($A175,AP$1),'Исх-видео'!$A$2:$F$3000,6,FALSE),"-")</f>
        <v>-</v>
      </c>
      <c r="AQ175" s="115" t="str">
        <f>IFERROR(VLOOKUP(CONCATENATE($A175,AQ$1),'Исх-видео'!$A$2:$F$3000,6,FALSE),"-")</f>
        <v>-</v>
      </c>
      <c r="AR175" s="115" t="str">
        <f>IFERROR(VLOOKUP(CONCATENATE($A175,AR$1),'Исх-видео'!$A$2:$F$3000,6,FALSE),"-")</f>
        <v>-</v>
      </c>
      <c r="AS175" s="115" t="str">
        <f>IFERROR(VLOOKUP(CONCATENATE($A175,AS$1),'Исх-видео'!$A$2:$F$3000,6,FALSE),"-")</f>
        <v>-</v>
      </c>
      <c r="AT175" s="115" t="str">
        <f>IFERROR(VLOOKUP(CONCATENATE($A175,AT$1),'Исх-видео'!$A$2:$F$3000,6,FALSE),"-")</f>
        <v>-</v>
      </c>
      <c r="AU175" s="115" t="str">
        <f>IFERROR(VLOOKUP(CONCATENATE($A175,AU$1),'Исх-видео'!$A$2:$F$3000,6,FALSE),"-")</f>
        <v>-</v>
      </c>
      <c r="AV175" s="115" t="str">
        <f>IFERROR(VLOOKUP(CONCATENATE($A175,AV$1),'Исх-видео'!$A$2:$F$3000,6,FALSE),"-")</f>
        <v>-</v>
      </c>
      <c r="AW175" s="115" t="str">
        <f>IFERROR(VLOOKUP(CONCATENATE($A175,AW$1),'Исх-видео'!$A$2:$F$3000,6,FALSE),"-")</f>
        <v>-</v>
      </c>
      <c r="AX175" s="115" t="str">
        <f>IFERROR(VLOOKUP(CONCATENATE($A175,AX$1),'Исх-видео'!$A$2:$F$3000,6,FALSE),"-")</f>
        <v>-</v>
      </c>
      <c r="AY175" s="115" t="str">
        <f>IFERROR(VLOOKUP(CONCATENATE($A175,AY$1),'Исх-видео'!$A$2:$F$3000,6,FALSE),"-")</f>
        <v>-</v>
      </c>
      <c r="AZ175" s="115" t="str">
        <f>IFERROR(VLOOKUP(CONCATENATE($A175,AZ$1),'Исх-видео'!$A$2:$F$3000,6,FALSE),"-")</f>
        <v>-</v>
      </c>
      <c r="BA175" s="115" t="str">
        <f>IFERROR(VLOOKUP(CONCATENATE($A175,BA$1),'Исх-видео'!$A$2:$F$3000,6,FALSE),"-")</f>
        <v>-</v>
      </c>
      <c r="BB175" s="115" t="str">
        <f>IFERROR(VLOOKUP(CONCATENATE($A175,BB$1),'Исх-видео'!$A$2:$F$3000,6,FALSE),"-")</f>
        <v>-</v>
      </c>
      <c r="BC175" s="115" t="str">
        <f>IFERROR(VLOOKUP(CONCATENATE($A175,BC$1),'Исх-видео'!$A$2:$F$3000,6,FALSE),"-")</f>
        <v>-</v>
      </c>
      <c r="BD175" s="115" t="str">
        <f>IFERROR(VLOOKUP(CONCATENATE($A175,BD$1),'Исх-видео'!$A$2:$F$3000,6,FALSE),"-")</f>
        <v>-</v>
      </c>
      <c r="BE175" s="115" t="str">
        <f>IFERROR(VLOOKUP(CONCATENATE($A175,BE$1),'Исх-видео'!$A$2:$F$3000,6,FALSE),"-")</f>
        <v>-</v>
      </c>
      <c r="BF175" s="115" t="str">
        <f>IFERROR(VLOOKUP(CONCATENATE($A175,BF$1),'Исх-видео'!$A$2:$F$3000,6,FALSE),"-")</f>
        <v>-</v>
      </c>
      <c r="BG175" s="115" t="str">
        <f>IFERROR(VLOOKUP(CONCATENATE($A175,BG$1),'Исх-видео'!$A$2:$F$3000,6,FALSE),"-")</f>
        <v>-</v>
      </c>
      <c r="BH175" s="116"/>
    </row>
    <row r="176" spans="1:60">
      <c r="A176" s="38">
        <f t="shared" si="14"/>
        <v>75</v>
      </c>
      <c r="B176" s="115" t="str">
        <f>IFERROR(VLOOKUP(CONCATENATE($A176,B$1),'Исх-видео'!$A$2:$F$3000,6,FALSE),"-")</f>
        <v>-</v>
      </c>
      <c r="C176" s="115" t="str">
        <f>IFERROR(VLOOKUP(CONCATENATE($A176,C$1),'Исх-видео'!$A$2:$F$3000,6,FALSE),"-")</f>
        <v>-</v>
      </c>
      <c r="D176" s="115" t="str">
        <f>IFERROR(VLOOKUP(CONCATENATE($A176,D$1),'Исх-видео'!$A$2:$F$3000,6,FALSE),"-")</f>
        <v>-</v>
      </c>
      <c r="E176" s="115" t="str">
        <f>IFERROR(VLOOKUP(CONCATENATE($A176,E$1),'Исх-видео'!$A$2:$F$3000,6,FALSE),"-")</f>
        <v>-</v>
      </c>
      <c r="F176" s="115" t="str">
        <f>IFERROR(VLOOKUP(CONCATENATE($A176,F$1),'Исх-видео'!$A$2:$F$3000,6,FALSE),"-")</f>
        <v>-</v>
      </c>
      <c r="G176" s="115" t="str">
        <f>IFERROR(VLOOKUP(CONCATENATE($A176,G$1),'Исх-видео'!$A$2:$F$3000,6,FALSE),"-")</f>
        <v>-</v>
      </c>
      <c r="H176" s="115" t="str">
        <f>IFERROR(VLOOKUP(CONCATENATE($A176,H$1),'Исх-видео'!$A$2:$F$3000,6,FALSE),"-")</f>
        <v>-</v>
      </c>
      <c r="I176" s="115" t="str">
        <f>IFERROR(VLOOKUP(CONCATENATE($A176,I$1),'Исх-видео'!$A$2:$F$3000,6,FALSE),"-")</f>
        <v>-</v>
      </c>
      <c r="J176" s="115" t="str">
        <f>IFERROR(VLOOKUP(CONCATENATE($A176,J$1),'Исх-видео'!$A$2:$F$3000,6,FALSE),"-")</f>
        <v>-</v>
      </c>
      <c r="K176" s="115" t="str">
        <f>IFERROR(VLOOKUP(CONCATENATE($A176,K$1),'Исх-видео'!$A$2:$F$3000,6,FALSE),"-")</f>
        <v>-</v>
      </c>
      <c r="L176" s="115" t="str">
        <f>IFERROR(VLOOKUP(CONCATENATE($A176,L$1),'Исх-видео'!$A$2:$F$3000,6,FALSE),"-")</f>
        <v>-</v>
      </c>
      <c r="M176" s="115" t="str">
        <f>IFERROR(VLOOKUP(CONCATENATE($A176,M$1),'Исх-видео'!$A$2:$F$3000,6,FALSE),"-")</f>
        <v>-</v>
      </c>
      <c r="N176" s="115" t="str">
        <f>IFERROR(VLOOKUP(CONCATENATE($A176,N$1),'Исх-видео'!$A$2:$F$3000,6,FALSE),"-")</f>
        <v>-</v>
      </c>
      <c r="O176" s="115" t="str">
        <f>IFERROR(VLOOKUP(CONCATENATE($A176,O$1),'Исх-видео'!$A$2:$F$3000,6,FALSE),"-")</f>
        <v>-</v>
      </c>
      <c r="P176" s="115" t="str">
        <f>IFERROR(VLOOKUP(CONCATENATE($A176,P$1),'Исх-видео'!$A$2:$F$3000,6,FALSE),"-")</f>
        <v>-</v>
      </c>
      <c r="Q176" s="115" t="str">
        <f>IFERROR(VLOOKUP(CONCATENATE($A176,Q$1),'Исх-видео'!$A$2:$F$3000,6,FALSE),"-")</f>
        <v>-</v>
      </c>
      <c r="R176" s="115" t="str">
        <f>IFERROR(VLOOKUP(CONCATENATE($A176,R$1),'Исх-видео'!$A$2:$F$3000,6,FALSE),"-")</f>
        <v>-</v>
      </c>
      <c r="S176" s="115" t="str">
        <f>IFERROR(VLOOKUP(CONCATENATE($A176,S$1),'Исх-видео'!$A$2:$F$3000,6,FALSE),"-")</f>
        <v>-</v>
      </c>
      <c r="T176" s="115" t="str">
        <f>IFERROR(VLOOKUP(CONCATENATE($A176,T$1),'Исх-видео'!$A$2:$F$3000,6,FALSE),"-")</f>
        <v>-</v>
      </c>
      <c r="U176" s="115" t="str">
        <f>IFERROR(VLOOKUP(CONCATENATE($A176,U$1),'Исх-видео'!$A$2:$F$3000,6,FALSE),"-")</f>
        <v>-</v>
      </c>
      <c r="V176" s="115" t="str">
        <f>IFERROR(VLOOKUP(CONCATENATE($A176,V$1),'Исх-видео'!$A$2:$F$3000,6,FALSE),"-")</f>
        <v>-</v>
      </c>
      <c r="W176" s="115" t="str">
        <f>IFERROR(VLOOKUP(CONCATENATE($A176,W$1),'Исх-видео'!$A$2:$F$3000,6,FALSE),"-")</f>
        <v>-</v>
      </c>
      <c r="X176" s="115" t="str">
        <f>IFERROR(VLOOKUP(CONCATENATE($A176,X$1),'Исх-видео'!$A$2:$F$3000,6,FALSE),"-")</f>
        <v>-</v>
      </c>
      <c r="Y176" s="115" t="str">
        <f>IFERROR(VLOOKUP(CONCATENATE($A176,Y$1),'Исх-видео'!$A$2:$F$3000,6,FALSE),"-")</f>
        <v>-</v>
      </c>
      <c r="Z176" s="115" t="str">
        <f>IFERROR(VLOOKUP(CONCATENATE($A176,Z$1),'Исх-видео'!$A$2:$F$3000,6,FALSE),"-")</f>
        <v>-</v>
      </c>
      <c r="AA176" s="115" t="str">
        <f>IFERROR(VLOOKUP(CONCATENATE($A176,AA$1),'Исх-видео'!$A$2:$F$3000,6,FALSE),"-")</f>
        <v>-</v>
      </c>
      <c r="AB176" s="115" t="str">
        <f>IFERROR(VLOOKUP(CONCATENATE($A176,AB$1),'Исх-видео'!$A$2:$F$3000,6,FALSE),"-")</f>
        <v>-</v>
      </c>
      <c r="AC176" s="115" t="str">
        <f>IFERROR(VLOOKUP(CONCATENATE($A176,AC$1),'Исх-видео'!$A$2:$F$3000,6,FALSE),"-")</f>
        <v>-</v>
      </c>
      <c r="AD176" s="115" t="str">
        <f>IFERROR(VLOOKUP(CONCATENATE($A176,AD$1),'Исх-видео'!$A$2:$F$3000,6,FALSE),"-")</f>
        <v>-</v>
      </c>
      <c r="AE176" s="115" t="str">
        <f>IFERROR(VLOOKUP(CONCATENATE($A176,AE$1),'Исх-видео'!$A$2:$F$3000,6,FALSE),"-")</f>
        <v>-</v>
      </c>
      <c r="AF176" s="115" t="str">
        <f>IFERROR(VLOOKUP(CONCATENATE($A176,AF$1),'Исх-видео'!$A$2:$F$3000,6,FALSE),"-")</f>
        <v>-</v>
      </c>
      <c r="AG176" s="115" t="str">
        <f>IFERROR(VLOOKUP(CONCATENATE($A176,AG$1),'Исх-видео'!$A$2:$F$3000,6,FALSE),"-")</f>
        <v>-</v>
      </c>
      <c r="AH176" s="115" t="str">
        <f>IFERROR(VLOOKUP(CONCATENATE($A176,AH$1),'Исх-видео'!$A$2:$F$3000,6,FALSE),"-")</f>
        <v>-</v>
      </c>
      <c r="AI176" s="115" t="str">
        <f>IFERROR(VLOOKUP(CONCATENATE($A176,AI$1),'Исх-видео'!$A$2:$F$3000,6,FALSE),"-")</f>
        <v>-</v>
      </c>
      <c r="AJ176" s="115" t="str">
        <f>IFERROR(VLOOKUP(CONCATENATE($A176,AJ$1),'Исх-видео'!$A$2:$F$3000,6,FALSE),"-")</f>
        <v>-</v>
      </c>
      <c r="AK176" s="115" t="str">
        <f>IFERROR(VLOOKUP(CONCATENATE($A176,AK$1),'Исх-видео'!$A$2:$F$3000,6,FALSE),"-")</f>
        <v>-</v>
      </c>
      <c r="AL176" s="115" t="str">
        <f>IFERROR(VLOOKUP(CONCATENATE($A176,AL$1),'Исх-видео'!$A$2:$F$3000,6,FALSE),"-")</f>
        <v>-</v>
      </c>
      <c r="AM176" s="115" t="str">
        <f>IFERROR(VLOOKUP(CONCATENATE($A176,AM$1),'Исх-видео'!$A$2:$F$3000,6,FALSE),"-")</f>
        <v>-</v>
      </c>
      <c r="AN176" s="115" t="str">
        <f>IFERROR(VLOOKUP(CONCATENATE($A176,AN$1),'Исх-видео'!$A$2:$F$3000,6,FALSE),"-")</f>
        <v>-</v>
      </c>
      <c r="AO176" s="115" t="str">
        <f>IFERROR(VLOOKUP(CONCATENATE($A176,AO$1),'Исх-видео'!$A$2:$F$3000,6,FALSE),"-")</f>
        <v>-</v>
      </c>
      <c r="AP176" s="115" t="str">
        <f>IFERROR(VLOOKUP(CONCATENATE($A176,AP$1),'Исх-видео'!$A$2:$F$3000,6,FALSE),"-")</f>
        <v>-</v>
      </c>
      <c r="AQ176" s="115" t="str">
        <f>IFERROR(VLOOKUP(CONCATENATE($A176,AQ$1),'Исх-видео'!$A$2:$F$3000,6,FALSE),"-")</f>
        <v>-</v>
      </c>
      <c r="AR176" s="115" t="str">
        <f>IFERROR(VLOOKUP(CONCATENATE($A176,AR$1),'Исх-видео'!$A$2:$F$3000,6,FALSE),"-")</f>
        <v>-</v>
      </c>
      <c r="AS176" s="115" t="str">
        <f>IFERROR(VLOOKUP(CONCATENATE($A176,AS$1),'Исх-видео'!$A$2:$F$3000,6,FALSE),"-")</f>
        <v>-</v>
      </c>
      <c r="AT176" s="115" t="str">
        <f>IFERROR(VLOOKUP(CONCATENATE($A176,AT$1),'Исх-видео'!$A$2:$F$3000,6,FALSE),"-")</f>
        <v>-</v>
      </c>
      <c r="AU176" s="115" t="str">
        <f>IFERROR(VLOOKUP(CONCATENATE($A176,AU$1),'Исх-видео'!$A$2:$F$3000,6,FALSE),"-")</f>
        <v>-</v>
      </c>
      <c r="AV176" s="115" t="str">
        <f>IFERROR(VLOOKUP(CONCATENATE($A176,AV$1),'Исх-видео'!$A$2:$F$3000,6,FALSE),"-")</f>
        <v>-</v>
      </c>
      <c r="AW176" s="115" t="str">
        <f>IFERROR(VLOOKUP(CONCATENATE($A176,AW$1),'Исх-видео'!$A$2:$F$3000,6,FALSE),"-")</f>
        <v>-</v>
      </c>
      <c r="AX176" s="115" t="str">
        <f>IFERROR(VLOOKUP(CONCATENATE($A176,AX$1),'Исх-видео'!$A$2:$F$3000,6,FALSE),"-")</f>
        <v>-</v>
      </c>
      <c r="AY176" s="115" t="str">
        <f>IFERROR(VLOOKUP(CONCATENATE($A176,AY$1),'Исх-видео'!$A$2:$F$3000,6,FALSE),"-")</f>
        <v>-</v>
      </c>
      <c r="AZ176" s="115" t="str">
        <f>IFERROR(VLOOKUP(CONCATENATE($A176,AZ$1),'Исх-видео'!$A$2:$F$3000,6,FALSE),"-")</f>
        <v>-</v>
      </c>
      <c r="BA176" s="115" t="str">
        <f>IFERROR(VLOOKUP(CONCATENATE($A176,BA$1),'Исх-видео'!$A$2:$F$3000,6,FALSE),"-")</f>
        <v>-</v>
      </c>
      <c r="BB176" s="115" t="str">
        <f>IFERROR(VLOOKUP(CONCATENATE($A176,BB$1),'Исх-видео'!$A$2:$F$3000,6,FALSE),"-")</f>
        <v>-</v>
      </c>
      <c r="BC176" s="115" t="str">
        <f>IFERROR(VLOOKUP(CONCATENATE($A176,BC$1),'Исх-видео'!$A$2:$F$3000,6,FALSE),"-")</f>
        <v>-</v>
      </c>
      <c r="BD176" s="115" t="str">
        <f>IFERROR(VLOOKUP(CONCATENATE($A176,BD$1),'Исх-видео'!$A$2:$F$3000,6,FALSE),"-")</f>
        <v>-</v>
      </c>
      <c r="BE176" s="115" t="str">
        <f>IFERROR(VLOOKUP(CONCATENATE($A176,BE$1),'Исх-видео'!$A$2:$F$3000,6,FALSE),"-")</f>
        <v>-</v>
      </c>
      <c r="BF176" s="115" t="str">
        <f>IFERROR(VLOOKUP(CONCATENATE($A176,BF$1),'Исх-видео'!$A$2:$F$3000,6,FALSE),"-")</f>
        <v>-</v>
      </c>
      <c r="BG176" s="115" t="str">
        <f>IFERROR(VLOOKUP(CONCATENATE($A176,BG$1),'Исх-видео'!$A$2:$F$3000,6,FALSE),"-")</f>
        <v>-</v>
      </c>
      <c r="BH176" s="116"/>
    </row>
    <row r="177" spans="1:60">
      <c r="A177" s="38">
        <f t="shared" si="14"/>
        <v>76</v>
      </c>
      <c r="B177" s="115" t="str">
        <f>IFERROR(VLOOKUP(CONCATENATE($A177,B$1),'Исх-видео'!$A$2:$F$3000,6,FALSE),"-")</f>
        <v>-</v>
      </c>
      <c r="C177" s="115" t="str">
        <f>IFERROR(VLOOKUP(CONCATENATE($A177,C$1),'Исх-видео'!$A$2:$F$3000,6,FALSE),"-")</f>
        <v>-</v>
      </c>
      <c r="D177" s="115" t="str">
        <f>IFERROR(VLOOKUP(CONCATENATE($A177,D$1),'Исх-видео'!$A$2:$F$3000,6,FALSE),"-")</f>
        <v>-</v>
      </c>
      <c r="E177" s="115" t="str">
        <f>IFERROR(VLOOKUP(CONCATENATE($A177,E$1),'Исх-видео'!$A$2:$F$3000,6,FALSE),"-")</f>
        <v>-</v>
      </c>
      <c r="F177" s="115" t="str">
        <f>IFERROR(VLOOKUP(CONCATENATE($A177,F$1),'Исх-видео'!$A$2:$F$3000,6,FALSE),"-")</f>
        <v>-</v>
      </c>
      <c r="G177" s="115" t="str">
        <f>IFERROR(VLOOKUP(CONCATENATE($A177,G$1),'Исх-видео'!$A$2:$F$3000,6,FALSE),"-")</f>
        <v>-</v>
      </c>
      <c r="H177" s="115" t="str">
        <f>IFERROR(VLOOKUP(CONCATENATE($A177,H$1),'Исх-видео'!$A$2:$F$3000,6,FALSE),"-")</f>
        <v>-</v>
      </c>
      <c r="I177" s="115" t="str">
        <f>IFERROR(VLOOKUP(CONCATENATE($A177,I$1),'Исх-видео'!$A$2:$F$3000,6,FALSE),"-")</f>
        <v>-</v>
      </c>
      <c r="J177" s="115" t="str">
        <f>IFERROR(VLOOKUP(CONCATENATE($A177,J$1),'Исх-видео'!$A$2:$F$3000,6,FALSE),"-")</f>
        <v>-</v>
      </c>
      <c r="K177" s="115" t="str">
        <f>IFERROR(VLOOKUP(CONCATENATE($A177,K$1),'Исх-видео'!$A$2:$F$3000,6,FALSE),"-")</f>
        <v>-</v>
      </c>
      <c r="L177" s="115" t="str">
        <f>IFERROR(VLOOKUP(CONCATENATE($A177,L$1),'Исх-видео'!$A$2:$F$3000,6,FALSE),"-")</f>
        <v>-</v>
      </c>
      <c r="M177" s="115" t="str">
        <f>IFERROR(VLOOKUP(CONCATENATE($A177,M$1),'Исх-видео'!$A$2:$F$3000,6,FALSE),"-")</f>
        <v>-</v>
      </c>
      <c r="N177" s="115" t="str">
        <f>IFERROR(VLOOKUP(CONCATENATE($A177,N$1),'Исх-видео'!$A$2:$F$3000,6,FALSE),"-")</f>
        <v>-</v>
      </c>
      <c r="O177" s="115" t="str">
        <f>IFERROR(VLOOKUP(CONCATENATE($A177,O$1),'Исх-видео'!$A$2:$F$3000,6,FALSE),"-")</f>
        <v>-</v>
      </c>
      <c r="P177" s="115" t="str">
        <f>IFERROR(VLOOKUP(CONCATENATE($A177,P$1),'Исх-видео'!$A$2:$F$3000,6,FALSE),"-")</f>
        <v>-</v>
      </c>
      <c r="Q177" s="115" t="str">
        <f>IFERROR(VLOOKUP(CONCATENATE($A177,Q$1),'Исх-видео'!$A$2:$F$3000,6,FALSE),"-")</f>
        <v>-</v>
      </c>
      <c r="R177" s="115" t="str">
        <f>IFERROR(VLOOKUP(CONCATENATE($A177,R$1),'Исх-видео'!$A$2:$F$3000,6,FALSE),"-")</f>
        <v>-</v>
      </c>
      <c r="S177" s="115" t="str">
        <f>IFERROR(VLOOKUP(CONCATENATE($A177,S$1),'Исх-видео'!$A$2:$F$3000,6,FALSE),"-")</f>
        <v>-</v>
      </c>
      <c r="T177" s="115" t="str">
        <f>IFERROR(VLOOKUP(CONCATENATE($A177,T$1),'Исх-видео'!$A$2:$F$3000,6,FALSE),"-")</f>
        <v>-</v>
      </c>
      <c r="U177" s="115" t="str">
        <f>IFERROR(VLOOKUP(CONCATENATE($A177,U$1),'Исх-видео'!$A$2:$F$3000,6,FALSE),"-")</f>
        <v>-</v>
      </c>
      <c r="V177" s="115" t="str">
        <f>IFERROR(VLOOKUP(CONCATENATE($A177,V$1),'Исх-видео'!$A$2:$F$3000,6,FALSE),"-")</f>
        <v>-</v>
      </c>
      <c r="W177" s="115" t="str">
        <f>IFERROR(VLOOKUP(CONCATENATE($A177,W$1),'Исх-видео'!$A$2:$F$3000,6,FALSE),"-")</f>
        <v>-</v>
      </c>
      <c r="X177" s="115" t="str">
        <f>IFERROR(VLOOKUP(CONCATENATE($A177,X$1),'Исх-видео'!$A$2:$F$3000,6,FALSE),"-")</f>
        <v>-</v>
      </c>
      <c r="Y177" s="115" t="str">
        <f>IFERROR(VLOOKUP(CONCATENATE($A177,Y$1),'Исх-видео'!$A$2:$F$3000,6,FALSE),"-")</f>
        <v>-</v>
      </c>
      <c r="Z177" s="115" t="str">
        <f>IFERROR(VLOOKUP(CONCATENATE($A177,Z$1),'Исх-видео'!$A$2:$F$3000,6,FALSE),"-")</f>
        <v>-</v>
      </c>
      <c r="AA177" s="115" t="str">
        <f>IFERROR(VLOOKUP(CONCATENATE($A177,AA$1),'Исх-видео'!$A$2:$F$3000,6,FALSE),"-")</f>
        <v>-</v>
      </c>
      <c r="AB177" s="115" t="str">
        <f>IFERROR(VLOOKUP(CONCATENATE($A177,AB$1),'Исх-видео'!$A$2:$F$3000,6,FALSE),"-")</f>
        <v>-</v>
      </c>
      <c r="AC177" s="115" t="str">
        <f>IFERROR(VLOOKUP(CONCATENATE($A177,AC$1),'Исх-видео'!$A$2:$F$3000,6,FALSE),"-")</f>
        <v>-</v>
      </c>
      <c r="AD177" s="115" t="str">
        <f>IFERROR(VLOOKUP(CONCATENATE($A177,AD$1),'Исх-видео'!$A$2:$F$3000,6,FALSE),"-")</f>
        <v>-</v>
      </c>
      <c r="AE177" s="115" t="str">
        <f>IFERROR(VLOOKUP(CONCATENATE($A177,AE$1),'Исх-видео'!$A$2:$F$3000,6,FALSE),"-")</f>
        <v>-</v>
      </c>
      <c r="AF177" s="115" t="str">
        <f>IFERROR(VLOOKUP(CONCATENATE($A177,AF$1),'Исх-видео'!$A$2:$F$3000,6,FALSE),"-")</f>
        <v>-</v>
      </c>
      <c r="AG177" s="115" t="str">
        <f>IFERROR(VLOOKUP(CONCATENATE($A177,AG$1),'Исх-видео'!$A$2:$F$3000,6,FALSE),"-")</f>
        <v>-</v>
      </c>
      <c r="AH177" s="115" t="str">
        <f>IFERROR(VLOOKUP(CONCATENATE($A177,AH$1),'Исх-видео'!$A$2:$F$3000,6,FALSE),"-")</f>
        <v>-</v>
      </c>
      <c r="AI177" s="115" t="str">
        <f>IFERROR(VLOOKUP(CONCATENATE($A177,AI$1),'Исх-видео'!$A$2:$F$3000,6,FALSE),"-")</f>
        <v>-</v>
      </c>
      <c r="AJ177" s="115" t="str">
        <f>IFERROR(VLOOKUP(CONCATENATE($A177,AJ$1),'Исх-видео'!$A$2:$F$3000,6,FALSE),"-")</f>
        <v>-</v>
      </c>
      <c r="AK177" s="115" t="str">
        <f>IFERROR(VLOOKUP(CONCATENATE($A177,AK$1),'Исх-видео'!$A$2:$F$3000,6,FALSE),"-")</f>
        <v>-</v>
      </c>
      <c r="AL177" s="115" t="str">
        <f>IFERROR(VLOOKUP(CONCATENATE($A177,AL$1),'Исх-видео'!$A$2:$F$3000,6,FALSE),"-")</f>
        <v>-</v>
      </c>
      <c r="AM177" s="115" t="str">
        <f>IFERROR(VLOOKUP(CONCATENATE($A177,AM$1),'Исх-видео'!$A$2:$F$3000,6,FALSE),"-")</f>
        <v>-</v>
      </c>
      <c r="AN177" s="115" t="str">
        <f>IFERROR(VLOOKUP(CONCATENATE($A177,AN$1),'Исх-видео'!$A$2:$F$3000,6,FALSE),"-")</f>
        <v>-</v>
      </c>
      <c r="AO177" s="115" t="str">
        <f>IFERROR(VLOOKUP(CONCATENATE($A177,AO$1),'Исх-видео'!$A$2:$F$3000,6,FALSE),"-")</f>
        <v>-</v>
      </c>
      <c r="AP177" s="115" t="str">
        <f>IFERROR(VLOOKUP(CONCATENATE($A177,AP$1),'Исх-видео'!$A$2:$F$3000,6,FALSE),"-")</f>
        <v>-</v>
      </c>
      <c r="AQ177" s="115" t="str">
        <f>IFERROR(VLOOKUP(CONCATENATE($A177,AQ$1),'Исх-видео'!$A$2:$F$3000,6,FALSE),"-")</f>
        <v>-</v>
      </c>
      <c r="AR177" s="115" t="str">
        <f>IFERROR(VLOOKUP(CONCATENATE($A177,AR$1),'Исх-видео'!$A$2:$F$3000,6,FALSE),"-")</f>
        <v>-</v>
      </c>
      <c r="AS177" s="115" t="str">
        <f>IFERROR(VLOOKUP(CONCATENATE($A177,AS$1),'Исх-видео'!$A$2:$F$3000,6,FALSE),"-")</f>
        <v>-</v>
      </c>
      <c r="AT177" s="115" t="str">
        <f>IFERROR(VLOOKUP(CONCATENATE($A177,AT$1),'Исх-видео'!$A$2:$F$3000,6,FALSE),"-")</f>
        <v>-</v>
      </c>
      <c r="AU177" s="115" t="str">
        <f>IFERROR(VLOOKUP(CONCATENATE($A177,AU$1),'Исх-видео'!$A$2:$F$3000,6,FALSE),"-")</f>
        <v>-</v>
      </c>
      <c r="AV177" s="115" t="str">
        <f>IFERROR(VLOOKUP(CONCATENATE($A177,AV$1),'Исх-видео'!$A$2:$F$3000,6,FALSE),"-")</f>
        <v>-</v>
      </c>
      <c r="AW177" s="115" t="str">
        <f>IFERROR(VLOOKUP(CONCATENATE($A177,AW$1),'Исх-видео'!$A$2:$F$3000,6,FALSE),"-")</f>
        <v>-</v>
      </c>
      <c r="AX177" s="115" t="str">
        <f>IFERROR(VLOOKUP(CONCATENATE($A177,AX$1),'Исх-видео'!$A$2:$F$3000,6,FALSE),"-")</f>
        <v>-</v>
      </c>
      <c r="AY177" s="115" t="str">
        <f>IFERROR(VLOOKUP(CONCATENATE($A177,AY$1),'Исх-видео'!$A$2:$F$3000,6,FALSE),"-")</f>
        <v>-</v>
      </c>
      <c r="AZ177" s="115" t="str">
        <f>IFERROR(VLOOKUP(CONCATENATE($A177,AZ$1),'Исх-видео'!$A$2:$F$3000,6,FALSE),"-")</f>
        <v>-</v>
      </c>
      <c r="BA177" s="115" t="str">
        <f>IFERROR(VLOOKUP(CONCATENATE($A177,BA$1),'Исх-видео'!$A$2:$F$3000,6,FALSE),"-")</f>
        <v>-</v>
      </c>
      <c r="BB177" s="115" t="str">
        <f>IFERROR(VLOOKUP(CONCATENATE($A177,BB$1),'Исх-видео'!$A$2:$F$3000,6,FALSE),"-")</f>
        <v>-</v>
      </c>
      <c r="BC177" s="115" t="str">
        <f>IFERROR(VLOOKUP(CONCATENATE($A177,BC$1),'Исх-видео'!$A$2:$F$3000,6,FALSE),"-")</f>
        <v>-</v>
      </c>
      <c r="BD177" s="115" t="str">
        <f>IFERROR(VLOOKUP(CONCATENATE($A177,BD$1),'Исх-видео'!$A$2:$F$3000,6,FALSE),"-")</f>
        <v>-</v>
      </c>
      <c r="BE177" s="115" t="str">
        <f>IFERROR(VLOOKUP(CONCATENATE($A177,BE$1),'Исх-видео'!$A$2:$F$3000,6,FALSE),"-")</f>
        <v>-</v>
      </c>
      <c r="BF177" s="115" t="str">
        <f>IFERROR(VLOOKUP(CONCATENATE($A177,BF$1),'Исх-видео'!$A$2:$F$3000,6,FALSE),"-")</f>
        <v>-</v>
      </c>
      <c r="BG177" s="115" t="str">
        <f>IFERROR(VLOOKUP(CONCATENATE($A177,BG$1),'Исх-видео'!$A$2:$F$3000,6,FALSE),"-")</f>
        <v>-</v>
      </c>
      <c r="BH177" s="116"/>
    </row>
    <row r="178" spans="1:60">
      <c r="A178" s="38">
        <f t="shared" si="14"/>
        <v>77</v>
      </c>
      <c r="B178" s="115" t="str">
        <f>IFERROR(VLOOKUP(CONCATENATE($A178,B$1),'Исх-видео'!$A$2:$F$3000,6,FALSE),"-")</f>
        <v>-</v>
      </c>
      <c r="C178" s="115" t="str">
        <f>IFERROR(VLOOKUP(CONCATENATE($A178,C$1),'Исх-видео'!$A$2:$F$3000,6,FALSE),"-")</f>
        <v>-</v>
      </c>
      <c r="D178" s="115" t="str">
        <f>IFERROR(VLOOKUP(CONCATENATE($A178,D$1),'Исх-видео'!$A$2:$F$3000,6,FALSE),"-")</f>
        <v>-</v>
      </c>
      <c r="E178" s="115" t="str">
        <f>IFERROR(VLOOKUP(CONCATENATE($A178,E$1),'Исх-видео'!$A$2:$F$3000,6,FALSE),"-")</f>
        <v>-</v>
      </c>
      <c r="F178" s="115" t="str">
        <f>IFERROR(VLOOKUP(CONCATENATE($A178,F$1),'Исх-видео'!$A$2:$F$3000,6,FALSE),"-")</f>
        <v>-</v>
      </c>
      <c r="G178" s="115" t="str">
        <f>IFERROR(VLOOKUP(CONCATENATE($A178,G$1),'Исх-видео'!$A$2:$F$3000,6,FALSE),"-")</f>
        <v>-</v>
      </c>
      <c r="H178" s="115" t="str">
        <f>IFERROR(VLOOKUP(CONCATENATE($A178,H$1),'Исх-видео'!$A$2:$F$3000,6,FALSE),"-")</f>
        <v>-</v>
      </c>
      <c r="I178" s="115" t="str">
        <f>IFERROR(VLOOKUP(CONCATENATE($A178,I$1),'Исх-видео'!$A$2:$F$3000,6,FALSE),"-")</f>
        <v>-</v>
      </c>
      <c r="J178" s="115" t="str">
        <f>IFERROR(VLOOKUP(CONCATENATE($A178,J$1),'Исх-видео'!$A$2:$F$3000,6,FALSE),"-")</f>
        <v>-</v>
      </c>
      <c r="K178" s="115" t="str">
        <f>IFERROR(VLOOKUP(CONCATENATE($A178,K$1),'Исх-видео'!$A$2:$F$3000,6,FALSE),"-")</f>
        <v>-</v>
      </c>
      <c r="L178" s="115" t="str">
        <f>IFERROR(VLOOKUP(CONCATENATE($A178,L$1),'Исх-видео'!$A$2:$F$3000,6,FALSE),"-")</f>
        <v>-</v>
      </c>
      <c r="M178" s="115" t="str">
        <f>IFERROR(VLOOKUP(CONCATENATE($A178,M$1),'Исх-видео'!$A$2:$F$3000,6,FALSE),"-")</f>
        <v>-</v>
      </c>
      <c r="N178" s="115" t="str">
        <f>IFERROR(VLOOKUP(CONCATENATE($A178,N$1),'Исх-видео'!$A$2:$F$3000,6,FALSE),"-")</f>
        <v>-</v>
      </c>
      <c r="O178" s="115" t="str">
        <f>IFERROR(VLOOKUP(CONCATENATE($A178,O$1),'Исх-видео'!$A$2:$F$3000,6,FALSE),"-")</f>
        <v>-</v>
      </c>
      <c r="P178" s="115" t="str">
        <f>IFERROR(VLOOKUP(CONCATENATE($A178,P$1),'Исх-видео'!$A$2:$F$3000,6,FALSE),"-")</f>
        <v>-</v>
      </c>
      <c r="Q178" s="115" t="str">
        <f>IFERROR(VLOOKUP(CONCATENATE($A178,Q$1),'Исх-видео'!$A$2:$F$3000,6,FALSE),"-")</f>
        <v>-</v>
      </c>
      <c r="R178" s="115" t="str">
        <f>IFERROR(VLOOKUP(CONCATENATE($A178,R$1),'Исх-видео'!$A$2:$F$3000,6,FALSE),"-")</f>
        <v>-</v>
      </c>
      <c r="S178" s="115" t="str">
        <f>IFERROR(VLOOKUP(CONCATENATE($A178,S$1),'Исх-видео'!$A$2:$F$3000,6,FALSE),"-")</f>
        <v>-</v>
      </c>
      <c r="T178" s="115" t="str">
        <f>IFERROR(VLOOKUP(CONCATENATE($A178,T$1),'Исх-видео'!$A$2:$F$3000,6,FALSE),"-")</f>
        <v>-</v>
      </c>
      <c r="U178" s="115" t="str">
        <f>IFERROR(VLOOKUP(CONCATENATE($A178,U$1),'Исх-видео'!$A$2:$F$3000,6,FALSE),"-")</f>
        <v>-</v>
      </c>
      <c r="V178" s="115" t="str">
        <f>IFERROR(VLOOKUP(CONCATENATE($A178,V$1),'Исх-видео'!$A$2:$F$3000,6,FALSE),"-")</f>
        <v>-</v>
      </c>
      <c r="W178" s="115" t="str">
        <f>IFERROR(VLOOKUP(CONCATENATE($A178,W$1),'Исх-видео'!$A$2:$F$3000,6,FALSE),"-")</f>
        <v>-</v>
      </c>
      <c r="X178" s="115" t="str">
        <f>IFERROR(VLOOKUP(CONCATENATE($A178,X$1),'Исх-видео'!$A$2:$F$3000,6,FALSE),"-")</f>
        <v>-</v>
      </c>
      <c r="Y178" s="115" t="str">
        <f>IFERROR(VLOOKUP(CONCATENATE($A178,Y$1),'Исх-видео'!$A$2:$F$3000,6,FALSE),"-")</f>
        <v>-</v>
      </c>
      <c r="Z178" s="115" t="str">
        <f>IFERROR(VLOOKUP(CONCATENATE($A178,Z$1),'Исх-видео'!$A$2:$F$3000,6,FALSE),"-")</f>
        <v>-</v>
      </c>
      <c r="AA178" s="115" t="str">
        <f>IFERROR(VLOOKUP(CONCATENATE($A178,AA$1),'Исх-видео'!$A$2:$F$3000,6,FALSE),"-")</f>
        <v>-</v>
      </c>
      <c r="AB178" s="115" t="str">
        <f>IFERROR(VLOOKUP(CONCATENATE($A178,AB$1),'Исх-видео'!$A$2:$F$3000,6,FALSE),"-")</f>
        <v>-</v>
      </c>
      <c r="AC178" s="115" t="str">
        <f>IFERROR(VLOOKUP(CONCATENATE($A178,AC$1),'Исх-видео'!$A$2:$F$3000,6,FALSE),"-")</f>
        <v>-</v>
      </c>
      <c r="AD178" s="115" t="str">
        <f>IFERROR(VLOOKUP(CONCATENATE($A178,AD$1),'Исх-видео'!$A$2:$F$3000,6,FALSE),"-")</f>
        <v>-</v>
      </c>
      <c r="AE178" s="115" t="str">
        <f>IFERROR(VLOOKUP(CONCATENATE($A178,AE$1),'Исх-видео'!$A$2:$F$3000,6,FALSE),"-")</f>
        <v>-</v>
      </c>
      <c r="AF178" s="115" t="str">
        <f>IFERROR(VLOOKUP(CONCATENATE($A178,AF$1),'Исх-видео'!$A$2:$F$3000,6,FALSE),"-")</f>
        <v>-</v>
      </c>
      <c r="AG178" s="115" t="str">
        <f>IFERROR(VLOOKUP(CONCATENATE($A178,AG$1),'Исх-видео'!$A$2:$F$3000,6,FALSE),"-")</f>
        <v>-</v>
      </c>
      <c r="AH178" s="115" t="str">
        <f>IFERROR(VLOOKUP(CONCATENATE($A178,AH$1),'Исх-видео'!$A$2:$F$3000,6,FALSE),"-")</f>
        <v>-</v>
      </c>
      <c r="AI178" s="115" t="str">
        <f>IFERROR(VLOOKUP(CONCATENATE($A178,AI$1),'Исх-видео'!$A$2:$F$3000,6,FALSE),"-")</f>
        <v>-</v>
      </c>
      <c r="AJ178" s="115" t="str">
        <f>IFERROR(VLOOKUP(CONCATENATE($A178,AJ$1),'Исх-видео'!$A$2:$F$3000,6,FALSE),"-")</f>
        <v>-</v>
      </c>
      <c r="AK178" s="115" t="str">
        <f>IFERROR(VLOOKUP(CONCATENATE($A178,AK$1),'Исх-видео'!$A$2:$F$3000,6,FALSE),"-")</f>
        <v>-</v>
      </c>
      <c r="AL178" s="115" t="str">
        <f>IFERROR(VLOOKUP(CONCATENATE($A178,AL$1),'Исх-видео'!$A$2:$F$3000,6,FALSE),"-")</f>
        <v>-</v>
      </c>
      <c r="AM178" s="115" t="str">
        <f>IFERROR(VLOOKUP(CONCATENATE($A178,AM$1),'Исх-видео'!$A$2:$F$3000,6,FALSE),"-")</f>
        <v>-</v>
      </c>
      <c r="AN178" s="115" t="str">
        <f>IFERROR(VLOOKUP(CONCATENATE($A178,AN$1),'Исх-видео'!$A$2:$F$3000,6,FALSE),"-")</f>
        <v>-</v>
      </c>
      <c r="AO178" s="115" t="str">
        <f>IFERROR(VLOOKUP(CONCATENATE($A178,AO$1),'Исх-видео'!$A$2:$F$3000,6,FALSE),"-")</f>
        <v>-</v>
      </c>
      <c r="AP178" s="115" t="str">
        <f>IFERROR(VLOOKUP(CONCATENATE($A178,AP$1),'Исх-видео'!$A$2:$F$3000,6,FALSE),"-")</f>
        <v>-</v>
      </c>
      <c r="AQ178" s="115" t="str">
        <f>IFERROR(VLOOKUP(CONCATENATE($A178,AQ$1),'Исх-видео'!$A$2:$F$3000,6,FALSE),"-")</f>
        <v>-</v>
      </c>
      <c r="AR178" s="115" t="str">
        <f>IFERROR(VLOOKUP(CONCATENATE($A178,AR$1),'Исх-видео'!$A$2:$F$3000,6,FALSE),"-")</f>
        <v>-</v>
      </c>
      <c r="AS178" s="115" t="str">
        <f>IFERROR(VLOOKUP(CONCATENATE($A178,AS$1),'Исх-видео'!$A$2:$F$3000,6,FALSE),"-")</f>
        <v>-</v>
      </c>
      <c r="AT178" s="115" t="str">
        <f>IFERROR(VLOOKUP(CONCATENATE($A178,AT$1),'Исх-видео'!$A$2:$F$3000,6,FALSE),"-")</f>
        <v>-</v>
      </c>
      <c r="AU178" s="115" t="str">
        <f>IFERROR(VLOOKUP(CONCATENATE($A178,AU$1),'Исх-видео'!$A$2:$F$3000,6,FALSE),"-")</f>
        <v>-</v>
      </c>
      <c r="AV178" s="115" t="str">
        <f>IFERROR(VLOOKUP(CONCATENATE($A178,AV$1),'Исх-видео'!$A$2:$F$3000,6,FALSE),"-")</f>
        <v>-</v>
      </c>
      <c r="AW178" s="115" t="str">
        <f>IFERROR(VLOOKUP(CONCATENATE($A178,AW$1),'Исх-видео'!$A$2:$F$3000,6,FALSE),"-")</f>
        <v>-</v>
      </c>
      <c r="AX178" s="115" t="str">
        <f>IFERROR(VLOOKUP(CONCATENATE($A178,AX$1),'Исх-видео'!$A$2:$F$3000,6,FALSE),"-")</f>
        <v>-</v>
      </c>
      <c r="AY178" s="115" t="str">
        <f>IFERROR(VLOOKUP(CONCATENATE($A178,AY$1),'Исх-видео'!$A$2:$F$3000,6,FALSE),"-")</f>
        <v>-</v>
      </c>
      <c r="AZ178" s="115" t="str">
        <f>IFERROR(VLOOKUP(CONCATENATE($A178,AZ$1),'Исх-видео'!$A$2:$F$3000,6,FALSE),"-")</f>
        <v>-</v>
      </c>
      <c r="BA178" s="115" t="str">
        <f>IFERROR(VLOOKUP(CONCATENATE($A178,BA$1),'Исх-видео'!$A$2:$F$3000,6,FALSE),"-")</f>
        <v>-</v>
      </c>
      <c r="BB178" s="115" t="str">
        <f>IFERROR(VLOOKUP(CONCATENATE($A178,BB$1),'Исх-видео'!$A$2:$F$3000,6,FALSE),"-")</f>
        <v>-</v>
      </c>
      <c r="BC178" s="115" t="str">
        <f>IFERROR(VLOOKUP(CONCATENATE($A178,BC$1),'Исх-видео'!$A$2:$F$3000,6,FALSE),"-")</f>
        <v>-</v>
      </c>
      <c r="BD178" s="115" t="str">
        <f>IFERROR(VLOOKUP(CONCATENATE($A178,BD$1),'Исх-видео'!$A$2:$F$3000,6,FALSE),"-")</f>
        <v>-</v>
      </c>
      <c r="BE178" s="115" t="str">
        <f>IFERROR(VLOOKUP(CONCATENATE($A178,BE$1),'Исх-видео'!$A$2:$F$3000,6,FALSE),"-")</f>
        <v>-</v>
      </c>
      <c r="BF178" s="115" t="str">
        <f>IFERROR(VLOOKUP(CONCATENATE($A178,BF$1),'Исх-видео'!$A$2:$F$3000,6,FALSE),"-")</f>
        <v>-</v>
      </c>
      <c r="BG178" s="115" t="str">
        <f>IFERROR(VLOOKUP(CONCATENATE($A178,BG$1),'Исх-видео'!$A$2:$F$3000,6,FALSE),"-")</f>
        <v>-</v>
      </c>
      <c r="BH178" s="116"/>
    </row>
    <row r="179" spans="1:60">
      <c r="A179" s="38">
        <f t="shared" si="14"/>
        <v>78</v>
      </c>
      <c r="B179" s="115" t="str">
        <f>IFERROR(VLOOKUP(CONCATENATE($A179,B$1),'Исх-видео'!$A$2:$F$3000,6,FALSE),"-")</f>
        <v>-</v>
      </c>
      <c r="C179" s="115" t="str">
        <f>IFERROR(VLOOKUP(CONCATENATE($A179,C$1),'Исх-видео'!$A$2:$F$3000,6,FALSE),"-")</f>
        <v>-</v>
      </c>
      <c r="D179" s="115" t="str">
        <f>IFERROR(VLOOKUP(CONCATENATE($A179,D$1),'Исх-видео'!$A$2:$F$3000,6,FALSE),"-")</f>
        <v>-</v>
      </c>
      <c r="E179" s="115" t="str">
        <f>IFERROR(VLOOKUP(CONCATENATE($A179,E$1),'Исх-видео'!$A$2:$F$3000,6,FALSE),"-")</f>
        <v>-</v>
      </c>
      <c r="F179" s="115" t="str">
        <f>IFERROR(VLOOKUP(CONCATENATE($A179,F$1),'Исх-видео'!$A$2:$F$3000,6,FALSE),"-")</f>
        <v>-</v>
      </c>
      <c r="G179" s="115" t="str">
        <f>IFERROR(VLOOKUP(CONCATENATE($A179,G$1),'Исх-видео'!$A$2:$F$3000,6,FALSE),"-")</f>
        <v>-</v>
      </c>
      <c r="H179" s="115" t="str">
        <f>IFERROR(VLOOKUP(CONCATENATE($A179,H$1),'Исх-видео'!$A$2:$F$3000,6,FALSE),"-")</f>
        <v>-</v>
      </c>
      <c r="I179" s="115" t="str">
        <f>IFERROR(VLOOKUP(CONCATENATE($A179,I$1),'Исх-видео'!$A$2:$F$3000,6,FALSE),"-")</f>
        <v>-</v>
      </c>
      <c r="J179" s="115" t="str">
        <f>IFERROR(VLOOKUP(CONCATENATE($A179,J$1),'Исх-видео'!$A$2:$F$3000,6,FALSE),"-")</f>
        <v>-</v>
      </c>
      <c r="K179" s="115" t="str">
        <f>IFERROR(VLOOKUP(CONCATENATE($A179,K$1),'Исх-видео'!$A$2:$F$3000,6,FALSE),"-")</f>
        <v>-</v>
      </c>
      <c r="L179" s="115" t="str">
        <f>IFERROR(VLOOKUP(CONCATENATE($A179,L$1),'Исх-видео'!$A$2:$F$3000,6,FALSE),"-")</f>
        <v>-</v>
      </c>
      <c r="M179" s="115" t="str">
        <f>IFERROR(VLOOKUP(CONCATENATE($A179,M$1),'Исх-видео'!$A$2:$F$3000,6,FALSE),"-")</f>
        <v>-</v>
      </c>
      <c r="N179" s="115" t="str">
        <f>IFERROR(VLOOKUP(CONCATENATE($A179,N$1),'Исх-видео'!$A$2:$F$3000,6,FALSE),"-")</f>
        <v>-</v>
      </c>
      <c r="O179" s="115" t="str">
        <f>IFERROR(VLOOKUP(CONCATENATE($A179,O$1),'Исх-видео'!$A$2:$F$3000,6,FALSE),"-")</f>
        <v>-</v>
      </c>
      <c r="P179" s="115" t="str">
        <f>IFERROR(VLOOKUP(CONCATENATE($A179,P$1),'Исх-видео'!$A$2:$F$3000,6,FALSE),"-")</f>
        <v>-</v>
      </c>
      <c r="Q179" s="115" t="str">
        <f>IFERROR(VLOOKUP(CONCATENATE($A179,Q$1),'Исх-видео'!$A$2:$F$3000,6,FALSE),"-")</f>
        <v>-</v>
      </c>
      <c r="R179" s="115" t="str">
        <f>IFERROR(VLOOKUP(CONCATENATE($A179,R$1),'Исх-видео'!$A$2:$F$3000,6,FALSE),"-")</f>
        <v>-</v>
      </c>
      <c r="S179" s="115" t="str">
        <f>IFERROR(VLOOKUP(CONCATENATE($A179,S$1),'Исх-видео'!$A$2:$F$3000,6,FALSE),"-")</f>
        <v>-</v>
      </c>
      <c r="T179" s="115" t="str">
        <f>IFERROR(VLOOKUP(CONCATENATE($A179,T$1),'Исх-видео'!$A$2:$F$3000,6,FALSE),"-")</f>
        <v>-</v>
      </c>
      <c r="U179" s="115" t="str">
        <f>IFERROR(VLOOKUP(CONCATENATE($A179,U$1),'Исх-видео'!$A$2:$F$3000,6,FALSE),"-")</f>
        <v>-</v>
      </c>
      <c r="V179" s="115" t="str">
        <f>IFERROR(VLOOKUP(CONCATENATE($A179,V$1),'Исх-видео'!$A$2:$F$3000,6,FALSE),"-")</f>
        <v>-</v>
      </c>
      <c r="W179" s="115" t="str">
        <f>IFERROR(VLOOKUP(CONCATENATE($A179,W$1),'Исх-видео'!$A$2:$F$3000,6,FALSE),"-")</f>
        <v>-</v>
      </c>
      <c r="X179" s="115" t="str">
        <f>IFERROR(VLOOKUP(CONCATENATE($A179,X$1),'Исх-видео'!$A$2:$F$3000,6,FALSE),"-")</f>
        <v>-</v>
      </c>
      <c r="Y179" s="115" t="str">
        <f>IFERROR(VLOOKUP(CONCATENATE($A179,Y$1),'Исх-видео'!$A$2:$F$3000,6,FALSE),"-")</f>
        <v>-</v>
      </c>
      <c r="Z179" s="115" t="str">
        <f>IFERROR(VLOOKUP(CONCATENATE($A179,Z$1),'Исх-видео'!$A$2:$F$3000,6,FALSE),"-")</f>
        <v>-</v>
      </c>
      <c r="AA179" s="115" t="str">
        <f>IFERROR(VLOOKUP(CONCATENATE($A179,AA$1),'Исх-видео'!$A$2:$F$3000,6,FALSE),"-")</f>
        <v>-</v>
      </c>
      <c r="AB179" s="115" t="str">
        <f>IFERROR(VLOOKUP(CONCATENATE($A179,AB$1),'Исх-видео'!$A$2:$F$3000,6,FALSE),"-")</f>
        <v>-</v>
      </c>
      <c r="AC179" s="115" t="str">
        <f>IFERROR(VLOOKUP(CONCATENATE($A179,AC$1),'Исх-видео'!$A$2:$F$3000,6,FALSE),"-")</f>
        <v>-</v>
      </c>
      <c r="AD179" s="115" t="str">
        <f>IFERROR(VLOOKUP(CONCATENATE($A179,AD$1),'Исх-видео'!$A$2:$F$3000,6,FALSE),"-")</f>
        <v>-</v>
      </c>
      <c r="AE179" s="115" t="str">
        <f>IFERROR(VLOOKUP(CONCATENATE($A179,AE$1),'Исх-видео'!$A$2:$F$3000,6,FALSE),"-")</f>
        <v>-</v>
      </c>
      <c r="AF179" s="115" t="str">
        <f>IFERROR(VLOOKUP(CONCATENATE($A179,AF$1),'Исх-видео'!$A$2:$F$3000,6,FALSE),"-")</f>
        <v>-</v>
      </c>
      <c r="AG179" s="115" t="str">
        <f>IFERROR(VLOOKUP(CONCATENATE($A179,AG$1),'Исх-видео'!$A$2:$F$3000,6,FALSE),"-")</f>
        <v>-</v>
      </c>
      <c r="AH179" s="115" t="str">
        <f>IFERROR(VLOOKUP(CONCATENATE($A179,AH$1),'Исх-видео'!$A$2:$F$3000,6,FALSE),"-")</f>
        <v>-</v>
      </c>
      <c r="AI179" s="115" t="str">
        <f>IFERROR(VLOOKUP(CONCATENATE($A179,AI$1),'Исх-видео'!$A$2:$F$3000,6,FALSE),"-")</f>
        <v>-</v>
      </c>
      <c r="AJ179" s="115" t="str">
        <f>IFERROR(VLOOKUP(CONCATENATE($A179,AJ$1),'Исх-видео'!$A$2:$F$3000,6,FALSE),"-")</f>
        <v>-</v>
      </c>
      <c r="AK179" s="115" t="str">
        <f>IFERROR(VLOOKUP(CONCATENATE($A179,AK$1),'Исх-видео'!$A$2:$F$3000,6,FALSE),"-")</f>
        <v>-</v>
      </c>
      <c r="AL179" s="115" t="str">
        <f>IFERROR(VLOOKUP(CONCATENATE($A179,AL$1),'Исх-видео'!$A$2:$F$3000,6,FALSE),"-")</f>
        <v>-</v>
      </c>
      <c r="AM179" s="115" t="str">
        <f>IFERROR(VLOOKUP(CONCATENATE($A179,AM$1),'Исх-видео'!$A$2:$F$3000,6,FALSE),"-")</f>
        <v>-</v>
      </c>
      <c r="AN179" s="115" t="str">
        <f>IFERROR(VLOOKUP(CONCATENATE($A179,AN$1),'Исх-видео'!$A$2:$F$3000,6,FALSE),"-")</f>
        <v>-</v>
      </c>
      <c r="AO179" s="115" t="str">
        <f>IFERROR(VLOOKUP(CONCATENATE($A179,AO$1),'Исх-видео'!$A$2:$F$3000,6,FALSE),"-")</f>
        <v>-</v>
      </c>
      <c r="AP179" s="115" t="str">
        <f>IFERROR(VLOOKUP(CONCATENATE($A179,AP$1),'Исх-видео'!$A$2:$F$3000,6,FALSE),"-")</f>
        <v>-</v>
      </c>
      <c r="AQ179" s="115" t="str">
        <f>IFERROR(VLOOKUP(CONCATENATE($A179,AQ$1),'Исх-видео'!$A$2:$F$3000,6,FALSE),"-")</f>
        <v>-</v>
      </c>
      <c r="AR179" s="115" t="str">
        <f>IFERROR(VLOOKUP(CONCATENATE($A179,AR$1),'Исх-видео'!$A$2:$F$3000,6,FALSE),"-")</f>
        <v>-</v>
      </c>
      <c r="AS179" s="115" t="str">
        <f>IFERROR(VLOOKUP(CONCATENATE($A179,AS$1),'Исх-видео'!$A$2:$F$3000,6,FALSE),"-")</f>
        <v>-</v>
      </c>
      <c r="AT179" s="115" t="str">
        <f>IFERROR(VLOOKUP(CONCATENATE($A179,AT$1),'Исх-видео'!$A$2:$F$3000,6,FALSE),"-")</f>
        <v>-</v>
      </c>
      <c r="AU179" s="115" t="str">
        <f>IFERROR(VLOOKUP(CONCATENATE($A179,AU$1),'Исх-видео'!$A$2:$F$3000,6,FALSE),"-")</f>
        <v>-</v>
      </c>
      <c r="AV179" s="115" t="str">
        <f>IFERROR(VLOOKUP(CONCATENATE($A179,AV$1),'Исх-видео'!$A$2:$F$3000,6,FALSE),"-")</f>
        <v>-</v>
      </c>
      <c r="AW179" s="115" t="str">
        <f>IFERROR(VLOOKUP(CONCATENATE($A179,AW$1),'Исх-видео'!$A$2:$F$3000,6,FALSE),"-")</f>
        <v>-</v>
      </c>
      <c r="AX179" s="115" t="str">
        <f>IFERROR(VLOOKUP(CONCATENATE($A179,AX$1),'Исх-видео'!$A$2:$F$3000,6,FALSE),"-")</f>
        <v>-</v>
      </c>
      <c r="AY179" s="115" t="str">
        <f>IFERROR(VLOOKUP(CONCATENATE($A179,AY$1),'Исх-видео'!$A$2:$F$3000,6,FALSE),"-")</f>
        <v>-</v>
      </c>
      <c r="AZ179" s="115" t="str">
        <f>IFERROR(VLOOKUP(CONCATENATE($A179,AZ$1),'Исх-видео'!$A$2:$F$3000,6,FALSE),"-")</f>
        <v>-</v>
      </c>
      <c r="BA179" s="115" t="str">
        <f>IFERROR(VLOOKUP(CONCATENATE($A179,BA$1),'Исх-видео'!$A$2:$F$3000,6,FALSE),"-")</f>
        <v>-</v>
      </c>
      <c r="BB179" s="115" t="str">
        <f>IFERROR(VLOOKUP(CONCATENATE($A179,BB$1),'Исх-видео'!$A$2:$F$3000,6,FALSE),"-")</f>
        <v>-</v>
      </c>
      <c r="BC179" s="115" t="str">
        <f>IFERROR(VLOOKUP(CONCATENATE($A179,BC$1),'Исх-видео'!$A$2:$F$3000,6,FALSE),"-")</f>
        <v>-</v>
      </c>
      <c r="BD179" s="115" t="str">
        <f>IFERROR(VLOOKUP(CONCATENATE($A179,BD$1),'Исх-видео'!$A$2:$F$3000,6,FALSE),"-")</f>
        <v>-</v>
      </c>
      <c r="BE179" s="115" t="str">
        <f>IFERROR(VLOOKUP(CONCATENATE($A179,BE$1),'Исх-видео'!$A$2:$F$3000,6,FALSE),"-")</f>
        <v>-</v>
      </c>
      <c r="BF179" s="115" t="str">
        <f>IFERROR(VLOOKUP(CONCATENATE($A179,BF$1),'Исх-видео'!$A$2:$F$3000,6,FALSE),"-")</f>
        <v>-</v>
      </c>
      <c r="BG179" s="115" t="str">
        <f>IFERROR(VLOOKUP(CONCATENATE($A179,BG$1),'Исх-видео'!$A$2:$F$3000,6,FALSE),"-")</f>
        <v>-</v>
      </c>
      <c r="BH179" s="116"/>
    </row>
    <row r="180" spans="1:60">
      <c r="A180" s="38">
        <f t="shared" si="14"/>
        <v>79</v>
      </c>
      <c r="B180" s="115" t="str">
        <f>IFERROR(VLOOKUP(CONCATENATE($A180,B$1),'Исх-видео'!$A$2:$F$3000,6,FALSE),"-")</f>
        <v>-</v>
      </c>
      <c r="C180" s="115" t="str">
        <f>IFERROR(VLOOKUP(CONCATENATE($A180,C$1),'Исх-видео'!$A$2:$F$3000,6,FALSE),"-")</f>
        <v>-</v>
      </c>
      <c r="D180" s="115" t="str">
        <f>IFERROR(VLOOKUP(CONCATENATE($A180,D$1),'Исх-видео'!$A$2:$F$3000,6,FALSE),"-")</f>
        <v>-</v>
      </c>
      <c r="E180" s="115" t="str">
        <f>IFERROR(VLOOKUP(CONCATENATE($A180,E$1),'Исх-видео'!$A$2:$F$3000,6,FALSE),"-")</f>
        <v>-</v>
      </c>
      <c r="F180" s="115" t="str">
        <f>IFERROR(VLOOKUP(CONCATENATE($A180,F$1),'Исх-видео'!$A$2:$F$3000,6,FALSE),"-")</f>
        <v>-</v>
      </c>
      <c r="G180" s="115" t="str">
        <f>IFERROR(VLOOKUP(CONCATENATE($A180,G$1),'Исх-видео'!$A$2:$F$3000,6,FALSE),"-")</f>
        <v>-</v>
      </c>
      <c r="H180" s="115" t="str">
        <f>IFERROR(VLOOKUP(CONCATENATE($A180,H$1),'Исх-видео'!$A$2:$F$3000,6,FALSE),"-")</f>
        <v>-</v>
      </c>
      <c r="I180" s="115" t="str">
        <f>IFERROR(VLOOKUP(CONCATENATE($A180,I$1),'Исх-видео'!$A$2:$F$3000,6,FALSE),"-")</f>
        <v>-</v>
      </c>
      <c r="J180" s="115" t="str">
        <f>IFERROR(VLOOKUP(CONCATENATE($A180,J$1),'Исх-видео'!$A$2:$F$3000,6,FALSE),"-")</f>
        <v>-</v>
      </c>
      <c r="K180" s="115" t="str">
        <f>IFERROR(VLOOKUP(CONCATENATE($A180,K$1),'Исх-видео'!$A$2:$F$3000,6,FALSE),"-")</f>
        <v>-</v>
      </c>
      <c r="L180" s="115" t="str">
        <f>IFERROR(VLOOKUP(CONCATENATE($A180,L$1),'Исх-видео'!$A$2:$F$3000,6,FALSE),"-")</f>
        <v>-</v>
      </c>
      <c r="M180" s="115" t="str">
        <f>IFERROR(VLOOKUP(CONCATENATE($A180,M$1),'Исх-видео'!$A$2:$F$3000,6,FALSE),"-")</f>
        <v>-</v>
      </c>
      <c r="N180" s="115" t="str">
        <f>IFERROR(VLOOKUP(CONCATENATE($A180,N$1),'Исх-видео'!$A$2:$F$3000,6,FALSE),"-")</f>
        <v>-</v>
      </c>
      <c r="O180" s="115" t="str">
        <f>IFERROR(VLOOKUP(CONCATENATE($A180,O$1),'Исх-видео'!$A$2:$F$3000,6,FALSE),"-")</f>
        <v>-</v>
      </c>
      <c r="P180" s="115" t="str">
        <f>IFERROR(VLOOKUP(CONCATENATE($A180,P$1),'Исх-видео'!$A$2:$F$3000,6,FALSE),"-")</f>
        <v>-</v>
      </c>
      <c r="Q180" s="115" t="str">
        <f>IFERROR(VLOOKUP(CONCATENATE($A180,Q$1),'Исх-видео'!$A$2:$F$3000,6,FALSE),"-")</f>
        <v>-</v>
      </c>
      <c r="R180" s="115" t="str">
        <f>IFERROR(VLOOKUP(CONCATENATE($A180,R$1),'Исх-видео'!$A$2:$F$3000,6,FALSE),"-")</f>
        <v>-</v>
      </c>
      <c r="S180" s="115" t="str">
        <f>IFERROR(VLOOKUP(CONCATENATE($A180,S$1),'Исх-видео'!$A$2:$F$3000,6,FALSE),"-")</f>
        <v>-</v>
      </c>
      <c r="T180" s="115" t="str">
        <f>IFERROR(VLOOKUP(CONCATENATE($A180,T$1),'Исх-видео'!$A$2:$F$3000,6,FALSE),"-")</f>
        <v>-</v>
      </c>
      <c r="U180" s="115" t="str">
        <f>IFERROR(VLOOKUP(CONCATENATE($A180,U$1),'Исх-видео'!$A$2:$F$3000,6,FALSE),"-")</f>
        <v>-</v>
      </c>
      <c r="V180" s="115" t="str">
        <f>IFERROR(VLOOKUP(CONCATENATE($A180,V$1),'Исх-видео'!$A$2:$F$3000,6,FALSE),"-")</f>
        <v>-</v>
      </c>
      <c r="W180" s="115" t="str">
        <f>IFERROR(VLOOKUP(CONCATENATE($A180,W$1),'Исх-видео'!$A$2:$F$3000,6,FALSE),"-")</f>
        <v>-</v>
      </c>
      <c r="X180" s="115" t="str">
        <f>IFERROR(VLOOKUP(CONCATENATE($A180,X$1),'Исх-видео'!$A$2:$F$3000,6,FALSE),"-")</f>
        <v>-</v>
      </c>
      <c r="Y180" s="115" t="str">
        <f>IFERROR(VLOOKUP(CONCATENATE($A180,Y$1),'Исх-видео'!$A$2:$F$3000,6,FALSE),"-")</f>
        <v>-</v>
      </c>
      <c r="Z180" s="115" t="str">
        <f>IFERROR(VLOOKUP(CONCATENATE($A180,Z$1),'Исх-видео'!$A$2:$F$3000,6,FALSE),"-")</f>
        <v>-</v>
      </c>
      <c r="AA180" s="115" t="str">
        <f>IFERROR(VLOOKUP(CONCATENATE($A180,AA$1),'Исх-видео'!$A$2:$F$3000,6,FALSE),"-")</f>
        <v>-</v>
      </c>
      <c r="AB180" s="115" t="str">
        <f>IFERROR(VLOOKUP(CONCATENATE($A180,AB$1),'Исх-видео'!$A$2:$F$3000,6,FALSE),"-")</f>
        <v>-</v>
      </c>
      <c r="AC180" s="115" t="str">
        <f>IFERROR(VLOOKUP(CONCATENATE($A180,AC$1),'Исх-видео'!$A$2:$F$3000,6,FALSE),"-")</f>
        <v>-</v>
      </c>
      <c r="AD180" s="115" t="str">
        <f>IFERROR(VLOOKUP(CONCATENATE($A180,AD$1),'Исх-видео'!$A$2:$F$3000,6,FALSE),"-")</f>
        <v>-</v>
      </c>
      <c r="AE180" s="115" t="str">
        <f>IFERROR(VLOOKUP(CONCATENATE($A180,AE$1),'Исх-видео'!$A$2:$F$3000,6,FALSE),"-")</f>
        <v>-</v>
      </c>
      <c r="AF180" s="115" t="str">
        <f>IFERROR(VLOOKUP(CONCATENATE($A180,AF$1),'Исх-видео'!$A$2:$F$3000,6,FALSE),"-")</f>
        <v>-</v>
      </c>
      <c r="AG180" s="115" t="str">
        <f>IFERROR(VLOOKUP(CONCATENATE($A180,AG$1),'Исх-видео'!$A$2:$F$3000,6,FALSE),"-")</f>
        <v>-</v>
      </c>
      <c r="AH180" s="115" t="str">
        <f>IFERROR(VLOOKUP(CONCATENATE($A180,AH$1),'Исх-видео'!$A$2:$F$3000,6,FALSE),"-")</f>
        <v>-</v>
      </c>
      <c r="AI180" s="115" t="str">
        <f>IFERROR(VLOOKUP(CONCATENATE($A180,AI$1),'Исх-видео'!$A$2:$F$3000,6,FALSE),"-")</f>
        <v>-</v>
      </c>
      <c r="AJ180" s="115" t="str">
        <f>IFERROR(VLOOKUP(CONCATENATE($A180,AJ$1),'Исх-видео'!$A$2:$F$3000,6,FALSE),"-")</f>
        <v>-</v>
      </c>
      <c r="AK180" s="115" t="str">
        <f>IFERROR(VLOOKUP(CONCATENATE($A180,AK$1),'Исх-видео'!$A$2:$F$3000,6,FALSE),"-")</f>
        <v>-</v>
      </c>
      <c r="AL180" s="115" t="str">
        <f>IFERROR(VLOOKUP(CONCATENATE($A180,AL$1),'Исх-видео'!$A$2:$F$3000,6,FALSE),"-")</f>
        <v>-</v>
      </c>
      <c r="AM180" s="115" t="str">
        <f>IFERROR(VLOOKUP(CONCATENATE($A180,AM$1),'Исх-видео'!$A$2:$F$3000,6,FALSE),"-")</f>
        <v>-</v>
      </c>
      <c r="AN180" s="115" t="str">
        <f>IFERROR(VLOOKUP(CONCATENATE($A180,AN$1),'Исх-видео'!$A$2:$F$3000,6,FALSE),"-")</f>
        <v>-</v>
      </c>
      <c r="AO180" s="115" t="str">
        <f>IFERROR(VLOOKUP(CONCATENATE($A180,AO$1),'Исх-видео'!$A$2:$F$3000,6,FALSE),"-")</f>
        <v>-</v>
      </c>
      <c r="AP180" s="115" t="str">
        <f>IFERROR(VLOOKUP(CONCATENATE($A180,AP$1),'Исх-видео'!$A$2:$F$3000,6,FALSE),"-")</f>
        <v>-</v>
      </c>
      <c r="AQ180" s="115" t="str">
        <f>IFERROR(VLOOKUP(CONCATENATE($A180,AQ$1),'Исх-видео'!$A$2:$F$3000,6,FALSE),"-")</f>
        <v>-</v>
      </c>
      <c r="AR180" s="115" t="str">
        <f>IFERROR(VLOOKUP(CONCATENATE($A180,AR$1),'Исх-видео'!$A$2:$F$3000,6,FALSE),"-")</f>
        <v>-</v>
      </c>
      <c r="AS180" s="115" t="str">
        <f>IFERROR(VLOOKUP(CONCATENATE($A180,AS$1),'Исх-видео'!$A$2:$F$3000,6,FALSE),"-")</f>
        <v>-</v>
      </c>
      <c r="AT180" s="115" t="str">
        <f>IFERROR(VLOOKUP(CONCATENATE($A180,AT$1),'Исх-видео'!$A$2:$F$3000,6,FALSE),"-")</f>
        <v>-</v>
      </c>
      <c r="AU180" s="115" t="str">
        <f>IFERROR(VLOOKUP(CONCATENATE($A180,AU$1),'Исх-видео'!$A$2:$F$3000,6,FALSE),"-")</f>
        <v>-</v>
      </c>
      <c r="AV180" s="115" t="str">
        <f>IFERROR(VLOOKUP(CONCATENATE($A180,AV$1),'Исх-видео'!$A$2:$F$3000,6,FALSE),"-")</f>
        <v>-</v>
      </c>
      <c r="AW180" s="115" t="str">
        <f>IFERROR(VLOOKUP(CONCATENATE($A180,AW$1),'Исх-видео'!$A$2:$F$3000,6,FALSE),"-")</f>
        <v>-</v>
      </c>
      <c r="AX180" s="115" t="str">
        <f>IFERROR(VLOOKUP(CONCATENATE($A180,AX$1),'Исх-видео'!$A$2:$F$3000,6,FALSE),"-")</f>
        <v>-</v>
      </c>
      <c r="AY180" s="115" t="str">
        <f>IFERROR(VLOOKUP(CONCATENATE($A180,AY$1),'Исх-видео'!$A$2:$F$3000,6,FALSE),"-")</f>
        <v>-</v>
      </c>
      <c r="AZ180" s="115" t="str">
        <f>IFERROR(VLOOKUP(CONCATENATE($A180,AZ$1),'Исх-видео'!$A$2:$F$3000,6,FALSE),"-")</f>
        <v>-</v>
      </c>
      <c r="BA180" s="115" t="str">
        <f>IFERROR(VLOOKUP(CONCATENATE($A180,BA$1),'Исх-видео'!$A$2:$F$3000,6,FALSE),"-")</f>
        <v>-</v>
      </c>
      <c r="BB180" s="115" t="str">
        <f>IFERROR(VLOOKUP(CONCATENATE($A180,BB$1),'Исх-видео'!$A$2:$F$3000,6,FALSE),"-")</f>
        <v>-</v>
      </c>
      <c r="BC180" s="115" t="str">
        <f>IFERROR(VLOOKUP(CONCATENATE($A180,BC$1),'Исх-видео'!$A$2:$F$3000,6,FALSE),"-")</f>
        <v>-</v>
      </c>
      <c r="BD180" s="115" t="str">
        <f>IFERROR(VLOOKUP(CONCATENATE($A180,BD$1),'Исх-видео'!$A$2:$F$3000,6,FALSE),"-")</f>
        <v>-</v>
      </c>
      <c r="BE180" s="115" t="str">
        <f>IFERROR(VLOOKUP(CONCATENATE($A180,BE$1),'Исх-видео'!$A$2:$F$3000,6,FALSE),"-")</f>
        <v>-</v>
      </c>
      <c r="BF180" s="115" t="str">
        <f>IFERROR(VLOOKUP(CONCATENATE($A180,BF$1),'Исх-видео'!$A$2:$F$3000,6,FALSE),"-")</f>
        <v>-</v>
      </c>
      <c r="BG180" s="115" t="str">
        <f>IFERROR(VLOOKUP(CONCATENATE($A180,BG$1),'Исх-видео'!$A$2:$F$3000,6,FALSE),"-")</f>
        <v>-</v>
      </c>
      <c r="BH180" s="116"/>
    </row>
    <row r="181" spans="1:60">
      <c r="A181" s="38">
        <f t="shared" si="14"/>
        <v>80</v>
      </c>
      <c r="B181" s="115" t="str">
        <f>IFERROR(VLOOKUP(CONCATENATE($A181,B$1),'Исх-видео'!$A$2:$F$3000,6,FALSE),"-")</f>
        <v>-</v>
      </c>
      <c r="C181" s="115" t="str">
        <f>IFERROR(VLOOKUP(CONCATENATE($A181,C$1),'Исх-видео'!$A$2:$F$3000,6,FALSE),"-")</f>
        <v>-</v>
      </c>
      <c r="D181" s="115" t="str">
        <f>IFERROR(VLOOKUP(CONCATENATE($A181,D$1),'Исх-видео'!$A$2:$F$3000,6,FALSE),"-")</f>
        <v>-</v>
      </c>
      <c r="E181" s="115" t="str">
        <f>IFERROR(VLOOKUP(CONCATENATE($A181,E$1),'Исх-видео'!$A$2:$F$3000,6,FALSE),"-")</f>
        <v>-</v>
      </c>
      <c r="F181" s="115" t="str">
        <f>IFERROR(VLOOKUP(CONCATENATE($A181,F$1),'Исх-видео'!$A$2:$F$3000,6,FALSE),"-")</f>
        <v>-</v>
      </c>
      <c r="G181" s="115" t="str">
        <f>IFERROR(VLOOKUP(CONCATENATE($A181,G$1),'Исх-видео'!$A$2:$F$3000,6,FALSE),"-")</f>
        <v>-</v>
      </c>
      <c r="H181" s="115" t="str">
        <f>IFERROR(VLOOKUP(CONCATENATE($A181,H$1),'Исх-видео'!$A$2:$F$3000,6,FALSE),"-")</f>
        <v>-</v>
      </c>
      <c r="I181" s="115" t="str">
        <f>IFERROR(VLOOKUP(CONCATENATE($A181,I$1),'Исх-видео'!$A$2:$F$3000,6,FALSE),"-")</f>
        <v>-</v>
      </c>
      <c r="J181" s="115" t="str">
        <f>IFERROR(VLOOKUP(CONCATENATE($A181,J$1),'Исх-видео'!$A$2:$F$3000,6,FALSE),"-")</f>
        <v>-</v>
      </c>
      <c r="K181" s="115" t="str">
        <f>IFERROR(VLOOKUP(CONCATENATE($A181,K$1),'Исх-видео'!$A$2:$F$3000,6,FALSE),"-")</f>
        <v>-</v>
      </c>
      <c r="L181" s="115" t="str">
        <f>IFERROR(VLOOKUP(CONCATENATE($A181,L$1),'Исх-видео'!$A$2:$F$3000,6,FALSE),"-")</f>
        <v>-</v>
      </c>
      <c r="M181" s="115" t="str">
        <f>IFERROR(VLOOKUP(CONCATENATE($A181,M$1),'Исх-видео'!$A$2:$F$3000,6,FALSE),"-")</f>
        <v>-</v>
      </c>
      <c r="N181" s="115" t="str">
        <f>IFERROR(VLOOKUP(CONCATENATE($A181,N$1),'Исх-видео'!$A$2:$F$3000,6,FALSE),"-")</f>
        <v>-</v>
      </c>
      <c r="O181" s="115" t="str">
        <f>IFERROR(VLOOKUP(CONCATENATE($A181,O$1),'Исх-видео'!$A$2:$F$3000,6,FALSE),"-")</f>
        <v>-</v>
      </c>
      <c r="P181" s="115" t="str">
        <f>IFERROR(VLOOKUP(CONCATENATE($A181,P$1),'Исх-видео'!$A$2:$F$3000,6,FALSE),"-")</f>
        <v>-</v>
      </c>
      <c r="Q181" s="115" t="str">
        <f>IFERROR(VLOOKUP(CONCATENATE($A181,Q$1),'Исх-видео'!$A$2:$F$3000,6,FALSE),"-")</f>
        <v>-</v>
      </c>
      <c r="R181" s="115" t="str">
        <f>IFERROR(VLOOKUP(CONCATENATE($A181,R$1),'Исх-видео'!$A$2:$F$3000,6,FALSE),"-")</f>
        <v>-</v>
      </c>
      <c r="S181" s="115" t="str">
        <f>IFERROR(VLOOKUP(CONCATENATE($A181,S$1),'Исх-видео'!$A$2:$F$3000,6,FALSE),"-")</f>
        <v>-</v>
      </c>
      <c r="T181" s="115" t="str">
        <f>IFERROR(VLOOKUP(CONCATENATE($A181,T$1),'Исх-видео'!$A$2:$F$3000,6,FALSE),"-")</f>
        <v>-</v>
      </c>
      <c r="U181" s="115" t="str">
        <f>IFERROR(VLOOKUP(CONCATENATE($A181,U$1),'Исх-видео'!$A$2:$F$3000,6,FALSE),"-")</f>
        <v>-</v>
      </c>
      <c r="V181" s="115" t="str">
        <f>IFERROR(VLOOKUP(CONCATENATE($A181,V$1),'Исх-видео'!$A$2:$F$3000,6,FALSE),"-")</f>
        <v>-</v>
      </c>
      <c r="W181" s="115" t="str">
        <f>IFERROR(VLOOKUP(CONCATENATE($A181,W$1),'Исх-видео'!$A$2:$F$3000,6,FALSE),"-")</f>
        <v>-</v>
      </c>
      <c r="X181" s="115" t="str">
        <f>IFERROR(VLOOKUP(CONCATENATE($A181,X$1),'Исх-видео'!$A$2:$F$3000,6,FALSE),"-")</f>
        <v>-</v>
      </c>
      <c r="Y181" s="115" t="str">
        <f>IFERROR(VLOOKUP(CONCATENATE($A181,Y$1),'Исх-видео'!$A$2:$F$3000,6,FALSE),"-")</f>
        <v>-</v>
      </c>
      <c r="Z181" s="115" t="str">
        <f>IFERROR(VLOOKUP(CONCATENATE($A181,Z$1),'Исх-видео'!$A$2:$F$3000,6,FALSE),"-")</f>
        <v>-</v>
      </c>
      <c r="AA181" s="115" t="str">
        <f>IFERROR(VLOOKUP(CONCATENATE($A181,AA$1),'Исх-видео'!$A$2:$F$3000,6,FALSE),"-")</f>
        <v>-</v>
      </c>
      <c r="AB181" s="115" t="str">
        <f>IFERROR(VLOOKUP(CONCATENATE($A181,AB$1),'Исх-видео'!$A$2:$F$3000,6,FALSE),"-")</f>
        <v>-</v>
      </c>
      <c r="AC181" s="115" t="str">
        <f>IFERROR(VLOOKUP(CONCATENATE($A181,AC$1),'Исх-видео'!$A$2:$F$3000,6,FALSE),"-")</f>
        <v>-</v>
      </c>
      <c r="AD181" s="115" t="str">
        <f>IFERROR(VLOOKUP(CONCATENATE($A181,AD$1),'Исх-видео'!$A$2:$F$3000,6,FALSE),"-")</f>
        <v>-</v>
      </c>
      <c r="AE181" s="115" t="str">
        <f>IFERROR(VLOOKUP(CONCATENATE($A181,AE$1),'Исх-видео'!$A$2:$F$3000,6,FALSE),"-")</f>
        <v>-</v>
      </c>
      <c r="AF181" s="115" t="str">
        <f>IFERROR(VLOOKUP(CONCATENATE($A181,AF$1),'Исх-видео'!$A$2:$F$3000,6,FALSE),"-")</f>
        <v>-</v>
      </c>
      <c r="AG181" s="115" t="str">
        <f>IFERROR(VLOOKUP(CONCATENATE($A181,AG$1),'Исх-видео'!$A$2:$F$3000,6,FALSE),"-")</f>
        <v>-</v>
      </c>
      <c r="AH181" s="115" t="str">
        <f>IFERROR(VLOOKUP(CONCATENATE($A181,AH$1),'Исх-видео'!$A$2:$F$3000,6,FALSE),"-")</f>
        <v>-</v>
      </c>
      <c r="AI181" s="115" t="str">
        <f>IFERROR(VLOOKUP(CONCATENATE($A181,AI$1),'Исх-видео'!$A$2:$F$3000,6,FALSE),"-")</f>
        <v>-</v>
      </c>
      <c r="AJ181" s="115" t="str">
        <f>IFERROR(VLOOKUP(CONCATENATE($A181,AJ$1),'Исх-видео'!$A$2:$F$3000,6,FALSE),"-")</f>
        <v>-</v>
      </c>
      <c r="AK181" s="115" t="str">
        <f>IFERROR(VLOOKUP(CONCATENATE($A181,AK$1),'Исх-видео'!$A$2:$F$3000,6,FALSE),"-")</f>
        <v>-</v>
      </c>
      <c r="AL181" s="115" t="str">
        <f>IFERROR(VLOOKUP(CONCATENATE($A181,AL$1),'Исх-видео'!$A$2:$F$3000,6,FALSE),"-")</f>
        <v>-</v>
      </c>
      <c r="AM181" s="115" t="str">
        <f>IFERROR(VLOOKUP(CONCATENATE($A181,AM$1),'Исх-видео'!$A$2:$F$3000,6,FALSE),"-")</f>
        <v>-</v>
      </c>
      <c r="AN181" s="115" t="str">
        <f>IFERROR(VLOOKUP(CONCATENATE($A181,AN$1),'Исх-видео'!$A$2:$F$3000,6,FALSE),"-")</f>
        <v>-</v>
      </c>
      <c r="AO181" s="115" t="str">
        <f>IFERROR(VLOOKUP(CONCATENATE($A181,AO$1),'Исх-видео'!$A$2:$F$3000,6,FALSE),"-")</f>
        <v>-</v>
      </c>
      <c r="AP181" s="115" t="str">
        <f>IFERROR(VLOOKUP(CONCATENATE($A181,AP$1),'Исх-видео'!$A$2:$F$3000,6,FALSE),"-")</f>
        <v>-</v>
      </c>
      <c r="AQ181" s="115" t="str">
        <f>IFERROR(VLOOKUP(CONCATENATE($A181,AQ$1),'Исх-видео'!$A$2:$F$3000,6,FALSE),"-")</f>
        <v>-</v>
      </c>
      <c r="AR181" s="115" t="str">
        <f>IFERROR(VLOOKUP(CONCATENATE($A181,AR$1),'Исх-видео'!$A$2:$F$3000,6,FALSE),"-")</f>
        <v>-</v>
      </c>
      <c r="AS181" s="115" t="str">
        <f>IFERROR(VLOOKUP(CONCATENATE($A181,AS$1),'Исх-видео'!$A$2:$F$3000,6,FALSE),"-")</f>
        <v>-</v>
      </c>
      <c r="AT181" s="115" t="str">
        <f>IFERROR(VLOOKUP(CONCATENATE($A181,AT$1),'Исх-видео'!$A$2:$F$3000,6,FALSE),"-")</f>
        <v>-</v>
      </c>
      <c r="AU181" s="115" t="str">
        <f>IFERROR(VLOOKUP(CONCATENATE($A181,AU$1),'Исх-видео'!$A$2:$F$3000,6,FALSE),"-")</f>
        <v>-</v>
      </c>
      <c r="AV181" s="115" t="str">
        <f>IFERROR(VLOOKUP(CONCATENATE($A181,AV$1),'Исх-видео'!$A$2:$F$3000,6,FALSE),"-")</f>
        <v>-</v>
      </c>
      <c r="AW181" s="115" t="str">
        <f>IFERROR(VLOOKUP(CONCATENATE($A181,AW$1),'Исх-видео'!$A$2:$F$3000,6,FALSE),"-")</f>
        <v>-</v>
      </c>
      <c r="AX181" s="115" t="str">
        <f>IFERROR(VLOOKUP(CONCATENATE($A181,AX$1),'Исх-видео'!$A$2:$F$3000,6,FALSE),"-")</f>
        <v>-</v>
      </c>
      <c r="AY181" s="115" t="str">
        <f>IFERROR(VLOOKUP(CONCATENATE($A181,AY$1),'Исх-видео'!$A$2:$F$3000,6,FALSE),"-")</f>
        <v>-</v>
      </c>
      <c r="AZ181" s="115" t="str">
        <f>IFERROR(VLOOKUP(CONCATENATE($A181,AZ$1),'Исх-видео'!$A$2:$F$3000,6,FALSE),"-")</f>
        <v>-</v>
      </c>
      <c r="BA181" s="115" t="str">
        <f>IFERROR(VLOOKUP(CONCATENATE($A181,BA$1),'Исх-видео'!$A$2:$F$3000,6,FALSE),"-")</f>
        <v>-</v>
      </c>
      <c r="BB181" s="115" t="str">
        <f>IFERROR(VLOOKUP(CONCATENATE($A181,BB$1),'Исх-видео'!$A$2:$F$3000,6,FALSE),"-")</f>
        <v>-</v>
      </c>
      <c r="BC181" s="115" t="str">
        <f>IFERROR(VLOOKUP(CONCATENATE($A181,BC$1),'Исх-видео'!$A$2:$F$3000,6,FALSE),"-")</f>
        <v>-</v>
      </c>
      <c r="BD181" s="115" t="str">
        <f>IFERROR(VLOOKUP(CONCATENATE($A181,BD$1),'Исх-видео'!$A$2:$F$3000,6,FALSE),"-")</f>
        <v>-</v>
      </c>
      <c r="BE181" s="115" t="str">
        <f>IFERROR(VLOOKUP(CONCATENATE($A181,BE$1),'Исх-видео'!$A$2:$F$3000,6,FALSE),"-")</f>
        <v>-</v>
      </c>
      <c r="BF181" s="115" t="str">
        <f>IFERROR(VLOOKUP(CONCATENATE($A181,BF$1),'Исх-видео'!$A$2:$F$3000,6,FALSE),"-")</f>
        <v>-</v>
      </c>
      <c r="BG181" s="115" t="str">
        <f>IFERROR(VLOOKUP(CONCATENATE($A181,BG$1),'Исх-видео'!$A$2:$F$3000,6,FALSE),"-")</f>
        <v>-</v>
      </c>
      <c r="BH181" s="116"/>
    </row>
    <row r="182" spans="1:60">
      <c r="A182" s="38">
        <f t="shared" si="14"/>
        <v>81</v>
      </c>
      <c r="B182" s="115" t="str">
        <f>IFERROR(VLOOKUP(CONCATENATE($A182,B$1),'Исх-видео'!$A$2:$F$3000,6,FALSE),"-")</f>
        <v>-</v>
      </c>
      <c r="C182" s="115" t="str">
        <f>IFERROR(VLOOKUP(CONCATENATE($A182,C$1),'Исх-видео'!$A$2:$F$3000,6,FALSE),"-")</f>
        <v>-</v>
      </c>
      <c r="D182" s="115" t="str">
        <f>IFERROR(VLOOKUP(CONCATENATE($A182,D$1),'Исх-видео'!$A$2:$F$3000,6,FALSE),"-")</f>
        <v>-</v>
      </c>
      <c r="E182" s="115" t="str">
        <f>IFERROR(VLOOKUP(CONCATENATE($A182,E$1),'Исх-видео'!$A$2:$F$3000,6,FALSE),"-")</f>
        <v>-</v>
      </c>
      <c r="F182" s="115" t="str">
        <f>IFERROR(VLOOKUP(CONCATENATE($A182,F$1),'Исх-видео'!$A$2:$F$3000,6,FALSE),"-")</f>
        <v>-</v>
      </c>
      <c r="G182" s="115" t="str">
        <f>IFERROR(VLOOKUP(CONCATENATE($A182,G$1),'Исх-видео'!$A$2:$F$3000,6,FALSE),"-")</f>
        <v>-</v>
      </c>
      <c r="H182" s="115" t="str">
        <f>IFERROR(VLOOKUP(CONCATENATE($A182,H$1),'Исх-видео'!$A$2:$F$3000,6,FALSE),"-")</f>
        <v>-</v>
      </c>
      <c r="I182" s="115" t="str">
        <f>IFERROR(VLOOKUP(CONCATENATE($A182,I$1),'Исх-видео'!$A$2:$F$3000,6,FALSE),"-")</f>
        <v>-</v>
      </c>
      <c r="J182" s="115" t="str">
        <f>IFERROR(VLOOKUP(CONCATENATE($A182,J$1),'Исх-видео'!$A$2:$F$3000,6,FALSE),"-")</f>
        <v>-</v>
      </c>
      <c r="K182" s="115" t="str">
        <f>IFERROR(VLOOKUP(CONCATENATE($A182,K$1),'Исх-видео'!$A$2:$F$3000,6,FALSE),"-")</f>
        <v>-</v>
      </c>
      <c r="L182" s="115" t="str">
        <f>IFERROR(VLOOKUP(CONCATENATE($A182,L$1),'Исх-видео'!$A$2:$F$3000,6,FALSE),"-")</f>
        <v>-</v>
      </c>
      <c r="M182" s="115" t="str">
        <f>IFERROR(VLOOKUP(CONCATENATE($A182,M$1),'Исх-видео'!$A$2:$F$3000,6,FALSE),"-")</f>
        <v>-</v>
      </c>
      <c r="N182" s="115" t="str">
        <f>IFERROR(VLOOKUP(CONCATENATE($A182,N$1),'Исх-видео'!$A$2:$F$3000,6,FALSE),"-")</f>
        <v>-</v>
      </c>
      <c r="O182" s="115" t="str">
        <f>IFERROR(VLOOKUP(CONCATENATE($A182,O$1),'Исх-видео'!$A$2:$F$3000,6,FALSE),"-")</f>
        <v>-</v>
      </c>
      <c r="P182" s="115" t="str">
        <f>IFERROR(VLOOKUP(CONCATENATE($A182,P$1),'Исх-видео'!$A$2:$F$3000,6,FALSE),"-")</f>
        <v>-</v>
      </c>
      <c r="Q182" s="115" t="str">
        <f>IFERROR(VLOOKUP(CONCATENATE($A182,Q$1),'Исх-видео'!$A$2:$F$3000,6,FALSE),"-")</f>
        <v>-</v>
      </c>
      <c r="R182" s="115" t="str">
        <f>IFERROR(VLOOKUP(CONCATENATE($A182,R$1),'Исх-видео'!$A$2:$F$3000,6,FALSE),"-")</f>
        <v>-</v>
      </c>
      <c r="S182" s="115" t="str">
        <f>IFERROR(VLOOKUP(CONCATENATE($A182,S$1),'Исх-видео'!$A$2:$F$3000,6,FALSE),"-")</f>
        <v>-</v>
      </c>
      <c r="T182" s="115" t="str">
        <f>IFERROR(VLOOKUP(CONCATENATE($A182,T$1),'Исх-видео'!$A$2:$F$3000,6,FALSE),"-")</f>
        <v>-</v>
      </c>
      <c r="U182" s="115" t="str">
        <f>IFERROR(VLOOKUP(CONCATENATE($A182,U$1),'Исх-видео'!$A$2:$F$3000,6,FALSE),"-")</f>
        <v>-</v>
      </c>
      <c r="V182" s="115" t="str">
        <f>IFERROR(VLOOKUP(CONCATENATE($A182,V$1),'Исх-видео'!$A$2:$F$3000,6,FALSE),"-")</f>
        <v>-</v>
      </c>
      <c r="W182" s="115" t="str">
        <f>IFERROR(VLOOKUP(CONCATENATE($A182,W$1),'Исх-видео'!$A$2:$F$3000,6,FALSE),"-")</f>
        <v>-</v>
      </c>
      <c r="X182" s="115" t="str">
        <f>IFERROR(VLOOKUP(CONCATENATE($A182,X$1),'Исх-видео'!$A$2:$F$3000,6,FALSE),"-")</f>
        <v>-</v>
      </c>
      <c r="Y182" s="115" t="str">
        <f>IFERROR(VLOOKUP(CONCATENATE($A182,Y$1),'Исх-видео'!$A$2:$F$3000,6,FALSE),"-")</f>
        <v>-</v>
      </c>
      <c r="Z182" s="115" t="str">
        <f>IFERROR(VLOOKUP(CONCATENATE($A182,Z$1),'Исх-видео'!$A$2:$F$3000,6,FALSE),"-")</f>
        <v>-</v>
      </c>
      <c r="AA182" s="115" t="str">
        <f>IFERROR(VLOOKUP(CONCATENATE($A182,AA$1),'Исх-видео'!$A$2:$F$3000,6,FALSE),"-")</f>
        <v>-</v>
      </c>
      <c r="AB182" s="115" t="str">
        <f>IFERROR(VLOOKUP(CONCATENATE($A182,AB$1),'Исх-видео'!$A$2:$F$3000,6,FALSE),"-")</f>
        <v>-</v>
      </c>
      <c r="AC182" s="115" t="str">
        <f>IFERROR(VLOOKUP(CONCATENATE($A182,AC$1),'Исх-видео'!$A$2:$F$3000,6,FALSE),"-")</f>
        <v>-</v>
      </c>
      <c r="AD182" s="115" t="str">
        <f>IFERROR(VLOOKUP(CONCATENATE($A182,AD$1),'Исх-видео'!$A$2:$F$3000,6,FALSE),"-")</f>
        <v>-</v>
      </c>
      <c r="AE182" s="115" t="str">
        <f>IFERROR(VLOOKUP(CONCATENATE($A182,AE$1),'Исх-видео'!$A$2:$F$3000,6,FALSE),"-")</f>
        <v>-</v>
      </c>
      <c r="AF182" s="115" t="str">
        <f>IFERROR(VLOOKUP(CONCATENATE($A182,AF$1),'Исх-видео'!$A$2:$F$3000,6,FALSE),"-")</f>
        <v>-</v>
      </c>
      <c r="AG182" s="115" t="str">
        <f>IFERROR(VLOOKUP(CONCATENATE($A182,AG$1),'Исх-видео'!$A$2:$F$3000,6,FALSE),"-")</f>
        <v>-</v>
      </c>
      <c r="AH182" s="115" t="str">
        <f>IFERROR(VLOOKUP(CONCATENATE($A182,AH$1),'Исх-видео'!$A$2:$F$3000,6,FALSE),"-")</f>
        <v>-</v>
      </c>
      <c r="AI182" s="115" t="str">
        <f>IFERROR(VLOOKUP(CONCATENATE($A182,AI$1),'Исх-видео'!$A$2:$F$3000,6,FALSE),"-")</f>
        <v>-</v>
      </c>
      <c r="AJ182" s="115" t="str">
        <f>IFERROR(VLOOKUP(CONCATENATE($A182,AJ$1),'Исх-видео'!$A$2:$F$3000,6,FALSE),"-")</f>
        <v>-</v>
      </c>
      <c r="AK182" s="115" t="str">
        <f>IFERROR(VLOOKUP(CONCATENATE($A182,AK$1),'Исх-видео'!$A$2:$F$3000,6,FALSE),"-")</f>
        <v>-</v>
      </c>
      <c r="AL182" s="115" t="str">
        <f>IFERROR(VLOOKUP(CONCATENATE($A182,AL$1),'Исх-видео'!$A$2:$F$3000,6,FALSE),"-")</f>
        <v>-</v>
      </c>
      <c r="AM182" s="115" t="str">
        <f>IFERROR(VLOOKUP(CONCATENATE($A182,AM$1),'Исх-видео'!$A$2:$F$3000,6,FALSE),"-")</f>
        <v>-</v>
      </c>
      <c r="AN182" s="115" t="str">
        <f>IFERROR(VLOOKUP(CONCATENATE($A182,AN$1),'Исх-видео'!$A$2:$F$3000,6,FALSE),"-")</f>
        <v>-</v>
      </c>
      <c r="AO182" s="115" t="str">
        <f>IFERROR(VLOOKUP(CONCATENATE($A182,AO$1),'Исх-видео'!$A$2:$F$3000,6,FALSE),"-")</f>
        <v>-</v>
      </c>
      <c r="AP182" s="115" t="str">
        <f>IFERROR(VLOOKUP(CONCATENATE($A182,AP$1),'Исх-видео'!$A$2:$F$3000,6,FALSE),"-")</f>
        <v>-</v>
      </c>
      <c r="AQ182" s="115" t="str">
        <f>IFERROR(VLOOKUP(CONCATENATE($A182,AQ$1),'Исх-видео'!$A$2:$F$3000,6,FALSE),"-")</f>
        <v>-</v>
      </c>
      <c r="AR182" s="115" t="str">
        <f>IFERROR(VLOOKUP(CONCATENATE($A182,AR$1),'Исх-видео'!$A$2:$F$3000,6,FALSE),"-")</f>
        <v>-</v>
      </c>
      <c r="AS182" s="115" t="str">
        <f>IFERROR(VLOOKUP(CONCATENATE($A182,AS$1),'Исх-видео'!$A$2:$F$3000,6,FALSE),"-")</f>
        <v>-</v>
      </c>
      <c r="AT182" s="115" t="str">
        <f>IFERROR(VLOOKUP(CONCATENATE($A182,AT$1),'Исх-видео'!$A$2:$F$3000,6,FALSE),"-")</f>
        <v>-</v>
      </c>
      <c r="AU182" s="115" t="str">
        <f>IFERROR(VLOOKUP(CONCATENATE($A182,AU$1),'Исх-видео'!$A$2:$F$3000,6,FALSE),"-")</f>
        <v>-</v>
      </c>
      <c r="AV182" s="115" t="str">
        <f>IFERROR(VLOOKUP(CONCATENATE($A182,AV$1),'Исх-видео'!$A$2:$F$3000,6,FALSE),"-")</f>
        <v>-</v>
      </c>
      <c r="AW182" s="115" t="str">
        <f>IFERROR(VLOOKUP(CONCATENATE($A182,AW$1),'Исх-видео'!$A$2:$F$3000,6,FALSE),"-")</f>
        <v>-</v>
      </c>
      <c r="AX182" s="115" t="str">
        <f>IFERROR(VLOOKUP(CONCATENATE($A182,AX$1),'Исх-видео'!$A$2:$F$3000,6,FALSE),"-")</f>
        <v>-</v>
      </c>
      <c r="AY182" s="115" t="str">
        <f>IFERROR(VLOOKUP(CONCATENATE($A182,AY$1),'Исх-видео'!$A$2:$F$3000,6,FALSE),"-")</f>
        <v>-</v>
      </c>
      <c r="AZ182" s="115" t="str">
        <f>IFERROR(VLOOKUP(CONCATENATE($A182,AZ$1),'Исх-видео'!$A$2:$F$3000,6,FALSE),"-")</f>
        <v>-</v>
      </c>
      <c r="BA182" s="115" t="str">
        <f>IFERROR(VLOOKUP(CONCATENATE($A182,BA$1),'Исх-видео'!$A$2:$F$3000,6,FALSE),"-")</f>
        <v>-</v>
      </c>
      <c r="BB182" s="115" t="str">
        <f>IFERROR(VLOOKUP(CONCATENATE($A182,BB$1),'Исх-видео'!$A$2:$F$3000,6,FALSE),"-")</f>
        <v>-</v>
      </c>
      <c r="BC182" s="115" t="str">
        <f>IFERROR(VLOOKUP(CONCATENATE($A182,BC$1),'Исх-видео'!$A$2:$F$3000,6,FALSE),"-")</f>
        <v>-</v>
      </c>
      <c r="BD182" s="115" t="str">
        <f>IFERROR(VLOOKUP(CONCATENATE($A182,BD$1),'Исх-видео'!$A$2:$F$3000,6,FALSE),"-")</f>
        <v>-</v>
      </c>
      <c r="BE182" s="115" t="str">
        <f>IFERROR(VLOOKUP(CONCATENATE($A182,BE$1),'Исх-видео'!$A$2:$F$3000,6,FALSE),"-")</f>
        <v>-</v>
      </c>
      <c r="BF182" s="115" t="str">
        <f>IFERROR(VLOOKUP(CONCATENATE($A182,BF$1),'Исх-видео'!$A$2:$F$3000,6,FALSE),"-")</f>
        <v>-</v>
      </c>
      <c r="BG182" s="115" t="str">
        <f>IFERROR(VLOOKUP(CONCATENATE($A182,BG$1),'Исх-видео'!$A$2:$F$3000,6,FALSE),"-")</f>
        <v>-</v>
      </c>
      <c r="BH182" s="116"/>
    </row>
    <row r="183" spans="1:60">
      <c r="A183" s="38">
        <f t="shared" si="14"/>
        <v>82</v>
      </c>
      <c r="B183" s="115" t="str">
        <f>IFERROR(VLOOKUP(CONCATENATE($A183,B$1),'Исх-видео'!$A$2:$F$3000,6,FALSE),"-")</f>
        <v>-</v>
      </c>
      <c r="C183" s="115" t="str">
        <f>IFERROR(VLOOKUP(CONCATENATE($A183,C$1),'Исх-видео'!$A$2:$F$3000,6,FALSE),"-")</f>
        <v>-</v>
      </c>
      <c r="D183" s="115" t="str">
        <f>IFERROR(VLOOKUP(CONCATENATE($A183,D$1),'Исх-видео'!$A$2:$F$3000,6,FALSE),"-")</f>
        <v>-</v>
      </c>
      <c r="E183" s="115" t="str">
        <f>IFERROR(VLOOKUP(CONCATENATE($A183,E$1),'Исх-видео'!$A$2:$F$3000,6,FALSE),"-")</f>
        <v>-</v>
      </c>
      <c r="F183" s="115" t="str">
        <f>IFERROR(VLOOKUP(CONCATENATE($A183,F$1),'Исх-видео'!$A$2:$F$3000,6,FALSE),"-")</f>
        <v>-</v>
      </c>
      <c r="G183" s="115" t="str">
        <f>IFERROR(VLOOKUP(CONCATENATE($A183,G$1),'Исх-видео'!$A$2:$F$3000,6,FALSE),"-")</f>
        <v>-</v>
      </c>
      <c r="H183" s="115" t="str">
        <f>IFERROR(VLOOKUP(CONCATENATE($A183,H$1),'Исх-видео'!$A$2:$F$3000,6,FALSE),"-")</f>
        <v>-</v>
      </c>
      <c r="I183" s="115" t="str">
        <f>IFERROR(VLOOKUP(CONCATENATE($A183,I$1),'Исх-видео'!$A$2:$F$3000,6,FALSE),"-")</f>
        <v>-</v>
      </c>
      <c r="J183" s="115" t="str">
        <f>IFERROR(VLOOKUP(CONCATENATE($A183,J$1),'Исх-видео'!$A$2:$F$3000,6,FALSE),"-")</f>
        <v>-</v>
      </c>
      <c r="K183" s="115" t="str">
        <f>IFERROR(VLOOKUP(CONCATENATE($A183,K$1),'Исх-видео'!$A$2:$F$3000,6,FALSE),"-")</f>
        <v>-</v>
      </c>
      <c r="L183" s="115" t="str">
        <f>IFERROR(VLOOKUP(CONCATENATE($A183,L$1),'Исх-видео'!$A$2:$F$3000,6,FALSE),"-")</f>
        <v>-</v>
      </c>
      <c r="M183" s="115" t="str">
        <f>IFERROR(VLOOKUP(CONCATENATE($A183,M$1),'Исх-видео'!$A$2:$F$3000,6,FALSE),"-")</f>
        <v>-</v>
      </c>
      <c r="N183" s="115" t="str">
        <f>IFERROR(VLOOKUP(CONCATENATE($A183,N$1),'Исх-видео'!$A$2:$F$3000,6,FALSE),"-")</f>
        <v>-</v>
      </c>
      <c r="O183" s="115" t="str">
        <f>IFERROR(VLOOKUP(CONCATENATE($A183,O$1),'Исх-видео'!$A$2:$F$3000,6,FALSE),"-")</f>
        <v>-</v>
      </c>
      <c r="P183" s="115" t="str">
        <f>IFERROR(VLOOKUP(CONCATENATE($A183,P$1),'Исх-видео'!$A$2:$F$3000,6,FALSE),"-")</f>
        <v>-</v>
      </c>
      <c r="Q183" s="115" t="str">
        <f>IFERROR(VLOOKUP(CONCATENATE($A183,Q$1),'Исх-видео'!$A$2:$F$3000,6,FALSE),"-")</f>
        <v>-</v>
      </c>
      <c r="R183" s="115" t="str">
        <f>IFERROR(VLOOKUP(CONCATENATE($A183,R$1),'Исх-видео'!$A$2:$F$3000,6,FALSE),"-")</f>
        <v>-</v>
      </c>
      <c r="S183" s="115" t="str">
        <f>IFERROR(VLOOKUP(CONCATENATE($A183,S$1),'Исх-видео'!$A$2:$F$3000,6,FALSE),"-")</f>
        <v>-</v>
      </c>
      <c r="T183" s="115" t="str">
        <f>IFERROR(VLOOKUP(CONCATENATE($A183,T$1),'Исх-видео'!$A$2:$F$3000,6,FALSE),"-")</f>
        <v>-</v>
      </c>
      <c r="U183" s="115" t="str">
        <f>IFERROR(VLOOKUP(CONCATENATE($A183,U$1),'Исх-видео'!$A$2:$F$3000,6,FALSE),"-")</f>
        <v>-</v>
      </c>
      <c r="V183" s="115" t="str">
        <f>IFERROR(VLOOKUP(CONCATENATE($A183,V$1),'Исх-видео'!$A$2:$F$3000,6,FALSE),"-")</f>
        <v>-</v>
      </c>
      <c r="W183" s="115" t="str">
        <f>IFERROR(VLOOKUP(CONCATENATE($A183,W$1),'Исх-видео'!$A$2:$F$3000,6,FALSE),"-")</f>
        <v>-</v>
      </c>
      <c r="X183" s="115" t="str">
        <f>IFERROR(VLOOKUP(CONCATENATE($A183,X$1),'Исх-видео'!$A$2:$F$3000,6,FALSE),"-")</f>
        <v>-</v>
      </c>
      <c r="Y183" s="115" t="str">
        <f>IFERROR(VLOOKUP(CONCATENATE($A183,Y$1),'Исх-видео'!$A$2:$F$3000,6,FALSE),"-")</f>
        <v>-</v>
      </c>
      <c r="Z183" s="115" t="str">
        <f>IFERROR(VLOOKUP(CONCATENATE($A183,Z$1),'Исх-видео'!$A$2:$F$3000,6,FALSE),"-")</f>
        <v>-</v>
      </c>
      <c r="AA183" s="115" t="str">
        <f>IFERROR(VLOOKUP(CONCATENATE($A183,AA$1),'Исх-видео'!$A$2:$F$3000,6,FALSE),"-")</f>
        <v>-</v>
      </c>
      <c r="AB183" s="115" t="str">
        <f>IFERROR(VLOOKUP(CONCATENATE($A183,AB$1),'Исх-видео'!$A$2:$F$3000,6,FALSE),"-")</f>
        <v>-</v>
      </c>
      <c r="AC183" s="115" t="str">
        <f>IFERROR(VLOOKUP(CONCATENATE($A183,AC$1),'Исх-видео'!$A$2:$F$3000,6,FALSE),"-")</f>
        <v>-</v>
      </c>
      <c r="AD183" s="115" t="str">
        <f>IFERROR(VLOOKUP(CONCATENATE($A183,AD$1),'Исх-видео'!$A$2:$F$3000,6,FALSE),"-")</f>
        <v>-</v>
      </c>
      <c r="AE183" s="115" t="str">
        <f>IFERROR(VLOOKUP(CONCATENATE($A183,AE$1),'Исх-видео'!$A$2:$F$3000,6,FALSE),"-")</f>
        <v>-</v>
      </c>
      <c r="AF183" s="115" t="str">
        <f>IFERROR(VLOOKUP(CONCATENATE($A183,AF$1),'Исх-видео'!$A$2:$F$3000,6,FALSE),"-")</f>
        <v>-</v>
      </c>
      <c r="AG183" s="115" t="str">
        <f>IFERROR(VLOOKUP(CONCATENATE($A183,AG$1),'Исх-видео'!$A$2:$F$3000,6,FALSE),"-")</f>
        <v>-</v>
      </c>
      <c r="AH183" s="115" t="str">
        <f>IFERROR(VLOOKUP(CONCATENATE($A183,AH$1),'Исх-видео'!$A$2:$F$3000,6,FALSE),"-")</f>
        <v>-</v>
      </c>
      <c r="AI183" s="115" t="str">
        <f>IFERROR(VLOOKUP(CONCATENATE($A183,AI$1),'Исх-видео'!$A$2:$F$3000,6,FALSE),"-")</f>
        <v>-</v>
      </c>
      <c r="AJ183" s="115" t="str">
        <f>IFERROR(VLOOKUP(CONCATENATE($A183,AJ$1),'Исх-видео'!$A$2:$F$3000,6,FALSE),"-")</f>
        <v>-</v>
      </c>
      <c r="AK183" s="115" t="str">
        <f>IFERROR(VLOOKUP(CONCATENATE($A183,AK$1),'Исх-видео'!$A$2:$F$3000,6,FALSE),"-")</f>
        <v>-</v>
      </c>
      <c r="AL183" s="115" t="str">
        <f>IFERROR(VLOOKUP(CONCATENATE($A183,AL$1),'Исх-видео'!$A$2:$F$3000,6,FALSE),"-")</f>
        <v>-</v>
      </c>
      <c r="AM183" s="115" t="str">
        <f>IFERROR(VLOOKUP(CONCATENATE($A183,AM$1),'Исх-видео'!$A$2:$F$3000,6,FALSE),"-")</f>
        <v>-</v>
      </c>
      <c r="AN183" s="115" t="str">
        <f>IFERROR(VLOOKUP(CONCATENATE($A183,AN$1),'Исх-видео'!$A$2:$F$3000,6,FALSE),"-")</f>
        <v>-</v>
      </c>
      <c r="AO183" s="115" t="str">
        <f>IFERROR(VLOOKUP(CONCATENATE($A183,AO$1),'Исх-видео'!$A$2:$F$3000,6,FALSE),"-")</f>
        <v>-</v>
      </c>
      <c r="AP183" s="115" t="str">
        <f>IFERROR(VLOOKUP(CONCATENATE($A183,AP$1),'Исх-видео'!$A$2:$F$3000,6,FALSE),"-")</f>
        <v>-</v>
      </c>
      <c r="AQ183" s="115" t="str">
        <f>IFERROR(VLOOKUP(CONCATENATE($A183,AQ$1),'Исх-видео'!$A$2:$F$3000,6,FALSE),"-")</f>
        <v>-</v>
      </c>
      <c r="AR183" s="115" t="str">
        <f>IFERROR(VLOOKUP(CONCATENATE($A183,AR$1),'Исх-видео'!$A$2:$F$3000,6,FALSE),"-")</f>
        <v>-</v>
      </c>
      <c r="AS183" s="115" t="str">
        <f>IFERROR(VLOOKUP(CONCATENATE($A183,AS$1),'Исх-видео'!$A$2:$F$3000,6,FALSE),"-")</f>
        <v>-</v>
      </c>
      <c r="AT183" s="115" t="str">
        <f>IFERROR(VLOOKUP(CONCATENATE($A183,AT$1),'Исх-видео'!$A$2:$F$3000,6,FALSE),"-")</f>
        <v>-</v>
      </c>
      <c r="AU183" s="115" t="str">
        <f>IFERROR(VLOOKUP(CONCATENATE($A183,AU$1),'Исх-видео'!$A$2:$F$3000,6,FALSE),"-")</f>
        <v>-</v>
      </c>
      <c r="AV183" s="115" t="str">
        <f>IFERROR(VLOOKUP(CONCATENATE($A183,AV$1),'Исх-видео'!$A$2:$F$3000,6,FALSE),"-")</f>
        <v>-</v>
      </c>
      <c r="AW183" s="115" t="str">
        <f>IFERROR(VLOOKUP(CONCATENATE($A183,AW$1),'Исх-видео'!$A$2:$F$3000,6,FALSE),"-")</f>
        <v>-</v>
      </c>
      <c r="AX183" s="115" t="str">
        <f>IFERROR(VLOOKUP(CONCATENATE($A183,AX$1),'Исх-видео'!$A$2:$F$3000,6,FALSE),"-")</f>
        <v>-</v>
      </c>
      <c r="AY183" s="115" t="str">
        <f>IFERROR(VLOOKUP(CONCATENATE($A183,AY$1),'Исх-видео'!$A$2:$F$3000,6,FALSE),"-")</f>
        <v>-</v>
      </c>
      <c r="AZ183" s="115" t="str">
        <f>IFERROR(VLOOKUP(CONCATENATE($A183,AZ$1),'Исх-видео'!$A$2:$F$3000,6,FALSE),"-")</f>
        <v>-</v>
      </c>
      <c r="BA183" s="115" t="str">
        <f>IFERROR(VLOOKUP(CONCATENATE($A183,BA$1),'Исх-видео'!$A$2:$F$3000,6,FALSE),"-")</f>
        <v>-</v>
      </c>
      <c r="BB183" s="115" t="str">
        <f>IFERROR(VLOOKUP(CONCATENATE($A183,BB$1),'Исх-видео'!$A$2:$F$3000,6,FALSE),"-")</f>
        <v>-</v>
      </c>
      <c r="BC183" s="115" t="str">
        <f>IFERROR(VLOOKUP(CONCATENATE($A183,BC$1),'Исх-видео'!$A$2:$F$3000,6,FALSE),"-")</f>
        <v>-</v>
      </c>
      <c r="BD183" s="115" t="str">
        <f>IFERROR(VLOOKUP(CONCATENATE($A183,BD$1),'Исх-видео'!$A$2:$F$3000,6,FALSE),"-")</f>
        <v>-</v>
      </c>
      <c r="BE183" s="115" t="str">
        <f>IFERROR(VLOOKUP(CONCATENATE($A183,BE$1),'Исх-видео'!$A$2:$F$3000,6,FALSE),"-")</f>
        <v>-</v>
      </c>
      <c r="BF183" s="115" t="str">
        <f>IFERROR(VLOOKUP(CONCATENATE($A183,BF$1),'Исх-видео'!$A$2:$F$3000,6,FALSE),"-")</f>
        <v>-</v>
      </c>
      <c r="BG183" s="115" t="str">
        <f>IFERROR(VLOOKUP(CONCATENATE($A183,BG$1),'Исх-видео'!$A$2:$F$3000,6,FALSE),"-")</f>
        <v>-</v>
      </c>
      <c r="BH183" s="116"/>
    </row>
    <row r="184" spans="1:60">
      <c r="A184" s="38">
        <f t="shared" si="14"/>
        <v>83</v>
      </c>
      <c r="B184" s="115" t="str">
        <f>IFERROR(VLOOKUP(CONCATENATE($A184,B$1),'Исх-видео'!$A$2:$F$3000,6,FALSE),"-")</f>
        <v>-</v>
      </c>
      <c r="C184" s="115" t="str">
        <f>IFERROR(VLOOKUP(CONCATENATE($A184,C$1),'Исх-видео'!$A$2:$F$3000,6,FALSE),"-")</f>
        <v>-</v>
      </c>
      <c r="D184" s="115" t="str">
        <f>IFERROR(VLOOKUP(CONCATENATE($A184,D$1),'Исх-видео'!$A$2:$F$3000,6,FALSE),"-")</f>
        <v>-</v>
      </c>
      <c r="E184" s="115" t="str">
        <f>IFERROR(VLOOKUP(CONCATENATE($A184,E$1),'Исх-видео'!$A$2:$F$3000,6,FALSE),"-")</f>
        <v>-</v>
      </c>
      <c r="F184" s="115" t="str">
        <f>IFERROR(VLOOKUP(CONCATENATE($A184,F$1),'Исх-видео'!$A$2:$F$3000,6,FALSE),"-")</f>
        <v>-</v>
      </c>
      <c r="G184" s="115" t="str">
        <f>IFERROR(VLOOKUP(CONCATENATE($A184,G$1),'Исх-видео'!$A$2:$F$3000,6,FALSE),"-")</f>
        <v>-</v>
      </c>
      <c r="H184" s="115" t="str">
        <f>IFERROR(VLOOKUP(CONCATENATE($A184,H$1),'Исх-видео'!$A$2:$F$3000,6,FALSE),"-")</f>
        <v>-</v>
      </c>
      <c r="I184" s="115" t="str">
        <f>IFERROR(VLOOKUP(CONCATENATE($A184,I$1),'Исх-видео'!$A$2:$F$3000,6,FALSE),"-")</f>
        <v>-</v>
      </c>
      <c r="J184" s="115" t="str">
        <f>IFERROR(VLOOKUP(CONCATENATE($A184,J$1),'Исх-видео'!$A$2:$F$3000,6,FALSE),"-")</f>
        <v>-</v>
      </c>
      <c r="K184" s="115" t="str">
        <f>IFERROR(VLOOKUP(CONCATENATE($A184,K$1),'Исх-видео'!$A$2:$F$3000,6,FALSE),"-")</f>
        <v>-</v>
      </c>
      <c r="L184" s="115" t="str">
        <f>IFERROR(VLOOKUP(CONCATENATE($A184,L$1),'Исх-видео'!$A$2:$F$3000,6,FALSE),"-")</f>
        <v>-</v>
      </c>
      <c r="M184" s="115" t="str">
        <f>IFERROR(VLOOKUP(CONCATENATE($A184,M$1),'Исх-видео'!$A$2:$F$3000,6,FALSE),"-")</f>
        <v>-</v>
      </c>
      <c r="N184" s="115" t="str">
        <f>IFERROR(VLOOKUP(CONCATENATE($A184,N$1),'Исх-видео'!$A$2:$F$3000,6,FALSE),"-")</f>
        <v>-</v>
      </c>
      <c r="O184" s="115" t="str">
        <f>IFERROR(VLOOKUP(CONCATENATE($A184,O$1),'Исх-видео'!$A$2:$F$3000,6,FALSE),"-")</f>
        <v>-</v>
      </c>
      <c r="P184" s="115" t="str">
        <f>IFERROR(VLOOKUP(CONCATENATE($A184,P$1),'Исх-видео'!$A$2:$F$3000,6,FALSE),"-")</f>
        <v>-</v>
      </c>
      <c r="Q184" s="115" t="str">
        <f>IFERROR(VLOOKUP(CONCATENATE($A184,Q$1),'Исх-видео'!$A$2:$F$3000,6,FALSE),"-")</f>
        <v>-</v>
      </c>
      <c r="R184" s="115" t="str">
        <f>IFERROR(VLOOKUP(CONCATENATE($A184,R$1),'Исх-видео'!$A$2:$F$3000,6,FALSE),"-")</f>
        <v>-</v>
      </c>
      <c r="S184" s="115" t="str">
        <f>IFERROR(VLOOKUP(CONCATENATE($A184,S$1),'Исх-видео'!$A$2:$F$3000,6,FALSE),"-")</f>
        <v>-</v>
      </c>
      <c r="T184" s="115" t="str">
        <f>IFERROR(VLOOKUP(CONCATENATE($A184,T$1),'Исх-видео'!$A$2:$F$3000,6,FALSE),"-")</f>
        <v>-</v>
      </c>
      <c r="U184" s="115" t="str">
        <f>IFERROR(VLOOKUP(CONCATENATE($A184,U$1),'Исх-видео'!$A$2:$F$3000,6,FALSE),"-")</f>
        <v>-</v>
      </c>
      <c r="V184" s="115" t="str">
        <f>IFERROR(VLOOKUP(CONCATENATE($A184,V$1),'Исх-видео'!$A$2:$F$3000,6,FALSE),"-")</f>
        <v>-</v>
      </c>
      <c r="W184" s="115" t="str">
        <f>IFERROR(VLOOKUP(CONCATENATE($A184,W$1),'Исх-видео'!$A$2:$F$3000,6,FALSE),"-")</f>
        <v>-</v>
      </c>
      <c r="X184" s="115" t="str">
        <f>IFERROR(VLOOKUP(CONCATENATE($A184,X$1),'Исх-видео'!$A$2:$F$3000,6,FALSE),"-")</f>
        <v>-</v>
      </c>
      <c r="Y184" s="115" t="str">
        <f>IFERROR(VLOOKUP(CONCATENATE($A184,Y$1),'Исх-видео'!$A$2:$F$3000,6,FALSE),"-")</f>
        <v>-</v>
      </c>
      <c r="Z184" s="115" t="str">
        <f>IFERROR(VLOOKUP(CONCATENATE($A184,Z$1),'Исх-видео'!$A$2:$F$3000,6,FALSE),"-")</f>
        <v>-</v>
      </c>
      <c r="AA184" s="115" t="str">
        <f>IFERROR(VLOOKUP(CONCATENATE($A184,AA$1),'Исх-видео'!$A$2:$F$3000,6,FALSE),"-")</f>
        <v>-</v>
      </c>
      <c r="AB184" s="115" t="str">
        <f>IFERROR(VLOOKUP(CONCATENATE($A184,AB$1),'Исх-видео'!$A$2:$F$3000,6,FALSE),"-")</f>
        <v>-</v>
      </c>
      <c r="AC184" s="115" t="str">
        <f>IFERROR(VLOOKUP(CONCATENATE($A184,AC$1),'Исх-видео'!$A$2:$F$3000,6,FALSE),"-")</f>
        <v>-</v>
      </c>
      <c r="AD184" s="115" t="str">
        <f>IFERROR(VLOOKUP(CONCATENATE($A184,AD$1),'Исх-видео'!$A$2:$F$3000,6,FALSE),"-")</f>
        <v>-</v>
      </c>
      <c r="AE184" s="115" t="str">
        <f>IFERROR(VLOOKUP(CONCATENATE($A184,AE$1),'Исх-видео'!$A$2:$F$3000,6,FALSE),"-")</f>
        <v>-</v>
      </c>
      <c r="AF184" s="115" t="str">
        <f>IFERROR(VLOOKUP(CONCATENATE($A184,AF$1),'Исх-видео'!$A$2:$F$3000,6,FALSE),"-")</f>
        <v>-</v>
      </c>
      <c r="AG184" s="115" t="str">
        <f>IFERROR(VLOOKUP(CONCATENATE($A184,AG$1),'Исх-видео'!$A$2:$F$3000,6,FALSE),"-")</f>
        <v>-</v>
      </c>
      <c r="AH184" s="115" t="str">
        <f>IFERROR(VLOOKUP(CONCATENATE($A184,AH$1),'Исх-видео'!$A$2:$F$3000,6,FALSE),"-")</f>
        <v>-</v>
      </c>
      <c r="AI184" s="115" t="str">
        <f>IFERROR(VLOOKUP(CONCATENATE($A184,AI$1),'Исх-видео'!$A$2:$F$3000,6,FALSE),"-")</f>
        <v>-</v>
      </c>
      <c r="AJ184" s="115" t="str">
        <f>IFERROR(VLOOKUP(CONCATENATE($A184,AJ$1),'Исх-видео'!$A$2:$F$3000,6,FALSE),"-")</f>
        <v>-</v>
      </c>
      <c r="AK184" s="115" t="str">
        <f>IFERROR(VLOOKUP(CONCATENATE($A184,AK$1),'Исх-видео'!$A$2:$F$3000,6,FALSE),"-")</f>
        <v>-</v>
      </c>
      <c r="AL184" s="115" t="str">
        <f>IFERROR(VLOOKUP(CONCATENATE($A184,AL$1),'Исх-видео'!$A$2:$F$3000,6,FALSE),"-")</f>
        <v>-</v>
      </c>
      <c r="AM184" s="115" t="str">
        <f>IFERROR(VLOOKUP(CONCATENATE($A184,AM$1),'Исх-видео'!$A$2:$F$3000,6,FALSE),"-")</f>
        <v>-</v>
      </c>
      <c r="AN184" s="115" t="str">
        <f>IFERROR(VLOOKUP(CONCATENATE($A184,AN$1),'Исх-видео'!$A$2:$F$3000,6,FALSE),"-")</f>
        <v>-</v>
      </c>
      <c r="AO184" s="115" t="str">
        <f>IFERROR(VLOOKUP(CONCATENATE($A184,AO$1),'Исх-видео'!$A$2:$F$3000,6,FALSE),"-")</f>
        <v>-</v>
      </c>
      <c r="AP184" s="115" t="str">
        <f>IFERROR(VLOOKUP(CONCATENATE($A184,AP$1),'Исх-видео'!$A$2:$F$3000,6,FALSE),"-")</f>
        <v>-</v>
      </c>
      <c r="AQ184" s="115" t="str">
        <f>IFERROR(VLOOKUP(CONCATENATE($A184,AQ$1),'Исх-видео'!$A$2:$F$3000,6,FALSE),"-")</f>
        <v>-</v>
      </c>
      <c r="AR184" s="115" t="str">
        <f>IFERROR(VLOOKUP(CONCATENATE($A184,AR$1),'Исх-видео'!$A$2:$F$3000,6,FALSE),"-")</f>
        <v>-</v>
      </c>
      <c r="AS184" s="115" t="str">
        <f>IFERROR(VLOOKUP(CONCATENATE($A184,AS$1),'Исх-видео'!$A$2:$F$3000,6,FALSE),"-")</f>
        <v>-</v>
      </c>
      <c r="AT184" s="115" t="str">
        <f>IFERROR(VLOOKUP(CONCATENATE($A184,AT$1),'Исх-видео'!$A$2:$F$3000,6,FALSE),"-")</f>
        <v>-</v>
      </c>
      <c r="AU184" s="115" t="str">
        <f>IFERROR(VLOOKUP(CONCATENATE($A184,AU$1),'Исх-видео'!$A$2:$F$3000,6,FALSE),"-")</f>
        <v>-</v>
      </c>
      <c r="AV184" s="115" t="str">
        <f>IFERROR(VLOOKUP(CONCATENATE($A184,AV$1),'Исх-видео'!$A$2:$F$3000,6,FALSE),"-")</f>
        <v>-</v>
      </c>
      <c r="AW184" s="115" t="str">
        <f>IFERROR(VLOOKUP(CONCATENATE($A184,AW$1),'Исх-видео'!$A$2:$F$3000,6,FALSE),"-")</f>
        <v>-</v>
      </c>
      <c r="AX184" s="115" t="str">
        <f>IFERROR(VLOOKUP(CONCATENATE($A184,AX$1),'Исх-видео'!$A$2:$F$3000,6,FALSE),"-")</f>
        <v>-</v>
      </c>
      <c r="AY184" s="115" t="str">
        <f>IFERROR(VLOOKUP(CONCATENATE($A184,AY$1),'Исх-видео'!$A$2:$F$3000,6,FALSE),"-")</f>
        <v>-</v>
      </c>
      <c r="AZ184" s="115" t="str">
        <f>IFERROR(VLOOKUP(CONCATENATE($A184,AZ$1),'Исх-видео'!$A$2:$F$3000,6,FALSE),"-")</f>
        <v>-</v>
      </c>
      <c r="BA184" s="115" t="str">
        <f>IFERROR(VLOOKUP(CONCATENATE($A184,BA$1),'Исх-видео'!$A$2:$F$3000,6,FALSE),"-")</f>
        <v>-</v>
      </c>
      <c r="BB184" s="115" t="str">
        <f>IFERROR(VLOOKUP(CONCATENATE($A184,BB$1),'Исх-видео'!$A$2:$F$3000,6,FALSE),"-")</f>
        <v>-</v>
      </c>
      <c r="BC184" s="115" t="str">
        <f>IFERROR(VLOOKUP(CONCATENATE($A184,BC$1),'Исх-видео'!$A$2:$F$3000,6,FALSE),"-")</f>
        <v>-</v>
      </c>
      <c r="BD184" s="115" t="str">
        <f>IFERROR(VLOOKUP(CONCATENATE($A184,BD$1),'Исх-видео'!$A$2:$F$3000,6,FALSE),"-")</f>
        <v>-</v>
      </c>
      <c r="BE184" s="115" t="str">
        <f>IFERROR(VLOOKUP(CONCATENATE($A184,BE$1),'Исх-видео'!$A$2:$F$3000,6,FALSE),"-")</f>
        <v>-</v>
      </c>
      <c r="BF184" s="115" t="str">
        <f>IFERROR(VLOOKUP(CONCATENATE($A184,BF$1),'Исх-видео'!$A$2:$F$3000,6,FALSE),"-")</f>
        <v>-</v>
      </c>
      <c r="BG184" s="115" t="str">
        <f>IFERROR(VLOOKUP(CONCATENATE($A184,BG$1),'Исх-видео'!$A$2:$F$3000,6,FALSE),"-")</f>
        <v>-</v>
      </c>
      <c r="BH184" s="116"/>
    </row>
    <row r="185" spans="1:60">
      <c r="A185" s="38">
        <f t="shared" si="14"/>
        <v>84</v>
      </c>
      <c r="B185" s="115" t="str">
        <f>IFERROR(VLOOKUP(CONCATENATE($A185,B$1),'Исх-видео'!$A$2:$F$3000,6,FALSE),"-")</f>
        <v>-</v>
      </c>
      <c r="C185" s="115" t="str">
        <f>IFERROR(VLOOKUP(CONCATENATE($A185,C$1),'Исх-видео'!$A$2:$F$3000,6,FALSE),"-")</f>
        <v>-</v>
      </c>
      <c r="D185" s="115" t="str">
        <f>IFERROR(VLOOKUP(CONCATENATE($A185,D$1),'Исх-видео'!$A$2:$F$3000,6,FALSE),"-")</f>
        <v>-</v>
      </c>
      <c r="E185" s="115" t="str">
        <f>IFERROR(VLOOKUP(CONCATENATE($A185,E$1),'Исх-видео'!$A$2:$F$3000,6,FALSE),"-")</f>
        <v>-</v>
      </c>
      <c r="F185" s="115" t="str">
        <f>IFERROR(VLOOKUP(CONCATENATE($A185,F$1),'Исх-видео'!$A$2:$F$3000,6,FALSE),"-")</f>
        <v>-</v>
      </c>
      <c r="G185" s="115" t="str">
        <f>IFERROR(VLOOKUP(CONCATENATE($A185,G$1),'Исх-видео'!$A$2:$F$3000,6,FALSE),"-")</f>
        <v>-</v>
      </c>
      <c r="H185" s="115" t="str">
        <f>IFERROR(VLOOKUP(CONCATENATE($A185,H$1),'Исх-видео'!$A$2:$F$3000,6,FALSE),"-")</f>
        <v>-</v>
      </c>
      <c r="I185" s="115" t="str">
        <f>IFERROR(VLOOKUP(CONCATENATE($A185,I$1),'Исх-видео'!$A$2:$F$3000,6,FALSE),"-")</f>
        <v>-</v>
      </c>
      <c r="J185" s="115" t="str">
        <f>IFERROR(VLOOKUP(CONCATENATE($A185,J$1),'Исх-видео'!$A$2:$F$3000,6,FALSE),"-")</f>
        <v>-</v>
      </c>
      <c r="K185" s="115" t="str">
        <f>IFERROR(VLOOKUP(CONCATENATE($A185,K$1),'Исх-видео'!$A$2:$F$3000,6,FALSE),"-")</f>
        <v>-</v>
      </c>
      <c r="L185" s="115" t="str">
        <f>IFERROR(VLOOKUP(CONCATENATE($A185,L$1),'Исх-видео'!$A$2:$F$3000,6,FALSE),"-")</f>
        <v>-</v>
      </c>
      <c r="M185" s="115" t="str">
        <f>IFERROR(VLOOKUP(CONCATENATE($A185,M$1),'Исх-видео'!$A$2:$F$3000,6,FALSE),"-")</f>
        <v>-</v>
      </c>
      <c r="N185" s="115" t="str">
        <f>IFERROR(VLOOKUP(CONCATENATE($A185,N$1),'Исх-видео'!$A$2:$F$3000,6,FALSE),"-")</f>
        <v>-</v>
      </c>
      <c r="O185" s="115" t="str">
        <f>IFERROR(VLOOKUP(CONCATENATE($A185,O$1),'Исх-видео'!$A$2:$F$3000,6,FALSE),"-")</f>
        <v>-</v>
      </c>
      <c r="P185" s="115" t="str">
        <f>IFERROR(VLOOKUP(CONCATENATE($A185,P$1),'Исх-видео'!$A$2:$F$3000,6,FALSE),"-")</f>
        <v>-</v>
      </c>
      <c r="Q185" s="115" t="str">
        <f>IFERROR(VLOOKUP(CONCATENATE($A185,Q$1),'Исх-видео'!$A$2:$F$3000,6,FALSE),"-")</f>
        <v>-</v>
      </c>
      <c r="R185" s="115" t="str">
        <f>IFERROR(VLOOKUP(CONCATENATE($A185,R$1),'Исх-видео'!$A$2:$F$3000,6,FALSE),"-")</f>
        <v>-</v>
      </c>
      <c r="S185" s="115" t="str">
        <f>IFERROR(VLOOKUP(CONCATENATE($A185,S$1),'Исх-видео'!$A$2:$F$3000,6,FALSE),"-")</f>
        <v>-</v>
      </c>
      <c r="T185" s="115" t="str">
        <f>IFERROR(VLOOKUP(CONCATENATE($A185,T$1),'Исх-видео'!$A$2:$F$3000,6,FALSE),"-")</f>
        <v>-</v>
      </c>
      <c r="U185" s="115" t="str">
        <f>IFERROR(VLOOKUP(CONCATENATE($A185,U$1),'Исх-видео'!$A$2:$F$3000,6,FALSE),"-")</f>
        <v>-</v>
      </c>
      <c r="V185" s="115" t="str">
        <f>IFERROR(VLOOKUP(CONCATENATE($A185,V$1),'Исх-видео'!$A$2:$F$3000,6,FALSE),"-")</f>
        <v>-</v>
      </c>
      <c r="W185" s="115" t="str">
        <f>IFERROR(VLOOKUP(CONCATENATE($A185,W$1),'Исх-видео'!$A$2:$F$3000,6,FALSE),"-")</f>
        <v>-</v>
      </c>
      <c r="X185" s="115" t="str">
        <f>IFERROR(VLOOKUP(CONCATENATE($A185,X$1),'Исх-видео'!$A$2:$F$3000,6,FALSE),"-")</f>
        <v>-</v>
      </c>
      <c r="Y185" s="115" t="str">
        <f>IFERROR(VLOOKUP(CONCATENATE($A185,Y$1),'Исх-видео'!$A$2:$F$3000,6,FALSE),"-")</f>
        <v>-</v>
      </c>
      <c r="Z185" s="115" t="str">
        <f>IFERROR(VLOOKUP(CONCATENATE($A185,Z$1),'Исх-видео'!$A$2:$F$3000,6,FALSE),"-")</f>
        <v>-</v>
      </c>
      <c r="AA185" s="115" t="str">
        <f>IFERROR(VLOOKUP(CONCATENATE($A185,AA$1),'Исх-видео'!$A$2:$F$3000,6,FALSE),"-")</f>
        <v>-</v>
      </c>
      <c r="AB185" s="115" t="str">
        <f>IFERROR(VLOOKUP(CONCATENATE($A185,AB$1),'Исх-видео'!$A$2:$F$3000,6,FALSE),"-")</f>
        <v>-</v>
      </c>
      <c r="AC185" s="115" t="str">
        <f>IFERROR(VLOOKUP(CONCATENATE($A185,AC$1),'Исх-видео'!$A$2:$F$3000,6,FALSE),"-")</f>
        <v>-</v>
      </c>
      <c r="AD185" s="115" t="str">
        <f>IFERROR(VLOOKUP(CONCATENATE($A185,AD$1),'Исх-видео'!$A$2:$F$3000,6,FALSE),"-")</f>
        <v>-</v>
      </c>
      <c r="AE185" s="115" t="str">
        <f>IFERROR(VLOOKUP(CONCATENATE($A185,AE$1),'Исх-видео'!$A$2:$F$3000,6,FALSE),"-")</f>
        <v>-</v>
      </c>
      <c r="AF185" s="115" t="str">
        <f>IFERROR(VLOOKUP(CONCATENATE($A185,AF$1),'Исх-видео'!$A$2:$F$3000,6,FALSE),"-")</f>
        <v>-</v>
      </c>
      <c r="AG185" s="115" t="str">
        <f>IFERROR(VLOOKUP(CONCATENATE($A185,AG$1),'Исх-видео'!$A$2:$F$3000,6,FALSE),"-")</f>
        <v>-</v>
      </c>
      <c r="AH185" s="115" t="str">
        <f>IFERROR(VLOOKUP(CONCATENATE($A185,AH$1),'Исх-видео'!$A$2:$F$3000,6,FALSE),"-")</f>
        <v>-</v>
      </c>
      <c r="AI185" s="115" t="str">
        <f>IFERROR(VLOOKUP(CONCATENATE($A185,AI$1),'Исх-видео'!$A$2:$F$3000,6,FALSE),"-")</f>
        <v>-</v>
      </c>
      <c r="AJ185" s="115" t="str">
        <f>IFERROR(VLOOKUP(CONCATENATE($A185,AJ$1),'Исх-видео'!$A$2:$F$3000,6,FALSE),"-")</f>
        <v>-</v>
      </c>
      <c r="AK185" s="115" t="str">
        <f>IFERROR(VLOOKUP(CONCATENATE($A185,AK$1),'Исх-видео'!$A$2:$F$3000,6,FALSE),"-")</f>
        <v>-</v>
      </c>
      <c r="AL185" s="115" t="str">
        <f>IFERROR(VLOOKUP(CONCATENATE($A185,AL$1),'Исх-видео'!$A$2:$F$3000,6,FALSE),"-")</f>
        <v>-</v>
      </c>
      <c r="AM185" s="115" t="str">
        <f>IFERROR(VLOOKUP(CONCATENATE($A185,AM$1),'Исх-видео'!$A$2:$F$3000,6,FALSE),"-")</f>
        <v>-</v>
      </c>
      <c r="AN185" s="115" t="str">
        <f>IFERROR(VLOOKUP(CONCATENATE($A185,AN$1),'Исх-видео'!$A$2:$F$3000,6,FALSE),"-")</f>
        <v>-</v>
      </c>
      <c r="AO185" s="115" t="str">
        <f>IFERROR(VLOOKUP(CONCATENATE($A185,AO$1),'Исх-видео'!$A$2:$F$3000,6,FALSE),"-")</f>
        <v>-</v>
      </c>
      <c r="AP185" s="115" t="str">
        <f>IFERROR(VLOOKUP(CONCATENATE($A185,AP$1),'Исх-видео'!$A$2:$F$3000,6,FALSE),"-")</f>
        <v>-</v>
      </c>
      <c r="AQ185" s="115" t="str">
        <f>IFERROR(VLOOKUP(CONCATENATE($A185,AQ$1),'Исх-видео'!$A$2:$F$3000,6,FALSE),"-")</f>
        <v>-</v>
      </c>
      <c r="AR185" s="115" t="str">
        <f>IFERROR(VLOOKUP(CONCATENATE($A185,AR$1),'Исх-видео'!$A$2:$F$3000,6,FALSE),"-")</f>
        <v>-</v>
      </c>
      <c r="AS185" s="115" t="str">
        <f>IFERROR(VLOOKUP(CONCATENATE($A185,AS$1),'Исх-видео'!$A$2:$F$3000,6,FALSE),"-")</f>
        <v>-</v>
      </c>
      <c r="AT185" s="115" t="str">
        <f>IFERROR(VLOOKUP(CONCATENATE($A185,AT$1),'Исх-видео'!$A$2:$F$3000,6,FALSE),"-")</f>
        <v>-</v>
      </c>
      <c r="AU185" s="115" t="str">
        <f>IFERROR(VLOOKUP(CONCATENATE($A185,AU$1),'Исх-видео'!$A$2:$F$3000,6,FALSE),"-")</f>
        <v>-</v>
      </c>
      <c r="AV185" s="115" t="str">
        <f>IFERROR(VLOOKUP(CONCATENATE($A185,AV$1),'Исх-видео'!$A$2:$F$3000,6,FALSE),"-")</f>
        <v>-</v>
      </c>
      <c r="AW185" s="115" t="str">
        <f>IFERROR(VLOOKUP(CONCATENATE($A185,AW$1),'Исх-видео'!$A$2:$F$3000,6,FALSE),"-")</f>
        <v>-</v>
      </c>
      <c r="AX185" s="115" t="str">
        <f>IFERROR(VLOOKUP(CONCATENATE($A185,AX$1),'Исх-видео'!$A$2:$F$3000,6,FALSE),"-")</f>
        <v>-</v>
      </c>
      <c r="AY185" s="115" t="str">
        <f>IFERROR(VLOOKUP(CONCATENATE($A185,AY$1),'Исх-видео'!$A$2:$F$3000,6,FALSE),"-")</f>
        <v>-</v>
      </c>
      <c r="AZ185" s="115" t="str">
        <f>IFERROR(VLOOKUP(CONCATENATE($A185,AZ$1),'Исх-видео'!$A$2:$F$3000,6,FALSE),"-")</f>
        <v>-</v>
      </c>
      <c r="BA185" s="115" t="str">
        <f>IFERROR(VLOOKUP(CONCATENATE($A185,BA$1),'Исх-видео'!$A$2:$F$3000,6,FALSE),"-")</f>
        <v>-</v>
      </c>
      <c r="BB185" s="115" t="str">
        <f>IFERROR(VLOOKUP(CONCATENATE($A185,BB$1),'Исх-видео'!$A$2:$F$3000,6,FALSE),"-")</f>
        <v>-</v>
      </c>
      <c r="BC185" s="115" t="str">
        <f>IFERROR(VLOOKUP(CONCATENATE($A185,BC$1),'Исх-видео'!$A$2:$F$3000,6,FALSE),"-")</f>
        <v>-</v>
      </c>
      <c r="BD185" s="115" t="str">
        <f>IFERROR(VLOOKUP(CONCATENATE($A185,BD$1),'Исх-видео'!$A$2:$F$3000,6,FALSE),"-")</f>
        <v>-</v>
      </c>
      <c r="BE185" s="115" t="str">
        <f>IFERROR(VLOOKUP(CONCATENATE($A185,BE$1),'Исх-видео'!$A$2:$F$3000,6,FALSE),"-")</f>
        <v>-</v>
      </c>
      <c r="BF185" s="115" t="str">
        <f>IFERROR(VLOOKUP(CONCATENATE($A185,BF$1),'Исх-видео'!$A$2:$F$3000,6,FALSE),"-")</f>
        <v>-</v>
      </c>
      <c r="BG185" s="115" t="str">
        <f>IFERROR(VLOOKUP(CONCATENATE($A185,BG$1),'Исх-видео'!$A$2:$F$3000,6,FALSE),"-")</f>
        <v>-</v>
      </c>
      <c r="BH185" s="116"/>
    </row>
    <row r="186" spans="1:60">
      <c r="A186" s="38">
        <f t="shared" si="14"/>
        <v>85</v>
      </c>
      <c r="B186" s="115" t="str">
        <f>IFERROR(VLOOKUP(CONCATENATE($A186,B$1),'Исх-видео'!$A$2:$F$3000,6,FALSE),"-")</f>
        <v>-</v>
      </c>
      <c r="C186" s="115" t="str">
        <f>IFERROR(VLOOKUP(CONCATENATE($A186,C$1),'Исх-видео'!$A$2:$F$3000,6,FALSE),"-")</f>
        <v>-</v>
      </c>
      <c r="D186" s="115" t="str">
        <f>IFERROR(VLOOKUP(CONCATENATE($A186,D$1),'Исх-видео'!$A$2:$F$3000,6,FALSE),"-")</f>
        <v>-</v>
      </c>
      <c r="E186" s="115" t="str">
        <f>IFERROR(VLOOKUP(CONCATENATE($A186,E$1),'Исх-видео'!$A$2:$F$3000,6,FALSE),"-")</f>
        <v>-</v>
      </c>
      <c r="F186" s="115" t="str">
        <f>IFERROR(VLOOKUP(CONCATENATE($A186,F$1),'Исх-видео'!$A$2:$F$3000,6,FALSE),"-")</f>
        <v>-</v>
      </c>
      <c r="G186" s="115" t="str">
        <f>IFERROR(VLOOKUP(CONCATENATE($A186,G$1),'Исх-видео'!$A$2:$F$3000,6,FALSE),"-")</f>
        <v>-</v>
      </c>
      <c r="H186" s="115" t="str">
        <f>IFERROR(VLOOKUP(CONCATENATE($A186,H$1),'Исх-видео'!$A$2:$F$3000,6,FALSE),"-")</f>
        <v>-</v>
      </c>
      <c r="I186" s="115" t="str">
        <f>IFERROR(VLOOKUP(CONCATENATE($A186,I$1),'Исх-видео'!$A$2:$F$3000,6,FALSE),"-")</f>
        <v>-</v>
      </c>
      <c r="J186" s="115" t="str">
        <f>IFERROR(VLOOKUP(CONCATENATE($A186,J$1),'Исх-видео'!$A$2:$F$3000,6,FALSE),"-")</f>
        <v>-</v>
      </c>
      <c r="K186" s="115" t="str">
        <f>IFERROR(VLOOKUP(CONCATENATE($A186,K$1),'Исх-видео'!$A$2:$F$3000,6,FALSE),"-")</f>
        <v>-</v>
      </c>
      <c r="L186" s="115" t="str">
        <f>IFERROR(VLOOKUP(CONCATENATE($A186,L$1),'Исх-видео'!$A$2:$F$3000,6,FALSE),"-")</f>
        <v>-</v>
      </c>
      <c r="M186" s="115" t="str">
        <f>IFERROR(VLOOKUP(CONCATENATE($A186,M$1),'Исх-видео'!$A$2:$F$3000,6,FALSE),"-")</f>
        <v>-</v>
      </c>
      <c r="N186" s="115" t="str">
        <f>IFERROR(VLOOKUP(CONCATENATE($A186,N$1),'Исх-видео'!$A$2:$F$3000,6,FALSE),"-")</f>
        <v>-</v>
      </c>
      <c r="O186" s="115" t="str">
        <f>IFERROR(VLOOKUP(CONCATENATE($A186,O$1),'Исх-видео'!$A$2:$F$3000,6,FALSE),"-")</f>
        <v>-</v>
      </c>
      <c r="P186" s="115" t="str">
        <f>IFERROR(VLOOKUP(CONCATENATE($A186,P$1),'Исх-видео'!$A$2:$F$3000,6,FALSE),"-")</f>
        <v>-</v>
      </c>
      <c r="Q186" s="115" t="str">
        <f>IFERROR(VLOOKUP(CONCATENATE($A186,Q$1),'Исх-видео'!$A$2:$F$3000,6,FALSE),"-")</f>
        <v>-</v>
      </c>
      <c r="R186" s="115" t="str">
        <f>IFERROR(VLOOKUP(CONCATENATE($A186,R$1),'Исх-видео'!$A$2:$F$3000,6,FALSE),"-")</f>
        <v>-</v>
      </c>
      <c r="S186" s="115" t="str">
        <f>IFERROR(VLOOKUP(CONCATENATE($A186,S$1),'Исх-видео'!$A$2:$F$3000,6,FALSE),"-")</f>
        <v>-</v>
      </c>
      <c r="T186" s="115" t="str">
        <f>IFERROR(VLOOKUP(CONCATENATE($A186,T$1),'Исх-видео'!$A$2:$F$3000,6,FALSE),"-")</f>
        <v>-</v>
      </c>
      <c r="U186" s="115" t="str">
        <f>IFERROR(VLOOKUP(CONCATENATE($A186,U$1),'Исх-видео'!$A$2:$F$3000,6,FALSE),"-")</f>
        <v>-</v>
      </c>
      <c r="V186" s="115" t="str">
        <f>IFERROR(VLOOKUP(CONCATENATE($A186,V$1),'Исх-видео'!$A$2:$F$3000,6,FALSE),"-")</f>
        <v>-</v>
      </c>
      <c r="W186" s="115" t="str">
        <f>IFERROR(VLOOKUP(CONCATENATE($A186,W$1),'Исх-видео'!$A$2:$F$3000,6,FALSE),"-")</f>
        <v>-</v>
      </c>
      <c r="X186" s="115" t="str">
        <f>IFERROR(VLOOKUP(CONCATENATE($A186,X$1),'Исх-видео'!$A$2:$F$3000,6,FALSE),"-")</f>
        <v>-</v>
      </c>
      <c r="Y186" s="115" t="str">
        <f>IFERROR(VLOOKUP(CONCATENATE($A186,Y$1),'Исх-видео'!$A$2:$F$3000,6,FALSE),"-")</f>
        <v>-</v>
      </c>
      <c r="Z186" s="115" t="str">
        <f>IFERROR(VLOOKUP(CONCATENATE($A186,Z$1),'Исх-видео'!$A$2:$F$3000,6,FALSE),"-")</f>
        <v>-</v>
      </c>
      <c r="AA186" s="115" t="str">
        <f>IFERROR(VLOOKUP(CONCATENATE($A186,AA$1),'Исх-видео'!$A$2:$F$3000,6,FALSE),"-")</f>
        <v>-</v>
      </c>
      <c r="AB186" s="115" t="str">
        <f>IFERROR(VLOOKUP(CONCATENATE($A186,AB$1),'Исх-видео'!$A$2:$F$3000,6,FALSE),"-")</f>
        <v>-</v>
      </c>
      <c r="AC186" s="115" t="str">
        <f>IFERROR(VLOOKUP(CONCATENATE($A186,AC$1),'Исх-видео'!$A$2:$F$3000,6,FALSE),"-")</f>
        <v>-</v>
      </c>
      <c r="AD186" s="115" t="str">
        <f>IFERROR(VLOOKUP(CONCATENATE($A186,AD$1),'Исх-видео'!$A$2:$F$3000,6,FALSE),"-")</f>
        <v>-</v>
      </c>
      <c r="AE186" s="115" t="str">
        <f>IFERROR(VLOOKUP(CONCATENATE($A186,AE$1),'Исх-видео'!$A$2:$F$3000,6,FALSE),"-")</f>
        <v>-</v>
      </c>
      <c r="AF186" s="115" t="str">
        <f>IFERROR(VLOOKUP(CONCATENATE($A186,AF$1),'Исх-видео'!$A$2:$F$3000,6,FALSE),"-")</f>
        <v>-</v>
      </c>
      <c r="AG186" s="115" t="str">
        <f>IFERROR(VLOOKUP(CONCATENATE($A186,AG$1),'Исх-видео'!$A$2:$F$3000,6,FALSE),"-")</f>
        <v>-</v>
      </c>
      <c r="AH186" s="115" t="str">
        <f>IFERROR(VLOOKUP(CONCATENATE($A186,AH$1),'Исх-видео'!$A$2:$F$3000,6,FALSE),"-")</f>
        <v>-</v>
      </c>
      <c r="AI186" s="115" t="str">
        <f>IFERROR(VLOOKUP(CONCATENATE($A186,AI$1),'Исх-видео'!$A$2:$F$3000,6,FALSE),"-")</f>
        <v>-</v>
      </c>
      <c r="AJ186" s="115" t="str">
        <f>IFERROR(VLOOKUP(CONCATENATE($A186,AJ$1),'Исх-видео'!$A$2:$F$3000,6,FALSE),"-")</f>
        <v>-</v>
      </c>
      <c r="AK186" s="115" t="str">
        <f>IFERROR(VLOOKUP(CONCATENATE($A186,AK$1),'Исх-видео'!$A$2:$F$3000,6,FALSE),"-")</f>
        <v>-</v>
      </c>
      <c r="AL186" s="115" t="str">
        <f>IFERROR(VLOOKUP(CONCATENATE($A186,AL$1),'Исх-видео'!$A$2:$F$3000,6,FALSE),"-")</f>
        <v>-</v>
      </c>
      <c r="AM186" s="115" t="str">
        <f>IFERROR(VLOOKUP(CONCATENATE($A186,AM$1),'Исх-видео'!$A$2:$F$3000,6,FALSE),"-")</f>
        <v>-</v>
      </c>
      <c r="AN186" s="115" t="str">
        <f>IFERROR(VLOOKUP(CONCATENATE($A186,AN$1),'Исх-видео'!$A$2:$F$3000,6,FALSE),"-")</f>
        <v>-</v>
      </c>
      <c r="AO186" s="115" t="str">
        <f>IFERROR(VLOOKUP(CONCATENATE($A186,AO$1),'Исх-видео'!$A$2:$F$3000,6,FALSE),"-")</f>
        <v>-</v>
      </c>
      <c r="AP186" s="115" t="str">
        <f>IFERROR(VLOOKUP(CONCATENATE($A186,AP$1),'Исх-видео'!$A$2:$F$3000,6,FALSE),"-")</f>
        <v>-</v>
      </c>
      <c r="AQ186" s="115" t="str">
        <f>IFERROR(VLOOKUP(CONCATENATE($A186,AQ$1),'Исх-видео'!$A$2:$F$3000,6,FALSE),"-")</f>
        <v>-</v>
      </c>
      <c r="AR186" s="115" t="str">
        <f>IFERROR(VLOOKUP(CONCATENATE($A186,AR$1),'Исх-видео'!$A$2:$F$3000,6,FALSE),"-")</f>
        <v>-</v>
      </c>
      <c r="AS186" s="115" t="str">
        <f>IFERROR(VLOOKUP(CONCATENATE($A186,AS$1),'Исх-видео'!$A$2:$F$3000,6,FALSE),"-")</f>
        <v>-</v>
      </c>
      <c r="AT186" s="115" t="str">
        <f>IFERROR(VLOOKUP(CONCATENATE($A186,AT$1),'Исх-видео'!$A$2:$F$3000,6,FALSE),"-")</f>
        <v>-</v>
      </c>
      <c r="AU186" s="115" t="str">
        <f>IFERROR(VLOOKUP(CONCATENATE($A186,AU$1),'Исх-видео'!$A$2:$F$3000,6,FALSE),"-")</f>
        <v>-</v>
      </c>
      <c r="AV186" s="115" t="str">
        <f>IFERROR(VLOOKUP(CONCATENATE($A186,AV$1),'Исх-видео'!$A$2:$F$3000,6,FALSE),"-")</f>
        <v>-</v>
      </c>
      <c r="AW186" s="115" t="str">
        <f>IFERROR(VLOOKUP(CONCATENATE($A186,AW$1),'Исх-видео'!$A$2:$F$3000,6,FALSE),"-")</f>
        <v>-</v>
      </c>
      <c r="AX186" s="115" t="str">
        <f>IFERROR(VLOOKUP(CONCATENATE($A186,AX$1),'Исх-видео'!$A$2:$F$3000,6,FALSE),"-")</f>
        <v>-</v>
      </c>
      <c r="AY186" s="115" t="str">
        <f>IFERROR(VLOOKUP(CONCATENATE($A186,AY$1),'Исх-видео'!$A$2:$F$3000,6,FALSE),"-")</f>
        <v>-</v>
      </c>
      <c r="AZ186" s="115" t="str">
        <f>IFERROR(VLOOKUP(CONCATENATE($A186,AZ$1),'Исх-видео'!$A$2:$F$3000,6,FALSE),"-")</f>
        <v>-</v>
      </c>
      <c r="BA186" s="115" t="str">
        <f>IFERROR(VLOOKUP(CONCATENATE($A186,BA$1),'Исх-видео'!$A$2:$F$3000,6,FALSE),"-")</f>
        <v>-</v>
      </c>
      <c r="BB186" s="115" t="str">
        <f>IFERROR(VLOOKUP(CONCATENATE($A186,BB$1),'Исх-видео'!$A$2:$F$3000,6,FALSE),"-")</f>
        <v>-</v>
      </c>
      <c r="BC186" s="115" t="str">
        <f>IFERROR(VLOOKUP(CONCATENATE($A186,BC$1),'Исх-видео'!$A$2:$F$3000,6,FALSE),"-")</f>
        <v>-</v>
      </c>
      <c r="BD186" s="115" t="str">
        <f>IFERROR(VLOOKUP(CONCATENATE($A186,BD$1),'Исх-видео'!$A$2:$F$3000,6,FALSE),"-")</f>
        <v>-</v>
      </c>
      <c r="BE186" s="115" t="str">
        <f>IFERROR(VLOOKUP(CONCATENATE($A186,BE$1),'Исх-видео'!$A$2:$F$3000,6,FALSE),"-")</f>
        <v>-</v>
      </c>
      <c r="BF186" s="115" t="str">
        <f>IFERROR(VLOOKUP(CONCATENATE($A186,BF$1),'Исх-видео'!$A$2:$F$3000,6,FALSE),"-")</f>
        <v>-</v>
      </c>
      <c r="BG186" s="115" t="str">
        <f>IFERROR(VLOOKUP(CONCATENATE($A186,BG$1),'Исх-видео'!$A$2:$F$3000,6,FALSE),"-")</f>
        <v>-</v>
      </c>
      <c r="BH186" s="116"/>
    </row>
    <row r="187" spans="1:60">
      <c r="A187" s="38">
        <f t="shared" si="14"/>
        <v>86</v>
      </c>
      <c r="B187" s="115" t="str">
        <f>IFERROR(VLOOKUP(CONCATENATE($A187,B$1),'Исх-видео'!$A$2:$F$3000,6,FALSE),"-")</f>
        <v>-</v>
      </c>
      <c r="C187" s="115" t="str">
        <f>IFERROR(VLOOKUP(CONCATENATE($A187,C$1),'Исх-видео'!$A$2:$F$3000,6,FALSE),"-")</f>
        <v>-</v>
      </c>
      <c r="D187" s="115" t="str">
        <f>IFERROR(VLOOKUP(CONCATENATE($A187,D$1),'Исх-видео'!$A$2:$F$3000,6,FALSE),"-")</f>
        <v>-</v>
      </c>
      <c r="E187" s="115" t="str">
        <f>IFERROR(VLOOKUP(CONCATENATE($A187,E$1),'Исх-видео'!$A$2:$F$3000,6,FALSE),"-")</f>
        <v>-</v>
      </c>
      <c r="F187" s="115" t="str">
        <f>IFERROR(VLOOKUP(CONCATENATE($A187,F$1),'Исх-видео'!$A$2:$F$3000,6,FALSE),"-")</f>
        <v>-</v>
      </c>
      <c r="G187" s="115" t="str">
        <f>IFERROR(VLOOKUP(CONCATENATE($A187,G$1),'Исх-видео'!$A$2:$F$3000,6,FALSE),"-")</f>
        <v>-</v>
      </c>
      <c r="H187" s="115" t="str">
        <f>IFERROR(VLOOKUP(CONCATENATE($A187,H$1),'Исх-видео'!$A$2:$F$3000,6,FALSE),"-")</f>
        <v>-</v>
      </c>
      <c r="I187" s="115" t="str">
        <f>IFERROR(VLOOKUP(CONCATENATE($A187,I$1),'Исх-видео'!$A$2:$F$3000,6,FALSE),"-")</f>
        <v>-</v>
      </c>
      <c r="J187" s="115" t="str">
        <f>IFERROR(VLOOKUP(CONCATENATE($A187,J$1),'Исх-видео'!$A$2:$F$3000,6,FALSE),"-")</f>
        <v>-</v>
      </c>
      <c r="K187" s="115" t="str">
        <f>IFERROR(VLOOKUP(CONCATENATE($A187,K$1),'Исх-видео'!$A$2:$F$3000,6,FALSE),"-")</f>
        <v>-</v>
      </c>
      <c r="L187" s="115" t="str">
        <f>IFERROR(VLOOKUP(CONCATENATE($A187,L$1),'Исх-видео'!$A$2:$F$3000,6,FALSE),"-")</f>
        <v>-</v>
      </c>
      <c r="M187" s="115" t="str">
        <f>IFERROR(VLOOKUP(CONCATENATE($A187,M$1),'Исх-видео'!$A$2:$F$3000,6,FALSE),"-")</f>
        <v>-</v>
      </c>
      <c r="N187" s="115" t="str">
        <f>IFERROR(VLOOKUP(CONCATENATE($A187,N$1),'Исх-видео'!$A$2:$F$3000,6,FALSE),"-")</f>
        <v>-</v>
      </c>
      <c r="O187" s="115" t="str">
        <f>IFERROR(VLOOKUP(CONCATENATE($A187,O$1),'Исх-видео'!$A$2:$F$3000,6,FALSE),"-")</f>
        <v>-</v>
      </c>
      <c r="P187" s="115" t="str">
        <f>IFERROR(VLOOKUP(CONCATENATE($A187,P$1),'Исх-видео'!$A$2:$F$3000,6,FALSE),"-")</f>
        <v>-</v>
      </c>
      <c r="Q187" s="115" t="str">
        <f>IFERROR(VLOOKUP(CONCATENATE($A187,Q$1),'Исх-видео'!$A$2:$F$3000,6,FALSE),"-")</f>
        <v>-</v>
      </c>
      <c r="R187" s="115" t="str">
        <f>IFERROR(VLOOKUP(CONCATENATE($A187,R$1),'Исх-видео'!$A$2:$F$3000,6,FALSE),"-")</f>
        <v>-</v>
      </c>
      <c r="S187" s="115" t="str">
        <f>IFERROR(VLOOKUP(CONCATENATE($A187,S$1),'Исх-видео'!$A$2:$F$3000,6,FALSE),"-")</f>
        <v>-</v>
      </c>
      <c r="T187" s="115" t="str">
        <f>IFERROR(VLOOKUP(CONCATENATE($A187,T$1),'Исх-видео'!$A$2:$F$3000,6,FALSE),"-")</f>
        <v>-</v>
      </c>
      <c r="U187" s="115" t="str">
        <f>IFERROR(VLOOKUP(CONCATENATE($A187,U$1),'Исх-видео'!$A$2:$F$3000,6,FALSE),"-")</f>
        <v>-</v>
      </c>
      <c r="V187" s="115" t="str">
        <f>IFERROR(VLOOKUP(CONCATENATE($A187,V$1),'Исх-видео'!$A$2:$F$3000,6,FALSE),"-")</f>
        <v>-</v>
      </c>
      <c r="W187" s="115" t="str">
        <f>IFERROR(VLOOKUP(CONCATENATE($A187,W$1),'Исх-видео'!$A$2:$F$3000,6,FALSE),"-")</f>
        <v>-</v>
      </c>
      <c r="X187" s="115" t="str">
        <f>IFERROR(VLOOKUP(CONCATENATE($A187,X$1),'Исх-видео'!$A$2:$F$3000,6,FALSE),"-")</f>
        <v>-</v>
      </c>
      <c r="Y187" s="115" t="str">
        <f>IFERROR(VLOOKUP(CONCATENATE($A187,Y$1),'Исх-видео'!$A$2:$F$3000,6,FALSE),"-")</f>
        <v>-</v>
      </c>
      <c r="Z187" s="115" t="str">
        <f>IFERROR(VLOOKUP(CONCATENATE($A187,Z$1),'Исх-видео'!$A$2:$F$3000,6,FALSE),"-")</f>
        <v>-</v>
      </c>
      <c r="AA187" s="115" t="str">
        <f>IFERROR(VLOOKUP(CONCATENATE($A187,AA$1),'Исх-видео'!$A$2:$F$3000,6,FALSE),"-")</f>
        <v>-</v>
      </c>
      <c r="AB187" s="115" t="str">
        <f>IFERROR(VLOOKUP(CONCATENATE($A187,AB$1),'Исх-видео'!$A$2:$F$3000,6,FALSE),"-")</f>
        <v>-</v>
      </c>
      <c r="AC187" s="115" t="str">
        <f>IFERROR(VLOOKUP(CONCATENATE($A187,AC$1),'Исх-видео'!$A$2:$F$3000,6,FALSE),"-")</f>
        <v>-</v>
      </c>
      <c r="AD187" s="115" t="str">
        <f>IFERROR(VLOOKUP(CONCATENATE($A187,AD$1),'Исх-видео'!$A$2:$F$3000,6,FALSE),"-")</f>
        <v>-</v>
      </c>
      <c r="AE187" s="115" t="str">
        <f>IFERROR(VLOOKUP(CONCATENATE($A187,AE$1),'Исх-видео'!$A$2:$F$3000,6,FALSE),"-")</f>
        <v>-</v>
      </c>
      <c r="AF187" s="115" t="str">
        <f>IFERROR(VLOOKUP(CONCATENATE($A187,AF$1),'Исх-видео'!$A$2:$F$3000,6,FALSE),"-")</f>
        <v>-</v>
      </c>
      <c r="AG187" s="115" t="str">
        <f>IFERROR(VLOOKUP(CONCATENATE($A187,AG$1),'Исх-видео'!$A$2:$F$3000,6,FALSE),"-")</f>
        <v>-</v>
      </c>
      <c r="AH187" s="115" t="str">
        <f>IFERROR(VLOOKUP(CONCATENATE($A187,AH$1),'Исх-видео'!$A$2:$F$3000,6,FALSE),"-")</f>
        <v>-</v>
      </c>
      <c r="AI187" s="115" t="str">
        <f>IFERROR(VLOOKUP(CONCATENATE($A187,AI$1),'Исх-видео'!$A$2:$F$3000,6,FALSE),"-")</f>
        <v>-</v>
      </c>
      <c r="AJ187" s="115" t="str">
        <f>IFERROR(VLOOKUP(CONCATENATE($A187,AJ$1),'Исх-видео'!$A$2:$F$3000,6,FALSE),"-")</f>
        <v>-</v>
      </c>
      <c r="AK187" s="115" t="str">
        <f>IFERROR(VLOOKUP(CONCATENATE($A187,AK$1),'Исх-видео'!$A$2:$F$3000,6,FALSE),"-")</f>
        <v>-</v>
      </c>
      <c r="AL187" s="115" t="str">
        <f>IFERROR(VLOOKUP(CONCATENATE($A187,AL$1),'Исх-видео'!$A$2:$F$3000,6,FALSE),"-")</f>
        <v>-</v>
      </c>
      <c r="AM187" s="115" t="str">
        <f>IFERROR(VLOOKUP(CONCATENATE($A187,AM$1),'Исх-видео'!$A$2:$F$3000,6,FALSE),"-")</f>
        <v>-</v>
      </c>
      <c r="AN187" s="115" t="str">
        <f>IFERROR(VLOOKUP(CONCATENATE($A187,AN$1),'Исх-видео'!$A$2:$F$3000,6,FALSE),"-")</f>
        <v>-</v>
      </c>
      <c r="AO187" s="115" t="str">
        <f>IFERROR(VLOOKUP(CONCATENATE($A187,AO$1),'Исх-видео'!$A$2:$F$3000,6,FALSE),"-")</f>
        <v>-</v>
      </c>
      <c r="AP187" s="115" t="str">
        <f>IFERROR(VLOOKUP(CONCATENATE($A187,AP$1),'Исх-видео'!$A$2:$F$3000,6,FALSE),"-")</f>
        <v>-</v>
      </c>
      <c r="AQ187" s="115" t="str">
        <f>IFERROR(VLOOKUP(CONCATENATE($A187,AQ$1),'Исх-видео'!$A$2:$F$3000,6,FALSE),"-")</f>
        <v>-</v>
      </c>
      <c r="AR187" s="115" t="str">
        <f>IFERROR(VLOOKUP(CONCATENATE($A187,AR$1),'Исх-видео'!$A$2:$F$3000,6,FALSE),"-")</f>
        <v>-</v>
      </c>
      <c r="AS187" s="115" t="str">
        <f>IFERROR(VLOOKUP(CONCATENATE($A187,AS$1),'Исх-видео'!$A$2:$F$3000,6,FALSE),"-")</f>
        <v>-</v>
      </c>
      <c r="AT187" s="115" t="str">
        <f>IFERROR(VLOOKUP(CONCATENATE($A187,AT$1),'Исх-видео'!$A$2:$F$3000,6,FALSE),"-")</f>
        <v>-</v>
      </c>
      <c r="AU187" s="115" t="str">
        <f>IFERROR(VLOOKUP(CONCATENATE($A187,AU$1),'Исх-видео'!$A$2:$F$3000,6,FALSE),"-")</f>
        <v>-</v>
      </c>
      <c r="AV187" s="115" t="str">
        <f>IFERROR(VLOOKUP(CONCATENATE($A187,AV$1),'Исх-видео'!$A$2:$F$3000,6,FALSE),"-")</f>
        <v>-</v>
      </c>
      <c r="AW187" s="115" t="str">
        <f>IFERROR(VLOOKUP(CONCATENATE($A187,AW$1),'Исх-видео'!$A$2:$F$3000,6,FALSE),"-")</f>
        <v>-</v>
      </c>
      <c r="AX187" s="115" t="str">
        <f>IFERROR(VLOOKUP(CONCATENATE($A187,AX$1),'Исх-видео'!$A$2:$F$3000,6,FALSE),"-")</f>
        <v>-</v>
      </c>
      <c r="AY187" s="115" t="str">
        <f>IFERROR(VLOOKUP(CONCATENATE($A187,AY$1),'Исх-видео'!$A$2:$F$3000,6,FALSE),"-")</f>
        <v>-</v>
      </c>
      <c r="AZ187" s="115" t="str">
        <f>IFERROR(VLOOKUP(CONCATENATE($A187,AZ$1),'Исх-видео'!$A$2:$F$3000,6,FALSE),"-")</f>
        <v>-</v>
      </c>
      <c r="BA187" s="115" t="str">
        <f>IFERROR(VLOOKUP(CONCATENATE($A187,BA$1),'Исх-видео'!$A$2:$F$3000,6,FALSE),"-")</f>
        <v>-</v>
      </c>
      <c r="BB187" s="115" t="str">
        <f>IFERROR(VLOOKUP(CONCATENATE($A187,BB$1),'Исх-видео'!$A$2:$F$3000,6,FALSE),"-")</f>
        <v>-</v>
      </c>
      <c r="BC187" s="115" t="str">
        <f>IFERROR(VLOOKUP(CONCATENATE($A187,BC$1),'Исх-видео'!$A$2:$F$3000,6,FALSE),"-")</f>
        <v>-</v>
      </c>
      <c r="BD187" s="115" t="str">
        <f>IFERROR(VLOOKUP(CONCATENATE($A187,BD$1),'Исх-видео'!$A$2:$F$3000,6,FALSE),"-")</f>
        <v>-</v>
      </c>
      <c r="BE187" s="115" t="str">
        <f>IFERROR(VLOOKUP(CONCATENATE($A187,BE$1),'Исх-видео'!$A$2:$F$3000,6,FALSE),"-")</f>
        <v>-</v>
      </c>
      <c r="BF187" s="115" t="str">
        <f>IFERROR(VLOOKUP(CONCATENATE($A187,BF$1),'Исх-видео'!$A$2:$F$3000,6,FALSE),"-")</f>
        <v>-</v>
      </c>
      <c r="BG187" s="115" t="str">
        <f>IFERROR(VLOOKUP(CONCATENATE($A187,BG$1),'Исх-видео'!$A$2:$F$3000,6,FALSE),"-")</f>
        <v>-</v>
      </c>
      <c r="BH187" s="116"/>
    </row>
    <row r="188" spans="1:60">
      <c r="A188" s="38">
        <f t="shared" si="14"/>
        <v>87</v>
      </c>
      <c r="B188" s="115" t="str">
        <f>IFERROR(VLOOKUP(CONCATENATE($A188,B$1),'Исх-видео'!$A$2:$F$3000,6,FALSE),"-")</f>
        <v>-</v>
      </c>
      <c r="C188" s="115" t="str">
        <f>IFERROR(VLOOKUP(CONCATENATE($A188,C$1),'Исх-видео'!$A$2:$F$3000,6,FALSE),"-")</f>
        <v>-</v>
      </c>
      <c r="D188" s="115" t="str">
        <f>IFERROR(VLOOKUP(CONCATENATE($A188,D$1),'Исх-видео'!$A$2:$F$3000,6,FALSE),"-")</f>
        <v>-</v>
      </c>
      <c r="E188" s="115" t="str">
        <f>IFERROR(VLOOKUP(CONCATENATE($A188,E$1),'Исх-видео'!$A$2:$F$3000,6,FALSE),"-")</f>
        <v>-</v>
      </c>
      <c r="F188" s="115" t="str">
        <f>IFERROR(VLOOKUP(CONCATENATE($A188,F$1),'Исх-видео'!$A$2:$F$3000,6,FALSE),"-")</f>
        <v>-</v>
      </c>
      <c r="G188" s="115" t="str">
        <f>IFERROR(VLOOKUP(CONCATENATE($A188,G$1),'Исх-видео'!$A$2:$F$3000,6,FALSE),"-")</f>
        <v>-</v>
      </c>
      <c r="H188" s="115" t="str">
        <f>IFERROR(VLOOKUP(CONCATENATE($A188,H$1),'Исх-видео'!$A$2:$F$3000,6,FALSE),"-")</f>
        <v>-</v>
      </c>
      <c r="I188" s="115" t="str">
        <f>IFERROR(VLOOKUP(CONCATENATE($A188,I$1),'Исх-видео'!$A$2:$F$3000,6,FALSE),"-")</f>
        <v>-</v>
      </c>
      <c r="J188" s="115" t="str">
        <f>IFERROR(VLOOKUP(CONCATENATE($A188,J$1),'Исх-видео'!$A$2:$F$3000,6,FALSE),"-")</f>
        <v>-</v>
      </c>
      <c r="K188" s="115" t="str">
        <f>IFERROR(VLOOKUP(CONCATENATE($A188,K$1),'Исх-видео'!$A$2:$F$3000,6,FALSE),"-")</f>
        <v>-</v>
      </c>
      <c r="L188" s="115" t="str">
        <f>IFERROR(VLOOKUP(CONCATENATE($A188,L$1),'Исх-видео'!$A$2:$F$3000,6,FALSE),"-")</f>
        <v>-</v>
      </c>
      <c r="M188" s="115" t="str">
        <f>IFERROR(VLOOKUP(CONCATENATE($A188,M$1),'Исх-видео'!$A$2:$F$3000,6,FALSE),"-")</f>
        <v>-</v>
      </c>
      <c r="N188" s="115" t="str">
        <f>IFERROR(VLOOKUP(CONCATENATE($A188,N$1),'Исх-видео'!$A$2:$F$3000,6,FALSE),"-")</f>
        <v>-</v>
      </c>
      <c r="O188" s="115" t="str">
        <f>IFERROR(VLOOKUP(CONCATENATE($A188,O$1),'Исх-видео'!$A$2:$F$3000,6,FALSE),"-")</f>
        <v>-</v>
      </c>
      <c r="P188" s="115" t="str">
        <f>IFERROR(VLOOKUP(CONCATENATE($A188,P$1),'Исх-видео'!$A$2:$F$3000,6,FALSE),"-")</f>
        <v>-</v>
      </c>
      <c r="Q188" s="115" t="str">
        <f>IFERROR(VLOOKUP(CONCATENATE($A188,Q$1),'Исх-видео'!$A$2:$F$3000,6,FALSE),"-")</f>
        <v>-</v>
      </c>
      <c r="R188" s="115" t="str">
        <f>IFERROR(VLOOKUP(CONCATENATE($A188,R$1),'Исх-видео'!$A$2:$F$3000,6,FALSE),"-")</f>
        <v>-</v>
      </c>
      <c r="S188" s="115" t="str">
        <f>IFERROR(VLOOKUP(CONCATENATE($A188,S$1),'Исх-видео'!$A$2:$F$3000,6,FALSE),"-")</f>
        <v>-</v>
      </c>
      <c r="T188" s="115" t="str">
        <f>IFERROR(VLOOKUP(CONCATENATE($A188,T$1),'Исх-видео'!$A$2:$F$3000,6,FALSE),"-")</f>
        <v>-</v>
      </c>
      <c r="U188" s="115" t="str">
        <f>IFERROR(VLOOKUP(CONCATENATE($A188,U$1),'Исх-видео'!$A$2:$F$3000,6,FALSE),"-")</f>
        <v>-</v>
      </c>
      <c r="V188" s="115" t="str">
        <f>IFERROR(VLOOKUP(CONCATENATE($A188,V$1),'Исх-видео'!$A$2:$F$3000,6,FALSE),"-")</f>
        <v>-</v>
      </c>
      <c r="W188" s="115" t="str">
        <f>IFERROR(VLOOKUP(CONCATENATE($A188,W$1),'Исх-видео'!$A$2:$F$3000,6,FALSE),"-")</f>
        <v>-</v>
      </c>
      <c r="X188" s="115" t="str">
        <f>IFERROR(VLOOKUP(CONCATENATE($A188,X$1),'Исх-видео'!$A$2:$F$3000,6,FALSE),"-")</f>
        <v>-</v>
      </c>
      <c r="Y188" s="115" t="str">
        <f>IFERROR(VLOOKUP(CONCATENATE($A188,Y$1),'Исх-видео'!$A$2:$F$3000,6,FALSE),"-")</f>
        <v>-</v>
      </c>
      <c r="Z188" s="115" t="str">
        <f>IFERROR(VLOOKUP(CONCATENATE($A188,Z$1),'Исх-видео'!$A$2:$F$3000,6,FALSE),"-")</f>
        <v>-</v>
      </c>
      <c r="AA188" s="115" t="str">
        <f>IFERROR(VLOOKUP(CONCATENATE($A188,AA$1),'Исх-видео'!$A$2:$F$3000,6,FALSE),"-")</f>
        <v>-</v>
      </c>
      <c r="AB188" s="115" t="str">
        <f>IFERROR(VLOOKUP(CONCATENATE($A188,AB$1),'Исх-видео'!$A$2:$F$3000,6,FALSE),"-")</f>
        <v>-</v>
      </c>
      <c r="AC188" s="115" t="str">
        <f>IFERROR(VLOOKUP(CONCATENATE($A188,AC$1),'Исх-видео'!$A$2:$F$3000,6,FALSE),"-")</f>
        <v>-</v>
      </c>
      <c r="AD188" s="115" t="str">
        <f>IFERROR(VLOOKUP(CONCATENATE($A188,AD$1),'Исх-видео'!$A$2:$F$3000,6,FALSE),"-")</f>
        <v>-</v>
      </c>
      <c r="AE188" s="115" t="str">
        <f>IFERROR(VLOOKUP(CONCATENATE($A188,AE$1),'Исх-видео'!$A$2:$F$3000,6,FALSE),"-")</f>
        <v>-</v>
      </c>
      <c r="AF188" s="115" t="str">
        <f>IFERROR(VLOOKUP(CONCATENATE($A188,AF$1),'Исх-видео'!$A$2:$F$3000,6,FALSE),"-")</f>
        <v>-</v>
      </c>
      <c r="AG188" s="115" t="str">
        <f>IFERROR(VLOOKUP(CONCATENATE($A188,AG$1),'Исх-видео'!$A$2:$F$3000,6,FALSE),"-")</f>
        <v>-</v>
      </c>
      <c r="AH188" s="115" t="str">
        <f>IFERROR(VLOOKUP(CONCATENATE($A188,AH$1),'Исх-видео'!$A$2:$F$3000,6,FALSE),"-")</f>
        <v>-</v>
      </c>
      <c r="AI188" s="115" t="str">
        <f>IFERROR(VLOOKUP(CONCATENATE($A188,AI$1),'Исх-видео'!$A$2:$F$3000,6,FALSE),"-")</f>
        <v>-</v>
      </c>
      <c r="AJ188" s="115" t="str">
        <f>IFERROR(VLOOKUP(CONCATENATE($A188,AJ$1),'Исх-видео'!$A$2:$F$3000,6,FALSE),"-")</f>
        <v>-</v>
      </c>
      <c r="AK188" s="115" t="str">
        <f>IFERROR(VLOOKUP(CONCATENATE($A188,AK$1),'Исх-видео'!$A$2:$F$3000,6,FALSE),"-")</f>
        <v>-</v>
      </c>
      <c r="AL188" s="115" t="str">
        <f>IFERROR(VLOOKUP(CONCATENATE($A188,AL$1),'Исх-видео'!$A$2:$F$3000,6,FALSE),"-")</f>
        <v>-</v>
      </c>
      <c r="AM188" s="115" t="str">
        <f>IFERROR(VLOOKUP(CONCATENATE($A188,AM$1),'Исх-видео'!$A$2:$F$3000,6,FALSE),"-")</f>
        <v>-</v>
      </c>
      <c r="AN188" s="115" t="str">
        <f>IFERROR(VLOOKUP(CONCATENATE($A188,AN$1),'Исх-видео'!$A$2:$F$3000,6,FALSE),"-")</f>
        <v>-</v>
      </c>
      <c r="AO188" s="115" t="str">
        <f>IFERROR(VLOOKUP(CONCATENATE($A188,AO$1),'Исх-видео'!$A$2:$F$3000,6,FALSE),"-")</f>
        <v>-</v>
      </c>
      <c r="AP188" s="115" t="str">
        <f>IFERROR(VLOOKUP(CONCATENATE($A188,AP$1),'Исх-видео'!$A$2:$F$3000,6,FALSE),"-")</f>
        <v>-</v>
      </c>
      <c r="AQ188" s="115" t="str">
        <f>IFERROR(VLOOKUP(CONCATENATE($A188,AQ$1),'Исх-видео'!$A$2:$F$3000,6,FALSE),"-")</f>
        <v>-</v>
      </c>
      <c r="AR188" s="115" t="str">
        <f>IFERROR(VLOOKUP(CONCATENATE($A188,AR$1),'Исх-видео'!$A$2:$F$3000,6,FALSE),"-")</f>
        <v>-</v>
      </c>
      <c r="AS188" s="115" t="str">
        <f>IFERROR(VLOOKUP(CONCATENATE($A188,AS$1),'Исх-видео'!$A$2:$F$3000,6,FALSE),"-")</f>
        <v>-</v>
      </c>
      <c r="AT188" s="115" t="str">
        <f>IFERROR(VLOOKUP(CONCATENATE($A188,AT$1),'Исх-видео'!$A$2:$F$3000,6,FALSE),"-")</f>
        <v>-</v>
      </c>
      <c r="AU188" s="115" t="str">
        <f>IFERROR(VLOOKUP(CONCATENATE($A188,AU$1),'Исх-видео'!$A$2:$F$3000,6,FALSE),"-")</f>
        <v>-</v>
      </c>
      <c r="AV188" s="115" t="str">
        <f>IFERROR(VLOOKUP(CONCATENATE($A188,AV$1),'Исх-видео'!$A$2:$F$3000,6,FALSE),"-")</f>
        <v>-</v>
      </c>
      <c r="AW188" s="115" t="str">
        <f>IFERROR(VLOOKUP(CONCATENATE($A188,AW$1),'Исх-видео'!$A$2:$F$3000,6,FALSE),"-")</f>
        <v>-</v>
      </c>
      <c r="AX188" s="115" t="str">
        <f>IFERROR(VLOOKUP(CONCATENATE($A188,AX$1),'Исх-видео'!$A$2:$F$3000,6,FALSE),"-")</f>
        <v>-</v>
      </c>
      <c r="AY188" s="115" t="str">
        <f>IFERROR(VLOOKUP(CONCATENATE($A188,AY$1),'Исх-видео'!$A$2:$F$3000,6,FALSE),"-")</f>
        <v>-</v>
      </c>
      <c r="AZ188" s="115" t="str">
        <f>IFERROR(VLOOKUP(CONCATENATE($A188,AZ$1),'Исх-видео'!$A$2:$F$3000,6,FALSE),"-")</f>
        <v>-</v>
      </c>
      <c r="BA188" s="115" t="str">
        <f>IFERROR(VLOOKUP(CONCATENATE($A188,BA$1),'Исх-видео'!$A$2:$F$3000,6,FALSE),"-")</f>
        <v>-</v>
      </c>
      <c r="BB188" s="115" t="str">
        <f>IFERROR(VLOOKUP(CONCATENATE($A188,BB$1),'Исх-видео'!$A$2:$F$3000,6,FALSE),"-")</f>
        <v>-</v>
      </c>
      <c r="BC188" s="115" t="str">
        <f>IFERROR(VLOOKUP(CONCATENATE($A188,BC$1),'Исх-видео'!$A$2:$F$3000,6,FALSE),"-")</f>
        <v>-</v>
      </c>
      <c r="BD188" s="115" t="str">
        <f>IFERROR(VLOOKUP(CONCATENATE($A188,BD$1),'Исх-видео'!$A$2:$F$3000,6,FALSE),"-")</f>
        <v>-</v>
      </c>
      <c r="BE188" s="115" t="str">
        <f>IFERROR(VLOOKUP(CONCATENATE($A188,BE$1),'Исх-видео'!$A$2:$F$3000,6,FALSE),"-")</f>
        <v>-</v>
      </c>
      <c r="BF188" s="115" t="str">
        <f>IFERROR(VLOOKUP(CONCATENATE($A188,BF$1),'Исх-видео'!$A$2:$F$3000,6,FALSE),"-")</f>
        <v>-</v>
      </c>
      <c r="BG188" s="115" t="str">
        <f>IFERROR(VLOOKUP(CONCATENATE($A188,BG$1),'Исх-видео'!$A$2:$F$3000,6,FALSE),"-")</f>
        <v>-</v>
      </c>
      <c r="BH188" s="116"/>
    </row>
    <row r="189" spans="1:60">
      <c r="A189" s="38">
        <f t="shared" si="14"/>
        <v>88</v>
      </c>
      <c r="B189" s="115" t="str">
        <f>IFERROR(VLOOKUP(CONCATENATE($A189,B$1),'Исх-видео'!$A$2:$F$3000,6,FALSE),"-")</f>
        <v>-</v>
      </c>
      <c r="C189" s="115" t="str">
        <f>IFERROR(VLOOKUP(CONCATENATE($A189,C$1),'Исх-видео'!$A$2:$F$3000,6,FALSE),"-")</f>
        <v>-</v>
      </c>
      <c r="D189" s="115" t="str">
        <f>IFERROR(VLOOKUP(CONCATENATE($A189,D$1),'Исх-видео'!$A$2:$F$3000,6,FALSE),"-")</f>
        <v>-</v>
      </c>
      <c r="E189" s="115" t="str">
        <f>IFERROR(VLOOKUP(CONCATENATE($A189,E$1),'Исх-видео'!$A$2:$F$3000,6,FALSE),"-")</f>
        <v>-</v>
      </c>
      <c r="F189" s="115" t="str">
        <f>IFERROR(VLOOKUP(CONCATENATE($A189,F$1),'Исх-видео'!$A$2:$F$3000,6,FALSE),"-")</f>
        <v>-</v>
      </c>
      <c r="G189" s="115" t="str">
        <f>IFERROR(VLOOKUP(CONCATENATE($A189,G$1),'Исх-видео'!$A$2:$F$3000,6,FALSE),"-")</f>
        <v>-</v>
      </c>
      <c r="H189" s="115" t="str">
        <f>IFERROR(VLOOKUP(CONCATENATE($A189,H$1),'Исх-видео'!$A$2:$F$3000,6,FALSE),"-")</f>
        <v>-</v>
      </c>
      <c r="I189" s="115" t="str">
        <f>IFERROR(VLOOKUP(CONCATENATE($A189,I$1),'Исх-видео'!$A$2:$F$3000,6,FALSE),"-")</f>
        <v>-</v>
      </c>
      <c r="J189" s="115" t="str">
        <f>IFERROR(VLOOKUP(CONCATENATE($A189,J$1),'Исх-видео'!$A$2:$F$3000,6,FALSE),"-")</f>
        <v>-</v>
      </c>
      <c r="K189" s="115" t="str">
        <f>IFERROR(VLOOKUP(CONCATENATE($A189,K$1),'Исх-видео'!$A$2:$F$3000,6,FALSE),"-")</f>
        <v>-</v>
      </c>
      <c r="L189" s="115" t="str">
        <f>IFERROR(VLOOKUP(CONCATENATE($A189,L$1),'Исх-видео'!$A$2:$F$3000,6,FALSE),"-")</f>
        <v>-</v>
      </c>
      <c r="M189" s="115" t="str">
        <f>IFERROR(VLOOKUP(CONCATENATE($A189,M$1),'Исх-видео'!$A$2:$F$3000,6,FALSE),"-")</f>
        <v>-</v>
      </c>
      <c r="N189" s="115" t="str">
        <f>IFERROR(VLOOKUP(CONCATENATE($A189,N$1),'Исх-видео'!$A$2:$F$3000,6,FALSE),"-")</f>
        <v>-</v>
      </c>
      <c r="O189" s="115" t="str">
        <f>IFERROR(VLOOKUP(CONCATENATE($A189,O$1),'Исх-видео'!$A$2:$F$3000,6,FALSE),"-")</f>
        <v>-</v>
      </c>
      <c r="P189" s="115" t="str">
        <f>IFERROR(VLOOKUP(CONCATENATE($A189,P$1),'Исх-видео'!$A$2:$F$3000,6,FALSE),"-")</f>
        <v>-</v>
      </c>
      <c r="Q189" s="115" t="str">
        <f>IFERROR(VLOOKUP(CONCATENATE($A189,Q$1),'Исх-видео'!$A$2:$F$3000,6,FALSE),"-")</f>
        <v>-</v>
      </c>
      <c r="R189" s="115" t="str">
        <f>IFERROR(VLOOKUP(CONCATENATE($A189,R$1),'Исх-видео'!$A$2:$F$3000,6,FALSE),"-")</f>
        <v>-</v>
      </c>
      <c r="S189" s="115" t="str">
        <f>IFERROR(VLOOKUP(CONCATENATE($A189,S$1),'Исх-видео'!$A$2:$F$3000,6,FALSE),"-")</f>
        <v>-</v>
      </c>
      <c r="T189" s="115" t="str">
        <f>IFERROR(VLOOKUP(CONCATENATE($A189,T$1),'Исх-видео'!$A$2:$F$3000,6,FALSE),"-")</f>
        <v>-</v>
      </c>
      <c r="U189" s="115" t="str">
        <f>IFERROR(VLOOKUP(CONCATENATE($A189,U$1),'Исх-видео'!$A$2:$F$3000,6,FALSE),"-")</f>
        <v>-</v>
      </c>
      <c r="V189" s="115" t="str">
        <f>IFERROR(VLOOKUP(CONCATENATE($A189,V$1),'Исх-видео'!$A$2:$F$3000,6,FALSE),"-")</f>
        <v>-</v>
      </c>
      <c r="W189" s="115" t="str">
        <f>IFERROR(VLOOKUP(CONCATENATE($A189,W$1),'Исх-видео'!$A$2:$F$3000,6,FALSE),"-")</f>
        <v>-</v>
      </c>
      <c r="X189" s="115" t="str">
        <f>IFERROR(VLOOKUP(CONCATENATE($A189,X$1),'Исх-видео'!$A$2:$F$3000,6,FALSE),"-")</f>
        <v>-</v>
      </c>
      <c r="Y189" s="115" t="str">
        <f>IFERROR(VLOOKUP(CONCATENATE($A189,Y$1),'Исх-видео'!$A$2:$F$3000,6,FALSE),"-")</f>
        <v>-</v>
      </c>
      <c r="Z189" s="115" t="str">
        <f>IFERROR(VLOOKUP(CONCATENATE($A189,Z$1),'Исх-видео'!$A$2:$F$3000,6,FALSE),"-")</f>
        <v>-</v>
      </c>
      <c r="AA189" s="115" t="str">
        <f>IFERROR(VLOOKUP(CONCATENATE($A189,AA$1),'Исх-видео'!$A$2:$F$3000,6,FALSE),"-")</f>
        <v>-</v>
      </c>
      <c r="AB189" s="115" t="str">
        <f>IFERROR(VLOOKUP(CONCATENATE($A189,AB$1),'Исх-видео'!$A$2:$F$3000,6,FALSE),"-")</f>
        <v>-</v>
      </c>
      <c r="AC189" s="115" t="str">
        <f>IFERROR(VLOOKUP(CONCATENATE($A189,AC$1),'Исх-видео'!$A$2:$F$3000,6,FALSE),"-")</f>
        <v>-</v>
      </c>
      <c r="AD189" s="115" t="str">
        <f>IFERROR(VLOOKUP(CONCATENATE($A189,AD$1),'Исх-видео'!$A$2:$F$3000,6,FALSE),"-")</f>
        <v>-</v>
      </c>
      <c r="AE189" s="115" t="str">
        <f>IFERROR(VLOOKUP(CONCATENATE($A189,AE$1),'Исх-видео'!$A$2:$F$3000,6,FALSE),"-")</f>
        <v>-</v>
      </c>
      <c r="AF189" s="115" t="str">
        <f>IFERROR(VLOOKUP(CONCATENATE($A189,AF$1),'Исх-видео'!$A$2:$F$3000,6,FALSE),"-")</f>
        <v>-</v>
      </c>
      <c r="AG189" s="115" t="str">
        <f>IFERROR(VLOOKUP(CONCATENATE($A189,AG$1),'Исх-видео'!$A$2:$F$3000,6,FALSE),"-")</f>
        <v>-</v>
      </c>
      <c r="AH189" s="115" t="str">
        <f>IFERROR(VLOOKUP(CONCATENATE($A189,AH$1),'Исх-видео'!$A$2:$F$3000,6,FALSE),"-")</f>
        <v>-</v>
      </c>
      <c r="AI189" s="115" t="str">
        <f>IFERROR(VLOOKUP(CONCATENATE($A189,AI$1),'Исх-видео'!$A$2:$F$3000,6,FALSE),"-")</f>
        <v>-</v>
      </c>
      <c r="AJ189" s="115" t="str">
        <f>IFERROR(VLOOKUP(CONCATENATE($A189,AJ$1),'Исх-видео'!$A$2:$F$3000,6,FALSE),"-")</f>
        <v>-</v>
      </c>
      <c r="AK189" s="115" t="str">
        <f>IFERROR(VLOOKUP(CONCATENATE($A189,AK$1),'Исх-видео'!$A$2:$F$3000,6,FALSE),"-")</f>
        <v>-</v>
      </c>
      <c r="AL189" s="115" t="str">
        <f>IFERROR(VLOOKUP(CONCATENATE($A189,AL$1),'Исх-видео'!$A$2:$F$3000,6,FALSE),"-")</f>
        <v>-</v>
      </c>
      <c r="AM189" s="115" t="str">
        <f>IFERROR(VLOOKUP(CONCATENATE($A189,AM$1),'Исх-видео'!$A$2:$F$3000,6,FALSE),"-")</f>
        <v>-</v>
      </c>
      <c r="AN189" s="115" t="str">
        <f>IFERROR(VLOOKUP(CONCATENATE($A189,AN$1),'Исх-видео'!$A$2:$F$3000,6,FALSE),"-")</f>
        <v>-</v>
      </c>
      <c r="AO189" s="115" t="str">
        <f>IFERROR(VLOOKUP(CONCATENATE($A189,AO$1),'Исх-видео'!$A$2:$F$3000,6,FALSE),"-")</f>
        <v>-</v>
      </c>
      <c r="AP189" s="115" t="str">
        <f>IFERROR(VLOOKUP(CONCATENATE($A189,AP$1),'Исх-видео'!$A$2:$F$3000,6,FALSE),"-")</f>
        <v>-</v>
      </c>
      <c r="AQ189" s="115" t="str">
        <f>IFERROR(VLOOKUP(CONCATENATE($A189,AQ$1),'Исх-видео'!$A$2:$F$3000,6,FALSE),"-")</f>
        <v>-</v>
      </c>
      <c r="AR189" s="115" t="str">
        <f>IFERROR(VLOOKUP(CONCATENATE($A189,AR$1),'Исх-видео'!$A$2:$F$3000,6,FALSE),"-")</f>
        <v>-</v>
      </c>
      <c r="AS189" s="115" t="str">
        <f>IFERROR(VLOOKUP(CONCATENATE($A189,AS$1),'Исх-видео'!$A$2:$F$3000,6,FALSE),"-")</f>
        <v>-</v>
      </c>
      <c r="AT189" s="115" t="str">
        <f>IFERROR(VLOOKUP(CONCATENATE($A189,AT$1),'Исх-видео'!$A$2:$F$3000,6,FALSE),"-")</f>
        <v>-</v>
      </c>
      <c r="AU189" s="115" t="str">
        <f>IFERROR(VLOOKUP(CONCATENATE($A189,AU$1),'Исх-видео'!$A$2:$F$3000,6,FALSE),"-")</f>
        <v>-</v>
      </c>
      <c r="AV189" s="115" t="str">
        <f>IFERROR(VLOOKUP(CONCATENATE($A189,AV$1),'Исх-видео'!$A$2:$F$3000,6,FALSE),"-")</f>
        <v>-</v>
      </c>
      <c r="AW189" s="115" t="str">
        <f>IFERROR(VLOOKUP(CONCATENATE($A189,AW$1),'Исх-видео'!$A$2:$F$3000,6,FALSE),"-")</f>
        <v>-</v>
      </c>
      <c r="AX189" s="115" t="str">
        <f>IFERROR(VLOOKUP(CONCATENATE($A189,AX$1),'Исх-видео'!$A$2:$F$3000,6,FALSE),"-")</f>
        <v>-</v>
      </c>
      <c r="AY189" s="115" t="str">
        <f>IFERROR(VLOOKUP(CONCATENATE($A189,AY$1),'Исх-видео'!$A$2:$F$3000,6,FALSE),"-")</f>
        <v>-</v>
      </c>
      <c r="AZ189" s="115" t="str">
        <f>IFERROR(VLOOKUP(CONCATENATE($A189,AZ$1),'Исх-видео'!$A$2:$F$3000,6,FALSE),"-")</f>
        <v>-</v>
      </c>
      <c r="BA189" s="115" t="str">
        <f>IFERROR(VLOOKUP(CONCATENATE($A189,BA$1),'Исх-видео'!$A$2:$F$3000,6,FALSE),"-")</f>
        <v>-</v>
      </c>
      <c r="BB189" s="115" t="str">
        <f>IFERROR(VLOOKUP(CONCATENATE($A189,BB$1),'Исх-видео'!$A$2:$F$3000,6,FALSE),"-")</f>
        <v>-</v>
      </c>
      <c r="BC189" s="115" t="str">
        <f>IFERROR(VLOOKUP(CONCATENATE($A189,BC$1),'Исх-видео'!$A$2:$F$3000,6,FALSE),"-")</f>
        <v>-</v>
      </c>
      <c r="BD189" s="115" t="str">
        <f>IFERROR(VLOOKUP(CONCATENATE($A189,BD$1),'Исх-видео'!$A$2:$F$3000,6,FALSE),"-")</f>
        <v>-</v>
      </c>
      <c r="BE189" s="115" t="str">
        <f>IFERROR(VLOOKUP(CONCATENATE($A189,BE$1),'Исх-видео'!$A$2:$F$3000,6,FALSE),"-")</f>
        <v>-</v>
      </c>
      <c r="BF189" s="115" t="str">
        <f>IFERROR(VLOOKUP(CONCATENATE($A189,BF$1),'Исх-видео'!$A$2:$F$3000,6,FALSE),"-")</f>
        <v>-</v>
      </c>
      <c r="BG189" s="115" t="str">
        <f>IFERROR(VLOOKUP(CONCATENATE($A189,BG$1),'Исх-видео'!$A$2:$F$3000,6,FALSE),"-")</f>
        <v>-</v>
      </c>
      <c r="BH189" s="116"/>
    </row>
    <row r="190" spans="1:60">
      <c r="A190" s="38">
        <f t="shared" si="14"/>
        <v>89</v>
      </c>
      <c r="B190" s="115" t="str">
        <f>IFERROR(VLOOKUP(CONCATENATE($A190,B$1),'Исх-видео'!$A$2:$F$3000,6,FALSE),"-")</f>
        <v>-</v>
      </c>
      <c r="C190" s="115" t="str">
        <f>IFERROR(VLOOKUP(CONCATENATE($A190,C$1),'Исх-видео'!$A$2:$F$3000,6,FALSE),"-")</f>
        <v>-</v>
      </c>
      <c r="D190" s="115" t="str">
        <f>IFERROR(VLOOKUP(CONCATENATE($A190,D$1),'Исх-видео'!$A$2:$F$3000,6,FALSE),"-")</f>
        <v>-</v>
      </c>
      <c r="E190" s="115" t="str">
        <f>IFERROR(VLOOKUP(CONCATENATE($A190,E$1),'Исх-видео'!$A$2:$F$3000,6,FALSE),"-")</f>
        <v>-</v>
      </c>
      <c r="F190" s="115" t="str">
        <f>IFERROR(VLOOKUP(CONCATENATE($A190,F$1),'Исх-видео'!$A$2:$F$3000,6,FALSE),"-")</f>
        <v>-</v>
      </c>
      <c r="G190" s="115" t="str">
        <f>IFERROR(VLOOKUP(CONCATENATE($A190,G$1),'Исх-видео'!$A$2:$F$3000,6,FALSE),"-")</f>
        <v>-</v>
      </c>
      <c r="H190" s="115" t="str">
        <f>IFERROR(VLOOKUP(CONCATENATE($A190,H$1),'Исх-видео'!$A$2:$F$3000,6,FALSE),"-")</f>
        <v>-</v>
      </c>
      <c r="I190" s="115" t="str">
        <f>IFERROR(VLOOKUP(CONCATENATE($A190,I$1),'Исх-видео'!$A$2:$F$3000,6,FALSE),"-")</f>
        <v>-</v>
      </c>
      <c r="J190" s="115" t="str">
        <f>IFERROR(VLOOKUP(CONCATENATE($A190,J$1),'Исх-видео'!$A$2:$F$3000,6,FALSE),"-")</f>
        <v>-</v>
      </c>
      <c r="K190" s="115" t="str">
        <f>IFERROR(VLOOKUP(CONCATENATE($A190,K$1),'Исх-видео'!$A$2:$F$3000,6,FALSE),"-")</f>
        <v>-</v>
      </c>
      <c r="L190" s="115" t="str">
        <f>IFERROR(VLOOKUP(CONCATENATE($A190,L$1),'Исх-видео'!$A$2:$F$3000,6,FALSE),"-")</f>
        <v>-</v>
      </c>
      <c r="M190" s="115" t="str">
        <f>IFERROR(VLOOKUP(CONCATENATE($A190,M$1),'Исх-видео'!$A$2:$F$3000,6,FALSE),"-")</f>
        <v>-</v>
      </c>
      <c r="N190" s="115" t="str">
        <f>IFERROR(VLOOKUP(CONCATENATE($A190,N$1),'Исх-видео'!$A$2:$F$3000,6,FALSE),"-")</f>
        <v>-</v>
      </c>
      <c r="O190" s="115" t="str">
        <f>IFERROR(VLOOKUP(CONCATENATE($A190,O$1),'Исх-видео'!$A$2:$F$3000,6,FALSE),"-")</f>
        <v>-</v>
      </c>
      <c r="P190" s="115" t="str">
        <f>IFERROR(VLOOKUP(CONCATENATE($A190,P$1),'Исх-видео'!$A$2:$F$3000,6,FALSE),"-")</f>
        <v>-</v>
      </c>
      <c r="Q190" s="115" t="str">
        <f>IFERROR(VLOOKUP(CONCATENATE($A190,Q$1),'Исх-видео'!$A$2:$F$3000,6,FALSE),"-")</f>
        <v>-</v>
      </c>
      <c r="R190" s="115" t="str">
        <f>IFERROR(VLOOKUP(CONCATENATE($A190,R$1),'Исх-видео'!$A$2:$F$3000,6,FALSE),"-")</f>
        <v>-</v>
      </c>
      <c r="S190" s="115" t="str">
        <f>IFERROR(VLOOKUP(CONCATENATE($A190,S$1),'Исх-видео'!$A$2:$F$3000,6,FALSE),"-")</f>
        <v>-</v>
      </c>
      <c r="T190" s="115" t="str">
        <f>IFERROR(VLOOKUP(CONCATENATE($A190,T$1),'Исх-видео'!$A$2:$F$3000,6,FALSE),"-")</f>
        <v>-</v>
      </c>
      <c r="U190" s="115" t="str">
        <f>IFERROR(VLOOKUP(CONCATENATE($A190,U$1),'Исх-видео'!$A$2:$F$3000,6,FALSE),"-")</f>
        <v>-</v>
      </c>
      <c r="V190" s="115" t="str">
        <f>IFERROR(VLOOKUP(CONCATENATE($A190,V$1),'Исх-видео'!$A$2:$F$3000,6,FALSE),"-")</f>
        <v>-</v>
      </c>
      <c r="W190" s="115" t="str">
        <f>IFERROR(VLOOKUP(CONCATENATE($A190,W$1),'Исх-видео'!$A$2:$F$3000,6,FALSE),"-")</f>
        <v>-</v>
      </c>
      <c r="X190" s="115" t="str">
        <f>IFERROR(VLOOKUP(CONCATENATE($A190,X$1),'Исх-видео'!$A$2:$F$3000,6,FALSE),"-")</f>
        <v>-</v>
      </c>
      <c r="Y190" s="115" t="str">
        <f>IFERROR(VLOOKUP(CONCATENATE($A190,Y$1),'Исх-видео'!$A$2:$F$3000,6,FALSE),"-")</f>
        <v>-</v>
      </c>
      <c r="Z190" s="115" t="str">
        <f>IFERROR(VLOOKUP(CONCATENATE($A190,Z$1),'Исх-видео'!$A$2:$F$3000,6,FALSE),"-")</f>
        <v>-</v>
      </c>
      <c r="AA190" s="115" t="str">
        <f>IFERROR(VLOOKUP(CONCATENATE($A190,AA$1),'Исх-видео'!$A$2:$F$3000,6,FALSE),"-")</f>
        <v>-</v>
      </c>
      <c r="AB190" s="115" t="str">
        <f>IFERROR(VLOOKUP(CONCATENATE($A190,AB$1),'Исх-видео'!$A$2:$F$3000,6,FALSE),"-")</f>
        <v>-</v>
      </c>
      <c r="AC190" s="115" t="str">
        <f>IFERROR(VLOOKUP(CONCATENATE($A190,AC$1),'Исх-видео'!$A$2:$F$3000,6,FALSE),"-")</f>
        <v>-</v>
      </c>
      <c r="AD190" s="115" t="str">
        <f>IFERROR(VLOOKUP(CONCATENATE($A190,AD$1),'Исх-видео'!$A$2:$F$3000,6,FALSE),"-")</f>
        <v>-</v>
      </c>
      <c r="AE190" s="115" t="str">
        <f>IFERROR(VLOOKUP(CONCATENATE($A190,AE$1),'Исх-видео'!$A$2:$F$3000,6,FALSE),"-")</f>
        <v>-</v>
      </c>
      <c r="AF190" s="115" t="str">
        <f>IFERROR(VLOOKUP(CONCATENATE($A190,AF$1),'Исх-видео'!$A$2:$F$3000,6,FALSE),"-")</f>
        <v>-</v>
      </c>
      <c r="AG190" s="115" t="str">
        <f>IFERROR(VLOOKUP(CONCATENATE($A190,AG$1),'Исх-видео'!$A$2:$F$3000,6,FALSE),"-")</f>
        <v>-</v>
      </c>
      <c r="AH190" s="115" t="str">
        <f>IFERROR(VLOOKUP(CONCATENATE($A190,AH$1),'Исх-видео'!$A$2:$F$3000,6,FALSE),"-")</f>
        <v>-</v>
      </c>
      <c r="AI190" s="115" t="str">
        <f>IFERROR(VLOOKUP(CONCATENATE($A190,AI$1),'Исх-видео'!$A$2:$F$3000,6,FALSE),"-")</f>
        <v>-</v>
      </c>
      <c r="AJ190" s="115" t="str">
        <f>IFERROR(VLOOKUP(CONCATENATE($A190,AJ$1),'Исх-видео'!$A$2:$F$3000,6,FALSE),"-")</f>
        <v>-</v>
      </c>
      <c r="AK190" s="115" t="str">
        <f>IFERROR(VLOOKUP(CONCATENATE($A190,AK$1),'Исх-видео'!$A$2:$F$3000,6,FALSE),"-")</f>
        <v>-</v>
      </c>
      <c r="AL190" s="115" t="str">
        <f>IFERROR(VLOOKUP(CONCATENATE($A190,AL$1),'Исх-видео'!$A$2:$F$3000,6,FALSE),"-")</f>
        <v>-</v>
      </c>
      <c r="AM190" s="115" t="str">
        <f>IFERROR(VLOOKUP(CONCATENATE($A190,AM$1),'Исх-видео'!$A$2:$F$3000,6,FALSE),"-")</f>
        <v>-</v>
      </c>
      <c r="AN190" s="115" t="str">
        <f>IFERROR(VLOOKUP(CONCATENATE($A190,AN$1),'Исх-видео'!$A$2:$F$3000,6,FALSE),"-")</f>
        <v>-</v>
      </c>
      <c r="AO190" s="115" t="str">
        <f>IFERROR(VLOOKUP(CONCATENATE($A190,AO$1),'Исх-видео'!$A$2:$F$3000,6,FALSE),"-")</f>
        <v>-</v>
      </c>
      <c r="AP190" s="115" t="str">
        <f>IFERROR(VLOOKUP(CONCATENATE($A190,AP$1),'Исх-видео'!$A$2:$F$3000,6,FALSE),"-")</f>
        <v>-</v>
      </c>
      <c r="AQ190" s="115" t="str">
        <f>IFERROR(VLOOKUP(CONCATENATE($A190,AQ$1),'Исх-видео'!$A$2:$F$3000,6,FALSE),"-")</f>
        <v>-</v>
      </c>
      <c r="AR190" s="115" t="str">
        <f>IFERROR(VLOOKUP(CONCATENATE($A190,AR$1),'Исх-видео'!$A$2:$F$3000,6,FALSE),"-")</f>
        <v>-</v>
      </c>
      <c r="AS190" s="115" t="str">
        <f>IFERROR(VLOOKUP(CONCATENATE($A190,AS$1),'Исх-видео'!$A$2:$F$3000,6,FALSE),"-")</f>
        <v>-</v>
      </c>
      <c r="AT190" s="115" t="str">
        <f>IFERROR(VLOOKUP(CONCATENATE($A190,AT$1),'Исх-видео'!$A$2:$F$3000,6,FALSE),"-")</f>
        <v>-</v>
      </c>
      <c r="AU190" s="115" t="str">
        <f>IFERROR(VLOOKUP(CONCATENATE($A190,AU$1),'Исх-видео'!$A$2:$F$3000,6,FALSE),"-")</f>
        <v>-</v>
      </c>
      <c r="AV190" s="115" t="str">
        <f>IFERROR(VLOOKUP(CONCATENATE($A190,AV$1),'Исх-видео'!$A$2:$F$3000,6,FALSE),"-")</f>
        <v>-</v>
      </c>
      <c r="AW190" s="115" t="str">
        <f>IFERROR(VLOOKUP(CONCATENATE($A190,AW$1),'Исх-видео'!$A$2:$F$3000,6,FALSE),"-")</f>
        <v>-</v>
      </c>
      <c r="AX190" s="115" t="str">
        <f>IFERROR(VLOOKUP(CONCATENATE($A190,AX$1),'Исх-видео'!$A$2:$F$3000,6,FALSE),"-")</f>
        <v>-</v>
      </c>
      <c r="AY190" s="115" t="str">
        <f>IFERROR(VLOOKUP(CONCATENATE($A190,AY$1),'Исх-видео'!$A$2:$F$3000,6,FALSE),"-")</f>
        <v>-</v>
      </c>
      <c r="AZ190" s="115" t="str">
        <f>IFERROR(VLOOKUP(CONCATENATE($A190,AZ$1),'Исх-видео'!$A$2:$F$3000,6,FALSE),"-")</f>
        <v>-</v>
      </c>
      <c r="BA190" s="115" t="str">
        <f>IFERROR(VLOOKUP(CONCATENATE($A190,BA$1),'Исх-видео'!$A$2:$F$3000,6,FALSE),"-")</f>
        <v>-</v>
      </c>
      <c r="BB190" s="115" t="str">
        <f>IFERROR(VLOOKUP(CONCATENATE($A190,BB$1),'Исх-видео'!$A$2:$F$3000,6,FALSE),"-")</f>
        <v>-</v>
      </c>
      <c r="BC190" s="115" t="str">
        <f>IFERROR(VLOOKUP(CONCATENATE($A190,BC$1),'Исх-видео'!$A$2:$F$3000,6,FALSE),"-")</f>
        <v>-</v>
      </c>
      <c r="BD190" s="115" t="str">
        <f>IFERROR(VLOOKUP(CONCATENATE($A190,BD$1),'Исх-видео'!$A$2:$F$3000,6,FALSE),"-")</f>
        <v>-</v>
      </c>
      <c r="BE190" s="115" t="str">
        <f>IFERROR(VLOOKUP(CONCATENATE($A190,BE$1),'Исх-видео'!$A$2:$F$3000,6,FALSE),"-")</f>
        <v>-</v>
      </c>
      <c r="BF190" s="115" t="str">
        <f>IFERROR(VLOOKUP(CONCATENATE($A190,BF$1),'Исх-видео'!$A$2:$F$3000,6,FALSE),"-")</f>
        <v>-</v>
      </c>
      <c r="BG190" s="115" t="str">
        <f>IFERROR(VLOOKUP(CONCATENATE($A190,BG$1),'Исх-видео'!$A$2:$F$3000,6,FALSE),"-")</f>
        <v>-</v>
      </c>
      <c r="BH190" s="116"/>
    </row>
    <row r="191" spans="1:60">
      <c r="A191" s="38">
        <f t="shared" si="14"/>
        <v>90</v>
      </c>
      <c r="B191" s="115" t="str">
        <f>IFERROR(VLOOKUP(CONCATENATE($A191,B$1),'Исх-видео'!$A$2:$F$3000,6,FALSE),"-")</f>
        <v>-</v>
      </c>
      <c r="C191" s="115" t="str">
        <f>IFERROR(VLOOKUP(CONCATENATE($A191,C$1),'Исх-видео'!$A$2:$F$3000,6,FALSE),"-")</f>
        <v>-</v>
      </c>
      <c r="D191" s="115" t="str">
        <f>IFERROR(VLOOKUP(CONCATENATE($A191,D$1),'Исх-видео'!$A$2:$F$3000,6,FALSE),"-")</f>
        <v>-</v>
      </c>
      <c r="E191" s="115" t="str">
        <f>IFERROR(VLOOKUP(CONCATENATE($A191,E$1),'Исх-видео'!$A$2:$F$3000,6,FALSE),"-")</f>
        <v>-</v>
      </c>
      <c r="F191" s="115" t="str">
        <f>IFERROR(VLOOKUP(CONCATENATE($A191,F$1),'Исх-видео'!$A$2:$F$3000,6,FALSE),"-")</f>
        <v>-</v>
      </c>
      <c r="G191" s="115" t="str">
        <f>IFERROR(VLOOKUP(CONCATENATE($A191,G$1),'Исх-видео'!$A$2:$F$3000,6,FALSE),"-")</f>
        <v>-</v>
      </c>
      <c r="H191" s="115" t="str">
        <f>IFERROR(VLOOKUP(CONCATENATE($A191,H$1),'Исх-видео'!$A$2:$F$3000,6,FALSE),"-")</f>
        <v>-</v>
      </c>
      <c r="I191" s="115" t="str">
        <f>IFERROR(VLOOKUP(CONCATENATE($A191,I$1),'Исх-видео'!$A$2:$F$3000,6,FALSE),"-")</f>
        <v>-</v>
      </c>
      <c r="J191" s="115" t="str">
        <f>IFERROR(VLOOKUP(CONCATENATE($A191,J$1),'Исх-видео'!$A$2:$F$3000,6,FALSE),"-")</f>
        <v>-</v>
      </c>
      <c r="K191" s="115" t="str">
        <f>IFERROR(VLOOKUP(CONCATENATE($A191,K$1),'Исх-видео'!$A$2:$F$3000,6,FALSE),"-")</f>
        <v>-</v>
      </c>
      <c r="L191" s="115" t="str">
        <f>IFERROR(VLOOKUP(CONCATENATE($A191,L$1),'Исх-видео'!$A$2:$F$3000,6,FALSE),"-")</f>
        <v>-</v>
      </c>
      <c r="M191" s="115" t="str">
        <f>IFERROR(VLOOKUP(CONCATENATE($A191,M$1),'Исх-видео'!$A$2:$F$3000,6,FALSE),"-")</f>
        <v>-</v>
      </c>
      <c r="N191" s="115" t="str">
        <f>IFERROR(VLOOKUP(CONCATENATE($A191,N$1),'Исх-видео'!$A$2:$F$3000,6,FALSE),"-")</f>
        <v>-</v>
      </c>
      <c r="O191" s="115" t="str">
        <f>IFERROR(VLOOKUP(CONCATENATE($A191,O$1),'Исх-видео'!$A$2:$F$3000,6,FALSE),"-")</f>
        <v>-</v>
      </c>
      <c r="P191" s="115" t="str">
        <f>IFERROR(VLOOKUP(CONCATENATE($A191,P$1),'Исх-видео'!$A$2:$F$3000,6,FALSE),"-")</f>
        <v>-</v>
      </c>
      <c r="Q191" s="115" t="str">
        <f>IFERROR(VLOOKUP(CONCATENATE($A191,Q$1),'Исх-видео'!$A$2:$F$3000,6,FALSE),"-")</f>
        <v>-</v>
      </c>
      <c r="R191" s="115" t="str">
        <f>IFERROR(VLOOKUP(CONCATENATE($A191,R$1),'Исх-видео'!$A$2:$F$3000,6,FALSE),"-")</f>
        <v>-</v>
      </c>
      <c r="S191" s="115" t="str">
        <f>IFERROR(VLOOKUP(CONCATENATE($A191,S$1),'Исх-видео'!$A$2:$F$3000,6,FALSE),"-")</f>
        <v>-</v>
      </c>
      <c r="T191" s="115" t="str">
        <f>IFERROR(VLOOKUP(CONCATENATE($A191,T$1),'Исх-видео'!$A$2:$F$3000,6,FALSE),"-")</f>
        <v>-</v>
      </c>
      <c r="U191" s="115" t="str">
        <f>IFERROR(VLOOKUP(CONCATENATE($A191,U$1),'Исх-видео'!$A$2:$F$3000,6,FALSE),"-")</f>
        <v>-</v>
      </c>
      <c r="V191" s="115" t="str">
        <f>IFERROR(VLOOKUP(CONCATENATE($A191,V$1),'Исх-видео'!$A$2:$F$3000,6,FALSE),"-")</f>
        <v>-</v>
      </c>
      <c r="W191" s="115" t="str">
        <f>IFERROR(VLOOKUP(CONCATENATE($A191,W$1),'Исх-видео'!$A$2:$F$3000,6,FALSE),"-")</f>
        <v>-</v>
      </c>
      <c r="X191" s="115" t="str">
        <f>IFERROR(VLOOKUP(CONCATENATE($A191,X$1),'Исх-видео'!$A$2:$F$3000,6,FALSE),"-")</f>
        <v>-</v>
      </c>
      <c r="Y191" s="115" t="str">
        <f>IFERROR(VLOOKUP(CONCATENATE($A191,Y$1),'Исх-видео'!$A$2:$F$3000,6,FALSE),"-")</f>
        <v>-</v>
      </c>
      <c r="Z191" s="115" t="str">
        <f>IFERROR(VLOOKUP(CONCATENATE($A191,Z$1),'Исх-видео'!$A$2:$F$3000,6,FALSE),"-")</f>
        <v>-</v>
      </c>
      <c r="AA191" s="115" t="str">
        <f>IFERROR(VLOOKUP(CONCATENATE($A191,AA$1),'Исх-видео'!$A$2:$F$3000,6,FALSE),"-")</f>
        <v>-</v>
      </c>
      <c r="AB191" s="115" t="str">
        <f>IFERROR(VLOOKUP(CONCATENATE($A191,AB$1),'Исх-видео'!$A$2:$F$3000,6,FALSE),"-")</f>
        <v>-</v>
      </c>
      <c r="AC191" s="115" t="str">
        <f>IFERROR(VLOOKUP(CONCATENATE($A191,AC$1),'Исх-видео'!$A$2:$F$3000,6,FALSE),"-")</f>
        <v>-</v>
      </c>
      <c r="AD191" s="115" t="str">
        <f>IFERROR(VLOOKUP(CONCATENATE($A191,AD$1),'Исх-видео'!$A$2:$F$3000,6,FALSE),"-")</f>
        <v>-</v>
      </c>
      <c r="AE191" s="115" t="str">
        <f>IFERROR(VLOOKUP(CONCATENATE($A191,AE$1),'Исх-видео'!$A$2:$F$3000,6,FALSE),"-")</f>
        <v>-</v>
      </c>
      <c r="AF191" s="115" t="str">
        <f>IFERROR(VLOOKUP(CONCATENATE($A191,AF$1),'Исх-видео'!$A$2:$F$3000,6,FALSE),"-")</f>
        <v>-</v>
      </c>
      <c r="AG191" s="115" t="str">
        <f>IFERROR(VLOOKUP(CONCATENATE($A191,AG$1),'Исх-видео'!$A$2:$F$3000,6,FALSE),"-")</f>
        <v>-</v>
      </c>
      <c r="AH191" s="115" t="str">
        <f>IFERROR(VLOOKUP(CONCATENATE($A191,AH$1),'Исх-видео'!$A$2:$F$3000,6,FALSE),"-")</f>
        <v>-</v>
      </c>
      <c r="AI191" s="115" t="str">
        <f>IFERROR(VLOOKUP(CONCATENATE($A191,AI$1),'Исх-видео'!$A$2:$F$3000,6,FALSE),"-")</f>
        <v>-</v>
      </c>
      <c r="AJ191" s="115" t="str">
        <f>IFERROR(VLOOKUP(CONCATENATE($A191,AJ$1),'Исх-видео'!$A$2:$F$3000,6,FALSE),"-")</f>
        <v>-</v>
      </c>
      <c r="AK191" s="115" t="str">
        <f>IFERROR(VLOOKUP(CONCATENATE($A191,AK$1),'Исх-видео'!$A$2:$F$3000,6,FALSE),"-")</f>
        <v>-</v>
      </c>
      <c r="AL191" s="115" t="str">
        <f>IFERROR(VLOOKUP(CONCATENATE($A191,AL$1),'Исх-видео'!$A$2:$F$3000,6,FALSE),"-")</f>
        <v>-</v>
      </c>
      <c r="AM191" s="115" t="str">
        <f>IFERROR(VLOOKUP(CONCATENATE($A191,AM$1),'Исх-видео'!$A$2:$F$3000,6,FALSE),"-")</f>
        <v>-</v>
      </c>
      <c r="AN191" s="115" t="str">
        <f>IFERROR(VLOOKUP(CONCATENATE($A191,AN$1),'Исх-видео'!$A$2:$F$3000,6,FALSE),"-")</f>
        <v>-</v>
      </c>
      <c r="AO191" s="115" t="str">
        <f>IFERROR(VLOOKUP(CONCATENATE($A191,AO$1),'Исх-видео'!$A$2:$F$3000,6,FALSE),"-")</f>
        <v>-</v>
      </c>
      <c r="AP191" s="115" t="str">
        <f>IFERROR(VLOOKUP(CONCATENATE($A191,AP$1),'Исх-видео'!$A$2:$F$3000,6,FALSE),"-")</f>
        <v>-</v>
      </c>
      <c r="AQ191" s="115" t="str">
        <f>IFERROR(VLOOKUP(CONCATENATE($A191,AQ$1),'Исх-видео'!$A$2:$F$3000,6,FALSE),"-")</f>
        <v>-</v>
      </c>
      <c r="AR191" s="115" t="str">
        <f>IFERROR(VLOOKUP(CONCATENATE($A191,AR$1),'Исх-видео'!$A$2:$F$3000,6,FALSE),"-")</f>
        <v>-</v>
      </c>
      <c r="AS191" s="115" t="str">
        <f>IFERROR(VLOOKUP(CONCATENATE($A191,AS$1),'Исх-видео'!$A$2:$F$3000,6,FALSE),"-")</f>
        <v>-</v>
      </c>
      <c r="AT191" s="115" t="str">
        <f>IFERROR(VLOOKUP(CONCATENATE($A191,AT$1),'Исх-видео'!$A$2:$F$3000,6,FALSE),"-")</f>
        <v>-</v>
      </c>
      <c r="AU191" s="115" t="str">
        <f>IFERROR(VLOOKUP(CONCATENATE($A191,AU$1),'Исх-видео'!$A$2:$F$3000,6,FALSE),"-")</f>
        <v>-</v>
      </c>
      <c r="AV191" s="115" t="str">
        <f>IFERROR(VLOOKUP(CONCATENATE($A191,AV$1),'Исх-видео'!$A$2:$F$3000,6,FALSE),"-")</f>
        <v>-</v>
      </c>
      <c r="AW191" s="115" t="str">
        <f>IFERROR(VLOOKUP(CONCATENATE($A191,AW$1),'Исх-видео'!$A$2:$F$3000,6,FALSE),"-")</f>
        <v>-</v>
      </c>
      <c r="AX191" s="115" t="str">
        <f>IFERROR(VLOOKUP(CONCATENATE($A191,AX$1),'Исх-видео'!$A$2:$F$3000,6,FALSE),"-")</f>
        <v>-</v>
      </c>
      <c r="AY191" s="115" t="str">
        <f>IFERROR(VLOOKUP(CONCATENATE($A191,AY$1),'Исх-видео'!$A$2:$F$3000,6,FALSE),"-")</f>
        <v>-</v>
      </c>
      <c r="AZ191" s="115" t="str">
        <f>IFERROR(VLOOKUP(CONCATENATE($A191,AZ$1),'Исх-видео'!$A$2:$F$3000,6,FALSE),"-")</f>
        <v>-</v>
      </c>
      <c r="BA191" s="115" t="str">
        <f>IFERROR(VLOOKUP(CONCATENATE($A191,BA$1),'Исх-видео'!$A$2:$F$3000,6,FALSE),"-")</f>
        <v>-</v>
      </c>
      <c r="BB191" s="115" t="str">
        <f>IFERROR(VLOOKUP(CONCATENATE($A191,BB$1),'Исх-видео'!$A$2:$F$3000,6,FALSE),"-")</f>
        <v>-</v>
      </c>
      <c r="BC191" s="115" t="str">
        <f>IFERROR(VLOOKUP(CONCATENATE($A191,BC$1),'Исх-видео'!$A$2:$F$3000,6,FALSE),"-")</f>
        <v>-</v>
      </c>
      <c r="BD191" s="115" t="str">
        <f>IFERROR(VLOOKUP(CONCATENATE($A191,BD$1),'Исх-видео'!$A$2:$F$3000,6,FALSE),"-")</f>
        <v>-</v>
      </c>
      <c r="BE191" s="115" t="str">
        <f>IFERROR(VLOOKUP(CONCATENATE($A191,BE$1),'Исх-видео'!$A$2:$F$3000,6,FALSE),"-")</f>
        <v>-</v>
      </c>
      <c r="BF191" s="115" t="str">
        <f>IFERROR(VLOOKUP(CONCATENATE($A191,BF$1),'Исх-видео'!$A$2:$F$3000,6,FALSE),"-")</f>
        <v>-</v>
      </c>
      <c r="BG191" s="115" t="str">
        <f>IFERROR(VLOOKUP(CONCATENATE($A191,BG$1),'Исх-видео'!$A$2:$F$3000,6,FALSE),"-")</f>
        <v>-</v>
      </c>
      <c r="BH191" s="116"/>
    </row>
    <row r="192" spans="1:60">
      <c r="A192" s="38">
        <f t="shared" si="14"/>
        <v>91</v>
      </c>
      <c r="B192" s="115" t="str">
        <f>IFERROR(VLOOKUP(CONCATENATE($A192,B$1),'Исх-видео'!$A$2:$F$3000,6,FALSE),"-")</f>
        <v>-</v>
      </c>
      <c r="C192" s="115" t="str">
        <f>IFERROR(VLOOKUP(CONCATENATE($A192,C$1),'Исх-видео'!$A$2:$F$3000,6,FALSE),"-")</f>
        <v>-</v>
      </c>
      <c r="D192" s="115" t="str">
        <f>IFERROR(VLOOKUP(CONCATENATE($A192,D$1),'Исх-видео'!$A$2:$F$3000,6,FALSE),"-")</f>
        <v>-</v>
      </c>
      <c r="E192" s="115" t="str">
        <f>IFERROR(VLOOKUP(CONCATENATE($A192,E$1),'Исх-видео'!$A$2:$F$3000,6,FALSE),"-")</f>
        <v>-</v>
      </c>
      <c r="F192" s="115" t="str">
        <f>IFERROR(VLOOKUP(CONCATENATE($A192,F$1),'Исх-видео'!$A$2:$F$3000,6,FALSE),"-")</f>
        <v>-</v>
      </c>
      <c r="G192" s="115" t="str">
        <f>IFERROR(VLOOKUP(CONCATENATE($A192,G$1),'Исх-видео'!$A$2:$F$3000,6,FALSE),"-")</f>
        <v>-</v>
      </c>
      <c r="H192" s="115" t="str">
        <f>IFERROR(VLOOKUP(CONCATENATE($A192,H$1),'Исх-видео'!$A$2:$F$3000,6,FALSE),"-")</f>
        <v>-</v>
      </c>
      <c r="I192" s="115" t="str">
        <f>IFERROR(VLOOKUP(CONCATENATE($A192,I$1),'Исх-видео'!$A$2:$F$3000,6,FALSE),"-")</f>
        <v>-</v>
      </c>
      <c r="J192" s="115" t="str">
        <f>IFERROR(VLOOKUP(CONCATENATE($A192,J$1),'Исх-видео'!$A$2:$F$3000,6,FALSE),"-")</f>
        <v>-</v>
      </c>
      <c r="K192" s="115" t="str">
        <f>IFERROR(VLOOKUP(CONCATENATE($A192,K$1),'Исх-видео'!$A$2:$F$3000,6,FALSE),"-")</f>
        <v>-</v>
      </c>
      <c r="L192" s="115" t="str">
        <f>IFERROR(VLOOKUP(CONCATENATE($A192,L$1),'Исх-видео'!$A$2:$F$3000,6,FALSE),"-")</f>
        <v>-</v>
      </c>
      <c r="M192" s="115" t="str">
        <f>IFERROR(VLOOKUP(CONCATENATE($A192,M$1),'Исх-видео'!$A$2:$F$3000,6,FALSE),"-")</f>
        <v>-</v>
      </c>
      <c r="N192" s="115" t="str">
        <f>IFERROR(VLOOKUP(CONCATENATE($A192,N$1),'Исх-видео'!$A$2:$F$3000,6,FALSE),"-")</f>
        <v>-</v>
      </c>
      <c r="O192" s="115" t="str">
        <f>IFERROR(VLOOKUP(CONCATENATE($A192,O$1),'Исх-видео'!$A$2:$F$3000,6,FALSE),"-")</f>
        <v>-</v>
      </c>
      <c r="P192" s="115" t="str">
        <f>IFERROR(VLOOKUP(CONCATENATE($A192,P$1),'Исх-видео'!$A$2:$F$3000,6,FALSE),"-")</f>
        <v>-</v>
      </c>
      <c r="Q192" s="115" t="str">
        <f>IFERROR(VLOOKUP(CONCATENATE($A192,Q$1),'Исх-видео'!$A$2:$F$3000,6,FALSE),"-")</f>
        <v>-</v>
      </c>
      <c r="R192" s="115" t="str">
        <f>IFERROR(VLOOKUP(CONCATENATE($A192,R$1),'Исх-видео'!$A$2:$F$3000,6,FALSE),"-")</f>
        <v>-</v>
      </c>
      <c r="S192" s="115" t="str">
        <f>IFERROR(VLOOKUP(CONCATENATE($A192,S$1),'Исх-видео'!$A$2:$F$3000,6,FALSE),"-")</f>
        <v>-</v>
      </c>
      <c r="T192" s="115" t="str">
        <f>IFERROR(VLOOKUP(CONCATENATE($A192,T$1),'Исх-видео'!$A$2:$F$3000,6,FALSE),"-")</f>
        <v>-</v>
      </c>
      <c r="U192" s="115" t="str">
        <f>IFERROR(VLOOKUP(CONCATENATE($A192,U$1),'Исх-видео'!$A$2:$F$3000,6,FALSE),"-")</f>
        <v>-</v>
      </c>
      <c r="V192" s="115" t="str">
        <f>IFERROR(VLOOKUP(CONCATENATE($A192,V$1),'Исх-видео'!$A$2:$F$3000,6,FALSE),"-")</f>
        <v>-</v>
      </c>
      <c r="W192" s="115" t="str">
        <f>IFERROR(VLOOKUP(CONCATENATE($A192,W$1),'Исх-видео'!$A$2:$F$3000,6,FALSE),"-")</f>
        <v>-</v>
      </c>
      <c r="X192" s="115" t="str">
        <f>IFERROR(VLOOKUP(CONCATENATE($A192,X$1),'Исх-видео'!$A$2:$F$3000,6,FALSE),"-")</f>
        <v>-</v>
      </c>
      <c r="Y192" s="115" t="str">
        <f>IFERROR(VLOOKUP(CONCATENATE($A192,Y$1),'Исх-видео'!$A$2:$F$3000,6,FALSE),"-")</f>
        <v>-</v>
      </c>
      <c r="Z192" s="115" t="str">
        <f>IFERROR(VLOOKUP(CONCATENATE($A192,Z$1),'Исх-видео'!$A$2:$F$3000,6,FALSE),"-")</f>
        <v>-</v>
      </c>
      <c r="AA192" s="115" t="str">
        <f>IFERROR(VLOOKUP(CONCATENATE($A192,AA$1),'Исх-видео'!$A$2:$F$3000,6,FALSE),"-")</f>
        <v>-</v>
      </c>
      <c r="AB192" s="115" t="str">
        <f>IFERROR(VLOOKUP(CONCATENATE($A192,AB$1),'Исх-видео'!$A$2:$F$3000,6,FALSE),"-")</f>
        <v>-</v>
      </c>
      <c r="AC192" s="115" t="str">
        <f>IFERROR(VLOOKUP(CONCATENATE($A192,AC$1),'Исх-видео'!$A$2:$F$3000,6,FALSE),"-")</f>
        <v>-</v>
      </c>
      <c r="AD192" s="115" t="str">
        <f>IFERROR(VLOOKUP(CONCATENATE($A192,AD$1),'Исх-видео'!$A$2:$F$3000,6,FALSE),"-")</f>
        <v>-</v>
      </c>
      <c r="AE192" s="115" t="str">
        <f>IFERROR(VLOOKUP(CONCATENATE($A192,AE$1),'Исх-видео'!$A$2:$F$3000,6,FALSE),"-")</f>
        <v>-</v>
      </c>
      <c r="AF192" s="115" t="str">
        <f>IFERROR(VLOOKUP(CONCATENATE($A192,AF$1),'Исх-видео'!$A$2:$F$3000,6,FALSE),"-")</f>
        <v>-</v>
      </c>
      <c r="AG192" s="115" t="str">
        <f>IFERROR(VLOOKUP(CONCATENATE($A192,AG$1),'Исх-видео'!$A$2:$F$3000,6,FALSE),"-")</f>
        <v>-</v>
      </c>
      <c r="AH192" s="115" t="str">
        <f>IFERROR(VLOOKUP(CONCATENATE($A192,AH$1),'Исх-видео'!$A$2:$F$3000,6,FALSE),"-")</f>
        <v>-</v>
      </c>
      <c r="AI192" s="115" t="str">
        <f>IFERROR(VLOOKUP(CONCATENATE($A192,AI$1),'Исх-видео'!$A$2:$F$3000,6,FALSE),"-")</f>
        <v>-</v>
      </c>
      <c r="AJ192" s="115" t="str">
        <f>IFERROR(VLOOKUP(CONCATENATE($A192,AJ$1),'Исх-видео'!$A$2:$F$3000,6,FALSE),"-")</f>
        <v>-</v>
      </c>
      <c r="AK192" s="115" t="str">
        <f>IFERROR(VLOOKUP(CONCATENATE($A192,AK$1),'Исх-видео'!$A$2:$F$3000,6,FALSE),"-")</f>
        <v>-</v>
      </c>
      <c r="AL192" s="115" t="str">
        <f>IFERROR(VLOOKUP(CONCATENATE($A192,AL$1),'Исх-видео'!$A$2:$F$3000,6,FALSE),"-")</f>
        <v>-</v>
      </c>
      <c r="AM192" s="115" t="str">
        <f>IFERROR(VLOOKUP(CONCATENATE($A192,AM$1),'Исх-видео'!$A$2:$F$3000,6,FALSE),"-")</f>
        <v>-</v>
      </c>
      <c r="AN192" s="115" t="str">
        <f>IFERROR(VLOOKUP(CONCATENATE($A192,AN$1),'Исх-видео'!$A$2:$F$3000,6,FALSE),"-")</f>
        <v>-</v>
      </c>
      <c r="AO192" s="115" t="str">
        <f>IFERROR(VLOOKUP(CONCATENATE($A192,AO$1),'Исх-видео'!$A$2:$F$3000,6,FALSE),"-")</f>
        <v>-</v>
      </c>
      <c r="AP192" s="115" t="str">
        <f>IFERROR(VLOOKUP(CONCATENATE($A192,AP$1),'Исх-видео'!$A$2:$F$3000,6,FALSE),"-")</f>
        <v>-</v>
      </c>
      <c r="AQ192" s="115" t="str">
        <f>IFERROR(VLOOKUP(CONCATENATE($A192,AQ$1),'Исх-видео'!$A$2:$F$3000,6,FALSE),"-")</f>
        <v>-</v>
      </c>
      <c r="AR192" s="115" t="str">
        <f>IFERROR(VLOOKUP(CONCATENATE($A192,AR$1),'Исх-видео'!$A$2:$F$3000,6,FALSE),"-")</f>
        <v>-</v>
      </c>
      <c r="AS192" s="115" t="str">
        <f>IFERROR(VLOOKUP(CONCATENATE($A192,AS$1),'Исх-видео'!$A$2:$F$3000,6,FALSE),"-")</f>
        <v>-</v>
      </c>
      <c r="AT192" s="115" t="str">
        <f>IFERROR(VLOOKUP(CONCATENATE($A192,AT$1),'Исх-видео'!$A$2:$F$3000,6,FALSE),"-")</f>
        <v>-</v>
      </c>
      <c r="AU192" s="115" t="str">
        <f>IFERROR(VLOOKUP(CONCATENATE($A192,AU$1),'Исх-видео'!$A$2:$F$3000,6,FALSE),"-")</f>
        <v>-</v>
      </c>
      <c r="AV192" s="115" t="str">
        <f>IFERROR(VLOOKUP(CONCATENATE($A192,AV$1),'Исх-видео'!$A$2:$F$3000,6,FALSE),"-")</f>
        <v>-</v>
      </c>
      <c r="AW192" s="115" t="str">
        <f>IFERROR(VLOOKUP(CONCATENATE($A192,AW$1),'Исх-видео'!$A$2:$F$3000,6,FALSE),"-")</f>
        <v>-</v>
      </c>
      <c r="AX192" s="115" t="str">
        <f>IFERROR(VLOOKUP(CONCATENATE($A192,AX$1),'Исх-видео'!$A$2:$F$3000,6,FALSE),"-")</f>
        <v>-</v>
      </c>
      <c r="AY192" s="115" t="str">
        <f>IFERROR(VLOOKUP(CONCATENATE($A192,AY$1),'Исх-видео'!$A$2:$F$3000,6,FALSE),"-")</f>
        <v>-</v>
      </c>
      <c r="AZ192" s="115" t="str">
        <f>IFERROR(VLOOKUP(CONCATENATE($A192,AZ$1),'Исх-видео'!$A$2:$F$3000,6,FALSE),"-")</f>
        <v>-</v>
      </c>
      <c r="BA192" s="115" t="str">
        <f>IFERROR(VLOOKUP(CONCATENATE($A192,BA$1),'Исх-видео'!$A$2:$F$3000,6,FALSE),"-")</f>
        <v>-</v>
      </c>
      <c r="BB192" s="115" t="str">
        <f>IFERROR(VLOOKUP(CONCATENATE($A192,BB$1),'Исх-видео'!$A$2:$F$3000,6,FALSE),"-")</f>
        <v>-</v>
      </c>
      <c r="BC192" s="115" t="str">
        <f>IFERROR(VLOOKUP(CONCATENATE($A192,BC$1),'Исх-видео'!$A$2:$F$3000,6,FALSE),"-")</f>
        <v>-</v>
      </c>
      <c r="BD192" s="115" t="str">
        <f>IFERROR(VLOOKUP(CONCATENATE($A192,BD$1),'Исх-видео'!$A$2:$F$3000,6,FALSE),"-")</f>
        <v>-</v>
      </c>
      <c r="BE192" s="115" t="str">
        <f>IFERROR(VLOOKUP(CONCATENATE($A192,BE$1),'Исх-видео'!$A$2:$F$3000,6,FALSE),"-")</f>
        <v>-</v>
      </c>
      <c r="BF192" s="115" t="str">
        <f>IFERROR(VLOOKUP(CONCATENATE($A192,BF$1),'Исх-видео'!$A$2:$F$3000,6,FALSE),"-")</f>
        <v>-</v>
      </c>
      <c r="BG192" s="115" t="str">
        <f>IFERROR(VLOOKUP(CONCATENATE($A192,BG$1),'Исх-видео'!$A$2:$F$3000,6,FALSE),"-")</f>
        <v>-</v>
      </c>
      <c r="BH192" s="116"/>
    </row>
    <row r="193" spans="1:61">
      <c r="A193" s="38">
        <f t="shared" si="14"/>
        <v>92</v>
      </c>
      <c r="B193" s="115" t="str">
        <f>IFERROR(VLOOKUP(CONCATENATE($A193,B$1),'Исх-видео'!$A$2:$F$3000,6,FALSE),"-")</f>
        <v>-</v>
      </c>
      <c r="C193" s="115" t="str">
        <f>IFERROR(VLOOKUP(CONCATENATE($A193,C$1),'Исх-видео'!$A$2:$F$3000,6,FALSE),"-")</f>
        <v>-</v>
      </c>
      <c r="D193" s="115" t="str">
        <f>IFERROR(VLOOKUP(CONCATENATE($A193,D$1),'Исх-видео'!$A$2:$F$3000,6,FALSE),"-")</f>
        <v>-</v>
      </c>
      <c r="E193" s="115" t="str">
        <f>IFERROR(VLOOKUP(CONCATENATE($A193,E$1),'Исх-видео'!$A$2:$F$3000,6,FALSE),"-")</f>
        <v>-</v>
      </c>
      <c r="F193" s="115" t="str">
        <f>IFERROR(VLOOKUP(CONCATENATE($A193,F$1),'Исх-видео'!$A$2:$F$3000,6,FALSE),"-")</f>
        <v>-</v>
      </c>
      <c r="G193" s="115" t="str">
        <f>IFERROR(VLOOKUP(CONCATENATE($A193,G$1),'Исх-видео'!$A$2:$F$3000,6,FALSE),"-")</f>
        <v>-</v>
      </c>
      <c r="H193" s="115" t="str">
        <f>IFERROR(VLOOKUP(CONCATENATE($A193,H$1),'Исх-видео'!$A$2:$F$3000,6,FALSE),"-")</f>
        <v>-</v>
      </c>
      <c r="I193" s="115" t="str">
        <f>IFERROR(VLOOKUP(CONCATENATE($A193,I$1),'Исх-видео'!$A$2:$F$3000,6,FALSE),"-")</f>
        <v>-</v>
      </c>
      <c r="J193" s="115" t="str">
        <f>IFERROR(VLOOKUP(CONCATENATE($A193,J$1),'Исх-видео'!$A$2:$F$3000,6,FALSE),"-")</f>
        <v>-</v>
      </c>
      <c r="K193" s="115" t="str">
        <f>IFERROR(VLOOKUP(CONCATENATE($A193,K$1),'Исх-видео'!$A$2:$F$3000,6,FALSE),"-")</f>
        <v>-</v>
      </c>
      <c r="L193" s="115" t="str">
        <f>IFERROR(VLOOKUP(CONCATENATE($A193,L$1),'Исх-видео'!$A$2:$F$3000,6,FALSE),"-")</f>
        <v>-</v>
      </c>
      <c r="M193" s="115" t="str">
        <f>IFERROR(VLOOKUP(CONCATENATE($A193,M$1),'Исх-видео'!$A$2:$F$3000,6,FALSE),"-")</f>
        <v>-</v>
      </c>
      <c r="N193" s="115" t="str">
        <f>IFERROR(VLOOKUP(CONCATENATE($A193,N$1),'Исх-видео'!$A$2:$F$3000,6,FALSE),"-")</f>
        <v>-</v>
      </c>
      <c r="O193" s="115" t="str">
        <f>IFERROR(VLOOKUP(CONCATENATE($A193,O$1),'Исх-видео'!$A$2:$F$3000,6,FALSE),"-")</f>
        <v>-</v>
      </c>
      <c r="P193" s="115" t="str">
        <f>IFERROR(VLOOKUP(CONCATENATE($A193,P$1),'Исх-видео'!$A$2:$F$3000,6,FALSE),"-")</f>
        <v>-</v>
      </c>
      <c r="Q193" s="115" t="str">
        <f>IFERROR(VLOOKUP(CONCATENATE($A193,Q$1),'Исх-видео'!$A$2:$F$3000,6,FALSE),"-")</f>
        <v>-</v>
      </c>
      <c r="R193" s="115" t="str">
        <f>IFERROR(VLOOKUP(CONCATENATE($A193,R$1),'Исх-видео'!$A$2:$F$3000,6,FALSE),"-")</f>
        <v>-</v>
      </c>
      <c r="S193" s="115" t="str">
        <f>IFERROR(VLOOKUP(CONCATENATE($A193,S$1),'Исх-видео'!$A$2:$F$3000,6,FALSE),"-")</f>
        <v>-</v>
      </c>
      <c r="T193" s="115" t="str">
        <f>IFERROR(VLOOKUP(CONCATENATE($A193,T$1),'Исх-видео'!$A$2:$F$3000,6,FALSE),"-")</f>
        <v>-</v>
      </c>
      <c r="U193" s="115" t="str">
        <f>IFERROR(VLOOKUP(CONCATENATE($A193,U$1),'Исх-видео'!$A$2:$F$3000,6,FALSE),"-")</f>
        <v>-</v>
      </c>
      <c r="V193" s="115" t="str">
        <f>IFERROR(VLOOKUP(CONCATENATE($A193,V$1),'Исх-видео'!$A$2:$F$3000,6,FALSE),"-")</f>
        <v>-</v>
      </c>
      <c r="W193" s="115" t="str">
        <f>IFERROR(VLOOKUP(CONCATENATE($A193,W$1),'Исх-видео'!$A$2:$F$3000,6,FALSE),"-")</f>
        <v>-</v>
      </c>
      <c r="X193" s="115" t="str">
        <f>IFERROR(VLOOKUP(CONCATENATE($A193,X$1),'Исх-видео'!$A$2:$F$3000,6,FALSE),"-")</f>
        <v>-</v>
      </c>
      <c r="Y193" s="115" t="str">
        <f>IFERROR(VLOOKUP(CONCATENATE($A193,Y$1),'Исх-видео'!$A$2:$F$3000,6,FALSE),"-")</f>
        <v>-</v>
      </c>
      <c r="Z193" s="115" t="str">
        <f>IFERROR(VLOOKUP(CONCATENATE($A193,Z$1),'Исх-видео'!$A$2:$F$3000,6,FALSE),"-")</f>
        <v>-</v>
      </c>
      <c r="AA193" s="115" t="str">
        <f>IFERROR(VLOOKUP(CONCATENATE($A193,AA$1),'Исх-видео'!$A$2:$F$3000,6,FALSE),"-")</f>
        <v>-</v>
      </c>
      <c r="AB193" s="115" t="str">
        <f>IFERROR(VLOOKUP(CONCATENATE($A193,AB$1),'Исх-видео'!$A$2:$F$3000,6,FALSE),"-")</f>
        <v>-</v>
      </c>
      <c r="AC193" s="115" t="str">
        <f>IFERROR(VLOOKUP(CONCATENATE($A193,AC$1),'Исх-видео'!$A$2:$F$3000,6,FALSE),"-")</f>
        <v>-</v>
      </c>
      <c r="AD193" s="115" t="str">
        <f>IFERROR(VLOOKUP(CONCATENATE($A193,AD$1),'Исх-видео'!$A$2:$F$3000,6,FALSE),"-")</f>
        <v>-</v>
      </c>
      <c r="AE193" s="115" t="str">
        <f>IFERROR(VLOOKUP(CONCATENATE($A193,AE$1),'Исх-видео'!$A$2:$F$3000,6,FALSE),"-")</f>
        <v>-</v>
      </c>
      <c r="AF193" s="115" t="str">
        <f>IFERROR(VLOOKUP(CONCATENATE($A193,AF$1),'Исх-видео'!$A$2:$F$3000,6,FALSE),"-")</f>
        <v>-</v>
      </c>
      <c r="AG193" s="115" t="str">
        <f>IFERROR(VLOOKUP(CONCATENATE($A193,AG$1),'Исх-видео'!$A$2:$F$3000,6,FALSE),"-")</f>
        <v>-</v>
      </c>
      <c r="AH193" s="115" t="str">
        <f>IFERROR(VLOOKUP(CONCATENATE($A193,AH$1),'Исх-видео'!$A$2:$F$3000,6,FALSE),"-")</f>
        <v>-</v>
      </c>
      <c r="AI193" s="115" t="str">
        <f>IFERROR(VLOOKUP(CONCATENATE($A193,AI$1),'Исх-видео'!$A$2:$F$3000,6,FALSE),"-")</f>
        <v>-</v>
      </c>
      <c r="AJ193" s="115" t="str">
        <f>IFERROR(VLOOKUP(CONCATENATE($A193,AJ$1),'Исх-видео'!$A$2:$F$3000,6,FALSE),"-")</f>
        <v>-</v>
      </c>
      <c r="AK193" s="115" t="str">
        <f>IFERROR(VLOOKUP(CONCATENATE($A193,AK$1),'Исх-видео'!$A$2:$F$3000,6,FALSE),"-")</f>
        <v>-</v>
      </c>
      <c r="AL193" s="115" t="str">
        <f>IFERROR(VLOOKUP(CONCATENATE($A193,AL$1),'Исх-видео'!$A$2:$F$3000,6,FALSE),"-")</f>
        <v>-</v>
      </c>
      <c r="AM193" s="115" t="str">
        <f>IFERROR(VLOOKUP(CONCATENATE($A193,AM$1),'Исх-видео'!$A$2:$F$3000,6,FALSE),"-")</f>
        <v>-</v>
      </c>
      <c r="AN193" s="115" t="str">
        <f>IFERROR(VLOOKUP(CONCATENATE($A193,AN$1),'Исх-видео'!$A$2:$F$3000,6,FALSE),"-")</f>
        <v>-</v>
      </c>
      <c r="AO193" s="115" t="str">
        <f>IFERROR(VLOOKUP(CONCATENATE($A193,AO$1),'Исх-видео'!$A$2:$F$3000,6,FALSE),"-")</f>
        <v>-</v>
      </c>
      <c r="AP193" s="115" t="str">
        <f>IFERROR(VLOOKUP(CONCATENATE($A193,AP$1),'Исх-видео'!$A$2:$F$3000,6,FALSE),"-")</f>
        <v>-</v>
      </c>
      <c r="AQ193" s="115" t="str">
        <f>IFERROR(VLOOKUP(CONCATENATE($A193,AQ$1),'Исх-видео'!$A$2:$F$3000,6,FALSE),"-")</f>
        <v>-</v>
      </c>
      <c r="AR193" s="115" t="str">
        <f>IFERROR(VLOOKUP(CONCATENATE($A193,AR$1),'Исх-видео'!$A$2:$F$3000,6,FALSE),"-")</f>
        <v>-</v>
      </c>
      <c r="AS193" s="115" t="str">
        <f>IFERROR(VLOOKUP(CONCATENATE($A193,AS$1),'Исх-видео'!$A$2:$F$3000,6,FALSE),"-")</f>
        <v>-</v>
      </c>
      <c r="AT193" s="115" t="str">
        <f>IFERROR(VLOOKUP(CONCATENATE($A193,AT$1),'Исх-видео'!$A$2:$F$3000,6,FALSE),"-")</f>
        <v>-</v>
      </c>
      <c r="AU193" s="115" t="str">
        <f>IFERROR(VLOOKUP(CONCATENATE($A193,AU$1),'Исх-видео'!$A$2:$F$3000,6,FALSE),"-")</f>
        <v>-</v>
      </c>
      <c r="AV193" s="115" t="str">
        <f>IFERROR(VLOOKUP(CONCATENATE($A193,AV$1),'Исх-видео'!$A$2:$F$3000,6,FALSE),"-")</f>
        <v>-</v>
      </c>
      <c r="AW193" s="115" t="str">
        <f>IFERROR(VLOOKUP(CONCATENATE($A193,AW$1),'Исх-видео'!$A$2:$F$3000,6,FALSE),"-")</f>
        <v>-</v>
      </c>
      <c r="AX193" s="115" t="str">
        <f>IFERROR(VLOOKUP(CONCATENATE($A193,AX$1),'Исх-видео'!$A$2:$F$3000,6,FALSE),"-")</f>
        <v>-</v>
      </c>
      <c r="AY193" s="115" t="str">
        <f>IFERROR(VLOOKUP(CONCATENATE($A193,AY$1),'Исх-видео'!$A$2:$F$3000,6,FALSE),"-")</f>
        <v>-</v>
      </c>
      <c r="AZ193" s="115" t="str">
        <f>IFERROR(VLOOKUP(CONCATENATE($A193,AZ$1),'Исх-видео'!$A$2:$F$3000,6,FALSE),"-")</f>
        <v>-</v>
      </c>
      <c r="BA193" s="115" t="str">
        <f>IFERROR(VLOOKUP(CONCATENATE($A193,BA$1),'Исх-видео'!$A$2:$F$3000,6,FALSE),"-")</f>
        <v>-</v>
      </c>
      <c r="BB193" s="115" t="str">
        <f>IFERROR(VLOOKUP(CONCATENATE($A193,BB$1),'Исх-видео'!$A$2:$F$3000,6,FALSE),"-")</f>
        <v>-</v>
      </c>
      <c r="BC193" s="115" t="str">
        <f>IFERROR(VLOOKUP(CONCATENATE($A193,BC$1),'Исх-видео'!$A$2:$F$3000,6,FALSE),"-")</f>
        <v>-</v>
      </c>
      <c r="BD193" s="115" t="str">
        <f>IFERROR(VLOOKUP(CONCATENATE($A193,BD$1),'Исх-видео'!$A$2:$F$3000,6,FALSE),"-")</f>
        <v>-</v>
      </c>
      <c r="BE193" s="115" t="str">
        <f>IFERROR(VLOOKUP(CONCATENATE($A193,BE$1),'Исх-видео'!$A$2:$F$3000,6,FALSE),"-")</f>
        <v>-</v>
      </c>
      <c r="BF193" s="115" t="str">
        <f>IFERROR(VLOOKUP(CONCATENATE($A193,BF$1),'Исх-видео'!$A$2:$F$3000,6,FALSE),"-")</f>
        <v>-</v>
      </c>
      <c r="BG193" s="115" t="str">
        <f>IFERROR(VLOOKUP(CONCATENATE($A193,BG$1),'Исх-видео'!$A$2:$F$3000,6,FALSE),"-")</f>
        <v>-</v>
      </c>
      <c r="BH193" s="116"/>
    </row>
    <row r="194" spans="1:61">
      <c r="A194" s="38">
        <f t="shared" si="14"/>
        <v>93</v>
      </c>
      <c r="B194" s="115" t="str">
        <f>IFERROR(VLOOKUP(CONCATENATE($A194,B$1),'Исх-видео'!$A$2:$F$3000,6,FALSE),"-")</f>
        <v>-</v>
      </c>
      <c r="C194" s="115" t="str">
        <f>IFERROR(VLOOKUP(CONCATENATE($A194,C$1),'Исх-видео'!$A$2:$F$3000,6,FALSE),"-")</f>
        <v>-</v>
      </c>
      <c r="D194" s="115" t="str">
        <f>IFERROR(VLOOKUP(CONCATENATE($A194,D$1),'Исх-видео'!$A$2:$F$3000,6,FALSE),"-")</f>
        <v>-</v>
      </c>
      <c r="E194" s="115" t="str">
        <f>IFERROR(VLOOKUP(CONCATENATE($A194,E$1),'Исх-видео'!$A$2:$F$3000,6,FALSE),"-")</f>
        <v>-</v>
      </c>
      <c r="F194" s="115" t="str">
        <f>IFERROR(VLOOKUP(CONCATENATE($A194,F$1),'Исх-видео'!$A$2:$F$3000,6,FALSE),"-")</f>
        <v>-</v>
      </c>
      <c r="G194" s="115" t="str">
        <f>IFERROR(VLOOKUP(CONCATENATE($A194,G$1),'Исх-видео'!$A$2:$F$3000,6,FALSE),"-")</f>
        <v>-</v>
      </c>
      <c r="H194" s="115" t="str">
        <f>IFERROR(VLOOKUP(CONCATENATE($A194,H$1),'Исх-видео'!$A$2:$F$3000,6,FALSE),"-")</f>
        <v>-</v>
      </c>
      <c r="I194" s="115" t="str">
        <f>IFERROR(VLOOKUP(CONCATENATE($A194,I$1),'Исх-видео'!$A$2:$F$3000,6,FALSE),"-")</f>
        <v>-</v>
      </c>
      <c r="J194" s="115" t="str">
        <f>IFERROR(VLOOKUP(CONCATENATE($A194,J$1),'Исх-видео'!$A$2:$F$3000,6,FALSE),"-")</f>
        <v>-</v>
      </c>
      <c r="K194" s="115" t="str">
        <f>IFERROR(VLOOKUP(CONCATENATE($A194,K$1),'Исх-видео'!$A$2:$F$3000,6,FALSE),"-")</f>
        <v>-</v>
      </c>
      <c r="L194" s="115" t="str">
        <f>IFERROR(VLOOKUP(CONCATENATE($A194,L$1),'Исх-видео'!$A$2:$F$3000,6,FALSE),"-")</f>
        <v>-</v>
      </c>
      <c r="M194" s="115" t="str">
        <f>IFERROR(VLOOKUP(CONCATENATE($A194,M$1),'Исх-видео'!$A$2:$F$3000,6,FALSE),"-")</f>
        <v>-</v>
      </c>
      <c r="N194" s="115" t="str">
        <f>IFERROR(VLOOKUP(CONCATENATE($A194,N$1),'Исх-видео'!$A$2:$F$3000,6,FALSE),"-")</f>
        <v>-</v>
      </c>
      <c r="O194" s="115" t="str">
        <f>IFERROR(VLOOKUP(CONCATENATE($A194,O$1),'Исх-видео'!$A$2:$F$3000,6,FALSE),"-")</f>
        <v>-</v>
      </c>
      <c r="P194" s="115" t="str">
        <f>IFERROR(VLOOKUP(CONCATENATE($A194,P$1),'Исх-видео'!$A$2:$F$3000,6,FALSE),"-")</f>
        <v>-</v>
      </c>
      <c r="Q194" s="115" t="str">
        <f>IFERROR(VLOOKUP(CONCATENATE($A194,Q$1),'Исх-видео'!$A$2:$F$3000,6,FALSE),"-")</f>
        <v>-</v>
      </c>
      <c r="R194" s="115" t="str">
        <f>IFERROR(VLOOKUP(CONCATENATE($A194,R$1),'Исх-видео'!$A$2:$F$3000,6,FALSE),"-")</f>
        <v>-</v>
      </c>
      <c r="S194" s="115" t="str">
        <f>IFERROR(VLOOKUP(CONCATENATE($A194,S$1),'Исх-видео'!$A$2:$F$3000,6,FALSE),"-")</f>
        <v>-</v>
      </c>
      <c r="T194" s="115" t="str">
        <f>IFERROR(VLOOKUP(CONCATENATE($A194,T$1),'Исх-видео'!$A$2:$F$3000,6,FALSE),"-")</f>
        <v>-</v>
      </c>
      <c r="U194" s="115" t="str">
        <f>IFERROR(VLOOKUP(CONCATENATE($A194,U$1),'Исх-видео'!$A$2:$F$3000,6,FALSE),"-")</f>
        <v>-</v>
      </c>
      <c r="V194" s="115" t="str">
        <f>IFERROR(VLOOKUP(CONCATENATE($A194,V$1),'Исх-видео'!$A$2:$F$3000,6,FALSE),"-")</f>
        <v>-</v>
      </c>
      <c r="W194" s="115" t="str">
        <f>IFERROR(VLOOKUP(CONCATENATE($A194,W$1),'Исх-видео'!$A$2:$F$3000,6,FALSE),"-")</f>
        <v>-</v>
      </c>
      <c r="X194" s="115" t="str">
        <f>IFERROR(VLOOKUP(CONCATENATE($A194,X$1),'Исх-видео'!$A$2:$F$3000,6,FALSE),"-")</f>
        <v>-</v>
      </c>
      <c r="Y194" s="115" t="str">
        <f>IFERROR(VLOOKUP(CONCATENATE($A194,Y$1),'Исх-видео'!$A$2:$F$3000,6,FALSE),"-")</f>
        <v>-</v>
      </c>
      <c r="Z194" s="115" t="str">
        <f>IFERROR(VLOOKUP(CONCATENATE($A194,Z$1),'Исх-видео'!$A$2:$F$3000,6,FALSE),"-")</f>
        <v>-</v>
      </c>
      <c r="AA194" s="115" t="str">
        <f>IFERROR(VLOOKUP(CONCATENATE($A194,AA$1),'Исх-видео'!$A$2:$F$3000,6,FALSE),"-")</f>
        <v>-</v>
      </c>
      <c r="AB194" s="115" t="str">
        <f>IFERROR(VLOOKUP(CONCATENATE($A194,AB$1),'Исх-видео'!$A$2:$F$3000,6,FALSE),"-")</f>
        <v>-</v>
      </c>
      <c r="AC194" s="115" t="str">
        <f>IFERROR(VLOOKUP(CONCATENATE($A194,AC$1),'Исх-видео'!$A$2:$F$3000,6,FALSE),"-")</f>
        <v>-</v>
      </c>
      <c r="AD194" s="115" t="str">
        <f>IFERROR(VLOOKUP(CONCATENATE($A194,AD$1),'Исх-видео'!$A$2:$F$3000,6,FALSE),"-")</f>
        <v>-</v>
      </c>
      <c r="AE194" s="115" t="str">
        <f>IFERROR(VLOOKUP(CONCATENATE($A194,AE$1),'Исх-видео'!$A$2:$F$3000,6,FALSE),"-")</f>
        <v>-</v>
      </c>
      <c r="AF194" s="115" t="str">
        <f>IFERROR(VLOOKUP(CONCATENATE($A194,AF$1),'Исх-видео'!$A$2:$F$3000,6,FALSE),"-")</f>
        <v>-</v>
      </c>
      <c r="AG194" s="115" t="str">
        <f>IFERROR(VLOOKUP(CONCATENATE($A194,AG$1),'Исх-видео'!$A$2:$F$3000,6,FALSE),"-")</f>
        <v>-</v>
      </c>
      <c r="AH194" s="115" t="str">
        <f>IFERROR(VLOOKUP(CONCATENATE($A194,AH$1),'Исх-видео'!$A$2:$F$3000,6,FALSE),"-")</f>
        <v>-</v>
      </c>
      <c r="AI194" s="115" t="str">
        <f>IFERROR(VLOOKUP(CONCATENATE($A194,AI$1),'Исх-видео'!$A$2:$F$3000,6,FALSE),"-")</f>
        <v>-</v>
      </c>
      <c r="AJ194" s="115" t="str">
        <f>IFERROR(VLOOKUP(CONCATENATE($A194,AJ$1),'Исх-видео'!$A$2:$F$3000,6,FALSE),"-")</f>
        <v>-</v>
      </c>
      <c r="AK194" s="115" t="str">
        <f>IFERROR(VLOOKUP(CONCATENATE($A194,AK$1),'Исх-видео'!$A$2:$F$3000,6,FALSE),"-")</f>
        <v>-</v>
      </c>
      <c r="AL194" s="115" t="str">
        <f>IFERROR(VLOOKUP(CONCATENATE($A194,AL$1),'Исх-видео'!$A$2:$F$3000,6,FALSE),"-")</f>
        <v>-</v>
      </c>
      <c r="AM194" s="115" t="str">
        <f>IFERROR(VLOOKUP(CONCATENATE($A194,AM$1),'Исх-видео'!$A$2:$F$3000,6,FALSE),"-")</f>
        <v>-</v>
      </c>
      <c r="AN194" s="115" t="str">
        <f>IFERROR(VLOOKUP(CONCATENATE($A194,AN$1),'Исх-видео'!$A$2:$F$3000,6,FALSE),"-")</f>
        <v>-</v>
      </c>
      <c r="AO194" s="115" t="str">
        <f>IFERROR(VLOOKUP(CONCATENATE($A194,AO$1),'Исх-видео'!$A$2:$F$3000,6,FALSE),"-")</f>
        <v>-</v>
      </c>
      <c r="AP194" s="115" t="str">
        <f>IFERROR(VLOOKUP(CONCATENATE($A194,AP$1),'Исх-видео'!$A$2:$F$3000,6,FALSE),"-")</f>
        <v>-</v>
      </c>
      <c r="AQ194" s="115" t="str">
        <f>IFERROR(VLOOKUP(CONCATENATE($A194,AQ$1),'Исх-видео'!$A$2:$F$3000,6,FALSE),"-")</f>
        <v>-</v>
      </c>
      <c r="AR194" s="115" t="str">
        <f>IFERROR(VLOOKUP(CONCATENATE($A194,AR$1),'Исх-видео'!$A$2:$F$3000,6,FALSE),"-")</f>
        <v>-</v>
      </c>
      <c r="AS194" s="115" t="str">
        <f>IFERROR(VLOOKUP(CONCATENATE($A194,AS$1),'Исх-видео'!$A$2:$F$3000,6,FALSE),"-")</f>
        <v>-</v>
      </c>
      <c r="AT194" s="115" t="str">
        <f>IFERROR(VLOOKUP(CONCATENATE($A194,AT$1),'Исх-видео'!$A$2:$F$3000,6,FALSE),"-")</f>
        <v>-</v>
      </c>
      <c r="AU194" s="115" t="str">
        <f>IFERROR(VLOOKUP(CONCATENATE($A194,AU$1),'Исх-видео'!$A$2:$F$3000,6,FALSE),"-")</f>
        <v>-</v>
      </c>
      <c r="AV194" s="115" t="str">
        <f>IFERROR(VLOOKUP(CONCATENATE($A194,AV$1),'Исх-видео'!$A$2:$F$3000,6,FALSE),"-")</f>
        <v>-</v>
      </c>
      <c r="AW194" s="115" t="str">
        <f>IFERROR(VLOOKUP(CONCATENATE($A194,AW$1),'Исх-видео'!$A$2:$F$3000,6,FALSE),"-")</f>
        <v>-</v>
      </c>
      <c r="AX194" s="115" t="str">
        <f>IFERROR(VLOOKUP(CONCATENATE($A194,AX$1),'Исх-видео'!$A$2:$F$3000,6,FALSE),"-")</f>
        <v>-</v>
      </c>
      <c r="AY194" s="115" t="str">
        <f>IFERROR(VLOOKUP(CONCATENATE($A194,AY$1),'Исх-видео'!$A$2:$F$3000,6,FALSE),"-")</f>
        <v>-</v>
      </c>
      <c r="AZ194" s="115" t="str">
        <f>IFERROR(VLOOKUP(CONCATENATE($A194,AZ$1),'Исх-видео'!$A$2:$F$3000,6,FALSE),"-")</f>
        <v>-</v>
      </c>
      <c r="BA194" s="115" t="str">
        <f>IFERROR(VLOOKUP(CONCATENATE($A194,BA$1),'Исх-видео'!$A$2:$F$3000,6,FALSE),"-")</f>
        <v>-</v>
      </c>
      <c r="BB194" s="115" t="str">
        <f>IFERROR(VLOOKUP(CONCATENATE($A194,BB$1),'Исх-видео'!$A$2:$F$3000,6,FALSE),"-")</f>
        <v>-</v>
      </c>
      <c r="BC194" s="115" t="str">
        <f>IFERROR(VLOOKUP(CONCATENATE($A194,BC$1),'Исх-видео'!$A$2:$F$3000,6,FALSE),"-")</f>
        <v>-</v>
      </c>
      <c r="BD194" s="115" t="str">
        <f>IFERROR(VLOOKUP(CONCATENATE($A194,BD$1),'Исх-видео'!$A$2:$F$3000,6,FALSE),"-")</f>
        <v>-</v>
      </c>
      <c r="BE194" s="115" t="str">
        <f>IFERROR(VLOOKUP(CONCATENATE($A194,BE$1),'Исх-видео'!$A$2:$F$3000,6,FALSE),"-")</f>
        <v>-</v>
      </c>
      <c r="BF194" s="115" t="str">
        <f>IFERROR(VLOOKUP(CONCATENATE($A194,BF$1),'Исх-видео'!$A$2:$F$3000,6,FALSE),"-")</f>
        <v>-</v>
      </c>
      <c r="BG194" s="115" t="str">
        <f>IFERROR(VLOOKUP(CONCATENATE($A194,BG$1),'Исх-видео'!$A$2:$F$3000,6,FALSE),"-")</f>
        <v>-</v>
      </c>
      <c r="BH194" s="116"/>
    </row>
    <row r="195" spans="1:61">
      <c r="A195" s="38">
        <f t="shared" si="14"/>
        <v>94</v>
      </c>
      <c r="B195" s="115" t="str">
        <f>IFERROR(VLOOKUP(CONCATENATE($A195,B$1),'Исх-видео'!$A$2:$F$3000,6,FALSE),"-")</f>
        <v>-</v>
      </c>
      <c r="C195" s="115" t="str">
        <f>IFERROR(VLOOKUP(CONCATENATE($A195,C$1),'Исх-видео'!$A$2:$F$3000,6,FALSE),"-")</f>
        <v>-</v>
      </c>
      <c r="D195" s="115" t="str">
        <f>IFERROR(VLOOKUP(CONCATENATE($A195,D$1),'Исх-видео'!$A$2:$F$3000,6,FALSE),"-")</f>
        <v>-</v>
      </c>
      <c r="E195" s="115" t="str">
        <f>IFERROR(VLOOKUP(CONCATENATE($A195,E$1),'Исх-видео'!$A$2:$F$3000,6,FALSE),"-")</f>
        <v>-</v>
      </c>
      <c r="F195" s="115" t="str">
        <f>IFERROR(VLOOKUP(CONCATENATE($A195,F$1),'Исх-видео'!$A$2:$F$3000,6,FALSE),"-")</f>
        <v>-</v>
      </c>
      <c r="G195" s="115" t="str">
        <f>IFERROR(VLOOKUP(CONCATENATE($A195,G$1),'Исх-видео'!$A$2:$F$3000,6,FALSE),"-")</f>
        <v>-</v>
      </c>
      <c r="H195" s="115" t="str">
        <f>IFERROR(VLOOKUP(CONCATENATE($A195,H$1),'Исх-видео'!$A$2:$F$3000,6,FALSE),"-")</f>
        <v>-</v>
      </c>
      <c r="I195" s="115" t="str">
        <f>IFERROR(VLOOKUP(CONCATENATE($A195,I$1),'Исх-видео'!$A$2:$F$3000,6,FALSE),"-")</f>
        <v>-</v>
      </c>
      <c r="J195" s="115" t="str">
        <f>IFERROR(VLOOKUP(CONCATENATE($A195,J$1),'Исх-видео'!$A$2:$F$3000,6,FALSE),"-")</f>
        <v>-</v>
      </c>
      <c r="K195" s="115" t="str">
        <f>IFERROR(VLOOKUP(CONCATENATE($A195,K$1),'Исх-видео'!$A$2:$F$3000,6,FALSE),"-")</f>
        <v>-</v>
      </c>
      <c r="L195" s="115" t="str">
        <f>IFERROR(VLOOKUP(CONCATENATE($A195,L$1),'Исх-видео'!$A$2:$F$3000,6,FALSE),"-")</f>
        <v>-</v>
      </c>
      <c r="M195" s="115" t="str">
        <f>IFERROR(VLOOKUP(CONCATENATE($A195,M$1),'Исх-видео'!$A$2:$F$3000,6,FALSE),"-")</f>
        <v>-</v>
      </c>
      <c r="N195" s="115" t="str">
        <f>IFERROR(VLOOKUP(CONCATENATE($A195,N$1),'Исх-видео'!$A$2:$F$3000,6,FALSE),"-")</f>
        <v>-</v>
      </c>
      <c r="O195" s="115" t="str">
        <f>IFERROR(VLOOKUP(CONCATENATE($A195,O$1),'Исх-видео'!$A$2:$F$3000,6,FALSE),"-")</f>
        <v>-</v>
      </c>
      <c r="P195" s="115" t="str">
        <f>IFERROR(VLOOKUP(CONCATENATE($A195,P$1),'Исх-видео'!$A$2:$F$3000,6,FALSE),"-")</f>
        <v>-</v>
      </c>
      <c r="Q195" s="115" t="str">
        <f>IFERROR(VLOOKUP(CONCATENATE($A195,Q$1),'Исх-видео'!$A$2:$F$3000,6,FALSE),"-")</f>
        <v>-</v>
      </c>
      <c r="R195" s="115" t="str">
        <f>IFERROR(VLOOKUP(CONCATENATE($A195,R$1),'Исх-видео'!$A$2:$F$3000,6,FALSE),"-")</f>
        <v>-</v>
      </c>
      <c r="S195" s="115" t="str">
        <f>IFERROR(VLOOKUP(CONCATENATE($A195,S$1),'Исх-видео'!$A$2:$F$3000,6,FALSE),"-")</f>
        <v>-</v>
      </c>
      <c r="T195" s="115" t="str">
        <f>IFERROR(VLOOKUP(CONCATENATE($A195,T$1),'Исх-видео'!$A$2:$F$3000,6,FALSE),"-")</f>
        <v>-</v>
      </c>
      <c r="U195" s="115" t="str">
        <f>IFERROR(VLOOKUP(CONCATENATE($A195,U$1),'Исх-видео'!$A$2:$F$3000,6,FALSE),"-")</f>
        <v>-</v>
      </c>
      <c r="V195" s="115" t="str">
        <f>IFERROR(VLOOKUP(CONCATENATE($A195,V$1),'Исх-видео'!$A$2:$F$3000,6,FALSE),"-")</f>
        <v>-</v>
      </c>
      <c r="W195" s="115" t="str">
        <f>IFERROR(VLOOKUP(CONCATENATE($A195,W$1),'Исх-видео'!$A$2:$F$3000,6,FALSE),"-")</f>
        <v>-</v>
      </c>
      <c r="X195" s="115" t="str">
        <f>IFERROR(VLOOKUP(CONCATENATE($A195,X$1),'Исх-видео'!$A$2:$F$3000,6,FALSE),"-")</f>
        <v>-</v>
      </c>
      <c r="Y195" s="115" t="str">
        <f>IFERROR(VLOOKUP(CONCATENATE($A195,Y$1),'Исх-видео'!$A$2:$F$3000,6,FALSE),"-")</f>
        <v>-</v>
      </c>
      <c r="Z195" s="115" t="str">
        <f>IFERROR(VLOOKUP(CONCATENATE($A195,Z$1),'Исх-видео'!$A$2:$F$3000,6,FALSE),"-")</f>
        <v>-</v>
      </c>
      <c r="AA195" s="115" t="str">
        <f>IFERROR(VLOOKUP(CONCATENATE($A195,AA$1),'Исх-видео'!$A$2:$F$3000,6,FALSE),"-")</f>
        <v>-</v>
      </c>
      <c r="AB195" s="115" t="str">
        <f>IFERROR(VLOOKUP(CONCATENATE($A195,AB$1),'Исх-видео'!$A$2:$F$3000,6,FALSE),"-")</f>
        <v>-</v>
      </c>
      <c r="AC195" s="115" t="str">
        <f>IFERROR(VLOOKUP(CONCATENATE($A195,AC$1),'Исх-видео'!$A$2:$F$3000,6,FALSE),"-")</f>
        <v>-</v>
      </c>
      <c r="AD195" s="115" t="str">
        <f>IFERROR(VLOOKUP(CONCATENATE($A195,AD$1),'Исх-видео'!$A$2:$F$3000,6,FALSE),"-")</f>
        <v>-</v>
      </c>
      <c r="AE195" s="115" t="str">
        <f>IFERROR(VLOOKUP(CONCATENATE($A195,AE$1),'Исх-видео'!$A$2:$F$3000,6,FALSE),"-")</f>
        <v>-</v>
      </c>
      <c r="AF195" s="115" t="str">
        <f>IFERROR(VLOOKUP(CONCATENATE($A195,AF$1),'Исх-видео'!$A$2:$F$3000,6,FALSE),"-")</f>
        <v>-</v>
      </c>
      <c r="AG195" s="115" t="str">
        <f>IFERROR(VLOOKUP(CONCATENATE($A195,AG$1),'Исх-видео'!$A$2:$F$3000,6,FALSE),"-")</f>
        <v>-</v>
      </c>
      <c r="AH195" s="115" t="str">
        <f>IFERROR(VLOOKUP(CONCATENATE($A195,AH$1),'Исх-видео'!$A$2:$F$3000,6,FALSE),"-")</f>
        <v>-</v>
      </c>
      <c r="AI195" s="115" t="str">
        <f>IFERROR(VLOOKUP(CONCATENATE($A195,AI$1),'Исх-видео'!$A$2:$F$3000,6,FALSE),"-")</f>
        <v>-</v>
      </c>
      <c r="AJ195" s="115" t="str">
        <f>IFERROR(VLOOKUP(CONCATENATE($A195,AJ$1),'Исх-видео'!$A$2:$F$3000,6,FALSE),"-")</f>
        <v>-</v>
      </c>
      <c r="AK195" s="115" t="str">
        <f>IFERROR(VLOOKUP(CONCATENATE($A195,AK$1),'Исх-видео'!$A$2:$F$3000,6,FALSE),"-")</f>
        <v>-</v>
      </c>
      <c r="AL195" s="115" t="str">
        <f>IFERROR(VLOOKUP(CONCATENATE($A195,AL$1),'Исх-видео'!$A$2:$F$3000,6,FALSE),"-")</f>
        <v>-</v>
      </c>
      <c r="AM195" s="115" t="str">
        <f>IFERROR(VLOOKUP(CONCATENATE($A195,AM$1),'Исх-видео'!$A$2:$F$3000,6,FALSE),"-")</f>
        <v>-</v>
      </c>
      <c r="AN195" s="115" t="str">
        <f>IFERROR(VLOOKUP(CONCATENATE($A195,AN$1),'Исх-видео'!$A$2:$F$3000,6,FALSE),"-")</f>
        <v>-</v>
      </c>
      <c r="AO195" s="115" t="str">
        <f>IFERROR(VLOOKUP(CONCATENATE($A195,AO$1),'Исх-видео'!$A$2:$F$3000,6,FALSE),"-")</f>
        <v>-</v>
      </c>
      <c r="AP195" s="115" t="str">
        <f>IFERROR(VLOOKUP(CONCATENATE($A195,AP$1),'Исх-видео'!$A$2:$F$3000,6,FALSE),"-")</f>
        <v>-</v>
      </c>
      <c r="AQ195" s="115" t="str">
        <f>IFERROR(VLOOKUP(CONCATENATE($A195,AQ$1),'Исх-видео'!$A$2:$F$3000,6,FALSE),"-")</f>
        <v>-</v>
      </c>
      <c r="AR195" s="115" t="str">
        <f>IFERROR(VLOOKUP(CONCATENATE($A195,AR$1),'Исх-видео'!$A$2:$F$3000,6,FALSE),"-")</f>
        <v>-</v>
      </c>
      <c r="AS195" s="115" t="str">
        <f>IFERROR(VLOOKUP(CONCATENATE($A195,AS$1),'Исх-видео'!$A$2:$F$3000,6,FALSE),"-")</f>
        <v>-</v>
      </c>
      <c r="AT195" s="115" t="str">
        <f>IFERROR(VLOOKUP(CONCATENATE($A195,AT$1),'Исх-видео'!$A$2:$F$3000,6,FALSE),"-")</f>
        <v>-</v>
      </c>
      <c r="AU195" s="115" t="str">
        <f>IFERROR(VLOOKUP(CONCATENATE($A195,AU$1),'Исх-видео'!$A$2:$F$3000,6,FALSE),"-")</f>
        <v>-</v>
      </c>
      <c r="AV195" s="115" t="str">
        <f>IFERROR(VLOOKUP(CONCATENATE($A195,AV$1),'Исх-видео'!$A$2:$F$3000,6,FALSE),"-")</f>
        <v>-</v>
      </c>
      <c r="AW195" s="115" t="str">
        <f>IFERROR(VLOOKUP(CONCATENATE($A195,AW$1),'Исх-видео'!$A$2:$F$3000,6,FALSE),"-")</f>
        <v>-</v>
      </c>
      <c r="AX195" s="115" t="str">
        <f>IFERROR(VLOOKUP(CONCATENATE($A195,AX$1),'Исх-видео'!$A$2:$F$3000,6,FALSE),"-")</f>
        <v>-</v>
      </c>
      <c r="AY195" s="115" t="str">
        <f>IFERROR(VLOOKUP(CONCATENATE($A195,AY$1),'Исх-видео'!$A$2:$F$3000,6,FALSE),"-")</f>
        <v>-</v>
      </c>
      <c r="AZ195" s="115" t="str">
        <f>IFERROR(VLOOKUP(CONCATENATE($A195,AZ$1),'Исх-видео'!$A$2:$F$3000,6,FALSE),"-")</f>
        <v>-</v>
      </c>
      <c r="BA195" s="115" t="str">
        <f>IFERROR(VLOOKUP(CONCATENATE($A195,BA$1),'Исх-видео'!$A$2:$F$3000,6,FALSE),"-")</f>
        <v>-</v>
      </c>
      <c r="BB195" s="115" t="str">
        <f>IFERROR(VLOOKUP(CONCATENATE($A195,BB$1),'Исх-видео'!$A$2:$F$3000,6,FALSE),"-")</f>
        <v>-</v>
      </c>
      <c r="BC195" s="115" t="str">
        <f>IFERROR(VLOOKUP(CONCATENATE($A195,BC$1),'Исх-видео'!$A$2:$F$3000,6,FALSE),"-")</f>
        <v>-</v>
      </c>
      <c r="BD195" s="115" t="str">
        <f>IFERROR(VLOOKUP(CONCATENATE($A195,BD$1),'Исх-видео'!$A$2:$F$3000,6,FALSE),"-")</f>
        <v>-</v>
      </c>
      <c r="BE195" s="115" t="str">
        <f>IFERROR(VLOOKUP(CONCATENATE($A195,BE$1),'Исх-видео'!$A$2:$F$3000,6,FALSE),"-")</f>
        <v>-</v>
      </c>
      <c r="BF195" s="115" t="str">
        <f>IFERROR(VLOOKUP(CONCATENATE($A195,BF$1),'Исх-видео'!$A$2:$F$3000,6,FALSE),"-")</f>
        <v>-</v>
      </c>
      <c r="BG195" s="115" t="str">
        <f>IFERROR(VLOOKUP(CONCATENATE($A195,BG$1),'Исх-видео'!$A$2:$F$3000,6,FALSE),"-")</f>
        <v>-</v>
      </c>
      <c r="BH195" s="116"/>
    </row>
    <row r="196" spans="1:61">
      <c r="A196" s="38"/>
      <c r="B196" s="115">
        <f t="shared" ref="B196:BG196" si="15">COUNTIF(B102:B195,"ДА")</f>
        <v>0</v>
      </c>
      <c r="C196" s="115">
        <f t="shared" si="15"/>
        <v>0</v>
      </c>
      <c r="D196" s="115">
        <f t="shared" si="15"/>
        <v>0</v>
      </c>
      <c r="E196" s="115">
        <f t="shared" si="15"/>
        <v>10</v>
      </c>
      <c r="F196" s="115">
        <f t="shared" si="15"/>
        <v>5</v>
      </c>
      <c r="G196" s="115">
        <f t="shared" si="15"/>
        <v>0</v>
      </c>
      <c r="H196" s="115">
        <f t="shared" si="15"/>
        <v>0</v>
      </c>
      <c r="I196" s="115">
        <f t="shared" si="15"/>
        <v>20</v>
      </c>
      <c r="J196" s="115">
        <f t="shared" si="15"/>
        <v>0</v>
      </c>
      <c r="K196" s="115">
        <f t="shared" si="15"/>
        <v>0</v>
      </c>
      <c r="L196" s="115">
        <f t="shared" si="15"/>
        <v>0</v>
      </c>
      <c r="M196" s="115">
        <f t="shared" si="15"/>
        <v>0</v>
      </c>
      <c r="N196" s="115">
        <f t="shared" si="15"/>
        <v>0</v>
      </c>
      <c r="O196" s="115">
        <f t="shared" si="15"/>
        <v>0</v>
      </c>
      <c r="P196" s="115">
        <f t="shared" si="15"/>
        <v>0</v>
      </c>
      <c r="Q196" s="115">
        <f t="shared" si="15"/>
        <v>0</v>
      </c>
      <c r="R196" s="115">
        <f t="shared" si="15"/>
        <v>0</v>
      </c>
      <c r="S196" s="115">
        <f t="shared" si="15"/>
        <v>23</v>
      </c>
      <c r="T196" s="115">
        <f t="shared" si="15"/>
        <v>0</v>
      </c>
      <c r="U196" s="115">
        <f t="shared" si="15"/>
        <v>0</v>
      </c>
      <c r="V196" s="115">
        <f t="shared" si="15"/>
        <v>0</v>
      </c>
      <c r="W196" s="115">
        <f t="shared" si="15"/>
        <v>1</v>
      </c>
      <c r="X196" s="115">
        <f t="shared" si="15"/>
        <v>8</v>
      </c>
      <c r="Y196" s="115">
        <f t="shared" si="15"/>
        <v>0</v>
      </c>
      <c r="Z196" s="115">
        <f t="shared" si="15"/>
        <v>9</v>
      </c>
      <c r="AA196" s="115">
        <f t="shared" si="15"/>
        <v>0</v>
      </c>
      <c r="AB196" s="115">
        <f t="shared" si="15"/>
        <v>0</v>
      </c>
      <c r="AC196" s="115">
        <f t="shared" si="15"/>
        <v>0</v>
      </c>
      <c r="AD196" s="115">
        <f t="shared" si="15"/>
        <v>0</v>
      </c>
      <c r="AE196" s="115">
        <f t="shared" si="15"/>
        <v>22</v>
      </c>
      <c r="AF196" s="115">
        <f t="shared" si="15"/>
        <v>0</v>
      </c>
      <c r="AG196" s="115">
        <f t="shared" si="15"/>
        <v>0</v>
      </c>
      <c r="AH196" s="115">
        <f t="shared" si="15"/>
        <v>0</v>
      </c>
      <c r="AI196" s="115">
        <f t="shared" si="15"/>
        <v>0</v>
      </c>
      <c r="AJ196" s="115">
        <f t="shared" si="15"/>
        <v>0</v>
      </c>
      <c r="AK196" s="115">
        <f t="shared" si="15"/>
        <v>23</v>
      </c>
      <c r="AL196" s="115">
        <f t="shared" si="15"/>
        <v>21</v>
      </c>
      <c r="AM196" s="115">
        <f t="shared" si="15"/>
        <v>0</v>
      </c>
      <c r="AN196" s="115">
        <f t="shared" si="15"/>
        <v>6</v>
      </c>
      <c r="AO196" s="115">
        <f t="shared" si="15"/>
        <v>0</v>
      </c>
      <c r="AP196" s="115">
        <f t="shared" si="15"/>
        <v>0</v>
      </c>
      <c r="AQ196" s="115">
        <f t="shared" si="15"/>
        <v>0</v>
      </c>
      <c r="AR196" s="115">
        <f t="shared" si="15"/>
        <v>1</v>
      </c>
      <c r="AS196" s="115">
        <f t="shared" si="15"/>
        <v>6</v>
      </c>
      <c r="AT196" s="115">
        <f t="shared" si="15"/>
        <v>0</v>
      </c>
      <c r="AU196" s="115">
        <f t="shared" si="15"/>
        <v>0</v>
      </c>
      <c r="AV196" s="115">
        <f t="shared" si="15"/>
        <v>0</v>
      </c>
      <c r="AW196" s="115">
        <f t="shared" si="15"/>
        <v>0</v>
      </c>
      <c r="AX196" s="115">
        <f t="shared" si="15"/>
        <v>0</v>
      </c>
      <c r="AY196" s="115">
        <f t="shared" si="15"/>
        <v>0</v>
      </c>
      <c r="AZ196" s="115">
        <f t="shared" si="15"/>
        <v>0</v>
      </c>
      <c r="BA196" s="115">
        <f t="shared" si="15"/>
        <v>0</v>
      </c>
      <c r="BB196" s="115">
        <f t="shared" si="15"/>
        <v>0</v>
      </c>
      <c r="BC196" s="115">
        <f t="shared" si="15"/>
        <v>0</v>
      </c>
      <c r="BD196" s="115">
        <f t="shared" si="15"/>
        <v>0</v>
      </c>
      <c r="BE196" s="115">
        <f t="shared" si="15"/>
        <v>13</v>
      </c>
      <c r="BF196" s="115">
        <f t="shared" si="15"/>
        <v>0</v>
      </c>
      <c r="BG196" s="115">
        <f t="shared" si="15"/>
        <v>0</v>
      </c>
      <c r="BH196" s="116">
        <f>SUM(B196:BG196)</f>
        <v>168</v>
      </c>
    </row>
    <row r="198" spans="1:61">
      <c r="A198" s="43" t="s">
        <v>111</v>
      </c>
    </row>
    <row r="199" spans="1:61">
      <c r="A199" s="38">
        <v>1</v>
      </c>
      <c r="B199" s="115" t="str">
        <f t="shared" ref="B199:BG205" si="16">IF(AND(OR(B3&gt;=10,B3&lt;=3),B102="НЕТ"),"!!!","-")</f>
        <v>-</v>
      </c>
      <c r="C199" s="115" t="str">
        <f t="shared" si="16"/>
        <v>-</v>
      </c>
      <c r="D199" s="115" t="str">
        <f t="shared" si="16"/>
        <v>-</v>
      </c>
      <c r="E199" s="115" t="str">
        <f t="shared" si="16"/>
        <v>-</v>
      </c>
      <c r="F199" s="115" t="str">
        <f t="shared" si="16"/>
        <v>-</v>
      </c>
      <c r="G199" s="115" t="str">
        <f t="shared" si="16"/>
        <v>-</v>
      </c>
      <c r="H199" s="115" t="str">
        <f t="shared" si="16"/>
        <v>-</v>
      </c>
      <c r="I199" s="115" t="str">
        <f t="shared" si="16"/>
        <v>-</v>
      </c>
      <c r="J199" s="115" t="str">
        <f t="shared" si="16"/>
        <v>-</v>
      </c>
      <c r="K199" s="115" t="str">
        <f t="shared" si="16"/>
        <v>-</v>
      </c>
      <c r="L199" s="115" t="str">
        <f t="shared" si="16"/>
        <v>-</v>
      </c>
      <c r="M199" s="115" t="str">
        <f t="shared" si="16"/>
        <v>-</v>
      </c>
      <c r="N199" s="115" t="str">
        <f t="shared" si="16"/>
        <v>-</v>
      </c>
      <c r="O199" s="115" t="str">
        <f t="shared" si="16"/>
        <v>-</v>
      </c>
      <c r="P199" s="115" t="str">
        <f t="shared" si="16"/>
        <v>-</v>
      </c>
      <c r="Q199" s="115" t="str">
        <f t="shared" si="16"/>
        <v>-</v>
      </c>
      <c r="R199" s="115" t="str">
        <f t="shared" si="16"/>
        <v>-</v>
      </c>
      <c r="S199" s="115" t="str">
        <f t="shared" si="16"/>
        <v>-</v>
      </c>
      <c r="T199" s="115" t="str">
        <f t="shared" si="16"/>
        <v>-</v>
      </c>
      <c r="U199" s="115" t="str">
        <f t="shared" si="16"/>
        <v>-</v>
      </c>
      <c r="V199" s="115" t="str">
        <f t="shared" si="16"/>
        <v>-</v>
      </c>
      <c r="W199" s="115" t="str">
        <f t="shared" si="16"/>
        <v>-</v>
      </c>
      <c r="X199" s="115" t="str">
        <f t="shared" si="16"/>
        <v>-</v>
      </c>
      <c r="Y199" s="115" t="str">
        <f t="shared" si="16"/>
        <v>-</v>
      </c>
      <c r="Z199" s="115" t="str">
        <f t="shared" si="16"/>
        <v>-</v>
      </c>
      <c r="AA199" s="115" t="str">
        <f t="shared" si="16"/>
        <v>-</v>
      </c>
      <c r="AB199" s="115" t="str">
        <f t="shared" si="16"/>
        <v>-</v>
      </c>
      <c r="AC199" s="115" t="str">
        <f t="shared" si="16"/>
        <v>-</v>
      </c>
      <c r="AD199" s="115" t="str">
        <f t="shared" si="16"/>
        <v>-</v>
      </c>
      <c r="AE199" s="115" t="str">
        <f t="shared" si="16"/>
        <v>-</v>
      </c>
      <c r="AF199" s="115" t="str">
        <f t="shared" ref="AF199:AN227" si="17">IF(AND(OR(AF3&gt;=10,AF3&lt;=3),AF102="НЕТ"),"!!!","-")</f>
        <v>-</v>
      </c>
      <c r="AG199" s="115" t="str">
        <f t="shared" si="17"/>
        <v>-</v>
      </c>
      <c r="AH199" s="115" t="str">
        <f t="shared" si="17"/>
        <v>-</v>
      </c>
      <c r="AI199" s="115" t="str">
        <f t="shared" si="17"/>
        <v>-</v>
      </c>
      <c r="AJ199" s="115" t="str">
        <f t="shared" si="17"/>
        <v>-</v>
      </c>
      <c r="AK199" s="115" t="str">
        <f t="shared" si="17"/>
        <v>-</v>
      </c>
      <c r="AL199" s="115" t="str">
        <f t="shared" si="17"/>
        <v>-</v>
      </c>
      <c r="AM199" s="115" t="str">
        <f t="shared" si="17"/>
        <v>-</v>
      </c>
      <c r="AN199" s="115" t="str">
        <f t="shared" si="17"/>
        <v>-</v>
      </c>
      <c r="AO199" s="115" t="str">
        <f t="shared" si="16"/>
        <v>-</v>
      </c>
      <c r="AP199" s="115" t="str">
        <f t="shared" ref="AP199:AX227" si="18">IF(AND(OR(AP3&gt;=10,AP3&lt;=3),AP102="НЕТ"),"!!!","-")</f>
        <v>-</v>
      </c>
      <c r="AQ199" s="115" t="str">
        <f t="shared" si="18"/>
        <v>-</v>
      </c>
      <c r="AR199" s="115" t="str">
        <f t="shared" si="18"/>
        <v>-</v>
      </c>
      <c r="AS199" s="115" t="str">
        <f t="shared" si="18"/>
        <v>-</v>
      </c>
      <c r="AT199" s="115" t="str">
        <f t="shared" si="18"/>
        <v>-</v>
      </c>
      <c r="AU199" s="115" t="str">
        <f t="shared" si="18"/>
        <v>-</v>
      </c>
      <c r="AV199" s="115" t="str">
        <f t="shared" si="18"/>
        <v>-</v>
      </c>
      <c r="AW199" s="115" t="str">
        <f t="shared" si="18"/>
        <v>-</v>
      </c>
      <c r="AX199" s="115" t="str">
        <f t="shared" si="18"/>
        <v>-</v>
      </c>
      <c r="AY199" s="115" t="str">
        <f t="shared" si="16"/>
        <v>-</v>
      </c>
      <c r="AZ199" s="115" t="str">
        <f t="shared" si="16"/>
        <v>-</v>
      </c>
      <c r="BA199" s="115" t="str">
        <f t="shared" si="16"/>
        <v>-</v>
      </c>
      <c r="BB199" s="115" t="str">
        <f t="shared" si="16"/>
        <v>-</v>
      </c>
      <c r="BC199" s="115" t="str">
        <f t="shared" si="16"/>
        <v>-</v>
      </c>
      <c r="BD199" s="115" t="str">
        <f t="shared" si="16"/>
        <v>-</v>
      </c>
      <c r="BE199" s="115" t="str">
        <f t="shared" si="16"/>
        <v>-</v>
      </c>
      <c r="BF199" s="115" t="str">
        <f t="shared" si="16"/>
        <v>-</v>
      </c>
      <c r="BG199" s="115" t="str">
        <f t="shared" si="16"/>
        <v>-</v>
      </c>
      <c r="BH199" s="116"/>
      <c r="BI199" s="114"/>
    </row>
    <row r="200" spans="1:61">
      <c r="A200" s="38">
        <f>A199+1</f>
        <v>2</v>
      </c>
      <c r="B200" s="115" t="str">
        <f t="shared" si="16"/>
        <v>-</v>
      </c>
      <c r="C200" s="115" t="str">
        <f t="shared" si="16"/>
        <v>-</v>
      </c>
      <c r="D200" s="115" t="str">
        <f t="shared" si="16"/>
        <v>-</v>
      </c>
      <c r="E200" s="115" t="str">
        <f t="shared" si="16"/>
        <v>-</v>
      </c>
      <c r="F200" s="115" t="str">
        <f t="shared" si="16"/>
        <v>-</v>
      </c>
      <c r="G200" s="115" t="str">
        <f t="shared" si="16"/>
        <v>-</v>
      </c>
      <c r="H200" s="115" t="str">
        <f t="shared" si="16"/>
        <v>-</v>
      </c>
      <c r="I200" s="115" t="str">
        <f t="shared" si="16"/>
        <v>-</v>
      </c>
      <c r="J200" s="115" t="str">
        <f t="shared" si="16"/>
        <v>-</v>
      </c>
      <c r="K200" s="115" t="str">
        <f t="shared" si="16"/>
        <v>-</v>
      </c>
      <c r="L200" s="115" t="str">
        <f t="shared" si="16"/>
        <v>-</v>
      </c>
      <c r="M200" s="115" t="str">
        <f t="shared" si="16"/>
        <v>-</v>
      </c>
      <c r="N200" s="115" t="str">
        <f t="shared" si="16"/>
        <v>-</v>
      </c>
      <c r="O200" s="115" t="str">
        <f t="shared" si="16"/>
        <v>-</v>
      </c>
      <c r="P200" s="115" t="str">
        <f t="shared" si="16"/>
        <v>-</v>
      </c>
      <c r="Q200" s="115" t="str">
        <f t="shared" si="16"/>
        <v>-</v>
      </c>
      <c r="R200" s="115" t="str">
        <f t="shared" si="16"/>
        <v>-</v>
      </c>
      <c r="S200" s="115" t="str">
        <f t="shared" si="16"/>
        <v>-</v>
      </c>
      <c r="T200" s="115" t="str">
        <f t="shared" si="16"/>
        <v>-</v>
      </c>
      <c r="U200" s="115" t="str">
        <f t="shared" si="16"/>
        <v>-</v>
      </c>
      <c r="V200" s="115" t="str">
        <f t="shared" si="16"/>
        <v>-</v>
      </c>
      <c r="W200" s="115" t="str">
        <f t="shared" si="16"/>
        <v>-</v>
      </c>
      <c r="X200" s="115" t="str">
        <f t="shared" si="16"/>
        <v>-</v>
      </c>
      <c r="Y200" s="115" t="str">
        <f t="shared" si="16"/>
        <v>-</v>
      </c>
      <c r="Z200" s="115" t="str">
        <f t="shared" si="16"/>
        <v>-</v>
      </c>
      <c r="AA200" s="115" t="str">
        <f t="shared" si="16"/>
        <v>-</v>
      </c>
      <c r="AB200" s="115" t="str">
        <f t="shared" si="16"/>
        <v>-</v>
      </c>
      <c r="AC200" s="115" t="str">
        <f t="shared" si="16"/>
        <v>-</v>
      </c>
      <c r="AD200" s="115" t="str">
        <f t="shared" si="16"/>
        <v>-</v>
      </c>
      <c r="AE200" s="115" t="str">
        <f t="shared" si="16"/>
        <v>-</v>
      </c>
      <c r="AF200" s="115" t="str">
        <f t="shared" si="17"/>
        <v>-</v>
      </c>
      <c r="AG200" s="115" t="str">
        <f t="shared" si="17"/>
        <v>-</v>
      </c>
      <c r="AH200" s="115" t="str">
        <f t="shared" si="17"/>
        <v>-</v>
      </c>
      <c r="AI200" s="115" t="str">
        <f t="shared" si="17"/>
        <v>-</v>
      </c>
      <c r="AJ200" s="115" t="str">
        <f t="shared" si="17"/>
        <v>-</v>
      </c>
      <c r="AK200" s="115" t="str">
        <f t="shared" si="17"/>
        <v>-</v>
      </c>
      <c r="AL200" s="115" t="str">
        <f t="shared" si="17"/>
        <v>-</v>
      </c>
      <c r="AM200" s="115" t="str">
        <f t="shared" si="17"/>
        <v>-</v>
      </c>
      <c r="AN200" s="115" t="str">
        <f t="shared" si="17"/>
        <v>-</v>
      </c>
      <c r="AO200" s="115" t="str">
        <f t="shared" si="16"/>
        <v>-</v>
      </c>
      <c r="AP200" s="115" t="str">
        <f t="shared" si="18"/>
        <v>-</v>
      </c>
      <c r="AQ200" s="115" t="str">
        <f t="shared" si="18"/>
        <v>-</v>
      </c>
      <c r="AR200" s="115" t="str">
        <f t="shared" si="18"/>
        <v>-</v>
      </c>
      <c r="AS200" s="115" t="str">
        <f t="shared" si="18"/>
        <v>-</v>
      </c>
      <c r="AT200" s="115" t="str">
        <f t="shared" si="18"/>
        <v>-</v>
      </c>
      <c r="AU200" s="115" t="str">
        <f t="shared" si="18"/>
        <v>-</v>
      </c>
      <c r="AV200" s="115" t="str">
        <f t="shared" si="18"/>
        <v>-</v>
      </c>
      <c r="AW200" s="115" t="str">
        <f t="shared" si="18"/>
        <v>-</v>
      </c>
      <c r="AX200" s="115" t="str">
        <f t="shared" si="18"/>
        <v>-</v>
      </c>
      <c r="AY200" s="115" t="str">
        <f t="shared" si="16"/>
        <v>-</v>
      </c>
      <c r="AZ200" s="115" t="str">
        <f t="shared" si="16"/>
        <v>-</v>
      </c>
      <c r="BA200" s="115" t="str">
        <f t="shared" si="16"/>
        <v>-</v>
      </c>
      <c r="BB200" s="115" t="str">
        <f t="shared" si="16"/>
        <v>-</v>
      </c>
      <c r="BC200" s="115" t="str">
        <f t="shared" si="16"/>
        <v>-</v>
      </c>
      <c r="BD200" s="115" t="str">
        <f t="shared" si="16"/>
        <v>-</v>
      </c>
      <c r="BE200" s="115" t="str">
        <f t="shared" si="16"/>
        <v>-</v>
      </c>
      <c r="BF200" s="115" t="str">
        <f t="shared" si="16"/>
        <v>-</v>
      </c>
      <c r="BG200" s="115" t="str">
        <f t="shared" si="16"/>
        <v>-</v>
      </c>
      <c r="BH200" s="116"/>
      <c r="BI200" s="114"/>
    </row>
    <row r="201" spans="1:61">
      <c r="A201" s="38">
        <f t="shared" ref="A201:A264" si="19">A200+1</f>
        <v>3</v>
      </c>
      <c r="B201" s="115" t="str">
        <f t="shared" si="16"/>
        <v>-</v>
      </c>
      <c r="C201" s="115" t="str">
        <f t="shared" si="16"/>
        <v>-</v>
      </c>
      <c r="D201" s="115" t="str">
        <f t="shared" si="16"/>
        <v>-</v>
      </c>
      <c r="E201" s="115" t="str">
        <f t="shared" si="16"/>
        <v>-</v>
      </c>
      <c r="F201" s="115" t="str">
        <f t="shared" si="16"/>
        <v>-</v>
      </c>
      <c r="G201" s="115" t="str">
        <f t="shared" si="16"/>
        <v>-</v>
      </c>
      <c r="H201" s="115" t="str">
        <f t="shared" si="16"/>
        <v>-</v>
      </c>
      <c r="I201" s="115" t="str">
        <f t="shared" si="16"/>
        <v>-</v>
      </c>
      <c r="J201" s="115" t="str">
        <f t="shared" si="16"/>
        <v>-</v>
      </c>
      <c r="K201" s="115" t="str">
        <f t="shared" si="16"/>
        <v>-</v>
      </c>
      <c r="L201" s="115" t="str">
        <f t="shared" si="16"/>
        <v>-</v>
      </c>
      <c r="M201" s="115" t="str">
        <f t="shared" si="16"/>
        <v>-</v>
      </c>
      <c r="N201" s="115" t="str">
        <f t="shared" si="16"/>
        <v>-</v>
      </c>
      <c r="O201" s="115" t="str">
        <f t="shared" si="16"/>
        <v>-</v>
      </c>
      <c r="P201" s="115" t="str">
        <f t="shared" si="16"/>
        <v>-</v>
      </c>
      <c r="Q201" s="115" t="str">
        <f t="shared" si="16"/>
        <v>-</v>
      </c>
      <c r="R201" s="115" t="str">
        <f t="shared" si="16"/>
        <v>-</v>
      </c>
      <c r="S201" s="115" t="str">
        <f t="shared" si="16"/>
        <v>-</v>
      </c>
      <c r="T201" s="115" t="str">
        <f t="shared" si="16"/>
        <v>-</v>
      </c>
      <c r="U201" s="115" t="str">
        <f t="shared" si="16"/>
        <v>-</v>
      </c>
      <c r="V201" s="115" t="str">
        <f t="shared" si="16"/>
        <v>-</v>
      </c>
      <c r="W201" s="115" t="str">
        <f t="shared" si="16"/>
        <v>-</v>
      </c>
      <c r="X201" s="115" t="str">
        <f t="shared" si="16"/>
        <v>-</v>
      </c>
      <c r="Y201" s="115" t="str">
        <f t="shared" si="16"/>
        <v>-</v>
      </c>
      <c r="Z201" s="115" t="str">
        <f t="shared" si="16"/>
        <v>-</v>
      </c>
      <c r="AA201" s="115" t="str">
        <f t="shared" si="16"/>
        <v>-</v>
      </c>
      <c r="AB201" s="115" t="str">
        <f t="shared" si="16"/>
        <v>-</v>
      </c>
      <c r="AC201" s="115" t="str">
        <f t="shared" si="16"/>
        <v>-</v>
      </c>
      <c r="AD201" s="115" t="str">
        <f t="shared" si="16"/>
        <v>-</v>
      </c>
      <c r="AE201" s="115" t="str">
        <f t="shared" si="16"/>
        <v>-</v>
      </c>
      <c r="AF201" s="115" t="str">
        <f t="shared" si="17"/>
        <v>-</v>
      </c>
      <c r="AG201" s="115" t="str">
        <f t="shared" si="17"/>
        <v>-</v>
      </c>
      <c r="AH201" s="115" t="str">
        <f t="shared" si="17"/>
        <v>-</v>
      </c>
      <c r="AI201" s="115" t="str">
        <f t="shared" si="17"/>
        <v>-</v>
      </c>
      <c r="AJ201" s="115" t="str">
        <f t="shared" si="17"/>
        <v>-</v>
      </c>
      <c r="AK201" s="115" t="str">
        <f t="shared" si="17"/>
        <v>-</v>
      </c>
      <c r="AL201" s="115" t="str">
        <f t="shared" si="17"/>
        <v>-</v>
      </c>
      <c r="AM201" s="115" t="str">
        <f t="shared" si="17"/>
        <v>-</v>
      </c>
      <c r="AN201" s="115" t="str">
        <f t="shared" si="17"/>
        <v>-</v>
      </c>
      <c r="AO201" s="115" t="str">
        <f t="shared" si="16"/>
        <v>-</v>
      </c>
      <c r="AP201" s="115" t="str">
        <f t="shared" si="18"/>
        <v>-</v>
      </c>
      <c r="AQ201" s="115" t="str">
        <f t="shared" si="18"/>
        <v>-</v>
      </c>
      <c r="AR201" s="115" t="str">
        <f t="shared" si="18"/>
        <v>-</v>
      </c>
      <c r="AS201" s="115" t="str">
        <f t="shared" si="18"/>
        <v>-</v>
      </c>
      <c r="AT201" s="115" t="str">
        <f t="shared" si="18"/>
        <v>-</v>
      </c>
      <c r="AU201" s="115" t="str">
        <f t="shared" si="18"/>
        <v>-</v>
      </c>
      <c r="AV201" s="115" t="str">
        <f t="shared" si="18"/>
        <v>-</v>
      </c>
      <c r="AW201" s="115" t="str">
        <f t="shared" si="18"/>
        <v>-</v>
      </c>
      <c r="AX201" s="115" t="str">
        <f t="shared" si="18"/>
        <v>-</v>
      </c>
      <c r="AY201" s="115" t="str">
        <f t="shared" si="16"/>
        <v>-</v>
      </c>
      <c r="AZ201" s="115" t="str">
        <f t="shared" si="16"/>
        <v>-</v>
      </c>
      <c r="BA201" s="115" t="str">
        <f t="shared" si="16"/>
        <v>-</v>
      </c>
      <c r="BB201" s="115" t="str">
        <f t="shared" si="16"/>
        <v>-</v>
      </c>
      <c r="BC201" s="115" t="str">
        <f t="shared" si="16"/>
        <v>-</v>
      </c>
      <c r="BD201" s="115" t="str">
        <f t="shared" si="16"/>
        <v>-</v>
      </c>
      <c r="BE201" s="115" t="str">
        <f t="shared" si="16"/>
        <v>-</v>
      </c>
      <c r="BF201" s="115" t="str">
        <f t="shared" si="16"/>
        <v>-</v>
      </c>
      <c r="BG201" s="115" t="str">
        <f t="shared" si="16"/>
        <v>-</v>
      </c>
      <c r="BH201" s="116"/>
      <c r="BI201" s="114"/>
    </row>
    <row r="202" spans="1:61">
      <c r="A202" s="38">
        <f t="shared" si="19"/>
        <v>4</v>
      </c>
      <c r="B202" s="115" t="str">
        <f t="shared" si="16"/>
        <v>-</v>
      </c>
      <c r="C202" s="115" t="str">
        <f t="shared" si="16"/>
        <v>-</v>
      </c>
      <c r="D202" s="115" t="str">
        <f t="shared" si="16"/>
        <v>-</v>
      </c>
      <c r="E202" s="115" t="str">
        <f t="shared" si="16"/>
        <v>-</v>
      </c>
      <c r="F202" s="115" t="str">
        <f t="shared" si="16"/>
        <v>-</v>
      </c>
      <c r="G202" s="115" t="str">
        <f t="shared" si="16"/>
        <v>-</v>
      </c>
      <c r="H202" s="115" t="str">
        <f t="shared" si="16"/>
        <v>-</v>
      </c>
      <c r="I202" s="115" t="str">
        <f t="shared" si="16"/>
        <v>-</v>
      </c>
      <c r="J202" s="115" t="str">
        <f t="shared" si="16"/>
        <v>-</v>
      </c>
      <c r="K202" s="115" t="str">
        <f t="shared" si="16"/>
        <v>-</v>
      </c>
      <c r="L202" s="115" t="str">
        <f t="shared" si="16"/>
        <v>-</v>
      </c>
      <c r="M202" s="115" t="str">
        <f t="shared" si="16"/>
        <v>-</v>
      </c>
      <c r="N202" s="115" t="str">
        <f t="shared" si="16"/>
        <v>-</v>
      </c>
      <c r="O202" s="115" t="str">
        <f t="shared" si="16"/>
        <v>-</v>
      </c>
      <c r="P202" s="115" t="str">
        <f t="shared" si="16"/>
        <v>-</v>
      </c>
      <c r="Q202" s="115" t="str">
        <f t="shared" si="16"/>
        <v>-</v>
      </c>
      <c r="R202" s="115" t="str">
        <f t="shared" si="16"/>
        <v>-</v>
      </c>
      <c r="S202" s="115" t="str">
        <f t="shared" si="16"/>
        <v>-</v>
      </c>
      <c r="T202" s="115" t="str">
        <f t="shared" si="16"/>
        <v>-</v>
      </c>
      <c r="U202" s="115" t="str">
        <f t="shared" si="16"/>
        <v>-</v>
      </c>
      <c r="V202" s="115" t="str">
        <f t="shared" si="16"/>
        <v>-</v>
      </c>
      <c r="W202" s="115" t="str">
        <f t="shared" si="16"/>
        <v>-</v>
      </c>
      <c r="X202" s="115" t="str">
        <f t="shared" si="16"/>
        <v>-</v>
      </c>
      <c r="Y202" s="115" t="str">
        <f t="shared" si="16"/>
        <v>-</v>
      </c>
      <c r="Z202" s="115" t="str">
        <f t="shared" si="16"/>
        <v>-</v>
      </c>
      <c r="AA202" s="115" t="str">
        <f t="shared" si="16"/>
        <v>-</v>
      </c>
      <c r="AB202" s="115" t="str">
        <f t="shared" si="16"/>
        <v>-</v>
      </c>
      <c r="AC202" s="115" t="str">
        <f t="shared" si="16"/>
        <v>-</v>
      </c>
      <c r="AD202" s="115" t="str">
        <f t="shared" si="16"/>
        <v>-</v>
      </c>
      <c r="AE202" s="115" t="str">
        <f t="shared" si="16"/>
        <v>-</v>
      </c>
      <c r="AF202" s="115" t="str">
        <f t="shared" si="17"/>
        <v>-</v>
      </c>
      <c r="AG202" s="115" t="str">
        <f t="shared" si="17"/>
        <v>-</v>
      </c>
      <c r="AH202" s="115" t="str">
        <f t="shared" si="17"/>
        <v>-</v>
      </c>
      <c r="AI202" s="115" t="str">
        <f t="shared" si="17"/>
        <v>-</v>
      </c>
      <c r="AJ202" s="115" t="str">
        <f t="shared" si="17"/>
        <v>-</v>
      </c>
      <c r="AK202" s="115" t="str">
        <f t="shared" si="17"/>
        <v>-</v>
      </c>
      <c r="AL202" s="115" t="str">
        <f t="shared" si="17"/>
        <v>-</v>
      </c>
      <c r="AM202" s="115" t="str">
        <f t="shared" si="17"/>
        <v>-</v>
      </c>
      <c r="AN202" s="115" t="str">
        <f t="shared" si="17"/>
        <v>-</v>
      </c>
      <c r="AO202" s="115" t="str">
        <f t="shared" si="16"/>
        <v>-</v>
      </c>
      <c r="AP202" s="115" t="str">
        <f t="shared" si="18"/>
        <v>-</v>
      </c>
      <c r="AQ202" s="115" t="str">
        <f t="shared" si="18"/>
        <v>-</v>
      </c>
      <c r="AR202" s="115" t="str">
        <f t="shared" si="18"/>
        <v>-</v>
      </c>
      <c r="AS202" s="115" t="str">
        <f t="shared" si="18"/>
        <v>-</v>
      </c>
      <c r="AT202" s="115" t="str">
        <f t="shared" si="18"/>
        <v>-</v>
      </c>
      <c r="AU202" s="115" t="str">
        <f t="shared" si="18"/>
        <v>-</v>
      </c>
      <c r="AV202" s="115" t="str">
        <f t="shared" si="18"/>
        <v>-</v>
      </c>
      <c r="AW202" s="115" t="str">
        <f t="shared" si="18"/>
        <v>-</v>
      </c>
      <c r="AX202" s="115" t="str">
        <f t="shared" si="18"/>
        <v>-</v>
      </c>
      <c r="AY202" s="115" t="str">
        <f t="shared" si="16"/>
        <v>-</v>
      </c>
      <c r="AZ202" s="115" t="str">
        <f t="shared" si="16"/>
        <v>-</v>
      </c>
      <c r="BA202" s="115" t="str">
        <f t="shared" si="16"/>
        <v>-</v>
      </c>
      <c r="BB202" s="115" t="str">
        <f t="shared" si="16"/>
        <v>-</v>
      </c>
      <c r="BC202" s="115" t="str">
        <f t="shared" si="16"/>
        <v>-</v>
      </c>
      <c r="BD202" s="115" t="str">
        <f t="shared" si="16"/>
        <v>-</v>
      </c>
      <c r="BE202" s="115" t="str">
        <f t="shared" si="16"/>
        <v>-</v>
      </c>
      <c r="BF202" s="115" t="str">
        <f t="shared" si="16"/>
        <v>-</v>
      </c>
      <c r="BG202" s="115" t="str">
        <f t="shared" si="16"/>
        <v>-</v>
      </c>
      <c r="BH202" s="116"/>
      <c r="BI202" s="114"/>
    </row>
    <row r="203" spans="1:61">
      <c r="A203" s="38">
        <f t="shared" si="19"/>
        <v>5</v>
      </c>
      <c r="B203" s="115" t="str">
        <f t="shared" si="16"/>
        <v>-</v>
      </c>
      <c r="C203" s="115" t="str">
        <f t="shared" si="16"/>
        <v>-</v>
      </c>
      <c r="D203" s="115" t="str">
        <f t="shared" si="16"/>
        <v>-</v>
      </c>
      <c r="E203" s="115" t="str">
        <f t="shared" si="16"/>
        <v>-</v>
      </c>
      <c r="F203" s="115" t="str">
        <f t="shared" si="16"/>
        <v>-</v>
      </c>
      <c r="G203" s="115" t="str">
        <f t="shared" si="16"/>
        <v>-</v>
      </c>
      <c r="H203" s="115" t="str">
        <f t="shared" si="16"/>
        <v>-</v>
      </c>
      <c r="I203" s="115" t="str">
        <f t="shared" si="16"/>
        <v>-</v>
      </c>
      <c r="J203" s="115" t="str">
        <f t="shared" si="16"/>
        <v>-</v>
      </c>
      <c r="K203" s="115" t="str">
        <f t="shared" si="16"/>
        <v>-</v>
      </c>
      <c r="L203" s="115" t="str">
        <f t="shared" si="16"/>
        <v>-</v>
      </c>
      <c r="M203" s="115" t="str">
        <f t="shared" si="16"/>
        <v>-</v>
      </c>
      <c r="N203" s="115" t="str">
        <f t="shared" si="16"/>
        <v>-</v>
      </c>
      <c r="O203" s="115" t="str">
        <f t="shared" si="16"/>
        <v>-</v>
      </c>
      <c r="P203" s="115" t="str">
        <f t="shared" si="16"/>
        <v>-</v>
      </c>
      <c r="Q203" s="115" t="str">
        <f t="shared" si="16"/>
        <v>-</v>
      </c>
      <c r="R203" s="115" t="str">
        <f t="shared" si="16"/>
        <v>-</v>
      </c>
      <c r="S203" s="115" t="str">
        <f t="shared" si="16"/>
        <v>-</v>
      </c>
      <c r="T203" s="115" t="str">
        <f t="shared" si="16"/>
        <v>-</v>
      </c>
      <c r="U203" s="115" t="str">
        <f t="shared" si="16"/>
        <v>-</v>
      </c>
      <c r="V203" s="115" t="str">
        <f t="shared" si="16"/>
        <v>-</v>
      </c>
      <c r="W203" s="115" t="str">
        <f t="shared" si="16"/>
        <v>-</v>
      </c>
      <c r="X203" s="115" t="str">
        <f t="shared" si="16"/>
        <v>-</v>
      </c>
      <c r="Y203" s="115" t="str">
        <f t="shared" si="16"/>
        <v>-</v>
      </c>
      <c r="Z203" s="115" t="str">
        <f t="shared" si="16"/>
        <v>-</v>
      </c>
      <c r="AA203" s="115" t="str">
        <f t="shared" si="16"/>
        <v>-</v>
      </c>
      <c r="AB203" s="115" t="str">
        <f t="shared" si="16"/>
        <v>-</v>
      </c>
      <c r="AC203" s="115" t="str">
        <f t="shared" si="16"/>
        <v>-</v>
      </c>
      <c r="AD203" s="115" t="str">
        <f t="shared" si="16"/>
        <v>-</v>
      </c>
      <c r="AE203" s="115" t="str">
        <f t="shared" si="16"/>
        <v>-</v>
      </c>
      <c r="AF203" s="115" t="str">
        <f t="shared" si="17"/>
        <v>-</v>
      </c>
      <c r="AG203" s="115" t="str">
        <f t="shared" si="17"/>
        <v>-</v>
      </c>
      <c r="AH203" s="115" t="str">
        <f t="shared" si="17"/>
        <v>-</v>
      </c>
      <c r="AI203" s="115" t="str">
        <f t="shared" si="17"/>
        <v>-</v>
      </c>
      <c r="AJ203" s="115" t="str">
        <f t="shared" si="17"/>
        <v>-</v>
      </c>
      <c r="AK203" s="115" t="str">
        <f t="shared" si="17"/>
        <v>-</v>
      </c>
      <c r="AL203" s="115" t="str">
        <f t="shared" si="17"/>
        <v>-</v>
      </c>
      <c r="AM203" s="115" t="str">
        <f t="shared" si="17"/>
        <v>-</v>
      </c>
      <c r="AN203" s="115" t="str">
        <f t="shared" si="17"/>
        <v>-</v>
      </c>
      <c r="AO203" s="115" t="str">
        <f t="shared" si="16"/>
        <v>-</v>
      </c>
      <c r="AP203" s="115" t="str">
        <f t="shared" si="18"/>
        <v>-</v>
      </c>
      <c r="AQ203" s="115" t="str">
        <f t="shared" si="18"/>
        <v>-</v>
      </c>
      <c r="AR203" s="115" t="str">
        <f t="shared" si="18"/>
        <v>-</v>
      </c>
      <c r="AS203" s="115" t="str">
        <f t="shared" si="18"/>
        <v>-</v>
      </c>
      <c r="AT203" s="115" t="str">
        <f t="shared" si="18"/>
        <v>-</v>
      </c>
      <c r="AU203" s="115" t="str">
        <f t="shared" si="18"/>
        <v>-</v>
      </c>
      <c r="AV203" s="115" t="str">
        <f t="shared" si="18"/>
        <v>-</v>
      </c>
      <c r="AW203" s="115" t="str">
        <f t="shared" si="18"/>
        <v>-</v>
      </c>
      <c r="AX203" s="115" t="str">
        <f t="shared" si="18"/>
        <v>-</v>
      </c>
      <c r="AY203" s="115" t="str">
        <f t="shared" si="16"/>
        <v>-</v>
      </c>
      <c r="AZ203" s="115" t="str">
        <f t="shared" si="16"/>
        <v>-</v>
      </c>
      <c r="BA203" s="115" t="str">
        <f t="shared" si="16"/>
        <v>-</v>
      </c>
      <c r="BB203" s="115" t="str">
        <f t="shared" si="16"/>
        <v>-</v>
      </c>
      <c r="BC203" s="115" t="str">
        <f t="shared" si="16"/>
        <v>-</v>
      </c>
      <c r="BD203" s="115" t="str">
        <f t="shared" si="16"/>
        <v>-</v>
      </c>
      <c r="BE203" s="115" t="str">
        <f t="shared" si="16"/>
        <v>-</v>
      </c>
      <c r="BF203" s="115" t="str">
        <f t="shared" si="16"/>
        <v>-</v>
      </c>
      <c r="BG203" s="115" t="str">
        <f t="shared" si="16"/>
        <v>-</v>
      </c>
      <c r="BH203" s="116"/>
      <c r="BI203" s="114"/>
    </row>
    <row r="204" spans="1:61">
      <c r="A204" s="38">
        <f t="shared" si="19"/>
        <v>6</v>
      </c>
      <c r="B204" s="115" t="str">
        <f t="shared" si="16"/>
        <v>-</v>
      </c>
      <c r="C204" s="115" t="str">
        <f t="shared" si="16"/>
        <v>-</v>
      </c>
      <c r="D204" s="115" t="str">
        <f t="shared" si="16"/>
        <v>-</v>
      </c>
      <c r="E204" s="115" t="str">
        <f t="shared" si="16"/>
        <v>-</v>
      </c>
      <c r="F204" s="115" t="str">
        <f t="shared" si="16"/>
        <v>-</v>
      </c>
      <c r="G204" s="115" t="str">
        <f t="shared" si="16"/>
        <v>-</v>
      </c>
      <c r="H204" s="115" t="str">
        <f t="shared" si="16"/>
        <v>-</v>
      </c>
      <c r="I204" s="115" t="str">
        <f t="shared" si="16"/>
        <v>-</v>
      </c>
      <c r="J204" s="115" t="str">
        <f t="shared" si="16"/>
        <v>-</v>
      </c>
      <c r="K204" s="115" t="str">
        <f t="shared" si="16"/>
        <v>-</v>
      </c>
      <c r="L204" s="115" t="str">
        <f t="shared" si="16"/>
        <v>-</v>
      </c>
      <c r="M204" s="115" t="str">
        <f t="shared" si="16"/>
        <v>-</v>
      </c>
      <c r="N204" s="115" t="str">
        <f t="shared" si="16"/>
        <v>-</v>
      </c>
      <c r="O204" s="115" t="str">
        <f t="shared" si="16"/>
        <v>-</v>
      </c>
      <c r="P204" s="115" t="str">
        <f t="shared" si="16"/>
        <v>-</v>
      </c>
      <c r="Q204" s="115" t="str">
        <f t="shared" si="16"/>
        <v>-</v>
      </c>
      <c r="R204" s="115" t="str">
        <f t="shared" si="16"/>
        <v>-</v>
      </c>
      <c r="S204" s="115" t="str">
        <f t="shared" si="16"/>
        <v>-</v>
      </c>
      <c r="T204" s="115" t="str">
        <f t="shared" si="16"/>
        <v>-</v>
      </c>
      <c r="U204" s="115" t="str">
        <f t="shared" si="16"/>
        <v>-</v>
      </c>
      <c r="V204" s="115" t="str">
        <f t="shared" si="16"/>
        <v>-</v>
      </c>
      <c r="W204" s="115" t="str">
        <f t="shared" si="16"/>
        <v>-</v>
      </c>
      <c r="X204" s="115" t="str">
        <f t="shared" si="16"/>
        <v>-</v>
      </c>
      <c r="Y204" s="115" t="str">
        <f t="shared" si="16"/>
        <v>-</v>
      </c>
      <c r="Z204" s="115" t="str">
        <f t="shared" si="16"/>
        <v>-</v>
      </c>
      <c r="AA204" s="115" t="str">
        <f t="shared" si="16"/>
        <v>-</v>
      </c>
      <c r="AB204" s="115" t="str">
        <f t="shared" si="16"/>
        <v>-</v>
      </c>
      <c r="AC204" s="115" t="str">
        <f t="shared" si="16"/>
        <v>-</v>
      </c>
      <c r="AD204" s="115" t="str">
        <f t="shared" si="16"/>
        <v>-</v>
      </c>
      <c r="AE204" s="115" t="str">
        <f t="shared" si="16"/>
        <v>-</v>
      </c>
      <c r="AF204" s="115" t="str">
        <f t="shared" si="17"/>
        <v>-</v>
      </c>
      <c r="AG204" s="115" t="str">
        <f t="shared" si="17"/>
        <v>-</v>
      </c>
      <c r="AH204" s="115" t="str">
        <f t="shared" si="17"/>
        <v>-</v>
      </c>
      <c r="AI204" s="115" t="str">
        <f t="shared" si="17"/>
        <v>-</v>
      </c>
      <c r="AJ204" s="115" t="str">
        <f t="shared" si="17"/>
        <v>-</v>
      </c>
      <c r="AK204" s="115" t="str">
        <f t="shared" si="17"/>
        <v>-</v>
      </c>
      <c r="AL204" s="115" t="str">
        <f t="shared" si="17"/>
        <v>-</v>
      </c>
      <c r="AM204" s="115" t="str">
        <f t="shared" si="17"/>
        <v>-</v>
      </c>
      <c r="AN204" s="115" t="str">
        <f t="shared" si="17"/>
        <v>-</v>
      </c>
      <c r="AO204" s="115" t="str">
        <f t="shared" si="16"/>
        <v>-</v>
      </c>
      <c r="AP204" s="115" t="str">
        <f t="shared" si="18"/>
        <v>-</v>
      </c>
      <c r="AQ204" s="115" t="str">
        <f t="shared" si="18"/>
        <v>-</v>
      </c>
      <c r="AR204" s="115" t="str">
        <f t="shared" si="18"/>
        <v>-</v>
      </c>
      <c r="AS204" s="115" t="str">
        <f t="shared" si="18"/>
        <v>-</v>
      </c>
      <c r="AT204" s="115" t="str">
        <f t="shared" si="18"/>
        <v>-</v>
      </c>
      <c r="AU204" s="115" t="str">
        <f t="shared" si="18"/>
        <v>-</v>
      </c>
      <c r="AV204" s="115" t="str">
        <f t="shared" si="18"/>
        <v>-</v>
      </c>
      <c r="AW204" s="115" t="str">
        <f t="shared" si="18"/>
        <v>-</v>
      </c>
      <c r="AX204" s="115" t="str">
        <f t="shared" si="18"/>
        <v>-</v>
      </c>
      <c r="AY204" s="115" t="str">
        <f t="shared" si="16"/>
        <v>-</v>
      </c>
      <c r="AZ204" s="115" t="str">
        <f t="shared" si="16"/>
        <v>-</v>
      </c>
      <c r="BA204" s="115" t="str">
        <f t="shared" si="16"/>
        <v>-</v>
      </c>
      <c r="BB204" s="115" t="str">
        <f t="shared" si="16"/>
        <v>-</v>
      </c>
      <c r="BC204" s="115" t="str">
        <f t="shared" si="16"/>
        <v>-</v>
      </c>
      <c r="BD204" s="115" t="str">
        <f t="shared" si="16"/>
        <v>-</v>
      </c>
      <c r="BE204" s="115" t="str">
        <f t="shared" si="16"/>
        <v>-</v>
      </c>
      <c r="BF204" s="115" t="str">
        <f t="shared" si="16"/>
        <v>-</v>
      </c>
      <c r="BG204" s="115" t="str">
        <f t="shared" si="16"/>
        <v>-</v>
      </c>
      <c r="BH204" s="116"/>
      <c r="BI204" s="114"/>
    </row>
    <row r="205" spans="1:61">
      <c r="A205" s="38">
        <f t="shared" si="19"/>
        <v>7</v>
      </c>
      <c r="B205" s="115" t="str">
        <f t="shared" si="16"/>
        <v>-</v>
      </c>
      <c r="C205" s="115" t="str">
        <f t="shared" si="16"/>
        <v>-</v>
      </c>
      <c r="D205" s="115" t="str">
        <f t="shared" si="16"/>
        <v>-</v>
      </c>
      <c r="E205" s="115" t="str">
        <f t="shared" si="16"/>
        <v>-</v>
      </c>
      <c r="F205" s="115" t="str">
        <f t="shared" si="16"/>
        <v>-</v>
      </c>
      <c r="G205" s="115" t="str">
        <f t="shared" si="16"/>
        <v>-</v>
      </c>
      <c r="H205" s="115" t="str">
        <f t="shared" si="16"/>
        <v>-</v>
      </c>
      <c r="I205" s="115" t="str">
        <f t="shared" si="16"/>
        <v>-</v>
      </c>
      <c r="J205" s="115" t="str">
        <f t="shared" si="16"/>
        <v>-</v>
      </c>
      <c r="K205" s="115" t="str">
        <f t="shared" si="16"/>
        <v>-</v>
      </c>
      <c r="L205" s="115" t="str">
        <f t="shared" si="16"/>
        <v>-</v>
      </c>
      <c r="M205" s="115" t="str">
        <f t="shared" si="16"/>
        <v>-</v>
      </c>
      <c r="N205" s="115" t="str">
        <f t="shared" si="16"/>
        <v>-</v>
      </c>
      <c r="O205" s="115" t="str">
        <f t="shared" si="16"/>
        <v>-</v>
      </c>
      <c r="P205" s="115" t="str">
        <f t="shared" si="16"/>
        <v>-</v>
      </c>
      <c r="Q205" s="115" t="str">
        <f t="shared" ref="B205:BG211" si="20">IF(AND(OR(Q9&gt;=10,Q9&lt;=3),Q108="НЕТ"),"!!!","-")</f>
        <v>-</v>
      </c>
      <c r="R205" s="115" t="str">
        <f t="shared" si="20"/>
        <v>-</v>
      </c>
      <c r="S205" s="115" t="str">
        <f t="shared" si="20"/>
        <v>-</v>
      </c>
      <c r="T205" s="115" t="str">
        <f t="shared" si="20"/>
        <v>-</v>
      </c>
      <c r="U205" s="115" t="str">
        <f t="shared" si="20"/>
        <v>-</v>
      </c>
      <c r="V205" s="115" t="str">
        <f t="shared" si="20"/>
        <v>-</v>
      </c>
      <c r="W205" s="115" t="str">
        <f t="shared" si="20"/>
        <v>-</v>
      </c>
      <c r="X205" s="115" t="str">
        <f t="shared" si="20"/>
        <v>-</v>
      </c>
      <c r="Y205" s="115" t="str">
        <f t="shared" si="20"/>
        <v>-</v>
      </c>
      <c r="Z205" s="115" t="str">
        <f t="shared" si="20"/>
        <v>-</v>
      </c>
      <c r="AA205" s="115" t="str">
        <f t="shared" si="20"/>
        <v>-</v>
      </c>
      <c r="AB205" s="115" t="str">
        <f t="shared" si="20"/>
        <v>-</v>
      </c>
      <c r="AC205" s="115" t="str">
        <f t="shared" si="20"/>
        <v>-</v>
      </c>
      <c r="AD205" s="115" t="str">
        <f t="shared" si="20"/>
        <v>-</v>
      </c>
      <c r="AE205" s="115" t="str">
        <f t="shared" si="20"/>
        <v>-</v>
      </c>
      <c r="AF205" s="115" t="str">
        <f t="shared" si="17"/>
        <v>-</v>
      </c>
      <c r="AG205" s="115" t="str">
        <f t="shared" si="17"/>
        <v>-</v>
      </c>
      <c r="AH205" s="115" t="str">
        <f t="shared" si="17"/>
        <v>-</v>
      </c>
      <c r="AI205" s="115" t="str">
        <f t="shared" si="17"/>
        <v>-</v>
      </c>
      <c r="AJ205" s="115" t="str">
        <f t="shared" si="17"/>
        <v>-</v>
      </c>
      <c r="AK205" s="115" t="str">
        <f t="shared" si="17"/>
        <v>-</v>
      </c>
      <c r="AL205" s="115" t="str">
        <f t="shared" si="17"/>
        <v>-</v>
      </c>
      <c r="AM205" s="115" t="str">
        <f t="shared" si="17"/>
        <v>-</v>
      </c>
      <c r="AN205" s="115" t="str">
        <f t="shared" si="17"/>
        <v>-</v>
      </c>
      <c r="AO205" s="115" t="str">
        <f t="shared" si="20"/>
        <v>-</v>
      </c>
      <c r="AP205" s="115" t="str">
        <f t="shared" si="18"/>
        <v>-</v>
      </c>
      <c r="AQ205" s="115" t="str">
        <f t="shared" si="18"/>
        <v>-</v>
      </c>
      <c r="AR205" s="115" t="str">
        <f t="shared" si="18"/>
        <v>-</v>
      </c>
      <c r="AS205" s="115" t="str">
        <f t="shared" si="18"/>
        <v>-</v>
      </c>
      <c r="AT205" s="115" t="str">
        <f t="shared" si="18"/>
        <v>-</v>
      </c>
      <c r="AU205" s="115" t="str">
        <f t="shared" si="18"/>
        <v>-</v>
      </c>
      <c r="AV205" s="115" t="str">
        <f t="shared" si="18"/>
        <v>-</v>
      </c>
      <c r="AW205" s="115" t="str">
        <f t="shared" si="18"/>
        <v>-</v>
      </c>
      <c r="AX205" s="115" t="str">
        <f t="shared" si="18"/>
        <v>-</v>
      </c>
      <c r="AY205" s="115" t="str">
        <f t="shared" si="20"/>
        <v>-</v>
      </c>
      <c r="AZ205" s="115" t="str">
        <f t="shared" si="20"/>
        <v>-</v>
      </c>
      <c r="BA205" s="115" t="str">
        <f t="shared" si="20"/>
        <v>-</v>
      </c>
      <c r="BB205" s="115" t="str">
        <f t="shared" si="20"/>
        <v>-</v>
      </c>
      <c r="BC205" s="115" t="str">
        <f t="shared" si="20"/>
        <v>-</v>
      </c>
      <c r="BD205" s="115" t="str">
        <f t="shared" si="20"/>
        <v>-</v>
      </c>
      <c r="BE205" s="115" t="str">
        <f t="shared" si="20"/>
        <v>-</v>
      </c>
      <c r="BF205" s="115" t="str">
        <f t="shared" si="20"/>
        <v>-</v>
      </c>
      <c r="BG205" s="115" t="str">
        <f t="shared" si="20"/>
        <v>-</v>
      </c>
      <c r="BH205" s="116"/>
      <c r="BI205" s="114"/>
    </row>
    <row r="206" spans="1:61">
      <c r="A206" s="38">
        <f t="shared" si="19"/>
        <v>8</v>
      </c>
      <c r="B206" s="115" t="str">
        <f t="shared" si="20"/>
        <v>-</v>
      </c>
      <c r="C206" s="115" t="str">
        <f t="shared" si="20"/>
        <v>-</v>
      </c>
      <c r="D206" s="115" t="str">
        <f t="shared" si="20"/>
        <v>-</v>
      </c>
      <c r="E206" s="115" t="str">
        <f t="shared" si="20"/>
        <v>-</v>
      </c>
      <c r="F206" s="115" t="str">
        <f t="shared" si="20"/>
        <v>-</v>
      </c>
      <c r="G206" s="115" t="str">
        <f t="shared" si="20"/>
        <v>-</v>
      </c>
      <c r="H206" s="115" t="str">
        <f t="shared" si="20"/>
        <v>-</v>
      </c>
      <c r="I206" s="115" t="str">
        <f t="shared" si="20"/>
        <v>-</v>
      </c>
      <c r="J206" s="115" t="str">
        <f t="shared" si="20"/>
        <v>-</v>
      </c>
      <c r="K206" s="115" t="str">
        <f t="shared" si="20"/>
        <v>-</v>
      </c>
      <c r="L206" s="115" t="str">
        <f t="shared" si="20"/>
        <v>-</v>
      </c>
      <c r="M206" s="115" t="str">
        <f t="shared" si="20"/>
        <v>-</v>
      </c>
      <c r="N206" s="115" t="str">
        <f t="shared" si="20"/>
        <v>-</v>
      </c>
      <c r="O206" s="115" t="str">
        <f t="shared" si="20"/>
        <v>-</v>
      </c>
      <c r="P206" s="115" t="str">
        <f t="shared" si="20"/>
        <v>-</v>
      </c>
      <c r="Q206" s="115" t="str">
        <f t="shared" si="20"/>
        <v>-</v>
      </c>
      <c r="R206" s="115" t="str">
        <f t="shared" si="20"/>
        <v>-</v>
      </c>
      <c r="S206" s="115" t="str">
        <f t="shared" si="20"/>
        <v>-</v>
      </c>
      <c r="T206" s="115" t="str">
        <f t="shared" si="20"/>
        <v>-</v>
      </c>
      <c r="U206" s="115" t="str">
        <f t="shared" si="20"/>
        <v>-</v>
      </c>
      <c r="V206" s="115" t="str">
        <f t="shared" si="20"/>
        <v>-</v>
      </c>
      <c r="W206" s="115" t="str">
        <f t="shared" si="20"/>
        <v>-</v>
      </c>
      <c r="X206" s="115" t="str">
        <f t="shared" si="20"/>
        <v>-</v>
      </c>
      <c r="Y206" s="115" t="str">
        <f t="shared" si="20"/>
        <v>-</v>
      </c>
      <c r="Z206" s="115" t="str">
        <f t="shared" si="20"/>
        <v>-</v>
      </c>
      <c r="AA206" s="115" t="str">
        <f t="shared" si="20"/>
        <v>-</v>
      </c>
      <c r="AB206" s="115" t="str">
        <f t="shared" si="20"/>
        <v>-</v>
      </c>
      <c r="AC206" s="115" t="str">
        <f t="shared" si="20"/>
        <v>-</v>
      </c>
      <c r="AD206" s="115" t="str">
        <f t="shared" si="20"/>
        <v>-</v>
      </c>
      <c r="AE206" s="115" t="str">
        <f t="shared" si="20"/>
        <v>-</v>
      </c>
      <c r="AF206" s="115" t="str">
        <f t="shared" si="17"/>
        <v>-</v>
      </c>
      <c r="AG206" s="115" t="str">
        <f t="shared" si="17"/>
        <v>-</v>
      </c>
      <c r="AH206" s="115" t="str">
        <f t="shared" si="17"/>
        <v>-</v>
      </c>
      <c r="AI206" s="115" t="str">
        <f t="shared" si="17"/>
        <v>-</v>
      </c>
      <c r="AJ206" s="115" t="str">
        <f t="shared" si="17"/>
        <v>-</v>
      </c>
      <c r="AK206" s="115" t="str">
        <f t="shared" si="17"/>
        <v>-</v>
      </c>
      <c r="AL206" s="115" t="str">
        <f t="shared" si="17"/>
        <v>-</v>
      </c>
      <c r="AM206" s="115" t="str">
        <f t="shared" si="17"/>
        <v>-</v>
      </c>
      <c r="AN206" s="115" t="str">
        <f t="shared" si="17"/>
        <v>-</v>
      </c>
      <c r="AO206" s="115" t="str">
        <f t="shared" si="20"/>
        <v>-</v>
      </c>
      <c r="AP206" s="115" t="str">
        <f t="shared" si="18"/>
        <v>-</v>
      </c>
      <c r="AQ206" s="115" t="str">
        <f t="shared" si="18"/>
        <v>-</v>
      </c>
      <c r="AR206" s="115" t="str">
        <f t="shared" si="18"/>
        <v>-</v>
      </c>
      <c r="AS206" s="115" t="str">
        <f t="shared" si="18"/>
        <v>-</v>
      </c>
      <c r="AT206" s="115" t="str">
        <f t="shared" si="18"/>
        <v>-</v>
      </c>
      <c r="AU206" s="115" t="str">
        <f t="shared" si="18"/>
        <v>-</v>
      </c>
      <c r="AV206" s="115" t="str">
        <f t="shared" si="18"/>
        <v>-</v>
      </c>
      <c r="AW206" s="115" t="str">
        <f t="shared" si="18"/>
        <v>-</v>
      </c>
      <c r="AX206" s="115" t="str">
        <f t="shared" si="18"/>
        <v>-</v>
      </c>
      <c r="AY206" s="115" t="str">
        <f t="shared" si="20"/>
        <v>-</v>
      </c>
      <c r="AZ206" s="115" t="str">
        <f t="shared" si="20"/>
        <v>-</v>
      </c>
      <c r="BA206" s="115" t="str">
        <f t="shared" si="20"/>
        <v>-</v>
      </c>
      <c r="BB206" s="115" t="str">
        <f t="shared" si="20"/>
        <v>-</v>
      </c>
      <c r="BC206" s="115" t="str">
        <f t="shared" si="20"/>
        <v>!!!</v>
      </c>
      <c r="BD206" s="115" t="str">
        <f t="shared" si="20"/>
        <v>-</v>
      </c>
      <c r="BE206" s="115" t="str">
        <f t="shared" si="20"/>
        <v>-</v>
      </c>
      <c r="BF206" s="115" t="str">
        <f t="shared" si="20"/>
        <v>-</v>
      </c>
      <c r="BG206" s="115" t="str">
        <f t="shared" si="20"/>
        <v>-</v>
      </c>
      <c r="BH206" s="116"/>
      <c r="BI206" s="114"/>
    </row>
    <row r="207" spans="1:61">
      <c r="A207" s="38">
        <f t="shared" si="19"/>
        <v>9</v>
      </c>
      <c r="B207" s="115" t="str">
        <f t="shared" si="20"/>
        <v>-</v>
      </c>
      <c r="C207" s="115" t="str">
        <f t="shared" si="20"/>
        <v>-</v>
      </c>
      <c r="D207" s="115" t="str">
        <f t="shared" si="20"/>
        <v>-</v>
      </c>
      <c r="E207" s="115" t="str">
        <f t="shared" si="20"/>
        <v>-</v>
      </c>
      <c r="F207" s="115" t="str">
        <f t="shared" si="20"/>
        <v>-</v>
      </c>
      <c r="G207" s="115" t="str">
        <f t="shared" si="20"/>
        <v>-</v>
      </c>
      <c r="H207" s="115" t="str">
        <f t="shared" si="20"/>
        <v>-</v>
      </c>
      <c r="I207" s="115" t="str">
        <f t="shared" si="20"/>
        <v>-</v>
      </c>
      <c r="J207" s="115" t="str">
        <f t="shared" si="20"/>
        <v>-</v>
      </c>
      <c r="K207" s="115" t="str">
        <f t="shared" si="20"/>
        <v>-</v>
      </c>
      <c r="L207" s="115" t="str">
        <f t="shared" si="20"/>
        <v>-</v>
      </c>
      <c r="M207" s="115" t="str">
        <f t="shared" si="20"/>
        <v>-</v>
      </c>
      <c r="N207" s="115" t="str">
        <f t="shared" si="20"/>
        <v>-</v>
      </c>
      <c r="O207" s="115" t="str">
        <f t="shared" si="20"/>
        <v>-</v>
      </c>
      <c r="P207" s="115" t="str">
        <f t="shared" si="20"/>
        <v>-</v>
      </c>
      <c r="Q207" s="115" t="str">
        <f t="shared" si="20"/>
        <v>-</v>
      </c>
      <c r="R207" s="115" t="str">
        <f t="shared" si="20"/>
        <v>-</v>
      </c>
      <c r="S207" s="115" t="str">
        <f t="shared" si="20"/>
        <v>-</v>
      </c>
      <c r="T207" s="115" t="str">
        <f t="shared" si="20"/>
        <v>-</v>
      </c>
      <c r="U207" s="115" t="str">
        <f t="shared" si="20"/>
        <v>-</v>
      </c>
      <c r="V207" s="115" t="str">
        <f t="shared" si="20"/>
        <v>-</v>
      </c>
      <c r="W207" s="115" t="str">
        <f t="shared" si="20"/>
        <v>-</v>
      </c>
      <c r="X207" s="115" t="str">
        <f t="shared" si="20"/>
        <v>-</v>
      </c>
      <c r="Y207" s="115" t="str">
        <f t="shared" si="20"/>
        <v>-</v>
      </c>
      <c r="Z207" s="115" t="str">
        <f t="shared" si="20"/>
        <v>-</v>
      </c>
      <c r="AA207" s="115" t="str">
        <f t="shared" si="20"/>
        <v>-</v>
      </c>
      <c r="AB207" s="115" t="str">
        <f t="shared" si="20"/>
        <v>-</v>
      </c>
      <c r="AC207" s="115" t="str">
        <f t="shared" si="20"/>
        <v>-</v>
      </c>
      <c r="AD207" s="115" t="str">
        <f t="shared" si="20"/>
        <v>-</v>
      </c>
      <c r="AE207" s="115" t="str">
        <f t="shared" si="20"/>
        <v>-</v>
      </c>
      <c r="AF207" s="115" t="str">
        <f t="shared" si="17"/>
        <v>-</v>
      </c>
      <c r="AG207" s="115" t="str">
        <f t="shared" si="17"/>
        <v>-</v>
      </c>
      <c r="AH207" s="115" t="str">
        <f t="shared" si="17"/>
        <v>-</v>
      </c>
      <c r="AI207" s="115" t="str">
        <f t="shared" si="17"/>
        <v>-</v>
      </c>
      <c r="AJ207" s="115" t="str">
        <f t="shared" si="17"/>
        <v>-</v>
      </c>
      <c r="AK207" s="115" t="str">
        <f t="shared" si="17"/>
        <v>-</v>
      </c>
      <c r="AL207" s="115" t="str">
        <f t="shared" si="17"/>
        <v>-</v>
      </c>
      <c r="AM207" s="115" t="str">
        <f t="shared" si="17"/>
        <v>-</v>
      </c>
      <c r="AN207" s="115" t="str">
        <f t="shared" si="17"/>
        <v>-</v>
      </c>
      <c r="AO207" s="115" t="str">
        <f t="shared" si="20"/>
        <v>-</v>
      </c>
      <c r="AP207" s="115" t="str">
        <f t="shared" si="18"/>
        <v>-</v>
      </c>
      <c r="AQ207" s="115" t="str">
        <f t="shared" si="18"/>
        <v>-</v>
      </c>
      <c r="AR207" s="115" t="str">
        <f t="shared" si="18"/>
        <v>-</v>
      </c>
      <c r="AS207" s="115" t="str">
        <f t="shared" si="18"/>
        <v>-</v>
      </c>
      <c r="AT207" s="115" t="str">
        <f t="shared" si="18"/>
        <v>-</v>
      </c>
      <c r="AU207" s="115" t="str">
        <f t="shared" si="18"/>
        <v>-</v>
      </c>
      <c r="AV207" s="115" t="str">
        <f t="shared" si="18"/>
        <v>-</v>
      </c>
      <c r="AW207" s="115" t="str">
        <f t="shared" si="18"/>
        <v>-</v>
      </c>
      <c r="AX207" s="115" t="str">
        <f t="shared" si="18"/>
        <v>-</v>
      </c>
      <c r="AY207" s="115" t="str">
        <f t="shared" si="20"/>
        <v>-</v>
      </c>
      <c r="AZ207" s="115" t="str">
        <f t="shared" si="20"/>
        <v>-</v>
      </c>
      <c r="BA207" s="115" t="str">
        <f t="shared" si="20"/>
        <v>-</v>
      </c>
      <c r="BB207" s="115" t="str">
        <f t="shared" si="20"/>
        <v>-</v>
      </c>
      <c r="BC207" s="115" t="str">
        <f t="shared" si="20"/>
        <v>-</v>
      </c>
      <c r="BD207" s="115" t="str">
        <f t="shared" si="20"/>
        <v>-</v>
      </c>
      <c r="BE207" s="115" t="str">
        <f t="shared" si="20"/>
        <v>-</v>
      </c>
      <c r="BF207" s="115" t="str">
        <f t="shared" si="20"/>
        <v>-</v>
      </c>
      <c r="BG207" s="115" t="str">
        <f t="shared" si="20"/>
        <v>-</v>
      </c>
      <c r="BH207" s="116"/>
      <c r="BI207" s="114"/>
    </row>
    <row r="208" spans="1:61">
      <c r="A208" s="38">
        <f t="shared" si="19"/>
        <v>10</v>
      </c>
      <c r="B208" s="115" t="str">
        <f t="shared" si="20"/>
        <v>-</v>
      </c>
      <c r="C208" s="115" t="str">
        <f t="shared" si="20"/>
        <v>-</v>
      </c>
      <c r="D208" s="115" t="str">
        <f t="shared" si="20"/>
        <v>-</v>
      </c>
      <c r="E208" s="115" t="str">
        <f t="shared" si="20"/>
        <v>-</v>
      </c>
      <c r="F208" s="115" t="str">
        <f t="shared" si="20"/>
        <v>-</v>
      </c>
      <c r="G208" s="115" t="str">
        <f t="shared" si="20"/>
        <v>-</v>
      </c>
      <c r="H208" s="115" t="str">
        <f t="shared" si="20"/>
        <v>-</v>
      </c>
      <c r="I208" s="115" t="str">
        <f t="shared" si="20"/>
        <v>-</v>
      </c>
      <c r="J208" s="115" t="str">
        <f t="shared" si="20"/>
        <v>-</v>
      </c>
      <c r="K208" s="115" t="str">
        <f t="shared" si="20"/>
        <v>-</v>
      </c>
      <c r="L208" s="115" t="str">
        <f t="shared" si="20"/>
        <v>-</v>
      </c>
      <c r="M208" s="115" t="str">
        <f t="shared" si="20"/>
        <v>-</v>
      </c>
      <c r="N208" s="115" t="str">
        <f t="shared" si="20"/>
        <v>-</v>
      </c>
      <c r="O208" s="115" t="str">
        <f t="shared" si="20"/>
        <v>-</v>
      </c>
      <c r="P208" s="115" t="str">
        <f t="shared" si="20"/>
        <v>-</v>
      </c>
      <c r="Q208" s="115" t="str">
        <f t="shared" si="20"/>
        <v>-</v>
      </c>
      <c r="R208" s="115" t="str">
        <f t="shared" si="20"/>
        <v>-</v>
      </c>
      <c r="S208" s="115" t="str">
        <f t="shared" si="20"/>
        <v>-</v>
      </c>
      <c r="T208" s="115" t="str">
        <f t="shared" si="20"/>
        <v>-</v>
      </c>
      <c r="U208" s="115" t="str">
        <f t="shared" si="20"/>
        <v>-</v>
      </c>
      <c r="V208" s="115" t="str">
        <f t="shared" si="20"/>
        <v>-</v>
      </c>
      <c r="W208" s="115" t="str">
        <f t="shared" si="20"/>
        <v>-</v>
      </c>
      <c r="X208" s="115" t="str">
        <f t="shared" si="20"/>
        <v>-</v>
      </c>
      <c r="Y208" s="115" t="str">
        <f t="shared" si="20"/>
        <v>-</v>
      </c>
      <c r="Z208" s="115" t="str">
        <f t="shared" si="20"/>
        <v>-</v>
      </c>
      <c r="AA208" s="115" t="str">
        <f t="shared" si="20"/>
        <v>-</v>
      </c>
      <c r="AB208" s="115" t="str">
        <f t="shared" si="20"/>
        <v>-</v>
      </c>
      <c r="AC208" s="115" t="str">
        <f t="shared" si="20"/>
        <v>-</v>
      </c>
      <c r="AD208" s="115" t="str">
        <f t="shared" si="20"/>
        <v>-</v>
      </c>
      <c r="AE208" s="115" t="str">
        <f t="shared" si="20"/>
        <v>-</v>
      </c>
      <c r="AF208" s="115" t="str">
        <f t="shared" si="17"/>
        <v>-</v>
      </c>
      <c r="AG208" s="115" t="str">
        <f t="shared" si="17"/>
        <v>-</v>
      </c>
      <c r="AH208" s="115" t="str">
        <f t="shared" si="17"/>
        <v>-</v>
      </c>
      <c r="AI208" s="115" t="str">
        <f t="shared" si="17"/>
        <v>-</v>
      </c>
      <c r="AJ208" s="115" t="str">
        <f t="shared" si="17"/>
        <v>-</v>
      </c>
      <c r="AK208" s="115" t="str">
        <f t="shared" si="17"/>
        <v>-</v>
      </c>
      <c r="AL208" s="115" t="str">
        <f t="shared" si="17"/>
        <v>-</v>
      </c>
      <c r="AM208" s="115" t="str">
        <f t="shared" si="17"/>
        <v>-</v>
      </c>
      <c r="AN208" s="115" t="str">
        <f t="shared" si="17"/>
        <v>-</v>
      </c>
      <c r="AO208" s="115" t="str">
        <f t="shared" si="20"/>
        <v>-</v>
      </c>
      <c r="AP208" s="115" t="str">
        <f t="shared" si="18"/>
        <v>-</v>
      </c>
      <c r="AQ208" s="115" t="str">
        <f t="shared" si="18"/>
        <v>-</v>
      </c>
      <c r="AR208" s="115" t="str">
        <f t="shared" si="18"/>
        <v>-</v>
      </c>
      <c r="AS208" s="115" t="str">
        <f t="shared" si="18"/>
        <v>-</v>
      </c>
      <c r="AT208" s="115" t="str">
        <f t="shared" si="18"/>
        <v>-</v>
      </c>
      <c r="AU208" s="115" t="str">
        <f t="shared" si="18"/>
        <v>-</v>
      </c>
      <c r="AV208" s="115" t="str">
        <f t="shared" si="18"/>
        <v>-</v>
      </c>
      <c r="AW208" s="115" t="str">
        <f t="shared" si="18"/>
        <v>-</v>
      </c>
      <c r="AX208" s="115" t="str">
        <f t="shared" si="18"/>
        <v>-</v>
      </c>
      <c r="AY208" s="115" t="str">
        <f t="shared" si="20"/>
        <v>-</v>
      </c>
      <c r="AZ208" s="115" t="str">
        <f t="shared" si="20"/>
        <v>-</v>
      </c>
      <c r="BA208" s="115" t="str">
        <f t="shared" si="20"/>
        <v>-</v>
      </c>
      <c r="BB208" s="115" t="str">
        <f t="shared" si="20"/>
        <v>-</v>
      </c>
      <c r="BC208" s="115" t="str">
        <f t="shared" si="20"/>
        <v>-</v>
      </c>
      <c r="BD208" s="115" t="str">
        <f t="shared" si="20"/>
        <v>-</v>
      </c>
      <c r="BE208" s="115" t="str">
        <f t="shared" si="20"/>
        <v>-</v>
      </c>
      <c r="BF208" s="115" t="str">
        <f t="shared" si="20"/>
        <v>-</v>
      </c>
      <c r="BG208" s="115" t="str">
        <f t="shared" si="20"/>
        <v>-</v>
      </c>
      <c r="BH208" s="116"/>
      <c r="BI208" s="114"/>
    </row>
    <row r="209" spans="1:61">
      <c r="A209" s="38">
        <f t="shared" si="19"/>
        <v>11</v>
      </c>
      <c r="B209" s="115" t="str">
        <f t="shared" si="20"/>
        <v>-</v>
      </c>
      <c r="C209" s="115" t="str">
        <f t="shared" si="20"/>
        <v>-</v>
      </c>
      <c r="D209" s="115" t="str">
        <f t="shared" si="20"/>
        <v>-</v>
      </c>
      <c r="E209" s="115" t="str">
        <f t="shared" si="20"/>
        <v>-</v>
      </c>
      <c r="F209" s="115" t="str">
        <f t="shared" si="20"/>
        <v>-</v>
      </c>
      <c r="G209" s="115" t="str">
        <f t="shared" si="20"/>
        <v>-</v>
      </c>
      <c r="H209" s="115" t="str">
        <f t="shared" si="20"/>
        <v>-</v>
      </c>
      <c r="I209" s="115" t="str">
        <f t="shared" si="20"/>
        <v>-</v>
      </c>
      <c r="J209" s="115" t="str">
        <f t="shared" si="20"/>
        <v>-</v>
      </c>
      <c r="K209" s="115" t="str">
        <f t="shared" si="20"/>
        <v>-</v>
      </c>
      <c r="L209" s="115" t="str">
        <f t="shared" si="20"/>
        <v>-</v>
      </c>
      <c r="M209" s="115" t="str">
        <f t="shared" si="20"/>
        <v>-</v>
      </c>
      <c r="N209" s="115" t="str">
        <f t="shared" si="20"/>
        <v>-</v>
      </c>
      <c r="O209" s="115" t="str">
        <f t="shared" si="20"/>
        <v>-</v>
      </c>
      <c r="P209" s="115" t="str">
        <f t="shared" si="20"/>
        <v>-</v>
      </c>
      <c r="Q209" s="115" t="str">
        <f t="shared" si="20"/>
        <v>-</v>
      </c>
      <c r="R209" s="115" t="str">
        <f t="shared" si="20"/>
        <v>-</v>
      </c>
      <c r="S209" s="115" t="str">
        <f t="shared" si="20"/>
        <v>-</v>
      </c>
      <c r="T209" s="115" t="str">
        <f t="shared" si="20"/>
        <v>-</v>
      </c>
      <c r="U209" s="115" t="str">
        <f t="shared" si="20"/>
        <v>-</v>
      </c>
      <c r="V209" s="115" t="str">
        <f t="shared" si="20"/>
        <v>-</v>
      </c>
      <c r="W209" s="115" t="str">
        <f t="shared" si="20"/>
        <v>-</v>
      </c>
      <c r="X209" s="115" t="str">
        <f t="shared" si="20"/>
        <v>-</v>
      </c>
      <c r="Y209" s="115" t="str">
        <f t="shared" si="20"/>
        <v>-</v>
      </c>
      <c r="Z209" s="115" t="str">
        <f t="shared" si="20"/>
        <v>-</v>
      </c>
      <c r="AA209" s="115" t="str">
        <f t="shared" si="20"/>
        <v>-</v>
      </c>
      <c r="AB209" s="115" t="str">
        <f t="shared" si="20"/>
        <v>-</v>
      </c>
      <c r="AC209" s="115" t="str">
        <f t="shared" si="20"/>
        <v>-</v>
      </c>
      <c r="AD209" s="115" t="str">
        <f t="shared" si="20"/>
        <v>-</v>
      </c>
      <c r="AE209" s="115" t="str">
        <f t="shared" si="20"/>
        <v>-</v>
      </c>
      <c r="AF209" s="115" t="str">
        <f t="shared" si="17"/>
        <v>-</v>
      </c>
      <c r="AG209" s="115" t="str">
        <f t="shared" si="17"/>
        <v>-</v>
      </c>
      <c r="AH209" s="115" t="str">
        <f t="shared" si="17"/>
        <v>-</v>
      </c>
      <c r="AI209" s="115" t="str">
        <f t="shared" si="17"/>
        <v>-</v>
      </c>
      <c r="AJ209" s="115" t="str">
        <f t="shared" si="17"/>
        <v>-</v>
      </c>
      <c r="AK209" s="115" t="str">
        <f t="shared" si="17"/>
        <v>-</v>
      </c>
      <c r="AL209" s="115" t="str">
        <f t="shared" si="17"/>
        <v>-</v>
      </c>
      <c r="AM209" s="115" t="str">
        <f t="shared" si="17"/>
        <v>-</v>
      </c>
      <c r="AN209" s="115" t="str">
        <f t="shared" si="17"/>
        <v>-</v>
      </c>
      <c r="AO209" s="115" t="str">
        <f t="shared" si="20"/>
        <v>-</v>
      </c>
      <c r="AP209" s="115" t="str">
        <f t="shared" si="18"/>
        <v>-</v>
      </c>
      <c r="AQ209" s="115" t="str">
        <f t="shared" si="18"/>
        <v>-</v>
      </c>
      <c r="AR209" s="115" t="str">
        <f t="shared" si="18"/>
        <v>-</v>
      </c>
      <c r="AS209" s="115" t="str">
        <f t="shared" si="18"/>
        <v>-</v>
      </c>
      <c r="AT209" s="115" t="str">
        <f t="shared" si="18"/>
        <v>-</v>
      </c>
      <c r="AU209" s="115" t="str">
        <f t="shared" si="18"/>
        <v>-</v>
      </c>
      <c r="AV209" s="115" t="str">
        <f t="shared" si="18"/>
        <v>-</v>
      </c>
      <c r="AW209" s="115" t="str">
        <f t="shared" si="18"/>
        <v>-</v>
      </c>
      <c r="AX209" s="115" t="str">
        <f t="shared" si="18"/>
        <v>-</v>
      </c>
      <c r="AY209" s="115" t="str">
        <f t="shared" si="20"/>
        <v>-</v>
      </c>
      <c r="AZ209" s="115" t="str">
        <f t="shared" si="20"/>
        <v>-</v>
      </c>
      <c r="BA209" s="115" t="str">
        <f t="shared" si="20"/>
        <v>-</v>
      </c>
      <c r="BB209" s="115" t="str">
        <f t="shared" si="20"/>
        <v>-</v>
      </c>
      <c r="BC209" s="115" t="str">
        <f t="shared" si="20"/>
        <v>-</v>
      </c>
      <c r="BD209" s="115" t="str">
        <f t="shared" si="20"/>
        <v>-</v>
      </c>
      <c r="BE209" s="115" t="str">
        <f t="shared" si="20"/>
        <v>-</v>
      </c>
      <c r="BF209" s="115" t="str">
        <f t="shared" si="20"/>
        <v>-</v>
      </c>
      <c r="BG209" s="115" t="str">
        <f t="shared" si="20"/>
        <v>-</v>
      </c>
      <c r="BH209" s="116"/>
      <c r="BI209" s="114"/>
    </row>
    <row r="210" spans="1:61">
      <c r="A210" s="38">
        <f t="shared" si="19"/>
        <v>12</v>
      </c>
      <c r="B210" s="115" t="str">
        <f t="shared" si="20"/>
        <v>-</v>
      </c>
      <c r="C210" s="115" t="str">
        <f t="shared" si="20"/>
        <v>-</v>
      </c>
      <c r="D210" s="115" t="str">
        <f t="shared" si="20"/>
        <v>-</v>
      </c>
      <c r="E210" s="115" t="str">
        <f t="shared" si="20"/>
        <v>-</v>
      </c>
      <c r="F210" s="115" t="str">
        <f t="shared" si="20"/>
        <v>-</v>
      </c>
      <c r="G210" s="115" t="str">
        <f t="shared" si="20"/>
        <v>-</v>
      </c>
      <c r="H210" s="115" t="str">
        <f t="shared" si="20"/>
        <v>-</v>
      </c>
      <c r="I210" s="115" t="str">
        <f t="shared" si="20"/>
        <v>-</v>
      </c>
      <c r="J210" s="115" t="str">
        <f t="shared" si="20"/>
        <v>-</v>
      </c>
      <c r="K210" s="115" t="str">
        <f t="shared" si="20"/>
        <v>-</v>
      </c>
      <c r="L210" s="115" t="str">
        <f t="shared" si="20"/>
        <v>-</v>
      </c>
      <c r="M210" s="115" t="str">
        <f t="shared" si="20"/>
        <v>-</v>
      </c>
      <c r="N210" s="115" t="str">
        <f t="shared" si="20"/>
        <v>-</v>
      </c>
      <c r="O210" s="115" t="str">
        <f t="shared" si="20"/>
        <v>-</v>
      </c>
      <c r="P210" s="115" t="str">
        <f t="shared" si="20"/>
        <v>-</v>
      </c>
      <c r="Q210" s="115" t="str">
        <f t="shared" si="20"/>
        <v>-</v>
      </c>
      <c r="R210" s="115" t="str">
        <f t="shared" si="20"/>
        <v>-</v>
      </c>
      <c r="S210" s="115" t="str">
        <f t="shared" si="20"/>
        <v>-</v>
      </c>
      <c r="T210" s="115" t="str">
        <f t="shared" si="20"/>
        <v>-</v>
      </c>
      <c r="U210" s="115" t="str">
        <f t="shared" si="20"/>
        <v>-</v>
      </c>
      <c r="V210" s="115" t="str">
        <f t="shared" si="20"/>
        <v>-</v>
      </c>
      <c r="W210" s="115" t="str">
        <f t="shared" si="20"/>
        <v>-</v>
      </c>
      <c r="X210" s="115" t="str">
        <f t="shared" si="20"/>
        <v>-</v>
      </c>
      <c r="Y210" s="115" t="str">
        <f t="shared" si="20"/>
        <v>-</v>
      </c>
      <c r="Z210" s="115" t="str">
        <f t="shared" si="20"/>
        <v>-</v>
      </c>
      <c r="AA210" s="115" t="str">
        <f t="shared" si="20"/>
        <v>-</v>
      </c>
      <c r="AB210" s="115" t="str">
        <f t="shared" si="20"/>
        <v>-</v>
      </c>
      <c r="AC210" s="115" t="str">
        <f t="shared" si="20"/>
        <v>-</v>
      </c>
      <c r="AD210" s="115" t="str">
        <f t="shared" si="20"/>
        <v>-</v>
      </c>
      <c r="AE210" s="115" t="str">
        <f t="shared" si="20"/>
        <v>-</v>
      </c>
      <c r="AF210" s="115" t="str">
        <f t="shared" si="17"/>
        <v>-</v>
      </c>
      <c r="AG210" s="115" t="str">
        <f t="shared" si="17"/>
        <v>-</v>
      </c>
      <c r="AH210" s="115" t="str">
        <f t="shared" si="17"/>
        <v>-</v>
      </c>
      <c r="AI210" s="115" t="str">
        <f t="shared" si="17"/>
        <v>-</v>
      </c>
      <c r="AJ210" s="115" t="str">
        <f t="shared" si="17"/>
        <v>-</v>
      </c>
      <c r="AK210" s="115" t="str">
        <f t="shared" si="17"/>
        <v>-</v>
      </c>
      <c r="AL210" s="115" t="str">
        <f t="shared" si="17"/>
        <v>-</v>
      </c>
      <c r="AM210" s="115" t="str">
        <f t="shared" si="17"/>
        <v>-</v>
      </c>
      <c r="AN210" s="115" t="str">
        <f t="shared" si="17"/>
        <v>-</v>
      </c>
      <c r="AO210" s="115" t="str">
        <f t="shared" si="20"/>
        <v>-</v>
      </c>
      <c r="AP210" s="115" t="str">
        <f t="shared" si="18"/>
        <v>-</v>
      </c>
      <c r="AQ210" s="115" t="str">
        <f t="shared" si="18"/>
        <v>-</v>
      </c>
      <c r="AR210" s="115" t="str">
        <f t="shared" si="18"/>
        <v>-</v>
      </c>
      <c r="AS210" s="115" t="str">
        <f t="shared" si="18"/>
        <v>-</v>
      </c>
      <c r="AT210" s="115" t="str">
        <f t="shared" si="18"/>
        <v>-</v>
      </c>
      <c r="AU210" s="115" t="str">
        <f t="shared" si="18"/>
        <v>-</v>
      </c>
      <c r="AV210" s="115" t="str">
        <f t="shared" si="18"/>
        <v>-</v>
      </c>
      <c r="AW210" s="115" t="str">
        <f t="shared" si="18"/>
        <v>-</v>
      </c>
      <c r="AX210" s="115" t="str">
        <f t="shared" si="18"/>
        <v>-</v>
      </c>
      <c r="AY210" s="115" t="str">
        <f t="shared" si="20"/>
        <v>-</v>
      </c>
      <c r="AZ210" s="115" t="str">
        <f t="shared" si="20"/>
        <v>-</v>
      </c>
      <c r="BA210" s="115" t="str">
        <f t="shared" si="20"/>
        <v>-</v>
      </c>
      <c r="BB210" s="115" t="str">
        <f t="shared" si="20"/>
        <v>-</v>
      </c>
      <c r="BC210" s="115" t="str">
        <f t="shared" si="20"/>
        <v>-</v>
      </c>
      <c r="BD210" s="115" t="str">
        <f t="shared" si="20"/>
        <v>-</v>
      </c>
      <c r="BE210" s="115" t="str">
        <f t="shared" si="20"/>
        <v>-</v>
      </c>
      <c r="BF210" s="115" t="str">
        <f t="shared" si="20"/>
        <v>-</v>
      </c>
      <c r="BG210" s="115" t="str">
        <f t="shared" si="20"/>
        <v>-</v>
      </c>
      <c r="BH210" s="116"/>
      <c r="BI210" s="114"/>
    </row>
    <row r="211" spans="1:61">
      <c r="A211" s="38">
        <f t="shared" si="19"/>
        <v>13</v>
      </c>
      <c r="B211" s="115" t="str">
        <f t="shared" si="20"/>
        <v>-</v>
      </c>
      <c r="C211" s="115" t="str">
        <f t="shared" si="20"/>
        <v>-</v>
      </c>
      <c r="D211" s="115" t="str">
        <f t="shared" si="20"/>
        <v>-</v>
      </c>
      <c r="E211" s="115" t="str">
        <f t="shared" si="20"/>
        <v>-</v>
      </c>
      <c r="F211" s="115" t="str">
        <f t="shared" si="20"/>
        <v>-</v>
      </c>
      <c r="G211" s="115" t="str">
        <f t="shared" si="20"/>
        <v>-</v>
      </c>
      <c r="H211" s="115" t="str">
        <f t="shared" si="20"/>
        <v>-</v>
      </c>
      <c r="I211" s="115" t="str">
        <f t="shared" si="20"/>
        <v>-</v>
      </c>
      <c r="J211" s="115" t="str">
        <f t="shared" si="20"/>
        <v>-</v>
      </c>
      <c r="K211" s="115" t="str">
        <f t="shared" si="20"/>
        <v>-</v>
      </c>
      <c r="L211" s="115" t="str">
        <f t="shared" si="20"/>
        <v>-</v>
      </c>
      <c r="M211" s="115" t="str">
        <f t="shared" si="20"/>
        <v>-</v>
      </c>
      <c r="N211" s="115" t="str">
        <f t="shared" si="20"/>
        <v>-</v>
      </c>
      <c r="O211" s="115" t="str">
        <f t="shared" si="20"/>
        <v>-</v>
      </c>
      <c r="P211" s="115" t="str">
        <f t="shared" si="20"/>
        <v>-</v>
      </c>
      <c r="Q211" s="115" t="str">
        <f t="shared" si="20"/>
        <v>-</v>
      </c>
      <c r="R211" s="115" t="str">
        <f t="shared" si="20"/>
        <v>-</v>
      </c>
      <c r="S211" s="115" t="str">
        <f t="shared" si="20"/>
        <v>-</v>
      </c>
      <c r="T211" s="115" t="str">
        <f t="shared" si="20"/>
        <v>-</v>
      </c>
      <c r="U211" s="115" t="str">
        <f t="shared" si="20"/>
        <v>-</v>
      </c>
      <c r="V211" s="115" t="str">
        <f t="shared" si="20"/>
        <v>-</v>
      </c>
      <c r="W211" s="115" t="str">
        <f t="shared" si="20"/>
        <v>-</v>
      </c>
      <c r="X211" s="115" t="str">
        <f t="shared" si="20"/>
        <v>-</v>
      </c>
      <c r="Y211" s="115" t="str">
        <f t="shared" si="20"/>
        <v>-</v>
      </c>
      <c r="Z211" s="115" t="str">
        <f t="shared" si="20"/>
        <v>-</v>
      </c>
      <c r="AA211" s="115" t="str">
        <f t="shared" si="20"/>
        <v>-</v>
      </c>
      <c r="AB211" s="115" t="str">
        <f t="shared" si="20"/>
        <v>-</v>
      </c>
      <c r="AC211" s="115" t="str">
        <f t="shared" si="20"/>
        <v>-</v>
      </c>
      <c r="AD211" s="115" t="str">
        <f t="shared" si="20"/>
        <v>-</v>
      </c>
      <c r="AE211" s="115" t="str">
        <f t="shared" si="20"/>
        <v>-</v>
      </c>
      <c r="AF211" s="115" t="str">
        <f t="shared" si="17"/>
        <v>-</v>
      </c>
      <c r="AG211" s="115" t="str">
        <f t="shared" si="17"/>
        <v>-</v>
      </c>
      <c r="AH211" s="115" t="str">
        <f t="shared" si="17"/>
        <v>-</v>
      </c>
      <c r="AI211" s="115" t="str">
        <f t="shared" si="17"/>
        <v>-</v>
      </c>
      <c r="AJ211" s="115" t="str">
        <f t="shared" si="17"/>
        <v>-</v>
      </c>
      <c r="AK211" s="115" t="str">
        <f t="shared" si="17"/>
        <v>-</v>
      </c>
      <c r="AL211" s="115" t="str">
        <f t="shared" si="17"/>
        <v>-</v>
      </c>
      <c r="AM211" s="115" t="str">
        <f t="shared" si="17"/>
        <v>-</v>
      </c>
      <c r="AN211" s="115" t="str">
        <f t="shared" si="17"/>
        <v>-</v>
      </c>
      <c r="AO211" s="115" t="str">
        <f t="shared" ref="Y211:BG226" si="21">IF(AND(OR(AO15&gt;=10,AO15&lt;=3),AO114="НЕТ"),"!!!","-")</f>
        <v>-</v>
      </c>
      <c r="AP211" s="115" t="str">
        <f t="shared" si="18"/>
        <v>-</v>
      </c>
      <c r="AQ211" s="115" t="str">
        <f t="shared" si="18"/>
        <v>-</v>
      </c>
      <c r="AR211" s="115" t="str">
        <f t="shared" si="18"/>
        <v>-</v>
      </c>
      <c r="AS211" s="115" t="str">
        <f t="shared" si="18"/>
        <v>-</v>
      </c>
      <c r="AT211" s="115" t="str">
        <f t="shared" si="18"/>
        <v>-</v>
      </c>
      <c r="AU211" s="115" t="str">
        <f t="shared" si="18"/>
        <v>-</v>
      </c>
      <c r="AV211" s="115" t="str">
        <f t="shared" si="18"/>
        <v>-</v>
      </c>
      <c r="AW211" s="115" t="str">
        <f t="shared" si="18"/>
        <v>-</v>
      </c>
      <c r="AX211" s="115" t="str">
        <f t="shared" si="18"/>
        <v>-</v>
      </c>
      <c r="AY211" s="115" t="str">
        <f t="shared" si="21"/>
        <v>-</v>
      </c>
      <c r="AZ211" s="115" t="str">
        <f t="shared" si="21"/>
        <v>-</v>
      </c>
      <c r="BA211" s="115" t="str">
        <f t="shared" si="21"/>
        <v>-</v>
      </c>
      <c r="BB211" s="115" t="str">
        <f t="shared" si="21"/>
        <v>-</v>
      </c>
      <c r="BC211" s="115" t="str">
        <f t="shared" si="21"/>
        <v>-</v>
      </c>
      <c r="BD211" s="115" t="str">
        <f t="shared" si="21"/>
        <v>-</v>
      </c>
      <c r="BE211" s="115" t="str">
        <f t="shared" si="21"/>
        <v>-</v>
      </c>
      <c r="BF211" s="115" t="str">
        <f t="shared" si="21"/>
        <v>-</v>
      </c>
      <c r="BG211" s="115" t="str">
        <f t="shared" si="21"/>
        <v>-</v>
      </c>
      <c r="BH211" s="116"/>
      <c r="BI211" s="114"/>
    </row>
    <row r="212" spans="1:61">
      <c r="A212" s="38">
        <f t="shared" si="19"/>
        <v>14</v>
      </c>
      <c r="B212" s="115" t="str">
        <f t="shared" ref="B212:X223" si="22">IF(AND(OR(B16&gt;=10,B16&lt;=3),B115="НЕТ"),"!!!","-")</f>
        <v>-</v>
      </c>
      <c r="C212" s="115" t="str">
        <f t="shared" si="22"/>
        <v>-</v>
      </c>
      <c r="D212" s="115" t="str">
        <f t="shared" si="22"/>
        <v>-</v>
      </c>
      <c r="E212" s="115" t="str">
        <f t="shared" si="22"/>
        <v>-</v>
      </c>
      <c r="F212" s="115" t="str">
        <f t="shared" si="22"/>
        <v>-</v>
      </c>
      <c r="G212" s="115" t="str">
        <f t="shared" si="22"/>
        <v>-</v>
      </c>
      <c r="H212" s="115" t="str">
        <f t="shared" si="22"/>
        <v>-</v>
      </c>
      <c r="I212" s="115" t="str">
        <f t="shared" si="22"/>
        <v>-</v>
      </c>
      <c r="J212" s="115" t="str">
        <f t="shared" si="22"/>
        <v>-</v>
      </c>
      <c r="K212" s="115" t="str">
        <f t="shared" si="22"/>
        <v>-</v>
      </c>
      <c r="L212" s="115" t="str">
        <f t="shared" si="22"/>
        <v>-</v>
      </c>
      <c r="M212" s="115" t="str">
        <f t="shared" si="22"/>
        <v>-</v>
      </c>
      <c r="N212" s="115" t="str">
        <f t="shared" si="22"/>
        <v>-</v>
      </c>
      <c r="O212" s="115" t="str">
        <f t="shared" si="22"/>
        <v>-</v>
      </c>
      <c r="P212" s="115" t="str">
        <f t="shared" si="22"/>
        <v>-</v>
      </c>
      <c r="Q212" s="115" t="str">
        <f t="shared" si="22"/>
        <v>-</v>
      </c>
      <c r="R212" s="115" t="str">
        <f t="shared" si="22"/>
        <v>-</v>
      </c>
      <c r="S212" s="115" t="str">
        <f t="shared" si="22"/>
        <v>-</v>
      </c>
      <c r="T212" s="115" t="str">
        <f t="shared" si="22"/>
        <v>-</v>
      </c>
      <c r="U212" s="115" t="str">
        <f t="shared" si="22"/>
        <v>-</v>
      </c>
      <c r="V212" s="115" t="str">
        <f t="shared" si="22"/>
        <v>-</v>
      </c>
      <c r="W212" s="115" t="str">
        <f t="shared" si="22"/>
        <v>-</v>
      </c>
      <c r="X212" s="115" t="str">
        <f t="shared" si="22"/>
        <v>-</v>
      </c>
      <c r="Y212" s="115" t="str">
        <f t="shared" si="21"/>
        <v>-</v>
      </c>
      <c r="Z212" s="115" t="str">
        <f t="shared" si="21"/>
        <v>-</v>
      </c>
      <c r="AA212" s="115" t="str">
        <f t="shared" si="21"/>
        <v>-</v>
      </c>
      <c r="AB212" s="115" t="str">
        <f t="shared" si="21"/>
        <v>-</v>
      </c>
      <c r="AC212" s="115" t="str">
        <f t="shared" si="21"/>
        <v>-</v>
      </c>
      <c r="AD212" s="115" t="str">
        <f t="shared" si="21"/>
        <v>-</v>
      </c>
      <c r="AE212" s="115" t="str">
        <f t="shared" si="21"/>
        <v>-</v>
      </c>
      <c r="AF212" s="115" t="str">
        <f t="shared" si="17"/>
        <v>-</v>
      </c>
      <c r="AG212" s="115" t="str">
        <f t="shared" si="17"/>
        <v>-</v>
      </c>
      <c r="AH212" s="115" t="str">
        <f t="shared" si="17"/>
        <v>-</v>
      </c>
      <c r="AI212" s="115" t="str">
        <f t="shared" si="17"/>
        <v>-</v>
      </c>
      <c r="AJ212" s="115" t="str">
        <f t="shared" si="17"/>
        <v>-</v>
      </c>
      <c r="AK212" s="115" t="str">
        <f t="shared" si="17"/>
        <v>-</v>
      </c>
      <c r="AL212" s="115" t="str">
        <f t="shared" si="17"/>
        <v>-</v>
      </c>
      <c r="AM212" s="115" t="str">
        <f t="shared" si="17"/>
        <v>-</v>
      </c>
      <c r="AN212" s="115" t="str">
        <f t="shared" si="17"/>
        <v>-</v>
      </c>
      <c r="AO212" s="115" t="str">
        <f t="shared" si="21"/>
        <v>-</v>
      </c>
      <c r="AP212" s="115" t="str">
        <f t="shared" si="18"/>
        <v>-</v>
      </c>
      <c r="AQ212" s="115" t="str">
        <f t="shared" si="18"/>
        <v>-</v>
      </c>
      <c r="AR212" s="115" t="str">
        <f t="shared" si="18"/>
        <v>-</v>
      </c>
      <c r="AS212" s="115" t="str">
        <f t="shared" si="18"/>
        <v>-</v>
      </c>
      <c r="AT212" s="115" t="str">
        <f t="shared" si="18"/>
        <v>-</v>
      </c>
      <c r="AU212" s="115" t="str">
        <f t="shared" si="18"/>
        <v>-</v>
      </c>
      <c r="AV212" s="115" t="str">
        <f t="shared" si="18"/>
        <v>-</v>
      </c>
      <c r="AW212" s="115" t="str">
        <f t="shared" si="18"/>
        <v>-</v>
      </c>
      <c r="AX212" s="115" t="str">
        <f t="shared" si="18"/>
        <v>-</v>
      </c>
      <c r="AY212" s="115" t="str">
        <f t="shared" si="21"/>
        <v>-</v>
      </c>
      <c r="AZ212" s="115" t="str">
        <f t="shared" si="21"/>
        <v>-</v>
      </c>
      <c r="BA212" s="115" t="str">
        <f t="shared" si="21"/>
        <v>-</v>
      </c>
      <c r="BB212" s="115" t="str">
        <f t="shared" si="21"/>
        <v>-</v>
      </c>
      <c r="BC212" s="115" t="str">
        <f t="shared" si="21"/>
        <v>-</v>
      </c>
      <c r="BD212" s="115" t="str">
        <f t="shared" si="21"/>
        <v>-</v>
      </c>
      <c r="BE212" s="115" t="str">
        <f t="shared" si="21"/>
        <v>-</v>
      </c>
      <c r="BF212" s="115" t="str">
        <f t="shared" si="21"/>
        <v>-</v>
      </c>
      <c r="BG212" s="115" t="str">
        <f t="shared" si="21"/>
        <v>-</v>
      </c>
      <c r="BH212" s="116"/>
      <c r="BI212" s="114"/>
    </row>
    <row r="213" spans="1:61">
      <c r="A213" s="38">
        <f t="shared" si="19"/>
        <v>15</v>
      </c>
      <c r="B213" s="115" t="str">
        <f t="shared" si="22"/>
        <v>-</v>
      </c>
      <c r="C213" s="115" t="str">
        <f t="shared" si="22"/>
        <v>-</v>
      </c>
      <c r="D213" s="115" t="str">
        <f t="shared" si="22"/>
        <v>-</v>
      </c>
      <c r="E213" s="115" t="str">
        <f t="shared" si="22"/>
        <v>-</v>
      </c>
      <c r="F213" s="115" t="str">
        <f t="shared" si="22"/>
        <v>-</v>
      </c>
      <c r="G213" s="115" t="str">
        <f t="shared" si="22"/>
        <v>-</v>
      </c>
      <c r="H213" s="115" t="str">
        <f t="shared" si="22"/>
        <v>-</v>
      </c>
      <c r="I213" s="115" t="str">
        <f t="shared" si="22"/>
        <v>-</v>
      </c>
      <c r="J213" s="115" t="str">
        <f t="shared" si="22"/>
        <v>-</v>
      </c>
      <c r="K213" s="115" t="str">
        <f t="shared" si="22"/>
        <v>-</v>
      </c>
      <c r="L213" s="115" t="str">
        <f t="shared" si="22"/>
        <v>-</v>
      </c>
      <c r="M213" s="115" t="str">
        <f t="shared" si="22"/>
        <v>-</v>
      </c>
      <c r="N213" s="115" t="str">
        <f t="shared" si="22"/>
        <v>-</v>
      </c>
      <c r="O213" s="115" t="str">
        <f t="shared" si="22"/>
        <v>-</v>
      </c>
      <c r="P213" s="115" t="str">
        <f t="shared" si="22"/>
        <v>-</v>
      </c>
      <c r="Q213" s="115" t="str">
        <f t="shared" si="22"/>
        <v>-</v>
      </c>
      <c r="R213" s="115" t="str">
        <f t="shared" si="22"/>
        <v>-</v>
      </c>
      <c r="S213" s="115" t="str">
        <f t="shared" si="22"/>
        <v>-</v>
      </c>
      <c r="T213" s="115" t="str">
        <f t="shared" si="22"/>
        <v>-</v>
      </c>
      <c r="U213" s="115" t="str">
        <f t="shared" si="22"/>
        <v>-</v>
      </c>
      <c r="V213" s="115" t="str">
        <f t="shared" si="22"/>
        <v>-</v>
      </c>
      <c r="W213" s="115" t="str">
        <f t="shared" si="22"/>
        <v>-</v>
      </c>
      <c r="X213" s="115" t="str">
        <f t="shared" si="22"/>
        <v>-</v>
      </c>
      <c r="Y213" s="115" t="str">
        <f t="shared" si="21"/>
        <v>-</v>
      </c>
      <c r="Z213" s="115" t="str">
        <f t="shared" si="21"/>
        <v>-</v>
      </c>
      <c r="AA213" s="115" t="str">
        <f t="shared" si="21"/>
        <v>-</v>
      </c>
      <c r="AB213" s="115" t="str">
        <f t="shared" si="21"/>
        <v>-</v>
      </c>
      <c r="AC213" s="115" t="str">
        <f t="shared" si="21"/>
        <v>-</v>
      </c>
      <c r="AD213" s="115" t="str">
        <f t="shared" si="21"/>
        <v>-</v>
      </c>
      <c r="AE213" s="115" t="str">
        <f t="shared" si="21"/>
        <v>-</v>
      </c>
      <c r="AF213" s="115" t="str">
        <f t="shared" si="17"/>
        <v>-</v>
      </c>
      <c r="AG213" s="115" t="str">
        <f t="shared" si="17"/>
        <v>-</v>
      </c>
      <c r="AH213" s="115" t="str">
        <f t="shared" si="17"/>
        <v>-</v>
      </c>
      <c r="AI213" s="115" t="str">
        <f t="shared" si="17"/>
        <v>-</v>
      </c>
      <c r="AJ213" s="115" t="str">
        <f t="shared" si="17"/>
        <v>-</v>
      </c>
      <c r="AK213" s="115" t="str">
        <f t="shared" si="17"/>
        <v>-</v>
      </c>
      <c r="AL213" s="115" t="str">
        <f t="shared" si="17"/>
        <v>-</v>
      </c>
      <c r="AM213" s="115" t="str">
        <f t="shared" si="17"/>
        <v>-</v>
      </c>
      <c r="AN213" s="115" t="str">
        <f t="shared" si="17"/>
        <v>-</v>
      </c>
      <c r="AO213" s="115" t="str">
        <f t="shared" si="21"/>
        <v>-</v>
      </c>
      <c r="AP213" s="115" t="str">
        <f t="shared" si="18"/>
        <v>-</v>
      </c>
      <c r="AQ213" s="115" t="str">
        <f t="shared" si="18"/>
        <v>-</v>
      </c>
      <c r="AR213" s="115" t="str">
        <f t="shared" si="18"/>
        <v>-</v>
      </c>
      <c r="AS213" s="115" t="str">
        <f t="shared" si="18"/>
        <v>-</v>
      </c>
      <c r="AT213" s="115" t="str">
        <f t="shared" si="18"/>
        <v>-</v>
      </c>
      <c r="AU213" s="115" t="str">
        <f t="shared" si="18"/>
        <v>-</v>
      </c>
      <c r="AV213" s="115" t="str">
        <f t="shared" si="18"/>
        <v>-</v>
      </c>
      <c r="AW213" s="115" t="str">
        <f t="shared" si="18"/>
        <v>-</v>
      </c>
      <c r="AX213" s="115" t="str">
        <f t="shared" si="18"/>
        <v>-</v>
      </c>
      <c r="AY213" s="115" t="str">
        <f t="shared" si="21"/>
        <v>-</v>
      </c>
      <c r="AZ213" s="115" t="str">
        <f t="shared" si="21"/>
        <v>-</v>
      </c>
      <c r="BA213" s="115" t="str">
        <f t="shared" si="21"/>
        <v>-</v>
      </c>
      <c r="BB213" s="115" t="str">
        <f t="shared" si="21"/>
        <v>-</v>
      </c>
      <c r="BC213" s="115" t="str">
        <f t="shared" si="21"/>
        <v>!!!</v>
      </c>
      <c r="BD213" s="115" t="str">
        <f t="shared" si="21"/>
        <v>-</v>
      </c>
      <c r="BE213" s="115" t="str">
        <f t="shared" si="21"/>
        <v>-</v>
      </c>
      <c r="BF213" s="115" t="str">
        <f t="shared" si="21"/>
        <v>-</v>
      </c>
      <c r="BG213" s="115" t="str">
        <f t="shared" si="21"/>
        <v>-</v>
      </c>
      <c r="BH213" s="116"/>
      <c r="BI213" s="114"/>
    </row>
    <row r="214" spans="1:61">
      <c r="A214" s="38">
        <f t="shared" si="19"/>
        <v>16</v>
      </c>
      <c r="B214" s="115" t="str">
        <f t="shared" si="22"/>
        <v>-</v>
      </c>
      <c r="C214" s="115" t="str">
        <f t="shared" si="22"/>
        <v>-</v>
      </c>
      <c r="D214" s="115" t="str">
        <f t="shared" si="22"/>
        <v>-</v>
      </c>
      <c r="E214" s="115" t="str">
        <f t="shared" si="22"/>
        <v>-</v>
      </c>
      <c r="F214" s="115" t="str">
        <f t="shared" si="22"/>
        <v>-</v>
      </c>
      <c r="G214" s="115" t="str">
        <f t="shared" si="22"/>
        <v>-</v>
      </c>
      <c r="H214" s="115" t="str">
        <f t="shared" si="22"/>
        <v>-</v>
      </c>
      <c r="I214" s="115" t="str">
        <f t="shared" si="22"/>
        <v>-</v>
      </c>
      <c r="J214" s="115" t="str">
        <f t="shared" si="22"/>
        <v>-</v>
      </c>
      <c r="K214" s="115" t="str">
        <f t="shared" si="22"/>
        <v>-</v>
      </c>
      <c r="L214" s="115" t="str">
        <f t="shared" si="22"/>
        <v>-</v>
      </c>
      <c r="M214" s="115" t="str">
        <f t="shared" si="22"/>
        <v>-</v>
      </c>
      <c r="N214" s="115" t="str">
        <f t="shared" si="22"/>
        <v>-</v>
      </c>
      <c r="O214" s="115" t="str">
        <f t="shared" si="22"/>
        <v>-</v>
      </c>
      <c r="P214" s="115" t="str">
        <f t="shared" si="22"/>
        <v>-</v>
      </c>
      <c r="Q214" s="115" t="str">
        <f t="shared" si="22"/>
        <v>-</v>
      </c>
      <c r="R214" s="115" t="str">
        <f t="shared" si="22"/>
        <v>-</v>
      </c>
      <c r="S214" s="115" t="str">
        <f t="shared" si="22"/>
        <v>-</v>
      </c>
      <c r="T214" s="115" t="str">
        <f t="shared" si="22"/>
        <v>-</v>
      </c>
      <c r="U214" s="115" t="str">
        <f t="shared" si="22"/>
        <v>-</v>
      </c>
      <c r="V214" s="115" t="str">
        <f t="shared" si="22"/>
        <v>-</v>
      </c>
      <c r="W214" s="115" t="str">
        <f t="shared" si="22"/>
        <v>-</v>
      </c>
      <c r="X214" s="115" t="str">
        <f t="shared" si="22"/>
        <v>-</v>
      </c>
      <c r="Y214" s="115" t="str">
        <f t="shared" si="21"/>
        <v>-</v>
      </c>
      <c r="Z214" s="115" t="str">
        <f t="shared" si="21"/>
        <v>-</v>
      </c>
      <c r="AA214" s="115" t="str">
        <f t="shared" si="21"/>
        <v>-</v>
      </c>
      <c r="AB214" s="115" t="str">
        <f t="shared" si="21"/>
        <v>-</v>
      </c>
      <c r="AC214" s="115" t="str">
        <f t="shared" si="21"/>
        <v>-</v>
      </c>
      <c r="AD214" s="115" t="str">
        <f t="shared" si="21"/>
        <v>-</v>
      </c>
      <c r="AE214" s="115" t="str">
        <f t="shared" si="21"/>
        <v>-</v>
      </c>
      <c r="AF214" s="115" t="str">
        <f t="shared" si="17"/>
        <v>-</v>
      </c>
      <c r="AG214" s="115" t="str">
        <f t="shared" si="17"/>
        <v>-</v>
      </c>
      <c r="AH214" s="115" t="str">
        <f t="shared" si="17"/>
        <v>-</v>
      </c>
      <c r="AI214" s="115" t="str">
        <f t="shared" si="17"/>
        <v>-</v>
      </c>
      <c r="AJ214" s="115" t="str">
        <f t="shared" si="17"/>
        <v>-</v>
      </c>
      <c r="AK214" s="115" t="str">
        <f t="shared" si="17"/>
        <v>-</v>
      </c>
      <c r="AL214" s="115" t="str">
        <f t="shared" si="17"/>
        <v>-</v>
      </c>
      <c r="AM214" s="115" t="str">
        <f t="shared" si="17"/>
        <v>-</v>
      </c>
      <c r="AN214" s="115" t="str">
        <f t="shared" si="17"/>
        <v>-</v>
      </c>
      <c r="AO214" s="115" t="str">
        <f t="shared" si="21"/>
        <v>-</v>
      </c>
      <c r="AP214" s="115" t="str">
        <f t="shared" si="18"/>
        <v>-</v>
      </c>
      <c r="AQ214" s="115" t="str">
        <f t="shared" si="18"/>
        <v>-</v>
      </c>
      <c r="AR214" s="115" t="str">
        <f t="shared" si="18"/>
        <v>-</v>
      </c>
      <c r="AS214" s="115" t="str">
        <f t="shared" si="18"/>
        <v>-</v>
      </c>
      <c r="AT214" s="115" t="str">
        <f t="shared" si="18"/>
        <v>-</v>
      </c>
      <c r="AU214" s="115" t="str">
        <f t="shared" si="18"/>
        <v>-</v>
      </c>
      <c r="AV214" s="115" t="str">
        <f t="shared" si="18"/>
        <v>-</v>
      </c>
      <c r="AW214" s="115" t="str">
        <f t="shared" si="18"/>
        <v>-</v>
      </c>
      <c r="AX214" s="115" t="str">
        <f t="shared" si="18"/>
        <v>-</v>
      </c>
      <c r="AY214" s="115" t="str">
        <f t="shared" si="21"/>
        <v>-</v>
      </c>
      <c r="AZ214" s="115" t="str">
        <f t="shared" si="21"/>
        <v>-</v>
      </c>
      <c r="BA214" s="115" t="str">
        <f t="shared" si="21"/>
        <v>-</v>
      </c>
      <c r="BB214" s="115" t="str">
        <f t="shared" si="21"/>
        <v>-</v>
      </c>
      <c r="BC214" s="115" t="str">
        <f t="shared" si="21"/>
        <v>-</v>
      </c>
      <c r="BD214" s="115" t="str">
        <f t="shared" si="21"/>
        <v>-</v>
      </c>
      <c r="BE214" s="115" t="str">
        <f t="shared" si="21"/>
        <v>-</v>
      </c>
      <c r="BF214" s="115" t="str">
        <f t="shared" si="21"/>
        <v>-</v>
      </c>
      <c r="BG214" s="115" t="str">
        <f t="shared" si="21"/>
        <v>-</v>
      </c>
      <c r="BH214" s="116"/>
      <c r="BI214" s="114"/>
    </row>
    <row r="215" spans="1:61">
      <c r="A215" s="38">
        <f t="shared" si="19"/>
        <v>17</v>
      </c>
      <c r="B215" s="115" t="str">
        <f t="shared" si="22"/>
        <v>-</v>
      </c>
      <c r="C215" s="115" t="str">
        <f t="shared" si="22"/>
        <v>-</v>
      </c>
      <c r="D215" s="115" t="str">
        <f t="shared" si="22"/>
        <v>-</v>
      </c>
      <c r="E215" s="115" t="str">
        <f t="shared" si="22"/>
        <v>-</v>
      </c>
      <c r="F215" s="115" t="str">
        <f t="shared" si="22"/>
        <v>-</v>
      </c>
      <c r="G215" s="115" t="str">
        <f t="shared" si="22"/>
        <v>-</v>
      </c>
      <c r="H215" s="115" t="str">
        <f t="shared" si="22"/>
        <v>-</v>
      </c>
      <c r="I215" s="115" t="str">
        <f t="shared" si="22"/>
        <v>-</v>
      </c>
      <c r="J215" s="115" t="str">
        <f t="shared" si="22"/>
        <v>-</v>
      </c>
      <c r="K215" s="115" t="str">
        <f t="shared" si="22"/>
        <v>-</v>
      </c>
      <c r="L215" s="115" t="str">
        <f t="shared" si="22"/>
        <v>-</v>
      </c>
      <c r="M215" s="115" t="str">
        <f t="shared" si="22"/>
        <v>-</v>
      </c>
      <c r="N215" s="115" t="str">
        <f t="shared" si="22"/>
        <v>-</v>
      </c>
      <c r="O215" s="115" t="str">
        <f t="shared" si="22"/>
        <v>-</v>
      </c>
      <c r="P215" s="115" t="str">
        <f t="shared" si="22"/>
        <v>-</v>
      </c>
      <c r="Q215" s="115" t="str">
        <f t="shared" si="22"/>
        <v>-</v>
      </c>
      <c r="R215" s="115" t="str">
        <f t="shared" si="22"/>
        <v>-</v>
      </c>
      <c r="S215" s="115" t="str">
        <f t="shared" si="22"/>
        <v>-</v>
      </c>
      <c r="T215" s="115" t="str">
        <f t="shared" si="22"/>
        <v>-</v>
      </c>
      <c r="U215" s="115" t="str">
        <f t="shared" si="22"/>
        <v>-</v>
      </c>
      <c r="V215" s="115" t="str">
        <f t="shared" si="22"/>
        <v>-</v>
      </c>
      <c r="W215" s="115" t="str">
        <f t="shared" si="22"/>
        <v>-</v>
      </c>
      <c r="X215" s="115" t="str">
        <f t="shared" si="22"/>
        <v>-</v>
      </c>
      <c r="Y215" s="115" t="str">
        <f t="shared" si="21"/>
        <v>-</v>
      </c>
      <c r="Z215" s="115" t="str">
        <f t="shared" si="21"/>
        <v>-</v>
      </c>
      <c r="AA215" s="115" t="str">
        <f t="shared" si="21"/>
        <v>-</v>
      </c>
      <c r="AB215" s="115" t="str">
        <f t="shared" si="21"/>
        <v>-</v>
      </c>
      <c r="AC215" s="115" t="str">
        <f t="shared" si="21"/>
        <v>-</v>
      </c>
      <c r="AD215" s="115" t="str">
        <f t="shared" si="21"/>
        <v>-</v>
      </c>
      <c r="AE215" s="115" t="str">
        <f t="shared" si="21"/>
        <v>-</v>
      </c>
      <c r="AF215" s="115" t="str">
        <f t="shared" si="17"/>
        <v>-</v>
      </c>
      <c r="AG215" s="115" t="str">
        <f t="shared" si="17"/>
        <v>-</v>
      </c>
      <c r="AH215" s="115" t="str">
        <f t="shared" si="17"/>
        <v>-</v>
      </c>
      <c r="AI215" s="115" t="str">
        <f t="shared" si="17"/>
        <v>-</v>
      </c>
      <c r="AJ215" s="115" t="str">
        <f t="shared" si="17"/>
        <v>-</v>
      </c>
      <c r="AK215" s="115" t="str">
        <f t="shared" si="17"/>
        <v>-</v>
      </c>
      <c r="AL215" s="115" t="str">
        <f t="shared" si="17"/>
        <v>-</v>
      </c>
      <c r="AM215" s="115" t="str">
        <f t="shared" si="17"/>
        <v>-</v>
      </c>
      <c r="AN215" s="115" t="str">
        <f t="shared" si="17"/>
        <v>-</v>
      </c>
      <c r="AO215" s="115" t="str">
        <f t="shared" si="21"/>
        <v>-</v>
      </c>
      <c r="AP215" s="115" t="str">
        <f t="shared" si="18"/>
        <v>-</v>
      </c>
      <c r="AQ215" s="115" t="str">
        <f t="shared" si="18"/>
        <v>-</v>
      </c>
      <c r="AR215" s="115" t="str">
        <f t="shared" si="18"/>
        <v>-</v>
      </c>
      <c r="AS215" s="115" t="str">
        <f t="shared" si="18"/>
        <v>-</v>
      </c>
      <c r="AT215" s="115" t="str">
        <f t="shared" si="18"/>
        <v>-</v>
      </c>
      <c r="AU215" s="115" t="str">
        <f t="shared" si="18"/>
        <v>-</v>
      </c>
      <c r="AV215" s="115" t="str">
        <f t="shared" si="18"/>
        <v>-</v>
      </c>
      <c r="AW215" s="115" t="str">
        <f t="shared" si="18"/>
        <v>-</v>
      </c>
      <c r="AX215" s="115" t="str">
        <f t="shared" si="18"/>
        <v>-</v>
      </c>
      <c r="AY215" s="115" t="str">
        <f t="shared" si="21"/>
        <v>-</v>
      </c>
      <c r="AZ215" s="115" t="str">
        <f t="shared" si="21"/>
        <v>-</v>
      </c>
      <c r="BA215" s="115" t="str">
        <f t="shared" si="21"/>
        <v>-</v>
      </c>
      <c r="BB215" s="115" t="str">
        <f t="shared" si="21"/>
        <v>-</v>
      </c>
      <c r="BC215" s="115" t="str">
        <f t="shared" si="21"/>
        <v>-</v>
      </c>
      <c r="BD215" s="115" t="str">
        <f t="shared" si="21"/>
        <v>-</v>
      </c>
      <c r="BE215" s="115" t="str">
        <f t="shared" si="21"/>
        <v>-</v>
      </c>
      <c r="BF215" s="115" t="str">
        <f t="shared" si="21"/>
        <v>-</v>
      </c>
      <c r="BG215" s="115" t="str">
        <f t="shared" si="21"/>
        <v>-</v>
      </c>
      <c r="BH215" s="116"/>
      <c r="BI215" s="114"/>
    </row>
    <row r="216" spans="1:61">
      <c r="A216" s="38">
        <f t="shared" si="19"/>
        <v>18</v>
      </c>
      <c r="B216" s="115" t="str">
        <f t="shared" si="22"/>
        <v>-</v>
      </c>
      <c r="C216" s="115" t="str">
        <f t="shared" si="22"/>
        <v>-</v>
      </c>
      <c r="D216" s="115" t="str">
        <f t="shared" si="22"/>
        <v>-</v>
      </c>
      <c r="E216" s="115" t="str">
        <f t="shared" si="22"/>
        <v>-</v>
      </c>
      <c r="F216" s="115" t="str">
        <f t="shared" si="22"/>
        <v>-</v>
      </c>
      <c r="G216" s="115" t="str">
        <f t="shared" si="22"/>
        <v>-</v>
      </c>
      <c r="H216" s="115" t="str">
        <f t="shared" si="22"/>
        <v>-</v>
      </c>
      <c r="I216" s="115" t="str">
        <f t="shared" si="22"/>
        <v>-</v>
      </c>
      <c r="J216" s="115" t="str">
        <f t="shared" si="22"/>
        <v>-</v>
      </c>
      <c r="K216" s="115" t="str">
        <f t="shared" si="22"/>
        <v>-</v>
      </c>
      <c r="L216" s="115" t="str">
        <f t="shared" si="22"/>
        <v>-</v>
      </c>
      <c r="M216" s="115" t="str">
        <f t="shared" si="22"/>
        <v>-</v>
      </c>
      <c r="N216" s="115" t="str">
        <f t="shared" si="22"/>
        <v>-</v>
      </c>
      <c r="O216" s="115" t="str">
        <f t="shared" si="22"/>
        <v>-</v>
      </c>
      <c r="P216" s="115" t="str">
        <f t="shared" si="22"/>
        <v>-</v>
      </c>
      <c r="Q216" s="115" t="str">
        <f t="shared" si="22"/>
        <v>-</v>
      </c>
      <c r="R216" s="115" t="str">
        <f t="shared" si="22"/>
        <v>-</v>
      </c>
      <c r="S216" s="115" t="str">
        <f t="shared" si="22"/>
        <v>-</v>
      </c>
      <c r="T216" s="115" t="str">
        <f t="shared" si="22"/>
        <v>-</v>
      </c>
      <c r="U216" s="115" t="str">
        <f t="shared" si="22"/>
        <v>-</v>
      </c>
      <c r="V216" s="115" t="str">
        <f t="shared" si="22"/>
        <v>-</v>
      </c>
      <c r="W216" s="115" t="str">
        <f t="shared" si="22"/>
        <v>-</v>
      </c>
      <c r="X216" s="115" t="str">
        <f t="shared" si="22"/>
        <v>-</v>
      </c>
      <c r="Y216" s="115" t="str">
        <f t="shared" si="21"/>
        <v>-</v>
      </c>
      <c r="Z216" s="115" t="str">
        <f t="shared" si="21"/>
        <v>-</v>
      </c>
      <c r="AA216" s="115" t="str">
        <f t="shared" si="21"/>
        <v>-</v>
      </c>
      <c r="AB216" s="115" t="str">
        <f t="shared" si="21"/>
        <v>-</v>
      </c>
      <c r="AC216" s="115" t="str">
        <f t="shared" si="21"/>
        <v>-</v>
      </c>
      <c r="AD216" s="115" t="str">
        <f t="shared" si="21"/>
        <v>-</v>
      </c>
      <c r="AE216" s="115" t="str">
        <f t="shared" si="21"/>
        <v>-</v>
      </c>
      <c r="AF216" s="115" t="str">
        <f t="shared" si="17"/>
        <v>-</v>
      </c>
      <c r="AG216" s="115" t="str">
        <f t="shared" si="17"/>
        <v>-</v>
      </c>
      <c r="AH216" s="115" t="str">
        <f t="shared" si="17"/>
        <v>-</v>
      </c>
      <c r="AI216" s="115" t="str">
        <f t="shared" si="17"/>
        <v>-</v>
      </c>
      <c r="AJ216" s="115" t="str">
        <f t="shared" si="17"/>
        <v>-</v>
      </c>
      <c r="AK216" s="115" t="str">
        <f t="shared" si="17"/>
        <v>-</v>
      </c>
      <c r="AL216" s="115" t="str">
        <f t="shared" si="17"/>
        <v>-</v>
      </c>
      <c r="AM216" s="115" t="str">
        <f t="shared" si="17"/>
        <v>-</v>
      </c>
      <c r="AN216" s="115" t="str">
        <f t="shared" si="17"/>
        <v>-</v>
      </c>
      <c r="AO216" s="115" t="str">
        <f t="shared" si="21"/>
        <v>-</v>
      </c>
      <c r="AP216" s="115" t="str">
        <f t="shared" si="18"/>
        <v>-</v>
      </c>
      <c r="AQ216" s="115" t="str">
        <f t="shared" si="18"/>
        <v>-</v>
      </c>
      <c r="AR216" s="115" t="str">
        <f t="shared" si="18"/>
        <v>-</v>
      </c>
      <c r="AS216" s="115" t="str">
        <f t="shared" si="18"/>
        <v>-</v>
      </c>
      <c r="AT216" s="115" t="str">
        <f t="shared" si="18"/>
        <v>-</v>
      </c>
      <c r="AU216" s="115" t="str">
        <f t="shared" si="18"/>
        <v>-</v>
      </c>
      <c r="AV216" s="115" t="str">
        <f t="shared" si="18"/>
        <v>-</v>
      </c>
      <c r="AW216" s="115" t="str">
        <f t="shared" si="18"/>
        <v>-</v>
      </c>
      <c r="AX216" s="115" t="str">
        <f t="shared" si="18"/>
        <v>-</v>
      </c>
      <c r="AY216" s="115" t="str">
        <f t="shared" si="21"/>
        <v>-</v>
      </c>
      <c r="AZ216" s="115" t="str">
        <f t="shared" si="21"/>
        <v>-</v>
      </c>
      <c r="BA216" s="115" t="str">
        <f t="shared" si="21"/>
        <v>-</v>
      </c>
      <c r="BB216" s="115" t="str">
        <f t="shared" si="21"/>
        <v>-</v>
      </c>
      <c r="BC216" s="115" t="str">
        <f t="shared" si="21"/>
        <v>-</v>
      </c>
      <c r="BD216" s="115" t="str">
        <f t="shared" si="21"/>
        <v>-</v>
      </c>
      <c r="BE216" s="115" t="str">
        <f t="shared" si="21"/>
        <v>-</v>
      </c>
      <c r="BF216" s="115" t="str">
        <f t="shared" si="21"/>
        <v>-</v>
      </c>
      <c r="BG216" s="115" t="str">
        <f t="shared" si="21"/>
        <v>-</v>
      </c>
      <c r="BH216" s="116"/>
      <c r="BI216" s="114"/>
    </row>
    <row r="217" spans="1:61">
      <c r="A217" s="38">
        <f t="shared" si="19"/>
        <v>19</v>
      </c>
      <c r="B217" s="115" t="str">
        <f t="shared" si="22"/>
        <v>-</v>
      </c>
      <c r="C217" s="115" t="str">
        <f t="shared" si="22"/>
        <v>-</v>
      </c>
      <c r="D217" s="115" t="str">
        <f t="shared" si="22"/>
        <v>-</v>
      </c>
      <c r="E217" s="115" t="str">
        <f t="shared" si="22"/>
        <v>-</v>
      </c>
      <c r="F217" s="115" t="str">
        <f t="shared" si="22"/>
        <v>-</v>
      </c>
      <c r="G217" s="115" t="str">
        <f t="shared" si="22"/>
        <v>-</v>
      </c>
      <c r="H217" s="115" t="str">
        <f t="shared" si="22"/>
        <v>-</v>
      </c>
      <c r="I217" s="115" t="str">
        <f t="shared" si="22"/>
        <v>-</v>
      </c>
      <c r="J217" s="115" t="str">
        <f t="shared" si="22"/>
        <v>-</v>
      </c>
      <c r="K217" s="115" t="str">
        <f t="shared" si="22"/>
        <v>-</v>
      </c>
      <c r="L217" s="115" t="str">
        <f t="shared" si="22"/>
        <v>-</v>
      </c>
      <c r="M217" s="115" t="str">
        <f t="shared" si="22"/>
        <v>-</v>
      </c>
      <c r="N217" s="115" t="str">
        <f t="shared" si="22"/>
        <v>-</v>
      </c>
      <c r="O217" s="115" t="str">
        <f t="shared" si="22"/>
        <v>-</v>
      </c>
      <c r="P217" s="115" t="str">
        <f t="shared" si="22"/>
        <v>-</v>
      </c>
      <c r="Q217" s="115" t="str">
        <f t="shared" si="22"/>
        <v>-</v>
      </c>
      <c r="R217" s="115" t="str">
        <f t="shared" si="22"/>
        <v>-</v>
      </c>
      <c r="S217" s="115" t="str">
        <f t="shared" si="22"/>
        <v>-</v>
      </c>
      <c r="T217" s="115" t="str">
        <f t="shared" si="22"/>
        <v>-</v>
      </c>
      <c r="U217" s="115" t="str">
        <f t="shared" si="22"/>
        <v>-</v>
      </c>
      <c r="V217" s="115" t="str">
        <f t="shared" si="22"/>
        <v>-</v>
      </c>
      <c r="W217" s="115" t="str">
        <f t="shared" si="22"/>
        <v>-</v>
      </c>
      <c r="X217" s="115" t="str">
        <f t="shared" si="22"/>
        <v>-</v>
      </c>
      <c r="Y217" s="115" t="str">
        <f t="shared" si="21"/>
        <v>-</v>
      </c>
      <c r="Z217" s="115" t="str">
        <f t="shared" si="21"/>
        <v>-</v>
      </c>
      <c r="AA217" s="115" t="str">
        <f t="shared" si="21"/>
        <v>-</v>
      </c>
      <c r="AB217" s="115" t="str">
        <f t="shared" si="21"/>
        <v>-</v>
      </c>
      <c r="AC217" s="115" t="str">
        <f t="shared" si="21"/>
        <v>-</v>
      </c>
      <c r="AD217" s="115" t="str">
        <f t="shared" si="21"/>
        <v>-</v>
      </c>
      <c r="AE217" s="115" t="str">
        <f t="shared" si="21"/>
        <v>-</v>
      </c>
      <c r="AF217" s="115" t="str">
        <f t="shared" si="17"/>
        <v>-</v>
      </c>
      <c r="AG217" s="115" t="str">
        <f t="shared" si="17"/>
        <v>-</v>
      </c>
      <c r="AH217" s="115" t="str">
        <f t="shared" si="17"/>
        <v>-</v>
      </c>
      <c r="AI217" s="115" t="str">
        <f t="shared" si="17"/>
        <v>-</v>
      </c>
      <c r="AJ217" s="115" t="str">
        <f t="shared" si="17"/>
        <v>-</v>
      </c>
      <c r="AK217" s="115" t="str">
        <f t="shared" si="17"/>
        <v>-</v>
      </c>
      <c r="AL217" s="115" t="str">
        <f t="shared" si="17"/>
        <v>-</v>
      </c>
      <c r="AM217" s="115" t="str">
        <f t="shared" si="17"/>
        <v>-</v>
      </c>
      <c r="AN217" s="115" t="str">
        <f t="shared" si="17"/>
        <v>-</v>
      </c>
      <c r="AO217" s="115" t="str">
        <f t="shared" si="21"/>
        <v>-</v>
      </c>
      <c r="AP217" s="115" t="str">
        <f t="shared" si="18"/>
        <v>-</v>
      </c>
      <c r="AQ217" s="115" t="str">
        <f t="shared" si="18"/>
        <v>-</v>
      </c>
      <c r="AR217" s="115" t="str">
        <f t="shared" si="18"/>
        <v>-</v>
      </c>
      <c r="AS217" s="115" t="str">
        <f t="shared" si="18"/>
        <v>-</v>
      </c>
      <c r="AT217" s="115" t="str">
        <f t="shared" si="18"/>
        <v>-</v>
      </c>
      <c r="AU217" s="115" t="str">
        <f t="shared" si="18"/>
        <v>-</v>
      </c>
      <c r="AV217" s="115" t="str">
        <f t="shared" si="18"/>
        <v>-</v>
      </c>
      <c r="AW217" s="115" t="str">
        <f t="shared" si="18"/>
        <v>-</v>
      </c>
      <c r="AX217" s="115" t="str">
        <f t="shared" si="18"/>
        <v>-</v>
      </c>
      <c r="AY217" s="115" t="str">
        <f t="shared" si="21"/>
        <v>-</v>
      </c>
      <c r="AZ217" s="115" t="str">
        <f t="shared" si="21"/>
        <v>-</v>
      </c>
      <c r="BA217" s="115" t="str">
        <f t="shared" si="21"/>
        <v>-</v>
      </c>
      <c r="BB217" s="115" t="str">
        <f t="shared" si="21"/>
        <v>-</v>
      </c>
      <c r="BC217" s="115" t="str">
        <f t="shared" si="21"/>
        <v>-</v>
      </c>
      <c r="BD217" s="115" t="str">
        <f t="shared" si="21"/>
        <v>-</v>
      </c>
      <c r="BE217" s="115" t="str">
        <f t="shared" si="21"/>
        <v>-</v>
      </c>
      <c r="BF217" s="115" t="str">
        <f t="shared" si="21"/>
        <v>-</v>
      </c>
      <c r="BG217" s="115" t="str">
        <f t="shared" si="21"/>
        <v>-</v>
      </c>
      <c r="BH217" s="116"/>
      <c r="BI217" s="114"/>
    </row>
    <row r="218" spans="1:61">
      <c r="A218" s="38">
        <f t="shared" si="19"/>
        <v>20</v>
      </c>
      <c r="B218" s="115" t="str">
        <f t="shared" si="22"/>
        <v>-</v>
      </c>
      <c r="C218" s="115" t="str">
        <f t="shared" si="22"/>
        <v>-</v>
      </c>
      <c r="D218" s="115" t="str">
        <f t="shared" si="22"/>
        <v>-</v>
      </c>
      <c r="E218" s="115" t="str">
        <f t="shared" si="22"/>
        <v>-</v>
      </c>
      <c r="F218" s="115" t="str">
        <f t="shared" si="22"/>
        <v>-</v>
      </c>
      <c r="G218" s="115" t="str">
        <f t="shared" si="22"/>
        <v>-</v>
      </c>
      <c r="H218" s="115" t="str">
        <f t="shared" si="22"/>
        <v>-</v>
      </c>
      <c r="I218" s="115" t="str">
        <f t="shared" si="22"/>
        <v>-</v>
      </c>
      <c r="J218" s="115" t="str">
        <f t="shared" si="22"/>
        <v>-</v>
      </c>
      <c r="K218" s="115" t="str">
        <f t="shared" si="22"/>
        <v>-</v>
      </c>
      <c r="L218" s="115" t="str">
        <f t="shared" si="22"/>
        <v>-</v>
      </c>
      <c r="M218" s="115" t="str">
        <f t="shared" si="22"/>
        <v>-</v>
      </c>
      <c r="N218" s="115" t="str">
        <f t="shared" si="22"/>
        <v>-</v>
      </c>
      <c r="O218" s="115" t="str">
        <f t="shared" si="22"/>
        <v>-</v>
      </c>
      <c r="P218" s="115" t="str">
        <f t="shared" si="22"/>
        <v>-</v>
      </c>
      <c r="Q218" s="115" t="str">
        <f t="shared" si="22"/>
        <v>-</v>
      </c>
      <c r="R218" s="115" t="str">
        <f t="shared" si="22"/>
        <v>-</v>
      </c>
      <c r="S218" s="115" t="str">
        <f t="shared" si="22"/>
        <v>-</v>
      </c>
      <c r="T218" s="115" t="str">
        <f t="shared" si="22"/>
        <v>-</v>
      </c>
      <c r="U218" s="115" t="str">
        <f t="shared" si="22"/>
        <v>-</v>
      </c>
      <c r="V218" s="115" t="str">
        <f t="shared" si="22"/>
        <v>-</v>
      </c>
      <c r="W218" s="115" t="str">
        <f t="shared" si="22"/>
        <v>-</v>
      </c>
      <c r="X218" s="115" t="str">
        <f t="shared" si="22"/>
        <v>-</v>
      </c>
      <c r="Y218" s="115" t="str">
        <f t="shared" si="21"/>
        <v>-</v>
      </c>
      <c r="Z218" s="115" t="str">
        <f t="shared" si="21"/>
        <v>-</v>
      </c>
      <c r="AA218" s="115" t="str">
        <f t="shared" si="21"/>
        <v>-</v>
      </c>
      <c r="AB218" s="115" t="str">
        <f t="shared" si="21"/>
        <v>-</v>
      </c>
      <c r="AC218" s="115" t="str">
        <f t="shared" si="21"/>
        <v>-</v>
      </c>
      <c r="AD218" s="115" t="str">
        <f t="shared" si="21"/>
        <v>-</v>
      </c>
      <c r="AE218" s="115" t="str">
        <f t="shared" si="21"/>
        <v>-</v>
      </c>
      <c r="AF218" s="115" t="str">
        <f t="shared" si="17"/>
        <v>-</v>
      </c>
      <c r="AG218" s="115" t="str">
        <f t="shared" si="17"/>
        <v>-</v>
      </c>
      <c r="AH218" s="115" t="str">
        <f t="shared" si="17"/>
        <v>-</v>
      </c>
      <c r="AI218" s="115" t="str">
        <f t="shared" si="17"/>
        <v>-</v>
      </c>
      <c r="AJ218" s="115" t="str">
        <f t="shared" si="17"/>
        <v>-</v>
      </c>
      <c r="AK218" s="115" t="str">
        <f t="shared" si="17"/>
        <v>-</v>
      </c>
      <c r="AL218" s="115" t="str">
        <f t="shared" si="17"/>
        <v>-</v>
      </c>
      <c r="AM218" s="115" t="str">
        <f t="shared" si="17"/>
        <v>-</v>
      </c>
      <c r="AN218" s="115" t="str">
        <f t="shared" si="17"/>
        <v>-</v>
      </c>
      <c r="AO218" s="115" t="str">
        <f t="shared" si="21"/>
        <v>-</v>
      </c>
      <c r="AP218" s="115" t="str">
        <f t="shared" si="18"/>
        <v>-</v>
      </c>
      <c r="AQ218" s="115" t="str">
        <f t="shared" si="18"/>
        <v>-</v>
      </c>
      <c r="AR218" s="115" t="str">
        <f t="shared" si="18"/>
        <v>-</v>
      </c>
      <c r="AS218" s="115" t="str">
        <f t="shared" si="18"/>
        <v>-</v>
      </c>
      <c r="AT218" s="115" t="str">
        <f t="shared" si="18"/>
        <v>-</v>
      </c>
      <c r="AU218" s="115" t="str">
        <f t="shared" si="18"/>
        <v>-</v>
      </c>
      <c r="AV218" s="115" t="str">
        <f t="shared" si="18"/>
        <v>-</v>
      </c>
      <c r="AW218" s="115" t="str">
        <f t="shared" si="18"/>
        <v>-</v>
      </c>
      <c r="AX218" s="115" t="str">
        <f t="shared" si="18"/>
        <v>-</v>
      </c>
      <c r="AY218" s="115" t="str">
        <f t="shared" si="21"/>
        <v>-</v>
      </c>
      <c r="AZ218" s="115" t="str">
        <f t="shared" si="21"/>
        <v>-</v>
      </c>
      <c r="BA218" s="115" t="str">
        <f t="shared" si="21"/>
        <v>-</v>
      </c>
      <c r="BB218" s="115" t="str">
        <f t="shared" si="21"/>
        <v>-</v>
      </c>
      <c r="BC218" s="115" t="str">
        <f t="shared" si="21"/>
        <v>-</v>
      </c>
      <c r="BD218" s="115" t="str">
        <f t="shared" si="21"/>
        <v>-</v>
      </c>
      <c r="BE218" s="115" t="str">
        <f t="shared" si="21"/>
        <v>-</v>
      </c>
      <c r="BF218" s="115" t="str">
        <f t="shared" si="21"/>
        <v>-</v>
      </c>
      <c r="BG218" s="115" t="str">
        <f t="shared" si="21"/>
        <v>-</v>
      </c>
      <c r="BH218" s="116"/>
      <c r="BI218" s="114"/>
    </row>
    <row r="219" spans="1:61">
      <c r="A219" s="38">
        <f t="shared" si="19"/>
        <v>21</v>
      </c>
      <c r="B219" s="115" t="str">
        <f t="shared" si="22"/>
        <v>-</v>
      </c>
      <c r="C219" s="115" t="str">
        <f t="shared" si="22"/>
        <v>-</v>
      </c>
      <c r="D219" s="115" t="str">
        <f t="shared" si="22"/>
        <v>-</v>
      </c>
      <c r="E219" s="115" t="str">
        <f t="shared" si="22"/>
        <v>-</v>
      </c>
      <c r="F219" s="115" t="str">
        <f t="shared" si="22"/>
        <v>-</v>
      </c>
      <c r="G219" s="115" t="str">
        <f t="shared" si="22"/>
        <v>-</v>
      </c>
      <c r="H219" s="115" t="str">
        <f t="shared" si="22"/>
        <v>-</v>
      </c>
      <c r="I219" s="115" t="str">
        <f t="shared" si="22"/>
        <v>-</v>
      </c>
      <c r="J219" s="115" t="str">
        <f t="shared" si="22"/>
        <v>-</v>
      </c>
      <c r="K219" s="115" t="str">
        <f t="shared" si="22"/>
        <v>-</v>
      </c>
      <c r="L219" s="115" t="str">
        <f t="shared" si="22"/>
        <v>-</v>
      </c>
      <c r="M219" s="115" t="str">
        <f t="shared" si="22"/>
        <v>-</v>
      </c>
      <c r="N219" s="115" t="str">
        <f t="shared" si="22"/>
        <v>-</v>
      </c>
      <c r="O219" s="115" t="str">
        <f t="shared" si="22"/>
        <v>-</v>
      </c>
      <c r="P219" s="115" t="str">
        <f t="shared" si="22"/>
        <v>-</v>
      </c>
      <c r="Q219" s="115" t="str">
        <f t="shared" si="22"/>
        <v>-</v>
      </c>
      <c r="R219" s="115" t="str">
        <f t="shared" si="22"/>
        <v>-</v>
      </c>
      <c r="S219" s="115" t="str">
        <f t="shared" si="22"/>
        <v>-</v>
      </c>
      <c r="T219" s="115" t="str">
        <f t="shared" si="22"/>
        <v>-</v>
      </c>
      <c r="U219" s="115" t="str">
        <f t="shared" si="22"/>
        <v>-</v>
      </c>
      <c r="V219" s="115" t="str">
        <f t="shared" si="22"/>
        <v>-</v>
      </c>
      <c r="W219" s="115" t="str">
        <f t="shared" si="22"/>
        <v>-</v>
      </c>
      <c r="X219" s="115" t="str">
        <f t="shared" si="22"/>
        <v>-</v>
      </c>
      <c r="Y219" s="115" t="str">
        <f t="shared" si="21"/>
        <v>-</v>
      </c>
      <c r="Z219" s="115" t="str">
        <f t="shared" si="21"/>
        <v>-</v>
      </c>
      <c r="AA219" s="115" t="str">
        <f t="shared" si="21"/>
        <v>-</v>
      </c>
      <c r="AB219" s="115" t="str">
        <f t="shared" si="21"/>
        <v>-</v>
      </c>
      <c r="AC219" s="115" t="str">
        <f t="shared" si="21"/>
        <v>-</v>
      </c>
      <c r="AD219" s="115" t="str">
        <f t="shared" si="21"/>
        <v>-</v>
      </c>
      <c r="AE219" s="115" t="str">
        <f t="shared" si="21"/>
        <v>-</v>
      </c>
      <c r="AF219" s="115" t="str">
        <f t="shared" si="17"/>
        <v>-</v>
      </c>
      <c r="AG219" s="115" t="str">
        <f t="shared" si="17"/>
        <v>-</v>
      </c>
      <c r="AH219" s="115" t="str">
        <f t="shared" si="17"/>
        <v>-</v>
      </c>
      <c r="AI219" s="115" t="str">
        <f t="shared" si="17"/>
        <v>-</v>
      </c>
      <c r="AJ219" s="115" t="str">
        <f t="shared" si="17"/>
        <v>-</v>
      </c>
      <c r="AK219" s="115" t="str">
        <f t="shared" si="17"/>
        <v>-</v>
      </c>
      <c r="AL219" s="115" t="str">
        <f t="shared" si="17"/>
        <v>-</v>
      </c>
      <c r="AM219" s="115" t="str">
        <f t="shared" si="17"/>
        <v>-</v>
      </c>
      <c r="AN219" s="115" t="str">
        <f t="shared" si="17"/>
        <v>-</v>
      </c>
      <c r="AO219" s="115" t="str">
        <f t="shared" si="21"/>
        <v>-</v>
      </c>
      <c r="AP219" s="115" t="str">
        <f t="shared" si="18"/>
        <v>-</v>
      </c>
      <c r="AQ219" s="115" t="str">
        <f t="shared" si="18"/>
        <v>-</v>
      </c>
      <c r="AR219" s="115" t="str">
        <f t="shared" si="18"/>
        <v>-</v>
      </c>
      <c r="AS219" s="115" t="str">
        <f t="shared" si="18"/>
        <v>-</v>
      </c>
      <c r="AT219" s="115" t="str">
        <f t="shared" si="18"/>
        <v>-</v>
      </c>
      <c r="AU219" s="115" t="str">
        <f t="shared" si="18"/>
        <v>-</v>
      </c>
      <c r="AV219" s="115" t="str">
        <f t="shared" si="18"/>
        <v>-</v>
      </c>
      <c r="AW219" s="115" t="str">
        <f t="shared" si="18"/>
        <v>-</v>
      </c>
      <c r="AX219" s="115" t="str">
        <f t="shared" si="18"/>
        <v>-</v>
      </c>
      <c r="AY219" s="115" t="str">
        <f t="shared" si="21"/>
        <v>-</v>
      </c>
      <c r="AZ219" s="115" t="str">
        <f t="shared" si="21"/>
        <v>-</v>
      </c>
      <c r="BA219" s="115" t="str">
        <f t="shared" si="21"/>
        <v>-</v>
      </c>
      <c r="BB219" s="115" t="str">
        <f t="shared" si="21"/>
        <v>-</v>
      </c>
      <c r="BC219" s="115" t="str">
        <f t="shared" si="21"/>
        <v>-</v>
      </c>
      <c r="BD219" s="115" t="str">
        <f t="shared" si="21"/>
        <v>-</v>
      </c>
      <c r="BE219" s="115" t="str">
        <f t="shared" si="21"/>
        <v>-</v>
      </c>
      <c r="BF219" s="115" t="str">
        <f t="shared" si="21"/>
        <v>-</v>
      </c>
      <c r="BG219" s="115" t="str">
        <f t="shared" si="21"/>
        <v>-</v>
      </c>
      <c r="BH219" s="116"/>
      <c r="BI219" s="114"/>
    </row>
    <row r="220" spans="1:61">
      <c r="A220" s="38">
        <f t="shared" si="19"/>
        <v>22</v>
      </c>
      <c r="B220" s="115" t="str">
        <f t="shared" si="22"/>
        <v>-</v>
      </c>
      <c r="C220" s="115" t="str">
        <f t="shared" si="22"/>
        <v>-</v>
      </c>
      <c r="D220" s="115" t="str">
        <f t="shared" si="22"/>
        <v>-</v>
      </c>
      <c r="E220" s="115" t="str">
        <f t="shared" si="22"/>
        <v>-</v>
      </c>
      <c r="F220" s="115" t="str">
        <f t="shared" si="22"/>
        <v>-</v>
      </c>
      <c r="G220" s="115" t="str">
        <f t="shared" si="22"/>
        <v>-</v>
      </c>
      <c r="H220" s="115" t="str">
        <f t="shared" si="22"/>
        <v>-</v>
      </c>
      <c r="I220" s="115" t="str">
        <f t="shared" si="22"/>
        <v>-</v>
      </c>
      <c r="J220" s="115" t="str">
        <f t="shared" si="22"/>
        <v>-</v>
      </c>
      <c r="K220" s="115" t="str">
        <f t="shared" si="22"/>
        <v>-</v>
      </c>
      <c r="L220" s="115" t="str">
        <f t="shared" si="22"/>
        <v>-</v>
      </c>
      <c r="M220" s="115" t="str">
        <f t="shared" si="22"/>
        <v>-</v>
      </c>
      <c r="N220" s="115" t="str">
        <f t="shared" si="22"/>
        <v>-</v>
      </c>
      <c r="O220" s="115" t="str">
        <f t="shared" si="22"/>
        <v>-</v>
      </c>
      <c r="P220" s="115" t="str">
        <f t="shared" si="22"/>
        <v>-</v>
      </c>
      <c r="Q220" s="115" t="str">
        <f t="shared" si="22"/>
        <v>-</v>
      </c>
      <c r="R220" s="115" t="str">
        <f t="shared" si="22"/>
        <v>-</v>
      </c>
      <c r="S220" s="115" t="str">
        <f t="shared" si="22"/>
        <v>-</v>
      </c>
      <c r="T220" s="115" t="str">
        <f t="shared" si="22"/>
        <v>-</v>
      </c>
      <c r="U220" s="115" t="str">
        <f t="shared" si="22"/>
        <v>-</v>
      </c>
      <c r="V220" s="115" t="str">
        <f t="shared" si="22"/>
        <v>-</v>
      </c>
      <c r="W220" s="115" t="str">
        <f t="shared" si="22"/>
        <v>-</v>
      </c>
      <c r="X220" s="115" t="str">
        <f t="shared" si="22"/>
        <v>-</v>
      </c>
      <c r="Y220" s="115" t="str">
        <f t="shared" si="21"/>
        <v>-</v>
      </c>
      <c r="Z220" s="115" t="str">
        <f t="shared" si="21"/>
        <v>-</v>
      </c>
      <c r="AA220" s="115" t="str">
        <f t="shared" si="21"/>
        <v>-</v>
      </c>
      <c r="AB220" s="115" t="str">
        <f t="shared" si="21"/>
        <v>-</v>
      </c>
      <c r="AC220" s="115" t="str">
        <f t="shared" si="21"/>
        <v>-</v>
      </c>
      <c r="AD220" s="115" t="str">
        <f t="shared" si="21"/>
        <v>-</v>
      </c>
      <c r="AE220" s="115" t="str">
        <f t="shared" si="21"/>
        <v>-</v>
      </c>
      <c r="AF220" s="115" t="str">
        <f t="shared" si="17"/>
        <v>-</v>
      </c>
      <c r="AG220" s="115" t="str">
        <f t="shared" si="17"/>
        <v>-</v>
      </c>
      <c r="AH220" s="115" t="str">
        <f t="shared" si="17"/>
        <v>-</v>
      </c>
      <c r="AI220" s="115" t="str">
        <f t="shared" si="17"/>
        <v>-</v>
      </c>
      <c r="AJ220" s="115" t="str">
        <f t="shared" si="17"/>
        <v>-</v>
      </c>
      <c r="AK220" s="115" t="str">
        <f t="shared" si="17"/>
        <v>-</v>
      </c>
      <c r="AL220" s="115" t="str">
        <f t="shared" si="17"/>
        <v>-</v>
      </c>
      <c r="AM220" s="115" t="str">
        <f t="shared" si="17"/>
        <v>-</v>
      </c>
      <c r="AN220" s="115" t="str">
        <f t="shared" si="17"/>
        <v>-</v>
      </c>
      <c r="AO220" s="115" t="str">
        <f t="shared" si="21"/>
        <v>-</v>
      </c>
      <c r="AP220" s="115" t="str">
        <f t="shared" si="18"/>
        <v>-</v>
      </c>
      <c r="AQ220" s="115" t="str">
        <f t="shared" si="18"/>
        <v>-</v>
      </c>
      <c r="AR220" s="115" t="str">
        <f t="shared" si="18"/>
        <v>-</v>
      </c>
      <c r="AS220" s="115" t="str">
        <f t="shared" si="18"/>
        <v>-</v>
      </c>
      <c r="AT220" s="115" t="str">
        <f t="shared" si="18"/>
        <v>-</v>
      </c>
      <c r="AU220" s="115" t="str">
        <f t="shared" si="18"/>
        <v>-</v>
      </c>
      <c r="AV220" s="115" t="str">
        <f t="shared" si="18"/>
        <v>-</v>
      </c>
      <c r="AW220" s="115" t="str">
        <f t="shared" si="18"/>
        <v>-</v>
      </c>
      <c r="AX220" s="115" t="str">
        <f t="shared" si="18"/>
        <v>-</v>
      </c>
      <c r="AY220" s="115" t="str">
        <f t="shared" si="21"/>
        <v>-</v>
      </c>
      <c r="AZ220" s="115" t="str">
        <f t="shared" si="21"/>
        <v>-</v>
      </c>
      <c r="BA220" s="115" t="str">
        <f t="shared" si="21"/>
        <v>-</v>
      </c>
      <c r="BB220" s="115" t="str">
        <f t="shared" si="21"/>
        <v>-</v>
      </c>
      <c r="BC220" s="115" t="str">
        <f t="shared" si="21"/>
        <v>-</v>
      </c>
      <c r="BD220" s="115" t="str">
        <f t="shared" si="21"/>
        <v>-</v>
      </c>
      <c r="BE220" s="115" t="str">
        <f t="shared" si="21"/>
        <v>-</v>
      </c>
      <c r="BF220" s="115" t="str">
        <f t="shared" si="21"/>
        <v>-</v>
      </c>
      <c r="BG220" s="115" t="str">
        <f t="shared" si="21"/>
        <v>-</v>
      </c>
      <c r="BH220" s="116"/>
      <c r="BI220" s="114"/>
    </row>
    <row r="221" spans="1:61">
      <c r="A221" s="38">
        <f t="shared" si="19"/>
        <v>23</v>
      </c>
      <c r="B221" s="115" t="str">
        <f t="shared" si="22"/>
        <v>-</v>
      </c>
      <c r="C221" s="115" t="str">
        <f t="shared" si="22"/>
        <v>-</v>
      </c>
      <c r="D221" s="115" t="str">
        <f t="shared" si="22"/>
        <v>-</v>
      </c>
      <c r="E221" s="115" t="str">
        <f t="shared" si="22"/>
        <v>-</v>
      </c>
      <c r="F221" s="115" t="str">
        <f t="shared" si="22"/>
        <v>-</v>
      </c>
      <c r="G221" s="115" t="str">
        <f t="shared" si="22"/>
        <v>-</v>
      </c>
      <c r="H221" s="115" t="str">
        <f t="shared" si="22"/>
        <v>-</v>
      </c>
      <c r="I221" s="115" t="str">
        <f t="shared" si="22"/>
        <v>-</v>
      </c>
      <c r="J221" s="115" t="str">
        <f t="shared" si="22"/>
        <v>-</v>
      </c>
      <c r="K221" s="115" t="str">
        <f t="shared" si="22"/>
        <v>-</v>
      </c>
      <c r="L221" s="115" t="str">
        <f t="shared" si="22"/>
        <v>-</v>
      </c>
      <c r="M221" s="115" t="str">
        <f t="shared" si="22"/>
        <v>-</v>
      </c>
      <c r="N221" s="115" t="str">
        <f t="shared" si="22"/>
        <v>-</v>
      </c>
      <c r="O221" s="115" t="str">
        <f t="shared" si="22"/>
        <v>-</v>
      </c>
      <c r="P221" s="115" t="str">
        <f t="shared" si="22"/>
        <v>-</v>
      </c>
      <c r="Q221" s="115" t="str">
        <f t="shared" si="22"/>
        <v>-</v>
      </c>
      <c r="R221" s="115" t="str">
        <f t="shared" si="22"/>
        <v>-</v>
      </c>
      <c r="S221" s="115" t="str">
        <f t="shared" si="22"/>
        <v>-</v>
      </c>
      <c r="T221" s="115" t="str">
        <f t="shared" si="22"/>
        <v>-</v>
      </c>
      <c r="U221" s="115" t="str">
        <f t="shared" si="22"/>
        <v>-</v>
      </c>
      <c r="V221" s="115" t="str">
        <f t="shared" si="22"/>
        <v>-</v>
      </c>
      <c r="W221" s="115" t="str">
        <f t="shared" si="22"/>
        <v>-</v>
      </c>
      <c r="X221" s="115" t="str">
        <f t="shared" si="22"/>
        <v>-</v>
      </c>
      <c r="Y221" s="115" t="str">
        <f t="shared" si="21"/>
        <v>-</v>
      </c>
      <c r="Z221" s="115" t="str">
        <f t="shared" si="21"/>
        <v>-</v>
      </c>
      <c r="AA221" s="115" t="str">
        <f t="shared" si="21"/>
        <v>-</v>
      </c>
      <c r="AB221" s="115" t="str">
        <f t="shared" si="21"/>
        <v>-</v>
      </c>
      <c r="AC221" s="115" t="str">
        <f t="shared" si="21"/>
        <v>-</v>
      </c>
      <c r="AD221" s="115" t="str">
        <f t="shared" si="21"/>
        <v>-</v>
      </c>
      <c r="AE221" s="115" t="str">
        <f t="shared" si="21"/>
        <v>-</v>
      </c>
      <c r="AF221" s="115" t="str">
        <f t="shared" si="17"/>
        <v>-</v>
      </c>
      <c r="AG221" s="115" t="str">
        <f t="shared" si="17"/>
        <v>-</v>
      </c>
      <c r="AH221" s="115" t="str">
        <f t="shared" si="17"/>
        <v>-</v>
      </c>
      <c r="AI221" s="115" t="str">
        <f t="shared" si="17"/>
        <v>-</v>
      </c>
      <c r="AJ221" s="115" t="str">
        <f t="shared" si="17"/>
        <v>-</v>
      </c>
      <c r="AK221" s="115" t="str">
        <f t="shared" si="17"/>
        <v>-</v>
      </c>
      <c r="AL221" s="115" t="str">
        <f t="shared" si="17"/>
        <v>-</v>
      </c>
      <c r="AM221" s="115" t="str">
        <f t="shared" si="17"/>
        <v>-</v>
      </c>
      <c r="AN221" s="115" t="str">
        <f t="shared" si="17"/>
        <v>-</v>
      </c>
      <c r="AO221" s="115" t="str">
        <f t="shared" si="21"/>
        <v>-</v>
      </c>
      <c r="AP221" s="115" t="str">
        <f t="shared" si="18"/>
        <v>-</v>
      </c>
      <c r="AQ221" s="115" t="str">
        <f t="shared" si="18"/>
        <v>-</v>
      </c>
      <c r="AR221" s="115" t="str">
        <f t="shared" si="18"/>
        <v>-</v>
      </c>
      <c r="AS221" s="115" t="str">
        <f t="shared" si="18"/>
        <v>-</v>
      </c>
      <c r="AT221" s="115" t="str">
        <f t="shared" si="18"/>
        <v>-</v>
      </c>
      <c r="AU221" s="115" t="str">
        <f t="shared" si="18"/>
        <v>-</v>
      </c>
      <c r="AV221" s="115" t="str">
        <f t="shared" si="18"/>
        <v>-</v>
      </c>
      <c r="AW221" s="115" t="str">
        <f t="shared" si="18"/>
        <v>-</v>
      </c>
      <c r="AX221" s="115" t="str">
        <f t="shared" si="18"/>
        <v>-</v>
      </c>
      <c r="AY221" s="115" t="str">
        <f t="shared" si="21"/>
        <v>-</v>
      </c>
      <c r="AZ221" s="115" t="str">
        <f t="shared" si="21"/>
        <v>-</v>
      </c>
      <c r="BA221" s="115" t="str">
        <f t="shared" si="21"/>
        <v>-</v>
      </c>
      <c r="BB221" s="115" t="str">
        <f t="shared" si="21"/>
        <v>-</v>
      </c>
      <c r="BC221" s="115" t="str">
        <f t="shared" si="21"/>
        <v>-</v>
      </c>
      <c r="BD221" s="115" t="str">
        <f t="shared" si="21"/>
        <v>-</v>
      </c>
      <c r="BE221" s="115" t="str">
        <f t="shared" si="21"/>
        <v>-</v>
      </c>
      <c r="BF221" s="115" t="str">
        <f t="shared" si="21"/>
        <v>-</v>
      </c>
      <c r="BG221" s="115" t="str">
        <f t="shared" si="21"/>
        <v>-</v>
      </c>
      <c r="BH221" s="116"/>
      <c r="BI221" s="114"/>
    </row>
    <row r="222" spans="1:61">
      <c r="A222" s="38">
        <f t="shared" si="19"/>
        <v>24</v>
      </c>
      <c r="B222" s="115" t="str">
        <f t="shared" si="22"/>
        <v>-</v>
      </c>
      <c r="C222" s="115" t="str">
        <f t="shared" si="22"/>
        <v>-</v>
      </c>
      <c r="D222" s="115" t="str">
        <f t="shared" si="22"/>
        <v>-</v>
      </c>
      <c r="E222" s="115" t="str">
        <f t="shared" si="22"/>
        <v>-</v>
      </c>
      <c r="F222" s="115" t="str">
        <f t="shared" si="22"/>
        <v>-</v>
      </c>
      <c r="G222" s="115" t="str">
        <f t="shared" si="22"/>
        <v>-</v>
      </c>
      <c r="H222" s="115" t="str">
        <f t="shared" si="22"/>
        <v>-</v>
      </c>
      <c r="I222" s="115" t="str">
        <f t="shared" si="22"/>
        <v>-</v>
      </c>
      <c r="J222" s="115" t="str">
        <f t="shared" si="22"/>
        <v>-</v>
      </c>
      <c r="K222" s="115" t="str">
        <f t="shared" si="22"/>
        <v>-</v>
      </c>
      <c r="L222" s="115" t="str">
        <f t="shared" si="22"/>
        <v>-</v>
      </c>
      <c r="M222" s="115" t="str">
        <f t="shared" si="22"/>
        <v>-</v>
      </c>
      <c r="N222" s="115" t="str">
        <f t="shared" si="22"/>
        <v>-</v>
      </c>
      <c r="O222" s="115" t="str">
        <f t="shared" si="22"/>
        <v>-</v>
      </c>
      <c r="P222" s="115" t="str">
        <f t="shared" si="22"/>
        <v>-</v>
      </c>
      <c r="Q222" s="115" t="str">
        <f t="shared" si="22"/>
        <v>-</v>
      </c>
      <c r="R222" s="115" t="str">
        <f t="shared" si="22"/>
        <v>-</v>
      </c>
      <c r="S222" s="115" t="str">
        <f t="shared" si="22"/>
        <v>-</v>
      </c>
      <c r="T222" s="115" t="str">
        <f t="shared" si="22"/>
        <v>-</v>
      </c>
      <c r="U222" s="115" t="str">
        <f t="shared" si="22"/>
        <v>-</v>
      </c>
      <c r="V222" s="115" t="str">
        <f t="shared" si="22"/>
        <v>-</v>
      </c>
      <c r="W222" s="115" t="str">
        <f t="shared" si="22"/>
        <v>-</v>
      </c>
      <c r="X222" s="115" t="str">
        <f t="shared" si="22"/>
        <v>-</v>
      </c>
      <c r="Y222" s="115" t="str">
        <f t="shared" si="21"/>
        <v>-</v>
      </c>
      <c r="Z222" s="115" t="str">
        <f t="shared" si="21"/>
        <v>-</v>
      </c>
      <c r="AA222" s="115" t="str">
        <f t="shared" si="21"/>
        <v>-</v>
      </c>
      <c r="AB222" s="115" t="str">
        <f t="shared" si="21"/>
        <v>-</v>
      </c>
      <c r="AC222" s="115" t="str">
        <f t="shared" si="21"/>
        <v>-</v>
      </c>
      <c r="AD222" s="115" t="str">
        <f t="shared" si="21"/>
        <v>-</v>
      </c>
      <c r="AE222" s="115" t="str">
        <f t="shared" si="21"/>
        <v>-</v>
      </c>
      <c r="AF222" s="115" t="str">
        <f t="shared" si="17"/>
        <v>-</v>
      </c>
      <c r="AG222" s="115" t="str">
        <f t="shared" si="17"/>
        <v>-</v>
      </c>
      <c r="AH222" s="115" t="str">
        <f t="shared" si="17"/>
        <v>-</v>
      </c>
      <c r="AI222" s="115" t="str">
        <f t="shared" si="17"/>
        <v>-</v>
      </c>
      <c r="AJ222" s="115" t="str">
        <f t="shared" si="17"/>
        <v>-</v>
      </c>
      <c r="AK222" s="115" t="str">
        <f t="shared" si="17"/>
        <v>-</v>
      </c>
      <c r="AL222" s="115" t="str">
        <f t="shared" si="17"/>
        <v>-</v>
      </c>
      <c r="AM222" s="115" t="str">
        <f t="shared" si="17"/>
        <v>-</v>
      </c>
      <c r="AN222" s="115" t="str">
        <f t="shared" si="17"/>
        <v>-</v>
      </c>
      <c r="AO222" s="115" t="str">
        <f t="shared" si="21"/>
        <v>-</v>
      </c>
      <c r="AP222" s="115" t="str">
        <f t="shared" si="18"/>
        <v>-</v>
      </c>
      <c r="AQ222" s="115" t="str">
        <f t="shared" si="18"/>
        <v>-</v>
      </c>
      <c r="AR222" s="115" t="str">
        <f t="shared" si="18"/>
        <v>-</v>
      </c>
      <c r="AS222" s="115" t="str">
        <f t="shared" si="18"/>
        <v>-</v>
      </c>
      <c r="AT222" s="115" t="str">
        <f t="shared" si="18"/>
        <v>-</v>
      </c>
      <c r="AU222" s="115" t="str">
        <f t="shared" si="18"/>
        <v>-</v>
      </c>
      <c r="AV222" s="115" t="str">
        <f t="shared" si="18"/>
        <v>-</v>
      </c>
      <c r="AW222" s="115" t="str">
        <f t="shared" si="18"/>
        <v>-</v>
      </c>
      <c r="AX222" s="115" t="str">
        <f t="shared" si="18"/>
        <v>-</v>
      </c>
      <c r="AY222" s="115" t="str">
        <f t="shared" si="21"/>
        <v>-</v>
      </c>
      <c r="AZ222" s="115" t="str">
        <f t="shared" si="21"/>
        <v>-</v>
      </c>
      <c r="BA222" s="115" t="str">
        <f t="shared" si="21"/>
        <v>-</v>
      </c>
      <c r="BB222" s="115" t="str">
        <f t="shared" si="21"/>
        <v>-</v>
      </c>
      <c r="BC222" s="115" t="str">
        <f t="shared" si="21"/>
        <v>-</v>
      </c>
      <c r="BD222" s="115" t="str">
        <f t="shared" si="21"/>
        <v>-</v>
      </c>
      <c r="BE222" s="115" t="str">
        <f t="shared" si="21"/>
        <v>-</v>
      </c>
      <c r="BF222" s="115" t="str">
        <f t="shared" si="21"/>
        <v>-</v>
      </c>
      <c r="BG222" s="115" t="str">
        <f t="shared" si="21"/>
        <v>-</v>
      </c>
      <c r="BH222" s="116"/>
      <c r="BI222" s="114"/>
    </row>
    <row r="223" spans="1:61">
      <c r="A223" s="38">
        <f t="shared" si="19"/>
        <v>25</v>
      </c>
      <c r="B223" s="115" t="str">
        <f t="shared" si="22"/>
        <v>-</v>
      </c>
      <c r="C223" s="115" t="str">
        <f t="shared" si="22"/>
        <v>-</v>
      </c>
      <c r="D223" s="115" t="str">
        <f t="shared" ref="B223:X234" si="23">IF(AND(OR(D27&gt;=10,D27&lt;=3),D126="НЕТ"),"!!!","-")</f>
        <v>-</v>
      </c>
      <c r="E223" s="115" t="str">
        <f t="shared" si="23"/>
        <v>-</v>
      </c>
      <c r="F223" s="115" t="str">
        <f t="shared" si="23"/>
        <v>-</v>
      </c>
      <c r="G223" s="115" t="str">
        <f t="shared" si="23"/>
        <v>-</v>
      </c>
      <c r="H223" s="115" t="str">
        <f t="shared" si="23"/>
        <v>-</v>
      </c>
      <c r="I223" s="115" t="str">
        <f t="shared" si="23"/>
        <v>-</v>
      </c>
      <c r="J223" s="115" t="str">
        <f t="shared" si="23"/>
        <v>-</v>
      </c>
      <c r="K223" s="115" t="str">
        <f t="shared" si="23"/>
        <v>-</v>
      </c>
      <c r="L223" s="115" t="str">
        <f t="shared" si="23"/>
        <v>-</v>
      </c>
      <c r="M223" s="115" t="str">
        <f t="shared" si="23"/>
        <v>-</v>
      </c>
      <c r="N223" s="115" t="str">
        <f t="shared" si="23"/>
        <v>-</v>
      </c>
      <c r="O223" s="115" t="str">
        <f t="shared" si="23"/>
        <v>-</v>
      </c>
      <c r="P223" s="115" t="str">
        <f t="shared" si="23"/>
        <v>-</v>
      </c>
      <c r="Q223" s="115" t="str">
        <f t="shared" si="23"/>
        <v>-</v>
      </c>
      <c r="R223" s="115" t="str">
        <f t="shared" si="23"/>
        <v>-</v>
      </c>
      <c r="S223" s="115" t="str">
        <f t="shared" si="23"/>
        <v>-</v>
      </c>
      <c r="T223" s="115" t="str">
        <f t="shared" si="23"/>
        <v>-</v>
      </c>
      <c r="U223" s="115" t="str">
        <f t="shared" si="23"/>
        <v>-</v>
      </c>
      <c r="V223" s="115" t="str">
        <f t="shared" si="23"/>
        <v>-</v>
      </c>
      <c r="W223" s="115" t="str">
        <f t="shared" si="23"/>
        <v>-</v>
      </c>
      <c r="X223" s="115" t="str">
        <f t="shared" si="23"/>
        <v>-</v>
      </c>
      <c r="Y223" s="115" t="str">
        <f t="shared" si="21"/>
        <v>-</v>
      </c>
      <c r="Z223" s="115" t="str">
        <f t="shared" si="21"/>
        <v>-</v>
      </c>
      <c r="AA223" s="115" t="str">
        <f t="shared" si="21"/>
        <v>-</v>
      </c>
      <c r="AB223" s="115" t="str">
        <f t="shared" si="21"/>
        <v>-</v>
      </c>
      <c r="AC223" s="115" t="str">
        <f t="shared" si="21"/>
        <v>-</v>
      </c>
      <c r="AD223" s="115" t="str">
        <f t="shared" si="21"/>
        <v>-</v>
      </c>
      <c r="AE223" s="115" t="str">
        <f t="shared" si="21"/>
        <v>-</v>
      </c>
      <c r="AF223" s="115" t="str">
        <f t="shared" si="17"/>
        <v>-</v>
      </c>
      <c r="AG223" s="115" t="str">
        <f t="shared" si="17"/>
        <v>-</v>
      </c>
      <c r="AH223" s="115" t="str">
        <f t="shared" si="17"/>
        <v>-</v>
      </c>
      <c r="AI223" s="115" t="str">
        <f t="shared" si="17"/>
        <v>-</v>
      </c>
      <c r="AJ223" s="115" t="str">
        <f t="shared" si="17"/>
        <v>-</v>
      </c>
      <c r="AK223" s="115" t="str">
        <f t="shared" si="17"/>
        <v>-</v>
      </c>
      <c r="AL223" s="115" t="str">
        <f t="shared" si="17"/>
        <v>-</v>
      </c>
      <c r="AM223" s="115" t="str">
        <f t="shared" si="17"/>
        <v>-</v>
      </c>
      <c r="AN223" s="115" t="str">
        <f t="shared" si="17"/>
        <v>-</v>
      </c>
      <c r="AO223" s="115" t="str">
        <f t="shared" si="21"/>
        <v>-</v>
      </c>
      <c r="AP223" s="115" t="str">
        <f t="shared" si="18"/>
        <v>-</v>
      </c>
      <c r="AQ223" s="115" t="str">
        <f t="shared" si="18"/>
        <v>-</v>
      </c>
      <c r="AR223" s="115" t="str">
        <f t="shared" si="18"/>
        <v>-</v>
      </c>
      <c r="AS223" s="115" t="str">
        <f t="shared" si="18"/>
        <v>-</v>
      </c>
      <c r="AT223" s="115" t="str">
        <f t="shared" si="18"/>
        <v>-</v>
      </c>
      <c r="AU223" s="115" t="str">
        <f t="shared" si="18"/>
        <v>-</v>
      </c>
      <c r="AV223" s="115" t="str">
        <f t="shared" si="18"/>
        <v>-</v>
      </c>
      <c r="AW223" s="115" t="str">
        <f t="shared" si="18"/>
        <v>-</v>
      </c>
      <c r="AX223" s="115" t="str">
        <f t="shared" si="18"/>
        <v>-</v>
      </c>
      <c r="AY223" s="115" t="str">
        <f t="shared" si="21"/>
        <v>-</v>
      </c>
      <c r="AZ223" s="115" t="str">
        <f t="shared" si="21"/>
        <v>-</v>
      </c>
      <c r="BA223" s="115" t="str">
        <f t="shared" si="21"/>
        <v>-</v>
      </c>
      <c r="BB223" s="115" t="str">
        <f t="shared" si="21"/>
        <v>-</v>
      </c>
      <c r="BC223" s="115" t="str">
        <f t="shared" si="21"/>
        <v>-</v>
      </c>
      <c r="BD223" s="115" t="str">
        <f t="shared" si="21"/>
        <v>-</v>
      </c>
      <c r="BE223" s="115" t="str">
        <f t="shared" si="21"/>
        <v>-</v>
      </c>
      <c r="BF223" s="115" t="str">
        <f t="shared" si="21"/>
        <v>-</v>
      </c>
      <c r="BG223" s="115" t="str">
        <f t="shared" si="21"/>
        <v>-</v>
      </c>
      <c r="BH223" s="116"/>
      <c r="BI223" s="114"/>
    </row>
    <row r="224" spans="1:61">
      <c r="A224" s="38">
        <f t="shared" si="19"/>
        <v>26</v>
      </c>
      <c r="B224" s="115" t="str">
        <f t="shared" si="23"/>
        <v>-</v>
      </c>
      <c r="C224" s="115" t="str">
        <f t="shared" si="23"/>
        <v>-</v>
      </c>
      <c r="D224" s="115" t="str">
        <f t="shared" si="23"/>
        <v>-</v>
      </c>
      <c r="E224" s="115" t="str">
        <f t="shared" si="23"/>
        <v>-</v>
      </c>
      <c r="F224" s="115" t="str">
        <f t="shared" si="23"/>
        <v>-</v>
      </c>
      <c r="G224" s="115" t="str">
        <f t="shared" si="23"/>
        <v>-</v>
      </c>
      <c r="H224" s="115" t="str">
        <f t="shared" si="23"/>
        <v>-</v>
      </c>
      <c r="I224" s="115" t="str">
        <f t="shared" si="23"/>
        <v>-</v>
      </c>
      <c r="J224" s="115" t="str">
        <f t="shared" si="23"/>
        <v>-</v>
      </c>
      <c r="K224" s="115" t="str">
        <f t="shared" si="23"/>
        <v>-</v>
      </c>
      <c r="L224" s="115" t="str">
        <f t="shared" si="23"/>
        <v>-</v>
      </c>
      <c r="M224" s="115" t="str">
        <f t="shared" si="23"/>
        <v>-</v>
      </c>
      <c r="N224" s="115" t="str">
        <f t="shared" si="23"/>
        <v>-</v>
      </c>
      <c r="O224" s="115" t="str">
        <f t="shared" si="23"/>
        <v>-</v>
      </c>
      <c r="P224" s="115" t="str">
        <f t="shared" si="23"/>
        <v>-</v>
      </c>
      <c r="Q224" s="115" t="str">
        <f t="shared" si="23"/>
        <v>-</v>
      </c>
      <c r="R224" s="115" t="str">
        <f t="shared" si="23"/>
        <v>-</v>
      </c>
      <c r="S224" s="115" t="str">
        <f t="shared" si="23"/>
        <v>-</v>
      </c>
      <c r="T224" s="115" t="str">
        <f t="shared" si="23"/>
        <v>-</v>
      </c>
      <c r="U224" s="115" t="str">
        <f t="shared" si="23"/>
        <v>-</v>
      </c>
      <c r="V224" s="115" t="str">
        <f t="shared" si="23"/>
        <v>-</v>
      </c>
      <c r="W224" s="115" t="str">
        <f t="shared" si="23"/>
        <v>-</v>
      </c>
      <c r="X224" s="115" t="str">
        <f t="shared" si="23"/>
        <v>-</v>
      </c>
      <c r="Y224" s="115" t="str">
        <f t="shared" si="21"/>
        <v>-</v>
      </c>
      <c r="Z224" s="115" t="str">
        <f t="shared" si="21"/>
        <v>-</v>
      </c>
      <c r="AA224" s="115" t="str">
        <f t="shared" si="21"/>
        <v>-</v>
      </c>
      <c r="AB224" s="115" t="str">
        <f t="shared" si="21"/>
        <v>-</v>
      </c>
      <c r="AC224" s="115" t="str">
        <f t="shared" si="21"/>
        <v>-</v>
      </c>
      <c r="AD224" s="115" t="str">
        <f t="shared" si="21"/>
        <v>-</v>
      </c>
      <c r="AE224" s="115" t="str">
        <f t="shared" si="21"/>
        <v>-</v>
      </c>
      <c r="AF224" s="115" t="str">
        <f t="shared" si="17"/>
        <v>-</v>
      </c>
      <c r="AG224" s="115" t="str">
        <f t="shared" si="17"/>
        <v>-</v>
      </c>
      <c r="AH224" s="115" t="str">
        <f t="shared" si="17"/>
        <v>-</v>
      </c>
      <c r="AI224" s="115" t="str">
        <f t="shared" si="17"/>
        <v>-</v>
      </c>
      <c r="AJ224" s="115" t="str">
        <f t="shared" si="17"/>
        <v>-</v>
      </c>
      <c r="AK224" s="115" t="str">
        <f t="shared" si="17"/>
        <v>-</v>
      </c>
      <c r="AL224" s="115" t="str">
        <f t="shared" si="17"/>
        <v>-</v>
      </c>
      <c r="AM224" s="115" t="str">
        <f t="shared" si="17"/>
        <v>-</v>
      </c>
      <c r="AN224" s="115" t="str">
        <f t="shared" si="17"/>
        <v>-</v>
      </c>
      <c r="AO224" s="115" t="str">
        <f t="shared" si="21"/>
        <v>-</v>
      </c>
      <c r="AP224" s="115" t="str">
        <f t="shared" si="18"/>
        <v>-</v>
      </c>
      <c r="AQ224" s="115" t="str">
        <f t="shared" si="18"/>
        <v>-</v>
      </c>
      <c r="AR224" s="115" t="str">
        <f t="shared" si="18"/>
        <v>-</v>
      </c>
      <c r="AS224" s="115" t="str">
        <f t="shared" si="18"/>
        <v>-</v>
      </c>
      <c r="AT224" s="115" t="str">
        <f t="shared" si="18"/>
        <v>-</v>
      </c>
      <c r="AU224" s="115" t="str">
        <f t="shared" si="18"/>
        <v>-</v>
      </c>
      <c r="AV224" s="115" t="str">
        <f t="shared" si="18"/>
        <v>-</v>
      </c>
      <c r="AW224" s="115" t="str">
        <f t="shared" si="18"/>
        <v>-</v>
      </c>
      <c r="AX224" s="115" t="str">
        <f t="shared" si="18"/>
        <v>-</v>
      </c>
      <c r="AY224" s="115" t="str">
        <f t="shared" si="21"/>
        <v>-</v>
      </c>
      <c r="AZ224" s="115" t="str">
        <f t="shared" si="21"/>
        <v>-</v>
      </c>
      <c r="BA224" s="115" t="str">
        <f t="shared" si="21"/>
        <v>-</v>
      </c>
      <c r="BB224" s="115" t="str">
        <f t="shared" si="21"/>
        <v>-</v>
      </c>
      <c r="BC224" s="115" t="str">
        <f t="shared" si="21"/>
        <v>-</v>
      </c>
      <c r="BD224" s="115" t="str">
        <f t="shared" si="21"/>
        <v>-</v>
      </c>
      <c r="BE224" s="115" t="str">
        <f t="shared" si="21"/>
        <v>-</v>
      </c>
      <c r="BF224" s="115" t="str">
        <f t="shared" si="21"/>
        <v>-</v>
      </c>
      <c r="BG224" s="115" t="str">
        <f t="shared" si="21"/>
        <v>-</v>
      </c>
      <c r="BH224" s="116"/>
      <c r="BI224" s="114"/>
    </row>
    <row r="225" spans="1:61">
      <c r="A225" s="38">
        <f t="shared" si="19"/>
        <v>27</v>
      </c>
      <c r="B225" s="115" t="str">
        <f t="shared" si="23"/>
        <v>-</v>
      </c>
      <c r="C225" s="115" t="str">
        <f t="shared" si="23"/>
        <v>-</v>
      </c>
      <c r="D225" s="115" t="str">
        <f t="shared" si="23"/>
        <v>-</v>
      </c>
      <c r="E225" s="115" t="str">
        <f t="shared" si="23"/>
        <v>-</v>
      </c>
      <c r="F225" s="115" t="str">
        <f t="shared" si="23"/>
        <v>-</v>
      </c>
      <c r="G225" s="115" t="str">
        <f t="shared" si="23"/>
        <v>-</v>
      </c>
      <c r="H225" s="115" t="str">
        <f t="shared" si="23"/>
        <v>-</v>
      </c>
      <c r="I225" s="115" t="str">
        <f t="shared" si="23"/>
        <v>-</v>
      </c>
      <c r="J225" s="115" t="str">
        <f t="shared" si="23"/>
        <v>-</v>
      </c>
      <c r="K225" s="115" t="str">
        <f t="shared" si="23"/>
        <v>-</v>
      </c>
      <c r="L225" s="115" t="str">
        <f t="shared" si="23"/>
        <v>-</v>
      </c>
      <c r="M225" s="115" t="str">
        <f t="shared" si="23"/>
        <v>-</v>
      </c>
      <c r="N225" s="115" t="str">
        <f t="shared" si="23"/>
        <v>-</v>
      </c>
      <c r="O225" s="115" t="str">
        <f t="shared" si="23"/>
        <v>-</v>
      </c>
      <c r="P225" s="115" t="str">
        <f t="shared" si="23"/>
        <v>-</v>
      </c>
      <c r="Q225" s="115" t="str">
        <f t="shared" si="23"/>
        <v>-</v>
      </c>
      <c r="R225" s="115" t="str">
        <f t="shared" si="23"/>
        <v>-</v>
      </c>
      <c r="S225" s="115" t="str">
        <f t="shared" si="23"/>
        <v>-</v>
      </c>
      <c r="T225" s="115" t="str">
        <f t="shared" si="23"/>
        <v>-</v>
      </c>
      <c r="U225" s="115" t="str">
        <f t="shared" si="23"/>
        <v>-</v>
      </c>
      <c r="V225" s="115" t="str">
        <f t="shared" si="23"/>
        <v>-</v>
      </c>
      <c r="W225" s="115" t="str">
        <f t="shared" si="23"/>
        <v>-</v>
      </c>
      <c r="X225" s="115" t="str">
        <f t="shared" si="23"/>
        <v>-</v>
      </c>
      <c r="Y225" s="115" t="str">
        <f t="shared" si="21"/>
        <v>-</v>
      </c>
      <c r="Z225" s="115" t="str">
        <f t="shared" si="21"/>
        <v>-</v>
      </c>
      <c r="AA225" s="115" t="str">
        <f t="shared" si="21"/>
        <v>-</v>
      </c>
      <c r="AB225" s="115" t="str">
        <f t="shared" si="21"/>
        <v>-</v>
      </c>
      <c r="AC225" s="115" t="str">
        <f t="shared" si="21"/>
        <v>-</v>
      </c>
      <c r="AD225" s="115" t="str">
        <f t="shared" si="21"/>
        <v>-</v>
      </c>
      <c r="AE225" s="115" t="str">
        <f t="shared" si="21"/>
        <v>-</v>
      </c>
      <c r="AF225" s="115" t="str">
        <f t="shared" si="17"/>
        <v>-</v>
      </c>
      <c r="AG225" s="115" t="str">
        <f t="shared" si="17"/>
        <v>-</v>
      </c>
      <c r="AH225" s="115" t="str">
        <f t="shared" si="17"/>
        <v>-</v>
      </c>
      <c r="AI225" s="115" t="str">
        <f t="shared" si="17"/>
        <v>-</v>
      </c>
      <c r="AJ225" s="115" t="str">
        <f t="shared" si="17"/>
        <v>-</v>
      </c>
      <c r="AK225" s="115" t="str">
        <f t="shared" si="17"/>
        <v>-</v>
      </c>
      <c r="AL225" s="115" t="str">
        <f t="shared" si="17"/>
        <v>-</v>
      </c>
      <c r="AM225" s="115" t="str">
        <f t="shared" si="17"/>
        <v>-</v>
      </c>
      <c r="AN225" s="115" t="str">
        <f t="shared" si="17"/>
        <v>-</v>
      </c>
      <c r="AO225" s="115" t="str">
        <f t="shared" si="21"/>
        <v>-</v>
      </c>
      <c r="AP225" s="115" t="str">
        <f t="shared" si="18"/>
        <v>-</v>
      </c>
      <c r="AQ225" s="115" t="str">
        <f t="shared" si="18"/>
        <v>-</v>
      </c>
      <c r="AR225" s="115" t="str">
        <f t="shared" si="18"/>
        <v>-</v>
      </c>
      <c r="AS225" s="115" t="str">
        <f t="shared" si="18"/>
        <v>-</v>
      </c>
      <c r="AT225" s="115" t="str">
        <f t="shared" si="18"/>
        <v>-</v>
      </c>
      <c r="AU225" s="115" t="str">
        <f t="shared" si="18"/>
        <v>-</v>
      </c>
      <c r="AV225" s="115" t="str">
        <f t="shared" si="18"/>
        <v>-</v>
      </c>
      <c r="AW225" s="115" t="str">
        <f t="shared" si="18"/>
        <v>-</v>
      </c>
      <c r="AX225" s="115" t="str">
        <f t="shared" si="18"/>
        <v>-</v>
      </c>
      <c r="AY225" s="115" t="str">
        <f t="shared" si="21"/>
        <v>-</v>
      </c>
      <c r="AZ225" s="115" t="str">
        <f t="shared" si="21"/>
        <v>-</v>
      </c>
      <c r="BA225" s="115" t="str">
        <f t="shared" si="21"/>
        <v>-</v>
      </c>
      <c r="BB225" s="115" t="str">
        <f t="shared" si="21"/>
        <v>-</v>
      </c>
      <c r="BC225" s="115" t="str">
        <f t="shared" si="21"/>
        <v>-</v>
      </c>
      <c r="BD225" s="115" t="str">
        <f t="shared" si="21"/>
        <v>-</v>
      </c>
      <c r="BE225" s="115" t="str">
        <f t="shared" si="21"/>
        <v>-</v>
      </c>
      <c r="BF225" s="115" t="str">
        <f t="shared" si="21"/>
        <v>-</v>
      </c>
      <c r="BG225" s="115" t="str">
        <f t="shared" si="21"/>
        <v>-</v>
      </c>
      <c r="BH225" s="116"/>
      <c r="BI225" s="114"/>
    </row>
    <row r="226" spans="1:61">
      <c r="A226" s="38">
        <f t="shared" si="19"/>
        <v>28</v>
      </c>
      <c r="B226" s="115" t="str">
        <f t="shared" si="23"/>
        <v>-</v>
      </c>
      <c r="C226" s="115" t="str">
        <f t="shared" si="23"/>
        <v>-</v>
      </c>
      <c r="D226" s="115" t="str">
        <f t="shared" si="23"/>
        <v>-</v>
      </c>
      <c r="E226" s="115" t="str">
        <f t="shared" si="23"/>
        <v>-</v>
      </c>
      <c r="F226" s="115" t="str">
        <f t="shared" si="23"/>
        <v>-</v>
      </c>
      <c r="G226" s="115" t="str">
        <f t="shared" si="23"/>
        <v>-</v>
      </c>
      <c r="H226" s="115" t="str">
        <f t="shared" si="23"/>
        <v>-</v>
      </c>
      <c r="I226" s="115" t="str">
        <f t="shared" si="23"/>
        <v>-</v>
      </c>
      <c r="J226" s="115" t="str">
        <f t="shared" si="23"/>
        <v>-</v>
      </c>
      <c r="K226" s="115" t="str">
        <f t="shared" si="23"/>
        <v>-</v>
      </c>
      <c r="L226" s="115" t="str">
        <f t="shared" si="23"/>
        <v>-</v>
      </c>
      <c r="M226" s="115" t="str">
        <f t="shared" si="23"/>
        <v>-</v>
      </c>
      <c r="N226" s="115" t="str">
        <f t="shared" si="23"/>
        <v>-</v>
      </c>
      <c r="O226" s="115" t="str">
        <f t="shared" si="23"/>
        <v>-</v>
      </c>
      <c r="P226" s="115" t="str">
        <f t="shared" si="23"/>
        <v>-</v>
      </c>
      <c r="Q226" s="115" t="str">
        <f t="shared" si="23"/>
        <v>-</v>
      </c>
      <c r="R226" s="115" t="str">
        <f t="shared" si="23"/>
        <v>-</v>
      </c>
      <c r="S226" s="115" t="str">
        <f t="shared" si="23"/>
        <v>-</v>
      </c>
      <c r="T226" s="115" t="str">
        <f t="shared" si="23"/>
        <v>-</v>
      </c>
      <c r="U226" s="115" t="str">
        <f t="shared" si="23"/>
        <v>-</v>
      </c>
      <c r="V226" s="115" t="str">
        <f t="shared" si="23"/>
        <v>-</v>
      </c>
      <c r="W226" s="115" t="str">
        <f t="shared" si="23"/>
        <v>-</v>
      </c>
      <c r="X226" s="115" t="str">
        <f t="shared" si="23"/>
        <v>-</v>
      </c>
      <c r="Y226" s="115" t="str">
        <f t="shared" si="21"/>
        <v>-</v>
      </c>
      <c r="Z226" s="115" t="str">
        <f t="shared" si="21"/>
        <v>-</v>
      </c>
      <c r="AA226" s="115" t="str">
        <f t="shared" si="21"/>
        <v>-</v>
      </c>
      <c r="AB226" s="115" t="str">
        <f t="shared" si="21"/>
        <v>-</v>
      </c>
      <c r="AC226" s="115" t="str">
        <f t="shared" si="21"/>
        <v>-</v>
      </c>
      <c r="AD226" s="115" t="str">
        <f t="shared" si="21"/>
        <v>-</v>
      </c>
      <c r="AE226" s="115" t="str">
        <f t="shared" si="21"/>
        <v>-</v>
      </c>
      <c r="AF226" s="115" t="str">
        <f t="shared" si="17"/>
        <v>-</v>
      </c>
      <c r="AG226" s="115" t="str">
        <f t="shared" si="17"/>
        <v>-</v>
      </c>
      <c r="AH226" s="115" t="str">
        <f t="shared" si="17"/>
        <v>-</v>
      </c>
      <c r="AI226" s="115" t="str">
        <f t="shared" si="17"/>
        <v>-</v>
      </c>
      <c r="AJ226" s="115" t="str">
        <f t="shared" si="17"/>
        <v>!!!</v>
      </c>
      <c r="AK226" s="115" t="str">
        <f t="shared" si="17"/>
        <v>-</v>
      </c>
      <c r="AL226" s="115" t="str">
        <f t="shared" si="17"/>
        <v>-</v>
      </c>
      <c r="AM226" s="115" t="str">
        <f t="shared" si="17"/>
        <v>-</v>
      </c>
      <c r="AN226" s="115" t="str">
        <f t="shared" si="17"/>
        <v>-</v>
      </c>
      <c r="AO226" s="115" t="str">
        <f t="shared" ref="Y226:BG241" si="24">IF(AND(OR(AO30&gt;=10,AO30&lt;=3),AO129="НЕТ"),"!!!","-")</f>
        <v>-</v>
      </c>
      <c r="AP226" s="115" t="str">
        <f t="shared" si="18"/>
        <v>-</v>
      </c>
      <c r="AQ226" s="115" t="str">
        <f t="shared" si="18"/>
        <v>-</v>
      </c>
      <c r="AR226" s="115" t="str">
        <f t="shared" si="18"/>
        <v>-</v>
      </c>
      <c r="AS226" s="115" t="str">
        <f t="shared" si="18"/>
        <v>-</v>
      </c>
      <c r="AT226" s="115" t="str">
        <f t="shared" si="18"/>
        <v>-</v>
      </c>
      <c r="AU226" s="115" t="str">
        <f t="shared" si="18"/>
        <v>-</v>
      </c>
      <c r="AV226" s="115" t="str">
        <f t="shared" si="18"/>
        <v>-</v>
      </c>
      <c r="AW226" s="115" t="str">
        <f t="shared" si="18"/>
        <v>-</v>
      </c>
      <c r="AX226" s="115" t="str">
        <f t="shared" si="18"/>
        <v>-</v>
      </c>
      <c r="AY226" s="115" t="str">
        <f t="shared" si="24"/>
        <v>-</v>
      </c>
      <c r="AZ226" s="115" t="str">
        <f t="shared" si="24"/>
        <v>-</v>
      </c>
      <c r="BA226" s="115" t="str">
        <f t="shared" si="24"/>
        <v>-</v>
      </c>
      <c r="BB226" s="115" t="str">
        <f t="shared" si="24"/>
        <v>-</v>
      </c>
      <c r="BC226" s="115" t="str">
        <f t="shared" si="24"/>
        <v>-</v>
      </c>
      <c r="BD226" s="115" t="str">
        <f t="shared" si="24"/>
        <v>-</v>
      </c>
      <c r="BE226" s="115" t="str">
        <f t="shared" si="24"/>
        <v>-</v>
      </c>
      <c r="BF226" s="115" t="str">
        <f t="shared" si="24"/>
        <v>-</v>
      </c>
      <c r="BG226" s="115" t="str">
        <f t="shared" si="24"/>
        <v>-</v>
      </c>
      <c r="BH226" s="116"/>
      <c r="BI226" s="114"/>
    </row>
    <row r="227" spans="1:61">
      <c r="A227" s="38">
        <f t="shared" si="19"/>
        <v>29</v>
      </c>
      <c r="B227" s="115" t="str">
        <f t="shared" si="23"/>
        <v>-</v>
      </c>
      <c r="C227" s="115" t="str">
        <f t="shared" si="23"/>
        <v>-</v>
      </c>
      <c r="D227" s="115" t="str">
        <f t="shared" si="23"/>
        <v>-</v>
      </c>
      <c r="E227" s="115" t="str">
        <f t="shared" si="23"/>
        <v>-</v>
      </c>
      <c r="F227" s="115" t="str">
        <f t="shared" si="23"/>
        <v>-</v>
      </c>
      <c r="G227" s="115" t="str">
        <f t="shared" si="23"/>
        <v>-</v>
      </c>
      <c r="H227" s="115" t="str">
        <f t="shared" si="23"/>
        <v>-</v>
      </c>
      <c r="I227" s="115" t="str">
        <f t="shared" si="23"/>
        <v>-</v>
      </c>
      <c r="J227" s="115" t="str">
        <f t="shared" si="23"/>
        <v>-</v>
      </c>
      <c r="K227" s="115" t="str">
        <f t="shared" si="23"/>
        <v>-</v>
      </c>
      <c r="L227" s="115" t="str">
        <f t="shared" si="23"/>
        <v>-</v>
      </c>
      <c r="M227" s="115" t="str">
        <f t="shared" si="23"/>
        <v>-</v>
      </c>
      <c r="N227" s="115" t="str">
        <f t="shared" si="23"/>
        <v>-</v>
      </c>
      <c r="O227" s="115" t="str">
        <f t="shared" si="23"/>
        <v>-</v>
      </c>
      <c r="P227" s="115" t="str">
        <f t="shared" si="23"/>
        <v>-</v>
      </c>
      <c r="Q227" s="115" t="str">
        <f t="shared" si="23"/>
        <v>-</v>
      </c>
      <c r="R227" s="115" t="str">
        <f t="shared" si="23"/>
        <v>-</v>
      </c>
      <c r="S227" s="115" t="str">
        <f t="shared" si="23"/>
        <v>-</v>
      </c>
      <c r="T227" s="115" t="str">
        <f t="shared" si="23"/>
        <v>-</v>
      </c>
      <c r="U227" s="115" t="str">
        <f t="shared" si="23"/>
        <v>-</v>
      </c>
      <c r="V227" s="115" t="str">
        <f t="shared" si="23"/>
        <v>-</v>
      </c>
      <c r="W227" s="115" t="str">
        <f t="shared" si="23"/>
        <v>-</v>
      </c>
      <c r="X227" s="115" t="str">
        <f t="shared" si="23"/>
        <v>-</v>
      </c>
      <c r="Y227" s="115" t="str">
        <f t="shared" si="24"/>
        <v>-</v>
      </c>
      <c r="Z227" s="115" t="str">
        <f t="shared" si="24"/>
        <v>-</v>
      </c>
      <c r="AA227" s="115" t="str">
        <f t="shared" si="24"/>
        <v>-</v>
      </c>
      <c r="AB227" s="115" t="str">
        <f t="shared" si="24"/>
        <v>-</v>
      </c>
      <c r="AC227" s="115" t="str">
        <f t="shared" si="24"/>
        <v>-</v>
      </c>
      <c r="AD227" s="115" t="str">
        <f t="shared" si="24"/>
        <v>-</v>
      </c>
      <c r="AE227" s="115" t="str">
        <f t="shared" si="24"/>
        <v>-</v>
      </c>
      <c r="AF227" s="115" t="str">
        <f t="shared" si="17"/>
        <v>-</v>
      </c>
      <c r="AG227" s="115" t="str">
        <f t="shared" si="17"/>
        <v>-</v>
      </c>
      <c r="AH227" s="115" t="str">
        <f t="shared" si="17"/>
        <v>-</v>
      </c>
      <c r="AI227" s="115" t="str">
        <f t="shared" ref="AF227:AN255" si="25">IF(AND(OR(AI31&gt;=10,AI31&lt;=3),AI130="НЕТ"),"!!!","-")</f>
        <v>-</v>
      </c>
      <c r="AJ227" s="115" t="str">
        <f t="shared" si="25"/>
        <v>-</v>
      </c>
      <c r="AK227" s="115" t="str">
        <f t="shared" si="25"/>
        <v>-</v>
      </c>
      <c r="AL227" s="115" t="str">
        <f t="shared" si="25"/>
        <v>-</v>
      </c>
      <c r="AM227" s="115" t="str">
        <f t="shared" si="25"/>
        <v>-</v>
      </c>
      <c r="AN227" s="115" t="str">
        <f t="shared" si="25"/>
        <v>-</v>
      </c>
      <c r="AO227" s="115" t="str">
        <f t="shared" si="24"/>
        <v>-</v>
      </c>
      <c r="AP227" s="115" t="str">
        <f t="shared" si="18"/>
        <v>-</v>
      </c>
      <c r="AQ227" s="115" t="str">
        <f t="shared" si="18"/>
        <v>-</v>
      </c>
      <c r="AR227" s="115" t="str">
        <f t="shared" si="18"/>
        <v>-</v>
      </c>
      <c r="AS227" s="115" t="str">
        <f t="shared" ref="AP227:AX255" si="26">IF(AND(OR(AS31&gt;=10,AS31&lt;=3),AS130="НЕТ"),"!!!","-")</f>
        <v>-</v>
      </c>
      <c r="AT227" s="115" t="str">
        <f t="shared" si="26"/>
        <v>-</v>
      </c>
      <c r="AU227" s="115" t="str">
        <f t="shared" si="26"/>
        <v>-</v>
      </c>
      <c r="AV227" s="115" t="str">
        <f t="shared" si="26"/>
        <v>-</v>
      </c>
      <c r="AW227" s="115" t="str">
        <f t="shared" si="26"/>
        <v>-</v>
      </c>
      <c r="AX227" s="115" t="str">
        <f t="shared" si="26"/>
        <v>-</v>
      </c>
      <c r="AY227" s="115" t="str">
        <f t="shared" si="24"/>
        <v>-</v>
      </c>
      <c r="AZ227" s="115" t="str">
        <f t="shared" si="24"/>
        <v>-</v>
      </c>
      <c r="BA227" s="115" t="str">
        <f t="shared" si="24"/>
        <v>-</v>
      </c>
      <c r="BB227" s="115" t="str">
        <f t="shared" si="24"/>
        <v>-</v>
      </c>
      <c r="BC227" s="115" t="str">
        <f t="shared" si="24"/>
        <v>-</v>
      </c>
      <c r="BD227" s="115" t="str">
        <f t="shared" si="24"/>
        <v>-</v>
      </c>
      <c r="BE227" s="115" t="str">
        <f t="shared" si="24"/>
        <v>-</v>
      </c>
      <c r="BF227" s="115" t="str">
        <f t="shared" si="24"/>
        <v>-</v>
      </c>
      <c r="BG227" s="115" t="str">
        <f t="shared" si="24"/>
        <v>-</v>
      </c>
      <c r="BH227" s="116"/>
      <c r="BI227" s="114"/>
    </row>
    <row r="228" spans="1:61">
      <c r="A228" s="38">
        <f t="shared" si="19"/>
        <v>30</v>
      </c>
      <c r="B228" s="115" t="str">
        <f t="shared" si="23"/>
        <v>-</v>
      </c>
      <c r="C228" s="115" t="str">
        <f t="shared" si="23"/>
        <v>-</v>
      </c>
      <c r="D228" s="115" t="str">
        <f t="shared" si="23"/>
        <v>-</v>
      </c>
      <c r="E228" s="115" t="str">
        <f t="shared" si="23"/>
        <v>-</v>
      </c>
      <c r="F228" s="115" t="str">
        <f t="shared" si="23"/>
        <v>-</v>
      </c>
      <c r="G228" s="115" t="str">
        <f t="shared" si="23"/>
        <v>-</v>
      </c>
      <c r="H228" s="115" t="str">
        <f t="shared" si="23"/>
        <v>-</v>
      </c>
      <c r="I228" s="115" t="str">
        <f t="shared" si="23"/>
        <v>-</v>
      </c>
      <c r="J228" s="115" t="str">
        <f t="shared" si="23"/>
        <v>-</v>
      </c>
      <c r="K228" s="115" t="str">
        <f t="shared" si="23"/>
        <v>-</v>
      </c>
      <c r="L228" s="115" t="str">
        <f t="shared" si="23"/>
        <v>-</v>
      </c>
      <c r="M228" s="115" t="str">
        <f t="shared" si="23"/>
        <v>-</v>
      </c>
      <c r="N228" s="115" t="str">
        <f t="shared" si="23"/>
        <v>-</v>
      </c>
      <c r="O228" s="115" t="str">
        <f t="shared" si="23"/>
        <v>-</v>
      </c>
      <c r="P228" s="115" t="str">
        <f t="shared" si="23"/>
        <v>-</v>
      </c>
      <c r="Q228" s="115" t="str">
        <f t="shared" si="23"/>
        <v>-</v>
      </c>
      <c r="R228" s="115" t="str">
        <f t="shared" si="23"/>
        <v>-</v>
      </c>
      <c r="S228" s="115" t="str">
        <f t="shared" si="23"/>
        <v>-</v>
      </c>
      <c r="T228" s="115" t="str">
        <f t="shared" si="23"/>
        <v>-</v>
      </c>
      <c r="U228" s="115" t="str">
        <f t="shared" si="23"/>
        <v>-</v>
      </c>
      <c r="V228" s="115" t="str">
        <f t="shared" si="23"/>
        <v>-</v>
      </c>
      <c r="W228" s="115" t="str">
        <f t="shared" si="23"/>
        <v>-</v>
      </c>
      <c r="X228" s="115" t="str">
        <f t="shared" si="23"/>
        <v>-</v>
      </c>
      <c r="Y228" s="115" t="str">
        <f t="shared" si="24"/>
        <v>-</v>
      </c>
      <c r="Z228" s="115" t="str">
        <f t="shared" si="24"/>
        <v>-</v>
      </c>
      <c r="AA228" s="115" t="str">
        <f t="shared" si="24"/>
        <v>-</v>
      </c>
      <c r="AB228" s="115" t="str">
        <f t="shared" si="24"/>
        <v>-</v>
      </c>
      <c r="AC228" s="115" t="str">
        <f t="shared" si="24"/>
        <v>-</v>
      </c>
      <c r="AD228" s="115" t="str">
        <f t="shared" si="24"/>
        <v>-</v>
      </c>
      <c r="AE228" s="115" t="str">
        <f t="shared" si="24"/>
        <v>-</v>
      </c>
      <c r="AF228" s="115" t="str">
        <f t="shared" si="25"/>
        <v>-</v>
      </c>
      <c r="AG228" s="115" t="str">
        <f t="shared" si="25"/>
        <v>-</v>
      </c>
      <c r="AH228" s="115" t="str">
        <f t="shared" si="25"/>
        <v>-</v>
      </c>
      <c r="AI228" s="115" t="str">
        <f t="shared" si="25"/>
        <v>-</v>
      </c>
      <c r="AJ228" s="115" t="str">
        <f t="shared" si="25"/>
        <v>-</v>
      </c>
      <c r="AK228" s="115" t="str">
        <f t="shared" si="25"/>
        <v>-</v>
      </c>
      <c r="AL228" s="115" t="str">
        <f t="shared" si="25"/>
        <v>-</v>
      </c>
      <c r="AM228" s="115" t="str">
        <f t="shared" si="25"/>
        <v>-</v>
      </c>
      <c r="AN228" s="115" t="str">
        <f t="shared" si="25"/>
        <v>-</v>
      </c>
      <c r="AO228" s="115" t="str">
        <f t="shared" si="24"/>
        <v>-</v>
      </c>
      <c r="AP228" s="115" t="str">
        <f t="shared" si="26"/>
        <v>-</v>
      </c>
      <c r="AQ228" s="115" t="str">
        <f t="shared" si="26"/>
        <v>-</v>
      </c>
      <c r="AR228" s="115" t="str">
        <f t="shared" si="26"/>
        <v>-</v>
      </c>
      <c r="AS228" s="115" t="str">
        <f t="shared" si="26"/>
        <v>-</v>
      </c>
      <c r="AT228" s="115" t="str">
        <f t="shared" si="26"/>
        <v>-</v>
      </c>
      <c r="AU228" s="115" t="str">
        <f t="shared" si="26"/>
        <v>-</v>
      </c>
      <c r="AV228" s="115" t="str">
        <f t="shared" si="26"/>
        <v>-</v>
      </c>
      <c r="AW228" s="115" t="str">
        <f t="shared" si="26"/>
        <v>-</v>
      </c>
      <c r="AX228" s="115" t="str">
        <f t="shared" si="26"/>
        <v>-</v>
      </c>
      <c r="AY228" s="115" t="str">
        <f t="shared" si="24"/>
        <v>-</v>
      </c>
      <c r="AZ228" s="115" t="str">
        <f t="shared" si="24"/>
        <v>-</v>
      </c>
      <c r="BA228" s="115" t="str">
        <f t="shared" si="24"/>
        <v>-</v>
      </c>
      <c r="BB228" s="115" t="str">
        <f t="shared" si="24"/>
        <v>-</v>
      </c>
      <c r="BC228" s="115" t="str">
        <f t="shared" si="24"/>
        <v>-</v>
      </c>
      <c r="BD228" s="115" t="str">
        <f t="shared" si="24"/>
        <v>-</v>
      </c>
      <c r="BE228" s="115" t="str">
        <f t="shared" si="24"/>
        <v>-</v>
      </c>
      <c r="BF228" s="115" t="str">
        <f t="shared" si="24"/>
        <v>-</v>
      </c>
      <c r="BG228" s="115" t="str">
        <f t="shared" si="24"/>
        <v>-</v>
      </c>
      <c r="BH228" s="116"/>
      <c r="BI228" s="114"/>
    </row>
    <row r="229" spans="1:61">
      <c r="A229" s="38">
        <f t="shared" si="19"/>
        <v>31</v>
      </c>
      <c r="B229" s="115" t="str">
        <f t="shared" si="23"/>
        <v>-</v>
      </c>
      <c r="C229" s="115" t="str">
        <f t="shared" si="23"/>
        <v>-</v>
      </c>
      <c r="D229" s="115" t="str">
        <f t="shared" si="23"/>
        <v>-</v>
      </c>
      <c r="E229" s="115" t="str">
        <f t="shared" si="23"/>
        <v>-</v>
      </c>
      <c r="F229" s="115" t="str">
        <f t="shared" si="23"/>
        <v>-</v>
      </c>
      <c r="G229" s="115" t="str">
        <f t="shared" si="23"/>
        <v>-</v>
      </c>
      <c r="H229" s="115" t="str">
        <f t="shared" si="23"/>
        <v>-</v>
      </c>
      <c r="I229" s="115" t="str">
        <f t="shared" si="23"/>
        <v>-</v>
      </c>
      <c r="J229" s="115" t="str">
        <f t="shared" si="23"/>
        <v>-</v>
      </c>
      <c r="K229" s="115" t="str">
        <f t="shared" si="23"/>
        <v>-</v>
      </c>
      <c r="L229" s="115" t="str">
        <f t="shared" si="23"/>
        <v>-</v>
      </c>
      <c r="M229" s="115" t="str">
        <f t="shared" si="23"/>
        <v>-</v>
      </c>
      <c r="N229" s="115" t="str">
        <f t="shared" si="23"/>
        <v>-</v>
      </c>
      <c r="O229" s="115" t="str">
        <f t="shared" si="23"/>
        <v>-</v>
      </c>
      <c r="P229" s="115" t="str">
        <f t="shared" si="23"/>
        <v>-</v>
      </c>
      <c r="Q229" s="115" t="str">
        <f t="shared" si="23"/>
        <v>-</v>
      </c>
      <c r="R229" s="115" t="str">
        <f t="shared" si="23"/>
        <v>-</v>
      </c>
      <c r="S229" s="115" t="str">
        <f t="shared" si="23"/>
        <v>-</v>
      </c>
      <c r="T229" s="115" t="str">
        <f t="shared" si="23"/>
        <v>-</v>
      </c>
      <c r="U229" s="115" t="str">
        <f t="shared" si="23"/>
        <v>-</v>
      </c>
      <c r="V229" s="115" t="str">
        <f t="shared" si="23"/>
        <v>-</v>
      </c>
      <c r="W229" s="115" t="str">
        <f t="shared" si="23"/>
        <v>-</v>
      </c>
      <c r="X229" s="115" t="str">
        <f t="shared" si="23"/>
        <v>-</v>
      </c>
      <c r="Y229" s="115" t="str">
        <f t="shared" si="24"/>
        <v>-</v>
      </c>
      <c r="Z229" s="115" t="str">
        <f t="shared" si="24"/>
        <v>-</v>
      </c>
      <c r="AA229" s="115" t="str">
        <f t="shared" si="24"/>
        <v>-</v>
      </c>
      <c r="AB229" s="115" t="str">
        <f t="shared" si="24"/>
        <v>-</v>
      </c>
      <c r="AC229" s="115" t="str">
        <f t="shared" si="24"/>
        <v>-</v>
      </c>
      <c r="AD229" s="115" t="str">
        <f t="shared" si="24"/>
        <v>-</v>
      </c>
      <c r="AE229" s="115" t="str">
        <f t="shared" si="24"/>
        <v>-</v>
      </c>
      <c r="AF229" s="115" t="str">
        <f t="shared" si="25"/>
        <v>-</v>
      </c>
      <c r="AG229" s="115" t="str">
        <f t="shared" si="25"/>
        <v>-</v>
      </c>
      <c r="AH229" s="115" t="str">
        <f t="shared" si="25"/>
        <v>-</v>
      </c>
      <c r="AI229" s="115" t="str">
        <f t="shared" si="25"/>
        <v>-</v>
      </c>
      <c r="AJ229" s="115" t="str">
        <f t="shared" si="25"/>
        <v>-</v>
      </c>
      <c r="AK229" s="115" t="str">
        <f t="shared" si="25"/>
        <v>-</v>
      </c>
      <c r="AL229" s="115" t="str">
        <f t="shared" si="25"/>
        <v>-</v>
      </c>
      <c r="AM229" s="115" t="str">
        <f t="shared" si="25"/>
        <v>-</v>
      </c>
      <c r="AN229" s="115" t="str">
        <f t="shared" si="25"/>
        <v>-</v>
      </c>
      <c r="AO229" s="115" t="str">
        <f t="shared" si="24"/>
        <v>-</v>
      </c>
      <c r="AP229" s="115" t="str">
        <f t="shared" si="26"/>
        <v>-</v>
      </c>
      <c r="AQ229" s="115" t="str">
        <f t="shared" si="26"/>
        <v>-</v>
      </c>
      <c r="AR229" s="115" t="str">
        <f t="shared" si="26"/>
        <v>-</v>
      </c>
      <c r="AS229" s="115" t="str">
        <f t="shared" si="26"/>
        <v>-</v>
      </c>
      <c r="AT229" s="115" t="str">
        <f t="shared" si="26"/>
        <v>-</v>
      </c>
      <c r="AU229" s="115" t="str">
        <f t="shared" si="26"/>
        <v>-</v>
      </c>
      <c r="AV229" s="115" t="str">
        <f t="shared" si="26"/>
        <v>-</v>
      </c>
      <c r="AW229" s="115" t="str">
        <f t="shared" si="26"/>
        <v>-</v>
      </c>
      <c r="AX229" s="115" t="str">
        <f t="shared" si="26"/>
        <v>-</v>
      </c>
      <c r="AY229" s="115" t="str">
        <f t="shared" si="24"/>
        <v>-</v>
      </c>
      <c r="AZ229" s="115" t="str">
        <f t="shared" si="24"/>
        <v>-</v>
      </c>
      <c r="BA229" s="115" t="str">
        <f t="shared" si="24"/>
        <v>-</v>
      </c>
      <c r="BB229" s="115" t="str">
        <f t="shared" si="24"/>
        <v>-</v>
      </c>
      <c r="BC229" s="115" t="str">
        <f t="shared" si="24"/>
        <v>-</v>
      </c>
      <c r="BD229" s="115" t="str">
        <f t="shared" si="24"/>
        <v>-</v>
      </c>
      <c r="BE229" s="115" t="str">
        <f t="shared" si="24"/>
        <v>-</v>
      </c>
      <c r="BF229" s="115" t="str">
        <f t="shared" si="24"/>
        <v>-</v>
      </c>
      <c r="BG229" s="115" t="str">
        <f t="shared" si="24"/>
        <v>-</v>
      </c>
      <c r="BH229" s="116"/>
      <c r="BI229" s="114"/>
    </row>
    <row r="230" spans="1:61">
      <c r="A230" s="38">
        <f t="shared" si="19"/>
        <v>32</v>
      </c>
      <c r="B230" s="115" t="str">
        <f t="shared" si="23"/>
        <v>-</v>
      </c>
      <c r="C230" s="115" t="str">
        <f t="shared" si="23"/>
        <v>-</v>
      </c>
      <c r="D230" s="115" t="str">
        <f t="shared" si="23"/>
        <v>-</v>
      </c>
      <c r="E230" s="115" t="str">
        <f t="shared" si="23"/>
        <v>-</v>
      </c>
      <c r="F230" s="115" t="str">
        <f t="shared" si="23"/>
        <v>-</v>
      </c>
      <c r="G230" s="115" t="str">
        <f t="shared" si="23"/>
        <v>-</v>
      </c>
      <c r="H230" s="115" t="str">
        <f t="shared" si="23"/>
        <v>-</v>
      </c>
      <c r="I230" s="115" t="str">
        <f t="shared" si="23"/>
        <v>-</v>
      </c>
      <c r="J230" s="115" t="str">
        <f t="shared" si="23"/>
        <v>-</v>
      </c>
      <c r="K230" s="115" t="str">
        <f t="shared" si="23"/>
        <v>-</v>
      </c>
      <c r="L230" s="115" t="str">
        <f t="shared" si="23"/>
        <v>-</v>
      </c>
      <c r="M230" s="115" t="str">
        <f t="shared" si="23"/>
        <v>-</v>
      </c>
      <c r="N230" s="115" t="str">
        <f t="shared" si="23"/>
        <v>-</v>
      </c>
      <c r="O230" s="115" t="str">
        <f t="shared" si="23"/>
        <v>-</v>
      </c>
      <c r="P230" s="115" t="str">
        <f t="shared" si="23"/>
        <v>-</v>
      </c>
      <c r="Q230" s="115" t="str">
        <f t="shared" si="23"/>
        <v>-</v>
      </c>
      <c r="R230" s="115" t="str">
        <f t="shared" si="23"/>
        <v>-</v>
      </c>
      <c r="S230" s="115" t="str">
        <f t="shared" si="23"/>
        <v>-</v>
      </c>
      <c r="T230" s="115" t="str">
        <f t="shared" si="23"/>
        <v>-</v>
      </c>
      <c r="U230" s="115" t="str">
        <f t="shared" si="23"/>
        <v>-</v>
      </c>
      <c r="V230" s="115" t="str">
        <f t="shared" si="23"/>
        <v>-</v>
      </c>
      <c r="W230" s="115" t="str">
        <f t="shared" si="23"/>
        <v>-</v>
      </c>
      <c r="X230" s="115" t="str">
        <f t="shared" si="23"/>
        <v>-</v>
      </c>
      <c r="Y230" s="115" t="str">
        <f t="shared" si="24"/>
        <v>-</v>
      </c>
      <c r="Z230" s="115" t="str">
        <f t="shared" si="24"/>
        <v>-</v>
      </c>
      <c r="AA230" s="115" t="str">
        <f t="shared" si="24"/>
        <v>-</v>
      </c>
      <c r="AB230" s="115" t="str">
        <f t="shared" si="24"/>
        <v>-</v>
      </c>
      <c r="AC230" s="115" t="str">
        <f t="shared" si="24"/>
        <v>-</v>
      </c>
      <c r="AD230" s="115" t="str">
        <f t="shared" si="24"/>
        <v>-</v>
      </c>
      <c r="AE230" s="115" t="str">
        <f t="shared" si="24"/>
        <v>-</v>
      </c>
      <c r="AF230" s="115" t="str">
        <f t="shared" si="25"/>
        <v>-</v>
      </c>
      <c r="AG230" s="115" t="str">
        <f t="shared" si="25"/>
        <v>-</v>
      </c>
      <c r="AH230" s="115" t="str">
        <f t="shared" si="25"/>
        <v>-</v>
      </c>
      <c r="AI230" s="115" t="str">
        <f t="shared" si="25"/>
        <v>-</v>
      </c>
      <c r="AJ230" s="115" t="str">
        <f t="shared" si="25"/>
        <v>-</v>
      </c>
      <c r="AK230" s="115" t="str">
        <f t="shared" si="25"/>
        <v>-</v>
      </c>
      <c r="AL230" s="115" t="str">
        <f t="shared" si="25"/>
        <v>-</v>
      </c>
      <c r="AM230" s="115" t="str">
        <f t="shared" si="25"/>
        <v>-</v>
      </c>
      <c r="AN230" s="115" t="str">
        <f t="shared" si="25"/>
        <v>-</v>
      </c>
      <c r="AO230" s="115" t="str">
        <f t="shared" si="24"/>
        <v>-</v>
      </c>
      <c r="AP230" s="115" t="str">
        <f t="shared" si="26"/>
        <v>-</v>
      </c>
      <c r="AQ230" s="115" t="str">
        <f t="shared" si="26"/>
        <v>-</v>
      </c>
      <c r="AR230" s="115" t="str">
        <f t="shared" si="26"/>
        <v>-</v>
      </c>
      <c r="AS230" s="115" t="str">
        <f t="shared" si="26"/>
        <v>-</v>
      </c>
      <c r="AT230" s="115" t="str">
        <f t="shared" si="26"/>
        <v>-</v>
      </c>
      <c r="AU230" s="115" t="str">
        <f t="shared" si="26"/>
        <v>-</v>
      </c>
      <c r="AV230" s="115" t="str">
        <f t="shared" si="26"/>
        <v>-</v>
      </c>
      <c r="AW230" s="115" t="str">
        <f t="shared" si="26"/>
        <v>-</v>
      </c>
      <c r="AX230" s="115" t="str">
        <f t="shared" si="26"/>
        <v>-</v>
      </c>
      <c r="AY230" s="115" t="str">
        <f t="shared" si="24"/>
        <v>-</v>
      </c>
      <c r="AZ230" s="115" t="str">
        <f t="shared" si="24"/>
        <v>-</v>
      </c>
      <c r="BA230" s="115" t="str">
        <f t="shared" si="24"/>
        <v>-</v>
      </c>
      <c r="BB230" s="115" t="str">
        <f t="shared" si="24"/>
        <v>-</v>
      </c>
      <c r="BC230" s="115" t="str">
        <f t="shared" si="24"/>
        <v>-</v>
      </c>
      <c r="BD230" s="115" t="str">
        <f t="shared" si="24"/>
        <v>-</v>
      </c>
      <c r="BE230" s="115" t="str">
        <f t="shared" si="24"/>
        <v>-</v>
      </c>
      <c r="BF230" s="115" t="str">
        <f t="shared" si="24"/>
        <v>-</v>
      </c>
      <c r="BG230" s="115" t="str">
        <f t="shared" si="24"/>
        <v>-</v>
      </c>
      <c r="BH230" s="116"/>
      <c r="BI230" s="114"/>
    </row>
    <row r="231" spans="1:61">
      <c r="A231" s="38">
        <f t="shared" si="19"/>
        <v>33</v>
      </c>
      <c r="B231" s="115" t="str">
        <f t="shared" si="23"/>
        <v>-</v>
      </c>
      <c r="C231" s="115" t="str">
        <f t="shared" si="23"/>
        <v>-</v>
      </c>
      <c r="D231" s="115" t="str">
        <f t="shared" si="23"/>
        <v>-</v>
      </c>
      <c r="E231" s="115" t="str">
        <f t="shared" si="23"/>
        <v>-</v>
      </c>
      <c r="F231" s="115" t="str">
        <f t="shared" si="23"/>
        <v>-</v>
      </c>
      <c r="G231" s="115" t="str">
        <f t="shared" si="23"/>
        <v>-</v>
      </c>
      <c r="H231" s="115" t="str">
        <f t="shared" si="23"/>
        <v>-</v>
      </c>
      <c r="I231" s="115" t="str">
        <f t="shared" si="23"/>
        <v>-</v>
      </c>
      <c r="J231" s="115" t="str">
        <f t="shared" si="23"/>
        <v>-</v>
      </c>
      <c r="K231" s="115" t="str">
        <f t="shared" si="23"/>
        <v>-</v>
      </c>
      <c r="L231" s="115" t="str">
        <f t="shared" si="23"/>
        <v>-</v>
      </c>
      <c r="M231" s="115" t="str">
        <f t="shared" si="23"/>
        <v>-</v>
      </c>
      <c r="N231" s="115" t="str">
        <f t="shared" si="23"/>
        <v>-</v>
      </c>
      <c r="O231" s="115" t="str">
        <f t="shared" si="23"/>
        <v>-</v>
      </c>
      <c r="P231" s="115" t="str">
        <f t="shared" si="23"/>
        <v>-</v>
      </c>
      <c r="Q231" s="115" t="str">
        <f t="shared" si="23"/>
        <v>-</v>
      </c>
      <c r="R231" s="115" t="str">
        <f t="shared" si="23"/>
        <v>-</v>
      </c>
      <c r="S231" s="115" t="str">
        <f t="shared" si="23"/>
        <v>-</v>
      </c>
      <c r="T231" s="115" t="str">
        <f t="shared" si="23"/>
        <v>-</v>
      </c>
      <c r="U231" s="115" t="str">
        <f t="shared" si="23"/>
        <v>-</v>
      </c>
      <c r="V231" s="115" t="str">
        <f t="shared" si="23"/>
        <v>-</v>
      </c>
      <c r="W231" s="115" t="str">
        <f t="shared" si="23"/>
        <v>-</v>
      </c>
      <c r="X231" s="115" t="str">
        <f t="shared" si="23"/>
        <v>-</v>
      </c>
      <c r="Y231" s="115" t="str">
        <f t="shared" si="24"/>
        <v>-</v>
      </c>
      <c r="Z231" s="115" t="str">
        <f t="shared" si="24"/>
        <v>-</v>
      </c>
      <c r="AA231" s="115" t="str">
        <f t="shared" si="24"/>
        <v>-</v>
      </c>
      <c r="AB231" s="115" t="str">
        <f t="shared" si="24"/>
        <v>-</v>
      </c>
      <c r="AC231" s="115" t="str">
        <f t="shared" si="24"/>
        <v>-</v>
      </c>
      <c r="AD231" s="115" t="str">
        <f t="shared" si="24"/>
        <v>-</v>
      </c>
      <c r="AE231" s="115" t="str">
        <f t="shared" si="24"/>
        <v>-</v>
      </c>
      <c r="AF231" s="115" t="str">
        <f t="shared" si="25"/>
        <v>-</v>
      </c>
      <c r="AG231" s="115" t="str">
        <f t="shared" si="25"/>
        <v>-</v>
      </c>
      <c r="AH231" s="115" t="str">
        <f t="shared" si="25"/>
        <v>-</v>
      </c>
      <c r="AI231" s="115" t="str">
        <f t="shared" si="25"/>
        <v>-</v>
      </c>
      <c r="AJ231" s="115" t="str">
        <f t="shared" si="25"/>
        <v>-</v>
      </c>
      <c r="AK231" s="115" t="str">
        <f t="shared" si="25"/>
        <v>-</v>
      </c>
      <c r="AL231" s="115" t="str">
        <f t="shared" si="25"/>
        <v>-</v>
      </c>
      <c r="AM231" s="115" t="str">
        <f t="shared" si="25"/>
        <v>-</v>
      </c>
      <c r="AN231" s="115" t="str">
        <f t="shared" si="25"/>
        <v>-</v>
      </c>
      <c r="AO231" s="115" t="str">
        <f t="shared" si="24"/>
        <v>-</v>
      </c>
      <c r="AP231" s="115" t="str">
        <f t="shared" si="26"/>
        <v>-</v>
      </c>
      <c r="AQ231" s="115" t="str">
        <f t="shared" si="26"/>
        <v>-</v>
      </c>
      <c r="AR231" s="115" t="str">
        <f t="shared" si="26"/>
        <v>-</v>
      </c>
      <c r="AS231" s="115" t="str">
        <f t="shared" si="26"/>
        <v>-</v>
      </c>
      <c r="AT231" s="115" t="str">
        <f t="shared" si="26"/>
        <v>-</v>
      </c>
      <c r="AU231" s="115" t="str">
        <f t="shared" si="26"/>
        <v>-</v>
      </c>
      <c r="AV231" s="115" t="str">
        <f t="shared" si="26"/>
        <v>-</v>
      </c>
      <c r="AW231" s="115" t="str">
        <f t="shared" si="26"/>
        <v>-</v>
      </c>
      <c r="AX231" s="115" t="str">
        <f t="shared" si="26"/>
        <v>-</v>
      </c>
      <c r="AY231" s="115" t="str">
        <f t="shared" si="24"/>
        <v>-</v>
      </c>
      <c r="AZ231" s="115" t="str">
        <f t="shared" si="24"/>
        <v>-</v>
      </c>
      <c r="BA231" s="115" t="str">
        <f t="shared" si="24"/>
        <v>-</v>
      </c>
      <c r="BB231" s="115" t="str">
        <f t="shared" si="24"/>
        <v>-</v>
      </c>
      <c r="BC231" s="115" t="str">
        <f t="shared" si="24"/>
        <v>-</v>
      </c>
      <c r="BD231" s="115" t="str">
        <f t="shared" si="24"/>
        <v>-</v>
      </c>
      <c r="BE231" s="115" t="str">
        <f t="shared" si="24"/>
        <v>-</v>
      </c>
      <c r="BF231" s="115" t="str">
        <f t="shared" si="24"/>
        <v>-</v>
      </c>
      <c r="BG231" s="115" t="str">
        <f t="shared" si="24"/>
        <v>-</v>
      </c>
      <c r="BH231" s="116"/>
      <c r="BI231" s="114"/>
    </row>
    <row r="232" spans="1:61">
      <c r="A232" s="38">
        <f t="shared" si="19"/>
        <v>34</v>
      </c>
      <c r="B232" s="115" t="str">
        <f t="shared" si="23"/>
        <v>-</v>
      </c>
      <c r="C232" s="115" t="str">
        <f t="shared" si="23"/>
        <v>-</v>
      </c>
      <c r="D232" s="115" t="str">
        <f t="shared" si="23"/>
        <v>-</v>
      </c>
      <c r="E232" s="115" t="str">
        <f t="shared" si="23"/>
        <v>-</v>
      </c>
      <c r="F232" s="115" t="str">
        <f t="shared" si="23"/>
        <v>-</v>
      </c>
      <c r="G232" s="115" t="str">
        <f t="shared" si="23"/>
        <v>-</v>
      </c>
      <c r="H232" s="115" t="str">
        <f t="shared" si="23"/>
        <v>-</v>
      </c>
      <c r="I232" s="115" t="str">
        <f t="shared" si="23"/>
        <v>-</v>
      </c>
      <c r="J232" s="115" t="str">
        <f t="shared" si="23"/>
        <v>-</v>
      </c>
      <c r="K232" s="115" t="str">
        <f t="shared" si="23"/>
        <v>-</v>
      </c>
      <c r="L232" s="115" t="str">
        <f t="shared" si="23"/>
        <v>-</v>
      </c>
      <c r="M232" s="115" t="str">
        <f t="shared" si="23"/>
        <v>-</v>
      </c>
      <c r="N232" s="115" t="str">
        <f t="shared" si="23"/>
        <v>-</v>
      </c>
      <c r="O232" s="115" t="str">
        <f t="shared" si="23"/>
        <v>-</v>
      </c>
      <c r="P232" s="115" t="str">
        <f t="shared" si="23"/>
        <v>-</v>
      </c>
      <c r="Q232" s="115" t="str">
        <f t="shared" si="23"/>
        <v>-</v>
      </c>
      <c r="R232" s="115" t="str">
        <f t="shared" si="23"/>
        <v>-</v>
      </c>
      <c r="S232" s="115" t="str">
        <f t="shared" si="23"/>
        <v>-</v>
      </c>
      <c r="T232" s="115" t="str">
        <f t="shared" si="23"/>
        <v>-</v>
      </c>
      <c r="U232" s="115" t="str">
        <f t="shared" si="23"/>
        <v>-</v>
      </c>
      <c r="V232" s="115" t="str">
        <f t="shared" si="23"/>
        <v>-</v>
      </c>
      <c r="W232" s="115" t="str">
        <f t="shared" si="23"/>
        <v>-</v>
      </c>
      <c r="X232" s="115" t="str">
        <f t="shared" si="23"/>
        <v>-</v>
      </c>
      <c r="Y232" s="115" t="str">
        <f t="shared" si="24"/>
        <v>-</v>
      </c>
      <c r="Z232" s="115" t="str">
        <f t="shared" si="24"/>
        <v>-</v>
      </c>
      <c r="AA232" s="115" t="str">
        <f t="shared" si="24"/>
        <v>-</v>
      </c>
      <c r="AB232" s="115" t="str">
        <f t="shared" si="24"/>
        <v>-</v>
      </c>
      <c r="AC232" s="115" t="str">
        <f t="shared" si="24"/>
        <v>-</v>
      </c>
      <c r="AD232" s="115" t="str">
        <f t="shared" si="24"/>
        <v>-</v>
      </c>
      <c r="AE232" s="115" t="str">
        <f t="shared" si="24"/>
        <v>-</v>
      </c>
      <c r="AF232" s="115" t="str">
        <f t="shared" si="25"/>
        <v>-</v>
      </c>
      <c r="AG232" s="115" t="str">
        <f t="shared" si="25"/>
        <v>-</v>
      </c>
      <c r="AH232" s="115" t="str">
        <f t="shared" si="25"/>
        <v>-</v>
      </c>
      <c r="AI232" s="115" t="str">
        <f t="shared" si="25"/>
        <v>-</v>
      </c>
      <c r="AJ232" s="115" t="str">
        <f t="shared" si="25"/>
        <v>-</v>
      </c>
      <c r="AK232" s="115" t="str">
        <f t="shared" si="25"/>
        <v>-</v>
      </c>
      <c r="AL232" s="115" t="str">
        <f t="shared" si="25"/>
        <v>-</v>
      </c>
      <c r="AM232" s="115" t="str">
        <f t="shared" si="25"/>
        <v>-</v>
      </c>
      <c r="AN232" s="115" t="str">
        <f t="shared" si="25"/>
        <v>-</v>
      </c>
      <c r="AO232" s="115" t="str">
        <f t="shared" si="24"/>
        <v>-</v>
      </c>
      <c r="AP232" s="115" t="str">
        <f t="shared" si="26"/>
        <v>-</v>
      </c>
      <c r="AQ232" s="115" t="str">
        <f t="shared" si="26"/>
        <v>-</v>
      </c>
      <c r="AR232" s="115" t="str">
        <f t="shared" si="26"/>
        <v>-</v>
      </c>
      <c r="AS232" s="115" t="str">
        <f t="shared" si="26"/>
        <v>-</v>
      </c>
      <c r="AT232" s="115" t="str">
        <f t="shared" si="26"/>
        <v>-</v>
      </c>
      <c r="AU232" s="115" t="str">
        <f t="shared" si="26"/>
        <v>-</v>
      </c>
      <c r="AV232" s="115" t="str">
        <f t="shared" si="26"/>
        <v>-</v>
      </c>
      <c r="AW232" s="115" t="str">
        <f t="shared" si="26"/>
        <v>-</v>
      </c>
      <c r="AX232" s="115" t="str">
        <f t="shared" si="26"/>
        <v>-</v>
      </c>
      <c r="AY232" s="115" t="str">
        <f t="shared" si="24"/>
        <v>-</v>
      </c>
      <c r="AZ232" s="115" t="str">
        <f t="shared" si="24"/>
        <v>-</v>
      </c>
      <c r="BA232" s="115" t="str">
        <f t="shared" si="24"/>
        <v>-</v>
      </c>
      <c r="BB232" s="115" t="str">
        <f t="shared" si="24"/>
        <v>-</v>
      </c>
      <c r="BC232" s="115" t="str">
        <f t="shared" si="24"/>
        <v>!!!</v>
      </c>
      <c r="BD232" s="115" t="str">
        <f t="shared" si="24"/>
        <v>-</v>
      </c>
      <c r="BE232" s="115" t="str">
        <f t="shared" si="24"/>
        <v>-</v>
      </c>
      <c r="BF232" s="115" t="str">
        <f t="shared" si="24"/>
        <v>-</v>
      </c>
      <c r="BG232" s="115" t="str">
        <f t="shared" si="24"/>
        <v>-</v>
      </c>
      <c r="BH232" s="116"/>
      <c r="BI232" s="114"/>
    </row>
    <row r="233" spans="1:61">
      <c r="A233" s="38">
        <f t="shared" si="19"/>
        <v>35</v>
      </c>
      <c r="B233" s="115" t="str">
        <f t="shared" si="23"/>
        <v>-</v>
      </c>
      <c r="C233" s="115" t="str">
        <f t="shared" si="23"/>
        <v>-</v>
      </c>
      <c r="D233" s="115" t="str">
        <f t="shared" si="23"/>
        <v>-</v>
      </c>
      <c r="E233" s="115" t="str">
        <f t="shared" si="23"/>
        <v>-</v>
      </c>
      <c r="F233" s="115" t="str">
        <f t="shared" si="23"/>
        <v>-</v>
      </c>
      <c r="G233" s="115" t="str">
        <f t="shared" si="23"/>
        <v>-</v>
      </c>
      <c r="H233" s="115" t="str">
        <f t="shared" si="23"/>
        <v>-</v>
      </c>
      <c r="I233" s="115" t="str">
        <f t="shared" si="23"/>
        <v>-</v>
      </c>
      <c r="J233" s="115" t="str">
        <f t="shared" si="23"/>
        <v>-</v>
      </c>
      <c r="K233" s="115" t="str">
        <f t="shared" si="23"/>
        <v>-</v>
      </c>
      <c r="L233" s="115" t="str">
        <f t="shared" si="23"/>
        <v>-</v>
      </c>
      <c r="M233" s="115" t="str">
        <f t="shared" si="23"/>
        <v>-</v>
      </c>
      <c r="N233" s="115" t="str">
        <f t="shared" si="23"/>
        <v>-</v>
      </c>
      <c r="O233" s="115" t="str">
        <f t="shared" si="23"/>
        <v>-</v>
      </c>
      <c r="P233" s="115" t="str">
        <f t="shared" si="23"/>
        <v>-</v>
      </c>
      <c r="Q233" s="115" t="str">
        <f t="shared" si="23"/>
        <v>-</v>
      </c>
      <c r="R233" s="115" t="str">
        <f t="shared" si="23"/>
        <v>-</v>
      </c>
      <c r="S233" s="115" t="str">
        <f t="shared" si="23"/>
        <v>-</v>
      </c>
      <c r="T233" s="115" t="str">
        <f t="shared" si="23"/>
        <v>-</v>
      </c>
      <c r="U233" s="115" t="str">
        <f t="shared" si="23"/>
        <v>-</v>
      </c>
      <c r="V233" s="115" t="str">
        <f t="shared" si="23"/>
        <v>-</v>
      </c>
      <c r="W233" s="115" t="str">
        <f t="shared" si="23"/>
        <v>-</v>
      </c>
      <c r="X233" s="115" t="str">
        <f t="shared" si="23"/>
        <v>-</v>
      </c>
      <c r="Y233" s="115" t="str">
        <f t="shared" si="24"/>
        <v>-</v>
      </c>
      <c r="Z233" s="115" t="str">
        <f t="shared" si="24"/>
        <v>-</v>
      </c>
      <c r="AA233" s="115" t="str">
        <f t="shared" si="24"/>
        <v>-</v>
      </c>
      <c r="AB233" s="115" t="str">
        <f t="shared" si="24"/>
        <v>-</v>
      </c>
      <c r="AC233" s="115" t="str">
        <f t="shared" si="24"/>
        <v>-</v>
      </c>
      <c r="AD233" s="115" t="str">
        <f t="shared" si="24"/>
        <v>-</v>
      </c>
      <c r="AE233" s="115" t="str">
        <f t="shared" si="24"/>
        <v>-</v>
      </c>
      <c r="AF233" s="115" t="str">
        <f t="shared" si="25"/>
        <v>-</v>
      </c>
      <c r="AG233" s="115" t="str">
        <f t="shared" si="25"/>
        <v>-</v>
      </c>
      <c r="AH233" s="115" t="str">
        <f t="shared" si="25"/>
        <v>-</v>
      </c>
      <c r="AI233" s="115" t="str">
        <f t="shared" si="25"/>
        <v>-</v>
      </c>
      <c r="AJ233" s="115" t="str">
        <f t="shared" si="25"/>
        <v>-</v>
      </c>
      <c r="AK233" s="115" t="str">
        <f t="shared" si="25"/>
        <v>-</v>
      </c>
      <c r="AL233" s="115" t="str">
        <f t="shared" si="25"/>
        <v>-</v>
      </c>
      <c r="AM233" s="115" t="str">
        <f t="shared" si="25"/>
        <v>-</v>
      </c>
      <c r="AN233" s="115" t="str">
        <f t="shared" si="25"/>
        <v>-</v>
      </c>
      <c r="AO233" s="115" t="str">
        <f t="shared" si="24"/>
        <v>-</v>
      </c>
      <c r="AP233" s="115" t="str">
        <f t="shared" si="26"/>
        <v>-</v>
      </c>
      <c r="AQ233" s="115" t="str">
        <f t="shared" si="26"/>
        <v>-</v>
      </c>
      <c r="AR233" s="115" t="str">
        <f t="shared" si="26"/>
        <v>-</v>
      </c>
      <c r="AS233" s="115" t="str">
        <f t="shared" si="26"/>
        <v>-</v>
      </c>
      <c r="AT233" s="115" t="str">
        <f t="shared" si="26"/>
        <v>-</v>
      </c>
      <c r="AU233" s="115" t="str">
        <f t="shared" si="26"/>
        <v>-</v>
      </c>
      <c r="AV233" s="115" t="str">
        <f t="shared" si="26"/>
        <v>-</v>
      </c>
      <c r="AW233" s="115" t="str">
        <f t="shared" si="26"/>
        <v>-</v>
      </c>
      <c r="AX233" s="115" t="str">
        <f t="shared" si="26"/>
        <v>-</v>
      </c>
      <c r="AY233" s="115" t="str">
        <f t="shared" si="24"/>
        <v>-</v>
      </c>
      <c r="AZ233" s="115" t="str">
        <f t="shared" si="24"/>
        <v>-</v>
      </c>
      <c r="BA233" s="115" t="str">
        <f t="shared" si="24"/>
        <v>-</v>
      </c>
      <c r="BB233" s="115" t="str">
        <f t="shared" si="24"/>
        <v>-</v>
      </c>
      <c r="BC233" s="115" t="str">
        <f t="shared" si="24"/>
        <v>-</v>
      </c>
      <c r="BD233" s="115" t="str">
        <f t="shared" si="24"/>
        <v>-</v>
      </c>
      <c r="BE233" s="115" t="str">
        <f t="shared" si="24"/>
        <v>-</v>
      </c>
      <c r="BF233" s="115" t="str">
        <f t="shared" si="24"/>
        <v>-</v>
      </c>
      <c r="BG233" s="115" t="str">
        <f t="shared" si="24"/>
        <v>-</v>
      </c>
      <c r="BH233" s="116"/>
      <c r="BI233" s="114"/>
    </row>
    <row r="234" spans="1:61">
      <c r="A234" s="38">
        <f t="shared" si="19"/>
        <v>36</v>
      </c>
      <c r="B234" s="115" t="str">
        <f t="shared" si="23"/>
        <v>-</v>
      </c>
      <c r="C234" s="115" t="str">
        <f t="shared" si="23"/>
        <v>-</v>
      </c>
      <c r="D234" s="115" t="str">
        <f t="shared" si="23"/>
        <v>-</v>
      </c>
      <c r="E234" s="115" t="str">
        <f t="shared" si="23"/>
        <v>-</v>
      </c>
      <c r="F234" s="115" t="str">
        <f t="shared" ref="B234:X245" si="27">IF(AND(OR(F38&gt;=10,F38&lt;=3),F137="НЕТ"),"!!!","-")</f>
        <v>-</v>
      </c>
      <c r="G234" s="115" t="str">
        <f t="shared" si="27"/>
        <v>-</v>
      </c>
      <c r="H234" s="115" t="str">
        <f t="shared" si="27"/>
        <v>-</v>
      </c>
      <c r="I234" s="115" t="str">
        <f t="shared" si="27"/>
        <v>-</v>
      </c>
      <c r="J234" s="115" t="str">
        <f t="shared" si="27"/>
        <v>-</v>
      </c>
      <c r="K234" s="115" t="str">
        <f t="shared" si="27"/>
        <v>-</v>
      </c>
      <c r="L234" s="115" t="str">
        <f t="shared" si="27"/>
        <v>-</v>
      </c>
      <c r="M234" s="115" t="str">
        <f t="shared" si="27"/>
        <v>-</v>
      </c>
      <c r="N234" s="115" t="str">
        <f t="shared" si="27"/>
        <v>-</v>
      </c>
      <c r="O234" s="115" t="str">
        <f t="shared" si="27"/>
        <v>-</v>
      </c>
      <c r="P234" s="115" t="str">
        <f t="shared" si="27"/>
        <v>-</v>
      </c>
      <c r="Q234" s="115" t="str">
        <f t="shared" si="27"/>
        <v>-</v>
      </c>
      <c r="R234" s="115" t="str">
        <f t="shared" si="27"/>
        <v>-</v>
      </c>
      <c r="S234" s="115" t="str">
        <f t="shared" si="27"/>
        <v>-</v>
      </c>
      <c r="T234" s="115" t="str">
        <f t="shared" si="27"/>
        <v>-</v>
      </c>
      <c r="U234" s="115" t="str">
        <f t="shared" si="27"/>
        <v>-</v>
      </c>
      <c r="V234" s="115" t="str">
        <f t="shared" si="27"/>
        <v>-</v>
      </c>
      <c r="W234" s="115" t="str">
        <f t="shared" si="27"/>
        <v>-</v>
      </c>
      <c r="X234" s="115" t="str">
        <f t="shared" si="27"/>
        <v>-</v>
      </c>
      <c r="Y234" s="115" t="str">
        <f t="shared" si="24"/>
        <v>-</v>
      </c>
      <c r="Z234" s="115" t="str">
        <f t="shared" si="24"/>
        <v>-</v>
      </c>
      <c r="AA234" s="115" t="str">
        <f t="shared" si="24"/>
        <v>-</v>
      </c>
      <c r="AB234" s="115" t="str">
        <f t="shared" si="24"/>
        <v>-</v>
      </c>
      <c r="AC234" s="115" t="str">
        <f t="shared" si="24"/>
        <v>-</v>
      </c>
      <c r="AD234" s="115" t="str">
        <f t="shared" si="24"/>
        <v>-</v>
      </c>
      <c r="AE234" s="115" t="str">
        <f t="shared" si="24"/>
        <v>-</v>
      </c>
      <c r="AF234" s="115" t="str">
        <f t="shared" si="25"/>
        <v>-</v>
      </c>
      <c r="AG234" s="115" t="str">
        <f t="shared" si="25"/>
        <v>-</v>
      </c>
      <c r="AH234" s="115" t="str">
        <f t="shared" si="25"/>
        <v>-</v>
      </c>
      <c r="AI234" s="115" t="str">
        <f t="shared" si="25"/>
        <v>-</v>
      </c>
      <c r="AJ234" s="115" t="str">
        <f t="shared" si="25"/>
        <v>-</v>
      </c>
      <c r="AK234" s="115" t="str">
        <f t="shared" si="25"/>
        <v>-</v>
      </c>
      <c r="AL234" s="115" t="str">
        <f t="shared" si="25"/>
        <v>-</v>
      </c>
      <c r="AM234" s="115" t="str">
        <f t="shared" si="25"/>
        <v>-</v>
      </c>
      <c r="AN234" s="115" t="str">
        <f t="shared" si="25"/>
        <v>-</v>
      </c>
      <c r="AO234" s="115" t="str">
        <f t="shared" si="24"/>
        <v>-</v>
      </c>
      <c r="AP234" s="115" t="str">
        <f t="shared" si="26"/>
        <v>-</v>
      </c>
      <c r="AQ234" s="115" t="str">
        <f t="shared" si="26"/>
        <v>-</v>
      </c>
      <c r="AR234" s="115" t="str">
        <f t="shared" si="26"/>
        <v>-</v>
      </c>
      <c r="AS234" s="115" t="str">
        <f t="shared" si="26"/>
        <v>-</v>
      </c>
      <c r="AT234" s="115" t="str">
        <f t="shared" si="26"/>
        <v>-</v>
      </c>
      <c r="AU234" s="115" t="str">
        <f t="shared" si="26"/>
        <v>-</v>
      </c>
      <c r="AV234" s="115" t="str">
        <f t="shared" si="26"/>
        <v>-</v>
      </c>
      <c r="AW234" s="115" t="str">
        <f t="shared" si="26"/>
        <v>-</v>
      </c>
      <c r="AX234" s="115" t="str">
        <f t="shared" si="26"/>
        <v>-</v>
      </c>
      <c r="AY234" s="115" t="str">
        <f t="shared" si="24"/>
        <v>-</v>
      </c>
      <c r="AZ234" s="115" t="str">
        <f t="shared" si="24"/>
        <v>-</v>
      </c>
      <c r="BA234" s="115" t="str">
        <f t="shared" si="24"/>
        <v>-</v>
      </c>
      <c r="BB234" s="115" t="str">
        <f t="shared" si="24"/>
        <v>-</v>
      </c>
      <c r="BC234" s="115" t="str">
        <f t="shared" si="24"/>
        <v>-</v>
      </c>
      <c r="BD234" s="115" t="str">
        <f t="shared" si="24"/>
        <v>-</v>
      </c>
      <c r="BE234" s="115" t="str">
        <f t="shared" si="24"/>
        <v>-</v>
      </c>
      <c r="BF234" s="115" t="str">
        <f t="shared" si="24"/>
        <v>-</v>
      </c>
      <c r="BG234" s="115" t="str">
        <f t="shared" si="24"/>
        <v>-</v>
      </c>
      <c r="BH234" s="116"/>
      <c r="BI234" s="114"/>
    </row>
    <row r="235" spans="1:61">
      <c r="A235" s="38">
        <f t="shared" si="19"/>
        <v>37</v>
      </c>
      <c r="B235" s="115" t="str">
        <f t="shared" si="27"/>
        <v>-</v>
      </c>
      <c r="C235" s="115" t="str">
        <f t="shared" si="27"/>
        <v>-</v>
      </c>
      <c r="D235" s="115" t="str">
        <f t="shared" si="27"/>
        <v>-</v>
      </c>
      <c r="E235" s="115" t="str">
        <f t="shared" si="27"/>
        <v>-</v>
      </c>
      <c r="F235" s="115" t="str">
        <f t="shared" si="27"/>
        <v>-</v>
      </c>
      <c r="G235" s="115" t="str">
        <f t="shared" si="27"/>
        <v>-</v>
      </c>
      <c r="H235" s="115" t="str">
        <f t="shared" si="27"/>
        <v>-</v>
      </c>
      <c r="I235" s="115" t="str">
        <f t="shared" si="27"/>
        <v>-</v>
      </c>
      <c r="J235" s="115" t="str">
        <f t="shared" si="27"/>
        <v>-</v>
      </c>
      <c r="K235" s="115" t="str">
        <f t="shared" si="27"/>
        <v>-</v>
      </c>
      <c r="L235" s="115" t="str">
        <f t="shared" si="27"/>
        <v>-</v>
      </c>
      <c r="M235" s="115" t="str">
        <f t="shared" si="27"/>
        <v>-</v>
      </c>
      <c r="N235" s="115" t="str">
        <f t="shared" si="27"/>
        <v>-</v>
      </c>
      <c r="O235" s="115" t="str">
        <f t="shared" si="27"/>
        <v>-</v>
      </c>
      <c r="P235" s="115" t="str">
        <f t="shared" si="27"/>
        <v>-</v>
      </c>
      <c r="Q235" s="115" t="str">
        <f t="shared" si="27"/>
        <v>-</v>
      </c>
      <c r="R235" s="115" t="str">
        <f t="shared" si="27"/>
        <v>-</v>
      </c>
      <c r="S235" s="115" t="str">
        <f t="shared" si="27"/>
        <v>-</v>
      </c>
      <c r="T235" s="115" t="str">
        <f t="shared" si="27"/>
        <v>-</v>
      </c>
      <c r="U235" s="115" t="str">
        <f t="shared" si="27"/>
        <v>-</v>
      </c>
      <c r="V235" s="115" t="str">
        <f t="shared" si="27"/>
        <v>-</v>
      </c>
      <c r="W235" s="115" t="str">
        <f t="shared" si="27"/>
        <v>-</v>
      </c>
      <c r="X235" s="115" t="str">
        <f t="shared" si="27"/>
        <v>-</v>
      </c>
      <c r="Y235" s="115" t="str">
        <f t="shared" si="24"/>
        <v>-</v>
      </c>
      <c r="Z235" s="115" t="str">
        <f t="shared" si="24"/>
        <v>-</v>
      </c>
      <c r="AA235" s="115" t="str">
        <f t="shared" si="24"/>
        <v>-</v>
      </c>
      <c r="AB235" s="115" t="str">
        <f t="shared" si="24"/>
        <v>-</v>
      </c>
      <c r="AC235" s="115" t="str">
        <f t="shared" si="24"/>
        <v>-</v>
      </c>
      <c r="AD235" s="115" t="str">
        <f t="shared" si="24"/>
        <v>-</v>
      </c>
      <c r="AE235" s="115" t="str">
        <f t="shared" si="24"/>
        <v>-</v>
      </c>
      <c r="AF235" s="115" t="str">
        <f t="shared" si="25"/>
        <v>-</v>
      </c>
      <c r="AG235" s="115" t="str">
        <f t="shared" si="25"/>
        <v>-</v>
      </c>
      <c r="AH235" s="115" t="str">
        <f t="shared" si="25"/>
        <v>-</v>
      </c>
      <c r="AI235" s="115" t="str">
        <f t="shared" si="25"/>
        <v>-</v>
      </c>
      <c r="AJ235" s="115" t="str">
        <f t="shared" si="25"/>
        <v>-</v>
      </c>
      <c r="AK235" s="115" t="str">
        <f t="shared" si="25"/>
        <v>-</v>
      </c>
      <c r="AL235" s="115" t="str">
        <f t="shared" si="25"/>
        <v>-</v>
      </c>
      <c r="AM235" s="115" t="str">
        <f t="shared" si="25"/>
        <v>-</v>
      </c>
      <c r="AN235" s="115" t="str">
        <f t="shared" si="25"/>
        <v>-</v>
      </c>
      <c r="AO235" s="115" t="str">
        <f t="shared" si="24"/>
        <v>-</v>
      </c>
      <c r="AP235" s="115" t="str">
        <f t="shared" si="26"/>
        <v>-</v>
      </c>
      <c r="AQ235" s="115" t="str">
        <f t="shared" si="26"/>
        <v>-</v>
      </c>
      <c r="AR235" s="115" t="str">
        <f t="shared" si="26"/>
        <v>-</v>
      </c>
      <c r="AS235" s="115" t="str">
        <f t="shared" si="26"/>
        <v>-</v>
      </c>
      <c r="AT235" s="115" t="str">
        <f t="shared" si="26"/>
        <v>-</v>
      </c>
      <c r="AU235" s="115" t="str">
        <f t="shared" si="26"/>
        <v>-</v>
      </c>
      <c r="AV235" s="115" t="str">
        <f t="shared" si="26"/>
        <v>-</v>
      </c>
      <c r="AW235" s="115" t="str">
        <f t="shared" si="26"/>
        <v>-</v>
      </c>
      <c r="AX235" s="115" t="str">
        <f t="shared" si="26"/>
        <v>-</v>
      </c>
      <c r="AY235" s="115" t="str">
        <f t="shared" si="24"/>
        <v>-</v>
      </c>
      <c r="AZ235" s="115" t="str">
        <f t="shared" si="24"/>
        <v>-</v>
      </c>
      <c r="BA235" s="115" t="str">
        <f t="shared" si="24"/>
        <v>-</v>
      </c>
      <c r="BB235" s="115" t="str">
        <f t="shared" si="24"/>
        <v>-</v>
      </c>
      <c r="BC235" s="115" t="str">
        <f t="shared" si="24"/>
        <v>-</v>
      </c>
      <c r="BD235" s="115" t="str">
        <f t="shared" si="24"/>
        <v>-</v>
      </c>
      <c r="BE235" s="115" t="str">
        <f t="shared" si="24"/>
        <v>-</v>
      </c>
      <c r="BF235" s="115" t="str">
        <f t="shared" si="24"/>
        <v>-</v>
      </c>
      <c r="BG235" s="115" t="str">
        <f t="shared" si="24"/>
        <v>-</v>
      </c>
      <c r="BH235" s="116"/>
      <c r="BI235" s="114"/>
    </row>
    <row r="236" spans="1:61">
      <c r="A236" s="38">
        <f t="shared" si="19"/>
        <v>38</v>
      </c>
      <c r="B236" s="115" t="str">
        <f t="shared" si="27"/>
        <v>-</v>
      </c>
      <c r="C236" s="115" t="str">
        <f t="shared" si="27"/>
        <v>-</v>
      </c>
      <c r="D236" s="115" t="str">
        <f t="shared" si="27"/>
        <v>-</v>
      </c>
      <c r="E236" s="115" t="str">
        <f t="shared" si="27"/>
        <v>-</v>
      </c>
      <c r="F236" s="115" t="str">
        <f t="shared" si="27"/>
        <v>-</v>
      </c>
      <c r="G236" s="115" t="str">
        <f t="shared" si="27"/>
        <v>-</v>
      </c>
      <c r="H236" s="115" t="str">
        <f t="shared" si="27"/>
        <v>-</v>
      </c>
      <c r="I236" s="115" t="str">
        <f t="shared" si="27"/>
        <v>-</v>
      </c>
      <c r="J236" s="115" t="str">
        <f t="shared" si="27"/>
        <v>-</v>
      </c>
      <c r="K236" s="115" t="str">
        <f t="shared" si="27"/>
        <v>-</v>
      </c>
      <c r="L236" s="115" t="str">
        <f t="shared" si="27"/>
        <v>-</v>
      </c>
      <c r="M236" s="115" t="str">
        <f t="shared" si="27"/>
        <v>-</v>
      </c>
      <c r="N236" s="115" t="str">
        <f t="shared" si="27"/>
        <v>-</v>
      </c>
      <c r="O236" s="115" t="str">
        <f t="shared" si="27"/>
        <v>-</v>
      </c>
      <c r="P236" s="115" t="str">
        <f t="shared" si="27"/>
        <v>-</v>
      </c>
      <c r="Q236" s="115" t="str">
        <f t="shared" si="27"/>
        <v>-</v>
      </c>
      <c r="R236" s="115" t="str">
        <f t="shared" si="27"/>
        <v>-</v>
      </c>
      <c r="S236" s="115" t="str">
        <f t="shared" si="27"/>
        <v>-</v>
      </c>
      <c r="T236" s="115" t="str">
        <f t="shared" si="27"/>
        <v>-</v>
      </c>
      <c r="U236" s="115" t="str">
        <f t="shared" si="27"/>
        <v>-</v>
      </c>
      <c r="V236" s="115" t="str">
        <f t="shared" si="27"/>
        <v>-</v>
      </c>
      <c r="W236" s="115" t="str">
        <f t="shared" si="27"/>
        <v>-</v>
      </c>
      <c r="X236" s="115" t="str">
        <f t="shared" si="27"/>
        <v>-</v>
      </c>
      <c r="Y236" s="115" t="str">
        <f t="shared" si="24"/>
        <v>-</v>
      </c>
      <c r="Z236" s="115" t="str">
        <f t="shared" si="24"/>
        <v>-</v>
      </c>
      <c r="AA236" s="115" t="str">
        <f t="shared" si="24"/>
        <v>-</v>
      </c>
      <c r="AB236" s="115" t="str">
        <f t="shared" si="24"/>
        <v>-</v>
      </c>
      <c r="AC236" s="115" t="str">
        <f t="shared" si="24"/>
        <v>-</v>
      </c>
      <c r="AD236" s="115" t="str">
        <f t="shared" si="24"/>
        <v>-</v>
      </c>
      <c r="AE236" s="115" t="str">
        <f t="shared" si="24"/>
        <v>-</v>
      </c>
      <c r="AF236" s="115" t="str">
        <f t="shared" si="25"/>
        <v>-</v>
      </c>
      <c r="AG236" s="115" t="str">
        <f t="shared" si="25"/>
        <v>-</v>
      </c>
      <c r="AH236" s="115" t="str">
        <f t="shared" si="25"/>
        <v>-</v>
      </c>
      <c r="AI236" s="115" t="str">
        <f t="shared" si="25"/>
        <v>-</v>
      </c>
      <c r="AJ236" s="115" t="str">
        <f t="shared" si="25"/>
        <v>-</v>
      </c>
      <c r="AK236" s="115" t="str">
        <f t="shared" si="25"/>
        <v>-</v>
      </c>
      <c r="AL236" s="115" t="str">
        <f t="shared" si="25"/>
        <v>-</v>
      </c>
      <c r="AM236" s="115" t="str">
        <f t="shared" si="25"/>
        <v>-</v>
      </c>
      <c r="AN236" s="115" t="str">
        <f t="shared" si="25"/>
        <v>-</v>
      </c>
      <c r="AO236" s="115" t="str">
        <f t="shared" si="24"/>
        <v>-</v>
      </c>
      <c r="AP236" s="115" t="str">
        <f t="shared" si="26"/>
        <v>-</v>
      </c>
      <c r="AQ236" s="115" t="str">
        <f t="shared" si="26"/>
        <v>-</v>
      </c>
      <c r="AR236" s="115" t="str">
        <f t="shared" si="26"/>
        <v>-</v>
      </c>
      <c r="AS236" s="115" t="str">
        <f t="shared" si="26"/>
        <v>-</v>
      </c>
      <c r="AT236" s="115" t="str">
        <f t="shared" si="26"/>
        <v>-</v>
      </c>
      <c r="AU236" s="115" t="str">
        <f t="shared" si="26"/>
        <v>-</v>
      </c>
      <c r="AV236" s="115" t="str">
        <f t="shared" si="26"/>
        <v>-</v>
      </c>
      <c r="AW236" s="115" t="str">
        <f t="shared" si="26"/>
        <v>-</v>
      </c>
      <c r="AX236" s="115" t="str">
        <f t="shared" si="26"/>
        <v>-</v>
      </c>
      <c r="AY236" s="115" t="str">
        <f t="shared" si="24"/>
        <v>-</v>
      </c>
      <c r="AZ236" s="115" t="str">
        <f t="shared" si="24"/>
        <v>-</v>
      </c>
      <c r="BA236" s="115" t="str">
        <f t="shared" si="24"/>
        <v>-</v>
      </c>
      <c r="BB236" s="115" t="str">
        <f t="shared" si="24"/>
        <v>-</v>
      </c>
      <c r="BC236" s="115" t="str">
        <f t="shared" si="24"/>
        <v>-</v>
      </c>
      <c r="BD236" s="115" t="str">
        <f t="shared" si="24"/>
        <v>-</v>
      </c>
      <c r="BE236" s="115" t="str">
        <f t="shared" si="24"/>
        <v>-</v>
      </c>
      <c r="BF236" s="115" t="str">
        <f t="shared" si="24"/>
        <v>-</v>
      </c>
      <c r="BG236" s="115" t="str">
        <f t="shared" si="24"/>
        <v>-</v>
      </c>
      <c r="BH236" s="116"/>
      <c r="BI236" s="114"/>
    </row>
    <row r="237" spans="1:61">
      <c r="A237" s="38">
        <f t="shared" si="19"/>
        <v>39</v>
      </c>
      <c r="B237" s="115" t="str">
        <f t="shared" si="27"/>
        <v>-</v>
      </c>
      <c r="C237" s="115" t="str">
        <f t="shared" si="27"/>
        <v>-</v>
      </c>
      <c r="D237" s="115" t="str">
        <f t="shared" si="27"/>
        <v>-</v>
      </c>
      <c r="E237" s="115" t="str">
        <f t="shared" si="27"/>
        <v>-</v>
      </c>
      <c r="F237" s="115" t="str">
        <f t="shared" si="27"/>
        <v>-</v>
      </c>
      <c r="G237" s="115" t="str">
        <f t="shared" si="27"/>
        <v>-</v>
      </c>
      <c r="H237" s="115" t="str">
        <f t="shared" si="27"/>
        <v>-</v>
      </c>
      <c r="I237" s="115" t="str">
        <f t="shared" si="27"/>
        <v>-</v>
      </c>
      <c r="J237" s="115" t="str">
        <f t="shared" si="27"/>
        <v>-</v>
      </c>
      <c r="K237" s="115" t="str">
        <f t="shared" si="27"/>
        <v>-</v>
      </c>
      <c r="L237" s="115" t="str">
        <f t="shared" si="27"/>
        <v>-</v>
      </c>
      <c r="M237" s="115" t="str">
        <f t="shared" si="27"/>
        <v>-</v>
      </c>
      <c r="N237" s="115" t="str">
        <f t="shared" si="27"/>
        <v>-</v>
      </c>
      <c r="O237" s="115" t="str">
        <f t="shared" si="27"/>
        <v>-</v>
      </c>
      <c r="P237" s="115" t="str">
        <f t="shared" si="27"/>
        <v>-</v>
      </c>
      <c r="Q237" s="115" t="str">
        <f t="shared" si="27"/>
        <v>-</v>
      </c>
      <c r="R237" s="115" t="str">
        <f t="shared" si="27"/>
        <v>-</v>
      </c>
      <c r="S237" s="115" t="str">
        <f t="shared" si="27"/>
        <v>-</v>
      </c>
      <c r="T237" s="115" t="str">
        <f t="shared" si="27"/>
        <v>-</v>
      </c>
      <c r="U237" s="115" t="str">
        <f t="shared" si="27"/>
        <v>-</v>
      </c>
      <c r="V237" s="115" t="str">
        <f t="shared" si="27"/>
        <v>-</v>
      </c>
      <c r="W237" s="115" t="str">
        <f t="shared" si="27"/>
        <v>-</v>
      </c>
      <c r="X237" s="115" t="str">
        <f t="shared" si="27"/>
        <v>-</v>
      </c>
      <c r="Y237" s="115" t="str">
        <f t="shared" si="24"/>
        <v>-</v>
      </c>
      <c r="Z237" s="115" t="str">
        <f t="shared" si="24"/>
        <v>-</v>
      </c>
      <c r="AA237" s="115" t="str">
        <f t="shared" si="24"/>
        <v>-</v>
      </c>
      <c r="AB237" s="115" t="str">
        <f t="shared" si="24"/>
        <v>-</v>
      </c>
      <c r="AC237" s="115" t="str">
        <f t="shared" si="24"/>
        <v>-</v>
      </c>
      <c r="AD237" s="115" t="str">
        <f t="shared" si="24"/>
        <v>-</v>
      </c>
      <c r="AE237" s="115" t="str">
        <f t="shared" si="24"/>
        <v>-</v>
      </c>
      <c r="AF237" s="115" t="str">
        <f t="shared" si="25"/>
        <v>-</v>
      </c>
      <c r="AG237" s="115" t="str">
        <f t="shared" si="25"/>
        <v>-</v>
      </c>
      <c r="AH237" s="115" t="str">
        <f t="shared" si="25"/>
        <v>-</v>
      </c>
      <c r="AI237" s="115" t="str">
        <f t="shared" si="25"/>
        <v>-</v>
      </c>
      <c r="AJ237" s="115" t="str">
        <f t="shared" si="25"/>
        <v>-</v>
      </c>
      <c r="AK237" s="115" t="str">
        <f t="shared" si="25"/>
        <v>-</v>
      </c>
      <c r="AL237" s="115" t="str">
        <f t="shared" si="25"/>
        <v>-</v>
      </c>
      <c r="AM237" s="115" t="str">
        <f t="shared" si="25"/>
        <v>-</v>
      </c>
      <c r="AN237" s="115" t="str">
        <f t="shared" si="25"/>
        <v>-</v>
      </c>
      <c r="AO237" s="115" t="str">
        <f t="shared" si="24"/>
        <v>-</v>
      </c>
      <c r="AP237" s="115" t="str">
        <f t="shared" si="26"/>
        <v>-</v>
      </c>
      <c r="AQ237" s="115" t="str">
        <f t="shared" si="26"/>
        <v>-</v>
      </c>
      <c r="AR237" s="115" t="str">
        <f t="shared" si="26"/>
        <v>-</v>
      </c>
      <c r="AS237" s="115" t="str">
        <f t="shared" si="26"/>
        <v>-</v>
      </c>
      <c r="AT237" s="115" t="str">
        <f t="shared" si="26"/>
        <v>-</v>
      </c>
      <c r="AU237" s="115" t="str">
        <f t="shared" si="26"/>
        <v>-</v>
      </c>
      <c r="AV237" s="115" t="str">
        <f t="shared" si="26"/>
        <v>-</v>
      </c>
      <c r="AW237" s="115" t="str">
        <f t="shared" si="26"/>
        <v>-</v>
      </c>
      <c r="AX237" s="115" t="str">
        <f t="shared" si="26"/>
        <v>-</v>
      </c>
      <c r="AY237" s="115" t="str">
        <f t="shared" si="24"/>
        <v>-</v>
      </c>
      <c r="AZ237" s="115" t="str">
        <f t="shared" si="24"/>
        <v>-</v>
      </c>
      <c r="BA237" s="115" t="str">
        <f t="shared" si="24"/>
        <v>-</v>
      </c>
      <c r="BB237" s="115" t="str">
        <f t="shared" si="24"/>
        <v>-</v>
      </c>
      <c r="BC237" s="115" t="str">
        <f t="shared" si="24"/>
        <v>-</v>
      </c>
      <c r="BD237" s="115" t="str">
        <f t="shared" si="24"/>
        <v>-</v>
      </c>
      <c r="BE237" s="115" t="str">
        <f t="shared" si="24"/>
        <v>-</v>
      </c>
      <c r="BF237" s="115" t="str">
        <f t="shared" si="24"/>
        <v>-</v>
      </c>
      <c r="BG237" s="115" t="str">
        <f t="shared" si="24"/>
        <v>-</v>
      </c>
      <c r="BH237" s="116"/>
      <c r="BI237" s="114"/>
    </row>
    <row r="238" spans="1:61">
      <c r="A238" s="38">
        <f t="shared" si="19"/>
        <v>40</v>
      </c>
      <c r="B238" s="115" t="str">
        <f t="shared" si="27"/>
        <v>-</v>
      </c>
      <c r="C238" s="115" t="str">
        <f t="shared" si="27"/>
        <v>-</v>
      </c>
      <c r="D238" s="115" t="str">
        <f t="shared" si="27"/>
        <v>-</v>
      </c>
      <c r="E238" s="115" t="str">
        <f t="shared" si="27"/>
        <v>-</v>
      </c>
      <c r="F238" s="115" t="str">
        <f t="shared" si="27"/>
        <v>-</v>
      </c>
      <c r="G238" s="115" t="str">
        <f t="shared" si="27"/>
        <v>-</v>
      </c>
      <c r="H238" s="115" t="str">
        <f t="shared" si="27"/>
        <v>-</v>
      </c>
      <c r="I238" s="115" t="str">
        <f t="shared" si="27"/>
        <v>-</v>
      </c>
      <c r="J238" s="115" t="str">
        <f t="shared" si="27"/>
        <v>-</v>
      </c>
      <c r="K238" s="115" t="str">
        <f t="shared" si="27"/>
        <v>-</v>
      </c>
      <c r="L238" s="115" t="str">
        <f t="shared" si="27"/>
        <v>-</v>
      </c>
      <c r="M238" s="115" t="str">
        <f t="shared" si="27"/>
        <v>-</v>
      </c>
      <c r="N238" s="115" t="str">
        <f t="shared" si="27"/>
        <v>-</v>
      </c>
      <c r="O238" s="115" t="str">
        <f t="shared" si="27"/>
        <v>-</v>
      </c>
      <c r="P238" s="115" t="str">
        <f t="shared" si="27"/>
        <v>-</v>
      </c>
      <c r="Q238" s="115" t="str">
        <f t="shared" si="27"/>
        <v>-</v>
      </c>
      <c r="R238" s="115" t="str">
        <f t="shared" si="27"/>
        <v>-</v>
      </c>
      <c r="S238" s="115" t="str">
        <f t="shared" si="27"/>
        <v>-</v>
      </c>
      <c r="T238" s="115" t="str">
        <f t="shared" si="27"/>
        <v>-</v>
      </c>
      <c r="U238" s="115" t="str">
        <f t="shared" si="27"/>
        <v>-</v>
      </c>
      <c r="V238" s="115" t="str">
        <f t="shared" si="27"/>
        <v>-</v>
      </c>
      <c r="W238" s="115" t="str">
        <f t="shared" si="27"/>
        <v>-</v>
      </c>
      <c r="X238" s="115" t="str">
        <f t="shared" si="27"/>
        <v>-</v>
      </c>
      <c r="Y238" s="115" t="str">
        <f t="shared" si="24"/>
        <v>-</v>
      </c>
      <c r="Z238" s="115" t="str">
        <f t="shared" si="24"/>
        <v>-</v>
      </c>
      <c r="AA238" s="115" t="str">
        <f t="shared" si="24"/>
        <v>-</v>
      </c>
      <c r="AB238" s="115" t="str">
        <f t="shared" si="24"/>
        <v>-</v>
      </c>
      <c r="AC238" s="115" t="str">
        <f t="shared" si="24"/>
        <v>-</v>
      </c>
      <c r="AD238" s="115" t="str">
        <f t="shared" si="24"/>
        <v>-</v>
      </c>
      <c r="AE238" s="115" t="str">
        <f t="shared" si="24"/>
        <v>-</v>
      </c>
      <c r="AF238" s="115" t="str">
        <f t="shared" si="25"/>
        <v>-</v>
      </c>
      <c r="AG238" s="115" t="str">
        <f t="shared" si="25"/>
        <v>-</v>
      </c>
      <c r="AH238" s="115" t="str">
        <f t="shared" si="25"/>
        <v>-</v>
      </c>
      <c r="AI238" s="115" t="str">
        <f t="shared" si="25"/>
        <v>-</v>
      </c>
      <c r="AJ238" s="115" t="str">
        <f t="shared" si="25"/>
        <v>-</v>
      </c>
      <c r="AK238" s="115" t="str">
        <f t="shared" si="25"/>
        <v>-</v>
      </c>
      <c r="AL238" s="115" t="str">
        <f t="shared" si="25"/>
        <v>-</v>
      </c>
      <c r="AM238" s="115" t="str">
        <f t="shared" si="25"/>
        <v>-</v>
      </c>
      <c r="AN238" s="115" t="str">
        <f t="shared" si="25"/>
        <v>-</v>
      </c>
      <c r="AO238" s="115" t="str">
        <f t="shared" si="24"/>
        <v>-</v>
      </c>
      <c r="AP238" s="115" t="str">
        <f t="shared" si="26"/>
        <v>-</v>
      </c>
      <c r="AQ238" s="115" t="str">
        <f t="shared" si="26"/>
        <v>-</v>
      </c>
      <c r="AR238" s="115" t="str">
        <f t="shared" si="26"/>
        <v>-</v>
      </c>
      <c r="AS238" s="115" t="str">
        <f t="shared" si="26"/>
        <v>-</v>
      </c>
      <c r="AT238" s="115" t="str">
        <f t="shared" si="26"/>
        <v>-</v>
      </c>
      <c r="AU238" s="115" t="str">
        <f t="shared" si="26"/>
        <v>-</v>
      </c>
      <c r="AV238" s="115" t="str">
        <f t="shared" si="26"/>
        <v>-</v>
      </c>
      <c r="AW238" s="115" t="str">
        <f t="shared" si="26"/>
        <v>-</v>
      </c>
      <c r="AX238" s="115" t="str">
        <f t="shared" si="26"/>
        <v>-</v>
      </c>
      <c r="AY238" s="115" t="str">
        <f t="shared" si="24"/>
        <v>-</v>
      </c>
      <c r="AZ238" s="115" t="str">
        <f t="shared" si="24"/>
        <v>-</v>
      </c>
      <c r="BA238" s="115" t="str">
        <f t="shared" si="24"/>
        <v>-</v>
      </c>
      <c r="BB238" s="115" t="str">
        <f t="shared" si="24"/>
        <v>-</v>
      </c>
      <c r="BC238" s="115" t="str">
        <f t="shared" si="24"/>
        <v>-</v>
      </c>
      <c r="BD238" s="115" t="str">
        <f t="shared" si="24"/>
        <v>-</v>
      </c>
      <c r="BE238" s="115" t="str">
        <f t="shared" si="24"/>
        <v>-</v>
      </c>
      <c r="BF238" s="115" t="str">
        <f t="shared" si="24"/>
        <v>-</v>
      </c>
      <c r="BG238" s="115" t="str">
        <f t="shared" si="24"/>
        <v>-</v>
      </c>
      <c r="BH238" s="116"/>
      <c r="BI238" s="114"/>
    </row>
    <row r="239" spans="1:61">
      <c r="A239" s="38">
        <f t="shared" si="19"/>
        <v>41</v>
      </c>
      <c r="B239" s="115" t="str">
        <f t="shared" si="27"/>
        <v>-</v>
      </c>
      <c r="C239" s="115" t="str">
        <f t="shared" si="27"/>
        <v>-</v>
      </c>
      <c r="D239" s="115" t="str">
        <f t="shared" si="27"/>
        <v>-</v>
      </c>
      <c r="E239" s="115" t="str">
        <f t="shared" si="27"/>
        <v>-</v>
      </c>
      <c r="F239" s="115" t="str">
        <f t="shared" si="27"/>
        <v>-</v>
      </c>
      <c r="G239" s="115" t="str">
        <f t="shared" si="27"/>
        <v>-</v>
      </c>
      <c r="H239" s="115" t="str">
        <f t="shared" si="27"/>
        <v>-</v>
      </c>
      <c r="I239" s="115" t="str">
        <f t="shared" si="27"/>
        <v>-</v>
      </c>
      <c r="J239" s="115" t="str">
        <f t="shared" si="27"/>
        <v>-</v>
      </c>
      <c r="K239" s="115" t="str">
        <f t="shared" si="27"/>
        <v>-</v>
      </c>
      <c r="L239" s="115" t="str">
        <f t="shared" si="27"/>
        <v>-</v>
      </c>
      <c r="M239" s="115" t="str">
        <f t="shared" si="27"/>
        <v>-</v>
      </c>
      <c r="N239" s="115" t="str">
        <f t="shared" si="27"/>
        <v>-</v>
      </c>
      <c r="O239" s="115" t="str">
        <f t="shared" si="27"/>
        <v>-</v>
      </c>
      <c r="P239" s="115" t="str">
        <f t="shared" si="27"/>
        <v>-</v>
      </c>
      <c r="Q239" s="115" t="str">
        <f t="shared" si="27"/>
        <v>-</v>
      </c>
      <c r="R239" s="115" t="str">
        <f t="shared" si="27"/>
        <v>-</v>
      </c>
      <c r="S239" s="115" t="str">
        <f t="shared" si="27"/>
        <v>-</v>
      </c>
      <c r="T239" s="115" t="str">
        <f t="shared" si="27"/>
        <v>-</v>
      </c>
      <c r="U239" s="115" t="str">
        <f t="shared" si="27"/>
        <v>-</v>
      </c>
      <c r="V239" s="115" t="str">
        <f t="shared" si="27"/>
        <v>-</v>
      </c>
      <c r="W239" s="115" t="str">
        <f t="shared" si="27"/>
        <v>-</v>
      </c>
      <c r="X239" s="115" t="str">
        <f t="shared" si="27"/>
        <v>-</v>
      </c>
      <c r="Y239" s="115" t="str">
        <f t="shared" si="24"/>
        <v>-</v>
      </c>
      <c r="Z239" s="115" t="str">
        <f t="shared" si="24"/>
        <v>-</v>
      </c>
      <c r="AA239" s="115" t="str">
        <f t="shared" si="24"/>
        <v>-</v>
      </c>
      <c r="AB239" s="115" t="str">
        <f t="shared" si="24"/>
        <v>-</v>
      </c>
      <c r="AC239" s="115" t="str">
        <f t="shared" si="24"/>
        <v>-</v>
      </c>
      <c r="AD239" s="115" t="str">
        <f t="shared" si="24"/>
        <v>-</v>
      </c>
      <c r="AE239" s="115" t="str">
        <f t="shared" si="24"/>
        <v>-</v>
      </c>
      <c r="AF239" s="115" t="str">
        <f t="shared" si="25"/>
        <v>-</v>
      </c>
      <c r="AG239" s="115" t="str">
        <f t="shared" si="25"/>
        <v>-</v>
      </c>
      <c r="AH239" s="115" t="str">
        <f t="shared" si="25"/>
        <v>-</v>
      </c>
      <c r="AI239" s="115" t="str">
        <f t="shared" si="25"/>
        <v>-</v>
      </c>
      <c r="AJ239" s="115" t="str">
        <f t="shared" si="25"/>
        <v>-</v>
      </c>
      <c r="AK239" s="115" t="str">
        <f t="shared" si="25"/>
        <v>-</v>
      </c>
      <c r="AL239" s="115" t="str">
        <f t="shared" si="25"/>
        <v>-</v>
      </c>
      <c r="AM239" s="115" t="str">
        <f t="shared" si="25"/>
        <v>-</v>
      </c>
      <c r="AN239" s="115" t="str">
        <f t="shared" si="25"/>
        <v>-</v>
      </c>
      <c r="AO239" s="115" t="str">
        <f t="shared" si="24"/>
        <v>-</v>
      </c>
      <c r="AP239" s="115" t="str">
        <f t="shared" si="26"/>
        <v>-</v>
      </c>
      <c r="AQ239" s="115" t="str">
        <f t="shared" si="26"/>
        <v>-</v>
      </c>
      <c r="AR239" s="115" t="str">
        <f t="shared" si="26"/>
        <v>-</v>
      </c>
      <c r="AS239" s="115" t="str">
        <f t="shared" si="26"/>
        <v>-</v>
      </c>
      <c r="AT239" s="115" t="str">
        <f t="shared" si="26"/>
        <v>-</v>
      </c>
      <c r="AU239" s="115" t="str">
        <f t="shared" si="26"/>
        <v>-</v>
      </c>
      <c r="AV239" s="115" t="str">
        <f t="shared" si="26"/>
        <v>-</v>
      </c>
      <c r="AW239" s="115" t="str">
        <f t="shared" si="26"/>
        <v>-</v>
      </c>
      <c r="AX239" s="115" t="str">
        <f t="shared" si="26"/>
        <v>-</v>
      </c>
      <c r="AY239" s="115" t="str">
        <f t="shared" si="24"/>
        <v>-</v>
      </c>
      <c r="AZ239" s="115" t="str">
        <f t="shared" si="24"/>
        <v>-</v>
      </c>
      <c r="BA239" s="115" t="str">
        <f t="shared" si="24"/>
        <v>-</v>
      </c>
      <c r="BB239" s="115" t="str">
        <f t="shared" si="24"/>
        <v>-</v>
      </c>
      <c r="BC239" s="115" t="str">
        <f t="shared" si="24"/>
        <v>-</v>
      </c>
      <c r="BD239" s="115" t="str">
        <f t="shared" si="24"/>
        <v>-</v>
      </c>
      <c r="BE239" s="115" t="str">
        <f t="shared" si="24"/>
        <v>-</v>
      </c>
      <c r="BF239" s="115" t="str">
        <f t="shared" si="24"/>
        <v>-</v>
      </c>
      <c r="BG239" s="115" t="str">
        <f t="shared" si="24"/>
        <v>-</v>
      </c>
      <c r="BH239" s="116"/>
      <c r="BI239" s="114"/>
    </row>
    <row r="240" spans="1:61">
      <c r="A240" s="38">
        <f t="shared" si="19"/>
        <v>42</v>
      </c>
      <c r="B240" s="115" t="str">
        <f t="shared" si="27"/>
        <v>-</v>
      </c>
      <c r="C240" s="115" t="str">
        <f t="shared" si="27"/>
        <v>-</v>
      </c>
      <c r="D240" s="115" t="str">
        <f t="shared" si="27"/>
        <v>-</v>
      </c>
      <c r="E240" s="115" t="str">
        <f t="shared" si="27"/>
        <v>-</v>
      </c>
      <c r="F240" s="115" t="str">
        <f t="shared" si="27"/>
        <v>-</v>
      </c>
      <c r="G240" s="115" t="str">
        <f t="shared" si="27"/>
        <v>-</v>
      </c>
      <c r="H240" s="115" t="str">
        <f t="shared" si="27"/>
        <v>-</v>
      </c>
      <c r="I240" s="115" t="str">
        <f t="shared" si="27"/>
        <v>-</v>
      </c>
      <c r="J240" s="115" t="str">
        <f t="shared" si="27"/>
        <v>-</v>
      </c>
      <c r="K240" s="115" t="str">
        <f t="shared" si="27"/>
        <v>-</v>
      </c>
      <c r="L240" s="115" t="str">
        <f t="shared" si="27"/>
        <v>-</v>
      </c>
      <c r="M240" s="115" t="str">
        <f t="shared" si="27"/>
        <v>-</v>
      </c>
      <c r="N240" s="115" t="str">
        <f t="shared" si="27"/>
        <v>-</v>
      </c>
      <c r="O240" s="115" t="str">
        <f t="shared" si="27"/>
        <v>-</v>
      </c>
      <c r="P240" s="115" t="str">
        <f t="shared" si="27"/>
        <v>-</v>
      </c>
      <c r="Q240" s="115" t="str">
        <f t="shared" si="27"/>
        <v>-</v>
      </c>
      <c r="R240" s="115" t="str">
        <f t="shared" si="27"/>
        <v>-</v>
      </c>
      <c r="S240" s="115" t="str">
        <f t="shared" si="27"/>
        <v>-</v>
      </c>
      <c r="T240" s="115" t="str">
        <f t="shared" si="27"/>
        <v>-</v>
      </c>
      <c r="U240" s="115" t="str">
        <f t="shared" si="27"/>
        <v>-</v>
      </c>
      <c r="V240" s="115" t="str">
        <f t="shared" si="27"/>
        <v>-</v>
      </c>
      <c r="W240" s="115" t="str">
        <f t="shared" si="27"/>
        <v>-</v>
      </c>
      <c r="X240" s="115" t="str">
        <f t="shared" si="27"/>
        <v>-</v>
      </c>
      <c r="Y240" s="115" t="str">
        <f t="shared" si="24"/>
        <v>-</v>
      </c>
      <c r="Z240" s="115" t="str">
        <f t="shared" si="24"/>
        <v>-</v>
      </c>
      <c r="AA240" s="115" t="str">
        <f t="shared" si="24"/>
        <v>-</v>
      </c>
      <c r="AB240" s="115" t="str">
        <f t="shared" si="24"/>
        <v>-</v>
      </c>
      <c r="AC240" s="115" t="str">
        <f t="shared" si="24"/>
        <v>-</v>
      </c>
      <c r="AD240" s="115" t="str">
        <f t="shared" si="24"/>
        <v>-</v>
      </c>
      <c r="AE240" s="115" t="str">
        <f t="shared" si="24"/>
        <v>-</v>
      </c>
      <c r="AF240" s="115" t="str">
        <f t="shared" si="25"/>
        <v>-</v>
      </c>
      <c r="AG240" s="115" t="str">
        <f t="shared" si="25"/>
        <v>-</v>
      </c>
      <c r="AH240" s="115" t="str">
        <f t="shared" si="25"/>
        <v>-</v>
      </c>
      <c r="AI240" s="115" t="str">
        <f t="shared" si="25"/>
        <v>-</v>
      </c>
      <c r="AJ240" s="115" t="str">
        <f t="shared" si="25"/>
        <v>-</v>
      </c>
      <c r="AK240" s="115" t="str">
        <f t="shared" si="25"/>
        <v>-</v>
      </c>
      <c r="AL240" s="115" t="str">
        <f t="shared" si="25"/>
        <v>-</v>
      </c>
      <c r="AM240" s="115" t="str">
        <f t="shared" si="25"/>
        <v>-</v>
      </c>
      <c r="AN240" s="115" t="str">
        <f t="shared" si="25"/>
        <v>-</v>
      </c>
      <c r="AO240" s="115" t="str">
        <f t="shared" si="24"/>
        <v>-</v>
      </c>
      <c r="AP240" s="115" t="str">
        <f t="shared" si="26"/>
        <v>-</v>
      </c>
      <c r="AQ240" s="115" t="str">
        <f t="shared" si="26"/>
        <v>-</v>
      </c>
      <c r="AR240" s="115" t="str">
        <f t="shared" si="26"/>
        <v>-</v>
      </c>
      <c r="AS240" s="115" t="str">
        <f t="shared" si="26"/>
        <v>-</v>
      </c>
      <c r="AT240" s="115" t="str">
        <f t="shared" si="26"/>
        <v>-</v>
      </c>
      <c r="AU240" s="115" t="str">
        <f t="shared" si="26"/>
        <v>-</v>
      </c>
      <c r="AV240" s="115" t="str">
        <f t="shared" si="26"/>
        <v>-</v>
      </c>
      <c r="AW240" s="115" t="str">
        <f t="shared" si="26"/>
        <v>-</v>
      </c>
      <c r="AX240" s="115" t="str">
        <f t="shared" si="26"/>
        <v>-</v>
      </c>
      <c r="AY240" s="115" t="str">
        <f t="shared" si="24"/>
        <v>-</v>
      </c>
      <c r="AZ240" s="115" t="str">
        <f t="shared" si="24"/>
        <v>-</v>
      </c>
      <c r="BA240" s="115" t="str">
        <f t="shared" si="24"/>
        <v>-</v>
      </c>
      <c r="BB240" s="115" t="str">
        <f t="shared" si="24"/>
        <v>-</v>
      </c>
      <c r="BC240" s="115" t="str">
        <f t="shared" si="24"/>
        <v>-</v>
      </c>
      <c r="BD240" s="115" t="str">
        <f t="shared" si="24"/>
        <v>-</v>
      </c>
      <c r="BE240" s="115" t="str">
        <f t="shared" si="24"/>
        <v>-</v>
      </c>
      <c r="BF240" s="115" t="str">
        <f t="shared" si="24"/>
        <v>-</v>
      </c>
      <c r="BG240" s="115" t="str">
        <f t="shared" si="24"/>
        <v>-</v>
      </c>
      <c r="BH240" s="116"/>
      <c r="BI240" s="114"/>
    </row>
    <row r="241" spans="1:61">
      <c r="A241" s="38">
        <f t="shared" si="19"/>
        <v>43</v>
      </c>
      <c r="B241" s="115" t="str">
        <f t="shared" si="27"/>
        <v>-</v>
      </c>
      <c r="C241" s="115" t="str">
        <f t="shared" si="27"/>
        <v>-</v>
      </c>
      <c r="D241" s="115" t="str">
        <f t="shared" si="27"/>
        <v>-</v>
      </c>
      <c r="E241" s="115" t="str">
        <f t="shared" si="27"/>
        <v>-</v>
      </c>
      <c r="F241" s="115" t="str">
        <f t="shared" si="27"/>
        <v>-</v>
      </c>
      <c r="G241" s="115" t="str">
        <f t="shared" si="27"/>
        <v>-</v>
      </c>
      <c r="H241" s="115" t="str">
        <f t="shared" si="27"/>
        <v>-</v>
      </c>
      <c r="I241" s="115" t="str">
        <f t="shared" si="27"/>
        <v>-</v>
      </c>
      <c r="J241" s="115" t="str">
        <f t="shared" si="27"/>
        <v>-</v>
      </c>
      <c r="K241" s="115" t="str">
        <f t="shared" si="27"/>
        <v>-</v>
      </c>
      <c r="L241" s="115" t="str">
        <f t="shared" si="27"/>
        <v>-</v>
      </c>
      <c r="M241" s="115" t="str">
        <f t="shared" si="27"/>
        <v>-</v>
      </c>
      <c r="N241" s="115" t="str">
        <f t="shared" si="27"/>
        <v>-</v>
      </c>
      <c r="O241" s="115" t="str">
        <f t="shared" si="27"/>
        <v>-</v>
      </c>
      <c r="P241" s="115" t="str">
        <f t="shared" si="27"/>
        <v>-</v>
      </c>
      <c r="Q241" s="115" t="str">
        <f t="shared" si="27"/>
        <v>-</v>
      </c>
      <c r="R241" s="115" t="str">
        <f t="shared" si="27"/>
        <v>-</v>
      </c>
      <c r="S241" s="115" t="str">
        <f t="shared" si="27"/>
        <v>-</v>
      </c>
      <c r="T241" s="115" t="str">
        <f t="shared" si="27"/>
        <v>-</v>
      </c>
      <c r="U241" s="115" t="str">
        <f t="shared" si="27"/>
        <v>-</v>
      </c>
      <c r="V241" s="115" t="str">
        <f t="shared" si="27"/>
        <v>-</v>
      </c>
      <c r="W241" s="115" t="str">
        <f t="shared" si="27"/>
        <v>-</v>
      </c>
      <c r="X241" s="115" t="str">
        <f t="shared" si="27"/>
        <v>-</v>
      </c>
      <c r="Y241" s="115" t="str">
        <f t="shared" si="24"/>
        <v>-</v>
      </c>
      <c r="Z241" s="115" t="str">
        <f t="shared" si="24"/>
        <v>-</v>
      </c>
      <c r="AA241" s="115" t="str">
        <f t="shared" si="24"/>
        <v>-</v>
      </c>
      <c r="AB241" s="115" t="str">
        <f t="shared" si="24"/>
        <v>-</v>
      </c>
      <c r="AC241" s="115" t="str">
        <f t="shared" si="24"/>
        <v>-</v>
      </c>
      <c r="AD241" s="115" t="str">
        <f t="shared" si="24"/>
        <v>-</v>
      </c>
      <c r="AE241" s="115" t="str">
        <f t="shared" si="24"/>
        <v>-</v>
      </c>
      <c r="AF241" s="115" t="str">
        <f t="shared" si="25"/>
        <v>-</v>
      </c>
      <c r="AG241" s="115" t="str">
        <f t="shared" si="25"/>
        <v>-</v>
      </c>
      <c r="AH241" s="115" t="str">
        <f t="shared" si="25"/>
        <v>-</v>
      </c>
      <c r="AI241" s="115" t="str">
        <f t="shared" si="25"/>
        <v>-</v>
      </c>
      <c r="AJ241" s="115" t="str">
        <f t="shared" si="25"/>
        <v>-</v>
      </c>
      <c r="AK241" s="115" t="str">
        <f t="shared" si="25"/>
        <v>-</v>
      </c>
      <c r="AL241" s="115" t="str">
        <f t="shared" si="25"/>
        <v>-</v>
      </c>
      <c r="AM241" s="115" t="str">
        <f t="shared" si="25"/>
        <v>-</v>
      </c>
      <c r="AN241" s="115" t="str">
        <f t="shared" si="25"/>
        <v>-</v>
      </c>
      <c r="AO241" s="115" t="str">
        <f t="shared" ref="Y241:BG256" si="28">IF(AND(OR(AO45&gt;=10,AO45&lt;=3),AO144="НЕТ"),"!!!","-")</f>
        <v>-</v>
      </c>
      <c r="AP241" s="115" t="str">
        <f t="shared" si="26"/>
        <v>-</v>
      </c>
      <c r="AQ241" s="115" t="str">
        <f t="shared" si="26"/>
        <v>-</v>
      </c>
      <c r="AR241" s="115" t="str">
        <f t="shared" si="26"/>
        <v>-</v>
      </c>
      <c r="AS241" s="115" t="str">
        <f t="shared" si="26"/>
        <v>-</v>
      </c>
      <c r="AT241" s="115" t="str">
        <f t="shared" si="26"/>
        <v>-</v>
      </c>
      <c r="AU241" s="115" t="str">
        <f t="shared" si="26"/>
        <v>-</v>
      </c>
      <c r="AV241" s="115" t="str">
        <f t="shared" si="26"/>
        <v>-</v>
      </c>
      <c r="AW241" s="115" t="str">
        <f t="shared" si="26"/>
        <v>-</v>
      </c>
      <c r="AX241" s="115" t="str">
        <f t="shared" si="26"/>
        <v>-</v>
      </c>
      <c r="AY241" s="115" t="str">
        <f t="shared" si="28"/>
        <v>-</v>
      </c>
      <c r="AZ241" s="115" t="str">
        <f t="shared" si="28"/>
        <v>-</v>
      </c>
      <c r="BA241" s="115" t="str">
        <f t="shared" si="28"/>
        <v>-</v>
      </c>
      <c r="BB241" s="115" t="str">
        <f t="shared" si="28"/>
        <v>-</v>
      </c>
      <c r="BC241" s="115" t="str">
        <f t="shared" si="28"/>
        <v>-</v>
      </c>
      <c r="BD241" s="115" t="str">
        <f t="shared" si="28"/>
        <v>-</v>
      </c>
      <c r="BE241" s="115" t="str">
        <f t="shared" si="28"/>
        <v>-</v>
      </c>
      <c r="BF241" s="115" t="str">
        <f t="shared" si="28"/>
        <v>-</v>
      </c>
      <c r="BG241" s="115" t="str">
        <f t="shared" si="28"/>
        <v>-</v>
      </c>
      <c r="BH241" s="116"/>
      <c r="BI241" s="114"/>
    </row>
    <row r="242" spans="1:61">
      <c r="A242" s="38">
        <f t="shared" si="19"/>
        <v>44</v>
      </c>
      <c r="B242" s="115" t="str">
        <f t="shared" si="27"/>
        <v>-</v>
      </c>
      <c r="C242" s="115" t="str">
        <f t="shared" si="27"/>
        <v>-</v>
      </c>
      <c r="D242" s="115" t="str">
        <f t="shared" si="27"/>
        <v>-</v>
      </c>
      <c r="E242" s="115" t="str">
        <f t="shared" si="27"/>
        <v>-</v>
      </c>
      <c r="F242" s="115" t="str">
        <f t="shared" si="27"/>
        <v>-</v>
      </c>
      <c r="G242" s="115" t="str">
        <f t="shared" si="27"/>
        <v>-</v>
      </c>
      <c r="H242" s="115" t="str">
        <f t="shared" si="27"/>
        <v>-</v>
      </c>
      <c r="I242" s="115" t="str">
        <f t="shared" si="27"/>
        <v>-</v>
      </c>
      <c r="J242" s="115" t="str">
        <f t="shared" si="27"/>
        <v>-</v>
      </c>
      <c r="K242" s="115" t="str">
        <f t="shared" si="27"/>
        <v>-</v>
      </c>
      <c r="L242" s="115" t="str">
        <f t="shared" si="27"/>
        <v>-</v>
      </c>
      <c r="M242" s="115" t="str">
        <f t="shared" si="27"/>
        <v>-</v>
      </c>
      <c r="N242" s="115" t="str">
        <f t="shared" si="27"/>
        <v>-</v>
      </c>
      <c r="O242" s="115" t="str">
        <f t="shared" si="27"/>
        <v>-</v>
      </c>
      <c r="P242" s="115" t="str">
        <f t="shared" si="27"/>
        <v>-</v>
      </c>
      <c r="Q242" s="115" t="str">
        <f t="shared" si="27"/>
        <v>-</v>
      </c>
      <c r="R242" s="115" t="str">
        <f t="shared" si="27"/>
        <v>-</v>
      </c>
      <c r="S242" s="115" t="str">
        <f t="shared" si="27"/>
        <v>-</v>
      </c>
      <c r="T242" s="115" t="str">
        <f t="shared" si="27"/>
        <v>-</v>
      </c>
      <c r="U242" s="115" t="str">
        <f t="shared" si="27"/>
        <v>-</v>
      </c>
      <c r="V242" s="115" t="str">
        <f t="shared" si="27"/>
        <v>-</v>
      </c>
      <c r="W242" s="115" t="str">
        <f t="shared" si="27"/>
        <v>-</v>
      </c>
      <c r="X242" s="115" t="str">
        <f t="shared" si="27"/>
        <v>-</v>
      </c>
      <c r="Y242" s="115" t="str">
        <f t="shared" si="28"/>
        <v>-</v>
      </c>
      <c r="Z242" s="115" t="str">
        <f t="shared" si="28"/>
        <v>-</v>
      </c>
      <c r="AA242" s="115" t="str">
        <f t="shared" si="28"/>
        <v>-</v>
      </c>
      <c r="AB242" s="115" t="str">
        <f t="shared" si="28"/>
        <v>-</v>
      </c>
      <c r="AC242" s="115" t="str">
        <f t="shared" si="28"/>
        <v>-</v>
      </c>
      <c r="AD242" s="115" t="str">
        <f t="shared" si="28"/>
        <v>-</v>
      </c>
      <c r="AE242" s="115" t="str">
        <f t="shared" si="28"/>
        <v>-</v>
      </c>
      <c r="AF242" s="115" t="str">
        <f t="shared" si="25"/>
        <v>-</v>
      </c>
      <c r="AG242" s="115" t="str">
        <f t="shared" si="25"/>
        <v>-</v>
      </c>
      <c r="AH242" s="115" t="str">
        <f t="shared" si="25"/>
        <v>-</v>
      </c>
      <c r="AI242" s="115" t="str">
        <f t="shared" si="25"/>
        <v>-</v>
      </c>
      <c r="AJ242" s="115" t="str">
        <f t="shared" si="25"/>
        <v>-</v>
      </c>
      <c r="AK242" s="115" t="str">
        <f t="shared" si="25"/>
        <v>-</v>
      </c>
      <c r="AL242" s="115" t="str">
        <f t="shared" si="25"/>
        <v>-</v>
      </c>
      <c r="AM242" s="115" t="str">
        <f t="shared" si="25"/>
        <v>-</v>
      </c>
      <c r="AN242" s="115" t="str">
        <f t="shared" si="25"/>
        <v>-</v>
      </c>
      <c r="AO242" s="115" t="str">
        <f t="shared" si="28"/>
        <v>-</v>
      </c>
      <c r="AP242" s="115" t="str">
        <f t="shared" si="26"/>
        <v>-</v>
      </c>
      <c r="AQ242" s="115" t="str">
        <f t="shared" si="26"/>
        <v>-</v>
      </c>
      <c r="AR242" s="115" t="str">
        <f t="shared" si="26"/>
        <v>-</v>
      </c>
      <c r="AS242" s="115" t="str">
        <f t="shared" si="26"/>
        <v>-</v>
      </c>
      <c r="AT242" s="115" t="str">
        <f t="shared" si="26"/>
        <v>-</v>
      </c>
      <c r="AU242" s="115" t="str">
        <f t="shared" si="26"/>
        <v>-</v>
      </c>
      <c r="AV242" s="115" t="str">
        <f t="shared" si="26"/>
        <v>-</v>
      </c>
      <c r="AW242" s="115" t="str">
        <f t="shared" si="26"/>
        <v>-</v>
      </c>
      <c r="AX242" s="115" t="str">
        <f t="shared" si="26"/>
        <v>-</v>
      </c>
      <c r="AY242" s="115" t="str">
        <f t="shared" si="28"/>
        <v>-</v>
      </c>
      <c r="AZ242" s="115" t="str">
        <f t="shared" si="28"/>
        <v>-</v>
      </c>
      <c r="BA242" s="115" t="str">
        <f t="shared" si="28"/>
        <v>-</v>
      </c>
      <c r="BB242" s="115" t="str">
        <f t="shared" si="28"/>
        <v>-</v>
      </c>
      <c r="BC242" s="115" t="str">
        <f t="shared" si="28"/>
        <v>-</v>
      </c>
      <c r="BD242" s="115" t="str">
        <f t="shared" si="28"/>
        <v>-</v>
      </c>
      <c r="BE242" s="115" t="str">
        <f t="shared" si="28"/>
        <v>-</v>
      </c>
      <c r="BF242" s="115" t="str">
        <f t="shared" si="28"/>
        <v>-</v>
      </c>
      <c r="BG242" s="115" t="str">
        <f t="shared" si="28"/>
        <v>-</v>
      </c>
      <c r="BH242" s="116"/>
      <c r="BI242" s="114"/>
    </row>
    <row r="243" spans="1:61">
      <c r="A243" s="38">
        <f t="shared" si="19"/>
        <v>45</v>
      </c>
      <c r="B243" s="115" t="str">
        <f t="shared" si="27"/>
        <v>-</v>
      </c>
      <c r="C243" s="115" t="str">
        <f t="shared" si="27"/>
        <v>-</v>
      </c>
      <c r="D243" s="115" t="str">
        <f t="shared" si="27"/>
        <v>-</v>
      </c>
      <c r="E243" s="115" t="str">
        <f t="shared" si="27"/>
        <v>-</v>
      </c>
      <c r="F243" s="115" t="str">
        <f t="shared" si="27"/>
        <v>-</v>
      </c>
      <c r="G243" s="115" t="str">
        <f t="shared" si="27"/>
        <v>-</v>
      </c>
      <c r="H243" s="115" t="str">
        <f t="shared" si="27"/>
        <v>-</v>
      </c>
      <c r="I243" s="115" t="str">
        <f t="shared" si="27"/>
        <v>-</v>
      </c>
      <c r="J243" s="115" t="str">
        <f t="shared" si="27"/>
        <v>-</v>
      </c>
      <c r="K243" s="115" t="str">
        <f t="shared" si="27"/>
        <v>-</v>
      </c>
      <c r="L243" s="115" t="str">
        <f t="shared" si="27"/>
        <v>-</v>
      </c>
      <c r="M243" s="115" t="str">
        <f t="shared" si="27"/>
        <v>-</v>
      </c>
      <c r="N243" s="115" t="str">
        <f t="shared" si="27"/>
        <v>-</v>
      </c>
      <c r="O243" s="115" t="str">
        <f t="shared" si="27"/>
        <v>-</v>
      </c>
      <c r="P243" s="115" t="str">
        <f t="shared" si="27"/>
        <v>-</v>
      </c>
      <c r="Q243" s="115" t="str">
        <f t="shared" si="27"/>
        <v>-</v>
      </c>
      <c r="R243" s="115" t="str">
        <f t="shared" si="27"/>
        <v>-</v>
      </c>
      <c r="S243" s="115" t="str">
        <f t="shared" si="27"/>
        <v>-</v>
      </c>
      <c r="T243" s="115" t="str">
        <f t="shared" si="27"/>
        <v>-</v>
      </c>
      <c r="U243" s="115" t="str">
        <f t="shared" si="27"/>
        <v>-</v>
      </c>
      <c r="V243" s="115" t="str">
        <f t="shared" si="27"/>
        <v>-</v>
      </c>
      <c r="W243" s="115" t="str">
        <f t="shared" si="27"/>
        <v>-</v>
      </c>
      <c r="X243" s="115" t="str">
        <f t="shared" si="27"/>
        <v>-</v>
      </c>
      <c r="Y243" s="115" t="str">
        <f t="shared" si="28"/>
        <v>-</v>
      </c>
      <c r="Z243" s="115" t="str">
        <f t="shared" si="28"/>
        <v>-</v>
      </c>
      <c r="AA243" s="115" t="str">
        <f t="shared" si="28"/>
        <v>-</v>
      </c>
      <c r="AB243" s="115" t="str">
        <f t="shared" si="28"/>
        <v>-</v>
      </c>
      <c r="AC243" s="115" t="str">
        <f t="shared" si="28"/>
        <v>-</v>
      </c>
      <c r="AD243" s="115" t="str">
        <f t="shared" si="28"/>
        <v>-</v>
      </c>
      <c r="AE243" s="115" t="str">
        <f t="shared" si="28"/>
        <v>-</v>
      </c>
      <c r="AF243" s="115" t="str">
        <f t="shared" si="25"/>
        <v>-</v>
      </c>
      <c r="AG243" s="115" t="str">
        <f t="shared" si="25"/>
        <v>-</v>
      </c>
      <c r="AH243" s="115" t="str">
        <f t="shared" si="25"/>
        <v>-</v>
      </c>
      <c r="AI243" s="115" t="str">
        <f t="shared" si="25"/>
        <v>-</v>
      </c>
      <c r="AJ243" s="115" t="str">
        <f t="shared" si="25"/>
        <v>-</v>
      </c>
      <c r="AK243" s="115" t="str">
        <f t="shared" si="25"/>
        <v>-</v>
      </c>
      <c r="AL243" s="115" t="str">
        <f t="shared" si="25"/>
        <v>-</v>
      </c>
      <c r="AM243" s="115" t="str">
        <f t="shared" si="25"/>
        <v>-</v>
      </c>
      <c r="AN243" s="115" t="str">
        <f t="shared" si="25"/>
        <v>-</v>
      </c>
      <c r="AO243" s="115" t="str">
        <f t="shared" si="28"/>
        <v>-</v>
      </c>
      <c r="AP243" s="115" t="str">
        <f t="shared" si="26"/>
        <v>-</v>
      </c>
      <c r="AQ243" s="115" t="str">
        <f t="shared" si="26"/>
        <v>-</v>
      </c>
      <c r="AR243" s="115" t="str">
        <f t="shared" si="26"/>
        <v>-</v>
      </c>
      <c r="AS243" s="115" t="str">
        <f t="shared" si="26"/>
        <v>-</v>
      </c>
      <c r="AT243" s="115" t="str">
        <f t="shared" si="26"/>
        <v>-</v>
      </c>
      <c r="AU243" s="115" t="str">
        <f t="shared" si="26"/>
        <v>-</v>
      </c>
      <c r="AV243" s="115" t="str">
        <f t="shared" si="26"/>
        <v>-</v>
      </c>
      <c r="AW243" s="115" t="str">
        <f t="shared" si="26"/>
        <v>-</v>
      </c>
      <c r="AX243" s="115" t="str">
        <f t="shared" si="26"/>
        <v>-</v>
      </c>
      <c r="AY243" s="115" t="str">
        <f t="shared" si="28"/>
        <v>-</v>
      </c>
      <c r="AZ243" s="115" t="str">
        <f t="shared" si="28"/>
        <v>-</v>
      </c>
      <c r="BA243" s="115" t="str">
        <f t="shared" si="28"/>
        <v>-</v>
      </c>
      <c r="BB243" s="115" t="str">
        <f t="shared" si="28"/>
        <v>-</v>
      </c>
      <c r="BC243" s="115" t="str">
        <f t="shared" si="28"/>
        <v>-</v>
      </c>
      <c r="BD243" s="115" t="str">
        <f t="shared" si="28"/>
        <v>-</v>
      </c>
      <c r="BE243" s="115" t="str">
        <f t="shared" si="28"/>
        <v>-</v>
      </c>
      <c r="BF243" s="115" t="str">
        <f t="shared" si="28"/>
        <v>-</v>
      </c>
      <c r="BG243" s="115" t="str">
        <f t="shared" si="28"/>
        <v>-</v>
      </c>
      <c r="BH243" s="116"/>
      <c r="BI243" s="114"/>
    </row>
    <row r="244" spans="1:61">
      <c r="A244" s="38">
        <f t="shared" si="19"/>
        <v>46</v>
      </c>
      <c r="B244" s="115" t="str">
        <f t="shared" si="27"/>
        <v>-</v>
      </c>
      <c r="C244" s="115" t="str">
        <f t="shared" si="27"/>
        <v>-</v>
      </c>
      <c r="D244" s="115" t="str">
        <f t="shared" si="27"/>
        <v>-</v>
      </c>
      <c r="E244" s="115" t="str">
        <f t="shared" si="27"/>
        <v>-</v>
      </c>
      <c r="F244" s="115" t="str">
        <f t="shared" si="27"/>
        <v>-</v>
      </c>
      <c r="G244" s="115" t="str">
        <f t="shared" si="27"/>
        <v>-</v>
      </c>
      <c r="H244" s="115" t="str">
        <f t="shared" si="27"/>
        <v>-</v>
      </c>
      <c r="I244" s="115" t="str">
        <f t="shared" si="27"/>
        <v>-</v>
      </c>
      <c r="J244" s="115" t="str">
        <f t="shared" si="27"/>
        <v>-</v>
      </c>
      <c r="K244" s="115" t="str">
        <f t="shared" si="27"/>
        <v>-</v>
      </c>
      <c r="L244" s="115" t="str">
        <f t="shared" si="27"/>
        <v>-</v>
      </c>
      <c r="M244" s="115" t="str">
        <f t="shared" si="27"/>
        <v>-</v>
      </c>
      <c r="N244" s="115" t="str">
        <f t="shared" si="27"/>
        <v>-</v>
      </c>
      <c r="O244" s="115" t="str">
        <f t="shared" si="27"/>
        <v>-</v>
      </c>
      <c r="P244" s="115" t="str">
        <f t="shared" si="27"/>
        <v>-</v>
      </c>
      <c r="Q244" s="115" t="str">
        <f t="shared" si="27"/>
        <v>-</v>
      </c>
      <c r="R244" s="115" t="str">
        <f t="shared" si="27"/>
        <v>-</v>
      </c>
      <c r="S244" s="115" t="str">
        <f t="shared" si="27"/>
        <v>-</v>
      </c>
      <c r="T244" s="115" t="str">
        <f t="shared" si="27"/>
        <v>-</v>
      </c>
      <c r="U244" s="115" t="str">
        <f t="shared" si="27"/>
        <v>-</v>
      </c>
      <c r="V244" s="115" t="str">
        <f t="shared" si="27"/>
        <v>-</v>
      </c>
      <c r="W244" s="115" t="str">
        <f t="shared" si="27"/>
        <v>-</v>
      </c>
      <c r="X244" s="115" t="str">
        <f t="shared" si="27"/>
        <v>-</v>
      </c>
      <c r="Y244" s="115" t="str">
        <f t="shared" si="28"/>
        <v>-</v>
      </c>
      <c r="Z244" s="115" t="str">
        <f t="shared" si="28"/>
        <v>-</v>
      </c>
      <c r="AA244" s="115" t="str">
        <f t="shared" si="28"/>
        <v>-</v>
      </c>
      <c r="AB244" s="115" t="str">
        <f t="shared" si="28"/>
        <v>-</v>
      </c>
      <c r="AC244" s="115" t="str">
        <f t="shared" si="28"/>
        <v>-</v>
      </c>
      <c r="AD244" s="115" t="str">
        <f t="shared" si="28"/>
        <v>-</v>
      </c>
      <c r="AE244" s="115" t="str">
        <f t="shared" si="28"/>
        <v>-</v>
      </c>
      <c r="AF244" s="115" t="str">
        <f t="shared" si="25"/>
        <v>-</v>
      </c>
      <c r="AG244" s="115" t="str">
        <f t="shared" si="25"/>
        <v>-</v>
      </c>
      <c r="AH244" s="115" t="str">
        <f t="shared" si="25"/>
        <v>-</v>
      </c>
      <c r="AI244" s="115" t="str">
        <f t="shared" si="25"/>
        <v>-</v>
      </c>
      <c r="AJ244" s="115" t="str">
        <f t="shared" si="25"/>
        <v>-</v>
      </c>
      <c r="AK244" s="115" t="str">
        <f t="shared" si="25"/>
        <v>-</v>
      </c>
      <c r="AL244" s="115" t="str">
        <f t="shared" si="25"/>
        <v>-</v>
      </c>
      <c r="AM244" s="115" t="str">
        <f t="shared" si="25"/>
        <v>-</v>
      </c>
      <c r="AN244" s="115" t="str">
        <f t="shared" si="25"/>
        <v>-</v>
      </c>
      <c r="AO244" s="115" t="str">
        <f t="shared" si="28"/>
        <v>-</v>
      </c>
      <c r="AP244" s="115" t="str">
        <f t="shared" si="26"/>
        <v>-</v>
      </c>
      <c r="AQ244" s="115" t="str">
        <f t="shared" si="26"/>
        <v>-</v>
      </c>
      <c r="AR244" s="115" t="str">
        <f t="shared" si="26"/>
        <v>-</v>
      </c>
      <c r="AS244" s="115" t="str">
        <f t="shared" si="26"/>
        <v>-</v>
      </c>
      <c r="AT244" s="115" t="str">
        <f t="shared" si="26"/>
        <v>-</v>
      </c>
      <c r="AU244" s="115" t="str">
        <f t="shared" si="26"/>
        <v>-</v>
      </c>
      <c r="AV244" s="115" t="str">
        <f t="shared" si="26"/>
        <v>-</v>
      </c>
      <c r="AW244" s="115" t="str">
        <f t="shared" si="26"/>
        <v>-</v>
      </c>
      <c r="AX244" s="115" t="str">
        <f t="shared" si="26"/>
        <v>-</v>
      </c>
      <c r="AY244" s="115" t="str">
        <f t="shared" si="28"/>
        <v>-</v>
      </c>
      <c r="AZ244" s="115" t="str">
        <f t="shared" si="28"/>
        <v>-</v>
      </c>
      <c r="BA244" s="115" t="str">
        <f t="shared" si="28"/>
        <v>-</v>
      </c>
      <c r="BB244" s="115" t="str">
        <f t="shared" si="28"/>
        <v>-</v>
      </c>
      <c r="BC244" s="115" t="str">
        <f t="shared" si="28"/>
        <v>-</v>
      </c>
      <c r="BD244" s="115" t="str">
        <f t="shared" si="28"/>
        <v>-</v>
      </c>
      <c r="BE244" s="115" t="str">
        <f t="shared" si="28"/>
        <v>-</v>
      </c>
      <c r="BF244" s="115" t="str">
        <f t="shared" si="28"/>
        <v>-</v>
      </c>
      <c r="BG244" s="115" t="str">
        <f t="shared" si="28"/>
        <v>-</v>
      </c>
      <c r="BH244" s="116"/>
      <c r="BI244" s="114"/>
    </row>
    <row r="245" spans="1:61">
      <c r="A245" s="38">
        <f t="shared" si="19"/>
        <v>47</v>
      </c>
      <c r="B245" s="115" t="str">
        <f t="shared" si="27"/>
        <v>-</v>
      </c>
      <c r="C245" s="115" t="str">
        <f t="shared" si="27"/>
        <v>-</v>
      </c>
      <c r="D245" s="115" t="str">
        <f t="shared" si="27"/>
        <v>-</v>
      </c>
      <c r="E245" s="115" t="str">
        <f t="shared" si="27"/>
        <v>-</v>
      </c>
      <c r="F245" s="115" t="str">
        <f t="shared" si="27"/>
        <v>-</v>
      </c>
      <c r="G245" s="115" t="str">
        <f t="shared" si="27"/>
        <v>-</v>
      </c>
      <c r="H245" s="115" t="str">
        <f t="shared" ref="B245:X256" si="29">IF(AND(OR(H49&gt;=10,H49&lt;=3),H148="НЕТ"),"!!!","-")</f>
        <v>-</v>
      </c>
      <c r="I245" s="115" t="str">
        <f t="shared" si="29"/>
        <v>-</v>
      </c>
      <c r="J245" s="115" t="str">
        <f t="shared" si="29"/>
        <v>-</v>
      </c>
      <c r="K245" s="115" t="str">
        <f t="shared" si="29"/>
        <v>-</v>
      </c>
      <c r="L245" s="115" t="str">
        <f t="shared" si="29"/>
        <v>-</v>
      </c>
      <c r="M245" s="115" t="str">
        <f t="shared" si="29"/>
        <v>-</v>
      </c>
      <c r="N245" s="115" t="str">
        <f t="shared" si="29"/>
        <v>-</v>
      </c>
      <c r="O245" s="115" t="str">
        <f t="shared" si="29"/>
        <v>-</v>
      </c>
      <c r="P245" s="115" t="str">
        <f t="shared" si="29"/>
        <v>-</v>
      </c>
      <c r="Q245" s="115" t="str">
        <f t="shared" si="29"/>
        <v>-</v>
      </c>
      <c r="R245" s="115" t="str">
        <f t="shared" si="29"/>
        <v>-</v>
      </c>
      <c r="S245" s="115" t="str">
        <f t="shared" si="29"/>
        <v>-</v>
      </c>
      <c r="T245" s="115" t="str">
        <f t="shared" si="29"/>
        <v>-</v>
      </c>
      <c r="U245" s="115" t="str">
        <f t="shared" si="29"/>
        <v>-</v>
      </c>
      <c r="V245" s="115" t="str">
        <f t="shared" si="29"/>
        <v>-</v>
      </c>
      <c r="W245" s="115" t="str">
        <f t="shared" si="29"/>
        <v>-</v>
      </c>
      <c r="X245" s="115" t="str">
        <f t="shared" si="29"/>
        <v>-</v>
      </c>
      <c r="Y245" s="115" t="str">
        <f t="shared" si="28"/>
        <v>-</v>
      </c>
      <c r="Z245" s="115" t="str">
        <f t="shared" si="28"/>
        <v>-</v>
      </c>
      <c r="AA245" s="115" t="str">
        <f t="shared" si="28"/>
        <v>-</v>
      </c>
      <c r="AB245" s="115" t="str">
        <f t="shared" si="28"/>
        <v>-</v>
      </c>
      <c r="AC245" s="115" t="str">
        <f t="shared" si="28"/>
        <v>-</v>
      </c>
      <c r="AD245" s="115" t="str">
        <f t="shared" si="28"/>
        <v>-</v>
      </c>
      <c r="AE245" s="115" t="str">
        <f t="shared" si="28"/>
        <v>-</v>
      </c>
      <c r="AF245" s="115" t="str">
        <f t="shared" si="25"/>
        <v>-</v>
      </c>
      <c r="AG245" s="115" t="str">
        <f t="shared" si="25"/>
        <v>-</v>
      </c>
      <c r="AH245" s="115" t="str">
        <f t="shared" si="25"/>
        <v>-</v>
      </c>
      <c r="AI245" s="115" t="str">
        <f t="shared" si="25"/>
        <v>-</v>
      </c>
      <c r="AJ245" s="115" t="str">
        <f t="shared" si="25"/>
        <v>-</v>
      </c>
      <c r="AK245" s="115" t="str">
        <f t="shared" si="25"/>
        <v>-</v>
      </c>
      <c r="AL245" s="115" t="str">
        <f t="shared" si="25"/>
        <v>-</v>
      </c>
      <c r="AM245" s="115" t="str">
        <f t="shared" si="25"/>
        <v>-</v>
      </c>
      <c r="AN245" s="115" t="str">
        <f t="shared" si="25"/>
        <v>-</v>
      </c>
      <c r="AO245" s="115" t="str">
        <f t="shared" si="28"/>
        <v>-</v>
      </c>
      <c r="AP245" s="115" t="str">
        <f t="shared" si="26"/>
        <v>-</v>
      </c>
      <c r="AQ245" s="115" t="str">
        <f t="shared" si="26"/>
        <v>-</v>
      </c>
      <c r="AR245" s="115" t="str">
        <f t="shared" si="26"/>
        <v>-</v>
      </c>
      <c r="AS245" s="115" t="str">
        <f t="shared" si="26"/>
        <v>-</v>
      </c>
      <c r="AT245" s="115" t="str">
        <f t="shared" si="26"/>
        <v>-</v>
      </c>
      <c r="AU245" s="115" t="str">
        <f t="shared" si="26"/>
        <v>-</v>
      </c>
      <c r="AV245" s="115" t="str">
        <f t="shared" si="26"/>
        <v>-</v>
      </c>
      <c r="AW245" s="115" t="str">
        <f t="shared" si="26"/>
        <v>-</v>
      </c>
      <c r="AX245" s="115" t="str">
        <f t="shared" si="26"/>
        <v>-</v>
      </c>
      <c r="AY245" s="115" t="str">
        <f t="shared" si="28"/>
        <v>-</v>
      </c>
      <c r="AZ245" s="115" t="str">
        <f t="shared" si="28"/>
        <v>-</v>
      </c>
      <c r="BA245" s="115" t="str">
        <f t="shared" si="28"/>
        <v>-</v>
      </c>
      <c r="BB245" s="115" t="str">
        <f t="shared" si="28"/>
        <v>-</v>
      </c>
      <c r="BC245" s="115" t="str">
        <f t="shared" si="28"/>
        <v>-</v>
      </c>
      <c r="BD245" s="115" t="str">
        <f t="shared" si="28"/>
        <v>-</v>
      </c>
      <c r="BE245" s="115" t="str">
        <f t="shared" si="28"/>
        <v>-</v>
      </c>
      <c r="BF245" s="115" t="str">
        <f t="shared" si="28"/>
        <v>-</v>
      </c>
      <c r="BG245" s="115" t="str">
        <f t="shared" si="28"/>
        <v>-</v>
      </c>
      <c r="BH245" s="116"/>
      <c r="BI245" s="114"/>
    </row>
    <row r="246" spans="1:61">
      <c r="A246" s="38">
        <f t="shared" si="19"/>
        <v>48</v>
      </c>
      <c r="B246" s="115" t="str">
        <f t="shared" si="29"/>
        <v>-</v>
      </c>
      <c r="C246" s="115" t="str">
        <f t="shared" si="29"/>
        <v>-</v>
      </c>
      <c r="D246" s="115" t="str">
        <f t="shared" si="29"/>
        <v>-</v>
      </c>
      <c r="E246" s="115" t="str">
        <f t="shared" si="29"/>
        <v>-</v>
      </c>
      <c r="F246" s="115" t="str">
        <f t="shared" si="29"/>
        <v>-</v>
      </c>
      <c r="G246" s="115" t="str">
        <f t="shared" si="29"/>
        <v>-</v>
      </c>
      <c r="H246" s="115" t="str">
        <f t="shared" si="29"/>
        <v>-</v>
      </c>
      <c r="I246" s="115" t="str">
        <f t="shared" si="29"/>
        <v>-</v>
      </c>
      <c r="J246" s="115" t="str">
        <f t="shared" si="29"/>
        <v>-</v>
      </c>
      <c r="K246" s="115" t="str">
        <f t="shared" si="29"/>
        <v>-</v>
      </c>
      <c r="L246" s="115" t="str">
        <f t="shared" si="29"/>
        <v>-</v>
      </c>
      <c r="M246" s="115" t="str">
        <f t="shared" si="29"/>
        <v>-</v>
      </c>
      <c r="N246" s="115" t="str">
        <f t="shared" si="29"/>
        <v>-</v>
      </c>
      <c r="O246" s="115" t="str">
        <f t="shared" si="29"/>
        <v>-</v>
      </c>
      <c r="P246" s="115" t="str">
        <f t="shared" si="29"/>
        <v>-</v>
      </c>
      <c r="Q246" s="115" t="str">
        <f t="shared" si="29"/>
        <v>-</v>
      </c>
      <c r="R246" s="115" t="str">
        <f t="shared" si="29"/>
        <v>-</v>
      </c>
      <c r="S246" s="115" t="str">
        <f t="shared" si="29"/>
        <v>-</v>
      </c>
      <c r="T246" s="115" t="str">
        <f t="shared" si="29"/>
        <v>-</v>
      </c>
      <c r="U246" s="115" t="str">
        <f t="shared" si="29"/>
        <v>-</v>
      </c>
      <c r="V246" s="115" t="str">
        <f t="shared" si="29"/>
        <v>-</v>
      </c>
      <c r="W246" s="115" t="str">
        <f t="shared" si="29"/>
        <v>-</v>
      </c>
      <c r="X246" s="115" t="str">
        <f t="shared" si="29"/>
        <v>-</v>
      </c>
      <c r="Y246" s="115" t="str">
        <f t="shared" si="28"/>
        <v>-</v>
      </c>
      <c r="Z246" s="115" t="str">
        <f t="shared" si="28"/>
        <v>-</v>
      </c>
      <c r="AA246" s="115" t="str">
        <f t="shared" si="28"/>
        <v>-</v>
      </c>
      <c r="AB246" s="115" t="str">
        <f t="shared" si="28"/>
        <v>-</v>
      </c>
      <c r="AC246" s="115" t="str">
        <f t="shared" si="28"/>
        <v>-</v>
      </c>
      <c r="AD246" s="115" t="str">
        <f t="shared" si="28"/>
        <v>-</v>
      </c>
      <c r="AE246" s="115" t="str">
        <f t="shared" si="28"/>
        <v>-</v>
      </c>
      <c r="AF246" s="115" t="str">
        <f t="shared" si="25"/>
        <v>-</v>
      </c>
      <c r="AG246" s="115" t="str">
        <f t="shared" si="25"/>
        <v>-</v>
      </c>
      <c r="AH246" s="115" t="str">
        <f t="shared" si="25"/>
        <v>-</v>
      </c>
      <c r="AI246" s="115" t="str">
        <f t="shared" si="25"/>
        <v>-</v>
      </c>
      <c r="AJ246" s="115" t="str">
        <f t="shared" si="25"/>
        <v>-</v>
      </c>
      <c r="AK246" s="115" t="str">
        <f t="shared" si="25"/>
        <v>-</v>
      </c>
      <c r="AL246" s="115" t="str">
        <f t="shared" si="25"/>
        <v>-</v>
      </c>
      <c r="AM246" s="115" t="str">
        <f t="shared" si="25"/>
        <v>-</v>
      </c>
      <c r="AN246" s="115" t="str">
        <f t="shared" si="25"/>
        <v>-</v>
      </c>
      <c r="AO246" s="115" t="str">
        <f t="shared" si="28"/>
        <v>-</v>
      </c>
      <c r="AP246" s="115" t="str">
        <f t="shared" si="26"/>
        <v>-</v>
      </c>
      <c r="AQ246" s="115" t="str">
        <f t="shared" si="26"/>
        <v>-</v>
      </c>
      <c r="AR246" s="115" t="str">
        <f t="shared" si="26"/>
        <v>-</v>
      </c>
      <c r="AS246" s="115" t="str">
        <f t="shared" si="26"/>
        <v>-</v>
      </c>
      <c r="AT246" s="115" t="str">
        <f t="shared" si="26"/>
        <v>-</v>
      </c>
      <c r="AU246" s="115" t="str">
        <f t="shared" si="26"/>
        <v>-</v>
      </c>
      <c r="AV246" s="115" t="str">
        <f t="shared" si="26"/>
        <v>-</v>
      </c>
      <c r="AW246" s="115" t="str">
        <f t="shared" si="26"/>
        <v>-</v>
      </c>
      <c r="AX246" s="115" t="str">
        <f t="shared" si="26"/>
        <v>-</v>
      </c>
      <c r="AY246" s="115" t="str">
        <f t="shared" si="28"/>
        <v>-</v>
      </c>
      <c r="AZ246" s="115" t="str">
        <f t="shared" si="28"/>
        <v>-</v>
      </c>
      <c r="BA246" s="115" t="str">
        <f t="shared" si="28"/>
        <v>-</v>
      </c>
      <c r="BB246" s="115" t="str">
        <f t="shared" si="28"/>
        <v>-</v>
      </c>
      <c r="BC246" s="115" t="str">
        <f t="shared" si="28"/>
        <v>-</v>
      </c>
      <c r="BD246" s="115" t="str">
        <f t="shared" si="28"/>
        <v>-</v>
      </c>
      <c r="BE246" s="115" t="str">
        <f t="shared" si="28"/>
        <v>-</v>
      </c>
      <c r="BF246" s="115" t="str">
        <f t="shared" si="28"/>
        <v>-</v>
      </c>
      <c r="BG246" s="115" t="str">
        <f t="shared" si="28"/>
        <v>-</v>
      </c>
      <c r="BH246" s="116"/>
      <c r="BI246" s="114"/>
    </row>
    <row r="247" spans="1:61">
      <c r="A247" s="38">
        <f t="shared" si="19"/>
        <v>49</v>
      </c>
      <c r="B247" s="115" t="str">
        <f t="shared" si="29"/>
        <v>-</v>
      </c>
      <c r="C247" s="115" t="str">
        <f t="shared" si="29"/>
        <v>-</v>
      </c>
      <c r="D247" s="115" t="str">
        <f t="shared" si="29"/>
        <v>-</v>
      </c>
      <c r="E247" s="115" t="str">
        <f t="shared" si="29"/>
        <v>-</v>
      </c>
      <c r="F247" s="115" t="str">
        <f t="shared" si="29"/>
        <v>-</v>
      </c>
      <c r="G247" s="115" t="str">
        <f t="shared" si="29"/>
        <v>-</v>
      </c>
      <c r="H247" s="115" t="str">
        <f t="shared" si="29"/>
        <v>-</v>
      </c>
      <c r="I247" s="115" t="str">
        <f t="shared" si="29"/>
        <v>-</v>
      </c>
      <c r="J247" s="115" t="str">
        <f t="shared" si="29"/>
        <v>-</v>
      </c>
      <c r="K247" s="115" t="str">
        <f t="shared" si="29"/>
        <v>-</v>
      </c>
      <c r="L247" s="115" t="str">
        <f t="shared" si="29"/>
        <v>-</v>
      </c>
      <c r="M247" s="115" t="str">
        <f t="shared" si="29"/>
        <v>-</v>
      </c>
      <c r="N247" s="115" t="str">
        <f t="shared" si="29"/>
        <v>-</v>
      </c>
      <c r="O247" s="115" t="str">
        <f t="shared" si="29"/>
        <v>-</v>
      </c>
      <c r="P247" s="115" t="str">
        <f t="shared" si="29"/>
        <v>-</v>
      </c>
      <c r="Q247" s="115" t="str">
        <f t="shared" si="29"/>
        <v>-</v>
      </c>
      <c r="R247" s="115" t="str">
        <f t="shared" si="29"/>
        <v>-</v>
      </c>
      <c r="S247" s="115" t="str">
        <f t="shared" si="29"/>
        <v>-</v>
      </c>
      <c r="T247" s="115" t="str">
        <f t="shared" si="29"/>
        <v>-</v>
      </c>
      <c r="U247" s="115" t="str">
        <f t="shared" si="29"/>
        <v>-</v>
      </c>
      <c r="V247" s="115" t="str">
        <f t="shared" si="29"/>
        <v>-</v>
      </c>
      <c r="W247" s="115" t="str">
        <f t="shared" si="29"/>
        <v>-</v>
      </c>
      <c r="X247" s="115" t="str">
        <f t="shared" si="29"/>
        <v>-</v>
      </c>
      <c r="Y247" s="115" t="str">
        <f t="shared" si="28"/>
        <v>-</v>
      </c>
      <c r="Z247" s="115" t="str">
        <f t="shared" si="28"/>
        <v>-</v>
      </c>
      <c r="AA247" s="115" t="str">
        <f t="shared" si="28"/>
        <v>-</v>
      </c>
      <c r="AB247" s="115" t="str">
        <f t="shared" si="28"/>
        <v>-</v>
      </c>
      <c r="AC247" s="115" t="str">
        <f t="shared" si="28"/>
        <v>-</v>
      </c>
      <c r="AD247" s="115" t="str">
        <f t="shared" si="28"/>
        <v>-</v>
      </c>
      <c r="AE247" s="115" t="str">
        <f t="shared" si="28"/>
        <v>-</v>
      </c>
      <c r="AF247" s="115" t="str">
        <f t="shared" si="25"/>
        <v>-</v>
      </c>
      <c r="AG247" s="115" t="str">
        <f t="shared" si="25"/>
        <v>-</v>
      </c>
      <c r="AH247" s="115" t="str">
        <f t="shared" si="25"/>
        <v>-</v>
      </c>
      <c r="AI247" s="115" t="str">
        <f t="shared" si="25"/>
        <v>-</v>
      </c>
      <c r="AJ247" s="115" t="str">
        <f t="shared" si="25"/>
        <v>!!!</v>
      </c>
      <c r="AK247" s="115" t="str">
        <f t="shared" si="25"/>
        <v>-</v>
      </c>
      <c r="AL247" s="115" t="str">
        <f t="shared" si="25"/>
        <v>-</v>
      </c>
      <c r="AM247" s="115" t="str">
        <f t="shared" si="25"/>
        <v>-</v>
      </c>
      <c r="AN247" s="115" t="str">
        <f t="shared" si="25"/>
        <v>-</v>
      </c>
      <c r="AO247" s="115" t="str">
        <f t="shared" si="28"/>
        <v>-</v>
      </c>
      <c r="AP247" s="115" t="str">
        <f t="shared" si="26"/>
        <v>-</v>
      </c>
      <c r="AQ247" s="115" t="str">
        <f t="shared" si="26"/>
        <v>-</v>
      </c>
      <c r="AR247" s="115" t="str">
        <f t="shared" si="26"/>
        <v>-</v>
      </c>
      <c r="AS247" s="115" t="str">
        <f t="shared" si="26"/>
        <v>-</v>
      </c>
      <c r="AT247" s="115" t="str">
        <f t="shared" si="26"/>
        <v>-</v>
      </c>
      <c r="AU247" s="115" t="str">
        <f t="shared" si="26"/>
        <v>-</v>
      </c>
      <c r="AV247" s="115" t="str">
        <f t="shared" si="26"/>
        <v>-</v>
      </c>
      <c r="AW247" s="115" t="str">
        <f t="shared" si="26"/>
        <v>-</v>
      </c>
      <c r="AX247" s="115" t="str">
        <f t="shared" si="26"/>
        <v>-</v>
      </c>
      <c r="AY247" s="115" t="str">
        <f t="shared" si="28"/>
        <v>-</v>
      </c>
      <c r="AZ247" s="115" t="str">
        <f t="shared" si="28"/>
        <v>-</v>
      </c>
      <c r="BA247" s="115" t="str">
        <f t="shared" si="28"/>
        <v>-</v>
      </c>
      <c r="BB247" s="115" t="str">
        <f t="shared" si="28"/>
        <v>-</v>
      </c>
      <c r="BC247" s="115" t="str">
        <f t="shared" si="28"/>
        <v>!!!</v>
      </c>
      <c r="BD247" s="115" t="str">
        <f t="shared" si="28"/>
        <v>-</v>
      </c>
      <c r="BE247" s="115" t="str">
        <f t="shared" si="28"/>
        <v>-</v>
      </c>
      <c r="BF247" s="115" t="str">
        <f t="shared" si="28"/>
        <v>-</v>
      </c>
      <c r="BG247" s="115" t="str">
        <f t="shared" si="28"/>
        <v>-</v>
      </c>
      <c r="BH247" s="116"/>
      <c r="BI247" s="114"/>
    </row>
    <row r="248" spans="1:61">
      <c r="A248" s="38">
        <f t="shared" si="19"/>
        <v>50</v>
      </c>
      <c r="B248" s="115" t="str">
        <f t="shared" si="29"/>
        <v>-</v>
      </c>
      <c r="C248" s="115" t="str">
        <f t="shared" si="29"/>
        <v>-</v>
      </c>
      <c r="D248" s="115" t="str">
        <f t="shared" si="29"/>
        <v>-</v>
      </c>
      <c r="E248" s="115" t="str">
        <f t="shared" si="29"/>
        <v>-</v>
      </c>
      <c r="F248" s="115" t="str">
        <f t="shared" si="29"/>
        <v>-</v>
      </c>
      <c r="G248" s="115" t="str">
        <f t="shared" si="29"/>
        <v>-</v>
      </c>
      <c r="H248" s="115" t="str">
        <f t="shared" si="29"/>
        <v>-</v>
      </c>
      <c r="I248" s="115" t="str">
        <f t="shared" si="29"/>
        <v>-</v>
      </c>
      <c r="J248" s="115" t="str">
        <f t="shared" si="29"/>
        <v>-</v>
      </c>
      <c r="K248" s="115" t="str">
        <f t="shared" si="29"/>
        <v>-</v>
      </c>
      <c r="L248" s="115" t="str">
        <f t="shared" si="29"/>
        <v>-</v>
      </c>
      <c r="M248" s="115" t="str">
        <f t="shared" si="29"/>
        <v>-</v>
      </c>
      <c r="N248" s="115" t="str">
        <f t="shared" si="29"/>
        <v>-</v>
      </c>
      <c r="O248" s="115" t="str">
        <f t="shared" si="29"/>
        <v>-</v>
      </c>
      <c r="P248" s="115" t="str">
        <f t="shared" si="29"/>
        <v>-</v>
      </c>
      <c r="Q248" s="115" t="str">
        <f t="shared" si="29"/>
        <v>-</v>
      </c>
      <c r="R248" s="115" t="str">
        <f t="shared" si="29"/>
        <v>-</v>
      </c>
      <c r="S248" s="115" t="str">
        <f t="shared" si="29"/>
        <v>-</v>
      </c>
      <c r="T248" s="115" t="str">
        <f t="shared" si="29"/>
        <v>-</v>
      </c>
      <c r="U248" s="115" t="str">
        <f t="shared" si="29"/>
        <v>-</v>
      </c>
      <c r="V248" s="115" t="str">
        <f t="shared" si="29"/>
        <v>-</v>
      </c>
      <c r="W248" s="115" t="str">
        <f t="shared" si="29"/>
        <v>-</v>
      </c>
      <c r="X248" s="115" t="str">
        <f t="shared" si="29"/>
        <v>-</v>
      </c>
      <c r="Y248" s="115" t="str">
        <f t="shared" si="28"/>
        <v>-</v>
      </c>
      <c r="Z248" s="115" t="str">
        <f t="shared" si="28"/>
        <v>-</v>
      </c>
      <c r="AA248" s="115" t="str">
        <f t="shared" si="28"/>
        <v>-</v>
      </c>
      <c r="AB248" s="115" t="str">
        <f t="shared" si="28"/>
        <v>-</v>
      </c>
      <c r="AC248" s="115" t="str">
        <f t="shared" si="28"/>
        <v>-</v>
      </c>
      <c r="AD248" s="115" t="str">
        <f t="shared" si="28"/>
        <v>-</v>
      </c>
      <c r="AE248" s="115" t="str">
        <f t="shared" si="28"/>
        <v>-</v>
      </c>
      <c r="AF248" s="115" t="str">
        <f t="shared" si="25"/>
        <v>-</v>
      </c>
      <c r="AG248" s="115" t="str">
        <f t="shared" si="25"/>
        <v>-</v>
      </c>
      <c r="AH248" s="115" t="str">
        <f t="shared" si="25"/>
        <v>-</v>
      </c>
      <c r="AI248" s="115" t="str">
        <f t="shared" si="25"/>
        <v>-</v>
      </c>
      <c r="AJ248" s="115" t="str">
        <f t="shared" si="25"/>
        <v>!!!</v>
      </c>
      <c r="AK248" s="115" t="str">
        <f t="shared" si="25"/>
        <v>-</v>
      </c>
      <c r="AL248" s="115" t="str">
        <f t="shared" si="25"/>
        <v>-</v>
      </c>
      <c r="AM248" s="115" t="str">
        <f t="shared" si="25"/>
        <v>-</v>
      </c>
      <c r="AN248" s="115" t="str">
        <f t="shared" si="25"/>
        <v>-</v>
      </c>
      <c r="AO248" s="115" t="str">
        <f t="shared" si="28"/>
        <v>-</v>
      </c>
      <c r="AP248" s="115" t="str">
        <f t="shared" si="26"/>
        <v>-</v>
      </c>
      <c r="AQ248" s="115" t="str">
        <f t="shared" si="26"/>
        <v>-</v>
      </c>
      <c r="AR248" s="115" t="str">
        <f t="shared" si="26"/>
        <v>-</v>
      </c>
      <c r="AS248" s="115" t="str">
        <f t="shared" si="26"/>
        <v>-</v>
      </c>
      <c r="AT248" s="115" t="str">
        <f t="shared" si="26"/>
        <v>-</v>
      </c>
      <c r="AU248" s="115" t="str">
        <f t="shared" si="26"/>
        <v>-</v>
      </c>
      <c r="AV248" s="115" t="str">
        <f t="shared" si="26"/>
        <v>-</v>
      </c>
      <c r="AW248" s="115" t="str">
        <f t="shared" si="26"/>
        <v>-</v>
      </c>
      <c r="AX248" s="115" t="str">
        <f t="shared" si="26"/>
        <v>-</v>
      </c>
      <c r="AY248" s="115" t="str">
        <f t="shared" si="28"/>
        <v>-</v>
      </c>
      <c r="AZ248" s="115" t="str">
        <f t="shared" si="28"/>
        <v>-</v>
      </c>
      <c r="BA248" s="115" t="str">
        <f t="shared" si="28"/>
        <v>-</v>
      </c>
      <c r="BB248" s="115" t="str">
        <f t="shared" si="28"/>
        <v>-</v>
      </c>
      <c r="BC248" s="115" t="str">
        <f t="shared" si="28"/>
        <v>!!!</v>
      </c>
      <c r="BD248" s="115" t="str">
        <f t="shared" si="28"/>
        <v>-</v>
      </c>
      <c r="BE248" s="115" t="str">
        <f t="shared" si="28"/>
        <v>-</v>
      </c>
      <c r="BF248" s="115" t="str">
        <f t="shared" si="28"/>
        <v>-</v>
      </c>
      <c r="BG248" s="115" t="str">
        <f t="shared" si="28"/>
        <v>-</v>
      </c>
      <c r="BH248" s="116"/>
      <c r="BI248" s="114"/>
    </row>
    <row r="249" spans="1:61">
      <c r="A249" s="38">
        <f t="shared" si="19"/>
        <v>51</v>
      </c>
      <c r="B249" s="115" t="str">
        <f t="shared" si="29"/>
        <v>-</v>
      </c>
      <c r="C249" s="115" t="str">
        <f t="shared" si="29"/>
        <v>-</v>
      </c>
      <c r="D249" s="115" t="str">
        <f t="shared" si="29"/>
        <v>-</v>
      </c>
      <c r="E249" s="115" t="str">
        <f t="shared" si="29"/>
        <v>-</v>
      </c>
      <c r="F249" s="115" t="str">
        <f t="shared" si="29"/>
        <v>-</v>
      </c>
      <c r="G249" s="115" t="str">
        <f t="shared" si="29"/>
        <v>-</v>
      </c>
      <c r="H249" s="115" t="str">
        <f t="shared" si="29"/>
        <v>-</v>
      </c>
      <c r="I249" s="115" t="str">
        <f t="shared" si="29"/>
        <v>-</v>
      </c>
      <c r="J249" s="115" t="str">
        <f t="shared" si="29"/>
        <v>-</v>
      </c>
      <c r="K249" s="115" t="str">
        <f t="shared" si="29"/>
        <v>-</v>
      </c>
      <c r="L249" s="115" t="str">
        <f t="shared" si="29"/>
        <v>-</v>
      </c>
      <c r="M249" s="115" t="str">
        <f t="shared" si="29"/>
        <v>-</v>
      </c>
      <c r="N249" s="115" t="str">
        <f t="shared" si="29"/>
        <v>-</v>
      </c>
      <c r="O249" s="115" t="str">
        <f t="shared" si="29"/>
        <v>-</v>
      </c>
      <c r="P249" s="115" t="str">
        <f t="shared" si="29"/>
        <v>-</v>
      </c>
      <c r="Q249" s="115" t="str">
        <f t="shared" si="29"/>
        <v>-</v>
      </c>
      <c r="R249" s="115" t="str">
        <f t="shared" si="29"/>
        <v>-</v>
      </c>
      <c r="S249" s="115" t="str">
        <f t="shared" si="29"/>
        <v>-</v>
      </c>
      <c r="T249" s="115" t="str">
        <f t="shared" si="29"/>
        <v>-</v>
      </c>
      <c r="U249" s="115" t="str">
        <f t="shared" si="29"/>
        <v>-</v>
      </c>
      <c r="V249" s="115" t="str">
        <f t="shared" si="29"/>
        <v>-</v>
      </c>
      <c r="W249" s="115" t="str">
        <f t="shared" si="29"/>
        <v>-</v>
      </c>
      <c r="X249" s="115" t="str">
        <f t="shared" si="29"/>
        <v>-</v>
      </c>
      <c r="Y249" s="115" t="str">
        <f t="shared" si="28"/>
        <v>-</v>
      </c>
      <c r="Z249" s="115" t="str">
        <f t="shared" si="28"/>
        <v>-</v>
      </c>
      <c r="AA249" s="115" t="str">
        <f t="shared" si="28"/>
        <v>-</v>
      </c>
      <c r="AB249" s="115" t="str">
        <f t="shared" si="28"/>
        <v>-</v>
      </c>
      <c r="AC249" s="115" t="str">
        <f t="shared" si="28"/>
        <v>-</v>
      </c>
      <c r="AD249" s="115" t="str">
        <f t="shared" si="28"/>
        <v>-</v>
      </c>
      <c r="AE249" s="115" t="str">
        <f t="shared" si="28"/>
        <v>-</v>
      </c>
      <c r="AF249" s="115" t="str">
        <f t="shared" si="25"/>
        <v>-</v>
      </c>
      <c r="AG249" s="115" t="str">
        <f t="shared" si="25"/>
        <v>-</v>
      </c>
      <c r="AH249" s="115" t="str">
        <f t="shared" si="25"/>
        <v>-</v>
      </c>
      <c r="AI249" s="115" t="str">
        <f t="shared" si="25"/>
        <v>-</v>
      </c>
      <c r="AJ249" s="115" t="str">
        <f t="shared" si="25"/>
        <v>!!!</v>
      </c>
      <c r="AK249" s="115" t="str">
        <f t="shared" si="25"/>
        <v>-</v>
      </c>
      <c r="AL249" s="115" t="str">
        <f t="shared" si="25"/>
        <v>-</v>
      </c>
      <c r="AM249" s="115" t="str">
        <f t="shared" si="25"/>
        <v>-</v>
      </c>
      <c r="AN249" s="115" t="str">
        <f t="shared" si="25"/>
        <v>-</v>
      </c>
      <c r="AO249" s="115" t="str">
        <f t="shared" si="28"/>
        <v>-</v>
      </c>
      <c r="AP249" s="115" t="str">
        <f t="shared" si="26"/>
        <v>-</v>
      </c>
      <c r="AQ249" s="115" t="str">
        <f t="shared" si="26"/>
        <v>-</v>
      </c>
      <c r="AR249" s="115" t="str">
        <f t="shared" si="26"/>
        <v>-</v>
      </c>
      <c r="AS249" s="115" t="str">
        <f t="shared" si="26"/>
        <v>-</v>
      </c>
      <c r="AT249" s="115" t="str">
        <f t="shared" si="26"/>
        <v>-</v>
      </c>
      <c r="AU249" s="115" t="str">
        <f t="shared" si="26"/>
        <v>-</v>
      </c>
      <c r="AV249" s="115" t="str">
        <f t="shared" si="26"/>
        <v>-</v>
      </c>
      <c r="AW249" s="115" t="str">
        <f t="shared" si="26"/>
        <v>-</v>
      </c>
      <c r="AX249" s="115" t="str">
        <f t="shared" si="26"/>
        <v>-</v>
      </c>
      <c r="AY249" s="115" t="str">
        <f t="shared" si="28"/>
        <v>-</v>
      </c>
      <c r="AZ249" s="115" t="str">
        <f t="shared" si="28"/>
        <v>-</v>
      </c>
      <c r="BA249" s="115" t="str">
        <f t="shared" si="28"/>
        <v>-</v>
      </c>
      <c r="BB249" s="115" t="str">
        <f t="shared" si="28"/>
        <v>-</v>
      </c>
      <c r="BC249" s="115" t="str">
        <f t="shared" si="28"/>
        <v>-</v>
      </c>
      <c r="BD249" s="115" t="str">
        <f t="shared" si="28"/>
        <v>-</v>
      </c>
      <c r="BE249" s="115" t="str">
        <f t="shared" si="28"/>
        <v>-</v>
      </c>
      <c r="BF249" s="115" t="str">
        <f t="shared" si="28"/>
        <v>-</v>
      </c>
      <c r="BG249" s="115" t="str">
        <f t="shared" si="28"/>
        <v>-</v>
      </c>
      <c r="BH249" s="116"/>
      <c r="BI249" s="114"/>
    </row>
    <row r="250" spans="1:61">
      <c r="A250" s="38">
        <f t="shared" si="19"/>
        <v>52</v>
      </c>
      <c r="B250" s="115" t="str">
        <f t="shared" si="29"/>
        <v>-</v>
      </c>
      <c r="C250" s="115" t="str">
        <f t="shared" si="29"/>
        <v>-</v>
      </c>
      <c r="D250" s="115" t="str">
        <f t="shared" si="29"/>
        <v>-</v>
      </c>
      <c r="E250" s="115" t="str">
        <f t="shared" si="29"/>
        <v>-</v>
      </c>
      <c r="F250" s="115" t="str">
        <f t="shared" si="29"/>
        <v>-</v>
      </c>
      <c r="G250" s="115" t="str">
        <f t="shared" si="29"/>
        <v>-</v>
      </c>
      <c r="H250" s="115" t="str">
        <f t="shared" si="29"/>
        <v>-</v>
      </c>
      <c r="I250" s="115" t="str">
        <f t="shared" si="29"/>
        <v>-</v>
      </c>
      <c r="J250" s="115" t="str">
        <f t="shared" si="29"/>
        <v>-</v>
      </c>
      <c r="K250" s="115" t="str">
        <f t="shared" si="29"/>
        <v>-</v>
      </c>
      <c r="L250" s="115" t="str">
        <f t="shared" si="29"/>
        <v>-</v>
      </c>
      <c r="M250" s="115" t="str">
        <f t="shared" si="29"/>
        <v>-</v>
      </c>
      <c r="N250" s="115" t="str">
        <f t="shared" si="29"/>
        <v>-</v>
      </c>
      <c r="O250" s="115" t="str">
        <f t="shared" si="29"/>
        <v>-</v>
      </c>
      <c r="P250" s="115" t="str">
        <f t="shared" si="29"/>
        <v>-</v>
      </c>
      <c r="Q250" s="115" t="str">
        <f t="shared" si="29"/>
        <v>-</v>
      </c>
      <c r="R250" s="115" t="str">
        <f t="shared" si="29"/>
        <v>-</v>
      </c>
      <c r="S250" s="115" t="str">
        <f t="shared" si="29"/>
        <v>-</v>
      </c>
      <c r="T250" s="115" t="str">
        <f t="shared" si="29"/>
        <v>-</v>
      </c>
      <c r="U250" s="115" t="str">
        <f t="shared" si="29"/>
        <v>-</v>
      </c>
      <c r="V250" s="115" t="str">
        <f t="shared" si="29"/>
        <v>-</v>
      </c>
      <c r="W250" s="115" t="str">
        <f t="shared" si="29"/>
        <v>-</v>
      </c>
      <c r="X250" s="115" t="str">
        <f t="shared" si="29"/>
        <v>-</v>
      </c>
      <c r="Y250" s="115" t="str">
        <f t="shared" si="28"/>
        <v>-</v>
      </c>
      <c r="Z250" s="115" t="str">
        <f t="shared" si="28"/>
        <v>-</v>
      </c>
      <c r="AA250" s="115" t="str">
        <f t="shared" si="28"/>
        <v>-</v>
      </c>
      <c r="AB250" s="115" t="str">
        <f t="shared" si="28"/>
        <v>-</v>
      </c>
      <c r="AC250" s="115" t="str">
        <f t="shared" si="28"/>
        <v>-</v>
      </c>
      <c r="AD250" s="115" t="str">
        <f t="shared" si="28"/>
        <v>-</v>
      </c>
      <c r="AE250" s="115" t="str">
        <f t="shared" si="28"/>
        <v>-</v>
      </c>
      <c r="AF250" s="115" t="str">
        <f t="shared" si="25"/>
        <v>-</v>
      </c>
      <c r="AG250" s="115" t="str">
        <f t="shared" si="25"/>
        <v>-</v>
      </c>
      <c r="AH250" s="115" t="str">
        <f t="shared" si="25"/>
        <v>-</v>
      </c>
      <c r="AI250" s="115" t="str">
        <f t="shared" si="25"/>
        <v>-</v>
      </c>
      <c r="AJ250" s="115" t="str">
        <f t="shared" si="25"/>
        <v>-</v>
      </c>
      <c r="AK250" s="115" t="str">
        <f t="shared" si="25"/>
        <v>-</v>
      </c>
      <c r="AL250" s="115" t="str">
        <f t="shared" si="25"/>
        <v>-</v>
      </c>
      <c r="AM250" s="115" t="str">
        <f t="shared" si="25"/>
        <v>-</v>
      </c>
      <c r="AN250" s="115" t="str">
        <f t="shared" si="25"/>
        <v>-</v>
      </c>
      <c r="AO250" s="115" t="str">
        <f t="shared" si="28"/>
        <v>-</v>
      </c>
      <c r="AP250" s="115" t="str">
        <f t="shared" si="26"/>
        <v>-</v>
      </c>
      <c r="AQ250" s="115" t="str">
        <f t="shared" si="26"/>
        <v>-</v>
      </c>
      <c r="AR250" s="115" t="str">
        <f t="shared" si="26"/>
        <v>-</v>
      </c>
      <c r="AS250" s="115" t="str">
        <f t="shared" si="26"/>
        <v>-</v>
      </c>
      <c r="AT250" s="115" t="str">
        <f t="shared" si="26"/>
        <v>-</v>
      </c>
      <c r="AU250" s="115" t="str">
        <f t="shared" si="26"/>
        <v>-</v>
      </c>
      <c r="AV250" s="115" t="str">
        <f t="shared" si="26"/>
        <v>-</v>
      </c>
      <c r="AW250" s="115" t="str">
        <f t="shared" si="26"/>
        <v>-</v>
      </c>
      <c r="AX250" s="115" t="str">
        <f t="shared" si="26"/>
        <v>-</v>
      </c>
      <c r="AY250" s="115" t="str">
        <f t="shared" si="28"/>
        <v>-</v>
      </c>
      <c r="AZ250" s="115" t="str">
        <f t="shared" si="28"/>
        <v>-</v>
      </c>
      <c r="BA250" s="115" t="str">
        <f t="shared" si="28"/>
        <v>-</v>
      </c>
      <c r="BB250" s="115" t="str">
        <f t="shared" si="28"/>
        <v>-</v>
      </c>
      <c r="BC250" s="115" t="str">
        <f t="shared" si="28"/>
        <v>-</v>
      </c>
      <c r="BD250" s="115" t="str">
        <f t="shared" si="28"/>
        <v>-</v>
      </c>
      <c r="BE250" s="115" t="str">
        <f t="shared" si="28"/>
        <v>-</v>
      </c>
      <c r="BF250" s="115" t="str">
        <f t="shared" si="28"/>
        <v>-</v>
      </c>
      <c r="BG250" s="115" t="str">
        <f t="shared" si="28"/>
        <v>-</v>
      </c>
      <c r="BH250" s="116"/>
      <c r="BI250" s="114"/>
    </row>
    <row r="251" spans="1:61">
      <c r="A251" s="38">
        <f t="shared" si="19"/>
        <v>53</v>
      </c>
      <c r="B251" s="115" t="str">
        <f t="shared" si="29"/>
        <v>-</v>
      </c>
      <c r="C251" s="115" t="str">
        <f t="shared" si="29"/>
        <v>-</v>
      </c>
      <c r="D251" s="115" t="str">
        <f t="shared" si="29"/>
        <v>-</v>
      </c>
      <c r="E251" s="115" t="str">
        <f t="shared" si="29"/>
        <v>-</v>
      </c>
      <c r="F251" s="115" t="str">
        <f t="shared" si="29"/>
        <v>-</v>
      </c>
      <c r="G251" s="115" t="str">
        <f t="shared" si="29"/>
        <v>-</v>
      </c>
      <c r="H251" s="115" t="str">
        <f t="shared" si="29"/>
        <v>-</v>
      </c>
      <c r="I251" s="115" t="str">
        <f t="shared" si="29"/>
        <v>-</v>
      </c>
      <c r="J251" s="115" t="str">
        <f t="shared" si="29"/>
        <v>-</v>
      </c>
      <c r="K251" s="115" t="str">
        <f t="shared" si="29"/>
        <v>-</v>
      </c>
      <c r="L251" s="115" t="str">
        <f t="shared" si="29"/>
        <v>-</v>
      </c>
      <c r="M251" s="115" t="str">
        <f t="shared" si="29"/>
        <v>-</v>
      </c>
      <c r="N251" s="115" t="str">
        <f t="shared" si="29"/>
        <v>-</v>
      </c>
      <c r="O251" s="115" t="str">
        <f t="shared" si="29"/>
        <v>-</v>
      </c>
      <c r="P251" s="115" t="str">
        <f t="shared" si="29"/>
        <v>-</v>
      </c>
      <c r="Q251" s="115" t="str">
        <f t="shared" si="29"/>
        <v>-</v>
      </c>
      <c r="R251" s="115" t="str">
        <f t="shared" si="29"/>
        <v>-</v>
      </c>
      <c r="S251" s="115" t="str">
        <f t="shared" si="29"/>
        <v>-</v>
      </c>
      <c r="T251" s="115" t="str">
        <f t="shared" si="29"/>
        <v>-</v>
      </c>
      <c r="U251" s="115" t="str">
        <f t="shared" si="29"/>
        <v>-</v>
      </c>
      <c r="V251" s="115" t="str">
        <f t="shared" si="29"/>
        <v>-</v>
      </c>
      <c r="W251" s="115" t="str">
        <f t="shared" si="29"/>
        <v>-</v>
      </c>
      <c r="X251" s="115" t="str">
        <f t="shared" si="29"/>
        <v>-</v>
      </c>
      <c r="Y251" s="115" t="str">
        <f t="shared" si="28"/>
        <v>-</v>
      </c>
      <c r="Z251" s="115" t="str">
        <f t="shared" si="28"/>
        <v>-</v>
      </c>
      <c r="AA251" s="115" t="str">
        <f t="shared" si="28"/>
        <v>-</v>
      </c>
      <c r="AB251" s="115" t="str">
        <f t="shared" si="28"/>
        <v>-</v>
      </c>
      <c r="AC251" s="115" t="str">
        <f t="shared" si="28"/>
        <v>-</v>
      </c>
      <c r="AD251" s="115" t="str">
        <f t="shared" si="28"/>
        <v>-</v>
      </c>
      <c r="AE251" s="115" t="str">
        <f t="shared" si="28"/>
        <v>-</v>
      </c>
      <c r="AF251" s="115" t="str">
        <f t="shared" si="25"/>
        <v>-</v>
      </c>
      <c r="AG251" s="115" t="str">
        <f t="shared" si="25"/>
        <v>-</v>
      </c>
      <c r="AH251" s="115" t="str">
        <f t="shared" si="25"/>
        <v>-</v>
      </c>
      <c r="AI251" s="115" t="str">
        <f t="shared" si="25"/>
        <v>-</v>
      </c>
      <c r="AJ251" s="115" t="str">
        <f t="shared" si="25"/>
        <v>-</v>
      </c>
      <c r="AK251" s="115" t="str">
        <f t="shared" si="25"/>
        <v>-</v>
      </c>
      <c r="AL251" s="115" t="str">
        <f t="shared" si="25"/>
        <v>-</v>
      </c>
      <c r="AM251" s="115" t="str">
        <f t="shared" si="25"/>
        <v>-</v>
      </c>
      <c r="AN251" s="115" t="str">
        <f t="shared" si="25"/>
        <v>-</v>
      </c>
      <c r="AO251" s="115" t="str">
        <f t="shared" si="28"/>
        <v>-</v>
      </c>
      <c r="AP251" s="115" t="str">
        <f t="shared" si="26"/>
        <v>-</v>
      </c>
      <c r="AQ251" s="115" t="str">
        <f t="shared" si="26"/>
        <v>-</v>
      </c>
      <c r="AR251" s="115" t="str">
        <f t="shared" si="26"/>
        <v>-</v>
      </c>
      <c r="AS251" s="115" t="str">
        <f t="shared" si="26"/>
        <v>-</v>
      </c>
      <c r="AT251" s="115" t="str">
        <f t="shared" si="26"/>
        <v>-</v>
      </c>
      <c r="AU251" s="115" t="str">
        <f t="shared" si="26"/>
        <v>-</v>
      </c>
      <c r="AV251" s="115" t="str">
        <f t="shared" si="26"/>
        <v>-</v>
      </c>
      <c r="AW251" s="115" t="str">
        <f t="shared" si="26"/>
        <v>-</v>
      </c>
      <c r="AX251" s="115" t="str">
        <f t="shared" si="26"/>
        <v>-</v>
      </c>
      <c r="AY251" s="115" t="str">
        <f t="shared" si="28"/>
        <v>-</v>
      </c>
      <c r="AZ251" s="115" t="str">
        <f t="shared" si="28"/>
        <v>-</v>
      </c>
      <c r="BA251" s="115" t="str">
        <f t="shared" si="28"/>
        <v>-</v>
      </c>
      <c r="BB251" s="115" t="str">
        <f t="shared" si="28"/>
        <v>-</v>
      </c>
      <c r="BC251" s="115" t="str">
        <f t="shared" si="28"/>
        <v>-</v>
      </c>
      <c r="BD251" s="115" t="str">
        <f t="shared" si="28"/>
        <v>-</v>
      </c>
      <c r="BE251" s="115" t="str">
        <f t="shared" si="28"/>
        <v>-</v>
      </c>
      <c r="BF251" s="115" t="str">
        <f t="shared" si="28"/>
        <v>-</v>
      </c>
      <c r="BG251" s="115" t="str">
        <f t="shared" si="28"/>
        <v>-</v>
      </c>
      <c r="BH251" s="116"/>
      <c r="BI251" s="114"/>
    </row>
    <row r="252" spans="1:61">
      <c r="A252" s="38">
        <f t="shared" si="19"/>
        <v>54</v>
      </c>
      <c r="B252" s="115" t="str">
        <f t="shared" si="29"/>
        <v>-</v>
      </c>
      <c r="C252" s="115" t="str">
        <f t="shared" si="29"/>
        <v>-</v>
      </c>
      <c r="D252" s="115" t="str">
        <f t="shared" si="29"/>
        <v>-</v>
      </c>
      <c r="E252" s="115" t="str">
        <f t="shared" si="29"/>
        <v>-</v>
      </c>
      <c r="F252" s="115" t="str">
        <f t="shared" si="29"/>
        <v>-</v>
      </c>
      <c r="G252" s="115" t="str">
        <f t="shared" si="29"/>
        <v>-</v>
      </c>
      <c r="H252" s="115" t="str">
        <f t="shared" si="29"/>
        <v>-</v>
      </c>
      <c r="I252" s="115" t="str">
        <f t="shared" si="29"/>
        <v>-</v>
      </c>
      <c r="J252" s="115" t="str">
        <f t="shared" si="29"/>
        <v>-</v>
      </c>
      <c r="K252" s="115" t="str">
        <f t="shared" si="29"/>
        <v>-</v>
      </c>
      <c r="L252" s="115" t="str">
        <f t="shared" si="29"/>
        <v>-</v>
      </c>
      <c r="M252" s="115" t="str">
        <f t="shared" si="29"/>
        <v>-</v>
      </c>
      <c r="N252" s="115" t="str">
        <f t="shared" si="29"/>
        <v>-</v>
      </c>
      <c r="O252" s="115" t="str">
        <f t="shared" si="29"/>
        <v>-</v>
      </c>
      <c r="P252" s="115" t="str">
        <f t="shared" si="29"/>
        <v>-</v>
      </c>
      <c r="Q252" s="115" t="str">
        <f t="shared" si="29"/>
        <v>-</v>
      </c>
      <c r="R252" s="115" t="str">
        <f t="shared" si="29"/>
        <v>-</v>
      </c>
      <c r="S252" s="115" t="str">
        <f t="shared" si="29"/>
        <v>-</v>
      </c>
      <c r="T252" s="115" t="str">
        <f t="shared" si="29"/>
        <v>-</v>
      </c>
      <c r="U252" s="115" t="str">
        <f t="shared" si="29"/>
        <v>-</v>
      </c>
      <c r="V252" s="115" t="str">
        <f t="shared" si="29"/>
        <v>-</v>
      </c>
      <c r="W252" s="115" t="str">
        <f t="shared" si="29"/>
        <v>-</v>
      </c>
      <c r="X252" s="115" t="str">
        <f t="shared" si="29"/>
        <v>-</v>
      </c>
      <c r="Y252" s="115" t="str">
        <f t="shared" si="28"/>
        <v>-</v>
      </c>
      <c r="Z252" s="115" t="str">
        <f t="shared" si="28"/>
        <v>-</v>
      </c>
      <c r="AA252" s="115" t="str">
        <f t="shared" si="28"/>
        <v>-</v>
      </c>
      <c r="AB252" s="115" t="str">
        <f t="shared" si="28"/>
        <v>-</v>
      </c>
      <c r="AC252" s="115" t="str">
        <f t="shared" si="28"/>
        <v>-</v>
      </c>
      <c r="AD252" s="115" t="str">
        <f t="shared" si="28"/>
        <v>-</v>
      </c>
      <c r="AE252" s="115" t="str">
        <f t="shared" si="28"/>
        <v>-</v>
      </c>
      <c r="AF252" s="115" t="str">
        <f t="shared" si="25"/>
        <v>-</v>
      </c>
      <c r="AG252" s="115" t="str">
        <f t="shared" si="25"/>
        <v>-</v>
      </c>
      <c r="AH252" s="115" t="str">
        <f t="shared" si="25"/>
        <v>-</v>
      </c>
      <c r="AI252" s="115" t="str">
        <f t="shared" si="25"/>
        <v>-</v>
      </c>
      <c r="AJ252" s="115" t="str">
        <f t="shared" si="25"/>
        <v>-</v>
      </c>
      <c r="AK252" s="115" t="str">
        <f t="shared" si="25"/>
        <v>-</v>
      </c>
      <c r="AL252" s="115" t="str">
        <f t="shared" si="25"/>
        <v>-</v>
      </c>
      <c r="AM252" s="115" t="str">
        <f t="shared" si="25"/>
        <v>-</v>
      </c>
      <c r="AN252" s="115" t="str">
        <f t="shared" si="25"/>
        <v>-</v>
      </c>
      <c r="AO252" s="115" t="str">
        <f t="shared" si="28"/>
        <v>-</v>
      </c>
      <c r="AP252" s="115" t="str">
        <f t="shared" si="26"/>
        <v>-</v>
      </c>
      <c r="AQ252" s="115" t="str">
        <f t="shared" si="26"/>
        <v>-</v>
      </c>
      <c r="AR252" s="115" t="str">
        <f t="shared" si="26"/>
        <v>-</v>
      </c>
      <c r="AS252" s="115" t="str">
        <f t="shared" si="26"/>
        <v>-</v>
      </c>
      <c r="AT252" s="115" t="str">
        <f t="shared" si="26"/>
        <v>-</v>
      </c>
      <c r="AU252" s="115" t="str">
        <f t="shared" si="26"/>
        <v>-</v>
      </c>
      <c r="AV252" s="115" t="str">
        <f t="shared" si="26"/>
        <v>-</v>
      </c>
      <c r="AW252" s="115" t="str">
        <f t="shared" si="26"/>
        <v>-</v>
      </c>
      <c r="AX252" s="115" t="str">
        <f t="shared" si="26"/>
        <v>-</v>
      </c>
      <c r="AY252" s="115" t="str">
        <f t="shared" si="28"/>
        <v>-</v>
      </c>
      <c r="AZ252" s="115" t="str">
        <f t="shared" si="28"/>
        <v>-</v>
      </c>
      <c r="BA252" s="115" t="str">
        <f t="shared" si="28"/>
        <v>-</v>
      </c>
      <c r="BB252" s="115" t="str">
        <f t="shared" si="28"/>
        <v>-</v>
      </c>
      <c r="BC252" s="115" t="str">
        <f t="shared" si="28"/>
        <v>-</v>
      </c>
      <c r="BD252" s="115" t="str">
        <f t="shared" si="28"/>
        <v>-</v>
      </c>
      <c r="BE252" s="115" t="str">
        <f t="shared" si="28"/>
        <v>-</v>
      </c>
      <c r="BF252" s="115" t="str">
        <f t="shared" si="28"/>
        <v>-</v>
      </c>
      <c r="BG252" s="115" t="str">
        <f t="shared" si="28"/>
        <v>-</v>
      </c>
      <c r="BH252" s="116"/>
      <c r="BI252" s="114"/>
    </row>
    <row r="253" spans="1:61">
      <c r="A253" s="38">
        <f t="shared" si="19"/>
        <v>55</v>
      </c>
      <c r="B253" s="115" t="str">
        <f t="shared" si="29"/>
        <v>-</v>
      </c>
      <c r="C253" s="115" t="str">
        <f t="shared" si="29"/>
        <v>-</v>
      </c>
      <c r="D253" s="115" t="str">
        <f t="shared" si="29"/>
        <v>-</v>
      </c>
      <c r="E253" s="115" t="str">
        <f t="shared" si="29"/>
        <v>-</v>
      </c>
      <c r="F253" s="115" t="str">
        <f t="shared" si="29"/>
        <v>-</v>
      </c>
      <c r="G253" s="115" t="str">
        <f t="shared" si="29"/>
        <v>-</v>
      </c>
      <c r="H253" s="115" t="str">
        <f t="shared" si="29"/>
        <v>-</v>
      </c>
      <c r="I253" s="115" t="str">
        <f t="shared" si="29"/>
        <v>-</v>
      </c>
      <c r="J253" s="115" t="str">
        <f t="shared" si="29"/>
        <v>-</v>
      </c>
      <c r="K253" s="115" t="str">
        <f t="shared" si="29"/>
        <v>-</v>
      </c>
      <c r="L253" s="115" t="str">
        <f t="shared" si="29"/>
        <v>-</v>
      </c>
      <c r="M253" s="115" t="str">
        <f t="shared" si="29"/>
        <v>-</v>
      </c>
      <c r="N253" s="115" t="str">
        <f t="shared" si="29"/>
        <v>-</v>
      </c>
      <c r="O253" s="115" t="str">
        <f t="shared" si="29"/>
        <v>-</v>
      </c>
      <c r="P253" s="115" t="str">
        <f t="shared" si="29"/>
        <v>-</v>
      </c>
      <c r="Q253" s="115" t="str">
        <f t="shared" si="29"/>
        <v>-</v>
      </c>
      <c r="R253" s="115" t="str">
        <f t="shared" si="29"/>
        <v>-</v>
      </c>
      <c r="S253" s="115" t="str">
        <f t="shared" si="29"/>
        <v>-</v>
      </c>
      <c r="T253" s="115" t="str">
        <f t="shared" si="29"/>
        <v>-</v>
      </c>
      <c r="U253" s="115" t="str">
        <f t="shared" si="29"/>
        <v>-</v>
      </c>
      <c r="V253" s="115" t="str">
        <f t="shared" si="29"/>
        <v>-</v>
      </c>
      <c r="W253" s="115" t="str">
        <f t="shared" si="29"/>
        <v>-</v>
      </c>
      <c r="X253" s="115" t="str">
        <f t="shared" si="29"/>
        <v>-</v>
      </c>
      <c r="Y253" s="115" t="str">
        <f t="shared" si="28"/>
        <v>-</v>
      </c>
      <c r="Z253" s="115" t="str">
        <f t="shared" si="28"/>
        <v>-</v>
      </c>
      <c r="AA253" s="115" t="str">
        <f t="shared" si="28"/>
        <v>-</v>
      </c>
      <c r="AB253" s="115" t="str">
        <f t="shared" si="28"/>
        <v>-</v>
      </c>
      <c r="AC253" s="115" t="str">
        <f t="shared" si="28"/>
        <v>-</v>
      </c>
      <c r="AD253" s="115" t="str">
        <f t="shared" si="28"/>
        <v>-</v>
      </c>
      <c r="AE253" s="115" t="str">
        <f t="shared" si="28"/>
        <v>-</v>
      </c>
      <c r="AF253" s="115" t="str">
        <f t="shared" si="25"/>
        <v>-</v>
      </c>
      <c r="AG253" s="115" t="str">
        <f t="shared" si="25"/>
        <v>-</v>
      </c>
      <c r="AH253" s="115" t="str">
        <f t="shared" si="25"/>
        <v>-</v>
      </c>
      <c r="AI253" s="115" t="str">
        <f t="shared" si="25"/>
        <v>-</v>
      </c>
      <c r="AJ253" s="115" t="str">
        <f t="shared" si="25"/>
        <v>-</v>
      </c>
      <c r="AK253" s="115" t="str">
        <f t="shared" si="25"/>
        <v>-</v>
      </c>
      <c r="AL253" s="115" t="str">
        <f t="shared" si="25"/>
        <v>-</v>
      </c>
      <c r="AM253" s="115" t="str">
        <f t="shared" si="25"/>
        <v>-</v>
      </c>
      <c r="AN253" s="115" t="str">
        <f t="shared" si="25"/>
        <v>-</v>
      </c>
      <c r="AO253" s="115" t="str">
        <f t="shared" si="28"/>
        <v>-</v>
      </c>
      <c r="AP253" s="115" t="str">
        <f t="shared" si="26"/>
        <v>-</v>
      </c>
      <c r="AQ253" s="115" t="str">
        <f t="shared" si="26"/>
        <v>-</v>
      </c>
      <c r="AR253" s="115" t="str">
        <f t="shared" si="26"/>
        <v>-</v>
      </c>
      <c r="AS253" s="115" t="str">
        <f t="shared" si="26"/>
        <v>-</v>
      </c>
      <c r="AT253" s="115" t="str">
        <f t="shared" si="26"/>
        <v>-</v>
      </c>
      <c r="AU253" s="115" t="str">
        <f t="shared" si="26"/>
        <v>-</v>
      </c>
      <c r="AV253" s="115" t="str">
        <f t="shared" si="26"/>
        <v>-</v>
      </c>
      <c r="AW253" s="115" t="str">
        <f t="shared" si="26"/>
        <v>-</v>
      </c>
      <c r="AX253" s="115" t="str">
        <f t="shared" si="26"/>
        <v>-</v>
      </c>
      <c r="AY253" s="115" t="str">
        <f t="shared" si="28"/>
        <v>-</v>
      </c>
      <c r="AZ253" s="115" t="str">
        <f t="shared" si="28"/>
        <v>-</v>
      </c>
      <c r="BA253" s="115" t="str">
        <f t="shared" si="28"/>
        <v>-</v>
      </c>
      <c r="BB253" s="115" t="str">
        <f t="shared" si="28"/>
        <v>-</v>
      </c>
      <c r="BC253" s="115" t="str">
        <f t="shared" si="28"/>
        <v>-</v>
      </c>
      <c r="BD253" s="115" t="str">
        <f t="shared" si="28"/>
        <v>-</v>
      </c>
      <c r="BE253" s="115" t="str">
        <f t="shared" si="28"/>
        <v>-</v>
      </c>
      <c r="BF253" s="115" t="str">
        <f t="shared" si="28"/>
        <v>-</v>
      </c>
      <c r="BG253" s="115" t="str">
        <f t="shared" si="28"/>
        <v>-</v>
      </c>
      <c r="BH253" s="116"/>
      <c r="BI253" s="114"/>
    </row>
    <row r="254" spans="1:61">
      <c r="A254" s="38">
        <f t="shared" si="19"/>
        <v>56</v>
      </c>
      <c r="B254" s="115" t="str">
        <f t="shared" si="29"/>
        <v>-</v>
      </c>
      <c r="C254" s="115" t="str">
        <f t="shared" si="29"/>
        <v>-</v>
      </c>
      <c r="D254" s="115" t="str">
        <f t="shared" si="29"/>
        <v>-</v>
      </c>
      <c r="E254" s="115" t="str">
        <f t="shared" si="29"/>
        <v>-</v>
      </c>
      <c r="F254" s="115" t="str">
        <f t="shared" si="29"/>
        <v>-</v>
      </c>
      <c r="G254" s="115" t="str">
        <f t="shared" si="29"/>
        <v>-</v>
      </c>
      <c r="H254" s="115" t="str">
        <f t="shared" si="29"/>
        <v>-</v>
      </c>
      <c r="I254" s="115" t="str">
        <f t="shared" si="29"/>
        <v>-</v>
      </c>
      <c r="J254" s="115" t="str">
        <f t="shared" si="29"/>
        <v>-</v>
      </c>
      <c r="K254" s="115" t="str">
        <f t="shared" si="29"/>
        <v>-</v>
      </c>
      <c r="L254" s="115" t="str">
        <f t="shared" si="29"/>
        <v>-</v>
      </c>
      <c r="M254" s="115" t="str">
        <f t="shared" si="29"/>
        <v>-</v>
      </c>
      <c r="N254" s="115" t="str">
        <f t="shared" si="29"/>
        <v>-</v>
      </c>
      <c r="O254" s="115" t="str">
        <f t="shared" si="29"/>
        <v>-</v>
      </c>
      <c r="P254" s="115" t="str">
        <f t="shared" si="29"/>
        <v>-</v>
      </c>
      <c r="Q254" s="115" t="str">
        <f t="shared" si="29"/>
        <v>-</v>
      </c>
      <c r="R254" s="115" t="str">
        <f t="shared" si="29"/>
        <v>-</v>
      </c>
      <c r="S254" s="115" t="str">
        <f t="shared" si="29"/>
        <v>-</v>
      </c>
      <c r="T254" s="115" t="str">
        <f t="shared" si="29"/>
        <v>-</v>
      </c>
      <c r="U254" s="115" t="str">
        <f t="shared" si="29"/>
        <v>-</v>
      </c>
      <c r="V254" s="115" t="str">
        <f t="shared" si="29"/>
        <v>-</v>
      </c>
      <c r="W254" s="115" t="str">
        <f t="shared" si="29"/>
        <v>-</v>
      </c>
      <c r="X254" s="115" t="str">
        <f t="shared" si="29"/>
        <v>-</v>
      </c>
      <c r="Y254" s="115" t="str">
        <f t="shared" si="28"/>
        <v>-</v>
      </c>
      <c r="Z254" s="115" t="str">
        <f t="shared" si="28"/>
        <v>-</v>
      </c>
      <c r="AA254" s="115" t="str">
        <f t="shared" si="28"/>
        <v>-</v>
      </c>
      <c r="AB254" s="115" t="str">
        <f t="shared" si="28"/>
        <v>-</v>
      </c>
      <c r="AC254" s="115" t="str">
        <f t="shared" si="28"/>
        <v>-</v>
      </c>
      <c r="AD254" s="115" t="str">
        <f t="shared" si="28"/>
        <v>-</v>
      </c>
      <c r="AE254" s="115" t="str">
        <f t="shared" si="28"/>
        <v>-</v>
      </c>
      <c r="AF254" s="115" t="str">
        <f t="shared" si="25"/>
        <v>-</v>
      </c>
      <c r="AG254" s="115" t="str">
        <f t="shared" si="25"/>
        <v>-</v>
      </c>
      <c r="AH254" s="115" t="str">
        <f t="shared" si="25"/>
        <v>-</v>
      </c>
      <c r="AI254" s="115" t="str">
        <f t="shared" si="25"/>
        <v>-</v>
      </c>
      <c r="AJ254" s="115" t="str">
        <f t="shared" si="25"/>
        <v>-</v>
      </c>
      <c r="AK254" s="115" t="str">
        <f t="shared" si="25"/>
        <v>-</v>
      </c>
      <c r="AL254" s="115" t="str">
        <f t="shared" si="25"/>
        <v>-</v>
      </c>
      <c r="AM254" s="115" t="str">
        <f t="shared" si="25"/>
        <v>-</v>
      </c>
      <c r="AN254" s="115" t="str">
        <f t="shared" si="25"/>
        <v>-</v>
      </c>
      <c r="AO254" s="115" t="str">
        <f t="shared" si="28"/>
        <v>-</v>
      </c>
      <c r="AP254" s="115" t="str">
        <f t="shared" si="26"/>
        <v>-</v>
      </c>
      <c r="AQ254" s="115" t="str">
        <f t="shared" si="26"/>
        <v>-</v>
      </c>
      <c r="AR254" s="115" t="str">
        <f t="shared" si="26"/>
        <v>-</v>
      </c>
      <c r="AS254" s="115" t="str">
        <f t="shared" si="26"/>
        <v>-</v>
      </c>
      <c r="AT254" s="115" t="str">
        <f t="shared" si="26"/>
        <v>-</v>
      </c>
      <c r="AU254" s="115" t="str">
        <f t="shared" si="26"/>
        <v>-</v>
      </c>
      <c r="AV254" s="115" t="str">
        <f t="shared" si="26"/>
        <v>-</v>
      </c>
      <c r="AW254" s="115" t="str">
        <f t="shared" si="26"/>
        <v>-</v>
      </c>
      <c r="AX254" s="115" t="str">
        <f t="shared" si="26"/>
        <v>-</v>
      </c>
      <c r="AY254" s="115" t="str">
        <f t="shared" si="28"/>
        <v>-</v>
      </c>
      <c r="AZ254" s="115" t="str">
        <f t="shared" si="28"/>
        <v>-</v>
      </c>
      <c r="BA254" s="115" t="str">
        <f t="shared" si="28"/>
        <v>-</v>
      </c>
      <c r="BB254" s="115" t="str">
        <f t="shared" si="28"/>
        <v>-</v>
      </c>
      <c r="BC254" s="115" t="str">
        <f t="shared" si="28"/>
        <v>-</v>
      </c>
      <c r="BD254" s="115" t="str">
        <f t="shared" si="28"/>
        <v>-</v>
      </c>
      <c r="BE254" s="115" t="str">
        <f t="shared" si="28"/>
        <v>-</v>
      </c>
      <c r="BF254" s="115" t="str">
        <f t="shared" si="28"/>
        <v>-</v>
      </c>
      <c r="BG254" s="115" t="str">
        <f t="shared" si="28"/>
        <v>-</v>
      </c>
      <c r="BH254" s="116"/>
      <c r="BI254" s="114"/>
    </row>
    <row r="255" spans="1:61">
      <c r="A255" s="38">
        <f t="shared" si="19"/>
        <v>57</v>
      </c>
      <c r="B255" s="115" t="str">
        <f t="shared" si="29"/>
        <v>-</v>
      </c>
      <c r="C255" s="115" t="str">
        <f t="shared" si="29"/>
        <v>-</v>
      </c>
      <c r="D255" s="115" t="str">
        <f t="shared" si="29"/>
        <v>-</v>
      </c>
      <c r="E255" s="115" t="str">
        <f t="shared" si="29"/>
        <v>-</v>
      </c>
      <c r="F255" s="115" t="str">
        <f t="shared" si="29"/>
        <v>-</v>
      </c>
      <c r="G255" s="115" t="str">
        <f t="shared" si="29"/>
        <v>-</v>
      </c>
      <c r="H255" s="115" t="str">
        <f t="shared" si="29"/>
        <v>-</v>
      </c>
      <c r="I255" s="115" t="str">
        <f t="shared" si="29"/>
        <v>-</v>
      </c>
      <c r="J255" s="115" t="str">
        <f t="shared" si="29"/>
        <v>-</v>
      </c>
      <c r="K255" s="115" t="str">
        <f t="shared" si="29"/>
        <v>-</v>
      </c>
      <c r="L255" s="115" t="str">
        <f t="shared" si="29"/>
        <v>-</v>
      </c>
      <c r="M255" s="115" t="str">
        <f t="shared" si="29"/>
        <v>-</v>
      </c>
      <c r="N255" s="115" t="str">
        <f t="shared" si="29"/>
        <v>-</v>
      </c>
      <c r="O255" s="115" t="str">
        <f t="shared" si="29"/>
        <v>-</v>
      </c>
      <c r="P255" s="115" t="str">
        <f t="shared" si="29"/>
        <v>-</v>
      </c>
      <c r="Q255" s="115" t="str">
        <f t="shared" si="29"/>
        <v>-</v>
      </c>
      <c r="R255" s="115" t="str">
        <f t="shared" si="29"/>
        <v>-</v>
      </c>
      <c r="S255" s="115" t="str">
        <f t="shared" si="29"/>
        <v>-</v>
      </c>
      <c r="T255" s="115" t="str">
        <f t="shared" si="29"/>
        <v>-</v>
      </c>
      <c r="U255" s="115" t="str">
        <f t="shared" si="29"/>
        <v>-</v>
      </c>
      <c r="V255" s="115" t="str">
        <f t="shared" si="29"/>
        <v>-</v>
      </c>
      <c r="W255" s="115" t="str">
        <f t="shared" si="29"/>
        <v>-</v>
      </c>
      <c r="X255" s="115" t="str">
        <f t="shared" si="29"/>
        <v>-</v>
      </c>
      <c r="Y255" s="115" t="str">
        <f t="shared" si="28"/>
        <v>-</v>
      </c>
      <c r="Z255" s="115" t="str">
        <f t="shared" si="28"/>
        <v>-</v>
      </c>
      <c r="AA255" s="115" t="str">
        <f t="shared" si="28"/>
        <v>-</v>
      </c>
      <c r="AB255" s="115" t="str">
        <f t="shared" si="28"/>
        <v>-</v>
      </c>
      <c r="AC255" s="115" t="str">
        <f t="shared" si="28"/>
        <v>-</v>
      </c>
      <c r="AD255" s="115" t="str">
        <f t="shared" si="28"/>
        <v>-</v>
      </c>
      <c r="AE255" s="115" t="str">
        <f t="shared" si="28"/>
        <v>-</v>
      </c>
      <c r="AF255" s="115" t="str">
        <f t="shared" si="25"/>
        <v>-</v>
      </c>
      <c r="AG255" s="115" t="str">
        <f t="shared" si="25"/>
        <v>-</v>
      </c>
      <c r="AH255" s="115" t="str">
        <f t="shared" si="25"/>
        <v>-</v>
      </c>
      <c r="AI255" s="115" t="str">
        <f t="shared" si="25"/>
        <v>-</v>
      </c>
      <c r="AJ255" s="115" t="str">
        <f t="shared" si="25"/>
        <v>-</v>
      </c>
      <c r="AK255" s="115" t="str">
        <f t="shared" si="25"/>
        <v>-</v>
      </c>
      <c r="AL255" s="115" t="str">
        <f t="shared" ref="AF255:AN283" si="30">IF(AND(OR(AL59&gt;=10,AL59&lt;=3),AL158="НЕТ"),"!!!","-")</f>
        <v>-</v>
      </c>
      <c r="AM255" s="115" t="str">
        <f t="shared" si="30"/>
        <v>-</v>
      </c>
      <c r="AN255" s="115" t="str">
        <f t="shared" si="30"/>
        <v>-</v>
      </c>
      <c r="AO255" s="115" t="str">
        <f t="shared" si="28"/>
        <v>-</v>
      </c>
      <c r="AP255" s="115" t="str">
        <f t="shared" si="26"/>
        <v>-</v>
      </c>
      <c r="AQ255" s="115" t="str">
        <f t="shared" si="26"/>
        <v>-</v>
      </c>
      <c r="AR255" s="115" t="str">
        <f t="shared" si="26"/>
        <v>-</v>
      </c>
      <c r="AS255" s="115" t="str">
        <f t="shared" si="26"/>
        <v>-</v>
      </c>
      <c r="AT255" s="115" t="str">
        <f t="shared" si="26"/>
        <v>-</v>
      </c>
      <c r="AU255" s="115" t="str">
        <f t="shared" si="26"/>
        <v>-</v>
      </c>
      <c r="AV255" s="115" t="str">
        <f t="shared" ref="AP255:AX283" si="31">IF(AND(OR(AV59&gt;=10,AV59&lt;=3),AV158="НЕТ"),"!!!","-")</f>
        <v>-</v>
      </c>
      <c r="AW255" s="115" t="str">
        <f t="shared" si="31"/>
        <v>-</v>
      </c>
      <c r="AX255" s="115" t="str">
        <f t="shared" si="31"/>
        <v>-</v>
      </c>
      <c r="AY255" s="115" t="str">
        <f t="shared" si="28"/>
        <v>-</v>
      </c>
      <c r="AZ255" s="115" t="str">
        <f t="shared" si="28"/>
        <v>-</v>
      </c>
      <c r="BA255" s="115" t="str">
        <f t="shared" si="28"/>
        <v>-</v>
      </c>
      <c r="BB255" s="115" t="str">
        <f t="shared" si="28"/>
        <v>-</v>
      </c>
      <c r="BC255" s="115" t="str">
        <f t="shared" si="28"/>
        <v>-</v>
      </c>
      <c r="BD255" s="115" t="str">
        <f t="shared" si="28"/>
        <v>-</v>
      </c>
      <c r="BE255" s="115" t="str">
        <f t="shared" si="28"/>
        <v>-</v>
      </c>
      <c r="BF255" s="115" t="str">
        <f t="shared" si="28"/>
        <v>-</v>
      </c>
      <c r="BG255" s="115" t="str">
        <f t="shared" si="28"/>
        <v>-</v>
      </c>
      <c r="BH255" s="116"/>
      <c r="BI255" s="114"/>
    </row>
    <row r="256" spans="1:61">
      <c r="A256" s="38">
        <f t="shared" si="19"/>
        <v>58</v>
      </c>
      <c r="B256" s="115" t="str">
        <f t="shared" si="29"/>
        <v>-</v>
      </c>
      <c r="C256" s="115" t="str">
        <f t="shared" si="29"/>
        <v>-</v>
      </c>
      <c r="D256" s="115" t="str">
        <f t="shared" si="29"/>
        <v>-</v>
      </c>
      <c r="E256" s="115" t="str">
        <f t="shared" si="29"/>
        <v>-</v>
      </c>
      <c r="F256" s="115" t="str">
        <f t="shared" si="29"/>
        <v>-</v>
      </c>
      <c r="G256" s="115" t="str">
        <f t="shared" si="29"/>
        <v>-</v>
      </c>
      <c r="H256" s="115" t="str">
        <f t="shared" si="29"/>
        <v>-</v>
      </c>
      <c r="I256" s="115" t="str">
        <f t="shared" si="29"/>
        <v>-</v>
      </c>
      <c r="J256" s="115" t="str">
        <f t="shared" ref="B256:X267" si="32">IF(AND(OR(J60&gt;=10,J60&lt;=3),J159="НЕТ"),"!!!","-")</f>
        <v>-</v>
      </c>
      <c r="K256" s="115" t="str">
        <f t="shared" si="32"/>
        <v>-</v>
      </c>
      <c r="L256" s="115" t="str">
        <f t="shared" si="32"/>
        <v>-</v>
      </c>
      <c r="M256" s="115" t="str">
        <f t="shared" si="32"/>
        <v>-</v>
      </c>
      <c r="N256" s="115" t="str">
        <f t="shared" si="32"/>
        <v>-</v>
      </c>
      <c r="O256" s="115" t="str">
        <f t="shared" si="32"/>
        <v>-</v>
      </c>
      <c r="P256" s="115" t="str">
        <f t="shared" si="32"/>
        <v>-</v>
      </c>
      <c r="Q256" s="115" t="str">
        <f t="shared" si="32"/>
        <v>-</v>
      </c>
      <c r="R256" s="115" t="str">
        <f t="shared" si="32"/>
        <v>-</v>
      </c>
      <c r="S256" s="115" t="str">
        <f t="shared" si="32"/>
        <v>-</v>
      </c>
      <c r="T256" s="115" t="str">
        <f t="shared" si="32"/>
        <v>-</v>
      </c>
      <c r="U256" s="115" t="str">
        <f t="shared" si="32"/>
        <v>-</v>
      </c>
      <c r="V256" s="115" t="str">
        <f t="shared" si="32"/>
        <v>-</v>
      </c>
      <c r="W256" s="115" t="str">
        <f t="shared" si="32"/>
        <v>-</v>
      </c>
      <c r="X256" s="115" t="str">
        <f t="shared" si="32"/>
        <v>-</v>
      </c>
      <c r="Y256" s="115" t="str">
        <f t="shared" si="28"/>
        <v>-</v>
      </c>
      <c r="Z256" s="115" t="str">
        <f t="shared" si="28"/>
        <v>-</v>
      </c>
      <c r="AA256" s="115" t="str">
        <f t="shared" si="28"/>
        <v>-</v>
      </c>
      <c r="AB256" s="115" t="str">
        <f t="shared" si="28"/>
        <v>-</v>
      </c>
      <c r="AC256" s="115" t="str">
        <f t="shared" si="28"/>
        <v>-</v>
      </c>
      <c r="AD256" s="115" t="str">
        <f t="shared" si="28"/>
        <v>-</v>
      </c>
      <c r="AE256" s="115" t="str">
        <f t="shared" si="28"/>
        <v>-</v>
      </c>
      <c r="AF256" s="115" t="str">
        <f t="shared" si="30"/>
        <v>-</v>
      </c>
      <c r="AG256" s="115" t="str">
        <f t="shared" si="30"/>
        <v>-</v>
      </c>
      <c r="AH256" s="115" t="str">
        <f t="shared" si="30"/>
        <v>-</v>
      </c>
      <c r="AI256" s="115" t="str">
        <f t="shared" si="30"/>
        <v>-</v>
      </c>
      <c r="AJ256" s="115" t="str">
        <f t="shared" si="30"/>
        <v>!!!</v>
      </c>
      <c r="AK256" s="115" t="str">
        <f t="shared" si="30"/>
        <v>-</v>
      </c>
      <c r="AL256" s="115" t="str">
        <f t="shared" si="30"/>
        <v>-</v>
      </c>
      <c r="AM256" s="115" t="str">
        <f t="shared" si="30"/>
        <v>-</v>
      </c>
      <c r="AN256" s="115" t="str">
        <f t="shared" si="30"/>
        <v>-</v>
      </c>
      <c r="AO256" s="115" t="str">
        <f t="shared" ref="Y256:BG271" si="33">IF(AND(OR(AO60&gt;=10,AO60&lt;=3),AO159="НЕТ"),"!!!","-")</f>
        <v>-</v>
      </c>
      <c r="AP256" s="115" t="str">
        <f t="shared" si="31"/>
        <v>-</v>
      </c>
      <c r="AQ256" s="115" t="str">
        <f t="shared" si="31"/>
        <v>-</v>
      </c>
      <c r="AR256" s="115" t="str">
        <f t="shared" si="31"/>
        <v>-</v>
      </c>
      <c r="AS256" s="115" t="str">
        <f t="shared" si="31"/>
        <v>-</v>
      </c>
      <c r="AT256" s="115" t="str">
        <f t="shared" si="31"/>
        <v>-</v>
      </c>
      <c r="AU256" s="115" t="str">
        <f t="shared" si="31"/>
        <v>-</v>
      </c>
      <c r="AV256" s="115" t="str">
        <f t="shared" si="31"/>
        <v>-</v>
      </c>
      <c r="AW256" s="115" t="str">
        <f t="shared" si="31"/>
        <v>-</v>
      </c>
      <c r="AX256" s="115" t="str">
        <f t="shared" si="31"/>
        <v>-</v>
      </c>
      <c r="AY256" s="115" t="str">
        <f t="shared" si="33"/>
        <v>-</v>
      </c>
      <c r="AZ256" s="115" t="str">
        <f t="shared" si="33"/>
        <v>-</v>
      </c>
      <c r="BA256" s="115" t="str">
        <f t="shared" si="33"/>
        <v>-</v>
      </c>
      <c r="BB256" s="115" t="str">
        <f t="shared" si="33"/>
        <v>-</v>
      </c>
      <c r="BC256" s="115" t="str">
        <f t="shared" si="33"/>
        <v>-</v>
      </c>
      <c r="BD256" s="115" t="str">
        <f t="shared" si="33"/>
        <v>-</v>
      </c>
      <c r="BE256" s="115" t="str">
        <f t="shared" si="33"/>
        <v>-</v>
      </c>
      <c r="BF256" s="115" t="str">
        <f t="shared" si="33"/>
        <v>-</v>
      </c>
      <c r="BG256" s="115" t="str">
        <f t="shared" si="33"/>
        <v>-</v>
      </c>
      <c r="BH256" s="116"/>
      <c r="BI256" s="114"/>
    </row>
    <row r="257" spans="1:61">
      <c r="A257" s="38">
        <f t="shared" si="19"/>
        <v>59</v>
      </c>
      <c r="B257" s="115" t="str">
        <f t="shared" si="32"/>
        <v>-</v>
      </c>
      <c r="C257" s="115" t="str">
        <f t="shared" si="32"/>
        <v>-</v>
      </c>
      <c r="D257" s="115" t="str">
        <f t="shared" si="32"/>
        <v>-</v>
      </c>
      <c r="E257" s="115" t="str">
        <f t="shared" si="32"/>
        <v>-</v>
      </c>
      <c r="F257" s="115" t="str">
        <f t="shared" si="32"/>
        <v>-</v>
      </c>
      <c r="G257" s="115" t="str">
        <f t="shared" si="32"/>
        <v>-</v>
      </c>
      <c r="H257" s="115" t="str">
        <f t="shared" si="32"/>
        <v>-</v>
      </c>
      <c r="I257" s="115" t="str">
        <f t="shared" si="32"/>
        <v>-</v>
      </c>
      <c r="J257" s="115" t="str">
        <f t="shared" si="32"/>
        <v>-</v>
      </c>
      <c r="K257" s="115" t="str">
        <f t="shared" si="32"/>
        <v>-</v>
      </c>
      <c r="L257" s="115" t="str">
        <f t="shared" si="32"/>
        <v>-</v>
      </c>
      <c r="M257" s="115" t="str">
        <f t="shared" si="32"/>
        <v>-</v>
      </c>
      <c r="N257" s="115" t="str">
        <f t="shared" si="32"/>
        <v>-</v>
      </c>
      <c r="O257" s="115" t="str">
        <f t="shared" si="32"/>
        <v>-</v>
      </c>
      <c r="P257" s="115" t="str">
        <f t="shared" si="32"/>
        <v>-</v>
      </c>
      <c r="Q257" s="115" t="str">
        <f t="shared" si="32"/>
        <v>-</v>
      </c>
      <c r="R257" s="115" t="str">
        <f t="shared" si="32"/>
        <v>-</v>
      </c>
      <c r="S257" s="115" t="str">
        <f t="shared" si="32"/>
        <v>-</v>
      </c>
      <c r="T257" s="115" t="str">
        <f t="shared" si="32"/>
        <v>-</v>
      </c>
      <c r="U257" s="115" t="str">
        <f t="shared" si="32"/>
        <v>-</v>
      </c>
      <c r="V257" s="115" t="str">
        <f t="shared" si="32"/>
        <v>-</v>
      </c>
      <c r="W257" s="115" t="str">
        <f t="shared" si="32"/>
        <v>-</v>
      </c>
      <c r="X257" s="115" t="str">
        <f t="shared" si="32"/>
        <v>-</v>
      </c>
      <c r="Y257" s="115" t="str">
        <f t="shared" si="33"/>
        <v>-</v>
      </c>
      <c r="Z257" s="115" t="str">
        <f t="shared" si="33"/>
        <v>-</v>
      </c>
      <c r="AA257" s="115" t="str">
        <f t="shared" si="33"/>
        <v>-</v>
      </c>
      <c r="AB257" s="115" t="str">
        <f t="shared" si="33"/>
        <v>-</v>
      </c>
      <c r="AC257" s="115" t="str">
        <f t="shared" si="33"/>
        <v>-</v>
      </c>
      <c r="AD257" s="115" t="str">
        <f t="shared" si="33"/>
        <v>-</v>
      </c>
      <c r="AE257" s="115" t="str">
        <f t="shared" si="33"/>
        <v>-</v>
      </c>
      <c r="AF257" s="115" t="str">
        <f t="shared" si="30"/>
        <v>-</v>
      </c>
      <c r="AG257" s="115" t="str">
        <f t="shared" si="30"/>
        <v>-</v>
      </c>
      <c r="AH257" s="115" t="str">
        <f t="shared" si="30"/>
        <v>-</v>
      </c>
      <c r="AI257" s="115" t="str">
        <f t="shared" si="30"/>
        <v>-</v>
      </c>
      <c r="AJ257" s="115" t="str">
        <f t="shared" si="30"/>
        <v>-</v>
      </c>
      <c r="AK257" s="115" t="str">
        <f t="shared" si="30"/>
        <v>-</v>
      </c>
      <c r="AL257" s="115" t="str">
        <f t="shared" si="30"/>
        <v>-</v>
      </c>
      <c r="AM257" s="115" t="str">
        <f t="shared" si="30"/>
        <v>-</v>
      </c>
      <c r="AN257" s="115" t="str">
        <f t="shared" si="30"/>
        <v>-</v>
      </c>
      <c r="AO257" s="115" t="str">
        <f t="shared" si="33"/>
        <v>-</v>
      </c>
      <c r="AP257" s="115" t="str">
        <f t="shared" si="31"/>
        <v>-</v>
      </c>
      <c r="AQ257" s="115" t="str">
        <f t="shared" si="31"/>
        <v>-</v>
      </c>
      <c r="AR257" s="115" t="str">
        <f t="shared" si="31"/>
        <v>-</v>
      </c>
      <c r="AS257" s="115" t="str">
        <f t="shared" si="31"/>
        <v>-</v>
      </c>
      <c r="AT257" s="115" t="str">
        <f t="shared" si="31"/>
        <v>-</v>
      </c>
      <c r="AU257" s="115" t="str">
        <f t="shared" si="31"/>
        <v>-</v>
      </c>
      <c r="AV257" s="115" t="str">
        <f t="shared" si="31"/>
        <v>-</v>
      </c>
      <c r="AW257" s="115" t="str">
        <f t="shared" si="31"/>
        <v>-</v>
      </c>
      <c r="AX257" s="115" t="str">
        <f t="shared" si="31"/>
        <v>-</v>
      </c>
      <c r="AY257" s="115" t="str">
        <f t="shared" si="33"/>
        <v>-</v>
      </c>
      <c r="AZ257" s="115" t="str">
        <f t="shared" si="33"/>
        <v>-</v>
      </c>
      <c r="BA257" s="115" t="str">
        <f t="shared" si="33"/>
        <v>-</v>
      </c>
      <c r="BB257" s="115" t="str">
        <f t="shared" si="33"/>
        <v>-</v>
      </c>
      <c r="BC257" s="115" t="str">
        <f t="shared" si="33"/>
        <v>-</v>
      </c>
      <c r="BD257" s="115" t="str">
        <f t="shared" si="33"/>
        <v>-</v>
      </c>
      <c r="BE257" s="115" t="str">
        <f t="shared" si="33"/>
        <v>-</v>
      </c>
      <c r="BF257" s="115" t="str">
        <f t="shared" si="33"/>
        <v>-</v>
      </c>
      <c r="BG257" s="115" t="str">
        <f t="shared" si="33"/>
        <v>-</v>
      </c>
      <c r="BH257" s="116"/>
      <c r="BI257" s="114"/>
    </row>
    <row r="258" spans="1:61">
      <c r="A258" s="38">
        <f t="shared" si="19"/>
        <v>60</v>
      </c>
      <c r="B258" s="115" t="str">
        <f t="shared" si="32"/>
        <v>-</v>
      </c>
      <c r="C258" s="115" t="str">
        <f t="shared" si="32"/>
        <v>-</v>
      </c>
      <c r="D258" s="115" t="str">
        <f t="shared" si="32"/>
        <v>-</v>
      </c>
      <c r="E258" s="115" t="str">
        <f t="shared" si="32"/>
        <v>-</v>
      </c>
      <c r="F258" s="115" t="str">
        <f t="shared" si="32"/>
        <v>-</v>
      </c>
      <c r="G258" s="115" t="str">
        <f t="shared" si="32"/>
        <v>-</v>
      </c>
      <c r="H258" s="115" t="str">
        <f t="shared" si="32"/>
        <v>-</v>
      </c>
      <c r="I258" s="115" t="str">
        <f t="shared" si="32"/>
        <v>-</v>
      </c>
      <c r="J258" s="115" t="str">
        <f t="shared" si="32"/>
        <v>-</v>
      </c>
      <c r="K258" s="115" t="str">
        <f t="shared" si="32"/>
        <v>-</v>
      </c>
      <c r="L258" s="115" t="str">
        <f t="shared" si="32"/>
        <v>-</v>
      </c>
      <c r="M258" s="115" t="str">
        <f t="shared" si="32"/>
        <v>-</v>
      </c>
      <c r="N258" s="115" t="str">
        <f t="shared" si="32"/>
        <v>-</v>
      </c>
      <c r="O258" s="115" t="str">
        <f t="shared" si="32"/>
        <v>-</v>
      </c>
      <c r="P258" s="115" t="str">
        <f t="shared" si="32"/>
        <v>-</v>
      </c>
      <c r="Q258" s="115" t="str">
        <f t="shared" si="32"/>
        <v>-</v>
      </c>
      <c r="R258" s="115" t="str">
        <f t="shared" si="32"/>
        <v>-</v>
      </c>
      <c r="S258" s="115" t="str">
        <f t="shared" si="32"/>
        <v>-</v>
      </c>
      <c r="T258" s="115" t="str">
        <f t="shared" si="32"/>
        <v>-</v>
      </c>
      <c r="U258" s="115" t="str">
        <f t="shared" si="32"/>
        <v>-</v>
      </c>
      <c r="V258" s="115" t="str">
        <f t="shared" si="32"/>
        <v>-</v>
      </c>
      <c r="W258" s="115" t="str">
        <f t="shared" si="32"/>
        <v>-</v>
      </c>
      <c r="X258" s="115" t="str">
        <f t="shared" si="32"/>
        <v>-</v>
      </c>
      <c r="Y258" s="115" t="str">
        <f t="shared" si="33"/>
        <v>-</v>
      </c>
      <c r="Z258" s="115" t="str">
        <f t="shared" si="33"/>
        <v>-</v>
      </c>
      <c r="AA258" s="115" t="str">
        <f t="shared" si="33"/>
        <v>-</v>
      </c>
      <c r="AB258" s="115" t="str">
        <f t="shared" si="33"/>
        <v>-</v>
      </c>
      <c r="AC258" s="115" t="str">
        <f t="shared" si="33"/>
        <v>-</v>
      </c>
      <c r="AD258" s="115" t="str">
        <f t="shared" si="33"/>
        <v>-</v>
      </c>
      <c r="AE258" s="115" t="str">
        <f t="shared" si="33"/>
        <v>-</v>
      </c>
      <c r="AF258" s="115" t="str">
        <f t="shared" si="30"/>
        <v>-</v>
      </c>
      <c r="AG258" s="115" t="str">
        <f t="shared" si="30"/>
        <v>-</v>
      </c>
      <c r="AH258" s="115" t="str">
        <f t="shared" si="30"/>
        <v>-</v>
      </c>
      <c r="AI258" s="115" t="str">
        <f t="shared" si="30"/>
        <v>-</v>
      </c>
      <c r="AJ258" s="115" t="str">
        <f t="shared" si="30"/>
        <v>-</v>
      </c>
      <c r="AK258" s="115" t="str">
        <f t="shared" si="30"/>
        <v>-</v>
      </c>
      <c r="AL258" s="115" t="str">
        <f t="shared" si="30"/>
        <v>-</v>
      </c>
      <c r="AM258" s="115" t="str">
        <f t="shared" si="30"/>
        <v>-</v>
      </c>
      <c r="AN258" s="115" t="str">
        <f t="shared" si="30"/>
        <v>-</v>
      </c>
      <c r="AO258" s="115" t="str">
        <f t="shared" si="33"/>
        <v>-</v>
      </c>
      <c r="AP258" s="115" t="str">
        <f t="shared" si="31"/>
        <v>-</v>
      </c>
      <c r="AQ258" s="115" t="str">
        <f t="shared" si="31"/>
        <v>-</v>
      </c>
      <c r="AR258" s="115" t="str">
        <f t="shared" si="31"/>
        <v>-</v>
      </c>
      <c r="AS258" s="115" t="str">
        <f t="shared" si="31"/>
        <v>-</v>
      </c>
      <c r="AT258" s="115" t="str">
        <f t="shared" si="31"/>
        <v>-</v>
      </c>
      <c r="AU258" s="115" t="str">
        <f t="shared" si="31"/>
        <v>-</v>
      </c>
      <c r="AV258" s="115" t="str">
        <f t="shared" si="31"/>
        <v>-</v>
      </c>
      <c r="AW258" s="115" t="str">
        <f t="shared" si="31"/>
        <v>-</v>
      </c>
      <c r="AX258" s="115" t="str">
        <f t="shared" si="31"/>
        <v>-</v>
      </c>
      <c r="AY258" s="115" t="str">
        <f t="shared" si="33"/>
        <v>-</v>
      </c>
      <c r="AZ258" s="115" t="str">
        <f t="shared" si="33"/>
        <v>-</v>
      </c>
      <c r="BA258" s="115" t="str">
        <f t="shared" si="33"/>
        <v>-</v>
      </c>
      <c r="BB258" s="115" t="str">
        <f t="shared" si="33"/>
        <v>-</v>
      </c>
      <c r="BC258" s="115" t="str">
        <f t="shared" si="33"/>
        <v>-</v>
      </c>
      <c r="BD258" s="115" t="str">
        <f t="shared" si="33"/>
        <v>-</v>
      </c>
      <c r="BE258" s="115" t="str">
        <f t="shared" si="33"/>
        <v>-</v>
      </c>
      <c r="BF258" s="115" t="str">
        <f t="shared" si="33"/>
        <v>-</v>
      </c>
      <c r="BG258" s="115" t="str">
        <f t="shared" si="33"/>
        <v>-</v>
      </c>
      <c r="BH258" s="116"/>
      <c r="BI258" s="114"/>
    </row>
    <row r="259" spans="1:61">
      <c r="A259" s="38">
        <f t="shared" si="19"/>
        <v>61</v>
      </c>
      <c r="B259" s="115" t="str">
        <f t="shared" si="32"/>
        <v>-</v>
      </c>
      <c r="C259" s="115" t="str">
        <f t="shared" si="32"/>
        <v>-</v>
      </c>
      <c r="D259" s="115" t="str">
        <f t="shared" si="32"/>
        <v>-</v>
      </c>
      <c r="E259" s="115" t="str">
        <f t="shared" si="32"/>
        <v>-</v>
      </c>
      <c r="F259" s="115" t="str">
        <f t="shared" si="32"/>
        <v>-</v>
      </c>
      <c r="G259" s="115" t="str">
        <f t="shared" si="32"/>
        <v>-</v>
      </c>
      <c r="H259" s="115" t="str">
        <f t="shared" si="32"/>
        <v>-</v>
      </c>
      <c r="I259" s="115" t="str">
        <f t="shared" si="32"/>
        <v>-</v>
      </c>
      <c r="J259" s="115" t="str">
        <f t="shared" si="32"/>
        <v>-</v>
      </c>
      <c r="K259" s="115" t="str">
        <f t="shared" si="32"/>
        <v>-</v>
      </c>
      <c r="L259" s="115" t="str">
        <f t="shared" si="32"/>
        <v>-</v>
      </c>
      <c r="M259" s="115" t="str">
        <f t="shared" si="32"/>
        <v>-</v>
      </c>
      <c r="N259" s="115" t="str">
        <f t="shared" si="32"/>
        <v>-</v>
      </c>
      <c r="O259" s="115" t="str">
        <f t="shared" si="32"/>
        <v>-</v>
      </c>
      <c r="P259" s="115" t="str">
        <f t="shared" si="32"/>
        <v>-</v>
      </c>
      <c r="Q259" s="115" t="str">
        <f t="shared" si="32"/>
        <v>-</v>
      </c>
      <c r="R259" s="115" t="str">
        <f t="shared" si="32"/>
        <v>-</v>
      </c>
      <c r="S259" s="115" t="str">
        <f t="shared" si="32"/>
        <v>-</v>
      </c>
      <c r="T259" s="115" t="str">
        <f t="shared" si="32"/>
        <v>-</v>
      </c>
      <c r="U259" s="115" t="str">
        <f t="shared" si="32"/>
        <v>-</v>
      </c>
      <c r="V259" s="115" t="str">
        <f t="shared" si="32"/>
        <v>-</v>
      </c>
      <c r="W259" s="115" t="str">
        <f t="shared" si="32"/>
        <v>-</v>
      </c>
      <c r="X259" s="115" t="str">
        <f t="shared" si="32"/>
        <v>-</v>
      </c>
      <c r="Y259" s="115" t="str">
        <f t="shared" si="33"/>
        <v>-</v>
      </c>
      <c r="Z259" s="115" t="str">
        <f t="shared" si="33"/>
        <v>-</v>
      </c>
      <c r="AA259" s="115" t="str">
        <f t="shared" si="33"/>
        <v>-</v>
      </c>
      <c r="AB259" s="115" t="str">
        <f t="shared" si="33"/>
        <v>-</v>
      </c>
      <c r="AC259" s="115" t="str">
        <f t="shared" si="33"/>
        <v>-</v>
      </c>
      <c r="AD259" s="115" t="str">
        <f t="shared" si="33"/>
        <v>-</v>
      </c>
      <c r="AE259" s="115" t="str">
        <f t="shared" si="33"/>
        <v>-</v>
      </c>
      <c r="AF259" s="115" t="str">
        <f t="shared" si="30"/>
        <v>-</v>
      </c>
      <c r="AG259" s="115" t="str">
        <f t="shared" si="30"/>
        <v>-</v>
      </c>
      <c r="AH259" s="115" t="str">
        <f t="shared" si="30"/>
        <v>-</v>
      </c>
      <c r="AI259" s="115" t="str">
        <f t="shared" si="30"/>
        <v>-</v>
      </c>
      <c r="AJ259" s="115" t="str">
        <f t="shared" si="30"/>
        <v>-</v>
      </c>
      <c r="AK259" s="115" t="str">
        <f t="shared" si="30"/>
        <v>-</v>
      </c>
      <c r="AL259" s="115" t="str">
        <f t="shared" si="30"/>
        <v>-</v>
      </c>
      <c r="AM259" s="115" t="str">
        <f t="shared" si="30"/>
        <v>-</v>
      </c>
      <c r="AN259" s="115" t="str">
        <f t="shared" si="30"/>
        <v>-</v>
      </c>
      <c r="AO259" s="115" t="str">
        <f t="shared" si="33"/>
        <v>-</v>
      </c>
      <c r="AP259" s="115" t="str">
        <f t="shared" si="31"/>
        <v>-</v>
      </c>
      <c r="AQ259" s="115" t="str">
        <f t="shared" si="31"/>
        <v>-</v>
      </c>
      <c r="AR259" s="115" t="str">
        <f t="shared" si="31"/>
        <v>-</v>
      </c>
      <c r="AS259" s="115" t="str">
        <f t="shared" si="31"/>
        <v>-</v>
      </c>
      <c r="AT259" s="115" t="str">
        <f t="shared" si="31"/>
        <v>-</v>
      </c>
      <c r="AU259" s="115" t="str">
        <f t="shared" si="31"/>
        <v>-</v>
      </c>
      <c r="AV259" s="115" t="str">
        <f t="shared" si="31"/>
        <v>-</v>
      </c>
      <c r="AW259" s="115" t="str">
        <f t="shared" si="31"/>
        <v>-</v>
      </c>
      <c r="AX259" s="115" t="str">
        <f t="shared" si="31"/>
        <v>-</v>
      </c>
      <c r="AY259" s="115" t="str">
        <f t="shared" si="33"/>
        <v>-</v>
      </c>
      <c r="AZ259" s="115" t="str">
        <f t="shared" si="33"/>
        <v>-</v>
      </c>
      <c r="BA259" s="115" t="str">
        <f t="shared" si="33"/>
        <v>-</v>
      </c>
      <c r="BB259" s="115" t="str">
        <f t="shared" si="33"/>
        <v>-</v>
      </c>
      <c r="BC259" s="115" t="str">
        <f t="shared" si="33"/>
        <v>-</v>
      </c>
      <c r="BD259" s="115" t="str">
        <f t="shared" si="33"/>
        <v>-</v>
      </c>
      <c r="BE259" s="115" t="str">
        <f t="shared" si="33"/>
        <v>-</v>
      </c>
      <c r="BF259" s="115" t="str">
        <f t="shared" si="33"/>
        <v>-</v>
      </c>
      <c r="BG259" s="115" t="str">
        <f t="shared" si="33"/>
        <v>-</v>
      </c>
      <c r="BH259" s="116"/>
      <c r="BI259" s="114"/>
    </row>
    <row r="260" spans="1:61">
      <c r="A260" s="38">
        <f t="shared" si="19"/>
        <v>62</v>
      </c>
      <c r="B260" s="115" t="str">
        <f t="shared" si="32"/>
        <v>-</v>
      </c>
      <c r="C260" s="115" t="str">
        <f t="shared" si="32"/>
        <v>-</v>
      </c>
      <c r="D260" s="115" t="str">
        <f t="shared" si="32"/>
        <v>-</v>
      </c>
      <c r="E260" s="115" t="str">
        <f t="shared" si="32"/>
        <v>-</v>
      </c>
      <c r="F260" s="115" t="str">
        <f t="shared" si="32"/>
        <v>-</v>
      </c>
      <c r="G260" s="115" t="str">
        <f t="shared" si="32"/>
        <v>-</v>
      </c>
      <c r="H260" s="115" t="str">
        <f t="shared" si="32"/>
        <v>-</v>
      </c>
      <c r="I260" s="115" t="str">
        <f t="shared" si="32"/>
        <v>-</v>
      </c>
      <c r="J260" s="115" t="str">
        <f t="shared" si="32"/>
        <v>-</v>
      </c>
      <c r="K260" s="115" t="str">
        <f t="shared" si="32"/>
        <v>-</v>
      </c>
      <c r="L260" s="115" t="str">
        <f t="shared" si="32"/>
        <v>-</v>
      </c>
      <c r="M260" s="115" t="str">
        <f t="shared" si="32"/>
        <v>-</v>
      </c>
      <c r="N260" s="115" t="str">
        <f t="shared" si="32"/>
        <v>-</v>
      </c>
      <c r="O260" s="115" t="str">
        <f t="shared" si="32"/>
        <v>-</v>
      </c>
      <c r="P260" s="115" t="str">
        <f t="shared" si="32"/>
        <v>-</v>
      </c>
      <c r="Q260" s="115" t="str">
        <f t="shared" si="32"/>
        <v>-</v>
      </c>
      <c r="R260" s="115" t="str">
        <f t="shared" si="32"/>
        <v>-</v>
      </c>
      <c r="S260" s="115" t="str">
        <f t="shared" si="32"/>
        <v>-</v>
      </c>
      <c r="T260" s="115" t="str">
        <f t="shared" si="32"/>
        <v>-</v>
      </c>
      <c r="U260" s="115" t="str">
        <f t="shared" si="32"/>
        <v>-</v>
      </c>
      <c r="V260" s="115" t="str">
        <f t="shared" si="32"/>
        <v>-</v>
      </c>
      <c r="W260" s="115" t="str">
        <f t="shared" si="32"/>
        <v>-</v>
      </c>
      <c r="X260" s="115" t="str">
        <f t="shared" si="32"/>
        <v>-</v>
      </c>
      <c r="Y260" s="115" t="str">
        <f t="shared" si="33"/>
        <v>-</v>
      </c>
      <c r="Z260" s="115" t="str">
        <f t="shared" si="33"/>
        <v>-</v>
      </c>
      <c r="AA260" s="115" t="str">
        <f t="shared" si="33"/>
        <v>-</v>
      </c>
      <c r="AB260" s="115" t="str">
        <f t="shared" si="33"/>
        <v>-</v>
      </c>
      <c r="AC260" s="115" t="str">
        <f t="shared" si="33"/>
        <v>-</v>
      </c>
      <c r="AD260" s="115" t="str">
        <f t="shared" si="33"/>
        <v>-</v>
      </c>
      <c r="AE260" s="115" t="str">
        <f t="shared" si="33"/>
        <v>-</v>
      </c>
      <c r="AF260" s="115" t="str">
        <f t="shared" si="30"/>
        <v>-</v>
      </c>
      <c r="AG260" s="115" t="str">
        <f t="shared" si="30"/>
        <v>-</v>
      </c>
      <c r="AH260" s="115" t="str">
        <f t="shared" si="30"/>
        <v>-</v>
      </c>
      <c r="AI260" s="115" t="str">
        <f t="shared" si="30"/>
        <v>-</v>
      </c>
      <c r="AJ260" s="115" t="str">
        <f t="shared" si="30"/>
        <v>-</v>
      </c>
      <c r="AK260" s="115" t="str">
        <f t="shared" si="30"/>
        <v>-</v>
      </c>
      <c r="AL260" s="115" t="str">
        <f t="shared" si="30"/>
        <v>-</v>
      </c>
      <c r="AM260" s="115" t="str">
        <f t="shared" si="30"/>
        <v>-</v>
      </c>
      <c r="AN260" s="115" t="str">
        <f t="shared" si="30"/>
        <v>-</v>
      </c>
      <c r="AO260" s="115" t="str">
        <f t="shared" si="33"/>
        <v>-</v>
      </c>
      <c r="AP260" s="115" t="str">
        <f t="shared" si="31"/>
        <v>-</v>
      </c>
      <c r="AQ260" s="115" t="str">
        <f t="shared" si="31"/>
        <v>-</v>
      </c>
      <c r="AR260" s="115" t="str">
        <f t="shared" si="31"/>
        <v>-</v>
      </c>
      <c r="AS260" s="115" t="str">
        <f t="shared" si="31"/>
        <v>-</v>
      </c>
      <c r="AT260" s="115" t="str">
        <f t="shared" si="31"/>
        <v>-</v>
      </c>
      <c r="AU260" s="115" t="str">
        <f t="shared" si="31"/>
        <v>-</v>
      </c>
      <c r="AV260" s="115" t="str">
        <f t="shared" si="31"/>
        <v>-</v>
      </c>
      <c r="AW260" s="115" t="str">
        <f t="shared" si="31"/>
        <v>-</v>
      </c>
      <c r="AX260" s="115" t="str">
        <f t="shared" si="31"/>
        <v>-</v>
      </c>
      <c r="AY260" s="115" t="str">
        <f t="shared" si="33"/>
        <v>-</v>
      </c>
      <c r="AZ260" s="115" t="str">
        <f t="shared" si="33"/>
        <v>-</v>
      </c>
      <c r="BA260" s="115" t="str">
        <f t="shared" si="33"/>
        <v>-</v>
      </c>
      <c r="BB260" s="115" t="str">
        <f t="shared" si="33"/>
        <v>-</v>
      </c>
      <c r="BC260" s="115" t="str">
        <f t="shared" si="33"/>
        <v>-</v>
      </c>
      <c r="BD260" s="115" t="str">
        <f t="shared" si="33"/>
        <v>-</v>
      </c>
      <c r="BE260" s="115" t="str">
        <f t="shared" si="33"/>
        <v>-</v>
      </c>
      <c r="BF260" s="115" t="str">
        <f t="shared" si="33"/>
        <v>-</v>
      </c>
      <c r="BG260" s="115" t="str">
        <f t="shared" si="33"/>
        <v>-</v>
      </c>
      <c r="BH260" s="116"/>
      <c r="BI260" s="114"/>
    </row>
    <row r="261" spans="1:61">
      <c r="A261" s="38">
        <f t="shared" si="19"/>
        <v>63</v>
      </c>
      <c r="B261" s="115" t="str">
        <f t="shared" si="32"/>
        <v>-</v>
      </c>
      <c r="C261" s="115" t="str">
        <f t="shared" si="32"/>
        <v>-</v>
      </c>
      <c r="D261" s="115" t="str">
        <f t="shared" si="32"/>
        <v>-</v>
      </c>
      <c r="E261" s="115" t="str">
        <f t="shared" si="32"/>
        <v>-</v>
      </c>
      <c r="F261" s="115" t="str">
        <f t="shared" si="32"/>
        <v>-</v>
      </c>
      <c r="G261" s="115" t="str">
        <f t="shared" si="32"/>
        <v>-</v>
      </c>
      <c r="H261" s="115" t="str">
        <f t="shared" si="32"/>
        <v>-</v>
      </c>
      <c r="I261" s="115" t="str">
        <f t="shared" si="32"/>
        <v>-</v>
      </c>
      <c r="J261" s="115" t="str">
        <f t="shared" si="32"/>
        <v>-</v>
      </c>
      <c r="K261" s="115" t="str">
        <f t="shared" si="32"/>
        <v>-</v>
      </c>
      <c r="L261" s="115" t="str">
        <f t="shared" si="32"/>
        <v>-</v>
      </c>
      <c r="M261" s="115" t="str">
        <f t="shared" si="32"/>
        <v>-</v>
      </c>
      <c r="N261" s="115" t="str">
        <f t="shared" si="32"/>
        <v>-</v>
      </c>
      <c r="O261" s="115" t="str">
        <f t="shared" si="32"/>
        <v>-</v>
      </c>
      <c r="P261" s="115" t="str">
        <f t="shared" si="32"/>
        <v>-</v>
      </c>
      <c r="Q261" s="115" t="str">
        <f t="shared" si="32"/>
        <v>-</v>
      </c>
      <c r="R261" s="115" t="str">
        <f t="shared" si="32"/>
        <v>-</v>
      </c>
      <c r="S261" s="115" t="str">
        <f t="shared" si="32"/>
        <v>-</v>
      </c>
      <c r="T261" s="115" t="str">
        <f t="shared" si="32"/>
        <v>-</v>
      </c>
      <c r="U261" s="115" t="str">
        <f t="shared" si="32"/>
        <v>-</v>
      </c>
      <c r="V261" s="115" t="str">
        <f t="shared" si="32"/>
        <v>-</v>
      </c>
      <c r="W261" s="115" t="str">
        <f t="shared" si="32"/>
        <v>-</v>
      </c>
      <c r="X261" s="115" t="str">
        <f t="shared" si="32"/>
        <v>-</v>
      </c>
      <c r="Y261" s="115" t="str">
        <f t="shared" si="33"/>
        <v>-</v>
      </c>
      <c r="Z261" s="115" t="str">
        <f t="shared" si="33"/>
        <v>-</v>
      </c>
      <c r="AA261" s="115" t="str">
        <f t="shared" si="33"/>
        <v>-</v>
      </c>
      <c r="AB261" s="115" t="str">
        <f t="shared" si="33"/>
        <v>-</v>
      </c>
      <c r="AC261" s="115" t="str">
        <f t="shared" si="33"/>
        <v>-</v>
      </c>
      <c r="AD261" s="115" t="str">
        <f t="shared" si="33"/>
        <v>-</v>
      </c>
      <c r="AE261" s="115" t="str">
        <f t="shared" si="33"/>
        <v>-</v>
      </c>
      <c r="AF261" s="115" t="str">
        <f t="shared" si="30"/>
        <v>-</v>
      </c>
      <c r="AG261" s="115" t="str">
        <f t="shared" si="30"/>
        <v>-</v>
      </c>
      <c r="AH261" s="115" t="str">
        <f t="shared" si="30"/>
        <v>-</v>
      </c>
      <c r="AI261" s="115" t="str">
        <f t="shared" si="30"/>
        <v>-</v>
      </c>
      <c r="AJ261" s="115" t="str">
        <f t="shared" si="30"/>
        <v>-</v>
      </c>
      <c r="AK261" s="115" t="str">
        <f t="shared" si="30"/>
        <v>-</v>
      </c>
      <c r="AL261" s="115" t="str">
        <f t="shared" si="30"/>
        <v>-</v>
      </c>
      <c r="AM261" s="115" t="str">
        <f t="shared" si="30"/>
        <v>-</v>
      </c>
      <c r="AN261" s="115" t="str">
        <f t="shared" si="30"/>
        <v>-</v>
      </c>
      <c r="AO261" s="115" t="str">
        <f t="shared" si="33"/>
        <v>-</v>
      </c>
      <c r="AP261" s="115" t="str">
        <f t="shared" si="31"/>
        <v>-</v>
      </c>
      <c r="AQ261" s="115" t="str">
        <f t="shared" si="31"/>
        <v>-</v>
      </c>
      <c r="AR261" s="115" t="str">
        <f t="shared" si="31"/>
        <v>-</v>
      </c>
      <c r="AS261" s="115" t="str">
        <f t="shared" si="31"/>
        <v>-</v>
      </c>
      <c r="AT261" s="115" t="str">
        <f t="shared" si="31"/>
        <v>-</v>
      </c>
      <c r="AU261" s="115" t="str">
        <f t="shared" si="31"/>
        <v>-</v>
      </c>
      <c r="AV261" s="115" t="str">
        <f t="shared" si="31"/>
        <v>-</v>
      </c>
      <c r="AW261" s="115" t="str">
        <f t="shared" si="31"/>
        <v>-</v>
      </c>
      <c r="AX261" s="115" t="str">
        <f t="shared" si="31"/>
        <v>-</v>
      </c>
      <c r="AY261" s="115" t="str">
        <f t="shared" si="33"/>
        <v>-</v>
      </c>
      <c r="AZ261" s="115" t="str">
        <f t="shared" si="33"/>
        <v>-</v>
      </c>
      <c r="BA261" s="115" t="str">
        <f t="shared" si="33"/>
        <v>-</v>
      </c>
      <c r="BB261" s="115" t="str">
        <f t="shared" si="33"/>
        <v>-</v>
      </c>
      <c r="BC261" s="115" t="str">
        <f t="shared" si="33"/>
        <v>-</v>
      </c>
      <c r="BD261" s="115" t="str">
        <f t="shared" si="33"/>
        <v>-</v>
      </c>
      <c r="BE261" s="115" t="str">
        <f t="shared" si="33"/>
        <v>-</v>
      </c>
      <c r="BF261" s="115" t="str">
        <f t="shared" si="33"/>
        <v>-</v>
      </c>
      <c r="BG261" s="115" t="str">
        <f t="shared" si="33"/>
        <v>-</v>
      </c>
      <c r="BH261" s="116"/>
      <c r="BI261" s="114"/>
    </row>
    <row r="262" spans="1:61">
      <c r="A262" s="38">
        <f t="shared" si="19"/>
        <v>64</v>
      </c>
      <c r="B262" s="115" t="str">
        <f t="shared" si="32"/>
        <v>-</v>
      </c>
      <c r="C262" s="115" t="str">
        <f t="shared" si="32"/>
        <v>-</v>
      </c>
      <c r="D262" s="115" t="str">
        <f t="shared" si="32"/>
        <v>-</v>
      </c>
      <c r="E262" s="115" t="str">
        <f t="shared" si="32"/>
        <v>-</v>
      </c>
      <c r="F262" s="115" t="str">
        <f t="shared" si="32"/>
        <v>-</v>
      </c>
      <c r="G262" s="115" t="str">
        <f t="shared" si="32"/>
        <v>-</v>
      </c>
      <c r="H262" s="115" t="str">
        <f t="shared" si="32"/>
        <v>-</v>
      </c>
      <c r="I262" s="115" t="str">
        <f t="shared" si="32"/>
        <v>-</v>
      </c>
      <c r="J262" s="115" t="str">
        <f t="shared" si="32"/>
        <v>-</v>
      </c>
      <c r="K262" s="115" t="str">
        <f t="shared" si="32"/>
        <v>-</v>
      </c>
      <c r="L262" s="115" t="str">
        <f t="shared" si="32"/>
        <v>-</v>
      </c>
      <c r="M262" s="115" t="str">
        <f t="shared" si="32"/>
        <v>-</v>
      </c>
      <c r="N262" s="115" t="str">
        <f t="shared" si="32"/>
        <v>-</v>
      </c>
      <c r="O262" s="115" t="str">
        <f t="shared" si="32"/>
        <v>-</v>
      </c>
      <c r="P262" s="115" t="str">
        <f t="shared" si="32"/>
        <v>-</v>
      </c>
      <c r="Q262" s="115" t="str">
        <f t="shared" si="32"/>
        <v>-</v>
      </c>
      <c r="R262" s="115" t="str">
        <f t="shared" si="32"/>
        <v>-</v>
      </c>
      <c r="S262" s="115" t="str">
        <f t="shared" si="32"/>
        <v>-</v>
      </c>
      <c r="T262" s="115" t="str">
        <f t="shared" si="32"/>
        <v>-</v>
      </c>
      <c r="U262" s="115" t="str">
        <f t="shared" si="32"/>
        <v>-</v>
      </c>
      <c r="V262" s="115" t="str">
        <f t="shared" si="32"/>
        <v>-</v>
      </c>
      <c r="W262" s="115" t="str">
        <f t="shared" si="32"/>
        <v>-</v>
      </c>
      <c r="X262" s="115" t="str">
        <f t="shared" si="32"/>
        <v>-</v>
      </c>
      <c r="Y262" s="115" t="str">
        <f t="shared" si="33"/>
        <v>-</v>
      </c>
      <c r="Z262" s="115" t="str">
        <f t="shared" si="33"/>
        <v>-</v>
      </c>
      <c r="AA262" s="115" t="str">
        <f t="shared" si="33"/>
        <v>-</v>
      </c>
      <c r="AB262" s="115" t="str">
        <f t="shared" si="33"/>
        <v>-</v>
      </c>
      <c r="AC262" s="115" t="str">
        <f t="shared" si="33"/>
        <v>-</v>
      </c>
      <c r="AD262" s="115" t="str">
        <f t="shared" si="33"/>
        <v>-</v>
      </c>
      <c r="AE262" s="115" t="str">
        <f t="shared" si="33"/>
        <v>-</v>
      </c>
      <c r="AF262" s="115" t="str">
        <f t="shared" si="30"/>
        <v>-</v>
      </c>
      <c r="AG262" s="115" t="str">
        <f t="shared" si="30"/>
        <v>-</v>
      </c>
      <c r="AH262" s="115" t="str">
        <f t="shared" si="30"/>
        <v>-</v>
      </c>
      <c r="AI262" s="115" t="str">
        <f t="shared" si="30"/>
        <v>-</v>
      </c>
      <c r="AJ262" s="115" t="str">
        <f t="shared" si="30"/>
        <v>-</v>
      </c>
      <c r="AK262" s="115" t="str">
        <f t="shared" si="30"/>
        <v>-</v>
      </c>
      <c r="AL262" s="115" t="str">
        <f t="shared" si="30"/>
        <v>-</v>
      </c>
      <c r="AM262" s="115" t="str">
        <f t="shared" si="30"/>
        <v>-</v>
      </c>
      <c r="AN262" s="115" t="str">
        <f t="shared" si="30"/>
        <v>-</v>
      </c>
      <c r="AO262" s="115" t="str">
        <f t="shared" si="33"/>
        <v>-</v>
      </c>
      <c r="AP262" s="115" t="str">
        <f t="shared" si="31"/>
        <v>-</v>
      </c>
      <c r="AQ262" s="115" t="str">
        <f t="shared" si="31"/>
        <v>-</v>
      </c>
      <c r="AR262" s="115" t="str">
        <f t="shared" si="31"/>
        <v>-</v>
      </c>
      <c r="AS262" s="115" t="str">
        <f t="shared" si="31"/>
        <v>-</v>
      </c>
      <c r="AT262" s="115" t="str">
        <f t="shared" si="31"/>
        <v>-</v>
      </c>
      <c r="AU262" s="115" t="str">
        <f t="shared" si="31"/>
        <v>-</v>
      </c>
      <c r="AV262" s="115" t="str">
        <f t="shared" si="31"/>
        <v>-</v>
      </c>
      <c r="AW262" s="115" t="str">
        <f t="shared" si="31"/>
        <v>-</v>
      </c>
      <c r="AX262" s="115" t="str">
        <f t="shared" si="31"/>
        <v>-</v>
      </c>
      <c r="AY262" s="115" t="str">
        <f t="shared" si="33"/>
        <v>-</v>
      </c>
      <c r="AZ262" s="115" t="str">
        <f t="shared" si="33"/>
        <v>-</v>
      </c>
      <c r="BA262" s="115" t="str">
        <f t="shared" si="33"/>
        <v>-</v>
      </c>
      <c r="BB262" s="115" t="str">
        <f t="shared" si="33"/>
        <v>-</v>
      </c>
      <c r="BC262" s="115" t="str">
        <f t="shared" si="33"/>
        <v>!!!</v>
      </c>
      <c r="BD262" s="115" t="str">
        <f t="shared" si="33"/>
        <v>-</v>
      </c>
      <c r="BE262" s="115" t="str">
        <f t="shared" si="33"/>
        <v>-</v>
      </c>
      <c r="BF262" s="115" t="str">
        <f t="shared" si="33"/>
        <v>-</v>
      </c>
      <c r="BG262" s="115" t="str">
        <f t="shared" si="33"/>
        <v>-</v>
      </c>
      <c r="BH262" s="116"/>
      <c r="BI262" s="114"/>
    </row>
    <row r="263" spans="1:61">
      <c r="A263" s="38">
        <f t="shared" si="19"/>
        <v>65</v>
      </c>
      <c r="B263" s="115" t="str">
        <f t="shared" si="32"/>
        <v>-</v>
      </c>
      <c r="C263" s="115" t="str">
        <f t="shared" si="32"/>
        <v>-</v>
      </c>
      <c r="D263" s="115" t="str">
        <f t="shared" si="32"/>
        <v>-</v>
      </c>
      <c r="E263" s="115" t="str">
        <f t="shared" si="32"/>
        <v>-</v>
      </c>
      <c r="F263" s="115" t="str">
        <f t="shared" si="32"/>
        <v>-</v>
      </c>
      <c r="G263" s="115" t="str">
        <f t="shared" si="32"/>
        <v>-</v>
      </c>
      <c r="H263" s="115" t="str">
        <f t="shared" si="32"/>
        <v>-</v>
      </c>
      <c r="I263" s="115" t="str">
        <f t="shared" si="32"/>
        <v>-</v>
      </c>
      <c r="J263" s="115" t="str">
        <f t="shared" si="32"/>
        <v>-</v>
      </c>
      <c r="K263" s="115" t="str">
        <f t="shared" si="32"/>
        <v>-</v>
      </c>
      <c r="L263" s="115" t="str">
        <f t="shared" si="32"/>
        <v>-</v>
      </c>
      <c r="M263" s="115" t="str">
        <f t="shared" si="32"/>
        <v>-</v>
      </c>
      <c r="N263" s="115" t="str">
        <f t="shared" si="32"/>
        <v>-</v>
      </c>
      <c r="O263" s="115" t="str">
        <f t="shared" si="32"/>
        <v>-</v>
      </c>
      <c r="P263" s="115" t="str">
        <f t="shared" si="32"/>
        <v>-</v>
      </c>
      <c r="Q263" s="115" t="str">
        <f t="shared" si="32"/>
        <v>-</v>
      </c>
      <c r="R263" s="115" t="str">
        <f t="shared" si="32"/>
        <v>-</v>
      </c>
      <c r="S263" s="115" t="str">
        <f t="shared" si="32"/>
        <v>-</v>
      </c>
      <c r="T263" s="115" t="str">
        <f t="shared" si="32"/>
        <v>-</v>
      </c>
      <c r="U263" s="115" t="str">
        <f t="shared" si="32"/>
        <v>-</v>
      </c>
      <c r="V263" s="115" t="str">
        <f t="shared" si="32"/>
        <v>-</v>
      </c>
      <c r="W263" s="115" t="str">
        <f t="shared" si="32"/>
        <v>-</v>
      </c>
      <c r="X263" s="115" t="str">
        <f t="shared" si="32"/>
        <v>-</v>
      </c>
      <c r="Y263" s="115" t="str">
        <f t="shared" si="33"/>
        <v>-</v>
      </c>
      <c r="Z263" s="115" t="str">
        <f t="shared" si="33"/>
        <v>-</v>
      </c>
      <c r="AA263" s="115" t="str">
        <f t="shared" si="33"/>
        <v>-</v>
      </c>
      <c r="AB263" s="115" t="str">
        <f t="shared" si="33"/>
        <v>-</v>
      </c>
      <c r="AC263" s="115" t="str">
        <f t="shared" si="33"/>
        <v>-</v>
      </c>
      <c r="AD263" s="115" t="str">
        <f t="shared" si="33"/>
        <v>-</v>
      </c>
      <c r="AE263" s="115" t="str">
        <f t="shared" si="33"/>
        <v>-</v>
      </c>
      <c r="AF263" s="115" t="str">
        <f t="shared" si="30"/>
        <v>-</v>
      </c>
      <c r="AG263" s="115" t="str">
        <f t="shared" si="30"/>
        <v>-</v>
      </c>
      <c r="AH263" s="115" t="str">
        <f t="shared" si="30"/>
        <v>-</v>
      </c>
      <c r="AI263" s="115" t="str">
        <f t="shared" si="30"/>
        <v>-</v>
      </c>
      <c r="AJ263" s="115" t="str">
        <f t="shared" si="30"/>
        <v>-</v>
      </c>
      <c r="AK263" s="115" t="str">
        <f t="shared" si="30"/>
        <v>-</v>
      </c>
      <c r="AL263" s="115" t="str">
        <f t="shared" si="30"/>
        <v>-</v>
      </c>
      <c r="AM263" s="115" t="str">
        <f t="shared" si="30"/>
        <v>-</v>
      </c>
      <c r="AN263" s="115" t="str">
        <f t="shared" si="30"/>
        <v>-</v>
      </c>
      <c r="AO263" s="115" t="str">
        <f t="shared" si="33"/>
        <v>-</v>
      </c>
      <c r="AP263" s="115" t="str">
        <f t="shared" si="31"/>
        <v>-</v>
      </c>
      <c r="AQ263" s="115" t="str">
        <f t="shared" si="31"/>
        <v>-</v>
      </c>
      <c r="AR263" s="115" t="str">
        <f t="shared" si="31"/>
        <v>-</v>
      </c>
      <c r="AS263" s="115" t="str">
        <f t="shared" si="31"/>
        <v>-</v>
      </c>
      <c r="AT263" s="115" t="str">
        <f t="shared" si="31"/>
        <v>-</v>
      </c>
      <c r="AU263" s="115" t="str">
        <f t="shared" si="31"/>
        <v>-</v>
      </c>
      <c r="AV263" s="115" t="str">
        <f t="shared" si="31"/>
        <v>-</v>
      </c>
      <c r="AW263" s="115" t="str">
        <f t="shared" si="31"/>
        <v>-</v>
      </c>
      <c r="AX263" s="115" t="str">
        <f t="shared" si="31"/>
        <v>-</v>
      </c>
      <c r="AY263" s="115" t="str">
        <f t="shared" si="33"/>
        <v>-</v>
      </c>
      <c r="AZ263" s="115" t="str">
        <f t="shared" si="33"/>
        <v>-</v>
      </c>
      <c r="BA263" s="115" t="str">
        <f t="shared" si="33"/>
        <v>-</v>
      </c>
      <c r="BB263" s="115" t="str">
        <f t="shared" si="33"/>
        <v>-</v>
      </c>
      <c r="BC263" s="115" t="str">
        <f t="shared" si="33"/>
        <v>!!!</v>
      </c>
      <c r="BD263" s="115" t="str">
        <f t="shared" si="33"/>
        <v>-</v>
      </c>
      <c r="BE263" s="115" t="str">
        <f t="shared" si="33"/>
        <v>-</v>
      </c>
      <c r="BF263" s="115" t="str">
        <f t="shared" si="33"/>
        <v>-</v>
      </c>
      <c r="BG263" s="115" t="str">
        <f t="shared" si="33"/>
        <v>-</v>
      </c>
      <c r="BH263" s="116"/>
      <c r="BI263" s="114"/>
    </row>
    <row r="264" spans="1:61">
      <c r="A264" s="38">
        <f t="shared" si="19"/>
        <v>66</v>
      </c>
      <c r="B264" s="115" t="str">
        <f t="shared" si="32"/>
        <v>-</v>
      </c>
      <c r="C264" s="115" t="str">
        <f t="shared" si="32"/>
        <v>-</v>
      </c>
      <c r="D264" s="115" t="str">
        <f t="shared" si="32"/>
        <v>-</v>
      </c>
      <c r="E264" s="115" t="str">
        <f t="shared" si="32"/>
        <v>-</v>
      </c>
      <c r="F264" s="115" t="str">
        <f t="shared" si="32"/>
        <v>-</v>
      </c>
      <c r="G264" s="115" t="str">
        <f t="shared" si="32"/>
        <v>-</v>
      </c>
      <c r="H264" s="115" t="str">
        <f t="shared" si="32"/>
        <v>-</v>
      </c>
      <c r="I264" s="115" t="str">
        <f t="shared" si="32"/>
        <v>-</v>
      </c>
      <c r="J264" s="115" t="str">
        <f t="shared" si="32"/>
        <v>-</v>
      </c>
      <c r="K264" s="115" t="str">
        <f t="shared" si="32"/>
        <v>-</v>
      </c>
      <c r="L264" s="115" t="str">
        <f t="shared" si="32"/>
        <v>-</v>
      </c>
      <c r="M264" s="115" t="str">
        <f t="shared" si="32"/>
        <v>-</v>
      </c>
      <c r="N264" s="115" t="str">
        <f t="shared" si="32"/>
        <v>-</v>
      </c>
      <c r="O264" s="115" t="str">
        <f t="shared" si="32"/>
        <v>-</v>
      </c>
      <c r="P264" s="115" t="str">
        <f t="shared" si="32"/>
        <v>-</v>
      </c>
      <c r="Q264" s="115" t="str">
        <f t="shared" si="32"/>
        <v>-</v>
      </c>
      <c r="R264" s="115" t="str">
        <f t="shared" si="32"/>
        <v>-</v>
      </c>
      <c r="S264" s="115" t="str">
        <f t="shared" si="32"/>
        <v>-</v>
      </c>
      <c r="T264" s="115" t="str">
        <f t="shared" si="32"/>
        <v>-</v>
      </c>
      <c r="U264" s="115" t="str">
        <f t="shared" si="32"/>
        <v>-</v>
      </c>
      <c r="V264" s="115" t="str">
        <f t="shared" si="32"/>
        <v>-</v>
      </c>
      <c r="W264" s="115" t="str">
        <f t="shared" si="32"/>
        <v>-</v>
      </c>
      <c r="X264" s="115" t="str">
        <f t="shared" si="32"/>
        <v>-</v>
      </c>
      <c r="Y264" s="115" t="str">
        <f t="shared" si="33"/>
        <v>-</v>
      </c>
      <c r="Z264" s="115" t="str">
        <f t="shared" si="33"/>
        <v>-</v>
      </c>
      <c r="AA264" s="115" t="str">
        <f t="shared" si="33"/>
        <v>-</v>
      </c>
      <c r="AB264" s="115" t="str">
        <f t="shared" si="33"/>
        <v>-</v>
      </c>
      <c r="AC264" s="115" t="str">
        <f t="shared" si="33"/>
        <v>-</v>
      </c>
      <c r="AD264" s="115" t="str">
        <f t="shared" si="33"/>
        <v>-</v>
      </c>
      <c r="AE264" s="115" t="str">
        <f t="shared" si="33"/>
        <v>-</v>
      </c>
      <c r="AF264" s="115" t="str">
        <f t="shared" si="30"/>
        <v>-</v>
      </c>
      <c r="AG264" s="115" t="str">
        <f t="shared" si="30"/>
        <v>-</v>
      </c>
      <c r="AH264" s="115" t="str">
        <f t="shared" si="30"/>
        <v>-</v>
      </c>
      <c r="AI264" s="115" t="str">
        <f t="shared" si="30"/>
        <v>-</v>
      </c>
      <c r="AJ264" s="115" t="str">
        <f t="shared" si="30"/>
        <v>-</v>
      </c>
      <c r="AK264" s="115" t="str">
        <f t="shared" si="30"/>
        <v>-</v>
      </c>
      <c r="AL264" s="115" t="str">
        <f t="shared" si="30"/>
        <v>-</v>
      </c>
      <c r="AM264" s="115" t="str">
        <f t="shared" si="30"/>
        <v>-</v>
      </c>
      <c r="AN264" s="115" t="str">
        <f t="shared" si="30"/>
        <v>-</v>
      </c>
      <c r="AO264" s="115" t="str">
        <f t="shared" si="33"/>
        <v>-</v>
      </c>
      <c r="AP264" s="115" t="str">
        <f t="shared" si="31"/>
        <v>-</v>
      </c>
      <c r="AQ264" s="115" t="str">
        <f t="shared" si="31"/>
        <v>-</v>
      </c>
      <c r="AR264" s="115" t="str">
        <f t="shared" si="31"/>
        <v>-</v>
      </c>
      <c r="AS264" s="115" t="str">
        <f t="shared" si="31"/>
        <v>-</v>
      </c>
      <c r="AT264" s="115" t="str">
        <f t="shared" si="31"/>
        <v>-</v>
      </c>
      <c r="AU264" s="115" t="str">
        <f t="shared" si="31"/>
        <v>-</v>
      </c>
      <c r="AV264" s="115" t="str">
        <f t="shared" si="31"/>
        <v>-</v>
      </c>
      <c r="AW264" s="115" t="str">
        <f t="shared" si="31"/>
        <v>-</v>
      </c>
      <c r="AX264" s="115" t="str">
        <f t="shared" si="31"/>
        <v>-</v>
      </c>
      <c r="AY264" s="115" t="str">
        <f t="shared" si="33"/>
        <v>-</v>
      </c>
      <c r="AZ264" s="115" t="str">
        <f t="shared" si="33"/>
        <v>-</v>
      </c>
      <c r="BA264" s="115" t="str">
        <f t="shared" si="33"/>
        <v>-</v>
      </c>
      <c r="BB264" s="115" t="str">
        <f t="shared" si="33"/>
        <v>-</v>
      </c>
      <c r="BC264" s="115" t="str">
        <f t="shared" si="33"/>
        <v>-</v>
      </c>
      <c r="BD264" s="115" t="str">
        <f t="shared" si="33"/>
        <v>-</v>
      </c>
      <c r="BE264" s="115" t="str">
        <f t="shared" si="33"/>
        <v>-</v>
      </c>
      <c r="BF264" s="115" t="str">
        <f t="shared" si="33"/>
        <v>-</v>
      </c>
      <c r="BG264" s="115" t="str">
        <f t="shared" si="33"/>
        <v>-</v>
      </c>
      <c r="BH264" s="116"/>
      <c r="BI264" s="114"/>
    </row>
    <row r="265" spans="1:61">
      <c r="A265" s="38">
        <f t="shared" ref="A265:A292" si="34">A264+1</f>
        <v>67</v>
      </c>
      <c r="B265" s="115" t="str">
        <f t="shared" si="32"/>
        <v>-</v>
      </c>
      <c r="C265" s="115" t="str">
        <f t="shared" si="32"/>
        <v>-</v>
      </c>
      <c r="D265" s="115" t="str">
        <f t="shared" si="32"/>
        <v>-</v>
      </c>
      <c r="E265" s="115" t="str">
        <f t="shared" si="32"/>
        <v>-</v>
      </c>
      <c r="F265" s="115" t="str">
        <f t="shared" si="32"/>
        <v>-</v>
      </c>
      <c r="G265" s="115" t="str">
        <f t="shared" si="32"/>
        <v>-</v>
      </c>
      <c r="H265" s="115" t="str">
        <f t="shared" si="32"/>
        <v>-</v>
      </c>
      <c r="I265" s="115" t="str">
        <f t="shared" si="32"/>
        <v>-</v>
      </c>
      <c r="J265" s="115" t="str">
        <f t="shared" si="32"/>
        <v>-</v>
      </c>
      <c r="K265" s="115" t="str">
        <f t="shared" si="32"/>
        <v>-</v>
      </c>
      <c r="L265" s="115" t="str">
        <f t="shared" si="32"/>
        <v>-</v>
      </c>
      <c r="M265" s="115" t="str">
        <f t="shared" si="32"/>
        <v>-</v>
      </c>
      <c r="N265" s="115" t="str">
        <f t="shared" si="32"/>
        <v>-</v>
      </c>
      <c r="O265" s="115" t="str">
        <f t="shared" si="32"/>
        <v>-</v>
      </c>
      <c r="P265" s="115" t="str">
        <f t="shared" si="32"/>
        <v>-</v>
      </c>
      <c r="Q265" s="115" t="str">
        <f t="shared" si="32"/>
        <v>-</v>
      </c>
      <c r="R265" s="115" t="str">
        <f t="shared" si="32"/>
        <v>-</v>
      </c>
      <c r="S265" s="115" t="str">
        <f t="shared" si="32"/>
        <v>-</v>
      </c>
      <c r="T265" s="115" t="str">
        <f t="shared" si="32"/>
        <v>-</v>
      </c>
      <c r="U265" s="115" t="str">
        <f t="shared" si="32"/>
        <v>-</v>
      </c>
      <c r="V265" s="115" t="str">
        <f t="shared" si="32"/>
        <v>-</v>
      </c>
      <c r="W265" s="115" t="str">
        <f t="shared" si="32"/>
        <v>-</v>
      </c>
      <c r="X265" s="115" t="str">
        <f t="shared" si="32"/>
        <v>-</v>
      </c>
      <c r="Y265" s="115" t="str">
        <f t="shared" si="33"/>
        <v>-</v>
      </c>
      <c r="Z265" s="115" t="str">
        <f t="shared" si="33"/>
        <v>-</v>
      </c>
      <c r="AA265" s="115" t="str">
        <f t="shared" si="33"/>
        <v>-</v>
      </c>
      <c r="AB265" s="115" t="str">
        <f t="shared" si="33"/>
        <v>-</v>
      </c>
      <c r="AC265" s="115" t="str">
        <f t="shared" si="33"/>
        <v>-</v>
      </c>
      <c r="AD265" s="115" t="str">
        <f t="shared" si="33"/>
        <v>-</v>
      </c>
      <c r="AE265" s="115" t="str">
        <f t="shared" si="33"/>
        <v>-</v>
      </c>
      <c r="AF265" s="115" t="str">
        <f t="shared" si="30"/>
        <v>-</v>
      </c>
      <c r="AG265" s="115" t="str">
        <f t="shared" si="30"/>
        <v>-</v>
      </c>
      <c r="AH265" s="115" t="str">
        <f t="shared" si="30"/>
        <v>-</v>
      </c>
      <c r="AI265" s="115" t="str">
        <f t="shared" si="30"/>
        <v>-</v>
      </c>
      <c r="AJ265" s="115" t="str">
        <f t="shared" si="30"/>
        <v>-</v>
      </c>
      <c r="AK265" s="115" t="str">
        <f t="shared" si="30"/>
        <v>-</v>
      </c>
      <c r="AL265" s="115" t="str">
        <f t="shared" si="30"/>
        <v>-</v>
      </c>
      <c r="AM265" s="115" t="str">
        <f t="shared" si="30"/>
        <v>-</v>
      </c>
      <c r="AN265" s="115" t="str">
        <f t="shared" si="30"/>
        <v>-</v>
      </c>
      <c r="AO265" s="115" t="str">
        <f t="shared" si="33"/>
        <v>-</v>
      </c>
      <c r="AP265" s="115" t="str">
        <f t="shared" si="31"/>
        <v>-</v>
      </c>
      <c r="AQ265" s="115" t="str">
        <f t="shared" si="31"/>
        <v>-</v>
      </c>
      <c r="AR265" s="115" t="str">
        <f t="shared" si="31"/>
        <v>-</v>
      </c>
      <c r="AS265" s="115" t="str">
        <f t="shared" si="31"/>
        <v>-</v>
      </c>
      <c r="AT265" s="115" t="str">
        <f t="shared" si="31"/>
        <v>-</v>
      </c>
      <c r="AU265" s="115" t="str">
        <f t="shared" si="31"/>
        <v>-</v>
      </c>
      <c r="AV265" s="115" t="str">
        <f t="shared" si="31"/>
        <v>-</v>
      </c>
      <c r="AW265" s="115" t="str">
        <f t="shared" si="31"/>
        <v>-</v>
      </c>
      <c r="AX265" s="115" t="str">
        <f t="shared" si="31"/>
        <v>-</v>
      </c>
      <c r="AY265" s="115" t="str">
        <f t="shared" si="33"/>
        <v>-</v>
      </c>
      <c r="AZ265" s="115" t="str">
        <f t="shared" si="33"/>
        <v>-</v>
      </c>
      <c r="BA265" s="115" t="str">
        <f t="shared" si="33"/>
        <v>-</v>
      </c>
      <c r="BB265" s="115" t="str">
        <f t="shared" si="33"/>
        <v>-</v>
      </c>
      <c r="BC265" s="115" t="str">
        <f t="shared" si="33"/>
        <v>-</v>
      </c>
      <c r="BD265" s="115" t="str">
        <f t="shared" si="33"/>
        <v>-</v>
      </c>
      <c r="BE265" s="115" t="str">
        <f t="shared" si="33"/>
        <v>-</v>
      </c>
      <c r="BF265" s="115" t="str">
        <f t="shared" si="33"/>
        <v>-</v>
      </c>
      <c r="BG265" s="115" t="str">
        <f t="shared" si="33"/>
        <v>-</v>
      </c>
      <c r="BH265" s="116"/>
      <c r="BI265" s="114"/>
    </row>
    <row r="266" spans="1:61">
      <c r="A266" s="38">
        <f t="shared" si="34"/>
        <v>68</v>
      </c>
      <c r="B266" s="115" t="str">
        <f t="shared" si="32"/>
        <v>-</v>
      </c>
      <c r="C266" s="115" t="str">
        <f t="shared" si="32"/>
        <v>-</v>
      </c>
      <c r="D266" s="115" t="str">
        <f t="shared" si="32"/>
        <v>-</v>
      </c>
      <c r="E266" s="115" t="str">
        <f t="shared" si="32"/>
        <v>-</v>
      </c>
      <c r="F266" s="115" t="str">
        <f t="shared" si="32"/>
        <v>-</v>
      </c>
      <c r="G266" s="115" t="str">
        <f t="shared" si="32"/>
        <v>-</v>
      </c>
      <c r="H266" s="115" t="str">
        <f t="shared" si="32"/>
        <v>-</v>
      </c>
      <c r="I266" s="115" t="str">
        <f t="shared" si="32"/>
        <v>-</v>
      </c>
      <c r="J266" s="115" t="str">
        <f t="shared" si="32"/>
        <v>-</v>
      </c>
      <c r="K266" s="115" t="str">
        <f t="shared" si="32"/>
        <v>-</v>
      </c>
      <c r="L266" s="115" t="str">
        <f t="shared" si="32"/>
        <v>-</v>
      </c>
      <c r="M266" s="115" t="str">
        <f t="shared" si="32"/>
        <v>-</v>
      </c>
      <c r="N266" s="115" t="str">
        <f t="shared" si="32"/>
        <v>-</v>
      </c>
      <c r="O266" s="115" t="str">
        <f t="shared" si="32"/>
        <v>-</v>
      </c>
      <c r="P266" s="115" t="str">
        <f t="shared" si="32"/>
        <v>-</v>
      </c>
      <c r="Q266" s="115" t="str">
        <f t="shared" si="32"/>
        <v>-</v>
      </c>
      <c r="R266" s="115" t="str">
        <f t="shared" si="32"/>
        <v>-</v>
      </c>
      <c r="S266" s="115" t="str">
        <f t="shared" si="32"/>
        <v>-</v>
      </c>
      <c r="T266" s="115" t="str">
        <f t="shared" si="32"/>
        <v>-</v>
      </c>
      <c r="U266" s="115" t="str">
        <f t="shared" si="32"/>
        <v>-</v>
      </c>
      <c r="V266" s="115" t="str">
        <f t="shared" si="32"/>
        <v>-</v>
      </c>
      <c r="W266" s="115" t="str">
        <f t="shared" si="32"/>
        <v>-</v>
      </c>
      <c r="X266" s="115" t="str">
        <f t="shared" si="32"/>
        <v>-</v>
      </c>
      <c r="Y266" s="115" t="str">
        <f t="shared" si="33"/>
        <v>-</v>
      </c>
      <c r="Z266" s="115" t="str">
        <f t="shared" si="33"/>
        <v>-</v>
      </c>
      <c r="AA266" s="115" t="str">
        <f t="shared" si="33"/>
        <v>-</v>
      </c>
      <c r="AB266" s="115" t="str">
        <f t="shared" si="33"/>
        <v>-</v>
      </c>
      <c r="AC266" s="115" t="str">
        <f t="shared" si="33"/>
        <v>-</v>
      </c>
      <c r="AD266" s="115" t="str">
        <f t="shared" si="33"/>
        <v>-</v>
      </c>
      <c r="AE266" s="115" t="str">
        <f t="shared" si="33"/>
        <v>-</v>
      </c>
      <c r="AF266" s="115" t="str">
        <f t="shared" si="30"/>
        <v>-</v>
      </c>
      <c r="AG266" s="115" t="str">
        <f t="shared" si="30"/>
        <v>-</v>
      </c>
      <c r="AH266" s="115" t="str">
        <f t="shared" si="30"/>
        <v>-</v>
      </c>
      <c r="AI266" s="115" t="str">
        <f t="shared" si="30"/>
        <v>-</v>
      </c>
      <c r="AJ266" s="115" t="str">
        <f t="shared" si="30"/>
        <v>-</v>
      </c>
      <c r="AK266" s="115" t="str">
        <f t="shared" si="30"/>
        <v>-</v>
      </c>
      <c r="AL266" s="115" t="str">
        <f t="shared" si="30"/>
        <v>-</v>
      </c>
      <c r="AM266" s="115" t="str">
        <f t="shared" si="30"/>
        <v>-</v>
      </c>
      <c r="AN266" s="115" t="str">
        <f t="shared" si="30"/>
        <v>-</v>
      </c>
      <c r="AO266" s="115" t="str">
        <f t="shared" si="33"/>
        <v>-</v>
      </c>
      <c r="AP266" s="115" t="str">
        <f t="shared" si="31"/>
        <v>-</v>
      </c>
      <c r="AQ266" s="115" t="str">
        <f t="shared" si="31"/>
        <v>-</v>
      </c>
      <c r="AR266" s="115" t="str">
        <f t="shared" si="31"/>
        <v>-</v>
      </c>
      <c r="AS266" s="115" t="str">
        <f t="shared" si="31"/>
        <v>-</v>
      </c>
      <c r="AT266" s="115" t="str">
        <f t="shared" si="31"/>
        <v>-</v>
      </c>
      <c r="AU266" s="115" t="str">
        <f t="shared" si="31"/>
        <v>-</v>
      </c>
      <c r="AV266" s="115" t="str">
        <f t="shared" si="31"/>
        <v>-</v>
      </c>
      <c r="AW266" s="115" t="str">
        <f t="shared" si="31"/>
        <v>-</v>
      </c>
      <c r="AX266" s="115" t="str">
        <f t="shared" si="31"/>
        <v>-</v>
      </c>
      <c r="AY266" s="115" t="str">
        <f t="shared" si="33"/>
        <v>-</v>
      </c>
      <c r="AZ266" s="115" t="str">
        <f t="shared" si="33"/>
        <v>-</v>
      </c>
      <c r="BA266" s="115" t="str">
        <f t="shared" si="33"/>
        <v>-</v>
      </c>
      <c r="BB266" s="115" t="str">
        <f t="shared" si="33"/>
        <v>-</v>
      </c>
      <c r="BC266" s="115" t="str">
        <f t="shared" si="33"/>
        <v>-</v>
      </c>
      <c r="BD266" s="115" t="str">
        <f t="shared" si="33"/>
        <v>-</v>
      </c>
      <c r="BE266" s="115" t="str">
        <f t="shared" si="33"/>
        <v>-</v>
      </c>
      <c r="BF266" s="115" t="str">
        <f t="shared" si="33"/>
        <v>-</v>
      </c>
      <c r="BG266" s="115" t="str">
        <f t="shared" si="33"/>
        <v>-</v>
      </c>
      <c r="BH266" s="116"/>
      <c r="BI266" s="114"/>
    </row>
    <row r="267" spans="1:61">
      <c r="A267" s="38">
        <f t="shared" si="34"/>
        <v>69</v>
      </c>
      <c r="B267" s="115" t="str">
        <f t="shared" si="32"/>
        <v>-</v>
      </c>
      <c r="C267" s="115" t="str">
        <f t="shared" si="32"/>
        <v>-</v>
      </c>
      <c r="D267" s="115" t="str">
        <f t="shared" si="32"/>
        <v>-</v>
      </c>
      <c r="E267" s="115" t="str">
        <f t="shared" si="32"/>
        <v>-</v>
      </c>
      <c r="F267" s="115" t="str">
        <f t="shared" si="32"/>
        <v>-</v>
      </c>
      <c r="G267" s="115" t="str">
        <f t="shared" si="32"/>
        <v>-</v>
      </c>
      <c r="H267" s="115" t="str">
        <f t="shared" si="32"/>
        <v>-</v>
      </c>
      <c r="I267" s="115" t="str">
        <f t="shared" si="32"/>
        <v>-</v>
      </c>
      <c r="J267" s="115" t="str">
        <f t="shared" si="32"/>
        <v>-</v>
      </c>
      <c r="K267" s="115" t="str">
        <f t="shared" si="32"/>
        <v>-</v>
      </c>
      <c r="L267" s="115" t="str">
        <f t="shared" ref="B267:X278" si="35">IF(AND(OR(L71&gt;=10,L71&lt;=3),L170="НЕТ"),"!!!","-")</f>
        <v>-</v>
      </c>
      <c r="M267" s="115" t="str">
        <f t="shared" si="35"/>
        <v>-</v>
      </c>
      <c r="N267" s="115" t="str">
        <f t="shared" si="35"/>
        <v>-</v>
      </c>
      <c r="O267" s="115" t="str">
        <f t="shared" si="35"/>
        <v>-</v>
      </c>
      <c r="P267" s="115" t="str">
        <f t="shared" si="35"/>
        <v>-</v>
      </c>
      <c r="Q267" s="115" t="str">
        <f t="shared" si="35"/>
        <v>-</v>
      </c>
      <c r="R267" s="115" t="str">
        <f t="shared" si="35"/>
        <v>-</v>
      </c>
      <c r="S267" s="115" t="str">
        <f t="shared" si="35"/>
        <v>-</v>
      </c>
      <c r="T267" s="115" t="str">
        <f t="shared" si="35"/>
        <v>-</v>
      </c>
      <c r="U267" s="115" t="str">
        <f t="shared" si="35"/>
        <v>-</v>
      </c>
      <c r="V267" s="115" t="str">
        <f t="shared" si="35"/>
        <v>-</v>
      </c>
      <c r="W267" s="115" t="str">
        <f t="shared" si="35"/>
        <v>-</v>
      </c>
      <c r="X267" s="115" t="str">
        <f t="shared" si="35"/>
        <v>-</v>
      </c>
      <c r="Y267" s="115" t="str">
        <f t="shared" si="33"/>
        <v>-</v>
      </c>
      <c r="Z267" s="115" t="str">
        <f t="shared" si="33"/>
        <v>-</v>
      </c>
      <c r="AA267" s="115" t="str">
        <f t="shared" si="33"/>
        <v>-</v>
      </c>
      <c r="AB267" s="115" t="str">
        <f t="shared" si="33"/>
        <v>-</v>
      </c>
      <c r="AC267" s="115" t="str">
        <f t="shared" si="33"/>
        <v>-</v>
      </c>
      <c r="AD267" s="115" t="str">
        <f t="shared" si="33"/>
        <v>-</v>
      </c>
      <c r="AE267" s="115" t="str">
        <f t="shared" si="33"/>
        <v>-</v>
      </c>
      <c r="AF267" s="115" t="str">
        <f t="shared" si="30"/>
        <v>-</v>
      </c>
      <c r="AG267" s="115" t="str">
        <f t="shared" si="30"/>
        <v>-</v>
      </c>
      <c r="AH267" s="115" t="str">
        <f t="shared" si="30"/>
        <v>-</v>
      </c>
      <c r="AI267" s="115" t="str">
        <f t="shared" si="30"/>
        <v>-</v>
      </c>
      <c r="AJ267" s="115" t="str">
        <f t="shared" si="30"/>
        <v>-</v>
      </c>
      <c r="AK267" s="115" t="str">
        <f t="shared" si="30"/>
        <v>-</v>
      </c>
      <c r="AL267" s="115" t="str">
        <f t="shared" si="30"/>
        <v>-</v>
      </c>
      <c r="AM267" s="115" t="str">
        <f t="shared" si="30"/>
        <v>-</v>
      </c>
      <c r="AN267" s="115" t="str">
        <f t="shared" si="30"/>
        <v>-</v>
      </c>
      <c r="AO267" s="115" t="str">
        <f t="shared" si="33"/>
        <v>-</v>
      </c>
      <c r="AP267" s="115" t="str">
        <f t="shared" si="31"/>
        <v>-</v>
      </c>
      <c r="AQ267" s="115" t="str">
        <f t="shared" si="31"/>
        <v>-</v>
      </c>
      <c r="AR267" s="115" t="str">
        <f t="shared" si="31"/>
        <v>-</v>
      </c>
      <c r="AS267" s="115" t="str">
        <f t="shared" si="31"/>
        <v>-</v>
      </c>
      <c r="AT267" s="115" t="str">
        <f t="shared" si="31"/>
        <v>-</v>
      </c>
      <c r="AU267" s="115" t="str">
        <f t="shared" si="31"/>
        <v>-</v>
      </c>
      <c r="AV267" s="115" t="str">
        <f t="shared" si="31"/>
        <v>-</v>
      </c>
      <c r="AW267" s="115" t="str">
        <f t="shared" si="31"/>
        <v>-</v>
      </c>
      <c r="AX267" s="115" t="str">
        <f t="shared" si="31"/>
        <v>-</v>
      </c>
      <c r="AY267" s="115" t="str">
        <f t="shared" si="33"/>
        <v>-</v>
      </c>
      <c r="AZ267" s="115" t="str">
        <f t="shared" si="33"/>
        <v>-</v>
      </c>
      <c r="BA267" s="115" t="str">
        <f t="shared" si="33"/>
        <v>-</v>
      </c>
      <c r="BB267" s="115" t="str">
        <f t="shared" si="33"/>
        <v>-</v>
      </c>
      <c r="BC267" s="115" t="str">
        <f t="shared" si="33"/>
        <v>-</v>
      </c>
      <c r="BD267" s="115" t="str">
        <f t="shared" si="33"/>
        <v>-</v>
      </c>
      <c r="BE267" s="115" t="str">
        <f t="shared" si="33"/>
        <v>-</v>
      </c>
      <c r="BF267" s="115" t="str">
        <f t="shared" si="33"/>
        <v>-</v>
      </c>
      <c r="BG267" s="115" t="str">
        <f t="shared" si="33"/>
        <v>-</v>
      </c>
      <c r="BH267" s="116"/>
      <c r="BI267" s="114"/>
    </row>
    <row r="268" spans="1:61">
      <c r="A268" s="38">
        <f t="shared" si="34"/>
        <v>70</v>
      </c>
      <c r="B268" s="115" t="str">
        <f t="shared" si="35"/>
        <v>-</v>
      </c>
      <c r="C268" s="115" t="str">
        <f t="shared" si="35"/>
        <v>-</v>
      </c>
      <c r="D268" s="115" t="str">
        <f t="shared" si="35"/>
        <v>-</v>
      </c>
      <c r="E268" s="115" t="str">
        <f t="shared" si="35"/>
        <v>-</v>
      </c>
      <c r="F268" s="115" t="str">
        <f t="shared" si="35"/>
        <v>-</v>
      </c>
      <c r="G268" s="115" t="str">
        <f t="shared" si="35"/>
        <v>-</v>
      </c>
      <c r="H268" s="115" t="str">
        <f t="shared" si="35"/>
        <v>-</v>
      </c>
      <c r="I268" s="115" t="str">
        <f t="shared" si="35"/>
        <v>-</v>
      </c>
      <c r="J268" s="115" t="str">
        <f t="shared" si="35"/>
        <v>-</v>
      </c>
      <c r="K268" s="115" t="str">
        <f t="shared" si="35"/>
        <v>-</v>
      </c>
      <c r="L268" s="115" t="str">
        <f t="shared" si="35"/>
        <v>-</v>
      </c>
      <c r="M268" s="115" t="str">
        <f t="shared" si="35"/>
        <v>-</v>
      </c>
      <c r="N268" s="115" t="str">
        <f t="shared" si="35"/>
        <v>-</v>
      </c>
      <c r="O268" s="115" t="str">
        <f t="shared" si="35"/>
        <v>-</v>
      </c>
      <c r="P268" s="115" t="str">
        <f t="shared" si="35"/>
        <v>-</v>
      </c>
      <c r="Q268" s="115" t="str">
        <f t="shared" si="35"/>
        <v>-</v>
      </c>
      <c r="R268" s="115" t="str">
        <f t="shared" si="35"/>
        <v>-</v>
      </c>
      <c r="S268" s="115" t="str">
        <f t="shared" si="35"/>
        <v>-</v>
      </c>
      <c r="T268" s="115" t="str">
        <f t="shared" si="35"/>
        <v>-</v>
      </c>
      <c r="U268" s="115" t="str">
        <f t="shared" si="35"/>
        <v>-</v>
      </c>
      <c r="V268" s="115" t="str">
        <f t="shared" si="35"/>
        <v>-</v>
      </c>
      <c r="W268" s="115" t="str">
        <f t="shared" si="35"/>
        <v>-</v>
      </c>
      <c r="X268" s="115" t="str">
        <f t="shared" si="35"/>
        <v>-</v>
      </c>
      <c r="Y268" s="115" t="str">
        <f t="shared" si="33"/>
        <v>-</v>
      </c>
      <c r="Z268" s="115" t="str">
        <f t="shared" si="33"/>
        <v>-</v>
      </c>
      <c r="AA268" s="115" t="str">
        <f t="shared" si="33"/>
        <v>-</v>
      </c>
      <c r="AB268" s="115" t="str">
        <f t="shared" si="33"/>
        <v>-</v>
      </c>
      <c r="AC268" s="115" t="str">
        <f t="shared" si="33"/>
        <v>-</v>
      </c>
      <c r="AD268" s="115" t="str">
        <f t="shared" si="33"/>
        <v>-</v>
      </c>
      <c r="AE268" s="115" t="str">
        <f t="shared" si="33"/>
        <v>-</v>
      </c>
      <c r="AF268" s="115" t="str">
        <f t="shared" si="30"/>
        <v>-</v>
      </c>
      <c r="AG268" s="115" t="str">
        <f t="shared" si="30"/>
        <v>-</v>
      </c>
      <c r="AH268" s="115" t="str">
        <f t="shared" si="30"/>
        <v>-</v>
      </c>
      <c r="AI268" s="115" t="str">
        <f t="shared" si="30"/>
        <v>-</v>
      </c>
      <c r="AJ268" s="115" t="str">
        <f t="shared" si="30"/>
        <v>-</v>
      </c>
      <c r="AK268" s="115" t="str">
        <f t="shared" si="30"/>
        <v>-</v>
      </c>
      <c r="AL268" s="115" t="str">
        <f t="shared" si="30"/>
        <v>-</v>
      </c>
      <c r="AM268" s="115" t="str">
        <f t="shared" si="30"/>
        <v>-</v>
      </c>
      <c r="AN268" s="115" t="str">
        <f t="shared" si="30"/>
        <v>-</v>
      </c>
      <c r="AO268" s="115" t="str">
        <f t="shared" si="33"/>
        <v>-</v>
      </c>
      <c r="AP268" s="115" t="str">
        <f t="shared" si="31"/>
        <v>-</v>
      </c>
      <c r="AQ268" s="115" t="str">
        <f t="shared" si="31"/>
        <v>-</v>
      </c>
      <c r="AR268" s="115" t="str">
        <f t="shared" si="31"/>
        <v>-</v>
      </c>
      <c r="AS268" s="115" t="str">
        <f t="shared" si="31"/>
        <v>-</v>
      </c>
      <c r="AT268" s="115" t="str">
        <f t="shared" si="31"/>
        <v>-</v>
      </c>
      <c r="AU268" s="115" t="str">
        <f t="shared" si="31"/>
        <v>-</v>
      </c>
      <c r="AV268" s="115" t="str">
        <f t="shared" si="31"/>
        <v>-</v>
      </c>
      <c r="AW268" s="115" t="str">
        <f t="shared" si="31"/>
        <v>-</v>
      </c>
      <c r="AX268" s="115" t="str">
        <f t="shared" si="31"/>
        <v>-</v>
      </c>
      <c r="AY268" s="115" t="str">
        <f t="shared" si="33"/>
        <v>-</v>
      </c>
      <c r="AZ268" s="115" t="str">
        <f t="shared" si="33"/>
        <v>-</v>
      </c>
      <c r="BA268" s="115" t="str">
        <f t="shared" si="33"/>
        <v>-</v>
      </c>
      <c r="BB268" s="115" t="str">
        <f t="shared" si="33"/>
        <v>-</v>
      </c>
      <c r="BC268" s="115" t="str">
        <f t="shared" si="33"/>
        <v>-</v>
      </c>
      <c r="BD268" s="115" t="str">
        <f t="shared" si="33"/>
        <v>-</v>
      </c>
      <c r="BE268" s="115" t="str">
        <f t="shared" si="33"/>
        <v>-</v>
      </c>
      <c r="BF268" s="115" t="str">
        <f t="shared" si="33"/>
        <v>-</v>
      </c>
      <c r="BG268" s="115" t="str">
        <f t="shared" si="33"/>
        <v>-</v>
      </c>
      <c r="BH268" s="116"/>
      <c r="BI268" s="114"/>
    </row>
    <row r="269" spans="1:61">
      <c r="A269" s="38">
        <f t="shared" si="34"/>
        <v>71</v>
      </c>
      <c r="B269" s="115" t="str">
        <f t="shared" si="35"/>
        <v>-</v>
      </c>
      <c r="C269" s="115" t="str">
        <f t="shared" si="35"/>
        <v>-</v>
      </c>
      <c r="D269" s="115" t="str">
        <f t="shared" si="35"/>
        <v>-</v>
      </c>
      <c r="E269" s="115" t="str">
        <f t="shared" si="35"/>
        <v>-</v>
      </c>
      <c r="F269" s="115" t="str">
        <f t="shared" si="35"/>
        <v>-</v>
      </c>
      <c r="G269" s="115" t="str">
        <f t="shared" si="35"/>
        <v>-</v>
      </c>
      <c r="H269" s="115" t="str">
        <f t="shared" si="35"/>
        <v>-</v>
      </c>
      <c r="I269" s="115" t="str">
        <f t="shared" si="35"/>
        <v>-</v>
      </c>
      <c r="J269" s="115" t="str">
        <f t="shared" si="35"/>
        <v>-</v>
      </c>
      <c r="K269" s="115" t="str">
        <f t="shared" si="35"/>
        <v>-</v>
      </c>
      <c r="L269" s="115" t="str">
        <f t="shared" si="35"/>
        <v>-</v>
      </c>
      <c r="M269" s="115" t="str">
        <f t="shared" si="35"/>
        <v>-</v>
      </c>
      <c r="N269" s="115" t="str">
        <f t="shared" si="35"/>
        <v>-</v>
      </c>
      <c r="O269" s="115" t="str">
        <f t="shared" si="35"/>
        <v>-</v>
      </c>
      <c r="P269" s="115" t="str">
        <f t="shared" si="35"/>
        <v>-</v>
      </c>
      <c r="Q269" s="115" t="str">
        <f t="shared" si="35"/>
        <v>-</v>
      </c>
      <c r="R269" s="115" t="str">
        <f t="shared" si="35"/>
        <v>-</v>
      </c>
      <c r="S269" s="115" t="str">
        <f t="shared" si="35"/>
        <v>-</v>
      </c>
      <c r="T269" s="115" t="str">
        <f t="shared" si="35"/>
        <v>-</v>
      </c>
      <c r="U269" s="115" t="str">
        <f t="shared" si="35"/>
        <v>-</v>
      </c>
      <c r="V269" s="115" t="str">
        <f t="shared" si="35"/>
        <v>-</v>
      </c>
      <c r="W269" s="115" t="str">
        <f t="shared" si="35"/>
        <v>-</v>
      </c>
      <c r="X269" s="115" t="str">
        <f t="shared" si="35"/>
        <v>-</v>
      </c>
      <c r="Y269" s="115" t="str">
        <f t="shared" si="33"/>
        <v>-</v>
      </c>
      <c r="Z269" s="115" t="str">
        <f t="shared" si="33"/>
        <v>-</v>
      </c>
      <c r="AA269" s="115" t="str">
        <f t="shared" si="33"/>
        <v>-</v>
      </c>
      <c r="AB269" s="115" t="str">
        <f t="shared" si="33"/>
        <v>-</v>
      </c>
      <c r="AC269" s="115" t="str">
        <f t="shared" si="33"/>
        <v>-</v>
      </c>
      <c r="AD269" s="115" t="str">
        <f t="shared" si="33"/>
        <v>-</v>
      </c>
      <c r="AE269" s="115" t="str">
        <f t="shared" si="33"/>
        <v>-</v>
      </c>
      <c r="AF269" s="115" t="str">
        <f t="shared" si="30"/>
        <v>-</v>
      </c>
      <c r="AG269" s="115" t="str">
        <f t="shared" si="30"/>
        <v>-</v>
      </c>
      <c r="AH269" s="115" t="str">
        <f t="shared" si="30"/>
        <v>-</v>
      </c>
      <c r="AI269" s="115" t="str">
        <f t="shared" si="30"/>
        <v>-</v>
      </c>
      <c r="AJ269" s="115" t="str">
        <f t="shared" si="30"/>
        <v>-</v>
      </c>
      <c r="AK269" s="115" t="str">
        <f t="shared" si="30"/>
        <v>-</v>
      </c>
      <c r="AL269" s="115" t="str">
        <f t="shared" si="30"/>
        <v>-</v>
      </c>
      <c r="AM269" s="115" t="str">
        <f t="shared" si="30"/>
        <v>-</v>
      </c>
      <c r="AN269" s="115" t="str">
        <f t="shared" si="30"/>
        <v>-</v>
      </c>
      <c r="AO269" s="115" t="str">
        <f t="shared" si="33"/>
        <v>-</v>
      </c>
      <c r="AP269" s="115" t="str">
        <f t="shared" si="31"/>
        <v>-</v>
      </c>
      <c r="AQ269" s="115" t="str">
        <f t="shared" si="31"/>
        <v>-</v>
      </c>
      <c r="AR269" s="115" t="str">
        <f t="shared" si="31"/>
        <v>-</v>
      </c>
      <c r="AS269" s="115" t="str">
        <f t="shared" si="31"/>
        <v>-</v>
      </c>
      <c r="AT269" s="115" t="str">
        <f t="shared" si="31"/>
        <v>-</v>
      </c>
      <c r="AU269" s="115" t="str">
        <f t="shared" si="31"/>
        <v>-</v>
      </c>
      <c r="AV269" s="115" t="str">
        <f t="shared" si="31"/>
        <v>-</v>
      </c>
      <c r="AW269" s="115" t="str">
        <f t="shared" si="31"/>
        <v>-</v>
      </c>
      <c r="AX269" s="115" t="str">
        <f t="shared" si="31"/>
        <v>-</v>
      </c>
      <c r="AY269" s="115" t="str">
        <f t="shared" si="33"/>
        <v>-</v>
      </c>
      <c r="AZ269" s="115" t="str">
        <f t="shared" si="33"/>
        <v>-</v>
      </c>
      <c r="BA269" s="115" t="str">
        <f t="shared" si="33"/>
        <v>-</v>
      </c>
      <c r="BB269" s="115" t="str">
        <f t="shared" si="33"/>
        <v>-</v>
      </c>
      <c r="BC269" s="115" t="str">
        <f t="shared" si="33"/>
        <v>-</v>
      </c>
      <c r="BD269" s="115" t="str">
        <f t="shared" si="33"/>
        <v>-</v>
      </c>
      <c r="BE269" s="115" t="str">
        <f t="shared" si="33"/>
        <v>-</v>
      </c>
      <c r="BF269" s="115" t="str">
        <f t="shared" si="33"/>
        <v>-</v>
      </c>
      <c r="BG269" s="115" t="str">
        <f t="shared" si="33"/>
        <v>-</v>
      </c>
      <c r="BH269" s="116"/>
      <c r="BI269" s="114"/>
    </row>
    <row r="270" spans="1:61">
      <c r="A270" s="38">
        <f t="shared" si="34"/>
        <v>72</v>
      </c>
      <c r="B270" s="115" t="str">
        <f t="shared" si="35"/>
        <v>-</v>
      </c>
      <c r="C270" s="115" t="str">
        <f t="shared" si="35"/>
        <v>-</v>
      </c>
      <c r="D270" s="115" t="str">
        <f t="shared" si="35"/>
        <v>-</v>
      </c>
      <c r="E270" s="115" t="str">
        <f t="shared" si="35"/>
        <v>-</v>
      </c>
      <c r="F270" s="115" t="str">
        <f t="shared" si="35"/>
        <v>-</v>
      </c>
      <c r="G270" s="115" t="str">
        <f t="shared" si="35"/>
        <v>-</v>
      </c>
      <c r="H270" s="115" t="str">
        <f t="shared" si="35"/>
        <v>-</v>
      </c>
      <c r="I270" s="115" t="str">
        <f t="shared" si="35"/>
        <v>-</v>
      </c>
      <c r="J270" s="115" t="str">
        <f t="shared" si="35"/>
        <v>-</v>
      </c>
      <c r="K270" s="115" t="str">
        <f t="shared" si="35"/>
        <v>-</v>
      </c>
      <c r="L270" s="115" t="str">
        <f t="shared" si="35"/>
        <v>-</v>
      </c>
      <c r="M270" s="115" t="str">
        <f t="shared" si="35"/>
        <v>-</v>
      </c>
      <c r="N270" s="115" t="str">
        <f t="shared" si="35"/>
        <v>-</v>
      </c>
      <c r="O270" s="115" t="str">
        <f t="shared" si="35"/>
        <v>-</v>
      </c>
      <c r="P270" s="115" t="str">
        <f t="shared" si="35"/>
        <v>-</v>
      </c>
      <c r="Q270" s="115" t="str">
        <f t="shared" si="35"/>
        <v>-</v>
      </c>
      <c r="R270" s="115" t="str">
        <f t="shared" si="35"/>
        <v>-</v>
      </c>
      <c r="S270" s="115" t="str">
        <f t="shared" si="35"/>
        <v>-</v>
      </c>
      <c r="T270" s="115" t="str">
        <f t="shared" si="35"/>
        <v>-</v>
      </c>
      <c r="U270" s="115" t="str">
        <f t="shared" si="35"/>
        <v>-</v>
      </c>
      <c r="V270" s="115" t="str">
        <f t="shared" si="35"/>
        <v>-</v>
      </c>
      <c r="W270" s="115" t="str">
        <f t="shared" si="35"/>
        <v>-</v>
      </c>
      <c r="X270" s="115" t="str">
        <f t="shared" si="35"/>
        <v>-</v>
      </c>
      <c r="Y270" s="115" t="str">
        <f t="shared" si="33"/>
        <v>-</v>
      </c>
      <c r="Z270" s="115" t="str">
        <f t="shared" si="33"/>
        <v>-</v>
      </c>
      <c r="AA270" s="115" t="str">
        <f t="shared" si="33"/>
        <v>-</v>
      </c>
      <c r="AB270" s="115" t="str">
        <f t="shared" si="33"/>
        <v>-</v>
      </c>
      <c r="AC270" s="115" t="str">
        <f t="shared" si="33"/>
        <v>-</v>
      </c>
      <c r="AD270" s="115" t="str">
        <f t="shared" si="33"/>
        <v>-</v>
      </c>
      <c r="AE270" s="115" t="str">
        <f t="shared" si="33"/>
        <v>-</v>
      </c>
      <c r="AF270" s="115" t="str">
        <f t="shared" si="30"/>
        <v>-</v>
      </c>
      <c r="AG270" s="115" t="str">
        <f t="shared" si="30"/>
        <v>-</v>
      </c>
      <c r="AH270" s="115" t="str">
        <f t="shared" si="30"/>
        <v>-</v>
      </c>
      <c r="AI270" s="115" t="str">
        <f t="shared" si="30"/>
        <v>-</v>
      </c>
      <c r="AJ270" s="115" t="str">
        <f t="shared" si="30"/>
        <v>-</v>
      </c>
      <c r="AK270" s="115" t="str">
        <f t="shared" si="30"/>
        <v>-</v>
      </c>
      <c r="AL270" s="115" t="str">
        <f t="shared" si="30"/>
        <v>-</v>
      </c>
      <c r="AM270" s="115" t="str">
        <f t="shared" si="30"/>
        <v>-</v>
      </c>
      <c r="AN270" s="115" t="str">
        <f t="shared" si="30"/>
        <v>-</v>
      </c>
      <c r="AO270" s="115" t="str">
        <f t="shared" si="33"/>
        <v>-</v>
      </c>
      <c r="AP270" s="115" t="str">
        <f t="shared" si="31"/>
        <v>-</v>
      </c>
      <c r="AQ270" s="115" t="str">
        <f t="shared" si="31"/>
        <v>-</v>
      </c>
      <c r="AR270" s="115" t="str">
        <f t="shared" si="31"/>
        <v>-</v>
      </c>
      <c r="AS270" s="115" t="str">
        <f t="shared" si="31"/>
        <v>-</v>
      </c>
      <c r="AT270" s="115" t="str">
        <f t="shared" si="31"/>
        <v>-</v>
      </c>
      <c r="AU270" s="115" t="str">
        <f t="shared" si="31"/>
        <v>-</v>
      </c>
      <c r="AV270" s="115" t="str">
        <f t="shared" si="31"/>
        <v>-</v>
      </c>
      <c r="AW270" s="115" t="str">
        <f t="shared" si="31"/>
        <v>-</v>
      </c>
      <c r="AX270" s="115" t="str">
        <f t="shared" si="31"/>
        <v>-</v>
      </c>
      <c r="AY270" s="115" t="str">
        <f t="shared" si="33"/>
        <v>-</v>
      </c>
      <c r="AZ270" s="115" t="str">
        <f t="shared" si="33"/>
        <v>-</v>
      </c>
      <c r="BA270" s="115" t="str">
        <f t="shared" si="33"/>
        <v>-</v>
      </c>
      <c r="BB270" s="115" t="str">
        <f t="shared" si="33"/>
        <v>-</v>
      </c>
      <c r="BC270" s="115" t="str">
        <f t="shared" si="33"/>
        <v>-</v>
      </c>
      <c r="BD270" s="115" t="str">
        <f t="shared" si="33"/>
        <v>-</v>
      </c>
      <c r="BE270" s="115" t="str">
        <f t="shared" si="33"/>
        <v>-</v>
      </c>
      <c r="BF270" s="115" t="str">
        <f t="shared" si="33"/>
        <v>-</v>
      </c>
      <c r="BG270" s="115" t="str">
        <f t="shared" si="33"/>
        <v>-</v>
      </c>
      <c r="BH270" s="116"/>
      <c r="BI270" s="114"/>
    </row>
    <row r="271" spans="1:61">
      <c r="A271" s="38">
        <f t="shared" si="34"/>
        <v>73</v>
      </c>
      <c r="B271" s="115" t="str">
        <f t="shared" si="35"/>
        <v>-</v>
      </c>
      <c r="C271" s="115" t="str">
        <f t="shared" si="35"/>
        <v>-</v>
      </c>
      <c r="D271" s="115" t="str">
        <f t="shared" si="35"/>
        <v>-</v>
      </c>
      <c r="E271" s="115" t="str">
        <f t="shared" si="35"/>
        <v>-</v>
      </c>
      <c r="F271" s="115" t="str">
        <f t="shared" si="35"/>
        <v>-</v>
      </c>
      <c r="G271" s="115" t="str">
        <f t="shared" si="35"/>
        <v>-</v>
      </c>
      <c r="H271" s="115" t="str">
        <f t="shared" si="35"/>
        <v>-</v>
      </c>
      <c r="I271" s="115" t="str">
        <f t="shared" si="35"/>
        <v>-</v>
      </c>
      <c r="J271" s="115" t="str">
        <f t="shared" si="35"/>
        <v>-</v>
      </c>
      <c r="K271" s="115" t="str">
        <f t="shared" si="35"/>
        <v>-</v>
      </c>
      <c r="L271" s="115" t="str">
        <f t="shared" si="35"/>
        <v>-</v>
      </c>
      <c r="M271" s="115" t="str">
        <f t="shared" si="35"/>
        <v>-</v>
      </c>
      <c r="N271" s="115" t="str">
        <f t="shared" si="35"/>
        <v>-</v>
      </c>
      <c r="O271" s="115" t="str">
        <f t="shared" si="35"/>
        <v>-</v>
      </c>
      <c r="P271" s="115" t="str">
        <f t="shared" si="35"/>
        <v>-</v>
      </c>
      <c r="Q271" s="115" t="str">
        <f t="shared" si="35"/>
        <v>-</v>
      </c>
      <c r="R271" s="115" t="str">
        <f t="shared" si="35"/>
        <v>-</v>
      </c>
      <c r="S271" s="115" t="str">
        <f t="shared" si="35"/>
        <v>-</v>
      </c>
      <c r="T271" s="115" t="str">
        <f t="shared" si="35"/>
        <v>-</v>
      </c>
      <c r="U271" s="115" t="str">
        <f t="shared" si="35"/>
        <v>-</v>
      </c>
      <c r="V271" s="115" t="str">
        <f t="shared" si="35"/>
        <v>-</v>
      </c>
      <c r="W271" s="115" t="str">
        <f t="shared" si="35"/>
        <v>-</v>
      </c>
      <c r="X271" s="115" t="str">
        <f t="shared" si="35"/>
        <v>-</v>
      </c>
      <c r="Y271" s="115" t="str">
        <f t="shared" si="33"/>
        <v>-</v>
      </c>
      <c r="Z271" s="115" t="str">
        <f t="shared" si="33"/>
        <v>-</v>
      </c>
      <c r="AA271" s="115" t="str">
        <f t="shared" si="33"/>
        <v>-</v>
      </c>
      <c r="AB271" s="115" t="str">
        <f t="shared" si="33"/>
        <v>-</v>
      </c>
      <c r="AC271" s="115" t="str">
        <f t="shared" si="33"/>
        <v>-</v>
      </c>
      <c r="AD271" s="115" t="str">
        <f t="shared" si="33"/>
        <v>-</v>
      </c>
      <c r="AE271" s="115" t="str">
        <f t="shared" si="33"/>
        <v>-</v>
      </c>
      <c r="AF271" s="115" t="str">
        <f t="shared" si="30"/>
        <v>-</v>
      </c>
      <c r="AG271" s="115" t="str">
        <f t="shared" si="30"/>
        <v>-</v>
      </c>
      <c r="AH271" s="115" t="str">
        <f t="shared" si="30"/>
        <v>-</v>
      </c>
      <c r="AI271" s="115" t="str">
        <f t="shared" si="30"/>
        <v>-</v>
      </c>
      <c r="AJ271" s="115" t="str">
        <f t="shared" si="30"/>
        <v>-</v>
      </c>
      <c r="AK271" s="115" t="str">
        <f t="shared" si="30"/>
        <v>-</v>
      </c>
      <c r="AL271" s="115" t="str">
        <f t="shared" si="30"/>
        <v>-</v>
      </c>
      <c r="AM271" s="115" t="str">
        <f t="shared" si="30"/>
        <v>-</v>
      </c>
      <c r="AN271" s="115" t="str">
        <f t="shared" si="30"/>
        <v>-</v>
      </c>
      <c r="AO271" s="115" t="str">
        <f t="shared" ref="Y271:BG286" si="36">IF(AND(OR(AO75&gt;=10,AO75&lt;=3),AO174="НЕТ"),"!!!","-")</f>
        <v>-</v>
      </c>
      <c r="AP271" s="115" t="str">
        <f t="shared" si="31"/>
        <v>-</v>
      </c>
      <c r="AQ271" s="115" t="str">
        <f t="shared" si="31"/>
        <v>-</v>
      </c>
      <c r="AR271" s="115" t="str">
        <f t="shared" si="31"/>
        <v>-</v>
      </c>
      <c r="AS271" s="115" t="str">
        <f t="shared" si="31"/>
        <v>-</v>
      </c>
      <c r="AT271" s="115" t="str">
        <f t="shared" si="31"/>
        <v>-</v>
      </c>
      <c r="AU271" s="115" t="str">
        <f t="shared" si="31"/>
        <v>-</v>
      </c>
      <c r="AV271" s="115" t="str">
        <f t="shared" si="31"/>
        <v>-</v>
      </c>
      <c r="AW271" s="115" t="str">
        <f t="shared" si="31"/>
        <v>-</v>
      </c>
      <c r="AX271" s="115" t="str">
        <f t="shared" si="31"/>
        <v>-</v>
      </c>
      <c r="AY271" s="115" t="str">
        <f t="shared" si="36"/>
        <v>-</v>
      </c>
      <c r="AZ271" s="115" t="str">
        <f t="shared" si="36"/>
        <v>-</v>
      </c>
      <c r="BA271" s="115" t="str">
        <f t="shared" si="36"/>
        <v>-</v>
      </c>
      <c r="BB271" s="115" t="str">
        <f t="shared" si="36"/>
        <v>-</v>
      </c>
      <c r="BC271" s="115" t="str">
        <f t="shared" si="36"/>
        <v>-</v>
      </c>
      <c r="BD271" s="115" t="str">
        <f t="shared" si="36"/>
        <v>-</v>
      </c>
      <c r="BE271" s="115" t="str">
        <f t="shared" si="36"/>
        <v>-</v>
      </c>
      <c r="BF271" s="115" t="str">
        <f t="shared" si="36"/>
        <v>-</v>
      </c>
      <c r="BG271" s="115" t="str">
        <f t="shared" si="36"/>
        <v>-</v>
      </c>
      <c r="BH271" s="116"/>
      <c r="BI271" s="114"/>
    </row>
    <row r="272" spans="1:61">
      <c r="A272" s="38">
        <f t="shared" si="34"/>
        <v>74</v>
      </c>
      <c r="B272" s="115" t="str">
        <f t="shared" si="35"/>
        <v>-</v>
      </c>
      <c r="C272" s="115" t="str">
        <f t="shared" si="35"/>
        <v>-</v>
      </c>
      <c r="D272" s="115" t="str">
        <f t="shared" si="35"/>
        <v>-</v>
      </c>
      <c r="E272" s="115" t="str">
        <f t="shared" si="35"/>
        <v>-</v>
      </c>
      <c r="F272" s="115" t="str">
        <f t="shared" si="35"/>
        <v>-</v>
      </c>
      <c r="G272" s="115" t="str">
        <f t="shared" si="35"/>
        <v>-</v>
      </c>
      <c r="H272" s="115" t="str">
        <f t="shared" si="35"/>
        <v>-</v>
      </c>
      <c r="I272" s="115" t="str">
        <f t="shared" si="35"/>
        <v>-</v>
      </c>
      <c r="J272" s="115" t="str">
        <f t="shared" si="35"/>
        <v>-</v>
      </c>
      <c r="K272" s="115" t="str">
        <f t="shared" si="35"/>
        <v>-</v>
      </c>
      <c r="L272" s="115" t="str">
        <f t="shared" si="35"/>
        <v>-</v>
      </c>
      <c r="M272" s="115" t="str">
        <f t="shared" si="35"/>
        <v>-</v>
      </c>
      <c r="N272" s="115" t="str">
        <f t="shared" si="35"/>
        <v>-</v>
      </c>
      <c r="O272" s="115" t="str">
        <f t="shared" si="35"/>
        <v>-</v>
      </c>
      <c r="P272" s="115" t="str">
        <f t="shared" si="35"/>
        <v>-</v>
      </c>
      <c r="Q272" s="115" t="str">
        <f t="shared" si="35"/>
        <v>-</v>
      </c>
      <c r="R272" s="115" t="str">
        <f t="shared" si="35"/>
        <v>-</v>
      </c>
      <c r="S272" s="115" t="str">
        <f t="shared" si="35"/>
        <v>-</v>
      </c>
      <c r="T272" s="115" t="str">
        <f t="shared" si="35"/>
        <v>-</v>
      </c>
      <c r="U272" s="115" t="str">
        <f t="shared" si="35"/>
        <v>-</v>
      </c>
      <c r="V272" s="115" t="str">
        <f t="shared" si="35"/>
        <v>-</v>
      </c>
      <c r="W272" s="115" t="str">
        <f t="shared" si="35"/>
        <v>-</v>
      </c>
      <c r="X272" s="115" t="str">
        <f t="shared" si="35"/>
        <v>-</v>
      </c>
      <c r="Y272" s="115" t="str">
        <f t="shared" si="36"/>
        <v>-</v>
      </c>
      <c r="Z272" s="115" t="str">
        <f t="shared" si="36"/>
        <v>-</v>
      </c>
      <c r="AA272" s="115" t="str">
        <f t="shared" si="36"/>
        <v>-</v>
      </c>
      <c r="AB272" s="115" t="str">
        <f t="shared" si="36"/>
        <v>-</v>
      </c>
      <c r="AC272" s="115" t="str">
        <f t="shared" si="36"/>
        <v>-</v>
      </c>
      <c r="AD272" s="115" t="str">
        <f t="shared" si="36"/>
        <v>-</v>
      </c>
      <c r="AE272" s="115" t="str">
        <f t="shared" si="36"/>
        <v>-</v>
      </c>
      <c r="AF272" s="115" t="str">
        <f t="shared" si="30"/>
        <v>-</v>
      </c>
      <c r="AG272" s="115" t="str">
        <f t="shared" si="30"/>
        <v>-</v>
      </c>
      <c r="AH272" s="115" t="str">
        <f t="shared" si="30"/>
        <v>-</v>
      </c>
      <c r="AI272" s="115" t="str">
        <f t="shared" si="30"/>
        <v>-</v>
      </c>
      <c r="AJ272" s="115" t="str">
        <f t="shared" si="30"/>
        <v>-</v>
      </c>
      <c r="AK272" s="115" t="str">
        <f t="shared" si="30"/>
        <v>-</v>
      </c>
      <c r="AL272" s="115" t="str">
        <f t="shared" si="30"/>
        <v>-</v>
      </c>
      <c r="AM272" s="115" t="str">
        <f t="shared" si="30"/>
        <v>-</v>
      </c>
      <c r="AN272" s="115" t="str">
        <f t="shared" si="30"/>
        <v>-</v>
      </c>
      <c r="AO272" s="115" t="str">
        <f t="shared" si="36"/>
        <v>-</v>
      </c>
      <c r="AP272" s="115" t="str">
        <f t="shared" si="31"/>
        <v>-</v>
      </c>
      <c r="AQ272" s="115" t="str">
        <f t="shared" si="31"/>
        <v>-</v>
      </c>
      <c r="AR272" s="115" t="str">
        <f t="shared" si="31"/>
        <v>-</v>
      </c>
      <c r="AS272" s="115" t="str">
        <f t="shared" si="31"/>
        <v>-</v>
      </c>
      <c r="AT272" s="115" t="str">
        <f t="shared" si="31"/>
        <v>-</v>
      </c>
      <c r="AU272" s="115" t="str">
        <f t="shared" si="31"/>
        <v>-</v>
      </c>
      <c r="AV272" s="115" t="str">
        <f t="shared" si="31"/>
        <v>-</v>
      </c>
      <c r="AW272" s="115" t="str">
        <f t="shared" si="31"/>
        <v>-</v>
      </c>
      <c r="AX272" s="115" t="str">
        <f t="shared" si="31"/>
        <v>-</v>
      </c>
      <c r="AY272" s="115" t="str">
        <f t="shared" si="36"/>
        <v>-</v>
      </c>
      <c r="AZ272" s="115" t="str">
        <f t="shared" si="36"/>
        <v>-</v>
      </c>
      <c r="BA272" s="115" t="str">
        <f t="shared" si="36"/>
        <v>-</v>
      </c>
      <c r="BB272" s="115" t="str">
        <f t="shared" si="36"/>
        <v>-</v>
      </c>
      <c r="BC272" s="115" t="str">
        <f t="shared" si="36"/>
        <v>-</v>
      </c>
      <c r="BD272" s="115" t="str">
        <f t="shared" si="36"/>
        <v>-</v>
      </c>
      <c r="BE272" s="115" t="str">
        <f t="shared" si="36"/>
        <v>-</v>
      </c>
      <c r="BF272" s="115" t="str">
        <f t="shared" si="36"/>
        <v>-</v>
      </c>
      <c r="BG272" s="115" t="str">
        <f t="shared" si="36"/>
        <v>-</v>
      </c>
      <c r="BH272" s="116"/>
      <c r="BI272" s="114"/>
    </row>
    <row r="273" spans="1:61">
      <c r="A273" s="38">
        <f t="shared" si="34"/>
        <v>75</v>
      </c>
      <c r="B273" s="115" t="str">
        <f t="shared" si="35"/>
        <v>-</v>
      </c>
      <c r="C273" s="115" t="str">
        <f t="shared" si="35"/>
        <v>-</v>
      </c>
      <c r="D273" s="115" t="str">
        <f t="shared" si="35"/>
        <v>-</v>
      </c>
      <c r="E273" s="115" t="str">
        <f t="shared" si="35"/>
        <v>-</v>
      </c>
      <c r="F273" s="115" t="str">
        <f t="shared" si="35"/>
        <v>-</v>
      </c>
      <c r="G273" s="115" t="str">
        <f t="shared" si="35"/>
        <v>-</v>
      </c>
      <c r="H273" s="115" t="str">
        <f t="shared" si="35"/>
        <v>-</v>
      </c>
      <c r="I273" s="115" t="str">
        <f t="shared" si="35"/>
        <v>-</v>
      </c>
      <c r="J273" s="115" t="str">
        <f t="shared" si="35"/>
        <v>-</v>
      </c>
      <c r="K273" s="115" t="str">
        <f t="shared" si="35"/>
        <v>-</v>
      </c>
      <c r="L273" s="115" t="str">
        <f t="shared" si="35"/>
        <v>-</v>
      </c>
      <c r="M273" s="115" t="str">
        <f t="shared" si="35"/>
        <v>-</v>
      </c>
      <c r="N273" s="115" t="str">
        <f t="shared" si="35"/>
        <v>-</v>
      </c>
      <c r="O273" s="115" t="str">
        <f t="shared" si="35"/>
        <v>-</v>
      </c>
      <c r="P273" s="115" t="str">
        <f t="shared" si="35"/>
        <v>-</v>
      </c>
      <c r="Q273" s="115" t="str">
        <f t="shared" si="35"/>
        <v>-</v>
      </c>
      <c r="R273" s="115" t="str">
        <f t="shared" si="35"/>
        <v>-</v>
      </c>
      <c r="S273" s="115" t="str">
        <f t="shared" si="35"/>
        <v>-</v>
      </c>
      <c r="T273" s="115" t="str">
        <f t="shared" si="35"/>
        <v>-</v>
      </c>
      <c r="U273" s="115" t="str">
        <f t="shared" si="35"/>
        <v>-</v>
      </c>
      <c r="V273" s="115" t="str">
        <f t="shared" si="35"/>
        <v>-</v>
      </c>
      <c r="W273" s="115" t="str">
        <f t="shared" si="35"/>
        <v>-</v>
      </c>
      <c r="X273" s="115" t="str">
        <f t="shared" si="35"/>
        <v>-</v>
      </c>
      <c r="Y273" s="115" t="str">
        <f t="shared" si="36"/>
        <v>-</v>
      </c>
      <c r="Z273" s="115" t="str">
        <f t="shared" si="36"/>
        <v>-</v>
      </c>
      <c r="AA273" s="115" t="str">
        <f t="shared" si="36"/>
        <v>-</v>
      </c>
      <c r="AB273" s="115" t="str">
        <f t="shared" si="36"/>
        <v>-</v>
      </c>
      <c r="AC273" s="115" t="str">
        <f t="shared" si="36"/>
        <v>-</v>
      </c>
      <c r="AD273" s="115" t="str">
        <f t="shared" si="36"/>
        <v>-</v>
      </c>
      <c r="AE273" s="115" t="str">
        <f t="shared" si="36"/>
        <v>-</v>
      </c>
      <c r="AF273" s="115" t="str">
        <f t="shared" si="30"/>
        <v>-</v>
      </c>
      <c r="AG273" s="115" t="str">
        <f t="shared" si="30"/>
        <v>-</v>
      </c>
      <c r="AH273" s="115" t="str">
        <f t="shared" si="30"/>
        <v>-</v>
      </c>
      <c r="AI273" s="115" t="str">
        <f t="shared" si="30"/>
        <v>-</v>
      </c>
      <c r="AJ273" s="115" t="str">
        <f t="shared" si="30"/>
        <v>-</v>
      </c>
      <c r="AK273" s="115" t="str">
        <f t="shared" si="30"/>
        <v>-</v>
      </c>
      <c r="AL273" s="115" t="str">
        <f t="shared" si="30"/>
        <v>-</v>
      </c>
      <c r="AM273" s="115" t="str">
        <f t="shared" si="30"/>
        <v>-</v>
      </c>
      <c r="AN273" s="115" t="str">
        <f t="shared" si="30"/>
        <v>-</v>
      </c>
      <c r="AO273" s="115" t="str">
        <f t="shared" si="36"/>
        <v>-</v>
      </c>
      <c r="AP273" s="115" t="str">
        <f t="shared" si="31"/>
        <v>-</v>
      </c>
      <c r="AQ273" s="115" t="str">
        <f t="shared" si="31"/>
        <v>-</v>
      </c>
      <c r="AR273" s="115" t="str">
        <f t="shared" si="31"/>
        <v>-</v>
      </c>
      <c r="AS273" s="115" t="str">
        <f t="shared" si="31"/>
        <v>-</v>
      </c>
      <c r="AT273" s="115" t="str">
        <f t="shared" si="31"/>
        <v>-</v>
      </c>
      <c r="AU273" s="115" t="str">
        <f t="shared" si="31"/>
        <v>-</v>
      </c>
      <c r="AV273" s="115" t="str">
        <f t="shared" si="31"/>
        <v>-</v>
      </c>
      <c r="AW273" s="115" t="str">
        <f t="shared" si="31"/>
        <v>-</v>
      </c>
      <c r="AX273" s="115" t="str">
        <f t="shared" si="31"/>
        <v>-</v>
      </c>
      <c r="AY273" s="115" t="str">
        <f t="shared" si="36"/>
        <v>-</v>
      </c>
      <c r="AZ273" s="115" t="str">
        <f t="shared" si="36"/>
        <v>-</v>
      </c>
      <c r="BA273" s="115" t="str">
        <f t="shared" si="36"/>
        <v>-</v>
      </c>
      <c r="BB273" s="115" t="str">
        <f t="shared" si="36"/>
        <v>-</v>
      </c>
      <c r="BC273" s="115" t="str">
        <f t="shared" si="36"/>
        <v>-</v>
      </c>
      <c r="BD273" s="115" t="str">
        <f t="shared" si="36"/>
        <v>-</v>
      </c>
      <c r="BE273" s="115" t="str">
        <f t="shared" si="36"/>
        <v>-</v>
      </c>
      <c r="BF273" s="115" t="str">
        <f t="shared" si="36"/>
        <v>-</v>
      </c>
      <c r="BG273" s="115" t="str">
        <f t="shared" si="36"/>
        <v>-</v>
      </c>
      <c r="BH273" s="116"/>
      <c r="BI273" s="114"/>
    </row>
    <row r="274" spans="1:61">
      <c r="A274" s="38">
        <f t="shared" si="34"/>
        <v>76</v>
      </c>
      <c r="B274" s="115" t="str">
        <f t="shared" si="35"/>
        <v>-</v>
      </c>
      <c r="C274" s="115" t="str">
        <f t="shared" si="35"/>
        <v>-</v>
      </c>
      <c r="D274" s="115" t="str">
        <f t="shared" si="35"/>
        <v>-</v>
      </c>
      <c r="E274" s="115" t="str">
        <f t="shared" si="35"/>
        <v>-</v>
      </c>
      <c r="F274" s="115" t="str">
        <f t="shared" si="35"/>
        <v>-</v>
      </c>
      <c r="G274" s="115" t="str">
        <f t="shared" si="35"/>
        <v>-</v>
      </c>
      <c r="H274" s="115" t="str">
        <f t="shared" si="35"/>
        <v>-</v>
      </c>
      <c r="I274" s="115" t="str">
        <f t="shared" si="35"/>
        <v>-</v>
      </c>
      <c r="J274" s="115" t="str">
        <f t="shared" si="35"/>
        <v>-</v>
      </c>
      <c r="K274" s="115" t="str">
        <f t="shared" si="35"/>
        <v>-</v>
      </c>
      <c r="L274" s="115" t="str">
        <f t="shared" si="35"/>
        <v>-</v>
      </c>
      <c r="M274" s="115" t="str">
        <f t="shared" si="35"/>
        <v>-</v>
      </c>
      <c r="N274" s="115" t="str">
        <f t="shared" si="35"/>
        <v>-</v>
      </c>
      <c r="O274" s="115" t="str">
        <f t="shared" si="35"/>
        <v>-</v>
      </c>
      <c r="P274" s="115" t="str">
        <f t="shared" si="35"/>
        <v>-</v>
      </c>
      <c r="Q274" s="115" t="str">
        <f t="shared" si="35"/>
        <v>-</v>
      </c>
      <c r="R274" s="115" t="str">
        <f t="shared" si="35"/>
        <v>-</v>
      </c>
      <c r="S274" s="115" t="str">
        <f t="shared" si="35"/>
        <v>-</v>
      </c>
      <c r="T274" s="115" t="str">
        <f t="shared" si="35"/>
        <v>-</v>
      </c>
      <c r="U274" s="115" t="str">
        <f t="shared" si="35"/>
        <v>-</v>
      </c>
      <c r="V274" s="115" t="str">
        <f t="shared" si="35"/>
        <v>-</v>
      </c>
      <c r="W274" s="115" t="str">
        <f t="shared" si="35"/>
        <v>-</v>
      </c>
      <c r="X274" s="115" t="str">
        <f t="shared" si="35"/>
        <v>-</v>
      </c>
      <c r="Y274" s="115" t="str">
        <f t="shared" si="36"/>
        <v>-</v>
      </c>
      <c r="Z274" s="115" t="str">
        <f t="shared" si="36"/>
        <v>-</v>
      </c>
      <c r="AA274" s="115" t="str">
        <f t="shared" si="36"/>
        <v>-</v>
      </c>
      <c r="AB274" s="115" t="str">
        <f t="shared" si="36"/>
        <v>-</v>
      </c>
      <c r="AC274" s="115" t="str">
        <f t="shared" si="36"/>
        <v>-</v>
      </c>
      <c r="AD274" s="115" t="str">
        <f t="shared" si="36"/>
        <v>-</v>
      </c>
      <c r="AE274" s="115" t="str">
        <f t="shared" si="36"/>
        <v>-</v>
      </c>
      <c r="AF274" s="115" t="str">
        <f t="shared" si="30"/>
        <v>-</v>
      </c>
      <c r="AG274" s="115" t="str">
        <f t="shared" si="30"/>
        <v>-</v>
      </c>
      <c r="AH274" s="115" t="str">
        <f t="shared" si="30"/>
        <v>-</v>
      </c>
      <c r="AI274" s="115" t="str">
        <f t="shared" si="30"/>
        <v>-</v>
      </c>
      <c r="AJ274" s="115" t="str">
        <f t="shared" si="30"/>
        <v>-</v>
      </c>
      <c r="AK274" s="115" t="str">
        <f t="shared" si="30"/>
        <v>-</v>
      </c>
      <c r="AL274" s="115" t="str">
        <f t="shared" si="30"/>
        <v>-</v>
      </c>
      <c r="AM274" s="115" t="str">
        <f t="shared" si="30"/>
        <v>-</v>
      </c>
      <c r="AN274" s="115" t="str">
        <f t="shared" si="30"/>
        <v>-</v>
      </c>
      <c r="AO274" s="115" t="str">
        <f t="shared" si="36"/>
        <v>-</v>
      </c>
      <c r="AP274" s="115" t="str">
        <f t="shared" si="31"/>
        <v>-</v>
      </c>
      <c r="AQ274" s="115" t="str">
        <f t="shared" si="31"/>
        <v>-</v>
      </c>
      <c r="AR274" s="115" t="str">
        <f t="shared" si="31"/>
        <v>-</v>
      </c>
      <c r="AS274" s="115" t="str">
        <f t="shared" si="31"/>
        <v>-</v>
      </c>
      <c r="AT274" s="115" t="str">
        <f t="shared" si="31"/>
        <v>-</v>
      </c>
      <c r="AU274" s="115" t="str">
        <f t="shared" si="31"/>
        <v>-</v>
      </c>
      <c r="AV274" s="115" t="str">
        <f t="shared" si="31"/>
        <v>-</v>
      </c>
      <c r="AW274" s="115" t="str">
        <f t="shared" si="31"/>
        <v>-</v>
      </c>
      <c r="AX274" s="115" t="str">
        <f t="shared" si="31"/>
        <v>-</v>
      </c>
      <c r="AY274" s="115" t="str">
        <f t="shared" si="36"/>
        <v>-</v>
      </c>
      <c r="AZ274" s="115" t="str">
        <f t="shared" si="36"/>
        <v>-</v>
      </c>
      <c r="BA274" s="115" t="str">
        <f t="shared" si="36"/>
        <v>-</v>
      </c>
      <c r="BB274" s="115" t="str">
        <f t="shared" si="36"/>
        <v>-</v>
      </c>
      <c r="BC274" s="115" t="str">
        <f t="shared" si="36"/>
        <v>-</v>
      </c>
      <c r="BD274" s="115" t="str">
        <f t="shared" si="36"/>
        <v>-</v>
      </c>
      <c r="BE274" s="115" t="str">
        <f t="shared" si="36"/>
        <v>-</v>
      </c>
      <c r="BF274" s="115" t="str">
        <f t="shared" si="36"/>
        <v>-</v>
      </c>
      <c r="BG274" s="115" t="str">
        <f t="shared" si="36"/>
        <v>-</v>
      </c>
      <c r="BH274" s="116"/>
      <c r="BI274" s="114"/>
    </row>
    <row r="275" spans="1:61">
      <c r="A275" s="38">
        <f t="shared" si="34"/>
        <v>77</v>
      </c>
      <c r="B275" s="115" t="str">
        <f t="shared" si="35"/>
        <v>-</v>
      </c>
      <c r="C275" s="115" t="str">
        <f t="shared" si="35"/>
        <v>-</v>
      </c>
      <c r="D275" s="115" t="str">
        <f t="shared" si="35"/>
        <v>-</v>
      </c>
      <c r="E275" s="115" t="str">
        <f t="shared" si="35"/>
        <v>-</v>
      </c>
      <c r="F275" s="115" t="str">
        <f t="shared" si="35"/>
        <v>-</v>
      </c>
      <c r="G275" s="115" t="str">
        <f t="shared" si="35"/>
        <v>-</v>
      </c>
      <c r="H275" s="115" t="str">
        <f t="shared" si="35"/>
        <v>-</v>
      </c>
      <c r="I275" s="115" t="str">
        <f t="shared" si="35"/>
        <v>-</v>
      </c>
      <c r="J275" s="115" t="str">
        <f t="shared" si="35"/>
        <v>-</v>
      </c>
      <c r="K275" s="115" t="str">
        <f t="shared" si="35"/>
        <v>-</v>
      </c>
      <c r="L275" s="115" t="str">
        <f t="shared" si="35"/>
        <v>-</v>
      </c>
      <c r="M275" s="115" t="str">
        <f t="shared" si="35"/>
        <v>-</v>
      </c>
      <c r="N275" s="115" t="str">
        <f t="shared" si="35"/>
        <v>-</v>
      </c>
      <c r="O275" s="115" t="str">
        <f t="shared" si="35"/>
        <v>-</v>
      </c>
      <c r="P275" s="115" t="str">
        <f t="shared" si="35"/>
        <v>-</v>
      </c>
      <c r="Q275" s="115" t="str">
        <f t="shared" si="35"/>
        <v>-</v>
      </c>
      <c r="R275" s="115" t="str">
        <f t="shared" si="35"/>
        <v>-</v>
      </c>
      <c r="S275" s="115" t="str">
        <f t="shared" si="35"/>
        <v>-</v>
      </c>
      <c r="T275" s="115" t="str">
        <f t="shared" si="35"/>
        <v>-</v>
      </c>
      <c r="U275" s="115" t="str">
        <f t="shared" si="35"/>
        <v>-</v>
      </c>
      <c r="V275" s="115" t="str">
        <f t="shared" si="35"/>
        <v>-</v>
      </c>
      <c r="W275" s="115" t="str">
        <f t="shared" si="35"/>
        <v>-</v>
      </c>
      <c r="X275" s="115" t="str">
        <f t="shared" si="35"/>
        <v>-</v>
      </c>
      <c r="Y275" s="115" t="str">
        <f t="shared" si="36"/>
        <v>-</v>
      </c>
      <c r="Z275" s="115" t="str">
        <f t="shared" si="36"/>
        <v>-</v>
      </c>
      <c r="AA275" s="115" t="str">
        <f t="shared" si="36"/>
        <v>-</v>
      </c>
      <c r="AB275" s="115" t="str">
        <f t="shared" si="36"/>
        <v>-</v>
      </c>
      <c r="AC275" s="115" t="str">
        <f t="shared" si="36"/>
        <v>-</v>
      </c>
      <c r="AD275" s="115" t="str">
        <f t="shared" si="36"/>
        <v>-</v>
      </c>
      <c r="AE275" s="115" t="str">
        <f t="shared" si="36"/>
        <v>-</v>
      </c>
      <c r="AF275" s="115" t="str">
        <f t="shared" si="30"/>
        <v>-</v>
      </c>
      <c r="AG275" s="115" t="str">
        <f t="shared" si="30"/>
        <v>-</v>
      </c>
      <c r="AH275" s="115" t="str">
        <f t="shared" si="30"/>
        <v>-</v>
      </c>
      <c r="AI275" s="115" t="str">
        <f t="shared" si="30"/>
        <v>-</v>
      </c>
      <c r="AJ275" s="115" t="str">
        <f t="shared" si="30"/>
        <v>-</v>
      </c>
      <c r="AK275" s="115" t="str">
        <f t="shared" si="30"/>
        <v>-</v>
      </c>
      <c r="AL275" s="115" t="str">
        <f t="shared" si="30"/>
        <v>-</v>
      </c>
      <c r="AM275" s="115" t="str">
        <f t="shared" si="30"/>
        <v>-</v>
      </c>
      <c r="AN275" s="115" t="str">
        <f t="shared" si="30"/>
        <v>-</v>
      </c>
      <c r="AO275" s="115" t="str">
        <f t="shared" si="36"/>
        <v>-</v>
      </c>
      <c r="AP275" s="115" t="str">
        <f t="shared" si="31"/>
        <v>-</v>
      </c>
      <c r="AQ275" s="115" t="str">
        <f t="shared" si="31"/>
        <v>-</v>
      </c>
      <c r="AR275" s="115" t="str">
        <f t="shared" si="31"/>
        <v>-</v>
      </c>
      <c r="AS275" s="115" t="str">
        <f t="shared" si="31"/>
        <v>-</v>
      </c>
      <c r="AT275" s="115" t="str">
        <f t="shared" si="31"/>
        <v>-</v>
      </c>
      <c r="AU275" s="115" t="str">
        <f t="shared" si="31"/>
        <v>-</v>
      </c>
      <c r="AV275" s="115" t="str">
        <f t="shared" si="31"/>
        <v>-</v>
      </c>
      <c r="AW275" s="115" t="str">
        <f t="shared" si="31"/>
        <v>-</v>
      </c>
      <c r="AX275" s="115" t="str">
        <f t="shared" si="31"/>
        <v>-</v>
      </c>
      <c r="AY275" s="115" t="str">
        <f t="shared" si="36"/>
        <v>-</v>
      </c>
      <c r="AZ275" s="115" t="str">
        <f t="shared" si="36"/>
        <v>-</v>
      </c>
      <c r="BA275" s="115" t="str">
        <f t="shared" si="36"/>
        <v>-</v>
      </c>
      <c r="BB275" s="115" t="str">
        <f t="shared" si="36"/>
        <v>-</v>
      </c>
      <c r="BC275" s="115" t="str">
        <f t="shared" si="36"/>
        <v>-</v>
      </c>
      <c r="BD275" s="115" t="str">
        <f t="shared" si="36"/>
        <v>-</v>
      </c>
      <c r="BE275" s="115" t="str">
        <f t="shared" si="36"/>
        <v>-</v>
      </c>
      <c r="BF275" s="115" t="str">
        <f t="shared" si="36"/>
        <v>-</v>
      </c>
      <c r="BG275" s="115" t="str">
        <f t="shared" si="36"/>
        <v>-</v>
      </c>
      <c r="BH275" s="116"/>
      <c r="BI275" s="114"/>
    </row>
    <row r="276" spans="1:61">
      <c r="A276" s="38">
        <f t="shared" si="34"/>
        <v>78</v>
      </c>
      <c r="B276" s="115" t="str">
        <f t="shared" si="35"/>
        <v>-</v>
      </c>
      <c r="C276" s="115" t="str">
        <f t="shared" si="35"/>
        <v>-</v>
      </c>
      <c r="D276" s="115" t="str">
        <f t="shared" si="35"/>
        <v>-</v>
      </c>
      <c r="E276" s="115" t="str">
        <f t="shared" si="35"/>
        <v>-</v>
      </c>
      <c r="F276" s="115" t="str">
        <f t="shared" si="35"/>
        <v>-</v>
      </c>
      <c r="G276" s="115" t="str">
        <f t="shared" si="35"/>
        <v>-</v>
      </c>
      <c r="H276" s="115" t="str">
        <f t="shared" si="35"/>
        <v>-</v>
      </c>
      <c r="I276" s="115" t="str">
        <f t="shared" si="35"/>
        <v>-</v>
      </c>
      <c r="J276" s="115" t="str">
        <f t="shared" si="35"/>
        <v>-</v>
      </c>
      <c r="K276" s="115" t="str">
        <f t="shared" si="35"/>
        <v>-</v>
      </c>
      <c r="L276" s="115" t="str">
        <f t="shared" si="35"/>
        <v>-</v>
      </c>
      <c r="M276" s="115" t="str">
        <f t="shared" si="35"/>
        <v>-</v>
      </c>
      <c r="N276" s="115" t="str">
        <f t="shared" si="35"/>
        <v>-</v>
      </c>
      <c r="O276" s="115" t="str">
        <f t="shared" si="35"/>
        <v>-</v>
      </c>
      <c r="P276" s="115" t="str">
        <f t="shared" si="35"/>
        <v>-</v>
      </c>
      <c r="Q276" s="115" t="str">
        <f t="shared" si="35"/>
        <v>-</v>
      </c>
      <c r="R276" s="115" t="str">
        <f t="shared" si="35"/>
        <v>-</v>
      </c>
      <c r="S276" s="115" t="str">
        <f t="shared" si="35"/>
        <v>-</v>
      </c>
      <c r="T276" s="115" t="str">
        <f t="shared" si="35"/>
        <v>-</v>
      </c>
      <c r="U276" s="115" t="str">
        <f t="shared" si="35"/>
        <v>-</v>
      </c>
      <c r="V276" s="115" t="str">
        <f t="shared" si="35"/>
        <v>-</v>
      </c>
      <c r="W276" s="115" t="str">
        <f t="shared" si="35"/>
        <v>-</v>
      </c>
      <c r="X276" s="115" t="str">
        <f t="shared" si="35"/>
        <v>-</v>
      </c>
      <c r="Y276" s="115" t="str">
        <f t="shared" si="36"/>
        <v>-</v>
      </c>
      <c r="Z276" s="115" t="str">
        <f t="shared" si="36"/>
        <v>-</v>
      </c>
      <c r="AA276" s="115" t="str">
        <f t="shared" si="36"/>
        <v>-</v>
      </c>
      <c r="AB276" s="115" t="str">
        <f t="shared" si="36"/>
        <v>-</v>
      </c>
      <c r="AC276" s="115" t="str">
        <f t="shared" si="36"/>
        <v>-</v>
      </c>
      <c r="AD276" s="115" t="str">
        <f t="shared" si="36"/>
        <v>-</v>
      </c>
      <c r="AE276" s="115" t="str">
        <f t="shared" si="36"/>
        <v>-</v>
      </c>
      <c r="AF276" s="115" t="str">
        <f t="shared" si="30"/>
        <v>-</v>
      </c>
      <c r="AG276" s="115" t="str">
        <f t="shared" si="30"/>
        <v>-</v>
      </c>
      <c r="AH276" s="115" t="str">
        <f t="shared" si="30"/>
        <v>-</v>
      </c>
      <c r="AI276" s="115" t="str">
        <f t="shared" si="30"/>
        <v>-</v>
      </c>
      <c r="AJ276" s="115" t="str">
        <f t="shared" si="30"/>
        <v>-</v>
      </c>
      <c r="AK276" s="115" t="str">
        <f t="shared" si="30"/>
        <v>-</v>
      </c>
      <c r="AL276" s="115" t="str">
        <f t="shared" si="30"/>
        <v>-</v>
      </c>
      <c r="AM276" s="115" t="str">
        <f t="shared" si="30"/>
        <v>-</v>
      </c>
      <c r="AN276" s="115" t="str">
        <f t="shared" si="30"/>
        <v>-</v>
      </c>
      <c r="AO276" s="115" t="str">
        <f t="shared" si="36"/>
        <v>-</v>
      </c>
      <c r="AP276" s="115" t="str">
        <f t="shared" si="31"/>
        <v>-</v>
      </c>
      <c r="AQ276" s="115" t="str">
        <f t="shared" si="31"/>
        <v>-</v>
      </c>
      <c r="AR276" s="115" t="str">
        <f t="shared" si="31"/>
        <v>-</v>
      </c>
      <c r="AS276" s="115" t="str">
        <f t="shared" si="31"/>
        <v>-</v>
      </c>
      <c r="AT276" s="115" t="str">
        <f t="shared" si="31"/>
        <v>-</v>
      </c>
      <c r="AU276" s="115" t="str">
        <f t="shared" si="31"/>
        <v>-</v>
      </c>
      <c r="AV276" s="115" t="str">
        <f t="shared" si="31"/>
        <v>-</v>
      </c>
      <c r="AW276" s="115" t="str">
        <f t="shared" si="31"/>
        <v>-</v>
      </c>
      <c r="AX276" s="115" t="str">
        <f t="shared" si="31"/>
        <v>-</v>
      </c>
      <c r="AY276" s="115" t="str">
        <f t="shared" si="36"/>
        <v>-</v>
      </c>
      <c r="AZ276" s="115" t="str">
        <f t="shared" si="36"/>
        <v>-</v>
      </c>
      <c r="BA276" s="115" t="str">
        <f t="shared" si="36"/>
        <v>-</v>
      </c>
      <c r="BB276" s="115" t="str">
        <f t="shared" si="36"/>
        <v>-</v>
      </c>
      <c r="BC276" s="115" t="str">
        <f t="shared" si="36"/>
        <v>-</v>
      </c>
      <c r="BD276" s="115" t="str">
        <f t="shared" si="36"/>
        <v>-</v>
      </c>
      <c r="BE276" s="115" t="str">
        <f t="shared" si="36"/>
        <v>-</v>
      </c>
      <c r="BF276" s="115" t="str">
        <f t="shared" si="36"/>
        <v>-</v>
      </c>
      <c r="BG276" s="115" t="str">
        <f t="shared" si="36"/>
        <v>-</v>
      </c>
      <c r="BH276" s="116"/>
      <c r="BI276" s="114"/>
    </row>
    <row r="277" spans="1:61">
      <c r="A277" s="38">
        <f t="shared" si="34"/>
        <v>79</v>
      </c>
      <c r="B277" s="115" t="str">
        <f t="shared" si="35"/>
        <v>-</v>
      </c>
      <c r="C277" s="115" t="str">
        <f t="shared" si="35"/>
        <v>-</v>
      </c>
      <c r="D277" s="115" t="str">
        <f t="shared" si="35"/>
        <v>-</v>
      </c>
      <c r="E277" s="115" t="str">
        <f t="shared" si="35"/>
        <v>-</v>
      </c>
      <c r="F277" s="115" t="str">
        <f t="shared" si="35"/>
        <v>-</v>
      </c>
      <c r="G277" s="115" t="str">
        <f t="shared" si="35"/>
        <v>-</v>
      </c>
      <c r="H277" s="115" t="str">
        <f t="shared" si="35"/>
        <v>-</v>
      </c>
      <c r="I277" s="115" t="str">
        <f t="shared" si="35"/>
        <v>-</v>
      </c>
      <c r="J277" s="115" t="str">
        <f t="shared" si="35"/>
        <v>-</v>
      </c>
      <c r="K277" s="115" t="str">
        <f t="shared" si="35"/>
        <v>-</v>
      </c>
      <c r="L277" s="115" t="str">
        <f t="shared" si="35"/>
        <v>-</v>
      </c>
      <c r="M277" s="115" t="str">
        <f t="shared" si="35"/>
        <v>-</v>
      </c>
      <c r="N277" s="115" t="str">
        <f t="shared" si="35"/>
        <v>-</v>
      </c>
      <c r="O277" s="115" t="str">
        <f t="shared" si="35"/>
        <v>-</v>
      </c>
      <c r="P277" s="115" t="str">
        <f t="shared" si="35"/>
        <v>-</v>
      </c>
      <c r="Q277" s="115" t="str">
        <f t="shared" si="35"/>
        <v>-</v>
      </c>
      <c r="R277" s="115" t="str">
        <f t="shared" si="35"/>
        <v>-</v>
      </c>
      <c r="S277" s="115" t="str">
        <f t="shared" si="35"/>
        <v>-</v>
      </c>
      <c r="T277" s="115" t="str">
        <f t="shared" si="35"/>
        <v>-</v>
      </c>
      <c r="U277" s="115" t="str">
        <f t="shared" si="35"/>
        <v>-</v>
      </c>
      <c r="V277" s="115" t="str">
        <f t="shared" si="35"/>
        <v>-</v>
      </c>
      <c r="W277" s="115" t="str">
        <f t="shared" si="35"/>
        <v>-</v>
      </c>
      <c r="X277" s="115" t="str">
        <f t="shared" si="35"/>
        <v>-</v>
      </c>
      <c r="Y277" s="115" t="str">
        <f t="shared" si="36"/>
        <v>-</v>
      </c>
      <c r="Z277" s="115" t="str">
        <f t="shared" si="36"/>
        <v>-</v>
      </c>
      <c r="AA277" s="115" t="str">
        <f t="shared" si="36"/>
        <v>-</v>
      </c>
      <c r="AB277" s="115" t="str">
        <f t="shared" si="36"/>
        <v>-</v>
      </c>
      <c r="AC277" s="115" t="str">
        <f t="shared" si="36"/>
        <v>-</v>
      </c>
      <c r="AD277" s="115" t="str">
        <f t="shared" si="36"/>
        <v>-</v>
      </c>
      <c r="AE277" s="115" t="str">
        <f t="shared" si="36"/>
        <v>-</v>
      </c>
      <c r="AF277" s="115" t="str">
        <f t="shared" si="30"/>
        <v>-</v>
      </c>
      <c r="AG277" s="115" t="str">
        <f t="shared" si="30"/>
        <v>-</v>
      </c>
      <c r="AH277" s="115" t="str">
        <f t="shared" si="30"/>
        <v>-</v>
      </c>
      <c r="AI277" s="115" t="str">
        <f t="shared" si="30"/>
        <v>-</v>
      </c>
      <c r="AJ277" s="115" t="str">
        <f t="shared" si="30"/>
        <v>-</v>
      </c>
      <c r="AK277" s="115" t="str">
        <f t="shared" si="30"/>
        <v>-</v>
      </c>
      <c r="AL277" s="115" t="str">
        <f t="shared" si="30"/>
        <v>-</v>
      </c>
      <c r="AM277" s="115" t="str">
        <f t="shared" si="30"/>
        <v>-</v>
      </c>
      <c r="AN277" s="115" t="str">
        <f t="shared" si="30"/>
        <v>-</v>
      </c>
      <c r="AO277" s="115" t="str">
        <f t="shared" si="36"/>
        <v>-</v>
      </c>
      <c r="AP277" s="115" t="str">
        <f t="shared" si="31"/>
        <v>-</v>
      </c>
      <c r="AQ277" s="115" t="str">
        <f t="shared" si="31"/>
        <v>-</v>
      </c>
      <c r="AR277" s="115" t="str">
        <f t="shared" si="31"/>
        <v>-</v>
      </c>
      <c r="AS277" s="115" t="str">
        <f t="shared" si="31"/>
        <v>-</v>
      </c>
      <c r="AT277" s="115" t="str">
        <f t="shared" si="31"/>
        <v>-</v>
      </c>
      <c r="AU277" s="115" t="str">
        <f t="shared" si="31"/>
        <v>-</v>
      </c>
      <c r="AV277" s="115" t="str">
        <f t="shared" si="31"/>
        <v>-</v>
      </c>
      <c r="AW277" s="115" t="str">
        <f t="shared" si="31"/>
        <v>-</v>
      </c>
      <c r="AX277" s="115" t="str">
        <f t="shared" si="31"/>
        <v>-</v>
      </c>
      <c r="AY277" s="115" t="str">
        <f t="shared" si="36"/>
        <v>-</v>
      </c>
      <c r="AZ277" s="115" t="str">
        <f t="shared" si="36"/>
        <v>-</v>
      </c>
      <c r="BA277" s="115" t="str">
        <f t="shared" si="36"/>
        <v>-</v>
      </c>
      <c r="BB277" s="115" t="str">
        <f t="shared" si="36"/>
        <v>-</v>
      </c>
      <c r="BC277" s="115" t="str">
        <f t="shared" si="36"/>
        <v>-</v>
      </c>
      <c r="BD277" s="115" t="str">
        <f t="shared" si="36"/>
        <v>-</v>
      </c>
      <c r="BE277" s="115" t="str">
        <f t="shared" si="36"/>
        <v>-</v>
      </c>
      <c r="BF277" s="115" t="str">
        <f t="shared" si="36"/>
        <v>-</v>
      </c>
      <c r="BG277" s="115" t="str">
        <f t="shared" si="36"/>
        <v>-</v>
      </c>
      <c r="BH277" s="116"/>
      <c r="BI277" s="114"/>
    </row>
    <row r="278" spans="1:61">
      <c r="A278" s="38">
        <f t="shared" si="34"/>
        <v>80</v>
      </c>
      <c r="B278" s="115" t="str">
        <f t="shared" si="35"/>
        <v>-</v>
      </c>
      <c r="C278" s="115" t="str">
        <f t="shared" si="35"/>
        <v>-</v>
      </c>
      <c r="D278" s="115" t="str">
        <f t="shared" si="35"/>
        <v>-</v>
      </c>
      <c r="E278" s="115" t="str">
        <f t="shared" si="35"/>
        <v>-</v>
      </c>
      <c r="F278" s="115" t="str">
        <f t="shared" si="35"/>
        <v>-</v>
      </c>
      <c r="G278" s="115" t="str">
        <f t="shared" si="35"/>
        <v>-</v>
      </c>
      <c r="H278" s="115" t="str">
        <f t="shared" si="35"/>
        <v>-</v>
      </c>
      <c r="I278" s="115" t="str">
        <f t="shared" si="35"/>
        <v>-</v>
      </c>
      <c r="J278" s="115" t="str">
        <f t="shared" si="35"/>
        <v>-</v>
      </c>
      <c r="K278" s="115" t="str">
        <f t="shared" si="35"/>
        <v>-</v>
      </c>
      <c r="L278" s="115" t="str">
        <f t="shared" si="35"/>
        <v>-</v>
      </c>
      <c r="M278" s="115" t="str">
        <f t="shared" si="35"/>
        <v>-</v>
      </c>
      <c r="N278" s="115" t="str">
        <f t="shared" ref="B278:X289" si="37">IF(AND(OR(N82&gt;=10,N82&lt;=3),N181="НЕТ"),"!!!","-")</f>
        <v>-</v>
      </c>
      <c r="O278" s="115" t="str">
        <f t="shared" si="37"/>
        <v>-</v>
      </c>
      <c r="P278" s="115" t="str">
        <f t="shared" si="37"/>
        <v>-</v>
      </c>
      <c r="Q278" s="115" t="str">
        <f t="shared" si="37"/>
        <v>-</v>
      </c>
      <c r="R278" s="115" t="str">
        <f t="shared" si="37"/>
        <v>-</v>
      </c>
      <c r="S278" s="115" t="str">
        <f t="shared" si="37"/>
        <v>-</v>
      </c>
      <c r="T278" s="115" t="str">
        <f t="shared" si="37"/>
        <v>-</v>
      </c>
      <c r="U278" s="115" t="str">
        <f t="shared" si="37"/>
        <v>-</v>
      </c>
      <c r="V278" s="115" t="str">
        <f t="shared" si="37"/>
        <v>-</v>
      </c>
      <c r="W278" s="115" t="str">
        <f t="shared" si="37"/>
        <v>-</v>
      </c>
      <c r="X278" s="115" t="str">
        <f t="shared" si="37"/>
        <v>-</v>
      </c>
      <c r="Y278" s="115" t="str">
        <f t="shared" si="36"/>
        <v>-</v>
      </c>
      <c r="Z278" s="115" t="str">
        <f t="shared" si="36"/>
        <v>-</v>
      </c>
      <c r="AA278" s="115" t="str">
        <f t="shared" si="36"/>
        <v>-</v>
      </c>
      <c r="AB278" s="115" t="str">
        <f t="shared" si="36"/>
        <v>-</v>
      </c>
      <c r="AC278" s="115" t="str">
        <f t="shared" si="36"/>
        <v>-</v>
      </c>
      <c r="AD278" s="115" t="str">
        <f t="shared" si="36"/>
        <v>-</v>
      </c>
      <c r="AE278" s="115" t="str">
        <f t="shared" si="36"/>
        <v>-</v>
      </c>
      <c r="AF278" s="115" t="str">
        <f t="shared" si="30"/>
        <v>-</v>
      </c>
      <c r="AG278" s="115" t="str">
        <f t="shared" si="30"/>
        <v>-</v>
      </c>
      <c r="AH278" s="115" t="str">
        <f t="shared" si="30"/>
        <v>-</v>
      </c>
      <c r="AI278" s="115" t="str">
        <f t="shared" si="30"/>
        <v>-</v>
      </c>
      <c r="AJ278" s="115" t="str">
        <f t="shared" si="30"/>
        <v>-</v>
      </c>
      <c r="AK278" s="115" t="str">
        <f t="shared" si="30"/>
        <v>-</v>
      </c>
      <c r="AL278" s="115" t="str">
        <f t="shared" si="30"/>
        <v>-</v>
      </c>
      <c r="AM278" s="115" t="str">
        <f t="shared" si="30"/>
        <v>-</v>
      </c>
      <c r="AN278" s="115" t="str">
        <f t="shared" si="30"/>
        <v>-</v>
      </c>
      <c r="AO278" s="115" t="str">
        <f t="shared" si="36"/>
        <v>-</v>
      </c>
      <c r="AP278" s="115" t="str">
        <f t="shared" si="31"/>
        <v>-</v>
      </c>
      <c r="AQ278" s="115" t="str">
        <f t="shared" si="31"/>
        <v>-</v>
      </c>
      <c r="AR278" s="115" t="str">
        <f t="shared" si="31"/>
        <v>-</v>
      </c>
      <c r="AS278" s="115" t="str">
        <f t="shared" si="31"/>
        <v>-</v>
      </c>
      <c r="AT278" s="115" t="str">
        <f t="shared" si="31"/>
        <v>-</v>
      </c>
      <c r="AU278" s="115" t="str">
        <f t="shared" si="31"/>
        <v>-</v>
      </c>
      <c r="AV278" s="115" t="str">
        <f t="shared" si="31"/>
        <v>-</v>
      </c>
      <c r="AW278" s="115" t="str">
        <f t="shared" si="31"/>
        <v>-</v>
      </c>
      <c r="AX278" s="115" t="str">
        <f t="shared" si="31"/>
        <v>-</v>
      </c>
      <c r="AY278" s="115" t="str">
        <f t="shared" si="36"/>
        <v>-</v>
      </c>
      <c r="AZ278" s="115" t="str">
        <f t="shared" si="36"/>
        <v>-</v>
      </c>
      <c r="BA278" s="115" t="str">
        <f t="shared" si="36"/>
        <v>-</v>
      </c>
      <c r="BB278" s="115" t="str">
        <f t="shared" si="36"/>
        <v>-</v>
      </c>
      <c r="BC278" s="115" t="str">
        <f t="shared" si="36"/>
        <v>-</v>
      </c>
      <c r="BD278" s="115" t="str">
        <f t="shared" si="36"/>
        <v>-</v>
      </c>
      <c r="BE278" s="115" t="str">
        <f t="shared" si="36"/>
        <v>-</v>
      </c>
      <c r="BF278" s="115" t="str">
        <f t="shared" si="36"/>
        <v>-</v>
      </c>
      <c r="BG278" s="115" t="str">
        <f t="shared" si="36"/>
        <v>-</v>
      </c>
      <c r="BH278" s="116"/>
      <c r="BI278" s="114"/>
    </row>
    <row r="279" spans="1:61">
      <c r="A279" s="38">
        <f t="shared" si="34"/>
        <v>81</v>
      </c>
      <c r="B279" s="115" t="str">
        <f t="shared" si="37"/>
        <v>-</v>
      </c>
      <c r="C279" s="115" t="str">
        <f t="shared" si="37"/>
        <v>-</v>
      </c>
      <c r="D279" s="115" t="str">
        <f t="shared" si="37"/>
        <v>-</v>
      </c>
      <c r="E279" s="115" t="str">
        <f t="shared" si="37"/>
        <v>-</v>
      </c>
      <c r="F279" s="115" t="str">
        <f t="shared" si="37"/>
        <v>-</v>
      </c>
      <c r="G279" s="115" t="str">
        <f t="shared" si="37"/>
        <v>-</v>
      </c>
      <c r="H279" s="115" t="str">
        <f t="shared" si="37"/>
        <v>-</v>
      </c>
      <c r="I279" s="115" t="str">
        <f t="shared" si="37"/>
        <v>-</v>
      </c>
      <c r="J279" s="115" t="str">
        <f t="shared" si="37"/>
        <v>-</v>
      </c>
      <c r="K279" s="115" t="str">
        <f t="shared" si="37"/>
        <v>-</v>
      </c>
      <c r="L279" s="115" t="str">
        <f t="shared" si="37"/>
        <v>-</v>
      </c>
      <c r="M279" s="115" t="str">
        <f t="shared" si="37"/>
        <v>-</v>
      </c>
      <c r="N279" s="115" t="str">
        <f t="shared" si="37"/>
        <v>-</v>
      </c>
      <c r="O279" s="115" t="str">
        <f t="shared" si="37"/>
        <v>-</v>
      </c>
      <c r="P279" s="115" t="str">
        <f t="shared" si="37"/>
        <v>-</v>
      </c>
      <c r="Q279" s="115" t="str">
        <f t="shared" si="37"/>
        <v>-</v>
      </c>
      <c r="R279" s="115" t="str">
        <f t="shared" si="37"/>
        <v>-</v>
      </c>
      <c r="S279" s="115" t="str">
        <f t="shared" si="37"/>
        <v>-</v>
      </c>
      <c r="T279" s="115" t="str">
        <f t="shared" si="37"/>
        <v>-</v>
      </c>
      <c r="U279" s="115" t="str">
        <f t="shared" si="37"/>
        <v>-</v>
      </c>
      <c r="V279" s="115" t="str">
        <f t="shared" si="37"/>
        <v>-</v>
      </c>
      <c r="W279" s="115" t="str">
        <f t="shared" si="37"/>
        <v>-</v>
      </c>
      <c r="X279" s="115" t="str">
        <f t="shared" si="37"/>
        <v>-</v>
      </c>
      <c r="Y279" s="115" t="str">
        <f t="shared" si="36"/>
        <v>-</v>
      </c>
      <c r="Z279" s="115" t="str">
        <f t="shared" si="36"/>
        <v>-</v>
      </c>
      <c r="AA279" s="115" t="str">
        <f t="shared" si="36"/>
        <v>-</v>
      </c>
      <c r="AB279" s="115" t="str">
        <f t="shared" si="36"/>
        <v>-</v>
      </c>
      <c r="AC279" s="115" t="str">
        <f t="shared" si="36"/>
        <v>-</v>
      </c>
      <c r="AD279" s="115" t="str">
        <f t="shared" si="36"/>
        <v>-</v>
      </c>
      <c r="AE279" s="115" t="str">
        <f t="shared" si="36"/>
        <v>-</v>
      </c>
      <c r="AF279" s="115" t="str">
        <f t="shared" si="30"/>
        <v>-</v>
      </c>
      <c r="AG279" s="115" t="str">
        <f t="shared" si="30"/>
        <v>-</v>
      </c>
      <c r="AH279" s="115" t="str">
        <f t="shared" si="30"/>
        <v>-</v>
      </c>
      <c r="AI279" s="115" t="str">
        <f t="shared" si="30"/>
        <v>-</v>
      </c>
      <c r="AJ279" s="115" t="str">
        <f t="shared" si="30"/>
        <v>-</v>
      </c>
      <c r="AK279" s="115" t="str">
        <f t="shared" si="30"/>
        <v>-</v>
      </c>
      <c r="AL279" s="115" t="str">
        <f t="shared" si="30"/>
        <v>-</v>
      </c>
      <c r="AM279" s="115" t="str">
        <f t="shared" si="30"/>
        <v>-</v>
      </c>
      <c r="AN279" s="115" t="str">
        <f t="shared" si="30"/>
        <v>-</v>
      </c>
      <c r="AO279" s="115" t="str">
        <f t="shared" si="36"/>
        <v>-</v>
      </c>
      <c r="AP279" s="115" t="str">
        <f t="shared" si="31"/>
        <v>-</v>
      </c>
      <c r="AQ279" s="115" t="str">
        <f t="shared" si="31"/>
        <v>-</v>
      </c>
      <c r="AR279" s="115" t="str">
        <f t="shared" si="31"/>
        <v>-</v>
      </c>
      <c r="AS279" s="115" t="str">
        <f t="shared" si="31"/>
        <v>-</v>
      </c>
      <c r="AT279" s="115" t="str">
        <f t="shared" si="31"/>
        <v>-</v>
      </c>
      <c r="AU279" s="115" t="str">
        <f t="shared" si="31"/>
        <v>-</v>
      </c>
      <c r="AV279" s="115" t="str">
        <f t="shared" si="31"/>
        <v>-</v>
      </c>
      <c r="AW279" s="115" t="str">
        <f t="shared" si="31"/>
        <v>-</v>
      </c>
      <c r="AX279" s="115" t="str">
        <f t="shared" si="31"/>
        <v>-</v>
      </c>
      <c r="AY279" s="115" t="str">
        <f t="shared" si="36"/>
        <v>-</v>
      </c>
      <c r="AZ279" s="115" t="str">
        <f t="shared" si="36"/>
        <v>-</v>
      </c>
      <c r="BA279" s="115" t="str">
        <f t="shared" si="36"/>
        <v>-</v>
      </c>
      <c r="BB279" s="115" t="str">
        <f t="shared" si="36"/>
        <v>-</v>
      </c>
      <c r="BC279" s="115" t="str">
        <f t="shared" si="36"/>
        <v>-</v>
      </c>
      <c r="BD279" s="115" t="str">
        <f t="shared" si="36"/>
        <v>-</v>
      </c>
      <c r="BE279" s="115" t="str">
        <f t="shared" si="36"/>
        <v>-</v>
      </c>
      <c r="BF279" s="115" t="str">
        <f t="shared" si="36"/>
        <v>-</v>
      </c>
      <c r="BG279" s="115" t="str">
        <f t="shared" si="36"/>
        <v>-</v>
      </c>
      <c r="BH279" s="116"/>
      <c r="BI279" s="114"/>
    </row>
    <row r="280" spans="1:61">
      <c r="A280" s="38">
        <f t="shared" si="34"/>
        <v>82</v>
      </c>
      <c r="B280" s="115" t="str">
        <f t="shared" si="37"/>
        <v>-</v>
      </c>
      <c r="C280" s="115" t="str">
        <f t="shared" si="37"/>
        <v>-</v>
      </c>
      <c r="D280" s="115" t="str">
        <f t="shared" si="37"/>
        <v>-</v>
      </c>
      <c r="E280" s="115" t="str">
        <f t="shared" si="37"/>
        <v>-</v>
      </c>
      <c r="F280" s="115" t="str">
        <f t="shared" si="37"/>
        <v>-</v>
      </c>
      <c r="G280" s="115" t="str">
        <f t="shared" si="37"/>
        <v>-</v>
      </c>
      <c r="H280" s="115" t="str">
        <f t="shared" si="37"/>
        <v>-</v>
      </c>
      <c r="I280" s="115" t="str">
        <f t="shared" si="37"/>
        <v>-</v>
      </c>
      <c r="J280" s="115" t="str">
        <f t="shared" si="37"/>
        <v>-</v>
      </c>
      <c r="K280" s="115" t="str">
        <f t="shared" si="37"/>
        <v>-</v>
      </c>
      <c r="L280" s="115" t="str">
        <f t="shared" si="37"/>
        <v>-</v>
      </c>
      <c r="M280" s="115" t="str">
        <f t="shared" si="37"/>
        <v>-</v>
      </c>
      <c r="N280" s="115" t="str">
        <f t="shared" si="37"/>
        <v>-</v>
      </c>
      <c r="O280" s="115" t="str">
        <f t="shared" si="37"/>
        <v>-</v>
      </c>
      <c r="P280" s="115" t="str">
        <f t="shared" si="37"/>
        <v>-</v>
      </c>
      <c r="Q280" s="115" t="str">
        <f t="shared" si="37"/>
        <v>-</v>
      </c>
      <c r="R280" s="115" t="str">
        <f t="shared" si="37"/>
        <v>-</v>
      </c>
      <c r="S280" s="115" t="str">
        <f t="shared" si="37"/>
        <v>-</v>
      </c>
      <c r="T280" s="115" t="str">
        <f t="shared" si="37"/>
        <v>-</v>
      </c>
      <c r="U280" s="115" t="str">
        <f t="shared" si="37"/>
        <v>-</v>
      </c>
      <c r="V280" s="115" t="str">
        <f t="shared" si="37"/>
        <v>-</v>
      </c>
      <c r="W280" s="115" t="str">
        <f t="shared" si="37"/>
        <v>-</v>
      </c>
      <c r="X280" s="115" t="str">
        <f t="shared" si="37"/>
        <v>-</v>
      </c>
      <c r="Y280" s="115" t="str">
        <f t="shared" si="36"/>
        <v>-</v>
      </c>
      <c r="Z280" s="115" t="str">
        <f t="shared" si="36"/>
        <v>-</v>
      </c>
      <c r="AA280" s="115" t="str">
        <f t="shared" si="36"/>
        <v>-</v>
      </c>
      <c r="AB280" s="115" t="str">
        <f t="shared" si="36"/>
        <v>-</v>
      </c>
      <c r="AC280" s="115" t="str">
        <f t="shared" si="36"/>
        <v>-</v>
      </c>
      <c r="AD280" s="115" t="str">
        <f t="shared" si="36"/>
        <v>-</v>
      </c>
      <c r="AE280" s="115" t="str">
        <f t="shared" si="36"/>
        <v>-</v>
      </c>
      <c r="AF280" s="115" t="str">
        <f t="shared" si="30"/>
        <v>-</v>
      </c>
      <c r="AG280" s="115" t="str">
        <f t="shared" si="30"/>
        <v>-</v>
      </c>
      <c r="AH280" s="115" t="str">
        <f t="shared" si="30"/>
        <v>-</v>
      </c>
      <c r="AI280" s="115" t="str">
        <f t="shared" si="30"/>
        <v>-</v>
      </c>
      <c r="AJ280" s="115" t="str">
        <f t="shared" si="30"/>
        <v>-</v>
      </c>
      <c r="AK280" s="115" t="str">
        <f t="shared" si="30"/>
        <v>-</v>
      </c>
      <c r="AL280" s="115" t="str">
        <f t="shared" si="30"/>
        <v>-</v>
      </c>
      <c r="AM280" s="115" t="str">
        <f t="shared" si="30"/>
        <v>-</v>
      </c>
      <c r="AN280" s="115" t="str">
        <f t="shared" si="30"/>
        <v>-</v>
      </c>
      <c r="AO280" s="115" t="str">
        <f t="shared" si="36"/>
        <v>-</v>
      </c>
      <c r="AP280" s="115" t="str">
        <f t="shared" si="31"/>
        <v>-</v>
      </c>
      <c r="AQ280" s="115" t="str">
        <f t="shared" si="31"/>
        <v>-</v>
      </c>
      <c r="AR280" s="115" t="str">
        <f t="shared" si="31"/>
        <v>-</v>
      </c>
      <c r="AS280" s="115" t="str">
        <f t="shared" si="31"/>
        <v>-</v>
      </c>
      <c r="AT280" s="115" t="str">
        <f t="shared" si="31"/>
        <v>-</v>
      </c>
      <c r="AU280" s="115" t="str">
        <f t="shared" si="31"/>
        <v>-</v>
      </c>
      <c r="AV280" s="115" t="str">
        <f t="shared" si="31"/>
        <v>-</v>
      </c>
      <c r="AW280" s="115" t="str">
        <f t="shared" si="31"/>
        <v>-</v>
      </c>
      <c r="AX280" s="115" t="str">
        <f t="shared" si="31"/>
        <v>-</v>
      </c>
      <c r="AY280" s="115" t="str">
        <f t="shared" si="36"/>
        <v>-</v>
      </c>
      <c r="AZ280" s="115" t="str">
        <f t="shared" si="36"/>
        <v>-</v>
      </c>
      <c r="BA280" s="115" t="str">
        <f t="shared" si="36"/>
        <v>-</v>
      </c>
      <c r="BB280" s="115" t="str">
        <f t="shared" si="36"/>
        <v>-</v>
      </c>
      <c r="BC280" s="115" t="str">
        <f t="shared" si="36"/>
        <v>-</v>
      </c>
      <c r="BD280" s="115" t="str">
        <f t="shared" si="36"/>
        <v>-</v>
      </c>
      <c r="BE280" s="115" t="str">
        <f t="shared" si="36"/>
        <v>-</v>
      </c>
      <c r="BF280" s="115" t="str">
        <f t="shared" si="36"/>
        <v>-</v>
      </c>
      <c r="BG280" s="115" t="str">
        <f t="shared" si="36"/>
        <v>-</v>
      </c>
      <c r="BH280" s="116"/>
      <c r="BI280" s="114"/>
    </row>
    <row r="281" spans="1:61">
      <c r="A281" s="38">
        <f t="shared" si="34"/>
        <v>83</v>
      </c>
      <c r="B281" s="115" t="str">
        <f t="shared" si="37"/>
        <v>-</v>
      </c>
      <c r="C281" s="115" t="str">
        <f t="shared" si="37"/>
        <v>-</v>
      </c>
      <c r="D281" s="115" t="str">
        <f t="shared" si="37"/>
        <v>-</v>
      </c>
      <c r="E281" s="115" t="str">
        <f t="shared" si="37"/>
        <v>-</v>
      </c>
      <c r="F281" s="115" t="str">
        <f t="shared" si="37"/>
        <v>-</v>
      </c>
      <c r="G281" s="115" t="str">
        <f t="shared" si="37"/>
        <v>-</v>
      </c>
      <c r="H281" s="115" t="str">
        <f t="shared" si="37"/>
        <v>-</v>
      </c>
      <c r="I281" s="115" t="str">
        <f t="shared" si="37"/>
        <v>-</v>
      </c>
      <c r="J281" s="115" t="str">
        <f t="shared" si="37"/>
        <v>-</v>
      </c>
      <c r="K281" s="115" t="str">
        <f t="shared" si="37"/>
        <v>-</v>
      </c>
      <c r="L281" s="115" t="str">
        <f t="shared" si="37"/>
        <v>-</v>
      </c>
      <c r="M281" s="115" t="str">
        <f t="shared" si="37"/>
        <v>-</v>
      </c>
      <c r="N281" s="115" t="str">
        <f t="shared" si="37"/>
        <v>-</v>
      </c>
      <c r="O281" s="115" t="str">
        <f t="shared" si="37"/>
        <v>-</v>
      </c>
      <c r="P281" s="115" t="str">
        <f t="shared" si="37"/>
        <v>-</v>
      </c>
      <c r="Q281" s="115" t="str">
        <f t="shared" si="37"/>
        <v>-</v>
      </c>
      <c r="R281" s="115" t="str">
        <f t="shared" si="37"/>
        <v>-</v>
      </c>
      <c r="S281" s="115" t="str">
        <f t="shared" si="37"/>
        <v>-</v>
      </c>
      <c r="T281" s="115" t="str">
        <f t="shared" si="37"/>
        <v>-</v>
      </c>
      <c r="U281" s="115" t="str">
        <f t="shared" si="37"/>
        <v>-</v>
      </c>
      <c r="V281" s="115" t="str">
        <f t="shared" si="37"/>
        <v>-</v>
      </c>
      <c r="W281" s="115" t="str">
        <f t="shared" si="37"/>
        <v>-</v>
      </c>
      <c r="X281" s="115" t="str">
        <f t="shared" si="37"/>
        <v>-</v>
      </c>
      <c r="Y281" s="115" t="str">
        <f t="shared" si="36"/>
        <v>-</v>
      </c>
      <c r="Z281" s="115" t="str">
        <f t="shared" si="36"/>
        <v>-</v>
      </c>
      <c r="AA281" s="115" t="str">
        <f t="shared" si="36"/>
        <v>-</v>
      </c>
      <c r="AB281" s="115" t="str">
        <f t="shared" si="36"/>
        <v>-</v>
      </c>
      <c r="AC281" s="115" t="str">
        <f t="shared" si="36"/>
        <v>-</v>
      </c>
      <c r="AD281" s="115" t="str">
        <f t="shared" si="36"/>
        <v>-</v>
      </c>
      <c r="AE281" s="115" t="str">
        <f t="shared" si="36"/>
        <v>-</v>
      </c>
      <c r="AF281" s="115" t="str">
        <f t="shared" si="30"/>
        <v>-</v>
      </c>
      <c r="AG281" s="115" t="str">
        <f t="shared" si="30"/>
        <v>-</v>
      </c>
      <c r="AH281" s="115" t="str">
        <f t="shared" si="30"/>
        <v>-</v>
      </c>
      <c r="AI281" s="115" t="str">
        <f t="shared" si="30"/>
        <v>-</v>
      </c>
      <c r="AJ281" s="115" t="str">
        <f t="shared" si="30"/>
        <v>-</v>
      </c>
      <c r="AK281" s="115" t="str">
        <f t="shared" si="30"/>
        <v>-</v>
      </c>
      <c r="AL281" s="115" t="str">
        <f t="shared" si="30"/>
        <v>-</v>
      </c>
      <c r="AM281" s="115" t="str">
        <f t="shared" si="30"/>
        <v>-</v>
      </c>
      <c r="AN281" s="115" t="str">
        <f t="shared" si="30"/>
        <v>-</v>
      </c>
      <c r="AO281" s="115" t="str">
        <f t="shared" si="36"/>
        <v>-</v>
      </c>
      <c r="AP281" s="115" t="str">
        <f t="shared" si="31"/>
        <v>-</v>
      </c>
      <c r="AQ281" s="115" t="str">
        <f t="shared" si="31"/>
        <v>-</v>
      </c>
      <c r="AR281" s="115" t="str">
        <f t="shared" si="31"/>
        <v>-</v>
      </c>
      <c r="AS281" s="115" t="str">
        <f t="shared" si="31"/>
        <v>-</v>
      </c>
      <c r="AT281" s="115" t="str">
        <f t="shared" si="31"/>
        <v>-</v>
      </c>
      <c r="AU281" s="115" t="str">
        <f t="shared" si="31"/>
        <v>-</v>
      </c>
      <c r="AV281" s="115" t="str">
        <f t="shared" si="31"/>
        <v>-</v>
      </c>
      <c r="AW281" s="115" t="str">
        <f t="shared" si="31"/>
        <v>-</v>
      </c>
      <c r="AX281" s="115" t="str">
        <f t="shared" si="31"/>
        <v>-</v>
      </c>
      <c r="AY281" s="115" t="str">
        <f t="shared" si="36"/>
        <v>-</v>
      </c>
      <c r="AZ281" s="115" t="str">
        <f t="shared" si="36"/>
        <v>-</v>
      </c>
      <c r="BA281" s="115" t="str">
        <f t="shared" si="36"/>
        <v>-</v>
      </c>
      <c r="BB281" s="115" t="str">
        <f t="shared" si="36"/>
        <v>-</v>
      </c>
      <c r="BC281" s="115" t="str">
        <f t="shared" si="36"/>
        <v>-</v>
      </c>
      <c r="BD281" s="115" t="str">
        <f t="shared" si="36"/>
        <v>-</v>
      </c>
      <c r="BE281" s="115" t="str">
        <f t="shared" si="36"/>
        <v>-</v>
      </c>
      <c r="BF281" s="115" t="str">
        <f t="shared" si="36"/>
        <v>-</v>
      </c>
      <c r="BG281" s="115" t="str">
        <f t="shared" si="36"/>
        <v>-</v>
      </c>
      <c r="BH281" s="116"/>
      <c r="BI281" s="114"/>
    </row>
    <row r="282" spans="1:61">
      <c r="A282" s="38">
        <f t="shared" si="34"/>
        <v>84</v>
      </c>
      <c r="B282" s="115" t="str">
        <f t="shared" si="37"/>
        <v>-</v>
      </c>
      <c r="C282" s="115" t="str">
        <f t="shared" si="37"/>
        <v>-</v>
      </c>
      <c r="D282" s="115" t="str">
        <f t="shared" si="37"/>
        <v>-</v>
      </c>
      <c r="E282" s="115" t="str">
        <f t="shared" si="37"/>
        <v>-</v>
      </c>
      <c r="F282" s="115" t="str">
        <f t="shared" si="37"/>
        <v>-</v>
      </c>
      <c r="G282" s="115" t="str">
        <f t="shared" si="37"/>
        <v>-</v>
      </c>
      <c r="H282" s="115" t="str">
        <f t="shared" si="37"/>
        <v>-</v>
      </c>
      <c r="I282" s="115" t="str">
        <f t="shared" si="37"/>
        <v>-</v>
      </c>
      <c r="J282" s="115" t="str">
        <f t="shared" si="37"/>
        <v>-</v>
      </c>
      <c r="K282" s="115" t="str">
        <f t="shared" si="37"/>
        <v>-</v>
      </c>
      <c r="L282" s="115" t="str">
        <f t="shared" si="37"/>
        <v>-</v>
      </c>
      <c r="M282" s="115" t="str">
        <f t="shared" si="37"/>
        <v>-</v>
      </c>
      <c r="N282" s="115" t="str">
        <f t="shared" si="37"/>
        <v>-</v>
      </c>
      <c r="O282" s="115" t="str">
        <f t="shared" si="37"/>
        <v>-</v>
      </c>
      <c r="P282" s="115" t="str">
        <f t="shared" si="37"/>
        <v>-</v>
      </c>
      <c r="Q282" s="115" t="str">
        <f t="shared" si="37"/>
        <v>-</v>
      </c>
      <c r="R282" s="115" t="str">
        <f t="shared" si="37"/>
        <v>-</v>
      </c>
      <c r="S282" s="115" t="str">
        <f t="shared" si="37"/>
        <v>-</v>
      </c>
      <c r="T282" s="115" t="str">
        <f t="shared" si="37"/>
        <v>-</v>
      </c>
      <c r="U282" s="115" t="str">
        <f t="shared" si="37"/>
        <v>-</v>
      </c>
      <c r="V282" s="115" t="str">
        <f t="shared" si="37"/>
        <v>-</v>
      </c>
      <c r="W282" s="115" t="str">
        <f t="shared" si="37"/>
        <v>-</v>
      </c>
      <c r="X282" s="115" t="str">
        <f t="shared" si="37"/>
        <v>-</v>
      </c>
      <c r="Y282" s="115" t="str">
        <f t="shared" si="36"/>
        <v>-</v>
      </c>
      <c r="Z282" s="115" t="str">
        <f t="shared" si="36"/>
        <v>-</v>
      </c>
      <c r="AA282" s="115" t="str">
        <f t="shared" si="36"/>
        <v>-</v>
      </c>
      <c r="AB282" s="115" t="str">
        <f t="shared" si="36"/>
        <v>-</v>
      </c>
      <c r="AC282" s="115" t="str">
        <f t="shared" si="36"/>
        <v>-</v>
      </c>
      <c r="AD282" s="115" t="str">
        <f t="shared" si="36"/>
        <v>-</v>
      </c>
      <c r="AE282" s="115" t="str">
        <f t="shared" si="36"/>
        <v>-</v>
      </c>
      <c r="AF282" s="115" t="str">
        <f t="shared" si="30"/>
        <v>-</v>
      </c>
      <c r="AG282" s="115" t="str">
        <f t="shared" si="30"/>
        <v>-</v>
      </c>
      <c r="AH282" s="115" t="str">
        <f t="shared" si="30"/>
        <v>-</v>
      </c>
      <c r="AI282" s="115" t="str">
        <f t="shared" si="30"/>
        <v>-</v>
      </c>
      <c r="AJ282" s="115" t="str">
        <f t="shared" si="30"/>
        <v>-</v>
      </c>
      <c r="AK282" s="115" t="str">
        <f t="shared" si="30"/>
        <v>-</v>
      </c>
      <c r="AL282" s="115" t="str">
        <f t="shared" si="30"/>
        <v>-</v>
      </c>
      <c r="AM282" s="115" t="str">
        <f t="shared" si="30"/>
        <v>-</v>
      </c>
      <c r="AN282" s="115" t="str">
        <f t="shared" si="30"/>
        <v>-</v>
      </c>
      <c r="AO282" s="115" t="str">
        <f t="shared" si="36"/>
        <v>-</v>
      </c>
      <c r="AP282" s="115" t="str">
        <f t="shared" si="31"/>
        <v>-</v>
      </c>
      <c r="AQ282" s="115" t="str">
        <f t="shared" si="31"/>
        <v>-</v>
      </c>
      <c r="AR282" s="115" t="str">
        <f t="shared" si="31"/>
        <v>-</v>
      </c>
      <c r="AS282" s="115" t="str">
        <f t="shared" si="31"/>
        <v>-</v>
      </c>
      <c r="AT282" s="115" t="str">
        <f t="shared" si="31"/>
        <v>-</v>
      </c>
      <c r="AU282" s="115" t="str">
        <f t="shared" si="31"/>
        <v>-</v>
      </c>
      <c r="AV282" s="115" t="str">
        <f t="shared" si="31"/>
        <v>-</v>
      </c>
      <c r="AW282" s="115" t="str">
        <f t="shared" si="31"/>
        <v>-</v>
      </c>
      <c r="AX282" s="115" t="str">
        <f t="shared" si="31"/>
        <v>-</v>
      </c>
      <c r="AY282" s="115" t="str">
        <f t="shared" si="36"/>
        <v>-</v>
      </c>
      <c r="AZ282" s="115" t="str">
        <f t="shared" si="36"/>
        <v>-</v>
      </c>
      <c r="BA282" s="115" t="str">
        <f t="shared" si="36"/>
        <v>-</v>
      </c>
      <c r="BB282" s="115" t="str">
        <f t="shared" si="36"/>
        <v>-</v>
      </c>
      <c r="BC282" s="115" t="str">
        <f t="shared" si="36"/>
        <v>-</v>
      </c>
      <c r="BD282" s="115" t="str">
        <f t="shared" si="36"/>
        <v>-</v>
      </c>
      <c r="BE282" s="115" t="str">
        <f t="shared" si="36"/>
        <v>-</v>
      </c>
      <c r="BF282" s="115" t="str">
        <f t="shared" si="36"/>
        <v>-</v>
      </c>
      <c r="BG282" s="115" t="str">
        <f t="shared" si="36"/>
        <v>-</v>
      </c>
      <c r="BH282" s="116"/>
      <c r="BI282" s="114"/>
    </row>
    <row r="283" spans="1:61">
      <c r="A283" s="38">
        <f t="shared" si="34"/>
        <v>85</v>
      </c>
      <c r="B283" s="115" t="str">
        <f t="shared" si="37"/>
        <v>-</v>
      </c>
      <c r="C283" s="115" t="str">
        <f t="shared" si="37"/>
        <v>-</v>
      </c>
      <c r="D283" s="115" t="str">
        <f t="shared" si="37"/>
        <v>-</v>
      </c>
      <c r="E283" s="115" t="str">
        <f t="shared" si="37"/>
        <v>-</v>
      </c>
      <c r="F283" s="115" t="str">
        <f t="shared" si="37"/>
        <v>-</v>
      </c>
      <c r="G283" s="115" t="str">
        <f t="shared" si="37"/>
        <v>-</v>
      </c>
      <c r="H283" s="115" t="str">
        <f t="shared" si="37"/>
        <v>-</v>
      </c>
      <c r="I283" s="115" t="str">
        <f t="shared" si="37"/>
        <v>-</v>
      </c>
      <c r="J283" s="115" t="str">
        <f t="shared" si="37"/>
        <v>-</v>
      </c>
      <c r="K283" s="115" t="str">
        <f t="shared" si="37"/>
        <v>-</v>
      </c>
      <c r="L283" s="115" t="str">
        <f t="shared" si="37"/>
        <v>-</v>
      </c>
      <c r="M283" s="115" t="str">
        <f t="shared" si="37"/>
        <v>-</v>
      </c>
      <c r="N283" s="115" t="str">
        <f t="shared" si="37"/>
        <v>-</v>
      </c>
      <c r="O283" s="115" t="str">
        <f t="shared" si="37"/>
        <v>-</v>
      </c>
      <c r="P283" s="115" t="str">
        <f t="shared" si="37"/>
        <v>-</v>
      </c>
      <c r="Q283" s="115" t="str">
        <f t="shared" si="37"/>
        <v>-</v>
      </c>
      <c r="R283" s="115" t="str">
        <f t="shared" si="37"/>
        <v>-</v>
      </c>
      <c r="S283" s="115" t="str">
        <f t="shared" si="37"/>
        <v>-</v>
      </c>
      <c r="T283" s="115" t="str">
        <f t="shared" si="37"/>
        <v>-</v>
      </c>
      <c r="U283" s="115" t="str">
        <f t="shared" si="37"/>
        <v>-</v>
      </c>
      <c r="V283" s="115" t="str">
        <f t="shared" si="37"/>
        <v>-</v>
      </c>
      <c r="W283" s="115" t="str">
        <f t="shared" si="37"/>
        <v>-</v>
      </c>
      <c r="X283" s="115" t="str">
        <f t="shared" si="37"/>
        <v>-</v>
      </c>
      <c r="Y283" s="115" t="str">
        <f t="shared" si="36"/>
        <v>-</v>
      </c>
      <c r="Z283" s="115" t="str">
        <f t="shared" si="36"/>
        <v>-</v>
      </c>
      <c r="AA283" s="115" t="str">
        <f t="shared" si="36"/>
        <v>-</v>
      </c>
      <c r="AB283" s="115" t="str">
        <f t="shared" si="36"/>
        <v>-</v>
      </c>
      <c r="AC283" s="115" t="str">
        <f t="shared" si="36"/>
        <v>-</v>
      </c>
      <c r="AD283" s="115" t="str">
        <f t="shared" si="36"/>
        <v>-</v>
      </c>
      <c r="AE283" s="115" t="str">
        <f t="shared" si="36"/>
        <v>-</v>
      </c>
      <c r="AF283" s="115" t="str">
        <f t="shared" si="30"/>
        <v>-</v>
      </c>
      <c r="AG283" s="115" t="str">
        <f t="shared" si="30"/>
        <v>-</v>
      </c>
      <c r="AH283" s="115" t="str">
        <f t="shared" si="30"/>
        <v>-</v>
      </c>
      <c r="AI283" s="115" t="str">
        <f t="shared" si="30"/>
        <v>-</v>
      </c>
      <c r="AJ283" s="115" t="str">
        <f t="shared" si="30"/>
        <v>-</v>
      </c>
      <c r="AK283" s="115" t="str">
        <f t="shared" si="30"/>
        <v>-</v>
      </c>
      <c r="AL283" s="115" t="str">
        <f t="shared" si="30"/>
        <v>-</v>
      </c>
      <c r="AM283" s="115" t="str">
        <f t="shared" si="30"/>
        <v>-</v>
      </c>
      <c r="AN283" s="115" t="str">
        <f t="shared" si="30"/>
        <v>-</v>
      </c>
      <c r="AO283" s="115" t="str">
        <f t="shared" si="36"/>
        <v>-</v>
      </c>
      <c r="AP283" s="115" t="str">
        <f t="shared" si="31"/>
        <v>-</v>
      </c>
      <c r="AQ283" s="115" t="str">
        <f t="shared" si="31"/>
        <v>-</v>
      </c>
      <c r="AR283" s="115" t="str">
        <f t="shared" si="31"/>
        <v>-</v>
      </c>
      <c r="AS283" s="115" t="str">
        <f t="shared" si="31"/>
        <v>-</v>
      </c>
      <c r="AT283" s="115" t="str">
        <f t="shared" si="31"/>
        <v>-</v>
      </c>
      <c r="AU283" s="115" t="str">
        <f t="shared" si="31"/>
        <v>-</v>
      </c>
      <c r="AV283" s="115" t="str">
        <f t="shared" si="31"/>
        <v>-</v>
      </c>
      <c r="AW283" s="115" t="str">
        <f t="shared" si="31"/>
        <v>-</v>
      </c>
      <c r="AX283" s="115" t="str">
        <f t="shared" si="31"/>
        <v>-</v>
      </c>
      <c r="AY283" s="115" t="str">
        <f t="shared" si="36"/>
        <v>-</v>
      </c>
      <c r="AZ283" s="115" t="str">
        <f t="shared" si="36"/>
        <v>-</v>
      </c>
      <c r="BA283" s="115" t="str">
        <f t="shared" si="36"/>
        <v>-</v>
      </c>
      <c r="BB283" s="115" t="str">
        <f t="shared" si="36"/>
        <v>-</v>
      </c>
      <c r="BC283" s="115" t="str">
        <f t="shared" si="36"/>
        <v>-</v>
      </c>
      <c r="BD283" s="115" t="str">
        <f t="shared" si="36"/>
        <v>-</v>
      </c>
      <c r="BE283" s="115" t="str">
        <f t="shared" si="36"/>
        <v>-</v>
      </c>
      <c r="BF283" s="115" t="str">
        <f t="shared" si="36"/>
        <v>-</v>
      </c>
      <c r="BG283" s="115" t="str">
        <f t="shared" si="36"/>
        <v>-</v>
      </c>
      <c r="BH283" s="116"/>
      <c r="BI283" s="114"/>
    </row>
    <row r="284" spans="1:61">
      <c r="A284" s="38">
        <f t="shared" si="34"/>
        <v>86</v>
      </c>
      <c r="B284" s="115" t="str">
        <f t="shared" si="37"/>
        <v>-</v>
      </c>
      <c r="C284" s="115" t="str">
        <f t="shared" si="37"/>
        <v>-</v>
      </c>
      <c r="D284" s="115" t="str">
        <f t="shared" si="37"/>
        <v>-</v>
      </c>
      <c r="E284" s="115" t="str">
        <f t="shared" si="37"/>
        <v>-</v>
      </c>
      <c r="F284" s="115" t="str">
        <f t="shared" si="37"/>
        <v>-</v>
      </c>
      <c r="G284" s="115" t="str">
        <f t="shared" si="37"/>
        <v>-</v>
      </c>
      <c r="H284" s="115" t="str">
        <f t="shared" si="37"/>
        <v>-</v>
      </c>
      <c r="I284" s="115" t="str">
        <f t="shared" si="37"/>
        <v>-</v>
      </c>
      <c r="J284" s="115" t="str">
        <f t="shared" si="37"/>
        <v>-</v>
      </c>
      <c r="K284" s="115" t="str">
        <f t="shared" si="37"/>
        <v>-</v>
      </c>
      <c r="L284" s="115" t="str">
        <f t="shared" si="37"/>
        <v>-</v>
      </c>
      <c r="M284" s="115" t="str">
        <f t="shared" si="37"/>
        <v>-</v>
      </c>
      <c r="N284" s="115" t="str">
        <f t="shared" si="37"/>
        <v>-</v>
      </c>
      <c r="O284" s="115" t="str">
        <f t="shared" si="37"/>
        <v>-</v>
      </c>
      <c r="P284" s="115" t="str">
        <f t="shared" si="37"/>
        <v>-</v>
      </c>
      <c r="Q284" s="115" t="str">
        <f t="shared" si="37"/>
        <v>-</v>
      </c>
      <c r="R284" s="115" t="str">
        <f t="shared" si="37"/>
        <v>-</v>
      </c>
      <c r="S284" s="115" t="str">
        <f t="shared" si="37"/>
        <v>-</v>
      </c>
      <c r="T284" s="115" t="str">
        <f t="shared" si="37"/>
        <v>-</v>
      </c>
      <c r="U284" s="115" t="str">
        <f t="shared" si="37"/>
        <v>-</v>
      </c>
      <c r="V284" s="115" t="str">
        <f t="shared" si="37"/>
        <v>-</v>
      </c>
      <c r="W284" s="115" t="str">
        <f t="shared" si="37"/>
        <v>-</v>
      </c>
      <c r="X284" s="115" t="str">
        <f t="shared" si="37"/>
        <v>-</v>
      </c>
      <c r="Y284" s="115" t="str">
        <f t="shared" si="36"/>
        <v>-</v>
      </c>
      <c r="Z284" s="115" t="str">
        <f t="shared" si="36"/>
        <v>-</v>
      </c>
      <c r="AA284" s="115" t="str">
        <f t="shared" si="36"/>
        <v>-</v>
      </c>
      <c r="AB284" s="115" t="str">
        <f t="shared" si="36"/>
        <v>-</v>
      </c>
      <c r="AC284" s="115" t="str">
        <f t="shared" si="36"/>
        <v>-</v>
      </c>
      <c r="AD284" s="115" t="str">
        <f t="shared" si="36"/>
        <v>-</v>
      </c>
      <c r="AE284" s="115" t="str">
        <f t="shared" si="36"/>
        <v>-</v>
      </c>
      <c r="AF284" s="115" t="str">
        <f t="shared" ref="AF284:AN292" si="38">IF(AND(OR(AF88&gt;=10,AF88&lt;=3),AF187="НЕТ"),"!!!","-")</f>
        <v>-</v>
      </c>
      <c r="AG284" s="115" t="str">
        <f t="shared" si="38"/>
        <v>-</v>
      </c>
      <c r="AH284" s="115" t="str">
        <f t="shared" si="38"/>
        <v>-</v>
      </c>
      <c r="AI284" s="115" t="str">
        <f t="shared" si="38"/>
        <v>-</v>
      </c>
      <c r="AJ284" s="115" t="str">
        <f t="shared" si="38"/>
        <v>-</v>
      </c>
      <c r="AK284" s="115" t="str">
        <f t="shared" si="38"/>
        <v>-</v>
      </c>
      <c r="AL284" s="115" t="str">
        <f t="shared" si="38"/>
        <v>-</v>
      </c>
      <c r="AM284" s="115" t="str">
        <f t="shared" si="38"/>
        <v>-</v>
      </c>
      <c r="AN284" s="115" t="str">
        <f t="shared" si="38"/>
        <v>-</v>
      </c>
      <c r="AO284" s="115" t="str">
        <f t="shared" si="36"/>
        <v>-</v>
      </c>
      <c r="AP284" s="115" t="str">
        <f t="shared" ref="AP284:AX292" si="39">IF(AND(OR(AP88&gt;=10,AP88&lt;=3),AP187="НЕТ"),"!!!","-")</f>
        <v>-</v>
      </c>
      <c r="AQ284" s="115" t="str">
        <f t="shared" si="39"/>
        <v>-</v>
      </c>
      <c r="AR284" s="115" t="str">
        <f t="shared" si="39"/>
        <v>-</v>
      </c>
      <c r="AS284" s="115" t="str">
        <f t="shared" si="39"/>
        <v>-</v>
      </c>
      <c r="AT284" s="115" t="str">
        <f t="shared" si="39"/>
        <v>-</v>
      </c>
      <c r="AU284" s="115" t="str">
        <f t="shared" si="39"/>
        <v>-</v>
      </c>
      <c r="AV284" s="115" t="str">
        <f t="shared" si="39"/>
        <v>-</v>
      </c>
      <c r="AW284" s="115" t="str">
        <f t="shared" si="39"/>
        <v>-</v>
      </c>
      <c r="AX284" s="115" t="str">
        <f t="shared" si="39"/>
        <v>-</v>
      </c>
      <c r="AY284" s="115" t="str">
        <f t="shared" si="36"/>
        <v>-</v>
      </c>
      <c r="AZ284" s="115" t="str">
        <f t="shared" si="36"/>
        <v>-</v>
      </c>
      <c r="BA284" s="115" t="str">
        <f t="shared" si="36"/>
        <v>-</v>
      </c>
      <c r="BB284" s="115" t="str">
        <f t="shared" si="36"/>
        <v>-</v>
      </c>
      <c r="BC284" s="115" t="str">
        <f t="shared" si="36"/>
        <v>-</v>
      </c>
      <c r="BD284" s="115" t="str">
        <f t="shared" si="36"/>
        <v>-</v>
      </c>
      <c r="BE284" s="115" t="str">
        <f t="shared" si="36"/>
        <v>-</v>
      </c>
      <c r="BF284" s="115" t="str">
        <f t="shared" si="36"/>
        <v>-</v>
      </c>
      <c r="BG284" s="115" t="str">
        <f t="shared" si="36"/>
        <v>-</v>
      </c>
      <c r="BH284" s="116"/>
      <c r="BI284" s="114"/>
    </row>
    <row r="285" spans="1:61">
      <c r="A285" s="38">
        <f t="shared" si="34"/>
        <v>87</v>
      </c>
      <c r="B285" s="115" t="str">
        <f t="shared" si="37"/>
        <v>-</v>
      </c>
      <c r="C285" s="115" t="str">
        <f t="shared" si="37"/>
        <v>-</v>
      </c>
      <c r="D285" s="115" t="str">
        <f t="shared" si="37"/>
        <v>-</v>
      </c>
      <c r="E285" s="115" t="str">
        <f t="shared" si="37"/>
        <v>-</v>
      </c>
      <c r="F285" s="115" t="str">
        <f t="shared" si="37"/>
        <v>-</v>
      </c>
      <c r="G285" s="115" t="str">
        <f t="shared" si="37"/>
        <v>-</v>
      </c>
      <c r="H285" s="115" t="str">
        <f t="shared" si="37"/>
        <v>-</v>
      </c>
      <c r="I285" s="115" t="str">
        <f t="shared" si="37"/>
        <v>-</v>
      </c>
      <c r="J285" s="115" t="str">
        <f t="shared" si="37"/>
        <v>-</v>
      </c>
      <c r="K285" s="115" t="str">
        <f t="shared" si="37"/>
        <v>-</v>
      </c>
      <c r="L285" s="115" t="str">
        <f t="shared" si="37"/>
        <v>-</v>
      </c>
      <c r="M285" s="115" t="str">
        <f t="shared" si="37"/>
        <v>-</v>
      </c>
      <c r="N285" s="115" t="str">
        <f t="shared" si="37"/>
        <v>-</v>
      </c>
      <c r="O285" s="115" t="str">
        <f t="shared" si="37"/>
        <v>-</v>
      </c>
      <c r="P285" s="115" t="str">
        <f t="shared" si="37"/>
        <v>-</v>
      </c>
      <c r="Q285" s="115" t="str">
        <f t="shared" si="37"/>
        <v>-</v>
      </c>
      <c r="R285" s="115" t="str">
        <f t="shared" si="37"/>
        <v>-</v>
      </c>
      <c r="S285" s="115" t="str">
        <f t="shared" si="37"/>
        <v>-</v>
      </c>
      <c r="T285" s="115" t="str">
        <f t="shared" si="37"/>
        <v>-</v>
      </c>
      <c r="U285" s="115" t="str">
        <f t="shared" si="37"/>
        <v>-</v>
      </c>
      <c r="V285" s="115" t="str">
        <f t="shared" si="37"/>
        <v>-</v>
      </c>
      <c r="W285" s="115" t="str">
        <f t="shared" si="37"/>
        <v>-</v>
      </c>
      <c r="X285" s="115" t="str">
        <f t="shared" si="37"/>
        <v>-</v>
      </c>
      <c r="Y285" s="115" t="str">
        <f t="shared" si="36"/>
        <v>-</v>
      </c>
      <c r="Z285" s="115" t="str">
        <f t="shared" si="36"/>
        <v>-</v>
      </c>
      <c r="AA285" s="115" t="str">
        <f t="shared" si="36"/>
        <v>-</v>
      </c>
      <c r="AB285" s="115" t="str">
        <f t="shared" si="36"/>
        <v>-</v>
      </c>
      <c r="AC285" s="115" t="str">
        <f t="shared" si="36"/>
        <v>-</v>
      </c>
      <c r="AD285" s="115" t="str">
        <f t="shared" si="36"/>
        <v>-</v>
      </c>
      <c r="AE285" s="115" t="str">
        <f t="shared" si="36"/>
        <v>-</v>
      </c>
      <c r="AF285" s="115" t="str">
        <f t="shared" si="38"/>
        <v>-</v>
      </c>
      <c r="AG285" s="115" t="str">
        <f t="shared" si="38"/>
        <v>-</v>
      </c>
      <c r="AH285" s="115" t="str">
        <f t="shared" si="38"/>
        <v>-</v>
      </c>
      <c r="AI285" s="115" t="str">
        <f t="shared" si="38"/>
        <v>-</v>
      </c>
      <c r="AJ285" s="115" t="str">
        <f t="shared" si="38"/>
        <v>-</v>
      </c>
      <c r="AK285" s="115" t="str">
        <f t="shared" si="38"/>
        <v>-</v>
      </c>
      <c r="AL285" s="115" t="str">
        <f t="shared" si="38"/>
        <v>-</v>
      </c>
      <c r="AM285" s="115" t="str">
        <f t="shared" si="38"/>
        <v>-</v>
      </c>
      <c r="AN285" s="115" t="str">
        <f t="shared" si="38"/>
        <v>-</v>
      </c>
      <c r="AO285" s="115" t="str">
        <f t="shared" si="36"/>
        <v>-</v>
      </c>
      <c r="AP285" s="115" t="str">
        <f t="shared" si="39"/>
        <v>-</v>
      </c>
      <c r="AQ285" s="115" t="str">
        <f t="shared" si="39"/>
        <v>-</v>
      </c>
      <c r="AR285" s="115" t="str">
        <f t="shared" si="39"/>
        <v>-</v>
      </c>
      <c r="AS285" s="115" t="str">
        <f t="shared" si="39"/>
        <v>-</v>
      </c>
      <c r="AT285" s="115" t="str">
        <f t="shared" si="39"/>
        <v>-</v>
      </c>
      <c r="AU285" s="115" t="str">
        <f t="shared" si="39"/>
        <v>-</v>
      </c>
      <c r="AV285" s="115" t="str">
        <f t="shared" si="39"/>
        <v>-</v>
      </c>
      <c r="AW285" s="115" t="str">
        <f t="shared" si="39"/>
        <v>-</v>
      </c>
      <c r="AX285" s="115" t="str">
        <f t="shared" si="39"/>
        <v>-</v>
      </c>
      <c r="AY285" s="115" t="str">
        <f t="shared" si="36"/>
        <v>-</v>
      </c>
      <c r="AZ285" s="115" t="str">
        <f t="shared" si="36"/>
        <v>-</v>
      </c>
      <c r="BA285" s="115" t="str">
        <f t="shared" si="36"/>
        <v>-</v>
      </c>
      <c r="BB285" s="115" t="str">
        <f t="shared" si="36"/>
        <v>-</v>
      </c>
      <c r="BC285" s="115" t="str">
        <f t="shared" si="36"/>
        <v>-</v>
      </c>
      <c r="BD285" s="115" t="str">
        <f t="shared" si="36"/>
        <v>-</v>
      </c>
      <c r="BE285" s="115" t="str">
        <f t="shared" si="36"/>
        <v>-</v>
      </c>
      <c r="BF285" s="115" t="str">
        <f t="shared" si="36"/>
        <v>-</v>
      </c>
      <c r="BG285" s="115" t="str">
        <f t="shared" si="36"/>
        <v>-</v>
      </c>
      <c r="BH285" s="116"/>
      <c r="BI285" s="114"/>
    </row>
    <row r="286" spans="1:61">
      <c r="A286" s="38">
        <f t="shared" si="34"/>
        <v>88</v>
      </c>
      <c r="B286" s="115" t="str">
        <f t="shared" si="37"/>
        <v>-</v>
      </c>
      <c r="C286" s="115" t="str">
        <f t="shared" si="37"/>
        <v>-</v>
      </c>
      <c r="D286" s="115" t="str">
        <f t="shared" si="37"/>
        <v>-</v>
      </c>
      <c r="E286" s="115" t="str">
        <f t="shared" si="37"/>
        <v>-</v>
      </c>
      <c r="F286" s="115" t="str">
        <f t="shared" si="37"/>
        <v>-</v>
      </c>
      <c r="G286" s="115" t="str">
        <f t="shared" si="37"/>
        <v>-</v>
      </c>
      <c r="H286" s="115" t="str">
        <f t="shared" si="37"/>
        <v>-</v>
      </c>
      <c r="I286" s="115" t="str">
        <f t="shared" si="37"/>
        <v>-</v>
      </c>
      <c r="J286" s="115" t="str">
        <f t="shared" si="37"/>
        <v>-</v>
      </c>
      <c r="K286" s="115" t="str">
        <f t="shared" si="37"/>
        <v>-</v>
      </c>
      <c r="L286" s="115" t="str">
        <f t="shared" si="37"/>
        <v>-</v>
      </c>
      <c r="M286" s="115" t="str">
        <f t="shared" si="37"/>
        <v>-</v>
      </c>
      <c r="N286" s="115" t="str">
        <f t="shared" si="37"/>
        <v>-</v>
      </c>
      <c r="O286" s="115" t="str">
        <f t="shared" si="37"/>
        <v>-</v>
      </c>
      <c r="P286" s="115" t="str">
        <f t="shared" si="37"/>
        <v>-</v>
      </c>
      <c r="Q286" s="115" t="str">
        <f t="shared" si="37"/>
        <v>-</v>
      </c>
      <c r="R286" s="115" t="str">
        <f t="shared" si="37"/>
        <v>-</v>
      </c>
      <c r="S286" s="115" t="str">
        <f t="shared" si="37"/>
        <v>-</v>
      </c>
      <c r="T286" s="115" t="str">
        <f t="shared" si="37"/>
        <v>-</v>
      </c>
      <c r="U286" s="115" t="str">
        <f t="shared" si="37"/>
        <v>-</v>
      </c>
      <c r="V286" s="115" t="str">
        <f t="shared" si="37"/>
        <v>-</v>
      </c>
      <c r="W286" s="115" t="str">
        <f t="shared" si="37"/>
        <v>-</v>
      </c>
      <c r="X286" s="115" t="str">
        <f t="shared" si="37"/>
        <v>-</v>
      </c>
      <c r="Y286" s="115" t="str">
        <f t="shared" si="36"/>
        <v>-</v>
      </c>
      <c r="Z286" s="115" t="str">
        <f t="shared" si="36"/>
        <v>-</v>
      </c>
      <c r="AA286" s="115" t="str">
        <f t="shared" si="36"/>
        <v>-</v>
      </c>
      <c r="AB286" s="115" t="str">
        <f t="shared" si="36"/>
        <v>-</v>
      </c>
      <c r="AC286" s="115" t="str">
        <f t="shared" si="36"/>
        <v>-</v>
      </c>
      <c r="AD286" s="115" t="str">
        <f t="shared" si="36"/>
        <v>-</v>
      </c>
      <c r="AE286" s="115" t="str">
        <f t="shared" si="36"/>
        <v>-</v>
      </c>
      <c r="AF286" s="115" t="str">
        <f t="shared" si="38"/>
        <v>-</v>
      </c>
      <c r="AG286" s="115" t="str">
        <f t="shared" si="38"/>
        <v>-</v>
      </c>
      <c r="AH286" s="115" t="str">
        <f t="shared" si="38"/>
        <v>-</v>
      </c>
      <c r="AI286" s="115" t="str">
        <f t="shared" si="38"/>
        <v>-</v>
      </c>
      <c r="AJ286" s="115" t="str">
        <f t="shared" si="38"/>
        <v>-</v>
      </c>
      <c r="AK286" s="115" t="str">
        <f t="shared" si="38"/>
        <v>-</v>
      </c>
      <c r="AL286" s="115" t="str">
        <f t="shared" si="38"/>
        <v>-</v>
      </c>
      <c r="AM286" s="115" t="str">
        <f t="shared" si="38"/>
        <v>-</v>
      </c>
      <c r="AN286" s="115" t="str">
        <f t="shared" si="38"/>
        <v>-</v>
      </c>
      <c r="AO286" s="115" t="str">
        <f t="shared" ref="Y286:BG288" si="40">IF(AND(OR(AO90&gt;=10,AO90&lt;=3),AO189="НЕТ"),"!!!","-")</f>
        <v>-</v>
      </c>
      <c r="AP286" s="115" t="str">
        <f t="shared" si="39"/>
        <v>-</v>
      </c>
      <c r="AQ286" s="115" t="str">
        <f t="shared" si="39"/>
        <v>-</v>
      </c>
      <c r="AR286" s="115" t="str">
        <f t="shared" si="39"/>
        <v>-</v>
      </c>
      <c r="AS286" s="115" t="str">
        <f t="shared" si="39"/>
        <v>-</v>
      </c>
      <c r="AT286" s="115" t="str">
        <f t="shared" si="39"/>
        <v>-</v>
      </c>
      <c r="AU286" s="115" t="str">
        <f t="shared" si="39"/>
        <v>-</v>
      </c>
      <c r="AV286" s="115" t="str">
        <f t="shared" si="39"/>
        <v>-</v>
      </c>
      <c r="AW286" s="115" t="str">
        <f t="shared" si="39"/>
        <v>-</v>
      </c>
      <c r="AX286" s="115" t="str">
        <f t="shared" si="39"/>
        <v>-</v>
      </c>
      <c r="AY286" s="115" t="str">
        <f t="shared" si="40"/>
        <v>-</v>
      </c>
      <c r="AZ286" s="115" t="str">
        <f t="shared" si="40"/>
        <v>-</v>
      </c>
      <c r="BA286" s="115" t="str">
        <f t="shared" si="40"/>
        <v>-</v>
      </c>
      <c r="BB286" s="115" t="str">
        <f t="shared" si="40"/>
        <v>-</v>
      </c>
      <c r="BC286" s="115" t="str">
        <f t="shared" si="40"/>
        <v>-</v>
      </c>
      <c r="BD286" s="115" t="str">
        <f t="shared" si="40"/>
        <v>-</v>
      </c>
      <c r="BE286" s="115" t="str">
        <f t="shared" si="40"/>
        <v>-</v>
      </c>
      <c r="BF286" s="115" t="str">
        <f t="shared" si="40"/>
        <v>-</v>
      </c>
      <c r="BG286" s="115" t="str">
        <f t="shared" si="40"/>
        <v>-</v>
      </c>
      <c r="BH286" s="116"/>
      <c r="BI286" s="114"/>
    </row>
    <row r="287" spans="1:61">
      <c r="A287" s="38">
        <f t="shared" si="34"/>
        <v>89</v>
      </c>
      <c r="B287" s="115" t="str">
        <f t="shared" si="37"/>
        <v>-</v>
      </c>
      <c r="C287" s="115" t="str">
        <f t="shared" si="37"/>
        <v>-</v>
      </c>
      <c r="D287" s="115" t="str">
        <f t="shared" si="37"/>
        <v>-</v>
      </c>
      <c r="E287" s="115" t="str">
        <f t="shared" si="37"/>
        <v>-</v>
      </c>
      <c r="F287" s="115" t="str">
        <f t="shared" si="37"/>
        <v>-</v>
      </c>
      <c r="G287" s="115" t="str">
        <f t="shared" si="37"/>
        <v>-</v>
      </c>
      <c r="H287" s="115" t="str">
        <f t="shared" si="37"/>
        <v>-</v>
      </c>
      <c r="I287" s="115" t="str">
        <f t="shared" si="37"/>
        <v>-</v>
      </c>
      <c r="J287" s="115" t="str">
        <f t="shared" si="37"/>
        <v>-</v>
      </c>
      <c r="K287" s="115" t="str">
        <f t="shared" si="37"/>
        <v>-</v>
      </c>
      <c r="L287" s="115" t="str">
        <f t="shared" si="37"/>
        <v>-</v>
      </c>
      <c r="M287" s="115" t="str">
        <f t="shared" si="37"/>
        <v>-</v>
      </c>
      <c r="N287" s="115" t="str">
        <f t="shared" si="37"/>
        <v>-</v>
      </c>
      <c r="O287" s="115" t="str">
        <f t="shared" si="37"/>
        <v>-</v>
      </c>
      <c r="P287" s="115" t="str">
        <f t="shared" si="37"/>
        <v>-</v>
      </c>
      <c r="Q287" s="115" t="str">
        <f t="shared" si="37"/>
        <v>-</v>
      </c>
      <c r="R287" s="115" t="str">
        <f t="shared" si="37"/>
        <v>-</v>
      </c>
      <c r="S287" s="115" t="str">
        <f t="shared" si="37"/>
        <v>-</v>
      </c>
      <c r="T287" s="115" t="str">
        <f t="shared" si="37"/>
        <v>-</v>
      </c>
      <c r="U287" s="115" t="str">
        <f t="shared" si="37"/>
        <v>-</v>
      </c>
      <c r="V287" s="115" t="str">
        <f t="shared" si="37"/>
        <v>-</v>
      </c>
      <c r="W287" s="115" t="str">
        <f t="shared" si="37"/>
        <v>-</v>
      </c>
      <c r="X287" s="115" t="str">
        <f t="shared" si="37"/>
        <v>-</v>
      </c>
      <c r="Y287" s="115" t="str">
        <f t="shared" si="40"/>
        <v>-</v>
      </c>
      <c r="Z287" s="115" t="str">
        <f t="shared" si="40"/>
        <v>-</v>
      </c>
      <c r="AA287" s="115" t="str">
        <f t="shared" si="40"/>
        <v>-</v>
      </c>
      <c r="AB287" s="115" t="str">
        <f t="shared" si="40"/>
        <v>-</v>
      </c>
      <c r="AC287" s="115" t="str">
        <f t="shared" si="40"/>
        <v>-</v>
      </c>
      <c r="AD287" s="115" t="str">
        <f t="shared" si="40"/>
        <v>-</v>
      </c>
      <c r="AE287" s="115" t="str">
        <f t="shared" si="40"/>
        <v>-</v>
      </c>
      <c r="AF287" s="115" t="str">
        <f t="shared" si="38"/>
        <v>-</v>
      </c>
      <c r="AG287" s="115" t="str">
        <f t="shared" si="38"/>
        <v>-</v>
      </c>
      <c r="AH287" s="115" t="str">
        <f t="shared" si="38"/>
        <v>-</v>
      </c>
      <c r="AI287" s="115" t="str">
        <f t="shared" si="38"/>
        <v>-</v>
      </c>
      <c r="AJ287" s="115" t="str">
        <f t="shared" si="38"/>
        <v>-</v>
      </c>
      <c r="AK287" s="115" t="str">
        <f t="shared" si="38"/>
        <v>-</v>
      </c>
      <c r="AL287" s="115" t="str">
        <f t="shared" si="38"/>
        <v>-</v>
      </c>
      <c r="AM287" s="115" t="str">
        <f t="shared" si="38"/>
        <v>-</v>
      </c>
      <c r="AN287" s="115" t="str">
        <f t="shared" si="38"/>
        <v>-</v>
      </c>
      <c r="AO287" s="115" t="str">
        <f t="shared" si="40"/>
        <v>-</v>
      </c>
      <c r="AP287" s="115" t="str">
        <f t="shared" si="39"/>
        <v>-</v>
      </c>
      <c r="AQ287" s="115" t="str">
        <f t="shared" si="39"/>
        <v>-</v>
      </c>
      <c r="AR287" s="115" t="str">
        <f t="shared" si="39"/>
        <v>-</v>
      </c>
      <c r="AS287" s="115" t="str">
        <f t="shared" si="39"/>
        <v>-</v>
      </c>
      <c r="AT287" s="115" t="str">
        <f t="shared" si="39"/>
        <v>-</v>
      </c>
      <c r="AU287" s="115" t="str">
        <f t="shared" si="39"/>
        <v>-</v>
      </c>
      <c r="AV287" s="115" t="str">
        <f t="shared" si="39"/>
        <v>-</v>
      </c>
      <c r="AW287" s="115" t="str">
        <f t="shared" si="39"/>
        <v>-</v>
      </c>
      <c r="AX287" s="115" t="str">
        <f t="shared" si="39"/>
        <v>-</v>
      </c>
      <c r="AY287" s="115" t="str">
        <f t="shared" si="40"/>
        <v>-</v>
      </c>
      <c r="AZ287" s="115" t="str">
        <f t="shared" si="40"/>
        <v>-</v>
      </c>
      <c r="BA287" s="115" t="str">
        <f t="shared" si="40"/>
        <v>-</v>
      </c>
      <c r="BB287" s="115" t="str">
        <f t="shared" si="40"/>
        <v>-</v>
      </c>
      <c r="BC287" s="115" t="str">
        <f t="shared" si="40"/>
        <v>-</v>
      </c>
      <c r="BD287" s="115" t="str">
        <f t="shared" si="40"/>
        <v>-</v>
      </c>
      <c r="BE287" s="115" t="str">
        <f t="shared" si="40"/>
        <v>-</v>
      </c>
      <c r="BF287" s="115" t="str">
        <f t="shared" si="40"/>
        <v>-</v>
      </c>
      <c r="BG287" s="115" t="str">
        <f t="shared" si="40"/>
        <v>-</v>
      </c>
      <c r="BH287" s="116"/>
      <c r="BI287" s="114"/>
    </row>
    <row r="288" spans="1:61">
      <c r="A288" s="38">
        <f t="shared" si="34"/>
        <v>90</v>
      </c>
      <c r="B288" s="115" t="str">
        <f t="shared" si="37"/>
        <v>-</v>
      </c>
      <c r="C288" s="115" t="str">
        <f t="shared" si="37"/>
        <v>-</v>
      </c>
      <c r="D288" s="115" t="str">
        <f t="shared" si="37"/>
        <v>-</v>
      </c>
      <c r="E288" s="115" t="str">
        <f t="shared" si="37"/>
        <v>-</v>
      </c>
      <c r="F288" s="115" t="str">
        <f t="shared" si="37"/>
        <v>-</v>
      </c>
      <c r="G288" s="115" t="str">
        <f t="shared" si="37"/>
        <v>-</v>
      </c>
      <c r="H288" s="115" t="str">
        <f t="shared" si="37"/>
        <v>-</v>
      </c>
      <c r="I288" s="115" t="str">
        <f t="shared" si="37"/>
        <v>-</v>
      </c>
      <c r="J288" s="115" t="str">
        <f t="shared" si="37"/>
        <v>-</v>
      </c>
      <c r="K288" s="115" t="str">
        <f t="shared" si="37"/>
        <v>-</v>
      </c>
      <c r="L288" s="115" t="str">
        <f t="shared" si="37"/>
        <v>-</v>
      </c>
      <c r="M288" s="115" t="str">
        <f t="shared" si="37"/>
        <v>-</v>
      </c>
      <c r="N288" s="115" t="str">
        <f t="shared" si="37"/>
        <v>-</v>
      </c>
      <c r="O288" s="115" t="str">
        <f t="shared" si="37"/>
        <v>-</v>
      </c>
      <c r="P288" s="115" t="str">
        <f t="shared" si="37"/>
        <v>-</v>
      </c>
      <c r="Q288" s="115" t="str">
        <f t="shared" si="37"/>
        <v>-</v>
      </c>
      <c r="R288" s="115" t="str">
        <f t="shared" si="37"/>
        <v>-</v>
      </c>
      <c r="S288" s="115" t="str">
        <f t="shared" si="37"/>
        <v>-</v>
      </c>
      <c r="T288" s="115" t="str">
        <f t="shared" si="37"/>
        <v>-</v>
      </c>
      <c r="U288" s="115" t="str">
        <f t="shared" si="37"/>
        <v>-</v>
      </c>
      <c r="V288" s="115" t="str">
        <f t="shared" si="37"/>
        <v>-</v>
      </c>
      <c r="W288" s="115" t="str">
        <f t="shared" si="37"/>
        <v>-</v>
      </c>
      <c r="X288" s="115" t="str">
        <f t="shared" si="37"/>
        <v>-</v>
      </c>
      <c r="Y288" s="115" t="str">
        <f t="shared" si="40"/>
        <v>-</v>
      </c>
      <c r="Z288" s="115" t="str">
        <f t="shared" si="40"/>
        <v>-</v>
      </c>
      <c r="AA288" s="115" t="str">
        <f t="shared" si="40"/>
        <v>-</v>
      </c>
      <c r="AB288" s="115" t="str">
        <f t="shared" si="40"/>
        <v>-</v>
      </c>
      <c r="AC288" s="115" t="str">
        <f t="shared" si="40"/>
        <v>-</v>
      </c>
      <c r="AD288" s="115" t="str">
        <f t="shared" si="40"/>
        <v>-</v>
      </c>
      <c r="AE288" s="115" t="str">
        <f t="shared" si="40"/>
        <v>-</v>
      </c>
      <c r="AF288" s="115" t="str">
        <f t="shared" si="38"/>
        <v>-</v>
      </c>
      <c r="AG288" s="115" t="str">
        <f t="shared" si="38"/>
        <v>-</v>
      </c>
      <c r="AH288" s="115" t="str">
        <f t="shared" si="38"/>
        <v>-</v>
      </c>
      <c r="AI288" s="115" t="str">
        <f t="shared" si="38"/>
        <v>-</v>
      </c>
      <c r="AJ288" s="115" t="str">
        <f t="shared" si="38"/>
        <v>-</v>
      </c>
      <c r="AK288" s="115" t="str">
        <f t="shared" si="38"/>
        <v>-</v>
      </c>
      <c r="AL288" s="115" t="str">
        <f t="shared" si="38"/>
        <v>-</v>
      </c>
      <c r="AM288" s="115" t="str">
        <f t="shared" si="38"/>
        <v>-</v>
      </c>
      <c r="AN288" s="115" t="str">
        <f t="shared" si="38"/>
        <v>-</v>
      </c>
      <c r="AO288" s="115" t="str">
        <f t="shared" si="40"/>
        <v>-</v>
      </c>
      <c r="AP288" s="115" t="str">
        <f t="shared" si="39"/>
        <v>-</v>
      </c>
      <c r="AQ288" s="115" t="str">
        <f t="shared" si="39"/>
        <v>-</v>
      </c>
      <c r="AR288" s="115" t="str">
        <f t="shared" si="39"/>
        <v>-</v>
      </c>
      <c r="AS288" s="115" t="str">
        <f t="shared" si="39"/>
        <v>-</v>
      </c>
      <c r="AT288" s="115" t="str">
        <f t="shared" si="39"/>
        <v>-</v>
      </c>
      <c r="AU288" s="115" t="str">
        <f t="shared" si="39"/>
        <v>-</v>
      </c>
      <c r="AV288" s="115" t="str">
        <f t="shared" si="39"/>
        <v>-</v>
      </c>
      <c r="AW288" s="115" t="str">
        <f t="shared" si="39"/>
        <v>-</v>
      </c>
      <c r="AX288" s="115" t="str">
        <f t="shared" si="39"/>
        <v>-</v>
      </c>
      <c r="AY288" s="115" t="str">
        <f t="shared" si="40"/>
        <v>-</v>
      </c>
      <c r="AZ288" s="115" t="str">
        <f t="shared" si="40"/>
        <v>-</v>
      </c>
      <c r="BA288" s="115" t="str">
        <f t="shared" si="40"/>
        <v>-</v>
      </c>
      <c r="BB288" s="115" t="str">
        <f t="shared" si="40"/>
        <v>-</v>
      </c>
      <c r="BC288" s="115" t="str">
        <f t="shared" si="40"/>
        <v>-</v>
      </c>
      <c r="BD288" s="115" t="str">
        <f t="shared" si="40"/>
        <v>-</v>
      </c>
      <c r="BE288" s="115" t="str">
        <f t="shared" si="40"/>
        <v>-</v>
      </c>
      <c r="BF288" s="115" t="str">
        <f t="shared" si="40"/>
        <v>-</v>
      </c>
      <c r="BG288" s="115" t="str">
        <f t="shared" si="40"/>
        <v>-</v>
      </c>
      <c r="BH288" s="116"/>
      <c r="BI288" s="114"/>
    </row>
    <row r="289" spans="1:67">
      <c r="A289" s="38">
        <f t="shared" si="34"/>
        <v>91</v>
      </c>
      <c r="B289" s="115" t="str">
        <f t="shared" si="37"/>
        <v>-</v>
      </c>
      <c r="C289" s="115" t="str">
        <f t="shared" si="37"/>
        <v>-</v>
      </c>
      <c r="D289" s="115" t="str">
        <f t="shared" si="37"/>
        <v>-</v>
      </c>
      <c r="E289" s="115" t="str">
        <f t="shared" si="37"/>
        <v>-</v>
      </c>
      <c r="F289" s="115" t="str">
        <f t="shared" si="37"/>
        <v>-</v>
      </c>
      <c r="G289" s="115" t="str">
        <f t="shared" si="37"/>
        <v>-</v>
      </c>
      <c r="H289" s="115" t="str">
        <f t="shared" si="37"/>
        <v>-</v>
      </c>
      <c r="I289" s="115" t="str">
        <f t="shared" si="37"/>
        <v>-</v>
      </c>
      <c r="J289" s="115" t="str">
        <f t="shared" si="37"/>
        <v>-</v>
      </c>
      <c r="K289" s="115" t="str">
        <f t="shared" si="37"/>
        <v>-</v>
      </c>
      <c r="L289" s="115" t="str">
        <f t="shared" si="37"/>
        <v>-</v>
      </c>
      <c r="M289" s="115" t="str">
        <f t="shared" si="37"/>
        <v>-</v>
      </c>
      <c r="N289" s="115" t="str">
        <f t="shared" si="37"/>
        <v>-</v>
      </c>
      <c r="O289" s="115" t="str">
        <f t="shared" si="37"/>
        <v>-</v>
      </c>
      <c r="P289" s="115" t="str">
        <f t="shared" ref="B289:BG292" si="41">IF(AND(OR(P93&gt;=10,P93&lt;=3),P192="НЕТ"),"!!!","-")</f>
        <v>-</v>
      </c>
      <c r="Q289" s="115" t="str">
        <f t="shared" si="41"/>
        <v>-</v>
      </c>
      <c r="R289" s="115" t="str">
        <f t="shared" si="41"/>
        <v>-</v>
      </c>
      <c r="S289" s="115" t="str">
        <f t="shared" si="41"/>
        <v>-</v>
      </c>
      <c r="T289" s="115" t="str">
        <f t="shared" si="41"/>
        <v>-</v>
      </c>
      <c r="U289" s="115" t="str">
        <f t="shared" si="41"/>
        <v>-</v>
      </c>
      <c r="V289" s="115" t="str">
        <f t="shared" si="41"/>
        <v>-</v>
      </c>
      <c r="W289" s="115" t="str">
        <f t="shared" si="41"/>
        <v>-</v>
      </c>
      <c r="X289" s="115" t="str">
        <f t="shared" si="41"/>
        <v>-</v>
      </c>
      <c r="Y289" s="115" t="str">
        <f t="shared" si="41"/>
        <v>-</v>
      </c>
      <c r="Z289" s="115" t="str">
        <f t="shared" si="41"/>
        <v>-</v>
      </c>
      <c r="AA289" s="115" t="str">
        <f t="shared" si="41"/>
        <v>-</v>
      </c>
      <c r="AB289" s="115" t="str">
        <f t="shared" si="41"/>
        <v>-</v>
      </c>
      <c r="AC289" s="115" t="str">
        <f t="shared" si="41"/>
        <v>-</v>
      </c>
      <c r="AD289" s="115" t="str">
        <f t="shared" si="41"/>
        <v>-</v>
      </c>
      <c r="AE289" s="115" t="str">
        <f t="shared" si="41"/>
        <v>-</v>
      </c>
      <c r="AF289" s="115" t="str">
        <f t="shared" si="38"/>
        <v>-</v>
      </c>
      <c r="AG289" s="115" t="str">
        <f t="shared" si="38"/>
        <v>-</v>
      </c>
      <c r="AH289" s="115" t="str">
        <f t="shared" si="38"/>
        <v>-</v>
      </c>
      <c r="AI289" s="115" t="str">
        <f t="shared" si="38"/>
        <v>-</v>
      </c>
      <c r="AJ289" s="115" t="str">
        <f t="shared" si="38"/>
        <v>-</v>
      </c>
      <c r="AK289" s="115" t="str">
        <f t="shared" si="38"/>
        <v>-</v>
      </c>
      <c r="AL289" s="115" t="str">
        <f t="shared" si="38"/>
        <v>-</v>
      </c>
      <c r="AM289" s="115" t="str">
        <f t="shared" si="38"/>
        <v>-</v>
      </c>
      <c r="AN289" s="115" t="str">
        <f t="shared" si="38"/>
        <v>-</v>
      </c>
      <c r="AO289" s="115" t="str">
        <f t="shared" si="41"/>
        <v>-</v>
      </c>
      <c r="AP289" s="115" t="str">
        <f t="shared" si="39"/>
        <v>-</v>
      </c>
      <c r="AQ289" s="115" t="str">
        <f t="shared" si="39"/>
        <v>-</v>
      </c>
      <c r="AR289" s="115" t="str">
        <f t="shared" si="39"/>
        <v>-</v>
      </c>
      <c r="AS289" s="115" t="str">
        <f t="shared" si="39"/>
        <v>-</v>
      </c>
      <c r="AT289" s="115" t="str">
        <f t="shared" si="39"/>
        <v>-</v>
      </c>
      <c r="AU289" s="115" t="str">
        <f t="shared" si="39"/>
        <v>-</v>
      </c>
      <c r="AV289" s="115" t="str">
        <f t="shared" si="39"/>
        <v>-</v>
      </c>
      <c r="AW289" s="115" t="str">
        <f t="shared" si="39"/>
        <v>-</v>
      </c>
      <c r="AX289" s="115" t="str">
        <f t="shared" si="39"/>
        <v>-</v>
      </c>
      <c r="AY289" s="115" t="str">
        <f t="shared" si="41"/>
        <v>-</v>
      </c>
      <c r="AZ289" s="115" t="str">
        <f t="shared" si="41"/>
        <v>-</v>
      </c>
      <c r="BA289" s="115" t="str">
        <f t="shared" si="41"/>
        <v>-</v>
      </c>
      <c r="BB289" s="115" t="str">
        <f t="shared" si="41"/>
        <v>-</v>
      </c>
      <c r="BC289" s="115" t="str">
        <f t="shared" si="41"/>
        <v>-</v>
      </c>
      <c r="BD289" s="115" t="str">
        <f t="shared" si="41"/>
        <v>-</v>
      </c>
      <c r="BE289" s="115" t="str">
        <f t="shared" si="41"/>
        <v>-</v>
      </c>
      <c r="BF289" s="115" t="str">
        <f t="shared" si="41"/>
        <v>-</v>
      </c>
      <c r="BG289" s="115" t="str">
        <f t="shared" si="41"/>
        <v>-</v>
      </c>
      <c r="BH289" s="116"/>
      <c r="BI289" s="114"/>
    </row>
    <row r="290" spans="1:67">
      <c r="A290" s="38">
        <f t="shared" si="34"/>
        <v>92</v>
      </c>
      <c r="B290" s="115" t="str">
        <f t="shared" si="41"/>
        <v>-</v>
      </c>
      <c r="C290" s="115" t="str">
        <f t="shared" si="41"/>
        <v>-</v>
      </c>
      <c r="D290" s="115" t="str">
        <f t="shared" si="41"/>
        <v>-</v>
      </c>
      <c r="E290" s="115" t="str">
        <f t="shared" si="41"/>
        <v>-</v>
      </c>
      <c r="F290" s="115" t="str">
        <f t="shared" si="41"/>
        <v>-</v>
      </c>
      <c r="G290" s="115" t="str">
        <f t="shared" si="41"/>
        <v>-</v>
      </c>
      <c r="H290" s="115" t="str">
        <f t="shared" si="41"/>
        <v>-</v>
      </c>
      <c r="I290" s="115" t="str">
        <f t="shared" si="41"/>
        <v>-</v>
      </c>
      <c r="J290" s="115" t="str">
        <f t="shared" si="41"/>
        <v>-</v>
      </c>
      <c r="K290" s="115" t="str">
        <f t="shared" si="41"/>
        <v>-</v>
      </c>
      <c r="L290" s="115" t="str">
        <f t="shared" si="41"/>
        <v>-</v>
      </c>
      <c r="M290" s="115" t="str">
        <f t="shared" si="41"/>
        <v>-</v>
      </c>
      <c r="N290" s="115" t="str">
        <f t="shared" si="41"/>
        <v>-</v>
      </c>
      <c r="O290" s="115" t="str">
        <f t="shared" si="41"/>
        <v>-</v>
      </c>
      <c r="P290" s="115" t="str">
        <f t="shared" si="41"/>
        <v>-</v>
      </c>
      <c r="Q290" s="115" t="str">
        <f t="shared" si="41"/>
        <v>-</v>
      </c>
      <c r="R290" s="115" t="str">
        <f t="shared" si="41"/>
        <v>-</v>
      </c>
      <c r="S290" s="115" t="str">
        <f t="shared" si="41"/>
        <v>-</v>
      </c>
      <c r="T290" s="115" t="str">
        <f t="shared" si="41"/>
        <v>-</v>
      </c>
      <c r="U290" s="115" t="str">
        <f t="shared" si="41"/>
        <v>-</v>
      </c>
      <c r="V290" s="115" t="str">
        <f t="shared" si="41"/>
        <v>-</v>
      </c>
      <c r="W290" s="115" t="str">
        <f t="shared" si="41"/>
        <v>-</v>
      </c>
      <c r="X290" s="115" t="str">
        <f t="shared" si="41"/>
        <v>-</v>
      </c>
      <c r="Y290" s="115" t="str">
        <f t="shared" si="41"/>
        <v>-</v>
      </c>
      <c r="Z290" s="115" t="str">
        <f t="shared" si="41"/>
        <v>-</v>
      </c>
      <c r="AA290" s="115" t="str">
        <f t="shared" si="41"/>
        <v>-</v>
      </c>
      <c r="AB290" s="115" t="str">
        <f t="shared" si="41"/>
        <v>-</v>
      </c>
      <c r="AC290" s="115" t="str">
        <f t="shared" si="41"/>
        <v>-</v>
      </c>
      <c r="AD290" s="115" t="str">
        <f t="shared" si="41"/>
        <v>-</v>
      </c>
      <c r="AE290" s="115" t="str">
        <f t="shared" si="41"/>
        <v>-</v>
      </c>
      <c r="AF290" s="115" t="str">
        <f t="shared" si="38"/>
        <v>-</v>
      </c>
      <c r="AG290" s="115" t="str">
        <f t="shared" si="38"/>
        <v>-</v>
      </c>
      <c r="AH290" s="115" t="str">
        <f t="shared" si="38"/>
        <v>-</v>
      </c>
      <c r="AI290" s="115" t="str">
        <f t="shared" si="38"/>
        <v>-</v>
      </c>
      <c r="AJ290" s="115" t="str">
        <f t="shared" si="38"/>
        <v>-</v>
      </c>
      <c r="AK290" s="115" t="str">
        <f t="shared" si="38"/>
        <v>-</v>
      </c>
      <c r="AL290" s="115" t="str">
        <f t="shared" si="38"/>
        <v>-</v>
      </c>
      <c r="AM290" s="115" t="str">
        <f t="shared" si="38"/>
        <v>-</v>
      </c>
      <c r="AN290" s="115" t="str">
        <f t="shared" si="38"/>
        <v>-</v>
      </c>
      <c r="AO290" s="115" t="str">
        <f t="shared" si="41"/>
        <v>-</v>
      </c>
      <c r="AP290" s="115" t="str">
        <f t="shared" si="39"/>
        <v>-</v>
      </c>
      <c r="AQ290" s="115" t="str">
        <f t="shared" si="39"/>
        <v>-</v>
      </c>
      <c r="AR290" s="115" t="str">
        <f t="shared" si="39"/>
        <v>-</v>
      </c>
      <c r="AS290" s="115" t="str">
        <f t="shared" si="39"/>
        <v>-</v>
      </c>
      <c r="AT290" s="115" t="str">
        <f t="shared" si="39"/>
        <v>-</v>
      </c>
      <c r="AU290" s="115" t="str">
        <f t="shared" si="39"/>
        <v>-</v>
      </c>
      <c r="AV290" s="115" t="str">
        <f t="shared" si="39"/>
        <v>-</v>
      </c>
      <c r="AW290" s="115" t="str">
        <f t="shared" si="39"/>
        <v>-</v>
      </c>
      <c r="AX290" s="115" t="str">
        <f t="shared" si="39"/>
        <v>-</v>
      </c>
      <c r="AY290" s="115" t="str">
        <f t="shared" si="41"/>
        <v>-</v>
      </c>
      <c r="AZ290" s="115" t="str">
        <f t="shared" si="41"/>
        <v>-</v>
      </c>
      <c r="BA290" s="115" t="str">
        <f t="shared" si="41"/>
        <v>-</v>
      </c>
      <c r="BB290" s="115" t="str">
        <f t="shared" si="41"/>
        <v>-</v>
      </c>
      <c r="BC290" s="115" t="str">
        <f t="shared" si="41"/>
        <v>-</v>
      </c>
      <c r="BD290" s="115" t="str">
        <f t="shared" si="41"/>
        <v>-</v>
      </c>
      <c r="BE290" s="115" t="str">
        <f t="shared" si="41"/>
        <v>-</v>
      </c>
      <c r="BF290" s="115" t="str">
        <f t="shared" si="41"/>
        <v>-</v>
      </c>
      <c r="BG290" s="115" t="str">
        <f t="shared" si="41"/>
        <v>-</v>
      </c>
      <c r="BH290" s="116"/>
      <c r="BI290" s="114"/>
    </row>
    <row r="291" spans="1:67">
      <c r="A291" s="38">
        <f t="shared" si="34"/>
        <v>93</v>
      </c>
      <c r="B291" s="115" t="str">
        <f t="shared" si="41"/>
        <v>-</v>
      </c>
      <c r="C291" s="115" t="str">
        <f t="shared" si="41"/>
        <v>-</v>
      </c>
      <c r="D291" s="115" t="str">
        <f t="shared" si="41"/>
        <v>-</v>
      </c>
      <c r="E291" s="115" t="str">
        <f t="shared" si="41"/>
        <v>-</v>
      </c>
      <c r="F291" s="115" t="str">
        <f t="shared" si="41"/>
        <v>-</v>
      </c>
      <c r="G291" s="115" t="str">
        <f t="shared" si="41"/>
        <v>-</v>
      </c>
      <c r="H291" s="115" t="str">
        <f t="shared" si="41"/>
        <v>-</v>
      </c>
      <c r="I291" s="115" t="str">
        <f t="shared" si="41"/>
        <v>-</v>
      </c>
      <c r="J291" s="115" t="str">
        <f t="shared" si="41"/>
        <v>-</v>
      </c>
      <c r="K291" s="115" t="str">
        <f t="shared" si="41"/>
        <v>-</v>
      </c>
      <c r="L291" s="115" t="str">
        <f t="shared" si="41"/>
        <v>-</v>
      </c>
      <c r="M291" s="115" t="str">
        <f t="shared" si="41"/>
        <v>-</v>
      </c>
      <c r="N291" s="115" t="str">
        <f t="shared" si="41"/>
        <v>-</v>
      </c>
      <c r="O291" s="115" t="str">
        <f t="shared" si="41"/>
        <v>-</v>
      </c>
      <c r="P291" s="115" t="str">
        <f t="shared" si="41"/>
        <v>-</v>
      </c>
      <c r="Q291" s="115" t="str">
        <f t="shared" si="41"/>
        <v>-</v>
      </c>
      <c r="R291" s="115" t="str">
        <f t="shared" si="41"/>
        <v>-</v>
      </c>
      <c r="S291" s="115" t="str">
        <f t="shared" si="41"/>
        <v>-</v>
      </c>
      <c r="T291" s="115" t="str">
        <f t="shared" si="41"/>
        <v>-</v>
      </c>
      <c r="U291" s="115" t="str">
        <f t="shared" si="41"/>
        <v>-</v>
      </c>
      <c r="V291" s="115" t="str">
        <f t="shared" si="41"/>
        <v>-</v>
      </c>
      <c r="W291" s="115" t="str">
        <f t="shared" si="41"/>
        <v>-</v>
      </c>
      <c r="X291" s="115" t="str">
        <f t="shared" si="41"/>
        <v>-</v>
      </c>
      <c r="Y291" s="115" t="str">
        <f t="shared" si="41"/>
        <v>-</v>
      </c>
      <c r="Z291" s="115" t="str">
        <f t="shared" si="41"/>
        <v>-</v>
      </c>
      <c r="AA291" s="115" t="str">
        <f t="shared" si="41"/>
        <v>-</v>
      </c>
      <c r="AB291" s="115" t="str">
        <f t="shared" si="41"/>
        <v>-</v>
      </c>
      <c r="AC291" s="115" t="str">
        <f t="shared" si="41"/>
        <v>-</v>
      </c>
      <c r="AD291" s="115" t="str">
        <f t="shared" si="41"/>
        <v>-</v>
      </c>
      <c r="AE291" s="115" t="str">
        <f t="shared" si="41"/>
        <v>-</v>
      </c>
      <c r="AF291" s="115" t="str">
        <f t="shared" si="38"/>
        <v>-</v>
      </c>
      <c r="AG291" s="115" t="str">
        <f t="shared" si="38"/>
        <v>-</v>
      </c>
      <c r="AH291" s="115" t="str">
        <f t="shared" si="38"/>
        <v>-</v>
      </c>
      <c r="AI291" s="115" t="str">
        <f t="shared" si="38"/>
        <v>-</v>
      </c>
      <c r="AJ291" s="115" t="str">
        <f t="shared" si="38"/>
        <v>-</v>
      </c>
      <c r="AK291" s="115" t="str">
        <f t="shared" si="38"/>
        <v>-</v>
      </c>
      <c r="AL291" s="115" t="str">
        <f t="shared" si="38"/>
        <v>-</v>
      </c>
      <c r="AM291" s="115" t="str">
        <f t="shared" si="38"/>
        <v>-</v>
      </c>
      <c r="AN291" s="115" t="str">
        <f t="shared" si="38"/>
        <v>-</v>
      </c>
      <c r="AO291" s="115" t="str">
        <f t="shared" si="41"/>
        <v>-</v>
      </c>
      <c r="AP291" s="115" t="str">
        <f t="shared" si="39"/>
        <v>-</v>
      </c>
      <c r="AQ291" s="115" t="str">
        <f t="shared" si="39"/>
        <v>-</v>
      </c>
      <c r="AR291" s="115" t="str">
        <f t="shared" si="39"/>
        <v>-</v>
      </c>
      <c r="AS291" s="115" t="str">
        <f t="shared" si="39"/>
        <v>-</v>
      </c>
      <c r="AT291" s="115" t="str">
        <f t="shared" si="39"/>
        <v>-</v>
      </c>
      <c r="AU291" s="115" t="str">
        <f t="shared" si="39"/>
        <v>-</v>
      </c>
      <c r="AV291" s="115" t="str">
        <f t="shared" si="39"/>
        <v>-</v>
      </c>
      <c r="AW291" s="115" t="str">
        <f t="shared" si="39"/>
        <v>-</v>
      </c>
      <c r="AX291" s="115" t="str">
        <f t="shared" si="39"/>
        <v>-</v>
      </c>
      <c r="AY291" s="115" t="str">
        <f t="shared" si="41"/>
        <v>-</v>
      </c>
      <c r="AZ291" s="115" t="str">
        <f t="shared" si="41"/>
        <v>-</v>
      </c>
      <c r="BA291" s="115" t="str">
        <f t="shared" si="41"/>
        <v>-</v>
      </c>
      <c r="BB291" s="115" t="str">
        <f t="shared" si="41"/>
        <v>-</v>
      </c>
      <c r="BC291" s="115" t="str">
        <f t="shared" si="41"/>
        <v>-</v>
      </c>
      <c r="BD291" s="115" t="str">
        <f t="shared" si="41"/>
        <v>-</v>
      </c>
      <c r="BE291" s="115" t="str">
        <f t="shared" si="41"/>
        <v>-</v>
      </c>
      <c r="BF291" s="115" t="str">
        <f t="shared" si="41"/>
        <v>-</v>
      </c>
      <c r="BG291" s="115" t="str">
        <f t="shared" si="41"/>
        <v>-</v>
      </c>
      <c r="BH291" s="116"/>
      <c r="BI291" s="114"/>
    </row>
    <row r="292" spans="1:67">
      <c r="A292" s="38">
        <f t="shared" si="34"/>
        <v>94</v>
      </c>
      <c r="B292" s="115" t="str">
        <f t="shared" si="41"/>
        <v>-</v>
      </c>
      <c r="C292" s="115" t="str">
        <f t="shared" si="41"/>
        <v>-</v>
      </c>
      <c r="D292" s="115" t="str">
        <f t="shared" si="41"/>
        <v>-</v>
      </c>
      <c r="E292" s="115" t="str">
        <f t="shared" si="41"/>
        <v>-</v>
      </c>
      <c r="F292" s="115" t="str">
        <f t="shared" si="41"/>
        <v>-</v>
      </c>
      <c r="G292" s="115" t="str">
        <f t="shared" si="41"/>
        <v>-</v>
      </c>
      <c r="H292" s="115" t="str">
        <f t="shared" si="41"/>
        <v>-</v>
      </c>
      <c r="I292" s="115" t="str">
        <f t="shared" si="41"/>
        <v>-</v>
      </c>
      <c r="J292" s="115" t="str">
        <f t="shared" si="41"/>
        <v>-</v>
      </c>
      <c r="K292" s="115" t="str">
        <f t="shared" si="41"/>
        <v>-</v>
      </c>
      <c r="L292" s="115" t="str">
        <f t="shared" si="41"/>
        <v>-</v>
      </c>
      <c r="M292" s="115" t="str">
        <f t="shared" si="41"/>
        <v>-</v>
      </c>
      <c r="N292" s="115" t="str">
        <f t="shared" si="41"/>
        <v>-</v>
      </c>
      <c r="O292" s="115" t="str">
        <f t="shared" si="41"/>
        <v>-</v>
      </c>
      <c r="P292" s="115" t="str">
        <f t="shared" si="41"/>
        <v>-</v>
      </c>
      <c r="Q292" s="115" t="str">
        <f t="shared" si="41"/>
        <v>-</v>
      </c>
      <c r="R292" s="115" t="str">
        <f t="shared" si="41"/>
        <v>-</v>
      </c>
      <c r="S292" s="115" t="str">
        <f t="shared" si="41"/>
        <v>-</v>
      </c>
      <c r="T292" s="115" t="str">
        <f t="shared" si="41"/>
        <v>-</v>
      </c>
      <c r="U292" s="115" t="str">
        <f t="shared" si="41"/>
        <v>-</v>
      </c>
      <c r="V292" s="115" t="str">
        <f t="shared" si="41"/>
        <v>-</v>
      </c>
      <c r="W292" s="115" t="str">
        <f t="shared" si="41"/>
        <v>-</v>
      </c>
      <c r="X292" s="115" t="str">
        <f t="shared" si="41"/>
        <v>-</v>
      </c>
      <c r="Y292" s="115" t="str">
        <f t="shared" si="41"/>
        <v>-</v>
      </c>
      <c r="Z292" s="115" t="str">
        <f t="shared" si="41"/>
        <v>-</v>
      </c>
      <c r="AA292" s="115" t="str">
        <f t="shared" si="41"/>
        <v>-</v>
      </c>
      <c r="AB292" s="115" t="str">
        <f t="shared" si="41"/>
        <v>-</v>
      </c>
      <c r="AC292" s="115" t="str">
        <f t="shared" si="41"/>
        <v>-</v>
      </c>
      <c r="AD292" s="115" t="str">
        <f t="shared" si="41"/>
        <v>-</v>
      </c>
      <c r="AE292" s="115" t="str">
        <f t="shared" si="41"/>
        <v>-</v>
      </c>
      <c r="AF292" s="115" t="str">
        <f t="shared" si="38"/>
        <v>-</v>
      </c>
      <c r="AG292" s="115" t="str">
        <f t="shared" si="38"/>
        <v>-</v>
      </c>
      <c r="AH292" s="115" t="str">
        <f t="shared" si="38"/>
        <v>-</v>
      </c>
      <c r="AI292" s="115" t="str">
        <f t="shared" si="38"/>
        <v>-</v>
      </c>
      <c r="AJ292" s="115" t="str">
        <f t="shared" si="38"/>
        <v>-</v>
      </c>
      <c r="AK292" s="115" t="str">
        <f t="shared" si="38"/>
        <v>-</v>
      </c>
      <c r="AL292" s="115" t="str">
        <f t="shared" si="38"/>
        <v>-</v>
      </c>
      <c r="AM292" s="115" t="str">
        <f t="shared" si="38"/>
        <v>-</v>
      </c>
      <c r="AN292" s="115" t="str">
        <f t="shared" si="38"/>
        <v>-</v>
      </c>
      <c r="AO292" s="115" t="str">
        <f t="shared" si="41"/>
        <v>-</v>
      </c>
      <c r="AP292" s="115" t="str">
        <f t="shared" si="39"/>
        <v>-</v>
      </c>
      <c r="AQ292" s="115" t="str">
        <f t="shared" si="39"/>
        <v>-</v>
      </c>
      <c r="AR292" s="115" t="str">
        <f t="shared" si="39"/>
        <v>-</v>
      </c>
      <c r="AS292" s="115" t="str">
        <f t="shared" si="39"/>
        <v>-</v>
      </c>
      <c r="AT292" s="115" t="str">
        <f t="shared" si="39"/>
        <v>-</v>
      </c>
      <c r="AU292" s="115" t="str">
        <f t="shared" si="39"/>
        <v>-</v>
      </c>
      <c r="AV292" s="115" t="str">
        <f t="shared" si="39"/>
        <v>-</v>
      </c>
      <c r="AW292" s="115" t="str">
        <f t="shared" si="39"/>
        <v>-</v>
      </c>
      <c r="AX292" s="115" t="str">
        <f t="shared" si="39"/>
        <v>-</v>
      </c>
      <c r="AY292" s="115" t="str">
        <f t="shared" si="41"/>
        <v>-</v>
      </c>
      <c r="AZ292" s="115" t="str">
        <f t="shared" si="41"/>
        <v>-</v>
      </c>
      <c r="BA292" s="115" t="str">
        <f t="shared" si="41"/>
        <v>-</v>
      </c>
      <c r="BB292" s="115" t="str">
        <f t="shared" si="41"/>
        <v>-</v>
      </c>
      <c r="BC292" s="115" t="str">
        <f t="shared" si="41"/>
        <v>-</v>
      </c>
      <c r="BD292" s="115" t="str">
        <f t="shared" si="41"/>
        <v>-</v>
      </c>
      <c r="BE292" s="115" t="str">
        <f t="shared" si="41"/>
        <v>-</v>
      </c>
      <c r="BF292" s="115" t="str">
        <f t="shared" si="41"/>
        <v>-</v>
      </c>
      <c r="BG292" s="115" t="str">
        <f t="shared" si="41"/>
        <v>-</v>
      </c>
      <c r="BH292" s="116"/>
      <c r="BI292" s="114"/>
    </row>
    <row r="293" spans="1:67">
      <c r="A293" s="38"/>
      <c r="B293" s="115">
        <f t="shared" ref="B293:BG293" si="42">COUNTIF(B199:B292,"!!!")</f>
        <v>0</v>
      </c>
      <c r="C293" s="115">
        <f t="shared" si="42"/>
        <v>0</v>
      </c>
      <c r="D293" s="115">
        <f t="shared" si="42"/>
        <v>0</v>
      </c>
      <c r="E293" s="115">
        <f t="shared" si="42"/>
        <v>0</v>
      </c>
      <c r="F293" s="115">
        <f t="shared" si="42"/>
        <v>0</v>
      </c>
      <c r="G293" s="115">
        <f t="shared" si="42"/>
        <v>0</v>
      </c>
      <c r="H293" s="115">
        <f t="shared" si="42"/>
        <v>0</v>
      </c>
      <c r="I293" s="115">
        <f t="shared" si="42"/>
        <v>0</v>
      </c>
      <c r="J293" s="115">
        <f t="shared" si="42"/>
        <v>0</v>
      </c>
      <c r="K293" s="115">
        <f t="shared" si="42"/>
        <v>0</v>
      </c>
      <c r="L293" s="115">
        <f t="shared" si="42"/>
        <v>0</v>
      </c>
      <c r="M293" s="115">
        <f t="shared" si="42"/>
        <v>0</v>
      </c>
      <c r="N293" s="115">
        <f t="shared" si="42"/>
        <v>0</v>
      </c>
      <c r="O293" s="115">
        <f t="shared" si="42"/>
        <v>0</v>
      </c>
      <c r="P293" s="115">
        <f t="shared" si="42"/>
        <v>0</v>
      </c>
      <c r="Q293" s="115">
        <f t="shared" si="42"/>
        <v>0</v>
      </c>
      <c r="R293" s="115">
        <f t="shared" si="42"/>
        <v>0</v>
      </c>
      <c r="S293" s="115">
        <f t="shared" si="42"/>
        <v>0</v>
      </c>
      <c r="T293" s="115">
        <f t="shared" si="42"/>
        <v>0</v>
      </c>
      <c r="U293" s="115">
        <f t="shared" si="42"/>
        <v>0</v>
      </c>
      <c r="V293" s="115">
        <f t="shared" si="42"/>
        <v>0</v>
      </c>
      <c r="W293" s="115">
        <f t="shared" si="42"/>
        <v>0</v>
      </c>
      <c r="X293" s="115">
        <f t="shared" si="42"/>
        <v>0</v>
      </c>
      <c r="Y293" s="115">
        <f t="shared" si="42"/>
        <v>0</v>
      </c>
      <c r="Z293" s="115">
        <f t="shared" si="42"/>
        <v>0</v>
      </c>
      <c r="AA293" s="115">
        <f t="shared" si="42"/>
        <v>0</v>
      </c>
      <c r="AB293" s="115">
        <f t="shared" si="42"/>
        <v>0</v>
      </c>
      <c r="AC293" s="115">
        <f t="shared" si="42"/>
        <v>0</v>
      </c>
      <c r="AD293" s="115">
        <f t="shared" si="42"/>
        <v>0</v>
      </c>
      <c r="AE293" s="115">
        <f t="shared" si="42"/>
        <v>0</v>
      </c>
      <c r="AF293" s="115">
        <f t="shared" si="42"/>
        <v>0</v>
      </c>
      <c r="AG293" s="115">
        <f t="shared" si="42"/>
        <v>0</v>
      </c>
      <c r="AH293" s="115">
        <f t="shared" si="42"/>
        <v>0</v>
      </c>
      <c r="AI293" s="115">
        <f t="shared" si="42"/>
        <v>0</v>
      </c>
      <c r="AJ293" s="115">
        <f t="shared" si="42"/>
        <v>5</v>
      </c>
      <c r="AK293" s="115">
        <f t="shared" si="42"/>
        <v>0</v>
      </c>
      <c r="AL293" s="115">
        <f t="shared" si="42"/>
        <v>0</v>
      </c>
      <c r="AM293" s="115">
        <f t="shared" si="42"/>
        <v>0</v>
      </c>
      <c r="AN293" s="115">
        <f t="shared" si="42"/>
        <v>0</v>
      </c>
      <c r="AO293" s="115">
        <f t="shared" si="42"/>
        <v>0</v>
      </c>
      <c r="AP293" s="115">
        <f t="shared" si="42"/>
        <v>0</v>
      </c>
      <c r="AQ293" s="115">
        <f t="shared" si="42"/>
        <v>0</v>
      </c>
      <c r="AR293" s="115">
        <f t="shared" si="42"/>
        <v>0</v>
      </c>
      <c r="AS293" s="115">
        <f t="shared" si="42"/>
        <v>0</v>
      </c>
      <c r="AT293" s="115">
        <f t="shared" si="42"/>
        <v>0</v>
      </c>
      <c r="AU293" s="115">
        <f t="shared" si="42"/>
        <v>0</v>
      </c>
      <c r="AV293" s="115">
        <f t="shared" si="42"/>
        <v>0</v>
      </c>
      <c r="AW293" s="115">
        <f t="shared" si="42"/>
        <v>0</v>
      </c>
      <c r="AX293" s="115">
        <f t="shared" si="42"/>
        <v>0</v>
      </c>
      <c r="AY293" s="115">
        <f t="shared" si="42"/>
        <v>0</v>
      </c>
      <c r="AZ293" s="115">
        <f t="shared" si="42"/>
        <v>0</v>
      </c>
      <c r="BA293" s="115">
        <f t="shared" si="42"/>
        <v>0</v>
      </c>
      <c r="BB293" s="115">
        <f t="shared" si="42"/>
        <v>0</v>
      </c>
      <c r="BC293" s="115">
        <f t="shared" si="42"/>
        <v>7</v>
      </c>
      <c r="BD293" s="115">
        <f t="shared" si="42"/>
        <v>0</v>
      </c>
      <c r="BE293" s="115">
        <f t="shared" si="42"/>
        <v>0</v>
      </c>
      <c r="BF293" s="115">
        <f t="shared" si="42"/>
        <v>0</v>
      </c>
      <c r="BG293" s="115">
        <f t="shared" si="42"/>
        <v>0</v>
      </c>
      <c r="BH293" s="116">
        <f>SUM(B293:BG293)</f>
        <v>12</v>
      </c>
      <c r="BI293" s="114">
        <f>COUNTIF(B293:BG293,"&gt;0")</f>
        <v>2</v>
      </c>
    </row>
    <row r="295" spans="1:67">
      <c r="A295" s="43" t="s">
        <v>140</v>
      </c>
    </row>
    <row r="296" spans="1:67">
      <c r="A296" s="38">
        <v>1</v>
      </c>
      <c r="B296" s="115" t="str">
        <f>IF(AND(B$98="ДА",B199="-"),B3,"-")</f>
        <v>-</v>
      </c>
      <c r="C296" s="115" t="str">
        <f t="shared" ref="B296:BG302" si="43">IF(AND(C$98="ДА",C199="-"),C3,"-")</f>
        <v>-</v>
      </c>
      <c r="D296" s="115" t="str">
        <f t="shared" si="43"/>
        <v>-</v>
      </c>
      <c r="E296" s="115">
        <f>IF(AND(E$98="ДА",E199="-"),E3,"-")</f>
        <v>3</v>
      </c>
      <c r="F296" s="115">
        <f t="shared" si="43"/>
        <v>10</v>
      </c>
      <c r="G296" s="115" t="str">
        <f t="shared" si="43"/>
        <v>-</v>
      </c>
      <c r="H296" s="115" t="str">
        <f t="shared" si="43"/>
        <v>-</v>
      </c>
      <c r="I296" s="115">
        <f t="shared" si="43"/>
        <v>4</v>
      </c>
      <c r="J296" s="115" t="str">
        <f t="shared" si="43"/>
        <v>-</v>
      </c>
      <c r="K296" s="115" t="str">
        <f t="shared" si="43"/>
        <v>-</v>
      </c>
      <c r="L296" s="115" t="str">
        <f t="shared" si="43"/>
        <v>-</v>
      </c>
      <c r="M296" s="115" t="str">
        <f t="shared" si="43"/>
        <v>-</v>
      </c>
      <c r="N296" s="115" t="str">
        <f t="shared" si="43"/>
        <v>-</v>
      </c>
      <c r="O296" s="115" t="str">
        <f t="shared" si="43"/>
        <v>-</v>
      </c>
      <c r="P296" s="115" t="str">
        <f t="shared" si="43"/>
        <v>-</v>
      </c>
      <c r="Q296" s="115" t="str">
        <f t="shared" si="43"/>
        <v>-</v>
      </c>
      <c r="R296" s="115" t="str">
        <f t="shared" si="43"/>
        <v>-</v>
      </c>
      <c r="S296" s="115">
        <f t="shared" si="43"/>
        <v>7</v>
      </c>
      <c r="T296" s="115" t="str">
        <f t="shared" si="43"/>
        <v>-</v>
      </c>
      <c r="U296" s="115" t="str">
        <f t="shared" si="43"/>
        <v>-</v>
      </c>
      <c r="V296" s="115" t="str">
        <f t="shared" si="43"/>
        <v>-</v>
      </c>
      <c r="W296" s="115" t="str">
        <f t="shared" si="43"/>
        <v>-</v>
      </c>
      <c r="X296" s="115">
        <f t="shared" si="43"/>
        <v>11</v>
      </c>
      <c r="Y296" s="115" t="str">
        <f t="shared" si="43"/>
        <v>-</v>
      </c>
      <c r="Z296" s="115">
        <f t="shared" si="43"/>
        <v>10</v>
      </c>
      <c r="AA296" s="115" t="str">
        <f t="shared" si="43"/>
        <v>-</v>
      </c>
      <c r="AB296" s="115" t="str">
        <f t="shared" si="43"/>
        <v>-</v>
      </c>
      <c r="AC296" s="115" t="str">
        <f t="shared" si="43"/>
        <v>-</v>
      </c>
      <c r="AD296" s="115" t="str">
        <f t="shared" si="43"/>
        <v>-</v>
      </c>
      <c r="AE296" s="115">
        <f t="shared" si="43"/>
        <v>6</v>
      </c>
      <c r="AF296" s="115" t="str">
        <f t="shared" ref="AF296:AN324" si="44">IF(AND(AF$98="ДА",AF199="-"),AF3,"-")</f>
        <v>-</v>
      </c>
      <c r="AG296" s="115" t="str">
        <f t="shared" si="44"/>
        <v>-</v>
      </c>
      <c r="AH296" s="115" t="str">
        <f t="shared" si="44"/>
        <v>-</v>
      </c>
      <c r="AI296" s="115" t="str">
        <f t="shared" si="44"/>
        <v>-</v>
      </c>
      <c r="AJ296" s="115" t="str">
        <f t="shared" si="44"/>
        <v>-</v>
      </c>
      <c r="AK296" s="115">
        <f t="shared" si="44"/>
        <v>7</v>
      </c>
      <c r="AL296" s="115">
        <f t="shared" si="44"/>
        <v>4</v>
      </c>
      <c r="AM296" s="115" t="str">
        <f t="shared" si="44"/>
        <v>-</v>
      </c>
      <c r="AN296" s="115" t="str">
        <f t="shared" si="44"/>
        <v>-</v>
      </c>
      <c r="AO296" s="115" t="str">
        <f t="shared" si="43"/>
        <v>-</v>
      </c>
      <c r="AP296" s="115" t="str">
        <f t="shared" ref="AP296:AX324" si="45">IF(AND(AP$98="ДА",AP199="-"),AP3,"-")</f>
        <v>-</v>
      </c>
      <c r="AQ296" s="115" t="str">
        <f t="shared" si="45"/>
        <v>-</v>
      </c>
      <c r="AR296" s="115" t="str">
        <f t="shared" si="45"/>
        <v>-</v>
      </c>
      <c r="AS296" s="115">
        <f t="shared" si="45"/>
        <v>7</v>
      </c>
      <c r="AT296" s="115" t="str">
        <f t="shared" si="45"/>
        <v>-</v>
      </c>
      <c r="AU296" s="115" t="str">
        <f t="shared" si="45"/>
        <v>-</v>
      </c>
      <c r="AV296" s="115" t="str">
        <f t="shared" si="45"/>
        <v>-</v>
      </c>
      <c r="AW296" s="115" t="str">
        <f t="shared" si="45"/>
        <v>-</v>
      </c>
      <c r="AX296" s="115" t="str">
        <f t="shared" si="45"/>
        <v>-</v>
      </c>
      <c r="AY296" s="115" t="str">
        <f t="shared" si="43"/>
        <v>-</v>
      </c>
      <c r="AZ296" s="115" t="str">
        <f t="shared" si="43"/>
        <v>-</v>
      </c>
      <c r="BA296" s="115">
        <f t="shared" si="43"/>
        <v>5</v>
      </c>
      <c r="BB296" s="115" t="str">
        <f t="shared" si="43"/>
        <v>-</v>
      </c>
      <c r="BC296" s="115">
        <f t="shared" si="43"/>
        <v>8</v>
      </c>
      <c r="BD296" s="115" t="str">
        <f t="shared" si="43"/>
        <v>-</v>
      </c>
      <c r="BE296" s="115">
        <f t="shared" si="43"/>
        <v>12</v>
      </c>
      <c r="BF296" s="115" t="str">
        <f t="shared" si="43"/>
        <v>-</v>
      </c>
      <c r="BG296" s="115" t="str">
        <f t="shared" si="43"/>
        <v>-</v>
      </c>
      <c r="BH296" s="116">
        <f t="shared" ref="BH296:BH359" si="46">COUNTIF(B296:BG296,"&gt;0")</f>
        <v>13</v>
      </c>
      <c r="BI296" s="114">
        <f>IFERROR(AVERAGE(B296:BG296)+0.0000001*классы!J3,"-")</f>
        <v>7.2307697307792305</v>
      </c>
      <c r="BJ296" s="115">
        <f>IFERROR(RANK(BI296,BI$296:BI$389,0),"-")</f>
        <v>12</v>
      </c>
      <c r="BL296" s="75">
        <v>1</v>
      </c>
      <c r="BM296" s="395">
        <f>BI296</f>
        <v>7.2307697307792305</v>
      </c>
      <c r="BN296">
        <f>BH3</f>
        <v>15</v>
      </c>
      <c r="BO296">
        <f>BH296</f>
        <v>13</v>
      </c>
    </row>
    <row r="297" spans="1:67">
      <c r="A297" s="38">
        <f>A296+1</f>
        <v>2</v>
      </c>
      <c r="B297" s="115" t="str">
        <f t="shared" si="43"/>
        <v>-</v>
      </c>
      <c r="C297" s="115" t="str">
        <f t="shared" si="43"/>
        <v>-</v>
      </c>
      <c r="D297" s="115" t="str">
        <f t="shared" si="43"/>
        <v>-</v>
      </c>
      <c r="E297" s="115" t="str">
        <f t="shared" si="43"/>
        <v>-</v>
      </c>
      <c r="F297" s="115" t="str">
        <f t="shared" si="43"/>
        <v>-</v>
      </c>
      <c r="G297" s="115" t="str">
        <f t="shared" si="43"/>
        <v>-</v>
      </c>
      <c r="H297" s="115" t="str">
        <f t="shared" si="43"/>
        <v>-</v>
      </c>
      <c r="I297" s="115" t="str">
        <f t="shared" si="43"/>
        <v>-</v>
      </c>
      <c r="J297" s="115" t="str">
        <f t="shared" si="43"/>
        <v>-</v>
      </c>
      <c r="K297" s="115" t="str">
        <f t="shared" si="43"/>
        <v>-</v>
      </c>
      <c r="L297" s="115" t="str">
        <f t="shared" si="43"/>
        <v>-</v>
      </c>
      <c r="M297" s="115" t="str">
        <f t="shared" si="43"/>
        <v>-</v>
      </c>
      <c r="N297" s="115" t="str">
        <f t="shared" si="43"/>
        <v>-</v>
      </c>
      <c r="O297" s="115" t="str">
        <f t="shared" si="43"/>
        <v>-</v>
      </c>
      <c r="P297" s="115" t="str">
        <f t="shared" si="43"/>
        <v>-</v>
      </c>
      <c r="Q297" s="115" t="str">
        <f t="shared" si="43"/>
        <v>-</v>
      </c>
      <c r="R297" s="115" t="str">
        <f t="shared" si="43"/>
        <v>-</v>
      </c>
      <c r="S297" s="115" t="str">
        <f t="shared" si="43"/>
        <v>-</v>
      </c>
      <c r="T297" s="115" t="str">
        <f t="shared" si="43"/>
        <v>-</v>
      </c>
      <c r="U297" s="115" t="str">
        <f t="shared" si="43"/>
        <v>-</v>
      </c>
      <c r="V297" s="115" t="str">
        <f t="shared" si="43"/>
        <v>-</v>
      </c>
      <c r="W297" s="115" t="str">
        <f t="shared" si="43"/>
        <v>-</v>
      </c>
      <c r="X297" s="115" t="str">
        <f t="shared" si="43"/>
        <v>-</v>
      </c>
      <c r="Y297" s="115" t="str">
        <f t="shared" si="43"/>
        <v>-</v>
      </c>
      <c r="Z297" s="115" t="str">
        <f t="shared" si="43"/>
        <v>-</v>
      </c>
      <c r="AA297" s="115" t="str">
        <f t="shared" si="43"/>
        <v>-</v>
      </c>
      <c r="AB297" s="115" t="str">
        <f t="shared" si="43"/>
        <v>-</v>
      </c>
      <c r="AC297" s="115" t="str">
        <f t="shared" si="43"/>
        <v>-</v>
      </c>
      <c r="AD297" s="115" t="str">
        <f t="shared" si="43"/>
        <v>-</v>
      </c>
      <c r="AE297" s="115" t="str">
        <f t="shared" si="43"/>
        <v>-</v>
      </c>
      <c r="AF297" s="115" t="str">
        <f t="shared" si="44"/>
        <v>-</v>
      </c>
      <c r="AG297" s="115" t="str">
        <f t="shared" si="44"/>
        <v>-</v>
      </c>
      <c r="AH297" s="115" t="str">
        <f t="shared" si="44"/>
        <v>-</v>
      </c>
      <c r="AI297" s="115" t="str">
        <f t="shared" si="44"/>
        <v>-</v>
      </c>
      <c r="AJ297" s="115" t="str">
        <f t="shared" si="44"/>
        <v>-</v>
      </c>
      <c r="AK297" s="115" t="str">
        <f t="shared" si="44"/>
        <v>-</v>
      </c>
      <c r="AL297" s="115" t="str">
        <f t="shared" si="44"/>
        <v>-</v>
      </c>
      <c r="AM297" s="115" t="str">
        <f t="shared" si="44"/>
        <v>-</v>
      </c>
      <c r="AN297" s="115" t="str">
        <f t="shared" si="44"/>
        <v>-</v>
      </c>
      <c r="AO297" s="115" t="str">
        <f t="shared" si="43"/>
        <v>-</v>
      </c>
      <c r="AP297" s="115" t="str">
        <f t="shared" si="45"/>
        <v>-</v>
      </c>
      <c r="AQ297" s="115" t="str">
        <f t="shared" si="45"/>
        <v>-</v>
      </c>
      <c r="AR297" s="115" t="str">
        <f t="shared" si="45"/>
        <v>-</v>
      </c>
      <c r="AS297" s="115" t="str">
        <f t="shared" si="45"/>
        <v>-</v>
      </c>
      <c r="AT297" s="115" t="str">
        <f t="shared" si="45"/>
        <v>-</v>
      </c>
      <c r="AU297" s="115" t="str">
        <f t="shared" si="45"/>
        <v>-</v>
      </c>
      <c r="AV297" s="115" t="str">
        <f t="shared" si="45"/>
        <v>-</v>
      </c>
      <c r="AW297" s="115" t="str">
        <f t="shared" si="45"/>
        <v>-</v>
      </c>
      <c r="AX297" s="115" t="str">
        <f t="shared" si="45"/>
        <v>-</v>
      </c>
      <c r="AY297" s="115" t="str">
        <f t="shared" si="43"/>
        <v>-</v>
      </c>
      <c r="AZ297" s="115" t="str">
        <f t="shared" si="43"/>
        <v>-</v>
      </c>
      <c r="BA297" s="115" t="str">
        <f t="shared" si="43"/>
        <v>-</v>
      </c>
      <c r="BB297" s="115" t="str">
        <f t="shared" si="43"/>
        <v>-</v>
      </c>
      <c r="BC297" s="115" t="str">
        <f t="shared" si="43"/>
        <v>-</v>
      </c>
      <c r="BD297" s="115" t="str">
        <f t="shared" si="43"/>
        <v>-</v>
      </c>
      <c r="BE297" s="115" t="str">
        <f t="shared" si="43"/>
        <v>-</v>
      </c>
      <c r="BF297" s="115" t="str">
        <f t="shared" si="43"/>
        <v>-</v>
      </c>
      <c r="BG297" s="115" t="str">
        <f t="shared" si="43"/>
        <v>-</v>
      </c>
      <c r="BH297" s="116">
        <f t="shared" si="46"/>
        <v>0</v>
      </c>
      <c r="BI297" s="114" t="str">
        <f>IFERROR(AVERAGE(B297:BG297)+0.0000001*классы!J4,"-")</f>
        <v>-</v>
      </c>
      <c r="BJ297" s="115" t="str">
        <f t="shared" ref="BJ297:BJ360" si="47">IFERROR(RANK(BI297,BI$296:BI$389,0),"-")</f>
        <v>-</v>
      </c>
      <c r="BL297" s="75">
        <f>BL296+1</f>
        <v>2</v>
      </c>
      <c r="BM297" s="395" t="str">
        <f t="shared" ref="BM297:BM360" si="48">BI297</f>
        <v>-</v>
      </c>
      <c r="BN297">
        <f t="shared" ref="BN297:BN360" si="49">BH4</f>
        <v>0</v>
      </c>
      <c r="BO297">
        <f t="shared" ref="BO297:BO360" si="50">BH297</f>
        <v>0</v>
      </c>
    </row>
    <row r="298" spans="1:67">
      <c r="A298" s="38">
        <f t="shared" ref="A298:A361" si="51">A297+1</f>
        <v>3</v>
      </c>
      <c r="B298" s="115" t="str">
        <f t="shared" si="43"/>
        <v>-</v>
      </c>
      <c r="C298" s="115" t="str">
        <f t="shared" si="43"/>
        <v>-</v>
      </c>
      <c r="D298" s="115" t="str">
        <f t="shared" si="43"/>
        <v>-</v>
      </c>
      <c r="E298" s="115" t="str">
        <f t="shared" si="43"/>
        <v>-</v>
      </c>
      <c r="F298" s="115" t="str">
        <f t="shared" si="43"/>
        <v>-</v>
      </c>
      <c r="G298" s="115" t="str">
        <f t="shared" si="43"/>
        <v>-</v>
      </c>
      <c r="H298" s="115" t="str">
        <f t="shared" si="43"/>
        <v>-</v>
      </c>
      <c r="I298" s="115" t="str">
        <f t="shared" si="43"/>
        <v>-</v>
      </c>
      <c r="J298" s="115" t="str">
        <f t="shared" si="43"/>
        <v>-</v>
      </c>
      <c r="K298" s="115" t="str">
        <f t="shared" si="43"/>
        <v>-</v>
      </c>
      <c r="L298" s="115" t="str">
        <f t="shared" si="43"/>
        <v>-</v>
      </c>
      <c r="M298" s="115" t="str">
        <f t="shared" si="43"/>
        <v>-</v>
      </c>
      <c r="N298" s="115" t="str">
        <f t="shared" si="43"/>
        <v>-</v>
      </c>
      <c r="O298" s="115" t="str">
        <f t="shared" si="43"/>
        <v>-</v>
      </c>
      <c r="P298" s="115" t="str">
        <f t="shared" si="43"/>
        <v>-</v>
      </c>
      <c r="Q298" s="115" t="str">
        <f t="shared" si="43"/>
        <v>-</v>
      </c>
      <c r="R298" s="115" t="str">
        <f t="shared" si="43"/>
        <v>-</v>
      </c>
      <c r="S298" s="115" t="str">
        <f t="shared" si="43"/>
        <v>-</v>
      </c>
      <c r="T298" s="115" t="str">
        <f t="shared" si="43"/>
        <v>-</v>
      </c>
      <c r="U298" s="115" t="str">
        <f t="shared" si="43"/>
        <v>-</v>
      </c>
      <c r="V298" s="115" t="str">
        <f t="shared" si="43"/>
        <v>-</v>
      </c>
      <c r="W298" s="115" t="str">
        <f t="shared" si="43"/>
        <v>-</v>
      </c>
      <c r="X298" s="115" t="str">
        <f t="shared" si="43"/>
        <v>-</v>
      </c>
      <c r="Y298" s="115" t="str">
        <f t="shared" si="43"/>
        <v>-</v>
      </c>
      <c r="Z298" s="115" t="str">
        <f t="shared" si="43"/>
        <v>-</v>
      </c>
      <c r="AA298" s="115" t="str">
        <f t="shared" si="43"/>
        <v>-</v>
      </c>
      <c r="AB298" s="115" t="str">
        <f t="shared" si="43"/>
        <v>-</v>
      </c>
      <c r="AC298" s="115" t="str">
        <f t="shared" si="43"/>
        <v>-</v>
      </c>
      <c r="AD298" s="115" t="str">
        <f t="shared" si="43"/>
        <v>-</v>
      </c>
      <c r="AE298" s="115" t="str">
        <f t="shared" si="43"/>
        <v>-</v>
      </c>
      <c r="AF298" s="115" t="str">
        <f t="shared" si="44"/>
        <v>-</v>
      </c>
      <c r="AG298" s="115" t="str">
        <f t="shared" si="44"/>
        <v>-</v>
      </c>
      <c r="AH298" s="115" t="str">
        <f t="shared" si="44"/>
        <v>-</v>
      </c>
      <c r="AI298" s="115" t="str">
        <f t="shared" si="44"/>
        <v>-</v>
      </c>
      <c r="AJ298" s="115" t="str">
        <f t="shared" si="44"/>
        <v>-</v>
      </c>
      <c r="AK298" s="115" t="str">
        <f t="shared" si="44"/>
        <v>-</v>
      </c>
      <c r="AL298" s="115" t="str">
        <f t="shared" si="44"/>
        <v>-</v>
      </c>
      <c r="AM298" s="115" t="str">
        <f t="shared" si="44"/>
        <v>-</v>
      </c>
      <c r="AN298" s="115" t="str">
        <f t="shared" si="44"/>
        <v>-</v>
      </c>
      <c r="AO298" s="115" t="str">
        <f t="shared" si="43"/>
        <v>-</v>
      </c>
      <c r="AP298" s="115" t="str">
        <f t="shared" si="45"/>
        <v>-</v>
      </c>
      <c r="AQ298" s="115" t="str">
        <f t="shared" si="45"/>
        <v>-</v>
      </c>
      <c r="AR298" s="115" t="str">
        <f t="shared" si="45"/>
        <v>-</v>
      </c>
      <c r="AS298" s="115" t="str">
        <f t="shared" si="45"/>
        <v>-</v>
      </c>
      <c r="AT298" s="115" t="str">
        <f t="shared" si="45"/>
        <v>-</v>
      </c>
      <c r="AU298" s="115" t="str">
        <f t="shared" si="45"/>
        <v>-</v>
      </c>
      <c r="AV298" s="115" t="str">
        <f t="shared" si="45"/>
        <v>-</v>
      </c>
      <c r="AW298" s="115" t="str">
        <f t="shared" si="45"/>
        <v>-</v>
      </c>
      <c r="AX298" s="115" t="str">
        <f t="shared" si="45"/>
        <v>-</v>
      </c>
      <c r="AY298" s="115" t="str">
        <f t="shared" si="43"/>
        <v>-</v>
      </c>
      <c r="AZ298" s="115" t="str">
        <f t="shared" si="43"/>
        <v>-</v>
      </c>
      <c r="BA298" s="115" t="str">
        <f t="shared" si="43"/>
        <v>-</v>
      </c>
      <c r="BB298" s="115" t="str">
        <f t="shared" si="43"/>
        <v>-</v>
      </c>
      <c r="BC298" s="115" t="str">
        <f t="shared" si="43"/>
        <v>-</v>
      </c>
      <c r="BD298" s="115" t="str">
        <f t="shared" si="43"/>
        <v>-</v>
      </c>
      <c r="BE298" s="115" t="str">
        <f t="shared" si="43"/>
        <v>-</v>
      </c>
      <c r="BF298" s="115" t="str">
        <f t="shared" si="43"/>
        <v>-</v>
      </c>
      <c r="BG298" s="115" t="str">
        <f t="shared" si="43"/>
        <v>-</v>
      </c>
      <c r="BH298" s="116">
        <f t="shared" si="46"/>
        <v>0</v>
      </c>
      <c r="BI298" s="114" t="str">
        <f>IFERROR(AVERAGE(B298:BG298)+0.0000001*классы!J5,"-")</f>
        <v>-</v>
      </c>
      <c r="BJ298" s="115" t="str">
        <f t="shared" si="47"/>
        <v>-</v>
      </c>
      <c r="BL298" s="75">
        <f t="shared" ref="BL298:BL361" si="52">BL297+1</f>
        <v>3</v>
      </c>
      <c r="BM298" s="395" t="str">
        <f t="shared" si="48"/>
        <v>-</v>
      </c>
      <c r="BN298">
        <f t="shared" si="49"/>
        <v>0</v>
      </c>
      <c r="BO298">
        <f t="shared" si="50"/>
        <v>0</v>
      </c>
    </row>
    <row r="299" spans="1:67">
      <c r="A299" s="38">
        <f t="shared" si="51"/>
        <v>4</v>
      </c>
      <c r="B299" s="115" t="str">
        <f t="shared" si="43"/>
        <v>-</v>
      </c>
      <c r="C299" s="115" t="str">
        <f t="shared" si="43"/>
        <v>-</v>
      </c>
      <c r="D299" s="115" t="str">
        <f t="shared" si="43"/>
        <v>-</v>
      </c>
      <c r="E299" s="115" t="str">
        <f t="shared" si="43"/>
        <v>-</v>
      </c>
      <c r="F299" s="115" t="str">
        <f t="shared" si="43"/>
        <v>-</v>
      </c>
      <c r="G299" s="115" t="str">
        <f t="shared" si="43"/>
        <v>-</v>
      </c>
      <c r="H299" s="115" t="str">
        <f t="shared" si="43"/>
        <v>-</v>
      </c>
      <c r="I299" s="115" t="str">
        <f t="shared" si="43"/>
        <v>-</v>
      </c>
      <c r="J299" s="115" t="str">
        <f t="shared" si="43"/>
        <v>-</v>
      </c>
      <c r="K299" s="115" t="str">
        <f t="shared" si="43"/>
        <v>-</v>
      </c>
      <c r="L299" s="115" t="str">
        <f t="shared" si="43"/>
        <v>-</v>
      </c>
      <c r="M299" s="115" t="str">
        <f t="shared" si="43"/>
        <v>-</v>
      </c>
      <c r="N299" s="115" t="str">
        <f t="shared" si="43"/>
        <v>-</v>
      </c>
      <c r="O299" s="115" t="str">
        <f t="shared" si="43"/>
        <v>-</v>
      </c>
      <c r="P299" s="115" t="str">
        <f t="shared" si="43"/>
        <v>-</v>
      </c>
      <c r="Q299" s="115" t="str">
        <f t="shared" si="43"/>
        <v>-</v>
      </c>
      <c r="R299" s="115" t="str">
        <f t="shared" si="43"/>
        <v>-</v>
      </c>
      <c r="S299" s="115" t="str">
        <f t="shared" si="43"/>
        <v>-</v>
      </c>
      <c r="T299" s="115" t="str">
        <f t="shared" si="43"/>
        <v>-</v>
      </c>
      <c r="U299" s="115" t="str">
        <f t="shared" si="43"/>
        <v>-</v>
      </c>
      <c r="V299" s="115" t="str">
        <f t="shared" si="43"/>
        <v>-</v>
      </c>
      <c r="W299" s="115" t="str">
        <f t="shared" si="43"/>
        <v>-</v>
      </c>
      <c r="X299" s="115" t="str">
        <f t="shared" si="43"/>
        <v>-</v>
      </c>
      <c r="Y299" s="115" t="str">
        <f t="shared" si="43"/>
        <v>-</v>
      </c>
      <c r="Z299" s="115" t="str">
        <f t="shared" si="43"/>
        <v>-</v>
      </c>
      <c r="AA299" s="115" t="str">
        <f t="shared" si="43"/>
        <v>-</v>
      </c>
      <c r="AB299" s="115" t="str">
        <f t="shared" si="43"/>
        <v>-</v>
      </c>
      <c r="AC299" s="115" t="str">
        <f t="shared" si="43"/>
        <v>-</v>
      </c>
      <c r="AD299" s="115" t="str">
        <f t="shared" si="43"/>
        <v>-</v>
      </c>
      <c r="AE299" s="115" t="str">
        <f t="shared" si="43"/>
        <v>-</v>
      </c>
      <c r="AF299" s="115" t="str">
        <f t="shared" si="44"/>
        <v>-</v>
      </c>
      <c r="AG299" s="115" t="str">
        <f t="shared" si="44"/>
        <v>-</v>
      </c>
      <c r="AH299" s="115" t="str">
        <f t="shared" si="44"/>
        <v>-</v>
      </c>
      <c r="AI299" s="115" t="str">
        <f t="shared" si="44"/>
        <v>-</v>
      </c>
      <c r="AJ299" s="115" t="str">
        <f t="shared" si="44"/>
        <v>-</v>
      </c>
      <c r="AK299" s="115" t="str">
        <f t="shared" si="44"/>
        <v>-</v>
      </c>
      <c r="AL299" s="115" t="str">
        <f t="shared" si="44"/>
        <v>-</v>
      </c>
      <c r="AM299" s="115" t="str">
        <f t="shared" si="44"/>
        <v>-</v>
      </c>
      <c r="AN299" s="115" t="str">
        <f t="shared" si="44"/>
        <v>-</v>
      </c>
      <c r="AO299" s="115" t="str">
        <f t="shared" si="43"/>
        <v>-</v>
      </c>
      <c r="AP299" s="115" t="str">
        <f t="shared" si="45"/>
        <v>-</v>
      </c>
      <c r="AQ299" s="115" t="str">
        <f t="shared" si="45"/>
        <v>-</v>
      </c>
      <c r="AR299" s="115" t="str">
        <f t="shared" si="45"/>
        <v>-</v>
      </c>
      <c r="AS299" s="115" t="str">
        <f t="shared" si="45"/>
        <v>-</v>
      </c>
      <c r="AT299" s="115" t="str">
        <f t="shared" si="45"/>
        <v>-</v>
      </c>
      <c r="AU299" s="115" t="str">
        <f t="shared" si="45"/>
        <v>-</v>
      </c>
      <c r="AV299" s="115" t="str">
        <f t="shared" si="45"/>
        <v>-</v>
      </c>
      <c r="AW299" s="115" t="str">
        <f t="shared" si="45"/>
        <v>-</v>
      </c>
      <c r="AX299" s="115" t="str">
        <f t="shared" si="45"/>
        <v>-</v>
      </c>
      <c r="AY299" s="115" t="str">
        <f t="shared" si="43"/>
        <v>-</v>
      </c>
      <c r="AZ299" s="115" t="str">
        <f t="shared" si="43"/>
        <v>-</v>
      </c>
      <c r="BA299" s="115" t="str">
        <f t="shared" si="43"/>
        <v>-</v>
      </c>
      <c r="BB299" s="115" t="str">
        <f t="shared" si="43"/>
        <v>-</v>
      </c>
      <c r="BC299" s="115" t="str">
        <f t="shared" si="43"/>
        <v>-</v>
      </c>
      <c r="BD299" s="115" t="str">
        <f t="shared" si="43"/>
        <v>-</v>
      </c>
      <c r="BE299" s="115" t="str">
        <f t="shared" si="43"/>
        <v>-</v>
      </c>
      <c r="BF299" s="115" t="str">
        <f t="shared" si="43"/>
        <v>-</v>
      </c>
      <c r="BG299" s="115" t="str">
        <f t="shared" si="43"/>
        <v>-</v>
      </c>
      <c r="BH299" s="116">
        <f t="shared" si="46"/>
        <v>0</v>
      </c>
      <c r="BI299" s="114" t="str">
        <f>IFERROR(AVERAGE(B299:BG299)+0.0000001*классы!J6,"-")</f>
        <v>-</v>
      </c>
      <c r="BJ299" s="115" t="str">
        <f t="shared" si="47"/>
        <v>-</v>
      </c>
      <c r="BL299" s="75">
        <f t="shared" si="52"/>
        <v>4</v>
      </c>
      <c r="BM299" s="395" t="str">
        <f t="shared" si="48"/>
        <v>-</v>
      </c>
      <c r="BN299">
        <f t="shared" si="49"/>
        <v>0</v>
      </c>
      <c r="BO299">
        <f t="shared" si="50"/>
        <v>0</v>
      </c>
    </row>
    <row r="300" spans="1:67">
      <c r="A300" s="38">
        <f t="shared" si="51"/>
        <v>5</v>
      </c>
      <c r="B300" s="115" t="str">
        <f t="shared" si="43"/>
        <v>-</v>
      </c>
      <c r="C300" s="115" t="str">
        <f t="shared" si="43"/>
        <v>-</v>
      </c>
      <c r="D300" s="115" t="str">
        <f t="shared" si="43"/>
        <v>-</v>
      </c>
      <c r="E300" s="115" t="str">
        <f t="shared" si="43"/>
        <v>-</v>
      </c>
      <c r="F300" s="115" t="str">
        <f t="shared" si="43"/>
        <v>-</v>
      </c>
      <c r="G300" s="115" t="str">
        <f t="shared" si="43"/>
        <v>-</v>
      </c>
      <c r="H300" s="115" t="str">
        <f t="shared" si="43"/>
        <v>-</v>
      </c>
      <c r="I300" s="115" t="str">
        <f t="shared" si="43"/>
        <v>-</v>
      </c>
      <c r="J300" s="115" t="str">
        <f t="shared" si="43"/>
        <v>-</v>
      </c>
      <c r="K300" s="115" t="str">
        <f t="shared" si="43"/>
        <v>-</v>
      </c>
      <c r="L300" s="115" t="str">
        <f t="shared" si="43"/>
        <v>-</v>
      </c>
      <c r="M300" s="115" t="str">
        <f t="shared" si="43"/>
        <v>-</v>
      </c>
      <c r="N300" s="115" t="str">
        <f t="shared" si="43"/>
        <v>-</v>
      </c>
      <c r="O300" s="115" t="str">
        <f t="shared" si="43"/>
        <v>-</v>
      </c>
      <c r="P300" s="115" t="str">
        <f t="shared" si="43"/>
        <v>-</v>
      </c>
      <c r="Q300" s="115" t="str">
        <f t="shared" si="43"/>
        <v>-</v>
      </c>
      <c r="R300" s="115" t="str">
        <f t="shared" si="43"/>
        <v>-</v>
      </c>
      <c r="S300" s="115" t="str">
        <f t="shared" si="43"/>
        <v>-</v>
      </c>
      <c r="T300" s="115" t="str">
        <f t="shared" si="43"/>
        <v>-</v>
      </c>
      <c r="U300" s="115" t="str">
        <f t="shared" si="43"/>
        <v>-</v>
      </c>
      <c r="V300" s="115" t="str">
        <f t="shared" si="43"/>
        <v>-</v>
      </c>
      <c r="W300" s="115" t="str">
        <f t="shared" si="43"/>
        <v>-</v>
      </c>
      <c r="X300" s="115" t="str">
        <f t="shared" si="43"/>
        <v>-</v>
      </c>
      <c r="Y300" s="115" t="str">
        <f t="shared" si="43"/>
        <v>-</v>
      </c>
      <c r="Z300" s="115" t="str">
        <f t="shared" si="43"/>
        <v>-</v>
      </c>
      <c r="AA300" s="115" t="str">
        <f t="shared" si="43"/>
        <v>-</v>
      </c>
      <c r="AB300" s="115" t="str">
        <f t="shared" si="43"/>
        <v>-</v>
      </c>
      <c r="AC300" s="115" t="str">
        <f t="shared" si="43"/>
        <v>-</v>
      </c>
      <c r="AD300" s="115" t="str">
        <f t="shared" si="43"/>
        <v>-</v>
      </c>
      <c r="AE300" s="115" t="str">
        <f t="shared" si="43"/>
        <v>-</v>
      </c>
      <c r="AF300" s="115" t="str">
        <f t="shared" si="44"/>
        <v>-</v>
      </c>
      <c r="AG300" s="115" t="str">
        <f t="shared" si="44"/>
        <v>-</v>
      </c>
      <c r="AH300" s="115" t="str">
        <f t="shared" si="44"/>
        <v>-</v>
      </c>
      <c r="AI300" s="115" t="str">
        <f t="shared" si="44"/>
        <v>-</v>
      </c>
      <c r="AJ300" s="115" t="str">
        <f t="shared" si="44"/>
        <v>-</v>
      </c>
      <c r="AK300" s="115" t="str">
        <f t="shared" si="44"/>
        <v>-</v>
      </c>
      <c r="AL300" s="115" t="str">
        <f t="shared" si="44"/>
        <v>-</v>
      </c>
      <c r="AM300" s="115" t="str">
        <f t="shared" si="44"/>
        <v>-</v>
      </c>
      <c r="AN300" s="115" t="str">
        <f t="shared" si="44"/>
        <v>-</v>
      </c>
      <c r="AO300" s="115" t="str">
        <f t="shared" si="43"/>
        <v>-</v>
      </c>
      <c r="AP300" s="115" t="str">
        <f t="shared" si="45"/>
        <v>-</v>
      </c>
      <c r="AQ300" s="115" t="str">
        <f t="shared" si="45"/>
        <v>-</v>
      </c>
      <c r="AR300" s="115" t="str">
        <f t="shared" si="45"/>
        <v>-</v>
      </c>
      <c r="AS300" s="115" t="str">
        <f t="shared" si="45"/>
        <v>-</v>
      </c>
      <c r="AT300" s="115" t="str">
        <f t="shared" si="45"/>
        <v>-</v>
      </c>
      <c r="AU300" s="115" t="str">
        <f t="shared" si="45"/>
        <v>-</v>
      </c>
      <c r="AV300" s="115" t="str">
        <f t="shared" si="45"/>
        <v>-</v>
      </c>
      <c r="AW300" s="115" t="str">
        <f t="shared" si="45"/>
        <v>-</v>
      </c>
      <c r="AX300" s="115" t="str">
        <f t="shared" si="45"/>
        <v>-</v>
      </c>
      <c r="AY300" s="115" t="str">
        <f t="shared" si="43"/>
        <v>-</v>
      </c>
      <c r="AZ300" s="115" t="str">
        <f t="shared" si="43"/>
        <v>-</v>
      </c>
      <c r="BA300" s="115" t="str">
        <f t="shared" si="43"/>
        <v>-</v>
      </c>
      <c r="BB300" s="115" t="str">
        <f t="shared" si="43"/>
        <v>-</v>
      </c>
      <c r="BC300" s="115" t="str">
        <f t="shared" si="43"/>
        <v>-</v>
      </c>
      <c r="BD300" s="115" t="str">
        <f t="shared" si="43"/>
        <v>-</v>
      </c>
      <c r="BE300" s="115" t="str">
        <f t="shared" si="43"/>
        <v>-</v>
      </c>
      <c r="BF300" s="115" t="str">
        <f t="shared" si="43"/>
        <v>-</v>
      </c>
      <c r="BG300" s="115" t="str">
        <f t="shared" si="43"/>
        <v>-</v>
      </c>
      <c r="BH300" s="116">
        <f t="shared" si="46"/>
        <v>0</v>
      </c>
      <c r="BI300" s="114" t="str">
        <f>IFERROR(AVERAGE(B300:BG300)+0.0000001*классы!J7,"-")</f>
        <v>-</v>
      </c>
      <c r="BJ300" s="115" t="str">
        <f t="shared" si="47"/>
        <v>-</v>
      </c>
      <c r="BL300" s="75">
        <f t="shared" si="52"/>
        <v>5</v>
      </c>
      <c r="BM300" s="395" t="str">
        <f t="shared" si="48"/>
        <v>-</v>
      </c>
      <c r="BN300">
        <f t="shared" si="49"/>
        <v>0</v>
      </c>
      <c r="BO300">
        <f t="shared" si="50"/>
        <v>0</v>
      </c>
    </row>
    <row r="301" spans="1:67">
      <c r="A301" s="38">
        <f t="shared" si="51"/>
        <v>6</v>
      </c>
      <c r="B301" s="115" t="str">
        <f t="shared" si="43"/>
        <v>-</v>
      </c>
      <c r="C301" s="115" t="str">
        <f t="shared" si="43"/>
        <v>-</v>
      </c>
      <c r="D301" s="115" t="str">
        <f t="shared" si="43"/>
        <v>-</v>
      </c>
      <c r="E301" s="115" t="str">
        <f t="shared" si="43"/>
        <v>-</v>
      </c>
      <c r="F301" s="115" t="str">
        <f t="shared" si="43"/>
        <v>-</v>
      </c>
      <c r="G301" s="115" t="str">
        <f t="shared" si="43"/>
        <v>-</v>
      </c>
      <c r="H301" s="115" t="str">
        <f t="shared" si="43"/>
        <v>-</v>
      </c>
      <c r="I301" s="115" t="str">
        <f t="shared" si="43"/>
        <v>-</v>
      </c>
      <c r="J301" s="115" t="str">
        <f t="shared" si="43"/>
        <v>-</v>
      </c>
      <c r="K301" s="115" t="str">
        <f t="shared" si="43"/>
        <v>-</v>
      </c>
      <c r="L301" s="115" t="str">
        <f t="shared" si="43"/>
        <v>-</v>
      </c>
      <c r="M301" s="115" t="str">
        <f t="shared" si="43"/>
        <v>-</v>
      </c>
      <c r="N301" s="115" t="str">
        <f t="shared" si="43"/>
        <v>-</v>
      </c>
      <c r="O301" s="115" t="str">
        <f t="shared" si="43"/>
        <v>-</v>
      </c>
      <c r="P301" s="115" t="str">
        <f t="shared" si="43"/>
        <v>-</v>
      </c>
      <c r="Q301" s="115" t="str">
        <f t="shared" si="43"/>
        <v>-</v>
      </c>
      <c r="R301" s="115" t="str">
        <f t="shared" si="43"/>
        <v>-</v>
      </c>
      <c r="S301" s="115" t="str">
        <f t="shared" si="43"/>
        <v>-</v>
      </c>
      <c r="T301" s="115" t="str">
        <f t="shared" si="43"/>
        <v>-</v>
      </c>
      <c r="U301" s="115" t="str">
        <f t="shared" si="43"/>
        <v>-</v>
      </c>
      <c r="V301" s="115" t="str">
        <f t="shared" si="43"/>
        <v>-</v>
      </c>
      <c r="W301" s="115" t="str">
        <f t="shared" si="43"/>
        <v>-</v>
      </c>
      <c r="X301" s="115" t="str">
        <f t="shared" si="43"/>
        <v>-</v>
      </c>
      <c r="Y301" s="115" t="str">
        <f t="shared" si="43"/>
        <v>-</v>
      </c>
      <c r="Z301" s="115" t="str">
        <f t="shared" si="43"/>
        <v>-</v>
      </c>
      <c r="AA301" s="115" t="str">
        <f t="shared" si="43"/>
        <v>-</v>
      </c>
      <c r="AB301" s="115" t="str">
        <f t="shared" si="43"/>
        <v>-</v>
      </c>
      <c r="AC301" s="115" t="str">
        <f t="shared" si="43"/>
        <v>-</v>
      </c>
      <c r="AD301" s="115" t="str">
        <f t="shared" si="43"/>
        <v>-</v>
      </c>
      <c r="AE301" s="115" t="str">
        <f t="shared" si="43"/>
        <v>-</v>
      </c>
      <c r="AF301" s="115" t="str">
        <f t="shared" si="44"/>
        <v>-</v>
      </c>
      <c r="AG301" s="115" t="str">
        <f t="shared" si="44"/>
        <v>-</v>
      </c>
      <c r="AH301" s="115" t="str">
        <f t="shared" si="44"/>
        <v>-</v>
      </c>
      <c r="AI301" s="115" t="str">
        <f t="shared" si="44"/>
        <v>-</v>
      </c>
      <c r="AJ301" s="115" t="str">
        <f t="shared" si="44"/>
        <v>-</v>
      </c>
      <c r="AK301" s="115" t="str">
        <f t="shared" si="44"/>
        <v>-</v>
      </c>
      <c r="AL301" s="115" t="str">
        <f t="shared" si="44"/>
        <v>-</v>
      </c>
      <c r="AM301" s="115" t="str">
        <f t="shared" si="44"/>
        <v>-</v>
      </c>
      <c r="AN301" s="115" t="str">
        <f t="shared" si="44"/>
        <v>-</v>
      </c>
      <c r="AO301" s="115" t="str">
        <f t="shared" si="43"/>
        <v>-</v>
      </c>
      <c r="AP301" s="115" t="str">
        <f t="shared" si="45"/>
        <v>-</v>
      </c>
      <c r="AQ301" s="115" t="str">
        <f t="shared" si="45"/>
        <v>-</v>
      </c>
      <c r="AR301" s="115" t="str">
        <f t="shared" si="45"/>
        <v>-</v>
      </c>
      <c r="AS301" s="115" t="str">
        <f t="shared" si="45"/>
        <v>-</v>
      </c>
      <c r="AT301" s="115" t="str">
        <f t="shared" si="45"/>
        <v>-</v>
      </c>
      <c r="AU301" s="115" t="str">
        <f t="shared" si="45"/>
        <v>-</v>
      </c>
      <c r="AV301" s="115" t="str">
        <f t="shared" si="45"/>
        <v>-</v>
      </c>
      <c r="AW301" s="115" t="str">
        <f t="shared" si="45"/>
        <v>-</v>
      </c>
      <c r="AX301" s="115" t="str">
        <f t="shared" si="45"/>
        <v>-</v>
      </c>
      <c r="AY301" s="115" t="str">
        <f t="shared" si="43"/>
        <v>-</v>
      </c>
      <c r="AZ301" s="115" t="str">
        <f t="shared" si="43"/>
        <v>-</v>
      </c>
      <c r="BA301" s="115" t="str">
        <f t="shared" si="43"/>
        <v>-</v>
      </c>
      <c r="BB301" s="115" t="str">
        <f t="shared" si="43"/>
        <v>-</v>
      </c>
      <c r="BC301" s="115" t="str">
        <f t="shared" si="43"/>
        <v>-</v>
      </c>
      <c r="BD301" s="115" t="str">
        <f t="shared" si="43"/>
        <v>-</v>
      </c>
      <c r="BE301" s="115" t="str">
        <f t="shared" si="43"/>
        <v>-</v>
      </c>
      <c r="BF301" s="115" t="str">
        <f t="shared" si="43"/>
        <v>-</v>
      </c>
      <c r="BG301" s="115" t="str">
        <f t="shared" si="43"/>
        <v>-</v>
      </c>
      <c r="BH301" s="116">
        <f t="shared" si="46"/>
        <v>0</v>
      </c>
      <c r="BI301" s="114" t="str">
        <f>IFERROR(AVERAGE(B301:BG301)+0.0000001*классы!J8,"-")</f>
        <v>-</v>
      </c>
      <c r="BJ301" s="115" t="str">
        <f t="shared" si="47"/>
        <v>-</v>
      </c>
      <c r="BL301" s="75">
        <f t="shared" si="52"/>
        <v>6</v>
      </c>
      <c r="BM301" s="395" t="str">
        <f t="shared" si="48"/>
        <v>-</v>
      </c>
      <c r="BN301">
        <f t="shared" si="49"/>
        <v>0</v>
      </c>
      <c r="BO301">
        <f t="shared" si="50"/>
        <v>0</v>
      </c>
    </row>
    <row r="302" spans="1:67">
      <c r="A302" s="38">
        <f t="shared" si="51"/>
        <v>7</v>
      </c>
      <c r="B302" s="115" t="str">
        <f t="shared" si="43"/>
        <v>-</v>
      </c>
      <c r="C302" s="115" t="str">
        <f t="shared" si="43"/>
        <v>-</v>
      </c>
      <c r="D302" s="115" t="str">
        <f t="shared" si="43"/>
        <v>-</v>
      </c>
      <c r="E302" s="115" t="str">
        <f t="shared" si="43"/>
        <v>-</v>
      </c>
      <c r="F302" s="115" t="str">
        <f t="shared" si="43"/>
        <v>-</v>
      </c>
      <c r="G302" s="115" t="str">
        <f t="shared" si="43"/>
        <v>-</v>
      </c>
      <c r="H302" s="115" t="str">
        <f t="shared" si="43"/>
        <v>-</v>
      </c>
      <c r="I302" s="115" t="str">
        <f t="shared" si="43"/>
        <v>-</v>
      </c>
      <c r="J302" s="115" t="str">
        <f t="shared" si="43"/>
        <v>-</v>
      </c>
      <c r="K302" s="115" t="str">
        <f t="shared" si="43"/>
        <v>-</v>
      </c>
      <c r="L302" s="115" t="str">
        <f t="shared" si="43"/>
        <v>-</v>
      </c>
      <c r="M302" s="115" t="str">
        <f t="shared" si="43"/>
        <v>-</v>
      </c>
      <c r="N302" s="115" t="str">
        <f t="shared" si="43"/>
        <v>-</v>
      </c>
      <c r="O302" s="115" t="str">
        <f t="shared" si="43"/>
        <v>-</v>
      </c>
      <c r="P302" s="115" t="str">
        <f t="shared" si="43"/>
        <v>-</v>
      </c>
      <c r="Q302" s="115" t="str">
        <f t="shared" si="43"/>
        <v>-</v>
      </c>
      <c r="R302" s="115" t="str">
        <f t="shared" si="43"/>
        <v>-</v>
      </c>
      <c r="S302" s="115" t="str">
        <f t="shared" ref="B302:BG308" si="53">IF(AND(S$98="ДА",S205="-"),S9,"-")</f>
        <v>-</v>
      </c>
      <c r="T302" s="115" t="str">
        <f t="shared" si="53"/>
        <v>-</v>
      </c>
      <c r="U302" s="115" t="str">
        <f t="shared" si="53"/>
        <v>-</v>
      </c>
      <c r="V302" s="115" t="str">
        <f t="shared" si="53"/>
        <v>-</v>
      </c>
      <c r="W302" s="115" t="str">
        <f t="shared" si="53"/>
        <v>-</v>
      </c>
      <c r="X302" s="115" t="str">
        <f t="shared" si="53"/>
        <v>-</v>
      </c>
      <c r="Y302" s="115" t="str">
        <f t="shared" si="53"/>
        <v>-</v>
      </c>
      <c r="Z302" s="115" t="str">
        <f t="shared" si="53"/>
        <v>-</v>
      </c>
      <c r="AA302" s="115" t="str">
        <f t="shared" si="53"/>
        <v>-</v>
      </c>
      <c r="AB302" s="115" t="str">
        <f t="shared" si="53"/>
        <v>-</v>
      </c>
      <c r="AC302" s="115" t="str">
        <f t="shared" si="53"/>
        <v>-</v>
      </c>
      <c r="AD302" s="115" t="str">
        <f t="shared" si="53"/>
        <v>-</v>
      </c>
      <c r="AE302" s="115" t="str">
        <f t="shared" si="53"/>
        <v>-</v>
      </c>
      <c r="AF302" s="115" t="str">
        <f t="shared" si="44"/>
        <v>-</v>
      </c>
      <c r="AG302" s="115" t="str">
        <f t="shared" si="44"/>
        <v>-</v>
      </c>
      <c r="AH302" s="115" t="str">
        <f t="shared" si="44"/>
        <v>-</v>
      </c>
      <c r="AI302" s="115" t="str">
        <f t="shared" si="44"/>
        <v>-</v>
      </c>
      <c r="AJ302" s="115" t="str">
        <f t="shared" si="44"/>
        <v>-</v>
      </c>
      <c r="AK302" s="115" t="str">
        <f t="shared" si="44"/>
        <v>-</v>
      </c>
      <c r="AL302" s="115" t="str">
        <f t="shared" si="44"/>
        <v>-</v>
      </c>
      <c r="AM302" s="115" t="str">
        <f t="shared" si="44"/>
        <v>-</v>
      </c>
      <c r="AN302" s="115" t="str">
        <f t="shared" si="44"/>
        <v>-</v>
      </c>
      <c r="AO302" s="115" t="str">
        <f t="shared" si="53"/>
        <v>-</v>
      </c>
      <c r="AP302" s="115" t="str">
        <f t="shared" si="45"/>
        <v>-</v>
      </c>
      <c r="AQ302" s="115" t="str">
        <f t="shared" si="45"/>
        <v>-</v>
      </c>
      <c r="AR302" s="115" t="str">
        <f t="shared" si="45"/>
        <v>-</v>
      </c>
      <c r="AS302" s="115" t="str">
        <f t="shared" si="45"/>
        <v>-</v>
      </c>
      <c r="AT302" s="115" t="str">
        <f t="shared" si="45"/>
        <v>-</v>
      </c>
      <c r="AU302" s="115" t="str">
        <f t="shared" si="45"/>
        <v>-</v>
      </c>
      <c r="AV302" s="115" t="str">
        <f t="shared" si="45"/>
        <v>-</v>
      </c>
      <c r="AW302" s="115" t="str">
        <f t="shared" si="45"/>
        <v>-</v>
      </c>
      <c r="AX302" s="115" t="str">
        <f t="shared" si="45"/>
        <v>-</v>
      </c>
      <c r="AY302" s="115" t="str">
        <f t="shared" si="53"/>
        <v>-</v>
      </c>
      <c r="AZ302" s="115" t="str">
        <f t="shared" si="53"/>
        <v>-</v>
      </c>
      <c r="BA302" s="115" t="str">
        <f t="shared" si="53"/>
        <v>-</v>
      </c>
      <c r="BB302" s="115" t="str">
        <f t="shared" si="53"/>
        <v>-</v>
      </c>
      <c r="BC302" s="115" t="str">
        <f t="shared" si="53"/>
        <v>-</v>
      </c>
      <c r="BD302" s="115" t="str">
        <f t="shared" si="53"/>
        <v>-</v>
      </c>
      <c r="BE302" s="115" t="str">
        <f t="shared" si="53"/>
        <v>-</v>
      </c>
      <c r="BF302" s="115" t="str">
        <f t="shared" si="53"/>
        <v>-</v>
      </c>
      <c r="BG302" s="115" t="str">
        <f t="shared" si="53"/>
        <v>-</v>
      </c>
      <c r="BH302" s="116">
        <f t="shared" si="46"/>
        <v>0</v>
      </c>
      <c r="BI302" s="114" t="str">
        <f>IFERROR(AVERAGE(B302:BG302)+0.0000001*классы!J9,"-")</f>
        <v>-</v>
      </c>
      <c r="BJ302" s="115" t="str">
        <f t="shared" si="47"/>
        <v>-</v>
      </c>
      <c r="BL302" s="75">
        <f t="shared" si="52"/>
        <v>7</v>
      </c>
      <c r="BM302" s="395" t="str">
        <f t="shared" si="48"/>
        <v>-</v>
      </c>
      <c r="BN302">
        <f t="shared" si="49"/>
        <v>0</v>
      </c>
      <c r="BO302">
        <f t="shared" si="50"/>
        <v>0</v>
      </c>
    </row>
    <row r="303" spans="1:67">
      <c r="A303" s="38">
        <f t="shared" si="51"/>
        <v>8</v>
      </c>
      <c r="B303" s="115" t="str">
        <f t="shared" si="53"/>
        <v>-</v>
      </c>
      <c r="C303" s="115" t="str">
        <f t="shared" si="53"/>
        <v>-</v>
      </c>
      <c r="D303" s="115" t="str">
        <f t="shared" si="53"/>
        <v>-</v>
      </c>
      <c r="E303" s="115">
        <f t="shared" si="53"/>
        <v>10</v>
      </c>
      <c r="F303" s="115">
        <f t="shared" si="53"/>
        <v>9</v>
      </c>
      <c r="G303" s="115" t="str">
        <f t="shared" si="53"/>
        <v>-</v>
      </c>
      <c r="H303" s="115" t="str">
        <f t="shared" si="53"/>
        <v>-</v>
      </c>
      <c r="I303" s="115">
        <f t="shared" si="53"/>
        <v>9</v>
      </c>
      <c r="J303" s="115" t="str">
        <f t="shared" si="53"/>
        <v>-</v>
      </c>
      <c r="K303" s="115" t="str">
        <f t="shared" si="53"/>
        <v>-</v>
      </c>
      <c r="L303" s="115" t="str">
        <f t="shared" si="53"/>
        <v>-</v>
      </c>
      <c r="M303" s="115" t="str">
        <f t="shared" si="53"/>
        <v>-</v>
      </c>
      <c r="N303" s="115" t="str">
        <f t="shared" si="53"/>
        <v>-</v>
      </c>
      <c r="O303" s="115" t="str">
        <f t="shared" si="53"/>
        <v>-</v>
      </c>
      <c r="P303" s="115" t="str">
        <f t="shared" si="53"/>
        <v>-</v>
      </c>
      <c r="Q303" s="115" t="str">
        <f t="shared" si="53"/>
        <v>-</v>
      </c>
      <c r="R303" s="115" t="str">
        <f t="shared" si="53"/>
        <v>-</v>
      </c>
      <c r="S303" s="115">
        <f t="shared" si="53"/>
        <v>11</v>
      </c>
      <c r="T303" s="115" t="str">
        <f t="shared" si="53"/>
        <v>-</v>
      </c>
      <c r="U303" s="115" t="str">
        <f t="shared" si="53"/>
        <v>-</v>
      </c>
      <c r="V303" s="115" t="str">
        <f t="shared" si="53"/>
        <v>-</v>
      </c>
      <c r="W303" s="115" t="str">
        <f t="shared" si="53"/>
        <v>-</v>
      </c>
      <c r="X303" s="115">
        <f t="shared" si="53"/>
        <v>11</v>
      </c>
      <c r="Y303" s="115" t="str">
        <f t="shared" si="53"/>
        <v>-</v>
      </c>
      <c r="Z303" s="115">
        <f t="shared" si="53"/>
        <v>11</v>
      </c>
      <c r="AA303" s="115" t="str">
        <f t="shared" si="53"/>
        <v>-</v>
      </c>
      <c r="AB303" s="115" t="str">
        <f t="shared" si="53"/>
        <v>-</v>
      </c>
      <c r="AC303" s="115" t="str">
        <f t="shared" si="53"/>
        <v>-</v>
      </c>
      <c r="AD303" s="115" t="str">
        <f t="shared" si="53"/>
        <v>-</v>
      </c>
      <c r="AE303" s="115">
        <f t="shared" si="53"/>
        <v>10</v>
      </c>
      <c r="AF303" s="115" t="str">
        <f t="shared" si="44"/>
        <v>-</v>
      </c>
      <c r="AG303" s="115" t="str">
        <f t="shared" si="44"/>
        <v>-</v>
      </c>
      <c r="AH303" s="115" t="str">
        <f t="shared" si="44"/>
        <v>-</v>
      </c>
      <c r="AI303" s="115" t="str">
        <f t="shared" si="44"/>
        <v>-</v>
      </c>
      <c r="AJ303" s="115">
        <f t="shared" si="44"/>
        <v>6</v>
      </c>
      <c r="AK303" s="115">
        <f t="shared" si="44"/>
        <v>7</v>
      </c>
      <c r="AL303" s="115" t="str">
        <f t="shared" si="44"/>
        <v>-</v>
      </c>
      <c r="AM303" s="115" t="str">
        <f t="shared" si="44"/>
        <v>-</v>
      </c>
      <c r="AN303" s="115">
        <f t="shared" si="44"/>
        <v>11</v>
      </c>
      <c r="AO303" s="115" t="str">
        <f t="shared" si="53"/>
        <v>-</v>
      </c>
      <c r="AP303" s="115" t="str">
        <f t="shared" si="45"/>
        <v>-</v>
      </c>
      <c r="AQ303" s="115" t="str">
        <f t="shared" si="45"/>
        <v>-</v>
      </c>
      <c r="AR303" s="115" t="str">
        <f t="shared" si="45"/>
        <v>-</v>
      </c>
      <c r="AS303" s="115">
        <f t="shared" si="45"/>
        <v>11</v>
      </c>
      <c r="AT303" s="115" t="str">
        <f t="shared" si="45"/>
        <v>-</v>
      </c>
      <c r="AU303" s="115" t="str">
        <f t="shared" si="45"/>
        <v>-</v>
      </c>
      <c r="AV303" s="115" t="str">
        <f t="shared" si="45"/>
        <v>-</v>
      </c>
      <c r="AW303" s="115" t="str">
        <f t="shared" si="45"/>
        <v>-</v>
      </c>
      <c r="AX303" s="115" t="str">
        <f t="shared" si="45"/>
        <v>-</v>
      </c>
      <c r="AY303" s="115" t="str">
        <f t="shared" si="53"/>
        <v>-</v>
      </c>
      <c r="AZ303" s="115" t="str">
        <f t="shared" si="53"/>
        <v>-</v>
      </c>
      <c r="BA303" s="115">
        <f t="shared" si="53"/>
        <v>9</v>
      </c>
      <c r="BB303" s="115" t="str">
        <f t="shared" si="53"/>
        <v>-</v>
      </c>
      <c r="BC303" s="115" t="str">
        <f t="shared" si="53"/>
        <v>-</v>
      </c>
      <c r="BD303" s="115" t="str">
        <f t="shared" si="53"/>
        <v>-</v>
      </c>
      <c r="BE303" s="115">
        <f t="shared" si="53"/>
        <v>10</v>
      </c>
      <c r="BF303" s="115" t="str">
        <f t="shared" si="53"/>
        <v>-</v>
      </c>
      <c r="BG303" s="115" t="str">
        <f t="shared" si="53"/>
        <v>-</v>
      </c>
      <c r="BH303" s="116">
        <f t="shared" si="46"/>
        <v>13</v>
      </c>
      <c r="BI303" s="114">
        <f>IFERROR(AVERAGE(B303:BG303)+0.0000001*классы!J10,"-")</f>
        <v>9.6153848153858643</v>
      </c>
      <c r="BJ303" s="115">
        <f t="shared" si="47"/>
        <v>2</v>
      </c>
      <c r="BL303" s="75">
        <f t="shared" si="52"/>
        <v>8</v>
      </c>
      <c r="BM303" s="395">
        <f t="shared" si="48"/>
        <v>9.6153848153858643</v>
      </c>
      <c r="BN303">
        <f t="shared" si="49"/>
        <v>16</v>
      </c>
      <c r="BO303">
        <f t="shared" si="50"/>
        <v>13</v>
      </c>
    </row>
    <row r="304" spans="1:67">
      <c r="A304" s="38">
        <f t="shared" si="51"/>
        <v>9</v>
      </c>
      <c r="B304" s="115" t="str">
        <f t="shared" si="53"/>
        <v>-</v>
      </c>
      <c r="C304" s="115" t="str">
        <f t="shared" si="53"/>
        <v>-</v>
      </c>
      <c r="D304" s="115" t="str">
        <f t="shared" si="53"/>
        <v>-</v>
      </c>
      <c r="E304" s="115" t="str">
        <f t="shared" si="53"/>
        <v>-</v>
      </c>
      <c r="F304" s="115" t="str">
        <f t="shared" si="53"/>
        <v>-</v>
      </c>
      <c r="G304" s="115" t="str">
        <f t="shared" si="53"/>
        <v>-</v>
      </c>
      <c r="H304" s="115" t="str">
        <f t="shared" si="53"/>
        <v>-</v>
      </c>
      <c r="I304" s="115" t="str">
        <f t="shared" si="53"/>
        <v>-</v>
      </c>
      <c r="J304" s="115" t="str">
        <f t="shared" si="53"/>
        <v>-</v>
      </c>
      <c r="K304" s="115" t="str">
        <f t="shared" si="53"/>
        <v>-</v>
      </c>
      <c r="L304" s="115" t="str">
        <f t="shared" si="53"/>
        <v>-</v>
      </c>
      <c r="M304" s="115" t="str">
        <f t="shared" si="53"/>
        <v>-</v>
      </c>
      <c r="N304" s="115" t="str">
        <f t="shared" si="53"/>
        <v>-</v>
      </c>
      <c r="O304" s="115" t="str">
        <f t="shared" si="53"/>
        <v>-</v>
      </c>
      <c r="P304" s="115" t="str">
        <f t="shared" si="53"/>
        <v>-</v>
      </c>
      <c r="Q304" s="115" t="str">
        <f t="shared" si="53"/>
        <v>-</v>
      </c>
      <c r="R304" s="115" t="str">
        <f t="shared" si="53"/>
        <v>-</v>
      </c>
      <c r="S304" s="115" t="str">
        <f t="shared" si="53"/>
        <v>-</v>
      </c>
      <c r="T304" s="115" t="str">
        <f t="shared" si="53"/>
        <v>-</v>
      </c>
      <c r="U304" s="115" t="str">
        <f t="shared" si="53"/>
        <v>-</v>
      </c>
      <c r="V304" s="115" t="str">
        <f t="shared" si="53"/>
        <v>-</v>
      </c>
      <c r="W304" s="115" t="str">
        <f t="shared" si="53"/>
        <v>-</v>
      </c>
      <c r="X304" s="115" t="str">
        <f t="shared" si="53"/>
        <v>-</v>
      </c>
      <c r="Y304" s="115" t="str">
        <f t="shared" si="53"/>
        <v>-</v>
      </c>
      <c r="Z304" s="115" t="str">
        <f t="shared" si="53"/>
        <v>-</v>
      </c>
      <c r="AA304" s="115" t="str">
        <f t="shared" si="53"/>
        <v>-</v>
      </c>
      <c r="AB304" s="115" t="str">
        <f t="shared" si="53"/>
        <v>-</v>
      </c>
      <c r="AC304" s="115" t="str">
        <f t="shared" si="53"/>
        <v>-</v>
      </c>
      <c r="AD304" s="115" t="str">
        <f t="shared" si="53"/>
        <v>-</v>
      </c>
      <c r="AE304" s="115" t="str">
        <f t="shared" si="53"/>
        <v>-</v>
      </c>
      <c r="AF304" s="115" t="str">
        <f t="shared" si="44"/>
        <v>-</v>
      </c>
      <c r="AG304" s="115" t="str">
        <f t="shared" si="44"/>
        <v>-</v>
      </c>
      <c r="AH304" s="115" t="str">
        <f t="shared" si="44"/>
        <v>-</v>
      </c>
      <c r="AI304" s="115" t="str">
        <f t="shared" si="44"/>
        <v>-</v>
      </c>
      <c r="AJ304" s="115" t="str">
        <f t="shared" si="44"/>
        <v>-</v>
      </c>
      <c r="AK304" s="115" t="str">
        <f t="shared" si="44"/>
        <v>-</v>
      </c>
      <c r="AL304" s="115" t="str">
        <f t="shared" si="44"/>
        <v>-</v>
      </c>
      <c r="AM304" s="115" t="str">
        <f t="shared" si="44"/>
        <v>-</v>
      </c>
      <c r="AN304" s="115" t="str">
        <f t="shared" si="44"/>
        <v>-</v>
      </c>
      <c r="AO304" s="115" t="str">
        <f t="shared" si="53"/>
        <v>-</v>
      </c>
      <c r="AP304" s="115" t="str">
        <f t="shared" si="45"/>
        <v>-</v>
      </c>
      <c r="AQ304" s="115" t="str">
        <f t="shared" si="45"/>
        <v>-</v>
      </c>
      <c r="AR304" s="115" t="str">
        <f t="shared" si="45"/>
        <v>-</v>
      </c>
      <c r="AS304" s="115" t="str">
        <f t="shared" si="45"/>
        <v>-</v>
      </c>
      <c r="AT304" s="115" t="str">
        <f t="shared" si="45"/>
        <v>-</v>
      </c>
      <c r="AU304" s="115" t="str">
        <f t="shared" si="45"/>
        <v>-</v>
      </c>
      <c r="AV304" s="115" t="str">
        <f t="shared" si="45"/>
        <v>-</v>
      </c>
      <c r="AW304" s="115" t="str">
        <f t="shared" si="45"/>
        <v>-</v>
      </c>
      <c r="AX304" s="115" t="str">
        <f t="shared" si="45"/>
        <v>-</v>
      </c>
      <c r="AY304" s="115" t="str">
        <f t="shared" si="53"/>
        <v>-</v>
      </c>
      <c r="AZ304" s="115" t="str">
        <f t="shared" si="53"/>
        <v>-</v>
      </c>
      <c r="BA304" s="115" t="str">
        <f t="shared" si="53"/>
        <v>-</v>
      </c>
      <c r="BB304" s="115" t="str">
        <f t="shared" si="53"/>
        <v>-</v>
      </c>
      <c r="BC304" s="115" t="str">
        <f t="shared" si="53"/>
        <v>-</v>
      </c>
      <c r="BD304" s="115" t="str">
        <f t="shared" si="53"/>
        <v>-</v>
      </c>
      <c r="BE304" s="115" t="str">
        <f t="shared" si="53"/>
        <v>-</v>
      </c>
      <c r="BF304" s="115" t="str">
        <f t="shared" si="53"/>
        <v>-</v>
      </c>
      <c r="BG304" s="115" t="str">
        <f t="shared" si="53"/>
        <v>-</v>
      </c>
      <c r="BH304" s="116">
        <f t="shared" si="46"/>
        <v>0</v>
      </c>
      <c r="BI304" s="114" t="str">
        <f>IFERROR(AVERAGE(B304:BG304)+0.0000001*классы!J11,"-")</f>
        <v>-</v>
      </c>
      <c r="BJ304" s="115" t="str">
        <f t="shared" si="47"/>
        <v>-</v>
      </c>
      <c r="BL304" s="75">
        <f t="shared" si="52"/>
        <v>9</v>
      </c>
      <c r="BM304" s="395" t="str">
        <f t="shared" si="48"/>
        <v>-</v>
      </c>
      <c r="BN304">
        <f t="shared" si="49"/>
        <v>0</v>
      </c>
      <c r="BO304">
        <f t="shared" si="50"/>
        <v>0</v>
      </c>
    </row>
    <row r="305" spans="1:67">
      <c r="A305" s="38">
        <f t="shared" si="51"/>
        <v>10</v>
      </c>
      <c r="B305" s="115" t="str">
        <f t="shared" si="53"/>
        <v>-</v>
      </c>
      <c r="C305" s="115" t="str">
        <f t="shared" si="53"/>
        <v>-</v>
      </c>
      <c r="D305" s="115" t="str">
        <f t="shared" si="53"/>
        <v>-</v>
      </c>
      <c r="E305" s="115">
        <f t="shared" si="53"/>
        <v>4</v>
      </c>
      <c r="F305" s="115">
        <f t="shared" si="53"/>
        <v>4</v>
      </c>
      <c r="G305" s="115" t="str">
        <f t="shared" si="53"/>
        <v>-</v>
      </c>
      <c r="H305" s="115" t="str">
        <f t="shared" si="53"/>
        <v>-</v>
      </c>
      <c r="I305" s="115">
        <f t="shared" si="53"/>
        <v>6</v>
      </c>
      <c r="J305" s="115" t="str">
        <f t="shared" si="53"/>
        <v>-</v>
      </c>
      <c r="K305" s="115" t="str">
        <f t="shared" si="53"/>
        <v>-</v>
      </c>
      <c r="L305" s="115" t="str">
        <f t="shared" si="53"/>
        <v>-</v>
      </c>
      <c r="M305" s="115" t="str">
        <f t="shared" si="53"/>
        <v>-</v>
      </c>
      <c r="N305" s="115" t="str">
        <f t="shared" si="53"/>
        <v>-</v>
      </c>
      <c r="O305" s="115" t="str">
        <f t="shared" si="53"/>
        <v>-</v>
      </c>
      <c r="P305" s="115" t="str">
        <f t="shared" si="53"/>
        <v>-</v>
      </c>
      <c r="Q305" s="115" t="str">
        <f t="shared" si="53"/>
        <v>-</v>
      </c>
      <c r="R305" s="115" t="str">
        <f t="shared" si="53"/>
        <v>-</v>
      </c>
      <c r="S305" s="115">
        <f t="shared" si="53"/>
        <v>6</v>
      </c>
      <c r="T305" s="115" t="str">
        <f t="shared" si="53"/>
        <v>-</v>
      </c>
      <c r="U305" s="115" t="str">
        <f t="shared" si="53"/>
        <v>-</v>
      </c>
      <c r="V305" s="115" t="str">
        <f t="shared" si="53"/>
        <v>-</v>
      </c>
      <c r="W305" s="115" t="str">
        <f t="shared" si="53"/>
        <v>-</v>
      </c>
      <c r="X305" s="115">
        <f t="shared" si="53"/>
        <v>7</v>
      </c>
      <c r="Y305" s="115" t="str">
        <f t="shared" si="53"/>
        <v>-</v>
      </c>
      <c r="Z305" s="115">
        <f t="shared" si="53"/>
        <v>8</v>
      </c>
      <c r="AA305" s="115" t="str">
        <f t="shared" si="53"/>
        <v>-</v>
      </c>
      <c r="AB305" s="115" t="str">
        <f t="shared" si="53"/>
        <v>-</v>
      </c>
      <c r="AC305" s="115" t="str">
        <f t="shared" si="53"/>
        <v>-</v>
      </c>
      <c r="AD305" s="115" t="str">
        <f t="shared" si="53"/>
        <v>-</v>
      </c>
      <c r="AE305" s="115">
        <f t="shared" si="53"/>
        <v>3</v>
      </c>
      <c r="AF305" s="115" t="str">
        <f t="shared" si="44"/>
        <v>-</v>
      </c>
      <c r="AG305" s="115" t="str">
        <f t="shared" si="44"/>
        <v>-</v>
      </c>
      <c r="AH305" s="115" t="str">
        <f t="shared" si="44"/>
        <v>-</v>
      </c>
      <c r="AI305" s="115" t="str">
        <f t="shared" si="44"/>
        <v>-</v>
      </c>
      <c r="AJ305" s="115">
        <f t="shared" si="44"/>
        <v>4</v>
      </c>
      <c r="AK305" s="115">
        <f t="shared" si="44"/>
        <v>6</v>
      </c>
      <c r="AL305" s="115">
        <f t="shared" si="44"/>
        <v>3</v>
      </c>
      <c r="AM305" s="115" t="str">
        <f t="shared" si="44"/>
        <v>-</v>
      </c>
      <c r="AN305" s="115">
        <f t="shared" si="44"/>
        <v>4</v>
      </c>
      <c r="AO305" s="115" t="str">
        <f t="shared" si="53"/>
        <v>-</v>
      </c>
      <c r="AP305" s="115" t="str">
        <f t="shared" si="45"/>
        <v>-</v>
      </c>
      <c r="AQ305" s="115" t="str">
        <f t="shared" si="45"/>
        <v>-</v>
      </c>
      <c r="AR305" s="115" t="str">
        <f t="shared" si="45"/>
        <v>-</v>
      </c>
      <c r="AS305" s="115" t="str">
        <f t="shared" si="45"/>
        <v>-</v>
      </c>
      <c r="AT305" s="115" t="str">
        <f t="shared" si="45"/>
        <v>-</v>
      </c>
      <c r="AU305" s="115" t="str">
        <f t="shared" si="45"/>
        <v>-</v>
      </c>
      <c r="AV305" s="115" t="str">
        <f t="shared" si="45"/>
        <v>-</v>
      </c>
      <c r="AW305" s="115" t="str">
        <f t="shared" si="45"/>
        <v>-</v>
      </c>
      <c r="AX305" s="115" t="str">
        <f t="shared" si="45"/>
        <v>-</v>
      </c>
      <c r="AY305" s="115" t="str">
        <f t="shared" si="53"/>
        <v>-</v>
      </c>
      <c r="AZ305" s="115" t="str">
        <f t="shared" si="53"/>
        <v>-</v>
      </c>
      <c r="BA305" s="115">
        <f t="shared" si="53"/>
        <v>7</v>
      </c>
      <c r="BB305" s="115" t="str">
        <f t="shared" si="53"/>
        <v>-</v>
      </c>
      <c r="BC305" s="115">
        <f t="shared" si="53"/>
        <v>5</v>
      </c>
      <c r="BD305" s="115" t="str">
        <f t="shared" si="53"/>
        <v>-</v>
      </c>
      <c r="BE305" s="115">
        <f t="shared" si="53"/>
        <v>6</v>
      </c>
      <c r="BF305" s="115" t="str">
        <f t="shared" si="53"/>
        <v>-</v>
      </c>
      <c r="BG305" s="115" t="str">
        <f t="shared" si="53"/>
        <v>-</v>
      </c>
      <c r="BH305" s="116">
        <f t="shared" si="46"/>
        <v>14</v>
      </c>
      <c r="BI305" s="114">
        <f>IFERROR(AVERAGE(B305:BG305)+0.0000001*классы!J12,"-")</f>
        <v>5.2142857142867145</v>
      </c>
      <c r="BJ305" s="115">
        <f t="shared" si="47"/>
        <v>23</v>
      </c>
      <c r="BL305" s="75">
        <f t="shared" si="52"/>
        <v>10</v>
      </c>
      <c r="BM305" s="395">
        <f t="shared" si="48"/>
        <v>5.2142857142867145</v>
      </c>
      <c r="BN305">
        <f t="shared" si="49"/>
        <v>15</v>
      </c>
      <c r="BO305">
        <f t="shared" si="50"/>
        <v>14</v>
      </c>
    </row>
    <row r="306" spans="1:67">
      <c r="A306" s="38">
        <f t="shared" si="51"/>
        <v>11</v>
      </c>
      <c r="B306" s="115" t="str">
        <f t="shared" si="53"/>
        <v>-</v>
      </c>
      <c r="C306" s="115" t="str">
        <f t="shared" si="53"/>
        <v>-</v>
      </c>
      <c r="D306" s="115" t="str">
        <f t="shared" si="53"/>
        <v>-</v>
      </c>
      <c r="E306" s="115">
        <f t="shared" si="53"/>
        <v>4</v>
      </c>
      <c r="F306" s="115">
        <f t="shared" si="53"/>
        <v>8</v>
      </c>
      <c r="G306" s="115" t="str">
        <f t="shared" si="53"/>
        <v>-</v>
      </c>
      <c r="H306" s="115" t="str">
        <f t="shared" si="53"/>
        <v>-</v>
      </c>
      <c r="I306" s="115">
        <f t="shared" si="53"/>
        <v>7</v>
      </c>
      <c r="J306" s="115" t="str">
        <f t="shared" si="53"/>
        <v>-</v>
      </c>
      <c r="K306" s="115" t="str">
        <f t="shared" si="53"/>
        <v>-</v>
      </c>
      <c r="L306" s="115" t="str">
        <f t="shared" si="53"/>
        <v>-</v>
      </c>
      <c r="M306" s="115" t="str">
        <f t="shared" si="53"/>
        <v>-</v>
      </c>
      <c r="N306" s="115" t="str">
        <f t="shared" si="53"/>
        <v>-</v>
      </c>
      <c r="O306" s="115" t="str">
        <f t="shared" si="53"/>
        <v>-</v>
      </c>
      <c r="P306" s="115" t="str">
        <f t="shared" si="53"/>
        <v>-</v>
      </c>
      <c r="Q306" s="115" t="str">
        <f t="shared" si="53"/>
        <v>-</v>
      </c>
      <c r="R306" s="115" t="str">
        <f t="shared" si="53"/>
        <v>-</v>
      </c>
      <c r="S306" s="115">
        <f t="shared" si="53"/>
        <v>8</v>
      </c>
      <c r="T306" s="115" t="str">
        <f t="shared" si="53"/>
        <v>-</v>
      </c>
      <c r="U306" s="115" t="str">
        <f t="shared" si="53"/>
        <v>-</v>
      </c>
      <c r="V306" s="115" t="str">
        <f t="shared" si="53"/>
        <v>-</v>
      </c>
      <c r="W306" s="115" t="str">
        <f t="shared" si="53"/>
        <v>-</v>
      </c>
      <c r="X306" s="115">
        <f t="shared" si="53"/>
        <v>7</v>
      </c>
      <c r="Y306" s="115" t="str">
        <f t="shared" si="53"/>
        <v>-</v>
      </c>
      <c r="Z306" s="115">
        <f t="shared" si="53"/>
        <v>8</v>
      </c>
      <c r="AA306" s="115" t="str">
        <f t="shared" si="53"/>
        <v>-</v>
      </c>
      <c r="AB306" s="115" t="str">
        <f t="shared" si="53"/>
        <v>-</v>
      </c>
      <c r="AC306" s="115" t="str">
        <f t="shared" si="53"/>
        <v>-</v>
      </c>
      <c r="AD306" s="115" t="str">
        <f t="shared" si="53"/>
        <v>-</v>
      </c>
      <c r="AE306" s="115">
        <f t="shared" si="53"/>
        <v>6</v>
      </c>
      <c r="AF306" s="115" t="str">
        <f t="shared" si="44"/>
        <v>-</v>
      </c>
      <c r="AG306" s="115" t="str">
        <f t="shared" si="44"/>
        <v>-</v>
      </c>
      <c r="AH306" s="115" t="str">
        <f t="shared" si="44"/>
        <v>-</v>
      </c>
      <c r="AI306" s="115" t="str">
        <f t="shared" si="44"/>
        <v>-</v>
      </c>
      <c r="AJ306" s="115">
        <f t="shared" si="44"/>
        <v>6</v>
      </c>
      <c r="AK306" s="115">
        <f t="shared" si="44"/>
        <v>5</v>
      </c>
      <c r="AL306" s="115">
        <f t="shared" si="44"/>
        <v>6</v>
      </c>
      <c r="AM306" s="115" t="str">
        <f t="shared" si="44"/>
        <v>-</v>
      </c>
      <c r="AN306" s="115">
        <f t="shared" si="44"/>
        <v>9</v>
      </c>
      <c r="AO306" s="115" t="str">
        <f t="shared" si="53"/>
        <v>-</v>
      </c>
      <c r="AP306" s="115" t="str">
        <f t="shared" si="45"/>
        <v>-</v>
      </c>
      <c r="AQ306" s="115" t="str">
        <f t="shared" si="45"/>
        <v>-</v>
      </c>
      <c r="AR306" s="115" t="str">
        <f t="shared" si="45"/>
        <v>-</v>
      </c>
      <c r="AS306" s="115">
        <f t="shared" si="45"/>
        <v>10</v>
      </c>
      <c r="AT306" s="115" t="str">
        <f t="shared" si="45"/>
        <v>-</v>
      </c>
      <c r="AU306" s="115" t="str">
        <f t="shared" si="45"/>
        <v>-</v>
      </c>
      <c r="AV306" s="115" t="str">
        <f t="shared" si="45"/>
        <v>-</v>
      </c>
      <c r="AW306" s="115" t="str">
        <f t="shared" si="45"/>
        <v>-</v>
      </c>
      <c r="AX306" s="115" t="str">
        <f t="shared" si="45"/>
        <v>-</v>
      </c>
      <c r="AY306" s="115" t="str">
        <f t="shared" si="53"/>
        <v>-</v>
      </c>
      <c r="AZ306" s="115" t="str">
        <f t="shared" si="53"/>
        <v>-</v>
      </c>
      <c r="BA306" s="115">
        <f t="shared" si="53"/>
        <v>7</v>
      </c>
      <c r="BB306" s="115" t="str">
        <f t="shared" si="53"/>
        <v>-</v>
      </c>
      <c r="BC306" s="115">
        <f t="shared" si="53"/>
        <v>9</v>
      </c>
      <c r="BD306" s="115" t="str">
        <f t="shared" si="53"/>
        <v>-</v>
      </c>
      <c r="BE306" s="115">
        <f t="shared" si="53"/>
        <v>9</v>
      </c>
      <c r="BF306" s="115" t="str">
        <f t="shared" si="53"/>
        <v>-</v>
      </c>
      <c r="BG306" s="115" t="str">
        <f t="shared" si="53"/>
        <v>-</v>
      </c>
      <c r="BH306" s="116">
        <f t="shared" si="46"/>
        <v>15</v>
      </c>
      <c r="BI306" s="114">
        <f>IFERROR(AVERAGE(B306:BG306)+0.0000001*классы!J13,"-")</f>
        <v>7.266667266667576</v>
      </c>
      <c r="BJ306" s="115">
        <f t="shared" si="47"/>
        <v>10</v>
      </c>
      <c r="BL306" s="75">
        <f t="shared" si="52"/>
        <v>11</v>
      </c>
      <c r="BM306" s="395">
        <f t="shared" si="48"/>
        <v>7.266667266667576</v>
      </c>
      <c r="BN306">
        <f t="shared" si="49"/>
        <v>16</v>
      </c>
      <c r="BO306">
        <f t="shared" si="50"/>
        <v>15</v>
      </c>
    </row>
    <row r="307" spans="1:67">
      <c r="A307" s="38">
        <f t="shared" si="51"/>
        <v>12</v>
      </c>
      <c r="B307" s="115" t="str">
        <f t="shared" si="53"/>
        <v>-</v>
      </c>
      <c r="C307" s="115" t="str">
        <f t="shared" si="53"/>
        <v>-</v>
      </c>
      <c r="D307" s="115" t="str">
        <f t="shared" si="53"/>
        <v>-</v>
      </c>
      <c r="E307" s="115" t="str">
        <f t="shared" si="53"/>
        <v>-</v>
      </c>
      <c r="F307" s="115" t="str">
        <f t="shared" si="53"/>
        <v>-</v>
      </c>
      <c r="G307" s="115" t="str">
        <f t="shared" si="53"/>
        <v>-</v>
      </c>
      <c r="H307" s="115" t="str">
        <f t="shared" si="53"/>
        <v>-</v>
      </c>
      <c r="I307" s="115" t="str">
        <f t="shared" si="53"/>
        <v>-</v>
      </c>
      <c r="J307" s="115" t="str">
        <f t="shared" si="53"/>
        <v>-</v>
      </c>
      <c r="K307" s="115" t="str">
        <f t="shared" si="53"/>
        <v>-</v>
      </c>
      <c r="L307" s="115" t="str">
        <f t="shared" si="53"/>
        <v>-</v>
      </c>
      <c r="M307" s="115" t="str">
        <f t="shared" si="53"/>
        <v>-</v>
      </c>
      <c r="N307" s="115" t="str">
        <f t="shared" si="53"/>
        <v>-</v>
      </c>
      <c r="O307" s="115" t="str">
        <f t="shared" si="53"/>
        <v>-</v>
      </c>
      <c r="P307" s="115" t="str">
        <f t="shared" si="53"/>
        <v>-</v>
      </c>
      <c r="Q307" s="115" t="str">
        <f t="shared" si="53"/>
        <v>-</v>
      </c>
      <c r="R307" s="115" t="str">
        <f t="shared" si="53"/>
        <v>-</v>
      </c>
      <c r="S307" s="115" t="str">
        <f t="shared" si="53"/>
        <v>-</v>
      </c>
      <c r="T307" s="115" t="str">
        <f t="shared" si="53"/>
        <v>-</v>
      </c>
      <c r="U307" s="115" t="str">
        <f t="shared" si="53"/>
        <v>-</v>
      </c>
      <c r="V307" s="115" t="str">
        <f t="shared" si="53"/>
        <v>-</v>
      </c>
      <c r="W307" s="115" t="str">
        <f t="shared" si="53"/>
        <v>-</v>
      </c>
      <c r="X307" s="115" t="str">
        <f t="shared" si="53"/>
        <v>-</v>
      </c>
      <c r="Y307" s="115" t="str">
        <f t="shared" si="53"/>
        <v>-</v>
      </c>
      <c r="Z307" s="115" t="str">
        <f t="shared" si="53"/>
        <v>-</v>
      </c>
      <c r="AA307" s="115" t="str">
        <f t="shared" si="53"/>
        <v>-</v>
      </c>
      <c r="AB307" s="115" t="str">
        <f t="shared" si="53"/>
        <v>-</v>
      </c>
      <c r="AC307" s="115" t="str">
        <f t="shared" si="53"/>
        <v>-</v>
      </c>
      <c r="AD307" s="115" t="str">
        <f t="shared" si="53"/>
        <v>-</v>
      </c>
      <c r="AE307" s="115" t="str">
        <f t="shared" si="53"/>
        <v>-</v>
      </c>
      <c r="AF307" s="115" t="str">
        <f t="shared" si="44"/>
        <v>-</v>
      </c>
      <c r="AG307" s="115" t="str">
        <f t="shared" si="44"/>
        <v>-</v>
      </c>
      <c r="AH307" s="115" t="str">
        <f t="shared" si="44"/>
        <v>-</v>
      </c>
      <c r="AI307" s="115" t="str">
        <f t="shared" si="44"/>
        <v>-</v>
      </c>
      <c r="AJ307" s="115" t="str">
        <f t="shared" si="44"/>
        <v>-</v>
      </c>
      <c r="AK307" s="115" t="str">
        <f t="shared" si="44"/>
        <v>-</v>
      </c>
      <c r="AL307" s="115" t="str">
        <f t="shared" si="44"/>
        <v>-</v>
      </c>
      <c r="AM307" s="115" t="str">
        <f t="shared" si="44"/>
        <v>-</v>
      </c>
      <c r="AN307" s="115" t="str">
        <f t="shared" si="44"/>
        <v>-</v>
      </c>
      <c r="AO307" s="115" t="str">
        <f t="shared" si="53"/>
        <v>-</v>
      </c>
      <c r="AP307" s="115" t="str">
        <f t="shared" si="45"/>
        <v>-</v>
      </c>
      <c r="AQ307" s="115" t="str">
        <f t="shared" si="45"/>
        <v>-</v>
      </c>
      <c r="AR307" s="115" t="str">
        <f t="shared" si="45"/>
        <v>-</v>
      </c>
      <c r="AS307" s="115" t="str">
        <f t="shared" si="45"/>
        <v>-</v>
      </c>
      <c r="AT307" s="115" t="str">
        <f t="shared" si="45"/>
        <v>-</v>
      </c>
      <c r="AU307" s="115" t="str">
        <f t="shared" si="45"/>
        <v>-</v>
      </c>
      <c r="AV307" s="115" t="str">
        <f t="shared" si="45"/>
        <v>-</v>
      </c>
      <c r="AW307" s="115" t="str">
        <f t="shared" si="45"/>
        <v>-</v>
      </c>
      <c r="AX307" s="115" t="str">
        <f t="shared" si="45"/>
        <v>-</v>
      </c>
      <c r="AY307" s="115" t="str">
        <f t="shared" si="53"/>
        <v>-</v>
      </c>
      <c r="AZ307" s="115" t="str">
        <f t="shared" si="53"/>
        <v>-</v>
      </c>
      <c r="BA307" s="115" t="str">
        <f t="shared" si="53"/>
        <v>-</v>
      </c>
      <c r="BB307" s="115" t="str">
        <f t="shared" si="53"/>
        <v>-</v>
      </c>
      <c r="BC307" s="115" t="str">
        <f t="shared" si="53"/>
        <v>-</v>
      </c>
      <c r="BD307" s="115" t="str">
        <f t="shared" si="53"/>
        <v>-</v>
      </c>
      <c r="BE307" s="115" t="str">
        <f t="shared" si="53"/>
        <v>-</v>
      </c>
      <c r="BF307" s="115" t="str">
        <f t="shared" si="53"/>
        <v>-</v>
      </c>
      <c r="BG307" s="115" t="str">
        <f t="shared" si="53"/>
        <v>-</v>
      </c>
      <c r="BH307" s="116">
        <f t="shared" si="46"/>
        <v>0</v>
      </c>
      <c r="BI307" s="114" t="str">
        <f>IFERROR(AVERAGE(B307:BG307)+0.0000001*классы!J14,"-")</f>
        <v>-</v>
      </c>
      <c r="BJ307" s="115" t="str">
        <f t="shared" si="47"/>
        <v>-</v>
      </c>
      <c r="BL307" s="75">
        <f t="shared" si="52"/>
        <v>12</v>
      </c>
      <c r="BM307" s="395" t="str">
        <f t="shared" si="48"/>
        <v>-</v>
      </c>
      <c r="BN307">
        <f t="shared" si="49"/>
        <v>0</v>
      </c>
      <c r="BO307">
        <f t="shared" si="50"/>
        <v>0</v>
      </c>
    </row>
    <row r="308" spans="1:67">
      <c r="A308" s="38">
        <f t="shared" si="51"/>
        <v>13</v>
      </c>
      <c r="B308" s="115" t="str">
        <f t="shared" si="53"/>
        <v>-</v>
      </c>
      <c r="C308" s="115" t="str">
        <f t="shared" si="53"/>
        <v>-</v>
      </c>
      <c r="D308" s="115" t="str">
        <f t="shared" si="53"/>
        <v>-</v>
      </c>
      <c r="E308" s="115" t="str">
        <f t="shared" si="53"/>
        <v>-</v>
      </c>
      <c r="F308" s="115" t="str">
        <f t="shared" si="53"/>
        <v>-</v>
      </c>
      <c r="G308" s="115" t="str">
        <f t="shared" si="53"/>
        <v>-</v>
      </c>
      <c r="H308" s="115" t="str">
        <f t="shared" si="53"/>
        <v>-</v>
      </c>
      <c r="I308" s="115" t="str">
        <f t="shared" si="53"/>
        <v>-</v>
      </c>
      <c r="J308" s="115" t="str">
        <f t="shared" si="53"/>
        <v>-</v>
      </c>
      <c r="K308" s="115" t="str">
        <f t="shared" si="53"/>
        <v>-</v>
      </c>
      <c r="L308" s="115" t="str">
        <f t="shared" si="53"/>
        <v>-</v>
      </c>
      <c r="M308" s="115" t="str">
        <f t="shared" si="53"/>
        <v>-</v>
      </c>
      <c r="N308" s="115" t="str">
        <f t="shared" si="53"/>
        <v>-</v>
      </c>
      <c r="O308" s="115" t="str">
        <f t="shared" si="53"/>
        <v>-</v>
      </c>
      <c r="P308" s="115" t="str">
        <f t="shared" si="53"/>
        <v>-</v>
      </c>
      <c r="Q308" s="115" t="str">
        <f t="shared" si="53"/>
        <v>-</v>
      </c>
      <c r="R308" s="115" t="str">
        <f t="shared" si="53"/>
        <v>-</v>
      </c>
      <c r="S308" s="115" t="str">
        <f t="shared" si="53"/>
        <v>-</v>
      </c>
      <c r="T308" s="115" t="str">
        <f t="shared" si="53"/>
        <v>-</v>
      </c>
      <c r="U308" s="115" t="str">
        <f t="shared" si="53"/>
        <v>-</v>
      </c>
      <c r="V308" s="115" t="str">
        <f t="shared" si="53"/>
        <v>-</v>
      </c>
      <c r="W308" s="115" t="str">
        <f t="shared" si="53"/>
        <v>-</v>
      </c>
      <c r="X308" s="115" t="str">
        <f t="shared" si="53"/>
        <v>-</v>
      </c>
      <c r="Y308" s="115" t="str">
        <f t="shared" si="53"/>
        <v>-</v>
      </c>
      <c r="Z308" s="115" t="str">
        <f t="shared" si="53"/>
        <v>-</v>
      </c>
      <c r="AA308" s="115" t="str">
        <f t="shared" si="53"/>
        <v>-</v>
      </c>
      <c r="AB308" s="115" t="str">
        <f t="shared" si="53"/>
        <v>-</v>
      </c>
      <c r="AC308" s="115" t="str">
        <f t="shared" si="53"/>
        <v>-</v>
      </c>
      <c r="AD308" s="115" t="str">
        <f t="shared" si="53"/>
        <v>-</v>
      </c>
      <c r="AE308" s="115" t="str">
        <f t="shared" si="53"/>
        <v>-</v>
      </c>
      <c r="AF308" s="115" t="str">
        <f t="shared" si="44"/>
        <v>-</v>
      </c>
      <c r="AG308" s="115" t="str">
        <f t="shared" si="44"/>
        <v>-</v>
      </c>
      <c r="AH308" s="115" t="str">
        <f t="shared" si="44"/>
        <v>-</v>
      </c>
      <c r="AI308" s="115" t="str">
        <f t="shared" si="44"/>
        <v>-</v>
      </c>
      <c r="AJ308" s="115" t="str">
        <f t="shared" si="44"/>
        <v>-</v>
      </c>
      <c r="AK308" s="115" t="str">
        <f t="shared" si="44"/>
        <v>-</v>
      </c>
      <c r="AL308" s="115" t="str">
        <f t="shared" si="44"/>
        <v>-</v>
      </c>
      <c r="AM308" s="115" t="str">
        <f t="shared" si="44"/>
        <v>-</v>
      </c>
      <c r="AN308" s="115" t="str">
        <f t="shared" si="44"/>
        <v>-</v>
      </c>
      <c r="AO308" s="115" t="str">
        <f t="shared" si="53"/>
        <v>-</v>
      </c>
      <c r="AP308" s="115" t="str">
        <f t="shared" si="45"/>
        <v>-</v>
      </c>
      <c r="AQ308" s="115" t="str">
        <f t="shared" si="45"/>
        <v>-</v>
      </c>
      <c r="AR308" s="115" t="str">
        <f t="shared" si="45"/>
        <v>-</v>
      </c>
      <c r="AS308" s="115" t="str">
        <f t="shared" si="45"/>
        <v>-</v>
      </c>
      <c r="AT308" s="115" t="str">
        <f t="shared" si="45"/>
        <v>-</v>
      </c>
      <c r="AU308" s="115" t="str">
        <f t="shared" si="45"/>
        <v>-</v>
      </c>
      <c r="AV308" s="115" t="str">
        <f t="shared" si="45"/>
        <v>-</v>
      </c>
      <c r="AW308" s="115" t="str">
        <f t="shared" si="45"/>
        <v>-</v>
      </c>
      <c r="AX308" s="115" t="str">
        <f t="shared" si="45"/>
        <v>-</v>
      </c>
      <c r="AY308" s="115" t="str">
        <f t="shared" si="53"/>
        <v>-</v>
      </c>
      <c r="AZ308" s="115" t="str">
        <f t="shared" ref="Y308:BG323" si="54">IF(AND(AZ$98="ДА",AZ211="-"),AZ15,"-")</f>
        <v>-</v>
      </c>
      <c r="BA308" s="115" t="str">
        <f t="shared" si="54"/>
        <v>-</v>
      </c>
      <c r="BB308" s="115" t="str">
        <f t="shared" si="54"/>
        <v>-</v>
      </c>
      <c r="BC308" s="115" t="str">
        <f t="shared" si="54"/>
        <v>-</v>
      </c>
      <c r="BD308" s="115" t="str">
        <f t="shared" si="54"/>
        <v>-</v>
      </c>
      <c r="BE308" s="115" t="str">
        <f t="shared" si="54"/>
        <v>-</v>
      </c>
      <c r="BF308" s="115" t="str">
        <f t="shared" si="54"/>
        <v>-</v>
      </c>
      <c r="BG308" s="115" t="str">
        <f t="shared" si="54"/>
        <v>-</v>
      </c>
      <c r="BH308" s="116">
        <f t="shared" si="46"/>
        <v>0</v>
      </c>
      <c r="BI308" s="114" t="str">
        <f>IFERROR(AVERAGE(B308:BG308)+0.0000001*классы!J15,"-")</f>
        <v>-</v>
      </c>
      <c r="BJ308" s="115" t="str">
        <f t="shared" si="47"/>
        <v>-</v>
      </c>
      <c r="BL308" s="75">
        <f t="shared" si="52"/>
        <v>13</v>
      </c>
      <c r="BM308" s="395" t="str">
        <f t="shared" si="48"/>
        <v>-</v>
      </c>
      <c r="BN308">
        <f t="shared" si="49"/>
        <v>0</v>
      </c>
      <c r="BO308">
        <f t="shared" si="50"/>
        <v>0</v>
      </c>
    </row>
    <row r="309" spans="1:67">
      <c r="A309" s="38">
        <f t="shared" si="51"/>
        <v>14</v>
      </c>
      <c r="B309" s="115" t="str">
        <f t="shared" ref="B309:X320" si="55">IF(AND(B$98="ДА",B212="-"),B16,"-")</f>
        <v>-</v>
      </c>
      <c r="C309" s="115" t="str">
        <f t="shared" si="55"/>
        <v>-</v>
      </c>
      <c r="D309" s="115" t="str">
        <f t="shared" si="55"/>
        <v>-</v>
      </c>
      <c r="E309" s="115" t="str">
        <f t="shared" si="55"/>
        <v>-</v>
      </c>
      <c r="F309" s="115" t="str">
        <f t="shared" si="55"/>
        <v>-</v>
      </c>
      <c r="G309" s="115" t="str">
        <f t="shared" si="55"/>
        <v>-</v>
      </c>
      <c r="H309" s="115" t="str">
        <f t="shared" si="55"/>
        <v>-</v>
      </c>
      <c r="I309" s="115" t="str">
        <f t="shared" si="55"/>
        <v>-</v>
      </c>
      <c r="J309" s="115" t="str">
        <f t="shared" si="55"/>
        <v>-</v>
      </c>
      <c r="K309" s="115" t="str">
        <f t="shared" si="55"/>
        <v>-</v>
      </c>
      <c r="L309" s="115" t="str">
        <f t="shared" si="55"/>
        <v>-</v>
      </c>
      <c r="M309" s="115" t="str">
        <f t="shared" si="55"/>
        <v>-</v>
      </c>
      <c r="N309" s="115" t="str">
        <f t="shared" si="55"/>
        <v>-</v>
      </c>
      <c r="O309" s="115" t="str">
        <f t="shared" si="55"/>
        <v>-</v>
      </c>
      <c r="P309" s="115" t="str">
        <f t="shared" si="55"/>
        <v>-</v>
      </c>
      <c r="Q309" s="115" t="str">
        <f t="shared" si="55"/>
        <v>-</v>
      </c>
      <c r="R309" s="115" t="str">
        <f t="shared" si="55"/>
        <v>-</v>
      </c>
      <c r="S309" s="115" t="str">
        <f t="shared" si="55"/>
        <v>-</v>
      </c>
      <c r="T309" s="115" t="str">
        <f t="shared" si="55"/>
        <v>-</v>
      </c>
      <c r="U309" s="115" t="str">
        <f t="shared" si="55"/>
        <v>-</v>
      </c>
      <c r="V309" s="115" t="str">
        <f t="shared" si="55"/>
        <v>-</v>
      </c>
      <c r="W309" s="115" t="str">
        <f t="shared" si="55"/>
        <v>-</v>
      </c>
      <c r="X309" s="115" t="str">
        <f t="shared" si="55"/>
        <v>-</v>
      </c>
      <c r="Y309" s="115" t="str">
        <f t="shared" si="54"/>
        <v>-</v>
      </c>
      <c r="Z309" s="115" t="str">
        <f t="shared" si="54"/>
        <v>-</v>
      </c>
      <c r="AA309" s="115" t="str">
        <f t="shared" si="54"/>
        <v>-</v>
      </c>
      <c r="AB309" s="115" t="str">
        <f t="shared" si="54"/>
        <v>-</v>
      </c>
      <c r="AC309" s="115" t="str">
        <f t="shared" si="54"/>
        <v>-</v>
      </c>
      <c r="AD309" s="115" t="str">
        <f t="shared" si="54"/>
        <v>-</v>
      </c>
      <c r="AE309" s="115" t="str">
        <f t="shared" si="54"/>
        <v>-</v>
      </c>
      <c r="AF309" s="115" t="str">
        <f t="shared" si="44"/>
        <v>-</v>
      </c>
      <c r="AG309" s="115" t="str">
        <f t="shared" si="44"/>
        <v>-</v>
      </c>
      <c r="AH309" s="115" t="str">
        <f t="shared" si="44"/>
        <v>-</v>
      </c>
      <c r="AI309" s="115" t="str">
        <f t="shared" si="44"/>
        <v>-</v>
      </c>
      <c r="AJ309" s="115" t="str">
        <f t="shared" si="44"/>
        <v>-</v>
      </c>
      <c r="AK309" s="115" t="str">
        <f t="shared" si="44"/>
        <v>-</v>
      </c>
      <c r="AL309" s="115" t="str">
        <f t="shared" si="44"/>
        <v>-</v>
      </c>
      <c r="AM309" s="115" t="str">
        <f t="shared" si="44"/>
        <v>-</v>
      </c>
      <c r="AN309" s="115" t="str">
        <f t="shared" si="44"/>
        <v>-</v>
      </c>
      <c r="AO309" s="115" t="str">
        <f t="shared" si="54"/>
        <v>-</v>
      </c>
      <c r="AP309" s="115" t="str">
        <f t="shared" si="45"/>
        <v>-</v>
      </c>
      <c r="AQ309" s="115" t="str">
        <f t="shared" si="45"/>
        <v>-</v>
      </c>
      <c r="AR309" s="115" t="str">
        <f t="shared" si="45"/>
        <v>-</v>
      </c>
      <c r="AS309" s="115" t="str">
        <f t="shared" si="45"/>
        <v>-</v>
      </c>
      <c r="AT309" s="115" t="str">
        <f t="shared" si="45"/>
        <v>-</v>
      </c>
      <c r="AU309" s="115" t="str">
        <f t="shared" si="45"/>
        <v>-</v>
      </c>
      <c r="AV309" s="115" t="str">
        <f t="shared" si="45"/>
        <v>-</v>
      </c>
      <c r="AW309" s="115" t="str">
        <f t="shared" si="45"/>
        <v>-</v>
      </c>
      <c r="AX309" s="115" t="str">
        <f t="shared" si="45"/>
        <v>-</v>
      </c>
      <c r="AY309" s="115" t="str">
        <f t="shared" si="54"/>
        <v>-</v>
      </c>
      <c r="AZ309" s="115" t="str">
        <f t="shared" si="54"/>
        <v>-</v>
      </c>
      <c r="BA309" s="115" t="str">
        <f t="shared" si="54"/>
        <v>-</v>
      </c>
      <c r="BB309" s="115" t="str">
        <f t="shared" si="54"/>
        <v>-</v>
      </c>
      <c r="BC309" s="115" t="str">
        <f t="shared" si="54"/>
        <v>-</v>
      </c>
      <c r="BD309" s="115" t="str">
        <f t="shared" si="54"/>
        <v>-</v>
      </c>
      <c r="BE309" s="115" t="str">
        <f t="shared" si="54"/>
        <v>-</v>
      </c>
      <c r="BF309" s="115" t="str">
        <f t="shared" si="54"/>
        <v>-</v>
      </c>
      <c r="BG309" s="115" t="str">
        <f t="shared" si="54"/>
        <v>-</v>
      </c>
      <c r="BH309" s="116">
        <f t="shared" si="46"/>
        <v>0</v>
      </c>
      <c r="BI309" s="114" t="str">
        <f>IFERROR(AVERAGE(B309:BG309)+0.0000001*классы!J16,"-")</f>
        <v>-</v>
      </c>
      <c r="BJ309" s="115" t="str">
        <f t="shared" si="47"/>
        <v>-</v>
      </c>
      <c r="BL309" s="75">
        <f t="shared" si="52"/>
        <v>14</v>
      </c>
      <c r="BM309" s="395" t="str">
        <f t="shared" si="48"/>
        <v>-</v>
      </c>
      <c r="BN309">
        <f t="shared" si="49"/>
        <v>0</v>
      </c>
      <c r="BO309">
        <f t="shared" si="50"/>
        <v>0</v>
      </c>
    </row>
    <row r="310" spans="1:67">
      <c r="A310" s="38">
        <f t="shared" si="51"/>
        <v>15</v>
      </c>
      <c r="B310" s="115" t="str">
        <f t="shared" si="55"/>
        <v>-</v>
      </c>
      <c r="C310" s="115" t="str">
        <f t="shared" si="55"/>
        <v>-</v>
      </c>
      <c r="D310" s="115" t="str">
        <f t="shared" si="55"/>
        <v>-</v>
      </c>
      <c r="E310" s="115">
        <f t="shared" si="55"/>
        <v>6</v>
      </c>
      <c r="F310" s="115">
        <f t="shared" si="55"/>
        <v>9</v>
      </c>
      <c r="G310" s="115" t="str">
        <f t="shared" si="55"/>
        <v>-</v>
      </c>
      <c r="H310" s="115" t="str">
        <f t="shared" si="55"/>
        <v>-</v>
      </c>
      <c r="I310" s="115">
        <f t="shared" si="55"/>
        <v>8</v>
      </c>
      <c r="J310" s="115" t="str">
        <f t="shared" si="55"/>
        <v>-</v>
      </c>
      <c r="K310" s="115" t="str">
        <f t="shared" si="55"/>
        <v>-</v>
      </c>
      <c r="L310" s="115" t="str">
        <f t="shared" si="55"/>
        <v>-</v>
      </c>
      <c r="M310" s="115" t="str">
        <f t="shared" si="55"/>
        <v>-</v>
      </c>
      <c r="N310" s="115" t="str">
        <f t="shared" si="55"/>
        <v>-</v>
      </c>
      <c r="O310" s="115" t="str">
        <f t="shared" si="55"/>
        <v>-</v>
      </c>
      <c r="P310" s="115" t="str">
        <f t="shared" si="55"/>
        <v>-</v>
      </c>
      <c r="Q310" s="115" t="str">
        <f t="shared" si="55"/>
        <v>-</v>
      </c>
      <c r="R310" s="115" t="str">
        <f t="shared" si="55"/>
        <v>-</v>
      </c>
      <c r="S310" s="115">
        <f t="shared" si="55"/>
        <v>10</v>
      </c>
      <c r="T310" s="115" t="str">
        <f t="shared" si="55"/>
        <v>-</v>
      </c>
      <c r="U310" s="115" t="str">
        <f t="shared" si="55"/>
        <v>-</v>
      </c>
      <c r="V310" s="115" t="str">
        <f t="shared" si="55"/>
        <v>-</v>
      </c>
      <c r="W310" s="115" t="str">
        <f t="shared" si="55"/>
        <v>-</v>
      </c>
      <c r="X310" s="115">
        <f t="shared" si="55"/>
        <v>6</v>
      </c>
      <c r="Y310" s="115" t="str">
        <f t="shared" si="54"/>
        <v>-</v>
      </c>
      <c r="Z310" s="115">
        <f t="shared" si="54"/>
        <v>8</v>
      </c>
      <c r="AA310" s="115" t="str">
        <f t="shared" si="54"/>
        <v>-</v>
      </c>
      <c r="AB310" s="115" t="str">
        <f t="shared" si="54"/>
        <v>-</v>
      </c>
      <c r="AC310" s="115" t="str">
        <f t="shared" si="54"/>
        <v>-</v>
      </c>
      <c r="AD310" s="115" t="str">
        <f t="shared" si="54"/>
        <v>-</v>
      </c>
      <c r="AE310" s="115">
        <f t="shared" si="54"/>
        <v>7</v>
      </c>
      <c r="AF310" s="115" t="str">
        <f t="shared" si="44"/>
        <v>-</v>
      </c>
      <c r="AG310" s="115" t="str">
        <f t="shared" si="44"/>
        <v>-</v>
      </c>
      <c r="AH310" s="115" t="str">
        <f t="shared" si="44"/>
        <v>-</v>
      </c>
      <c r="AI310" s="115" t="str">
        <f t="shared" si="44"/>
        <v>-</v>
      </c>
      <c r="AJ310" s="115">
        <f t="shared" si="44"/>
        <v>6</v>
      </c>
      <c r="AK310" s="115">
        <f t="shared" si="44"/>
        <v>6</v>
      </c>
      <c r="AL310" s="115">
        <f t="shared" si="44"/>
        <v>5</v>
      </c>
      <c r="AM310" s="115" t="str">
        <f t="shared" si="44"/>
        <v>-</v>
      </c>
      <c r="AN310" s="115">
        <f t="shared" si="44"/>
        <v>8</v>
      </c>
      <c r="AO310" s="115" t="str">
        <f t="shared" si="54"/>
        <v>-</v>
      </c>
      <c r="AP310" s="115" t="str">
        <f t="shared" si="45"/>
        <v>-</v>
      </c>
      <c r="AQ310" s="115" t="str">
        <f t="shared" si="45"/>
        <v>-</v>
      </c>
      <c r="AR310" s="115" t="str">
        <f t="shared" si="45"/>
        <v>-</v>
      </c>
      <c r="AS310" s="115" t="str">
        <f t="shared" si="45"/>
        <v>-</v>
      </c>
      <c r="AT310" s="115" t="str">
        <f t="shared" si="45"/>
        <v>-</v>
      </c>
      <c r="AU310" s="115" t="str">
        <f t="shared" si="45"/>
        <v>-</v>
      </c>
      <c r="AV310" s="115" t="str">
        <f t="shared" si="45"/>
        <v>-</v>
      </c>
      <c r="AW310" s="115" t="str">
        <f t="shared" si="45"/>
        <v>-</v>
      </c>
      <c r="AX310" s="115" t="str">
        <f t="shared" si="45"/>
        <v>-</v>
      </c>
      <c r="AY310" s="115" t="str">
        <f t="shared" si="54"/>
        <v>-</v>
      </c>
      <c r="AZ310" s="115" t="str">
        <f t="shared" si="54"/>
        <v>-</v>
      </c>
      <c r="BA310" s="115">
        <f t="shared" si="54"/>
        <v>9</v>
      </c>
      <c r="BB310" s="115" t="str">
        <f t="shared" si="54"/>
        <v>-</v>
      </c>
      <c r="BC310" s="115" t="str">
        <f t="shared" si="54"/>
        <v>-</v>
      </c>
      <c r="BD310" s="115" t="str">
        <f t="shared" si="54"/>
        <v>-</v>
      </c>
      <c r="BE310" s="115">
        <f t="shared" si="54"/>
        <v>11</v>
      </c>
      <c r="BF310" s="115" t="str">
        <f t="shared" si="54"/>
        <v>-</v>
      </c>
      <c r="BG310" s="115" t="str">
        <f t="shared" si="54"/>
        <v>-</v>
      </c>
      <c r="BH310" s="116">
        <f t="shared" si="46"/>
        <v>13</v>
      </c>
      <c r="BI310" s="114">
        <f>IFERROR(AVERAGE(B310:BG310)+0.0000001*классы!J17,"-")</f>
        <v>7.6153848153852817</v>
      </c>
      <c r="BJ310" s="115">
        <f t="shared" si="47"/>
        <v>7</v>
      </c>
      <c r="BL310" s="75">
        <f t="shared" si="52"/>
        <v>15</v>
      </c>
      <c r="BM310" s="395">
        <f t="shared" si="48"/>
        <v>7.6153848153852817</v>
      </c>
      <c r="BN310">
        <f t="shared" si="49"/>
        <v>15</v>
      </c>
      <c r="BO310">
        <f t="shared" si="50"/>
        <v>13</v>
      </c>
    </row>
    <row r="311" spans="1:67">
      <c r="A311" s="38">
        <f t="shared" si="51"/>
        <v>16</v>
      </c>
      <c r="B311" s="115" t="str">
        <f t="shared" si="55"/>
        <v>-</v>
      </c>
      <c r="C311" s="115" t="str">
        <f t="shared" si="55"/>
        <v>-</v>
      </c>
      <c r="D311" s="115" t="str">
        <f t="shared" si="55"/>
        <v>-</v>
      </c>
      <c r="E311" s="115">
        <f t="shared" si="55"/>
        <v>3</v>
      </c>
      <c r="F311" s="115">
        <f t="shared" si="55"/>
        <v>4</v>
      </c>
      <c r="G311" s="115" t="str">
        <f t="shared" si="55"/>
        <v>-</v>
      </c>
      <c r="H311" s="115" t="str">
        <f t="shared" si="55"/>
        <v>-</v>
      </c>
      <c r="I311" s="115">
        <f t="shared" si="55"/>
        <v>6</v>
      </c>
      <c r="J311" s="115" t="str">
        <f t="shared" si="55"/>
        <v>-</v>
      </c>
      <c r="K311" s="115" t="str">
        <f t="shared" si="55"/>
        <v>-</v>
      </c>
      <c r="L311" s="115" t="str">
        <f t="shared" si="55"/>
        <v>-</v>
      </c>
      <c r="M311" s="115" t="str">
        <f t="shared" si="55"/>
        <v>-</v>
      </c>
      <c r="N311" s="115" t="str">
        <f t="shared" si="55"/>
        <v>-</v>
      </c>
      <c r="O311" s="115" t="str">
        <f t="shared" si="55"/>
        <v>-</v>
      </c>
      <c r="P311" s="115" t="str">
        <f t="shared" si="55"/>
        <v>-</v>
      </c>
      <c r="Q311" s="115" t="str">
        <f t="shared" si="55"/>
        <v>-</v>
      </c>
      <c r="R311" s="115" t="str">
        <f t="shared" si="55"/>
        <v>-</v>
      </c>
      <c r="S311" s="115">
        <f t="shared" si="55"/>
        <v>6</v>
      </c>
      <c r="T311" s="115" t="str">
        <f t="shared" si="55"/>
        <v>-</v>
      </c>
      <c r="U311" s="115" t="str">
        <f t="shared" si="55"/>
        <v>-</v>
      </c>
      <c r="V311" s="115" t="str">
        <f t="shared" si="55"/>
        <v>-</v>
      </c>
      <c r="W311" s="115" t="str">
        <f t="shared" si="55"/>
        <v>-</v>
      </c>
      <c r="X311" s="115">
        <f t="shared" si="55"/>
        <v>6</v>
      </c>
      <c r="Y311" s="115" t="str">
        <f t="shared" si="54"/>
        <v>-</v>
      </c>
      <c r="Z311" s="115">
        <f t="shared" si="54"/>
        <v>6</v>
      </c>
      <c r="AA311" s="115" t="str">
        <f t="shared" si="54"/>
        <v>-</v>
      </c>
      <c r="AB311" s="115" t="str">
        <f t="shared" si="54"/>
        <v>-</v>
      </c>
      <c r="AC311" s="115" t="str">
        <f t="shared" si="54"/>
        <v>-</v>
      </c>
      <c r="AD311" s="115" t="str">
        <f t="shared" si="54"/>
        <v>-</v>
      </c>
      <c r="AE311" s="115">
        <f t="shared" si="54"/>
        <v>4</v>
      </c>
      <c r="AF311" s="115" t="str">
        <f t="shared" si="44"/>
        <v>-</v>
      </c>
      <c r="AG311" s="115" t="str">
        <f t="shared" si="44"/>
        <v>-</v>
      </c>
      <c r="AH311" s="115" t="str">
        <f t="shared" si="44"/>
        <v>-</v>
      </c>
      <c r="AI311" s="115" t="str">
        <f t="shared" si="44"/>
        <v>-</v>
      </c>
      <c r="AJ311" s="115">
        <f t="shared" si="44"/>
        <v>4</v>
      </c>
      <c r="AK311" s="115">
        <f t="shared" si="44"/>
        <v>5</v>
      </c>
      <c r="AL311" s="115">
        <f t="shared" si="44"/>
        <v>5</v>
      </c>
      <c r="AM311" s="115" t="str">
        <f t="shared" si="44"/>
        <v>-</v>
      </c>
      <c r="AN311" s="115">
        <f t="shared" si="44"/>
        <v>5</v>
      </c>
      <c r="AO311" s="115" t="str">
        <f t="shared" si="54"/>
        <v>-</v>
      </c>
      <c r="AP311" s="115" t="str">
        <f t="shared" si="45"/>
        <v>-</v>
      </c>
      <c r="AQ311" s="115" t="str">
        <f t="shared" si="45"/>
        <v>-</v>
      </c>
      <c r="AR311" s="115" t="str">
        <f t="shared" si="45"/>
        <v>-</v>
      </c>
      <c r="AS311" s="115" t="str">
        <f t="shared" si="45"/>
        <v>-</v>
      </c>
      <c r="AT311" s="115" t="str">
        <f t="shared" si="45"/>
        <v>-</v>
      </c>
      <c r="AU311" s="115" t="str">
        <f t="shared" si="45"/>
        <v>-</v>
      </c>
      <c r="AV311" s="115" t="str">
        <f t="shared" si="45"/>
        <v>-</v>
      </c>
      <c r="AW311" s="115" t="str">
        <f t="shared" si="45"/>
        <v>-</v>
      </c>
      <c r="AX311" s="115" t="str">
        <f t="shared" si="45"/>
        <v>-</v>
      </c>
      <c r="AY311" s="115" t="str">
        <f t="shared" si="54"/>
        <v>-</v>
      </c>
      <c r="AZ311" s="115" t="str">
        <f t="shared" si="54"/>
        <v>-</v>
      </c>
      <c r="BA311" s="115">
        <f t="shared" si="54"/>
        <v>6</v>
      </c>
      <c r="BB311" s="115" t="str">
        <f t="shared" si="54"/>
        <v>-</v>
      </c>
      <c r="BC311" s="115">
        <f t="shared" si="54"/>
        <v>5</v>
      </c>
      <c r="BD311" s="115" t="str">
        <f t="shared" si="54"/>
        <v>-</v>
      </c>
      <c r="BE311" s="115">
        <f t="shared" si="54"/>
        <v>6</v>
      </c>
      <c r="BF311" s="115" t="str">
        <f t="shared" si="54"/>
        <v>-</v>
      </c>
      <c r="BG311" s="115" t="str">
        <f t="shared" si="54"/>
        <v>-</v>
      </c>
      <c r="BH311" s="116">
        <f t="shared" si="46"/>
        <v>14</v>
      </c>
      <c r="BI311" s="114">
        <f>IFERROR(AVERAGE(B311:BG311)+0.0000001*классы!J18,"-")</f>
        <v>5.0714285714291965</v>
      </c>
      <c r="BJ311" s="115">
        <f t="shared" si="47"/>
        <v>24</v>
      </c>
      <c r="BL311" s="75">
        <f t="shared" si="52"/>
        <v>16</v>
      </c>
      <c r="BM311" s="395">
        <f t="shared" si="48"/>
        <v>5.0714285714291965</v>
      </c>
      <c r="BN311">
        <f t="shared" si="49"/>
        <v>15</v>
      </c>
      <c r="BO311">
        <f t="shared" si="50"/>
        <v>14</v>
      </c>
    </row>
    <row r="312" spans="1:67">
      <c r="A312" s="38">
        <f t="shared" si="51"/>
        <v>17</v>
      </c>
      <c r="B312" s="115" t="str">
        <f t="shared" si="55"/>
        <v>-</v>
      </c>
      <c r="C312" s="115" t="str">
        <f t="shared" si="55"/>
        <v>-</v>
      </c>
      <c r="D312" s="115" t="str">
        <f t="shared" si="55"/>
        <v>-</v>
      </c>
      <c r="E312" s="115" t="str">
        <f t="shared" si="55"/>
        <v>-</v>
      </c>
      <c r="F312" s="115" t="str">
        <f t="shared" si="55"/>
        <v>-</v>
      </c>
      <c r="G312" s="115" t="str">
        <f t="shared" si="55"/>
        <v>-</v>
      </c>
      <c r="H312" s="115" t="str">
        <f t="shared" si="55"/>
        <v>-</v>
      </c>
      <c r="I312" s="115" t="str">
        <f t="shared" si="55"/>
        <v>-</v>
      </c>
      <c r="J312" s="115" t="str">
        <f t="shared" si="55"/>
        <v>-</v>
      </c>
      <c r="K312" s="115" t="str">
        <f t="shared" si="55"/>
        <v>-</v>
      </c>
      <c r="L312" s="115" t="str">
        <f t="shared" si="55"/>
        <v>-</v>
      </c>
      <c r="M312" s="115" t="str">
        <f t="shared" si="55"/>
        <v>-</v>
      </c>
      <c r="N312" s="115" t="str">
        <f t="shared" si="55"/>
        <v>-</v>
      </c>
      <c r="O312" s="115" t="str">
        <f t="shared" si="55"/>
        <v>-</v>
      </c>
      <c r="P312" s="115" t="str">
        <f t="shared" si="55"/>
        <v>-</v>
      </c>
      <c r="Q312" s="115" t="str">
        <f t="shared" si="55"/>
        <v>-</v>
      </c>
      <c r="R312" s="115" t="str">
        <f t="shared" si="55"/>
        <v>-</v>
      </c>
      <c r="S312" s="115" t="str">
        <f t="shared" si="55"/>
        <v>-</v>
      </c>
      <c r="T312" s="115" t="str">
        <f t="shared" si="55"/>
        <v>-</v>
      </c>
      <c r="U312" s="115" t="str">
        <f t="shared" si="55"/>
        <v>-</v>
      </c>
      <c r="V312" s="115" t="str">
        <f t="shared" si="55"/>
        <v>-</v>
      </c>
      <c r="W312" s="115" t="str">
        <f t="shared" si="55"/>
        <v>-</v>
      </c>
      <c r="X312" s="115" t="str">
        <f t="shared" si="55"/>
        <v>-</v>
      </c>
      <c r="Y312" s="115" t="str">
        <f t="shared" si="54"/>
        <v>-</v>
      </c>
      <c r="Z312" s="115" t="str">
        <f t="shared" si="54"/>
        <v>-</v>
      </c>
      <c r="AA312" s="115" t="str">
        <f t="shared" si="54"/>
        <v>-</v>
      </c>
      <c r="AB312" s="115" t="str">
        <f t="shared" si="54"/>
        <v>-</v>
      </c>
      <c r="AC312" s="115" t="str">
        <f t="shared" si="54"/>
        <v>-</v>
      </c>
      <c r="AD312" s="115" t="str">
        <f t="shared" si="54"/>
        <v>-</v>
      </c>
      <c r="AE312" s="115" t="str">
        <f t="shared" si="54"/>
        <v>-</v>
      </c>
      <c r="AF312" s="115" t="str">
        <f t="shared" si="44"/>
        <v>-</v>
      </c>
      <c r="AG312" s="115" t="str">
        <f t="shared" si="44"/>
        <v>-</v>
      </c>
      <c r="AH312" s="115" t="str">
        <f t="shared" si="44"/>
        <v>-</v>
      </c>
      <c r="AI312" s="115" t="str">
        <f t="shared" si="44"/>
        <v>-</v>
      </c>
      <c r="AJ312" s="115" t="str">
        <f t="shared" si="44"/>
        <v>-</v>
      </c>
      <c r="AK312" s="115" t="str">
        <f t="shared" si="44"/>
        <v>-</v>
      </c>
      <c r="AL312" s="115" t="str">
        <f t="shared" si="44"/>
        <v>-</v>
      </c>
      <c r="AM312" s="115" t="str">
        <f t="shared" si="44"/>
        <v>-</v>
      </c>
      <c r="AN312" s="115" t="str">
        <f t="shared" si="44"/>
        <v>-</v>
      </c>
      <c r="AO312" s="115" t="str">
        <f t="shared" si="54"/>
        <v>-</v>
      </c>
      <c r="AP312" s="115" t="str">
        <f t="shared" si="45"/>
        <v>-</v>
      </c>
      <c r="AQ312" s="115" t="str">
        <f t="shared" si="45"/>
        <v>-</v>
      </c>
      <c r="AR312" s="115" t="str">
        <f t="shared" si="45"/>
        <v>-</v>
      </c>
      <c r="AS312" s="115" t="str">
        <f t="shared" si="45"/>
        <v>-</v>
      </c>
      <c r="AT312" s="115" t="str">
        <f t="shared" si="45"/>
        <v>-</v>
      </c>
      <c r="AU312" s="115" t="str">
        <f t="shared" si="45"/>
        <v>-</v>
      </c>
      <c r="AV312" s="115" t="str">
        <f t="shared" si="45"/>
        <v>-</v>
      </c>
      <c r="AW312" s="115" t="str">
        <f t="shared" si="45"/>
        <v>-</v>
      </c>
      <c r="AX312" s="115" t="str">
        <f t="shared" si="45"/>
        <v>-</v>
      </c>
      <c r="AY312" s="115" t="str">
        <f t="shared" si="54"/>
        <v>-</v>
      </c>
      <c r="AZ312" s="115" t="str">
        <f t="shared" si="54"/>
        <v>-</v>
      </c>
      <c r="BA312" s="115" t="str">
        <f t="shared" si="54"/>
        <v>-</v>
      </c>
      <c r="BB312" s="115" t="str">
        <f t="shared" si="54"/>
        <v>-</v>
      </c>
      <c r="BC312" s="115" t="str">
        <f t="shared" si="54"/>
        <v>-</v>
      </c>
      <c r="BD312" s="115" t="str">
        <f t="shared" si="54"/>
        <v>-</v>
      </c>
      <c r="BE312" s="115" t="str">
        <f t="shared" si="54"/>
        <v>-</v>
      </c>
      <c r="BF312" s="115" t="str">
        <f t="shared" si="54"/>
        <v>-</v>
      </c>
      <c r="BG312" s="115" t="str">
        <f t="shared" si="54"/>
        <v>-</v>
      </c>
      <c r="BH312" s="116">
        <f t="shared" si="46"/>
        <v>0</v>
      </c>
      <c r="BI312" s="114" t="str">
        <f>IFERROR(AVERAGE(B312:BG312)+0.0000001*классы!J19,"-")</f>
        <v>-</v>
      </c>
      <c r="BJ312" s="115" t="str">
        <f t="shared" si="47"/>
        <v>-</v>
      </c>
      <c r="BL312" s="75">
        <f t="shared" si="52"/>
        <v>17</v>
      </c>
      <c r="BM312" s="395" t="str">
        <f t="shared" si="48"/>
        <v>-</v>
      </c>
      <c r="BN312">
        <f t="shared" si="49"/>
        <v>0</v>
      </c>
      <c r="BO312">
        <f t="shared" si="50"/>
        <v>0</v>
      </c>
    </row>
    <row r="313" spans="1:67">
      <c r="A313" s="38">
        <f t="shared" si="51"/>
        <v>18</v>
      </c>
      <c r="B313" s="115" t="str">
        <f t="shared" si="55"/>
        <v>-</v>
      </c>
      <c r="C313" s="115" t="str">
        <f t="shared" si="55"/>
        <v>-</v>
      </c>
      <c r="D313" s="115" t="str">
        <f t="shared" si="55"/>
        <v>-</v>
      </c>
      <c r="E313" s="115" t="str">
        <f t="shared" si="55"/>
        <v>-</v>
      </c>
      <c r="F313" s="115" t="str">
        <f t="shared" si="55"/>
        <v>-</v>
      </c>
      <c r="G313" s="115" t="str">
        <f t="shared" si="55"/>
        <v>-</v>
      </c>
      <c r="H313" s="115" t="str">
        <f t="shared" si="55"/>
        <v>-</v>
      </c>
      <c r="I313" s="115" t="str">
        <f t="shared" si="55"/>
        <v>-</v>
      </c>
      <c r="J313" s="115" t="str">
        <f t="shared" si="55"/>
        <v>-</v>
      </c>
      <c r="K313" s="115" t="str">
        <f t="shared" si="55"/>
        <v>-</v>
      </c>
      <c r="L313" s="115" t="str">
        <f t="shared" si="55"/>
        <v>-</v>
      </c>
      <c r="M313" s="115" t="str">
        <f t="shared" si="55"/>
        <v>-</v>
      </c>
      <c r="N313" s="115" t="str">
        <f t="shared" si="55"/>
        <v>-</v>
      </c>
      <c r="O313" s="115" t="str">
        <f t="shared" si="55"/>
        <v>-</v>
      </c>
      <c r="P313" s="115" t="str">
        <f t="shared" si="55"/>
        <v>-</v>
      </c>
      <c r="Q313" s="115" t="str">
        <f t="shared" si="55"/>
        <v>-</v>
      </c>
      <c r="R313" s="115" t="str">
        <f t="shared" si="55"/>
        <v>-</v>
      </c>
      <c r="S313" s="115" t="str">
        <f t="shared" si="55"/>
        <v>-</v>
      </c>
      <c r="T313" s="115" t="str">
        <f t="shared" si="55"/>
        <v>-</v>
      </c>
      <c r="U313" s="115" t="str">
        <f t="shared" si="55"/>
        <v>-</v>
      </c>
      <c r="V313" s="115" t="str">
        <f t="shared" si="55"/>
        <v>-</v>
      </c>
      <c r="W313" s="115" t="str">
        <f t="shared" si="55"/>
        <v>-</v>
      </c>
      <c r="X313" s="115" t="str">
        <f t="shared" si="55"/>
        <v>-</v>
      </c>
      <c r="Y313" s="115" t="str">
        <f t="shared" si="54"/>
        <v>-</v>
      </c>
      <c r="Z313" s="115" t="str">
        <f t="shared" si="54"/>
        <v>-</v>
      </c>
      <c r="AA313" s="115" t="str">
        <f t="shared" si="54"/>
        <v>-</v>
      </c>
      <c r="AB313" s="115" t="str">
        <f t="shared" si="54"/>
        <v>-</v>
      </c>
      <c r="AC313" s="115" t="str">
        <f t="shared" si="54"/>
        <v>-</v>
      </c>
      <c r="AD313" s="115" t="str">
        <f t="shared" si="54"/>
        <v>-</v>
      </c>
      <c r="AE313" s="115" t="str">
        <f t="shared" si="54"/>
        <v>-</v>
      </c>
      <c r="AF313" s="115" t="str">
        <f t="shared" si="44"/>
        <v>-</v>
      </c>
      <c r="AG313" s="115" t="str">
        <f t="shared" si="44"/>
        <v>-</v>
      </c>
      <c r="AH313" s="115" t="str">
        <f t="shared" si="44"/>
        <v>-</v>
      </c>
      <c r="AI313" s="115" t="str">
        <f t="shared" si="44"/>
        <v>-</v>
      </c>
      <c r="AJ313" s="115" t="str">
        <f t="shared" si="44"/>
        <v>-</v>
      </c>
      <c r="AK313" s="115" t="str">
        <f t="shared" si="44"/>
        <v>-</v>
      </c>
      <c r="AL313" s="115" t="str">
        <f t="shared" si="44"/>
        <v>-</v>
      </c>
      <c r="AM313" s="115" t="str">
        <f t="shared" si="44"/>
        <v>-</v>
      </c>
      <c r="AN313" s="115" t="str">
        <f t="shared" si="44"/>
        <v>-</v>
      </c>
      <c r="AO313" s="115" t="str">
        <f t="shared" si="54"/>
        <v>-</v>
      </c>
      <c r="AP313" s="115" t="str">
        <f t="shared" si="45"/>
        <v>-</v>
      </c>
      <c r="AQ313" s="115" t="str">
        <f t="shared" si="45"/>
        <v>-</v>
      </c>
      <c r="AR313" s="115" t="str">
        <f t="shared" si="45"/>
        <v>-</v>
      </c>
      <c r="AS313" s="115" t="str">
        <f t="shared" si="45"/>
        <v>-</v>
      </c>
      <c r="AT313" s="115" t="str">
        <f t="shared" si="45"/>
        <v>-</v>
      </c>
      <c r="AU313" s="115" t="str">
        <f t="shared" si="45"/>
        <v>-</v>
      </c>
      <c r="AV313" s="115" t="str">
        <f t="shared" si="45"/>
        <v>-</v>
      </c>
      <c r="AW313" s="115" t="str">
        <f t="shared" si="45"/>
        <v>-</v>
      </c>
      <c r="AX313" s="115" t="str">
        <f t="shared" si="45"/>
        <v>-</v>
      </c>
      <c r="AY313" s="115" t="str">
        <f t="shared" si="54"/>
        <v>-</v>
      </c>
      <c r="AZ313" s="115" t="str">
        <f t="shared" si="54"/>
        <v>-</v>
      </c>
      <c r="BA313" s="115" t="str">
        <f t="shared" si="54"/>
        <v>-</v>
      </c>
      <c r="BB313" s="115" t="str">
        <f t="shared" si="54"/>
        <v>-</v>
      </c>
      <c r="BC313" s="115" t="str">
        <f t="shared" si="54"/>
        <v>-</v>
      </c>
      <c r="BD313" s="115" t="str">
        <f t="shared" si="54"/>
        <v>-</v>
      </c>
      <c r="BE313" s="115" t="str">
        <f t="shared" si="54"/>
        <v>-</v>
      </c>
      <c r="BF313" s="115" t="str">
        <f t="shared" si="54"/>
        <v>-</v>
      </c>
      <c r="BG313" s="115" t="str">
        <f t="shared" si="54"/>
        <v>-</v>
      </c>
      <c r="BH313" s="116">
        <f t="shared" si="46"/>
        <v>0</v>
      </c>
      <c r="BI313" s="114" t="str">
        <f>IFERROR(AVERAGE(B313:BG313)+0.0000001*классы!J20,"-")</f>
        <v>-</v>
      </c>
      <c r="BJ313" s="115" t="str">
        <f t="shared" si="47"/>
        <v>-</v>
      </c>
      <c r="BL313" s="75">
        <f t="shared" si="52"/>
        <v>18</v>
      </c>
      <c r="BM313" s="395" t="str">
        <f t="shared" si="48"/>
        <v>-</v>
      </c>
      <c r="BN313">
        <f t="shared" si="49"/>
        <v>0</v>
      </c>
      <c r="BO313">
        <f t="shared" si="50"/>
        <v>0</v>
      </c>
    </row>
    <row r="314" spans="1:67">
      <c r="A314" s="38">
        <f t="shared" si="51"/>
        <v>19</v>
      </c>
      <c r="B314" s="115" t="str">
        <f t="shared" si="55"/>
        <v>-</v>
      </c>
      <c r="C314" s="115" t="str">
        <f t="shared" si="55"/>
        <v>-</v>
      </c>
      <c r="D314" s="115" t="str">
        <f t="shared" si="55"/>
        <v>-</v>
      </c>
      <c r="E314" s="115" t="str">
        <f t="shared" si="55"/>
        <v>-</v>
      </c>
      <c r="F314" s="115" t="str">
        <f t="shared" si="55"/>
        <v>-</v>
      </c>
      <c r="G314" s="115" t="str">
        <f t="shared" si="55"/>
        <v>-</v>
      </c>
      <c r="H314" s="115" t="str">
        <f t="shared" si="55"/>
        <v>-</v>
      </c>
      <c r="I314" s="115" t="str">
        <f t="shared" si="55"/>
        <v>-</v>
      </c>
      <c r="J314" s="115" t="str">
        <f t="shared" si="55"/>
        <v>-</v>
      </c>
      <c r="K314" s="115" t="str">
        <f t="shared" si="55"/>
        <v>-</v>
      </c>
      <c r="L314" s="115" t="str">
        <f t="shared" si="55"/>
        <v>-</v>
      </c>
      <c r="M314" s="115" t="str">
        <f t="shared" si="55"/>
        <v>-</v>
      </c>
      <c r="N314" s="115" t="str">
        <f t="shared" si="55"/>
        <v>-</v>
      </c>
      <c r="O314" s="115" t="str">
        <f t="shared" si="55"/>
        <v>-</v>
      </c>
      <c r="P314" s="115" t="str">
        <f t="shared" si="55"/>
        <v>-</v>
      </c>
      <c r="Q314" s="115" t="str">
        <f t="shared" si="55"/>
        <v>-</v>
      </c>
      <c r="R314" s="115" t="str">
        <f t="shared" si="55"/>
        <v>-</v>
      </c>
      <c r="S314" s="115" t="str">
        <f t="shared" si="55"/>
        <v>-</v>
      </c>
      <c r="T314" s="115" t="str">
        <f t="shared" si="55"/>
        <v>-</v>
      </c>
      <c r="U314" s="115" t="str">
        <f t="shared" si="55"/>
        <v>-</v>
      </c>
      <c r="V314" s="115" t="str">
        <f t="shared" si="55"/>
        <v>-</v>
      </c>
      <c r="W314" s="115" t="str">
        <f t="shared" si="55"/>
        <v>-</v>
      </c>
      <c r="X314" s="115" t="str">
        <f t="shared" si="55"/>
        <v>-</v>
      </c>
      <c r="Y314" s="115" t="str">
        <f t="shared" si="54"/>
        <v>-</v>
      </c>
      <c r="Z314" s="115" t="str">
        <f t="shared" si="54"/>
        <v>-</v>
      </c>
      <c r="AA314" s="115" t="str">
        <f t="shared" si="54"/>
        <v>-</v>
      </c>
      <c r="AB314" s="115" t="str">
        <f t="shared" si="54"/>
        <v>-</v>
      </c>
      <c r="AC314" s="115" t="str">
        <f t="shared" si="54"/>
        <v>-</v>
      </c>
      <c r="AD314" s="115" t="str">
        <f t="shared" si="54"/>
        <v>-</v>
      </c>
      <c r="AE314" s="115" t="str">
        <f t="shared" si="54"/>
        <v>-</v>
      </c>
      <c r="AF314" s="115" t="str">
        <f t="shared" si="44"/>
        <v>-</v>
      </c>
      <c r="AG314" s="115" t="str">
        <f t="shared" si="44"/>
        <v>-</v>
      </c>
      <c r="AH314" s="115" t="str">
        <f t="shared" si="44"/>
        <v>-</v>
      </c>
      <c r="AI314" s="115" t="str">
        <f t="shared" si="44"/>
        <v>-</v>
      </c>
      <c r="AJ314" s="115" t="str">
        <f t="shared" si="44"/>
        <v>-</v>
      </c>
      <c r="AK314" s="115" t="str">
        <f t="shared" si="44"/>
        <v>-</v>
      </c>
      <c r="AL314" s="115" t="str">
        <f t="shared" si="44"/>
        <v>-</v>
      </c>
      <c r="AM314" s="115" t="str">
        <f t="shared" si="44"/>
        <v>-</v>
      </c>
      <c r="AN314" s="115" t="str">
        <f t="shared" si="44"/>
        <v>-</v>
      </c>
      <c r="AO314" s="115" t="str">
        <f t="shared" si="54"/>
        <v>-</v>
      </c>
      <c r="AP314" s="115" t="str">
        <f t="shared" si="45"/>
        <v>-</v>
      </c>
      <c r="AQ314" s="115" t="str">
        <f t="shared" si="45"/>
        <v>-</v>
      </c>
      <c r="AR314" s="115" t="str">
        <f t="shared" si="45"/>
        <v>-</v>
      </c>
      <c r="AS314" s="115" t="str">
        <f t="shared" si="45"/>
        <v>-</v>
      </c>
      <c r="AT314" s="115" t="str">
        <f t="shared" si="45"/>
        <v>-</v>
      </c>
      <c r="AU314" s="115" t="str">
        <f t="shared" si="45"/>
        <v>-</v>
      </c>
      <c r="AV314" s="115" t="str">
        <f t="shared" si="45"/>
        <v>-</v>
      </c>
      <c r="AW314" s="115" t="str">
        <f t="shared" si="45"/>
        <v>-</v>
      </c>
      <c r="AX314" s="115" t="str">
        <f t="shared" si="45"/>
        <v>-</v>
      </c>
      <c r="AY314" s="115" t="str">
        <f t="shared" si="54"/>
        <v>-</v>
      </c>
      <c r="AZ314" s="115" t="str">
        <f t="shared" si="54"/>
        <v>-</v>
      </c>
      <c r="BA314" s="115" t="str">
        <f t="shared" si="54"/>
        <v>-</v>
      </c>
      <c r="BB314" s="115" t="str">
        <f t="shared" si="54"/>
        <v>-</v>
      </c>
      <c r="BC314" s="115" t="str">
        <f t="shared" si="54"/>
        <v>-</v>
      </c>
      <c r="BD314" s="115" t="str">
        <f t="shared" si="54"/>
        <v>-</v>
      </c>
      <c r="BE314" s="115" t="str">
        <f t="shared" si="54"/>
        <v>-</v>
      </c>
      <c r="BF314" s="115" t="str">
        <f t="shared" si="54"/>
        <v>-</v>
      </c>
      <c r="BG314" s="115" t="str">
        <f t="shared" si="54"/>
        <v>-</v>
      </c>
      <c r="BH314" s="116">
        <f t="shared" si="46"/>
        <v>0</v>
      </c>
      <c r="BI314" s="114" t="str">
        <f>IFERROR(AVERAGE(B314:BG314)+0.0000001*классы!J21,"-")</f>
        <v>-</v>
      </c>
      <c r="BJ314" s="115" t="str">
        <f t="shared" si="47"/>
        <v>-</v>
      </c>
      <c r="BL314" s="75">
        <f t="shared" si="52"/>
        <v>19</v>
      </c>
      <c r="BM314" s="395" t="str">
        <f t="shared" si="48"/>
        <v>-</v>
      </c>
      <c r="BN314">
        <f t="shared" si="49"/>
        <v>0</v>
      </c>
      <c r="BO314">
        <f t="shared" si="50"/>
        <v>0</v>
      </c>
    </row>
    <row r="315" spans="1:67">
      <c r="A315" s="38">
        <f t="shared" si="51"/>
        <v>20</v>
      </c>
      <c r="B315" s="115" t="str">
        <f t="shared" si="55"/>
        <v>-</v>
      </c>
      <c r="C315" s="115" t="str">
        <f t="shared" si="55"/>
        <v>-</v>
      </c>
      <c r="D315" s="115" t="str">
        <f t="shared" si="55"/>
        <v>-</v>
      </c>
      <c r="E315" s="115" t="str">
        <f t="shared" si="55"/>
        <v>-</v>
      </c>
      <c r="F315" s="115" t="str">
        <f t="shared" si="55"/>
        <v>-</v>
      </c>
      <c r="G315" s="115" t="str">
        <f t="shared" si="55"/>
        <v>-</v>
      </c>
      <c r="H315" s="115" t="str">
        <f t="shared" si="55"/>
        <v>-</v>
      </c>
      <c r="I315" s="115" t="str">
        <f t="shared" si="55"/>
        <v>-</v>
      </c>
      <c r="J315" s="115" t="str">
        <f t="shared" si="55"/>
        <v>-</v>
      </c>
      <c r="K315" s="115" t="str">
        <f t="shared" si="55"/>
        <v>-</v>
      </c>
      <c r="L315" s="115" t="str">
        <f t="shared" si="55"/>
        <v>-</v>
      </c>
      <c r="M315" s="115" t="str">
        <f t="shared" si="55"/>
        <v>-</v>
      </c>
      <c r="N315" s="115" t="str">
        <f t="shared" si="55"/>
        <v>-</v>
      </c>
      <c r="O315" s="115" t="str">
        <f t="shared" si="55"/>
        <v>-</v>
      </c>
      <c r="P315" s="115" t="str">
        <f t="shared" si="55"/>
        <v>-</v>
      </c>
      <c r="Q315" s="115" t="str">
        <f t="shared" si="55"/>
        <v>-</v>
      </c>
      <c r="R315" s="115" t="str">
        <f t="shared" si="55"/>
        <v>-</v>
      </c>
      <c r="S315" s="115" t="str">
        <f t="shared" si="55"/>
        <v>-</v>
      </c>
      <c r="T315" s="115" t="str">
        <f t="shared" si="55"/>
        <v>-</v>
      </c>
      <c r="U315" s="115" t="str">
        <f t="shared" si="55"/>
        <v>-</v>
      </c>
      <c r="V315" s="115" t="str">
        <f t="shared" si="55"/>
        <v>-</v>
      </c>
      <c r="W315" s="115" t="str">
        <f t="shared" si="55"/>
        <v>-</v>
      </c>
      <c r="X315" s="115" t="str">
        <f t="shared" si="55"/>
        <v>-</v>
      </c>
      <c r="Y315" s="115" t="str">
        <f t="shared" si="54"/>
        <v>-</v>
      </c>
      <c r="Z315" s="115" t="str">
        <f t="shared" si="54"/>
        <v>-</v>
      </c>
      <c r="AA315" s="115" t="str">
        <f t="shared" si="54"/>
        <v>-</v>
      </c>
      <c r="AB315" s="115" t="str">
        <f t="shared" si="54"/>
        <v>-</v>
      </c>
      <c r="AC315" s="115" t="str">
        <f t="shared" si="54"/>
        <v>-</v>
      </c>
      <c r="AD315" s="115" t="str">
        <f t="shared" si="54"/>
        <v>-</v>
      </c>
      <c r="AE315" s="115" t="str">
        <f t="shared" si="54"/>
        <v>-</v>
      </c>
      <c r="AF315" s="115" t="str">
        <f t="shared" si="44"/>
        <v>-</v>
      </c>
      <c r="AG315" s="115" t="str">
        <f t="shared" si="44"/>
        <v>-</v>
      </c>
      <c r="AH315" s="115" t="str">
        <f t="shared" si="44"/>
        <v>-</v>
      </c>
      <c r="AI315" s="115" t="str">
        <f t="shared" si="44"/>
        <v>-</v>
      </c>
      <c r="AJ315" s="115" t="str">
        <f t="shared" si="44"/>
        <v>-</v>
      </c>
      <c r="AK315" s="115" t="str">
        <f t="shared" si="44"/>
        <v>-</v>
      </c>
      <c r="AL315" s="115" t="str">
        <f t="shared" si="44"/>
        <v>-</v>
      </c>
      <c r="AM315" s="115" t="str">
        <f t="shared" si="44"/>
        <v>-</v>
      </c>
      <c r="AN315" s="115" t="str">
        <f t="shared" si="44"/>
        <v>-</v>
      </c>
      <c r="AO315" s="115" t="str">
        <f t="shared" si="54"/>
        <v>-</v>
      </c>
      <c r="AP315" s="115" t="str">
        <f t="shared" si="45"/>
        <v>-</v>
      </c>
      <c r="AQ315" s="115" t="str">
        <f t="shared" si="45"/>
        <v>-</v>
      </c>
      <c r="AR315" s="115" t="str">
        <f t="shared" si="45"/>
        <v>-</v>
      </c>
      <c r="AS315" s="115" t="str">
        <f t="shared" si="45"/>
        <v>-</v>
      </c>
      <c r="AT315" s="115" t="str">
        <f t="shared" si="45"/>
        <v>-</v>
      </c>
      <c r="AU315" s="115" t="str">
        <f t="shared" si="45"/>
        <v>-</v>
      </c>
      <c r="AV315" s="115" t="str">
        <f t="shared" si="45"/>
        <v>-</v>
      </c>
      <c r="AW315" s="115" t="str">
        <f t="shared" si="45"/>
        <v>-</v>
      </c>
      <c r="AX315" s="115" t="str">
        <f t="shared" si="45"/>
        <v>-</v>
      </c>
      <c r="AY315" s="115" t="str">
        <f t="shared" si="54"/>
        <v>-</v>
      </c>
      <c r="AZ315" s="115" t="str">
        <f t="shared" si="54"/>
        <v>-</v>
      </c>
      <c r="BA315" s="115" t="str">
        <f t="shared" si="54"/>
        <v>-</v>
      </c>
      <c r="BB315" s="115" t="str">
        <f t="shared" si="54"/>
        <v>-</v>
      </c>
      <c r="BC315" s="115" t="str">
        <f t="shared" si="54"/>
        <v>-</v>
      </c>
      <c r="BD315" s="115" t="str">
        <f t="shared" si="54"/>
        <v>-</v>
      </c>
      <c r="BE315" s="115" t="str">
        <f t="shared" si="54"/>
        <v>-</v>
      </c>
      <c r="BF315" s="115" t="str">
        <f t="shared" si="54"/>
        <v>-</v>
      </c>
      <c r="BG315" s="115" t="str">
        <f t="shared" si="54"/>
        <v>-</v>
      </c>
      <c r="BH315" s="116">
        <f t="shared" si="46"/>
        <v>0</v>
      </c>
      <c r="BI315" s="114" t="str">
        <f>IFERROR(AVERAGE(B315:BG315)+0.0000001*классы!J22,"-")</f>
        <v>-</v>
      </c>
      <c r="BJ315" s="115" t="str">
        <f t="shared" si="47"/>
        <v>-</v>
      </c>
      <c r="BL315" s="75">
        <f t="shared" si="52"/>
        <v>20</v>
      </c>
      <c r="BM315" s="395" t="str">
        <f t="shared" si="48"/>
        <v>-</v>
      </c>
      <c r="BN315">
        <f t="shared" si="49"/>
        <v>0</v>
      </c>
      <c r="BO315">
        <f t="shared" si="50"/>
        <v>0</v>
      </c>
    </row>
    <row r="316" spans="1:67">
      <c r="A316" s="38">
        <f t="shared" si="51"/>
        <v>21</v>
      </c>
      <c r="B316" s="115" t="str">
        <f t="shared" si="55"/>
        <v>-</v>
      </c>
      <c r="C316" s="115" t="str">
        <f t="shared" si="55"/>
        <v>-</v>
      </c>
      <c r="D316" s="115" t="str">
        <f t="shared" si="55"/>
        <v>-</v>
      </c>
      <c r="E316" s="115" t="str">
        <f t="shared" si="55"/>
        <v>-</v>
      </c>
      <c r="F316" s="115" t="str">
        <f t="shared" si="55"/>
        <v>-</v>
      </c>
      <c r="G316" s="115" t="str">
        <f t="shared" si="55"/>
        <v>-</v>
      </c>
      <c r="H316" s="115" t="str">
        <f t="shared" si="55"/>
        <v>-</v>
      </c>
      <c r="I316" s="115" t="str">
        <f t="shared" si="55"/>
        <v>-</v>
      </c>
      <c r="J316" s="115" t="str">
        <f t="shared" si="55"/>
        <v>-</v>
      </c>
      <c r="K316" s="115" t="str">
        <f t="shared" si="55"/>
        <v>-</v>
      </c>
      <c r="L316" s="115" t="str">
        <f t="shared" si="55"/>
        <v>-</v>
      </c>
      <c r="M316" s="115" t="str">
        <f t="shared" si="55"/>
        <v>-</v>
      </c>
      <c r="N316" s="115" t="str">
        <f t="shared" si="55"/>
        <v>-</v>
      </c>
      <c r="O316" s="115" t="str">
        <f t="shared" si="55"/>
        <v>-</v>
      </c>
      <c r="P316" s="115" t="str">
        <f t="shared" si="55"/>
        <v>-</v>
      </c>
      <c r="Q316" s="115" t="str">
        <f t="shared" si="55"/>
        <v>-</v>
      </c>
      <c r="R316" s="115" t="str">
        <f t="shared" si="55"/>
        <v>-</v>
      </c>
      <c r="S316" s="115" t="str">
        <f t="shared" si="55"/>
        <v>-</v>
      </c>
      <c r="T316" s="115" t="str">
        <f t="shared" si="55"/>
        <v>-</v>
      </c>
      <c r="U316" s="115" t="str">
        <f t="shared" si="55"/>
        <v>-</v>
      </c>
      <c r="V316" s="115" t="str">
        <f t="shared" si="55"/>
        <v>-</v>
      </c>
      <c r="W316" s="115" t="str">
        <f t="shared" si="55"/>
        <v>-</v>
      </c>
      <c r="X316" s="115" t="str">
        <f t="shared" si="55"/>
        <v>-</v>
      </c>
      <c r="Y316" s="115" t="str">
        <f t="shared" si="54"/>
        <v>-</v>
      </c>
      <c r="Z316" s="115" t="str">
        <f t="shared" si="54"/>
        <v>-</v>
      </c>
      <c r="AA316" s="115" t="str">
        <f t="shared" si="54"/>
        <v>-</v>
      </c>
      <c r="AB316" s="115" t="str">
        <f t="shared" si="54"/>
        <v>-</v>
      </c>
      <c r="AC316" s="115" t="str">
        <f t="shared" si="54"/>
        <v>-</v>
      </c>
      <c r="AD316" s="115" t="str">
        <f t="shared" si="54"/>
        <v>-</v>
      </c>
      <c r="AE316" s="115" t="str">
        <f t="shared" si="54"/>
        <v>-</v>
      </c>
      <c r="AF316" s="115" t="str">
        <f t="shared" si="44"/>
        <v>-</v>
      </c>
      <c r="AG316" s="115" t="str">
        <f t="shared" si="44"/>
        <v>-</v>
      </c>
      <c r="AH316" s="115" t="str">
        <f t="shared" si="44"/>
        <v>-</v>
      </c>
      <c r="AI316" s="115" t="str">
        <f t="shared" si="44"/>
        <v>-</v>
      </c>
      <c r="AJ316" s="115" t="str">
        <f t="shared" si="44"/>
        <v>-</v>
      </c>
      <c r="AK316" s="115" t="str">
        <f t="shared" si="44"/>
        <v>-</v>
      </c>
      <c r="AL316" s="115" t="str">
        <f t="shared" si="44"/>
        <v>-</v>
      </c>
      <c r="AM316" s="115" t="str">
        <f t="shared" si="44"/>
        <v>-</v>
      </c>
      <c r="AN316" s="115" t="str">
        <f t="shared" si="44"/>
        <v>-</v>
      </c>
      <c r="AO316" s="115" t="str">
        <f t="shared" si="54"/>
        <v>-</v>
      </c>
      <c r="AP316" s="115" t="str">
        <f t="shared" si="45"/>
        <v>-</v>
      </c>
      <c r="AQ316" s="115" t="str">
        <f t="shared" si="45"/>
        <v>-</v>
      </c>
      <c r="AR316" s="115" t="str">
        <f t="shared" si="45"/>
        <v>-</v>
      </c>
      <c r="AS316" s="115" t="str">
        <f t="shared" si="45"/>
        <v>-</v>
      </c>
      <c r="AT316" s="115" t="str">
        <f t="shared" si="45"/>
        <v>-</v>
      </c>
      <c r="AU316" s="115" t="str">
        <f t="shared" si="45"/>
        <v>-</v>
      </c>
      <c r="AV316" s="115" t="str">
        <f t="shared" si="45"/>
        <v>-</v>
      </c>
      <c r="AW316" s="115" t="str">
        <f t="shared" si="45"/>
        <v>-</v>
      </c>
      <c r="AX316" s="115" t="str">
        <f t="shared" si="45"/>
        <v>-</v>
      </c>
      <c r="AY316" s="115" t="str">
        <f t="shared" si="54"/>
        <v>-</v>
      </c>
      <c r="AZ316" s="115" t="str">
        <f t="shared" si="54"/>
        <v>-</v>
      </c>
      <c r="BA316" s="115" t="str">
        <f t="shared" si="54"/>
        <v>-</v>
      </c>
      <c r="BB316" s="115" t="str">
        <f t="shared" si="54"/>
        <v>-</v>
      </c>
      <c r="BC316" s="115" t="str">
        <f t="shared" si="54"/>
        <v>-</v>
      </c>
      <c r="BD316" s="115" t="str">
        <f t="shared" si="54"/>
        <v>-</v>
      </c>
      <c r="BE316" s="115" t="str">
        <f t="shared" si="54"/>
        <v>-</v>
      </c>
      <c r="BF316" s="115" t="str">
        <f t="shared" si="54"/>
        <v>-</v>
      </c>
      <c r="BG316" s="115" t="str">
        <f t="shared" si="54"/>
        <v>-</v>
      </c>
      <c r="BH316" s="116">
        <f t="shared" si="46"/>
        <v>0</v>
      </c>
      <c r="BI316" s="114" t="str">
        <f>IFERROR(AVERAGE(B316:BG316)+0.0000001*классы!J23,"-")</f>
        <v>-</v>
      </c>
      <c r="BJ316" s="115" t="str">
        <f t="shared" si="47"/>
        <v>-</v>
      </c>
      <c r="BL316" s="75">
        <f t="shared" si="52"/>
        <v>21</v>
      </c>
      <c r="BM316" s="395" t="str">
        <f t="shared" si="48"/>
        <v>-</v>
      </c>
      <c r="BN316">
        <f t="shared" si="49"/>
        <v>0</v>
      </c>
      <c r="BO316">
        <f t="shared" si="50"/>
        <v>0</v>
      </c>
    </row>
    <row r="317" spans="1:67">
      <c r="A317" s="38">
        <f t="shared" si="51"/>
        <v>22</v>
      </c>
      <c r="B317" s="115" t="str">
        <f t="shared" si="55"/>
        <v>-</v>
      </c>
      <c r="C317" s="115" t="str">
        <f t="shared" si="55"/>
        <v>-</v>
      </c>
      <c r="D317" s="115" t="str">
        <f t="shared" si="55"/>
        <v>-</v>
      </c>
      <c r="E317" s="115" t="str">
        <f t="shared" si="55"/>
        <v>-</v>
      </c>
      <c r="F317" s="115" t="str">
        <f t="shared" si="55"/>
        <v>-</v>
      </c>
      <c r="G317" s="115" t="str">
        <f t="shared" si="55"/>
        <v>-</v>
      </c>
      <c r="H317" s="115" t="str">
        <f t="shared" si="55"/>
        <v>-</v>
      </c>
      <c r="I317" s="115" t="str">
        <f t="shared" si="55"/>
        <v>-</v>
      </c>
      <c r="J317" s="115" t="str">
        <f t="shared" si="55"/>
        <v>-</v>
      </c>
      <c r="K317" s="115" t="str">
        <f t="shared" si="55"/>
        <v>-</v>
      </c>
      <c r="L317" s="115" t="str">
        <f t="shared" si="55"/>
        <v>-</v>
      </c>
      <c r="M317" s="115" t="str">
        <f t="shared" si="55"/>
        <v>-</v>
      </c>
      <c r="N317" s="115" t="str">
        <f t="shared" si="55"/>
        <v>-</v>
      </c>
      <c r="O317" s="115" t="str">
        <f t="shared" si="55"/>
        <v>-</v>
      </c>
      <c r="P317" s="115" t="str">
        <f t="shared" si="55"/>
        <v>-</v>
      </c>
      <c r="Q317" s="115" t="str">
        <f t="shared" si="55"/>
        <v>-</v>
      </c>
      <c r="R317" s="115" t="str">
        <f t="shared" si="55"/>
        <v>-</v>
      </c>
      <c r="S317" s="115" t="str">
        <f t="shared" si="55"/>
        <v>-</v>
      </c>
      <c r="T317" s="115" t="str">
        <f t="shared" si="55"/>
        <v>-</v>
      </c>
      <c r="U317" s="115" t="str">
        <f t="shared" si="55"/>
        <v>-</v>
      </c>
      <c r="V317" s="115" t="str">
        <f t="shared" si="55"/>
        <v>-</v>
      </c>
      <c r="W317" s="115" t="str">
        <f t="shared" si="55"/>
        <v>-</v>
      </c>
      <c r="X317" s="115" t="str">
        <f t="shared" si="55"/>
        <v>-</v>
      </c>
      <c r="Y317" s="115" t="str">
        <f t="shared" si="54"/>
        <v>-</v>
      </c>
      <c r="Z317" s="115" t="str">
        <f t="shared" si="54"/>
        <v>-</v>
      </c>
      <c r="AA317" s="115" t="str">
        <f t="shared" si="54"/>
        <v>-</v>
      </c>
      <c r="AB317" s="115" t="str">
        <f t="shared" si="54"/>
        <v>-</v>
      </c>
      <c r="AC317" s="115" t="str">
        <f t="shared" si="54"/>
        <v>-</v>
      </c>
      <c r="AD317" s="115" t="str">
        <f t="shared" si="54"/>
        <v>-</v>
      </c>
      <c r="AE317" s="115" t="str">
        <f t="shared" si="54"/>
        <v>-</v>
      </c>
      <c r="AF317" s="115" t="str">
        <f t="shared" si="44"/>
        <v>-</v>
      </c>
      <c r="AG317" s="115" t="str">
        <f t="shared" si="44"/>
        <v>-</v>
      </c>
      <c r="AH317" s="115" t="str">
        <f t="shared" si="44"/>
        <v>-</v>
      </c>
      <c r="AI317" s="115" t="str">
        <f t="shared" si="44"/>
        <v>-</v>
      </c>
      <c r="AJ317" s="115" t="str">
        <f t="shared" si="44"/>
        <v>-</v>
      </c>
      <c r="AK317" s="115" t="str">
        <f t="shared" si="44"/>
        <v>-</v>
      </c>
      <c r="AL317" s="115" t="str">
        <f t="shared" si="44"/>
        <v>-</v>
      </c>
      <c r="AM317" s="115" t="str">
        <f t="shared" si="44"/>
        <v>-</v>
      </c>
      <c r="AN317" s="115" t="str">
        <f t="shared" si="44"/>
        <v>-</v>
      </c>
      <c r="AO317" s="115" t="str">
        <f t="shared" si="54"/>
        <v>-</v>
      </c>
      <c r="AP317" s="115" t="str">
        <f t="shared" si="45"/>
        <v>-</v>
      </c>
      <c r="AQ317" s="115" t="str">
        <f t="shared" si="45"/>
        <v>-</v>
      </c>
      <c r="AR317" s="115" t="str">
        <f t="shared" si="45"/>
        <v>-</v>
      </c>
      <c r="AS317" s="115" t="str">
        <f t="shared" si="45"/>
        <v>-</v>
      </c>
      <c r="AT317" s="115" t="str">
        <f t="shared" si="45"/>
        <v>-</v>
      </c>
      <c r="AU317" s="115" t="str">
        <f t="shared" si="45"/>
        <v>-</v>
      </c>
      <c r="AV317" s="115" t="str">
        <f t="shared" si="45"/>
        <v>-</v>
      </c>
      <c r="AW317" s="115" t="str">
        <f t="shared" si="45"/>
        <v>-</v>
      </c>
      <c r="AX317" s="115" t="str">
        <f t="shared" si="45"/>
        <v>-</v>
      </c>
      <c r="AY317" s="115" t="str">
        <f t="shared" si="54"/>
        <v>-</v>
      </c>
      <c r="AZ317" s="115" t="str">
        <f t="shared" si="54"/>
        <v>-</v>
      </c>
      <c r="BA317" s="115" t="str">
        <f t="shared" si="54"/>
        <v>-</v>
      </c>
      <c r="BB317" s="115" t="str">
        <f t="shared" si="54"/>
        <v>-</v>
      </c>
      <c r="BC317" s="115" t="str">
        <f t="shared" si="54"/>
        <v>-</v>
      </c>
      <c r="BD317" s="115" t="str">
        <f t="shared" si="54"/>
        <v>-</v>
      </c>
      <c r="BE317" s="115" t="str">
        <f t="shared" si="54"/>
        <v>-</v>
      </c>
      <c r="BF317" s="115" t="str">
        <f t="shared" si="54"/>
        <v>-</v>
      </c>
      <c r="BG317" s="115" t="str">
        <f t="shared" si="54"/>
        <v>-</v>
      </c>
      <c r="BH317" s="116">
        <f t="shared" si="46"/>
        <v>0</v>
      </c>
      <c r="BI317" s="114" t="str">
        <f>IFERROR(AVERAGE(B317:BG317)+0.0000001*классы!J24,"-")</f>
        <v>-</v>
      </c>
      <c r="BJ317" s="115" t="str">
        <f t="shared" si="47"/>
        <v>-</v>
      </c>
      <c r="BL317" s="75">
        <f t="shared" si="52"/>
        <v>22</v>
      </c>
      <c r="BM317" s="395" t="str">
        <f t="shared" si="48"/>
        <v>-</v>
      </c>
      <c r="BN317">
        <f t="shared" si="49"/>
        <v>0</v>
      </c>
      <c r="BO317">
        <f t="shared" si="50"/>
        <v>0</v>
      </c>
    </row>
    <row r="318" spans="1:67">
      <c r="A318" s="38">
        <f t="shared" si="51"/>
        <v>23</v>
      </c>
      <c r="B318" s="115" t="str">
        <f t="shared" si="55"/>
        <v>-</v>
      </c>
      <c r="C318" s="115" t="str">
        <f t="shared" si="55"/>
        <v>-</v>
      </c>
      <c r="D318" s="115" t="str">
        <f t="shared" si="55"/>
        <v>-</v>
      </c>
      <c r="E318" s="115" t="str">
        <f t="shared" si="55"/>
        <v>-</v>
      </c>
      <c r="F318" s="115" t="str">
        <f t="shared" si="55"/>
        <v>-</v>
      </c>
      <c r="G318" s="115" t="str">
        <f t="shared" si="55"/>
        <v>-</v>
      </c>
      <c r="H318" s="115" t="str">
        <f t="shared" si="55"/>
        <v>-</v>
      </c>
      <c r="I318" s="115" t="str">
        <f t="shared" si="55"/>
        <v>-</v>
      </c>
      <c r="J318" s="115" t="str">
        <f t="shared" si="55"/>
        <v>-</v>
      </c>
      <c r="K318" s="115" t="str">
        <f t="shared" si="55"/>
        <v>-</v>
      </c>
      <c r="L318" s="115" t="str">
        <f t="shared" si="55"/>
        <v>-</v>
      </c>
      <c r="M318" s="115" t="str">
        <f t="shared" si="55"/>
        <v>-</v>
      </c>
      <c r="N318" s="115" t="str">
        <f t="shared" si="55"/>
        <v>-</v>
      </c>
      <c r="O318" s="115" t="str">
        <f t="shared" si="55"/>
        <v>-</v>
      </c>
      <c r="P318" s="115" t="str">
        <f t="shared" si="55"/>
        <v>-</v>
      </c>
      <c r="Q318" s="115" t="str">
        <f t="shared" si="55"/>
        <v>-</v>
      </c>
      <c r="R318" s="115" t="str">
        <f t="shared" si="55"/>
        <v>-</v>
      </c>
      <c r="S318" s="115" t="str">
        <f t="shared" si="55"/>
        <v>-</v>
      </c>
      <c r="T318" s="115" t="str">
        <f t="shared" si="55"/>
        <v>-</v>
      </c>
      <c r="U318" s="115" t="str">
        <f t="shared" si="55"/>
        <v>-</v>
      </c>
      <c r="V318" s="115" t="str">
        <f t="shared" si="55"/>
        <v>-</v>
      </c>
      <c r="W318" s="115" t="str">
        <f t="shared" si="55"/>
        <v>-</v>
      </c>
      <c r="X318" s="115" t="str">
        <f t="shared" si="55"/>
        <v>-</v>
      </c>
      <c r="Y318" s="115" t="str">
        <f t="shared" si="54"/>
        <v>-</v>
      </c>
      <c r="Z318" s="115" t="str">
        <f t="shared" si="54"/>
        <v>-</v>
      </c>
      <c r="AA318" s="115" t="str">
        <f t="shared" si="54"/>
        <v>-</v>
      </c>
      <c r="AB318" s="115" t="str">
        <f t="shared" si="54"/>
        <v>-</v>
      </c>
      <c r="AC318" s="115" t="str">
        <f t="shared" si="54"/>
        <v>-</v>
      </c>
      <c r="AD318" s="115" t="str">
        <f t="shared" si="54"/>
        <v>-</v>
      </c>
      <c r="AE318" s="115" t="str">
        <f t="shared" si="54"/>
        <v>-</v>
      </c>
      <c r="AF318" s="115" t="str">
        <f t="shared" si="44"/>
        <v>-</v>
      </c>
      <c r="AG318" s="115" t="str">
        <f t="shared" si="44"/>
        <v>-</v>
      </c>
      <c r="AH318" s="115" t="str">
        <f t="shared" si="44"/>
        <v>-</v>
      </c>
      <c r="AI318" s="115" t="str">
        <f t="shared" si="44"/>
        <v>-</v>
      </c>
      <c r="AJ318" s="115" t="str">
        <f t="shared" si="44"/>
        <v>-</v>
      </c>
      <c r="AK318" s="115" t="str">
        <f t="shared" si="44"/>
        <v>-</v>
      </c>
      <c r="AL318" s="115" t="str">
        <f t="shared" si="44"/>
        <v>-</v>
      </c>
      <c r="AM318" s="115" t="str">
        <f t="shared" si="44"/>
        <v>-</v>
      </c>
      <c r="AN318" s="115" t="str">
        <f t="shared" si="44"/>
        <v>-</v>
      </c>
      <c r="AO318" s="115" t="str">
        <f t="shared" si="54"/>
        <v>-</v>
      </c>
      <c r="AP318" s="115" t="str">
        <f t="shared" si="45"/>
        <v>-</v>
      </c>
      <c r="AQ318" s="115" t="str">
        <f t="shared" si="45"/>
        <v>-</v>
      </c>
      <c r="AR318" s="115" t="str">
        <f t="shared" si="45"/>
        <v>-</v>
      </c>
      <c r="AS318" s="115" t="str">
        <f t="shared" si="45"/>
        <v>-</v>
      </c>
      <c r="AT318" s="115" t="str">
        <f t="shared" si="45"/>
        <v>-</v>
      </c>
      <c r="AU318" s="115" t="str">
        <f t="shared" si="45"/>
        <v>-</v>
      </c>
      <c r="AV318" s="115" t="str">
        <f t="shared" si="45"/>
        <v>-</v>
      </c>
      <c r="AW318" s="115" t="str">
        <f t="shared" si="45"/>
        <v>-</v>
      </c>
      <c r="AX318" s="115" t="str">
        <f t="shared" si="45"/>
        <v>-</v>
      </c>
      <c r="AY318" s="115" t="str">
        <f t="shared" si="54"/>
        <v>-</v>
      </c>
      <c r="AZ318" s="115" t="str">
        <f t="shared" si="54"/>
        <v>-</v>
      </c>
      <c r="BA318" s="115" t="str">
        <f t="shared" si="54"/>
        <v>-</v>
      </c>
      <c r="BB318" s="115" t="str">
        <f t="shared" si="54"/>
        <v>-</v>
      </c>
      <c r="BC318" s="115" t="str">
        <f t="shared" si="54"/>
        <v>-</v>
      </c>
      <c r="BD318" s="115" t="str">
        <f t="shared" si="54"/>
        <v>-</v>
      </c>
      <c r="BE318" s="115" t="str">
        <f t="shared" si="54"/>
        <v>-</v>
      </c>
      <c r="BF318" s="115" t="str">
        <f t="shared" si="54"/>
        <v>-</v>
      </c>
      <c r="BG318" s="115" t="str">
        <f t="shared" si="54"/>
        <v>-</v>
      </c>
      <c r="BH318" s="116">
        <f t="shared" si="46"/>
        <v>0</v>
      </c>
      <c r="BI318" s="114" t="str">
        <f>IFERROR(AVERAGE(B318:BG318)+0.0000001*классы!J25,"-")</f>
        <v>-</v>
      </c>
      <c r="BJ318" s="115" t="str">
        <f t="shared" si="47"/>
        <v>-</v>
      </c>
      <c r="BL318" s="75">
        <f t="shared" si="52"/>
        <v>23</v>
      </c>
      <c r="BM318" s="395" t="str">
        <f t="shared" si="48"/>
        <v>-</v>
      </c>
      <c r="BN318">
        <f t="shared" si="49"/>
        <v>0</v>
      </c>
      <c r="BO318">
        <f t="shared" si="50"/>
        <v>0</v>
      </c>
    </row>
    <row r="319" spans="1:67">
      <c r="A319" s="38">
        <f t="shared" si="51"/>
        <v>24</v>
      </c>
      <c r="B319" s="115" t="str">
        <f t="shared" si="55"/>
        <v>-</v>
      </c>
      <c r="C319" s="115" t="str">
        <f t="shared" si="55"/>
        <v>-</v>
      </c>
      <c r="D319" s="115" t="str">
        <f t="shared" si="55"/>
        <v>-</v>
      </c>
      <c r="E319" s="115" t="str">
        <f t="shared" si="55"/>
        <v>-</v>
      </c>
      <c r="F319" s="115" t="str">
        <f t="shared" si="55"/>
        <v>-</v>
      </c>
      <c r="G319" s="115" t="str">
        <f t="shared" si="55"/>
        <v>-</v>
      </c>
      <c r="H319" s="115" t="str">
        <f t="shared" si="55"/>
        <v>-</v>
      </c>
      <c r="I319" s="115" t="str">
        <f t="shared" si="55"/>
        <v>-</v>
      </c>
      <c r="J319" s="115" t="str">
        <f t="shared" si="55"/>
        <v>-</v>
      </c>
      <c r="K319" s="115" t="str">
        <f t="shared" si="55"/>
        <v>-</v>
      </c>
      <c r="L319" s="115" t="str">
        <f t="shared" si="55"/>
        <v>-</v>
      </c>
      <c r="M319" s="115" t="str">
        <f t="shared" si="55"/>
        <v>-</v>
      </c>
      <c r="N319" s="115" t="str">
        <f t="shared" si="55"/>
        <v>-</v>
      </c>
      <c r="O319" s="115" t="str">
        <f t="shared" si="55"/>
        <v>-</v>
      </c>
      <c r="P319" s="115" t="str">
        <f t="shared" si="55"/>
        <v>-</v>
      </c>
      <c r="Q319" s="115" t="str">
        <f t="shared" si="55"/>
        <v>-</v>
      </c>
      <c r="R319" s="115" t="str">
        <f t="shared" si="55"/>
        <v>-</v>
      </c>
      <c r="S319" s="115" t="str">
        <f t="shared" si="55"/>
        <v>-</v>
      </c>
      <c r="T319" s="115" t="str">
        <f t="shared" si="55"/>
        <v>-</v>
      </c>
      <c r="U319" s="115" t="str">
        <f t="shared" si="55"/>
        <v>-</v>
      </c>
      <c r="V319" s="115" t="str">
        <f t="shared" si="55"/>
        <v>-</v>
      </c>
      <c r="W319" s="115" t="str">
        <f t="shared" si="55"/>
        <v>-</v>
      </c>
      <c r="X319" s="115" t="str">
        <f t="shared" si="55"/>
        <v>-</v>
      </c>
      <c r="Y319" s="115" t="str">
        <f t="shared" si="54"/>
        <v>-</v>
      </c>
      <c r="Z319" s="115" t="str">
        <f t="shared" si="54"/>
        <v>-</v>
      </c>
      <c r="AA319" s="115" t="str">
        <f t="shared" si="54"/>
        <v>-</v>
      </c>
      <c r="AB319" s="115" t="str">
        <f t="shared" si="54"/>
        <v>-</v>
      </c>
      <c r="AC319" s="115" t="str">
        <f t="shared" si="54"/>
        <v>-</v>
      </c>
      <c r="AD319" s="115" t="str">
        <f t="shared" si="54"/>
        <v>-</v>
      </c>
      <c r="AE319" s="115" t="str">
        <f t="shared" si="54"/>
        <v>-</v>
      </c>
      <c r="AF319" s="115" t="str">
        <f t="shared" si="44"/>
        <v>-</v>
      </c>
      <c r="AG319" s="115" t="str">
        <f t="shared" si="44"/>
        <v>-</v>
      </c>
      <c r="AH319" s="115" t="str">
        <f t="shared" si="44"/>
        <v>-</v>
      </c>
      <c r="AI319" s="115" t="str">
        <f t="shared" si="44"/>
        <v>-</v>
      </c>
      <c r="AJ319" s="115" t="str">
        <f t="shared" si="44"/>
        <v>-</v>
      </c>
      <c r="AK319" s="115" t="str">
        <f t="shared" si="44"/>
        <v>-</v>
      </c>
      <c r="AL319" s="115" t="str">
        <f t="shared" si="44"/>
        <v>-</v>
      </c>
      <c r="AM319" s="115" t="str">
        <f t="shared" si="44"/>
        <v>-</v>
      </c>
      <c r="AN319" s="115" t="str">
        <f t="shared" si="44"/>
        <v>-</v>
      </c>
      <c r="AO319" s="115" t="str">
        <f t="shared" si="54"/>
        <v>-</v>
      </c>
      <c r="AP319" s="115" t="str">
        <f t="shared" si="45"/>
        <v>-</v>
      </c>
      <c r="AQ319" s="115" t="str">
        <f t="shared" si="45"/>
        <v>-</v>
      </c>
      <c r="AR319" s="115" t="str">
        <f t="shared" si="45"/>
        <v>-</v>
      </c>
      <c r="AS319" s="115" t="str">
        <f t="shared" si="45"/>
        <v>-</v>
      </c>
      <c r="AT319" s="115" t="str">
        <f t="shared" si="45"/>
        <v>-</v>
      </c>
      <c r="AU319" s="115" t="str">
        <f t="shared" si="45"/>
        <v>-</v>
      </c>
      <c r="AV319" s="115" t="str">
        <f t="shared" si="45"/>
        <v>-</v>
      </c>
      <c r="AW319" s="115" t="str">
        <f t="shared" si="45"/>
        <v>-</v>
      </c>
      <c r="AX319" s="115" t="str">
        <f t="shared" si="45"/>
        <v>-</v>
      </c>
      <c r="AY319" s="115" t="str">
        <f t="shared" si="54"/>
        <v>-</v>
      </c>
      <c r="AZ319" s="115" t="str">
        <f t="shared" si="54"/>
        <v>-</v>
      </c>
      <c r="BA319" s="115" t="str">
        <f t="shared" si="54"/>
        <v>-</v>
      </c>
      <c r="BB319" s="115" t="str">
        <f t="shared" si="54"/>
        <v>-</v>
      </c>
      <c r="BC319" s="115" t="str">
        <f t="shared" si="54"/>
        <v>-</v>
      </c>
      <c r="BD319" s="115" t="str">
        <f t="shared" si="54"/>
        <v>-</v>
      </c>
      <c r="BE319" s="115" t="str">
        <f t="shared" si="54"/>
        <v>-</v>
      </c>
      <c r="BF319" s="115" t="str">
        <f t="shared" si="54"/>
        <v>-</v>
      </c>
      <c r="BG319" s="115" t="str">
        <f t="shared" si="54"/>
        <v>-</v>
      </c>
      <c r="BH319" s="116">
        <f t="shared" si="46"/>
        <v>0</v>
      </c>
      <c r="BI319" s="114" t="str">
        <f>IFERROR(AVERAGE(B319:BG319)+0.0000001*классы!J26,"-")</f>
        <v>-</v>
      </c>
      <c r="BJ319" s="115" t="str">
        <f t="shared" si="47"/>
        <v>-</v>
      </c>
      <c r="BL319" s="75">
        <f t="shared" si="52"/>
        <v>24</v>
      </c>
      <c r="BM319" s="395" t="str">
        <f t="shared" si="48"/>
        <v>-</v>
      </c>
      <c r="BN319">
        <f t="shared" si="49"/>
        <v>0</v>
      </c>
      <c r="BO319">
        <f t="shared" si="50"/>
        <v>0</v>
      </c>
    </row>
    <row r="320" spans="1:67">
      <c r="A320" s="38">
        <f t="shared" si="51"/>
        <v>25</v>
      </c>
      <c r="B320" s="115" t="str">
        <f t="shared" si="55"/>
        <v>-</v>
      </c>
      <c r="C320" s="115" t="str">
        <f t="shared" si="55"/>
        <v>-</v>
      </c>
      <c r="D320" s="115" t="str">
        <f t="shared" ref="B320:X331" si="56">IF(AND(D$98="ДА",D223="-"),D27,"-")</f>
        <v>-</v>
      </c>
      <c r="E320" s="115">
        <f t="shared" si="56"/>
        <v>10</v>
      </c>
      <c r="F320" s="115">
        <f t="shared" si="56"/>
        <v>9</v>
      </c>
      <c r="G320" s="115" t="str">
        <f t="shared" si="56"/>
        <v>-</v>
      </c>
      <c r="H320" s="115" t="str">
        <f t="shared" si="56"/>
        <v>-</v>
      </c>
      <c r="I320" s="115" t="str">
        <f t="shared" si="56"/>
        <v>-</v>
      </c>
      <c r="J320" s="115" t="str">
        <f t="shared" si="56"/>
        <v>-</v>
      </c>
      <c r="K320" s="115" t="str">
        <f t="shared" si="56"/>
        <v>-</v>
      </c>
      <c r="L320" s="115" t="str">
        <f t="shared" si="56"/>
        <v>-</v>
      </c>
      <c r="M320" s="115" t="str">
        <f t="shared" si="56"/>
        <v>-</v>
      </c>
      <c r="N320" s="115" t="str">
        <f t="shared" si="56"/>
        <v>-</v>
      </c>
      <c r="O320" s="115" t="str">
        <f t="shared" si="56"/>
        <v>-</v>
      </c>
      <c r="P320" s="115" t="str">
        <f t="shared" si="56"/>
        <v>-</v>
      </c>
      <c r="Q320" s="115" t="str">
        <f t="shared" si="56"/>
        <v>-</v>
      </c>
      <c r="R320" s="115" t="str">
        <f t="shared" si="56"/>
        <v>-</v>
      </c>
      <c r="S320" s="115">
        <f t="shared" si="56"/>
        <v>12</v>
      </c>
      <c r="T320" s="115" t="str">
        <f t="shared" si="56"/>
        <v>-</v>
      </c>
      <c r="U320" s="115" t="str">
        <f t="shared" si="56"/>
        <v>-</v>
      </c>
      <c r="V320" s="115" t="str">
        <f t="shared" si="56"/>
        <v>-</v>
      </c>
      <c r="W320" s="115" t="str">
        <f t="shared" si="56"/>
        <v>-</v>
      </c>
      <c r="X320" s="115">
        <f t="shared" si="56"/>
        <v>9</v>
      </c>
      <c r="Y320" s="115" t="str">
        <f t="shared" si="54"/>
        <v>-</v>
      </c>
      <c r="Z320" s="115">
        <f t="shared" si="54"/>
        <v>9</v>
      </c>
      <c r="AA320" s="115" t="str">
        <f t="shared" si="54"/>
        <v>-</v>
      </c>
      <c r="AB320" s="115" t="str">
        <f t="shared" si="54"/>
        <v>-</v>
      </c>
      <c r="AC320" s="115" t="str">
        <f t="shared" si="54"/>
        <v>-</v>
      </c>
      <c r="AD320" s="115" t="str">
        <f t="shared" si="54"/>
        <v>-</v>
      </c>
      <c r="AE320" s="115">
        <f t="shared" si="54"/>
        <v>8</v>
      </c>
      <c r="AF320" s="115" t="str">
        <f t="shared" si="44"/>
        <v>-</v>
      </c>
      <c r="AG320" s="115" t="str">
        <f t="shared" si="44"/>
        <v>-</v>
      </c>
      <c r="AH320" s="115" t="str">
        <f t="shared" si="44"/>
        <v>-</v>
      </c>
      <c r="AI320" s="115" t="str">
        <f t="shared" si="44"/>
        <v>-</v>
      </c>
      <c r="AJ320" s="115" t="str">
        <f t="shared" si="44"/>
        <v>-</v>
      </c>
      <c r="AK320" s="115">
        <f t="shared" si="44"/>
        <v>7</v>
      </c>
      <c r="AL320" s="115">
        <f t="shared" si="44"/>
        <v>6</v>
      </c>
      <c r="AM320" s="115" t="str">
        <f t="shared" si="44"/>
        <v>-</v>
      </c>
      <c r="AN320" s="115">
        <f t="shared" si="44"/>
        <v>9</v>
      </c>
      <c r="AO320" s="115" t="str">
        <f t="shared" si="54"/>
        <v>-</v>
      </c>
      <c r="AP320" s="115" t="str">
        <f t="shared" si="45"/>
        <v>-</v>
      </c>
      <c r="AQ320" s="115" t="str">
        <f t="shared" si="45"/>
        <v>-</v>
      </c>
      <c r="AR320" s="115" t="str">
        <f t="shared" si="45"/>
        <v>-</v>
      </c>
      <c r="AS320" s="115">
        <f t="shared" si="45"/>
        <v>10</v>
      </c>
      <c r="AT320" s="115" t="str">
        <f t="shared" si="45"/>
        <v>-</v>
      </c>
      <c r="AU320" s="115" t="str">
        <f t="shared" si="45"/>
        <v>-</v>
      </c>
      <c r="AV320" s="115" t="str">
        <f t="shared" si="45"/>
        <v>-</v>
      </c>
      <c r="AW320" s="115" t="str">
        <f t="shared" si="45"/>
        <v>-</v>
      </c>
      <c r="AX320" s="115" t="str">
        <f t="shared" si="45"/>
        <v>-</v>
      </c>
      <c r="AY320" s="115" t="str">
        <f t="shared" si="54"/>
        <v>-</v>
      </c>
      <c r="AZ320" s="115" t="str">
        <f t="shared" si="54"/>
        <v>-</v>
      </c>
      <c r="BA320" s="115">
        <f t="shared" si="54"/>
        <v>6</v>
      </c>
      <c r="BB320" s="115" t="str">
        <f t="shared" si="54"/>
        <v>-</v>
      </c>
      <c r="BC320" s="115">
        <f t="shared" si="54"/>
        <v>9</v>
      </c>
      <c r="BD320" s="115" t="str">
        <f t="shared" si="54"/>
        <v>-</v>
      </c>
      <c r="BE320" s="115">
        <f t="shared" si="54"/>
        <v>10</v>
      </c>
      <c r="BF320" s="115" t="str">
        <f t="shared" si="54"/>
        <v>-</v>
      </c>
      <c r="BG320" s="115" t="str">
        <f t="shared" si="54"/>
        <v>-</v>
      </c>
      <c r="BH320" s="116">
        <f t="shared" si="46"/>
        <v>13</v>
      </c>
      <c r="BI320" s="114">
        <f>IFERROR(AVERAGE(B320:BG320)+0.0000001*классы!J27,"-")</f>
        <v>8.7692314692311708</v>
      </c>
      <c r="BJ320" s="115">
        <f t="shared" si="47"/>
        <v>3</v>
      </c>
      <c r="BL320" s="75">
        <f t="shared" si="52"/>
        <v>25</v>
      </c>
      <c r="BM320" s="395">
        <f t="shared" si="48"/>
        <v>8.7692314692311708</v>
      </c>
      <c r="BN320">
        <f t="shared" si="49"/>
        <v>13</v>
      </c>
      <c r="BO320">
        <f t="shared" si="50"/>
        <v>13</v>
      </c>
    </row>
    <row r="321" spans="1:67">
      <c r="A321" s="38">
        <f t="shared" si="51"/>
        <v>26</v>
      </c>
      <c r="B321" s="115" t="str">
        <f t="shared" si="56"/>
        <v>-</v>
      </c>
      <c r="C321" s="115" t="str">
        <f t="shared" si="56"/>
        <v>-</v>
      </c>
      <c r="D321" s="115" t="str">
        <f t="shared" si="56"/>
        <v>-</v>
      </c>
      <c r="E321" s="115" t="str">
        <f t="shared" si="56"/>
        <v>-</v>
      </c>
      <c r="F321" s="115" t="str">
        <f t="shared" si="56"/>
        <v>-</v>
      </c>
      <c r="G321" s="115" t="str">
        <f t="shared" si="56"/>
        <v>-</v>
      </c>
      <c r="H321" s="115" t="str">
        <f t="shared" si="56"/>
        <v>-</v>
      </c>
      <c r="I321" s="115" t="str">
        <f t="shared" si="56"/>
        <v>-</v>
      </c>
      <c r="J321" s="115" t="str">
        <f t="shared" si="56"/>
        <v>-</v>
      </c>
      <c r="K321" s="115" t="str">
        <f t="shared" si="56"/>
        <v>-</v>
      </c>
      <c r="L321" s="115" t="str">
        <f t="shared" si="56"/>
        <v>-</v>
      </c>
      <c r="M321" s="115" t="str">
        <f t="shared" si="56"/>
        <v>-</v>
      </c>
      <c r="N321" s="115" t="str">
        <f t="shared" si="56"/>
        <v>-</v>
      </c>
      <c r="O321" s="115" t="str">
        <f t="shared" si="56"/>
        <v>-</v>
      </c>
      <c r="P321" s="115" t="str">
        <f t="shared" si="56"/>
        <v>-</v>
      </c>
      <c r="Q321" s="115" t="str">
        <f t="shared" si="56"/>
        <v>-</v>
      </c>
      <c r="R321" s="115" t="str">
        <f t="shared" si="56"/>
        <v>-</v>
      </c>
      <c r="S321" s="115" t="str">
        <f t="shared" si="56"/>
        <v>-</v>
      </c>
      <c r="T321" s="115" t="str">
        <f t="shared" si="56"/>
        <v>-</v>
      </c>
      <c r="U321" s="115" t="str">
        <f t="shared" si="56"/>
        <v>-</v>
      </c>
      <c r="V321" s="115" t="str">
        <f t="shared" si="56"/>
        <v>-</v>
      </c>
      <c r="W321" s="115" t="str">
        <f t="shared" si="56"/>
        <v>-</v>
      </c>
      <c r="X321" s="115" t="str">
        <f t="shared" si="56"/>
        <v>-</v>
      </c>
      <c r="Y321" s="115" t="str">
        <f t="shared" si="54"/>
        <v>-</v>
      </c>
      <c r="Z321" s="115" t="str">
        <f t="shared" si="54"/>
        <v>-</v>
      </c>
      <c r="AA321" s="115" t="str">
        <f t="shared" si="54"/>
        <v>-</v>
      </c>
      <c r="AB321" s="115" t="str">
        <f t="shared" si="54"/>
        <v>-</v>
      </c>
      <c r="AC321" s="115" t="str">
        <f t="shared" si="54"/>
        <v>-</v>
      </c>
      <c r="AD321" s="115" t="str">
        <f t="shared" si="54"/>
        <v>-</v>
      </c>
      <c r="AE321" s="115" t="str">
        <f t="shared" si="54"/>
        <v>-</v>
      </c>
      <c r="AF321" s="115" t="str">
        <f t="shared" si="44"/>
        <v>-</v>
      </c>
      <c r="AG321" s="115" t="str">
        <f t="shared" si="44"/>
        <v>-</v>
      </c>
      <c r="AH321" s="115" t="str">
        <f t="shared" si="44"/>
        <v>-</v>
      </c>
      <c r="AI321" s="115" t="str">
        <f t="shared" si="44"/>
        <v>-</v>
      </c>
      <c r="AJ321" s="115" t="str">
        <f t="shared" si="44"/>
        <v>-</v>
      </c>
      <c r="AK321" s="115" t="str">
        <f t="shared" si="44"/>
        <v>-</v>
      </c>
      <c r="AL321" s="115" t="str">
        <f t="shared" si="44"/>
        <v>-</v>
      </c>
      <c r="AM321" s="115" t="str">
        <f t="shared" si="44"/>
        <v>-</v>
      </c>
      <c r="AN321" s="115" t="str">
        <f t="shared" si="44"/>
        <v>-</v>
      </c>
      <c r="AO321" s="115" t="str">
        <f t="shared" si="54"/>
        <v>-</v>
      </c>
      <c r="AP321" s="115" t="str">
        <f t="shared" si="45"/>
        <v>-</v>
      </c>
      <c r="AQ321" s="115" t="str">
        <f t="shared" si="45"/>
        <v>-</v>
      </c>
      <c r="AR321" s="115" t="str">
        <f t="shared" si="45"/>
        <v>-</v>
      </c>
      <c r="AS321" s="115" t="str">
        <f t="shared" si="45"/>
        <v>-</v>
      </c>
      <c r="AT321" s="115" t="str">
        <f t="shared" si="45"/>
        <v>-</v>
      </c>
      <c r="AU321" s="115" t="str">
        <f t="shared" si="45"/>
        <v>-</v>
      </c>
      <c r="AV321" s="115" t="str">
        <f t="shared" si="45"/>
        <v>-</v>
      </c>
      <c r="AW321" s="115" t="str">
        <f t="shared" si="45"/>
        <v>-</v>
      </c>
      <c r="AX321" s="115" t="str">
        <f t="shared" si="45"/>
        <v>-</v>
      </c>
      <c r="AY321" s="115" t="str">
        <f t="shared" si="54"/>
        <v>-</v>
      </c>
      <c r="AZ321" s="115" t="str">
        <f t="shared" si="54"/>
        <v>-</v>
      </c>
      <c r="BA321" s="115" t="str">
        <f t="shared" si="54"/>
        <v>-</v>
      </c>
      <c r="BB321" s="115" t="str">
        <f t="shared" si="54"/>
        <v>-</v>
      </c>
      <c r="BC321" s="115" t="str">
        <f t="shared" si="54"/>
        <v>-</v>
      </c>
      <c r="BD321" s="115" t="str">
        <f t="shared" si="54"/>
        <v>-</v>
      </c>
      <c r="BE321" s="115" t="str">
        <f t="shared" si="54"/>
        <v>-</v>
      </c>
      <c r="BF321" s="115" t="str">
        <f t="shared" si="54"/>
        <v>-</v>
      </c>
      <c r="BG321" s="115" t="str">
        <f t="shared" si="54"/>
        <v>-</v>
      </c>
      <c r="BH321" s="116">
        <f t="shared" si="46"/>
        <v>0</v>
      </c>
      <c r="BI321" s="114" t="str">
        <f>IFERROR(AVERAGE(B321:BG321)+0.0000001*классы!J28,"-")</f>
        <v>-</v>
      </c>
      <c r="BJ321" s="115" t="str">
        <f t="shared" si="47"/>
        <v>-</v>
      </c>
      <c r="BL321" s="75">
        <f t="shared" si="52"/>
        <v>26</v>
      </c>
      <c r="BM321" s="395" t="str">
        <f t="shared" si="48"/>
        <v>-</v>
      </c>
      <c r="BN321">
        <f t="shared" si="49"/>
        <v>0</v>
      </c>
      <c r="BO321">
        <f t="shared" si="50"/>
        <v>0</v>
      </c>
    </row>
    <row r="322" spans="1:67">
      <c r="A322" s="38">
        <f t="shared" si="51"/>
        <v>27</v>
      </c>
      <c r="B322" s="115" t="str">
        <f t="shared" si="56"/>
        <v>-</v>
      </c>
      <c r="C322" s="115" t="str">
        <f t="shared" si="56"/>
        <v>-</v>
      </c>
      <c r="D322" s="115" t="str">
        <f t="shared" si="56"/>
        <v>-</v>
      </c>
      <c r="E322" s="115" t="str">
        <f t="shared" si="56"/>
        <v>-</v>
      </c>
      <c r="F322" s="115" t="str">
        <f t="shared" si="56"/>
        <v>-</v>
      </c>
      <c r="G322" s="115" t="str">
        <f t="shared" si="56"/>
        <v>-</v>
      </c>
      <c r="H322" s="115" t="str">
        <f t="shared" si="56"/>
        <v>-</v>
      </c>
      <c r="I322" s="115" t="str">
        <f t="shared" si="56"/>
        <v>-</v>
      </c>
      <c r="J322" s="115" t="str">
        <f t="shared" si="56"/>
        <v>-</v>
      </c>
      <c r="K322" s="115" t="str">
        <f t="shared" si="56"/>
        <v>-</v>
      </c>
      <c r="L322" s="115" t="str">
        <f t="shared" si="56"/>
        <v>-</v>
      </c>
      <c r="M322" s="115" t="str">
        <f t="shared" si="56"/>
        <v>-</v>
      </c>
      <c r="N322" s="115" t="str">
        <f t="shared" si="56"/>
        <v>-</v>
      </c>
      <c r="O322" s="115" t="str">
        <f t="shared" si="56"/>
        <v>-</v>
      </c>
      <c r="P322" s="115" t="str">
        <f t="shared" si="56"/>
        <v>-</v>
      </c>
      <c r="Q322" s="115" t="str">
        <f t="shared" si="56"/>
        <v>-</v>
      </c>
      <c r="R322" s="115" t="str">
        <f t="shared" si="56"/>
        <v>-</v>
      </c>
      <c r="S322" s="115" t="str">
        <f t="shared" si="56"/>
        <v>-</v>
      </c>
      <c r="T322" s="115" t="str">
        <f t="shared" si="56"/>
        <v>-</v>
      </c>
      <c r="U322" s="115" t="str">
        <f t="shared" si="56"/>
        <v>-</v>
      </c>
      <c r="V322" s="115" t="str">
        <f t="shared" si="56"/>
        <v>-</v>
      </c>
      <c r="W322" s="115" t="str">
        <f t="shared" si="56"/>
        <v>-</v>
      </c>
      <c r="X322" s="115" t="str">
        <f t="shared" si="56"/>
        <v>-</v>
      </c>
      <c r="Y322" s="115" t="str">
        <f t="shared" si="54"/>
        <v>-</v>
      </c>
      <c r="Z322" s="115" t="str">
        <f t="shared" si="54"/>
        <v>-</v>
      </c>
      <c r="AA322" s="115" t="str">
        <f t="shared" si="54"/>
        <v>-</v>
      </c>
      <c r="AB322" s="115" t="str">
        <f t="shared" si="54"/>
        <v>-</v>
      </c>
      <c r="AC322" s="115" t="str">
        <f t="shared" si="54"/>
        <v>-</v>
      </c>
      <c r="AD322" s="115" t="str">
        <f t="shared" si="54"/>
        <v>-</v>
      </c>
      <c r="AE322" s="115" t="str">
        <f t="shared" si="54"/>
        <v>-</v>
      </c>
      <c r="AF322" s="115" t="str">
        <f t="shared" si="44"/>
        <v>-</v>
      </c>
      <c r="AG322" s="115" t="str">
        <f t="shared" si="44"/>
        <v>-</v>
      </c>
      <c r="AH322" s="115" t="str">
        <f t="shared" si="44"/>
        <v>-</v>
      </c>
      <c r="AI322" s="115" t="str">
        <f t="shared" si="44"/>
        <v>-</v>
      </c>
      <c r="AJ322" s="115" t="str">
        <f t="shared" si="44"/>
        <v>-</v>
      </c>
      <c r="AK322" s="115" t="str">
        <f t="shared" si="44"/>
        <v>-</v>
      </c>
      <c r="AL322" s="115" t="str">
        <f t="shared" si="44"/>
        <v>-</v>
      </c>
      <c r="AM322" s="115" t="str">
        <f t="shared" si="44"/>
        <v>-</v>
      </c>
      <c r="AN322" s="115" t="str">
        <f t="shared" si="44"/>
        <v>-</v>
      </c>
      <c r="AO322" s="115" t="str">
        <f t="shared" si="54"/>
        <v>-</v>
      </c>
      <c r="AP322" s="115" t="str">
        <f t="shared" si="45"/>
        <v>-</v>
      </c>
      <c r="AQ322" s="115" t="str">
        <f t="shared" si="45"/>
        <v>-</v>
      </c>
      <c r="AR322" s="115" t="str">
        <f t="shared" si="45"/>
        <v>-</v>
      </c>
      <c r="AS322" s="115" t="str">
        <f t="shared" si="45"/>
        <v>-</v>
      </c>
      <c r="AT322" s="115" t="str">
        <f t="shared" si="45"/>
        <v>-</v>
      </c>
      <c r="AU322" s="115" t="str">
        <f t="shared" si="45"/>
        <v>-</v>
      </c>
      <c r="AV322" s="115" t="str">
        <f t="shared" si="45"/>
        <v>-</v>
      </c>
      <c r="AW322" s="115" t="str">
        <f t="shared" si="45"/>
        <v>-</v>
      </c>
      <c r="AX322" s="115" t="str">
        <f t="shared" si="45"/>
        <v>-</v>
      </c>
      <c r="AY322" s="115" t="str">
        <f t="shared" si="54"/>
        <v>-</v>
      </c>
      <c r="AZ322" s="115" t="str">
        <f t="shared" si="54"/>
        <v>-</v>
      </c>
      <c r="BA322" s="115" t="str">
        <f t="shared" si="54"/>
        <v>-</v>
      </c>
      <c r="BB322" s="115" t="str">
        <f t="shared" si="54"/>
        <v>-</v>
      </c>
      <c r="BC322" s="115" t="str">
        <f t="shared" si="54"/>
        <v>-</v>
      </c>
      <c r="BD322" s="115" t="str">
        <f t="shared" si="54"/>
        <v>-</v>
      </c>
      <c r="BE322" s="115" t="str">
        <f t="shared" si="54"/>
        <v>-</v>
      </c>
      <c r="BF322" s="115" t="str">
        <f t="shared" si="54"/>
        <v>-</v>
      </c>
      <c r="BG322" s="115" t="str">
        <f t="shared" si="54"/>
        <v>-</v>
      </c>
      <c r="BH322" s="116">
        <f t="shared" si="46"/>
        <v>0</v>
      </c>
      <c r="BI322" s="114" t="str">
        <f>IFERROR(AVERAGE(B322:BG322)+0.0000001*классы!J29,"-")</f>
        <v>-</v>
      </c>
      <c r="BJ322" s="115" t="str">
        <f t="shared" si="47"/>
        <v>-</v>
      </c>
      <c r="BL322" s="75">
        <f t="shared" si="52"/>
        <v>27</v>
      </c>
      <c r="BM322" s="395" t="str">
        <f t="shared" si="48"/>
        <v>-</v>
      </c>
      <c r="BN322">
        <f t="shared" si="49"/>
        <v>0</v>
      </c>
      <c r="BO322">
        <f t="shared" si="50"/>
        <v>0</v>
      </c>
    </row>
    <row r="323" spans="1:67">
      <c r="A323" s="38">
        <f t="shared" si="51"/>
        <v>28</v>
      </c>
      <c r="B323" s="115" t="str">
        <f t="shared" si="56"/>
        <v>-</v>
      </c>
      <c r="C323" s="115" t="str">
        <f t="shared" si="56"/>
        <v>-</v>
      </c>
      <c r="D323" s="115" t="str">
        <f t="shared" si="56"/>
        <v>-</v>
      </c>
      <c r="E323" s="115">
        <f t="shared" si="56"/>
        <v>4</v>
      </c>
      <c r="F323" s="115">
        <f t="shared" si="56"/>
        <v>7</v>
      </c>
      <c r="G323" s="115" t="str">
        <f t="shared" si="56"/>
        <v>-</v>
      </c>
      <c r="H323" s="115" t="str">
        <f t="shared" si="56"/>
        <v>-</v>
      </c>
      <c r="I323" s="115">
        <f t="shared" si="56"/>
        <v>8</v>
      </c>
      <c r="J323" s="115" t="str">
        <f t="shared" si="56"/>
        <v>-</v>
      </c>
      <c r="K323" s="115" t="str">
        <f t="shared" si="56"/>
        <v>-</v>
      </c>
      <c r="L323" s="115" t="str">
        <f t="shared" si="56"/>
        <v>-</v>
      </c>
      <c r="M323" s="115" t="str">
        <f t="shared" si="56"/>
        <v>-</v>
      </c>
      <c r="N323" s="115" t="str">
        <f t="shared" si="56"/>
        <v>-</v>
      </c>
      <c r="O323" s="115" t="str">
        <f t="shared" si="56"/>
        <v>-</v>
      </c>
      <c r="P323" s="115" t="str">
        <f t="shared" si="56"/>
        <v>-</v>
      </c>
      <c r="Q323" s="115" t="str">
        <f t="shared" si="56"/>
        <v>-</v>
      </c>
      <c r="R323" s="115" t="str">
        <f t="shared" si="56"/>
        <v>-</v>
      </c>
      <c r="S323" s="115">
        <f t="shared" si="56"/>
        <v>8</v>
      </c>
      <c r="T323" s="115" t="str">
        <f t="shared" si="56"/>
        <v>-</v>
      </c>
      <c r="U323" s="115" t="str">
        <f t="shared" si="56"/>
        <v>-</v>
      </c>
      <c r="V323" s="115" t="str">
        <f t="shared" si="56"/>
        <v>-</v>
      </c>
      <c r="W323" s="115" t="str">
        <f t="shared" si="56"/>
        <v>-</v>
      </c>
      <c r="X323" s="115">
        <f t="shared" si="56"/>
        <v>8</v>
      </c>
      <c r="Y323" s="115" t="str">
        <f t="shared" si="54"/>
        <v>-</v>
      </c>
      <c r="Z323" s="115">
        <f t="shared" si="54"/>
        <v>10</v>
      </c>
      <c r="AA323" s="115" t="str">
        <f t="shared" si="54"/>
        <v>-</v>
      </c>
      <c r="AB323" s="115" t="str">
        <f t="shared" si="54"/>
        <v>-</v>
      </c>
      <c r="AC323" s="115" t="str">
        <f t="shared" si="54"/>
        <v>-</v>
      </c>
      <c r="AD323" s="115" t="str">
        <f t="shared" si="54"/>
        <v>-</v>
      </c>
      <c r="AE323" s="115">
        <f t="shared" si="54"/>
        <v>6</v>
      </c>
      <c r="AF323" s="115" t="str">
        <f t="shared" si="44"/>
        <v>-</v>
      </c>
      <c r="AG323" s="115" t="str">
        <f t="shared" si="44"/>
        <v>-</v>
      </c>
      <c r="AH323" s="115" t="str">
        <f t="shared" si="44"/>
        <v>-</v>
      </c>
      <c r="AI323" s="115" t="str">
        <f t="shared" si="44"/>
        <v>-</v>
      </c>
      <c r="AJ323" s="115" t="str">
        <f t="shared" si="44"/>
        <v>-</v>
      </c>
      <c r="AK323" s="115">
        <f t="shared" si="44"/>
        <v>7</v>
      </c>
      <c r="AL323" s="115">
        <f t="shared" si="44"/>
        <v>5</v>
      </c>
      <c r="AM323" s="115" t="str">
        <f t="shared" si="44"/>
        <v>-</v>
      </c>
      <c r="AN323" s="115">
        <f t="shared" si="44"/>
        <v>8</v>
      </c>
      <c r="AO323" s="115" t="str">
        <f t="shared" si="54"/>
        <v>-</v>
      </c>
      <c r="AP323" s="115" t="str">
        <f t="shared" si="45"/>
        <v>-</v>
      </c>
      <c r="AQ323" s="115" t="str">
        <f t="shared" si="45"/>
        <v>-</v>
      </c>
      <c r="AR323" s="115" t="str">
        <f t="shared" si="45"/>
        <v>-</v>
      </c>
      <c r="AS323" s="115" t="str">
        <f t="shared" si="45"/>
        <v>-</v>
      </c>
      <c r="AT323" s="115" t="str">
        <f t="shared" si="45"/>
        <v>-</v>
      </c>
      <c r="AU323" s="115" t="str">
        <f t="shared" si="45"/>
        <v>-</v>
      </c>
      <c r="AV323" s="115" t="str">
        <f t="shared" si="45"/>
        <v>-</v>
      </c>
      <c r="AW323" s="115" t="str">
        <f t="shared" si="45"/>
        <v>-</v>
      </c>
      <c r="AX323" s="115" t="str">
        <f t="shared" si="45"/>
        <v>-</v>
      </c>
      <c r="AY323" s="115" t="str">
        <f t="shared" si="54"/>
        <v>-</v>
      </c>
      <c r="AZ323" s="115" t="str">
        <f t="shared" ref="Y323:BG338" si="57">IF(AND(AZ$98="ДА",AZ226="-"),AZ30,"-")</f>
        <v>-</v>
      </c>
      <c r="BA323" s="115">
        <f t="shared" si="57"/>
        <v>8</v>
      </c>
      <c r="BB323" s="115" t="str">
        <f t="shared" si="57"/>
        <v>-</v>
      </c>
      <c r="BC323" s="115">
        <f t="shared" si="57"/>
        <v>9</v>
      </c>
      <c r="BD323" s="115" t="str">
        <f t="shared" si="57"/>
        <v>-</v>
      </c>
      <c r="BE323" s="115">
        <f t="shared" si="57"/>
        <v>7</v>
      </c>
      <c r="BF323" s="115" t="str">
        <f t="shared" si="57"/>
        <v>-</v>
      </c>
      <c r="BG323" s="115" t="str">
        <f t="shared" si="57"/>
        <v>-</v>
      </c>
      <c r="BH323" s="116">
        <f t="shared" si="46"/>
        <v>13</v>
      </c>
      <c r="BI323" s="114">
        <f>IFERROR(AVERAGE(B323:BG323)+0.0000001*классы!J30,"-")</f>
        <v>7.3076924076926648</v>
      </c>
      <c r="BJ323" s="115">
        <f t="shared" si="47"/>
        <v>9</v>
      </c>
      <c r="BL323" s="75">
        <f t="shared" si="52"/>
        <v>28</v>
      </c>
      <c r="BM323" s="395">
        <f t="shared" si="48"/>
        <v>7.3076924076926648</v>
      </c>
      <c r="BN323">
        <f t="shared" si="49"/>
        <v>14</v>
      </c>
      <c r="BO323">
        <f t="shared" si="50"/>
        <v>13</v>
      </c>
    </row>
    <row r="324" spans="1:67">
      <c r="A324" s="38">
        <f t="shared" si="51"/>
        <v>29</v>
      </c>
      <c r="B324" s="115" t="str">
        <f t="shared" si="56"/>
        <v>-</v>
      </c>
      <c r="C324" s="115" t="str">
        <f t="shared" si="56"/>
        <v>-</v>
      </c>
      <c r="D324" s="115" t="str">
        <f t="shared" si="56"/>
        <v>-</v>
      </c>
      <c r="E324" s="115" t="str">
        <f t="shared" si="56"/>
        <v>-</v>
      </c>
      <c r="F324" s="115" t="str">
        <f t="shared" si="56"/>
        <v>-</v>
      </c>
      <c r="G324" s="115" t="str">
        <f t="shared" si="56"/>
        <v>-</v>
      </c>
      <c r="H324" s="115" t="str">
        <f t="shared" si="56"/>
        <v>-</v>
      </c>
      <c r="I324" s="115" t="str">
        <f t="shared" si="56"/>
        <v>-</v>
      </c>
      <c r="J324" s="115" t="str">
        <f t="shared" si="56"/>
        <v>-</v>
      </c>
      <c r="K324" s="115" t="str">
        <f t="shared" si="56"/>
        <v>-</v>
      </c>
      <c r="L324" s="115" t="str">
        <f t="shared" si="56"/>
        <v>-</v>
      </c>
      <c r="M324" s="115" t="str">
        <f t="shared" si="56"/>
        <v>-</v>
      </c>
      <c r="N324" s="115" t="str">
        <f t="shared" si="56"/>
        <v>-</v>
      </c>
      <c r="O324" s="115" t="str">
        <f t="shared" si="56"/>
        <v>-</v>
      </c>
      <c r="P324" s="115" t="str">
        <f t="shared" si="56"/>
        <v>-</v>
      </c>
      <c r="Q324" s="115" t="str">
        <f t="shared" si="56"/>
        <v>-</v>
      </c>
      <c r="R324" s="115" t="str">
        <f t="shared" si="56"/>
        <v>-</v>
      </c>
      <c r="S324" s="115" t="str">
        <f t="shared" si="56"/>
        <v>-</v>
      </c>
      <c r="T324" s="115" t="str">
        <f t="shared" si="56"/>
        <v>-</v>
      </c>
      <c r="U324" s="115" t="str">
        <f t="shared" si="56"/>
        <v>-</v>
      </c>
      <c r="V324" s="115" t="str">
        <f t="shared" si="56"/>
        <v>-</v>
      </c>
      <c r="W324" s="115" t="str">
        <f t="shared" si="56"/>
        <v>-</v>
      </c>
      <c r="X324" s="115" t="str">
        <f t="shared" si="56"/>
        <v>-</v>
      </c>
      <c r="Y324" s="115" t="str">
        <f t="shared" si="57"/>
        <v>-</v>
      </c>
      <c r="Z324" s="115" t="str">
        <f t="shared" si="57"/>
        <v>-</v>
      </c>
      <c r="AA324" s="115" t="str">
        <f t="shared" si="57"/>
        <v>-</v>
      </c>
      <c r="AB324" s="115" t="str">
        <f t="shared" si="57"/>
        <v>-</v>
      </c>
      <c r="AC324" s="115" t="str">
        <f t="shared" si="57"/>
        <v>-</v>
      </c>
      <c r="AD324" s="115" t="str">
        <f t="shared" si="57"/>
        <v>-</v>
      </c>
      <c r="AE324" s="115" t="str">
        <f t="shared" si="57"/>
        <v>-</v>
      </c>
      <c r="AF324" s="115" t="str">
        <f t="shared" si="44"/>
        <v>-</v>
      </c>
      <c r="AG324" s="115" t="str">
        <f t="shared" si="44"/>
        <v>-</v>
      </c>
      <c r="AH324" s="115" t="str">
        <f t="shared" si="44"/>
        <v>-</v>
      </c>
      <c r="AI324" s="115" t="str">
        <f t="shared" ref="AF324:AN352" si="58">IF(AND(AI$98="ДА",AI227="-"),AI31,"-")</f>
        <v>-</v>
      </c>
      <c r="AJ324" s="115" t="str">
        <f t="shared" si="58"/>
        <v>-</v>
      </c>
      <c r="AK324" s="115" t="str">
        <f t="shared" si="58"/>
        <v>-</v>
      </c>
      <c r="AL324" s="115" t="str">
        <f t="shared" si="58"/>
        <v>-</v>
      </c>
      <c r="AM324" s="115" t="str">
        <f t="shared" si="58"/>
        <v>-</v>
      </c>
      <c r="AN324" s="115" t="str">
        <f t="shared" si="58"/>
        <v>-</v>
      </c>
      <c r="AO324" s="115" t="str">
        <f t="shared" si="57"/>
        <v>-</v>
      </c>
      <c r="AP324" s="115" t="str">
        <f t="shared" si="45"/>
        <v>-</v>
      </c>
      <c r="AQ324" s="115" t="str">
        <f t="shared" si="45"/>
        <v>-</v>
      </c>
      <c r="AR324" s="115" t="str">
        <f t="shared" si="45"/>
        <v>-</v>
      </c>
      <c r="AS324" s="115" t="str">
        <f t="shared" ref="AP324:AX352" si="59">IF(AND(AS$98="ДА",AS227="-"),AS31,"-")</f>
        <v>-</v>
      </c>
      <c r="AT324" s="115" t="str">
        <f t="shared" si="59"/>
        <v>-</v>
      </c>
      <c r="AU324" s="115" t="str">
        <f t="shared" si="59"/>
        <v>-</v>
      </c>
      <c r="AV324" s="115" t="str">
        <f t="shared" si="59"/>
        <v>-</v>
      </c>
      <c r="AW324" s="115" t="str">
        <f t="shared" si="59"/>
        <v>-</v>
      </c>
      <c r="AX324" s="115" t="str">
        <f t="shared" si="59"/>
        <v>-</v>
      </c>
      <c r="AY324" s="115" t="str">
        <f t="shared" si="57"/>
        <v>-</v>
      </c>
      <c r="AZ324" s="115" t="str">
        <f t="shared" si="57"/>
        <v>-</v>
      </c>
      <c r="BA324" s="115" t="str">
        <f t="shared" si="57"/>
        <v>-</v>
      </c>
      <c r="BB324" s="115" t="str">
        <f t="shared" si="57"/>
        <v>-</v>
      </c>
      <c r="BC324" s="115" t="str">
        <f t="shared" si="57"/>
        <v>-</v>
      </c>
      <c r="BD324" s="115" t="str">
        <f t="shared" si="57"/>
        <v>-</v>
      </c>
      <c r="BE324" s="115" t="str">
        <f t="shared" si="57"/>
        <v>-</v>
      </c>
      <c r="BF324" s="115" t="str">
        <f t="shared" si="57"/>
        <v>-</v>
      </c>
      <c r="BG324" s="115" t="str">
        <f t="shared" si="57"/>
        <v>-</v>
      </c>
      <c r="BH324" s="116">
        <f t="shared" si="46"/>
        <v>0</v>
      </c>
      <c r="BI324" s="114" t="str">
        <f>IFERROR(AVERAGE(B324:BG324)+0.0000001*классы!J31,"-")</f>
        <v>-</v>
      </c>
      <c r="BJ324" s="115" t="str">
        <f t="shared" si="47"/>
        <v>-</v>
      </c>
      <c r="BL324" s="75">
        <f t="shared" si="52"/>
        <v>29</v>
      </c>
      <c r="BM324" s="395" t="str">
        <f t="shared" si="48"/>
        <v>-</v>
      </c>
      <c r="BN324">
        <f t="shared" si="49"/>
        <v>0</v>
      </c>
      <c r="BO324">
        <f t="shared" si="50"/>
        <v>0</v>
      </c>
    </row>
    <row r="325" spans="1:67">
      <c r="A325" s="38">
        <f t="shared" si="51"/>
        <v>30</v>
      </c>
      <c r="B325" s="115" t="str">
        <f t="shared" si="56"/>
        <v>-</v>
      </c>
      <c r="C325" s="115" t="str">
        <f t="shared" si="56"/>
        <v>-</v>
      </c>
      <c r="D325" s="115" t="str">
        <f t="shared" si="56"/>
        <v>-</v>
      </c>
      <c r="E325" s="115" t="str">
        <f t="shared" si="56"/>
        <v>-</v>
      </c>
      <c r="F325" s="115" t="str">
        <f t="shared" si="56"/>
        <v>-</v>
      </c>
      <c r="G325" s="115" t="str">
        <f t="shared" si="56"/>
        <v>-</v>
      </c>
      <c r="H325" s="115" t="str">
        <f t="shared" si="56"/>
        <v>-</v>
      </c>
      <c r="I325" s="115" t="str">
        <f t="shared" si="56"/>
        <v>-</v>
      </c>
      <c r="J325" s="115" t="str">
        <f t="shared" si="56"/>
        <v>-</v>
      </c>
      <c r="K325" s="115" t="str">
        <f t="shared" si="56"/>
        <v>-</v>
      </c>
      <c r="L325" s="115" t="str">
        <f t="shared" si="56"/>
        <v>-</v>
      </c>
      <c r="M325" s="115" t="str">
        <f t="shared" si="56"/>
        <v>-</v>
      </c>
      <c r="N325" s="115" t="str">
        <f t="shared" si="56"/>
        <v>-</v>
      </c>
      <c r="O325" s="115" t="str">
        <f t="shared" si="56"/>
        <v>-</v>
      </c>
      <c r="P325" s="115" t="str">
        <f t="shared" si="56"/>
        <v>-</v>
      </c>
      <c r="Q325" s="115" t="str">
        <f t="shared" si="56"/>
        <v>-</v>
      </c>
      <c r="R325" s="115" t="str">
        <f t="shared" si="56"/>
        <v>-</v>
      </c>
      <c r="S325" s="115" t="str">
        <f t="shared" si="56"/>
        <v>-</v>
      </c>
      <c r="T325" s="115" t="str">
        <f t="shared" si="56"/>
        <v>-</v>
      </c>
      <c r="U325" s="115" t="str">
        <f t="shared" si="56"/>
        <v>-</v>
      </c>
      <c r="V325" s="115" t="str">
        <f t="shared" si="56"/>
        <v>-</v>
      </c>
      <c r="W325" s="115" t="str">
        <f t="shared" si="56"/>
        <v>-</v>
      </c>
      <c r="X325" s="115" t="str">
        <f t="shared" si="56"/>
        <v>-</v>
      </c>
      <c r="Y325" s="115" t="str">
        <f t="shared" si="57"/>
        <v>-</v>
      </c>
      <c r="Z325" s="115" t="str">
        <f t="shared" si="57"/>
        <v>-</v>
      </c>
      <c r="AA325" s="115" t="str">
        <f t="shared" si="57"/>
        <v>-</v>
      </c>
      <c r="AB325" s="115" t="str">
        <f t="shared" si="57"/>
        <v>-</v>
      </c>
      <c r="AC325" s="115" t="str">
        <f t="shared" si="57"/>
        <v>-</v>
      </c>
      <c r="AD325" s="115" t="str">
        <f t="shared" si="57"/>
        <v>-</v>
      </c>
      <c r="AE325" s="115" t="str">
        <f t="shared" si="57"/>
        <v>-</v>
      </c>
      <c r="AF325" s="115" t="str">
        <f t="shared" si="58"/>
        <v>-</v>
      </c>
      <c r="AG325" s="115" t="str">
        <f t="shared" si="58"/>
        <v>-</v>
      </c>
      <c r="AH325" s="115" t="str">
        <f t="shared" si="58"/>
        <v>-</v>
      </c>
      <c r="AI325" s="115" t="str">
        <f t="shared" si="58"/>
        <v>-</v>
      </c>
      <c r="AJ325" s="115" t="str">
        <f t="shared" si="58"/>
        <v>-</v>
      </c>
      <c r="AK325" s="115" t="str">
        <f t="shared" si="58"/>
        <v>-</v>
      </c>
      <c r="AL325" s="115" t="str">
        <f t="shared" si="58"/>
        <v>-</v>
      </c>
      <c r="AM325" s="115" t="str">
        <f t="shared" si="58"/>
        <v>-</v>
      </c>
      <c r="AN325" s="115" t="str">
        <f t="shared" si="58"/>
        <v>-</v>
      </c>
      <c r="AO325" s="115" t="str">
        <f t="shared" si="57"/>
        <v>-</v>
      </c>
      <c r="AP325" s="115" t="str">
        <f t="shared" si="59"/>
        <v>-</v>
      </c>
      <c r="AQ325" s="115" t="str">
        <f t="shared" si="59"/>
        <v>-</v>
      </c>
      <c r="AR325" s="115" t="str">
        <f t="shared" si="59"/>
        <v>-</v>
      </c>
      <c r="AS325" s="115" t="str">
        <f t="shared" si="59"/>
        <v>-</v>
      </c>
      <c r="AT325" s="115" t="str">
        <f t="shared" si="59"/>
        <v>-</v>
      </c>
      <c r="AU325" s="115" t="str">
        <f t="shared" si="59"/>
        <v>-</v>
      </c>
      <c r="AV325" s="115" t="str">
        <f t="shared" si="59"/>
        <v>-</v>
      </c>
      <c r="AW325" s="115" t="str">
        <f t="shared" si="59"/>
        <v>-</v>
      </c>
      <c r="AX325" s="115" t="str">
        <f t="shared" si="59"/>
        <v>-</v>
      </c>
      <c r="AY325" s="115" t="str">
        <f t="shared" si="57"/>
        <v>-</v>
      </c>
      <c r="AZ325" s="115" t="str">
        <f t="shared" si="57"/>
        <v>-</v>
      </c>
      <c r="BA325" s="115" t="str">
        <f t="shared" si="57"/>
        <v>-</v>
      </c>
      <c r="BB325" s="115" t="str">
        <f t="shared" si="57"/>
        <v>-</v>
      </c>
      <c r="BC325" s="115" t="str">
        <f t="shared" si="57"/>
        <v>-</v>
      </c>
      <c r="BD325" s="115" t="str">
        <f t="shared" si="57"/>
        <v>-</v>
      </c>
      <c r="BE325" s="115" t="str">
        <f t="shared" si="57"/>
        <v>-</v>
      </c>
      <c r="BF325" s="115" t="str">
        <f t="shared" si="57"/>
        <v>-</v>
      </c>
      <c r="BG325" s="115" t="str">
        <f t="shared" si="57"/>
        <v>-</v>
      </c>
      <c r="BH325" s="116">
        <f t="shared" si="46"/>
        <v>0</v>
      </c>
      <c r="BI325" s="114" t="str">
        <f>IFERROR(AVERAGE(B325:BG325)+0.0000001*классы!J32,"-")</f>
        <v>-</v>
      </c>
      <c r="BJ325" s="115" t="str">
        <f t="shared" si="47"/>
        <v>-</v>
      </c>
      <c r="BL325" s="75">
        <f t="shared" si="52"/>
        <v>30</v>
      </c>
      <c r="BM325" s="395" t="str">
        <f t="shared" si="48"/>
        <v>-</v>
      </c>
      <c r="BN325">
        <f t="shared" si="49"/>
        <v>0</v>
      </c>
      <c r="BO325">
        <f t="shared" si="50"/>
        <v>0</v>
      </c>
    </row>
    <row r="326" spans="1:67">
      <c r="A326" s="38">
        <f t="shared" si="51"/>
        <v>31</v>
      </c>
      <c r="B326" s="115" t="str">
        <f t="shared" si="56"/>
        <v>-</v>
      </c>
      <c r="C326" s="115" t="str">
        <f t="shared" si="56"/>
        <v>-</v>
      </c>
      <c r="D326" s="115" t="str">
        <f t="shared" si="56"/>
        <v>-</v>
      </c>
      <c r="E326" s="115" t="str">
        <f t="shared" si="56"/>
        <v>-</v>
      </c>
      <c r="F326" s="115" t="str">
        <f t="shared" si="56"/>
        <v>-</v>
      </c>
      <c r="G326" s="115" t="str">
        <f t="shared" si="56"/>
        <v>-</v>
      </c>
      <c r="H326" s="115" t="str">
        <f t="shared" si="56"/>
        <v>-</v>
      </c>
      <c r="I326" s="115" t="str">
        <f t="shared" si="56"/>
        <v>-</v>
      </c>
      <c r="J326" s="115" t="str">
        <f t="shared" si="56"/>
        <v>-</v>
      </c>
      <c r="K326" s="115" t="str">
        <f t="shared" si="56"/>
        <v>-</v>
      </c>
      <c r="L326" s="115" t="str">
        <f t="shared" si="56"/>
        <v>-</v>
      </c>
      <c r="M326" s="115" t="str">
        <f t="shared" si="56"/>
        <v>-</v>
      </c>
      <c r="N326" s="115" t="str">
        <f t="shared" si="56"/>
        <v>-</v>
      </c>
      <c r="O326" s="115" t="str">
        <f t="shared" si="56"/>
        <v>-</v>
      </c>
      <c r="P326" s="115" t="str">
        <f t="shared" si="56"/>
        <v>-</v>
      </c>
      <c r="Q326" s="115" t="str">
        <f t="shared" si="56"/>
        <v>-</v>
      </c>
      <c r="R326" s="115" t="str">
        <f t="shared" si="56"/>
        <v>-</v>
      </c>
      <c r="S326" s="115" t="str">
        <f t="shared" si="56"/>
        <v>-</v>
      </c>
      <c r="T326" s="115" t="str">
        <f t="shared" si="56"/>
        <v>-</v>
      </c>
      <c r="U326" s="115" t="str">
        <f t="shared" si="56"/>
        <v>-</v>
      </c>
      <c r="V326" s="115" t="str">
        <f t="shared" si="56"/>
        <v>-</v>
      </c>
      <c r="W326" s="115" t="str">
        <f t="shared" si="56"/>
        <v>-</v>
      </c>
      <c r="X326" s="115" t="str">
        <f t="shared" si="56"/>
        <v>-</v>
      </c>
      <c r="Y326" s="115" t="str">
        <f t="shared" si="57"/>
        <v>-</v>
      </c>
      <c r="Z326" s="115" t="str">
        <f t="shared" si="57"/>
        <v>-</v>
      </c>
      <c r="AA326" s="115" t="str">
        <f t="shared" si="57"/>
        <v>-</v>
      </c>
      <c r="AB326" s="115" t="str">
        <f t="shared" si="57"/>
        <v>-</v>
      </c>
      <c r="AC326" s="115" t="str">
        <f t="shared" si="57"/>
        <v>-</v>
      </c>
      <c r="AD326" s="115" t="str">
        <f t="shared" si="57"/>
        <v>-</v>
      </c>
      <c r="AE326" s="115" t="str">
        <f t="shared" si="57"/>
        <v>-</v>
      </c>
      <c r="AF326" s="115" t="str">
        <f t="shared" si="58"/>
        <v>-</v>
      </c>
      <c r="AG326" s="115" t="str">
        <f t="shared" si="58"/>
        <v>-</v>
      </c>
      <c r="AH326" s="115" t="str">
        <f t="shared" si="58"/>
        <v>-</v>
      </c>
      <c r="AI326" s="115" t="str">
        <f t="shared" si="58"/>
        <v>-</v>
      </c>
      <c r="AJ326" s="115" t="str">
        <f t="shared" si="58"/>
        <v>-</v>
      </c>
      <c r="AK326" s="115" t="str">
        <f t="shared" si="58"/>
        <v>-</v>
      </c>
      <c r="AL326" s="115" t="str">
        <f t="shared" si="58"/>
        <v>-</v>
      </c>
      <c r="AM326" s="115" t="str">
        <f t="shared" si="58"/>
        <v>-</v>
      </c>
      <c r="AN326" s="115" t="str">
        <f t="shared" si="58"/>
        <v>-</v>
      </c>
      <c r="AO326" s="115" t="str">
        <f t="shared" si="57"/>
        <v>-</v>
      </c>
      <c r="AP326" s="115" t="str">
        <f t="shared" si="59"/>
        <v>-</v>
      </c>
      <c r="AQ326" s="115" t="str">
        <f t="shared" si="59"/>
        <v>-</v>
      </c>
      <c r="AR326" s="115" t="str">
        <f t="shared" si="59"/>
        <v>-</v>
      </c>
      <c r="AS326" s="115" t="str">
        <f t="shared" si="59"/>
        <v>-</v>
      </c>
      <c r="AT326" s="115" t="str">
        <f t="shared" si="59"/>
        <v>-</v>
      </c>
      <c r="AU326" s="115" t="str">
        <f t="shared" si="59"/>
        <v>-</v>
      </c>
      <c r="AV326" s="115" t="str">
        <f t="shared" si="59"/>
        <v>-</v>
      </c>
      <c r="AW326" s="115" t="str">
        <f t="shared" si="59"/>
        <v>-</v>
      </c>
      <c r="AX326" s="115" t="str">
        <f t="shared" si="59"/>
        <v>-</v>
      </c>
      <c r="AY326" s="115" t="str">
        <f t="shared" si="57"/>
        <v>-</v>
      </c>
      <c r="AZ326" s="115" t="str">
        <f t="shared" si="57"/>
        <v>-</v>
      </c>
      <c r="BA326" s="115" t="str">
        <f t="shared" si="57"/>
        <v>-</v>
      </c>
      <c r="BB326" s="115" t="str">
        <f t="shared" si="57"/>
        <v>-</v>
      </c>
      <c r="BC326" s="115" t="str">
        <f t="shared" si="57"/>
        <v>-</v>
      </c>
      <c r="BD326" s="115" t="str">
        <f t="shared" si="57"/>
        <v>-</v>
      </c>
      <c r="BE326" s="115" t="str">
        <f t="shared" si="57"/>
        <v>-</v>
      </c>
      <c r="BF326" s="115" t="str">
        <f t="shared" si="57"/>
        <v>-</v>
      </c>
      <c r="BG326" s="115" t="str">
        <f t="shared" si="57"/>
        <v>-</v>
      </c>
      <c r="BH326" s="116">
        <f t="shared" si="46"/>
        <v>0</v>
      </c>
      <c r="BI326" s="114" t="str">
        <f>IFERROR(AVERAGE(B326:BG326)+0.0000001*классы!J33,"-")</f>
        <v>-</v>
      </c>
      <c r="BJ326" s="115" t="str">
        <f t="shared" si="47"/>
        <v>-</v>
      </c>
      <c r="BL326" s="75">
        <f t="shared" si="52"/>
        <v>31</v>
      </c>
      <c r="BM326" s="395" t="str">
        <f t="shared" si="48"/>
        <v>-</v>
      </c>
      <c r="BN326">
        <f t="shared" si="49"/>
        <v>0</v>
      </c>
      <c r="BO326">
        <f t="shared" si="50"/>
        <v>0</v>
      </c>
    </row>
    <row r="327" spans="1:67">
      <c r="A327" s="38">
        <f t="shared" si="51"/>
        <v>32</v>
      </c>
      <c r="B327" s="115" t="str">
        <f t="shared" si="56"/>
        <v>-</v>
      </c>
      <c r="C327" s="115" t="str">
        <f t="shared" si="56"/>
        <v>-</v>
      </c>
      <c r="D327" s="115" t="str">
        <f t="shared" si="56"/>
        <v>-</v>
      </c>
      <c r="E327" s="115" t="str">
        <f t="shared" si="56"/>
        <v>-</v>
      </c>
      <c r="F327" s="115" t="str">
        <f t="shared" si="56"/>
        <v>-</v>
      </c>
      <c r="G327" s="115" t="str">
        <f t="shared" si="56"/>
        <v>-</v>
      </c>
      <c r="H327" s="115" t="str">
        <f t="shared" si="56"/>
        <v>-</v>
      </c>
      <c r="I327" s="115" t="str">
        <f t="shared" si="56"/>
        <v>-</v>
      </c>
      <c r="J327" s="115" t="str">
        <f t="shared" si="56"/>
        <v>-</v>
      </c>
      <c r="K327" s="115" t="str">
        <f t="shared" si="56"/>
        <v>-</v>
      </c>
      <c r="L327" s="115" t="str">
        <f t="shared" si="56"/>
        <v>-</v>
      </c>
      <c r="M327" s="115" t="str">
        <f t="shared" si="56"/>
        <v>-</v>
      </c>
      <c r="N327" s="115" t="str">
        <f t="shared" si="56"/>
        <v>-</v>
      </c>
      <c r="O327" s="115" t="str">
        <f t="shared" si="56"/>
        <v>-</v>
      </c>
      <c r="P327" s="115" t="str">
        <f t="shared" si="56"/>
        <v>-</v>
      </c>
      <c r="Q327" s="115" t="str">
        <f t="shared" si="56"/>
        <v>-</v>
      </c>
      <c r="R327" s="115" t="str">
        <f t="shared" si="56"/>
        <v>-</v>
      </c>
      <c r="S327" s="115" t="str">
        <f t="shared" si="56"/>
        <v>-</v>
      </c>
      <c r="T327" s="115" t="str">
        <f t="shared" si="56"/>
        <v>-</v>
      </c>
      <c r="U327" s="115" t="str">
        <f t="shared" si="56"/>
        <v>-</v>
      </c>
      <c r="V327" s="115" t="str">
        <f t="shared" si="56"/>
        <v>-</v>
      </c>
      <c r="W327" s="115" t="str">
        <f t="shared" si="56"/>
        <v>-</v>
      </c>
      <c r="X327" s="115" t="str">
        <f t="shared" si="56"/>
        <v>-</v>
      </c>
      <c r="Y327" s="115" t="str">
        <f t="shared" si="57"/>
        <v>-</v>
      </c>
      <c r="Z327" s="115" t="str">
        <f t="shared" si="57"/>
        <v>-</v>
      </c>
      <c r="AA327" s="115" t="str">
        <f t="shared" si="57"/>
        <v>-</v>
      </c>
      <c r="AB327" s="115" t="str">
        <f t="shared" si="57"/>
        <v>-</v>
      </c>
      <c r="AC327" s="115" t="str">
        <f t="shared" si="57"/>
        <v>-</v>
      </c>
      <c r="AD327" s="115" t="str">
        <f t="shared" si="57"/>
        <v>-</v>
      </c>
      <c r="AE327" s="115" t="str">
        <f t="shared" si="57"/>
        <v>-</v>
      </c>
      <c r="AF327" s="115" t="str">
        <f t="shared" si="58"/>
        <v>-</v>
      </c>
      <c r="AG327" s="115" t="str">
        <f t="shared" si="58"/>
        <v>-</v>
      </c>
      <c r="AH327" s="115" t="str">
        <f t="shared" si="58"/>
        <v>-</v>
      </c>
      <c r="AI327" s="115" t="str">
        <f t="shared" si="58"/>
        <v>-</v>
      </c>
      <c r="AJ327" s="115" t="str">
        <f t="shared" si="58"/>
        <v>-</v>
      </c>
      <c r="AK327" s="115" t="str">
        <f t="shared" si="58"/>
        <v>-</v>
      </c>
      <c r="AL327" s="115" t="str">
        <f t="shared" si="58"/>
        <v>-</v>
      </c>
      <c r="AM327" s="115" t="str">
        <f t="shared" si="58"/>
        <v>-</v>
      </c>
      <c r="AN327" s="115" t="str">
        <f t="shared" si="58"/>
        <v>-</v>
      </c>
      <c r="AO327" s="115" t="str">
        <f t="shared" si="57"/>
        <v>-</v>
      </c>
      <c r="AP327" s="115" t="str">
        <f t="shared" si="59"/>
        <v>-</v>
      </c>
      <c r="AQ327" s="115" t="str">
        <f t="shared" si="59"/>
        <v>-</v>
      </c>
      <c r="AR327" s="115" t="str">
        <f t="shared" si="59"/>
        <v>-</v>
      </c>
      <c r="AS327" s="115" t="str">
        <f t="shared" si="59"/>
        <v>-</v>
      </c>
      <c r="AT327" s="115" t="str">
        <f t="shared" si="59"/>
        <v>-</v>
      </c>
      <c r="AU327" s="115" t="str">
        <f t="shared" si="59"/>
        <v>-</v>
      </c>
      <c r="AV327" s="115" t="str">
        <f t="shared" si="59"/>
        <v>-</v>
      </c>
      <c r="AW327" s="115" t="str">
        <f t="shared" si="59"/>
        <v>-</v>
      </c>
      <c r="AX327" s="115" t="str">
        <f t="shared" si="59"/>
        <v>-</v>
      </c>
      <c r="AY327" s="115" t="str">
        <f t="shared" si="57"/>
        <v>-</v>
      </c>
      <c r="AZ327" s="115" t="str">
        <f t="shared" si="57"/>
        <v>-</v>
      </c>
      <c r="BA327" s="115" t="str">
        <f t="shared" si="57"/>
        <v>-</v>
      </c>
      <c r="BB327" s="115" t="str">
        <f t="shared" si="57"/>
        <v>-</v>
      </c>
      <c r="BC327" s="115" t="str">
        <f t="shared" si="57"/>
        <v>-</v>
      </c>
      <c r="BD327" s="115" t="str">
        <f t="shared" si="57"/>
        <v>-</v>
      </c>
      <c r="BE327" s="115" t="str">
        <f t="shared" si="57"/>
        <v>-</v>
      </c>
      <c r="BF327" s="115" t="str">
        <f t="shared" si="57"/>
        <v>-</v>
      </c>
      <c r="BG327" s="115" t="str">
        <f t="shared" si="57"/>
        <v>-</v>
      </c>
      <c r="BH327" s="116">
        <f t="shared" si="46"/>
        <v>0</v>
      </c>
      <c r="BI327" s="114" t="str">
        <f>IFERROR(AVERAGE(B327:BG327)+0.0000001*классы!J34,"-")</f>
        <v>-</v>
      </c>
      <c r="BJ327" s="115" t="str">
        <f t="shared" si="47"/>
        <v>-</v>
      </c>
      <c r="BL327" s="75">
        <f t="shared" si="52"/>
        <v>32</v>
      </c>
      <c r="BM327" s="395" t="str">
        <f t="shared" si="48"/>
        <v>-</v>
      </c>
      <c r="BN327">
        <f t="shared" si="49"/>
        <v>0</v>
      </c>
      <c r="BO327">
        <f t="shared" si="50"/>
        <v>0</v>
      </c>
    </row>
    <row r="328" spans="1:67">
      <c r="A328" s="38">
        <f t="shared" si="51"/>
        <v>33</v>
      </c>
      <c r="B328" s="115" t="str">
        <f t="shared" si="56"/>
        <v>-</v>
      </c>
      <c r="C328" s="115" t="str">
        <f t="shared" si="56"/>
        <v>-</v>
      </c>
      <c r="D328" s="115" t="str">
        <f t="shared" si="56"/>
        <v>-</v>
      </c>
      <c r="E328" s="115" t="str">
        <f t="shared" si="56"/>
        <v>-</v>
      </c>
      <c r="F328" s="115" t="str">
        <f t="shared" si="56"/>
        <v>-</v>
      </c>
      <c r="G328" s="115" t="str">
        <f t="shared" si="56"/>
        <v>-</v>
      </c>
      <c r="H328" s="115" t="str">
        <f t="shared" si="56"/>
        <v>-</v>
      </c>
      <c r="I328" s="115" t="str">
        <f t="shared" si="56"/>
        <v>-</v>
      </c>
      <c r="J328" s="115" t="str">
        <f t="shared" si="56"/>
        <v>-</v>
      </c>
      <c r="K328" s="115" t="str">
        <f t="shared" si="56"/>
        <v>-</v>
      </c>
      <c r="L328" s="115" t="str">
        <f t="shared" si="56"/>
        <v>-</v>
      </c>
      <c r="M328" s="115" t="str">
        <f t="shared" si="56"/>
        <v>-</v>
      </c>
      <c r="N328" s="115" t="str">
        <f t="shared" si="56"/>
        <v>-</v>
      </c>
      <c r="O328" s="115" t="str">
        <f t="shared" si="56"/>
        <v>-</v>
      </c>
      <c r="P328" s="115" t="str">
        <f t="shared" si="56"/>
        <v>-</v>
      </c>
      <c r="Q328" s="115" t="str">
        <f t="shared" si="56"/>
        <v>-</v>
      </c>
      <c r="R328" s="115" t="str">
        <f t="shared" si="56"/>
        <v>-</v>
      </c>
      <c r="S328" s="115" t="str">
        <f t="shared" si="56"/>
        <v>-</v>
      </c>
      <c r="T328" s="115" t="str">
        <f t="shared" si="56"/>
        <v>-</v>
      </c>
      <c r="U328" s="115" t="str">
        <f t="shared" si="56"/>
        <v>-</v>
      </c>
      <c r="V328" s="115" t="str">
        <f t="shared" si="56"/>
        <v>-</v>
      </c>
      <c r="W328" s="115" t="str">
        <f t="shared" si="56"/>
        <v>-</v>
      </c>
      <c r="X328" s="115" t="str">
        <f t="shared" si="56"/>
        <v>-</v>
      </c>
      <c r="Y328" s="115" t="str">
        <f t="shared" si="57"/>
        <v>-</v>
      </c>
      <c r="Z328" s="115" t="str">
        <f t="shared" si="57"/>
        <v>-</v>
      </c>
      <c r="AA328" s="115" t="str">
        <f t="shared" si="57"/>
        <v>-</v>
      </c>
      <c r="AB328" s="115" t="str">
        <f t="shared" si="57"/>
        <v>-</v>
      </c>
      <c r="AC328" s="115" t="str">
        <f t="shared" si="57"/>
        <v>-</v>
      </c>
      <c r="AD328" s="115" t="str">
        <f t="shared" si="57"/>
        <v>-</v>
      </c>
      <c r="AE328" s="115" t="str">
        <f t="shared" si="57"/>
        <v>-</v>
      </c>
      <c r="AF328" s="115" t="str">
        <f t="shared" si="58"/>
        <v>-</v>
      </c>
      <c r="AG328" s="115" t="str">
        <f t="shared" si="58"/>
        <v>-</v>
      </c>
      <c r="AH328" s="115" t="str">
        <f t="shared" si="58"/>
        <v>-</v>
      </c>
      <c r="AI328" s="115" t="str">
        <f t="shared" si="58"/>
        <v>-</v>
      </c>
      <c r="AJ328" s="115" t="str">
        <f t="shared" si="58"/>
        <v>-</v>
      </c>
      <c r="AK328" s="115" t="str">
        <f t="shared" si="58"/>
        <v>-</v>
      </c>
      <c r="AL328" s="115" t="str">
        <f t="shared" si="58"/>
        <v>-</v>
      </c>
      <c r="AM328" s="115" t="str">
        <f t="shared" si="58"/>
        <v>-</v>
      </c>
      <c r="AN328" s="115" t="str">
        <f t="shared" si="58"/>
        <v>-</v>
      </c>
      <c r="AO328" s="115" t="str">
        <f t="shared" si="57"/>
        <v>-</v>
      </c>
      <c r="AP328" s="115" t="str">
        <f t="shared" si="59"/>
        <v>-</v>
      </c>
      <c r="AQ328" s="115" t="str">
        <f t="shared" si="59"/>
        <v>-</v>
      </c>
      <c r="AR328" s="115" t="str">
        <f t="shared" si="59"/>
        <v>-</v>
      </c>
      <c r="AS328" s="115" t="str">
        <f t="shared" si="59"/>
        <v>-</v>
      </c>
      <c r="AT328" s="115" t="str">
        <f t="shared" si="59"/>
        <v>-</v>
      </c>
      <c r="AU328" s="115" t="str">
        <f t="shared" si="59"/>
        <v>-</v>
      </c>
      <c r="AV328" s="115" t="str">
        <f t="shared" si="59"/>
        <v>-</v>
      </c>
      <c r="AW328" s="115" t="str">
        <f t="shared" si="59"/>
        <v>-</v>
      </c>
      <c r="AX328" s="115" t="str">
        <f t="shared" si="59"/>
        <v>-</v>
      </c>
      <c r="AY328" s="115" t="str">
        <f t="shared" si="57"/>
        <v>-</v>
      </c>
      <c r="AZ328" s="115" t="str">
        <f t="shared" si="57"/>
        <v>-</v>
      </c>
      <c r="BA328" s="115" t="str">
        <f t="shared" si="57"/>
        <v>-</v>
      </c>
      <c r="BB328" s="115" t="str">
        <f t="shared" si="57"/>
        <v>-</v>
      </c>
      <c r="BC328" s="115" t="str">
        <f t="shared" si="57"/>
        <v>-</v>
      </c>
      <c r="BD328" s="115" t="str">
        <f t="shared" si="57"/>
        <v>-</v>
      </c>
      <c r="BE328" s="115" t="str">
        <f t="shared" si="57"/>
        <v>-</v>
      </c>
      <c r="BF328" s="115" t="str">
        <f t="shared" si="57"/>
        <v>-</v>
      </c>
      <c r="BG328" s="115" t="str">
        <f t="shared" si="57"/>
        <v>-</v>
      </c>
      <c r="BH328" s="116">
        <f t="shared" si="46"/>
        <v>0</v>
      </c>
      <c r="BI328" s="114" t="str">
        <f>IFERROR(AVERAGE(B328:BG328)+0.0000001*классы!J35,"-")</f>
        <v>-</v>
      </c>
      <c r="BJ328" s="115" t="str">
        <f t="shared" si="47"/>
        <v>-</v>
      </c>
      <c r="BL328" s="75">
        <f t="shared" si="52"/>
        <v>33</v>
      </c>
      <c r="BM328" s="395" t="str">
        <f t="shared" si="48"/>
        <v>-</v>
      </c>
      <c r="BN328">
        <f t="shared" si="49"/>
        <v>0</v>
      </c>
      <c r="BO328">
        <f t="shared" si="50"/>
        <v>0</v>
      </c>
    </row>
    <row r="329" spans="1:67">
      <c r="A329" s="38">
        <f t="shared" si="51"/>
        <v>34</v>
      </c>
      <c r="B329" s="115" t="str">
        <f t="shared" si="56"/>
        <v>-</v>
      </c>
      <c r="C329" s="115" t="str">
        <f t="shared" si="56"/>
        <v>-</v>
      </c>
      <c r="D329" s="115" t="str">
        <f t="shared" si="56"/>
        <v>-</v>
      </c>
      <c r="E329" s="115">
        <f t="shared" si="56"/>
        <v>5</v>
      </c>
      <c r="F329" s="115">
        <f t="shared" si="56"/>
        <v>8</v>
      </c>
      <c r="G329" s="115" t="str">
        <f t="shared" si="56"/>
        <v>-</v>
      </c>
      <c r="H329" s="115" t="str">
        <f t="shared" si="56"/>
        <v>-</v>
      </c>
      <c r="I329" s="115">
        <f t="shared" si="56"/>
        <v>6</v>
      </c>
      <c r="J329" s="115" t="str">
        <f t="shared" si="56"/>
        <v>-</v>
      </c>
      <c r="K329" s="115" t="str">
        <f t="shared" si="56"/>
        <v>-</v>
      </c>
      <c r="L329" s="115" t="str">
        <f t="shared" si="56"/>
        <v>-</v>
      </c>
      <c r="M329" s="115" t="str">
        <f t="shared" si="56"/>
        <v>-</v>
      </c>
      <c r="N329" s="115" t="str">
        <f t="shared" si="56"/>
        <v>-</v>
      </c>
      <c r="O329" s="115" t="str">
        <f t="shared" si="56"/>
        <v>-</v>
      </c>
      <c r="P329" s="115" t="str">
        <f t="shared" si="56"/>
        <v>-</v>
      </c>
      <c r="Q329" s="115" t="str">
        <f t="shared" si="56"/>
        <v>-</v>
      </c>
      <c r="R329" s="115" t="str">
        <f t="shared" si="56"/>
        <v>-</v>
      </c>
      <c r="S329" s="115">
        <f t="shared" si="56"/>
        <v>9</v>
      </c>
      <c r="T329" s="115" t="str">
        <f t="shared" si="56"/>
        <v>-</v>
      </c>
      <c r="U329" s="115" t="str">
        <f t="shared" si="56"/>
        <v>-</v>
      </c>
      <c r="V329" s="115" t="str">
        <f t="shared" si="56"/>
        <v>-</v>
      </c>
      <c r="W329" s="115" t="str">
        <f t="shared" si="56"/>
        <v>-</v>
      </c>
      <c r="X329" s="115">
        <f t="shared" si="56"/>
        <v>8</v>
      </c>
      <c r="Y329" s="115" t="str">
        <f t="shared" si="57"/>
        <v>-</v>
      </c>
      <c r="Z329" s="115">
        <f t="shared" si="57"/>
        <v>8</v>
      </c>
      <c r="AA329" s="115" t="str">
        <f t="shared" si="57"/>
        <v>-</v>
      </c>
      <c r="AB329" s="115" t="str">
        <f t="shared" si="57"/>
        <v>-</v>
      </c>
      <c r="AC329" s="115" t="str">
        <f t="shared" si="57"/>
        <v>-</v>
      </c>
      <c r="AD329" s="115" t="str">
        <f t="shared" si="57"/>
        <v>-</v>
      </c>
      <c r="AE329" s="115">
        <f t="shared" si="57"/>
        <v>6</v>
      </c>
      <c r="AF329" s="115" t="str">
        <f t="shared" si="58"/>
        <v>-</v>
      </c>
      <c r="AG329" s="115" t="str">
        <f t="shared" si="58"/>
        <v>-</v>
      </c>
      <c r="AH329" s="115" t="str">
        <f t="shared" si="58"/>
        <v>-</v>
      </c>
      <c r="AI329" s="115" t="str">
        <f t="shared" si="58"/>
        <v>-</v>
      </c>
      <c r="AJ329" s="115">
        <f t="shared" si="58"/>
        <v>5</v>
      </c>
      <c r="AK329" s="115">
        <f t="shared" si="58"/>
        <v>7</v>
      </c>
      <c r="AL329" s="115">
        <f t="shared" si="58"/>
        <v>6</v>
      </c>
      <c r="AM329" s="115" t="str">
        <f t="shared" si="58"/>
        <v>-</v>
      </c>
      <c r="AN329" s="115">
        <f t="shared" si="58"/>
        <v>6</v>
      </c>
      <c r="AO329" s="115" t="str">
        <f t="shared" si="57"/>
        <v>-</v>
      </c>
      <c r="AP329" s="115" t="str">
        <f t="shared" si="59"/>
        <v>-</v>
      </c>
      <c r="AQ329" s="115" t="str">
        <f t="shared" si="59"/>
        <v>-</v>
      </c>
      <c r="AR329" s="115" t="str">
        <f t="shared" si="59"/>
        <v>-</v>
      </c>
      <c r="AS329" s="115" t="str">
        <f t="shared" si="59"/>
        <v>-</v>
      </c>
      <c r="AT329" s="115" t="str">
        <f t="shared" si="59"/>
        <v>-</v>
      </c>
      <c r="AU329" s="115" t="str">
        <f t="shared" si="59"/>
        <v>-</v>
      </c>
      <c r="AV329" s="115" t="str">
        <f t="shared" si="59"/>
        <v>-</v>
      </c>
      <c r="AW329" s="115" t="str">
        <f t="shared" si="59"/>
        <v>-</v>
      </c>
      <c r="AX329" s="115" t="str">
        <f t="shared" si="59"/>
        <v>-</v>
      </c>
      <c r="AY329" s="115" t="str">
        <f t="shared" si="57"/>
        <v>-</v>
      </c>
      <c r="AZ329" s="115" t="str">
        <f t="shared" si="57"/>
        <v>-</v>
      </c>
      <c r="BA329" s="115">
        <f t="shared" si="57"/>
        <v>5</v>
      </c>
      <c r="BB329" s="115" t="str">
        <f t="shared" si="57"/>
        <v>-</v>
      </c>
      <c r="BC329" s="115" t="str">
        <f t="shared" si="57"/>
        <v>-</v>
      </c>
      <c r="BD329" s="115" t="str">
        <f t="shared" si="57"/>
        <v>-</v>
      </c>
      <c r="BE329" s="115">
        <f t="shared" si="57"/>
        <v>10</v>
      </c>
      <c r="BF329" s="115" t="str">
        <f t="shared" si="57"/>
        <v>-</v>
      </c>
      <c r="BG329" s="115" t="str">
        <f t="shared" si="57"/>
        <v>-</v>
      </c>
      <c r="BH329" s="116">
        <f t="shared" si="46"/>
        <v>13</v>
      </c>
      <c r="BI329" s="114">
        <f>IFERROR(AVERAGE(B329:BG329)+0.0000001*классы!J36,"-")</f>
        <v>6.8461539461541401</v>
      </c>
      <c r="BJ329" s="115">
        <f t="shared" si="47"/>
        <v>15</v>
      </c>
      <c r="BL329" s="75">
        <f t="shared" si="52"/>
        <v>34</v>
      </c>
      <c r="BM329" s="395">
        <f t="shared" si="48"/>
        <v>6.8461539461541401</v>
      </c>
      <c r="BN329">
        <f t="shared" si="49"/>
        <v>14</v>
      </c>
      <c r="BO329">
        <f t="shared" si="50"/>
        <v>13</v>
      </c>
    </row>
    <row r="330" spans="1:67">
      <c r="A330" s="38">
        <f t="shared" si="51"/>
        <v>35</v>
      </c>
      <c r="B330" s="115" t="str">
        <f t="shared" si="56"/>
        <v>-</v>
      </c>
      <c r="C330" s="115" t="str">
        <f t="shared" si="56"/>
        <v>-</v>
      </c>
      <c r="D330" s="115" t="str">
        <f t="shared" si="56"/>
        <v>-</v>
      </c>
      <c r="E330" s="115" t="str">
        <f t="shared" si="56"/>
        <v>-</v>
      </c>
      <c r="F330" s="115" t="str">
        <f t="shared" si="56"/>
        <v>-</v>
      </c>
      <c r="G330" s="115" t="str">
        <f t="shared" si="56"/>
        <v>-</v>
      </c>
      <c r="H330" s="115" t="str">
        <f t="shared" si="56"/>
        <v>-</v>
      </c>
      <c r="I330" s="115" t="str">
        <f t="shared" si="56"/>
        <v>-</v>
      </c>
      <c r="J330" s="115" t="str">
        <f t="shared" si="56"/>
        <v>-</v>
      </c>
      <c r="K330" s="115" t="str">
        <f t="shared" si="56"/>
        <v>-</v>
      </c>
      <c r="L330" s="115" t="str">
        <f t="shared" si="56"/>
        <v>-</v>
      </c>
      <c r="M330" s="115" t="str">
        <f t="shared" si="56"/>
        <v>-</v>
      </c>
      <c r="N330" s="115" t="str">
        <f t="shared" si="56"/>
        <v>-</v>
      </c>
      <c r="O330" s="115" t="str">
        <f t="shared" si="56"/>
        <v>-</v>
      </c>
      <c r="P330" s="115" t="str">
        <f t="shared" si="56"/>
        <v>-</v>
      </c>
      <c r="Q330" s="115" t="str">
        <f t="shared" si="56"/>
        <v>-</v>
      </c>
      <c r="R330" s="115" t="str">
        <f t="shared" si="56"/>
        <v>-</v>
      </c>
      <c r="S330" s="115" t="str">
        <f t="shared" si="56"/>
        <v>-</v>
      </c>
      <c r="T330" s="115" t="str">
        <f t="shared" si="56"/>
        <v>-</v>
      </c>
      <c r="U330" s="115" t="str">
        <f t="shared" si="56"/>
        <v>-</v>
      </c>
      <c r="V330" s="115" t="str">
        <f t="shared" si="56"/>
        <v>-</v>
      </c>
      <c r="W330" s="115" t="str">
        <f t="shared" si="56"/>
        <v>-</v>
      </c>
      <c r="X330" s="115" t="str">
        <f t="shared" si="56"/>
        <v>-</v>
      </c>
      <c r="Y330" s="115" t="str">
        <f t="shared" si="57"/>
        <v>-</v>
      </c>
      <c r="Z330" s="115" t="str">
        <f t="shared" si="57"/>
        <v>-</v>
      </c>
      <c r="AA330" s="115" t="str">
        <f t="shared" si="57"/>
        <v>-</v>
      </c>
      <c r="AB330" s="115" t="str">
        <f t="shared" si="57"/>
        <v>-</v>
      </c>
      <c r="AC330" s="115" t="str">
        <f t="shared" si="57"/>
        <v>-</v>
      </c>
      <c r="AD330" s="115" t="str">
        <f t="shared" si="57"/>
        <v>-</v>
      </c>
      <c r="AE330" s="115" t="str">
        <f t="shared" si="57"/>
        <v>-</v>
      </c>
      <c r="AF330" s="115" t="str">
        <f t="shared" si="58"/>
        <v>-</v>
      </c>
      <c r="AG330" s="115" t="str">
        <f t="shared" si="58"/>
        <v>-</v>
      </c>
      <c r="AH330" s="115" t="str">
        <f t="shared" si="58"/>
        <v>-</v>
      </c>
      <c r="AI330" s="115" t="str">
        <f t="shared" si="58"/>
        <v>-</v>
      </c>
      <c r="AJ330" s="115" t="str">
        <f t="shared" si="58"/>
        <v>-</v>
      </c>
      <c r="AK330" s="115" t="str">
        <f t="shared" si="58"/>
        <v>-</v>
      </c>
      <c r="AL330" s="115" t="str">
        <f t="shared" si="58"/>
        <v>-</v>
      </c>
      <c r="AM330" s="115" t="str">
        <f t="shared" si="58"/>
        <v>-</v>
      </c>
      <c r="AN330" s="115" t="str">
        <f t="shared" si="58"/>
        <v>-</v>
      </c>
      <c r="AO330" s="115" t="str">
        <f t="shared" si="57"/>
        <v>-</v>
      </c>
      <c r="AP330" s="115" t="str">
        <f t="shared" si="59"/>
        <v>-</v>
      </c>
      <c r="AQ330" s="115" t="str">
        <f t="shared" si="59"/>
        <v>-</v>
      </c>
      <c r="AR330" s="115" t="str">
        <f t="shared" si="59"/>
        <v>-</v>
      </c>
      <c r="AS330" s="115" t="str">
        <f t="shared" si="59"/>
        <v>-</v>
      </c>
      <c r="AT330" s="115" t="str">
        <f t="shared" si="59"/>
        <v>-</v>
      </c>
      <c r="AU330" s="115" t="str">
        <f t="shared" si="59"/>
        <v>-</v>
      </c>
      <c r="AV330" s="115" t="str">
        <f t="shared" si="59"/>
        <v>-</v>
      </c>
      <c r="AW330" s="115" t="str">
        <f t="shared" si="59"/>
        <v>-</v>
      </c>
      <c r="AX330" s="115" t="str">
        <f t="shared" si="59"/>
        <v>-</v>
      </c>
      <c r="AY330" s="115" t="str">
        <f t="shared" si="57"/>
        <v>-</v>
      </c>
      <c r="AZ330" s="115" t="str">
        <f t="shared" si="57"/>
        <v>-</v>
      </c>
      <c r="BA330" s="115" t="str">
        <f t="shared" si="57"/>
        <v>-</v>
      </c>
      <c r="BB330" s="115" t="str">
        <f t="shared" si="57"/>
        <v>-</v>
      </c>
      <c r="BC330" s="115" t="str">
        <f t="shared" si="57"/>
        <v>-</v>
      </c>
      <c r="BD330" s="115" t="str">
        <f t="shared" si="57"/>
        <v>-</v>
      </c>
      <c r="BE330" s="115" t="str">
        <f t="shared" si="57"/>
        <v>-</v>
      </c>
      <c r="BF330" s="115" t="str">
        <f t="shared" si="57"/>
        <v>-</v>
      </c>
      <c r="BG330" s="115" t="str">
        <f t="shared" si="57"/>
        <v>-</v>
      </c>
      <c r="BH330" s="116">
        <f t="shared" si="46"/>
        <v>0</v>
      </c>
      <c r="BI330" s="114" t="str">
        <f>IFERROR(AVERAGE(B330:BG330)+0.0000001*классы!J37,"-")</f>
        <v>-</v>
      </c>
      <c r="BJ330" s="115" t="str">
        <f t="shared" si="47"/>
        <v>-</v>
      </c>
      <c r="BL330" s="75">
        <f t="shared" si="52"/>
        <v>35</v>
      </c>
      <c r="BM330" s="395" t="str">
        <f t="shared" si="48"/>
        <v>-</v>
      </c>
      <c r="BN330">
        <f t="shared" si="49"/>
        <v>0</v>
      </c>
      <c r="BO330">
        <f t="shared" si="50"/>
        <v>0</v>
      </c>
    </row>
    <row r="331" spans="1:67">
      <c r="A331" s="38">
        <f t="shared" si="51"/>
        <v>36</v>
      </c>
      <c r="B331" s="115" t="str">
        <f t="shared" si="56"/>
        <v>-</v>
      </c>
      <c r="C331" s="115" t="str">
        <f t="shared" si="56"/>
        <v>-</v>
      </c>
      <c r="D331" s="115" t="str">
        <f t="shared" si="56"/>
        <v>-</v>
      </c>
      <c r="E331" s="115" t="str">
        <f t="shared" si="56"/>
        <v>-</v>
      </c>
      <c r="F331" s="115" t="str">
        <f t="shared" ref="B331:X342" si="60">IF(AND(F$98="ДА",F234="-"),F38,"-")</f>
        <v>-</v>
      </c>
      <c r="G331" s="115" t="str">
        <f t="shared" si="60"/>
        <v>-</v>
      </c>
      <c r="H331" s="115" t="str">
        <f t="shared" si="60"/>
        <v>-</v>
      </c>
      <c r="I331" s="115" t="str">
        <f t="shared" si="60"/>
        <v>-</v>
      </c>
      <c r="J331" s="115" t="str">
        <f t="shared" si="60"/>
        <v>-</v>
      </c>
      <c r="K331" s="115" t="str">
        <f t="shared" si="60"/>
        <v>-</v>
      </c>
      <c r="L331" s="115" t="str">
        <f t="shared" si="60"/>
        <v>-</v>
      </c>
      <c r="M331" s="115" t="str">
        <f t="shared" si="60"/>
        <v>-</v>
      </c>
      <c r="N331" s="115" t="str">
        <f t="shared" si="60"/>
        <v>-</v>
      </c>
      <c r="O331" s="115" t="str">
        <f t="shared" si="60"/>
        <v>-</v>
      </c>
      <c r="P331" s="115" t="str">
        <f t="shared" si="60"/>
        <v>-</v>
      </c>
      <c r="Q331" s="115" t="str">
        <f t="shared" si="60"/>
        <v>-</v>
      </c>
      <c r="R331" s="115" t="str">
        <f t="shared" si="60"/>
        <v>-</v>
      </c>
      <c r="S331" s="115" t="str">
        <f t="shared" si="60"/>
        <v>-</v>
      </c>
      <c r="T331" s="115" t="str">
        <f t="shared" si="60"/>
        <v>-</v>
      </c>
      <c r="U331" s="115" t="str">
        <f t="shared" si="60"/>
        <v>-</v>
      </c>
      <c r="V331" s="115" t="str">
        <f t="shared" si="60"/>
        <v>-</v>
      </c>
      <c r="W331" s="115" t="str">
        <f t="shared" si="60"/>
        <v>-</v>
      </c>
      <c r="X331" s="115" t="str">
        <f t="shared" si="60"/>
        <v>-</v>
      </c>
      <c r="Y331" s="115" t="str">
        <f t="shared" si="57"/>
        <v>-</v>
      </c>
      <c r="Z331" s="115" t="str">
        <f t="shared" si="57"/>
        <v>-</v>
      </c>
      <c r="AA331" s="115" t="str">
        <f t="shared" si="57"/>
        <v>-</v>
      </c>
      <c r="AB331" s="115" t="str">
        <f t="shared" si="57"/>
        <v>-</v>
      </c>
      <c r="AC331" s="115" t="str">
        <f t="shared" si="57"/>
        <v>-</v>
      </c>
      <c r="AD331" s="115" t="str">
        <f t="shared" si="57"/>
        <v>-</v>
      </c>
      <c r="AE331" s="115" t="str">
        <f t="shared" si="57"/>
        <v>-</v>
      </c>
      <c r="AF331" s="115" t="str">
        <f t="shared" si="58"/>
        <v>-</v>
      </c>
      <c r="AG331" s="115" t="str">
        <f t="shared" si="58"/>
        <v>-</v>
      </c>
      <c r="AH331" s="115" t="str">
        <f t="shared" si="58"/>
        <v>-</v>
      </c>
      <c r="AI331" s="115" t="str">
        <f t="shared" si="58"/>
        <v>-</v>
      </c>
      <c r="AJ331" s="115" t="str">
        <f t="shared" si="58"/>
        <v>-</v>
      </c>
      <c r="AK331" s="115" t="str">
        <f t="shared" si="58"/>
        <v>-</v>
      </c>
      <c r="AL331" s="115" t="str">
        <f t="shared" si="58"/>
        <v>-</v>
      </c>
      <c r="AM331" s="115" t="str">
        <f t="shared" si="58"/>
        <v>-</v>
      </c>
      <c r="AN331" s="115" t="str">
        <f t="shared" si="58"/>
        <v>-</v>
      </c>
      <c r="AO331" s="115" t="str">
        <f t="shared" si="57"/>
        <v>-</v>
      </c>
      <c r="AP331" s="115" t="str">
        <f t="shared" si="59"/>
        <v>-</v>
      </c>
      <c r="AQ331" s="115" t="str">
        <f t="shared" si="59"/>
        <v>-</v>
      </c>
      <c r="AR331" s="115" t="str">
        <f t="shared" si="59"/>
        <v>-</v>
      </c>
      <c r="AS331" s="115" t="str">
        <f t="shared" si="59"/>
        <v>-</v>
      </c>
      <c r="AT331" s="115" t="str">
        <f t="shared" si="59"/>
        <v>-</v>
      </c>
      <c r="AU331" s="115" t="str">
        <f t="shared" si="59"/>
        <v>-</v>
      </c>
      <c r="AV331" s="115" t="str">
        <f t="shared" si="59"/>
        <v>-</v>
      </c>
      <c r="AW331" s="115" t="str">
        <f t="shared" si="59"/>
        <v>-</v>
      </c>
      <c r="AX331" s="115" t="str">
        <f t="shared" si="59"/>
        <v>-</v>
      </c>
      <c r="AY331" s="115" t="str">
        <f t="shared" si="57"/>
        <v>-</v>
      </c>
      <c r="AZ331" s="115" t="str">
        <f t="shared" si="57"/>
        <v>-</v>
      </c>
      <c r="BA331" s="115" t="str">
        <f t="shared" si="57"/>
        <v>-</v>
      </c>
      <c r="BB331" s="115" t="str">
        <f t="shared" si="57"/>
        <v>-</v>
      </c>
      <c r="BC331" s="115" t="str">
        <f t="shared" si="57"/>
        <v>-</v>
      </c>
      <c r="BD331" s="115" t="str">
        <f t="shared" si="57"/>
        <v>-</v>
      </c>
      <c r="BE331" s="115" t="str">
        <f t="shared" si="57"/>
        <v>-</v>
      </c>
      <c r="BF331" s="115" t="str">
        <f t="shared" si="57"/>
        <v>-</v>
      </c>
      <c r="BG331" s="115" t="str">
        <f t="shared" si="57"/>
        <v>-</v>
      </c>
      <c r="BH331" s="116">
        <f t="shared" si="46"/>
        <v>0</v>
      </c>
      <c r="BI331" s="114" t="str">
        <f>IFERROR(AVERAGE(B331:BG331)+0.0000001*классы!J38,"-")</f>
        <v>-</v>
      </c>
      <c r="BJ331" s="115" t="str">
        <f t="shared" si="47"/>
        <v>-</v>
      </c>
      <c r="BL331" s="75">
        <f t="shared" si="52"/>
        <v>36</v>
      </c>
      <c r="BM331" s="395" t="str">
        <f t="shared" si="48"/>
        <v>-</v>
      </c>
      <c r="BN331">
        <f t="shared" si="49"/>
        <v>0</v>
      </c>
      <c r="BO331">
        <f t="shared" si="50"/>
        <v>0</v>
      </c>
    </row>
    <row r="332" spans="1:67">
      <c r="A332" s="38">
        <f t="shared" si="51"/>
        <v>37</v>
      </c>
      <c r="B332" s="115" t="str">
        <f t="shared" si="60"/>
        <v>-</v>
      </c>
      <c r="C332" s="115" t="str">
        <f t="shared" si="60"/>
        <v>-</v>
      </c>
      <c r="D332" s="115" t="str">
        <f t="shared" si="60"/>
        <v>-</v>
      </c>
      <c r="E332" s="115" t="str">
        <f t="shared" si="60"/>
        <v>-</v>
      </c>
      <c r="F332" s="115" t="str">
        <f t="shared" si="60"/>
        <v>-</v>
      </c>
      <c r="G332" s="115" t="str">
        <f t="shared" si="60"/>
        <v>-</v>
      </c>
      <c r="H332" s="115" t="str">
        <f t="shared" si="60"/>
        <v>-</v>
      </c>
      <c r="I332" s="115" t="str">
        <f t="shared" si="60"/>
        <v>-</v>
      </c>
      <c r="J332" s="115" t="str">
        <f t="shared" si="60"/>
        <v>-</v>
      </c>
      <c r="K332" s="115" t="str">
        <f t="shared" si="60"/>
        <v>-</v>
      </c>
      <c r="L332" s="115" t="str">
        <f t="shared" si="60"/>
        <v>-</v>
      </c>
      <c r="M332" s="115" t="str">
        <f t="shared" si="60"/>
        <v>-</v>
      </c>
      <c r="N332" s="115" t="str">
        <f t="shared" si="60"/>
        <v>-</v>
      </c>
      <c r="O332" s="115" t="str">
        <f t="shared" si="60"/>
        <v>-</v>
      </c>
      <c r="P332" s="115" t="str">
        <f t="shared" si="60"/>
        <v>-</v>
      </c>
      <c r="Q332" s="115" t="str">
        <f t="shared" si="60"/>
        <v>-</v>
      </c>
      <c r="R332" s="115" t="str">
        <f t="shared" si="60"/>
        <v>-</v>
      </c>
      <c r="S332" s="115" t="str">
        <f t="shared" si="60"/>
        <v>-</v>
      </c>
      <c r="T332" s="115" t="str">
        <f t="shared" si="60"/>
        <v>-</v>
      </c>
      <c r="U332" s="115" t="str">
        <f t="shared" si="60"/>
        <v>-</v>
      </c>
      <c r="V332" s="115" t="str">
        <f t="shared" si="60"/>
        <v>-</v>
      </c>
      <c r="W332" s="115" t="str">
        <f t="shared" si="60"/>
        <v>-</v>
      </c>
      <c r="X332" s="115" t="str">
        <f t="shared" si="60"/>
        <v>-</v>
      </c>
      <c r="Y332" s="115" t="str">
        <f t="shared" si="57"/>
        <v>-</v>
      </c>
      <c r="Z332" s="115" t="str">
        <f t="shared" si="57"/>
        <v>-</v>
      </c>
      <c r="AA332" s="115" t="str">
        <f t="shared" si="57"/>
        <v>-</v>
      </c>
      <c r="AB332" s="115" t="str">
        <f t="shared" si="57"/>
        <v>-</v>
      </c>
      <c r="AC332" s="115" t="str">
        <f t="shared" si="57"/>
        <v>-</v>
      </c>
      <c r="AD332" s="115" t="str">
        <f t="shared" si="57"/>
        <v>-</v>
      </c>
      <c r="AE332" s="115" t="str">
        <f t="shared" si="57"/>
        <v>-</v>
      </c>
      <c r="AF332" s="115" t="str">
        <f t="shared" si="58"/>
        <v>-</v>
      </c>
      <c r="AG332" s="115" t="str">
        <f t="shared" si="58"/>
        <v>-</v>
      </c>
      <c r="AH332" s="115" t="str">
        <f t="shared" si="58"/>
        <v>-</v>
      </c>
      <c r="AI332" s="115" t="str">
        <f t="shared" si="58"/>
        <v>-</v>
      </c>
      <c r="AJ332" s="115" t="str">
        <f t="shared" si="58"/>
        <v>-</v>
      </c>
      <c r="AK332" s="115" t="str">
        <f t="shared" si="58"/>
        <v>-</v>
      </c>
      <c r="AL332" s="115" t="str">
        <f t="shared" si="58"/>
        <v>-</v>
      </c>
      <c r="AM332" s="115" t="str">
        <f t="shared" si="58"/>
        <v>-</v>
      </c>
      <c r="AN332" s="115" t="str">
        <f t="shared" si="58"/>
        <v>-</v>
      </c>
      <c r="AO332" s="115" t="str">
        <f t="shared" si="57"/>
        <v>-</v>
      </c>
      <c r="AP332" s="115" t="str">
        <f t="shared" si="59"/>
        <v>-</v>
      </c>
      <c r="AQ332" s="115" t="str">
        <f t="shared" si="59"/>
        <v>-</v>
      </c>
      <c r="AR332" s="115" t="str">
        <f t="shared" si="59"/>
        <v>-</v>
      </c>
      <c r="AS332" s="115" t="str">
        <f t="shared" si="59"/>
        <v>-</v>
      </c>
      <c r="AT332" s="115" t="str">
        <f t="shared" si="59"/>
        <v>-</v>
      </c>
      <c r="AU332" s="115" t="str">
        <f t="shared" si="59"/>
        <v>-</v>
      </c>
      <c r="AV332" s="115" t="str">
        <f t="shared" si="59"/>
        <v>-</v>
      </c>
      <c r="AW332" s="115" t="str">
        <f t="shared" si="59"/>
        <v>-</v>
      </c>
      <c r="AX332" s="115" t="str">
        <f t="shared" si="59"/>
        <v>-</v>
      </c>
      <c r="AY332" s="115" t="str">
        <f t="shared" si="57"/>
        <v>-</v>
      </c>
      <c r="AZ332" s="115" t="str">
        <f t="shared" si="57"/>
        <v>-</v>
      </c>
      <c r="BA332" s="115" t="str">
        <f t="shared" si="57"/>
        <v>-</v>
      </c>
      <c r="BB332" s="115" t="str">
        <f t="shared" si="57"/>
        <v>-</v>
      </c>
      <c r="BC332" s="115" t="str">
        <f t="shared" si="57"/>
        <v>-</v>
      </c>
      <c r="BD332" s="115" t="str">
        <f t="shared" si="57"/>
        <v>-</v>
      </c>
      <c r="BE332" s="115" t="str">
        <f t="shared" si="57"/>
        <v>-</v>
      </c>
      <c r="BF332" s="115" t="str">
        <f t="shared" si="57"/>
        <v>-</v>
      </c>
      <c r="BG332" s="115" t="str">
        <f t="shared" si="57"/>
        <v>-</v>
      </c>
      <c r="BH332" s="116">
        <f t="shared" si="46"/>
        <v>0</v>
      </c>
      <c r="BI332" s="114" t="str">
        <f>IFERROR(AVERAGE(B332:BG332)+0.0000001*классы!J39,"-")</f>
        <v>-</v>
      </c>
      <c r="BJ332" s="115" t="str">
        <f t="shared" si="47"/>
        <v>-</v>
      </c>
      <c r="BL332" s="75">
        <f t="shared" si="52"/>
        <v>37</v>
      </c>
      <c r="BM332" s="395" t="str">
        <f t="shared" si="48"/>
        <v>-</v>
      </c>
      <c r="BN332">
        <f t="shared" si="49"/>
        <v>0</v>
      </c>
      <c r="BO332">
        <f t="shared" si="50"/>
        <v>0</v>
      </c>
    </row>
    <row r="333" spans="1:67">
      <c r="A333" s="38">
        <f t="shared" si="51"/>
        <v>38</v>
      </c>
      <c r="B333" s="115" t="str">
        <f t="shared" si="60"/>
        <v>-</v>
      </c>
      <c r="C333" s="115" t="str">
        <f t="shared" si="60"/>
        <v>-</v>
      </c>
      <c r="D333" s="115" t="str">
        <f t="shared" si="60"/>
        <v>-</v>
      </c>
      <c r="E333" s="115" t="str">
        <f t="shared" si="60"/>
        <v>-</v>
      </c>
      <c r="F333" s="115" t="str">
        <f t="shared" si="60"/>
        <v>-</v>
      </c>
      <c r="G333" s="115" t="str">
        <f t="shared" si="60"/>
        <v>-</v>
      </c>
      <c r="H333" s="115" t="str">
        <f t="shared" si="60"/>
        <v>-</v>
      </c>
      <c r="I333" s="115" t="str">
        <f t="shared" si="60"/>
        <v>-</v>
      </c>
      <c r="J333" s="115" t="str">
        <f t="shared" si="60"/>
        <v>-</v>
      </c>
      <c r="K333" s="115" t="str">
        <f t="shared" si="60"/>
        <v>-</v>
      </c>
      <c r="L333" s="115" t="str">
        <f t="shared" si="60"/>
        <v>-</v>
      </c>
      <c r="M333" s="115" t="str">
        <f t="shared" si="60"/>
        <v>-</v>
      </c>
      <c r="N333" s="115" t="str">
        <f t="shared" si="60"/>
        <v>-</v>
      </c>
      <c r="O333" s="115" t="str">
        <f t="shared" si="60"/>
        <v>-</v>
      </c>
      <c r="P333" s="115" t="str">
        <f t="shared" si="60"/>
        <v>-</v>
      </c>
      <c r="Q333" s="115" t="str">
        <f t="shared" si="60"/>
        <v>-</v>
      </c>
      <c r="R333" s="115" t="str">
        <f t="shared" si="60"/>
        <v>-</v>
      </c>
      <c r="S333" s="115" t="str">
        <f t="shared" si="60"/>
        <v>-</v>
      </c>
      <c r="T333" s="115" t="str">
        <f t="shared" si="60"/>
        <v>-</v>
      </c>
      <c r="U333" s="115" t="str">
        <f t="shared" si="60"/>
        <v>-</v>
      </c>
      <c r="V333" s="115" t="str">
        <f t="shared" si="60"/>
        <v>-</v>
      </c>
      <c r="W333" s="115" t="str">
        <f t="shared" si="60"/>
        <v>-</v>
      </c>
      <c r="X333" s="115" t="str">
        <f t="shared" si="60"/>
        <v>-</v>
      </c>
      <c r="Y333" s="115" t="str">
        <f t="shared" si="57"/>
        <v>-</v>
      </c>
      <c r="Z333" s="115" t="str">
        <f t="shared" si="57"/>
        <v>-</v>
      </c>
      <c r="AA333" s="115" t="str">
        <f t="shared" si="57"/>
        <v>-</v>
      </c>
      <c r="AB333" s="115" t="str">
        <f t="shared" si="57"/>
        <v>-</v>
      </c>
      <c r="AC333" s="115" t="str">
        <f t="shared" si="57"/>
        <v>-</v>
      </c>
      <c r="AD333" s="115" t="str">
        <f t="shared" si="57"/>
        <v>-</v>
      </c>
      <c r="AE333" s="115" t="str">
        <f t="shared" si="57"/>
        <v>-</v>
      </c>
      <c r="AF333" s="115" t="str">
        <f t="shared" si="58"/>
        <v>-</v>
      </c>
      <c r="AG333" s="115" t="str">
        <f t="shared" si="58"/>
        <v>-</v>
      </c>
      <c r="AH333" s="115" t="str">
        <f t="shared" si="58"/>
        <v>-</v>
      </c>
      <c r="AI333" s="115" t="str">
        <f t="shared" si="58"/>
        <v>-</v>
      </c>
      <c r="AJ333" s="115" t="str">
        <f t="shared" si="58"/>
        <v>-</v>
      </c>
      <c r="AK333" s="115" t="str">
        <f t="shared" si="58"/>
        <v>-</v>
      </c>
      <c r="AL333" s="115" t="str">
        <f t="shared" si="58"/>
        <v>-</v>
      </c>
      <c r="AM333" s="115" t="str">
        <f t="shared" si="58"/>
        <v>-</v>
      </c>
      <c r="AN333" s="115" t="str">
        <f t="shared" si="58"/>
        <v>-</v>
      </c>
      <c r="AO333" s="115" t="str">
        <f t="shared" si="57"/>
        <v>-</v>
      </c>
      <c r="AP333" s="115" t="str">
        <f t="shared" si="59"/>
        <v>-</v>
      </c>
      <c r="AQ333" s="115" t="str">
        <f t="shared" si="59"/>
        <v>-</v>
      </c>
      <c r="AR333" s="115" t="str">
        <f t="shared" si="59"/>
        <v>-</v>
      </c>
      <c r="AS333" s="115" t="str">
        <f t="shared" si="59"/>
        <v>-</v>
      </c>
      <c r="AT333" s="115" t="str">
        <f t="shared" si="59"/>
        <v>-</v>
      </c>
      <c r="AU333" s="115" t="str">
        <f t="shared" si="59"/>
        <v>-</v>
      </c>
      <c r="AV333" s="115" t="str">
        <f t="shared" si="59"/>
        <v>-</v>
      </c>
      <c r="AW333" s="115" t="str">
        <f t="shared" si="59"/>
        <v>-</v>
      </c>
      <c r="AX333" s="115" t="str">
        <f t="shared" si="59"/>
        <v>-</v>
      </c>
      <c r="AY333" s="115" t="str">
        <f t="shared" si="57"/>
        <v>-</v>
      </c>
      <c r="AZ333" s="115" t="str">
        <f t="shared" si="57"/>
        <v>-</v>
      </c>
      <c r="BA333" s="115" t="str">
        <f t="shared" si="57"/>
        <v>-</v>
      </c>
      <c r="BB333" s="115" t="str">
        <f t="shared" si="57"/>
        <v>-</v>
      </c>
      <c r="BC333" s="115" t="str">
        <f t="shared" si="57"/>
        <v>-</v>
      </c>
      <c r="BD333" s="115" t="str">
        <f t="shared" si="57"/>
        <v>-</v>
      </c>
      <c r="BE333" s="115" t="str">
        <f t="shared" si="57"/>
        <v>-</v>
      </c>
      <c r="BF333" s="115" t="str">
        <f t="shared" si="57"/>
        <v>-</v>
      </c>
      <c r="BG333" s="115" t="str">
        <f t="shared" si="57"/>
        <v>-</v>
      </c>
      <c r="BH333" s="116">
        <f t="shared" si="46"/>
        <v>0</v>
      </c>
      <c r="BI333" s="114" t="str">
        <f>IFERROR(AVERAGE(B333:BG333)+0.0000001*классы!J40,"-")</f>
        <v>-</v>
      </c>
      <c r="BJ333" s="115" t="str">
        <f t="shared" si="47"/>
        <v>-</v>
      </c>
      <c r="BL333" s="75">
        <f t="shared" si="52"/>
        <v>38</v>
      </c>
      <c r="BM333" s="395" t="str">
        <f t="shared" si="48"/>
        <v>-</v>
      </c>
      <c r="BN333">
        <f t="shared" si="49"/>
        <v>0</v>
      </c>
      <c r="BO333">
        <f t="shared" si="50"/>
        <v>0</v>
      </c>
    </row>
    <row r="334" spans="1:67">
      <c r="A334" s="38">
        <f t="shared" si="51"/>
        <v>39</v>
      </c>
      <c r="B334" s="115" t="str">
        <f t="shared" si="60"/>
        <v>-</v>
      </c>
      <c r="C334" s="115" t="str">
        <f t="shared" si="60"/>
        <v>-</v>
      </c>
      <c r="D334" s="115" t="str">
        <f t="shared" si="60"/>
        <v>-</v>
      </c>
      <c r="E334" s="115" t="str">
        <f t="shared" si="60"/>
        <v>-</v>
      </c>
      <c r="F334" s="115" t="str">
        <f t="shared" si="60"/>
        <v>-</v>
      </c>
      <c r="G334" s="115" t="str">
        <f t="shared" si="60"/>
        <v>-</v>
      </c>
      <c r="H334" s="115" t="str">
        <f t="shared" si="60"/>
        <v>-</v>
      </c>
      <c r="I334" s="115" t="str">
        <f t="shared" si="60"/>
        <v>-</v>
      </c>
      <c r="J334" s="115" t="str">
        <f t="shared" si="60"/>
        <v>-</v>
      </c>
      <c r="K334" s="115" t="str">
        <f t="shared" si="60"/>
        <v>-</v>
      </c>
      <c r="L334" s="115" t="str">
        <f t="shared" si="60"/>
        <v>-</v>
      </c>
      <c r="M334" s="115" t="str">
        <f t="shared" si="60"/>
        <v>-</v>
      </c>
      <c r="N334" s="115" t="str">
        <f t="shared" si="60"/>
        <v>-</v>
      </c>
      <c r="O334" s="115" t="str">
        <f t="shared" si="60"/>
        <v>-</v>
      </c>
      <c r="P334" s="115" t="str">
        <f t="shared" si="60"/>
        <v>-</v>
      </c>
      <c r="Q334" s="115" t="str">
        <f t="shared" si="60"/>
        <v>-</v>
      </c>
      <c r="R334" s="115" t="str">
        <f t="shared" si="60"/>
        <v>-</v>
      </c>
      <c r="S334" s="115" t="str">
        <f t="shared" si="60"/>
        <v>-</v>
      </c>
      <c r="T334" s="115" t="str">
        <f t="shared" si="60"/>
        <v>-</v>
      </c>
      <c r="U334" s="115" t="str">
        <f t="shared" si="60"/>
        <v>-</v>
      </c>
      <c r="V334" s="115" t="str">
        <f t="shared" si="60"/>
        <v>-</v>
      </c>
      <c r="W334" s="115" t="str">
        <f t="shared" si="60"/>
        <v>-</v>
      </c>
      <c r="X334" s="115" t="str">
        <f t="shared" si="60"/>
        <v>-</v>
      </c>
      <c r="Y334" s="115" t="str">
        <f t="shared" si="57"/>
        <v>-</v>
      </c>
      <c r="Z334" s="115" t="str">
        <f t="shared" si="57"/>
        <v>-</v>
      </c>
      <c r="AA334" s="115" t="str">
        <f t="shared" si="57"/>
        <v>-</v>
      </c>
      <c r="AB334" s="115" t="str">
        <f t="shared" si="57"/>
        <v>-</v>
      </c>
      <c r="AC334" s="115" t="str">
        <f t="shared" si="57"/>
        <v>-</v>
      </c>
      <c r="AD334" s="115" t="str">
        <f t="shared" si="57"/>
        <v>-</v>
      </c>
      <c r="AE334" s="115" t="str">
        <f t="shared" si="57"/>
        <v>-</v>
      </c>
      <c r="AF334" s="115" t="str">
        <f t="shared" si="58"/>
        <v>-</v>
      </c>
      <c r="AG334" s="115" t="str">
        <f t="shared" si="58"/>
        <v>-</v>
      </c>
      <c r="AH334" s="115" t="str">
        <f t="shared" si="58"/>
        <v>-</v>
      </c>
      <c r="AI334" s="115" t="str">
        <f t="shared" si="58"/>
        <v>-</v>
      </c>
      <c r="AJ334" s="115" t="str">
        <f t="shared" si="58"/>
        <v>-</v>
      </c>
      <c r="AK334" s="115" t="str">
        <f t="shared" si="58"/>
        <v>-</v>
      </c>
      <c r="AL334" s="115" t="str">
        <f t="shared" si="58"/>
        <v>-</v>
      </c>
      <c r="AM334" s="115" t="str">
        <f t="shared" si="58"/>
        <v>-</v>
      </c>
      <c r="AN334" s="115" t="str">
        <f t="shared" si="58"/>
        <v>-</v>
      </c>
      <c r="AO334" s="115" t="str">
        <f t="shared" si="57"/>
        <v>-</v>
      </c>
      <c r="AP334" s="115" t="str">
        <f t="shared" si="59"/>
        <v>-</v>
      </c>
      <c r="AQ334" s="115" t="str">
        <f t="shared" si="59"/>
        <v>-</v>
      </c>
      <c r="AR334" s="115" t="str">
        <f t="shared" si="59"/>
        <v>-</v>
      </c>
      <c r="AS334" s="115" t="str">
        <f t="shared" si="59"/>
        <v>-</v>
      </c>
      <c r="AT334" s="115" t="str">
        <f t="shared" si="59"/>
        <v>-</v>
      </c>
      <c r="AU334" s="115" t="str">
        <f t="shared" si="59"/>
        <v>-</v>
      </c>
      <c r="AV334" s="115" t="str">
        <f t="shared" si="59"/>
        <v>-</v>
      </c>
      <c r="AW334" s="115" t="str">
        <f t="shared" si="59"/>
        <v>-</v>
      </c>
      <c r="AX334" s="115" t="str">
        <f t="shared" si="59"/>
        <v>-</v>
      </c>
      <c r="AY334" s="115" t="str">
        <f t="shared" si="57"/>
        <v>-</v>
      </c>
      <c r="AZ334" s="115" t="str">
        <f t="shared" si="57"/>
        <v>-</v>
      </c>
      <c r="BA334" s="115" t="str">
        <f t="shared" si="57"/>
        <v>-</v>
      </c>
      <c r="BB334" s="115" t="str">
        <f t="shared" si="57"/>
        <v>-</v>
      </c>
      <c r="BC334" s="115" t="str">
        <f t="shared" si="57"/>
        <v>-</v>
      </c>
      <c r="BD334" s="115" t="str">
        <f t="shared" si="57"/>
        <v>-</v>
      </c>
      <c r="BE334" s="115" t="str">
        <f t="shared" si="57"/>
        <v>-</v>
      </c>
      <c r="BF334" s="115" t="str">
        <f t="shared" si="57"/>
        <v>-</v>
      </c>
      <c r="BG334" s="115" t="str">
        <f t="shared" si="57"/>
        <v>-</v>
      </c>
      <c r="BH334" s="116">
        <f t="shared" si="46"/>
        <v>0</v>
      </c>
      <c r="BI334" s="114" t="str">
        <f>IFERROR(AVERAGE(B334:BG334)+0.0000001*классы!J41,"-")</f>
        <v>-</v>
      </c>
      <c r="BJ334" s="115" t="str">
        <f t="shared" si="47"/>
        <v>-</v>
      </c>
      <c r="BL334" s="75">
        <f t="shared" si="52"/>
        <v>39</v>
      </c>
      <c r="BM334" s="395" t="str">
        <f t="shared" si="48"/>
        <v>-</v>
      </c>
      <c r="BN334">
        <f t="shared" si="49"/>
        <v>0</v>
      </c>
      <c r="BO334">
        <f t="shared" si="50"/>
        <v>0</v>
      </c>
    </row>
    <row r="335" spans="1:67">
      <c r="A335" s="38">
        <f t="shared" si="51"/>
        <v>40</v>
      </c>
      <c r="B335" s="115" t="str">
        <f t="shared" si="60"/>
        <v>-</v>
      </c>
      <c r="C335" s="115" t="str">
        <f t="shared" si="60"/>
        <v>-</v>
      </c>
      <c r="D335" s="115" t="str">
        <f t="shared" si="60"/>
        <v>-</v>
      </c>
      <c r="E335" s="115" t="str">
        <f t="shared" si="60"/>
        <v>-</v>
      </c>
      <c r="F335" s="115" t="str">
        <f t="shared" si="60"/>
        <v>-</v>
      </c>
      <c r="G335" s="115" t="str">
        <f t="shared" si="60"/>
        <v>-</v>
      </c>
      <c r="H335" s="115" t="str">
        <f t="shared" si="60"/>
        <v>-</v>
      </c>
      <c r="I335" s="115" t="str">
        <f t="shared" si="60"/>
        <v>-</v>
      </c>
      <c r="J335" s="115" t="str">
        <f t="shared" si="60"/>
        <v>-</v>
      </c>
      <c r="K335" s="115" t="str">
        <f t="shared" si="60"/>
        <v>-</v>
      </c>
      <c r="L335" s="115" t="str">
        <f t="shared" si="60"/>
        <v>-</v>
      </c>
      <c r="M335" s="115" t="str">
        <f t="shared" si="60"/>
        <v>-</v>
      </c>
      <c r="N335" s="115" t="str">
        <f t="shared" si="60"/>
        <v>-</v>
      </c>
      <c r="O335" s="115" t="str">
        <f t="shared" si="60"/>
        <v>-</v>
      </c>
      <c r="P335" s="115" t="str">
        <f t="shared" si="60"/>
        <v>-</v>
      </c>
      <c r="Q335" s="115" t="str">
        <f t="shared" si="60"/>
        <v>-</v>
      </c>
      <c r="R335" s="115" t="str">
        <f t="shared" si="60"/>
        <v>-</v>
      </c>
      <c r="S335" s="115" t="str">
        <f t="shared" si="60"/>
        <v>-</v>
      </c>
      <c r="T335" s="115" t="str">
        <f t="shared" si="60"/>
        <v>-</v>
      </c>
      <c r="U335" s="115" t="str">
        <f t="shared" si="60"/>
        <v>-</v>
      </c>
      <c r="V335" s="115" t="str">
        <f t="shared" si="60"/>
        <v>-</v>
      </c>
      <c r="W335" s="115" t="str">
        <f t="shared" si="60"/>
        <v>-</v>
      </c>
      <c r="X335" s="115" t="str">
        <f t="shared" si="60"/>
        <v>-</v>
      </c>
      <c r="Y335" s="115" t="str">
        <f t="shared" si="57"/>
        <v>-</v>
      </c>
      <c r="Z335" s="115" t="str">
        <f t="shared" si="57"/>
        <v>-</v>
      </c>
      <c r="AA335" s="115" t="str">
        <f t="shared" si="57"/>
        <v>-</v>
      </c>
      <c r="AB335" s="115" t="str">
        <f t="shared" si="57"/>
        <v>-</v>
      </c>
      <c r="AC335" s="115" t="str">
        <f t="shared" si="57"/>
        <v>-</v>
      </c>
      <c r="AD335" s="115" t="str">
        <f t="shared" si="57"/>
        <v>-</v>
      </c>
      <c r="AE335" s="115" t="str">
        <f t="shared" si="57"/>
        <v>-</v>
      </c>
      <c r="AF335" s="115" t="str">
        <f t="shared" si="58"/>
        <v>-</v>
      </c>
      <c r="AG335" s="115" t="str">
        <f t="shared" si="58"/>
        <v>-</v>
      </c>
      <c r="AH335" s="115" t="str">
        <f t="shared" si="58"/>
        <v>-</v>
      </c>
      <c r="AI335" s="115" t="str">
        <f t="shared" si="58"/>
        <v>-</v>
      </c>
      <c r="AJ335" s="115" t="str">
        <f t="shared" si="58"/>
        <v>-</v>
      </c>
      <c r="AK335" s="115" t="str">
        <f t="shared" si="58"/>
        <v>-</v>
      </c>
      <c r="AL335" s="115" t="str">
        <f t="shared" si="58"/>
        <v>-</v>
      </c>
      <c r="AM335" s="115" t="str">
        <f t="shared" si="58"/>
        <v>-</v>
      </c>
      <c r="AN335" s="115" t="str">
        <f t="shared" si="58"/>
        <v>-</v>
      </c>
      <c r="AO335" s="115" t="str">
        <f t="shared" si="57"/>
        <v>-</v>
      </c>
      <c r="AP335" s="115" t="str">
        <f t="shared" si="59"/>
        <v>-</v>
      </c>
      <c r="AQ335" s="115" t="str">
        <f t="shared" si="59"/>
        <v>-</v>
      </c>
      <c r="AR335" s="115" t="str">
        <f t="shared" si="59"/>
        <v>-</v>
      </c>
      <c r="AS335" s="115" t="str">
        <f t="shared" si="59"/>
        <v>-</v>
      </c>
      <c r="AT335" s="115" t="str">
        <f t="shared" si="59"/>
        <v>-</v>
      </c>
      <c r="AU335" s="115" t="str">
        <f t="shared" si="59"/>
        <v>-</v>
      </c>
      <c r="AV335" s="115" t="str">
        <f t="shared" si="59"/>
        <v>-</v>
      </c>
      <c r="AW335" s="115" t="str">
        <f t="shared" si="59"/>
        <v>-</v>
      </c>
      <c r="AX335" s="115" t="str">
        <f t="shared" si="59"/>
        <v>-</v>
      </c>
      <c r="AY335" s="115" t="str">
        <f t="shared" si="57"/>
        <v>-</v>
      </c>
      <c r="AZ335" s="115" t="str">
        <f t="shared" si="57"/>
        <v>-</v>
      </c>
      <c r="BA335" s="115" t="str">
        <f t="shared" si="57"/>
        <v>-</v>
      </c>
      <c r="BB335" s="115" t="str">
        <f t="shared" si="57"/>
        <v>-</v>
      </c>
      <c r="BC335" s="115" t="str">
        <f t="shared" si="57"/>
        <v>-</v>
      </c>
      <c r="BD335" s="115" t="str">
        <f t="shared" si="57"/>
        <v>-</v>
      </c>
      <c r="BE335" s="115" t="str">
        <f t="shared" si="57"/>
        <v>-</v>
      </c>
      <c r="BF335" s="115" t="str">
        <f t="shared" si="57"/>
        <v>-</v>
      </c>
      <c r="BG335" s="115" t="str">
        <f t="shared" si="57"/>
        <v>-</v>
      </c>
      <c r="BH335" s="116">
        <f t="shared" si="46"/>
        <v>0</v>
      </c>
      <c r="BI335" s="114" t="str">
        <f>IFERROR(AVERAGE(B335:BG335)+0.0000001*классы!J42,"-")</f>
        <v>-</v>
      </c>
      <c r="BJ335" s="115" t="str">
        <f t="shared" si="47"/>
        <v>-</v>
      </c>
      <c r="BL335" s="75">
        <f t="shared" si="52"/>
        <v>40</v>
      </c>
      <c r="BM335" s="395" t="str">
        <f t="shared" si="48"/>
        <v>-</v>
      </c>
      <c r="BN335">
        <f t="shared" si="49"/>
        <v>0</v>
      </c>
      <c r="BO335">
        <f t="shared" si="50"/>
        <v>0</v>
      </c>
    </row>
    <row r="336" spans="1:67">
      <c r="A336" s="38">
        <f t="shared" si="51"/>
        <v>41</v>
      </c>
      <c r="B336" s="115" t="str">
        <f t="shared" si="60"/>
        <v>-</v>
      </c>
      <c r="C336" s="115" t="str">
        <f t="shared" si="60"/>
        <v>-</v>
      </c>
      <c r="D336" s="115" t="str">
        <f t="shared" si="60"/>
        <v>-</v>
      </c>
      <c r="E336" s="115">
        <f t="shared" si="60"/>
        <v>5</v>
      </c>
      <c r="F336" s="115" t="str">
        <f t="shared" si="60"/>
        <v>-</v>
      </c>
      <c r="G336" s="115" t="str">
        <f t="shared" si="60"/>
        <v>-</v>
      </c>
      <c r="H336" s="115" t="str">
        <f t="shared" si="60"/>
        <v>-</v>
      </c>
      <c r="I336" s="115">
        <f t="shared" si="60"/>
        <v>7</v>
      </c>
      <c r="J336" s="115" t="str">
        <f t="shared" si="60"/>
        <v>-</v>
      </c>
      <c r="K336" s="115" t="str">
        <f t="shared" si="60"/>
        <v>-</v>
      </c>
      <c r="L336" s="115" t="str">
        <f t="shared" si="60"/>
        <v>-</v>
      </c>
      <c r="M336" s="115" t="str">
        <f t="shared" si="60"/>
        <v>-</v>
      </c>
      <c r="N336" s="115" t="str">
        <f t="shared" si="60"/>
        <v>-</v>
      </c>
      <c r="O336" s="115" t="str">
        <f t="shared" si="60"/>
        <v>-</v>
      </c>
      <c r="P336" s="115" t="str">
        <f t="shared" si="60"/>
        <v>-</v>
      </c>
      <c r="Q336" s="115" t="str">
        <f t="shared" si="60"/>
        <v>-</v>
      </c>
      <c r="R336" s="115" t="str">
        <f t="shared" si="60"/>
        <v>-</v>
      </c>
      <c r="S336" s="115">
        <f t="shared" si="60"/>
        <v>7</v>
      </c>
      <c r="T336" s="115" t="str">
        <f t="shared" si="60"/>
        <v>-</v>
      </c>
      <c r="U336" s="115" t="str">
        <f t="shared" si="60"/>
        <v>-</v>
      </c>
      <c r="V336" s="115" t="str">
        <f t="shared" si="60"/>
        <v>-</v>
      </c>
      <c r="W336" s="115" t="str">
        <f t="shared" si="60"/>
        <v>-</v>
      </c>
      <c r="X336" s="115" t="str">
        <f t="shared" si="60"/>
        <v>-</v>
      </c>
      <c r="Y336" s="115" t="str">
        <f t="shared" si="57"/>
        <v>-</v>
      </c>
      <c r="Z336" s="115">
        <f t="shared" si="57"/>
        <v>8</v>
      </c>
      <c r="AA336" s="115" t="str">
        <f t="shared" si="57"/>
        <v>-</v>
      </c>
      <c r="AB336" s="115" t="str">
        <f t="shared" si="57"/>
        <v>-</v>
      </c>
      <c r="AC336" s="115" t="str">
        <f t="shared" si="57"/>
        <v>-</v>
      </c>
      <c r="AD336" s="115" t="str">
        <f t="shared" si="57"/>
        <v>-</v>
      </c>
      <c r="AE336" s="115">
        <f t="shared" si="57"/>
        <v>6</v>
      </c>
      <c r="AF336" s="115" t="str">
        <f t="shared" si="58"/>
        <v>-</v>
      </c>
      <c r="AG336" s="115" t="str">
        <f t="shared" si="58"/>
        <v>-</v>
      </c>
      <c r="AH336" s="115" t="str">
        <f t="shared" si="58"/>
        <v>-</v>
      </c>
      <c r="AI336" s="115" t="str">
        <f t="shared" si="58"/>
        <v>-</v>
      </c>
      <c r="AJ336" s="115">
        <f t="shared" si="58"/>
        <v>6</v>
      </c>
      <c r="AK336" s="115">
        <f t="shared" si="58"/>
        <v>7</v>
      </c>
      <c r="AL336" s="115">
        <f t="shared" si="58"/>
        <v>6</v>
      </c>
      <c r="AM336" s="115" t="str">
        <f t="shared" si="58"/>
        <v>-</v>
      </c>
      <c r="AN336" s="115">
        <f t="shared" si="58"/>
        <v>7</v>
      </c>
      <c r="AO336" s="115" t="str">
        <f t="shared" si="57"/>
        <v>-</v>
      </c>
      <c r="AP336" s="115" t="str">
        <f t="shared" si="59"/>
        <v>-</v>
      </c>
      <c r="AQ336" s="115" t="str">
        <f t="shared" si="59"/>
        <v>-</v>
      </c>
      <c r="AR336" s="115" t="str">
        <f t="shared" si="59"/>
        <v>-</v>
      </c>
      <c r="AS336" s="115" t="str">
        <f t="shared" si="59"/>
        <v>-</v>
      </c>
      <c r="AT336" s="115" t="str">
        <f t="shared" si="59"/>
        <v>-</v>
      </c>
      <c r="AU336" s="115" t="str">
        <f t="shared" si="59"/>
        <v>-</v>
      </c>
      <c r="AV336" s="115" t="str">
        <f t="shared" si="59"/>
        <v>-</v>
      </c>
      <c r="AW336" s="115" t="str">
        <f t="shared" si="59"/>
        <v>-</v>
      </c>
      <c r="AX336" s="115" t="str">
        <f t="shared" si="59"/>
        <v>-</v>
      </c>
      <c r="AY336" s="115" t="str">
        <f t="shared" si="57"/>
        <v>-</v>
      </c>
      <c r="AZ336" s="115" t="str">
        <f t="shared" si="57"/>
        <v>-</v>
      </c>
      <c r="BA336" s="115">
        <f t="shared" si="57"/>
        <v>7</v>
      </c>
      <c r="BB336" s="115" t="str">
        <f t="shared" si="57"/>
        <v>-</v>
      </c>
      <c r="BC336" s="115">
        <f t="shared" si="57"/>
        <v>8</v>
      </c>
      <c r="BD336" s="115" t="str">
        <f t="shared" si="57"/>
        <v>-</v>
      </c>
      <c r="BE336" s="115">
        <f t="shared" si="57"/>
        <v>7</v>
      </c>
      <c r="BF336" s="115" t="str">
        <f t="shared" si="57"/>
        <v>-</v>
      </c>
      <c r="BG336" s="115" t="str">
        <f t="shared" si="57"/>
        <v>-</v>
      </c>
      <c r="BH336" s="116">
        <f t="shared" si="46"/>
        <v>12</v>
      </c>
      <c r="BI336" s="114">
        <f>IFERROR(AVERAGE(B336:BG336)+0.0000001*классы!J43,"-")</f>
        <v>6.7500001000002436</v>
      </c>
      <c r="BJ336" s="115">
        <f t="shared" si="47"/>
        <v>16</v>
      </c>
      <c r="BL336" s="75">
        <f t="shared" si="52"/>
        <v>41</v>
      </c>
      <c r="BM336" s="395">
        <f t="shared" si="48"/>
        <v>6.7500001000002436</v>
      </c>
      <c r="BN336">
        <f t="shared" si="49"/>
        <v>13</v>
      </c>
      <c r="BO336">
        <f t="shared" si="50"/>
        <v>12</v>
      </c>
    </row>
    <row r="337" spans="1:67">
      <c r="A337" s="38">
        <f t="shared" si="51"/>
        <v>42</v>
      </c>
      <c r="B337" s="115" t="str">
        <f t="shared" si="60"/>
        <v>-</v>
      </c>
      <c r="C337" s="115" t="str">
        <f t="shared" si="60"/>
        <v>-</v>
      </c>
      <c r="D337" s="115" t="str">
        <f t="shared" si="60"/>
        <v>-</v>
      </c>
      <c r="E337" s="115" t="str">
        <f t="shared" si="60"/>
        <v>-</v>
      </c>
      <c r="F337" s="115" t="str">
        <f t="shared" si="60"/>
        <v>-</v>
      </c>
      <c r="G337" s="115" t="str">
        <f t="shared" si="60"/>
        <v>-</v>
      </c>
      <c r="H337" s="115" t="str">
        <f t="shared" si="60"/>
        <v>-</v>
      </c>
      <c r="I337" s="115" t="str">
        <f t="shared" si="60"/>
        <v>-</v>
      </c>
      <c r="J337" s="115" t="str">
        <f t="shared" si="60"/>
        <v>-</v>
      </c>
      <c r="K337" s="115" t="str">
        <f t="shared" si="60"/>
        <v>-</v>
      </c>
      <c r="L337" s="115" t="str">
        <f t="shared" si="60"/>
        <v>-</v>
      </c>
      <c r="M337" s="115" t="str">
        <f t="shared" si="60"/>
        <v>-</v>
      </c>
      <c r="N337" s="115" t="str">
        <f t="shared" si="60"/>
        <v>-</v>
      </c>
      <c r="O337" s="115" t="str">
        <f t="shared" si="60"/>
        <v>-</v>
      </c>
      <c r="P337" s="115" t="str">
        <f t="shared" si="60"/>
        <v>-</v>
      </c>
      <c r="Q337" s="115" t="str">
        <f t="shared" si="60"/>
        <v>-</v>
      </c>
      <c r="R337" s="115" t="str">
        <f t="shared" si="60"/>
        <v>-</v>
      </c>
      <c r="S337" s="115" t="str">
        <f t="shared" si="60"/>
        <v>-</v>
      </c>
      <c r="T337" s="115" t="str">
        <f t="shared" si="60"/>
        <v>-</v>
      </c>
      <c r="U337" s="115" t="str">
        <f t="shared" si="60"/>
        <v>-</v>
      </c>
      <c r="V337" s="115" t="str">
        <f t="shared" si="60"/>
        <v>-</v>
      </c>
      <c r="W337" s="115" t="str">
        <f t="shared" si="60"/>
        <v>-</v>
      </c>
      <c r="X337" s="115" t="str">
        <f t="shared" si="60"/>
        <v>-</v>
      </c>
      <c r="Y337" s="115" t="str">
        <f t="shared" si="57"/>
        <v>-</v>
      </c>
      <c r="Z337" s="115" t="str">
        <f t="shared" si="57"/>
        <v>-</v>
      </c>
      <c r="AA337" s="115" t="str">
        <f t="shared" si="57"/>
        <v>-</v>
      </c>
      <c r="AB337" s="115" t="str">
        <f t="shared" si="57"/>
        <v>-</v>
      </c>
      <c r="AC337" s="115" t="str">
        <f t="shared" si="57"/>
        <v>-</v>
      </c>
      <c r="AD337" s="115" t="str">
        <f t="shared" si="57"/>
        <v>-</v>
      </c>
      <c r="AE337" s="115" t="str">
        <f t="shared" si="57"/>
        <v>-</v>
      </c>
      <c r="AF337" s="115" t="str">
        <f t="shared" si="58"/>
        <v>-</v>
      </c>
      <c r="AG337" s="115" t="str">
        <f t="shared" si="58"/>
        <v>-</v>
      </c>
      <c r="AH337" s="115" t="str">
        <f t="shared" si="58"/>
        <v>-</v>
      </c>
      <c r="AI337" s="115" t="str">
        <f t="shared" si="58"/>
        <v>-</v>
      </c>
      <c r="AJ337" s="115" t="str">
        <f t="shared" si="58"/>
        <v>-</v>
      </c>
      <c r="AK337" s="115" t="str">
        <f t="shared" si="58"/>
        <v>-</v>
      </c>
      <c r="AL337" s="115" t="str">
        <f t="shared" si="58"/>
        <v>-</v>
      </c>
      <c r="AM337" s="115" t="str">
        <f t="shared" si="58"/>
        <v>-</v>
      </c>
      <c r="AN337" s="115" t="str">
        <f t="shared" si="58"/>
        <v>-</v>
      </c>
      <c r="AO337" s="115" t="str">
        <f t="shared" si="57"/>
        <v>-</v>
      </c>
      <c r="AP337" s="115" t="str">
        <f t="shared" si="59"/>
        <v>-</v>
      </c>
      <c r="AQ337" s="115" t="str">
        <f t="shared" si="59"/>
        <v>-</v>
      </c>
      <c r="AR337" s="115" t="str">
        <f t="shared" si="59"/>
        <v>-</v>
      </c>
      <c r="AS337" s="115" t="str">
        <f t="shared" si="59"/>
        <v>-</v>
      </c>
      <c r="AT337" s="115" t="str">
        <f t="shared" si="59"/>
        <v>-</v>
      </c>
      <c r="AU337" s="115" t="str">
        <f t="shared" si="59"/>
        <v>-</v>
      </c>
      <c r="AV337" s="115" t="str">
        <f t="shared" si="59"/>
        <v>-</v>
      </c>
      <c r="AW337" s="115" t="str">
        <f t="shared" si="59"/>
        <v>-</v>
      </c>
      <c r="AX337" s="115" t="str">
        <f t="shared" si="59"/>
        <v>-</v>
      </c>
      <c r="AY337" s="115" t="str">
        <f t="shared" si="57"/>
        <v>-</v>
      </c>
      <c r="AZ337" s="115" t="str">
        <f t="shared" si="57"/>
        <v>-</v>
      </c>
      <c r="BA337" s="115" t="str">
        <f t="shared" si="57"/>
        <v>-</v>
      </c>
      <c r="BB337" s="115" t="str">
        <f t="shared" si="57"/>
        <v>-</v>
      </c>
      <c r="BC337" s="115" t="str">
        <f t="shared" si="57"/>
        <v>-</v>
      </c>
      <c r="BD337" s="115" t="str">
        <f t="shared" si="57"/>
        <v>-</v>
      </c>
      <c r="BE337" s="115" t="str">
        <f t="shared" si="57"/>
        <v>-</v>
      </c>
      <c r="BF337" s="115" t="str">
        <f t="shared" si="57"/>
        <v>-</v>
      </c>
      <c r="BG337" s="115" t="str">
        <f t="shared" si="57"/>
        <v>-</v>
      </c>
      <c r="BH337" s="116">
        <f t="shared" si="46"/>
        <v>0</v>
      </c>
      <c r="BI337" s="114" t="str">
        <f>IFERROR(AVERAGE(B337:BG337)+0.0000001*классы!J44,"-")</f>
        <v>-</v>
      </c>
      <c r="BJ337" s="115" t="str">
        <f t="shared" si="47"/>
        <v>-</v>
      </c>
      <c r="BL337" s="75">
        <f t="shared" si="52"/>
        <v>42</v>
      </c>
      <c r="BM337" s="395" t="str">
        <f t="shared" si="48"/>
        <v>-</v>
      </c>
      <c r="BN337">
        <f t="shared" si="49"/>
        <v>0</v>
      </c>
      <c r="BO337">
        <f t="shared" si="50"/>
        <v>0</v>
      </c>
    </row>
    <row r="338" spans="1:67">
      <c r="A338" s="38">
        <f t="shared" si="51"/>
        <v>43</v>
      </c>
      <c r="B338" s="115" t="str">
        <f t="shared" si="60"/>
        <v>-</v>
      </c>
      <c r="C338" s="115" t="str">
        <f t="shared" si="60"/>
        <v>-</v>
      </c>
      <c r="D338" s="115" t="str">
        <f t="shared" si="60"/>
        <v>-</v>
      </c>
      <c r="E338" s="115" t="str">
        <f t="shared" si="60"/>
        <v>-</v>
      </c>
      <c r="F338" s="115" t="str">
        <f t="shared" si="60"/>
        <v>-</v>
      </c>
      <c r="G338" s="115" t="str">
        <f t="shared" si="60"/>
        <v>-</v>
      </c>
      <c r="H338" s="115" t="str">
        <f t="shared" si="60"/>
        <v>-</v>
      </c>
      <c r="I338" s="115" t="str">
        <f t="shared" si="60"/>
        <v>-</v>
      </c>
      <c r="J338" s="115" t="str">
        <f t="shared" si="60"/>
        <v>-</v>
      </c>
      <c r="K338" s="115" t="str">
        <f t="shared" si="60"/>
        <v>-</v>
      </c>
      <c r="L338" s="115" t="str">
        <f t="shared" si="60"/>
        <v>-</v>
      </c>
      <c r="M338" s="115" t="str">
        <f t="shared" si="60"/>
        <v>-</v>
      </c>
      <c r="N338" s="115" t="str">
        <f t="shared" si="60"/>
        <v>-</v>
      </c>
      <c r="O338" s="115" t="str">
        <f t="shared" si="60"/>
        <v>-</v>
      </c>
      <c r="P338" s="115" t="str">
        <f t="shared" si="60"/>
        <v>-</v>
      </c>
      <c r="Q338" s="115" t="str">
        <f t="shared" si="60"/>
        <v>-</v>
      </c>
      <c r="R338" s="115" t="str">
        <f t="shared" si="60"/>
        <v>-</v>
      </c>
      <c r="S338" s="115" t="str">
        <f t="shared" si="60"/>
        <v>-</v>
      </c>
      <c r="T338" s="115" t="str">
        <f t="shared" si="60"/>
        <v>-</v>
      </c>
      <c r="U338" s="115" t="str">
        <f t="shared" si="60"/>
        <v>-</v>
      </c>
      <c r="V338" s="115" t="str">
        <f t="shared" si="60"/>
        <v>-</v>
      </c>
      <c r="W338" s="115" t="str">
        <f t="shared" si="60"/>
        <v>-</v>
      </c>
      <c r="X338" s="115" t="str">
        <f t="shared" si="60"/>
        <v>-</v>
      </c>
      <c r="Y338" s="115" t="str">
        <f t="shared" si="57"/>
        <v>-</v>
      </c>
      <c r="Z338" s="115" t="str">
        <f t="shared" si="57"/>
        <v>-</v>
      </c>
      <c r="AA338" s="115" t="str">
        <f t="shared" si="57"/>
        <v>-</v>
      </c>
      <c r="AB338" s="115" t="str">
        <f t="shared" si="57"/>
        <v>-</v>
      </c>
      <c r="AC338" s="115" t="str">
        <f t="shared" si="57"/>
        <v>-</v>
      </c>
      <c r="AD338" s="115" t="str">
        <f t="shared" si="57"/>
        <v>-</v>
      </c>
      <c r="AE338" s="115" t="str">
        <f t="shared" si="57"/>
        <v>-</v>
      </c>
      <c r="AF338" s="115" t="str">
        <f t="shared" si="58"/>
        <v>-</v>
      </c>
      <c r="AG338" s="115" t="str">
        <f t="shared" si="58"/>
        <v>-</v>
      </c>
      <c r="AH338" s="115" t="str">
        <f t="shared" si="58"/>
        <v>-</v>
      </c>
      <c r="AI338" s="115" t="str">
        <f t="shared" si="58"/>
        <v>-</v>
      </c>
      <c r="AJ338" s="115" t="str">
        <f t="shared" si="58"/>
        <v>-</v>
      </c>
      <c r="AK338" s="115" t="str">
        <f t="shared" si="58"/>
        <v>-</v>
      </c>
      <c r="AL338" s="115" t="str">
        <f t="shared" si="58"/>
        <v>-</v>
      </c>
      <c r="AM338" s="115" t="str">
        <f t="shared" si="58"/>
        <v>-</v>
      </c>
      <c r="AN338" s="115" t="str">
        <f t="shared" si="58"/>
        <v>-</v>
      </c>
      <c r="AO338" s="115" t="str">
        <f t="shared" si="57"/>
        <v>-</v>
      </c>
      <c r="AP338" s="115" t="str">
        <f t="shared" si="59"/>
        <v>-</v>
      </c>
      <c r="AQ338" s="115" t="str">
        <f t="shared" si="59"/>
        <v>-</v>
      </c>
      <c r="AR338" s="115" t="str">
        <f t="shared" si="59"/>
        <v>-</v>
      </c>
      <c r="AS338" s="115" t="str">
        <f t="shared" si="59"/>
        <v>-</v>
      </c>
      <c r="AT338" s="115" t="str">
        <f t="shared" si="59"/>
        <v>-</v>
      </c>
      <c r="AU338" s="115" t="str">
        <f t="shared" si="59"/>
        <v>-</v>
      </c>
      <c r="AV338" s="115" t="str">
        <f t="shared" si="59"/>
        <v>-</v>
      </c>
      <c r="AW338" s="115" t="str">
        <f t="shared" si="59"/>
        <v>-</v>
      </c>
      <c r="AX338" s="115" t="str">
        <f t="shared" si="59"/>
        <v>-</v>
      </c>
      <c r="AY338" s="115" t="str">
        <f t="shared" si="57"/>
        <v>-</v>
      </c>
      <c r="AZ338" s="115" t="str">
        <f t="shared" ref="Y338:BG353" si="61">IF(AND(AZ$98="ДА",AZ241="-"),AZ45,"-")</f>
        <v>-</v>
      </c>
      <c r="BA338" s="115" t="str">
        <f t="shared" si="61"/>
        <v>-</v>
      </c>
      <c r="BB338" s="115" t="str">
        <f t="shared" si="61"/>
        <v>-</v>
      </c>
      <c r="BC338" s="115" t="str">
        <f t="shared" si="61"/>
        <v>-</v>
      </c>
      <c r="BD338" s="115" t="str">
        <f t="shared" si="61"/>
        <v>-</v>
      </c>
      <c r="BE338" s="115" t="str">
        <f t="shared" si="61"/>
        <v>-</v>
      </c>
      <c r="BF338" s="115" t="str">
        <f t="shared" si="61"/>
        <v>-</v>
      </c>
      <c r="BG338" s="115" t="str">
        <f t="shared" si="61"/>
        <v>-</v>
      </c>
      <c r="BH338" s="116">
        <f t="shared" si="46"/>
        <v>0</v>
      </c>
      <c r="BI338" s="114" t="str">
        <f>IFERROR(AVERAGE(B338:BG338)+0.0000001*классы!J45,"-")</f>
        <v>-</v>
      </c>
      <c r="BJ338" s="115" t="str">
        <f t="shared" si="47"/>
        <v>-</v>
      </c>
      <c r="BL338" s="75">
        <f t="shared" si="52"/>
        <v>43</v>
      </c>
      <c r="BM338" s="395" t="str">
        <f t="shared" si="48"/>
        <v>-</v>
      </c>
      <c r="BN338">
        <f t="shared" si="49"/>
        <v>0</v>
      </c>
      <c r="BO338">
        <f t="shared" si="50"/>
        <v>0</v>
      </c>
    </row>
    <row r="339" spans="1:67">
      <c r="A339" s="38">
        <f t="shared" si="51"/>
        <v>44</v>
      </c>
      <c r="B339" s="115" t="str">
        <f t="shared" si="60"/>
        <v>-</v>
      </c>
      <c r="C339" s="115" t="str">
        <f t="shared" si="60"/>
        <v>-</v>
      </c>
      <c r="D339" s="115" t="str">
        <f t="shared" si="60"/>
        <v>-</v>
      </c>
      <c r="E339" s="115" t="str">
        <f t="shared" si="60"/>
        <v>-</v>
      </c>
      <c r="F339" s="115" t="str">
        <f t="shared" si="60"/>
        <v>-</v>
      </c>
      <c r="G339" s="115" t="str">
        <f t="shared" si="60"/>
        <v>-</v>
      </c>
      <c r="H339" s="115" t="str">
        <f t="shared" si="60"/>
        <v>-</v>
      </c>
      <c r="I339" s="115" t="str">
        <f t="shared" si="60"/>
        <v>-</v>
      </c>
      <c r="J339" s="115" t="str">
        <f t="shared" si="60"/>
        <v>-</v>
      </c>
      <c r="K339" s="115" t="str">
        <f t="shared" si="60"/>
        <v>-</v>
      </c>
      <c r="L339" s="115" t="str">
        <f t="shared" si="60"/>
        <v>-</v>
      </c>
      <c r="M339" s="115" t="str">
        <f t="shared" si="60"/>
        <v>-</v>
      </c>
      <c r="N339" s="115" t="str">
        <f t="shared" si="60"/>
        <v>-</v>
      </c>
      <c r="O339" s="115" t="str">
        <f t="shared" si="60"/>
        <v>-</v>
      </c>
      <c r="P339" s="115" t="str">
        <f t="shared" si="60"/>
        <v>-</v>
      </c>
      <c r="Q339" s="115" t="str">
        <f t="shared" si="60"/>
        <v>-</v>
      </c>
      <c r="R339" s="115" t="str">
        <f t="shared" si="60"/>
        <v>-</v>
      </c>
      <c r="S339" s="115" t="str">
        <f t="shared" si="60"/>
        <v>-</v>
      </c>
      <c r="T339" s="115" t="str">
        <f t="shared" si="60"/>
        <v>-</v>
      </c>
      <c r="U339" s="115" t="str">
        <f t="shared" si="60"/>
        <v>-</v>
      </c>
      <c r="V339" s="115" t="str">
        <f t="shared" si="60"/>
        <v>-</v>
      </c>
      <c r="W339" s="115" t="str">
        <f t="shared" si="60"/>
        <v>-</v>
      </c>
      <c r="X339" s="115" t="str">
        <f t="shared" si="60"/>
        <v>-</v>
      </c>
      <c r="Y339" s="115" t="str">
        <f t="shared" si="61"/>
        <v>-</v>
      </c>
      <c r="Z339" s="115" t="str">
        <f t="shared" si="61"/>
        <v>-</v>
      </c>
      <c r="AA339" s="115" t="str">
        <f t="shared" si="61"/>
        <v>-</v>
      </c>
      <c r="AB339" s="115" t="str">
        <f t="shared" si="61"/>
        <v>-</v>
      </c>
      <c r="AC339" s="115" t="str">
        <f t="shared" si="61"/>
        <v>-</v>
      </c>
      <c r="AD339" s="115" t="str">
        <f t="shared" si="61"/>
        <v>-</v>
      </c>
      <c r="AE339" s="115" t="str">
        <f t="shared" si="61"/>
        <v>-</v>
      </c>
      <c r="AF339" s="115" t="str">
        <f t="shared" si="58"/>
        <v>-</v>
      </c>
      <c r="AG339" s="115" t="str">
        <f t="shared" si="58"/>
        <v>-</v>
      </c>
      <c r="AH339" s="115" t="str">
        <f t="shared" si="58"/>
        <v>-</v>
      </c>
      <c r="AI339" s="115" t="str">
        <f t="shared" si="58"/>
        <v>-</v>
      </c>
      <c r="AJ339" s="115" t="str">
        <f t="shared" si="58"/>
        <v>-</v>
      </c>
      <c r="AK339" s="115" t="str">
        <f t="shared" si="58"/>
        <v>-</v>
      </c>
      <c r="AL339" s="115" t="str">
        <f t="shared" si="58"/>
        <v>-</v>
      </c>
      <c r="AM339" s="115" t="str">
        <f t="shared" si="58"/>
        <v>-</v>
      </c>
      <c r="AN339" s="115" t="str">
        <f t="shared" si="58"/>
        <v>-</v>
      </c>
      <c r="AO339" s="115" t="str">
        <f t="shared" si="61"/>
        <v>-</v>
      </c>
      <c r="AP339" s="115" t="str">
        <f t="shared" si="59"/>
        <v>-</v>
      </c>
      <c r="AQ339" s="115" t="str">
        <f t="shared" si="59"/>
        <v>-</v>
      </c>
      <c r="AR339" s="115" t="str">
        <f t="shared" si="59"/>
        <v>-</v>
      </c>
      <c r="AS339" s="115" t="str">
        <f t="shared" si="59"/>
        <v>-</v>
      </c>
      <c r="AT339" s="115" t="str">
        <f t="shared" si="59"/>
        <v>-</v>
      </c>
      <c r="AU339" s="115" t="str">
        <f t="shared" si="59"/>
        <v>-</v>
      </c>
      <c r="AV339" s="115" t="str">
        <f t="shared" si="59"/>
        <v>-</v>
      </c>
      <c r="AW339" s="115" t="str">
        <f t="shared" si="59"/>
        <v>-</v>
      </c>
      <c r="AX339" s="115" t="str">
        <f t="shared" si="59"/>
        <v>-</v>
      </c>
      <c r="AY339" s="115" t="str">
        <f t="shared" si="61"/>
        <v>-</v>
      </c>
      <c r="AZ339" s="115" t="str">
        <f t="shared" si="61"/>
        <v>-</v>
      </c>
      <c r="BA339" s="115" t="str">
        <f t="shared" si="61"/>
        <v>-</v>
      </c>
      <c r="BB339" s="115" t="str">
        <f t="shared" si="61"/>
        <v>-</v>
      </c>
      <c r="BC339" s="115" t="str">
        <f t="shared" si="61"/>
        <v>-</v>
      </c>
      <c r="BD339" s="115" t="str">
        <f t="shared" si="61"/>
        <v>-</v>
      </c>
      <c r="BE339" s="115" t="str">
        <f t="shared" si="61"/>
        <v>-</v>
      </c>
      <c r="BF339" s="115" t="str">
        <f t="shared" si="61"/>
        <v>-</v>
      </c>
      <c r="BG339" s="115" t="str">
        <f t="shared" si="61"/>
        <v>-</v>
      </c>
      <c r="BH339" s="116">
        <f t="shared" si="46"/>
        <v>0</v>
      </c>
      <c r="BI339" s="114" t="str">
        <f>IFERROR(AVERAGE(B339:BG339)+0.0000001*классы!J46,"-")</f>
        <v>-</v>
      </c>
      <c r="BJ339" s="115" t="str">
        <f t="shared" si="47"/>
        <v>-</v>
      </c>
      <c r="BL339" s="75">
        <f t="shared" si="52"/>
        <v>44</v>
      </c>
      <c r="BM339" s="395" t="str">
        <f t="shared" si="48"/>
        <v>-</v>
      </c>
      <c r="BN339">
        <f t="shared" si="49"/>
        <v>0</v>
      </c>
      <c r="BO339">
        <f t="shared" si="50"/>
        <v>0</v>
      </c>
    </row>
    <row r="340" spans="1:67">
      <c r="A340" s="38">
        <f t="shared" si="51"/>
        <v>45</v>
      </c>
      <c r="B340" s="115" t="str">
        <f t="shared" si="60"/>
        <v>-</v>
      </c>
      <c r="C340" s="115" t="str">
        <f t="shared" si="60"/>
        <v>-</v>
      </c>
      <c r="D340" s="115" t="str">
        <f t="shared" si="60"/>
        <v>-</v>
      </c>
      <c r="E340" s="115" t="str">
        <f t="shared" si="60"/>
        <v>-</v>
      </c>
      <c r="F340" s="115" t="str">
        <f t="shared" si="60"/>
        <v>-</v>
      </c>
      <c r="G340" s="115" t="str">
        <f t="shared" si="60"/>
        <v>-</v>
      </c>
      <c r="H340" s="115" t="str">
        <f t="shared" si="60"/>
        <v>-</v>
      </c>
      <c r="I340" s="115" t="str">
        <f t="shared" si="60"/>
        <v>-</v>
      </c>
      <c r="J340" s="115" t="str">
        <f t="shared" si="60"/>
        <v>-</v>
      </c>
      <c r="K340" s="115" t="str">
        <f t="shared" si="60"/>
        <v>-</v>
      </c>
      <c r="L340" s="115" t="str">
        <f t="shared" si="60"/>
        <v>-</v>
      </c>
      <c r="M340" s="115" t="str">
        <f t="shared" si="60"/>
        <v>-</v>
      </c>
      <c r="N340" s="115" t="str">
        <f t="shared" si="60"/>
        <v>-</v>
      </c>
      <c r="O340" s="115" t="str">
        <f t="shared" si="60"/>
        <v>-</v>
      </c>
      <c r="P340" s="115" t="str">
        <f t="shared" si="60"/>
        <v>-</v>
      </c>
      <c r="Q340" s="115" t="str">
        <f t="shared" si="60"/>
        <v>-</v>
      </c>
      <c r="R340" s="115" t="str">
        <f t="shared" si="60"/>
        <v>-</v>
      </c>
      <c r="S340" s="115" t="str">
        <f t="shared" si="60"/>
        <v>-</v>
      </c>
      <c r="T340" s="115" t="str">
        <f t="shared" si="60"/>
        <v>-</v>
      </c>
      <c r="U340" s="115" t="str">
        <f t="shared" si="60"/>
        <v>-</v>
      </c>
      <c r="V340" s="115" t="str">
        <f t="shared" si="60"/>
        <v>-</v>
      </c>
      <c r="W340" s="115" t="str">
        <f t="shared" si="60"/>
        <v>-</v>
      </c>
      <c r="X340" s="115" t="str">
        <f t="shared" si="60"/>
        <v>-</v>
      </c>
      <c r="Y340" s="115" t="str">
        <f t="shared" si="61"/>
        <v>-</v>
      </c>
      <c r="Z340" s="115" t="str">
        <f t="shared" si="61"/>
        <v>-</v>
      </c>
      <c r="AA340" s="115" t="str">
        <f t="shared" si="61"/>
        <v>-</v>
      </c>
      <c r="AB340" s="115" t="str">
        <f t="shared" si="61"/>
        <v>-</v>
      </c>
      <c r="AC340" s="115" t="str">
        <f t="shared" si="61"/>
        <v>-</v>
      </c>
      <c r="AD340" s="115" t="str">
        <f t="shared" si="61"/>
        <v>-</v>
      </c>
      <c r="AE340" s="115" t="str">
        <f t="shared" si="61"/>
        <v>-</v>
      </c>
      <c r="AF340" s="115" t="str">
        <f t="shared" si="58"/>
        <v>-</v>
      </c>
      <c r="AG340" s="115" t="str">
        <f t="shared" si="58"/>
        <v>-</v>
      </c>
      <c r="AH340" s="115" t="str">
        <f t="shared" si="58"/>
        <v>-</v>
      </c>
      <c r="AI340" s="115" t="str">
        <f t="shared" si="58"/>
        <v>-</v>
      </c>
      <c r="AJ340" s="115" t="str">
        <f t="shared" si="58"/>
        <v>-</v>
      </c>
      <c r="AK340" s="115" t="str">
        <f t="shared" si="58"/>
        <v>-</v>
      </c>
      <c r="AL340" s="115" t="str">
        <f t="shared" si="58"/>
        <v>-</v>
      </c>
      <c r="AM340" s="115" t="str">
        <f t="shared" si="58"/>
        <v>-</v>
      </c>
      <c r="AN340" s="115" t="str">
        <f t="shared" si="58"/>
        <v>-</v>
      </c>
      <c r="AO340" s="115" t="str">
        <f t="shared" si="61"/>
        <v>-</v>
      </c>
      <c r="AP340" s="115" t="str">
        <f t="shared" si="59"/>
        <v>-</v>
      </c>
      <c r="AQ340" s="115" t="str">
        <f t="shared" si="59"/>
        <v>-</v>
      </c>
      <c r="AR340" s="115" t="str">
        <f t="shared" si="59"/>
        <v>-</v>
      </c>
      <c r="AS340" s="115" t="str">
        <f t="shared" si="59"/>
        <v>-</v>
      </c>
      <c r="AT340" s="115" t="str">
        <f t="shared" si="59"/>
        <v>-</v>
      </c>
      <c r="AU340" s="115" t="str">
        <f t="shared" si="59"/>
        <v>-</v>
      </c>
      <c r="AV340" s="115" t="str">
        <f t="shared" si="59"/>
        <v>-</v>
      </c>
      <c r="AW340" s="115" t="str">
        <f t="shared" si="59"/>
        <v>-</v>
      </c>
      <c r="AX340" s="115" t="str">
        <f t="shared" si="59"/>
        <v>-</v>
      </c>
      <c r="AY340" s="115" t="str">
        <f t="shared" si="61"/>
        <v>-</v>
      </c>
      <c r="AZ340" s="115" t="str">
        <f t="shared" si="61"/>
        <v>-</v>
      </c>
      <c r="BA340" s="115" t="str">
        <f t="shared" si="61"/>
        <v>-</v>
      </c>
      <c r="BB340" s="115" t="str">
        <f t="shared" si="61"/>
        <v>-</v>
      </c>
      <c r="BC340" s="115" t="str">
        <f t="shared" si="61"/>
        <v>-</v>
      </c>
      <c r="BD340" s="115" t="str">
        <f t="shared" si="61"/>
        <v>-</v>
      </c>
      <c r="BE340" s="115" t="str">
        <f t="shared" si="61"/>
        <v>-</v>
      </c>
      <c r="BF340" s="115" t="str">
        <f t="shared" si="61"/>
        <v>-</v>
      </c>
      <c r="BG340" s="115" t="str">
        <f t="shared" si="61"/>
        <v>-</v>
      </c>
      <c r="BH340" s="116">
        <f t="shared" si="46"/>
        <v>0</v>
      </c>
      <c r="BI340" s="114" t="str">
        <f>IFERROR(AVERAGE(B340:BG340)+0.0000001*классы!J47,"-")</f>
        <v>-</v>
      </c>
      <c r="BJ340" s="115" t="str">
        <f t="shared" si="47"/>
        <v>-</v>
      </c>
      <c r="BL340" s="75">
        <f t="shared" si="52"/>
        <v>45</v>
      </c>
      <c r="BM340" s="395" t="str">
        <f t="shared" si="48"/>
        <v>-</v>
      </c>
      <c r="BN340">
        <f t="shared" si="49"/>
        <v>0</v>
      </c>
      <c r="BO340">
        <f t="shared" si="50"/>
        <v>0</v>
      </c>
    </row>
    <row r="341" spans="1:67">
      <c r="A341" s="38">
        <f t="shared" si="51"/>
        <v>46</v>
      </c>
      <c r="B341" s="115" t="str">
        <f t="shared" si="60"/>
        <v>-</v>
      </c>
      <c r="C341" s="115" t="str">
        <f t="shared" si="60"/>
        <v>-</v>
      </c>
      <c r="D341" s="115" t="str">
        <f t="shared" si="60"/>
        <v>-</v>
      </c>
      <c r="E341" s="115" t="str">
        <f t="shared" si="60"/>
        <v>-</v>
      </c>
      <c r="F341" s="115">
        <f t="shared" si="60"/>
        <v>7</v>
      </c>
      <c r="G341" s="115" t="str">
        <f t="shared" si="60"/>
        <v>-</v>
      </c>
      <c r="H341" s="115" t="str">
        <f t="shared" si="60"/>
        <v>-</v>
      </c>
      <c r="I341" s="115">
        <f t="shared" si="60"/>
        <v>9</v>
      </c>
      <c r="J341" s="115" t="str">
        <f t="shared" si="60"/>
        <v>-</v>
      </c>
      <c r="K341" s="115" t="str">
        <f t="shared" si="60"/>
        <v>-</v>
      </c>
      <c r="L341" s="115" t="str">
        <f t="shared" si="60"/>
        <v>-</v>
      </c>
      <c r="M341" s="115" t="str">
        <f t="shared" si="60"/>
        <v>-</v>
      </c>
      <c r="N341" s="115" t="str">
        <f t="shared" si="60"/>
        <v>-</v>
      </c>
      <c r="O341" s="115" t="str">
        <f t="shared" si="60"/>
        <v>-</v>
      </c>
      <c r="P341" s="115" t="str">
        <f t="shared" si="60"/>
        <v>-</v>
      </c>
      <c r="Q341" s="115" t="str">
        <f t="shared" si="60"/>
        <v>-</v>
      </c>
      <c r="R341" s="115" t="str">
        <f t="shared" si="60"/>
        <v>-</v>
      </c>
      <c r="S341" s="115">
        <f t="shared" si="60"/>
        <v>10</v>
      </c>
      <c r="T341" s="115" t="str">
        <f t="shared" si="60"/>
        <v>-</v>
      </c>
      <c r="U341" s="115" t="str">
        <f t="shared" si="60"/>
        <v>-</v>
      </c>
      <c r="V341" s="115" t="str">
        <f t="shared" si="60"/>
        <v>-</v>
      </c>
      <c r="W341" s="115" t="str">
        <f t="shared" si="60"/>
        <v>-</v>
      </c>
      <c r="X341" s="115" t="str">
        <f t="shared" si="60"/>
        <v>-</v>
      </c>
      <c r="Y341" s="115" t="str">
        <f t="shared" si="61"/>
        <v>-</v>
      </c>
      <c r="Z341" s="115" t="str">
        <f t="shared" si="61"/>
        <v>-</v>
      </c>
      <c r="AA341" s="115" t="str">
        <f t="shared" si="61"/>
        <v>-</v>
      </c>
      <c r="AB341" s="115" t="str">
        <f t="shared" si="61"/>
        <v>-</v>
      </c>
      <c r="AC341" s="115" t="str">
        <f t="shared" si="61"/>
        <v>-</v>
      </c>
      <c r="AD341" s="115" t="str">
        <f t="shared" si="61"/>
        <v>-</v>
      </c>
      <c r="AE341" s="115" t="str">
        <f t="shared" si="61"/>
        <v>-</v>
      </c>
      <c r="AF341" s="115" t="str">
        <f t="shared" si="58"/>
        <v>-</v>
      </c>
      <c r="AG341" s="115" t="str">
        <f t="shared" si="58"/>
        <v>-</v>
      </c>
      <c r="AH341" s="115" t="str">
        <f t="shared" si="58"/>
        <v>-</v>
      </c>
      <c r="AI341" s="115" t="str">
        <f t="shared" si="58"/>
        <v>-</v>
      </c>
      <c r="AJ341" s="115">
        <f t="shared" si="58"/>
        <v>5</v>
      </c>
      <c r="AK341" s="115">
        <f t="shared" si="58"/>
        <v>6</v>
      </c>
      <c r="AL341" s="115">
        <f t="shared" si="58"/>
        <v>4</v>
      </c>
      <c r="AM341" s="115" t="str">
        <f t="shared" si="58"/>
        <v>-</v>
      </c>
      <c r="AN341" s="115">
        <f t="shared" si="58"/>
        <v>6</v>
      </c>
      <c r="AO341" s="115" t="str">
        <f t="shared" si="61"/>
        <v>-</v>
      </c>
      <c r="AP341" s="115" t="str">
        <f t="shared" si="59"/>
        <v>-</v>
      </c>
      <c r="AQ341" s="115" t="str">
        <f t="shared" si="59"/>
        <v>-</v>
      </c>
      <c r="AR341" s="115" t="str">
        <f t="shared" si="59"/>
        <v>-</v>
      </c>
      <c r="AS341" s="115" t="str">
        <f t="shared" si="59"/>
        <v>-</v>
      </c>
      <c r="AT341" s="115" t="str">
        <f t="shared" si="59"/>
        <v>-</v>
      </c>
      <c r="AU341" s="115" t="str">
        <f t="shared" si="59"/>
        <v>-</v>
      </c>
      <c r="AV341" s="115" t="str">
        <f t="shared" si="59"/>
        <v>-</v>
      </c>
      <c r="AW341" s="115" t="str">
        <f t="shared" si="59"/>
        <v>-</v>
      </c>
      <c r="AX341" s="115" t="str">
        <f t="shared" si="59"/>
        <v>-</v>
      </c>
      <c r="AY341" s="115" t="str">
        <f t="shared" si="61"/>
        <v>-</v>
      </c>
      <c r="AZ341" s="115" t="str">
        <f t="shared" si="61"/>
        <v>-</v>
      </c>
      <c r="BA341" s="115">
        <f t="shared" si="61"/>
        <v>7</v>
      </c>
      <c r="BB341" s="115" t="str">
        <f t="shared" si="61"/>
        <v>-</v>
      </c>
      <c r="BC341" s="115">
        <f t="shared" si="61"/>
        <v>9</v>
      </c>
      <c r="BD341" s="115" t="str">
        <f t="shared" si="61"/>
        <v>-</v>
      </c>
      <c r="BE341" s="115">
        <f t="shared" si="61"/>
        <v>7</v>
      </c>
      <c r="BF341" s="115" t="str">
        <f t="shared" si="61"/>
        <v>-</v>
      </c>
      <c r="BG341" s="115" t="str">
        <f t="shared" si="61"/>
        <v>-</v>
      </c>
      <c r="BH341" s="116">
        <f t="shared" si="46"/>
        <v>10</v>
      </c>
      <c r="BI341" s="114">
        <f>IFERROR(AVERAGE(B341:BG341)+0.0000001*классы!J48,"-")</f>
        <v>7.0000027000002172</v>
      </c>
      <c r="BJ341" s="115">
        <f t="shared" si="47"/>
        <v>14</v>
      </c>
      <c r="BL341" s="75">
        <f t="shared" si="52"/>
        <v>46</v>
      </c>
      <c r="BM341" s="395">
        <f t="shared" si="48"/>
        <v>7.0000027000002172</v>
      </c>
      <c r="BN341">
        <f t="shared" si="49"/>
        <v>10</v>
      </c>
      <c r="BO341">
        <f t="shared" si="50"/>
        <v>10</v>
      </c>
    </row>
    <row r="342" spans="1:67">
      <c r="A342" s="38">
        <f t="shared" si="51"/>
        <v>47</v>
      </c>
      <c r="B342" s="115" t="str">
        <f t="shared" si="60"/>
        <v>-</v>
      </c>
      <c r="C342" s="115" t="str">
        <f t="shared" si="60"/>
        <v>-</v>
      </c>
      <c r="D342" s="115" t="str">
        <f t="shared" si="60"/>
        <v>-</v>
      </c>
      <c r="E342" s="115" t="str">
        <f t="shared" si="60"/>
        <v>-</v>
      </c>
      <c r="F342" s="115" t="str">
        <f t="shared" si="60"/>
        <v>-</v>
      </c>
      <c r="G342" s="115" t="str">
        <f t="shared" si="60"/>
        <v>-</v>
      </c>
      <c r="H342" s="115" t="str">
        <f t="shared" ref="B342:X353" si="62">IF(AND(H$98="ДА",H245="-"),H49,"-")</f>
        <v>-</v>
      </c>
      <c r="I342" s="115" t="str">
        <f t="shared" si="62"/>
        <v>-</v>
      </c>
      <c r="J342" s="115" t="str">
        <f t="shared" si="62"/>
        <v>-</v>
      </c>
      <c r="K342" s="115" t="str">
        <f t="shared" si="62"/>
        <v>-</v>
      </c>
      <c r="L342" s="115" t="str">
        <f t="shared" si="62"/>
        <v>-</v>
      </c>
      <c r="M342" s="115" t="str">
        <f t="shared" si="62"/>
        <v>-</v>
      </c>
      <c r="N342" s="115" t="str">
        <f t="shared" si="62"/>
        <v>-</v>
      </c>
      <c r="O342" s="115" t="str">
        <f t="shared" si="62"/>
        <v>-</v>
      </c>
      <c r="P342" s="115" t="str">
        <f t="shared" si="62"/>
        <v>-</v>
      </c>
      <c r="Q342" s="115" t="str">
        <f t="shared" si="62"/>
        <v>-</v>
      </c>
      <c r="R342" s="115" t="str">
        <f t="shared" si="62"/>
        <v>-</v>
      </c>
      <c r="S342" s="115" t="str">
        <f t="shared" si="62"/>
        <v>-</v>
      </c>
      <c r="T342" s="115" t="str">
        <f t="shared" si="62"/>
        <v>-</v>
      </c>
      <c r="U342" s="115" t="str">
        <f t="shared" si="62"/>
        <v>-</v>
      </c>
      <c r="V342" s="115" t="str">
        <f t="shared" si="62"/>
        <v>-</v>
      </c>
      <c r="W342" s="115" t="str">
        <f t="shared" si="62"/>
        <v>-</v>
      </c>
      <c r="X342" s="115" t="str">
        <f t="shared" si="62"/>
        <v>-</v>
      </c>
      <c r="Y342" s="115" t="str">
        <f t="shared" si="61"/>
        <v>-</v>
      </c>
      <c r="Z342" s="115" t="str">
        <f t="shared" si="61"/>
        <v>-</v>
      </c>
      <c r="AA342" s="115" t="str">
        <f t="shared" si="61"/>
        <v>-</v>
      </c>
      <c r="AB342" s="115" t="str">
        <f t="shared" si="61"/>
        <v>-</v>
      </c>
      <c r="AC342" s="115" t="str">
        <f t="shared" si="61"/>
        <v>-</v>
      </c>
      <c r="AD342" s="115" t="str">
        <f t="shared" si="61"/>
        <v>-</v>
      </c>
      <c r="AE342" s="115" t="str">
        <f t="shared" si="61"/>
        <v>-</v>
      </c>
      <c r="AF342" s="115" t="str">
        <f t="shared" si="58"/>
        <v>-</v>
      </c>
      <c r="AG342" s="115" t="str">
        <f t="shared" si="58"/>
        <v>-</v>
      </c>
      <c r="AH342" s="115" t="str">
        <f t="shared" si="58"/>
        <v>-</v>
      </c>
      <c r="AI342" s="115" t="str">
        <f t="shared" si="58"/>
        <v>-</v>
      </c>
      <c r="AJ342" s="115" t="str">
        <f t="shared" si="58"/>
        <v>-</v>
      </c>
      <c r="AK342" s="115" t="str">
        <f t="shared" si="58"/>
        <v>-</v>
      </c>
      <c r="AL342" s="115" t="str">
        <f t="shared" si="58"/>
        <v>-</v>
      </c>
      <c r="AM342" s="115" t="str">
        <f t="shared" si="58"/>
        <v>-</v>
      </c>
      <c r="AN342" s="115" t="str">
        <f t="shared" si="58"/>
        <v>-</v>
      </c>
      <c r="AO342" s="115" t="str">
        <f t="shared" si="61"/>
        <v>-</v>
      </c>
      <c r="AP342" s="115" t="str">
        <f t="shared" si="59"/>
        <v>-</v>
      </c>
      <c r="AQ342" s="115" t="str">
        <f t="shared" si="59"/>
        <v>-</v>
      </c>
      <c r="AR342" s="115" t="str">
        <f t="shared" si="59"/>
        <v>-</v>
      </c>
      <c r="AS342" s="115" t="str">
        <f t="shared" si="59"/>
        <v>-</v>
      </c>
      <c r="AT342" s="115" t="str">
        <f t="shared" si="59"/>
        <v>-</v>
      </c>
      <c r="AU342" s="115" t="str">
        <f t="shared" si="59"/>
        <v>-</v>
      </c>
      <c r="AV342" s="115" t="str">
        <f t="shared" si="59"/>
        <v>-</v>
      </c>
      <c r="AW342" s="115" t="str">
        <f t="shared" si="59"/>
        <v>-</v>
      </c>
      <c r="AX342" s="115" t="str">
        <f t="shared" si="59"/>
        <v>-</v>
      </c>
      <c r="AY342" s="115" t="str">
        <f t="shared" si="61"/>
        <v>-</v>
      </c>
      <c r="AZ342" s="115" t="str">
        <f t="shared" si="61"/>
        <v>-</v>
      </c>
      <c r="BA342" s="115" t="str">
        <f t="shared" si="61"/>
        <v>-</v>
      </c>
      <c r="BB342" s="115" t="str">
        <f t="shared" si="61"/>
        <v>-</v>
      </c>
      <c r="BC342" s="115" t="str">
        <f t="shared" si="61"/>
        <v>-</v>
      </c>
      <c r="BD342" s="115" t="str">
        <f t="shared" si="61"/>
        <v>-</v>
      </c>
      <c r="BE342" s="115" t="str">
        <f t="shared" si="61"/>
        <v>-</v>
      </c>
      <c r="BF342" s="115" t="str">
        <f t="shared" si="61"/>
        <v>-</v>
      </c>
      <c r="BG342" s="115" t="str">
        <f t="shared" si="61"/>
        <v>-</v>
      </c>
      <c r="BH342" s="116">
        <f t="shared" si="46"/>
        <v>0</v>
      </c>
      <c r="BI342" s="114" t="str">
        <f>IFERROR(AVERAGE(B342:BG342)+0.0000001*классы!J49,"-")</f>
        <v>-</v>
      </c>
      <c r="BJ342" s="115" t="str">
        <f t="shared" si="47"/>
        <v>-</v>
      </c>
      <c r="BL342" s="75">
        <f t="shared" si="52"/>
        <v>47</v>
      </c>
      <c r="BM342" s="395" t="str">
        <f t="shared" si="48"/>
        <v>-</v>
      </c>
      <c r="BN342">
        <f t="shared" si="49"/>
        <v>0</v>
      </c>
      <c r="BO342">
        <f t="shared" si="50"/>
        <v>0</v>
      </c>
    </row>
    <row r="343" spans="1:67">
      <c r="A343" s="38">
        <f t="shared" si="51"/>
        <v>48</v>
      </c>
      <c r="B343" s="115" t="str">
        <f t="shared" si="62"/>
        <v>-</v>
      </c>
      <c r="C343" s="115" t="str">
        <f t="shared" si="62"/>
        <v>-</v>
      </c>
      <c r="D343" s="115" t="str">
        <f t="shared" si="62"/>
        <v>-</v>
      </c>
      <c r="E343" s="115">
        <f t="shared" si="62"/>
        <v>5</v>
      </c>
      <c r="F343" s="115">
        <f t="shared" si="62"/>
        <v>9</v>
      </c>
      <c r="G343" s="115" t="str">
        <f t="shared" si="62"/>
        <v>-</v>
      </c>
      <c r="H343" s="115" t="str">
        <f t="shared" si="62"/>
        <v>-</v>
      </c>
      <c r="I343" s="115">
        <f t="shared" si="62"/>
        <v>8</v>
      </c>
      <c r="J343" s="115" t="str">
        <f t="shared" si="62"/>
        <v>-</v>
      </c>
      <c r="K343" s="115" t="str">
        <f t="shared" si="62"/>
        <v>-</v>
      </c>
      <c r="L343" s="115" t="str">
        <f t="shared" si="62"/>
        <v>-</v>
      </c>
      <c r="M343" s="115" t="str">
        <f t="shared" si="62"/>
        <v>-</v>
      </c>
      <c r="N343" s="115" t="str">
        <f t="shared" si="62"/>
        <v>-</v>
      </c>
      <c r="O343" s="115" t="str">
        <f t="shared" si="62"/>
        <v>-</v>
      </c>
      <c r="P343" s="115" t="str">
        <f t="shared" si="62"/>
        <v>-</v>
      </c>
      <c r="Q343" s="115" t="str">
        <f t="shared" si="62"/>
        <v>-</v>
      </c>
      <c r="R343" s="115" t="str">
        <f t="shared" si="62"/>
        <v>-</v>
      </c>
      <c r="S343" s="115">
        <f t="shared" si="62"/>
        <v>9</v>
      </c>
      <c r="T343" s="115" t="str">
        <f t="shared" si="62"/>
        <v>-</v>
      </c>
      <c r="U343" s="115" t="str">
        <f t="shared" si="62"/>
        <v>-</v>
      </c>
      <c r="V343" s="115" t="str">
        <f t="shared" si="62"/>
        <v>-</v>
      </c>
      <c r="W343" s="115" t="str">
        <f t="shared" si="62"/>
        <v>-</v>
      </c>
      <c r="X343" s="115">
        <f t="shared" si="62"/>
        <v>8</v>
      </c>
      <c r="Y343" s="115" t="str">
        <f t="shared" si="61"/>
        <v>-</v>
      </c>
      <c r="Z343" s="115">
        <f t="shared" si="61"/>
        <v>9</v>
      </c>
      <c r="AA343" s="115" t="str">
        <f t="shared" si="61"/>
        <v>-</v>
      </c>
      <c r="AB343" s="115" t="str">
        <f t="shared" si="61"/>
        <v>-</v>
      </c>
      <c r="AC343" s="115" t="str">
        <f t="shared" si="61"/>
        <v>-</v>
      </c>
      <c r="AD343" s="115" t="str">
        <f t="shared" si="61"/>
        <v>-</v>
      </c>
      <c r="AE343" s="115">
        <f t="shared" si="61"/>
        <v>5</v>
      </c>
      <c r="AF343" s="115" t="str">
        <f t="shared" si="58"/>
        <v>-</v>
      </c>
      <c r="AG343" s="115" t="str">
        <f t="shared" si="58"/>
        <v>-</v>
      </c>
      <c r="AH343" s="115" t="str">
        <f t="shared" si="58"/>
        <v>-</v>
      </c>
      <c r="AI343" s="115" t="str">
        <f t="shared" si="58"/>
        <v>-</v>
      </c>
      <c r="AJ343" s="115">
        <f t="shared" si="58"/>
        <v>7</v>
      </c>
      <c r="AK343" s="115">
        <f t="shared" si="58"/>
        <v>7</v>
      </c>
      <c r="AL343" s="115">
        <f t="shared" si="58"/>
        <v>4</v>
      </c>
      <c r="AM343" s="115" t="str">
        <f t="shared" si="58"/>
        <v>-</v>
      </c>
      <c r="AN343" s="115">
        <f t="shared" si="58"/>
        <v>8</v>
      </c>
      <c r="AO343" s="115" t="str">
        <f t="shared" si="61"/>
        <v>-</v>
      </c>
      <c r="AP343" s="115" t="str">
        <f t="shared" si="59"/>
        <v>-</v>
      </c>
      <c r="AQ343" s="115" t="str">
        <f t="shared" si="59"/>
        <v>-</v>
      </c>
      <c r="AR343" s="115" t="str">
        <f t="shared" si="59"/>
        <v>-</v>
      </c>
      <c r="AS343" s="115" t="str">
        <f t="shared" si="59"/>
        <v>-</v>
      </c>
      <c r="AT343" s="115" t="str">
        <f t="shared" si="59"/>
        <v>-</v>
      </c>
      <c r="AU343" s="115" t="str">
        <f t="shared" si="59"/>
        <v>-</v>
      </c>
      <c r="AV343" s="115" t="str">
        <f t="shared" si="59"/>
        <v>-</v>
      </c>
      <c r="AW343" s="115" t="str">
        <f t="shared" si="59"/>
        <v>-</v>
      </c>
      <c r="AX343" s="115" t="str">
        <f t="shared" si="59"/>
        <v>-</v>
      </c>
      <c r="AY343" s="115" t="str">
        <f t="shared" si="61"/>
        <v>-</v>
      </c>
      <c r="AZ343" s="115" t="str">
        <f t="shared" si="61"/>
        <v>-</v>
      </c>
      <c r="BA343" s="115">
        <f t="shared" si="61"/>
        <v>5</v>
      </c>
      <c r="BB343" s="115" t="str">
        <f t="shared" si="61"/>
        <v>-</v>
      </c>
      <c r="BC343" s="115">
        <f t="shared" si="61"/>
        <v>7</v>
      </c>
      <c r="BD343" s="115" t="str">
        <f t="shared" si="61"/>
        <v>-</v>
      </c>
      <c r="BE343" s="115">
        <f t="shared" si="61"/>
        <v>8</v>
      </c>
      <c r="BF343" s="115" t="str">
        <f t="shared" si="61"/>
        <v>-</v>
      </c>
      <c r="BG343" s="115" t="str">
        <f t="shared" si="61"/>
        <v>-</v>
      </c>
      <c r="BH343" s="116">
        <f t="shared" si="46"/>
        <v>14</v>
      </c>
      <c r="BI343" s="114">
        <f>IFERROR(AVERAGE(B343:BG343)+0.0000001*классы!J50,"-")</f>
        <v>7.0714285714287799</v>
      </c>
      <c r="BJ343" s="115">
        <f t="shared" si="47"/>
        <v>13</v>
      </c>
      <c r="BL343" s="75">
        <f t="shared" si="52"/>
        <v>48</v>
      </c>
      <c r="BM343" s="395">
        <f t="shared" si="48"/>
        <v>7.0714285714287799</v>
      </c>
      <c r="BN343">
        <f t="shared" si="49"/>
        <v>15</v>
      </c>
      <c r="BO343">
        <f t="shared" si="50"/>
        <v>14</v>
      </c>
    </row>
    <row r="344" spans="1:67">
      <c r="A344" s="38">
        <f t="shared" si="51"/>
        <v>49</v>
      </c>
      <c r="B344" s="115" t="str">
        <f t="shared" si="62"/>
        <v>-</v>
      </c>
      <c r="C344" s="115" t="str">
        <f t="shared" si="62"/>
        <v>-</v>
      </c>
      <c r="D344" s="115" t="str">
        <f t="shared" si="62"/>
        <v>-</v>
      </c>
      <c r="E344" s="115">
        <f t="shared" si="62"/>
        <v>9</v>
      </c>
      <c r="F344" s="115">
        <f t="shared" si="62"/>
        <v>5</v>
      </c>
      <c r="G344" s="115" t="str">
        <f t="shared" si="62"/>
        <v>-</v>
      </c>
      <c r="H344" s="115" t="str">
        <f t="shared" si="62"/>
        <v>-</v>
      </c>
      <c r="I344" s="115">
        <f t="shared" si="62"/>
        <v>7</v>
      </c>
      <c r="J344" s="115" t="str">
        <f t="shared" si="62"/>
        <v>-</v>
      </c>
      <c r="K344" s="115" t="str">
        <f t="shared" si="62"/>
        <v>-</v>
      </c>
      <c r="L344" s="115" t="str">
        <f t="shared" si="62"/>
        <v>-</v>
      </c>
      <c r="M344" s="115" t="str">
        <f t="shared" si="62"/>
        <v>-</v>
      </c>
      <c r="N344" s="115" t="str">
        <f t="shared" si="62"/>
        <v>-</v>
      </c>
      <c r="O344" s="115" t="str">
        <f t="shared" si="62"/>
        <v>-</v>
      </c>
      <c r="P344" s="115" t="str">
        <f t="shared" si="62"/>
        <v>-</v>
      </c>
      <c r="Q344" s="115" t="str">
        <f t="shared" si="62"/>
        <v>-</v>
      </c>
      <c r="R344" s="115" t="str">
        <f t="shared" si="62"/>
        <v>-</v>
      </c>
      <c r="S344" s="115">
        <f t="shared" si="62"/>
        <v>9</v>
      </c>
      <c r="T344" s="115" t="str">
        <f t="shared" si="62"/>
        <v>-</v>
      </c>
      <c r="U344" s="115" t="str">
        <f t="shared" si="62"/>
        <v>-</v>
      </c>
      <c r="V344" s="115" t="str">
        <f t="shared" si="62"/>
        <v>-</v>
      </c>
      <c r="W344" s="115" t="str">
        <f t="shared" si="62"/>
        <v>-</v>
      </c>
      <c r="X344" s="115">
        <f t="shared" si="62"/>
        <v>9</v>
      </c>
      <c r="Y344" s="115" t="str">
        <f t="shared" si="61"/>
        <v>-</v>
      </c>
      <c r="Z344" s="115">
        <f t="shared" si="61"/>
        <v>8</v>
      </c>
      <c r="AA344" s="115" t="str">
        <f t="shared" si="61"/>
        <v>-</v>
      </c>
      <c r="AB344" s="115" t="str">
        <f t="shared" si="61"/>
        <v>-</v>
      </c>
      <c r="AC344" s="115" t="str">
        <f t="shared" si="61"/>
        <v>-</v>
      </c>
      <c r="AD344" s="115" t="str">
        <f t="shared" si="61"/>
        <v>-</v>
      </c>
      <c r="AE344" s="115">
        <f t="shared" si="61"/>
        <v>7</v>
      </c>
      <c r="AF344" s="115" t="str">
        <f t="shared" si="58"/>
        <v>-</v>
      </c>
      <c r="AG344" s="115" t="str">
        <f t="shared" si="58"/>
        <v>-</v>
      </c>
      <c r="AH344" s="115" t="str">
        <f t="shared" si="58"/>
        <v>-</v>
      </c>
      <c r="AI344" s="115" t="str">
        <f t="shared" si="58"/>
        <v>-</v>
      </c>
      <c r="AJ344" s="115" t="str">
        <f t="shared" si="58"/>
        <v>-</v>
      </c>
      <c r="AK344" s="115">
        <f t="shared" si="58"/>
        <v>6</v>
      </c>
      <c r="AL344" s="115">
        <f t="shared" si="58"/>
        <v>5</v>
      </c>
      <c r="AM344" s="115" t="str">
        <f t="shared" si="58"/>
        <v>-</v>
      </c>
      <c r="AN344" s="115">
        <f t="shared" si="58"/>
        <v>7</v>
      </c>
      <c r="AO344" s="115" t="str">
        <f t="shared" si="61"/>
        <v>-</v>
      </c>
      <c r="AP344" s="115" t="str">
        <f t="shared" si="59"/>
        <v>-</v>
      </c>
      <c r="AQ344" s="115" t="str">
        <f t="shared" si="59"/>
        <v>-</v>
      </c>
      <c r="AR344" s="115" t="str">
        <f t="shared" si="59"/>
        <v>-</v>
      </c>
      <c r="AS344" s="115" t="str">
        <f t="shared" si="59"/>
        <v>-</v>
      </c>
      <c r="AT344" s="115" t="str">
        <f t="shared" si="59"/>
        <v>-</v>
      </c>
      <c r="AU344" s="115" t="str">
        <f t="shared" si="59"/>
        <v>-</v>
      </c>
      <c r="AV344" s="115" t="str">
        <f t="shared" si="59"/>
        <v>-</v>
      </c>
      <c r="AW344" s="115" t="str">
        <f t="shared" si="59"/>
        <v>-</v>
      </c>
      <c r="AX344" s="115" t="str">
        <f t="shared" si="59"/>
        <v>-</v>
      </c>
      <c r="AY344" s="115" t="str">
        <f t="shared" si="61"/>
        <v>-</v>
      </c>
      <c r="AZ344" s="115" t="str">
        <f t="shared" si="61"/>
        <v>-</v>
      </c>
      <c r="BA344" s="115">
        <f t="shared" si="61"/>
        <v>6</v>
      </c>
      <c r="BB344" s="115" t="str">
        <f t="shared" si="61"/>
        <v>-</v>
      </c>
      <c r="BC344" s="115" t="str">
        <f t="shared" si="61"/>
        <v>-</v>
      </c>
      <c r="BD344" s="115" t="str">
        <f t="shared" si="61"/>
        <v>-</v>
      </c>
      <c r="BE344" s="115">
        <f t="shared" si="61"/>
        <v>10</v>
      </c>
      <c r="BF344" s="115" t="str">
        <f t="shared" si="61"/>
        <v>-</v>
      </c>
      <c r="BG344" s="115" t="str">
        <f t="shared" si="61"/>
        <v>-</v>
      </c>
      <c r="BH344" s="116">
        <f t="shared" si="46"/>
        <v>12</v>
      </c>
      <c r="BI344" s="114">
        <f>IFERROR(AVERAGE(B344:BG344)+0.0000001*классы!J51,"-")</f>
        <v>7.3333334333335367</v>
      </c>
      <c r="BJ344" s="115">
        <f t="shared" si="47"/>
        <v>8</v>
      </c>
      <c r="BL344" s="75">
        <f t="shared" si="52"/>
        <v>49</v>
      </c>
      <c r="BM344" s="395">
        <f t="shared" si="48"/>
        <v>7.3333334333335367</v>
      </c>
      <c r="BN344">
        <f t="shared" si="49"/>
        <v>14</v>
      </c>
      <c r="BO344">
        <f t="shared" si="50"/>
        <v>12</v>
      </c>
    </row>
    <row r="345" spans="1:67">
      <c r="A345" s="38">
        <f t="shared" si="51"/>
        <v>50</v>
      </c>
      <c r="B345" s="115" t="str">
        <f t="shared" si="62"/>
        <v>-</v>
      </c>
      <c r="C345" s="115" t="str">
        <f t="shared" si="62"/>
        <v>-</v>
      </c>
      <c r="D345" s="115" t="str">
        <f t="shared" si="62"/>
        <v>-</v>
      </c>
      <c r="E345" s="115">
        <f t="shared" si="62"/>
        <v>4</v>
      </c>
      <c r="F345" s="115">
        <f t="shared" si="62"/>
        <v>8</v>
      </c>
      <c r="G345" s="115" t="str">
        <f t="shared" si="62"/>
        <v>-</v>
      </c>
      <c r="H345" s="115" t="str">
        <f t="shared" si="62"/>
        <v>-</v>
      </c>
      <c r="I345" s="115">
        <f t="shared" si="62"/>
        <v>8</v>
      </c>
      <c r="J345" s="115" t="str">
        <f t="shared" si="62"/>
        <v>-</v>
      </c>
      <c r="K345" s="115" t="str">
        <f t="shared" si="62"/>
        <v>-</v>
      </c>
      <c r="L345" s="115" t="str">
        <f t="shared" si="62"/>
        <v>-</v>
      </c>
      <c r="M345" s="115" t="str">
        <f t="shared" si="62"/>
        <v>-</v>
      </c>
      <c r="N345" s="115" t="str">
        <f t="shared" si="62"/>
        <v>-</v>
      </c>
      <c r="O345" s="115" t="str">
        <f t="shared" si="62"/>
        <v>-</v>
      </c>
      <c r="P345" s="115" t="str">
        <f t="shared" si="62"/>
        <v>-</v>
      </c>
      <c r="Q345" s="115" t="str">
        <f t="shared" si="62"/>
        <v>-</v>
      </c>
      <c r="R345" s="115" t="str">
        <f t="shared" si="62"/>
        <v>-</v>
      </c>
      <c r="S345" s="115">
        <f t="shared" si="62"/>
        <v>10</v>
      </c>
      <c r="T345" s="115" t="str">
        <f t="shared" si="62"/>
        <v>-</v>
      </c>
      <c r="U345" s="115" t="str">
        <f t="shared" si="62"/>
        <v>-</v>
      </c>
      <c r="V345" s="115" t="str">
        <f t="shared" si="62"/>
        <v>-</v>
      </c>
      <c r="W345" s="115" t="str">
        <f t="shared" si="62"/>
        <v>-</v>
      </c>
      <c r="X345" s="115">
        <f t="shared" si="62"/>
        <v>9</v>
      </c>
      <c r="Y345" s="115" t="str">
        <f t="shared" si="61"/>
        <v>-</v>
      </c>
      <c r="Z345" s="115">
        <f t="shared" si="61"/>
        <v>8</v>
      </c>
      <c r="AA345" s="115" t="str">
        <f t="shared" si="61"/>
        <v>-</v>
      </c>
      <c r="AB345" s="115" t="str">
        <f t="shared" si="61"/>
        <v>-</v>
      </c>
      <c r="AC345" s="115" t="str">
        <f t="shared" si="61"/>
        <v>-</v>
      </c>
      <c r="AD345" s="115" t="str">
        <f t="shared" si="61"/>
        <v>-</v>
      </c>
      <c r="AE345" s="115">
        <f t="shared" si="61"/>
        <v>8</v>
      </c>
      <c r="AF345" s="115" t="str">
        <f t="shared" si="58"/>
        <v>-</v>
      </c>
      <c r="AG345" s="115" t="str">
        <f t="shared" si="58"/>
        <v>-</v>
      </c>
      <c r="AH345" s="115" t="str">
        <f t="shared" si="58"/>
        <v>-</v>
      </c>
      <c r="AI345" s="115" t="str">
        <f t="shared" si="58"/>
        <v>-</v>
      </c>
      <c r="AJ345" s="115" t="str">
        <f t="shared" si="58"/>
        <v>-</v>
      </c>
      <c r="AK345" s="115">
        <f t="shared" si="58"/>
        <v>6</v>
      </c>
      <c r="AL345" s="115">
        <f t="shared" si="58"/>
        <v>6</v>
      </c>
      <c r="AM345" s="115" t="str">
        <f t="shared" si="58"/>
        <v>-</v>
      </c>
      <c r="AN345" s="115">
        <f t="shared" si="58"/>
        <v>8</v>
      </c>
      <c r="AO345" s="115" t="str">
        <f t="shared" si="61"/>
        <v>-</v>
      </c>
      <c r="AP345" s="115" t="str">
        <f t="shared" si="59"/>
        <v>-</v>
      </c>
      <c r="AQ345" s="115" t="str">
        <f t="shared" si="59"/>
        <v>-</v>
      </c>
      <c r="AR345" s="115" t="str">
        <f t="shared" si="59"/>
        <v>-</v>
      </c>
      <c r="AS345" s="115">
        <f t="shared" si="59"/>
        <v>9</v>
      </c>
      <c r="AT345" s="115" t="str">
        <f t="shared" si="59"/>
        <v>-</v>
      </c>
      <c r="AU345" s="115" t="str">
        <f t="shared" si="59"/>
        <v>-</v>
      </c>
      <c r="AV345" s="115" t="str">
        <f t="shared" si="59"/>
        <v>-</v>
      </c>
      <c r="AW345" s="115" t="str">
        <f t="shared" si="59"/>
        <v>-</v>
      </c>
      <c r="AX345" s="115" t="str">
        <f t="shared" si="59"/>
        <v>-</v>
      </c>
      <c r="AY345" s="115" t="str">
        <f t="shared" si="61"/>
        <v>-</v>
      </c>
      <c r="AZ345" s="115" t="str">
        <f t="shared" si="61"/>
        <v>-</v>
      </c>
      <c r="BA345" s="115">
        <f t="shared" si="61"/>
        <v>8</v>
      </c>
      <c r="BB345" s="115" t="str">
        <f t="shared" si="61"/>
        <v>-</v>
      </c>
      <c r="BC345" s="115" t="str">
        <f t="shared" si="61"/>
        <v>-</v>
      </c>
      <c r="BD345" s="115" t="str">
        <f t="shared" si="61"/>
        <v>-</v>
      </c>
      <c r="BE345" s="115">
        <f t="shared" si="61"/>
        <v>9</v>
      </c>
      <c r="BF345" s="115" t="str">
        <f t="shared" si="61"/>
        <v>-</v>
      </c>
      <c r="BG345" s="115" t="str">
        <f t="shared" si="61"/>
        <v>-</v>
      </c>
      <c r="BH345" s="116">
        <f t="shared" si="46"/>
        <v>13</v>
      </c>
      <c r="BI345" s="114">
        <f>IFERROR(AVERAGE(B345:BG345)+0.0000001*классы!J52,"-")</f>
        <v>7.7692312692309695</v>
      </c>
      <c r="BJ345" s="115">
        <f t="shared" si="47"/>
        <v>6</v>
      </c>
      <c r="BL345" s="75">
        <f t="shared" si="52"/>
        <v>50</v>
      </c>
      <c r="BM345" s="395">
        <f t="shared" si="48"/>
        <v>7.7692312692309695</v>
      </c>
      <c r="BN345">
        <f t="shared" si="49"/>
        <v>16</v>
      </c>
      <c r="BO345">
        <f t="shared" si="50"/>
        <v>13</v>
      </c>
    </row>
    <row r="346" spans="1:67">
      <c r="A346" s="38">
        <f t="shared" si="51"/>
        <v>51</v>
      </c>
      <c r="B346" s="115" t="str">
        <f t="shared" si="62"/>
        <v>-</v>
      </c>
      <c r="C346" s="115" t="str">
        <f t="shared" si="62"/>
        <v>-</v>
      </c>
      <c r="D346" s="115" t="str">
        <f t="shared" si="62"/>
        <v>-</v>
      </c>
      <c r="E346" s="115">
        <f t="shared" si="62"/>
        <v>4</v>
      </c>
      <c r="F346" s="115">
        <f t="shared" si="62"/>
        <v>7</v>
      </c>
      <c r="G346" s="115" t="str">
        <f t="shared" si="62"/>
        <v>-</v>
      </c>
      <c r="H346" s="115" t="str">
        <f t="shared" si="62"/>
        <v>-</v>
      </c>
      <c r="I346" s="115">
        <f t="shared" si="62"/>
        <v>5</v>
      </c>
      <c r="J346" s="115" t="str">
        <f t="shared" si="62"/>
        <v>-</v>
      </c>
      <c r="K346" s="115" t="str">
        <f t="shared" si="62"/>
        <v>-</v>
      </c>
      <c r="L346" s="115" t="str">
        <f t="shared" si="62"/>
        <v>-</v>
      </c>
      <c r="M346" s="115" t="str">
        <f t="shared" si="62"/>
        <v>-</v>
      </c>
      <c r="N346" s="115" t="str">
        <f t="shared" si="62"/>
        <v>-</v>
      </c>
      <c r="O346" s="115" t="str">
        <f t="shared" si="62"/>
        <v>-</v>
      </c>
      <c r="P346" s="115" t="str">
        <f t="shared" si="62"/>
        <v>-</v>
      </c>
      <c r="Q346" s="115" t="str">
        <f t="shared" si="62"/>
        <v>-</v>
      </c>
      <c r="R346" s="115" t="str">
        <f t="shared" si="62"/>
        <v>-</v>
      </c>
      <c r="S346" s="115">
        <f t="shared" si="62"/>
        <v>7</v>
      </c>
      <c r="T346" s="115" t="str">
        <f t="shared" si="62"/>
        <v>-</v>
      </c>
      <c r="U346" s="115" t="str">
        <f t="shared" si="62"/>
        <v>-</v>
      </c>
      <c r="V346" s="115" t="str">
        <f t="shared" si="62"/>
        <v>-</v>
      </c>
      <c r="W346" s="115" t="str">
        <f t="shared" si="62"/>
        <v>-</v>
      </c>
      <c r="X346" s="115" t="str">
        <f t="shared" si="62"/>
        <v>-</v>
      </c>
      <c r="Y346" s="115" t="str">
        <f t="shared" si="61"/>
        <v>-</v>
      </c>
      <c r="Z346" s="115">
        <f t="shared" si="61"/>
        <v>7</v>
      </c>
      <c r="AA346" s="115" t="str">
        <f t="shared" si="61"/>
        <v>-</v>
      </c>
      <c r="AB346" s="115" t="str">
        <f t="shared" si="61"/>
        <v>-</v>
      </c>
      <c r="AC346" s="115" t="str">
        <f t="shared" si="61"/>
        <v>-</v>
      </c>
      <c r="AD346" s="115" t="str">
        <f t="shared" si="61"/>
        <v>-</v>
      </c>
      <c r="AE346" s="115">
        <f t="shared" si="61"/>
        <v>6</v>
      </c>
      <c r="AF346" s="115" t="str">
        <f t="shared" si="58"/>
        <v>-</v>
      </c>
      <c r="AG346" s="115" t="str">
        <f t="shared" si="58"/>
        <v>-</v>
      </c>
      <c r="AH346" s="115" t="str">
        <f t="shared" si="58"/>
        <v>-</v>
      </c>
      <c r="AI346" s="115" t="str">
        <f t="shared" si="58"/>
        <v>-</v>
      </c>
      <c r="AJ346" s="115" t="str">
        <f t="shared" si="58"/>
        <v>-</v>
      </c>
      <c r="AK346" s="115">
        <f t="shared" si="58"/>
        <v>6</v>
      </c>
      <c r="AL346" s="115">
        <f t="shared" si="58"/>
        <v>6</v>
      </c>
      <c r="AM346" s="115" t="str">
        <f t="shared" si="58"/>
        <v>-</v>
      </c>
      <c r="AN346" s="115">
        <f t="shared" si="58"/>
        <v>7</v>
      </c>
      <c r="AO346" s="115" t="str">
        <f t="shared" si="61"/>
        <v>-</v>
      </c>
      <c r="AP346" s="115" t="str">
        <f t="shared" si="59"/>
        <v>-</v>
      </c>
      <c r="AQ346" s="115" t="str">
        <f t="shared" si="59"/>
        <v>-</v>
      </c>
      <c r="AR346" s="115" t="str">
        <f t="shared" si="59"/>
        <v>-</v>
      </c>
      <c r="AS346" s="115" t="str">
        <f t="shared" si="59"/>
        <v>-</v>
      </c>
      <c r="AT346" s="115" t="str">
        <f t="shared" si="59"/>
        <v>-</v>
      </c>
      <c r="AU346" s="115" t="str">
        <f t="shared" si="59"/>
        <v>-</v>
      </c>
      <c r="AV346" s="115" t="str">
        <f t="shared" si="59"/>
        <v>-</v>
      </c>
      <c r="AW346" s="115" t="str">
        <f t="shared" si="59"/>
        <v>-</v>
      </c>
      <c r="AX346" s="115" t="str">
        <f t="shared" si="59"/>
        <v>-</v>
      </c>
      <c r="AY346" s="115" t="str">
        <f t="shared" si="61"/>
        <v>-</v>
      </c>
      <c r="AZ346" s="115" t="str">
        <f t="shared" si="61"/>
        <v>-</v>
      </c>
      <c r="BA346" s="115">
        <f t="shared" si="61"/>
        <v>7</v>
      </c>
      <c r="BB346" s="115" t="str">
        <f t="shared" si="61"/>
        <v>-</v>
      </c>
      <c r="BC346" s="115">
        <f t="shared" si="61"/>
        <v>8</v>
      </c>
      <c r="BD346" s="115" t="str">
        <f t="shared" si="61"/>
        <v>-</v>
      </c>
      <c r="BE346" s="115">
        <f t="shared" si="61"/>
        <v>8</v>
      </c>
      <c r="BF346" s="115" t="str">
        <f t="shared" si="61"/>
        <v>-</v>
      </c>
      <c r="BG346" s="115" t="str">
        <f t="shared" si="61"/>
        <v>-</v>
      </c>
      <c r="BH346" s="116">
        <f t="shared" si="46"/>
        <v>12</v>
      </c>
      <c r="BI346" s="114">
        <f>IFERROR(AVERAGE(B346:BG346)+0.0000001*классы!J53,"-")</f>
        <v>6.500000200000196</v>
      </c>
      <c r="BJ346" s="115">
        <f t="shared" si="47"/>
        <v>20</v>
      </c>
      <c r="BL346" s="75">
        <f t="shared" si="52"/>
        <v>51</v>
      </c>
      <c r="BM346" s="395">
        <f t="shared" si="48"/>
        <v>6.500000200000196</v>
      </c>
      <c r="BN346">
        <f t="shared" si="49"/>
        <v>14</v>
      </c>
      <c r="BO346">
        <f t="shared" si="50"/>
        <v>12</v>
      </c>
    </row>
    <row r="347" spans="1:67">
      <c r="A347" s="38">
        <f t="shared" si="51"/>
        <v>52</v>
      </c>
      <c r="B347" s="115" t="str">
        <f t="shared" si="62"/>
        <v>-</v>
      </c>
      <c r="C347" s="115" t="str">
        <f t="shared" si="62"/>
        <v>-</v>
      </c>
      <c r="D347" s="115" t="str">
        <f t="shared" si="62"/>
        <v>-</v>
      </c>
      <c r="E347" s="115" t="str">
        <f t="shared" si="62"/>
        <v>-</v>
      </c>
      <c r="F347" s="115" t="str">
        <f t="shared" si="62"/>
        <v>-</v>
      </c>
      <c r="G347" s="115" t="str">
        <f t="shared" si="62"/>
        <v>-</v>
      </c>
      <c r="H347" s="115" t="str">
        <f t="shared" si="62"/>
        <v>-</v>
      </c>
      <c r="I347" s="115" t="str">
        <f t="shared" si="62"/>
        <v>-</v>
      </c>
      <c r="J347" s="115" t="str">
        <f t="shared" si="62"/>
        <v>-</v>
      </c>
      <c r="K347" s="115" t="str">
        <f t="shared" si="62"/>
        <v>-</v>
      </c>
      <c r="L347" s="115" t="str">
        <f t="shared" si="62"/>
        <v>-</v>
      </c>
      <c r="M347" s="115" t="str">
        <f t="shared" si="62"/>
        <v>-</v>
      </c>
      <c r="N347" s="115" t="str">
        <f t="shared" si="62"/>
        <v>-</v>
      </c>
      <c r="O347" s="115" t="str">
        <f t="shared" si="62"/>
        <v>-</v>
      </c>
      <c r="P347" s="115" t="str">
        <f t="shared" si="62"/>
        <v>-</v>
      </c>
      <c r="Q347" s="115" t="str">
        <f t="shared" si="62"/>
        <v>-</v>
      </c>
      <c r="R347" s="115" t="str">
        <f t="shared" si="62"/>
        <v>-</v>
      </c>
      <c r="S347" s="115" t="str">
        <f t="shared" si="62"/>
        <v>-</v>
      </c>
      <c r="T347" s="115" t="str">
        <f t="shared" si="62"/>
        <v>-</v>
      </c>
      <c r="U347" s="115" t="str">
        <f t="shared" si="62"/>
        <v>-</v>
      </c>
      <c r="V347" s="115" t="str">
        <f t="shared" si="62"/>
        <v>-</v>
      </c>
      <c r="W347" s="115" t="str">
        <f t="shared" si="62"/>
        <v>-</v>
      </c>
      <c r="X347" s="115" t="str">
        <f t="shared" si="62"/>
        <v>-</v>
      </c>
      <c r="Y347" s="115" t="str">
        <f t="shared" si="61"/>
        <v>-</v>
      </c>
      <c r="Z347" s="115" t="str">
        <f t="shared" si="61"/>
        <v>-</v>
      </c>
      <c r="AA347" s="115" t="str">
        <f t="shared" si="61"/>
        <v>-</v>
      </c>
      <c r="AB347" s="115" t="str">
        <f t="shared" si="61"/>
        <v>-</v>
      </c>
      <c r="AC347" s="115" t="str">
        <f t="shared" si="61"/>
        <v>-</v>
      </c>
      <c r="AD347" s="115" t="str">
        <f t="shared" si="61"/>
        <v>-</v>
      </c>
      <c r="AE347" s="115" t="str">
        <f t="shared" si="61"/>
        <v>-</v>
      </c>
      <c r="AF347" s="115" t="str">
        <f t="shared" si="58"/>
        <v>-</v>
      </c>
      <c r="AG347" s="115" t="str">
        <f t="shared" si="58"/>
        <v>-</v>
      </c>
      <c r="AH347" s="115" t="str">
        <f t="shared" si="58"/>
        <v>-</v>
      </c>
      <c r="AI347" s="115" t="str">
        <f t="shared" si="58"/>
        <v>-</v>
      </c>
      <c r="AJ347" s="115" t="str">
        <f t="shared" si="58"/>
        <v>-</v>
      </c>
      <c r="AK347" s="115" t="str">
        <f t="shared" si="58"/>
        <v>-</v>
      </c>
      <c r="AL347" s="115" t="str">
        <f t="shared" si="58"/>
        <v>-</v>
      </c>
      <c r="AM347" s="115" t="str">
        <f t="shared" si="58"/>
        <v>-</v>
      </c>
      <c r="AN347" s="115" t="str">
        <f t="shared" si="58"/>
        <v>-</v>
      </c>
      <c r="AO347" s="115" t="str">
        <f t="shared" si="61"/>
        <v>-</v>
      </c>
      <c r="AP347" s="115" t="str">
        <f t="shared" si="59"/>
        <v>-</v>
      </c>
      <c r="AQ347" s="115" t="str">
        <f t="shared" si="59"/>
        <v>-</v>
      </c>
      <c r="AR347" s="115" t="str">
        <f t="shared" si="59"/>
        <v>-</v>
      </c>
      <c r="AS347" s="115" t="str">
        <f t="shared" si="59"/>
        <v>-</v>
      </c>
      <c r="AT347" s="115" t="str">
        <f t="shared" si="59"/>
        <v>-</v>
      </c>
      <c r="AU347" s="115" t="str">
        <f t="shared" si="59"/>
        <v>-</v>
      </c>
      <c r="AV347" s="115" t="str">
        <f t="shared" si="59"/>
        <v>-</v>
      </c>
      <c r="AW347" s="115" t="str">
        <f t="shared" si="59"/>
        <v>-</v>
      </c>
      <c r="AX347" s="115" t="str">
        <f t="shared" si="59"/>
        <v>-</v>
      </c>
      <c r="AY347" s="115" t="str">
        <f t="shared" si="61"/>
        <v>-</v>
      </c>
      <c r="AZ347" s="115" t="str">
        <f t="shared" si="61"/>
        <v>-</v>
      </c>
      <c r="BA347" s="115" t="str">
        <f t="shared" si="61"/>
        <v>-</v>
      </c>
      <c r="BB347" s="115" t="str">
        <f t="shared" si="61"/>
        <v>-</v>
      </c>
      <c r="BC347" s="115" t="str">
        <f t="shared" si="61"/>
        <v>-</v>
      </c>
      <c r="BD347" s="115" t="str">
        <f t="shared" si="61"/>
        <v>-</v>
      </c>
      <c r="BE347" s="115" t="str">
        <f t="shared" si="61"/>
        <v>-</v>
      </c>
      <c r="BF347" s="115" t="str">
        <f t="shared" si="61"/>
        <v>-</v>
      </c>
      <c r="BG347" s="115" t="str">
        <f t="shared" si="61"/>
        <v>-</v>
      </c>
      <c r="BH347" s="116">
        <f t="shared" si="46"/>
        <v>0</v>
      </c>
      <c r="BI347" s="114" t="str">
        <f>IFERROR(AVERAGE(B347:BG347)+0.0000001*классы!J54,"-")</f>
        <v>-</v>
      </c>
      <c r="BJ347" s="115" t="str">
        <f t="shared" si="47"/>
        <v>-</v>
      </c>
      <c r="BL347" s="75">
        <f t="shared" si="52"/>
        <v>52</v>
      </c>
      <c r="BM347" s="395" t="str">
        <f t="shared" si="48"/>
        <v>-</v>
      </c>
      <c r="BN347">
        <f t="shared" si="49"/>
        <v>0</v>
      </c>
      <c r="BO347">
        <f t="shared" si="50"/>
        <v>0</v>
      </c>
    </row>
    <row r="348" spans="1:67">
      <c r="A348" s="38">
        <f t="shared" si="51"/>
        <v>53</v>
      </c>
      <c r="B348" s="115" t="str">
        <f t="shared" si="62"/>
        <v>-</v>
      </c>
      <c r="C348" s="115" t="str">
        <f t="shared" si="62"/>
        <v>-</v>
      </c>
      <c r="D348" s="115" t="str">
        <f t="shared" si="62"/>
        <v>-</v>
      </c>
      <c r="E348" s="115" t="str">
        <f t="shared" si="62"/>
        <v>-</v>
      </c>
      <c r="F348" s="115" t="str">
        <f t="shared" si="62"/>
        <v>-</v>
      </c>
      <c r="G348" s="115" t="str">
        <f t="shared" si="62"/>
        <v>-</v>
      </c>
      <c r="H348" s="115" t="str">
        <f t="shared" si="62"/>
        <v>-</v>
      </c>
      <c r="I348" s="115" t="str">
        <f t="shared" si="62"/>
        <v>-</v>
      </c>
      <c r="J348" s="115" t="str">
        <f t="shared" si="62"/>
        <v>-</v>
      </c>
      <c r="K348" s="115" t="str">
        <f t="shared" si="62"/>
        <v>-</v>
      </c>
      <c r="L348" s="115" t="str">
        <f t="shared" si="62"/>
        <v>-</v>
      </c>
      <c r="M348" s="115" t="str">
        <f t="shared" si="62"/>
        <v>-</v>
      </c>
      <c r="N348" s="115" t="str">
        <f t="shared" si="62"/>
        <v>-</v>
      </c>
      <c r="O348" s="115" t="str">
        <f t="shared" si="62"/>
        <v>-</v>
      </c>
      <c r="P348" s="115" t="str">
        <f t="shared" si="62"/>
        <v>-</v>
      </c>
      <c r="Q348" s="115" t="str">
        <f t="shared" si="62"/>
        <v>-</v>
      </c>
      <c r="R348" s="115" t="str">
        <f t="shared" si="62"/>
        <v>-</v>
      </c>
      <c r="S348" s="115" t="str">
        <f t="shared" si="62"/>
        <v>-</v>
      </c>
      <c r="T348" s="115" t="str">
        <f t="shared" si="62"/>
        <v>-</v>
      </c>
      <c r="U348" s="115" t="str">
        <f t="shared" si="62"/>
        <v>-</v>
      </c>
      <c r="V348" s="115" t="str">
        <f t="shared" si="62"/>
        <v>-</v>
      </c>
      <c r="W348" s="115" t="str">
        <f t="shared" si="62"/>
        <v>-</v>
      </c>
      <c r="X348" s="115" t="str">
        <f t="shared" si="62"/>
        <v>-</v>
      </c>
      <c r="Y348" s="115" t="str">
        <f t="shared" si="61"/>
        <v>-</v>
      </c>
      <c r="Z348" s="115" t="str">
        <f t="shared" si="61"/>
        <v>-</v>
      </c>
      <c r="AA348" s="115" t="str">
        <f t="shared" si="61"/>
        <v>-</v>
      </c>
      <c r="AB348" s="115" t="str">
        <f t="shared" si="61"/>
        <v>-</v>
      </c>
      <c r="AC348" s="115" t="str">
        <f t="shared" si="61"/>
        <v>-</v>
      </c>
      <c r="AD348" s="115" t="str">
        <f t="shared" si="61"/>
        <v>-</v>
      </c>
      <c r="AE348" s="115" t="str">
        <f t="shared" si="61"/>
        <v>-</v>
      </c>
      <c r="AF348" s="115" t="str">
        <f t="shared" si="58"/>
        <v>-</v>
      </c>
      <c r="AG348" s="115" t="str">
        <f t="shared" si="58"/>
        <v>-</v>
      </c>
      <c r="AH348" s="115" t="str">
        <f t="shared" si="58"/>
        <v>-</v>
      </c>
      <c r="AI348" s="115" t="str">
        <f t="shared" si="58"/>
        <v>-</v>
      </c>
      <c r="AJ348" s="115" t="str">
        <f t="shared" si="58"/>
        <v>-</v>
      </c>
      <c r="AK348" s="115" t="str">
        <f t="shared" si="58"/>
        <v>-</v>
      </c>
      <c r="AL348" s="115" t="str">
        <f t="shared" si="58"/>
        <v>-</v>
      </c>
      <c r="AM348" s="115" t="str">
        <f t="shared" si="58"/>
        <v>-</v>
      </c>
      <c r="AN348" s="115" t="str">
        <f t="shared" si="58"/>
        <v>-</v>
      </c>
      <c r="AO348" s="115" t="str">
        <f t="shared" si="61"/>
        <v>-</v>
      </c>
      <c r="AP348" s="115" t="str">
        <f t="shared" si="59"/>
        <v>-</v>
      </c>
      <c r="AQ348" s="115" t="str">
        <f t="shared" si="59"/>
        <v>-</v>
      </c>
      <c r="AR348" s="115" t="str">
        <f t="shared" si="59"/>
        <v>-</v>
      </c>
      <c r="AS348" s="115" t="str">
        <f t="shared" si="59"/>
        <v>-</v>
      </c>
      <c r="AT348" s="115" t="str">
        <f t="shared" si="59"/>
        <v>-</v>
      </c>
      <c r="AU348" s="115" t="str">
        <f t="shared" si="59"/>
        <v>-</v>
      </c>
      <c r="AV348" s="115" t="str">
        <f t="shared" si="59"/>
        <v>-</v>
      </c>
      <c r="AW348" s="115" t="str">
        <f t="shared" si="59"/>
        <v>-</v>
      </c>
      <c r="AX348" s="115" t="str">
        <f t="shared" si="59"/>
        <v>-</v>
      </c>
      <c r="AY348" s="115" t="str">
        <f t="shared" si="61"/>
        <v>-</v>
      </c>
      <c r="AZ348" s="115" t="str">
        <f t="shared" si="61"/>
        <v>-</v>
      </c>
      <c r="BA348" s="115" t="str">
        <f t="shared" si="61"/>
        <v>-</v>
      </c>
      <c r="BB348" s="115" t="str">
        <f t="shared" si="61"/>
        <v>-</v>
      </c>
      <c r="BC348" s="115" t="str">
        <f t="shared" si="61"/>
        <v>-</v>
      </c>
      <c r="BD348" s="115" t="str">
        <f t="shared" si="61"/>
        <v>-</v>
      </c>
      <c r="BE348" s="115" t="str">
        <f t="shared" si="61"/>
        <v>-</v>
      </c>
      <c r="BF348" s="115" t="str">
        <f t="shared" si="61"/>
        <v>-</v>
      </c>
      <c r="BG348" s="115" t="str">
        <f t="shared" si="61"/>
        <v>-</v>
      </c>
      <c r="BH348" s="116">
        <f t="shared" si="46"/>
        <v>0</v>
      </c>
      <c r="BI348" s="114" t="str">
        <f>IFERROR(AVERAGE(B348:BG348)+0.0000001*классы!J55,"-")</f>
        <v>-</v>
      </c>
      <c r="BJ348" s="115" t="str">
        <f t="shared" si="47"/>
        <v>-</v>
      </c>
      <c r="BL348" s="75">
        <f t="shared" si="52"/>
        <v>53</v>
      </c>
      <c r="BM348" s="395" t="str">
        <f t="shared" si="48"/>
        <v>-</v>
      </c>
      <c r="BN348">
        <f t="shared" si="49"/>
        <v>0</v>
      </c>
      <c r="BO348">
        <f t="shared" si="50"/>
        <v>0</v>
      </c>
    </row>
    <row r="349" spans="1:67">
      <c r="A349" s="38">
        <f t="shared" si="51"/>
        <v>54</v>
      </c>
      <c r="B349" s="115" t="str">
        <f t="shared" si="62"/>
        <v>-</v>
      </c>
      <c r="C349" s="115" t="str">
        <f t="shared" si="62"/>
        <v>-</v>
      </c>
      <c r="D349" s="115" t="str">
        <f t="shared" si="62"/>
        <v>-</v>
      </c>
      <c r="E349" s="115">
        <f t="shared" si="62"/>
        <v>4</v>
      </c>
      <c r="F349" s="115">
        <f t="shared" si="62"/>
        <v>6</v>
      </c>
      <c r="G349" s="115" t="str">
        <f t="shared" si="62"/>
        <v>-</v>
      </c>
      <c r="H349" s="115" t="str">
        <f t="shared" si="62"/>
        <v>-</v>
      </c>
      <c r="I349" s="115">
        <f t="shared" si="62"/>
        <v>3</v>
      </c>
      <c r="J349" s="115" t="str">
        <f t="shared" si="62"/>
        <v>-</v>
      </c>
      <c r="K349" s="115" t="str">
        <f t="shared" si="62"/>
        <v>-</v>
      </c>
      <c r="L349" s="115" t="str">
        <f t="shared" si="62"/>
        <v>-</v>
      </c>
      <c r="M349" s="115" t="str">
        <f t="shared" si="62"/>
        <v>-</v>
      </c>
      <c r="N349" s="115" t="str">
        <f t="shared" si="62"/>
        <v>-</v>
      </c>
      <c r="O349" s="115" t="str">
        <f t="shared" si="62"/>
        <v>-</v>
      </c>
      <c r="P349" s="115" t="str">
        <f t="shared" si="62"/>
        <v>-</v>
      </c>
      <c r="Q349" s="115" t="str">
        <f t="shared" si="62"/>
        <v>-</v>
      </c>
      <c r="R349" s="115" t="str">
        <f t="shared" si="62"/>
        <v>-</v>
      </c>
      <c r="S349" s="115">
        <f t="shared" si="62"/>
        <v>7</v>
      </c>
      <c r="T349" s="115" t="str">
        <f t="shared" si="62"/>
        <v>-</v>
      </c>
      <c r="U349" s="115" t="str">
        <f t="shared" si="62"/>
        <v>-</v>
      </c>
      <c r="V349" s="115" t="str">
        <f t="shared" si="62"/>
        <v>-</v>
      </c>
      <c r="W349" s="115" t="str">
        <f t="shared" si="62"/>
        <v>-</v>
      </c>
      <c r="X349" s="115" t="str">
        <f t="shared" si="62"/>
        <v>-</v>
      </c>
      <c r="Y349" s="115" t="str">
        <f t="shared" si="61"/>
        <v>-</v>
      </c>
      <c r="Z349" s="115">
        <f t="shared" si="61"/>
        <v>8</v>
      </c>
      <c r="AA349" s="115" t="str">
        <f t="shared" si="61"/>
        <v>-</v>
      </c>
      <c r="AB349" s="115" t="str">
        <f t="shared" si="61"/>
        <v>-</v>
      </c>
      <c r="AC349" s="115" t="str">
        <f t="shared" si="61"/>
        <v>-</v>
      </c>
      <c r="AD349" s="115" t="str">
        <f t="shared" si="61"/>
        <v>-</v>
      </c>
      <c r="AE349" s="115">
        <f t="shared" si="61"/>
        <v>4</v>
      </c>
      <c r="AF349" s="115" t="str">
        <f t="shared" si="58"/>
        <v>-</v>
      </c>
      <c r="AG349" s="115" t="str">
        <f t="shared" si="58"/>
        <v>-</v>
      </c>
      <c r="AH349" s="115" t="str">
        <f t="shared" si="58"/>
        <v>-</v>
      </c>
      <c r="AI349" s="115" t="str">
        <f t="shared" si="58"/>
        <v>-</v>
      </c>
      <c r="AJ349" s="115" t="str">
        <f t="shared" si="58"/>
        <v>-</v>
      </c>
      <c r="AK349" s="115">
        <f t="shared" si="58"/>
        <v>7</v>
      </c>
      <c r="AL349" s="115">
        <f t="shared" si="58"/>
        <v>4</v>
      </c>
      <c r="AM349" s="115" t="str">
        <f t="shared" si="58"/>
        <v>-</v>
      </c>
      <c r="AN349" s="115">
        <f t="shared" si="58"/>
        <v>6</v>
      </c>
      <c r="AO349" s="115" t="str">
        <f t="shared" si="61"/>
        <v>-</v>
      </c>
      <c r="AP349" s="115" t="str">
        <f t="shared" si="59"/>
        <v>-</v>
      </c>
      <c r="AQ349" s="115" t="str">
        <f t="shared" si="59"/>
        <v>-</v>
      </c>
      <c r="AR349" s="115" t="str">
        <f t="shared" si="59"/>
        <v>-</v>
      </c>
      <c r="AS349" s="115" t="str">
        <f t="shared" si="59"/>
        <v>-</v>
      </c>
      <c r="AT349" s="115" t="str">
        <f t="shared" si="59"/>
        <v>-</v>
      </c>
      <c r="AU349" s="115" t="str">
        <f t="shared" si="59"/>
        <v>-</v>
      </c>
      <c r="AV349" s="115" t="str">
        <f t="shared" si="59"/>
        <v>-</v>
      </c>
      <c r="AW349" s="115" t="str">
        <f t="shared" si="59"/>
        <v>-</v>
      </c>
      <c r="AX349" s="115" t="str">
        <f t="shared" si="59"/>
        <v>-</v>
      </c>
      <c r="AY349" s="115" t="str">
        <f t="shared" si="61"/>
        <v>-</v>
      </c>
      <c r="AZ349" s="115" t="str">
        <f t="shared" si="61"/>
        <v>-</v>
      </c>
      <c r="BA349" s="115">
        <f t="shared" si="61"/>
        <v>5</v>
      </c>
      <c r="BB349" s="115" t="str">
        <f t="shared" si="61"/>
        <v>-</v>
      </c>
      <c r="BC349" s="115">
        <f t="shared" si="61"/>
        <v>4</v>
      </c>
      <c r="BD349" s="115" t="str">
        <f t="shared" si="61"/>
        <v>-</v>
      </c>
      <c r="BE349" s="115">
        <f t="shared" si="61"/>
        <v>9</v>
      </c>
      <c r="BF349" s="115" t="str">
        <f t="shared" si="61"/>
        <v>-</v>
      </c>
      <c r="BG349" s="115" t="str">
        <f t="shared" si="61"/>
        <v>-</v>
      </c>
      <c r="BH349" s="116">
        <f t="shared" si="46"/>
        <v>12</v>
      </c>
      <c r="BI349" s="114">
        <f>IFERROR(AVERAGE(B349:BG349)+0.0000001*классы!J56,"-")</f>
        <v>5.5833334333335181</v>
      </c>
      <c r="BJ349" s="115">
        <f t="shared" si="47"/>
        <v>22</v>
      </c>
      <c r="BL349" s="75">
        <f t="shared" si="52"/>
        <v>54</v>
      </c>
      <c r="BM349" s="395">
        <f t="shared" si="48"/>
        <v>5.5833334333335181</v>
      </c>
      <c r="BN349">
        <f t="shared" si="49"/>
        <v>12</v>
      </c>
      <c r="BO349">
        <f t="shared" si="50"/>
        <v>12</v>
      </c>
    </row>
    <row r="350" spans="1:67">
      <c r="A350" s="38">
        <f t="shared" si="51"/>
        <v>55</v>
      </c>
      <c r="B350" s="115" t="str">
        <f t="shared" si="62"/>
        <v>-</v>
      </c>
      <c r="C350" s="115" t="str">
        <f t="shared" si="62"/>
        <v>-</v>
      </c>
      <c r="D350" s="115" t="str">
        <f t="shared" si="62"/>
        <v>-</v>
      </c>
      <c r="E350" s="115" t="str">
        <f t="shared" si="62"/>
        <v>-</v>
      </c>
      <c r="F350" s="115" t="str">
        <f t="shared" si="62"/>
        <v>-</v>
      </c>
      <c r="G350" s="115" t="str">
        <f t="shared" si="62"/>
        <v>-</v>
      </c>
      <c r="H350" s="115" t="str">
        <f t="shared" si="62"/>
        <v>-</v>
      </c>
      <c r="I350" s="115" t="str">
        <f t="shared" si="62"/>
        <v>-</v>
      </c>
      <c r="J350" s="115" t="str">
        <f t="shared" si="62"/>
        <v>-</v>
      </c>
      <c r="K350" s="115" t="str">
        <f t="shared" si="62"/>
        <v>-</v>
      </c>
      <c r="L350" s="115" t="str">
        <f t="shared" si="62"/>
        <v>-</v>
      </c>
      <c r="M350" s="115" t="str">
        <f t="shared" si="62"/>
        <v>-</v>
      </c>
      <c r="N350" s="115" t="str">
        <f t="shared" si="62"/>
        <v>-</v>
      </c>
      <c r="O350" s="115" t="str">
        <f t="shared" si="62"/>
        <v>-</v>
      </c>
      <c r="P350" s="115" t="str">
        <f t="shared" si="62"/>
        <v>-</v>
      </c>
      <c r="Q350" s="115" t="str">
        <f t="shared" si="62"/>
        <v>-</v>
      </c>
      <c r="R350" s="115" t="str">
        <f t="shared" si="62"/>
        <v>-</v>
      </c>
      <c r="S350" s="115" t="str">
        <f t="shared" si="62"/>
        <v>-</v>
      </c>
      <c r="T350" s="115" t="str">
        <f t="shared" si="62"/>
        <v>-</v>
      </c>
      <c r="U350" s="115" t="str">
        <f t="shared" si="62"/>
        <v>-</v>
      </c>
      <c r="V350" s="115" t="str">
        <f t="shared" si="62"/>
        <v>-</v>
      </c>
      <c r="W350" s="115" t="str">
        <f t="shared" si="62"/>
        <v>-</v>
      </c>
      <c r="X350" s="115" t="str">
        <f t="shared" si="62"/>
        <v>-</v>
      </c>
      <c r="Y350" s="115" t="str">
        <f t="shared" si="61"/>
        <v>-</v>
      </c>
      <c r="Z350" s="115" t="str">
        <f t="shared" si="61"/>
        <v>-</v>
      </c>
      <c r="AA350" s="115" t="str">
        <f t="shared" si="61"/>
        <v>-</v>
      </c>
      <c r="AB350" s="115" t="str">
        <f t="shared" si="61"/>
        <v>-</v>
      </c>
      <c r="AC350" s="115" t="str">
        <f t="shared" si="61"/>
        <v>-</v>
      </c>
      <c r="AD350" s="115" t="str">
        <f t="shared" si="61"/>
        <v>-</v>
      </c>
      <c r="AE350" s="115" t="str">
        <f t="shared" si="61"/>
        <v>-</v>
      </c>
      <c r="AF350" s="115" t="str">
        <f t="shared" si="58"/>
        <v>-</v>
      </c>
      <c r="AG350" s="115" t="str">
        <f t="shared" si="58"/>
        <v>-</v>
      </c>
      <c r="AH350" s="115" t="str">
        <f t="shared" si="58"/>
        <v>-</v>
      </c>
      <c r="AI350" s="115" t="str">
        <f t="shared" si="58"/>
        <v>-</v>
      </c>
      <c r="AJ350" s="115" t="str">
        <f t="shared" si="58"/>
        <v>-</v>
      </c>
      <c r="AK350" s="115" t="str">
        <f t="shared" si="58"/>
        <v>-</v>
      </c>
      <c r="AL350" s="115" t="str">
        <f t="shared" si="58"/>
        <v>-</v>
      </c>
      <c r="AM350" s="115" t="str">
        <f t="shared" si="58"/>
        <v>-</v>
      </c>
      <c r="AN350" s="115" t="str">
        <f t="shared" si="58"/>
        <v>-</v>
      </c>
      <c r="AO350" s="115" t="str">
        <f t="shared" si="61"/>
        <v>-</v>
      </c>
      <c r="AP350" s="115" t="str">
        <f t="shared" si="59"/>
        <v>-</v>
      </c>
      <c r="AQ350" s="115" t="str">
        <f t="shared" si="59"/>
        <v>-</v>
      </c>
      <c r="AR350" s="115" t="str">
        <f t="shared" si="59"/>
        <v>-</v>
      </c>
      <c r="AS350" s="115" t="str">
        <f t="shared" si="59"/>
        <v>-</v>
      </c>
      <c r="AT350" s="115" t="str">
        <f t="shared" si="59"/>
        <v>-</v>
      </c>
      <c r="AU350" s="115" t="str">
        <f t="shared" si="59"/>
        <v>-</v>
      </c>
      <c r="AV350" s="115" t="str">
        <f t="shared" si="59"/>
        <v>-</v>
      </c>
      <c r="AW350" s="115" t="str">
        <f t="shared" si="59"/>
        <v>-</v>
      </c>
      <c r="AX350" s="115" t="str">
        <f t="shared" si="59"/>
        <v>-</v>
      </c>
      <c r="AY350" s="115" t="str">
        <f t="shared" si="61"/>
        <v>-</v>
      </c>
      <c r="AZ350" s="115" t="str">
        <f t="shared" si="61"/>
        <v>-</v>
      </c>
      <c r="BA350" s="115" t="str">
        <f t="shared" si="61"/>
        <v>-</v>
      </c>
      <c r="BB350" s="115" t="str">
        <f t="shared" si="61"/>
        <v>-</v>
      </c>
      <c r="BC350" s="115" t="str">
        <f t="shared" si="61"/>
        <v>-</v>
      </c>
      <c r="BD350" s="115" t="str">
        <f t="shared" si="61"/>
        <v>-</v>
      </c>
      <c r="BE350" s="115" t="str">
        <f t="shared" si="61"/>
        <v>-</v>
      </c>
      <c r="BF350" s="115" t="str">
        <f t="shared" si="61"/>
        <v>-</v>
      </c>
      <c r="BG350" s="115" t="str">
        <f t="shared" si="61"/>
        <v>-</v>
      </c>
      <c r="BH350" s="116">
        <f t="shared" si="46"/>
        <v>0</v>
      </c>
      <c r="BI350" s="114" t="str">
        <f>IFERROR(AVERAGE(B350:BG350)+0.0000001*классы!J57,"-")</f>
        <v>-</v>
      </c>
      <c r="BJ350" s="115" t="str">
        <f t="shared" si="47"/>
        <v>-</v>
      </c>
      <c r="BL350" s="75">
        <f t="shared" si="52"/>
        <v>55</v>
      </c>
      <c r="BM350" s="395" t="str">
        <f t="shared" si="48"/>
        <v>-</v>
      </c>
      <c r="BN350">
        <f t="shared" si="49"/>
        <v>0</v>
      </c>
      <c r="BO350">
        <f t="shared" si="50"/>
        <v>0</v>
      </c>
    </row>
    <row r="351" spans="1:67">
      <c r="A351" s="38">
        <f t="shared" si="51"/>
        <v>56</v>
      </c>
      <c r="B351" s="115" t="str">
        <f t="shared" si="62"/>
        <v>-</v>
      </c>
      <c r="C351" s="115" t="str">
        <f t="shared" si="62"/>
        <v>-</v>
      </c>
      <c r="D351" s="115" t="str">
        <f t="shared" si="62"/>
        <v>-</v>
      </c>
      <c r="E351" s="115" t="str">
        <f t="shared" si="62"/>
        <v>-</v>
      </c>
      <c r="F351" s="115" t="str">
        <f t="shared" si="62"/>
        <v>-</v>
      </c>
      <c r="G351" s="115" t="str">
        <f t="shared" si="62"/>
        <v>-</v>
      </c>
      <c r="H351" s="115" t="str">
        <f t="shared" si="62"/>
        <v>-</v>
      </c>
      <c r="I351" s="115" t="str">
        <f t="shared" si="62"/>
        <v>-</v>
      </c>
      <c r="J351" s="115" t="str">
        <f t="shared" si="62"/>
        <v>-</v>
      </c>
      <c r="K351" s="115" t="str">
        <f t="shared" si="62"/>
        <v>-</v>
      </c>
      <c r="L351" s="115" t="str">
        <f t="shared" si="62"/>
        <v>-</v>
      </c>
      <c r="M351" s="115" t="str">
        <f t="shared" si="62"/>
        <v>-</v>
      </c>
      <c r="N351" s="115" t="str">
        <f t="shared" si="62"/>
        <v>-</v>
      </c>
      <c r="O351" s="115" t="str">
        <f t="shared" si="62"/>
        <v>-</v>
      </c>
      <c r="P351" s="115" t="str">
        <f t="shared" si="62"/>
        <v>-</v>
      </c>
      <c r="Q351" s="115" t="str">
        <f t="shared" si="62"/>
        <v>-</v>
      </c>
      <c r="R351" s="115" t="str">
        <f t="shared" si="62"/>
        <v>-</v>
      </c>
      <c r="S351" s="115" t="str">
        <f t="shared" si="62"/>
        <v>-</v>
      </c>
      <c r="T351" s="115" t="str">
        <f t="shared" si="62"/>
        <v>-</v>
      </c>
      <c r="U351" s="115" t="str">
        <f t="shared" si="62"/>
        <v>-</v>
      </c>
      <c r="V351" s="115" t="str">
        <f t="shared" si="62"/>
        <v>-</v>
      </c>
      <c r="W351" s="115" t="str">
        <f t="shared" si="62"/>
        <v>-</v>
      </c>
      <c r="X351" s="115" t="str">
        <f t="shared" si="62"/>
        <v>-</v>
      </c>
      <c r="Y351" s="115" t="str">
        <f t="shared" si="61"/>
        <v>-</v>
      </c>
      <c r="Z351" s="115" t="str">
        <f t="shared" si="61"/>
        <v>-</v>
      </c>
      <c r="AA351" s="115" t="str">
        <f t="shared" si="61"/>
        <v>-</v>
      </c>
      <c r="AB351" s="115" t="str">
        <f t="shared" si="61"/>
        <v>-</v>
      </c>
      <c r="AC351" s="115" t="str">
        <f t="shared" si="61"/>
        <v>-</v>
      </c>
      <c r="AD351" s="115" t="str">
        <f t="shared" si="61"/>
        <v>-</v>
      </c>
      <c r="AE351" s="115" t="str">
        <f t="shared" si="61"/>
        <v>-</v>
      </c>
      <c r="AF351" s="115" t="str">
        <f t="shared" si="58"/>
        <v>-</v>
      </c>
      <c r="AG351" s="115" t="str">
        <f t="shared" si="58"/>
        <v>-</v>
      </c>
      <c r="AH351" s="115" t="str">
        <f t="shared" si="58"/>
        <v>-</v>
      </c>
      <c r="AI351" s="115" t="str">
        <f t="shared" si="58"/>
        <v>-</v>
      </c>
      <c r="AJ351" s="115" t="str">
        <f t="shared" si="58"/>
        <v>-</v>
      </c>
      <c r="AK351" s="115" t="str">
        <f t="shared" si="58"/>
        <v>-</v>
      </c>
      <c r="AL351" s="115" t="str">
        <f t="shared" si="58"/>
        <v>-</v>
      </c>
      <c r="AM351" s="115" t="str">
        <f t="shared" si="58"/>
        <v>-</v>
      </c>
      <c r="AN351" s="115" t="str">
        <f t="shared" si="58"/>
        <v>-</v>
      </c>
      <c r="AO351" s="115" t="str">
        <f t="shared" si="61"/>
        <v>-</v>
      </c>
      <c r="AP351" s="115" t="str">
        <f t="shared" si="59"/>
        <v>-</v>
      </c>
      <c r="AQ351" s="115" t="str">
        <f t="shared" si="59"/>
        <v>-</v>
      </c>
      <c r="AR351" s="115" t="str">
        <f t="shared" si="59"/>
        <v>-</v>
      </c>
      <c r="AS351" s="115" t="str">
        <f t="shared" si="59"/>
        <v>-</v>
      </c>
      <c r="AT351" s="115" t="str">
        <f t="shared" si="59"/>
        <v>-</v>
      </c>
      <c r="AU351" s="115" t="str">
        <f t="shared" si="59"/>
        <v>-</v>
      </c>
      <c r="AV351" s="115" t="str">
        <f t="shared" si="59"/>
        <v>-</v>
      </c>
      <c r="AW351" s="115" t="str">
        <f t="shared" si="59"/>
        <v>-</v>
      </c>
      <c r="AX351" s="115" t="str">
        <f t="shared" si="59"/>
        <v>-</v>
      </c>
      <c r="AY351" s="115" t="str">
        <f t="shared" si="61"/>
        <v>-</v>
      </c>
      <c r="AZ351" s="115" t="str">
        <f t="shared" si="61"/>
        <v>-</v>
      </c>
      <c r="BA351" s="115" t="str">
        <f t="shared" si="61"/>
        <v>-</v>
      </c>
      <c r="BB351" s="115" t="str">
        <f t="shared" si="61"/>
        <v>-</v>
      </c>
      <c r="BC351" s="115" t="str">
        <f t="shared" si="61"/>
        <v>-</v>
      </c>
      <c r="BD351" s="115" t="str">
        <f t="shared" si="61"/>
        <v>-</v>
      </c>
      <c r="BE351" s="115" t="str">
        <f t="shared" si="61"/>
        <v>-</v>
      </c>
      <c r="BF351" s="115" t="str">
        <f t="shared" si="61"/>
        <v>-</v>
      </c>
      <c r="BG351" s="115" t="str">
        <f t="shared" si="61"/>
        <v>-</v>
      </c>
      <c r="BH351" s="116">
        <f t="shared" si="46"/>
        <v>0</v>
      </c>
      <c r="BI351" s="114" t="str">
        <f>IFERROR(AVERAGE(B351:BG351)+0.0000001*классы!J58,"-")</f>
        <v>-</v>
      </c>
      <c r="BJ351" s="115" t="str">
        <f t="shared" si="47"/>
        <v>-</v>
      </c>
      <c r="BL351" s="75">
        <f t="shared" si="52"/>
        <v>56</v>
      </c>
      <c r="BM351" s="395" t="str">
        <f t="shared" si="48"/>
        <v>-</v>
      </c>
      <c r="BN351">
        <f t="shared" si="49"/>
        <v>0</v>
      </c>
      <c r="BO351">
        <f t="shared" si="50"/>
        <v>0</v>
      </c>
    </row>
    <row r="352" spans="1:67">
      <c r="A352" s="38">
        <f t="shared" si="51"/>
        <v>57</v>
      </c>
      <c r="B352" s="115" t="str">
        <f t="shared" si="62"/>
        <v>-</v>
      </c>
      <c r="C352" s="115" t="str">
        <f t="shared" si="62"/>
        <v>-</v>
      </c>
      <c r="D352" s="115" t="str">
        <f t="shared" si="62"/>
        <v>-</v>
      </c>
      <c r="E352" s="115" t="str">
        <f t="shared" si="62"/>
        <v>-</v>
      </c>
      <c r="F352" s="115" t="str">
        <f t="shared" si="62"/>
        <v>-</v>
      </c>
      <c r="G352" s="115" t="str">
        <f t="shared" si="62"/>
        <v>-</v>
      </c>
      <c r="H352" s="115" t="str">
        <f t="shared" si="62"/>
        <v>-</v>
      </c>
      <c r="I352" s="115" t="str">
        <f t="shared" si="62"/>
        <v>-</v>
      </c>
      <c r="J352" s="115" t="str">
        <f t="shared" si="62"/>
        <v>-</v>
      </c>
      <c r="K352" s="115" t="str">
        <f t="shared" si="62"/>
        <v>-</v>
      </c>
      <c r="L352" s="115" t="str">
        <f t="shared" si="62"/>
        <v>-</v>
      </c>
      <c r="M352" s="115" t="str">
        <f t="shared" si="62"/>
        <v>-</v>
      </c>
      <c r="N352" s="115" t="str">
        <f t="shared" si="62"/>
        <v>-</v>
      </c>
      <c r="O352" s="115" t="str">
        <f t="shared" si="62"/>
        <v>-</v>
      </c>
      <c r="P352" s="115" t="str">
        <f t="shared" si="62"/>
        <v>-</v>
      </c>
      <c r="Q352" s="115" t="str">
        <f t="shared" si="62"/>
        <v>-</v>
      </c>
      <c r="R352" s="115" t="str">
        <f t="shared" si="62"/>
        <v>-</v>
      </c>
      <c r="S352" s="115" t="str">
        <f t="shared" si="62"/>
        <v>-</v>
      </c>
      <c r="T352" s="115" t="str">
        <f t="shared" si="62"/>
        <v>-</v>
      </c>
      <c r="U352" s="115" t="str">
        <f t="shared" si="62"/>
        <v>-</v>
      </c>
      <c r="V352" s="115" t="str">
        <f t="shared" si="62"/>
        <v>-</v>
      </c>
      <c r="W352" s="115" t="str">
        <f t="shared" si="62"/>
        <v>-</v>
      </c>
      <c r="X352" s="115" t="str">
        <f t="shared" si="62"/>
        <v>-</v>
      </c>
      <c r="Y352" s="115" t="str">
        <f t="shared" si="61"/>
        <v>-</v>
      </c>
      <c r="Z352" s="115" t="str">
        <f t="shared" si="61"/>
        <v>-</v>
      </c>
      <c r="AA352" s="115" t="str">
        <f t="shared" si="61"/>
        <v>-</v>
      </c>
      <c r="AB352" s="115" t="str">
        <f t="shared" si="61"/>
        <v>-</v>
      </c>
      <c r="AC352" s="115" t="str">
        <f t="shared" si="61"/>
        <v>-</v>
      </c>
      <c r="AD352" s="115" t="str">
        <f t="shared" si="61"/>
        <v>-</v>
      </c>
      <c r="AE352" s="115" t="str">
        <f t="shared" si="61"/>
        <v>-</v>
      </c>
      <c r="AF352" s="115" t="str">
        <f t="shared" si="58"/>
        <v>-</v>
      </c>
      <c r="AG352" s="115" t="str">
        <f t="shared" si="58"/>
        <v>-</v>
      </c>
      <c r="AH352" s="115" t="str">
        <f t="shared" si="58"/>
        <v>-</v>
      </c>
      <c r="AI352" s="115" t="str">
        <f t="shared" si="58"/>
        <v>-</v>
      </c>
      <c r="AJ352" s="115" t="str">
        <f t="shared" si="58"/>
        <v>-</v>
      </c>
      <c r="AK352" s="115" t="str">
        <f t="shared" si="58"/>
        <v>-</v>
      </c>
      <c r="AL352" s="115" t="str">
        <f t="shared" ref="AF352:AN380" si="63">IF(AND(AL$98="ДА",AL255="-"),AL59,"-")</f>
        <v>-</v>
      </c>
      <c r="AM352" s="115" t="str">
        <f t="shared" si="63"/>
        <v>-</v>
      </c>
      <c r="AN352" s="115" t="str">
        <f t="shared" si="63"/>
        <v>-</v>
      </c>
      <c r="AO352" s="115" t="str">
        <f t="shared" si="61"/>
        <v>-</v>
      </c>
      <c r="AP352" s="115" t="str">
        <f t="shared" si="59"/>
        <v>-</v>
      </c>
      <c r="AQ352" s="115" t="str">
        <f t="shared" si="59"/>
        <v>-</v>
      </c>
      <c r="AR352" s="115" t="str">
        <f t="shared" si="59"/>
        <v>-</v>
      </c>
      <c r="AS352" s="115" t="str">
        <f t="shared" si="59"/>
        <v>-</v>
      </c>
      <c r="AT352" s="115" t="str">
        <f t="shared" si="59"/>
        <v>-</v>
      </c>
      <c r="AU352" s="115" t="str">
        <f t="shared" si="59"/>
        <v>-</v>
      </c>
      <c r="AV352" s="115" t="str">
        <f t="shared" ref="AP352:AX380" si="64">IF(AND(AV$98="ДА",AV255="-"),AV59,"-")</f>
        <v>-</v>
      </c>
      <c r="AW352" s="115" t="str">
        <f t="shared" si="64"/>
        <v>-</v>
      </c>
      <c r="AX352" s="115" t="str">
        <f t="shared" si="64"/>
        <v>-</v>
      </c>
      <c r="AY352" s="115" t="str">
        <f t="shared" si="61"/>
        <v>-</v>
      </c>
      <c r="AZ352" s="115" t="str">
        <f t="shared" si="61"/>
        <v>-</v>
      </c>
      <c r="BA352" s="115" t="str">
        <f t="shared" si="61"/>
        <v>-</v>
      </c>
      <c r="BB352" s="115" t="str">
        <f t="shared" si="61"/>
        <v>-</v>
      </c>
      <c r="BC352" s="115" t="str">
        <f t="shared" si="61"/>
        <v>-</v>
      </c>
      <c r="BD352" s="115" t="str">
        <f t="shared" si="61"/>
        <v>-</v>
      </c>
      <c r="BE352" s="115" t="str">
        <f t="shared" si="61"/>
        <v>-</v>
      </c>
      <c r="BF352" s="115" t="str">
        <f t="shared" si="61"/>
        <v>-</v>
      </c>
      <c r="BG352" s="115" t="str">
        <f t="shared" si="61"/>
        <v>-</v>
      </c>
      <c r="BH352" s="116">
        <f t="shared" si="46"/>
        <v>0</v>
      </c>
      <c r="BI352" s="114" t="str">
        <f>IFERROR(AVERAGE(B352:BG352)+0.0000001*классы!J59,"-")</f>
        <v>-</v>
      </c>
      <c r="BJ352" s="115" t="str">
        <f t="shared" si="47"/>
        <v>-</v>
      </c>
      <c r="BL352" s="75">
        <f t="shared" si="52"/>
        <v>57</v>
      </c>
      <c r="BM352" s="395" t="str">
        <f t="shared" si="48"/>
        <v>-</v>
      </c>
      <c r="BN352">
        <f t="shared" si="49"/>
        <v>0</v>
      </c>
      <c r="BO352">
        <f t="shared" si="50"/>
        <v>0</v>
      </c>
    </row>
    <row r="353" spans="1:67">
      <c r="A353" s="38">
        <f t="shared" si="51"/>
        <v>58</v>
      </c>
      <c r="B353" s="115" t="str">
        <f t="shared" si="62"/>
        <v>-</v>
      </c>
      <c r="C353" s="115" t="str">
        <f t="shared" si="62"/>
        <v>-</v>
      </c>
      <c r="D353" s="115" t="str">
        <f t="shared" si="62"/>
        <v>-</v>
      </c>
      <c r="E353" s="115">
        <f t="shared" si="62"/>
        <v>5</v>
      </c>
      <c r="F353" s="115" t="str">
        <f t="shared" si="62"/>
        <v>-</v>
      </c>
      <c r="G353" s="115" t="str">
        <f t="shared" si="62"/>
        <v>-</v>
      </c>
      <c r="H353" s="115" t="str">
        <f t="shared" si="62"/>
        <v>-</v>
      </c>
      <c r="I353" s="115">
        <f t="shared" si="62"/>
        <v>7</v>
      </c>
      <c r="J353" s="115" t="str">
        <f t="shared" ref="B353:X364" si="65">IF(AND(J$98="ДА",J256="-"),J60,"-")</f>
        <v>-</v>
      </c>
      <c r="K353" s="115" t="str">
        <f t="shared" si="65"/>
        <v>-</v>
      </c>
      <c r="L353" s="115" t="str">
        <f t="shared" si="65"/>
        <v>-</v>
      </c>
      <c r="M353" s="115" t="str">
        <f t="shared" si="65"/>
        <v>-</v>
      </c>
      <c r="N353" s="115" t="str">
        <f t="shared" si="65"/>
        <v>-</v>
      </c>
      <c r="O353" s="115" t="str">
        <f t="shared" si="65"/>
        <v>-</v>
      </c>
      <c r="P353" s="115" t="str">
        <f t="shared" si="65"/>
        <v>-</v>
      </c>
      <c r="Q353" s="115" t="str">
        <f t="shared" si="65"/>
        <v>-</v>
      </c>
      <c r="R353" s="115" t="str">
        <f t="shared" si="65"/>
        <v>-</v>
      </c>
      <c r="S353" s="115">
        <f t="shared" si="65"/>
        <v>9</v>
      </c>
      <c r="T353" s="115" t="str">
        <f t="shared" si="65"/>
        <v>-</v>
      </c>
      <c r="U353" s="115" t="str">
        <f t="shared" si="65"/>
        <v>-</v>
      </c>
      <c r="V353" s="115" t="str">
        <f t="shared" si="65"/>
        <v>-</v>
      </c>
      <c r="W353" s="115" t="str">
        <f t="shared" si="65"/>
        <v>-</v>
      </c>
      <c r="X353" s="115">
        <f t="shared" si="65"/>
        <v>8</v>
      </c>
      <c r="Y353" s="115" t="str">
        <f t="shared" si="61"/>
        <v>-</v>
      </c>
      <c r="Z353" s="115">
        <f t="shared" si="61"/>
        <v>7</v>
      </c>
      <c r="AA353" s="115" t="str">
        <f t="shared" si="61"/>
        <v>-</v>
      </c>
      <c r="AB353" s="115" t="str">
        <f t="shared" si="61"/>
        <v>-</v>
      </c>
      <c r="AC353" s="115" t="str">
        <f t="shared" si="61"/>
        <v>-</v>
      </c>
      <c r="AD353" s="115" t="str">
        <f t="shared" si="61"/>
        <v>-</v>
      </c>
      <c r="AE353" s="115">
        <f t="shared" si="61"/>
        <v>5</v>
      </c>
      <c r="AF353" s="115" t="str">
        <f t="shared" si="63"/>
        <v>-</v>
      </c>
      <c r="AG353" s="115" t="str">
        <f t="shared" si="63"/>
        <v>-</v>
      </c>
      <c r="AH353" s="115" t="str">
        <f t="shared" si="63"/>
        <v>-</v>
      </c>
      <c r="AI353" s="115" t="str">
        <f t="shared" si="63"/>
        <v>-</v>
      </c>
      <c r="AJ353" s="115" t="str">
        <f t="shared" si="63"/>
        <v>-</v>
      </c>
      <c r="AK353" s="115">
        <f t="shared" si="63"/>
        <v>6</v>
      </c>
      <c r="AL353" s="115">
        <f t="shared" si="63"/>
        <v>5</v>
      </c>
      <c r="AM353" s="115" t="str">
        <f t="shared" si="63"/>
        <v>-</v>
      </c>
      <c r="AN353" s="115" t="str">
        <f t="shared" si="63"/>
        <v>-</v>
      </c>
      <c r="AO353" s="115" t="str">
        <f t="shared" si="61"/>
        <v>-</v>
      </c>
      <c r="AP353" s="115" t="str">
        <f t="shared" si="64"/>
        <v>-</v>
      </c>
      <c r="AQ353" s="115" t="str">
        <f t="shared" si="64"/>
        <v>-</v>
      </c>
      <c r="AR353" s="115" t="str">
        <f t="shared" si="64"/>
        <v>-</v>
      </c>
      <c r="AS353" s="115" t="str">
        <f t="shared" si="64"/>
        <v>-</v>
      </c>
      <c r="AT353" s="115" t="str">
        <f t="shared" si="64"/>
        <v>-</v>
      </c>
      <c r="AU353" s="115" t="str">
        <f t="shared" si="64"/>
        <v>-</v>
      </c>
      <c r="AV353" s="115" t="str">
        <f t="shared" si="64"/>
        <v>-</v>
      </c>
      <c r="AW353" s="115" t="str">
        <f t="shared" si="64"/>
        <v>-</v>
      </c>
      <c r="AX353" s="115" t="str">
        <f t="shared" si="64"/>
        <v>-</v>
      </c>
      <c r="AY353" s="115" t="str">
        <f t="shared" si="61"/>
        <v>-</v>
      </c>
      <c r="AZ353" s="115" t="str">
        <f t="shared" ref="Y353:BG368" si="66">IF(AND(AZ$98="ДА",AZ256="-"),AZ60,"-")</f>
        <v>-</v>
      </c>
      <c r="BA353" s="115">
        <f t="shared" si="66"/>
        <v>6</v>
      </c>
      <c r="BB353" s="115" t="str">
        <f t="shared" si="66"/>
        <v>-</v>
      </c>
      <c r="BC353" s="115">
        <f t="shared" si="66"/>
        <v>7</v>
      </c>
      <c r="BD353" s="115" t="str">
        <f t="shared" si="66"/>
        <v>-</v>
      </c>
      <c r="BE353" s="115">
        <f t="shared" si="66"/>
        <v>8</v>
      </c>
      <c r="BF353" s="115" t="str">
        <f t="shared" si="66"/>
        <v>-</v>
      </c>
      <c r="BG353" s="115" t="str">
        <f t="shared" si="66"/>
        <v>-</v>
      </c>
      <c r="BH353" s="116">
        <f t="shared" si="46"/>
        <v>11</v>
      </c>
      <c r="BI353" s="114">
        <f>IFERROR(AVERAGE(B353:BG353)+0.0000001*классы!J60,"-")</f>
        <v>6.636363636363809</v>
      </c>
      <c r="BJ353" s="115">
        <f t="shared" si="47"/>
        <v>19</v>
      </c>
      <c r="BL353" s="75">
        <f t="shared" si="52"/>
        <v>58</v>
      </c>
      <c r="BM353" s="395">
        <f t="shared" si="48"/>
        <v>6.636363636363809</v>
      </c>
      <c r="BN353">
        <f t="shared" si="49"/>
        <v>12</v>
      </c>
      <c r="BO353">
        <f t="shared" si="50"/>
        <v>11</v>
      </c>
    </row>
    <row r="354" spans="1:67">
      <c r="A354" s="38">
        <f t="shared" si="51"/>
        <v>59</v>
      </c>
      <c r="B354" s="115" t="str">
        <f t="shared" si="65"/>
        <v>-</v>
      </c>
      <c r="C354" s="115" t="str">
        <f t="shared" si="65"/>
        <v>-</v>
      </c>
      <c r="D354" s="115" t="str">
        <f t="shared" si="65"/>
        <v>-</v>
      </c>
      <c r="E354" s="115" t="str">
        <f t="shared" si="65"/>
        <v>-</v>
      </c>
      <c r="F354" s="115" t="str">
        <f t="shared" si="65"/>
        <v>-</v>
      </c>
      <c r="G354" s="115" t="str">
        <f t="shared" si="65"/>
        <v>-</v>
      </c>
      <c r="H354" s="115" t="str">
        <f t="shared" si="65"/>
        <v>-</v>
      </c>
      <c r="I354" s="115" t="str">
        <f t="shared" si="65"/>
        <v>-</v>
      </c>
      <c r="J354" s="115" t="str">
        <f t="shared" si="65"/>
        <v>-</v>
      </c>
      <c r="K354" s="115" t="str">
        <f t="shared" si="65"/>
        <v>-</v>
      </c>
      <c r="L354" s="115" t="str">
        <f t="shared" si="65"/>
        <v>-</v>
      </c>
      <c r="M354" s="115" t="str">
        <f t="shared" si="65"/>
        <v>-</v>
      </c>
      <c r="N354" s="115" t="str">
        <f t="shared" si="65"/>
        <v>-</v>
      </c>
      <c r="O354" s="115" t="str">
        <f t="shared" si="65"/>
        <v>-</v>
      </c>
      <c r="P354" s="115" t="str">
        <f t="shared" si="65"/>
        <v>-</v>
      </c>
      <c r="Q354" s="115" t="str">
        <f t="shared" si="65"/>
        <v>-</v>
      </c>
      <c r="R354" s="115" t="str">
        <f t="shared" si="65"/>
        <v>-</v>
      </c>
      <c r="S354" s="115" t="str">
        <f t="shared" si="65"/>
        <v>-</v>
      </c>
      <c r="T354" s="115" t="str">
        <f t="shared" si="65"/>
        <v>-</v>
      </c>
      <c r="U354" s="115" t="str">
        <f t="shared" si="65"/>
        <v>-</v>
      </c>
      <c r="V354" s="115" t="str">
        <f t="shared" si="65"/>
        <v>-</v>
      </c>
      <c r="W354" s="115" t="str">
        <f t="shared" si="65"/>
        <v>-</v>
      </c>
      <c r="X354" s="115" t="str">
        <f t="shared" si="65"/>
        <v>-</v>
      </c>
      <c r="Y354" s="115" t="str">
        <f t="shared" si="66"/>
        <v>-</v>
      </c>
      <c r="Z354" s="115" t="str">
        <f t="shared" si="66"/>
        <v>-</v>
      </c>
      <c r="AA354" s="115" t="str">
        <f t="shared" si="66"/>
        <v>-</v>
      </c>
      <c r="AB354" s="115" t="str">
        <f t="shared" si="66"/>
        <v>-</v>
      </c>
      <c r="AC354" s="115" t="str">
        <f t="shared" si="66"/>
        <v>-</v>
      </c>
      <c r="AD354" s="115" t="str">
        <f t="shared" si="66"/>
        <v>-</v>
      </c>
      <c r="AE354" s="115" t="str">
        <f t="shared" si="66"/>
        <v>-</v>
      </c>
      <c r="AF354" s="115" t="str">
        <f t="shared" si="63"/>
        <v>-</v>
      </c>
      <c r="AG354" s="115" t="str">
        <f t="shared" si="63"/>
        <v>-</v>
      </c>
      <c r="AH354" s="115" t="str">
        <f t="shared" si="63"/>
        <v>-</v>
      </c>
      <c r="AI354" s="115" t="str">
        <f t="shared" si="63"/>
        <v>-</v>
      </c>
      <c r="AJ354" s="115" t="str">
        <f t="shared" si="63"/>
        <v>-</v>
      </c>
      <c r="AK354" s="115" t="str">
        <f t="shared" si="63"/>
        <v>-</v>
      </c>
      <c r="AL354" s="115" t="str">
        <f t="shared" si="63"/>
        <v>-</v>
      </c>
      <c r="AM354" s="115" t="str">
        <f t="shared" si="63"/>
        <v>-</v>
      </c>
      <c r="AN354" s="115" t="str">
        <f t="shared" si="63"/>
        <v>-</v>
      </c>
      <c r="AO354" s="115" t="str">
        <f t="shared" si="66"/>
        <v>-</v>
      </c>
      <c r="AP354" s="115" t="str">
        <f t="shared" si="64"/>
        <v>-</v>
      </c>
      <c r="AQ354" s="115" t="str">
        <f t="shared" si="64"/>
        <v>-</v>
      </c>
      <c r="AR354" s="115" t="str">
        <f t="shared" si="64"/>
        <v>-</v>
      </c>
      <c r="AS354" s="115" t="str">
        <f t="shared" si="64"/>
        <v>-</v>
      </c>
      <c r="AT354" s="115" t="str">
        <f t="shared" si="64"/>
        <v>-</v>
      </c>
      <c r="AU354" s="115" t="str">
        <f t="shared" si="64"/>
        <v>-</v>
      </c>
      <c r="AV354" s="115" t="str">
        <f t="shared" si="64"/>
        <v>-</v>
      </c>
      <c r="AW354" s="115" t="str">
        <f t="shared" si="64"/>
        <v>-</v>
      </c>
      <c r="AX354" s="115" t="str">
        <f t="shared" si="64"/>
        <v>-</v>
      </c>
      <c r="AY354" s="115" t="str">
        <f t="shared" si="66"/>
        <v>-</v>
      </c>
      <c r="AZ354" s="115" t="str">
        <f t="shared" si="66"/>
        <v>-</v>
      </c>
      <c r="BA354" s="115" t="str">
        <f t="shared" si="66"/>
        <v>-</v>
      </c>
      <c r="BB354" s="115" t="str">
        <f t="shared" si="66"/>
        <v>-</v>
      </c>
      <c r="BC354" s="115" t="str">
        <f t="shared" si="66"/>
        <v>-</v>
      </c>
      <c r="BD354" s="115" t="str">
        <f t="shared" si="66"/>
        <v>-</v>
      </c>
      <c r="BE354" s="115" t="str">
        <f t="shared" si="66"/>
        <v>-</v>
      </c>
      <c r="BF354" s="115" t="str">
        <f t="shared" si="66"/>
        <v>-</v>
      </c>
      <c r="BG354" s="115" t="str">
        <f t="shared" si="66"/>
        <v>-</v>
      </c>
      <c r="BH354" s="116">
        <f t="shared" si="46"/>
        <v>0</v>
      </c>
      <c r="BI354" s="114" t="str">
        <f>IFERROR(AVERAGE(B354:BG354)+0.0000001*классы!J61,"-")</f>
        <v>-</v>
      </c>
      <c r="BJ354" s="115" t="str">
        <f t="shared" si="47"/>
        <v>-</v>
      </c>
      <c r="BL354" s="75">
        <f t="shared" si="52"/>
        <v>59</v>
      </c>
      <c r="BM354" s="395" t="str">
        <f t="shared" si="48"/>
        <v>-</v>
      </c>
      <c r="BN354">
        <f t="shared" si="49"/>
        <v>0</v>
      </c>
      <c r="BO354">
        <f t="shared" si="50"/>
        <v>0</v>
      </c>
    </row>
    <row r="355" spans="1:67">
      <c r="A355" s="38">
        <f t="shared" si="51"/>
        <v>60</v>
      </c>
      <c r="B355" s="115" t="str">
        <f t="shared" si="65"/>
        <v>-</v>
      </c>
      <c r="C355" s="115" t="str">
        <f t="shared" si="65"/>
        <v>-</v>
      </c>
      <c r="D355" s="115" t="str">
        <f t="shared" si="65"/>
        <v>-</v>
      </c>
      <c r="E355" s="115" t="str">
        <f t="shared" si="65"/>
        <v>-</v>
      </c>
      <c r="F355" s="115" t="str">
        <f t="shared" si="65"/>
        <v>-</v>
      </c>
      <c r="G355" s="115" t="str">
        <f t="shared" si="65"/>
        <v>-</v>
      </c>
      <c r="H355" s="115" t="str">
        <f t="shared" si="65"/>
        <v>-</v>
      </c>
      <c r="I355" s="115" t="str">
        <f t="shared" si="65"/>
        <v>-</v>
      </c>
      <c r="J355" s="115" t="str">
        <f t="shared" si="65"/>
        <v>-</v>
      </c>
      <c r="K355" s="115" t="str">
        <f t="shared" si="65"/>
        <v>-</v>
      </c>
      <c r="L355" s="115" t="str">
        <f t="shared" si="65"/>
        <v>-</v>
      </c>
      <c r="M355" s="115" t="str">
        <f t="shared" si="65"/>
        <v>-</v>
      </c>
      <c r="N355" s="115" t="str">
        <f t="shared" si="65"/>
        <v>-</v>
      </c>
      <c r="O355" s="115" t="str">
        <f t="shared" si="65"/>
        <v>-</v>
      </c>
      <c r="P355" s="115" t="str">
        <f t="shared" si="65"/>
        <v>-</v>
      </c>
      <c r="Q355" s="115" t="str">
        <f t="shared" si="65"/>
        <v>-</v>
      </c>
      <c r="R355" s="115" t="str">
        <f t="shared" si="65"/>
        <v>-</v>
      </c>
      <c r="S355" s="115" t="str">
        <f t="shared" si="65"/>
        <v>-</v>
      </c>
      <c r="T355" s="115" t="str">
        <f t="shared" si="65"/>
        <v>-</v>
      </c>
      <c r="U355" s="115" t="str">
        <f t="shared" si="65"/>
        <v>-</v>
      </c>
      <c r="V355" s="115" t="str">
        <f t="shared" si="65"/>
        <v>-</v>
      </c>
      <c r="W355" s="115" t="str">
        <f t="shared" si="65"/>
        <v>-</v>
      </c>
      <c r="X355" s="115" t="str">
        <f t="shared" si="65"/>
        <v>-</v>
      </c>
      <c r="Y355" s="115" t="str">
        <f t="shared" si="66"/>
        <v>-</v>
      </c>
      <c r="Z355" s="115" t="str">
        <f t="shared" si="66"/>
        <v>-</v>
      </c>
      <c r="AA355" s="115" t="str">
        <f t="shared" si="66"/>
        <v>-</v>
      </c>
      <c r="AB355" s="115" t="str">
        <f t="shared" si="66"/>
        <v>-</v>
      </c>
      <c r="AC355" s="115" t="str">
        <f t="shared" si="66"/>
        <v>-</v>
      </c>
      <c r="AD355" s="115" t="str">
        <f t="shared" si="66"/>
        <v>-</v>
      </c>
      <c r="AE355" s="115" t="str">
        <f t="shared" si="66"/>
        <v>-</v>
      </c>
      <c r="AF355" s="115" t="str">
        <f t="shared" si="63"/>
        <v>-</v>
      </c>
      <c r="AG355" s="115" t="str">
        <f t="shared" si="63"/>
        <v>-</v>
      </c>
      <c r="AH355" s="115" t="str">
        <f t="shared" si="63"/>
        <v>-</v>
      </c>
      <c r="AI355" s="115" t="str">
        <f t="shared" si="63"/>
        <v>-</v>
      </c>
      <c r="AJ355" s="115" t="str">
        <f t="shared" si="63"/>
        <v>-</v>
      </c>
      <c r="AK355" s="115" t="str">
        <f t="shared" si="63"/>
        <v>-</v>
      </c>
      <c r="AL355" s="115" t="str">
        <f t="shared" si="63"/>
        <v>-</v>
      </c>
      <c r="AM355" s="115" t="str">
        <f t="shared" si="63"/>
        <v>-</v>
      </c>
      <c r="AN355" s="115" t="str">
        <f t="shared" si="63"/>
        <v>-</v>
      </c>
      <c r="AO355" s="115" t="str">
        <f t="shared" si="66"/>
        <v>-</v>
      </c>
      <c r="AP355" s="115" t="str">
        <f t="shared" si="64"/>
        <v>-</v>
      </c>
      <c r="AQ355" s="115" t="str">
        <f t="shared" si="64"/>
        <v>-</v>
      </c>
      <c r="AR355" s="115" t="str">
        <f t="shared" si="64"/>
        <v>-</v>
      </c>
      <c r="AS355" s="115" t="str">
        <f t="shared" si="64"/>
        <v>-</v>
      </c>
      <c r="AT355" s="115" t="str">
        <f t="shared" si="64"/>
        <v>-</v>
      </c>
      <c r="AU355" s="115" t="str">
        <f t="shared" si="64"/>
        <v>-</v>
      </c>
      <c r="AV355" s="115" t="str">
        <f t="shared" si="64"/>
        <v>-</v>
      </c>
      <c r="AW355" s="115" t="str">
        <f t="shared" si="64"/>
        <v>-</v>
      </c>
      <c r="AX355" s="115" t="str">
        <f t="shared" si="64"/>
        <v>-</v>
      </c>
      <c r="AY355" s="115" t="str">
        <f t="shared" si="66"/>
        <v>-</v>
      </c>
      <c r="AZ355" s="115" t="str">
        <f t="shared" si="66"/>
        <v>-</v>
      </c>
      <c r="BA355" s="115" t="str">
        <f t="shared" si="66"/>
        <v>-</v>
      </c>
      <c r="BB355" s="115" t="str">
        <f t="shared" si="66"/>
        <v>-</v>
      </c>
      <c r="BC355" s="115" t="str">
        <f t="shared" si="66"/>
        <v>-</v>
      </c>
      <c r="BD355" s="115" t="str">
        <f t="shared" si="66"/>
        <v>-</v>
      </c>
      <c r="BE355" s="115" t="str">
        <f t="shared" si="66"/>
        <v>-</v>
      </c>
      <c r="BF355" s="115" t="str">
        <f t="shared" si="66"/>
        <v>-</v>
      </c>
      <c r="BG355" s="115" t="str">
        <f t="shared" si="66"/>
        <v>-</v>
      </c>
      <c r="BH355" s="116">
        <f t="shared" si="46"/>
        <v>0</v>
      </c>
      <c r="BI355" s="114" t="str">
        <f>IFERROR(AVERAGE(B355:BG355)+0.0000001*классы!J62,"-")</f>
        <v>-</v>
      </c>
      <c r="BJ355" s="115" t="str">
        <f t="shared" si="47"/>
        <v>-</v>
      </c>
      <c r="BL355" s="75">
        <f t="shared" si="52"/>
        <v>60</v>
      </c>
      <c r="BM355" s="395" t="str">
        <f t="shared" si="48"/>
        <v>-</v>
      </c>
      <c r="BN355">
        <f t="shared" si="49"/>
        <v>0</v>
      </c>
      <c r="BO355">
        <f t="shared" si="50"/>
        <v>0</v>
      </c>
    </row>
    <row r="356" spans="1:67">
      <c r="A356" s="38">
        <f t="shared" si="51"/>
        <v>61</v>
      </c>
      <c r="B356" s="115" t="str">
        <f t="shared" si="65"/>
        <v>-</v>
      </c>
      <c r="C356" s="115" t="str">
        <f t="shared" si="65"/>
        <v>-</v>
      </c>
      <c r="D356" s="115" t="str">
        <f t="shared" si="65"/>
        <v>-</v>
      </c>
      <c r="E356" s="115">
        <f t="shared" si="65"/>
        <v>4</v>
      </c>
      <c r="F356" s="115" t="str">
        <f t="shared" si="65"/>
        <v>-</v>
      </c>
      <c r="G356" s="115" t="str">
        <f t="shared" si="65"/>
        <v>-</v>
      </c>
      <c r="H356" s="115" t="str">
        <f t="shared" si="65"/>
        <v>-</v>
      </c>
      <c r="I356" s="115">
        <f t="shared" si="65"/>
        <v>7</v>
      </c>
      <c r="J356" s="115" t="str">
        <f t="shared" si="65"/>
        <v>-</v>
      </c>
      <c r="K356" s="115" t="str">
        <f t="shared" si="65"/>
        <v>-</v>
      </c>
      <c r="L356" s="115" t="str">
        <f t="shared" si="65"/>
        <v>-</v>
      </c>
      <c r="M356" s="115" t="str">
        <f t="shared" si="65"/>
        <v>-</v>
      </c>
      <c r="N356" s="115" t="str">
        <f t="shared" si="65"/>
        <v>-</v>
      </c>
      <c r="O356" s="115" t="str">
        <f t="shared" si="65"/>
        <v>-</v>
      </c>
      <c r="P356" s="115" t="str">
        <f t="shared" si="65"/>
        <v>-</v>
      </c>
      <c r="Q356" s="115" t="str">
        <f t="shared" si="65"/>
        <v>-</v>
      </c>
      <c r="R356" s="115" t="str">
        <f t="shared" si="65"/>
        <v>-</v>
      </c>
      <c r="S356" s="115">
        <f t="shared" si="65"/>
        <v>8</v>
      </c>
      <c r="T356" s="115" t="str">
        <f t="shared" si="65"/>
        <v>-</v>
      </c>
      <c r="U356" s="115" t="str">
        <f t="shared" si="65"/>
        <v>-</v>
      </c>
      <c r="V356" s="115" t="str">
        <f t="shared" si="65"/>
        <v>-</v>
      </c>
      <c r="W356" s="115" t="str">
        <f t="shared" si="65"/>
        <v>-</v>
      </c>
      <c r="X356" s="115" t="str">
        <f t="shared" si="65"/>
        <v>-</v>
      </c>
      <c r="Y356" s="115" t="str">
        <f t="shared" si="66"/>
        <v>-</v>
      </c>
      <c r="Z356" s="115">
        <f t="shared" si="66"/>
        <v>9</v>
      </c>
      <c r="AA356" s="115" t="str">
        <f t="shared" si="66"/>
        <v>-</v>
      </c>
      <c r="AB356" s="115" t="str">
        <f t="shared" si="66"/>
        <v>-</v>
      </c>
      <c r="AC356" s="115" t="str">
        <f t="shared" si="66"/>
        <v>-</v>
      </c>
      <c r="AD356" s="115" t="str">
        <f t="shared" si="66"/>
        <v>-</v>
      </c>
      <c r="AE356" s="115">
        <f t="shared" si="66"/>
        <v>6</v>
      </c>
      <c r="AF356" s="115" t="str">
        <f t="shared" si="63"/>
        <v>-</v>
      </c>
      <c r="AG356" s="115" t="str">
        <f t="shared" si="63"/>
        <v>-</v>
      </c>
      <c r="AH356" s="115" t="str">
        <f t="shared" si="63"/>
        <v>-</v>
      </c>
      <c r="AI356" s="115" t="str">
        <f t="shared" si="63"/>
        <v>-</v>
      </c>
      <c r="AJ356" s="115">
        <f t="shared" si="63"/>
        <v>7</v>
      </c>
      <c r="AK356" s="115">
        <f t="shared" si="63"/>
        <v>7</v>
      </c>
      <c r="AL356" s="115">
        <f t="shared" si="63"/>
        <v>6</v>
      </c>
      <c r="AM356" s="115" t="str">
        <f t="shared" si="63"/>
        <v>-</v>
      </c>
      <c r="AN356" s="115">
        <f t="shared" si="63"/>
        <v>11</v>
      </c>
      <c r="AO356" s="115" t="str">
        <f t="shared" si="66"/>
        <v>-</v>
      </c>
      <c r="AP356" s="115" t="str">
        <f t="shared" si="64"/>
        <v>-</v>
      </c>
      <c r="AQ356" s="115" t="str">
        <f t="shared" si="64"/>
        <v>-</v>
      </c>
      <c r="AR356" s="115" t="str">
        <f t="shared" si="64"/>
        <v>-</v>
      </c>
      <c r="AS356" s="115" t="str">
        <f t="shared" si="64"/>
        <v>-</v>
      </c>
      <c r="AT356" s="115" t="str">
        <f t="shared" si="64"/>
        <v>-</v>
      </c>
      <c r="AU356" s="115" t="str">
        <f t="shared" si="64"/>
        <v>-</v>
      </c>
      <c r="AV356" s="115" t="str">
        <f t="shared" si="64"/>
        <v>-</v>
      </c>
      <c r="AW356" s="115" t="str">
        <f t="shared" si="64"/>
        <v>-</v>
      </c>
      <c r="AX356" s="115" t="str">
        <f t="shared" si="64"/>
        <v>-</v>
      </c>
      <c r="AY356" s="115" t="str">
        <f t="shared" si="66"/>
        <v>-</v>
      </c>
      <c r="AZ356" s="115" t="str">
        <f t="shared" si="66"/>
        <v>-</v>
      </c>
      <c r="BA356" s="115">
        <f t="shared" si="66"/>
        <v>7</v>
      </c>
      <c r="BB356" s="115" t="str">
        <f t="shared" si="66"/>
        <v>-</v>
      </c>
      <c r="BC356" s="115">
        <f t="shared" si="66"/>
        <v>8</v>
      </c>
      <c r="BD356" s="115" t="str">
        <f t="shared" si="66"/>
        <v>-</v>
      </c>
      <c r="BE356" s="115">
        <f t="shared" si="66"/>
        <v>7</v>
      </c>
      <c r="BF356" s="115" t="str">
        <f t="shared" si="66"/>
        <v>-</v>
      </c>
      <c r="BG356" s="115" t="str">
        <f t="shared" si="66"/>
        <v>-</v>
      </c>
      <c r="BH356" s="116">
        <f t="shared" si="46"/>
        <v>12</v>
      </c>
      <c r="BI356" s="114">
        <f>IFERROR(AVERAGE(B356:BG356)+0.0000001*классы!J63,"-")</f>
        <v>7.250000200000164</v>
      </c>
      <c r="BJ356" s="115">
        <f t="shared" si="47"/>
        <v>11</v>
      </c>
      <c r="BL356" s="75">
        <f t="shared" si="52"/>
        <v>61</v>
      </c>
      <c r="BM356" s="395">
        <f t="shared" si="48"/>
        <v>7.250000200000164</v>
      </c>
      <c r="BN356">
        <f t="shared" si="49"/>
        <v>12</v>
      </c>
      <c r="BO356">
        <f t="shared" si="50"/>
        <v>12</v>
      </c>
    </row>
    <row r="357" spans="1:67">
      <c r="A357" s="38">
        <f t="shared" si="51"/>
        <v>62</v>
      </c>
      <c r="B357" s="115" t="str">
        <f t="shared" si="65"/>
        <v>-</v>
      </c>
      <c r="C357" s="115" t="str">
        <f t="shared" si="65"/>
        <v>-</v>
      </c>
      <c r="D357" s="115" t="str">
        <f t="shared" si="65"/>
        <v>-</v>
      </c>
      <c r="E357" s="115" t="str">
        <f t="shared" si="65"/>
        <v>-</v>
      </c>
      <c r="F357" s="115" t="str">
        <f t="shared" si="65"/>
        <v>-</v>
      </c>
      <c r="G357" s="115" t="str">
        <f t="shared" si="65"/>
        <v>-</v>
      </c>
      <c r="H357" s="115" t="str">
        <f t="shared" si="65"/>
        <v>-</v>
      </c>
      <c r="I357" s="115" t="str">
        <f t="shared" si="65"/>
        <v>-</v>
      </c>
      <c r="J357" s="115" t="str">
        <f t="shared" si="65"/>
        <v>-</v>
      </c>
      <c r="K357" s="115" t="str">
        <f t="shared" si="65"/>
        <v>-</v>
      </c>
      <c r="L357" s="115" t="str">
        <f t="shared" si="65"/>
        <v>-</v>
      </c>
      <c r="M357" s="115" t="str">
        <f t="shared" si="65"/>
        <v>-</v>
      </c>
      <c r="N357" s="115" t="str">
        <f t="shared" si="65"/>
        <v>-</v>
      </c>
      <c r="O357" s="115" t="str">
        <f t="shared" si="65"/>
        <v>-</v>
      </c>
      <c r="P357" s="115" t="str">
        <f t="shared" si="65"/>
        <v>-</v>
      </c>
      <c r="Q357" s="115" t="str">
        <f t="shared" si="65"/>
        <v>-</v>
      </c>
      <c r="R357" s="115" t="str">
        <f t="shared" si="65"/>
        <v>-</v>
      </c>
      <c r="S357" s="115">
        <f t="shared" si="65"/>
        <v>9</v>
      </c>
      <c r="T357" s="115" t="str">
        <f t="shared" si="65"/>
        <v>-</v>
      </c>
      <c r="U357" s="115" t="str">
        <f t="shared" si="65"/>
        <v>-</v>
      </c>
      <c r="V357" s="115" t="str">
        <f t="shared" si="65"/>
        <v>-</v>
      </c>
      <c r="W357" s="115" t="str">
        <f t="shared" si="65"/>
        <v>-</v>
      </c>
      <c r="X357" s="115" t="str">
        <f t="shared" si="65"/>
        <v>-</v>
      </c>
      <c r="Y357" s="115" t="str">
        <f t="shared" si="66"/>
        <v>-</v>
      </c>
      <c r="Z357" s="115">
        <f t="shared" si="66"/>
        <v>9</v>
      </c>
      <c r="AA357" s="115" t="str">
        <f t="shared" si="66"/>
        <v>-</v>
      </c>
      <c r="AB357" s="115" t="str">
        <f t="shared" si="66"/>
        <v>-</v>
      </c>
      <c r="AC357" s="115" t="str">
        <f t="shared" si="66"/>
        <v>-</v>
      </c>
      <c r="AD357" s="115" t="str">
        <f t="shared" si="66"/>
        <v>-</v>
      </c>
      <c r="AE357" s="115">
        <f t="shared" si="66"/>
        <v>8</v>
      </c>
      <c r="AF357" s="115" t="str">
        <f t="shared" si="63"/>
        <v>-</v>
      </c>
      <c r="AG357" s="115" t="str">
        <f t="shared" si="63"/>
        <v>-</v>
      </c>
      <c r="AH357" s="115" t="str">
        <f t="shared" si="63"/>
        <v>-</v>
      </c>
      <c r="AI357" s="115" t="str">
        <f t="shared" si="63"/>
        <v>-</v>
      </c>
      <c r="AJ357" s="115" t="str">
        <f t="shared" si="63"/>
        <v>-</v>
      </c>
      <c r="AK357" s="115">
        <f t="shared" si="63"/>
        <v>7</v>
      </c>
      <c r="AL357" s="115" t="str">
        <f t="shared" si="63"/>
        <v>-</v>
      </c>
      <c r="AM357" s="115" t="str">
        <f t="shared" si="63"/>
        <v>-</v>
      </c>
      <c r="AN357" s="115" t="str">
        <f t="shared" si="63"/>
        <v>-</v>
      </c>
      <c r="AO357" s="115" t="str">
        <f t="shared" si="66"/>
        <v>-</v>
      </c>
      <c r="AP357" s="115" t="str">
        <f t="shared" si="64"/>
        <v>-</v>
      </c>
      <c r="AQ357" s="115" t="str">
        <f t="shared" si="64"/>
        <v>-</v>
      </c>
      <c r="AR357" s="115" t="str">
        <f t="shared" si="64"/>
        <v>-</v>
      </c>
      <c r="AS357" s="115" t="str">
        <f t="shared" si="64"/>
        <v>-</v>
      </c>
      <c r="AT357" s="115" t="str">
        <f t="shared" si="64"/>
        <v>-</v>
      </c>
      <c r="AU357" s="115" t="str">
        <f t="shared" si="64"/>
        <v>-</v>
      </c>
      <c r="AV357" s="115" t="str">
        <f t="shared" si="64"/>
        <v>-</v>
      </c>
      <c r="AW357" s="115" t="str">
        <f t="shared" si="64"/>
        <v>-</v>
      </c>
      <c r="AX357" s="115" t="str">
        <f t="shared" si="64"/>
        <v>-</v>
      </c>
      <c r="AY357" s="115" t="str">
        <f t="shared" si="66"/>
        <v>-</v>
      </c>
      <c r="AZ357" s="115" t="str">
        <f t="shared" si="66"/>
        <v>-</v>
      </c>
      <c r="BA357" s="115">
        <f t="shared" si="66"/>
        <v>6</v>
      </c>
      <c r="BB357" s="115" t="str">
        <f t="shared" si="66"/>
        <v>-</v>
      </c>
      <c r="BC357" s="115" t="str">
        <f t="shared" si="66"/>
        <v>-</v>
      </c>
      <c r="BD357" s="115" t="str">
        <f t="shared" si="66"/>
        <v>-</v>
      </c>
      <c r="BE357" s="115" t="str">
        <f t="shared" si="66"/>
        <v>-</v>
      </c>
      <c r="BF357" s="115" t="str">
        <f t="shared" si="66"/>
        <v>-</v>
      </c>
      <c r="BG357" s="115" t="str">
        <f t="shared" si="66"/>
        <v>-</v>
      </c>
      <c r="BH357" s="116">
        <f t="shared" si="46"/>
        <v>5</v>
      </c>
      <c r="BI357" s="114">
        <f>IFERROR(AVERAGE(B357:BG357)+0.0000001*классы!J64,"-")</f>
        <v>7.8000001000001609</v>
      </c>
      <c r="BJ357" s="115">
        <f t="shared" si="47"/>
        <v>5</v>
      </c>
      <c r="BL357" s="75">
        <f t="shared" si="52"/>
        <v>62</v>
      </c>
      <c r="BM357" s="395">
        <f t="shared" si="48"/>
        <v>7.8000001000001609</v>
      </c>
      <c r="BN357">
        <f t="shared" si="49"/>
        <v>5</v>
      </c>
      <c r="BO357">
        <f t="shared" si="50"/>
        <v>5</v>
      </c>
    </row>
    <row r="358" spans="1:67">
      <c r="A358" s="38">
        <f t="shared" si="51"/>
        <v>63</v>
      </c>
      <c r="B358" s="115" t="str">
        <f t="shared" si="65"/>
        <v>-</v>
      </c>
      <c r="C358" s="115" t="str">
        <f t="shared" si="65"/>
        <v>-</v>
      </c>
      <c r="D358" s="115" t="str">
        <f t="shared" si="65"/>
        <v>-</v>
      </c>
      <c r="E358" s="115" t="str">
        <f t="shared" si="65"/>
        <v>-</v>
      </c>
      <c r="F358" s="115" t="str">
        <f t="shared" si="65"/>
        <v>-</v>
      </c>
      <c r="G358" s="115" t="str">
        <f t="shared" si="65"/>
        <v>-</v>
      </c>
      <c r="H358" s="115" t="str">
        <f t="shared" si="65"/>
        <v>-</v>
      </c>
      <c r="I358" s="115" t="str">
        <f t="shared" si="65"/>
        <v>-</v>
      </c>
      <c r="J358" s="115" t="str">
        <f t="shared" si="65"/>
        <v>-</v>
      </c>
      <c r="K358" s="115" t="str">
        <f t="shared" si="65"/>
        <v>-</v>
      </c>
      <c r="L358" s="115" t="str">
        <f t="shared" si="65"/>
        <v>-</v>
      </c>
      <c r="M358" s="115" t="str">
        <f t="shared" si="65"/>
        <v>-</v>
      </c>
      <c r="N358" s="115" t="str">
        <f t="shared" si="65"/>
        <v>-</v>
      </c>
      <c r="O358" s="115" t="str">
        <f t="shared" si="65"/>
        <v>-</v>
      </c>
      <c r="P358" s="115" t="str">
        <f t="shared" si="65"/>
        <v>-</v>
      </c>
      <c r="Q358" s="115" t="str">
        <f t="shared" si="65"/>
        <v>-</v>
      </c>
      <c r="R358" s="115" t="str">
        <f t="shared" si="65"/>
        <v>-</v>
      </c>
      <c r="S358" s="115" t="str">
        <f t="shared" si="65"/>
        <v>-</v>
      </c>
      <c r="T358" s="115" t="str">
        <f t="shared" si="65"/>
        <v>-</v>
      </c>
      <c r="U358" s="115" t="str">
        <f t="shared" si="65"/>
        <v>-</v>
      </c>
      <c r="V358" s="115" t="str">
        <f t="shared" si="65"/>
        <v>-</v>
      </c>
      <c r="W358" s="115" t="str">
        <f t="shared" si="65"/>
        <v>-</v>
      </c>
      <c r="X358" s="115" t="str">
        <f t="shared" si="65"/>
        <v>-</v>
      </c>
      <c r="Y358" s="115" t="str">
        <f t="shared" si="66"/>
        <v>-</v>
      </c>
      <c r="Z358" s="115" t="str">
        <f t="shared" si="66"/>
        <v>-</v>
      </c>
      <c r="AA358" s="115" t="str">
        <f t="shared" si="66"/>
        <v>-</v>
      </c>
      <c r="AB358" s="115" t="str">
        <f t="shared" si="66"/>
        <v>-</v>
      </c>
      <c r="AC358" s="115" t="str">
        <f t="shared" si="66"/>
        <v>-</v>
      </c>
      <c r="AD358" s="115" t="str">
        <f t="shared" si="66"/>
        <v>-</v>
      </c>
      <c r="AE358" s="115" t="str">
        <f t="shared" si="66"/>
        <v>-</v>
      </c>
      <c r="AF358" s="115" t="str">
        <f t="shared" si="63"/>
        <v>-</v>
      </c>
      <c r="AG358" s="115" t="str">
        <f t="shared" si="63"/>
        <v>-</v>
      </c>
      <c r="AH358" s="115" t="str">
        <f t="shared" si="63"/>
        <v>-</v>
      </c>
      <c r="AI358" s="115" t="str">
        <f t="shared" si="63"/>
        <v>-</v>
      </c>
      <c r="AJ358" s="115" t="str">
        <f t="shared" si="63"/>
        <v>-</v>
      </c>
      <c r="AK358" s="115" t="str">
        <f t="shared" si="63"/>
        <v>-</v>
      </c>
      <c r="AL358" s="115" t="str">
        <f t="shared" si="63"/>
        <v>-</v>
      </c>
      <c r="AM358" s="115" t="str">
        <f t="shared" si="63"/>
        <v>-</v>
      </c>
      <c r="AN358" s="115" t="str">
        <f t="shared" si="63"/>
        <v>-</v>
      </c>
      <c r="AO358" s="115" t="str">
        <f t="shared" si="66"/>
        <v>-</v>
      </c>
      <c r="AP358" s="115" t="str">
        <f t="shared" si="64"/>
        <v>-</v>
      </c>
      <c r="AQ358" s="115" t="str">
        <f t="shared" si="64"/>
        <v>-</v>
      </c>
      <c r="AR358" s="115" t="str">
        <f t="shared" si="64"/>
        <v>-</v>
      </c>
      <c r="AS358" s="115" t="str">
        <f t="shared" si="64"/>
        <v>-</v>
      </c>
      <c r="AT358" s="115" t="str">
        <f t="shared" si="64"/>
        <v>-</v>
      </c>
      <c r="AU358" s="115" t="str">
        <f t="shared" si="64"/>
        <v>-</v>
      </c>
      <c r="AV358" s="115" t="str">
        <f t="shared" si="64"/>
        <v>-</v>
      </c>
      <c r="AW358" s="115" t="str">
        <f t="shared" si="64"/>
        <v>-</v>
      </c>
      <c r="AX358" s="115" t="str">
        <f t="shared" si="64"/>
        <v>-</v>
      </c>
      <c r="AY358" s="115" t="str">
        <f t="shared" si="66"/>
        <v>-</v>
      </c>
      <c r="AZ358" s="115" t="str">
        <f t="shared" si="66"/>
        <v>-</v>
      </c>
      <c r="BA358" s="115" t="str">
        <f t="shared" si="66"/>
        <v>-</v>
      </c>
      <c r="BB358" s="115" t="str">
        <f t="shared" si="66"/>
        <v>-</v>
      </c>
      <c r="BC358" s="115" t="str">
        <f t="shared" si="66"/>
        <v>-</v>
      </c>
      <c r="BD358" s="115" t="str">
        <f t="shared" si="66"/>
        <v>-</v>
      </c>
      <c r="BE358" s="115" t="str">
        <f t="shared" si="66"/>
        <v>-</v>
      </c>
      <c r="BF358" s="115" t="str">
        <f t="shared" si="66"/>
        <v>-</v>
      </c>
      <c r="BG358" s="115" t="str">
        <f t="shared" si="66"/>
        <v>-</v>
      </c>
      <c r="BH358" s="116">
        <f t="shared" si="46"/>
        <v>0</v>
      </c>
      <c r="BI358" s="114" t="str">
        <f>IFERROR(AVERAGE(B358:BG358)+0.0000001*классы!J65,"-")</f>
        <v>-</v>
      </c>
      <c r="BJ358" s="115" t="str">
        <f t="shared" si="47"/>
        <v>-</v>
      </c>
      <c r="BL358" s="75">
        <f t="shared" si="52"/>
        <v>63</v>
      </c>
      <c r="BM358" s="395" t="str">
        <f t="shared" si="48"/>
        <v>-</v>
      </c>
      <c r="BN358">
        <f t="shared" si="49"/>
        <v>0</v>
      </c>
      <c r="BO358">
        <f t="shared" si="50"/>
        <v>0</v>
      </c>
    </row>
    <row r="359" spans="1:67">
      <c r="A359" s="38">
        <f t="shared" si="51"/>
        <v>64</v>
      </c>
      <c r="B359" s="115" t="str">
        <f t="shared" si="65"/>
        <v>-</v>
      </c>
      <c r="C359" s="115" t="str">
        <f t="shared" si="65"/>
        <v>-</v>
      </c>
      <c r="D359" s="115" t="str">
        <f t="shared" si="65"/>
        <v>-</v>
      </c>
      <c r="E359" s="115">
        <f t="shared" si="65"/>
        <v>12</v>
      </c>
      <c r="F359" s="115">
        <f t="shared" si="65"/>
        <v>11</v>
      </c>
      <c r="G359" s="115" t="str">
        <f t="shared" si="65"/>
        <v>-</v>
      </c>
      <c r="H359" s="115" t="str">
        <f t="shared" si="65"/>
        <v>-</v>
      </c>
      <c r="I359" s="115">
        <f t="shared" si="65"/>
        <v>3</v>
      </c>
      <c r="J359" s="115" t="str">
        <f t="shared" si="65"/>
        <v>-</v>
      </c>
      <c r="K359" s="115" t="str">
        <f t="shared" si="65"/>
        <v>-</v>
      </c>
      <c r="L359" s="115" t="str">
        <f t="shared" si="65"/>
        <v>-</v>
      </c>
      <c r="M359" s="115" t="str">
        <f t="shared" si="65"/>
        <v>-</v>
      </c>
      <c r="N359" s="115" t="str">
        <f t="shared" si="65"/>
        <v>-</v>
      </c>
      <c r="O359" s="115" t="str">
        <f t="shared" si="65"/>
        <v>-</v>
      </c>
      <c r="P359" s="115" t="str">
        <f t="shared" si="65"/>
        <v>-</v>
      </c>
      <c r="Q359" s="115" t="str">
        <f t="shared" si="65"/>
        <v>-</v>
      </c>
      <c r="R359" s="115" t="str">
        <f t="shared" si="65"/>
        <v>-</v>
      </c>
      <c r="S359" s="115">
        <f t="shared" si="65"/>
        <v>12</v>
      </c>
      <c r="T359" s="115" t="str">
        <f t="shared" si="65"/>
        <v>-</v>
      </c>
      <c r="U359" s="115" t="str">
        <f t="shared" si="65"/>
        <v>-</v>
      </c>
      <c r="V359" s="115" t="str">
        <f t="shared" si="65"/>
        <v>-</v>
      </c>
      <c r="W359" s="115" t="str">
        <f t="shared" si="65"/>
        <v>-</v>
      </c>
      <c r="X359" s="115">
        <f t="shared" si="65"/>
        <v>9</v>
      </c>
      <c r="Y359" s="115" t="str">
        <f t="shared" si="66"/>
        <v>-</v>
      </c>
      <c r="Z359" s="115">
        <f t="shared" si="66"/>
        <v>9</v>
      </c>
      <c r="AA359" s="115" t="str">
        <f t="shared" si="66"/>
        <v>-</v>
      </c>
      <c r="AB359" s="115" t="str">
        <f t="shared" si="66"/>
        <v>-</v>
      </c>
      <c r="AC359" s="115" t="str">
        <f t="shared" si="66"/>
        <v>-</v>
      </c>
      <c r="AD359" s="115" t="str">
        <f t="shared" si="66"/>
        <v>-</v>
      </c>
      <c r="AE359" s="115">
        <f t="shared" si="66"/>
        <v>8</v>
      </c>
      <c r="AF359" s="115" t="str">
        <f t="shared" si="63"/>
        <v>-</v>
      </c>
      <c r="AG359" s="115" t="str">
        <f t="shared" si="63"/>
        <v>-</v>
      </c>
      <c r="AH359" s="115" t="str">
        <f t="shared" si="63"/>
        <v>-</v>
      </c>
      <c r="AI359" s="115" t="str">
        <f t="shared" si="63"/>
        <v>-</v>
      </c>
      <c r="AJ359" s="115" t="str">
        <f t="shared" si="63"/>
        <v>-</v>
      </c>
      <c r="AK359" s="115">
        <f t="shared" si="63"/>
        <v>6</v>
      </c>
      <c r="AL359" s="115">
        <f t="shared" si="63"/>
        <v>7</v>
      </c>
      <c r="AM359" s="115" t="str">
        <f t="shared" si="63"/>
        <v>-</v>
      </c>
      <c r="AN359" s="115">
        <f t="shared" si="63"/>
        <v>12</v>
      </c>
      <c r="AO359" s="115" t="str">
        <f t="shared" si="66"/>
        <v>-</v>
      </c>
      <c r="AP359" s="115" t="str">
        <f t="shared" si="64"/>
        <v>-</v>
      </c>
      <c r="AQ359" s="115" t="str">
        <f t="shared" si="64"/>
        <v>-</v>
      </c>
      <c r="AR359" s="115" t="str">
        <f t="shared" si="64"/>
        <v>-</v>
      </c>
      <c r="AS359" s="115">
        <f t="shared" si="64"/>
        <v>7</v>
      </c>
      <c r="AT359" s="115" t="str">
        <f t="shared" si="64"/>
        <v>-</v>
      </c>
      <c r="AU359" s="115" t="str">
        <f t="shared" si="64"/>
        <v>-</v>
      </c>
      <c r="AV359" s="115" t="str">
        <f t="shared" si="64"/>
        <v>-</v>
      </c>
      <c r="AW359" s="115" t="str">
        <f t="shared" si="64"/>
        <v>-</v>
      </c>
      <c r="AX359" s="115" t="str">
        <f t="shared" si="64"/>
        <v>-</v>
      </c>
      <c r="AY359" s="115" t="str">
        <f t="shared" si="66"/>
        <v>-</v>
      </c>
      <c r="AZ359" s="115" t="str">
        <f t="shared" si="66"/>
        <v>-</v>
      </c>
      <c r="BA359" s="115">
        <f t="shared" si="66"/>
        <v>8</v>
      </c>
      <c r="BB359" s="115" t="str">
        <f t="shared" si="66"/>
        <v>-</v>
      </c>
      <c r="BC359" s="115" t="str">
        <f t="shared" si="66"/>
        <v>-</v>
      </c>
      <c r="BD359" s="115" t="str">
        <f t="shared" si="66"/>
        <v>-</v>
      </c>
      <c r="BE359" s="115">
        <f t="shared" si="66"/>
        <v>10</v>
      </c>
      <c r="BF359" s="115" t="str">
        <f t="shared" si="66"/>
        <v>-</v>
      </c>
      <c r="BG359" s="115" t="str">
        <f t="shared" si="66"/>
        <v>-</v>
      </c>
      <c r="BH359" s="116">
        <f t="shared" si="46"/>
        <v>13</v>
      </c>
      <c r="BI359" s="114">
        <f>IFERROR(AVERAGE(B359:BG359)+0.0000001*классы!J66,"-")</f>
        <v>8.7692308692309258</v>
      </c>
      <c r="BJ359" s="115">
        <f t="shared" si="47"/>
        <v>4</v>
      </c>
      <c r="BL359" s="75">
        <f t="shared" si="52"/>
        <v>64</v>
      </c>
      <c r="BM359" s="395">
        <f t="shared" si="48"/>
        <v>8.7692308692309258</v>
      </c>
      <c r="BN359">
        <f t="shared" si="49"/>
        <v>14</v>
      </c>
      <c r="BO359">
        <f t="shared" si="50"/>
        <v>13</v>
      </c>
    </row>
    <row r="360" spans="1:67">
      <c r="A360" s="38">
        <f t="shared" si="51"/>
        <v>65</v>
      </c>
      <c r="B360" s="115" t="str">
        <f t="shared" si="65"/>
        <v>-</v>
      </c>
      <c r="C360" s="115" t="str">
        <f t="shared" si="65"/>
        <v>-</v>
      </c>
      <c r="D360" s="115" t="str">
        <f t="shared" si="65"/>
        <v>-</v>
      </c>
      <c r="E360" s="115" t="str">
        <f t="shared" si="65"/>
        <v>-</v>
      </c>
      <c r="F360" s="115" t="str">
        <f t="shared" si="65"/>
        <v>-</v>
      </c>
      <c r="G360" s="115" t="str">
        <f t="shared" si="65"/>
        <v>-</v>
      </c>
      <c r="H360" s="115" t="str">
        <f t="shared" si="65"/>
        <v>-</v>
      </c>
      <c r="I360" s="115">
        <f t="shared" si="65"/>
        <v>12</v>
      </c>
      <c r="J360" s="115" t="str">
        <f t="shared" si="65"/>
        <v>-</v>
      </c>
      <c r="K360" s="115" t="str">
        <f t="shared" si="65"/>
        <v>-</v>
      </c>
      <c r="L360" s="115" t="str">
        <f t="shared" si="65"/>
        <v>-</v>
      </c>
      <c r="M360" s="115" t="str">
        <f t="shared" si="65"/>
        <v>-</v>
      </c>
      <c r="N360" s="115" t="str">
        <f t="shared" si="65"/>
        <v>-</v>
      </c>
      <c r="O360" s="115" t="str">
        <f t="shared" si="65"/>
        <v>-</v>
      </c>
      <c r="P360" s="115" t="str">
        <f t="shared" si="65"/>
        <v>-</v>
      </c>
      <c r="Q360" s="115" t="str">
        <f t="shared" si="65"/>
        <v>-</v>
      </c>
      <c r="R360" s="115" t="str">
        <f t="shared" si="65"/>
        <v>-</v>
      </c>
      <c r="S360" s="115">
        <f t="shared" si="65"/>
        <v>11</v>
      </c>
      <c r="T360" s="115" t="str">
        <f t="shared" si="65"/>
        <v>-</v>
      </c>
      <c r="U360" s="115" t="str">
        <f t="shared" si="65"/>
        <v>-</v>
      </c>
      <c r="V360" s="115" t="str">
        <f t="shared" si="65"/>
        <v>-</v>
      </c>
      <c r="W360" s="115" t="str">
        <f t="shared" si="65"/>
        <v>-</v>
      </c>
      <c r="X360" s="115" t="str">
        <f t="shared" si="65"/>
        <v>-</v>
      </c>
      <c r="Y360" s="115" t="str">
        <f t="shared" si="66"/>
        <v>-</v>
      </c>
      <c r="Z360" s="115">
        <f t="shared" si="66"/>
        <v>10</v>
      </c>
      <c r="AA360" s="115" t="str">
        <f t="shared" si="66"/>
        <v>-</v>
      </c>
      <c r="AB360" s="115" t="str">
        <f t="shared" si="66"/>
        <v>-</v>
      </c>
      <c r="AC360" s="115" t="str">
        <f t="shared" si="66"/>
        <v>-</v>
      </c>
      <c r="AD360" s="115" t="str">
        <f t="shared" si="66"/>
        <v>-</v>
      </c>
      <c r="AE360" s="115">
        <f t="shared" si="66"/>
        <v>9</v>
      </c>
      <c r="AF360" s="115" t="str">
        <f t="shared" si="63"/>
        <v>-</v>
      </c>
      <c r="AG360" s="115" t="str">
        <f t="shared" si="63"/>
        <v>-</v>
      </c>
      <c r="AH360" s="115" t="str">
        <f t="shared" si="63"/>
        <v>-</v>
      </c>
      <c r="AI360" s="115" t="str">
        <f t="shared" si="63"/>
        <v>-</v>
      </c>
      <c r="AJ360" s="115">
        <f t="shared" si="63"/>
        <v>5</v>
      </c>
      <c r="AK360" s="115">
        <f t="shared" si="63"/>
        <v>6</v>
      </c>
      <c r="AL360" s="115" t="str">
        <f t="shared" si="63"/>
        <v>-</v>
      </c>
      <c r="AM360" s="115" t="str">
        <f t="shared" si="63"/>
        <v>-</v>
      </c>
      <c r="AN360" s="115">
        <f t="shared" si="63"/>
        <v>12</v>
      </c>
      <c r="AO360" s="115" t="str">
        <f t="shared" si="66"/>
        <v>-</v>
      </c>
      <c r="AP360" s="115" t="str">
        <f t="shared" si="64"/>
        <v>-</v>
      </c>
      <c r="AQ360" s="115" t="str">
        <f t="shared" si="64"/>
        <v>-</v>
      </c>
      <c r="AR360" s="115" t="str">
        <f t="shared" si="64"/>
        <v>-</v>
      </c>
      <c r="AS360" s="115">
        <f t="shared" si="64"/>
        <v>11</v>
      </c>
      <c r="AT360" s="115" t="str">
        <f t="shared" si="64"/>
        <v>-</v>
      </c>
      <c r="AU360" s="115" t="str">
        <f t="shared" si="64"/>
        <v>-</v>
      </c>
      <c r="AV360" s="115" t="str">
        <f t="shared" si="64"/>
        <v>-</v>
      </c>
      <c r="AW360" s="115" t="str">
        <f t="shared" si="64"/>
        <v>-</v>
      </c>
      <c r="AX360" s="115" t="str">
        <f t="shared" si="64"/>
        <v>-</v>
      </c>
      <c r="AY360" s="115" t="str">
        <f t="shared" si="66"/>
        <v>-</v>
      </c>
      <c r="AZ360" s="115" t="str">
        <f t="shared" si="66"/>
        <v>-</v>
      </c>
      <c r="BA360" s="115">
        <f t="shared" si="66"/>
        <v>9</v>
      </c>
      <c r="BB360" s="115" t="str">
        <f t="shared" si="66"/>
        <v>-</v>
      </c>
      <c r="BC360" s="115" t="str">
        <f t="shared" si="66"/>
        <v>-</v>
      </c>
      <c r="BD360" s="115" t="str">
        <f t="shared" si="66"/>
        <v>-</v>
      </c>
      <c r="BE360" s="115">
        <f t="shared" si="66"/>
        <v>12</v>
      </c>
      <c r="BF360" s="115" t="str">
        <f t="shared" si="66"/>
        <v>-</v>
      </c>
      <c r="BG360" s="115" t="str">
        <f t="shared" si="66"/>
        <v>-</v>
      </c>
      <c r="BH360" s="116">
        <f t="shared" ref="BH360:BH389" si="67">COUNTIF(B360:BG360,"&gt;0")</f>
        <v>10</v>
      </c>
      <c r="BI360" s="114">
        <f>IFERROR(AVERAGE(B360:BG360)+0.0000001*классы!J67,"-")</f>
        <v>9.7000005000001526</v>
      </c>
      <c r="BJ360" s="115">
        <f t="shared" si="47"/>
        <v>1</v>
      </c>
      <c r="BL360" s="75">
        <f t="shared" si="52"/>
        <v>65</v>
      </c>
      <c r="BM360" s="395">
        <f t="shared" si="48"/>
        <v>9.7000005000001526</v>
      </c>
      <c r="BN360">
        <f t="shared" si="49"/>
        <v>11</v>
      </c>
      <c r="BO360">
        <f t="shared" si="50"/>
        <v>10</v>
      </c>
    </row>
    <row r="361" spans="1:67">
      <c r="A361" s="38">
        <f t="shared" si="51"/>
        <v>66</v>
      </c>
      <c r="B361" s="115" t="str">
        <f t="shared" si="65"/>
        <v>-</v>
      </c>
      <c r="C361" s="115" t="str">
        <f t="shared" si="65"/>
        <v>-</v>
      </c>
      <c r="D361" s="115" t="str">
        <f t="shared" si="65"/>
        <v>-</v>
      </c>
      <c r="E361" s="115" t="str">
        <f t="shared" si="65"/>
        <v>-</v>
      </c>
      <c r="F361" s="115" t="str">
        <f t="shared" si="65"/>
        <v>-</v>
      </c>
      <c r="G361" s="115" t="str">
        <f t="shared" si="65"/>
        <v>-</v>
      </c>
      <c r="H361" s="115" t="str">
        <f t="shared" si="65"/>
        <v>-</v>
      </c>
      <c r="I361" s="115" t="str">
        <f t="shared" si="65"/>
        <v>-</v>
      </c>
      <c r="J361" s="115" t="str">
        <f t="shared" si="65"/>
        <v>-</v>
      </c>
      <c r="K361" s="115" t="str">
        <f t="shared" si="65"/>
        <v>-</v>
      </c>
      <c r="L361" s="115" t="str">
        <f t="shared" si="65"/>
        <v>-</v>
      </c>
      <c r="M361" s="115" t="str">
        <f t="shared" si="65"/>
        <v>-</v>
      </c>
      <c r="N361" s="115" t="str">
        <f t="shared" si="65"/>
        <v>-</v>
      </c>
      <c r="O361" s="115" t="str">
        <f t="shared" si="65"/>
        <v>-</v>
      </c>
      <c r="P361" s="115" t="str">
        <f t="shared" si="65"/>
        <v>-</v>
      </c>
      <c r="Q361" s="115" t="str">
        <f t="shared" si="65"/>
        <v>-</v>
      </c>
      <c r="R361" s="115" t="str">
        <f t="shared" si="65"/>
        <v>-</v>
      </c>
      <c r="S361" s="115" t="str">
        <f t="shared" si="65"/>
        <v>-</v>
      </c>
      <c r="T361" s="115" t="str">
        <f t="shared" si="65"/>
        <v>-</v>
      </c>
      <c r="U361" s="115" t="str">
        <f t="shared" si="65"/>
        <v>-</v>
      </c>
      <c r="V361" s="115" t="str">
        <f t="shared" si="65"/>
        <v>-</v>
      </c>
      <c r="W361" s="115" t="str">
        <f t="shared" si="65"/>
        <v>-</v>
      </c>
      <c r="X361" s="115" t="str">
        <f t="shared" si="65"/>
        <v>-</v>
      </c>
      <c r="Y361" s="115" t="str">
        <f t="shared" si="66"/>
        <v>-</v>
      </c>
      <c r="Z361" s="115" t="str">
        <f t="shared" si="66"/>
        <v>-</v>
      </c>
      <c r="AA361" s="115" t="str">
        <f t="shared" si="66"/>
        <v>-</v>
      </c>
      <c r="AB361" s="115" t="str">
        <f t="shared" si="66"/>
        <v>-</v>
      </c>
      <c r="AC361" s="115" t="str">
        <f t="shared" si="66"/>
        <v>-</v>
      </c>
      <c r="AD361" s="115" t="str">
        <f t="shared" si="66"/>
        <v>-</v>
      </c>
      <c r="AE361" s="115" t="str">
        <f t="shared" si="66"/>
        <v>-</v>
      </c>
      <c r="AF361" s="115" t="str">
        <f t="shared" si="63"/>
        <v>-</v>
      </c>
      <c r="AG361" s="115" t="str">
        <f t="shared" si="63"/>
        <v>-</v>
      </c>
      <c r="AH361" s="115" t="str">
        <f t="shared" si="63"/>
        <v>-</v>
      </c>
      <c r="AI361" s="115" t="str">
        <f t="shared" si="63"/>
        <v>-</v>
      </c>
      <c r="AJ361" s="115" t="str">
        <f t="shared" si="63"/>
        <v>-</v>
      </c>
      <c r="AK361" s="115" t="str">
        <f t="shared" si="63"/>
        <v>-</v>
      </c>
      <c r="AL361" s="115" t="str">
        <f t="shared" si="63"/>
        <v>-</v>
      </c>
      <c r="AM361" s="115" t="str">
        <f t="shared" si="63"/>
        <v>-</v>
      </c>
      <c r="AN361" s="115" t="str">
        <f t="shared" si="63"/>
        <v>-</v>
      </c>
      <c r="AO361" s="115" t="str">
        <f t="shared" si="66"/>
        <v>-</v>
      </c>
      <c r="AP361" s="115" t="str">
        <f t="shared" si="64"/>
        <v>-</v>
      </c>
      <c r="AQ361" s="115" t="str">
        <f t="shared" si="64"/>
        <v>-</v>
      </c>
      <c r="AR361" s="115" t="str">
        <f t="shared" si="64"/>
        <v>-</v>
      </c>
      <c r="AS361" s="115" t="str">
        <f t="shared" si="64"/>
        <v>-</v>
      </c>
      <c r="AT361" s="115" t="str">
        <f t="shared" si="64"/>
        <v>-</v>
      </c>
      <c r="AU361" s="115" t="str">
        <f t="shared" si="64"/>
        <v>-</v>
      </c>
      <c r="AV361" s="115" t="str">
        <f t="shared" si="64"/>
        <v>-</v>
      </c>
      <c r="AW361" s="115" t="str">
        <f t="shared" si="64"/>
        <v>-</v>
      </c>
      <c r="AX361" s="115" t="str">
        <f t="shared" si="64"/>
        <v>-</v>
      </c>
      <c r="AY361" s="115" t="str">
        <f t="shared" si="66"/>
        <v>-</v>
      </c>
      <c r="AZ361" s="115" t="str">
        <f t="shared" si="66"/>
        <v>-</v>
      </c>
      <c r="BA361" s="115" t="str">
        <f t="shared" si="66"/>
        <v>-</v>
      </c>
      <c r="BB361" s="115" t="str">
        <f t="shared" si="66"/>
        <v>-</v>
      </c>
      <c r="BC361" s="115" t="str">
        <f t="shared" si="66"/>
        <v>-</v>
      </c>
      <c r="BD361" s="115" t="str">
        <f t="shared" si="66"/>
        <v>-</v>
      </c>
      <c r="BE361" s="115" t="str">
        <f t="shared" si="66"/>
        <v>-</v>
      </c>
      <c r="BF361" s="115" t="str">
        <f t="shared" si="66"/>
        <v>-</v>
      </c>
      <c r="BG361" s="115" t="str">
        <f t="shared" si="66"/>
        <v>-</v>
      </c>
      <c r="BH361" s="116">
        <f t="shared" si="67"/>
        <v>0</v>
      </c>
      <c r="BI361" s="114" t="str">
        <f>IFERROR(AVERAGE(B361:BG361)+0.0000001*классы!J68,"-")</f>
        <v>-</v>
      </c>
      <c r="BJ361" s="115" t="str">
        <f t="shared" ref="BJ361:BJ389" si="68">IFERROR(RANK(BI361,BI$296:BI$389,0),"-")</f>
        <v>-</v>
      </c>
      <c r="BL361" s="75">
        <f t="shared" si="52"/>
        <v>66</v>
      </c>
      <c r="BM361" s="395" t="str">
        <f t="shared" ref="BM361:BM389" si="69">BI361</f>
        <v>-</v>
      </c>
      <c r="BN361">
        <f t="shared" ref="BN361:BN389" si="70">BH68</f>
        <v>0</v>
      </c>
      <c r="BO361">
        <f t="shared" ref="BO361:BO389" si="71">BH361</f>
        <v>0</v>
      </c>
    </row>
    <row r="362" spans="1:67">
      <c r="A362" s="38">
        <f t="shared" ref="A362:A389" si="72">A361+1</f>
        <v>67</v>
      </c>
      <c r="B362" s="115" t="str">
        <f t="shared" si="65"/>
        <v>-</v>
      </c>
      <c r="C362" s="115" t="str">
        <f t="shared" si="65"/>
        <v>-</v>
      </c>
      <c r="D362" s="115" t="str">
        <f t="shared" si="65"/>
        <v>-</v>
      </c>
      <c r="E362" s="115" t="str">
        <f t="shared" si="65"/>
        <v>-</v>
      </c>
      <c r="F362" s="115" t="str">
        <f t="shared" si="65"/>
        <v>-</v>
      </c>
      <c r="G362" s="115" t="str">
        <f t="shared" si="65"/>
        <v>-</v>
      </c>
      <c r="H362" s="115" t="str">
        <f t="shared" si="65"/>
        <v>-</v>
      </c>
      <c r="I362" s="115" t="str">
        <f t="shared" si="65"/>
        <v>-</v>
      </c>
      <c r="J362" s="115" t="str">
        <f t="shared" si="65"/>
        <v>-</v>
      </c>
      <c r="K362" s="115" t="str">
        <f t="shared" si="65"/>
        <v>-</v>
      </c>
      <c r="L362" s="115" t="str">
        <f t="shared" si="65"/>
        <v>-</v>
      </c>
      <c r="M362" s="115" t="str">
        <f t="shared" si="65"/>
        <v>-</v>
      </c>
      <c r="N362" s="115" t="str">
        <f t="shared" si="65"/>
        <v>-</v>
      </c>
      <c r="O362" s="115" t="str">
        <f t="shared" si="65"/>
        <v>-</v>
      </c>
      <c r="P362" s="115" t="str">
        <f t="shared" si="65"/>
        <v>-</v>
      </c>
      <c r="Q362" s="115" t="str">
        <f t="shared" si="65"/>
        <v>-</v>
      </c>
      <c r="R362" s="115" t="str">
        <f t="shared" si="65"/>
        <v>-</v>
      </c>
      <c r="S362" s="115" t="str">
        <f t="shared" si="65"/>
        <v>-</v>
      </c>
      <c r="T362" s="115" t="str">
        <f t="shared" si="65"/>
        <v>-</v>
      </c>
      <c r="U362" s="115" t="str">
        <f t="shared" si="65"/>
        <v>-</v>
      </c>
      <c r="V362" s="115" t="str">
        <f t="shared" si="65"/>
        <v>-</v>
      </c>
      <c r="W362" s="115" t="str">
        <f t="shared" si="65"/>
        <v>-</v>
      </c>
      <c r="X362" s="115" t="str">
        <f t="shared" si="65"/>
        <v>-</v>
      </c>
      <c r="Y362" s="115" t="str">
        <f t="shared" si="66"/>
        <v>-</v>
      </c>
      <c r="Z362" s="115" t="str">
        <f t="shared" si="66"/>
        <v>-</v>
      </c>
      <c r="AA362" s="115" t="str">
        <f t="shared" si="66"/>
        <v>-</v>
      </c>
      <c r="AB362" s="115" t="str">
        <f t="shared" si="66"/>
        <v>-</v>
      </c>
      <c r="AC362" s="115" t="str">
        <f t="shared" si="66"/>
        <v>-</v>
      </c>
      <c r="AD362" s="115" t="str">
        <f t="shared" si="66"/>
        <v>-</v>
      </c>
      <c r="AE362" s="115" t="str">
        <f t="shared" si="66"/>
        <v>-</v>
      </c>
      <c r="AF362" s="115" t="str">
        <f t="shared" si="63"/>
        <v>-</v>
      </c>
      <c r="AG362" s="115" t="str">
        <f t="shared" si="63"/>
        <v>-</v>
      </c>
      <c r="AH362" s="115" t="str">
        <f t="shared" si="63"/>
        <v>-</v>
      </c>
      <c r="AI362" s="115" t="str">
        <f t="shared" si="63"/>
        <v>-</v>
      </c>
      <c r="AJ362" s="115" t="str">
        <f t="shared" si="63"/>
        <v>-</v>
      </c>
      <c r="AK362" s="115" t="str">
        <f t="shared" si="63"/>
        <v>-</v>
      </c>
      <c r="AL362" s="115" t="str">
        <f t="shared" si="63"/>
        <v>-</v>
      </c>
      <c r="AM362" s="115" t="str">
        <f t="shared" si="63"/>
        <v>-</v>
      </c>
      <c r="AN362" s="115" t="str">
        <f t="shared" si="63"/>
        <v>-</v>
      </c>
      <c r="AO362" s="115" t="str">
        <f t="shared" si="66"/>
        <v>-</v>
      </c>
      <c r="AP362" s="115" t="str">
        <f t="shared" si="64"/>
        <v>-</v>
      </c>
      <c r="AQ362" s="115" t="str">
        <f t="shared" si="64"/>
        <v>-</v>
      </c>
      <c r="AR362" s="115" t="str">
        <f t="shared" si="64"/>
        <v>-</v>
      </c>
      <c r="AS362" s="115" t="str">
        <f t="shared" si="64"/>
        <v>-</v>
      </c>
      <c r="AT362" s="115" t="str">
        <f t="shared" si="64"/>
        <v>-</v>
      </c>
      <c r="AU362" s="115" t="str">
        <f t="shared" si="64"/>
        <v>-</v>
      </c>
      <c r="AV362" s="115" t="str">
        <f t="shared" si="64"/>
        <v>-</v>
      </c>
      <c r="AW362" s="115" t="str">
        <f t="shared" si="64"/>
        <v>-</v>
      </c>
      <c r="AX362" s="115" t="str">
        <f t="shared" si="64"/>
        <v>-</v>
      </c>
      <c r="AY362" s="115" t="str">
        <f t="shared" si="66"/>
        <v>-</v>
      </c>
      <c r="AZ362" s="115" t="str">
        <f t="shared" si="66"/>
        <v>-</v>
      </c>
      <c r="BA362" s="115" t="str">
        <f t="shared" si="66"/>
        <v>-</v>
      </c>
      <c r="BB362" s="115" t="str">
        <f t="shared" si="66"/>
        <v>-</v>
      </c>
      <c r="BC362" s="115" t="str">
        <f t="shared" si="66"/>
        <v>-</v>
      </c>
      <c r="BD362" s="115" t="str">
        <f t="shared" si="66"/>
        <v>-</v>
      </c>
      <c r="BE362" s="115" t="str">
        <f t="shared" si="66"/>
        <v>-</v>
      </c>
      <c r="BF362" s="115" t="str">
        <f t="shared" si="66"/>
        <v>-</v>
      </c>
      <c r="BG362" s="115" t="str">
        <f t="shared" si="66"/>
        <v>-</v>
      </c>
      <c r="BH362" s="116">
        <f t="shared" si="67"/>
        <v>0</v>
      </c>
      <c r="BI362" s="114" t="str">
        <f>IFERROR(AVERAGE(B362:BG362)+0.0000001*классы!J69,"-")</f>
        <v>-</v>
      </c>
      <c r="BJ362" s="115" t="str">
        <f t="shared" si="68"/>
        <v>-</v>
      </c>
      <c r="BL362" s="75">
        <f t="shared" ref="BL362:BL389" si="73">BL361+1</f>
        <v>67</v>
      </c>
      <c r="BM362" s="395" t="str">
        <f t="shared" si="69"/>
        <v>-</v>
      </c>
      <c r="BN362">
        <f t="shared" si="70"/>
        <v>0</v>
      </c>
      <c r="BO362">
        <f t="shared" si="71"/>
        <v>0</v>
      </c>
    </row>
    <row r="363" spans="1:67">
      <c r="A363" s="38">
        <f t="shared" si="72"/>
        <v>68</v>
      </c>
      <c r="B363" s="115" t="str">
        <f t="shared" si="65"/>
        <v>-</v>
      </c>
      <c r="C363" s="115" t="str">
        <f t="shared" si="65"/>
        <v>-</v>
      </c>
      <c r="D363" s="115" t="str">
        <f t="shared" si="65"/>
        <v>-</v>
      </c>
      <c r="E363" s="115" t="str">
        <f t="shared" si="65"/>
        <v>-</v>
      </c>
      <c r="F363" s="115" t="str">
        <f t="shared" si="65"/>
        <v>-</v>
      </c>
      <c r="G363" s="115" t="str">
        <f t="shared" si="65"/>
        <v>-</v>
      </c>
      <c r="H363" s="115" t="str">
        <f t="shared" si="65"/>
        <v>-</v>
      </c>
      <c r="I363" s="115" t="str">
        <f t="shared" si="65"/>
        <v>-</v>
      </c>
      <c r="J363" s="115" t="str">
        <f t="shared" si="65"/>
        <v>-</v>
      </c>
      <c r="K363" s="115" t="str">
        <f t="shared" si="65"/>
        <v>-</v>
      </c>
      <c r="L363" s="115" t="str">
        <f t="shared" si="65"/>
        <v>-</v>
      </c>
      <c r="M363" s="115" t="str">
        <f t="shared" si="65"/>
        <v>-</v>
      </c>
      <c r="N363" s="115" t="str">
        <f t="shared" si="65"/>
        <v>-</v>
      </c>
      <c r="O363" s="115" t="str">
        <f t="shared" si="65"/>
        <v>-</v>
      </c>
      <c r="P363" s="115" t="str">
        <f t="shared" si="65"/>
        <v>-</v>
      </c>
      <c r="Q363" s="115" t="str">
        <f t="shared" si="65"/>
        <v>-</v>
      </c>
      <c r="R363" s="115" t="str">
        <f t="shared" si="65"/>
        <v>-</v>
      </c>
      <c r="S363" s="115" t="str">
        <f t="shared" si="65"/>
        <v>-</v>
      </c>
      <c r="T363" s="115" t="str">
        <f t="shared" si="65"/>
        <v>-</v>
      </c>
      <c r="U363" s="115" t="str">
        <f t="shared" si="65"/>
        <v>-</v>
      </c>
      <c r="V363" s="115" t="str">
        <f t="shared" si="65"/>
        <v>-</v>
      </c>
      <c r="W363" s="115" t="str">
        <f t="shared" si="65"/>
        <v>-</v>
      </c>
      <c r="X363" s="115" t="str">
        <f t="shared" si="65"/>
        <v>-</v>
      </c>
      <c r="Y363" s="115" t="str">
        <f t="shared" si="66"/>
        <v>-</v>
      </c>
      <c r="Z363" s="115" t="str">
        <f t="shared" si="66"/>
        <v>-</v>
      </c>
      <c r="AA363" s="115" t="str">
        <f t="shared" si="66"/>
        <v>-</v>
      </c>
      <c r="AB363" s="115" t="str">
        <f t="shared" si="66"/>
        <v>-</v>
      </c>
      <c r="AC363" s="115" t="str">
        <f t="shared" si="66"/>
        <v>-</v>
      </c>
      <c r="AD363" s="115" t="str">
        <f t="shared" si="66"/>
        <v>-</v>
      </c>
      <c r="AE363" s="115" t="str">
        <f t="shared" si="66"/>
        <v>-</v>
      </c>
      <c r="AF363" s="115" t="str">
        <f t="shared" si="63"/>
        <v>-</v>
      </c>
      <c r="AG363" s="115" t="str">
        <f t="shared" si="63"/>
        <v>-</v>
      </c>
      <c r="AH363" s="115" t="str">
        <f t="shared" si="63"/>
        <v>-</v>
      </c>
      <c r="AI363" s="115" t="str">
        <f t="shared" si="63"/>
        <v>-</v>
      </c>
      <c r="AJ363" s="115">
        <f t="shared" si="63"/>
        <v>6</v>
      </c>
      <c r="AK363" s="115" t="str">
        <f t="shared" si="63"/>
        <v>-</v>
      </c>
      <c r="AL363" s="115" t="str">
        <f t="shared" si="63"/>
        <v>-</v>
      </c>
      <c r="AM363" s="115" t="str">
        <f t="shared" si="63"/>
        <v>-</v>
      </c>
      <c r="AN363" s="115" t="str">
        <f t="shared" si="63"/>
        <v>-</v>
      </c>
      <c r="AO363" s="115" t="str">
        <f t="shared" si="66"/>
        <v>-</v>
      </c>
      <c r="AP363" s="115" t="str">
        <f t="shared" si="64"/>
        <v>-</v>
      </c>
      <c r="AQ363" s="115" t="str">
        <f t="shared" si="64"/>
        <v>-</v>
      </c>
      <c r="AR363" s="115" t="str">
        <f t="shared" si="64"/>
        <v>-</v>
      </c>
      <c r="AS363" s="115" t="str">
        <f t="shared" si="64"/>
        <v>-</v>
      </c>
      <c r="AT363" s="115" t="str">
        <f t="shared" si="64"/>
        <v>-</v>
      </c>
      <c r="AU363" s="115" t="str">
        <f t="shared" si="64"/>
        <v>-</v>
      </c>
      <c r="AV363" s="115" t="str">
        <f t="shared" si="64"/>
        <v>-</v>
      </c>
      <c r="AW363" s="115" t="str">
        <f t="shared" si="64"/>
        <v>-</v>
      </c>
      <c r="AX363" s="115" t="str">
        <f t="shared" si="64"/>
        <v>-</v>
      </c>
      <c r="AY363" s="115" t="str">
        <f t="shared" si="66"/>
        <v>-</v>
      </c>
      <c r="AZ363" s="115" t="str">
        <f t="shared" si="66"/>
        <v>-</v>
      </c>
      <c r="BA363" s="115" t="str">
        <f t="shared" si="66"/>
        <v>-</v>
      </c>
      <c r="BB363" s="115" t="str">
        <f t="shared" si="66"/>
        <v>-</v>
      </c>
      <c r="BC363" s="115" t="str">
        <f t="shared" si="66"/>
        <v>-</v>
      </c>
      <c r="BD363" s="115" t="str">
        <f t="shared" si="66"/>
        <v>-</v>
      </c>
      <c r="BE363" s="115" t="str">
        <f t="shared" si="66"/>
        <v>-</v>
      </c>
      <c r="BF363" s="115" t="str">
        <f t="shared" si="66"/>
        <v>-</v>
      </c>
      <c r="BG363" s="115" t="str">
        <f t="shared" si="66"/>
        <v>-</v>
      </c>
      <c r="BH363" s="116">
        <f t="shared" si="67"/>
        <v>1</v>
      </c>
      <c r="BI363" s="114">
        <f>IFERROR(AVERAGE(B363:BG363)+0.0000001*классы!J70,"-")</f>
        <v>6.000000800000147</v>
      </c>
      <c r="BJ363" s="115">
        <f t="shared" si="68"/>
        <v>21</v>
      </c>
      <c r="BL363" s="75">
        <f t="shared" si="73"/>
        <v>68</v>
      </c>
      <c r="BM363" s="395">
        <f t="shared" si="69"/>
        <v>6.000000800000147</v>
      </c>
      <c r="BN363">
        <f t="shared" si="70"/>
        <v>1</v>
      </c>
      <c r="BO363">
        <f t="shared" si="71"/>
        <v>1</v>
      </c>
    </row>
    <row r="364" spans="1:67">
      <c r="A364" s="38">
        <f t="shared" si="72"/>
        <v>69</v>
      </c>
      <c r="B364" s="115" t="str">
        <f t="shared" si="65"/>
        <v>-</v>
      </c>
      <c r="C364" s="115" t="str">
        <f t="shared" si="65"/>
        <v>-</v>
      </c>
      <c r="D364" s="115" t="str">
        <f t="shared" si="65"/>
        <v>-</v>
      </c>
      <c r="E364" s="115" t="str">
        <f t="shared" si="65"/>
        <v>-</v>
      </c>
      <c r="F364" s="115">
        <f t="shared" si="65"/>
        <v>5</v>
      </c>
      <c r="G364" s="115" t="str">
        <f t="shared" si="65"/>
        <v>-</v>
      </c>
      <c r="H364" s="115" t="str">
        <f t="shared" si="65"/>
        <v>-</v>
      </c>
      <c r="I364" s="115" t="str">
        <f t="shared" si="65"/>
        <v>-</v>
      </c>
      <c r="J364" s="115" t="str">
        <f t="shared" si="65"/>
        <v>-</v>
      </c>
      <c r="K364" s="115" t="str">
        <f t="shared" si="65"/>
        <v>-</v>
      </c>
      <c r="L364" s="115" t="str">
        <f t="shared" ref="B364:X375" si="74">IF(AND(L$98="ДА",L267="-"),L71,"-")</f>
        <v>-</v>
      </c>
      <c r="M364" s="115" t="str">
        <f t="shared" si="74"/>
        <v>-</v>
      </c>
      <c r="N364" s="115" t="str">
        <f t="shared" si="74"/>
        <v>-</v>
      </c>
      <c r="O364" s="115" t="str">
        <f t="shared" si="74"/>
        <v>-</v>
      </c>
      <c r="P364" s="115" t="str">
        <f t="shared" si="74"/>
        <v>-</v>
      </c>
      <c r="Q364" s="115" t="str">
        <f t="shared" si="74"/>
        <v>-</v>
      </c>
      <c r="R364" s="115" t="str">
        <f t="shared" si="74"/>
        <v>-</v>
      </c>
      <c r="S364" s="115">
        <f t="shared" si="74"/>
        <v>9</v>
      </c>
      <c r="T364" s="115" t="str">
        <f t="shared" si="74"/>
        <v>-</v>
      </c>
      <c r="U364" s="115" t="str">
        <f t="shared" si="74"/>
        <v>-</v>
      </c>
      <c r="V364" s="115" t="str">
        <f t="shared" si="74"/>
        <v>-</v>
      </c>
      <c r="W364" s="115" t="str">
        <f t="shared" si="74"/>
        <v>-</v>
      </c>
      <c r="X364" s="115">
        <f t="shared" si="74"/>
        <v>8</v>
      </c>
      <c r="Y364" s="115" t="str">
        <f t="shared" si="66"/>
        <v>-</v>
      </c>
      <c r="Z364" s="115" t="str">
        <f t="shared" si="66"/>
        <v>-</v>
      </c>
      <c r="AA364" s="115" t="str">
        <f t="shared" si="66"/>
        <v>-</v>
      </c>
      <c r="AB364" s="115" t="str">
        <f t="shared" si="66"/>
        <v>-</v>
      </c>
      <c r="AC364" s="115" t="str">
        <f t="shared" si="66"/>
        <v>-</v>
      </c>
      <c r="AD364" s="115" t="str">
        <f t="shared" si="66"/>
        <v>-</v>
      </c>
      <c r="AE364" s="115">
        <f t="shared" si="66"/>
        <v>5</v>
      </c>
      <c r="AF364" s="115" t="str">
        <f t="shared" si="63"/>
        <v>-</v>
      </c>
      <c r="AG364" s="115" t="str">
        <f t="shared" si="63"/>
        <v>-</v>
      </c>
      <c r="AH364" s="115" t="str">
        <f t="shared" si="63"/>
        <v>-</v>
      </c>
      <c r="AI364" s="115" t="str">
        <f t="shared" si="63"/>
        <v>-</v>
      </c>
      <c r="AJ364" s="115">
        <f t="shared" si="63"/>
        <v>4</v>
      </c>
      <c r="AK364" s="115">
        <f t="shared" si="63"/>
        <v>6</v>
      </c>
      <c r="AL364" s="115">
        <f t="shared" si="63"/>
        <v>4</v>
      </c>
      <c r="AM364" s="115" t="str">
        <f t="shared" si="63"/>
        <v>-</v>
      </c>
      <c r="AN364" s="115">
        <f t="shared" si="63"/>
        <v>8</v>
      </c>
      <c r="AO364" s="115" t="str">
        <f t="shared" si="66"/>
        <v>-</v>
      </c>
      <c r="AP364" s="115" t="str">
        <f t="shared" si="64"/>
        <v>-</v>
      </c>
      <c r="AQ364" s="115" t="str">
        <f t="shared" si="64"/>
        <v>-</v>
      </c>
      <c r="AR364" s="115" t="str">
        <f t="shared" si="64"/>
        <v>-</v>
      </c>
      <c r="AS364" s="115" t="str">
        <f t="shared" si="64"/>
        <v>-</v>
      </c>
      <c r="AT364" s="115" t="str">
        <f t="shared" si="64"/>
        <v>-</v>
      </c>
      <c r="AU364" s="115" t="str">
        <f t="shared" si="64"/>
        <v>-</v>
      </c>
      <c r="AV364" s="115" t="str">
        <f t="shared" si="64"/>
        <v>-</v>
      </c>
      <c r="AW364" s="115" t="str">
        <f t="shared" si="64"/>
        <v>-</v>
      </c>
      <c r="AX364" s="115" t="str">
        <f t="shared" si="64"/>
        <v>-</v>
      </c>
      <c r="AY364" s="115" t="str">
        <f t="shared" si="66"/>
        <v>-</v>
      </c>
      <c r="AZ364" s="115" t="str">
        <f t="shared" si="66"/>
        <v>-</v>
      </c>
      <c r="BA364" s="115">
        <f t="shared" si="66"/>
        <v>7</v>
      </c>
      <c r="BB364" s="115" t="str">
        <f t="shared" si="66"/>
        <v>-</v>
      </c>
      <c r="BC364" s="115">
        <f t="shared" si="66"/>
        <v>7</v>
      </c>
      <c r="BD364" s="115" t="str">
        <f t="shared" si="66"/>
        <v>-</v>
      </c>
      <c r="BE364" s="115">
        <f t="shared" si="66"/>
        <v>10</v>
      </c>
      <c r="BF364" s="115" t="str">
        <f t="shared" si="66"/>
        <v>-</v>
      </c>
      <c r="BG364" s="115" t="str">
        <f t="shared" si="66"/>
        <v>-</v>
      </c>
      <c r="BH364" s="116">
        <f t="shared" si="67"/>
        <v>11</v>
      </c>
      <c r="BI364" s="114">
        <f>IFERROR(AVERAGE(B364:BG364)+0.0000001*классы!J71,"-")</f>
        <v>6.6363639363637814</v>
      </c>
      <c r="BJ364" s="115">
        <f t="shared" si="68"/>
        <v>18</v>
      </c>
      <c r="BL364" s="75">
        <f t="shared" si="73"/>
        <v>69</v>
      </c>
      <c r="BM364" s="395">
        <f t="shared" si="69"/>
        <v>6.6363639363637814</v>
      </c>
      <c r="BN364">
        <f t="shared" si="70"/>
        <v>11</v>
      </c>
      <c r="BO364">
        <f t="shared" si="71"/>
        <v>11</v>
      </c>
    </row>
    <row r="365" spans="1:67">
      <c r="A365" s="38">
        <f t="shared" si="72"/>
        <v>70</v>
      </c>
      <c r="B365" s="115" t="str">
        <f t="shared" si="74"/>
        <v>-</v>
      </c>
      <c r="C365" s="115" t="str">
        <f t="shared" si="74"/>
        <v>-</v>
      </c>
      <c r="D365" s="115" t="str">
        <f t="shared" si="74"/>
        <v>-</v>
      </c>
      <c r="E365" s="115" t="str">
        <f t="shared" si="74"/>
        <v>-</v>
      </c>
      <c r="F365" s="115" t="str">
        <f t="shared" si="74"/>
        <v>-</v>
      </c>
      <c r="G365" s="115" t="str">
        <f t="shared" si="74"/>
        <v>-</v>
      </c>
      <c r="H365" s="115" t="str">
        <f t="shared" si="74"/>
        <v>-</v>
      </c>
      <c r="I365" s="115" t="str">
        <f t="shared" si="74"/>
        <v>-</v>
      </c>
      <c r="J365" s="115" t="str">
        <f t="shared" si="74"/>
        <v>-</v>
      </c>
      <c r="K365" s="115" t="str">
        <f t="shared" si="74"/>
        <v>-</v>
      </c>
      <c r="L365" s="115" t="str">
        <f t="shared" si="74"/>
        <v>-</v>
      </c>
      <c r="M365" s="115" t="str">
        <f t="shared" si="74"/>
        <v>-</v>
      </c>
      <c r="N365" s="115" t="str">
        <f t="shared" si="74"/>
        <v>-</v>
      </c>
      <c r="O365" s="115" t="str">
        <f t="shared" si="74"/>
        <v>-</v>
      </c>
      <c r="P365" s="115" t="str">
        <f t="shared" si="74"/>
        <v>-</v>
      </c>
      <c r="Q365" s="115" t="str">
        <f t="shared" si="74"/>
        <v>-</v>
      </c>
      <c r="R365" s="115" t="str">
        <f t="shared" si="74"/>
        <v>-</v>
      </c>
      <c r="S365" s="115" t="str">
        <f t="shared" si="74"/>
        <v>-</v>
      </c>
      <c r="T365" s="115" t="str">
        <f t="shared" si="74"/>
        <v>-</v>
      </c>
      <c r="U365" s="115" t="str">
        <f t="shared" si="74"/>
        <v>-</v>
      </c>
      <c r="V365" s="115" t="str">
        <f t="shared" si="74"/>
        <v>-</v>
      </c>
      <c r="W365" s="115" t="str">
        <f t="shared" si="74"/>
        <v>-</v>
      </c>
      <c r="X365" s="115" t="str">
        <f t="shared" si="74"/>
        <v>-</v>
      </c>
      <c r="Y365" s="115" t="str">
        <f t="shared" si="66"/>
        <v>-</v>
      </c>
      <c r="Z365" s="115" t="str">
        <f t="shared" si="66"/>
        <v>-</v>
      </c>
      <c r="AA365" s="115" t="str">
        <f t="shared" si="66"/>
        <v>-</v>
      </c>
      <c r="AB365" s="115" t="str">
        <f t="shared" si="66"/>
        <v>-</v>
      </c>
      <c r="AC365" s="115" t="str">
        <f t="shared" si="66"/>
        <v>-</v>
      </c>
      <c r="AD365" s="115" t="str">
        <f t="shared" si="66"/>
        <v>-</v>
      </c>
      <c r="AE365" s="115" t="str">
        <f t="shared" si="66"/>
        <v>-</v>
      </c>
      <c r="AF365" s="115" t="str">
        <f t="shared" si="63"/>
        <v>-</v>
      </c>
      <c r="AG365" s="115" t="str">
        <f t="shared" si="63"/>
        <v>-</v>
      </c>
      <c r="AH365" s="115" t="str">
        <f t="shared" si="63"/>
        <v>-</v>
      </c>
      <c r="AI365" s="115" t="str">
        <f t="shared" si="63"/>
        <v>-</v>
      </c>
      <c r="AJ365" s="115" t="str">
        <f t="shared" si="63"/>
        <v>-</v>
      </c>
      <c r="AK365" s="115" t="str">
        <f t="shared" si="63"/>
        <v>-</v>
      </c>
      <c r="AL365" s="115" t="str">
        <f t="shared" si="63"/>
        <v>-</v>
      </c>
      <c r="AM365" s="115" t="str">
        <f t="shared" si="63"/>
        <v>-</v>
      </c>
      <c r="AN365" s="115" t="str">
        <f t="shared" si="63"/>
        <v>-</v>
      </c>
      <c r="AO365" s="115" t="str">
        <f t="shared" si="66"/>
        <v>-</v>
      </c>
      <c r="AP365" s="115" t="str">
        <f t="shared" si="64"/>
        <v>-</v>
      </c>
      <c r="AQ365" s="115" t="str">
        <f t="shared" si="64"/>
        <v>-</v>
      </c>
      <c r="AR365" s="115" t="str">
        <f t="shared" si="64"/>
        <v>-</v>
      </c>
      <c r="AS365" s="115" t="str">
        <f t="shared" si="64"/>
        <v>-</v>
      </c>
      <c r="AT365" s="115" t="str">
        <f t="shared" si="64"/>
        <v>-</v>
      </c>
      <c r="AU365" s="115" t="str">
        <f t="shared" si="64"/>
        <v>-</v>
      </c>
      <c r="AV365" s="115" t="str">
        <f t="shared" si="64"/>
        <v>-</v>
      </c>
      <c r="AW365" s="115" t="str">
        <f t="shared" si="64"/>
        <v>-</v>
      </c>
      <c r="AX365" s="115" t="str">
        <f t="shared" si="64"/>
        <v>-</v>
      </c>
      <c r="AY365" s="115" t="str">
        <f t="shared" si="66"/>
        <v>-</v>
      </c>
      <c r="AZ365" s="115" t="str">
        <f t="shared" si="66"/>
        <v>-</v>
      </c>
      <c r="BA365" s="115" t="str">
        <f t="shared" si="66"/>
        <v>-</v>
      </c>
      <c r="BB365" s="115" t="str">
        <f t="shared" si="66"/>
        <v>-</v>
      </c>
      <c r="BC365" s="115" t="str">
        <f t="shared" si="66"/>
        <v>-</v>
      </c>
      <c r="BD365" s="115" t="str">
        <f t="shared" si="66"/>
        <v>-</v>
      </c>
      <c r="BE365" s="115" t="str">
        <f t="shared" si="66"/>
        <v>-</v>
      </c>
      <c r="BF365" s="115" t="str">
        <f t="shared" si="66"/>
        <v>-</v>
      </c>
      <c r="BG365" s="115" t="str">
        <f t="shared" si="66"/>
        <v>-</v>
      </c>
      <c r="BH365" s="116">
        <f t="shared" si="67"/>
        <v>0</v>
      </c>
      <c r="BI365" s="114" t="str">
        <f>IFERROR(AVERAGE(B365:BG365)+0.0000001*классы!J72,"-")</f>
        <v>-</v>
      </c>
      <c r="BJ365" s="115" t="str">
        <f t="shared" si="68"/>
        <v>-</v>
      </c>
      <c r="BL365" s="75">
        <f t="shared" si="73"/>
        <v>70</v>
      </c>
      <c r="BM365" s="395" t="str">
        <f t="shared" si="69"/>
        <v>-</v>
      </c>
      <c r="BN365">
        <f t="shared" si="70"/>
        <v>0</v>
      </c>
      <c r="BO365">
        <f t="shared" si="71"/>
        <v>0</v>
      </c>
    </row>
    <row r="366" spans="1:67">
      <c r="A366" s="38">
        <f t="shared" si="72"/>
        <v>71</v>
      </c>
      <c r="B366" s="115" t="str">
        <f t="shared" si="74"/>
        <v>-</v>
      </c>
      <c r="C366" s="115" t="str">
        <f t="shared" si="74"/>
        <v>-</v>
      </c>
      <c r="D366" s="115" t="str">
        <f t="shared" si="74"/>
        <v>-</v>
      </c>
      <c r="E366" s="115" t="str">
        <f t="shared" si="74"/>
        <v>-</v>
      </c>
      <c r="F366" s="115" t="str">
        <f t="shared" si="74"/>
        <v>-</v>
      </c>
      <c r="G366" s="115" t="str">
        <f t="shared" si="74"/>
        <v>-</v>
      </c>
      <c r="H366" s="115" t="str">
        <f t="shared" si="74"/>
        <v>-</v>
      </c>
      <c r="I366" s="115" t="str">
        <f t="shared" si="74"/>
        <v>-</v>
      </c>
      <c r="J366" s="115" t="str">
        <f t="shared" si="74"/>
        <v>-</v>
      </c>
      <c r="K366" s="115" t="str">
        <f t="shared" si="74"/>
        <v>-</v>
      </c>
      <c r="L366" s="115" t="str">
        <f t="shared" si="74"/>
        <v>-</v>
      </c>
      <c r="M366" s="115" t="str">
        <f t="shared" si="74"/>
        <v>-</v>
      </c>
      <c r="N366" s="115" t="str">
        <f t="shared" si="74"/>
        <v>-</v>
      </c>
      <c r="O366" s="115" t="str">
        <f t="shared" si="74"/>
        <v>-</v>
      </c>
      <c r="P366" s="115" t="str">
        <f t="shared" si="74"/>
        <v>-</v>
      </c>
      <c r="Q366" s="115" t="str">
        <f t="shared" si="74"/>
        <v>-</v>
      </c>
      <c r="R366" s="115" t="str">
        <f t="shared" si="74"/>
        <v>-</v>
      </c>
      <c r="S366" s="115" t="str">
        <f t="shared" si="74"/>
        <v>-</v>
      </c>
      <c r="T366" s="115" t="str">
        <f t="shared" si="74"/>
        <v>-</v>
      </c>
      <c r="U366" s="115" t="str">
        <f t="shared" si="74"/>
        <v>-</v>
      </c>
      <c r="V366" s="115" t="str">
        <f t="shared" si="74"/>
        <v>-</v>
      </c>
      <c r="W366" s="115" t="str">
        <f t="shared" si="74"/>
        <v>-</v>
      </c>
      <c r="X366" s="115" t="str">
        <f t="shared" si="74"/>
        <v>-</v>
      </c>
      <c r="Y366" s="115" t="str">
        <f t="shared" si="66"/>
        <v>-</v>
      </c>
      <c r="Z366" s="115" t="str">
        <f t="shared" si="66"/>
        <v>-</v>
      </c>
      <c r="AA366" s="115" t="str">
        <f t="shared" si="66"/>
        <v>-</v>
      </c>
      <c r="AB366" s="115" t="str">
        <f t="shared" si="66"/>
        <v>-</v>
      </c>
      <c r="AC366" s="115" t="str">
        <f t="shared" si="66"/>
        <v>-</v>
      </c>
      <c r="AD366" s="115" t="str">
        <f t="shared" si="66"/>
        <v>-</v>
      </c>
      <c r="AE366" s="115" t="str">
        <f t="shared" si="66"/>
        <v>-</v>
      </c>
      <c r="AF366" s="115" t="str">
        <f t="shared" si="63"/>
        <v>-</v>
      </c>
      <c r="AG366" s="115" t="str">
        <f t="shared" si="63"/>
        <v>-</v>
      </c>
      <c r="AH366" s="115" t="str">
        <f t="shared" si="63"/>
        <v>-</v>
      </c>
      <c r="AI366" s="115" t="str">
        <f t="shared" si="63"/>
        <v>-</v>
      </c>
      <c r="AJ366" s="115" t="str">
        <f t="shared" si="63"/>
        <v>-</v>
      </c>
      <c r="AK366" s="115" t="str">
        <f t="shared" si="63"/>
        <v>-</v>
      </c>
      <c r="AL366" s="115" t="str">
        <f t="shared" si="63"/>
        <v>-</v>
      </c>
      <c r="AM366" s="115" t="str">
        <f t="shared" si="63"/>
        <v>-</v>
      </c>
      <c r="AN366" s="115" t="str">
        <f t="shared" si="63"/>
        <v>-</v>
      </c>
      <c r="AO366" s="115" t="str">
        <f t="shared" si="66"/>
        <v>-</v>
      </c>
      <c r="AP366" s="115" t="str">
        <f t="shared" si="64"/>
        <v>-</v>
      </c>
      <c r="AQ366" s="115" t="str">
        <f t="shared" si="64"/>
        <v>-</v>
      </c>
      <c r="AR366" s="115" t="str">
        <f t="shared" si="64"/>
        <v>-</v>
      </c>
      <c r="AS366" s="115" t="str">
        <f t="shared" si="64"/>
        <v>-</v>
      </c>
      <c r="AT366" s="115" t="str">
        <f t="shared" si="64"/>
        <v>-</v>
      </c>
      <c r="AU366" s="115" t="str">
        <f t="shared" si="64"/>
        <v>-</v>
      </c>
      <c r="AV366" s="115" t="str">
        <f t="shared" si="64"/>
        <v>-</v>
      </c>
      <c r="AW366" s="115" t="str">
        <f t="shared" si="64"/>
        <v>-</v>
      </c>
      <c r="AX366" s="115" t="str">
        <f t="shared" si="64"/>
        <v>-</v>
      </c>
      <c r="AY366" s="115" t="str">
        <f t="shared" si="66"/>
        <v>-</v>
      </c>
      <c r="AZ366" s="115" t="str">
        <f t="shared" si="66"/>
        <v>-</v>
      </c>
      <c r="BA366" s="115" t="str">
        <f t="shared" si="66"/>
        <v>-</v>
      </c>
      <c r="BB366" s="115" t="str">
        <f t="shared" si="66"/>
        <v>-</v>
      </c>
      <c r="BC366" s="115" t="str">
        <f t="shared" si="66"/>
        <v>-</v>
      </c>
      <c r="BD366" s="115" t="str">
        <f t="shared" si="66"/>
        <v>-</v>
      </c>
      <c r="BE366" s="115" t="str">
        <f t="shared" si="66"/>
        <v>-</v>
      </c>
      <c r="BF366" s="115" t="str">
        <f t="shared" si="66"/>
        <v>-</v>
      </c>
      <c r="BG366" s="115" t="str">
        <f t="shared" si="66"/>
        <v>-</v>
      </c>
      <c r="BH366" s="116">
        <f t="shared" si="67"/>
        <v>0</v>
      </c>
      <c r="BI366" s="114" t="str">
        <f>IFERROR(AVERAGE(B366:BG366)+0.0000001*классы!J73,"-")</f>
        <v>-</v>
      </c>
      <c r="BJ366" s="115" t="str">
        <f t="shared" si="68"/>
        <v>-</v>
      </c>
      <c r="BL366" s="75">
        <f t="shared" si="73"/>
        <v>71</v>
      </c>
      <c r="BM366" s="395" t="str">
        <f t="shared" si="69"/>
        <v>-</v>
      </c>
      <c r="BN366">
        <f t="shared" si="70"/>
        <v>0</v>
      </c>
      <c r="BO366">
        <f t="shared" si="71"/>
        <v>0</v>
      </c>
    </row>
    <row r="367" spans="1:67">
      <c r="A367" s="38">
        <f t="shared" si="72"/>
        <v>72</v>
      </c>
      <c r="B367" s="115" t="str">
        <f t="shared" si="74"/>
        <v>-</v>
      </c>
      <c r="C367" s="115" t="str">
        <f t="shared" si="74"/>
        <v>-</v>
      </c>
      <c r="D367" s="115" t="str">
        <f t="shared" si="74"/>
        <v>-</v>
      </c>
      <c r="E367" s="115">
        <f t="shared" si="74"/>
        <v>4</v>
      </c>
      <c r="F367" s="115">
        <f t="shared" si="74"/>
        <v>7</v>
      </c>
      <c r="G367" s="115" t="str">
        <f t="shared" si="74"/>
        <v>-</v>
      </c>
      <c r="H367" s="115" t="str">
        <f t="shared" si="74"/>
        <v>-</v>
      </c>
      <c r="I367" s="115">
        <f t="shared" si="74"/>
        <v>8</v>
      </c>
      <c r="J367" s="115" t="str">
        <f t="shared" si="74"/>
        <v>-</v>
      </c>
      <c r="K367" s="115" t="str">
        <f t="shared" si="74"/>
        <v>-</v>
      </c>
      <c r="L367" s="115" t="str">
        <f t="shared" si="74"/>
        <v>-</v>
      </c>
      <c r="M367" s="115" t="str">
        <f t="shared" si="74"/>
        <v>-</v>
      </c>
      <c r="N367" s="115" t="str">
        <f t="shared" si="74"/>
        <v>-</v>
      </c>
      <c r="O367" s="115" t="str">
        <f t="shared" si="74"/>
        <v>-</v>
      </c>
      <c r="P367" s="115" t="str">
        <f t="shared" si="74"/>
        <v>-</v>
      </c>
      <c r="Q367" s="115" t="str">
        <f t="shared" si="74"/>
        <v>-</v>
      </c>
      <c r="R367" s="115" t="str">
        <f t="shared" si="74"/>
        <v>-</v>
      </c>
      <c r="S367" s="115">
        <f t="shared" si="74"/>
        <v>8</v>
      </c>
      <c r="T367" s="115" t="str">
        <f t="shared" si="74"/>
        <v>-</v>
      </c>
      <c r="U367" s="115" t="str">
        <f t="shared" si="74"/>
        <v>-</v>
      </c>
      <c r="V367" s="115" t="str">
        <f t="shared" si="74"/>
        <v>-</v>
      </c>
      <c r="W367" s="115" t="str">
        <f t="shared" si="74"/>
        <v>-</v>
      </c>
      <c r="X367" s="115" t="str">
        <f t="shared" si="74"/>
        <v>-</v>
      </c>
      <c r="Y367" s="115" t="str">
        <f t="shared" si="66"/>
        <v>-</v>
      </c>
      <c r="Z367" s="115">
        <f t="shared" si="66"/>
        <v>10</v>
      </c>
      <c r="AA367" s="115" t="str">
        <f t="shared" si="66"/>
        <v>-</v>
      </c>
      <c r="AB367" s="115" t="str">
        <f t="shared" si="66"/>
        <v>-</v>
      </c>
      <c r="AC367" s="115" t="str">
        <f t="shared" si="66"/>
        <v>-</v>
      </c>
      <c r="AD367" s="115" t="str">
        <f t="shared" si="66"/>
        <v>-</v>
      </c>
      <c r="AE367" s="115">
        <f t="shared" si="66"/>
        <v>6</v>
      </c>
      <c r="AF367" s="115" t="str">
        <f t="shared" si="63"/>
        <v>-</v>
      </c>
      <c r="AG367" s="115" t="str">
        <f t="shared" si="63"/>
        <v>-</v>
      </c>
      <c r="AH367" s="115" t="str">
        <f t="shared" si="63"/>
        <v>-</v>
      </c>
      <c r="AI367" s="115" t="str">
        <f t="shared" si="63"/>
        <v>-</v>
      </c>
      <c r="AJ367" s="115">
        <f t="shared" si="63"/>
        <v>5</v>
      </c>
      <c r="AK367" s="115">
        <f t="shared" si="63"/>
        <v>6</v>
      </c>
      <c r="AL367" s="115">
        <f t="shared" si="63"/>
        <v>3</v>
      </c>
      <c r="AM367" s="115" t="str">
        <f t="shared" si="63"/>
        <v>-</v>
      </c>
      <c r="AN367" s="115">
        <f t="shared" si="63"/>
        <v>10</v>
      </c>
      <c r="AO367" s="115" t="str">
        <f t="shared" si="66"/>
        <v>-</v>
      </c>
      <c r="AP367" s="115" t="str">
        <f t="shared" si="64"/>
        <v>-</v>
      </c>
      <c r="AQ367" s="115" t="str">
        <f t="shared" si="64"/>
        <v>-</v>
      </c>
      <c r="AR367" s="115" t="str">
        <f t="shared" si="64"/>
        <v>-</v>
      </c>
      <c r="AS367" s="115" t="str">
        <f t="shared" si="64"/>
        <v>-</v>
      </c>
      <c r="AT367" s="115" t="str">
        <f t="shared" si="64"/>
        <v>-</v>
      </c>
      <c r="AU367" s="115" t="str">
        <f t="shared" si="64"/>
        <v>-</v>
      </c>
      <c r="AV367" s="115" t="str">
        <f t="shared" si="64"/>
        <v>-</v>
      </c>
      <c r="AW367" s="115" t="str">
        <f t="shared" si="64"/>
        <v>-</v>
      </c>
      <c r="AX367" s="115" t="str">
        <f t="shared" si="64"/>
        <v>-</v>
      </c>
      <c r="AY367" s="115" t="str">
        <f t="shared" si="66"/>
        <v>-</v>
      </c>
      <c r="AZ367" s="115" t="str">
        <f t="shared" si="66"/>
        <v>-</v>
      </c>
      <c r="BA367" s="115">
        <f t="shared" si="66"/>
        <v>6</v>
      </c>
      <c r="BB367" s="115" t="str">
        <f t="shared" si="66"/>
        <v>-</v>
      </c>
      <c r="BC367" s="115">
        <f t="shared" si="66"/>
        <v>7</v>
      </c>
      <c r="BD367" s="115" t="str">
        <f t="shared" si="66"/>
        <v>-</v>
      </c>
      <c r="BE367" s="115">
        <f t="shared" si="66"/>
        <v>7</v>
      </c>
      <c r="BF367" s="115" t="str">
        <f t="shared" si="66"/>
        <v>-</v>
      </c>
      <c r="BG367" s="115" t="str">
        <f t="shared" si="66"/>
        <v>-</v>
      </c>
      <c r="BH367" s="116">
        <f t="shared" si="67"/>
        <v>13</v>
      </c>
      <c r="BI367" s="114">
        <f>IFERROR(AVERAGE(B367:BG367)+0.0000001*классы!J74,"-")</f>
        <v>6.6923077923078313</v>
      </c>
      <c r="BJ367" s="115">
        <f t="shared" si="68"/>
        <v>17</v>
      </c>
      <c r="BL367" s="75">
        <f t="shared" si="73"/>
        <v>72</v>
      </c>
      <c r="BM367" s="395">
        <f t="shared" si="69"/>
        <v>6.6923077923078313</v>
      </c>
      <c r="BN367">
        <f t="shared" si="70"/>
        <v>13</v>
      </c>
      <c r="BO367">
        <f t="shared" si="71"/>
        <v>13</v>
      </c>
    </row>
    <row r="368" spans="1:67">
      <c r="A368" s="38">
        <f t="shared" si="72"/>
        <v>73</v>
      </c>
      <c r="B368" s="115" t="str">
        <f t="shared" si="74"/>
        <v>-</v>
      </c>
      <c r="C368" s="115" t="str">
        <f t="shared" si="74"/>
        <v>-</v>
      </c>
      <c r="D368" s="115" t="str">
        <f t="shared" si="74"/>
        <v>-</v>
      </c>
      <c r="E368" s="115" t="str">
        <f t="shared" si="74"/>
        <v>-</v>
      </c>
      <c r="F368" s="115" t="str">
        <f t="shared" si="74"/>
        <v>-</v>
      </c>
      <c r="G368" s="115" t="str">
        <f t="shared" si="74"/>
        <v>-</v>
      </c>
      <c r="H368" s="115" t="str">
        <f t="shared" si="74"/>
        <v>-</v>
      </c>
      <c r="I368" s="115" t="str">
        <f t="shared" si="74"/>
        <v>-</v>
      </c>
      <c r="J368" s="115" t="str">
        <f t="shared" si="74"/>
        <v>-</v>
      </c>
      <c r="K368" s="115" t="str">
        <f t="shared" si="74"/>
        <v>-</v>
      </c>
      <c r="L368" s="115" t="str">
        <f t="shared" si="74"/>
        <v>-</v>
      </c>
      <c r="M368" s="115" t="str">
        <f t="shared" si="74"/>
        <v>-</v>
      </c>
      <c r="N368" s="115" t="str">
        <f t="shared" si="74"/>
        <v>-</v>
      </c>
      <c r="O368" s="115" t="str">
        <f t="shared" si="74"/>
        <v>-</v>
      </c>
      <c r="P368" s="115" t="str">
        <f t="shared" si="74"/>
        <v>-</v>
      </c>
      <c r="Q368" s="115" t="str">
        <f t="shared" si="74"/>
        <v>-</v>
      </c>
      <c r="R368" s="115" t="str">
        <f t="shared" si="74"/>
        <v>-</v>
      </c>
      <c r="S368" s="115" t="str">
        <f t="shared" si="74"/>
        <v>-</v>
      </c>
      <c r="T368" s="115" t="str">
        <f t="shared" si="74"/>
        <v>-</v>
      </c>
      <c r="U368" s="115" t="str">
        <f t="shared" si="74"/>
        <v>-</v>
      </c>
      <c r="V368" s="115" t="str">
        <f t="shared" si="74"/>
        <v>-</v>
      </c>
      <c r="W368" s="115" t="str">
        <f t="shared" si="74"/>
        <v>-</v>
      </c>
      <c r="X368" s="115" t="str">
        <f t="shared" si="74"/>
        <v>-</v>
      </c>
      <c r="Y368" s="115" t="str">
        <f t="shared" si="66"/>
        <v>-</v>
      </c>
      <c r="Z368" s="115" t="str">
        <f t="shared" si="66"/>
        <v>-</v>
      </c>
      <c r="AA368" s="115" t="str">
        <f t="shared" si="66"/>
        <v>-</v>
      </c>
      <c r="AB368" s="115" t="str">
        <f t="shared" si="66"/>
        <v>-</v>
      </c>
      <c r="AC368" s="115" t="str">
        <f t="shared" si="66"/>
        <v>-</v>
      </c>
      <c r="AD368" s="115" t="str">
        <f t="shared" si="66"/>
        <v>-</v>
      </c>
      <c r="AE368" s="115" t="str">
        <f t="shared" si="66"/>
        <v>-</v>
      </c>
      <c r="AF368" s="115" t="str">
        <f t="shared" si="63"/>
        <v>-</v>
      </c>
      <c r="AG368" s="115" t="str">
        <f t="shared" si="63"/>
        <v>-</v>
      </c>
      <c r="AH368" s="115" t="str">
        <f t="shared" si="63"/>
        <v>-</v>
      </c>
      <c r="AI368" s="115" t="str">
        <f t="shared" si="63"/>
        <v>-</v>
      </c>
      <c r="AJ368" s="115" t="str">
        <f t="shared" si="63"/>
        <v>-</v>
      </c>
      <c r="AK368" s="115" t="str">
        <f t="shared" si="63"/>
        <v>-</v>
      </c>
      <c r="AL368" s="115" t="str">
        <f t="shared" si="63"/>
        <v>-</v>
      </c>
      <c r="AM368" s="115" t="str">
        <f t="shared" si="63"/>
        <v>-</v>
      </c>
      <c r="AN368" s="115" t="str">
        <f t="shared" si="63"/>
        <v>-</v>
      </c>
      <c r="AO368" s="115" t="str">
        <f t="shared" si="66"/>
        <v>-</v>
      </c>
      <c r="AP368" s="115" t="str">
        <f t="shared" si="64"/>
        <v>-</v>
      </c>
      <c r="AQ368" s="115" t="str">
        <f t="shared" si="64"/>
        <v>-</v>
      </c>
      <c r="AR368" s="115" t="str">
        <f t="shared" si="64"/>
        <v>-</v>
      </c>
      <c r="AS368" s="115" t="str">
        <f t="shared" si="64"/>
        <v>-</v>
      </c>
      <c r="AT368" s="115" t="str">
        <f t="shared" si="64"/>
        <v>-</v>
      </c>
      <c r="AU368" s="115" t="str">
        <f t="shared" si="64"/>
        <v>-</v>
      </c>
      <c r="AV368" s="115" t="str">
        <f t="shared" si="64"/>
        <v>-</v>
      </c>
      <c r="AW368" s="115" t="str">
        <f t="shared" si="64"/>
        <v>-</v>
      </c>
      <c r="AX368" s="115" t="str">
        <f t="shared" si="64"/>
        <v>-</v>
      </c>
      <c r="AY368" s="115" t="str">
        <f t="shared" si="66"/>
        <v>-</v>
      </c>
      <c r="AZ368" s="115" t="str">
        <f t="shared" ref="Y368:BG383" si="75">IF(AND(AZ$98="ДА",AZ271="-"),AZ75,"-")</f>
        <v>-</v>
      </c>
      <c r="BA368" s="115" t="str">
        <f t="shared" si="75"/>
        <v>-</v>
      </c>
      <c r="BB368" s="115" t="str">
        <f t="shared" si="75"/>
        <v>-</v>
      </c>
      <c r="BC368" s="115" t="str">
        <f t="shared" si="75"/>
        <v>-</v>
      </c>
      <c r="BD368" s="115" t="str">
        <f t="shared" si="75"/>
        <v>-</v>
      </c>
      <c r="BE368" s="115" t="str">
        <f t="shared" si="75"/>
        <v>-</v>
      </c>
      <c r="BF368" s="115" t="str">
        <f t="shared" si="75"/>
        <v>-</v>
      </c>
      <c r="BG368" s="115" t="str">
        <f t="shared" si="75"/>
        <v>-</v>
      </c>
      <c r="BH368" s="116">
        <f t="shared" si="67"/>
        <v>0</v>
      </c>
      <c r="BI368" s="114" t="str">
        <f>IFERROR(AVERAGE(B368:BG368)+0.0000001*классы!J75,"-")</f>
        <v>-</v>
      </c>
      <c r="BJ368" s="115" t="str">
        <f t="shared" si="68"/>
        <v>-</v>
      </c>
      <c r="BL368" s="75">
        <f t="shared" si="73"/>
        <v>73</v>
      </c>
      <c r="BM368" s="395" t="str">
        <f t="shared" si="69"/>
        <v>-</v>
      </c>
      <c r="BN368">
        <f t="shared" si="70"/>
        <v>0</v>
      </c>
      <c r="BO368">
        <f t="shared" si="71"/>
        <v>0</v>
      </c>
    </row>
    <row r="369" spans="1:67">
      <c r="A369" s="38">
        <f t="shared" si="72"/>
        <v>74</v>
      </c>
      <c r="B369" s="115" t="str">
        <f t="shared" si="74"/>
        <v>-</v>
      </c>
      <c r="C369" s="115" t="str">
        <f t="shared" si="74"/>
        <v>-</v>
      </c>
      <c r="D369" s="115" t="str">
        <f t="shared" si="74"/>
        <v>-</v>
      </c>
      <c r="E369" s="115" t="str">
        <f t="shared" si="74"/>
        <v>-</v>
      </c>
      <c r="F369" s="115" t="str">
        <f t="shared" si="74"/>
        <v>-</v>
      </c>
      <c r="G369" s="115" t="str">
        <f t="shared" si="74"/>
        <v>-</v>
      </c>
      <c r="H369" s="115" t="str">
        <f t="shared" si="74"/>
        <v>-</v>
      </c>
      <c r="I369" s="115" t="str">
        <f t="shared" si="74"/>
        <v>-</v>
      </c>
      <c r="J369" s="115" t="str">
        <f t="shared" si="74"/>
        <v>-</v>
      </c>
      <c r="K369" s="115" t="str">
        <f t="shared" si="74"/>
        <v>-</v>
      </c>
      <c r="L369" s="115" t="str">
        <f t="shared" si="74"/>
        <v>-</v>
      </c>
      <c r="M369" s="115" t="str">
        <f t="shared" si="74"/>
        <v>-</v>
      </c>
      <c r="N369" s="115" t="str">
        <f t="shared" si="74"/>
        <v>-</v>
      </c>
      <c r="O369" s="115" t="str">
        <f t="shared" si="74"/>
        <v>-</v>
      </c>
      <c r="P369" s="115" t="str">
        <f t="shared" si="74"/>
        <v>-</v>
      </c>
      <c r="Q369" s="115" t="str">
        <f t="shared" si="74"/>
        <v>-</v>
      </c>
      <c r="R369" s="115" t="str">
        <f t="shared" si="74"/>
        <v>-</v>
      </c>
      <c r="S369" s="115" t="str">
        <f t="shared" si="74"/>
        <v>-</v>
      </c>
      <c r="T369" s="115" t="str">
        <f t="shared" si="74"/>
        <v>-</v>
      </c>
      <c r="U369" s="115" t="str">
        <f t="shared" si="74"/>
        <v>-</v>
      </c>
      <c r="V369" s="115" t="str">
        <f t="shared" si="74"/>
        <v>-</v>
      </c>
      <c r="W369" s="115" t="str">
        <f t="shared" si="74"/>
        <v>-</v>
      </c>
      <c r="X369" s="115" t="str">
        <f t="shared" si="74"/>
        <v>-</v>
      </c>
      <c r="Y369" s="115" t="str">
        <f t="shared" si="75"/>
        <v>-</v>
      </c>
      <c r="Z369" s="115" t="str">
        <f t="shared" si="75"/>
        <v>-</v>
      </c>
      <c r="AA369" s="115" t="str">
        <f t="shared" si="75"/>
        <v>-</v>
      </c>
      <c r="AB369" s="115" t="str">
        <f t="shared" si="75"/>
        <v>-</v>
      </c>
      <c r="AC369" s="115" t="str">
        <f t="shared" si="75"/>
        <v>-</v>
      </c>
      <c r="AD369" s="115" t="str">
        <f t="shared" si="75"/>
        <v>-</v>
      </c>
      <c r="AE369" s="115" t="str">
        <f t="shared" si="75"/>
        <v>-</v>
      </c>
      <c r="AF369" s="115" t="str">
        <f t="shared" si="63"/>
        <v>-</v>
      </c>
      <c r="AG369" s="115" t="str">
        <f t="shared" si="63"/>
        <v>-</v>
      </c>
      <c r="AH369" s="115" t="str">
        <f t="shared" si="63"/>
        <v>-</v>
      </c>
      <c r="AI369" s="115" t="str">
        <f t="shared" si="63"/>
        <v>-</v>
      </c>
      <c r="AJ369" s="115" t="str">
        <f t="shared" si="63"/>
        <v>-</v>
      </c>
      <c r="AK369" s="115" t="str">
        <f t="shared" si="63"/>
        <v>-</v>
      </c>
      <c r="AL369" s="115">
        <f t="shared" si="63"/>
        <v>1</v>
      </c>
      <c r="AM369" s="115" t="str">
        <f t="shared" si="63"/>
        <v>-</v>
      </c>
      <c r="AN369" s="115" t="str">
        <f t="shared" si="63"/>
        <v>-</v>
      </c>
      <c r="AO369" s="115" t="str">
        <f t="shared" si="75"/>
        <v>-</v>
      </c>
      <c r="AP369" s="115" t="str">
        <f t="shared" si="64"/>
        <v>-</v>
      </c>
      <c r="AQ369" s="115" t="str">
        <f t="shared" si="64"/>
        <v>-</v>
      </c>
      <c r="AR369" s="115" t="str">
        <f t="shared" si="64"/>
        <v>-</v>
      </c>
      <c r="AS369" s="115" t="str">
        <f t="shared" si="64"/>
        <v>-</v>
      </c>
      <c r="AT369" s="115" t="str">
        <f t="shared" si="64"/>
        <v>-</v>
      </c>
      <c r="AU369" s="115" t="str">
        <f t="shared" si="64"/>
        <v>-</v>
      </c>
      <c r="AV369" s="115" t="str">
        <f t="shared" si="64"/>
        <v>-</v>
      </c>
      <c r="AW369" s="115" t="str">
        <f t="shared" si="64"/>
        <v>-</v>
      </c>
      <c r="AX369" s="115" t="str">
        <f t="shared" si="64"/>
        <v>-</v>
      </c>
      <c r="AY369" s="115" t="str">
        <f t="shared" si="75"/>
        <v>-</v>
      </c>
      <c r="AZ369" s="115" t="str">
        <f t="shared" si="75"/>
        <v>-</v>
      </c>
      <c r="BA369" s="115" t="str">
        <f t="shared" si="75"/>
        <v>-</v>
      </c>
      <c r="BB369" s="115" t="str">
        <f t="shared" si="75"/>
        <v>-</v>
      </c>
      <c r="BC369" s="115" t="str">
        <f t="shared" si="75"/>
        <v>-</v>
      </c>
      <c r="BD369" s="115" t="str">
        <f t="shared" si="75"/>
        <v>-</v>
      </c>
      <c r="BE369" s="115" t="str">
        <f t="shared" si="75"/>
        <v>-</v>
      </c>
      <c r="BF369" s="115" t="str">
        <f t="shared" si="75"/>
        <v>-</v>
      </c>
      <c r="BG369" s="115" t="str">
        <f t="shared" si="75"/>
        <v>-</v>
      </c>
      <c r="BH369" s="116">
        <f t="shared" si="67"/>
        <v>1</v>
      </c>
      <c r="BI369" s="114">
        <f>IFERROR(AVERAGE(B369:BG369)+0.0000001*классы!J76,"-")</f>
        <v>1.0000000000001352</v>
      </c>
      <c r="BJ369" s="115">
        <f t="shared" si="68"/>
        <v>25</v>
      </c>
      <c r="BL369" s="75">
        <f t="shared" si="73"/>
        <v>74</v>
      </c>
      <c r="BM369" s="395">
        <f t="shared" si="69"/>
        <v>1.0000000000001352</v>
      </c>
      <c r="BN369">
        <f t="shared" si="70"/>
        <v>1</v>
      </c>
      <c r="BO369">
        <f t="shared" si="71"/>
        <v>1</v>
      </c>
    </row>
    <row r="370" spans="1:67">
      <c r="A370" s="38">
        <f t="shared" si="72"/>
        <v>75</v>
      </c>
      <c r="B370" s="115" t="str">
        <f t="shared" si="74"/>
        <v>-</v>
      </c>
      <c r="C370" s="115" t="str">
        <f t="shared" si="74"/>
        <v>-</v>
      </c>
      <c r="D370" s="115" t="str">
        <f t="shared" si="74"/>
        <v>-</v>
      </c>
      <c r="E370" s="115" t="str">
        <f t="shared" si="74"/>
        <v>-</v>
      </c>
      <c r="F370" s="115" t="str">
        <f t="shared" si="74"/>
        <v>-</v>
      </c>
      <c r="G370" s="115" t="str">
        <f t="shared" si="74"/>
        <v>-</v>
      </c>
      <c r="H370" s="115" t="str">
        <f t="shared" si="74"/>
        <v>-</v>
      </c>
      <c r="I370" s="115" t="str">
        <f t="shared" si="74"/>
        <v>-</v>
      </c>
      <c r="J370" s="115" t="str">
        <f t="shared" si="74"/>
        <v>-</v>
      </c>
      <c r="K370" s="115" t="str">
        <f t="shared" si="74"/>
        <v>-</v>
      </c>
      <c r="L370" s="115" t="str">
        <f t="shared" si="74"/>
        <v>-</v>
      </c>
      <c r="M370" s="115" t="str">
        <f t="shared" si="74"/>
        <v>-</v>
      </c>
      <c r="N370" s="115" t="str">
        <f t="shared" si="74"/>
        <v>-</v>
      </c>
      <c r="O370" s="115" t="str">
        <f t="shared" si="74"/>
        <v>-</v>
      </c>
      <c r="P370" s="115" t="str">
        <f t="shared" si="74"/>
        <v>-</v>
      </c>
      <c r="Q370" s="115" t="str">
        <f t="shared" si="74"/>
        <v>-</v>
      </c>
      <c r="R370" s="115" t="str">
        <f t="shared" si="74"/>
        <v>-</v>
      </c>
      <c r="S370" s="115" t="str">
        <f t="shared" si="74"/>
        <v>-</v>
      </c>
      <c r="T370" s="115" t="str">
        <f t="shared" si="74"/>
        <v>-</v>
      </c>
      <c r="U370" s="115" t="str">
        <f t="shared" si="74"/>
        <v>-</v>
      </c>
      <c r="V370" s="115" t="str">
        <f t="shared" si="74"/>
        <v>-</v>
      </c>
      <c r="W370" s="115" t="str">
        <f t="shared" si="74"/>
        <v>-</v>
      </c>
      <c r="X370" s="115" t="str">
        <f t="shared" si="74"/>
        <v>-</v>
      </c>
      <c r="Y370" s="115" t="str">
        <f t="shared" si="75"/>
        <v>-</v>
      </c>
      <c r="Z370" s="115" t="str">
        <f t="shared" si="75"/>
        <v>-</v>
      </c>
      <c r="AA370" s="115" t="str">
        <f t="shared" si="75"/>
        <v>-</v>
      </c>
      <c r="AB370" s="115" t="str">
        <f t="shared" si="75"/>
        <v>-</v>
      </c>
      <c r="AC370" s="115" t="str">
        <f t="shared" si="75"/>
        <v>-</v>
      </c>
      <c r="AD370" s="115" t="str">
        <f t="shared" si="75"/>
        <v>-</v>
      </c>
      <c r="AE370" s="115" t="str">
        <f t="shared" si="75"/>
        <v>-</v>
      </c>
      <c r="AF370" s="115" t="str">
        <f t="shared" si="63"/>
        <v>-</v>
      </c>
      <c r="AG370" s="115" t="str">
        <f t="shared" si="63"/>
        <v>-</v>
      </c>
      <c r="AH370" s="115" t="str">
        <f t="shared" si="63"/>
        <v>-</v>
      </c>
      <c r="AI370" s="115" t="str">
        <f t="shared" si="63"/>
        <v>-</v>
      </c>
      <c r="AJ370" s="115" t="str">
        <f t="shared" si="63"/>
        <v>-</v>
      </c>
      <c r="AK370" s="115" t="str">
        <f t="shared" si="63"/>
        <v>-</v>
      </c>
      <c r="AL370" s="115" t="str">
        <f t="shared" si="63"/>
        <v>-</v>
      </c>
      <c r="AM370" s="115" t="str">
        <f t="shared" si="63"/>
        <v>-</v>
      </c>
      <c r="AN370" s="115" t="str">
        <f t="shared" si="63"/>
        <v>-</v>
      </c>
      <c r="AO370" s="115" t="str">
        <f t="shared" si="75"/>
        <v>-</v>
      </c>
      <c r="AP370" s="115" t="str">
        <f t="shared" si="64"/>
        <v>-</v>
      </c>
      <c r="AQ370" s="115" t="str">
        <f t="shared" si="64"/>
        <v>-</v>
      </c>
      <c r="AR370" s="115" t="str">
        <f t="shared" si="64"/>
        <v>-</v>
      </c>
      <c r="AS370" s="115" t="str">
        <f t="shared" si="64"/>
        <v>-</v>
      </c>
      <c r="AT370" s="115" t="str">
        <f t="shared" si="64"/>
        <v>-</v>
      </c>
      <c r="AU370" s="115" t="str">
        <f t="shared" si="64"/>
        <v>-</v>
      </c>
      <c r="AV370" s="115" t="str">
        <f t="shared" si="64"/>
        <v>-</v>
      </c>
      <c r="AW370" s="115" t="str">
        <f t="shared" si="64"/>
        <v>-</v>
      </c>
      <c r="AX370" s="115" t="str">
        <f t="shared" si="64"/>
        <v>-</v>
      </c>
      <c r="AY370" s="115" t="str">
        <f t="shared" si="75"/>
        <v>-</v>
      </c>
      <c r="AZ370" s="115" t="str">
        <f t="shared" si="75"/>
        <v>-</v>
      </c>
      <c r="BA370" s="115" t="str">
        <f t="shared" si="75"/>
        <v>-</v>
      </c>
      <c r="BB370" s="115" t="str">
        <f t="shared" si="75"/>
        <v>-</v>
      </c>
      <c r="BC370" s="115" t="str">
        <f t="shared" si="75"/>
        <v>-</v>
      </c>
      <c r="BD370" s="115" t="str">
        <f t="shared" si="75"/>
        <v>-</v>
      </c>
      <c r="BE370" s="115" t="str">
        <f t="shared" si="75"/>
        <v>-</v>
      </c>
      <c r="BF370" s="115" t="str">
        <f t="shared" si="75"/>
        <v>-</v>
      </c>
      <c r="BG370" s="115" t="str">
        <f t="shared" si="75"/>
        <v>-</v>
      </c>
      <c r="BH370" s="116">
        <f t="shared" si="67"/>
        <v>0</v>
      </c>
      <c r="BI370" s="114" t="str">
        <f>IFERROR(AVERAGE(B370:BG370)+0.0000001*классы!J77,"-")</f>
        <v>-</v>
      </c>
      <c r="BJ370" s="115" t="str">
        <f t="shared" si="68"/>
        <v>-</v>
      </c>
      <c r="BL370" s="75">
        <f t="shared" si="73"/>
        <v>75</v>
      </c>
      <c r="BM370" s="395" t="str">
        <f t="shared" si="69"/>
        <v>-</v>
      </c>
      <c r="BN370">
        <f t="shared" si="70"/>
        <v>0</v>
      </c>
      <c r="BO370">
        <f t="shared" si="71"/>
        <v>0</v>
      </c>
    </row>
    <row r="371" spans="1:67">
      <c r="A371" s="38">
        <f t="shared" si="72"/>
        <v>76</v>
      </c>
      <c r="B371" s="115" t="str">
        <f t="shared" si="74"/>
        <v>-</v>
      </c>
      <c r="C371" s="115" t="str">
        <f t="shared" si="74"/>
        <v>-</v>
      </c>
      <c r="D371" s="115" t="str">
        <f t="shared" si="74"/>
        <v>-</v>
      </c>
      <c r="E371" s="115" t="str">
        <f t="shared" si="74"/>
        <v>-</v>
      </c>
      <c r="F371" s="115" t="str">
        <f t="shared" si="74"/>
        <v>-</v>
      </c>
      <c r="G371" s="115" t="str">
        <f t="shared" si="74"/>
        <v>-</v>
      </c>
      <c r="H371" s="115" t="str">
        <f t="shared" si="74"/>
        <v>-</v>
      </c>
      <c r="I371" s="115" t="str">
        <f t="shared" si="74"/>
        <v>-</v>
      </c>
      <c r="J371" s="115" t="str">
        <f t="shared" si="74"/>
        <v>-</v>
      </c>
      <c r="K371" s="115" t="str">
        <f t="shared" si="74"/>
        <v>-</v>
      </c>
      <c r="L371" s="115" t="str">
        <f t="shared" si="74"/>
        <v>-</v>
      </c>
      <c r="M371" s="115" t="str">
        <f t="shared" si="74"/>
        <v>-</v>
      </c>
      <c r="N371" s="115" t="str">
        <f t="shared" si="74"/>
        <v>-</v>
      </c>
      <c r="O371" s="115" t="str">
        <f t="shared" si="74"/>
        <v>-</v>
      </c>
      <c r="P371" s="115" t="str">
        <f t="shared" si="74"/>
        <v>-</v>
      </c>
      <c r="Q371" s="115" t="str">
        <f t="shared" si="74"/>
        <v>-</v>
      </c>
      <c r="R371" s="115" t="str">
        <f t="shared" si="74"/>
        <v>-</v>
      </c>
      <c r="S371" s="115" t="str">
        <f t="shared" si="74"/>
        <v>-</v>
      </c>
      <c r="T371" s="115" t="str">
        <f t="shared" si="74"/>
        <v>-</v>
      </c>
      <c r="U371" s="115" t="str">
        <f t="shared" si="74"/>
        <v>-</v>
      </c>
      <c r="V371" s="115" t="str">
        <f t="shared" si="74"/>
        <v>-</v>
      </c>
      <c r="W371" s="115" t="str">
        <f t="shared" si="74"/>
        <v>-</v>
      </c>
      <c r="X371" s="115" t="str">
        <f t="shared" si="74"/>
        <v>-</v>
      </c>
      <c r="Y371" s="115" t="str">
        <f t="shared" si="75"/>
        <v>-</v>
      </c>
      <c r="Z371" s="115" t="str">
        <f t="shared" si="75"/>
        <v>-</v>
      </c>
      <c r="AA371" s="115" t="str">
        <f t="shared" si="75"/>
        <v>-</v>
      </c>
      <c r="AB371" s="115" t="str">
        <f t="shared" si="75"/>
        <v>-</v>
      </c>
      <c r="AC371" s="115" t="str">
        <f t="shared" si="75"/>
        <v>-</v>
      </c>
      <c r="AD371" s="115" t="str">
        <f t="shared" si="75"/>
        <v>-</v>
      </c>
      <c r="AE371" s="115" t="str">
        <f t="shared" si="75"/>
        <v>-</v>
      </c>
      <c r="AF371" s="115" t="str">
        <f t="shared" si="63"/>
        <v>-</v>
      </c>
      <c r="AG371" s="115" t="str">
        <f t="shared" si="63"/>
        <v>-</v>
      </c>
      <c r="AH371" s="115" t="str">
        <f t="shared" si="63"/>
        <v>-</v>
      </c>
      <c r="AI371" s="115" t="str">
        <f t="shared" si="63"/>
        <v>-</v>
      </c>
      <c r="AJ371" s="115" t="str">
        <f t="shared" si="63"/>
        <v>-</v>
      </c>
      <c r="AK371" s="115" t="str">
        <f t="shared" si="63"/>
        <v>-</v>
      </c>
      <c r="AL371" s="115" t="str">
        <f t="shared" si="63"/>
        <v>-</v>
      </c>
      <c r="AM371" s="115" t="str">
        <f t="shared" si="63"/>
        <v>-</v>
      </c>
      <c r="AN371" s="115" t="str">
        <f t="shared" si="63"/>
        <v>-</v>
      </c>
      <c r="AO371" s="115" t="str">
        <f t="shared" si="75"/>
        <v>-</v>
      </c>
      <c r="AP371" s="115" t="str">
        <f t="shared" si="64"/>
        <v>-</v>
      </c>
      <c r="AQ371" s="115" t="str">
        <f t="shared" si="64"/>
        <v>-</v>
      </c>
      <c r="AR371" s="115" t="str">
        <f t="shared" si="64"/>
        <v>-</v>
      </c>
      <c r="AS371" s="115" t="str">
        <f t="shared" si="64"/>
        <v>-</v>
      </c>
      <c r="AT371" s="115" t="str">
        <f t="shared" si="64"/>
        <v>-</v>
      </c>
      <c r="AU371" s="115" t="str">
        <f t="shared" si="64"/>
        <v>-</v>
      </c>
      <c r="AV371" s="115" t="str">
        <f t="shared" si="64"/>
        <v>-</v>
      </c>
      <c r="AW371" s="115" t="str">
        <f t="shared" si="64"/>
        <v>-</v>
      </c>
      <c r="AX371" s="115" t="str">
        <f t="shared" si="64"/>
        <v>-</v>
      </c>
      <c r="AY371" s="115" t="str">
        <f t="shared" si="75"/>
        <v>-</v>
      </c>
      <c r="AZ371" s="115" t="str">
        <f t="shared" si="75"/>
        <v>-</v>
      </c>
      <c r="BA371" s="115" t="str">
        <f t="shared" si="75"/>
        <v>-</v>
      </c>
      <c r="BB371" s="115" t="str">
        <f t="shared" si="75"/>
        <v>-</v>
      </c>
      <c r="BC371" s="115" t="str">
        <f t="shared" si="75"/>
        <v>-</v>
      </c>
      <c r="BD371" s="115" t="str">
        <f t="shared" si="75"/>
        <v>-</v>
      </c>
      <c r="BE371" s="115" t="str">
        <f t="shared" si="75"/>
        <v>-</v>
      </c>
      <c r="BF371" s="115" t="str">
        <f t="shared" si="75"/>
        <v>-</v>
      </c>
      <c r="BG371" s="115" t="str">
        <f t="shared" si="75"/>
        <v>-</v>
      </c>
      <c r="BH371" s="116">
        <f t="shared" si="67"/>
        <v>0</v>
      </c>
      <c r="BI371" s="114" t="str">
        <f>IFERROR(AVERAGE(B371:BG371)+0.0000001*классы!J78,"-")</f>
        <v>-</v>
      </c>
      <c r="BJ371" s="115" t="str">
        <f t="shared" si="68"/>
        <v>-</v>
      </c>
      <c r="BL371" s="75">
        <f t="shared" si="73"/>
        <v>76</v>
      </c>
      <c r="BM371" s="395" t="str">
        <f t="shared" si="69"/>
        <v>-</v>
      </c>
      <c r="BN371">
        <f t="shared" si="70"/>
        <v>0</v>
      </c>
      <c r="BO371">
        <f t="shared" si="71"/>
        <v>0</v>
      </c>
    </row>
    <row r="372" spans="1:67">
      <c r="A372" s="38">
        <f t="shared" si="72"/>
        <v>77</v>
      </c>
      <c r="B372" s="115" t="str">
        <f t="shared" si="74"/>
        <v>-</v>
      </c>
      <c r="C372" s="115" t="str">
        <f t="shared" si="74"/>
        <v>-</v>
      </c>
      <c r="D372" s="115" t="str">
        <f t="shared" si="74"/>
        <v>-</v>
      </c>
      <c r="E372" s="115" t="str">
        <f t="shared" si="74"/>
        <v>-</v>
      </c>
      <c r="F372" s="115" t="str">
        <f t="shared" si="74"/>
        <v>-</v>
      </c>
      <c r="G372" s="115" t="str">
        <f t="shared" si="74"/>
        <v>-</v>
      </c>
      <c r="H372" s="115" t="str">
        <f t="shared" si="74"/>
        <v>-</v>
      </c>
      <c r="I372" s="115" t="str">
        <f t="shared" si="74"/>
        <v>-</v>
      </c>
      <c r="J372" s="115" t="str">
        <f t="shared" si="74"/>
        <v>-</v>
      </c>
      <c r="K372" s="115" t="str">
        <f t="shared" si="74"/>
        <v>-</v>
      </c>
      <c r="L372" s="115" t="str">
        <f t="shared" si="74"/>
        <v>-</v>
      </c>
      <c r="M372" s="115" t="str">
        <f t="shared" si="74"/>
        <v>-</v>
      </c>
      <c r="N372" s="115" t="str">
        <f t="shared" si="74"/>
        <v>-</v>
      </c>
      <c r="O372" s="115" t="str">
        <f t="shared" si="74"/>
        <v>-</v>
      </c>
      <c r="P372" s="115" t="str">
        <f t="shared" si="74"/>
        <v>-</v>
      </c>
      <c r="Q372" s="115" t="str">
        <f t="shared" si="74"/>
        <v>-</v>
      </c>
      <c r="R372" s="115" t="str">
        <f t="shared" si="74"/>
        <v>-</v>
      </c>
      <c r="S372" s="115" t="str">
        <f t="shared" si="74"/>
        <v>-</v>
      </c>
      <c r="T372" s="115" t="str">
        <f t="shared" si="74"/>
        <v>-</v>
      </c>
      <c r="U372" s="115" t="str">
        <f t="shared" si="74"/>
        <v>-</v>
      </c>
      <c r="V372" s="115" t="str">
        <f t="shared" si="74"/>
        <v>-</v>
      </c>
      <c r="W372" s="115" t="str">
        <f t="shared" si="74"/>
        <v>-</v>
      </c>
      <c r="X372" s="115" t="str">
        <f t="shared" si="74"/>
        <v>-</v>
      </c>
      <c r="Y372" s="115" t="str">
        <f t="shared" si="75"/>
        <v>-</v>
      </c>
      <c r="Z372" s="115" t="str">
        <f t="shared" si="75"/>
        <v>-</v>
      </c>
      <c r="AA372" s="115" t="str">
        <f t="shared" si="75"/>
        <v>-</v>
      </c>
      <c r="AB372" s="115" t="str">
        <f t="shared" si="75"/>
        <v>-</v>
      </c>
      <c r="AC372" s="115" t="str">
        <f t="shared" si="75"/>
        <v>-</v>
      </c>
      <c r="AD372" s="115" t="str">
        <f t="shared" si="75"/>
        <v>-</v>
      </c>
      <c r="AE372" s="115" t="str">
        <f t="shared" si="75"/>
        <v>-</v>
      </c>
      <c r="AF372" s="115" t="str">
        <f t="shared" si="63"/>
        <v>-</v>
      </c>
      <c r="AG372" s="115" t="str">
        <f t="shared" si="63"/>
        <v>-</v>
      </c>
      <c r="AH372" s="115" t="str">
        <f t="shared" si="63"/>
        <v>-</v>
      </c>
      <c r="AI372" s="115" t="str">
        <f t="shared" si="63"/>
        <v>-</v>
      </c>
      <c r="AJ372" s="115" t="str">
        <f t="shared" si="63"/>
        <v>-</v>
      </c>
      <c r="AK372" s="115" t="str">
        <f t="shared" si="63"/>
        <v>-</v>
      </c>
      <c r="AL372" s="115" t="str">
        <f t="shared" si="63"/>
        <v>-</v>
      </c>
      <c r="AM372" s="115" t="str">
        <f t="shared" si="63"/>
        <v>-</v>
      </c>
      <c r="AN372" s="115" t="str">
        <f t="shared" si="63"/>
        <v>-</v>
      </c>
      <c r="AO372" s="115" t="str">
        <f t="shared" si="75"/>
        <v>-</v>
      </c>
      <c r="AP372" s="115" t="str">
        <f t="shared" si="64"/>
        <v>-</v>
      </c>
      <c r="AQ372" s="115" t="str">
        <f t="shared" si="64"/>
        <v>-</v>
      </c>
      <c r="AR372" s="115" t="str">
        <f t="shared" si="64"/>
        <v>-</v>
      </c>
      <c r="AS372" s="115" t="str">
        <f t="shared" si="64"/>
        <v>-</v>
      </c>
      <c r="AT372" s="115" t="str">
        <f t="shared" si="64"/>
        <v>-</v>
      </c>
      <c r="AU372" s="115" t="str">
        <f t="shared" si="64"/>
        <v>-</v>
      </c>
      <c r="AV372" s="115" t="str">
        <f t="shared" si="64"/>
        <v>-</v>
      </c>
      <c r="AW372" s="115" t="str">
        <f t="shared" si="64"/>
        <v>-</v>
      </c>
      <c r="AX372" s="115" t="str">
        <f t="shared" si="64"/>
        <v>-</v>
      </c>
      <c r="AY372" s="115" t="str">
        <f t="shared" si="75"/>
        <v>-</v>
      </c>
      <c r="AZ372" s="115" t="str">
        <f t="shared" si="75"/>
        <v>-</v>
      </c>
      <c r="BA372" s="115" t="str">
        <f t="shared" si="75"/>
        <v>-</v>
      </c>
      <c r="BB372" s="115" t="str">
        <f t="shared" si="75"/>
        <v>-</v>
      </c>
      <c r="BC372" s="115" t="str">
        <f t="shared" si="75"/>
        <v>-</v>
      </c>
      <c r="BD372" s="115" t="str">
        <f t="shared" si="75"/>
        <v>-</v>
      </c>
      <c r="BE372" s="115" t="str">
        <f t="shared" si="75"/>
        <v>-</v>
      </c>
      <c r="BF372" s="115" t="str">
        <f t="shared" si="75"/>
        <v>-</v>
      </c>
      <c r="BG372" s="115" t="str">
        <f t="shared" si="75"/>
        <v>-</v>
      </c>
      <c r="BH372" s="116">
        <f t="shared" si="67"/>
        <v>0</v>
      </c>
      <c r="BI372" s="114" t="str">
        <f>IFERROR(AVERAGE(B372:BG372)+0.0000001*классы!J79,"-")</f>
        <v>-</v>
      </c>
      <c r="BJ372" s="115" t="str">
        <f t="shared" si="68"/>
        <v>-</v>
      </c>
      <c r="BL372" s="75">
        <f t="shared" si="73"/>
        <v>77</v>
      </c>
      <c r="BM372" s="395" t="str">
        <f t="shared" si="69"/>
        <v>-</v>
      </c>
      <c r="BN372">
        <f t="shared" si="70"/>
        <v>0</v>
      </c>
      <c r="BO372">
        <f t="shared" si="71"/>
        <v>0</v>
      </c>
    </row>
    <row r="373" spans="1:67">
      <c r="A373" s="38">
        <f t="shared" si="72"/>
        <v>78</v>
      </c>
      <c r="B373" s="115" t="str">
        <f t="shared" si="74"/>
        <v>-</v>
      </c>
      <c r="C373" s="115" t="str">
        <f t="shared" si="74"/>
        <v>-</v>
      </c>
      <c r="D373" s="115" t="str">
        <f t="shared" si="74"/>
        <v>-</v>
      </c>
      <c r="E373" s="115" t="str">
        <f t="shared" si="74"/>
        <v>-</v>
      </c>
      <c r="F373" s="115" t="str">
        <f t="shared" si="74"/>
        <v>-</v>
      </c>
      <c r="G373" s="115" t="str">
        <f t="shared" si="74"/>
        <v>-</v>
      </c>
      <c r="H373" s="115" t="str">
        <f t="shared" si="74"/>
        <v>-</v>
      </c>
      <c r="I373" s="115" t="str">
        <f t="shared" si="74"/>
        <v>-</v>
      </c>
      <c r="J373" s="115" t="str">
        <f t="shared" si="74"/>
        <v>-</v>
      </c>
      <c r="K373" s="115" t="str">
        <f t="shared" si="74"/>
        <v>-</v>
      </c>
      <c r="L373" s="115" t="str">
        <f t="shared" si="74"/>
        <v>-</v>
      </c>
      <c r="M373" s="115" t="str">
        <f t="shared" si="74"/>
        <v>-</v>
      </c>
      <c r="N373" s="115" t="str">
        <f t="shared" si="74"/>
        <v>-</v>
      </c>
      <c r="O373" s="115" t="str">
        <f t="shared" si="74"/>
        <v>-</v>
      </c>
      <c r="P373" s="115" t="str">
        <f t="shared" si="74"/>
        <v>-</v>
      </c>
      <c r="Q373" s="115" t="str">
        <f t="shared" si="74"/>
        <v>-</v>
      </c>
      <c r="R373" s="115" t="str">
        <f t="shared" si="74"/>
        <v>-</v>
      </c>
      <c r="S373" s="115" t="str">
        <f t="shared" si="74"/>
        <v>-</v>
      </c>
      <c r="T373" s="115" t="str">
        <f t="shared" si="74"/>
        <v>-</v>
      </c>
      <c r="U373" s="115" t="str">
        <f t="shared" si="74"/>
        <v>-</v>
      </c>
      <c r="V373" s="115" t="str">
        <f t="shared" si="74"/>
        <v>-</v>
      </c>
      <c r="W373" s="115" t="str">
        <f t="shared" si="74"/>
        <v>-</v>
      </c>
      <c r="X373" s="115" t="str">
        <f t="shared" si="74"/>
        <v>-</v>
      </c>
      <c r="Y373" s="115" t="str">
        <f t="shared" si="75"/>
        <v>-</v>
      </c>
      <c r="Z373" s="115" t="str">
        <f t="shared" si="75"/>
        <v>-</v>
      </c>
      <c r="AA373" s="115" t="str">
        <f t="shared" si="75"/>
        <v>-</v>
      </c>
      <c r="AB373" s="115" t="str">
        <f t="shared" si="75"/>
        <v>-</v>
      </c>
      <c r="AC373" s="115" t="str">
        <f t="shared" si="75"/>
        <v>-</v>
      </c>
      <c r="AD373" s="115" t="str">
        <f t="shared" si="75"/>
        <v>-</v>
      </c>
      <c r="AE373" s="115" t="str">
        <f t="shared" si="75"/>
        <v>-</v>
      </c>
      <c r="AF373" s="115" t="str">
        <f t="shared" si="63"/>
        <v>-</v>
      </c>
      <c r="AG373" s="115" t="str">
        <f t="shared" si="63"/>
        <v>-</v>
      </c>
      <c r="AH373" s="115" t="str">
        <f t="shared" si="63"/>
        <v>-</v>
      </c>
      <c r="AI373" s="115" t="str">
        <f t="shared" si="63"/>
        <v>-</v>
      </c>
      <c r="AJ373" s="115" t="str">
        <f t="shared" si="63"/>
        <v>-</v>
      </c>
      <c r="AK373" s="115" t="str">
        <f t="shared" si="63"/>
        <v>-</v>
      </c>
      <c r="AL373" s="115" t="str">
        <f t="shared" si="63"/>
        <v>-</v>
      </c>
      <c r="AM373" s="115" t="str">
        <f t="shared" si="63"/>
        <v>-</v>
      </c>
      <c r="AN373" s="115" t="str">
        <f t="shared" si="63"/>
        <v>-</v>
      </c>
      <c r="AO373" s="115" t="str">
        <f t="shared" si="75"/>
        <v>-</v>
      </c>
      <c r="AP373" s="115" t="str">
        <f t="shared" si="64"/>
        <v>-</v>
      </c>
      <c r="AQ373" s="115" t="str">
        <f t="shared" si="64"/>
        <v>-</v>
      </c>
      <c r="AR373" s="115" t="str">
        <f t="shared" si="64"/>
        <v>-</v>
      </c>
      <c r="AS373" s="115" t="str">
        <f t="shared" si="64"/>
        <v>-</v>
      </c>
      <c r="AT373" s="115" t="str">
        <f t="shared" si="64"/>
        <v>-</v>
      </c>
      <c r="AU373" s="115" t="str">
        <f t="shared" si="64"/>
        <v>-</v>
      </c>
      <c r="AV373" s="115" t="str">
        <f t="shared" si="64"/>
        <v>-</v>
      </c>
      <c r="AW373" s="115" t="str">
        <f t="shared" si="64"/>
        <v>-</v>
      </c>
      <c r="AX373" s="115" t="str">
        <f t="shared" si="64"/>
        <v>-</v>
      </c>
      <c r="AY373" s="115" t="str">
        <f t="shared" si="75"/>
        <v>-</v>
      </c>
      <c r="AZ373" s="115" t="str">
        <f t="shared" si="75"/>
        <v>-</v>
      </c>
      <c r="BA373" s="115" t="str">
        <f t="shared" si="75"/>
        <v>-</v>
      </c>
      <c r="BB373" s="115" t="str">
        <f t="shared" si="75"/>
        <v>-</v>
      </c>
      <c r="BC373" s="115" t="str">
        <f t="shared" si="75"/>
        <v>-</v>
      </c>
      <c r="BD373" s="115" t="str">
        <f t="shared" si="75"/>
        <v>-</v>
      </c>
      <c r="BE373" s="115" t="str">
        <f t="shared" si="75"/>
        <v>-</v>
      </c>
      <c r="BF373" s="115" t="str">
        <f t="shared" si="75"/>
        <v>-</v>
      </c>
      <c r="BG373" s="115" t="str">
        <f t="shared" si="75"/>
        <v>-</v>
      </c>
      <c r="BH373" s="116">
        <f t="shared" si="67"/>
        <v>0</v>
      </c>
      <c r="BI373" s="114" t="str">
        <f>IFERROR(AVERAGE(B373:BG373)+0.0000001*классы!J80,"-")</f>
        <v>-</v>
      </c>
      <c r="BJ373" s="115" t="str">
        <f t="shared" si="68"/>
        <v>-</v>
      </c>
      <c r="BL373" s="75">
        <f t="shared" si="73"/>
        <v>78</v>
      </c>
      <c r="BM373" s="395" t="str">
        <f t="shared" si="69"/>
        <v>-</v>
      </c>
      <c r="BN373">
        <f t="shared" si="70"/>
        <v>0</v>
      </c>
      <c r="BO373">
        <f t="shared" si="71"/>
        <v>0</v>
      </c>
    </row>
    <row r="374" spans="1:67">
      <c r="A374" s="38">
        <f t="shared" si="72"/>
        <v>79</v>
      </c>
      <c r="B374" s="115" t="str">
        <f t="shared" si="74"/>
        <v>-</v>
      </c>
      <c r="C374" s="115" t="str">
        <f t="shared" si="74"/>
        <v>-</v>
      </c>
      <c r="D374" s="115" t="str">
        <f t="shared" si="74"/>
        <v>-</v>
      </c>
      <c r="E374" s="115" t="str">
        <f t="shared" si="74"/>
        <v>-</v>
      </c>
      <c r="F374" s="115" t="str">
        <f t="shared" si="74"/>
        <v>-</v>
      </c>
      <c r="G374" s="115" t="str">
        <f t="shared" si="74"/>
        <v>-</v>
      </c>
      <c r="H374" s="115" t="str">
        <f t="shared" si="74"/>
        <v>-</v>
      </c>
      <c r="I374" s="115" t="str">
        <f t="shared" si="74"/>
        <v>-</v>
      </c>
      <c r="J374" s="115" t="str">
        <f t="shared" si="74"/>
        <v>-</v>
      </c>
      <c r="K374" s="115" t="str">
        <f t="shared" si="74"/>
        <v>-</v>
      </c>
      <c r="L374" s="115" t="str">
        <f t="shared" si="74"/>
        <v>-</v>
      </c>
      <c r="M374" s="115" t="str">
        <f t="shared" si="74"/>
        <v>-</v>
      </c>
      <c r="N374" s="115" t="str">
        <f t="shared" si="74"/>
        <v>-</v>
      </c>
      <c r="O374" s="115" t="str">
        <f t="shared" si="74"/>
        <v>-</v>
      </c>
      <c r="P374" s="115" t="str">
        <f t="shared" si="74"/>
        <v>-</v>
      </c>
      <c r="Q374" s="115" t="str">
        <f t="shared" si="74"/>
        <v>-</v>
      </c>
      <c r="R374" s="115" t="str">
        <f t="shared" si="74"/>
        <v>-</v>
      </c>
      <c r="S374" s="115" t="str">
        <f t="shared" si="74"/>
        <v>-</v>
      </c>
      <c r="T374" s="115" t="str">
        <f t="shared" si="74"/>
        <v>-</v>
      </c>
      <c r="U374" s="115" t="str">
        <f t="shared" si="74"/>
        <v>-</v>
      </c>
      <c r="V374" s="115" t="str">
        <f t="shared" si="74"/>
        <v>-</v>
      </c>
      <c r="W374" s="115" t="str">
        <f t="shared" si="74"/>
        <v>-</v>
      </c>
      <c r="X374" s="115" t="str">
        <f t="shared" si="74"/>
        <v>-</v>
      </c>
      <c r="Y374" s="115" t="str">
        <f t="shared" si="75"/>
        <v>-</v>
      </c>
      <c r="Z374" s="115" t="str">
        <f t="shared" si="75"/>
        <v>-</v>
      </c>
      <c r="AA374" s="115" t="str">
        <f t="shared" si="75"/>
        <v>-</v>
      </c>
      <c r="AB374" s="115" t="str">
        <f t="shared" si="75"/>
        <v>-</v>
      </c>
      <c r="AC374" s="115" t="str">
        <f t="shared" si="75"/>
        <v>-</v>
      </c>
      <c r="AD374" s="115" t="str">
        <f t="shared" si="75"/>
        <v>-</v>
      </c>
      <c r="AE374" s="115" t="str">
        <f t="shared" si="75"/>
        <v>-</v>
      </c>
      <c r="AF374" s="115" t="str">
        <f t="shared" si="63"/>
        <v>-</v>
      </c>
      <c r="AG374" s="115" t="str">
        <f t="shared" si="63"/>
        <v>-</v>
      </c>
      <c r="AH374" s="115" t="str">
        <f t="shared" si="63"/>
        <v>-</v>
      </c>
      <c r="AI374" s="115" t="str">
        <f t="shared" si="63"/>
        <v>-</v>
      </c>
      <c r="AJ374" s="115" t="str">
        <f t="shared" si="63"/>
        <v>-</v>
      </c>
      <c r="AK374" s="115" t="str">
        <f t="shared" si="63"/>
        <v>-</v>
      </c>
      <c r="AL374" s="115" t="str">
        <f t="shared" si="63"/>
        <v>-</v>
      </c>
      <c r="AM374" s="115" t="str">
        <f t="shared" si="63"/>
        <v>-</v>
      </c>
      <c r="AN374" s="115" t="str">
        <f t="shared" si="63"/>
        <v>-</v>
      </c>
      <c r="AO374" s="115" t="str">
        <f t="shared" si="75"/>
        <v>-</v>
      </c>
      <c r="AP374" s="115" t="str">
        <f t="shared" si="64"/>
        <v>-</v>
      </c>
      <c r="AQ374" s="115" t="str">
        <f t="shared" si="64"/>
        <v>-</v>
      </c>
      <c r="AR374" s="115" t="str">
        <f t="shared" si="64"/>
        <v>-</v>
      </c>
      <c r="AS374" s="115" t="str">
        <f t="shared" si="64"/>
        <v>-</v>
      </c>
      <c r="AT374" s="115" t="str">
        <f t="shared" si="64"/>
        <v>-</v>
      </c>
      <c r="AU374" s="115" t="str">
        <f t="shared" si="64"/>
        <v>-</v>
      </c>
      <c r="AV374" s="115" t="str">
        <f t="shared" si="64"/>
        <v>-</v>
      </c>
      <c r="AW374" s="115" t="str">
        <f t="shared" si="64"/>
        <v>-</v>
      </c>
      <c r="AX374" s="115" t="str">
        <f t="shared" si="64"/>
        <v>-</v>
      </c>
      <c r="AY374" s="115" t="str">
        <f t="shared" si="75"/>
        <v>-</v>
      </c>
      <c r="AZ374" s="115" t="str">
        <f t="shared" si="75"/>
        <v>-</v>
      </c>
      <c r="BA374" s="115" t="str">
        <f t="shared" si="75"/>
        <v>-</v>
      </c>
      <c r="BB374" s="115" t="str">
        <f t="shared" si="75"/>
        <v>-</v>
      </c>
      <c r="BC374" s="115" t="str">
        <f t="shared" si="75"/>
        <v>-</v>
      </c>
      <c r="BD374" s="115" t="str">
        <f t="shared" si="75"/>
        <v>-</v>
      </c>
      <c r="BE374" s="115" t="str">
        <f t="shared" si="75"/>
        <v>-</v>
      </c>
      <c r="BF374" s="115" t="str">
        <f t="shared" si="75"/>
        <v>-</v>
      </c>
      <c r="BG374" s="115" t="str">
        <f t="shared" si="75"/>
        <v>-</v>
      </c>
      <c r="BH374" s="116">
        <f t="shared" si="67"/>
        <v>0</v>
      </c>
      <c r="BI374" s="114" t="str">
        <f>IFERROR(AVERAGE(B374:BG374)+0.0000001*классы!J81,"-")</f>
        <v>-</v>
      </c>
      <c r="BJ374" s="115" t="str">
        <f t="shared" si="68"/>
        <v>-</v>
      </c>
      <c r="BL374" s="75">
        <f t="shared" si="73"/>
        <v>79</v>
      </c>
      <c r="BM374" s="395" t="str">
        <f t="shared" si="69"/>
        <v>-</v>
      </c>
      <c r="BN374">
        <f t="shared" si="70"/>
        <v>0</v>
      </c>
      <c r="BO374">
        <f t="shared" si="71"/>
        <v>0</v>
      </c>
    </row>
    <row r="375" spans="1:67">
      <c r="A375" s="38">
        <f t="shared" si="72"/>
        <v>80</v>
      </c>
      <c r="B375" s="115" t="str">
        <f t="shared" si="74"/>
        <v>-</v>
      </c>
      <c r="C375" s="115" t="str">
        <f t="shared" si="74"/>
        <v>-</v>
      </c>
      <c r="D375" s="115" t="str">
        <f t="shared" si="74"/>
        <v>-</v>
      </c>
      <c r="E375" s="115" t="str">
        <f t="shared" si="74"/>
        <v>-</v>
      </c>
      <c r="F375" s="115" t="str">
        <f t="shared" si="74"/>
        <v>-</v>
      </c>
      <c r="G375" s="115" t="str">
        <f t="shared" si="74"/>
        <v>-</v>
      </c>
      <c r="H375" s="115" t="str">
        <f t="shared" si="74"/>
        <v>-</v>
      </c>
      <c r="I375" s="115" t="str">
        <f t="shared" si="74"/>
        <v>-</v>
      </c>
      <c r="J375" s="115" t="str">
        <f t="shared" si="74"/>
        <v>-</v>
      </c>
      <c r="K375" s="115" t="str">
        <f t="shared" si="74"/>
        <v>-</v>
      </c>
      <c r="L375" s="115" t="str">
        <f t="shared" si="74"/>
        <v>-</v>
      </c>
      <c r="M375" s="115" t="str">
        <f t="shared" si="74"/>
        <v>-</v>
      </c>
      <c r="N375" s="115" t="str">
        <f t="shared" ref="B375:X386" si="76">IF(AND(N$98="ДА",N278="-"),N82,"-")</f>
        <v>-</v>
      </c>
      <c r="O375" s="115" t="str">
        <f t="shared" si="76"/>
        <v>-</v>
      </c>
      <c r="P375" s="115" t="str">
        <f t="shared" si="76"/>
        <v>-</v>
      </c>
      <c r="Q375" s="115" t="str">
        <f t="shared" si="76"/>
        <v>-</v>
      </c>
      <c r="R375" s="115" t="str">
        <f t="shared" si="76"/>
        <v>-</v>
      </c>
      <c r="S375" s="115" t="str">
        <f t="shared" si="76"/>
        <v>-</v>
      </c>
      <c r="T375" s="115" t="str">
        <f t="shared" si="76"/>
        <v>-</v>
      </c>
      <c r="U375" s="115" t="str">
        <f t="shared" si="76"/>
        <v>-</v>
      </c>
      <c r="V375" s="115" t="str">
        <f t="shared" si="76"/>
        <v>-</v>
      </c>
      <c r="W375" s="115" t="str">
        <f t="shared" si="76"/>
        <v>-</v>
      </c>
      <c r="X375" s="115" t="str">
        <f t="shared" si="76"/>
        <v>-</v>
      </c>
      <c r="Y375" s="115" t="str">
        <f t="shared" si="75"/>
        <v>-</v>
      </c>
      <c r="Z375" s="115" t="str">
        <f t="shared" si="75"/>
        <v>-</v>
      </c>
      <c r="AA375" s="115" t="str">
        <f t="shared" si="75"/>
        <v>-</v>
      </c>
      <c r="AB375" s="115" t="str">
        <f t="shared" si="75"/>
        <v>-</v>
      </c>
      <c r="AC375" s="115" t="str">
        <f t="shared" si="75"/>
        <v>-</v>
      </c>
      <c r="AD375" s="115" t="str">
        <f t="shared" si="75"/>
        <v>-</v>
      </c>
      <c r="AE375" s="115" t="str">
        <f t="shared" si="75"/>
        <v>-</v>
      </c>
      <c r="AF375" s="115" t="str">
        <f t="shared" si="63"/>
        <v>-</v>
      </c>
      <c r="AG375" s="115" t="str">
        <f t="shared" si="63"/>
        <v>-</v>
      </c>
      <c r="AH375" s="115" t="str">
        <f t="shared" si="63"/>
        <v>-</v>
      </c>
      <c r="AI375" s="115" t="str">
        <f t="shared" si="63"/>
        <v>-</v>
      </c>
      <c r="AJ375" s="115" t="str">
        <f t="shared" si="63"/>
        <v>-</v>
      </c>
      <c r="AK375" s="115" t="str">
        <f t="shared" si="63"/>
        <v>-</v>
      </c>
      <c r="AL375" s="115" t="str">
        <f t="shared" si="63"/>
        <v>-</v>
      </c>
      <c r="AM375" s="115" t="str">
        <f t="shared" si="63"/>
        <v>-</v>
      </c>
      <c r="AN375" s="115" t="str">
        <f t="shared" si="63"/>
        <v>-</v>
      </c>
      <c r="AO375" s="115" t="str">
        <f t="shared" si="75"/>
        <v>-</v>
      </c>
      <c r="AP375" s="115" t="str">
        <f t="shared" si="64"/>
        <v>-</v>
      </c>
      <c r="AQ375" s="115" t="str">
        <f t="shared" si="64"/>
        <v>-</v>
      </c>
      <c r="AR375" s="115" t="str">
        <f t="shared" si="64"/>
        <v>-</v>
      </c>
      <c r="AS375" s="115" t="str">
        <f t="shared" si="64"/>
        <v>-</v>
      </c>
      <c r="AT375" s="115" t="str">
        <f t="shared" si="64"/>
        <v>-</v>
      </c>
      <c r="AU375" s="115" t="str">
        <f t="shared" si="64"/>
        <v>-</v>
      </c>
      <c r="AV375" s="115" t="str">
        <f t="shared" si="64"/>
        <v>-</v>
      </c>
      <c r="AW375" s="115" t="str">
        <f t="shared" si="64"/>
        <v>-</v>
      </c>
      <c r="AX375" s="115" t="str">
        <f t="shared" si="64"/>
        <v>-</v>
      </c>
      <c r="AY375" s="115" t="str">
        <f t="shared" si="75"/>
        <v>-</v>
      </c>
      <c r="AZ375" s="115" t="str">
        <f t="shared" si="75"/>
        <v>-</v>
      </c>
      <c r="BA375" s="115" t="str">
        <f t="shared" si="75"/>
        <v>-</v>
      </c>
      <c r="BB375" s="115" t="str">
        <f t="shared" si="75"/>
        <v>-</v>
      </c>
      <c r="BC375" s="115" t="str">
        <f t="shared" si="75"/>
        <v>-</v>
      </c>
      <c r="BD375" s="115" t="str">
        <f t="shared" si="75"/>
        <v>-</v>
      </c>
      <c r="BE375" s="115" t="str">
        <f t="shared" si="75"/>
        <v>-</v>
      </c>
      <c r="BF375" s="115" t="str">
        <f t="shared" si="75"/>
        <v>-</v>
      </c>
      <c r="BG375" s="115" t="str">
        <f t="shared" si="75"/>
        <v>-</v>
      </c>
      <c r="BH375" s="116">
        <f t="shared" si="67"/>
        <v>0</v>
      </c>
      <c r="BI375" s="114" t="str">
        <f>IFERROR(AVERAGE(B375:BG375)+0.0000001*классы!J82,"-")</f>
        <v>-</v>
      </c>
      <c r="BJ375" s="115" t="str">
        <f t="shared" si="68"/>
        <v>-</v>
      </c>
      <c r="BL375" s="75">
        <f t="shared" si="73"/>
        <v>80</v>
      </c>
      <c r="BM375" s="395" t="str">
        <f t="shared" si="69"/>
        <v>-</v>
      </c>
      <c r="BN375">
        <f t="shared" si="70"/>
        <v>0</v>
      </c>
      <c r="BO375">
        <f t="shared" si="71"/>
        <v>0</v>
      </c>
    </row>
    <row r="376" spans="1:67">
      <c r="A376" s="38">
        <f t="shared" si="72"/>
        <v>81</v>
      </c>
      <c r="B376" s="115" t="str">
        <f t="shared" si="76"/>
        <v>-</v>
      </c>
      <c r="C376" s="115" t="str">
        <f t="shared" si="76"/>
        <v>-</v>
      </c>
      <c r="D376" s="115" t="str">
        <f t="shared" si="76"/>
        <v>-</v>
      </c>
      <c r="E376" s="115" t="str">
        <f t="shared" si="76"/>
        <v>-</v>
      </c>
      <c r="F376" s="115" t="str">
        <f t="shared" si="76"/>
        <v>-</v>
      </c>
      <c r="G376" s="115" t="str">
        <f t="shared" si="76"/>
        <v>-</v>
      </c>
      <c r="H376" s="115" t="str">
        <f t="shared" si="76"/>
        <v>-</v>
      </c>
      <c r="I376" s="115" t="str">
        <f t="shared" si="76"/>
        <v>-</v>
      </c>
      <c r="J376" s="115" t="str">
        <f t="shared" si="76"/>
        <v>-</v>
      </c>
      <c r="K376" s="115" t="str">
        <f t="shared" si="76"/>
        <v>-</v>
      </c>
      <c r="L376" s="115" t="str">
        <f t="shared" si="76"/>
        <v>-</v>
      </c>
      <c r="M376" s="115" t="str">
        <f t="shared" si="76"/>
        <v>-</v>
      </c>
      <c r="N376" s="115" t="str">
        <f t="shared" si="76"/>
        <v>-</v>
      </c>
      <c r="O376" s="115" t="str">
        <f t="shared" si="76"/>
        <v>-</v>
      </c>
      <c r="P376" s="115" t="str">
        <f t="shared" si="76"/>
        <v>-</v>
      </c>
      <c r="Q376" s="115" t="str">
        <f t="shared" si="76"/>
        <v>-</v>
      </c>
      <c r="R376" s="115" t="str">
        <f t="shared" si="76"/>
        <v>-</v>
      </c>
      <c r="S376" s="115" t="str">
        <f t="shared" si="76"/>
        <v>-</v>
      </c>
      <c r="T376" s="115" t="str">
        <f t="shared" si="76"/>
        <v>-</v>
      </c>
      <c r="U376" s="115" t="str">
        <f t="shared" si="76"/>
        <v>-</v>
      </c>
      <c r="V376" s="115" t="str">
        <f t="shared" si="76"/>
        <v>-</v>
      </c>
      <c r="W376" s="115" t="str">
        <f t="shared" si="76"/>
        <v>-</v>
      </c>
      <c r="X376" s="115" t="str">
        <f t="shared" si="76"/>
        <v>-</v>
      </c>
      <c r="Y376" s="115" t="str">
        <f t="shared" si="75"/>
        <v>-</v>
      </c>
      <c r="Z376" s="115" t="str">
        <f t="shared" si="75"/>
        <v>-</v>
      </c>
      <c r="AA376" s="115" t="str">
        <f t="shared" si="75"/>
        <v>-</v>
      </c>
      <c r="AB376" s="115" t="str">
        <f t="shared" si="75"/>
        <v>-</v>
      </c>
      <c r="AC376" s="115" t="str">
        <f t="shared" si="75"/>
        <v>-</v>
      </c>
      <c r="AD376" s="115" t="str">
        <f t="shared" si="75"/>
        <v>-</v>
      </c>
      <c r="AE376" s="115" t="str">
        <f t="shared" si="75"/>
        <v>-</v>
      </c>
      <c r="AF376" s="115" t="str">
        <f t="shared" si="63"/>
        <v>-</v>
      </c>
      <c r="AG376" s="115" t="str">
        <f t="shared" si="63"/>
        <v>-</v>
      </c>
      <c r="AH376" s="115" t="str">
        <f t="shared" si="63"/>
        <v>-</v>
      </c>
      <c r="AI376" s="115" t="str">
        <f t="shared" si="63"/>
        <v>-</v>
      </c>
      <c r="AJ376" s="115" t="str">
        <f t="shared" si="63"/>
        <v>-</v>
      </c>
      <c r="AK376" s="115" t="str">
        <f t="shared" si="63"/>
        <v>-</v>
      </c>
      <c r="AL376" s="115" t="str">
        <f t="shared" si="63"/>
        <v>-</v>
      </c>
      <c r="AM376" s="115" t="str">
        <f t="shared" si="63"/>
        <v>-</v>
      </c>
      <c r="AN376" s="115" t="str">
        <f t="shared" si="63"/>
        <v>-</v>
      </c>
      <c r="AO376" s="115" t="str">
        <f t="shared" si="75"/>
        <v>-</v>
      </c>
      <c r="AP376" s="115" t="str">
        <f t="shared" si="64"/>
        <v>-</v>
      </c>
      <c r="AQ376" s="115" t="str">
        <f t="shared" si="64"/>
        <v>-</v>
      </c>
      <c r="AR376" s="115" t="str">
        <f t="shared" si="64"/>
        <v>-</v>
      </c>
      <c r="AS376" s="115" t="str">
        <f t="shared" si="64"/>
        <v>-</v>
      </c>
      <c r="AT376" s="115" t="str">
        <f t="shared" si="64"/>
        <v>-</v>
      </c>
      <c r="AU376" s="115" t="str">
        <f t="shared" si="64"/>
        <v>-</v>
      </c>
      <c r="AV376" s="115" t="str">
        <f t="shared" si="64"/>
        <v>-</v>
      </c>
      <c r="AW376" s="115" t="str">
        <f t="shared" si="64"/>
        <v>-</v>
      </c>
      <c r="AX376" s="115" t="str">
        <f t="shared" si="64"/>
        <v>-</v>
      </c>
      <c r="AY376" s="115" t="str">
        <f t="shared" si="75"/>
        <v>-</v>
      </c>
      <c r="AZ376" s="115" t="str">
        <f t="shared" si="75"/>
        <v>-</v>
      </c>
      <c r="BA376" s="115" t="str">
        <f t="shared" si="75"/>
        <v>-</v>
      </c>
      <c r="BB376" s="115" t="str">
        <f t="shared" si="75"/>
        <v>-</v>
      </c>
      <c r="BC376" s="115" t="str">
        <f t="shared" si="75"/>
        <v>-</v>
      </c>
      <c r="BD376" s="115" t="str">
        <f t="shared" si="75"/>
        <v>-</v>
      </c>
      <c r="BE376" s="115" t="str">
        <f t="shared" si="75"/>
        <v>-</v>
      </c>
      <c r="BF376" s="115" t="str">
        <f t="shared" si="75"/>
        <v>-</v>
      </c>
      <c r="BG376" s="115" t="str">
        <f t="shared" si="75"/>
        <v>-</v>
      </c>
      <c r="BH376" s="116">
        <f t="shared" si="67"/>
        <v>0</v>
      </c>
      <c r="BI376" s="114" t="str">
        <f>IFERROR(AVERAGE(B376:BG376)+0.0000001*классы!J83,"-")</f>
        <v>-</v>
      </c>
      <c r="BJ376" s="115" t="str">
        <f t="shared" si="68"/>
        <v>-</v>
      </c>
      <c r="BL376" s="75">
        <f t="shared" si="73"/>
        <v>81</v>
      </c>
      <c r="BM376" s="395" t="str">
        <f t="shared" si="69"/>
        <v>-</v>
      </c>
      <c r="BN376">
        <f t="shared" si="70"/>
        <v>0</v>
      </c>
      <c r="BO376">
        <f t="shared" si="71"/>
        <v>0</v>
      </c>
    </row>
    <row r="377" spans="1:67">
      <c r="A377" s="38">
        <f t="shared" si="72"/>
        <v>82</v>
      </c>
      <c r="B377" s="115" t="str">
        <f t="shared" si="76"/>
        <v>-</v>
      </c>
      <c r="C377" s="115" t="str">
        <f t="shared" si="76"/>
        <v>-</v>
      </c>
      <c r="D377" s="115" t="str">
        <f t="shared" si="76"/>
        <v>-</v>
      </c>
      <c r="E377" s="115" t="str">
        <f t="shared" si="76"/>
        <v>-</v>
      </c>
      <c r="F377" s="115" t="str">
        <f t="shared" si="76"/>
        <v>-</v>
      </c>
      <c r="G377" s="115" t="str">
        <f t="shared" si="76"/>
        <v>-</v>
      </c>
      <c r="H377" s="115" t="str">
        <f t="shared" si="76"/>
        <v>-</v>
      </c>
      <c r="I377" s="115" t="str">
        <f t="shared" si="76"/>
        <v>-</v>
      </c>
      <c r="J377" s="115" t="str">
        <f t="shared" si="76"/>
        <v>-</v>
      </c>
      <c r="K377" s="115" t="str">
        <f t="shared" si="76"/>
        <v>-</v>
      </c>
      <c r="L377" s="115" t="str">
        <f t="shared" si="76"/>
        <v>-</v>
      </c>
      <c r="M377" s="115" t="str">
        <f t="shared" si="76"/>
        <v>-</v>
      </c>
      <c r="N377" s="115" t="str">
        <f t="shared" si="76"/>
        <v>-</v>
      </c>
      <c r="O377" s="115" t="str">
        <f t="shared" si="76"/>
        <v>-</v>
      </c>
      <c r="P377" s="115" t="str">
        <f t="shared" si="76"/>
        <v>-</v>
      </c>
      <c r="Q377" s="115" t="str">
        <f t="shared" si="76"/>
        <v>-</v>
      </c>
      <c r="R377" s="115" t="str">
        <f t="shared" si="76"/>
        <v>-</v>
      </c>
      <c r="S377" s="115" t="str">
        <f t="shared" si="76"/>
        <v>-</v>
      </c>
      <c r="T377" s="115" t="str">
        <f t="shared" si="76"/>
        <v>-</v>
      </c>
      <c r="U377" s="115" t="str">
        <f t="shared" si="76"/>
        <v>-</v>
      </c>
      <c r="V377" s="115" t="str">
        <f t="shared" si="76"/>
        <v>-</v>
      </c>
      <c r="W377" s="115" t="str">
        <f t="shared" si="76"/>
        <v>-</v>
      </c>
      <c r="X377" s="115" t="str">
        <f t="shared" si="76"/>
        <v>-</v>
      </c>
      <c r="Y377" s="115" t="str">
        <f t="shared" si="75"/>
        <v>-</v>
      </c>
      <c r="Z377" s="115" t="str">
        <f t="shared" si="75"/>
        <v>-</v>
      </c>
      <c r="AA377" s="115" t="str">
        <f t="shared" si="75"/>
        <v>-</v>
      </c>
      <c r="AB377" s="115" t="str">
        <f t="shared" si="75"/>
        <v>-</v>
      </c>
      <c r="AC377" s="115" t="str">
        <f t="shared" si="75"/>
        <v>-</v>
      </c>
      <c r="AD377" s="115" t="str">
        <f t="shared" si="75"/>
        <v>-</v>
      </c>
      <c r="AE377" s="115" t="str">
        <f t="shared" si="75"/>
        <v>-</v>
      </c>
      <c r="AF377" s="115" t="str">
        <f t="shared" si="63"/>
        <v>-</v>
      </c>
      <c r="AG377" s="115" t="str">
        <f t="shared" si="63"/>
        <v>-</v>
      </c>
      <c r="AH377" s="115" t="str">
        <f t="shared" si="63"/>
        <v>-</v>
      </c>
      <c r="AI377" s="115" t="str">
        <f t="shared" si="63"/>
        <v>-</v>
      </c>
      <c r="AJ377" s="115" t="str">
        <f t="shared" si="63"/>
        <v>-</v>
      </c>
      <c r="AK377" s="115" t="str">
        <f t="shared" si="63"/>
        <v>-</v>
      </c>
      <c r="AL377" s="115" t="str">
        <f t="shared" si="63"/>
        <v>-</v>
      </c>
      <c r="AM377" s="115" t="str">
        <f t="shared" si="63"/>
        <v>-</v>
      </c>
      <c r="AN377" s="115" t="str">
        <f t="shared" si="63"/>
        <v>-</v>
      </c>
      <c r="AO377" s="115" t="str">
        <f t="shared" si="75"/>
        <v>-</v>
      </c>
      <c r="AP377" s="115" t="str">
        <f t="shared" si="64"/>
        <v>-</v>
      </c>
      <c r="AQ377" s="115" t="str">
        <f t="shared" si="64"/>
        <v>-</v>
      </c>
      <c r="AR377" s="115" t="str">
        <f t="shared" si="64"/>
        <v>-</v>
      </c>
      <c r="AS377" s="115" t="str">
        <f t="shared" si="64"/>
        <v>-</v>
      </c>
      <c r="AT377" s="115" t="str">
        <f t="shared" si="64"/>
        <v>-</v>
      </c>
      <c r="AU377" s="115" t="str">
        <f t="shared" si="64"/>
        <v>-</v>
      </c>
      <c r="AV377" s="115" t="str">
        <f t="shared" si="64"/>
        <v>-</v>
      </c>
      <c r="AW377" s="115" t="str">
        <f t="shared" si="64"/>
        <v>-</v>
      </c>
      <c r="AX377" s="115" t="str">
        <f t="shared" si="64"/>
        <v>-</v>
      </c>
      <c r="AY377" s="115" t="str">
        <f t="shared" si="75"/>
        <v>-</v>
      </c>
      <c r="AZ377" s="115" t="str">
        <f t="shared" si="75"/>
        <v>-</v>
      </c>
      <c r="BA377" s="115" t="str">
        <f t="shared" si="75"/>
        <v>-</v>
      </c>
      <c r="BB377" s="115" t="str">
        <f t="shared" si="75"/>
        <v>-</v>
      </c>
      <c r="BC377" s="115" t="str">
        <f t="shared" si="75"/>
        <v>-</v>
      </c>
      <c r="BD377" s="115" t="str">
        <f t="shared" si="75"/>
        <v>-</v>
      </c>
      <c r="BE377" s="115" t="str">
        <f t="shared" si="75"/>
        <v>-</v>
      </c>
      <c r="BF377" s="115" t="str">
        <f t="shared" si="75"/>
        <v>-</v>
      </c>
      <c r="BG377" s="115" t="str">
        <f t="shared" si="75"/>
        <v>-</v>
      </c>
      <c r="BH377" s="116">
        <f t="shared" si="67"/>
        <v>0</v>
      </c>
      <c r="BI377" s="114" t="str">
        <f>IFERROR(AVERAGE(B377:BG377)+0.0000001*классы!J84,"-")</f>
        <v>-</v>
      </c>
      <c r="BJ377" s="115" t="str">
        <f t="shared" si="68"/>
        <v>-</v>
      </c>
      <c r="BL377" s="75">
        <f t="shared" si="73"/>
        <v>82</v>
      </c>
      <c r="BM377" s="395" t="str">
        <f t="shared" si="69"/>
        <v>-</v>
      </c>
      <c r="BN377">
        <f t="shared" si="70"/>
        <v>0</v>
      </c>
      <c r="BO377">
        <f t="shared" si="71"/>
        <v>0</v>
      </c>
    </row>
    <row r="378" spans="1:67">
      <c r="A378" s="38">
        <f t="shared" si="72"/>
        <v>83</v>
      </c>
      <c r="B378" s="115" t="str">
        <f t="shared" si="76"/>
        <v>-</v>
      </c>
      <c r="C378" s="115" t="str">
        <f t="shared" si="76"/>
        <v>-</v>
      </c>
      <c r="D378" s="115" t="str">
        <f t="shared" si="76"/>
        <v>-</v>
      </c>
      <c r="E378" s="115" t="str">
        <f t="shared" si="76"/>
        <v>-</v>
      </c>
      <c r="F378" s="115" t="str">
        <f t="shared" si="76"/>
        <v>-</v>
      </c>
      <c r="G378" s="115" t="str">
        <f t="shared" si="76"/>
        <v>-</v>
      </c>
      <c r="H378" s="115" t="str">
        <f t="shared" si="76"/>
        <v>-</v>
      </c>
      <c r="I378" s="115" t="str">
        <f t="shared" si="76"/>
        <v>-</v>
      </c>
      <c r="J378" s="115" t="str">
        <f t="shared" si="76"/>
        <v>-</v>
      </c>
      <c r="K378" s="115" t="str">
        <f t="shared" si="76"/>
        <v>-</v>
      </c>
      <c r="L378" s="115" t="str">
        <f t="shared" si="76"/>
        <v>-</v>
      </c>
      <c r="M378" s="115" t="str">
        <f t="shared" si="76"/>
        <v>-</v>
      </c>
      <c r="N378" s="115" t="str">
        <f t="shared" si="76"/>
        <v>-</v>
      </c>
      <c r="O378" s="115" t="str">
        <f t="shared" si="76"/>
        <v>-</v>
      </c>
      <c r="P378" s="115" t="str">
        <f t="shared" si="76"/>
        <v>-</v>
      </c>
      <c r="Q378" s="115" t="str">
        <f t="shared" si="76"/>
        <v>-</v>
      </c>
      <c r="R378" s="115" t="str">
        <f t="shared" si="76"/>
        <v>-</v>
      </c>
      <c r="S378" s="115" t="str">
        <f t="shared" si="76"/>
        <v>-</v>
      </c>
      <c r="T378" s="115" t="str">
        <f t="shared" si="76"/>
        <v>-</v>
      </c>
      <c r="U378" s="115" t="str">
        <f t="shared" si="76"/>
        <v>-</v>
      </c>
      <c r="V378" s="115" t="str">
        <f t="shared" si="76"/>
        <v>-</v>
      </c>
      <c r="W378" s="115" t="str">
        <f t="shared" si="76"/>
        <v>-</v>
      </c>
      <c r="X378" s="115" t="str">
        <f t="shared" si="76"/>
        <v>-</v>
      </c>
      <c r="Y378" s="115" t="str">
        <f t="shared" si="75"/>
        <v>-</v>
      </c>
      <c r="Z378" s="115" t="str">
        <f t="shared" si="75"/>
        <v>-</v>
      </c>
      <c r="AA378" s="115" t="str">
        <f t="shared" si="75"/>
        <v>-</v>
      </c>
      <c r="AB378" s="115" t="str">
        <f t="shared" si="75"/>
        <v>-</v>
      </c>
      <c r="AC378" s="115" t="str">
        <f t="shared" si="75"/>
        <v>-</v>
      </c>
      <c r="AD378" s="115" t="str">
        <f t="shared" si="75"/>
        <v>-</v>
      </c>
      <c r="AE378" s="115" t="str">
        <f t="shared" si="75"/>
        <v>-</v>
      </c>
      <c r="AF378" s="115" t="str">
        <f t="shared" si="63"/>
        <v>-</v>
      </c>
      <c r="AG378" s="115" t="str">
        <f t="shared" si="63"/>
        <v>-</v>
      </c>
      <c r="AH378" s="115" t="str">
        <f t="shared" si="63"/>
        <v>-</v>
      </c>
      <c r="AI378" s="115" t="str">
        <f t="shared" si="63"/>
        <v>-</v>
      </c>
      <c r="AJ378" s="115" t="str">
        <f t="shared" si="63"/>
        <v>-</v>
      </c>
      <c r="AK378" s="115" t="str">
        <f t="shared" si="63"/>
        <v>-</v>
      </c>
      <c r="AL378" s="115" t="str">
        <f t="shared" si="63"/>
        <v>-</v>
      </c>
      <c r="AM378" s="115" t="str">
        <f t="shared" si="63"/>
        <v>-</v>
      </c>
      <c r="AN378" s="115" t="str">
        <f t="shared" si="63"/>
        <v>-</v>
      </c>
      <c r="AO378" s="115" t="str">
        <f t="shared" si="75"/>
        <v>-</v>
      </c>
      <c r="AP378" s="115" t="str">
        <f t="shared" si="64"/>
        <v>-</v>
      </c>
      <c r="AQ378" s="115" t="str">
        <f t="shared" si="64"/>
        <v>-</v>
      </c>
      <c r="AR378" s="115" t="str">
        <f t="shared" si="64"/>
        <v>-</v>
      </c>
      <c r="AS378" s="115" t="str">
        <f t="shared" si="64"/>
        <v>-</v>
      </c>
      <c r="AT378" s="115" t="str">
        <f t="shared" si="64"/>
        <v>-</v>
      </c>
      <c r="AU378" s="115" t="str">
        <f t="shared" si="64"/>
        <v>-</v>
      </c>
      <c r="AV378" s="115" t="str">
        <f t="shared" si="64"/>
        <v>-</v>
      </c>
      <c r="AW378" s="115" t="str">
        <f t="shared" si="64"/>
        <v>-</v>
      </c>
      <c r="AX378" s="115" t="str">
        <f t="shared" si="64"/>
        <v>-</v>
      </c>
      <c r="AY378" s="115" t="str">
        <f t="shared" si="75"/>
        <v>-</v>
      </c>
      <c r="AZ378" s="115" t="str">
        <f t="shared" si="75"/>
        <v>-</v>
      </c>
      <c r="BA378" s="115" t="str">
        <f t="shared" si="75"/>
        <v>-</v>
      </c>
      <c r="BB378" s="115" t="str">
        <f t="shared" si="75"/>
        <v>-</v>
      </c>
      <c r="BC378" s="115" t="str">
        <f t="shared" si="75"/>
        <v>-</v>
      </c>
      <c r="BD378" s="115" t="str">
        <f t="shared" si="75"/>
        <v>-</v>
      </c>
      <c r="BE378" s="115" t="str">
        <f t="shared" si="75"/>
        <v>-</v>
      </c>
      <c r="BF378" s="115" t="str">
        <f t="shared" si="75"/>
        <v>-</v>
      </c>
      <c r="BG378" s="115" t="str">
        <f t="shared" si="75"/>
        <v>-</v>
      </c>
      <c r="BH378" s="116">
        <f t="shared" si="67"/>
        <v>0</v>
      </c>
      <c r="BI378" s="114" t="str">
        <f>IFERROR(AVERAGE(B378:BG378)+0.0000001*классы!J85,"-")</f>
        <v>-</v>
      </c>
      <c r="BJ378" s="115" t="str">
        <f t="shared" si="68"/>
        <v>-</v>
      </c>
      <c r="BL378" s="75">
        <f t="shared" si="73"/>
        <v>83</v>
      </c>
      <c r="BM378" s="395" t="str">
        <f t="shared" si="69"/>
        <v>-</v>
      </c>
      <c r="BN378">
        <f t="shared" si="70"/>
        <v>0</v>
      </c>
      <c r="BO378">
        <f t="shared" si="71"/>
        <v>0</v>
      </c>
    </row>
    <row r="379" spans="1:67">
      <c r="A379" s="38">
        <f t="shared" si="72"/>
        <v>84</v>
      </c>
      <c r="B379" s="115" t="str">
        <f t="shared" si="76"/>
        <v>-</v>
      </c>
      <c r="C379" s="115" t="str">
        <f t="shared" si="76"/>
        <v>-</v>
      </c>
      <c r="D379" s="115" t="str">
        <f t="shared" si="76"/>
        <v>-</v>
      </c>
      <c r="E379" s="115" t="str">
        <f t="shared" si="76"/>
        <v>-</v>
      </c>
      <c r="F379" s="115" t="str">
        <f t="shared" si="76"/>
        <v>-</v>
      </c>
      <c r="G379" s="115" t="str">
        <f t="shared" si="76"/>
        <v>-</v>
      </c>
      <c r="H379" s="115" t="str">
        <f t="shared" si="76"/>
        <v>-</v>
      </c>
      <c r="I379" s="115" t="str">
        <f t="shared" si="76"/>
        <v>-</v>
      </c>
      <c r="J379" s="115" t="str">
        <f t="shared" si="76"/>
        <v>-</v>
      </c>
      <c r="K379" s="115" t="str">
        <f t="shared" si="76"/>
        <v>-</v>
      </c>
      <c r="L379" s="115" t="str">
        <f t="shared" si="76"/>
        <v>-</v>
      </c>
      <c r="M379" s="115" t="str">
        <f t="shared" si="76"/>
        <v>-</v>
      </c>
      <c r="N379" s="115" t="str">
        <f t="shared" si="76"/>
        <v>-</v>
      </c>
      <c r="O379" s="115" t="str">
        <f t="shared" si="76"/>
        <v>-</v>
      </c>
      <c r="P379" s="115" t="str">
        <f t="shared" si="76"/>
        <v>-</v>
      </c>
      <c r="Q379" s="115" t="str">
        <f t="shared" si="76"/>
        <v>-</v>
      </c>
      <c r="R379" s="115" t="str">
        <f t="shared" si="76"/>
        <v>-</v>
      </c>
      <c r="S379" s="115" t="str">
        <f t="shared" si="76"/>
        <v>-</v>
      </c>
      <c r="T379" s="115" t="str">
        <f t="shared" si="76"/>
        <v>-</v>
      </c>
      <c r="U379" s="115" t="str">
        <f t="shared" si="76"/>
        <v>-</v>
      </c>
      <c r="V379" s="115" t="str">
        <f t="shared" si="76"/>
        <v>-</v>
      </c>
      <c r="W379" s="115" t="str">
        <f t="shared" si="76"/>
        <v>-</v>
      </c>
      <c r="X379" s="115" t="str">
        <f t="shared" si="76"/>
        <v>-</v>
      </c>
      <c r="Y379" s="115" t="str">
        <f t="shared" si="75"/>
        <v>-</v>
      </c>
      <c r="Z379" s="115" t="str">
        <f t="shared" si="75"/>
        <v>-</v>
      </c>
      <c r="AA379" s="115" t="str">
        <f t="shared" si="75"/>
        <v>-</v>
      </c>
      <c r="AB379" s="115" t="str">
        <f t="shared" si="75"/>
        <v>-</v>
      </c>
      <c r="AC379" s="115" t="str">
        <f t="shared" si="75"/>
        <v>-</v>
      </c>
      <c r="AD379" s="115" t="str">
        <f t="shared" si="75"/>
        <v>-</v>
      </c>
      <c r="AE379" s="115" t="str">
        <f t="shared" si="75"/>
        <v>-</v>
      </c>
      <c r="AF379" s="115" t="str">
        <f t="shared" si="63"/>
        <v>-</v>
      </c>
      <c r="AG379" s="115" t="str">
        <f t="shared" si="63"/>
        <v>-</v>
      </c>
      <c r="AH379" s="115" t="str">
        <f t="shared" si="63"/>
        <v>-</v>
      </c>
      <c r="AI379" s="115" t="str">
        <f t="shared" si="63"/>
        <v>-</v>
      </c>
      <c r="AJ379" s="115" t="str">
        <f t="shared" si="63"/>
        <v>-</v>
      </c>
      <c r="AK379" s="115" t="str">
        <f t="shared" si="63"/>
        <v>-</v>
      </c>
      <c r="AL379" s="115" t="str">
        <f t="shared" si="63"/>
        <v>-</v>
      </c>
      <c r="AM379" s="115" t="str">
        <f t="shared" si="63"/>
        <v>-</v>
      </c>
      <c r="AN379" s="115" t="str">
        <f t="shared" si="63"/>
        <v>-</v>
      </c>
      <c r="AO379" s="115" t="str">
        <f t="shared" si="75"/>
        <v>-</v>
      </c>
      <c r="AP379" s="115" t="str">
        <f t="shared" si="64"/>
        <v>-</v>
      </c>
      <c r="AQ379" s="115" t="str">
        <f t="shared" si="64"/>
        <v>-</v>
      </c>
      <c r="AR379" s="115" t="str">
        <f t="shared" si="64"/>
        <v>-</v>
      </c>
      <c r="AS379" s="115" t="str">
        <f t="shared" si="64"/>
        <v>-</v>
      </c>
      <c r="AT379" s="115" t="str">
        <f t="shared" si="64"/>
        <v>-</v>
      </c>
      <c r="AU379" s="115" t="str">
        <f t="shared" si="64"/>
        <v>-</v>
      </c>
      <c r="AV379" s="115" t="str">
        <f t="shared" si="64"/>
        <v>-</v>
      </c>
      <c r="AW379" s="115" t="str">
        <f t="shared" si="64"/>
        <v>-</v>
      </c>
      <c r="AX379" s="115" t="str">
        <f t="shared" si="64"/>
        <v>-</v>
      </c>
      <c r="AY379" s="115" t="str">
        <f t="shared" si="75"/>
        <v>-</v>
      </c>
      <c r="AZ379" s="115" t="str">
        <f t="shared" si="75"/>
        <v>-</v>
      </c>
      <c r="BA379" s="115" t="str">
        <f t="shared" si="75"/>
        <v>-</v>
      </c>
      <c r="BB379" s="115" t="str">
        <f t="shared" si="75"/>
        <v>-</v>
      </c>
      <c r="BC379" s="115" t="str">
        <f t="shared" si="75"/>
        <v>-</v>
      </c>
      <c r="BD379" s="115" t="str">
        <f t="shared" si="75"/>
        <v>-</v>
      </c>
      <c r="BE379" s="115" t="str">
        <f t="shared" si="75"/>
        <v>-</v>
      </c>
      <c r="BF379" s="115" t="str">
        <f t="shared" si="75"/>
        <v>-</v>
      </c>
      <c r="BG379" s="115" t="str">
        <f t="shared" si="75"/>
        <v>-</v>
      </c>
      <c r="BH379" s="116">
        <f t="shared" si="67"/>
        <v>0</v>
      </c>
      <c r="BI379" s="114" t="str">
        <f>IFERROR(AVERAGE(B379:BG379)+0.0000001*классы!J86,"-")</f>
        <v>-</v>
      </c>
      <c r="BJ379" s="115" t="str">
        <f t="shared" si="68"/>
        <v>-</v>
      </c>
      <c r="BL379" s="75">
        <f t="shared" si="73"/>
        <v>84</v>
      </c>
      <c r="BM379" s="395" t="str">
        <f t="shared" si="69"/>
        <v>-</v>
      </c>
      <c r="BN379">
        <f t="shared" si="70"/>
        <v>0</v>
      </c>
      <c r="BO379">
        <f t="shared" si="71"/>
        <v>0</v>
      </c>
    </row>
    <row r="380" spans="1:67">
      <c r="A380" s="38">
        <f t="shared" si="72"/>
        <v>85</v>
      </c>
      <c r="B380" s="115" t="str">
        <f t="shared" si="76"/>
        <v>-</v>
      </c>
      <c r="C380" s="115" t="str">
        <f t="shared" si="76"/>
        <v>-</v>
      </c>
      <c r="D380" s="115" t="str">
        <f t="shared" si="76"/>
        <v>-</v>
      </c>
      <c r="E380" s="115" t="str">
        <f t="shared" si="76"/>
        <v>-</v>
      </c>
      <c r="F380" s="115" t="str">
        <f t="shared" si="76"/>
        <v>-</v>
      </c>
      <c r="G380" s="115" t="str">
        <f t="shared" si="76"/>
        <v>-</v>
      </c>
      <c r="H380" s="115" t="str">
        <f t="shared" si="76"/>
        <v>-</v>
      </c>
      <c r="I380" s="115" t="str">
        <f t="shared" si="76"/>
        <v>-</v>
      </c>
      <c r="J380" s="115" t="str">
        <f t="shared" si="76"/>
        <v>-</v>
      </c>
      <c r="K380" s="115" t="str">
        <f t="shared" si="76"/>
        <v>-</v>
      </c>
      <c r="L380" s="115" t="str">
        <f t="shared" si="76"/>
        <v>-</v>
      </c>
      <c r="M380" s="115" t="str">
        <f t="shared" si="76"/>
        <v>-</v>
      </c>
      <c r="N380" s="115" t="str">
        <f t="shared" si="76"/>
        <v>-</v>
      </c>
      <c r="O380" s="115" t="str">
        <f t="shared" si="76"/>
        <v>-</v>
      </c>
      <c r="P380" s="115" t="str">
        <f t="shared" si="76"/>
        <v>-</v>
      </c>
      <c r="Q380" s="115" t="str">
        <f t="shared" si="76"/>
        <v>-</v>
      </c>
      <c r="R380" s="115" t="str">
        <f t="shared" si="76"/>
        <v>-</v>
      </c>
      <c r="S380" s="115" t="str">
        <f t="shared" si="76"/>
        <v>-</v>
      </c>
      <c r="T380" s="115" t="str">
        <f t="shared" si="76"/>
        <v>-</v>
      </c>
      <c r="U380" s="115" t="str">
        <f t="shared" si="76"/>
        <v>-</v>
      </c>
      <c r="V380" s="115" t="str">
        <f t="shared" si="76"/>
        <v>-</v>
      </c>
      <c r="W380" s="115" t="str">
        <f t="shared" si="76"/>
        <v>-</v>
      </c>
      <c r="X380" s="115" t="str">
        <f t="shared" si="76"/>
        <v>-</v>
      </c>
      <c r="Y380" s="115" t="str">
        <f t="shared" si="75"/>
        <v>-</v>
      </c>
      <c r="Z380" s="115" t="str">
        <f t="shared" si="75"/>
        <v>-</v>
      </c>
      <c r="AA380" s="115" t="str">
        <f t="shared" si="75"/>
        <v>-</v>
      </c>
      <c r="AB380" s="115" t="str">
        <f t="shared" si="75"/>
        <v>-</v>
      </c>
      <c r="AC380" s="115" t="str">
        <f t="shared" si="75"/>
        <v>-</v>
      </c>
      <c r="AD380" s="115" t="str">
        <f t="shared" si="75"/>
        <v>-</v>
      </c>
      <c r="AE380" s="115" t="str">
        <f t="shared" si="75"/>
        <v>-</v>
      </c>
      <c r="AF380" s="115" t="str">
        <f t="shared" si="63"/>
        <v>-</v>
      </c>
      <c r="AG380" s="115" t="str">
        <f t="shared" si="63"/>
        <v>-</v>
      </c>
      <c r="AH380" s="115" t="str">
        <f t="shared" si="63"/>
        <v>-</v>
      </c>
      <c r="AI380" s="115" t="str">
        <f t="shared" si="63"/>
        <v>-</v>
      </c>
      <c r="AJ380" s="115" t="str">
        <f t="shared" si="63"/>
        <v>-</v>
      </c>
      <c r="AK380" s="115" t="str">
        <f t="shared" si="63"/>
        <v>-</v>
      </c>
      <c r="AL380" s="115" t="str">
        <f t="shared" si="63"/>
        <v>-</v>
      </c>
      <c r="AM380" s="115" t="str">
        <f t="shared" si="63"/>
        <v>-</v>
      </c>
      <c r="AN380" s="115" t="str">
        <f t="shared" si="63"/>
        <v>-</v>
      </c>
      <c r="AO380" s="115" t="str">
        <f t="shared" si="75"/>
        <v>-</v>
      </c>
      <c r="AP380" s="115" t="str">
        <f t="shared" si="64"/>
        <v>-</v>
      </c>
      <c r="AQ380" s="115" t="str">
        <f t="shared" si="64"/>
        <v>-</v>
      </c>
      <c r="AR380" s="115" t="str">
        <f t="shared" si="64"/>
        <v>-</v>
      </c>
      <c r="AS380" s="115" t="str">
        <f t="shared" si="64"/>
        <v>-</v>
      </c>
      <c r="AT380" s="115" t="str">
        <f t="shared" si="64"/>
        <v>-</v>
      </c>
      <c r="AU380" s="115" t="str">
        <f t="shared" si="64"/>
        <v>-</v>
      </c>
      <c r="AV380" s="115" t="str">
        <f t="shared" si="64"/>
        <v>-</v>
      </c>
      <c r="AW380" s="115" t="str">
        <f t="shared" si="64"/>
        <v>-</v>
      </c>
      <c r="AX380" s="115" t="str">
        <f t="shared" si="64"/>
        <v>-</v>
      </c>
      <c r="AY380" s="115" t="str">
        <f t="shared" si="75"/>
        <v>-</v>
      </c>
      <c r="AZ380" s="115" t="str">
        <f t="shared" si="75"/>
        <v>-</v>
      </c>
      <c r="BA380" s="115" t="str">
        <f t="shared" si="75"/>
        <v>-</v>
      </c>
      <c r="BB380" s="115" t="str">
        <f t="shared" si="75"/>
        <v>-</v>
      </c>
      <c r="BC380" s="115" t="str">
        <f t="shared" si="75"/>
        <v>-</v>
      </c>
      <c r="BD380" s="115" t="str">
        <f t="shared" si="75"/>
        <v>-</v>
      </c>
      <c r="BE380" s="115" t="str">
        <f t="shared" si="75"/>
        <v>-</v>
      </c>
      <c r="BF380" s="115" t="str">
        <f t="shared" si="75"/>
        <v>-</v>
      </c>
      <c r="BG380" s="115" t="str">
        <f t="shared" si="75"/>
        <v>-</v>
      </c>
      <c r="BH380" s="116">
        <f t="shared" si="67"/>
        <v>0</v>
      </c>
      <c r="BI380" s="114" t="str">
        <f>IFERROR(AVERAGE(B380:BG380)+0.0000001*классы!J87,"-")</f>
        <v>-</v>
      </c>
      <c r="BJ380" s="115" t="str">
        <f t="shared" si="68"/>
        <v>-</v>
      </c>
      <c r="BL380" s="75">
        <f t="shared" si="73"/>
        <v>85</v>
      </c>
      <c r="BM380" s="395" t="str">
        <f t="shared" si="69"/>
        <v>-</v>
      </c>
      <c r="BN380">
        <f t="shared" si="70"/>
        <v>0</v>
      </c>
      <c r="BO380">
        <f t="shared" si="71"/>
        <v>0</v>
      </c>
    </row>
    <row r="381" spans="1:67">
      <c r="A381" s="38">
        <f t="shared" si="72"/>
        <v>86</v>
      </c>
      <c r="B381" s="115" t="str">
        <f t="shared" si="76"/>
        <v>-</v>
      </c>
      <c r="C381" s="115" t="str">
        <f t="shared" si="76"/>
        <v>-</v>
      </c>
      <c r="D381" s="115" t="str">
        <f t="shared" si="76"/>
        <v>-</v>
      </c>
      <c r="E381" s="115" t="str">
        <f t="shared" si="76"/>
        <v>-</v>
      </c>
      <c r="F381" s="115" t="str">
        <f t="shared" si="76"/>
        <v>-</v>
      </c>
      <c r="G381" s="115" t="str">
        <f t="shared" si="76"/>
        <v>-</v>
      </c>
      <c r="H381" s="115" t="str">
        <f t="shared" si="76"/>
        <v>-</v>
      </c>
      <c r="I381" s="115" t="str">
        <f t="shared" si="76"/>
        <v>-</v>
      </c>
      <c r="J381" s="115" t="str">
        <f t="shared" si="76"/>
        <v>-</v>
      </c>
      <c r="K381" s="115" t="str">
        <f t="shared" si="76"/>
        <v>-</v>
      </c>
      <c r="L381" s="115" t="str">
        <f t="shared" si="76"/>
        <v>-</v>
      </c>
      <c r="M381" s="115" t="str">
        <f t="shared" si="76"/>
        <v>-</v>
      </c>
      <c r="N381" s="115" t="str">
        <f t="shared" si="76"/>
        <v>-</v>
      </c>
      <c r="O381" s="115" t="str">
        <f t="shared" si="76"/>
        <v>-</v>
      </c>
      <c r="P381" s="115" t="str">
        <f t="shared" si="76"/>
        <v>-</v>
      </c>
      <c r="Q381" s="115" t="str">
        <f t="shared" si="76"/>
        <v>-</v>
      </c>
      <c r="R381" s="115" t="str">
        <f t="shared" si="76"/>
        <v>-</v>
      </c>
      <c r="S381" s="115" t="str">
        <f t="shared" si="76"/>
        <v>-</v>
      </c>
      <c r="T381" s="115" t="str">
        <f t="shared" si="76"/>
        <v>-</v>
      </c>
      <c r="U381" s="115" t="str">
        <f t="shared" si="76"/>
        <v>-</v>
      </c>
      <c r="V381" s="115" t="str">
        <f t="shared" si="76"/>
        <v>-</v>
      </c>
      <c r="W381" s="115" t="str">
        <f t="shared" si="76"/>
        <v>-</v>
      </c>
      <c r="X381" s="115" t="str">
        <f t="shared" si="76"/>
        <v>-</v>
      </c>
      <c r="Y381" s="115" t="str">
        <f t="shared" si="75"/>
        <v>-</v>
      </c>
      <c r="Z381" s="115" t="str">
        <f t="shared" si="75"/>
        <v>-</v>
      </c>
      <c r="AA381" s="115" t="str">
        <f t="shared" si="75"/>
        <v>-</v>
      </c>
      <c r="AB381" s="115" t="str">
        <f t="shared" si="75"/>
        <v>-</v>
      </c>
      <c r="AC381" s="115" t="str">
        <f t="shared" si="75"/>
        <v>-</v>
      </c>
      <c r="AD381" s="115" t="str">
        <f t="shared" si="75"/>
        <v>-</v>
      </c>
      <c r="AE381" s="115" t="str">
        <f t="shared" si="75"/>
        <v>-</v>
      </c>
      <c r="AF381" s="115" t="str">
        <f t="shared" ref="AF381:AN389" si="77">IF(AND(AF$98="ДА",AF284="-"),AF88,"-")</f>
        <v>-</v>
      </c>
      <c r="AG381" s="115" t="str">
        <f t="shared" si="77"/>
        <v>-</v>
      </c>
      <c r="AH381" s="115" t="str">
        <f t="shared" si="77"/>
        <v>-</v>
      </c>
      <c r="AI381" s="115" t="str">
        <f t="shared" si="77"/>
        <v>-</v>
      </c>
      <c r="AJ381" s="115" t="str">
        <f t="shared" si="77"/>
        <v>-</v>
      </c>
      <c r="AK381" s="115" t="str">
        <f t="shared" si="77"/>
        <v>-</v>
      </c>
      <c r="AL381" s="115" t="str">
        <f t="shared" si="77"/>
        <v>-</v>
      </c>
      <c r="AM381" s="115" t="str">
        <f t="shared" si="77"/>
        <v>-</v>
      </c>
      <c r="AN381" s="115" t="str">
        <f t="shared" si="77"/>
        <v>-</v>
      </c>
      <c r="AO381" s="115" t="str">
        <f t="shared" si="75"/>
        <v>-</v>
      </c>
      <c r="AP381" s="115" t="str">
        <f t="shared" ref="AP381:AX389" si="78">IF(AND(AP$98="ДА",AP284="-"),AP88,"-")</f>
        <v>-</v>
      </c>
      <c r="AQ381" s="115" t="str">
        <f t="shared" si="78"/>
        <v>-</v>
      </c>
      <c r="AR381" s="115" t="str">
        <f t="shared" si="78"/>
        <v>-</v>
      </c>
      <c r="AS381" s="115" t="str">
        <f t="shared" si="78"/>
        <v>-</v>
      </c>
      <c r="AT381" s="115" t="str">
        <f t="shared" si="78"/>
        <v>-</v>
      </c>
      <c r="AU381" s="115" t="str">
        <f t="shared" si="78"/>
        <v>-</v>
      </c>
      <c r="AV381" s="115" t="str">
        <f t="shared" si="78"/>
        <v>-</v>
      </c>
      <c r="AW381" s="115" t="str">
        <f t="shared" si="78"/>
        <v>-</v>
      </c>
      <c r="AX381" s="115" t="str">
        <f t="shared" si="78"/>
        <v>-</v>
      </c>
      <c r="AY381" s="115" t="str">
        <f t="shared" si="75"/>
        <v>-</v>
      </c>
      <c r="AZ381" s="115" t="str">
        <f t="shared" si="75"/>
        <v>-</v>
      </c>
      <c r="BA381" s="115" t="str">
        <f t="shared" si="75"/>
        <v>-</v>
      </c>
      <c r="BB381" s="115" t="str">
        <f t="shared" si="75"/>
        <v>-</v>
      </c>
      <c r="BC381" s="115" t="str">
        <f t="shared" si="75"/>
        <v>-</v>
      </c>
      <c r="BD381" s="115" t="str">
        <f t="shared" si="75"/>
        <v>-</v>
      </c>
      <c r="BE381" s="115" t="str">
        <f t="shared" si="75"/>
        <v>-</v>
      </c>
      <c r="BF381" s="115" t="str">
        <f t="shared" si="75"/>
        <v>-</v>
      </c>
      <c r="BG381" s="115" t="str">
        <f t="shared" si="75"/>
        <v>-</v>
      </c>
      <c r="BH381" s="116">
        <f t="shared" si="67"/>
        <v>0</v>
      </c>
      <c r="BI381" s="114" t="str">
        <f>IFERROR(AVERAGE(B381:BG381)+0.0000001*классы!J88,"-")</f>
        <v>-</v>
      </c>
      <c r="BJ381" s="115" t="str">
        <f t="shared" si="68"/>
        <v>-</v>
      </c>
      <c r="BL381" s="75">
        <f t="shared" si="73"/>
        <v>86</v>
      </c>
      <c r="BM381" s="395" t="str">
        <f t="shared" si="69"/>
        <v>-</v>
      </c>
      <c r="BN381">
        <f t="shared" si="70"/>
        <v>0</v>
      </c>
      <c r="BO381">
        <f t="shared" si="71"/>
        <v>0</v>
      </c>
    </row>
    <row r="382" spans="1:67">
      <c r="A382" s="38">
        <f t="shared" si="72"/>
        <v>87</v>
      </c>
      <c r="B382" s="115" t="str">
        <f t="shared" si="76"/>
        <v>-</v>
      </c>
      <c r="C382" s="115" t="str">
        <f t="shared" si="76"/>
        <v>-</v>
      </c>
      <c r="D382" s="115" t="str">
        <f t="shared" si="76"/>
        <v>-</v>
      </c>
      <c r="E382" s="115" t="str">
        <f t="shared" si="76"/>
        <v>-</v>
      </c>
      <c r="F382" s="115" t="str">
        <f t="shared" si="76"/>
        <v>-</v>
      </c>
      <c r="G382" s="115" t="str">
        <f t="shared" si="76"/>
        <v>-</v>
      </c>
      <c r="H382" s="115" t="str">
        <f t="shared" si="76"/>
        <v>-</v>
      </c>
      <c r="I382" s="115" t="str">
        <f t="shared" si="76"/>
        <v>-</v>
      </c>
      <c r="J382" s="115" t="str">
        <f t="shared" si="76"/>
        <v>-</v>
      </c>
      <c r="K382" s="115" t="str">
        <f t="shared" si="76"/>
        <v>-</v>
      </c>
      <c r="L382" s="115" t="str">
        <f t="shared" si="76"/>
        <v>-</v>
      </c>
      <c r="M382" s="115" t="str">
        <f t="shared" si="76"/>
        <v>-</v>
      </c>
      <c r="N382" s="115" t="str">
        <f t="shared" si="76"/>
        <v>-</v>
      </c>
      <c r="O382" s="115" t="str">
        <f t="shared" si="76"/>
        <v>-</v>
      </c>
      <c r="P382" s="115" t="str">
        <f t="shared" si="76"/>
        <v>-</v>
      </c>
      <c r="Q382" s="115" t="str">
        <f t="shared" si="76"/>
        <v>-</v>
      </c>
      <c r="R382" s="115" t="str">
        <f t="shared" si="76"/>
        <v>-</v>
      </c>
      <c r="S382" s="115" t="str">
        <f t="shared" si="76"/>
        <v>-</v>
      </c>
      <c r="T382" s="115" t="str">
        <f t="shared" si="76"/>
        <v>-</v>
      </c>
      <c r="U382" s="115" t="str">
        <f t="shared" si="76"/>
        <v>-</v>
      </c>
      <c r="V382" s="115" t="str">
        <f t="shared" si="76"/>
        <v>-</v>
      </c>
      <c r="W382" s="115" t="str">
        <f t="shared" si="76"/>
        <v>-</v>
      </c>
      <c r="X382" s="115" t="str">
        <f t="shared" si="76"/>
        <v>-</v>
      </c>
      <c r="Y382" s="115" t="str">
        <f t="shared" si="75"/>
        <v>-</v>
      </c>
      <c r="Z382" s="115" t="str">
        <f t="shared" si="75"/>
        <v>-</v>
      </c>
      <c r="AA382" s="115" t="str">
        <f t="shared" si="75"/>
        <v>-</v>
      </c>
      <c r="AB382" s="115" t="str">
        <f t="shared" si="75"/>
        <v>-</v>
      </c>
      <c r="AC382" s="115" t="str">
        <f t="shared" si="75"/>
        <v>-</v>
      </c>
      <c r="AD382" s="115" t="str">
        <f t="shared" si="75"/>
        <v>-</v>
      </c>
      <c r="AE382" s="115" t="str">
        <f t="shared" si="75"/>
        <v>-</v>
      </c>
      <c r="AF382" s="115" t="str">
        <f t="shared" si="77"/>
        <v>-</v>
      </c>
      <c r="AG382" s="115" t="str">
        <f t="shared" si="77"/>
        <v>-</v>
      </c>
      <c r="AH382" s="115" t="str">
        <f t="shared" si="77"/>
        <v>-</v>
      </c>
      <c r="AI382" s="115" t="str">
        <f t="shared" si="77"/>
        <v>-</v>
      </c>
      <c r="AJ382" s="115" t="str">
        <f t="shared" si="77"/>
        <v>-</v>
      </c>
      <c r="AK382" s="115" t="str">
        <f t="shared" si="77"/>
        <v>-</v>
      </c>
      <c r="AL382" s="115" t="str">
        <f t="shared" si="77"/>
        <v>-</v>
      </c>
      <c r="AM382" s="115" t="str">
        <f t="shared" si="77"/>
        <v>-</v>
      </c>
      <c r="AN382" s="115" t="str">
        <f t="shared" si="77"/>
        <v>-</v>
      </c>
      <c r="AO382" s="115" t="str">
        <f t="shared" si="75"/>
        <v>-</v>
      </c>
      <c r="AP382" s="115" t="str">
        <f t="shared" si="78"/>
        <v>-</v>
      </c>
      <c r="AQ382" s="115" t="str">
        <f t="shared" si="78"/>
        <v>-</v>
      </c>
      <c r="AR382" s="115" t="str">
        <f t="shared" si="78"/>
        <v>-</v>
      </c>
      <c r="AS382" s="115" t="str">
        <f t="shared" si="78"/>
        <v>-</v>
      </c>
      <c r="AT382" s="115" t="str">
        <f t="shared" si="78"/>
        <v>-</v>
      </c>
      <c r="AU382" s="115" t="str">
        <f t="shared" si="78"/>
        <v>-</v>
      </c>
      <c r="AV382" s="115" t="str">
        <f t="shared" si="78"/>
        <v>-</v>
      </c>
      <c r="AW382" s="115" t="str">
        <f t="shared" si="78"/>
        <v>-</v>
      </c>
      <c r="AX382" s="115" t="str">
        <f t="shared" si="78"/>
        <v>-</v>
      </c>
      <c r="AY382" s="115" t="str">
        <f t="shared" si="75"/>
        <v>-</v>
      </c>
      <c r="AZ382" s="115" t="str">
        <f t="shared" si="75"/>
        <v>-</v>
      </c>
      <c r="BA382" s="115" t="str">
        <f t="shared" si="75"/>
        <v>-</v>
      </c>
      <c r="BB382" s="115" t="str">
        <f t="shared" si="75"/>
        <v>-</v>
      </c>
      <c r="BC382" s="115" t="str">
        <f t="shared" si="75"/>
        <v>-</v>
      </c>
      <c r="BD382" s="115" t="str">
        <f t="shared" si="75"/>
        <v>-</v>
      </c>
      <c r="BE382" s="115" t="str">
        <f t="shared" si="75"/>
        <v>-</v>
      </c>
      <c r="BF382" s="115" t="str">
        <f t="shared" si="75"/>
        <v>-</v>
      </c>
      <c r="BG382" s="115" t="str">
        <f t="shared" si="75"/>
        <v>-</v>
      </c>
      <c r="BH382" s="116">
        <f t="shared" si="67"/>
        <v>0</v>
      </c>
      <c r="BI382" s="114" t="str">
        <f>IFERROR(AVERAGE(B382:BG382)+0.0000001*классы!J89,"-")</f>
        <v>-</v>
      </c>
      <c r="BJ382" s="115" t="str">
        <f t="shared" si="68"/>
        <v>-</v>
      </c>
      <c r="BL382" s="75">
        <f t="shared" si="73"/>
        <v>87</v>
      </c>
      <c r="BM382" s="395" t="str">
        <f t="shared" si="69"/>
        <v>-</v>
      </c>
      <c r="BN382">
        <f t="shared" si="70"/>
        <v>0</v>
      </c>
      <c r="BO382">
        <f t="shared" si="71"/>
        <v>0</v>
      </c>
    </row>
    <row r="383" spans="1:67">
      <c r="A383" s="38">
        <f t="shared" si="72"/>
        <v>88</v>
      </c>
      <c r="B383" s="115" t="str">
        <f t="shared" si="76"/>
        <v>-</v>
      </c>
      <c r="C383" s="115" t="str">
        <f t="shared" si="76"/>
        <v>-</v>
      </c>
      <c r="D383" s="115" t="str">
        <f t="shared" si="76"/>
        <v>-</v>
      </c>
      <c r="E383" s="115" t="str">
        <f t="shared" si="76"/>
        <v>-</v>
      </c>
      <c r="F383" s="115" t="str">
        <f t="shared" si="76"/>
        <v>-</v>
      </c>
      <c r="G383" s="115" t="str">
        <f t="shared" si="76"/>
        <v>-</v>
      </c>
      <c r="H383" s="115" t="str">
        <f t="shared" si="76"/>
        <v>-</v>
      </c>
      <c r="I383" s="115" t="str">
        <f t="shared" si="76"/>
        <v>-</v>
      </c>
      <c r="J383" s="115" t="str">
        <f t="shared" si="76"/>
        <v>-</v>
      </c>
      <c r="K383" s="115" t="str">
        <f t="shared" si="76"/>
        <v>-</v>
      </c>
      <c r="L383" s="115" t="str">
        <f t="shared" si="76"/>
        <v>-</v>
      </c>
      <c r="M383" s="115" t="str">
        <f t="shared" si="76"/>
        <v>-</v>
      </c>
      <c r="N383" s="115" t="str">
        <f t="shared" si="76"/>
        <v>-</v>
      </c>
      <c r="O383" s="115" t="str">
        <f t="shared" si="76"/>
        <v>-</v>
      </c>
      <c r="P383" s="115" t="str">
        <f t="shared" si="76"/>
        <v>-</v>
      </c>
      <c r="Q383" s="115" t="str">
        <f t="shared" si="76"/>
        <v>-</v>
      </c>
      <c r="R383" s="115" t="str">
        <f t="shared" si="76"/>
        <v>-</v>
      </c>
      <c r="S383" s="115" t="str">
        <f t="shared" si="76"/>
        <v>-</v>
      </c>
      <c r="T383" s="115" t="str">
        <f t="shared" si="76"/>
        <v>-</v>
      </c>
      <c r="U383" s="115" t="str">
        <f t="shared" si="76"/>
        <v>-</v>
      </c>
      <c r="V383" s="115" t="str">
        <f t="shared" si="76"/>
        <v>-</v>
      </c>
      <c r="W383" s="115" t="str">
        <f t="shared" si="76"/>
        <v>-</v>
      </c>
      <c r="X383" s="115" t="str">
        <f t="shared" si="76"/>
        <v>-</v>
      </c>
      <c r="Y383" s="115" t="str">
        <f t="shared" si="75"/>
        <v>-</v>
      </c>
      <c r="Z383" s="115" t="str">
        <f t="shared" si="75"/>
        <v>-</v>
      </c>
      <c r="AA383" s="115" t="str">
        <f t="shared" si="75"/>
        <v>-</v>
      </c>
      <c r="AB383" s="115" t="str">
        <f t="shared" si="75"/>
        <v>-</v>
      </c>
      <c r="AC383" s="115" t="str">
        <f t="shared" si="75"/>
        <v>-</v>
      </c>
      <c r="AD383" s="115" t="str">
        <f t="shared" si="75"/>
        <v>-</v>
      </c>
      <c r="AE383" s="115" t="str">
        <f t="shared" si="75"/>
        <v>-</v>
      </c>
      <c r="AF383" s="115" t="str">
        <f t="shared" si="77"/>
        <v>-</v>
      </c>
      <c r="AG383" s="115" t="str">
        <f t="shared" si="77"/>
        <v>-</v>
      </c>
      <c r="AH383" s="115" t="str">
        <f t="shared" si="77"/>
        <v>-</v>
      </c>
      <c r="AI383" s="115" t="str">
        <f t="shared" si="77"/>
        <v>-</v>
      </c>
      <c r="AJ383" s="115" t="str">
        <f t="shared" si="77"/>
        <v>-</v>
      </c>
      <c r="AK383" s="115" t="str">
        <f t="shared" si="77"/>
        <v>-</v>
      </c>
      <c r="AL383" s="115" t="str">
        <f t="shared" si="77"/>
        <v>-</v>
      </c>
      <c r="AM383" s="115" t="str">
        <f t="shared" si="77"/>
        <v>-</v>
      </c>
      <c r="AN383" s="115" t="str">
        <f t="shared" si="77"/>
        <v>-</v>
      </c>
      <c r="AO383" s="115" t="str">
        <f t="shared" si="75"/>
        <v>-</v>
      </c>
      <c r="AP383" s="115" t="str">
        <f t="shared" si="78"/>
        <v>-</v>
      </c>
      <c r="AQ383" s="115" t="str">
        <f t="shared" si="78"/>
        <v>-</v>
      </c>
      <c r="AR383" s="115" t="str">
        <f t="shared" si="78"/>
        <v>-</v>
      </c>
      <c r="AS383" s="115" t="str">
        <f t="shared" si="78"/>
        <v>-</v>
      </c>
      <c r="AT383" s="115" t="str">
        <f t="shared" si="78"/>
        <v>-</v>
      </c>
      <c r="AU383" s="115" t="str">
        <f t="shared" si="78"/>
        <v>-</v>
      </c>
      <c r="AV383" s="115" t="str">
        <f t="shared" si="78"/>
        <v>-</v>
      </c>
      <c r="AW383" s="115" t="str">
        <f t="shared" si="78"/>
        <v>-</v>
      </c>
      <c r="AX383" s="115" t="str">
        <f t="shared" si="78"/>
        <v>-</v>
      </c>
      <c r="AY383" s="115" t="str">
        <f t="shared" si="75"/>
        <v>-</v>
      </c>
      <c r="AZ383" s="115" t="str">
        <f t="shared" ref="Y383:BG385" si="79">IF(AND(AZ$98="ДА",AZ286="-"),AZ90,"-")</f>
        <v>-</v>
      </c>
      <c r="BA383" s="115" t="str">
        <f t="shared" si="79"/>
        <v>-</v>
      </c>
      <c r="BB383" s="115" t="str">
        <f t="shared" si="79"/>
        <v>-</v>
      </c>
      <c r="BC383" s="115" t="str">
        <f t="shared" si="79"/>
        <v>-</v>
      </c>
      <c r="BD383" s="115" t="str">
        <f t="shared" si="79"/>
        <v>-</v>
      </c>
      <c r="BE383" s="115" t="str">
        <f t="shared" si="79"/>
        <v>-</v>
      </c>
      <c r="BF383" s="115" t="str">
        <f t="shared" si="79"/>
        <v>-</v>
      </c>
      <c r="BG383" s="115" t="str">
        <f t="shared" si="79"/>
        <v>-</v>
      </c>
      <c r="BH383" s="116">
        <f t="shared" si="67"/>
        <v>0</v>
      </c>
      <c r="BI383" s="114" t="str">
        <f>IFERROR(AVERAGE(B383:BG383)+0.0000001*классы!J90,"-")</f>
        <v>-</v>
      </c>
      <c r="BJ383" s="115" t="str">
        <f t="shared" si="68"/>
        <v>-</v>
      </c>
      <c r="BL383" s="75">
        <f t="shared" si="73"/>
        <v>88</v>
      </c>
      <c r="BM383" s="395" t="str">
        <f t="shared" si="69"/>
        <v>-</v>
      </c>
      <c r="BN383">
        <f t="shared" si="70"/>
        <v>0</v>
      </c>
      <c r="BO383">
        <f t="shared" si="71"/>
        <v>0</v>
      </c>
    </row>
    <row r="384" spans="1:67">
      <c r="A384" s="38">
        <f t="shared" si="72"/>
        <v>89</v>
      </c>
      <c r="B384" s="115" t="str">
        <f t="shared" si="76"/>
        <v>-</v>
      </c>
      <c r="C384" s="115" t="str">
        <f t="shared" si="76"/>
        <v>-</v>
      </c>
      <c r="D384" s="115" t="str">
        <f t="shared" si="76"/>
        <v>-</v>
      </c>
      <c r="E384" s="115" t="str">
        <f t="shared" si="76"/>
        <v>-</v>
      </c>
      <c r="F384" s="115" t="str">
        <f t="shared" si="76"/>
        <v>-</v>
      </c>
      <c r="G384" s="115" t="str">
        <f t="shared" si="76"/>
        <v>-</v>
      </c>
      <c r="H384" s="115" t="str">
        <f t="shared" si="76"/>
        <v>-</v>
      </c>
      <c r="I384" s="115" t="str">
        <f t="shared" si="76"/>
        <v>-</v>
      </c>
      <c r="J384" s="115" t="str">
        <f t="shared" si="76"/>
        <v>-</v>
      </c>
      <c r="K384" s="115" t="str">
        <f t="shared" si="76"/>
        <v>-</v>
      </c>
      <c r="L384" s="115" t="str">
        <f t="shared" si="76"/>
        <v>-</v>
      </c>
      <c r="M384" s="115" t="str">
        <f t="shared" si="76"/>
        <v>-</v>
      </c>
      <c r="N384" s="115" t="str">
        <f t="shared" si="76"/>
        <v>-</v>
      </c>
      <c r="O384" s="115" t="str">
        <f t="shared" si="76"/>
        <v>-</v>
      </c>
      <c r="P384" s="115" t="str">
        <f t="shared" si="76"/>
        <v>-</v>
      </c>
      <c r="Q384" s="115" t="str">
        <f t="shared" si="76"/>
        <v>-</v>
      </c>
      <c r="R384" s="115" t="str">
        <f t="shared" si="76"/>
        <v>-</v>
      </c>
      <c r="S384" s="115" t="str">
        <f t="shared" si="76"/>
        <v>-</v>
      </c>
      <c r="T384" s="115" t="str">
        <f t="shared" si="76"/>
        <v>-</v>
      </c>
      <c r="U384" s="115" t="str">
        <f t="shared" si="76"/>
        <v>-</v>
      </c>
      <c r="V384" s="115" t="str">
        <f t="shared" si="76"/>
        <v>-</v>
      </c>
      <c r="W384" s="115" t="str">
        <f t="shared" si="76"/>
        <v>-</v>
      </c>
      <c r="X384" s="115" t="str">
        <f t="shared" si="76"/>
        <v>-</v>
      </c>
      <c r="Y384" s="115" t="str">
        <f t="shared" si="79"/>
        <v>-</v>
      </c>
      <c r="Z384" s="115" t="str">
        <f t="shared" si="79"/>
        <v>-</v>
      </c>
      <c r="AA384" s="115" t="str">
        <f t="shared" si="79"/>
        <v>-</v>
      </c>
      <c r="AB384" s="115" t="str">
        <f t="shared" si="79"/>
        <v>-</v>
      </c>
      <c r="AC384" s="115" t="str">
        <f t="shared" si="79"/>
        <v>-</v>
      </c>
      <c r="AD384" s="115" t="str">
        <f t="shared" si="79"/>
        <v>-</v>
      </c>
      <c r="AE384" s="115" t="str">
        <f t="shared" si="79"/>
        <v>-</v>
      </c>
      <c r="AF384" s="115" t="str">
        <f t="shared" si="77"/>
        <v>-</v>
      </c>
      <c r="AG384" s="115" t="str">
        <f t="shared" si="77"/>
        <v>-</v>
      </c>
      <c r="AH384" s="115" t="str">
        <f t="shared" si="77"/>
        <v>-</v>
      </c>
      <c r="AI384" s="115" t="str">
        <f t="shared" si="77"/>
        <v>-</v>
      </c>
      <c r="AJ384" s="115" t="str">
        <f t="shared" si="77"/>
        <v>-</v>
      </c>
      <c r="AK384" s="115" t="str">
        <f t="shared" si="77"/>
        <v>-</v>
      </c>
      <c r="AL384" s="115" t="str">
        <f t="shared" si="77"/>
        <v>-</v>
      </c>
      <c r="AM384" s="115" t="str">
        <f t="shared" si="77"/>
        <v>-</v>
      </c>
      <c r="AN384" s="115" t="str">
        <f t="shared" si="77"/>
        <v>-</v>
      </c>
      <c r="AO384" s="115" t="str">
        <f t="shared" si="79"/>
        <v>-</v>
      </c>
      <c r="AP384" s="115" t="str">
        <f t="shared" si="78"/>
        <v>-</v>
      </c>
      <c r="AQ384" s="115" t="str">
        <f t="shared" si="78"/>
        <v>-</v>
      </c>
      <c r="AR384" s="115" t="str">
        <f t="shared" si="78"/>
        <v>-</v>
      </c>
      <c r="AS384" s="115" t="str">
        <f t="shared" si="78"/>
        <v>-</v>
      </c>
      <c r="AT384" s="115" t="str">
        <f t="shared" si="78"/>
        <v>-</v>
      </c>
      <c r="AU384" s="115" t="str">
        <f t="shared" si="78"/>
        <v>-</v>
      </c>
      <c r="AV384" s="115" t="str">
        <f t="shared" si="78"/>
        <v>-</v>
      </c>
      <c r="AW384" s="115" t="str">
        <f t="shared" si="78"/>
        <v>-</v>
      </c>
      <c r="AX384" s="115" t="str">
        <f t="shared" si="78"/>
        <v>-</v>
      </c>
      <c r="AY384" s="115" t="str">
        <f t="shared" si="79"/>
        <v>-</v>
      </c>
      <c r="AZ384" s="115" t="str">
        <f t="shared" si="79"/>
        <v>-</v>
      </c>
      <c r="BA384" s="115" t="str">
        <f t="shared" si="79"/>
        <v>-</v>
      </c>
      <c r="BB384" s="115" t="str">
        <f t="shared" si="79"/>
        <v>-</v>
      </c>
      <c r="BC384" s="115" t="str">
        <f t="shared" si="79"/>
        <v>-</v>
      </c>
      <c r="BD384" s="115" t="str">
        <f t="shared" si="79"/>
        <v>-</v>
      </c>
      <c r="BE384" s="115" t="str">
        <f t="shared" si="79"/>
        <v>-</v>
      </c>
      <c r="BF384" s="115" t="str">
        <f t="shared" si="79"/>
        <v>-</v>
      </c>
      <c r="BG384" s="115" t="str">
        <f t="shared" si="79"/>
        <v>-</v>
      </c>
      <c r="BH384" s="116">
        <f t="shared" si="67"/>
        <v>0</v>
      </c>
      <c r="BI384" s="114" t="str">
        <f>IFERROR(AVERAGE(B384:BG384)+0.0000001*классы!J91,"-")</f>
        <v>-</v>
      </c>
      <c r="BJ384" s="115" t="str">
        <f t="shared" si="68"/>
        <v>-</v>
      </c>
      <c r="BL384" s="75">
        <f t="shared" si="73"/>
        <v>89</v>
      </c>
      <c r="BM384" s="395" t="str">
        <f t="shared" si="69"/>
        <v>-</v>
      </c>
      <c r="BN384">
        <f t="shared" si="70"/>
        <v>0</v>
      </c>
      <c r="BO384">
        <f t="shared" si="71"/>
        <v>0</v>
      </c>
    </row>
    <row r="385" spans="1:68">
      <c r="A385" s="38">
        <f t="shared" si="72"/>
        <v>90</v>
      </c>
      <c r="B385" s="115" t="str">
        <f t="shared" si="76"/>
        <v>-</v>
      </c>
      <c r="C385" s="115" t="str">
        <f t="shared" si="76"/>
        <v>-</v>
      </c>
      <c r="D385" s="115" t="str">
        <f t="shared" si="76"/>
        <v>-</v>
      </c>
      <c r="E385" s="115" t="str">
        <f t="shared" si="76"/>
        <v>-</v>
      </c>
      <c r="F385" s="115" t="str">
        <f t="shared" si="76"/>
        <v>-</v>
      </c>
      <c r="G385" s="115" t="str">
        <f t="shared" si="76"/>
        <v>-</v>
      </c>
      <c r="H385" s="115" t="str">
        <f t="shared" si="76"/>
        <v>-</v>
      </c>
      <c r="I385" s="115" t="str">
        <f t="shared" si="76"/>
        <v>-</v>
      </c>
      <c r="J385" s="115" t="str">
        <f t="shared" si="76"/>
        <v>-</v>
      </c>
      <c r="K385" s="115" t="str">
        <f t="shared" si="76"/>
        <v>-</v>
      </c>
      <c r="L385" s="115" t="str">
        <f t="shared" si="76"/>
        <v>-</v>
      </c>
      <c r="M385" s="115" t="str">
        <f t="shared" si="76"/>
        <v>-</v>
      </c>
      <c r="N385" s="115" t="str">
        <f t="shared" si="76"/>
        <v>-</v>
      </c>
      <c r="O385" s="115" t="str">
        <f t="shared" si="76"/>
        <v>-</v>
      </c>
      <c r="P385" s="115" t="str">
        <f t="shared" si="76"/>
        <v>-</v>
      </c>
      <c r="Q385" s="115" t="str">
        <f t="shared" si="76"/>
        <v>-</v>
      </c>
      <c r="R385" s="115" t="str">
        <f t="shared" si="76"/>
        <v>-</v>
      </c>
      <c r="S385" s="115" t="str">
        <f t="shared" si="76"/>
        <v>-</v>
      </c>
      <c r="T385" s="115" t="str">
        <f t="shared" si="76"/>
        <v>-</v>
      </c>
      <c r="U385" s="115" t="str">
        <f t="shared" si="76"/>
        <v>-</v>
      </c>
      <c r="V385" s="115" t="str">
        <f t="shared" si="76"/>
        <v>-</v>
      </c>
      <c r="W385" s="115" t="str">
        <f t="shared" si="76"/>
        <v>-</v>
      </c>
      <c r="X385" s="115" t="str">
        <f t="shared" si="76"/>
        <v>-</v>
      </c>
      <c r="Y385" s="115" t="str">
        <f t="shared" si="79"/>
        <v>-</v>
      </c>
      <c r="Z385" s="115" t="str">
        <f t="shared" si="79"/>
        <v>-</v>
      </c>
      <c r="AA385" s="115" t="str">
        <f t="shared" si="79"/>
        <v>-</v>
      </c>
      <c r="AB385" s="115" t="str">
        <f t="shared" si="79"/>
        <v>-</v>
      </c>
      <c r="AC385" s="115" t="str">
        <f t="shared" si="79"/>
        <v>-</v>
      </c>
      <c r="AD385" s="115" t="str">
        <f t="shared" si="79"/>
        <v>-</v>
      </c>
      <c r="AE385" s="115" t="str">
        <f t="shared" si="79"/>
        <v>-</v>
      </c>
      <c r="AF385" s="115" t="str">
        <f t="shared" si="77"/>
        <v>-</v>
      </c>
      <c r="AG385" s="115" t="str">
        <f t="shared" si="77"/>
        <v>-</v>
      </c>
      <c r="AH385" s="115" t="str">
        <f t="shared" si="77"/>
        <v>-</v>
      </c>
      <c r="AI385" s="115" t="str">
        <f t="shared" si="77"/>
        <v>-</v>
      </c>
      <c r="AJ385" s="115" t="str">
        <f t="shared" si="77"/>
        <v>-</v>
      </c>
      <c r="AK385" s="115" t="str">
        <f t="shared" si="77"/>
        <v>-</v>
      </c>
      <c r="AL385" s="115" t="str">
        <f t="shared" si="77"/>
        <v>-</v>
      </c>
      <c r="AM385" s="115" t="str">
        <f t="shared" si="77"/>
        <v>-</v>
      </c>
      <c r="AN385" s="115" t="str">
        <f t="shared" si="77"/>
        <v>-</v>
      </c>
      <c r="AO385" s="115" t="str">
        <f t="shared" si="79"/>
        <v>-</v>
      </c>
      <c r="AP385" s="115" t="str">
        <f t="shared" si="78"/>
        <v>-</v>
      </c>
      <c r="AQ385" s="115" t="str">
        <f t="shared" si="78"/>
        <v>-</v>
      </c>
      <c r="AR385" s="115" t="str">
        <f t="shared" si="78"/>
        <v>-</v>
      </c>
      <c r="AS385" s="115" t="str">
        <f t="shared" si="78"/>
        <v>-</v>
      </c>
      <c r="AT385" s="115" t="str">
        <f t="shared" si="78"/>
        <v>-</v>
      </c>
      <c r="AU385" s="115" t="str">
        <f t="shared" si="78"/>
        <v>-</v>
      </c>
      <c r="AV385" s="115" t="str">
        <f t="shared" si="78"/>
        <v>-</v>
      </c>
      <c r="AW385" s="115" t="str">
        <f t="shared" si="78"/>
        <v>-</v>
      </c>
      <c r="AX385" s="115" t="str">
        <f t="shared" si="78"/>
        <v>-</v>
      </c>
      <c r="AY385" s="115" t="str">
        <f t="shared" si="79"/>
        <v>-</v>
      </c>
      <c r="AZ385" s="115" t="str">
        <f t="shared" si="79"/>
        <v>-</v>
      </c>
      <c r="BA385" s="115" t="str">
        <f t="shared" si="79"/>
        <v>-</v>
      </c>
      <c r="BB385" s="115" t="str">
        <f t="shared" si="79"/>
        <v>-</v>
      </c>
      <c r="BC385" s="115" t="str">
        <f t="shared" si="79"/>
        <v>-</v>
      </c>
      <c r="BD385" s="115" t="str">
        <f t="shared" si="79"/>
        <v>-</v>
      </c>
      <c r="BE385" s="115" t="str">
        <f t="shared" si="79"/>
        <v>-</v>
      </c>
      <c r="BF385" s="115" t="str">
        <f t="shared" si="79"/>
        <v>-</v>
      </c>
      <c r="BG385" s="115" t="str">
        <f t="shared" si="79"/>
        <v>-</v>
      </c>
      <c r="BH385" s="116">
        <f t="shared" si="67"/>
        <v>0</v>
      </c>
      <c r="BI385" s="114" t="str">
        <f>IFERROR(AVERAGE(B385:BG385)+0.0000001*классы!J92,"-")</f>
        <v>-</v>
      </c>
      <c r="BJ385" s="115" t="str">
        <f t="shared" si="68"/>
        <v>-</v>
      </c>
      <c r="BL385" s="75">
        <f t="shared" si="73"/>
        <v>90</v>
      </c>
      <c r="BM385" s="395" t="str">
        <f t="shared" si="69"/>
        <v>-</v>
      </c>
      <c r="BN385">
        <f t="shared" si="70"/>
        <v>0</v>
      </c>
      <c r="BO385">
        <f t="shared" si="71"/>
        <v>0</v>
      </c>
    </row>
    <row r="386" spans="1:68">
      <c r="A386" s="38">
        <f t="shared" si="72"/>
        <v>91</v>
      </c>
      <c r="B386" s="115" t="str">
        <f t="shared" si="76"/>
        <v>-</v>
      </c>
      <c r="C386" s="115" t="str">
        <f t="shared" si="76"/>
        <v>-</v>
      </c>
      <c r="D386" s="115" t="str">
        <f t="shared" si="76"/>
        <v>-</v>
      </c>
      <c r="E386" s="115" t="str">
        <f t="shared" si="76"/>
        <v>-</v>
      </c>
      <c r="F386" s="115" t="str">
        <f t="shared" si="76"/>
        <v>-</v>
      </c>
      <c r="G386" s="115" t="str">
        <f t="shared" si="76"/>
        <v>-</v>
      </c>
      <c r="H386" s="115" t="str">
        <f t="shared" si="76"/>
        <v>-</v>
      </c>
      <c r="I386" s="115" t="str">
        <f t="shared" si="76"/>
        <v>-</v>
      </c>
      <c r="J386" s="115" t="str">
        <f t="shared" si="76"/>
        <v>-</v>
      </c>
      <c r="K386" s="115" t="str">
        <f t="shared" si="76"/>
        <v>-</v>
      </c>
      <c r="L386" s="115" t="str">
        <f t="shared" si="76"/>
        <v>-</v>
      </c>
      <c r="M386" s="115" t="str">
        <f t="shared" si="76"/>
        <v>-</v>
      </c>
      <c r="N386" s="115" t="str">
        <f t="shared" si="76"/>
        <v>-</v>
      </c>
      <c r="O386" s="115" t="str">
        <f t="shared" si="76"/>
        <v>-</v>
      </c>
      <c r="P386" s="115" t="str">
        <f t="shared" ref="B386:BG389" si="80">IF(AND(P$98="ДА",P289="-"),P93,"-")</f>
        <v>-</v>
      </c>
      <c r="Q386" s="115" t="str">
        <f t="shared" si="80"/>
        <v>-</v>
      </c>
      <c r="R386" s="115" t="str">
        <f t="shared" si="80"/>
        <v>-</v>
      </c>
      <c r="S386" s="115" t="str">
        <f t="shared" si="80"/>
        <v>-</v>
      </c>
      <c r="T386" s="115" t="str">
        <f t="shared" si="80"/>
        <v>-</v>
      </c>
      <c r="U386" s="115" t="str">
        <f t="shared" si="80"/>
        <v>-</v>
      </c>
      <c r="V386" s="115" t="str">
        <f t="shared" si="80"/>
        <v>-</v>
      </c>
      <c r="W386" s="115" t="str">
        <f t="shared" si="80"/>
        <v>-</v>
      </c>
      <c r="X386" s="115" t="str">
        <f t="shared" si="80"/>
        <v>-</v>
      </c>
      <c r="Y386" s="115" t="str">
        <f t="shared" si="80"/>
        <v>-</v>
      </c>
      <c r="Z386" s="115" t="str">
        <f t="shared" si="80"/>
        <v>-</v>
      </c>
      <c r="AA386" s="115" t="str">
        <f t="shared" si="80"/>
        <v>-</v>
      </c>
      <c r="AB386" s="115" t="str">
        <f t="shared" si="80"/>
        <v>-</v>
      </c>
      <c r="AC386" s="115" t="str">
        <f t="shared" si="80"/>
        <v>-</v>
      </c>
      <c r="AD386" s="115" t="str">
        <f t="shared" si="80"/>
        <v>-</v>
      </c>
      <c r="AE386" s="115" t="str">
        <f t="shared" si="80"/>
        <v>-</v>
      </c>
      <c r="AF386" s="115" t="str">
        <f t="shared" si="77"/>
        <v>-</v>
      </c>
      <c r="AG386" s="115" t="str">
        <f t="shared" si="77"/>
        <v>-</v>
      </c>
      <c r="AH386" s="115" t="str">
        <f t="shared" si="77"/>
        <v>-</v>
      </c>
      <c r="AI386" s="115" t="str">
        <f t="shared" si="77"/>
        <v>-</v>
      </c>
      <c r="AJ386" s="115" t="str">
        <f t="shared" si="77"/>
        <v>-</v>
      </c>
      <c r="AK386" s="115" t="str">
        <f t="shared" si="77"/>
        <v>-</v>
      </c>
      <c r="AL386" s="115" t="str">
        <f t="shared" si="77"/>
        <v>-</v>
      </c>
      <c r="AM386" s="115" t="str">
        <f t="shared" si="77"/>
        <v>-</v>
      </c>
      <c r="AN386" s="115" t="str">
        <f t="shared" si="77"/>
        <v>-</v>
      </c>
      <c r="AO386" s="115" t="str">
        <f t="shared" si="80"/>
        <v>-</v>
      </c>
      <c r="AP386" s="115" t="str">
        <f t="shared" si="78"/>
        <v>-</v>
      </c>
      <c r="AQ386" s="115" t="str">
        <f t="shared" si="78"/>
        <v>-</v>
      </c>
      <c r="AR386" s="115" t="str">
        <f t="shared" si="78"/>
        <v>-</v>
      </c>
      <c r="AS386" s="115" t="str">
        <f t="shared" si="78"/>
        <v>-</v>
      </c>
      <c r="AT386" s="115" t="str">
        <f t="shared" si="78"/>
        <v>-</v>
      </c>
      <c r="AU386" s="115" t="str">
        <f t="shared" si="78"/>
        <v>-</v>
      </c>
      <c r="AV386" s="115" t="str">
        <f t="shared" si="78"/>
        <v>-</v>
      </c>
      <c r="AW386" s="115" t="str">
        <f t="shared" si="78"/>
        <v>-</v>
      </c>
      <c r="AX386" s="115" t="str">
        <f t="shared" si="78"/>
        <v>-</v>
      </c>
      <c r="AY386" s="115" t="str">
        <f t="shared" si="80"/>
        <v>-</v>
      </c>
      <c r="AZ386" s="115" t="str">
        <f t="shared" si="80"/>
        <v>-</v>
      </c>
      <c r="BA386" s="115" t="str">
        <f t="shared" si="80"/>
        <v>-</v>
      </c>
      <c r="BB386" s="115" t="str">
        <f t="shared" si="80"/>
        <v>-</v>
      </c>
      <c r="BC386" s="115" t="str">
        <f t="shared" si="80"/>
        <v>-</v>
      </c>
      <c r="BD386" s="115" t="str">
        <f t="shared" si="80"/>
        <v>-</v>
      </c>
      <c r="BE386" s="115" t="str">
        <f t="shared" si="80"/>
        <v>-</v>
      </c>
      <c r="BF386" s="115" t="str">
        <f t="shared" si="80"/>
        <v>-</v>
      </c>
      <c r="BG386" s="115" t="str">
        <f t="shared" si="80"/>
        <v>-</v>
      </c>
      <c r="BH386" s="116">
        <f t="shared" si="67"/>
        <v>0</v>
      </c>
      <c r="BI386" s="114" t="str">
        <f>IFERROR(AVERAGE(B386:BG386)+0.0000001*классы!J93,"-")</f>
        <v>-</v>
      </c>
      <c r="BJ386" s="115" t="str">
        <f t="shared" si="68"/>
        <v>-</v>
      </c>
      <c r="BL386" s="75">
        <f t="shared" si="73"/>
        <v>91</v>
      </c>
      <c r="BM386" s="395" t="str">
        <f t="shared" si="69"/>
        <v>-</v>
      </c>
      <c r="BN386">
        <f t="shared" si="70"/>
        <v>0</v>
      </c>
      <c r="BO386">
        <f t="shared" si="71"/>
        <v>0</v>
      </c>
    </row>
    <row r="387" spans="1:68">
      <c r="A387" s="38">
        <f t="shared" si="72"/>
        <v>92</v>
      </c>
      <c r="B387" s="115" t="str">
        <f t="shared" si="80"/>
        <v>-</v>
      </c>
      <c r="C387" s="115" t="str">
        <f t="shared" si="80"/>
        <v>-</v>
      </c>
      <c r="D387" s="115" t="str">
        <f t="shared" si="80"/>
        <v>-</v>
      </c>
      <c r="E387" s="115" t="str">
        <f t="shared" si="80"/>
        <v>-</v>
      </c>
      <c r="F387" s="115" t="str">
        <f t="shared" si="80"/>
        <v>-</v>
      </c>
      <c r="G387" s="115" t="str">
        <f t="shared" si="80"/>
        <v>-</v>
      </c>
      <c r="H387" s="115" t="str">
        <f t="shared" si="80"/>
        <v>-</v>
      </c>
      <c r="I387" s="115" t="str">
        <f t="shared" si="80"/>
        <v>-</v>
      </c>
      <c r="J387" s="115" t="str">
        <f t="shared" si="80"/>
        <v>-</v>
      </c>
      <c r="K387" s="115" t="str">
        <f t="shared" si="80"/>
        <v>-</v>
      </c>
      <c r="L387" s="115" t="str">
        <f t="shared" si="80"/>
        <v>-</v>
      </c>
      <c r="M387" s="115" t="str">
        <f t="shared" si="80"/>
        <v>-</v>
      </c>
      <c r="N387" s="115" t="str">
        <f t="shared" si="80"/>
        <v>-</v>
      </c>
      <c r="O387" s="115" t="str">
        <f t="shared" si="80"/>
        <v>-</v>
      </c>
      <c r="P387" s="115" t="str">
        <f t="shared" si="80"/>
        <v>-</v>
      </c>
      <c r="Q387" s="115" t="str">
        <f t="shared" si="80"/>
        <v>-</v>
      </c>
      <c r="R387" s="115" t="str">
        <f t="shared" si="80"/>
        <v>-</v>
      </c>
      <c r="S387" s="115" t="str">
        <f t="shared" si="80"/>
        <v>-</v>
      </c>
      <c r="T387" s="115" t="str">
        <f t="shared" si="80"/>
        <v>-</v>
      </c>
      <c r="U387" s="115" t="str">
        <f t="shared" si="80"/>
        <v>-</v>
      </c>
      <c r="V387" s="115" t="str">
        <f t="shared" si="80"/>
        <v>-</v>
      </c>
      <c r="W387" s="115" t="str">
        <f t="shared" si="80"/>
        <v>-</v>
      </c>
      <c r="X387" s="115" t="str">
        <f t="shared" si="80"/>
        <v>-</v>
      </c>
      <c r="Y387" s="115" t="str">
        <f t="shared" si="80"/>
        <v>-</v>
      </c>
      <c r="Z387" s="115" t="str">
        <f t="shared" si="80"/>
        <v>-</v>
      </c>
      <c r="AA387" s="115" t="str">
        <f t="shared" si="80"/>
        <v>-</v>
      </c>
      <c r="AB387" s="115" t="str">
        <f t="shared" si="80"/>
        <v>-</v>
      </c>
      <c r="AC387" s="115" t="str">
        <f t="shared" si="80"/>
        <v>-</v>
      </c>
      <c r="AD387" s="115" t="str">
        <f t="shared" si="80"/>
        <v>-</v>
      </c>
      <c r="AE387" s="115" t="str">
        <f t="shared" si="80"/>
        <v>-</v>
      </c>
      <c r="AF387" s="115" t="str">
        <f t="shared" si="77"/>
        <v>-</v>
      </c>
      <c r="AG387" s="115" t="str">
        <f t="shared" si="77"/>
        <v>-</v>
      </c>
      <c r="AH387" s="115" t="str">
        <f t="shared" si="77"/>
        <v>-</v>
      </c>
      <c r="AI387" s="115" t="str">
        <f t="shared" si="77"/>
        <v>-</v>
      </c>
      <c r="AJ387" s="115" t="str">
        <f t="shared" si="77"/>
        <v>-</v>
      </c>
      <c r="AK387" s="115" t="str">
        <f t="shared" si="77"/>
        <v>-</v>
      </c>
      <c r="AL387" s="115" t="str">
        <f t="shared" si="77"/>
        <v>-</v>
      </c>
      <c r="AM387" s="115" t="str">
        <f t="shared" si="77"/>
        <v>-</v>
      </c>
      <c r="AN387" s="115" t="str">
        <f t="shared" si="77"/>
        <v>-</v>
      </c>
      <c r="AO387" s="115" t="str">
        <f t="shared" si="80"/>
        <v>-</v>
      </c>
      <c r="AP387" s="115" t="str">
        <f t="shared" si="78"/>
        <v>-</v>
      </c>
      <c r="AQ387" s="115" t="str">
        <f t="shared" si="78"/>
        <v>-</v>
      </c>
      <c r="AR387" s="115" t="str">
        <f t="shared" si="78"/>
        <v>-</v>
      </c>
      <c r="AS387" s="115" t="str">
        <f t="shared" si="78"/>
        <v>-</v>
      </c>
      <c r="AT387" s="115" t="str">
        <f t="shared" si="78"/>
        <v>-</v>
      </c>
      <c r="AU387" s="115" t="str">
        <f t="shared" si="78"/>
        <v>-</v>
      </c>
      <c r="AV387" s="115" t="str">
        <f t="shared" si="78"/>
        <v>-</v>
      </c>
      <c r="AW387" s="115" t="str">
        <f t="shared" si="78"/>
        <v>-</v>
      </c>
      <c r="AX387" s="115" t="str">
        <f t="shared" si="78"/>
        <v>-</v>
      </c>
      <c r="AY387" s="115" t="str">
        <f t="shared" si="80"/>
        <v>-</v>
      </c>
      <c r="AZ387" s="115" t="str">
        <f t="shared" si="80"/>
        <v>-</v>
      </c>
      <c r="BA387" s="115" t="str">
        <f t="shared" si="80"/>
        <v>-</v>
      </c>
      <c r="BB387" s="115" t="str">
        <f t="shared" si="80"/>
        <v>-</v>
      </c>
      <c r="BC387" s="115" t="str">
        <f t="shared" si="80"/>
        <v>-</v>
      </c>
      <c r="BD387" s="115" t="str">
        <f t="shared" si="80"/>
        <v>-</v>
      </c>
      <c r="BE387" s="115" t="str">
        <f t="shared" si="80"/>
        <v>-</v>
      </c>
      <c r="BF387" s="115" t="str">
        <f t="shared" si="80"/>
        <v>-</v>
      </c>
      <c r="BG387" s="115" t="str">
        <f t="shared" si="80"/>
        <v>-</v>
      </c>
      <c r="BH387" s="116">
        <f t="shared" si="67"/>
        <v>0</v>
      </c>
      <c r="BI387" s="114" t="str">
        <f>IFERROR(AVERAGE(B387:BG387)+0.0000001*классы!J94,"-")</f>
        <v>-</v>
      </c>
      <c r="BJ387" s="115" t="str">
        <f t="shared" si="68"/>
        <v>-</v>
      </c>
      <c r="BL387" s="75">
        <f t="shared" si="73"/>
        <v>92</v>
      </c>
      <c r="BM387" s="395" t="str">
        <f t="shared" si="69"/>
        <v>-</v>
      </c>
      <c r="BN387">
        <f t="shared" si="70"/>
        <v>0</v>
      </c>
      <c r="BO387">
        <f t="shared" si="71"/>
        <v>0</v>
      </c>
    </row>
    <row r="388" spans="1:68">
      <c r="A388" s="38">
        <f t="shared" si="72"/>
        <v>93</v>
      </c>
      <c r="B388" s="115" t="str">
        <f t="shared" si="80"/>
        <v>-</v>
      </c>
      <c r="C388" s="115" t="str">
        <f t="shared" si="80"/>
        <v>-</v>
      </c>
      <c r="D388" s="115" t="str">
        <f t="shared" si="80"/>
        <v>-</v>
      </c>
      <c r="E388" s="115" t="str">
        <f t="shared" si="80"/>
        <v>-</v>
      </c>
      <c r="F388" s="115" t="str">
        <f t="shared" si="80"/>
        <v>-</v>
      </c>
      <c r="G388" s="115" t="str">
        <f t="shared" si="80"/>
        <v>-</v>
      </c>
      <c r="H388" s="115" t="str">
        <f t="shared" si="80"/>
        <v>-</v>
      </c>
      <c r="I388" s="115" t="str">
        <f t="shared" si="80"/>
        <v>-</v>
      </c>
      <c r="J388" s="115" t="str">
        <f t="shared" si="80"/>
        <v>-</v>
      </c>
      <c r="K388" s="115" t="str">
        <f t="shared" si="80"/>
        <v>-</v>
      </c>
      <c r="L388" s="115" t="str">
        <f t="shared" si="80"/>
        <v>-</v>
      </c>
      <c r="M388" s="115" t="str">
        <f t="shared" si="80"/>
        <v>-</v>
      </c>
      <c r="N388" s="115" t="str">
        <f t="shared" si="80"/>
        <v>-</v>
      </c>
      <c r="O388" s="115" t="str">
        <f t="shared" si="80"/>
        <v>-</v>
      </c>
      <c r="P388" s="115" t="str">
        <f t="shared" si="80"/>
        <v>-</v>
      </c>
      <c r="Q388" s="115" t="str">
        <f t="shared" si="80"/>
        <v>-</v>
      </c>
      <c r="R388" s="115" t="str">
        <f t="shared" si="80"/>
        <v>-</v>
      </c>
      <c r="S388" s="115" t="str">
        <f t="shared" si="80"/>
        <v>-</v>
      </c>
      <c r="T388" s="115" t="str">
        <f t="shared" si="80"/>
        <v>-</v>
      </c>
      <c r="U388" s="115" t="str">
        <f t="shared" si="80"/>
        <v>-</v>
      </c>
      <c r="V388" s="115" t="str">
        <f t="shared" si="80"/>
        <v>-</v>
      </c>
      <c r="W388" s="115" t="str">
        <f t="shared" si="80"/>
        <v>-</v>
      </c>
      <c r="X388" s="115" t="str">
        <f t="shared" si="80"/>
        <v>-</v>
      </c>
      <c r="Y388" s="115" t="str">
        <f t="shared" si="80"/>
        <v>-</v>
      </c>
      <c r="Z388" s="115" t="str">
        <f t="shared" si="80"/>
        <v>-</v>
      </c>
      <c r="AA388" s="115" t="str">
        <f t="shared" si="80"/>
        <v>-</v>
      </c>
      <c r="AB388" s="115" t="str">
        <f t="shared" si="80"/>
        <v>-</v>
      </c>
      <c r="AC388" s="115" t="str">
        <f t="shared" si="80"/>
        <v>-</v>
      </c>
      <c r="AD388" s="115" t="str">
        <f t="shared" si="80"/>
        <v>-</v>
      </c>
      <c r="AE388" s="115" t="str">
        <f t="shared" si="80"/>
        <v>-</v>
      </c>
      <c r="AF388" s="115" t="str">
        <f t="shared" si="77"/>
        <v>-</v>
      </c>
      <c r="AG388" s="115" t="str">
        <f t="shared" si="77"/>
        <v>-</v>
      </c>
      <c r="AH388" s="115" t="str">
        <f t="shared" si="77"/>
        <v>-</v>
      </c>
      <c r="AI388" s="115" t="str">
        <f t="shared" si="77"/>
        <v>-</v>
      </c>
      <c r="AJ388" s="115" t="str">
        <f t="shared" si="77"/>
        <v>-</v>
      </c>
      <c r="AK388" s="115" t="str">
        <f t="shared" si="77"/>
        <v>-</v>
      </c>
      <c r="AL388" s="115" t="str">
        <f t="shared" si="77"/>
        <v>-</v>
      </c>
      <c r="AM388" s="115" t="str">
        <f t="shared" si="77"/>
        <v>-</v>
      </c>
      <c r="AN388" s="115" t="str">
        <f t="shared" si="77"/>
        <v>-</v>
      </c>
      <c r="AO388" s="115" t="str">
        <f t="shared" si="80"/>
        <v>-</v>
      </c>
      <c r="AP388" s="115" t="str">
        <f t="shared" si="78"/>
        <v>-</v>
      </c>
      <c r="AQ388" s="115" t="str">
        <f t="shared" si="78"/>
        <v>-</v>
      </c>
      <c r="AR388" s="115" t="str">
        <f t="shared" si="78"/>
        <v>-</v>
      </c>
      <c r="AS388" s="115" t="str">
        <f t="shared" si="78"/>
        <v>-</v>
      </c>
      <c r="AT388" s="115" t="str">
        <f t="shared" si="78"/>
        <v>-</v>
      </c>
      <c r="AU388" s="115" t="str">
        <f t="shared" si="78"/>
        <v>-</v>
      </c>
      <c r="AV388" s="115" t="str">
        <f t="shared" si="78"/>
        <v>-</v>
      </c>
      <c r="AW388" s="115" t="str">
        <f t="shared" si="78"/>
        <v>-</v>
      </c>
      <c r="AX388" s="115" t="str">
        <f t="shared" si="78"/>
        <v>-</v>
      </c>
      <c r="AY388" s="115" t="str">
        <f t="shared" si="80"/>
        <v>-</v>
      </c>
      <c r="AZ388" s="115" t="str">
        <f t="shared" si="80"/>
        <v>-</v>
      </c>
      <c r="BA388" s="115" t="str">
        <f t="shared" si="80"/>
        <v>-</v>
      </c>
      <c r="BB388" s="115" t="str">
        <f t="shared" si="80"/>
        <v>-</v>
      </c>
      <c r="BC388" s="115" t="str">
        <f t="shared" si="80"/>
        <v>-</v>
      </c>
      <c r="BD388" s="115" t="str">
        <f t="shared" si="80"/>
        <v>-</v>
      </c>
      <c r="BE388" s="115" t="str">
        <f t="shared" si="80"/>
        <v>-</v>
      </c>
      <c r="BF388" s="115" t="str">
        <f t="shared" si="80"/>
        <v>-</v>
      </c>
      <c r="BG388" s="115" t="str">
        <f t="shared" si="80"/>
        <v>-</v>
      </c>
      <c r="BH388" s="116">
        <f t="shared" si="67"/>
        <v>0</v>
      </c>
      <c r="BI388" s="114" t="str">
        <f>IFERROR(AVERAGE(B388:BG388)+0.0000001*классы!J95,"-")</f>
        <v>-</v>
      </c>
      <c r="BJ388" s="115" t="str">
        <f t="shared" si="68"/>
        <v>-</v>
      </c>
      <c r="BL388" s="75">
        <f t="shared" si="73"/>
        <v>93</v>
      </c>
      <c r="BM388" s="395" t="str">
        <f t="shared" si="69"/>
        <v>-</v>
      </c>
      <c r="BN388">
        <f t="shared" si="70"/>
        <v>0</v>
      </c>
      <c r="BO388">
        <f t="shared" si="71"/>
        <v>0</v>
      </c>
    </row>
    <row r="389" spans="1:68">
      <c r="A389" s="38">
        <f t="shared" si="72"/>
        <v>94</v>
      </c>
      <c r="B389" s="115" t="str">
        <f t="shared" si="80"/>
        <v>-</v>
      </c>
      <c r="C389" s="115" t="str">
        <f t="shared" si="80"/>
        <v>-</v>
      </c>
      <c r="D389" s="115" t="str">
        <f t="shared" si="80"/>
        <v>-</v>
      </c>
      <c r="E389" s="115" t="str">
        <f t="shared" si="80"/>
        <v>-</v>
      </c>
      <c r="F389" s="115" t="str">
        <f t="shared" si="80"/>
        <v>-</v>
      </c>
      <c r="G389" s="115" t="str">
        <f t="shared" si="80"/>
        <v>-</v>
      </c>
      <c r="H389" s="115" t="str">
        <f t="shared" si="80"/>
        <v>-</v>
      </c>
      <c r="I389" s="115" t="str">
        <f t="shared" si="80"/>
        <v>-</v>
      </c>
      <c r="J389" s="115" t="str">
        <f t="shared" si="80"/>
        <v>-</v>
      </c>
      <c r="K389" s="115" t="str">
        <f t="shared" si="80"/>
        <v>-</v>
      </c>
      <c r="L389" s="115" t="str">
        <f t="shared" si="80"/>
        <v>-</v>
      </c>
      <c r="M389" s="115" t="str">
        <f t="shared" si="80"/>
        <v>-</v>
      </c>
      <c r="N389" s="115" t="str">
        <f t="shared" si="80"/>
        <v>-</v>
      </c>
      <c r="O389" s="115" t="str">
        <f t="shared" si="80"/>
        <v>-</v>
      </c>
      <c r="P389" s="115" t="str">
        <f t="shared" si="80"/>
        <v>-</v>
      </c>
      <c r="Q389" s="115" t="str">
        <f t="shared" si="80"/>
        <v>-</v>
      </c>
      <c r="R389" s="115" t="str">
        <f t="shared" si="80"/>
        <v>-</v>
      </c>
      <c r="S389" s="115" t="str">
        <f t="shared" si="80"/>
        <v>-</v>
      </c>
      <c r="T389" s="115" t="str">
        <f t="shared" si="80"/>
        <v>-</v>
      </c>
      <c r="U389" s="115" t="str">
        <f t="shared" si="80"/>
        <v>-</v>
      </c>
      <c r="V389" s="115" t="str">
        <f t="shared" si="80"/>
        <v>-</v>
      </c>
      <c r="W389" s="115" t="str">
        <f t="shared" si="80"/>
        <v>-</v>
      </c>
      <c r="X389" s="115" t="str">
        <f t="shared" si="80"/>
        <v>-</v>
      </c>
      <c r="Y389" s="115" t="str">
        <f t="shared" si="80"/>
        <v>-</v>
      </c>
      <c r="Z389" s="115" t="str">
        <f t="shared" si="80"/>
        <v>-</v>
      </c>
      <c r="AA389" s="115" t="str">
        <f t="shared" si="80"/>
        <v>-</v>
      </c>
      <c r="AB389" s="115" t="str">
        <f t="shared" si="80"/>
        <v>-</v>
      </c>
      <c r="AC389" s="115" t="str">
        <f t="shared" si="80"/>
        <v>-</v>
      </c>
      <c r="AD389" s="115" t="str">
        <f t="shared" si="80"/>
        <v>-</v>
      </c>
      <c r="AE389" s="115" t="str">
        <f t="shared" si="80"/>
        <v>-</v>
      </c>
      <c r="AF389" s="115" t="str">
        <f t="shared" si="77"/>
        <v>-</v>
      </c>
      <c r="AG389" s="115" t="str">
        <f t="shared" si="77"/>
        <v>-</v>
      </c>
      <c r="AH389" s="115" t="str">
        <f t="shared" si="77"/>
        <v>-</v>
      </c>
      <c r="AI389" s="115" t="str">
        <f t="shared" si="77"/>
        <v>-</v>
      </c>
      <c r="AJ389" s="115" t="str">
        <f t="shared" si="77"/>
        <v>-</v>
      </c>
      <c r="AK389" s="115" t="str">
        <f t="shared" si="77"/>
        <v>-</v>
      </c>
      <c r="AL389" s="115" t="str">
        <f t="shared" si="77"/>
        <v>-</v>
      </c>
      <c r="AM389" s="115" t="str">
        <f t="shared" si="77"/>
        <v>-</v>
      </c>
      <c r="AN389" s="115" t="str">
        <f t="shared" si="77"/>
        <v>-</v>
      </c>
      <c r="AO389" s="115" t="str">
        <f t="shared" si="80"/>
        <v>-</v>
      </c>
      <c r="AP389" s="115" t="str">
        <f t="shared" si="78"/>
        <v>-</v>
      </c>
      <c r="AQ389" s="115" t="str">
        <f t="shared" si="78"/>
        <v>-</v>
      </c>
      <c r="AR389" s="115" t="str">
        <f t="shared" si="78"/>
        <v>-</v>
      </c>
      <c r="AS389" s="115" t="str">
        <f t="shared" si="78"/>
        <v>-</v>
      </c>
      <c r="AT389" s="115" t="str">
        <f t="shared" si="78"/>
        <v>-</v>
      </c>
      <c r="AU389" s="115" t="str">
        <f t="shared" si="78"/>
        <v>-</v>
      </c>
      <c r="AV389" s="115" t="str">
        <f t="shared" si="78"/>
        <v>-</v>
      </c>
      <c r="AW389" s="115" t="str">
        <f t="shared" si="78"/>
        <v>-</v>
      </c>
      <c r="AX389" s="115" t="str">
        <f t="shared" si="78"/>
        <v>-</v>
      </c>
      <c r="AY389" s="115" t="str">
        <f t="shared" si="80"/>
        <v>-</v>
      </c>
      <c r="AZ389" s="115" t="str">
        <f t="shared" si="80"/>
        <v>-</v>
      </c>
      <c r="BA389" s="115" t="str">
        <f t="shared" si="80"/>
        <v>-</v>
      </c>
      <c r="BB389" s="115" t="str">
        <f t="shared" si="80"/>
        <v>-</v>
      </c>
      <c r="BC389" s="115" t="str">
        <f t="shared" si="80"/>
        <v>-</v>
      </c>
      <c r="BD389" s="115" t="str">
        <f t="shared" si="80"/>
        <v>-</v>
      </c>
      <c r="BE389" s="115" t="str">
        <f t="shared" si="80"/>
        <v>-</v>
      </c>
      <c r="BF389" s="115" t="str">
        <f t="shared" si="80"/>
        <v>-</v>
      </c>
      <c r="BG389" s="115" t="str">
        <f t="shared" si="80"/>
        <v>-</v>
      </c>
      <c r="BH389" s="116">
        <f t="shared" si="67"/>
        <v>0</v>
      </c>
      <c r="BI389" s="114" t="str">
        <f>IFERROR(AVERAGE(B389:BG389)+0.0000001*классы!J96,"-")</f>
        <v>-</v>
      </c>
      <c r="BJ389" s="115" t="str">
        <f t="shared" si="68"/>
        <v>-</v>
      </c>
      <c r="BL389" s="75">
        <f t="shared" si="73"/>
        <v>94</v>
      </c>
      <c r="BM389" s="395" t="str">
        <f t="shared" si="69"/>
        <v>-</v>
      </c>
      <c r="BN389">
        <f t="shared" si="70"/>
        <v>0</v>
      </c>
      <c r="BO389">
        <f t="shared" si="71"/>
        <v>0</v>
      </c>
    </row>
    <row r="390" spans="1:68">
      <c r="A390" s="38" t="s">
        <v>80</v>
      </c>
      <c r="B390" s="115">
        <f t="shared" ref="B390:BG390" si="81">COUNTIF(B296:B389,"&gt;0")</f>
        <v>0</v>
      </c>
      <c r="C390" s="115">
        <f t="shared" si="81"/>
        <v>0</v>
      </c>
      <c r="D390" s="115">
        <f t="shared" si="81"/>
        <v>0</v>
      </c>
      <c r="E390" s="115">
        <f t="shared" si="81"/>
        <v>19</v>
      </c>
      <c r="F390" s="115">
        <f t="shared" si="81"/>
        <v>18</v>
      </c>
      <c r="G390" s="115">
        <f t="shared" si="81"/>
        <v>0</v>
      </c>
      <c r="H390" s="115">
        <f t="shared" si="81"/>
        <v>0</v>
      </c>
      <c r="I390" s="115">
        <f t="shared" si="81"/>
        <v>20</v>
      </c>
      <c r="J390" s="115">
        <f t="shared" si="81"/>
        <v>0</v>
      </c>
      <c r="K390" s="115">
        <f t="shared" si="81"/>
        <v>0</v>
      </c>
      <c r="L390" s="115">
        <f t="shared" si="81"/>
        <v>0</v>
      </c>
      <c r="M390" s="115">
        <f t="shared" si="81"/>
        <v>0</v>
      </c>
      <c r="N390" s="115">
        <f t="shared" si="81"/>
        <v>0</v>
      </c>
      <c r="O390" s="115">
        <f t="shared" si="81"/>
        <v>0</v>
      </c>
      <c r="P390" s="115">
        <f t="shared" si="81"/>
        <v>0</v>
      </c>
      <c r="Q390" s="115">
        <f t="shared" si="81"/>
        <v>0</v>
      </c>
      <c r="R390" s="115">
        <f t="shared" si="81"/>
        <v>0</v>
      </c>
      <c r="S390" s="115">
        <f t="shared" si="81"/>
        <v>23</v>
      </c>
      <c r="T390" s="115">
        <f t="shared" si="81"/>
        <v>0</v>
      </c>
      <c r="U390" s="115">
        <f t="shared" si="81"/>
        <v>0</v>
      </c>
      <c r="V390" s="115">
        <f t="shared" si="81"/>
        <v>0</v>
      </c>
      <c r="W390" s="115">
        <f t="shared" si="81"/>
        <v>0</v>
      </c>
      <c r="X390" s="115">
        <f t="shared" si="81"/>
        <v>15</v>
      </c>
      <c r="Y390" s="115">
        <f t="shared" si="81"/>
        <v>0</v>
      </c>
      <c r="Z390" s="115">
        <f t="shared" si="81"/>
        <v>21</v>
      </c>
      <c r="AA390" s="115">
        <f t="shared" si="81"/>
        <v>0</v>
      </c>
      <c r="AB390" s="115">
        <f t="shared" si="81"/>
        <v>0</v>
      </c>
      <c r="AC390" s="115">
        <f t="shared" si="81"/>
        <v>0</v>
      </c>
      <c r="AD390" s="115">
        <f t="shared" si="81"/>
        <v>0</v>
      </c>
      <c r="AE390" s="115">
        <f t="shared" si="81"/>
        <v>22</v>
      </c>
      <c r="AF390" s="115">
        <f t="shared" si="81"/>
        <v>0</v>
      </c>
      <c r="AG390" s="115">
        <f t="shared" si="81"/>
        <v>0</v>
      </c>
      <c r="AH390" s="115">
        <f t="shared" si="81"/>
        <v>0</v>
      </c>
      <c r="AI390" s="115">
        <f t="shared" si="81"/>
        <v>0</v>
      </c>
      <c r="AJ390" s="115">
        <f t="shared" si="81"/>
        <v>14</v>
      </c>
      <c r="AK390" s="115">
        <f t="shared" si="81"/>
        <v>23</v>
      </c>
      <c r="AL390" s="115">
        <f t="shared" si="81"/>
        <v>21</v>
      </c>
      <c r="AM390" s="115">
        <f t="shared" si="81"/>
        <v>0</v>
      </c>
      <c r="AN390" s="115">
        <f t="shared" si="81"/>
        <v>20</v>
      </c>
      <c r="AO390" s="115">
        <f t="shared" si="81"/>
        <v>0</v>
      </c>
      <c r="AP390" s="115">
        <f t="shared" si="81"/>
        <v>0</v>
      </c>
      <c r="AQ390" s="115">
        <f t="shared" si="81"/>
        <v>0</v>
      </c>
      <c r="AR390" s="115">
        <f t="shared" si="81"/>
        <v>0</v>
      </c>
      <c r="AS390" s="115">
        <f t="shared" si="81"/>
        <v>7</v>
      </c>
      <c r="AT390" s="115">
        <f t="shared" si="81"/>
        <v>0</v>
      </c>
      <c r="AU390" s="115">
        <f t="shared" si="81"/>
        <v>0</v>
      </c>
      <c r="AV390" s="115">
        <f t="shared" si="81"/>
        <v>0</v>
      </c>
      <c r="AW390" s="115">
        <f t="shared" si="81"/>
        <v>0</v>
      </c>
      <c r="AX390" s="115">
        <f t="shared" si="81"/>
        <v>0</v>
      </c>
      <c r="AY390" s="115">
        <f t="shared" si="81"/>
        <v>0</v>
      </c>
      <c r="AZ390" s="115">
        <f t="shared" si="81"/>
        <v>0</v>
      </c>
      <c r="BA390" s="115">
        <f t="shared" si="81"/>
        <v>23</v>
      </c>
      <c r="BB390" s="115">
        <f t="shared" si="81"/>
        <v>0</v>
      </c>
      <c r="BC390" s="115">
        <f t="shared" si="81"/>
        <v>15</v>
      </c>
      <c r="BD390" s="115">
        <f t="shared" si="81"/>
        <v>0</v>
      </c>
      <c r="BE390" s="115">
        <f t="shared" si="81"/>
        <v>22</v>
      </c>
      <c r="BF390" s="115">
        <f t="shared" si="81"/>
        <v>0</v>
      </c>
      <c r="BG390" s="115">
        <f t="shared" si="81"/>
        <v>0</v>
      </c>
      <c r="BH390" s="116">
        <f>SUM(B390:BG390)</f>
        <v>283</v>
      </c>
      <c r="BI390" s="114"/>
      <c r="BJ390" s="115"/>
    </row>
    <row r="392" spans="1:68">
      <c r="A392" s="43" t="s">
        <v>113</v>
      </c>
    </row>
    <row r="393" spans="1:68" s="46" customFormat="1">
      <c r="A393" s="120">
        <v>1</v>
      </c>
      <c r="B393" s="121" t="str">
        <f t="shared" ref="B393:BG399" si="82">IF(B296="-","-",ABS(B296-$BI296))</f>
        <v>-</v>
      </c>
      <c r="C393" s="121" t="str">
        <f t="shared" si="82"/>
        <v>-</v>
      </c>
      <c r="D393" s="121" t="str">
        <f t="shared" si="82"/>
        <v>-</v>
      </c>
      <c r="E393" s="121">
        <f t="shared" si="82"/>
        <v>4.2307697307792305</v>
      </c>
      <c r="F393" s="121">
        <f t="shared" si="82"/>
        <v>2.7692302692207695</v>
      </c>
      <c r="G393" s="121" t="str">
        <f t="shared" si="82"/>
        <v>-</v>
      </c>
      <c r="H393" s="121" t="str">
        <f t="shared" si="82"/>
        <v>-</v>
      </c>
      <c r="I393" s="121">
        <f t="shared" si="82"/>
        <v>3.2307697307792305</v>
      </c>
      <c r="J393" s="121" t="str">
        <f t="shared" si="82"/>
        <v>-</v>
      </c>
      <c r="K393" s="121" t="str">
        <f t="shared" si="82"/>
        <v>-</v>
      </c>
      <c r="L393" s="121" t="str">
        <f t="shared" si="82"/>
        <v>-</v>
      </c>
      <c r="M393" s="121" t="str">
        <f t="shared" si="82"/>
        <v>-</v>
      </c>
      <c r="N393" s="121" t="str">
        <f t="shared" si="82"/>
        <v>-</v>
      </c>
      <c r="O393" s="121" t="str">
        <f t="shared" si="82"/>
        <v>-</v>
      </c>
      <c r="P393" s="121" t="str">
        <f t="shared" si="82"/>
        <v>-</v>
      </c>
      <c r="Q393" s="121" t="str">
        <f t="shared" si="82"/>
        <v>-</v>
      </c>
      <c r="R393" s="121" t="str">
        <f t="shared" si="82"/>
        <v>-</v>
      </c>
      <c r="S393" s="121">
        <f t="shared" si="82"/>
        <v>0.23076973077923046</v>
      </c>
      <c r="T393" s="121" t="str">
        <f t="shared" si="82"/>
        <v>-</v>
      </c>
      <c r="U393" s="121" t="str">
        <f t="shared" si="82"/>
        <v>-</v>
      </c>
      <c r="V393" s="121" t="str">
        <f t="shared" si="82"/>
        <v>-</v>
      </c>
      <c r="W393" s="121" t="str">
        <f t="shared" si="82"/>
        <v>-</v>
      </c>
      <c r="X393" s="121">
        <f t="shared" si="82"/>
        <v>3.7692302692207695</v>
      </c>
      <c r="Y393" s="121" t="str">
        <f t="shared" si="82"/>
        <v>-</v>
      </c>
      <c r="Z393" s="121">
        <f t="shared" si="82"/>
        <v>2.7692302692207695</v>
      </c>
      <c r="AA393" s="121" t="str">
        <f t="shared" si="82"/>
        <v>-</v>
      </c>
      <c r="AB393" s="121" t="str">
        <f t="shared" si="82"/>
        <v>-</v>
      </c>
      <c r="AC393" s="121" t="str">
        <f t="shared" si="82"/>
        <v>-</v>
      </c>
      <c r="AD393" s="121" t="str">
        <f t="shared" si="82"/>
        <v>-</v>
      </c>
      <c r="AE393" s="121">
        <f t="shared" si="82"/>
        <v>1.2307697307792305</v>
      </c>
      <c r="AF393" s="121" t="str">
        <f t="shared" ref="AF393:AN421" si="83">IF(AF296="-","-",ABS(AF296-$BI296))</f>
        <v>-</v>
      </c>
      <c r="AG393" s="121" t="str">
        <f t="shared" si="83"/>
        <v>-</v>
      </c>
      <c r="AH393" s="121" t="str">
        <f t="shared" si="83"/>
        <v>-</v>
      </c>
      <c r="AI393" s="121" t="str">
        <f t="shared" si="83"/>
        <v>-</v>
      </c>
      <c r="AJ393" s="121" t="str">
        <f t="shared" si="83"/>
        <v>-</v>
      </c>
      <c r="AK393" s="121">
        <f t="shared" si="83"/>
        <v>0.23076973077923046</v>
      </c>
      <c r="AL393" s="121">
        <f t="shared" si="83"/>
        <v>3.2307697307792305</v>
      </c>
      <c r="AM393" s="121" t="str">
        <f t="shared" si="83"/>
        <v>-</v>
      </c>
      <c r="AN393" s="121" t="str">
        <f t="shared" si="83"/>
        <v>-</v>
      </c>
      <c r="AO393" s="121" t="str">
        <f t="shared" si="82"/>
        <v>-</v>
      </c>
      <c r="AP393" s="121" t="str">
        <f t="shared" ref="AP393:AX421" si="84">IF(AP296="-","-",ABS(AP296-$BI296))</f>
        <v>-</v>
      </c>
      <c r="AQ393" s="121" t="str">
        <f t="shared" si="84"/>
        <v>-</v>
      </c>
      <c r="AR393" s="121" t="str">
        <f t="shared" si="84"/>
        <v>-</v>
      </c>
      <c r="AS393" s="121">
        <f t="shared" si="84"/>
        <v>0.23076973077923046</v>
      </c>
      <c r="AT393" s="121" t="str">
        <f t="shared" si="84"/>
        <v>-</v>
      </c>
      <c r="AU393" s="121" t="str">
        <f t="shared" si="84"/>
        <v>-</v>
      </c>
      <c r="AV393" s="121" t="str">
        <f t="shared" si="84"/>
        <v>-</v>
      </c>
      <c r="AW393" s="121" t="str">
        <f t="shared" si="84"/>
        <v>-</v>
      </c>
      <c r="AX393" s="121" t="str">
        <f t="shared" si="84"/>
        <v>-</v>
      </c>
      <c r="AY393" s="121" t="str">
        <f t="shared" si="82"/>
        <v>-</v>
      </c>
      <c r="AZ393" s="121" t="str">
        <f t="shared" si="82"/>
        <v>-</v>
      </c>
      <c r="BA393" s="121">
        <f t="shared" si="82"/>
        <v>2.2307697307792305</v>
      </c>
      <c r="BB393" s="121" t="str">
        <f t="shared" si="82"/>
        <v>-</v>
      </c>
      <c r="BC393" s="121">
        <f t="shared" si="82"/>
        <v>0.76923026922076954</v>
      </c>
      <c r="BD393" s="121" t="str">
        <f t="shared" si="82"/>
        <v>-</v>
      </c>
      <c r="BE393" s="121">
        <f t="shared" si="82"/>
        <v>4.7692302692207695</v>
      </c>
      <c r="BF393" s="121" t="str">
        <f t="shared" si="82"/>
        <v>-</v>
      </c>
      <c r="BG393" s="121" t="str">
        <f t="shared" si="82"/>
        <v>-</v>
      </c>
      <c r="BH393" s="122"/>
      <c r="BI393" s="119"/>
      <c r="BM393" s="381"/>
      <c r="BP393" s="225"/>
    </row>
    <row r="394" spans="1:68" s="46" customFormat="1">
      <c r="A394" s="120">
        <f>A393+1</f>
        <v>2</v>
      </c>
      <c r="B394" s="121" t="str">
        <f t="shared" si="82"/>
        <v>-</v>
      </c>
      <c r="C394" s="121" t="str">
        <f t="shared" si="82"/>
        <v>-</v>
      </c>
      <c r="D394" s="121" t="str">
        <f t="shared" si="82"/>
        <v>-</v>
      </c>
      <c r="E394" s="121" t="str">
        <f t="shared" si="82"/>
        <v>-</v>
      </c>
      <c r="F394" s="121" t="str">
        <f t="shared" si="82"/>
        <v>-</v>
      </c>
      <c r="G394" s="121" t="str">
        <f t="shared" si="82"/>
        <v>-</v>
      </c>
      <c r="H394" s="121" t="str">
        <f t="shared" si="82"/>
        <v>-</v>
      </c>
      <c r="I394" s="121" t="str">
        <f t="shared" si="82"/>
        <v>-</v>
      </c>
      <c r="J394" s="121" t="str">
        <f t="shared" si="82"/>
        <v>-</v>
      </c>
      <c r="K394" s="121" t="str">
        <f t="shared" si="82"/>
        <v>-</v>
      </c>
      <c r="L394" s="121" t="str">
        <f t="shared" si="82"/>
        <v>-</v>
      </c>
      <c r="M394" s="121" t="str">
        <f t="shared" si="82"/>
        <v>-</v>
      </c>
      <c r="N394" s="121" t="str">
        <f t="shared" si="82"/>
        <v>-</v>
      </c>
      <c r="O394" s="121" t="str">
        <f t="shared" si="82"/>
        <v>-</v>
      </c>
      <c r="P394" s="121" t="str">
        <f t="shared" si="82"/>
        <v>-</v>
      </c>
      <c r="Q394" s="121" t="str">
        <f t="shared" si="82"/>
        <v>-</v>
      </c>
      <c r="R394" s="121" t="str">
        <f t="shared" si="82"/>
        <v>-</v>
      </c>
      <c r="S394" s="121" t="str">
        <f t="shared" si="82"/>
        <v>-</v>
      </c>
      <c r="T394" s="121" t="str">
        <f t="shared" si="82"/>
        <v>-</v>
      </c>
      <c r="U394" s="121" t="str">
        <f t="shared" si="82"/>
        <v>-</v>
      </c>
      <c r="V394" s="121" t="str">
        <f t="shared" si="82"/>
        <v>-</v>
      </c>
      <c r="W394" s="121" t="str">
        <f t="shared" si="82"/>
        <v>-</v>
      </c>
      <c r="X394" s="121" t="str">
        <f t="shared" si="82"/>
        <v>-</v>
      </c>
      <c r="Y394" s="121" t="str">
        <f t="shared" si="82"/>
        <v>-</v>
      </c>
      <c r="Z394" s="121" t="str">
        <f t="shared" si="82"/>
        <v>-</v>
      </c>
      <c r="AA394" s="121" t="str">
        <f t="shared" si="82"/>
        <v>-</v>
      </c>
      <c r="AB394" s="121" t="str">
        <f t="shared" si="82"/>
        <v>-</v>
      </c>
      <c r="AC394" s="121" t="str">
        <f t="shared" si="82"/>
        <v>-</v>
      </c>
      <c r="AD394" s="121" t="str">
        <f t="shared" si="82"/>
        <v>-</v>
      </c>
      <c r="AE394" s="121" t="str">
        <f t="shared" si="82"/>
        <v>-</v>
      </c>
      <c r="AF394" s="121" t="str">
        <f t="shared" si="83"/>
        <v>-</v>
      </c>
      <c r="AG394" s="121" t="str">
        <f t="shared" si="83"/>
        <v>-</v>
      </c>
      <c r="AH394" s="121" t="str">
        <f t="shared" si="83"/>
        <v>-</v>
      </c>
      <c r="AI394" s="121" t="str">
        <f t="shared" si="83"/>
        <v>-</v>
      </c>
      <c r="AJ394" s="121" t="str">
        <f t="shared" si="83"/>
        <v>-</v>
      </c>
      <c r="AK394" s="121" t="str">
        <f t="shared" si="83"/>
        <v>-</v>
      </c>
      <c r="AL394" s="121" t="str">
        <f t="shared" si="83"/>
        <v>-</v>
      </c>
      <c r="AM394" s="121" t="str">
        <f t="shared" si="83"/>
        <v>-</v>
      </c>
      <c r="AN394" s="121" t="str">
        <f t="shared" si="83"/>
        <v>-</v>
      </c>
      <c r="AO394" s="121" t="str">
        <f t="shared" si="82"/>
        <v>-</v>
      </c>
      <c r="AP394" s="121" t="str">
        <f t="shared" si="84"/>
        <v>-</v>
      </c>
      <c r="AQ394" s="121" t="str">
        <f t="shared" si="84"/>
        <v>-</v>
      </c>
      <c r="AR394" s="121" t="str">
        <f t="shared" si="84"/>
        <v>-</v>
      </c>
      <c r="AS394" s="121" t="str">
        <f t="shared" si="84"/>
        <v>-</v>
      </c>
      <c r="AT394" s="121" t="str">
        <f t="shared" si="84"/>
        <v>-</v>
      </c>
      <c r="AU394" s="121" t="str">
        <f t="shared" si="84"/>
        <v>-</v>
      </c>
      <c r="AV394" s="121" t="str">
        <f t="shared" si="84"/>
        <v>-</v>
      </c>
      <c r="AW394" s="121" t="str">
        <f t="shared" si="84"/>
        <v>-</v>
      </c>
      <c r="AX394" s="121" t="str">
        <f t="shared" si="84"/>
        <v>-</v>
      </c>
      <c r="AY394" s="121" t="str">
        <f t="shared" si="82"/>
        <v>-</v>
      </c>
      <c r="AZ394" s="121" t="str">
        <f t="shared" si="82"/>
        <v>-</v>
      </c>
      <c r="BA394" s="121" t="str">
        <f t="shared" si="82"/>
        <v>-</v>
      </c>
      <c r="BB394" s="121" t="str">
        <f t="shared" si="82"/>
        <v>-</v>
      </c>
      <c r="BC394" s="121" t="str">
        <f t="shared" si="82"/>
        <v>-</v>
      </c>
      <c r="BD394" s="121" t="str">
        <f t="shared" si="82"/>
        <v>-</v>
      </c>
      <c r="BE394" s="121" t="str">
        <f t="shared" si="82"/>
        <v>-</v>
      </c>
      <c r="BF394" s="121" t="str">
        <f t="shared" si="82"/>
        <v>-</v>
      </c>
      <c r="BG394" s="121" t="str">
        <f t="shared" si="82"/>
        <v>-</v>
      </c>
      <c r="BH394" s="122"/>
      <c r="BI394" s="119"/>
      <c r="BM394" s="381"/>
      <c r="BP394" s="225"/>
    </row>
    <row r="395" spans="1:68" s="46" customFormat="1">
      <c r="A395" s="120">
        <f t="shared" ref="A395:A458" si="85">A394+1</f>
        <v>3</v>
      </c>
      <c r="B395" s="121" t="str">
        <f t="shared" si="82"/>
        <v>-</v>
      </c>
      <c r="C395" s="121" t="str">
        <f t="shared" si="82"/>
        <v>-</v>
      </c>
      <c r="D395" s="121" t="str">
        <f t="shared" si="82"/>
        <v>-</v>
      </c>
      <c r="E395" s="121" t="str">
        <f t="shared" si="82"/>
        <v>-</v>
      </c>
      <c r="F395" s="121" t="str">
        <f t="shared" si="82"/>
        <v>-</v>
      </c>
      <c r="G395" s="121" t="str">
        <f t="shared" si="82"/>
        <v>-</v>
      </c>
      <c r="H395" s="121" t="str">
        <f t="shared" si="82"/>
        <v>-</v>
      </c>
      <c r="I395" s="121" t="str">
        <f t="shared" si="82"/>
        <v>-</v>
      </c>
      <c r="J395" s="121" t="str">
        <f t="shared" si="82"/>
        <v>-</v>
      </c>
      <c r="K395" s="121" t="str">
        <f t="shared" si="82"/>
        <v>-</v>
      </c>
      <c r="L395" s="121" t="str">
        <f t="shared" si="82"/>
        <v>-</v>
      </c>
      <c r="M395" s="121" t="str">
        <f t="shared" si="82"/>
        <v>-</v>
      </c>
      <c r="N395" s="121" t="str">
        <f t="shared" si="82"/>
        <v>-</v>
      </c>
      <c r="O395" s="121" t="str">
        <f t="shared" si="82"/>
        <v>-</v>
      </c>
      <c r="P395" s="121" t="str">
        <f t="shared" si="82"/>
        <v>-</v>
      </c>
      <c r="Q395" s="121" t="str">
        <f t="shared" si="82"/>
        <v>-</v>
      </c>
      <c r="R395" s="121" t="str">
        <f t="shared" si="82"/>
        <v>-</v>
      </c>
      <c r="S395" s="121" t="str">
        <f t="shared" si="82"/>
        <v>-</v>
      </c>
      <c r="T395" s="121" t="str">
        <f t="shared" si="82"/>
        <v>-</v>
      </c>
      <c r="U395" s="121" t="str">
        <f t="shared" si="82"/>
        <v>-</v>
      </c>
      <c r="V395" s="121" t="str">
        <f t="shared" si="82"/>
        <v>-</v>
      </c>
      <c r="W395" s="121" t="str">
        <f t="shared" si="82"/>
        <v>-</v>
      </c>
      <c r="X395" s="121" t="str">
        <f t="shared" si="82"/>
        <v>-</v>
      </c>
      <c r="Y395" s="121" t="str">
        <f t="shared" si="82"/>
        <v>-</v>
      </c>
      <c r="Z395" s="121" t="str">
        <f t="shared" si="82"/>
        <v>-</v>
      </c>
      <c r="AA395" s="121" t="str">
        <f t="shared" si="82"/>
        <v>-</v>
      </c>
      <c r="AB395" s="121" t="str">
        <f t="shared" si="82"/>
        <v>-</v>
      </c>
      <c r="AC395" s="121" t="str">
        <f t="shared" si="82"/>
        <v>-</v>
      </c>
      <c r="AD395" s="121" t="str">
        <f t="shared" si="82"/>
        <v>-</v>
      </c>
      <c r="AE395" s="121" t="str">
        <f t="shared" si="82"/>
        <v>-</v>
      </c>
      <c r="AF395" s="121" t="str">
        <f t="shared" si="83"/>
        <v>-</v>
      </c>
      <c r="AG395" s="121" t="str">
        <f t="shared" si="83"/>
        <v>-</v>
      </c>
      <c r="AH395" s="121" t="str">
        <f t="shared" si="83"/>
        <v>-</v>
      </c>
      <c r="AI395" s="121" t="str">
        <f t="shared" si="83"/>
        <v>-</v>
      </c>
      <c r="AJ395" s="121" t="str">
        <f t="shared" si="83"/>
        <v>-</v>
      </c>
      <c r="AK395" s="121" t="str">
        <f t="shared" si="83"/>
        <v>-</v>
      </c>
      <c r="AL395" s="121" t="str">
        <f t="shared" si="83"/>
        <v>-</v>
      </c>
      <c r="AM395" s="121" t="str">
        <f t="shared" si="83"/>
        <v>-</v>
      </c>
      <c r="AN395" s="121" t="str">
        <f t="shared" si="83"/>
        <v>-</v>
      </c>
      <c r="AO395" s="121" t="str">
        <f t="shared" si="82"/>
        <v>-</v>
      </c>
      <c r="AP395" s="121" t="str">
        <f t="shared" si="84"/>
        <v>-</v>
      </c>
      <c r="AQ395" s="121" t="str">
        <f t="shared" si="84"/>
        <v>-</v>
      </c>
      <c r="AR395" s="121" t="str">
        <f t="shared" si="84"/>
        <v>-</v>
      </c>
      <c r="AS395" s="121" t="str">
        <f t="shared" si="84"/>
        <v>-</v>
      </c>
      <c r="AT395" s="121" t="str">
        <f t="shared" si="84"/>
        <v>-</v>
      </c>
      <c r="AU395" s="121" t="str">
        <f t="shared" si="84"/>
        <v>-</v>
      </c>
      <c r="AV395" s="121" t="str">
        <f t="shared" si="84"/>
        <v>-</v>
      </c>
      <c r="AW395" s="121" t="str">
        <f t="shared" si="84"/>
        <v>-</v>
      </c>
      <c r="AX395" s="121" t="str">
        <f t="shared" si="84"/>
        <v>-</v>
      </c>
      <c r="AY395" s="121" t="str">
        <f t="shared" si="82"/>
        <v>-</v>
      </c>
      <c r="AZ395" s="121" t="str">
        <f t="shared" si="82"/>
        <v>-</v>
      </c>
      <c r="BA395" s="121" t="str">
        <f t="shared" si="82"/>
        <v>-</v>
      </c>
      <c r="BB395" s="121" t="str">
        <f t="shared" si="82"/>
        <v>-</v>
      </c>
      <c r="BC395" s="121" t="str">
        <f t="shared" si="82"/>
        <v>-</v>
      </c>
      <c r="BD395" s="121" t="str">
        <f t="shared" si="82"/>
        <v>-</v>
      </c>
      <c r="BE395" s="121" t="str">
        <f t="shared" si="82"/>
        <v>-</v>
      </c>
      <c r="BF395" s="121" t="str">
        <f t="shared" si="82"/>
        <v>-</v>
      </c>
      <c r="BG395" s="121" t="str">
        <f t="shared" si="82"/>
        <v>-</v>
      </c>
      <c r="BH395" s="122"/>
      <c r="BI395" s="119"/>
      <c r="BM395" s="381"/>
      <c r="BP395" s="225"/>
    </row>
    <row r="396" spans="1:68" s="46" customFormat="1">
      <c r="A396" s="120">
        <f t="shared" si="85"/>
        <v>4</v>
      </c>
      <c r="B396" s="121" t="str">
        <f t="shared" si="82"/>
        <v>-</v>
      </c>
      <c r="C396" s="121" t="str">
        <f t="shared" si="82"/>
        <v>-</v>
      </c>
      <c r="D396" s="121" t="str">
        <f t="shared" si="82"/>
        <v>-</v>
      </c>
      <c r="E396" s="121" t="str">
        <f t="shared" si="82"/>
        <v>-</v>
      </c>
      <c r="F396" s="121" t="str">
        <f t="shared" si="82"/>
        <v>-</v>
      </c>
      <c r="G396" s="121" t="str">
        <f t="shared" si="82"/>
        <v>-</v>
      </c>
      <c r="H396" s="121" t="str">
        <f t="shared" si="82"/>
        <v>-</v>
      </c>
      <c r="I396" s="121" t="str">
        <f t="shared" si="82"/>
        <v>-</v>
      </c>
      <c r="J396" s="121" t="str">
        <f t="shared" si="82"/>
        <v>-</v>
      </c>
      <c r="K396" s="121" t="str">
        <f t="shared" si="82"/>
        <v>-</v>
      </c>
      <c r="L396" s="121" t="str">
        <f t="shared" si="82"/>
        <v>-</v>
      </c>
      <c r="M396" s="121" t="str">
        <f t="shared" si="82"/>
        <v>-</v>
      </c>
      <c r="N396" s="121" t="str">
        <f t="shared" si="82"/>
        <v>-</v>
      </c>
      <c r="O396" s="121" t="str">
        <f t="shared" si="82"/>
        <v>-</v>
      </c>
      <c r="P396" s="121" t="str">
        <f t="shared" si="82"/>
        <v>-</v>
      </c>
      <c r="Q396" s="121" t="str">
        <f t="shared" si="82"/>
        <v>-</v>
      </c>
      <c r="R396" s="121" t="str">
        <f t="shared" si="82"/>
        <v>-</v>
      </c>
      <c r="S396" s="121" t="str">
        <f t="shared" si="82"/>
        <v>-</v>
      </c>
      <c r="T396" s="121" t="str">
        <f t="shared" si="82"/>
        <v>-</v>
      </c>
      <c r="U396" s="121" t="str">
        <f t="shared" si="82"/>
        <v>-</v>
      </c>
      <c r="V396" s="121" t="str">
        <f t="shared" si="82"/>
        <v>-</v>
      </c>
      <c r="W396" s="121" t="str">
        <f t="shared" si="82"/>
        <v>-</v>
      </c>
      <c r="X396" s="121" t="str">
        <f t="shared" si="82"/>
        <v>-</v>
      </c>
      <c r="Y396" s="121" t="str">
        <f t="shared" si="82"/>
        <v>-</v>
      </c>
      <c r="Z396" s="121" t="str">
        <f t="shared" si="82"/>
        <v>-</v>
      </c>
      <c r="AA396" s="121" t="str">
        <f t="shared" si="82"/>
        <v>-</v>
      </c>
      <c r="AB396" s="121" t="str">
        <f t="shared" si="82"/>
        <v>-</v>
      </c>
      <c r="AC396" s="121" t="str">
        <f t="shared" si="82"/>
        <v>-</v>
      </c>
      <c r="AD396" s="121" t="str">
        <f t="shared" si="82"/>
        <v>-</v>
      </c>
      <c r="AE396" s="121" t="str">
        <f t="shared" si="82"/>
        <v>-</v>
      </c>
      <c r="AF396" s="121" t="str">
        <f t="shared" si="83"/>
        <v>-</v>
      </c>
      <c r="AG396" s="121" t="str">
        <f t="shared" si="83"/>
        <v>-</v>
      </c>
      <c r="AH396" s="121" t="str">
        <f t="shared" si="83"/>
        <v>-</v>
      </c>
      <c r="AI396" s="121" t="str">
        <f t="shared" si="83"/>
        <v>-</v>
      </c>
      <c r="AJ396" s="121" t="str">
        <f t="shared" si="83"/>
        <v>-</v>
      </c>
      <c r="AK396" s="121" t="str">
        <f t="shared" si="83"/>
        <v>-</v>
      </c>
      <c r="AL396" s="121" t="str">
        <f t="shared" si="83"/>
        <v>-</v>
      </c>
      <c r="AM396" s="121" t="str">
        <f t="shared" si="83"/>
        <v>-</v>
      </c>
      <c r="AN396" s="121" t="str">
        <f t="shared" si="83"/>
        <v>-</v>
      </c>
      <c r="AO396" s="121" t="str">
        <f t="shared" si="82"/>
        <v>-</v>
      </c>
      <c r="AP396" s="121" t="str">
        <f t="shared" si="84"/>
        <v>-</v>
      </c>
      <c r="AQ396" s="121" t="str">
        <f t="shared" si="84"/>
        <v>-</v>
      </c>
      <c r="AR396" s="121" t="str">
        <f t="shared" si="84"/>
        <v>-</v>
      </c>
      <c r="AS396" s="121" t="str">
        <f t="shared" si="84"/>
        <v>-</v>
      </c>
      <c r="AT396" s="121" t="str">
        <f t="shared" si="84"/>
        <v>-</v>
      </c>
      <c r="AU396" s="121" t="str">
        <f t="shared" si="84"/>
        <v>-</v>
      </c>
      <c r="AV396" s="121" t="str">
        <f t="shared" si="84"/>
        <v>-</v>
      </c>
      <c r="AW396" s="121" t="str">
        <f t="shared" si="84"/>
        <v>-</v>
      </c>
      <c r="AX396" s="121" t="str">
        <f t="shared" si="84"/>
        <v>-</v>
      </c>
      <c r="AY396" s="121" t="str">
        <f t="shared" si="82"/>
        <v>-</v>
      </c>
      <c r="AZ396" s="121" t="str">
        <f t="shared" si="82"/>
        <v>-</v>
      </c>
      <c r="BA396" s="121" t="str">
        <f t="shared" si="82"/>
        <v>-</v>
      </c>
      <c r="BB396" s="121" t="str">
        <f t="shared" si="82"/>
        <v>-</v>
      </c>
      <c r="BC396" s="121" t="str">
        <f t="shared" si="82"/>
        <v>-</v>
      </c>
      <c r="BD396" s="121" t="str">
        <f t="shared" si="82"/>
        <v>-</v>
      </c>
      <c r="BE396" s="121" t="str">
        <f t="shared" si="82"/>
        <v>-</v>
      </c>
      <c r="BF396" s="121" t="str">
        <f t="shared" si="82"/>
        <v>-</v>
      </c>
      <c r="BG396" s="121" t="str">
        <f t="shared" si="82"/>
        <v>-</v>
      </c>
      <c r="BH396" s="122"/>
      <c r="BI396" s="119"/>
      <c r="BM396" s="381"/>
      <c r="BP396" s="225"/>
    </row>
    <row r="397" spans="1:68" s="46" customFormat="1">
      <c r="A397" s="120">
        <f t="shared" si="85"/>
        <v>5</v>
      </c>
      <c r="B397" s="121" t="str">
        <f t="shared" si="82"/>
        <v>-</v>
      </c>
      <c r="C397" s="121" t="str">
        <f t="shared" si="82"/>
        <v>-</v>
      </c>
      <c r="D397" s="121" t="str">
        <f t="shared" si="82"/>
        <v>-</v>
      </c>
      <c r="E397" s="121" t="str">
        <f t="shared" si="82"/>
        <v>-</v>
      </c>
      <c r="F397" s="121" t="str">
        <f t="shared" si="82"/>
        <v>-</v>
      </c>
      <c r="G397" s="121" t="str">
        <f t="shared" si="82"/>
        <v>-</v>
      </c>
      <c r="H397" s="121" t="str">
        <f t="shared" si="82"/>
        <v>-</v>
      </c>
      <c r="I397" s="121" t="str">
        <f t="shared" si="82"/>
        <v>-</v>
      </c>
      <c r="J397" s="121" t="str">
        <f t="shared" si="82"/>
        <v>-</v>
      </c>
      <c r="K397" s="121" t="str">
        <f t="shared" si="82"/>
        <v>-</v>
      </c>
      <c r="L397" s="121" t="str">
        <f t="shared" si="82"/>
        <v>-</v>
      </c>
      <c r="M397" s="121" t="str">
        <f t="shared" si="82"/>
        <v>-</v>
      </c>
      <c r="N397" s="121" t="str">
        <f t="shared" si="82"/>
        <v>-</v>
      </c>
      <c r="O397" s="121" t="str">
        <f t="shared" si="82"/>
        <v>-</v>
      </c>
      <c r="P397" s="121" t="str">
        <f t="shared" si="82"/>
        <v>-</v>
      </c>
      <c r="Q397" s="121" t="str">
        <f t="shared" si="82"/>
        <v>-</v>
      </c>
      <c r="R397" s="121" t="str">
        <f t="shared" si="82"/>
        <v>-</v>
      </c>
      <c r="S397" s="121" t="str">
        <f t="shared" si="82"/>
        <v>-</v>
      </c>
      <c r="T397" s="121" t="str">
        <f t="shared" si="82"/>
        <v>-</v>
      </c>
      <c r="U397" s="121" t="str">
        <f t="shared" si="82"/>
        <v>-</v>
      </c>
      <c r="V397" s="121" t="str">
        <f t="shared" si="82"/>
        <v>-</v>
      </c>
      <c r="W397" s="121" t="str">
        <f t="shared" si="82"/>
        <v>-</v>
      </c>
      <c r="X397" s="121" t="str">
        <f t="shared" si="82"/>
        <v>-</v>
      </c>
      <c r="Y397" s="121" t="str">
        <f t="shared" si="82"/>
        <v>-</v>
      </c>
      <c r="Z397" s="121" t="str">
        <f t="shared" si="82"/>
        <v>-</v>
      </c>
      <c r="AA397" s="121" t="str">
        <f t="shared" si="82"/>
        <v>-</v>
      </c>
      <c r="AB397" s="121" t="str">
        <f t="shared" si="82"/>
        <v>-</v>
      </c>
      <c r="AC397" s="121" t="str">
        <f t="shared" si="82"/>
        <v>-</v>
      </c>
      <c r="AD397" s="121" t="str">
        <f t="shared" si="82"/>
        <v>-</v>
      </c>
      <c r="AE397" s="121" t="str">
        <f t="shared" si="82"/>
        <v>-</v>
      </c>
      <c r="AF397" s="121" t="str">
        <f t="shared" si="83"/>
        <v>-</v>
      </c>
      <c r="AG397" s="121" t="str">
        <f t="shared" si="83"/>
        <v>-</v>
      </c>
      <c r="AH397" s="121" t="str">
        <f t="shared" si="83"/>
        <v>-</v>
      </c>
      <c r="AI397" s="121" t="str">
        <f t="shared" si="83"/>
        <v>-</v>
      </c>
      <c r="AJ397" s="121" t="str">
        <f t="shared" si="83"/>
        <v>-</v>
      </c>
      <c r="AK397" s="121" t="str">
        <f t="shared" si="83"/>
        <v>-</v>
      </c>
      <c r="AL397" s="121" t="str">
        <f t="shared" si="83"/>
        <v>-</v>
      </c>
      <c r="AM397" s="121" t="str">
        <f t="shared" si="83"/>
        <v>-</v>
      </c>
      <c r="AN397" s="121" t="str">
        <f t="shared" si="83"/>
        <v>-</v>
      </c>
      <c r="AO397" s="121" t="str">
        <f t="shared" si="82"/>
        <v>-</v>
      </c>
      <c r="AP397" s="121" t="str">
        <f t="shared" si="84"/>
        <v>-</v>
      </c>
      <c r="AQ397" s="121" t="str">
        <f t="shared" si="84"/>
        <v>-</v>
      </c>
      <c r="AR397" s="121" t="str">
        <f t="shared" si="84"/>
        <v>-</v>
      </c>
      <c r="AS397" s="121" t="str">
        <f t="shared" si="84"/>
        <v>-</v>
      </c>
      <c r="AT397" s="121" t="str">
        <f t="shared" si="84"/>
        <v>-</v>
      </c>
      <c r="AU397" s="121" t="str">
        <f t="shared" si="84"/>
        <v>-</v>
      </c>
      <c r="AV397" s="121" t="str">
        <f t="shared" si="84"/>
        <v>-</v>
      </c>
      <c r="AW397" s="121" t="str">
        <f t="shared" si="84"/>
        <v>-</v>
      </c>
      <c r="AX397" s="121" t="str">
        <f t="shared" si="84"/>
        <v>-</v>
      </c>
      <c r="AY397" s="121" t="str">
        <f t="shared" si="82"/>
        <v>-</v>
      </c>
      <c r="AZ397" s="121" t="str">
        <f t="shared" si="82"/>
        <v>-</v>
      </c>
      <c r="BA397" s="121" t="str">
        <f t="shared" si="82"/>
        <v>-</v>
      </c>
      <c r="BB397" s="121" t="str">
        <f t="shared" si="82"/>
        <v>-</v>
      </c>
      <c r="BC397" s="121" t="str">
        <f t="shared" si="82"/>
        <v>-</v>
      </c>
      <c r="BD397" s="121" t="str">
        <f t="shared" si="82"/>
        <v>-</v>
      </c>
      <c r="BE397" s="121" t="str">
        <f t="shared" si="82"/>
        <v>-</v>
      </c>
      <c r="BF397" s="121" t="str">
        <f t="shared" si="82"/>
        <v>-</v>
      </c>
      <c r="BG397" s="121" t="str">
        <f t="shared" si="82"/>
        <v>-</v>
      </c>
      <c r="BH397" s="122"/>
      <c r="BI397" s="119"/>
      <c r="BM397" s="381"/>
      <c r="BP397" s="225"/>
    </row>
    <row r="398" spans="1:68" s="46" customFormat="1">
      <c r="A398" s="120">
        <f t="shared" si="85"/>
        <v>6</v>
      </c>
      <c r="B398" s="121" t="str">
        <f t="shared" si="82"/>
        <v>-</v>
      </c>
      <c r="C398" s="121" t="str">
        <f t="shared" si="82"/>
        <v>-</v>
      </c>
      <c r="D398" s="121" t="str">
        <f t="shared" si="82"/>
        <v>-</v>
      </c>
      <c r="E398" s="121" t="str">
        <f t="shared" si="82"/>
        <v>-</v>
      </c>
      <c r="F398" s="121" t="str">
        <f t="shared" si="82"/>
        <v>-</v>
      </c>
      <c r="G398" s="121" t="str">
        <f t="shared" si="82"/>
        <v>-</v>
      </c>
      <c r="H398" s="121" t="str">
        <f t="shared" si="82"/>
        <v>-</v>
      </c>
      <c r="I398" s="121" t="str">
        <f t="shared" si="82"/>
        <v>-</v>
      </c>
      <c r="J398" s="121" t="str">
        <f t="shared" si="82"/>
        <v>-</v>
      </c>
      <c r="K398" s="121" t="str">
        <f t="shared" si="82"/>
        <v>-</v>
      </c>
      <c r="L398" s="121" t="str">
        <f t="shared" si="82"/>
        <v>-</v>
      </c>
      <c r="M398" s="121" t="str">
        <f t="shared" si="82"/>
        <v>-</v>
      </c>
      <c r="N398" s="121" t="str">
        <f t="shared" si="82"/>
        <v>-</v>
      </c>
      <c r="O398" s="121" t="str">
        <f t="shared" si="82"/>
        <v>-</v>
      </c>
      <c r="P398" s="121" t="str">
        <f t="shared" si="82"/>
        <v>-</v>
      </c>
      <c r="Q398" s="121" t="str">
        <f t="shared" si="82"/>
        <v>-</v>
      </c>
      <c r="R398" s="121" t="str">
        <f t="shared" si="82"/>
        <v>-</v>
      </c>
      <c r="S398" s="121" t="str">
        <f t="shared" si="82"/>
        <v>-</v>
      </c>
      <c r="T398" s="121" t="str">
        <f t="shared" si="82"/>
        <v>-</v>
      </c>
      <c r="U398" s="121" t="str">
        <f t="shared" si="82"/>
        <v>-</v>
      </c>
      <c r="V398" s="121" t="str">
        <f t="shared" si="82"/>
        <v>-</v>
      </c>
      <c r="W398" s="121" t="str">
        <f t="shared" si="82"/>
        <v>-</v>
      </c>
      <c r="X398" s="121" t="str">
        <f t="shared" si="82"/>
        <v>-</v>
      </c>
      <c r="Y398" s="121" t="str">
        <f t="shared" si="82"/>
        <v>-</v>
      </c>
      <c r="Z398" s="121" t="str">
        <f t="shared" si="82"/>
        <v>-</v>
      </c>
      <c r="AA398" s="121" t="str">
        <f t="shared" si="82"/>
        <v>-</v>
      </c>
      <c r="AB398" s="121" t="str">
        <f t="shared" si="82"/>
        <v>-</v>
      </c>
      <c r="AC398" s="121" t="str">
        <f t="shared" si="82"/>
        <v>-</v>
      </c>
      <c r="AD398" s="121" t="str">
        <f t="shared" si="82"/>
        <v>-</v>
      </c>
      <c r="AE398" s="121" t="str">
        <f t="shared" si="82"/>
        <v>-</v>
      </c>
      <c r="AF398" s="121" t="str">
        <f t="shared" si="83"/>
        <v>-</v>
      </c>
      <c r="AG398" s="121" t="str">
        <f t="shared" si="83"/>
        <v>-</v>
      </c>
      <c r="AH398" s="121" t="str">
        <f t="shared" si="83"/>
        <v>-</v>
      </c>
      <c r="AI398" s="121" t="str">
        <f t="shared" si="83"/>
        <v>-</v>
      </c>
      <c r="AJ398" s="121" t="str">
        <f t="shared" si="83"/>
        <v>-</v>
      </c>
      <c r="AK398" s="121" t="str">
        <f t="shared" si="83"/>
        <v>-</v>
      </c>
      <c r="AL398" s="121" t="str">
        <f t="shared" si="83"/>
        <v>-</v>
      </c>
      <c r="AM398" s="121" t="str">
        <f t="shared" si="83"/>
        <v>-</v>
      </c>
      <c r="AN398" s="121" t="str">
        <f t="shared" si="83"/>
        <v>-</v>
      </c>
      <c r="AO398" s="121" t="str">
        <f t="shared" si="82"/>
        <v>-</v>
      </c>
      <c r="AP398" s="121" t="str">
        <f t="shared" si="84"/>
        <v>-</v>
      </c>
      <c r="AQ398" s="121" t="str">
        <f t="shared" si="84"/>
        <v>-</v>
      </c>
      <c r="AR398" s="121" t="str">
        <f t="shared" si="84"/>
        <v>-</v>
      </c>
      <c r="AS398" s="121" t="str">
        <f t="shared" si="84"/>
        <v>-</v>
      </c>
      <c r="AT398" s="121" t="str">
        <f t="shared" si="84"/>
        <v>-</v>
      </c>
      <c r="AU398" s="121" t="str">
        <f t="shared" si="84"/>
        <v>-</v>
      </c>
      <c r="AV398" s="121" t="str">
        <f t="shared" si="84"/>
        <v>-</v>
      </c>
      <c r="AW398" s="121" t="str">
        <f t="shared" si="84"/>
        <v>-</v>
      </c>
      <c r="AX398" s="121" t="str">
        <f t="shared" si="84"/>
        <v>-</v>
      </c>
      <c r="AY398" s="121" t="str">
        <f t="shared" si="82"/>
        <v>-</v>
      </c>
      <c r="AZ398" s="121" t="str">
        <f t="shared" si="82"/>
        <v>-</v>
      </c>
      <c r="BA398" s="121" t="str">
        <f t="shared" si="82"/>
        <v>-</v>
      </c>
      <c r="BB398" s="121" t="str">
        <f t="shared" si="82"/>
        <v>-</v>
      </c>
      <c r="BC398" s="121" t="str">
        <f t="shared" si="82"/>
        <v>-</v>
      </c>
      <c r="BD398" s="121" t="str">
        <f t="shared" si="82"/>
        <v>-</v>
      </c>
      <c r="BE398" s="121" t="str">
        <f t="shared" si="82"/>
        <v>-</v>
      </c>
      <c r="BF398" s="121" t="str">
        <f t="shared" si="82"/>
        <v>-</v>
      </c>
      <c r="BG398" s="121" t="str">
        <f t="shared" si="82"/>
        <v>-</v>
      </c>
      <c r="BH398" s="122"/>
      <c r="BI398" s="119"/>
      <c r="BM398" s="381"/>
      <c r="BP398" s="225"/>
    </row>
    <row r="399" spans="1:68" s="46" customFormat="1">
      <c r="A399" s="120">
        <f t="shared" si="85"/>
        <v>7</v>
      </c>
      <c r="B399" s="121" t="str">
        <f t="shared" si="82"/>
        <v>-</v>
      </c>
      <c r="C399" s="121" t="str">
        <f t="shared" si="82"/>
        <v>-</v>
      </c>
      <c r="D399" s="121" t="str">
        <f t="shared" si="82"/>
        <v>-</v>
      </c>
      <c r="E399" s="121" t="str">
        <f t="shared" si="82"/>
        <v>-</v>
      </c>
      <c r="F399" s="121" t="str">
        <f t="shared" si="82"/>
        <v>-</v>
      </c>
      <c r="G399" s="121" t="str">
        <f t="shared" si="82"/>
        <v>-</v>
      </c>
      <c r="H399" s="121" t="str">
        <f t="shared" si="82"/>
        <v>-</v>
      </c>
      <c r="I399" s="121" t="str">
        <f t="shared" si="82"/>
        <v>-</v>
      </c>
      <c r="J399" s="121" t="str">
        <f t="shared" si="82"/>
        <v>-</v>
      </c>
      <c r="K399" s="121" t="str">
        <f t="shared" si="82"/>
        <v>-</v>
      </c>
      <c r="L399" s="121" t="str">
        <f t="shared" si="82"/>
        <v>-</v>
      </c>
      <c r="M399" s="121" t="str">
        <f t="shared" si="82"/>
        <v>-</v>
      </c>
      <c r="N399" s="121" t="str">
        <f t="shared" si="82"/>
        <v>-</v>
      </c>
      <c r="O399" s="121" t="str">
        <f t="shared" si="82"/>
        <v>-</v>
      </c>
      <c r="P399" s="121" t="str">
        <f t="shared" si="82"/>
        <v>-</v>
      </c>
      <c r="Q399" s="121" t="str">
        <f t="shared" ref="Q399:BG399" si="86">IF(Q302="-","-",ABS(Q302-$BI302))</f>
        <v>-</v>
      </c>
      <c r="R399" s="121" t="str">
        <f t="shared" si="86"/>
        <v>-</v>
      </c>
      <c r="S399" s="121" t="str">
        <f t="shared" si="86"/>
        <v>-</v>
      </c>
      <c r="T399" s="121" t="str">
        <f t="shared" si="86"/>
        <v>-</v>
      </c>
      <c r="U399" s="121" t="str">
        <f t="shared" si="86"/>
        <v>-</v>
      </c>
      <c r="V399" s="121" t="str">
        <f t="shared" si="86"/>
        <v>-</v>
      </c>
      <c r="W399" s="121" t="str">
        <f t="shared" si="86"/>
        <v>-</v>
      </c>
      <c r="X399" s="121" t="str">
        <f t="shared" si="86"/>
        <v>-</v>
      </c>
      <c r="Y399" s="121" t="str">
        <f t="shared" si="86"/>
        <v>-</v>
      </c>
      <c r="Z399" s="121" t="str">
        <f t="shared" si="86"/>
        <v>-</v>
      </c>
      <c r="AA399" s="121" t="str">
        <f t="shared" si="86"/>
        <v>-</v>
      </c>
      <c r="AB399" s="121" t="str">
        <f t="shared" si="86"/>
        <v>-</v>
      </c>
      <c r="AC399" s="121" t="str">
        <f t="shared" si="86"/>
        <v>-</v>
      </c>
      <c r="AD399" s="121" t="str">
        <f t="shared" si="86"/>
        <v>-</v>
      </c>
      <c r="AE399" s="121" t="str">
        <f t="shared" si="86"/>
        <v>-</v>
      </c>
      <c r="AF399" s="121" t="str">
        <f t="shared" si="83"/>
        <v>-</v>
      </c>
      <c r="AG399" s="121" t="str">
        <f t="shared" si="83"/>
        <v>-</v>
      </c>
      <c r="AH399" s="121" t="str">
        <f t="shared" si="83"/>
        <v>-</v>
      </c>
      <c r="AI399" s="121" t="str">
        <f t="shared" si="83"/>
        <v>-</v>
      </c>
      <c r="AJ399" s="121" t="str">
        <f t="shared" si="83"/>
        <v>-</v>
      </c>
      <c r="AK399" s="121" t="str">
        <f t="shared" si="83"/>
        <v>-</v>
      </c>
      <c r="AL399" s="121" t="str">
        <f t="shared" si="83"/>
        <v>-</v>
      </c>
      <c r="AM399" s="121" t="str">
        <f t="shared" si="83"/>
        <v>-</v>
      </c>
      <c r="AN399" s="121" t="str">
        <f t="shared" si="83"/>
        <v>-</v>
      </c>
      <c r="AO399" s="121" t="str">
        <f t="shared" si="86"/>
        <v>-</v>
      </c>
      <c r="AP399" s="121" t="str">
        <f t="shared" si="84"/>
        <v>-</v>
      </c>
      <c r="AQ399" s="121" t="str">
        <f t="shared" si="84"/>
        <v>-</v>
      </c>
      <c r="AR399" s="121" t="str">
        <f t="shared" si="84"/>
        <v>-</v>
      </c>
      <c r="AS399" s="121" t="str">
        <f t="shared" si="84"/>
        <v>-</v>
      </c>
      <c r="AT399" s="121" t="str">
        <f t="shared" si="84"/>
        <v>-</v>
      </c>
      <c r="AU399" s="121" t="str">
        <f t="shared" si="84"/>
        <v>-</v>
      </c>
      <c r="AV399" s="121" t="str">
        <f t="shared" si="84"/>
        <v>-</v>
      </c>
      <c r="AW399" s="121" t="str">
        <f t="shared" si="84"/>
        <v>-</v>
      </c>
      <c r="AX399" s="121" t="str">
        <f t="shared" si="84"/>
        <v>-</v>
      </c>
      <c r="AY399" s="121" t="str">
        <f t="shared" si="86"/>
        <v>-</v>
      </c>
      <c r="AZ399" s="121" t="str">
        <f t="shared" si="86"/>
        <v>-</v>
      </c>
      <c r="BA399" s="121" t="str">
        <f t="shared" si="86"/>
        <v>-</v>
      </c>
      <c r="BB399" s="121" t="str">
        <f t="shared" si="86"/>
        <v>-</v>
      </c>
      <c r="BC399" s="121" t="str">
        <f t="shared" si="86"/>
        <v>-</v>
      </c>
      <c r="BD399" s="121" t="str">
        <f t="shared" si="86"/>
        <v>-</v>
      </c>
      <c r="BE399" s="121" t="str">
        <f t="shared" si="86"/>
        <v>-</v>
      </c>
      <c r="BF399" s="121" t="str">
        <f t="shared" si="86"/>
        <v>-</v>
      </c>
      <c r="BG399" s="121" t="str">
        <f t="shared" si="86"/>
        <v>-</v>
      </c>
      <c r="BH399" s="122"/>
      <c r="BI399" s="119"/>
      <c r="BM399" s="381"/>
      <c r="BP399" s="225"/>
    </row>
    <row r="400" spans="1:68" s="46" customFormat="1">
      <c r="A400" s="120">
        <f t="shared" si="85"/>
        <v>8</v>
      </c>
      <c r="B400" s="121" t="str">
        <f t="shared" ref="B400:BG406" si="87">IF(B303="-","-",ABS(B303-$BI303))</f>
        <v>-</v>
      </c>
      <c r="C400" s="121" t="str">
        <f t="shared" si="87"/>
        <v>-</v>
      </c>
      <c r="D400" s="121" t="str">
        <f t="shared" si="87"/>
        <v>-</v>
      </c>
      <c r="E400" s="121">
        <f t="shared" si="87"/>
        <v>0.38461518461413569</v>
      </c>
      <c r="F400" s="121">
        <f t="shared" si="87"/>
        <v>0.61538481538586431</v>
      </c>
      <c r="G400" s="121" t="str">
        <f t="shared" si="87"/>
        <v>-</v>
      </c>
      <c r="H400" s="121" t="str">
        <f t="shared" si="87"/>
        <v>-</v>
      </c>
      <c r="I400" s="121">
        <f t="shared" si="87"/>
        <v>0.61538481538586431</v>
      </c>
      <c r="J400" s="121" t="str">
        <f t="shared" si="87"/>
        <v>-</v>
      </c>
      <c r="K400" s="121" t="str">
        <f t="shared" si="87"/>
        <v>-</v>
      </c>
      <c r="L400" s="121" t="str">
        <f t="shared" si="87"/>
        <v>-</v>
      </c>
      <c r="M400" s="121" t="str">
        <f t="shared" si="87"/>
        <v>-</v>
      </c>
      <c r="N400" s="121" t="str">
        <f t="shared" si="87"/>
        <v>-</v>
      </c>
      <c r="O400" s="121" t="str">
        <f t="shared" si="87"/>
        <v>-</v>
      </c>
      <c r="P400" s="121" t="str">
        <f t="shared" si="87"/>
        <v>-</v>
      </c>
      <c r="Q400" s="121" t="str">
        <f t="shared" si="87"/>
        <v>-</v>
      </c>
      <c r="R400" s="121" t="str">
        <f t="shared" si="87"/>
        <v>-</v>
      </c>
      <c r="S400" s="121">
        <f t="shared" si="87"/>
        <v>1.3846151846141357</v>
      </c>
      <c r="T400" s="121" t="str">
        <f t="shared" si="87"/>
        <v>-</v>
      </c>
      <c r="U400" s="121" t="str">
        <f t="shared" si="87"/>
        <v>-</v>
      </c>
      <c r="V400" s="121" t="str">
        <f t="shared" si="87"/>
        <v>-</v>
      </c>
      <c r="W400" s="121" t="str">
        <f t="shared" si="87"/>
        <v>-</v>
      </c>
      <c r="X400" s="121">
        <f t="shared" si="87"/>
        <v>1.3846151846141357</v>
      </c>
      <c r="Y400" s="121" t="str">
        <f t="shared" si="87"/>
        <v>-</v>
      </c>
      <c r="Z400" s="121">
        <f t="shared" si="87"/>
        <v>1.3846151846141357</v>
      </c>
      <c r="AA400" s="121" t="str">
        <f t="shared" si="87"/>
        <v>-</v>
      </c>
      <c r="AB400" s="121" t="str">
        <f t="shared" si="87"/>
        <v>-</v>
      </c>
      <c r="AC400" s="121" t="str">
        <f t="shared" si="87"/>
        <v>-</v>
      </c>
      <c r="AD400" s="121" t="str">
        <f t="shared" si="87"/>
        <v>-</v>
      </c>
      <c r="AE400" s="121">
        <f t="shared" si="87"/>
        <v>0.38461518461413569</v>
      </c>
      <c r="AF400" s="121" t="str">
        <f t="shared" si="83"/>
        <v>-</v>
      </c>
      <c r="AG400" s="121" t="str">
        <f t="shared" si="83"/>
        <v>-</v>
      </c>
      <c r="AH400" s="121" t="str">
        <f t="shared" si="83"/>
        <v>-</v>
      </c>
      <c r="AI400" s="121" t="str">
        <f t="shared" si="83"/>
        <v>-</v>
      </c>
      <c r="AJ400" s="121">
        <f t="shared" si="83"/>
        <v>3.6153848153858643</v>
      </c>
      <c r="AK400" s="121">
        <f t="shared" si="83"/>
        <v>2.6153848153858643</v>
      </c>
      <c r="AL400" s="121" t="str">
        <f t="shared" si="83"/>
        <v>-</v>
      </c>
      <c r="AM400" s="121" t="str">
        <f t="shared" si="83"/>
        <v>-</v>
      </c>
      <c r="AN400" s="121">
        <f t="shared" si="83"/>
        <v>1.3846151846141357</v>
      </c>
      <c r="AO400" s="121" t="str">
        <f t="shared" si="87"/>
        <v>-</v>
      </c>
      <c r="AP400" s="121" t="str">
        <f t="shared" si="84"/>
        <v>-</v>
      </c>
      <c r="AQ400" s="121" t="str">
        <f t="shared" si="84"/>
        <v>-</v>
      </c>
      <c r="AR400" s="121" t="str">
        <f t="shared" si="84"/>
        <v>-</v>
      </c>
      <c r="AS400" s="121">
        <f t="shared" si="84"/>
        <v>1.3846151846141357</v>
      </c>
      <c r="AT400" s="121" t="str">
        <f t="shared" si="84"/>
        <v>-</v>
      </c>
      <c r="AU400" s="121" t="str">
        <f t="shared" si="84"/>
        <v>-</v>
      </c>
      <c r="AV400" s="121" t="str">
        <f t="shared" si="84"/>
        <v>-</v>
      </c>
      <c r="AW400" s="121" t="str">
        <f t="shared" si="84"/>
        <v>-</v>
      </c>
      <c r="AX400" s="121" t="str">
        <f t="shared" si="84"/>
        <v>-</v>
      </c>
      <c r="AY400" s="121" t="str">
        <f t="shared" si="87"/>
        <v>-</v>
      </c>
      <c r="AZ400" s="121" t="str">
        <f t="shared" si="87"/>
        <v>-</v>
      </c>
      <c r="BA400" s="121">
        <f t="shared" si="87"/>
        <v>0.61538481538586431</v>
      </c>
      <c r="BB400" s="121" t="str">
        <f t="shared" si="87"/>
        <v>-</v>
      </c>
      <c r="BC400" s="121" t="str">
        <f t="shared" si="87"/>
        <v>-</v>
      </c>
      <c r="BD400" s="121" t="str">
        <f t="shared" si="87"/>
        <v>-</v>
      </c>
      <c r="BE400" s="121">
        <f t="shared" si="87"/>
        <v>0.38461518461413569</v>
      </c>
      <c r="BF400" s="121" t="str">
        <f t="shared" si="87"/>
        <v>-</v>
      </c>
      <c r="BG400" s="121" t="str">
        <f t="shared" si="87"/>
        <v>-</v>
      </c>
      <c r="BH400" s="122"/>
      <c r="BI400" s="119"/>
      <c r="BM400" s="381"/>
      <c r="BP400" s="225"/>
    </row>
    <row r="401" spans="1:68" s="46" customFormat="1">
      <c r="A401" s="120">
        <f t="shared" si="85"/>
        <v>9</v>
      </c>
      <c r="B401" s="121" t="str">
        <f t="shared" si="87"/>
        <v>-</v>
      </c>
      <c r="C401" s="121" t="str">
        <f t="shared" si="87"/>
        <v>-</v>
      </c>
      <c r="D401" s="121" t="str">
        <f t="shared" si="87"/>
        <v>-</v>
      </c>
      <c r="E401" s="121" t="str">
        <f t="shared" si="87"/>
        <v>-</v>
      </c>
      <c r="F401" s="121" t="str">
        <f t="shared" si="87"/>
        <v>-</v>
      </c>
      <c r="G401" s="121" t="str">
        <f t="shared" si="87"/>
        <v>-</v>
      </c>
      <c r="H401" s="121" t="str">
        <f t="shared" si="87"/>
        <v>-</v>
      </c>
      <c r="I401" s="121" t="str">
        <f t="shared" si="87"/>
        <v>-</v>
      </c>
      <c r="J401" s="121" t="str">
        <f t="shared" si="87"/>
        <v>-</v>
      </c>
      <c r="K401" s="121" t="str">
        <f t="shared" si="87"/>
        <v>-</v>
      </c>
      <c r="L401" s="121" t="str">
        <f t="shared" si="87"/>
        <v>-</v>
      </c>
      <c r="M401" s="121" t="str">
        <f t="shared" si="87"/>
        <v>-</v>
      </c>
      <c r="N401" s="121" t="str">
        <f t="shared" si="87"/>
        <v>-</v>
      </c>
      <c r="O401" s="121" t="str">
        <f t="shared" si="87"/>
        <v>-</v>
      </c>
      <c r="P401" s="121" t="str">
        <f t="shared" si="87"/>
        <v>-</v>
      </c>
      <c r="Q401" s="121" t="str">
        <f t="shared" si="87"/>
        <v>-</v>
      </c>
      <c r="R401" s="121" t="str">
        <f t="shared" si="87"/>
        <v>-</v>
      </c>
      <c r="S401" s="121" t="str">
        <f t="shared" si="87"/>
        <v>-</v>
      </c>
      <c r="T401" s="121" t="str">
        <f t="shared" si="87"/>
        <v>-</v>
      </c>
      <c r="U401" s="121" t="str">
        <f t="shared" si="87"/>
        <v>-</v>
      </c>
      <c r="V401" s="121" t="str">
        <f t="shared" si="87"/>
        <v>-</v>
      </c>
      <c r="W401" s="121" t="str">
        <f t="shared" si="87"/>
        <v>-</v>
      </c>
      <c r="X401" s="121" t="str">
        <f t="shared" si="87"/>
        <v>-</v>
      </c>
      <c r="Y401" s="121" t="str">
        <f t="shared" si="87"/>
        <v>-</v>
      </c>
      <c r="Z401" s="121" t="str">
        <f t="shared" si="87"/>
        <v>-</v>
      </c>
      <c r="AA401" s="121" t="str">
        <f t="shared" si="87"/>
        <v>-</v>
      </c>
      <c r="AB401" s="121" t="str">
        <f t="shared" si="87"/>
        <v>-</v>
      </c>
      <c r="AC401" s="121" t="str">
        <f t="shared" si="87"/>
        <v>-</v>
      </c>
      <c r="AD401" s="121" t="str">
        <f t="shared" si="87"/>
        <v>-</v>
      </c>
      <c r="AE401" s="121" t="str">
        <f t="shared" si="87"/>
        <v>-</v>
      </c>
      <c r="AF401" s="121" t="str">
        <f t="shared" si="83"/>
        <v>-</v>
      </c>
      <c r="AG401" s="121" t="str">
        <f t="shared" si="83"/>
        <v>-</v>
      </c>
      <c r="AH401" s="121" t="str">
        <f t="shared" si="83"/>
        <v>-</v>
      </c>
      <c r="AI401" s="121" t="str">
        <f t="shared" si="83"/>
        <v>-</v>
      </c>
      <c r="AJ401" s="121" t="str">
        <f t="shared" si="83"/>
        <v>-</v>
      </c>
      <c r="AK401" s="121" t="str">
        <f t="shared" si="83"/>
        <v>-</v>
      </c>
      <c r="AL401" s="121" t="str">
        <f t="shared" si="83"/>
        <v>-</v>
      </c>
      <c r="AM401" s="121" t="str">
        <f t="shared" si="83"/>
        <v>-</v>
      </c>
      <c r="AN401" s="121" t="str">
        <f t="shared" si="83"/>
        <v>-</v>
      </c>
      <c r="AO401" s="121" t="str">
        <f t="shared" si="87"/>
        <v>-</v>
      </c>
      <c r="AP401" s="121" t="str">
        <f t="shared" si="84"/>
        <v>-</v>
      </c>
      <c r="AQ401" s="121" t="str">
        <f t="shared" si="84"/>
        <v>-</v>
      </c>
      <c r="AR401" s="121" t="str">
        <f t="shared" si="84"/>
        <v>-</v>
      </c>
      <c r="AS401" s="121" t="str">
        <f t="shared" si="84"/>
        <v>-</v>
      </c>
      <c r="AT401" s="121" t="str">
        <f t="shared" si="84"/>
        <v>-</v>
      </c>
      <c r="AU401" s="121" t="str">
        <f t="shared" si="84"/>
        <v>-</v>
      </c>
      <c r="AV401" s="121" t="str">
        <f t="shared" si="84"/>
        <v>-</v>
      </c>
      <c r="AW401" s="121" t="str">
        <f t="shared" si="84"/>
        <v>-</v>
      </c>
      <c r="AX401" s="121" t="str">
        <f t="shared" si="84"/>
        <v>-</v>
      </c>
      <c r="AY401" s="121" t="str">
        <f t="shared" si="87"/>
        <v>-</v>
      </c>
      <c r="AZ401" s="121" t="str">
        <f t="shared" si="87"/>
        <v>-</v>
      </c>
      <c r="BA401" s="121" t="str">
        <f t="shared" si="87"/>
        <v>-</v>
      </c>
      <c r="BB401" s="121" t="str">
        <f t="shared" si="87"/>
        <v>-</v>
      </c>
      <c r="BC401" s="121" t="str">
        <f t="shared" si="87"/>
        <v>-</v>
      </c>
      <c r="BD401" s="121" t="str">
        <f t="shared" si="87"/>
        <v>-</v>
      </c>
      <c r="BE401" s="121" t="str">
        <f t="shared" si="87"/>
        <v>-</v>
      </c>
      <c r="BF401" s="121" t="str">
        <f t="shared" si="87"/>
        <v>-</v>
      </c>
      <c r="BG401" s="121" t="str">
        <f t="shared" si="87"/>
        <v>-</v>
      </c>
      <c r="BH401" s="122"/>
      <c r="BI401" s="119"/>
      <c r="BM401" s="381"/>
      <c r="BP401" s="225"/>
    </row>
    <row r="402" spans="1:68" s="46" customFormat="1">
      <c r="A402" s="120">
        <f t="shared" si="85"/>
        <v>10</v>
      </c>
      <c r="B402" s="121" t="str">
        <f t="shared" si="87"/>
        <v>-</v>
      </c>
      <c r="C402" s="121" t="str">
        <f t="shared" si="87"/>
        <v>-</v>
      </c>
      <c r="D402" s="121" t="str">
        <f t="shared" si="87"/>
        <v>-</v>
      </c>
      <c r="E402" s="121">
        <f t="shared" si="87"/>
        <v>1.2142857142867145</v>
      </c>
      <c r="F402" s="121">
        <f t="shared" si="87"/>
        <v>1.2142857142867145</v>
      </c>
      <c r="G402" s="121" t="str">
        <f t="shared" si="87"/>
        <v>-</v>
      </c>
      <c r="H402" s="121" t="str">
        <f t="shared" si="87"/>
        <v>-</v>
      </c>
      <c r="I402" s="121">
        <f t="shared" si="87"/>
        <v>0.7857142857132855</v>
      </c>
      <c r="J402" s="121" t="str">
        <f t="shared" si="87"/>
        <v>-</v>
      </c>
      <c r="K402" s="121" t="str">
        <f t="shared" si="87"/>
        <v>-</v>
      </c>
      <c r="L402" s="121" t="str">
        <f t="shared" si="87"/>
        <v>-</v>
      </c>
      <c r="M402" s="121" t="str">
        <f t="shared" si="87"/>
        <v>-</v>
      </c>
      <c r="N402" s="121" t="str">
        <f t="shared" si="87"/>
        <v>-</v>
      </c>
      <c r="O402" s="121" t="str">
        <f t="shared" si="87"/>
        <v>-</v>
      </c>
      <c r="P402" s="121" t="str">
        <f t="shared" si="87"/>
        <v>-</v>
      </c>
      <c r="Q402" s="121" t="str">
        <f t="shared" si="87"/>
        <v>-</v>
      </c>
      <c r="R402" s="121" t="str">
        <f t="shared" si="87"/>
        <v>-</v>
      </c>
      <c r="S402" s="121">
        <f t="shared" si="87"/>
        <v>0.7857142857132855</v>
      </c>
      <c r="T402" s="121" t="str">
        <f t="shared" si="87"/>
        <v>-</v>
      </c>
      <c r="U402" s="121" t="str">
        <f t="shared" si="87"/>
        <v>-</v>
      </c>
      <c r="V402" s="121" t="str">
        <f t="shared" si="87"/>
        <v>-</v>
      </c>
      <c r="W402" s="121" t="str">
        <f t="shared" si="87"/>
        <v>-</v>
      </c>
      <c r="X402" s="121">
        <f t="shared" si="87"/>
        <v>1.7857142857132855</v>
      </c>
      <c r="Y402" s="121" t="str">
        <f t="shared" si="87"/>
        <v>-</v>
      </c>
      <c r="Z402" s="121">
        <f t="shared" si="87"/>
        <v>2.7857142857132855</v>
      </c>
      <c r="AA402" s="121" t="str">
        <f t="shared" si="87"/>
        <v>-</v>
      </c>
      <c r="AB402" s="121" t="str">
        <f t="shared" si="87"/>
        <v>-</v>
      </c>
      <c r="AC402" s="121" t="str">
        <f t="shared" si="87"/>
        <v>-</v>
      </c>
      <c r="AD402" s="121" t="str">
        <f t="shared" si="87"/>
        <v>-</v>
      </c>
      <c r="AE402" s="121">
        <f t="shared" si="87"/>
        <v>2.2142857142867145</v>
      </c>
      <c r="AF402" s="121" t="str">
        <f t="shared" si="83"/>
        <v>-</v>
      </c>
      <c r="AG402" s="121" t="str">
        <f t="shared" si="83"/>
        <v>-</v>
      </c>
      <c r="AH402" s="121" t="str">
        <f t="shared" si="83"/>
        <v>-</v>
      </c>
      <c r="AI402" s="121" t="str">
        <f t="shared" si="83"/>
        <v>-</v>
      </c>
      <c r="AJ402" s="121">
        <f t="shared" si="83"/>
        <v>1.2142857142867145</v>
      </c>
      <c r="AK402" s="121">
        <f t="shared" si="83"/>
        <v>0.7857142857132855</v>
      </c>
      <c r="AL402" s="121">
        <f t="shared" si="83"/>
        <v>2.2142857142867145</v>
      </c>
      <c r="AM402" s="121" t="str">
        <f t="shared" si="83"/>
        <v>-</v>
      </c>
      <c r="AN402" s="121">
        <f t="shared" si="83"/>
        <v>1.2142857142867145</v>
      </c>
      <c r="AO402" s="121" t="str">
        <f t="shared" si="87"/>
        <v>-</v>
      </c>
      <c r="AP402" s="121" t="str">
        <f t="shared" si="84"/>
        <v>-</v>
      </c>
      <c r="AQ402" s="121" t="str">
        <f t="shared" si="84"/>
        <v>-</v>
      </c>
      <c r="AR402" s="121" t="str">
        <f t="shared" si="84"/>
        <v>-</v>
      </c>
      <c r="AS402" s="121" t="str">
        <f t="shared" si="84"/>
        <v>-</v>
      </c>
      <c r="AT402" s="121" t="str">
        <f t="shared" si="84"/>
        <v>-</v>
      </c>
      <c r="AU402" s="121" t="str">
        <f t="shared" si="84"/>
        <v>-</v>
      </c>
      <c r="AV402" s="121" t="str">
        <f t="shared" si="84"/>
        <v>-</v>
      </c>
      <c r="AW402" s="121" t="str">
        <f t="shared" si="84"/>
        <v>-</v>
      </c>
      <c r="AX402" s="121" t="str">
        <f t="shared" si="84"/>
        <v>-</v>
      </c>
      <c r="AY402" s="121" t="str">
        <f t="shared" si="87"/>
        <v>-</v>
      </c>
      <c r="AZ402" s="121" t="str">
        <f t="shared" si="87"/>
        <v>-</v>
      </c>
      <c r="BA402" s="121">
        <f t="shared" si="87"/>
        <v>1.7857142857132855</v>
      </c>
      <c r="BB402" s="121" t="str">
        <f t="shared" si="87"/>
        <v>-</v>
      </c>
      <c r="BC402" s="121">
        <f t="shared" si="87"/>
        <v>0.2142857142867145</v>
      </c>
      <c r="BD402" s="121" t="str">
        <f t="shared" si="87"/>
        <v>-</v>
      </c>
      <c r="BE402" s="121">
        <f t="shared" si="87"/>
        <v>0.7857142857132855</v>
      </c>
      <c r="BF402" s="121" t="str">
        <f t="shared" si="87"/>
        <v>-</v>
      </c>
      <c r="BG402" s="121" t="str">
        <f t="shared" si="87"/>
        <v>-</v>
      </c>
      <c r="BH402" s="122"/>
      <c r="BI402" s="119"/>
      <c r="BM402" s="381"/>
      <c r="BP402" s="225"/>
    </row>
    <row r="403" spans="1:68" s="46" customFormat="1">
      <c r="A403" s="120">
        <f t="shared" si="85"/>
        <v>11</v>
      </c>
      <c r="B403" s="121" t="str">
        <f t="shared" si="87"/>
        <v>-</v>
      </c>
      <c r="C403" s="121" t="str">
        <f t="shared" si="87"/>
        <v>-</v>
      </c>
      <c r="D403" s="121" t="str">
        <f t="shared" si="87"/>
        <v>-</v>
      </c>
      <c r="E403" s="121">
        <f t="shared" si="87"/>
        <v>3.266667266667576</v>
      </c>
      <c r="F403" s="121">
        <f t="shared" si="87"/>
        <v>0.73333273333242399</v>
      </c>
      <c r="G403" s="121" t="str">
        <f t="shared" si="87"/>
        <v>-</v>
      </c>
      <c r="H403" s="121" t="str">
        <f t="shared" si="87"/>
        <v>-</v>
      </c>
      <c r="I403" s="121">
        <f t="shared" si="87"/>
        <v>0.26666726666757601</v>
      </c>
      <c r="J403" s="121" t="str">
        <f t="shared" si="87"/>
        <v>-</v>
      </c>
      <c r="K403" s="121" t="str">
        <f t="shared" si="87"/>
        <v>-</v>
      </c>
      <c r="L403" s="121" t="str">
        <f t="shared" si="87"/>
        <v>-</v>
      </c>
      <c r="M403" s="121" t="str">
        <f t="shared" si="87"/>
        <v>-</v>
      </c>
      <c r="N403" s="121" t="str">
        <f t="shared" si="87"/>
        <v>-</v>
      </c>
      <c r="O403" s="121" t="str">
        <f t="shared" si="87"/>
        <v>-</v>
      </c>
      <c r="P403" s="121" t="str">
        <f t="shared" si="87"/>
        <v>-</v>
      </c>
      <c r="Q403" s="121" t="str">
        <f t="shared" si="87"/>
        <v>-</v>
      </c>
      <c r="R403" s="121" t="str">
        <f t="shared" si="87"/>
        <v>-</v>
      </c>
      <c r="S403" s="121">
        <f t="shared" si="87"/>
        <v>0.73333273333242399</v>
      </c>
      <c r="T403" s="121" t="str">
        <f t="shared" si="87"/>
        <v>-</v>
      </c>
      <c r="U403" s="121" t="str">
        <f t="shared" si="87"/>
        <v>-</v>
      </c>
      <c r="V403" s="121" t="str">
        <f t="shared" si="87"/>
        <v>-</v>
      </c>
      <c r="W403" s="121" t="str">
        <f t="shared" si="87"/>
        <v>-</v>
      </c>
      <c r="X403" s="121">
        <f t="shared" si="87"/>
        <v>0.26666726666757601</v>
      </c>
      <c r="Y403" s="121" t="str">
        <f t="shared" si="87"/>
        <v>-</v>
      </c>
      <c r="Z403" s="121">
        <f t="shared" si="87"/>
        <v>0.73333273333242399</v>
      </c>
      <c r="AA403" s="121" t="str">
        <f t="shared" si="87"/>
        <v>-</v>
      </c>
      <c r="AB403" s="121" t="str">
        <f t="shared" si="87"/>
        <v>-</v>
      </c>
      <c r="AC403" s="121" t="str">
        <f t="shared" si="87"/>
        <v>-</v>
      </c>
      <c r="AD403" s="121" t="str">
        <f t="shared" si="87"/>
        <v>-</v>
      </c>
      <c r="AE403" s="121">
        <f t="shared" si="87"/>
        <v>1.266667266667576</v>
      </c>
      <c r="AF403" s="121" t="str">
        <f t="shared" si="83"/>
        <v>-</v>
      </c>
      <c r="AG403" s="121" t="str">
        <f t="shared" si="83"/>
        <v>-</v>
      </c>
      <c r="AH403" s="121" t="str">
        <f t="shared" si="83"/>
        <v>-</v>
      </c>
      <c r="AI403" s="121" t="str">
        <f t="shared" si="83"/>
        <v>-</v>
      </c>
      <c r="AJ403" s="121">
        <f t="shared" si="83"/>
        <v>1.266667266667576</v>
      </c>
      <c r="AK403" s="121">
        <f t="shared" si="83"/>
        <v>2.266667266667576</v>
      </c>
      <c r="AL403" s="121">
        <f t="shared" si="83"/>
        <v>1.266667266667576</v>
      </c>
      <c r="AM403" s="121" t="str">
        <f t="shared" si="83"/>
        <v>-</v>
      </c>
      <c r="AN403" s="121">
        <f t="shared" si="83"/>
        <v>1.733332733332424</v>
      </c>
      <c r="AO403" s="121" t="str">
        <f t="shared" si="87"/>
        <v>-</v>
      </c>
      <c r="AP403" s="121" t="str">
        <f t="shared" si="84"/>
        <v>-</v>
      </c>
      <c r="AQ403" s="121" t="str">
        <f t="shared" si="84"/>
        <v>-</v>
      </c>
      <c r="AR403" s="121" t="str">
        <f t="shared" si="84"/>
        <v>-</v>
      </c>
      <c r="AS403" s="121">
        <f t="shared" si="84"/>
        <v>2.733332733332424</v>
      </c>
      <c r="AT403" s="121" t="str">
        <f t="shared" si="84"/>
        <v>-</v>
      </c>
      <c r="AU403" s="121" t="str">
        <f t="shared" si="84"/>
        <v>-</v>
      </c>
      <c r="AV403" s="121" t="str">
        <f t="shared" si="84"/>
        <v>-</v>
      </c>
      <c r="AW403" s="121" t="str">
        <f t="shared" si="84"/>
        <v>-</v>
      </c>
      <c r="AX403" s="121" t="str">
        <f t="shared" si="84"/>
        <v>-</v>
      </c>
      <c r="AY403" s="121" t="str">
        <f t="shared" si="87"/>
        <v>-</v>
      </c>
      <c r="AZ403" s="121" t="str">
        <f t="shared" si="87"/>
        <v>-</v>
      </c>
      <c r="BA403" s="121">
        <f t="shared" si="87"/>
        <v>0.26666726666757601</v>
      </c>
      <c r="BB403" s="121" t="str">
        <f t="shared" si="87"/>
        <v>-</v>
      </c>
      <c r="BC403" s="121">
        <f t="shared" si="87"/>
        <v>1.733332733332424</v>
      </c>
      <c r="BD403" s="121" t="str">
        <f t="shared" si="87"/>
        <v>-</v>
      </c>
      <c r="BE403" s="121">
        <f t="shared" si="87"/>
        <v>1.733332733332424</v>
      </c>
      <c r="BF403" s="121" t="str">
        <f t="shared" si="87"/>
        <v>-</v>
      </c>
      <c r="BG403" s="121" t="str">
        <f t="shared" si="87"/>
        <v>-</v>
      </c>
      <c r="BH403" s="122"/>
      <c r="BI403" s="119"/>
      <c r="BM403" s="381"/>
      <c r="BP403" s="225"/>
    </row>
    <row r="404" spans="1:68" s="46" customFormat="1">
      <c r="A404" s="120">
        <f t="shared" si="85"/>
        <v>12</v>
      </c>
      <c r="B404" s="121" t="str">
        <f t="shared" si="87"/>
        <v>-</v>
      </c>
      <c r="C404" s="121" t="str">
        <f t="shared" si="87"/>
        <v>-</v>
      </c>
      <c r="D404" s="121" t="str">
        <f t="shared" si="87"/>
        <v>-</v>
      </c>
      <c r="E404" s="121" t="str">
        <f t="shared" si="87"/>
        <v>-</v>
      </c>
      <c r="F404" s="121" t="str">
        <f t="shared" si="87"/>
        <v>-</v>
      </c>
      <c r="G404" s="121" t="str">
        <f t="shared" si="87"/>
        <v>-</v>
      </c>
      <c r="H404" s="121" t="str">
        <f t="shared" si="87"/>
        <v>-</v>
      </c>
      <c r="I404" s="121" t="str">
        <f t="shared" si="87"/>
        <v>-</v>
      </c>
      <c r="J404" s="121" t="str">
        <f t="shared" si="87"/>
        <v>-</v>
      </c>
      <c r="K404" s="121" t="str">
        <f t="shared" si="87"/>
        <v>-</v>
      </c>
      <c r="L404" s="121" t="str">
        <f t="shared" si="87"/>
        <v>-</v>
      </c>
      <c r="M404" s="121" t="str">
        <f t="shared" si="87"/>
        <v>-</v>
      </c>
      <c r="N404" s="121" t="str">
        <f t="shared" si="87"/>
        <v>-</v>
      </c>
      <c r="O404" s="121" t="str">
        <f t="shared" si="87"/>
        <v>-</v>
      </c>
      <c r="P404" s="121" t="str">
        <f t="shared" si="87"/>
        <v>-</v>
      </c>
      <c r="Q404" s="121" t="str">
        <f t="shared" si="87"/>
        <v>-</v>
      </c>
      <c r="R404" s="121" t="str">
        <f t="shared" si="87"/>
        <v>-</v>
      </c>
      <c r="S404" s="121" t="str">
        <f t="shared" si="87"/>
        <v>-</v>
      </c>
      <c r="T404" s="121" t="str">
        <f t="shared" si="87"/>
        <v>-</v>
      </c>
      <c r="U404" s="121" t="str">
        <f t="shared" si="87"/>
        <v>-</v>
      </c>
      <c r="V404" s="121" t="str">
        <f t="shared" si="87"/>
        <v>-</v>
      </c>
      <c r="W404" s="121" t="str">
        <f t="shared" si="87"/>
        <v>-</v>
      </c>
      <c r="X404" s="121" t="str">
        <f t="shared" si="87"/>
        <v>-</v>
      </c>
      <c r="Y404" s="121" t="str">
        <f t="shared" si="87"/>
        <v>-</v>
      </c>
      <c r="Z404" s="121" t="str">
        <f t="shared" si="87"/>
        <v>-</v>
      </c>
      <c r="AA404" s="121" t="str">
        <f t="shared" si="87"/>
        <v>-</v>
      </c>
      <c r="AB404" s="121" t="str">
        <f t="shared" si="87"/>
        <v>-</v>
      </c>
      <c r="AC404" s="121" t="str">
        <f t="shared" si="87"/>
        <v>-</v>
      </c>
      <c r="AD404" s="121" t="str">
        <f t="shared" si="87"/>
        <v>-</v>
      </c>
      <c r="AE404" s="121" t="str">
        <f t="shared" si="87"/>
        <v>-</v>
      </c>
      <c r="AF404" s="121" t="str">
        <f t="shared" si="83"/>
        <v>-</v>
      </c>
      <c r="AG404" s="121" t="str">
        <f t="shared" si="83"/>
        <v>-</v>
      </c>
      <c r="AH404" s="121" t="str">
        <f t="shared" si="83"/>
        <v>-</v>
      </c>
      <c r="AI404" s="121" t="str">
        <f t="shared" si="83"/>
        <v>-</v>
      </c>
      <c r="AJ404" s="121" t="str">
        <f t="shared" si="83"/>
        <v>-</v>
      </c>
      <c r="AK404" s="121" t="str">
        <f t="shared" si="83"/>
        <v>-</v>
      </c>
      <c r="AL404" s="121" t="str">
        <f t="shared" si="83"/>
        <v>-</v>
      </c>
      <c r="AM404" s="121" t="str">
        <f t="shared" si="83"/>
        <v>-</v>
      </c>
      <c r="AN404" s="121" t="str">
        <f t="shared" si="83"/>
        <v>-</v>
      </c>
      <c r="AO404" s="121" t="str">
        <f t="shared" si="87"/>
        <v>-</v>
      </c>
      <c r="AP404" s="121" t="str">
        <f t="shared" si="84"/>
        <v>-</v>
      </c>
      <c r="AQ404" s="121" t="str">
        <f t="shared" si="84"/>
        <v>-</v>
      </c>
      <c r="AR404" s="121" t="str">
        <f t="shared" si="84"/>
        <v>-</v>
      </c>
      <c r="AS404" s="121" t="str">
        <f t="shared" si="84"/>
        <v>-</v>
      </c>
      <c r="AT404" s="121" t="str">
        <f t="shared" si="84"/>
        <v>-</v>
      </c>
      <c r="AU404" s="121" t="str">
        <f t="shared" si="84"/>
        <v>-</v>
      </c>
      <c r="AV404" s="121" t="str">
        <f t="shared" si="84"/>
        <v>-</v>
      </c>
      <c r="AW404" s="121" t="str">
        <f t="shared" si="84"/>
        <v>-</v>
      </c>
      <c r="AX404" s="121" t="str">
        <f t="shared" si="84"/>
        <v>-</v>
      </c>
      <c r="AY404" s="121" t="str">
        <f t="shared" si="87"/>
        <v>-</v>
      </c>
      <c r="AZ404" s="121" t="str">
        <f t="shared" si="87"/>
        <v>-</v>
      </c>
      <c r="BA404" s="121" t="str">
        <f t="shared" si="87"/>
        <v>-</v>
      </c>
      <c r="BB404" s="121" t="str">
        <f t="shared" si="87"/>
        <v>-</v>
      </c>
      <c r="BC404" s="121" t="str">
        <f t="shared" si="87"/>
        <v>-</v>
      </c>
      <c r="BD404" s="121" t="str">
        <f t="shared" si="87"/>
        <v>-</v>
      </c>
      <c r="BE404" s="121" t="str">
        <f t="shared" si="87"/>
        <v>-</v>
      </c>
      <c r="BF404" s="121" t="str">
        <f t="shared" si="87"/>
        <v>-</v>
      </c>
      <c r="BG404" s="121" t="str">
        <f t="shared" si="87"/>
        <v>-</v>
      </c>
      <c r="BH404" s="122"/>
      <c r="BI404" s="119"/>
      <c r="BM404" s="381"/>
      <c r="BP404" s="225"/>
    </row>
    <row r="405" spans="1:68" s="46" customFormat="1">
      <c r="A405" s="120">
        <f t="shared" si="85"/>
        <v>13</v>
      </c>
      <c r="B405" s="121" t="str">
        <f t="shared" si="87"/>
        <v>-</v>
      </c>
      <c r="C405" s="121" t="str">
        <f t="shared" si="87"/>
        <v>-</v>
      </c>
      <c r="D405" s="121" t="str">
        <f t="shared" si="87"/>
        <v>-</v>
      </c>
      <c r="E405" s="121" t="str">
        <f t="shared" si="87"/>
        <v>-</v>
      </c>
      <c r="F405" s="121" t="str">
        <f t="shared" si="87"/>
        <v>-</v>
      </c>
      <c r="G405" s="121" t="str">
        <f t="shared" si="87"/>
        <v>-</v>
      </c>
      <c r="H405" s="121" t="str">
        <f t="shared" si="87"/>
        <v>-</v>
      </c>
      <c r="I405" s="121" t="str">
        <f t="shared" si="87"/>
        <v>-</v>
      </c>
      <c r="J405" s="121" t="str">
        <f t="shared" si="87"/>
        <v>-</v>
      </c>
      <c r="K405" s="121" t="str">
        <f t="shared" si="87"/>
        <v>-</v>
      </c>
      <c r="L405" s="121" t="str">
        <f t="shared" si="87"/>
        <v>-</v>
      </c>
      <c r="M405" s="121" t="str">
        <f t="shared" si="87"/>
        <v>-</v>
      </c>
      <c r="N405" s="121" t="str">
        <f t="shared" si="87"/>
        <v>-</v>
      </c>
      <c r="O405" s="121" t="str">
        <f t="shared" si="87"/>
        <v>-</v>
      </c>
      <c r="P405" s="121" t="str">
        <f t="shared" si="87"/>
        <v>-</v>
      </c>
      <c r="Q405" s="121" t="str">
        <f t="shared" si="87"/>
        <v>-</v>
      </c>
      <c r="R405" s="121" t="str">
        <f t="shared" si="87"/>
        <v>-</v>
      </c>
      <c r="S405" s="121" t="str">
        <f t="shared" si="87"/>
        <v>-</v>
      </c>
      <c r="T405" s="121" t="str">
        <f t="shared" si="87"/>
        <v>-</v>
      </c>
      <c r="U405" s="121" t="str">
        <f t="shared" si="87"/>
        <v>-</v>
      </c>
      <c r="V405" s="121" t="str">
        <f t="shared" si="87"/>
        <v>-</v>
      </c>
      <c r="W405" s="121" t="str">
        <f t="shared" si="87"/>
        <v>-</v>
      </c>
      <c r="X405" s="121" t="str">
        <f t="shared" si="87"/>
        <v>-</v>
      </c>
      <c r="Y405" s="121" t="str">
        <f t="shared" si="87"/>
        <v>-</v>
      </c>
      <c r="Z405" s="121" t="str">
        <f t="shared" si="87"/>
        <v>-</v>
      </c>
      <c r="AA405" s="121" t="str">
        <f t="shared" si="87"/>
        <v>-</v>
      </c>
      <c r="AB405" s="121" t="str">
        <f t="shared" si="87"/>
        <v>-</v>
      </c>
      <c r="AC405" s="121" t="str">
        <f t="shared" si="87"/>
        <v>-</v>
      </c>
      <c r="AD405" s="121" t="str">
        <f t="shared" si="87"/>
        <v>-</v>
      </c>
      <c r="AE405" s="121" t="str">
        <f t="shared" si="87"/>
        <v>-</v>
      </c>
      <c r="AF405" s="121" t="str">
        <f t="shared" si="83"/>
        <v>-</v>
      </c>
      <c r="AG405" s="121" t="str">
        <f t="shared" si="83"/>
        <v>-</v>
      </c>
      <c r="AH405" s="121" t="str">
        <f t="shared" si="83"/>
        <v>-</v>
      </c>
      <c r="AI405" s="121" t="str">
        <f t="shared" si="83"/>
        <v>-</v>
      </c>
      <c r="AJ405" s="121" t="str">
        <f t="shared" si="83"/>
        <v>-</v>
      </c>
      <c r="AK405" s="121" t="str">
        <f t="shared" si="83"/>
        <v>-</v>
      </c>
      <c r="AL405" s="121" t="str">
        <f t="shared" si="83"/>
        <v>-</v>
      </c>
      <c r="AM405" s="121" t="str">
        <f t="shared" si="83"/>
        <v>-</v>
      </c>
      <c r="AN405" s="121" t="str">
        <f t="shared" si="83"/>
        <v>-</v>
      </c>
      <c r="AO405" s="121" t="str">
        <f t="shared" si="87"/>
        <v>-</v>
      </c>
      <c r="AP405" s="121" t="str">
        <f t="shared" si="84"/>
        <v>-</v>
      </c>
      <c r="AQ405" s="121" t="str">
        <f t="shared" si="84"/>
        <v>-</v>
      </c>
      <c r="AR405" s="121" t="str">
        <f t="shared" si="84"/>
        <v>-</v>
      </c>
      <c r="AS405" s="121" t="str">
        <f t="shared" si="84"/>
        <v>-</v>
      </c>
      <c r="AT405" s="121" t="str">
        <f t="shared" si="84"/>
        <v>-</v>
      </c>
      <c r="AU405" s="121" t="str">
        <f t="shared" si="84"/>
        <v>-</v>
      </c>
      <c r="AV405" s="121" t="str">
        <f t="shared" si="84"/>
        <v>-</v>
      </c>
      <c r="AW405" s="121" t="str">
        <f t="shared" si="84"/>
        <v>-</v>
      </c>
      <c r="AX405" s="121" t="str">
        <f t="shared" si="84"/>
        <v>-</v>
      </c>
      <c r="AY405" s="121" t="str">
        <f t="shared" si="87"/>
        <v>-</v>
      </c>
      <c r="AZ405" s="121" t="str">
        <f t="shared" si="87"/>
        <v>-</v>
      </c>
      <c r="BA405" s="121" t="str">
        <f t="shared" si="87"/>
        <v>-</v>
      </c>
      <c r="BB405" s="121" t="str">
        <f t="shared" si="87"/>
        <v>-</v>
      </c>
      <c r="BC405" s="121" t="str">
        <f t="shared" si="87"/>
        <v>-</v>
      </c>
      <c r="BD405" s="121" t="str">
        <f t="shared" si="87"/>
        <v>-</v>
      </c>
      <c r="BE405" s="121" t="str">
        <f t="shared" si="87"/>
        <v>-</v>
      </c>
      <c r="BF405" s="121" t="str">
        <f t="shared" si="87"/>
        <v>-</v>
      </c>
      <c r="BG405" s="121" t="str">
        <f t="shared" si="87"/>
        <v>-</v>
      </c>
      <c r="BH405" s="122"/>
      <c r="BI405" s="119"/>
      <c r="BM405" s="381"/>
      <c r="BP405" s="225"/>
    </row>
    <row r="406" spans="1:68" s="46" customFormat="1">
      <c r="A406" s="120">
        <f t="shared" si="85"/>
        <v>14</v>
      </c>
      <c r="B406" s="121" t="str">
        <f t="shared" si="87"/>
        <v>-</v>
      </c>
      <c r="C406" s="121" t="str">
        <f t="shared" si="87"/>
        <v>-</v>
      </c>
      <c r="D406" s="121" t="str">
        <f t="shared" si="87"/>
        <v>-</v>
      </c>
      <c r="E406" s="121" t="str">
        <f t="shared" si="87"/>
        <v>-</v>
      </c>
      <c r="F406" s="121" t="str">
        <f t="shared" si="87"/>
        <v>-</v>
      </c>
      <c r="G406" s="121" t="str">
        <f t="shared" si="87"/>
        <v>-</v>
      </c>
      <c r="H406" s="121" t="str">
        <f t="shared" si="87"/>
        <v>-</v>
      </c>
      <c r="I406" s="121" t="str">
        <f t="shared" si="87"/>
        <v>-</v>
      </c>
      <c r="J406" s="121" t="str">
        <f t="shared" si="87"/>
        <v>-</v>
      </c>
      <c r="K406" s="121" t="str">
        <f t="shared" si="87"/>
        <v>-</v>
      </c>
      <c r="L406" s="121" t="str">
        <f t="shared" si="87"/>
        <v>-</v>
      </c>
      <c r="M406" s="121" t="str">
        <f t="shared" si="87"/>
        <v>-</v>
      </c>
      <c r="N406" s="121" t="str">
        <f t="shared" si="87"/>
        <v>-</v>
      </c>
      <c r="O406" s="121" t="str">
        <f t="shared" si="87"/>
        <v>-</v>
      </c>
      <c r="P406" s="121" t="str">
        <f t="shared" si="87"/>
        <v>-</v>
      </c>
      <c r="Q406" s="121" t="str">
        <f t="shared" ref="Q406:BG406" si="88">IF(Q309="-","-",ABS(Q309-$BI309))</f>
        <v>-</v>
      </c>
      <c r="R406" s="121" t="str">
        <f t="shared" si="88"/>
        <v>-</v>
      </c>
      <c r="S406" s="121" t="str">
        <f t="shared" si="88"/>
        <v>-</v>
      </c>
      <c r="T406" s="121" t="str">
        <f t="shared" si="88"/>
        <v>-</v>
      </c>
      <c r="U406" s="121" t="str">
        <f t="shared" si="88"/>
        <v>-</v>
      </c>
      <c r="V406" s="121" t="str">
        <f t="shared" si="88"/>
        <v>-</v>
      </c>
      <c r="W406" s="121" t="str">
        <f t="shared" si="88"/>
        <v>-</v>
      </c>
      <c r="X406" s="121" t="str">
        <f t="shared" si="88"/>
        <v>-</v>
      </c>
      <c r="Y406" s="121" t="str">
        <f t="shared" si="88"/>
        <v>-</v>
      </c>
      <c r="Z406" s="121" t="str">
        <f t="shared" si="88"/>
        <v>-</v>
      </c>
      <c r="AA406" s="121" t="str">
        <f t="shared" si="88"/>
        <v>-</v>
      </c>
      <c r="AB406" s="121" t="str">
        <f t="shared" si="88"/>
        <v>-</v>
      </c>
      <c r="AC406" s="121" t="str">
        <f t="shared" si="88"/>
        <v>-</v>
      </c>
      <c r="AD406" s="121" t="str">
        <f t="shared" si="88"/>
        <v>-</v>
      </c>
      <c r="AE406" s="121" t="str">
        <f t="shared" si="88"/>
        <v>-</v>
      </c>
      <c r="AF406" s="121" t="str">
        <f t="shared" si="83"/>
        <v>-</v>
      </c>
      <c r="AG406" s="121" t="str">
        <f t="shared" si="83"/>
        <v>-</v>
      </c>
      <c r="AH406" s="121" t="str">
        <f t="shared" si="83"/>
        <v>-</v>
      </c>
      <c r="AI406" s="121" t="str">
        <f t="shared" si="83"/>
        <v>-</v>
      </c>
      <c r="AJ406" s="121" t="str">
        <f t="shared" si="83"/>
        <v>-</v>
      </c>
      <c r="AK406" s="121" t="str">
        <f t="shared" si="83"/>
        <v>-</v>
      </c>
      <c r="AL406" s="121" t="str">
        <f t="shared" si="83"/>
        <v>-</v>
      </c>
      <c r="AM406" s="121" t="str">
        <f t="shared" si="83"/>
        <v>-</v>
      </c>
      <c r="AN406" s="121" t="str">
        <f t="shared" si="83"/>
        <v>-</v>
      </c>
      <c r="AO406" s="121" t="str">
        <f t="shared" si="88"/>
        <v>-</v>
      </c>
      <c r="AP406" s="121" t="str">
        <f t="shared" si="84"/>
        <v>-</v>
      </c>
      <c r="AQ406" s="121" t="str">
        <f t="shared" si="84"/>
        <v>-</v>
      </c>
      <c r="AR406" s="121" t="str">
        <f t="shared" si="84"/>
        <v>-</v>
      </c>
      <c r="AS406" s="121" t="str">
        <f t="shared" si="84"/>
        <v>-</v>
      </c>
      <c r="AT406" s="121" t="str">
        <f t="shared" si="84"/>
        <v>-</v>
      </c>
      <c r="AU406" s="121" t="str">
        <f t="shared" si="84"/>
        <v>-</v>
      </c>
      <c r="AV406" s="121" t="str">
        <f t="shared" si="84"/>
        <v>-</v>
      </c>
      <c r="AW406" s="121" t="str">
        <f t="shared" si="84"/>
        <v>-</v>
      </c>
      <c r="AX406" s="121" t="str">
        <f t="shared" si="84"/>
        <v>-</v>
      </c>
      <c r="AY406" s="121" t="str">
        <f t="shared" si="88"/>
        <v>-</v>
      </c>
      <c r="AZ406" s="121" t="str">
        <f t="shared" si="88"/>
        <v>-</v>
      </c>
      <c r="BA406" s="121" t="str">
        <f t="shared" si="88"/>
        <v>-</v>
      </c>
      <c r="BB406" s="121" t="str">
        <f t="shared" si="88"/>
        <v>-</v>
      </c>
      <c r="BC406" s="121" t="str">
        <f t="shared" si="88"/>
        <v>-</v>
      </c>
      <c r="BD406" s="121" t="str">
        <f t="shared" si="88"/>
        <v>-</v>
      </c>
      <c r="BE406" s="121" t="str">
        <f t="shared" si="88"/>
        <v>-</v>
      </c>
      <c r="BF406" s="121" t="str">
        <f t="shared" si="88"/>
        <v>-</v>
      </c>
      <c r="BG406" s="121" t="str">
        <f t="shared" si="88"/>
        <v>-</v>
      </c>
      <c r="BH406" s="122"/>
      <c r="BI406" s="119"/>
      <c r="BM406" s="381"/>
      <c r="BP406" s="225"/>
    </row>
    <row r="407" spans="1:68" s="46" customFormat="1">
      <c r="A407" s="120">
        <f t="shared" si="85"/>
        <v>15</v>
      </c>
      <c r="B407" s="121" t="str">
        <f t="shared" ref="B407:BG413" si="89">IF(B310="-","-",ABS(B310-$BI310))</f>
        <v>-</v>
      </c>
      <c r="C407" s="121" t="str">
        <f t="shared" si="89"/>
        <v>-</v>
      </c>
      <c r="D407" s="121" t="str">
        <f t="shared" si="89"/>
        <v>-</v>
      </c>
      <c r="E407" s="121">
        <f t="shared" si="89"/>
        <v>1.6153848153852817</v>
      </c>
      <c r="F407" s="121">
        <f t="shared" si="89"/>
        <v>1.3846151846147183</v>
      </c>
      <c r="G407" s="121" t="str">
        <f t="shared" si="89"/>
        <v>-</v>
      </c>
      <c r="H407" s="121" t="str">
        <f t="shared" si="89"/>
        <v>-</v>
      </c>
      <c r="I407" s="121">
        <f t="shared" si="89"/>
        <v>0.38461518461471833</v>
      </c>
      <c r="J407" s="121" t="str">
        <f t="shared" si="89"/>
        <v>-</v>
      </c>
      <c r="K407" s="121" t="str">
        <f t="shared" si="89"/>
        <v>-</v>
      </c>
      <c r="L407" s="121" t="str">
        <f t="shared" si="89"/>
        <v>-</v>
      </c>
      <c r="M407" s="121" t="str">
        <f t="shared" si="89"/>
        <v>-</v>
      </c>
      <c r="N407" s="121" t="str">
        <f t="shared" si="89"/>
        <v>-</v>
      </c>
      <c r="O407" s="121" t="str">
        <f t="shared" si="89"/>
        <v>-</v>
      </c>
      <c r="P407" s="121" t="str">
        <f t="shared" si="89"/>
        <v>-</v>
      </c>
      <c r="Q407" s="121" t="str">
        <f t="shared" si="89"/>
        <v>-</v>
      </c>
      <c r="R407" s="121" t="str">
        <f t="shared" si="89"/>
        <v>-</v>
      </c>
      <c r="S407" s="121">
        <f t="shared" si="89"/>
        <v>2.3846151846147183</v>
      </c>
      <c r="T407" s="121" t="str">
        <f t="shared" si="89"/>
        <v>-</v>
      </c>
      <c r="U407" s="121" t="str">
        <f t="shared" si="89"/>
        <v>-</v>
      </c>
      <c r="V407" s="121" t="str">
        <f t="shared" si="89"/>
        <v>-</v>
      </c>
      <c r="W407" s="121" t="str">
        <f t="shared" si="89"/>
        <v>-</v>
      </c>
      <c r="X407" s="121">
        <f t="shared" si="89"/>
        <v>1.6153848153852817</v>
      </c>
      <c r="Y407" s="121" t="str">
        <f t="shared" si="89"/>
        <v>-</v>
      </c>
      <c r="Z407" s="121">
        <f t="shared" si="89"/>
        <v>0.38461518461471833</v>
      </c>
      <c r="AA407" s="121" t="str">
        <f t="shared" si="89"/>
        <v>-</v>
      </c>
      <c r="AB407" s="121" t="str">
        <f t="shared" si="89"/>
        <v>-</v>
      </c>
      <c r="AC407" s="121" t="str">
        <f t="shared" si="89"/>
        <v>-</v>
      </c>
      <c r="AD407" s="121" t="str">
        <f t="shared" si="89"/>
        <v>-</v>
      </c>
      <c r="AE407" s="121">
        <f t="shared" si="89"/>
        <v>0.61538481538528167</v>
      </c>
      <c r="AF407" s="121" t="str">
        <f t="shared" si="83"/>
        <v>-</v>
      </c>
      <c r="AG407" s="121" t="str">
        <f t="shared" si="83"/>
        <v>-</v>
      </c>
      <c r="AH407" s="121" t="str">
        <f t="shared" si="83"/>
        <v>-</v>
      </c>
      <c r="AI407" s="121" t="str">
        <f t="shared" si="83"/>
        <v>-</v>
      </c>
      <c r="AJ407" s="121">
        <f t="shared" si="83"/>
        <v>1.6153848153852817</v>
      </c>
      <c r="AK407" s="121">
        <f t="shared" si="83"/>
        <v>1.6153848153852817</v>
      </c>
      <c r="AL407" s="121">
        <f t="shared" si="83"/>
        <v>2.6153848153852817</v>
      </c>
      <c r="AM407" s="121" t="str">
        <f t="shared" si="83"/>
        <v>-</v>
      </c>
      <c r="AN407" s="121">
        <f t="shared" si="83"/>
        <v>0.38461518461471833</v>
      </c>
      <c r="AO407" s="121" t="str">
        <f t="shared" si="89"/>
        <v>-</v>
      </c>
      <c r="AP407" s="121" t="str">
        <f t="shared" si="84"/>
        <v>-</v>
      </c>
      <c r="AQ407" s="121" t="str">
        <f t="shared" si="84"/>
        <v>-</v>
      </c>
      <c r="AR407" s="121" t="str">
        <f t="shared" si="84"/>
        <v>-</v>
      </c>
      <c r="AS407" s="121" t="str">
        <f t="shared" si="84"/>
        <v>-</v>
      </c>
      <c r="AT407" s="121" t="str">
        <f t="shared" si="84"/>
        <v>-</v>
      </c>
      <c r="AU407" s="121" t="str">
        <f t="shared" si="84"/>
        <v>-</v>
      </c>
      <c r="AV407" s="121" t="str">
        <f t="shared" si="84"/>
        <v>-</v>
      </c>
      <c r="AW407" s="121" t="str">
        <f t="shared" si="84"/>
        <v>-</v>
      </c>
      <c r="AX407" s="121" t="str">
        <f t="shared" si="84"/>
        <v>-</v>
      </c>
      <c r="AY407" s="121" t="str">
        <f t="shared" si="89"/>
        <v>-</v>
      </c>
      <c r="AZ407" s="121" t="str">
        <f t="shared" si="89"/>
        <v>-</v>
      </c>
      <c r="BA407" s="121">
        <f t="shared" si="89"/>
        <v>1.3846151846147183</v>
      </c>
      <c r="BB407" s="121" t="str">
        <f t="shared" si="89"/>
        <v>-</v>
      </c>
      <c r="BC407" s="121" t="str">
        <f t="shared" si="89"/>
        <v>-</v>
      </c>
      <c r="BD407" s="121" t="str">
        <f t="shared" si="89"/>
        <v>-</v>
      </c>
      <c r="BE407" s="121">
        <f t="shared" si="89"/>
        <v>3.3846151846147183</v>
      </c>
      <c r="BF407" s="121" t="str">
        <f t="shared" si="89"/>
        <v>-</v>
      </c>
      <c r="BG407" s="121" t="str">
        <f t="shared" si="89"/>
        <v>-</v>
      </c>
      <c r="BH407" s="122"/>
      <c r="BI407" s="119"/>
      <c r="BM407" s="381"/>
      <c r="BP407" s="225"/>
    </row>
    <row r="408" spans="1:68" s="46" customFormat="1">
      <c r="A408" s="120">
        <f t="shared" si="85"/>
        <v>16</v>
      </c>
      <c r="B408" s="121" t="str">
        <f t="shared" si="89"/>
        <v>-</v>
      </c>
      <c r="C408" s="121" t="str">
        <f t="shared" si="89"/>
        <v>-</v>
      </c>
      <c r="D408" s="121" t="str">
        <f t="shared" si="89"/>
        <v>-</v>
      </c>
      <c r="E408" s="121">
        <f t="shared" si="89"/>
        <v>2.0714285714291965</v>
      </c>
      <c r="F408" s="121">
        <f t="shared" si="89"/>
        <v>1.0714285714291965</v>
      </c>
      <c r="G408" s="121" t="str">
        <f t="shared" si="89"/>
        <v>-</v>
      </c>
      <c r="H408" s="121" t="str">
        <f t="shared" si="89"/>
        <v>-</v>
      </c>
      <c r="I408" s="121">
        <f t="shared" si="89"/>
        <v>0.92857142857080355</v>
      </c>
      <c r="J408" s="121" t="str">
        <f t="shared" si="89"/>
        <v>-</v>
      </c>
      <c r="K408" s="121" t="str">
        <f t="shared" si="89"/>
        <v>-</v>
      </c>
      <c r="L408" s="121" t="str">
        <f t="shared" si="89"/>
        <v>-</v>
      </c>
      <c r="M408" s="121" t="str">
        <f t="shared" si="89"/>
        <v>-</v>
      </c>
      <c r="N408" s="121" t="str">
        <f t="shared" si="89"/>
        <v>-</v>
      </c>
      <c r="O408" s="121" t="str">
        <f t="shared" si="89"/>
        <v>-</v>
      </c>
      <c r="P408" s="121" t="str">
        <f t="shared" si="89"/>
        <v>-</v>
      </c>
      <c r="Q408" s="121" t="str">
        <f t="shared" si="89"/>
        <v>-</v>
      </c>
      <c r="R408" s="121" t="str">
        <f t="shared" si="89"/>
        <v>-</v>
      </c>
      <c r="S408" s="121">
        <f t="shared" si="89"/>
        <v>0.92857142857080355</v>
      </c>
      <c r="T408" s="121" t="str">
        <f t="shared" si="89"/>
        <v>-</v>
      </c>
      <c r="U408" s="121" t="str">
        <f t="shared" si="89"/>
        <v>-</v>
      </c>
      <c r="V408" s="121" t="str">
        <f t="shared" si="89"/>
        <v>-</v>
      </c>
      <c r="W408" s="121" t="str">
        <f t="shared" si="89"/>
        <v>-</v>
      </c>
      <c r="X408" s="121">
        <f t="shared" si="89"/>
        <v>0.92857142857080355</v>
      </c>
      <c r="Y408" s="121" t="str">
        <f t="shared" si="89"/>
        <v>-</v>
      </c>
      <c r="Z408" s="121">
        <f t="shared" si="89"/>
        <v>0.92857142857080355</v>
      </c>
      <c r="AA408" s="121" t="str">
        <f t="shared" si="89"/>
        <v>-</v>
      </c>
      <c r="AB408" s="121" t="str">
        <f t="shared" si="89"/>
        <v>-</v>
      </c>
      <c r="AC408" s="121" t="str">
        <f t="shared" si="89"/>
        <v>-</v>
      </c>
      <c r="AD408" s="121" t="str">
        <f t="shared" si="89"/>
        <v>-</v>
      </c>
      <c r="AE408" s="121">
        <f t="shared" si="89"/>
        <v>1.0714285714291965</v>
      </c>
      <c r="AF408" s="121" t="str">
        <f t="shared" si="83"/>
        <v>-</v>
      </c>
      <c r="AG408" s="121" t="str">
        <f t="shared" si="83"/>
        <v>-</v>
      </c>
      <c r="AH408" s="121" t="str">
        <f t="shared" si="83"/>
        <v>-</v>
      </c>
      <c r="AI408" s="121" t="str">
        <f t="shared" si="83"/>
        <v>-</v>
      </c>
      <c r="AJ408" s="121">
        <f t="shared" si="83"/>
        <v>1.0714285714291965</v>
      </c>
      <c r="AK408" s="121">
        <f t="shared" si="83"/>
        <v>7.1428571429196452E-2</v>
      </c>
      <c r="AL408" s="121">
        <f t="shared" si="83"/>
        <v>7.1428571429196452E-2</v>
      </c>
      <c r="AM408" s="121" t="str">
        <f t="shared" si="83"/>
        <v>-</v>
      </c>
      <c r="AN408" s="121">
        <f t="shared" si="83"/>
        <v>7.1428571429196452E-2</v>
      </c>
      <c r="AO408" s="121" t="str">
        <f t="shared" si="89"/>
        <v>-</v>
      </c>
      <c r="AP408" s="121" t="str">
        <f t="shared" si="84"/>
        <v>-</v>
      </c>
      <c r="AQ408" s="121" t="str">
        <f t="shared" si="84"/>
        <v>-</v>
      </c>
      <c r="AR408" s="121" t="str">
        <f t="shared" si="84"/>
        <v>-</v>
      </c>
      <c r="AS408" s="121" t="str">
        <f t="shared" si="84"/>
        <v>-</v>
      </c>
      <c r="AT408" s="121" t="str">
        <f t="shared" si="84"/>
        <v>-</v>
      </c>
      <c r="AU408" s="121" t="str">
        <f t="shared" si="84"/>
        <v>-</v>
      </c>
      <c r="AV408" s="121" t="str">
        <f t="shared" si="84"/>
        <v>-</v>
      </c>
      <c r="AW408" s="121" t="str">
        <f t="shared" si="84"/>
        <v>-</v>
      </c>
      <c r="AX408" s="121" t="str">
        <f t="shared" si="84"/>
        <v>-</v>
      </c>
      <c r="AY408" s="121" t="str">
        <f t="shared" si="89"/>
        <v>-</v>
      </c>
      <c r="AZ408" s="121" t="str">
        <f t="shared" si="89"/>
        <v>-</v>
      </c>
      <c r="BA408" s="121">
        <f t="shared" si="89"/>
        <v>0.92857142857080355</v>
      </c>
      <c r="BB408" s="121" t="str">
        <f t="shared" si="89"/>
        <v>-</v>
      </c>
      <c r="BC408" s="121">
        <f t="shared" si="89"/>
        <v>7.1428571429196452E-2</v>
      </c>
      <c r="BD408" s="121" t="str">
        <f t="shared" si="89"/>
        <v>-</v>
      </c>
      <c r="BE408" s="121">
        <f t="shared" si="89"/>
        <v>0.92857142857080355</v>
      </c>
      <c r="BF408" s="121" t="str">
        <f t="shared" si="89"/>
        <v>-</v>
      </c>
      <c r="BG408" s="121" t="str">
        <f t="shared" si="89"/>
        <v>-</v>
      </c>
      <c r="BH408" s="122"/>
      <c r="BI408" s="119"/>
      <c r="BM408" s="381"/>
      <c r="BP408" s="225"/>
    </row>
    <row r="409" spans="1:68" s="46" customFormat="1">
      <c r="A409" s="120">
        <f t="shared" si="85"/>
        <v>17</v>
      </c>
      <c r="B409" s="121" t="str">
        <f t="shared" si="89"/>
        <v>-</v>
      </c>
      <c r="C409" s="121" t="str">
        <f t="shared" si="89"/>
        <v>-</v>
      </c>
      <c r="D409" s="121" t="str">
        <f t="shared" si="89"/>
        <v>-</v>
      </c>
      <c r="E409" s="121" t="str">
        <f t="shared" si="89"/>
        <v>-</v>
      </c>
      <c r="F409" s="121" t="str">
        <f t="shared" si="89"/>
        <v>-</v>
      </c>
      <c r="G409" s="121" t="str">
        <f t="shared" si="89"/>
        <v>-</v>
      </c>
      <c r="H409" s="121" t="str">
        <f t="shared" si="89"/>
        <v>-</v>
      </c>
      <c r="I409" s="121" t="str">
        <f t="shared" si="89"/>
        <v>-</v>
      </c>
      <c r="J409" s="121" t="str">
        <f t="shared" si="89"/>
        <v>-</v>
      </c>
      <c r="K409" s="121" t="str">
        <f t="shared" si="89"/>
        <v>-</v>
      </c>
      <c r="L409" s="121" t="str">
        <f t="shared" si="89"/>
        <v>-</v>
      </c>
      <c r="M409" s="121" t="str">
        <f t="shared" si="89"/>
        <v>-</v>
      </c>
      <c r="N409" s="121" t="str">
        <f t="shared" si="89"/>
        <v>-</v>
      </c>
      <c r="O409" s="121" t="str">
        <f t="shared" si="89"/>
        <v>-</v>
      </c>
      <c r="P409" s="121" t="str">
        <f t="shared" si="89"/>
        <v>-</v>
      </c>
      <c r="Q409" s="121" t="str">
        <f t="shared" si="89"/>
        <v>-</v>
      </c>
      <c r="R409" s="121" t="str">
        <f t="shared" si="89"/>
        <v>-</v>
      </c>
      <c r="S409" s="121" t="str">
        <f t="shared" si="89"/>
        <v>-</v>
      </c>
      <c r="T409" s="121" t="str">
        <f t="shared" si="89"/>
        <v>-</v>
      </c>
      <c r="U409" s="121" t="str">
        <f t="shared" si="89"/>
        <v>-</v>
      </c>
      <c r="V409" s="121" t="str">
        <f t="shared" si="89"/>
        <v>-</v>
      </c>
      <c r="W409" s="121" t="str">
        <f t="shared" si="89"/>
        <v>-</v>
      </c>
      <c r="X409" s="121" t="str">
        <f t="shared" si="89"/>
        <v>-</v>
      </c>
      <c r="Y409" s="121" t="str">
        <f t="shared" si="89"/>
        <v>-</v>
      </c>
      <c r="Z409" s="121" t="str">
        <f t="shared" si="89"/>
        <v>-</v>
      </c>
      <c r="AA409" s="121" t="str">
        <f t="shared" si="89"/>
        <v>-</v>
      </c>
      <c r="AB409" s="121" t="str">
        <f t="shared" si="89"/>
        <v>-</v>
      </c>
      <c r="AC409" s="121" t="str">
        <f t="shared" si="89"/>
        <v>-</v>
      </c>
      <c r="AD409" s="121" t="str">
        <f t="shared" si="89"/>
        <v>-</v>
      </c>
      <c r="AE409" s="121" t="str">
        <f t="shared" si="89"/>
        <v>-</v>
      </c>
      <c r="AF409" s="121" t="str">
        <f t="shared" si="83"/>
        <v>-</v>
      </c>
      <c r="AG409" s="121" t="str">
        <f t="shared" si="83"/>
        <v>-</v>
      </c>
      <c r="AH409" s="121" t="str">
        <f t="shared" si="83"/>
        <v>-</v>
      </c>
      <c r="AI409" s="121" t="str">
        <f t="shared" si="83"/>
        <v>-</v>
      </c>
      <c r="AJ409" s="121" t="str">
        <f t="shared" si="83"/>
        <v>-</v>
      </c>
      <c r="AK409" s="121" t="str">
        <f t="shared" si="83"/>
        <v>-</v>
      </c>
      <c r="AL409" s="121" t="str">
        <f t="shared" si="83"/>
        <v>-</v>
      </c>
      <c r="AM409" s="121" t="str">
        <f t="shared" si="83"/>
        <v>-</v>
      </c>
      <c r="AN409" s="121" t="str">
        <f t="shared" si="83"/>
        <v>-</v>
      </c>
      <c r="AO409" s="121" t="str">
        <f t="shared" si="89"/>
        <v>-</v>
      </c>
      <c r="AP409" s="121" t="str">
        <f t="shared" si="84"/>
        <v>-</v>
      </c>
      <c r="AQ409" s="121" t="str">
        <f t="shared" si="84"/>
        <v>-</v>
      </c>
      <c r="AR409" s="121" t="str">
        <f t="shared" si="84"/>
        <v>-</v>
      </c>
      <c r="AS409" s="121" t="str">
        <f t="shared" si="84"/>
        <v>-</v>
      </c>
      <c r="AT409" s="121" t="str">
        <f t="shared" si="84"/>
        <v>-</v>
      </c>
      <c r="AU409" s="121" t="str">
        <f t="shared" si="84"/>
        <v>-</v>
      </c>
      <c r="AV409" s="121" t="str">
        <f t="shared" si="84"/>
        <v>-</v>
      </c>
      <c r="AW409" s="121" t="str">
        <f t="shared" si="84"/>
        <v>-</v>
      </c>
      <c r="AX409" s="121" t="str">
        <f t="shared" si="84"/>
        <v>-</v>
      </c>
      <c r="AY409" s="121" t="str">
        <f t="shared" si="89"/>
        <v>-</v>
      </c>
      <c r="AZ409" s="121" t="str">
        <f t="shared" si="89"/>
        <v>-</v>
      </c>
      <c r="BA409" s="121" t="str">
        <f t="shared" si="89"/>
        <v>-</v>
      </c>
      <c r="BB409" s="121" t="str">
        <f t="shared" si="89"/>
        <v>-</v>
      </c>
      <c r="BC409" s="121" t="str">
        <f t="shared" si="89"/>
        <v>-</v>
      </c>
      <c r="BD409" s="121" t="str">
        <f t="shared" si="89"/>
        <v>-</v>
      </c>
      <c r="BE409" s="121" t="str">
        <f t="shared" si="89"/>
        <v>-</v>
      </c>
      <c r="BF409" s="121" t="str">
        <f t="shared" si="89"/>
        <v>-</v>
      </c>
      <c r="BG409" s="121" t="str">
        <f t="shared" si="89"/>
        <v>-</v>
      </c>
      <c r="BH409" s="122"/>
      <c r="BI409" s="119"/>
      <c r="BM409" s="381"/>
      <c r="BP409" s="225"/>
    </row>
    <row r="410" spans="1:68" s="46" customFormat="1">
      <c r="A410" s="120">
        <f t="shared" si="85"/>
        <v>18</v>
      </c>
      <c r="B410" s="121" t="str">
        <f t="shared" si="89"/>
        <v>-</v>
      </c>
      <c r="C410" s="121" t="str">
        <f t="shared" si="89"/>
        <v>-</v>
      </c>
      <c r="D410" s="121" t="str">
        <f t="shared" si="89"/>
        <v>-</v>
      </c>
      <c r="E410" s="121" t="str">
        <f t="shared" si="89"/>
        <v>-</v>
      </c>
      <c r="F410" s="121" t="str">
        <f t="shared" si="89"/>
        <v>-</v>
      </c>
      <c r="G410" s="121" t="str">
        <f t="shared" si="89"/>
        <v>-</v>
      </c>
      <c r="H410" s="121" t="str">
        <f t="shared" si="89"/>
        <v>-</v>
      </c>
      <c r="I410" s="121" t="str">
        <f t="shared" si="89"/>
        <v>-</v>
      </c>
      <c r="J410" s="121" t="str">
        <f t="shared" si="89"/>
        <v>-</v>
      </c>
      <c r="K410" s="121" t="str">
        <f t="shared" si="89"/>
        <v>-</v>
      </c>
      <c r="L410" s="121" t="str">
        <f t="shared" si="89"/>
        <v>-</v>
      </c>
      <c r="M410" s="121" t="str">
        <f t="shared" si="89"/>
        <v>-</v>
      </c>
      <c r="N410" s="121" t="str">
        <f t="shared" si="89"/>
        <v>-</v>
      </c>
      <c r="O410" s="121" t="str">
        <f t="shared" si="89"/>
        <v>-</v>
      </c>
      <c r="P410" s="121" t="str">
        <f t="shared" si="89"/>
        <v>-</v>
      </c>
      <c r="Q410" s="121" t="str">
        <f t="shared" si="89"/>
        <v>-</v>
      </c>
      <c r="R410" s="121" t="str">
        <f t="shared" si="89"/>
        <v>-</v>
      </c>
      <c r="S410" s="121" t="str">
        <f t="shared" si="89"/>
        <v>-</v>
      </c>
      <c r="T410" s="121" t="str">
        <f t="shared" si="89"/>
        <v>-</v>
      </c>
      <c r="U410" s="121" t="str">
        <f t="shared" si="89"/>
        <v>-</v>
      </c>
      <c r="V410" s="121" t="str">
        <f t="shared" si="89"/>
        <v>-</v>
      </c>
      <c r="W410" s="121" t="str">
        <f t="shared" si="89"/>
        <v>-</v>
      </c>
      <c r="X410" s="121" t="str">
        <f t="shared" si="89"/>
        <v>-</v>
      </c>
      <c r="Y410" s="121" t="str">
        <f t="shared" si="89"/>
        <v>-</v>
      </c>
      <c r="Z410" s="121" t="str">
        <f t="shared" si="89"/>
        <v>-</v>
      </c>
      <c r="AA410" s="121" t="str">
        <f t="shared" si="89"/>
        <v>-</v>
      </c>
      <c r="AB410" s="121" t="str">
        <f t="shared" si="89"/>
        <v>-</v>
      </c>
      <c r="AC410" s="121" t="str">
        <f t="shared" si="89"/>
        <v>-</v>
      </c>
      <c r="AD410" s="121" t="str">
        <f t="shared" si="89"/>
        <v>-</v>
      </c>
      <c r="AE410" s="121" t="str">
        <f t="shared" si="89"/>
        <v>-</v>
      </c>
      <c r="AF410" s="121" t="str">
        <f t="shared" si="83"/>
        <v>-</v>
      </c>
      <c r="AG410" s="121" t="str">
        <f t="shared" si="83"/>
        <v>-</v>
      </c>
      <c r="AH410" s="121" t="str">
        <f t="shared" si="83"/>
        <v>-</v>
      </c>
      <c r="AI410" s="121" t="str">
        <f t="shared" si="83"/>
        <v>-</v>
      </c>
      <c r="AJ410" s="121" t="str">
        <f t="shared" si="83"/>
        <v>-</v>
      </c>
      <c r="AK410" s="121" t="str">
        <f t="shared" si="83"/>
        <v>-</v>
      </c>
      <c r="AL410" s="121" t="str">
        <f t="shared" si="83"/>
        <v>-</v>
      </c>
      <c r="AM410" s="121" t="str">
        <f t="shared" si="83"/>
        <v>-</v>
      </c>
      <c r="AN410" s="121" t="str">
        <f t="shared" si="83"/>
        <v>-</v>
      </c>
      <c r="AO410" s="121" t="str">
        <f t="shared" si="89"/>
        <v>-</v>
      </c>
      <c r="AP410" s="121" t="str">
        <f t="shared" si="84"/>
        <v>-</v>
      </c>
      <c r="AQ410" s="121" t="str">
        <f t="shared" si="84"/>
        <v>-</v>
      </c>
      <c r="AR410" s="121" t="str">
        <f t="shared" si="84"/>
        <v>-</v>
      </c>
      <c r="AS410" s="121" t="str">
        <f t="shared" si="84"/>
        <v>-</v>
      </c>
      <c r="AT410" s="121" t="str">
        <f t="shared" si="84"/>
        <v>-</v>
      </c>
      <c r="AU410" s="121" t="str">
        <f t="shared" si="84"/>
        <v>-</v>
      </c>
      <c r="AV410" s="121" t="str">
        <f t="shared" si="84"/>
        <v>-</v>
      </c>
      <c r="AW410" s="121" t="str">
        <f t="shared" si="84"/>
        <v>-</v>
      </c>
      <c r="AX410" s="121" t="str">
        <f t="shared" si="84"/>
        <v>-</v>
      </c>
      <c r="AY410" s="121" t="str">
        <f t="shared" si="89"/>
        <v>-</v>
      </c>
      <c r="AZ410" s="121" t="str">
        <f t="shared" si="89"/>
        <v>-</v>
      </c>
      <c r="BA410" s="121" t="str">
        <f t="shared" si="89"/>
        <v>-</v>
      </c>
      <c r="BB410" s="121" t="str">
        <f t="shared" si="89"/>
        <v>-</v>
      </c>
      <c r="BC410" s="121" t="str">
        <f t="shared" si="89"/>
        <v>-</v>
      </c>
      <c r="BD410" s="121" t="str">
        <f t="shared" si="89"/>
        <v>-</v>
      </c>
      <c r="BE410" s="121" t="str">
        <f t="shared" si="89"/>
        <v>-</v>
      </c>
      <c r="BF410" s="121" t="str">
        <f t="shared" si="89"/>
        <v>-</v>
      </c>
      <c r="BG410" s="121" t="str">
        <f t="shared" si="89"/>
        <v>-</v>
      </c>
      <c r="BH410" s="122"/>
      <c r="BI410" s="119"/>
      <c r="BM410" s="381"/>
      <c r="BP410" s="225"/>
    </row>
    <row r="411" spans="1:68" s="46" customFormat="1">
      <c r="A411" s="120">
        <f t="shared" si="85"/>
        <v>19</v>
      </c>
      <c r="B411" s="121" t="str">
        <f t="shared" si="89"/>
        <v>-</v>
      </c>
      <c r="C411" s="121" t="str">
        <f t="shared" si="89"/>
        <v>-</v>
      </c>
      <c r="D411" s="121" t="str">
        <f t="shared" si="89"/>
        <v>-</v>
      </c>
      <c r="E411" s="121" t="str">
        <f t="shared" si="89"/>
        <v>-</v>
      </c>
      <c r="F411" s="121" t="str">
        <f t="shared" si="89"/>
        <v>-</v>
      </c>
      <c r="G411" s="121" t="str">
        <f t="shared" si="89"/>
        <v>-</v>
      </c>
      <c r="H411" s="121" t="str">
        <f t="shared" si="89"/>
        <v>-</v>
      </c>
      <c r="I411" s="121" t="str">
        <f t="shared" si="89"/>
        <v>-</v>
      </c>
      <c r="J411" s="121" t="str">
        <f t="shared" si="89"/>
        <v>-</v>
      </c>
      <c r="K411" s="121" t="str">
        <f t="shared" si="89"/>
        <v>-</v>
      </c>
      <c r="L411" s="121" t="str">
        <f t="shared" si="89"/>
        <v>-</v>
      </c>
      <c r="M411" s="121" t="str">
        <f t="shared" si="89"/>
        <v>-</v>
      </c>
      <c r="N411" s="121" t="str">
        <f t="shared" si="89"/>
        <v>-</v>
      </c>
      <c r="O411" s="121" t="str">
        <f t="shared" si="89"/>
        <v>-</v>
      </c>
      <c r="P411" s="121" t="str">
        <f t="shared" si="89"/>
        <v>-</v>
      </c>
      <c r="Q411" s="121" t="str">
        <f t="shared" si="89"/>
        <v>-</v>
      </c>
      <c r="R411" s="121" t="str">
        <f t="shared" si="89"/>
        <v>-</v>
      </c>
      <c r="S411" s="121" t="str">
        <f t="shared" si="89"/>
        <v>-</v>
      </c>
      <c r="T411" s="121" t="str">
        <f t="shared" si="89"/>
        <v>-</v>
      </c>
      <c r="U411" s="121" t="str">
        <f t="shared" si="89"/>
        <v>-</v>
      </c>
      <c r="V411" s="121" t="str">
        <f t="shared" si="89"/>
        <v>-</v>
      </c>
      <c r="W411" s="121" t="str">
        <f t="shared" si="89"/>
        <v>-</v>
      </c>
      <c r="X411" s="121" t="str">
        <f t="shared" si="89"/>
        <v>-</v>
      </c>
      <c r="Y411" s="121" t="str">
        <f t="shared" si="89"/>
        <v>-</v>
      </c>
      <c r="Z411" s="121" t="str">
        <f t="shared" si="89"/>
        <v>-</v>
      </c>
      <c r="AA411" s="121" t="str">
        <f t="shared" si="89"/>
        <v>-</v>
      </c>
      <c r="AB411" s="121" t="str">
        <f t="shared" si="89"/>
        <v>-</v>
      </c>
      <c r="AC411" s="121" t="str">
        <f t="shared" si="89"/>
        <v>-</v>
      </c>
      <c r="AD411" s="121" t="str">
        <f t="shared" si="89"/>
        <v>-</v>
      </c>
      <c r="AE411" s="121" t="str">
        <f t="shared" si="89"/>
        <v>-</v>
      </c>
      <c r="AF411" s="121" t="str">
        <f t="shared" si="83"/>
        <v>-</v>
      </c>
      <c r="AG411" s="121" t="str">
        <f t="shared" si="83"/>
        <v>-</v>
      </c>
      <c r="AH411" s="121" t="str">
        <f t="shared" si="83"/>
        <v>-</v>
      </c>
      <c r="AI411" s="121" t="str">
        <f t="shared" si="83"/>
        <v>-</v>
      </c>
      <c r="AJ411" s="121" t="str">
        <f t="shared" si="83"/>
        <v>-</v>
      </c>
      <c r="AK411" s="121" t="str">
        <f t="shared" si="83"/>
        <v>-</v>
      </c>
      <c r="AL411" s="121" t="str">
        <f t="shared" si="83"/>
        <v>-</v>
      </c>
      <c r="AM411" s="121" t="str">
        <f t="shared" si="83"/>
        <v>-</v>
      </c>
      <c r="AN411" s="121" t="str">
        <f t="shared" si="83"/>
        <v>-</v>
      </c>
      <c r="AO411" s="121" t="str">
        <f t="shared" si="89"/>
        <v>-</v>
      </c>
      <c r="AP411" s="121" t="str">
        <f t="shared" si="84"/>
        <v>-</v>
      </c>
      <c r="AQ411" s="121" t="str">
        <f t="shared" si="84"/>
        <v>-</v>
      </c>
      <c r="AR411" s="121" t="str">
        <f t="shared" si="84"/>
        <v>-</v>
      </c>
      <c r="AS411" s="121" t="str">
        <f t="shared" si="84"/>
        <v>-</v>
      </c>
      <c r="AT411" s="121" t="str">
        <f t="shared" si="84"/>
        <v>-</v>
      </c>
      <c r="AU411" s="121" t="str">
        <f t="shared" si="84"/>
        <v>-</v>
      </c>
      <c r="AV411" s="121" t="str">
        <f t="shared" si="84"/>
        <v>-</v>
      </c>
      <c r="AW411" s="121" t="str">
        <f t="shared" si="84"/>
        <v>-</v>
      </c>
      <c r="AX411" s="121" t="str">
        <f t="shared" si="84"/>
        <v>-</v>
      </c>
      <c r="AY411" s="121" t="str">
        <f t="shared" si="89"/>
        <v>-</v>
      </c>
      <c r="AZ411" s="121" t="str">
        <f t="shared" si="89"/>
        <v>-</v>
      </c>
      <c r="BA411" s="121" t="str">
        <f t="shared" si="89"/>
        <v>-</v>
      </c>
      <c r="BB411" s="121" t="str">
        <f t="shared" si="89"/>
        <v>-</v>
      </c>
      <c r="BC411" s="121" t="str">
        <f t="shared" si="89"/>
        <v>-</v>
      </c>
      <c r="BD411" s="121" t="str">
        <f t="shared" si="89"/>
        <v>-</v>
      </c>
      <c r="BE411" s="121" t="str">
        <f t="shared" si="89"/>
        <v>-</v>
      </c>
      <c r="BF411" s="121" t="str">
        <f t="shared" si="89"/>
        <v>-</v>
      </c>
      <c r="BG411" s="121" t="str">
        <f t="shared" si="89"/>
        <v>-</v>
      </c>
      <c r="BH411" s="122"/>
      <c r="BI411" s="119"/>
      <c r="BM411" s="381"/>
      <c r="BP411" s="225"/>
    </row>
    <row r="412" spans="1:68" s="46" customFormat="1">
      <c r="A412" s="120">
        <f t="shared" si="85"/>
        <v>20</v>
      </c>
      <c r="B412" s="121" t="str">
        <f t="shared" si="89"/>
        <v>-</v>
      </c>
      <c r="C412" s="121" t="str">
        <f t="shared" si="89"/>
        <v>-</v>
      </c>
      <c r="D412" s="121" t="str">
        <f t="shared" si="89"/>
        <v>-</v>
      </c>
      <c r="E412" s="121" t="str">
        <f t="shared" si="89"/>
        <v>-</v>
      </c>
      <c r="F412" s="121" t="str">
        <f t="shared" si="89"/>
        <v>-</v>
      </c>
      <c r="G412" s="121" t="str">
        <f t="shared" si="89"/>
        <v>-</v>
      </c>
      <c r="H412" s="121" t="str">
        <f t="shared" si="89"/>
        <v>-</v>
      </c>
      <c r="I412" s="121" t="str">
        <f t="shared" si="89"/>
        <v>-</v>
      </c>
      <c r="J412" s="121" t="str">
        <f t="shared" si="89"/>
        <v>-</v>
      </c>
      <c r="K412" s="121" t="str">
        <f t="shared" si="89"/>
        <v>-</v>
      </c>
      <c r="L412" s="121" t="str">
        <f t="shared" si="89"/>
        <v>-</v>
      </c>
      <c r="M412" s="121" t="str">
        <f t="shared" si="89"/>
        <v>-</v>
      </c>
      <c r="N412" s="121" t="str">
        <f t="shared" si="89"/>
        <v>-</v>
      </c>
      <c r="O412" s="121" t="str">
        <f t="shared" si="89"/>
        <v>-</v>
      </c>
      <c r="P412" s="121" t="str">
        <f t="shared" si="89"/>
        <v>-</v>
      </c>
      <c r="Q412" s="121" t="str">
        <f t="shared" si="89"/>
        <v>-</v>
      </c>
      <c r="R412" s="121" t="str">
        <f t="shared" si="89"/>
        <v>-</v>
      </c>
      <c r="S412" s="121" t="str">
        <f t="shared" si="89"/>
        <v>-</v>
      </c>
      <c r="T412" s="121" t="str">
        <f t="shared" si="89"/>
        <v>-</v>
      </c>
      <c r="U412" s="121" t="str">
        <f t="shared" si="89"/>
        <v>-</v>
      </c>
      <c r="V412" s="121" t="str">
        <f t="shared" si="89"/>
        <v>-</v>
      </c>
      <c r="W412" s="121" t="str">
        <f t="shared" si="89"/>
        <v>-</v>
      </c>
      <c r="X412" s="121" t="str">
        <f t="shared" si="89"/>
        <v>-</v>
      </c>
      <c r="Y412" s="121" t="str">
        <f t="shared" si="89"/>
        <v>-</v>
      </c>
      <c r="Z412" s="121" t="str">
        <f t="shared" si="89"/>
        <v>-</v>
      </c>
      <c r="AA412" s="121" t="str">
        <f t="shared" si="89"/>
        <v>-</v>
      </c>
      <c r="AB412" s="121" t="str">
        <f t="shared" si="89"/>
        <v>-</v>
      </c>
      <c r="AC412" s="121" t="str">
        <f t="shared" si="89"/>
        <v>-</v>
      </c>
      <c r="AD412" s="121" t="str">
        <f t="shared" si="89"/>
        <v>-</v>
      </c>
      <c r="AE412" s="121" t="str">
        <f t="shared" si="89"/>
        <v>-</v>
      </c>
      <c r="AF412" s="121" t="str">
        <f t="shared" si="83"/>
        <v>-</v>
      </c>
      <c r="AG412" s="121" t="str">
        <f t="shared" si="83"/>
        <v>-</v>
      </c>
      <c r="AH412" s="121" t="str">
        <f t="shared" si="83"/>
        <v>-</v>
      </c>
      <c r="AI412" s="121" t="str">
        <f t="shared" si="83"/>
        <v>-</v>
      </c>
      <c r="AJ412" s="121" t="str">
        <f t="shared" si="83"/>
        <v>-</v>
      </c>
      <c r="AK412" s="121" t="str">
        <f t="shared" si="83"/>
        <v>-</v>
      </c>
      <c r="AL412" s="121" t="str">
        <f t="shared" si="83"/>
        <v>-</v>
      </c>
      <c r="AM412" s="121" t="str">
        <f t="shared" si="83"/>
        <v>-</v>
      </c>
      <c r="AN412" s="121" t="str">
        <f t="shared" si="83"/>
        <v>-</v>
      </c>
      <c r="AO412" s="121" t="str">
        <f t="shared" si="89"/>
        <v>-</v>
      </c>
      <c r="AP412" s="121" t="str">
        <f t="shared" si="84"/>
        <v>-</v>
      </c>
      <c r="AQ412" s="121" t="str">
        <f t="shared" si="84"/>
        <v>-</v>
      </c>
      <c r="AR412" s="121" t="str">
        <f t="shared" si="84"/>
        <v>-</v>
      </c>
      <c r="AS412" s="121" t="str">
        <f t="shared" si="84"/>
        <v>-</v>
      </c>
      <c r="AT412" s="121" t="str">
        <f t="shared" si="84"/>
        <v>-</v>
      </c>
      <c r="AU412" s="121" t="str">
        <f t="shared" si="84"/>
        <v>-</v>
      </c>
      <c r="AV412" s="121" t="str">
        <f t="shared" si="84"/>
        <v>-</v>
      </c>
      <c r="AW412" s="121" t="str">
        <f t="shared" si="84"/>
        <v>-</v>
      </c>
      <c r="AX412" s="121" t="str">
        <f t="shared" si="84"/>
        <v>-</v>
      </c>
      <c r="AY412" s="121" t="str">
        <f t="shared" si="89"/>
        <v>-</v>
      </c>
      <c r="AZ412" s="121" t="str">
        <f t="shared" si="89"/>
        <v>-</v>
      </c>
      <c r="BA412" s="121" t="str">
        <f t="shared" si="89"/>
        <v>-</v>
      </c>
      <c r="BB412" s="121" t="str">
        <f t="shared" si="89"/>
        <v>-</v>
      </c>
      <c r="BC412" s="121" t="str">
        <f t="shared" si="89"/>
        <v>-</v>
      </c>
      <c r="BD412" s="121" t="str">
        <f t="shared" si="89"/>
        <v>-</v>
      </c>
      <c r="BE412" s="121" t="str">
        <f t="shared" si="89"/>
        <v>-</v>
      </c>
      <c r="BF412" s="121" t="str">
        <f t="shared" si="89"/>
        <v>-</v>
      </c>
      <c r="BG412" s="121" t="str">
        <f t="shared" si="89"/>
        <v>-</v>
      </c>
      <c r="BH412" s="122"/>
      <c r="BI412" s="119"/>
      <c r="BM412" s="381"/>
      <c r="BP412" s="225"/>
    </row>
    <row r="413" spans="1:68" s="46" customFormat="1">
      <c r="A413" s="120">
        <f t="shared" si="85"/>
        <v>21</v>
      </c>
      <c r="B413" s="121" t="str">
        <f t="shared" si="89"/>
        <v>-</v>
      </c>
      <c r="C413" s="121" t="str">
        <f t="shared" si="89"/>
        <v>-</v>
      </c>
      <c r="D413" s="121" t="str">
        <f t="shared" si="89"/>
        <v>-</v>
      </c>
      <c r="E413" s="121" t="str">
        <f t="shared" si="89"/>
        <v>-</v>
      </c>
      <c r="F413" s="121" t="str">
        <f t="shared" si="89"/>
        <v>-</v>
      </c>
      <c r="G413" s="121" t="str">
        <f t="shared" si="89"/>
        <v>-</v>
      </c>
      <c r="H413" s="121" t="str">
        <f t="shared" si="89"/>
        <v>-</v>
      </c>
      <c r="I413" s="121" t="str">
        <f t="shared" si="89"/>
        <v>-</v>
      </c>
      <c r="J413" s="121" t="str">
        <f t="shared" si="89"/>
        <v>-</v>
      </c>
      <c r="K413" s="121" t="str">
        <f t="shared" si="89"/>
        <v>-</v>
      </c>
      <c r="L413" s="121" t="str">
        <f t="shared" si="89"/>
        <v>-</v>
      </c>
      <c r="M413" s="121" t="str">
        <f t="shared" si="89"/>
        <v>-</v>
      </c>
      <c r="N413" s="121" t="str">
        <f t="shared" si="89"/>
        <v>-</v>
      </c>
      <c r="O413" s="121" t="str">
        <f t="shared" si="89"/>
        <v>-</v>
      </c>
      <c r="P413" s="121" t="str">
        <f t="shared" si="89"/>
        <v>-</v>
      </c>
      <c r="Q413" s="121" t="str">
        <f t="shared" ref="Q413:BG413" si="90">IF(Q316="-","-",ABS(Q316-$BI316))</f>
        <v>-</v>
      </c>
      <c r="R413" s="121" t="str">
        <f t="shared" si="90"/>
        <v>-</v>
      </c>
      <c r="S413" s="121" t="str">
        <f t="shared" si="90"/>
        <v>-</v>
      </c>
      <c r="T413" s="121" t="str">
        <f t="shared" si="90"/>
        <v>-</v>
      </c>
      <c r="U413" s="121" t="str">
        <f t="shared" si="90"/>
        <v>-</v>
      </c>
      <c r="V413" s="121" t="str">
        <f t="shared" si="90"/>
        <v>-</v>
      </c>
      <c r="W413" s="121" t="str">
        <f t="shared" si="90"/>
        <v>-</v>
      </c>
      <c r="X413" s="121" t="str">
        <f t="shared" si="90"/>
        <v>-</v>
      </c>
      <c r="Y413" s="121" t="str">
        <f t="shared" si="90"/>
        <v>-</v>
      </c>
      <c r="Z413" s="121" t="str">
        <f t="shared" si="90"/>
        <v>-</v>
      </c>
      <c r="AA413" s="121" t="str">
        <f t="shared" si="90"/>
        <v>-</v>
      </c>
      <c r="AB413" s="121" t="str">
        <f t="shared" si="90"/>
        <v>-</v>
      </c>
      <c r="AC413" s="121" t="str">
        <f t="shared" si="90"/>
        <v>-</v>
      </c>
      <c r="AD413" s="121" t="str">
        <f t="shared" si="90"/>
        <v>-</v>
      </c>
      <c r="AE413" s="121" t="str">
        <f t="shared" si="90"/>
        <v>-</v>
      </c>
      <c r="AF413" s="121" t="str">
        <f t="shared" si="83"/>
        <v>-</v>
      </c>
      <c r="AG413" s="121" t="str">
        <f t="shared" si="83"/>
        <v>-</v>
      </c>
      <c r="AH413" s="121" t="str">
        <f t="shared" si="83"/>
        <v>-</v>
      </c>
      <c r="AI413" s="121" t="str">
        <f t="shared" si="83"/>
        <v>-</v>
      </c>
      <c r="AJ413" s="121" t="str">
        <f t="shared" si="83"/>
        <v>-</v>
      </c>
      <c r="AK413" s="121" t="str">
        <f t="shared" si="83"/>
        <v>-</v>
      </c>
      <c r="AL413" s="121" t="str">
        <f t="shared" si="83"/>
        <v>-</v>
      </c>
      <c r="AM413" s="121" t="str">
        <f t="shared" si="83"/>
        <v>-</v>
      </c>
      <c r="AN413" s="121" t="str">
        <f t="shared" si="83"/>
        <v>-</v>
      </c>
      <c r="AO413" s="121" t="str">
        <f t="shared" si="90"/>
        <v>-</v>
      </c>
      <c r="AP413" s="121" t="str">
        <f t="shared" si="84"/>
        <v>-</v>
      </c>
      <c r="AQ413" s="121" t="str">
        <f t="shared" si="84"/>
        <v>-</v>
      </c>
      <c r="AR413" s="121" t="str">
        <f t="shared" si="84"/>
        <v>-</v>
      </c>
      <c r="AS413" s="121" t="str">
        <f t="shared" si="84"/>
        <v>-</v>
      </c>
      <c r="AT413" s="121" t="str">
        <f t="shared" si="84"/>
        <v>-</v>
      </c>
      <c r="AU413" s="121" t="str">
        <f t="shared" si="84"/>
        <v>-</v>
      </c>
      <c r="AV413" s="121" t="str">
        <f t="shared" si="84"/>
        <v>-</v>
      </c>
      <c r="AW413" s="121" t="str">
        <f t="shared" si="84"/>
        <v>-</v>
      </c>
      <c r="AX413" s="121" t="str">
        <f t="shared" si="84"/>
        <v>-</v>
      </c>
      <c r="AY413" s="121" t="str">
        <f t="shared" si="90"/>
        <v>-</v>
      </c>
      <c r="AZ413" s="121" t="str">
        <f t="shared" si="90"/>
        <v>-</v>
      </c>
      <c r="BA413" s="121" t="str">
        <f t="shared" si="90"/>
        <v>-</v>
      </c>
      <c r="BB413" s="121" t="str">
        <f t="shared" si="90"/>
        <v>-</v>
      </c>
      <c r="BC413" s="121" t="str">
        <f t="shared" si="90"/>
        <v>-</v>
      </c>
      <c r="BD413" s="121" t="str">
        <f t="shared" si="90"/>
        <v>-</v>
      </c>
      <c r="BE413" s="121" t="str">
        <f t="shared" si="90"/>
        <v>-</v>
      </c>
      <c r="BF413" s="121" t="str">
        <f t="shared" si="90"/>
        <v>-</v>
      </c>
      <c r="BG413" s="121" t="str">
        <f t="shared" si="90"/>
        <v>-</v>
      </c>
      <c r="BH413" s="122"/>
      <c r="BI413" s="119"/>
      <c r="BM413" s="381"/>
      <c r="BP413" s="225"/>
    </row>
    <row r="414" spans="1:68" s="46" customFormat="1">
      <c r="A414" s="120">
        <f t="shared" si="85"/>
        <v>22</v>
      </c>
      <c r="B414" s="121" t="str">
        <f t="shared" ref="B414:BG420" si="91">IF(B317="-","-",ABS(B317-$BI317))</f>
        <v>-</v>
      </c>
      <c r="C414" s="121" t="str">
        <f t="shared" si="91"/>
        <v>-</v>
      </c>
      <c r="D414" s="121" t="str">
        <f t="shared" si="91"/>
        <v>-</v>
      </c>
      <c r="E414" s="121" t="str">
        <f t="shared" si="91"/>
        <v>-</v>
      </c>
      <c r="F414" s="121" t="str">
        <f t="shared" si="91"/>
        <v>-</v>
      </c>
      <c r="G414" s="121" t="str">
        <f t="shared" si="91"/>
        <v>-</v>
      </c>
      <c r="H414" s="121" t="str">
        <f t="shared" si="91"/>
        <v>-</v>
      </c>
      <c r="I414" s="121" t="str">
        <f t="shared" si="91"/>
        <v>-</v>
      </c>
      <c r="J414" s="121" t="str">
        <f t="shared" si="91"/>
        <v>-</v>
      </c>
      <c r="K414" s="121" t="str">
        <f t="shared" si="91"/>
        <v>-</v>
      </c>
      <c r="L414" s="121" t="str">
        <f t="shared" si="91"/>
        <v>-</v>
      </c>
      <c r="M414" s="121" t="str">
        <f t="shared" si="91"/>
        <v>-</v>
      </c>
      <c r="N414" s="121" t="str">
        <f t="shared" si="91"/>
        <v>-</v>
      </c>
      <c r="O414" s="121" t="str">
        <f t="shared" si="91"/>
        <v>-</v>
      </c>
      <c r="P414" s="121" t="str">
        <f t="shared" si="91"/>
        <v>-</v>
      </c>
      <c r="Q414" s="121" t="str">
        <f t="shared" si="91"/>
        <v>-</v>
      </c>
      <c r="R414" s="121" t="str">
        <f t="shared" si="91"/>
        <v>-</v>
      </c>
      <c r="S414" s="121" t="str">
        <f t="shared" si="91"/>
        <v>-</v>
      </c>
      <c r="T414" s="121" t="str">
        <f t="shared" si="91"/>
        <v>-</v>
      </c>
      <c r="U414" s="121" t="str">
        <f t="shared" si="91"/>
        <v>-</v>
      </c>
      <c r="V414" s="121" t="str">
        <f t="shared" si="91"/>
        <v>-</v>
      </c>
      <c r="W414" s="121" t="str">
        <f t="shared" si="91"/>
        <v>-</v>
      </c>
      <c r="X414" s="121" t="str">
        <f t="shared" si="91"/>
        <v>-</v>
      </c>
      <c r="Y414" s="121" t="str">
        <f t="shared" si="91"/>
        <v>-</v>
      </c>
      <c r="Z414" s="121" t="str">
        <f t="shared" si="91"/>
        <v>-</v>
      </c>
      <c r="AA414" s="121" t="str">
        <f t="shared" si="91"/>
        <v>-</v>
      </c>
      <c r="AB414" s="121" t="str">
        <f t="shared" si="91"/>
        <v>-</v>
      </c>
      <c r="AC414" s="121" t="str">
        <f t="shared" si="91"/>
        <v>-</v>
      </c>
      <c r="AD414" s="121" t="str">
        <f t="shared" si="91"/>
        <v>-</v>
      </c>
      <c r="AE414" s="121" t="str">
        <f t="shared" si="91"/>
        <v>-</v>
      </c>
      <c r="AF414" s="121" t="str">
        <f t="shared" si="83"/>
        <v>-</v>
      </c>
      <c r="AG414" s="121" t="str">
        <f t="shared" si="83"/>
        <v>-</v>
      </c>
      <c r="AH414" s="121" t="str">
        <f t="shared" si="83"/>
        <v>-</v>
      </c>
      <c r="AI414" s="121" t="str">
        <f t="shared" si="83"/>
        <v>-</v>
      </c>
      <c r="AJ414" s="121" t="str">
        <f t="shared" si="83"/>
        <v>-</v>
      </c>
      <c r="AK414" s="121" t="str">
        <f t="shared" si="83"/>
        <v>-</v>
      </c>
      <c r="AL414" s="121" t="str">
        <f t="shared" si="83"/>
        <v>-</v>
      </c>
      <c r="AM414" s="121" t="str">
        <f t="shared" si="83"/>
        <v>-</v>
      </c>
      <c r="AN414" s="121" t="str">
        <f t="shared" si="83"/>
        <v>-</v>
      </c>
      <c r="AO414" s="121" t="str">
        <f t="shared" si="91"/>
        <v>-</v>
      </c>
      <c r="AP414" s="121" t="str">
        <f t="shared" si="84"/>
        <v>-</v>
      </c>
      <c r="AQ414" s="121" t="str">
        <f t="shared" si="84"/>
        <v>-</v>
      </c>
      <c r="AR414" s="121" t="str">
        <f t="shared" si="84"/>
        <v>-</v>
      </c>
      <c r="AS414" s="121" t="str">
        <f t="shared" si="84"/>
        <v>-</v>
      </c>
      <c r="AT414" s="121" t="str">
        <f t="shared" si="84"/>
        <v>-</v>
      </c>
      <c r="AU414" s="121" t="str">
        <f t="shared" si="84"/>
        <v>-</v>
      </c>
      <c r="AV414" s="121" t="str">
        <f t="shared" si="84"/>
        <v>-</v>
      </c>
      <c r="AW414" s="121" t="str">
        <f t="shared" si="84"/>
        <v>-</v>
      </c>
      <c r="AX414" s="121" t="str">
        <f t="shared" si="84"/>
        <v>-</v>
      </c>
      <c r="AY414" s="121" t="str">
        <f t="shared" si="91"/>
        <v>-</v>
      </c>
      <c r="AZ414" s="121" t="str">
        <f t="shared" si="91"/>
        <v>-</v>
      </c>
      <c r="BA414" s="121" t="str">
        <f t="shared" si="91"/>
        <v>-</v>
      </c>
      <c r="BB414" s="121" t="str">
        <f t="shared" si="91"/>
        <v>-</v>
      </c>
      <c r="BC414" s="121" t="str">
        <f t="shared" si="91"/>
        <v>-</v>
      </c>
      <c r="BD414" s="121" t="str">
        <f t="shared" si="91"/>
        <v>-</v>
      </c>
      <c r="BE414" s="121" t="str">
        <f t="shared" si="91"/>
        <v>-</v>
      </c>
      <c r="BF414" s="121" t="str">
        <f t="shared" si="91"/>
        <v>-</v>
      </c>
      <c r="BG414" s="121" t="str">
        <f t="shared" si="91"/>
        <v>-</v>
      </c>
      <c r="BH414" s="122"/>
      <c r="BI414" s="119"/>
      <c r="BM414" s="381"/>
      <c r="BP414" s="225"/>
    </row>
    <row r="415" spans="1:68" s="46" customFormat="1">
      <c r="A415" s="120">
        <f t="shared" si="85"/>
        <v>23</v>
      </c>
      <c r="B415" s="121" t="str">
        <f t="shared" si="91"/>
        <v>-</v>
      </c>
      <c r="C415" s="121" t="str">
        <f t="shared" si="91"/>
        <v>-</v>
      </c>
      <c r="D415" s="121" t="str">
        <f t="shared" si="91"/>
        <v>-</v>
      </c>
      <c r="E415" s="121" t="str">
        <f t="shared" si="91"/>
        <v>-</v>
      </c>
      <c r="F415" s="121" t="str">
        <f t="shared" si="91"/>
        <v>-</v>
      </c>
      <c r="G415" s="121" t="str">
        <f t="shared" si="91"/>
        <v>-</v>
      </c>
      <c r="H415" s="121" t="str">
        <f t="shared" si="91"/>
        <v>-</v>
      </c>
      <c r="I415" s="121" t="str">
        <f t="shared" si="91"/>
        <v>-</v>
      </c>
      <c r="J415" s="121" t="str">
        <f t="shared" si="91"/>
        <v>-</v>
      </c>
      <c r="K415" s="121" t="str">
        <f t="shared" si="91"/>
        <v>-</v>
      </c>
      <c r="L415" s="121" t="str">
        <f t="shared" si="91"/>
        <v>-</v>
      </c>
      <c r="M415" s="121" t="str">
        <f t="shared" si="91"/>
        <v>-</v>
      </c>
      <c r="N415" s="121" t="str">
        <f t="shared" si="91"/>
        <v>-</v>
      </c>
      <c r="O415" s="121" t="str">
        <f t="shared" si="91"/>
        <v>-</v>
      </c>
      <c r="P415" s="121" t="str">
        <f t="shared" si="91"/>
        <v>-</v>
      </c>
      <c r="Q415" s="121" t="str">
        <f t="shared" si="91"/>
        <v>-</v>
      </c>
      <c r="R415" s="121" t="str">
        <f t="shared" si="91"/>
        <v>-</v>
      </c>
      <c r="S415" s="121" t="str">
        <f t="shared" si="91"/>
        <v>-</v>
      </c>
      <c r="T415" s="121" t="str">
        <f t="shared" si="91"/>
        <v>-</v>
      </c>
      <c r="U415" s="121" t="str">
        <f t="shared" si="91"/>
        <v>-</v>
      </c>
      <c r="V415" s="121" t="str">
        <f t="shared" si="91"/>
        <v>-</v>
      </c>
      <c r="W415" s="121" t="str">
        <f t="shared" si="91"/>
        <v>-</v>
      </c>
      <c r="X415" s="121" t="str">
        <f t="shared" si="91"/>
        <v>-</v>
      </c>
      <c r="Y415" s="121" t="str">
        <f t="shared" si="91"/>
        <v>-</v>
      </c>
      <c r="Z415" s="121" t="str">
        <f t="shared" si="91"/>
        <v>-</v>
      </c>
      <c r="AA415" s="121" t="str">
        <f t="shared" si="91"/>
        <v>-</v>
      </c>
      <c r="AB415" s="121" t="str">
        <f t="shared" si="91"/>
        <v>-</v>
      </c>
      <c r="AC415" s="121" t="str">
        <f t="shared" si="91"/>
        <v>-</v>
      </c>
      <c r="AD415" s="121" t="str">
        <f t="shared" si="91"/>
        <v>-</v>
      </c>
      <c r="AE415" s="121" t="str">
        <f t="shared" si="91"/>
        <v>-</v>
      </c>
      <c r="AF415" s="121" t="str">
        <f t="shared" si="83"/>
        <v>-</v>
      </c>
      <c r="AG415" s="121" t="str">
        <f t="shared" si="83"/>
        <v>-</v>
      </c>
      <c r="AH415" s="121" t="str">
        <f t="shared" si="83"/>
        <v>-</v>
      </c>
      <c r="AI415" s="121" t="str">
        <f t="shared" si="83"/>
        <v>-</v>
      </c>
      <c r="AJ415" s="121" t="str">
        <f t="shared" si="83"/>
        <v>-</v>
      </c>
      <c r="AK415" s="121" t="str">
        <f t="shared" si="83"/>
        <v>-</v>
      </c>
      <c r="AL415" s="121" t="str">
        <f t="shared" si="83"/>
        <v>-</v>
      </c>
      <c r="AM415" s="121" t="str">
        <f t="shared" si="83"/>
        <v>-</v>
      </c>
      <c r="AN415" s="121" t="str">
        <f t="shared" si="83"/>
        <v>-</v>
      </c>
      <c r="AO415" s="121" t="str">
        <f t="shared" si="91"/>
        <v>-</v>
      </c>
      <c r="AP415" s="121" t="str">
        <f t="shared" si="84"/>
        <v>-</v>
      </c>
      <c r="AQ415" s="121" t="str">
        <f t="shared" si="84"/>
        <v>-</v>
      </c>
      <c r="AR415" s="121" t="str">
        <f t="shared" si="84"/>
        <v>-</v>
      </c>
      <c r="AS415" s="121" t="str">
        <f t="shared" si="84"/>
        <v>-</v>
      </c>
      <c r="AT415" s="121" t="str">
        <f t="shared" si="84"/>
        <v>-</v>
      </c>
      <c r="AU415" s="121" t="str">
        <f t="shared" si="84"/>
        <v>-</v>
      </c>
      <c r="AV415" s="121" t="str">
        <f t="shared" si="84"/>
        <v>-</v>
      </c>
      <c r="AW415" s="121" t="str">
        <f t="shared" si="84"/>
        <v>-</v>
      </c>
      <c r="AX415" s="121" t="str">
        <f t="shared" si="84"/>
        <v>-</v>
      </c>
      <c r="AY415" s="121" t="str">
        <f t="shared" si="91"/>
        <v>-</v>
      </c>
      <c r="AZ415" s="121" t="str">
        <f t="shared" si="91"/>
        <v>-</v>
      </c>
      <c r="BA415" s="121" t="str">
        <f t="shared" si="91"/>
        <v>-</v>
      </c>
      <c r="BB415" s="121" t="str">
        <f t="shared" si="91"/>
        <v>-</v>
      </c>
      <c r="BC415" s="121" t="str">
        <f t="shared" si="91"/>
        <v>-</v>
      </c>
      <c r="BD415" s="121" t="str">
        <f t="shared" si="91"/>
        <v>-</v>
      </c>
      <c r="BE415" s="121" t="str">
        <f t="shared" si="91"/>
        <v>-</v>
      </c>
      <c r="BF415" s="121" t="str">
        <f t="shared" si="91"/>
        <v>-</v>
      </c>
      <c r="BG415" s="121" t="str">
        <f t="shared" si="91"/>
        <v>-</v>
      </c>
      <c r="BH415" s="122"/>
      <c r="BI415" s="119"/>
      <c r="BM415" s="381"/>
      <c r="BP415" s="225"/>
    </row>
    <row r="416" spans="1:68" s="46" customFormat="1">
      <c r="A416" s="120">
        <f t="shared" si="85"/>
        <v>24</v>
      </c>
      <c r="B416" s="121" t="str">
        <f t="shared" si="91"/>
        <v>-</v>
      </c>
      <c r="C416" s="121" t="str">
        <f t="shared" si="91"/>
        <v>-</v>
      </c>
      <c r="D416" s="121" t="str">
        <f t="shared" si="91"/>
        <v>-</v>
      </c>
      <c r="E416" s="121" t="str">
        <f t="shared" si="91"/>
        <v>-</v>
      </c>
      <c r="F416" s="121" t="str">
        <f t="shared" si="91"/>
        <v>-</v>
      </c>
      <c r="G416" s="121" t="str">
        <f t="shared" si="91"/>
        <v>-</v>
      </c>
      <c r="H416" s="121" t="str">
        <f t="shared" si="91"/>
        <v>-</v>
      </c>
      <c r="I416" s="121" t="str">
        <f t="shared" si="91"/>
        <v>-</v>
      </c>
      <c r="J416" s="121" t="str">
        <f t="shared" si="91"/>
        <v>-</v>
      </c>
      <c r="K416" s="121" t="str">
        <f t="shared" si="91"/>
        <v>-</v>
      </c>
      <c r="L416" s="121" t="str">
        <f t="shared" si="91"/>
        <v>-</v>
      </c>
      <c r="M416" s="121" t="str">
        <f t="shared" si="91"/>
        <v>-</v>
      </c>
      <c r="N416" s="121" t="str">
        <f t="shared" si="91"/>
        <v>-</v>
      </c>
      <c r="O416" s="121" t="str">
        <f t="shared" si="91"/>
        <v>-</v>
      </c>
      <c r="P416" s="121" t="str">
        <f t="shared" si="91"/>
        <v>-</v>
      </c>
      <c r="Q416" s="121" t="str">
        <f t="shared" si="91"/>
        <v>-</v>
      </c>
      <c r="R416" s="121" t="str">
        <f t="shared" si="91"/>
        <v>-</v>
      </c>
      <c r="S416" s="121" t="str">
        <f t="shared" si="91"/>
        <v>-</v>
      </c>
      <c r="T416" s="121" t="str">
        <f t="shared" si="91"/>
        <v>-</v>
      </c>
      <c r="U416" s="121" t="str">
        <f t="shared" si="91"/>
        <v>-</v>
      </c>
      <c r="V416" s="121" t="str">
        <f t="shared" si="91"/>
        <v>-</v>
      </c>
      <c r="W416" s="121" t="str">
        <f t="shared" si="91"/>
        <v>-</v>
      </c>
      <c r="X416" s="121" t="str">
        <f t="shared" si="91"/>
        <v>-</v>
      </c>
      <c r="Y416" s="121" t="str">
        <f t="shared" si="91"/>
        <v>-</v>
      </c>
      <c r="Z416" s="121" t="str">
        <f t="shared" si="91"/>
        <v>-</v>
      </c>
      <c r="AA416" s="121" t="str">
        <f t="shared" si="91"/>
        <v>-</v>
      </c>
      <c r="AB416" s="121" t="str">
        <f t="shared" si="91"/>
        <v>-</v>
      </c>
      <c r="AC416" s="121" t="str">
        <f t="shared" si="91"/>
        <v>-</v>
      </c>
      <c r="AD416" s="121" t="str">
        <f t="shared" si="91"/>
        <v>-</v>
      </c>
      <c r="AE416" s="121" t="str">
        <f t="shared" si="91"/>
        <v>-</v>
      </c>
      <c r="AF416" s="121" t="str">
        <f t="shared" si="83"/>
        <v>-</v>
      </c>
      <c r="AG416" s="121" t="str">
        <f t="shared" si="83"/>
        <v>-</v>
      </c>
      <c r="AH416" s="121" t="str">
        <f t="shared" si="83"/>
        <v>-</v>
      </c>
      <c r="AI416" s="121" t="str">
        <f t="shared" si="83"/>
        <v>-</v>
      </c>
      <c r="AJ416" s="121" t="str">
        <f t="shared" si="83"/>
        <v>-</v>
      </c>
      <c r="AK416" s="121" t="str">
        <f t="shared" si="83"/>
        <v>-</v>
      </c>
      <c r="AL416" s="121" t="str">
        <f t="shared" si="83"/>
        <v>-</v>
      </c>
      <c r="AM416" s="121" t="str">
        <f t="shared" si="83"/>
        <v>-</v>
      </c>
      <c r="AN416" s="121" t="str">
        <f t="shared" si="83"/>
        <v>-</v>
      </c>
      <c r="AO416" s="121" t="str">
        <f t="shared" si="91"/>
        <v>-</v>
      </c>
      <c r="AP416" s="121" t="str">
        <f t="shared" si="84"/>
        <v>-</v>
      </c>
      <c r="AQ416" s="121" t="str">
        <f t="shared" si="84"/>
        <v>-</v>
      </c>
      <c r="AR416" s="121" t="str">
        <f t="shared" si="84"/>
        <v>-</v>
      </c>
      <c r="AS416" s="121" t="str">
        <f t="shared" si="84"/>
        <v>-</v>
      </c>
      <c r="AT416" s="121" t="str">
        <f t="shared" si="84"/>
        <v>-</v>
      </c>
      <c r="AU416" s="121" t="str">
        <f t="shared" si="84"/>
        <v>-</v>
      </c>
      <c r="AV416" s="121" t="str">
        <f t="shared" si="84"/>
        <v>-</v>
      </c>
      <c r="AW416" s="121" t="str">
        <f t="shared" si="84"/>
        <v>-</v>
      </c>
      <c r="AX416" s="121" t="str">
        <f t="shared" si="84"/>
        <v>-</v>
      </c>
      <c r="AY416" s="121" t="str">
        <f t="shared" si="91"/>
        <v>-</v>
      </c>
      <c r="AZ416" s="121" t="str">
        <f t="shared" si="91"/>
        <v>-</v>
      </c>
      <c r="BA416" s="121" t="str">
        <f t="shared" si="91"/>
        <v>-</v>
      </c>
      <c r="BB416" s="121" t="str">
        <f t="shared" si="91"/>
        <v>-</v>
      </c>
      <c r="BC416" s="121" t="str">
        <f t="shared" si="91"/>
        <v>-</v>
      </c>
      <c r="BD416" s="121" t="str">
        <f t="shared" si="91"/>
        <v>-</v>
      </c>
      <c r="BE416" s="121" t="str">
        <f t="shared" si="91"/>
        <v>-</v>
      </c>
      <c r="BF416" s="121" t="str">
        <f t="shared" si="91"/>
        <v>-</v>
      </c>
      <c r="BG416" s="121" t="str">
        <f t="shared" si="91"/>
        <v>-</v>
      </c>
      <c r="BH416" s="122"/>
      <c r="BI416" s="119"/>
      <c r="BM416" s="381"/>
      <c r="BP416" s="225"/>
    </row>
    <row r="417" spans="1:68" s="46" customFormat="1">
      <c r="A417" s="120">
        <f t="shared" si="85"/>
        <v>25</v>
      </c>
      <c r="B417" s="121" t="str">
        <f t="shared" si="91"/>
        <v>-</v>
      </c>
      <c r="C417" s="121" t="str">
        <f t="shared" si="91"/>
        <v>-</v>
      </c>
      <c r="D417" s="121" t="str">
        <f t="shared" si="91"/>
        <v>-</v>
      </c>
      <c r="E417" s="121">
        <f t="shared" si="91"/>
        <v>1.2307685307688292</v>
      </c>
      <c r="F417" s="121">
        <f t="shared" si="91"/>
        <v>0.23076853076882919</v>
      </c>
      <c r="G417" s="121" t="str">
        <f t="shared" si="91"/>
        <v>-</v>
      </c>
      <c r="H417" s="121" t="str">
        <f t="shared" si="91"/>
        <v>-</v>
      </c>
      <c r="I417" s="121" t="str">
        <f t="shared" si="91"/>
        <v>-</v>
      </c>
      <c r="J417" s="121" t="str">
        <f t="shared" si="91"/>
        <v>-</v>
      </c>
      <c r="K417" s="121" t="str">
        <f t="shared" si="91"/>
        <v>-</v>
      </c>
      <c r="L417" s="121" t="str">
        <f t="shared" si="91"/>
        <v>-</v>
      </c>
      <c r="M417" s="121" t="str">
        <f t="shared" si="91"/>
        <v>-</v>
      </c>
      <c r="N417" s="121" t="str">
        <f t="shared" si="91"/>
        <v>-</v>
      </c>
      <c r="O417" s="121" t="str">
        <f t="shared" si="91"/>
        <v>-</v>
      </c>
      <c r="P417" s="121" t="str">
        <f t="shared" si="91"/>
        <v>-</v>
      </c>
      <c r="Q417" s="121" t="str">
        <f t="shared" si="91"/>
        <v>-</v>
      </c>
      <c r="R417" s="121" t="str">
        <f t="shared" si="91"/>
        <v>-</v>
      </c>
      <c r="S417" s="121">
        <f t="shared" si="91"/>
        <v>3.2307685307688292</v>
      </c>
      <c r="T417" s="121" t="str">
        <f t="shared" si="91"/>
        <v>-</v>
      </c>
      <c r="U417" s="121" t="str">
        <f t="shared" si="91"/>
        <v>-</v>
      </c>
      <c r="V417" s="121" t="str">
        <f t="shared" si="91"/>
        <v>-</v>
      </c>
      <c r="W417" s="121" t="str">
        <f t="shared" si="91"/>
        <v>-</v>
      </c>
      <c r="X417" s="121">
        <f t="shared" si="91"/>
        <v>0.23076853076882919</v>
      </c>
      <c r="Y417" s="121" t="str">
        <f t="shared" si="91"/>
        <v>-</v>
      </c>
      <c r="Z417" s="121">
        <f t="shared" si="91"/>
        <v>0.23076853076882919</v>
      </c>
      <c r="AA417" s="121" t="str">
        <f t="shared" si="91"/>
        <v>-</v>
      </c>
      <c r="AB417" s="121" t="str">
        <f t="shared" si="91"/>
        <v>-</v>
      </c>
      <c r="AC417" s="121" t="str">
        <f t="shared" si="91"/>
        <v>-</v>
      </c>
      <c r="AD417" s="121" t="str">
        <f t="shared" si="91"/>
        <v>-</v>
      </c>
      <c r="AE417" s="121">
        <f t="shared" si="91"/>
        <v>0.76923146923117081</v>
      </c>
      <c r="AF417" s="121" t="str">
        <f t="shared" si="83"/>
        <v>-</v>
      </c>
      <c r="AG417" s="121" t="str">
        <f t="shared" si="83"/>
        <v>-</v>
      </c>
      <c r="AH417" s="121" t="str">
        <f t="shared" si="83"/>
        <v>-</v>
      </c>
      <c r="AI417" s="121" t="str">
        <f t="shared" si="83"/>
        <v>-</v>
      </c>
      <c r="AJ417" s="121" t="str">
        <f t="shared" si="83"/>
        <v>-</v>
      </c>
      <c r="AK417" s="121">
        <f t="shared" si="83"/>
        <v>1.7692314692311708</v>
      </c>
      <c r="AL417" s="121">
        <f t="shared" si="83"/>
        <v>2.7692314692311708</v>
      </c>
      <c r="AM417" s="121" t="str">
        <f t="shared" si="83"/>
        <v>-</v>
      </c>
      <c r="AN417" s="121">
        <f t="shared" si="83"/>
        <v>0.23076853076882919</v>
      </c>
      <c r="AO417" s="121" t="str">
        <f t="shared" si="91"/>
        <v>-</v>
      </c>
      <c r="AP417" s="121" t="str">
        <f t="shared" si="84"/>
        <v>-</v>
      </c>
      <c r="AQ417" s="121" t="str">
        <f t="shared" si="84"/>
        <v>-</v>
      </c>
      <c r="AR417" s="121" t="str">
        <f t="shared" si="84"/>
        <v>-</v>
      </c>
      <c r="AS417" s="121">
        <f t="shared" si="84"/>
        <v>1.2307685307688292</v>
      </c>
      <c r="AT417" s="121" t="str">
        <f t="shared" si="84"/>
        <v>-</v>
      </c>
      <c r="AU417" s="121" t="str">
        <f t="shared" si="84"/>
        <v>-</v>
      </c>
      <c r="AV417" s="121" t="str">
        <f t="shared" si="84"/>
        <v>-</v>
      </c>
      <c r="AW417" s="121" t="str">
        <f t="shared" si="84"/>
        <v>-</v>
      </c>
      <c r="AX417" s="121" t="str">
        <f t="shared" si="84"/>
        <v>-</v>
      </c>
      <c r="AY417" s="121" t="str">
        <f t="shared" si="91"/>
        <v>-</v>
      </c>
      <c r="AZ417" s="121" t="str">
        <f t="shared" si="91"/>
        <v>-</v>
      </c>
      <c r="BA417" s="121">
        <f t="shared" si="91"/>
        <v>2.7692314692311708</v>
      </c>
      <c r="BB417" s="121" t="str">
        <f t="shared" si="91"/>
        <v>-</v>
      </c>
      <c r="BC417" s="121">
        <f t="shared" si="91"/>
        <v>0.23076853076882919</v>
      </c>
      <c r="BD417" s="121" t="str">
        <f t="shared" si="91"/>
        <v>-</v>
      </c>
      <c r="BE417" s="121">
        <f t="shared" si="91"/>
        <v>1.2307685307688292</v>
      </c>
      <c r="BF417" s="121" t="str">
        <f t="shared" si="91"/>
        <v>-</v>
      </c>
      <c r="BG417" s="121" t="str">
        <f t="shared" si="91"/>
        <v>-</v>
      </c>
      <c r="BH417" s="122"/>
      <c r="BI417" s="119"/>
      <c r="BM417" s="381"/>
      <c r="BP417" s="225"/>
    </row>
    <row r="418" spans="1:68" s="46" customFormat="1">
      <c r="A418" s="120">
        <f t="shared" si="85"/>
        <v>26</v>
      </c>
      <c r="B418" s="121" t="str">
        <f t="shared" si="91"/>
        <v>-</v>
      </c>
      <c r="C418" s="121" t="str">
        <f t="shared" si="91"/>
        <v>-</v>
      </c>
      <c r="D418" s="121" t="str">
        <f t="shared" si="91"/>
        <v>-</v>
      </c>
      <c r="E418" s="121" t="str">
        <f t="shared" si="91"/>
        <v>-</v>
      </c>
      <c r="F418" s="121" t="str">
        <f t="shared" si="91"/>
        <v>-</v>
      </c>
      <c r="G418" s="121" t="str">
        <f t="shared" si="91"/>
        <v>-</v>
      </c>
      <c r="H418" s="121" t="str">
        <f t="shared" si="91"/>
        <v>-</v>
      </c>
      <c r="I418" s="121" t="str">
        <f t="shared" si="91"/>
        <v>-</v>
      </c>
      <c r="J418" s="121" t="str">
        <f t="shared" si="91"/>
        <v>-</v>
      </c>
      <c r="K418" s="121" t="str">
        <f t="shared" si="91"/>
        <v>-</v>
      </c>
      <c r="L418" s="121" t="str">
        <f t="shared" si="91"/>
        <v>-</v>
      </c>
      <c r="M418" s="121" t="str">
        <f t="shared" si="91"/>
        <v>-</v>
      </c>
      <c r="N418" s="121" t="str">
        <f t="shared" si="91"/>
        <v>-</v>
      </c>
      <c r="O418" s="121" t="str">
        <f t="shared" si="91"/>
        <v>-</v>
      </c>
      <c r="P418" s="121" t="str">
        <f t="shared" si="91"/>
        <v>-</v>
      </c>
      <c r="Q418" s="121" t="str">
        <f t="shared" si="91"/>
        <v>-</v>
      </c>
      <c r="R418" s="121" t="str">
        <f t="shared" si="91"/>
        <v>-</v>
      </c>
      <c r="S418" s="121" t="str">
        <f t="shared" si="91"/>
        <v>-</v>
      </c>
      <c r="T418" s="121" t="str">
        <f t="shared" si="91"/>
        <v>-</v>
      </c>
      <c r="U418" s="121" t="str">
        <f t="shared" si="91"/>
        <v>-</v>
      </c>
      <c r="V418" s="121" t="str">
        <f t="shared" si="91"/>
        <v>-</v>
      </c>
      <c r="W418" s="121" t="str">
        <f t="shared" si="91"/>
        <v>-</v>
      </c>
      <c r="X418" s="121" t="str">
        <f t="shared" si="91"/>
        <v>-</v>
      </c>
      <c r="Y418" s="121" t="str">
        <f t="shared" si="91"/>
        <v>-</v>
      </c>
      <c r="Z418" s="121" t="str">
        <f t="shared" si="91"/>
        <v>-</v>
      </c>
      <c r="AA418" s="121" t="str">
        <f t="shared" si="91"/>
        <v>-</v>
      </c>
      <c r="AB418" s="121" t="str">
        <f t="shared" si="91"/>
        <v>-</v>
      </c>
      <c r="AC418" s="121" t="str">
        <f t="shared" si="91"/>
        <v>-</v>
      </c>
      <c r="AD418" s="121" t="str">
        <f t="shared" si="91"/>
        <v>-</v>
      </c>
      <c r="AE418" s="121" t="str">
        <f t="shared" si="91"/>
        <v>-</v>
      </c>
      <c r="AF418" s="121" t="str">
        <f t="shared" si="83"/>
        <v>-</v>
      </c>
      <c r="AG418" s="121" t="str">
        <f t="shared" si="83"/>
        <v>-</v>
      </c>
      <c r="AH418" s="121" t="str">
        <f t="shared" si="83"/>
        <v>-</v>
      </c>
      <c r="AI418" s="121" t="str">
        <f t="shared" si="83"/>
        <v>-</v>
      </c>
      <c r="AJ418" s="121" t="str">
        <f t="shared" si="83"/>
        <v>-</v>
      </c>
      <c r="AK418" s="121" t="str">
        <f t="shared" si="83"/>
        <v>-</v>
      </c>
      <c r="AL418" s="121" t="str">
        <f t="shared" si="83"/>
        <v>-</v>
      </c>
      <c r="AM418" s="121" t="str">
        <f t="shared" si="83"/>
        <v>-</v>
      </c>
      <c r="AN418" s="121" t="str">
        <f t="shared" si="83"/>
        <v>-</v>
      </c>
      <c r="AO418" s="121" t="str">
        <f t="shared" si="91"/>
        <v>-</v>
      </c>
      <c r="AP418" s="121" t="str">
        <f t="shared" si="84"/>
        <v>-</v>
      </c>
      <c r="AQ418" s="121" t="str">
        <f t="shared" si="84"/>
        <v>-</v>
      </c>
      <c r="AR418" s="121" t="str">
        <f t="shared" si="84"/>
        <v>-</v>
      </c>
      <c r="AS418" s="121" t="str">
        <f t="shared" si="84"/>
        <v>-</v>
      </c>
      <c r="AT418" s="121" t="str">
        <f t="shared" si="84"/>
        <v>-</v>
      </c>
      <c r="AU418" s="121" t="str">
        <f t="shared" si="84"/>
        <v>-</v>
      </c>
      <c r="AV418" s="121" t="str">
        <f t="shared" si="84"/>
        <v>-</v>
      </c>
      <c r="AW418" s="121" t="str">
        <f t="shared" si="84"/>
        <v>-</v>
      </c>
      <c r="AX418" s="121" t="str">
        <f t="shared" si="84"/>
        <v>-</v>
      </c>
      <c r="AY418" s="121" t="str">
        <f t="shared" si="91"/>
        <v>-</v>
      </c>
      <c r="AZ418" s="121" t="str">
        <f t="shared" si="91"/>
        <v>-</v>
      </c>
      <c r="BA418" s="121" t="str">
        <f t="shared" si="91"/>
        <v>-</v>
      </c>
      <c r="BB418" s="121" t="str">
        <f t="shared" si="91"/>
        <v>-</v>
      </c>
      <c r="BC418" s="121" t="str">
        <f t="shared" si="91"/>
        <v>-</v>
      </c>
      <c r="BD418" s="121" t="str">
        <f t="shared" si="91"/>
        <v>-</v>
      </c>
      <c r="BE418" s="121" t="str">
        <f t="shared" si="91"/>
        <v>-</v>
      </c>
      <c r="BF418" s="121" t="str">
        <f t="shared" si="91"/>
        <v>-</v>
      </c>
      <c r="BG418" s="121" t="str">
        <f t="shared" si="91"/>
        <v>-</v>
      </c>
      <c r="BH418" s="122"/>
      <c r="BI418" s="119"/>
      <c r="BM418" s="381"/>
      <c r="BP418" s="225"/>
    </row>
    <row r="419" spans="1:68" s="46" customFormat="1">
      <c r="A419" s="120">
        <f t="shared" si="85"/>
        <v>27</v>
      </c>
      <c r="B419" s="121" t="str">
        <f t="shared" si="91"/>
        <v>-</v>
      </c>
      <c r="C419" s="121" t="str">
        <f t="shared" si="91"/>
        <v>-</v>
      </c>
      <c r="D419" s="121" t="str">
        <f t="shared" si="91"/>
        <v>-</v>
      </c>
      <c r="E419" s="121" t="str">
        <f t="shared" si="91"/>
        <v>-</v>
      </c>
      <c r="F419" s="121" t="str">
        <f t="shared" si="91"/>
        <v>-</v>
      </c>
      <c r="G419" s="121" t="str">
        <f t="shared" si="91"/>
        <v>-</v>
      </c>
      <c r="H419" s="121" t="str">
        <f t="shared" si="91"/>
        <v>-</v>
      </c>
      <c r="I419" s="121" t="str">
        <f t="shared" si="91"/>
        <v>-</v>
      </c>
      <c r="J419" s="121" t="str">
        <f t="shared" si="91"/>
        <v>-</v>
      </c>
      <c r="K419" s="121" t="str">
        <f t="shared" si="91"/>
        <v>-</v>
      </c>
      <c r="L419" s="121" t="str">
        <f t="shared" si="91"/>
        <v>-</v>
      </c>
      <c r="M419" s="121" t="str">
        <f t="shared" si="91"/>
        <v>-</v>
      </c>
      <c r="N419" s="121" t="str">
        <f t="shared" si="91"/>
        <v>-</v>
      </c>
      <c r="O419" s="121" t="str">
        <f t="shared" si="91"/>
        <v>-</v>
      </c>
      <c r="P419" s="121" t="str">
        <f t="shared" si="91"/>
        <v>-</v>
      </c>
      <c r="Q419" s="121" t="str">
        <f t="shared" si="91"/>
        <v>-</v>
      </c>
      <c r="R419" s="121" t="str">
        <f t="shared" si="91"/>
        <v>-</v>
      </c>
      <c r="S419" s="121" t="str">
        <f t="shared" si="91"/>
        <v>-</v>
      </c>
      <c r="T419" s="121" t="str">
        <f t="shared" si="91"/>
        <v>-</v>
      </c>
      <c r="U419" s="121" t="str">
        <f t="shared" si="91"/>
        <v>-</v>
      </c>
      <c r="V419" s="121" t="str">
        <f t="shared" si="91"/>
        <v>-</v>
      </c>
      <c r="W419" s="121" t="str">
        <f t="shared" si="91"/>
        <v>-</v>
      </c>
      <c r="X419" s="121" t="str">
        <f t="shared" si="91"/>
        <v>-</v>
      </c>
      <c r="Y419" s="121" t="str">
        <f t="shared" si="91"/>
        <v>-</v>
      </c>
      <c r="Z419" s="121" t="str">
        <f t="shared" si="91"/>
        <v>-</v>
      </c>
      <c r="AA419" s="121" t="str">
        <f t="shared" si="91"/>
        <v>-</v>
      </c>
      <c r="AB419" s="121" t="str">
        <f t="shared" si="91"/>
        <v>-</v>
      </c>
      <c r="AC419" s="121" t="str">
        <f t="shared" si="91"/>
        <v>-</v>
      </c>
      <c r="AD419" s="121" t="str">
        <f t="shared" si="91"/>
        <v>-</v>
      </c>
      <c r="AE419" s="121" t="str">
        <f t="shared" si="91"/>
        <v>-</v>
      </c>
      <c r="AF419" s="121" t="str">
        <f t="shared" si="83"/>
        <v>-</v>
      </c>
      <c r="AG419" s="121" t="str">
        <f t="shared" si="83"/>
        <v>-</v>
      </c>
      <c r="AH419" s="121" t="str">
        <f t="shared" si="83"/>
        <v>-</v>
      </c>
      <c r="AI419" s="121" t="str">
        <f t="shared" si="83"/>
        <v>-</v>
      </c>
      <c r="AJ419" s="121" t="str">
        <f t="shared" si="83"/>
        <v>-</v>
      </c>
      <c r="AK419" s="121" t="str">
        <f t="shared" si="83"/>
        <v>-</v>
      </c>
      <c r="AL419" s="121" t="str">
        <f t="shared" si="83"/>
        <v>-</v>
      </c>
      <c r="AM419" s="121" t="str">
        <f t="shared" si="83"/>
        <v>-</v>
      </c>
      <c r="AN419" s="121" t="str">
        <f t="shared" si="83"/>
        <v>-</v>
      </c>
      <c r="AO419" s="121" t="str">
        <f t="shared" si="91"/>
        <v>-</v>
      </c>
      <c r="AP419" s="121" t="str">
        <f t="shared" si="84"/>
        <v>-</v>
      </c>
      <c r="AQ419" s="121" t="str">
        <f t="shared" si="84"/>
        <v>-</v>
      </c>
      <c r="AR419" s="121" t="str">
        <f t="shared" si="84"/>
        <v>-</v>
      </c>
      <c r="AS419" s="121" t="str">
        <f t="shared" si="84"/>
        <v>-</v>
      </c>
      <c r="AT419" s="121" t="str">
        <f t="shared" si="84"/>
        <v>-</v>
      </c>
      <c r="AU419" s="121" t="str">
        <f t="shared" si="84"/>
        <v>-</v>
      </c>
      <c r="AV419" s="121" t="str">
        <f t="shared" si="84"/>
        <v>-</v>
      </c>
      <c r="AW419" s="121" t="str">
        <f t="shared" si="84"/>
        <v>-</v>
      </c>
      <c r="AX419" s="121" t="str">
        <f t="shared" si="84"/>
        <v>-</v>
      </c>
      <c r="AY419" s="121" t="str">
        <f t="shared" si="91"/>
        <v>-</v>
      </c>
      <c r="AZ419" s="121" t="str">
        <f t="shared" si="91"/>
        <v>-</v>
      </c>
      <c r="BA419" s="121" t="str">
        <f t="shared" si="91"/>
        <v>-</v>
      </c>
      <c r="BB419" s="121" t="str">
        <f t="shared" si="91"/>
        <v>-</v>
      </c>
      <c r="BC419" s="121" t="str">
        <f t="shared" si="91"/>
        <v>-</v>
      </c>
      <c r="BD419" s="121" t="str">
        <f t="shared" si="91"/>
        <v>-</v>
      </c>
      <c r="BE419" s="121" t="str">
        <f t="shared" si="91"/>
        <v>-</v>
      </c>
      <c r="BF419" s="121" t="str">
        <f t="shared" si="91"/>
        <v>-</v>
      </c>
      <c r="BG419" s="121" t="str">
        <f t="shared" si="91"/>
        <v>-</v>
      </c>
      <c r="BH419" s="122"/>
      <c r="BI419" s="119"/>
      <c r="BM419" s="381"/>
      <c r="BP419" s="225"/>
    </row>
    <row r="420" spans="1:68" s="46" customFormat="1">
      <c r="A420" s="120">
        <f t="shared" si="85"/>
        <v>28</v>
      </c>
      <c r="B420" s="121" t="str">
        <f t="shared" si="91"/>
        <v>-</v>
      </c>
      <c r="C420" s="121" t="str">
        <f t="shared" si="91"/>
        <v>-</v>
      </c>
      <c r="D420" s="121" t="str">
        <f t="shared" si="91"/>
        <v>-</v>
      </c>
      <c r="E420" s="121">
        <f t="shared" si="91"/>
        <v>3.3076924076926648</v>
      </c>
      <c r="F420" s="121">
        <f t="shared" si="91"/>
        <v>0.30769240769266482</v>
      </c>
      <c r="G420" s="121" t="str">
        <f t="shared" si="91"/>
        <v>-</v>
      </c>
      <c r="H420" s="121" t="str">
        <f t="shared" si="91"/>
        <v>-</v>
      </c>
      <c r="I420" s="121">
        <f t="shared" si="91"/>
        <v>0.69230759230733518</v>
      </c>
      <c r="J420" s="121" t="str">
        <f t="shared" si="91"/>
        <v>-</v>
      </c>
      <c r="K420" s="121" t="str">
        <f t="shared" si="91"/>
        <v>-</v>
      </c>
      <c r="L420" s="121" t="str">
        <f t="shared" si="91"/>
        <v>-</v>
      </c>
      <c r="M420" s="121" t="str">
        <f t="shared" si="91"/>
        <v>-</v>
      </c>
      <c r="N420" s="121" t="str">
        <f t="shared" si="91"/>
        <v>-</v>
      </c>
      <c r="O420" s="121" t="str">
        <f t="shared" si="91"/>
        <v>-</v>
      </c>
      <c r="P420" s="121" t="str">
        <f t="shared" si="91"/>
        <v>-</v>
      </c>
      <c r="Q420" s="121" t="str">
        <f t="shared" ref="Q420:BG420" si="92">IF(Q323="-","-",ABS(Q323-$BI323))</f>
        <v>-</v>
      </c>
      <c r="R420" s="121" t="str">
        <f t="shared" si="92"/>
        <v>-</v>
      </c>
      <c r="S420" s="121">
        <f t="shared" si="92"/>
        <v>0.69230759230733518</v>
      </c>
      <c r="T420" s="121" t="str">
        <f t="shared" si="92"/>
        <v>-</v>
      </c>
      <c r="U420" s="121" t="str">
        <f t="shared" si="92"/>
        <v>-</v>
      </c>
      <c r="V420" s="121" t="str">
        <f t="shared" si="92"/>
        <v>-</v>
      </c>
      <c r="W420" s="121" t="str">
        <f t="shared" si="92"/>
        <v>-</v>
      </c>
      <c r="X420" s="121">
        <f t="shared" si="92"/>
        <v>0.69230759230733518</v>
      </c>
      <c r="Y420" s="121" t="str">
        <f t="shared" si="92"/>
        <v>-</v>
      </c>
      <c r="Z420" s="121">
        <f t="shared" si="92"/>
        <v>2.6923075923073352</v>
      </c>
      <c r="AA420" s="121" t="str">
        <f t="shared" si="92"/>
        <v>-</v>
      </c>
      <c r="AB420" s="121" t="str">
        <f t="shared" si="92"/>
        <v>-</v>
      </c>
      <c r="AC420" s="121" t="str">
        <f t="shared" si="92"/>
        <v>-</v>
      </c>
      <c r="AD420" s="121" t="str">
        <f t="shared" si="92"/>
        <v>-</v>
      </c>
      <c r="AE420" s="121">
        <f t="shared" si="92"/>
        <v>1.3076924076926648</v>
      </c>
      <c r="AF420" s="121" t="str">
        <f t="shared" si="83"/>
        <v>-</v>
      </c>
      <c r="AG420" s="121" t="str">
        <f t="shared" si="83"/>
        <v>-</v>
      </c>
      <c r="AH420" s="121" t="str">
        <f t="shared" si="83"/>
        <v>-</v>
      </c>
      <c r="AI420" s="121" t="str">
        <f t="shared" si="83"/>
        <v>-</v>
      </c>
      <c r="AJ420" s="121" t="str">
        <f t="shared" si="83"/>
        <v>-</v>
      </c>
      <c r="AK420" s="121">
        <f t="shared" si="83"/>
        <v>0.30769240769266482</v>
      </c>
      <c r="AL420" s="121">
        <f t="shared" si="83"/>
        <v>2.3076924076926648</v>
      </c>
      <c r="AM420" s="121" t="str">
        <f t="shared" si="83"/>
        <v>-</v>
      </c>
      <c r="AN420" s="121">
        <f t="shared" si="83"/>
        <v>0.69230759230733518</v>
      </c>
      <c r="AO420" s="121" t="str">
        <f t="shared" si="92"/>
        <v>-</v>
      </c>
      <c r="AP420" s="121" t="str">
        <f t="shared" si="84"/>
        <v>-</v>
      </c>
      <c r="AQ420" s="121" t="str">
        <f t="shared" si="84"/>
        <v>-</v>
      </c>
      <c r="AR420" s="121" t="str">
        <f t="shared" si="84"/>
        <v>-</v>
      </c>
      <c r="AS420" s="121" t="str">
        <f t="shared" si="84"/>
        <v>-</v>
      </c>
      <c r="AT420" s="121" t="str">
        <f t="shared" si="84"/>
        <v>-</v>
      </c>
      <c r="AU420" s="121" t="str">
        <f t="shared" si="84"/>
        <v>-</v>
      </c>
      <c r="AV420" s="121" t="str">
        <f t="shared" si="84"/>
        <v>-</v>
      </c>
      <c r="AW420" s="121" t="str">
        <f t="shared" si="84"/>
        <v>-</v>
      </c>
      <c r="AX420" s="121" t="str">
        <f t="shared" si="84"/>
        <v>-</v>
      </c>
      <c r="AY420" s="121" t="str">
        <f t="shared" si="92"/>
        <v>-</v>
      </c>
      <c r="AZ420" s="121" t="str">
        <f t="shared" si="92"/>
        <v>-</v>
      </c>
      <c r="BA420" s="121">
        <f t="shared" si="92"/>
        <v>0.69230759230733518</v>
      </c>
      <c r="BB420" s="121" t="str">
        <f t="shared" si="92"/>
        <v>-</v>
      </c>
      <c r="BC420" s="121">
        <f t="shared" si="92"/>
        <v>1.6923075923073352</v>
      </c>
      <c r="BD420" s="121" t="str">
        <f t="shared" si="92"/>
        <v>-</v>
      </c>
      <c r="BE420" s="121">
        <f t="shared" si="92"/>
        <v>0.30769240769266482</v>
      </c>
      <c r="BF420" s="121" t="str">
        <f t="shared" si="92"/>
        <v>-</v>
      </c>
      <c r="BG420" s="121" t="str">
        <f t="shared" si="92"/>
        <v>-</v>
      </c>
      <c r="BH420" s="122"/>
      <c r="BI420" s="119"/>
      <c r="BM420" s="381"/>
      <c r="BP420" s="225"/>
    </row>
    <row r="421" spans="1:68" s="46" customFormat="1">
      <c r="A421" s="120">
        <f t="shared" si="85"/>
        <v>29</v>
      </c>
      <c r="B421" s="121" t="str">
        <f t="shared" ref="B421:BG427" si="93">IF(B324="-","-",ABS(B324-$BI324))</f>
        <v>-</v>
      </c>
      <c r="C421" s="121" t="str">
        <f t="shared" si="93"/>
        <v>-</v>
      </c>
      <c r="D421" s="121" t="str">
        <f t="shared" si="93"/>
        <v>-</v>
      </c>
      <c r="E421" s="121" t="str">
        <f t="shared" si="93"/>
        <v>-</v>
      </c>
      <c r="F421" s="121" t="str">
        <f t="shared" si="93"/>
        <v>-</v>
      </c>
      <c r="G421" s="121" t="str">
        <f t="shared" si="93"/>
        <v>-</v>
      </c>
      <c r="H421" s="121" t="str">
        <f t="shared" si="93"/>
        <v>-</v>
      </c>
      <c r="I421" s="121" t="str">
        <f t="shared" si="93"/>
        <v>-</v>
      </c>
      <c r="J421" s="121" t="str">
        <f t="shared" si="93"/>
        <v>-</v>
      </c>
      <c r="K421" s="121" t="str">
        <f t="shared" si="93"/>
        <v>-</v>
      </c>
      <c r="L421" s="121" t="str">
        <f t="shared" si="93"/>
        <v>-</v>
      </c>
      <c r="M421" s="121" t="str">
        <f t="shared" si="93"/>
        <v>-</v>
      </c>
      <c r="N421" s="121" t="str">
        <f t="shared" si="93"/>
        <v>-</v>
      </c>
      <c r="O421" s="121" t="str">
        <f t="shared" si="93"/>
        <v>-</v>
      </c>
      <c r="P421" s="121" t="str">
        <f t="shared" si="93"/>
        <v>-</v>
      </c>
      <c r="Q421" s="121" t="str">
        <f t="shared" si="93"/>
        <v>-</v>
      </c>
      <c r="R421" s="121" t="str">
        <f t="shared" si="93"/>
        <v>-</v>
      </c>
      <c r="S421" s="121" t="str">
        <f t="shared" si="93"/>
        <v>-</v>
      </c>
      <c r="T421" s="121" t="str">
        <f t="shared" si="93"/>
        <v>-</v>
      </c>
      <c r="U421" s="121" t="str">
        <f t="shared" si="93"/>
        <v>-</v>
      </c>
      <c r="V421" s="121" t="str">
        <f t="shared" si="93"/>
        <v>-</v>
      </c>
      <c r="W421" s="121" t="str">
        <f t="shared" si="93"/>
        <v>-</v>
      </c>
      <c r="X421" s="121" t="str">
        <f t="shared" si="93"/>
        <v>-</v>
      </c>
      <c r="Y421" s="121" t="str">
        <f t="shared" si="93"/>
        <v>-</v>
      </c>
      <c r="Z421" s="121" t="str">
        <f t="shared" si="93"/>
        <v>-</v>
      </c>
      <c r="AA421" s="121" t="str">
        <f t="shared" si="93"/>
        <v>-</v>
      </c>
      <c r="AB421" s="121" t="str">
        <f t="shared" si="93"/>
        <v>-</v>
      </c>
      <c r="AC421" s="121" t="str">
        <f t="shared" si="93"/>
        <v>-</v>
      </c>
      <c r="AD421" s="121" t="str">
        <f t="shared" si="93"/>
        <v>-</v>
      </c>
      <c r="AE421" s="121" t="str">
        <f t="shared" si="93"/>
        <v>-</v>
      </c>
      <c r="AF421" s="121" t="str">
        <f t="shared" si="83"/>
        <v>-</v>
      </c>
      <c r="AG421" s="121" t="str">
        <f t="shared" si="83"/>
        <v>-</v>
      </c>
      <c r="AH421" s="121" t="str">
        <f t="shared" si="83"/>
        <v>-</v>
      </c>
      <c r="AI421" s="121" t="str">
        <f t="shared" ref="AF421:AN449" si="94">IF(AI324="-","-",ABS(AI324-$BI324))</f>
        <v>-</v>
      </c>
      <c r="AJ421" s="121" t="str">
        <f t="shared" si="94"/>
        <v>-</v>
      </c>
      <c r="AK421" s="121" t="str">
        <f t="shared" si="94"/>
        <v>-</v>
      </c>
      <c r="AL421" s="121" t="str">
        <f t="shared" si="94"/>
        <v>-</v>
      </c>
      <c r="AM421" s="121" t="str">
        <f t="shared" si="94"/>
        <v>-</v>
      </c>
      <c r="AN421" s="121" t="str">
        <f t="shared" si="94"/>
        <v>-</v>
      </c>
      <c r="AO421" s="121" t="str">
        <f t="shared" si="93"/>
        <v>-</v>
      </c>
      <c r="AP421" s="121" t="str">
        <f t="shared" si="84"/>
        <v>-</v>
      </c>
      <c r="AQ421" s="121" t="str">
        <f t="shared" si="84"/>
        <v>-</v>
      </c>
      <c r="AR421" s="121" t="str">
        <f t="shared" si="84"/>
        <v>-</v>
      </c>
      <c r="AS421" s="121" t="str">
        <f t="shared" ref="AP421:AX449" si="95">IF(AS324="-","-",ABS(AS324-$BI324))</f>
        <v>-</v>
      </c>
      <c r="AT421" s="121" t="str">
        <f t="shared" si="95"/>
        <v>-</v>
      </c>
      <c r="AU421" s="121" t="str">
        <f t="shared" si="95"/>
        <v>-</v>
      </c>
      <c r="AV421" s="121" t="str">
        <f t="shared" si="95"/>
        <v>-</v>
      </c>
      <c r="AW421" s="121" t="str">
        <f t="shared" si="95"/>
        <v>-</v>
      </c>
      <c r="AX421" s="121" t="str">
        <f t="shared" si="95"/>
        <v>-</v>
      </c>
      <c r="AY421" s="121" t="str">
        <f t="shared" si="93"/>
        <v>-</v>
      </c>
      <c r="AZ421" s="121" t="str">
        <f t="shared" si="93"/>
        <v>-</v>
      </c>
      <c r="BA421" s="121" t="str">
        <f t="shared" si="93"/>
        <v>-</v>
      </c>
      <c r="BB421" s="121" t="str">
        <f t="shared" si="93"/>
        <v>-</v>
      </c>
      <c r="BC421" s="121" t="str">
        <f t="shared" si="93"/>
        <v>-</v>
      </c>
      <c r="BD421" s="121" t="str">
        <f t="shared" si="93"/>
        <v>-</v>
      </c>
      <c r="BE421" s="121" t="str">
        <f t="shared" si="93"/>
        <v>-</v>
      </c>
      <c r="BF421" s="121" t="str">
        <f t="shared" si="93"/>
        <v>-</v>
      </c>
      <c r="BG421" s="121" t="str">
        <f t="shared" si="93"/>
        <v>-</v>
      </c>
      <c r="BH421" s="122"/>
      <c r="BI421" s="119"/>
      <c r="BM421" s="381"/>
      <c r="BP421" s="225"/>
    </row>
    <row r="422" spans="1:68" s="46" customFormat="1">
      <c r="A422" s="120">
        <f t="shared" si="85"/>
        <v>30</v>
      </c>
      <c r="B422" s="121" t="str">
        <f t="shared" si="93"/>
        <v>-</v>
      </c>
      <c r="C422" s="121" t="str">
        <f t="shared" si="93"/>
        <v>-</v>
      </c>
      <c r="D422" s="121" t="str">
        <f t="shared" si="93"/>
        <v>-</v>
      </c>
      <c r="E422" s="121" t="str">
        <f t="shared" si="93"/>
        <v>-</v>
      </c>
      <c r="F422" s="121" t="str">
        <f t="shared" si="93"/>
        <v>-</v>
      </c>
      <c r="G422" s="121" t="str">
        <f t="shared" si="93"/>
        <v>-</v>
      </c>
      <c r="H422" s="121" t="str">
        <f t="shared" si="93"/>
        <v>-</v>
      </c>
      <c r="I422" s="121" t="str">
        <f t="shared" si="93"/>
        <v>-</v>
      </c>
      <c r="J422" s="121" t="str">
        <f t="shared" si="93"/>
        <v>-</v>
      </c>
      <c r="K422" s="121" t="str">
        <f t="shared" si="93"/>
        <v>-</v>
      </c>
      <c r="L422" s="121" t="str">
        <f t="shared" si="93"/>
        <v>-</v>
      </c>
      <c r="M422" s="121" t="str">
        <f t="shared" si="93"/>
        <v>-</v>
      </c>
      <c r="N422" s="121" t="str">
        <f t="shared" si="93"/>
        <v>-</v>
      </c>
      <c r="O422" s="121" t="str">
        <f t="shared" si="93"/>
        <v>-</v>
      </c>
      <c r="P422" s="121" t="str">
        <f t="shared" si="93"/>
        <v>-</v>
      </c>
      <c r="Q422" s="121" t="str">
        <f t="shared" si="93"/>
        <v>-</v>
      </c>
      <c r="R422" s="121" t="str">
        <f t="shared" si="93"/>
        <v>-</v>
      </c>
      <c r="S422" s="121" t="str">
        <f t="shared" si="93"/>
        <v>-</v>
      </c>
      <c r="T422" s="121" t="str">
        <f t="shared" si="93"/>
        <v>-</v>
      </c>
      <c r="U422" s="121" t="str">
        <f t="shared" si="93"/>
        <v>-</v>
      </c>
      <c r="V422" s="121" t="str">
        <f t="shared" si="93"/>
        <v>-</v>
      </c>
      <c r="W422" s="121" t="str">
        <f t="shared" si="93"/>
        <v>-</v>
      </c>
      <c r="X422" s="121" t="str">
        <f t="shared" si="93"/>
        <v>-</v>
      </c>
      <c r="Y422" s="121" t="str">
        <f t="shared" si="93"/>
        <v>-</v>
      </c>
      <c r="Z422" s="121" t="str">
        <f t="shared" si="93"/>
        <v>-</v>
      </c>
      <c r="AA422" s="121" t="str">
        <f t="shared" si="93"/>
        <v>-</v>
      </c>
      <c r="AB422" s="121" t="str">
        <f t="shared" si="93"/>
        <v>-</v>
      </c>
      <c r="AC422" s="121" t="str">
        <f t="shared" si="93"/>
        <v>-</v>
      </c>
      <c r="AD422" s="121" t="str">
        <f t="shared" si="93"/>
        <v>-</v>
      </c>
      <c r="AE422" s="121" t="str">
        <f t="shared" si="93"/>
        <v>-</v>
      </c>
      <c r="AF422" s="121" t="str">
        <f t="shared" si="94"/>
        <v>-</v>
      </c>
      <c r="AG422" s="121" t="str">
        <f t="shared" si="94"/>
        <v>-</v>
      </c>
      <c r="AH422" s="121" t="str">
        <f t="shared" si="94"/>
        <v>-</v>
      </c>
      <c r="AI422" s="121" t="str">
        <f t="shared" si="94"/>
        <v>-</v>
      </c>
      <c r="AJ422" s="121" t="str">
        <f t="shared" si="94"/>
        <v>-</v>
      </c>
      <c r="AK422" s="121" t="str">
        <f t="shared" si="94"/>
        <v>-</v>
      </c>
      <c r="AL422" s="121" t="str">
        <f t="shared" si="94"/>
        <v>-</v>
      </c>
      <c r="AM422" s="121" t="str">
        <f t="shared" si="94"/>
        <v>-</v>
      </c>
      <c r="AN422" s="121" t="str">
        <f t="shared" si="94"/>
        <v>-</v>
      </c>
      <c r="AO422" s="121" t="str">
        <f t="shared" si="93"/>
        <v>-</v>
      </c>
      <c r="AP422" s="121" t="str">
        <f t="shared" si="95"/>
        <v>-</v>
      </c>
      <c r="AQ422" s="121" t="str">
        <f t="shared" si="95"/>
        <v>-</v>
      </c>
      <c r="AR422" s="121" t="str">
        <f t="shared" si="95"/>
        <v>-</v>
      </c>
      <c r="AS422" s="121" t="str">
        <f t="shared" si="95"/>
        <v>-</v>
      </c>
      <c r="AT422" s="121" t="str">
        <f t="shared" si="95"/>
        <v>-</v>
      </c>
      <c r="AU422" s="121" t="str">
        <f t="shared" si="95"/>
        <v>-</v>
      </c>
      <c r="AV422" s="121" t="str">
        <f t="shared" si="95"/>
        <v>-</v>
      </c>
      <c r="AW422" s="121" t="str">
        <f t="shared" si="95"/>
        <v>-</v>
      </c>
      <c r="AX422" s="121" t="str">
        <f t="shared" si="95"/>
        <v>-</v>
      </c>
      <c r="AY422" s="121" t="str">
        <f t="shared" si="93"/>
        <v>-</v>
      </c>
      <c r="AZ422" s="121" t="str">
        <f t="shared" si="93"/>
        <v>-</v>
      </c>
      <c r="BA422" s="121" t="str">
        <f t="shared" si="93"/>
        <v>-</v>
      </c>
      <c r="BB422" s="121" t="str">
        <f t="shared" si="93"/>
        <v>-</v>
      </c>
      <c r="BC422" s="121" t="str">
        <f t="shared" si="93"/>
        <v>-</v>
      </c>
      <c r="BD422" s="121" t="str">
        <f t="shared" si="93"/>
        <v>-</v>
      </c>
      <c r="BE422" s="121" t="str">
        <f t="shared" si="93"/>
        <v>-</v>
      </c>
      <c r="BF422" s="121" t="str">
        <f t="shared" si="93"/>
        <v>-</v>
      </c>
      <c r="BG422" s="121" t="str">
        <f t="shared" si="93"/>
        <v>-</v>
      </c>
      <c r="BH422" s="122"/>
      <c r="BI422" s="119"/>
      <c r="BM422" s="381"/>
      <c r="BP422" s="225"/>
    </row>
    <row r="423" spans="1:68" s="46" customFormat="1">
      <c r="A423" s="120">
        <f t="shared" si="85"/>
        <v>31</v>
      </c>
      <c r="B423" s="121" t="str">
        <f t="shared" si="93"/>
        <v>-</v>
      </c>
      <c r="C423" s="121" t="str">
        <f t="shared" si="93"/>
        <v>-</v>
      </c>
      <c r="D423" s="121" t="str">
        <f t="shared" si="93"/>
        <v>-</v>
      </c>
      <c r="E423" s="121" t="str">
        <f t="shared" si="93"/>
        <v>-</v>
      </c>
      <c r="F423" s="121" t="str">
        <f t="shared" si="93"/>
        <v>-</v>
      </c>
      <c r="G423" s="121" t="str">
        <f t="shared" si="93"/>
        <v>-</v>
      </c>
      <c r="H423" s="121" t="str">
        <f t="shared" si="93"/>
        <v>-</v>
      </c>
      <c r="I423" s="121" t="str">
        <f t="shared" si="93"/>
        <v>-</v>
      </c>
      <c r="J423" s="121" t="str">
        <f t="shared" si="93"/>
        <v>-</v>
      </c>
      <c r="K423" s="121" t="str">
        <f t="shared" si="93"/>
        <v>-</v>
      </c>
      <c r="L423" s="121" t="str">
        <f t="shared" si="93"/>
        <v>-</v>
      </c>
      <c r="M423" s="121" t="str">
        <f t="shared" si="93"/>
        <v>-</v>
      </c>
      <c r="N423" s="121" t="str">
        <f t="shared" si="93"/>
        <v>-</v>
      </c>
      <c r="O423" s="121" t="str">
        <f t="shared" si="93"/>
        <v>-</v>
      </c>
      <c r="P423" s="121" t="str">
        <f t="shared" si="93"/>
        <v>-</v>
      </c>
      <c r="Q423" s="121" t="str">
        <f t="shared" si="93"/>
        <v>-</v>
      </c>
      <c r="R423" s="121" t="str">
        <f t="shared" si="93"/>
        <v>-</v>
      </c>
      <c r="S423" s="121" t="str">
        <f t="shared" si="93"/>
        <v>-</v>
      </c>
      <c r="T423" s="121" t="str">
        <f t="shared" si="93"/>
        <v>-</v>
      </c>
      <c r="U423" s="121" t="str">
        <f t="shared" si="93"/>
        <v>-</v>
      </c>
      <c r="V423" s="121" t="str">
        <f t="shared" si="93"/>
        <v>-</v>
      </c>
      <c r="W423" s="121" t="str">
        <f t="shared" si="93"/>
        <v>-</v>
      </c>
      <c r="X423" s="121" t="str">
        <f t="shared" si="93"/>
        <v>-</v>
      </c>
      <c r="Y423" s="121" t="str">
        <f t="shared" si="93"/>
        <v>-</v>
      </c>
      <c r="Z423" s="121" t="str">
        <f t="shared" si="93"/>
        <v>-</v>
      </c>
      <c r="AA423" s="121" t="str">
        <f t="shared" si="93"/>
        <v>-</v>
      </c>
      <c r="AB423" s="121" t="str">
        <f t="shared" si="93"/>
        <v>-</v>
      </c>
      <c r="AC423" s="121" t="str">
        <f t="shared" si="93"/>
        <v>-</v>
      </c>
      <c r="AD423" s="121" t="str">
        <f t="shared" si="93"/>
        <v>-</v>
      </c>
      <c r="AE423" s="121" t="str">
        <f t="shared" si="93"/>
        <v>-</v>
      </c>
      <c r="AF423" s="121" t="str">
        <f t="shared" si="94"/>
        <v>-</v>
      </c>
      <c r="AG423" s="121" t="str">
        <f t="shared" si="94"/>
        <v>-</v>
      </c>
      <c r="AH423" s="121" t="str">
        <f t="shared" si="94"/>
        <v>-</v>
      </c>
      <c r="AI423" s="121" t="str">
        <f t="shared" si="94"/>
        <v>-</v>
      </c>
      <c r="AJ423" s="121" t="str">
        <f t="shared" si="94"/>
        <v>-</v>
      </c>
      <c r="AK423" s="121" t="str">
        <f t="shared" si="94"/>
        <v>-</v>
      </c>
      <c r="AL423" s="121" t="str">
        <f t="shared" si="94"/>
        <v>-</v>
      </c>
      <c r="AM423" s="121" t="str">
        <f t="shared" si="94"/>
        <v>-</v>
      </c>
      <c r="AN423" s="121" t="str">
        <f t="shared" si="94"/>
        <v>-</v>
      </c>
      <c r="AO423" s="121" t="str">
        <f t="shared" si="93"/>
        <v>-</v>
      </c>
      <c r="AP423" s="121" t="str">
        <f t="shared" si="95"/>
        <v>-</v>
      </c>
      <c r="AQ423" s="121" t="str">
        <f t="shared" si="95"/>
        <v>-</v>
      </c>
      <c r="AR423" s="121" t="str">
        <f t="shared" si="95"/>
        <v>-</v>
      </c>
      <c r="AS423" s="121" t="str">
        <f t="shared" si="95"/>
        <v>-</v>
      </c>
      <c r="AT423" s="121" t="str">
        <f t="shared" si="95"/>
        <v>-</v>
      </c>
      <c r="AU423" s="121" t="str">
        <f t="shared" si="95"/>
        <v>-</v>
      </c>
      <c r="AV423" s="121" t="str">
        <f t="shared" si="95"/>
        <v>-</v>
      </c>
      <c r="AW423" s="121" t="str">
        <f t="shared" si="95"/>
        <v>-</v>
      </c>
      <c r="AX423" s="121" t="str">
        <f t="shared" si="95"/>
        <v>-</v>
      </c>
      <c r="AY423" s="121" t="str">
        <f t="shared" si="93"/>
        <v>-</v>
      </c>
      <c r="AZ423" s="121" t="str">
        <f t="shared" si="93"/>
        <v>-</v>
      </c>
      <c r="BA423" s="121" t="str">
        <f t="shared" si="93"/>
        <v>-</v>
      </c>
      <c r="BB423" s="121" t="str">
        <f t="shared" si="93"/>
        <v>-</v>
      </c>
      <c r="BC423" s="121" t="str">
        <f t="shared" si="93"/>
        <v>-</v>
      </c>
      <c r="BD423" s="121" t="str">
        <f t="shared" si="93"/>
        <v>-</v>
      </c>
      <c r="BE423" s="121" t="str">
        <f t="shared" si="93"/>
        <v>-</v>
      </c>
      <c r="BF423" s="121" t="str">
        <f t="shared" si="93"/>
        <v>-</v>
      </c>
      <c r="BG423" s="121" t="str">
        <f t="shared" si="93"/>
        <v>-</v>
      </c>
      <c r="BH423" s="122"/>
      <c r="BI423" s="119"/>
      <c r="BM423" s="381"/>
      <c r="BP423" s="225"/>
    </row>
    <row r="424" spans="1:68" s="46" customFormat="1">
      <c r="A424" s="120">
        <f t="shared" si="85"/>
        <v>32</v>
      </c>
      <c r="B424" s="121" t="str">
        <f t="shared" si="93"/>
        <v>-</v>
      </c>
      <c r="C424" s="121" t="str">
        <f t="shared" si="93"/>
        <v>-</v>
      </c>
      <c r="D424" s="121" t="str">
        <f t="shared" si="93"/>
        <v>-</v>
      </c>
      <c r="E424" s="121" t="str">
        <f t="shared" si="93"/>
        <v>-</v>
      </c>
      <c r="F424" s="121" t="str">
        <f t="shared" si="93"/>
        <v>-</v>
      </c>
      <c r="G424" s="121" t="str">
        <f t="shared" si="93"/>
        <v>-</v>
      </c>
      <c r="H424" s="121" t="str">
        <f t="shared" si="93"/>
        <v>-</v>
      </c>
      <c r="I424" s="121" t="str">
        <f t="shared" si="93"/>
        <v>-</v>
      </c>
      <c r="J424" s="121" t="str">
        <f t="shared" si="93"/>
        <v>-</v>
      </c>
      <c r="K424" s="121" t="str">
        <f t="shared" si="93"/>
        <v>-</v>
      </c>
      <c r="L424" s="121" t="str">
        <f t="shared" si="93"/>
        <v>-</v>
      </c>
      <c r="M424" s="121" t="str">
        <f t="shared" si="93"/>
        <v>-</v>
      </c>
      <c r="N424" s="121" t="str">
        <f t="shared" si="93"/>
        <v>-</v>
      </c>
      <c r="O424" s="121" t="str">
        <f t="shared" si="93"/>
        <v>-</v>
      </c>
      <c r="P424" s="121" t="str">
        <f t="shared" si="93"/>
        <v>-</v>
      </c>
      <c r="Q424" s="121" t="str">
        <f t="shared" si="93"/>
        <v>-</v>
      </c>
      <c r="R424" s="121" t="str">
        <f t="shared" si="93"/>
        <v>-</v>
      </c>
      <c r="S424" s="121" t="str">
        <f t="shared" si="93"/>
        <v>-</v>
      </c>
      <c r="T424" s="121" t="str">
        <f t="shared" si="93"/>
        <v>-</v>
      </c>
      <c r="U424" s="121" t="str">
        <f t="shared" si="93"/>
        <v>-</v>
      </c>
      <c r="V424" s="121" t="str">
        <f t="shared" si="93"/>
        <v>-</v>
      </c>
      <c r="W424" s="121" t="str">
        <f t="shared" si="93"/>
        <v>-</v>
      </c>
      <c r="X424" s="121" t="str">
        <f t="shared" si="93"/>
        <v>-</v>
      </c>
      <c r="Y424" s="121" t="str">
        <f t="shared" si="93"/>
        <v>-</v>
      </c>
      <c r="Z424" s="121" t="str">
        <f t="shared" si="93"/>
        <v>-</v>
      </c>
      <c r="AA424" s="121" t="str">
        <f t="shared" si="93"/>
        <v>-</v>
      </c>
      <c r="AB424" s="121" t="str">
        <f t="shared" si="93"/>
        <v>-</v>
      </c>
      <c r="AC424" s="121" t="str">
        <f t="shared" si="93"/>
        <v>-</v>
      </c>
      <c r="AD424" s="121" t="str">
        <f t="shared" si="93"/>
        <v>-</v>
      </c>
      <c r="AE424" s="121" t="str">
        <f t="shared" si="93"/>
        <v>-</v>
      </c>
      <c r="AF424" s="121" t="str">
        <f t="shared" si="94"/>
        <v>-</v>
      </c>
      <c r="AG424" s="121" t="str">
        <f t="shared" si="94"/>
        <v>-</v>
      </c>
      <c r="AH424" s="121" t="str">
        <f t="shared" si="94"/>
        <v>-</v>
      </c>
      <c r="AI424" s="121" t="str">
        <f t="shared" si="94"/>
        <v>-</v>
      </c>
      <c r="AJ424" s="121" t="str">
        <f t="shared" si="94"/>
        <v>-</v>
      </c>
      <c r="AK424" s="121" t="str">
        <f t="shared" si="94"/>
        <v>-</v>
      </c>
      <c r="AL424" s="121" t="str">
        <f t="shared" si="94"/>
        <v>-</v>
      </c>
      <c r="AM424" s="121" t="str">
        <f t="shared" si="94"/>
        <v>-</v>
      </c>
      <c r="AN424" s="121" t="str">
        <f t="shared" si="94"/>
        <v>-</v>
      </c>
      <c r="AO424" s="121" t="str">
        <f t="shared" si="93"/>
        <v>-</v>
      </c>
      <c r="AP424" s="121" t="str">
        <f t="shared" si="95"/>
        <v>-</v>
      </c>
      <c r="AQ424" s="121" t="str">
        <f t="shared" si="95"/>
        <v>-</v>
      </c>
      <c r="AR424" s="121" t="str">
        <f t="shared" si="95"/>
        <v>-</v>
      </c>
      <c r="AS424" s="121" t="str">
        <f t="shared" si="95"/>
        <v>-</v>
      </c>
      <c r="AT424" s="121" t="str">
        <f t="shared" si="95"/>
        <v>-</v>
      </c>
      <c r="AU424" s="121" t="str">
        <f t="shared" si="95"/>
        <v>-</v>
      </c>
      <c r="AV424" s="121" t="str">
        <f t="shared" si="95"/>
        <v>-</v>
      </c>
      <c r="AW424" s="121" t="str">
        <f t="shared" si="95"/>
        <v>-</v>
      </c>
      <c r="AX424" s="121" t="str">
        <f t="shared" si="95"/>
        <v>-</v>
      </c>
      <c r="AY424" s="121" t="str">
        <f t="shared" si="93"/>
        <v>-</v>
      </c>
      <c r="AZ424" s="121" t="str">
        <f t="shared" si="93"/>
        <v>-</v>
      </c>
      <c r="BA424" s="121" t="str">
        <f t="shared" si="93"/>
        <v>-</v>
      </c>
      <c r="BB424" s="121" t="str">
        <f t="shared" si="93"/>
        <v>-</v>
      </c>
      <c r="BC424" s="121" t="str">
        <f t="shared" si="93"/>
        <v>-</v>
      </c>
      <c r="BD424" s="121" t="str">
        <f t="shared" si="93"/>
        <v>-</v>
      </c>
      <c r="BE424" s="121" t="str">
        <f t="shared" si="93"/>
        <v>-</v>
      </c>
      <c r="BF424" s="121" t="str">
        <f t="shared" si="93"/>
        <v>-</v>
      </c>
      <c r="BG424" s="121" t="str">
        <f t="shared" si="93"/>
        <v>-</v>
      </c>
      <c r="BH424" s="122"/>
      <c r="BI424" s="119"/>
      <c r="BM424" s="381"/>
      <c r="BP424" s="225"/>
    </row>
    <row r="425" spans="1:68" s="46" customFormat="1">
      <c r="A425" s="120">
        <f t="shared" si="85"/>
        <v>33</v>
      </c>
      <c r="B425" s="121" t="str">
        <f t="shared" si="93"/>
        <v>-</v>
      </c>
      <c r="C425" s="121" t="str">
        <f t="shared" si="93"/>
        <v>-</v>
      </c>
      <c r="D425" s="121" t="str">
        <f t="shared" si="93"/>
        <v>-</v>
      </c>
      <c r="E425" s="121" t="str">
        <f t="shared" si="93"/>
        <v>-</v>
      </c>
      <c r="F425" s="121" t="str">
        <f t="shared" si="93"/>
        <v>-</v>
      </c>
      <c r="G425" s="121" t="str">
        <f t="shared" si="93"/>
        <v>-</v>
      </c>
      <c r="H425" s="121" t="str">
        <f t="shared" si="93"/>
        <v>-</v>
      </c>
      <c r="I425" s="121" t="str">
        <f t="shared" si="93"/>
        <v>-</v>
      </c>
      <c r="J425" s="121" t="str">
        <f t="shared" si="93"/>
        <v>-</v>
      </c>
      <c r="K425" s="121" t="str">
        <f t="shared" si="93"/>
        <v>-</v>
      </c>
      <c r="L425" s="121" t="str">
        <f t="shared" si="93"/>
        <v>-</v>
      </c>
      <c r="M425" s="121" t="str">
        <f t="shared" si="93"/>
        <v>-</v>
      </c>
      <c r="N425" s="121" t="str">
        <f t="shared" si="93"/>
        <v>-</v>
      </c>
      <c r="O425" s="121" t="str">
        <f t="shared" si="93"/>
        <v>-</v>
      </c>
      <c r="P425" s="121" t="str">
        <f t="shared" si="93"/>
        <v>-</v>
      </c>
      <c r="Q425" s="121" t="str">
        <f t="shared" si="93"/>
        <v>-</v>
      </c>
      <c r="R425" s="121" t="str">
        <f t="shared" si="93"/>
        <v>-</v>
      </c>
      <c r="S425" s="121" t="str">
        <f t="shared" si="93"/>
        <v>-</v>
      </c>
      <c r="T425" s="121" t="str">
        <f t="shared" si="93"/>
        <v>-</v>
      </c>
      <c r="U425" s="121" t="str">
        <f t="shared" si="93"/>
        <v>-</v>
      </c>
      <c r="V425" s="121" t="str">
        <f t="shared" si="93"/>
        <v>-</v>
      </c>
      <c r="W425" s="121" t="str">
        <f t="shared" si="93"/>
        <v>-</v>
      </c>
      <c r="X425" s="121" t="str">
        <f t="shared" si="93"/>
        <v>-</v>
      </c>
      <c r="Y425" s="121" t="str">
        <f t="shared" si="93"/>
        <v>-</v>
      </c>
      <c r="Z425" s="121" t="str">
        <f t="shared" si="93"/>
        <v>-</v>
      </c>
      <c r="AA425" s="121" t="str">
        <f t="shared" si="93"/>
        <v>-</v>
      </c>
      <c r="AB425" s="121" t="str">
        <f t="shared" si="93"/>
        <v>-</v>
      </c>
      <c r="AC425" s="121" t="str">
        <f t="shared" si="93"/>
        <v>-</v>
      </c>
      <c r="AD425" s="121" t="str">
        <f t="shared" si="93"/>
        <v>-</v>
      </c>
      <c r="AE425" s="121" t="str">
        <f t="shared" si="93"/>
        <v>-</v>
      </c>
      <c r="AF425" s="121" t="str">
        <f t="shared" si="94"/>
        <v>-</v>
      </c>
      <c r="AG425" s="121" t="str">
        <f t="shared" si="94"/>
        <v>-</v>
      </c>
      <c r="AH425" s="121" t="str">
        <f t="shared" si="94"/>
        <v>-</v>
      </c>
      <c r="AI425" s="121" t="str">
        <f t="shared" si="94"/>
        <v>-</v>
      </c>
      <c r="AJ425" s="121" t="str">
        <f t="shared" si="94"/>
        <v>-</v>
      </c>
      <c r="AK425" s="121" t="str">
        <f t="shared" si="94"/>
        <v>-</v>
      </c>
      <c r="AL425" s="121" t="str">
        <f t="shared" si="94"/>
        <v>-</v>
      </c>
      <c r="AM425" s="121" t="str">
        <f t="shared" si="94"/>
        <v>-</v>
      </c>
      <c r="AN425" s="121" t="str">
        <f t="shared" si="94"/>
        <v>-</v>
      </c>
      <c r="AO425" s="121" t="str">
        <f t="shared" si="93"/>
        <v>-</v>
      </c>
      <c r="AP425" s="121" t="str">
        <f t="shared" si="95"/>
        <v>-</v>
      </c>
      <c r="AQ425" s="121" t="str">
        <f t="shared" si="95"/>
        <v>-</v>
      </c>
      <c r="AR425" s="121" t="str">
        <f t="shared" si="95"/>
        <v>-</v>
      </c>
      <c r="AS425" s="121" t="str">
        <f t="shared" si="95"/>
        <v>-</v>
      </c>
      <c r="AT425" s="121" t="str">
        <f t="shared" si="95"/>
        <v>-</v>
      </c>
      <c r="AU425" s="121" t="str">
        <f t="shared" si="95"/>
        <v>-</v>
      </c>
      <c r="AV425" s="121" t="str">
        <f t="shared" si="95"/>
        <v>-</v>
      </c>
      <c r="AW425" s="121" t="str">
        <f t="shared" si="95"/>
        <v>-</v>
      </c>
      <c r="AX425" s="121" t="str">
        <f t="shared" si="95"/>
        <v>-</v>
      </c>
      <c r="AY425" s="121" t="str">
        <f t="shared" si="93"/>
        <v>-</v>
      </c>
      <c r="AZ425" s="121" t="str">
        <f t="shared" si="93"/>
        <v>-</v>
      </c>
      <c r="BA425" s="121" t="str">
        <f t="shared" si="93"/>
        <v>-</v>
      </c>
      <c r="BB425" s="121" t="str">
        <f t="shared" si="93"/>
        <v>-</v>
      </c>
      <c r="BC425" s="121" t="str">
        <f t="shared" si="93"/>
        <v>-</v>
      </c>
      <c r="BD425" s="121" t="str">
        <f t="shared" si="93"/>
        <v>-</v>
      </c>
      <c r="BE425" s="121" t="str">
        <f t="shared" si="93"/>
        <v>-</v>
      </c>
      <c r="BF425" s="121" t="str">
        <f t="shared" si="93"/>
        <v>-</v>
      </c>
      <c r="BG425" s="121" t="str">
        <f t="shared" si="93"/>
        <v>-</v>
      </c>
      <c r="BH425" s="122"/>
      <c r="BI425" s="119"/>
      <c r="BM425" s="381"/>
      <c r="BP425" s="225"/>
    </row>
    <row r="426" spans="1:68" s="46" customFormat="1">
      <c r="A426" s="120">
        <f t="shared" si="85"/>
        <v>34</v>
      </c>
      <c r="B426" s="121" t="str">
        <f t="shared" si="93"/>
        <v>-</v>
      </c>
      <c r="C426" s="121" t="str">
        <f t="shared" si="93"/>
        <v>-</v>
      </c>
      <c r="D426" s="121" t="str">
        <f t="shared" si="93"/>
        <v>-</v>
      </c>
      <c r="E426" s="121">
        <f t="shared" si="93"/>
        <v>1.8461539461541401</v>
      </c>
      <c r="F426" s="121">
        <f t="shared" si="93"/>
        <v>1.1538460538458599</v>
      </c>
      <c r="G426" s="121" t="str">
        <f t="shared" si="93"/>
        <v>-</v>
      </c>
      <c r="H426" s="121" t="str">
        <f t="shared" si="93"/>
        <v>-</v>
      </c>
      <c r="I426" s="121">
        <f t="shared" si="93"/>
        <v>0.84615394615414008</v>
      </c>
      <c r="J426" s="121" t="str">
        <f t="shared" si="93"/>
        <v>-</v>
      </c>
      <c r="K426" s="121" t="str">
        <f t="shared" si="93"/>
        <v>-</v>
      </c>
      <c r="L426" s="121" t="str">
        <f t="shared" si="93"/>
        <v>-</v>
      </c>
      <c r="M426" s="121" t="str">
        <f t="shared" si="93"/>
        <v>-</v>
      </c>
      <c r="N426" s="121" t="str">
        <f t="shared" si="93"/>
        <v>-</v>
      </c>
      <c r="O426" s="121" t="str">
        <f t="shared" si="93"/>
        <v>-</v>
      </c>
      <c r="P426" s="121" t="str">
        <f t="shared" si="93"/>
        <v>-</v>
      </c>
      <c r="Q426" s="121" t="str">
        <f t="shared" si="93"/>
        <v>-</v>
      </c>
      <c r="R426" s="121" t="str">
        <f t="shared" si="93"/>
        <v>-</v>
      </c>
      <c r="S426" s="121">
        <f t="shared" si="93"/>
        <v>2.1538460538458599</v>
      </c>
      <c r="T426" s="121" t="str">
        <f t="shared" si="93"/>
        <v>-</v>
      </c>
      <c r="U426" s="121" t="str">
        <f t="shared" si="93"/>
        <v>-</v>
      </c>
      <c r="V426" s="121" t="str">
        <f t="shared" si="93"/>
        <v>-</v>
      </c>
      <c r="W426" s="121" t="str">
        <f t="shared" si="93"/>
        <v>-</v>
      </c>
      <c r="X426" s="121">
        <f t="shared" si="93"/>
        <v>1.1538460538458599</v>
      </c>
      <c r="Y426" s="121" t="str">
        <f t="shared" si="93"/>
        <v>-</v>
      </c>
      <c r="Z426" s="121">
        <f t="shared" si="93"/>
        <v>1.1538460538458599</v>
      </c>
      <c r="AA426" s="121" t="str">
        <f t="shared" si="93"/>
        <v>-</v>
      </c>
      <c r="AB426" s="121" t="str">
        <f t="shared" si="93"/>
        <v>-</v>
      </c>
      <c r="AC426" s="121" t="str">
        <f t="shared" si="93"/>
        <v>-</v>
      </c>
      <c r="AD426" s="121" t="str">
        <f t="shared" si="93"/>
        <v>-</v>
      </c>
      <c r="AE426" s="121">
        <f t="shared" si="93"/>
        <v>0.84615394615414008</v>
      </c>
      <c r="AF426" s="121" t="str">
        <f t="shared" si="94"/>
        <v>-</v>
      </c>
      <c r="AG426" s="121" t="str">
        <f t="shared" si="94"/>
        <v>-</v>
      </c>
      <c r="AH426" s="121" t="str">
        <f t="shared" si="94"/>
        <v>-</v>
      </c>
      <c r="AI426" s="121" t="str">
        <f t="shared" si="94"/>
        <v>-</v>
      </c>
      <c r="AJ426" s="121">
        <f t="shared" si="94"/>
        <v>1.8461539461541401</v>
      </c>
      <c r="AK426" s="121">
        <f t="shared" si="94"/>
        <v>0.15384605384585992</v>
      </c>
      <c r="AL426" s="121">
        <f t="shared" si="94"/>
        <v>0.84615394615414008</v>
      </c>
      <c r="AM426" s="121" t="str">
        <f t="shared" si="94"/>
        <v>-</v>
      </c>
      <c r="AN426" s="121">
        <f t="shared" si="94"/>
        <v>0.84615394615414008</v>
      </c>
      <c r="AO426" s="121" t="str">
        <f t="shared" si="93"/>
        <v>-</v>
      </c>
      <c r="AP426" s="121" t="str">
        <f t="shared" si="95"/>
        <v>-</v>
      </c>
      <c r="AQ426" s="121" t="str">
        <f t="shared" si="95"/>
        <v>-</v>
      </c>
      <c r="AR426" s="121" t="str">
        <f t="shared" si="95"/>
        <v>-</v>
      </c>
      <c r="AS426" s="121" t="str">
        <f t="shared" si="95"/>
        <v>-</v>
      </c>
      <c r="AT426" s="121" t="str">
        <f t="shared" si="95"/>
        <v>-</v>
      </c>
      <c r="AU426" s="121" t="str">
        <f t="shared" si="95"/>
        <v>-</v>
      </c>
      <c r="AV426" s="121" t="str">
        <f t="shared" si="95"/>
        <v>-</v>
      </c>
      <c r="AW426" s="121" t="str">
        <f t="shared" si="95"/>
        <v>-</v>
      </c>
      <c r="AX426" s="121" t="str">
        <f t="shared" si="95"/>
        <v>-</v>
      </c>
      <c r="AY426" s="121" t="str">
        <f t="shared" si="93"/>
        <v>-</v>
      </c>
      <c r="AZ426" s="121" t="str">
        <f t="shared" si="93"/>
        <v>-</v>
      </c>
      <c r="BA426" s="121">
        <f t="shared" si="93"/>
        <v>1.8461539461541401</v>
      </c>
      <c r="BB426" s="121" t="str">
        <f t="shared" si="93"/>
        <v>-</v>
      </c>
      <c r="BC426" s="121" t="str">
        <f t="shared" si="93"/>
        <v>-</v>
      </c>
      <c r="BD426" s="121" t="str">
        <f t="shared" si="93"/>
        <v>-</v>
      </c>
      <c r="BE426" s="121">
        <f t="shared" si="93"/>
        <v>3.1538460538458599</v>
      </c>
      <c r="BF426" s="121" t="str">
        <f t="shared" si="93"/>
        <v>-</v>
      </c>
      <c r="BG426" s="121" t="str">
        <f t="shared" si="93"/>
        <v>-</v>
      </c>
      <c r="BH426" s="122"/>
      <c r="BI426" s="119"/>
      <c r="BM426" s="381"/>
      <c r="BP426" s="225"/>
    </row>
    <row r="427" spans="1:68" s="46" customFormat="1">
      <c r="A427" s="120">
        <f t="shared" si="85"/>
        <v>35</v>
      </c>
      <c r="B427" s="121" t="str">
        <f t="shared" si="93"/>
        <v>-</v>
      </c>
      <c r="C427" s="121" t="str">
        <f t="shared" si="93"/>
        <v>-</v>
      </c>
      <c r="D427" s="121" t="str">
        <f t="shared" si="93"/>
        <v>-</v>
      </c>
      <c r="E427" s="121" t="str">
        <f t="shared" si="93"/>
        <v>-</v>
      </c>
      <c r="F427" s="121" t="str">
        <f t="shared" si="93"/>
        <v>-</v>
      </c>
      <c r="G427" s="121" t="str">
        <f t="shared" si="93"/>
        <v>-</v>
      </c>
      <c r="H427" s="121" t="str">
        <f t="shared" si="93"/>
        <v>-</v>
      </c>
      <c r="I427" s="121" t="str">
        <f t="shared" si="93"/>
        <v>-</v>
      </c>
      <c r="J427" s="121" t="str">
        <f t="shared" si="93"/>
        <v>-</v>
      </c>
      <c r="K427" s="121" t="str">
        <f t="shared" si="93"/>
        <v>-</v>
      </c>
      <c r="L427" s="121" t="str">
        <f t="shared" si="93"/>
        <v>-</v>
      </c>
      <c r="M427" s="121" t="str">
        <f t="shared" si="93"/>
        <v>-</v>
      </c>
      <c r="N427" s="121" t="str">
        <f t="shared" si="93"/>
        <v>-</v>
      </c>
      <c r="O427" s="121" t="str">
        <f t="shared" si="93"/>
        <v>-</v>
      </c>
      <c r="P427" s="121" t="str">
        <f t="shared" si="93"/>
        <v>-</v>
      </c>
      <c r="Q427" s="121" t="str">
        <f t="shared" ref="Q427:BG427" si="96">IF(Q330="-","-",ABS(Q330-$BI330))</f>
        <v>-</v>
      </c>
      <c r="R427" s="121" t="str">
        <f t="shared" si="96"/>
        <v>-</v>
      </c>
      <c r="S427" s="121" t="str">
        <f t="shared" si="96"/>
        <v>-</v>
      </c>
      <c r="T427" s="121" t="str">
        <f t="shared" si="96"/>
        <v>-</v>
      </c>
      <c r="U427" s="121" t="str">
        <f t="shared" si="96"/>
        <v>-</v>
      </c>
      <c r="V427" s="121" t="str">
        <f t="shared" si="96"/>
        <v>-</v>
      </c>
      <c r="W427" s="121" t="str">
        <f t="shared" si="96"/>
        <v>-</v>
      </c>
      <c r="X427" s="121" t="str">
        <f t="shared" si="96"/>
        <v>-</v>
      </c>
      <c r="Y427" s="121" t="str">
        <f t="shared" si="96"/>
        <v>-</v>
      </c>
      <c r="Z427" s="121" t="str">
        <f t="shared" si="96"/>
        <v>-</v>
      </c>
      <c r="AA427" s="121" t="str">
        <f t="shared" si="96"/>
        <v>-</v>
      </c>
      <c r="AB427" s="121" t="str">
        <f t="shared" si="96"/>
        <v>-</v>
      </c>
      <c r="AC427" s="121" t="str">
        <f t="shared" si="96"/>
        <v>-</v>
      </c>
      <c r="AD427" s="121" t="str">
        <f t="shared" si="96"/>
        <v>-</v>
      </c>
      <c r="AE427" s="121" t="str">
        <f t="shared" si="96"/>
        <v>-</v>
      </c>
      <c r="AF427" s="121" t="str">
        <f t="shared" si="94"/>
        <v>-</v>
      </c>
      <c r="AG427" s="121" t="str">
        <f t="shared" si="94"/>
        <v>-</v>
      </c>
      <c r="AH427" s="121" t="str">
        <f t="shared" si="94"/>
        <v>-</v>
      </c>
      <c r="AI427" s="121" t="str">
        <f t="shared" si="94"/>
        <v>-</v>
      </c>
      <c r="AJ427" s="121" t="str">
        <f t="shared" si="94"/>
        <v>-</v>
      </c>
      <c r="AK427" s="121" t="str">
        <f t="shared" si="94"/>
        <v>-</v>
      </c>
      <c r="AL427" s="121" t="str">
        <f t="shared" si="94"/>
        <v>-</v>
      </c>
      <c r="AM427" s="121" t="str">
        <f t="shared" si="94"/>
        <v>-</v>
      </c>
      <c r="AN427" s="121" t="str">
        <f t="shared" si="94"/>
        <v>-</v>
      </c>
      <c r="AO427" s="121" t="str">
        <f t="shared" si="96"/>
        <v>-</v>
      </c>
      <c r="AP427" s="121" t="str">
        <f t="shared" si="95"/>
        <v>-</v>
      </c>
      <c r="AQ427" s="121" t="str">
        <f t="shared" si="95"/>
        <v>-</v>
      </c>
      <c r="AR427" s="121" t="str">
        <f t="shared" si="95"/>
        <v>-</v>
      </c>
      <c r="AS427" s="121" t="str">
        <f t="shared" si="95"/>
        <v>-</v>
      </c>
      <c r="AT427" s="121" t="str">
        <f t="shared" si="95"/>
        <v>-</v>
      </c>
      <c r="AU427" s="121" t="str">
        <f t="shared" si="95"/>
        <v>-</v>
      </c>
      <c r="AV427" s="121" t="str">
        <f t="shared" si="95"/>
        <v>-</v>
      </c>
      <c r="AW427" s="121" t="str">
        <f t="shared" si="95"/>
        <v>-</v>
      </c>
      <c r="AX427" s="121" t="str">
        <f t="shared" si="95"/>
        <v>-</v>
      </c>
      <c r="AY427" s="121" t="str">
        <f t="shared" si="96"/>
        <v>-</v>
      </c>
      <c r="AZ427" s="121" t="str">
        <f t="shared" si="96"/>
        <v>-</v>
      </c>
      <c r="BA427" s="121" t="str">
        <f t="shared" si="96"/>
        <v>-</v>
      </c>
      <c r="BB427" s="121" t="str">
        <f t="shared" si="96"/>
        <v>-</v>
      </c>
      <c r="BC427" s="121" t="str">
        <f t="shared" si="96"/>
        <v>-</v>
      </c>
      <c r="BD427" s="121" t="str">
        <f t="shared" si="96"/>
        <v>-</v>
      </c>
      <c r="BE427" s="121" t="str">
        <f t="shared" si="96"/>
        <v>-</v>
      </c>
      <c r="BF427" s="121" t="str">
        <f t="shared" si="96"/>
        <v>-</v>
      </c>
      <c r="BG427" s="121" t="str">
        <f t="shared" si="96"/>
        <v>-</v>
      </c>
      <c r="BH427" s="122"/>
      <c r="BI427" s="119"/>
      <c r="BM427" s="381"/>
      <c r="BP427" s="225"/>
    </row>
    <row r="428" spans="1:68" s="46" customFormat="1">
      <c r="A428" s="120">
        <f t="shared" si="85"/>
        <v>36</v>
      </c>
      <c r="B428" s="121" t="str">
        <f t="shared" ref="B428:BG434" si="97">IF(B331="-","-",ABS(B331-$BI331))</f>
        <v>-</v>
      </c>
      <c r="C428" s="121" t="str">
        <f t="shared" si="97"/>
        <v>-</v>
      </c>
      <c r="D428" s="121" t="str">
        <f t="shared" si="97"/>
        <v>-</v>
      </c>
      <c r="E428" s="121" t="str">
        <f t="shared" si="97"/>
        <v>-</v>
      </c>
      <c r="F428" s="121" t="str">
        <f t="shared" si="97"/>
        <v>-</v>
      </c>
      <c r="G428" s="121" t="str">
        <f t="shared" si="97"/>
        <v>-</v>
      </c>
      <c r="H428" s="121" t="str">
        <f t="shared" si="97"/>
        <v>-</v>
      </c>
      <c r="I428" s="121" t="str">
        <f t="shared" si="97"/>
        <v>-</v>
      </c>
      <c r="J428" s="121" t="str">
        <f t="shared" si="97"/>
        <v>-</v>
      </c>
      <c r="K428" s="121" t="str">
        <f t="shared" si="97"/>
        <v>-</v>
      </c>
      <c r="L428" s="121" t="str">
        <f t="shared" si="97"/>
        <v>-</v>
      </c>
      <c r="M428" s="121" t="str">
        <f t="shared" si="97"/>
        <v>-</v>
      </c>
      <c r="N428" s="121" t="str">
        <f t="shared" si="97"/>
        <v>-</v>
      </c>
      <c r="O428" s="121" t="str">
        <f t="shared" si="97"/>
        <v>-</v>
      </c>
      <c r="P428" s="121" t="str">
        <f t="shared" si="97"/>
        <v>-</v>
      </c>
      <c r="Q428" s="121" t="str">
        <f t="shared" si="97"/>
        <v>-</v>
      </c>
      <c r="R428" s="121" t="str">
        <f t="shared" si="97"/>
        <v>-</v>
      </c>
      <c r="S428" s="121" t="str">
        <f t="shared" si="97"/>
        <v>-</v>
      </c>
      <c r="T428" s="121" t="str">
        <f t="shared" si="97"/>
        <v>-</v>
      </c>
      <c r="U428" s="121" t="str">
        <f t="shared" si="97"/>
        <v>-</v>
      </c>
      <c r="V428" s="121" t="str">
        <f t="shared" si="97"/>
        <v>-</v>
      </c>
      <c r="W428" s="121" t="str">
        <f t="shared" si="97"/>
        <v>-</v>
      </c>
      <c r="X428" s="121" t="str">
        <f t="shared" si="97"/>
        <v>-</v>
      </c>
      <c r="Y428" s="121" t="str">
        <f t="shared" si="97"/>
        <v>-</v>
      </c>
      <c r="Z428" s="121" t="str">
        <f t="shared" si="97"/>
        <v>-</v>
      </c>
      <c r="AA428" s="121" t="str">
        <f t="shared" si="97"/>
        <v>-</v>
      </c>
      <c r="AB428" s="121" t="str">
        <f t="shared" si="97"/>
        <v>-</v>
      </c>
      <c r="AC428" s="121" t="str">
        <f t="shared" si="97"/>
        <v>-</v>
      </c>
      <c r="AD428" s="121" t="str">
        <f t="shared" si="97"/>
        <v>-</v>
      </c>
      <c r="AE428" s="121" t="str">
        <f t="shared" si="97"/>
        <v>-</v>
      </c>
      <c r="AF428" s="121" t="str">
        <f t="shared" si="94"/>
        <v>-</v>
      </c>
      <c r="AG428" s="121" t="str">
        <f t="shared" si="94"/>
        <v>-</v>
      </c>
      <c r="AH428" s="121" t="str">
        <f t="shared" si="94"/>
        <v>-</v>
      </c>
      <c r="AI428" s="121" t="str">
        <f t="shared" si="94"/>
        <v>-</v>
      </c>
      <c r="AJ428" s="121" t="str">
        <f t="shared" si="94"/>
        <v>-</v>
      </c>
      <c r="AK428" s="121" t="str">
        <f t="shared" si="94"/>
        <v>-</v>
      </c>
      <c r="AL428" s="121" t="str">
        <f t="shared" si="94"/>
        <v>-</v>
      </c>
      <c r="AM428" s="121" t="str">
        <f t="shared" si="94"/>
        <v>-</v>
      </c>
      <c r="AN428" s="121" t="str">
        <f t="shared" si="94"/>
        <v>-</v>
      </c>
      <c r="AO428" s="121" t="str">
        <f t="shared" si="97"/>
        <v>-</v>
      </c>
      <c r="AP428" s="121" t="str">
        <f t="shared" si="95"/>
        <v>-</v>
      </c>
      <c r="AQ428" s="121" t="str">
        <f t="shared" si="95"/>
        <v>-</v>
      </c>
      <c r="AR428" s="121" t="str">
        <f t="shared" si="95"/>
        <v>-</v>
      </c>
      <c r="AS428" s="121" t="str">
        <f t="shared" si="95"/>
        <v>-</v>
      </c>
      <c r="AT428" s="121" t="str">
        <f t="shared" si="95"/>
        <v>-</v>
      </c>
      <c r="AU428" s="121" t="str">
        <f t="shared" si="95"/>
        <v>-</v>
      </c>
      <c r="AV428" s="121" t="str">
        <f t="shared" si="95"/>
        <v>-</v>
      </c>
      <c r="AW428" s="121" t="str">
        <f t="shared" si="95"/>
        <v>-</v>
      </c>
      <c r="AX428" s="121" t="str">
        <f t="shared" si="95"/>
        <v>-</v>
      </c>
      <c r="AY428" s="121" t="str">
        <f t="shared" si="97"/>
        <v>-</v>
      </c>
      <c r="AZ428" s="121" t="str">
        <f t="shared" si="97"/>
        <v>-</v>
      </c>
      <c r="BA428" s="121" t="str">
        <f t="shared" si="97"/>
        <v>-</v>
      </c>
      <c r="BB428" s="121" t="str">
        <f t="shared" si="97"/>
        <v>-</v>
      </c>
      <c r="BC428" s="121" t="str">
        <f t="shared" si="97"/>
        <v>-</v>
      </c>
      <c r="BD428" s="121" t="str">
        <f t="shared" si="97"/>
        <v>-</v>
      </c>
      <c r="BE428" s="121" t="str">
        <f t="shared" si="97"/>
        <v>-</v>
      </c>
      <c r="BF428" s="121" t="str">
        <f t="shared" si="97"/>
        <v>-</v>
      </c>
      <c r="BG428" s="121" t="str">
        <f t="shared" si="97"/>
        <v>-</v>
      </c>
      <c r="BH428" s="122"/>
      <c r="BI428" s="119"/>
      <c r="BM428" s="381"/>
      <c r="BP428" s="225"/>
    </row>
    <row r="429" spans="1:68" s="46" customFormat="1">
      <c r="A429" s="120">
        <f t="shared" si="85"/>
        <v>37</v>
      </c>
      <c r="B429" s="121" t="str">
        <f t="shared" si="97"/>
        <v>-</v>
      </c>
      <c r="C429" s="121" t="str">
        <f t="shared" si="97"/>
        <v>-</v>
      </c>
      <c r="D429" s="121" t="str">
        <f t="shared" si="97"/>
        <v>-</v>
      </c>
      <c r="E429" s="121" t="str">
        <f t="shared" si="97"/>
        <v>-</v>
      </c>
      <c r="F429" s="121" t="str">
        <f t="shared" si="97"/>
        <v>-</v>
      </c>
      <c r="G429" s="121" t="str">
        <f t="shared" si="97"/>
        <v>-</v>
      </c>
      <c r="H429" s="121" t="str">
        <f t="shared" si="97"/>
        <v>-</v>
      </c>
      <c r="I429" s="121" t="str">
        <f t="shared" si="97"/>
        <v>-</v>
      </c>
      <c r="J429" s="121" t="str">
        <f t="shared" si="97"/>
        <v>-</v>
      </c>
      <c r="K429" s="121" t="str">
        <f t="shared" si="97"/>
        <v>-</v>
      </c>
      <c r="L429" s="121" t="str">
        <f t="shared" si="97"/>
        <v>-</v>
      </c>
      <c r="M429" s="121" t="str">
        <f t="shared" si="97"/>
        <v>-</v>
      </c>
      <c r="N429" s="121" t="str">
        <f t="shared" si="97"/>
        <v>-</v>
      </c>
      <c r="O429" s="121" t="str">
        <f t="shared" si="97"/>
        <v>-</v>
      </c>
      <c r="P429" s="121" t="str">
        <f t="shared" si="97"/>
        <v>-</v>
      </c>
      <c r="Q429" s="121" t="str">
        <f t="shared" si="97"/>
        <v>-</v>
      </c>
      <c r="R429" s="121" t="str">
        <f t="shared" si="97"/>
        <v>-</v>
      </c>
      <c r="S429" s="121" t="str">
        <f t="shared" si="97"/>
        <v>-</v>
      </c>
      <c r="T429" s="121" t="str">
        <f t="shared" si="97"/>
        <v>-</v>
      </c>
      <c r="U429" s="121" t="str">
        <f t="shared" si="97"/>
        <v>-</v>
      </c>
      <c r="V429" s="121" t="str">
        <f t="shared" si="97"/>
        <v>-</v>
      </c>
      <c r="W429" s="121" t="str">
        <f t="shared" si="97"/>
        <v>-</v>
      </c>
      <c r="X429" s="121" t="str">
        <f t="shared" si="97"/>
        <v>-</v>
      </c>
      <c r="Y429" s="121" t="str">
        <f t="shared" si="97"/>
        <v>-</v>
      </c>
      <c r="Z429" s="121" t="str">
        <f t="shared" si="97"/>
        <v>-</v>
      </c>
      <c r="AA429" s="121" t="str">
        <f t="shared" si="97"/>
        <v>-</v>
      </c>
      <c r="AB429" s="121" t="str">
        <f t="shared" si="97"/>
        <v>-</v>
      </c>
      <c r="AC429" s="121" t="str">
        <f t="shared" si="97"/>
        <v>-</v>
      </c>
      <c r="AD429" s="121" t="str">
        <f t="shared" si="97"/>
        <v>-</v>
      </c>
      <c r="AE429" s="121" t="str">
        <f t="shared" si="97"/>
        <v>-</v>
      </c>
      <c r="AF429" s="121" t="str">
        <f t="shared" si="94"/>
        <v>-</v>
      </c>
      <c r="AG429" s="121" t="str">
        <f t="shared" si="94"/>
        <v>-</v>
      </c>
      <c r="AH429" s="121" t="str">
        <f t="shared" si="94"/>
        <v>-</v>
      </c>
      <c r="AI429" s="121" t="str">
        <f t="shared" si="94"/>
        <v>-</v>
      </c>
      <c r="AJ429" s="121" t="str">
        <f t="shared" si="94"/>
        <v>-</v>
      </c>
      <c r="AK429" s="121" t="str">
        <f t="shared" si="94"/>
        <v>-</v>
      </c>
      <c r="AL429" s="121" t="str">
        <f t="shared" si="94"/>
        <v>-</v>
      </c>
      <c r="AM429" s="121" t="str">
        <f t="shared" si="94"/>
        <v>-</v>
      </c>
      <c r="AN429" s="121" t="str">
        <f t="shared" si="94"/>
        <v>-</v>
      </c>
      <c r="AO429" s="121" t="str">
        <f t="shared" si="97"/>
        <v>-</v>
      </c>
      <c r="AP429" s="121" t="str">
        <f t="shared" si="95"/>
        <v>-</v>
      </c>
      <c r="AQ429" s="121" t="str">
        <f t="shared" si="95"/>
        <v>-</v>
      </c>
      <c r="AR429" s="121" t="str">
        <f t="shared" si="95"/>
        <v>-</v>
      </c>
      <c r="AS429" s="121" t="str">
        <f t="shared" si="95"/>
        <v>-</v>
      </c>
      <c r="AT429" s="121" t="str">
        <f t="shared" si="95"/>
        <v>-</v>
      </c>
      <c r="AU429" s="121" t="str">
        <f t="shared" si="95"/>
        <v>-</v>
      </c>
      <c r="AV429" s="121" t="str">
        <f t="shared" si="95"/>
        <v>-</v>
      </c>
      <c r="AW429" s="121" t="str">
        <f t="shared" si="95"/>
        <v>-</v>
      </c>
      <c r="AX429" s="121" t="str">
        <f t="shared" si="95"/>
        <v>-</v>
      </c>
      <c r="AY429" s="121" t="str">
        <f t="shared" si="97"/>
        <v>-</v>
      </c>
      <c r="AZ429" s="121" t="str">
        <f t="shared" si="97"/>
        <v>-</v>
      </c>
      <c r="BA429" s="121" t="str">
        <f t="shared" si="97"/>
        <v>-</v>
      </c>
      <c r="BB429" s="121" t="str">
        <f t="shared" si="97"/>
        <v>-</v>
      </c>
      <c r="BC429" s="121" t="str">
        <f t="shared" si="97"/>
        <v>-</v>
      </c>
      <c r="BD429" s="121" t="str">
        <f t="shared" si="97"/>
        <v>-</v>
      </c>
      <c r="BE429" s="121" t="str">
        <f t="shared" si="97"/>
        <v>-</v>
      </c>
      <c r="BF429" s="121" t="str">
        <f t="shared" si="97"/>
        <v>-</v>
      </c>
      <c r="BG429" s="121" t="str">
        <f t="shared" si="97"/>
        <v>-</v>
      </c>
      <c r="BH429" s="122"/>
      <c r="BI429" s="119"/>
      <c r="BM429" s="381"/>
      <c r="BP429" s="225"/>
    </row>
    <row r="430" spans="1:68" s="46" customFormat="1">
      <c r="A430" s="120">
        <f t="shared" si="85"/>
        <v>38</v>
      </c>
      <c r="B430" s="121" t="str">
        <f t="shared" si="97"/>
        <v>-</v>
      </c>
      <c r="C430" s="121" t="str">
        <f t="shared" si="97"/>
        <v>-</v>
      </c>
      <c r="D430" s="121" t="str">
        <f t="shared" si="97"/>
        <v>-</v>
      </c>
      <c r="E430" s="121" t="str">
        <f t="shared" si="97"/>
        <v>-</v>
      </c>
      <c r="F430" s="121" t="str">
        <f t="shared" si="97"/>
        <v>-</v>
      </c>
      <c r="G430" s="121" t="str">
        <f t="shared" si="97"/>
        <v>-</v>
      </c>
      <c r="H430" s="121" t="str">
        <f t="shared" si="97"/>
        <v>-</v>
      </c>
      <c r="I430" s="121" t="str">
        <f t="shared" si="97"/>
        <v>-</v>
      </c>
      <c r="J430" s="121" t="str">
        <f t="shared" si="97"/>
        <v>-</v>
      </c>
      <c r="K430" s="121" t="str">
        <f t="shared" si="97"/>
        <v>-</v>
      </c>
      <c r="L430" s="121" t="str">
        <f t="shared" si="97"/>
        <v>-</v>
      </c>
      <c r="M430" s="121" t="str">
        <f t="shared" si="97"/>
        <v>-</v>
      </c>
      <c r="N430" s="121" t="str">
        <f t="shared" si="97"/>
        <v>-</v>
      </c>
      <c r="O430" s="121" t="str">
        <f t="shared" si="97"/>
        <v>-</v>
      </c>
      <c r="P430" s="121" t="str">
        <f t="shared" si="97"/>
        <v>-</v>
      </c>
      <c r="Q430" s="121" t="str">
        <f t="shared" si="97"/>
        <v>-</v>
      </c>
      <c r="R430" s="121" t="str">
        <f t="shared" si="97"/>
        <v>-</v>
      </c>
      <c r="S430" s="121" t="str">
        <f t="shared" si="97"/>
        <v>-</v>
      </c>
      <c r="T430" s="121" t="str">
        <f t="shared" si="97"/>
        <v>-</v>
      </c>
      <c r="U430" s="121" t="str">
        <f t="shared" si="97"/>
        <v>-</v>
      </c>
      <c r="V430" s="121" t="str">
        <f t="shared" si="97"/>
        <v>-</v>
      </c>
      <c r="W430" s="121" t="str">
        <f t="shared" si="97"/>
        <v>-</v>
      </c>
      <c r="X430" s="121" t="str">
        <f t="shared" si="97"/>
        <v>-</v>
      </c>
      <c r="Y430" s="121" t="str">
        <f t="shared" si="97"/>
        <v>-</v>
      </c>
      <c r="Z430" s="121" t="str">
        <f t="shared" si="97"/>
        <v>-</v>
      </c>
      <c r="AA430" s="121" t="str">
        <f t="shared" si="97"/>
        <v>-</v>
      </c>
      <c r="AB430" s="121" t="str">
        <f t="shared" si="97"/>
        <v>-</v>
      </c>
      <c r="AC430" s="121" t="str">
        <f t="shared" si="97"/>
        <v>-</v>
      </c>
      <c r="AD430" s="121" t="str">
        <f t="shared" si="97"/>
        <v>-</v>
      </c>
      <c r="AE430" s="121" t="str">
        <f t="shared" si="97"/>
        <v>-</v>
      </c>
      <c r="AF430" s="121" t="str">
        <f t="shared" si="94"/>
        <v>-</v>
      </c>
      <c r="AG430" s="121" t="str">
        <f t="shared" si="94"/>
        <v>-</v>
      </c>
      <c r="AH430" s="121" t="str">
        <f t="shared" si="94"/>
        <v>-</v>
      </c>
      <c r="AI430" s="121" t="str">
        <f t="shared" si="94"/>
        <v>-</v>
      </c>
      <c r="AJ430" s="121" t="str">
        <f t="shared" si="94"/>
        <v>-</v>
      </c>
      <c r="AK430" s="121" t="str">
        <f t="shared" si="94"/>
        <v>-</v>
      </c>
      <c r="AL430" s="121" t="str">
        <f t="shared" si="94"/>
        <v>-</v>
      </c>
      <c r="AM430" s="121" t="str">
        <f t="shared" si="94"/>
        <v>-</v>
      </c>
      <c r="AN430" s="121" t="str">
        <f t="shared" si="94"/>
        <v>-</v>
      </c>
      <c r="AO430" s="121" t="str">
        <f t="shared" si="97"/>
        <v>-</v>
      </c>
      <c r="AP430" s="121" t="str">
        <f t="shared" si="95"/>
        <v>-</v>
      </c>
      <c r="AQ430" s="121" t="str">
        <f t="shared" si="95"/>
        <v>-</v>
      </c>
      <c r="AR430" s="121" t="str">
        <f t="shared" si="95"/>
        <v>-</v>
      </c>
      <c r="AS430" s="121" t="str">
        <f t="shared" si="95"/>
        <v>-</v>
      </c>
      <c r="AT430" s="121" t="str">
        <f t="shared" si="95"/>
        <v>-</v>
      </c>
      <c r="AU430" s="121" t="str">
        <f t="shared" si="95"/>
        <v>-</v>
      </c>
      <c r="AV430" s="121" t="str">
        <f t="shared" si="95"/>
        <v>-</v>
      </c>
      <c r="AW430" s="121" t="str">
        <f t="shared" si="95"/>
        <v>-</v>
      </c>
      <c r="AX430" s="121" t="str">
        <f t="shared" si="95"/>
        <v>-</v>
      </c>
      <c r="AY430" s="121" t="str">
        <f t="shared" si="97"/>
        <v>-</v>
      </c>
      <c r="AZ430" s="121" t="str">
        <f t="shared" si="97"/>
        <v>-</v>
      </c>
      <c r="BA430" s="121" t="str">
        <f t="shared" si="97"/>
        <v>-</v>
      </c>
      <c r="BB430" s="121" t="str">
        <f t="shared" si="97"/>
        <v>-</v>
      </c>
      <c r="BC430" s="121" t="str">
        <f t="shared" si="97"/>
        <v>-</v>
      </c>
      <c r="BD430" s="121" t="str">
        <f t="shared" si="97"/>
        <v>-</v>
      </c>
      <c r="BE430" s="121" t="str">
        <f t="shared" si="97"/>
        <v>-</v>
      </c>
      <c r="BF430" s="121" t="str">
        <f t="shared" si="97"/>
        <v>-</v>
      </c>
      <c r="BG430" s="121" t="str">
        <f t="shared" si="97"/>
        <v>-</v>
      </c>
      <c r="BH430" s="122"/>
      <c r="BI430" s="119"/>
      <c r="BM430" s="381"/>
      <c r="BP430" s="225"/>
    </row>
    <row r="431" spans="1:68" s="46" customFormat="1">
      <c r="A431" s="120">
        <f t="shared" si="85"/>
        <v>39</v>
      </c>
      <c r="B431" s="121" t="str">
        <f t="shared" si="97"/>
        <v>-</v>
      </c>
      <c r="C431" s="121" t="str">
        <f t="shared" si="97"/>
        <v>-</v>
      </c>
      <c r="D431" s="121" t="str">
        <f t="shared" si="97"/>
        <v>-</v>
      </c>
      <c r="E431" s="121" t="str">
        <f t="shared" si="97"/>
        <v>-</v>
      </c>
      <c r="F431" s="121" t="str">
        <f t="shared" si="97"/>
        <v>-</v>
      </c>
      <c r="G431" s="121" t="str">
        <f t="shared" si="97"/>
        <v>-</v>
      </c>
      <c r="H431" s="121" t="str">
        <f t="shared" si="97"/>
        <v>-</v>
      </c>
      <c r="I431" s="121" t="str">
        <f t="shared" si="97"/>
        <v>-</v>
      </c>
      <c r="J431" s="121" t="str">
        <f t="shared" si="97"/>
        <v>-</v>
      </c>
      <c r="K431" s="121" t="str">
        <f t="shared" si="97"/>
        <v>-</v>
      </c>
      <c r="L431" s="121" t="str">
        <f t="shared" si="97"/>
        <v>-</v>
      </c>
      <c r="M431" s="121" t="str">
        <f t="shared" si="97"/>
        <v>-</v>
      </c>
      <c r="N431" s="121" t="str">
        <f t="shared" si="97"/>
        <v>-</v>
      </c>
      <c r="O431" s="121" t="str">
        <f t="shared" si="97"/>
        <v>-</v>
      </c>
      <c r="P431" s="121" t="str">
        <f t="shared" si="97"/>
        <v>-</v>
      </c>
      <c r="Q431" s="121" t="str">
        <f t="shared" si="97"/>
        <v>-</v>
      </c>
      <c r="R431" s="121" t="str">
        <f t="shared" si="97"/>
        <v>-</v>
      </c>
      <c r="S431" s="121" t="str">
        <f t="shared" si="97"/>
        <v>-</v>
      </c>
      <c r="T431" s="121" t="str">
        <f t="shared" si="97"/>
        <v>-</v>
      </c>
      <c r="U431" s="121" t="str">
        <f t="shared" si="97"/>
        <v>-</v>
      </c>
      <c r="V431" s="121" t="str">
        <f t="shared" si="97"/>
        <v>-</v>
      </c>
      <c r="W431" s="121" t="str">
        <f t="shared" si="97"/>
        <v>-</v>
      </c>
      <c r="X431" s="121" t="str">
        <f t="shared" si="97"/>
        <v>-</v>
      </c>
      <c r="Y431" s="121" t="str">
        <f t="shared" si="97"/>
        <v>-</v>
      </c>
      <c r="Z431" s="121" t="str">
        <f t="shared" si="97"/>
        <v>-</v>
      </c>
      <c r="AA431" s="121" t="str">
        <f t="shared" si="97"/>
        <v>-</v>
      </c>
      <c r="AB431" s="121" t="str">
        <f t="shared" si="97"/>
        <v>-</v>
      </c>
      <c r="AC431" s="121" t="str">
        <f t="shared" si="97"/>
        <v>-</v>
      </c>
      <c r="AD431" s="121" t="str">
        <f t="shared" si="97"/>
        <v>-</v>
      </c>
      <c r="AE431" s="121" t="str">
        <f t="shared" si="97"/>
        <v>-</v>
      </c>
      <c r="AF431" s="121" t="str">
        <f t="shared" si="94"/>
        <v>-</v>
      </c>
      <c r="AG431" s="121" t="str">
        <f t="shared" si="94"/>
        <v>-</v>
      </c>
      <c r="AH431" s="121" t="str">
        <f t="shared" si="94"/>
        <v>-</v>
      </c>
      <c r="AI431" s="121" t="str">
        <f t="shared" si="94"/>
        <v>-</v>
      </c>
      <c r="AJ431" s="121" t="str">
        <f t="shared" si="94"/>
        <v>-</v>
      </c>
      <c r="AK431" s="121" t="str">
        <f t="shared" si="94"/>
        <v>-</v>
      </c>
      <c r="AL431" s="121" t="str">
        <f t="shared" si="94"/>
        <v>-</v>
      </c>
      <c r="AM431" s="121" t="str">
        <f t="shared" si="94"/>
        <v>-</v>
      </c>
      <c r="AN431" s="121" t="str">
        <f t="shared" si="94"/>
        <v>-</v>
      </c>
      <c r="AO431" s="121" t="str">
        <f t="shared" si="97"/>
        <v>-</v>
      </c>
      <c r="AP431" s="121" t="str">
        <f t="shared" si="95"/>
        <v>-</v>
      </c>
      <c r="AQ431" s="121" t="str">
        <f t="shared" si="95"/>
        <v>-</v>
      </c>
      <c r="AR431" s="121" t="str">
        <f t="shared" si="95"/>
        <v>-</v>
      </c>
      <c r="AS431" s="121" t="str">
        <f t="shared" si="95"/>
        <v>-</v>
      </c>
      <c r="AT431" s="121" t="str">
        <f t="shared" si="95"/>
        <v>-</v>
      </c>
      <c r="AU431" s="121" t="str">
        <f t="shared" si="95"/>
        <v>-</v>
      </c>
      <c r="AV431" s="121" t="str">
        <f t="shared" si="95"/>
        <v>-</v>
      </c>
      <c r="AW431" s="121" t="str">
        <f t="shared" si="95"/>
        <v>-</v>
      </c>
      <c r="AX431" s="121" t="str">
        <f t="shared" si="95"/>
        <v>-</v>
      </c>
      <c r="AY431" s="121" t="str">
        <f t="shared" si="97"/>
        <v>-</v>
      </c>
      <c r="AZ431" s="121" t="str">
        <f t="shared" si="97"/>
        <v>-</v>
      </c>
      <c r="BA431" s="121" t="str">
        <f t="shared" si="97"/>
        <v>-</v>
      </c>
      <c r="BB431" s="121" t="str">
        <f t="shared" si="97"/>
        <v>-</v>
      </c>
      <c r="BC431" s="121" t="str">
        <f t="shared" si="97"/>
        <v>-</v>
      </c>
      <c r="BD431" s="121" t="str">
        <f t="shared" si="97"/>
        <v>-</v>
      </c>
      <c r="BE431" s="121" t="str">
        <f t="shared" si="97"/>
        <v>-</v>
      </c>
      <c r="BF431" s="121" t="str">
        <f t="shared" si="97"/>
        <v>-</v>
      </c>
      <c r="BG431" s="121" t="str">
        <f t="shared" si="97"/>
        <v>-</v>
      </c>
      <c r="BH431" s="122"/>
      <c r="BI431" s="119"/>
      <c r="BM431" s="381"/>
      <c r="BP431" s="225"/>
    </row>
    <row r="432" spans="1:68" s="46" customFormat="1">
      <c r="A432" s="120">
        <f t="shared" si="85"/>
        <v>40</v>
      </c>
      <c r="B432" s="121" t="str">
        <f t="shared" si="97"/>
        <v>-</v>
      </c>
      <c r="C432" s="121" t="str">
        <f t="shared" si="97"/>
        <v>-</v>
      </c>
      <c r="D432" s="121" t="str">
        <f t="shared" si="97"/>
        <v>-</v>
      </c>
      <c r="E432" s="121" t="str">
        <f t="shared" si="97"/>
        <v>-</v>
      </c>
      <c r="F432" s="121" t="str">
        <f t="shared" si="97"/>
        <v>-</v>
      </c>
      <c r="G432" s="121" t="str">
        <f t="shared" si="97"/>
        <v>-</v>
      </c>
      <c r="H432" s="121" t="str">
        <f t="shared" si="97"/>
        <v>-</v>
      </c>
      <c r="I432" s="121" t="str">
        <f t="shared" si="97"/>
        <v>-</v>
      </c>
      <c r="J432" s="121" t="str">
        <f t="shared" si="97"/>
        <v>-</v>
      </c>
      <c r="K432" s="121" t="str">
        <f t="shared" si="97"/>
        <v>-</v>
      </c>
      <c r="L432" s="121" t="str">
        <f t="shared" si="97"/>
        <v>-</v>
      </c>
      <c r="M432" s="121" t="str">
        <f t="shared" si="97"/>
        <v>-</v>
      </c>
      <c r="N432" s="121" t="str">
        <f t="shared" si="97"/>
        <v>-</v>
      </c>
      <c r="O432" s="121" t="str">
        <f t="shared" si="97"/>
        <v>-</v>
      </c>
      <c r="P432" s="121" t="str">
        <f t="shared" si="97"/>
        <v>-</v>
      </c>
      <c r="Q432" s="121" t="str">
        <f t="shared" si="97"/>
        <v>-</v>
      </c>
      <c r="R432" s="121" t="str">
        <f t="shared" si="97"/>
        <v>-</v>
      </c>
      <c r="S432" s="121" t="str">
        <f t="shared" si="97"/>
        <v>-</v>
      </c>
      <c r="T432" s="121" t="str">
        <f t="shared" si="97"/>
        <v>-</v>
      </c>
      <c r="U432" s="121" t="str">
        <f t="shared" si="97"/>
        <v>-</v>
      </c>
      <c r="V432" s="121" t="str">
        <f t="shared" si="97"/>
        <v>-</v>
      </c>
      <c r="W432" s="121" t="str">
        <f t="shared" si="97"/>
        <v>-</v>
      </c>
      <c r="X432" s="121" t="str">
        <f t="shared" si="97"/>
        <v>-</v>
      </c>
      <c r="Y432" s="121" t="str">
        <f t="shared" si="97"/>
        <v>-</v>
      </c>
      <c r="Z432" s="121" t="str">
        <f t="shared" si="97"/>
        <v>-</v>
      </c>
      <c r="AA432" s="121" t="str">
        <f t="shared" si="97"/>
        <v>-</v>
      </c>
      <c r="AB432" s="121" t="str">
        <f t="shared" si="97"/>
        <v>-</v>
      </c>
      <c r="AC432" s="121" t="str">
        <f t="shared" si="97"/>
        <v>-</v>
      </c>
      <c r="AD432" s="121" t="str">
        <f t="shared" si="97"/>
        <v>-</v>
      </c>
      <c r="AE432" s="121" t="str">
        <f t="shared" si="97"/>
        <v>-</v>
      </c>
      <c r="AF432" s="121" t="str">
        <f t="shared" si="94"/>
        <v>-</v>
      </c>
      <c r="AG432" s="121" t="str">
        <f t="shared" si="94"/>
        <v>-</v>
      </c>
      <c r="AH432" s="121" t="str">
        <f t="shared" si="94"/>
        <v>-</v>
      </c>
      <c r="AI432" s="121" t="str">
        <f t="shared" si="94"/>
        <v>-</v>
      </c>
      <c r="AJ432" s="121" t="str">
        <f t="shared" si="94"/>
        <v>-</v>
      </c>
      <c r="AK432" s="121" t="str">
        <f t="shared" si="94"/>
        <v>-</v>
      </c>
      <c r="AL432" s="121" t="str">
        <f t="shared" si="94"/>
        <v>-</v>
      </c>
      <c r="AM432" s="121" t="str">
        <f t="shared" si="94"/>
        <v>-</v>
      </c>
      <c r="AN432" s="121" t="str">
        <f t="shared" si="94"/>
        <v>-</v>
      </c>
      <c r="AO432" s="121" t="str">
        <f t="shared" si="97"/>
        <v>-</v>
      </c>
      <c r="AP432" s="121" t="str">
        <f t="shared" si="95"/>
        <v>-</v>
      </c>
      <c r="AQ432" s="121" t="str">
        <f t="shared" si="95"/>
        <v>-</v>
      </c>
      <c r="AR432" s="121" t="str">
        <f t="shared" si="95"/>
        <v>-</v>
      </c>
      <c r="AS432" s="121" t="str">
        <f t="shared" si="95"/>
        <v>-</v>
      </c>
      <c r="AT432" s="121" t="str">
        <f t="shared" si="95"/>
        <v>-</v>
      </c>
      <c r="AU432" s="121" t="str">
        <f t="shared" si="95"/>
        <v>-</v>
      </c>
      <c r="AV432" s="121" t="str">
        <f t="shared" si="95"/>
        <v>-</v>
      </c>
      <c r="AW432" s="121" t="str">
        <f t="shared" si="95"/>
        <v>-</v>
      </c>
      <c r="AX432" s="121" t="str">
        <f t="shared" si="95"/>
        <v>-</v>
      </c>
      <c r="AY432" s="121" t="str">
        <f t="shared" si="97"/>
        <v>-</v>
      </c>
      <c r="AZ432" s="121" t="str">
        <f t="shared" si="97"/>
        <v>-</v>
      </c>
      <c r="BA432" s="121" t="str">
        <f t="shared" si="97"/>
        <v>-</v>
      </c>
      <c r="BB432" s="121" t="str">
        <f t="shared" si="97"/>
        <v>-</v>
      </c>
      <c r="BC432" s="121" t="str">
        <f t="shared" si="97"/>
        <v>-</v>
      </c>
      <c r="BD432" s="121" t="str">
        <f t="shared" si="97"/>
        <v>-</v>
      </c>
      <c r="BE432" s="121" t="str">
        <f t="shared" si="97"/>
        <v>-</v>
      </c>
      <c r="BF432" s="121" t="str">
        <f t="shared" si="97"/>
        <v>-</v>
      </c>
      <c r="BG432" s="121" t="str">
        <f t="shared" si="97"/>
        <v>-</v>
      </c>
      <c r="BH432" s="122"/>
      <c r="BI432" s="119"/>
      <c r="BM432" s="381"/>
      <c r="BP432" s="225"/>
    </row>
    <row r="433" spans="1:68" s="46" customFormat="1">
      <c r="A433" s="120">
        <f t="shared" si="85"/>
        <v>41</v>
      </c>
      <c r="B433" s="121" t="str">
        <f t="shared" si="97"/>
        <v>-</v>
      </c>
      <c r="C433" s="121" t="str">
        <f t="shared" si="97"/>
        <v>-</v>
      </c>
      <c r="D433" s="121" t="str">
        <f t="shared" si="97"/>
        <v>-</v>
      </c>
      <c r="E433" s="121">
        <f t="shared" si="97"/>
        <v>1.7500001000002436</v>
      </c>
      <c r="F433" s="121" t="str">
        <f t="shared" si="97"/>
        <v>-</v>
      </c>
      <c r="G433" s="121" t="str">
        <f t="shared" si="97"/>
        <v>-</v>
      </c>
      <c r="H433" s="121" t="str">
        <f t="shared" si="97"/>
        <v>-</v>
      </c>
      <c r="I433" s="121">
        <f t="shared" si="97"/>
        <v>0.24999989999975636</v>
      </c>
      <c r="J433" s="121" t="str">
        <f t="shared" si="97"/>
        <v>-</v>
      </c>
      <c r="K433" s="121" t="str">
        <f t="shared" si="97"/>
        <v>-</v>
      </c>
      <c r="L433" s="121" t="str">
        <f t="shared" si="97"/>
        <v>-</v>
      </c>
      <c r="M433" s="121" t="str">
        <f t="shared" si="97"/>
        <v>-</v>
      </c>
      <c r="N433" s="121" t="str">
        <f t="shared" si="97"/>
        <v>-</v>
      </c>
      <c r="O433" s="121" t="str">
        <f t="shared" si="97"/>
        <v>-</v>
      </c>
      <c r="P433" s="121" t="str">
        <f t="shared" si="97"/>
        <v>-</v>
      </c>
      <c r="Q433" s="121" t="str">
        <f t="shared" si="97"/>
        <v>-</v>
      </c>
      <c r="R433" s="121" t="str">
        <f t="shared" si="97"/>
        <v>-</v>
      </c>
      <c r="S433" s="121">
        <f t="shared" si="97"/>
        <v>0.24999989999975636</v>
      </c>
      <c r="T433" s="121" t="str">
        <f t="shared" si="97"/>
        <v>-</v>
      </c>
      <c r="U433" s="121" t="str">
        <f t="shared" si="97"/>
        <v>-</v>
      </c>
      <c r="V433" s="121" t="str">
        <f t="shared" si="97"/>
        <v>-</v>
      </c>
      <c r="W433" s="121" t="str">
        <f t="shared" si="97"/>
        <v>-</v>
      </c>
      <c r="X433" s="121" t="str">
        <f t="shared" si="97"/>
        <v>-</v>
      </c>
      <c r="Y433" s="121" t="str">
        <f t="shared" si="97"/>
        <v>-</v>
      </c>
      <c r="Z433" s="121">
        <f t="shared" si="97"/>
        <v>1.2499998999997564</v>
      </c>
      <c r="AA433" s="121" t="str">
        <f t="shared" si="97"/>
        <v>-</v>
      </c>
      <c r="AB433" s="121" t="str">
        <f t="shared" si="97"/>
        <v>-</v>
      </c>
      <c r="AC433" s="121" t="str">
        <f t="shared" si="97"/>
        <v>-</v>
      </c>
      <c r="AD433" s="121" t="str">
        <f t="shared" si="97"/>
        <v>-</v>
      </c>
      <c r="AE433" s="121">
        <f t="shared" si="97"/>
        <v>0.75000010000024364</v>
      </c>
      <c r="AF433" s="121" t="str">
        <f t="shared" si="94"/>
        <v>-</v>
      </c>
      <c r="AG433" s="121" t="str">
        <f t="shared" si="94"/>
        <v>-</v>
      </c>
      <c r="AH433" s="121" t="str">
        <f t="shared" si="94"/>
        <v>-</v>
      </c>
      <c r="AI433" s="121" t="str">
        <f t="shared" si="94"/>
        <v>-</v>
      </c>
      <c r="AJ433" s="121">
        <f t="shared" si="94"/>
        <v>0.75000010000024364</v>
      </c>
      <c r="AK433" s="121">
        <f t="shared" si="94"/>
        <v>0.24999989999975636</v>
      </c>
      <c r="AL433" s="121">
        <f t="shared" si="94"/>
        <v>0.75000010000024364</v>
      </c>
      <c r="AM433" s="121" t="str">
        <f t="shared" si="94"/>
        <v>-</v>
      </c>
      <c r="AN433" s="121">
        <f t="shared" si="94"/>
        <v>0.24999989999975636</v>
      </c>
      <c r="AO433" s="121" t="str">
        <f t="shared" si="97"/>
        <v>-</v>
      </c>
      <c r="AP433" s="121" t="str">
        <f t="shared" si="95"/>
        <v>-</v>
      </c>
      <c r="AQ433" s="121" t="str">
        <f t="shared" si="95"/>
        <v>-</v>
      </c>
      <c r="AR433" s="121" t="str">
        <f t="shared" si="95"/>
        <v>-</v>
      </c>
      <c r="AS433" s="121" t="str">
        <f t="shared" si="95"/>
        <v>-</v>
      </c>
      <c r="AT433" s="121" t="str">
        <f t="shared" si="95"/>
        <v>-</v>
      </c>
      <c r="AU433" s="121" t="str">
        <f t="shared" si="95"/>
        <v>-</v>
      </c>
      <c r="AV433" s="121" t="str">
        <f t="shared" si="95"/>
        <v>-</v>
      </c>
      <c r="AW433" s="121" t="str">
        <f t="shared" si="95"/>
        <v>-</v>
      </c>
      <c r="AX433" s="121" t="str">
        <f t="shared" si="95"/>
        <v>-</v>
      </c>
      <c r="AY433" s="121" t="str">
        <f t="shared" si="97"/>
        <v>-</v>
      </c>
      <c r="AZ433" s="121" t="str">
        <f t="shared" si="97"/>
        <v>-</v>
      </c>
      <c r="BA433" s="121">
        <f t="shared" si="97"/>
        <v>0.24999989999975636</v>
      </c>
      <c r="BB433" s="121" t="str">
        <f t="shared" si="97"/>
        <v>-</v>
      </c>
      <c r="BC433" s="121">
        <f t="shared" si="97"/>
        <v>1.2499998999997564</v>
      </c>
      <c r="BD433" s="121" t="str">
        <f t="shared" si="97"/>
        <v>-</v>
      </c>
      <c r="BE433" s="121">
        <f t="shared" si="97"/>
        <v>0.24999989999975636</v>
      </c>
      <c r="BF433" s="121" t="str">
        <f t="shared" si="97"/>
        <v>-</v>
      </c>
      <c r="BG433" s="121" t="str">
        <f t="shared" si="97"/>
        <v>-</v>
      </c>
      <c r="BH433" s="122"/>
      <c r="BI433" s="119"/>
      <c r="BM433" s="381"/>
      <c r="BP433" s="225"/>
    </row>
    <row r="434" spans="1:68" s="46" customFormat="1">
      <c r="A434" s="120">
        <f t="shared" si="85"/>
        <v>42</v>
      </c>
      <c r="B434" s="121" t="str">
        <f t="shared" si="97"/>
        <v>-</v>
      </c>
      <c r="C434" s="121" t="str">
        <f t="shared" si="97"/>
        <v>-</v>
      </c>
      <c r="D434" s="121" t="str">
        <f t="shared" si="97"/>
        <v>-</v>
      </c>
      <c r="E434" s="121" t="str">
        <f t="shared" si="97"/>
        <v>-</v>
      </c>
      <c r="F434" s="121" t="str">
        <f t="shared" si="97"/>
        <v>-</v>
      </c>
      <c r="G434" s="121" t="str">
        <f t="shared" si="97"/>
        <v>-</v>
      </c>
      <c r="H434" s="121" t="str">
        <f t="shared" si="97"/>
        <v>-</v>
      </c>
      <c r="I434" s="121" t="str">
        <f t="shared" si="97"/>
        <v>-</v>
      </c>
      <c r="J434" s="121" t="str">
        <f t="shared" si="97"/>
        <v>-</v>
      </c>
      <c r="K434" s="121" t="str">
        <f t="shared" si="97"/>
        <v>-</v>
      </c>
      <c r="L434" s="121" t="str">
        <f t="shared" si="97"/>
        <v>-</v>
      </c>
      <c r="M434" s="121" t="str">
        <f t="shared" si="97"/>
        <v>-</v>
      </c>
      <c r="N434" s="121" t="str">
        <f t="shared" si="97"/>
        <v>-</v>
      </c>
      <c r="O434" s="121" t="str">
        <f t="shared" si="97"/>
        <v>-</v>
      </c>
      <c r="P434" s="121" t="str">
        <f t="shared" si="97"/>
        <v>-</v>
      </c>
      <c r="Q434" s="121" t="str">
        <f t="shared" ref="Q434:BG434" si="98">IF(Q337="-","-",ABS(Q337-$BI337))</f>
        <v>-</v>
      </c>
      <c r="R434" s="121" t="str">
        <f t="shared" si="98"/>
        <v>-</v>
      </c>
      <c r="S434" s="121" t="str">
        <f t="shared" si="98"/>
        <v>-</v>
      </c>
      <c r="T434" s="121" t="str">
        <f t="shared" si="98"/>
        <v>-</v>
      </c>
      <c r="U434" s="121" t="str">
        <f t="shared" si="98"/>
        <v>-</v>
      </c>
      <c r="V434" s="121" t="str">
        <f t="shared" si="98"/>
        <v>-</v>
      </c>
      <c r="W434" s="121" t="str">
        <f t="shared" si="98"/>
        <v>-</v>
      </c>
      <c r="X434" s="121" t="str">
        <f t="shared" si="98"/>
        <v>-</v>
      </c>
      <c r="Y434" s="121" t="str">
        <f t="shared" si="98"/>
        <v>-</v>
      </c>
      <c r="Z434" s="121" t="str">
        <f t="shared" si="98"/>
        <v>-</v>
      </c>
      <c r="AA434" s="121" t="str">
        <f t="shared" si="98"/>
        <v>-</v>
      </c>
      <c r="AB434" s="121" t="str">
        <f t="shared" si="98"/>
        <v>-</v>
      </c>
      <c r="AC434" s="121" t="str">
        <f t="shared" si="98"/>
        <v>-</v>
      </c>
      <c r="AD434" s="121" t="str">
        <f t="shared" si="98"/>
        <v>-</v>
      </c>
      <c r="AE434" s="121" t="str">
        <f t="shared" si="98"/>
        <v>-</v>
      </c>
      <c r="AF434" s="121" t="str">
        <f t="shared" si="94"/>
        <v>-</v>
      </c>
      <c r="AG434" s="121" t="str">
        <f t="shared" si="94"/>
        <v>-</v>
      </c>
      <c r="AH434" s="121" t="str">
        <f t="shared" si="94"/>
        <v>-</v>
      </c>
      <c r="AI434" s="121" t="str">
        <f t="shared" si="94"/>
        <v>-</v>
      </c>
      <c r="AJ434" s="121" t="str">
        <f t="shared" si="94"/>
        <v>-</v>
      </c>
      <c r="AK434" s="121" t="str">
        <f t="shared" si="94"/>
        <v>-</v>
      </c>
      <c r="AL434" s="121" t="str">
        <f t="shared" si="94"/>
        <v>-</v>
      </c>
      <c r="AM434" s="121" t="str">
        <f t="shared" si="94"/>
        <v>-</v>
      </c>
      <c r="AN434" s="121" t="str">
        <f t="shared" si="94"/>
        <v>-</v>
      </c>
      <c r="AO434" s="121" t="str">
        <f t="shared" si="98"/>
        <v>-</v>
      </c>
      <c r="AP434" s="121" t="str">
        <f t="shared" si="95"/>
        <v>-</v>
      </c>
      <c r="AQ434" s="121" t="str">
        <f t="shared" si="95"/>
        <v>-</v>
      </c>
      <c r="AR434" s="121" t="str">
        <f t="shared" si="95"/>
        <v>-</v>
      </c>
      <c r="AS434" s="121" t="str">
        <f t="shared" si="95"/>
        <v>-</v>
      </c>
      <c r="AT434" s="121" t="str">
        <f t="shared" si="95"/>
        <v>-</v>
      </c>
      <c r="AU434" s="121" t="str">
        <f t="shared" si="95"/>
        <v>-</v>
      </c>
      <c r="AV434" s="121" t="str">
        <f t="shared" si="95"/>
        <v>-</v>
      </c>
      <c r="AW434" s="121" t="str">
        <f t="shared" si="95"/>
        <v>-</v>
      </c>
      <c r="AX434" s="121" t="str">
        <f t="shared" si="95"/>
        <v>-</v>
      </c>
      <c r="AY434" s="121" t="str">
        <f t="shared" si="98"/>
        <v>-</v>
      </c>
      <c r="AZ434" s="121" t="str">
        <f t="shared" si="98"/>
        <v>-</v>
      </c>
      <c r="BA434" s="121" t="str">
        <f t="shared" si="98"/>
        <v>-</v>
      </c>
      <c r="BB434" s="121" t="str">
        <f t="shared" si="98"/>
        <v>-</v>
      </c>
      <c r="BC434" s="121" t="str">
        <f t="shared" si="98"/>
        <v>-</v>
      </c>
      <c r="BD434" s="121" t="str">
        <f t="shared" si="98"/>
        <v>-</v>
      </c>
      <c r="BE434" s="121" t="str">
        <f t="shared" si="98"/>
        <v>-</v>
      </c>
      <c r="BF434" s="121" t="str">
        <f t="shared" si="98"/>
        <v>-</v>
      </c>
      <c r="BG434" s="121" t="str">
        <f t="shared" si="98"/>
        <v>-</v>
      </c>
      <c r="BH434" s="122"/>
      <c r="BI434" s="119"/>
      <c r="BM434" s="381"/>
      <c r="BP434" s="225"/>
    </row>
    <row r="435" spans="1:68" s="46" customFormat="1">
      <c r="A435" s="120">
        <f t="shared" si="85"/>
        <v>43</v>
      </c>
      <c r="B435" s="121" t="str">
        <f t="shared" ref="B435:BG441" si="99">IF(B338="-","-",ABS(B338-$BI338))</f>
        <v>-</v>
      </c>
      <c r="C435" s="121" t="str">
        <f t="shared" si="99"/>
        <v>-</v>
      </c>
      <c r="D435" s="121" t="str">
        <f t="shared" si="99"/>
        <v>-</v>
      </c>
      <c r="E435" s="121" t="str">
        <f t="shared" si="99"/>
        <v>-</v>
      </c>
      <c r="F435" s="121" t="str">
        <f t="shared" si="99"/>
        <v>-</v>
      </c>
      <c r="G435" s="121" t="str">
        <f t="shared" si="99"/>
        <v>-</v>
      </c>
      <c r="H435" s="121" t="str">
        <f t="shared" si="99"/>
        <v>-</v>
      </c>
      <c r="I435" s="121" t="str">
        <f t="shared" si="99"/>
        <v>-</v>
      </c>
      <c r="J435" s="121" t="str">
        <f t="shared" si="99"/>
        <v>-</v>
      </c>
      <c r="K435" s="121" t="str">
        <f t="shared" si="99"/>
        <v>-</v>
      </c>
      <c r="L435" s="121" t="str">
        <f t="shared" si="99"/>
        <v>-</v>
      </c>
      <c r="M435" s="121" t="str">
        <f t="shared" si="99"/>
        <v>-</v>
      </c>
      <c r="N435" s="121" t="str">
        <f t="shared" si="99"/>
        <v>-</v>
      </c>
      <c r="O435" s="121" t="str">
        <f t="shared" si="99"/>
        <v>-</v>
      </c>
      <c r="P435" s="121" t="str">
        <f t="shared" si="99"/>
        <v>-</v>
      </c>
      <c r="Q435" s="121" t="str">
        <f t="shared" si="99"/>
        <v>-</v>
      </c>
      <c r="R435" s="121" t="str">
        <f t="shared" si="99"/>
        <v>-</v>
      </c>
      <c r="S435" s="121" t="str">
        <f t="shared" si="99"/>
        <v>-</v>
      </c>
      <c r="T435" s="121" t="str">
        <f t="shared" si="99"/>
        <v>-</v>
      </c>
      <c r="U435" s="121" t="str">
        <f t="shared" si="99"/>
        <v>-</v>
      </c>
      <c r="V435" s="121" t="str">
        <f t="shared" si="99"/>
        <v>-</v>
      </c>
      <c r="W435" s="121" t="str">
        <f t="shared" si="99"/>
        <v>-</v>
      </c>
      <c r="X435" s="121" t="str">
        <f t="shared" si="99"/>
        <v>-</v>
      </c>
      <c r="Y435" s="121" t="str">
        <f t="shared" si="99"/>
        <v>-</v>
      </c>
      <c r="Z435" s="121" t="str">
        <f t="shared" si="99"/>
        <v>-</v>
      </c>
      <c r="AA435" s="121" t="str">
        <f t="shared" si="99"/>
        <v>-</v>
      </c>
      <c r="AB435" s="121" t="str">
        <f t="shared" si="99"/>
        <v>-</v>
      </c>
      <c r="AC435" s="121" t="str">
        <f t="shared" si="99"/>
        <v>-</v>
      </c>
      <c r="AD435" s="121" t="str">
        <f t="shared" si="99"/>
        <v>-</v>
      </c>
      <c r="AE435" s="121" t="str">
        <f t="shared" si="99"/>
        <v>-</v>
      </c>
      <c r="AF435" s="121" t="str">
        <f t="shared" si="94"/>
        <v>-</v>
      </c>
      <c r="AG435" s="121" t="str">
        <f t="shared" si="94"/>
        <v>-</v>
      </c>
      <c r="AH435" s="121" t="str">
        <f t="shared" si="94"/>
        <v>-</v>
      </c>
      <c r="AI435" s="121" t="str">
        <f t="shared" si="94"/>
        <v>-</v>
      </c>
      <c r="AJ435" s="121" t="str">
        <f t="shared" si="94"/>
        <v>-</v>
      </c>
      <c r="AK435" s="121" t="str">
        <f t="shared" si="94"/>
        <v>-</v>
      </c>
      <c r="AL435" s="121" t="str">
        <f t="shared" si="94"/>
        <v>-</v>
      </c>
      <c r="AM435" s="121" t="str">
        <f t="shared" si="94"/>
        <v>-</v>
      </c>
      <c r="AN435" s="121" t="str">
        <f t="shared" si="94"/>
        <v>-</v>
      </c>
      <c r="AO435" s="121" t="str">
        <f t="shared" si="99"/>
        <v>-</v>
      </c>
      <c r="AP435" s="121" t="str">
        <f t="shared" si="95"/>
        <v>-</v>
      </c>
      <c r="AQ435" s="121" t="str">
        <f t="shared" si="95"/>
        <v>-</v>
      </c>
      <c r="AR435" s="121" t="str">
        <f t="shared" si="95"/>
        <v>-</v>
      </c>
      <c r="AS435" s="121" t="str">
        <f t="shared" si="95"/>
        <v>-</v>
      </c>
      <c r="AT435" s="121" t="str">
        <f t="shared" si="95"/>
        <v>-</v>
      </c>
      <c r="AU435" s="121" t="str">
        <f t="shared" si="95"/>
        <v>-</v>
      </c>
      <c r="AV435" s="121" t="str">
        <f t="shared" si="95"/>
        <v>-</v>
      </c>
      <c r="AW435" s="121" t="str">
        <f t="shared" si="95"/>
        <v>-</v>
      </c>
      <c r="AX435" s="121" t="str">
        <f t="shared" si="95"/>
        <v>-</v>
      </c>
      <c r="AY435" s="121" t="str">
        <f t="shared" si="99"/>
        <v>-</v>
      </c>
      <c r="AZ435" s="121" t="str">
        <f t="shared" si="99"/>
        <v>-</v>
      </c>
      <c r="BA435" s="121" t="str">
        <f t="shared" si="99"/>
        <v>-</v>
      </c>
      <c r="BB435" s="121" t="str">
        <f t="shared" si="99"/>
        <v>-</v>
      </c>
      <c r="BC435" s="121" t="str">
        <f t="shared" si="99"/>
        <v>-</v>
      </c>
      <c r="BD435" s="121" t="str">
        <f t="shared" si="99"/>
        <v>-</v>
      </c>
      <c r="BE435" s="121" t="str">
        <f t="shared" si="99"/>
        <v>-</v>
      </c>
      <c r="BF435" s="121" t="str">
        <f t="shared" si="99"/>
        <v>-</v>
      </c>
      <c r="BG435" s="121" t="str">
        <f t="shared" si="99"/>
        <v>-</v>
      </c>
      <c r="BH435" s="122"/>
      <c r="BI435" s="119"/>
      <c r="BM435" s="381"/>
      <c r="BP435" s="225"/>
    </row>
    <row r="436" spans="1:68" s="46" customFormat="1">
      <c r="A436" s="120">
        <f t="shared" si="85"/>
        <v>44</v>
      </c>
      <c r="B436" s="121" t="str">
        <f t="shared" si="99"/>
        <v>-</v>
      </c>
      <c r="C436" s="121" t="str">
        <f t="shared" si="99"/>
        <v>-</v>
      </c>
      <c r="D436" s="121" t="str">
        <f t="shared" si="99"/>
        <v>-</v>
      </c>
      <c r="E436" s="121" t="str">
        <f t="shared" si="99"/>
        <v>-</v>
      </c>
      <c r="F436" s="121" t="str">
        <f t="shared" si="99"/>
        <v>-</v>
      </c>
      <c r="G436" s="121" t="str">
        <f t="shared" si="99"/>
        <v>-</v>
      </c>
      <c r="H436" s="121" t="str">
        <f t="shared" si="99"/>
        <v>-</v>
      </c>
      <c r="I436" s="121" t="str">
        <f t="shared" si="99"/>
        <v>-</v>
      </c>
      <c r="J436" s="121" t="str">
        <f t="shared" si="99"/>
        <v>-</v>
      </c>
      <c r="K436" s="121" t="str">
        <f t="shared" si="99"/>
        <v>-</v>
      </c>
      <c r="L436" s="121" t="str">
        <f t="shared" si="99"/>
        <v>-</v>
      </c>
      <c r="M436" s="121" t="str">
        <f t="shared" si="99"/>
        <v>-</v>
      </c>
      <c r="N436" s="121" t="str">
        <f t="shared" si="99"/>
        <v>-</v>
      </c>
      <c r="O436" s="121" t="str">
        <f t="shared" si="99"/>
        <v>-</v>
      </c>
      <c r="P436" s="121" t="str">
        <f t="shared" si="99"/>
        <v>-</v>
      </c>
      <c r="Q436" s="121" t="str">
        <f t="shared" si="99"/>
        <v>-</v>
      </c>
      <c r="R436" s="121" t="str">
        <f t="shared" si="99"/>
        <v>-</v>
      </c>
      <c r="S436" s="121" t="str">
        <f t="shared" si="99"/>
        <v>-</v>
      </c>
      <c r="T436" s="121" t="str">
        <f t="shared" si="99"/>
        <v>-</v>
      </c>
      <c r="U436" s="121" t="str">
        <f t="shared" si="99"/>
        <v>-</v>
      </c>
      <c r="V436" s="121" t="str">
        <f t="shared" si="99"/>
        <v>-</v>
      </c>
      <c r="W436" s="121" t="str">
        <f t="shared" si="99"/>
        <v>-</v>
      </c>
      <c r="X436" s="121" t="str">
        <f t="shared" si="99"/>
        <v>-</v>
      </c>
      <c r="Y436" s="121" t="str">
        <f t="shared" si="99"/>
        <v>-</v>
      </c>
      <c r="Z436" s="121" t="str">
        <f t="shared" si="99"/>
        <v>-</v>
      </c>
      <c r="AA436" s="121" t="str">
        <f t="shared" si="99"/>
        <v>-</v>
      </c>
      <c r="AB436" s="121" t="str">
        <f t="shared" si="99"/>
        <v>-</v>
      </c>
      <c r="AC436" s="121" t="str">
        <f t="shared" si="99"/>
        <v>-</v>
      </c>
      <c r="AD436" s="121" t="str">
        <f t="shared" si="99"/>
        <v>-</v>
      </c>
      <c r="AE436" s="121" t="str">
        <f t="shared" si="99"/>
        <v>-</v>
      </c>
      <c r="AF436" s="121" t="str">
        <f t="shared" si="94"/>
        <v>-</v>
      </c>
      <c r="AG436" s="121" t="str">
        <f t="shared" si="94"/>
        <v>-</v>
      </c>
      <c r="AH436" s="121" t="str">
        <f t="shared" si="94"/>
        <v>-</v>
      </c>
      <c r="AI436" s="121" t="str">
        <f t="shared" si="94"/>
        <v>-</v>
      </c>
      <c r="AJ436" s="121" t="str">
        <f t="shared" si="94"/>
        <v>-</v>
      </c>
      <c r="AK436" s="121" t="str">
        <f t="shared" si="94"/>
        <v>-</v>
      </c>
      <c r="AL436" s="121" t="str">
        <f t="shared" si="94"/>
        <v>-</v>
      </c>
      <c r="AM436" s="121" t="str">
        <f t="shared" si="94"/>
        <v>-</v>
      </c>
      <c r="AN436" s="121" t="str">
        <f t="shared" si="94"/>
        <v>-</v>
      </c>
      <c r="AO436" s="121" t="str">
        <f t="shared" si="99"/>
        <v>-</v>
      </c>
      <c r="AP436" s="121" t="str">
        <f t="shared" si="95"/>
        <v>-</v>
      </c>
      <c r="AQ436" s="121" t="str">
        <f t="shared" si="95"/>
        <v>-</v>
      </c>
      <c r="AR436" s="121" t="str">
        <f t="shared" si="95"/>
        <v>-</v>
      </c>
      <c r="AS436" s="121" t="str">
        <f t="shared" si="95"/>
        <v>-</v>
      </c>
      <c r="AT436" s="121" t="str">
        <f t="shared" si="95"/>
        <v>-</v>
      </c>
      <c r="AU436" s="121" t="str">
        <f t="shared" si="95"/>
        <v>-</v>
      </c>
      <c r="AV436" s="121" t="str">
        <f t="shared" si="95"/>
        <v>-</v>
      </c>
      <c r="AW436" s="121" t="str">
        <f t="shared" si="95"/>
        <v>-</v>
      </c>
      <c r="AX436" s="121" t="str">
        <f t="shared" si="95"/>
        <v>-</v>
      </c>
      <c r="AY436" s="121" t="str">
        <f t="shared" si="99"/>
        <v>-</v>
      </c>
      <c r="AZ436" s="121" t="str">
        <f t="shared" si="99"/>
        <v>-</v>
      </c>
      <c r="BA436" s="121" t="str">
        <f t="shared" si="99"/>
        <v>-</v>
      </c>
      <c r="BB436" s="121" t="str">
        <f t="shared" si="99"/>
        <v>-</v>
      </c>
      <c r="BC436" s="121" t="str">
        <f t="shared" si="99"/>
        <v>-</v>
      </c>
      <c r="BD436" s="121" t="str">
        <f t="shared" si="99"/>
        <v>-</v>
      </c>
      <c r="BE436" s="121" t="str">
        <f t="shared" si="99"/>
        <v>-</v>
      </c>
      <c r="BF436" s="121" t="str">
        <f t="shared" si="99"/>
        <v>-</v>
      </c>
      <c r="BG436" s="121" t="str">
        <f t="shared" si="99"/>
        <v>-</v>
      </c>
      <c r="BH436" s="122"/>
      <c r="BI436" s="119"/>
      <c r="BM436" s="381"/>
      <c r="BP436" s="225"/>
    </row>
    <row r="437" spans="1:68" s="46" customFormat="1">
      <c r="A437" s="120">
        <f t="shared" si="85"/>
        <v>45</v>
      </c>
      <c r="B437" s="121" t="str">
        <f t="shared" si="99"/>
        <v>-</v>
      </c>
      <c r="C437" s="121" t="str">
        <f t="shared" si="99"/>
        <v>-</v>
      </c>
      <c r="D437" s="121" t="str">
        <f t="shared" si="99"/>
        <v>-</v>
      </c>
      <c r="E437" s="121" t="str">
        <f t="shared" si="99"/>
        <v>-</v>
      </c>
      <c r="F437" s="121" t="str">
        <f t="shared" si="99"/>
        <v>-</v>
      </c>
      <c r="G437" s="121" t="str">
        <f t="shared" si="99"/>
        <v>-</v>
      </c>
      <c r="H437" s="121" t="str">
        <f t="shared" si="99"/>
        <v>-</v>
      </c>
      <c r="I437" s="121" t="str">
        <f t="shared" si="99"/>
        <v>-</v>
      </c>
      <c r="J437" s="121" t="str">
        <f t="shared" si="99"/>
        <v>-</v>
      </c>
      <c r="K437" s="121" t="str">
        <f t="shared" si="99"/>
        <v>-</v>
      </c>
      <c r="L437" s="121" t="str">
        <f t="shared" si="99"/>
        <v>-</v>
      </c>
      <c r="M437" s="121" t="str">
        <f t="shared" si="99"/>
        <v>-</v>
      </c>
      <c r="N437" s="121" t="str">
        <f t="shared" si="99"/>
        <v>-</v>
      </c>
      <c r="O437" s="121" t="str">
        <f t="shared" si="99"/>
        <v>-</v>
      </c>
      <c r="P437" s="121" t="str">
        <f t="shared" si="99"/>
        <v>-</v>
      </c>
      <c r="Q437" s="121" t="str">
        <f t="shared" si="99"/>
        <v>-</v>
      </c>
      <c r="R437" s="121" t="str">
        <f t="shared" si="99"/>
        <v>-</v>
      </c>
      <c r="S437" s="121" t="str">
        <f t="shared" si="99"/>
        <v>-</v>
      </c>
      <c r="T437" s="121" t="str">
        <f t="shared" si="99"/>
        <v>-</v>
      </c>
      <c r="U437" s="121" t="str">
        <f t="shared" si="99"/>
        <v>-</v>
      </c>
      <c r="V437" s="121" t="str">
        <f t="shared" si="99"/>
        <v>-</v>
      </c>
      <c r="W437" s="121" t="str">
        <f t="shared" si="99"/>
        <v>-</v>
      </c>
      <c r="X437" s="121" t="str">
        <f t="shared" si="99"/>
        <v>-</v>
      </c>
      <c r="Y437" s="121" t="str">
        <f t="shared" si="99"/>
        <v>-</v>
      </c>
      <c r="Z437" s="121" t="str">
        <f t="shared" si="99"/>
        <v>-</v>
      </c>
      <c r="AA437" s="121" t="str">
        <f t="shared" si="99"/>
        <v>-</v>
      </c>
      <c r="AB437" s="121" t="str">
        <f t="shared" si="99"/>
        <v>-</v>
      </c>
      <c r="AC437" s="121" t="str">
        <f t="shared" si="99"/>
        <v>-</v>
      </c>
      <c r="AD437" s="121" t="str">
        <f t="shared" si="99"/>
        <v>-</v>
      </c>
      <c r="AE437" s="121" t="str">
        <f t="shared" si="99"/>
        <v>-</v>
      </c>
      <c r="AF437" s="121" t="str">
        <f t="shared" si="94"/>
        <v>-</v>
      </c>
      <c r="AG437" s="121" t="str">
        <f t="shared" si="94"/>
        <v>-</v>
      </c>
      <c r="AH437" s="121" t="str">
        <f t="shared" si="94"/>
        <v>-</v>
      </c>
      <c r="AI437" s="121" t="str">
        <f t="shared" si="94"/>
        <v>-</v>
      </c>
      <c r="AJ437" s="121" t="str">
        <f t="shared" si="94"/>
        <v>-</v>
      </c>
      <c r="AK437" s="121" t="str">
        <f t="shared" si="94"/>
        <v>-</v>
      </c>
      <c r="AL437" s="121" t="str">
        <f t="shared" si="94"/>
        <v>-</v>
      </c>
      <c r="AM437" s="121" t="str">
        <f t="shared" si="94"/>
        <v>-</v>
      </c>
      <c r="AN437" s="121" t="str">
        <f t="shared" si="94"/>
        <v>-</v>
      </c>
      <c r="AO437" s="121" t="str">
        <f t="shared" si="99"/>
        <v>-</v>
      </c>
      <c r="AP437" s="121" t="str">
        <f t="shared" si="95"/>
        <v>-</v>
      </c>
      <c r="AQ437" s="121" t="str">
        <f t="shared" si="95"/>
        <v>-</v>
      </c>
      <c r="AR437" s="121" t="str">
        <f t="shared" si="95"/>
        <v>-</v>
      </c>
      <c r="AS437" s="121" t="str">
        <f t="shared" si="95"/>
        <v>-</v>
      </c>
      <c r="AT437" s="121" t="str">
        <f t="shared" si="95"/>
        <v>-</v>
      </c>
      <c r="AU437" s="121" t="str">
        <f t="shared" si="95"/>
        <v>-</v>
      </c>
      <c r="AV437" s="121" t="str">
        <f t="shared" si="95"/>
        <v>-</v>
      </c>
      <c r="AW437" s="121" t="str">
        <f t="shared" si="95"/>
        <v>-</v>
      </c>
      <c r="AX437" s="121" t="str">
        <f t="shared" si="95"/>
        <v>-</v>
      </c>
      <c r="AY437" s="121" t="str">
        <f t="shared" si="99"/>
        <v>-</v>
      </c>
      <c r="AZ437" s="121" t="str">
        <f t="shared" si="99"/>
        <v>-</v>
      </c>
      <c r="BA437" s="121" t="str">
        <f t="shared" si="99"/>
        <v>-</v>
      </c>
      <c r="BB437" s="121" t="str">
        <f t="shared" si="99"/>
        <v>-</v>
      </c>
      <c r="BC437" s="121" t="str">
        <f t="shared" si="99"/>
        <v>-</v>
      </c>
      <c r="BD437" s="121" t="str">
        <f t="shared" si="99"/>
        <v>-</v>
      </c>
      <c r="BE437" s="121" t="str">
        <f t="shared" si="99"/>
        <v>-</v>
      </c>
      <c r="BF437" s="121" t="str">
        <f t="shared" si="99"/>
        <v>-</v>
      </c>
      <c r="BG437" s="121" t="str">
        <f t="shared" si="99"/>
        <v>-</v>
      </c>
      <c r="BH437" s="122"/>
      <c r="BI437" s="119"/>
      <c r="BM437" s="381"/>
      <c r="BP437" s="225"/>
    </row>
    <row r="438" spans="1:68" s="46" customFormat="1">
      <c r="A438" s="120">
        <f t="shared" si="85"/>
        <v>46</v>
      </c>
      <c r="B438" s="121" t="str">
        <f t="shared" si="99"/>
        <v>-</v>
      </c>
      <c r="C438" s="121" t="str">
        <f t="shared" si="99"/>
        <v>-</v>
      </c>
      <c r="D438" s="121" t="str">
        <f t="shared" si="99"/>
        <v>-</v>
      </c>
      <c r="E438" s="121" t="str">
        <f t="shared" si="99"/>
        <v>-</v>
      </c>
      <c r="F438" s="121">
        <f t="shared" si="99"/>
        <v>2.7000002171817528E-6</v>
      </c>
      <c r="G438" s="121" t="str">
        <f t="shared" si="99"/>
        <v>-</v>
      </c>
      <c r="H438" s="121" t="str">
        <f t="shared" si="99"/>
        <v>-</v>
      </c>
      <c r="I438" s="121">
        <f t="shared" si="99"/>
        <v>1.9999972999997828</v>
      </c>
      <c r="J438" s="121" t="str">
        <f t="shared" si="99"/>
        <v>-</v>
      </c>
      <c r="K438" s="121" t="str">
        <f t="shared" si="99"/>
        <v>-</v>
      </c>
      <c r="L438" s="121" t="str">
        <f t="shared" si="99"/>
        <v>-</v>
      </c>
      <c r="M438" s="121" t="str">
        <f t="shared" si="99"/>
        <v>-</v>
      </c>
      <c r="N438" s="121" t="str">
        <f t="shared" si="99"/>
        <v>-</v>
      </c>
      <c r="O438" s="121" t="str">
        <f t="shared" si="99"/>
        <v>-</v>
      </c>
      <c r="P438" s="121" t="str">
        <f t="shared" si="99"/>
        <v>-</v>
      </c>
      <c r="Q438" s="121" t="str">
        <f t="shared" si="99"/>
        <v>-</v>
      </c>
      <c r="R438" s="121" t="str">
        <f t="shared" si="99"/>
        <v>-</v>
      </c>
      <c r="S438" s="121">
        <f t="shared" si="99"/>
        <v>2.9999972999997828</v>
      </c>
      <c r="T438" s="121" t="str">
        <f t="shared" si="99"/>
        <v>-</v>
      </c>
      <c r="U438" s="121" t="str">
        <f t="shared" si="99"/>
        <v>-</v>
      </c>
      <c r="V438" s="121" t="str">
        <f t="shared" si="99"/>
        <v>-</v>
      </c>
      <c r="W438" s="121" t="str">
        <f t="shared" si="99"/>
        <v>-</v>
      </c>
      <c r="X438" s="121" t="str">
        <f t="shared" si="99"/>
        <v>-</v>
      </c>
      <c r="Y438" s="121" t="str">
        <f t="shared" si="99"/>
        <v>-</v>
      </c>
      <c r="Z438" s="121" t="str">
        <f t="shared" si="99"/>
        <v>-</v>
      </c>
      <c r="AA438" s="121" t="str">
        <f t="shared" si="99"/>
        <v>-</v>
      </c>
      <c r="AB438" s="121" t="str">
        <f t="shared" si="99"/>
        <v>-</v>
      </c>
      <c r="AC438" s="121" t="str">
        <f t="shared" si="99"/>
        <v>-</v>
      </c>
      <c r="AD438" s="121" t="str">
        <f t="shared" si="99"/>
        <v>-</v>
      </c>
      <c r="AE438" s="121" t="str">
        <f t="shared" si="99"/>
        <v>-</v>
      </c>
      <c r="AF438" s="121" t="str">
        <f t="shared" si="94"/>
        <v>-</v>
      </c>
      <c r="AG438" s="121" t="str">
        <f t="shared" si="94"/>
        <v>-</v>
      </c>
      <c r="AH438" s="121" t="str">
        <f t="shared" si="94"/>
        <v>-</v>
      </c>
      <c r="AI438" s="121" t="str">
        <f t="shared" si="94"/>
        <v>-</v>
      </c>
      <c r="AJ438" s="121">
        <f t="shared" si="94"/>
        <v>2.0000027000002172</v>
      </c>
      <c r="AK438" s="121">
        <f t="shared" si="94"/>
        <v>1.0000027000002172</v>
      </c>
      <c r="AL438" s="121">
        <f t="shared" si="94"/>
        <v>3.0000027000002172</v>
      </c>
      <c r="AM438" s="121" t="str">
        <f t="shared" si="94"/>
        <v>-</v>
      </c>
      <c r="AN438" s="121">
        <f t="shared" si="94"/>
        <v>1.0000027000002172</v>
      </c>
      <c r="AO438" s="121" t="str">
        <f t="shared" si="99"/>
        <v>-</v>
      </c>
      <c r="AP438" s="121" t="str">
        <f t="shared" si="95"/>
        <v>-</v>
      </c>
      <c r="AQ438" s="121" t="str">
        <f t="shared" si="95"/>
        <v>-</v>
      </c>
      <c r="AR438" s="121" t="str">
        <f t="shared" si="95"/>
        <v>-</v>
      </c>
      <c r="AS438" s="121" t="str">
        <f t="shared" si="95"/>
        <v>-</v>
      </c>
      <c r="AT438" s="121" t="str">
        <f t="shared" si="95"/>
        <v>-</v>
      </c>
      <c r="AU438" s="121" t="str">
        <f t="shared" si="95"/>
        <v>-</v>
      </c>
      <c r="AV438" s="121" t="str">
        <f t="shared" si="95"/>
        <v>-</v>
      </c>
      <c r="AW438" s="121" t="str">
        <f t="shared" si="95"/>
        <v>-</v>
      </c>
      <c r="AX438" s="121" t="str">
        <f t="shared" si="95"/>
        <v>-</v>
      </c>
      <c r="AY438" s="121" t="str">
        <f t="shared" si="99"/>
        <v>-</v>
      </c>
      <c r="AZ438" s="121" t="str">
        <f t="shared" si="99"/>
        <v>-</v>
      </c>
      <c r="BA438" s="121">
        <f t="shared" si="99"/>
        <v>2.7000002171817528E-6</v>
      </c>
      <c r="BB438" s="121" t="str">
        <f t="shared" si="99"/>
        <v>-</v>
      </c>
      <c r="BC438" s="121">
        <f t="shared" si="99"/>
        <v>1.9999972999997828</v>
      </c>
      <c r="BD438" s="121" t="str">
        <f t="shared" si="99"/>
        <v>-</v>
      </c>
      <c r="BE438" s="121">
        <f t="shared" si="99"/>
        <v>2.7000002171817528E-6</v>
      </c>
      <c r="BF438" s="121" t="str">
        <f t="shared" si="99"/>
        <v>-</v>
      </c>
      <c r="BG438" s="121" t="str">
        <f t="shared" si="99"/>
        <v>-</v>
      </c>
      <c r="BH438" s="122"/>
      <c r="BI438" s="119"/>
      <c r="BM438" s="381"/>
      <c r="BP438" s="225"/>
    </row>
    <row r="439" spans="1:68" s="46" customFormat="1">
      <c r="A439" s="120">
        <f t="shared" si="85"/>
        <v>47</v>
      </c>
      <c r="B439" s="121" t="str">
        <f t="shared" si="99"/>
        <v>-</v>
      </c>
      <c r="C439" s="121" t="str">
        <f t="shared" si="99"/>
        <v>-</v>
      </c>
      <c r="D439" s="121" t="str">
        <f t="shared" si="99"/>
        <v>-</v>
      </c>
      <c r="E439" s="121" t="str">
        <f t="shared" si="99"/>
        <v>-</v>
      </c>
      <c r="F439" s="121" t="str">
        <f t="shared" si="99"/>
        <v>-</v>
      </c>
      <c r="G439" s="121" t="str">
        <f t="shared" si="99"/>
        <v>-</v>
      </c>
      <c r="H439" s="121" t="str">
        <f t="shared" si="99"/>
        <v>-</v>
      </c>
      <c r="I439" s="121" t="str">
        <f t="shared" si="99"/>
        <v>-</v>
      </c>
      <c r="J439" s="121" t="str">
        <f t="shared" si="99"/>
        <v>-</v>
      </c>
      <c r="K439" s="121" t="str">
        <f t="shared" si="99"/>
        <v>-</v>
      </c>
      <c r="L439" s="121" t="str">
        <f t="shared" si="99"/>
        <v>-</v>
      </c>
      <c r="M439" s="121" t="str">
        <f t="shared" si="99"/>
        <v>-</v>
      </c>
      <c r="N439" s="121" t="str">
        <f t="shared" si="99"/>
        <v>-</v>
      </c>
      <c r="O439" s="121" t="str">
        <f t="shared" si="99"/>
        <v>-</v>
      </c>
      <c r="P439" s="121" t="str">
        <f t="shared" si="99"/>
        <v>-</v>
      </c>
      <c r="Q439" s="121" t="str">
        <f t="shared" si="99"/>
        <v>-</v>
      </c>
      <c r="R439" s="121" t="str">
        <f t="shared" si="99"/>
        <v>-</v>
      </c>
      <c r="S439" s="121" t="str">
        <f t="shared" si="99"/>
        <v>-</v>
      </c>
      <c r="T439" s="121" t="str">
        <f t="shared" si="99"/>
        <v>-</v>
      </c>
      <c r="U439" s="121" t="str">
        <f t="shared" si="99"/>
        <v>-</v>
      </c>
      <c r="V439" s="121" t="str">
        <f t="shared" si="99"/>
        <v>-</v>
      </c>
      <c r="W439" s="121" t="str">
        <f t="shared" si="99"/>
        <v>-</v>
      </c>
      <c r="X439" s="121" t="str">
        <f t="shared" si="99"/>
        <v>-</v>
      </c>
      <c r="Y439" s="121" t="str">
        <f t="shared" si="99"/>
        <v>-</v>
      </c>
      <c r="Z439" s="121" t="str">
        <f t="shared" si="99"/>
        <v>-</v>
      </c>
      <c r="AA439" s="121" t="str">
        <f t="shared" si="99"/>
        <v>-</v>
      </c>
      <c r="AB439" s="121" t="str">
        <f t="shared" si="99"/>
        <v>-</v>
      </c>
      <c r="AC439" s="121" t="str">
        <f t="shared" si="99"/>
        <v>-</v>
      </c>
      <c r="AD439" s="121" t="str">
        <f t="shared" si="99"/>
        <v>-</v>
      </c>
      <c r="AE439" s="121" t="str">
        <f t="shared" si="99"/>
        <v>-</v>
      </c>
      <c r="AF439" s="121" t="str">
        <f t="shared" si="94"/>
        <v>-</v>
      </c>
      <c r="AG439" s="121" t="str">
        <f t="shared" si="94"/>
        <v>-</v>
      </c>
      <c r="AH439" s="121" t="str">
        <f t="shared" si="94"/>
        <v>-</v>
      </c>
      <c r="AI439" s="121" t="str">
        <f t="shared" si="94"/>
        <v>-</v>
      </c>
      <c r="AJ439" s="121" t="str">
        <f t="shared" si="94"/>
        <v>-</v>
      </c>
      <c r="AK439" s="121" t="str">
        <f t="shared" si="94"/>
        <v>-</v>
      </c>
      <c r="AL439" s="121" t="str">
        <f t="shared" si="94"/>
        <v>-</v>
      </c>
      <c r="AM439" s="121" t="str">
        <f t="shared" si="94"/>
        <v>-</v>
      </c>
      <c r="AN439" s="121" t="str">
        <f t="shared" si="94"/>
        <v>-</v>
      </c>
      <c r="AO439" s="121" t="str">
        <f t="shared" si="99"/>
        <v>-</v>
      </c>
      <c r="AP439" s="121" t="str">
        <f t="shared" si="95"/>
        <v>-</v>
      </c>
      <c r="AQ439" s="121" t="str">
        <f t="shared" si="95"/>
        <v>-</v>
      </c>
      <c r="AR439" s="121" t="str">
        <f t="shared" si="95"/>
        <v>-</v>
      </c>
      <c r="AS439" s="121" t="str">
        <f t="shared" si="95"/>
        <v>-</v>
      </c>
      <c r="AT439" s="121" t="str">
        <f t="shared" si="95"/>
        <v>-</v>
      </c>
      <c r="AU439" s="121" t="str">
        <f t="shared" si="95"/>
        <v>-</v>
      </c>
      <c r="AV439" s="121" t="str">
        <f t="shared" si="95"/>
        <v>-</v>
      </c>
      <c r="AW439" s="121" t="str">
        <f t="shared" si="95"/>
        <v>-</v>
      </c>
      <c r="AX439" s="121" t="str">
        <f t="shared" si="95"/>
        <v>-</v>
      </c>
      <c r="AY439" s="121" t="str">
        <f t="shared" si="99"/>
        <v>-</v>
      </c>
      <c r="AZ439" s="121" t="str">
        <f t="shared" si="99"/>
        <v>-</v>
      </c>
      <c r="BA439" s="121" t="str">
        <f t="shared" si="99"/>
        <v>-</v>
      </c>
      <c r="BB439" s="121" t="str">
        <f t="shared" si="99"/>
        <v>-</v>
      </c>
      <c r="BC439" s="121" t="str">
        <f t="shared" si="99"/>
        <v>-</v>
      </c>
      <c r="BD439" s="121" t="str">
        <f t="shared" si="99"/>
        <v>-</v>
      </c>
      <c r="BE439" s="121" t="str">
        <f t="shared" si="99"/>
        <v>-</v>
      </c>
      <c r="BF439" s="121" t="str">
        <f t="shared" si="99"/>
        <v>-</v>
      </c>
      <c r="BG439" s="121" t="str">
        <f t="shared" si="99"/>
        <v>-</v>
      </c>
      <c r="BH439" s="122"/>
      <c r="BI439" s="119"/>
      <c r="BM439" s="381"/>
      <c r="BP439" s="225"/>
    </row>
    <row r="440" spans="1:68" s="46" customFormat="1">
      <c r="A440" s="120">
        <f t="shared" si="85"/>
        <v>48</v>
      </c>
      <c r="B440" s="121" t="str">
        <f t="shared" si="99"/>
        <v>-</v>
      </c>
      <c r="C440" s="121" t="str">
        <f t="shared" si="99"/>
        <v>-</v>
      </c>
      <c r="D440" s="121" t="str">
        <f t="shared" si="99"/>
        <v>-</v>
      </c>
      <c r="E440" s="121">
        <f t="shared" si="99"/>
        <v>2.0714285714287799</v>
      </c>
      <c r="F440" s="121">
        <f t="shared" si="99"/>
        <v>1.9285714285712201</v>
      </c>
      <c r="G440" s="121" t="str">
        <f t="shared" si="99"/>
        <v>-</v>
      </c>
      <c r="H440" s="121" t="str">
        <f t="shared" si="99"/>
        <v>-</v>
      </c>
      <c r="I440" s="121">
        <f t="shared" si="99"/>
        <v>0.9285714285712201</v>
      </c>
      <c r="J440" s="121" t="str">
        <f t="shared" si="99"/>
        <v>-</v>
      </c>
      <c r="K440" s="121" t="str">
        <f t="shared" si="99"/>
        <v>-</v>
      </c>
      <c r="L440" s="121" t="str">
        <f t="shared" si="99"/>
        <v>-</v>
      </c>
      <c r="M440" s="121" t="str">
        <f t="shared" si="99"/>
        <v>-</v>
      </c>
      <c r="N440" s="121" t="str">
        <f t="shared" si="99"/>
        <v>-</v>
      </c>
      <c r="O440" s="121" t="str">
        <f t="shared" si="99"/>
        <v>-</v>
      </c>
      <c r="P440" s="121" t="str">
        <f t="shared" si="99"/>
        <v>-</v>
      </c>
      <c r="Q440" s="121" t="str">
        <f t="shared" si="99"/>
        <v>-</v>
      </c>
      <c r="R440" s="121" t="str">
        <f t="shared" si="99"/>
        <v>-</v>
      </c>
      <c r="S440" s="121">
        <f t="shared" si="99"/>
        <v>1.9285714285712201</v>
      </c>
      <c r="T440" s="121" t="str">
        <f t="shared" si="99"/>
        <v>-</v>
      </c>
      <c r="U440" s="121" t="str">
        <f t="shared" si="99"/>
        <v>-</v>
      </c>
      <c r="V440" s="121" t="str">
        <f t="shared" si="99"/>
        <v>-</v>
      </c>
      <c r="W440" s="121" t="str">
        <f t="shared" si="99"/>
        <v>-</v>
      </c>
      <c r="X440" s="121">
        <f t="shared" si="99"/>
        <v>0.9285714285712201</v>
      </c>
      <c r="Y440" s="121" t="str">
        <f t="shared" si="99"/>
        <v>-</v>
      </c>
      <c r="Z440" s="121">
        <f t="shared" si="99"/>
        <v>1.9285714285712201</v>
      </c>
      <c r="AA440" s="121" t="str">
        <f t="shared" si="99"/>
        <v>-</v>
      </c>
      <c r="AB440" s="121" t="str">
        <f t="shared" si="99"/>
        <v>-</v>
      </c>
      <c r="AC440" s="121" t="str">
        <f t="shared" si="99"/>
        <v>-</v>
      </c>
      <c r="AD440" s="121" t="str">
        <f t="shared" si="99"/>
        <v>-</v>
      </c>
      <c r="AE440" s="121">
        <f t="shared" si="99"/>
        <v>2.0714285714287799</v>
      </c>
      <c r="AF440" s="121" t="str">
        <f t="shared" si="94"/>
        <v>-</v>
      </c>
      <c r="AG440" s="121" t="str">
        <f t="shared" si="94"/>
        <v>-</v>
      </c>
      <c r="AH440" s="121" t="str">
        <f t="shared" si="94"/>
        <v>-</v>
      </c>
      <c r="AI440" s="121" t="str">
        <f t="shared" si="94"/>
        <v>-</v>
      </c>
      <c r="AJ440" s="121">
        <f t="shared" si="94"/>
        <v>7.1428571428779897E-2</v>
      </c>
      <c r="AK440" s="121">
        <f t="shared" si="94"/>
        <v>7.1428571428779897E-2</v>
      </c>
      <c r="AL440" s="121">
        <f t="shared" si="94"/>
        <v>3.0714285714287799</v>
      </c>
      <c r="AM440" s="121" t="str">
        <f t="shared" si="94"/>
        <v>-</v>
      </c>
      <c r="AN440" s="121">
        <f t="shared" si="94"/>
        <v>0.9285714285712201</v>
      </c>
      <c r="AO440" s="121" t="str">
        <f t="shared" si="99"/>
        <v>-</v>
      </c>
      <c r="AP440" s="121" t="str">
        <f t="shared" si="95"/>
        <v>-</v>
      </c>
      <c r="AQ440" s="121" t="str">
        <f t="shared" si="95"/>
        <v>-</v>
      </c>
      <c r="AR440" s="121" t="str">
        <f t="shared" si="95"/>
        <v>-</v>
      </c>
      <c r="AS440" s="121" t="str">
        <f t="shared" si="95"/>
        <v>-</v>
      </c>
      <c r="AT440" s="121" t="str">
        <f t="shared" si="95"/>
        <v>-</v>
      </c>
      <c r="AU440" s="121" t="str">
        <f t="shared" si="95"/>
        <v>-</v>
      </c>
      <c r="AV440" s="121" t="str">
        <f t="shared" si="95"/>
        <v>-</v>
      </c>
      <c r="AW440" s="121" t="str">
        <f t="shared" si="95"/>
        <v>-</v>
      </c>
      <c r="AX440" s="121" t="str">
        <f t="shared" si="95"/>
        <v>-</v>
      </c>
      <c r="AY440" s="121" t="str">
        <f t="shared" si="99"/>
        <v>-</v>
      </c>
      <c r="AZ440" s="121" t="str">
        <f t="shared" si="99"/>
        <v>-</v>
      </c>
      <c r="BA440" s="121">
        <f t="shared" si="99"/>
        <v>2.0714285714287799</v>
      </c>
      <c r="BB440" s="121" t="str">
        <f t="shared" si="99"/>
        <v>-</v>
      </c>
      <c r="BC440" s="121">
        <f t="shared" si="99"/>
        <v>7.1428571428779897E-2</v>
      </c>
      <c r="BD440" s="121" t="str">
        <f t="shared" si="99"/>
        <v>-</v>
      </c>
      <c r="BE440" s="121">
        <f t="shared" si="99"/>
        <v>0.9285714285712201</v>
      </c>
      <c r="BF440" s="121" t="str">
        <f t="shared" si="99"/>
        <v>-</v>
      </c>
      <c r="BG440" s="121" t="str">
        <f t="shared" si="99"/>
        <v>-</v>
      </c>
      <c r="BH440" s="122"/>
      <c r="BI440" s="119"/>
      <c r="BM440" s="381"/>
      <c r="BP440" s="225"/>
    </row>
    <row r="441" spans="1:68" s="46" customFormat="1">
      <c r="A441" s="120">
        <f t="shared" si="85"/>
        <v>49</v>
      </c>
      <c r="B441" s="121" t="str">
        <f t="shared" si="99"/>
        <v>-</v>
      </c>
      <c r="C441" s="121" t="str">
        <f t="shared" si="99"/>
        <v>-</v>
      </c>
      <c r="D441" s="121" t="str">
        <f t="shared" si="99"/>
        <v>-</v>
      </c>
      <c r="E441" s="121">
        <f t="shared" si="99"/>
        <v>1.6666665666664633</v>
      </c>
      <c r="F441" s="121">
        <f t="shared" si="99"/>
        <v>2.3333334333335367</v>
      </c>
      <c r="G441" s="121" t="str">
        <f t="shared" si="99"/>
        <v>-</v>
      </c>
      <c r="H441" s="121" t="str">
        <f t="shared" si="99"/>
        <v>-</v>
      </c>
      <c r="I441" s="121">
        <f t="shared" si="99"/>
        <v>0.33333343333353671</v>
      </c>
      <c r="J441" s="121" t="str">
        <f t="shared" si="99"/>
        <v>-</v>
      </c>
      <c r="K441" s="121" t="str">
        <f t="shared" si="99"/>
        <v>-</v>
      </c>
      <c r="L441" s="121" t="str">
        <f t="shared" si="99"/>
        <v>-</v>
      </c>
      <c r="M441" s="121" t="str">
        <f t="shared" si="99"/>
        <v>-</v>
      </c>
      <c r="N441" s="121" t="str">
        <f t="shared" si="99"/>
        <v>-</v>
      </c>
      <c r="O441" s="121" t="str">
        <f t="shared" si="99"/>
        <v>-</v>
      </c>
      <c r="P441" s="121" t="str">
        <f t="shared" si="99"/>
        <v>-</v>
      </c>
      <c r="Q441" s="121" t="str">
        <f t="shared" ref="Q441:BG441" si="100">IF(Q344="-","-",ABS(Q344-$BI344))</f>
        <v>-</v>
      </c>
      <c r="R441" s="121" t="str">
        <f t="shared" si="100"/>
        <v>-</v>
      </c>
      <c r="S441" s="121">
        <f t="shared" si="100"/>
        <v>1.6666665666664633</v>
      </c>
      <c r="T441" s="121" t="str">
        <f t="shared" si="100"/>
        <v>-</v>
      </c>
      <c r="U441" s="121" t="str">
        <f t="shared" si="100"/>
        <v>-</v>
      </c>
      <c r="V441" s="121" t="str">
        <f t="shared" si="100"/>
        <v>-</v>
      </c>
      <c r="W441" s="121" t="str">
        <f t="shared" si="100"/>
        <v>-</v>
      </c>
      <c r="X441" s="121">
        <f t="shared" si="100"/>
        <v>1.6666665666664633</v>
      </c>
      <c r="Y441" s="121" t="str">
        <f t="shared" si="100"/>
        <v>-</v>
      </c>
      <c r="Z441" s="121">
        <f t="shared" si="100"/>
        <v>0.66666656666646329</v>
      </c>
      <c r="AA441" s="121" t="str">
        <f t="shared" si="100"/>
        <v>-</v>
      </c>
      <c r="AB441" s="121" t="str">
        <f t="shared" si="100"/>
        <v>-</v>
      </c>
      <c r="AC441" s="121" t="str">
        <f t="shared" si="100"/>
        <v>-</v>
      </c>
      <c r="AD441" s="121" t="str">
        <f t="shared" si="100"/>
        <v>-</v>
      </c>
      <c r="AE441" s="121">
        <f t="shared" si="100"/>
        <v>0.33333343333353671</v>
      </c>
      <c r="AF441" s="121" t="str">
        <f t="shared" si="94"/>
        <v>-</v>
      </c>
      <c r="AG441" s="121" t="str">
        <f t="shared" si="94"/>
        <v>-</v>
      </c>
      <c r="AH441" s="121" t="str">
        <f t="shared" si="94"/>
        <v>-</v>
      </c>
      <c r="AI441" s="121" t="str">
        <f t="shared" si="94"/>
        <v>-</v>
      </c>
      <c r="AJ441" s="121" t="str">
        <f t="shared" si="94"/>
        <v>-</v>
      </c>
      <c r="AK441" s="121">
        <f t="shared" si="94"/>
        <v>1.3333334333335367</v>
      </c>
      <c r="AL441" s="121">
        <f t="shared" si="94"/>
        <v>2.3333334333335367</v>
      </c>
      <c r="AM441" s="121" t="str">
        <f t="shared" si="94"/>
        <v>-</v>
      </c>
      <c r="AN441" s="121">
        <f t="shared" si="94"/>
        <v>0.33333343333353671</v>
      </c>
      <c r="AO441" s="121" t="str">
        <f t="shared" si="100"/>
        <v>-</v>
      </c>
      <c r="AP441" s="121" t="str">
        <f t="shared" si="95"/>
        <v>-</v>
      </c>
      <c r="AQ441" s="121" t="str">
        <f t="shared" si="95"/>
        <v>-</v>
      </c>
      <c r="AR441" s="121" t="str">
        <f t="shared" si="95"/>
        <v>-</v>
      </c>
      <c r="AS441" s="121" t="str">
        <f t="shared" si="95"/>
        <v>-</v>
      </c>
      <c r="AT441" s="121" t="str">
        <f t="shared" si="95"/>
        <v>-</v>
      </c>
      <c r="AU441" s="121" t="str">
        <f t="shared" si="95"/>
        <v>-</v>
      </c>
      <c r="AV441" s="121" t="str">
        <f t="shared" si="95"/>
        <v>-</v>
      </c>
      <c r="AW441" s="121" t="str">
        <f t="shared" si="95"/>
        <v>-</v>
      </c>
      <c r="AX441" s="121" t="str">
        <f t="shared" si="95"/>
        <v>-</v>
      </c>
      <c r="AY441" s="121" t="str">
        <f t="shared" si="100"/>
        <v>-</v>
      </c>
      <c r="AZ441" s="121" t="str">
        <f t="shared" si="100"/>
        <v>-</v>
      </c>
      <c r="BA441" s="121">
        <f t="shared" si="100"/>
        <v>1.3333334333335367</v>
      </c>
      <c r="BB441" s="121" t="str">
        <f t="shared" si="100"/>
        <v>-</v>
      </c>
      <c r="BC441" s="121" t="str">
        <f t="shared" si="100"/>
        <v>-</v>
      </c>
      <c r="BD441" s="121" t="str">
        <f t="shared" si="100"/>
        <v>-</v>
      </c>
      <c r="BE441" s="121">
        <f t="shared" si="100"/>
        <v>2.6666665666664633</v>
      </c>
      <c r="BF441" s="121" t="str">
        <f t="shared" si="100"/>
        <v>-</v>
      </c>
      <c r="BG441" s="121" t="str">
        <f t="shared" si="100"/>
        <v>-</v>
      </c>
      <c r="BH441" s="122"/>
      <c r="BI441" s="119"/>
      <c r="BM441" s="381"/>
      <c r="BP441" s="225"/>
    </row>
    <row r="442" spans="1:68" s="46" customFormat="1">
      <c r="A442" s="120">
        <f t="shared" si="85"/>
        <v>50</v>
      </c>
      <c r="B442" s="121" t="str">
        <f t="shared" ref="B442:BG448" si="101">IF(B345="-","-",ABS(B345-$BI345))</f>
        <v>-</v>
      </c>
      <c r="C442" s="121" t="str">
        <f t="shared" si="101"/>
        <v>-</v>
      </c>
      <c r="D442" s="121" t="str">
        <f t="shared" si="101"/>
        <v>-</v>
      </c>
      <c r="E442" s="121">
        <f t="shared" si="101"/>
        <v>3.7692312692309695</v>
      </c>
      <c r="F442" s="121">
        <f t="shared" si="101"/>
        <v>0.23076873076903048</v>
      </c>
      <c r="G442" s="121" t="str">
        <f t="shared" si="101"/>
        <v>-</v>
      </c>
      <c r="H442" s="121" t="str">
        <f t="shared" si="101"/>
        <v>-</v>
      </c>
      <c r="I442" s="121">
        <f t="shared" si="101"/>
        <v>0.23076873076903048</v>
      </c>
      <c r="J442" s="121" t="str">
        <f t="shared" si="101"/>
        <v>-</v>
      </c>
      <c r="K442" s="121" t="str">
        <f t="shared" si="101"/>
        <v>-</v>
      </c>
      <c r="L442" s="121" t="str">
        <f t="shared" si="101"/>
        <v>-</v>
      </c>
      <c r="M442" s="121" t="str">
        <f t="shared" si="101"/>
        <v>-</v>
      </c>
      <c r="N442" s="121" t="str">
        <f t="shared" si="101"/>
        <v>-</v>
      </c>
      <c r="O442" s="121" t="str">
        <f t="shared" si="101"/>
        <v>-</v>
      </c>
      <c r="P442" s="121" t="str">
        <f t="shared" si="101"/>
        <v>-</v>
      </c>
      <c r="Q442" s="121" t="str">
        <f t="shared" si="101"/>
        <v>-</v>
      </c>
      <c r="R442" s="121" t="str">
        <f t="shared" si="101"/>
        <v>-</v>
      </c>
      <c r="S442" s="121">
        <f t="shared" si="101"/>
        <v>2.2307687307690305</v>
      </c>
      <c r="T442" s="121" t="str">
        <f t="shared" si="101"/>
        <v>-</v>
      </c>
      <c r="U442" s="121" t="str">
        <f t="shared" si="101"/>
        <v>-</v>
      </c>
      <c r="V442" s="121" t="str">
        <f t="shared" si="101"/>
        <v>-</v>
      </c>
      <c r="W442" s="121" t="str">
        <f t="shared" si="101"/>
        <v>-</v>
      </c>
      <c r="X442" s="121">
        <f t="shared" si="101"/>
        <v>1.2307687307690305</v>
      </c>
      <c r="Y442" s="121" t="str">
        <f t="shared" si="101"/>
        <v>-</v>
      </c>
      <c r="Z442" s="121">
        <f t="shared" si="101"/>
        <v>0.23076873076903048</v>
      </c>
      <c r="AA442" s="121" t="str">
        <f t="shared" si="101"/>
        <v>-</v>
      </c>
      <c r="AB442" s="121" t="str">
        <f t="shared" si="101"/>
        <v>-</v>
      </c>
      <c r="AC442" s="121" t="str">
        <f t="shared" si="101"/>
        <v>-</v>
      </c>
      <c r="AD442" s="121" t="str">
        <f t="shared" si="101"/>
        <v>-</v>
      </c>
      <c r="AE442" s="121">
        <f t="shared" si="101"/>
        <v>0.23076873076903048</v>
      </c>
      <c r="AF442" s="121" t="str">
        <f t="shared" si="94"/>
        <v>-</v>
      </c>
      <c r="AG442" s="121" t="str">
        <f t="shared" si="94"/>
        <v>-</v>
      </c>
      <c r="AH442" s="121" t="str">
        <f t="shared" si="94"/>
        <v>-</v>
      </c>
      <c r="AI442" s="121" t="str">
        <f t="shared" si="94"/>
        <v>-</v>
      </c>
      <c r="AJ442" s="121" t="str">
        <f t="shared" si="94"/>
        <v>-</v>
      </c>
      <c r="AK442" s="121">
        <f t="shared" si="94"/>
        <v>1.7692312692309695</v>
      </c>
      <c r="AL442" s="121">
        <f t="shared" si="94"/>
        <v>1.7692312692309695</v>
      </c>
      <c r="AM442" s="121" t="str">
        <f t="shared" si="94"/>
        <v>-</v>
      </c>
      <c r="AN442" s="121">
        <f t="shared" si="94"/>
        <v>0.23076873076903048</v>
      </c>
      <c r="AO442" s="121" t="str">
        <f t="shared" si="101"/>
        <v>-</v>
      </c>
      <c r="AP442" s="121" t="str">
        <f t="shared" si="95"/>
        <v>-</v>
      </c>
      <c r="AQ442" s="121" t="str">
        <f t="shared" si="95"/>
        <v>-</v>
      </c>
      <c r="AR442" s="121" t="str">
        <f t="shared" si="95"/>
        <v>-</v>
      </c>
      <c r="AS442" s="121">
        <f t="shared" si="95"/>
        <v>1.2307687307690305</v>
      </c>
      <c r="AT442" s="121" t="str">
        <f t="shared" si="95"/>
        <v>-</v>
      </c>
      <c r="AU442" s="121" t="str">
        <f t="shared" si="95"/>
        <v>-</v>
      </c>
      <c r="AV442" s="121" t="str">
        <f t="shared" si="95"/>
        <v>-</v>
      </c>
      <c r="AW442" s="121" t="str">
        <f t="shared" si="95"/>
        <v>-</v>
      </c>
      <c r="AX442" s="121" t="str">
        <f t="shared" si="95"/>
        <v>-</v>
      </c>
      <c r="AY442" s="121" t="str">
        <f t="shared" si="101"/>
        <v>-</v>
      </c>
      <c r="AZ442" s="121" t="str">
        <f t="shared" si="101"/>
        <v>-</v>
      </c>
      <c r="BA442" s="121">
        <f t="shared" si="101"/>
        <v>0.23076873076903048</v>
      </c>
      <c r="BB442" s="121" t="str">
        <f t="shared" si="101"/>
        <v>-</v>
      </c>
      <c r="BC442" s="121" t="str">
        <f t="shared" si="101"/>
        <v>-</v>
      </c>
      <c r="BD442" s="121" t="str">
        <f t="shared" si="101"/>
        <v>-</v>
      </c>
      <c r="BE442" s="121">
        <f t="shared" si="101"/>
        <v>1.2307687307690305</v>
      </c>
      <c r="BF442" s="121" t="str">
        <f t="shared" si="101"/>
        <v>-</v>
      </c>
      <c r="BG442" s="121" t="str">
        <f t="shared" si="101"/>
        <v>-</v>
      </c>
      <c r="BH442" s="122"/>
      <c r="BI442" s="119"/>
      <c r="BM442" s="381"/>
      <c r="BP442" s="225"/>
    </row>
    <row r="443" spans="1:68" s="46" customFormat="1">
      <c r="A443" s="120">
        <f t="shared" si="85"/>
        <v>51</v>
      </c>
      <c r="B443" s="121" t="str">
        <f t="shared" si="101"/>
        <v>-</v>
      </c>
      <c r="C443" s="121" t="str">
        <f t="shared" si="101"/>
        <v>-</v>
      </c>
      <c r="D443" s="121" t="str">
        <f t="shared" si="101"/>
        <v>-</v>
      </c>
      <c r="E443" s="121">
        <f t="shared" si="101"/>
        <v>2.500000200000196</v>
      </c>
      <c r="F443" s="121">
        <f t="shared" si="101"/>
        <v>0.49999979999980404</v>
      </c>
      <c r="G443" s="121" t="str">
        <f t="shared" si="101"/>
        <v>-</v>
      </c>
      <c r="H443" s="121" t="str">
        <f t="shared" si="101"/>
        <v>-</v>
      </c>
      <c r="I443" s="121">
        <f t="shared" si="101"/>
        <v>1.500000200000196</v>
      </c>
      <c r="J443" s="121" t="str">
        <f t="shared" si="101"/>
        <v>-</v>
      </c>
      <c r="K443" s="121" t="str">
        <f t="shared" si="101"/>
        <v>-</v>
      </c>
      <c r="L443" s="121" t="str">
        <f t="shared" si="101"/>
        <v>-</v>
      </c>
      <c r="M443" s="121" t="str">
        <f t="shared" si="101"/>
        <v>-</v>
      </c>
      <c r="N443" s="121" t="str">
        <f t="shared" si="101"/>
        <v>-</v>
      </c>
      <c r="O443" s="121" t="str">
        <f t="shared" si="101"/>
        <v>-</v>
      </c>
      <c r="P443" s="121" t="str">
        <f t="shared" si="101"/>
        <v>-</v>
      </c>
      <c r="Q443" s="121" t="str">
        <f t="shared" si="101"/>
        <v>-</v>
      </c>
      <c r="R443" s="121" t="str">
        <f t="shared" si="101"/>
        <v>-</v>
      </c>
      <c r="S443" s="121">
        <f t="shared" si="101"/>
        <v>0.49999979999980404</v>
      </c>
      <c r="T443" s="121" t="str">
        <f t="shared" si="101"/>
        <v>-</v>
      </c>
      <c r="U443" s="121" t="str">
        <f t="shared" si="101"/>
        <v>-</v>
      </c>
      <c r="V443" s="121" t="str">
        <f t="shared" si="101"/>
        <v>-</v>
      </c>
      <c r="W443" s="121" t="str">
        <f t="shared" si="101"/>
        <v>-</v>
      </c>
      <c r="X443" s="121" t="str">
        <f t="shared" si="101"/>
        <v>-</v>
      </c>
      <c r="Y443" s="121" t="str">
        <f t="shared" si="101"/>
        <v>-</v>
      </c>
      <c r="Z443" s="121">
        <f t="shared" si="101"/>
        <v>0.49999979999980404</v>
      </c>
      <c r="AA443" s="121" t="str">
        <f t="shared" si="101"/>
        <v>-</v>
      </c>
      <c r="AB443" s="121" t="str">
        <f t="shared" si="101"/>
        <v>-</v>
      </c>
      <c r="AC443" s="121" t="str">
        <f t="shared" si="101"/>
        <v>-</v>
      </c>
      <c r="AD443" s="121" t="str">
        <f t="shared" si="101"/>
        <v>-</v>
      </c>
      <c r="AE443" s="121">
        <f t="shared" si="101"/>
        <v>0.50000020000019596</v>
      </c>
      <c r="AF443" s="121" t="str">
        <f t="shared" si="94"/>
        <v>-</v>
      </c>
      <c r="AG443" s="121" t="str">
        <f t="shared" si="94"/>
        <v>-</v>
      </c>
      <c r="AH443" s="121" t="str">
        <f t="shared" si="94"/>
        <v>-</v>
      </c>
      <c r="AI443" s="121" t="str">
        <f t="shared" si="94"/>
        <v>-</v>
      </c>
      <c r="AJ443" s="121" t="str">
        <f t="shared" si="94"/>
        <v>-</v>
      </c>
      <c r="AK443" s="121">
        <f t="shared" si="94"/>
        <v>0.50000020000019596</v>
      </c>
      <c r="AL443" s="121">
        <f t="shared" si="94"/>
        <v>0.50000020000019596</v>
      </c>
      <c r="AM443" s="121" t="str">
        <f t="shared" si="94"/>
        <v>-</v>
      </c>
      <c r="AN443" s="121">
        <f t="shared" si="94"/>
        <v>0.49999979999980404</v>
      </c>
      <c r="AO443" s="121" t="str">
        <f t="shared" si="101"/>
        <v>-</v>
      </c>
      <c r="AP443" s="121" t="str">
        <f t="shared" si="95"/>
        <v>-</v>
      </c>
      <c r="AQ443" s="121" t="str">
        <f t="shared" si="95"/>
        <v>-</v>
      </c>
      <c r="AR443" s="121" t="str">
        <f t="shared" si="95"/>
        <v>-</v>
      </c>
      <c r="AS443" s="121" t="str">
        <f t="shared" si="95"/>
        <v>-</v>
      </c>
      <c r="AT443" s="121" t="str">
        <f t="shared" si="95"/>
        <v>-</v>
      </c>
      <c r="AU443" s="121" t="str">
        <f t="shared" si="95"/>
        <v>-</v>
      </c>
      <c r="AV443" s="121" t="str">
        <f t="shared" si="95"/>
        <v>-</v>
      </c>
      <c r="AW443" s="121" t="str">
        <f t="shared" si="95"/>
        <v>-</v>
      </c>
      <c r="AX443" s="121" t="str">
        <f t="shared" si="95"/>
        <v>-</v>
      </c>
      <c r="AY443" s="121" t="str">
        <f t="shared" si="101"/>
        <v>-</v>
      </c>
      <c r="AZ443" s="121" t="str">
        <f t="shared" si="101"/>
        <v>-</v>
      </c>
      <c r="BA443" s="121">
        <f t="shared" si="101"/>
        <v>0.49999979999980404</v>
      </c>
      <c r="BB443" s="121" t="str">
        <f t="shared" si="101"/>
        <v>-</v>
      </c>
      <c r="BC443" s="121">
        <f t="shared" si="101"/>
        <v>1.499999799999804</v>
      </c>
      <c r="BD443" s="121" t="str">
        <f t="shared" si="101"/>
        <v>-</v>
      </c>
      <c r="BE443" s="121">
        <f t="shared" si="101"/>
        <v>1.499999799999804</v>
      </c>
      <c r="BF443" s="121" t="str">
        <f t="shared" si="101"/>
        <v>-</v>
      </c>
      <c r="BG443" s="121" t="str">
        <f t="shared" si="101"/>
        <v>-</v>
      </c>
      <c r="BH443" s="122"/>
      <c r="BI443" s="119"/>
      <c r="BM443" s="381"/>
      <c r="BP443" s="225"/>
    </row>
    <row r="444" spans="1:68" s="46" customFormat="1">
      <c r="A444" s="120">
        <f t="shared" si="85"/>
        <v>52</v>
      </c>
      <c r="B444" s="121" t="str">
        <f t="shared" si="101"/>
        <v>-</v>
      </c>
      <c r="C444" s="121" t="str">
        <f t="shared" si="101"/>
        <v>-</v>
      </c>
      <c r="D444" s="121" t="str">
        <f t="shared" si="101"/>
        <v>-</v>
      </c>
      <c r="E444" s="121" t="str">
        <f t="shared" si="101"/>
        <v>-</v>
      </c>
      <c r="F444" s="121" t="str">
        <f t="shared" si="101"/>
        <v>-</v>
      </c>
      <c r="G444" s="121" t="str">
        <f t="shared" si="101"/>
        <v>-</v>
      </c>
      <c r="H444" s="121" t="str">
        <f t="shared" si="101"/>
        <v>-</v>
      </c>
      <c r="I444" s="121" t="str">
        <f t="shared" si="101"/>
        <v>-</v>
      </c>
      <c r="J444" s="121" t="str">
        <f t="shared" si="101"/>
        <v>-</v>
      </c>
      <c r="K444" s="121" t="str">
        <f t="shared" si="101"/>
        <v>-</v>
      </c>
      <c r="L444" s="121" t="str">
        <f t="shared" si="101"/>
        <v>-</v>
      </c>
      <c r="M444" s="121" t="str">
        <f t="shared" si="101"/>
        <v>-</v>
      </c>
      <c r="N444" s="121" t="str">
        <f t="shared" si="101"/>
        <v>-</v>
      </c>
      <c r="O444" s="121" t="str">
        <f t="shared" si="101"/>
        <v>-</v>
      </c>
      <c r="P444" s="121" t="str">
        <f t="shared" si="101"/>
        <v>-</v>
      </c>
      <c r="Q444" s="121" t="str">
        <f t="shared" si="101"/>
        <v>-</v>
      </c>
      <c r="R444" s="121" t="str">
        <f t="shared" si="101"/>
        <v>-</v>
      </c>
      <c r="S444" s="121" t="str">
        <f t="shared" si="101"/>
        <v>-</v>
      </c>
      <c r="T444" s="121" t="str">
        <f t="shared" si="101"/>
        <v>-</v>
      </c>
      <c r="U444" s="121" t="str">
        <f t="shared" si="101"/>
        <v>-</v>
      </c>
      <c r="V444" s="121" t="str">
        <f t="shared" si="101"/>
        <v>-</v>
      </c>
      <c r="W444" s="121" t="str">
        <f t="shared" si="101"/>
        <v>-</v>
      </c>
      <c r="X444" s="121" t="str">
        <f t="shared" si="101"/>
        <v>-</v>
      </c>
      <c r="Y444" s="121" t="str">
        <f t="shared" si="101"/>
        <v>-</v>
      </c>
      <c r="Z444" s="121" t="str">
        <f t="shared" si="101"/>
        <v>-</v>
      </c>
      <c r="AA444" s="121" t="str">
        <f t="shared" si="101"/>
        <v>-</v>
      </c>
      <c r="AB444" s="121" t="str">
        <f t="shared" si="101"/>
        <v>-</v>
      </c>
      <c r="AC444" s="121" t="str">
        <f t="shared" si="101"/>
        <v>-</v>
      </c>
      <c r="AD444" s="121" t="str">
        <f t="shared" si="101"/>
        <v>-</v>
      </c>
      <c r="AE444" s="121" t="str">
        <f t="shared" si="101"/>
        <v>-</v>
      </c>
      <c r="AF444" s="121" t="str">
        <f t="shared" si="94"/>
        <v>-</v>
      </c>
      <c r="AG444" s="121" t="str">
        <f t="shared" si="94"/>
        <v>-</v>
      </c>
      <c r="AH444" s="121" t="str">
        <f t="shared" si="94"/>
        <v>-</v>
      </c>
      <c r="AI444" s="121" t="str">
        <f t="shared" si="94"/>
        <v>-</v>
      </c>
      <c r="AJ444" s="121" t="str">
        <f t="shared" si="94"/>
        <v>-</v>
      </c>
      <c r="AK444" s="121" t="str">
        <f t="shared" si="94"/>
        <v>-</v>
      </c>
      <c r="AL444" s="121" t="str">
        <f t="shared" si="94"/>
        <v>-</v>
      </c>
      <c r="AM444" s="121" t="str">
        <f t="shared" si="94"/>
        <v>-</v>
      </c>
      <c r="AN444" s="121" t="str">
        <f t="shared" si="94"/>
        <v>-</v>
      </c>
      <c r="AO444" s="121" t="str">
        <f t="shared" si="101"/>
        <v>-</v>
      </c>
      <c r="AP444" s="121" t="str">
        <f t="shared" si="95"/>
        <v>-</v>
      </c>
      <c r="AQ444" s="121" t="str">
        <f t="shared" si="95"/>
        <v>-</v>
      </c>
      <c r="AR444" s="121" t="str">
        <f t="shared" si="95"/>
        <v>-</v>
      </c>
      <c r="AS444" s="121" t="str">
        <f t="shared" si="95"/>
        <v>-</v>
      </c>
      <c r="AT444" s="121" t="str">
        <f t="shared" si="95"/>
        <v>-</v>
      </c>
      <c r="AU444" s="121" t="str">
        <f t="shared" si="95"/>
        <v>-</v>
      </c>
      <c r="AV444" s="121" t="str">
        <f t="shared" si="95"/>
        <v>-</v>
      </c>
      <c r="AW444" s="121" t="str">
        <f t="shared" si="95"/>
        <v>-</v>
      </c>
      <c r="AX444" s="121" t="str">
        <f t="shared" si="95"/>
        <v>-</v>
      </c>
      <c r="AY444" s="121" t="str">
        <f t="shared" si="101"/>
        <v>-</v>
      </c>
      <c r="AZ444" s="121" t="str">
        <f t="shared" si="101"/>
        <v>-</v>
      </c>
      <c r="BA444" s="121" t="str">
        <f t="shared" si="101"/>
        <v>-</v>
      </c>
      <c r="BB444" s="121" t="str">
        <f t="shared" si="101"/>
        <v>-</v>
      </c>
      <c r="BC444" s="121" t="str">
        <f t="shared" si="101"/>
        <v>-</v>
      </c>
      <c r="BD444" s="121" t="str">
        <f t="shared" si="101"/>
        <v>-</v>
      </c>
      <c r="BE444" s="121" t="str">
        <f t="shared" si="101"/>
        <v>-</v>
      </c>
      <c r="BF444" s="121" t="str">
        <f t="shared" si="101"/>
        <v>-</v>
      </c>
      <c r="BG444" s="121" t="str">
        <f t="shared" si="101"/>
        <v>-</v>
      </c>
      <c r="BH444" s="122"/>
      <c r="BI444" s="119"/>
      <c r="BM444" s="381"/>
      <c r="BP444" s="225"/>
    </row>
    <row r="445" spans="1:68" s="46" customFormat="1">
      <c r="A445" s="120">
        <f t="shared" si="85"/>
        <v>53</v>
      </c>
      <c r="B445" s="121" t="str">
        <f t="shared" si="101"/>
        <v>-</v>
      </c>
      <c r="C445" s="121" t="str">
        <f t="shared" si="101"/>
        <v>-</v>
      </c>
      <c r="D445" s="121" t="str">
        <f t="shared" si="101"/>
        <v>-</v>
      </c>
      <c r="E445" s="121" t="str">
        <f t="shared" si="101"/>
        <v>-</v>
      </c>
      <c r="F445" s="121" t="str">
        <f t="shared" si="101"/>
        <v>-</v>
      </c>
      <c r="G445" s="121" t="str">
        <f t="shared" si="101"/>
        <v>-</v>
      </c>
      <c r="H445" s="121" t="str">
        <f t="shared" si="101"/>
        <v>-</v>
      </c>
      <c r="I445" s="121" t="str">
        <f t="shared" si="101"/>
        <v>-</v>
      </c>
      <c r="J445" s="121" t="str">
        <f t="shared" si="101"/>
        <v>-</v>
      </c>
      <c r="K445" s="121" t="str">
        <f t="shared" si="101"/>
        <v>-</v>
      </c>
      <c r="L445" s="121" t="str">
        <f t="shared" si="101"/>
        <v>-</v>
      </c>
      <c r="M445" s="121" t="str">
        <f t="shared" si="101"/>
        <v>-</v>
      </c>
      <c r="N445" s="121" t="str">
        <f t="shared" si="101"/>
        <v>-</v>
      </c>
      <c r="O445" s="121" t="str">
        <f t="shared" si="101"/>
        <v>-</v>
      </c>
      <c r="P445" s="121" t="str">
        <f t="shared" si="101"/>
        <v>-</v>
      </c>
      <c r="Q445" s="121" t="str">
        <f t="shared" si="101"/>
        <v>-</v>
      </c>
      <c r="R445" s="121" t="str">
        <f t="shared" si="101"/>
        <v>-</v>
      </c>
      <c r="S445" s="121" t="str">
        <f t="shared" si="101"/>
        <v>-</v>
      </c>
      <c r="T445" s="121" t="str">
        <f t="shared" si="101"/>
        <v>-</v>
      </c>
      <c r="U445" s="121" t="str">
        <f t="shared" si="101"/>
        <v>-</v>
      </c>
      <c r="V445" s="121" t="str">
        <f t="shared" si="101"/>
        <v>-</v>
      </c>
      <c r="W445" s="121" t="str">
        <f t="shared" si="101"/>
        <v>-</v>
      </c>
      <c r="X445" s="121" t="str">
        <f t="shared" si="101"/>
        <v>-</v>
      </c>
      <c r="Y445" s="121" t="str">
        <f t="shared" si="101"/>
        <v>-</v>
      </c>
      <c r="Z445" s="121" t="str">
        <f t="shared" si="101"/>
        <v>-</v>
      </c>
      <c r="AA445" s="121" t="str">
        <f t="shared" si="101"/>
        <v>-</v>
      </c>
      <c r="AB445" s="121" t="str">
        <f t="shared" si="101"/>
        <v>-</v>
      </c>
      <c r="AC445" s="121" t="str">
        <f t="shared" si="101"/>
        <v>-</v>
      </c>
      <c r="AD445" s="121" t="str">
        <f t="shared" si="101"/>
        <v>-</v>
      </c>
      <c r="AE445" s="121" t="str">
        <f t="shared" si="101"/>
        <v>-</v>
      </c>
      <c r="AF445" s="121" t="str">
        <f t="shared" si="94"/>
        <v>-</v>
      </c>
      <c r="AG445" s="121" t="str">
        <f t="shared" si="94"/>
        <v>-</v>
      </c>
      <c r="AH445" s="121" t="str">
        <f t="shared" si="94"/>
        <v>-</v>
      </c>
      <c r="AI445" s="121" t="str">
        <f t="shared" si="94"/>
        <v>-</v>
      </c>
      <c r="AJ445" s="121" t="str">
        <f t="shared" si="94"/>
        <v>-</v>
      </c>
      <c r="AK445" s="121" t="str">
        <f t="shared" si="94"/>
        <v>-</v>
      </c>
      <c r="AL445" s="121" t="str">
        <f t="shared" si="94"/>
        <v>-</v>
      </c>
      <c r="AM445" s="121" t="str">
        <f t="shared" si="94"/>
        <v>-</v>
      </c>
      <c r="AN445" s="121" t="str">
        <f t="shared" si="94"/>
        <v>-</v>
      </c>
      <c r="AO445" s="121" t="str">
        <f t="shared" si="101"/>
        <v>-</v>
      </c>
      <c r="AP445" s="121" t="str">
        <f t="shared" si="95"/>
        <v>-</v>
      </c>
      <c r="AQ445" s="121" t="str">
        <f t="shared" si="95"/>
        <v>-</v>
      </c>
      <c r="AR445" s="121" t="str">
        <f t="shared" si="95"/>
        <v>-</v>
      </c>
      <c r="AS445" s="121" t="str">
        <f t="shared" si="95"/>
        <v>-</v>
      </c>
      <c r="AT445" s="121" t="str">
        <f t="shared" si="95"/>
        <v>-</v>
      </c>
      <c r="AU445" s="121" t="str">
        <f t="shared" si="95"/>
        <v>-</v>
      </c>
      <c r="AV445" s="121" t="str">
        <f t="shared" si="95"/>
        <v>-</v>
      </c>
      <c r="AW445" s="121" t="str">
        <f t="shared" si="95"/>
        <v>-</v>
      </c>
      <c r="AX445" s="121" t="str">
        <f t="shared" si="95"/>
        <v>-</v>
      </c>
      <c r="AY445" s="121" t="str">
        <f t="shared" si="101"/>
        <v>-</v>
      </c>
      <c r="AZ445" s="121" t="str">
        <f t="shared" si="101"/>
        <v>-</v>
      </c>
      <c r="BA445" s="121" t="str">
        <f t="shared" si="101"/>
        <v>-</v>
      </c>
      <c r="BB445" s="121" t="str">
        <f t="shared" si="101"/>
        <v>-</v>
      </c>
      <c r="BC445" s="121" t="str">
        <f t="shared" si="101"/>
        <v>-</v>
      </c>
      <c r="BD445" s="121" t="str">
        <f t="shared" si="101"/>
        <v>-</v>
      </c>
      <c r="BE445" s="121" t="str">
        <f t="shared" si="101"/>
        <v>-</v>
      </c>
      <c r="BF445" s="121" t="str">
        <f t="shared" si="101"/>
        <v>-</v>
      </c>
      <c r="BG445" s="121" t="str">
        <f t="shared" si="101"/>
        <v>-</v>
      </c>
      <c r="BH445" s="122"/>
      <c r="BI445" s="119"/>
      <c r="BM445" s="381"/>
      <c r="BP445" s="225"/>
    </row>
    <row r="446" spans="1:68" s="46" customFormat="1">
      <c r="A446" s="120">
        <f t="shared" si="85"/>
        <v>54</v>
      </c>
      <c r="B446" s="121" t="str">
        <f t="shared" si="101"/>
        <v>-</v>
      </c>
      <c r="C446" s="121" t="str">
        <f t="shared" si="101"/>
        <v>-</v>
      </c>
      <c r="D446" s="121" t="str">
        <f t="shared" si="101"/>
        <v>-</v>
      </c>
      <c r="E446" s="121">
        <f t="shared" si="101"/>
        <v>1.5833334333335181</v>
      </c>
      <c r="F446" s="121">
        <f t="shared" si="101"/>
        <v>0.41666656666648194</v>
      </c>
      <c r="G446" s="121" t="str">
        <f t="shared" si="101"/>
        <v>-</v>
      </c>
      <c r="H446" s="121" t="str">
        <f t="shared" si="101"/>
        <v>-</v>
      </c>
      <c r="I446" s="121">
        <f t="shared" si="101"/>
        <v>2.5833334333335181</v>
      </c>
      <c r="J446" s="121" t="str">
        <f t="shared" si="101"/>
        <v>-</v>
      </c>
      <c r="K446" s="121" t="str">
        <f t="shared" si="101"/>
        <v>-</v>
      </c>
      <c r="L446" s="121" t="str">
        <f t="shared" si="101"/>
        <v>-</v>
      </c>
      <c r="M446" s="121" t="str">
        <f t="shared" si="101"/>
        <v>-</v>
      </c>
      <c r="N446" s="121" t="str">
        <f t="shared" si="101"/>
        <v>-</v>
      </c>
      <c r="O446" s="121" t="str">
        <f t="shared" si="101"/>
        <v>-</v>
      </c>
      <c r="P446" s="121" t="str">
        <f t="shared" si="101"/>
        <v>-</v>
      </c>
      <c r="Q446" s="121" t="str">
        <f t="shared" si="101"/>
        <v>-</v>
      </c>
      <c r="R446" s="121" t="str">
        <f t="shared" si="101"/>
        <v>-</v>
      </c>
      <c r="S446" s="121">
        <f t="shared" si="101"/>
        <v>1.4166665666664819</v>
      </c>
      <c r="T446" s="121" t="str">
        <f t="shared" si="101"/>
        <v>-</v>
      </c>
      <c r="U446" s="121" t="str">
        <f t="shared" si="101"/>
        <v>-</v>
      </c>
      <c r="V446" s="121" t="str">
        <f t="shared" si="101"/>
        <v>-</v>
      </c>
      <c r="W446" s="121" t="str">
        <f t="shared" si="101"/>
        <v>-</v>
      </c>
      <c r="X446" s="121" t="str">
        <f t="shared" si="101"/>
        <v>-</v>
      </c>
      <c r="Y446" s="121" t="str">
        <f t="shared" si="101"/>
        <v>-</v>
      </c>
      <c r="Z446" s="121">
        <f t="shared" si="101"/>
        <v>2.4166665666664819</v>
      </c>
      <c r="AA446" s="121" t="str">
        <f t="shared" si="101"/>
        <v>-</v>
      </c>
      <c r="AB446" s="121" t="str">
        <f t="shared" si="101"/>
        <v>-</v>
      </c>
      <c r="AC446" s="121" t="str">
        <f t="shared" si="101"/>
        <v>-</v>
      </c>
      <c r="AD446" s="121" t="str">
        <f t="shared" si="101"/>
        <v>-</v>
      </c>
      <c r="AE446" s="121">
        <f t="shared" si="101"/>
        <v>1.5833334333335181</v>
      </c>
      <c r="AF446" s="121" t="str">
        <f t="shared" si="94"/>
        <v>-</v>
      </c>
      <c r="AG446" s="121" t="str">
        <f t="shared" si="94"/>
        <v>-</v>
      </c>
      <c r="AH446" s="121" t="str">
        <f t="shared" si="94"/>
        <v>-</v>
      </c>
      <c r="AI446" s="121" t="str">
        <f t="shared" si="94"/>
        <v>-</v>
      </c>
      <c r="AJ446" s="121" t="str">
        <f t="shared" si="94"/>
        <v>-</v>
      </c>
      <c r="AK446" s="121">
        <f t="shared" si="94"/>
        <v>1.4166665666664819</v>
      </c>
      <c r="AL446" s="121">
        <f t="shared" si="94"/>
        <v>1.5833334333335181</v>
      </c>
      <c r="AM446" s="121" t="str">
        <f t="shared" si="94"/>
        <v>-</v>
      </c>
      <c r="AN446" s="121">
        <f t="shared" si="94"/>
        <v>0.41666656666648194</v>
      </c>
      <c r="AO446" s="121" t="str">
        <f t="shared" si="101"/>
        <v>-</v>
      </c>
      <c r="AP446" s="121" t="str">
        <f t="shared" si="95"/>
        <v>-</v>
      </c>
      <c r="AQ446" s="121" t="str">
        <f t="shared" si="95"/>
        <v>-</v>
      </c>
      <c r="AR446" s="121" t="str">
        <f t="shared" si="95"/>
        <v>-</v>
      </c>
      <c r="AS446" s="121" t="str">
        <f t="shared" si="95"/>
        <v>-</v>
      </c>
      <c r="AT446" s="121" t="str">
        <f t="shared" si="95"/>
        <v>-</v>
      </c>
      <c r="AU446" s="121" t="str">
        <f t="shared" si="95"/>
        <v>-</v>
      </c>
      <c r="AV446" s="121" t="str">
        <f t="shared" si="95"/>
        <v>-</v>
      </c>
      <c r="AW446" s="121" t="str">
        <f t="shared" si="95"/>
        <v>-</v>
      </c>
      <c r="AX446" s="121" t="str">
        <f t="shared" si="95"/>
        <v>-</v>
      </c>
      <c r="AY446" s="121" t="str">
        <f t="shared" si="101"/>
        <v>-</v>
      </c>
      <c r="AZ446" s="121" t="str">
        <f t="shared" si="101"/>
        <v>-</v>
      </c>
      <c r="BA446" s="121">
        <f t="shared" si="101"/>
        <v>0.58333343333351806</v>
      </c>
      <c r="BB446" s="121" t="str">
        <f t="shared" si="101"/>
        <v>-</v>
      </c>
      <c r="BC446" s="121">
        <f t="shared" si="101"/>
        <v>1.5833334333335181</v>
      </c>
      <c r="BD446" s="121" t="str">
        <f t="shared" si="101"/>
        <v>-</v>
      </c>
      <c r="BE446" s="121">
        <f t="shared" si="101"/>
        <v>3.4166665666664819</v>
      </c>
      <c r="BF446" s="121" t="str">
        <f t="shared" si="101"/>
        <v>-</v>
      </c>
      <c r="BG446" s="121" t="str">
        <f t="shared" si="101"/>
        <v>-</v>
      </c>
      <c r="BH446" s="122"/>
      <c r="BI446" s="119"/>
      <c r="BM446" s="381"/>
      <c r="BP446" s="225"/>
    </row>
    <row r="447" spans="1:68" s="46" customFormat="1">
      <c r="A447" s="120">
        <f t="shared" si="85"/>
        <v>55</v>
      </c>
      <c r="B447" s="121" t="str">
        <f t="shared" si="101"/>
        <v>-</v>
      </c>
      <c r="C447" s="121" t="str">
        <f t="shared" si="101"/>
        <v>-</v>
      </c>
      <c r="D447" s="121" t="str">
        <f t="shared" si="101"/>
        <v>-</v>
      </c>
      <c r="E447" s="121" t="str">
        <f t="shared" si="101"/>
        <v>-</v>
      </c>
      <c r="F447" s="121" t="str">
        <f t="shared" si="101"/>
        <v>-</v>
      </c>
      <c r="G447" s="121" t="str">
        <f t="shared" si="101"/>
        <v>-</v>
      </c>
      <c r="H447" s="121" t="str">
        <f t="shared" si="101"/>
        <v>-</v>
      </c>
      <c r="I447" s="121" t="str">
        <f t="shared" si="101"/>
        <v>-</v>
      </c>
      <c r="J447" s="121" t="str">
        <f t="shared" si="101"/>
        <v>-</v>
      </c>
      <c r="K447" s="121" t="str">
        <f t="shared" si="101"/>
        <v>-</v>
      </c>
      <c r="L447" s="121" t="str">
        <f t="shared" si="101"/>
        <v>-</v>
      </c>
      <c r="M447" s="121" t="str">
        <f t="shared" si="101"/>
        <v>-</v>
      </c>
      <c r="N447" s="121" t="str">
        <f t="shared" si="101"/>
        <v>-</v>
      </c>
      <c r="O447" s="121" t="str">
        <f t="shared" si="101"/>
        <v>-</v>
      </c>
      <c r="P447" s="121" t="str">
        <f t="shared" si="101"/>
        <v>-</v>
      </c>
      <c r="Q447" s="121" t="str">
        <f t="shared" si="101"/>
        <v>-</v>
      </c>
      <c r="R447" s="121" t="str">
        <f t="shared" si="101"/>
        <v>-</v>
      </c>
      <c r="S447" s="121" t="str">
        <f t="shared" si="101"/>
        <v>-</v>
      </c>
      <c r="T447" s="121" t="str">
        <f t="shared" si="101"/>
        <v>-</v>
      </c>
      <c r="U447" s="121" t="str">
        <f t="shared" si="101"/>
        <v>-</v>
      </c>
      <c r="V447" s="121" t="str">
        <f t="shared" si="101"/>
        <v>-</v>
      </c>
      <c r="W447" s="121" t="str">
        <f t="shared" si="101"/>
        <v>-</v>
      </c>
      <c r="X447" s="121" t="str">
        <f t="shared" si="101"/>
        <v>-</v>
      </c>
      <c r="Y447" s="121" t="str">
        <f t="shared" si="101"/>
        <v>-</v>
      </c>
      <c r="Z447" s="121" t="str">
        <f t="shared" si="101"/>
        <v>-</v>
      </c>
      <c r="AA447" s="121" t="str">
        <f t="shared" si="101"/>
        <v>-</v>
      </c>
      <c r="AB447" s="121" t="str">
        <f t="shared" si="101"/>
        <v>-</v>
      </c>
      <c r="AC447" s="121" t="str">
        <f t="shared" si="101"/>
        <v>-</v>
      </c>
      <c r="AD447" s="121" t="str">
        <f t="shared" si="101"/>
        <v>-</v>
      </c>
      <c r="AE447" s="121" t="str">
        <f t="shared" si="101"/>
        <v>-</v>
      </c>
      <c r="AF447" s="121" t="str">
        <f t="shared" si="94"/>
        <v>-</v>
      </c>
      <c r="AG447" s="121" t="str">
        <f t="shared" si="94"/>
        <v>-</v>
      </c>
      <c r="AH447" s="121" t="str">
        <f t="shared" si="94"/>
        <v>-</v>
      </c>
      <c r="AI447" s="121" t="str">
        <f t="shared" si="94"/>
        <v>-</v>
      </c>
      <c r="AJ447" s="121" t="str">
        <f t="shared" si="94"/>
        <v>-</v>
      </c>
      <c r="AK447" s="121" t="str">
        <f t="shared" si="94"/>
        <v>-</v>
      </c>
      <c r="AL447" s="121" t="str">
        <f t="shared" si="94"/>
        <v>-</v>
      </c>
      <c r="AM447" s="121" t="str">
        <f t="shared" si="94"/>
        <v>-</v>
      </c>
      <c r="AN447" s="121" t="str">
        <f t="shared" si="94"/>
        <v>-</v>
      </c>
      <c r="AO447" s="121" t="str">
        <f t="shared" si="101"/>
        <v>-</v>
      </c>
      <c r="AP447" s="121" t="str">
        <f t="shared" si="95"/>
        <v>-</v>
      </c>
      <c r="AQ447" s="121" t="str">
        <f t="shared" si="95"/>
        <v>-</v>
      </c>
      <c r="AR447" s="121" t="str">
        <f t="shared" si="95"/>
        <v>-</v>
      </c>
      <c r="AS447" s="121" t="str">
        <f t="shared" si="95"/>
        <v>-</v>
      </c>
      <c r="AT447" s="121" t="str">
        <f t="shared" si="95"/>
        <v>-</v>
      </c>
      <c r="AU447" s="121" t="str">
        <f t="shared" si="95"/>
        <v>-</v>
      </c>
      <c r="AV447" s="121" t="str">
        <f t="shared" si="95"/>
        <v>-</v>
      </c>
      <c r="AW447" s="121" t="str">
        <f t="shared" si="95"/>
        <v>-</v>
      </c>
      <c r="AX447" s="121" t="str">
        <f t="shared" si="95"/>
        <v>-</v>
      </c>
      <c r="AY447" s="121" t="str">
        <f t="shared" si="101"/>
        <v>-</v>
      </c>
      <c r="AZ447" s="121" t="str">
        <f t="shared" si="101"/>
        <v>-</v>
      </c>
      <c r="BA447" s="121" t="str">
        <f t="shared" si="101"/>
        <v>-</v>
      </c>
      <c r="BB447" s="121" t="str">
        <f t="shared" si="101"/>
        <v>-</v>
      </c>
      <c r="BC447" s="121" t="str">
        <f t="shared" si="101"/>
        <v>-</v>
      </c>
      <c r="BD447" s="121" t="str">
        <f t="shared" si="101"/>
        <v>-</v>
      </c>
      <c r="BE447" s="121" t="str">
        <f t="shared" si="101"/>
        <v>-</v>
      </c>
      <c r="BF447" s="121" t="str">
        <f t="shared" si="101"/>
        <v>-</v>
      </c>
      <c r="BG447" s="121" t="str">
        <f t="shared" si="101"/>
        <v>-</v>
      </c>
      <c r="BH447" s="122"/>
      <c r="BI447" s="119"/>
      <c r="BM447" s="381"/>
      <c r="BP447" s="225"/>
    </row>
    <row r="448" spans="1:68" s="46" customFormat="1">
      <c r="A448" s="120">
        <f t="shared" si="85"/>
        <v>56</v>
      </c>
      <c r="B448" s="121" t="str">
        <f t="shared" si="101"/>
        <v>-</v>
      </c>
      <c r="C448" s="121" t="str">
        <f t="shared" si="101"/>
        <v>-</v>
      </c>
      <c r="D448" s="121" t="str">
        <f t="shared" si="101"/>
        <v>-</v>
      </c>
      <c r="E448" s="121" t="str">
        <f t="shared" si="101"/>
        <v>-</v>
      </c>
      <c r="F448" s="121" t="str">
        <f t="shared" si="101"/>
        <v>-</v>
      </c>
      <c r="G448" s="121" t="str">
        <f t="shared" si="101"/>
        <v>-</v>
      </c>
      <c r="H448" s="121" t="str">
        <f t="shared" si="101"/>
        <v>-</v>
      </c>
      <c r="I448" s="121" t="str">
        <f t="shared" si="101"/>
        <v>-</v>
      </c>
      <c r="J448" s="121" t="str">
        <f t="shared" si="101"/>
        <v>-</v>
      </c>
      <c r="K448" s="121" t="str">
        <f t="shared" si="101"/>
        <v>-</v>
      </c>
      <c r="L448" s="121" t="str">
        <f t="shared" si="101"/>
        <v>-</v>
      </c>
      <c r="M448" s="121" t="str">
        <f t="shared" si="101"/>
        <v>-</v>
      </c>
      <c r="N448" s="121" t="str">
        <f t="shared" si="101"/>
        <v>-</v>
      </c>
      <c r="O448" s="121" t="str">
        <f t="shared" si="101"/>
        <v>-</v>
      </c>
      <c r="P448" s="121" t="str">
        <f t="shared" si="101"/>
        <v>-</v>
      </c>
      <c r="Q448" s="121" t="str">
        <f t="shared" ref="Q448:BG448" si="102">IF(Q351="-","-",ABS(Q351-$BI351))</f>
        <v>-</v>
      </c>
      <c r="R448" s="121" t="str">
        <f t="shared" si="102"/>
        <v>-</v>
      </c>
      <c r="S448" s="121" t="str">
        <f t="shared" si="102"/>
        <v>-</v>
      </c>
      <c r="T448" s="121" t="str">
        <f t="shared" si="102"/>
        <v>-</v>
      </c>
      <c r="U448" s="121" t="str">
        <f t="shared" si="102"/>
        <v>-</v>
      </c>
      <c r="V448" s="121" t="str">
        <f t="shared" si="102"/>
        <v>-</v>
      </c>
      <c r="W448" s="121" t="str">
        <f t="shared" si="102"/>
        <v>-</v>
      </c>
      <c r="X448" s="121" t="str">
        <f t="shared" si="102"/>
        <v>-</v>
      </c>
      <c r="Y448" s="121" t="str">
        <f t="shared" si="102"/>
        <v>-</v>
      </c>
      <c r="Z448" s="121" t="str">
        <f t="shared" si="102"/>
        <v>-</v>
      </c>
      <c r="AA448" s="121" t="str">
        <f t="shared" si="102"/>
        <v>-</v>
      </c>
      <c r="AB448" s="121" t="str">
        <f t="shared" si="102"/>
        <v>-</v>
      </c>
      <c r="AC448" s="121" t="str">
        <f t="shared" si="102"/>
        <v>-</v>
      </c>
      <c r="AD448" s="121" t="str">
        <f t="shared" si="102"/>
        <v>-</v>
      </c>
      <c r="AE448" s="121" t="str">
        <f t="shared" si="102"/>
        <v>-</v>
      </c>
      <c r="AF448" s="121" t="str">
        <f t="shared" si="94"/>
        <v>-</v>
      </c>
      <c r="AG448" s="121" t="str">
        <f t="shared" si="94"/>
        <v>-</v>
      </c>
      <c r="AH448" s="121" t="str">
        <f t="shared" si="94"/>
        <v>-</v>
      </c>
      <c r="AI448" s="121" t="str">
        <f t="shared" si="94"/>
        <v>-</v>
      </c>
      <c r="AJ448" s="121" t="str">
        <f t="shared" si="94"/>
        <v>-</v>
      </c>
      <c r="AK448" s="121" t="str">
        <f t="shared" si="94"/>
        <v>-</v>
      </c>
      <c r="AL448" s="121" t="str">
        <f t="shared" si="94"/>
        <v>-</v>
      </c>
      <c r="AM448" s="121" t="str">
        <f t="shared" si="94"/>
        <v>-</v>
      </c>
      <c r="AN448" s="121" t="str">
        <f t="shared" si="94"/>
        <v>-</v>
      </c>
      <c r="AO448" s="121" t="str">
        <f t="shared" si="102"/>
        <v>-</v>
      </c>
      <c r="AP448" s="121" t="str">
        <f t="shared" si="95"/>
        <v>-</v>
      </c>
      <c r="AQ448" s="121" t="str">
        <f t="shared" si="95"/>
        <v>-</v>
      </c>
      <c r="AR448" s="121" t="str">
        <f t="shared" si="95"/>
        <v>-</v>
      </c>
      <c r="AS448" s="121" t="str">
        <f t="shared" si="95"/>
        <v>-</v>
      </c>
      <c r="AT448" s="121" t="str">
        <f t="shared" si="95"/>
        <v>-</v>
      </c>
      <c r="AU448" s="121" t="str">
        <f t="shared" si="95"/>
        <v>-</v>
      </c>
      <c r="AV448" s="121" t="str">
        <f t="shared" si="95"/>
        <v>-</v>
      </c>
      <c r="AW448" s="121" t="str">
        <f t="shared" si="95"/>
        <v>-</v>
      </c>
      <c r="AX448" s="121" t="str">
        <f t="shared" si="95"/>
        <v>-</v>
      </c>
      <c r="AY448" s="121" t="str">
        <f t="shared" si="102"/>
        <v>-</v>
      </c>
      <c r="AZ448" s="121" t="str">
        <f t="shared" si="102"/>
        <v>-</v>
      </c>
      <c r="BA448" s="121" t="str">
        <f t="shared" si="102"/>
        <v>-</v>
      </c>
      <c r="BB448" s="121" t="str">
        <f t="shared" si="102"/>
        <v>-</v>
      </c>
      <c r="BC448" s="121" t="str">
        <f t="shared" si="102"/>
        <v>-</v>
      </c>
      <c r="BD448" s="121" t="str">
        <f t="shared" si="102"/>
        <v>-</v>
      </c>
      <c r="BE448" s="121" t="str">
        <f t="shared" si="102"/>
        <v>-</v>
      </c>
      <c r="BF448" s="121" t="str">
        <f t="shared" si="102"/>
        <v>-</v>
      </c>
      <c r="BG448" s="121" t="str">
        <f t="shared" si="102"/>
        <v>-</v>
      </c>
      <c r="BH448" s="122"/>
      <c r="BI448" s="119"/>
      <c r="BM448" s="381"/>
      <c r="BP448" s="225"/>
    </row>
    <row r="449" spans="1:68" s="46" customFormat="1">
      <c r="A449" s="120">
        <f t="shared" si="85"/>
        <v>57</v>
      </c>
      <c r="B449" s="121" t="str">
        <f t="shared" ref="B449:BG455" si="103">IF(B352="-","-",ABS(B352-$BI352))</f>
        <v>-</v>
      </c>
      <c r="C449" s="121" t="str">
        <f t="shared" si="103"/>
        <v>-</v>
      </c>
      <c r="D449" s="121" t="str">
        <f t="shared" si="103"/>
        <v>-</v>
      </c>
      <c r="E449" s="121" t="str">
        <f t="shared" si="103"/>
        <v>-</v>
      </c>
      <c r="F449" s="121" t="str">
        <f t="shared" si="103"/>
        <v>-</v>
      </c>
      <c r="G449" s="121" t="str">
        <f t="shared" si="103"/>
        <v>-</v>
      </c>
      <c r="H449" s="121" t="str">
        <f t="shared" si="103"/>
        <v>-</v>
      </c>
      <c r="I449" s="121" t="str">
        <f t="shared" si="103"/>
        <v>-</v>
      </c>
      <c r="J449" s="121" t="str">
        <f t="shared" si="103"/>
        <v>-</v>
      </c>
      <c r="K449" s="121" t="str">
        <f t="shared" si="103"/>
        <v>-</v>
      </c>
      <c r="L449" s="121" t="str">
        <f t="shared" si="103"/>
        <v>-</v>
      </c>
      <c r="M449" s="121" t="str">
        <f t="shared" si="103"/>
        <v>-</v>
      </c>
      <c r="N449" s="121" t="str">
        <f t="shared" si="103"/>
        <v>-</v>
      </c>
      <c r="O449" s="121" t="str">
        <f t="shared" si="103"/>
        <v>-</v>
      </c>
      <c r="P449" s="121" t="str">
        <f t="shared" si="103"/>
        <v>-</v>
      </c>
      <c r="Q449" s="121" t="str">
        <f t="shared" si="103"/>
        <v>-</v>
      </c>
      <c r="R449" s="121" t="str">
        <f t="shared" si="103"/>
        <v>-</v>
      </c>
      <c r="S449" s="121" t="str">
        <f t="shared" si="103"/>
        <v>-</v>
      </c>
      <c r="T449" s="121" t="str">
        <f t="shared" si="103"/>
        <v>-</v>
      </c>
      <c r="U449" s="121" t="str">
        <f t="shared" si="103"/>
        <v>-</v>
      </c>
      <c r="V449" s="121" t="str">
        <f t="shared" si="103"/>
        <v>-</v>
      </c>
      <c r="W449" s="121" t="str">
        <f t="shared" si="103"/>
        <v>-</v>
      </c>
      <c r="X449" s="121" t="str">
        <f t="shared" si="103"/>
        <v>-</v>
      </c>
      <c r="Y449" s="121" t="str">
        <f t="shared" si="103"/>
        <v>-</v>
      </c>
      <c r="Z449" s="121" t="str">
        <f t="shared" si="103"/>
        <v>-</v>
      </c>
      <c r="AA449" s="121" t="str">
        <f t="shared" si="103"/>
        <v>-</v>
      </c>
      <c r="AB449" s="121" t="str">
        <f t="shared" si="103"/>
        <v>-</v>
      </c>
      <c r="AC449" s="121" t="str">
        <f t="shared" si="103"/>
        <v>-</v>
      </c>
      <c r="AD449" s="121" t="str">
        <f t="shared" si="103"/>
        <v>-</v>
      </c>
      <c r="AE449" s="121" t="str">
        <f t="shared" si="103"/>
        <v>-</v>
      </c>
      <c r="AF449" s="121" t="str">
        <f t="shared" si="94"/>
        <v>-</v>
      </c>
      <c r="AG449" s="121" t="str">
        <f t="shared" si="94"/>
        <v>-</v>
      </c>
      <c r="AH449" s="121" t="str">
        <f t="shared" si="94"/>
        <v>-</v>
      </c>
      <c r="AI449" s="121" t="str">
        <f t="shared" si="94"/>
        <v>-</v>
      </c>
      <c r="AJ449" s="121" t="str">
        <f t="shared" si="94"/>
        <v>-</v>
      </c>
      <c r="AK449" s="121" t="str">
        <f t="shared" si="94"/>
        <v>-</v>
      </c>
      <c r="AL449" s="121" t="str">
        <f t="shared" ref="AF449:AN477" si="104">IF(AL352="-","-",ABS(AL352-$BI352))</f>
        <v>-</v>
      </c>
      <c r="AM449" s="121" t="str">
        <f t="shared" si="104"/>
        <v>-</v>
      </c>
      <c r="AN449" s="121" t="str">
        <f t="shared" si="104"/>
        <v>-</v>
      </c>
      <c r="AO449" s="121" t="str">
        <f t="shared" si="103"/>
        <v>-</v>
      </c>
      <c r="AP449" s="121" t="str">
        <f t="shared" si="95"/>
        <v>-</v>
      </c>
      <c r="AQ449" s="121" t="str">
        <f t="shared" si="95"/>
        <v>-</v>
      </c>
      <c r="AR449" s="121" t="str">
        <f t="shared" si="95"/>
        <v>-</v>
      </c>
      <c r="AS449" s="121" t="str">
        <f t="shared" si="95"/>
        <v>-</v>
      </c>
      <c r="AT449" s="121" t="str">
        <f t="shared" si="95"/>
        <v>-</v>
      </c>
      <c r="AU449" s="121" t="str">
        <f t="shared" si="95"/>
        <v>-</v>
      </c>
      <c r="AV449" s="121" t="str">
        <f t="shared" ref="AP449:AX477" si="105">IF(AV352="-","-",ABS(AV352-$BI352))</f>
        <v>-</v>
      </c>
      <c r="AW449" s="121" t="str">
        <f t="shared" si="105"/>
        <v>-</v>
      </c>
      <c r="AX449" s="121" t="str">
        <f t="shared" si="105"/>
        <v>-</v>
      </c>
      <c r="AY449" s="121" t="str">
        <f t="shared" si="103"/>
        <v>-</v>
      </c>
      <c r="AZ449" s="121" t="str">
        <f t="shared" si="103"/>
        <v>-</v>
      </c>
      <c r="BA449" s="121" t="str">
        <f t="shared" si="103"/>
        <v>-</v>
      </c>
      <c r="BB449" s="121" t="str">
        <f t="shared" si="103"/>
        <v>-</v>
      </c>
      <c r="BC449" s="121" t="str">
        <f t="shared" si="103"/>
        <v>-</v>
      </c>
      <c r="BD449" s="121" t="str">
        <f t="shared" si="103"/>
        <v>-</v>
      </c>
      <c r="BE449" s="121" t="str">
        <f t="shared" si="103"/>
        <v>-</v>
      </c>
      <c r="BF449" s="121" t="str">
        <f t="shared" si="103"/>
        <v>-</v>
      </c>
      <c r="BG449" s="121" t="str">
        <f t="shared" si="103"/>
        <v>-</v>
      </c>
      <c r="BH449" s="122"/>
      <c r="BI449" s="119"/>
      <c r="BM449" s="381"/>
      <c r="BP449" s="225"/>
    </row>
    <row r="450" spans="1:68" s="46" customFormat="1">
      <c r="A450" s="120">
        <f t="shared" si="85"/>
        <v>58</v>
      </c>
      <c r="B450" s="121" t="str">
        <f t="shared" si="103"/>
        <v>-</v>
      </c>
      <c r="C450" s="121" t="str">
        <f t="shared" si="103"/>
        <v>-</v>
      </c>
      <c r="D450" s="121" t="str">
        <f t="shared" si="103"/>
        <v>-</v>
      </c>
      <c r="E450" s="121">
        <f t="shared" si="103"/>
        <v>1.636363636363809</v>
      </c>
      <c r="F450" s="121" t="str">
        <f t="shared" si="103"/>
        <v>-</v>
      </c>
      <c r="G450" s="121" t="str">
        <f t="shared" si="103"/>
        <v>-</v>
      </c>
      <c r="H450" s="121" t="str">
        <f t="shared" si="103"/>
        <v>-</v>
      </c>
      <c r="I450" s="121">
        <f t="shared" si="103"/>
        <v>0.36363636363619101</v>
      </c>
      <c r="J450" s="121" t="str">
        <f t="shared" si="103"/>
        <v>-</v>
      </c>
      <c r="K450" s="121" t="str">
        <f t="shared" si="103"/>
        <v>-</v>
      </c>
      <c r="L450" s="121" t="str">
        <f t="shared" si="103"/>
        <v>-</v>
      </c>
      <c r="M450" s="121" t="str">
        <f t="shared" si="103"/>
        <v>-</v>
      </c>
      <c r="N450" s="121" t="str">
        <f t="shared" si="103"/>
        <v>-</v>
      </c>
      <c r="O450" s="121" t="str">
        <f t="shared" si="103"/>
        <v>-</v>
      </c>
      <c r="P450" s="121" t="str">
        <f t="shared" si="103"/>
        <v>-</v>
      </c>
      <c r="Q450" s="121" t="str">
        <f t="shared" si="103"/>
        <v>-</v>
      </c>
      <c r="R450" s="121" t="str">
        <f t="shared" si="103"/>
        <v>-</v>
      </c>
      <c r="S450" s="121">
        <f t="shared" si="103"/>
        <v>2.363636363636191</v>
      </c>
      <c r="T450" s="121" t="str">
        <f t="shared" si="103"/>
        <v>-</v>
      </c>
      <c r="U450" s="121" t="str">
        <f t="shared" si="103"/>
        <v>-</v>
      </c>
      <c r="V450" s="121" t="str">
        <f t="shared" si="103"/>
        <v>-</v>
      </c>
      <c r="W450" s="121" t="str">
        <f t="shared" si="103"/>
        <v>-</v>
      </c>
      <c r="X450" s="121">
        <f t="shared" si="103"/>
        <v>1.363636363636191</v>
      </c>
      <c r="Y450" s="121" t="str">
        <f t="shared" si="103"/>
        <v>-</v>
      </c>
      <c r="Z450" s="121">
        <f t="shared" si="103"/>
        <v>0.36363636363619101</v>
      </c>
      <c r="AA450" s="121" t="str">
        <f t="shared" si="103"/>
        <v>-</v>
      </c>
      <c r="AB450" s="121" t="str">
        <f t="shared" si="103"/>
        <v>-</v>
      </c>
      <c r="AC450" s="121" t="str">
        <f t="shared" si="103"/>
        <v>-</v>
      </c>
      <c r="AD450" s="121" t="str">
        <f t="shared" si="103"/>
        <v>-</v>
      </c>
      <c r="AE450" s="121">
        <f t="shared" si="103"/>
        <v>1.636363636363809</v>
      </c>
      <c r="AF450" s="121" t="str">
        <f t="shared" si="104"/>
        <v>-</v>
      </c>
      <c r="AG450" s="121" t="str">
        <f t="shared" si="104"/>
        <v>-</v>
      </c>
      <c r="AH450" s="121" t="str">
        <f t="shared" si="104"/>
        <v>-</v>
      </c>
      <c r="AI450" s="121" t="str">
        <f t="shared" si="104"/>
        <v>-</v>
      </c>
      <c r="AJ450" s="121" t="str">
        <f t="shared" si="104"/>
        <v>-</v>
      </c>
      <c r="AK450" s="121">
        <f t="shared" si="104"/>
        <v>0.63636363636380899</v>
      </c>
      <c r="AL450" s="121">
        <f t="shared" si="104"/>
        <v>1.636363636363809</v>
      </c>
      <c r="AM450" s="121" t="str">
        <f t="shared" si="104"/>
        <v>-</v>
      </c>
      <c r="AN450" s="121" t="str">
        <f t="shared" si="104"/>
        <v>-</v>
      </c>
      <c r="AO450" s="121" t="str">
        <f t="shared" si="103"/>
        <v>-</v>
      </c>
      <c r="AP450" s="121" t="str">
        <f t="shared" si="105"/>
        <v>-</v>
      </c>
      <c r="AQ450" s="121" t="str">
        <f t="shared" si="105"/>
        <v>-</v>
      </c>
      <c r="AR450" s="121" t="str">
        <f t="shared" si="105"/>
        <v>-</v>
      </c>
      <c r="AS450" s="121" t="str">
        <f t="shared" si="105"/>
        <v>-</v>
      </c>
      <c r="AT450" s="121" t="str">
        <f t="shared" si="105"/>
        <v>-</v>
      </c>
      <c r="AU450" s="121" t="str">
        <f t="shared" si="105"/>
        <v>-</v>
      </c>
      <c r="AV450" s="121" t="str">
        <f t="shared" si="105"/>
        <v>-</v>
      </c>
      <c r="AW450" s="121" t="str">
        <f t="shared" si="105"/>
        <v>-</v>
      </c>
      <c r="AX450" s="121" t="str">
        <f t="shared" si="105"/>
        <v>-</v>
      </c>
      <c r="AY450" s="121" t="str">
        <f t="shared" si="103"/>
        <v>-</v>
      </c>
      <c r="AZ450" s="121" t="str">
        <f t="shared" si="103"/>
        <v>-</v>
      </c>
      <c r="BA450" s="121">
        <f t="shared" si="103"/>
        <v>0.63636363636380899</v>
      </c>
      <c r="BB450" s="121" t="str">
        <f t="shared" si="103"/>
        <v>-</v>
      </c>
      <c r="BC450" s="121">
        <f t="shared" si="103"/>
        <v>0.36363636363619101</v>
      </c>
      <c r="BD450" s="121" t="str">
        <f t="shared" si="103"/>
        <v>-</v>
      </c>
      <c r="BE450" s="121">
        <f t="shared" si="103"/>
        <v>1.363636363636191</v>
      </c>
      <c r="BF450" s="121" t="str">
        <f t="shared" si="103"/>
        <v>-</v>
      </c>
      <c r="BG450" s="121" t="str">
        <f t="shared" si="103"/>
        <v>-</v>
      </c>
      <c r="BH450" s="122"/>
      <c r="BI450" s="119"/>
      <c r="BM450" s="381"/>
      <c r="BP450" s="225"/>
    </row>
    <row r="451" spans="1:68" s="46" customFormat="1">
      <c r="A451" s="120">
        <f t="shared" si="85"/>
        <v>59</v>
      </c>
      <c r="B451" s="121" t="str">
        <f t="shared" si="103"/>
        <v>-</v>
      </c>
      <c r="C451" s="121" t="str">
        <f t="shared" si="103"/>
        <v>-</v>
      </c>
      <c r="D451" s="121" t="str">
        <f t="shared" si="103"/>
        <v>-</v>
      </c>
      <c r="E451" s="121" t="str">
        <f t="shared" si="103"/>
        <v>-</v>
      </c>
      <c r="F451" s="121" t="str">
        <f t="shared" si="103"/>
        <v>-</v>
      </c>
      <c r="G451" s="121" t="str">
        <f t="shared" si="103"/>
        <v>-</v>
      </c>
      <c r="H451" s="121" t="str">
        <f t="shared" si="103"/>
        <v>-</v>
      </c>
      <c r="I451" s="121" t="str">
        <f t="shared" si="103"/>
        <v>-</v>
      </c>
      <c r="J451" s="121" t="str">
        <f t="shared" si="103"/>
        <v>-</v>
      </c>
      <c r="K451" s="121" t="str">
        <f t="shared" si="103"/>
        <v>-</v>
      </c>
      <c r="L451" s="121" t="str">
        <f t="shared" si="103"/>
        <v>-</v>
      </c>
      <c r="M451" s="121" t="str">
        <f t="shared" si="103"/>
        <v>-</v>
      </c>
      <c r="N451" s="121" t="str">
        <f t="shared" si="103"/>
        <v>-</v>
      </c>
      <c r="O451" s="121" t="str">
        <f t="shared" si="103"/>
        <v>-</v>
      </c>
      <c r="P451" s="121" t="str">
        <f t="shared" si="103"/>
        <v>-</v>
      </c>
      <c r="Q451" s="121" t="str">
        <f t="shared" si="103"/>
        <v>-</v>
      </c>
      <c r="R451" s="121" t="str">
        <f t="shared" si="103"/>
        <v>-</v>
      </c>
      <c r="S451" s="121" t="str">
        <f t="shared" si="103"/>
        <v>-</v>
      </c>
      <c r="T451" s="121" t="str">
        <f t="shared" si="103"/>
        <v>-</v>
      </c>
      <c r="U451" s="121" t="str">
        <f t="shared" si="103"/>
        <v>-</v>
      </c>
      <c r="V451" s="121" t="str">
        <f t="shared" si="103"/>
        <v>-</v>
      </c>
      <c r="W451" s="121" t="str">
        <f t="shared" si="103"/>
        <v>-</v>
      </c>
      <c r="X451" s="121" t="str">
        <f t="shared" si="103"/>
        <v>-</v>
      </c>
      <c r="Y451" s="121" t="str">
        <f t="shared" si="103"/>
        <v>-</v>
      </c>
      <c r="Z451" s="121" t="str">
        <f t="shared" si="103"/>
        <v>-</v>
      </c>
      <c r="AA451" s="121" t="str">
        <f t="shared" si="103"/>
        <v>-</v>
      </c>
      <c r="AB451" s="121" t="str">
        <f t="shared" si="103"/>
        <v>-</v>
      </c>
      <c r="AC451" s="121" t="str">
        <f t="shared" si="103"/>
        <v>-</v>
      </c>
      <c r="AD451" s="121" t="str">
        <f t="shared" si="103"/>
        <v>-</v>
      </c>
      <c r="AE451" s="121" t="str">
        <f t="shared" si="103"/>
        <v>-</v>
      </c>
      <c r="AF451" s="121" t="str">
        <f t="shared" si="104"/>
        <v>-</v>
      </c>
      <c r="AG451" s="121" t="str">
        <f t="shared" si="104"/>
        <v>-</v>
      </c>
      <c r="AH451" s="121" t="str">
        <f t="shared" si="104"/>
        <v>-</v>
      </c>
      <c r="AI451" s="121" t="str">
        <f t="shared" si="104"/>
        <v>-</v>
      </c>
      <c r="AJ451" s="121" t="str">
        <f t="shared" si="104"/>
        <v>-</v>
      </c>
      <c r="AK451" s="121" t="str">
        <f t="shared" si="104"/>
        <v>-</v>
      </c>
      <c r="AL451" s="121" t="str">
        <f t="shared" si="104"/>
        <v>-</v>
      </c>
      <c r="AM451" s="121" t="str">
        <f t="shared" si="104"/>
        <v>-</v>
      </c>
      <c r="AN451" s="121" t="str">
        <f t="shared" si="104"/>
        <v>-</v>
      </c>
      <c r="AO451" s="121" t="str">
        <f t="shared" si="103"/>
        <v>-</v>
      </c>
      <c r="AP451" s="121" t="str">
        <f t="shared" si="105"/>
        <v>-</v>
      </c>
      <c r="AQ451" s="121" t="str">
        <f t="shared" si="105"/>
        <v>-</v>
      </c>
      <c r="AR451" s="121" t="str">
        <f t="shared" si="105"/>
        <v>-</v>
      </c>
      <c r="AS451" s="121" t="str">
        <f t="shared" si="105"/>
        <v>-</v>
      </c>
      <c r="AT451" s="121" t="str">
        <f t="shared" si="105"/>
        <v>-</v>
      </c>
      <c r="AU451" s="121" t="str">
        <f t="shared" si="105"/>
        <v>-</v>
      </c>
      <c r="AV451" s="121" t="str">
        <f t="shared" si="105"/>
        <v>-</v>
      </c>
      <c r="AW451" s="121" t="str">
        <f t="shared" si="105"/>
        <v>-</v>
      </c>
      <c r="AX451" s="121" t="str">
        <f t="shared" si="105"/>
        <v>-</v>
      </c>
      <c r="AY451" s="121" t="str">
        <f t="shared" si="103"/>
        <v>-</v>
      </c>
      <c r="AZ451" s="121" t="str">
        <f t="shared" si="103"/>
        <v>-</v>
      </c>
      <c r="BA451" s="121" t="str">
        <f t="shared" si="103"/>
        <v>-</v>
      </c>
      <c r="BB451" s="121" t="str">
        <f t="shared" si="103"/>
        <v>-</v>
      </c>
      <c r="BC451" s="121" t="str">
        <f t="shared" si="103"/>
        <v>-</v>
      </c>
      <c r="BD451" s="121" t="str">
        <f t="shared" si="103"/>
        <v>-</v>
      </c>
      <c r="BE451" s="121" t="str">
        <f t="shared" si="103"/>
        <v>-</v>
      </c>
      <c r="BF451" s="121" t="str">
        <f t="shared" si="103"/>
        <v>-</v>
      </c>
      <c r="BG451" s="121" t="str">
        <f t="shared" si="103"/>
        <v>-</v>
      </c>
      <c r="BH451" s="122"/>
      <c r="BI451" s="119"/>
      <c r="BM451" s="381"/>
      <c r="BP451" s="225"/>
    </row>
    <row r="452" spans="1:68" s="46" customFormat="1">
      <c r="A452" s="120">
        <f t="shared" si="85"/>
        <v>60</v>
      </c>
      <c r="B452" s="121" t="str">
        <f t="shared" si="103"/>
        <v>-</v>
      </c>
      <c r="C452" s="121" t="str">
        <f t="shared" si="103"/>
        <v>-</v>
      </c>
      <c r="D452" s="121" t="str">
        <f t="shared" si="103"/>
        <v>-</v>
      </c>
      <c r="E452" s="121" t="str">
        <f t="shared" si="103"/>
        <v>-</v>
      </c>
      <c r="F452" s="121" t="str">
        <f t="shared" si="103"/>
        <v>-</v>
      </c>
      <c r="G452" s="121" t="str">
        <f t="shared" si="103"/>
        <v>-</v>
      </c>
      <c r="H452" s="121" t="str">
        <f t="shared" si="103"/>
        <v>-</v>
      </c>
      <c r="I452" s="121" t="str">
        <f t="shared" si="103"/>
        <v>-</v>
      </c>
      <c r="J452" s="121" t="str">
        <f t="shared" si="103"/>
        <v>-</v>
      </c>
      <c r="K452" s="121" t="str">
        <f t="shared" si="103"/>
        <v>-</v>
      </c>
      <c r="L452" s="121" t="str">
        <f t="shared" si="103"/>
        <v>-</v>
      </c>
      <c r="M452" s="121" t="str">
        <f t="shared" si="103"/>
        <v>-</v>
      </c>
      <c r="N452" s="121" t="str">
        <f t="shared" si="103"/>
        <v>-</v>
      </c>
      <c r="O452" s="121" t="str">
        <f t="shared" si="103"/>
        <v>-</v>
      </c>
      <c r="P452" s="121" t="str">
        <f t="shared" si="103"/>
        <v>-</v>
      </c>
      <c r="Q452" s="121" t="str">
        <f t="shared" si="103"/>
        <v>-</v>
      </c>
      <c r="R452" s="121" t="str">
        <f t="shared" si="103"/>
        <v>-</v>
      </c>
      <c r="S452" s="121" t="str">
        <f t="shared" si="103"/>
        <v>-</v>
      </c>
      <c r="T452" s="121" t="str">
        <f t="shared" si="103"/>
        <v>-</v>
      </c>
      <c r="U452" s="121" t="str">
        <f t="shared" si="103"/>
        <v>-</v>
      </c>
      <c r="V452" s="121" t="str">
        <f t="shared" si="103"/>
        <v>-</v>
      </c>
      <c r="W452" s="121" t="str">
        <f t="shared" si="103"/>
        <v>-</v>
      </c>
      <c r="X452" s="121" t="str">
        <f t="shared" si="103"/>
        <v>-</v>
      </c>
      <c r="Y452" s="121" t="str">
        <f t="shared" si="103"/>
        <v>-</v>
      </c>
      <c r="Z452" s="121" t="str">
        <f t="shared" si="103"/>
        <v>-</v>
      </c>
      <c r="AA452" s="121" t="str">
        <f t="shared" si="103"/>
        <v>-</v>
      </c>
      <c r="AB452" s="121" t="str">
        <f t="shared" si="103"/>
        <v>-</v>
      </c>
      <c r="AC452" s="121" t="str">
        <f t="shared" si="103"/>
        <v>-</v>
      </c>
      <c r="AD452" s="121" t="str">
        <f t="shared" si="103"/>
        <v>-</v>
      </c>
      <c r="AE452" s="121" t="str">
        <f t="shared" si="103"/>
        <v>-</v>
      </c>
      <c r="AF452" s="121" t="str">
        <f t="shared" si="104"/>
        <v>-</v>
      </c>
      <c r="AG452" s="121" t="str">
        <f t="shared" si="104"/>
        <v>-</v>
      </c>
      <c r="AH452" s="121" t="str">
        <f t="shared" si="104"/>
        <v>-</v>
      </c>
      <c r="AI452" s="121" t="str">
        <f t="shared" si="104"/>
        <v>-</v>
      </c>
      <c r="AJ452" s="121" t="str">
        <f t="shared" si="104"/>
        <v>-</v>
      </c>
      <c r="AK452" s="121" t="str">
        <f t="shared" si="104"/>
        <v>-</v>
      </c>
      <c r="AL452" s="121" t="str">
        <f t="shared" si="104"/>
        <v>-</v>
      </c>
      <c r="AM452" s="121" t="str">
        <f t="shared" si="104"/>
        <v>-</v>
      </c>
      <c r="AN452" s="121" t="str">
        <f t="shared" si="104"/>
        <v>-</v>
      </c>
      <c r="AO452" s="121" t="str">
        <f t="shared" si="103"/>
        <v>-</v>
      </c>
      <c r="AP452" s="121" t="str">
        <f t="shared" si="105"/>
        <v>-</v>
      </c>
      <c r="AQ452" s="121" t="str">
        <f t="shared" si="105"/>
        <v>-</v>
      </c>
      <c r="AR452" s="121" t="str">
        <f t="shared" si="105"/>
        <v>-</v>
      </c>
      <c r="AS452" s="121" t="str">
        <f t="shared" si="105"/>
        <v>-</v>
      </c>
      <c r="AT452" s="121" t="str">
        <f t="shared" si="105"/>
        <v>-</v>
      </c>
      <c r="AU452" s="121" t="str">
        <f t="shared" si="105"/>
        <v>-</v>
      </c>
      <c r="AV452" s="121" t="str">
        <f t="shared" si="105"/>
        <v>-</v>
      </c>
      <c r="AW452" s="121" t="str">
        <f t="shared" si="105"/>
        <v>-</v>
      </c>
      <c r="AX452" s="121" t="str">
        <f t="shared" si="105"/>
        <v>-</v>
      </c>
      <c r="AY452" s="121" t="str">
        <f t="shared" si="103"/>
        <v>-</v>
      </c>
      <c r="AZ452" s="121" t="str">
        <f t="shared" si="103"/>
        <v>-</v>
      </c>
      <c r="BA452" s="121" t="str">
        <f t="shared" si="103"/>
        <v>-</v>
      </c>
      <c r="BB452" s="121" t="str">
        <f t="shared" si="103"/>
        <v>-</v>
      </c>
      <c r="BC452" s="121" t="str">
        <f t="shared" si="103"/>
        <v>-</v>
      </c>
      <c r="BD452" s="121" t="str">
        <f t="shared" si="103"/>
        <v>-</v>
      </c>
      <c r="BE452" s="121" t="str">
        <f t="shared" si="103"/>
        <v>-</v>
      </c>
      <c r="BF452" s="121" t="str">
        <f t="shared" si="103"/>
        <v>-</v>
      </c>
      <c r="BG452" s="121" t="str">
        <f t="shared" si="103"/>
        <v>-</v>
      </c>
      <c r="BH452" s="122"/>
      <c r="BI452" s="119"/>
      <c r="BM452" s="381"/>
      <c r="BP452" s="225"/>
    </row>
    <row r="453" spans="1:68" s="46" customFormat="1">
      <c r="A453" s="120">
        <f t="shared" si="85"/>
        <v>61</v>
      </c>
      <c r="B453" s="121" t="str">
        <f t="shared" si="103"/>
        <v>-</v>
      </c>
      <c r="C453" s="121" t="str">
        <f t="shared" si="103"/>
        <v>-</v>
      </c>
      <c r="D453" s="121" t="str">
        <f t="shared" si="103"/>
        <v>-</v>
      </c>
      <c r="E453" s="121">
        <f t="shared" si="103"/>
        <v>3.250000200000164</v>
      </c>
      <c r="F453" s="121" t="str">
        <f t="shared" si="103"/>
        <v>-</v>
      </c>
      <c r="G453" s="121" t="str">
        <f t="shared" si="103"/>
        <v>-</v>
      </c>
      <c r="H453" s="121" t="str">
        <f t="shared" si="103"/>
        <v>-</v>
      </c>
      <c r="I453" s="121">
        <f t="shared" si="103"/>
        <v>0.25000020000016399</v>
      </c>
      <c r="J453" s="121" t="str">
        <f t="shared" si="103"/>
        <v>-</v>
      </c>
      <c r="K453" s="121" t="str">
        <f t="shared" si="103"/>
        <v>-</v>
      </c>
      <c r="L453" s="121" t="str">
        <f t="shared" si="103"/>
        <v>-</v>
      </c>
      <c r="M453" s="121" t="str">
        <f t="shared" si="103"/>
        <v>-</v>
      </c>
      <c r="N453" s="121" t="str">
        <f t="shared" si="103"/>
        <v>-</v>
      </c>
      <c r="O453" s="121" t="str">
        <f t="shared" si="103"/>
        <v>-</v>
      </c>
      <c r="P453" s="121" t="str">
        <f t="shared" si="103"/>
        <v>-</v>
      </c>
      <c r="Q453" s="121" t="str">
        <f t="shared" si="103"/>
        <v>-</v>
      </c>
      <c r="R453" s="121" t="str">
        <f t="shared" si="103"/>
        <v>-</v>
      </c>
      <c r="S453" s="121">
        <f t="shared" si="103"/>
        <v>0.74999979999983601</v>
      </c>
      <c r="T453" s="121" t="str">
        <f t="shared" si="103"/>
        <v>-</v>
      </c>
      <c r="U453" s="121" t="str">
        <f t="shared" si="103"/>
        <v>-</v>
      </c>
      <c r="V453" s="121" t="str">
        <f t="shared" si="103"/>
        <v>-</v>
      </c>
      <c r="W453" s="121" t="str">
        <f t="shared" si="103"/>
        <v>-</v>
      </c>
      <c r="X453" s="121" t="str">
        <f t="shared" si="103"/>
        <v>-</v>
      </c>
      <c r="Y453" s="121" t="str">
        <f t="shared" si="103"/>
        <v>-</v>
      </c>
      <c r="Z453" s="121">
        <f t="shared" si="103"/>
        <v>1.749999799999836</v>
      </c>
      <c r="AA453" s="121" t="str">
        <f t="shared" si="103"/>
        <v>-</v>
      </c>
      <c r="AB453" s="121" t="str">
        <f t="shared" si="103"/>
        <v>-</v>
      </c>
      <c r="AC453" s="121" t="str">
        <f t="shared" si="103"/>
        <v>-</v>
      </c>
      <c r="AD453" s="121" t="str">
        <f t="shared" si="103"/>
        <v>-</v>
      </c>
      <c r="AE453" s="121">
        <f t="shared" si="103"/>
        <v>1.250000200000164</v>
      </c>
      <c r="AF453" s="121" t="str">
        <f t="shared" si="104"/>
        <v>-</v>
      </c>
      <c r="AG453" s="121" t="str">
        <f t="shared" si="104"/>
        <v>-</v>
      </c>
      <c r="AH453" s="121" t="str">
        <f t="shared" si="104"/>
        <v>-</v>
      </c>
      <c r="AI453" s="121" t="str">
        <f t="shared" si="104"/>
        <v>-</v>
      </c>
      <c r="AJ453" s="121">
        <f t="shared" si="104"/>
        <v>0.25000020000016399</v>
      </c>
      <c r="AK453" s="121">
        <f t="shared" si="104"/>
        <v>0.25000020000016399</v>
      </c>
      <c r="AL453" s="121">
        <f t="shared" si="104"/>
        <v>1.250000200000164</v>
      </c>
      <c r="AM453" s="121" t="str">
        <f t="shared" si="104"/>
        <v>-</v>
      </c>
      <c r="AN453" s="121">
        <f t="shared" si="104"/>
        <v>3.749999799999836</v>
      </c>
      <c r="AO453" s="121" t="str">
        <f t="shared" si="103"/>
        <v>-</v>
      </c>
      <c r="AP453" s="121" t="str">
        <f t="shared" si="105"/>
        <v>-</v>
      </c>
      <c r="AQ453" s="121" t="str">
        <f t="shared" si="105"/>
        <v>-</v>
      </c>
      <c r="AR453" s="121" t="str">
        <f t="shared" si="105"/>
        <v>-</v>
      </c>
      <c r="AS453" s="121" t="str">
        <f t="shared" si="105"/>
        <v>-</v>
      </c>
      <c r="AT453" s="121" t="str">
        <f t="shared" si="105"/>
        <v>-</v>
      </c>
      <c r="AU453" s="121" t="str">
        <f t="shared" si="105"/>
        <v>-</v>
      </c>
      <c r="AV453" s="121" t="str">
        <f t="shared" si="105"/>
        <v>-</v>
      </c>
      <c r="AW453" s="121" t="str">
        <f t="shared" si="105"/>
        <v>-</v>
      </c>
      <c r="AX453" s="121" t="str">
        <f t="shared" si="105"/>
        <v>-</v>
      </c>
      <c r="AY453" s="121" t="str">
        <f t="shared" si="103"/>
        <v>-</v>
      </c>
      <c r="AZ453" s="121" t="str">
        <f t="shared" si="103"/>
        <v>-</v>
      </c>
      <c r="BA453" s="121">
        <f t="shared" si="103"/>
        <v>0.25000020000016399</v>
      </c>
      <c r="BB453" s="121" t="str">
        <f t="shared" si="103"/>
        <v>-</v>
      </c>
      <c r="BC453" s="121">
        <f t="shared" si="103"/>
        <v>0.74999979999983601</v>
      </c>
      <c r="BD453" s="121" t="str">
        <f t="shared" si="103"/>
        <v>-</v>
      </c>
      <c r="BE453" s="121">
        <f t="shared" si="103"/>
        <v>0.25000020000016399</v>
      </c>
      <c r="BF453" s="121" t="str">
        <f t="shared" si="103"/>
        <v>-</v>
      </c>
      <c r="BG453" s="121" t="str">
        <f t="shared" si="103"/>
        <v>-</v>
      </c>
      <c r="BH453" s="122"/>
      <c r="BI453" s="119"/>
      <c r="BM453" s="381"/>
      <c r="BP453" s="225"/>
    </row>
    <row r="454" spans="1:68" s="46" customFormat="1">
      <c r="A454" s="120">
        <f t="shared" si="85"/>
        <v>62</v>
      </c>
      <c r="B454" s="121" t="str">
        <f t="shared" si="103"/>
        <v>-</v>
      </c>
      <c r="C454" s="121" t="str">
        <f t="shared" si="103"/>
        <v>-</v>
      </c>
      <c r="D454" s="121" t="str">
        <f t="shared" si="103"/>
        <v>-</v>
      </c>
      <c r="E454" s="121" t="str">
        <f t="shared" si="103"/>
        <v>-</v>
      </c>
      <c r="F454" s="121" t="str">
        <f t="shared" si="103"/>
        <v>-</v>
      </c>
      <c r="G454" s="121" t="str">
        <f t="shared" si="103"/>
        <v>-</v>
      </c>
      <c r="H454" s="121" t="str">
        <f t="shared" si="103"/>
        <v>-</v>
      </c>
      <c r="I454" s="121" t="str">
        <f t="shared" si="103"/>
        <v>-</v>
      </c>
      <c r="J454" s="121" t="str">
        <f t="shared" si="103"/>
        <v>-</v>
      </c>
      <c r="K454" s="121" t="str">
        <f t="shared" si="103"/>
        <v>-</v>
      </c>
      <c r="L454" s="121" t="str">
        <f t="shared" si="103"/>
        <v>-</v>
      </c>
      <c r="M454" s="121" t="str">
        <f t="shared" si="103"/>
        <v>-</v>
      </c>
      <c r="N454" s="121" t="str">
        <f t="shared" si="103"/>
        <v>-</v>
      </c>
      <c r="O454" s="121" t="str">
        <f t="shared" si="103"/>
        <v>-</v>
      </c>
      <c r="P454" s="121" t="str">
        <f t="shared" si="103"/>
        <v>-</v>
      </c>
      <c r="Q454" s="121" t="str">
        <f t="shared" si="103"/>
        <v>-</v>
      </c>
      <c r="R454" s="121" t="str">
        <f t="shared" si="103"/>
        <v>-</v>
      </c>
      <c r="S454" s="121">
        <f t="shared" si="103"/>
        <v>1.1999998999998391</v>
      </c>
      <c r="T454" s="121" t="str">
        <f t="shared" si="103"/>
        <v>-</v>
      </c>
      <c r="U454" s="121" t="str">
        <f t="shared" si="103"/>
        <v>-</v>
      </c>
      <c r="V454" s="121" t="str">
        <f t="shared" si="103"/>
        <v>-</v>
      </c>
      <c r="W454" s="121" t="str">
        <f t="shared" si="103"/>
        <v>-</v>
      </c>
      <c r="X454" s="121" t="str">
        <f t="shared" si="103"/>
        <v>-</v>
      </c>
      <c r="Y454" s="121" t="str">
        <f t="shared" si="103"/>
        <v>-</v>
      </c>
      <c r="Z454" s="121">
        <f t="shared" si="103"/>
        <v>1.1999998999998391</v>
      </c>
      <c r="AA454" s="121" t="str">
        <f t="shared" si="103"/>
        <v>-</v>
      </c>
      <c r="AB454" s="121" t="str">
        <f t="shared" si="103"/>
        <v>-</v>
      </c>
      <c r="AC454" s="121" t="str">
        <f t="shared" si="103"/>
        <v>-</v>
      </c>
      <c r="AD454" s="121" t="str">
        <f t="shared" si="103"/>
        <v>-</v>
      </c>
      <c r="AE454" s="121">
        <f t="shared" si="103"/>
        <v>0.19999989999983914</v>
      </c>
      <c r="AF454" s="121" t="str">
        <f t="shared" si="104"/>
        <v>-</v>
      </c>
      <c r="AG454" s="121" t="str">
        <f t="shared" si="104"/>
        <v>-</v>
      </c>
      <c r="AH454" s="121" t="str">
        <f t="shared" si="104"/>
        <v>-</v>
      </c>
      <c r="AI454" s="121" t="str">
        <f t="shared" si="104"/>
        <v>-</v>
      </c>
      <c r="AJ454" s="121" t="str">
        <f t="shared" si="104"/>
        <v>-</v>
      </c>
      <c r="AK454" s="121">
        <f t="shared" si="104"/>
        <v>0.80000010000016086</v>
      </c>
      <c r="AL454" s="121" t="str">
        <f t="shared" si="104"/>
        <v>-</v>
      </c>
      <c r="AM454" s="121" t="str">
        <f t="shared" si="104"/>
        <v>-</v>
      </c>
      <c r="AN454" s="121" t="str">
        <f t="shared" si="104"/>
        <v>-</v>
      </c>
      <c r="AO454" s="121" t="str">
        <f t="shared" si="103"/>
        <v>-</v>
      </c>
      <c r="AP454" s="121" t="str">
        <f t="shared" si="105"/>
        <v>-</v>
      </c>
      <c r="AQ454" s="121" t="str">
        <f t="shared" si="105"/>
        <v>-</v>
      </c>
      <c r="AR454" s="121" t="str">
        <f t="shared" si="105"/>
        <v>-</v>
      </c>
      <c r="AS454" s="121" t="str">
        <f t="shared" si="105"/>
        <v>-</v>
      </c>
      <c r="AT454" s="121" t="str">
        <f t="shared" si="105"/>
        <v>-</v>
      </c>
      <c r="AU454" s="121" t="str">
        <f t="shared" si="105"/>
        <v>-</v>
      </c>
      <c r="AV454" s="121" t="str">
        <f t="shared" si="105"/>
        <v>-</v>
      </c>
      <c r="AW454" s="121" t="str">
        <f t="shared" si="105"/>
        <v>-</v>
      </c>
      <c r="AX454" s="121" t="str">
        <f t="shared" si="105"/>
        <v>-</v>
      </c>
      <c r="AY454" s="121" t="str">
        <f t="shared" si="103"/>
        <v>-</v>
      </c>
      <c r="AZ454" s="121" t="str">
        <f t="shared" si="103"/>
        <v>-</v>
      </c>
      <c r="BA454" s="121">
        <f t="shared" si="103"/>
        <v>1.8000001000001609</v>
      </c>
      <c r="BB454" s="121" t="str">
        <f t="shared" si="103"/>
        <v>-</v>
      </c>
      <c r="BC454" s="121" t="str">
        <f t="shared" si="103"/>
        <v>-</v>
      </c>
      <c r="BD454" s="121" t="str">
        <f t="shared" si="103"/>
        <v>-</v>
      </c>
      <c r="BE454" s="121" t="str">
        <f t="shared" si="103"/>
        <v>-</v>
      </c>
      <c r="BF454" s="121" t="str">
        <f t="shared" si="103"/>
        <v>-</v>
      </c>
      <c r="BG454" s="121" t="str">
        <f t="shared" si="103"/>
        <v>-</v>
      </c>
      <c r="BH454" s="122"/>
      <c r="BI454" s="119"/>
      <c r="BM454" s="381"/>
      <c r="BP454" s="225"/>
    </row>
    <row r="455" spans="1:68" s="46" customFormat="1">
      <c r="A455" s="120">
        <f t="shared" si="85"/>
        <v>63</v>
      </c>
      <c r="B455" s="121" t="str">
        <f t="shared" si="103"/>
        <v>-</v>
      </c>
      <c r="C455" s="121" t="str">
        <f t="shared" si="103"/>
        <v>-</v>
      </c>
      <c r="D455" s="121" t="str">
        <f t="shared" si="103"/>
        <v>-</v>
      </c>
      <c r="E455" s="121" t="str">
        <f t="shared" si="103"/>
        <v>-</v>
      </c>
      <c r="F455" s="121" t="str">
        <f t="shared" si="103"/>
        <v>-</v>
      </c>
      <c r="G455" s="121" t="str">
        <f t="shared" si="103"/>
        <v>-</v>
      </c>
      <c r="H455" s="121" t="str">
        <f t="shared" si="103"/>
        <v>-</v>
      </c>
      <c r="I455" s="121" t="str">
        <f t="shared" si="103"/>
        <v>-</v>
      </c>
      <c r="J455" s="121" t="str">
        <f t="shared" si="103"/>
        <v>-</v>
      </c>
      <c r="K455" s="121" t="str">
        <f t="shared" si="103"/>
        <v>-</v>
      </c>
      <c r="L455" s="121" t="str">
        <f t="shared" si="103"/>
        <v>-</v>
      </c>
      <c r="M455" s="121" t="str">
        <f t="shared" si="103"/>
        <v>-</v>
      </c>
      <c r="N455" s="121" t="str">
        <f t="shared" si="103"/>
        <v>-</v>
      </c>
      <c r="O455" s="121" t="str">
        <f t="shared" si="103"/>
        <v>-</v>
      </c>
      <c r="P455" s="121" t="str">
        <f t="shared" si="103"/>
        <v>-</v>
      </c>
      <c r="Q455" s="121" t="str">
        <f t="shared" ref="Q455:BG455" si="106">IF(Q358="-","-",ABS(Q358-$BI358))</f>
        <v>-</v>
      </c>
      <c r="R455" s="121" t="str">
        <f t="shared" si="106"/>
        <v>-</v>
      </c>
      <c r="S455" s="121" t="str">
        <f t="shared" si="106"/>
        <v>-</v>
      </c>
      <c r="T455" s="121" t="str">
        <f t="shared" si="106"/>
        <v>-</v>
      </c>
      <c r="U455" s="121" t="str">
        <f t="shared" si="106"/>
        <v>-</v>
      </c>
      <c r="V455" s="121" t="str">
        <f t="shared" si="106"/>
        <v>-</v>
      </c>
      <c r="W455" s="121" t="str">
        <f t="shared" si="106"/>
        <v>-</v>
      </c>
      <c r="X455" s="121" t="str">
        <f t="shared" si="106"/>
        <v>-</v>
      </c>
      <c r="Y455" s="121" t="str">
        <f t="shared" si="106"/>
        <v>-</v>
      </c>
      <c r="Z455" s="121" t="str">
        <f t="shared" si="106"/>
        <v>-</v>
      </c>
      <c r="AA455" s="121" t="str">
        <f t="shared" si="106"/>
        <v>-</v>
      </c>
      <c r="AB455" s="121" t="str">
        <f t="shared" si="106"/>
        <v>-</v>
      </c>
      <c r="AC455" s="121" t="str">
        <f t="shared" si="106"/>
        <v>-</v>
      </c>
      <c r="AD455" s="121" t="str">
        <f t="shared" si="106"/>
        <v>-</v>
      </c>
      <c r="AE455" s="121" t="str">
        <f t="shared" si="106"/>
        <v>-</v>
      </c>
      <c r="AF455" s="121" t="str">
        <f t="shared" si="104"/>
        <v>-</v>
      </c>
      <c r="AG455" s="121" t="str">
        <f t="shared" si="104"/>
        <v>-</v>
      </c>
      <c r="AH455" s="121" t="str">
        <f t="shared" si="104"/>
        <v>-</v>
      </c>
      <c r="AI455" s="121" t="str">
        <f t="shared" si="104"/>
        <v>-</v>
      </c>
      <c r="AJ455" s="121" t="str">
        <f t="shared" si="104"/>
        <v>-</v>
      </c>
      <c r="AK455" s="121" t="str">
        <f t="shared" si="104"/>
        <v>-</v>
      </c>
      <c r="AL455" s="121" t="str">
        <f t="shared" si="104"/>
        <v>-</v>
      </c>
      <c r="AM455" s="121" t="str">
        <f t="shared" si="104"/>
        <v>-</v>
      </c>
      <c r="AN455" s="121" t="str">
        <f t="shared" si="104"/>
        <v>-</v>
      </c>
      <c r="AO455" s="121" t="str">
        <f t="shared" si="106"/>
        <v>-</v>
      </c>
      <c r="AP455" s="121" t="str">
        <f t="shared" si="105"/>
        <v>-</v>
      </c>
      <c r="AQ455" s="121" t="str">
        <f t="shared" si="105"/>
        <v>-</v>
      </c>
      <c r="AR455" s="121" t="str">
        <f t="shared" si="105"/>
        <v>-</v>
      </c>
      <c r="AS455" s="121" t="str">
        <f t="shared" si="105"/>
        <v>-</v>
      </c>
      <c r="AT455" s="121" t="str">
        <f t="shared" si="105"/>
        <v>-</v>
      </c>
      <c r="AU455" s="121" t="str">
        <f t="shared" si="105"/>
        <v>-</v>
      </c>
      <c r="AV455" s="121" t="str">
        <f t="shared" si="105"/>
        <v>-</v>
      </c>
      <c r="AW455" s="121" t="str">
        <f t="shared" si="105"/>
        <v>-</v>
      </c>
      <c r="AX455" s="121" t="str">
        <f t="shared" si="105"/>
        <v>-</v>
      </c>
      <c r="AY455" s="121" t="str">
        <f t="shared" si="106"/>
        <v>-</v>
      </c>
      <c r="AZ455" s="121" t="str">
        <f t="shared" si="106"/>
        <v>-</v>
      </c>
      <c r="BA455" s="121" t="str">
        <f t="shared" si="106"/>
        <v>-</v>
      </c>
      <c r="BB455" s="121" t="str">
        <f t="shared" si="106"/>
        <v>-</v>
      </c>
      <c r="BC455" s="121" t="str">
        <f t="shared" si="106"/>
        <v>-</v>
      </c>
      <c r="BD455" s="121" t="str">
        <f t="shared" si="106"/>
        <v>-</v>
      </c>
      <c r="BE455" s="121" t="str">
        <f t="shared" si="106"/>
        <v>-</v>
      </c>
      <c r="BF455" s="121" t="str">
        <f t="shared" si="106"/>
        <v>-</v>
      </c>
      <c r="BG455" s="121" t="str">
        <f t="shared" si="106"/>
        <v>-</v>
      </c>
      <c r="BH455" s="122"/>
      <c r="BI455" s="119"/>
      <c r="BM455" s="381"/>
      <c r="BP455" s="225"/>
    </row>
    <row r="456" spans="1:68" s="46" customFormat="1">
      <c r="A456" s="120">
        <f t="shared" si="85"/>
        <v>64</v>
      </c>
      <c r="B456" s="121" t="str">
        <f t="shared" ref="B456:BG462" si="107">IF(B359="-","-",ABS(B359-$BI359))</f>
        <v>-</v>
      </c>
      <c r="C456" s="121" t="str">
        <f t="shared" si="107"/>
        <v>-</v>
      </c>
      <c r="D456" s="121" t="str">
        <f t="shared" si="107"/>
        <v>-</v>
      </c>
      <c r="E456" s="121">
        <f t="shared" si="107"/>
        <v>3.2307691307690742</v>
      </c>
      <c r="F456" s="121">
        <f t="shared" si="107"/>
        <v>2.2307691307690742</v>
      </c>
      <c r="G456" s="121" t="str">
        <f t="shared" si="107"/>
        <v>-</v>
      </c>
      <c r="H456" s="121" t="str">
        <f t="shared" si="107"/>
        <v>-</v>
      </c>
      <c r="I456" s="121">
        <f t="shared" si="107"/>
        <v>5.7692308692309258</v>
      </c>
      <c r="J456" s="121" t="str">
        <f t="shared" si="107"/>
        <v>-</v>
      </c>
      <c r="K456" s="121" t="str">
        <f t="shared" si="107"/>
        <v>-</v>
      </c>
      <c r="L456" s="121" t="str">
        <f t="shared" si="107"/>
        <v>-</v>
      </c>
      <c r="M456" s="121" t="str">
        <f t="shared" si="107"/>
        <v>-</v>
      </c>
      <c r="N456" s="121" t="str">
        <f t="shared" si="107"/>
        <v>-</v>
      </c>
      <c r="O456" s="121" t="str">
        <f t="shared" si="107"/>
        <v>-</v>
      </c>
      <c r="P456" s="121" t="str">
        <f t="shared" si="107"/>
        <v>-</v>
      </c>
      <c r="Q456" s="121" t="str">
        <f t="shared" si="107"/>
        <v>-</v>
      </c>
      <c r="R456" s="121" t="str">
        <f t="shared" si="107"/>
        <v>-</v>
      </c>
      <c r="S456" s="121">
        <f t="shared" si="107"/>
        <v>3.2307691307690742</v>
      </c>
      <c r="T456" s="121" t="str">
        <f t="shared" si="107"/>
        <v>-</v>
      </c>
      <c r="U456" s="121" t="str">
        <f t="shared" si="107"/>
        <v>-</v>
      </c>
      <c r="V456" s="121" t="str">
        <f t="shared" si="107"/>
        <v>-</v>
      </c>
      <c r="W456" s="121" t="str">
        <f t="shared" si="107"/>
        <v>-</v>
      </c>
      <c r="X456" s="121">
        <f t="shared" si="107"/>
        <v>0.23076913076907424</v>
      </c>
      <c r="Y456" s="121" t="str">
        <f t="shared" si="107"/>
        <v>-</v>
      </c>
      <c r="Z456" s="121">
        <f t="shared" si="107"/>
        <v>0.23076913076907424</v>
      </c>
      <c r="AA456" s="121" t="str">
        <f t="shared" si="107"/>
        <v>-</v>
      </c>
      <c r="AB456" s="121" t="str">
        <f t="shared" si="107"/>
        <v>-</v>
      </c>
      <c r="AC456" s="121" t="str">
        <f t="shared" si="107"/>
        <v>-</v>
      </c>
      <c r="AD456" s="121" t="str">
        <f t="shared" si="107"/>
        <v>-</v>
      </c>
      <c r="AE456" s="121">
        <f t="shared" si="107"/>
        <v>0.76923086923092576</v>
      </c>
      <c r="AF456" s="121" t="str">
        <f t="shared" si="104"/>
        <v>-</v>
      </c>
      <c r="AG456" s="121" t="str">
        <f t="shared" si="104"/>
        <v>-</v>
      </c>
      <c r="AH456" s="121" t="str">
        <f t="shared" si="104"/>
        <v>-</v>
      </c>
      <c r="AI456" s="121" t="str">
        <f t="shared" si="104"/>
        <v>-</v>
      </c>
      <c r="AJ456" s="121" t="str">
        <f t="shared" si="104"/>
        <v>-</v>
      </c>
      <c r="AK456" s="121">
        <f t="shared" si="104"/>
        <v>2.7692308692309258</v>
      </c>
      <c r="AL456" s="121">
        <f t="shared" si="104"/>
        <v>1.7692308692309258</v>
      </c>
      <c r="AM456" s="121" t="str">
        <f t="shared" si="104"/>
        <v>-</v>
      </c>
      <c r="AN456" s="121">
        <f t="shared" si="104"/>
        <v>3.2307691307690742</v>
      </c>
      <c r="AO456" s="121" t="str">
        <f t="shared" si="107"/>
        <v>-</v>
      </c>
      <c r="AP456" s="121" t="str">
        <f t="shared" si="105"/>
        <v>-</v>
      </c>
      <c r="AQ456" s="121" t="str">
        <f t="shared" si="105"/>
        <v>-</v>
      </c>
      <c r="AR456" s="121" t="str">
        <f t="shared" si="105"/>
        <v>-</v>
      </c>
      <c r="AS456" s="121">
        <f t="shared" si="105"/>
        <v>1.7692308692309258</v>
      </c>
      <c r="AT456" s="121" t="str">
        <f t="shared" si="105"/>
        <v>-</v>
      </c>
      <c r="AU456" s="121" t="str">
        <f t="shared" si="105"/>
        <v>-</v>
      </c>
      <c r="AV456" s="121" t="str">
        <f t="shared" si="105"/>
        <v>-</v>
      </c>
      <c r="AW456" s="121" t="str">
        <f t="shared" si="105"/>
        <v>-</v>
      </c>
      <c r="AX456" s="121" t="str">
        <f t="shared" si="105"/>
        <v>-</v>
      </c>
      <c r="AY456" s="121" t="str">
        <f t="shared" si="107"/>
        <v>-</v>
      </c>
      <c r="AZ456" s="121" t="str">
        <f t="shared" si="107"/>
        <v>-</v>
      </c>
      <c r="BA456" s="121">
        <f t="shared" si="107"/>
        <v>0.76923086923092576</v>
      </c>
      <c r="BB456" s="121" t="str">
        <f t="shared" si="107"/>
        <v>-</v>
      </c>
      <c r="BC456" s="121" t="str">
        <f t="shared" si="107"/>
        <v>-</v>
      </c>
      <c r="BD456" s="121" t="str">
        <f t="shared" si="107"/>
        <v>-</v>
      </c>
      <c r="BE456" s="121">
        <f t="shared" si="107"/>
        <v>1.2307691307690742</v>
      </c>
      <c r="BF456" s="121" t="str">
        <f t="shared" si="107"/>
        <v>-</v>
      </c>
      <c r="BG456" s="121" t="str">
        <f t="shared" si="107"/>
        <v>-</v>
      </c>
      <c r="BH456" s="122"/>
      <c r="BI456" s="119"/>
      <c r="BM456" s="381"/>
      <c r="BP456" s="225"/>
    </row>
    <row r="457" spans="1:68" s="46" customFormat="1">
      <c r="A457" s="120">
        <f t="shared" si="85"/>
        <v>65</v>
      </c>
      <c r="B457" s="121" t="str">
        <f t="shared" si="107"/>
        <v>-</v>
      </c>
      <c r="C457" s="121" t="str">
        <f t="shared" si="107"/>
        <v>-</v>
      </c>
      <c r="D457" s="121" t="str">
        <f t="shared" si="107"/>
        <v>-</v>
      </c>
      <c r="E457" s="121" t="str">
        <f t="shared" si="107"/>
        <v>-</v>
      </c>
      <c r="F457" s="121" t="str">
        <f t="shared" si="107"/>
        <v>-</v>
      </c>
      <c r="G457" s="121" t="str">
        <f t="shared" si="107"/>
        <v>-</v>
      </c>
      <c r="H457" s="121" t="str">
        <f t="shared" si="107"/>
        <v>-</v>
      </c>
      <c r="I457" s="121">
        <f t="shared" si="107"/>
        <v>2.2999994999998474</v>
      </c>
      <c r="J457" s="121" t="str">
        <f t="shared" si="107"/>
        <v>-</v>
      </c>
      <c r="K457" s="121" t="str">
        <f t="shared" si="107"/>
        <v>-</v>
      </c>
      <c r="L457" s="121" t="str">
        <f t="shared" si="107"/>
        <v>-</v>
      </c>
      <c r="M457" s="121" t="str">
        <f t="shared" si="107"/>
        <v>-</v>
      </c>
      <c r="N457" s="121" t="str">
        <f t="shared" si="107"/>
        <v>-</v>
      </c>
      <c r="O457" s="121" t="str">
        <f t="shared" si="107"/>
        <v>-</v>
      </c>
      <c r="P457" s="121" t="str">
        <f t="shared" si="107"/>
        <v>-</v>
      </c>
      <c r="Q457" s="121" t="str">
        <f t="shared" si="107"/>
        <v>-</v>
      </c>
      <c r="R457" s="121" t="str">
        <f t="shared" si="107"/>
        <v>-</v>
      </c>
      <c r="S457" s="121">
        <f t="shared" si="107"/>
        <v>1.2999994999998474</v>
      </c>
      <c r="T457" s="121" t="str">
        <f t="shared" si="107"/>
        <v>-</v>
      </c>
      <c r="U457" s="121" t="str">
        <f t="shared" si="107"/>
        <v>-</v>
      </c>
      <c r="V457" s="121" t="str">
        <f t="shared" si="107"/>
        <v>-</v>
      </c>
      <c r="W457" s="121" t="str">
        <f t="shared" si="107"/>
        <v>-</v>
      </c>
      <c r="X457" s="121" t="str">
        <f t="shared" si="107"/>
        <v>-</v>
      </c>
      <c r="Y457" s="121" t="str">
        <f t="shared" si="107"/>
        <v>-</v>
      </c>
      <c r="Z457" s="121">
        <f t="shared" si="107"/>
        <v>0.29999949999984743</v>
      </c>
      <c r="AA457" s="121" t="str">
        <f t="shared" si="107"/>
        <v>-</v>
      </c>
      <c r="AB457" s="121" t="str">
        <f t="shared" si="107"/>
        <v>-</v>
      </c>
      <c r="AC457" s="121" t="str">
        <f t="shared" si="107"/>
        <v>-</v>
      </c>
      <c r="AD457" s="121" t="str">
        <f t="shared" si="107"/>
        <v>-</v>
      </c>
      <c r="AE457" s="121">
        <f t="shared" si="107"/>
        <v>0.70000050000015257</v>
      </c>
      <c r="AF457" s="121" t="str">
        <f t="shared" si="104"/>
        <v>-</v>
      </c>
      <c r="AG457" s="121" t="str">
        <f t="shared" si="104"/>
        <v>-</v>
      </c>
      <c r="AH457" s="121" t="str">
        <f t="shared" si="104"/>
        <v>-</v>
      </c>
      <c r="AI457" s="121" t="str">
        <f t="shared" si="104"/>
        <v>-</v>
      </c>
      <c r="AJ457" s="121">
        <f t="shared" si="104"/>
        <v>4.7000005000001526</v>
      </c>
      <c r="AK457" s="121">
        <f t="shared" si="104"/>
        <v>3.7000005000001526</v>
      </c>
      <c r="AL457" s="121" t="str">
        <f t="shared" si="104"/>
        <v>-</v>
      </c>
      <c r="AM457" s="121" t="str">
        <f t="shared" si="104"/>
        <v>-</v>
      </c>
      <c r="AN457" s="121">
        <f t="shared" si="104"/>
        <v>2.2999994999998474</v>
      </c>
      <c r="AO457" s="121" t="str">
        <f t="shared" si="107"/>
        <v>-</v>
      </c>
      <c r="AP457" s="121" t="str">
        <f t="shared" si="105"/>
        <v>-</v>
      </c>
      <c r="AQ457" s="121" t="str">
        <f t="shared" si="105"/>
        <v>-</v>
      </c>
      <c r="AR457" s="121" t="str">
        <f t="shared" si="105"/>
        <v>-</v>
      </c>
      <c r="AS457" s="121">
        <f t="shared" si="105"/>
        <v>1.2999994999998474</v>
      </c>
      <c r="AT457" s="121" t="str">
        <f t="shared" si="105"/>
        <v>-</v>
      </c>
      <c r="AU457" s="121" t="str">
        <f t="shared" si="105"/>
        <v>-</v>
      </c>
      <c r="AV457" s="121" t="str">
        <f t="shared" si="105"/>
        <v>-</v>
      </c>
      <c r="AW457" s="121" t="str">
        <f t="shared" si="105"/>
        <v>-</v>
      </c>
      <c r="AX457" s="121" t="str">
        <f t="shared" si="105"/>
        <v>-</v>
      </c>
      <c r="AY457" s="121" t="str">
        <f t="shared" si="107"/>
        <v>-</v>
      </c>
      <c r="AZ457" s="121" t="str">
        <f t="shared" si="107"/>
        <v>-</v>
      </c>
      <c r="BA457" s="121">
        <f t="shared" si="107"/>
        <v>0.70000050000015257</v>
      </c>
      <c r="BB457" s="121" t="str">
        <f t="shared" si="107"/>
        <v>-</v>
      </c>
      <c r="BC457" s="121" t="str">
        <f t="shared" si="107"/>
        <v>-</v>
      </c>
      <c r="BD457" s="121" t="str">
        <f t="shared" si="107"/>
        <v>-</v>
      </c>
      <c r="BE457" s="121">
        <f t="shared" si="107"/>
        <v>2.2999994999998474</v>
      </c>
      <c r="BF457" s="121" t="str">
        <f t="shared" si="107"/>
        <v>-</v>
      </c>
      <c r="BG457" s="121" t="str">
        <f t="shared" si="107"/>
        <v>-</v>
      </c>
      <c r="BH457" s="122"/>
      <c r="BI457" s="119"/>
      <c r="BM457" s="381"/>
      <c r="BP457" s="225"/>
    </row>
    <row r="458" spans="1:68" s="46" customFormat="1">
      <c r="A458" s="120">
        <f t="shared" si="85"/>
        <v>66</v>
      </c>
      <c r="B458" s="121" t="str">
        <f t="shared" si="107"/>
        <v>-</v>
      </c>
      <c r="C458" s="121" t="str">
        <f t="shared" si="107"/>
        <v>-</v>
      </c>
      <c r="D458" s="121" t="str">
        <f t="shared" si="107"/>
        <v>-</v>
      </c>
      <c r="E458" s="121" t="str">
        <f t="shared" si="107"/>
        <v>-</v>
      </c>
      <c r="F458" s="121" t="str">
        <f t="shared" si="107"/>
        <v>-</v>
      </c>
      <c r="G458" s="121" t="str">
        <f t="shared" si="107"/>
        <v>-</v>
      </c>
      <c r="H458" s="121" t="str">
        <f t="shared" si="107"/>
        <v>-</v>
      </c>
      <c r="I458" s="121" t="str">
        <f t="shared" si="107"/>
        <v>-</v>
      </c>
      <c r="J458" s="121" t="str">
        <f t="shared" si="107"/>
        <v>-</v>
      </c>
      <c r="K458" s="121" t="str">
        <f t="shared" si="107"/>
        <v>-</v>
      </c>
      <c r="L458" s="121" t="str">
        <f t="shared" si="107"/>
        <v>-</v>
      </c>
      <c r="M458" s="121" t="str">
        <f t="shared" si="107"/>
        <v>-</v>
      </c>
      <c r="N458" s="121" t="str">
        <f t="shared" si="107"/>
        <v>-</v>
      </c>
      <c r="O458" s="121" t="str">
        <f t="shared" si="107"/>
        <v>-</v>
      </c>
      <c r="P458" s="121" t="str">
        <f t="shared" si="107"/>
        <v>-</v>
      </c>
      <c r="Q458" s="121" t="str">
        <f t="shared" si="107"/>
        <v>-</v>
      </c>
      <c r="R458" s="121" t="str">
        <f t="shared" si="107"/>
        <v>-</v>
      </c>
      <c r="S458" s="121" t="str">
        <f t="shared" si="107"/>
        <v>-</v>
      </c>
      <c r="T458" s="121" t="str">
        <f t="shared" si="107"/>
        <v>-</v>
      </c>
      <c r="U458" s="121" t="str">
        <f t="shared" si="107"/>
        <v>-</v>
      </c>
      <c r="V458" s="121" t="str">
        <f t="shared" si="107"/>
        <v>-</v>
      </c>
      <c r="W458" s="121" t="str">
        <f t="shared" si="107"/>
        <v>-</v>
      </c>
      <c r="X458" s="121" t="str">
        <f t="shared" si="107"/>
        <v>-</v>
      </c>
      <c r="Y458" s="121" t="str">
        <f t="shared" si="107"/>
        <v>-</v>
      </c>
      <c r="Z458" s="121" t="str">
        <f t="shared" si="107"/>
        <v>-</v>
      </c>
      <c r="AA458" s="121" t="str">
        <f t="shared" si="107"/>
        <v>-</v>
      </c>
      <c r="AB458" s="121" t="str">
        <f t="shared" si="107"/>
        <v>-</v>
      </c>
      <c r="AC458" s="121" t="str">
        <f t="shared" si="107"/>
        <v>-</v>
      </c>
      <c r="AD458" s="121" t="str">
        <f t="shared" si="107"/>
        <v>-</v>
      </c>
      <c r="AE458" s="121" t="str">
        <f t="shared" si="107"/>
        <v>-</v>
      </c>
      <c r="AF458" s="121" t="str">
        <f t="shared" si="104"/>
        <v>-</v>
      </c>
      <c r="AG458" s="121" t="str">
        <f t="shared" si="104"/>
        <v>-</v>
      </c>
      <c r="AH458" s="121" t="str">
        <f t="shared" si="104"/>
        <v>-</v>
      </c>
      <c r="AI458" s="121" t="str">
        <f t="shared" si="104"/>
        <v>-</v>
      </c>
      <c r="AJ458" s="121" t="str">
        <f t="shared" si="104"/>
        <v>-</v>
      </c>
      <c r="AK458" s="121" t="str">
        <f t="shared" si="104"/>
        <v>-</v>
      </c>
      <c r="AL458" s="121" t="str">
        <f t="shared" si="104"/>
        <v>-</v>
      </c>
      <c r="AM458" s="121" t="str">
        <f t="shared" si="104"/>
        <v>-</v>
      </c>
      <c r="AN458" s="121" t="str">
        <f t="shared" si="104"/>
        <v>-</v>
      </c>
      <c r="AO458" s="121" t="str">
        <f t="shared" si="107"/>
        <v>-</v>
      </c>
      <c r="AP458" s="121" t="str">
        <f t="shared" si="105"/>
        <v>-</v>
      </c>
      <c r="AQ458" s="121" t="str">
        <f t="shared" si="105"/>
        <v>-</v>
      </c>
      <c r="AR458" s="121" t="str">
        <f t="shared" si="105"/>
        <v>-</v>
      </c>
      <c r="AS458" s="121" t="str">
        <f t="shared" si="105"/>
        <v>-</v>
      </c>
      <c r="AT458" s="121" t="str">
        <f t="shared" si="105"/>
        <v>-</v>
      </c>
      <c r="AU458" s="121" t="str">
        <f t="shared" si="105"/>
        <v>-</v>
      </c>
      <c r="AV458" s="121" t="str">
        <f t="shared" si="105"/>
        <v>-</v>
      </c>
      <c r="AW458" s="121" t="str">
        <f t="shared" si="105"/>
        <v>-</v>
      </c>
      <c r="AX458" s="121" t="str">
        <f t="shared" si="105"/>
        <v>-</v>
      </c>
      <c r="AY458" s="121" t="str">
        <f t="shared" si="107"/>
        <v>-</v>
      </c>
      <c r="AZ458" s="121" t="str">
        <f t="shared" si="107"/>
        <v>-</v>
      </c>
      <c r="BA458" s="121" t="str">
        <f t="shared" si="107"/>
        <v>-</v>
      </c>
      <c r="BB458" s="121" t="str">
        <f t="shared" si="107"/>
        <v>-</v>
      </c>
      <c r="BC458" s="121" t="str">
        <f t="shared" si="107"/>
        <v>-</v>
      </c>
      <c r="BD458" s="121" t="str">
        <f t="shared" si="107"/>
        <v>-</v>
      </c>
      <c r="BE458" s="121" t="str">
        <f t="shared" si="107"/>
        <v>-</v>
      </c>
      <c r="BF458" s="121" t="str">
        <f t="shared" si="107"/>
        <v>-</v>
      </c>
      <c r="BG458" s="121" t="str">
        <f t="shared" si="107"/>
        <v>-</v>
      </c>
      <c r="BH458" s="122"/>
      <c r="BI458" s="119"/>
      <c r="BM458" s="381"/>
      <c r="BP458" s="225"/>
    </row>
    <row r="459" spans="1:68" s="46" customFormat="1">
      <c r="A459" s="120">
        <f t="shared" ref="A459:A486" si="108">A458+1</f>
        <v>67</v>
      </c>
      <c r="B459" s="121" t="str">
        <f t="shared" si="107"/>
        <v>-</v>
      </c>
      <c r="C459" s="121" t="str">
        <f t="shared" si="107"/>
        <v>-</v>
      </c>
      <c r="D459" s="121" t="str">
        <f t="shared" si="107"/>
        <v>-</v>
      </c>
      <c r="E459" s="121" t="str">
        <f t="shared" si="107"/>
        <v>-</v>
      </c>
      <c r="F459" s="121" t="str">
        <f t="shared" si="107"/>
        <v>-</v>
      </c>
      <c r="G459" s="121" t="str">
        <f t="shared" si="107"/>
        <v>-</v>
      </c>
      <c r="H459" s="121" t="str">
        <f t="shared" si="107"/>
        <v>-</v>
      </c>
      <c r="I459" s="121" t="str">
        <f t="shared" si="107"/>
        <v>-</v>
      </c>
      <c r="J459" s="121" t="str">
        <f t="shared" si="107"/>
        <v>-</v>
      </c>
      <c r="K459" s="121" t="str">
        <f t="shared" si="107"/>
        <v>-</v>
      </c>
      <c r="L459" s="121" t="str">
        <f t="shared" si="107"/>
        <v>-</v>
      </c>
      <c r="M459" s="121" t="str">
        <f t="shared" si="107"/>
        <v>-</v>
      </c>
      <c r="N459" s="121" t="str">
        <f t="shared" si="107"/>
        <v>-</v>
      </c>
      <c r="O459" s="121" t="str">
        <f t="shared" si="107"/>
        <v>-</v>
      </c>
      <c r="P459" s="121" t="str">
        <f t="shared" si="107"/>
        <v>-</v>
      </c>
      <c r="Q459" s="121" t="str">
        <f t="shared" si="107"/>
        <v>-</v>
      </c>
      <c r="R459" s="121" t="str">
        <f t="shared" si="107"/>
        <v>-</v>
      </c>
      <c r="S459" s="121" t="str">
        <f t="shared" si="107"/>
        <v>-</v>
      </c>
      <c r="T459" s="121" t="str">
        <f t="shared" si="107"/>
        <v>-</v>
      </c>
      <c r="U459" s="121" t="str">
        <f t="shared" si="107"/>
        <v>-</v>
      </c>
      <c r="V459" s="121" t="str">
        <f t="shared" si="107"/>
        <v>-</v>
      </c>
      <c r="W459" s="121" t="str">
        <f t="shared" si="107"/>
        <v>-</v>
      </c>
      <c r="X459" s="121" t="str">
        <f t="shared" si="107"/>
        <v>-</v>
      </c>
      <c r="Y459" s="121" t="str">
        <f t="shared" si="107"/>
        <v>-</v>
      </c>
      <c r="Z459" s="121" t="str">
        <f t="shared" si="107"/>
        <v>-</v>
      </c>
      <c r="AA459" s="121" t="str">
        <f t="shared" si="107"/>
        <v>-</v>
      </c>
      <c r="AB459" s="121" t="str">
        <f t="shared" si="107"/>
        <v>-</v>
      </c>
      <c r="AC459" s="121" t="str">
        <f t="shared" si="107"/>
        <v>-</v>
      </c>
      <c r="AD459" s="121" t="str">
        <f t="shared" si="107"/>
        <v>-</v>
      </c>
      <c r="AE459" s="121" t="str">
        <f t="shared" si="107"/>
        <v>-</v>
      </c>
      <c r="AF459" s="121" t="str">
        <f t="shared" si="104"/>
        <v>-</v>
      </c>
      <c r="AG459" s="121" t="str">
        <f t="shared" si="104"/>
        <v>-</v>
      </c>
      <c r="AH459" s="121" t="str">
        <f t="shared" si="104"/>
        <v>-</v>
      </c>
      <c r="AI459" s="121" t="str">
        <f t="shared" si="104"/>
        <v>-</v>
      </c>
      <c r="AJ459" s="121" t="str">
        <f t="shared" si="104"/>
        <v>-</v>
      </c>
      <c r="AK459" s="121" t="str">
        <f t="shared" si="104"/>
        <v>-</v>
      </c>
      <c r="AL459" s="121" t="str">
        <f t="shared" si="104"/>
        <v>-</v>
      </c>
      <c r="AM459" s="121" t="str">
        <f t="shared" si="104"/>
        <v>-</v>
      </c>
      <c r="AN459" s="121" t="str">
        <f t="shared" si="104"/>
        <v>-</v>
      </c>
      <c r="AO459" s="121" t="str">
        <f t="shared" si="107"/>
        <v>-</v>
      </c>
      <c r="AP459" s="121" t="str">
        <f t="shared" si="105"/>
        <v>-</v>
      </c>
      <c r="AQ459" s="121" t="str">
        <f t="shared" si="105"/>
        <v>-</v>
      </c>
      <c r="AR459" s="121" t="str">
        <f t="shared" si="105"/>
        <v>-</v>
      </c>
      <c r="AS459" s="121" t="str">
        <f t="shared" si="105"/>
        <v>-</v>
      </c>
      <c r="AT459" s="121" t="str">
        <f t="shared" si="105"/>
        <v>-</v>
      </c>
      <c r="AU459" s="121" t="str">
        <f t="shared" si="105"/>
        <v>-</v>
      </c>
      <c r="AV459" s="121" t="str">
        <f t="shared" si="105"/>
        <v>-</v>
      </c>
      <c r="AW459" s="121" t="str">
        <f t="shared" si="105"/>
        <v>-</v>
      </c>
      <c r="AX459" s="121" t="str">
        <f t="shared" si="105"/>
        <v>-</v>
      </c>
      <c r="AY459" s="121" t="str">
        <f t="shared" si="107"/>
        <v>-</v>
      </c>
      <c r="AZ459" s="121" t="str">
        <f t="shared" si="107"/>
        <v>-</v>
      </c>
      <c r="BA459" s="121" t="str">
        <f t="shared" si="107"/>
        <v>-</v>
      </c>
      <c r="BB459" s="121" t="str">
        <f t="shared" si="107"/>
        <v>-</v>
      </c>
      <c r="BC459" s="121" t="str">
        <f t="shared" si="107"/>
        <v>-</v>
      </c>
      <c r="BD459" s="121" t="str">
        <f t="shared" si="107"/>
        <v>-</v>
      </c>
      <c r="BE459" s="121" t="str">
        <f t="shared" si="107"/>
        <v>-</v>
      </c>
      <c r="BF459" s="121" t="str">
        <f t="shared" si="107"/>
        <v>-</v>
      </c>
      <c r="BG459" s="121" t="str">
        <f t="shared" si="107"/>
        <v>-</v>
      </c>
      <c r="BH459" s="122"/>
      <c r="BI459" s="119"/>
      <c r="BM459" s="381"/>
      <c r="BP459" s="225"/>
    </row>
    <row r="460" spans="1:68" s="46" customFormat="1">
      <c r="A460" s="120">
        <f t="shared" si="108"/>
        <v>68</v>
      </c>
      <c r="B460" s="121" t="str">
        <f t="shared" si="107"/>
        <v>-</v>
      </c>
      <c r="C460" s="121" t="str">
        <f t="shared" si="107"/>
        <v>-</v>
      </c>
      <c r="D460" s="121" t="str">
        <f t="shared" si="107"/>
        <v>-</v>
      </c>
      <c r="E460" s="121" t="str">
        <f t="shared" si="107"/>
        <v>-</v>
      </c>
      <c r="F460" s="121" t="str">
        <f t="shared" si="107"/>
        <v>-</v>
      </c>
      <c r="G460" s="121" t="str">
        <f t="shared" si="107"/>
        <v>-</v>
      </c>
      <c r="H460" s="121" t="str">
        <f t="shared" si="107"/>
        <v>-</v>
      </c>
      <c r="I460" s="121" t="str">
        <f t="shared" si="107"/>
        <v>-</v>
      </c>
      <c r="J460" s="121" t="str">
        <f t="shared" si="107"/>
        <v>-</v>
      </c>
      <c r="K460" s="121" t="str">
        <f t="shared" si="107"/>
        <v>-</v>
      </c>
      <c r="L460" s="121" t="str">
        <f t="shared" si="107"/>
        <v>-</v>
      </c>
      <c r="M460" s="121" t="str">
        <f t="shared" si="107"/>
        <v>-</v>
      </c>
      <c r="N460" s="121" t="str">
        <f t="shared" si="107"/>
        <v>-</v>
      </c>
      <c r="O460" s="121" t="str">
        <f t="shared" si="107"/>
        <v>-</v>
      </c>
      <c r="P460" s="121" t="str">
        <f t="shared" si="107"/>
        <v>-</v>
      </c>
      <c r="Q460" s="121" t="str">
        <f t="shared" si="107"/>
        <v>-</v>
      </c>
      <c r="R460" s="121" t="str">
        <f t="shared" si="107"/>
        <v>-</v>
      </c>
      <c r="S460" s="121" t="str">
        <f t="shared" si="107"/>
        <v>-</v>
      </c>
      <c r="T460" s="121" t="str">
        <f t="shared" si="107"/>
        <v>-</v>
      </c>
      <c r="U460" s="121" t="str">
        <f t="shared" si="107"/>
        <v>-</v>
      </c>
      <c r="V460" s="121" t="str">
        <f t="shared" si="107"/>
        <v>-</v>
      </c>
      <c r="W460" s="121" t="str">
        <f t="shared" si="107"/>
        <v>-</v>
      </c>
      <c r="X460" s="121" t="str">
        <f t="shared" si="107"/>
        <v>-</v>
      </c>
      <c r="Y460" s="121" t="str">
        <f t="shared" si="107"/>
        <v>-</v>
      </c>
      <c r="Z460" s="121" t="str">
        <f t="shared" si="107"/>
        <v>-</v>
      </c>
      <c r="AA460" s="121" t="str">
        <f t="shared" si="107"/>
        <v>-</v>
      </c>
      <c r="AB460" s="121" t="str">
        <f t="shared" si="107"/>
        <v>-</v>
      </c>
      <c r="AC460" s="121" t="str">
        <f t="shared" si="107"/>
        <v>-</v>
      </c>
      <c r="AD460" s="121" t="str">
        <f t="shared" si="107"/>
        <v>-</v>
      </c>
      <c r="AE460" s="121" t="str">
        <f t="shared" si="107"/>
        <v>-</v>
      </c>
      <c r="AF460" s="121" t="str">
        <f t="shared" si="104"/>
        <v>-</v>
      </c>
      <c r="AG460" s="121" t="str">
        <f t="shared" si="104"/>
        <v>-</v>
      </c>
      <c r="AH460" s="121" t="str">
        <f t="shared" si="104"/>
        <v>-</v>
      </c>
      <c r="AI460" s="121" t="str">
        <f t="shared" si="104"/>
        <v>-</v>
      </c>
      <c r="AJ460" s="121">
        <f t="shared" si="104"/>
        <v>8.0000014701653299E-7</v>
      </c>
      <c r="AK460" s="121" t="str">
        <f t="shared" si="104"/>
        <v>-</v>
      </c>
      <c r="AL460" s="121" t="str">
        <f t="shared" si="104"/>
        <v>-</v>
      </c>
      <c r="AM460" s="121" t="str">
        <f t="shared" si="104"/>
        <v>-</v>
      </c>
      <c r="AN460" s="121" t="str">
        <f t="shared" si="104"/>
        <v>-</v>
      </c>
      <c r="AO460" s="121" t="str">
        <f t="shared" si="107"/>
        <v>-</v>
      </c>
      <c r="AP460" s="121" t="str">
        <f t="shared" si="105"/>
        <v>-</v>
      </c>
      <c r="AQ460" s="121" t="str">
        <f t="shared" si="105"/>
        <v>-</v>
      </c>
      <c r="AR460" s="121" t="str">
        <f t="shared" si="105"/>
        <v>-</v>
      </c>
      <c r="AS460" s="121" t="str">
        <f t="shared" si="105"/>
        <v>-</v>
      </c>
      <c r="AT460" s="121" t="str">
        <f t="shared" si="105"/>
        <v>-</v>
      </c>
      <c r="AU460" s="121" t="str">
        <f t="shared" si="105"/>
        <v>-</v>
      </c>
      <c r="AV460" s="121" t="str">
        <f t="shared" si="105"/>
        <v>-</v>
      </c>
      <c r="AW460" s="121" t="str">
        <f t="shared" si="105"/>
        <v>-</v>
      </c>
      <c r="AX460" s="121" t="str">
        <f t="shared" si="105"/>
        <v>-</v>
      </c>
      <c r="AY460" s="121" t="str">
        <f t="shared" si="107"/>
        <v>-</v>
      </c>
      <c r="AZ460" s="121" t="str">
        <f t="shared" si="107"/>
        <v>-</v>
      </c>
      <c r="BA460" s="121" t="str">
        <f t="shared" si="107"/>
        <v>-</v>
      </c>
      <c r="BB460" s="121" t="str">
        <f t="shared" si="107"/>
        <v>-</v>
      </c>
      <c r="BC460" s="121" t="str">
        <f t="shared" si="107"/>
        <v>-</v>
      </c>
      <c r="BD460" s="121" t="str">
        <f t="shared" si="107"/>
        <v>-</v>
      </c>
      <c r="BE460" s="121" t="str">
        <f t="shared" si="107"/>
        <v>-</v>
      </c>
      <c r="BF460" s="121" t="str">
        <f t="shared" si="107"/>
        <v>-</v>
      </c>
      <c r="BG460" s="121" t="str">
        <f t="shared" si="107"/>
        <v>-</v>
      </c>
      <c r="BH460" s="122"/>
      <c r="BI460" s="119"/>
      <c r="BM460" s="381"/>
      <c r="BP460" s="225"/>
    </row>
    <row r="461" spans="1:68" s="46" customFormat="1">
      <c r="A461" s="120">
        <f t="shared" si="108"/>
        <v>69</v>
      </c>
      <c r="B461" s="121" t="str">
        <f t="shared" si="107"/>
        <v>-</v>
      </c>
      <c r="C461" s="121" t="str">
        <f t="shared" si="107"/>
        <v>-</v>
      </c>
      <c r="D461" s="121" t="str">
        <f t="shared" si="107"/>
        <v>-</v>
      </c>
      <c r="E461" s="121" t="str">
        <f t="shared" si="107"/>
        <v>-</v>
      </c>
      <c r="F461" s="121">
        <f t="shared" si="107"/>
        <v>1.6363639363637814</v>
      </c>
      <c r="G461" s="121" t="str">
        <f t="shared" si="107"/>
        <v>-</v>
      </c>
      <c r="H461" s="121" t="str">
        <f t="shared" si="107"/>
        <v>-</v>
      </c>
      <c r="I461" s="121" t="str">
        <f t="shared" si="107"/>
        <v>-</v>
      </c>
      <c r="J461" s="121" t="str">
        <f t="shared" si="107"/>
        <v>-</v>
      </c>
      <c r="K461" s="121" t="str">
        <f t="shared" si="107"/>
        <v>-</v>
      </c>
      <c r="L461" s="121" t="str">
        <f t="shared" si="107"/>
        <v>-</v>
      </c>
      <c r="M461" s="121" t="str">
        <f t="shared" si="107"/>
        <v>-</v>
      </c>
      <c r="N461" s="121" t="str">
        <f t="shared" si="107"/>
        <v>-</v>
      </c>
      <c r="O461" s="121" t="str">
        <f t="shared" si="107"/>
        <v>-</v>
      </c>
      <c r="P461" s="121" t="str">
        <f t="shared" si="107"/>
        <v>-</v>
      </c>
      <c r="Q461" s="121" t="str">
        <f t="shared" si="107"/>
        <v>-</v>
      </c>
      <c r="R461" s="121" t="str">
        <f t="shared" si="107"/>
        <v>-</v>
      </c>
      <c r="S461" s="121">
        <f t="shared" si="107"/>
        <v>2.3636360636362186</v>
      </c>
      <c r="T461" s="121" t="str">
        <f t="shared" si="107"/>
        <v>-</v>
      </c>
      <c r="U461" s="121" t="str">
        <f t="shared" si="107"/>
        <v>-</v>
      </c>
      <c r="V461" s="121" t="str">
        <f t="shared" si="107"/>
        <v>-</v>
      </c>
      <c r="W461" s="121" t="str">
        <f t="shared" si="107"/>
        <v>-</v>
      </c>
      <c r="X461" s="121">
        <f t="shared" si="107"/>
        <v>1.3636360636362186</v>
      </c>
      <c r="Y461" s="121" t="str">
        <f t="shared" si="107"/>
        <v>-</v>
      </c>
      <c r="Z461" s="121" t="str">
        <f t="shared" si="107"/>
        <v>-</v>
      </c>
      <c r="AA461" s="121" t="str">
        <f t="shared" si="107"/>
        <v>-</v>
      </c>
      <c r="AB461" s="121" t="str">
        <f t="shared" si="107"/>
        <v>-</v>
      </c>
      <c r="AC461" s="121" t="str">
        <f t="shared" si="107"/>
        <v>-</v>
      </c>
      <c r="AD461" s="121" t="str">
        <f t="shared" si="107"/>
        <v>-</v>
      </c>
      <c r="AE461" s="121">
        <f t="shared" si="107"/>
        <v>1.6363639363637814</v>
      </c>
      <c r="AF461" s="121" t="str">
        <f t="shared" si="104"/>
        <v>-</v>
      </c>
      <c r="AG461" s="121" t="str">
        <f t="shared" si="104"/>
        <v>-</v>
      </c>
      <c r="AH461" s="121" t="str">
        <f t="shared" si="104"/>
        <v>-</v>
      </c>
      <c r="AI461" s="121" t="str">
        <f t="shared" si="104"/>
        <v>-</v>
      </c>
      <c r="AJ461" s="121">
        <f t="shared" si="104"/>
        <v>2.6363639363637814</v>
      </c>
      <c r="AK461" s="121">
        <f t="shared" si="104"/>
        <v>0.63636393636378141</v>
      </c>
      <c r="AL461" s="121">
        <f t="shared" si="104"/>
        <v>2.6363639363637814</v>
      </c>
      <c r="AM461" s="121" t="str">
        <f t="shared" si="104"/>
        <v>-</v>
      </c>
      <c r="AN461" s="121">
        <f t="shared" si="104"/>
        <v>1.3636360636362186</v>
      </c>
      <c r="AO461" s="121" t="str">
        <f t="shared" si="107"/>
        <v>-</v>
      </c>
      <c r="AP461" s="121" t="str">
        <f t="shared" si="105"/>
        <v>-</v>
      </c>
      <c r="AQ461" s="121" t="str">
        <f t="shared" si="105"/>
        <v>-</v>
      </c>
      <c r="AR461" s="121" t="str">
        <f t="shared" si="105"/>
        <v>-</v>
      </c>
      <c r="AS461" s="121" t="str">
        <f t="shared" si="105"/>
        <v>-</v>
      </c>
      <c r="AT461" s="121" t="str">
        <f t="shared" si="105"/>
        <v>-</v>
      </c>
      <c r="AU461" s="121" t="str">
        <f t="shared" si="105"/>
        <v>-</v>
      </c>
      <c r="AV461" s="121" t="str">
        <f t="shared" si="105"/>
        <v>-</v>
      </c>
      <c r="AW461" s="121" t="str">
        <f t="shared" si="105"/>
        <v>-</v>
      </c>
      <c r="AX461" s="121" t="str">
        <f t="shared" si="105"/>
        <v>-</v>
      </c>
      <c r="AY461" s="121" t="str">
        <f t="shared" si="107"/>
        <v>-</v>
      </c>
      <c r="AZ461" s="121" t="str">
        <f t="shared" si="107"/>
        <v>-</v>
      </c>
      <c r="BA461" s="121">
        <f t="shared" si="107"/>
        <v>0.36363606363621859</v>
      </c>
      <c r="BB461" s="121" t="str">
        <f t="shared" si="107"/>
        <v>-</v>
      </c>
      <c r="BC461" s="121">
        <f t="shared" si="107"/>
        <v>0.36363606363621859</v>
      </c>
      <c r="BD461" s="121" t="str">
        <f t="shared" si="107"/>
        <v>-</v>
      </c>
      <c r="BE461" s="121">
        <f t="shared" si="107"/>
        <v>3.3636360636362186</v>
      </c>
      <c r="BF461" s="121" t="str">
        <f t="shared" si="107"/>
        <v>-</v>
      </c>
      <c r="BG461" s="121" t="str">
        <f t="shared" si="107"/>
        <v>-</v>
      </c>
      <c r="BH461" s="122"/>
      <c r="BI461" s="119"/>
      <c r="BM461" s="381"/>
      <c r="BP461" s="225"/>
    </row>
    <row r="462" spans="1:68" s="46" customFormat="1">
      <c r="A462" s="120">
        <f t="shared" si="108"/>
        <v>70</v>
      </c>
      <c r="B462" s="121" t="str">
        <f t="shared" si="107"/>
        <v>-</v>
      </c>
      <c r="C462" s="121" t="str">
        <f t="shared" si="107"/>
        <v>-</v>
      </c>
      <c r="D462" s="121" t="str">
        <f t="shared" si="107"/>
        <v>-</v>
      </c>
      <c r="E462" s="121" t="str">
        <f t="shared" si="107"/>
        <v>-</v>
      </c>
      <c r="F462" s="121" t="str">
        <f t="shared" si="107"/>
        <v>-</v>
      </c>
      <c r="G462" s="121" t="str">
        <f t="shared" si="107"/>
        <v>-</v>
      </c>
      <c r="H462" s="121" t="str">
        <f t="shared" si="107"/>
        <v>-</v>
      </c>
      <c r="I462" s="121" t="str">
        <f t="shared" si="107"/>
        <v>-</v>
      </c>
      <c r="J462" s="121" t="str">
        <f t="shared" si="107"/>
        <v>-</v>
      </c>
      <c r="K462" s="121" t="str">
        <f t="shared" si="107"/>
        <v>-</v>
      </c>
      <c r="L462" s="121" t="str">
        <f t="shared" si="107"/>
        <v>-</v>
      </c>
      <c r="M462" s="121" t="str">
        <f t="shared" si="107"/>
        <v>-</v>
      </c>
      <c r="N462" s="121" t="str">
        <f t="shared" si="107"/>
        <v>-</v>
      </c>
      <c r="O462" s="121" t="str">
        <f t="shared" si="107"/>
        <v>-</v>
      </c>
      <c r="P462" s="121" t="str">
        <f t="shared" si="107"/>
        <v>-</v>
      </c>
      <c r="Q462" s="121" t="str">
        <f t="shared" ref="Q462:BG462" si="109">IF(Q365="-","-",ABS(Q365-$BI365))</f>
        <v>-</v>
      </c>
      <c r="R462" s="121" t="str">
        <f t="shared" si="109"/>
        <v>-</v>
      </c>
      <c r="S462" s="121" t="str">
        <f t="shared" si="109"/>
        <v>-</v>
      </c>
      <c r="T462" s="121" t="str">
        <f t="shared" si="109"/>
        <v>-</v>
      </c>
      <c r="U462" s="121" t="str">
        <f t="shared" si="109"/>
        <v>-</v>
      </c>
      <c r="V462" s="121" t="str">
        <f t="shared" si="109"/>
        <v>-</v>
      </c>
      <c r="W462" s="121" t="str">
        <f t="shared" si="109"/>
        <v>-</v>
      </c>
      <c r="X462" s="121" t="str">
        <f t="shared" si="109"/>
        <v>-</v>
      </c>
      <c r="Y462" s="121" t="str">
        <f t="shared" si="109"/>
        <v>-</v>
      </c>
      <c r="Z462" s="121" t="str">
        <f t="shared" si="109"/>
        <v>-</v>
      </c>
      <c r="AA462" s="121" t="str">
        <f t="shared" si="109"/>
        <v>-</v>
      </c>
      <c r="AB462" s="121" t="str">
        <f t="shared" si="109"/>
        <v>-</v>
      </c>
      <c r="AC462" s="121" t="str">
        <f t="shared" si="109"/>
        <v>-</v>
      </c>
      <c r="AD462" s="121" t="str">
        <f t="shared" si="109"/>
        <v>-</v>
      </c>
      <c r="AE462" s="121" t="str">
        <f t="shared" si="109"/>
        <v>-</v>
      </c>
      <c r="AF462" s="121" t="str">
        <f t="shared" si="104"/>
        <v>-</v>
      </c>
      <c r="AG462" s="121" t="str">
        <f t="shared" si="104"/>
        <v>-</v>
      </c>
      <c r="AH462" s="121" t="str">
        <f t="shared" si="104"/>
        <v>-</v>
      </c>
      <c r="AI462" s="121" t="str">
        <f t="shared" si="104"/>
        <v>-</v>
      </c>
      <c r="AJ462" s="121" t="str">
        <f t="shared" si="104"/>
        <v>-</v>
      </c>
      <c r="AK462" s="121" t="str">
        <f t="shared" si="104"/>
        <v>-</v>
      </c>
      <c r="AL462" s="121" t="str">
        <f t="shared" si="104"/>
        <v>-</v>
      </c>
      <c r="AM462" s="121" t="str">
        <f t="shared" si="104"/>
        <v>-</v>
      </c>
      <c r="AN462" s="121" t="str">
        <f t="shared" si="104"/>
        <v>-</v>
      </c>
      <c r="AO462" s="121" t="str">
        <f t="shared" si="109"/>
        <v>-</v>
      </c>
      <c r="AP462" s="121" t="str">
        <f t="shared" si="105"/>
        <v>-</v>
      </c>
      <c r="AQ462" s="121" t="str">
        <f t="shared" si="105"/>
        <v>-</v>
      </c>
      <c r="AR462" s="121" t="str">
        <f t="shared" si="105"/>
        <v>-</v>
      </c>
      <c r="AS462" s="121" t="str">
        <f t="shared" si="105"/>
        <v>-</v>
      </c>
      <c r="AT462" s="121" t="str">
        <f t="shared" si="105"/>
        <v>-</v>
      </c>
      <c r="AU462" s="121" t="str">
        <f t="shared" si="105"/>
        <v>-</v>
      </c>
      <c r="AV462" s="121" t="str">
        <f t="shared" si="105"/>
        <v>-</v>
      </c>
      <c r="AW462" s="121" t="str">
        <f t="shared" si="105"/>
        <v>-</v>
      </c>
      <c r="AX462" s="121" t="str">
        <f t="shared" si="105"/>
        <v>-</v>
      </c>
      <c r="AY462" s="121" t="str">
        <f t="shared" si="109"/>
        <v>-</v>
      </c>
      <c r="AZ462" s="121" t="str">
        <f t="shared" si="109"/>
        <v>-</v>
      </c>
      <c r="BA462" s="121" t="str">
        <f t="shared" si="109"/>
        <v>-</v>
      </c>
      <c r="BB462" s="121" t="str">
        <f t="shared" si="109"/>
        <v>-</v>
      </c>
      <c r="BC462" s="121" t="str">
        <f t="shared" si="109"/>
        <v>-</v>
      </c>
      <c r="BD462" s="121" t="str">
        <f t="shared" si="109"/>
        <v>-</v>
      </c>
      <c r="BE462" s="121" t="str">
        <f t="shared" si="109"/>
        <v>-</v>
      </c>
      <c r="BF462" s="121" t="str">
        <f t="shared" si="109"/>
        <v>-</v>
      </c>
      <c r="BG462" s="121" t="str">
        <f t="shared" si="109"/>
        <v>-</v>
      </c>
      <c r="BH462" s="122"/>
      <c r="BI462" s="119"/>
      <c r="BM462" s="381"/>
      <c r="BP462" s="225"/>
    </row>
    <row r="463" spans="1:68" s="46" customFormat="1">
      <c r="A463" s="120">
        <f t="shared" si="108"/>
        <v>71</v>
      </c>
      <c r="B463" s="121" t="str">
        <f t="shared" ref="B463:BG469" si="110">IF(B366="-","-",ABS(B366-$BI366))</f>
        <v>-</v>
      </c>
      <c r="C463" s="121" t="str">
        <f t="shared" si="110"/>
        <v>-</v>
      </c>
      <c r="D463" s="121" t="str">
        <f t="shared" si="110"/>
        <v>-</v>
      </c>
      <c r="E463" s="121" t="str">
        <f t="shared" si="110"/>
        <v>-</v>
      </c>
      <c r="F463" s="121" t="str">
        <f t="shared" si="110"/>
        <v>-</v>
      </c>
      <c r="G463" s="121" t="str">
        <f t="shared" si="110"/>
        <v>-</v>
      </c>
      <c r="H463" s="121" t="str">
        <f t="shared" si="110"/>
        <v>-</v>
      </c>
      <c r="I463" s="121" t="str">
        <f t="shared" si="110"/>
        <v>-</v>
      </c>
      <c r="J463" s="121" t="str">
        <f t="shared" si="110"/>
        <v>-</v>
      </c>
      <c r="K463" s="121" t="str">
        <f t="shared" si="110"/>
        <v>-</v>
      </c>
      <c r="L463" s="121" t="str">
        <f t="shared" si="110"/>
        <v>-</v>
      </c>
      <c r="M463" s="121" t="str">
        <f t="shared" si="110"/>
        <v>-</v>
      </c>
      <c r="N463" s="121" t="str">
        <f t="shared" si="110"/>
        <v>-</v>
      </c>
      <c r="O463" s="121" t="str">
        <f t="shared" si="110"/>
        <v>-</v>
      </c>
      <c r="P463" s="121" t="str">
        <f t="shared" si="110"/>
        <v>-</v>
      </c>
      <c r="Q463" s="121" t="str">
        <f t="shared" si="110"/>
        <v>-</v>
      </c>
      <c r="R463" s="121" t="str">
        <f t="shared" si="110"/>
        <v>-</v>
      </c>
      <c r="S463" s="121" t="str">
        <f t="shared" si="110"/>
        <v>-</v>
      </c>
      <c r="T463" s="121" t="str">
        <f t="shared" si="110"/>
        <v>-</v>
      </c>
      <c r="U463" s="121" t="str">
        <f t="shared" si="110"/>
        <v>-</v>
      </c>
      <c r="V463" s="121" t="str">
        <f t="shared" si="110"/>
        <v>-</v>
      </c>
      <c r="W463" s="121" t="str">
        <f t="shared" si="110"/>
        <v>-</v>
      </c>
      <c r="X463" s="121" t="str">
        <f t="shared" si="110"/>
        <v>-</v>
      </c>
      <c r="Y463" s="121" t="str">
        <f t="shared" si="110"/>
        <v>-</v>
      </c>
      <c r="Z463" s="121" t="str">
        <f t="shared" si="110"/>
        <v>-</v>
      </c>
      <c r="AA463" s="121" t="str">
        <f t="shared" si="110"/>
        <v>-</v>
      </c>
      <c r="AB463" s="121" t="str">
        <f t="shared" si="110"/>
        <v>-</v>
      </c>
      <c r="AC463" s="121" t="str">
        <f t="shared" si="110"/>
        <v>-</v>
      </c>
      <c r="AD463" s="121" t="str">
        <f t="shared" si="110"/>
        <v>-</v>
      </c>
      <c r="AE463" s="121" t="str">
        <f t="shared" si="110"/>
        <v>-</v>
      </c>
      <c r="AF463" s="121" t="str">
        <f t="shared" si="104"/>
        <v>-</v>
      </c>
      <c r="AG463" s="121" t="str">
        <f t="shared" si="104"/>
        <v>-</v>
      </c>
      <c r="AH463" s="121" t="str">
        <f t="shared" si="104"/>
        <v>-</v>
      </c>
      <c r="AI463" s="121" t="str">
        <f t="shared" si="104"/>
        <v>-</v>
      </c>
      <c r="AJ463" s="121" t="str">
        <f t="shared" si="104"/>
        <v>-</v>
      </c>
      <c r="AK463" s="121" t="str">
        <f t="shared" si="104"/>
        <v>-</v>
      </c>
      <c r="AL463" s="121" t="str">
        <f t="shared" si="104"/>
        <v>-</v>
      </c>
      <c r="AM463" s="121" t="str">
        <f t="shared" si="104"/>
        <v>-</v>
      </c>
      <c r="AN463" s="121" t="str">
        <f t="shared" si="104"/>
        <v>-</v>
      </c>
      <c r="AO463" s="121" t="str">
        <f t="shared" si="110"/>
        <v>-</v>
      </c>
      <c r="AP463" s="121" t="str">
        <f t="shared" si="105"/>
        <v>-</v>
      </c>
      <c r="AQ463" s="121" t="str">
        <f t="shared" si="105"/>
        <v>-</v>
      </c>
      <c r="AR463" s="121" t="str">
        <f t="shared" si="105"/>
        <v>-</v>
      </c>
      <c r="AS463" s="121" t="str">
        <f t="shared" si="105"/>
        <v>-</v>
      </c>
      <c r="AT463" s="121" t="str">
        <f t="shared" si="105"/>
        <v>-</v>
      </c>
      <c r="AU463" s="121" t="str">
        <f t="shared" si="105"/>
        <v>-</v>
      </c>
      <c r="AV463" s="121" t="str">
        <f t="shared" si="105"/>
        <v>-</v>
      </c>
      <c r="AW463" s="121" t="str">
        <f t="shared" si="105"/>
        <v>-</v>
      </c>
      <c r="AX463" s="121" t="str">
        <f t="shared" si="105"/>
        <v>-</v>
      </c>
      <c r="AY463" s="121" t="str">
        <f t="shared" si="110"/>
        <v>-</v>
      </c>
      <c r="AZ463" s="121" t="str">
        <f t="shared" si="110"/>
        <v>-</v>
      </c>
      <c r="BA463" s="121" t="str">
        <f t="shared" si="110"/>
        <v>-</v>
      </c>
      <c r="BB463" s="121" t="str">
        <f t="shared" si="110"/>
        <v>-</v>
      </c>
      <c r="BC463" s="121" t="str">
        <f t="shared" si="110"/>
        <v>-</v>
      </c>
      <c r="BD463" s="121" t="str">
        <f t="shared" si="110"/>
        <v>-</v>
      </c>
      <c r="BE463" s="121" t="str">
        <f t="shared" si="110"/>
        <v>-</v>
      </c>
      <c r="BF463" s="121" t="str">
        <f t="shared" si="110"/>
        <v>-</v>
      </c>
      <c r="BG463" s="121" t="str">
        <f t="shared" si="110"/>
        <v>-</v>
      </c>
      <c r="BH463" s="122"/>
      <c r="BI463" s="119"/>
      <c r="BM463" s="381"/>
      <c r="BP463" s="225"/>
    </row>
    <row r="464" spans="1:68" s="46" customFormat="1">
      <c r="A464" s="120">
        <f t="shared" si="108"/>
        <v>72</v>
      </c>
      <c r="B464" s="121" t="str">
        <f t="shared" si="110"/>
        <v>-</v>
      </c>
      <c r="C464" s="121" t="str">
        <f t="shared" si="110"/>
        <v>-</v>
      </c>
      <c r="D464" s="121" t="str">
        <f t="shared" si="110"/>
        <v>-</v>
      </c>
      <c r="E464" s="121">
        <f t="shared" si="110"/>
        <v>2.6923077923078313</v>
      </c>
      <c r="F464" s="121">
        <f t="shared" si="110"/>
        <v>0.30769220769216865</v>
      </c>
      <c r="G464" s="121" t="str">
        <f t="shared" si="110"/>
        <v>-</v>
      </c>
      <c r="H464" s="121" t="str">
        <f t="shared" si="110"/>
        <v>-</v>
      </c>
      <c r="I464" s="121">
        <f t="shared" si="110"/>
        <v>1.3076922076921687</v>
      </c>
      <c r="J464" s="121" t="str">
        <f t="shared" si="110"/>
        <v>-</v>
      </c>
      <c r="K464" s="121" t="str">
        <f t="shared" si="110"/>
        <v>-</v>
      </c>
      <c r="L464" s="121" t="str">
        <f t="shared" si="110"/>
        <v>-</v>
      </c>
      <c r="M464" s="121" t="str">
        <f t="shared" si="110"/>
        <v>-</v>
      </c>
      <c r="N464" s="121" t="str">
        <f t="shared" si="110"/>
        <v>-</v>
      </c>
      <c r="O464" s="121" t="str">
        <f t="shared" si="110"/>
        <v>-</v>
      </c>
      <c r="P464" s="121" t="str">
        <f t="shared" si="110"/>
        <v>-</v>
      </c>
      <c r="Q464" s="121" t="str">
        <f t="shared" si="110"/>
        <v>-</v>
      </c>
      <c r="R464" s="121" t="str">
        <f t="shared" si="110"/>
        <v>-</v>
      </c>
      <c r="S464" s="121">
        <f t="shared" si="110"/>
        <v>1.3076922076921687</v>
      </c>
      <c r="T464" s="121" t="str">
        <f t="shared" si="110"/>
        <v>-</v>
      </c>
      <c r="U464" s="121" t="str">
        <f t="shared" si="110"/>
        <v>-</v>
      </c>
      <c r="V464" s="121" t="str">
        <f t="shared" si="110"/>
        <v>-</v>
      </c>
      <c r="W464" s="121" t="str">
        <f t="shared" si="110"/>
        <v>-</v>
      </c>
      <c r="X464" s="121" t="str">
        <f t="shared" si="110"/>
        <v>-</v>
      </c>
      <c r="Y464" s="121" t="str">
        <f t="shared" si="110"/>
        <v>-</v>
      </c>
      <c r="Z464" s="121">
        <f t="shared" si="110"/>
        <v>3.3076922076921687</v>
      </c>
      <c r="AA464" s="121" t="str">
        <f t="shared" si="110"/>
        <v>-</v>
      </c>
      <c r="AB464" s="121" t="str">
        <f t="shared" si="110"/>
        <v>-</v>
      </c>
      <c r="AC464" s="121" t="str">
        <f t="shared" si="110"/>
        <v>-</v>
      </c>
      <c r="AD464" s="121" t="str">
        <f t="shared" si="110"/>
        <v>-</v>
      </c>
      <c r="AE464" s="121">
        <f t="shared" si="110"/>
        <v>0.69230779230783135</v>
      </c>
      <c r="AF464" s="121" t="str">
        <f t="shared" si="104"/>
        <v>-</v>
      </c>
      <c r="AG464" s="121" t="str">
        <f t="shared" si="104"/>
        <v>-</v>
      </c>
      <c r="AH464" s="121" t="str">
        <f t="shared" si="104"/>
        <v>-</v>
      </c>
      <c r="AI464" s="121" t="str">
        <f t="shared" si="104"/>
        <v>-</v>
      </c>
      <c r="AJ464" s="121">
        <f t="shared" si="104"/>
        <v>1.6923077923078313</v>
      </c>
      <c r="AK464" s="121">
        <f t="shared" si="104"/>
        <v>0.69230779230783135</v>
      </c>
      <c r="AL464" s="121">
        <f t="shared" si="104"/>
        <v>3.6923077923078313</v>
      </c>
      <c r="AM464" s="121" t="str">
        <f t="shared" si="104"/>
        <v>-</v>
      </c>
      <c r="AN464" s="121">
        <f t="shared" si="104"/>
        <v>3.3076922076921687</v>
      </c>
      <c r="AO464" s="121" t="str">
        <f t="shared" si="110"/>
        <v>-</v>
      </c>
      <c r="AP464" s="121" t="str">
        <f t="shared" si="105"/>
        <v>-</v>
      </c>
      <c r="AQ464" s="121" t="str">
        <f t="shared" si="105"/>
        <v>-</v>
      </c>
      <c r="AR464" s="121" t="str">
        <f t="shared" si="105"/>
        <v>-</v>
      </c>
      <c r="AS464" s="121" t="str">
        <f t="shared" si="105"/>
        <v>-</v>
      </c>
      <c r="AT464" s="121" t="str">
        <f t="shared" si="105"/>
        <v>-</v>
      </c>
      <c r="AU464" s="121" t="str">
        <f t="shared" si="105"/>
        <v>-</v>
      </c>
      <c r="AV464" s="121" t="str">
        <f t="shared" si="105"/>
        <v>-</v>
      </c>
      <c r="AW464" s="121" t="str">
        <f t="shared" si="105"/>
        <v>-</v>
      </c>
      <c r="AX464" s="121" t="str">
        <f t="shared" si="105"/>
        <v>-</v>
      </c>
      <c r="AY464" s="121" t="str">
        <f t="shared" si="110"/>
        <v>-</v>
      </c>
      <c r="AZ464" s="121" t="str">
        <f t="shared" si="110"/>
        <v>-</v>
      </c>
      <c r="BA464" s="121">
        <f t="shared" si="110"/>
        <v>0.69230779230783135</v>
      </c>
      <c r="BB464" s="121" t="str">
        <f t="shared" si="110"/>
        <v>-</v>
      </c>
      <c r="BC464" s="121">
        <f t="shared" si="110"/>
        <v>0.30769220769216865</v>
      </c>
      <c r="BD464" s="121" t="str">
        <f t="shared" si="110"/>
        <v>-</v>
      </c>
      <c r="BE464" s="121">
        <f t="shared" si="110"/>
        <v>0.30769220769216865</v>
      </c>
      <c r="BF464" s="121" t="str">
        <f t="shared" si="110"/>
        <v>-</v>
      </c>
      <c r="BG464" s="121" t="str">
        <f t="shared" si="110"/>
        <v>-</v>
      </c>
      <c r="BH464" s="122"/>
      <c r="BI464" s="119"/>
      <c r="BM464" s="381"/>
      <c r="BP464" s="225"/>
    </row>
    <row r="465" spans="1:68" s="46" customFormat="1">
      <c r="A465" s="120">
        <f t="shared" si="108"/>
        <v>73</v>
      </c>
      <c r="B465" s="121" t="str">
        <f t="shared" si="110"/>
        <v>-</v>
      </c>
      <c r="C465" s="121" t="str">
        <f t="shared" si="110"/>
        <v>-</v>
      </c>
      <c r="D465" s="121" t="str">
        <f t="shared" si="110"/>
        <v>-</v>
      </c>
      <c r="E465" s="121" t="str">
        <f t="shared" si="110"/>
        <v>-</v>
      </c>
      <c r="F465" s="121" t="str">
        <f t="shared" si="110"/>
        <v>-</v>
      </c>
      <c r="G465" s="121" t="str">
        <f t="shared" si="110"/>
        <v>-</v>
      </c>
      <c r="H465" s="121" t="str">
        <f t="shared" si="110"/>
        <v>-</v>
      </c>
      <c r="I465" s="121" t="str">
        <f t="shared" si="110"/>
        <v>-</v>
      </c>
      <c r="J465" s="121" t="str">
        <f t="shared" si="110"/>
        <v>-</v>
      </c>
      <c r="K465" s="121" t="str">
        <f t="shared" si="110"/>
        <v>-</v>
      </c>
      <c r="L465" s="121" t="str">
        <f t="shared" si="110"/>
        <v>-</v>
      </c>
      <c r="M465" s="121" t="str">
        <f t="shared" si="110"/>
        <v>-</v>
      </c>
      <c r="N465" s="121" t="str">
        <f t="shared" si="110"/>
        <v>-</v>
      </c>
      <c r="O465" s="121" t="str">
        <f t="shared" si="110"/>
        <v>-</v>
      </c>
      <c r="P465" s="121" t="str">
        <f t="shared" si="110"/>
        <v>-</v>
      </c>
      <c r="Q465" s="121" t="str">
        <f t="shared" si="110"/>
        <v>-</v>
      </c>
      <c r="R465" s="121" t="str">
        <f t="shared" si="110"/>
        <v>-</v>
      </c>
      <c r="S465" s="121" t="str">
        <f t="shared" si="110"/>
        <v>-</v>
      </c>
      <c r="T465" s="121" t="str">
        <f t="shared" si="110"/>
        <v>-</v>
      </c>
      <c r="U465" s="121" t="str">
        <f t="shared" si="110"/>
        <v>-</v>
      </c>
      <c r="V465" s="121" t="str">
        <f t="shared" si="110"/>
        <v>-</v>
      </c>
      <c r="W465" s="121" t="str">
        <f t="shared" si="110"/>
        <v>-</v>
      </c>
      <c r="X465" s="121" t="str">
        <f t="shared" si="110"/>
        <v>-</v>
      </c>
      <c r="Y465" s="121" t="str">
        <f t="shared" si="110"/>
        <v>-</v>
      </c>
      <c r="Z465" s="121" t="str">
        <f t="shared" si="110"/>
        <v>-</v>
      </c>
      <c r="AA465" s="121" t="str">
        <f t="shared" si="110"/>
        <v>-</v>
      </c>
      <c r="AB465" s="121" t="str">
        <f t="shared" si="110"/>
        <v>-</v>
      </c>
      <c r="AC465" s="121" t="str">
        <f t="shared" si="110"/>
        <v>-</v>
      </c>
      <c r="AD465" s="121" t="str">
        <f t="shared" si="110"/>
        <v>-</v>
      </c>
      <c r="AE465" s="121" t="str">
        <f t="shared" si="110"/>
        <v>-</v>
      </c>
      <c r="AF465" s="121" t="str">
        <f t="shared" si="104"/>
        <v>-</v>
      </c>
      <c r="AG465" s="121" t="str">
        <f t="shared" si="104"/>
        <v>-</v>
      </c>
      <c r="AH465" s="121" t="str">
        <f t="shared" si="104"/>
        <v>-</v>
      </c>
      <c r="AI465" s="121" t="str">
        <f t="shared" si="104"/>
        <v>-</v>
      </c>
      <c r="AJ465" s="121" t="str">
        <f t="shared" si="104"/>
        <v>-</v>
      </c>
      <c r="AK465" s="121" t="str">
        <f t="shared" si="104"/>
        <v>-</v>
      </c>
      <c r="AL465" s="121" t="str">
        <f t="shared" si="104"/>
        <v>-</v>
      </c>
      <c r="AM465" s="121" t="str">
        <f t="shared" si="104"/>
        <v>-</v>
      </c>
      <c r="AN465" s="121" t="str">
        <f t="shared" si="104"/>
        <v>-</v>
      </c>
      <c r="AO465" s="121" t="str">
        <f t="shared" si="110"/>
        <v>-</v>
      </c>
      <c r="AP465" s="121" t="str">
        <f t="shared" si="105"/>
        <v>-</v>
      </c>
      <c r="AQ465" s="121" t="str">
        <f t="shared" si="105"/>
        <v>-</v>
      </c>
      <c r="AR465" s="121" t="str">
        <f t="shared" si="105"/>
        <v>-</v>
      </c>
      <c r="AS465" s="121" t="str">
        <f t="shared" si="105"/>
        <v>-</v>
      </c>
      <c r="AT465" s="121" t="str">
        <f t="shared" si="105"/>
        <v>-</v>
      </c>
      <c r="AU465" s="121" t="str">
        <f t="shared" si="105"/>
        <v>-</v>
      </c>
      <c r="AV465" s="121" t="str">
        <f t="shared" si="105"/>
        <v>-</v>
      </c>
      <c r="AW465" s="121" t="str">
        <f t="shared" si="105"/>
        <v>-</v>
      </c>
      <c r="AX465" s="121" t="str">
        <f t="shared" si="105"/>
        <v>-</v>
      </c>
      <c r="AY465" s="121" t="str">
        <f t="shared" si="110"/>
        <v>-</v>
      </c>
      <c r="AZ465" s="121" t="str">
        <f t="shared" si="110"/>
        <v>-</v>
      </c>
      <c r="BA465" s="121" t="str">
        <f t="shared" si="110"/>
        <v>-</v>
      </c>
      <c r="BB465" s="121" t="str">
        <f t="shared" si="110"/>
        <v>-</v>
      </c>
      <c r="BC465" s="121" t="str">
        <f t="shared" si="110"/>
        <v>-</v>
      </c>
      <c r="BD465" s="121" t="str">
        <f t="shared" si="110"/>
        <v>-</v>
      </c>
      <c r="BE465" s="121" t="str">
        <f t="shared" si="110"/>
        <v>-</v>
      </c>
      <c r="BF465" s="121" t="str">
        <f t="shared" si="110"/>
        <v>-</v>
      </c>
      <c r="BG465" s="121" t="str">
        <f t="shared" si="110"/>
        <v>-</v>
      </c>
      <c r="BH465" s="122"/>
      <c r="BI465" s="119"/>
      <c r="BM465" s="381"/>
      <c r="BP465" s="225"/>
    </row>
    <row r="466" spans="1:68" s="46" customFormat="1">
      <c r="A466" s="120">
        <f t="shared" si="108"/>
        <v>74</v>
      </c>
      <c r="B466" s="121" t="str">
        <f t="shared" si="110"/>
        <v>-</v>
      </c>
      <c r="C466" s="121" t="str">
        <f t="shared" si="110"/>
        <v>-</v>
      </c>
      <c r="D466" s="121" t="str">
        <f t="shared" si="110"/>
        <v>-</v>
      </c>
      <c r="E466" s="121" t="str">
        <f t="shared" si="110"/>
        <v>-</v>
      </c>
      <c r="F466" s="121" t="str">
        <f t="shared" si="110"/>
        <v>-</v>
      </c>
      <c r="G466" s="121" t="str">
        <f t="shared" si="110"/>
        <v>-</v>
      </c>
      <c r="H466" s="121" t="str">
        <f t="shared" si="110"/>
        <v>-</v>
      </c>
      <c r="I466" s="121" t="str">
        <f t="shared" si="110"/>
        <v>-</v>
      </c>
      <c r="J466" s="121" t="str">
        <f t="shared" si="110"/>
        <v>-</v>
      </c>
      <c r="K466" s="121" t="str">
        <f t="shared" si="110"/>
        <v>-</v>
      </c>
      <c r="L466" s="121" t="str">
        <f t="shared" si="110"/>
        <v>-</v>
      </c>
      <c r="M466" s="121" t="str">
        <f t="shared" si="110"/>
        <v>-</v>
      </c>
      <c r="N466" s="121" t="str">
        <f t="shared" si="110"/>
        <v>-</v>
      </c>
      <c r="O466" s="121" t="str">
        <f t="shared" si="110"/>
        <v>-</v>
      </c>
      <c r="P466" s="121" t="str">
        <f t="shared" si="110"/>
        <v>-</v>
      </c>
      <c r="Q466" s="121" t="str">
        <f t="shared" si="110"/>
        <v>-</v>
      </c>
      <c r="R466" s="121" t="str">
        <f t="shared" si="110"/>
        <v>-</v>
      </c>
      <c r="S466" s="121" t="str">
        <f t="shared" si="110"/>
        <v>-</v>
      </c>
      <c r="T466" s="121" t="str">
        <f t="shared" si="110"/>
        <v>-</v>
      </c>
      <c r="U466" s="121" t="str">
        <f t="shared" si="110"/>
        <v>-</v>
      </c>
      <c r="V466" s="121" t="str">
        <f t="shared" si="110"/>
        <v>-</v>
      </c>
      <c r="W466" s="121" t="str">
        <f t="shared" si="110"/>
        <v>-</v>
      </c>
      <c r="X466" s="121" t="str">
        <f t="shared" si="110"/>
        <v>-</v>
      </c>
      <c r="Y466" s="121" t="str">
        <f t="shared" si="110"/>
        <v>-</v>
      </c>
      <c r="Z466" s="121" t="str">
        <f t="shared" si="110"/>
        <v>-</v>
      </c>
      <c r="AA466" s="121" t="str">
        <f t="shared" si="110"/>
        <v>-</v>
      </c>
      <c r="AB466" s="121" t="str">
        <f t="shared" si="110"/>
        <v>-</v>
      </c>
      <c r="AC466" s="121" t="str">
        <f t="shared" si="110"/>
        <v>-</v>
      </c>
      <c r="AD466" s="121" t="str">
        <f t="shared" si="110"/>
        <v>-</v>
      </c>
      <c r="AE466" s="121" t="str">
        <f t="shared" si="110"/>
        <v>-</v>
      </c>
      <c r="AF466" s="121" t="str">
        <f t="shared" si="104"/>
        <v>-</v>
      </c>
      <c r="AG466" s="121" t="str">
        <f t="shared" si="104"/>
        <v>-</v>
      </c>
      <c r="AH466" s="121" t="str">
        <f t="shared" si="104"/>
        <v>-</v>
      </c>
      <c r="AI466" s="121" t="str">
        <f t="shared" si="104"/>
        <v>-</v>
      </c>
      <c r="AJ466" s="121" t="str">
        <f t="shared" si="104"/>
        <v>-</v>
      </c>
      <c r="AK466" s="121" t="str">
        <f t="shared" si="104"/>
        <v>-</v>
      </c>
      <c r="AL466" s="121">
        <f t="shared" si="104"/>
        <v>1.3522516439934407E-13</v>
      </c>
      <c r="AM466" s="121" t="str">
        <f t="shared" si="104"/>
        <v>-</v>
      </c>
      <c r="AN466" s="121" t="str">
        <f t="shared" si="104"/>
        <v>-</v>
      </c>
      <c r="AO466" s="121" t="str">
        <f t="shared" si="110"/>
        <v>-</v>
      </c>
      <c r="AP466" s="121" t="str">
        <f t="shared" si="105"/>
        <v>-</v>
      </c>
      <c r="AQ466" s="121" t="str">
        <f t="shared" si="105"/>
        <v>-</v>
      </c>
      <c r="AR466" s="121" t="str">
        <f t="shared" si="105"/>
        <v>-</v>
      </c>
      <c r="AS466" s="121" t="str">
        <f t="shared" si="105"/>
        <v>-</v>
      </c>
      <c r="AT466" s="121" t="str">
        <f t="shared" si="105"/>
        <v>-</v>
      </c>
      <c r="AU466" s="121" t="str">
        <f t="shared" si="105"/>
        <v>-</v>
      </c>
      <c r="AV466" s="121" t="str">
        <f t="shared" si="105"/>
        <v>-</v>
      </c>
      <c r="AW466" s="121" t="str">
        <f t="shared" si="105"/>
        <v>-</v>
      </c>
      <c r="AX466" s="121" t="str">
        <f t="shared" si="105"/>
        <v>-</v>
      </c>
      <c r="AY466" s="121" t="str">
        <f t="shared" si="110"/>
        <v>-</v>
      </c>
      <c r="AZ466" s="121" t="str">
        <f t="shared" si="110"/>
        <v>-</v>
      </c>
      <c r="BA466" s="121" t="str">
        <f t="shared" si="110"/>
        <v>-</v>
      </c>
      <c r="BB466" s="121" t="str">
        <f t="shared" si="110"/>
        <v>-</v>
      </c>
      <c r="BC466" s="121" t="str">
        <f t="shared" si="110"/>
        <v>-</v>
      </c>
      <c r="BD466" s="121" t="str">
        <f t="shared" si="110"/>
        <v>-</v>
      </c>
      <c r="BE466" s="121" t="str">
        <f t="shared" si="110"/>
        <v>-</v>
      </c>
      <c r="BF466" s="121" t="str">
        <f t="shared" si="110"/>
        <v>-</v>
      </c>
      <c r="BG466" s="121" t="str">
        <f t="shared" si="110"/>
        <v>-</v>
      </c>
      <c r="BH466" s="122"/>
      <c r="BI466" s="119"/>
      <c r="BM466" s="381"/>
      <c r="BP466" s="225"/>
    </row>
    <row r="467" spans="1:68" s="46" customFormat="1">
      <c r="A467" s="120">
        <f t="shared" si="108"/>
        <v>75</v>
      </c>
      <c r="B467" s="121" t="str">
        <f t="shared" si="110"/>
        <v>-</v>
      </c>
      <c r="C467" s="121" t="str">
        <f t="shared" si="110"/>
        <v>-</v>
      </c>
      <c r="D467" s="121" t="str">
        <f t="shared" si="110"/>
        <v>-</v>
      </c>
      <c r="E467" s="121" t="str">
        <f t="shared" si="110"/>
        <v>-</v>
      </c>
      <c r="F467" s="121" t="str">
        <f t="shared" si="110"/>
        <v>-</v>
      </c>
      <c r="G467" s="121" t="str">
        <f t="shared" si="110"/>
        <v>-</v>
      </c>
      <c r="H467" s="121" t="str">
        <f t="shared" si="110"/>
        <v>-</v>
      </c>
      <c r="I467" s="121" t="str">
        <f t="shared" si="110"/>
        <v>-</v>
      </c>
      <c r="J467" s="121" t="str">
        <f t="shared" si="110"/>
        <v>-</v>
      </c>
      <c r="K467" s="121" t="str">
        <f t="shared" si="110"/>
        <v>-</v>
      </c>
      <c r="L467" s="121" t="str">
        <f t="shared" si="110"/>
        <v>-</v>
      </c>
      <c r="M467" s="121" t="str">
        <f t="shared" si="110"/>
        <v>-</v>
      </c>
      <c r="N467" s="121" t="str">
        <f t="shared" si="110"/>
        <v>-</v>
      </c>
      <c r="O467" s="121" t="str">
        <f t="shared" si="110"/>
        <v>-</v>
      </c>
      <c r="P467" s="121" t="str">
        <f t="shared" si="110"/>
        <v>-</v>
      </c>
      <c r="Q467" s="121" t="str">
        <f t="shared" si="110"/>
        <v>-</v>
      </c>
      <c r="R467" s="121" t="str">
        <f t="shared" si="110"/>
        <v>-</v>
      </c>
      <c r="S467" s="121" t="str">
        <f t="shared" si="110"/>
        <v>-</v>
      </c>
      <c r="T467" s="121" t="str">
        <f t="shared" si="110"/>
        <v>-</v>
      </c>
      <c r="U467" s="121" t="str">
        <f t="shared" si="110"/>
        <v>-</v>
      </c>
      <c r="V467" s="121" t="str">
        <f t="shared" si="110"/>
        <v>-</v>
      </c>
      <c r="W467" s="121" t="str">
        <f t="shared" si="110"/>
        <v>-</v>
      </c>
      <c r="X467" s="121" t="str">
        <f t="shared" si="110"/>
        <v>-</v>
      </c>
      <c r="Y467" s="121" t="str">
        <f t="shared" si="110"/>
        <v>-</v>
      </c>
      <c r="Z467" s="121" t="str">
        <f t="shared" si="110"/>
        <v>-</v>
      </c>
      <c r="AA467" s="121" t="str">
        <f t="shared" si="110"/>
        <v>-</v>
      </c>
      <c r="AB467" s="121" t="str">
        <f t="shared" si="110"/>
        <v>-</v>
      </c>
      <c r="AC467" s="121" t="str">
        <f t="shared" si="110"/>
        <v>-</v>
      </c>
      <c r="AD467" s="121" t="str">
        <f t="shared" si="110"/>
        <v>-</v>
      </c>
      <c r="AE467" s="121" t="str">
        <f t="shared" si="110"/>
        <v>-</v>
      </c>
      <c r="AF467" s="121" t="str">
        <f t="shared" si="104"/>
        <v>-</v>
      </c>
      <c r="AG467" s="121" t="str">
        <f t="shared" si="104"/>
        <v>-</v>
      </c>
      <c r="AH467" s="121" t="str">
        <f t="shared" si="104"/>
        <v>-</v>
      </c>
      <c r="AI467" s="121" t="str">
        <f t="shared" si="104"/>
        <v>-</v>
      </c>
      <c r="AJ467" s="121" t="str">
        <f t="shared" si="104"/>
        <v>-</v>
      </c>
      <c r="AK467" s="121" t="str">
        <f t="shared" si="104"/>
        <v>-</v>
      </c>
      <c r="AL467" s="121" t="str">
        <f t="shared" si="104"/>
        <v>-</v>
      </c>
      <c r="AM467" s="121" t="str">
        <f t="shared" si="104"/>
        <v>-</v>
      </c>
      <c r="AN467" s="121" t="str">
        <f t="shared" si="104"/>
        <v>-</v>
      </c>
      <c r="AO467" s="121" t="str">
        <f t="shared" si="110"/>
        <v>-</v>
      </c>
      <c r="AP467" s="121" t="str">
        <f t="shared" si="105"/>
        <v>-</v>
      </c>
      <c r="AQ467" s="121" t="str">
        <f t="shared" si="105"/>
        <v>-</v>
      </c>
      <c r="AR467" s="121" t="str">
        <f t="shared" si="105"/>
        <v>-</v>
      </c>
      <c r="AS467" s="121" t="str">
        <f t="shared" si="105"/>
        <v>-</v>
      </c>
      <c r="AT467" s="121" t="str">
        <f t="shared" si="105"/>
        <v>-</v>
      </c>
      <c r="AU467" s="121" t="str">
        <f t="shared" si="105"/>
        <v>-</v>
      </c>
      <c r="AV467" s="121" t="str">
        <f t="shared" si="105"/>
        <v>-</v>
      </c>
      <c r="AW467" s="121" t="str">
        <f t="shared" si="105"/>
        <v>-</v>
      </c>
      <c r="AX467" s="121" t="str">
        <f t="shared" si="105"/>
        <v>-</v>
      </c>
      <c r="AY467" s="121" t="str">
        <f t="shared" si="110"/>
        <v>-</v>
      </c>
      <c r="AZ467" s="121" t="str">
        <f t="shared" si="110"/>
        <v>-</v>
      </c>
      <c r="BA467" s="121" t="str">
        <f t="shared" si="110"/>
        <v>-</v>
      </c>
      <c r="BB467" s="121" t="str">
        <f t="shared" si="110"/>
        <v>-</v>
      </c>
      <c r="BC467" s="121" t="str">
        <f t="shared" si="110"/>
        <v>-</v>
      </c>
      <c r="BD467" s="121" t="str">
        <f t="shared" si="110"/>
        <v>-</v>
      </c>
      <c r="BE467" s="121" t="str">
        <f t="shared" si="110"/>
        <v>-</v>
      </c>
      <c r="BF467" s="121" t="str">
        <f t="shared" si="110"/>
        <v>-</v>
      </c>
      <c r="BG467" s="121" t="str">
        <f t="shared" si="110"/>
        <v>-</v>
      </c>
      <c r="BH467" s="122"/>
      <c r="BI467" s="119"/>
      <c r="BM467" s="381"/>
      <c r="BP467" s="225"/>
    </row>
    <row r="468" spans="1:68" s="46" customFormat="1">
      <c r="A468" s="120">
        <f t="shared" si="108"/>
        <v>76</v>
      </c>
      <c r="B468" s="121" t="str">
        <f t="shared" si="110"/>
        <v>-</v>
      </c>
      <c r="C468" s="121" t="str">
        <f t="shared" si="110"/>
        <v>-</v>
      </c>
      <c r="D468" s="121" t="str">
        <f t="shared" si="110"/>
        <v>-</v>
      </c>
      <c r="E468" s="121" t="str">
        <f t="shared" si="110"/>
        <v>-</v>
      </c>
      <c r="F468" s="121" t="str">
        <f t="shared" si="110"/>
        <v>-</v>
      </c>
      <c r="G468" s="121" t="str">
        <f t="shared" si="110"/>
        <v>-</v>
      </c>
      <c r="H468" s="121" t="str">
        <f t="shared" si="110"/>
        <v>-</v>
      </c>
      <c r="I468" s="121" t="str">
        <f t="shared" si="110"/>
        <v>-</v>
      </c>
      <c r="J468" s="121" t="str">
        <f t="shared" si="110"/>
        <v>-</v>
      </c>
      <c r="K468" s="121" t="str">
        <f t="shared" si="110"/>
        <v>-</v>
      </c>
      <c r="L468" s="121" t="str">
        <f t="shared" si="110"/>
        <v>-</v>
      </c>
      <c r="M468" s="121" t="str">
        <f t="shared" si="110"/>
        <v>-</v>
      </c>
      <c r="N468" s="121" t="str">
        <f t="shared" si="110"/>
        <v>-</v>
      </c>
      <c r="O468" s="121" t="str">
        <f t="shared" si="110"/>
        <v>-</v>
      </c>
      <c r="P468" s="121" t="str">
        <f t="shared" si="110"/>
        <v>-</v>
      </c>
      <c r="Q468" s="121" t="str">
        <f t="shared" si="110"/>
        <v>-</v>
      </c>
      <c r="R468" s="121" t="str">
        <f t="shared" si="110"/>
        <v>-</v>
      </c>
      <c r="S468" s="121" t="str">
        <f t="shared" si="110"/>
        <v>-</v>
      </c>
      <c r="T468" s="121" t="str">
        <f t="shared" si="110"/>
        <v>-</v>
      </c>
      <c r="U468" s="121" t="str">
        <f t="shared" si="110"/>
        <v>-</v>
      </c>
      <c r="V468" s="121" t="str">
        <f t="shared" si="110"/>
        <v>-</v>
      </c>
      <c r="W468" s="121" t="str">
        <f t="shared" si="110"/>
        <v>-</v>
      </c>
      <c r="X468" s="121" t="str">
        <f t="shared" si="110"/>
        <v>-</v>
      </c>
      <c r="Y468" s="121" t="str">
        <f t="shared" si="110"/>
        <v>-</v>
      </c>
      <c r="Z468" s="121" t="str">
        <f t="shared" si="110"/>
        <v>-</v>
      </c>
      <c r="AA468" s="121" t="str">
        <f t="shared" si="110"/>
        <v>-</v>
      </c>
      <c r="AB468" s="121" t="str">
        <f t="shared" si="110"/>
        <v>-</v>
      </c>
      <c r="AC468" s="121" t="str">
        <f t="shared" si="110"/>
        <v>-</v>
      </c>
      <c r="AD468" s="121" t="str">
        <f t="shared" si="110"/>
        <v>-</v>
      </c>
      <c r="AE468" s="121" t="str">
        <f t="shared" si="110"/>
        <v>-</v>
      </c>
      <c r="AF468" s="121" t="str">
        <f t="shared" si="104"/>
        <v>-</v>
      </c>
      <c r="AG468" s="121" t="str">
        <f t="shared" si="104"/>
        <v>-</v>
      </c>
      <c r="AH468" s="121" t="str">
        <f t="shared" si="104"/>
        <v>-</v>
      </c>
      <c r="AI468" s="121" t="str">
        <f t="shared" si="104"/>
        <v>-</v>
      </c>
      <c r="AJ468" s="121" t="str">
        <f t="shared" si="104"/>
        <v>-</v>
      </c>
      <c r="AK468" s="121" t="str">
        <f t="shared" si="104"/>
        <v>-</v>
      </c>
      <c r="AL468" s="121" t="str">
        <f t="shared" si="104"/>
        <v>-</v>
      </c>
      <c r="AM468" s="121" t="str">
        <f t="shared" si="104"/>
        <v>-</v>
      </c>
      <c r="AN468" s="121" t="str">
        <f t="shared" si="104"/>
        <v>-</v>
      </c>
      <c r="AO468" s="121" t="str">
        <f t="shared" si="110"/>
        <v>-</v>
      </c>
      <c r="AP468" s="121" t="str">
        <f t="shared" si="105"/>
        <v>-</v>
      </c>
      <c r="AQ468" s="121" t="str">
        <f t="shared" si="105"/>
        <v>-</v>
      </c>
      <c r="AR468" s="121" t="str">
        <f t="shared" si="105"/>
        <v>-</v>
      </c>
      <c r="AS468" s="121" t="str">
        <f t="shared" si="105"/>
        <v>-</v>
      </c>
      <c r="AT468" s="121" t="str">
        <f t="shared" si="105"/>
        <v>-</v>
      </c>
      <c r="AU468" s="121" t="str">
        <f t="shared" si="105"/>
        <v>-</v>
      </c>
      <c r="AV468" s="121" t="str">
        <f t="shared" si="105"/>
        <v>-</v>
      </c>
      <c r="AW468" s="121" t="str">
        <f t="shared" si="105"/>
        <v>-</v>
      </c>
      <c r="AX468" s="121" t="str">
        <f t="shared" si="105"/>
        <v>-</v>
      </c>
      <c r="AY468" s="121" t="str">
        <f t="shared" si="110"/>
        <v>-</v>
      </c>
      <c r="AZ468" s="121" t="str">
        <f t="shared" si="110"/>
        <v>-</v>
      </c>
      <c r="BA468" s="121" t="str">
        <f t="shared" si="110"/>
        <v>-</v>
      </c>
      <c r="BB468" s="121" t="str">
        <f t="shared" si="110"/>
        <v>-</v>
      </c>
      <c r="BC468" s="121" t="str">
        <f t="shared" si="110"/>
        <v>-</v>
      </c>
      <c r="BD468" s="121" t="str">
        <f t="shared" si="110"/>
        <v>-</v>
      </c>
      <c r="BE468" s="121" t="str">
        <f t="shared" si="110"/>
        <v>-</v>
      </c>
      <c r="BF468" s="121" t="str">
        <f t="shared" si="110"/>
        <v>-</v>
      </c>
      <c r="BG468" s="121" t="str">
        <f t="shared" si="110"/>
        <v>-</v>
      </c>
      <c r="BH468" s="122"/>
      <c r="BI468" s="119"/>
      <c r="BM468" s="381"/>
      <c r="BP468" s="225"/>
    </row>
    <row r="469" spans="1:68" s="46" customFormat="1">
      <c r="A469" s="120">
        <f t="shared" si="108"/>
        <v>77</v>
      </c>
      <c r="B469" s="121" t="str">
        <f t="shared" si="110"/>
        <v>-</v>
      </c>
      <c r="C469" s="121" t="str">
        <f t="shared" si="110"/>
        <v>-</v>
      </c>
      <c r="D469" s="121" t="str">
        <f t="shared" si="110"/>
        <v>-</v>
      </c>
      <c r="E469" s="121" t="str">
        <f t="shared" si="110"/>
        <v>-</v>
      </c>
      <c r="F469" s="121" t="str">
        <f t="shared" si="110"/>
        <v>-</v>
      </c>
      <c r="G469" s="121" t="str">
        <f t="shared" si="110"/>
        <v>-</v>
      </c>
      <c r="H469" s="121" t="str">
        <f t="shared" si="110"/>
        <v>-</v>
      </c>
      <c r="I469" s="121" t="str">
        <f t="shared" si="110"/>
        <v>-</v>
      </c>
      <c r="J469" s="121" t="str">
        <f t="shared" si="110"/>
        <v>-</v>
      </c>
      <c r="K469" s="121" t="str">
        <f t="shared" si="110"/>
        <v>-</v>
      </c>
      <c r="L469" s="121" t="str">
        <f t="shared" si="110"/>
        <v>-</v>
      </c>
      <c r="M469" s="121" t="str">
        <f t="shared" si="110"/>
        <v>-</v>
      </c>
      <c r="N469" s="121" t="str">
        <f t="shared" si="110"/>
        <v>-</v>
      </c>
      <c r="O469" s="121" t="str">
        <f t="shared" si="110"/>
        <v>-</v>
      </c>
      <c r="P469" s="121" t="str">
        <f t="shared" si="110"/>
        <v>-</v>
      </c>
      <c r="Q469" s="121" t="str">
        <f t="shared" ref="Q469:BG469" si="111">IF(Q372="-","-",ABS(Q372-$BI372))</f>
        <v>-</v>
      </c>
      <c r="R469" s="121" t="str">
        <f t="shared" si="111"/>
        <v>-</v>
      </c>
      <c r="S469" s="121" t="str">
        <f t="shared" si="111"/>
        <v>-</v>
      </c>
      <c r="T469" s="121" t="str">
        <f t="shared" si="111"/>
        <v>-</v>
      </c>
      <c r="U469" s="121" t="str">
        <f t="shared" si="111"/>
        <v>-</v>
      </c>
      <c r="V469" s="121" t="str">
        <f t="shared" si="111"/>
        <v>-</v>
      </c>
      <c r="W469" s="121" t="str">
        <f t="shared" si="111"/>
        <v>-</v>
      </c>
      <c r="X469" s="121" t="str">
        <f t="shared" si="111"/>
        <v>-</v>
      </c>
      <c r="Y469" s="121" t="str">
        <f t="shared" si="111"/>
        <v>-</v>
      </c>
      <c r="Z469" s="121" t="str">
        <f t="shared" si="111"/>
        <v>-</v>
      </c>
      <c r="AA469" s="121" t="str">
        <f t="shared" si="111"/>
        <v>-</v>
      </c>
      <c r="AB469" s="121" t="str">
        <f t="shared" si="111"/>
        <v>-</v>
      </c>
      <c r="AC469" s="121" t="str">
        <f t="shared" si="111"/>
        <v>-</v>
      </c>
      <c r="AD469" s="121" t="str">
        <f t="shared" si="111"/>
        <v>-</v>
      </c>
      <c r="AE469" s="121" t="str">
        <f t="shared" si="111"/>
        <v>-</v>
      </c>
      <c r="AF469" s="121" t="str">
        <f t="shared" si="104"/>
        <v>-</v>
      </c>
      <c r="AG469" s="121" t="str">
        <f t="shared" si="104"/>
        <v>-</v>
      </c>
      <c r="AH469" s="121" t="str">
        <f t="shared" si="104"/>
        <v>-</v>
      </c>
      <c r="AI469" s="121" t="str">
        <f t="shared" si="104"/>
        <v>-</v>
      </c>
      <c r="AJ469" s="121" t="str">
        <f t="shared" si="104"/>
        <v>-</v>
      </c>
      <c r="AK469" s="121" t="str">
        <f t="shared" si="104"/>
        <v>-</v>
      </c>
      <c r="AL469" s="121" t="str">
        <f t="shared" si="104"/>
        <v>-</v>
      </c>
      <c r="AM469" s="121" t="str">
        <f t="shared" si="104"/>
        <v>-</v>
      </c>
      <c r="AN469" s="121" t="str">
        <f t="shared" si="104"/>
        <v>-</v>
      </c>
      <c r="AO469" s="121" t="str">
        <f t="shared" si="111"/>
        <v>-</v>
      </c>
      <c r="AP469" s="121" t="str">
        <f t="shared" si="105"/>
        <v>-</v>
      </c>
      <c r="AQ469" s="121" t="str">
        <f t="shared" si="105"/>
        <v>-</v>
      </c>
      <c r="AR469" s="121" t="str">
        <f t="shared" si="105"/>
        <v>-</v>
      </c>
      <c r="AS469" s="121" t="str">
        <f t="shared" si="105"/>
        <v>-</v>
      </c>
      <c r="AT469" s="121" t="str">
        <f t="shared" si="105"/>
        <v>-</v>
      </c>
      <c r="AU469" s="121" t="str">
        <f t="shared" si="105"/>
        <v>-</v>
      </c>
      <c r="AV469" s="121" t="str">
        <f t="shared" si="105"/>
        <v>-</v>
      </c>
      <c r="AW469" s="121" t="str">
        <f t="shared" si="105"/>
        <v>-</v>
      </c>
      <c r="AX469" s="121" t="str">
        <f t="shared" si="105"/>
        <v>-</v>
      </c>
      <c r="AY469" s="121" t="str">
        <f t="shared" si="111"/>
        <v>-</v>
      </c>
      <c r="AZ469" s="121" t="str">
        <f t="shared" si="111"/>
        <v>-</v>
      </c>
      <c r="BA469" s="121" t="str">
        <f t="shared" si="111"/>
        <v>-</v>
      </c>
      <c r="BB469" s="121" t="str">
        <f t="shared" si="111"/>
        <v>-</v>
      </c>
      <c r="BC469" s="121" t="str">
        <f t="shared" si="111"/>
        <v>-</v>
      </c>
      <c r="BD469" s="121" t="str">
        <f t="shared" si="111"/>
        <v>-</v>
      </c>
      <c r="BE469" s="121" t="str">
        <f t="shared" si="111"/>
        <v>-</v>
      </c>
      <c r="BF469" s="121" t="str">
        <f t="shared" si="111"/>
        <v>-</v>
      </c>
      <c r="BG469" s="121" t="str">
        <f t="shared" si="111"/>
        <v>-</v>
      </c>
      <c r="BH469" s="122"/>
      <c r="BI469" s="119"/>
      <c r="BM469" s="381"/>
      <c r="BP469" s="225"/>
    </row>
    <row r="470" spans="1:68" s="46" customFormat="1">
      <c r="A470" s="120">
        <f t="shared" si="108"/>
        <v>78</v>
      </c>
      <c r="B470" s="121" t="str">
        <f t="shared" ref="B470:BG476" si="112">IF(B373="-","-",ABS(B373-$BI373))</f>
        <v>-</v>
      </c>
      <c r="C470" s="121" t="str">
        <f t="shared" si="112"/>
        <v>-</v>
      </c>
      <c r="D470" s="121" t="str">
        <f t="shared" si="112"/>
        <v>-</v>
      </c>
      <c r="E470" s="121" t="str">
        <f t="shared" si="112"/>
        <v>-</v>
      </c>
      <c r="F470" s="121" t="str">
        <f t="shared" si="112"/>
        <v>-</v>
      </c>
      <c r="G470" s="121" t="str">
        <f t="shared" si="112"/>
        <v>-</v>
      </c>
      <c r="H470" s="121" t="str">
        <f t="shared" si="112"/>
        <v>-</v>
      </c>
      <c r="I470" s="121" t="str">
        <f t="shared" si="112"/>
        <v>-</v>
      </c>
      <c r="J470" s="121" t="str">
        <f t="shared" si="112"/>
        <v>-</v>
      </c>
      <c r="K470" s="121" t="str">
        <f t="shared" si="112"/>
        <v>-</v>
      </c>
      <c r="L470" s="121" t="str">
        <f t="shared" si="112"/>
        <v>-</v>
      </c>
      <c r="M470" s="121" t="str">
        <f t="shared" si="112"/>
        <v>-</v>
      </c>
      <c r="N470" s="121" t="str">
        <f t="shared" si="112"/>
        <v>-</v>
      </c>
      <c r="O470" s="121" t="str">
        <f t="shared" si="112"/>
        <v>-</v>
      </c>
      <c r="P470" s="121" t="str">
        <f t="shared" si="112"/>
        <v>-</v>
      </c>
      <c r="Q470" s="121" t="str">
        <f t="shared" si="112"/>
        <v>-</v>
      </c>
      <c r="R470" s="121" t="str">
        <f t="shared" si="112"/>
        <v>-</v>
      </c>
      <c r="S470" s="121" t="str">
        <f t="shared" si="112"/>
        <v>-</v>
      </c>
      <c r="T470" s="121" t="str">
        <f t="shared" si="112"/>
        <v>-</v>
      </c>
      <c r="U470" s="121" t="str">
        <f t="shared" si="112"/>
        <v>-</v>
      </c>
      <c r="V470" s="121" t="str">
        <f t="shared" si="112"/>
        <v>-</v>
      </c>
      <c r="W470" s="121" t="str">
        <f t="shared" si="112"/>
        <v>-</v>
      </c>
      <c r="X470" s="121" t="str">
        <f t="shared" si="112"/>
        <v>-</v>
      </c>
      <c r="Y470" s="121" t="str">
        <f t="shared" si="112"/>
        <v>-</v>
      </c>
      <c r="Z470" s="121" t="str">
        <f t="shared" si="112"/>
        <v>-</v>
      </c>
      <c r="AA470" s="121" t="str">
        <f t="shared" si="112"/>
        <v>-</v>
      </c>
      <c r="AB470" s="121" t="str">
        <f t="shared" si="112"/>
        <v>-</v>
      </c>
      <c r="AC470" s="121" t="str">
        <f t="shared" si="112"/>
        <v>-</v>
      </c>
      <c r="AD470" s="121" t="str">
        <f t="shared" si="112"/>
        <v>-</v>
      </c>
      <c r="AE470" s="121" t="str">
        <f t="shared" si="112"/>
        <v>-</v>
      </c>
      <c r="AF470" s="121" t="str">
        <f t="shared" si="104"/>
        <v>-</v>
      </c>
      <c r="AG470" s="121" t="str">
        <f t="shared" si="104"/>
        <v>-</v>
      </c>
      <c r="AH470" s="121" t="str">
        <f t="shared" si="104"/>
        <v>-</v>
      </c>
      <c r="AI470" s="121" t="str">
        <f t="shared" si="104"/>
        <v>-</v>
      </c>
      <c r="AJ470" s="121" t="str">
        <f t="shared" si="104"/>
        <v>-</v>
      </c>
      <c r="AK470" s="121" t="str">
        <f t="shared" si="104"/>
        <v>-</v>
      </c>
      <c r="AL470" s="121" t="str">
        <f t="shared" si="104"/>
        <v>-</v>
      </c>
      <c r="AM470" s="121" t="str">
        <f t="shared" si="104"/>
        <v>-</v>
      </c>
      <c r="AN470" s="121" t="str">
        <f t="shared" si="104"/>
        <v>-</v>
      </c>
      <c r="AO470" s="121" t="str">
        <f t="shared" si="112"/>
        <v>-</v>
      </c>
      <c r="AP470" s="121" t="str">
        <f t="shared" si="105"/>
        <v>-</v>
      </c>
      <c r="AQ470" s="121" t="str">
        <f t="shared" si="105"/>
        <v>-</v>
      </c>
      <c r="AR470" s="121" t="str">
        <f t="shared" si="105"/>
        <v>-</v>
      </c>
      <c r="AS470" s="121" t="str">
        <f t="shared" si="105"/>
        <v>-</v>
      </c>
      <c r="AT470" s="121" t="str">
        <f t="shared" si="105"/>
        <v>-</v>
      </c>
      <c r="AU470" s="121" t="str">
        <f t="shared" si="105"/>
        <v>-</v>
      </c>
      <c r="AV470" s="121" t="str">
        <f t="shared" si="105"/>
        <v>-</v>
      </c>
      <c r="AW470" s="121" t="str">
        <f t="shared" si="105"/>
        <v>-</v>
      </c>
      <c r="AX470" s="121" t="str">
        <f t="shared" si="105"/>
        <v>-</v>
      </c>
      <c r="AY470" s="121" t="str">
        <f t="shared" si="112"/>
        <v>-</v>
      </c>
      <c r="AZ470" s="121" t="str">
        <f t="shared" si="112"/>
        <v>-</v>
      </c>
      <c r="BA470" s="121" t="str">
        <f t="shared" si="112"/>
        <v>-</v>
      </c>
      <c r="BB470" s="121" t="str">
        <f t="shared" si="112"/>
        <v>-</v>
      </c>
      <c r="BC470" s="121" t="str">
        <f t="shared" si="112"/>
        <v>-</v>
      </c>
      <c r="BD470" s="121" t="str">
        <f t="shared" si="112"/>
        <v>-</v>
      </c>
      <c r="BE470" s="121" t="str">
        <f t="shared" si="112"/>
        <v>-</v>
      </c>
      <c r="BF470" s="121" t="str">
        <f t="shared" si="112"/>
        <v>-</v>
      </c>
      <c r="BG470" s="121" t="str">
        <f t="shared" si="112"/>
        <v>-</v>
      </c>
      <c r="BH470" s="122"/>
      <c r="BI470" s="119"/>
      <c r="BM470" s="381"/>
      <c r="BP470" s="225"/>
    </row>
    <row r="471" spans="1:68" s="46" customFormat="1">
      <c r="A471" s="120">
        <f t="shared" si="108"/>
        <v>79</v>
      </c>
      <c r="B471" s="121" t="str">
        <f t="shared" si="112"/>
        <v>-</v>
      </c>
      <c r="C471" s="121" t="str">
        <f t="shared" si="112"/>
        <v>-</v>
      </c>
      <c r="D471" s="121" t="str">
        <f t="shared" si="112"/>
        <v>-</v>
      </c>
      <c r="E471" s="121" t="str">
        <f t="shared" si="112"/>
        <v>-</v>
      </c>
      <c r="F471" s="121" t="str">
        <f t="shared" si="112"/>
        <v>-</v>
      </c>
      <c r="G471" s="121" t="str">
        <f t="shared" si="112"/>
        <v>-</v>
      </c>
      <c r="H471" s="121" t="str">
        <f t="shared" si="112"/>
        <v>-</v>
      </c>
      <c r="I471" s="121" t="str">
        <f t="shared" si="112"/>
        <v>-</v>
      </c>
      <c r="J471" s="121" t="str">
        <f t="shared" si="112"/>
        <v>-</v>
      </c>
      <c r="K471" s="121" t="str">
        <f t="shared" si="112"/>
        <v>-</v>
      </c>
      <c r="L471" s="121" t="str">
        <f t="shared" si="112"/>
        <v>-</v>
      </c>
      <c r="M471" s="121" t="str">
        <f t="shared" si="112"/>
        <v>-</v>
      </c>
      <c r="N471" s="121" t="str">
        <f t="shared" si="112"/>
        <v>-</v>
      </c>
      <c r="O471" s="121" t="str">
        <f t="shared" si="112"/>
        <v>-</v>
      </c>
      <c r="P471" s="121" t="str">
        <f t="shared" si="112"/>
        <v>-</v>
      </c>
      <c r="Q471" s="121" t="str">
        <f t="shared" si="112"/>
        <v>-</v>
      </c>
      <c r="R471" s="121" t="str">
        <f t="shared" si="112"/>
        <v>-</v>
      </c>
      <c r="S471" s="121" t="str">
        <f t="shared" si="112"/>
        <v>-</v>
      </c>
      <c r="T471" s="121" t="str">
        <f t="shared" si="112"/>
        <v>-</v>
      </c>
      <c r="U471" s="121" t="str">
        <f t="shared" si="112"/>
        <v>-</v>
      </c>
      <c r="V471" s="121" t="str">
        <f t="shared" si="112"/>
        <v>-</v>
      </c>
      <c r="W471" s="121" t="str">
        <f t="shared" si="112"/>
        <v>-</v>
      </c>
      <c r="X471" s="121" t="str">
        <f t="shared" si="112"/>
        <v>-</v>
      </c>
      <c r="Y471" s="121" t="str">
        <f t="shared" si="112"/>
        <v>-</v>
      </c>
      <c r="Z471" s="121" t="str">
        <f t="shared" si="112"/>
        <v>-</v>
      </c>
      <c r="AA471" s="121" t="str">
        <f t="shared" si="112"/>
        <v>-</v>
      </c>
      <c r="AB471" s="121" t="str">
        <f t="shared" si="112"/>
        <v>-</v>
      </c>
      <c r="AC471" s="121" t="str">
        <f t="shared" si="112"/>
        <v>-</v>
      </c>
      <c r="AD471" s="121" t="str">
        <f t="shared" si="112"/>
        <v>-</v>
      </c>
      <c r="AE471" s="121" t="str">
        <f t="shared" si="112"/>
        <v>-</v>
      </c>
      <c r="AF471" s="121" t="str">
        <f t="shared" si="104"/>
        <v>-</v>
      </c>
      <c r="AG471" s="121" t="str">
        <f t="shared" si="104"/>
        <v>-</v>
      </c>
      <c r="AH471" s="121" t="str">
        <f t="shared" si="104"/>
        <v>-</v>
      </c>
      <c r="AI471" s="121" t="str">
        <f t="shared" si="104"/>
        <v>-</v>
      </c>
      <c r="AJ471" s="121" t="str">
        <f t="shared" si="104"/>
        <v>-</v>
      </c>
      <c r="AK471" s="121" t="str">
        <f t="shared" si="104"/>
        <v>-</v>
      </c>
      <c r="AL471" s="121" t="str">
        <f t="shared" si="104"/>
        <v>-</v>
      </c>
      <c r="AM471" s="121" t="str">
        <f t="shared" si="104"/>
        <v>-</v>
      </c>
      <c r="AN471" s="121" t="str">
        <f t="shared" si="104"/>
        <v>-</v>
      </c>
      <c r="AO471" s="121" t="str">
        <f t="shared" si="112"/>
        <v>-</v>
      </c>
      <c r="AP471" s="121" t="str">
        <f t="shared" si="105"/>
        <v>-</v>
      </c>
      <c r="AQ471" s="121" t="str">
        <f t="shared" si="105"/>
        <v>-</v>
      </c>
      <c r="AR471" s="121" t="str">
        <f t="shared" si="105"/>
        <v>-</v>
      </c>
      <c r="AS471" s="121" t="str">
        <f t="shared" si="105"/>
        <v>-</v>
      </c>
      <c r="AT471" s="121" t="str">
        <f t="shared" si="105"/>
        <v>-</v>
      </c>
      <c r="AU471" s="121" t="str">
        <f t="shared" si="105"/>
        <v>-</v>
      </c>
      <c r="AV471" s="121" t="str">
        <f t="shared" si="105"/>
        <v>-</v>
      </c>
      <c r="AW471" s="121" t="str">
        <f t="shared" si="105"/>
        <v>-</v>
      </c>
      <c r="AX471" s="121" t="str">
        <f t="shared" si="105"/>
        <v>-</v>
      </c>
      <c r="AY471" s="121" t="str">
        <f t="shared" si="112"/>
        <v>-</v>
      </c>
      <c r="AZ471" s="121" t="str">
        <f t="shared" si="112"/>
        <v>-</v>
      </c>
      <c r="BA471" s="121" t="str">
        <f t="shared" si="112"/>
        <v>-</v>
      </c>
      <c r="BB471" s="121" t="str">
        <f t="shared" si="112"/>
        <v>-</v>
      </c>
      <c r="BC471" s="121" t="str">
        <f t="shared" si="112"/>
        <v>-</v>
      </c>
      <c r="BD471" s="121" t="str">
        <f t="shared" si="112"/>
        <v>-</v>
      </c>
      <c r="BE471" s="121" t="str">
        <f t="shared" si="112"/>
        <v>-</v>
      </c>
      <c r="BF471" s="121" t="str">
        <f t="shared" si="112"/>
        <v>-</v>
      </c>
      <c r="BG471" s="121" t="str">
        <f t="shared" si="112"/>
        <v>-</v>
      </c>
      <c r="BH471" s="122"/>
      <c r="BI471" s="119"/>
      <c r="BM471" s="381"/>
      <c r="BP471" s="225"/>
    </row>
    <row r="472" spans="1:68" s="46" customFormat="1">
      <c r="A472" s="120">
        <f t="shared" si="108"/>
        <v>80</v>
      </c>
      <c r="B472" s="121" t="str">
        <f t="shared" si="112"/>
        <v>-</v>
      </c>
      <c r="C472" s="121" t="str">
        <f t="shared" si="112"/>
        <v>-</v>
      </c>
      <c r="D472" s="121" t="str">
        <f t="shared" si="112"/>
        <v>-</v>
      </c>
      <c r="E472" s="121" t="str">
        <f t="shared" si="112"/>
        <v>-</v>
      </c>
      <c r="F472" s="121" t="str">
        <f t="shared" si="112"/>
        <v>-</v>
      </c>
      <c r="G472" s="121" t="str">
        <f t="shared" si="112"/>
        <v>-</v>
      </c>
      <c r="H472" s="121" t="str">
        <f t="shared" si="112"/>
        <v>-</v>
      </c>
      <c r="I472" s="121" t="str">
        <f t="shared" si="112"/>
        <v>-</v>
      </c>
      <c r="J472" s="121" t="str">
        <f t="shared" si="112"/>
        <v>-</v>
      </c>
      <c r="K472" s="121" t="str">
        <f t="shared" si="112"/>
        <v>-</v>
      </c>
      <c r="L472" s="121" t="str">
        <f t="shared" si="112"/>
        <v>-</v>
      </c>
      <c r="M472" s="121" t="str">
        <f t="shared" si="112"/>
        <v>-</v>
      </c>
      <c r="N472" s="121" t="str">
        <f t="shared" si="112"/>
        <v>-</v>
      </c>
      <c r="O472" s="121" t="str">
        <f t="shared" si="112"/>
        <v>-</v>
      </c>
      <c r="P472" s="121" t="str">
        <f t="shared" si="112"/>
        <v>-</v>
      </c>
      <c r="Q472" s="121" t="str">
        <f t="shared" si="112"/>
        <v>-</v>
      </c>
      <c r="R472" s="121" t="str">
        <f t="shared" si="112"/>
        <v>-</v>
      </c>
      <c r="S472" s="121" t="str">
        <f t="shared" si="112"/>
        <v>-</v>
      </c>
      <c r="T472" s="121" t="str">
        <f t="shared" si="112"/>
        <v>-</v>
      </c>
      <c r="U472" s="121" t="str">
        <f t="shared" si="112"/>
        <v>-</v>
      </c>
      <c r="V472" s="121" t="str">
        <f t="shared" si="112"/>
        <v>-</v>
      </c>
      <c r="W472" s="121" t="str">
        <f t="shared" si="112"/>
        <v>-</v>
      </c>
      <c r="X472" s="121" t="str">
        <f t="shared" si="112"/>
        <v>-</v>
      </c>
      <c r="Y472" s="121" t="str">
        <f t="shared" si="112"/>
        <v>-</v>
      </c>
      <c r="Z472" s="121" t="str">
        <f t="shared" si="112"/>
        <v>-</v>
      </c>
      <c r="AA472" s="121" t="str">
        <f t="shared" si="112"/>
        <v>-</v>
      </c>
      <c r="AB472" s="121" t="str">
        <f t="shared" si="112"/>
        <v>-</v>
      </c>
      <c r="AC472" s="121" t="str">
        <f t="shared" si="112"/>
        <v>-</v>
      </c>
      <c r="AD472" s="121" t="str">
        <f t="shared" si="112"/>
        <v>-</v>
      </c>
      <c r="AE472" s="121" t="str">
        <f t="shared" si="112"/>
        <v>-</v>
      </c>
      <c r="AF472" s="121" t="str">
        <f t="shared" si="104"/>
        <v>-</v>
      </c>
      <c r="AG472" s="121" t="str">
        <f t="shared" si="104"/>
        <v>-</v>
      </c>
      <c r="AH472" s="121" t="str">
        <f t="shared" si="104"/>
        <v>-</v>
      </c>
      <c r="AI472" s="121" t="str">
        <f t="shared" si="104"/>
        <v>-</v>
      </c>
      <c r="AJ472" s="121" t="str">
        <f t="shared" si="104"/>
        <v>-</v>
      </c>
      <c r="AK472" s="121" t="str">
        <f t="shared" si="104"/>
        <v>-</v>
      </c>
      <c r="AL472" s="121" t="str">
        <f t="shared" si="104"/>
        <v>-</v>
      </c>
      <c r="AM472" s="121" t="str">
        <f t="shared" si="104"/>
        <v>-</v>
      </c>
      <c r="AN472" s="121" t="str">
        <f t="shared" si="104"/>
        <v>-</v>
      </c>
      <c r="AO472" s="121" t="str">
        <f t="shared" si="112"/>
        <v>-</v>
      </c>
      <c r="AP472" s="121" t="str">
        <f t="shared" si="105"/>
        <v>-</v>
      </c>
      <c r="AQ472" s="121" t="str">
        <f t="shared" si="105"/>
        <v>-</v>
      </c>
      <c r="AR472" s="121" t="str">
        <f t="shared" si="105"/>
        <v>-</v>
      </c>
      <c r="AS472" s="121" t="str">
        <f t="shared" si="105"/>
        <v>-</v>
      </c>
      <c r="AT472" s="121" t="str">
        <f t="shared" si="105"/>
        <v>-</v>
      </c>
      <c r="AU472" s="121" t="str">
        <f t="shared" si="105"/>
        <v>-</v>
      </c>
      <c r="AV472" s="121" t="str">
        <f t="shared" si="105"/>
        <v>-</v>
      </c>
      <c r="AW472" s="121" t="str">
        <f t="shared" si="105"/>
        <v>-</v>
      </c>
      <c r="AX472" s="121" t="str">
        <f t="shared" si="105"/>
        <v>-</v>
      </c>
      <c r="AY472" s="121" t="str">
        <f t="shared" si="112"/>
        <v>-</v>
      </c>
      <c r="AZ472" s="121" t="str">
        <f t="shared" si="112"/>
        <v>-</v>
      </c>
      <c r="BA472" s="121" t="str">
        <f t="shared" si="112"/>
        <v>-</v>
      </c>
      <c r="BB472" s="121" t="str">
        <f t="shared" si="112"/>
        <v>-</v>
      </c>
      <c r="BC472" s="121" t="str">
        <f t="shared" si="112"/>
        <v>-</v>
      </c>
      <c r="BD472" s="121" t="str">
        <f t="shared" si="112"/>
        <v>-</v>
      </c>
      <c r="BE472" s="121" t="str">
        <f t="shared" si="112"/>
        <v>-</v>
      </c>
      <c r="BF472" s="121" t="str">
        <f t="shared" si="112"/>
        <v>-</v>
      </c>
      <c r="BG472" s="121" t="str">
        <f t="shared" si="112"/>
        <v>-</v>
      </c>
      <c r="BH472" s="122"/>
      <c r="BI472" s="119"/>
      <c r="BM472" s="381"/>
      <c r="BP472" s="225"/>
    </row>
    <row r="473" spans="1:68" s="46" customFormat="1">
      <c r="A473" s="120">
        <f t="shared" si="108"/>
        <v>81</v>
      </c>
      <c r="B473" s="121" t="str">
        <f t="shared" si="112"/>
        <v>-</v>
      </c>
      <c r="C473" s="121" t="str">
        <f t="shared" si="112"/>
        <v>-</v>
      </c>
      <c r="D473" s="121" t="str">
        <f t="shared" si="112"/>
        <v>-</v>
      </c>
      <c r="E473" s="121" t="str">
        <f t="shared" si="112"/>
        <v>-</v>
      </c>
      <c r="F473" s="121" t="str">
        <f t="shared" si="112"/>
        <v>-</v>
      </c>
      <c r="G473" s="121" t="str">
        <f t="shared" si="112"/>
        <v>-</v>
      </c>
      <c r="H473" s="121" t="str">
        <f t="shared" si="112"/>
        <v>-</v>
      </c>
      <c r="I473" s="121" t="str">
        <f t="shared" si="112"/>
        <v>-</v>
      </c>
      <c r="J473" s="121" t="str">
        <f t="shared" si="112"/>
        <v>-</v>
      </c>
      <c r="K473" s="121" t="str">
        <f t="shared" si="112"/>
        <v>-</v>
      </c>
      <c r="L473" s="121" t="str">
        <f t="shared" si="112"/>
        <v>-</v>
      </c>
      <c r="M473" s="121" t="str">
        <f t="shared" si="112"/>
        <v>-</v>
      </c>
      <c r="N473" s="121" t="str">
        <f t="shared" si="112"/>
        <v>-</v>
      </c>
      <c r="O473" s="121" t="str">
        <f t="shared" si="112"/>
        <v>-</v>
      </c>
      <c r="P473" s="121" t="str">
        <f t="shared" si="112"/>
        <v>-</v>
      </c>
      <c r="Q473" s="121" t="str">
        <f t="shared" si="112"/>
        <v>-</v>
      </c>
      <c r="R473" s="121" t="str">
        <f t="shared" si="112"/>
        <v>-</v>
      </c>
      <c r="S473" s="121" t="str">
        <f t="shared" si="112"/>
        <v>-</v>
      </c>
      <c r="T473" s="121" t="str">
        <f t="shared" si="112"/>
        <v>-</v>
      </c>
      <c r="U473" s="121" t="str">
        <f t="shared" si="112"/>
        <v>-</v>
      </c>
      <c r="V473" s="121" t="str">
        <f t="shared" si="112"/>
        <v>-</v>
      </c>
      <c r="W473" s="121" t="str">
        <f t="shared" si="112"/>
        <v>-</v>
      </c>
      <c r="X473" s="121" t="str">
        <f t="shared" si="112"/>
        <v>-</v>
      </c>
      <c r="Y473" s="121" t="str">
        <f t="shared" si="112"/>
        <v>-</v>
      </c>
      <c r="Z473" s="121" t="str">
        <f t="shared" si="112"/>
        <v>-</v>
      </c>
      <c r="AA473" s="121" t="str">
        <f t="shared" si="112"/>
        <v>-</v>
      </c>
      <c r="AB473" s="121" t="str">
        <f t="shared" si="112"/>
        <v>-</v>
      </c>
      <c r="AC473" s="121" t="str">
        <f t="shared" si="112"/>
        <v>-</v>
      </c>
      <c r="AD473" s="121" t="str">
        <f t="shared" si="112"/>
        <v>-</v>
      </c>
      <c r="AE473" s="121" t="str">
        <f t="shared" si="112"/>
        <v>-</v>
      </c>
      <c r="AF473" s="121" t="str">
        <f t="shared" si="104"/>
        <v>-</v>
      </c>
      <c r="AG473" s="121" t="str">
        <f t="shared" si="104"/>
        <v>-</v>
      </c>
      <c r="AH473" s="121" t="str">
        <f t="shared" si="104"/>
        <v>-</v>
      </c>
      <c r="AI473" s="121" t="str">
        <f t="shared" si="104"/>
        <v>-</v>
      </c>
      <c r="AJ473" s="121" t="str">
        <f t="shared" si="104"/>
        <v>-</v>
      </c>
      <c r="AK473" s="121" t="str">
        <f t="shared" si="104"/>
        <v>-</v>
      </c>
      <c r="AL473" s="121" t="str">
        <f t="shared" si="104"/>
        <v>-</v>
      </c>
      <c r="AM473" s="121" t="str">
        <f t="shared" si="104"/>
        <v>-</v>
      </c>
      <c r="AN473" s="121" t="str">
        <f t="shared" si="104"/>
        <v>-</v>
      </c>
      <c r="AO473" s="121" t="str">
        <f t="shared" si="112"/>
        <v>-</v>
      </c>
      <c r="AP473" s="121" t="str">
        <f t="shared" si="105"/>
        <v>-</v>
      </c>
      <c r="AQ473" s="121" t="str">
        <f t="shared" si="105"/>
        <v>-</v>
      </c>
      <c r="AR473" s="121" t="str">
        <f t="shared" si="105"/>
        <v>-</v>
      </c>
      <c r="AS473" s="121" t="str">
        <f t="shared" si="105"/>
        <v>-</v>
      </c>
      <c r="AT473" s="121" t="str">
        <f t="shared" si="105"/>
        <v>-</v>
      </c>
      <c r="AU473" s="121" t="str">
        <f t="shared" si="105"/>
        <v>-</v>
      </c>
      <c r="AV473" s="121" t="str">
        <f t="shared" si="105"/>
        <v>-</v>
      </c>
      <c r="AW473" s="121" t="str">
        <f t="shared" si="105"/>
        <v>-</v>
      </c>
      <c r="AX473" s="121" t="str">
        <f t="shared" si="105"/>
        <v>-</v>
      </c>
      <c r="AY473" s="121" t="str">
        <f t="shared" si="112"/>
        <v>-</v>
      </c>
      <c r="AZ473" s="121" t="str">
        <f t="shared" si="112"/>
        <v>-</v>
      </c>
      <c r="BA473" s="121" t="str">
        <f t="shared" si="112"/>
        <v>-</v>
      </c>
      <c r="BB473" s="121" t="str">
        <f t="shared" si="112"/>
        <v>-</v>
      </c>
      <c r="BC473" s="121" t="str">
        <f t="shared" si="112"/>
        <v>-</v>
      </c>
      <c r="BD473" s="121" t="str">
        <f t="shared" si="112"/>
        <v>-</v>
      </c>
      <c r="BE473" s="121" t="str">
        <f t="shared" si="112"/>
        <v>-</v>
      </c>
      <c r="BF473" s="121" t="str">
        <f t="shared" si="112"/>
        <v>-</v>
      </c>
      <c r="BG473" s="121" t="str">
        <f t="shared" si="112"/>
        <v>-</v>
      </c>
      <c r="BH473" s="122"/>
      <c r="BI473" s="119"/>
      <c r="BM473" s="381"/>
      <c r="BP473" s="225"/>
    </row>
    <row r="474" spans="1:68" s="46" customFormat="1">
      <c r="A474" s="120">
        <f t="shared" si="108"/>
        <v>82</v>
      </c>
      <c r="B474" s="121" t="str">
        <f t="shared" si="112"/>
        <v>-</v>
      </c>
      <c r="C474" s="121" t="str">
        <f t="shared" si="112"/>
        <v>-</v>
      </c>
      <c r="D474" s="121" t="str">
        <f t="shared" si="112"/>
        <v>-</v>
      </c>
      <c r="E474" s="121" t="str">
        <f t="shared" si="112"/>
        <v>-</v>
      </c>
      <c r="F474" s="121" t="str">
        <f t="shared" si="112"/>
        <v>-</v>
      </c>
      <c r="G474" s="121" t="str">
        <f t="shared" si="112"/>
        <v>-</v>
      </c>
      <c r="H474" s="121" t="str">
        <f t="shared" si="112"/>
        <v>-</v>
      </c>
      <c r="I474" s="121" t="str">
        <f t="shared" si="112"/>
        <v>-</v>
      </c>
      <c r="J474" s="121" t="str">
        <f t="shared" si="112"/>
        <v>-</v>
      </c>
      <c r="K474" s="121" t="str">
        <f t="shared" si="112"/>
        <v>-</v>
      </c>
      <c r="L474" s="121" t="str">
        <f t="shared" si="112"/>
        <v>-</v>
      </c>
      <c r="M474" s="121" t="str">
        <f t="shared" si="112"/>
        <v>-</v>
      </c>
      <c r="N474" s="121" t="str">
        <f t="shared" si="112"/>
        <v>-</v>
      </c>
      <c r="O474" s="121" t="str">
        <f t="shared" si="112"/>
        <v>-</v>
      </c>
      <c r="P474" s="121" t="str">
        <f t="shared" si="112"/>
        <v>-</v>
      </c>
      <c r="Q474" s="121" t="str">
        <f t="shared" si="112"/>
        <v>-</v>
      </c>
      <c r="R474" s="121" t="str">
        <f t="shared" si="112"/>
        <v>-</v>
      </c>
      <c r="S474" s="121" t="str">
        <f t="shared" si="112"/>
        <v>-</v>
      </c>
      <c r="T474" s="121" t="str">
        <f t="shared" si="112"/>
        <v>-</v>
      </c>
      <c r="U474" s="121" t="str">
        <f t="shared" si="112"/>
        <v>-</v>
      </c>
      <c r="V474" s="121" t="str">
        <f t="shared" si="112"/>
        <v>-</v>
      </c>
      <c r="W474" s="121" t="str">
        <f t="shared" si="112"/>
        <v>-</v>
      </c>
      <c r="X474" s="121" t="str">
        <f t="shared" si="112"/>
        <v>-</v>
      </c>
      <c r="Y474" s="121" t="str">
        <f t="shared" si="112"/>
        <v>-</v>
      </c>
      <c r="Z474" s="121" t="str">
        <f t="shared" si="112"/>
        <v>-</v>
      </c>
      <c r="AA474" s="121" t="str">
        <f t="shared" si="112"/>
        <v>-</v>
      </c>
      <c r="AB474" s="121" t="str">
        <f t="shared" si="112"/>
        <v>-</v>
      </c>
      <c r="AC474" s="121" t="str">
        <f t="shared" si="112"/>
        <v>-</v>
      </c>
      <c r="AD474" s="121" t="str">
        <f t="shared" si="112"/>
        <v>-</v>
      </c>
      <c r="AE474" s="121" t="str">
        <f t="shared" si="112"/>
        <v>-</v>
      </c>
      <c r="AF474" s="121" t="str">
        <f t="shared" si="104"/>
        <v>-</v>
      </c>
      <c r="AG474" s="121" t="str">
        <f t="shared" si="104"/>
        <v>-</v>
      </c>
      <c r="AH474" s="121" t="str">
        <f t="shared" si="104"/>
        <v>-</v>
      </c>
      <c r="AI474" s="121" t="str">
        <f t="shared" si="104"/>
        <v>-</v>
      </c>
      <c r="AJ474" s="121" t="str">
        <f t="shared" si="104"/>
        <v>-</v>
      </c>
      <c r="AK474" s="121" t="str">
        <f t="shared" si="104"/>
        <v>-</v>
      </c>
      <c r="AL474" s="121" t="str">
        <f t="shared" si="104"/>
        <v>-</v>
      </c>
      <c r="AM474" s="121" t="str">
        <f t="shared" si="104"/>
        <v>-</v>
      </c>
      <c r="AN474" s="121" t="str">
        <f t="shared" si="104"/>
        <v>-</v>
      </c>
      <c r="AO474" s="121" t="str">
        <f t="shared" si="112"/>
        <v>-</v>
      </c>
      <c r="AP474" s="121" t="str">
        <f t="shared" si="105"/>
        <v>-</v>
      </c>
      <c r="AQ474" s="121" t="str">
        <f t="shared" si="105"/>
        <v>-</v>
      </c>
      <c r="AR474" s="121" t="str">
        <f t="shared" si="105"/>
        <v>-</v>
      </c>
      <c r="AS474" s="121" t="str">
        <f t="shared" si="105"/>
        <v>-</v>
      </c>
      <c r="AT474" s="121" t="str">
        <f t="shared" si="105"/>
        <v>-</v>
      </c>
      <c r="AU474" s="121" t="str">
        <f t="shared" si="105"/>
        <v>-</v>
      </c>
      <c r="AV474" s="121" t="str">
        <f t="shared" si="105"/>
        <v>-</v>
      </c>
      <c r="AW474" s="121" t="str">
        <f t="shared" si="105"/>
        <v>-</v>
      </c>
      <c r="AX474" s="121" t="str">
        <f t="shared" si="105"/>
        <v>-</v>
      </c>
      <c r="AY474" s="121" t="str">
        <f t="shared" si="112"/>
        <v>-</v>
      </c>
      <c r="AZ474" s="121" t="str">
        <f t="shared" si="112"/>
        <v>-</v>
      </c>
      <c r="BA474" s="121" t="str">
        <f t="shared" si="112"/>
        <v>-</v>
      </c>
      <c r="BB474" s="121" t="str">
        <f t="shared" si="112"/>
        <v>-</v>
      </c>
      <c r="BC474" s="121" t="str">
        <f t="shared" si="112"/>
        <v>-</v>
      </c>
      <c r="BD474" s="121" t="str">
        <f t="shared" si="112"/>
        <v>-</v>
      </c>
      <c r="BE474" s="121" t="str">
        <f t="shared" si="112"/>
        <v>-</v>
      </c>
      <c r="BF474" s="121" t="str">
        <f t="shared" si="112"/>
        <v>-</v>
      </c>
      <c r="BG474" s="121" t="str">
        <f t="shared" si="112"/>
        <v>-</v>
      </c>
      <c r="BH474" s="122"/>
      <c r="BI474" s="119"/>
      <c r="BM474" s="381"/>
      <c r="BP474" s="225"/>
    </row>
    <row r="475" spans="1:68" s="46" customFormat="1">
      <c r="A475" s="120">
        <f t="shared" si="108"/>
        <v>83</v>
      </c>
      <c r="B475" s="121" t="str">
        <f t="shared" si="112"/>
        <v>-</v>
      </c>
      <c r="C475" s="121" t="str">
        <f t="shared" si="112"/>
        <v>-</v>
      </c>
      <c r="D475" s="121" t="str">
        <f t="shared" si="112"/>
        <v>-</v>
      </c>
      <c r="E475" s="121" t="str">
        <f t="shared" si="112"/>
        <v>-</v>
      </c>
      <c r="F475" s="121" t="str">
        <f t="shared" si="112"/>
        <v>-</v>
      </c>
      <c r="G475" s="121" t="str">
        <f t="shared" si="112"/>
        <v>-</v>
      </c>
      <c r="H475" s="121" t="str">
        <f t="shared" si="112"/>
        <v>-</v>
      </c>
      <c r="I475" s="121" t="str">
        <f t="shared" si="112"/>
        <v>-</v>
      </c>
      <c r="J475" s="121" t="str">
        <f t="shared" si="112"/>
        <v>-</v>
      </c>
      <c r="K475" s="121" t="str">
        <f t="shared" si="112"/>
        <v>-</v>
      </c>
      <c r="L475" s="121" t="str">
        <f t="shared" si="112"/>
        <v>-</v>
      </c>
      <c r="M475" s="121" t="str">
        <f t="shared" si="112"/>
        <v>-</v>
      </c>
      <c r="N475" s="121" t="str">
        <f t="shared" si="112"/>
        <v>-</v>
      </c>
      <c r="O475" s="121" t="str">
        <f t="shared" si="112"/>
        <v>-</v>
      </c>
      <c r="P475" s="121" t="str">
        <f t="shared" si="112"/>
        <v>-</v>
      </c>
      <c r="Q475" s="121" t="str">
        <f t="shared" si="112"/>
        <v>-</v>
      </c>
      <c r="R475" s="121" t="str">
        <f t="shared" si="112"/>
        <v>-</v>
      </c>
      <c r="S475" s="121" t="str">
        <f t="shared" si="112"/>
        <v>-</v>
      </c>
      <c r="T475" s="121" t="str">
        <f t="shared" si="112"/>
        <v>-</v>
      </c>
      <c r="U475" s="121" t="str">
        <f t="shared" si="112"/>
        <v>-</v>
      </c>
      <c r="V475" s="121" t="str">
        <f t="shared" si="112"/>
        <v>-</v>
      </c>
      <c r="W475" s="121" t="str">
        <f t="shared" si="112"/>
        <v>-</v>
      </c>
      <c r="X475" s="121" t="str">
        <f t="shared" si="112"/>
        <v>-</v>
      </c>
      <c r="Y475" s="121" t="str">
        <f t="shared" si="112"/>
        <v>-</v>
      </c>
      <c r="Z475" s="121" t="str">
        <f t="shared" si="112"/>
        <v>-</v>
      </c>
      <c r="AA475" s="121" t="str">
        <f t="shared" si="112"/>
        <v>-</v>
      </c>
      <c r="AB475" s="121" t="str">
        <f t="shared" si="112"/>
        <v>-</v>
      </c>
      <c r="AC475" s="121" t="str">
        <f t="shared" si="112"/>
        <v>-</v>
      </c>
      <c r="AD475" s="121" t="str">
        <f t="shared" si="112"/>
        <v>-</v>
      </c>
      <c r="AE475" s="121" t="str">
        <f t="shared" si="112"/>
        <v>-</v>
      </c>
      <c r="AF475" s="121" t="str">
        <f t="shared" si="104"/>
        <v>-</v>
      </c>
      <c r="AG475" s="121" t="str">
        <f t="shared" si="104"/>
        <v>-</v>
      </c>
      <c r="AH475" s="121" t="str">
        <f t="shared" si="104"/>
        <v>-</v>
      </c>
      <c r="AI475" s="121" t="str">
        <f t="shared" si="104"/>
        <v>-</v>
      </c>
      <c r="AJ475" s="121" t="str">
        <f t="shared" si="104"/>
        <v>-</v>
      </c>
      <c r="AK475" s="121" t="str">
        <f t="shared" si="104"/>
        <v>-</v>
      </c>
      <c r="AL475" s="121" t="str">
        <f t="shared" si="104"/>
        <v>-</v>
      </c>
      <c r="AM475" s="121" t="str">
        <f t="shared" si="104"/>
        <v>-</v>
      </c>
      <c r="AN475" s="121" t="str">
        <f t="shared" si="104"/>
        <v>-</v>
      </c>
      <c r="AO475" s="121" t="str">
        <f t="shared" si="112"/>
        <v>-</v>
      </c>
      <c r="AP475" s="121" t="str">
        <f t="shared" si="105"/>
        <v>-</v>
      </c>
      <c r="AQ475" s="121" t="str">
        <f t="shared" si="105"/>
        <v>-</v>
      </c>
      <c r="AR475" s="121" t="str">
        <f t="shared" si="105"/>
        <v>-</v>
      </c>
      <c r="AS475" s="121" t="str">
        <f t="shared" si="105"/>
        <v>-</v>
      </c>
      <c r="AT475" s="121" t="str">
        <f t="shared" si="105"/>
        <v>-</v>
      </c>
      <c r="AU475" s="121" t="str">
        <f t="shared" si="105"/>
        <v>-</v>
      </c>
      <c r="AV475" s="121" t="str">
        <f t="shared" si="105"/>
        <v>-</v>
      </c>
      <c r="AW475" s="121" t="str">
        <f t="shared" si="105"/>
        <v>-</v>
      </c>
      <c r="AX475" s="121" t="str">
        <f t="shared" si="105"/>
        <v>-</v>
      </c>
      <c r="AY475" s="121" t="str">
        <f t="shared" si="112"/>
        <v>-</v>
      </c>
      <c r="AZ475" s="121" t="str">
        <f t="shared" si="112"/>
        <v>-</v>
      </c>
      <c r="BA475" s="121" t="str">
        <f t="shared" si="112"/>
        <v>-</v>
      </c>
      <c r="BB475" s="121" t="str">
        <f t="shared" si="112"/>
        <v>-</v>
      </c>
      <c r="BC475" s="121" t="str">
        <f t="shared" si="112"/>
        <v>-</v>
      </c>
      <c r="BD475" s="121" t="str">
        <f t="shared" si="112"/>
        <v>-</v>
      </c>
      <c r="BE475" s="121" t="str">
        <f t="shared" si="112"/>
        <v>-</v>
      </c>
      <c r="BF475" s="121" t="str">
        <f t="shared" si="112"/>
        <v>-</v>
      </c>
      <c r="BG475" s="121" t="str">
        <f t="shared" si="112"/>
        <v>-</v>
      </c>
      <c r="BH475" s="122"/>
      <c r="BI475" s="119"/>
      <c r="BM475" s="381"/>
      <c r="BP475" s="225"/>
    </row>
    <row r="476" spans="1:68" s="46" customFormat="1">
      <c r="A476" s="120">
        <f t="shared" si="108"/>
        <v>84</v>
      </c>
      <c r="B476" s="121" t="str">
        <f t="shared" si="112"/>
        <v>-</v>
      </c>
      <c r="C476" s="121" t="str">
        <f t="shared" si="112"/>
        <v>-</v>
      </c>
      <c r="D476" s="121" t="str">
        <f t="shared" si="112"/>
        <v>-</v>
      </c>
      <c r="E476" s="121" t="str">
        <f t="shared" si="112"/>
        <v>-</v>
      </c>
      <c r="F476" s="121" t="str">
        <f t="shared" si="112"/>
        <v>-</v>
      </c>
      <c r="G476" s="121" t="str">
        <f t="shared" si="112"/>
        <v>-</v>
      </c>
      <c r="H476" s="121" t="str">
        <f t="shared" si="112"/>
        <v>-</v>
      </c>
      <c r="I476" s="121" t="str">
        <f t="shared" si="112"/>
        <v>-</v>
      </c>
      <c r="J476" s="121" t="str">
        <f t="shared" si="112"/>
        <v>-</v>
      </c>
      <c r="K476" s="121" t="str">
        <f t="shared" si="112"/>
        <v>-</v>
      </c>
      <c r="L476" s="121" t="str">
        <f t="shared" si="112"/>
        <v>-</v>
      </c>
      <c r="M476" s="121" t="str">
        <f t="shared" si="112"/>
        <v>-</v>
      </c>
      <c r="N476" s="121" t="str">
        <f t="shared" si="112"/>
        <v>-</v>
      </c>
      <c r="O476" s="121" t="str">
        <f t="shared" si="112"/>
        <v>-</v>
      </c>
      <c r="P476" s="121" t="str">
        <f t="shared" si="112"/>
        <v>-</v>
      </c>
      <c r="Q476" s="121" t="str">
        <f t="shared" ref="Q476:BG476" si="113">IF(Q379="-","-",ABS(Q379-$BI379))</f>
        <v>-</v>
      </c>
      <c r="R476" s="121" t="str">
        <f t="shared" si="113"/>
        <v>-</v>
      </c>
      <c r="S476" s="121" t="str">
        <f t="shared" si="113"/>
        <v>-</v>
      </c>
      <c r="T476" s="121" t="str">
        <f t="shared" si="113"/>
        <v>-</v>
      </c>
      <c r="U476" s="121" t="str">
        <f t="shared" si="113"/>
        <v>-</v>
      </c>
      <c r="V476" s="121" t="str">
        <f t="shared" si="113"/>
        <v>-</v>
      </c>
      <c r="W476" s="121" t="str">
        <f t="shared" si="113"/>
        <v>-</v>
      </c>
      <c r="X476" s="121" t="str">
        <f t="shared" si="113"/>
        <v>-</v>
      </c>
      <c r="Y476" s="121" t="str">
        <f t="shared" si="113"/>
        <v>-</v>
      </c>
      <c r="Z476" s="121" t="str">
        <f t="shared" si="113"/>
        <v>-</v>
      </c>
      <c r="AA476" s="121" t="str">
        <f t="shared" si="113"/>
        <v>-</v>
      </c>
      <c r="AB476" s="121" t="str">
        <f t="shared" si="113"/>
        <v>-</v>
      </c>
      <c r="AC476" s="121" t="str">
        <f t="shared" si="113"/>
        <v>-</v>
      </c>
      <c r="AD476" s="121" t="str">
        <f t="shared" si="113"/>
        <v>-</v>
      </c>
      <c r="AE476" s="121" t="str">
        <f t="shared" si="113"/>
        <v>-</v>
      </c>
      <c r="AF476" s="121" t="str">
        <f t="shared" si="104"/>
        <v>-</v>
      </c>
      <c r="AG476" s="121" t="str">
        <f t="shared" si="104"/>
        <v>-</v>
      </c>
      <c r="AH476" s="121" t="str">
        <f t="shared" si="104"/>
        <v>-</v>
      </c>
      <c r="AI476" s="121" t="str">
        <f t="shared" si="104"/>
        <v>-</v>
      </c>
      <c r="AJ476" s="121" t="str">
        <f t="shared" si="104"/>
        <v>-</v>
      </c>
      <c r="AK476" s="121" t="str">
        <f t="shared" si="104"/>
        <v>-</v>
      </c>
      <c r="AL476" s="121" t="str">
        <f t="shared" si="104"/>
        <v>-</v>
      </c>
      <c r="AM476" s="121" t="str">
        <f t="shared" si="104"/>
        <v>-</v>
      </c>
      <c r="AN476" s="121" t="str">
        <f t="shared" si="104"/>
        <v>-</v>
      </c>
      <c r="AO476" s="121" t="str">
        <f t="shared" si="113"/>
        <v>-</v>
      </c>
      <c r="AP476" s="121" t="str">
        <f t="shared" si="105"/>
        <v>-</v>
      </c>
      <c r="AQ476" s="121" t="str">
        <f t="shared" si="105"/>
        <v>-</v>
      </c>
      <c r="AR476" s="121" t="str">
        <f t="shared" si="105"/>
        <v>-</v>
      </c>
      <c r="AS476" s="121" t="str">
        <f t="shared" si="105"/>
        <v>-</v>
      </c>
      <c r="AT476" s="121" t="str">
        <f t="shared" si="105"/>
        <v>-</v>
      </c>
      <c r="AU476" s="121" t="str">
        <f t="shared" si="105"/>
        <v>-</v>
      </c>
      <c r="AV476" s="121" t="str">
        <f t="shared" si="105"/>
        <v>-</v>
      </c>
      <c r="AW476" s="121" t="str">
        <f t="shared" si="105"/>
        <v>-</v>
      </c>
      <c r="AX476" s="121" t="str">
        <f t="shared" si="105"/>
        <v>-</v>
      </c>
      <c r="AY476" s="121" t="str">
        <f t="shared" si="113"/>
        <v>-</v>
      </c>
      <c r="AZ476" s="121" t="str">
        <f t="shared" si="113"/>
        <v>-</v>
      </c>
      <c r="BA476" s="121" t="str">
        <f t="shared" si="113"/>
        <v>-</v>
      </c>
      <c r="BB476" s="121" t="str">
        <f t="shared" si="113"/>
        <v>-</v>
      </c>
      <c r="BC476" s="121" t="str">
        <f t="shared" si="113"/>
        <v>-</v>
      </c>
      <c r="BD476" s="121" t="str">
        <f t="shared" si="113"/>
        <v>-</v>
      </c>
      <c r="BE476" s="121" t="str">
        <f t="shared" si="113"/>
        <v>-</v>
      </c>
      <c r="BF476" s="121" t="str">
        <f t="shared" si="113"/>
        <v>-</v>
      </c>
      <c r="BG476" s="121" t="str">
        <f t="shared" si="113"/>
        <v>-</v>
      </c>
      <c r="BH476" s="122"/>
      <c r="BI476" s="119"/>
      <c r="BM476" s="381"/>
      <c r="BP476" s="225"/>
    </row>
    <row r="477" spans="1:68" s="46" customFormat="1">
      <c r="A477" s="120">
        <f t="shared" si="108"/>
        <v>85</v>
      </c>
      <c r="B477" s="121" t="str">
        <f t="shared" ref="B477:BG483" si="114">IF(B380="-","-",ABS(B380-$BI380))</f>
        <v>-</v>
      </c>
      <c r="C477" s="121" t="str">
        <f t="shared" si="114"/>
        <v>-</v>
      </c>
      <c r="D477" s="121" t="str">
        <f t="shared" si="114"/>
        <v>-</v>
      </c>
      <c r="E477" s="121" t="str">
        <f t="shared" si="114"/>
        <v>-</v>
      </c>
      <c r="F477" s="121" t="str">
        <f t="shared" si="114"/>
        <v>-</v>
      </c>
      <c r="G477" s="121" t="str">
        <f t="shared" si="114"/>
        <v>-</v>
      </c>
      <c r="H477" s="121" t="str">
        <f t="shared" si="114"/>
        <v>-</v>
      </c>
      <c r="I477" s="121" t="str">
        <f t="shared" si="114"/>
        <v>-</v>
      </c>
      <c r="J477" s="121" t="str">
        <f t="shared" si="114"/>
        <v>-</v>
      </c>
      <c r="K477" s="121" t="str">
        <f t="shared" si="114"/>
        <v>-</v>
      </c>
      <c r="L477" s="121" t="str">
        <f t="shared" si="114"/>
        <v>-</v>
      </c>
      <c r="M477" s="121" t="str">
        <f t="shared" si="114"/>
        <v>-</v>
      </c>
      <c r="N477" s="121" t="str">
        <f t="shared" si="114"/>
        <v>-</v>
      </c>
      <c r="O477" s="121" t="str">
        <f t="shared" si="114"/>
        <v>-</v>
      </c>
      <c r="P477" s="121" t="str">
        <f t="shared" si="114"/>
        <v>-</v>
      </c>
      <c r="Q477" s="121" t="str">
        <f t="shared" si="114"/>
        <v>-</v>
      </c>
      <c r="R477" s="121" t="str">
        <f t="shared" si="114"/>
        <v>-</v>
      </c>
      <c r="S477" s="121" t="str">
        <f t="shared" si="114"/>
        <v>-</v>
      </c>
      <c r="T477" s="121" t="str">
        <f t="shared" si="114"/>
        <v>-</v>
      </c>
      <c r="U477" s="121" t="str">
        <f t="shared" si="114"/>
        <v>-</v>
      </c>
      <c r="V477" s="121" t="str">
        <f t="shared" si="114"/>
        <v>-</v>
      </c>
      <c r="W477" s="121" t="str">
        <f t="shared" si="114"/>
        <v>-</v>
      </c>
      <c r="X477" s="121" t="str">
        <f t="shared" si="114"/>
        <v>-</v>
      </c>
      <c r="Y477" s="121" t="str">
        <f t="shared" si="114"/>
        <v>-</v>
      </c>
      <c r="Z477" s="121" t="str">
        <f t="shared" si="114"/>
        <v>-</v>
      </c>
      <c r="AA477" s="121" t="str">
        <f t="shared" si="114"/>
        <v>-</v>
      </c>
      <c r="AB477" s="121" t="str">
        <f t="shared" si="114"/>
        <v>-</v>
      </c>
      <c r="AC477" s="121" t="str">
        <f t="shared" si="114"/>
        <v>-</v>
      </c>
      <c r="AD477" s="121" t="str">
        <f t="shared" si="114"/>
        <v>-</v>
      </c>
      <c r="AE477" s="121" t="str">
        <f t="shared" si="114"/>
        <v>-</v>
      </c>
      <c r="AF477" s="121" t="str">
        <f t="shared" si="104"/>
        <v>-</v>
      </c>
      <c r="AG477" s="121" t="str">
        <f t="shared" si="104"/>
        <v>-</v>
      </c>
      <c r="AH477" s="121" t="str">
        <f t="shared" si="104"/>
        <v>-</v>
      </c>
      <c r="AI477" s="121" t="str">
        <f t="shared" si="104"/>
        <v>-</v>
      </c>
      <c r="AJ477" s="121" t="str">
        <f t="shared" si="104"/>
        <v>-</v>
      </c>
      <c r="AK477" s="121" t="str">
        <f t="shared" si="104"/>
        <v>-</v>
      </c>
      <c r="AL477" s="121" t="str">
        <f t="shared" si="104"/>
        <v>-</v>
      </c>
      <c r="AM477" s="121" t="str">
        <f t="shared" si="104"/>
        <v>-</v>
      </c>
      <c r="AN477" s="121" t="str">
        <f t="shared" si="104"/>
        <v>-</v>
      </c>
      <c r="AO477" s="121" t="str">
        <f t="shared" si="114"/>
        <v>-</v>
      </c>
      <c r="AP477" s="121" t="str">
        <f t="shared" si="105"/>
        <v>-</v>
      </c>
      <c r="AQ477" s="121" t="str">
        <f t="shared" si="105"/>
        <v>-</v>
      </c>
      <c r="AR477" s="121" t="str">
        <f t="shared" si="105"/>
        <v>-</v>
      </c>
      <c r="AS477" s="121" t="str">
        <f t="shared" si="105"/>
        <v>-</v>
      </c>
      <c r="AT477" s="121" t="str">
        <f t="shared" si="105"/>
        <v>-</v>
      </c>
      <c r="AU477" s="121" t="str">
        <f t="shared" si="105"/>
        <v>-</v>
      </c>
      <c r="AV477" s="121" t="str">
        <f t="shared" si="105"/>
        <v>-</v>
      </c>
      <c r="AW477" s="121" t="str">
        <f t="shared" si="105"/>
        <v>-</v>
      </c>
      <c r="AX477" s="121" t="str">
        <f t="shared" si="105"/>
        <v>-</v>
      </c>
      <c r="AY477" s="121" t="str">
        <f t="shared" si="114"/>
        <v>-</v>
      </c>
      <c r="AZ477" s="121" t="str">
        <f t="shared" si="114"/>
        <v>-</v>
      </c>
      <c r="BA477" s="121" t="str">
        <f t="shared" si="114"/>
        <v>-</v>
      </c>
      <c r="BB477" s="121" t="str">
        <f t="shared" si="114"/>
        <v>-</v>
      </c>
      <c r="BC477" s="121" t="str">
        <f t="shared" si="114"/>
        <v>-</v>
      </c>
      <c r="BD477" s="121" t="str">
        <f t="shared" si="114"/>
        <v>-</v>
      </c>
      <c r="BE477" s="121" t="str">
        <f t="shared" si="114"/>
        <v>-</v>
      </c>
      <c r="BF477" s="121" t="str">
        <f t="shared" si="114"/>
        <v>-</v>
      </c>
      <c r="BG477" s="121" t="str">
        <f t="shared" si="114"/>
        <v>-</v>
      </c>
      <c r="BH477" s="122"/>
      <c r="BI477" s="119"/>
      <c r="BM477" s="381"/>
      <c r="BP477" s="225"/>
    </row>
    <row r="478" spans="1:68" s="46" customFormat="1">
      <c r="A478" s="120">
        <f t="shared" si="108"/>
        <v>86</v>
      </c>
      <c r="B478" s="121" t="str">
        <f t="shared" si="114"/>
        <v>-</v>
      </c>
      <c r="C478" s="121" t="str">
        <f t="shared" si="114"/>
        <v>-</v>
      </c>
      <c r="D478" s="121" t="str">
        <f t="shared" si="114"/>
        <v>-</v>
      </c>
      <c r="E478" s="121" t="str">
        <f t="shared" si="114"/>
        <v>-</v>
      </c>
      <c r="F478" s="121" t="str">
        <f t="shared" si="114"/>
        <v>-</v>
      </c>
      <c r="G478" s="121" t="str">
        <f t="shared" si="114"/>
        <v>-</v>
      </c>
      <c r="H478" s="121" t="str">
        <f t="shared" si="114"/>
        <v>-</v>
      </c>
      <c r="I478" s="121" t="str">
        <f t="shared" si="114"/>
        <v>-</v>
      </c>
      <c r="J478" s="121" t="str">
        <f t="shared" si="114"/>
        <v>-</v>
      </c>
      <c r="K478" s="121" t="str">
        <f t="shared" si="114"/>
        <v>-</v>
      </c>
      <c r="L478" s="121" t="str">
        <f t="shared" si="114"/>
        <v>-</v>
      </c>
      <c r="M478" s="121" t="str">
        <f t="shared" si="114"/>
        <v>-</v>
      </c>
      <c r="N478" s="121" t="str">
        <f t="shared" si="114"/>
        <v>-</v>
      </c>
      <c r="O478" s="121" t="str">
        <f t="shared" si="114"/>
        <v>-</v>
      </c>
      <c r="P478" s="121" t="str">
        <f t="shared" si="114"/>
        <v>-</v>
      </c>
      <c r="Q478" s="121" t="str">
        <f t="shared" si="114"/>
        <v>-</v>
      </c>
      <c r="R478" s="121" t="str">
        <f t="shared" si="114"/>
        <v>-</v>
      </c>
      <c r="S478" s="121" t="str">
        <f t="shared" si="114"/>
        <v>-</v>
      </c>
      <c r="T478" s="121" t="str">
        <f t="shared" si="114"/>
        <v>-</v>
      </c>
      <c r="U478" s="121" t="str">
        <f t="shared" si="114"/>
        <v>-</v>
      </c>
      <c r="V478" s="121" t="str">
        <f t="shared" si="114"/>
        <v>-</v>
      </c>
      <c r="W478" s="121" t="str">
        <f t="shared" si="114"/>
        <v>-</v>
      </c>
      <c r="X478" s="121" t="str">
        <f t="shared" si="114"/>
        <v>-</v>
      </c>
      <c r="Y478" s="121" t="str">
        <f t="shared" si="114"/>
        <v>-</v>
      </c>
      <c r="Z478" s="121" t="str">
        <f t="shared" si="114"/>
        <v>-</v>
      </c>
      <c r="AA478" s="121" t="str">
        <f t="shared" si="114"/>
        <v>-</v>
      </c>
      <c r="AB478" s="121" t="str">
        <f t="shared" si="114"/>
        <v>-</v>
      </c>
      <c r="AC478" s="121" t="str">
        <f t="shared" si="114"/>
        <v>-</v>
      </c>
      <c r="AD478" s="121" t="str">
        <f t="shared" si="114"/>
        <v>-</v>
      </c>
      <c r="AE478" s="121" t="str">
        <f t="shared" si="114"/>
        <v>-</v>
      </c>
      <c r="AF478" s="121" t="str">
        <f t="shared" ref="AF478:AN486" si="115">IF(AF381="-","-",ABS(AF381-$BI381))</f>
        <v>-</v>
      </c>
      <c r="AG478" s="121" t="str">
        <f t="shared" si="115"/>
        <v>-</v>
      </c>
      <c r="AH478" s="121" t="str">
        <f t="shared" si="115"/>
        <v>-</v>
      </c>
      <c r="AI478" s="121" t="str">
        <f t="shared" si="115"/>
        <v>-</v>
      </c>
      <c r="AJ478" s="121" t="str">
        <f t="shared" si="115"/>
        <v>-</v>
      </c>
      <c r="AK478" s="121" t="str">
        <f t="shared" si="115"/>
        <v>-</v>
      </c>
      <c r="AL478" s="121" t="str">
        <f t="shared" si="115"/>
        <v>-</v>
      </c>
      <c r="AM478" s="121" t="str">
        <f t="shared" si="115"/>
        <v>-</v>
      </c>
      <c r="AN478" s="121" t="str">
        <f t="shared" si="115"/>
        <v>-</v>
      </c>
      <c r="AO478" s="121" t="str">
        <f t="shared" si="114"/>
        <v>-</v>
      </c>
      <c r="AP478" s="121" t="str">
        <f t="shared" ref="AP478:AX486" si="116">IF(AP381="-","-",ABS(AP381-$BI381))</f>
        <v>-</v>
      </c>
      <c r="AQ478" s="121" t="str">
        <f t="shared" si="116"/>
        <v>-</v>
      </c>
      <c r="AR478" s="121" t="str">
        <f t="shared" si="116"/>
        <v>-</v>
      </c>
      <c r="AS478" s="121" t="str">
        <f t="shared" si="116"/>
        <v>-</v>
      </c>
      <c r="AT478" s="121" t="str">
        <f t="shared" si="116"/>
        <v>-</v>
      </c>
      <c r="AU478" s="121" t="str">
        <f t="shared" si="116"/>
        <v>-</v>
      </c>
      <c r="AV478" s="121" t="str">
        <f t="shared" si="116"/>
        <v>-</v>
      </c>
      <c r="AW478" s="121" t="str">
        <f t="shared" si="116"/>
        <v>-</v>
      </c>
      <c r="AX478" s="121" t="str">
        <f t="shared" si="116"/>
        <v>-</v>
      </c>
      <c r="AY478" s="121" t="str">
        <f t="shared" si="114"/>
        <v>-</v>
      </c>
      <c r="AZ478" s="121" t="str">
        <f t="shared" si="114"/>
        <v>-</v>
      </c>
      <c r="BA478" s="121" t="str">
        <f t="shared" si="114"/>
        <v>-</v>
      </c>
      <c r="BB478" s="121" t="str">
        <f t="shared" si="114"/>
        <v>-</v>
      </c>
      <c r="BC478" s="121" t="str">
        <f t="shared" si="114"/>
        <v>-</v>
      </c>
      <c r="BD478" s="121" t="str">
        <f t="shared" si="114"/>
        <v>-</v>
      </c>
      <c r="BE478" s="121" t="str">
        <f t="shared" si="114"/>
        <v>-</v>
      </c>
      <c r="BF478" s="121" t="str">
        <f t="shared" si="114"/>
        <v>-</v>
      </c>
      <c r="BG478" s="121" t="str">
        <f t="shared" si="114"/>
        <v>-</v>
      </c>
      <c r="BH478" s="122"/>
      <c r="BI478" s="119"/>
      <c r="BM478" s="381"/>
      <c r="BP478" s="225"/>
    </row>
    <row r="479" spans="1:68" s="46" customFormat="1">
      <c r="A479" s="120">
        <f t="shared" si="108"/>
        <v>87</v>
      </c>
      <c r="B479" s="121" t="str">
        <f t="shared" si="114"/>
        <v>-</v>
      </c>
      <c r="C479" s="121" t="str">
        <f t="shared" si="114"/>
        <v>-</v>
      </c>
      <c r="D479" s="121" t="str">
        <f t="shared" si="114"/>
        <v>-</v>
      </c>
      <c r="E479" s="121" t="str">
        <f t="shared" si="114"/>
        <v>-</v>
      </c>
      <c r="F479" s="121" t="str">
        <f t="shared" si="114"/>
        <v>-</v>
      </c>
      <c r="G479" s="121" t="str">
        <f t="shared" si="114"/>
        <v>-</v>
      </c>
      <c r="H479" s="121" t="str">
        <f t="shared" si="114"/>
        <v>-</v>
      </c>
      <c r="I479" s="121" t="str">
        <f t="shared" si="114"/>
        <v>-</v>
      </c>
      <c r="J479" s="121" t="str">
        <f t="shared" si="114"/>
        <v>-</v>
      </c>
      <c r="K479" s="121" t="str">
        <f t="shared" si="114"/>
        <v>-</v>
      </c>
      <c r="L479" s="121" t="str">
        <f t="shared" si="114"/>
        <v>-</v>
      </c>
      <c r="M479" s="121" t="str">
        <f t="shared" si="114"/>
        <v>-</v>
      </c>
      <c r="N479" s="121" t="str">
        <f t="shared" si="114"/>
        <v>-</v>
      </c>
      <c r="O479" s="121" t="str">
        <f t="shared" si="114"/>
        <v>-</v>
      </c>
      <c r="P479" s="121" t="str">
        <f t="shared" si="114"/>
        <v>-</v>
      </c>
      <c r="Q479" s="121" t="str">
        <f t="shared" si="114"/>
        <v>-</v>
      </c>
      <c r="R479" s="121" t="str">
        <f t="shared" si="114"/>
        <v>-</v>
      </c>
      <c r="S479" s="121" t="str">
        <f t="shared" si="114"/>
        <v>-</v>
      </c>
      <c r="T479" s="121" t="str">
        <f t="shared" si="114"/>
        <v>-</v>
      </c>
      <c r="U479" s="121" t="str">
        <f t="shared" si="114"/>
        <v>-</v>
      </c>
      <c r="V479" s="121" t="str">
        <f t="shared" si="114"/>
        <v>-</v>
      </c>
      <c r="W479" s="121" t="str">
        <f t="shared" si="114"/>
        <v>-</v>
      </c>
      <c r="X479" s="121" t="str">
        <f t="shared" si="114"/>
        <v>-</v>
      </c>
      <c r="Y479" s="121" t="str">
        <f t="shared" si="114"/>
        <v>-</v>
      </c>
      <c r="Z479" s="121" t="str">
        <f t="shared" si="114"/>
        <v>-</v>
      </c>
      <c r="AA479" s="121" t="str">
        <f t="shared" si="114"/>
        <v>-</v>
      </c>
      <c r="AB479" s="121" t="str">
        <f t="shared" si="114"/>
        <v>-</v>
      </c>
      <c r="AC479" s="121" t="str">
        <f t="shared" si="114"/>
        <v>-</v>
      </c>
      <c r="AD479" s="121" t="str">
        <f t="shared" si="114"/>
        <v>-</v>
      </c>
      <c r="AE479" s="121" t="str">
        <f t="shared" si="114"/>
        <v>-</v>
      </c>
      <c r="AF479" s="121" t="str">
        <f t="shared" si="115"/>
        <v>-</v>
      </c>
      <c r="AG479" s="121" t="str">
        <f t="shared" si="115"/>
        <v>-</v>
      </c>
      <c r="AH479" s="121" t="str">
        <f t="shared" si="115"/>
        <v>-</v>
      </c>
      <c r="AI479" s="121" t="str">
        <f t="shared" si="115"/>
        <v>-</v>
      </c>
      <c r="AJ479" s="121" t="str">
        <f t="shared" si="115"/>
        <v>-</v>
      </c>
      <c r="AK479" s="121" t="str">
        <f t="shared" si="115"/>
        <v>-</v>
      </c>
      <c r="AL479" s="121" t="str">
        <f t="shared" si="115"/>
        <v>-</v>
      </c>
      <c r="AM479" s="121" t="str">
        <f t="shared" si="115"/>
        <v>-</v>
      </c>
      <c r="AN479" s="121" t="str">
        <f t="shared" si="115"/>
        <v>-</v>
      </c>
      <c r="AO479" s="121" t="str">
        <f t="shared" si="114"/>
        <v>-</v>
      </c>
      <c r="AP479" s="121" t="str">
        <f t="shared" si="116"/>
        <v>-</v>
      </c>
      <c r="AQ479" s="121" t="str">
        <f t="shared" si="116"/>
        <v>-</v>
      </c>
      <c r="AR479" s="121" t="str">
        <f t="shared" si="116"/>
        <v>-</v>
      </c>
      <c r="AS479" s="121" t="str">
        <f t="shared" si="116"/>
        <v>-</v>
      </c>
      <c r="AT479" s="121" t="str">
        <f t="shared" si="116"/>
        <v>-</v>
      </c>
      <c r="AU479" s="121" t="str">
        <f t="shared" si="116"/>
        <v>-</v>
      </c>
      <c r="AV479" s="121" t="str">
        <f t="shared" si="116"/>
        <v>-</v>
      </c>
      <c r="AW479" s="121" t="str">
        <f t="shared" si="116"/>
        <v>-</v>
      </c>
      <c r="AX479" s="121" t="str">
        <f t="shared" si="116"/>
        <v>-</v>
      </c>
      <c r="AY479" s="121" t="str">
        <f t="shared" si="114"/>
        <v>-</v>
      </c>
      <c r="AZ479" s="121" t="str">
        <f t="shared" si="114"/>
        <v>-</v>
      </c>
      <c r="BA479" s="121" t="str">
        <f t="shared" si="114"/>
        <v>-</v>
      </c>
      <c r="BB479" s="121" t="str">
        <f t="shared" si="114"/>
        <v>-</v>
      </c>
      <c r="BC479" s="121" t="str">
        <f t="shared" si="114"/>
        <v>-</v>
      </c>
      <c r="BD479" s="121" t="str">
        <f t="shared" si="114"/>
        <v>-</v>
      </c>
      <c r="BE479" s="121" t="str">
        <f t="shared" si="114"/>
        <v>-</v>
      </c>
      <c r="BF479" s="121" t="str">
        <f t="shared" si="114"/>
        <v>-</v>
      </c>
      <c r="BG479" s="121" t="str">
        <f t="shared" si="114"/>
        <v>-</v>
      </c>
      <c r="BH479" s="122"/>
      <c r="BI479" s="119"/>
      <c r="BM479" s="381"/>
      <c r="BP479" s="225"/>
    </row>
    <row r="480" spans="1:68" s="46" customFormat="1">
      <c r="A480" s="120">
        <f t="shared" si="108"/>
        <v>88</v>
      </c>
      <c r="B480" s="121" t="str">
        <f t="shared" si="114"/>
        <v>-</v>
      </c>
      <c r="C480" s="121" t="str">
        <f t="shared" si="114"/>
        <v>-</v>
      </c>
      <c r="D480" s="121" t="str">
        <f t="shared" si="114"/>
        <v>-</v>
      </c>
      <c r="E480" s="121" t="str">
        <f t="shared" si="114"/>
        <v>-</v>
      </c>
      <c r="F480" s="121" t="str">
        <f t="shared" si="114"/>
        <v>-</v>
      </c>
      <c r="G480" s="121" t="str">
        <f t="shared" si="114"/>
        <v>-</v>
      </c>
      <c r="H480" s="121" t="str">
        <f t="shared" si="114"/>
        <v>-</v>
      </c>
      <c r="I480" s="121" t="str">
        <f t="shared" si="114"/>
        <v>-</v>
      </c>
      <c r="J480" s="121" t="str">
        <f t="shared" si="114"/>
        <v>-</v>
      </c>
      <c r="K480" s="121" t="str">
        <f t="shared" si="114"/>
        <v>-</v>
      </c>
      <c r="L480" s="121" t="str">
        <f t="shared" si="114"/>
        <v>-</v>
      </c>
      <c r="M480" s="121" t="str">
        <f t="shared" si="114"/>
        <v>-</v>
      </c>
      <c r="N480" s="121" t="str">
        <f t="shared" si="114"/>
        <v>-</v>
      </c>
      <c r="O480" s="121" t="str">
        <f t="shared" si="114"/>
        <v>-</v>
      </c>
      <c r="P480" s="121" t="str">
        <f t="shared" si="114"/>
        <v>-</v>
      </c>
      <c r="Q480" s="121" t="str">
        <f t="shared" si="114"/>
        <v>-</v>
      </c>
      <c r="R480" s="121" t="str">
        <f t="shared" si="114"/>
        <v>-</v>
      </c>
      <c r="S480" s="121" t="str">
        <f t="shared" si="114"/>
        <v>-</v>
      </c>
      <c r="T480" s="121" t="str">
        <f t="shared" si="114"/>
        <v>-</v>
      </c>
      <c r="U480" s="121" t="str">
        <f t="shared" si="114"/>
        <v>-</v>
      </c>
      <c r="V480" s="121" t="str">
        <f t="shared" si="114"/>
        <v>-</v>
      </c>
      <c r="W480" s="121" t="str">
        <f t="shared" si="114"/>
        <v>-</v>
      </c>
      <c r="X480" s="121" t="str">
        <f t="shared" si="114"/>
        <v>-</v>
      </c>
      <c r="Y480" s="121" t="str">
        <f t="shared" si="114"/>
        <v>-</v>
      </c>
      <c r="Z480" s="121" t="str">
        <f t="shared" si="114"/>
        <v>-</v>
      </c>
      <c r="AA480" s="121" t="str">
        <f t="shared" si="114"/>
        <v>-</v>
      </c>
      <c r="AB480" s="121" t="str">
        <f t="shared" si="114"/>
        <v>-</v>
      </c>
      <c r="AC480" s="121" t="str">
        <f t="shared" si="114"/>
        <v>-</v>
      </c>
      <c r="AD480" s="121" t="str">
        <f t="shared" si="114"/>
        <v>-</v>
      </c>
      <c r="AE480" s="121" t="str">
        <f t="shared" si="114"/>
        <v>-</v>
      </c>
      <c r="AF480" s="121" t="str">
        <f t="shared" si="115"/>
        <v>-</v>
      </c>
      <c r="AG480" s="121" t="str">
        <f t="shared" si="115"/>
        <v>-</v>
      </c>
      <c r="AH480" s="121" t="str">
        <f t="shared" si="115"/>
        <v>-</v>
      </c>
      <c r="AI480" s="121" t="str">
        <f t="shared" si="115"/>
        <v>-</v>
      </c>
      <c r="AJ480" s="121" t="str">
        <f t="shared" si="115"/>
        <v>-</v>
      </c>
      <c r="AK480" s="121" t="str">
        <f t="shared" si="115"/>
        <v>-</v>
      </c>
      <c r="AL480" s="121" t="str">
        <f t="shared" si="115"/>
        <v>-</v>
      </c>
      <c r="AM480" s="121" t="str">
        <f t="shared" si="115"/>
        <v>-</v>
      </c>
      <c r="AN480" s="121" t="str">
        <f t="shared" si="115"/>
        <v>-</v>
      </c>
      <c r="AO480" s="121" t="str">
        <f t="shared" si="114"/>
        <v>-</v>
      </c>
      <c r="AP480" s="121" t="str">
        <f t="shared" si="116"/>
        <v>-</v>
      </c>
      <c r="AQ480" s="121" t="str">
        <f t="shared" si="116"/>
        <v>-</v>
      </c>
      <c r="AR480" s="121" t="str">
        <f t="shared" si="116"/>
        <v>-</v>
      </c>
      <c r="AS480" s="121" t="str">
        <f t="shared" si="116"/>
        <v>-</v>
      </c>
      <c r="AT480" s="121" t="str">
        <f t="shared" si="116"/>
        <v>-</v>
      </c>
      <c r="AU480" s="121" t="str">
        <f t="shared" si="116"/>
        <v>-</v>
      </c>
      <c r="AV480" s="121" t="str">
        <f t="shared" si="116"/>
        <v>-</v>
      </c>
      <c r="AW480" s="121" t="str">
        <f t="shared" si="116"/>
        <v>-</v>
      </c>
      <c r="AX480" s="121" t="str">
        <f t="shared" si="116"/>
        <v>-</v>
      </c>
      <c r="AY480" s="121" t="str">
        <f t="shared" si="114"/>
        <v>-</v>
      </c>
      <c r="AZ480" s="121" t="str">
        <f t="shared" si="114"/>
        <v>-</v>
      </c>
      <c r="BA480" s="121" t="str">
        <f t="shared" si="114"/>
        <v>-</v>
      </c>
      <c r="BB480" s="121" t="str">
        <f t="shared" si="114"/>
        <v>-</v>
      </c>
      <c r="BC480" s="121" t="str">
        <f t="shared" si="114"/>
        <v>-</v>
      </c>
      <c r="BD480" s="121" t="str">
        <f t="shared" si="114"/>
        <v>-</v>
      </c>
      <c r="BE480" s="121" t="str">
        <f t="shared" si="114"/>
        <v>-</v>
      </c>
      <c r="BF480" s="121" t="str">
        <f t="shared" si="114"/>
        <v>-</v>
      </c>
      <c r="BG480" s="121" t="str">
        <f t="shared" si="114"/>
        <v>-</v>
      </c>
      <c r="BH480" s="122"/>
      <c r="BI480" s="119"/>
      <c r="BM480" s="381"/>
      <c r="BP480" s="225"/>
    </row>
    <row r="481" spans="1:68" s="46" customFormat="1">
      <c r="A481" s="120">
        <f t="shared" si="108"/>
        <v>89</v>
      </c>
      <c r="B481" s="121" t="str">
        <f t="shared" si="114"/>
        <v>-</v>
      </c>
      <c r="C481" s="121" t="str">
        <f t="shared" si="114"/>
        <v>-</v>
      </c>
      <c r="D481" s="121" t="str">
        <f t="shared" si="114"/>
        <v>-</v>
      </c>
      <c r="E481" s="121" t="str">
        <f t="shared" si="114"/>
        <v>-</v>
      </c>
      <c r="F481" s="121" t="str">
        <f t="shared" si="114"/>
        <v>-</v>
      </c>
      <c r="G481" s="121" t="str">
        <f t="shared" si="114"/>
        <v>-</v>
      </c>
      <c r="H481" s="121" t="str">
        <f t="shared" si="114"/>
        <v>-</v>
      </c>
      <c r="I481" s="121" t="str">
        <f t="shared" si="114"/>
        <v>-</v>
      </c>
      <c r="J481" s="121" t="str">
        <f t="shared" si="114"/>
        <v>-</v>
      </c>
      <c r="K481" s="121" t="str">
        <f t="shared" si="114"/>
        <v>-</v>
      </c>
      <c r="L481" s="121" t="str">
        <f t="shared" si="114"/>
        <v>-</v>
      </c>
      <c r="M481" s="121" t="str">
        <f t="shared" si="114"/>
        <v>-</v>
      </c>
      <c r="N481" s="121" t="str">
        <f t="shared" si="114"/>
        <v>-</v>
      </c>
      <c r="O481" s="121" t="str">
        <f t="shared" si="114"/>
        <v>-</v>
      </c>
      <c r="P481" s="121" t="str">
        <f t="shared" si="114"/>
        <v>-</v>
      </c>
      <c r="Q481" s="121" t="str">
        <f t="shared" si="114"/>
        <v>-</v>
      </c>
      <c r="R481" s="121" t="str">
        <f t="shared" si="114"/>
        <v>-</v>
      </c>
      <c r="S481" s="121" t="str">
        <f t="shared" si="114"/>
        <v>-</v>
      </c>
      <c r="T481" s="121" t="str">
        <f t="shared" si="114"/>
        <v>-</v>
      </c>
      <c r="U481" s="121" t="str">
        <f t="shared" si="114"/>
        <v>-</v>
      </c>
      <c r="V481" s="121" t="str">
        <f t="shared" si="114"/>
        <v>-</v>
      </c>
      <c r="W481" s="121" t="str">
        <f t="shared" si="114"/>
        <v>-</v>
      </c>
      <c r="X481" s="121" t="str">
        <f t="shared" si="114"/>
        <v>-</v>
      </c>
      <c r="Y481" s="121" t="str">
        <f t="shared" si="114"/>
        <v>-</v>
      </c>
      <c r="Z481" s="121" t="str">
        <f t="shared" si="114"/>
        <v>-</v>
      </c>
      <c r="AA481" s="121" t="str">
        <f t="shared" si="114"/>
        <v>-</v>
      </c>
      <c r="AB481" s="121" t="str">
        <f t="shared" si="114"/>
        <v>-</v>
      </c>
      <c r="AC481" s="121" t="str">
        <f t="shared" si="114"/>
        <v>-</v>
      </c>
      <c r="AD481" s="121" t="str">
        <f t="shared" si="114"/>
        <v>-</v>
      </c>
      <c r="AE481" s="121" t="str">
        <f t="shared" si="114"/>
        <v>-</v>
      </c>
      <c r="AF481" s="121" t="str">
        <f t="shared" si="115"/>
        <v>-</v>
      </c>
      <c r="AG481" s="121" t="str">
        <f t="shared" si="115"/>
        <v>-</v>
      </c>
      <c r="AH481" s="121" t="str">
        <f t="shared" si="115"/>
        <v>-</v>
      </c>
      <c r="AI481" s="121" t="str">
        <f t="shared" si="115"/>
        <v>-</v>
      </c>
      <c r="AJ481" s="121" t="str">
        <f t="shared" si="115"/>
        <v>-</v>
      </c>
      <c r="AK481" s="121" t="str">
        <f t="shared" si="115"/>
        <v>-</v>
      </c>
      <c r="AL481" s="121" t="str">
        <f t="shared" si="115"/>
        <v>-</v>
      </c>
      <c r="AM481" s="121" t="str">
        <f t="shared" si="115"/>
        <v>-</v>
      </c>
      <c r="AN481" s="121" t="str">
        <f t="shared" si="115"/>
        <v>-</v>
      </c>
      <c r="AO481" s="121" t="str">
        <f t="shared" si="114"/>
        <v>-</v>
      </c>
      <c r="AP481" s="121" t="str">
        <f t="shared" si="116"/>
        <v>-</v>
      </c>
      <c r="AQ481" s="121" t="str">
        <f t="shared" si="116"/>
        <v>-</v>
      </c>
      <c r="AR481" s="121" t="str">
        <f t="shared" si="116"/>
        <v>-</v>
      </c>
      <c r="AS481" s="121" t="str">
        <f t="shared" si="116"/>
        <v>-</v>
      </c>
      <c r="AT481" s="121" t="str">
        <f t="shared" si="116"/>
        <v>-</v>
      </c>
      <c r="AU481" s="121" t="str">
        <f t="shared" si="116"/>
        <v>-</v>
      </c>
      <c r="AV481" s="121" t="str">
        <f t="shared" si="116"/>
        <v>-</v>
      </c>
      <c r="AW481" s="121" t="str">
        <f t="shared" si="116"/>
        <v>-</v>
      </c>
      <c r="AX481" s="121" t="str">
        <f t="shared" si="116"/>
        <v>-</v>
      </c>
      <c r="AY481" s="121" t="str">
        <f t="shared" si="114"/>
        <v>-</v>
      </c>
      <c r="AZ481" s="121" t="str">
        <f t="shared" si="114"/>
        <v>-</v>
      </c>
      <c r="BA481" s="121" t="str">
        <f t="shared" si="114"/>
        <v>-</v>
      </c>
      <c r="BB481" s="121" t="str">
        <f t="shared" si="114"/>
        <v>-</v>
      </c>
      <c r="BC481" s="121" t="str">
        <f t="shared" si="114"/>
        <v>-</v>
      </c>
      <c r="BD481" s="121" t="str">
        <f t="shared" si="114"/>
        <v>-</v>
      </c>
      <c r="BE481" s="121" t="str">
        <f t="shared" si="114"/>
        <v>-</v>
      </c>
      <c r="BF481" s="121" t="str">
        <f t="shared" si="114"/>
        <v>-</v>
      </c>
      <c r="BG481" s="121" t="str">
        <f t="shared" si="114"/>
        <v>-</v>
      </c>
      <c r="BH481" s="122"/>
      <c r="BI481" s="119"/>
      <c r="BM481" s="381"/>
      <c r="BP481" s="225"/>
    </row>
    <row r="482" spans="1:68" s="46" customFormat="1">
      <c r="A482" s="120">
        <f t="shared" si="108"/>
        <v>90</v>
      </c>
      <c r="B482" s="121" t="str">
        <f t="shared" si="114"/>
        <v>-</v>
      </c>
      <c r="C482" s="121" t="str">
        <f t="shared" si="114"/>
        <v>-</v>
      </c>
      <c r="D482" s="121" t="str">
        <f t="shared" si="114"/>
        <v>-</v>
      </c>
      <c r="E482" s="121" t="str">
        <f t="shared" si="114"/>
        <v>-</v>
      </c>
      <c r="F482" s="121" t="str">
        <f t="shared" si="114"/>
        <v>-</v>
      </c>
      <c r="G482" s="121" t="str">
        <f t="shared" si="114"/>
        <v>-</v>
      </c>
      <c r="H482" s="121" t="str">
        <f t="shared" si="114"/>
        <v>-</v>
      </c>
      <c r="I482" s="121" t="str">
        <f t="shared" si="114"/>
        <v>-</v>
      </c>
      <c r="J482" s="121" t="str">
        <f t="shared" si="114"/>
        <v>-</v>
      </c>
      <c r="K482" s="121" t="str">
        <f t="shared" si="114"/>
        <v>-</v>
      </c>
      <c r="L482" s="121" t="str">
        <f t="shared" si="114"/>
        <v>-</v>
      </c>
      <c r="M482" s="121" t="str">
        <f t="shared" si="114"/>
        <v>-</v>
      </c>
      <c r="N482" s="121" t="str">
        <f t="shared" si="114"/>
        <v>-</v>
      </c>
      <c r="O482" s="121" t="str">
        <f t="shared" si="114"/>
        <v>-</v>
      </c>
      <c r="P482" s="121" t="str">
        <f t="shared" si="114"/>
        <v>-</v>
      </c>
      <c r="Q482" s="121" t="str">
        <f t="shared" si="114"/>
        <v>-</v>
      </c>
      <c r="R482" s="121" t="str">
        <f t="shared" si="114"/>
        <v>-</v>
      </c>
      <c r="S482" s="121" t="str">
        <f t="shared" si="114"/>
        <v>-</v>
      </c>
      <c r="T482" s="121" t="str">
        <f t="shared" si="114"/>
        <v>-</v>
      </c>
      <c r="U482" s="121" t="str">
        <f t="shared" si="114"/>
        <v>-</v>
      </c>
      <c r="V482" s="121" t="str">
        <f t="shared" si="114"/>
        <v>-</v>
      </c>
      <c r="W482" s="121" t="str">
        <f t="shared" si="114"/>
        <v>-</v>
      </c>
      <c r="X482" s="121" t="str">
        <f t="shared" si="114"/>
        <v>-</v>
      </c>
      <c r="Y482" s="121" t="str">
        <f t="shared" si="114"/>
        <v>-</v>
      </c>
      <c r="Z482" s="121" t="str">
        <f t="shared" si="114"/>
        <v>-</v>
      </c>
      <c r="AA482" s="121" t="str">
        <f t="shared" si="114"/>
        <v>-</v>
      </c>
      <c r="AB482" s="121" t="str">
        <f t="shared" si="114"/>
        <v>-</v>
      </c>
      <c r="AC482" s="121" t="str">
        <f t="shared" si="114"/>
        <v>-</v>
      </c>
      <c r="AD482" s="121" t="str">
        <f t="shared" si="114"/>
        <v>-</v>
      </c>
      <c r="AE482" s="121" t="str">
        <f t="shared" si="114"/>
        <v>-</v>
      </c>
      <c r="AF482" s="121" t="str">
        <f t="shared" si="115"/>
        <v>-</v>
      </c>
      <c r="AG482" s="121" t="str">
        <f t="shared" si="115"/>
        <v>-</v>
      </c>
      <c r="AH482" s="121" t="str">
        <f t="shared" si="115"/>
        <v>-</v>
      </c>
      <c r="AI482" s="121" t="str">
        <f t="shared" si="115"/>
        <v>-</v>
      </c>
      <c r="AJ482" s="121" t="str">
        <f t="shared" si="115"/>
        <v>-</v>
      </c>
      <c r="AK482" s="121" t="str">
        <f t="shared" si="115"/>
        <v>-</v>
      </c>
      <c r="AL482" s="121" t="str">
        <f t="shared" si="115"/>
        <v>-</v>
      </c>
      <c r="AM482" s="121" t="str">
        <f t="shared" si="115"/>
        <v>-</v>
      </c>
      <c r="AN482" s="121" t="str">
        <f t="shared" si="115"/>
        <v>-</v>
      </c>
      <c r="AO482" s="121" t="str">
        <f t="shared" si="114"/>
        <v>-</v>
      </c>
      <c r="AP482" s="121" t="str">
        <f t="shared" si="116"/>
        <v>-</v>
      </c>
      <c r="AQ482" s="121" t="str">
        <f t="shared" si="116"/>
        <v>-</v>
      </c>
      <c r="AR482" s="121" t="str">
        <f t="shared" si="116"/>
        <v>-</v>
      </c>
      <c r="AS482" s="121" t="str">
        <f t="shared" si="116"/>
        <v>-</v>
      </c>
      <c r="AT482" s="121" t="str">
        <f t="shared" si="116"/>
        <v>-</v>
      </c>
      <c r="AU482" s="121" t="str">
        <f t="shared" si="116"/>
        <v>-</v>
      </c>
      <c r="AV482" s="121" t="str">
        <f t="shared" si="116"/>
        <v>-</v>
      </c>
      <c r="AW482" s="121" t="str">
        <f t="shared" si="116"/>
        <v>-</v>
      </c>
      <c r="AX482" s="121" t="str">
        <f t="shared" si="116"/>
        <v>-</v>
      </c>
      <c r="AY482" s="121" t="str">
        <f t="shared" si="114"/>
        <v>-</v>
      </c>
      <c r="AZ482" s="121" t="str">
        <f t="shared" si="114"/>
        <v>-</v>
      </c>
      <c r="BA482" s="121" t="str">
        <f t="shared" si="114"/>
        <v>-</v>
      </c>
      <c r="BB482" s="121" t="str">
        <f t="shared" si="114"/>
        <v>-</v>
      </c>
      <c r="BC482" s="121" t="str">
        <f t="shared" si="114"/>
        <v>-</v>
      </c>
      <c r="BD482" s="121" t="str">
        <f t="shared" si="114"/>
        <v>-</v>
      </c>
      <c r="BE482" s="121" t="str">
        <f t="shared" si="114"/>
        <v>-</v>
      </c>
      <c r="BF482" s="121" t="str">
        <f t="shared" si="114"/>
        <v>-</v>
      </c>
      <c r="BG482" s="121" t="str">
        <f t="shared" si="114"/>
        <v>-</v>
      </c>
      <c r="BH482" s="122"/>
      <c r="BI482" s="119"/>
      <c r="BM482" s="381"/>
      <c r="BP482" s="225"/>
    </row>
    <row r="483" spans="1:68" s="46" customFormat="1">
      <c r="A483" s="120">
        <f t="shared" si="108"/>
        <v>91</v>
      </c>
      <c r="B483" s="121" t="str">
        <f t="shared" si="114"/>
        <v>-</v>
      </c>
      <c r="C483" s="121" t="str">
        <f t="shared" si="114"/>
        <v>-</v>
      </c>
      <c r="D483" s="121" t="str">
        <f t="shared" si="114"/>
        <v>-</v>
      </c>
      <c r="E483" s="121" t="str">
        <f t="shared" si="114"/>
        <v>-</v>
      </c>
      <c r="F483" s="121" t="str">
        <f t="shared" si="114"/>
        <v>-</v>
      </c>
      <c r="G483" s="121" t="str">
        <f t="shared" si="114"/>
        <v>-</v>
      </c>
      <c r="H483" s="121" t="str">
        <f t="shared" si="114"/>
        <v>-</v>
      </c>
      <c r="I483" s="121" t="str">
        <f t="shared" si="114"/>
        <v>-</v>
      </c>
      <c r="J483" s="121" t="str">
        <f t="shared" si="114"/>
        <v>-</v>
      </c>
      <c r="K483" s="121" t="str">
        <f t="shared" si="114"/>
        <v>-</v>
      </c>
      <c r="L483" s="121" t="str">
        <f t="shared" si="114"/>
        <v>-</v>
      </c>
      <c r="M483" s="121" t="str">
        <f t="shared" si="114"/>
        <v>-</v>
      </c>
      <c r="N483" s="121" t="str">
        <f t="shared" si="114"/>
        <v>-</v>
      </c>
      <c r="O483" s="121" t="str">
        <f t="shared" si="114"/>
        <v>-</v>
      </c>
      <c r="P483" s="121" t="str">
        <f t="shared" si="114"/>
        <v>-</v>
      </c>
      <c r="Q483" s="121" t="str">
        <f t="shared" ref="Q483:BG483" si="117">IF(Q386="-","-",ABS(Q386-$BI386))</f>
        <v>-</v>
      </c>
      <c r="R483" s="121" t="str">
        <f t="shared" si="117"/>
        <v>-</v>
      </c>
      <c r="S483" s="121" t="str">
        <f t="shared" si="117"/>
        <v>-</v>
      </c>
      <c r="T483" s="121" t="str">
        <f t="shared" si="117"/>
        <v>-</v>
      </c>
      <c r="U483" s="121" t="str">
        <f t="shared" si="117"/>
        <v>-</v>
      </c>
      <c r="V483" s="121" t="str">
        <f t="shared" si="117"/>
        <v>-</v>
      </c>
      <c r="W483" s="121" t="str">
        <f t="shared" si="117"/>
        <v>-</v>
      </c>
      <c r="X483" s="121" t="str">
        <f t="shared" si="117"/>
        <v>-</v>
      </c>
      <c r="Y483" s="121" t="str">
        <f t="shared" si="117"/>
        <v>-</v>
      </c>
      <c r="Z483" s="121" t="str">
        <f t="shared" si="117"/>
        <v>-</v>
      </c>
      <c r="AA483" s="121" t="str">
        <f t="shared" si="117"/>
        <v>-</v>
      </c>
      <c r="AB483" s="121" t="str">
        <f t="shared" si="117"/>
        <v>-</v>
      </c>
      <c r="AC483" s="121" t="str">
        <f t="shared" si="117"/>
        <v>-</v>
      </c>
      <c r="AD483" s="121" t="str">
        <f t="shared" si="117"/>
        <v>-</v>
      </c>
      <c r="AE483" s="121" t="str">
        <f t="shared" si="117"/>
        <v>-</v>
      </c>
      <c r="AF483" s="121" t="str">
        <f t="shared" si="115"/>
        <v>-</v>
      </c>
      <c r="AG483" s="121" t="str">
        <f t="shared" si="115"/>
        <v>-</v>
      </c>
      <c r="AH483" s="121" t="str">
        <f t="shared" si="115"/>
        <v>-</v>
      </c>
      <c r="AI483" s="121" t="str">
        <f t="shared" si="115"/>
        <v>-</v>
      </c>
      <c r="AJ483" s="121" t="str">
        <f t="shared" si="115"/>
        <v>-</v>
      </c>
      <c r="AK483" s="121" t="str">
        <f t="shared" si="115"/>
        <v>-</v>
      </c>
      <c r="AL483" s="121" t="str">
        <f t="shared" si="115"/>
        <v>-</v>
      </c>
      <c r="AM483" s="121" t="str">
        <f t="shared" si="115"/>
        <v>-</v>
      </c>
      <c r="AN483" s="121" t="str">
        <f t="shared" si="115"/>
        <v>-</v>
      </c>
      <c r="AO483" s="121" t="str">
        <f t="shared" si="117"/>
        <v>-</v>
      </c>
      <c r="AP483" s="121" t="str">
        <f t="shared" si="116"/>
        <v>-</v>
      </c>
      <c r="AQ483" s="121" t="str">
        <f t="shared" si="116"/>
        <v>-</v>
      </c>
      <c r="AR483" s="121" t="str">
        <f t="shared" si="116"/>
        <v>-</v>
      </c>
      <c r="AS483" s="121" t="str">
        <f t="shared" si="116"/>
        <v>-</v>
      </c>
      <c r="AT483" s="121" t="str">
        <f t="shared" si="116"/>
        <v>-</v>
      </c>
      <c r="AU483" s="121" t="str">
        <f t="shared" si="116"/>
        <v>-</v>
      </c>
      <c r="AV483" s="121" t="str">
        <f t="shared" si="116"/>
        <v>-</v>
      </c>
      <c r="AW483" s="121" t="str">
        <f t="shared" si="116"/>
        <v>-</v>
      </c>
      <c r="AX483" s="121" t="str">
        <f t="shared" si="116"/>
        <v>-</v>
      </c>
      <c r="AY483" s="121" t="str">
        <f t="shared" si="117"/>
        <v>-</v>
      </c>
      <c r="AZ483" s="121" t="str">
        <f t="shared" si="117"/>
        <v>-</v>
      </c>
      <c r="BA483" s="121" t="str">
        <f t="shared" si="117"/>
        <v>-</v>
      </c>
      <c r="BB483" s="121" t="str">
        <f t="shared" si="117"/>
        <v>-</v>
      </c>
      <c r="BC483" s="121" t="str">
        <f t="shared" si="117"/>
        <v>-</v>
      </c>
      <c r="BD483" s="121" t="str">
        <f t="shared" si="117"/>
        <v>-</v>
      </c>
      <c r="BE483" s="121" t="str">
        <f t="shared" si="117"/>
        <v>-</v>
      </c>
      <c r="BF483" s="121" t="str">
        <f t="shared" si="117"/>
        <v>-</v>
      </c>
      <c r="BG483" s="121" t="str">
        <f t="shared" si="117"/>
        <v>-</v>
      </c>
      <c r="BH483" s="122"/>
      <c r="BI483" s="119"/>
      <c r="BM483" s="381"/>
      <c r="BP483" s="225"/>
    </row>
    <row r="484" spans="1:68" s="46" customFormat="1">
      <c r="A484" s="120">
        <f t="shared" si="108"/>
        <v>92</v>
      </c>
      <c r="B484" s="121" t="str">
        <f t="shared" ref="B484:BG486" si="118">IF(B387="-","-",ABS(B387-$BI387))</f>
        <v>-</v>
      </c>
      <c r="C484" s="121" t="str">
        <f t="shared" si="118"/>
        <v>-</v>
      </c>
      <c r="D484" s="121" t="str">
        <f t="shared" si="118"/>
        <v>-</v>
      </c>
      <c r="E484" s="121" t="str">
        <f t="shared" si="118"/>
        <v>-</v>
      </c>
      <c r="F484" s="121" t="str">
        <f t="shared" si="118"/>
        <v>-</v>
      </c>
      <c r="G484" s="121" t="str">
        <f t="shared" si="118"/>
        <v>-</v>
      </c>
      <c r="H484" s="121" t="str">
        <f t="shared" si="118"/>
        <v>-</v>
      </c>
      <c r="I484" s="121" t="str">
        <f t="shared" si="118"/>
        <v>-</v>
      </c>
      <c r="J484" s="121" t="str">
        <f t="shared" si="118"/>
        <v>-</v>
      </c>
      <c r="K484" s="121" t="str">
        <f t="shared" si="118"/>
        <v>-</v>
      </c>
      <c r="L484" s="121" t="str">
        <f t="shared" si="118"/>
        <v>-</v>
      </c>
      <c r="M484" s="121" t="str">
        <f t="shared" si="118"/>
        <v>-</v>
      </c>
      <c r="N484" s="121" t="str">
        <f t="shared" si="118"/>
        <v>-</v>
      </c>
      <c r="O484" s="121" t="str">
        <f t="shared" si="118"/>
        <v>-</v>
      </c>
      <c r="P484" s="121" t="str">
        <f t="shared" si="118"/>
        <v>-</v>
      </c>
      <c r="Q484" s="121" t="str">
        <f t="shared" si="118"/>
        <v>-</v>
      </c>
      <c r="R484" s="121" t="str">
        <f t="shared" si="118"/>
        <v>-</v>
      </c>
      <c r="S484" s="121" t="str">
        <f t="shared" si="118"/>
        <v>-</v>
      </c>
      <c r="T484" s="121" t="str">
        <f t="shared" si="118"/>
        <v>-</v>
      </c>
      <c r="U484" s="121" t="str">
        <f t="shared" si="118"/>
        <v>-</v>
      </c>
      <c r="V484" s="121" t="str">
        <f t="shared" si="118"/>
        <v>-</v>
      </c>
      <c r="W484" s="121" t="str">
        <f t="shared" si="118"/>
        <v>-</v>
      </c>
      <c r="X484" s="121" t="str">
        <f t="shared" si="118"/>
        <v>-</v>
      </c>
      <c r="Y484" s="121" t="str">
        <f t="shared" si="118"/>
        <v>-</v>
      </c>
      <c r="Z484" s="121" t="str">
        <f t="shared" si="118"/>
        <v>-</v>
      </c>
      <c r="AA484" s="121" t="str">
        <f t="shared" si="118"/>
        <v>-</v>
      </c>
      <c r="AB484" s="121" t="str">
        <f t="shared" si="118"/>
        <v>-</v>
      </c>
      <c r="AC484" s="121" t="str">
        <f t="shared" si="118"/>
        <v>-</v>
      </c>
      <c r="AD484" s="121" t="str">
        <f t="shared" si="118"/>
        <v>-</v>
      </c>
      <c r="AE484" s="121" t="str">
        <f t="shared" si="118"/>
        <v>-</v>
      </c>
      <c r="AF484" s="121" t="str">
        <f t="shared" si="115"/>
        <v>-</v>
      </c>
      <c r="AG484" s="121" t="str">
        <f t="shared" si="115"/>
        <v>-</v>
      </c>
      <c r="AH484" s="121" t="str">
        <f t="shared" si="115"/>
        <v>-</v>
      </c>
      <c r="AI484" s="121" t="str">
        <f t="shared" si="115"/>
        <v>-</v>
      </c>
      <c r="AJ484" s="121" t="str">
        <f t="shared" si="115"/>
        <v>-</v>
      </c>
      <c r="AK484" s="121" t="str">
        <f t="shared" si="115"/>
        <v>-</v>
      </c>
      <c r="AL484" s="121" t="str">
        <f t="shared" si="115"/>
        <v>-</v>
      </c>
      <c r="AM484" s="121" t="str">
        <f t="shared" si="115"/>
        <v>-</v>
      </c>
      <c r="AN484" s="121" t="str">
        <f t="shared" si="115"/>
        <v>-</v>
      </c>
      <c r="AO484" s="121" t="str">
        <f t="shared" si="118"/>
        <v>-</v>
      </c>
      <c r="AP484" s="121" t="str">
        <f t="shared" si="116"/>
        <v>-</v>
      </c>
      <c r="AQ484" s="121" t="str">
        <f t="shared" si="116"/>
        <v>-</v>
      </c>
      <c r="AR484" s="121" t="str">
        <f t="shared" si="116"/>
        <v>-</v>
      </c>
      <c r="AS484" s="121" t="str">
        <f t="shared" si="116"/>
        <v>-</v>
      </c>
      <c r="AT484" s="121" t="str">
        <f t="shared" si="116"/>
        <v>-</v>
      </c>
      <c r="AU484" s="121" t="str">
        <f t="shared" si="116"/>
        <v>-</v>
      </c>
      <c r="AV484" s="121" t="str">
        <f t="shared" si="116"/>
        <v>-</v>
      </c>
      <c r="AW484" s="121" t="str">
        <f t="shared" si="116"/>
        <v>-</v>
      </c>
      <c r="AX484" s="121" t="str">
        <f t="shared" si="116"/>
        <v>-</v>
      </c>
      <c r="AY484" s="121" t="str">
        <f t="shared" si="118"/>
        <v>-</v>
      </c>
      <c r="AZ484" s="121" t="str">
        <f t="shared" si="118"/>
        <v>-</v>
      </c>
      <c r="BA484" s="121" t="str">
        <f t="shared" si="118"/>
        <v>-</v>
      </c>
      <c r="BB484" s="121" t="str">
        <f t="shared" si="118"/>
        <v>-</v>
      </c>
      <c r="BC484" s="121" t="str">
        <f t="shared" si="118"/>
        <v>-</v>
      </c>
      <c r="BD484" s="121" t="str">
        <f t="shared" si="118"/>
        <v>-</v>
      </c>
      <c r="BE484" s="121" t="str">
        <f t="shared" si="118"/>
        <v>-</v>
      </c>
      <c r="BF484" s="121" t="str">
        <f t="shared" si="118"/>
        <v>-</v>
      </c>
      <c r="BG484" s="121" t="str">
        <f t="shared" si="118"/>
        <v>-</v>
      </c>
      <c r="BH484" s="122"/>
      <c r="BI484" s="119"/>
      <c r="BM484" s="381"/>
      <c r="BP484" s="225"/>
    </row>
    <row r="485" spans="1:68" s="46" customFormat="1">
      <c r="A485" s="120">
        <f t="shared" si="108"/>
        <v>93</v>
      </c>
      <c r="B485" s="121" t="str">
        <f t="shared" si="118"/>
        <v>-</v>
      </c>
      <c r="C485" s="121" t="str">
        <f t="shared" si="118"/>
        <v>-</v>
      </c>
      <c r="D485" s="121" t="str">
        <f t="shared" si="118"/>
        <v>-</v>
      </c>
      <c r="E485" s="121" t="str">
        <f t="shared" si="118"/>
        <v>-</v>
      </c>
      <c r="F485" s="121" t="str">
        <f t="shared" si="118"/>
        <v>-</v>
      </c>
      <c r="G485" s="121" t="str">
        <f t="shared" si="118"/>
        <v>-</v>
      </c>
      <c r="H485" s="121" t="str">
        <f t="shared" si="118"/>
        <v>-</v>
      </c>
      <c r="I485" s="121" t="str">
        <f t="shared" si="118"/>
        <v>-</v>
      </c>
      <c r="J485" s="121" t="str">
        <f t="shared" si="118"/>
        <v>-</v>
      </c>
      <c r="K485" s="121" t="str">
        <f t="shared" si="118"/>
        <v>-</v>
      </c>
      <c r="L485" s="121" t="str">
        <f t="shared" si="118"/>
        <v>-</v>
      </c>
      <c r="M485" s="121" t="str">
        <f t="shared" si="118"/>
        <v>-</v>
      </c>
      <c r="N485" s="121" t="str">
        <f t="shared" si="118"/>
        <v>-</v>
      </c>
      <c r="O485" s="121" t="str">
        <f t="shared" si="118"/>
        <v>-</v>
      </c>
      <c r="P485" s="121" t="str">
        <f t="shared" si="118"/>
        <v>-</v>
      </c>
      <c r="Q485" s="121" t="str">
        <f t="shared" si="118"/>
        <v>-</v>
      </c>
      <c r="R485" s="121" t="str">
        <f t="shared" si="118"/>
        <v>-</v>
      </c>
      <c r="S485" s="121" t="str">
        <f t="shared" si="118"/>
        <v>-</v>
      </c>
      <c r="T485" s="121" t="str">
        <f t="shared" si="118"/>
        <v>-</v>
      </c>
      <c r="U485" s="121" t="str">
        <f t="shared" si="118"/>
        <v>-</v>
      </c>
      <c r="V485" s="121" t="str">
        <f t="shared" si="118"/>
        <v>-</v>
      </c>
      <c r="W485" s="121" t="str">
        <f t="shared" si="118"/>
        <v>-</v>
      </c>
      <c r="X485" s="121" t="str">
        <f t="shared" si="118"/>
        <v>-</v>
      </c>
      <c r="Y485" s="121" t="str">
        <f t="shared" si="118"/>
        <v>-</v>
      </c>
      <c r="Z485" s="121" t="str">
        <f t="shared" si="118"/>
        <v>-</v>
      </c>
      <c r="AA485" s="121" t="str">
        <f t="shared" si="118"/>
        <v>-</v>
      </c>
      <c r="AB485" s="121" t="str">
        <f t="shared" si="118"/>
        <v>-</v>
      </c>
      <c r="AC485" s="121" t="str">
        <f t="shared" si="118"/>
        <v>-</v>
      </c>
      <c r="AD485" s="121" t="str">
        <f t="shared" si="118"/>
        <v>-</v>
      </c>
      <c r="AE485" s="121" t="str">
        <f t="shared" si="118"/>
        <v>-</v>
      </c>
      <c r="AF485" s="121" t="str">
        <f t="shared" si="115"/>
        <v>-</v>
      </c>
      <c r="AG485" s="121" t="str">
        <f t="shared" si="115"/>
        <v>-</v>
      </c>
      <c r="AH485" s="121" t="str">
        <f t="shared" si="115"/>
        <v>-</v>
      </c>
      <c r="AI485" s="121" t="str">
        <f t="shared" si="115"/>
        <v>-</v>
      </c>
      <c r="AJ485" s="121" t="str">
        <f t="shared" si="115"/>
        <v>-</v>
      </c>
      <c r="AK485" s="121" t="str">
        <f t="shared" si="115"/>
        <v>-</v>
      </c>
      <c r="AL485" s="121" t="str">
        <f t="shared" si="115"/>
        <v>-</v>
      </c>
      <c r="AM485" s="121" t="str">
        <f t="shared" si="115"/>
        <v>-</v>
      </c>
      <c r="AN485" s="121" t="str">
        <f t="shared" si="115"/>
        <v>-</v>
      </c>
      <c r="AO485" s="121" t="str">
        <f t="shared" si="118"/>
        <v>-</v>
      </c>
      <c r="AP485" s="121" t="str">
        <f t="shared" si="116"/>
        <v>-</v>
      </c>
      <c r="AQ485" s="121" t="str">
        <f t="shared" si="116"/>
        <v>-</v>
      </c>
      <c r="AR485" s="121" t="str">
        <f t="shared" si="116"/>
        <v>-</v>
      </c>
      <c r="AS485" s="121" t="str">
        <f t="shared" si="116"/>
        <v>-</v>
      </c>
      <c r="AT485" s="121" t="str">
        <f t="shared" si="116"/>
        <v>-</v>
      </c>
      <c r="AU485" s="121" t="str">
        <f t="shared" si="116"/>
        <v>-</v>
      </c>
      <c r="AV485" s="121" t="str">
        <f t="shared" si="116"/>
        <v>-</v>
      </c>
      <c r="AW485" s="121" t="str">
        <f t="shared" si="116"/>
        <v>-</v>
      </c>
      <c r="AX485" s="121" t="str">
        <f t="shared" si="116"/>
        <v>-</v>
      </c>
      <c r="AY485" s="121" t="str">
        <f t="shared" si="118"/>
        <v>-</v>
      </c>
      <c r="AZ485" s="121" t="str">
        <f t="shared" si="118"/>
        <v>-</v>
      </c>
      <c r="BA485" s="121" t="str">
        <f t="shared" si="118"/>
        <v>-</v>
      </c>
      <c r="BB485" s="121" t="str">
        <f t="shared" si="118"/>
        <v>-</v>
      </c>
      <c r="BC485" s="121" t="str">
        <f t="shared" si="118"/>
        <v>-</v>
      </c>
      <c r="BD485" s="121" t="str">
        <f t="shared" si="118"/>
        <v>-</v>
      </c>
      <c r="BE485" s="121" t="str">
        <f t="shared" si="118"/>
        <v>-</v>
      </c>
      <c r="BF485" s="121" t="str">
        <f t="shared" si="118"/>
        <v>-</v>
      </c>
      <c r="BG485" s="121" t="str">
        <f t="shared" si="118"/>
        <v>-</v>
      </c>
      <c r="BH485" s="122"/>
      <c r="BI485" s="119"/>
      <c r="BM485" s="381"/>
      <c r="BP485" s="225"/>
    </row>
    <row r="486" spans="1:68" s="46" customFormat="1">
      <c r="A486" s="120">
        <f t="shared" si="108"/>
        <v>94</v>
      </c>
      <c r="B486" s="121" t="str">
        <f t="shared" si="118"/>
        <v>-</v>
      </c>
      <c r="C486" s="121" t="str">
        <f t="shared" si="118"/>
        <v>-</v>
      </c>
      <c r="D486" s="121" t="str">
        <f t="shared" si="118"/>
        <v>-</v>
      </c>
      <c r="E486" s="121" t="str">
        <f t="shared" si="118"/>
        <v>-</v>
      </c>
      <c r="F486" s="121" t="str">
        <f t="shared" si="118"/>
        <v>-</v>
      </c>
      <c r="G486" s="121" t="str">
        <f t="shared" si="118"/>
        <v>-</v>
      </c>
      <c r="H486" s="121" t="str">
        <f t="shared" si="118"/>
        <v>-</v>
      </c>
      <c r="I486" s="121" t="str">
        <f t="shared" si="118"/>
        <v>-</v>
      </c>
      <c r="J486" s="121" t="str">
        <f t="shared" si="118"/>
        <v>-</v>
      </c>
      <c r="K486" s="121" t="str">
        <f t="shared" si="118"/>
        <v>-</v>
      </c>
      <c r="L486" s="121" t="str">
        <f t="shared" si="118"/>
        <v>-</v>
      </c>
      <c r="M486" s="121" t="str">
        <f t="shared" si="118"/>
        <v>-</v>
      </c>
      <c r="N486" s="121" t="str">
        <f t="shared" si="118"/>
        <v>-</v>
      </c>
      <c r="O486" s="121" t="str">
        <f t="shared" si="118"/>
        <v>-</v>
      </c>
      <c r="P486" s="121" t="str">
        <f t="shared" si="118"/>
        <v>-</v>
      </c>
      <c r="Q486" s="121" t="str">
        <f t="shared" si="118"/>
        <v>-</v>
      </c>
      <c r="R486" s="121" t="str">
        <f t="shared" si="118"/>
        <v>-</v>
      </c>
      <c r="S486" s="121" t="str">
        <f t="shared" si="118"/>
        <v>-</v>
      </c>
      <c r="T486" s="121" t="str">
        <f t="shared" si="118"/>
        <v>-</v>
      </c>
      <c r="U486" s="121" t="str">
        <f t="shared" si="118"/>
        <v>-</v>
      </c>
      <c r="V486" s="121" t="str">
        <f t="shared" si="118"/>
        <v>-</v>
      </c>
      <c r="W486" s="121" t="str">
        <f t="shared" si="118"/>
        <v>-</v>
      </c>
      <c r="X486" s="121" t="str">
        <f t="shared" si="118"/>
        <v>-</v>
      </c>
      <c r="Y486" s="121" t="str">
        <f t="shared" si="118"/>
        <v>-</v>
      </c>
      <c r="Z486" s="121" t="str">
        <f t="shared" si="118"/>
        <v>-</v>
      </c>
      <c r="AA486" s="121" t="str">
        <f t="shared" si="118"/>
        <v>-</v>
      </c>
      <c r="AB486" s="121" t="str">
        <f t="shared" si="118"/>
        <v>-</v>
      </c>
      <c r="AC486" s="121" t="str">
        <f t="shared" si="118"/>
        <v>-</v>
      </c>
      <c r="AD486" s="121" t="str">
        <f t="shared" si="118"/>
        <v>-</v>
      </c>
      <c r="AE486" s="121" t="str">
        <f t="shared" si="118"/>
        <v>-</v>
      </c>
      <c r="AF486" s="121" t="str">
        <f t="shared" si="115"/>
        <v>-</v>
      </c>
      <c r="AG486" s="121" t="str">
        <f t="shared" si="115"/>
        <v>-</v>
      </c>
      <c r="AH486" s="121" t="str">
        <f t="shared" si="115"/>
        <v>-</v>
      </c>
      <c r="AI486" s="121" t="str">
        <f t="shared" si="115"/>
        <v>-</v>
      </c>
      <c r="AJ486" s="121" t="str">
        <f t="shared" si="115"/>
        <v>-</v>
      </c>
      <c r="AK486" s="121" t="str">
        <f t="shared" si="115"/>
        <v>-</v>
      </c>
      <c r="AL486" s="121" t="str">
        <f t="shared" si="115"/>
        <v>-</v>
      </c>
      <c r="AM486" s="121" t="str">
        <f t="shared" si="115"/>
        <v>-</v>
      </c>
      <c r="AN486" s="121" t="str">
        <f t="shared" si="115"/>
        <v>-</v>
      </c>
      <c r="AO486" s="121" t="str">
        <f t="shared" si="118"/>
        <v>-</v>
      </c>
      <c r="AP486" s="121" t="str">
        <f t="shared" si="116"/>
        <v>-</v>
      </c>
      <c r="AQ486" s="121" t="str">
        <f t="shared" si="116"/>
        <v>-</v>
      </c>
      <c r="AR486" s="121" t="str">
        <f t="shared" si="116"/>
        <v>-</v>
      </c>
      <c r="AS486" s="121" t="str">
        <f t="shared" si="116"/>
        <v>-</v>
      </c>
      <c r="AT486" s="121" t="str">
        <f t="shared" si="116"/>
        <v>-</v>
      </c>
      <c r="AU486" s="121" t="str">
        <f t="shared" si="116"/>
        <v>-</v>
      </c>
      <c r="AV486" s="121" t="str">
        <f t="shared" si="116"/>
        <v>-</v>
      </c>
      <c r="AW486" s="121" t="str">
        <f t="shared" si="116"/>
        <v>-</v>
      </c>
      <c r="AX486" s="121" t="str">
        <f t="shared" si="116"/>
        <v>-</v>
      </c>
      <c r="AY486" s="121" t="str">
        <f t="shared" si="118"/>
        <v>-</v>
      </c>
      <c r="AZ486" s="121" t="str">
        <f t="shared" si="118"/>
        <v>-</v>
      </c>
      <c r="BA486" s="121" t="str">
        <f t="shared" si="118"/>
        <v>-</v>
      </c>
      <c r="BB486" s="121" t="str">
        <f t="shared" si="118"/>
        <v>-</v>
      </c>
      <c r="BC486" s="121" t="str">
        <f t="shared" si="118"/>
        <v>-</v>
      </c>
      <c r="BD486" s="121" t="str">
        <f t="shared" si="118"/>
        <v>-</v>
      </c>
      <c r="BE486" s="121" t="str">
        <f t="shared" si="118"/>
        <v>-</v>
      </c>
      <c r="BF486" s="121" t="str">
        <f t="shared" si="118"/>
        <v>-</v>
      </c>
      <c r="BG486" s="121" t="str">
        <f t="shared" si="118"/>
        <v>-</v>
      </c>
      <c r="BH486" s="122"/>
      <c r="BI486" s="119"/>
      <c r="BM486" s="381"/>
      <c r="BP486" s="225"/>
    </row>
    <row r="487" spans="1:68">
      <c r="A487" s="38" t="s">
        <v>80</v>
      </c>
      <c r="B487" s="115">
        <f>(94 - COUNTIF(B393:B486,"-"))</f>
        <v>0</v>
      </c>
      <c r="C487" s="115">
        <f t="shared" ref="C487:BG487" si="119">(94 - COUNTIF(C393:C486,"-"))</f>
        <v>0</v>
      </c>
      <c r="D487" s="115">
        <f t="shared" si="119"/>
        <v>0</v>
      </c>
      <c r="E487" s="115">
        <f t="shared" si="119"/>
        <v>19</v>
      </c>
      <c r="F487" s="115">
        <f t="shared" si="119"/>
        <v>18</v>
      </c>
      <c r="G487" s="115">
        <f t="shared" si="119"/>
        <v>0</v>
      </c>
      <c r="H487" s="115">
        <f t="shared" si="119"/>
        <v>0</v>
      </c>
      <c r="I487" s="115">
        <f t="shared" si="119"/>
        <v>20</v>
      </c>
      <c r="J487" s="115">
        <f t="shared" si="119"/>
        <v>0</v>
      </c>
      <c r="K487" s="115">
        <f t="shared" si="119"/>
        <v>0</v>
      </c>
      <c r="L487" s="115">
        <f t="shared" si="119"/>
        <v>0</v>
      </c>
      <c r="M487" s="115">
        <f t="shared" si="119"/>
        <v>0</v>
      </c>
      <c r="N487" s="115">
        <f t="shared" si="119"/>
        <v>0</v>
      </c>
      <c r="O487" s="115">
        <f t="shared" si="119"/>
        <v>0</v>
      </c>
      <c r="P487" s="115">
        <f t="shared" si="119"/>
        <v>0</v>
      </c>
      <c r="Q487" s="115">
        <f t="shared" si="119"/>
        <v>0</v>
      </c>
      <c r="R487" s="115">
        <f t="shared" si="119"/>
        <v>0</v>
      </c>
      <c r="S487" s="115">
        <f t="shared" si="119"/>
        <v>23</v>
      </c>
      <c r="T487" s="115">
        <f t="shared" si="119"/>
        <v>0</v>
      </c>
      <c r="U487" s="115">
        <f t="shared" si="119"/>
        <v>0</v>
      </c>
      <c r="V487" s="115">
        <f t="shared" si="119"/>
        <v>0</v>
      </c>
      <c r="W487" s="115">
        <f t="shared" si="119"/>
        <v>0</v>
      </c>
      <c r="X487" s="115">
        <f t="shared" si="119"/>
        <v>15</v>
      </c>
      <c r="Y487" s="115">
        <f t="shared" si="119"/>
        <v>0</v>
      </c>
      <c r="Z487" s="115">
        <f t="shared" si="119"/>
        <v>21</v>
      </c>
      <c r="AA487" s="115">
        <f t="shared" si="119"/>
        <v>0</v>
      </c>
      <c r="AB487" s="115">
        <f t="shared" si="119"/>
        <v>0</v>
      </c>
      <c r="AC487" s="115">
        <f t="shared" si="119"/>
        <v>0</v>
      </c>
      <c r="AD487" s="115">
        <f t="shared" si="119"/>
        <v>0</v>
      </c>
      <c r="AE487" s="115">
        <f t="shared" si="119"/>
        <v>22</v>
      </c>
      <c r="AF487" s="115">
        <f t="shared" ref="AF487:AN487" si="120">(94 - COUNTIF(AF393:AF486,"-"))</f>
        <v>0</v>
      </c>
      <c r="AG487" s="115">
        <f t="shared" si="120"/>
        <v>0</v>
      </c>
      <c r="AH487" s="115">
        <f t="shared" si="120"/>
        <v>0</v>
      </c>
      <c r="AI487" s="115">
        <f t="shared" si="120"/>
        <v>0</v>
      </c>
      <c r="AJ487" s="115">
        <f t="shared" si="120"/>
        <v>14</v>
      </c>
      <c r="AK487" s="115">
        <f t="shared" si="120"/>
        <v>23</v>
      </c>
      <c r="AL487" s="115">
        <f t="shared" si="120"/>
        <v>21</v>
      </c>
      <c r="AM487" s="115">
        <f t="shared" si="120"/>
        <v>0</v>
      </c>
      <c r="AN487" s="115">
        <f t="shared" si="120"/>
        <v>20</v>
      </c>
      <c r="AO487" s="115">
        <f t="shared" si="119"/>
        <v>0</v>
      </c>
      <c r="AP487" s="115">
        <f t="shared" ref="AP487:AX487" si="121">(94 - COUNTIF(AP393:AP486,"-"))</f>
        <v>0</v>
      </c>
      <c r="AQ487" s="115">
        <f t="shared" si="121"/>
        <v>0</v>
      </c>
      <c r="AR487" s="115">
        <f t="shared" si="121"/>
        <v>0</v>
      </c>
      <c r="AS487" s="115">
        <f t="shared" si="121"/>
        <v>7</v>
      </c>
      <c r="AT487" s="115">
        <f t="shared" si="121"/>
        <v>0</v>
      </c>
      <c r="AU487" s="115">
        <f t="shared" si="121"/>
        <v>0</v>
      </c>
      <c r="AV487" s="115">
        <f t="shared" si="121"/>
        <v>0</v>
      </c>
      <c r="AW487" s="115">
        <f t="shared" si="121"/>
        <v>0</v>
      </c>
      <c r="AX487" s="115">
        <f t="shared" si="121"/>
        <v>0</v>
      </c>
      <c r="AY487" s="115">
        <f t="shared" si="119"/>
        <v>0</v>
      </c>
      <c r="AZ487" s="115">
        <f t="shared" si="119"/>
        <v>0</v>
      </c>
      <c r="BA487" s="115">
        <f t="shared" si="119"/>
        <v>23</v>
      </c>
      <c r="BB487" s="115">
        <f t="shared" si="119"/>
        <v>0</v>
      </c>
      <c r="BC487" s="115">
        <f t="shared" si="119"/>
        <v>15</v>
      </c>
      <c r="BD487" s="115">
        <f t="shared" si="119"/>
        <v>0</v>
      </c>
      <c r="BE487" s="115">
        <f t="shared" si="119"/>
        <v>22</v>
      </c>
      <c r="BF487" s="115">
        <f t="shared" si="119"/>
        <v>0</v>
      </c>
      <c r="BG487" s="115">
        <f t="shared" si="119"/>
        <v>0</v>
      </c>
      <c r="BH487" s="116"/>
    </row>
    <row r="488" spans="1:68" s="46" customFormat="1">
      <c r="A488" s="123" t="s">
        <v>105</v>
      </c>
      <c r="B488" s="121" t="str">
        <f>IFERROR(SUM(B393:B486)/B487,"-")</f>
        <v>-</v>
      </c>
      <c r="C488" s="121" t="str">
        <f t="shared" ref="C488:BG488" si="122">IFERROR(SUM(C393:C486)/C487,"-")</f>
        <v>-</v>
      </c>
      <c r="D488" s="121" t="str">
        <f t="shared" si="122"/>
        <v>-</v>
      </c>
      <c r="E488" s="121">
        <f t="shared" si="122"/>
        <v>2.2798877404146745</v>
      </c>
      <c r="F488" s="121">
        <f t="shared" si="122"/>
        <v>1.0591529008190197</v>
      </c>
      <c r="G488" s="121" t="str">
        <f t="shared" si="122"/>
        <v>-</v>
      </c>
      <c r="H488" s="121" t="str">
        <f t="shared" si="122"/>
        <v>-</v>
      </c>
      <c r="I488" s="121">
        <f t="shared" si="122"/>
        <v>1.2783373908379647</v>
      </c>
      <c r="J488" s="121" t="str">
        <f t="shared" si="122"/>
        <v>-</v>
      </c>
      <c r="K488" s="121" t="str">
        <f t="shared" si="122"/>
        <v>-</v>
      </c>
      <c r="L488" s="121" t="str">
        <f t="shared" si="122"/>
        <v>-</v>
      </c>
      <c r="M488" s="121" t="str">
        <f t="shared" si="122"/>
        <v>-</v>
      </c>
      <c r="N488" s="121" t="str">
        <f t="shared" si="122"/>
        <v>-</v>
      </c>
      <c r="O488" s="121" t="str">
        <f t="shared" si="122"/>
        <v>-</v>
      </c>
      <c r="P488" s="121" t="str">
        <f t="shared" si="122"/>
        <v>-</v>
      </c>
      <c r="Q488" s="121" t="str">
        <f t="shared" si="122"/>
        <v>-</v>
      </c>
      <c r="R488" s="121" t="str">
        <f t="shared" si="122"/>
        <v>-</v>
      </c>
      <c r="S488" s="121">
        <f t="shared" si="122"/>
        <v>1.5666497383892324</v>
      </c>
      <c r="T488" s="121" t="str">
        <f t="shared" si="122"/>
        <v>-</v>
      </c>
      <c r="U488" s="121" t="str">
        <f t="shared" si="122"/>
        <v>-</v>
      </c>
      <c r="V488" s="121" t="str">
        <f t="shared" si="122"/>
        <v>-</v>
      </c>
      <c r="W488" s="121" t="str">
        <f t="shared" si="122"/>
        <v>-</v>
      </c>
      <c r="X488" s="121">
        <f t="shared" si="122"/>
        <v>1.2407435807428051</v>
      </c>
      <c r="Y488" s="121" t="str">
        <f t="shared" si="122"/>
        <v>-</v>
      </c>
      <c r="Z488" s="121">
        <f t="shared" si="122"/>
        <v>1.295608150369423</v>
      </c>
      <c r="AA488" s="121" t="str">
        <f t="shared" si="122"/>
        <v>-</v>
      </c>
      <c r="AB488" s="121" t="str">
        <f t="shared" si="122"/>
        <v>-</v>
      </c>
      <c r="AC488" s="121" t="str">
        <f t="shared" si="122"/>
        <v>-</v>
      </c>
      <c r="AD488" s="121" t="str">
        <f t="shared" si="122"/>
        <v>-</v>
      </c>
      <c r="AE488" s="121">
        <f t="shared" si="122"/>
        <v>1.0026982004259961</v>
      </c>
      <c r="AF488" s="121" t="str">
        <f t="shared" ref="AF488:AN488" si="123">IFERROR(SUM(AF393:AF486)/AF487,"-")</f>
        <v>-</v>
      </c>
      <c r="AG488" s="121" t="str">
        <f t="shared" si="123"/>
        <v>-</v>
      </c>
      <c r="AH488" s="121" t="str">
        <f t="shared" si="123"/>
        <v>-</v>
      </c>
      <c r="AI488" s="121" t="str">
        <f t="shared" si="123"/>
        <v>-</v>
      </c>
      <c r="AJ488" s="121">
        <f t="shared" si="123"/>
        <v>1.6235292663864347</v>
      </c>
      <c r="AK488" s="121">
        <f t="shared" si="123"/>
        <v>1.1148282213502996</v>
      </c>
      <c r="AL488" s="121">
        <f t="shared" si="123"/>
        <v>1.8720576220580984</v>
      </c>
      <c r="AM488" s="121" t="str">
        <f t="shared" si="123"/>
        <v>-</v>
      </c>
      <c r="AN488" s="121">
        <f t="shared" si="123"/>
        <v>1.2084473359472341</v>
      </c>
      <c r="AO488" s="121" t="str">
        <f t="shared" si="122"/>
        <v>-</v>
      </c>
      <c r="AP488" s="121" t="str">
        <f t="shared" ref="AP488:AX488" si="124">IFERROR(SUM(AP393:AP486)/AP487,"-")</f>
        <v>-</v>
      </c>
      <c r="AQ488" s="121" t="str">
        <f t="shared" si="124"/>
        <v>-</v>
      </c>
      <c r="AR488" s="121" t="str">
        <f t="shared" si="124"/>
        <v>-</v>
      </c>
      <c r="AS488" s="121">
        <f t="shared" si="124"/>
        <v>1.4113550399277748</v>
      </c>
      <c r="AT488" s="121" t="str">
        <f t="shared" si="124"/>
        <v>-</v>
      </c>
      <c r="AU488" s="121" t="str">
        <f t="shared" si="124"/>
        <v>-</v>
      </c>
      <c r="AV488" s="121" t="str">
        <f t="shared" si="124"/>
        <v>-</v>
      </c>
      <c r="AW488" s="121" t="str">
        <f t="shared" si="124"/>
        <v>-</v>
      </c>
      <c r="AX488" s="121" t="str">
        <f t="shared" si="124"/>
        <v>-</v>
      </c>
      <c r="AY488" s="121" t="str">
        <f t="shared" si="122"/>
        <v>-</v>
      </c>
      <c r="AZ488" s="121" t="str">
        <f t="shared" si="122"/>
        <v>-</v>
      </c>
      <c r="BA488" s="121">
        <f t="shared" si="122"/>
        <v>0.98694875868817522</v>
      </c>
      <c r="BB488" s="121" t="str">
        <f t="shared" si="122"/>
        <v>-</v>
      </c>
      <c r="BC488" s="121">
        <f t="shared" si="122"/>
        <v>0.86007179007142165</v>
      </c>
      <c r="BD488" s="121" t="str">
        <f t="shared" si="122"/>
        <v>-</v>
      </c>
      <c r="BE488" s="121">
        <f t="shared" si="122"/>
        <v>1.6130361471263699</v>
      </c>
      <c r="BF488" s="121" t="str">
        <f t="shared" si="122"/>
        <v>-</v>
      </c>
      <c r="BG488" s="121" t="str">
        <f t="shared" si="122"/>
        <v>-</v>
      </c>
      <c r="BH488" s="122">
        <f>COUNTIF(B488:BG488,"&gt;2")</f>
        <v>1</v>
      </c>
      <c r="BI488" s="119"/>
      <c r="BM488" s="381"/>
      <c r="BP488" s="225"/>
    </row>
    <row r="489" spans="1:68">
      <c r="A489" s="38" t="s">
        <v>114</v>
      </c>
      <c r="B489" s="115" t="str">
        <f>IF(B488="-","НЕТ",IF(B488&lt;=2,"ДА","НЕТ"))</f>
        <v>НЕТ</v>
      </c>
      <c r="C489" s="115" t="str">
        <f t="shared" ref="C489:BG489" si="125">IF(C488="-","НЕТ",IF(C488&lt;=2,"ДА","НЕТ"))</f>
        <v>НЕТ</v>
      </c>
      <c r="D489" s="115" t="str">
        <f t="shared" si="125"/>
        <v>НЕТ</v>
      </c>
      <c r="E489" s="115" t="str">
        <f t="shared" si="125"/>
        <v>НЕТ</v>
      </c>
      <c r="F489" s="115" t="str">
        <f t="shared" si="125"/>
        <v>ДА</v>
      </c>
      <c r="G489" s="115" t="str">
        <f t="shared" si="125"/>
        <v>НЕТ</v>
      </c>
      <c r="H489" s="115" t="str">
        <f t="shared" si="125"/>
        <v>НЕТ</v>
      </c>
      <c r="I489" s="115" t="str">
        <f t="shared" si="125"/>
        <v>ДА</v>
      </c>
      <c r="J489" s="115" t="str">
        <f t="shared" si="125"/>
        <v>НЕТ</v>
      </c>
      <c r="K489" s="115" t="str">
        <f t="shared" si="125"/>
        <v>НЕТ</v>
      </c>
      <c r="L489" s="115" t="str">
        <f t="shared" si="125"/>
        <v>НЕТ</v>
      </c>
      <c r="M489" s="115" t="str">
        <f t="shared" si="125"/>
        <v>НЕТ</v>
      </c>
      <c r="N489" s="115" t="str">
        <f t="shared" si="125"/>
        <v>НЕТ</v>
      </c>
      <c r="O489" s="115" t="str">
        <f t="shared" si="125"/>
        <v>НЕТ</v>
      </c>
      <c r="P489" s="115" t="str">
        <f t="shared" si="125"/>
        <v>НЕТ</v>
      </c>
      <c r="Q489" s="115" t="str">
        <f t="shared" si="125"/>
        <v>НЕТ</v>
      </c>
      <c r="R489" s="115" t="str">
        <f t="shared" si="125"/>
        <v>НЕТ</v>
      </c>
      <c r="S489" s="115" t="str">
        <f t="shared" si="125"/>
        <v>ДА</v>
      </c>
      <c r="T489" s="115" t="str">
        <f t="shared" si="125"/>
        <v>НЕТ</v>
      </c>
      <c r="U489" s="115" t="str">
        <f t="shared" si="125"/>
        <v>НЕТ</v>
      </c>
      <c r="V489" s="115" t="str">
        <f t="shared" si="125"/>
        <v>НЕТ</v>
      </c>
      <c r="W489" s="115" t="str">
        <f t="shared" si="125"/>
        <v>НЕТ</v>
      </c>
      <c r="X489" s="115" t="str">
        <f t="shared" si="125"/>
        <v>ДА</v>
      </c>
      <c r="Y489" s="115" t="str">
        <f t="shared" si="125"/>
        <v>НЕТ</v>
      </c>
      <c r="Z489" s="115" t="str">
        <f t="shared" si="125"/>
        <v>ДА</v>
      </c>
      <c r="AA489" s="115" t="str">
        <f t="shared" si="125"/>
        <v>НЕТ</v>
      </c>
      <c r="AB489" s="115" t="str">
        <f t="shared" si="125"/>
        <v>НЕТ</v>
      </c>
      <c r="AC489" s="115" t="str">
        <f t="shared" si="125"/>
        <v>НЕТ</v>
      </c>
      <c r="AD489" s="115" t="str">
        <f t="shared" si="125"/>
        <v>НЕТ</v>
      </c>
      <c r="AE489" s="115" t="str">
        <f t="shared" si="125"/>
        <v>ДА</v>
      </c>
      <c r="AF489" s="115" t="str">
        <f t="shared" ref="AF489:AN489" si="126">IF(AF488="-","НЕТ",IF(AF488&lt;=2,"ДА","НЕТ"))</f>
        <v>НЕТ</v>
      </c>
      <c r="AG489" s="115" t="str">
        <f t="shared" si="126"/>
        <v>НЕТ</v>
      </c>
      <c r="AH489" s="115" t="str">
        <f t="shared" si="126"/>
        <v>НЕТ</v>
      </c>
      <c r="AI489" s="115" t="str">
        <f t="shared" si="126"/>
        <v>НЕТ</v>
      </c>
      <c r="AJ489" s="115" t="str">
        <f t="shared" si="126"/>
        <v>ДА</v>
      </c>
      <c r="AK489" s="115" t="str">
        <f t="shared" si="126"/>
        <v>ДА</v>
      </c>
      <c r="AL489" s="115" t="str">
        <f t="shared" si="126"/>
        <v>ДА</v>
      </c>
      <c r="AM489" s="115" t="str">
        <f t="shared" si="126"/>
        <v>НЕТ</v>
      </c>
      <c r="AN489" s="115" t="str">
        <f t="shared" si="126"/>
        <v>ДА</v>
      </c>
      <c r="AO489" s="115" t="str">
        <f t="shared" si="125"/>
        <v>НЕТ</v>
      </c>
      <c r="AP489" s="115" t="str">
        <f t="shared" ref="AP489:AX489" si="127">IF(AP488="-","НЕТ",IF(AP488&lt;=2,"ДА","НЕТ"))</f>
        <v>НЕТ</v>
      </c>
      <c r="AQ489" s="115" t="str">
        <f t="shared" si="127"/>
        <v>НЕТ</v>
      </c>
      <c r="AR489" s="115" t="str">
        <f t="shared" si="127"/>
        <v>НЕТ</v>
      </c>
      <c r="AS489" s="115" t="str">
        <f t="shared" si="127"/>
        <v>ДА</v>
      </c>
      <c r="AT489" s="115" t="str">
        <f t="shared" si="127"/>
        <v>НЕТ</v>
      </c>
      <c r="AU489" s="115" t="str">
        <f t="shared" si="127"/>
        <v>НЕТ</v>
      </c>
      <c r="AV489" s="115" t="str">
        <f t="shared" si="127"/>
        <v>НЕТ</v>
      </c>
      <c r="AW489" s="115" t="str">
        <f t="shared" si="127"/>
        <v>НЕТ</v>
      </c>
      <c r="AX489" s="115" t="str">
        <f t="shared" si="127"/>
        <v>НЕТ</v>
      </c>
      <c r="AY489" s="115" t="str">
        <f t="shared" si="125"/>
        <v>НЕТ</v>
      </c>
      <c r="AZ489" s="115" t="str">
        <f t="shared" si="125"/>
        <v>НЕТ</v>
      </c>
      <c r="BA489" s="115" t="str">
        <f t="shared" si="125"/>
        <v>ДА</v>
      </c>
      <c r="BB489" s="115" t="str">
        <f t="shared" si="125"/>
        <v>НЕТ</v>
      </c>
      <c r="BC489" s="115" t="str">
        <f t="shared" si="125"/>
        <v>ДА</v>
      </c>
      <c r="BD489" s="115" t="str">
        <f t="shared" si="125"/>
        <v>НЕТ</v>
      </c>
      <c r="BE489" s="115" t="str">
        <f t="shared" si="125"/>
        <v>ДА</v>
      </c>
      <c r="BF489" s="115" t="str">
        <f t="shared" si="125"/>
        <v>НЕТ</v>
      </c>
      <c r="BG489" s="115" t="str">
        <f t="shared" si="125"/>
        <v>НЕТ</v>
      </c>
      <c r="BH489" s="116">
        <f>COUNTIF(B488:BG488,"&lt;=2")</f>
        <v>14</v>
      </c>
    </row>
    <row r="491" spans="1:68">
      <c r="A491" s="43" t="s">
        <v>141</v>
      </c>
    </row>
    <row r="492" spans="1:68">
      <c r="A492" s="120">
        <v>1</v>
      </c>
      <c r="B492" s="115" t="str">
        <f t="shared" ref="B492:BG498" si="128">IF(B$489="ДА",B296,"-")</f>
        <v>-</v>
      </c>
      <c r="C492" s="115" t="str">
        <f t="shared" si="128"/>
        <v>-</v>
      </c>
      <c r="D492" s="115" t="str">
        <f t="shared" si="128"/>
        <v>-</v>
      </c>
      <c r="E492" s="115" t="str">
        <f t="shared" si="128"/>
        <v>-</v>
      </c>
      <c r="F492" s="115">
        <f t="shared" si="128"/>
        <v>10</v>
      </c>
      <c r="G492" s="115" t="str">
        <f t="shared" si="128"/>
        <v>-</v>
      </c>
      <c r="H492" s="115" t="str">
        <f t="shared" si="128"/>
        <v>-</v>
      </c>
      <c r="I492" s="115">
        <f t="shared" si="128"/>
        <v>4</v>
      </c>
      <c r="J492" s="115" t="str">
        <f t="shared" si="128"/>
        <v>-</v>
      </c>
      <c r="K492" s="115" t="str">
        <f t="shared" si="128"/>
        <v>-</v>
      </c>
      <c r="L492" s="115" t="str">
        <f t="shared" si="128"/>
        <v>-</v>
      </c>
      <c r="M492" s="115" t="str">
        <f t="shared" si="128"/>
        <v>-</v>
      </c>
      <c r="N492" s="115" t="str">
        <f t="shared" si="128"/>
        <v>-</v>
      </c>
      <c r="O492" s="115" t="str">
        <f t="shared" si="128"/>
        <v>-</v>
      </c>
      <c r="P492" s="115" t="str">
        <f t="shared" si="128"/>
        <v>-</v>
      </c>
      <c r="Q492" s="115" t="str">
        <f t="shared" si="128"/>
        <v>-</v>
      </c>
      <c r="R492" s="115" t="str">
        <f t="shared" si="128"/>
        <v>-</v>
      </c>
      <c r="S492" s="115">
        <f t="shared" si="128"/>
        <v>7</v>
      </c>
      <c r="T492" s="115" t="str">
        <f t="shared" si="128"/>
        <v>-</v>
      </c>
      <c r="U492" s="115" t="str">
        <f t="shared" si="128"/>
        <v>-</v>
      </c>
      <c r="V492" s="115" t="str">
        <f t="shared" si="128"/>
        <v>-</v>
      </c>
      <c r="W492" s="115" t="str">
        <f t="shared" si="128"/>
        <v>-</v>
      </c>
      <c r="X492" s="115">
        <f t="shared" si="128"/>
        <v>11</v>
      </c>
      <c r="Y492" s="115" t="str">
        <f t="shared" si="128"/>
        <v>-</v>
      </c>
      <c r="Z492" s="115">
        <f t="shared" si="128"/>
        <v>10</v>
      </c>
      <c r="AA492" s="115" t="str">
        <f t="shared" si="128"/>
        <v>-</v>
      </c>
      <c r="AB492" s="115" t="str">
        <f t="shared" si="128"/>
        <v>-</v>
      </c>
      <c r="AC492" s="115" t="str">
        <f t="shared" si="128"/>
        <v>-</v>
      </c>
      <c r="AD492" s="115" t="str">
        <f t="shared" si="128"/>
        <v>-</v>
      </c>
      <c r="AE492" s="115">
        <f t="shared" si="128"/>
        <v>6</v>
      </c>
      <c r="AF492" s="115" t="str">
        <f t="shared" ref="AF492:AN520" si="129">IF(AF$489="ДА",AF296,"-")</f>
        <v>-</v>
      </c>
      <c r="AG492" s="115" t="str">
        <f t="shared" si="129"/>
        <v>-</v>
      </c>
      <c r="AH492" s="115" t="str">
        <f t="shared" si="129"/>
        <v>-</v>
      </c>
      <c r="AI492" s="115" t="str">
        <f t="shared" si="129"/>
        <v>-</v>
      </c>
      <c r="AJ492" s="115" t="str">
        <f t="shared" si="129"/>
        <v>-</v>
      </c>
      <c r="AK492" s="115">
        <f t="shared" si="129"/>
        <v>7</v>
      </c>
      <c r="AL492" s="115">
        <f t="shared" si="129"/>
        <v>4</v>
      </c>
      <c r="AM492" s="115" t="str">
        <f t="shared" si="129"/>
        <v>-</v>
      </c>
      <c r="AN492" s="115" t="str">
        <f t="shared" si="129"/>
        <v>-</v>
      </c>
      <c r="AO492" s="115" t="str">
        <f t="shared" si="128"/>
        <v>-</v>
      </c>
      <c r="AP492" s="115" t="str">
        <f t="shared" ref="AP492:AX520" si="130">IF(AP$489="ДА",AP296,"-")</f>
        <v>-</v>
      </c>
      <c r="AQ492" s="115" t="str">
        <f t="shared" si="130"/>
        <v>-</v>
      </c>
      <c r="AR492" s="115" t="str">
        <f t="shared" si="130"/>
        <v>-</v>
      </c>
      <c r="AS492" s="115">
        <f t="shared" si="130"/>
        <v>7</v>
      </c>
      <c r="AT492" s="115" t="str">
        <f t="shared" si="130"/>
        <v>-</v>
      </c>
      <c r="AU492" s="115" t="str">
        <f t="shared" si="130"/>
        <v>-</v>
      </c>
      <c r="AV492" s="115" t="str">
        <f t="shared" si="130"/>
        <v>-</v>
      </c>
      <c r="AW492" s="115" t="str">
        <f t="shared" si="130"/>
        <v>-</v>
      </c>
      <c r="AX492" s="115" t="str">
        <f t="shared" si="130"/>
        <v>-</v>
      </c>
      <c r="AY492" s="115" t="str">
        <f t="shared" si="128"/>
        <v>-</v>
      </c>
      <c r="AZ492" s="115" t="str">
        <f t="shared" si="128"/>
        <v>-</v>
      </c>
      <c r="BA492" s="115">
        <f t="shared" si="128"/>
        <v>5</v>
      </c>
      <c r="BB492" s="115" t="str">
        <f t="shared" si="128"/>
        <v>-</v>
      </c>
      <c r="BC492" s="115">
        <f t="shared" si="128"/>
        <v>8</v>
      </c>
      <c r="BD492" s="115" t="str">
        <f t="shared" si="128"/>
        <v>-</v>
      </c>
      <c r="BE492" s="115">
        <f t="shared" si="128"/>
        <v>12</v>
      </c>
      <c r="BF492" s="115" t="str">
        <f t="shared" si="128"/>
        <v>-</v>
      </c>
      <c r="BG492" s="115" t="str">
        <f t="shared" si="128"/>
        <v>-</v>
      </c>
      <c r="BH492" s="116">
        <f>COUNTIF(B492:BG492,"&gt;0")</f>
        <v>12</v>
      </c>
      <c r="BI492" s="114">
        <f>IFERROR(AVERAGE(B492:BG492)+0.0000001*BH492+0.000000001*(1/(BP492+0.01)),"-")</f>
        <v>7.5833345334725264</v>
      </c>
      <c r="BJ492" s="115">
        <f>IFERROR(RANK(BI492,BI$492:BI$585,0),"-")</f>
        <v>9</v>
      </c>
      <c r="BL492" s="75">
        <v>1</v>
      </c>
      <c r="BM492" s="396">
        <f>BI492</f>
        <v>7.5833345334725264</v>
      </c>
      <c r="BN492" s="117">
        <f>BH3</f>
        <v>15</v>
      </c>
      <c r="BO492">
        <f t="shared" ref="BO492:BO556" si="131">BH492</f>
        <v>12</v>
      </c>
      <c r="BP492" s="225">
        <f>IFERROR(VAR(B492:BG492),"-")</f>
        <v>7.1742424242424212</v>
      </c>
    </row>
    <row r="493" spans="1:68">
      <c r="A493" s="120">
        <f>A492+1</f>
        <v>2</v>
      </c>
      <c r="B493" s="115" t="str">
        <f t="shared" si="128"/>
        <v>-</v>
      </c>
      <c r="C493" s="115" t="str">
        <f t="shared" si="128"/>
        <v>-</v>
      </c>
      <c r="D493" s="115" t="str">
        <f t="shared" si="128"/>
        <v>-</v>
      </c>
      <c r="E493" s="115" t="str">
        <f t="shared" si="128"/>
        <v>-</v>
      </c>
      <c r="F493" s="115" t="str">
        <f t="shared" si="128"/>
        <v>-</v>
      </c>
      <c r="G493" s="115" t="str">
        <f t="shared" si="128"/>
        <v>-</v>
      </c>
      <c r="H493" s="115" t="str">
        <f t="shared" si="128"/>
        <v>-</v>
      </c>
      <c r="I493" s="115" t="str">
        <f t="shared" si="128"/>
        <v>-</v>
      </c>
      <c r="J493" s="115" t="str">
        <f t="shared" si="128"/>
        <v>-</v>
      </c>
      <c r="K493" s="115" t="str">
        <f t="shared" si="128"/>
        <v>-</v>
      </c>
      <c r="L493" s="115" t="str">
        <f t="shared" si="128"/>
        <v>-</v>
      </c>
      <c r="M493" s="115" t="str">
        <f t="shared" si="128"/>
        <v>-</v>
      </c>
      <c r="N493" s="115" t="str">
        <f t="shared" si="128"/>
        <v>-</v>
      </c>
      <c r="O493" s="115" t="str">
        <f t="shared" si="128"/>
        <v>-</v>
      </c>
      <c r="P493" s="115" t="str">
        <f t="shared" si="128"/>
        <v>-</v>
      </c>
      <c r="Q493" s="115" t="str">
        <f t="shared" si="128"/>
        <v>-</v>
      </c>
      <c r="R493" s="115" t="str">
        <f t="shared" si="128"/>
        <v>-</v>
      </c>
      <c r="S493" s="115" t="str">
        <f t="shared" si="128"/>
        <v>-</v>
      </c>
      <c r="T493" s="115" t="str">
        <f t="shared" si="128"/>
        <v>-</v>
      </c>
      <c r="U493" s="115" t="str">
        <f t="shared" si="128"/>
        <v>-</v>
      </c>
      <c r="V493" s="115" t="str">
        <f t="shared" si="128"/>
        <v>-</v>
      </c>
      <c r="W493" s="115" t="str">
        <f t="shared" si="128"/>
        <v>-</v>
      </c>
      <c r="X493" s="115" t="str">
        <f t="shared" si="128"/>
        <v>-</v>
      </c>
      <c r="Y493" s="115" t="str">
        <f t="shared" si="128"/>
        <v>-</v>
      </c>
      <c r="Z493" s="115" t="str">
        <f t="shared" si="128"/>
        <v>-</v>
      </c>
      <c r="AA493" s="115" t="str">
        <f t="shared" si="128"/>
        <v>-</v>
      </c>
      <c r="AB493" s="115" t="str">
        <f t="shared" si="128"/>
        <v>-</v>
      </c>
      <c r="AC493" s="115" t="str">
        <f t="shared" si="128"/>
        <v>-</v>
      </c>
      <c r="AD493" s="115" t="str">
        <f t="shared" si="128"/>
        <v>-</v>
      </c>
      <c r="AE493" s="115" t="str">
        <f t="shared" si="128"/>
        <v>-</v>
      </c>
      <c r="AF493" s="115" t="str">
        <f t="shared" si="129"/>
        <v>-</v>
      </c>
      <c r="AG493" s="115" t="str">
        <f t="shared" si="129"/>
        <v>-</v>
      </c>
      <c r="AH493" s="115" t="str">
        <f t="shared" si="129"/>
        <v>-</v>
      </c>
      <c r="AI493" s="115" t="str">
        <f t="shared" si="129"/>
        <v>-</v>
      </c>
      <c r="AJ493" s="115" t="str">
        <f t="shared" si="129"/>
        <v>-</v>
      </c>
      <c r="AK493" s="115" t="str">
        <f t="shared" si="129"/>
        <v>-</v>
      </c>
      <c r="AL493" s="115" t="str">
        <f t="shared" si="129"/>
        <v>-</v>
      </c>
      <c r="AM493" s="115" t="str">
        <f t="shared" si="129"/>
        <v>-</v>
      </c>
      <c r="AN493" s="115" t="str">
        <f t="shared" si="129"/>
        <v>-</v>
      </c>
      <c r="AO493" s="115" t="str">
        <f t="shared" si="128"/>
        <v>-</v>
      </c>
      <c r="AP493" s="115" t="str">
        <f t="shared" si="130"/>
        <v>-</v>
      </c>
      <c r="AQ493" s="115" t="str">
        <f t="shared" si="130"/>
        <v>-</v>
      </c>
      <c r="AR493" s="115" t="str">
        <f t="shared" si="130"/>
        <v>-</v>
      </c>
      <c r="AS493" s="115" t="str">
        <f t="shared" si="130"/>
        <v>-</v>
      </c>
      <c r="AT493" s="115" t="str">
        <f t="shared" si="130"/>
        <v>-</v>
      </c>
      <c r="AU493" s="115" t="str">
        <f t="shared" si="130"/>
        <v>-</v>
      </c>
      <c r="AV493" s="115" t="str">
        <f t="shared" si="130"/>
        <v>-</v>
      </c>
      <c r="AW493" s="115" t="str">
        <f t="shared" si="130"/>
        <v>-</v>
      </c>
      <c r="AX493" s="115" t="str">
        <f t="shared" si="130"/>
        <v>-</v>
      </c>
      <c r="AY493" s="115" t="str">
        <f t="shared" si="128"/>
        <v>-</v>
      </c>
      <c r="AZ493" s="115" t="str">
        <f t="shared" si="128"/>
        <v>-</v>
      </c>
      <c r="BA493" s="115" t="str">
        <f t="shared" si="128"/>
        <v>-</v>
      </c>
      <c r="BB493" s="115" t="str">
        <f t="shared" si="128"/>
        <v>-</v>
      </c>
      <c r="BC493" s="115" t="str">
        <f t="shared" si="128"/>
        <v>-</v>
      </c>
      <c r="BD493" s="115" t="str">
        <f t="shared" si="128"/>
        <v>-</v>
      </c>
      <c r="BE493" s="115" t="str">
        <f t="shared" si="128"/>
        <v>-</v>
      </c>
      <c r="BF493" s="115" t="str">
        <f t="shared" si="128"/>
        <v>-</v>
      </c>
      <c r="BG493" s="115" t="str">
        <f t="shared" si="128"/>
        <v>-</v>
      </c>
      <c r="BH493" s="116">
        <f t="shared" ref="BH493:BH556" si="132">COUNTIF(B493:BG493,"&gt;0")</f>
        <v>0</v>
      </c>
      <c r="BI493" s="114" t="str">
        <f t="shared" ref="BI493:BI556" si="133">IFERROR(AVERAGE(B493:BG493)+0.0000001*BH493+0.000000001*(1/(BP493+0.01)),"-")</f>
        <v>-</v>
      </c>
      <c r="BJ493" s="115" t="str">
        <f t="shared" ref="BJ493:BJ556" si="134">IFERROR(RANK(BI493,BI$492:BI$585,0),"-")</f>
        <v>-</v>
      </c>
      <c r="BL493" s="75">
        <f>BL492+1</f>
        <v>2</v>
      </c>
      <c r="BM493" s="396" t="str">
        <f t="shared" ref="BM493:BM556" si="135">BI493</f>
        <v>-</v>
      </c>
      <c r="BN493" s="117">
        <f t="shared" ref="BN493:BN556" si="136">BH4</f>
        <v>0</v>
      </c>
      <c r="BO493">
        <f t="shared" si="131"/>
        <v>0</v>
      </c>
      <c r="BP493" s="225" t="str">
        <f t="shared" ref="BP493:BP556" si="137">IFERROR(VAR(B493:BG493),"-")</f>
        <v>-</v>
      </c>
    </row>
    <row r="494" spans="1:68">
      <c r="A494" s="120">
        <f t="shared" ref="A494:A557" si="138">A493+1</f>
        <v>3</v>
      </c>
      <c r="B494" s="115" t="str">
        <f t="shared" si="128"/>
        <v>-</v>
      </c>
      <c r="C494" s="115" t="str">
        <f t="shared" si="128"/>
        <v>-</v>
      </c>
      <c r="D494" s="115" t="str">
        <f t="shared" si="128"/>
        <v>-</v>
      </c>
      <c r="E494" s="115" t="str">
        <f t="shared" si="128"/>
        <v>-</v>
      </c>
      <c r="F494" s="115" t="str">
        <f t="shared" si="128"/>
        <v>-</v>
      </c>
      <c r="G494" s="115" t="str">
        <f t="shared" si="128"/>
        <v>-</v>
      </c>
      <c r="H494" s="115" t="str">
        <f t="shared" si="128"/>
        <v>-</v>
      </c>
      <c r="I494" s="115" t="str">
        <f t="shared" si="128"/>
        <v>-</v>
      </c>
      <c r="J494" s="115" t="str">
        <f t="shared" si="128"/>
        <v>-</v>
      </c>
      <c r="K494" s="115" t="str">
        <f t="shared" si="128"/>
        <v>-</v>
      </c>
      <c r="L494" s="115" t="str">
        <f t="shared" si="128"/>
        <v>-</v>
      </c>
      <c r="M494" s="115" t="str">
        <f t="shared" si="128"/>
        <v>-</v>
      </c>
      <c r="N494" s="115" t="str">
        <f t="shared" si="128"/>
        <v>-</v>
      </c>
      <c r="O494" s="115" t="str">
        <f t="shared" si="128"/>
        <v>-</v>
      </c>
      <c r="P494" s="115" t="str">
        <f t="shared" si="128"/>
        <v>-</v>
      </c>
      <c r="Q494" s="115" t="str">
        <f t="shared" si="128"/>
        <v>-</v>
      </c>
      <c r="R494" s="115" t="str">
        <f t="shared" si="128"/>
        <v>-</v>
      </c>
      <c r="S494" s="115" t="str">
        <f t="shared" si="128"/>
        <v>-</v>
      </c>
      <c r="T494" s="115" t="str">
        <f t="shared" si="128"/>
        <v>-</v>
      </c>
      <c r="U494" s="115" t="str">
        <f t="shared" si="128"/>
        <v>-</v>
      </c>
      <c r="V494" s="115" t="str">
        <f t="shared" si="128"/>
        <v>-</v>
      </c>
      <c r="W494" s="115" t="str">
        <f t="shared" si="128"/>
        <v>-</v>
      </c>
      <c r="X494" s="115" t="str">
        <f t="shared" si="128"/>
        <v>-</v>
      </c>
      <c r="Y494" s="115" t="str">
        <f t="shared" si="128"/>
        <v>-</v>
      </c>
      <c r="Z494" s="115" t="str">
        <f t="shared" si="128"/>
        <v>-</v>
      </c>
      <c r="AA494" s="115" t="str">
        <f t="shared" si="128"/>
        <v>-</v>
      </c>
      <c r="AB494" s="115" t="str">
        <f t="shared" si="128"/>
        <v>-</v>
      </c>
      <c r="AC494" s="115" t="str">
        <f t="shared" si="128"/>
        <v>-</v>
      </c>
      <c r="AD494" s="115" t="str">
        <f t="shared" si="128"/>
        <v>-</v>
      </c>
      <c r="AE494" s="115" t="str">
        <f t="shared" si="128"/>
        <v>-</v>
      </c>
      <c r="AF494" s="115" t="str">
        <f t="shared" si="129"/>
        <v>-</v>
      </c>
      <c r="AG494" s="115" t="str">
        <f t="shared" si="129"/>
        <v>-</v>
      </c>
      <c r="AH494" s="115" t="str">
        <f t="shared" si="129"/>
        <v>-</v>
      </c>
      <c r="AI494" s="115" t="str">
        <f t="shared" si="129"/>
        <v>-</v>
      </c>
      <c r="AJ494" s="115" t="str">
        <f t="shared" si="129"/>
        <v>-</v>
      </c>
      <c r="AK494" s="115" t="str">
        <f t="shared" si="129"/>
        <v>-</v>
      </c>
      <c r="AL494" s="115" t="str">
        <f t="shared" si="129"/>
        <v>-</v>
      </c>
      <c r="AM494" s="115" t="str">
        <f t="shared" si="129"/>
        <v>-</v>
      </c>
      <c r="AN494" s="115" t="str">
        <f t="shared" si="129"/>
        <v>-</v>
      </c>
      <c r="AO494" s="115" t="str">
        <f t="shared" si="128"/>
        <v>-</v>
      </c>
      <c r="AP494" s="115" t="str">
        <f t="shared" si="130"/>
        <v>-</v>
      </c>
      <c r="AQ494" s="115" t="str">
        <f t="shared" si="130"/>
        <v>-</v>
      </c>
      <c r="AR494" s="115" t="str">
        <f t="shared" si="130"/>
        <v>-</v>
      </c>
      <c r="AS494" s="115" t="str">
        <f t="shared" si="130"/>
        <v>-</v>
      </c>
      <c r="AT494" s="115" t="str">
        <f t="shared" si="130"/>
        <v>-</v>
      </c>
      <c r="AU494" s="115" t="str">
        <f t="shared" si="130"/>
        <v>-</v>
      </c>
      <c r="AV494" s="115" t="str">
        <f t="shared" si="130"/>
        <v>-</v>
      </c>
      <c r="AW494" s="115" t="str">
        <f t="shared" si="130"/>
        <v>-</v>
      </c>
      <c r="AX494" s="115" t="str">
        <f t="shared" si="130"/>
        <v>-</v>
      </c>
      <c r="AY494" s="115" t="str">
        <f t="shared" si="128"/>
        <v>-</v>
      </c>
      <c r="AZ494" s="115" t="str">
        <f t="shared" si="128"/>
        <v>-</v>
      </c>
      <c r="BA494" s="115" t="str">
        <f t="shared" si="128"/>
        <v>-</v>
      </c>
      <c r="BB494" s="115" t="str">
        <f t="shared" si="128"/>
        <v>-</v>
      </c>
      <c r="BC494" s="115" t="str">
        <f t="shared" si="128"/>
        <v>-</v>
      </c>
      <c r="BD494" s="115" t="str">
        <f t="shared" si="128"/>
        <v>-</v>
      </c>
      <c r="BE494" s="115" t="str">
        <f t="shared" si="128"/>
        <v>-</v>
      </c>
      <c r="BF494" s="115" t="str">
        <f t="shared" si="128"/>
        <v>-</v>
      </c>
      <c r="BG494" s="115" t="str">
        <f t="shared" si="128"/>
        <v>-</v>
      </c>
      <c r="BH494" s="116">
        <f t="shared" si="132"/>
        <v>0</v>
      </c>
      <c r="BI494" s="114" t="str">
        <f t="shared" si="133"/>
        <v>-</v>
      </c>
      <c r="BJ494" s="115" t="str">
        <f t="shared" si="134"/>
        <v>-</v>
      </c>
      <c r="BL494" s="75">
        <f t="shared" ref="BL494:BL557" si="139">BL493+1</f>
        <v>3</v>
      </c>
      <c r="BM494" s="396" t="str">
        <f t="shared" si="135"/>
        <v>-</v>
      </c>
      <c r="BN494" s="117">
        <f t="shared" si="136"/>
        <v>0</v>
      </c>
      <c r="BO494">
        <f t="shared" si="131"/>
        <v>0</v>
      </c>
      <c r="BP494" s="225" t="str">
        <f t="shared" si="137"/>
        <v>-</v>
      </c>
    </row>
    <row r="495" spans="1:68">
      <c r="A495" s="120">
        <f t="shared" si="138"/>
        <v>4</v>
      </c>
      <c r="B495" s="115" t="str">
        <f t="shared" si="128"/>
        <v>-</v>
      </c>
      <c r="C495" s="115" t="str">
        <f t="shared" si="128"/>
        <v>-</v>
      </c>
      <c r="D495" s="115" t="str">
        <f t="shared" si="128"/>
        <v>-</v>
      </c>
      <c r="E495" s="115" t="str">
        <f t="shared" si="128"/>
        <v>-</v>
      </c>
      <c r="F495" s="115" t="str">
        <f t="shared" si="128"/>
        <v>-</v>
      </c>
      <c r="G495" s="115" t="str">
        <f t="shared" si="128"/>
        <v>-</v>
      </c>
      <c r="H495" s="115" t="str">
        <f t="shared" si="128"/>
        <v>-</v>
      </c>
      <c r="I495" s="115" t="str">
        <f t="shared" si="128"/>
        <v>-</v>
      </c>
      <c r="J495" s="115" t="str">
        <f t="shared" si="128"/>
        <v>-</v>
      </c>
      <c r="K495" s="115" t="str">
        <f t="shared" si="128"/>
        <v>-</v>
      </c>
      <c r="L495" s="115" t="str">
        <f t="shared" si="128"/>
        <v>-</v>
      </c>
      <c r="M495" s="115" t="str">
        <f t="shared" si="128"/>
        <v>-</v>
      </c>
      <c r="N495" s="115" t="str">
        <f t="shared" si="128"/>
        <v>-</v>
      </c>
      <c r="O495" s="115" t="str">
        <f t="shared" si="128"/>
        <v>-</v>
      </c>
      <c r="P495" s="115" t="str">
        <f t="shared" si="128"/>
        <v>-</v>
      </c>
      <c r="Q495" s="115" t="str">
        <f t="shared" si="128"/>
        <v>-</v>
      </c>
      <c r="R495" s="115" t="str">
        <f t="shared" si="128"/>
        <v>-</v>
      </c>
      <c r="S495" s="115" t="str">
        <f t="shared" si="128"/>
        <v>-</v>
      </c>
      <c r="T495" s="115" t="str">
        <f t="shared" si="128"/>
        <v>-</v>
      </c>
      <c r="U495" s="115" t="str">
        <f t="shared" si="128"/>
        <v>-</v>
      </c>
      <c r="V495" s="115" t="str">
        <f t="shared" si="128"/>
        <v>-</v>
      </c>
      <c r="W495" s="115" t="str">
        <f t="shared" si="128"/>
        <v>-</v>
      </c>
      <c r="X495" s="115" t="str">
        <f t="shared" si="128"/>
        <v>-</v>
      </c>
      <c r="Y495" s="115" t="str">
        <f t="shared" si="128"/>
        <v>-</v>
      </c>
      <c r="Z495" s="115" t="str">
        <f t="shared" si="128"/>
        <v>-</v>
      </c>
      <c r="AA495" s="115" t="str">
        <f t="shared" si="128"/>
        <v>-</v>
      </c>
      <c r="AB495" s="115" t="str">
        <f t="shared" si="128"/>
        <v>-</v>
      </c>
      <c r="AC495" s="115" t="str">
        <f t="shared" si="128"/>
        <v>-</v>
      </c>
      <c r="AD495" s="115" t="str">
        <f t="shared" si="128"/>
        <v>-</v>
      </c>
      <c r="AE495" s="115" t="str">
        <f t="shared" si="128"/>
        <v>-</v>
      </c>
      <c r="AF495" s="115" t="str">
        <f t="shared" si="129"/>
        <v>-</v>
      </c>
      <c r="AG495" s="115" t="str">
        <f t="shared" si="129"/>
        <v>-</v>
      </c>
      <c r="AH495" s="115" t="str">
        <f t="shared" si="129"/>
        <v>-</v>
      </c>
      <c r="AI495" s="115" t="str">
        <f t="shared" si="129"/>
        <v>-</v>
      </c>
      <c r="AJ495" s="115" t="str">
        <f t="shared" si="129"/>
        <v>-</v>
      </c>
      <c r="AK495" s="115" t="str">
        <f t="shared" si="129"/>
        <v>-</v>
      </c>
      <c r="AL495" s="115" t="str">
        <f t="shared" si="129"/>
        <v>-</v>
      </c>
      <c r="AM495" s="115" t="str">
        <f t="shared" si="129"/>
        <v>-</v>
      </c>
      <c r="AN495" s="115" t="str">
        <f t="shared" si="129"/>
        <v>-</v>
      </c>
      <c r="AO495" s="115" t="str">
        <f t="shared" si="128"/>
        <v>-</v>
      </c>
      <c r="AP495" s="115" t="str">
        <f t="shared" si="130"/>
        <v>-</v>
      </c>
      <c r="AQ495" s="115" t="str">
        <f t="shared" si="130"/>
        <v>-</v>
      </c>
      <c r="AR495" s="115" t="str">
        <f t="shared" si="130"/>
        <v>-</v>
      </c>
      <c r="AS495" s="115" t="str">
        <f t="shared" si="130"/>
        <v>-</v>
      </c>
      <c r="AT495" s="115" t="str">
        <f t="shared" si="130"/>
        <v>-</v>
      </c>
      <c r="AU495" s="115" t="str">
        <f t="shared" si="130"/>
        <v>-</v>
      </c>
      <c r="AV495" s="115" t="str">
        <f t="shared" si="130"/>
        <v>-</v>
      </c>
      <c r="AW495" s="115" t="str">
        <f t="shared" si="130"/>
        <v>-</v>
      </c>
      <c r="AX495" s="115" t="str">
        <f t="shared" si="130"/>
        <v>-</v>
      </c>
      <c r="AY495" s="115" t="str">
        <f t="shared" si="128"/>
        <v>-</v>
      </c>
      <c r="AZ495" s="115" t="str">
        <f t="shared" si="128"/>
        <v>-</v>
      </c>
      <c r="BA495" s="115" t="str">
        <f t="shared" si="128"/>
        <v>-</v>
      </c>
      <c r="BB495" s="115" t="str">
        <f t="shared" si="128"/>
        <v>-</v>
      </c>
      <c r="BC495" s="115" t="str">
        <f t="shared" si="128"/>
        <v>-</v>
      </c>
      <c r="BD495" s="115" t="str">
        <f t="shared" si="128"/>
        <v>-</v>
      </c>
      <c r="BE495" s="115" t="str">
        <f t="shared" si="128"/>
        <v>-</v>
      </c>
      <c r="BF495" s="115" t="str">
        <f t="shared" si="128"/>
        <v>-</v>
      </c>
      <c r="BG495" s="115" t="str">
        <f t="shared" si="128"/>
        <v>-</v>
      </c>
      <c r="BH495" s="116">
        <f t="shared" si="132"/>
        <v>0</v>
      </c>
      <c r="BI495" s="114" t="str">
        <f t="shared" si="133"/>
        <v>-</v>
      </c>
      <c r="BJ495" s="115" t="str">
        <f t="shared" si="134"/>
        <v>-</v>
      </c>
      <c r="BL495" s="75">
        <f t="shared" si="139"/>
        <v>4</v>
      </c>
      <c r="BM495" s="396" t="str">
        <f t="shared" si="135"/>
        <v>-</v>
      </c>
      <c r="BN495" s="117">
        <f t="shared" si="136"/>
        <v>0</v>
      </c>
      <c r="BO495">
        <f t="shared" si="131"/>
        <v>0</v>
      </c>
      <c r="BP495" s="225" t="str">
        <f t="shared" si="137"/>
        <v>-</v>
      </c>
    </row>
    <row r="496" spans="1:68">
      <c r="A496" s="120">
        <f t="shared" si="138"/>
        <v>5</v>
      </c>
      <c r="B496" s="115" t="str">
        <f t="shared" si="128"/>
        <v>-</v>
      </c>
      <c r="C496" s="115" t="str">
        <f t="shared" si="128"/>
        <v>-</v>
      </c>
      <c r="D496" s="115" t="str">
        <f t="shared" si="128"/>
        <v>-</v>
      </c>
      <c r="E496" s="115" t="str">
        <f t="shared" si="128"/>
        <v>-</v>
      </c>
      <c r="F496" s="115" t="str">
        <f t="shared" si="128"/>
        <v>-</v>
      </c>
      <c r="G496" s="115" t="str">
        <f t="shared" si="128"/>
        <v>-</v>
      </c>
      <c r="H496" s="115" t="str">
        <f t="shared" si="128"/>
        <v>-</v>
      </c>
      <c r="I496" s="115" t="str">
        <f t="shared" si="128"/>
        <v>-</v>
      </c>
      <c r="J496" s="115" t="str">
        <f t="shared" si="128"/>
        <v>-</v>
      </c>
      <c r="K496" s="115" t="str">
        <f t="shared" si="128"/>
        <v>-</v>
      </c>
      <c r="L496" s="115" t="str">
        <f t="shared" si="128"/>
        <v>-</v>
      </c>
      <c r="M496" s="115" t="str">
        <f t="shared" si="128"/>
        <v>-</v>
      </c>
      <c r="N496" s="115" t="str">
        <f t="shared" si="128"/>
        <v>-</v>
      </c>
      <c r="O496" s="115" t="str">
        <f t="shared" si="128"/>
        <v>-</v>
      </c>
      <c r="P496" s="115" t="str">
        <f t="shared" si="128"/>
        <v>-</v>
      </c>
      <c r="Q496" s="115" t="str">
        <f t="shared" si="128"/>
        <v>-</v>
      </c>
      <c r="R496" s="115" t="str">
        <f t="shared" si="128"/>
        <v>-</v>
      </c>
      <c r="S496" s="115" t="str">
        <f t="shared" si="128"/>
        <v>-</v>
      </c>
      <c r="T496" s="115" t="str">
        <f t="shared" si="128"/>
        <v>-</v>
      </c>
      <c r="U496" s="115" t="str">
        <f t="shared" si="128"/>
        <v>-</v>
      </c>
      <c r="V496" s="115" t="str">
        <f t="shared" si="128"/>
        <v>-</v>
      </c>
      <c r="W496" s="115" t="str">
        <f t="shared" si="128"/>
        <v>-</v>
      </c>
      <c r="X496" s="115" t="str">
        <f t="shared" si="128"/>
        <v>-</v>
      </c>
      <c r="Y496" s="115" t="str">
        <f t="shared" si="128"/>
        <v>-</v>
      </c>
      <c r="Z496" s="115" t="str">
        <f t="shared" si="128"/>
        <v>-</v>
      </c>
      <c r="AA496" s="115" t="str">
        <f t="shared" si="128"/>
        <v>-</v>
      </c>
      <c r="AB496" s="115" t="str">
        <f t="shared" si="128"/>
        <v>-</v>
      </c>
      <c r="AC496" s="115" t="str">
        <f t="shared" si="128"/>
        <v>-</v>
      </c>
      <c r="AD496" s="115" t="str">
        <f t="shared" si="128"/>
        <v>-</v>
      </c>
      <c r="AE496" s="115" t="str">
        <f t="shared" si="128"/>
        <v>-</v>
      </c>
      <c r="AF496" s="115" t="str">
        <f t="shared" si="129"/>
        <v>-</v>
      </c>
      <c r="AG496" s="115" t="str">
        <f t="shared" si="129"/>
        <v>-</v>
      </c>
      <c r="AH496" s="115" t="str">
        <f t="shared" si="129"/>
        <v>-</v>
      </c>
      <c r="AI496" s="115" t="str">
        <f t="shared" si="129"/>
        <v>-</v>
      </c>
      <c r="AJ496" s="115" t="str">
        <f t="shared" si="129"/>
        <v>-</v>
      </c>
      <c r="AK496" s="115" t="str">
        <f t="shared" si="129"/>
        <v>-</v>
      </c>
      <c r="AL496" s="115" t="str">
        <f t="shared" si="129"/>
        <v>-</v>
      </c>
      <c r="AM496" s="115" t="str">
        <f t="shared" si="129"/>
        <v>-</v>
      </c>
      <c r="AN496" s="115" t="str">
        <f t="shared" si="129"/>
        <v>-</v>
      </c>
      <c r="AO496" s="115" t="str">
        <f t="shared" si="128"/>
        <v>-</v>
      </c>
      <c r="AP496" s="115" t="str">
        <f t="shared" si="130"/>
        <v>-</v>
      </c>
      <c r="AQ496" s="115" t="str">
        <f t="shared" si="130"/>
        <v>-</v>
      </c>
      <c r="AR496" s="115" t="str">
        <f t="shared" si="130"/>
        <v>-</v>
      </c>
      <c r="AS496" s="115" t="str">
        <f t="shared" si="130"/>
        <v>-</v>
      </c>
      <c r="AT496" s="115" t="str">
        <f t="shared" si="130"/>
        <v>-</v>
      </c>
      <c r="AU496" s="115" t="str">
        <f t="shared" si="130"/>
        <v>-</v>
      </c>
      <c r="AV496" s="115" t="str">
        <f t="shared" si="130"/>
        <v>-</v>
      </c>
      <c r="AW496" s="115" t="str">
        <f t="shared" si="130"/>
        <v>-</v>
      </c>
      <c r="AX496" s="115" t="str">
        <f t="shared" si="130"/>
        <v>-</v>
      </c>
      <c r="AY496" s="115" t="str">
        <f t="shared" si="128"/>
        <v>-</v>
      </c>
      <c r="AZ496" s="115" t="str">
        <f t="shared" si="128"/>
        <v>-</v>
      </c>
      <c r="BA496" s="115" t="str">
        <f t="shared" si="128"/>
        <v>-</v>
      </c>
      <c r="BB496" s="115" t="str">
        <f t="shared" si="128"/>
        <v>-</v>
      </c>
      <c r="BC496" s="115" t="str">
        <f t="shared" si="128"/>
        <v>-</v>
      </c>
      <c r="BD496" s="115" t="str">
        <f t="shared" si="128"/>
        <v>-</v>
      </c>
      <c r="BE496" s="115" t="str">
        <f t="shared" si="128"/>
        <v>-</v>
      </c>
      <c r="BF496" s="115" t="str">
        <f t="shared" si="128"/>
        <v>-</v>
      </c>
      <c r="BG496" s="115" t="str">
        <f t="shared" si="128"/>
        <v>-</v>
      </c>
      <c r="BH496" s="116">
        <f t="shared" si="132"/>
        <v>0</v>
      </c>
      <c r="BI496" s="114" t="str">
        <f t="shared" si="133"/>
        <v>-</v>
      </c>
      <c r="BJ496" s="115" t="str">
        <f t="shared" si="134"/>
        <v>-</v>
      </c>
      <c r="BL496" s="75">
        <f t="shared" si="139"/>
        <v>5</v>
      </c>
      <c r="BM496" s="396" t="str">
        <f t="shared" si="135"/>
        <v>-</v>
      </c>
      <c r="BN496" s="117">
        <f t="shared" si="136"/>
        <v>0</v>
      </c>
      <c r="BO496">
        <f t="shared" si="131"/>
        <v>0</v>
      </c>
      <c r="BP496" s="225" t="str">
        <f t="shared" si="137"/>
        <v>-</v>
      </c>
    </row>
    <row r="497" spans="1:68">
      <c r="A497" s="120">
        <f t="shared" si="138"/>
        <v>6</v>
      </c>
      <c r="B497" s="115" t="str">
        <f t="shared" si="128"/>
        <v>-</v>
      </c>
      <c r="C497" s="115" t="str">
        <f t="shared" si="128"/>
        <v>-</v>
      </c>
      <c r="D497" s="115" t="str">
        <f t="shared" si="128"/>
        <v>-</v>
      </c>
      <c r="E497" s="115" t="str">
        <f t="shared" si="128"/>
        <v>-</v>
      </c>
      <c r="F497" s="115" t="str">
        <f t="shared" si="128"/>
        <v>-</v>
      </c>
      <c r="G497" s="115" t="str">
        <f t="shared" si="128"/>
        <v>-</v>
      </c>
      <c r="H497" s="115" t="str">
        <f t="shared" si="128"/>
        <v>-</v>
      </c>
      <c r="I497" s="115" t="str">
        <f t="shared" si="128"/>
        <v>-</v>
      </c>
      <c r="J497" s="115" t="str">
        <f t="shared" si="128"/>
        <v>-</v>
      </c>
      <c r="K497" s="115" t="str">
        <f t="shared" si="128"/>
        <v>-</v>
      </c>
      <c r="L497" s="115" t="str">
        <f t="shared" si="128"/>
        <v>-</v>
      </c>
      <c r="M497" s="115" t="str">
        <f t="shared" si="128"/>
        <v>-</v>
      </c>
      <c r="N497" s="115" t="str">
        <f t="shared" si="128"/>
        <v>-</v>
      </c>
      <c r="O497" s="115" t="str">
        <f t="shared" si="128"/>
        <v>-</v>
      </c>
      <c r="P497" s="115" t="str">
        <f t="shared" si="128"/>
        <v>-</v>
      </c>
      <c r="Q497" s="115" t="str">
        <f t="shared" si="128"/>
        <v>-</v>
      </c>
      <c r="R497" s="115" t="str">
        <f t="shared" si="128"/>
        <v>-</v>
      </c>
      <c r="S497" s="115" t="str">
        <f t="shared" si="128"/>
        <v>-</v>
      </c>
      <c r="T497" s="115" t="str">
        <f t="shared" si="128"/>
        <v>-</v>
      </c>
      <c r="U497" s="115" t="str">
        <f t="shared" si="128"/>
        <v>-</v>
      </c>
      <c r="V497" s="115" t="str">
        <f t="shared" si="128"/>
        <v>-</v>
      </c>
      <c r="W497" s="115" t="str">
        <f t="shared" si="128"/>
        <v>-</v>
      </c>
      <c r="X497" s="115" t="str">
        <f t="shared" si="128"/>
        <v>-</v>
      </c>
      <c r="Y497" s="115" t="str">
        <f t="shared" si="128"/>
        <v>-</v>
      </c>
      <c r="Z497" s="115" t="str">
        <f t="shared" si="128"/>
        <v>-</v>
      </c>
      <c r="AA497" s="115" t="str">
        <f t="shared" si="128"/>
        <v>-</v>
      </c>
      <c r="AB497" s="115" t="str">
        <f t="shared" si="128"/>
        <v>-</v>
      </c>
      <c r="AC497" s="115" t="str">
        <f t="shared" si="128"/>
        <v>-</v>
      </c>
      <c r="AD497" s="115" t="str">
        <f t="shared" si="128"/>
        <v>-</v>
      </c>
      <c r="AE497" s="115" t="str">
        <f t="shared" si="128"/>
        <v>-</v>
      </c>
      <c r="AF497" s="115" t="str">
        <f t="shared" si="129"/>
        <v>-</v>
      </c>
      <c r="AG497" s="115" t="str">
        <f t="shared" si="129"/>
        <v>-</v>
      </c>
      <c r="AH497" s="115" t="str">
        <f t="shared" si="129"/>
        <v>-</v>
      </c>
      <c r="AI497" s="115" t="str">
        <f t="shared" si="129"/>
        <v>-</v>
      </c>
      <c r="AJ497" s="115" t="str">
        <f t="shared" si="129"/>
        <v>-</v>
      </c>
      <c r="AK497" s="115" t="str">
        <f t="shared" si="129"/>
        <v>-</v>
      </c>
      <c r="AL497" s="115" t="str">
        <f t="shared" si="129"/>
        <v>-</v>
      </c>
      <c r="AM497" s="115" t="str">
        <f t="shared" si="129"/>
        <v>-</v>
      </c>
      <c r="AN497" s="115" t="str">
        <f t="shared" si="129"/>
        <v>-</v>
      </c>
      <c r="AO497" s="115" t="str">
        <f t="shared" si="128"/>
        <v>-</v>
      </c>
      <c r="AP497" s="115" t="str">
        <f t="shared" si="130"/>
        <v>-</v>
      </c>
      <c r="AQ497" s="115" t="str">
        <f t="shared" si="130"/>
        <v>-</v>
      </c>
      <c r="AR497" s="115" t="str">
        <f t="shared" si="130"/>
        <v>-</v>
      </c>
      <c r="AS497" s="115" t="str">
        <f t="shared" si="130"/>
        <v>-</v>
      </c>
      <c r="AT497" s="115" t="str">
        <f t="shared" si="130"/>
        <v>-</v>
      </c>
      <c r="AU497" s="115" t="str">
        <f t="shared" si="130"/>
        <v>-</v>
      </c>
      <c r="AV497" s="115" t="str">
        <f t="shared" si="130"/>
        <v>-</v>
      </c>
      <c r="AW497" s="115" t="str">
        <f t="shared" si="130"/>
        <v>-</v>
      </c>
      <c r="AX497" s="115" t="str">
        <f t="shared" si="130"/>
        <v>-</v>
      </c>
      <c r="AY497" s="115" t="str">
        <f t="shared" si="128"/>
        <v>-</v>
      </c>
      <c r="AZ497" s="115" t="str">
        <f t="shared" si="128"/>
        <v>-</v>
      </c>
      <c r="BA497" s="115" t="str">
        <f t="shared" si="128"/>
        <v>-</v>
      </c>
      <c r="BB497" s="115" t="str">
        <f t="shared" si="128"/>
        <v>-</v>
      </c>
      <c r="BC497" s="115" t="str">
        <f t="shared" si="128"/>
        <v>-</v>
      </c>
      <c r="BD497" s="115" t="str">
        <f t="shared" si="128"/>
        <v>-</v>
      </c>
      <c r="BE497" s="115" t="str">
        <f t="shared" si="128"/>
        <v>-</v>
      </c>
      <c r="BF497" s="115" t="str">
        <f t="shared" si="128"/>
        <v>-</v>
      </c>
      <c r="BG497" s="115" t="str">
        <f t="shared" si="128"/>
        <v>-</v>
      </c>
      <c r="BH497" s="116">
        <f t="shared" si="132"/>
        <v>0</v>
      </c>
      <c r="BI497" s="114" t="str">
        <f t="shared" si="133"/>
        <v>-</v>
      </c>
      <c r="BJ497" s="115" t="str">
        <f t="shared" si="134"/>
        <v>-</v>
      </c>
      <c r="BL497" s="75">
        <f t="shared" si="139"/>
        <v>6</v>
      </c>
      <c r="BM497" s="396" t="str">
        <f t="shared" si="135"/>
        <v>-</v>
      </c>
      <c r="BN497" s="117">
        <f t="shared" si="136"/>
        <v>0</v>
      </c>
      <c r="BO497">
        <f t="shared" si="131"/>
        <v>0</v>
      </c>
      <c r="BP497" s="225" t="str">
        <f t="shared" si="137"/>
        <v>-</v>
      </c>
    </row>
    <row r="498" spans="1:68">
      <c r="A498" s="120">
        <f t="shared" si="138"/>
        <v>7</v>
      </c>
      <c r="B498" s="115" t="str">
        <f t="shared" si="128"/>
        <v>-</v>
      </c>
      <c r="C498" s="115" t="str">
        <f t="shared" si="128"/>
        <v>-</v>
      </c>
      <c r="D498" s="115" t="str">
        <f t="shared" si="128"/>
        <v>-</v>
      </c>
      <c r="E498" s="115" t="str">
        <f t="shared" si="128"/>
        <v>-</v>
      </c>
      <c r="F498" s="115" t="str">
        <f t="shared" si="128"/>
        <v>-</v>
      </c>
      <c r="G498" s="115" t="str">
        <f t="shared" si="128"/>
        <v>-</v>
      </c>
      <c r="H498" s="115" t="str">
        <f t="shared" si="128"/>
        <v>-</v>
      </c>
      <c r="I498" s="115" t="str">
        <f t="shared" si="128"/>
        <v>-</v>
      </c>
      <c r="J498" s="115" t="str">
        <f t="shared" si="128"/>
        <v>-</v>
      </c>
      <c r="K498" s="115" t="str">
        <f t="shared" si="128"/>
        <v>-</v>
      </c>
      <c r="L498" s="115" t="str">
        <f t="shared" si="128"/>
        <v>-</v>
      </c>
      <c r="M498" s="115" t="str">
        <f t="shared" si="128"/>
        <v>-</v>
      </c>
      <c r="N498" s="115" t="str">
        <f t="shared" si="128"/>
        <v>-</v>
      </c>
      <c r="O498" s="115" t="str">
        <f t="shared" si="128"/>
        <v>-</v>
      </c>
      <c r="P498" s="115" t="str">
        <f t="shared" si="128"/>
        <v>-</v>
      </c>
      <c r="Q498" s="115" t="str">
        <f t="shared" ref="Q498:BG498" si="140">IF(Q$489="ДА",Q302,"-")</f>
        <v>-</v>
      </c>
      <c r="R498" s="115" t="str">
        <f t="shared" si="140"/>
        <v>-</v>
      </c>
      <c r="S498" s="115" t="str">
        <f t="shared" si="140"/>
        <v>-</v>
      </c>
      <c r="T498" s="115" t="str">
        <f t="shared" si="140"/>
        <v>-</v>
      </c>
      <c r="U498" s="115" t="str">
        <f t="shared" si="140"/>
        <v>-</v>
      </c>
      <c r="V498" s="115" t="str">
        <f t="shared" si="140"/>
        <v>-</v>
      </c>
      <c r="W498" s="115" t="str">
        <f t="shared" si="140"/>
        <v>-</v>
      </c>
      <c r="X498" s="115" t="str">
        <f t="shared" si="140"/>
        <v>-</v>
      </c>
      <c r="Y498" s="115" t="str">
        <f t="shared" si="140"/>
        <v>-</v>
      </c>
      <c r="Z498" s="115" t="str">
        <f t="shared" si="140"/>
        <v>-</v>
      </c>
      <c r="AA498" s="115" t="str">
        <f t="shared" si="140"/>
        <v>-</v>
      </c>
      <c r="AB498" s="115" t="str">
        <f t="shared" si="140"/>
        <v>-</v>
      </c>
      <c r="AC498" s="115" t="str">
        <f t="shared" si="140"/>
        <v>-</v>
      </c>
      <c r="AD498" s="115" t="str">
        <f t="shared" si="140"/>
        <v>-</v>
      </c>
      <c r="AE498" s="115" t="str">
        <f t="shared" si="140"/>
        <v>-</v>
      </c>
      <c r="AF498" s="115" t="str">
        <f t="shared" si="129"/>
        <v>-</v>
      </c>
      <c r="AG498" s="115" t="str">
        <f t="shared" si="129"/>
        <v>-</v>
      </c>
      <c r="AH498" s="115" t="str">
        <f t="shared" si="129"/>
        <v>-</v>
      </c>
      <c r="AI498" s="115" t="str">
        <f t="shared" si="129"/>
        <v>-</v>
      </c>
      <c r="AJ498" s="115" t="str">
        <f t="shared" si="129"/>
        <v>-</v>
      </c>
      <c r="AK498" s="115" t="str">
        <f t="shared" si="129"/>
        <v>-</v>
      </c>
      <c r="AL498" s="115" t="str">
        <f t="shared" si="129"/>
        <v>-</v>
      </c>
      <c r="AM498" s="115" t="str">
        <f t="shared" si="129"/>
        <v>-</v>
      </c>
      <c r="AN498" s="115" t="str">
        <f t="shared" si="129"/>
        <v>-</v>
      </c>
      <c r="AO498" s="115" t="str">
        <f t="shared" si="140"/>
        <v>-</v>
      </c>
      <c r="AP498" s="115" t="str">
        <f t="shared" si="130"/>
        <v>-</v>
      </c>
      <c r="AQ498" s="115" t="str">
        <f t="shared" si="130"/>
        <v>-</v>
      </c>
      <c r="AR498" s="115" t="str">
        <f t="shared" si="130"/>
        <v>-</v>
      </c>
      <c r="AS498" s="115" t="str">
        <f t="shared" si="130"/>
        <v>-</v>
      </c>
      <c r="AT498" s="115" t="str">
        <f t="shared" si="130"/>
        <v>-</v>
      </c>
      <c r="AU498" s="115" t="str">
        <f t="shared" si="130"/>
        <v>-</v>
      </c>
      <c r="AV498" s="115" t="str">
        <f t="shared" si="130"/>
        <v>-</v>
      </c>
      <c r="AW498" s="115" t="str">
        <f t="shared" si="130"/>
        <v>-</v>
      </c>
      <c r="AX498" s="115" t="str">
        <f t="shared" si="130"/>
        <v>-</v>
      </c>
      <c r="AY498" s="115" t="str">
        <f t="shared" si="140"/>
        <v>-</v>
      </c>
      <c r="AZ498" s="115" t="str">
        <f t="shared" si="140"/>
        <v>-</v>
      </c>
      <c r="BA498" s="115" t="str">
        <f t="shared" si="140"/>
        <v>-</v>
      </c>
      <c r="BB498" s="115" t="str">
        <f t="shared" si="140"/>
        <v>-</v>
      </c>
      <c r="BC498" s="115" t="str">
        <f t="shared" si="140"/>
        <v>-</v>
      </c>
      <c r="BD498" s="115" t="str">
        <f t="shared" si="140"/>
        <v>-</v>
      </c>
      <c r="BE498" s="115" t="str">
        <f t="shared" si="140"/>
        <v>-</v>
      </c>
      <c r="BF498" s="115" t="str">
        <f t="shared" si="140"/>
        <v>-</v>
      </c>
      <c r="BG498" s="115" t="str">
        <f t="shared" si="140"/>
        <v>-</v>
      </c>
      <c r="BH498" s="116">
        <f t="shared" si="132"/>
        <v>0</v>
      </c>
      <c r="BI498" s="114" t="str">
        <f t="shared" si="133"/>
        <v>-</v>
      </c>
      <c r="BJ498" s="115" t="str">
        <f t="shared" si="134"/>
        <v>-</v>
      </c>
      <c r="BL498" s="75">
        <f t="shared" si="139"/>
        <v>7</v>
      </c>
      <c r="BM498" s="396" t="str">
        <f t="shared" si="135"/>
        <v>-</v>
      </c>
      <c r="BN498" s="117">
        <f t="shared" si="136"/>
        <v>0</v>
      </c>
      <c r="BO498">
        <f t="shared" si="131"/>
        <v>0</v>
      </c>
      <c r="BP498" s="225" t="str">
        <f t="shared" si="137"/>
        <v>-</v>
      </c>
    </row>
    <row r="499" spans="1:68">
      <c r="A499" s="120">
        <f t="shared" si="138"/>
        <v>8</v>
      </c>
      <c r="B499" s="115" t="str">
        <f t="shared" ref="B499:BG505" si="141">IF(B$489="ДА",B303,"-")</f>
        <v>-</v>
      </c>
      <c r="C499" s="115" t="str">
        <f t="shared" si="141"/>
        <v>-</v>
      </c>
      <c r="D499" s="115" t="str">
        <f t="shared" si="141"/>
        <v>-</v>
      </c>
      <c r="E499" s="115" t="str">
        <f t="shared" si="141"/>
        <v>-</v>
      </c>
      <c r="F499" s="115">
        <f t="shared" si="141"/>
        <v>9</v>
      </c>
      <c r="G499" s="115" t="str">
        <f t="shared" si="141"/>
        <v>-</v>
      </c>
      <c r="H499" s="115" t="str">
        <f t="shared" si="141"/>
        <v>-</v>
      </c>
      <c r="I499" s="115">
        <f t="shared" si="141"/>
        <v>9</v>
      </c>
      <c r="J499" s="115" t="str">
        <f t="shared" si="141"/>
        <v>-</v>
      </c>
      <c r="K499" s="115" t="str">
        <f t="shared" si="141"/>
        <v>-</v>
      </c>
      <c r="L499" s="115" t="str">
        <f t="shared" si="141"/>
        <v>-</v>
      </c>
      <c r="M499" s="115" t="str">
        <f t="shared" si="141"/>
        <v>-</v>
      </c>
      <c r="N499" s="115" t="str">
        <f t="shared" si="141"/>
        <v>-</v>
      </c>
      <c r="O499" s="115" t="str">
        <f t="shared" si="141"/>
        <v>-</v>
      </c>
      <c r="P499" s="115" t="str">
        <f t="shared" si="141"/>
        <v>-</v>
      </c>
      <c r="Q499" s="115" t="str">
        <f t="shared" si="141"/>
        <v>-</v>
      </c>
      <c r="R499" s="115" t="str">
        <f t="shared" si="141"/>
        <v>-</v>
      </c>
      <c r="S499" s="115">
        <f t="shared" si="141"/>
        <v>11</v>
      </c>
      <c r="T499" s="115" t="str">
        <f t="shared" si="141"/>
        <v>-</v>
      </c>
      <c r="U499" s="115" t="str">
        <f t="shared" si="141"/>
        <v>-</v>
      </c>
      <c r="V499" s="115" t="str">
        <f t="shared" si="141"/>
        <v>-</v>
      </c>
      <c r="W499" s="115" t="str">
        <f t="shared" si="141"/>
        <v>-</v>
      </c>
      <c r="X499" s="115">
        <f t="shared" si="141"/>
        <v>11</v>
      </c>
      <c r="Y499" s="115" t="str">
        <f t="shared" si="141"/>
        <v>-</v>
      </c>
      <c r="Z499" s="115">
        <f t="shared" si="141"/>
        <v>11</v>
      </c>
      <c r="AA499" s="115" t="str">
        <f t="shared" si="141"/>
        <v>-</v>
      </c>
      <c r="AB499" s="115" t="str">
        <f t="shared" si="141"/>
        <v>-</v>
      </c>
      <c r="AC499" s="115" t="str">
        <f t="shared" si="141"/>
        <v>-</v>
      </c>
      <c r="AD499" s="115" t="str">
        <f t="shared" si="141"/>
        <v>-</v>
      </c>
      <c r="AE499" s="115">
        <f t="shared" si="141"/>
        <v>10</v>
      </c>
      <c r="AF499" s="115" t="str">
        <f t="shared" si="129"/>
        <v>-</v>
      </c>
      <c r="AG499" s="115" t="str">
        <f t="shared" si="129"/>
        <v>-</v>
      </c>
      <c r="AH499" s="115" t="str">
        <f t="shared" si="129"/>
        <v>-</v>
      </c>
      <c r="AI499" s="115" t="str">
        <f t="shared" si="129"/>
        <v>-</v>
      </c>
      <c r="AJ499" s="115">
        <f t="shared" si="129"/>
        <v>6</v>
      </c>
      <c r="AK499" s="115">
        <f t="shared" si="129"/>
        <v>7</v>
      </c>
      <c r="AL499" s="115" t="str">
        <f t="shared" si="129"/>
        <v>-</v>
      </c>
      <c r="AM499" s="115" t="str">
        <f t="shared" si="129"/>
        <v>-</v>
      </c>
      <c r="AN499" s="115">
        <f t="shared" si="129"/>
        <v>11</v>
      </c>
      <c r="AO499" s="115" t="str">
        <f t="shared" si="141"/>
        <v>-</v>
      </c>
      <c r="AP499" s="115" t="str">
        <f t="shared" si="130"/>
        <v>-</v>
      </c>
      <c r="AQ499" s="115" t="str">
        <f t="shared" si="130"/>
        <v>-</v>
      </c>
      <c r="AR499" s="115" t="str">
        <f t="shared" si="130"/>
        <v>-</v>
      </c>
      <c r="AS499" s="115">
        <f t="shared" si="130"/>
        <v>11</v>
      </c>
      <c r="AT499" s="115" t="str">
        <f t="shared" si="130"/>
        <v>-</v>
      </c>
      <c r="AU499" s="115" t="str">
        <f t="shared" si="130"/>
        <v>-</v>
      </c>
      <c r="AV499" s="115" t="str">
        <f t="shared" si="130"/>
        <v>-</v>
      </c>
      <c r="AW499" s="115" t="str">
        <f t="shared" si="130"/>
        <v>-</v>
      </c>
      <c r="AX499" s="115" t="str">
        <f t="shared" si="130"/>
        <v>-</v>
      </c>
      <c r="AY499" s="115" t="str">
        <f t="shared" si="141"/>
        <v>-</v>
      </c>
      <c r="AZ499" s="115" t="str">
        <f t="shared" si="141"/>
        <v>-</v>
      </c>
      <c r="BA499" s="115">
        <f t="shared" si="141"/>
        <v>9</v>
      </c>
      <c r="BB499" s="115" t="str">
        <f t="shared" si="141"/>
        <v>-</v>
      </c>
      <c r="BC499" s="115" t="str">
        <f t="shared" si="141"/>
        <v>-</v>
      </c>
      <c r="BD499" s="115" t="str">
        <f t="shared" si="141"/>
        <v>-</v>
      </c>
      <c r="BE499" s="115">
        <f t="shared" si="141"/>
        <v>10</v>
      </c>
      <c r="BF499" s="115" t="str">
        <f t="shared" si="141"/>
        <v>-</v>
      </c>
      <c r="BG499" s="115" t="str">
        <f t="shared" si="141"/>
        <v>-</v>
      </c>
      <c r="BH499" s="116">
        <f t="shared" si="132"/>
        <v>12</v>
      </c>
      <c r="BI499" s="114">
        <f t="shared" si="133"/>
        <v>9.5833345336878679</v>
      </c>
      <c r="BJ499" s="115">
        <f t="shared" si="134"/>
        <v>2</v>
      </c>
      <c r="BL499" s="75">
        <f t="shared" si="139"/>
        <v>8</v>
      </c>
      <c r="BM499" s="396">
        <f t="shared" si="135"/>
        <v>9.5833345336878679</v>
      </c>
      <c r="BN499" s="117">
        <f t="shared" si="136"/>
        <v>16</v>
      </c>
      <c r="BO499">
        <f t="shared" si="131"/>
        <v>12</v>
      </c>
      <c r="BP499" s="225">
        <f t="shared" si="137"/>
        <v>2.8106060606060677</v>
      </c>
    </row>
    <row r="500" spans="1:68">
      <c r="A500" s="120">
        <f t="shared" si="138"/>
        <v>9</v>
      </c>
      <c r="B500" s="115" t="str">
        <f t="shared" si="141"/>
        <v>-</v>
      </c>
      <c r="C500" s="115" t="str">
        <f t="shared" si="141"/>
        <v>-</v>
      </c>
      <c r="D500" s="115" t="str">
        <f t="shared" si="141"/>
        <v>-</v>
      </c>
      <c r="E500" s="115" t="str">
        <f t="shared" si="141"/>
        <v>-</v>
      </c>
      <c r="F500" s="115" t="str">
        <f t="shared" si="141"/>
        <v>-</v>
      </c>
      <c r="G500" s="115" t="str">
        <f t="shared" si="141"/>
        <v>-</v>
      </c>
      <c r="H500" s="115" t="str">
        <f t="shared" si="141"/>
        <v>-</v>
      </c>
      <c r="I500" s="115" t="str">
        <f t="shared" si="141"/>
        <v>-</v>
      </c>
      <c r="J500" s="115" t="str">
        <f t="shared" si="141"/>
        <v>-</v>
      </c>
      <c r="K500" s="115" t="str">
        <f t="shared" si="141"/>
        <v>-</v>
      </c>
      <c r="L500" s="115" t="str">
        <f t="shared" si="141"/>
        <v>-</v>
      </c>
      <c r="M500" s="115" t="str">
        <f t="shared" si="141"/>
        <v>-</v>
      </c>
      <c r="N500" s="115" t="str">
        <f t="shared" si="141"/>
        <v>-</v>
      </c>
      <c r="O500" s="115" t="str">
        <f t="shared" si="141"/>
        <v>-</v>
      </c>
      <c r="P500" s="115" t="str">
        <f t="shared" si="141"/>
        <v>-</v>
      </c>
      <c r="Q500" s="115" t="str">
        <f t="shared" si="141"/>
        <v>-</v>
      </c>
      <c r="R500" s="115" t="str">
        <f t="shared" si="141"/>
        <v>-</v>
      </c>
      <c r="S500" s="115" t="str">
        <f t="shared" si="141"/>
        <v>-</v>
      </c>
      <c r="T500" s="115" t="str">
        <f t="shared" si="141"/>
        <v>-</v>
      </c>
      <c r="U500" s="115" t="str">
        <f t="shared" si="141"/>
        <v>-</v>
      </c>
      <c r="V500" s="115" t="str">
        <f t="shared" si="141"/>
        <v>-</v>
      </c>
      <c r="W500" s="115" t="str">
        <f t="shared" si="141"/>
        <v>-</v>
      </c>
      <c r="X500" s="115" t="str">
        <f t="shared" si="141"/>
        <v>-</v>
      </c>
      <c r="Y500" s="115" t="str">
        <f t="shared" si="141"/>
        <v>-</v>
      </c>
      <c r="Z500" s="115" t="str">
        <f t="shared" si="141"/>
        <v>-</v>
      </c>
      <c r="AA500" s="115" t="str">
        <f t="shared" si="141"/>
        <v>-</v>
      </c>
      <c r="AB500" s="115" t="str">
        <f t="shared" si="141"/>
        <v>-</v>
      </c>
      <c r="AC500" s="115" t="str">
        <f t="shared" si="141"/>
        <v>-</v>
      </c>
      <c r="AD500" s="115" t="str">
        <f t="shared" si="141"/>
        <v>-</v>
      </c>
      <c r="AE500" s="115" t="str">
        <f t="shared" si="141"/>
        <v>-</v>
      </c>
      <c r="AF500" s="115" t="str">
        <f t="shared" si="129"/>
        <v>-</v>
      </c>
      <c r="AG500" s="115" t="str">
        <f t="shared" si="129"/>
        <v>-</v>
      </c>
      <c r="AH500" s="115" t="str">
        <f t="shared" si="129"/>
        <v>-</v>
      </c>
      <c r="AI500" s="115" t="str">
        <f t="shared" si="129"/>
        <v>-</v>
      </c>
      <c r="AJ500" s="115" t="str">
        <f t="shared" si="129"/>
        <v>-</v>
      </c>
      <c r="AK500" s="115" t="str">
        <f t="shared" si="129"/>
        <v>-</v>
      </c>
      <c r="AL500" s="115" t="str">
        <f t="shared" si="129"/>
        <v>-</v>
      </c>
      <c r="AM500" s="115" t="str">
        <f t="shared" si="129"/>
        <v>-</v>
      </c>
      <c r="AN500" s="115" t="str">
        <f t="shared" si="129"/>
        <v>-</v>
      </c>
      <c r="AO500" s="115" t="str">
        <f t="shared" si="141"/>
        <v>-</v>
      </c>
      <c r="AP500" s="115" t="str">
        <f t="shared" si="130"/>
        <v>-</v>
      </c>
      <c r="AQ500" s="115" t="str">
        <f t="shared" si="130"/>
        <v>-</v>
      </c>
      <c r="AR500" s="115" t="str">
        <f t="shared" si="130"/>
        <v>-</v>
      </c>
      <c r="AS500" s="115" t="str">
        <f t="shared" si="130"/>
        <v>-</v>
      </c>
      <c r="AT500" s="115" t="str">
        <f t="shared" si="130"/>
        <v>-</v>
      </c>
      <c r="AU500" s="115" t="str">
        <f t="shared" si="130"/>
        <v>-</v>
      </c>
      <c r="AV500" s="115" t="str">
        <f t="shared" si="130"/>
        <v>-</v>
      </c>
      <c r="AW500" s="115" t="str">
        <f t="shared" si="130"/>
        <v>-</v>
      </c>
      <c r="AX500" s="115" t="str">
        <f t="shared" si="130"/>
        <v>-</v>
      </c>
      <c r="AY500" s="115" t="str">
        <f t="shared" si="141"/>
        <v>-</v>
      </c>
      <c r="AZ500" s="115" t="str">
        <f t="shared" si="141"/>
        <v>-</v>
      </c>
      <c r="BA500" s="115" t="str">
        <f t="shared" si="141"/>
        <v>-</v>
      </c>
      <c r="BB500" s="115" t="str">
        <f t="shared" si="141"/>
        <v>-</v>
      </c>
      <c r="BC500" s="115" t="str">
        <f t="shared" si="141"/>
        <v>-</v>
      </c>
      <c r="BD500" s="115" t="str">
        <f t="shared" si="141"/>
        <v>-</v>
      </c>
      <c r="BE500" s="115" t="str">
        <f t="shared" si="141"/>
        <v>-</v>
      </c>
      <c r="BF500" s="115" t="str">
        <f t="shared" si="141"/>
        <v>-</v>
      </c>
      <c r="BG500" s="115" t="str">
        <f t="shared" si="141"/>
        <v>-</v>
      </c>
      <c r="BH500" s="116">
        <f t="shared" si="132"/>
        <v>0</v>
      </c>
      <c r="BI500" s="114" t="str">
        <f t="shared" si="133"/>
        <v>-</v>
      </c>
      <c r="BJ500" s="115" t="str">
        <f t="shared" si="134"/>
        <v>-</v>
      </c>
      <c r="BL500" s="75">
        <f t="shared" si="139"/>
        <v>9</v>
      </c>
      <c r="BM500" s="396" t="str">
        <f t="shared" si="135"/>
        <v>-</v>
      </c>
      <c r="BN500" s="117">
        <f t="shared" si="136"/>
        <v>0</v>
      </c>
      <c r="BO500">
        <f t="shared" si="131"/>
        <v>0</v>
      </c>
      <c r="BP500" s="225" t="str">
        <f t="shared" si="137"/>
        <v>-</v>
      </c>
    </row>
    <row r="501" spans="1:68">
      <c r="A501" s="120">
        <f t="shared" si="138"/>
        <v>10</v>
      </c>
      <c r="B501" s="115" t="str">
        <f t="shared" si="141"/>
        <v>-</v>
      </c>
      <c r="C501" s="115" t="str">
        <f t="shared" si="141"/>
        <v>-</v>
      </c>
      <c r="D501" s="115" t="str">
        <f t="shared" si="141"/>
        <v>-</v>
      </c>
      <c r="E501" s="115" t="str">
        <f t="shared" si="141"/>
        <v>-</v>
      </c>
      <c r="F501" s="115">
        <f t="shared" si="141"/>
        <v>4</v>
      </c>
      <c r="G501" s="115" t="str">
        <f t="shared" si="141"/>
        <v>-</v>
      </c>
      <c r="H501" s="115" t="str">
        <f t="shared" si="141"/>
        <v>-</v>
      </c>
      <c r="I501" s="115">
        <f t="shared" si="141"/>
        <v>6</v>
      </c>
      <c r="J501" s="115" t="str">
        <f t="shared" si="141"/>
        <v>-</v>
      </c>
      <c r="K501" s="115" t="str">
        <f t="shared" si="141"/>
        <v>-</v>
      </c>
      <c r="L501" s="115" t="str">
        <f t="shared" si="141"/>
        <v>-</v>
      </c>
      <c r="M501" s="115" t="str">
        <f t="shared" si="141"/>
        <v>-</v>
      </c>
      <c r="N501" s="115" t="str">
        <f t="shared" si="141"/>
        <v>-</v>
      </c>
      <c r="O501" s="115" t="str">
        <f t="shared" si="141"/>
        <v>-</v>
      </c>
      <c r="P501" s="115" t="str">
        <f t="shared" si="141"/>
        <v>-</v>
      </c>
      <c r="Q501" s="115" t="str">
        <f t="shared" si="141"/>
        <v>-</v>
      </c>
      <c r="R501" s="115" t="str">
        <f t="shared" si="141"/>
        <v>-</v>
      </c>
      <c r="S501" s="115">
        <f t="shared" si="141"/>
        <v>6</v>
      </c>
      <c r="T501" s="115" t="str">
        <f t="shared" si="141"/>
        <v>-</v>
      </c>
      <c r="U501" s="115" t="str">
        <f t="shared" si="141"/>
        <v>-</v>
      </c>
      <c r="V501" s="115" t="str">
        <f t="shared" si="141"/>
        <v>-</v>
      </c>
      <c r="W501" s="115" t="str">
        <f t="shared" si="141"/>
        <v>-</v>
      </c>
      <c r="X501" s="115">
        <f t="shared" si="141"/>
        <v>7</v>
      </c>
      <c r="Y501" s="115" t="str">
        <f t="shared" si="141"/>
        <v>-</v>
      </c>
      <c r="Z501" s="115">
        <f t="shared" si="141"/>
        <v>8</v>
      </c>
      <c r="AA501" s="115" t="str">
        <f t="shared" si="141"/>
        <v>-</v>
      </c>
      <c r="AB501" s="115" t="str">
        <f t="shared" si="141"/>
        <v>-</v>
      </c>
      <c r="AC501" s="115" t="str">
        <f t="shared" si="141"/>
        <v>-</v>
      </c>
      <c r="AD501" s="115" t="str">
        <f t="shared" si="141"/>
        <v>-</v>
      </c>
      <c r="AE501" s="115">
        <f t="shared" si="141"/>
        <v>3</v>
      </c>
      <c r="AF501" s="115" t="str">
        <f t="shared" si="129"/>
        <v>-</v>
      </c>
      <c r="AG501" s="115" t="str">
        <f t="shared" si="129"/>
        <v>-</v>
      </c>
      <c r="AH501" s="115" t="str">
        <f t="shared" si="129"/>
        <v>-</v>
      </c>
      <c r="AI501" s="115" t="str">
        <f t="shared" si="129"/>
        <v>-</v>
      </c>
      <c r="AJ501" s="115">
        <f t="shared" si="129"/>
        <v>4</v>
      </c>
      <c r="AK501" s="115">
        <f t="shared" si="129"/>
        <v>6</v>
      </c>
      <c r="AL501" s="115">
        <f t="shared" si="129"/>
        <v>3</v>
      </c>
      <c r="AM501" s="115" t="str">
        <f t="shared" si="129"/>
        <v>-</v>
      </c>
      <c r="AN501" s="115">
        <f t="shared" si="129"/>
        <v>4</v>
      </c>
      <c r="AO501" s="115" t="str">
        <f t="shared" si="141"/>
        <v>-</v>
      </c>
      <c r="AP501" s="115" t="str">
        <f t="shared" si="130"/>
        <v>-</v>
      </c>
      <c r="AQ501" s="115" t="str">
        <f t="shared" si="130"/>
        <v>-</v>
      </c>
      <c r="AR501" s="115" t="str">
        <f t="shared" si="130"/>
        <v>-</v>
      </c>
      <c r="AS501" s="115" t="str">
        <f t="shared" si="130"/>
        <v>-</v>
      </c>
      <c r="AT501" s="115" t="str">
        <f t="shared" si="130"/>
        <v>-</v>
      </c>
      <c r="AU501" s="115" t="str">
        <f t="shared" si="130"/>
        <v>-</v>
      </c>
      <c r="AV501" s="115" t="str">
        <f t="shared" si="130"/>
        <v>-</v>
      </c>
      <c r="AW501" s="115" t="str">
        <f t="shared" si="130"/>
        <v>-</v>
      </c>
      <c r="AX501" s="115" t="str">
        <f t="shared" si="130"/>
        <v>-</v>
      </c>
      <c r="AY501" s="115" t="str">
        <f t="shared" si="141"/>
        <v>-</v>
      </c>
      <c r="AZ501" s="115" t="str">
        <f t="shared" si="141"/>
        <v>-</v>
      </c>
      <c r="BA501" s="115">
        <f t="shared" si="141"/>
        <v>7</v>
      </c>
      <c r="BB501" s="115" t="str">
        <f t="shared" si="141"/>
        <v>-</v>
      </c>
      <c r="BC501" s="115">
        <f t="shared" si="141"/>
        <v>5</v>
      </c>
      <c r="BD501" s="115" t="str">
        <f t="shared" si="141"/>
        <v>-</v>
      </c>
      <c r="BE501" s="115">
        <f t="shared" si="141"/>
        <v>6</v>
      </c>
      <c r="BF501" s="115" t="str">
        <f t="shared" si="141"/>
        <v>-</v>
      </c>
      <c r="BG501" s="115" t="str">
        <f t="shared" si="141"/>
        <v>-</v>
      </c>
      <c r="BH501" s="116">
        <f t="shared" si="132"/>
        <v>13</v>
      </c>
      <c r="BI501" s="114">
        <f t="shared" si="133"/>
        <v>5.3076936080807924</v>
      </c>
      <c r="BJ501" s="115">
        <f t="shared" si="134"/>
        <v>22</v>
      </c>
      <c r="BL501" s="75">
        <f t="shared" si="139"/>
        <v>10</v>
      </c>
      <c r="BM501" s="396">
        <f t="shared" si="135"/>
        <v>5.3076936080807924</v>
      </c>
      <c r="BN501" s="117">
        <f t="shared" si="136"/>
        <v>15</v>
      </c>
      <c r="BO501">
        <f t="shared" si="131"/>
        <v>13</v>
      </c>
      <c r="BP501" s="225">
        <f t="shared" si="137"/>
        <v>2.5641025641025643</v>
      </c>
    </row>
    <row r="502" spans="1:68">
      <c r="A502" s="120">
        <f t="shared" si="138"/>
        <v>11</v>
      </c>
      <c r="B502" s="115" t="str">
        <f t="shared" si="141"/>
        <v>-</v>
      </c>
      <c r="C502" s="115" t="str">
        <f t="shared" si="141"/>
        <v>-</v>
      </c>
      <c r="D502" s="115" t="str">
        <f t="shared" si="141"/>
        <v>-</v>
      </c>
      <c r="E502" s="115" t="str">
        <f t="shared" si="141"/>
        <v>-</v>
      </c>
      <c r="F502" s="115">
        <f t="shared" si="141"/>
        <v>8</v>
      </c>
      <c r="G502" s="115" t="str">
        <f t="shared" si="141"/>
        <v>-</v>
      </c>
      <c r="H502" s="115" t="str">
        <f t="shared" si="141"/>
        <v>-</v>
      </c>
      <c r="I502" s="115">
        <f t="shared" si="141"/>
        <v>7</v>
      </c>
      <c r="J502" s="115" t="str">
        <f t="shared" si="141"/>
        <v>-</v>
      </c>
      <c r="K502" s="115" t="str">
        <f t="shared" si="141"/>
        <v>-</v>
      </c>
      <c r="L502" s="115" t="str">
        <f t="shared" si="141"/>
        <v>-</v>
      </c>
      <c r="M502" s="115" t="str">
        <f t="shared" si="141"/>
        <v>-</v>
      </c>
      <c r="N502" s="115" t="str">
        <f t="shared" si="141"/>
        <v>-</v>
      </c>
      <c r="O502" s="115" t="str">
        <f t="shared" si="141"/>
        <v>-</v>
      </c>
      <c r="P502" s="115" t="str">
        <f t="shared" si="141"/>
        <v>-</v>
      </c>
      <c r="Q502" s="115" t="str">
        <f t="shared" si="141"/>
        <v>-</v>
      </c>
      <c r="R502" s="115" t="str">
        <f t="shared" si="141"/>
        <v>-</v>
      </c>
      <c r="S502" s="115">
        <f t="shared" si="141"/>
        <v>8</v>
      </c>
      <c r="T502" s="115" t="str">
        <f t="shared" si="141"/>
        <v>-</v>
      </c>
      <c r="U502" s="115" t="str">
        <f t="shared" si="141"/>
        <v>-</v>
      </c>
      <c r="V502" s="115" t="str">
        <f t="shared" si="141"/>
        <v>-</v>
      </c>
      <c r="W502" s="115" t="str">
        <f t="shared" si="141"/>
        <v>-</v>
      </c>
      <c r="X502" s="115">
        <f t="shared" si="141"/>
        <v>7</v>
      </c>
      <c r="Y502" s="115" t="str">
        <f t="shared" si="141"/>
        <v>-</v>
      </c>
      <c r="Z502" s="115">
        <f t="shared" si="141"/>
        <v>8</v>
      </c>
      <c r="AA502" s="115" t="str">
        <f t="shared" si="141"/>
        <v>-</v>
      </c>
      <c r="AB502" s="115" t="str">
        <f t="shared" si="141"/>
        <v>-</v>
      </c>
      <c r="AC502" s="115" t="str">
        <f t="shared" si="141"/>
        <v>-</v>
      </c>
      <c r="AD502" s="115" t="str">
        <f t="shared" si="141"/>
        <v>-</v>
      </c>
      <c r="AE502" s="115">
        <f t="shared" si="141"/>
        <v>6</v>
      </c>
      <c r="AF502" s="115" t="str">
        <f t="shared" si="129"/>
        <v>-</v>
      </c>
      <c r="AG502" s="115" t="str">
        <f t="shared" si="129"/>
        <v>-</v>
      </c>
      <c r="AH502" s="115" t="str">
        <f t="shared" si="129"/>
        <v>-</v>
      </c>
      <c r="AI502" s="115" t="str">
        <f t="shared" si="129"/>
        <v>-</v>
      </c>
      <c r="AJ502" s="115">
        <f t="shared" si="129"/>
        <v>6</v>
      </c>
      <c r="AK502" s="115">
        <f t="shared" si="129"/>
        <v>5</v>
      </c>
      <c r="AL502" s="115">
        <f t="shared" si="129"/>
        <v>6</v>
      </c>
      <c r="AM502" s="115" t="str">
        <f t="shared" si="129"/>
        <v>-</v>
      </c>
      <c r="AN502" s="115">
        <f t="shared" si="129"/>
        <v>9</v>
      </c>
      <c r="AO502" s="115" t="str">
        <f t="shared" si="141"/>
        <v>-</v>
      </c>
      <c r="AP502" s="115" t="str">
        <f t="shared" si="130"/>
        <v>-</v>
      </c>
      <c r="AQ502" s="115" t="str">
        <f t="shared" si="130"/>
        <v>-</v>
      </c>
      <c r="AR502" s="115" t="str">
        <f t="shared" si="130"/>
        <v>-</v>
      </c>
      <c r="AS502" s="115">
        <f t="shared" si="130"/>
        <v>10</v>
      </c>
      <c r="AT502" s="115" t="str">
        <f t="shared" si="130"/>
        <v>-</v>
      </c>
      <c r="AU502" s="115" t="str">
        <f t="shared" si="130"/>
        <v>-</v>
      </c>
      <c r="AV502" s="115" t="str">
        <f t="shared" si="130"/>
        <v>-</v>
      </c>
      <c r="AW502" s="115" t="str">
        <f t="shared" si="130"/>
        <v>-</v>
      </c>
      <c r="AX502" s="115" t="str">
        <f t="shared" si="130"/>
        <v>-</v>
      </c>
      <c r="AY502" s="115" t="str">
        <f t="shared" si="141"/>
        <v>-</v>
      </c>
      <c r="AZ502" s="115" t="str">
        <f t="shared" si="141"/>
        <v>-</v>
      </c>
      <c r="BA502" s="115">
        <f t="shared" si="141"/>
        <v>7</v>
      </c>
      <c r="BB502" s="115" t="str">
        <f t="shared" si="141"/>
        <v>-</v>
      </c>
      <c r="BC502" s="115">
        <f t="shared" si="141"/>
        <v>9</v>
      </c>
      <c r="BD502" s="115" t="str">
        <f t="shared" si="141"/>
        <v>-</v>
      </c>
      <c r="BE502" s="115">
        <f t="shared" si="141"/>
        <v>9</v>
      </c>
      <c r="BF502" s="115" t="str">
        <f t="shared" si="141"/>
        <v>-</v>
      </c>
      <c r="BG502" s="115" t="str">
        <f t="shared" si="141"/>
        <v>-</v>
      </c>
      <c r="BH502" s="116">
        <f t="shared" si="132"/>
        <v>14</v>
      </c>
      <c r="BI502" s="114">
        <f t="shared" si="133"/>
        <v>7.5000014004705031</v>
      </c>
      <c r="BJ502" s="115">
        <f t="shared" si="134"/>
        <v>11</v>
      </c>
      <c r="BL502" s="75">
        <f t="shared" si="139"/>
        <v>11</v>
      </c>
      <c r="BM502" s="396">
        <f t="shared" si="135"/>
        <v>7.5000014004705031</v>
      </c>
      <c r="BN502" s="117">
        <f t="shared" si="136"/>
        <v>16</v>
      </c>
      <c r="BO502">
        <f t="shared" si="131"/>
        <v>14</v>
      </c>
      <c r="BP502" s="225">
        <f t="shared" si="137"/>
        <v>2.1153846153846154</v>
      </c>
    </row>
    <row r="503" spans="1:68">
      <c r="A503" s="120">
        <f t="shared" si="138"/>
        <v>12</v>
      </c>
      <c r="B503" s="115" t="str">
        <f t="shared" si="141"/>
        <v>-</v>
      </c>
      <c r="C503" s="115" t="str">
        <f t="shared" si="141"/>
        <v>-</v>
      </c>
      <c r="D503" s="115" t="str">
        <f t="shared" si="141"/>
        <v>-</v>
      </c>
      <c r="E503" s="115" t="str">
        <f t="shared" si="141"/>
        <v>-</v>
      </c>
      <c r="F503" s="115" t="str">
        <f t="shared" si="141"/>
        <v>-</v>
      </c>
      <c r="G503" s="115" t="str">
        <f t="shared" si="141"/>
        <v>-</v>
      </c>
      <c r="H503" s="115" t="str">
        <f t="shared" si="141"/>
        <v>-</v>
      </c>
      <c r="I503" s="115" t="str">
        <f t="shared" si="141"/>
        <v>-</v>
      </c>
      <c r="J503" s="115" t="str">
        <f t="shared" si="141"/>
        <v>-</v>
      </c>
      <c r="K503" s="115" t="str">
        <f t="shared" si="141"/>
        <v>-</v>
      </c>
      <c r="L503" s="115" t="str">
        <f t="shared" si="141"/>
        <v>-</v>
      </c>
      <c r="M503" s="115" t="str">
        <f t="shared" si="141"/>
        <v>-</v>
      </c>
      <c r="N503" s="115" t="str">
        <f t="shared" si="141"/>
        <v>-</v>
      </c>
      <c r="O503" s="115" t="str">
        <f t="shared" si="141"/>
        <v>-</v>
      </c>
      <c r="P503" s="115" t="str">
        <f t="shared" si="141"/>
        <v>-</v>
      </c>
      <c r="Q503" s="115" t="str">
        <f t="shared" si="141"/>
        <v>-</v>
      </c>
      <c r="R503" s="115" t="str">
        <f t="shared" si="141"/>
        <v>-</v>
      </c>
      <c r="S503" s="115" t="str">
        <f t="shared" si="141"/>
        <v>-</v>
      </c>
      <c r="T503" s="115" t="str">
        <f t="shared" si="141"/>
        <v>-</v>
      </c>
      <c r="U503" s="115" t="str">
        <f t="shared" si="141"/>
        <v>-</v>
      </c>
      <c r="V503" s="115" t="str">
        <f t="shared" si="141"/>
        <v>-</v>
      </c>
      <c r="W503" s="115" t="str">
        <f t="shared" si="141"/>
        <v>-</v>
      </c>
      <c r="X503" s="115" t="str">
        <f t="shared" si="141"/>
        <v>-</v>
      </c>
      <c r="Y503" s="115" t="str">
        <f t="shared" si="141"/>
        <v>-</v>
      </c>
      <c r="Z503" s="115" t="str">
        <f t="shared" si="141"/>
        <v>-</v>
      </c>
      <c r="AA503" s="115" t="str">
        <f t="shared" si="141"/>
        <v>-</v>
      </c>
      <c r="AB503" s="115" t="str">
        <f t="shared" si="141"/>
        <v>-</v>
      </c>
      <c r="AC503" s="115" t="str">
        <f t="shared" si="141"/>
        <v>-</v>
      </c>
      <c r="AD503" s="115" t="str">
        <f t="shared" si="141"/>
        <v>-</v>
      </c>
      <c r="AE503" s="115" t="str">
        <f t="shared" si="141"/>
        <v>-</v>
      </c>
      <c r="AF503" s="115" t="str">
        <f t="shared" si="129"/>
        <v>-</v>
      </c>
      <c r="AG503" s="115" t="str">
        <f t="shared" si="129"/>
        <v>-</v>
      </c>
      <c r="AH503" s="115" t="str">
        <f t="shared" si="129"/>
        <v>-</v>
      </c>
      <c r="AI503" s="115" t="str">
        <f t="shared" si="129"/>
        <v>-</v>
      </c>
      <c r="AJ503" s="115" t="str">
        <f t="shared" si="129"/>
        <v>-</v>
      </c>
      <c r="AK503" s="115" t="str">
        <f t="shared" si="129"/>
        <v>-</v>
      </c>
      <c r="AL503" s="115" t="str">
        <f t="shared" si="129"/>
        <v>-</v>
      </c>
      <c r="AM503" s="115" t="str">
        <f t="shared" si="129"/>
        <v>-</v>
      </c>
      <c r="AN503" s="115" t="str">
        <f t="shared" si="129"/>
        <v>-</v>
      </c>
      <c r="AO503" s="115" t="str">
        <f t="shared" si="141"/>
        <v>-</v>
      </c>
      <c r="AP503" s="115" t="str">
        <f t="shared" si="130"/>
        <v>-</v>
      </c>
      <c r="AQ503" s="115" t="str">
        <f t="shared" si="130"/>
        <v>-</v>
      </c>
      <c r="AR503" s="115" t="str">
        <f t="shared" si="130"/>
        <v>-</v>
      </c>
      <c r="AS503" s="115" t="str">
        <f t="shared" si="130"/>
        <v>-</v>
      </c>
      <c r="AT503" s="115" t="str">
        <f t="shared" si="130"/>
        <v>-</v>
      </c>
      <c r="AU503" s="115" t="str">
        <f t="shared" si="130"/>
        <v>-</v>
      </c>
      <c r="AV503" s="115" t="str">
        <f t="shared" si="130"/>
        <v>-</v>
      </c>
      <c r="AW503" s="115" t="str">
        <f t="shared" si="130"/>
        <v>-</v>
      </c>
      <c r="AX503" s="115" t="str">
        <f t="shared" si="130"/>
        <v>-</v>
      </c>
      <c r="AY503" s="115" t="str">
        <f t="shared" si="141"/>
        <v>-</v>
      </c>
      <c r="AZ503" s="115" t="str">
        <f t="shared" si="141"/>
        <v>-</v>
      </c>
      <c r="BA503" s="115" t="str">
        <f t="shared" si="141"/>
        <v>-</v>
      </c>
      <c r="BB503" s="115" t="str">
        <f t="shared" si="141"/>
        <v>-</v>
      </c>
      <c r="BC503" s="115" t="str">
        <f t="shared" si="141"/>
        <v>-</v>
      </c>
      <c r="BD503" s="115" t="str">
        <f t="shared" si="141"/>
        <v>-</v>
      </c>
      <c r="BE503" s="115" t="str">
        <f t="shared" si="141"/>
        <v>-</v>
      </c>
      <c r="BF503" s="115" t="str">
        <f t="shared" si="141"/>
        <v>-</v>
      </c>
      <c r="BG503" s="115" t="str">
        <f t="shared" si="141"/>
        <v>-</v>
      </c>
      <c r="BH503" s="116">
        <f t="shared" si="132"/>
        <v>0</v>
      </c>
      <c r="BI503" s="114" t="str">
        <f t="shared" si="133"/>
        <v>-</v>
      </c>
      <c r="BJ503" s="115" t="str">
        <f t="shared" si="134"/>
        <v>-</v>
      </c>
      <c r="BL503" s="75">
        <f t="shared" si="139"/>
        <v>12</v>
      </c>
      <c r="BM503" s="396" t="str">
        <f t="shared" si="135"/>
        <v>-</v>
      </c>
      <c r="BN503" s="117">
        <f t="shared" si="136"/>
        <v>0</v>
      </c>
      <c r="BO503">
        <f t="shared" si="131"/>
        <v>0</v>
      </c>
      <c r="BP503" s="225" t="str">
        <f t="shared" si="137"/>
        <v>-</v>
      </c>
    </row>
    <row r="504" spans="1:68">
      <c r="A504" s="120">
        <f t="shared" si="138"/>
        <v>13</v>
      </c>
      <c r="B504" s="115" t="str">
        <f t="shared" si="141"/>
        <v>-</v>
      </c>
      <c r="C504" s="115" t="str">
        <f t="shared" si="141"/>
        <v>-</v>
      </c>
      <c r="D504" s="115" t="str">
        <f t="shared" si="141"/>
        <v>-</v>
      </c>
      <c r="E504" s="115" t="str">
        <f t="shared" si="141"/>
        <v>-</v>
      </c>
      <c r="F504" s="115" t="str">
        <f t="shared" si="141"/>
        <v>-</v>
      </c>
      <c r="G504" s="115" t="str">
        <f t="shared" si="141"/>
        <v>-</v>
      </c>
      <c r="H504" s="115" t="str">
        <f t="shared" si="141"/>
        <v>-</v>
      </c>
      <c r="I504" s="115" t="str">
        <f t="shared" si="141"/>
        <v>-</v>
      </c>
      <c r="J504" s="115" t="str">
        <f t="shared" si="141"/>
        <v>-</v>
      </c>
      <c r="K504" s="115" t="str">
        <f t="shared" si="141"/>
        <v>-</v>
      </c>
      <c r="L504" s="115" t="str">
        <f t="shared" si="141"/>
        <v>-</v>
      </c>
      <c r="M504" s="115" t="str">
        <f t="shared" si="141"/>
        <v>-</v>
      </c>
      <c r="N504" s="115" t="str">
        <f t="shared" si="141"/>
        <v>-</v>
      </c>
      <c r="O504" s="115" t="str">
        <f t="shared" si="141"/>
        <v>-</v>
      </c>
      <c r="P504" s="115" t="str">
        <f t="shared" si="141"/>
        <v>-</v>
      </c>
      <c r="Q504" s="115" t="str">
        <f t="shared" si="141"/>
        <v>-</v>
      </c>
      <c r="R504" s="115" t="str">
        <f t="shared" si="141"/>
        <v>-</v>
      </c>
      <c r="S504" s="115" t="str">
        <f t="shared" si="141"/>
        <v>-</v>
      </c>
      <c r="T504" s="115" t="str">
        <f t="shared" si="141"/>
        <v>-</v>
      </c>
      <c r="U504" s="115" t="str">
        <f t="shared" si="141"/>
        <v>-</v>
      </c>
      <c r="V504" s="115" t="str">
        <f t="shared" si="141"/>
        <v>-</v>
      </c>
      <c r="W504" s="115" t="str">
        <f t="shared" si="141"/>
        <v>-</v>
      </c>
      <c r="X504" s="115" t="str">
        <f t="shared" si="141"/>
        <v>-</v>
      </c>
      <c r="Y504" s="115" t="str">
        <f t="shared" si="141"/>
        <v>-</v>
      </c>
      <c r="Z504" s="115" t="str">
        <f t="shared" si="141"/>
        <v>-</v>
      </c>
      <c r="AA504" s="115" t="str">
        <f t="shared" si="141"/>
        <v>-</v>
      </c>
      <c r="AB504" s="115" t="str">
        <f t="shared" si="141"/>
        <v>-</v>
      </c>
      <c r="AC504" s="115" t="str">
        <f t="shared" si="141"/>
        <v>-</v>
      </c>
      <c r="AD504" s="115" t="str">
        <f t="shared" si="141"/>
        <v>-</v>
      </c>
      <c r="AE504" s="115" t="str">
        <f t="shared" si="141"/>
        <v>-</v>
      </c>
      <c r="AF504" s="115" t="str">
        <f t="shared" si="129"/>
        <v>-</v>
      </c>
      <c r="AG504" s="115" t="str">
        <f t="shared" si="129"/>
        <v>-</v>
      </c>
      <c r="AH504" s="115" t="str">
        <f t="shared" si="129"/>
        <v>-</v>
      </c>
      <c r="AI504" s="115" t="str">
        <f t="shared" si="129"/>
        <v>-</v>
      </c>
      <c r="AJ504" s="115" t="str">
        <f t="shared" si="129"/>
        <v>-</v>
      </c>
      <c r="AK504" s="115" t="str">
        <f t="shared" si="129"/>
        <v>-</v>
      </c>
      <c r="AL504" s="115" t="str">
        <f t="shared" si="129"/>
        <v>-</v>
      </c>
      <c r="AM504" s="115" t="str">
        <f t="shared" si="129"/>
        <v>-</v>
      </c>
      <c r="AN504" s="115" t="str">
        <f t="shared" si="129"/>
        <v>-</v>
      </c>
      <c r="AO504" s="115" t="str">
        <f t="shared" si="141"/>
        <v>-</v>
      </c>
      <c r="AP504" s="115" t="str">
        <f t="shared" si="130"/>
        <v>-</v>
      </c>
      <c r="AQ504" s="115" t="str">
        <f t="shared" si="130"/>
        <v>-</v>
      </c>
      <c r="AR504" s="115" t="str">
        <f t="shared" si="130"/>
        <v>-</v>
      </c>
      <c r="AS504" s="115" t="str">
        <f t="shared" si="130"/>
        <v>-</v>
      </c>
      <c r="AT504" s="115" t="str">
        <f t="shared" si="130"/>
        <v>-</v>
      </c>
      <c r="AU504" s="115" t="str">
        <f t="shared" si="130"/>
        <v>-</v>
      </c>
      <c r="AV504" s="115" t="str">
        <f t="shared" si="130"/>
        <v>-</v>
      </c>
      <c r="AW504" s="115" t="str">
        <f t="shared" si="130"/>
        <v>-</v>
      </c>
      <c r="AX504" s="115" t="str">
        <f t="shared" si="130"/>
        <v>-</v>
      </c>
      <c r="AY504" s="115" t="str">
        <f t="shared" si="141"/>
        <v>-</v>
      </c>
      <c r="AZ504" s="115" t="str">
        <f t="shared" si="141"/>
        <v>-</v>
      </c>
      <c r="BA504" s="115" t="str">
        <f t="shared" si="141"/>
        <v>-</v>
      </c>
      <c r="BB504" s="115" t="str">
        <f t="shared" si="141"/>
        <v>-</v>
      </c>
      <c r="BC504" s="115" t="str">
        <f t="shared" si="141"/>
        <v>-</v>
      </c>
      <c r="BD504" s="115" t="str">
        <f t="shared" si="141"/>
        <v>-</v>
      </c>
      <c r="BE504" s="115" t="str">
        <f t="shared" si="141"/>
        <v>-</v>
      </c>
      <c r="BF504" s="115" t="str">
        <f t="shared" si="141"/>
        <v>-</v>
      </c>
      <c r="BG504" s="115" t="str">
        <f t="shared" si="141"/>
        <v>-</v>
      </c>
      <c r="BH504" s="116">
        <f t="shared" si="132"/>
        <v>0</v>
      </c>
      <c r="BI504" s="114" t="str">
        <f t="shared" si="133"/>
        <v>-</v>
      </c>
      <c r="BJ504" s="115" t="str">
        <f t="shared" si="134"/>
        <v>-</v>
      </c>
      <c r="BL504" s="75">
        <f t="shared" si="139"/>
        <v>13</v>
      </c>
      <c r="BM504" s="396" t="str">
        <f t="shared" si="135"/>
        <v>-</v>
      </c>
      <c r="BN504" s="117">
        <f t="shared" si="136"/>
        <v>0</v>
      </c>
      <c r="BO504">
        <f t="shared" si="131"/>
        <v>0</v>
      </c>
      <c r="BP504" s="225" t="str">
        <f t="shared" si="137"/>
        <v>-</v>
      </c>
    </row>
    <row r="505" spans="1:68">
      <c r="A505" s="120">
        <f t="shared" si="138"/>
        <v>14</v>
      </c>
      <c r="B505" s="115" t="str">
        <f t="shared" si="141"/>
        <v>-</v>
      </c>
      <c r="C505" s="115" t="str">
        <f t="shared" si="141"/>
        <v>-</v>
      </c>
      <c r="D505" s="115" t="str">
        <f t="shared" si="141"/>
        <v>-</v>
      </c>
      <c r="E505" s="115" t="str">
        <f t="shared" si="141"/>
        <v>-</v>
      </c>
      <c r="F505" s="115" t="str">
        <f t="shared" si="141"/>
        <v>-</v>
      </c>
      <c r="G505" s="115" t="str">
        <f t="shared" si="141"/>
        <v>-</v>
      </c>
      <c r="H505" s="115" t="str">
        <f t="shared" si="141"/>
        <v>-</v>
      </c>
      <c r="I505" s="115" t="str">
        <f t="shared" si="141"/>
        <v>-</v>
      </c>
      <c r="J505" s="115" t="str">
        <f t="shared" si="141"/>
        <v>-</v>
      </c>
      <c r="K505" s="115" t="str">
        <f t="shared" si="141"/>
        <v>-</v>
      </c>
      <c r="L505" s="115" t="str">
        <f t="shared" si="141"/>
        <v>-</v>
      </c>
      <c r="M505" s="115" t="str">
        <f t="shared" si="141"/>
        <v>-</v>
      </c>
      <c r="N505" s="115" t="str">
        <f t="shared" si="141"/>
        <v>-</v>
      </c>
      <c r="O505" s="115" t="str">
        <f t="shared" si="141"/>
        <v>-</v>
      </c>
      <c r="P505" s="115" t="str">
        <f t="shared" si="141"/>
        <v>-</v>
      </c>
      <c r="Q505" s="115" t="str">
        <f t="shared" ref="Q505:BG505" si="142">IF(Q$489="ДА",Q309,"-")</f>
        <v>-</v>
      </c>
      <c r="R505" s="115" t="str">
        <f t="shared" si="142"/>
        <v>-</v>
      </c>
      <c r="S505" s="115" t="str">
        <f t="shared" si="142"/>
        <v>-</v>
      </c>
      <c r="T505" s="115" t="str">
        <f t="shared" si="142"/>
        <v>-</v>
      </c>
      <c r="U505" s="115" t="str">
        <f t="shared" si="142"/>
        <v>-</v>
      </c>
      <c r="V505" s="115" t="str">
        <f t="shared" si="142"/>
        <v>-</v>
      </c>
      <c r="W505" s="115" t="str">
        <f t="shared" si="142"/>
        <v>-</v>
      </c>
      <c r="X505" s="115" t="str">
        <f t="shared" si="142"/>
        <v>-</v>
      </c>
      <c r="Y505" s="115" t="str">
        <f t="shared" si="142"/>
        <v>-</v>
      </c>
      <c r="Z505" s="115" t="str">
        <f t="shared" si="142"/>
        <v>-</v>
      </c>
      <c r="AA505" s="115" t="str">
        <f t="shared" si="142"/>
        <v>-</v>
      </c>
      <c r="AB505" s="115" t="str">
        <f t="shared" si="142"/>
        <v>-</v>
      </c>
      <c r="AC505" s="115" t="str">
        <f t="shared" si="142"/>
        <v>-</v>
      </c>
      <c r="AD505" s="115" t="str">
        <f t="shared" si="142"/>
        <v>-</v>
      </c>
      <c r="AE505" s="115" t="str">
        <f t="shared" si="142"/>
        <v>-</v>
      </c>
      <c r="AF505" s="115" t="str">
        <f t="shared" si="129"/>
        <v>-</v>
      </c>
      <c r="AG505" s="115" t="str">
        <f t="shared" si="129"/>
        <v>-</v>
      </c>
      <c r="AH505" s="115" t="str">
        <f t="shared" si="129"/>
        <v>-</v>
      </c>
      <c r="AI505" s="115" t="str">
        <f t="shared" si="129"/>
        <v>-</v>
      </c>
      <c r="AJ505" s="115" t="str">
        <f t="shared" si="129"/>
        <v>-</v>
      </c>
      <c r="AK505" s="115" t="str">
        <f t="shared" si="129"/>
        <v>-</v>
      </c>
      <c r="AL505" s="115" t="str">
        <f t="shared" si="129"/>
        <v>-</v>
      </c>
      <c r="AM505" s="115" t="str">
        <f t="shared" si="129"/>
        <v>-</v>
      </c>
      <c r="AN505" s="115" t="str">
        <f t="shared" si="129"/>
        <v>-</v>
      </c>
      <c r="AO505" s="115" t="str">
        <f t="shared" si="142"/>
        <v>-</v>
      </c>
      <c r="AP505" s="115" t="str">
        <f t="shared" si="130"/>
        <v>-</v>
      </c>
      <c r="AQ505" s="115" t="str">
        <f t="shared" si="130"/>
        <v>-</v>
      </c>
      <c r="AR505" s="115" t="str">
        <f t="shared" si="130"/>
        <v>-</v>
      </c>
      <c r="AS505" s="115" t="str">
        <f t="shared" si="130"/>
        <v>-</v>
      </c>
      <c r="AT505" s="115" t="str">
        <f t="shared" si="130"/>
        <v>-</v>
      </c>
      <c r="AU505" s="115" t="str">
        <f t="shared" si="130"/>
        <v>-</v>
      </c>
      <c r="AV505" s="115" t="str">
        <f t="shared" si="130"/>
        <v>-</v>
      </c>
      <c r="AW505" s="115" t="str">
        <f t="shared" si="130"/>
        <v>-</v>
      </c>
      <c r="AX505" s="115" t="str">
        <f t="shared" si="130"/>
        <v>-</v>
      </c>
      <c r="AY505" s="115" t="str">
        <f t="shared" si="142"/>
        <v>-</v>
      </c>
      <c r="AZ505" s="115" t="str">
        <f t="shared" si="142"/>
        <v>-</v>
      </c>
      <c r="BA505" s="115" t="str">
        <f t="shared" si="142"/>
        <v>-</v>
      </c>
      <c r="BB505" s="115" t="str">
        <f t="shared" si="142"/>
        <v>-</v>
      </c>
      <c r="BC505" s="115" t="str">
        <f t="shared" si="142"/>
        <v>-</v>
      </c>
      <c r="BD505" s="115" t="str">
        <f t="shared" si="142"/>
        <v>-</v>
      </c>
      <c r="BE505" s="115" t="str">
        <f t="shared" si="142"/>
        <v>-</v>
      </c>
      <c r="BF505" s="115" t="str">
        <f t="shared" si="142"/>
        <v>-</v>
      </c>
      <c r="BG505" s="115" t="str">
        <f t="shared" si="142"/>
        <v>-</v>
      </c>
      <c r="BH505" s="116">
        <f t="shared" si="132"/>
        <v>0</v>
      </c>
      <c r="BI505" s="114" t="str">
        <f t="shared" si="133"/>
        <v>-</v>
      </c>
      <c r="BJ505" s="115" t="str">
        <f t="shared" si="134"/>
        <v>-</v>
      </c>
      <c r="BL505" s="75">
        <f t="shared" si="139"/>
        <v>14</v>
      </c>
      <c r="BM505" s="396" t="str">
        <f t="shared" si="135"/>
        <v>-</v>
      </c>
      <c r="BN505" s="117">
        <f t="shared" si="136"/>
        <v>0</v>
      </c>
      <c r="BO505">
        <f t="shared" si="131"/>
        <v>0</v>
      </c>
      <c r="BP505" s="225" t="str">
        <f t="shared" si="137"/>
        <v>-</v>
      </c>
    </row>
    <row r="506" spans="1:68">
      <c r="A506" s="120">
        <f t="shared" si="138"/>
        <v>15</v>
      </c>
      <c r="B506" s="115" t="str">
        <f t="shared" ref="B506:BG512" si="143">IF(B$489="ДА",B310,"-")</f>
        <v>-</v>
      </c>
      <c r="C506" s="115" t="str">
        <f t="shared" si="143"/>
        <v>-</v>
      </c>
      <c r="D506" s="115" t="str">
        <f t="shared" si="143"/>
        <v>-</v>
      </c>
      <c r="E506" s="115" t="str">
        <f t="shared" si="143"/>
        <v>-</v>
      </c>
      <c r="F506" s="115">
        <f t="shared" si="143"/>
        <v>9</v>
      </c>
      <c r="G506" s="115" t="str">
        <f t="shared" si="143"/>
        <v>-</v>
      </c>
      <c r="H506" s="115" t="str">
        <f t="shared" si="143"/>
        <v>-</v>
      </c>
      <c r="I506" s="115">
        <f t="shared" si="143"/>
        <v>8</v>
      </c>
      <c r="J506" s="115" t="str">
        <f t="shared" si="143"/>
        <v>-</v>
      </c>
      <c r="K506" s="115" t="str">
        <f t="shared" si="143"/>
        <v>-</v>
      </c>
      <c r="L506" s="115" t="str">
        <f t="shared" si="143"/>
        <v>-</v>
      </c>
      <c r="M506" s="115" t="str">
        <f t="shared" si="143"/>
        <v>-</v>
      </c>
      <c r="N506" s="115" t="str">
        <f t="shared" si="143"/>
        <v>-</v>
      </c>
      <c r="O506" s="115" t="str">
        <f t="shared" si="143"/>
        <v>-</v>
      </c>
      <c r="P506" s="115" t="str">
        <f t="shared" si="143"/>
        <v>-</v>
      </c>
      <c r="Q506" s="115" t="str">
        <f t="shared" si="143"/>
        <v>-</v>
      </c>
      <c r="R506" s="115" t="str">
        <f t="shared" si="143"/>
        <v>-</v>
      </c>
      <c r="S506" s="115">
        <f t="shared" si="143"/>
        <v>10</v>
      </c>
      <c r="T506" s="115" t="str">
        <f t="shared" si="143"/>
        <v>-</v>
      </c>
      <c r="U506" s="115" t="str">
        <f t="shared" si="143"/>
        <v>-</v>
      </c>
      <c r="V506" s="115" t="str">
        <f t="shared" si="143"/>
        <v>-</v>
      </c>
      <c r="W506" s="115" t="str">
        <f t="shared" si="143"/>
        <v>-</v>
      </c>
      <c r="X506" s="115">
        <f t="shared" si="143"/>
        <v>6</v>
      </c>
      <c r="Y506" s="115" t="str">
        <f t="shared" si="143"/>
        <v>-</v>
      </c>
      <c r="Z506" s="115">
        <f t="shared" si="143"/>
        <v>8</v>
      </c>
      <c r="AA506" s="115" t="str">
        <f t="shared" si="143"/>
        <v>-</v>
      </c>
      <c r="AB506" s="115" t="str">
        <f t="shared" si="143"/>
        <v>-</v>
      </c>
      <c r="AC506" s="115" t="str">
        <f t="shared" si="143"/>
        <v>-</v>
      </c>
      <c r="AD506" s="115" t="str">
        <f t="shared" si="143"/>
        <v>-</v>
      </c>
      <c r="AE506" s="115">
        <f t="shared" si="143"/>
        <v>7</v>
      </c>
      <c r="AF506" s="115" t="str">
        <f t="shared" si="129"/>
        <v>-</v>
      </c>
      <c r="AG506" s="115" t="str">
        <f t="shared" si="129"/>
        <v>-</v>
      </c>
      <c r="AH506" s="115" t="str">
        <f t="shared" si="129"/>
        <v>-</v>
      </c>
      <c r="AI506" s="115" t="str">
        <f t="shared" si="129"/>
        <v>-</v>
      </c>
      <c r="AJ506" s="115">
        <f t="shared" si="129"/>
        <v>6</v>
      </c>
      <c r="AK506" s="115">
        <f t="shared" si="129"/>
        <v>6</v>
      </c>
      <c r="AL506" s="115">
        <f t="shared" si="129"/>
        <v>5</v>
      </c>
      <c r="AM506" s="115" t="str">
        <f t="shared" si="129"/>
        <v>-</v>
      </c>
      <c r="AN506" s="115">
        <f t="shared" si="129"/>
        <v>8</v>
      </c>
      <c r="AO506" s="115" t="str">
        <f t="shared" si="143"/>
        <v>-</v>
      </c>
      <c r="AP506" s="115" t="str">
        <f t="shared" si="130"/>
        <v>-</v>
      </c>
      <c r="AQ506" s="115" t="str">
        <f t="shared" si="130"/>
        <v>-</v>
      </c>
      <c r="AR506" s="115" t="str">
        <f t="shared" si="130"/>
        <v>-</v>
      </c>
      <c r="AS506" s="115" t="str">
        <f t="shared" si="130"/>
        <v>-</v>
      </c>
      <c r="AT506" s="115" t="str">
        <f t="shared" si="130"/>
        <v>-</v>
      </c>
      <c r="AU506" s="115" t="str">
        <f t="shared" si="130"/>
        <v>-</v>
      </c>
      <c r="AV506" s="115" t="str">
        <f t="shared" si="130"/>
        <v>-</v>
      </c>
      <c r="AW506" s="115" t="str">
        <f t="shared" si="130"/>
        <v>-</v>
      </c>
      <c r="AX506" s="115" t="str">
        <f t="shared" si="130"/>
        <v>-</v>
      </c>
      <c r="AY506" s="115" t="str">
        <f t="shared" si="143"/>
        <v>-</v>
      </c>
      <c r="AZ506" s="115" t="str">
        <f t="shared" si="143"/>
        <v>-</v>
      </c>
      <c r="BA506" s="115">
        <f t="shared" si="143"/>
        <v>9</v>
      </c>
      <c r="BB506" s="115" t="str">
        <f t="shared" si="143"/>
        <v>-</v>
      </c>
      <c r="BC506" s="115" t="str">
        <f t="shared" si="143"/>
        <v>-</v>
      </c>
      <c r="BD506" s="115" t="str">
        <f t="shared" si="143"/>
        <v>-</v>
      </c>
      <c r="BE506" s="115">
        <f t="shared" si="143"/>
        <v>11</v>
      </c>
      <c r="BF506" s="115" t="str">
        <f t="shared" si="143"/>
        <v>-</v>
      </c>
      <c r="BG506" s="115" t="str">
        <f t="shared" si="143"/>
        <v>-</v>
      </c>
      <c r="BH506" s="116">
        <f t="shared" si="132"/>
        <v>12</v>
      </c>
      <c r="BI506" s="114">
        <f t="shared" si="133"/>
        <v>7.7500012003025303</v>
      </c>
      <c r="BJ506" s="115">
        <f t="shared" si="134"/>
        <v>7</v>
      </c>
      <c r="BL506" s="75">
        <f t="shared" si="139"/>
        <v>15</v>
      </c>
      <c r="BM506" s="396">
        <f t="shared" si="135"/>
        <v>7.7500012003025303</v>
      </c>
      <c r="BN506" s="117">
        <f t="shared" si="136"/>
        <v>15</v>
      </c>
      <c r="BO506">
        <f t="shared" si="131"/>
        <v>12</v>
      </c>
      <c r="BP506" s="225">
        <f t="shared" si="137"/>
        <v>3.2954545454545454</v>
      </c>
    </row>
    <row r="507" spans="1:68">
      <c r="A507" s="120">
        <f t="shared" si="138"/>
        <v>16</v>
      </c>
      <c r="B507" s="115" t="str">
        <f t="shared" si="143"/>
        <v>-</v>
      </c>
      <c r="C507" s="115" t="str">
        <f t="shared" si="143"/>
        <v>-</v>
      </c>
      <c r="D507" s="115" t="str">
        <f t="shared" si="143"/>
        <v>-</v>
      </c>
      <c r="E507" s="115" t="str">
        <f t="shared" si="143"/>
        <v>-</v>
      </c>
      <c r="F507" s="115">
        <f t="shared" si="143"/>
        <v>4</v>
      </c>
      <c r="G507" s="115" t="str">
        <f t="shared" si="143"/>
        <v>-</v>
      </c>
      <c r="H507" s="115" t="str">
        <f t="shared" si="143"/>
        <v>-</v>
      </c>
      <c r="I507" s="115">
        <f t="shared" si="143"/>
        <v>6</v>
      </c>
      <c r="J507" s="115" t="str">
        <f t="shared" si="143"/>
        <v>-</v>
      </c>
      <c r="K507" s="115" t="str">
        <f t="shared" si="143"/>
        <v>-</v>
      </c>
      <c r="L507" s="115" t="str">
        <f t="shared" si="143"/>
        <v>-</v>
      </c>
      <c r="M507" s="115" t="str">
        <f t="shared" si="143"/>
        <v>-</v>
      </c>
      <c r="N507" s="115" t="str">
        <f t="shared" si="143"/>
        <v>-</v>
      </c>
      <c r="O507" s="115" t="str">
        <f t="shared" si="143"/>
        <v>-</v>
      </c>
      <c r="P507" s="115" t="str">
        <f t="shared" si="143"/>
        <v>-</v>
      </c>
      <c r="Q507" s="115" t="str">
        <f t="shared" si="143"/>
        <v>-</v>
      </c>
      <c r="R507" s="115" t="str">
        <f t="shared" si="143"/>
        <v>-</v>
      </c>
      <c r="S507" s="115">
        <f t="shared" si="143"/>
        <v>6</v>
      </c>
      <c r="T507" s="115" t="str">
        <f t="shared" si="143"/>
        <v>-</v>
      </c>
      <c r="U507" s="115" t="str">
        <f t="shared" si="143"/>
        <v>-</v>
      </c>
      <c r="V507" s="115" t="str">
        <f t="shared" si="143"/>
        <v>-</v>
      </c>
      <c r="W507" s="115" t="str">
        <f t="shared" si="143"/>
        <v>-</v>
      </c>
      <c r="X507" s="115">
        <f t="shared" si="143"/>
        <v>6</v>
      </c>
      <c r="Y507" s="115" t="str">
        <f t="shared" si="143"/>
        <v>-</v>
      </c>
      <c r="Z507" s="115">
        <f t="shared" si="143"/>
        <v>6</v>
      </c>
      <c r="AA507" s="115" t="str">
        <f t="shared" si="143"/>
        <v>-</v>
      </c>
      <c r="AB507" s="115" t="str">
        <f t="shared" si="143"/>
        <v>-</v>
      </c>
      <c r="AC507" s="115" t="str">
        <f t="shared" si="143"/>
        <v>-</v>
      </c>
      <c r="AD507" s="115" t="str">
        <f t="shared" si="143"/>
        <v>-</v>
      </c>
      <c r="AE507" s="115">
        <f t="shared" si="143"/>
        <v>4</v>
      </c>
      <c r="AF507" s="115" t="str">
        <f t="shared" si="129"/>
        <v>-</v>
      </c>
      <c r="AG507" s="115" t="str">
        <f t="shared" si="129"/>
        <v>-</v>
      </c>
      <c r="AH507" s="115" t="str">
        <f t="shared" si="129"/>
        <v>-</v>
      </c>
      <c r="AI507" s="115" t="str">
        <f t="shared" si="129"/>
        <v>-</v>
      </c>
      <c r="AJ507" s="115">
        <f t="shared" si="129"/>
        <v>4</v>
      </c>
      <c r="AK507" s="115">
        <f t="shared" si="129"/>
        <v>5</v>
      </c>
      <c r="AL507" s="115">
        <f t="shared" si="129"/>
        <v>5</v>
      </c>
      <c r="AM507" s="115" t="str">
        <f t="shared" si="129"/>
        <v>-</v>
      </c>
      <c r="AN507" s="115">
        <f t="shared" si="129"/>
        <v>5</v>
      </c>
      <c r="AO507" s="115" t="str">
        <f t="shared" si="143"/>
        <v>-</v>
      </c>
      <c r="AP507" s="115" t="str">
        <f t="shared" si="130"/>
        <v>-</v>
      </c>
      <c r="AQ507" s="115" t="str">
        <f t="shared" si="130"/>
        <v>-</v>
      </c>
      <c r="AR507" s="115" t="str">
        <f t="shared" si="130"/>
        <v>-</v>
      </c>
      <c r="AS507" s="115" t="str">
        <f t="shared" si="130"/>
        <v>-</v>
      </c>
      <c r="AT507" s="115" t="str">
        <f t="shared" si="130"/>
        <v>-</v>
      </c>
      <c r="AU507" s="115" t="str">
        <f t="shared" si="130"/>
        <v>-</v>
      </c>
      <c r="AV507" s="115" t="str">
        <f t="shared" si="130"/>
        <v>-</v>
      </c>
      <c r="AW507" s="115" t="str">
        <f t="shared" si="130"/>
        <v>-</v>
      </c>
      <c r="AX507" s="115" t="str">
        <f t="shared" si="130"/>
        <v>-</v>
      </c>
      <c r="AY507" s="115" t="str">
        <f t="shared" si="143"/>
        <v>-</v>
      </c>
      <c r="AZ507" s="115" t="str">
        <f t="shared" si="143"/>
        <v>-</v>
      </c>
      <c r="BA507" s="115">
        <f t="shared" si="143"/>
        <v>6</v>
      </c>
      <c r="BB507" s="115" t="str">
        <f t="shared" si="143"/>
        <v>-</v>
      </c>
      <c r="BC507" s="115">
        <f t="shared" si="143"/>
        <v>5</v>
      </c>
      <c r="BD507" s="115" t="str">
        <f t="shared" si="143"/>
        <v>-</v>
      </c>
      <c r="BE507" s="115">
        <f t="shared" si="143"/>
        <v>6</v>
      </c>
      <c r="BF507" s="115" t="str">
        <f t="shared" si="143"/>
        <v>-</v>
      </c>
      <c r="BG507" s="115" t="str">
        <f t="shared" si="143"/>
        <v>-</v>
      </c>
      <c r="BH507" s="116">
        <f t="shared" si="132"/>
        <v>13</v>
      </c>
      <c r="BI507" s="114">
        <f t="shared" si="133"/>
        <v>5.2307705321931079</v>
      </c>
      <c r="BJ507" s="115">
        <f t="shared" si="134"/>
        <v>23</v>
      </c>
      <c r="BL507" s="75">
        <f t="shared" si="139"/>
        <v>16</v>
      </c>
      <c r="BM507" s="396">
        <f t="shared" si="135"/>
        <v>5.2307705321931079</v>
      </c>
      <c r="BN507" s="117">
        <f t="shared" si="136"/>
        <v>15</v>
      </c>
      <c r="BO507">
        <f t="shared" si="131"/>
        <v>13</v>
      </c>
      <c r="BP507" s="225">
        <f t="shared" si="137"/>
        <v>0.6923076923076934</v>
      </c>
    </row>
    <row r="508" spans="1:68">
      <c r="A508" s="120">
        <f t="shared" si="138"/>
        <v>17</v>
      </c>
      <c r="B508" s="115" t="str">
        <f t="shared" si="143"/>
        <v>-</v>
      </c>
      <c r="C508" s="115" t="str">
        <f t="shared" si="143"/>
        <v>-</v>
      </c>
      <c r="D508" s="115" t="str">
        <f t="shared" si="143"/>
        <v>-</v>
      </c>
      <c r="E508" s="115" t="str">
        <f t="shared" si="143"/>
        <v>-</v>
      </c>
      <c r="F508" s="115" t="str">
        <f t="shared" si="143"/>
        <v>-</v>
      </c>
      <c r="G508" s="115" t="str">
        <f t="shared" si="143"/>
        <v>-</v>
      </c>
      <c r="H508" s="115" t="str">
        <f t="shared" si="143"/>
        <v>-</v>
      </c>
      <c r="I508" s="115" t="str">
        <f t="shared" si="143"/>
        <v>-</v>
      </c>
      <c r="J508" s="115" t="str">
        <f t="shared" si="143"/>
        <v>-</v>
      </c>
      <c r="K508" s="115" t="str">
        <f t="shared" si="143"/>
        <v>-</v>
      </c>
      <c r="L508" s="115" t="str">
        <f t="shared" si="143"/>
        <v>-</v>
      </c>
      <c r="M508" s="115" t="str">
        <f t="shared" si="143"/>
        <v>-</v>
      </c>
      <c r="N508" s="115" t="str">
        <f t="shared" si="143"/>
        <v>-</v>
      </c>
      <c r="O508" s="115" t="str">
        <f t="shared" si="143"/>
        <v>-</v>
      </c>
      <c r="P508" s="115" t="str">
        <f t="shared" si="143"/>
        <v>-</v>
      </c>
      <c r="Q508" s="115" t="str">
        <f t="shared" si="143"/>
        <v>-</v>
      </c>
      <c r="R508" s="115" t="str">
        <f t="shared" si="143"/>
        <v>-</v>
      </c>
      <c r="S508" s="115" t="str">
        <f t="shared" si="143"/>
        <v>-</v>
      </c>
      <c r="T508" s="115" t="str">
        <f t="shared" si="143"/>
        <v>-</v>
      </c>
      <c r="U508" s="115" t="str">
        <f t="shared" si="143"/>
        <v>-</v>
      </c>
      <c r="V508" s="115" t="str">
        <f t="shared" si="143"/>
        <v>-</v>
      </c>
      <c r="W508" s="115" t="str">
        <f t="shared" si="143"/>
        <v>-</v>
      </c>
      <c r="X508" s="115" t="str">
        <f t="shared" si="143"/>
        <v>-</v>
      </c>
      <c r="Y508" s="115" t="str">
        <f t="shared" si="143"/>
        <v>-</v>
      </c>
      <c r="Z508" s="115" t="str">
        <f t="shared" si="143"/>
        <v>-</v>
      </c>
      <c r="AA508" s="115" t="str">
        <f t="shared" si="143"/>
        <v>-</v>
      </c>
      <c r="AB508" s="115" t="str">
        <f t="shared" si="143"/>
        <v>-</v>
      </c>
      <c r="AC508" s="115" t="str">
        <f t="shared" si="143"/>
        <v>-</v>
      </c>
      <c r="AD508" s="115" t="str">
        <f t="shared" si="143"/>
        <v>-</v>
      </c>
      <c r="AE508" s="115" t="str">
        <f t="shared" si="143"/>
        <v>-</v>
      </c>
      <c r="AF508" s="115" t="str">
        <f t="shared" si="129"/>
        <v>-</v>
      </c>
      <c r="AG508" s="115" t="str">
        <f t="shared" si="129"/>
        <v>-</v>
      </c>
      <c r="AH508" s="115" t="str">
        <f t="shared" si="129"/>
        <v>-</v>
      </c>
      <c r="AI508" s="115" t="str">
        <f t="shared" si="129"/>
        <v>-</v>
      </c>
      <c r="AJ508" s="115" t="str">
        <f t="shared" si="129"/>
        <v>-</v>
      </c>
      <c r="AK508" s="115" t="str">
        <f t="shared" si="129"/>
        <v>-</v>
      </c>
      <c r="AL508" s="115" t="str">
        <f t="shared" si="129"/>
        <v>-</v>
      </c>
      <c r="AM508" s="115" t="str">
        <f t="shared" si="129"/>
        <v>-</v>
      </c>
      <c r="AN508" s="115" t="str">
        <f t="shared" si="129"/>
        <v>-</v>
      </c>
      <c r="AO508" s="115" t="str">
        <f t="shared" si="143"/>
        <v>-</v>
      </c>
      <c r="AP508" s="115" t="str">
        <f t="shared" si="130"/>
        <v>-</v>
      </c>
      <c r="AQ508" s="115" t="str">
        <f t="shared" si="130"/>
        <v>-</v>
      </c>
      <c r="AR508" s="115" t="str">
        <f t="shared" si="130"/>
        <v>-</v>
      </c>
      <c r="AS508" s="115" t="str">
        <f t="shared" si="130"/>
        <v>-</v>
      </c>
      <c r="AT508" s="115" t="str">
        <f t="shared" si="130"/>
        <v>-</v>
      </c>
      <c r="AU508" s="115" t="str">
        <f t="shared" si="130"/>
        <v>-</v>
      </c>
      <c r="AV508" s="115" t="str">
        <f t="shared" si="130"/>
        <v>-</v>
      </c>
      <c r="AW508" s="115" t="str">
        <f t="shared" si="130"/>
        <v>-</v>
      </c>
      <c r="AX508" s="115" t="str">
        <f t="shared" si="130"/>
        <v>-</v>
      </c>
      <c r="AY508" s="115" t="str">
        <f t="shared" si="143"/>
        <v>-</v>
      </c>
      <c r="AZ508" s="115" t="str">
        <f t="shared" si="143"/>
        <v>-</v>
      </c>
      <c r="BA508" s="115" t="str">
        <f t="shared" si="143"/>
        <v>-</v>
      </c>
      <c r="BB508" s="115" t="str">
        <f t="shared" si="143"/>
        <v>-</v>
      </c>
      <c r="BC508" s="115" t="str">
        <f t="shared" si="143"/>
        <v>-</v>
      </c>
      <c r="BD508" s="115" t="str">
        <f t="shared" si="143"/>
        <v>-</v>
      </c>
      <c r="BE508" s="115" t="str">
        <f t="shared" si="143"/>
        <v>-</v>
      </c>
      <c r="BF508" s="115" t="str">
        <f t="shared" si="143"/>
        <v>-</v>
      </c>
      <c r="BG508" s="115" t="str">
        <f t="shared" si="143"/>
        <v>-</v>
      </c>
      <c r="BH508" s="116">
        <f t="shared" si="132"/>
        <v>0</v>
      </c>
      <c r="BI508" s="114" t="str">
        <f t="shared" si="133"/>
        <v>-</v>
      </c>
      <c r="BJ508" s="115" t="str">
        <f t="shared" si="134"/>
        <v>-</v>
      </c>
      <c r="BL508" s="75">
        <f t="shared" si="139"/>
        <v>17</v>
      </c>
      <c r="BM508" s="396" t="str">
        <f t="shared" si="135"/>
        <v>-</v>
      </c>
      <c r="BN508" s="117">
        <f t="shared" si="136"/>
        <v>0</v>
      </c>
      <c r="BO508">
        <f t="shared" si="131"/>
        <v>0</v>
      </c>
      <c r="BP508" s="225" t="str">
        <f t="shared" si="137"/>
        <v>-</v>
      </c>
    </row>
    <row r="509" spans="1:68">
      <c r="A509" s="120">
        <f t="shared" si="138"/>
        <v>18</v>
      </c>
      <c r="B509" s="115" t="str">
        <f t="shared" si="143"/>
        <v>-</v>
      </c>
      <c r="C509" s="115" t="str">
        <f t="shared" si="143"/>
        <v>-</v>
      </c>
      <c r="D509" s="115" t="str">
        <f t="shared" si="143"/>
        <v>-</v>
      </c>
      <c r="E509" s="115" t="str">
        <f t="shared" si="143"/>
        <v>-</v>
      </c>
      <c r="F509" s="115" t="str">
        <f t="shared" si="143"/>
        <v>-</v>
      </c>
      <c r="G509" s="115" t="str">
        <f t="shared" si="143"/>
        <v>-</v>
      </c>
      <c r="H509" s="115" t="str">
        <f t="shared" si="143"/>
        <v>-</v>
      </c>
      <c r="I509" s="115" t="str">
        <f t="shared" si="143"/>
        <v>-</v>
      </c>
      <c r="J509" s="115" t="str">
        <f t="shared" si="143"/>
        <v>-</v>
      </c>
      <c r="K509" s="115" t="str">
        <f t="shared" si="143"/>
        <v>-</v>
      </c>
      <c r="L509" s="115" t="str">
        <f t="shared" si="143"/>
        <v>-</v>
      </c>
      <c r="M509" s="115" t="str">
        <f t="shared" si="143"/>
        <v>-</v>
      </c>
      <c r="N509" s="115" t="str">
        <f t="shared" si="143"/>
        <v>-</v>
      </c>
      <c r="O509" s="115" t="str">
        <f t="shared" si="143"/>
        <v>-</v>
      </c>
      <c r="P509" s="115" t="str">
        <f t="shared" si="143"/>
        <v>-</v>
      </c>
      <c r="Q509" s="115" t="str">
        <f t="shared" si="143"/>
        <v>-</v>
      </c>
      <c r="R509" s="115" t="str">
        <f t="shared" si="143"/>
        <v>-</v>
      </c>
      <c r="S509" s="115" t="str">
        <f t="shared" si="143"/>
        <v>-</v>
      </c>
      <c r="T509" s="115" t="str">
        <f t="shared" si="143"/>
        <v>-</v>
      </c>
      <c r="U509" s="115" t="str">
        <f t="shared" si="143"/>
        <v>-</v>
      </c>
      <c r="V509" s="115" t="str">
        <f t="shared" si="143"/>
        <v>-</v>
      </c>
      <c r="W509" s="115" t="str">
        <f t="shared" si="143"/>
        <v>-</v>
      </c>
      <c r="X509" s="115" t="str">
        <f t="shared" si="143"/>
        <v>-</v>
      </c>
      <c r="Y509" s="115" t="str">
        <f t="shared" si="143"/>
        <v>-</v>
      </c>
      <c r="Z509" s="115" t="str">
        <f t="shared" si="143"/>
        <v>-</v>
      </c>
      <c r="AA509" s="115" t="str">
        <f t="shared" si="143"/>
        <v>-</v>
      </c>
      <c r="AB509" s="115" t="str">
        <f t="shared" si="143"/>
        <v>-</v>
      </c>
      <c r="AC509" s="115" t="str">
        <f t="shared" si="143"/>
        <v>-</v>
      </c>
      <c r="AD509" s="115" t="str">
        <f t="shared" si="143"/>
        <v>-</v>
      </c>
      <c r="AE509" s="115" t="str">
        <f t="shared" si="143"/>
        <v>-</v>
      </c>
      <c r="AF509" s="115" t="str">
        <f t="shared" si="129"/>
        <v>-</v>
      </c>
      <c r="AG509" s="115" t="str">
        <f t="shared" si="129"/>
        <v>-</v>
      </c>
      <c r="AH509" s="115" t="str">
        <f t="shared" si="129"/>
        <v>-</v>
      </c>
      <c r="AI509" s="115" t="str">
        <f t="shared" si="129"/>
        <v>-</v>
      </c>
      <c r="AJ509" s="115" t="str">
        <f t="shared" si="129"/>
        <v>-</v>
      </c>
      <c r="AK509" s="115" t="str">
        <f t="shared" si="129"/>
        <v>-</v>
      </c>
      <c r="AL509" s="115" t="str">
        <f t="shared" si="129"/>
        <v>-</v>
      </c>
      <c r="AM509" s="115" t="str">
        <f t="shared" si="129"/>
        <v>-</v>
      </c>
      <c r="AN509" s="115" t="str">
        <f t="shared" si="129"/>
        <v>-</v>
      </c>
      <c r="AO509" s="115" t="str">
        <f t="shared" si="143"/>
        <v>-</v>
      </c>
      <c r="AP509" s="115" t="str">
        <f t="shared" si="130"/>
        <v>-</v>
      </c>
      <c r="AQ509" s="115" t="str">
        <f t="shared" si="130"/>
        <v>-</v>
      </c>
      <c r="AR509" s="115" t="str">
        <f t="shared" si="130"/>
        <v>-</v>
      </c>
      <c r="AS509" s="115" t="str">
        <f t="shared" si="130"/>
        <v>-</v>
      </c>
      <c r="AT509" s="115" t="str">
        <f t="shared" si="130"/>
        <v>-</v>
      </c>
      <c r="AU509" s="115" t="str">
        <f t="shared" si="130"/>
        <v>-</v>
      </c>
      <c r="AV509" s="115" t="str">
        <f t="shared" si="130"/>
        <v>-</v>
      </c>
      <c r="AW509" s="115" t="str">
        <f t="shared" si="130"/>
        <v>-</v>
      </c>
      <c r="AX509" s="115" t="str">
        <f t="shared" si="130"/>
        <v>-</v>
      </c>
      <c r="AY509" s="115" t="str">
        <f t="shared" si="143"/>
        <v>-</v>
      </c>
      <c r="AZ509" s="115" t="str">
        <f t="shared" si="143"/>
        <v>-</v>
      </c>
      <c r="BA509" s="115" t="str">
        <f t="shared" si="143"/>
        <v>-</v>
      </c>
      <c r="BB509" s="115" t="str">
        <f t="shared" si="143"/>
        <v>-</v>
      </c>
      <c r="BC509" s="115" t="str">
        <f t="shared" si="143"/>
        <v>-</v>
      </c>
      <c r="BD509" s="115" t="str">
        <f t="shared" si="143"/>
        <v>-</v>
      </c>
      <c r="BE509" s="115" t="str">
        <f t="shared" si="143"/>
        <v>-</v>
      </c>
      <c r="BF509" s="115" t="str">
        <f t="shared" si="143"/>
        <v>-</v>
      </c>
      <c r="BG509" s="115" t="str">
        <f t="shared" si="143"/>
        <v>-</v>
      </c>
      <c r="BH509" s="116">
        <f t="shared" si="132"/>
        <v>0</v>
      </c>
      <c r="BI509" s="114" t="str">
        <f t="shared" si="133"/>
        <v>-</v>
      </c>
      <c r="BJ509" s="115" t="str">
        <f t="shared" si="134"/>
        <v>-</v>
      </c>
      <c r="BL509" s="75">
        <f t="shared" si="139"/>
        <v>18</v>
      </c>
      <c r="BM509" s="396" t="str">
        <f t="shared" si="135"/>
        <v>-</v>
      </c>
      <c r="BN509" s="117">
        <f t="shared" si="136"/>
        <v>0</v>
      </c>
      <c r="BO509">
        <f t="shared" si="131"/>
        <v>0</v>
      </c>
      <c r="BP509" s="225" t="str">
        <f t="shared" si="137"/>
        <v>-</v>
      </c>
    </row>
    <row r="510" spans="1:68">
      <c r="A510" s="120">
        <f t="shared" si="138"/>
        <v>19</v>
      </c>
      <c r="B510" s="115" t="str">
        <f t="shared" si="143"/>
        <v>-</v>
      </c>
      <c r="C510" s="115" t="str">
        <f t="shared" si="143"/>
        <v>-</v>
      </c>
      <c r="D510" s="115" t="str">
        <f t="shared" si="143"/>
        <v>-</v>
      </c>
      <c r="E510" s="115" t="str">
        <f t="shared" si="143"/>
        <v>-</v>
      </c>
      <c r="F510" s="115" t="str">
        <f t="shared" si="143"/>
        <v>-</v>
      </c>
      <c r="G510" s="115" t="str">
        <f t="shared" si="143"/>
        <v>-</v>
      </c>
      <c r="H510" s="115" t="str">
        <f t="shared" si="143"/>
        <v>-</v>
      </c>
      <c r="I510" s="115" t="str">
        <f t="shared" si="143"/>
        <v>-</v>
      </c>
      <c r="J510" s="115" t="str">
        <f t="shared" si="143"/>
        <v>-</v>
      </c>
      <c r="K510" s="115" t="str">
        <f t="shared" si="143"/>
        <v>-</v>
      </c>
      <c r="L510" s="115" t="str">
        <f t="shared" si="143"/>
        <v>-</v>
      </c>
      <c r="M510" s="115" t="str">
        <f t="shared" si="143"/>
        <v>-</v>
      </c>
      <c r="N510" s="115" t="str">
        <f t="shared" si="143"/>
        <v>-</v>
      </c>
      <c r="O510" s="115" t="str">
        <f t="shared" si="143"/>
        <v>-</v>
      </c>
      <c r="P510" s="115" t="str">
        <f t="shared" si="143"/>
        <v>-</v>
      </c>
      <c r="Q510" s="115" t="str">
        <f t="shared" si="143"/>
        <v>-</v>
      </c>
      <c r="R510" s="115" t="str">
        <f t="shared" si="143"/>
        <v>-</v>
      </c>
      <c r="S510" s="115" t="str">
        <f t="shared" si="143"/>
        <v>-</v>
      </c>
      <c r="T510" s="115" t="str">
        <f t="shared" si="143"/>
        <v>-</v>
      </c>
      <c r="U510" s="115" t="str">
        <f t="shared" si="143"/>
        <v>-</v>
      </c>
      <c r="V510" s="115" t="str">
        <f t="shared" si="143"/>
        <v>-</v>
      </c>
      <c r="W510" s="115" t="str">
        <f t="shared" si="143"/>
        <v>-</v>
      </c>
      <c r="X510" s="115" t="str">
        <f t="shared" si="143"/>
        <v>-</v>
      </c>
      <c r="Y510" s="115" t="str">
        <f t="shared" si="143"/>
        <v>-</v>
      </c>
      <c r="Z510" s="115" t="str">
        <f t="shared" si="143"/>
        <v>-</v>
      </c>
      <c r="AA510" s="115" t="str">
        <f t="shared" si="143"/>
        <v>-</v>
      </c>
      <c r="AB510" s="115" t="str">
        <f t="shared" si="143"/>
        <v>-</v>
      </c>
      <c r="AC510" s="115" t="str">
        <f t="shared" si="143"/>
        <v>-</v>
      </c>
      <c r="AD510" s="115" t="str">
        <f t="shared" si="143"/>
        <v>-</v>
      </c>
      <c r="AE510" s="115" t="str">
        <f t="shared" si="143"/>
        <v>-</v>
      </c>
      <c r="AF510" s="115" t="str">
        <f t="shared" si="129"/>
        <v>-</v>
      </c>
      <c r="AG510" s="115" t="str">
        <f t="shared" si="129"/>
        <v>-</v>
      </c>
      <c r="AH510" s="115" t="str">
        <f t="shared" si="129"/>
        <v>-</v>
      </c>
      <c r="AI510" s="115" t="str">
        <f t="shared" si="129"/>
        <v>-</v>
      </c>
      <c r="AJ510" s="115" t="str">
        <f t="shared" si="129"/>
        <v>-</v>
      </c>
      <c r="AK510" s="115" t="str">
        <f t="shared" si="129"/>
        <v>-</v>
      </c>
      <c r="AL510" s="115" t="str">
        <f t="shared" si="129"/>
        <v>-</v>
      </c>
      <c r="AM510" s="115" t="str">
        <f t="shared" si="129"/>
        <v>-</v>
      </c>
      <c r="AN510" s="115" t="str">
        <f t="shared" si="129"/>
        <v>-</v>
      </c>
      <c r="AO510" s="115" t="str">
        <f t="shared" si="143"/>
        <v>-</v>
      </c>
      <c r="AP510" s="115" t="str">
        <f t="shared" si="130"/>
        <v>-</v>
      </c>
      <c r="AQ510" s="115" t="str">
        <f t="shared" si="130"/>
        <v>-</v>
      </c>
      <c r="AR510" s="115" t="str">
        <f t="shared" si="130"/>
        <v>-</v>
      </c>
      <c r="AS510" s="115" t="str">
        <f t="shared" si="130"/>
        <v>-</v>
      </c>
      <c r="AT510" s="115" t="str">
        <f t="shared" si="130"/>
        <v>-</v>
      </c>
      <c r="AU510" s="115" t="str">
        <f t="shared" si="130"/>
        <v>-</v>
      </c>
      <c r="AV510" s="115" t="str">
        <f t="shared" si="130"/>
        <v>-</v>
      </c>
      <c r="AW510" s="115" t="str">
        <f t="shared" si="130"/>
        <v>-</v>
      </c>
      <c r="AX510" s="115" t="str">
        <f t="shared" si="130"/>
        <v>-</v>
      </c>
      <c r="AY510" s="115" t="str">
        <f t="shared" si="143"/>
        <v>-</v>
      </c>
      <c r="AZ510" s="115" t="str">
        <f t="shared" si="143"/>
        <v>-</v>
      </c>
      <c r="BA510" s="115" t="str">
        <f t="shared" si="143"/>
        <v>-</v>
      </c>
      <c r="BB510" s="115" t="str">
        <f t="shared" si="143"/>
        <v>-</v>
      </c>
      <c r="BC510" s="115" t="str">
        <f t="shared" si="143"/>
        <v>-</v>
      </c>
      <c r="BD510" s="115" t="str">
        <f t="shared" si="143"/>
        <v>-</v>
      </c>
      <c r="BE510" s="115" t="str">
        <f t="shared" si="143"/>
        <v>-</v>
      </c>
      <c r="BF510" s="115" t="str">
        <f t="shared" si="143"/>
        <v>-</v>
      </c>
      <c r="BG510" s="115" t="str">
        <f t="shared" si="143"/>
        <v>-</v>
      </c>
      <c r="BH510" s="116">
        <f t="shared" si="132"/>
        <v>0</v>
      </c>
      <c r="BI510" s="114" t="str">
        <f t="shared" si="133"/>
        <v>-</v>
      </c>
      <c r="BJ510" s="115" t="str">
        <f t="shared" si="134"/>
        <v>-</v>
      </c>
      <c r="BL510" s="75">
        <f t="shared" si="139"/>
        <v>19</v>
      </c>
      <c r="BM510" s="396" t="str">
        <f t="shared" si="135"/>
        <v>-</v>
      </c>
      <c r="BN510" s="117">
        <f t="shared" si="136"/>
        <v>0</v>
      </c>
      <c r="BO510">
        <f t="shared" si="131"/>
        <v>0</v>
      </c>
      <c r="BP510" s="225" t="str">
        <f t="shared" si="137"/>
        <v>-</v>
      </c>
    </row>
    <row r="511" spans="1:68">
      <c r="A511" s="120">
        <f t="shared" si="138"/>
        <v>20</v>
      </c>
      <c r="B511" s="115" t="str">
        <f t="shared" si="143"/>
        <v>-</v>
      </c>
      <c r="C511" s="115" t="str">
        <f t="shared" si="143"/>
        <v>-</v>
      </c>
      <c r="D511" s="115" t="str">
        <f t="shared" si="143"/>
        <v>-</v>
      </c>
      <c r="E511" s="115" t="str">
        <f t="shared" si="143"/>
        <v>-</v>
      </c>
      <c r="F511" s="115" t="str">
        <f t="shared" si="143"/>
        <v>-</v>
      </c>
      <c r="G511" s="115" t="str">
        <f t="shared" si="143"/>
        <v>-</v>
      </c>
      <c r="H511" s="115" t="str">
        <f t="shared" si="143"/>
        <v>-</v>
      </c>
      <c r="I511" s="115" t="str">
        <f t="shared" si="143"/>
        <v>-</v>
      </c>
      <c r="J511" s="115" t="str">
        <f t="shared" si="143"/>
        <v>-</v>
      </c>
      <c r="K511" s="115" t="str">
        <f t="shared" si="143"/>
        <v>-</v>
      </c>
      <c r="L511" s="115" t="str">
        <f t="shared" si="143"/>
        <v>-</v>
      </c>
      <c r="M511" s="115" t="str">
        <f t="shared" si="143"/>
        <v>-</v>
      </c>
      <c r="N511" s="115" t="str">
        <f t="shared" si="143"/>
        <v>-</v>
      </c>
      <c r="O511" s="115" t="str">
        <f t="shared" si="143"/>
        <v>-</v>
      </c>
      <c r="P511" s="115" t="str">
        <f t="shared" si="143"/>
        <v>-</v>
      </c>
      <c r="Q511" s="115" t="str">
        <f t="shared" si="143"/>
        <v>-</v>
      </c>
      <c r="R511" s="115" t="str">
        <f t="shared" si="143"/>
        <v>-</v>
      </c>
      <c r="S511" s="115" t="str">
        <f t="shared" si="143"/>
        <v>-</v>
      </c>
      <c r="T511" s="115" t="str">
        <f t="shared" si="143"/>
        <v>-</v>
      </c>
      <c r="U511" s="115" t="str">
        <f t="shared" si="143"/>
        <v>-</v>
      </c>
      <c r="V511" s="115" t="str">
        <f t="shared" si="143"/>
        <v>-</v>
      </c>
      <c r="W511" s="115" t="str">
        <f t="shared" si="143"/>
        <v>-</v>
      </c>
      <c r="X511" s="115" t="str">
        <f t="shared" si="143"/>
        <v>-</v>
      </c>
      <c r="Y511" s="115" t="str">
        <f t="shared" si="143"/>
        <v>-</v>
      </c>
      <c r="Z511" s="115" t="str">
        <f t="shared" si="143"/>
        <v>-</v>
      </c>
      <c r="AA511" s="115" t="str">
        <f t="shared" si="143"/>
        <v>-</v>
      </c>
      <c r="AB511" s="115" t="str">
        <f t="shared" si="143"/>
        <v>-</v>
      </c>
      <c r="AC511" s="115" t="str">
        <f t="shared" si="143"/>
        <v>-</v>
      </c>
      <c r="AD511" s="115" t="str">
        <f t="shared" si="143"/>
        <v>-</v>
      </c>
      <c r="AE511" s="115" t="str">
        <f t="shared" si="143"/>
        <v>-</v>
      </c>
      <c r="AF511" s="115" t="str">
        <f t="shared" si="129"/>
        <v>-</v>
      </c>
      <c r="AG511" s="115" t="str">
        <f t="shared" si="129"/>
        <v>-</v>
      </c>
      <c r="AH511" s="115" t="str">
        <f t="shared" si="129"/>
        <v>-</v>
      </c>
      <c r="AI511" s="115" t="str">
        <f t="shared" si="129"/>
        <v>-</v>
      </c>
      <c r="AJ511" s="115" t="str">
        <f t="shared" si="129"/>
        <v>-</v>
      </c>
      <c r="AK511" s="115" t="str">
        <f t="shared" si="129"/>
        <v>-</v>
      </c>
      <c r="AL511" s="115" t="str">
        <f t="shared" si="129"/>
        <v>-</v>
      </c>
      <c r="AM511" s="115" t="str">
        <f t="shared" si="129"/>
        <v>-</v>
      </c>
      <c r="AN511" s="115" t="str">
        <f t="shared" si="129"/>
        <v>-</v>
      </c>
      <c r="AO511" s="115" t="str">
        <f t="shared" si="143"/>
        <v>-</v>
      </c>
      <c r="AP511" s="115" t="str">
        <f t="shared" si="130"/>
        <v>-</v>
      </c>
      <c r="AQ511" s="115" t="str">
        <f t="shared" si="130"/>
        <v>-</v>
      </c>
      <c r="AR511" s="115" t="str">
        <f t="shared" si="130"/>
        <v>-</v>
      </c>
      <c r="AS511" s="115" t="str">
        <f t="shared" si="130"/>
        <v>-</v>
      </c>
      <c r="AT511" s="115" t="str">
        <f t="shared" si="130"/>
        <v>-</v>
      </c>
      <c r="AU511" s="115" t="str">
        <f t="shared" si="130"/>
        <v>-</v>
      </c>
      <c r="AV511" s="115" t="str">
        <f t="shared" si="130"/>
        <v>-</v>
      </c>
      <c r="AW511" s="115" t="str">
        <f t="shared" si="130"/>
        <v>-</v>
      </c>
      <c r="AX511" s="115" t="str">
        <f t="shared" si="130"/>
        <v>-</v>
      </c>
      <c r="AY511" s="115" t="str">
        <f t="shared" si="143"/>
        <v>-</v>
      </c>
      <c r="AZ511" s="115" t="str">
        <f t="shared" si="143"/>
        <v>-</v>
      </c>
      <c r="BA511" s="115" t="str">
        <f t="shared" si="143"/>
        <v>-</v>
      </c>
      <c r="BB511" s="115" t="str">
        <f t="shared" si="143"/>
        <v>-</v>
      </c>
      <c r="BC511" s="115" t="str">
        <f t="shared" si="143"/>
        <v>-</v>
      </c>
      <c r="BD511" s="115" t="str">
        <f t="shared" si="143"/>
        <v>-</v>
      </c>
      <c r="BE511" s="115" t="str">
        <f t="shared" si="143"/>
        <v>-</v>
      </c>
      <c r="BF511" s="115" t="str">
        <f t="shared" si="143"/>
        <v>-</v>
      </c>
      <c r="BG511" s="115" t="str">
        <f t="shared" si="143"/>
        <v>-</v>
      </c>
      <c r="BH511" s="116">
        <f t="shared" si="132"/>
        <v>0</v>
      </c>
      <c r="BI511" s="114" t="str">
        <f t="shared" si="133"/>
        <v>-</v>
      </c>
      <c r="BJ511" s="115" t="str">
        <f t="shared" si="134"/>
        <v>-</v>
      </c>
      <c r="BL511" s="75">
        <f t="shared" si="139"/>
        <v>20</v>
      </c>
      <c r="BM511" s="396" t="str">
        <f t="shared" si="135"/>
        <v>-</v>
      </c>
      <c r="BN511" s="117">
        <f t="shared" si="136"/>
        <v>0</v>
      </c>
      <c r="BO511">
        <f t="shared" si="131"/>
        <v>0</v>
      </c>
      <c r="BP511" s="225" t="str">
        <f t="shared" si="137"/>
        <v>-</v>
      </c>
    </row>
    <row r="512" spans="1:68">
      <c r="A512" s="120">
        <f t="shared" si="138"/>
        <v>21</v>
      </c>
      <c r="B512" s="115" t="str">
        <f t="shared" si="143"/>
        <v>-</v>
      </c>
      <c r="C512" s="115" t="str">
        <f t="shared" si="143"/>
        <v>-</v>
      </c>
      <c r="D512" s="115" t="str">
        <f t="shared" si="143"/>
        <v>-</v>
      </c>
      <c r="E512" s="115" t="str">
        <f t="shared" si="143"/>
        <v>-</v>
      </c>
      <c r="F512" s="115" t="str">
        <f t="shared" si="143"/>
        <v>-</v>
      </c>
      <c r="G512" s="115" t="str">
        <f t="shared" si="143"/>
        <v>-</v>
      </c>
      <c r="H512" s="115" t="str">
        <f t="shared" si="143"/>
        <v>-</v>
      </c>
      <c r="I512" s="115" t="str">
        <f t="shared" si="143"/>
        <v>-</v>
      </c>
      <c r="J512" s="115" t="str">
        <f t="shared" si="143"/>
        <v>-</v>
      </c>
      <c r="K512" s="115" t="str">
        <f t="shared" si="143"/>
        <v>-</v>
      </c>
      <c r="L512" s="115" t="str">
        <f t="shared" si="143"/>
        <v>-</v>
      </c>
      <c r="M512" s="115" t="str">
        <f t="shared" si="143"/>
        <v>-</v>
      </c>
      <c r="N512" s="115" t="str">
        <f t="shared" si="143"/>
        <v>-</v>
      </c>
      <c r="O512" s="115" t="str">
        <f t="shared" si="143"/>
        <v>-</v>
      </c>
      <c r="P512" s="115" t="str">
        <f t="shared" si="143"/>
        <v>-</v>
      </c>
      <c r="Q512" s="115" t="str">
        <f t="shared" ref="Q512:BG512" si="144">IF(Q$489="ДА",Q316,"-")</f>
        <v>-</v>
      </c>
      <c r="R512" s="115" t="str">
        <f t="shared" si="144"/>
        <v>-</v>
      </c>
      <c r="S512" s="115" t="str">
        <f t="shared" si="144"/>
        <v>-</v>
      </c>
      <c r="T512" s="115" t="str">
        <f t="shared" si="144"/>
        <v>-</v>
      </c>
      <c r="U512" s="115" t="str">
        <f t="shared" si="144"/>
        <v>-</v>
      </c>
      <c r="V512" s="115" t="str">
        <f t="shared" si="144"/>
        <v>-</v>
      </c>
      <c r="W512" s="115" t="str">
        <f t="shared" si="144"/>
        <v>-</v>
      </c>
      <c r="X512" s="115" t="str">
        <f t="shared" si="144"/>
        <v>-</v>
      </c>
      <c r="Y512" s="115" t="str">
        <f t="shared" si="144"/>
        <v>-</v>
      </c>
      <c r="Z512" s="115" t="str">
        <f t="shared" si="144"/>
        <v>-</v>
      </c>
      <c r="AA512" s="115" t="str">
        <f t="shared" si="144"/>
        <v>-</v>
      </c>
      <c r="AB512" s="115" t="str">
        <f t="shared" si="144"/>
        <v>-</v>
      </c>
      <c r="AC512" s="115" t="str">
        <f t="shared" si="144"/>
        <v>-</v>
      </c>
      <c r="AD512" s="115" t="str">
        <f t="shared" si="144"/>
        <v>-</v>
      </c>
      <c r="AE512" s="115" t="str">
        <f t="shared" si="144"/>
        <v>-</v>
      </c>
      <c r="AF512" s="115" t="str">
        <f t="shared" si="129"/>
        <v>-</v>
      </c>
      <c r="AG512" s="115" t="str">
        <f t="shared" si="129"/>
        <v>-</v>
      </c>
      <c r="AH512" s="115" t="str">
        <f t="shared" si="129"/>
        <v>-</v>
      </c>
      <c r="AI512" s="115" t="str">
        <f t="shared" si="129"/>
        <v>-</v>
      </c>
      <c r="AJ512" s="115" t="str">
        <f t="shared" si="129"/>
        <v>-</v>
      </c>
      <c r="AK512" s="115" t="str">
        <f t="shared" si="129"/>
        <v>-</v>
      </c>
      <c r="AL512" s="115" t="str">
        <f t="shared" si="129"/>
        <v>-</v>
      </c>
      <c r="AM512" s="115" t="str">
        <f t="shared" si="129"/>
        <v>-</v>
      </c>
      <c r="AN512" s="115" t="str">
        <f t="shared" si="129"/>
        <v>-</v>
      </c>
      <c r="AO512" s="115" t="str">
        <f t="shared" si="144"/>
        <v>-</v>
      </c>
      <c r="AP512" s="115" t="str">
        <f t="shared" si="130"/>
        <v>-</v>
      </c>
      <c r="AQ512" s="115" t="str">
        <f t="shared" si="130"/>
        <v>-</v>
      </c>
      <c r="AR512" s="115" t="str">
        <f t="shared" si="130"/>
        <v>-</v>
      </c>
      <c r="AS512" s="115" t="str">
        <f t="shared" si="130"/>
        <v>-</v>
      </c>
      <c r="AT512" s="115" t="str">
        <f t="shared" si="130"/>
        <v>-</v>
      </c>
      <c r="AU512" s="115" t="str">
        <f t="shared" si="130"/>
        <v>-</v>
      </c>
      <c r="AV512" s="115" t="str">
        <f t="shared" si="130"/>
        <v>-</v>
      </c>
      <c r="AW512" s="115" t="str">
        <f t="shared" si="130"/>
        <v>-</v>
      </c>
      <c r="AX512" s="115" t="str">
        <f t="shared" si="130"/>
        <v>-</v>
      </c>
      <c r="AY512" s="115" t="str">
        <f t="shared" si="144"/>
        <v>-</v>
      </c>
      <c r="AZ512" s="115" t="str">
        <f t="shared" si="144"/>
        <v>-</v>
      </c>
      <c r="BA512" s="115" t="str">
        <f t="shared" si="144"/>
        <v>-</v>
      </c>
      <c r="BB512" s="115" t="str">
        <f t="shared" si="144"/>
        <v>-</v>
      </c>
      <c r="BC512" s="115" t="str">
        <f t="shared" si="144"/>
        <v>-</v>
      </c>
      <c r="BD512" s="115" t="str">
        <f t="shared" si="144"/>
        <v>-</v>
      </c>
      <c r="BE512" s="115" t="str">
        <f t="shared" si="144"/>
        <v>-</v>
      </c>
      <c r="BF512" s="115" t="str">
        <f t="shared" si="144"/>
        <v>-</v>
      </c>
      <c r="BG512" s="115" t="str">
        <f t="shared" si="144"/>
        <v>-</v>
      </c>
      <c r="BH512" s="116">
        <f t="shared" si="132"/>
        <v>0</v>
      </c>
      <c r="BI512" s="114" t="str">
        <f t="shared" si="133"/>
        <v>-</v>
      </c>
      <c r="BJ512" s="115" t="str">
        <f t="shared" si="134"/>
        <v>-</v>
      </c>
      <c r="BL512" s="75">
        <f t="shared" si="139"/>
        <v>21</v>
      </c>
      <c r="BM512" s="396" t="str">
        <f t="shared" si="135"/>
        <v>-</v>
      </c>
      <c r="BN512" s="117">
        <f t="shared" si="136"/>
        <v>0</v>
      </c>
      <c r="BO512">
        <f t="shared" si="131"/>
        <v>0</v>
      </c>
      <c r="BP512" s="225" t="str">
        <f t="shared" si="137"/>
        <v>-</v>
      </c>
    </row>
    <row r="513" spans="1:68">
      <c r="A513" s="120">
        <f t="shared" si="138"/>
        <v>22</v>
      </c>
      <c r="B513" s="115" t="str">
        <f t="shared" ref="B513:BG519" si="145">IF(B$489="ДА",B317,"-")</f>
        <v>-</v>
      </c>
      <c r="C513" s="115" t="str">
        <f t="shared" si="145"/>
        <v>-</v>
      </c>
      <c r="D513" s="115" t="str">
        <f t="shared" si="145"/>
        <v>-</v>
      </c>
      <c r="E513" s="115" t="str">
        <f t="shared" si="145"/>
        <v>-</v>
      </c>
      <c r="F513" s="115" t="str">
        <f t="shared" si="145"/>
        <v>-</v>
      </c>
      <c r="G513" s="115" t="str">
        <f t="shared" si="145"/>
        <v>-</v>
      </c>
      <c r="H513" s="115" t="str">
        <f t="shared" si="145"/>
        <v>-</v>
      </c>
      <c r="I513" s="115" t="str">
        <f t="shared" si="145"/>
        <v>-</v>
      </c>
      <c r="J513" s="115" t="str">
        <f t="shared" si="145"/>
        <v>-</v>
      </c>
      <c r="K513" s="115" t="str">
        <f t="shared" si="145"/>
        <v>-</v>
      </c>
      <c r="L513" s="115" t="str">
        <f t="shared" si="145"/>
        <v>-</v>
      </c>
      <c r="M513" s="115" t="str">
        <f t="shared" si="145"/>
        <v>-</v>
      </c>
      <c r="N513" s="115" t="str">
        <f t="shared" si="145"/>
        <v>-</v>
      </c>
      <c r="O513" s="115" t="str">
        <f t="shared" si="145"/>
        <v>-</v>
      </c>
      <c r="P513" s="115" t="str">
        <f t="shared" si="145"/>
        <v>-</v>
      </c>
      <c r="Q513" s="115" t="str">
        <f t="shared" si="145"/>
        <v>-</v>
      </c>
      <c r="R513" s="115" t="str">
        <f t="shared" si="145"/>
        <v>-</v>
      </c>
      <c r="S513" s="115" t="str">
        <f t="shared" si="145"/>
        <v>-</v>
      </c>
      <c r="T513" s="115" t="str">
        <f t="shared" si="145"/>
        <v>-</v>
      </c>
      <c r="U513" s="115" t="str">
        <f t="shared" si="145"/>
        <v>-</v>
      </c>
      <c r="V513" s="115" t="str">
        <f t="shared" si="145"/>
        <v>-</v>
      </c>
      <c r="W513" s="115" t="str">
        <f t="shared" si="145"/>
        <v>-</v>
      </c>
      <c r="X513" s="115" t="str">
        <f t="shared" si="145"/>
        <v>-</v>
      </c>
      <c r="Y513" s="115" t="str">
        <f t="shared" si="145"/>
        <v>-</v>
      </c>
      <c r="Z513" s="115" t="str">
        <f t="shared" si="145"/>
        <v>-</v>
      </c>
      <c r="AA513" s="115" t="str">
        <f t="shared" si="145"/>
        <v>-</v>
      </c>
      <c r="AB513" s="115" t="str">
        <f t="shared" si="145"/>
        <v>-</v>
      </c>
      <c r="AC513" s="115" t="str">
        <f t="shared" si="145"/>
        <v>-</v>
      </c>
      <c r="AD513" s="115" t="str">
        <f t="shared" si="145"/>
        <v>-</v>
      </c>
      <c r="AE513" s="115" t="str">
        <f t="shared" si="145"/>
        <v>-</v>
      </c>
      <c r="AF513" s="115" t="str">
        <f t="shared" si="129"/>
        <v>-</v>
      </c>
      <c r="AG513" s="115" t="str">
        <f t="shared" si="129"/>
        <v>-</v>
      </c>
      <c r="AH513" s="115" t="str">
        <f t="shared" si="129"/>
        <v>-</v>
      </c>
      <c r="AI513" s="115" t="str">
        <f t="shared" si="129"/>
        <v>-</v>
      </c>
      <c r="AJ513" s="115" t="str">
        <f t="shared" si="129"/>
        <v>-</v>
      </c>
      <c r="AK513" s="115" t="str">
        <f t="shared" si="129"/>
        <v>-</v>
      </c>
      <c r="AL513" s="115" t="str">
        <f t="shared" si="129"/>
        <v>-</v>
      </c>
      <c r="AM513" s="115" t="str">
        <f t="shared" si="129"/>
        <v>-</v>
      </c>
      <c r="AN513" s="115" t="str">
        <f t="shared" si="129"/>
        <v>-</v>
      </c>
      <c r="AO513" s="115" t="str">
        <f t="shared" si="145"/>
        <v>-</v>
      </c>
      <c r="AP513" s="115" t="str">
        <f t="shared" si="130"/>
        <v>-</v>
      </c>
      <c r="AQ513" s="115" t="str">
        <f t="shared" si="130"/>
        <v>-</v>
      </c>
      <c r="AR513" s="115" t="str">
        <f t="shared" si="130"/>
        <v>-</v>
      </c>
      <c r="AS513" s="115" t="str">
        <f t="shared" si="130"/>
        <v>-</v>
      </c>
      <c r="AT513" s="115" t="str">
        <f t="shared" si="130"/>
        <v>-</v>
      </c>
      <c r="AU513" s="115" t="str">
        <f t="shared" si="130"/>
        <v>-</v>
      </c>
      <c r="AV513" s="115" t="str">
        <f t="shared" si="130"/>
        <v>-</v>
      </c>
      <c r="AW513" s="115" t="str">
        <f t="shared" si="130"/>
        <v>-</v>
      </c>
      <c r="AX513" s="115" t="str">
        <f t="shared" si="130"/>
        <v>-</v>
      </c>
      <c r="AY513" s="115" t="str">
        <f t="shared" si="145"/>
        <v>-</v>
      </c>
      <c r="AZ513" s="115" t="str">
        <f t="shared" si="145"/>
        <v>-</v>
      </c>
      <c r="BA513" s="115" t="str">
        <f t="shared" si="145"/>
        <v>-</v>
      </c>
      <c r="BB513" s="115" t="str">
        <f t="shared" si="145"/>
        <v>-</v>
      </c>
      <c r="BC513" s="115" t="str">
        <f t="shared" si="145"/>
        <v>-</v>
      </c>
      <c r="BD513" s="115" t="str">
        <f t="shared" si="145"/>
        <v>-</v>
      </c>
      <c r="BE513" s="115" t="str">
        <f t="shared" si="145"/>
        <v>-</v>
      </c>
      <c r="BF513" s="115" t="str">
        <f t="shared" si="145"/>
        <v>-</v>
      </c>
      <c r="BG513" s="115" t="str">
        <f t="shared" si="145"/>
        <v>-</v>
      </c>
      <c r="BH513" s="116">
        <f t="shared" si="132"/>
        <v>0</v>
      </c>
      <c r="BI513" s="114" t="str">
        <f t="shared" si="133"/>
        <v>-</v>
      </c>
      <c r="BJ513" s="115" t="str">
        <f t="shared" si="134"/>
        <v>-</v>
      </c>
      <c r="BL513" s="75">
        <f t="shared" si="139"/>
        <v>22</v>
      </c>
      <c r="BM513" s="396" t="str">
        <f t="shared" si="135"/>
        <v>-</v>
      </c>
      <c r="BN513" s="117">
        <f t="shared" si="136"/>
        <v>0</v>
      </c>
      <c r="BO513">
        <f t="shared" si="131"/>
        <v>0</v>
      </c>
      <c r="BP513" s="225" t="str">
        <f t="shared" si="137"/>
        <v>-</v>
      </c>
    </row>
    <row r="514" spans="1:68">
      <c r="A514" s="120">
        <f t="shared" si="138"/>
        <v>23</v>
      </c>
      <c r="B514" s="115" t="str">
        <f t="shared" si="145"/>
        <v>-</v>
      </c>
      <c r="C514" s="115" t="str">
        <f t="shared" si="145"/>
        <v>-</v>
      </c>
      <c r="D514" s="115" t="str">
        <f t="shared" si="145"/>
        <v>-</v>
      </c>
      <c r="E514" s="115" t="str">
        <f t="shared" si="145"/>
        <v>-</v>
      </c>
      <c r="F514" s="115" t="str">
        <f t="shared" si="145"/>
        <v>-</v>
      </c>
      <c r="G514" s="115" t="str">
        <f t="shared" si="145"/>
        <v>-</v>
      </c>
      <c r="H514" s="115" t="str">
        <f t="shared" si="145"/>
        <v>-</v>
      </c>
      <c r="I514" s="115" t="str">
        <f t="shared" si="145"/>
        <v>-</v>
      </c>
      <c r="J514" s="115" t="str">
        <f t="shared" si="145"/>
        <v>-</v>
      </c>
      <c r="K514" s="115" t="str">
        <f t="shared" si="145"/>
        <v>-</v>
      </c>
      <c r="L514" s="115" t="str">
        <f t="shared" si="145"/>
        <v>-</v>
      </c>
      <c r="M514" s="115" t="str">
        <f t="shared" si="145"/>
        <v>-</v>
      </c>
      <c r="N514" s="115" t="str">
        <f t="shared" si="145"/>
        <v>-</v>
      </c>
      <c r="O514" s="115" t="str">
        <f t="shared" si="145"/>
        <v>-</v>
      </c>
      <c r="P514" s="115" t="str">
        <f t="shared" si="145"/>
        <v>-</v>
      </c>
      <c r="Q514" s="115" t="str">
        <f t="shared" si="145"/>
        <v>-</v>
      </c>
      <c r="R514" s="115" t="str">
        <f t="shared" si="145"/>
        <v>-</v>
      </c>
      <c r="S514" s="115" t="str">
        <f t="shared" si="145"/>
        <v>-</v>
      </c>
      <c r="T514" s="115" t="str">
        <f t="shared" si="145"/>
        <v>-</v>
      </c>
      <c r="U514" s="115" t="str">
        <f t="shared" si="145"/>
        <v>-</v>
      </c>
      <c r="V514" s="115" t="str">
        <f t="shared" si="145"/>
        <v>-</v>
      </c>
      <c r="W514" s="115" t="str">
        <f t="shared" si="145"/>
        <v>-</v>
      </c>
      <c r="X514" s="115" t="str">
        <f t="shared" si="145"/>
        <v>-</v>
      </c>
      <c r="Y514" s="115" t="str">
        <f t="shared" si="145"/>
        <v>-</v>
      </c>
      <c r="Z514" s="115" t="str">
        <f t="shared" si="145"/>
        <v>-</v>
      </c>
      <c r="AA514" s="115" t="str">
        <f t="shared" si="145"/>
        <v>-</v>
      </c>
      <c r="AB514" s="115" t="str">
        <f t="shared" si="145"/>
        <v>-</v>
      </c>
      <c r="AC514" s="115" t="str">
        <f t="shared" si="145"/>
        <v>-</v>
      </c>
      <c r="AD514" s="115" t="str">
        <f t="shared" si="145"/>
        <v>-</v>
      </c>
      <c r="AE514" s="115" t="str">
        <f t="shared" si="145"/>
        <v>-</v>
      </c>
      <c r="AF514" s="115" t="str">
        <f t="shared" si="129"/>
        <v>-</v>
      </c>
      <c r="AG514" s="115" t="str">
        <f t="shared" si="129"/>
        <v>-</v>
      </c>
      <c r="AH514" s="115" t="str">
        <f t="shared" si="129"/>
        <v>-</v>
      </c>
      <c r="AI514" s="115" t="str">
        <f t="shared" si="129"/>
        <v>-</v>
      </c>
      <c r="AJ514" s="115" t="str">
        <f t="shared" si="129"/>
        <v>-</v>
      </c>
      <c r="AK514" s="115" t="str">
        <f t="shared" si="129"/>
        <v>-</v>
      </c>
      <c r="AL514" s="115" t="str">
        <f t="shared" si="129"/>
        <v>-</v>
      </c>
      <c r="AM514" s="115" t="str">
        <f t="shared" si="129"/>
        <v>-</v>
      </c>
      <c r="AN514" s="115" t="str">
        <f t="shared" si="129"/>
        <v>-</v>
      </c>
      <c r="AO514" s="115" t="str">
        <f t="shared" si="145"/>
        <v>-</v>
      </c>
      <c r="AP514" s="115" t="str">
        <f t="shared" si="130"/>
        <v>-</v>
      </c>
      <c r="AQ514" s="115" t="str">
        <f t="shared" si="130"/>
        <v>-</v>
      </c>
      <c r="AR514" s="115" t="str">
        <f t="shared" si="130"/>
        <v>-</v>
      </c>
      <c r="AS514" s="115" t="str">
        <f t="shared" si="130"/>
        <v>-</v>
      </c>
      <c r="AT514" s="115" t="str">
        <f t="shared" si="130"/>
        <v>-</v>
      </c>
      <c r="AU514" s="115" t="str">
        <f t="shared" si="130"/>
        <v>-</v>
      </c>
      <c r="AV514" s="115" t="str">
        <f t="shared" si="130"/>
        <v>-</v>
      </c>
      <c r="AW514" s="115" t="str">
        <f t="shared" si="130"/>
        <v>-</v>
      </c>
      <c r="AX514" s="115" t="str">
        <f t="shared" si="130"/>
        <v>-</v>
      </c>
      <c r="AY514" s="115" t="str">
        <f t="shared" si="145"/>
        <v>-</v>
      </c>
      <c r="AZ514" s="115" t="str">
        <f t="shared" si="145"/>
        <v>-</v>
      </c>
      <c r="BA514" s="115" t="str">
        <f t="shared" si="145"/>
        <v>-</v>
      </c>
      <c r="BB514" s="115" t="str">
        <f t="shared" si="145"/>
        <v>-</v>
      </c>
      <c r="BC514" s="115" t="str">
        <f t="shared" si="145"/>
        <v>-</v>
      </c>
      <c r="BD514" s="115" t="str">
        <f t="shared" si="145"/>
        <v>-</v>
      </c>
      <c r="BE514" s="115" t="str">
        <f t="shared" si="145"/>
        <v>-</v>
      </c>
      <c r="BF514" s="115" t="str">
        <f t="shared" si="145"/>
        <v>-</v>
      </c>
      <c r="BG514" s="115" t="str">
        <f t="shared" si="145"/>
        <v>-</v>
      </c>
      <c r="BH514" s="116">
        <f t="shared" si="132"/>
        <v>0</v>
      </c>
      <c r="BI514" s="114" t="str">
        <f t="shared" si="133"/>
        <v>-</v>
      </c>
      <c r="BJ514" s="115" t="str">
        <f t="shared" si="134"/>
        <v>-</v>
      </c>
      <c r="BL514" s="75">
        <f t="shared" si="139"/>
        <v>23</v>
      </c>
      <c r="BM514" s="396" t="str">
        <f t="shared" si="135"/>
        <v>-</v>
      </c>
      <c r="BN514" s="117">
        <f t="shared" si="136"/>
        <v>0</v>
      </c>
      <c r="BO514">
        <f t="shared" si="131"/>
        <v>0</v>
      </c>
      <c r="BP514" s="225" t="str">
        <f t="shared" si="137"/>
        <v>-</v>
      </c>
    </row>
    <row r="515" spans="1:68">
      <c r="A515" s="120">
        <f t="shared" si="138"/>
        <v>24</v>
      </c>
      <c r="B515" s="115" t="str">
        <f t="shared" si="145"/>
        <v>-</v>
      </c>
      <c r="C515" s="115" t="str">
        <f t="shared" si="145"/>
        <v>-</v>
      </c>
      <c r="D515" s="115" t="str">
        <f t="shared" si="145"/>
        <v>-</v>
      </c>
      <c r="E515" s="115" t="str">
        <f t="shared" si="145"/>
        <v>-</v>
      </c>
      <c r="F515" s="115" t="str">
        <f t="shared" si="145"/>
        <v>-</v>
      </c>
      <c r="G515" s="115" t="str">
        <f t="shared" si="145"/>
        <v>-</v>
      </c>
      <c r="H515" s="115" t="str">
        <f t="shared" si="145"/>
        <v>-</v>
      </c>
      <c r="I515" s="115" t="str">
        <f t="shared" si="145"/>
        <v>-</v>
      </c>
      <c r="J515" s="115" t="str">
        <f t="shared" si="145"/>
        <v>-</v>
      </c>
      <c r="K515" s="115" t="str">
        <f t="shared" si="145"/>
        <v>-</v>
      </c>
      <c r="L515" s="115" t="str">
        <f t="shared" si="145"/>
        <v>-</v>
      </c>
      <c r="M515" s="115" t="str">
        <f t="shared" si="145"/>
        <v>-</v>
      </c>
      <c r="N515" s="115" t="str">
        <f t="shared" si="145"/>
        <v>-</v>
      </c>
      <c r="O515" s="115" t="str">
        <f t="shared" si="145"/>
        <v>-</v>
      </c>
      <c r="P515" s="115" t="str">
        <f t="shared" si="145"/>
        <v>-</v>
      </c>
      <c r="Q515" s="115" t="str">
        <f t="shared" si="145"/>
        <v>-</v>
      </c>
      <c r="R515" s="115" t="str">
        <f t="shared" si="145"/>
        <v>-</v>
      </c>
      <c r="S515" s="115" t="str">
        <f t="shared" si="145"/>
        <v>-</v>
      </c>
      <c r="T515" s="115" t="str">
        <f t="shared" si="145"/>
        <v>-</v>
      </c>
      <c r="U515" s="115" t="str">
        <f t="shared" si="145"/>
        <v>-</v>
      </c>
      <c r="V515" s="115" t="str">
        <f t="shared" si="145"/>
        <v>-</v>
      </c>
      <c r="W515" s="115" t="str">
        <f t="shared" si="145"/>
        <v>-</v>
      </c>
      <c r="X515" s="115" t="str">
        <f t="shared" si="145"/>
        <v>-</v>
      </c>
      <c r="Y515" s="115" t="str">
        <f t="shared" si="145"/>
        <v>-</v>
      </c>
      <c r="Z515" s="115" t="str">
        <f t="shared" si="145"/>
        <v>-</v>
      </c>
      <c r="AA515" s="115" t="str">
        <f t="shared" si="145"/>
        <v>-</v>
      </c>
      <c r="AB515" s="115" t="str">
        <f t="shared" si="145"/>
        <v>-</v>
      </c>
      <c r="AC515" s="115" t="str">
        <f t="shared" si="145"/>
        <v>-</v>
      </c>
      <c r="AD515" s="115" t="str">
        <f t="shared" si="145"/>
        <v>-</v>
      </c>
      <c r="AE515" s="115" t="str">
        <f t="shared" si="145"/>
        <v>-</v>
      </c>
      <c r="AF515" s="115" t="str">
        <f t="shared" si="129"/>
        <v>-</v>
      </c>
      <c r="AG515" s="115" t="str">
        <f t="shared" si="129"/>
        <v>-</v>
      </c>
      <c r="AH515" s="115" t="str">
        <f t="shared" si="129"/>
        <v>-</v>
      </c>
      <c r="AI515" s="115" t="str">
        <f t="shared" si="129"/>
        <v>-</v>
      </c>
      <c r="AJ515" s="115" t="str">
        <f t="shared" si="129"/>
        <v>-</v>
      </c>
      <c r="AK515" s="115" t="str">
        <f t="shared" si="129"/>
        <v>-</v>
      </c>
      <c r="AL515" s="115" t="str">
        <f t="shared" si="129"/>
        <v>-</v>
      </c>
      <c r="AM515" s="115" t="str">
        <f t="shared" si="129"/>
        <v>-</v>
      </c>
      <c r="AN515" s="115" t="str">
        <f t="shared" si="129"/>
        <v>-</v>
      </c>
      <c r="AO515" s="115" t="str">
        <f t="shared" si="145"/>
        <v>-</v>
      </c>
      <c r="AP515" s="115" t="str">
        <f t="shared" si="130"/>
        <v>-</v>
      </c>
      <c r="AQ515" s="115" t="str">
        <f t="shared" si="130"/>
        <v>-</v>
      </c>
      <c r="AR515" s="115" t="str">
        <f t="shared" si="130"/>
        <v>-</v>
      </c>
      <c r="AS515" s="115" t="str">
        <f t="shared" si="130"/>
        <v>-</v>
      </c>
      <c r="AT515" s="115" t="str">
        <f t="shared" si="130"/>
        <v>-</v>
      </c>
      <c r="AU515" s="115" t="str">
        <f t="shared" si="130"/>
        <v>-</v>
      </c>
      <c r="AV515" s="115" t="str">
        <f t="shared" si="130"/>
        <v>-</v>
      </c>
      <c r="AW515" s="115" t="str">
        <f t="shared" si="130"/>
        <v>-</v>
      </c>
      <c r="AX515" s="115" t="str">
        <f t="shared" si="130"/>
        <v>-</v>
      </c>
      <c r="AY515" s="115" t="str">
        <f t="shared" si="145"/>
        <v>-</v>
      </c>
      <c r="AZ515" s="115" t="str">
        <f t="shared" si="145"/>
        <v>-</v>
      </c>
      <c r="BA515" s="115" t="str">
        <f t="shared" si="145"/>
        <v>-</v>
      </c>
      <c r="BB515" s="115" t="str">
        <f t="shared" si="145"/>
        <v>-</v>
      </c>
      <c r="BC515" s="115" t="str">
        <f t="shared" si="145"/>
        <v>-</v>
      </c>
      <c r="BD515" s="115" t="str">
        <f t="shared" si="145"/>
        <v>-</v>
      </c>
      <c r="BE515" s="115" t="str">
        <f t="shared" si="145"/>
        <v>-</v>
      </c>
      <c r="BF515" s="115" t="str">
        <f t="shared" si="145"/>
        <v>-</v>
      </c>
      <c r="BG515" s="115" t="str">
        <f t="shared" si="145"/>
        <v>-</v>
      </c>
      <c r="BH515" s="116">
        <f t="shared" si="132"/>
        <v>0</v>
      </c>
      <c r="BI515" s="114" t="str">
        <f t="shared" si="133"/>
        <v>-</v>
      </c>
      <c r="BJ515" s="115" t="str">
        <f t="shared" si="134"/>
        <v>-</v>
      </c>
      <c r="BL515" s="75">
        <f t="shared" si="139"/>
        <v>24</v>
      </c>
      <c r="BM515" s="396" t="str">
        <f t="shared" si="135"/>
        <v>-</v>
      </c>
      <c r="BN515" s="117">
        <f t="shared" si="136"/>
        <v>0</v>
      </c>
      <c r="BO515">
        <f t="shared" si="131"/>
        <v>0</v>
      </c>
      <c r="BP515" s="225" t="str">
        <f t="shared" si="137"/>
        <v>-</v>
      </c>
    </row>
    <row r="516" spans="1:68">
      <c r="A516" s="120">
        <f t="shared" si="138"/>
        <v>25</v>
      </c>
      <c r="B516" s="115" t="str">
        <f t="shared" si="145"/>
        <v>-</v>
      </c>
      <c r="C516" s="115" t="str">
        <f t="shared" si="145"/>
        <v>-</v>
      </c>
      <c r="D516" s="115" t="str">
        <f t="shared" si="145"/>
        <v>-</v>
      </c>
      <c r="E516" s="115" t="str">
        <f t="shared" si="145"/>
        <v>-</v>
      </c>
      <c r="F516" s="115">
        <f t="shared" si="145"/>
        <v>9</v>
      </c>
      <c r="G516" s="115" t="str">
        <f t="shared" si="145"/>
        <v>-</v>
      </c>
      <c r="H516" s="115" t="str">
        <f t="shared" si="145"/>
        <v>-</v>
      </c>
      <c r="I516" s="115" t="str">
        <f t="shared" si="145"/>
        <v>-</v>
      </c>
      <c r="J516" s="115" t="str">
        <f t="shared" si="145"/>
        <v>-</v>
      </c>
      <c r="K516" s="115" t="str">
        <f t="shared" si="145"/>
        <v>-</v>
      </c>
      <c r="L516" s="115" t="str">
        <f t="shared" si="145"/>
        <v>-</v>
      </c>
      <c r="M516" s="115" t="str">
        <f t="shared" si="145"/>
        <v>-</v>
      </c>
      <c r="N516" s="115" t="str">
        <f t="shared" si="145"/>
        <v>-</v>
      </c>
      <c r="O516" s="115" t="str">
        <f t="shared" si="145"/>
        <v>-</v>
      </c>
      <c r="P516" s="115" t="str">
        <f t="shared" si="145"/>
        <v>-</v>
      </c>
      <c r="Q516" s="115" t="str">
        <f t="shared" si="145"/>
        <v>-</v>
      </c>
      <c r="R516" s="115" t="str">
        <f t="shared" si="145"/>
        <v>-</v>
      </c>
      <c r="S516" s="115">
        <f t="shared" si="145"/>
        <v>12</v>
      </c>
      <c r="T516" s="115" t="str">
        <f t="shared" si="145"/>
        <v>-</v>
      </c>
      <c r="U516" s="115" t="str">
        <f t="shared" si="145"/>
        <v>-</v>
      </c>
      <c r="V516" s="115" t="str">
        <f t="shared" si="145"/>
        <v>-</v>
      </c>
      <c r="W516" s="115" t="str">
        <f t="shared" si="145"/>
        <v>-</v>
      </c>
      <c r="X516" s="115">
        <f t="shared" si="145"/>
        <v>9</v>
      </c>
      <c r="Y516" s="115" t="str">
        <f t="shared" si="145"/>
        <v>-</v>
      </c>
      <c r="Z516" s="115">
        <f t="shared" si="145"/>
        <v>9</v>
      </c>
      <c r="AA516" s="115" t="str">
        <f t="shared" si="145"/>
        <v>-</v>
      </c>
      <c r="AB516" s="115" t="str">
        <f t="shared" si="145"/>
        <v>-</v>
      </c>
      <c r="AC516" s="115" t="str">
        <f t="shared" si="145"/>
        <v>-</v>
      </c>
      <c r="AD516" s="115" t="str">
        <f t="shared" si="145"/>
        <v>-</v>
      </c>
      <c r="AE516" s="115">
        <f t="shared" si="145"/>
        <v>8</v>
      </c>
      <c r="AF516" s="115" t="str">
        <f t="shared" si="129"/>
        <v>-</v>
      </c>
      <c r="AG516" s="115" t="str">
        <f t="shared" si="129"/>
        <v>-</v>
      </c>
      <c r="AH516" s="115" t="str">
        <f t="shared" si="129"/>
        <v>-</v>
      </c>
      <c r="AI516" s="115" t="str">
        <f t="shared" si="129"/>
        <v>-</v>
      </c>
      <c r="AJ516" s="115" t="str">
        <f t="shared" si="129"/>
        <v>-</v>
      </c>
      <c r="AK516" s="115">
        <f t="shared" si="129"/>
        <v>7</v>
      </c>
      <c r="AL516" s="115">
        <f t="shared" si="129"/>
        <v>6</v>
      </c>
      <c r="AM516" s="115" t="str">
        <f t="shared" si="129"/>
        <v>-</v>
      </c>
      <c r="AN516" s="115">
        <f t="shared" si="129"/>
        <v>9</v>
      </c>
      <c r="AO516" s="115" t="str">
        <f t="shared" si="145"/>
        <v>-</v>
      </c>
      <c r="AP516" s="115" t="str">
        <f t="shared" si="130"/>
        <v>-</v>
      </c>
      <c r="AQ516" s="115" t="str">
        <f t="shared" si="130"/>
        <v>-</v>
      </c>
      <c r="AR516" s="115" t="str">
        <f t="shared" si="130"/>
        <v>-</v>
      </c>
      <c r="AS516" s="115">
        <f t="shared" si="130"/>
        <v>10</v>
      </c>
      <c r="AT516" s="115" t="str">
        <f t="shared" si="130"/>
        <v>-</v>
      </c>
      <c r="AU516" s="115" t="str">
        <f t="shared" si="130"/>
        <v>-</v>
      </c>
      <c r="AV516" s="115" t="str">
        <f t="shared" si="130"/>
        <v>-</v>
      </c>
      <c r="AW516" s="115" t="str">
        <f t="shared" si="130"/>
        <v>-</v>
      </c>
      <c r="AX516" s="115" t="str">
        <f t="shared" si="130"/>
        <v>-</v>
      </c>
      <c r="AY516" s="115" t="str">
        <f t="shared" si="145"/>
        <v>-</v>
      </c>
      <c r="AZ516" s="115" t="str">
        <f t="shared" si="145"/>
        <v>-</v>
      </c>
      <c r="BA516" s="115">
        <f t="shared" si="145"/>
        <v>6</v>
      </c>
      <c r="BB516" s="115" t="str">
        <f t="shared" si="145"/>
        <v>-</v>
      </c>
      <c r="BC516" s="115">
        <f t="shared" si="145"/>
        <v>9</v>
      </c>
      <c r="BD516" s="115" t="str">
        <f t="shared" si="145"/>
        <v>-</v>
      </c>
      <c r="BE516" s="115">
        <f t="shared" si="145"/>
        <v>10</v>
      </c>
      <c r="BF516" s="115" t="str">
        <f t="shared" si="145"/>
        <v>-</v>
      </c>
      <c r="BG516" s="115" t="str">
        <f t="shared" si="145"/>
        <v>-</v>
      </c>
      <c r="BH516" s="116">
        <f t="shared" si="132"/>
        <v>12</v>
      </c>
      <c r="BI516" s="114">
        <f t="shared" si="133"/>
        <v>8.6666678670022712</v>
      </c>
      <c r="BJ516" s="115">
        <f t="shared" si="134"/>
        <v>3</v>
      </c>
      <c r="BL516" s="75">
        <f t="shared" si="139"/>
        <v>25</v>
      </c>
      <c r="BM516" s="396">
        <f t="shared" si="135"/>
        <v>8.6666678670022712</v>
      </c>
      <c r="BN516" s="117">
        <f t="shared" si="136"/>
        <v>13</v>
      </c>
      <c r="BO516">
        <f t="shared" si="131"/>
        <v>12</v>
      </c>
      <c r="BP516" s="225">
        <f t="shared" si="137"/>
        <v>2.9696969696969662</v>
      </c>
    </row>
    <row r="517" spans="1:68">
      <c r="A517" s="120">
        <f t="shared" si="138"/>
        <v>26</v>
      </c>
      <c r="B517" s="115" t="str">
        <f t="shared" si="145"/>
        <v>-</v>
      </c>
      <c r="C517" s="115" t="str">
        <f t="shared" si="145"/>
        <v>-</v>
      </c>
      <c r="D517" s="115" t="str">
        <f t="shared" si="145"/>
        <v>-</v>
      </c>
      <c r="E517" s="115" t="str">
        <f t="shared" si="145"/>
        <v>-</v>
      </c>
      <c r="F517" s="115" t="str">
        <f t="shared" si="145"/>
        <v>-</v>
      </c>
      <c r="G517" s="115" t="str">
        <f t="shared" si="145"/>
        <v>-</v>
      </c>
      <c r="H517" s="115" t="str">
        <f t="shared" si="145"/>
        <v>-</v>
      </c>
      <c r="I517" s="115" t="str">
        <f t="shared" si="145"/>
        <v>-</v>
      </c>
      <c r="J517" s="115" t="str">
        <f t="shared" si="145"/>
        <v>-</v>
      </c>
      <c r="K517" s="115" t="str">
        <f t="shared" si="145"/>
        <v>-</v>
      </c>
      <c r="L517" s="115" t="str">
        <f t="shared" si="145"/>
        <v>-</v>
      </c>
      <c r="M517" s="115" t="str">
        <f t="shared" si="145"/>
        <v>-</v>
      </c>
      <c r="N517" s="115" t="str">
        <f t="shared" si="145"/>
        <v>-</v>
      </c>
      <c r="O517" s="115" t="str">
        <f t="shared" si="145"/>
        <v>-</v>
      </c>
      <c r="P517" s="115" t="str">
        <f t="shared" si="145"/>
        <v>-</v>
      </c>
      <c r="Q517" s="115" t="str">
        <f t="shared" si="145"/>
        <v>-</v>
      </c>
      <c r="R517" s="115" t="str">
        <f t="shared" si="145"/>
        <v>-</v>
      </c>
      <c r="S517" s="115" t="str">
        <f t="shared" si="145"/>
        <v>-</v>
      </c>
      <c r="T517" s="115" t="str">
        <f t="shared" si="145"/>
        <v>-</v>
      </c>
      <c r="U517" s="115" t="str">
        <f t="shared" si="145"/>
        <v>-</v>
      </c>
      <c r="V517" s="115" t="str">
        <f t="shared" si="145"/>
        <v>-</v>
      </c>
      <c r="W517" s="115" t="str">
        <f t="shared" si="145"/>
        <v>-</v>
      </c>
      <c r="X517" s="115" t="str">
        <f t="shared" si="145"/>
        <v>-</v>
      </c>
      <c r="Y517" s="115" t="str">
        <f t="shared" si="145"/>
        <v>-</v>
      </c>
      <c r="Z517" s="115" t="str">
        <f t="shared" si="145"/>
        <v>-</v>
      </c>
      <c r="AA517" s="115" t="str">
        <f t="shared" si="145"/>
        <v>-</v>
      </c>
      <c r="AB517" s="115" t="str">
        <f t="shared" si="145"/>
        <v>-</v>
      </c>
      <c r="AC517" s="115" t="str">
        <f t="shared" si="145"/>
        <v>-</v>
      </c>
      <c r="AD517" s="115" t="str">
        <f t="shared" si="145"/>
        <v>-</v>
      </c>
      <c r="AE517" s="115" t="str">
        <f t="shared" si="145"/>
        <v>-</v>
      </c>
      <c r="AF517" s="115" t="str">
        <f t="shared" si="129"/>
        <v>-</v>
      </c>
      <c r="AG517" s="115" t="str">
        <f t="shared" si="129"/>
        <v>-</v>
      </c>
      <c r="AH517" s="115" t="str">
        <f t="shared" si="129"/>
        <v>-</v>
      </c>
      <c r="AI517" s="115" t="str">
        <f t="shared" si="129"/>
        <v>-</v>
      </c>
      <c r="AJ517" s="115" t="str">
        <f t="shared" si="129"/>
        <v>-</v>
      </c>
      <c r="AK517" s="115" t="str">
        <f t="shared" si="129"/>
        <v>-</v>
      </c>
      <c r="AL517" s="115" t="str">
        <f t="shared" si="129"/>
        <v>-</v>
      </c>
      <c r="AM517" s="115" t="str">
        <f t="shared" si="129"/>
        <v>-</v>
      </c>
      <c r="AN517" s="115" t="str">
        <f t="shared" si="129"/>
        <v>-</v>
      </c>
      <c r="AO517" s="115" t="str">
        <f t="shared" si="145"/>
        <v>-</v>
      </c>
      <c r="AP517" s="115" t="str">
        <f t="shared" si="130"/>
        <v>-</v>
      </c>
      <c r="AQ517" s="115" t="str">
        <f t="shared" si="130"/>
        <v>-</v>
      </c>
      <c r="AR517" s="115" t="str">
        <f t="shared" si="130"/>
        <v>-</v>
      </c>
      <c r="AS517" s="115" t="str">
        <f t="shared" si="130"/>
        <v>-</v>
      </c>
      <c r="AT517" s="115" t="str">
        <f t="shared" si="130"/>
        <v>-</v>
      </c>
      <c r="AU517" s="115" t="str">
        <f t="shared" si="130"/>
        <v>-</v>
      </c>
      <c r="AV517" s="115" t="str">
        <f t="shared" si="130"/>
        <v>-</v>
      </c>
      <c r="AW517" s="115" t="str">
        <f t="shared" si="130"/>
        <v>-</v>
      </c>
      <c r="AX517" s="115" t="str">
        <f t="shared" si="130"/>
        <v>-</v>
      </c>
      <c r="AY517" s="115" t="str">
        <f t="shared" si="145"/>
        <v>-</v>
      </c>
      <c r="AZ517" s="115" t="str">
        <f t="shared" si="145"/>
        <v>-</v>
      </c>
      <c r="BA517" s="115" t="str">
        <f t="shared" si="145"/>
        <v>-</v>
      </c>
      <c r="BB517" s="115" t="str">
        <f t="shared" si="145"/>
        <v>-</v>
      </c>
      <c r="BC517" s="115" t="str">
        <f t="shared" si="145"/>
        <v>-</v>
      </c>
      <c r="BD517" s="115" t="str">
        <f t="shared" si="145"/>
        <v>-</v>
      </c>
      <c r="BE517" s="115" t="str">
        <f t="shared" si="145"/>
        <v>-</v>
      </c>
      <c r="BF517" s="115" t="str">
        <f t="shared" si="145"/>
        <v>-</v>
      </c>
      <c r="BG517" s="115" t="str">
        <f t="shared" si="145"/>
        <v>-</v>
      </c>
      <c r="BH517" s="116">
        <f t="shared" si="132"/>
        <v>0</v>
      </c>
      <c r="BI517" s="114" t="str">
        <f t="shared" si="133"/>
        <v>-</v>
      </c>
      <c r="BJ517" s="115" t="str">
        <f t="shared" si="134"/>
        <v>-</v>
      </c>
      <c r="BL517" s="75">
        <f t="shared" si="139"/>
        <v>26</v>
      </c>
      <c r="BM517" s="396" t="str">
        <f t="shared" si="135"/>
        <v>-</v>
      </c>
      <c r="BN517" s="117">
        <f t="shared" si="136"/>
        <v>0</v>
      </c>
      <c r="BO517">
        <f t="shared" si="131"/>
        <v>0</v>
      </c>
      <c r="BP517" s="225" t="str">
        <f t="shared" si="137"/>
        <v>-</v>
      </c>
    </row>
    <row r="518" spans="1:68">
      <c r="A518" s="120">
        <f t="shared" si="138"/>
        <v>27</v>
      </c>
      <c r="B518" s="115" t="str">
        <f t="shared" si="145"/>
        <v>-</v>
      </c>
      <c r="C518" s="115" t="str">
        <f t="shared" si="145"/>
        <v>-</v>
      </c>
      <c r="D518" s="115" t="str">
        <f t="shared" si="145"/>
        <v>-</v>
      </c>
      <c r="E518" s="115" t="str">
        <f t="shared" si="145"/>
        <v>-</v>
      </c>
      <c r="F518" s="115" t="str">
        <f t="shared" si="145"/>
        <v>-</v>
      </c>
      <c r="G518" s="115" t="str">
        <f t="shared" si="145"/>
        <v>-</v>
      </c>
      <c r="H518" s="115" t="str">
        <f t="shared" si="145"/>
        <v>-</v>
      </c>
      <c r="I518" s="115" t="str">
        <f t="shared" si="145"/>
        <v>-</v>
      </c>
      <c r="J518" s="115" t="str">
        <f t="shared" si="145"/>
        <v>-</v>
      </c>
      <c r="K518" s="115" t="str">
        <f t="shared" si="145"/>
        <v>-</v>
      </c>
      <c r="L518" s="115" t="str">
        <f t="shared" si="145"/>
        <v>-</v>
      </c>
      <c r="M518" s="115" t="str">
        <f t="shared" si="145"/>
        <v>-</v>
      </c>
      <c r="N518" s="115" t="str">
        <f t="shared" si="145"/>
        <v>-</v>
      </c>
      <c r="O518" s="115" t="str">
        <f t="shared" si="145"/>
        <v>-</v>
      </c>
      <c r="P518" s="115" t="str">
        <f t="shared" si="145"/>
        <v>-</v>
      </c>
      <c r="Q518" s="115" t="str">
        <f t="shared" si="145"/>
        <v>-</v>
      </c>
      <c r="R518" s="115" t="str">
        <f t="shared" si="145"/>
        <v>-</v>
      </c>
      <c r="S518" s="115" t="str">
        <f t="shared" si="145"/>
        <v>-</v>
      </c>
      <c r="T518" s="115" t="str">
        <f t="shared" si="145"/>
        <v>-</v>
      </c>
      <c r="U518" s="115" t="str">
        <f t="shared" si="145"/>
        <v>-</v>
      </c>
      <c r="V518" s="115" t="str">
        <f t="shared" si="145"/>
        <v>-</v>
      </c>
      <c r="W518" s="115" t="str">
        <f t="shared" si="145"/>
        <v>-</v>
      </c>
      <c r="X518" s="115" t="str">
        <f t="shared" si="145"/>
        <v>-</v>
      </c>
      <c r="Y518" s="115" t="str">
        <f t="shared" si="145"/>
        <v>-</v>
      </c>
      <c r="Z518" s="115" t="str">
        <f t="shared" si="145"/>
        <v>-</v>
      </c>
      <c r="AA518" s="115" t="str">
        <f t="shared" si="145"/>
        <v>-</v>
      </c>
      <c r="AB518" s="115" t="str">
        <f t="shared" si="145"/>
        <v>-</v>
      </c>
      <c r="AC518" s="115" t="str">
        <f t="shared" si="145"/>
        <v>-</v>
      </c>
      <c r="AD518" s="115" t="str">
        <f t="shared" si="145"/>
        <v>-</v>
      </c>
      <c r="AE518" s="115" t="str">
        <f t="shared" si="145"/>
        <v>-</v>
      </c>
      <c r="AF518" s="115" t="str">
        <f t="shared" si="129"/>
        <v>-</v>
      </c>
      <c r="AG518" s="115" t="str">
        <f t="shared" si="129"/>
        <v>-</v>
      </c>
      <c r="AH518" s="115" t="str">
        <f t="shared" si="129"/>
        <v>-</v>
      </c>
      <c r="AI518" s="115" t="str">
        <f t="shared" si="129"/>
        <v>-</v>
      </c>
      <c r="AJ518" s="115" t="str">
        <f t="shared" si="129"/>
        <v>-</v>
      </c>
      <c r="AK518" s="115" t="str">
        <f t="shared" si="129"/>
        <v>-</v>
      </c>
      <c r="AL518" s="115" t="str">
        <f t="shared" si="129"/>
        <v>-</v>
      </c>
      <c r="AM518" s="115" t="str">
        <f t="shared" si="129"/>
        <v>-</v>
      </c>
      <c r="AN518" s="115" t="str">
        <f t="shared" si="129"/>
        <v>-</v>
      </c>
      <c r="AO518" s="115" t="str">
        <f t="shared" si="145"/>
        <v>-</v>
      </c>
      <c r="AP518" s="115" t="str">
        <f t="shared" si="130"/>
        <v>-</v>
      </c>
      <c r="AQ518" s="115" t="str">
        <f t="shared" si="130"/>
        <v>-</v>
      </c>
      <c r="AR518" s="115" t="str">
        <f t="shared" si="130"/>
        <v>-</v>
      </c>
      <c r="AS518" s="115" t="str">
        <f t="shared" si="130"/>
        <v>-</v>
      </c>
      <c r="AT518" s="115" t="str">
        <f t="shared" si="130"/>
        <v>-</v>
      </c>
      <c r="AU518" s="115" t="str">
        <f t="shared" si="130"/>
        <v>-</v>
      </c>
      <c r="AV518" s="115" t="str">
        <f t="shared" si="130"/>
        <v>-</v>
      </c>
      <c r="AW518" s="115" t="str">
        <f t="shared" si="130"/>
        <v>-</v>
      </c>
      <c r="AX518" s="115" t="str">
        <f t="shared" si="130"/>
        <v>-</v>
      </c>
      <c r="AY518" s="115" t="str">
        <f t="shared" si="145"/>
        <v>-</v>
      </c>
      <c r="AZ518" s="115" t="str">
        <f t="shared" si="145"/>
        <v>-</v>
      </c>
      <c r="BA518" s="115" t="str">
        <f t="shared" si="145"/>
        <v>-</v>
      </c>
      <c r="BB518" s="115" t="str">
        <f t="shared" si="145"/>
        <v>-</v>
      </c>
      <c r="BC518" s="115" t="str">
        <f t="shared" si="145"/>
        <v>-</v>
      </c>
      <c r="BD518" s="115" t="str">
        <f t="shared" si="145"/>
        <v>-</v>
      </c>
      <c r="BE518" s="115" t="str">
        <f t="shared" si="145"/>
        <v>-</v>
      </c>
      <c r="BF518" s="115" t="str">
        <f t="shared" si="145"/>
        <v>-</v>
      </c>
      <c r="BG518" s="115" t="str">
        <f t="shared" si="145"/>
        <v>-</v>
      </c>
      <c r="BH518" s="116">
        <f t="shared" si="132"/>
        <v>0</v>
      </c>
      <c r="BI518" s="114" t="str">
        <f t="shared" si="133"/>
        <v>-</v>
      </c>
      <c r="BJ518" s="115" t="str">
        <f t="shared" si="134"/>
        <v>-</v>
      </c>
      <c r="BL518" s="75">
        <f t="shared" si="139"/>
        <v>27</v>
      </c>
      <c r="BM518" s="396" t="str">
        <f t="shared" si="135"/>
        <v>-</v>
      </c>
      <c r="BN518" s="117">
        <f t="shared" si="136"/>
        <v>0</v>
      </c>
      <c r="BO518">
        <f t="shared" si="131"/>
        <v>0</v>
      </c>
      <c r="BP518" s="225" t="str">
        <f t="shared" si="137"/>
        <v>-</v>
      </c>
    </row>
    <row r="519" spans="1:68">
      <c r="A519" s="120">
        <f t="shared" si="138"/>
        <v>28</v>
      </c>
      <c r="B519" s="115" t="str">
        <f t="shared" si="145"/>
        <v>-</v>
      </c>
      <c r="C519" s="115" t="str">
        <f t="shared" si="145"/>
        <v>-</v>
      </c>
      <c r="D519" s="115" t="str">
        <f t="shared" si="145"/>
        <v>-</v>
      </c>
      <c r="E519" s="115" t="str">
        <f t="shared" si="145"/>
        <v>-</v>
      </c>
      <c r="F519" s="115">
        <f t="shared" si="145"/>
        <v>7</v>
      </c>
      <c r="G519" s="115" t="str">
        <f t="shared" si="145"/>
        <v>-</v>
      </c>
      <c r="H519" s="115" t="str">
        <f t="shared" si="145"/>
        <v>-</v>
      </c>
      <c r="I519" s="115">
        <f t="shared" si="145"/>
        <v>8</v>
      </c>
      <c r="J519" s="115" t="str">
        <f t="shared" si="145"/>
        <v>-</v>
      </c>
      <c r="K519" s="115" t="str">
        <f t="shared" si="145"/>
        <v>-</v>
      </c>
      <c r="L519" s="115" t="str">
        <f t="shared" si="145"/>
        <v>-</v>
      </c>
      <c r="M519" s="115" t="str">
        <f t="shared" si="145"/>
        <v>-</v>
      </c>
      <c r="N519" s="115" t="str">
        <f t="shared" si="145"/>
        <v>-</v>
      </c>
      <c r="O519" s="115" t="str">
        <f t="shared" si="145"/>
        <v>-</v>
      </c>
      <c r="P519" s="115" t="str">
        <f t="shared" si="145"/>
        <v>-</v>
      </c>
      <c r="Q519" s="115" t="str">
        <f t="shared" ref="Q519:BG519" si="146">IF(Q$489="ДА",Q323,"-")</f>
        <v>-</v>
      </c>
      <c r="R519" s="115" t="str">
        <f t="shared" si="146"/>
        <v>-</v>
      </c>
      <c r="S519" s="115">
        <f t="shared" si="146"/>
        <v>8</v>
      </c>
      <c r="T519" s="115" t="str">
        <f t="shared" si="146"/>
        <v>-</v>
      </c>
      <c r="U519" s="115" t="str">
        <f t="shared" si="146"/>
        <v>-</v>
      </c>
      <c r="V519" s="115" t="str">
        <f t="shared" si="146"/>
        <v>-</v>
      </c>
      <c r="W519" s="115" t="str">
        <f t="shared" si="146"/>
        <v>-</v>
      </c>
      <c r="X519" s="115">
        <f t="shared" si="146"/>
        <v>8</v>
      </c>
      <c r="Y519" s="115" t="str">
        <f t="shared" si="146"/>
        <v>-</v>
      </c>
      <c r="Z519" s="115">
        <f t="shared" si="146"/>
        <v>10</v>
      </c>
      <c r="AA519" s="115" t="str">
        <f t="shared" si="146"/>
        <v>-</v>
      </c>
      <c r="AB519" s="115" t="str">
        <f t="shared" si="146"/>
        <v>-</v>
      </c>
      <c r="AC519" s="115" t="str">
        <f t="shared" si="146"/>
        <v>-</v>
      </c>
      <c r="AD519" s="115" t="str">
        <f t="shared" si="146"/>
        <v>-</v>
      </c>
      <c r="AE519" s="115">
        <f t="shared" si="146"/>
        <v>6</v>
      </c>
      <c r="AF519" s="115" t="str">
        <f t="shared" si="129"/>
        <v>-</v>
      </c>
      <c r="AG519" s="115" t="str">
        <f t="shared" si="129"/>
        <v>-</v>
      </c>
      <c r="AH519" s="115" t="str">
        <f t="shared" si="129"/>
        <v>-</v>
      </c>
      <c r="AI519" s="115" t="str">
        <f t="shared" si="129"/>
        <v>-</v>
      </c>
      <c r="AJ519" s="115" t="str">
        <f t="shared" si="129"/>
        <v>-</v>
      </c>
      <c r="AK519" s="115">
        <f t="shared" si="129"/>
        <v>7</v>
      </c>
      <c r="AL519" s="115">
        <f t="shared" si="129"/>
        <v>5</v>
      </c>
      <c r="AM519" s="115" t="str">
        <f t="shared" si="129"/>
        <v>-</v>
      </c>
      <c r="AN519" s="115">
        <f t="shared" si="129"/>
        <v>8</v>
      </c>
      <c r="AO519" s="115" t="str">
        <f t="shared" si="146"/>
        <v>-</v>
      </c>
      <c r="AP519" s="115" t="str">
        <f t="shared" si="130"/>
        <v>-</v>
      </c>
      <c r="AQ519" s="115" t="str">
        <f t="shared" si="130"/>
        <v>-</v>
      </c>
      <c r="AR519" s="115" t="str">
        <f t="shared" si="130"/>
        <v>-</v>
      </c>
      <c r="AS519" s="115" t="str">
        <f t="shared" si="130"/>
        <v>-</v>
      </c>
      <c r="AT519" s="115" t="str">
        <f t="shared" si="130"/>
        <v>-</v>
      </c>
      <c r="AU519" s="115" t="str">
        <f t="shared" si="130"/>
        <v>-</v>
      </c>
      <c r="AV519" s="115" t="str">
        <f t="shared" si="130"/>
        <v>-</v>
      </c>
      <c r="AW519" s="115" t="str">
        <f t="shared" si="130"/>
        <v>-</v>
      </c>
      <c r="AX519" s="115" t="str">
        <f t="shared" si="130"/>
        <v>-</v>
      </c>
      <c r="AY519" s="115" t="str">
        <f t="shared" si="146"/>
        <v>-</v>
      </c>
      <c r="AZ519" s="115" t="str">
        <f t="shared" si="146"/>
        <v>-</v>
      </c>
      <c r="BA519" s="115">
        <f t="shared" si="146"/>
        <v>8</v>
      </c>
      <c r="BB519" s="115" t="str">
        <f t="shared" si="146"/>
        <v>-</v>
      </c>
      <c r="BC519" s="115">
        <f t="shared" si="146"/>
        <v>9</v>
      </c>
      <c r="BD519" s="115" t="str">
        <f t="shared" si="146"/>
        <v>-</v>
      </c>
      <c r="BE519" s="115">
        <f t="shared" si="146"/>
        <v>7</v>
      </c>
      <c r="BF519" s="115" t="str">
        <f t="shared" si="146"/>
        <v>-</v>
      </c>
      <c r="BG519" s="115" t="str">
        <f t="shared" si="146"/>
        <v>-</v>
      </c>
      <c r="BH519" s="116">
        <f t="shared" si="132"/>
        <v>12</v>
      </c>
      <c r="BI519" s="114">
        <f t="shared" si="133"/>
        <v>7.5833345339114686</v>
      </c>
      <c r="BJ519" s="115">
        <f t="shared" si="134"/>
        <v>8</v>
      </c>
      <c r="BL519" s="75">
        <f t="shared" si="139"/>
        <v>28</v>
      </c>
      <c r="BM519" s="396">
        <f t="shared" si="135"/>
        <v>7.5833345339114686</v>
      </c>
      <c r="BN519" s="117">
        <f t="shared" si="136"/>
        <v>14</v>
      </c>
      <c r="BO519">
        <f t="shared" si="131"/>
        <v>12</v>
      </c>
      <c r="BP519" s="225">
        <f t="shared" si="137"/>
        <v>1.7196969696969662</v>
      </c>
    </row>
    <row r="520" spans="1:68">
      <c r="A520" s="120">
        <f t="shared" si="138"/>
        <v>29</v>
      </c>
      <c r="B520" s="115" t="str">
        <f t="shared" ref="B520:BG526" si="147">IF(B$489="ДА",B324,"-")</f>
        <v>-</v>
      </c>
      <c r="C520" s="115" t="str">
        <f t="shared" si="147"/>
        <v>-</v>
      </c>
      <c r="D520" s="115" t="str">
        <f t="shared" si="147"/>
        <v>-</v>
      </c>
      <c r="E520" s="115" t="str">
        <f t="shared" si="147"/>
        <v>-</v>
      </c>
      <c r="F520" s="115" t="str">
        <f t="shared" si="147"/>
        <v>-</v>
      </c>
      <c r="G520" s="115" t="str">
        <f t="shared" si="147"/>
        <v>-</v>
      </c>
      <c r="H520" s="115" t="str">
        <f t="shared" si="147"/>
        <v>-</v>
      </c>
      <c r="I520" s="115" t="str">
        <f t="shared" si="147"/>
        <v>-</v>
      </c>
      <c r="J520" s="115" t="str">
        <f t="shared" si="147"/>
        <v>-</v>
      </c>
      <c r="K520" s="115" t="str">
        <f t="shared" si="147"/>
        <v>-</v>
      </c>
      <c r="L520" s="115" t="str">
        <f t="shared" si="147"/>
        <v>-</v>
      </c>
      <c r="M520" s="115" t="str">
        <f t="shared" si="147"/>
        <v>-</v>
      </c>
      <c r="N520" s="115" t="str">
        <f t="shared" si="147"/>
        <v>-</v>
      </c>
      <c r="O520" s="115" t="str">
        <f t="shared" si="147"/>
        <v>-</v>
      </c>
      <c r="P520" s="115" t="str">
        <f t="shared" si="147"/>
        <v>-</v>
      </c>
      <c r="Q520" s="115" t="str">
        <f t="shared" si="147"/>
        <v>-</v>
      </c>
      <c r="R520" s="115" t="str">
        <f t="shared" si="147"/>
        <v>-</v>
      </c>
      <c r="S520" s="115" t="str">
        <f t="shared" si="147"/>
        <v>-</v>
      </c>
      <c r="T520" s="115" t="str">
        <f t="shared" si="147"/>
        <v>-</v>
      </c>
      <c r="U520" s="115" t="str">
        <f t="shared" si="147"/>
        <v>-</v>
      </c>
      <c r="V520" s="115" t="str">
        <f t="shared" si="147"/>
        <v>-</v>
      </c>
      <c r="W520" s="115" t="str">
        <f t="shared" si="147"/>
        <v>-</v>
      </c>
      <c r="X520" s="115" t="str">
        <f t="shared" si="147"/>
        <v>-</v>
      </c>
      <c r="Y520" s="115" t="str">
        <f t="shared" si="147"/>
        <v>-</v>
      </c>
      <c r="Z520" s="115" t="str">
        <f t="shared" si="147"/>
        <v>-</v>
      </c>
      <c r="AA520" s="115" t="str">
        <f t="shared" si="147"/>
        <v>-</v>
      </c>
      <c r="AB520" s="115" t="str">
        <f t="shared" si="147"/>
        <v>-</v>
      </c>
      <c r="AC520" s="115" t="str">
        <f t="shared" si="147"/>
        <v>-</v>
      </c>
      <c r="AD520" s="115" t="str">
        <f t="shared" si="147"/>
        <v>-</v>
      </c>
      <c r="AE520" s="115" t="str">
        <f t="shared" si="147"/>
        <v>-</v>
      </c>
      <c r="AF520" s="115" t="str">
        <f t="shared" si="129"/>
        <v>-</v>
      </c>
      <c r="AG520" s="115" t="str">
        <f t="shared" si="129"/>
        <v>-</v>
      </c>
      <c r="AH520" s="115" t="str">
        <f t="shared" si="129"/>
        <v>-</v>
      </c>
      <c r="AI520" s="115" t="str">
        <f t="shared" ref="AF520:AN548" si="148">IF(AI$489="ДА",AI324,"-")</f>
        <v>-</v>
      </c>
      <c r="AJ520" s="115" t="str">
        <f t="shared" si="148"/>
        <v>-</v>
      </c>
      <c r="AK520" s="115" t="str">
        <f t="shared" si="148"/>
        <v>-</v>
      </c>
      <c r="AL520" s="115" t="str">
        <f t="shared" si="148"/>
        <v>-</v>
      </c>
      <c r="AM520" s="115" t="str">
        <f t="shared" si="148"/>
        <v>-</v>
      </c>
      <c r="AN520" s="115" t="str">
        <f t="shared" si="148"/>
        <v>-</v>
      </c>
      <c r="AO520" s="115" t="str">
        <f t="shared" si="147"/>
        <v>-</v>
      </c>
      <c r="AP520" s="115" t="str">
        <f t="shared" si="130"/>
        <v>-</v>
      </c>
      <c r="AQ520" s="115" t="str">
        <f t="shared" si="130"/>
        <v>-</v>
      </c>
      <c r="AR520" s="115" t="str">
        <f t="shared" si="130"/>
        <v>-</v>
      </c>
      <c r="AS520" s="115" t="str">
        <f t="shared" ref="AP520:AX548" si="149">IF(AS$489="ДА",AS324,"-")</f>
        <v>-</v>
      </c>
      <c r="AT520" s="115" t="str">
        <f t="shared" si="149"/>
        <v>-</v>
      </c>
      <c r="AU520" s="115" t="str">
        <f t="shared" si="149"/>
        <v>-</v>
      </c>
      <c r="AV520" s="115" t="str">
        <f t="shared" si="149"/>
        <v>-</v>
      </c>
      <c r="AW520" s="115" t="str">
        <f t="shared" si="149"/>
        <v>-</v>
      </c>
      <c r="AX520" s="115" t="str">
        <f t="shared" si="149"/>
        <v>-</v>
      </c>
      <c r="AY520" s="115" t="str">
        <f t="shared" si="147"/>
        <v>-</v>
      </c>
      <c r="AZ520" s="115" t="str">
        <f t="shared" si="147"/>
        <v>-</v>
      </c>
      <c r="BA520" s="115" t="str">
        <f t="shared" si="147"/>
        <v>-</v>
      </c>
      <c r="BB520" s="115" t="str">
        <f t="shared" si="147"/>
        <v>-</v>
      </c>
      <c r="BC520" s="115" t="str">
        <f t="shared" si="147"/>
        <v>-</v>
      </c>
      <c r="BD520" s="115" t="str">
        <f t="shared" si="147"/>
        <v>-</v>
      </c>
      <c r="BE520" s="115" t="str">
        <f t="shared" si="147"/>
        <v>-</v>
      </c>
      <c r="BF520" s="115" t="str">
        <f t="shared" si="147"/>
        <v>-</v>
      </c>
      <c r="BG520" s="115" t="str">
        <f t="shared" si="147"/>
        <v>-</v>
      </c>
      <c r="BH520" s="116">
        <f t="shared" si="132"/>
        <v>0</v>
      </c>
      <c r="BI520" s="114" t="str">
        <f t="shared" si="133"/>
        <v>-</v>
      </c>
      <c r="BJ520" s="115" t="str">
        <f t="shared" si="134"/>
        <v>-</v>
      </c>
      <c r="BL520" s="75">
        <f t="shared" si="139"/>
        <v>29</v>
      </c>
      <c r="BM520" s="396" t="str">
        <f t="shared" si="135"/>
        <v>-</v>
      </c>
      <c r="BN520" s="117">
        <f t="shared" si="136"/>
        <v>0</v>
      </c>
      <c r="BO520">
        <f t="shared" si="131"/>
        <v>0</v>
      </c>
      <c r="BP520" s="225" t="str">
        <f t="shared" si="137"/>
        <v>-</v>
      </c>
    </row>
    <row r="521" spans="1:68">
      <c r="A521" s="120">
        <f t="shared" si="138"/>
        <v>30</v>
      </c>
      <c r="B521" s="115" t="str">
        <f t="shared" si="147"/>
        <v>-</v>
      </c>
      <c r="C521" s="115" t="str">
        <f t="shared" si="147"/>
        <v>-</v>
      </c>
      <c r="D521" s="115" t="str">
        <f t="shared" si="147"/>
        <v>-</v>
      </c>
      <c r="E521" s="115" t="str">
        <f t="shared" si="147"/>
        <v>-</v>
      </c>
      <c r="F521" s="115" t="str">
        <f t="shared" si="147"/>
        <v>-</v>
      </c>
      <c r="G521" s="115" t="str">
        <f t="shared" si="147"/>
        <v>-</v>
      </c>
      <c r="H521" s="115" t="str">
        <f t="shared" si="147"/>
        <v>-</v>
      </c>
      <c r="I521" s="115" t="str">
        <f t="shared" si="147"/>
        <v>-</v>
      </c>
      <c r="J521" s="115" t="str">
        <f t="shared" si="147"/>
        <v>-</v>
      </c>
      <c r="K521" s="115" t="str">
        <f t="shared" si="147"/>
        <v>-</v>
      </c>
      <c r="L521" s="115" t="str">
        <f t="shared" si="147"/>
        <v>-</v>
      </c>
      <c r="M521" s="115" t="str">
        <f t="shared" si="147"/>
        <v>-</v>
      </c>
      <c r="N521" s="115" t="str">
        <f t="shared" si="147"/>
        <v>-</v>
      </c>
      <c r="O521" s="115" t="str">
        <f t="shared" si="147"/>
        <v>-</v>
      </c>
      <c r="P521" s="115" t="str">
        <f t="shared" si="147"/>
        <v>-</v>
      </c>
      <c r="Q521" s="115" t="str">
        <f t="shared" si="147"/>
        <v>-</v>
      </c>
      <c r="R521" s="115" t="str">
        <f t="shared" si="147"/>
        <v>-</v>
      </c>
      <c r="S521" s="115" t="str">
        <f t="shared" si="147"/>
        <v>-</v>
      </c>
      <c r="T521" s="115" t="str">
        <f t="shared" si="147"/>
        <v>-</v>
      </c>
      <c r="U521" s="115" t="str">
        <f t="shared" si="147"/>
        <v>-</v>
      </c>
      <c r="V521" s="115" t="str">
        <f t="shared" si="147"/>
        <v>-</v>
      </c>
      <c r="W521" s="115" t="str">
        <f t="shared" si="147"/>
        <v>-</v>
      </c>
      <c r="X521" s="115" t="str">
        <f t="shared" si="147"/>
        <v>-</v>
      </c>
      <c r="Y521" s="115" t="str">
        <f t="shared" si="147"/>
        <v>-</v>
      </c>
      <c r="Z521" s="115" t="str">
        <f t="shared" si="147"/>
        <v>-</v>
      </c>
      <c r="AA521" s="115" t="str">
        <f t="shared" si="147"/>
        <v>-</v>
      </c>
      <c r="AB521" s="115" t="str">
        <f t="shared" si="147"/>
        <v>-</v>
      </c>
      <c r="AC521" s="115" t="str">
        <f t="shared" si="147"/>
        <v>-</v>
      </c>
      <c r="AD521" s="115" t="str">
        <f t="shared" si="147"/>
        <v>-</v>
      </c>
      <c r="AE521" s="115" t="str">
        <f t="shared" si="147"/>
        <v>-</v>
      </c>
      <c r="AF521" s="115" t="str">
        <f t="shared" si="148"/>
        <v>-</v>
      </c>
      <c r="AG521" s="115" t="str">
        <f t="shared" si="148"/>
        <v>-</v>
      </c>
      <c r="AH521" s="115" t="str">
        <f t="shared" si="148"/>
        <v>-</v>
      </c>
      <c r="AI521" s="115" t="str">
        <f t="shared" si="148"/>
        <v>-</v>
      </c>
      <c r="AJ521" s="115" t="str">
        <f t="shared" si="148"/>
        <v>-</v>
      </c>
      <c r="AK521" s="115" t="str">
        <f t="shared" si="148"/>
        <v>-</v>
      </c>
      <c r="AL521" s="115" t="str">
        <f t="shared" si="148"/>
        <v>-</v>
      </c>
      <c r="AM521" s="115" t="str">
        <f t="shared" si="148"/>
        <v>-</v>
      </c>
      <c r="AN521" s="115" t="str">
        <f t="shared" si="148"/>
        <v>-</v>
      </c>
      <c r="AO521" s="115" t="str">
        <f t="shared" si="147"/>
        <v>-</v>
      </c>
      <c r="AP521" s="115" t="str">
        <f t="shared" si="149"/>
        <v>-</v>
      </c>
      <c r="AQ521" s="115" t="str">
        <f t="shared" si="149"/>
        <v>-</v>
      </c>
      <c r="AR521" s="115" t="str">
        <f t="shared" si="149"/>
        <v>-</v>
      </c>
      <c r="AS521" s="115" t="str">
        <f t="shared" si="149"/>
        <v>-</v>
      </c>
      <c r="AT521" s="115" t="str">
        <f t="shared" si="149"/>
        <v>-</v>
      </c>
      <c r="AU521" s="115" t="str">
        <f t="shared" si="149"/>
        <v>-</v>
      </c>
      <c r="AV521" s="115" t="str">
        <f t="shared" si="149"/>
        <v>-</v>
      </c>
      <c r="AW521" s="115" t="str">
        <f t="shared" si="149"/>
        <v>-</v>
      </c>
      <c r="AX521" s="115" t="str">
        <f t="shared" si="149"/>
        <v>-</v>
      </c>
      <c r="AY521" s="115" t="str">
        <f t="shared" si="147"/>
        <v>-</v>
      </c>
      <c r="AZ521" s="115" t="str">
        <f t="shared" si="147"/>
        <v>-</v>
      </c>
      <c r="BA521" s="115" t="str">
        <f t="shared" si="147"/>
        <v>-</v>
      </c>
      <c r="BB521" s="115" t="str">
        <f t="shared" si="147"/>
        <v>-</v>
      </c>
      <c r="BC521" s="115" t="str">
        <f t="shared" si="147"/>
        <v>-</v>
      </c>
      <c r="BD521" s="115" t="str">
        <f t="shared" si="147"/>
        <v>-</v>
      </c>
      <c r="BE521" s="115" t="str">
        <f t="shared" si="147"/>
        <v>-</v>
      </c>
      <c r="BF521" s="115" t="str">
        <f t="shared" si="147"/>
        <v>-</v>
      </c>
      <c r="BG521" s="115" t="str">
        <f t="shared" si="147"/>
        <v>-</v>
      </c>
      <c r="BH521" s="116">
        <f t="shared" si="132"/>
        <v>0</v>
      </c>
      <c r="BI521" s="114" t="str">
        <f t="shared" si="133"/>
        <v>-</v>
      </c>
      <c r="BJ521" s="115" t="str">
        <f t="shared" si="134"/>
        <v>-</v>
      </c>
      <c r="BL521" s="75">
        <f t="shared" si="139"/>
        <v>30</v>
      </c>
      <c r="BM521" s="396" t="str">
        <f t="shared" si="135"/>
        <v>-</v>
      </c>
      <c r="BN521" s="117">
        <f t="shared" si="136"/>
        <v>0</v>
      </c>
      <c r="BO521">
        <f t="shared" si="131"/>
        <v>0</v>
      </c>
      <c r="BP521" s="225" t="str">
        <f t="shared" si="137"/>
        <v>-</v>
      </c>
    </row>
    <row r="522" spans="1:68">
      <c r="A522" s="120">
        <f t="shared" si="138"/>
        <v>31</v>
      </c>
      <c r="B522" s="115" t="str">
        <f t="shared" si="147"/>
        <v>-</v>
      </c>
      <c r="C522" s="115" t="str">
        <f t="shared" si="147"/>
        <v>-</v>
      </c>
      <c r="D522" s="115" t="str">
        <f t="shared" si="147"/>
        <v>-</v>
      </c>
      <c r="E522" s="115" t="str">
        <f t="shared" si="147"/>
        <v>-</v>
      </c>
      <c r="F522" s="115" t="str">
        <f t="shared" si="147"/>
        <v>-</v>
      </c>
      <c r="G522" s="115" t="str">
        <f t="shared" si="147"/>
        <v>-</v>
      </c>
      <c r="H522" s="115" t="str">
        <f t="shared" si="147"/>
        <v>-</v>
      </c>
      <c r="I522" s="115" t="str">
        <f t="shared" si="147"/>
        <v>-</v>
      </c>
      <c r="J522" s="115" t="str">
        <f t="shared" si="147"/>
        <v>-</v>
      </c>
      <c r="K522" s="115" t="str">
        <f t="shared" si="147"/>
        <v>-</v>
      </c>
      <c r="L522" s="115" t="str">
        <f t="shared" si="147"/>
        <v>-</v>
      </c>
      <c r="M522" s="115" t="str">
        <f t="shared" si="147"/>
        <v>-</v>
      </c>
      <c r="N522" s="115" t="str">
        <f t="shared" si="147"/>
        <v>-</v>
      </c>
      <c r="O522" s="115" t="str">
        <f t="shared" si="147"/>
        <v>-</v>
      </c>
      <c r="P522" s="115" t="str">
        <f t="shared" si="147"/>
        <v>-</v>
      </c>
      <c r="Q522" s="115" t="str">
        <f t="shared" si="147"/>
        <v>-</v>
      </c>
      <c r="R522" s="115" t="str">
        <f t="shared" si="147"/>
        <v>-</v>
      </c>
      <c r="S522" s="115" t="str">
        <f t="shared" si="147"/>
        <v>-</v>
      </c>
      <c r="T522" s="115" t="str">
        <f t="shared" si="147"/>
        <v>-</v>
      </c>
      <c r="U522" s="115" t="str">
        <f t="shared" si="147"/>
        <v>-</v>
      </c>
      <c r="V522" s="115" t="str">
        <f t="shared" si="147"/>
        <v>-</v>
      </c>
      <c r="W522" s="115" t="str">
        <f t="shared" si="147"/>
        <v>-</v>
      </c>
      <c r="X522" s="115" t="str">
        <f t="shared" si="147"/>
        <v>-</v>
      </c>
      <c r="Y522" s="115" t="str">
        <f t="shared" si="147"/>
        <v>-</v>
      </c>
      <c r="Z522" s="115" t="str">
        <f t="shared" si="147"/>
        <v>-</v>
      </c>
      <c r="AA522" s="115" t="str">
        <f t="shared" si="147"/>
        <v>-</v>
      </c>
      <c r="AB522" s="115" t="str">
        <f t="shared" si="147"/>
        <v>-</v>
      </c>
      <c r="AC522" s="115" t="str">
        <f t="shared" si="147"/>
        <v>-</v>
      </c>
      <c r="AD522" s="115" t="str">
        <f t="shared" si="147"/>
        <v>-</v>
      </c>
      <c r="AE522" s="115" t="str">
        <f t="shared" si="147"/>
        <v>-</v>
      </c>
      <c r="AF522" s="115" t="str">
        <f t="shared" si="148"/>
        <v>-</v>
      </c>
      <c r="AG522" s="115" t="str">
        <f t="shared" si="148"/>
        <v>-</v>
      </c>
      <c r="AH522" s="115" t="str">
        <f t="shared" si="148"/>
        <v>-</v>
      </c>
      <c r="AI522" s="115" t="str">
        <f t="shared" si="148"/>
        <v>-</v>
      </c>
      <c r="AJ522" s="115" t="str">
        <f t="shared" si="148"/>
        <v>-</v>
      </c>
      <c r="AK522" s="115" t="str">
        <f t="shared" si="148"/>
        <v>-</v>
      </c>
      <c r="AL522" s="115" t="str">
        <f t="shared" si="148"/>
        <v>-</v>
      </c>
      <c r="AM522" s="115" t="str">
        <f t="shared" si="148"/>
        <v>-</v>
      </c>
      <c r="AN522" s="115" t="str">
        <f t="shared" si="148"/>
        <v>-</v>
      </c>
      <c r="AO522" s="115" t="str">
        <f t="shared" si="147"/>
        <v>-</v>
      </c>
      <c r="AP522" s="115" t="str">
        <f t="shared" si="149"/>
        <v>-</v>
      </c>
      <c r="AQ522" s="115" t="str">
        <f t="shared" si="149"/>
        <v>-</v>
      </c>
      <c r="AR522" s="115" t="str">
        <f t="shared" si="149"/>
        <v>-</v>
      </c>
      <c r="AS522" s="115" t="str">
        <f t="shared" si="149"/>
        <v>-</v>
      </c>
      <c r="AT522" s="115" t="str">
        <f t="shared" si="149"/>
        <v>-</v>
      </c>
      <c r="AU522" s="115" t="str">
        <f t="shared" si="149"/>
        <v>-</v>
      </c>
      <c r="AV522" s="115" t="str">
        <f t="shared" si="149"/>
        <v>-</v>
      </c>
      <c r="AW522" s="115" t="str">
        <f t="shared" si="149"/>
        <v>-</v>
      </c>
      <c r="AX522" s="115" t="str">
        <f t="shared" si="149"/>
        <v>-</v>
      </c>
      <c r="AY522" s="115" t="str">
        <f t="shared" si="147"/>
        <v>-</v>
      </c>
      <c r="AZ522" s="115" t="str">
        <f t="shared" si="147"/>
        <v>-</v>
      </c>
      <c r="BA522" s="115" t="str">
        <f t="shared" si="147"/>
        <v>-</v>
      </c>
      <c r="BB522" s="115" t="str">
        <f t="shared" si="147"/>
        <v>-</v>
      </c>
      <c r="BC522" s="115" t="str">
        <f t="shared" si="147"/>
        <v>-</v>
      </c>
      <c r="BD522" s="115" t="str">
        <f t="shared" si="147"/>
        <v>-</v>
      </c>
      <c r="BE522" s="115" t="str">
        <f t="shared" si="147"/>
        <v>-</v>
      </c>
      <c r="BF522" s="115" t="str">
        <f t="shared" si="147"/>
        <v>-</v>
      </c>
      <c r="BG522" s="115" t="str">
        <f t="shared" si="147"/>
        <v>-</v>
      </c>
      <c r="BH522" s="116">
        <f t="shared" si="132"/>
        <v>0</v>
      </c>
      <c r="BI522" s="114" t="str">
        <f t="shared" si="133"/>
        <v>-</v>
      </c>
      <c r="BJ522" s="115" t="str">
        <f t="shared" si="134"/>
        <v>-</v>
      </c>
      <c r="BL522" s="75">
        <f t="shared" si="139"/>
        <v>31</v>
      </c>
      <c r="BM522" s="396" t="str">
        <f t="shared" si="135"/>
        <v>-</v>
      </c>
      <c r="BN522" s="117">
        <f t="shared" si="136"/>
        <v>0</v>
      </c>
      <c r="BO522">
        <f t="shared" si="131"/>
        <v>0</v>
      </c>
      <c r="BP522" s="225" t="str">
        <f t="shared" si="137"/>
        <v>-</v>
      </c>
    </row>
    <row r="523" spans="1:68">
      <c r="A523" s="120">
        <f t="shared" si="138"/>
        <v>32</v>
      </c>
      <c r="B523" s="115" t="str">
        <f t="shared" si="147"/>
        <v>-</v>
      </c>
      <c r="C523" s="115" t="str">
        <f t="shared" si="147"/>
        <v>-</v>
      </c>
      <c r="D523" s="115" t="str">
        <f t="shared" si="147"/>
        <v>-</v>
      </c>
      <c r="E523" s="115" t="str">
        <f t="shared" si="147"/>
        <v>-</v>
      </c>
      <c r="F523" s="115" t="str">
        <f t="shared" si="147"/>
        <v>-</v>
      </c>
      <c r="G523" s="115" t="str">
        <f t="shared" si="147"/>
        <v>-</v>
      </c>
      <c r="H523" s="115" t="str">
        <f t="shared" si="147"/>
        <v>-</v>
      </c>
      <c r="I523" s="115" t="str">
        <f t="shared" si="147"/>
        <v>-</v>
      </c>
      <c r="J523" s="115" t="str">
        <f t="shared" si="147"/>
        <v>-</v>
      </c>
      <c r="K523" s="115" t="str">
        <f t="shared" si="147"/>
        <v>-</v>
      </c>
      <c r="L523" s="115" t="str">
        <f t="shared" si="147"/>
        <v>-</v>
      </c>
      <c r="M523" s="115" t="str">
        <f t="shared" si="147"/>
        <v>-</v>
      </c>
      <c r="N523" s="115" t="str">
        <f t="shared" si="147"/>
        <v>-</v>
      </c>
      <c r="O523" s="115" t="str">
        <f t="shared" si="147"/>
        <v>-</v>
      </c>
      <c r="P523" s="115" t="str">
        <f t="shared" si="147"/>
        <v>-</v>
      </c>
      <c r="Q523" s="115" t="str">
        <f t="shared" si="147"/>
        <v>-</v>
      </c>
      <c r="R523" s="115" t="str">
        <f t="shared" si="147"/>
        <v>-</v>
      </c>
      <c r="S523" s="115" t="str">
        <f t="shared" si="147"/>
        <v>-</v>
      </c>
      <c r="T523" s="115" t="str">
        <f t="shared" si="147"/>
        <v>-</v>
      </c>
      <c r="U523" s="115" t="str">
        <f t="shared" si="147"/>
        <v>-</v>
      </c>
      <c r="V523" s="115" t="str">
        <f t="shared" si="147"/>
        <v>-</v>
      </c>
      <c r="W523" s="115" t="str">
        <f t="shared" si="147"/>
        <v>-</v>
      </c>
      <c r="X523" s="115" t="str">
        <f t="shared" si="147"/>
        <v>-</v>
      </c>
      <c r="Y523" s="115" t="str">
        <f t="shared" si="147"/>
        <v>-</v>
      </c>
      <c r="Z523" s="115" t="str">
        <f t="shared" si="147"/>
        <v>-</v>
      </c>
      <c r="AA523" s="115" t="str">
        <f t="shared" si="147"/>
        <v>-</v>
      </c>
      <c r="AB523" s="115" t="str">
        <f t="shared" si="147"/>
        <v>-</v>
      </c>
      <c r="AC523" s="115" t="str">
        <f t="shared" si="147"/>
        <v>-</v>
      </c>
      <c r="AD523" s="115" t="str">
        <f t="shared" si="147"/>
        <v>-</v>
      </c>
      <c r="AE523" s="115" t="str">
        <f t="shared" si="147"/>
        <v>-</v>
      </c>
      <c r="AF523" s="115" t="str">
        <f t="shared" si="148"/>
        <v>-</v>
      </c>
      <c r="AG523" s="115" t="str">
        <f t="shared" si="148"/>
        <v>-</v>
      </c>
      <c r="AH523" s="115" t="str">
        <f t="shared" si="148"/>
        <v>-</v>
      </c>
      <c r="AI523" s="115" t="str">
        <f t="shared" si="148"/>
        <v>-</v>
      </c>
      <c r="AJ523" s="115" t="str">
        <f t="shared" si="148"/>
        <v>-</v>
      </c>
      <c r="AK523" s="115" t="str">
        <f t="shared" si="148"/>
        <v>-</v>
      </c>
      <c r="AL523" s="115" t="str">
        <f t="shared" si="148"/>
        <v>-</v>
      </c>
      <c r="AM523" s="115" t="str">
        <f t="shared" si="148"/>
        <v>-</v>
      </c>
      <c r="AN523" s="115" t="str">
        <f t="shared" si="148"/>
        <v>-</v>
      </c>
      <c r="AO523" s="115" t="str">
        <f t="shared" si="147"/>
        <v>-</v>
      </c>
      <c r="AP523" s="115" t="str">
        <f t="shared" si="149"/>
        <v>-</v>
      </c>
      <c r="AQ523" s="115" t="str">
        <f t="shared" si="149"/>
        <v>-</v>
      </c>
      <c r="AR523" s="115" t="str">
        <f t="shared" si="149"/>
        <v>-</v>
      </c>
      <c r="AS523" s="115" t="str">
        <f t="shared" si="149"/>
        <v>-</v>
      </c>
      <c r="AT523" s="115" t="str">
        <f t="shared" si="149"/>
        <v>-</v>
      </c>
      <c r="AU523" s="115" t="str">
        <f t="shared" si="149"/>
        <v>-</v>
      </c>
      <c r="AV523" s="115" t="str">
        <f t="shared" si="149"/>
        <v>-</v>
      </c>
      <c r="AW523" s="115" t="str">
        <f t="shared" si="149"/>
        <v>-</v>
      </c>
      <c r="AX523" s="115" t="str">
        <f t="shared" si="149"/>
        <v>-</v>
      </c>
      <c r="AY523" s="115" t="str">
        <f t="shared" si="147"/>
        <v>-</v>
      </c>
      <c r="AZ523" s="115" t="str">
        <f t="shared" si="147"/>
        <v>-</v>
      </c>
      <c r="BA523" s="115" t="str">
        <f t="shared" si="147"/>
        <v>-</v>
      </c>
      <c r="BB523" s="115" t="str">
        <f t="shared" si="147"/>
        <v>-</v>
      </c>
      <c r="BC523" s="115" t="str">
        <f t="shared" si="147"/>
        <v>-</v>
      </c>
      <c r="BD523" s="115" t="str">
        <f t="shared" si="147"/>
        <v>-</v>
      </c>
      <c r="BE523" s="115" t="str">
        <f t="shared" si="147"/>
        <v>-</v>
      </c>
      <c r="BF523" s="115" t="str">
        <f t="shared" si="147"/>
        <v>-</v>
      </c>
      <c r="BG523" s="115" t="str">
        <f t="shared" si="147"/>
        <v>-</v>
      </c>
      <c r="BH523" s="116">
        <f t="shared" si="132"/>
        <v>0</v>
      </c>
      <c r="BI523" s="114" t="str">
        <f t="shared" si="133"/>
        <v>-</v>
      </c>
      <c r="BJ523" s="115" t="str">
        <f t="shared" si="134"/>
        <v>-</v>
      </c>
      <c r="BL523" s="75">
        <f t="shared" si="139"/>
        <v>32</v>
      </c>
      <c r="BM523" s="396" t="str">
        <f t="shared" si="135"/>
        <v>-</v>
      </c>
      <c r="BN523" s="117">
        <f t="shared" si="136"/>
        <v>0</v>
      </c>
      <c r="BO523">
        <f t="shared" si="131"/>
        <v>0</v>
      </c>
      <c r="BP523" s="225" t="str">
        <f t="shared" si="137"/>
        <v>-</v>
      </c>
    </row>
    <row r="524" spans="1:68">
      <c r="A524" s="120">
        <f t="shared" si="138"/>
        <v>33</v>
      </c>
      <c r="B524" s="115" t="str">
        <f t="shared" si="147"/>
        <v>-</v>
      </c>
      <c r="C524" s="115" t="str">
        <f t="shared" si="147"/>
        <v>-</v>
      </c>
      <c r="D524" s="115" t="str">
        <f t="shared" si="147"/>
        <v>-</v>
      </c>
      <c r="E524" s="115" t="str">
        <f t="shared" si="147"/>
        <v>-</v>
      </c>
      <c r="F524" s="115" t="str">
        <f t="shared" si="147"/>
        <v>-</v>
      </c>
      <c r="G524" s="115" t="str">
        <f t="shared" si="147"/>
        <v>-</v>
      </c>
      <c r="H524" s="115" t="str">
        <f t="shared" si="147"/>
        <v>-</v>
      </c>
      <c r="I524" s="115" t="str">
        <f t="shared" si="147"/>
        <v>-</v>
      </c>
      <c r="J524" s="115" t="str">
        <f t="shared" si="147"/>
        <v>-</v>
      </c>
      <c r="K524" s="115" t="str">
        <f t="shared" si="147"/>
        <v>-</v>
      </c>
      <c r="L524" s="115" t="str">
        <f t="shared" si="147"/>
        <v>-</v>
      </c>
      <c r="M524" s="115" t="str">
        <f t="shared" si="147"/>
        <v>-</v>
      </c>
      <c r="N524" s="115" t="str">
        <f t="shared" si="147"/>
        <v>-</v>
      </c>
      <c r="O524" s="115" t="str">
        <f t="shared" si="147"/>
        <v>-</v>
      </c>
      <c r="P524" s="115" t="str">
        <f t="shared" si="147"/>
        <v>-</v>
      </c>
      <c r="Q524" s="115" t="str">
        <f t="shared" si="147"/>
        <v>-</v>
      </c>
      <c r="R524" s="115" t="str">
        <f t="shared" si="147"/>
        <v>-</v>
      </c>
      <c r="S524" s="115" t="str">
        <f t="shared" si="147"/>
        <v>-</v>
      </c>
      <c r="T524" s="115" t="str">
        <f t="shared" si="147"/>
        <v>-</v>
      </c>
      <c r="U524" s="115" t="str">
        <f t="shared" si="147"/>
        <v>-</v>
      </c>
      <c r="V524" s="115" t="str">
        <f t="shared" si="147"/>
        <v>-</v>
      </c>
      <c r="W524" s="115" t="str">
        <f t="shared" si="147"/>
        <v>-</v>
      </c>
      <c r="X524" s="115" t="str">
        <f t="shared" si="147"/>
        <v>-</v>
      </c>
      <c r="Y524" s="115" t="str">
        <f t="shared" si="147"/>
        <v>-</v>
      </c>
      <c r="Z524" s="115" t="str">
        <f t="shared" si="147"/>
        <v>-</v>
      </c>
      <c r="AA524" s="115" t="str">
        <f t="shared" si="147"/>
        <v>-</v>
      </c>
      <c r="AB524" s="115" t="str">
        <f t="shared" si="147"/>
        <v>-</v>
      </c>
      <c r="AC524" s="115" t="str">
        <f t="shared" si="147"/>
        <v>-</v>
      </c>
      <c r="AD524" s="115" t="str">
        <f t="shared" si="147"/>
        <v>-</v>
      </c>
      <c r="AE524" s="115" t="str">
        <f t="shared" si="147"/>
        <v>-</v>
      </c>
      <c r="AF524" s="115" t="str">
        <f t="shared" si="148"/>
        <v>-</v>
      </c>
      <c r="AG524" s="115" t="str">
        <f t="shared" si="148"/>
        <v>-</v>
      </c>
      <c r="AH524" s="115" t="str">
        <f t="shared" si="148"/>
        <v>-</v>
      </c>
      <c r="AI524" s="115" t="str">
        <f t="shared" si="148"/>
        <v>-</v>
      </c>
      <c r="AJ524" s="115" t="str">
        <f t="shared" si="148"/>
        <v>-</v>
      </c>
      <c r="AK524" s="115" t="str">
        <f t="shared" si="148"/>
        <v>-</v>
      </c>
      <c r="AL524" s="115" t="str">
        <f t="shared" si="148"/>
        <v>-</v>
      </c>
      <c r="AM524" s="115" t="str">
        <f t="shared" si="148"/>
        <v>-</v>
      </c>
      <c r="AN524" s="115" t="str">
        <f t="shared" si="148"/>
        <v>-</v>
      </c>
      <c r="AO524" s="115" t="str">
        <f t="shared" si="147"/>
        <v>-</v>
      </c>
      <c r="AP524" s="115" t="str">
        <f t="shared" si="149"/>
        <v>-</v>
      </c>
      <c r="AQ524" s="115" t="str">
        <f t="shared" si="149"/>
        <v>-</v>
      </c>
      <c r="AR524" s="115" t="str">
        <f t="shared" si="149"/>
        <v>-</v>
      </c>
      <c r="AS524" s="115" t="str">
        <f t="shared" si="149"/>
        <v>-</v>
      </c>
      <c r="AT524" s="115" t="str">
        <f t="shared" si="149"/>
        <v>-</v>
      </c>
      <c r="AU524" s="115" t="str">
        <f t="shared" si="149"/>
        <v>-</v>
      </c>
      <c r="AV524" s="115" t="str">
        <f t="shared" si="149"/>
        <v>-</v>
      </c>
      <c r="AW524" s="115" t="str">
        <f t="shared" si="149"/>
        <v>-</v>
      </c>
      <c r="AX524" s="115" t="str">
        <f t="shared" si="149"/>
        <v>-</v>
      </c>
      <c r="AY524" s="115" t="str">
        <f t="shared" si="147"/>
        <v>-</v>
      </c>
      <c r="AZ524" s="115" t="str">
        <f t="shared" si="147"/>
        <v>-</v>
      </c>
      <c r="BA524" s="115" t="str">
        <f t="shared" si="147"/>
        <v>-</v>
      </c>
      <c r="BB524" s="115" t="str">
        <f t="shared" si="147"/>
        <v>-</v>
      </c>
      <c r="BC524" s="115" t="str">
        <f t="shared" si="147"/>
        <v>-</v>
      </c>
      <c r="BD524" s="115" t="str">
        <f t="shared" si="147"/>
        <v>-</v>
      </c>
      <c r="BE524" s="115" t="str">
        <f t="shared" si="147"/>
        <v>-</v>
      </c>
      <c r="BF524" s="115" t="str">
        <f t="shared" si="147"/>
        <v>-</v>
      </c>
      <c r="BG524" s="115" t="str">
        <f t="shared" si="147"/>
        <v>-</v>
      </c>
      <c r="BH524" s="116">
        <f t="shared" si="132"/>
        <v>0</v>
      </c>
      <c r="BI524" s="114" t="str">
        <f t="shared" si="133"/>
        <v>-</v>
      </c>
      <c r="BJ524" s="115" t="str">
        <f t="shared" si="134"/>
        <v>-</v>
      </c>
      <c r="BL524" s="75">
        <f t="shared" si="139"/>
        <v>33</v>
      </c>
      <c r="BM524" s="396" t="str">
        <f t="shared" si="135"/>
        <v>-</v>
      </c>
      <c r="BN524" s="117">
        <f t="shared" si="136"/>
        <v>0</v>
      </c>
      <c r="BO524">
        <f t="shared" si="131"/>
        <v>0</v>
      </c>
      <c r="BP524" s="225" t="str">
        <f t="shared" si="137"/>
        <v>-</v>
      </c>
    </row>
    <row r="525" spans="1:68">
      <c r="A525" s="120">
        <f t="shared" si="138"/>
        <v>34</v>
      </c>
      <c r="B525" s="115" t="str">
        <f t="shared" si="147"/>
        <v>-</v>
      </c>
      <c r="C525" s="115" t="str">
        <f t="shared" si="147"/>
        <v>-</v>
      </c>
      <c r="D525" s="115" t="str">
        <f t="shared" si="147"/>
        <v>-</v>
      </c>
      <c r="E525" s="115" t="str">
        <f t="shared" si="147"/>
        <v>-</v>
      </c>
      <c r="F525" s="115">
        <f t="shared" si="147"/>
        <v>8</v>
      </c>
      <c r="G525" s="115" t="str">
        <f t="shared" si="147"/>
        <v>-</v>
      </c>
      <c r="H525" s="115" t="str">
        <f t="shared" si="147"/>
        <v>-</v>
      </c>
      <c r="I525" s="115">
        <f t="shared" si="147"/>
        <v>6</v>
      </c>
      <c r="J525" s="115" t="str">
        <f t="shared" si="147"/>
        <v>-</v>
      </c>
      <c r="K525" s="115" t="str">
        <f t="shared" si="147"/>
        <v>-</v>
      </c>
      <c r="L525" s="115" t="str">
        <f t="shared" si="147"/>
        <v>-</v>
      </c>
      <c r="M525" s="115" t="str">
        <f t="shared" si="147"/>
        <v>-</v>
      </c>
      <c r="N525" s="115" t="str">
        <f t="shared" si="147"/>
        <v>-</v>
      </c>
      <c r="O525" s="115" t="str">
        <f t="shared" si="147"/>
        <v>-</v>
      </c>
      <c r="P525" s="115" t="str">
        <f t="shared" si="147"/>
        <v>-</v>
      </c>
      <c r="Q525" s="115" t="str">
        <f t="shared" si="147"/>
        <v>-</v>
      </c>
      <c r="R525" s="115" t="str">
        <f t="shared" si="147"/>
        <v>-</v>
      </c>
      <c r="S525" s="115">
        <f t="shared" si="147"/>
        <v>9</v>
      </c>
      <c r="T525" s="115" t="str">
        <f t="shared" si="147"/>
        <v>-</v>
      </c>
      <c r="U525" s="115" t="str">
        <f t="shared" si="147"/>
        <v>-</v>
      </c>
      <c r="V525" s="115" t="str">
        <f t="shared" si="147"/>
        <v>-</v>
      </c>
      <c r="W525" s="115" t="str">
        <f t="shared" si="147"/>
        <v>-</v>
      </c>
      <c r="X525" s="115">
        <f t="shared" si="147"/>
        <v>8</v>
      </c>
      <c r="Y525" s="115" t="str">
        <f t="shared" si="147"/>
        <v>-</v>
      </c>
      <c r="Z525" s="115">
        <f t="shared" si="147"/>
        <v>8</v>
      </c>
      <c r="AA525" s="115" t="str">
        <f t="shared" si="147"/>
        <v>-</v>
      </c>
      <c r="AB525" s="115" t="str">
        <f t="shared" si="147"/>
        <v>-</v>
      </c>
      <c r="AC525" s="115" t="str">
        <f t="shared" si="147"/>
        <v>-</v>
      </c>
      <c r="AD525" s="115" t="str">
        <f t="shared" si="147"/>
        <v>-</v>
      </c>
      <c r="AE525" s="115">
        <f t="shared" si="147"/>
        <v>6</v>
      </c>
      <c r="AF525" s="115" t="str">
        <f t="shared" si="148"/>
        <v>-</v>
      </c>
      <c r="AG525" s="115" t="str">
        <f t="shared" si="148"/>
        <v>-</v>
      </c>
      <c r="AH525" s="115" t="str">
        <f t="shared" si="148"/>
        <v>-</v>
      </c>
      <c r="AI525" s="115" t="str">
        <f t="shared" si="148"/>
        <v>-</v>
      </c>
      <c r="AJ525" s="115">
        <f t="shared" si="148"/>
        <v>5</v>
      </c>
      <c r="AK525" s="115">
        <f t="shared" si="148"/>
        <v>7</v>
      </c>
      <c r="AL525" s="115">
        <f t="shared" si="148"/>
        <v>6</v>
      </c>
      <c r="AM525" s="115" t="str">
        <f t="shared" si="148"/>
        <v>-</v>
      </c>
      <c r="AN525" s="115">
        <f t="shared" si="148"/>
        <v>6</v>
      </c>
      <c r="AO525" s="115" t="str">
        <f t="shared" si="147"/>
        <v>-</v>
      </c>
      <c r="AP525" s="115" t="str">
        <f t="shared" si="149"/>
        <v>-</v>
      </c>
      <c r="AQ525" s="115" t="str">
        <f t="shared" si="149"/>
        <v>-</v>
      </c>
      <c r="AR525" s="115" t="str">
        <f t="shared" si="149"/>
        <v>-</v>
      </c>
      <c r="AS525" s="115" t="str">
        <f t="shared" si="149"/>
        <v>-</v>
      </c>
      <c r="AT525" s="115" t="str">
        <f t="shared" si="149"/>
        <v>-</v>
      </c>
      <c r="AU525" s="115" t="str">
        <f t="shared" si="149"/>
        <v>-</v>
      </c>
      <c r="AV525" s="115" t="str">
        <f t="shared" si="149"/>
        <v>-</v>
      </c>
      <c r="AW525" s="115" t="str">
        <f t="shared" si="149"/>
        <v>-</v>
      </c>
      <c r="AX525" s="115" t="str">
        <f t="shared" si="149"/>
        <v>-</v>
      </c>
      <c r="AY525" s="115" t="str">
        <f t="shared" si="147"/>
        <v>-</v>
      </c>
      <c r="AZ525" s="115" t="str">
        <f t="shared" si="147"/>
        <v>-</v>
      </c>
      <c r="BA525" s="115">
        <f t="shared" si="147"/>
        <v>5</v>
      </c>
      <c r="BB525" s="115" t="str">
        <f t="shared" si="147"/>
        <v>-</v>
      </c>
      <c r="BC525" s="115" t="str">
        <f t="shared" si="147"/>
        <v>-</v>
      </c>
      <c r="BD525" s="115" t="str">
        <f t="shared" si="147"/>
        <v>-</v>
      </c>
      <c r="BE525" s="115">
        <f t="shared" si="147"/>
        <v>10</v>
      </c>
      <c r="BF525" s="115" t="str">
        <f t="shared" si="147"/>
        <v>-</v>
      </c>
      <c r="BG525" s="115" t="str">
        <f t="shared" si="147"/>
        <v>-</v>
      </c>
      <c r="BH525" s="116">
        <f t="shared" si="132"/>
        <v>12</v>
      </c>
      <c r="BI525" s="114">
        <f t="shared" si="133"/>
        <v>7.0000012003913197</v>
      </c>
      <c r="BJ525" s="115">
        <f t="shared" si="134"/>
        <v>14</v>
      </c>
      <c r="BL525" s="75">
        <f t="shared" si="139"/>
        <v>34</v>
      </c>
      <c r="BM525" s="396">
        <f t="shared" si="135"/>
        <v>7.0000012003913197</v>
      </c>
      <c r="BN525" s="117">
        <f t="shared" si="136"/>
        <v>14</v>
      </c>
      <c r="BO525">
        <f t="shared" si="131"/>
        <v>12</v>
      </c>
      <c r="BP525" s="225">
        <f t="shared" si="137"/>
        <v>2.5454545454545454</v>
      </c>
    </row>
    <row r="526" spans="1:68">
      <c r="A526" s="120">
        <f t="shared" si="138"/>
        <v>35</v>
      </c>
      <c r="B526" s="115" t="str">
        <f t="shared" si="147"/>
        <v>-</v>
      </c>
      <c r="C526" s="115" t="str">
        <f t="shared" si="147"/>
        <v>-</v>
      </c>
      <c r="D526" s="115" t="str">
        <f t="shared" si="147"/>
        <v>-</v>
      </c>
      <c r="E526" s="115" t="str">
        <f t="shared" si="147"/>
        <v>-</v>
      </c>
      <c r="F526" s="115" t="str">
        <f t="shared" si="147"/>
        <v>-</v>
      </c>
      <c r="G526" s="115" t="str">
        <f t="shared" si="147"/>
        <v>-</v>
      </c>
      <c r="H526" s="115" t="str">
        <f t="shared" si="147"/>
        <v>-</v>
      </c>
      <c r="I526" s="115" t="str">
        <f t="shared" si="147"/>
        <v>-</v>
      </c>
      <c r="J526" s="115" t="str">
        <f t="shared" si="147"/>
        <v>-</v>
      </c>
      <c r="K526" s="115" t="str">
        <f t="shared" si="147"/>
        <v>-</v>
      </c>
      <c r="L526" s="115" t="str">
        <f t="shared" si="147"/>
        <v>-</v>
      </c>
      <c r="M526" s="115" t="str">
        <f t="shared" si="147"/>
        <v>-</v>
      </c>
      <c r="N526" s="115" t="str">
        <f t="shared" si="147"/>
        <v>-</v>
      </c>
      <c r="O526" s="115" t="str">
        <f t="shared" si="147"/>
        <v>-</v>
      </c>
      <c r="P526" s="115" t="str">
        <f t="shared" si="147"/>
        <v>-</v>
      </c>
      <c r="Q526" s="115" t="str">
        <f t="shared" ref="Q526:BG526" si="150">IF(Q$489="ДА",Q330,"-")</f>
        <v>-</v>
      </c>
      <c r="R526" s="115" t="str">
        <f t="shared" si="150"/>
        <v>-</v>
      </c>
      <c r="S526" s="115" t="str">
        <f t="shared" si="150"/>
        <v>-</v>
      </c>
      <c r="T526" s="115" t="str">
        <f t="shared" si="150"/>
        <v>-</v>
      </c>
      <c r="U526" s="115" t="str">
        <f t="shared" si="150"/>
        <v>-</v>
      </c>
      <c r="V526" s="115" t="str">
        <f t="shared" si="150"/>
        <v>-</v>
      </c>
      <c r="W526" s="115" t="str">
        <f t="shared" si="150"/>
        <v>-</v>
      </c>
      <c r="X526" s="115" t="str">
        <f t="shared" si="150"/>
        <v>-</v>
      </c>
      <c r="Y526" s="115" t="str">
        <f t="shared" si="150"/>
        <v>-</v>
      </c>
      <c r="Z526" s="115" t="str">
        <f t="shared" si="150"/>
        <v>-</v>
      </c>
      <c r="AA526" s="115" t="str">
        <f t="shared" si="150"/>
        <v>-</v>
      </c>
      <c r="AB526" s="115" t="str">
        <f t="shared" si="150"/>
        <v>-</v>
      </c>
      <c r="AC526" s="115" t="str">
        <f t="shared" si="150"/>
        <v>-</v>
      </c>
      <c r="AD526" s="115" t="str">
        <f t="shared" si="150"/>
        <v>-</v>
      </c>
      <c r="AE526" s="115" t="str">
        <f t="shared" si="150"/>
        <v>-</v>
      </c>
      <c r="AF526" s="115" t="str">
        <f t="shared" si="148"/>
        <v>-</v>
      </c>
      <c r="AG526" s="115" t="str">
        <f t="shared" si="148"/>
        <v>-</v>
      </c>
      <c r="AH526" s="115" t="str">
        <f t="shared" si="148"/>
        <v>-</v>
      </c>
      <c r="AI526" s="115" t="str">
        <f t="shared" si="148"/>
        <v>-</v>
      </c>
      <c r="AJ526" s="115" t="str">
        <f t="shared" si="148"/>
        <v>-</v>
      </c>
      <c r="AK526" s="115" t="str">
        <f t="shared" si="148"/>
        <v>-</v>
      </c>
      <c r="AL526" s="115" t="str">
        <f t="shared" si="148"/>
        <v>-</v>
      </c>
      <c r="AM526" s="115" t="str">
        <f t="shared" si="148"/>
        <v>-</v>
      </c>
      <c r="AN526" s="115" t="str">
        <f t="shared" si="148"/>
        <v>-</v>
      </c>
      <c r="AO526" s="115" t="str">
        <f t="shared" si="150"/>
        <v>-</v>
      </c>
      <c r="AP526" s="115" t="str">
        <f t="shared" si="149"/>
        <v>-</v>
      </c>
      <c r="AQ526" s="115" t="str">
        <f t="shared" si="149"/>
        <v>-</v>
      </c>
      <c r="AR526" s="115" t="str">
        <f t="shared" si="149"/>
        <v>-</v>
      </c>
      <c r="AS526" s="115" t="str">
        <f t="shared" si="149"/>
        <v>-</v>
      </c>
      <c r="AT526" s="115" t="str">
        <f t="shared" si="149"/>
        <v>-</v>
      </c>
      <c r="AU526" s="115" t="str">
        <f t="shared" si="149"/>
        <v>-</v>
      </c>
      <c r="AV526" s="115" t="str">
        <f t="shared" si="149"/>
        <v>-</v>
      </c>
      <c r="AW526" s="115" t="str">
        <f t="shared" si="149"/>
        <v>-</v>
      </c>
      <c r="AX526" s="115" t="str">
        <f t="shared" si="149"/>
        <v>-</v>
      </c>
      <c r="AY526" s="115" t="str">
        <f t="shared" si="150"/>
        <v>-</v>
      </c>
      <c r="AZ526" s="115" t="str">
        <f t="shared" si="150"/>
        <v>-</v>
      </c>
      <c r="BA526" s="115" t="str">
        <f t="shared" si="150"/>
        <v>-</v>
      </c>
      <c r="BB526" s="115" t="str">
        <f t="shared" si="150"/>
        <v>-</v>
      </c>
      <c r="BC526" s="115" t="str">
        <f t="shared" si="150"/>
        <v>-</v>
      </c>
      <c r="BD526" s="115" t="str">
        <f t="shared" si="150"/>
        <v>-</v>
      </c>
      <c r="BE526" s="115" t="str">
        <f t="shared" si="150"/>
        <v>-</v>
      </c>
      <c r="BF526" s="115" t="str">
        <f t="shared" si="150"/>
        <v>-</v>
      </c>
      <c r="BG526" s="115" t="str">
        <f t="shared" si="150"/>
        <v>-</v>
      </c>
      <c r="BH526" s="116">
        <f t="shared" si="132"/>
        <v>0</v>
      </c>
      <c r="BI526" s="114" t="str">
        <f t="shared" si="133"/>
        <v>-</v>
      </c>
      <c r="BJ526" s="115" t="str">
        <f t="shared" si="134"/>
        <v>-</v>
      </c>
      <c r="BL526" s="75">
        <f t="shared" si="139"/>
        <v>35</v>
      </c>
      <c r="BM526" s="396" t="str">
        <f t="shared" si="135"/>
        <v>-</v>
      </c>
      <c r="BN526" s="117">
        <f t="shared" si="136"/>
        <v>0</v>
      </c>
      <c r="BO526">
        <f t="shared" si="131"/>
        <v>0</v>
      </c>
      <c r="BP526" s="225" t="str">
        <f t="shared" si="137"/>
        <v>-</v>
      </c>
    </row>
    <row r="527" spans="1:68">
      <c r="A527" s="120">
        <f t="shared" si="138"/>
        <v>36</v>
      </c>
      <c r="B527" s="115" t="str">
        <f t="shared" ref="B527:BG533" si="151">IF(B$489="ДА",B331,"-")</f>
        <v>-</v>
      </c>
      <c r="C527" s="115" t="str">
        <f t="shared" si="151"/>
        <v>-</v>
      </c>
      <c r="D527" s="115" t="str">
        <f t="shared" si="151"/>
        <v>-</v>
      </c>
      <c r="E527" s="115" t="str">
        <f t="shared" si="151"/>
        <v>-</v>
      </c>
      <c r="F527" s="115" t="str">
        <f t="shared" si="151"/>
        <v>-</v>
      </c>
      <c r="G527" s="115" t="str">
        <f t="shared" si="151"/>
        <v>-</v>
      </c>
      <c r="H527" s="115" t="str">
        <f t="shared" si="151"/>
        <v>-</v>
      </c>
      <c r="I527" s="115" t="str">
        <f t="shared" si="151"/>
        <v>-</v>
      </c>
      <c r="J527" s="115" t="str">
        <f t="shared" si="151"/>
        <v>-</v>
      </c>
      <c r="K527" s="115" t="str">
        <f t="shared" si="151"/>
        <v>-</v>
      </c>
      <c r="L527" s="115" t="str">
        <f t="shared" si="151"/>
        <v>-</v>
      </c>
      <c r="M527" s="115" t="str">
        <f t="shared" si="151"/>
        <v>-</v>
      </c>
      <c r="N527" s="115" t="str">
        <f t="shared" si="151"/>
        <v>-</v>
      </c>
      <c r="O527" s="115" t="str">
        <f t="shared" si="151"/>
        <v>-</v>
      </c>
      <c r="P527" s="115" t="str">
        <f t="shared" si="151"/>
        <v>-</v>
      </c>
      <c r="Q527" s="115" t="str">
        <f t="shared" si="151"/>
        <v>-</v>
      </c>
      <c r="R527" s="115" t="str">
        <f t="shared" si="151"/>
        <v>-</v>
      </c>
      <c r="S527" s="115" t="str">
        <f t="shared" si="151"/>
        <v>-</v>
      </c>
      <c r="T527" s="115" t="str">
        <f t="shared" si="151"/>
        <v>-</v>
      </c>
      <c r="U527" s="115" t="str">
        <f t="shared" si="151"/>
        <v>-</v>
      </c>
      <c r="V527" s="115" t="str">
        <f t="shared" si="151"/>
        <v>-</v>
      </c>
      <c r="W527" s="115" t="str">
        <f t="shared" si="151"/>
        <v>-</v>
      </c>
      <c r="X527" s="115" t="str">
        <f t="shared" si="151"/>
        <v>-</v>
      </c>
      <c r="Y527" s="115" t="str">
        <f t="shared" si="151"/>
        <v>-</v>
      </c>
      <c r="Z527" s="115" t="str">
        <f t="shared" si="151"/>
        <v>-</v>
      </c>
      <c r="AA527" s="115" t="str">
        <f t="shared" si="151"/>
        <v>-</v>
      </c>
      <c r="AB527" s="115" t="str">
        <f t="shared" si="151"/>
        <v>-</v>
      </c>
      <c r="AC527" s="115" t="str">
        <f t="shared" si="151"/>
        <v>-</v>
      </c>
      <c r="AD527" s="115" t="str">
        <f t="shared" si="151"/>
        <v>-</v>
      </c>
      <c r="AE527" s="115" t="str">
        <f t="shared" si="151"/>
        <v>-</v>
      </c>
      <c r="AF527" s="115" t="str">
        <f t="shared" si="148"/>
        <v>-</v>
      </c>
      <c r="AG527" s="115" t="str">
        <f t="shared" si="148"/>
        <v>-</v>
      </c>
      <c r="AH527" s="115" t="str">
        <f t="shared" si="148"/>
        <v>-</v>
      </c>
      <c r="AI527" s="115" t="str">
        <f t="shared" si="148"/>
        <v>-</v>
      </c>
      <c r="AJ527" s="115" t="str">
        <f t="shared" si="148"/>
        <v>-</v>
      </c>
      <c r="AK527" s="115" t="str">
        <f t="shared" si="148"/>
        <v>-</v>
      </c>
      <c r="AL527" s="115" t="str">
        <f t="shared" si="148"/>
        <v>-</v>
      </c>
      <c r="AM527" s="115" t="str">
        <f t="shared" si="148"/>
        <v>-</v>
      </c>
      <c r="AN527" s="115" t="str">
        <f t="shared" si="148"/>
        <v>-</v>
      </c>
      <c r="AO527" s="115" t="str">
        <f t="shared" si="151"/>
        <v>-</v>
      </c>
      <c r="AP527" s="115" t="str">
        <f t="shared" si="149"/>
        <v>-</v>
      </c>
      <c r="AQ527" s="115" t="str">
        <f t="shared" si="149"/>
        <v>-</v>
      </c>
      <c r="AR527" s="115" t="str">
        <f t="shared" si="149"/>
        <v>-</v>
      </c>
      <c r="AS527" s="115" t="str">
        <f t="shared" si="149"/>
        <v>-</v>
      </c>
      <c r="AT527" s="115" t="str">
        <f t="shared" si="149"/>
        <v>-</v>
      </c>
      <c r="AU527" s="115" t="str">
        <f t="shared" si="149"/>
        <v>-</v>
      </c>
      <c r="AV527" s="115" t="str">
        <f t="shared" si="149"/>
        <v>-</v>
      </c>
      <c r="AW527" s="115" t="str">
        <f t="shared" si="149"/>
        <v>-</v>
      </c>
      <c r="AX527" s="115" t="str">
        <f t="shared" si="149"/>
        <v>-</v>
      </c>
      <c r="AY527" s="115" t="str">
        <f t="shared" si="151"/>
        <v>-</v>
      </c>
      <c r="AZ527" s="115" t="str">
        <f t="shared" si="151"/>
        <v>-</v>
      </c>
      <c r="BA527" s="115" t="str">
        <f t="shared" si="151"/>
        <v>-</v>
      </c>
      <c r="BB527" s="115" t="str">
        <f t="shared" si="151"/>
        <v>-</v>
      </c>
      <c r="BC527" s="115" t="str">
        <f t="shared" si="151"/>
        <v>-</v>
      </c>
      <c r="BD527" s="115" t="str">
        <f t="shared" si="151"/>
        <v>-</v>
      </c>
      <c r="BE527" s="115" t="str">
        <f t="shared" si="151"/>
        <v>-</v>
      </c>
      <c r="BF527" s="115" t="str">
        <f t="shared" si="151"/>
        <v>-</v>
      </c>
      <c r="BG527" s="115" t="str">
        <f t="shared" si="151"/>
        <v>-</v>
      </c>
      <c r="BH527" s="116">
        <f t="shared" si="132"/>
        <v>0</v>
      </c>
      <c r="BI527" s="114" t="str">
        <f t="shared" si="133"/>
        <v>-</v>
      </c>
      <c r="BJ527" s="115" t="str">
        <f t="shared" si="134"/>
        <v>-</v>
      </c>
      <c r="BL527" s="75">
        <f t="shared" si="139"/>
        <v>36</v>
      </c>
      <c r="BM527" s="396" t="str">
        <f t="shared" si="135"/>
        <v>-</v>
      </c>
      <c r="BN527" s="117">
        <f t="shared" si="136"/>
        <v>0</v>
      </c>
      <c r="BO527">
        <f t="shared" si="131"/>
        <v>0</v>
      </c>
      <c r="BP527" s="225" t="str">
        <f t="shared" si="137"/>
        <v>-</v>
      </c>
    </row>
    <row r="528" spans="1:68">
      <c r="A528" s="120">
        <f t="shared" si="138"/>
        <v>37</v>
      </c>
      <c r="B528" s="115" t="str">
        <f t="shared" si="151"/>
        <v>-</v>
      </c>
      <c r="C528" s="115" t="str">
        <f t="shared" si="151"/>
        <v>-</v>
      </c>
      <c r="D528" s="115" t="str">
        <f t="shared" si="151"/>
        <v>-</v>
      </c>
      <c r="E528" s="115" t="str">
        <f t="shared" si="151"/>
        <v>-</v>
      </c>
      <c r="F528" s="115" t="str">
        <f t="shared" si="151"/>
        <v>-</v>
      </c>
      <c r="G528" s="115" t="str">
        <f t="shared" si="151"/>
        <v>-</v>
      </c>
      <c r="H528" s="115" t="str">
        <f t="shared" si="151"/>
        <v>-</v>
      </c>
      <c r="I528" s="115" t="str">
        <f t="shared" si="151"/>
        <v>-</v>
      </c>
      <c r="J528" s="115" t="str">
        <f t="shared" si="151"/>
        <v>-</v>
      </c>
      <c r="K528" s="115" t="str">
        <f t="shared" si="151"/>
        <v>-</v>
      </c>
      <c r="L528" s="115" t="str">
        <f t="shared" si="151"/>
        <v>-</v>
      </c>
      <c r="M528" s="115" t="str">
        <f t="shared" si="151"/>
        <v>-</v>
      </c>
      <c r="N528" s="115" t="str">
        <f t="shared" si="151"/>
        <v>-</v>
      </c>
      <c r="O528" s="115" t="str">
        <f t="shared" si="151"/>
        <v>-</v>
      </c>
      <c r="P528" s="115" t="str">
        <f t="shared" si="151"/>
        <v>-</v>
      </c>
      <c r="Q528" s="115" t="str">
        <f t="shared" si="151"/>
        <v>-</v>
      </c>
      <c r="R528" s="115" t="str">
        <f t="shared" si="151"/>
        <v>-</v>
      </c>
      <c r="S528" s="115" t="str">
        <f t="shared" si="151"/>
        <v>-</v>
      </c>
      <c r="T528" s="115" t="str">
        <f t="shared" si="151"/>
        <v>-</v>
      </c>
      <c r="U528" s="115" t="str">
        <f t="shared" si="151"/>
        <v>-</v>
      </c>
      <c r="V528" s="115" t="str">
        <f t="shared" si="151"/>
        <v>-</v>
      </c>
      <c r="W528" s="115" t="str">
        <f t="shared" si="151"/>
        <v>-</v>
      </c>
      <c r="X528" s="115" t="str">
        <f t="shared" si="151"/>
        <v>-</v>
      </c>
      <c r="Y528" s="115" t="str">
        <f t="shared" si="151"/>
        <v>-</v>
      </c>
      <c r="Z528" s="115" t="str">
        <f t="shared" si="151"/>
        <v>-</v>
      </c>
      <c r="AA528" s="115" t="str">
        <f t="shared" si="151"/>
        <v>-</v>
      </c>
      <c r="AB528" s="115" t="str">
        <f t="shared" si="151"/>
        <v>-</v>
      </c>
      <c r="AC528" s="115" t="str">
        <f t="shared" si="151"/>
        <v>-</v>
      </c>
      <c r="AD528" s="115" t="str">
        <f t="shared" si="151"/>
        <v>-</v>
      </c>
      <c r="AE528" s="115" t="str">
        <f t="shared" si="151"/>
        <v>-</v>
      </c>
      <c r="AF528" s="115" t="str">
        <f t="shared" si="148"/>
        <v>-</v>
      </c>
      <c r="AG528" s="115" t="str">
        <f t="shared" si="148"/>
        <v>-</v>
      </c>
      <c r="AH528" s="115" t="str">
        <f t="shared" si="148"/>
        <v>-</v>
      </c>
      <c r="AI528" s="115" t="str">
        <f t="shared" si="148"/>
        <v>-</v>
      </c>
      <c r="AJ528" s="115" t="str">
        <f t="shared" si="148"/>
        <v>-</v>
      </c>
      <c r="AK528" s="115" t="str">
        <f t="shared" si="148"/>
        <v>-</v>
      </c>
      <c r="AL528" s="115" t="str">
        <f t="shared" si="148"/>
        <v>-</v>
      </c>
      <c r="AM528" s="115" t="str">
        <f t="shared" si="148"/>
        <v>-</v>
      </c>
      <c r="AN528" s="115" t="str">
        <f t="shared" si="148"/>
        <v>-</v>
      </c>
      <c r="AO528" s="115" t="str">
        <f t="shared" si="151"/>
        <v>-</v>
      </c>
      <c r="AP528" s="115" t="str">
        <f t="shared" si="149"/>
        <v>-</v>
      </c>
      <c r="AQ528" s="115" t="str">
        <f t="shared" si="149"/>
        <v>-</v>
      </c>
      <c r="AR528" s="115" t="str">
        <f t="shared" si="149"/>
        <v>-</v>
      </c>
      <c r="AS528" s="115" t="str">
        <f t="shared" si="149"/>
        <v>-</v>
      </c>
      <c r="AT528" s="115" t="str">
        <f t="shared" si="149"/>
        <v>-</v>
      </c>
      <c r="AU528" s="115" t="str">
        <f t="shared" si="149"/>
        <v>-</v>
      </c>
      <c r="AV528" s="115" t="str">
        <f t="shared" si="149"/>
        <v>-</v>
      </c>
      <c r="AW528" s="115" t="str">
        <f t="shared" si="149"/>
        <v>-</v>
      </c>
      <c r="AX528" s="115" t="str">
        <f t="shared" si="149"/>
        <v>-</v>
      </c>
      <c r="AY528" s="115" t="str">
        <f t="shared" si="151"/>
        <v>-</v>
      </c>
      <c r="AZ528" s="115" t="str">
        <f t="shared" si="151"/>
        <v>-</v>
      </c>
      <c r="BA528" s="115" t="str">
        <f t="shared" si="151"/>
        <v>-</v>
      </c>
      <c r="BB528" s="115" t="str">
        <f t="shared" si="151"/>
        <v>-</v>
      </c>
      <c r="BC528" s="115" t="str">
        <f t="shared" si="151"/>
        <v>-</v>
      </c>
      <c r="BD528" s="115" t="str">
        <f t="shared" si="151"/>
        <v>-</v>
      </c>
      <c r="BE528" s="115" t="str">
        <f t="shared" si="151"/>
        <v>-</v>
      </c>
      <c r="BF528" s="115" t="str">
        <f t="shared" si="151"/>
        <v>-</v>
      </c>
      <c r="BG528" s="115" t="str">
        <f t="shared" si="151"/>
        <v>-</v>
      </c>
      <c r="BH528" s="116">
        <f t="shared" si="132"/>
        <v>0</v>
      </c>
      <c r="BI528" s="114" t="str">
        <f t="shared" si="133"/>
        <v>-</v>
      </c>
      <c r="BJ528" s="115" t="str">
        <f t="shared" si="134"/>
        <v>-</v>
      </c>
      <c r="BL528" s="75">
        <f t="shared" si="139"/>
        <v>37</v>
      </c>
      <c r="BM528" s="396" t="str">
        <f t="shared" si="135"/>
        <v>-</v>
      </c>
      <c r="BN528" s="117">
        <f t="shared" si="136"/>
        <v>0</v>
      </c>
      <c r="BO528">
        <f t="shared" si="131"/>
        <v>0</v>
      </c>
      <c r="BP528" s="225" t="str">
        <f t="shared" si="137"/>
        <v>-</v>
      </c>
    </row>
    <row r="529" spans="1:68">
      <c r="A529" s="120">
        <f t="shared" si="138"/>
        <v>38</v>
      </c>
      <c r="B529" s="115" t="str">
        <f t="shared" si="151"/>
        <v>-</v>
      </c>
      <c r="C529" s="115" t="str">
        <f t="shared" si="151"/>
        <v>-</v>
      </c>
      <c r="D529" s="115" t="str">
        <f t="shared" si="151"/>
        <v>-</v>
      </c>
      <c r="E529" s="115" t="str">
        <f t="shared" si="151"/>
        <v>-</v>
      </c>
      <c r="F529" s="115" t="str">
        <f t="shared" si="151"/>
        <v>-</v>
      </c>
      <c r="G529" s="115" t="str">
        <f t="shared" si="151"/>
        <v>-</v>
      </c>
      <c r="H529" s="115" t="str">
        <f t="shared" si="151"/>
        <v>-</v>
      </c>
      <c r="I529" s="115" t="str">
        <f t="shared" si="151"/>
        <v>-</v>
      </c>
      <c r="J529" s="115" t="str">
        <f t="shared" si="151"/>
        <v>-</v>
      </c>
      <c r="K529" s="115" t="str">
        <f t="shared" si="151"/>
        <v>-</v>
      </c>
      <c r="L529" s="115" t="str">
        <f t="shared" si="151"/>
        <v>-</v>
      </c>
      <c r="M529" s="115" t="str">
        <f t="shared" si="151"/>
        <v>-</v>
      </c>
      <c r="N529" s="115" t="str">
        <f t="shared" si="151"/>
        <v>-</v>
      </c>
      <c r="O529" s="115" t="str">
        <f t="shared" si="151"/>
        <v>-</v>
      </c>
      <c r="P529" s="115" t="str">
        <f t="shared" si="151"/>
        <v>-</v>
      </c>
      <c r="Q529" s="115" t="str">
        <f t="shared" si="151"/>
        <v>-</v>
      </c>
      <c r="R529" s="115" t="str">
        <f t="shared" si="151"/>
        <v>-</v>
      </c>
      <c r="S529" s="115" t="str">
        <f t="shared" si="151"/>
        <v>-</v>
      </c>
      <c r="T529" s="115" t="str">
        <f t="shared" si="151"/>
        <v>-</v>
      </c>
      <c r="U529" s="115" t="str">
        <f t="shared" si="151"/>
        <v>-</v>
      </c>
      <c r="V529" s="115" t="str">
        <f t="shared" si="151"/>
        <v>-</v>
      </c>
      <c r="W529" s="115" t="str">
        <f t="shared" si="151"/>
        <v>-</v>
      </c>
      <c r="X529" s="115" t="str">
        <f t="shared" si="151"/>
        <v>-</v>
      </c>
      <c r="Y529" s="115" t="str">
        <f t="shared" si="151"/>
        <v>-</v>
      </c>
      <c r="Z529" s="115" t="str">
        <f t="shared" si="151"/>
        <v>-</v>
      </c>
      <c r="AA529" s="115" t="str">
        <f t="shared" si="151"/>
        <v>-</v>
      </c>
      <c r="AB529" s="115" t="str">
        <f t="shared" si="151"/>
        <v>-</v>
      </c>
      <c r="AC529" s="115" t="str">
        <f t="shared" si="151"/>
        <v>-</v>
      </c>
      <c r="AD529" s="115" t="str">
        <f t="shared" si="151"/>
        <v>-</v>
      </c>
      <c r="AE529" s="115" t="str">
        <f t="shared" si="151"/>
        <v>-</v>
      </c>
      <c r="AF529" s="115" t="str">
        <f t="shared" si="148"/>
        <v>-</v>
      </c>
      <c r="AG529" s="115" t="str">
        <f t="shared" si="148"/>
        <v>-</v>
      </c>
      <c r="AH529" s="115" t="str">
        <f t="shared" si="148"/>
        <v>-</v>
      </c>
      <c r="AI529" s="115" t="str">
        <f t="shared" si="148"/>
        <v>-</v>
      </c>
      <c r="AJ529" s="115" t="str">
        <f t="shared" si="148"/>
        <v>-</v>
      </c>
      <c r="AK529" s="115" t="str">
        <f t="shared" si="148"/>
        <v>-</v>
      </c>
      <c r="AL529" s="115" t="str">
        <f t="shared" si="148"/>
        <v>-</v>
      </c>
      <c r="AM529" s="115" t="str">
        <f t="shared" si="148"/>
        <v>-</v>
      </c>
      <c r="AN529" s="115" t="str">
        <f t="shared" si="148"/>
        <v>-</v>
      </c>
      <c r="AO529" s="115" t="str">
        <f t="shared" si="151"/>
        <v>-</v>
      </c>
      <c r="AP529" s="115" t="str">
        <f t="shared" si="149"/>
        <v>-</v>
      </c>
      <c r="AQ529" s="115" t="str">
        <f t="shared" si="149"/>
        <v>-</v>
      </c>
      <c r="AR529" s="115" t="str">
        <f t="shared" si="149"/>
        <v>-</v>
      </c>
      <c r="AS529" s="115" t="str">
        <f t="shared" si="149"/>
        <v>-</v>
      </c>
      <c r="AT529" s="115" t="str">
        <f t="shared" si="149"/>
        <v>-</v>
      </c>
      <c r="AU529" s="115" t="str">
        <f t="shared" si="149"/>
        <v>-</v>
      </c>
      <c r="AV529" s="115" t="str">
        <f t="shared" si="149"/>
        <v>-</v>
      </c>
      <c r="AW529" s="115" t="str">
        <f t="shared" si="149"/>
        <v>-</v>
      </c>
      <c r="AX529" s="115" t="str">
        <f t="shared" si="149"/>
        <v>-</v>
      </c>
      <c r="AY529" s="115" t="str">
        <f t="shared" si="151"/>
        <v>-</v>
      </c>
      <c r="AZ529" s="115" t="str">
        <f t="shared" si="151"/>
        <v>-</v>
      </c>
      <c r="BA529" s="115" t="str">
        <f t="shared" si="151"/>
        <v>-</v>
      </c>
      <c r="BB529" s="115" t="str">
        <f t="shared" si="151"/>
        <v>-</v>
      </c>
      <c r="BC529" s="115" t="str">
        <f t="shared" si="151"/>
        <v>-</v>
      </c>
      <c r="BD529" s="115" t="str">
        <f t="shared" si="151"/>
        <v>-</v>
      </c>
      <c r="BE529" s="115" t="str">
        <f t="shared" si="151"/>
        <v>-</v>
      </c>
      <c r="BF529" s="115" t="str">
        <f t="shared" si="151"/>
        <v>-</v>
      </c>
      <c r="BG529" s="115" t="str">
        <f t="shared" si="151"/>
        <v>-</v>
      </c>
      <c r="BH529" s="116">
        <f t="shared" si="132"/>
        <v>0</v>
      </c>
      <c r="BI529" s="114" t="str">
        <f t="shared" si="133"/>
        <v>-</v>
      </c>
      <c r="BJ529" s="115" t="str">
        <f t="shared" si="134"/>
        <v>-</v>
      </c>
      <c r="BL529" s="75">
        <f t="shared" si="139"/>
        <v>38</v>
      </c>
      <c r="BM529" s="396" t="str">
        <f t="shared" si="135"/>
        <v>-</v>
      </c>
      <c r="BN529" s="117">
        <f t="shared" si="136"/>
        <v>0</v>
      </c>
      <c r="BO529">
        <f t="shared" si="131"/>
        <v>0</v>
      </c>
      <c r="BP529" s="225" t="str">
        <f t="shared" si="137"/>
        <v>-</v>
      </c>
    </row>
    <row r="530" spans="1:68">
      <c r="A530" s="120">
        <f t="shared" si="138"/>
        <v>39</v>
      </c>
      <c r="B530" s="115" t="str">
        <f t="shared" si="151"/>
        <v>-</v>
      </c>
      <c r="C530" s="115" t="str">
        <f t="shared" si="151"/>
        <v>-</v>
      </c>
      <c r="D530" s="115" t="str">
        <f t="shared" si="151"/>
        <v>-</v>
      </c>
      <c r="E530" s="115" t="str">
        <f t="shared" si="151"/>
        <v>-</v>
      </c>
      <c r="F530" s="115" t="str">
        <f t="shared" si="151"/>
        <v>-</v>
      </c>
      <c r="G530" s="115" t="str">
        <f t="shared" si="151"/>
        <v>-</v>
      </c>
      <c r="H530" s="115" t="str">
        <f t="shared" si="151"/>
        <v>-</v>
      </c>
      <c r="I530" s="115" t="str">
        <f t="shared" si="151"/>
        <v>-</v>
      </c>
      <c r="J530" s="115" t="str">
        <f t="shared" si="151"/>
        <v>-</v>
      </c>
      <c r="K530" s="115" t="str">
        <f t="shared" si="151"/>
        <v>-</v>
      </c>
      <c r="L530" s="115" t="str">
        <f t="shared" si="151"/>
        <v>-</v>
      </c>
      <c r="M530" s="115" t="str">
        <f t="shared" si="151"/>
        <v>-</v>
      </c>
      <c r="N530" s="115" t="str">
        <f t="shared" si="151"/>
        <v>-</v>
      </c>
      <c r="O530" s="115" t="str">
        <f t="shared" si="151"/>
        <v>-</v>
      </c>
      <c r="P530" s="115" t="str">
        <f t="shared" si="151"/>
        <v>-</v>
      </c>
      <c r="Q530" s="115" t="str">
        <f t="shared" si="151"/>
        <v>-</v>
      </c>
      <c r="R530" s="115" t="str">
        <f t="shared" si="151"/>
        <v>-</v>
      </c>
      <c r="S530" s="115" t="str">
        <f t="shared" si="151"/>
        <v>-</v>
      </c>
      <c r="T530" s="115" t="str">
        <f t="shared" si="151"/>
        <v>-</v>
      </c>
      <c r="U530" s="115" t="str">
        <f t="shared" si="151"/>
        <v>-</v>
      </c>
      <c r="V530" s="115" t="str">
        <f t="shared" si="151"/>
        <v>-</v>
      </c>
      <c r="W530" s="115" t="str">
        <f t="shared" si="151"/>
        <v>-</v>
      </c>
      <c r="X530" s="115" t="str">
        <f t="shared" si="151"/>
        <v>-</v>
      </c>
      <c r="Y530" s="115" t="str">
        <f t="shared" si="151"/>
        <v>-</v>
      </c>
      <c r="Z530" s="115" t="str">
        <f t="shared" si="151"/>
        <v>-</v>
      </c>
      <c r="AA530" s="115" t="str">
        <f t="shared" si="151"/>
        <v>-</v>
      </c>
      <c r="AB530" s="115" t="str">
        <f t="shared" si="151"/>
        <v>-</v>
      </c>
      <c r="AC530" s="115" t="str">
        <f t="shared" si="151"/>
        <v>-</v>
      </c>
      <c r="AD530" s="115" t="str">
        <f t="shared" si="151"/>
        <v>-</v>
      </c>
      <c r="AE530" s="115" t="str">
        <f t="shared" si="151"/>
        <v>-</v>
      </c>
      <c r="AF530" s="115" t="str">
        <f t="shared" si="148"/>
        <v>-</v>
      </c>
      <c r="AG530" s="115" t="str">
        <f t="shared" si="148"/>
        <v>-</v>
      </c>
      <c r="AH530" s="115" t="str">
        <f t="shared" si="148"/>
        <v>-</v>
      </c>
      <c r="AI530" s="115" t="str">
        <f t="shared" si="148"/>
        <v>-</v>
      </c>
      <c r="AJ530" s="115" t="str">
        <f t="shared" si="148"/>
        <v>-</v>
      </c>
      <c r="AK530" s="115" t="str">
        <f t="shared" si="148"/>
        <v>-</v>
      </c>
      <c r="AL530" s="115" t="str">
        <f t="shared" si="148"/>
        <v>-</v>
      </c>
      <c r="AM530" s="115" t="str">
        <f t="shared" si="148"/>
        <v>-</v>
      </c>
      <c r="AN530" s="115" t="str">
        <f t="shared" si="148"/>
        <v>-</v>
      </c>
      <c r="AO530" s="115" t="str">
        <f t="shared" si="151"/>
        <v>-</v>
      </c>
      <c r="AP530" s="115" t="str">
        <f t="shared" si="149"/>
        <v>-</v>
      </c>
      <c r="AQ530" s="115" t="str">
        <f t="shared" si="149"/>
        <v>-</v>
      </c>
      <c r="AR530" s="115" t="str">
        <f t="shared" si="149"/>
        <v>-</v>
      </c>
      <c r="AS530" s="115" t="str">
        <f t="shared" si="149"/>
        <v>-</v>
      </c>
      <c r="AT530" s="115" t="str">
        <f t="shared" si="149"/>
        <v>-</v>
      </c>
      <c r="AU530" s="115" t="str">
        <f t="shared" si="149"/>
        <v>-</v>
      </c>
      <c r="AV530" s="115" t="str">
        <f t="shared" si="149"/>
        <v>-</v>
      </c>
      <c r="AW530" s="115" t="str">
        <f t="shared" si="149"/>
        <v>-</v>
      </c>
      <c r="AX530" s="115" t="str">
        <f t="shared" si="149"/>
        <v>-</v>
      </c>
      <c r="AY530" s="115" t="str">
        <f t="shared" si="151"/>
        <v>-</v>
      </c>
      <c r="AZ530" s="115" t="str">
        <f t="shared" si="151"/>
        <v>-</v>
      </c>
      <c r="BA530" s="115" t="str">
        <f t="shared" si="151"/>
        <v>-</v>
      </c>
      <c r="BB530" s="115" t="str">
        <f t="shared" si="151"/>
        <v>-</v>
      </c>
      <c r="BC530" s="115" t="str">
        <f t="shared" si="151"/>
        <v>-</v>
      </c>
      <c r="BD530" s="115" t="str">
        <f t="shared" si="151"/>
        <v>-</v>
      </c>
      <c r="BE530" s="115" t="str">
        <f t="shared" si="151"/>
        <v>-</v>
      </c>
      <c r="BF530" s="115" t="str">
        <f t="shared" si="151"/>
        <v>-</v>
      </c>
      <c r="BG530" s="115" t="str">
        <f t="shared" si="151"/>
        <v>-</v>
      </c>
      <c r="BH530" s="116">
        <f t="shared" si="132"/>
        <v>0</v>
      </c>
      <c r="BI530" s="114" t="str">
        <f t="shared" si="133"/>
        <v>-</v>
      </c>
      <c r="BJ530" s="115" t="str">
        <f t="shared" si="134"/>
        <v>-</v>
      </c>
      <c r="BL530" s="75">
        <f t="shared" si="139"/>
        <v>39</v>
      </c>
      <c r="BM530" s="396" t="str">
        <f t="shared" si="135"/>
        <v>-</v>
      </c>
      <c r="BN530" s="117">
        <f t="shared" si="136"/>
        <v>0</v>
      </c>
      <c r="BO530">
        <f t="shared" si="131"/>
        <v>0</v>
      </c>
      <c r="BP530" s="225" t="str">
        <f t="shared" si="137"/>
        <v>-</v>
      </c>
    </row>
    <row r="531" spans="1:68">
      <c r="A531" s="120">
        <f t="shared" si="138"/>
        <v>40</v>
      </c>
      <c r="B531" s="115" t="str">
        <f t="shared" si="151"/>
        <v>-</v>
      </c>
      <c r="C531" s="115" t="str">
        <f t="shared" si="151"/>
        <v>-</v>
      </c>
      <c r="D531" s="115" t="str">
        <f t="shared" si="151"/>
        <v>-</v>
      </c>
      <c r="E531" s="115" t="str">
        <f t="shared" si="151"/>
        <v>-</v>
      </c>
      <c r="F531" s="115" t="str">
        <f t="shared" si="151"/>
        <v>-</v>
      </c>
      <c r="G531" s="115" t="str">
        <f t="shared" si="151"/>
        <v>-</v>
      </c>
      <c r="H531" s="115" t="str">
        <f t="shared" si="151"/>
        <v>-</v>
      </c>
      <c r="I531" s="115" t="str">
        <f t="shared" si="151"/>
        <v>-</v>
      </c>
      <c r="J531" s="115" t="str">
        <f t="shared" si="151"/>
        <v>-</v>
      </c>
      <c r="K531" s="115" t="str">
        <f t="shared" si="151"/>
        <v>-</v>
      </c>
      <c r="L531" s="115" t="str">
        <f t="shared" si="151"/>
        <v>-</v>
      </c>
      <c r="M531" s="115" t="str">
        <f t="shared" si="151"/>
        <v>-</v>
      </c>
      <c r="N531" s="115" t="str">
        <f t="shared" si="151"/>
        <v>-</v>
      </c>
      <c r="O531" s="115" t="str">
        <f t="shared" si="151"/>
        <v>-</v>
      </c>
      <c r="P531" s="115" t="str">
        <f t="shared" si="151"/>
        <v>-</v>
      </c>
      <c r="Q531" s="115" t="str">
        <f t="shared" si="151"/>
        <v>-</v>
      </c>
      <c r="R531" s="115" t="str">
        <f t="shared" si="151"/>
        <v>-</v>
      </c>
      <c r="S531" s="115" t="str">
        <f t="shared" si="151"/>
        <v>-</v>
      </c>
      <c r="T531" s="115" t="str">
        <f t="shared" si="151"/>
        <v>-</v>
      </c>
      <c r="U531" s="115" t="str">
        <f t="shared" si="151"/>
        <v>-</v>
      </c>
      <c r="V531" s="115" t="str">
        <f t="shared" si="151"/>
        <v>-</v>
      </c>
      <c r="W531" s="115" t="str">
        <f t="shared" si="151"/>
        <v>-</v>
      </c>
      <c r="X531" s="115" t="str">
        <f t="shared" si="151"/>
        <v>-</v>
      </c>
      <c r="Y531" s="115" t="str">
        <f t="shared" si="151"/>
        <v>-</v>
      </c>
      <c r="Z531" s="115" t="str">
        <f t="shared" si="151"/>
        <v>-</v>
      </c>
      <c r="AA531" s="115" t="str">
        <f t="shared" si="151"/>
        <v>-</v>
      </c>
      <c r="AB531" s="115" t="str">
        <f t="shared" si="151"/>
        <v>-</v>
      </c>
      <c r="AC531" s="115" t="str">
        <f t="shared" si="151"/>
        <v>-</v>
      </c>
      <c r="AD531" s="115" t="str">
        <f t="shared" si="151"/>
        <v>-</v>
      </c>
      <c r="AE531" s="115" t="str">
        <f t="shared" si="151"/>
        <v>-</v>
      </c>
      <c r="AF531" s="115" t="str">
        <f t="shared" si="148"/>
        <v>-</v>
      </c>
      <c r="AG531" s="115" t="str">
        <f t="shared" si="148"/>
        <v>-</v>
      </c>
      <c r="AH531" s="115" t="str">
        <f t="shared" si="148"/>
        <v>-</v>
      </c>
      <c r="AI531" s="115" t="str">
        <f t="shared" si="148"/>
        <v>-</v>
      </c>
      <c r="AJ531" s="115" t="str">
        <f t="shared" si="148"/>
        <v>-</v>
      </c>
      <c r="AK531" s="115" t="str">
        <f t="shared" si="148"/>
        <v>-</v>
      </c>
      <c r="AL531" s="115" t="str">
        <f t="shared" si="148"/>
        <v>-</v>
      </c>
      <c r="AM531" s="115" t="str">
        <f t="shared" si="148"/>
        <v>-</v>
      </c>
      <c r="AN531" s="115" t="str">
        <f t="shared" si="148"/>
        <v>-</v>
      </c>
      <c r="AO531" s="115" t="str">
        <f t="shared" si="151"/>
        <v>-</v>
      </c>
      <c r="AP531" s="115" t="str">
        <f t="shared" si="149"/>
        <v>-</v>
      </c>
      <c r="AQ531" s="115" t="str">
        <f t="shared" si="149"/>
        <v>-</v>
      </c>
      <c r="AR531" s="115" t="str">
        <f t="shared" si="149"/>
        <v>-</v>
      </c>
      <c r="AS531" s="115" t="str">
        <f t="shared" si="149"/>
        <v>-</v>
      </c>
      <c r="AT531" s="115" t="str">
        <f t="shared" si="149"/>
        <v>-</v>
      </c>
      <c r="AU531" s="115" t="str">
        <f t="shared" si="149"/>
        <v>-</v>
      </c>
      <c r="AV531" s="115" t="str">
        <f t="shared" si="149"/>
        <v>-</v>
      </c>
      <c r="AW531" s="115" t="str">
        <f t="shared" si="149"/>
        <v>-</v>
      </c>
      <c r="AX531" s="115" t="str">
        <f t="shared" si="149"/>
        <v>-</v>
      </c>
      <c r="AY531" s="115" t="str">
        <f t="shared" si="151"/>
        <v>-</v>
      </c>
      <c r="AZ531" s="115" t="str">
        <f t="shared" si="151"/>
        <v>-</v>
      </c>
      <c r="BA531" s="115" t="str">
        <f t="shared" si="151"/>
        <v>-</v>
      </c>
      <c r="BB531" s="115" t="str">
        <f t="shared" si="151"/>
        <v>-</v>
      </c>
      <c r="BC531" s="115" t="str">
        <f t="shared" si="151"/>
        <v>-</v>
      </c>
      <c r="BD531" s="115" t="str">
        <f t="shared" si="151"/>
        <v>-</v>
      </c>
      <c r="BE531" s="115" t="str">
        <f t="shared" si="151"/>
        <v>-</v>
      </c>
      <c r="BF531" s="115" t="str">
        <f t="shared" si="151"/>
        <v>-</v>
      </c>
      <c r="BG531" s="115" t="str">
        <f t="shared" si="151"/>
        <v>-</v>
      </c>
      <c r="BH531" s="116">
        <f t="shared" si="132"/>
        <v>0</v>
      </c>
      <c r="BI531" s="114" t="str">
        <f t="shared" si="133"/>
        <v>-</v>
      </c>
      <c r="BJ531" s="115" t="str">
        <f t="shared" si="134"/>
        <v>-</v>
      </c>
      <c r="BL531" s="75">
        <f t="shared" si="139"/>
        <v>40</v>
      </c>
      <c r="BM531" s="396" t="str">
        <f t="shared" si="135"/>
        <v>-</v>
      </c>
      <c r="BN531" s="117">
        <f t="shared" si="136"/>
        <v>0</v>
      </c>
      <c r="BO531">
        <f t="shared" si="131"/>
        <v>0</v>
      </c>
      <c r="BP531" s="225" t="str">
        <f t="shared" si="137"/>
        <v>-</v>
      </c>
    </row>
    <row r="532" spans="1:68">
      <c r="A532" s="120">
        <f t="shared" si="138"/>
        <v>41</v>
      </c>
      <c r="B532" s="115" t="str">
        <f t="shared" si="151"/>
        <v>-</v>
      </c>
      <c r="C532" s="115" t="str">
        <f t="shared" si="151"/>
        <v>-</v>
      </c>
      <c r="D532" s="115" t="str">
        <f t="shared" si="151"/>
        <v>-</v>
      </c>
      <c r="E532" s="115" t="str">
        <f t="shared" si="151"/>
        <v>-</v>
      </c>
      <c r="F532" s="115" t="str">
        <f t="shared" si="151"/>
        <v>-</v>
      </c>
      <c r="G532" s="115" t="str">
        <f t="shared" si="151"/>
        <v>-</v>
      </c>
      <c r="H532" s="115" t="str">
        <f t="shared" si="151"/>
        <v>-</v>
      </c>
      <c r="I532" s="115">
        <f t="shared" si="151"/>
        <v>7</v>
      </c>
      <c r="J532" s="115" t="str">
        <f t="shared" si="151"/>
        <v>-</v>
      </c>
      <c r="K532" s="115" t="str">
        <f t="shared" si="151"/>
        <v>-</v>
      </c>
      <c r="L532" s="115" t="str">
        <f t="shared" si="151"/>
        <v>-</v>
      </c>
      <c r="M532" s="115" t="str">
        <f t="shared" si="151"/>
        <v>-</v>
      </c>
      <c r="N532" s="115" t="str">
        <f t="shared" si="151"/>
        <v>-</v>
      </c>
      <c r="O532" s="115" t="str">
        <f t="shared" si="151"/>
        <v>-</v>
      </c>
      <c r="P532" s="115" t="str">
        <f t="shared" si="151"/>
        <v>-</v>
      </c>
      <c r="Q532" s="115" t="str">
        <f t="shared" si="151"/>
        <v>-</v>
      </c>
      <c r="R532" s="115" t="str">
        <f t="shared" si="151"/>
        <v>-</v>
      </c>
      <c r="S532" s="115">
        <f t="shared" si="151"/>
        <v>7</v>
      </c>
      <c r="T532" s="115" t="str">
        <f t="shared" si="151"/>
        <v>-</v>
      </c>
      <c r="U532" s="115" t="str">
        <f t="shared" si="151"/>
        <v>-</v>
      </c>
      <c r="V532" s="115" t="str">
        <f t="shared" si="151"/>
        <v>-</v>
      </c>
      <c r="W532" s="115" t="str">
        <f t="shared" si="151"/>
        <v>-</v>
      </c>
      <c r="X532" s="115" t="str">
        <f t="shared" si="151"/>
        <v>-</v>
      </c>
      <c r="Y532" s="115" t="str">
        <f t="shared" si="151"/>
        <v>-</v>
      </c>
      <c r="Z532" s="115">
        <f t="shared" si="151"/>
        <v>8</v>
      </c>
      <c r="AA532" s="115" t="str">
        <f t="shared" si="151"/>
        <v>-</v>
      </c>
      <c r="AB532" s="115" t="str">
        <f t="shared" si="151"/>
        <v>-</v>
      </c>
      <c r="AC532" s="115" t="str">
        <f t="shared" si="151"/>
        <v>-</v>
      </c>
      <c r="AD532" s="115" t="str">
        <f t="shared" si="151"/>
        <v>-</v>
      </c>
      <c r="AE532" s="115">
        <f t="shared" si="151"/>
        <v>6</v>
      </c>
      <c r="AF532" s="115" t="str">
        <f t="shared" si="148"/>
        <v>-</v>
      </c>
      <c r="AG532" s="115" t="str">
        <f t="shared" si="148"/>
        <v>-</v>
      </c>
      <c r="AH532" s="115" t="str">
        <f t="shared" si="148"/>
        <v>-</v>
      </c>
      <c r="AI532" s="115" t="str">
        <f t="shared" si="148"/>
        <v>-</v>
      </c>
      <c r="AJ532" s="115">
        <f t="shared" si="148"/>
        <v>6</v>
      </c>
      <c r="AK532" s="115">
        <f t="shared" si="148"/>
        <v>7</v>
      </c>
      <c r="AL532" s="115">
        <f t="shared" si="148"/>
        <v>6</v>
      </c>
      <c r="AM532" s="115" t="str">
        <f t="shared" si="148"/>
        <v>-</v>
      </c>
      <c r="AN532" s="115">
        <f t="shared" si="148"/>
        <v>7</v>
      </c>
      <c r="AO532" s="115" t="str">
        <f t="shared" si="151"/>
        <v>-</v>
      </c>
      <c r="AP532" s="115" t="str">
        <f t="shared" si="149"/>
        <v>-</v>
      </c>
      <c r="AQ532" s="115" t="str">
        <f t="shared" si="149"/>
        <v>-</v>
      </c>
      <c r="AR532" s="115" t="str">
        <f t="shared" si="149"/>
        <v>-</v>
      </c>
      <c r="AS532" s="115" t="str">
        <f t="shared" si="149"/>
        <v>-</v>
      </c>
      <c r="AT532" s="115" t="str">
        <f t="shared" si="149"/>
        <v>-</v>
      </c>
      <c r="AU532" s="115" t="str">
        <f t="shared" si="149"/>
        <v>-</v>
      </c>
      <c r="AV532" s="115" t="str">
        <f t="shared" si="149"/>
        <v>-</v>
      </c>
      <c r="AW532" s="115" t="str">
        <f t="shared" si="149"/>
        <v>-</v>
      </c>
      <c r="AX532" s="115" t="str">
        <f t="shared" si="149"/>
        <v>-</v>
      </c>
      <c r="AY532" s="115" t="str">
        <f t="shared" si="151"/>
        <v>-</v>
      </c>
      <c r="AZ532" s="115" t="str">
        <f t="shared" si="151"/>
        <v>-</v>
      </c>
      <c r="BA532" s="115">
        <f t="shared" si="151"/>
        <v>7</v>
      </c>
      <c r="BB532" s="115" t="str">
        <f t="shared" si="151"/>
        <v>-</v>
      </c>
      <c r="BC532" s="115">
        <f t="shared" si="151"/>
        <v>8</v>
      </c>
      <c r="BD532" s="115" t="str">
        <f t="shared" si="151"/>
        <v>-</v>
      </c>
      <c r="BE532" s="115">
        <f t="shared" si="151"/>
        <v>7</v>
      </c>
      <c r="BF532" s="115" t="str">
        <f t="shared" si="151"/>
        <v>-</v>
      </c>
      <c r="BG532" s="115" t="str">
        <f t="shared" si="151"/>
        <v>-</v>
      </c>
      <c r="BH532" s="116">
        <f t="shared" si="132"/>
        <v>11</v>
      </c>
      <c r="BI532" s="114">
        <f t="shared" si="133"/>
        <v>6.9090920110872798</v>
      </c>
      <c r="BJ532" s="115">
        <f t="shared" si="134"/>
        <v>17</v>
      </c>
      <c r="BL532" s="75">
        <f t="shared" si="139"/>
        <v>41</v>
      </c>
      <c r="BM532" s="396">
        <f t="shared" si="135"/>
        <v>6.9090920110872798</v>
      </c>
      <c r="BN532" s="117">
        <f t="shared" si="136"/>
        <v>13</v>
      </c>
      <c r="BO532">
        <f t="shared" si="131"/>
        <v>11</v>
      </c>
      <c r="BP532" s="225">
        <f t="shared" si="137"/>
        <v>0.4909090909090878</v>
      </c>
    </row>
    <row r="533" spans="1:68">
      <c r="A533" s="120">
        <f t="shared" si="138"/>
        <v>42</v>
      </c>
      <c r="B533" s="115" t="str">
        <f t="shared" si="151"/>
        <v>-</v>
      </c>
      <c r="C533" s="115" t="str">
        <f t="shared" si="151"/>
        <v>-</v>
      </c>
      <c r="D533" s="115" t="str">
        <f t="shared" si="151"/>
        <v>-</v>
      </c>
      <c r="E533" s="115" t="str">
        <f t="shared" si="151"/>
        <v>-</v>
      </c>
      <c r="F533" s="115" t="str">
        <f t="shared" si="151"/>
        <v>-</v>
      </c>
      <c r="G533" s="115" t="str">
        <f t="shared" si="151"/>
        <v>-</v>
      </c>
      <c r="H533" s="115" t="str">
        <f t="shared" si="151"/>
        <v>-</v>
      </c>
      <c r="I533" s="115" t="str">
        <f t="shared" si="151"/>
        <v>-</v>
      </c>
      <c r="J533" s="115" t="str">
        <f t="shared" si="151"/>
        <v>-</v>
      </c>
      <c r="K533" s="115" t="str">
        <f t="shared" si="151"/>
        <v>-</v>
      </c>
      <c r="L533" s="115" t="str">
        <f t="shared" si="151"/>
        <v>-</v>
      </c>
      <c r="M533" s="115" t="str">
        <f t="shared" si="151"/>
        <v>-</v>
      </c>
      <c r="N533" s="115" t="str">
        <f t="shared" si="151"/>
        <v>-</v>
      </c>
      <c r="O533" s="115" t="str">
        <f t="shared" si="151"/>
        <v>-</v>
      </c>
      <c r="P533" s="115" t="str">
        <f t="shared" si="151"/>
        <v>-</v>
      </c>
      <c r="Q533" s="115" t="str">
        <f t="shared" ref="Q533:BG533" si="152">IF(Q$489="ДА",Q337,"-")</f>
        <v>-</v>
      </c>
      <c r="R533" s="115" t="str">
        <f t="shared" si="152"/>
        <v>-</v>
      </c>
      <c r="S533" s="115" t="str">
        <f t="shared" si="152"/>
        <v>-</v>
      </c>
      <c r="T533" s="115" t="str">
        <f t="shared" si="152"/>
        <v>-</v>
      </c>
      <c r="U533" s="115" t="str">
        <f t="shared" si="152"/>
        <v>-</v>
      </c>
      <c r="V533" s="115" t="str">
        <f t="shared" si="152"/>
        <v>-</v>
      </c>
      <c r="W533" s="115" t="str">
        <f t="shared" si="152"/>
        <v>-</v>
      </c>
      <c r="X533" s="115" t="str">
        <f t="shared" si="152"/>
        <v>-</v>
      </c>
      <c r="Y533" s="115" t="str">
        <f t="shared" si="152"/>
        <v>-</v>
      </c>
      <c r="Z533" s="115" t="str">
        <f t="shared" si="152"/>
        <v>-</v>
      </c>
      <c r="AA533" s="115" t="str">
        <f t="shared" si="152"/>
        <v>-</v>
      </c>
      <c r="AB533" s="115" t="str">
        <f t="shared" si="152"/>
        <v>-</v>
      </c>
      <c r="AC533" s="115" t="str">
        <f t="shared" si="152"/>
        <v>-</v>
      </c>
      <c r="AD533" s="115" t="str">
        <f t="shared" si="152"/>
        <v>-</v>
      </c>
      <c r="AE533" s="115" t="str">
        <f t="shared" si="152"/>
        <v>-</v>
      </c>
      <c r="AF533" s="115" t="str">
        <f t="shared" si="148"/>
        <v>-</v>
      </c>
      <c r="AG533" s="115" t="str">
        <f t="shared" si="148"/>
        <v>-</v>
      </c>
      <c r="AH533" s="115" t="str">
        <f t="shared" si="148"/>
        <v>-</v>
      </c>
      <c r="AI533" s="115" t="str">
        <f t="shared" si="148"/>
        <v>-</v>
      </c>
      <c r="AJ533" s="115" t="str">
        <f t="shared" si="148"/>
        <v>-</v>
      </c>
      <c r="AK533" s="115" t="str">
        <f t="shared" si="148"/>
        <v>-</v>
      </c>
      <c r="AL533" s="115" t="str">
        <f t="shared" si="148"/>
        <v>-</v>
      </c>
      <c r="AM533" s="115" t="str">
        <f t="shared" si="148"/>
        <v>-</v>
      </c>
      <c r="AN533" s="115" t="str">
        <f t="shared" si="148"/>
        <v>-</v>
      </c>
      <c r="AO533" s="115" t="str">
        <f t="shared" si="152"/>
        <v>-</v>
      </c>
      <c r="AP533" s="115" t="str">
        <f t="shared" si="149"/>
        <v>-</v>
      </c>
      <c r="AQ533" s="115" t="str">
        <f t="shared" si="149"/>
        <v>-</v>
      </c>
      <c r="AR533" s="115" t="str">
        <f t="shared" si="149"/>
        <v>-</v>
      </c>
      <c r="AS533" s="115" t="str">
        <f t="shared" si="149"/>
        <v>-</v>
      </c>
      <c r="AT533" s="115" t="str">
        <f t="shared" si="149"/>
        <v>-</v>
      </c>
      <c r="AU533" s="115" t="str">
        <f t="shared" si="149"/>
        <v>-</v>
      </c>
      <c r="AV533" s="115" t="str">
        <f t="shared" si="149"/>
        <v>-</v>
      </c>
      <c r="AW533" s="115" t="str">
        <f t="shared" si="149"/>
        <v>-</v>
      </c>
      <c r="AX533" s="115" t="str">
        <f t="shared" si="149"/>
        <v>-</v>
      </c>
      <c r="AY533" s="115" t="str">
        <f t="shared" si="152"/>
        <v>-</v>
      </c>
      <c r="AZ533" s="115" t="str">
        <f t="shared" si="152"/>
        <v>-</v>
      </c>
      <c r="BA533" s="115" t="str">
        <f t="shared" si="152"/>
        <v>-</v>
      </c>
      <c r="BB533" s="115" t="str">
        <f t="shared" si="152"/>
        <v>-</v>
      </c>
      <c r="BC533" s="115" t="str">
        <f t="shared" si="152"/>
        <v>-</v>
      </c>
      <c r="BD533" s="115" t="str">
        <f t="shared" si="152"/>
        <v>-</v>
      </c>
      <c r="BE533" s="115" t="str">
        <f t="shared" si="152"/>
        <v>-</v>
      </c>
      <c r="BF533" s="115" t="str">
        <f t="shared" si="152"/>
        <v>-</v>
      </c>
      <c r="BG533" s="115" t="str">
        <f t="shared" si="152"/>
        <v>-</v>
      </c>
      <c r="BH533" s="116">
        <f t="shared" si="132"/>
        <v>0</v>
      </c>
      <c r="BI533" s="114" t="str">
        <f t="shared" si="133"/>
        <v>-</v>
      </c>
      <c r="BJ533" s="115" t="str">
        <f t="shared" si="134"/>
        <v>-</v>
      </c>
      <c r="BL533" s="75">
        <f t="shared" si="139"/>
        <v>42</v>
      </c>
      <c r="BM533" s="396" t="str">
        <f t="shared" si="135"/>
        <v>-</v>
      </c>
      <c r="BN533" s="117">
        <f t="shared" si="136"/>
        <v>0</v>
      </c>
      <c r="BO533">
        <f t="shared" si="131"/>
        <v>0</v>
      </c>
      <c r="BP533" s="225" t="str">
        <f t="shared" si="137"/>
        <v>-</v>
      </c>
    </row>
    <row r="534" spans="1:68">
      <c r="A534" s="120">
        <f t="shared" si="138"/>
        <v>43</v>
      </c>
      <c r="B534" s="115" t="str">
        <f t="shared" ref="B534:BG540" si="153">IF(B$489="ДА",B338,"-")</f>
        <v>-</v>
      </c>
      <c r="C534" s="115" t="str">
        <f t="shared" si="153"/>
        <v>-</v>
      </c>
      <c r="D534" s="115" t="str">
        <f t="shared" si="153"/>
        <v>-</v>
      </c>
      <c r="E534" s="115" t="str">
        <f t="shared" si="153"/>
        <v>-</v>
      </c>
      <c r="F534" s="115" t="str">
        <f t="shared" si="153"/>
        <v>-</v>
      </c>
      <c r="G534" s="115" t="str">
        <f t="shared" si="153"/>
        <v>-</v>
      </c>
      <c r="H534" s="115" t="str">
        <f t="shared" si="153"/>
        <v>-</v>
      </c>
      <c r="I534" s="115" t="str">
        <f t="shared" si="153"/>
        <v>-</v>
      </c>
      <c r="J534" s="115" t="str">
        <f t="shared" si="153"/>
        <v>-</v>
      </c>
      <c r="K534" s="115" t="str">
        <f t="shared" si="153"/>
        <v>-</v>
      </c>
      <c r="L534" s="115" t="str">
        <f t="shared" si="153"/>
        <v>-</v>
      </c>
      <c r="M534" s="115" t="str">
        <f t="shared" si="153"/>
        <v>-</v>
      </c>
      <c r="N534" s="115" t="str">
        <f t="shared" si="153"/>
        <v>-</v>
      </c>
      <c r="O534" s="115" t="str">
        <f t="shared" si="153"/>
        <v>-</v>
      </c>
      <c r="P534" s="115" t="str">
        <f t="shared" si="153"/>
        <v>-</v>
      </c>
      <c r="Q534" s="115" t="str">
        <f t="shared" si="153"/>
        <v>-</v>
      </c>
      <c r="R534" s="115" t="str">
        <f t="shared" si="153"/>
        <v>-</v>
      </c>
      <c r="S534" s="115" t="str">
        <f t="shared" si="153"/>
        <v>-</v>
      </c>
      <c r="T534" s="115" t="str">
        <f t="shared" si="153"/>
        <v>-</v>
      </c>
      <c r="U534" s="115" t="str">
        <f t="shared" si="153"/>
        <v>-</v>
      </c>
      <c r="V534" s="115" t="str">
        <f t="shared" si="153"/>
        <v>-</v>
      </c>
      <c r="W534" s="115" t="str">
        <f t="shared" si="153"/>
        <v>-</v>
      </c>
      <c r="X534" s="115" t="str">
        <f t="shared" si="153"/>
        <v>-</v>
      </c>
      <c r="Y534" s="115" t="str">
        <f t="shared" si="153"/>
        <v>-</v>
      </c>
      <c r="Z534" s="115" t="str">
        <f t="shared" si="153"/>
        <v>-</v>
      </c>
      <c r="AA534" s="115" t="str">
        <f t="shared" si="153"/>
        <v>-</v>
      </c>
      <c r="AB534" s="115" t="str">
        <f t="shared" si="153"/>
        <v>-</v>
      </c>
      <c r="AC534" s="115" t="str">
        <f t="shared" si="153"/>
        <v>-</v>
      </c>
      <c r="AD534" s="115" t="str">
        <f t="shared" si="153"/>
        <v>-</v>
      </c>
      <c r="AE534" s="115" t="str">
        <f t="shared" si="153"/>
        <v>-</v>
      </c>
      <c r="AF534" s="115" t="str">
        <f t="shared" si="148"/>
        <v>-</v>
      </c>
      <c r="AG534" s="115" t="str">
        <f t="shared" si="148"/>
        <v>-</v>
      </c>
      <c r="AH534" s="115" t="str">
        <f t="shared" si="148"/>
        <v>-</v>
      </c>
      <c r="AI534" s="115" t="str">
        <f t="shared" si="148"/>
        <v>-</v>
      </c>
      <c r="AJ534" s="115" t="str">
        <f t="shared" si="148"/>
        <v>-</v>
      </c>
      <c r="AK534" s="115" t="str">
        <f t="shared" si="148"/>
        <v>-</v>
      </c>
      <c r="AL534" s="115" t="str">
        <f t="shared" si="148"/>
        <v>-</v>
      </c>
      <c r="AM534" s="115" t="str">
        <f t="shared" si="148"/>
        <v>-</v>
      </c>
      <c r="AN534" s="115" t="str">
        <f t="shared" si="148"/>
        <v>-</v>
      </c>
      <c r="AO534" s="115" t="str">
        <f t="shared" si="153"/>
        <v>-</v>
      </c>
      <c r="AP534" s="115" t="str">
        <f t="shared" si="149"/>
        <v>-</v>
      </c>
      <c r="AQ534" s="115" t="str">
        <f t="shared" si="149"/>
        <v>-</v>
      </c>
      <c r="AR534" s="115" t="str">
        <f t="shared" si="149"/>
        <v>-</v>
      </c>
      <c r="AS534" s="115" t="str">
        <f t="shared" si="149"/>
        <v>-</v>
      </c>
      <c r="AT534" s="115" t="str">
        <f t="shared" si="149"/>
        <v>-</v>
      </c>
      <c r="AU534" s="115" t="str">
        <f t="shared" si="149"/>
        <v>-</v>
      </c>
      <c r="AV534" s="115" t="str">
        <f t="shared" si="149"/>
        <v>-</v>
      </c>
      <c r="AW534" s="115" t="str">
        <f t="shared" si="149"/>
        <v>-</v>
      </c>
      <c r="AX534" s="115" t="str">
        <f t="shared" si="149"/>
        <v>-</v>
      </c>
      <c r="AY534" s="115" t="str">
        <f t="shared" si="153"/>
        <v>-</v>
      </c>
      <c r="AZ534" s="115" t="str">
        <f t="shared" si="153"/>
        <v>-</v>
      </c>
      <c r="BA534" s="115" t="str">
        <f t="shared" si="153"/>
        <v>-</v>
      </c>
      <c r="BB534" s="115" t="str">
        <f t="shared" si="153"/>
        <v>-</v>
      </c>
      <c r="BC534" s="115" t="str">
        <f t="shared" si="153"/>
        <v>-</v>
      </c>
      <c r="BD534" s="115" t="str">
        <f t="shared" si="153"/>
        <v>-</v>
      </c>
      <c r="BE534" s="115" t="str">
        <f t="shared" si="153"/>
        <v>-</v>
      </c>
      <c r="BF534" s="115" t="str">
        <f t="shared" si="153"/>
        <v>-</v>
      </c>
      <c r="BG534" s="115" t="str">
        <f t="shared" si="153"/>
        <v>-</v>
      </c>
      <c r="BH534" s="116">
        <f t="shared" si="132"/>
        <v>0</v>
      </c>
      <c r="BI534" s="114" t="str">
        <f t="shared" si="133"/>
        <v>-</v>
      </c>
      <c r="BJ534" s="115" t="str">
        <f t="shared" si="134"/>
        <v>-</v>
      </c>
      <c r="BL534" s="75">
        <f t="shared" si="139"/>
        <v>43</v>
      </c>
      <c r="BM534" s="396" t="str">
        <f t="shared" si="135"/>
        <v>-</v>
      </c>
      <c r="BN534" s="117">
        <f t="shared" si="136"/>
        <v>0</v>
      </c>
      <c r="BO534">
        <f t="shared" si="131"/>
        <v>0</v>
      </c>
      <c r="BP534" s="225" t="str">
        <f t="shared" si="137"/>
        <v>-</v>
      </c>
    </row>
    <row r="535" spans="1:68">
      <c r="A535" s="120">
        <f t="shared" si="138"/>
        <v>44</v>
      </c>
      <c r="B535" s="115" t="str">
        <f t="shared" si="153"/>
        <v>-</v>
      </c>
      <c r="C535" s="115" t="str">
        <f t="shared" si="153"/>
        <v>-</v>
      </c>
      <c r="D535" s="115" t="str">
        <f t="shared" si="153"/>
        <v>-</v>
      </c>
      <c r="E535" s="115" t="str">
        <f t="shared" si="153"/>
        <v>-</v>
      </c>
      <c r="F535" s="115" t="str">
        <f t="shared" si="153"/>
        <v>-</v>
      </c>
      <c r="G535" s="115" t="str">
        <f t="shared" si="153"/>
        <v>-</v>
      </c>
      <c r="H535" s="115" t="str">
        <f t="shared" si="153"/>
        <v>-</v>
      </c>
      <c r="I535" s="115" t="str">
        <f t="shared" si="153"/>
        <v>-</v>
      </c>
      <c r="J535" s="115" t="str">
        <f t="shared" si="153"/>
        <v>-</v>
      </c>
      <c r="K535" s="115" t="str">
        <f t="shared" si="153"/>
        <v>-</v>
      </c>
      <c r="L535" s="115" t="str">
        <f t="shared" si="153"/>
        <v>-</v>
      </c>
      <c r="M535" s="115" t="str">
        <f t="shared" si="153"/>
        <v>-</v>
      </c>
      <c r="N535" s="115" t="str">
        <f t="shared" si="153"/>
        <v>-</v>
      </c>
      <c r="O535" s="115" t="str">
        <f t="shared" si="153"/>
        <v>-</v>
      </c>
      <c r="P535" s="115" t="str">
        <f t="shared" si="153"/>
        <v>-</v>
      </c>
      <c r="Q535" s="115" t="str">
        <f t="shared" si="153"/>
        <v>-</v>
      </c>
      <c r="R535" s="115" t="str">
        <f t="shared" si="153"/>
        <v>-</v>
      </c>
      <c r="S535" s="115" t="str">
        <f t="shared" si="153"/>
        <v>-</v>
      </c>
      <c r="T535" s="115" t="str">
        <f t="shared" si="153"/>
        <v>-</v>
      </c>
      <c r="U535" s="115" t="str">
        <f t="shared" si="153"/>
        <v>-</v>
      </c>
      <c r="V535" s="115" t="str">
        <f t="shared" si="153"/>
        <v>-</v>
      </c>
      <c r="W535" s="115" t="str">
        <f t="shared" si="153"/>
        <v>-</v>
      </c>
      <c r="X535" s="115" t="str">
        <f t="shared" si="153"/>
        <v>-</v>
      </c>
      <c r="Y535" s="115" t="str">
        <f t="shared" si="153"/>
        <v>-</v>
      </c>
      <c r="Z535" s="115" t="str">
        <f t="shared" si="153"/>
        <v>-</v>
      </c>
      <c r="AA535" s="115" t="str">
        <f t="shared" si="153"/>
        <v>-</v>
      </c>
      <c r="AB535" s="115" t="str">
        <f t="shared" si="153"/>
        <v>-</v>
      </c>
      <c r="AC535" s="115" t="str">
        <f t="shared" si="153"/>
        <v>-</v>
      </c>
      <c r="AD535" s="115" t="str">
        <f t="shared" si="153"/>
        <v>-</v>
      </c>
      <c r="AE535" s="115" t="str">
        <f t="shared" si="153"/>
        <v>-</v>
      </c>
      <c r="AF535" s="115" t="str">
        <f t="shared" si="148"/>
        <v>-</v>
      </c>
      <c r="AG535" s="115" t="str">
        <f t="shared" si="148"/>
        <v>-</v>
      </c>
      <c r="AH535" s="115" t="str">
        <f t="shared" si="148"/>
        <v>-</v>
      </c>
      <c r="AI535" s="115" t="str">
        <f t="shared" si="148"/>
        <v>-</v>
      </c>
      <c r="AJ535" s="115" t="str">
        <f t="shared" si="148"/>
        <v>-</v>
      </c>
      <c r="AK535" s="115" t="str">
        <f t="shared" si="148"/>
        <v>-</v>
      </c>
      <c r="AL535" s="115" t="str">
        <f t="shared" si="148"/>
        <v>-</v>
      </c>
      <c r="AM535" s="115" t="str">
        <f t="shared" si="148"/>
        <v>-</v>
      </c>
      <c r="AN535" s="115" t="str">
        <f t="shared" si="148"/>
        <v>-</v>
      </c>
      <c r="AO535" s="115" t="str">
        <f t="shared" si="153"/>
        <v>-</v>
      </c>
      <c r="AP535" s="115" t="str">
        <f t="shared" si="149"/>
        <v>-</v>
      </c>
      <c r="AQ535" s="115" t="str">
        <f t="shared" si="149"/>
        <v>-</v>
      </c>
      <c r="AR535" s="115" t="str">
        <f t="shared" si="149"/>
        <v>-</v>
      </c>
      <c r="AS535" s="115" t="str">
        <f t="shared" si="149"/>
        <v>-</v>
      </c>
      <c r="AT535" s="115" t="str">
        <f t="shared" si="149"/>
        <v>-</v>
      </c>
      <c r="AU535" s="115" t="str">
        <f t="shared" si="149"/>
        <v>-</v>
      </c>
      <c r="AV535" s="115" t="str">
        <f t="shared" si="149"/>
        <v>-</v>
      </c>
      <c r="AW535" s="115" t="str">
        <f t="shared" si="149"/>
        <v>-</v>
      </c>
      <c r="AX535" s="115" t="str">
        <f t="shared" si="149"/>
        <v>-</v>
      </c>
      <c r="AY535" s="115" t="str">
        <f t="shared" si="153"/>
        <v>-</v>
      </c>
      <c r="AZ535" s="115" t="str">
        <f t="shared" si="153"/>
        <v>-</v>
      </c>
      <c r="BA535" s="115" t="str">
        <f t="shared" si="153"/>
        <v>-</v>
      </c>
      <c r="BB535" s="115" t="str">
        <f t="shared" si="153"/>
        <v>-</v>
      </c>
      <c r="BC535" s="115" t="str">
        <f t="shared" si="153"/>
        <v>-</v>
      </c>
      <c r="BD535" s="115" t="str">
        <f t="shared" si="153"/>
        <v>-</v>
      </c>
      <c r="BE535" s="115" t="str">
        <f t="shared" si="153"/>
        <v>-</v>
      </c>
      <c r="BF535" s="115" t="str">
        <f t="shared" si="153"/>
        <v>-</v>
      </c>
      <c r="BG535" s="115" t="str">
        <f t="shared" si="153"/>
        <v>-</v>
      </c>
      <c r="BH535" s="116">
        <f t="shared" si="132"/>
        <v>0</v>
      </c>
      <c r="BI535" s="114" t="str">
        <f t="shared" si="133"/>
        <v>-</v>
      </c>
      <c r="BJ535" s="115" t="str">
        <f t="shared" si="134"/>
        <v>-</v>
      </c>
      <c r="BL535" s="75">
        <f t="shared" si="139"/>
        <v>44</v>
      </c>
      <c r="BM535" s="396" t="str">
        <f t="shared" si="135"/>
        <v>-</v>
      </c>
      <c r="BN535" s="117">
        <f t="shared" si="136"/>
        <v>0</v>
      </c>
      <c r="BO535">
        <f t="shared" si="131"/>
        <v>0</v>
      </c>
      <c r="BP535" s="225" t="str">
        <f t="shared" si="137"/>
        <v>-</v>
      </c>
    </row>
    <row r="536" spans="1:68">
      <c r="A536" s="120">
        <f t="shared" si="138"/>
        <v>45</v>
      </c>
      <c r="B536" s="115" t="str">
        <f t="shared" si="153"/>
        <v>-</v>
      </c>
      <c r="C536" s="115" t="str">
        <f t="shared" si="153"/>
        <v>-</v>
      </c>
      <c r="D536" s="115" t="str">
        <f t="shared" si="153"/>
        <v>-</v>
      </c>
      <c r="E536" s="115" t="str">
        <f t="shared" si="153"/>
        <v>-</v>
      </c>
      <c r="F536" s="115" t="str">
        <f t="shared" si="153"/>
        <v>-</v>
      </c>
      <c r="G536" s="115" t="str">
        <f t="shared" si="153"/>
        <v>-</v>
      </c>
      <c r="H536" s="115" t="str">
        <f t="shared" si="153"/>
        <v>-</v>
      </c>
      <c r="I536" s="115" t="str">
        <f t="shared" si="153"/>
        <v>-</v>
      </c>
      <c r="J536" s="115" t="str">
        <f t="shared" si="153"/>
        <v>-</v>
      </c>
      <c r="K536" s="115" t="str">
        <f t="shared" si="153"/>
        <v>-</v>
      </c>
      <c r="L536" s="115" t="str">
        <f t="shared" si="153"/>
        <v>-</v>
      </c>
      <c r="M536" s="115" t="str">
        <f t="shared" si="153"/>
        <v>-</v>
      </c>
      <c r="N536" s="115" t="str">
        <f t="shared" si="153"/>
        <v>-</v>
      </c>
      <c r="O536" s="115" t="str">
        <f t="shared" si="153"/>
        <v>-</v>
      </c>
      <c r="P536" s="115" t="str">
        <f t="shared" si="153"/>
        <v>-</v>
      </c>
      <c r="Q536" s="115" t="str">
        <f t="shared" si="153"/>
        <v>-</v>
      </c>
      <c r="R536" s="115" t="str">
        <f t="shared" si="153"/>
        <v>-</v>
      </c>
      <c r="S536" s="115" t="str">
        <f t="shared" si="153"/>
        <v>-</v>
      </c>
      <c r="T536" s="115" t="str">
        <f t="shared" si="153"/>
        <v>-</v>
      </c>
      <c r="U536" s="115" t="str">
        <f t="shared" si="153"/>
        <v>-</v>
      </c>
      <c r="V536" s="115" t="str">
        <f t="shared" si="153"/>
        <v>-</v>
      </c>
      <c r="W536" s="115" t="str">
        <f t="shared" si="153"/>
        <v>-</v>
      </c>
      <c r="X536" s="115" t="str">
        <f t="shared" si="153"/>
        <v>-</v>
      </c>
      <c r="Y536" s="115" t="str">
        <f t="shared" si="153"/>
        <v>-</v>
      </c>
      <c r="Z536" s="115" t="str">
        <f t="shared" si="153"/>
        <v>-</v>
      </c>
      <c r="AA536" s="115" t="str">
        <f t="shared" si="153"/>
        <v>-</v>
      </c>
      <c r="AB536" s="115" t="str">
        <f t="shared" si="153"/>
        <v>-</v>
      </c>
      <c r="AC536" s="115" t="str">
        <f t="shared" si="153"/>
        <v>-</v>
      </c>
      <c r="AD536" s="115" t="str">
        <f t="shared" si="153"/>
        <v>-</v>
      </c>
      <c r="AE536" s="115" t="str">
        <f t="shared" si="153"/>
        <v>-</v>
      </c>
      <c r="AF536" s="115" t="str">
        <f t="shared" si="148"/>
        <v>-</v>
      </c>
      <c r="AG536" s="115" t="str">
        <f t="shared" si="148"/>
        <v>-</v>
      </c>
      <c r="AH536" s="115" t="str">
        <f t="shared" si="148"/>
        <v>-</v>
      </c>
      <c r="AI536" s="115" t="str">
        <f t="shared" si="148"/>
        <v>-</v>
      </c>
      <c r="AJ536" s="115" t="str">
        <f t="shared" si="148"/>
        <v>-</v>
      </c>
      <c r="AK536" s="115" t="str">
        <f t="shared" si="148"/>
        <v>-</v>
      </c>
      <c r="AL536" s="115" t="str">
        <f t="shared" si="148"/>
        <v>-</v>
      </c>
      <c r="AM536" s="115" t="str">
        <f t="shared" si="148"/>
        <v>-</v>
      </c>
      <c r="AN536" s="115" t="str">
        <f t="shared" si="148"/>
        <v>-</v>
      </c>
      <c r="AO536" s="115" t="str">
        <f t="shared" si="153"/>
        <v>-</v>
      </c>
      <c r="AP536" s="115" t="str">
        <f t="shared" si="149"/>
        <v>-</v>
      </c>
      <c r="AQ536" s="115" t="str">
        <f t="shared" si="149"/>
        <v>-</v>
      </c>
      <c r="AR536" s="115" t="str">
        <f t="shared" si="149"/>
        <v>-</v>
      </c>
      <c r="AS536" s="115" t="str">
        <f t="shared" si="149"/>
        <v>-</v>
      </c>
      <c r="AT536" s="115" t="str">
        <f t="shared" si="149"/>
        <v>-</v>
      </c>
      <c r="AU536" s="115" t="str">
        <f t="shared" si="149"/>
        <v>-</v>
      </c>
      <c r="AV536" s="115" t="str">
        <f t="shared" si="149"/>
        <v>-</v>
      </c>
      <c r="AW536" s="115" t="str">
        <f t="shared" si="149"/>
        <v>-</v>
      </c>
      <c r="AX536" s="115" t="str">
        <f t="shared" si="149"/>
        <v>-</v>
      </c>
      <c r="AY536" s="115" t="str">
        <f t="shared" si="153"/>
        <v>-</v>
      </c>
      <c r="AZ536" s="115" t="str">
        <f t="shared" si="153"/>
        <v>-</v>
      </c>
      <c r="BA536" s="115" t="str">
        <f t="shared" si="153"/>
        <v>-</v>
      </c>
      <c r="BB536" s="115" t="str">
        <f t="shared" si="153"/>
        <v>-</v>
      </c>
      <c r="BC536" s="115" t="str">
        <f t="shared" si="153"/>
        <v>-</v>
      </c>
      <c r="BD536" s="115" t="str">
        <f t="shared" si="153"/>
        <v>-</v>
      </c>
      <c r="BE536" s="115" t="str">
        <f t="shared" si="153"/>
        <v>-</v>
      </c>
      <c r="BF536" s="115" t="str">
        <f t="shared" si="153"/>
        <v>-</v>
      </c>
      <c r="BG536" s="115" t="str">
        <f t="shared" si="153"/>
        <v>-</v>
      </c>
      <c r="BH536" s="116">
        <f t="shared" si="132"/>
        <v>0</v>
      </c>
      <c r="BI536" s="114" t="str">
        <f t="shared" si="133"/>
        <v>-</v>
      </c>
      <c r="BJ536" s="115" t="str">
        <f t="shared" si="134"/>
        <v>-</v>
      </c>
      <c r="BL536" s="75">
        <f t="shared" si="139"/>
        <v>45</v>
      </c>
      <c r="BM536" s="396" t="str">
        <f t="shared" si="135"/>
        <v>-</v>
      </c>
      <c r="BN536" s="117">
        <f t="shared" si="136"/>
        <v>0</v>
      </c>
      <c r="BO536">
        <f t="shared" si="131"/>
        <v>0</v>
      </c>
      <c r="BP536" s="225" t="str">
        <f t="shared" si="137"/>
        <v>-</v>
      </c>
    </row>
    <row r="537" spans="1:68">
      <c r="A537" s="120">
        <f t="shared" si="138"/>
        <v>46</v>
      </c>
      <c r="B537" s="115" t="str">
        <f t="shared" si="153"/>
        <v>-</v>
      </c>
      <c r="C537" s="115" t="str">
        <f t="shared" si="153"/>
        <v>-</v>
      </c>
      <c r="D537" s="115" t="str">
        <f t="shared" si="153"/>
        <v>-</v>
      </c>
      <c r="E537" s="115" t="str">
        <f t="shared" si="153"/>
        <v>-</v>
      </c>
      <c r="F537" s="115">
        <f t="shared" si="153"/>
        <v>7</v>
      </c>
      <c r="G537" s="115" t="str">
        <f t="shared" si="153"/>
        <v>-</v>
      </c>
      <c r="H537" s="115" t="str">
        <f t="shared" si="153"/>
        <v>-</v>
      </c>
      <c r="I537" s="115">
        <f t="shared" si="153"/>
        <v>9</v>
      </c>
      <c r="J537" s="115" t="str">
        <f t="shared" si="153"/>
        <v>-</v>
      </c>
      <c r="K537" s="115" t="str">
        <f t="shared" si="153"/>
        <v>-</v>
      </c>
      <c r="L537" s="115" t="str">
        <f t="shared" si="153"/>
        <v>-</v>
      </c>
      <c r="M537" s="115" t="str">
        <f t="shared" si="153"/>
        <v>-</v>
      </c>
      <c r="N537" s="115" t="str">
        <f t="shared" si="153"/>
        <v>-</v>
      </c>
      <c r="O537" s="115" t="str">
        <f t="shared" si="153"/>
        <v>-</v>
      </c>
      <c r="P537" s="115" t="str">
        <f t="shared" si="153"/>
        <v>-</v>
      </c>
      <c r="Q537" s="115" t="str">
        <f t="shared" si="153"/>
        <v>-</v>
      </c>
      <c r="R537" s="115" t="str">
        <f t="shared" si="153"/>
        <v>-</v>
      </c>
      <c r="S537" s="115">
        <f t="shared" si="153"/>
        <v>10</v>
      </c>
      <c r="T537" s="115" t="str">
        <f t="shared" si="153"/>
        <v>-</v>
      </c>
      <c r="U537" s="115" t="str">
        <f t="shared" si="153"/>
        <v>-</v>
      </c>
      <c r="V537" s="115" t="str">
        <f t="shared" si="153"/>
        <v>-</v>
      </c>
      <c r="W537" s="115" t="str">
        <f t="shared" si="153"/>
        <v>-</v>
      </c>
      <c r="X537" s="115" t="str">
        <f t="shared" si="153"/>
        <v>-</v>
      </c>
      <c r="Y537" s="115" t="str">
        <f t="shared" si="153"/>
        <v>-</v>
      </c>
      <c r="Z537" s="115" t="str">
        <f t="shared" si="153"/>
        <v>-</v>
      </c>
      <c r="AA537" s="115" t="str">
        <f t="shared" si="153"/>
        <v>-</v>
      </c>
      <c r="AB537" s="115" t="str">
        <f t="shared" si="153"/>
        <v>-</v>
      </c>
      <c r="AC537" s="115" t="str">
        <f t="shared" si="153"/>
        <v>-</v>
      </c>
      <c r="AD537" s="115" t="str">
        <f t="shared" si="153"/>
        <v>-</v>
      </c>
      <c r="AE537" s="115" t="str">
        <f t="shared" si="153"/>
        <v>-</v>
      </c>
      <c r="AF537" s="115" t="str">
        <f t="shared" si="148"/>
        <v>-</v>
      </c>
      <c r="AG537" s="115" t="str">
        <f t="shared" si="148"/>
        <v>-</v>
      </c>
      <c r="AH537" s="115" t="str">
        <f t="shared" si="148"/>
        <v>-</v>
      </c>
      <c r="AI537" s="115" t="str">
        <f t="shared" si="148"/>
        <v>-</v>
      </c>
      <c r="AJ537" s="115">
        <f t="shared" si="148"/>
        <v>5</v>
      </c>
      <c r="AK537" s="115">
        <f t="shared" si="148"/>
        <v>6</v>
      </c>
      <c r="AL537" s="115">
        <f t="shared" si="148"/>
        <v>4</v>
      </c>
      <c r="AM537" s="115" t="str">
        <f t="shared" si="148"/>
        <v>-</v>
      </c>
      <c r="AN537" s="115">
        <f t="shared" si="148"/>
        <v>6</v>
      </c>
      <c r="AO537" s="115" t="str">
        <f t="shared" si="153"/>
        <v>-</v>
      </c>
      <c r="AP537" s="115" t="str">
        <f t="shared" si="149"/>
        <v>-</v>
      </c>
      <c r="AQ537" s="115" t="str">
        <f t="shared" si="149"/>
        <v>-</v>
      </c>
      <c r="AR537" s="115" t="str">
        <f t="shared" si="149"/>
        <v>-</v>
      </c>
      <c r="AS537" s="115" t="str">
        <f t="shared" si="149"/>
        <v>-</v>
      </c>
      <c r="AT537" s="115" t="str">
        <f t="shared" si="149"/>
        <v>-</v>
      </c>
      <c r="AU537" s="115" t="str">
        <f t="shared" si="149"/>
        <v>-</v>
      </c>
      <c r="AV537" s="115" t="str">
        <f t="shared" si="149"/>
        <v>-</v>
      </c>
      <c r="AW537" s="115" t="str">
        <f t="shared" si="149"/>
        <v>-</v>
      </c>
      <c r="AX537" s="115" t="str">
        <f t="shared" si="149"/>
        <v>-</v>
      </c>
      <c r="AY537" s="115" t="str">
        <f t="shared" si="153"/>
        <v>-</v>
      </c>
      <c r="AZ537" s="115" t="str">
        <f t="shared" si="153"/>
        <v>-</v>
      </c>
      <c r="BA537" s="115">
        <f t="shared" si="153"/>
        <v>7</v>
      </c>
      <c r="BB537" s="115" t="str">
        <f t="shared" si="153"/>
        <v>-</v>
      </c>
      <c r="BC537" s="115">
        <f t="shared" si="153"/>
        <v>9</v>
      </c>
      <c r="BD537" s="115" t="str">
        <f t="shared" si="153"/>
        <v>-</v>
      </c>
      <c r="BE537" s="115">
        <f t="shared" si="153"/>
        <v>7</v>
      </c>
      <c r="BF537" s="115" t="str">
        <f t="shared" si="153"/>
        <v>-</v>
      </c>
      <c r="BG537" s="115" t="str">
        <f t="shared" si="153"/>
        <v>-</v>
      </c>
      <c r="BH537" s="116">
        <f t="shared" si="132"/>
        <v>10</v>
      </c>
      <c r="BI537" s="114">
        <f t="shared" si="133"/>
        <v>7.0000010002804611</v>
      </c>
      <c r="BJ537" s="115">
        <f t="shared" si="134"/>
        <v>15</v>
      </c>
      <c r="BL537" s="75">
        <f t="shared" si="139"/>
        <v>46</v>
      </c>
      <c r="BM537" s="396">
        <f t="shared" si="135"/>
        <v>7.0000010002804611</v>
      </c>
      <c r="BN537" s="117">
        <f t="shared" si="136"/>
        <v>10</v>
      </c>
      <c r="BO537">
        <f t="shared" si="131"/>
        <v>10</v>
      </c>
      <c r="BP537" s="225">
        <f t="shared" si="137"/>
        <v>3.5555555555555554</v>
      </c>
    </row>
    <row r="538" spans="1:68">
      <c r="A538" s="120">
        <f t="shared" si="138"/>
        <v>47</v>
      </c>
      <c r="B538" s="115" t="str">
        <f t="shared" si="153"/>
        <v>-</v>
      </c>
      <c r="C538" s="115" t="str">
        <f t="shared" si="153"/>
        <v>-</v>
      </c>
      <c r="D538" s="115" t="str">
        <f t="shared" si="153"/>
        <v>-</v>
      </c>
      <c r="E538" s="115" t="str">
        <f t="shared" si="153"/>
        <v>-</v>
      </c>
      <c r="F538" s="115" t="str">
        <f t="shared" si="153"/>
        <v>-</v>
      </c>
      <c r="G538" s="115" t="str">
        <f t="shared" si="153"/>
        <v>-</v>
      </c>
      <c r="H538" s="115" t="str">
        <f t="shared" si="153"/>
        <v>-</v>
      </c>
      <c r="I538" s="115" t="str">
        <f t="shared" si="153"/>
        <v>-</v>
      </c>
      <c r="J538" s="115" t="str">
        <f t="shared" si="153"/>
        <v>-</v>
      </c>
      <c r="K538" s="115" t="str">
        <f t="shared" si="153"/>
        <v>-</v>
      </c>
      <c r="L538" s="115" t="str">
        <f t="shared" si="153"/>
        <v>-</v>
      </c>
      <c r="M538" s="115" t="str">
        <f t="shared" si="153"/>
        <v>-</v>
      </c>
      <c r="N538" s="115" t="str">
        <f t="shared" si="153"/>
        <v>-</v>
      </c>
      <c r="O538" s="115" t="str">
        <f t="shared" si="153"/>
        <v>-</v>
      </c>
      <c r="P538" s="115" t="str">
        <f t="shared" si="153"/>
        <v>-</v>
      </c>
      <c r="Q538" s="115" t="str">
        <f t="shared" si="153"/>
        <v>-</v>
      </c>
      <c r="R538" s="115" t="str">
        <f t="shared" si="153"/>
        <v>-</v>
      </c>
      <c r="S538" s="115" t="str">
        <f t="shared" si="153"/>
        <v>-</v>
      </c>
      <c r="T538" s="115" t="str">
        <f t="shared" si="153"/>
        <v>-</v>
      </c>
      <c r="U538" s="115" t="str">
        <f t="shared" si="153"/>
        <v>-</v>
      </c>
      <c r="V538" s="115" t="str">
        <f t="shared" si="153"/>
        <v>-</v>
      </c>
      <c r="W538" s="115" t="str">
        <f t="shared" si="153"/>
        <v>-</v>
      </c>
      <c r="X538" s="115" t="str">
        <f t="shared" si="153"/>
        <v>-</v>
      </c>
      <c r="Y538" s="115" t="str">
        <f t="shared" si="153"/>
        <v>-</v>
      </c>
      <c r="Z538" s="115" t="str">
        <f t="shared" si="153"/>
        <v>-</v>
      </c>
      <c r="AA538" s="115" t="str">
        <f t="shared" si="153"/>
        <v>-</v>
      </c>
      <c r="AB538" s="115" t="str">
        <f t="shared" si="153"/>
        <v>-</v>
      </c>
      <c r="AC538" s="115" t="str">
        <f t="shared" si="153"/>
        <v>-</v>
      </c>
      <c r="AD538" s="115" t="str">
        <f t="shared" si="153"/>
        <v>-</v>
      </c>
      <c r="AE538" s="115" t="str">
        <f t="shared" si="153"/>
        <v>-</v>
      </c>
      <c r="AF538" s="115" t="str">
        <f t="shared" si="148"/>
        <v>-</v>
      </c>
      <c r="AG538" s="115" t="str">
        <f t="shared" si="148"/>
        <v>-</v>
      </c>
      <c r="AH538" s="115" t="str">
        <f t="shared" si="148"/>
        <v>-</v>
      </c>
      <c r="AI538" s="115" t="str">
        <f t="shared" si="148"/>
        <v>-</v>
      </c>
      <c r="AJ538" s="115" t="str">
        <f t="shared" si="148"/>
        <v>-</v>
      </c>
      <c r="AK538" s="115" t="str">
        <f t="shared" si="148"/>
        <v>-</v>
      </c>
      <c r="AL538" s="115" t="str">
        <f t="shared" si="148"/>
        <v>-</v>
      </c>
      <c r="AM538" s="115" t="str">
        <f t="shared" si="148"/>
        <v>-</v>
      </c>
      <c r="AN538" s="115" t="str">
        <f t="shared" si="148"/>
        <v>-</v>
      </c>
      <c r="AO538" s="115" t="str">
        <f t="shared" si="153"/>
        <v>-</v>
      </c>
      <c r="AP538" s="115" t="str">
        <f t="shared" si="149"/>
        <v>-</v>
      </c>
      <c r="AQ538" s="115" t="str">
        <f t="shared" si="149"/>
        <v>-</v>
      </c>
      <c r="AR538" s="115" t="str">
        <f t="shared" si="149"/>
        <v>-</v>
      </c>
      <c r="AS538" s="115" t="str">
        <f t="shared" si="149"/>
        <v>-</v>
      </c>
      <c r="AT538" s="115" t="str">
        <f t="shared" si="149"/>
        <v>-</v>
      </c>
      <c r="AU538" s="115" t="str">
        <f t="shared" si="149"/>
        <v>-</v>
      </c>
      <c r="AV538" s="115" t="str">
        <f t="shared" si="149"/>
        <v>-</v>
      </c>
      <c r="AW538" s="115" t="str">
        <f t="shared" si="149"/>
        <v>-</v>
      </c>
      <c r="AX538" s="115" t="str">
        <f t="shared" si="149"/>
        <v>-</v>
      </c>
      <c r="AY538" s="115" t="str">
        <f t="shared" si="153"/>
        <v>-</v>
      </c>
      <c r="AZ538" s="115" t="str">
        <f t="shared" si="153"/>
        <v>-</v>
      </c>
      <c r="BA538" s="115" t="str">
        <f t="shared" si="153"/>
        <v>-</v>
      </c>
      <c r="BB538" s="115" t="str">
        <f t="shared" si="153"/>
        <v>-</v>
      </c>
      <c r="BC538" s="115" t="str">
        <f t="shared" si="153"/>
        <v>-</v>
      </c>
      <c r="BD538" s="115" t="str">
        <f t="shared" si="153"/>
        <v>-</v>
      </c>
      <c r="BE538" s="115" t="str">
        <f t="shared" si="153"/>
        <v>-</v>
      </c>
      <c r="BF538" s="115" t="str">
        <f t="shared" si="153"/>
        <v>-</v>
      </c>
      <c r="BG538" s="115" t="str">
        <f t="shared" si="153"/>
        <v>-</v>
      </c>
      <c r="BH538" s="116">
        <f t="shared" si="132"/>
        <v>0</v>
      </c>
      <c r="BI538" s="114" t="str">
        <f t="shared" si="133"/>
        <v>-</v>
      </c>
      <c r="BJ538" s="115" t="str">
        <f t="shared" si="134"/>
        <v>-</v>
      </c>
      <c r="BL538" s="75">
        <f t="shared" si="139"/>
        <v>47</v>
      </c>
      <c r="BM538" s="396" t="str">
        <f t="shared" si="135"/>
        <v>-</v>
      </c>
      <c r="BN538" s="117">
        <f t="shared" si="136"/>
        <v>0</v>
      </c>
      <c r="BO538">
        <f t="shared" si="131"/>
        <v>0</v>
      </c>
      <c r="BP538" s="225" t="str">
        <f t="shared" si="137"/>
        <v>-</v>
      </c>
    </row>
    <row r="539" spans="1:68">
      <c r="A539" s="120">
        <f t="shared" si="138"/>
        <v>48</v>
      </c>
      <c r="B539" s="115" t="str">
        <f t="shared" si="153"/>
        <v>-</v>
      </c>
      <c r="C539" s="115" t="str">
        <f t="shared" si="153"/>
        <v>-</v>
      </c>
      <c r="D539" s="115" t="str">
        <f t="shared" si="153"/>
        <v>-</v>
      </c>
      <c r="E539" s="115" t="str">
        <f t="shared" si="153"/>
        <v>-</v>
      </c>
      <c r="F539" s="115">
        <f t="shared" si="153"/>
        <v>9</v>
      </c>
      <c r="G539" s="115" t="str">
        <f t="shared" si="153"/>
        <v>-</v>
      </c>
      <c r="H539" s="115" t="str">
        <f t="shared" si="153"/>
        <v>-</v>
      </c>
      <c r="I539" s="115">
        <f t="shared" si="153"/>
        <v>8</v>
      </c>
      <c r="J539" s="115" t="str">
        <f t="shared" si="153"/>
        <v>-</v>
      </c>
      <c r="K539" s="115" t="str">
        <f t="shared" si="153"/>
        <v>-</v>
      </c>
      <c r="L539" s="115" t="str">
        <f t="shared" si="153"/>
        <v>-</v>
      </c>
      <c r="M539" s="115" t="str">
        <f t="shared" si="153"/>
        <v>-</v>
      </c>
      <c r="N539" s="115" t="str">
        <f t="shared" si="153"/>
        <v>-</v>
      </c>
      <c r="O539" s="115" t="str">
        <f t="shared" si="153"/>
        <v>-</v>
      </c>
      <c r="P539" s="115" t="str">
        <f t="shared" si="153"/>
        <v>-</v>
      </c>
      <c r="Q539" s="115" t="str">
        <f t="shared" si="153"/>
        <v>-</v>
      </c>
      <c r="R539" s="115" t="str">
        <f t="shared" si="153"/>
        <v>-</v>
      </c>
      <c r="S539" s="115">
        <f t="shared" si="153"/>
        <v>9</v>
      </c>
      <c r="T539" s="115" t="str">
        <f t="shared" si="153"/>
        <v>-</v>
      </c>
      <c r="U539" s="115" t="str">
        <f t="shared" si="153"/>
        <v>-</v>
      </c>
      <c r="V539" s="115" t="str">
        <f t="shared" si="153"/>
        <v>-</v>
      </c>
      <c r="W539" s="115" t="str">
        <f t="shared" si="153"/>
        <v>-</v>
      </c>
      <c r="X539" s="115">
        <f t="shared" si="153"/>
        <v>8</v>
      </c>
      <c r="Y539" s="115" t="str">
        <f t="shared" si="153"/>
        <v>-</v>
      </c>
      <c r="Z539" s="115">
        <f t="shared" si="153"/>
        <v>9</v>
      </c>
      <c r="AA539" s="115" t="str">
        <f t="shared" si="153"/>
        <v>-</v>
      </c>
      <c r="AB539" s="115" t="str">
        <f t="shared" si="153"/>
        <v>-</v>
      </c>
      <c r="AC539" s="115" t="str">
        <f t="shared" si="153"/>
        <v>-</v>
      </c>
      <c r="AD539" s="115" t="str">
        <f t="shared" si="153"/>
        <v>-</v>
      </c>
      <c r="AE539" s="115">
        <f t="shared" si="153"/>
        <v>5</v>
      </c>
      <c r="AF539" s="115" t="str">
        <f t="shared" si="148"/>
        <v>-</v>
      </c>
      <c r="AG539" s="115" t="str">
        <f t="shared" si="148"/>
        <v>-</v>
      </c>
      <c r="AH539" s="115" t="str">
        <f t="shared" si="148"/>
        <v>-</v>
      </c>
      <c r="AI539" s="115" t="str">
        <f t="shared" si="148"/>
        <v>-</v>
      </c>
      <c r="AJ539" s="115">
        <f t="shared" si="148"/>
        <v>7</v>
      </c>
      <c r="AK539" s="115">
        <f t="shared" si="148"/>
        <v>7</v>
      </c>
      <c r="AL539" s="115">
        <f t="shared" si="148"/>
        <v>4</v>
      </c>
      <c r="AM539" s="115" t="str">
        <f t="shared" si="148"/>
        <v>-</v>
      </c>
      <c r="AN539" s="115">
        <f t="shared" si="148"/>
        <v>8</v>
      </c>
      <c r="AO539" s="115" t="str">
        <f t="shared" si="153"/>
        <v>-</v>
      </c>
      <c r="AP539" s="115" t="str">
        <f t="shared" si="149"/>
        <v>-</v>
      </c>
      <c r="AQ539" s="115" t="str">
        <f t="shared" si="149"/>
        <v>-</v>
      </c>
      <c r="AR539" s="115" t="str">
        <f t="shared" si="149"/>
        <v>-</v>
      </c>
      <c r="AS539" s="115" t="str">
        <f t="shared" si="149"/>
        <v>-</v>
      </c>
      <c r="AT539" s="115" t="str">
        <f t="shared" si="149"/>
        <v>-</v>
      </c>
      <c r="AU539" s="115" t="str">
        <f t="shared" si="149"/>
        <v>-</v>
      </c>
      <c r="AV539" s="115" t="str">
        <f t="shared" si="149"/>
        <v>-</v>
      </c>
      <c r="AW539" s="115" t="str">
        <f t="shared" si="149"/>
        <v>-</v>
      </c>
      <c r="AX539" s="115" t="str">
        <f t="shared" si="149"/>
        <v>-</v>
      </c>
      <c r="AY539" s="115" t="str">
        <f t="shared" si="153"/>
        <v>-</v>
      </c>
      <c r="AZ539" s="115" t="str">
        <f t="shared" si="153"/>
        <v>-</v>
      </c>
      <c r="BA539" s="115">
        <f t="shared" si="153"/>
        <v>5</v>
      </c>
      <c r="BB539" s="115" t="str">
        <f t="shared" si="153"/>
        <v>-</v>
      </c>
      <c r="BC539" s="115">
        <f t="shared" si="153"/>
        <v>7</v>
      </c>
      <c r="BD539" s="115" t="str">
        <f t="shared" si="153"/>
        <v>-</v>
      </c>
      <c r="BE539" s="115">
        <f t="shared" si="153"/>
        <v>8</v>
      </c>
      <c r="BF539" s="115" t="str">
        <f t="shared" si="153"/>
        <v>-</v>
      </c>
      <c r="BG539" s="115" t="str">
        <f t="shared" si="153"/>
        <v>-</v>
      </c>
      <c r="BH539" s="116">
        <f t="shared" si="132"/>
        <v>13</v>
      </c>
      <c r="BI539" s="114">
        <f t="shared" si="133"/>
        <v>7.2307705311392851</v>
      </c>
      <c r="BJ539" s="115">
        <f t="shared" si="134"/>
        <v>12</v>
      </c>
      <c r="BL539" s="75">
        <f t="shared" si="139"/>
        <v>48</v>
      </c>
      <c r="BM539" s="396">
        <f t="shared" si="135"/>
        <v>7.2307705311392851</v>
      </c>
      <c r="BN539" s="117">
        <f t="shared" si="136"/>
        <v>15</v>
      </c>
      <c r="BO539">
        <f t="shared" si="131"/>
        <v>13</v>
      </c>
      <c r="BP539" s="225">
        <f t="shared" si="137"/>
        <v>2.6923076923076885</v>
      </c>
    </row>
    <row r="540" spans="1:68">
      <c r="A540" s="120">
        <f t="shared" si="138"/>
        <v>49</v>
      </c>
      <c r="B540" s="115" t="str">
        <f t="shared" si="153"/>
        <v>-</v>
      </c>
      <c r="C540" s="115" t="str">
        <f t="shared" si="153"/>
        <v>-</v>
      </c>
      <c r="D540" s="115" t="str">
        <f t="shared" si="153"/>
        <v>-</v>
      </c>
      <c r="E540" s="115" t="str">
        <f t="shared" si="153"/>
        <v>-</v>
      </c>
      <c r="F540" s="115">
        <f t="shared" si="153"/>
        <v>5</v>
      </c>
      <c r="G540" s="115" t="str">
        <f t="shared" si="153"/>
        <v>-</v>
      </c>
      <c r="H540" s="115" t="str">
        <f t="shared" si="153"/>
        <v>-</v>
      </c>
      <c r="I540" s="115">
        <f t="shared" si="153"/>
        <v>7</v>
      </c>
      <c r="J540" s="115" t="str">
        <f t="shared" si="153"/>
        <v>-</v>
      </c>
      <c r="K540" s="115" t="str">
        <f t="shared" si="153"/>
        <v>-</v>
      </c>
      <c r="L540" s="115" t="str">
        <f t="shared" si="153"/>
        <v>-</v>
      </c>
      <c r="M540" s="115" t="str">
        <f t="shared" si="153"/>
        <v>-</v>
      </c>
      <c r="N540" s="115" t="str">
        <f t="shared" si="153"/>
        <v>-</v>
      </c>
      <c r="O540" s="115" t="str">
        <f t="shared" si="153"/>
        <v>-</v>
      </c>
      <c r="P540" s="115" t="str">
        <f t="shared" si="153"/>
        <v>-</v>
      </c>
      <c r="Q540" s="115" t="str">
        <f t="shared" ref="Q540:BG540" si="154">IF(Q$489="ДА",Q344,"-")</f>
        <v>-</v>
      </c>
      <c r="R540" s="115" t="str">
        <f t="shared" si="154"/>
        <v>-</v>
      </c>
      <c r="S540" s="115">
        <f t="shared" si="154"/>
        <v>9</v>
      </c>
      <c r="T540" s="115" t="str">
        <f t="shared" si="154"/>
        <v>-</v>
      </c>
      <c r="U540" s="115" t="str">
        <f t="shared" si="154"/>
        <v>-</v>
      </c>
      <c r="V540" s="115" t="str">
        <f t="shared" si="154"/>
        <v>-</v>
      </c>
      <c r="W540" s="115" t="str">
        <f t="shared" si="154"/>
        <v>-</v>
      </c>
      <c r="X540" s="115">
        <f t="shared" si="154"/>
        <v>9</v>
      </c>
      <c r="Y540" s="115" t="str">
        <f t="shared" si="154"/>
        <v>-</v>
      </c>
      <c r="Z540" s="115">
        <f t="shared" si="154"/>
        <v>8</v>
      </c>
      <c r="AA540" s="115" t="str">
        <f t="shared" si="154"/>
        <v>-</v>
      </c>
      <c r="AB540" s="115" t="str">
        <f t="shared" si="154"/>
        <v>-</v>
      </c>
      <c r="AC540" s="115" t="str">
        <f t="shared" si="154"/>
        <v>-</v>
      </c>
      <c r="AD540" s="115" t="str">
        <f t="shared" si="154"/>
        <v>-</v>
      </c>
      <c r="AE540" s="115">
        <f t="shared" si="154"/>
        <v>7</v>
      </c>
      <c r="AF540" s="115" t="str">
        <f t="shared" si="148"/>
        <v>-</v>
      </c>
      <c r="AG540" s="115" t="str">
        <f t="shared" si="148"/>
        <v>-</v>
      </c>
      <c r="AH540" s="115" t="str">
        <f t="shared" si="148"/>
        <v>-</v>
      </c>
      <c r="AI540" s="115" t="str">
        <f t="shared" si="148"/>
        <v>-</v>
      </c>
      <c r="AJ540" s="115" t="str">
        <f t="shared" si="148"/>
        <v>-</v>
      </c>
      <c r="AK540" s="115">
        <f t="shared" si="148"/>
        <v>6</v>
      </c>
      <c r="AL540" s="115">
        <f t="shared" si="148"/>
        <v>5</v>
      </c>
      <c r="AM540" s="115" t="str">
        <f t="shared" si="148"/>
        <v>-</v>
      </c>
      <c r="AN540" s="115">
        <f t="shared" si="148"/>
        <v>7</v>
      </c>
      <c r="AO540" s="115" t="str">
        <f t="shared" si="154"/>
        <v>-</v>
      </c>
      <c r="AP540" s="115" t="str">
        <f t="shared" si="149"/>
        <v>-</v>
      </c>
      <c r="AQ540" s="115" t="str">
        <f t="shared" si="149"/>
        <v>-</v>
      </c>
      <c r="AR540" s="115" t="str">
        <f t="shared" si="149"/>
        <v>-</v>
      </c>
      <c r="AS540" s="115" t="str">
        <f t="shared" si="149"/>
        <v>-</v>
      </c>
      <c r="AT540" s="115" t="str">
        <f t="shared" si="149"/>
        <v>-</v>
      </c>
      <c r="AU540" s="115" t="str">
        <f t="shared" si="149"/>
        <v>-</v>
      </c>
      <c r="AV540" s="115" t="str">
        <f t="shared" si="149"/>
        <v>-</v>
      </c>
      <c r="AW540" s="115" t="str">
        <f t="shared" si="149"/>
        <v>-</v>
      </c>
      <c r="AX540" s="115" t="str">
        <f t="shared" si="149"/>
        <v>-</v>
      </c>
      <c r="AY540" s="115" t="str">
        <f t="shared" si="154"/>
        <v>-</v>
      </c>
      <c r="AZ540" s="115" t="str">
        <f t="shared" si="154"/>
        <v>-</v>
      </c>
      <c r="BA540" s="115">
        <f t="shared" si="154"/>
        <v>6</v>
      </c>
      <c r="BB540" s="115" t="str">
        <f t="shared" si="154"/>
        <v>-</v>
      </c>
      <c r="BC540" s="115" t="str">
        <f t="shared" si="154"/>
        <v>-</v>
      </c>
      <c r="BD540" s="115" t="str">
        <f t="shared" si="154"/>
        <v>-</v>
      </c>
      <c r="BE540" s="115">
        <f t="shared" si="154"/>
        <v>10</v>
      </c>
      <c r="BF540" s="115" t="str">
        <f t="shared" si="154"/>
        <v>-</v>
      </c>
      <c r="BG540" s="115" t="str">
        <f t="shared" si="154"/>
        <v>-</v>
      </c>
      <c r="BH540" s="116">
        <f t="shared" si="132"/>
        <v>11</v>
      </c>
      <c r="BI540" s="114">
        <f t="shared" si="133"/>
        <v>7.1818192821787195</v>
      </c>
      <c r="BJ540" s="115">
        <f t="shared" si="134"/>
        <v>13</v>
      </c>
      <c r="BL540" s="75">
        <f t="shared" si="139"/>
        <v>49</v>
      </c>
      <c r="BM540" s="396">
        <f t="shared" si="135"/>
        <v>7.1818192821787195</v>
      </c>
      <c r="BN540" s="117">
        <f t="shared" si="136"/>
        <v>14</v>
      </c>
      <c r="BO540">
        <f t="shared" si="131"/>
        <v>11</v>
      </c>
      <c r="BP540" s="225">
        <f t="shared" si="137"/>
        <v>2.7636363636363628</v>
      </c>
    </row>
    <row r="541" spans="1:68">
      <c r="A541" s="120">
        <f t="shared" si="138"/>
        <v>50</v>
      </c>
      <c r="B541" s="115" t="str">
        <f t="shared" ref="B541:BG547" si="155">IF(B$489="ДА",B345,"-")</f>
        <v>-</v>
      </c>
      <c r="C541" s="115" t="str">
        <f t="shared" si="155"/>
        <v>-</v>
      </c>
      <c r="D541" s="115" t="str">
        <f t="shared" si="155"/>
        <v>-</v>
      </c>
      <c r="E541" s="115" t="str">
        <f t="shared" si="155"/>
        <v>-</v>
      </c>
      <c r="F541" s="115">
        <f t="shared" si="155"/>
        <v>8</v>
      </c>
      <c r="G541" s="115" t="str">
        <f t="shared" si="155"/>
        <v>-</v>
      </c>
      <c r="H541" s="115" t="str">
        <f t="shared" si="155"/>
        <v>-</v>
      </c>
      <c r="I541" s="115">
        <f t="shared" si="155"/>
        <v>8</v>
      </c>
      <c r="J541" s="115" t="str">
        <f t="shared" si="155"/>
        <v>-</v>
      </c>
      <c r="K541" s="115" t="str">
        <f t="shared" si="155"/>
        <v>-</v>
      </c>
      <c r="L541" s="115" t="str">
        <f t="shared" si="155"/>
        <v>-</v>
      </c>
      <c r="M541" s="115" t="str">
        <f t="shared" si="155"/>
        <v>-</v>
      </c>
      <c r="N541" s="115" t="str">
        <f t="shared" si="155"/>
        <v>-</v>
      </c>
      <c r="O541" s="115" t="str">
        <f t="shared" si="155"/>
        <v>-</v>
      </c>
      <c r="P541" s="115" t="str">
        <f t="shared" si="155"/>
        <v>-</v>
      </c>
      <c r="Q541" s="115" t="str">
        <f t="shared" si="155"/>
        <v>-</v>
      </c>
      <c r="R541" s="115" t="str">
        <f t="shared" si="155"/>
        <v>-</v>
      </c>
      <c r="S541" s="115">
        <f t="shared" si="155"/>
        <v>10</v>
      </c>
      <c r="T541" s="115" t="str">
        <f t="shared" si="155"/>
        <v>-</v>
      </c>
      <c r="U541" s="115" t="str">
        <f t="shared" si="155"/>
        <v>-</v>
      </c>
      <c r="V541" s="115" t="str">
        <f t="shared" si="155"/>
        <v>-</v>
      </c>
      <c r="W541" s="115" t="str">
        <f t="shared" si="155"/>
        <v>-</v>
      </c>
      <c r="X541" s="115">
        <f t="shared" si="155"/>
        <v>9</v>
      </c>
      <c r="Y541" s="115" t="str">
        <f t="shared" si="155"/>
        <v>-</v>
      </c>
      <c r="Z541" s="115">
        <f t="shared" si="155"/>
        <v>8</v>
      </c>
      <c r="AA541" s="115" t="str">
        <f t="shared" si="155"/>
        <v>-</v>
      </c>
      <c r="AB541" s="115" t="str">
        <f t="shared" si="155"/>
        <v>-</v>
      </c>
      <c r="AC541" s="115" t="str">
        <f t="shared" si="155"/>
        <v>-</v>
      </c>
      <c r="AD541" s="115" t="str">
        <f t="shared" si="155"/>
        <v>-</v>
      </c>
      <c r="AE541" s="115">
        <f t="shared" si="155"/>
        <v>8</v>
      </c>
      <c r="AF541" s="115" t="str">
        <f t="shared" si="148"/>
        <v>-</v>
      </c>
      <c r="AG541" s="115" t="str">
        <f t="shared" si="148"/>
        <v>-</v>
      </c>
      <c r="AH541" s="115" t="str">
        <f t="shared" si="148"/>
        <v>-</v>
      </c>
      <c r="AI541" s="115" t="str">
        <f t="shared" si="148"/>
        <v>-</v>
      </c>
      <c r="AJ541" s="115" t="str">
        <f t="shared" si="148"/>
        <v>-</v>
      </c>
      <c r="AK541" s="115">
        <f t="shared" si="148"/>
        <v>6</v>
      </c>
      <c r="AL541" s="115">
        <f t="shared" si="148"/>
        <v>6</v>
      </c>
      <c r="AM541" s="115" t="str">
        <f t="shared" si="148"/>
        <v>-</v>
      </c>
      <c r="AN541" s="115">
        <f t="shared" si="148"/>
        <v>8</v>
      </c>
      <c r="AO541" s="115" t="str">
        <f t="shared" si="155"/>
        <v>-</v>
      </c>
      <c r="AP541" s="115" t="str">
        <f t="shared" si="149"/>
        <v>-</v>
      </c>
      <c r="AQ541" s="115" t="str">
        <f t="shared" si="149"/>
        <v>-</v>
      </c>
      <c r="AR541" s="115" t="str">
        <f t="shared" si="149"/>
        <v>-</v>
      </c>
      <c r="AS541" s="115">
        <f t="shared" si="149"/>
        <v>9</v>
      </c>
      <c r="AT541" s="115" t="str">
        <f t="shared" si="149"/>
        <v>-</v>
      </c>
      <c r="AU541" s="115" t="str">
        <f t="shared" si="149"/>
        <v>-</v>
      </c>
      <c r="AV541" s="115" t="str">
        <f t="shared" si="149"/>
        <v>-</v>
      </c>
      <c r="AW541" s="115" t="str">
        <f t="shared" si="149"/>
        <v>-</v>
      </c>
      <c r="AX541" s="115" t="str">
        <f t="shared" si="149"/>
        <v>-</v>
      </c>
      <c r="AY541" s="115" t="str">
        <f t="shared" si="155"/>
        <v>-</v>
      </c>
      <c r="AZ541" s="115" t="str">
        <f t="shared" si="155"/>
        <v>-</v>
      </c>
      <c r="BA541" s="115">
        <f t="shared" si="155"/>
        <v>8</v>
      </c>
      <c r="BB541" s="115" t="str">
        <f t="shared" si="155"/>
        <v>-</v>
      </c>
      <c r="BC541" s="115" t="str">
        <f t="shared" si="155"/>
        <v>-</v>
      </c>
      <c r="BD541" s="115" t="str">
        <f t="shared" si="155"/>
        <v>-</v>
      </c>
      <c r="BE541" s="115">
        <f t="shared" si="155"/>
        <v>9</v>
      </c>
      <c r="BF541" s="115" t="str">
        <f t="shared" si="155"/>
        <v>-</v>
      </c>
      <c r="BG541" s="115" t="str">
        <f t="shared" si="155"/>
        <v>-</v>
      </c>
      <c r="BH541" s="116">
        <f t="shared" si="132"/>
        <v>12</v>
      </c>
      <c r="BI541" s="114">
        <f t="shared" si="133"/>
        <v>8.0833345340653651</v>
      </c>
      <c r="BJ541" s="115">
        <f t="shared" si="134"/>
        <v>5</v>
      </c>
      <c r="BL541" s="75">
        <f t="shared" si="139"/>
        <v>50</v>
      </c>
      <c r="BM541" s="396">
        <f t="shared" si="135"/>
        <v>8.0833345340653651</v>
      </c>
      <c r="BN541" s="117">
        <f t="shared" si="136"/>
        <v>16</v>
      </c>
      <c r="BO541">
        <f t="shared" si="131"/>
        <v>12</v>
      </c>
      <c r="BP541" s="225">
        <f t="shared" si="137"/>
        <v>1.3560606060606026</v>
      </c>
    </row>
    <row r="542" spans="1:68">
      <c r="A542" s="120">
        <f t="shared" si="138"/>
        <v>51</v>
      </c>
      <c r="B542" s="115" t="str">
        <f t="shared" si="155"/>
        <v>-</v>
      </c>
      <c r="C542" s="115" t="str">
        <f t="shared" si="155"/>
        <v>-</v>
      </c>
      <c r="D542" s="115" t="str">
        <f t="shared" si="155"/>
        <v>-</v>
      </c>
      <c r="E542" s="115" t="str">
        <f t="shared" si="155"/>
        <v>-</v>
      </c>
      <c r="F542" s="115">
        <f t="shared" si="155"/>
        <v>7</v>
      </c>
      <c r="G542" s="115" t="str">
        <f t="shared" si="155"/>
        <v>-</v>
      </c>
      <c r="H542" s="115" t="str">
        <f t="shared" si="155"/>
        <v>-</v>
      </c>
      <c r="I542" s="115">
        <f t="shared" si="155"/>
        <v>5</v>
      </c>
      <c r="J542" s="115" t="str">
        <f t="shared" si="155"/>
        <v>-</v>
      </c>
      <c r="K542" s="115" t="str">
        <f t="shared" si="155"/>
        <v>-</v>
      </c>
      <c r="L542" s="115" t="str">
        <f t="shared" si="155"/>
        <v>-</v>
      </c>
      <c r="M542" s="115" t="str">
        <f t="shared" si="155"/>
        <v>-</v>
      </c>
      <c r="N542" s="115" t="str">
        <f t="shared" si="155"/>
        <v>-</v>
      </c>
      <c r="O542" s="115" t="str">
        <f t="shared" si="155"/>
        <v>-</v>
      </c>
      <c r="P542" s="115" t="str">
        <f t="shared" si="155"/>
        <v>-</v>
      </c>
      <c r="Q542" s="115" t="str">
        <f t="shared" si="155"/>
        <v>-</v>
      </c>
      <c r="R542" s="115" t="str">
        <f t="shared" si="155"/>
        <v>-</v>
      </c>
      <c r="S542" s="115">
        <f t="shared" si="155"/>
        <v>7</v>
      </c>
      <c r="T542" s="115" t="str">
        <f t="shared" si="155"/>
        <v>-</v>
      </c>
      <c r="U542" s="115" t="str">
        <f t="shared" si="155"/>
        <v>-</v>
      </c>
      <c r="V542" s="115" t="str">
        <f t="shared" si="155"/>
        <v>-</v>
      </c>
      <c r="W542" s="115" t="str">
        <f t="shared" si="155"/>
        <v>-</v>
      </c>
      <c r="X542" s="115" t="str">
        <f t="shared" si="155"/>
        <v>-</v>
      </c>
      <c r="Y542" s="115" t="str">
        <f t="shared" si="155"/>
        <v>-</v>
      </c>
      <c r="Z542" s="115">
        <f t="shared" si="155"/>
        <v>7</v>
      </c>
      <c r="AA542" s="115" t="str">
        <f t="shared" si="155"/>
        <v>-</v>
      </c>
      <c r="AB542" s="115" t="str">
        <f t="shared" si="155"/>
        <v>-</v>
      </c>
      <c r="AC542" s="115" t="str">
        <f t="shared" si="155"/>
        <v>-</v>
      </c>
      <c r="AD542" s="115" t="str">
        <f t="shared" si="155"/>
        <v>-</v>
      </c>
      <c r="AE542" s="115">
        <f t="shared" si="155"/>
        <v>6</v>
      </c>
      <c r="AF542" s="115" t="str">
        <f t="shared" si="148"/>
        <v>-</v>
      </c>
      <c r="AG542" s="115" t="str">
        <f t="shared" si="148"/>
        <v>-</v>
      </c>
      <c r="AH542" s="115" t="str">
        <f t="shared" si="148"/>
        <v>-</v>
      </c>
      <c r="AI542" s="115" t="str">
        <f t="shared" si="148"/>
        <v>-</v>
      </c>
      <c r="AJ542" s="115" t="str">
        <f t="shared" si="148"/>
        <v>-</v>
      </c>
      <c r="AK542" s="115">
        <f t="shared" si="148"/>
        <v>6</v>
      </c>
      <c r="AL542" s="115">
        <f t="shared" si="148"/>
        <v>6</v>
      </c>
      <c r="AM542" s="115" t="str">
        <f t="shared" si="148"/>
        <v>-</v>
      </c>
      <c r="AN542" s="115">
        <f t="shared" si="148"/>
        <v>7</v>
      </c>
      <c r="AO542" s="115" t="str">
        <f t="shared" si="155"/>
        <v>-</v>
      </c>
      <c r="AP542" s="115" t="str">
        <f t="shared" si="149"/>
        <v>-</v>
      </c>
      <c r="AQ542" s="115" t="str">
        <f t="shared" si="149"/>
        <v>-</v>
      </c>
      <c r="AR542" s="115" t="str">
        <f t="shared" si="149"/>
        <v>-</v>
      </c>
      <c r="AS542" s="115" t="str">
        <f t="shared" si="149"/>
        <v>-</v>
      </c>
      <c r="AT542" s="115" t="str">
        <f t="shared" si="149"/>
        <v>-</v>
      </c>
      <c r="AU542" s="115" t="str">
        <f t="shared" si="149"/>
        <v>-</v>
      </c>
      <c r="AV542" s="115" t="str">
        <f t="shared" si="149"/>
        <v>-</v>
      </c>
      <c r="AW542" s="115" t="str">
        <f t="shared" si="149"/>
        <v>-</v>
      </c>
      <c r="AX542" s="115" t="str">
        <f t="shared" si="149"/>
        <v>-</v>
      </c>
      <c r="AY542" s="115" t="str">
        <f t="shared" si="155"/>
        <v>-</v>
      </c>
      <c r="AZ542" s="115" t="str">
        <f t="shared" si="155"/>
        <v>-</v>
      </c>
      <c r="BA542" s="115">
        <f t="shared" si="155"/>
        <v>7</v>
      </c>
      <c r="BB542" s="115" t="str">
        <f t="shared" si="155"/>
        <v>-</v>
      </c>
      <c r="BC542" s="115">
        <f t="shared" si="155"/>
        <v>8</v>
      </c>
      <c r="BD542" s="115" t="str">
        <f t="shared" si="155"/>
        <v>-</v>
      </c>
      <c r="BE542" s="115">
        <f t="shared" si="155"/>
        <v>8</v>
      </c>
      <c r="BF542" s="115" t="str">
        <f t="shared" si="155"/>
        <v>-</v>
      </c>
      <c r="BG542" s="115" t="str">
        <f t="shared" si="155"/>
        <v>-</v>
      </c>
      <c r="BH542" s="116">
        <f t="shared" si="132"/>
        <v>11</v>
      </c>
      <c r="BI542" s="114">
        <f t="shared" si="133"/>
        <v>6.7272738284801923</v>
      </c>
      <c r="BJ542" s="115">
        <f t="shared" si="134"/>
        <v>19</v>
      </c>
      <c r="BL542" s="75">
        <f t="shared" si="139"/>
        <v>51</v>
      </c>
      <c r="BM542" s="396">
        <f t="shared" si="135"/>
        <v>6.7272738284801923</v>
      </c>
      <c r="BN542" s="117">
        <f t="shared" si="136"/>
        <v>14</v>
      </c>
      <c r="BO542">
        <f t="shared" si="131"/>
        <v>11</v>
      </c>
      <c r="BP542" s="225">
        <f t="shared" si="137"/>
        <v>0.81818181818181868</v>
      </c>
    </row>
    <row r="543" spans="1:68">
      <c r="A543" s="120">
        <f t="shared" si="138"/>
        <v>52</v>
      </c>
      <c r="B543" s="115" t="str">
        <f t="shared" si="155"/>
        <v>-</v>
      </c>
      <c r="C543" s="115" t="str">
        <f t="shared" si="155"/>
        <v>-</v>
      </c>
      <c r="D543" s="115" t="str">
        <f t="shared" si="155"/>
        <v>-</v>
      </c>
      <c r="E543" s="115" t="str">
        <f t="shared" si="155"/>
        <v>-</v>
      </c>
      <c r="F543" s="115" t="str">
        <f t="shared" si="155"/>
        <v>-</v>
      </c>
      <c r="G543" s="115" t="str">
        <f t="shared" si="155"/>
        <v>-</v>
      </c>
      <c r="H543" s="115" t="str">
        <f t="shared" si="155"/>
        <v>-</v>
      </c>
      <c r="I543" s="115" t="str">
        <f t="shared" si="155"/>
        <v>-</v>
      </c>
      <c r="J543" s="115" t="str">
        <f t="shared" si="155"/>
        <v>-</v>
      </c>
      <c r="K543" s="115" t="str">
        <f t="shared" si="155"/>
        <v>-</v>
      </c>
      <c r="L543" s="115" t="str">
        <f t="shared" si="155"/>
        <v>-</v>
      </c>
      <c r="M543" s="115" t="str">
        <f t="shared" si="155"/>
        <v>-</v>
      </c>
      <c r="N543" s="115" t="str">
        <f t="shared" si="155"/>
        <v>-</v>
      </c>
      <c r="O543" s="115" t="str">
        <f t="shared" si="155"/>
        <v>-</v>
      </c>
      <c r="P543" s="115" t="str">
        <f t="shared" si="155"/>
        <v>-</v>
      </c>
      <c r="Q543" s="115" t="str">
        <f t="shared" si="155"/>
        <v>-</v>
      </c>
      <c r="R543" s="115" t="str">
        <f t="shared" si="155"/>
        <v>-</v>
      </c>
      <c r="S543" s="115" t="str">
        <f t="shared" si="155"/>
        <v>-</v>
      </c>
      <c r="T543" s="115" t="str">
        <f t="shared" si="155"/>
        <v>-</v>
      </c>
      <c r="U543" s="115" t="str">
        <f t="shared" si="155"/>
        <v>-</v>
      </c>
      <c r="V543" s="115" t="str">
        <f t="shared" si="155"/>
        <v>-</v>
      </c>
      <c r="W543" s="115" t="str">
        <f t="shared" si="155"/>
        <v>-</v>
      </c>
      <c r="X543" s="115" t="str">
        <f t="shared" si="155"/>
        <v>-</v>
      </c>
      <c r="Y543" s="115" t="str">
        <f t="shared" si="155"/>
        <v>-</v>
      </c>
      <c r="Z543" s="115" t="str">
        <f t="shared" si="155"/>
        <v>-</v>
      </c>
      <c r="AA543" s="115" t="str">
        <f t="shared" si="155"/>
        <v>-</v>
      </c>
      <c r="AB543" s="115" t="str">
        <f t="shared" si="155"/>
        <v>-</v>
      </c>
      <c r="AC543" s="115" t="str">
        <f t="shared" si="155"/>
        <v>-</v>
      </c>
      <c r="AD543" s="115" t="str">
        <f t="shared" si="155"/>
        <v>-</v>
      </c>
      <c r="AE543" s="115" t="str">
        <f t="shared" si="155"/>
        <v>-</v>
      </c>
      <c r="AF543" s="115" t="str">
        <f t="shared" si="148"/>
        <v>-</v>
      </c>
      <c r="AG543" s="115" t="str">
        <f t="shared" si="148"/>
        <v>-</v>
      </c>
      <c r="AH543" s="115" t="str">
        <f t="shared" si="148"/>
        <v>-</v>
      </c>
      <c r="AI543" s="115" t="str">
        <f t="shared" si="148"/>
        <v>-</v>
      </c>
      <c r="AJ543" s="115" t="str">
        <f t="shared" si="148"/>
        <v>-</v>
      </c>
      <c r="AK543" s="115" t="str">
        <f t="shared" si="148"/>
        <v>-</v>
      </c>
      <c r="AL543" s="115" t="str">
        <f t="shared" si="148"/>
        <v>-</v>
      </c>
      <c r="AM543" s="115" t="str">
        <f t="shared" si="148"/>
        <v>-</v>
      </c>
      <c r="AN543" s="115" t="str">
        <f t="shared" si="148"/>
        <v>-</v>
      </c>
      <c r="AO543" s="115" t="str">
        <f t="shared" si="155"/>
        <v>-</v>
      </c>
      <c r="AP543" s="115" t="str">
        <f t="shared" si="149"/>
        <v>-</v>
      </c>
      <c r="AQ543" s="115" t="str">
        <f t="shared" si="149"/>
        <v>-</v>
      </c>
      <c r="AR543" s="115" t="str">
        <f t="shared" si="149"/>
        <v>-</v>
      </c>
      <c r="AS543" s="115" t="str">
        <f t="shared" si="149"/>
        <v>-</v>
      </c>
      <c r="AT543" s="115" t="str">
        <f t="shared" si="149"/>
        <v>-</v>
      </c>
      <c r="AU543" s="115" t="str">
        <f t="shared" si="149"/>
        <v>-</v>
      </c>
      <c r="AV543" s="115" t="str">
        <f t="shared" si="149"/>
        <v>-</v>
      </c>
      <c r="AW543" s="115" t="str">
        <f t="shared" si="149"/>
        <v>-</v>
      </c>
      <c r="AX543" s="115" t="str">
        <f t="shared" si="149"/>
        <v>-</v>
      </c>
      <c r="AY543" s="115" t="str">
        <f t="shared" si="155"/>
        <v>-</v>
      </c>
      <c r="AZ543" s="115" t="str">
        <f t="shared" si="155"/>
        <v>-</v>
      </c>
      <c r="BA543" s="115" t="str">
        <f t="shared" si="155"/>
        <v>-</v>
      </c>
      <c r="BB543" s="115" t="str">
        <f t="shared" si="155"/>
        <v>-</v>
      </c>
      <c r="BC543" s="115" t="str">
        <f t="shared" si="155"/>
        <v>-</v>
      </c>
      <c r="BD543" s="115" t="str">
        <f t="shared" si="155"/>
        <v>-</v>
      </c>
      <c r="BE543" s="115" t="str">
        <f t="shared" si="155"/>
        <v>-</v>
      </c>
      <c r="BF543" s="115" t="str">
        <f t="shared" si="155"/>
        <v>-</v>
      </c>
      <c r="BG543" s="115" t="str">
        <f t="shared" si="155"/>
        <v>-</v>
      </c>
      <c r="BH543" s="116">
        <f t="shared" si="132"/>
        <v>0</v>
      </c>
      <c r="BI543" s="114" t="str">
        <f t="shared" si="133"/>
        <v>-</v>
      </c>
      <c r="BJ543" s="115" t="str">
        <f t="shared" si="134"/>
        <v>-</v>
      </c>
      <c r="BL543" s="75">
        <f t="shared" si="139"/>
        <v>52</v>
      </c>
      <c r="BM543" s="396" t="str">
        <f t="shared" si="135"/>
        <v>-</v>
      </c>
      <c r="BN543" s="117">
        <f t="shared" si="136"/>
        <v>0</v>
      </c>
      <c r="BO543">
        <f t="shared" si="131"/>
        <v>0</v>
      </c>
      <c r="BP543" s="225" t="str">
        <f t="shared" si="137"/>
        <v>-</v>
      </c>
    </row>
    <row r="544" spans="1:68">
      <c r="A544" s="120">
        <f t="shared" si="138"/>
        <v>53</v>
      </c>
      <c r="B544" s="115" t="str">
        <f t="shared" si="155"/>
        <v>-</v>
      </c>
      <c r="C544" s="115" t="str">
        <f t="shared" si="155"/>
        <v>-</v>
      </c>
      <c r="D544" s="115" t="str">
        <f t="shared" si="155"/>
        <v>-</v>
      </c>
      <c r="E544" s="115" t="str">
        <f t="shared" si="155"/>
        <v>-</v>
      </c>
      <c r="F544" s="115" t="str">
        <f t="shared" si="155"/>
        <v>-</v>
      </c>
      <c r="G544" s="115" t="str">
        <f t="shared" si="155"/>
        <v>-</v>
      </c>
      <c r="H544" s="115" t="str">
        <f t="shared" si="155"/>
        <v>-</v>
      </c>
      <c r="I544" s="115" t="str">
        <f t="shared" si="155"/>
        <v>-</v>
      </c>
      <c r="J544" s="115" t="str">
        <f t="shared" si="155"/>
        <v>-</v>
      </c>
      <c r="K544" s="115" t="str">
        <f t="shared" si="155"/>
        <v>-</v>
      </c>
      <c r="L544" s="115" t="str">
        <f t="shared" si="155"/>
        <v>-</v>
      </c>
      <c r="M544" s="115" t="str">
        <f t="shared" si="155"/>
        <v>-</v>
      </c>
      <c r="N544" s="115" t="str">
        <f t="shared" si="155"/>
        <v>-</v>
      </c>
      <c r="O544" s="115" t="str">
        <f t="shared" si="155"/>
        <v>-</v>
      </c>
      <c r="P544" s="115" t="str">
        <f t="shared" si="155"/>
        <v>-</v>
      </c>
      <c r="Q544" s="115" t="str">
        <f t="shared" si="155"/>
        <v>-</v>
      </c>
      <c r="R544" s="115" t="str">
        <f t="shared" si="155"/>
        <v>-</v>
      </c>
      <c r="S544" s="115" t="str">
        <f t="shared" si="155"/>
        <v>-</v>
      </c>
      <c r="T544" s="115" t="str">
        <f t="shared" si="155"/>
        <v>-</v>
      </c>
      <c r="U544" s="115" t="str">
        <f t="shared" si="155"/>
        <v>-</v>
      </c>
      <c r="V544" s="115" t="str">
        <f t="shared" si="155"/>
        <v>-</v>
      </c>
      <c r="W544" s="115" t="str">
        <f t="shared" si="155"/>
        <v>-</v>
      </c>
      <c r="X544" s="115" t="str">
        <f t="shared" si="155"/>
        <v>-</v>
      </c>
      <c r="Y544" s="115" t="str">
        <f t="shared" si="155"/>
        <v>-</v>
      </c>
      <c r="Z544" s="115" t="str">
        <f t="shared" si="155"/>
        <v>-</v>
      </c>
      <c r="AA544" s="115" t="str">
        <f t="shared" si="155"/>
        <v>-</v>
      </c>
      <c r="AB544" s="115" t="str">
        <f t="shared" si="155"/>
        <v>-</v>
      </c>
      <c r="AC544" s="115" t="str">
        <f t="shared" si="155"/>
        <v>-</v>
      </c>
      <c r="AD544" s="115" t="str">
        <f t="shared" si="155"/>
        <v>-</v>
      </c>
      <c r="AE544" s="115" t="str">
        <f t="shared" si="155"/>
        <v>-</v>
      </c>
      <c r="AF544" s="115" t="str">
        <f t="shared" si="148"/>
        <v>-</v>
      </c>
      <c r="AG544" s="115" t="str">
        <f t="shared" si="148"/>
        <v>-</v>
      </c>
      <c r="AH544" s="115" t="str">
        <f t="shared" si="148"/>
        <v>-</v>
      </c>
      <c r="AI544" s="115" t="str">
        <f t="shared" si="148"/>
        <v>-</v>
      </c>
      <c r="AJ544" s="115" t="str">
        <f t="shared" si="148"/>
        <v>-</v>
      </c>
      <c r="AK544" s="115" t="str">
        <f t="shared" si="148"/>
        <v>-</v>
      </c>
      <c r="AL544" s="115" t="str">
        <f t="shared" si="148"/>
        <v>-</v>
      </c>
      <c r="AM544" s="115" t="str">
        <f t="shared" si="148"/>
        <v>-</v>
      </c>
      <c r="AN544" s="115" t="str">
        <f t="shared" si="148"/>
        <v>-</v>
      </c>
      <c r="AO544" s="115" t="str">
        <f t="shared" si="155"/>
        <v>-</v>
      </c>
      <c r="AP544" s="115" t="str">
        <f t="shared" si="149"/>
        <v>-</v>
      </c>
      <c r="AQ544" s="115" t="str">
        <f t="shared" si="149"/>
        <v>-</v>
      </c>
      <c r="AR544" s="115" t="str">
        <f t="shared" si="149"/>
        <v>-</v>
      </c>
      <c r="AS544" s="115" t="str">
        <f t="shared" si="149"/>
        <v>-</v>
      </c>
      <c r="AT544" s="115" t="str">
        <f t="shared" si="149"/>
        <v>-</v>
      </c>
      <c r="AU544" s="115" t="str">
        <f t="shared" si="149"/>
        <v>-</v>
      </c>
      <c r="AV544" s="115" t="str">
        <f t="shared" si="149"/>
        <v>-</v>
      </c>
      <c r="AW544" s="115" t="str">
        <f t="shared" si="149"/>
        <v>-</v>
      </c>
      <c r="AX544" s="115" t="str">
        <f t="shared" si="149"/>
        <v>-</v>
      </c>
      <c r="AY544" s="115" t="str">
        <f t="shared" si="155"/>
        <v>-</v>
      </c>
      <c r="AZ544" s="115" t="str">
        <f t="shared" si="155"/>
        <v>-</v>
      </c>
      <c r="BA544" s="115" t="str">
        <f t="shared" si="155"/>
        <v>-</v>
      </c>
      <c r="BB544" s="115" t="str">
        <f t="shared" si="155"/>
        <v>-</v>
      </c>
      <c r="BC544" s="115" t="str">
        <f t="shared" si="155"/>
        <v>-</v>
      </c>
      <c r="BD544" s="115" t="str">
        <f t="shared" si="155"/>
        <v>-</v>
      </c>
      <c r="BE544" s="115" t="str">
        <f t="shared" si="155"/>
        <v>-</v>
      </c>
      <c r="BF544" s="115" t="str">
        <f t="shared" si="155"/>
        <v>-</v>
      </c>
      <c r="BG544" s="115" t="str">
        <f t="shared" si="155"/>
        <v>-</v>
      </c>
      <c r="BH544" s="116">
        <f t="shared" si="132"/>
        <v>0</v>
      </c>
      <c r="BI544" s="114" t="str">
        <f t="shared" si="133"/>
        <v>-</v>
      </c>
      <c r="BJ544" s="115" t="str">
        <f t="shared" si="134"/>
        <v>-</v>
      </c>
      <c r="BL544" s="75">
        <f t="shared" si="139"/>
        <v>53</v>
      </c>
      <c r="BM544" s="396" t="str">
        <f t="shared" si="135"/>
        <v>-</v>
      </c>
      <c r="BN544" s="117">
        <f t="shared" si="136"/>
        <v>0</v>
      </c>
      <c r="BO544">
        <f t="shared" si="131"/>
        <v>0</v>
      </c>
      <c r="BP544" s="225" t="str">
        <f t="shared" si="137"/>
        <v>-</v>
      </c>
    </row>
    <row r="545" spans="1:68">
      <c r="A545" s="120">
        <f t="shared" si="138"/>
        <v>54</v>
      </c>
      <c r="B545" s="115" t="str">
        <f t="shared" si="155"/>
        <v>-</v>
      </c>
      <c r="C545" s="115" t="str">
        <f t="shared" si="155"/>
        <v>-</v>
      </c>
      <c r="D545" s="115" t="str">
        <f t="shared" si="155"/>
        <v>-</v>
      </c>
      <c r="E545" s="115" t="str">
        <f t="shared" si="155"/>
        <v>-</v>
      </c>
      <c r="F545" s="115">
        <f t="shared" si="155"/>
        <v>6</v>
      </c>
      <c r="G545" s="115" t="str">
        <f t="shared" si="155"/>
        <v>-</v>
      </c>
      <c r="H545" s="115" t="str">
        <f t="shared" si="155"/>
        <v>-</v>
      </c>
      <c r="I545" s="115">
        <f t="shared" si="155"/>
        <v>3</v>
      </c>
      <c r="J545" s="115" t="str">
        <f t="shared" si="155"/>
        <v>-</v>
      </c>
      <c r="K545" s="115" t="str">
        <f t="shared" si="155"/>
        <v>-</v>
      </c>
      <c r="L545" s="115" t="str">
        <f t="shared" si="155"/>
        <v>-</v>
      </c>
      <c r="M545" s="115" t="str">
        <f t="shared" si="155"/>
        <v>-</v>
      </c>
      <c r="N545" s="115" t="str">
        <f t="shared" si="155"/>
        <v>-</v>
      </c>
      <c r="O545" s="115" t="str">
        <f t="shared" si="155"/>
        <v>-</v>
      </c>
      <c r="P545" s="115" t="str">
        <f t="shared" si="155"/>
        <v>-</v>
      </c>
      <c r="Q545" s="115" t="str">
        <f t="shared" si="155"/>
        <v>-</v>
      </c>
      <c r="R545" s="115" t="str">
        <f t="shared" si="155"/>
        <v>-</v>
      </c>
      <c r="S545" s="115">
        <f t="shared" si="155"/>
        <v>7</v>
      </c>
      <c r="T545" s="115" t="str">
        <f t="shared" si="155"/>
        <v>-</v>
      </c>
      <c r="U545" s="115" t="str">
        <f t="shared" si="155"/>
        <v>-</v>
      </c>
      <c r="V545" s="115" t="str">
        <f t="shared" si="155"/>
        <v>-</v>
      </c>
      <c r="W545" s="115" t="str">
        <f t="shared" si="155"/>
        <v>-</v>
      </c>
      <c r="X545" s="115" t="str">
        <f t="shared" si="155"/>
        <v>-</v>
      </c>
      <c r="Y545" s="115" t="str">
        <f t="shared" si="155"/>
        <v>-</v>
      </c>
      <c r="Z545" s="115">
        <f t="shared" si="155"/>
        <v>8</v>
      </c>
      <c r="AA545" s="115" t="str">
        <f t="shared" si="155"/>
        <v>-</v>
      </c>
      <c r="AB545" s="115" t="str">
        <f t="shared" si="155"/>
        <v>-</v>
      </c>
      <c r="AC545" s="115" t="str">
        <f t="shared" si="155"/>
        <v>-</v>
      </c>
      <c r="AD545" s="115" t="str">
        <f t="shared" si="155"/>
        <v>-</v>
      </c>
      <c r="AE545" s="115">
        <f t="shared" si="155"/>
        <v>4</v>
      </c>
      <c r="AF545" s="115" t="str">
        <f t="shared" si="148"/>
        <v>-</v>
      </c>
      <c r="AG545" s="115" t="str">
        <f t="shared" si="148"/>
        <v>-</v>
      </c>
      <c r="AH545" s="115" t="str">
        <f t="shared" si="148"/>
        <v>-</v>
      </c>
      <c r="AI545" s="115" t="str">
        <f t="shared" si="148"/>
        <v>-</v>
      </c>
      <c r="AJ545" s="115" t="str">
        <f t="shared" si="148"/>
        <v>-</v>
      </c>
      <c r="AK545" s="115">
        <f t="shared" si="148"/>
        <v>7</v>
      </c>
      <c r="AL545" s="115">
        <f t="shared" si="148"/>
        <v>4</v>
      </c>
      <c r="AM545" s="115" t="str">
        <f t="shared" si="148"/>
        <v>-</v>
      </c>
      <c r="AN545" s="115">
        <f t="shared" si="148"/>
        <v>6</v>
      </c>
      <c r="AO545" s="115" t="str">
        <f t="shared" si="155"/>
        <v>-</v>
      </c>
      <c r="AP545" s="115" t="str">
        <f t="shared" si="149"/>
        <v>-</v>
      </c>
      <c r="AQ545" s="115" t="str">
        <f t="shared" si="149"/>
        <v>-</v>
      </c>
      <c r="AR545" s="115" t="str">
        <f t="shared" si="149"/>
        <v>-</v>
      </c>
      <c r="AS545" s="115" t="str">
        <f t="shared" si="149"/>
        <v>-</v>
      </c>
      <c r="AT545" s="115" t="str">
        <f t="shared" si="149"/>
        <v>-</v>
      </c>
      <c r="AU545" s="115" t="str">
        <f t="shared" si="149"/>
        <v>-</v>
      </c>
      <c r="AV545" s="115" t="str">
        <f t="shared" si="149"/>
        <v>-</v>
      </c>
      <c r="AW545" s="115" t="str">
        <f t="shared" si="149"/>
        <v>-</v>
      </c>
      <c r="AX545" s="115" t="str">
        <f t="shared" si="149"/>
        <v>-</v>
      </c>
      <c r="AY545" s="115" t="str">
        <f t="shared" si="155"/>
        <v>-</v>
      </c>
      <c r="AZ545" s="115" t="str">
        <f t="shared" si="155"/>
        <v>-</v>
      </c>
      <c r="BA545" s="115">
        <f t="shared" si="155"/>
        <v>5</v>
      </c>
      <c r="BB545" s="115" t="str">
        <f t="shared" si="155"/>
        <v>-</v>
      </c>
      <c r="BC545" s="115">
        <f t="shared" si="155"/>
        <v>4</v>
      </c>
      <c r="BD545" s="115" t="str">
        <f t="shared" si="155"/>
        <v>-</v>
      </c>
      <c r="BE545" s="115">
        <f t="shared" si="155"/>
        <v>9</v>
      </c>
      <c r="BF545" s="115" t="str">
        <f t="shared" si="155"/>
        <v>-</v>
      </c>
      <c r="BG545" s="115" t="str">
        <f t="shared" si="155"/>
        <v>-</v>
      </c>
      <c r="BH545" s="116">
        <f t="shared" si="132"/>
        <v>11</v>
      </c>
      <c r="BI545" s="114">
        <f t="shared" si="133"/>
        <v>5.7272738275483484</v>
      </c>
      <c r="BJ545" s="115">
        <f t="shared" si="134"/>
        <v>21</v>
      </c>
      <c r="BL545" s="75">
        <f t="shared" si="139"/>
        <v>54</v>
      </c>
      <c r="BM545" s="396">
        <f t="shared" si="135"/>
        <v>5.7272738275483484</v>
      </c>
      <c r="BN545" s="117">
        <f t="shared" si="136"/>
        <v>12</v>
      </c>
      <c r="BO545">
        <f t="shared" si="131"/>
        <v>11</v>
      </c>
      <c r="BP545" s="225">
        <f t="shared" si="137"/>
        <v>3.6181818181818186</v>
      </c>
    </row>
    <row r="546" spans="1:68">
      <c r="A546" s="120">
        <f t="shared" si="138"/>
        <v>55</v>
      </c>
      <c r="B546" s="115" t="str">
        <f t="shared" si="155"/>
        <v>-</v>
      </c>
      <c r="C546" s="115" t="str">
        <f t="shared" si="155"/>
        <v>-</v>
      </c>
      <c r="D546" s="115" t="str">
        <f t="shared" si="155"/>
        <v>-</v>
      </c>
      <c r="E546" s="115" t="str">
        <f t="shared" si="155"/>
        <v>-</v>
      </c>
      <c r="F546" s="115" t="str">
        <f t="shared" si="155"/>
        <v>-</v>
      </c>
      <c r="G546" s="115" t="str">
        <f t="shared" si="155"/>
        <v>-</v>
      </c>
      <c r="H546" s="115" t="str">
        <f t="shared" si="155"/>
        <v>-</v>
      </c>
      <c r="I546" s="115" t="str">
        <f t="shared" si="155"/>
        <v>-</v>
      </c>
      <c r="J546" s="115" t="str">
        <f t="shared" si="155"/>
        <v>-</v>
      </c>
      <c r="K546" s="115" t="str">
        <f t="shared" si="155"/>
        <v>-</v>
      </c>
      <c r="L546" s="115" t="str">
        <f t="shared" si="155"/>
        <v>-</v>
      </c>
      <c r="M546" s="115" t="str">
        <f t="shared" si="155"/>
        <v>-</v>
      </c>
      <c r="N546" s="115" t="str">
        <f t="shared" si="155"/>
        <v>-</v>
      </c>
      <c r="O546" s="115" t="str">
        <f t="shared" si="155"/>
        <v>-</v>
      </c>
      <c r="P546" s="115" t="str">
        <f t="shared" si="155"/>
        <v>-</v>
      </c>
      <c r="Q546" s="115" t="str">
        <f t="shared" si="155"/>
        <v>-</v>
      </c>
      <c r="R546" s="115" t="str">
        <f t="shared" si="155"/>
        <v>-</v>
      </c>
      <c r="S546" s="115" t="str">
        <f t="shared" si="155"/>
        <v>-</v>
      </c>
      <c r="T546" s="115" t="str">
        <f t="shared" si="155"/>
        <v>-</v>
      </c>
      <c r="U546" s="115" t="str">
        <f t="shared" si="155"/>
        <v>-</v>
      </c>
      <c r="V546" s="115" t="str">
        <f t="shared" si="155"/>
        <v>-</v>
      </c>
      <c r="W546" s="115" t="str">
        <f t="shared" si="155"/>
        <v>-</v>
      </c>
      <c r="X546" s="115" t="str">
        <f t="shared" si="155"/>
        <v>-</v>
      </c>
      <c r="Y546" s="115" t="str">
        <f t="shared" si="155"/>
        <v>-</v>
      </c>
      <c r="Z546" s="115" t="str">
        <f t="shared" si="155"/>
        <v>-</v>
      </c>
      <c r="AA546" s="115" t="str">
        <f t="shared" si="155"/>
        <v>-</v>
      </c>
      <c r="AB546" s="115" t="str">
        <f t="shared" si="155"/>
        <v>-</v>
      </c>
      <c r="AC546" s="115" t="str">
        <f t="shared" si="155"/>
        <v>-</v>
      </c>
      <c r="AD546" s="115" t="str">
        <f t="shared" si="155"/>
        <v>-</v>
      </c>
      <c r="AE546" s="115" t="str">
        <f t="shared" si="155"/>
        <v>-</v>
      </c>
      <c r="AF546" s="115" t="str">
        <f t="shared" si="148"/>
        <v>-</v>
      </c>
      <c r="AG546" s="115" t="str">
        <f t="shared" si="148"/>
        <v>-</v>
      </c>
      <c r="AH546" s="115" t="str">
        <f t="shared" si="148"/>
        <v>-</v>
      </c>
      <c r="AI546" s="115" t="str">
        <f t="shared" si="148"/>
        <v>-</v>
      </c>
      <c r="AJ546" s="115" t="str">
        <f t="shared" si="148"/>
        <v>-</v>
      </c>
      <c r="AK546" s="115" t="str">
        <f t="shared" si="148"/>
        <v>-</v>
      </c>
      <c r="AL546" s="115" t="str">
        <f t="shared" si="148"/>
        <v>-</v>
      </c>
      <c r="AM546" s="115" t="str">
        <f t="shared" si="148"/>
        <v>-</v>
      </c>
      <c r="AN546" s="115" t="str">
        <f t="shared" si="148"/>
        <v>-</v>
      </c>
      <c r="AO546" s="115" t="str">
        <f t="shared" si="155"/>
        <v>-</v>
      </c>
      <c r="AP546" s="115" t="str">
        <f t="shared" si="149"/>
        <v>-</v>
      </c>
      <c r="AQ546" s="115" t="str">
        <f t="shared" si="149"/>
        <v>-</v>
      </c>
      <c r="AR546" s="115" t="str">
        <f t="shared" si="149"/>
        <v>-</v>
      </c>
      <c r="AS546" s="115" t="str">
        <f t="shared" si="149"/>
        <v>-</v>
      </c>
      <c r="AT546" s="115" t="str">
        <f t="shared" si="149"/>
        <v>-</v>
      </c>
      <c r="AU546" s="115" t="str">
        <f t="shared" si="149"/>
        <v>-</v>
      </c>
      <c r="AV546" s="115" t="str">
        <f t="shared" si="149"/>
        <v>-</v>
      </c>
      <c r="AW546" s="115" t="str">
        <f t="shared" si="149"/>
        <v>-</v>
      </c>
      <c r="AX546" s="115" t="str">
        <f t="shared" si="149"/>
        <v>-</v>
      </c>
      <c r="AY546" s="115" t="str">
        <f t="shared" si="155"/>
        <v>-</v>
      </c>
      <c r="AZ546" s="115" t="str">
        <f t="shared" si="155"/>
        <v>-</v>
      </c>
      <c r="BA546" s="115" t="str">
        <f t="shared" si="155"/>
        <v>-</v>
      </c>
      <c r="BB546" s="115" t="str">
        <f t="shared" si="155"/>
        <v>-</v>
      </c>
      <c r="BC546" s="115" t="str">
        <f t="shared" si="155"/>
        <v>-</v>
      </c>
      <c r="BD546" s="115" t="str">
        <f t="shared" si="155"/>
        <v>-</v>
      </c>
      <c r="BE546" s="115" t="str">
        <f t="shared" si="155"/>
        <v>-</v>
      </c>
      <c r="BF546" s="115" t="str">
        <f t="shared" si="155"/>
        <v>-</v>
      </c>
      <c r="BG546" s="115" t="str">
        <f t="shared" si="155"/>
        <v>-</v>
      </c>
      <c r="BH546" s="116">
        <f t="shared" si="132"/>
        <v>0</v>
      </c>
      <c r="BI546" s="114" t="str">
        <f t="shared" si="133"/>
        <v>-</v>
      </c>
      <c r="BJ546" s="115" t="str">
        <f t="shared" si="134"/>
        <v>-</v>
      </c>
      <c r="BL546" s="75">
        <f t="shared" si="139"/>
        <v>55</v>
      </c>
      <c r="BM546" s="396" t="str">
        <f t="shared" si="135"/>
        <v>-</v>
      </c>
      <c r="BN546" s="117">
        <f t="shared" si="136"/>
        <v>0</v>
      </c>
      <c r="BO546">
        <f t="shared" si="131"/>
        <v>0</v>
      </c>
      <c r="BP546" s="225" t="str">
        <f t="shared" si="137"/>
        <v>-</v>
      </c>
    </row>
    <row r="547" spans="1:68">
      <c r="A547" s="120">
        <f t="shared" si="138"/>
        <v>56</v>
      </c>
      <c r="B547" s="115" t="str">
        <f t="shared" si="155"/>
        <v>-</v>
      </c>
      <c r="C547" s="115" t="str">
        <f t="shared" si="155"/>
        <v>-</v>
      </c>
      <c r="D547" s="115" t="str">
        <f t="shared" si="155"/>
        <v>-</v>
      </c>
      <c r="E547" s="115" t="str">
        <f t="shared" si="155"/>
        <v>-</v>
      </c>
      <c r="F547" s="115" t="str">
        <f t="shared" si="155"/>
        <v>-</v>
      </c>
      <c r="G547" s="115" t="str">
        <f t="shared" si="155"/>
        <v>-</v>
      </c>
      <c r="H547" s="115" t="str">
        <f t="shared" si="155"/>
        <v>-</v>
      </c>
      <c r="I547" s="115" t="str">
        <f t="shared" si="155"/>
        <v>-</v>
      </c>
      <c r="J547" s="115" t="str">
        <f t="shared" si="155"/>
        <v>-</v>
      </c>
      <c r="K547" s="115" t="str">
        <f t="shared" si="155"/>
        <v>-</v>
      </c>
      <c r="L547" s="115" t="str">
        <f t="shared" si="155"/>
        <v>-</v>
      </c>
      <c r="M547" s="115" t="str">
        <f t="shared" si="155"/>
        <v>-</v>
      </c>
      <c r="N547" s="115" t="str">
        <f t="shared" si="155"/>
        <v>-</v>
      </c>
      <c r="O547" s="115" t="str">
        <f t="shared" si="155"/>
        <v>-</v>
      </c>
      <c r="P547" s="115" t="str">
        <f t="shared" si="155"/>
        <v>-</v>
      </c>
      <c r="Q547" s="115" t="str">
        <f t="shared" ref="Q547:BG547" si="156">IF(Q$489="ДА",Q351,"-")</f>
        <v>-</v>
      </c>
      <c r="R547" s="115" t="str">
        <f t="shared" si="156"/>
        <v>-</v>
      </c>
      <c r="S547" s="115" t="str">
        <f t="shared" si="156"/>
        <v>-</v>
      </c>
      <c r="T547" s="115" t="str">
        <f t="shared" si="156"/>
        <v>-</v>
      </c>
      <c r="U547" s="115" t="str">
        <f t="shared" si="156"/>
        <v>-</v>
      </c>
      <c r="V547" s="115" t="str">
        <f t="shared" si="156"/>
        <v>-</v>
      </c>
      <c r="W547" s="115" t="str">
        <f t="shared" si="156"/>
        <v>-</v>
      </c>
      <c r="X547" s="115" t="str">
        <f t="shared" si="156"/>
        <v>-</v>
      </c>
      <c r="Y547" s="115" t="str">
        <f t="shared" si="156"/>
        <v>-</v>
      </c>
      <c r="Z547" s="115" t="str">
        <f t="shared" si="156"/>
        <v>-</v>
      </c>
      <c r="AA547" s="115" t="str">
        <f t="shared" si="156"/>
        <v>-</v>
      </c>
      <c r="AB547" s="115" t="str">
        <f t="shared" si="156"/>
        <v>-</v>
      </c>
      <c r="AC547" s="115" t="str">
        <f t="shared" si="156"/>
        <v>-</v>
      </c>
      <c r="AD547" s="115" t="str">
        <f t="shared" si="156"/>
        <v>-</v>
      </c>
      <c r="AE547" s="115" t="str">
        <f t="shared" si="156"/>
        <v>-</v>
      </c>
      <c r="AF547" s="115" t="str">
        <f t="shared" si="148"/>
        <v>-</v>
      </c>
      <c r="AG547" s="115" t="str">
        <f t="shared" si="148"/>
        <v>-</v>
      </c>
      <c r="AH547" s="115" t="str">
        <f t="shared" si="148"/>
        <v>-</v>
      </c>
      <c r="AI547" s="115" t="str">
        <f t="shared" si="148"/>
        <v>-</v>
      </c>
      <c r="AJ547" s="115" t="str">
        <f t="shared" si="148"/>
        <v>-</v>
      </c>
      <c r="AK547" s="115" t="str">
        <f t="shared" si="148"/>
        <v>-</v>
      </c>
      <c r="AL547" s="115" t="str">
        <f t="shared" si="148"/>
        <v>-</v>
      </c>
      <c r="AM547" s="115" t="str">
        <f t="shared" si="148"/>
        <v>-</v>
      </c>
      <c r="AN547" s="115" t="str">
        <f t="shared" si="148"/>
        <v>-</v>
      </c>
      <c r="AO547" s="115" t="str">
        <f t="shared" si="156"/>
        <v>-</v>
      </c>
      <c r="AP547" s="115" t="str">
        <f t="shared" si="149"/>
        <v>-</v>
      </c>
      <c r="AQ547" s="115" t="str">
        <f t="shared" si="149"/>
        <v>-</v>
      </c>
      <c r="AR547" s="115" t="str">
        <f t="shared" si="149"/>
        <v>-</v>
      </c>
      <c r="AS547" s="115" t="str">
        <f t="shared" si="149"/>
        <v>-</v>
      </c>
      <c r="AT547" s="115" t="str">
        <f t="shared" si="149"/>
        <v>-</v>
      </c>
      <c r="AU547" s="115" t="str">
        <f t="shared" si="149"/>
        <v>-</v>
      </c>
      <c r="AV547" s="115" t="str">
        <f t="shared" si="149"/>
        <v>-</v>
      </c>
      <c r="AW547" s="115" t="str">
        <f t="shared" si="149"/>
        <v>-</v>
      </c>
      <c r="AX547" s="115" t="str">
        <f t="shared" si="149"/>
        <v>-</v>
      </c>
      <c r="AY547" s="115" t="str">
        <f t="shared" si="156"/>
        <v>-</v>
      </c>
      <c r="AZ547" s="115" t="str">
        <f t="shared" si="156"/>
        <v>-</v>
      </c>
      <c r="BA547" s="115" t="str">
        <f t="shared" si="156"/>
        <v>-</v>
      </c>
      <c r="BB547" s="115" t="str">
        <f t="shared" si="156"/>
        <v>-</v>
      </c>
      <c r="BC547" s="115" t="str">
        <f t="shared" si="156"/>
        <v>-</v>
      </c>
      <c r="BD547" s="115" t="str">
        <f t="shared" si="156"/>
        <v>-</v>
      </c>
      <c r="BE547" s="115" t="str">
        <f t="shared" si="156"/>
        <v>-</v>
      </c>
      <c r="BF547" s="115" t="str">
        <f t="shared" si="156"/>
        <v>-</v>
      </c>
      <c r="BG547" s="115" t="str">
        <f t="shared" si="156"/>
        <v>-</v>
      </c>
      <c r="BH547" s="116">
        <f t="shared" si="132"/>
        <v>0</v>
      </c>
      <c r="BI547" s="114" t="str">
        <f t="shared" si="133"/>
        <v>-</v>
      </c>
      <c r="BJ547" s="115" t="str">
        <f t="shared" si="134"/>
        <v>-</v>
      </c>
      <c r="BL547" s="75">
        <f t="shared" si="139"/>
        <v>56</v>
      </c>
      <c r="BM547" s="396" t="str">
        <f t="shared" si="135"/>
        <v>-</v>
      </c>
      <c r="BN547" s="117">
        <f t="shared" si="136"/>
        <v>0</v>
      </c>
      <c r="BO547">
        <f t="shared" si="131"/>
        <v>0</v>
      </c>
      <c r="BP547" s="225" t="str">
        <f t="shared" si="137"/>
        <v>-</v>
      </c>
    </row>
    <row r="548" spans="1:68">
      <c r="A548" s="120">
        <f t="shared" si="138"/>
        <v>57</v>
      </c>
      <c r="B548" s="115" t="str">
        <f t="shared" ref="B548:BG554" si="157">IF(B$489="ДА",B352,"-")</f>
        <v>-</v>
      </c>
      <c r="C548" s="115" t="str">
        <f t="shared" si="157"/>
        <v>-</v>
      </c>
      <c r="D548" s="115" t="str">
        <f t="shared" si="157"/>
        <v>-</v>
      </c>
      <c r="E548" s="115" t="str">
        <f t="shared" si="157"/>
        <v>-</v>
      </c>
      <c r="F548" s="115" t="str">
        <f t="shared" si="157"/>
        <v>-</v>
      </c>
      <c r="G548" s="115" t="str">
        <f t="shared" si="157"/>
        <v>-</v>
      </c>
      <c r="H548" s="115" t="str">
        <f t="shared" si="157"/>
        <v>-</v>
      </c>
      <c r="I548" s="115" t="str">
        <f t="shared" si="157"/>
        <v>-</v>
      </c>
      <c r="J548" s="115" t="str">
        <f t="shared" si="157"/>
        <v>-</v>
      </c>
      <c r="K548" s="115" t="str">
        <f t="shared" si="157"/>
        <v>-</v>
      </c>
      <c r="L548" s="115" t="str">
        <f t="shared" si="157"/>
        <v>-</v>
      </c>
      <c r="M548" s="115" t="str">
        <f t="shared" si="157"/>
        <v>-</v>
      </c>
      <c r="N548" s="115" t="str">
        <f t="shared" si="157"/>
        <v>-</v>
      </c>
      <c r="O548" s="115" t="str">
        <f t="shared" si="157"/>
        <v>-</v>
      </c>
      <c r="P548" s="115" t="str">
        <f t="shared" si="157"/>
        <v>-</v>
      </c>
      <c r="Q548" s="115" t="str">
        <f t="shared" si="157"/>
        <v>-</v>
      </c>
      <c r="R548" s="115" t="str">
        <f t="shared" si="157"/>
        <v>-</v>
      </c>
      <c r="S548" s="115" t="str">
        <f t="shared" si="157"/>
        <v>-</v>
      </c>
      <c r="T548" s="115" t="str">
        <f t="shared" si="157"/>
        <v>-</v>
      </c>
      <c r="U548" s="115" t="str">
        <f t="shared" si="157"/>
        <v>-</v>
      </c>
      <c r="V548" s="115" t="str">
        <f t="shared" si="157"/>
        <v>-</v>
      </c>
      <c r="W548" s="115" t="str">
        <f t="shared" si="157"/>
        <v>-</v>
      </c>
      <c r="X548" s="115" t="str">
        <f t="shared" si="157"/>
        <v>-</v>
      </c>
      <c r="Y548" s="115" t="str">
        <f t="shared" si="157"/>
        <v>-</v>
      </c>
      <c r="Z548" s="115" t="str">
        <f t="shared" si="157"/>
        <v>-</v>
      </c>
      <c r="AA548" s="115" t="str">
        <f t="shared" si="157"/>
        <v>-</v>
      </c>
      <c r="AB548" s="115" t="str">
        <f t="shared" si="157"/>
        <v>-</v>
      </c>
      <c r="AC548" s="115" t="str">
        <f t="shared" si="157"/>
        <v>-</v>
      </c>
      <c r="AD548" s="115" t="str">
        <f t="shared" si="157"/>
        <v>-</v>
      </c>
      <c r="AE548" s="115" t="str">
        <f t="shared" si="157"/>
        <v>-</v>
      </c>
      <c r="AF548" s="115" t="str">
        <f t="shared" si="148"/>
        <v>-</v>
      </c>
      <c r="AG548" s="115" t="str">
        <f t="shared" si="148"/>
        <v>-</v>
      </c>
      <c r="AH548" s="115" t="str">
        <f t="shared" si="148"/>
        <v>-</v>
      </c>
      <c r="AI548" s="115" t="str">
        <f t="shared" si="148"/>
        <v>-</v>
      </c>
      <c r="AJ548" s="115" t="str">
        <f t="shared" si="148"/>
        <v>-</v>
      </c>
      <c r="AK548" s="115" t="str">
        <f t="shared" si="148"/>
        <v>-</v>
      </c>
      <c r="AL548" s="115" t="str">
        <f t="shared" ref="AF548:AN576" si="158">IF(AL$489="ДА",AL352,"-")</f>
        <v>-</v>
      </c>
      <c r="AM548" s="115" t="str">
        <f t="shared" si="158"/>
        <v>-</v>
      </c>
      <c r="AN548" s="115" t="str">
        <f t="shared" si="158"/>
        <v>-</v>
      </c>
      <c r="AO548" s="115" t="str">
        <f t="shared" si="157"/>
        <v>-</v>
      </c>
      <c r="AP548" s="115" t="str">
        <f t="shared" si="149"/>
        <v>-</v>
      </c>
      <c r="AQ548" s="115" t="str">
        <f t="shared" si="149"/>
        <v>-</v>
      </c>
      <c r="AR548" s="115" t="str">
        <f t="shared" si="149"/>
        <v>-</v>
      </c>
      <c r="AS548" s="115" t="str">
        <f t="shared" si="149"/>
        <v>-</v>
      </c>
      <c r="AT548" s="115" t="str">
        <f t="shared" si="149"/>
        <v>-</v>
      </c>
      <c r="AU548" s="115" t="str">
        <f t="shared" si="149"/>
        <v>-</v>
      </c>
      <c r="AV548" s="115" t="str">
        <f t="shared" ref="AP548:AX576" si="159">IF(AV$489="ДА",AV352,"-")</f>
        <v>-</v>
      </c>
      <c r="AW548" s="115" t="str">
        <f t="shared" si="159"/>
        <v>-</v>
      </c>
      <c r="AX548" s="115" t="str">
        <f t="shared" si="159"/>
        <v>-</v>
      </c>
      <c r="AY548" s="115" t="str">
        <f t="shared" si="157"/>
        <v>-</v>
      </c>
      <c r="AZ548" s="115" t="str">
        <f t="shared" si="157"/>
        <v>-</v>
      </c>
      <c r="BA548" s="115" t="str">
        <f t="shared" si="157"/>
        <v>-</v>
      </c>
      <c r="BB548" s="115" t="str">
        <f t="shared" si="157"/>
        <v>-</v>
      </c>
      <c r="BC548" s="115" t="str">
        <f t="shared" si="157"/>
        <v>-</v>
      </c>
      <c r="BD548" s="115" t="str">
        <f t="shared" si="157"/>
        <v>-</v>
      </c>
      <c r="BE548" s="115" t="str">
        <f t="shared" si="157"/>
        <v>-</v>
      </c>
      <c r="BF548" s="115" t="str">
        <f t="shared" si="157"/>
        <v>-</v>
      </c>
      <c r="BG548" s="115" t="str">
        <f t="shared" si="157"/>
        <v>-</v>
      </c>
      <c r="BH548" s="116">
        <f t="shared" si="132"/>
        <v>0</v>
      </c>
      <c r="BI548" s="114" t="str">
        <f t="shared" si="133"/>
        <v>-</v>
      </c>
      <c r="BJ548" s="115" t="str">
        <f t="shared" si="134"/>
        <v>-</v>
      </c>
      <c r="BL548" s="75">
        <f t="shared" si="139"/>
        <v>57</v>
      </c>
      <c r="BM548" s="396" t="str">
        <f t="shared" si="135"/>
        <v>-</v>
      </c>
      <c r="BN548" s="117">
        <f t="shared" si="136"/>
        <v>0</v>
      </c>
      <c r="BO548">
        <f t="shared" si="131"/>
        <v>0</v>
      </c>
      <c r="BP548" s="225" t="str">
        <f t="shared" si="137"/>
        <v>-</v>
      </c>
    </row>
    <row r="549" spans="1:68">
      <c r="A549" s="120">
        <f t="shared" si="138"/>
        <v>58</v>
      </c>
      <c r="B549" s="115" t="str">
        <f t="shared" si="157"/>
        <v>-</v>
      </c>
      <c r="C549" s="115" t="str">
        <f t="shared" si="157"/>
        <v>-</v>
      </c>
      <c r="D549" s="115" t="str">
        <f t="shared" si="157"/>
        <v>-</v>
      </c>
      <c r="E549" s="115" t="str">
        <f t="shared" si="157"/>
        <v>-</v>
      </c>
      <c r="F549" s="115" t="str">
        <f t="shared" si="157"/>
        <v>-</v>
      </c>
      <c r="G549" s="115" t="str">
        <f t="shared" si="157"/>
        <v>-</v>
      </c>
      <c r="H549" s="115" t="str">
        <f t="shared" si="157"/>
        <v>-</v>
      </c>
      <c r="I549" s="115">
        <f t="shared" si="157"/>
        <v>7</v>
      </c>
      <c r="J549" s="115" t="str">
        <f t="shared" si="157"/>
        <v>-</v>
      </c>
      <c r="K549" s="115" t="str">
        <f t="shared" si="157"/>
        <v>-</v>
      </c>
      <c r="L549" s="115" t="str">
        <f t="shared" si="157"/>
        <v>-</v>
      </c>
      <c r="M549" s="115" t="str">
        <f t="shared" si="157"/>
        <v>-</v>
      </c>
      <c r="N549" s="115" t="str">
        <f t="shared" si="157"/>
        <v>-</v>
      </c>
      <c r="O549" s="115" t="str">
        <f t="shared" si="157"/>
        <v>-</v>
      </c>
      <c r="P549" s="115" t="str">
        <f t="shared" si="157"/>
        <v>-</v>
      </c>
      <c r="Q549" s="115" t="str">
        <f t="shared" si="157"/>
        <v>-</v>
      </c>
      <c r="R549" s="115" t="str">
        <f t="shared" si="157"/>
        <v>-</v>
      </c>
      <c r="S549" s="115">
        <f t="shared" si="157"/>
        <v>9</v>
      </c>
      <c r="T549" s="115" t="str">
        <f t="shared" si="157"/>
        <v>-</v>
      </c>
      <c r="U549" s="115" t="str">
        <f t="shared" si="157"/>
        <v>-</v>
      </c>
      <c r="V549" s="115" t="str">
        <f t="shared" si="157"/>
        <v>-</v>
      </c>
      <c r="W549" s="115" t="str">
        <f t="shared" si="157"/>
        <v>-</v>
      </c>
      <c r="X549" s="115">
        <f t="shared" si="157"/>
        <v>8</v>
      </c>
      <c r="Y549" s="115" t="str">
        <f t="shared" si="157"/>
        <v>-</v>
      </c>
      <c r="Z549" s="115">
        <f t="shared" si="157"/>
        <v>7</v>
      </c>
      <c r="AA549" s="115" t="str">
        <f t="shared" si="157"/>
        <v>-</v>
      </c>
      <c r="AB549" s="115" t="str">
        <f t="shared" si="157"/>
        <v>-</v>
      </c>
      <c r="AC549" s="115" t="str">
        <f t="shared" si="157"/>
        <v>-</v>
      </c>
      <c r="AD549" s="115" t="str">
        <f t="shared" si="157"/>
        <v>-</v>
      </c>
      <c r="AE549" s="115">
        <f t="shared" si="157"/>
        <v>5</v>
      </c>
      <c r="AF549" s="115" t="str">
        <f t="shared" si="158"/>
        <v>-</v>
      </c>
      <c r="AG549" s="115" t="str">
        <f t="shared" si="158"/>
        <v>-</v>
      </c>
      <c r="AH549" s="115" t="str">
        <f t="shared" si="158"/>
        <v>-</v>
      </c>
      <c r="AI549" s="115" t="str">
        <f t="shared" si="158"/>
        <v>-</v>
      </c>
      <c r="AJ549" s="115" t="str">
        <f t="shared" si="158"/>
        <v>-</v>
      </c>
      <c r="AK549" s="115">
        <f t="shared" si="158"/>
        <v>6</v>
      </c>
      <c r="AL549" s="115">
        <f t="shared" si="158"/>
        <v>5</v>
      </c>
      <c r="AM549" s="115" t="str">
        <f t="shared" si="158"/>
        <v>-</v>
      </c>
      <c r="AN549" s="115" t="str">
        <f t="shared" si="158"/>
        <v>-</v>
      </c>
      <c r="AO549" s="115" t="str">
        <f t="shared" si="157"/>
        <v>-</v>
      </c>
      <c r="AP549" s="115" t="str">
        <f t="shared" si="159"/>
        <v>-</v>
      </c>
      <c r="AQ549" s="115" t="str">
        <f t="shared" si="159"/>
        <v>-</v>
      </c>
      <c r="AR549" s="115" t="str">
        <f t="shared" si="159"/>
        <v>-</v>
      </c>
      <c r="AS549" s="115" t="str">
        <f t="shared" si="159"/>
        <v>-</v>
      </c>
      <c r="AT549" s="115" t="str">
        <f t="shared" si="159"/>
        <v>-</v>
      </c>
      <c r="AU549" s="115" t="str">
        <f t="shared" si="159"/>
        <v>-</v>
      </c>
      <c r="AV549" s="115" t="str">
        <f t="shared" si="159"/>
        <v>-</v>
      </c>
      <c r="AW549" s="115" t="str">
        <f t="shared" si="159"/>
        <v>-</v>
      </c>
      <c r="AX549" s="115" t="str">
        <f t="shared" si="159"/>
        <v>-</v>
      </c>
      <c r="AY549" s="115" t="str">
        <f t="shared" si="157"/>
        <v>-</v>
      </c>
      <c r="AZ549" s="115" t="str">
        <f t="shared" si="157"/>
        <v>-</v>
      </c>
      <c r="BA549" s="115">
        <f t="shared" si="157"/>
        <v>6</v>
      </c>
      <c r="BB549" s="115" t="str">
        <f t="shared" si="157"/>
        <v>-</v>
      </c>
      <c r="BC549" s="115">
        <f t="shared" si="157"/>
        <v>7</v>
      </c>
      <c r="BD549" s="115" t="str">
        <f t="shared" si="157"/>
        <v>-</v>
      </c>
      <c r="BE549" s="115">
        <f t="shared" si="157"/>
        <v>8</v>
      </c>
      <c r="BF549" s="115" t="str">
        <f t="shared" si="157"/>
        <v>-</v>
      </c>
      <c r="BG549" s="115" t="str">
        <f t="shared" si="157"/>
        <v>-</v>
      </c>
      <c r="BH549" s="116">
        <f t="shared" si="132"/>
        <v>10</v>
      </c>
      <c r="BI549" s="114">
        <f t="shared" si="133"/>
        <v>6.800001000573614</v>
      </c>
      <c r="BJ549" s="115">
        <f t="shared" si="134"/>
        <v>18</v>
      </c>
      <c r="BL549" s="75">
        <f t="shared" si="139"/>
        <v>58</v>
      </c>
      <c r="BM549" s="396">
        <f t="shared" si="135"/>
        <v>6.800001000573614</v>
      </c>
      <c r="BN549" s="117">
        <f t="shared" si="136"/>
        <v>12</v>
      </c>
      <c r="BO549">
        <f t="shared" si="131"/>
        <v>10</v>
      </c>
      <c r="BP549" s="225">
        <f t="shared" si="137"/>
        <v>1.7333333333333358</v>
      </c>
    </row>
    <row r="550" spans="1:68">
      <c r="A550" s="120">
        <f t="shared" si="138"/>
        <v>59</v>
      </c>
      <c r="B550" s="115" t="str">
        <f t="shared" si="157"/>
        <v>-</v>
      </c>
      <c r="C550" s="115" t="str">
        <f t="shared" si="157"/>
        <v>-</v>
      </c>
      <c r="D550" s="115" t="str">
        <f t="shared" si="157"/>
        <v>-</v>
      </c>
      <c r="E550" s="115" t="str">
        <f t="shared" si="157"/>
        <v>-</v>
      </c>
      <c r="F550" s="115" t="str">
        <f t="shared" si="157"/>
        <v>-</v>
      </c>
      <c r="G550" s="115" t="str">
        <f t="shared" si="157"/>
        <v>-</v>
      </c>
      <c r="H550" s="115" t="str">
        <f t="shared" si="157"/>
        <v>-</v>
      </c>
      <c r="I550" s="115" t="str">
        <f t="shared" si="157"/>
        <v>-</v>
      </c>
      <c r="J550" s="115" t="str">
        <f t="shared" si="157"/>
        <v>-</v>
      </c>
      <c r="K550" s="115" t="str">
        <f t="shared" si="157"/>
        <v>-</v>
      </c>
      <c r="L550" s="115" t="str">
        <f t="shared" si="157"/>
        <v>-</v>
      </c>
      <c r="M550" s="115" t="str">
        <f t="shared" si="157"/>
        <v>-</v>
      </c>
      <c r="N550" s="115" t="str">
        <f t="shared" si="157"/>
        <v>-</v>
      </c>
      <c r="O550" s="115" t="str">
        <f t="shared" si="157"/>
        <v>-</v>
      </c>
      <c r="P550" s="115" t="str">
        <f t="shared" si="157"/>
        <v>-</v>
      </c>
      <c r="Q550" s="115" t="str">
        <f t="shared" si="157"/>
        <v>-</v>
      </c>
      <c r="R550" s="115" t="str">
        <f t="shared" si="157"/>
        <v>-</v>
      </c>
      <c r="S550" s="115" t="str">
        <f t="shared" si="157"/>
        <v>-</v>
      </c>
      <c r="T550" s="115" t="str">
        <f t="shared" si="157"/>
        <v>-</v>
      </c>
      <c r="U550" s="115" t="str">
        <f t="shared" si="157"/>
        <v>-</v>
      </c>
      <c r="V550" s="115" t="str">
        <f t="shared" si="157"/>
        <v>-</v>
      </c>
      <c r="W550" s="115" t="str">
        <f t="shared" si="157"/>
        <v>-</v>
      </c>
      <c r="X550" s="115" t="str">
        <f t="shared" si="157"/>
        <v>-</v>
      </c>
      <c r="Y550" s="115" t="str">
        <f t="shared" si="157"/>
        <v>-</v>
      </c>
      <c r="Z550" s="115" t="str">
        <f t="shared" si="157"/>
        <v>-</v>
      </c>
      <c r="AA550" s="115" t="str">
        <f t="shared" si="157"/>
        <v>-</v>
      </c>
      <c r="AB550" s="115" t="str">
        <f t="shared" si="157"/>
        <v>-</v>
      </c>
      <c r="AC550" s="115" t="str">
        <f t="shared" si="157"/>
        <v>-</v>
      </c>
      <c r="AD550" s="115" t="str">
        <f t="shared" si="157"/>
        <v>-</v>
      </c>
      <c r="AE550" s="115" t="str">
        <f t="shared" si="157"/>
        <v>-</v>
      </c>
      <c r="AF550" s="115" t="str">
        <f t="shared" si="158"/>
        <v>-</v>
      </c>
      <c r="AG550" s="115" t="str">
        <f t="shared" si="158"/>
        <v>-</v>
      </c>
      <c r="AH550" s="115" t="str">
        <f t="shared" si="158"/>
        <v>-</v>
      </c>
      <c r="AI550" s="115" t="str">
        <f t="shared" si="158"/>
        <v>-</v>
      </c>
      <c r="AJ550" s="115" t="str">
        <f t="shared" si="158"/>
        <v>-</v>
      </c>
      <c r="AK550" s="115" t="str">
        <f t="shared" si="158"/>
        <v>-</v>
      </c>
      <c r="AL550" s="115" t="str">
        <f t="shared" si="158"/>
        <v>-</v>
      </c>
      <c r="AM550" s="115" t="str">
        <f t="shared" si="158"/>
        <v>-</v>
      </c>
      <c r="AN550" s="115" t="str">
        <f t="shared" si="158"/>
        <v>-</v>
      </c>
      <c r="AO550" s="115" t="str">
        <f t="shared" si="157"/>
        <v>-</v>
      </c>
      <c r="AP550" s="115" t="str">
        <f t="shared" si="159"/>
        <v>-</v>
      </c>
      <c r="AQ550" s="115" t="str">
        <f t="shared" si="159"/>
        <v>-</v>
      </c>
      <c r="AR550" s="115" t="str">
        <f t="shared" si="159"/>
        <v>-</v>
      </c>
      <c r="AS550" s="115" t="str">
        <f t="shared" si="159"/>
        <v>-</v>
      </c>
      <c r="AT550" s="115" t="str">
        <f t="shared" si="159"/>
        <v>-</v>
      </c>
      <c r="AU550" s="115" t="str">
        <f t="shared" si="159"/>
        <v>-</v>
      </c>
      <c r="AV550" s="115" t="str">
        <f t="shared" si="159"/>
        <v>-</v>
      </c>
      <c r="AW550" s="115" t="str">
        <f t="shared" si="159"/>
        <v>-</v>
      </c>
      <c r="AX550" s="115" t="str">
        <f t="shared" si="159"/>
        <v>-</v>
      </c>
      <c r="AY550" s="115" t="str">
        <f t="shared" si="157"/>
        <v>-</v>
      </c>
      <c r="AZ550" s="115" t="str">
        <f t="shared" si="157"/>
        <v>-</v>
      </c>
      <c r="BA550" s="115" t="str">
        <f t="shared" si="157"/>
        <v>-</v>
      </c>
      <c r="BB550" s="115" t="str">
        <f t="shared" si="157"/>
        <v>-</v>
      </c>
      <c r="BC550" s="115" t="str">
        <f t="shared" si="157"/>
        <v>-</v>
      </c>
      <c r="BD550" s="115" t="str">
        <f t="shared" si="157"/>
        <v>-</v>
      </c>
      <c r="BE550" s="115" t="str">
        <f t="shared" si="157"/>
        <v>-</v>
      </c>
      <c r="BF550" s="115" t="str">
        <f t="shared" si="157"/>
        <v>-</v>
      </c>
      <c r="BG550" s="115" t="str">
        <f t="shared" si="157"/>
        <v>-</v>
      </c>
      <c r="BH550" s="116">
        <f t="shared" si="132"/>
        <v>0</v>
      </c>
      <c r="BI550" s="114" t="str">
        <f t="shared" si="133"/>
        <v>-</v>
      </c>
      <c r="BJ550" s="115" t="str">
        <f t="shared" si="134"/>
        <v>-</v>
      </c>
      <c r="BL550" s="75">
        <f t="shared" si="139"/>
        <v>59</v>
      </c>
      <c r="BM550" s="396" t="str">
        <f t="shared" si="135"/>
        <v>-</v>
      </c>
      <c r="BN550" s="117">
        <f t="shared" si="136"/>
        <v>0</v>
      </c>
      <c r="BO550">
        <f t="shared" si="131"/>
        <v>0</v>
      </c>
      <c r="BP550" s="225" t="str">
        <f t="shared" si="137"/>
        <v>-</v>
      </c>
    </row>
    <row r="551" spans="1:68">
      <c r="A551" s="120">
        <f t="shared" si="138"/>
        <v>60</v>
      </c>
      <c r="B551" s="115" t="str">
        <f t="shared" si="157"/>
        <v>-</v>
      </c>
      <c r="C551" s="115" t="str">
        <f t="shared" si="157"/>
        <v>-</v>
      </c>
      <c r="D551" s="115" t="str">
        <f t="shared" si="157"/>
        <v>-</v>
      </c>
      <c r="E551" s="115" t="str">
        <f t="shared" si="157"/>
        <v>-</v>
      </c>
      <c r="F551" s="115" t="str">
        <f t="shared" si="157"/>
        <v>-</v>
      </c>
      <c r="G551" s="115" t="str">
        <f t="shared" si="157"/>
        <v>-</v>
      </c>
      <c r="H551" s="115" t="str">
        <f t="shared" si="157"/>
        <v>-</v>
      </c>
      <c r="I551" s="115" t="str">
        <f t="shared" si="157"/>
        <v>-</v>
      </c>
      <c r="J551" s="115" t="str">
        <f t="shared" si="157"/>
        <v>-</v>
      </c>
      <c r="K551" s="115" t="str">
        <f t="shared" si="157"/>
        <v>-</v>
      </c>
      <c r="L551" s="115" t="str">
        <f t="shared" si="157"/>
        <v>-</v>
      </c>
      <c r="M551" s="115" t="str">
        <f t="shared" si="157"/>
        <v>-</v>
      </c>
      <c r="N551" s="115" t="str">
        <f t="shared" si="157"/>
        <v>-</v>
      </c>
      <c r="O551" s="115" t="str">
        <f t="shared" si="157"/>
        <v>-</v>
      </c>
      <c r="P551" s="115" t="str">
        <f t="shared" si="157"/>
        <v>-</v>
      </c>
      <c r="Q551" s="115" t="str">
        <f t="shared" si="157"/>
        <v>-</v>
      </c>
      <c r="R551" s="115" t="str">
        <f t="shared" si="157"/>
        <v>-</v>
      </c>
      <c r="S551" s="115" t="str">
        <f t="shared" si="157"/>
        <v>-</v>
      </c>
      <c r="T551" s="115" t="str">
        <f t="shared" si="157"/>
        <v>-</v>
      </c>
      <c r="U551" s="115" t="str">
        <f t="shared" si="157"/>
        <v>-</v>
      </c>
      <c r="V551" s="115" t="str">
        <f t="shared" si="157"/>
        <v>-</v>
      </c>
      <c r="W551" s="115" t="str">
        <f t="shared" si="157"/>
        <v>-</v>
      </c>
      <c r="X551" s="115" t="str">
        <f t="shared" si="157"/>
        <v>-</v>
      </c>
      <c r="Y551" s="115" t="str">
        <f t="shared" si="157"/>
        <v>-</v>
      </c>
      <c r="Z551" s="115" t="str">
        <f t="shared" si="157"/>
        <v>-</v>
      </c>
      <c r="AA551" s="115" t="str">
        <f t="shared" si="157"/>
        <v>-</v>
      </c>
      <c r="AB551" s="115" t="str">
        <f t="shared" si="157"/>
        <v>-</v>
      </c>
      <c r="AC551" s="115" t="str">
        <f t="shared" si="157"/>
        <v>-</v>
      </c>
      <c r="AD551" s="115" t="str">
        <f t="shared" si="157"/>
        <v>-</v>
      </c>
      <c r="AE551" s="115" t="str">
        <f t="shared" si="157"/>
        <v>-</v>
      </c>
      <c r="AF551" s="115" t="str">
        <f t="shared" si="158"/>
        <v>-</v>
      </c>
      <c r="AG551" s="115" t="str">
        <f t="shared" si="158"/>
        <v>-</v>
      </c>
      <c r="AH551" s="115" t="str">
        <f t="shared" si="158"/>
        <v>-</v>
      </c>
      <c r="AI551" s="115" t="str">
        <f t="shared" si="158"/>
        <v>-</v>
      </c>
      <c r="AJ551" s="115" t="str">
        <f t="shared" si="158"/>
        <v>-</v>
      </c>
      <c r="AK551" s="115" t="str">
        <f t="shared" si="158"/>
        <v>-</v>
      </c>
      <c r="AL551" s="115" t="str">
        <f t="shared" si="158"/>
        <v>-</v>
      </c>
      <c r="AM551" s="115" t="str">
        <f t="shared" si="158"/>
        <v>-</v>
      </c>
      <c r="AN551" s="115" t="str">
        <f t="shared" si="158"/>
        <v>-</v>
      </c>
      <c r="AO551" s="115" t="str">
        <f t="shared" si="157"/>
        <v>-</v>
      </c>
      <c r="AP551" s="115" t="str">
        <f t="shared" si="159"/>
        <v>-</v>
      </c>
      <c r="AQ551" s="115" t="str">
        <f t="shared" si="159"/>
        <v>-</v>
      </c>
      <c r="AR551" s="115" t="str">
        <f t="shared" si="159"/>
        <v>-</v>
      </c>
      <c r="AS551" s="115" t="str">
        <f t="shared" si="159"/>
        <v>-</v>
      </c>
      <c r="AT551" s="115" t="str">
        <f t="shared" si="159"/>
        <v>-</v>
      </c>
      <c r="AU551" s="115" t="str">
        <f t="shared" si="159"/>
        <v>-</v>
      </c>
      <c r="AV551" s="115" t="str">
        <f t="shared" si="159"/>
        <v>-</v>
      </c>
      <c r="AW551" s="115" t="str">
        <f t="shared" si="159"/>
        <v>-</v>
      </c>
      <c r="AX551" s="115" t="str">
        <f t="shared" si="159"/>
        <v>-</v>
      </c>
      <c r="AY551" s="115" t="str">
        <f t="shared" si="157"/>
        <v>-</v>
      </c>
      <c r="AZ551" s="115" t="str">
        <f t="shared" si="157"/>
        <v>-</v>
      </c>
      <c r="BA551" s="115" t="str">
        <f t="shared" si="157"/>
        <v>-</v>
      </c>
      <c r="BB551" s="115" t="str">
        <f t="shared" si="157"/>
        <v>-</v>
      </c>
      <c r="BC551" s="115" t="str">
        <f t="shared" si="157"/>
        <v>-</v>
      </c>
      <c r="BD551" s="115" t="str">
        <f t="shared" si="157"/>
        <v>-</v>
      </c>
      <c r="BE551" s="115" t="str">
        <f t="shared" si="157"/>
        <v>-</v>
      </c>
      <c r="BF551" s="115" t="str">
        <f t="shared" si="157"/>
        <v>-</v>
      </c>
      <c r="BG551" s="115" t="str">
        <f t="shared" si="157"/>
        <v>-</v>
      </c>
      <c r="BH551" s="116">
        <f t="shared" si="132"/>
        <v>0</v>
      </c>
      <c r="BI551" s="114" t="str">
        <f t="shared" si="133"/>
        <v>-</v>
      </c>
      <c r="BJ551" s="115" t="str">
        <f t="shared" si="134"/>
        <v>-</v>
      </c>
      <c r="BL551" s="75">
        <f t="shared" si="139"/>
        <v>60</v>
      </c>
      <c r="BM551" s="396" t="str">
        <f t="shared" si="135"/>
        <v>-</v>
      </c>
      <c r="BN551" s="117">
        <f t="shared" si="136"/>
        <v>0</v>
      </c>
      <c r="BO551">
        <f t="shared" si="131"/>
        <v>0</v>
      </c>
      <c r="BP551" s="225" t="str">
        <f t="shared" si="137"/>
        <v>-</v>
      </c>
    </row>
    <row r="552" spans="1:68">
      <c r="A552" s="120">
        <f t="shared" si="138"/>
        <v>61</v>
      </c>
      <c r="B552" s="115" t="str">
        <f t="shared" si="157"/>
        <v>-</v>
      </c>
      <c r="C552" s="115" t="str">
        <f t="shared" si="157"/>
        <v>-</v>
      </c>
      <c r="D552" s="115" t="str">
        <f t="shared" si="157"/>
        <v>-</v>
      </c>
      <c r="E552" s="115" t="str">
        <f t="shared" si="157"/>
        <v>-</v>
      </c>
      <c r="F552" s="115" t="str">
        <f t="shared" si="157"/>
        <v>-</v>
      </c>
      <c r="G552" s="115" t="str">
        <f t="shared" si="157"/>
        <v>-</v>
      </c>
      <c r="H552" s="115" t="str">
        <f t="shared" si="157"/>
        <v>-</v>
      </c>
      <c r="I552" s="115">
        <f t="shared" si="157"/>
        <v>7</v>
      </c>
      <c r="J552" s="115" t="str">
        <f t="shared" si="157"/>
        <v>-</v>
      </c>
      <c r="K552" s="115" t="str">
        <f t="shared" si="157"/>
        <v>-</v>
      </c>
      <c r="L552" s="115" t="str">
        <f t="shared" si="157"/>
        <v>-</v>
      </c>
      <c r="M552" s="115" t="str">
        <f t="shared" si="157"/>
        <v>-</v>
      </c>
      <c r="N552" s="115" t="str">
        <f t="shared" si="157"/>
        <v>-</v>
      </c>
      <c r="O552" s="115" t="str">
        <f t="shared" si="157"/>
        <v>-</v>
      </c>
      <c r="P552" s="115" t="str">
        <f t="shared" si="157"/>
        <v>-</v>
      </c>
      <c r="Q552" s="115" t="str">
        <f t="shared" si="157"/>
        <v>-</v>
      </c>
      <c r="R552" s="115" t="str">
        <f t="shared" si="157"/>
        <v>-</v>
      </c>
      <c r="S552" s="115">
        <f t="shared" si="157"/>
        <v>8</v>
      </c>
      <c r="T552" s="115" t="str">
        <f t="shared" si="157"/>
        <v>-</v>
      </c>
      <c r="U552" s="115" t="str">
        <f t="shared" si="157"/>
        <v>-</v>
      </c>
      <c r="V552" s="115" t="str">
        <f t="shared" si="157"/>
        <v>-</v>
      </c>
      <c r="W552" s="115" t="str">
        <f t="shared" si="157"/>
        <v>-</v>
      </c>
      <c r="X552" s="115" t="str">
        <f t="shared" si="157"/>
        <v>-</v>
      </c>
      <c r="Y552" s="115" t="str">
        <f t="shared" si="157"/>
        <v>-</v>
      </c>
      <c r="Z552" s="115">
        <f t="shared" si="157"/>
        <v>9</v>
      </c>
      <c r="AA552" s="115" t="str">
        <f t="shared" si="157"/>
        <v>-</v>
      </c>
      <c r="AB552" s="115" t="str">
        <f t="shared" si="157"/>
        <v>-</v>
      </c>
      <c r="AC552" s="115" t="str">
        <f t="shared" si="157"/>
        <v>-</v>
      </c>
      <c r="AD552" s="115" t="str">
        <f t="shared" si="157"/>
        <v>-</v>
      </c>
      <c r="AE552" s="115">
        <f t="shared" si="157"/>
        <v>6</v>
      </c>
      <c r="AF552" s="115" t="str">
        <f t="shared" si="158"/>
        <v>-</v>
      </c>
      <c r="AG552" s="115" t="str">
        <f t="shared" si="158"/>
        <v>-</v>
      </c>
      <c r="AH552" s="115" t="str">
        <f t="shared" si="158"/>
        <v>-</v>
      </c>
      <c r="AI552" s="115" t="str">
        <f t="shared" si="158"/>
        <v>-</v>
      </c>
      <c r="AJ552" s="115">
        <f t="shared" si="158"/>
        <v>7</v>
      </c>
      <c r="AK552" s="115">
        <f t="shared" si="158"/>
        <v>7</v>
      </c>
      <c r="AL552" s="115">
        <f t="shared" si="158"/>
        <v>6</v>
      </c>
      <c r="AM552" s="115" t="str">
        <f t="shared" si="158"/>
        <v>-</v>
      </c>
      <c r="AN552" s="115">
        <f t="shared" si="158"/>
        <v>11</v>
      </c>
      <c r="AO552" s="115" t="str">
        <f t="shared" si="157"/>
        <v>-</v>
      </c>
      <c r="AP552" s="115" t="str">
        <f t="shared" si="159"/>
        <v>-</v>
      </c>
      <c r="AQ552" s="115" t="str">
        <f t="shared" si="159"/>
        <v>-</v>
      </c>
      <c r="AR552" s="115" t="str">
        <f t="shared" si="159"/>
        <v>-</v>
      </c>
      <c r="AS552" s="115" t="str">
        <f t="shared" si="159"/>
        <v>-</v>
      </c>
      <c r="AT552" s="115" t="str">
        <f t="shared" si="159"/>
        <v>-</v>
      </c>
      <c r="AU552" s="115" t="str">
        <f t="shared" si="159"/>
        <v>-</v>
      </c>
      <c r="AV552" s="115" t="str">
        <f t="shared" si="159"/>
        <v>-</v>
      </c>
      <c r="AW552" s="115" t="str">
        <f t="shared" si="159"/>
        <v>-</v>
      </c>
      <c r="AX552" s="115" t="str">
        <f t="shared" si="159"/>
        <v>-</v>
      </c>
      <c r="AY552" s="115" t="str">
        <f t="shared" si="157"/>
        <v>-</v>
      </c>
      <c r="AZ552" s="115" t="str">
        <f t="shared" si="157"/>
        <v>-</v>
      </c>
      <c r="BA552" s="115">
        <f t="shared" si="157"/>
        <v>7</v>
      </c>
      <c r="BB552" s="115" t="str">
        <f t="shared" si="157"/>
        <v>-</v>
      </c>
      <c r="BC552" s="115">
        <f t="shared" si="157"/>
        <v>8</v>
      </c>
      <c r="BD552" s="115" t="str">
        <f t="shared" si="157"/>
        <v>-</v>
      </c>
      <c r="BE552" s="115">
        <f t="shared" si="157"/>
        <v>7</v>
      </c>
      <c r="BF552" s="115" t="str">
        <f t="shared" si="157"/>
        <v>-</v>
      </c>
      <c r="BG552" s="115" t="str">
        <f t="shared" si="157"/>
        <v>-</v>
      </c>
      <c r="BH552" s="116">
        <f t="shared" si="132"/>
        <v>11</v>
      </c>
      <c r="BI552" s="114">
        <f t="shared" si="133"/>
        <v>7.5454556459346858</v>
      </c>
      <c r="BJ552" s="115">
        <f t="shared" si="134"/>
        <v>10</v>
      </c>
      <c r="BL552" s="75">
        <f t="shared" si="139"/>
        <v>61</v>
      </c>
      <c r="BM552" s="396">
        <f t="shared" si="135"/>
        <v>7.5454556459346858</v>
      </c>
      <c r="BN552" s="117">
        <f t="shared" si="136"/>
        <v>12</v>
      </c>
      <c r="BO552">
        <f t="shared" si="131"/>
        <v>11</v>
      </c>
      <c r="BP552" s="225">
        <f t="shared" si="137"/>
        <v>2.072727272727275</v>
      </c>
    </row>
    <row r="553" spans="1:68">
      <c r="A553" s="120">
        <f t="shared" si="138"/>
        <v>62</v>
      </c>
      <c r="B553" s="115" t="str">
        <f t="shared" si="157"/>
        <v>-</v>
      </c>
      <c r="C553" s="115" t="str">
        <f t="shared" si="157"/>
        <v>-</v>
      </c>
      <c r="D553" s="115" t="str">
        <f t="shared" si="157"/>
        <v>-</v>
      </c>
      <c r="E553" s="115" t="str">
        <f t="shared" si="157"/>
        <v>-</v>
      </c>
      <c r="F553" s="115" t="str">
        <f t="shared" si="157"/>
        <v>-</v>
      </c>
      <c r="G553" s="115" t="str">
        <f t="shared" si="157"/>
        <v>-</v>
      </c>
      <c r="H553" s="115" t="str">
        <f t="shared" si="157"/>
        <v>-</v>
      </c>
      <c r="I553" s="115" t="str">
        <f t="shared" si="157"/>
        <v>-</v>
      </c>
      <c r="J553" s="115" t="str">
        <f t="shared" si="157"/>
        <v>-</v>
      </c>
      <c r="K553" s="115" t="str">
        <f t="shared" si="157"/>
        <v>-</v>
      </c>
      <c r="L553" s="115" t="str">
        <f t="shared" si="157"/>
        <v>-</v>
      </c>
      <c r="M553" s="115" t="str">
        <f t="shared" si="157"/>
        <v>-</v>
      </c>
      <c r="N553" s="115" t="str">
        <f t="shared" si="157"/>
        <v>-</v>
      </c>
      <c r="O553" s="115" t="str">
        <f t="shared" si="157"/>
        <v>-</v>
      </c>
      <c r="P553" s="115" t="str">
        <f t="shared" si="157"/>
        <v>-</v>
      </c>
      <c r="Q553" s="115" t="str">
        <f t="shared" si="157"/>
        <v>-</v>
      </c>
      <c r="R553" s="115" t="str">
        <f t="shared" si="157"/>
        <v>-</v>
      </c>
      <c r="S553" s="115">
        <f t="shared" si="157"/>
        <v>9</v>
      </c>
      <c r="T553" s="115" t="str">
        <f t="shared" si="157"/>
        <v>-</v>
      </c>
      <c r="U553" s="115" t="str">
        <f t="shared" si="157"/>
        <v>-</v>
      </c>
      <c r="V553" s="115" t="str">
        <f t="shared" si="157"/>
        <v>-</v>
      </c>
      <c r="W553" s="115" t="str">
        <f t="shared" si="157"/>
        <v>-</v>
      </c>
      <c r="X553" s="115" t="str">
        <f t="shared" si="157"/>
        <v>-</v>
      </c>
      <c r="Y553" s="115" t="str">
        <f t="shared" si="157"/>
        <v>-</v>
      </c>
      <c r="Z553" s="115">
        <f t="shared" si="157"/>
        <v>9</v>
      </c>
      <c r="AA553" s="115" t="str">
        <f t="shared" si="157"/>
        <v>-</v>
      </c>
      <c r="AB553" s="115" t="str">
        <f t="shared" si="157"/>
        <v>-</v>
      </c>
      <c r="AC553" s="115" t="str">
        <f t="shared" si="157"/>
        <v>-</v>
      </c>
      <c r="AD553" s="115" t="str">
        <f t="shared" si="157"/>
        <v>-</v>
      </c>
      <c r="AE553" s="115">
        <f t="shared" si="157"/>
        <v>8</v>
      </c>
      <c r="AF553" s="115" t="str">
        <f t="shared" si="158"/>
        <v>-</v>
      </c>
      <c r="AG553" s="115" t="str">
        <f t="shared" si="158"/>
        <v>-</v>
      </c>
      <c r="AH553" s="115" t="str">
        <f t="shared" si="158"/>
        <v>-</v>
      </c>
      <c r="AI553" s="115" t="str">
        <f t="shared" si="158"/>
        <v>-</v>
      </c>
      <c r="AJ553" s="115" t="str">
        <f t="shared" si="158"/>
        <v>-</v>
      </c>
      <c r="AK553" s="115">
        <f t="shared" si="158"/>
        <v>7</v>
      </c>
      <c r="AL553" s="115" t="str">
        <f t="shared" si="158"/>
        <v>-</v>
      </c>
      <c r="AM553" s="115" t="str">
        <f t="shared" si="158"/>
        <v>-</v>
      </c>
      <c r="AN553" s="115" t="str">
        <f t="shared" si="158"/>
        <v>-</v>
      </c>
      <c r="AO553" s="115" t="str">
        <f t="shared" si="157"/>
        <v>-</v>
      </c>
      <c r="AP553" s="115" t="str">
        <f t="shared" si="159"/>
        <v>-</v>
      </c>
      <c r="AQ553" s="115" t="str">
        <f t="shared" si="159"/>
        <v>-</v>
      </c>
      <c r="AR553" s="115" t="str">
        <f t="shared" si="159"/>
        <v>-</v>
      </c>
      <c r="AS553" s="115" t="str">
        <f t="shared" si="159"/>
        <v>-</v>
      </c>
      <c r="AT553" s="115" t="str">
        <f t="shared" si="159"/>
        <v>-</v>
      </c>
      <c r="AU553" s="115" t="str">
        <f t="shared" si="159"/>
        <v>-</v>
      </c>
      <c r="AV553" s="115" t="str">
        <f t="shared" si="159"/>
        <v>-</v>
      </c>
      <c r="AW553" s="115" t="str">
        <f t="shared" si="159"/>
        <v>-</v>
      </c>
      <c r="AX553" s="115" t="str">
        <f t="shared" si="159"/>
        <v>-</v>
      </c>
      <c r="AY553" s="115" t="str">
        <f t="shared" si="157"/>
        <v>-</v>
      </c>
      <c r="AZ553" s="115" t="str">
        <f t="shared" si="157"/>
        <v>-</v>
      </c>
      <c r="BA553" s="115">
        <f t="shared" si="157"/>
        <v>6</v>
      </c>
      <c r="BB553" s="115" t="str">
        <f t="shared" si="157"/>
        <v>-</v>
      </c>
      <c r="BC553" s="115" t="str">
        <f t="shared" si="157"/>
        <v>-</v>
      </c>
      <c r="BD553" s="115" t="str">
        <f t="shared" si="157"/>
        <v>-</v>
      </c>
      <c r="BE553" s="115" t="str">
        <f t="shared" si="157"/>
        <v>-</v>
      </c>
      <c r="BF553" s="115" t="str">
        <f t="shared" si="157"/>
        <v>-</v>
      </c>
      <c r="BG553" s="115" t="str">
        <f t="shared" si="157"/>
        <v>-</v>
      </c>
      <c r="BH553" s="116">
        <f t="shared" si="132"/>
        <v>5</v>
      </c>
      <c r="BI553" s="114">
        <f t="shared" si="133"/>
        <v>7.8000005005847948</v>
      </c>
      <c r="BJ553" s="115">
        <f t="shared" si="134"/>
        <v>6</v>
      </c>
      <c r="BL553" s="75">
        <f t="shared" si="139"/>
        <v>62</v>
      </c>
      <c r="BM553" s="396">
        <f t="shared" si="135"/>
        <v>7.8000005005847948</v>
      </c>
      <c r="BN553" s="117">
        <f t="shared" si="136"/>
        <v>5</v>
      </c>
      <c r="BO553">
        <f t="shared" si="131"/>
        <v>5</v>
      </c>
      <c r="BP553" s="225">
        <f t="shared" si="137"/>
        <v>1.7000000000000028</v>
      </c>
    </row>
    <row r="554" spans="1:68">
      <c r="A554" s="120">
        <f t="shared" si="138"/>
        <v>63</v>
      </c>
      <c r="B554" s="115" t="str">
        <f t="shared" si="157"/>
        <v>-</v>
      </c>
      <c r="C554" s="115" t="str">
        <f t="shared" si="157"/>
        <v>-</v>
      </c>
      <c r="D554" s="115" t="str">
        <f t="shared" si="157"/>
        <v>-</v>
      </c>
      <c r="E554" s="115" t="str">
        <f t="shared" si="157"/>
        <v>-</v>
      </c>
      <c r="F554" s="115" t="str">
        <f t="shared" si="157"/>
        <v>-</v>
      </c>
      <c r="G554" s="115" t="str">
        <f t="shared" si="157"/>
        <v>-</v>
      </c>
      <c r="H554" s="115" t="str">
        <f t="shared" si="157"/>
        <v>-</v>
      </c>
      <c r="I554" s="115" t="str">
        <f t="shared" si="157"/>
        <v>-</v>
      </c>
      <c r="J554" s="115" t="str">
        <f t="shared" si="157"/>
        <v>-</v>
      </c>
      <c r="K554" s="115" t="str">
        <f t="shared" si="157"/>
        <v>-</v>
      </c>
      <c r="L554" s="115" t="str">
        <f t="shared" si="157"/>
        <v>-</v>
      </c>
      <c r="M554" s="115" t="str">
        <f t="shared" si="157"/>
        <v>-</v>
      </c>
      <c r="N554" s="115" t="str">
        <f t="shared" si="157"/>
        <v>-</v>
      </c>
      <c r="O554" s="115" t="str">
        <f t="shared" si="157"/>
        <v>-</v>
      </c>
      <c r="P554" s="115" t="str">
        <f t="shared" si="157"/>
        <v>-</v>
      </c>
      <c r="Q554" s="115" t="str">
        <f t="shared" ref="Q554:BG554" si="160">IF(Q$489="ДА",Q358,"-")</f>
        <v>-</v>
      </c>
      <c r="R554" s="115" t="str">
        <f t="shared" si="160"/>
        <v>-</v>
      </c>
      <c r="S554" s="115" t="str">
        <f t="shared" si="160"/>
        <v>-</v>
      </c>
      <c r="T554" s="115" t="str">
        <f t="shared" si="160"/>
        <v>-</v>
      </c>
      <c r="U554" s="115" t="str">
        <f t="shared" si="160"/>
        <v>-</v>
      </c>
      <c r="V554" s="115" t="str">
        <f t="shared" si="160"/>
        <v>-</v>
      </c>
      <c r="W554" s="115" t="str">
        <f t="shared" si="160"/>
        <v>-</v>
      </c>
      <c r="X554" s="115" t="str">
        <f t="shared" si="160"/>
        <v>-</v>
      </c>
      <c r="Y554" s="115" t="str">
        <f t="shared" si="160"/>
        <v>-</v>
      </c>
      <c r="Z554" s="115" t="str">
        <f t="shared" si="160"/>
        <v>-</v>
      </c>
      <c r="AA554" s="115" t="str">
        <f t="shared" si="160"/>
        <v>-</v>
      </c>
      <c r="AB554" s="115" t="str">
        <f t="shared" si="160"/>
        <v>-</v>
      </c>
      <c r="AC554" s="115" t="str">
        <f t="shared" si="160"/>
        <v>-</v>
      </c>
      <c r="AD554" s="115" t="str">
        <f t="shared" si="160"/>
        <v>-</v>
      </c>
      <c r="AE554" s="115" t="str">
        <f t="shared" si="160"/>
        <v>-</v>
      </c>
      <c r="AF554" s="115" t="str">
        <f t="shared" si="158"/>
        <v>-</v>
      </c>
      <c r="AG554" s="115" t="str">
        <f t="shared" si="158"/>
        <v>-</v>
      </c>
      <c r="AH554" s="115" t="str">
        <f t="shared" si="158"/>
        <v>-</v>
      </c>
      <c r="AI554" s="115" t="str">
        <f t="shared" si="158"/>
        <v>-</v>
      </c>
      <c r="AJ554" s="115" t="str">
        <f t="shared" si="158"/>
        <v>-</v>
      </c>
      <c r="AK554" s="115" t="str">
        <f t="shared" si="158"/>
        <v>-</v>
      </c>
      <c r="AL554" s="115" t="str">
        <f t="shared" si="158"/>
        <v>-</v>
      </c>
      <c r="AM554" s="115" t="str">
        <f t="shared" si="158"/>
        <v>-</v>
      </c>
      <c r="AN554" s="115" t="str">
        <f t="shared" si="158"/>
        <v>-</v>
      </c>
      <c r="AO554" s="115" t="str">
        <f t="shared" si="160"/>
        <v>-</v>
      </c>
      <c r="AP554" s="115" t="str">
        <f t="shared" si="159"/>
        <v>-</v>
      </c>
      <c r="AQ554" s="115" t="str">
        <f t="shared" si="159"/>
        <v>-</v>
      </c>
      <c r="AR554" s="115" t="str">
        <f t="shared" si="159"/>
        <v>-</v>
      </c>
      <c r="AS554" s="115" t="str">
        <f t="shared" si="159"/>
        <v>-</v>
      </c>
      <c r="AT554" s="115" t="str">
        <f t="shared" si="159"/>
        <v>-</v>
      </c>
      <c r="AU554" s="115" t="str">
        <f t="shared" si="159"/>
        <v>-</v>
      </c>
      <c r="AV554" s="115" t="str">
        <f t="shared" si="159"/>
        <v>-</v>
      </c>
      <c r="AW554" s="115" t="str">
        <f t="shared" si="159"/>
        <v>-</v>
      </c>
      <c r="AX554" s="115" t="str">
        <f t="shared" si="159"/>
        <v>-</v>
      </c>
      <c r="AY554" s="115" t="str">
        <f t="shared" si="160"/>
        <v>-</v>
      </c>
      <c r="AZ554" s="115" t="str">
        <f t="shared" si="160"/>
        <v>-</v>
      </c>
      <c r="BA554" s="115" t="str">
        <f t="shared" si="160"/>
        <v>-</v>
      </c>
      <c r="BB554" s="115" t="str">
        <f t="shared" si="160"/>
        <v>-</v>
      </c>
      <c r="BC554" s="115" t="str">
        <f t="shared" si="160"/>
        <v>-</v>
      </c>
      <c r="BD554" s="115" t="str">
        <f t="shared" si="160"/>
        <v>-</v>
      </c>
      <c r="BE554" s="115" t="str">
        <f t="shared" si="160"/>
        <v>-</v>
      </c>
      <c r="BF554" s="115" t="str">
        <f t="shared" si="160"/>
        <v>-</v>
      </c>
      <c r="BG554" s="115" t="str">
        <f t="shared" si="160"/>
        <v>-</v>
      </c>
      <c r="BH554" s="116">
        <f t="shared" si="132"/>
        <v>0</v>
      </c>
      <c r="BI554" s="114" t="str">
        <f t="shared" si="133"/>
        <v>-</v>
      </c>
      <c r="BJ554" s="115" t="str">
        <f t="shared" si="134"/>
        <v>-</v>
      </c>
      <c r="BL554" s="75">
        <f t="shared" si="139"/>
        <v>63</v>
      </c>
      <c r="BM554" s="396" t="str">
        <f t="shared" si="135"/>
        <v>-</v>
      </c>
      <c r="BN554" s="117">
        <f t="shared" si="136"/>
        <v>0</v>
      </c>
      <c r="BO554">
        <f t="shared" si="131"/>
        <v>0</v>
      </c>
      <c r="BP554" s="225" t="str">
        <f t="shared" si="137"/>
        <v>-</v>
      </c>
    </row>
    <row r="555" spans="1:68">
      <c r="A555" s="120">
        <f t="shared" si="138"/>
        <v>64</v>
      </c>
      <c r="B555" s="115" t="str">
        <f t="shared" ref="B555:BG561" si="161">IF(B$489="ДА",B359,"-")</f>
        <v>-</v>
      </c>
      <c r="C555" s="115" t="str">
        <f t="shared" si="161"/>
        <v>-</v>
      </c>
      <c r="D555" s="115" t="str">
        <f t="shared" si="161"/>
        <v>-</v>
      </c>
      <c r="E555" s="115" t="str">
        <f t="shared" si="161"/>
        <v>-</v>
      </c>
      <c r="F555" s="115">
        <f t="shared" si="161"/>
        <v>11</v>
      </c>
      <c r="G555" s="115" t="str">
        <f t="shared" si="161"/>
        <v>-</v>
      </c>
      <c r="H555" s="115" t="str">
        <f t="shared" si="161"/>
        <v>-</v>
      </c>
      <c r="I555" s="115">
        <f t="shared" si="161"/>
        <v>3</v>
      </c>
      <c r="J555" s="115" t="str">
        <f t="shared" si="161"/>
        <v>-</v>
      </c>
      <c r="K555" s="115" t="str">
        <f t="shared" si="161"/>
        <v>-</v>
      </c>
      <c r="L555" s="115" t="str">
        <f t="shared" si="161"/>
        <v>-</v>
      </c>
      <c r="M555" s="115" t="str">
        <f t="shared" si="161"/>
        <v>-</v>
      </c>
      <c r="N555" s="115" t="str">
        <f t="shared" si="161"/>
        <v>-</v>
      </c>
      <c r="O555" s="115" t="str">
        <f t="shared" si="161"/>
        <v>-</v>
      </c>
      <c r="P555" s="115" t="str">
        <f t="shared" si="161"/>
        <v>-</v>
      </c>
      <c r="Q555" s="115" t="str">
        <f t="shared" si="161"/>
        <v>-</v>
      </c>
      <c r="R555" s="115" t="str">
        <f t="shared" si="161"/>
        <v>-</v>
      </c>
      <c r="S555" s="115">
        <f t="shared" si="161"/>
        <v>12</v>
      </c>
      <c r="T555" s="115" t="str">
        <f t="shared" si="161"/>
        <v>-</v>
      </c>
      <c r="U555" s="115" t="str">
        <f t="shared" si="161"/>
        <v>-</v>
      </c>
      <c r="V555" s="115" t="str">
        <f t="shared" si="161"/>
        <v>-</v>
      </c>
      <c r="W555" s="115" t="str">
        <f t="shared" si="161"/>
        <v>-</v>
      </c>
      <c r="X555" s="115">
        <f t="shared" si="161"/>
        <v>9</v>
      </c>
      <c r="Y555" s="115" t="str">
        <f t="shared" si="161"/>
        <v>-</v>
      </c>
      <c r="Z555" s="115">
        <f t="shared" si="161"/>
        <v>9</v>
      </c>
      <c r="AA555" s="115" t="str">
        <f t="shared" si="161"/>
        <v>-</v>
      </c>
      <c r="AB555" s="115" t="str">
        <f t="shared" si="161"/>
        <v>-</v>
      </c>
      <c r="AC555" s="115" t="str">
        <f t="shared" si="161"/>
        <v>-</v>
      </c>
      <c r="AD555" s="115" t="str">
        <f t="shared" si="161"/>
        <v>-</v>
      </c>
      <c r="AE555" s="115">
        <f t="shared" si="161"/>
        <v>8</v>
      </c>
      <c r="AF555" s="115" t="str">
        <f t="shared" si="158"/>
        <v>-</v>
      </c>
      <c r="AG555" s="115" t="str">
        <f t="shared" si="158"/>
        <v>-</v>
      </c>
      <c r="AH555" s="115" t="str">
        <f t="shared" si="158"/>
        <v>-</v>
      </c>
      <c r="AI555" s="115" t="str">
        <f t="shared" si="158"/>
        <v>-</v>
      </c>
      <c r="AJ555" s="115" t="str">
        <f t="shared" si="158"/>
        <v>-</v>
      </c>
      <c r="AK555" s="115">
        <f t="shared" si="158"/>
        <v>6</v>
      </c>
      <c r="AL555" s="115">
        <f t="shared" si="158"/>
        <v>7</v>
      </c>
      <c r="AM555" s="115" t="str">
        <f t="shared" si="158"/>
        <v>-</v>
      </c>
      <c r="AN555" s="115">
        <f t="shared" si="158"/>
        <v>12</v>
      </c>
      <c r="AO555" s="115" t="str">
        <f t="shared" si="161"/>
        <v>-</v>
      </c>
      <c r="AP555" s="115" t="str">
        <f t="shared" si="159"/>
        <v>-</v>
      </c>
      <c r="AQ555" s="115" t="str">
        <f t="shared" si="159"/>
        <v>-</v>
      </c>
      <c r="AR555" s="115" t="str">
        <f t="shared" si="159"/>
        <v>-</v>
      </c>
      <c r="AS555" s="115">
        <f t="shared" si="159"/>
        <v>7</v>
      </c>
      <c r="AT555" s="115" t="str">
        <f t="shared" si="159"/>
        <v>-</v>
      </c>
      <c r="AU555" s="115" t="str">
        <f t="shared" si="159"/>
        <v>-</v>
      </c>
      <c r="AV555" s="115" t="str">
        <f t="shared" si="159"/>
        <v>-</v>
      </c>
      <c r="AW555" s="115" t="str">
        <f t="shared" si="159"/>
        <v>-</v>
      </c>
      <c r="AX555" s="115" t="str">
        <f t="shared" si="159"/>
        <v>-</v>
      </c>
      <c r="AY555" s="115" t="str">
        <f t="shared" si="161"/>
        <v>-</v>
      </c>
      <c r="AZ555" s="115" t="str">
        <f t="shared" si="161"/>
        <v>-</v>
      </c>
      <c r="BA555" s="115">
        <f t="shared" si="161"/>
        <v>8</v>
      </c>
      <c r="BB555" s="115" t="str">
        <f t="shared" si="161"/>
        <v>-</v>
      </c>
      <c r="BC555" s="115" t="str">
        <f t="shared" si="161"/>
        <v>-</v>
      </c>
      <c r="BD555" s="115" t="str">
        <f t="shared" si="161"/>
        <v>-</v>
      </c>
      <c r="BE555" s="115">
        <f t="shared" si="161"/>
        <v>10</v>
      </c>
      <c r="BF555" s="115" t="str">
        <f t="shared" si="161"/>
        <v>-</v>
      </c>
      <c r="BG555" s="115" t="str">
        <f t="shared" si="161"/>
        <v>-</v>
      </c>
      <c r="BH555" s="116">
        <f t="shared" si="132"/>
        <v>12</v>
      </c>
      <c r="BI555" s="114">
        <f t="shared" si="133"/>
        <v>8.5000012001464516</v>
      </c>
      <c r="BJ555" s="115">
        <f t="shared" si="134"/>
        <v>4</v>
      </c>
      <c r="BL555" s="75">
        <f t="shared" si="139"/>
        <v>64</v>
      </c>
      <c r="BM555" s="396">
        <f t="shared" si="135"/>
        <v>8.5000012001464516</v>
      </c>
      <c r="BN555" s="117">
        <f t="shared" si="136"/>
        <v>14</v>
      </c>
      <c r="BO555">
        <f t="shared" si="131"/>
        <v>12</v>
      </c>
      <c r="BP555" s="225">
        <f t="shared" si="137"/>
        <v>6.8181818181818183</v>
      </c>
    </row>
    <row r="556" spans="1:68">
      <c r="A556" s="120">
        <f t="shared" si="138"/>
        <v>65</v>
      </c>
      <c r="B556" s="115" t="str">
        <f t="shared" si="161"/>
        <v>-</v>
      </c>
      <c r="C556" s="115" t="str">
        <f t="shared" si="161"/>
        <v>-</v>
      </c>
      <c r="D556" s="115" t="str">
        <f t="shared" si="161"/>
        <v>-</v>
      </c>
      <c r="E556" s="115" t="str">
        <f t="shared" si="161"/>
        <v>-</v>
      </c>
      <c r="F556" s="115" t="str">
        <f t="shared" si="161"/>
        <v>-</v>
      </c>
      <c r="G556" s="115" t="str">
        <f t="shared" si="161"/>
        <v>-</v>
      </c>
      <c r="H556" s="115" t="str">
        <f t="shared" si="161"/>
        <v>-</v>
      </c>
      <c r="I556" s="115">
        <f t="shared" si="161"/>
        <v>12</v>
      </c>
      <c r="J556" s="115" t="str">
        <f t="shared" si="161"/>
        <v>-</v>
      </c>
      <c r="K556" s="115" t="str">
        <f t="shared" si="161"/>
        <v>-</v>
      </c>
      <c r="L556" s="115" t="str">
        <f t="shared" si="161"/>
        <v>-</v>
      </c>
      <c r="M556" s="115" t="str">
        <f t="shared" si="161"/>
        <v>-</v>
      </c>
      <c r="N556" s="115" t="str">
        <f t="shared" si="161"/>
        <v>-</v>
      </c>
      <c r="O556" s="115" t="str">
        <f t="shared" si="161"/>
        <v>-</v>
      </c>
      <c r="P556" s="115" t="str">
        <f t="shared" si="161"/>
        <v>-</v>
      </c>
      <c r="Q556" s="115" t="str">
        <f t="shared" si="161"/>
        <v>-</v>
      </c>
      <c r="R556" s="115" t="str">
        <f t="shared" si="161"/>
        <v>-</v>
      </c>
      <c r="S556" s="115">
        <f t="shared" si="161"/>
        <v>11</v>
      </c>
      <c r="T556" s="115" t="str">
        <f t="shared" si="161"/>
        <v>-</v>
      </c>
      <c r="U556" s="115" t="str">
        <f t="shared" si="161"/>
        <v>-</v>
      </c>
      <c r="V556" s="115" t="str">
        <f t="shared" si="161"/>
        <v>-</v>
      </c>
      <c r="W556" s="115" t="str">
        <f t="shared" si="161"/>
        <v>-</v>
      </c>
      <c r="X556" s="115" t="str">
        <f t="shared" si="161"/>
        <v>-</v>
      </c>
      <c r="Y556" s="115" t="str">
        <f t="shared" si="161"/>
        <v>-</v>
      </c>
      <c r="Z556" s="115">
        <f t="shared" si="161"/>
        <v>10</v>
      </c>
      <c r="AA556" s="115" t="str">
        <f t="shared" si="161"/>
        <v>-</v>
      </c>
      <c r="AB556" s="115" t="str">
        <f t="shared" si="161"/>
        <v>-</v>
      </c>
      <c r="AC556" s="115" t="str">
        <f t="shared" si="161"/>
        <v>-</v>
      </c>
      <c r="AD556" s="115" t="str">
        <f t="shared" si="161"/>
        <v>-</v>
      </c>
      <c r="AE556" s="115">
        <f t="shared" si="161"/>
        <v>9</v>
      </c>
      <c r="AF556" s="115" t="str">
        <f t="shared" si="158"/>
        <v>-</v>
      </c>
      <c r="AG556" s="115" t="str">
        <f t="shared" si="158"/>
        <v>-</v>
      </c>
      <c r="AH556" s="115" t="str">
        <f t="shared" si="158"/>
        <v>-</v>
      </c>
      <c r="AI556" s="115" t="str">
        <f t="shared" si="158"/>
        <v>-</v>
      </c>
      <c r="AJ556" s="115">
        <f t="shared" si="158"/>
        <v>5</v>
      </c>
      <c r="AK556" s="115">
        <f t="shared" si="158"/>
        <v>6</v>
      </c>
      <c r="AL556" s="115" t="str">
        <f t="shared" si="158"/>
        <v>-</v>
      </c>
      <c r="AM556" s="115" t="str">
        <f t="shared" si="158"/>
        <v>-</v>
      </c>
      <c r="AN556" s="115">
        <f t="shared" si="158"/>
        <v>12</v>
      </c>
      <c r="AO556" s="115" t="str">
        <f t="shared" si="161"/>
        <v>-</v>
      </c>
      <c r="AP556" s="115" t="str">
        <f t="shared" si="159"/>
        <v>-</v>
      </c>
      <c r="AQ556" s="115" t="str">
        <f t="shared" si="159"/>
        <v>-</v>
      </c>
      <c r="AR556" s="115" t="str">
        <f t="shared" si="159"/>
        <v>-</v>
      </c>
      <c r="AS556" s="115">
        <f t="shared" si="159"/>
        <v>11</v>
      </c>
      <c r="AT556" s="115" t="str">
        <f t="shared" si="159"/>
        <v>-</v>
      </c>
      <c r="AU556" s="115" t="str">
        <f t="shared" si="159"/>
        <v>-</v>
      </c>
      <c r="AV556" s="115" t="str">
        <f t="shared" si="159"/>
        <v>-</v>
      </c>
      <c r="AW556" s="115" t="str">
        <f t="shared" si="159"/>
        <v>-</v>
      </c>
      <c r="AX556" s="115" t="str">
        <f t="shared" si="159"/>
        <v>-</v>
      </c>
      <c r="AY556" s="115" t="str">
        <f t="shared" si="161"/>
        <v>-</v>
      </c>
      <c r="AZ556" s="115" t="str">
        <f t="shared" si="161"/>
        <v>-</v>
      </c>
      <c r="BA556" s="115">
        <f t="shared" si="161"/>
        <v>9</v>
      </c>
      <c r="BB556" s="115" t="str">
        <f t="shared" si="161"/>
        <v>-</v>
      </c>
      <c r="BC556" s="115" t="str">
        <f t="shared" si="161"/>
        <v>-</v>
      </c>
      <c r="BD556" s="115" t="str">
        <f t="shared" si="161"/>
        <v>-</v>
      </c>
      <c r="BE556" s="115">
        <f t="shared" si="161"/>
        <v>12</v>
      </c>
      <c r="BF556" s="115" t="str">
        <f t="shared" si="161"/>
        <v>-</v>
      </c>
      <c r="BG556" s="115" t="str">
        <f t="shared" si="161"/>
        <v>-</v>
      </c>
      <c r="BH556" s="116">
        <f t="shared" si="132"/>
        <v>10</v>
      </c>
      <c r="BI556" s="114">
        <f t="shared" si="133"/>
        <v>9.7000010001601691</v>
      </c>
      <c r="BJ556" s="115">
        <f t="shared" si="134"/>
        <v>1</v>
      </c>
      <c r="BL556" s="75">
        <f t="shared" si="139"/>
        <v>65</v>
      </c>
      <c r="BM556" s="396">
        <f t="shared" si="135"/>
        <v>9.7000010001601691</v>
      </c>
      <c r="BN556" s="117">
        <f t="shared" si="136"/>
        <v>11</v>
      </c>
      <c r="BO556">
        <f t="shared" si="131"/>
        <v>10</v>
      </c>
      <c r="BP556" s="225">
        <f t="shared" si="137"/>
        <v>6.2333333333333361</v>
      </c>
    </row>
    <row r="557" spans="1:68">
      <c r="A557" s="120">
        <f t="shared" si="138"/>
        <v>66</v>
      </c>
      <c r="B557" s="115" t="str">
        <f t="shared" si="161"/>
        <v>-</v>
      </c>
      <c r="C557" s="115" t="str">
        <f t="shared" si="161"/>
        <v>-</v>
      </c>
      <c r="D557" s="115" t="str">
        <f t="shared" si="161"/>
        <v>-</v>
      </c>
      <c r="E557" s="115" t="str">
        <f t="shared" si="161"/>
        <v>-</v>
      </c>
      <c r="F557" s="115" t="str">
        <f t="shared" si="161"/>
        <v>-</v>
      </c>
      <c r="G557" s="115" t="str">
        <f t="shared" si="161"/>
        <v>-</v>
      </c>
      <c r="H557" s="115" t="str">
        <f t="shared" si="161"/>
        <v>-</v>
      </c>
      <c r="I557" s="115" t="str">
        <f t="shared" si="161"/>
        <v>-</v>
      </c>
      <c r="J557" s="115" t="str">
        <f t="shared" si="161"/>
        <v>-</v>
      </c>
      <c r="K557" s="115" t="str">
        <f t="shared" si="161"/>
        <v>-</v>
      </c>
      <c r="L557" s="115" t="str">
        <f t="shared" si="161"/>
        <v>-</v>
      </c>
      <c r="M557" s="115" t="str">
        <f t="shared" si="161"/>
        <v>-</v>
      </c>
      <c r="N557" s="115" t="str">
        <f t="shared" si="161"/>
        <v>-</v>
      </c>
      <c r="O557" s="115" t="str">
        <f t="shared" si="161"/>
        <v>-</v>
      </c>
      <c r="P557" s="115" t="str">
        <f t="shared" si="161"/>
        <v>-</v>
      </c>
      <c r="Q557" s="115" t="str">
        <f t="shared" si="161"/>
        <v>-</v>
      </c>
      <c r="R557" s="115" t="str">
        <f t="shared" si="161"/>
        <v>-</v>
      </c>
      <c r="S557" s="115" t="str">
        <f t="shared" si="161"/>
        <v>-</v>
      </c>
      <c r="T557" s="115" t="str">
        <f t="shared" si="161"/>
        <v>-</v>
      </c>
      <c r="U557" s="115" t="str">
        <f t="shared" si="161"/>
        <v>-</v>
      </c>
      <c r="V557" s="115" t="str">
        <f t="shared" si="161"/>
        <v>-</v>
      </c>
      <c r="W557" s="115" t="str">
        <f t="shared" si="161"/>
        <v>-</v>
      </c>
      <c r="X557" s="115" t="str">
        <f t="shared" si="161"/>
        <v>-</v>
      </c>
      <c r="Y557" s="115" t="str">
        <f t="shared" si="161"/>
        <v>-</v>
      </c>
      <c r="Z557" s="115" t="str">
        <f t="shared" si="161"/>
        <v>-</v>
      </c>
      <c r="AA557" s="115" t="str">
        <f t="shared" si="161"/>
        <v>-</v>
      </c>
      <c r="AB557" s="115" t="str">
        <f t="shared" si="161"/>
        <v>-</v>
      </c>
      <c r="AC557" s="115" t="str">
        <f t="shared" si="161"/>
        <v>-</v>
      </c>
      <c r="AD557" s="115" t="str">
        <f t="shared" si="161"/>
        <v>-</v>
      </c>
      <c r="AE557" s="115" t="str">
        <f t="shared" si="161"/>
        <v>-</v>
      </c>
      <c r="AF557" s="115" t="str">
        <f t="shared" si="158"/>
        <v>-</v>
      </c>
      <c r="AG557" s="115" t="str">
        <f t="shared" si="158"/>
        <v>-</v>
      </c>
      <c r="AH557" s="115" t="str">
        <f t="shared" si="158"/>
        <v>-</v>
      </c>
      <c r="AI557" s="115" t="str">
        <f t="shared" si="158"/>
        <v>-</v>
      </c>
      <c r="AJ557" s="115" t="str">
        <f t="shared" si="158"/>
        <v>-</v>
      </c>
      <c r="AK557" s="115" t="str">
        <f t="shared" si="158"/>
        <v>-</v>
      </c>
      <c r="AL557" s="115" t="str">
        <f t="shared" si="158"/>
        <v>-</v>
      </c>
      <c r="AM557" s="115" t="str">
        <f t="shared" si="158"/>
        <v>-</v>
      </c>
      <c r="AN557" s="115" t="str">
        <f t="shared" si="158"/>
        <v>-</v>
      </c>
      <c r="AO557" s="115" t="str">
        <f t="shared" si="161"/>
        <v>-</v>
      </c>
      <c r="AP557" s="115" t="str">
        <f t="shared" si="159"/>
        <v>-</v>
      </c>
      <c r="AQ557" s="115" t="str">
        <f t="shared" si="159"/>
        <v>-</v>
      </c>
      <c r="AR557" s="115" t="str">
        <f t="shared" si="159"/>
        <v>-</v>
      </c>
      <c r="AS557" s="115" t="str">
        <f t="shared" si="159"/>
        <v>-</v>
      </c>
      <c r="AT557" s="115" t="str">
        <f t="shared" si="159"/>
        <v>-</v>
      </c>
      <c r="AU557" s="115" t="str">
        <f t="shared" si="159"/>
        <v>-</v>
      </c>
      <c r="AV557" s="115" t="str">
        <f t="shared" si="159"/>
        <v>-</v>
      </c>
      <c r="AW557" s="115" t="str">
        <f t="shared" si="159"/>
        <v>-</v>
      </c>
      <c r="AX557" s="115" t="str">
        <f t="shared" si="159"/>
        <v>-</v>
      </c>
      <c r="AY557" s="115" t="str">
        <f t="shared" si="161"/>
        <v>-</v>
      </c>
      <c r="AZ557" s="115" t="str">
        <f t="shared" si="161"/>
        <v>-</v>
      </c>
      <c r="BA557" s="115" t="str">
        <f t="shared" si="161"/>
        <v>-</v>
      </c>
      <c r="BB557" s="115" t="str">
        <f t="shared" si="161"/>
        <v>-</v>
      </c>
      <c r="BC557" s="115" t="str">
        <f t="shared" si="161"/>
        <v>-</v>
      </c>
      <c r="BD557" s="115" t="str">
        <f t="shared" si="161"/>
        <v>-</v>
      </c>
      <c r="BE557" s="115" t="str">
        <f t="shared" si="161"/>
        <v>-</v>
      </c>
      <c r="BF557" s="115" t="str">
        <f t="shared" si="161"/>
        <v>-</v>
      </c>
      <c r="BG557" s="115" t="str">
        <f t="shared" si="161"/>
        <v>-</v>
      </c>
      <c r="BH557" s="116">
        <f t="shared" ref="BH557:BH585" si="162">COUNTIF(B557:BG557,"&gt;0")</f>
        <v>0</v>
      </c>
      <c r="BI557" s="114" t="str">
        <f t="shared" ref="BI557:BI585" si="163">IFERROR(AVERAGE(B557:BG557)+0.0000001*BH557+0.000000001*(1/(BP557+0.01)),"-")</f>
        <v>-</v>
      </c>
      <c r="BJ557" s="115" t="str">
        <f t="shared" ref="BJ557:BJ585" si="164">IFERROR(RANK(BI557,BI$492:BI$585,0),"-")</f>
        <v>-</v>
      </c>
      <c r="BL557" s="75">
        <f t="shared" si="139"/>
        <v>66</v>
      </c>
      <c r="BM557" s="396" t="str">
        <f t="shared" ref="BM557:BM585" si="165">BI557</f>
        <v>-</v>
      </c>
      <c r="BN557" s="117">
        <f t="shared" ref="BN557:BN585" si="166">BH68</f>
        <v>0</v>
      </c>
      <c r="BO557">
        <f t="shared" ref="BO557:BO586" si="167">BH557</f>
        <v>0</v>
      </c>
      <c r="BP557" s="225" t="str">
        <f t="shared" ref="BP557:BP585" si="168">IFERROR(VAR(B557:BG557),"-")</f>
        <v>-</v>
      </c>
    </row>
    <row r="558" spans="1:68">
      <c r="A558" s="120">
        <f t="shared" ref="A558:A585" si="169">A557+1</f>
        <v>67</v>
      </c>
      <c r="B558" s="115" t="str">
        <f t="shared" si="161"/>
        <v>-</v>
      </c>
      <c r="C558" s="115" t="str">
        <f t="shared" si="161"/>
        <v>-</v>
      </c>
      <c r="D558" s="115" t="str">
        <f t="shared" si="161"/>
        <v>-</v>
      </c>
      <c r="E558" s="115" t="str">
        <f t="shared" si="161"/>
        <v>-</v>
      </c>
      <c r="F558" s="115" t="str">
        <f t="shared" si="161"/>
        <v>-</v>
      </c>
      <c r="G558" s="115" t="str">
        <f t="shared" si="161"/>
        <v>-</v>
      </c>
      <c r="H558" s="115" t="str">
        <f t="shared" si="161"/>
        <v>-</v>
      </c>
      <c r="I558" s="115" t="str">
        <f t="shared" si="161"/>
        <v>-</v>
      </c>
      <c r="J558" s="115" t="str">
        <f t="shared" si="161"/>
        <v>-</v>
      </c>
      <c r="K558" s="115" t="str">
        <f t="shared" si="161"/>
        <v>-</v>
      </c>
      <c r="L558" s="115" t="str">
        <f t="shared" si="161"/>
        <v>-</v>
      </c>
      <c r="M558" s="115" t="str">
        <f t="shared" si="161"/>
        <v>-</v>
      </c>
      <c r="N558" s="115" t="str">
        <f t="shared" si="161"/>
        <v>-</v>
      </c>
      <c r="O558" s="115" t="str">
        <f t="shared" si="161"/>
        <v>-</v>
      </c>
      <c r="P558" s="115" t="str">
        <f t="shared" si="161"/>
        <v>-</v>
      </c>
      <c r="Q558" s="115" t="str">
        <f t="shared" si="161"/>
        <v>-</v>
      </c>
      <c r="R558" s="115" t="str">
        <f t="shared" si="161"/>
        <v>-</v>
      </c>
      <c r="S558" s="115" t="str">
        <f t="shared" si="161"/>
        <v>-</v>
      </c>
      <c r="T558" s="115" t="str">
        <f t="shared" si="161"/>
        <v>-</v>
      </c>
      <c r="U558" s="115" t="str">
        <f t="shared" si="161"/>
        <v>-</v>
      </c>
      <c r="V558" s="115" t="str">
        <f t="shared" si="161"/>
        <v>-</v>
      </c>
      <c r="W558" s="115" t="str">
        <f t="shared" si="161"/>
        <v>-</v>
      </c>
      <c r="X558" s="115" t="str">
        <f t="shared" si="161"/>
        <v>-</v>
      </c>
      <c r="Y558" s="115" t="str">
        <f t="shared" si="161"/>
        <v>-</v>
      </c>
      <c r="Z558" s="115" t="str">
        <f t="shared" si="161"/>
        <v>-</v>
      </c>
      <c r="AA558" s="115" t="str">
        <f t="shared" si="161"/>
        <v>-</v>
      </c>
      <c r="AB558" s="115" t="str">
        <f t="shared" si="161"/>
        <v>-</v>
      </c>
      <c r="AC558" s="115" t="str">
        <f t="shared" si="161"/>
        <v>-</v>
      </c>
      <c r="AD558" s="115" t="str">
        <f t="shared" si="161"/>
        <v>-</v>
      </c>
      <c r="AE558" s="115" t="str">
        <f t="shared" si="161"/>
        <v>-</v>
      </c>
      <c r="AF558" s="115" t="str">
        <f t="shared" si="158"/>
        <v>-</v>
      </c>
      <c r="AG558" s="115" t="str">
        <f t="shared" si="158"/>
        <v>-</v>
      </c>
      <c r="AH558" s="115" t="str">
        <f t="shared" si="158"/>
        <v>-</v>
      </c>
      <c r="AI558" s="115" t="str">
        <f t="shared" si="158"/>
        <v>-</v>
      </c>
      <c r="AJ558" s="115" t="str">
        <f t="shared" si="158"/>
        <v>-</v>
      </c>
      <c r="AK558" s="115" t="str">
        <f t="shared" si="158"/>
        <v>-</v>
      </c>
      <c r="AL558" s="115" t="str">
        <f t="shared" si="158"/>
        <v>-</v>
      </c>
      <c r="AM558" s="115" t="str">
        <f t="shared" si="158"/>
        <v>-</v>
      </c>
      <c r="AN558" s="115" t="str">
        <f t="shared" si="158"/>
        <v>-</v>
      </c>
      <c r="AO558" s="115" t="str">
        <f t="shared" si="161"/>
        <v>-</v>
      </c>
      <c r="AP558" s="115" t="str">
        <f t="shared" si="159"/>
        <v>-</v>
      </c>
      <c r="AQ558" s="115" t="str">
        <f t="shared" si="159"/>
        <v>-</v>
      </c>
      <c r="AR558" s="115" t="str">
        <f t="shared" si="159"/>
        <v>-</v>
      </c>
      <c r="AS558" s="115" t="str">
        <f t="shared" si="159"/>
        <v>-</v>
      </c>
      <c r="AT558" s="115" t="str">
        <f t="shared" si="159"/>
        <v>-</v>
      </c>
      <c r="AU558" s="115" t="str">
        <f t="shared" si="159"/>
        <v>-</v>
      </c>
      <c r="AV558" s="115" t="str">
        <f t="shared" si="159"/>
        <v>-</v>
      </c>
      <c r="AW558" s="115" t="str">
        <f t="shared" si="159"/>
        <v>-</v>
      </c>
      <c r="AX558" s="115" t="str">
        <f t="shared" si="159"/>
        <v>-</v>
      </c>
      <c r="AY558" s="115" t="str">
        <f t="shared" si="161"/>
        <v>-</v>
      </c>
      <c r="AZ558" s="115" t="str">
        <f t="shared" si="161"/>
        <v>-</v>
      </c>
      <c r="BA558" s="115" t="str">
        <f t="shared" si="161"/>
        <v>-</v>
      </c>
      <c r="BB558" s="115" t="str">
        <f t="shared" si="161"/>
        <v>-</v>
      </c>
      <c r="BC558" s="115" t="str">
        <f t="shared" si="161"/>
        <v>-</v>
      </c>
      <c r="BD558" s="115" t="str">
        <f t="shared" si="161"/>
        <v>-</v>
      </c>
      <c r="BE558" s="115" t="str">
        <f t="shared" si="161"/>
        <v>-</v>
      </c>
      <c r="BF558" s="115" t="str">
        <f t="shared" si="161"/>
        <v>-</v>
      </c>
      <c r="BG558" s="115" t="str">
        <f t="shared" si="161"/>
        <v>-</v>
      </c>
      <c r="BH558" s="116">
        <f t="shared" si="162"/>
        <v>0</v>
      </c>
      <c r="BI558" s="114" t="str">
        <f t="shared" si="163"/>
        <v>-</v>
      </c>
      <c r="BJ558" s="115" t="str">
        <f t="shared" si="164"/>
        <v>-</v>
      </c>
      <c r="BL558" s="75">
        <f t="shared" ref="BL558:BL585" si="170">BL557+1</f>
        <v>67</v>
      </c>
      <c r="BM558" s="396" t="str">
        <f t="shared" si="165"/>
        <v>-</v>
      </c>
      <c r="BN558" s="117">
        <f t="shared" si="166"/>
        <v>0</v>
      </c>
      <c r="BO558">
        <f t="shared" si="167"/>
        <v>0</v>
      </c>
      <c r="BP558" s="225" t="str">
        <f t="shared" si="168"/>
        <v>-</v>
      </c>
    </row>
    <row r="559" spans="1:68">
      <c r="A559" s="120">
        <f t="shared" si="169"/>
        <v>68</v>
      </c>
      <c r="B559" s="115" t="str">
        <f t="shared" si="161"/>
        <v>-</v>
      </c>
      <c r="C559" s="115" t="str">
        <f t="shared" si="161"/>
        <v>-</v>
      </c>
      <c r="D559" s="115" t="str">
        <f t="shared" si="161"/>
        <v>-</v>
      </c>
      <c r="E559" s="115" t="str">
        <f t="shared" si="161"/>
        <v>-</v>
      </c>
      <c r="F559" s="115" t="str">
        <f t="shared" si="161"/>
        <v>-</v>
      </c>
      <c r="G559" s="115" t="str">
        <f t="shared" si="161"/>
        <v>-</v>
      </c>
      <c r="H559" s="115" t="str">
        <f t="shared" si="161"/>
        <v>-</v>
      </c>
      <c r="I559" s="115" t="str">
        <f t="shared" si="161"/>
        <v>-</v>
      </c>
      <c r="J559" s="115" t="str">
        <f t="shared" si="161"/>
        <v>-</v>
      </c>
      <c r="K559" s="115" t="str">
        <f t="shared" si="161"/>
        <v>-</v>
      </c>
      <c r="L559" s="115" t="str">
        <f t="shared" si="161"/>
        <v>-</v>
      </c>
      <c r="M559" s="115" t="str">
        <f t="shared" si="161"/>
        <v>-</v>
      </c>
      <c r="N559" s="115" t="str">
        <f t="shared" si="161"/>
        <v>-</v>
      </c>
      <c r="O559" s="115" t="str">
        <f t="shared" si="161"/>
        <v>-</v>
      </c>
      <c r="P559" s="115" t="str">
        <f t="shared" si="161"/>
        <v>-</v>
      </c>
      <c r="Q559" s="115" t="str">
        <f t="shared" si="161"/>
        <v>-</v>
      </c>
      <c r="R559" s="115" t="str">
        <f t="shared" si="161"/>
        <v>-</v>
      </c>
      <c r="S559" s="115" t="str">
        <f t="shared" si="161"/>
        <v>-</v>
      </c>
      <c r="T559" s="115" t="str">
        <f t="shared" si="161"/>
        <v>-</v>
      </c>
      <c r="U559" s="115" t="str">
        <f t="shared" si="161"/>
        <v>-</v>
      </c>
      <c r="V559" s="115" t="str">
        <f t="shared" si="161"/>
        <v>-</v>
      </c>
      <c r="W559" s="115" t="str">
        <f t="shared" si="161"/>
        <v>-</v>
      </c>
      <c r="X559" s="115" t="str">
        <f t="shared" si="161"/>
        <v>-</v>
      </c>
      <c r="Y559" s="115" t="str">
        <f t="shared" si="161"/>
        <v>-</v>
      </c>
      <c r="Z559" s="115" t="str">
        <f t="shared" si="161"/>
        <v>-</v>
      </c>
      <c r="AA559" s="115" t="str">
        <f t="shared" si="161"/>
        <v>-</v>
      </c>
      <c r="AB559" s="115" t="str">
        <f t="shared" si="161"/>
        <v>-</v>
      </c>
      <c r="AC559" s="115" t="str">
        <f t="shared" si="161"/>
        <v>-</v>
      </c>
      <c r="AD559" s="115" t="str">
        <f t="shared" si="161"/>
        <v>-</v>
      </c>
      <c r="AE559" s="115" t="str">
        <f t="shared" si="161"/>
        <v>-</v>
      </c>
      <c r="AF559" s="115" t="str">
        <f t="shared" si="158"/>
        <v>-</v>
      </c>
      <c r="AG559" s="115" t="str">
        <f t="shared" si="158"/>
        <v>-</v>
      </c>
      <c r="AH559" s="115" t="str">
        <f t="shared" si="158"/>
        <v>-</v>
      </c>
      <c r="AI559" s="115" t="str">
        <f t="shared" si="158"/>
        <v>-</v>
      </c>
      <c r="AJ559" s="115">
        <f t="shared" si="158"/>
        <v>6</v>
      </c>
      <c r="AK559" s="115" t="str">
        <f t="shared" si="158"/>
        <v>-</v>
      </c>
      <c r="AL559" s="115" t="str">
        <f t="shared" si="158"/>
        <v>-</v>
      </c>
      <c r="AM559" s="115" t="str">
        <f t="shared" si="158"/>
        <v>-</v>
      </c>
      <c r="AN559" s="115" t="str">
        <f t="shared" si="158"/>
        <v>-</v>
      </c>
      <c r="AO559" s="115" t="str">
        <f t="shared" si="161"/>
        <v>-</v>
      </c>
      <c r="AP559" s="115" t="str">
        <f t="shared" si="159"/>
        <v>-</v>
      </c>
      <c r="AQ559" s="115" t="str">
        <f t="shared" si="159"/>
        <v>-</v>
      </c>
      <c r="AR559" s="115" t="str">
        <f t="shared" si="159"/>
        <v>-</v>
      </c>
      <c r="AS559" s="115" t="str">
        <f t="shared" si="159"/>
        <v>-</v>
      </c>
      <c r="AT559" s="115" t="str">
        <f t="shared" si="159"/>
        <v>-</v>
      </c>
      <c r="AU559" s="115" t="str">
        <f t="shared" si="159"/>
        <v>-</v>
      </c>
      <c r="AV559" s="115" t="str">
        <f t="shared" si="159"/>
        <v>-</v>
      </c>
      <c r="AW559" s="115" t="str">
        <f t="shared" si="159"/>
        <v>-</v>
      </c>
      <c r="AX559" s="115" t="str">
        <f t="shared" si="159"/>
        <v>-</v>
      </c>
      <c r="AY559" s="115" t="str">
        <f t="shared" si="161"/>
        <v>-</v>
      </c>
      <c r="AZ559" s="115" t="str">
        <f t="shared" si="161"/>
        <v>-</v>
      </c>
      <c r="BA559" s="115" t="str">
        <f t="shared" si="161"/>
        <v>-</v>
      </c>
      <c r="BB559" s="115" t="str">
        <f t="shared" si="161"/>
        <v>-</v>
      </c>
      <c r="BC559" s="115" t="str">
        <f t="shared" si="161"/>
        <v>-</v>
      </c>
      <c r="BD559" s="115" t="str">
        <f t="shared" si="161"/>
        <v>-</v>
      </c>
      <c r="BE559" s="115" t="str">
        <f t="shared" si="161"/>
        <v>-</v>
      </c>
      <c r="BF559" s="115" t="str">
        <f t="shared" si="161"/>
        <v>-</v>
      </c>
      <c r="BG559" s="115" t="str">
        <f t="shared" si="161"/>
        <v>-</v>
      </c>
      <c r="BH559" s="116">
        <f t="shared" si="162"/>
        <v>1</v>
      </c>
      <c r="BI559" s="114" t="str">
        <f t="shared" si="163"/>
        <v>-</v>
      </c>
      <c r="BJ559" s="115" t="str">
        <f t="shared" si="164"/>
        <v>-</v>
      </c>
      <c r="BL559" s="75">
        <f t="shared" si="170"/>
        <v>68</v>
      </c>
      <c r="BM559" s="396" t="str">
        <f t="shared" si="165"/>
        <v>-</v>
      </c>
      <c r="BN559" s="117">
        <f t="shared" si="166"/>
        <v>1</v>
      </c>
      <c r="BO559">
        <f t="shared" si="167"/>
        <v>1</v>
      </c>
      <c r="BP559" s="225" t="str">
        <f t="shared" si="168"/>
        <v>-</v>
      </c>
    </row>
    <row r="560" spans="1:68">
      <c r="A560" s="120">
        <f t="shared" si="169"/>
        <v>69</v>
      </c>
      <c r="B560" s="115" t="str">
        <f t="shared" si="161"/>
        <v>-</v>
      </c>
      <c r="C560" s="115" t="str">
        <f t="shared" si="161"/>
        <v>-</v>
      </c>
      <c r="D560" s="115" t="str">
        <f t="shared" si="161"/>
        <v>-</v>
      </c>
      <c r="E560" s="115" t="str">
        <f t="shared" si="161"/>
        <v>-</v>
      </c>
      <c r="F560" s="115">
        <f t="shared" si="161"/>
        <v>5</v>
      </c>
      <c r="G560" s="115" t="str">
        <f t="shared" si="161"/>
        <v>-</v>
      </c>
      <c r="H560" s="115" t="str">
        <f t="shared" si="161"/>
        <v>-</v>
      </c>
      <c r="I560" s="115" t="str">
        <f t="shared" si="161"/>
        <v>-</v>
      </c>
      <c r="J560" s="115" t="str">
        <f t="shared" si="161"/>
        <v>-</v>
      </c>
      <c r="K560" s="115" t="str">
        <f t="shared" si="161"/>
        <v>-</v>
      </c>
      <c r="L560" s="115" t="str">
        <f t="shared" si="161"/>
        <v>-</v>
      </c>
      <c r="M560" s="115" t="str">
        <f t="shared" si="161"/>
        <v>-</v>
      </c>
      <c r="N560" s="115" t="str">
        <f t="shared" si="161"/>
        <v>-</v>
      </c>
      <c r="O560" s="115" t="str">
        <f t="shared" si="161"/>
        <v>-</v>
      </c>
      <c r="P560" s="115" t="str">
        <f t="shared" si="161"/>
        <v>-</v>
      </c>
      <c r="Q560" s="115" t="str">
        <f t="shared" si="161"/>
        <v>-</v>
      </c>
      <c r="R560" s="115" t="str">
        <f t="shared" si="161"/>
        <v>-</v>
      </c>
      <c r="S560" s="115">
        <f t="shared" si="161"/>
        <v>9</v>
      </c>
      <c r="T560" s="115" t="str">
        <f t="shared" si="161"/>
        <v>-</v>
      </c>
      <c r="U560" s="115" t="str">
        <f t="shared" si="161"/>
        <v>-</v>
      </c>
      <c r="V560" s="115" t="str">
        <f t="shared" si="161"/>
        <v>-</v>
      </c>
      <c r="W560" s="115" t="str">
        <f t="shared" si="161"/>
        <v>-</v>
      </c>
      <c r="X560" s="115">
        <f t="shared" si="161"/>
        <v>8</v>
      </c>
      <c r="Y560" s="115" t="str">
        <f t="shared" si="161"/>
        <v>-</v>
      </c>
      <c r="Z560" s="115" t="str">
        <f t="shared" si="161"/>
        <v>-</v>
      </c>
      <c r="AA560" s="115" t="str">
        <f t="shared" si="161"/>
        <v>-</v>
      </c>
      <c r="AB560" s="115" t="str">
        <f t="shared" si="161"/>
        <v>-</v>
      </c>
      <c r="AC560" s="115" t="str">
        <f t="shared" si="161"/>
        <v>-</v>
      </c>
      <c r="AD560" s="115" t="str">
        <f t="shared" si="161"/>
        <v>-</v>
      </c>
      <c r="AE560" s="115">
        <f t="shared" si="161"/>
        <v>5</v>
      </c>
      <c r="AF560" s="115" t="str">
        <f t="shared" si="158"/>
        <v>-</v>
      </c>
      <c r="AG560" s="115" t="str">
        <f t="shared" si="158"/>
        <v>-</v>
      </c>
      <c r="AH560" s="115" t="str">
        <f t="shared" si="158"/>
        <v>-</v>
      </c>
      <c r="AI560" s="115" t="str">
        <f t="shared" si="158"/>
        <v>-</v>
      </c>
      <c r="AJ560" s="115">
        <f t="shared" si="158"/>
        <v>4</v>
      </c>
      <c r="AK560" s="115">
        <f t="shared" si="158"/>
        <v>6</v>
      </c>
      <c r="AL560" s="115">
        <f t="shared" si="158"/>
        <v>4</v>
      </c>
      <c r="AM560" s="115" t="str">
        <f t="shared" si="158"/>
        <v>-</v>
      </c>
      <c r="AN560" s="115">
        <f t="shared" si="158"/>
        <v>8</v>
      </c>
      <c r="AO560" s="115" t="str">
        <f t="shared" si="161"/>
        <v>-</v>
      </c>
      <c r="AP560" s="115" t="str">
        <f t="shared" si="159"/>
        <v>-</v>
      </c>
      <c r="AQ560" s="115" t="str">
        <f t="shared" si="159"/>
        <v>-</v>
      </c>
      <c r="AR560" s="115" t="str">
        <f t="shared" si="159"/>
        <v>-</v>
      </c>
      <c r="AS560" s="115" t="str">
        <f t="shared" si="159"/>
        <v>-</v>
      </c>
      <c r="AT560" s="115" t="str">
        <f t="shared" si="159"/>
        <v>-</v>
      </c>
      <c r="AU560" s="115" t="str">
        <f t="shared" si="159"/>
        <v>-</v>
      </c>
      <c r="AV560" s="115" t="str">
        <f t="shared" si="159"/>
        <v>-</v>
      </c>
      <c r="AW560" s="115" t="str">
        <f t="shared" si="159"/>
        <v>-</v>
      </c>
      <c r="AX560" s="115" t="str">
        <f t="shared" si="159"/>
        <v>-</v>
      </c>
      <c r="AY560" s="115" t="str">
        <f t="shared" si="161"/>
        <v>-</v>
      </c>
      <c r="AZ560" s="115" t="str">
        <f t="shared" si="161"/>
        <v>-</v>
      </c>
      <c r="BA560" s="115">
        <f t="shared" si="161"/>
        <v>7</v>
      </c>
      <c r="BB560" s="115" t="str">
        <f t="shared" si="161"/>
        <v>-</v>
      </c>
      <c r="BC560" s="115">
        <f t="shared" si="161"/>
        <v>7</v>
      </c>
      <c r="BD560" s="115" t="str">
        <f t="shared" si="161"/>
        <v>-</v>
      </c>
      <c r="BE560" s="115">
        <f t="shared" si="161"/>
        <v>10</v>
      </c>
      <c r="BF560" s="115" t="str">
        <f t="shared" si="161"/>
        <v>-</v>
      </c>
      <c r="BG560" s="115" t="str">
        <f t="shared" si="161"/>
        <v>-</v>
      </c>
      <c r="BH560" s="116">
        <f t="shared" si="162"/>
        <v>11</v>
      </c>
      <c r="BI560" s="114">
        <f t="shared" si="163"/>
        <v>6.636364736609667</v>
      </c>
      <c r="BJ560" s="115">
        <f t="shared" si="164"/>
        <v>20</v>
      </c>
      <c r="BL560" s="75">
        <f t="shared" si="170"/>
        <v>69</v>
      </c>
      <c r="BM560" s="396">
        <f t="shared" si="165"/>
        <v>6.636364736609667</v>
      </c>
      <c r="BN560" s="117">
        <f t="shared" si="166"/>
        <v>11</v>
      </c>
      <c r="BO560">
        <f t="shared" si="167"/>
        <v>11</v>
      </c>
      <c r="BP560" s="225">
        <f t="shared" si="168"/>
        <v>4.0545454545454565</v>
      </c>
    </row>
    <row r="561" spans="1:68">
      <c r="A561" s="120">
        <f t="shared" si="169"/>
        <v>70</v>
      </c>
      <c r="B561" s="115" t="str">
        <f t="shared" si="161"/>
        <v>-</v>
      </c>
      <c r="C561" s="115" t="str">
        <f t="shared" si="161"/>
        <v>-</v>
      </c>
      <c r="D561" s="115" t="str">
        <f t="shared" si="161"/>
        <v>-</v>
      </c>
      <c r="E561" s="115" t="str">
        <f t="shared" si="161"/>
        <v>-</v>
      </c>
      <c r="F561" s="115" t="str">
        <f t="shared" si="161"/>
        <v>-</v>
      </c>
      <c r="G561" s="115" t="str">
        <f t="shared" si="161"/>
        <v>-</v>
      </c>
      <c r="H561" s="115" t="str">
        <f t="shared" si="161"/>
        <v>-</v>
      </c>
      <c r="I561" s="115" t="str">
        <f t="shared" si="161"/>
        <v>-</v>
      </c>
      <c r="J561" s="115" t="str">
        <f t="shared" si="161"/>
        <v>-</v>
      </c>
      <c r="K561" s="115" t="str">
        <f t="shared" si="161"/>
        <v>-</v>
      </c>
      <c r="L561" s="115" t="str">
        <f t="shared" si="161"/>
        <v>-</v>
      </c>
      <c r="M561" s="115" t="str">
        <f t="shared" si="161"/>
        <v>-</v>
      </c>
      <c r="N561" s="115" t="str">
        <f t="shared" si="161"/>
        <v>-</v>
      </c>
      <c r="O561" s="115" t="str">
        <f t="shared" si="161"/>
        <v>-</v>
      </c>
      <c r="P561" s="115" t="str">
        <f t="shared" si="161"/>
        <v>-</v>
      </c>
      <c r="Q561" s="115" t="str">
        <f t="shared" ref="Q561:BG561" si="171">IF(Q$489="ДА",Q365,"-")</f>
        <v>-</v>
      </c>
      <c r="R561" s="115" t="str">
        <f t="shared" si="171"/>
        <v>-</v>
      </c>
      <c r="S561" s="115" t="str">
        <f t="shared" si="171"/>
        <v>-</v>
      </c>
      <c r="T561" s="115" t="str">
        <f t="shared" si="171"/>
        <v>-</v>
      </c>
      <c r="U561" s="115" t="str">
        <f t="shared" si="171"/>
        <v>-</v>
      </c>
      <c r="V561" s="115" t="str">
        <f t="shared" si="171"/>
        <v>-</v>
      </c>
      <c r="W561" s="115" t="str">
        <f t="shared" si="171"/>
        <v>-</v>
      </c>
      <c r="X561" s="115" t="str">
        <f t="shared" si="171"/>
        <v>-</v>
      </c>
      <c r="Y561" s="115" t="str">
        <f t="shared" si="171"/>
        <v>-</v>
      </c>
      <c r="Z561" s="115" t="str">
        <f t="shared" si="171"/>
        <v>-</v>
      </c>
      <c r="AA561" s="115" t="str">
        <f t="shared" si="171"/>
        <v>-</v>
      </c>
      <c r="AB561" s="115" t="str">
        <f t="shared" si="171"/>
        <v>-</v>
      </c>
      <c r="AC561" s="115" t="str">
        <f t="shared" si="171"/>
        <v>-</v>
      </c>
      <c r="AD561" s="115" t="str">
        <f t="shared" si="171"/>
        <v>-</v>
      </c>
      <c r="AE561" s="115" t="str">
        <f t="shared" si="171"/>
        <v>-</v>
      </c>
      <c r="AF561" s="115" t="str">
        <f t="shared" si="158"/>
        <v>-</v>
      </c>
      <c r="AG561" s="115" t="str">
        <f t="shared" si="158"/>
        <v>-</v>
      </c>
      <c r="AH561" s="115" t="str">
        <f t="shared" si="158"/>
        <v>-</v>
      </c>
      <c r="AI561" s="115" t="str">
        <f t="shared" si="158"/>
        <v>-</v>
      </c>
      <c r="AJ561" s="115" t="str">
        <f t="shared" si="158"/>
        <v>-</v>
      </c>
      <c r="AK561" s="115" t="str">
        <f t="shared" si="158"/>
        <v>-</v>
      </c>
      <c r="AL561" s="115" t="str">
        <f t="shared" si="158"/>
        <v>-</v>
      </c>
      <c r="AM561" s="115" t="str">
        <f t="shared" si="158"/>
        <v>-</v>
      </c>
      <c r="AN561" s="115" t="str">
        <f t="shared" si="158"/>
        <v>-</v>
      </c>
      <c r="AO561" s="115" t="str">
        <f t="shared" si="171"/>
        <v>-</v>
      </c>
      <c r="AP561" s="115" t="str">
        <f t="shared" si="159"/>
        <v>-</v>
      </c>
      <c r="AQ561" s="115" t="str">
        <f t="shared" si="159"/>
        <v>-</v>
      </c>
      <c r="AR561" s="115" t="str">
        <f t="shared" si="159"/>
        <v>-</v>
      </c>
      <c r="AS561" s="115" t="str">
        <f t="shared" si="159"/>
        <v>-</v>
      </c>
      <c r="AT561" s="115" t="str">
        <f t="shared" si="159"/>
        <v>-</v>
      </c>
      <c r="AU561" s="115" t="str">
        <f t="shared" si="159"/>
        <v>-</v>
      </c>
      <c r="AV561" s="115" t="str">
        <f t="shared" si="159"/>
        <v>-</v>
      </c>
      <c r="AW561" s="115" t="str">
        <f t="shared" si="159"/>
        <v>-</v>
      </c>
      <c r="AX561" s="115" t="str">
        <f t="shared" si="159"/>
        <v>-</v>
      </c>
      <c r="AY561" s="115" t="str">
        <f t="shared" si="171"/>
        <v>-</v>
      </c>
      <c r="AZ561" s="115" t="str">
        <f t="shared" si="171"/>
        <v>-</v>
      </c>
      <c r="BA561" s="115" t="str">
        <f t="shared" si="171"/>
        <v>-</v>
      </c>
      <c r="BB561" s="115" t="str">
        <f t="shared" si="171"/>
        <v>-</v>
      </c>
      <c r="BC561" s="115" t="str">
        <f t="shared" si="171"/>
        <v>-</v>
      </c>
      <c r="BD561" s="115" t="str">
        <f t="shared" si="171"/>
        <v>-</v>
      </c>
      <c r="BE561" s="115" t="str">
        <f t="shared" si="171"/>
        <v>-</v>
      </c>
      <c r="BF561" s="115" t="str">
        <f t="shared" si="171"/>
        <v>-</v>
      </c>
      <c r="BG561" s="115" t="str">
        <f t="shared" si="171"/>
        <v>-</v>
      </c>
      <c r="BH561" s="116">
        <f t="shared" si="162"/>
        <v>0</v>
      </c>
      <c r="BI561" s="114" t="str">
        <f t="shared" si="163"/>
        <v>-</v>
      </c>
      <c r="BJ561" s="115" t="str">
        <f t="shared" si="164"/>
        <v>-</v>
      </c>
      <c r="BL561" s="75">
        <f t="shared" si="170"/>
        <v>70</v>
      </c>
      <c r="BM561" s="396" t="str">
        <f t="shared" si="165"/>
        <v>-</v>
      </c>
      <c r="BN561" s="117">
        <f t="shared" si="166"/>
        <v>0</v>
      </c>
      <c r="BO561">
        <f t="shared" si="167"/>
        <v>0</v>
      </c>
      <c r="BP561" s="225" t="str">
        <f t="shared" si="168"/>
        <v>-</v>
      </c>
    </row>
    <row r="562" spans="1:68">
      <c r="A562" s="120">
        <f t="shared" si="169"/>
        <v>71</v>
      </c>
      <c r="B562" s="115" t="str">
        <f t="shared" ref="B562:BG568" si="172">IF(B$489="ДА",B366,"-")</f>
        <v>-</v>
      </c>
      <c r="C562" s="115" t="str">
        <f t="shared" si="172"/>
        <v>-</v>
      </c>
      <c r="D562" s="115" t="str">
        <f t="shared" si="172"/>
        <v>-</v>
      </c>
      <c r="E562" s="115" t="str">
        <f t="shared" si="172"/>
        <v>-</v>
      </c>
      <c r="F562" s="115" t="str">
        <f t="shared" si="172"/>
        <v>-</v>
      </c>
      <c r="G562" s="115" t="str">
        <f t="shared" si="172"/>
        <v>-</v>
      </c>
      <c r="H562" s="115" t="str">
        <f t="shared" si="172"/>
        <v>-</v>
      </c>
      <c r="I562" s="115" t="str">
        <f t="shared" si="172"/>
        <v>-</v>
      </c>
      <c r="J562" s="115" t="str">
        <f t="shared" si="172"/>
        <v>-</v>
      </c>
      <c r="K562" s="115" t="str">
        <f t="shared" si="172"/>
        <v>-</v>
      </c>
      <c r="L562" s="115" t="str">
        <f t="shared" si="172"/>
        <v>-</v>
      </c>
      <c r="M562" s="115" t="str">
        <f t="shared" si="172"/>
        <v>-</v>
      </c>
      <c r="N562" s="115" t="str">
        <f t="shared" si="172"/>
        <v>-</v>
      </c>
      <c r="O562" s="115" t="str">
        <f t="shared" si="172"/>
        <v>-</v>
      </c>
      <c r="P562" s="115" t="str">
        <f t="shared" si="172"/>
        <v>-</v>
      </c>
      <c r="Q562" s="115" t="str">
        <f t="shared" si="172"/>
        <v>-</v>
      </c>
      <c r="R562" s="115" t="str">
        <f t="shared" si="172"/>
        <v>-</v>
      </c>
      <c r="S562" s="115" t="str">
        <f t="shared" si="172"/>
        <v>-</v>
      </c>
      <c r="T562" s="115" t="str">
        <f t="shared" si="172"/>
        <v>-</v>
      </c>
      <c r="U562" s="115" t="str">
        <f t="shared" si="172"/>
        <v>-</v>
      </c>
      <c r="V562" s="115" t="str">
        <f t="shared" si="172"/>
        <v>-</v>
      </c>
      <c r="W562" s="115" t="str">
        <f t="shared" si="172"/>
        <v>-</v>
      </c>
      <c r="X562" s="115" t="str">
        <f t="shared" si="172"/>
        <v>-</v>
      </c>
      <c r="Y562" s="115" t="str">
        <f t="shared" si="172"/>
        <v>-</v>
      </c>
      <c r="Z562" s="115" t="str">
        <f t="shared" si="172"/>
        <v>-</v>
      </c>
      <c r="AA562" s="115" t="str">
        <f t="shared" si="172"/>
        <v>-</v>
      </c>
      <c r="AB562" s="115" t="str">
        <f t="shared" si="172"/>
        <v>-</v>
      </c>
      <c r="AC562" s="115" t="str">
        <f t="shared" si="172"/>
        <v>-</v>
      </c>
      <c r="AD562" s="115" t="str">
        <f t="shared" si="172"/>
        <v>-</v>
      </c>
      <c r="AE562" s="115" t="str">
        <f t="shared" si="172"/>
        <v>-</v>
      </c>
      <c r="AF562" s="115" t="str">
        <f t="shared" si="158"/>
        <v>-</v>
      </c>
      <c r="AG562" s="115" t="str">
        <f t="shared" si="158"/>
        <v>-</v>
      </c>
      <c r="AH562" s="115" t="str">
        <f t="shared" si="158"/>
        <v>-</v>
      </c>
      <c r="AI562" s="115" t="str">
        <f t="shared" si="158"/>
        <v>-</v>
      </c>
      <c r="AJ562" s="115" t="str">
        <f t="shared" si="158"/>
        <v>-</v>
      </c>
      <c r="AK562" s="115" t="str">
        <f t="shared" si="158"/>
        <v>-</v>
      </c>
      <c r="AL562" s="115" t="str">
        <f t="shared" si="158"/>
        <v>-</v>
      </c>
      <c r="AM562" s="115" t="str">
        <f t="shared" si="158"/>
        <v>-</v>
      </c>
      <c r="AN562" s="115" t="str">
        <f t="shared" si="158"/>
        <v>-</v>
      </c>
      <c r="AO562" s="115" t="str">
        <f t="shared" si="172"/>
        <v>-</v>
      </c>
      <c r="AP562" s="115" t="str">
        <f t="shared" si="159"/>
        <v>-</v>
      </c>
      <c r="AQ562" s="115" t="str">
        <f t="shared" si="159"/>
        <v>-</v>
      </c>
      <c r="AR562" s="115" t="str">
        <f t="shared" si="159"/>
        <v>-</v>
      </c>
      <c r="AS562" s="115" t="str">
        <f t="shared" si="159"/>
        <v>-</v>
      </c>
      <c r="AT562" s="115" t="str">
        <f t="shared" si="159"/>
        <v>-</v>
      </c>
      <c r="AU562" s="115" t="str">
        <f t="shared" si="159"/>
        <v>-</v>
      </c>
      <c r="AV562" s="115" t="str">
        <f t="shared" si="159"/>
        <v>-</v>
      </c>
      <c r="AW562" s="115" t="str">
        <f t="shared" si="159"/>
        <v>-</v>
      </c>
      <c r="AX562" s="115" t="str">
        <f t="shared" si="159"/>
        <v>-</v>
      </c>
      <c r="AY562" s="115" t="str">
        <f t="shared" si="172"/>
        <v>-</v>
      </c>
      <c r="AZ562" s="115" t="str">
        <f t="shared" si="172"/>
        <v>-</v>
      </c>
      <c r="BA562" s="115" t="str">
        <f t="shared" si="172"/>
        <v>-</v>
      </c>
      <c r="BB562" s="115" t="str">
        <f t="shared" si="172"/>
        <v>-</v>
      </c>
      <c r="BC562" s="115" t="str">
        <f t="shared" si="172"/>
        <v>-</v>
      </c>
      <c r="BD562" s="115" t="str">
        <f t="shared" si="172"/>
        <v>-</v>
      </c>
      <c r="BE562" s="115" t="str">
        <f t="shared" si="172"/>
        <v>-</v>
      </c>
      <c r="BF562" s="115" t="str">
        <f t="shared" si="172"/>
        <v>-</v>
      </c>
      <c r="BG562" s="115" t="str">
        <f t="shared" si="172"/>
        <v>-</v>
      </c>
      <c r="BH562" s="116">
        <f t="shared" si="162"/>
        <v>0</v>
      </c>
      <c r="BI562" s="114" t="str">
        <f t="shared" si="163"/>
        <v>-</v>
      </c>
      <c r="BJ562" s="115" t="str">
        <f t="shared" si="164"/>
        <v>-</v>
      </c>
      <c r="BL562" s="75">
        <f t="shared" si="170"/>
        <v>71</v>
      </c>
      <c r="BM562" s="396" t="str">
        <f t="shared" si="165"/>
        <v>-</v>
      </c>
      <c r="BN562" s="117">
        <f t="shared" si="166"/>
        <v>0</v>
      </c>
      <c r="BO562">
        <f t="shared" si="167"/>
        <v>0</v>
      </c>
      <c r="BP562" s="225" t="str">
        <f t="shared" si="168"/>
        <v>-</v>
      </c>
    </row>
    <row r="563" spans="1:68">
      <c r="A563" s="120">
        <f t="shared" si="169"/>
        <v>72</v>
      </c>
      <c r="B563" s="115" t="str">
        <f t="shared" si="172"/>
        <v>-</v>
      </c>
      <c r="C563" s="115" t="str">
        <f t="shared" si="172"/>
        <v>-</v>
      </c>
      <c r="D563" s="115" t="str">
        <f t="shared" si="172"/>
        <v>-</v>
      </c>
      <c r="E563" s="115" t="str">
        <f t="shared" si="172"/>
        <v>-</v>
      </c>
      <c r="F563" s="115">
        <f t="shared" si="172"/>
        <v>7</v>
      </c>
      <c r="G563" s="115" t="str">
        <f t="shared" si="172"/>
        <v>-</v>
      </c>
      <c r="H563" s="115" t="str">
        <f t="shared" si="172"/>
        <v>-</v>
      </c>
      <c r="I563" s="115">
        <f t="shared" si="172"/>
        <v>8</v>
      </c>
      <c r="J563" s="115" t="str">
        <f t="shared" si="172"/>
        <v>-</v>
      </c>
      <c r="K563" s="115" t="str">
        <f t="shared" si="172"/>
        <v>-</v>
      </c>
      <c r="L563" s="115" t="str">
        <f t="shared" si="172"/>
        <v>-</v>
      </c>
      <c r="M563" s="115" t="str">
        <f t="shared" si="172"/>
        <v>-</v>
      </c>
      <c r="N563" s="115" t="str">
        <f t="shared" si="172"/>
        <v>-</v>
      </c>
      <c r="O563" s="115" t="str">
        <f t="shared" si="172"/>
        <v>-</v>
      </c>
      <c r="P563" s="115" t="str">
        <f t="shared" si="172"/>
        <v>-</v>
      </c>
      <c r="Q563" s="115" t="str">
        <f t="shared" si="172"/>
        <v>-</v>
      </c>
      <c r="R563" s="115" t="str">
        <f t="shared" si="172"/>
        <v>-</v>
      </c>
      <c r="S563" s="115">
        <f t="shared" si="172"/>
        <v>8</v>
      </c>
      <c r="T563" s="115" t="str">
        <f t="shared" si="172"/>
        <v>-</v>
      </c>
      <c r="U563" s="115" t="str">
        <f t="shared" si="172"/>
        <v>-</v>
      </c>
      <c r="V563" s="115" t="str">
        <f t="shared" si="172"/>
        <v>-</v>
      </c>
      <c r="W563" s="115" t="str">
        <f t="shared" si="172"/>
        <v>-</v>
      </c>
      <c r="X563" s="115" t="str">
        <f t="shared" si="172"/>
        <v>-</v>
      </c>
      <c r="Y563" s="115" t="str">
        <f t="shared" si="172"/>
        <v>-</v>
      </c>
      <c r="Z563" s="115">
        <f t="shared" si="172"/>
        <v>10</v>
      </c>
      <c r="AA563" s="115" t="str">
        <f t="shared" si="172"/>
        <v>-</v>
      </c>
      <c r="AB563" s="115" t="str">
        <f t="shared" si="172"/>
        <v>-</v>
      </c>
      <c r="AC563" s="115" t="str">
        <f t="shared" si="172"/>
        <v>-</v>
      </c>
      <c r="AD563" s="115" t="str">
        <f t="shared" si="172"/>
        <v>-</v>
      </c>
      <c r="AE563" s="115">
        <f t="shared" si="172"/>
        <v>6</v>
      </c>
      <c r="AF563" s="115" t="str">
        <f t="shared" si="158"/>
        <v>-</v>
      </c>
      <c r="AG563" s="115" t="str">
        <f t="shared" si="158"/>
        <v>-</v>
      </c>
      <c r="AH563" s="115" t="str">
        <f t="shared" si="158"/>
        <v>-</v>
      </c>
      <c r="AI563" s="115" t="str">
        <f t="shared" si="158"/>
        <v>-</v>
      </c>
      <c r="AJ563" s="115">
        <f t="shared" si="158"/>
        <v>5</v>
      </c>
      <c r="AK563" s="115">
        <f t="shared" si="158"/>
        <v>6</v>
      </c>
      <c r="AL563" s="115">
        <f t="shared" si="158"/>
        <v>3</v>
      </c>
      <c r="AM563" s="115" t="str">
        <f t="shared" si="158"/>
        <v>-</v>
      </c>
      <c r="AN563" s="115">
        <f t="shared" si="158"/>
        <v>10</v>
      </c>
      <c r="AO563" s="115" t="str">
        <f t="shared" si="172"/>
        <v>-</v>
      </c>
      <c r="AP563" s="115" t="str">
        <f t="shared" si="159"/>
        <v>-</v>
      </c>
      <c r="AQ563" s="115" t="str">
        <f t="shared" si="159"/>
        <v>-</v>
      </c>
      <c r="AR563" s="115" t="str">
        <f t="shared" si="159"/>
        <v>-</v>
      </c>
      <c r="AS563" s="115" t="str">
        <f t="shared" si="159"/>
        <v>-</v>
      </c>
      <c r="AT563" s="115" t="str">
        <f t="shared" si="159"/>
        <v>-</v>
      </c>
      <c r="AU563" s="115" t="str">
        <f t="shared" si="159"/>
        <v>-</v>
      </c>
      <c r="AV563" s="115" t="str">
        <f t="shared" si="159"/>
        <v>-</v>
      </c>
      <c r="AW563" s="115" t="str">
        <f t="shared" si="159"/>
        <v>-</v>
      </c>
      <c r="AX563" s="115" t="str">
        <f t="shared" si="159"/>
        <v>-</v>
      </c>
      <c r="AY563" s="115" t="str">
        <f t="shared" si="172"/>
        <v>-</v>
      </c>
      <c r="AZ563" s="115" t="str">
        <f t="shared" si="172"/>
        <v>-</v>
      </c>
      <c r="BA563" s="115">
        <f t="shared" si="172"/>
        <v>6</v>
      </c>
      <c r="BB563" s="115" t="str">
        <f t="shared" si="172"/>
        <v>-</v>
      </c>
      <c r="BC563" s="115">
        <f t="shared" si="172"/>
        <v>7</v>
      </c>
      <c r="BD563" s="115" t="str">
        <f t="shared" si="172"/>
        <v>-</v>
      </c>
      <c r="BE563" s="115">
        <f t="shared" si="172"/>
        <v>7</v>
      </c>
      <c r="BF563" s="115" t="str">
        <f t="shared" si="172"/>
        <v>-</v>
      </c>
      <c r="BG563" s="115" t="str">
        <f t="shared" si="172"/>
        <v>-</v>
      </c>
      <c r="BH563" s="116">
        <f t="shared" si="162"/>
        <v>12</v>
      </c>
      <c r="BI563" s="114">
        <f t="shared" si="163"/>
        <v>6.9166678669223218</v>
      </c>
      <c r="BJ563" s="115">
        <f t="shared" si="164"/>
        <v>16</v>
      </c>
      <c r="BL563" s="75">
        <f t="shared" si="170"/>
        <v>72</v>
      </c>
      <c r="BM563" s="396">
        <f t="shared" si="165"/>
        <v>6.9166678669223218</v>
      </c>
      <c r="BN563" s="117">
        <f t="shared" si="166"/>
        <v>13</v>
      </c>
      <c r="BO563">
        <f t="shared" si="167"/>
        <v>12</v>
      </c>
      <c r="BP563" s="225">
        <f t="shared" si="168"/>
        <v>3.9015151515151483</v>
      </c>
    </row>
    <row r="564" spans="1:68">
      <c r="A564" s="120">
        <f t="shared" si="169"/>
        <v>73</v>
      </c>
      <c r="B564" s="115" t="str">
        <f t="shared" si="172"/>
        <v>-</v>
      </c>
      <c r="C564" s="115" t="str">
        <f t="shared" si="172"/>
        <v>-</v>
      </c>
      <c r="D564" s="115" t="str">
        <f t="shared" si="172"/>
        <v>-</v>
      </c>
      <c r="E564" s="115" t="str">
        <f t="shared" si="172"/>
        <v>-</v>
      </c>
      <c r="F564" s="115" t="str">
        <f t="shared" si="172"/>
        <v>-</v>
      </c>
      <c r="G564" s="115" t="str">
        <f t="shared" si="172"/>
        <v>-</v>
      </c>
      <c r="H564" s="115" t="str">
        <f t="shared" si="172"/>
        <v>-</v>
      </c>
      <c r="I564" s="115" t="str">
        <f t="shared" si="172"/>
        <v>-</v>
      </c>
      <c r="J564" s="115" t="str">
        <f t="shared" si="172"/>
        <v>-</v>
      </c>
      <c r="K564" s="115" t="str">
        <f t="shared" si="172"/>
        <v>-</v>
      </c>
      <c r="L564" s="115" t="str">
        <f t="shared" si="172"/>
        <v>-</v>
      </c>
      <c r="M564" s="115" t="str">
        <f t="shared" si="172"/>
        <v>-</v>
      </c>
      <c r="N564" s="115" t="str">
        <f t="shared" si="172"/>
        <v>-</v>
      </c>
      <c r="O564" s="115" t="str">
        <f t="shared" si="172"/>
        <v>-</v>
      </c>
      <c r="P564" s="115" t="str">
        <f t="shared" si="172"/>
        <v>-</v>
      </c>
      <c r="Q564" s="115" t="str">
        <f t="shared" si="172"/>
        <v>-</v>
      </c>
      <c r="R564" s="115" t="str">
        <f t="shared" si="172"/>
        <v>-</v>
      </c>
      <c r="S564" s="115" t="str">
        <f t="shared" si="172"/>
        <v>-</v>
      </c>
      <c r="T564" s="115" t="str">
        <f t="shared" si="172"/>
        <v>-</v>
      </c>
      <c r="U564" s="115" t="str">
        <f t="shared" si="172"/>
        <v>-</v>
      </c>
      <c r="V564" s="115" t="str">
        <f t="shared" si="172"/>
        <v>-</v>
      </c>
      <c r="W564" s="115" t="str">
        <f t="shared" si="172"/>
        <v>-</v>
      </c>
      <c r="X564" s="115" t="str">
        <f t="shared" si="172"/>
        <v>-</v>
      </c>
      <c r="Y564" s="115" t="str">
        <f t="shared" si="172"/>
        <v>-</v>
      </c>
      <c r="Z564" s="115" t="str">
        <f t="shared" si="172"/>
        <v>-</v>
      </c>
      <c r="AA564" s="115" t="str">
        <f t="shared" si="172"/>
        <v>-</v>
      </c>
      <c r="AB564" s="115" t="str">
        <f t="shared" si="172"/>
        <v>-</v>
      </c>
      <c r="AC564" s="115" t="str">
        <f t="shared" si="172"/>
        <v>-</v>
      </c>
      <c r="AD564" s="115" t="str">
        <f t="shared" si="172"/>
        <v>-</v>
      </c>
      <c r="AE564" s="115" t="str">
        <f t="shared" si="172"/>
        <v>-</v>
      </c>
      <c r="AF564" s="115" t="str">
        <f t="shared" si="158"/>
        <v>-</v>
      </c>
      <c r="AG564" s="115" t="str">
        <f t="shared" si="158"/>
        <v>-</v>
      </c>
      <c r="AH564" s="115" t="str">
        <f t="shared" si="158"/>
        <v>-</v>
      </c>
      <c r="AI564" s="115" t="str">
        <f t="shared" si="158"/>
        <v>-</v>
      </c>
      <c r="AJ564" s="115" t="str">
        <f t="shared" si="158"/>
        <v>-</v>
      </c>
      <c r="AK564" s="115" t="str">
        <f t="shared" si="158"/>
        <v>-</v>
      </c>
      <c r="AL564" s="115" t="str">
        <f t="shared" si="158"/>
        <v>-</v>
      </c>
      <c r="AM564" s="115" t="str">
        <f t="shared" si="158"/>
        <v>-</v>
      </c>
      <c r="AN564" s="115" t="str">
        <f t="shared" si="158"/>
        <v>-</v>
      </c>
      <c r="AO564" s="115" t="str">
        <f t="shared" si="172"/>
        <v>-</v>
      </c>
      <c r="AP564" s="115" t="str">
        <f t="shared" si="159"/>
        <v>-</v>
      </c>
      <c r="AQ564" s="115" t="str">
        <f t="shared" si="159"/>
        <v>-</v>
      </c>
      <c r="AR564" s="115" t="str">
        <f t="shared" si="159"/>
        <v>-</v>
      </c>
      <c r="AS564" s="115" t="str">
        <f t="shared" si="159"/>
        <v>-</v>
      </c>
      <c r="AT564" s="115" t="str">
        <f t="shared" si="159"/>
        <v>-</v>
      </c>
      <c r="AU564" s="115" t="str">
        <f t="shared" si="159"/>
        <v>-</v>
      </c>
      <c r="AV564" s="115" t="str">
        <f t="shared" si="159"/>
        <v>-</v>
      </c>
      <c r="AW564" s="115" t="str">
        <f t="shared" si="159"/>
        <v>-</v>
      </c>
      <c r="AX564" s="115" t="str">
        <f t="shared" si="159"/>
        <v>-</v>
      </c>
      <c r="AY564" s="115" t="str">
        <f t="shared" si="172"/>
        <v>-</v>
      </c>
      <c r="AZ564" s="115" t="str">
        <f t="shared" si="172"/>
        <v>-</v>
      </c>
      <c r="BA564" s="115" t="str">
        <f t="shared" si="172"/>
        <v>-</v>
      </c>
      <c r="BB564" s="115" t="str">
        <f t="shared" si="172"/>
        <v>-</v>
      </c>
      <c r="BC564" s="115" t="str">
        <f t="shared" si="172"/>
        <v>-</v>
      </c>
      <c r="BD564" s="115" t="str">
        <f t="shared" si="172"/>
        <v>-</v>
      </c>
      <c r="BE564" s="115" t="str">
        <f t="shared" si="172"/>
        <v>-</v>
      </c>
      <c r="BF564" s="115" t="str">
        <f t="shared" si="172"/>
        <v>-</v>
      </c>
      <c r="BG564" s="115" t="str">
        <f t="shared" si="172"/>
        <v>-</v>
      </c>
      <c r="BH564" s="116">
        <f t="shared" si="162"/>
        <v>0</v>
      </c>
      <c r="BI564" s="114" t="str">
        <f t="shared" si="163"/>
        <v>-</v>
      </c>
      <c r="BJ564" s="115" t="str">
        <f t="shared" si="164"/>
        <v>-</v>
      </c>
      <c r="BL564" s="75">
        <f t="shared" si="170"/>
        <v>73</v>
      </c>
      <c r="BM564" s="396" t="str">
        <f t="shared" si="165"/>
        <v>-</v>
      </c>
      <c r="BN564" s="117">
        <f t="shared" si="166"/>
        <v>0</v>
      </c>
      <c r="BO564">
        <f t="shared" si="167"/>
        <v>0</v>
      </c>
      <c r="BP564" s="225" t="str">
        <f t="shared" si="168"/>
        <v>-</v>
      </c>
    </row>
    <row r="565" spans="1:68">
      <c r="A565" s="120">
        <f t="shared" si="169"/>
        <v>74</v>
      </c>
      <c r="B565" s="115" t="str">
        <f t="shared" si="172"/>
        <v>-</v>
      </c>
      <c r="C565" s="115" t="str">
        <f t="shared" si="172"/>
        <v>-</v>
      </c>
      <c r="D565" s="115" t="str">
        <f t="shared" si="172"/>
        <v>-</v>
      </c>
      <c r="E565" s="115" t="str">
        <f t="shared" si="172"/>
        <v>-</v>
      </c>
      <c r="F565" s="115" t="str">
        <f t="shared" si="172"/>
        <v>-</v>
      </c>
      <c r="G565" s="115" t="str">
        <f t="shared" si="172"/>
        <v>-</v>
      </c>
      <c r="H565" s="115" t="str">
        <f t="shared" si="172"/>
        <v>-</v>
      </c>
      <c r="I565" s="115" t="str">
        <f t="shared" si="172"/>
        <v>-</v>
      </c>
      <c r="J565" s="115" t="str">
        <f t="shared" si="172"/>
        <v>-</v>
      </c>
      <c r="K565" s="115" t="str">
        <f t="shared" si="172"/>
        <v>-</v>
      </c>
      <c r="L565" s="115" t="str">
        <f t="shared" si="172"/>
        <v>-</v>
      </c>
      <c r="M565" s="115" t="str">
        <f t="shared" si="172"/>
        <v>-</v>
      </c>
      <c r="N565" s="115" t="str">
        <f t="shared" si="172"/>
        <v>-</v>
      </c>
      <c r="O565" s="115" t="str">
        <f t="shared" si="172"/>
        <v>-</v>
      </c>
      <c r="P565" s="115" t="str">
        <f t="shared" si="172"/>
        <v>-</v>
      </c>
      <c r="Q565" s="115" t="str">
        <f t="shared" si="172"/>
        <v>-</v>
      </c>
      <c r="R565" s="115" t="str">
        <f t="shared" si="172"/>
        <v>-</v>
      </c>
      <c r="S565" s="115" t="str">
        <f t="shared" si="172"/>
        <v>-</v>
      </c>
      <c r="T565" s="115" t="str">
        <f t="shared" si="172"/>
        <v>-</v>
      </c>
      <c r="U565" s="115" t="str">
        <f t="shared" si="172"/>
        <v>-</v>
      </c>
      <c r="V565" s="115" t="str">
        <f t="shared" si="172"/>
        <v>-</v>
      </c>
      <c r="W565" s="115" t="str">
        <f t="shared" si="172"/>
        <v>-</v>
      </c>
      <c r="X565" s="115" t="str">
        <f t="shared" si="172"/>
        <v>-</v>
      </c>
      <c r="Y565" s="115" t="str">
        <f t="shared" si="172"/>
        <v>-</v>
      </c>
      <c r="Z565" s="115" t="str">
        <f t="shared" si="172"/>
        <v>-</v>
      </c>
      <c r="AA565" s="115" t="str">
        <f t="shared" si="172"/>
        <v>-</v>
      </c>
      <c r="AB565" s="115" t="str">
        <f t="shared" si="172"/>
        <v>-</v>
      </c>
      <c r="AC565" s="115" t="str">
        <f t="shared" si="172"/>
        <v>-</v>
      </c>
      <c r="AD565" s="115" t="str">
        <f t="shared" si="172"/>
        <v>-</v>
      </c>
      <c r="AE565" s="115" t="str">
        <f t="shared" si="172"/>
        <v>-</v>
      </c>
      <c r="AF565" s="115" t="str">
        <f t="shared" si="158"/>
        <v>-</v>
      </c>
      <c r="AG565" s="115" t="str">
        <f t="shared" si="158"/>
        <v>-</v>
      </c>
      <c r="AH565" s="115" t="str">
        <f t="shared" si="158"/>
        <v>-</v>
      </c>
      <c r="AI565" s="115" t="str">
        <f t="shared" si="158"/>
        <v>-</v>
      </c>
      <c r="AJ565" s="115" t="str">
        <f t="shared" si="158"/>
        <v>-</v>
      </c>
      <c r="AK565" s="115" t="str">
        <f t="shared" si="158"/>
        <v>-</v>
      </c>
      <c r="AL565" s="115">
        <f t="shared" si="158"/>
        <v>1</v>
      </c>
      <c r="AM565" s="115" t="str">
        <f t="shared" si="158"/>
        <v>-</v>
      </c>
      <c r="AN565" s="115" t="str">
        <f t="shared" si="158"/>
        <v>-</v>
      </c>
      <c r="AO565" s="115" t="str">
        <f t="shared" si="172"/>
        <v>-</v>
      </c>
      <c r="AP565" s="115" t="str">
        <f t="shared" si="159"/>
        <v>-</v>
      </c>
      <c r="AQ565" s="115" t="str">
        <f t="shared" si="159"/>
        <v>-</v>
      </c>
      <c r="AR565" s="115" t="str">
        <f t="shared" si="159"/>
        <v>-</v>
      </c>
      <c r="AS565" s="115" t="str">
        <f t="shared" si="159"/>
        <v>-</v>
      </c>
      <c r="AT565" s="115" t="str">
        <f t="shared" si="159"/>
        <v>-</v>
      </c>
      <c r="AU565" s="115" t="str">
        <f t="shared" si="159"/>
        <v>-</v>
      </c>
      <c r="AV565" s="115" t="str">
        <f t="shared" si="159"/>
        <v>-</v>
      </c>
      <c r="AW565" s="115" t="str">
        <f t="shared" si="159"/>
        <v>-</v>
      </c>
      <c r="AX565" s="115" t="str">
        <f t="shared" si="159"/>
        <v>-</v>
      </c>
      <c r="AY565" s="115" t="str">
        <f t="shared" si="172"/>
        <v>-</v>
      </c>
      <c r="AZ565" s="115" t="str">
        <f t="shared" si="172"/>
        <v>-</v>
      </c>
      <c r="BA565" s="115" t="str">
        <f t="shared" si="172"/>
        <v>-</v>
      </c>
      <c r="BB565" s="115" t="str">
        <f t="shared" si="172"/>
        <v>-</v>
      </c>
      <c r="BC565" s="115" t="str">
        <f t="shared" si="172"/>
        <v>-</v>
      </c>
      <c r="BD565" s="115" t="str">
        <f t="shared" si="172"/>
        <v>-</v>
      </c>
      <c r="BE565" s="115" t="str">
        <f t="shared" si="172"/>
        <v>-</v>
      </c>
      <c r="BF565" s="115" t="str">
        <f t="shared" si="172"/>
        <v>-</v>
      </c>
      <c r="BG565" s="115" t="str">
        <f t="shared" si="172"/>
        <v>-</v>
      </c>
      <c r="BH565" s="116">
        <f t="shared" si="162"/>
        <v>1</v>
      </c>
      <c r="BI565" s="114" t="str">
        <f t="shared" si="163"/>
        <v>-</v>
      </c>
      <c r="BJ565" s="115" t="str">
        <f t="shared" si="164"/>
        <v>-</v>
      </c>
      <c r="BL565" s="75">
        <f t="shared" si="170"/>
        <v>74</v>
      </c>
      <c r="BM565" s="396" t="str">
        <f t="shared" si="165"/>
        <v>-</v>
      </c>
      <c r="BN565" s="117">
        <f t="shared" si="166"/>
        <v>1</v>
      </c>
      <c r="BO565">
        <f t="shared" si="167"/>
        <v>1</v>
      </c>
      <c r="BP565" s="225" t="str">
        <f t="shared" si="168"/>
        <v>-</v>
      </c>
    </row>
    <row r="566" spans="1:68">
      <c r="A566" s="120">
        <f t="shared" si="169"/>
        <v>75</v>
      </c>
      <c r="B566" s="115" t="str">
        <f t="shared" si="172"/>
        <v>-</v>
      </c>
      <c r="C566" s="115" t="str">
        <f t="shared" si="172"/>
        <v>-</v>
      </c>
      <c r="D566" s="115" t="str">
        <f t="shared" si="172"/>
        <v>-</v>
      </c>
      <c r="E566" s="115" t="str">
        <f t="shared" si="172"/>
        <v>-</v>
      </c>
      <c r="F566" s="115" t="str">
        <f t="shared" si="172"/>
        <v>-</v>
      </c>
      <c r="G566" s="115" t="str">
        <f t="shared" si="172"/>
        <v>-</v>
      </c>
      <c r="H566" s="115" t="str">
        <f t="shared" si="172"/>
        <v>-</v>
      </c>
      <c r="I566" s="115" t="str">
        <f t="shared" si="172"/>
        <v>-</v>
      </c>
      <c r="J566" s="115" t="str">
        <f t="shared" si="172"/>
        <v>-</v>
      </c>
      <c r="K566" s="115" t="str">
        <f t="shared" si="172"/>
        <v>-</v>
      </c>
      <c r="L566" s="115" t="str">
        <f t="shared" si="172"/>
        <v>-</v>
      </c>
      <c r="M566" s="115" t="str">
        <f t="shared" si="172"/>
        <v>-</v>
      </c>
      <c r="N566" s="115" t="str">
        <f t="shared" si="172"/>
        <v>-</v>
      </c>
      <c r="O566" s="115" t="str">
        <f t="shared" si="172"/>
        <v>-</v>
      </c>
      <c r="P566" s="115" t="str">
        <f t="shared" si="172"/>
        <v>-</v>
      </c>
      <c r="Q566" s="115" t="str">
        <f t="shared" si="172"/>
        <v>-</v>
      </c>
      <c r="R566" s="115" t="str">
        <f t="shared" si="172"/>
        <v>-</v>
      </c>
      <c r="S566" s="115" t="str">
        <f t="shared" si="172"/>
        <v>-</v>
      </c>
      <c r="T566" s="115" t="str">
        <f t="shared" si="172"/>
        <v>-</v>
      </c>
      <c r="U566" s="115" t="str">
        <f t="shared" si="172"/>
        <v>-</v>
      </c>
      <c r="V566" s="115" t="str">
        <f t="shared" si="172"/>
        <v>-</v>
      </c>
      <c r="W566" s="115" t="str">
        <f t="shared" si="172"/>
        <v>-</v>
      </c>
      <c r="X566" s="115" t="str">
        <f t="shared" si="172"/>
        <v>-</v>
      </c>
      <c r="Y566" s="115" t="str">
        <f t="shared" si="172"/>
        <v>-</v>
      </c>
      <c r="Z566" s="115" t="str">
        <f t="shared" si="172"/>
        <v>-</v>
      </c>
      <c r="AA566" s="115" t="str">
        <f t="shared" si="172"/>
        <v>-</v>
      </c>
      <c r="AB566" s="115" t="str">
        <f t="shared" si="172"/>
        <v>-</v>
      </c>
      <c r="AC566" s="115" t="str">
        <f t="shared" si="172"/>
        <v>-</v>
      </c>
      <c r="AD566" s="115" t="str">
        <f t="shared" si="172"/>
        <v>-</v>
      </c>
      <c r="AE566" s="115" t="str">
        <f t="shared" si="172"/>
        <v>-</v>
      </c>
      <c r="AF566" s="115" t="str">
        <f t="shared" si="158"/>
        <v>-</v>
      </c>
      <c r="AG566" s="115" t="str">
        <f t="shared" si="158"/>
        <v>-</v>
      </c>
      <c r="AH566" s="115" t="str">
        <f t="shared" si="158"/>
        <v>-</v>
      </c>
      <c r="AI566" s="115" t="str">
        <f t="shared" si="158"/>
        <v>-</v>
      </c>
      <c r="AJ566" s="115" t="str">
        <f t="shared" si="158"/>
        <v>-</v>
      </c>
      <c r="AK566" s="115" t="str">
        <f t="shared" si="158"/>
        <v>-</v>
      </c>
      <c r="AL566" s="115" t="str">
        <f t="shared" si="158"/>
        <v>-</v>
      </c>
      <c r="AM566" s="115" t="str">
        <f t="shared" si="158"/>
        <v>-</v>
      </c>
      <c r="AN566" s="115" t="str">
        <f t="shared" si="158"/>
        <v>-</v>
      </c>
      <c r="AO566" s="115" t="str">
        <f t="shared" si="172"/>
        <v>-</v>
      </c>
      <c r="AP566" s="115" t="str">
        <f t="shared" si="159"/>
        <v>-</v>
      </c>
      <c r="AQ566" s="115" t="str">
        <f t="shared" si="159"/>
        <v>-</v>
      </c>
      <c r="AR566" s="115" t="str">
        <f t="shared" si="159"/>
        <v>-</v>
      </c>
      <c r="AS566" s="115" t="str">
        <f t="shared" si="159"/>
        <v>-</v>
      </c>
      <c r="AT566" s="115" t="str">
        <f t="shared" si="159"/>
        <v>-</v>
      </c>
      <c r="AU566" s="115" t="str">
        <f t="shared" si="159"/>
        <v>-</v>
      </c>
      <c r="AV566" s="115" t="str">
        <f t="shared" si="159"/>
        <v>-</v>
      </c>
      <c r="AW566" s="115" t="str">
        <f t="shared" si="159"/>
        <v>-</v>
      </c>
      <c r="AX566" s="115" t="str">
        <f t="shared" si="159"/>
        <v>-</v>
      </c>
      <c r="AY566" s="115" t="str">
        <f t="shared" si="172"/>
        <v>-</v>
      </c>
      <c r="AZ566" s="115" t="str">
        <f t="shared" si="172"/>
        <v>-</v>
      </c>
      <c r="BA566" s="115" t="str">
        <f t="shared" si="172"/>
        <v>-</v>
      </c>
      <c r="BB566" s="115" t="str">
        <f t="shared" si="172"/>
        <v>-</v>
      </c>
      <c r="BC566" s="115" t="str">
        <f t="shared" si="172"/>
        <v>-</v>
      </c>
      <c r="BD566" s="115" t="str">
        <f t="shared" si="172"/>
        <v>-</v>
      </c>
      <c r="BE566" s="115" t="str">
        <f t="shared" si="172"/>
        <v>-</v>
      </c>
      <c r="BF566" s="115" t="str">
        <f t="shared" si="172"/>
        <v>-</v>
      </c>
      <c r="BG566" s="115" t="str">
        <f t="shared" si="172"/>
        <v>-</v>
      </c>
      <c r="BH566" s="116">
        <f t="shared" si="162"/>
        <v>0</v>
      </c>
      <c r="BI566" s="114" t="str">
        <f t="shared" si="163"/>
        <v>-</v>
      </c>
      <c r="BJ566" s="115" t="str">
        <f t="shared" si="164"/>
        <v>-</v>
      </c>
      <c r="BL566" s="75">
        <f t="shared" si="170"/>
        <v>75</v>
      </c>
      <c r="BM566" s="396" t="str">
        <f t="shared" si="165"/>
        <v>-</v>
      </c>
      <c r="BN566" s="117">
        <f t="shared" si="166"/>
        <v>0</v>
      </c>
      <c r="BO566">
        <f t="shared" si="167"/>
        <v>0</v>
      </c>
      <c r="BP566" s="225" t="str">
        <f t="shared" si="168"/>
        <v>-</v>
      </c>
    </row>
    <row r="567" spans="1:68">
      <c r="A567" s="120">
        <f t="shared" si="169"/>
        <v>76</v>
      </c>
      <c r="B567" s="115" t="str">
        <f t="shared" si="172"/>
        <v>-</v>
      </c>
      <c r="C567" s="115" t="str">
        <f t="shared" si="172"/>
        <v>-</v>
      </c>
      <c r="D567" s="115" t="str">
        <f t="shared" si="172"/>
        <v>-</v>
      </c>
      <c r="E567" s="115" t="str">
        <f t="shared" si="172"/>
        <v>-</v>
      </c>
      <c r="F567" s="115" t="str">
        <f t="shared" si="172"/>
        <v>-</v>
      </c>
      <c r="G567" s="115" t="str">
        <f t="shared" si="172"/>
        <v>-</v>
      </c>
      <c r="H567" s="115" t="str">
        <f t="shared" si="172"/>
        <v>-</v>
      </c>
      <c r="I567" s="115" t="str">
        <f t="shared" si="172"/>
        <v>-</v>
      </c>
      <c r="J567" s="115" t="str">
        <f t="shared" si="172"/>
        <v>-</v>
      </c>
      <c r="K567" s="115" t="str">
        <f t="shared" si="172"/>
        <v>-</v>
      </c>
      <c r="L567" s="115" t="str">
        <f t="shared" si="172"/>
        <v>-</v>
      </c>
      <c r="M567" s="115" t="str">
        <f t="shared" si="172"/>
        <v>-</v>
      </c>
      <c r="N567" s="115" t="str">
        <f t="shared" si="172"/>
        <v>-</v>
      </c>
      <c r="O567" s="115" t="str">
        <f t="shared" si="172"/>
        <v>-</v>
      </c>
      <c r="P567" s="115" t="str">
        <f t="shared" si="172"/>
        <v>-</v>
      </c>
      <c r="Q567" s="115" t="str">
        <f t="shared" si="172"/>
        <v>-</v>
      </c>
      <c r="R567" s="115" t="str">
        <f t="shared" si="172"/>
        <v>-</v>
      </c>
      <c r="S567" s="115" t="str">
        <f t="shared" si="172"/>
        <v>-</v>
      </c>
      <c r="T567" s="115" t="str">
        <f t="shared" si="172"/>
        <v>-</v>
      </c>
      <c r="U567" s="115" t="str">
        <f t="shared" si="172"/>
        <v>-</v>
      </c>
      <c r="V567" s="115" t="str">
        <f t="shared" si="172"/>
        <v>-</v>
      </c>
      <c r="W567" s="115" t="str">
        <f t="shared" si="172"/>
        <v>-</v>
      </c>
      <c r="X567" s="115" t="str">
        <f t="shared" si="172"/>
        <v>-</v>
      </c>
      <c r="Y567" s="115" t="str">
        <f t="shared" si="172"/>
        <v>-</v>
      </c>
      <c r="Z567" s="115" t="str">
        <f t="shared" si="172"/>
        <v>-</v>
      </c>
      <c r="AA567" s="115" t="str">
        <f t="shared" si="172"/>
        <v>-</v>
      </c>
      <c r="AB567" s="115" t="str">
        <f t="shared" si="172"/>
        <v>-</v>
      </c>
      <c r="AC567" s="115" t="str">
        <f t="shared" si="172"/>
        <v>-</v>
      </c>
      <c r="AD567" s="115" t="str">
        <f t="shared" si="172"/>
        <v>-</v>
      </c>
      <c r="AE567" s="115" t="str">
        <f t="shared" si="172"/>
        <v>-</v>
      </c>
      <c r="AF567" s="115" t="str">
        <f t="shared" si="158"/>
        <v>-</v>
      </c>
      <c r="AG567" s="115" t="str">
        <f t="shared" si="158"/>
        <v>-</v>
      </c>
      <c r="AH567" s="115" t="str">
        <f t="shared" si="158"/>
        <v>-</v>
      </c>
      <c r="AI567" s="115" t="str">
        <f t="shared" si="158"/>
        <v>-</v>
      </c>
      <c r="AJ567" s="115" t="str">
        <f t="shared" si="158"/>
        <v>-</v>
      </c>
      <c r="AK567" s="115" t="str">
        <f t="shared" si="158"/>
        <v>-</v>
      </c>
      <c r="AL567" s="115" t="str">
        <f t="shared" si="158"/>
        <v>-</v>
      </c>
      <c r="AM567" s="115" t="str">
        <f t="shared" si="158"/>
        <v>-</v>
      </c>
      <c r="AN567" s="115" t="str">
        <f t="shared" si="158"/>
        <v>-</v>
      </c>
      <c r="AO567" s="115" t="str">
        <f t="shared" si="172"/>
        <v>-</v>
      </c>
      <c r="AP567" s="115" t="str">
        <f t="shared" si="159"/>
        <v>-</v>
      </c>
      <c r="AQ567" s="115" t="str">
        <f t="shared" si="159"/>
        <v>-</v>
      </c>
      <c r="AR567" s="115" t="str">
        <f t="shared" si="159"/>
        <v>-</v>
      </c>
      <c r="AS567" s="115" t="str">
        <f t="shared" si="159"/>
        <v>-</v>
      </c>
      <c r="AT567" s="115" t="str">
        <f t="shared" si="159"/>
        <v>-</v>
      </c>
      <c r="AU567" s="115" t="str">
        <f t="shared" si="159"/>
        <v>-</v>
      </c>
      <c r="AV567" s="115" t="str">
        <f t="shared" si="159"/>
        <v>-</v>
      </c>
      <c r="AW567" s="115" t="str">
        <f t="shared" si="159"/>
        <v>-</v>
      </c>
      <c r="AX567" s="115" t="str">
        <f t="shared" si="159"/>
        <v>-</v>
      </c>
      <c r="AY567" s="115" t="str">
        <f t="shared" si="172"/>
        <v>-</v>
      </c>
      <c r="AZ567" s="115" t="str">
        <f t="shared" si="172"/>
        <v>-</v>
      </c>
      <c r="BA567" s="115" t="str">
        <f t="shared" si="172"/>
        <v>-</v>
      </c>
      <c r="BB567" s="115" t="str">
        <f t="shared" si="172"/>
        <v>-</v>
      </c>
      <c r="BC567" s="115" t="str">
        <f t="shared" si="172"/>
        <v>-</v>
      </c>
      <c r="BD567" s="115" t="str">
        <f t="shared" si="172"/>
        <v>-</v>
      </c>
      <c r="BE567" s="115" t="str">
        <f t="shared" si="172"/>
        <v>-</v>
      </c>
      <c r="BF567" s="115" t="str">
        <f t="shared" si="172"/>
        <v>-</v>
      </c>
      <c r="BG567" s="115" t="str">
        <f t="shared" si="172"/>
        <v>-</v>
      </c>
      <c r="BH567" s="116">
        <f t="shared" si="162"/>
        <v>0</v>
      </c>
      <c r="BI567" s="114" t="str">
        <f t="shared" si="163"/>
        <v>-</v>
      </c>
      <c r="BJ567" s="115" t="str">
        <f t="shared" si="164"/>
        <v>-</v>
      </c>
      <c r="BL567" s="75">
        <f t="shared" si="170"/>
        <v>76</v>
      </c>
      <c r="BM567" s="396" t="str">
        <f t="shared" si="165"/>
        <v>-</v>
      </c>
      <c r="BN567" s="117">
        <f t="shared" si="166"/>
        <v>0</v>
      </c>
      <c r="BO567">
        <f t="shared" si="167"/>
        <v>0</v>
      </c>
      <c r="BP567" s="225" t="str">
        <f t="shared" si="168"/>
        <v>-</v>
      </c>
    </row>
    <row r="568" spans="1:68">
      <c r="A568" s="120">
        <f t="shared" si="169"/>
        <v>77</v>
      </c>
      <c r="B568" s="115" t="str">
        <f t="shared" si="172"/>
        <v>-</v>
      </c>
      <c r="C568" s="115" t="str">
        <f t="shared" si="172"/>
        <v>-</v>
      </c>
      <c r="D568" s="115" t="str">
        <f t="shared" si="172"/>
        <v>-</v>
      </c>
      <c r="E568" s="115" t="str">
        <f t="shared" si="172"/>
        <v>-</v>
      </c>
      <c r="F568" s="115" t="str">
        <f t="shared" si="172"/>
        <v>-</v>
      </c>
      <c r="G568" s="115" t="str">
        <f t="shared" si="172"/>
        <v>-</v>
      </c>
      <c r="H568" s="115" t="str">
        <f t="shared" si="172"/>
        <v>-</v>
      </c>
      <c r="I568" s="115" t="str">
        <f t="shared" si="172"/>
        <v>-</v>
      </c>
      <c r="J568" s="115" t="str">
        <f t="shared" si="172"/>
        <v>-</v>
      </c>
      <c r="K568" s="115" t="str">
        <f t="shared" si="172"/>
        <v>-</v>
      </c>
      <c r="L568" s="115" t="str">
        <f t="shared" si="172"/>
        <v>-</v>
      </c>
      <c r="M568" s="115" t="str">
        <f t="shared" si="172"/>
        <v>-</v>
      </c>
      <c r="N568" s="115" t="str">
        <f t="shared" si="172"/>
        <v>-</v>
      </c>
      <c r="O568" s="115" t="str">
        <f t="shared" si="172"/>
        <v>-</v>
      </c>
      <c r="P568" s="115" t="str">
        <f t="shared" si="172"/>
        <v>-</v>
      </c>
      <c r="Q568" s="115" t="str">
        <f t="shared" ref="Q568:BG568" si="173">IF(Q$489="ДА",Q372,"-")</f>
        <v>-</v>
      </c>
      <c r="R568" s="115" t="str">
        <f t="shared" si="173"/>
        <v>-</v>
      </c>
      <c r="S568" s="115" t="str">
        <f t="shared" si="173"/>
        <v>-</v>
      </c>
      <c r="T568" s="115" t="str">
        <f t="shared" si="173"/>
        <v>-</v>
      </c>
      <c r="U568" s="115" t="str">
        <f t="shared" si="173"/>
        <v>-</v>
      </c>
      <c r="V568" s="115" t="str">
        <f t="shared" si="173"/>
        <v>-</v>
      </c>
      <c r="W568" s="115" t="str">
        <f t="shared" si="173"/>
        <v>-</v>
      </c>
      <c r="X568" s="115" t="str">
        <f t="shared" si="173"/>
        <v>-</v>
      </c>
      <c r="Y568" s="115" t="str">
        <f t="shared" si="173"/>
        <v>-</v>
      </c>
      <c r="Z568" s="115" t="str">
        <f t="shared" si="173"/>
        <v>-</v>
      </c>
      <c r="AA568" s="115" t="str">
        <f t="shared" si="173"/>
        <v>-</v>
      </c>
      <c r="AB568" s="115" t="str">
        <f t="shared" si="173"/>
        <v>-</v>
      </c>
      <c r="AC568" s="115" t="str">
        <f t="shared" si="173"/>
        <v>-</v>
      </c>
      <c r="AD568" s="115" t="str">
        <f t="shared" si="173"/>
        <v>-</v>
      </c>
      <c r="AE568" s="115" t="str">
        <f t="shared" si="173"/>
        <v>-</v>
      </c>
      <c r="AF568" s="115" t="str">
        <f t="shared" si="158"/>
        <v>-</v>
      </c>
      <c r="AG568" s="115" t="str">
        <f t="shared" si="158"/>
        <v>-</v>
      </c>
      <c r="AH568" s="115" t="str">
        <f t="shared" si="158"/>
        <v>-</v>
      </c>
      <c r="AI568" s="115" t="str">
        <f t="shared" si="158"/>
        <v>-</v>
      </c>
      <c r="AJ568" s="115" t="str">
        <f t="shared" si="158"/>
        <v>-</v>
      </c>
      <c r="AK568" s="115" t="str">
        <f t="shared" si="158"/>
        <v>-</v>
      </c>
      <c r="AL568" s="115" t="str">
        <f t="shared" si="158"/>
        <v>-</v>
      </c>
      <c r="AM568" s="115" t="str">
        <f t="shared" si="158"/>
        <v>-</v>
      </c>
      <c r="AN568" s="115" t="str">
        <f t="shared" si="158"/>
        <v>-</v>
      </c>
      <c r="AO568" s="115" t="str">
        <f t="shared" si="173"/>
        <v>-</v>
      </c>
      <c r="AP568" s="115" t="str">
        <f t="shared" si="159"/>
        <v>-</v>
      </c>
      <c r="AQ568" s="115" t="str">
        <f t="shared" si="159"/>
        <v>-</v>
      </c>
      <c r="AR568" s="115" t="str">
        <f t="shared" si="159"/>
        <v>-</v>
      </c>
      <c r="AS568" s="115" t="str">
        <f t="shared" si="159"/>
        <v>-</v>
      </c>
      <c r="AT568" s="115" t="str">
        <f t="shared" si="159"/>
        <v>-</v>
      </c>
      <c r="AU568" s="115" t="str">
        <f t="shared" si="159"/>
        <v>-</v>
      </c>
      <c r="AV568" s="115" t="str">
        <f t="shared" si="159"/>
        <v>-</v>
      </c>
      <c r="AW568" s="115" t="str">
        <f t="shared" si="159"/>
        <v>-</v>
      </c>
      <c r="AX568" s="115" t="str">
        <f t="shared" si="159"/>
        <v>-</v>
      </c>
      <c r="AY568" s="115" t="str">
        <f t="shared" si="173"/>
        <v>-</v>
      </c>
      <c r="AZ568" s="115" t="str">
        <f t="shared" si="173"/>
        <v>-</v>
      </c>
      <c r="BA568" s="115" t="str">
        <f t="shared" si="173"/>
        <v>-</v>
      </c>
      <c r="BB568" s="115" t="str">
        <f t="shared" si="173"/>
        <v>-</v>
      </c>
      <c r="BC568" s="115" t="str">
        <f t="shared" si="173"/>
        <v>-</v>
      </c>
      <c r="BD568" s="115" t="str">
        <f t="shared" si="173"/>
        <v>-</v>
      </c>
      <c r="BE568" s="115" t="str">
        <f t="shared" si="173"/>
        <v>-</v>
      </c>
      <c r="BF568" s="115" t="str">
        <f t="shared" si="173"/>
        <v>-</v>
      </c>
      <c r="BG568" s="115" t="str">
        <f t="shared" si="173"/>
        <v>-</v>
      </c>
      <c r="BH568" s="116">
        <f t="shared" si="162"/>
        <v>0</v>
      </c>
      <c r="BI568" s="114" t="str">
        <f t="shared" si="163"/>
        <v>-</v>
      </c>
      <c r="BJ568" s="115" t="str">
        <f t="shared" si="164"/>
        <v>-</v>
      </c>
      <c r="BL568" s="75">
        <f t="shared" si="170"/>
        <v>77</v>
      </c>
      <c r="BM568" s="396" t="str">
        <f t="shared" si="165"/>
        <v>-</v>
      </c>
      <c r="BN568" s="117">
        <f t="shared" si="166"/>
        <v>0</v>
      </c>
      <c r="BO568">
        <f t="shared" si="167"/>
        <v>0</v>
      </c>
      <c r="BP568" s="225" t="str">
        <f t="shared" si="168"/>
        <v>-</v>
      </c>
    </row>
    <row r="569" spans="1:68">
      <c r="A569" s="120">
        <f t="shared" si="169"/>
        <v>78</v>
      </c>
      <c r="B569" s="115" t="str">
        <f t="shared" ref="B569:BG575" si="174">IF(B$489="ДА",B373,"-")</f>
        <v>-</v>
      </c>
      <c r="C569" s="115" t="str">
        <f t="shared" si="174"/>
        <v>-</v>
      </c>
      <c r="D569" s="115" t="str">
        <f t="shared" si="174"/>
        <v>-</v>
      </c>
      <c r="E569" s="115" t="str">
        <f t="shared" si="174"/>
        <v>-</v>
      </c>
      <c r="F569" s="115" t="str">
        <f t="shared" si="174"/>
        <v>-</v>
      </c>
      <c r="G569" s="115" t="str">
        <f t="shared" si="174"/>
        <v>-</v>
      </c>
      <c r="H569" s="115" t="str">
        <f t="shared" si="174"/>
        <v>-</v>
      </c>
      <c r="I569" s="115" t="str">
        <f t="shared" si="174"/>
        <v>-</v>
      </c>
      <c r="J569" s="115" t="str">
        <f t="shared" si="174"/>
        <v>-</v>
      </c>
      <c r="K569" s="115" t="str">
        <f t="shared" si="174"/>
        <v>-</v>
      </c>
      <c r="L569" s="115" t="str">
        <f t="shared" si="174"/>
        <v>-</v>
      </c>
      <c r="M569" s="115" t="str">
        <f t="shared" si="174"/>
        <v>-</v>
      </c>
      <c r="N569" s="115" t="str">
        <f t="shared" si="174"/>
        <v>-</v>
      </c>
      <c r="O569" s="115" t="str">
        <f t="shared" si="174"/>
        <v>-</v>
      </c>
      <c r="P569" s="115" t="str">
        <f t="shared" si="174"/>
        <v>-</v>
      </c>
      <c r="Q569" s="115" t="str">
        <f t="shared" si="174"/>
        <v>-</v>
      </c>
      <c r="R569" s="115" t="str">
        <f t="shared" si="174"/>
        <v>-</v>
      </c>
      <c r="S569" s="115" t="str">
        <f t="shared" si="174"/>
        <v>-</v>
      </c>
      <c r="T569" s="115" t="str">
        <f t="shared" si="174"/>
        <v>-</v>
      </c>
      <c r="U569" s="115" t="str">
        <f t="shared" si="174"/>
        <v>-</v>
      </c>
      <c r="V569" s="115" t="str">
        <f t="shared" si="174"/>
        <v>-</v>
      </c>
      <c r="W569" s="115" t="str">
        <f t="shared" si="174"/>
        <v>-</v>
      </c>
      <c r="X569" s="115" t="str">
        <f t="shared" si="174"/>
        <v>-</v>
      </c>
      <c r="Y569" s="115" t="str">
        <f t="shared" si="174"/>
        <v>-</v>
      </c>
      <c r="Z569" s="115" t="str">
        <f t="shared" si="174"/>
        <v>-</v>
      </c>
      <c r="AA569" s="115" t="str">
        <f t="shared" si="174"/>
        <v>-</v>
      </c>
      <c r="AB569" s="115" t="str">
        <f t="shared" si="174"/>
        <v>-</v>
      </c>
      <c r="AC569" s="115" t="str">
        <f t="shared" si="174"/>
        <v>-</v>
      </c>
      <c r="AD569" s="115" t="str">
        <f t="shared" si="174"/>
        <v>-</v>
      </c>
      <c r="AE569" s="115" t="str">
        <f t="shared" si="174"/>
        <v>-</v>
      </c>
      <c r="AF569" s="115" t="str">
        <f t="shared" si="158"/>
        <v>-</v>
      </c>
      <c r="AG569" s="115" t="str">
        <f t="shared" si="158"/>
        <v>-</v>
      </c>
      <c r="AH569" s="115" t="str">
        <f t="shared" si="158"/>
        <v>-</v>
      </c>
      <c r="AI569" s="115" t="str">
        <f t="shared" si="158"/>
        <v>-</v>
      </c>
      <c r="AJ569" s="115" t="str">
        <f t="shared" si="158"/>
        <v>-</v>
      </c>
      <c r="AK569" s="115" t="str">
        <f t="shared" si="158"/>
        <v>-</v>
      </c>
      <c r="AL569" s="115" t="str">
        <f t="shared" si="158"/>
        <v>-</v>
      </c>
      <c r="AM569" s="115" t="str">
        <f t="shared" si="158"/>
        <v>-</v>
      </c>
      <c r="AN569" s="115" t="str">
        <f t="shared" si="158"/>
        <v>-</v>
      </c>
      <c r="AO569" s="115" t="str">
        <f t="shared" si="174"/>
        <v>-</v>
      </c>
      <c r="AP569" s="115" t="str">
        <f t="shared" si="159"/>
        <v>-</v>
      </c>
      <c r="AQ569" s="115" t="str">
        <f t="shared" si="159"/>
        <v>-</v>
      </c>
      <c r="AR569" s="115" t="str">
        <f t="shared" si="159"/>
        <v>-</v>
      </c>
      <c r="AS569" s="115" t="str">
        <f t="shared" si="159"/>
        <v>-</v>
      </c>
      <c r="AT569" s="115" t="str">
        <f t="shared" si="159"/>
        <v>-</v>
      </c>
      <c r="AU569" s="115" t="str">
        <f t="shared" si="159"/>
        <v>-</v>
      </c>
      <c r="AV569" s="115" t="str">
        <f t="shared" si="159"/>
        <v>-</v>
      </c>
      <c r="AW569" s="115" t="str">
        <f t="shared" si="159"/>
        <v>-</v>
      </c>
      <c r="AX569" s="115" t="str">
        <f t="shared" si="159"/>
        <v>-</v>
      </c>
      <c r="AY569" s="115" t="str">
        <f t="shared" si="174"/>
        <v>-</v>
      </c>
      <c r="AZ569" s="115" t="str">
        <f t="shared" si="174"/>
        <v>-</v>
      </c>
      <c r="BA569" s="115" t="str">
        <f t="shared" si="174"/>
        <v>-</v>
      </c>
      <c r="BB569" s="115" t="str">
        <f t="shared" si="174"/>
        <v>-</v>
      </c>
      <c r="BC569" s="115" t="str">
        <f t="shared" si="174"/>
        <v>-</v>
      </c>
      <c r="BD569" s="115" t="str">
        <f t="shared" si="174"/>
        <v>-</v>
      </c>
      <c r="BE569" s="115" t="str">
        <f t="shared" si="174"/>
        <v>-</v>
      </c>
      <c r="BF569" s="115" t="str">
        <f t="shared" si="174"/>
        <v>-</v>
      </c>
      <c r="BG569" s="115" t="str">
        <f t="shared" si="174"/>
        <v>-</v>
      </c>
      <c r="BH569" s="116">
        <f t="shared" si="162"/>
        <v>0</v>
      </c>
      <c r="BI569" s="114" t="str">
        <f t="shared" si="163"/>
        <v>-</v>
      </c>
      <c r="BJ569" s="115" t="str">
        <f t="shared" si="164"/>
        <v>-</v>
      </c>
      <c r="BL569" s="75">
        <f t="shared" si="170"/>
        <v>78</v>
      </c>
      <c r="BM569" s="396" t="str">
        <f t="shared" si="165"/>
        <v>-</v>
      </c>
      <c r="BN569" s="117">
        <f t="shared" si="166"/>
        <v>0</v>
      </c>
      <c r="BO569">
        <f t="shared" si="167"/>
        <v>0</v>
      </c>
      <c r="BP569" s="225" t="str">
        <f t="shared" si="168"/>
        <v>-</v>
      </c>
    </row>
    <row r="570" spans="1:68">
      <c r="A570" s="120">
        <f t="shared" si="169"/>
        <v>79</v>
      </c>
      <c r="B570" s="115" t="str">
        <f t="shared" si="174"/>
        <v>-</v>
      </c>
      <c r="C570" s="115" t="str">
        <f t="shared" si="174"/>
        <v>-</v>
      </c>
      <c r="D570" s="115" t="str">
        <f t="shared" si="174"/>
        <v>-</v>
      </c>
      <c r="E570" s="115" t="str">
        <f t="shared" si="174"/>
        <v>-</v>
      </c>
      <c r="F570" s="115" t="str">
        <f t="shared" si="174"/>
        <v>-</v>
      </c>
      <c r="G570" s="115" t="str">
        <f t="shared" si="174"/>
        <v>-</v>
      </c>
      <c r="H570" s="115" t="str">
        <f t="shared" si="174"/>
        <v>-</v>
      </c>
      <c r="I570" s="115" t="str">
        <f t="shared" si="174"/>
        <v>-</v>
      </c>
      <c r="J570" s="115" t="str">
        <f t="shared" si="174"/>
        <v>-</v>
      </c>
      <c r="K570" s="115" t="str">
        <f t="shared" si="174"/>
        <v>-</v>
      </c>
      <c r="L570" s="115" t="str">
        <f t="shared" si="174"/>
        <v>-</v>
      </c>
      <c r="M570" s="115" t="str">
        <f t="shared" si="174"/>
        <v>-</v>
      </c>
      <c r="N570" s="115" t="str">
        <f t="shared" si="174"/>
        <v>-</v>
      </c>
      <c r="O570" s="115" t="str">
        <f t="shared" si="174"/>
        <v>-</v>
      </c>
      <c r="P570" s="115" t="str">
        <f t="shared" si="174"/>
        <v>-</v>
      </c>
      <c r="Q570" s="115" t="str">
        <f t="shared" si="174"/>
        <v>-</v>
      </c>
      <c r="R570" s="115" t="str">
        <f t="shared" si="174"/>
        <v>-</v>
      </c>
      <c r="S570" s="115" t="str">
        <f t="shared" si="174"/>
        <v>-</v>
      </c>
      <c r="T570" s="115" t="str">
        <f t="shared" si="174"/>
        <v>-</v>
      </c>
      <c r="U570" s="115" t="str">
        <f t="shared" si="174"/>
        <v>-</v>
      </c>
      <c r="V570" s="115" t="str">
        <f t="shared" si="174"/>
        <v>-</v>
      </c>
      <c r="W570" s="115" t="str">
        <f t="shared" si="174"/>
        <v>-</v>
      </c>
      <c r="X570" s="115" t="str">
        <f t="shared" si="174"/>
        <v>-</v>
      </c>
      <c r="Y570" s="115" t="str">
        <f t="shared" si="174"/>
        <v>-</v>
      </c>
      <c r="Z570" s="115" t="str">
        <f t="shared" si="174"/>
        <v>-</v>
      </c>
      <c r="AA570" s="115" t="str">
        <f t="shared" si="174"/>
        <v>-</v>
      </c>
      <c r="AB570" s="115" t="str">
        <f t="shared" si="174"/>
        <v>-</v>
      </c>
      <c r="AC570" s="115" t="str">
        <f t="shared" si="174"/>
        <v>-</v>
      </c>
      <c r="AD570" s="115" t="str">
        <f t="shared" si="174"/>
        <v>-</v>
      </c>
      <c r="AE570" s="115" t="str">
        <f t="shared" si="174"/>
        <v>-</v>
      </c>
      <c r="AF570" s="115" t="str">
        <f t="shared" si="158"/>
        <v>-</v>
      </c>
      <c r="AG570" s="115" t="str">
        <f t="shared" si="158"/>
        <v>-</v>
      </c>
      <c r="AH570" s="115" t="str">
        <f t="shared" si="158"/>
        <v>-</v>
      </c>
      <c r="AI570" s="115" t="str">
        <f t="shared" si="158"/>
        <v>-</v>
      </c>
      <c r="AJ570" s="115" t="str">
        <f t="shared" si="158"/>
        <v>-</v>
      </c>
      <c r="AK570" s="115" t="str">
        <f t="shared" si="158"/>
        <v>-</v>
      </c>
      <c r="AL570" s="115" t="str">
        <f t="shared" si="158"/>
        <v>-</v>
      </c>
      <c r="AM570" s="115" t="str">
        <f t="shared" si="158"/>
        <v>-</v>
      </c>
      <c r="AN570" s="115" t="str">
        <f t="shared" si="158"/>
        <v>-</v>
      </c>
      <c r="AO570" s="115" t="str">
        <f t="shared" si="174"/>
        <v>-</v>
      </c>
      <c r="AP570" s="115" t="str">
        <f t="shared" si="159"/>
        <v>-</v>
      </c>
      <c r="AQ570" s="115" t="str">
        <f t="shared" si="159"/>
        <v>-</v>
      </c>
      <c r="AR570" s="115" t="str">
        <f t="shared" si="159"/>
        <v>-</v>
      </c>
      <c r="AS570" s="115" t="str">
        <f t="shared" si="159"/>
        <v>-</v>
      </c>
      <c r="AT570" s="115" t="str">
        <f t="shared" si="159"/>
        <v>-</v>
      </c>
      <c r="AU570" s="115" t="str">
        <f t="shared" si="159"/>
        <v>-</v>
      </c>
      <c r="AV570" s="115" t="str">
        <f t="shared" si="159"/>
        <v>-</v>
      </c>
      <c r="AW570" s="115" t="str">
        <f t="shared" si="159"/>
        <v>-</v>
      </c>
      <c r="AX570" s="115" t="str">
        <f t="shared" si="159"/>
        <v>-</v>
      </c>
      <c r="AY570" s="115" t="str">
        <f t="shared" si="174"/>
        <v>-</v>
      </c>
      <c r="AZ570" s="115" t="str">
        <f t="shared" si="174"/>
        <v>-</v>
      </c>
      <c r="BA570" s="115" t="str">
        <f t="shared" si="174"/>
        <v>-</v>
      </c>
      <c r="BB570" s="115" t="str">
        <f t="shared" si="174"/>
        <v>-</v>
      </c>
      <c r="BC570" s="115" t="str">
        <f t="shared" si="174"/>
        <v>-</v>
      </c>
      <c r="BD570" s="115" t="str">
        <f t="shared" si="174"/>
        <v>-</v>
      </c>
      <c r="BE570" s="115" t="str">
        <f t="shared" si="174"/>
        <v>-</v>
      </c>
      <c r="BF570" s="115" t="str">
        <f t="shared" si="174"/>
        <v>-</v>
      </c>
      <c r="BG570" s="115" t="str">
        <f t="shared" si="174"/>
        <v>-</v>
      </c>
      <c r="BH570" s="116">
        <f t="shared" si="162"/>
        <v>0</v>
      </c>
      <c r="BI570" s="114" t="str">
        <f t="shared" si="163"/>
        <v>-</v>
      </c>
      <c r="BJ570" s="115" t="str">
        <f t="shared" si="164"/>
        <v>-</v>
      </c>
      <c r="BL570" s="75">
        <f t="shared" si="170"/>
        <v>79</v>
      </c>
      <c r="BM570" s="396" t="str">
        <f t="shared" si="165"/>
        <v>-</v>
      </c>
      <c r="BN570" s="117">
        <f t="shared" si="166"/>
        <v>0</v>
      </c>
      <c r="BO570">
        <f t="shared" si="167"/>
        <v>0</v>
      </c>
      <c r="BP570" s="225" t="str">
        <f t="shared" si="168"/>
        <v>-</v>
      </c>
    </row>
    <row r="571" spans="1:68">
      <c r="A571" s="120">
        <f t="shared" si="169"/>
        <v>80</v>
      </c>
      <c r="B571" s="115" t="str">
        <f t="shared" si="174"/>
        <v>-</v>
      </c>
      <c r="C571" s="115" t="str">
        <f t="shared" si="174"/>
        <v>-</v>
      </c>
      <c r="D571" s="115" t="str">
        <f t="shared" si="174"/>
        <v>-</v>
      </c>
      <c r="E571" s="115" t="str">
        <f t="shared" si="174"/>
        <v>-</v>
      </c>
      <c r="F571" s="115" t="str">
        <f t="shared" si="174"/>
        <v>-</v>
      </c>
      <c r="G571" s="115" t="str">
        <f t="shared" si="174"/>
        <v>-</v>
      </c>
      <c r="H571" s="115" t="str">
        <f t="shared" si="174"/>
        <v>-</v>
      </c>
      <c r="I571" s="115" t="str">
        <f t="shared" si="174"/>
        <v>-</v>
      </c>
      <c r="J571" s="115" t="str">
        <f t="shared" si="174"/>
        <v>-</v>
      </c>
      <c r="K571" s="115" t="str">
        <f t="shared" si="174"/>
        <v>-</v>
      </c>
      <c r="L571" s="115" t="str">
        <f t="shared" si="174"/>
        <v>-</v>
      </c>
      <c r="M571" s="115" t="str">
        <f t="shared" si="174"/>
        <v>-</v>
      </c>
      <c r="N571" s="115" t="str">
        <f t="shared" si="174"/>
        <v>-</v>
      </c>
      <c r="O571" s="115" t="str">
        <f t="shared" si="174"/>
        <v>-</v>
      </c>
      <c r="P571" s="115" t="str">
        <f t="shared" si="174"/>
        <v>-</v>
      </c>
      <c r="Q571" s="115" t="str">
        <f t="shared" si="174"/>
        <v>-</v>
      </c>
      <c r="R571" s="115" t="str">
        <f t="shared" si="174"/>
        <v>-</v>
      </c>
      <c r="S571" s="115" t="str">
        <f t="shared" si="174"/>
        <v>-</v>
      </c>
      <c r="T571" s="115" t="str">
        <f t="shared" si="174"/>
        <v>-</v>
      </c>
      <c r="U571" s="115" t="str">
        <f t="shared" si="174"/>
        <v>-</v>
      </c>
      <c r="V571" s="115" t="str">
        <f t="shared" si="174"/>
        <v>-</v>
      </c>
      <c r="W571" s="115" t="str">
        <f t="shared" si="174"/>
        <v>-</v>
      </c>
      <c r="X571" s="115" t="str">
        <f t="shared" si="174"/>
        <v>-</v>
      </c>
      <c r="Y571" s="115" t="str">
        <f t="shared" si="174"/>
        <v>-</v>
      </c>
      <c r="Z571" s="115" t="str">
        <f t="shared" si="174"/>
        <v>-</v>
      </c>
      <c r="AA571" s="115" t="str">
        <f t="shared" si="174"/>
        <v>-</v>
      </c>
      <c r="AB571" s="115" t="str">
        <f t="shared" si="174"/>
        <v>-</v>
      </c>
      <c r="AC571" s="115" t="str">
        <f t="shared" si="174"/>
        <v>-</v>
      </c>
      <c r="AD571" s="115" t="str">
        <f t="shared" si="174"/>
        <v>-</v>
      </c>
      <c r="AE571" s="115" t="str">
        <f t="shared" si="174"/>
        <v>-</v>
      </c>
      <c r="AF571" s="115" t="str">
        <f t="shared" si="158"/>
        <v>-</v>
      </c>
      <c r="AG571" s="115" t="str">
        <f t="shared" si="158"/>
        <v>-</v>
      </c>
      <c r="AH571" s="115" t="str">
        <f t="shared" si="158"/>
        <v>-</v>
      </c>
      <c r="AI571" s="115" t="str">
        <f t="shared" si="158"/>
        <v>-</v>
      </c>
      <c r="AJ571" s="115" t="str">
        <f t="shared" si="158"/>
        <v>-</v>
      </c>
      <c r="AK571" s="115" t="str">
        <f t="shared" si="158"/>
        <v>-</v>
      </c>
      <c r="AL571" s="115" t="str">
        <f t="shared" si="158"/>
        <v>-</v>
      </c>
      <c r="AM571" s="115" t="str">
        <f t="shared" si="158"/>
        <v>-</v>
      </c>
      <c r="AN571" s="115" t="str">
        <f t="shared" si="158"/>
        <v>-</v>
      </c>
      <c r="AO571" s="115" t="str">
        <f t="shared" si="174"/>
        <v>-</v>
      </c>
      <c r="AP571" s="115" t="str">
        <f t="shared" si="159"/>
        <v>-</v>
      </c>
      <c r="AQ571" s="115" t="str">
        <f t="shared" si="159"/>
        <v>-</v>
      </c>
      <c r="AR571" s="115" t="str">
        <f t="shared" si="159"/>
        <v>-</v>
      </c>
      <c r="AS571" s="115" t="str">
        <f t="shared" si="159"/>
        <v>-</v>
      </c>
      <c r="AT571" s="115" t="str">
        <f t="shared" si="159"/>
        <v>-</v>
      </c>
      <c r="AU571" s="115" t="str">
        <f t="shared" si="159"/>
        <v>-</v>
      </c>
      <c r="AV571" s="115" t="str">
        <f t="shared" si="159"/>
        <v>-</v>
      </c>
      <c r="AW571" s="115" t="str">
        <f t="shared" si="159"/>
        <v>-</v>
      </c>
      <c r="AX571" s="115" t="str">
        <f t="shared" si="159"/>
        <v>-</v>
      </c>
      <c r="AY571" s="115" t="str">
        <f t="shared" si="174"/>
        <v>-</v>
      </c>
      <c r="AZ571" s="115" t="str">
        <f t="shared" si="174"/>
        <v>-</v>
      </c>
      <c r="BA571" s="115" t="str">
        <f t="shared" si="174"/>
        <v>-</v>
      </c>
      <c r="BB571" s="115" t="str">
        <f t="shared" si="174"/>
        <v>-</v>
      </c>
      <c r="BC571" s="115" t="str">
        <f t="shared" si="174"/>
        <v>-</v>
      </c>
      <c r="BD571" s="115" t="str">
        <f t="shared" si="174"/>
        <v>-</v>
      </c>
      <c r="BE571" s="115" t="str">
        <f t="shared" si="174"/>
        <v>-</v>
      </c>
      <c r="BF571" s="115" t="str">
        <f t="shared" si="174"/>
        <v>-</v>
      </c>
      <c r="BG571" s="115" t="str">
        <f t="shared" si="174"/>
        <v>-</v>
      </c>
      <c r="BH571" s="116">
        <f t="shared" si="162"/>
        <v>0</v>
      </c>
      <c r="BI571" s="114" t="str">
        <f t="shared" si="163"/>
        <v>-</v>
      </c>
      <c r="BJ571" s="115" t="str">
        <f t="shared" si="164"/>
        <v>-</v>
      </c>
      <c r="BL571" s="75">
        <f t="shared" si="170"/>
        <v>80</v>
      </c>
      <c r="BM571" s="396" t="str">
        <f t="shared" si="165"/>
        <v>-</v>
      </c>
      <c r="BN571" s="117">
        <f t="shared" si="166"/>
        <v>0</v>
      </c>
      <c r="BO571">
        <f t="shared" si="167"/>
        <v>0</v>
      </c>
      <c r="BP571" s="225" t="str">
        <f t="shared" si="168"/>
        <v>-</v>
      </c>
    </row>
    <row r="572" spans="1:68">
      <c r="A572" s="120">
        <f t="shared" si="169"/>
        <v>81</v>
      </c>
      <c r="B572" s="115" t="str">
        <f t="shared" si="174"/>
        <v>-</v>
      </c>
      <c r="C572" s="115" t="str">
        <f t="shared" si="174"/>
        <v>-</v>
      </c>
      <c r="D572" s="115" t="str">
        <f t="shared" si="174"/>
        <v>-</v>
      </c>
      <c r="E572" s="115" t="str">
        <f t="shared" si="174"/>
        <v>-</v>
      </c>
      <c r="F572" s="115" t="str">
        <f t="shared" si="174"/>
        <v>-</v>
      </c>
      <c r="G572" s="115" t="str">
        <f t="shared" si="174"/>
        <v>-</v>
      </c>
      <c r="H572" s="115" t="str">
        <f t="shared" si="174"/>
        <v>-</v>
      </c>
      <c r="I572" s="115" t="str">
        <f t="shared" si="174"/>
        <v>-</v>
      </c>
      <c r="J572" s="115" t="str">
        <f t="shared" si="174"/>
        <v>-</v>
      </c>
      <c r="K572" s="115" t="str">
        <f t="shared" si="174"/>
        <v>-</v>
      </c>
      <c r="L572" s="115" t="str">
        <f t="shared" si="174"/>
        <v>-</v>
      </c>
      <c r="M572" s="115" t="str">
        <f t="shared" si="174"/>
        <v>-</v>
      </c>
      <c r="N572" s="115" t="str">
        <f t="shared" si="174"/>
        <v>-</v>
      </c>
      <c r="O572" s="115" t="str">
        <f t="shared" si="174"/>
        <v>-</v>
      </c>
      <c r="P572" s="115" t="str">
        <f t="shared" si="174"/>
        <v>-</v>
      </c>
      <c r="Q572" s="115" t="str">
        <f t="shared" si="174"/>
        <v>-</v>
      </c>
      <c r="R572" s="115" t="str">
        <f t="shared" si="174"/>
        <v>-</v>
      </c>
      <c r="S572" s="115" t="str">
        <f t="shared" si="174"/>
        <v>-</v>
      </c>
      <c r="T572" s="115" t="str">
        <f t="shared" si="174"/>
        <v>-</v>
      </c>
      <c r="U572" s="115" t="str">
        <f t="shared" si="174"/>
        <v>-</v>
      </c>
      <c r="V572" s="115" t="str">
        <f t="shared" si="174"/>
        <v>-</v>
      </c>
      <c r="W572" s="115" t="str">
        <f t="shared" si="174"/>
        <v>-</v>
      </c>
      <c r="X572" s="115" t="str">
        <f t="shared" si="174"/>
        <v>-</v>
      </c>
      <c r="Y572" s="115" t="str">
        <f t="shared" si="174"/>
        <v>-</v>
      </c>
      <c r="Z572" s="115" t="str">
        <f t="shared" si="174"/>
        <v>-</v>
      </c>
      <c r="AA572" s="115" t="str">
        <f t="shared" si="174"/>
        <v>-</v>
      </c>
      <c r="AB572" s="115" t="str">
        <f t="shared" si="174"/>
        <v>-</v>
      </c>
      <c r="AC572" s="115" t="str">
        <f t="shared" si="174"/>
        <v>-</v>
      </c>
      <c r="AD572" s="115" t="str">
        <f t="shared" si="174"/>
        <v>-</v>
      </c>
      <c r="AE572" s="115" t="str">
        <f t="shared" si="174"/>
        <v>-</v>
      </c>
      <c r="AF572" s="115" t="str">
        <f t="shared" si="158"/>
        <v>-</v>
      </c>
      <c r="AG572" s="115" t="str">
        <f t="shared" si="158"/>
        <v>-</v>
      </c>
      <c r="AH572" s="115" t="str">
        <f t="shared" si="158"/>
        <v>-</v>
      </c>
      <c r="AI572" s="115" t="str">
        <f t="shared" si="158"/>
        <v>-</v>
      </c>
      <c r="AJ572" s="115" t="str">
        <f t="shared" si="158"/>
        <v>-</v>
      </c>
      <c r="AK572" s="115" t="str">
        <f t="shared" si="158"/>
        <v>-</v>
      </c>
      <c r="AL572" s="115" t="str">
        <f t="shared" si="158"/>
        <v>-</v>
      </c>
      <c r="AM572" s="115" t="str">
        <f t="shared" si="158"/>
        <v>-</v>
      </c>
      <c r="AN572" s="115" t="str">
        <f t="shared" si="158"/>
        <v>-</v>
      </c>
      <c r="AO572" s="115" t="str">
        <f t="shared" si="174"/>
        <v>-</v>
      </c>
      <c r="AP572" s="115" t="str">
        <f t="shared" si="159"/>
        <v>-</v>
      </c>
      <c r="AQ572" s="115" t="str">
        <f t="shared" si="159"/>
        <v>-</v>
      </c>
      <c r="AR572" s="115" t="str">
        <f t="shared" si="159"/>
        <v>-</v>
      </c>
      <c r="AS572" s="115" t="str">
        <f t="shared" si="159"/>
        <v>-</v>
      </c>
      <c r="AT572" s="115" t="str">
        <f t="shared" si="159"/>
        <v>-</v>
      </c>
      <c r="AU572" s="115" t="str">
        <f t="shared" si="159"/>
        <v>-</v>
      </c>
      <c r="AV572" s="115" t="str">
        <f t="shared" si="159"/>
        <v>-</v>
      </c>
      <c r="AW572" s="115" t="str">
        <f t="shared" si="159"/>
        <v>-</v>
      </c>
      <c r="AX572" s="115" t="str">
        <f t="shared" si="159"/>
        <v>-</v>
      </c>
      <c r="AY572" s="115" t="str">
        <f t="shared" si="174"/>
        <v>-</v>
      </c>
      <c r="AZ572" s="115" t="str">
        <f t="shared" si="174"/>
        <v>-</v>
      </c>
      <c r="BA572" s="115" t="str">
        <f t="shared" si="174"/>
        <v>-</v>
      </c>
      <c r="BB572" s="115" t="str">
        <f t="shared" si="174"/>
        <v>-</v>
      </c>
      <c r="BC572" s="115" t="str">
        <f t="shared" si="174"/>
        <v>-</v>
      </c>
      <c r="BD572" s="115" t="str">
        <f t="shared" si="174"/>
        <v>-</v>
      </c>
      <c r="BE572" s="115" t="str">
        <f t="shared" si="174"/>
        <v>-</v>
      </c>
      <c r="BF572" s="115" t="str">
        <f t="shared" si="174"/>
        <v>-</v>
      </c>
      <c r="BG572" s="115" t="str">
        <f t="shared" si="174"/>
        <v>-</v>
      </c>
      <c r="BH572" s="116">
        <f t="shared" si="162"/>
        <v>0</v>
      </c>
      <c r="BI572" s="114" t="str">
        <f t="shared" si="163"/>
        <v>-</v>
      </c>
      <c r="BJ572" s="115" t="str">
        <f t="shared" si="164"/>
        <v>-</v>
      </c>
      <c r="BL572" s="75">
        <f t="shared" si="170"/>
        <v>81</v>
      </c>
      <c r="BM572" s="396" t="str">
        <f t="shared" si="165"/>
        <v>-</v>
      </c>
      <c r="BN572" s="117">
        <f t="shared" si="166"/>
        <v>0</v>
      </c>
      <c r="BO572">
        <f t="shared" si="167"/>
        <v>0</v>
      </c>
      <c r="BP572" s="225" t="str">
        <f t="shared" si="168"/>
        <v>-</v>
      </c>
    </row>
    <row r="573" spans="1:68">
      <c r="A573" s="120">
        <f t="shared" si="169"/>
        <v>82</v>
      </c>
      <c r="B573" s="115" t="str">
        <f t="shared" si="174"/>
        <v>-</v>
      </c>
      <c r="C573" s="115" t="str">
        <f t="shared" si="174"/>
        <v>-</v>
      </c>
      <c r="D573" s="115" t="str">
        <f t="shared" si="174"/>
        <v>-</v>
      </c>
      <c r="E573" s="115" t="str">
        <f t="shared" si="174"/>
        <v>-</v>
      </c>
      <c r="F573" s="115" t="str">
        <f t="shared" si="174"/>
        <v>-</v>
      </c>
      <c r="G573" s="115" t="str">
        <f t="shared" si="174"/>
        <v>-</v>
      </c>
      <c r="H573" s="115" t="str">
        <f t="shared" si="174"/>
        <v>-</v>
      </c>
      <c r="I573" s="115" t="str">
        <f t="shared" si="174"/>
        <v>-</v>
      </c>
      <c r="J573" s="115" t="str">
        <f t="shared" si="174"/>
        <v>-</v>
      </c>
      <c r="K573" s="115" t="str">
        <f t="shared" si="174"/>
        <v>-</v>
      </c>
      <c r="L573" s="115" t="str">
        <f t="shared" si="174"/>
        <v>-</v>
      </c>
      <c r="M573" s="115" t="str">
        <f t="shared" si="174"/>
        <v>-</v>
      </c>
      <c r="N573" s="115" t="str">
        <f t="shared" si="174"/>
        <v>-</v>
      </c>
      <c r="O573" s="115" t="str">
        <f t="shared" si="174"/>
        <v>-</v>
      </c>
      <c r="P573" s="115" t="str">
        <f t="shared" si="174"/>
        <v>-</v>
      </c>
      <c r="Q573" s="115" t="str">
        <f t="shared" si="174"/>
        <v>-</v>
      </c>
      <c r="R573" s="115" t="str">
        <f t="shared" si="174"/>
        <v>-</v>
      </c>
      <c r="S573" s="115" t="str">
        <f t="shared" si="174"/>
        <v>-</v>
      </c>
      <c r="T573" s="115" t="str">
        <f t="shared" si="174"/>
        <v>-</v>
      </c>
      <c r="U573" s="115" t="str">
        <f t="shared" si="174"/>
        <v>-</v>
      </c>
      <c r="V573" s="115" t="str">
        <f t="shared" si="174"/>
        <v>-</v>
      </c>
      <c r="W573" s="115" t="str">
        <f t="shared" si="174"/>
        <v>-</v>
      </c>
      <c r="X573" s="115" t="str">
        <f t="shared" si="174"/>
        <v>-</v>
      </c>
      <c r="Y573" s="115" t="str">
        <f t="shared" si="174"/>
        <v>-</v>
      </c>
      <c r="Z573" s="115" t="str">
        <f t="shared" si="174"/>
        <v>-</v>
      </c>
      <c r="AA573" s="115" t="str">
        <f t="shared" si="174"/>
        <v>-</v>
      </c>
      <c r="AB573" s="115" t="str">
        <f t="shared" si="174"/>
        <v>-</v>
      </c>
      <c r="AC573" s="115" t="str">
        <f t="shared" si="174"/>
        <v>-</v>
      </c>
      <c r="AD573" s="115" t="str">
        <f t="shared" si="174"/>
        <v>-</v>
      </c>
      <c r="AE573" s="115" t="str">
        <f t="shared" si="174"/>
        <v>-</v>
      </c>
      <c r="AF573" s="115" t="str">
        <f t="shared" si="158"/>
        <v>-</v>
      </c>
      <c r="AG573" s="115" t="str">
        <f t="shared" si="158"/>
        <v>-</v>
      </c>
      <c r="AH573" s="115" t="str">
        <f t="shared" si="158"/>
        <v>-</v>
      </c>
      <c r="AI573" s="115" t="str">
        <f t="shared" si="158"/>
        <v>-</v>
      </c>
      <c r="AJ573" s="115" t="str">
        <f t="shared" si="158"/>
        <v>-</v>
      </c>
      <c r="AK573" s="115" t="str">
        <f t="shared" si="158"/>
        <v>-</v>
      </c>
      <c r="AL573" s="115" t="str">
        <f t="shared" si="158"/>
        <v>-</v>
      </c>
      <c r="AM573" s="115" t="str">
        <f t="shared" si="158"/>
        <v>-</v>
      </c>
      <c r="AN573" s="115" t="str">
        <f t="shared" si="158"/>
        <v>-</v>
      </c>
      <c r="AO573" s="115" t="str">
        <f t="shared" si="174"/>
        <v>-</v>
      </c>
      <c r="AP573" s="115" t="str">
        <f t="shared" si="159"/>
        <v>-</v>
      </c>
      <c r="AQ573" s="115" t="str">
        <f t="shared" si="159"/>
        <v>-</v>
      </c>
      <c r="AR573" s="115" t="str">
        <f t="shared" si="159"/>
        <v>-</v>
      </c>
      <c r="AS573" s="115" t="str">
        <f t="shared" si="159"/>
        <v>-</v>
      </c>
      <c r="AT573" s="115" t="str">
        <f t="shared" si="159"/>
        <v>-</v>
      </c>
      <c r="AU573" s="115" t="str">
        <f t="shared" si="159"/>
        <v>-</v>
      </c>
      <c r="AV573" s="115" t="str">
        <f t="shared" si="159"/>
        <v>-</v>
      </c>
      <c r="AW573" s="115" t="str">
        <f t="shared" si="159"/>
        <v>-</v>
      </c>
      <c r="AX573" s="115" t="str">
        <f t="shared" si="159"/>
        <v>-</v>
      </c>
      <c r="AY573" s="115" t="str">
        <f t="shared" si="174"/>
        <v>-</v>
      </c>
      <c r="AZ573" s="115" t="str">
        <f t="shared" si="174"/>
        <v>-</v>
      </c>
      <c r="BA573" s="115" t="str">
        <f t="shared" si="174"/>
        <v>-</v>
      </c>
      <c r="BB573" s="115" t="str">
        <f t="shared" si="174"/>
        <v>-</v>
      </c>
      <c r="BC573" s="115" t="str">
        <f t="shared" si="174"/>
        <v>-</v>
      </c>
      <c r="BD573" s="115" t="str">
        <f t="shared" si="174"/>
        <v>-</v>
      </c>
      <c r="BE573" s="115" t="str">
        <f t="shared" si="174"/>
        <v>-</v>
      </c>
      <c r="BF573" s="115" t="str">
        <f t="shared" si="174"/>
        <v>-</v>
      </c>
      <c r="BG573" s="115" t="str">
        <f t="shared" si="174"/>
        <v>-</v>
      </c>
      <c r="BH573" s="116">
        <f t="shared" si="162"/>
        <v>0</v>
      </c>
      <c r="BI573" s="114" t="str">
        <f t="shared" si="163"/>
        <v>-</v>
      </c>
      <c r="BJ573" s="115" t="str">
        <f t="shared" si="164"/>
        <v>-</v>
      </c>
      <c r="BL573" s="75">
        <f t="shared" si="170"/>
        <v>82</v>
      </c>
      <c r="BM573" s="396" t="str">
        <f t="shared" si="165"/>
        <v>-</v>
      </c>
      <c r="BN573" s="117">
        <f t="shared" si="166"/>
        <v>0</v>
      </c>
      <c r="BO573">
        <f t="shared" si="167"/>
        <v>0</v>
      </c>
      <c r="BP573" s="225" t="str">
        <f t="shared" si="168"/>
        <v>-</v>
      </c>
    </row>
    <row r="574" spans="1:68">
      <c r="A574" s="120">
        <f t="shared" si="169"/>
        <v>83</v>
      </c>
      <c r="B574" s="115" t="str">
        <f t="shared" si="174"/>
        <v>-</v>
      </c>
      <c r="C574" s="115" t="str">
        <f t="shared" si="174"/>
        <v>-</v>
      </c>
      <c r="D574" s="115" t="str">
        <f t="shared" si="174"/>
        <v>-</v>
      </c>
      <c r="E574" s="115" t="str">
        <f t="shared" si="174"/>
        <v>-</v>
      </c>
      <c r="F574" s="115" t="str">
        <f t="shared" si="174"/>
        <v>-</v>
      </c>
      <c r="G574" s="115" t="str">
        <f t="shared" si="174"/>
        <v>-</v>
      </c>
      <c r="H574" s="115" t="str">
        <f t="shared" si="174"/>
        <v>-</v>
      </c>
      <c r="I574" s="115" t="str">
        <f t="shared" si="174"/>
        <v>-</v>
      </c>
      <c r="J574" s="115" t="str">
        <f t="shared" si="174"/>
        <v>-</v>
      </c>
      <c r="K574" s="115" t="str">
        <f t="shared" si="174"/>
        <v>-</v>
      </c>
      <c r="L574" s="115" t="str">
        <f t="shared" si="174"/>
        <v>-</v>
      </c>
      <c r="M574" s="115" t="str">
        <f t="shared" si="174"/>
        <v>-</v>
      </c>
      <c r="N574" s="115" t="str">
        <f t="shared" si="174"/>
        <v>-</v>
      </c>
      <c r="O574" s="115" t="str">
        <f t="shared" si="174"/>
        <v>-</v>
      </c>
      <c r="P574" s="115" t="str">
        <f t="shared" si="174"/>
        <v>-</v>
      </c>
      <c r="Q574" s="115" t="str">
        <f t="shared" si="174"/>
        <v>-</v>
      </c>
      <c r="R574" s="115" t="str">
        <f t="shared" si="174"/>
        <v>-</v>
      </c>
      <c r="S574" s="115" t="str">
        <f t="shared" si="174"/>
        <v>-</v>
      </c>
      <c r="T574" s="115" t="str">
        <f t="shared" si="174"/>
        <v>-</v>
      </c>
      <c r="U574" s="115" t="str">
        <f t="shared" si="174"/>
        <v>-</v>
      </c>
      <c r="V574" s="115" t="str">
        <f t="shared" si="174"/>
        <v>-</v>
      </c>
      <c r="W574" s="115" t="str">
        <f t="shared" si="174"/>
        <v>-</v>
      </c>
      <c r="X574" s="115" t="str">
        <f t="shared" si="174"/>
        <v>-</v>
      </c>
      <c r="Y574" s="115" t="str">
        <f t="shared" si="174"/>
        <v>-</v>
      </c>
      <c r="Z574" s="115" t="str">
        <f t="shared" si="174"/>
        <v>-</v>
      </c>
      <c r="AA574" s="115" t="str">
        <f t="shared" si="174"/>
        <v>-</v>
      </c>
      <c r="AB574" s="115" t="str">
        <f t="shared" si="174"/>
        <v>-</v>
      </c>
      <c r="AC574" s="115" t="str">
        <f t="shared" si="174"/>
        <v>-</v>
      </c>
      <c r="AD574" s="115" t="str">
        <f t="shared" si="174"/>
        <v>-</v>
      </c>
      <c r="AE574" s="115" t="str">
        <f t="shared" si="174"/>
        <v>-</v>
      </c>
      <c r="AF574" s="115" t="str">
        <f t="shared" si="158"/>
        <v>-</v>
      </c>
      <c r="AG574" s="115" t="str">
        <f t="shared" si="158"/>
        <v>-</v>
      </c>
      <c r="AH574" s="115" t="str">
        <f t="shared" si="158"/>
        <v>-</v>
      </c>
      <c r="AI574" s="115" t="str">
        <f t="shared" si="158"/>
        <v>-</v>
      </c>
      <c r="AJ574" s="115" t="str">
        <f t="shared" si="158"/>
        <v>-</v>
      </c>
      <c r="AK574" s="115" t="str">
        <f t="shared" si="158"/>
        <v>-</v>
      </c>
      <c r="AL574" s="115" t="str">
        <f t="shared" si="158"/>
        <v>-</v>
      </c>
      <c r="AM574" s="115" t="str">
        <f t="shared" si="158"/>
        <v>-</v>
      </c>
      <c r="AN574" s="115" t="str">
        <f t="shared" si="158"/>
        <v>-</v>
      </c>
      <c r="AO574" s="115" t="str">
        <f t="shared" si="174"/>
        <v>-</v>
      </c>
      <c r="AP574" s="115" t="str">
        <f t="shared" si="159"/>
        <v>-</v>
      </c>
      <c r="AQ574" s="115" t="str">
        <f t="shared" si="159"/>
        <v>-</v>
      </c>
      <c r="AR574" s="115" t="str">
        <f t="shared" si="159"/>
        <v>-</v>
      </c>
      <c r="AS574" s="115" t="str">
        <f t="shared" si="159"/>
        <v>-</v>
      </c>
      <c r="AT574" s="115" t="str">
        <f t="shared" si="159"/>
        <v>-</v>
      </c>
      <c r="AU574" s="115" t="str">
        <f t="shared" si="159"/>
        <v>-</v>
      </c>
      <c r="AV574" s="115" t="str">
        <f t="shared" si="159"/>
        <v>-</v>
      </c>
      <c r="AW574" s="115" t="str">
        <f t="shared" si="159"/>
        <v>-</v>
      </c>
      <c r="AX574" s="115" t="str">
        <f t="shared" si="159"/>
        <v>-</v>
      </c>
      <c r="AY574" s="115" t="str">
        <f t="shared" si="174"/>
        <v>-</v>
      </c>
      <c r="AZ574" s="115" t="str">
        <f t="shared" si="174"/>
        <v>-</v>
      </c>
      <c r="BA574" s="115" t="str">
        <f t="shared" si="174"/>
        <v>-</v>
      </c>
      <c r="BB574" s="115" t="str">
        <f t="shared" si="174"/>
        <v>-</v>
      </c>
      <c r="BC574" s="115" t="str">
        <f t="shared" si="174"/>
        <v>-</v>
      </c>
      <c r="BD574" s="115" t="str">
        <f t="shared" si="174"/>
        <v>-</v>
      </c>
      <c r="BE574" s="115" t="str">
        <f t="shared" si="174"/>
        <v>-</v>
      </c>
      <c r="BF574" s="115" t="str">
        <f t="shared" si="174"/>
        <v>-</v>
      </c>
      <c r="BG574" s="115" t="str">
        <f t="shared" si="174"/>
        <v>-</v>
      </c>
      <c r="BH574" s="116">
        <f t="shared" si="162"/>
        <v>0</v>
      </c>
      <c r="BI574" s="114" t="str">
        <f t="shared" si="163"/>
        <v>-</v>
      </c>
      <c r="BJ574" s="115" t="str">
        <f t="shared" si="164"/>
        <v>-</v>
      </c>
      <c r="BL574" s="75">
        <f t="shared" si="170"/>
        <v>83</v>
      </c>
      <c r="BM574" s="396" t="str">
        <f t="shared" si="165"/>
        <v>-</v>
      </c>
      <c r="BN574" s="117">
        <f t="shared" si="166"/>
        <v>0</v>
      </c>
      <c r="BO574">
        <f t="shared" si="167"/>
        <v>0</v>
      </c>
      <c r="BP574" s="225" t="str">
        <f t="shared" si="168"/>
        <v>-</v>
      </c>
    </row>
    <row r="575" spans="1:68">
      <c r="A575" s="120">
        <f t="shared" si="169"/>
        <v>84</v>
      </c>
      <c r="B575" s="115" t="str">
        <f t="shared" si="174"/>
        <v>-</v>
      </c>
      <c r="C575" s="115" t="str">
        <f t="shared" si="174"/>
        <v>-</v>
      </c>
      <c r="D575" s="115" t="str">
        <f t="shared" si="174"/>
        <v>-</v>
      </c>
      <c r="E575" s="115" t="str">
        <f t="shared" si="174"/>
        <v>-</v>
      </c>
      <c r="F575" s="115" t="str">
        <f t="shared" si="174"/>
        <v>-</v>
      </c>
      <c r="G575" s="115" t="str">
        <f t="shared" si="174"/>
        <v>-</v>
      </c>
      <c r="H575" s="115" t="str">
        <f t="shared" si="174"/>
        <v>-</v>
      </c>
      <c r="I575" s="115" t="str">
        <f t="shared" si="174"/>
        <v>-</v>
      </c>
      <c r="J575" s="115" t="str">
        <f t="shared" si="174"/>
        <v>-</v>
      </c>
      <c r="K575" s="115" t="str">
        <f t="shared" si="174"/>
        <v>-</v>
      </c>
      <c r="L575" s="115" t="str">
        <f t="shared" si="174"/>
        <v>-</v>
      </c>
      <c r="M575" s="115" t="str">
        <f t="shared" si="174"/>
        <v>-</v>
      </c>
      <c r="N575" s="115" t="str">
        <f t="shared" si="174"/>
        <v>-</v>
      </c>
      <c r="O575" s="115" t="str">
        <f t="shared" si="174"/>
        <v>-</v>
      </c>
      <c r="P575" s="115" t="str">
        <f t="shared" si="174"/>
        <v>-</v>
      </c>
      <c r="Q575" s="115" t="str">
        <f t="shared" ref="Q575:BG575" si="175">IF(Q$489="ДА",Q379,"-")</f>
        <v>-</v>
      </c>
      <c r="R575" s="115" t="str">
        <f t="shared" si="175"/>
        <v>-</v>
      </c>
      <c r="S575" s="115" t="str">
        <f t="shared" si="175"/>
        <v>-</v>
      </c>
      <c r="T575" s="115" t="str">
        <f t="shared" si="175"/>
        <v>-</v>
      </c>
      <c r="U575" s="115" t="str">
        <f t="shared" si="175"/>
        <v>-</v>
      </c>
      <c r="V575" s="115" t="str">
        <f t="shared" si="175"/>
        <v>-</v>
      </c>
      <c r="W575" s="115" t="str">
        <f t="shared" si="175"/>
        <v>-</v>
      </c>
      <c r="X575" s="115" t="str">
        <f t="shared" si="175"/>
        <v>-</v>
      </c>
      <c r="Y575" s="115" t="str">
        <f t="shared" si="175"/>
        <v>-</v>
      </c>
      <c r="Z575" s="115" t="str">
        <f t="shared" si="175"/>
        <v>-</v>
      </c>
      <c r="AA575" s="115" t="str">
        <f t="shared" si="175"/>
        <v>-</v>
      </c>
      <c r="AB575" s="115" t="str">
        <f t="shared" si="175"/>
        <v>-</v>
      </c>
      <c r="AC575" s="115" t="str">
        <f t="shared" si="175"/>
        <v>-</v>
      </c>
      <c r="AD575" s="115" t="str">
        <f t="shared" si="175"/>
        <v>-</v>
      </c>
      <c r="AE575" s="115" t="str">
        <f t="shared" si="175"/>
        <v>-</v>
      </c>
      <c r="AF575" s="115" t="str">
        <f t="shared" si="158"/>
        <v>-</v>
      </c>
      <c r="AG575" s="115" t="str">
        <f t="shared" si="158"/>
        <v>-</v>
      </c>
      <c r="AH575" s="115" t="str">
        <f t="shared" si="158"/>
        <v>-</v>
      </c>
      <c r="AI575" s="115" t="str">
        <f t="shared" si="158"/>
        <v>-</v>
      </c>
      <c r="AJ575" s="115" t="str">
        <f t="shared" si="158"/>
        <v>-</v>
      </c>
      <c r="AK575" s="115" t="str">
        <f t="shared" si="158"/>
        <v>-</v>
      </c>
      <c r="AL575" s="115" t="str">
        <f t="shared" si="158"/>
        <v>-</v>
      </c>
      <c r="AM575" s="115" t="str">
        <f t="shared" si="158"/>
        <v>-</v>
      </c>
      <c r="AN575" s="115" t="str">
        <f t="shared" si="158"/>
        <v>-</v>
      </c>
      <c r="AO575" s="115" t="str">
        <f t="shared" si="175"/>
        <v>-</v>
      </c>
      <c r="AP575" s="115" t="str">
        <f t="shared" si="159"/>
        <v>-</v>
      </c>
      <c r="AQ575" s="115" t="str">
        <f t="shared" si="159"/>
        <v>-</v>
      </c>
      <c r="AR575" s="115" t="str">
        <f t="shared" si="159"/>
        <v>-</v>
      </c>
      <c r="AS575" s="115" t="str">
        <f t="shared" si="159"/>
        <v>-</v>
      </c>
      <c r="AT575" s="115" t="str">
        <f t="shared" si="159"/>
        <v>-</v>
      </c>
      <c r="AU575" s="115" t="str">
        <f t="shared" si="159"/>
        <v>-</v>
      </c>
      <c r="AV575" s="115" t="str">
        <f t="shared" si="159"/>
        <v>-</v>
      </c>
      <c r="AW575" s="115" t="str">
        <f t="shared" si="159"/>
        <v>-</v>
      </c>
      <c r="AX575" s="115" t="str">
        <f t="shared" si="159"/>
        <v>-</v>
      </c>
      <c r="AY575" s="115" t="str">
        <f t="shared" si="175"/>
        <v>-</v>
      </c>
      <c r="AZ575" s="115" t="str">
        <f t="shared" si="175"/>
        <v>-</v>
      </c>
      <c r="BA575" s="115" t="str">
        <f t="shared" si="175"/>
        <v>-</v>
      </c>
      <c r="BB575" s="115" t="str">
        <f t="shared" si="175"/>
        <v>-</v>
      </c>
      <c r="BC575" s="115" t="str">
        <f t="shared" si="175"/>
        <v>-</v>
      </c>
      <c r="BD575" s="115" t="str">
        <f t="shared" si="175"/>
        <v>-</v>
      </c>
      <c r="BE575" s="115" t="str">
        <f t="shared" si="175"/>
        <v>-</v>
      </c>
      <c r="BF575" s="115" t="str">
        <f t="shared" si="175"/>
        <v>-</v>
      </c>
      <c r="BG575" s="115" t="str">
        <f t="shared" si="175"/>
        <v>-</v>
      </c>
      <c r="BH575" s="116">
        <f t="shared" si="162"/>
        <v>0</v>
      </c>
      <c r="BI575" s="114" t="str">
        <f t="shared" si="163"/>
        <v>-</v>
      </c>
      <c r="BJ575" s="115" t="str">
        <f t="shared" si="164"/>
        <v>-</v>
      </c>
      <c r="BL575" s="75">
        <f t="shared" si="170"/>
        <v>84</v>
      </c>
      <c r="BM575" s="396" t="str">
        <f t="shared" si="165"/>
        <v>-</v>
      </c>
      <c r="BN575" s="117">
        <f t="shared" si="166"/>
        <v>0</v>
      </c>
      <c r="BO575">
        <f t="shared" si="167"/>
        <v>0</v>
      </c>
      <c r="BP575" s="225" t="str">
        <f t="shared" si="168"/>
        <v>-</v>
      </c>
    </row>
    <row r="576" spans="1:68">
      <c r="A576" s="120">
        <f t="shared" si="169"/>
        <v>85</v>
      </c>
      <c r="B576" s="115" t="str">
        <f t="shared" ref="B576:BG582" si="176">IF(B$489="ДА",B380,"-")</f>
        <v>-</v>
      </c>
      <c r="C576" s="115" t="str">
        <f t="shared" si="176"/>
        <v>-</v>
      </c>
      <c r="D576" s="115" t="str">
        <f t="shared" si="176"/>
        <v>-</v>
      </c>
      <c r="E576" s="115" t="str">
        <f t="shared" si="176"/>
        <v>-</v>
      </c>
      <c r="F576" s="115" t="str">
        <f t="shared" si="176"/>
        <v>-</v>
      </c>
      <c r="G576" s="115" t="str">
        <f t="shared" si="176"/>
        <v>-</v>
      </c>
      <c r="H576" s="115" t="str">
        <f t="shared" si="176"/>
        <v>-</v>
      </c>
      <c r="I576" s="115" t="str">
        <f t="shared" si="176"/>
        <v>-</v>
      </c>
      <c r="J576" s="115" t="str">
        <f t="shared" si="176"/>
        <v>-</v>
      </c>
      <c r="K576" s="115" t="str">
        <f t="shared" si="176"/>
        <v>-</v>
      </c>
      <c r="L576" s="115" t="str">
        <f t="shared" si="176"/>
        <v>-</v>
      </c>
      <c r="M576" s="115" t="str">
        <f t="shared" si="176"/>
        <v>-</v>
      </c>
      <c r="N576" s="115" t="str">
        <f t="shared" si="176"/>
        <v>-</v>
      </c>
      <c r="O576" s="115" t="str">
        <f t="shared" si="176"/>
        <v>-</v>
      </c>
      <c r="P576" s="115" t="str">
        <f t="shared" si="176"/>
        <v>-</v>
      </c>
      <c r="Q576" s="115" t="str">
        <f t="shared" si="176"/>
        <v>-</v>
      </c>
      <c r="R576" s="115" t="str">
        <f t="shared" si="176"/>
        <v>-</v>
      </c>
      <c r="S576" s="115" t="str">
        <f t="shared" si="176"/>
        <v>-</v>
      </c>
      <c r="T576" s="115" t="str">
        <f t="shared" si="176"/>
        <v>-</v>
      </c>
      <c r="U576" s="115" t="str">
        <f t="shared" si="176"/>
        <v>-</v>
      </c>
      <c r="V576" s="115" t="str">
        <f t="shared" si="176"/>
        <v>-</v>
      </c>
      <c r="W576" s="115" t="str">
        <f t="shared" si="176"/>
        <v>-</v>
      </c>
      <c r="X576" s="115" t="str">
        <f t="shared" si="176"/>
        <v>-</v>
      </c>
      <c r="Y576" s="115" t="str">
        <f t="shared" si="176"/>
        <v>-</v>
      </c>
      <c r="Z576" s="115" t="str">
        <f t="shared" si="176"/>
        <v>-</v>
      </c>
      <c r="AA576" s="115" t="str">
        <f t="shared" si="176"/>
        <v>-</v>
      </c>
      <c r="AB576" s="115" t="str">
        <f t="shared" si="176"/>
        <v>-</v>
      </c>
      <c r="AC576" s="115" t="str">
        <f t="shared" si="176"/>
        <v>-</v>
      </c>
      <c r="AD576" s="115" t="str">
        <f t="shared" si="176"/>
        <v>-</v>
      </c>
      <c r="AE576" s="115" t="str">
        <f t="shared" si="176"/>
        <v>-</v>
      </c>
      <c r="AF576" s="115" t="str">
        <f t="shared" si="158"/>
        <v>-</v>
      </c>
      <c r="AG576" s="115" t="str">
        <f t="shared" si="158"/>
        <v>-</v>
      </c>
      <c r="AH576" s="115" t="str">
        <f t="shared" si="158"/>
        <v>-</v>
      </c>
      <c r="AI576" s="115" t="str">
        <f t="shared" si="158"/>
        <v>-</v>
      </c>
      <c r="AJ576" s="115" t="str">
        <f t="shared" si="158"/>
        <v>-</v>
      </c>
      <c r="AK576" s="115" t="str">
        <f t="shared" si="158"/>
        <v>-</v>
      </c>
      <c r="AL576" s="115" t="str">
        <f t="shared" si="158"/>
        <v>-</v>
      </c>
      <c r="AM576" s="115" t="str">
        <f t="shared" si="158"/>
        <v>-</v>
      </c>
      <c r="AN576" s="115" t="str">
        <f t="shared" si="158"/>
        <v>-</v>
      </c>
      <c r="AO576" s="115" t="str">
        <f t="shared" si="176"/>
        <v>-</v>
      </c>
      <c r="AP576" s="115" t="str">
        <f t="shared" si="159"/>
        <v>-</v>
      </c>
      <c r="AQ576" s="115" t="str">
        <f t="shared" si="159"/>
        <v>-</v>
      </c>
      <c r="AR576" s="115" t="str">
        <f t="shared" si="159"/>
        <v>-</v>
      </c>
      <c r="AS576" s="115" t="str">
        <f t="shared" si="159"/>
        <v>-</v>
      </c>
      <c r="AT576" s="115" t="str">
        <f t="shared" si="159"/>
        <v>-</v>
      </c>
      <c r="AU576" s="115" t="str">
        <f t="shared" si="159"/>
        <v>-</v>
      </c>
      <c r="AV576" s="115" t="str">
        <f t="shared" si="159"/>
        <v>-</v>
      </c>
      <c r="AW576" s="115" t="str">
        <f t="shared" si="159"/>
        <v>-</v>
      </c>
      <c r="AX576" s="115" t="str">
        <f t="shared" si="159"/>
        <v>-</v>
      </c>
      <c r="AY576" s="115" t="str">
        <f t="shared" si="176"/>
        <v>-</v>
      </c>
      <c r="AZ576" s="115" t="str">
        <f t="shared" si="176"/>
        <v>-</v>
      </c>
      <c r="BA576" s="115" t="str">
        <f t="shared" si="176"/>
        <v>-</v>
      </c>
      <c r="BB576" s="115" t="str">
        <f t="shared" si="176"/>
        <v>-</v>
      </c>
      <c r="BC576" s="115" t="str">
        <f t="shared" si="176"/>
        <v>-</v>
      </c>
      <c r="BD576" s="115" t="str">
        <f t="shared" si="176"/>
        <v>-</v>
      </c>
      <c r="BE576" s="115" t="str">
        <f t="shared" si="176"/>
        <v>-</v>
      </c>
      <c r="BF576" s="115" t="str">
        <f t="shared" si="176"/>
        <v>-</v>
      </c>
      <c r="BG576" s="115" t="str">
        <f t="shared" si="176"/>
        <v>-</v>
      </c>
      <c r="BH576" s="116">
        <f t="shared" si="162"/>
        <v>0</v>
      </c>
      <c r="BI576" s="114" t="str">
        <f t="shared" si="163"/>
        <v>-</v>
      </c>
      <c r="BJ576" s="115" t="str">
        <f t="shared" si="164"/>
        <v>-</v>
      </c>
      <c r="BL576" s="75">
        <f t="shared" si="170"/>
        <v>85</v>
      </c>
      <c r="BM576" s="396" t="str">
        <f t="shared" si="165"/>
        <v>-</v>
      </c>
      <c r="BN576" s="117">
        <f t="shared" si="166"/>
        <v>0</v>
      </c>
      <c r="BO576">
        <f t="shared" si="167"/>
        <v>0</v>
      </c>
      <c r="BP576" s="225" t="str">
        <f t="shared" si="168"/>
        <v>-</v>
      </c>
    </row>
    <row r="577" spans="1:68">
      <c r="A577" s="120">
        <f t="shared" si="169"/>
        <v>86</v>
      </c>
      <c r="B577" s="115" t="str">
        <f t="shared" si="176"/>
        <v>-</v>
      </c>
      <c r="C577" s="115" t="str">
        <f t="shared" si="176"/>
        <v>-</v>
      </c>
      <c r="D577" s="115" t="str">
        <f t="shared" si="176"/>
        <v>-</v>
      </c>
      <c r="E577" s="115" t="str">
        <f t="shared" si="176"/>
        <v>-</v>
      </c>
      <c r="F577" s="115" t="str">
        <f t="shared" si="176"/>
        <v>-</v>
      </c>
      <c r="G577" s="115" t="str">
        <f t="shared" si="176"/>
        <v>-</v>
      </c>
      <c r="H577" s="115" t="str">
        <f t="shared" si="176"/>
        <v>-</v>
      </c>
      <c r="I577" s="115" t="str">
        <f t="shared" si="176"/>
        <v>-</v>
      </c>
      <c r="J577" s="115" t="str">
        <f t="shared" si="176"/>
        <v>-</v>
      </c>
      <c r="K577" s="115" t="str">
        <f t="shared" si="176"/>
        <v>-</v>
      </c>
      <c r="L577" s="115" t="str">
        <f t="shared" si="176"/>
        <v>-</v>
      </c>
      <c r="M577" s="115" t="str">
        <f t="shared" si="176"/>
        <v>-</v>
      </c>
      <c r="N577" s="115" t="str">
        <f t="shared" si="176"/>
        <v>-</v>
      </c>
      <c r="O577" s="115" t="str">
        <f t="shared" si="176"/>
        <v>-</v>
      </c>
      <c r="P577" s="115" t="str">
        <f t="shared" si="176"/>
        <v>-</v>
      </c>
      <c r="Q577" s="115" t="str">
        <f t="shared" si="176"/>
        <v>-</v>
      </c>
      <c r="R577" s="115" t="str">
        <f t="shared" si="176"/>
        <v>-</v>
      </c>
      <c r="S577" s="115" t="str">
        <f t="shared" si="176"/>
        <v>-</v>
      </c>
      <c r="T577" s="115" t="str">
        <f t="shared" si="176"/>
        <v>-</v>
      </c>
      <c r="U577" s="115" t="str">
        <f t="shared" si="176"/>
        <v>-</v>
      </c>
      <c r="V577" s="115" t="str">
        <f t="shared" si="176"/>
        <v>-</v>
      </c>
      <c r="W577" s="115" t="str">
        <f t="shared" si="176"/>
        <v>-</v>
      </c>
      <c r="X577" s="115" t="str">
        <f t="shared" si="176"/>
        <v>-</v>
      </c>
      <c r="Y577" s="115" t="str">
        <f t="shared" si="176"/>
        <v>-</v>
      </c>
      <c r="Z577" s="115" t="str">
        <f t="shared" si="176"/>
        <v>-</v>
      </c>
      <c r="AA577" s="115" t="str">
        <f t="shared" si="176"/>
        <v>-</v>
      </c>
      <c r="AB577" s="115" t="str">
        <f t="shared" si="176"/>
        <v>-</v>
      </c>
      <c r="AC577" s="115" t="str">
        <f t="shared" si="176"/>
        <v>-</v>
      </c>
      <c r="AD577" s="115" t="str">
        <f t="shared" si="176"/>
        <v>-</v>
      </c>
      <c r="AE577" s="115" t="str">
        <f t="shared" si="176"/>
        <v>-</v>
      </c>
      <c r="AF577" s="115" t="str">
        <f t="shared" ref="AF577:AN585" si="177">IF(AF$489="ДА",AF381,"-")</f>
        <v>-</v>
      </c>
      <c r="AG577" s="115" t="str">
        <f t="shared" si="177"/>
        <v>-</v>
      </c>
      <c r="AH577" s="115" t="str">
        <f t="shared" si="177"/>
        <v>-</v>
      </c>
      <c r="AI577" s="115" t="str">
        <f t="shared" si="177"/>
        <v>-</v>
      </c>
      <c r="AJ577" s="115" t="str">
        <f t="shared" si="177"/>
        <v>-</v>
      </c>
      <c r="AK577" s="115" t="str">
        <f t="shared" si="177"/>
        <v>-</v>
      </c>
      <c r="AL577" s="115" t="str">
        <f t="shared" si="177"/>
        <v>-</v>
      </c>
      <c r="AM577" s="115" t="str">
        <f t="shared" si="177"/>
        <v>-</v>
      </c>
      <c r="AN577" s="115" t="str">
        <f t="shared" si="177"/>
        <v>-</v>
      </c>
      <c r="AO577" s="115" t="str">
        <f t="shared" si="176"/>
        <v>-</v>
      </c>
      <c r="AP577" s="115" t="str">
        <f t="shared" ref="AP577:AX585" si="178">IF(AP$489="ДА",AP381,"-")</f>
        <v>-</v>
      </c>
      <c r="AQ577" s="115" t="str">
        <f t="shared" si="178"/>
        <v>-</v>
      </c>
      <c r="AR577" s="115" t="str">
        <f t="shared" si="178"/>
        <v>-</v>
      </c>
      <c r="AS577" s="115" t="str">
        <f t="shared" si="178"/>
        <v>-</v>
      </c>
      <c r="AT577" s="115" t="str">
        <f t="shared" si="178"/>
        <v>-</v>
      </c>
      <c r="AU577" s="115" t="str">
        <f t="shared" si="178"/>
        <v>-</v>
      </c>
      <c r="AV577" s="115" t="str">
        <f t="shared" si="178"/>
        <v>-</v>
      </c>
      <c r="AW577" s="115" t="str">
        <f t="shared" si="178"/>
        <v>-</v>
      </c>
      <c r="AX577" s="115" t="str">
        <f t="shared" si="178"/>
        <v>-</v>
      </c>
      <c r="AY577" s="115" t="str">
        <f t="shared" si="176"/>
        <v>-</v>
      </c>
      <c r="AZ577" s="115" t="str">
        <f t="shared" si="176"/>
        <v>-</v>
      </c>
      <c r="BA577" s="115" t="str">
        <f t="shared" si="176"/>
        <v>-</v>
      </c>
      <c r="BB577" s="115" t="str">
        <f t="shared" si="176"/>
        <v>-</v>
      </c>
      <c r="BC577" s="115" t="str">
        <f t="shared" si="176"/>
        <v>-</v>
      </c>
      <c r="BD577" s="115" t="str">
        <f t="shared" si="176"/>
        <v>-</v>
      </c>
      <c r="BE577" s="115" t="str">
        <f t="shared" si="176"/>
        <v>-</v>
      </c>
      <c r="BF577" s="115" t="str">
        <f t="shared" si="176"/>
        <v>-</v>
      </c>
      <c r="BG577" s="115" t="str">
        <f t="shared" si="176"/>
        <v>-</v>
      </c>
      <c r="BH577" s="116">
        <f t="shared" si="162"/>
        <v>0</v>
      </c>
      <c r="BI577" s="114" t="str">
        <f t="shared" si="163"/>
        <v>-</v>
      </c>
      <c r="BJ577" s="115" t="str">
        <f t="shared" si="164"/>
        <v>-</v>
      </c>
      <c r="BL577" s="75">
        <f t="shared" si="170"/>
        <v>86</v>
      </c>
      <c r="BM577" s="396" t="str">
        <f t="shared" si="165"/>
        <v>-</v>
      </c>
      <c r="BN577" s="117">
        <f t="shared" si="166"/>
        <v>0</v>
      </c>
      <c r="BO577">
        <f t="shared" si="167"/>
        <v>0</v>
      </c>
      <c r="BP577" s="225" t="str">
        <f t="shared" si="168"/>
        <v>-</v>
      </c>
    </row>
    <row r="578" spans="1:68">
      <c r="A578" s="120">
        <f t="shared" si="169"/>
        <v>87</v>
      </c>
      <c r="B578" s="115" t="str">
        <f t="shared" si="176"/>
        <v>-</v>
      </c>
      <c r="C578" s="115" t="str">
        <f t="shared" si="176"/>
        <v>-</v>
      </c>
      <c r="D578" s="115" t="str">
        <f t="shared" si="176"/>
        <v>-</v>
      </c>
      <c r="E578" s="115" t="str">
        <f t="shared" si="176"/>
        <v>-</v>
      </c>
      <c r="F578" s="115" t="str">
        <f t="shared" si="176"/>
        <v>-</v>
      </c>
      <c r="G578" s="115" t="str">
        <f t="shared" si="176"/>
        <v>-</v>
      </c>
      <c r="H578" s="115" t="str">
        <f t="shared" si="176"/>
        <v>-</v>
      </c>
      <c r="I578" s="115" t="str">
        <f t="shared" si="176"/>
        <v>-</v>
      </c>
      <c r="J578" s="115" t="str">
        <f t="shared" si="176"/>
        <v>-</v>
      </c>
      <c r="K578" s="115" t="str">
        <f t="shared" si="176"/>
        <v>-</v>
      </c>
      <c r="L578" s="115" t="str">
        <f t="shared" si="176"/>
        <v>-</v>
      </c>
      <c r="M578" s="115" t="str">
        <f t="shared" si="176"/>
        <v>-</v>
      </c>
      <c r="N578" s="115" t="str">
        <f t="shared" si="176"/>
        <v>-</v>
      </c>
      <c r="O578" s="115" t="str">
        <f t="shared" si="176"/>
        <v>-</v>
      </c>
      <c r="P578" s="115" t="str">
        <f t="shared" si="176"/>
        <v>-</v>
      </c>
      <c r="Q578" s="115" t="str">
        <f t="shared" si="176"/>
        <v>-</v>
      </c>
      <c r="R578" s="115" t="str">
        <f t="shared" si="176"/>
        <v>-</v>
      </c>
      <c r="S578" s="115" t="str">
        <f t="shared" si="176"/>
        <v>-</v>
      </c>
      <c r="T578" s="115" t="str">
        <f t="shared" si="176"/>
        <v>-</v>
      </c>
      <c r="U578" s="115" t="str">
        <f t="shared" si="176"/>
        <v>-</v>
      </c>
      <c r="V578" s="115" t="str">
        <f t="shared" si="176"/>
        <v>-</v>
      </c>
      <c r="W578" s="115" t="str">
        <f t="shared" si="176"/>
        <v>-</v>
      </c>
      <c r="X578" s="115" t="str">
        <f t="shared" si="176"/>
        <v>-</v>
      </c>
      <c r="Y578" s="115" t="str">
        <f t="shared" si="176"/>
        <v>-</v>
      </c>
      <c r="Z578" s="115" t="str">
        <f t="shared" si="176"/>
        <v>-</v>
      </c>
      <c r="AA578" s="115" t="str">
        <f t="shared" si="176"/>
        <v>-</v>
      </c>
      <c r="AB578" s="115" t="str">
        <f t="shared" si="176"/>
        <v>-</v>
      </c>
      <c r="AC578" s="115" t="str">
        <f t="shared" si="176"/>
        <v>-</v>
      </c>
      <c r="AD578" s="115" t="str">
        <f t="shared" si="176"/>
        <v>-</v>
      </c>
      <c r="AE578" s="115" t="str">
        <f t="shared" si="176"/>
        <v>-</v>
      </c>
      <c r="AF578" s="115" t="str">
        <f t="shared" si="177"/>
        <v>-</v>
      </c>
      <c r="AG578" s="115" t="str">
        <f t="shared" si="177"/>
        <v>-</v>
      </c>
      <c r="AH578" s="115" t="str">
        <f t="shared" si="177"/>
        <v>-</v>
      </c>
      <c r="AI578" s="115" t="str">
        <f t="shared" si="177"/>
        <v>-</v>
      </c>
      <c r="AJ578" s="115" t="str">
        <f t="shared" si="177"/>
        <v>-</v>
      </c>
      <c r="AK578" s="115" t="str">
        <f t="shared" si="177"/>
        <v>-</v>
      </c>
      <c r="AL578" s="115" t="str">
        <f t="shared" si="177"/>
        <v>-</v>
      </c>
      <c r="AM578" s="115" t="str">
        <f t="shared" si="177"/>
        <v>-</v>
      </c>
      <c r="AN578" s="115" t="str">
        <f t="shared" si="177"/>
        <v>-</v>
      </c>
      <c r="AO578" s="115" t="str">
        <f t="shared" si="176"/>
        <v>-</v>
      </c>
      <c r="AP578" s="115" t="str">
        <f t="shared" si="178"/>
        <v>-</v>
      </c>
      <c r="AQ578" s="115" t="str">
        <f t="shared" si="178"/>
        <v>-</v>
      </c>
      <c r="AR578" s="115" t="str">
        <f t="shared" si="178"/>
        <v>-</v>
      </c>
      <c r="AS578" s="115" t="str">
        <f t="shared" si="178"/>
        <v>-</v>
      </c>
      <c r="AT578" s="115" t="str">
        <f t="shared" si="178"/>
        <v>-</v>
      </c>
      <c r="AU578" s="115" t="str">
        <f t="shared" si="178"/>
        <v>-</v>
      </c>
      <c r="AV578" s="115" t="str">
        <f t="shared" si="178"/>
        <v>-</v>
      </c>
      <c r="AW578" s="115" t="str">
        <f t="shared" si="178"/>
        <v>-</v>
      </c>
      <c r="AX578" s="115" t="str">
        <f t="shared" si="178"/>
        <v>-</v>
      </c>
      <c r="AY578" s="115" t="str">
        <f t="shared" si="176"/>
        <v>-</v>
      </c>
      <c r="AZ578" s="115" t="str">
        <f t="shared" si="176"/>
        <v>-</v>
      </c>
      <c r="BA578" s="115" t="str">
        <f t="shared" si="176"/>
        <v>-</v>
      </c>
      <c r="BB578" s="115" t="str">
        <f t="shared" si="176"/>
        <v>-</v>
      </c>
      <c r="BC578" s="115" t="str">
        <f t="shared" si="176"/>
        <v>-</v>
      </c>
      <c r="BD578" s="115" t="str">
        <f t="shared" si="176"/>
        <v>-</v>
      </c>
      <c r="BE578" s="115" t="str">
        <f t="shared" si="176"/>
        <v>-</v>
      </c>
      <c r="BF578" s="115" t="str">
        <f t="shared" si="176"/>
        <v>-</v>
      </c>
      <c r="BG578" s="115" t="str">
        <f t="shared" si="176"/>
        <v>-</v>
      </c>
      <c r="BH578" s="116">
        <f t="shared" si="162"/>
        <v>0</v>
      </c>
      <c r="BI578" s="114" t="str">
        <f t="shared" si="163"/>
        <v>-</v>
      </c>
      <c r="BJ578" s="115" t="str">
        <f t="shared" si="164"/>
        <v>-</v>
      </c>
      <c r="BL578" s="75">
        <f t="shared" si="170"/>
        <v>87</v>
      </c>
      <c r="BM578" s="396" t="str">
        <f t="shared" si="165"/>
        <v>-</v>
      </c>
      <c r="BN578" s="117">
        <f t="shared" si="166"/>
        <v>0</v>
      </c>
      <c r="BO578">
        <f t="shared" si="167"/>
        <v>0</v>
      </c>
      <c r="BP578" s="225" t="str">
        <f t="shared" si="168"/>
        <v>-</v>
      </c>
    </row>
    <row r="579" spans="1:68">
      <c r="A579" s="120">
        <f t="shared" si="169"/>
        <v>88</v>
      </c>
      <c r="B579" s="115" t="str">
        <f t="shared" si="176"/>
        <v>-</v>
      </c>
      <c r="C579" s="115" t="str">
        <f t="shared" si="176"/>
        <v>-</v>
      </c>
      <c r="D579" s="115" t="str">
        <f t="shared" si="176"/>
        <v>-</v>
      </c>
      <c r="E579" s="115" t="str">
        <f t="shared" si="176"/>
        <v>-</v>
      </c>
      <c r="F579" s="115" t="str">
        <f t="shared" si="176"/>
        <v>-</v>
      </c>
      <c r="G579" s="115" t="str">
        <f t="shared" si="176"/>
        <v>-</v>
      </c>
      <c r="H579" s="115" t="str">
        <f t="shared" si="176"/>
        <v>-</v>
      </c>
      <c r="I579" s="115" t="str">
        <f t="shared" si="176"/>
        <v>-</v>
      </c>
      <c r="J579" s="115" t="str">
        <f t="shared" si="176"/>
        <v>-</v>
      </c>
      <c r="K579" s="115" t="str">
        <f t="shared" si="176"/>
        <v>-</v>
      </c>
      <c r="L579" s="115" t="str">
        <f t="shared" si="176"/>
        <v>-</v>
      </c>
      <c r="M579" s="115" t="str">
        <f t="shared" si="176"/>
        <v>-</v>
      </c>
      <c r="N579" s="115" t="str">
        <f t="shared" si="176"/>
        <v>-</v>
      </c>
      <c r="O579" s="115" t="str">
        <f t="shared" si="176"/>
        <v>-</v>
      </c>
      <c r="P579" s="115" t="str">
        <f t="shared" si="176"/>
        <v>-</v>
      </c>
      <c r="Q579" s="115" t="str">
        <f t="shared" si="176"/>
        <v>-</v>
      </c>
      <c r="R579" s="115" t="str">
        <f t="shared" si="176"/>
        <v>-</v>
      </c>
      <c r="S579" s="115" t="str">
        <f t="shared" si="176"/>
        <v>-</v>
      </c>
      <c r="T579" s="115" t="str">
        <f t="shared" si="176"/>
        <v>-</v>
      </c>
      <c r="U579" s="115" t="str">
        <f t="shared" si="176"/>
        <v>-</v>
      </c>
      <c r="V579" s="115" t="str">
        <f t="shared" si="176"/>
        <v>-</v>
      </c>
      <c r="W579" s="115" t="str">
        <f t="shared" si="176"/>
        <v>-</v>
      </c>
      <c r="X579" s="115" t="str">
        <f t="shared" si="176"/>
        <v>-</v>
      </c>
      <c r="Y579" s="115" t="str">
        <f t="shared" si="176"/>
        <v>-</v>
      </c>
      <c r="Z579" s="115" t="str">
        <f t="shared" si="176"/>
        <v>-</v>
      </c>
      <c r="AA579" s="115" t="str">
        <f t="shared" si="176"/>
        <v>-</v>
      </c>
      <c r="AB579" s="115" t="str">
        <f t="shared" si="176"/>
        <v>-</v>
      </c>
      <c r="AC579" s="115" t="str">
        <f t="shared" si="176"/>
        <v>-</v>
      </c>
      <c r="AD579" s="115" t="str">
        <f t="shared" si="176"/>
        <v>-</v>
      </c>
      <c r="AE579" s="115" t="str">
        <f t="shared" si="176"/>
        <v>-</v>
      </c>
      <c r="AF579" s="115" t="str">
        <f t="shared" si="177"/>
        <v>-</v>
      </c>
      <c r="AG579" s="115" t="str">
        <f t="shared" si="177"/>
        <v>-</v>
      </c>
      <c r="AH579" s="115" t="str">
        <f t="shared" si="177"/>
        <v>-</v>
      </c>
      <c r="AI579" s="115" t="str">
        <f t="shared" si="177"/>
        <v>-</v>
      </c>
      <c r="AJ579" s="115" t="str">
        <f t="shared" si="177"/>
        <v>-</v>
      </c>
      <c r="AK579" s="115" t="str">
        <f t="shared" si="177"/>
        <v>-</v>
      </c>
      <c r="AL579" s="115" t="str">
        <f t="shared" si="177"/>
        <v>-</v>
      </c>
      <c r="AM579" s="115" t="str">
        <f t="shared" si="177"/>
        <v>-</v>
      </c>
      <c r="AN579" s="115" t="str">
        <f t="shared" si="177"/>
        <v>-</v>
      </c>
      <c r="AO579" s="115" t="str">
        <f t="shared" si="176"/>
        <v>-</v>
      </c>
      <c r="AP579" s="115" t="str">
        <f t="shared" si="178"/>
        <v>-</v>
      </c>
      <c r="AQ579" s="115" t="str">
        <f t="shared" si="178"/>
        <v>-</v>
      </c>
      <c r="AR579" s="115" t="str">
        <f t="shared" si="178"/>
        <v>-</v>
      </c>
      <c r="AS579" s="115" t="str">
        <f t="shared" si="178"/>
        <v>-</v>
      </c>
      <c r="AT579" s="115" t="str">
        <f t="shared" si="178"/>
        <v>-</v>
      </c>
      <c r="AU579" s="115" t="str">
        <f t="shared" si="178"/>
        <v>-</v>
      </c>
      <c r="AV579" s="115" t="str">
        <f t="shared" si="178"/>
        <v>-</v>
      </c>
      <c r="AW579" s="115" t="str">
        <f t="shared" si="178"/>
        <v>-</v>
      </c>
      <c r="AX579" s="115" t="str">
        <f t="shared" si="178"/>
        <v>-</v>
      </c>
      <c r="AY579" s="115" t="str">
        <f t="shared" si="176"/>
        <v>-</v>
      </c>
      <c r="AZ579" s="115" t="str">
        <f t="shared" si="176"/>
        <v>-</v>
      </c>
      <c r="BA579" s="115" t="str">
        <f t="shared" si="176"/>
        <v>-</v>
      </c>
      <c r="BB579" s="115" t="str">
        <f t="shared" si="176"/>
        <v>-</v>
      </c>
      <c r="BC579" s="115" t="str">
        <f t="shared" si="176"/>
        <v>-</v>
      </c>
      <c r="BD579" s="115" t="str">
        <f t="shared" si="176"/>
        <v>-</v>
      </c>
      <c r="BE579" s="115" t="str">
        <f t="shared" si="176"/>
        <v>-</v>
      </c>
      <c r="BF579" s="115" t="str">
        <f t="shared" si="176"/>
        <v>-</v>
      </c>
      <c r="BG579" s="115" t="str">
        <f t="shared" si="176"/>
        <v>-</v>
      </c>
      <c r="BH579" s="116">
        <f t="shared" si="162"/>
        <v>0</v>
      </c>
      <c r="BI579" s="114" t="str">
        <f t="shared" si="163"/>
        <v>-</v>
      </c>
      <c r="BJ579" s="115" t="str">
        <f t="shared" si="164"/>
        <v>-</v>
      </c>
      <c r="BL579" s="75">
        <f t="shared" si="170"/>
        <v>88</v>
      </c>
      <c r="BM579" s="396" t="str">
        <f t="shared" si="165"/>
        <v>-</v>
      </c>
      <c r="BN579" s="117">
        <f t="shared" si="166"/>
        <v>0</v>
      </c>
      <c r="BO579">
        <f t="shared" si="167"/>
        <v>0</v>
      </c>
      <c r="BP579" s="225" t="str">
        <f t="shared" si="168"/>
        <v>-</v>
      </c>
    </row>
    <row r="580" spans="1:68">
      <c r="A580" s="120">
        <f t="shared" si="169"/>
        <v>89</v>
      </c>
      <c r="B580" s="115" t="str">
        <f t="shared" si="176"/>
        <v>-</v>
      </c>
      <c r="C580" s="115" t="str">
        <f t="shared" si="176"/>
        <v>-</v>
      </c>
      <c r="D580" s="115" t="str">
        <f t="shared" si="176"/>
        <v>-</v>
      </c>
      <c r="E580" s="115" t="str">
        <f t="shared" si="176"/>
        <v>-</v>
      </c>
      <c r="F580" s="115" t="str">
        <f t="shared" si="176"/>
        <v>-</v>
      </c>
      <c r="G580" s="115" t="str">
        <f t="shared" si="176"/>
        <v>-</v>
      </c>
      <c r="H580" s="115" t="str">
        <f t="shared" si="176"/>
        <v>-</v>
      </c>
      <c r="I580" s="115" t="str">
        <f t="shared" si="176"/>
        <v>-</v>
      </c>
      <c r="J580" s="115" t="str">
        <f t="shared" si="176"/>
        <v>-</v>
      </c>
      <c r="K580" s="115" t="str">
        <f t="shared" si="176"/>
        <v>-</v>
      </c>
      <c r="L580" s="115" t="str">
        <f t="shared" si="176"/>
        <v>-</v>
      </c>
      <c r="M580" s="115" t="str">
        <f t="shared" si="176"/>
        <v>-</v>
      </c>
      <c r="N580" s="115" t="str">
        <f t="shared" si="176"/>
        <v>-</v>
      </c>
      <c r="O580" s="115" t="str">
        <f t="shared" si="176"/>
        <v>-</v>
      </c>
      <c r="P580" s="115" t="str">
        <f t="shared" si="176"/>
        <v>-</v>
      </c>
      <c r="Q580" s="115" t="str">
        <f t="shared" si="176"/>
        <v>-</v>
      </c>
      <c r="R580" s="115" t="str">
        <f t="shared" si="176"/>
        <v>-</v>
      </c>
      <c r="S580" s="115" t="str">
        <f t="shared" si="176"/>
        <v>-</v>
      </c>
      <c r="T580" s="115" t="str">
        <f t="shared" si="176"/>
        <v>-</v>
      </c>
      <c r="U580" s="115" t="str">
        <f t="shared" si="176"/>
        <v>-</v>
      </c>
      <c r="V580" s="115" t="str">
        <f t="shared" si="176"/>
        <v>-</v>
      </c>
      <c r="W580" s="115" t="str">
        <f t="shared" si="176"/>
        <v>-</v>
      </c>
      <c r="X580" s="115" t="str">
        <f t="shared" si="176"/>
        <v>-</v>
      </c>
      <c r="Y580" s="115" t="str">
        <f t="shared" si="176"/>
        <v>-</v>
      </c>
      <c r="Z580" s="115" t="str">
        <f t="shared" si="176"/>
        <v>-</v>
      </c>
      <c r="AA580" s="115" t="str">
        <f t="shared" si="176"/>
        <v>-</v>
      </c>
      <c r="AB580" s="115" t="str">
        <f t="shared" si="176"/>
        <v>-</v>
      </c>
      <c r="AC580" s="115" t="str">
        <f t="shared" si="176"/>
        <v>-</v>
      </c>
      <c r="AD580" s="115" t="str">
        <f t="shared" si="176"/>
        <v>-</v>
      </c>
      <c r="AE580" s="115" t="str">
        <f t="shared" si="176"/>
        <v>-</v>
      </c>
      <c r="AF580" s="115" t="str">
        <f t="shared" si="177"/>
        <v>-</v>
      </c>
      <c r="AG580" s="115" t="str">
        <f t="shared" si="177"/>
        <v>-</v>
      </c>
      <c r="AH580" s="115" t="str">
        <f t="shared" si="177"/>
        <v>-</v>
      </c>
      <c r="AI580" s="115" t="str">
        <f t="shared" si="177"/>
        <v>-</v>
      </c>
      <c r="AJ580" s="115" t="str">
        <f t="shared" si="177"/>
        <v>-</v>
      </c>
      <c r="AK580" s="115" t="str">
        <f t="shared" si="177"/>
        <v>-</v>
      </c>
      <c r="AL580" s="115" t="str">
        <f t="shared" si="177"/>
        <v>-</v>
      </c>
      <c r="AM580" s="115" t="str">
        <f t="shared" si="177"/>
        <v>-</v>
      </c>
      <c r="AN580" s="115" t="str">
        <f t="shared" si="177"/>
        <v>-</v>
      </c>
      <c r="AO580" s="115" t="str">
        <f t="shared" si="176"/>
        <v>-</v>
      </c>
      <c r="AP580" s="115" t="str">
        <f t="shared" si="178"/>
        <v>-</v>
      </c>
      <c r="AQ580" s="115" t="str">
        <f t="shared" si="178"/>
        <v>-</v>
      </c>
      <c r="AR580" s="115" t="str">
        <f t="shared" si="178"/>
        <v>-</v>
      </c>
      <c r="AS580" s="115" t="str">
        <f t="shared" si="178"/>
        <v>-</v>
      </c>
      <c r="AT580" s="115" t="str">
        <f t="shared" si="178"/>
        <v>-</v>
      </c>
      <c r="AU580" s="115" t="str">
        <f t="shared" si="178"/>
        <v>-</v>
      </c>
      <c r="AV580" s="115" t="str">
        <f t="shared" si="178"/>
        <v>-</v>
      </c>
      <c r="AW580" s="115" t="str">
        <f t="shared" si="178"/>
        <v>-</v>
      </c>
      <c r="AX580" s="115" t="str">
        <f t="shared" si="178"/>
        <v>-</v>
      </c>
      <c r="AY580" s="115" t="str">
        <f t="shared" si="176"/>
        <v>-</v>
      </c>
      <c r="AZ580" s="115" t="str">
        <f t="shared" si="176"/>
        <v>-</v>
      </c>
      <c r="BA580" s="115" t="str">
        <f t="shared" si="176"/>
        <v>-</v>
      </c>
      <c r="BB580" s="115" t="str">
        <f t="shared" si="176"/>
        <v>-</v>
      </c>
      <c r="BC580" s="115" t="str">
        <f t="shared" si="176"/>
        <v>-</v>
      </c>
      <c r="BD580" s="115" t="str">
        <f t="shared" si="176"/>
        <v>-</v>
      </c>
      <c r="BE580" s="115" t="str">
        <f t="shared" si="176"/>
        <v>-</v>
      </c>
      <c r="BF580" s="115" t="str">
        <f t="shared" si="176"/>
        <v>-</v>
      </c>
      <c r="BG580" s="115" t="str">
        <f t="shared" si="176"/>
        <v>-</v>
      </c>
      <c r="BH580" s="116">
        <f t="shared" si="162"/>
        <v>0</v>
      </c>
      <c r="BI580" s="114" t="str">
        <f t="shared" si="163"/>
        <v>-</v>
      </c>
      <c r="BJ580" s="115" t="str">
        <f t="shared" si="164"/>
        <v>-</v>
      </c>
      <c r="BL580" s="75">
        <f t="shared" si="170"/>
        <v>89</v>
      </c>
      <c r="BM580" s="396" t="str">
        <f t="shared" si="165"/>
        <v>-</v>
      </c>
      <c r="BN580" s="117">
        <f t="shared" si="166"/>
        <v>0</v>
      </c>
      <c r="BO580">
        <f t="shared" si="167"/>
        <v>0</v>
      </c>
      <c r="BP580" s="225" t="str">
        <f t="shared" si="168"/>
        <v>-</v>
      </c>
    </row>
    <row r="581" spans="1:68">
      <c r="A581" s="120">
        <f t="shared" si="169"/>
        <v>90</v>
      </c>
      <c r="B581" s="115" t="str">
        <f t="shared" si="176"/>
        <v>-</v>
      </c>
      <c r="C581" s="115" t="str">
        <f t="shared" si="176"/>
        <v>-</v>
      </c>
      <c r="D581" s="115" t="str">
        <f t="shared" si="176"/>
        <v>-</v>
      </c>
      <c r="E581" s="115" t="str">
        <f t="shared" si="176"/>
        <v>-</v>
      </c>
      <c r="F581" s="115" t="str">
        <f t="shared" si="176"/>
        <v>-</v>
      </c>
      <c r="G581" s="115" t="str">
        <f t="shared" si="176"/>
        <v>-</v>
      </c>
      <c r="H581" s="115" t="str">
        <f t="shared" si="176"/>
        <v>-</v>
      </c>
      <c r="I581" s="115" t="str">
        <f t="shared" si="176"/>
        <v>-</v>
      </c>
      <c r="J581" s="115" t="str">
        <f t="shared" si="176"/>
        <v>-</v>
      </c>
      <c r="K581" s="115" t="str">
        <f t="shared" si="176"/>
        <v>-</v>
      </c>
      <c r="L581" s="115" t="str">
        <f t="shared" si="176"/>
        <v>-</v>
      </c>
      <c r="M581" s="115" t="str">
        <f t="shared" si="176"/>
        <v>-</v>
      </c>
      <c r="N581" s="115" t="str">
        <f t="shared" si="176"/>
        <v>-</v>
      </c>
      <c r="O581" s="115" t="str">
        <f t="shared" si="176"/>
        <v>-</v>
      </c>
      <c r="P581" s="115" t="str">
        <f t="shared" si="176"/>
        <v>-</v>
      </c>
      <c r="Q581" s="115" t="str">
        <f t="shared" si="176"/>
        <v>-</v>
      </c>
      <c r="R581" s="115" t="str">
        <f t="shared" si="176"/>
        <v>-</v>
      </c>
      <c r="S581" s="115" t="str">
        <f t="shared" si="176"/>
        <v>-</v>
      </c>
      <c r="T581" s="115" t="str">
        <f t="shared" si="176"/>
        <v>-</v>
      </c>
      <c r="U581" s="115" t="str">
        <f t="shared" si="176"/>
        <v>-</v>
      </c>
      <c r="V581" s="115" t="str">
        <f t="shared" si="176"/>
        <v>-</v>
      </c>
      <c r="W581" s="115" t="str">
        <f t="shared" si="176"/>
        <v>-</v>
      </c>
      <c r="X581" s="115" t="str">
        <f t="shared" si="176"/>
        <v>-</v>
      </c>
      <c r="Y581" s="115" t="str">
        <f t="shared" si="176"/>
        <v>-</v>
      </c>
      <c r="Z581" s="115" t="str">
        <f t="shared" si="176"/>
        <v>-</v>
      </c>
      <c r="AA581" s="115" t="str">
        <f t="shared" si="176"/>
        <v>-</v>
      </c>
      <c r="AB581" s="115" t="str">
        <f t="shared" si="176"/>
        <v>-</v>
      </c>
      <c r="AC581" s="115" t="str">
        <f t="shared" si="176"/>
        <v>-</v>
      </c>
      <c r="AD581" s="115" t="str">
        <f t="shared" si="176"/>
        <v>-</v>
      </c>
      <c r="AE581" s="115" t="str">
        <f t="shared" si="176"/>
        <v>-</v>
      </c>
      <c r="AF581" s="115" t="str">
        <f t="shared" si="177"/>
        <v>-</v>
      </c>
      <c r="AG581" s="115" t="str">
        <f t="shared" si="177"/>
        <v>-</v>
      </c>
      <c r="AH581" s="115" t="str">
        <f t="shared" si="177"/>
        <v>-</v>
      </c>
      <c r="AI581" s="115" t="str">
        <f t="shared" si="177"/>
        <v>-</v>
      </c>
      <c r="AJ581" s="115" t="str">
        <f t="shared" si="177"/>
        <v>-</v>
      </c>
      <c r="AK581" s="115" t="str">
        <f t="shared" si="177"/>
        <v>-</v>
      </c>
      <c r="AL581" s="115" t="str">
        <f t="shared" si="177"/>
        <v>-</v>
      </c>
      <c r="AM581" s="115" t="str">
        <f t="shared" si="177"/>
        <v>-</v>
      </c>
      <c r="AN581" s="115" t="str">
        <f t="shared" si="177"/>
        <v>-</v>
      </c>
      <c r="AO581" s="115" t="str">
        <f t="shared" si="176"/>
        <v>-</v>
      </c>
      <c r="AP581" s="115" t="str">
        <f t="shared" si="178"/>
        <v>-</v>
      </c>
      <c r="AQ581" s="115" t="str">
        <f t="shared" si="178"/>
        <v>-</v>
      </c>
      <c r="AR581" s="115" t="str">
        <f t="shared" si="178"/>
        <v>-</v>
      </c>
      <c r="AS581" s="115" t="str">
        <f t="shared" si="178"/>
        <v>-</v>
      </c>
      <c r="AT581" s="115" t="str">
        <f t="shared" si="178"/>
        <v>-</v>
      </c>
      <c r="AU581" s="115" t="str">
        <f t="shared" si="178"/>
        <v>-</v>
      </c>
      <c r="AV581" s="115" t="str">
        <f t="shared" si="178"/>
        <v>-</v>
      </c>
      <c r="AW581" s="115" t="str">
        <f t="shared" si="178"/>
        <v>-</v>
      </c>
      <c r="AX581" s="115" t="str">
        <f t="shared" si="178"/>
        <v>-</v>
      </c>
      <c r="AY581" s="115" t="str">
        <f t="shared" si="176"/>
        <v>-</v>
      </c>
      <c r="AZ581" s="115" t="str">
        <f t="shared" si="176"/>
        <v>-</v>
      </c>
      <c r="BA581" s="115" t="str">
        <f t="shared" si="176"/>
        <v>-</v>
      </c>
      <c r="BB581" s="115" t="str">
        <f t="shared" si="176"/>
        <v>-</v>
      </c>
      <c r="BC581" s="115" t="str">
        <f t="shared" si="176"/>
        <v>-</v>
      </c>
      <c r="BD581" s="115" t="str">
        <f t="shared" si="176"/>
        <v>-</v>
      </c>
      <c r="BE581" s="115" t="str">
        <f t="shared" si="176"/>
        <v>-</v>
      </c>
      <c r="BF581" s="115" t="str">
        <f t="shared" si="176"/>
        <v>-</v>
      </c>
      <c r="BG581" s="115" t="str">
        <f t="shared" si="176"/>
        <v>-</v>
      </c>
      <c r="BH581" s="116">
        <f t="shared" si="162"/>
        <v>0</v>
      </c>
      <c r="BI581" s="114" t="str">
        <f t="shared" si="163"/>
        <v>-</v>
      </c>
      <c r="BJ581" s="115" t="str">
        <f t="shared" si="164"/>
        <v>-</v>
      </c>
      <c r="BL581" s="75">
        <f t="shared" si="170"/>
        <v>90</v>
      </c>
      <c r="BM581" s="396" t="str">
        <f t="shared" si="165"/>
        <v>-</v>
      </c>
      <c r="BN581" s="117">
        <f t="shared" si="166"/>
        <v>0</v>
      </c>
      <c r="BO581">
        <f t="shared" si="167"/>
        <v>0</v>
      </c>
      <c r="BP581" s="225" t="str">
        <f t="shared" si="168"/>
        <v>-</v>
      </c>
    </row>
    <row r="582" spans="1:68">
      <c r="A582" s="120">
        <f t="shared" si="169"/>
        <v>91</v>
      </c>
      <c r="B582" s="115" t="str">
        <f t="shared" si="176"/>
        <v>-</v>
      </c>
      <c r="C582" s="115" t="str">
        <f t="shared" si="176"/>
        <v>-</v>
      </c>
      <c r="D582" s="115" t="str">
        <f t="shared" si="176"/>
        <v>-</v>
      </c>
      <c r="E582" s="115" t="str">
        <f t="shared" si="176"/>
        <v>-</v>
      </c>
      <c r="F582" s="115" t="str">
        <f t="shared" si="176"/>
        <v>-</v>
      </c>
      <c r="G582" s="115" t="str">
        <f t="shared" si="176"/>
        <v>-</v>
      </c>
      <c r="H582" s="115" t="str">
        <f t="shared" si="176"/>
        <v>-</v>
      </c>
      <c r="I582" s="115" t="str">
        <f t="shared" si="176"/>
        <v>-</v>
      </c>
      <c r="J582" s="115" t="str">
        <f t="shared" si="176"/>
        <v>-</v>
      </c>
      <c r="K582" s="115" t="str">
        <f t="shared" si="176"/>
        <v>-</v>
      </c>
      <c r="L582" s="115" t="str">
        <f t="shared" si="176"/>
        <v>-</v>
      </c>
      <c r="M582" s="115" t="str">
        <f t="shared" si="176"/>
        <v>-</v>
      </c>
      <c r="N582" s="115" t="str">
        <f t="shared" si="176"/>
        <v>-</v>
      </c>
      <c r="O582" s="115" t="str">
        <f t="shared" si="176"/>
        <v>-</v>
      </c>
      <c r="P582" s="115" t="str">
        <f t="shared" si="176"/>
        <v>-</v>
      </c>
      <c r="Q582" s="115" t="str">
        <f t="shared" ref="Q582:BG582" si="179">IF(Q$489="ДА",Q386,"-")</f>
        <v>-</v>
      </c>
      <c r="R582" s="115" t="str">
        <f t="shared" si="179"/>
        <v>-</v>
      </c>
      <c r="S582" s="115" t="str">
        <f t="shared" si="179"/>
        <v>-</v>
      </c>
      <c r="T582" s="115" t="str">
        <f t="shared" si="179"/>
        <v>-</v>
      </c>
      <c r="U582" s="115" t="str">
        <f t="shared" si="179"/>
        <v>-</v>
      </c>
      <c r="V582" s="115" t="str">
        <f t="shared" si="179"/>
        <v>-</v>
      </c>
      <c r="W582" s="115" t="str">
        <f t="shared" si="179"/>
        <v>-</v>
      </c>
      <c r="X582" s="115" t="str">
        <f t="shared" si="179"/>
        <v>-</v>
      </c>
      <c r="Y582" s="115" t="str">
        <f t="shared" si="179"/>
        <v>-</v>
      </c>
      <c r="Z582" s="115" t="str">
        <f t="shared" si="179"/>
        <v>-</v>
      </c>
      <c r="AA582" s="115" t="str">
        <f t="shared" si="179"/>
        <v>-</v>
      </c>
      <c r="AB582" s="115" t="str">
        <f t="shared" si="179"/>
        <v>-</v>
      </c>
      <c r="AC582" s="115" t="str">
        <f t="shared" si="179"/>
        <v>-</v>
      </c>
      <c r="AD582" s="115" t="str">
        <f t="shared" si="179"/>
        <v>-</v>
      </c>
      <c r="AE582" s="115" t="str">
        <f t="shared" si="179"/>
        <v>-</v>
      </c>
      <c r="AF582" s="115" t="str">
        <f t="shared" si="177"/>
        <v>-</v>
      </c>
      <c r="AG582" s="115" t="str">
        <f t="shared" si="177"/>
        <v>-</v>
      </c>
      <c r="AH582" s="115" t="str">
        <f t="shared" si="177"/>
        <v>-</v>
      </c>
      <c r="AI582" s="115" t="str">
        <f t="shared" si="177"/>
        <v>-</v>
      </c>
      <c r="AJ582" s="115" t="str">
        <f t="shared" si="177"/>
        <v>-</v>
      </c>
      <c r="AK582" s="115" t="str">
        <f t="shared" si="177"/>
        <v>-</v>
      </c>
      <c r="AL582" s="115" t="str">
        <f t="shared" si="177"/>
        <v>-</v>
      </c>
      <c r="AM582" s="115" t="str">
        <f t="shared" si="177"/>
        <v>-</v>
      </c>
      <c r="AN582" s="115" t="str">
        <f t="shared" si="177"/>
        <v>-</v>
      </c>
      <c r="AO582" s="115" t="str">
        <f t="shared" si="179"/>
        <v>-</v>
      </c>
      <c r="AP582" s="115" t="str">
        <f t="shared" si="178"/>
        <v>-</v>
      </c>
      <c r="AQ582" s="115" t="str">
        <f t="shared" si="178"/>
        <v>-</v>
      </c>
      <c r="AR582" s="115" t="str">
        <f t="shared" si="178"/>
        <v>-</v>
      </c>
      <c r="AS582" s="115" t="str">
        <f t="shared" si="178"/>
        <v>-</v>
      </c>
      <c r="AT582" s="115" t="str">
        <f t="shared" si="178"/>
        <v>-</v>
      </c>
      <c r="AU582" s="115" t="str">
        <f t="shared" si="178"/>
        <v>-</v>
      </c>
      <c r="AV582" s="115" t="str">
        <f t="shared" si="178"/>
        <v>-</v>
      </c>
      <c r="AW582" s="115" t="str">
        <f t="shared" si="178"/>
        <v>-</v>
      </c>
      <c r="AX582" s="115" t="str">
        <f t="shared" si="178"/>
        <v>-</v>
      </c>
      <c r="AY582" s="115" t="str">
        <f t="shared" si="179"/>
        <v>-</v>
      </c>
      <c r="AZ582" s="115" t="str">
        <f t="shared" si="179"/>
        <v>-</v>
      </c>
      <c r="BA582" s="115" t="str">
        <f t="shared" si="179"/>
        <v>-</v>
      </c>
      <c r="BB582" s="115" t="str">
        <f t="shared" si="179"/>
        <v>-</v>
      </c>
      <c r="BC582" s="115" t="str">
        <f t="shared" si="179"/>
        <v>-</v>
      </c>
      <c r="BD582" s="115" t="str">
        <f t="shared" si="179"/>
        <v>-</v>
      </c>
      <c r="BE582" s="115" t="str">
        <f t="shared" si="179"/>
        <v>-</v>
      </c>
      <c r="BF582" s="115" t="str">
        <f t="shared" si="179"/>
        <v>-</v>
      </c>
      <c r="BG582" s="115" t="str">
        <f t="shared" si="179"/>
        <v>-</v>
      </c>
      <c r="BH582" s="116">
        <f t="shared" si="162"/>
        <v>0</v>
      </c>
      <c r="BI582" s="114" t="str">
        <f t="shared" si="163"/>
        <v>-</v>
      </c>
      <c r="BJ582" s="115" t="str">
        <f t="shared" si="164"/>
        <v>-</v>
      </c>
      <c r="BL582" s="75">
        <f t="shared" si="170"/>
        <v>91</v>
      </c>
      <c r="BM582" s="396" t="str">
        <f t="shared" si="165"/>
        <v>-</v>
      </c>
      <c r="BN582" s="117">
        <f t="shared" si="166"/>
        <v>0</v>
      </c>
      <c r="BO582">
        <f t="shared" si="167"/>
        <v>0</v>
      </c>
      <c r="BP582" s="225" t="str">
        <f t="shared" si="168"/>
        <v>-</v>
      </c>
    </row>
    <row r="583" spans="1:68">
      <c r="A583" s="120">
        <f t="shared" si="169"/>
        <v>92</v>
      </c>
      <c r="B583" s="115" t="str">
        <f t="shared" ref="B583:BG585" si="180">IF(B$489="ДА",B387,"-")</f>
        <v>-</v>
      </c>
      <c r="C583" s="115" t="str">
        <f t="shared" si="180"/>
        <v>-</v>
      </c>
      <c r="D583" s="115" t="str">
        <f t="shared" si="180"/>
        <v>-</v>
      </c>
      <c r="E583" s="115" t="str">
        <f t="shared" si="180"/>
        <v>-</v>
      </c>
      <c r="F583" s="115" t="str">
        <f t="shared" si="180"/>
        <v>-</v>
      </c>
      <c r="G583" s="115" t="str">
        <f t="shared" si="180"/>
        <v>-</v>
      </c>
      <c r="H583" s="115" t="str">
        <f t="shared" si="180"/>
        <v>-</v>
      </c>
      <c r="I583" s="115" t="str">
        <f t="shared" si="180"/>
        <v>-</v>
      </c>
      <c r="J583" s="115" t="str">
        <f t="shared" si="180"/>
        <v>-</v>
      </c>
      <c r="K583" s="115" t="str">
        <f t="shared" si="180"/>
        <v>-</v>
      </c>
      <c r="L583" s="115" t="str">
        <f t="shared" si="180"/>
        <v>-</v>
      </c>
      <c r="M583" s="115" t="str">
        <f t="shared" si="180"/>
        <v>-</v>
      </c>
      <c r="N583" s="115" t="str">
        <f t="shared" si="180"/>
        <v>-</v>
      </c>
      <c r="O583" s="115" t="str">
        <f t="shared" si="180"/>
        <v>-</v>
      </c>
      <c r="P583" s="115" t="str">
        <f t="shared" si="180"/>
        <v>-</v>
      </c>
      <c r="Q583" s="115" t="str">
        <f t="shared" si="180"/>
        <v>-</v>
      </c>
      <c r="R583" s="115" t="str">
        <f t="shared" si="180"/>
        <v>-</v>
      </c>
      <c r="S583" s="115" t="str">
        <f t="shared" si="180"/>
        <v>-</v>
      </c>
      <c r="T583" s="115" t="str">
        <f t="shared" si="180"/>
        <v>-</v>
      </c>
      <c r="U583" s="115" t="str">
        <f t="shared" si="180"/>
        <v>-</v>
      </c>
      <c r="V583" s="115" t="str">
        <f t="shared" si="180"/>
        <v>-</v>
      </c>
      <c r="W583" s="115" t="str">
        <f t="shared" si="180"/>
        <v>-</v>
      </c>
      <c r="X583" s="115" t="str">
        <f t="shared" si="180"/>
        <v>-</v>
      </c>
      <c r="Y583" s="115" t="str">
        <f t="shared" si="180"/>
        <v>-</v>
      </c>
      <c r="Z583" s="115" t="str">
        <f t="shared" si="180"/>
        <v>-</v>
      </c>
      <c r="AA583" s="115" t="str">
        <f t="shared" si="180"/>
        <v>-</v>
      </c>
      <c r="AB583" s="115" t="str">
        <f t="shared" si="180"/>
        <v>-</v>
      </c>
      <c r="AC583" s="115" t="str">
        <f t="shared" si="180"/>
        <v>-</v>
      </c>
      <c r="AD583" s="115" t="str">
        <f t="shared" si="180"/>
        <v>-</v>
      </c>
      <c r="AE583" s="115" t="str">
        <f t="shared" si="180"/>
        <v>-</v>
      </c>
      <c r="AF583" s="115" t="str">
        <f t="shared" si="177"/>
        <v>-</v>
      </c>
      <c r="AG583" s="115" t="str">
        <f t="shared" si="177"/>
        <v>-</v>
      </c>
      <c r="AH583" s="115" t="str">
        <f t="shared" si="177"/>
        <v>-</v>
      </c>
      <c r="AI583" s="115" t="str">
        <f t="shared" si="177"/>
        <v>-</v>
      </c>
      <c r="AJ583" s="115" t="str">
        <f t="shared" si="177"/>
        <v>-</v>
      </c>
      <c r="AK583" s="115" t="str">
        <f t="shared" si="177"/>
        <v>-</v>
      </c>
      <c r="AL583" s="115" t="str">
        <f t="shared" si="177"/>
        <v>-</v>
      </c>
      <c r="AM583" s="115" t="str">
        <f t="shared" si="177"/>
        <v>-</v>
      </c>
      <c r="AN583" s="115" t="str">
        <f t="shared" si="177"/>
        <v>-</v>
      </c>
      <c r="AO583" s="115" t="str">
        <f t="shared" si="180"/>
        <v>-</v>
      </c>
      <c r="AP583" s="115" t="str">
        <f t="shared" si="178"/>
        <v>-</v>
      </c>
      <c r="AQ583" s="115" t="str">
        <f t="shared" si="178"/>
        <v>-</v>
      </c>
      <c r="AR583" s="115" t="str">
        <f t="shared" si="178"/>
        <v>-</v>
      </c>
      <c r="AS583" s="115" t="str">
        <f t="shared" si="178"/>
        <v>-</v>
      </c>
      <c r="AT583" s="115" t="str">
        <f t="shared" si="178"/>
        <v>-</v>
      </c>
      <c r="AU583" s="115" t="str">
        <f t="shared" si="178"/>
        <v>-</v>
      </c>
      <c r="AV583" s="115" t="str">
        <f t="shared" si="178"/>
        <v>-</v>
      </c>
      <c r="AW583" s="115" t="str">
        <f t="shared" si="178"/>
        <v>-</v>
      </c>
      <c r="AX583" s="115" t="str">
        <f t="shared" si="178"/>
        <v>-</v>
      </c>
      <c r="AY583" s="115" t="str">
        <f t="shared" si="180"/>
        <v>-</v>
      </c>
      <c r="AZ583" s="115" t="str">
        <f t="shared" si="180"/>
        <v>-</v>
      </c>
      <c r="BA583" s="115" t="str">
        <f t="shared" si="180"/>
        <v>-</v>
      </c>
      <c r="BB583" s="115" t="str">
        <f t="shared" si="180"/>
        <v>-</v>
      </c>
      <c r="BC583" s="115" t="str">
        <f t="shared" si="180"/>
        <v>-</v>
      </c>
      <c r="BD583" s="115" t="str">
        <f t="shared" si="180"/>
        <v>-</v>
      </c>
      <c r="BE583" s="115" t="str">
        <f t="shared" si="180"/>
        <v>-</v>
      </c>
      <c r="BF583" s="115" t="str">
        <f t="shared" si="180"/>
        <v>-</v>
      </c>
      <c r="BG583" s="115" t="str">
        <f t="shared" si="180"/>
        <v>-</v>
      </c>
      <c r="BH583" s="116">
        <f t="shared" si="162"/>
        <v>0</v>
      </c>
      <c r="BI583" s="114" t="str">
        <f t="shared" si="163"/>
        <v>-</v>
      </c>
      <c r="BJ583" s="115" t="str">
        <f t="shared" si="164"/>
        <v>-</v>
      </c>
      <c r="BL583" s="75">
        <f t="shared" si="170"/>
        <v>92</v>
      </c>
      <c r="BM583" s="396" t="str">
        <f t="shared" si="165"/>
        <v>-</v>
      </c>
      <c r="BN583" s="117">
        <f t="shared" si="166"/>
        <v>0</v>
      </c>
      <c r="BO583">
        <f t="shared" si="167"/>
        <v>0</v>
      </c>
      <c r="BP583" s="225" t="str">
        <f t="shared" si="168"/>
        <v>-</v>
      </c>
    </row>
    <row r="584" spans="1:68">
      <c r="A584" s="120">
        <f t="shared" si="169"/>
        <v>93</v>
      </c>
      <c r="B584" s="115" t="str">
        <f t="shared" si="180"/>
        <v>-</v>
      </c>
      <c r="C584" s="115" t="str">
        <f t="shared" si="180"/>
        <v>-</v>
      </c>
      <c r="D584" s="115" t="str">
        <f t="shared" si="180"/>
        <v>-</v>
      </c>
      <c r="E584" s="115" t="str">
        <f t="shared" si="180"/>
        <v>-</v>
      </c>
      <c r="F584" s="115" t="str">
        <f t="shared" si="180"/>
        <v>-</v>
      </c>
      <c r="G584" s="115" t="str">
        <f t="shared" si="180"/>
        <v>-</v>
      </c>
      <c r="H584" s="115" t="str">
        <f t="shared" si="180"/>
        <v>-</v>
      </c>
      <c r="I584" s="115" t="str">
        <f t="shared" si="180"/>
        <v>-</v>
      </c>
      <c r="J584" s="115" t="str">
        <f t="shared" si="180"/>
        <v>-</v>
      </c>
      <c r="K584" s="115" t="str">
        <f t="shared" si="180"/>
        <v>-</v>
      </c>
      <c r="L584" s="115" t="str">
        <f t="shared" si="180"/>
        <v>-</v>
      </c>
      <c r="M584" s="115" t="str">
        <f t="shared" si="180"/>
        <v>-</v>
      </c>
      <c r="N584" s="115" t="str">
        <f t="shared" si="180"/>
        <v>-</v>
      </c>
      <c r="O584" s="115" t="str">
        <f t="shared" si="180"/>
        <v>-</v>
      </c>
      <c r="P584" s="115" t="str">
        <f t="shared" si="180"/>
        <v>-</v>
      </c>
      <c r="Q584" s="115" t="str">
        <f t="shared" si="180"/>
        <v>-</v>
      </c>
      <c r="R584" s="115" t="str">
        <f t="shared" si="180"/>
        <v>-</v>
      </c>
      <c r="S584" s="115" t="str">
        <f t="shared" si="180"/>
        <v>-</v>
      </c>
      <c r="T584" s="115" t="str">
        <f t="shared" si="180"/>
        <v>-</v>
      </c>
      <c r="U584" s="115" t="str">
        <f t="shared" si="180"/>
        <v>-</v>
      </c>
      <c r="V584" s="115" t="str">
        <f t="shared" si="180"/>
        <v>-</v>
      </c>
      <c r="W584" s="115" t="str">
        <f t="shared" si="180"/>
        <v>-</v>
      </c>
      <c r="X584" s="115" t="str">
        <f t="shared" si="180"/>
        <v>-</v>
      </c>
      <c r="Y584" s="115" t="str">
        <f t="shared" si="180"/>
        <v>-</v>
      </c>
      <c r="Z584" s="115" t="str">
        <f t="shared" si="180"/>
        <v>-</v>
      </c>
      <c r="AA584" s="115" t="str">
        <f t="shared" si="180"/>
        <v>-</v>
      </c>
      <c r="AB584" s="115" t="str">
        <f t="shared" si="180"/>
        <v>-</v>
      </c>
      <c r="AC584" s="115" t="str">
        <f t="shared" si="180"/>
        <v>-</v>
      </c>
      <c r="AD584" s="115" t="str">
        <f t="shared" si="180"/>
        <v>-</v>
      </c>
      <c r="AE584" s="115" t="str">
        <f t="shared" si="180"/>
        <v>-</v>
      </c>
      <c r="AF584" s="115" t="str">
        <f t="shared" si="177"/>
        <v>-</v>
      </c>
      <c r="AG584" s="115" t="str">
        <f t="shared" si="177"/>
        <v>-</v>
      </c>
      <c r="AH584" s="115" t="str">
        <f t="shared" si="177"/>
        <v>-</v>
      </c>
      <c r="AI584" s="115" t="str">
        <f t="shared" si="177"/>
        <v>-</v>
      </c>
      <c r="AJ584" s="115" t="str">
        <f t="shared" si="177"/>
        <v>-</v>
      </c>
      <c r="AK584" s="115" t="str">
        <f t="shared" si="177"/>
        <v>-</v>
      </c>
      <c r="AL584" s="115" t="str">
        <f t="shared" si="177"/>
        <v>-</v>
      </c>
      <c r="AM584" s="115" t="str">
        <f t="shared" si="177"/>
        <v>-</v>
      </c>
      <c r="AN584" s="115" t="str">
        <f t="shared" si="177"/>
        <v>-</v>
      </c>
      <c r="AO584" s="115" t="str">
        <f t="shared" si="180"/>
        <v>-</v>
      </c>
      <c r="AP584" s="115" t="str">
        <f t="shared" si="178"/>
        <v>-</v>
      </c>
      <c r="AQ584" s="115" t="str">
        <f t="shared" si="178"/>
        <v>-</v>
      </c>
      <c r="AR584" s="115" t="str">
        <f t="shared" si="178"/>
        <v>-</v>
      </c>
      <c r="AS584" s="115" t="str">
        <f t="shared" si="178"/>
        <v>-</v>
      </c>
      <c r="AT584" s="115" t="str">
        <f t="shared" si="178"/>
        <v>-</v>
      </c>
      <c r="AU584" s="115" t="str">
        <f t="shared" si="178"/>
        <v>-</v>
      </c>
      <c r="AV584" s="115" t="str">
        <f t="shared" si="178"/>
        <v>-</v>
      </c>
      <c r="AW584" s="115" t="str">
        <f t="shared" si="178"/>
        <v>-</v>
      </c>
      <c r="AX584" s="115" t="str">
        <f t="shared" si="178"/>
        <v>-</v>
      </c>
      <c r="AY584" s="115" t="str">
        <f t="shared" si="180"/>
        <v>-</v>
      </c>
      <c r="AZ584" s="115" t="str">
        <f t="shared" si="180"/>
        <v>-</v>
      </c>
      <c r="BA584" s="115" t="str">
        <f t="shared" si="180"/>
        <v>-</v>
      </c>
      <c r="BB584" s="115" t="str">
        <f t="shared" si="180"/>
        <v>-</v>
      </c>
      <c r="BC584" s="115" t="str">
        <f t="shared" si="180"/>
        <v>-</v>
      </c>
      <c r="BD584" s="115" t="str">
        <f t="shared" si="180"/>
        <v>-</v>
      </c>
      <c r="BE584" s="115" t="str">
        <f t="shared" si="180"/>
        <v>-</v>
      </c>
      <c r="BF584" s="115" t="str">
        <f t="shared" si="180"/>
        <v>-</v>
      </c>
      <c r="BG584" s="115" t="str">
        <f t="shared" si="180"/>
        <v>-</v>
      </c>
      <c r="BH584" s="116">
        <f t="shared" si="162"/>
        <v>0</v>
      </c>
      <c r="BI584" s="114" t="str">
        <f t="shared" si="163"/>
        <v>-</v>
      </c>
      <c r="BJ584" s="115" t="str">
        <f t="shared" si="164"/>
        <v>-</v>
      </c>
      <c r="BL584" s="75">
        <f t="shared" si="170"/>
        <v>93</v>
      </c>
      <c r="BM584" s="396" t="str">
        <f t="shared" si="165"/>
        <v>-</v>
      </c>
      <c r="BN584" s="117">
        <f t="shared" si="166"/>
        <v>0</v>
      </c>
      <c r="BO584">
        <f t="shared" si="167"/>
        <v>0</v>
      </c>
      <c r="BP584" s="225" t="str">
        <f t="shared" si="168"/>
        <v>-</v>
      </c>
    </row>
    <row r="585" spans="1:68">
      <c r="A585" s="120">
        <f t="shared" si="169"/>
        <v>94</v>
      </c>
      <c r="B585" s="115" t="str">
        <f t="shared" si="180"/>
        <v>-</v>
      </c>
      <c r="C585" s="115" t="str">
        <f t="shared" si="180"/>
        <v>-</v>
      </c>
      <c r="D585" s="115" t="str">
        <f t="shared" si="180"/>
        <v>-</v>
      </c>
      <c r="E585" s="115" t="str">
        <f t="shared" si="180"/>
        <v>-</v>
      </c>
      <c r="F585" s="115" t="str">
        <f t="shared" si="180"/>
        <v>-</v>
      </c>
      <c r="G585" s="115" t="str">
        <f t="shared" si="180"/>
        <v>-</v>
      </c>
      <c r="H585" s="115" t="str">
        <f t="shared" si="180"/>
        <v>-</v>
      </c>
      <c r="I585" s="115" t="str">
        <f t="shared" si="180"/>
        <v>-</v>
      </c>
      <c r="J585" s="115" t="str">
        <f t="shared" si="180"/>
        <v>-</v>
      </c>
      <c r="K585" s="115" t="str">
        <f t="shared" si="180"/>
        <v>-</v>
      </c>
      <c r="L585" s="115" t="str">
        <f t="shared" si="180"/>
        <v>-</v>
      </c>
      <c r="M585" s="115" t="str">
        <f t="shared" si="180"/>
        <v>-</v>
      </c>
      <c r="N585" s="115" t="str">
        <f t="shared" si="180"/>
        <v>-</v>
      </c>
      <c r="O585" s="115" t="str">
        <f t="shared" si="180"/>
        <v>-</v>
      </c>
      <c r="P585" s="115" t="str">
        <f t="shared" si="180"/>
        <v>-</v>
      </c>
      <c r="Q585" s="115" t="str">
        <f t="shared" si="180"/>
        <v>-</v>
      </c>
      <c r="R585" s="115" t="str">
        <f t="shared" si="180"/>
        <v>-</v>
      </c>
      <c r="S585" s="115" t="str">
        <f t="shared" si="180"/>
        <v>-</v>
      </c>
      <c r="T585" s="115" t="str">
        <f t="shared" si="180"/>
        <v>-</v>
      </c>
      <c r="U585" s="115" t="str">
        <f t="shared" si="180"/>
        <v>-</v>
      </c>
      <c r="V585" s="115" t="str">
        <f t="shared" si="180"/>
        <v>-</v>
      </c>
      <c r="W585" s="115" t="str">
        <f t="shared" si="180"/>
        <v>-</v>
      </c>
      <c r="X585" s="115" t="str">
        <f t="shared" si="180"/>
        <v>-</v>
      </c>
      <c r="Y585" s="115" t="str">
        <f t="shared" si="180"/>
        <v>-</v>
      </c>
      <c r="Z585" s="115" t="str">
        <f t="shared" si="180"/>
        <v>-</v>
      </c>
      <c r="AA585" s="115" t="str">
        <f t="shared" si="180"/>
        <v>-</v>
      </c>
      <c r="AB585" s="115" t="str">
        <f t="shared" si="180"/>
        <v>-</v>
      </c>
      <c r="AC585" s="115" t="str">
        <f t="shared" si="180"/>
        <v>-</v>
      </c>
      <c r="AD585" s="115" t="str">
        <f t="shared" si="180"/>
        <v>-</v>
      </c>
      <c r="AE585" s="115" t="str">
        <f t="shared" si="180"/>
        <v>-</v>
      </c>
      <c r="AF585" s="115" t="str">
        <f t="shared" si="177"/>
        <v>-</v>
      </c>
      <c r="AG585" s="115" t="str">
        <f t="shared" si="177"/>
        <v>-</v>
      </c>
      <c r="AH585" s="115" t="str">
        <f t="shared" si="177"/>
        <v>-</v>
      </c>
      <c r="AI585" s="115" t="str">
        <f t="shared" si="177"/>
        <v>-</v>
      </c>
      <c r="AJ585" s="115" t="str">
        <f t="shared" si="177"/>
        <v>-</v>
      </c>
      <c r="AK585" s="115" t="str">
        <f t="shared" si="177"/>
        <v>-</v>
      </c>
      <c r="AL585" s="115" t="str">
        <f t="shared" si="177"/>
        <v>-</v>
      </c>
      <c r="AM585" s="115" t="str">
        <f t="shared" si="177"/>
        <v>-</v>
      </c>
      <c r="AN585" s="115" t="str">
        <f t="shared" si="177"/>
        <v>-</v>
      </c>
      <c r="AO585" s="115" t="str">
        <f t="shared" si="180"/>
        <v>-</v>
      </c>
      <c r="AP585" s="115" t="str">
        <f t="shared" si="178"/>
        <v>-</v>
      </c>
      <c r="AQ585" s="115" t="str">
        <f t="shared" si="178"/>
        <v>-</v>
      </c>
      <c r="AR585" s="115" t="str">
        <f t="shared" si="178"/>
        <v>-</v>
      </c>
      <c r="AS585" s="115" t="str">
        <f t="shared" si="178"/>
        <v>-</v>
      </c>
      <c r="AT585" s="115" t="str">
        <f t="shared" si="178"/>
        <v>-</v>
      </c>
      <c r="AU585" s="115" t="str">
        <f t="shared" si="178"/>
        <v>-</v>
      </c>
      <c r="AV585" s="115" t="str">
        <f t="shared" si="178"/>
        <v>-</v>
      </c>
      <c r="AW585" s="115" t="str">
        <f t="shared" si="178"/>
        <v>-</v>
      </c>
      <c r="AX585" s="115" t="str">
        <f t="shared" si="178"/>
        <v>-</v>
      </c>
      <c r="AY585" s="115" t="str">
        <f t="shared" si="180"/>
        <v>-</v>
      </c>
      <c r="AZ585" s="115" t="str">
        <f t="shared" si="180"/>
        <v>-</v>
      </c>
      <c r="BA585" s="115" t="str">
        <f t="shared" si="180"/>
        <v>-</v>
      </c>
      <c r="BB585" s="115" t="str">
        <f t="shared" si="180"/>
        <v>-</v>
      </c>
      <c r="BC585" s="115" t="str">
        <f t="shared" si="180"/>
        <v>-</v>
      </c>
      <c r="BD585" s="115" t="str">
        <f t="shared" si="180"/>
        <v>-</v>
      </c>
      <c r="BE585" s="115" t="str">
        <f t="shared" si="180"/>
        <v>-</v>
      </c>
      <c r="BF585" s="115" t="str">
        <f t="shared" si="180"/>
        <v>-</v>
      </c>
      <c r="BG585" s="115" t="str">
        <f t="shared" si="180"/>
        <v>-</v>
      </c>
      <c r="BH585" s="116">
        <f t="shared" si="162"/>
        <v>0</v>
      </c>
      <c r="BI585" s="114" t="str">
        <f t="shared" si="163"/>
        <v>-</v>
      </c>
      <c r="BJ585" s="115" t="str">
        <f t="shared" si="164"/>
        <v>-</v>
      </c>
      <c r="BL585" s="75">
        <f t="shared" si="170"/>
        <v>94</v>
      </c>
      <c r="BM585" s="396" t="str">
        <f t="shared" si="165"/>
        <v>-</v>
      </c>
      <c r="BN585" s="117">
        <f t="shared" si="166"/>
        <v>0</v>
      </c>
      <c r="BO585">
        <f t="shared" si="167"/>
        <v>0</v>
      </c>
      <c r="BP585" s="225" t="str">
        <f t="shared" si="168"/>
        <v>-</v>
      </c>
    </row>
    <row r="586" spans="1:68">
      <c r="A586" s="38" t="s">
        <v>80</v>
      </c>
      <c r="B586" s="115">
        <f t="shared" ref="B586:BG586" si="181">COUNTIF(B492:B585,"&gt;0")</f>
        <v>0</v>
      </c>
      <c r="C586" s="115">
        <f t="shared" si="181"/>
        <v>0</v>
      </c>
      <c r="D586" s="115">
        <f t="shared" si="181"/>
        <v>0</v>
      </c>
      <c r="E586" s="115">
        <f t="shared" si="181"/>
        <v>0</v>
      </c>
      <c r="F586" s="115">
        <f t="shared" si="181"/>
        <v>18</v>
      </c>
      <c r="G586" s="115">
        <f t="shared" si="181"/>
        <v>0</v>
      </c>
      <c r="H586" s="115">
        <f t="shared" si="181"/>
        <v>0</v>
      </c>
      <c r="I586" s="115">
        <f t="shared" si="181"/>
        <v>20</v>
      </c>
      <c r="J586" s="115">
        <f t="shared" si="181"/>
        <v>0</v>
      </c>
      <c r="K586" s="115">
        <f t="shared" si="181"/>
        <v>0</v>
      </c>
      <c r="L586" s="115">
        <f t="shared" si="181"/>
        <v>0</v>
      </c>
      <c r="M586" s="115">
        <f t="shared" si="181"/>
        <v>0</v>
      </c>
      <c r="N586" s="115">
        <f t="shared" si="181"/>
        <v>0</v>
      </c>
      <c r="O586" s="115">
        <f t="shared" si="181"/>
        <v>0</v>
      </c>
      <c r="P586" s="115">
        <f t="shared" si="181"/>
        <v>0</v>
      </c>
      <c r="Q586" s="115">
        <f t="shared" si="181"/>
        <v>0</v>
      </c>
      <c r="R586" s="115">
        <f t="shared" si="181"/>
        <v>0</v>
      </c>
      <c r="S586" s="115">
        <f t="shared" si="181"/>
        <v>23</v>
      </c>
      <c r="T586" s="115">
        <f t="shared" si="181"/>
        <v>0</v>
      </c>
      <c r="U586" s="115">
        <f t="shared" si="181"/>
        <v>0</v>
      </c>
      <c r="V586" s="115">
        <f t="shared" si="181"/>
        <v>0</v>
      </c>
      <c r="W586" s="115">
        <f t="shared" si="181"/>
        <v>0</v>
      </c>
      <c r="X586" s="115">
        <f t="shared" si="181"/>
        <v>15</v>
      </c>
      <c r="Y586" s="115">
        <f t="shared" si="181"/>
        <v>0</v>
      </c>
      <c r="Z586" s="115">
        <f t="shared" si="181"/>
        <v>21</v>
      </c>
      <c r="AA586" s="115">
        <f t="shared" si="181"/>
        <v>0</v>
      </c>
      <c r="AB586" s="115">
        <f t="shared" si="181"/>
        <v>0</v>
      </c>
      <c r="AC586" s="115">
        <f t="shared" si="181"/>
        <v>0</v>
      </c>
      <c r="AD586" s="115">
        <f t="shared" si="181"/>
        <v>0</v>
      </c>
      <c r="AE586" s="115">
        <f t="shared" si="181"/>
        <v>22</v>
      </c>
      <c r="AF586" s="115">
        <f t="shared" si="181"/>
        <v>0</v>
      </c>
      <c r="AG586" s="115">
        <f t="shared" si="181"/>
        <v>0</v>
      </c>
      <c r="AH586" s="115">
        <f t="shared" si="181"/>
        <v>0</v>
      </c>
      <c r="AI586" s="115">
        <f t="shared" si="181"/>
        <v>0</v>
      </c>
      <c r="AJ586" s="115">
        <f t="shared" si="181"/>
        <v>14</v>
      </c>
      <c r="AK586" s="115">
        <f t="shared" si="181"/>
        <v>23</v>
      </c>
      <c r="AL586" s="115">
        <f t="shared" si="181"/>
        <v>21</v>
      </c>
      <c r="AM586" s="115">
        <f t="shared" si="181"/>
        <v>0</v>
      </c>
      <c r="AN586" s="115">
        <f t="shared" si="181"/>
        <v>20</v>
      </c>
      <c r="AO586" s="115">
        <f t="shared" si="181"/>
        <v>0</v>
      </c>
      <c r="AP586" s="115">
        <f t="shared" si="181"/>
        <v>0</v>
      </c>
      <c r="AQ586" s="115">
        <f t="shared" si="181"/>
        <v>0</v>
      </c>
      <c r="AR586" s="115">
        <f t="shared" si="181"/>
        <v>0</v>
      </c>
      <c r="AS586" s="115">
        <f t="shared" si="181"/>
        <v>7</v>
      </c>
      <c r="AT586" s="115">
        <f t="shared" si="181"/>
        <v>0</v>
      </c>
      <c r="AU586" s="115">
        <f t="shared" si="181"/>
        <v>0</v>
      </c>
      <c r="AV586" s="115">
        <f t="shared" si="181"/>
        <v>0</v>
      </c>
      <c r="AW586" s="115">
        <f t="shared" si="181"/>
        <v>0</v>
      </c>
      <c r="AX586" s="115">
        <f t="shared" si="181"/>
        <v>0</v>
      </c>
      <c r="AY586" s="115">
        <f t="shared" si="181"/>
        <v>0</v>
      </c>
      <c r="AZ586" s="115">
        <f t="shared" si="181"/>
        <v>0</v>
      </c>
      <c r="BA586" s="115">
        <f t="shared" si="181"/>
        <v>23</v>
      </c>
      <c r="BB586" s="115">
        <f t="shared" si="181"/>
        <v>0</v>
      </c>
      <c r="BC586" s="115">
        <f t="shared" si="181"/>
        <v>15</v>
      </c>
      <c r="BD586" s="115">
        <f t="shared" si="181"/>
        <v>0</v>
      </c>
      <c r="BE586" s="115">
        <f t="shared" si="181"/>
        <v>22</v>
      </c>
      <c r="BF586" s="115">
        <f t="shared" si="181"/>
        <v>0</v>
      </c>
      <c r="BG586" s="115">
        <f t="shared" si="181"/>
        <v>0</v>
      </c>
      <c r="BH586" s="118">
        <f>SUM(B586:BG586)</f>
        <v>264</v>
      </c>
      <c r="BO586">
        <f t="shared" si="167"/>
        <v>264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40</vt:i4>
      </vt:variant>
    </vt:vector>
  </HeadingPairs>
  <TitlesOfParts>
    <vt:vector size="40" baseType="lpstr">
      <vt:lpstr>классы</vt:lpstr>
      <vt:lpstr>судьи</vt:lpstr>
      <vt:lpstr>зрители</vt:lpstr>
      <vt:lpstr>Исх-фото</vt:lpstr>
      <vt:lpstr>Исх-видео</vt:lpstr>
      <vt:lpstr>Исх-увл.отчёт</vt:lpstr>
      <vt:lpstr>№</vt:lpstr>
      <vt:lpstr>фото</vt:lpstr>
      <vt:lpstr>Видео</vt:lpstr>
      <vt:lpstr>Увл.отчёт</vt:lpstr>
      <vt:lpstr>РЕЗ-зритель</vt:lpstr>
      <vt:lpstr>Луч.зритель</vt:lpstr>
      <vt:lpstr>РЕЗ-Луч.зрит.</vt:lpstr>
      <vt:lpstr>Исходный</vt:lpstr>
      <vt:lpstr>Сл-кп</vt:lpstr>
      <vt:lpstr>Мар-кп</vt:lpstr>
      <vt:lpstr>От-кп</vt:lpstr>
      <vt:lpstr>Сл-вп</vt:lpstr>
      <vt:lpstr>Мар-вп</vt:lpstr>
      <vt:lpstr>От-вп</vt:lpstr>
      <vt:lpstr>Сл-дп</vt:lpstr>
      <vt:lpstr>Мар-дп</vt:lpstr>
      <vt:lpstr>От-дп</vt:lpstr>
      <vt:lpstr>Сл-пут</vt:lpstr>
      <vt:lpstr>Мар-пут</vt:lpstr>
      <vt:lpstr>От-пут</vt:lpstr>
      <vt:lpstr>Луч. судья</vt:lpstr>
      <vt:lpstr>РЕЗ-Луч.судья</vt:lpstr>
      <vt:lpstr>_votes_exp</vt:lpstr>
      <vt:lpstr>позн.</vt:lpstr>
      <vt:lpstr>авт.</vt:lpstr>
      <vt:lpstr>необ.</vt:lpstr>
      <vt:lpstr>дети</vt:lpstr>
      <vt:lpstr>прикл.</vt:lpstr>
      <vt:lpstr>РЕЗ-эксперт</vt:lpstr>
      <vt:lpstr>ПЗС</vt:lpstr>
      <vt:lpstr>РЕЗ-судейские</vt:lpstr>
      <vt:lpstr>Итог</vt:lpstr>
      <vt:lpstr>РЕЗ-итог</vt:lpstr>
      <vt:lpstr>дебют</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2019-03-25T21:16:34Z</cp:lastPrinted>
  <dcterms:created xsi:type="dcterms:W3CDTF">2018-02-02T19:46:03Z</dcterms:created>
  <dcterms:modified xsi:type="dcterms:W3CDTF">2019-04-08T13:04:50Z</dcterms:modified>
</cp:coreProperties>
</file>